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Free Downloads/Meal Manager &amp; Calorie Report/"/>
    </mc:Choice>
  </mc:AlternateContent>
  <xr:revisionPtr revIDLastSave="2178" documentId="8_{F716EFAF-5C8B-45E8-98A7-2D62614334E6}" xr6:coauthVersionLast="47" xr6:coauthVersionMax="47" xr10:uidLastSave="{EB241EAE-5A68-4384-8ABA-8B4A1CB7B2A3}"/>
  <workbookProtection workbookAlgorithmName="SHA-512" workbookHashValue="IKLVe4IN/s4aIUFjyyr6CfC8ZGbu3yUQM0msDgzKnh34h4SI2KiCkhcpUgV6H1a+KvuDQ2vWxhX6ZeCXsjejIQ==" workbookSaltValue="xxzsuvL0oTRVzvUoWl0e4Q==" workbookSpinCount="100000" lockStructure="1"/>
  <bookViews>
    <workbookView xWindow="-120" yWindow="-120" windowWidth="29040" windowHeight="15840" xr2:uid="{A14697AD-4156-4FA6-892E-D3F6A9273897}"/>
  </bookViews>
  <sheets>
    <sheet name="Intro &amp; Setup" sheetId="1" r:id="rId1"/>
    <sheet name="Ingredients" sheetId="8" r:id="rId2"/>
    <sheet name="Meals" sheetId="9" r:id="rId3"/>
    <sheet name="Recipes" sheetId="10" r:id="rId4"/>
    <sheet name="Meal Breakdown" sheetId="5" r:id="rId5"/>
    <sheet name="Shopping List" sheetId="11" r:id="rId6"/>
  </sheets>
  <definedNames>
    <definedName name="_xlnm._FilterDatabase" localSheetId="1" hidden="1">Ingredients!$B$10:$L$310</definedName>
    <definedName name="_xlnm._FilterDatabase" localSheetId="2" hidden="1">Meals!$B$10:$D$260</definedName>
    <definedName name="_xlnm._FilterDatabase" localSheetId="3" hidden="1">Recipes!$B$10:$F$5010</definedName>
    <definedName name="_xlnm.Print_Area" localSheetId="1">Ingredients!$A$1:$M$311</definedName>
    <definedName name="_xlnm.Print_Area" localSheetId="0">'Intro &amp; Setup'!$A$1:$AT$57</definedName>
    <definedName name="_xlnm.Print_Area" localSheetId="4">'Meal Breakdown'!$A$1:$AT$76</definedName>
    <definedName name="_xlnm.Print_Area" localSheetId="2">Meals!$A$1:$P$261</definedName>
    <definedName name="_xlnm.Print_Area" localSheetId="3">Recipes!$A$1:$S$5011</definedName>
    <definedName name="_xlnm.Print_Area" localSheetId="5">'Shopping List'!$A$1:$AT$76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5010" i="10" l="1"/>
  <c r="AZ5009" i="10"/>
  <c r="AZ5008" i="10"/>
  <c r="AZ5007" i="10"/>
  <c r="AZ5006" i="10"/>
  <c r="AZ5005" i="10"/>
  <c r="AZ5004" i="10"/>
  <c r="AZ5003" i="10"/>
  <c r="AZ5002" i="10"/>
  <c r="AZ5001" i="10"/>
  <c r="AZ5000" i="10"/>
  <c r="AZ4999" i="10"/>
  <c r="AZ4998" i="10"/>
  <c r="AZ4997" i="10"/>
  <c r="AZ4996" i="10"/>
  <c r="AZ4995" i="10"/>
  <c r="AZ4994" i="10"/>
  <c r="AZ4993" i="10"/>
  <c r="AZ4992" i="10"/>
  <c r="AZ4991" i="10"/>
  <c r="AZ4990" i="10"/>
  <c r="AZ4989" i="10"/>
  <c r="AZ4988" i="10"/>
  <c r="AZ4987" i="10"/>
  <c r="AZ4986" i="10"/>
  <c r="AZ4985" i="10"/>
  <c r="AZ4984" i="10"/>
  <c r="AZ4983" i="10"/>
  <c r="AZ4982" i="10"/>
  <c r="AZ4981" i="10"/>
  <c r="AZ4980" i="10"/>
  <c r="AZ4979" i="10"/>
  <c r="AZ4978" i="10"/>
  <c r="AZ4977" i="10"/>
  <c r="AZ4976" i="10"/>
  <c r="AZ4975" i="10"/>
  <c r="AZ4974" i="10"/>
  <c r="AZ4973" i="10"/>
  <c r="AZ4972" i="10"/>
  <c r="AZ4971" i="10"/>
  <c r="AZ4970" i="10"/>
  <c r="AZ4969" i="10"/>
  <c r="AZ4968" i="10"/>
  <c r="AZ4967" i="10"/>
  <c r="AZ4966" i="10"/>
  <c r="AZ4965" i="10"/>
  <c r="AZ4964" i="10"/>
  <c r="AZ4963" i="10"/>
  <c r="AZ4962" i="10"/>
  <c r="AZ4961" i="10"/>
  <c r="AZ4960" i="10"/>
  <c r="AZ4959" i="10"/>
  <c r="AZ4958" i="10"/>
  <c r="AZ4957" i="10"/>
  <c r="AZ4956" i="10"/>
  <c r="AZ4955" i="10"/>
  <c r="AZ4954" i="10"/>
  <c r="AZ4953" i="10"/>
  <c r="AZ4952" i="10"/>
  <c r="AZ4951" i="10"/>
  <c r="AZ4950" i="10"/>
  <c r="AZ4949" i="10"/>
  <c r="AZ4948" i="10"/>
  <c r="AZ4947" i="10"/>
  <c r="AZ4946" i="10"/>
  <c r="AZ4945" i="10"/>
  <c r="AZ4944" i="10"/>
  <c r="AZ4943" i="10"/>
  <c r="AZ4942" i="10"/>
  <c r="AZ4941" i="10"/>
  <c r="AZ4940" i="10"/>
  <c r="AZ4939" i="10"/>
  <c r="AZ4938" i="10"/>
  <c r="AZ4937" i="10"/>
  <c r="AZ4936" i="10"/>
  <c r="AZ4935" i="10"/>
  <c r="AZ4934" i="10"/>
  <c r="AZ4933" i="10"/>
  <c r="AZ4932" i="10"/>
  <c r="AZ4931" i="10"/>
  <c r="AZ4930" i="10"/>
  <c r="AZ4929" i="10"/>
  <c r="AZ4928" i="10"/>
  <c r="AZ4927" i="10"/>
  <c r="AZ4926" i="10"/>
  <c r="AZ4925" i="10"/>
  <c r="AZ4924" i="10"/>
  <c r="AZ4923" i="10"/>
  <c r="AZ4922" i="10"/>
  <c r="AZ4921" i="10"/>
  <c r="AZ4920" i="10"/>
  <c r="AZ4919" i="10"/>
  <c r="AZ4918" i="10"/>
  <c r="AZ4917" i="10"/>
  <c r="AZ4916" i="10"/>
  <c r="AZ4915" i="10"/>
  <c r="AZ4914" i="10"/>
  <c r="AZ4913" i="10"/>
  <c r="AZ4912" i="10"/>
  <c r="AZ4911" i="10"/>
  <c r="AZ4910" i="10"/>
  <c r="AZ4909" i="10"/>
  <c r="AZ4908" i="10"/>
  <c r="AZ4907" i="10"/>
  <c r="AZ4906" i="10"/>
  <c r="AZ4905" i="10"/>
  <c r="AZ4904" i="10"/>
  <c r="AZ4903" i="10"/>
  <c r="AZ4902" i="10"/>
  <c r="AZ4901" i="10"/>
  <c r="AZ4900" i="10"/>
  <c r="AZ4899" i="10"/>
  <c r="AZ4898" i="10"/>
  <c r="AZ4897" i="10"/>
  <c r="AZ4896" i="10"/>
  <c r="AZ4895" i="10"/>
  <c r="AZ4894" i="10"/>
  <c r="AZ4893" i="10"/>
  <c r="AZ4892" i="10"/>
  <c r="AZ4891" i="10"/>
  <c r="AZ4890" i="10"/>
  <c r="AZ4889" i="10"/>
  <c r="AZ4888" i="10"/>
  <c r="AZ4887" i="10"/>
  <c r="AZ4886" i="10"/>
  <c r="AZ4885" i="10"/>
  <c r="AZ4884" i="10"/>
  <c r="AZ4883" i="10"/>
  <c r="AZ4882" i="10"/>
  <c r="AZ4881" i="10"/>
  <c r="AZ4880" i="10"/>
  <c r="AZ4879" i="10"/>
  <c r="AZ4878" i="10"/>
  <c r="AZ4877" i="10"/>
  <c r="AZ4876" i="10"/>
  <c r="AZ4875" i="10"/>
  <c r="AZ4874" i="10"/>
  <c r="AZ4873" i="10"/>
  <c r="AZ4872" i="10"/>
  <c r="AZ4871" i="10"/>
  <c r="AZ4870" i="10"/>
  <c r="AZ4869" i="10"/>
  <c r="AZ4868" i="10"/>
  <c r="AZ4867" i="10"/>
  <c r="AZ4866" i="10"/>
  <c r="AZ4865" i="10"/>
  <c r="AZ4864" i="10"/>
  <c r="AZ4863" i="10"/>
  <c r="AZ4862" i="10"/>
  <c r="AZ4861" i="10"/>
  <c r="AZ4860" i="10"/>
  <c r="AZ4859" i="10"/>
  <c r="AZ4858" i="10"/>
  <c r="AZ4857" i="10"/>
  <c r="AZ4856" i="10"/>
  <c r="AZ4855" i="10"/>
  <c r="AZ4854" i="10"/>
  <c r="AZ4853" i="10"/>
  <c r="AZ4852" i="10"/>
  <c r="AZ4851" i="10"/>
  <c r="AZ4850" i="10"/>
  <c r="AZ4849" i="10"/>
  <c r="AZ4848" i="10"/>
  <c r="AZ4847" i="10"/>
  <c r="AZ4846" i="10"/>
  <c r="AZ4845" i="10"/>
  <c r="AZ4844" i="10"/>
  <c r="AZ4843" i="10"/>
  <c r="AZ4842" i="10"/>
  <c r="AZ4841" i="10"/>
  <c r="AZ4840" i="10"/>
  <c r="AZ4839" i="10"/>
  <c r="AZ4838" i="10"/>
  <c r="AZ4837" i="10"/>
  <c r="AZ4836" i="10"/>
  <c r="AZ4835" i="10"/>
  <c r="AZ4834" i="10"/>
  <c r="AZ4833" i="10"/>
  <c r="AZ4832" i="10"/>
  <c r="AZ4831" i="10"/>
  <c r="AZ4830" i="10"/>
  <c r="AZ4829" i="10"/>
  <c r="AZ4828" i="10"/>
  <c r="AZ4827" i="10"/>
  <c r="AZ4826" i="10"/>
  <c r="AZ4825" i="10"/>
  <c r="AZ4824" i="10"/>
  <c r="AZ4823" i="10"/>
  <c r="AZ4822" i="10"/>
  <c r="AZ4821" i="10"/>
  <c r="AZ4820" i="10"/>
  <c r="AZ4819" i="10"/>
  <c r="AZ4818" i="10"/>
  <c r="AZ4817" i="10"/>
  <c r="AZ4816" i="10"/>
  <c r="AZ4815" i="10"/>
  <c r="AZ4814" i="10"/>
  <c r="AZ4813" i="10"/>
  <c r="AZ4812" i="10"/>
  <c r="AZ4811" i="10"/>
  <c r="AZ4810" i="10"/>
  <c r="AZ4809" i="10"/>
  <c r="AZ4808" i="10"/>
  <c r="AZ4807" i="10"/>
  <c r="AZ4806" i="10"/>
  <c r="AZ4805" i="10"/>
  <c r="AZ4804" i="10"/>
  <c r="AZ4803" i="10"/>
  <c r="AZ4802" i="10"/>
  <c r="AZ4801" i="10"/>
  <c r="AZ4800" i="10"/>
  <c r="AZ4799" i="10"/>
  <c r="AZ4798" i="10"/>
  <c r="AZ4797" i="10"/>
  <c r="AZ4796" i="10"/>
  <c r="AZ4795" i="10"/>
  <c r="AZ4794" i="10"/>
  <c r="AZ4793" i="10"/>
  <c r="AZ4792" i="10"/>
  <c r="AZ4791" i="10"/>
  <c r="AZ4790" i="10"/>
  <c r="AZ4789" i="10"/>
  <c r="AZ4788" i="10"/>
  <c r="AZ4787" i="10"/>
  <c r="AZ4786" i="10"/>
  <c r="AZ4785" i="10"/>
  <c r="AZ4784" i="10"/>
  <c r="AZ4783" i="10"/>
  <c r="AZ4782" i="10"/>
  <c r="AZ4781" i="10"/>
  <c r="AZ4780" i="10"/>
  <c r="AZ4779" i="10"/>
  <c r="AZ4778" i="10"/>
  <c r="AZ4777" i="10"/>
  <c r="AZ4776" i="10"/>
  <c r="AZ4775" i="10"/>
  <c r="AZ4774" i="10"/>
  <c r="AZ4773" i="10"/>
  <c r="AZ4772" i="10"/>
  <c r="AZ4771" i="10"/>
  <c r="AZ4770" i="10"/>
  <c r="AZ4769" i="10"/>
  <c r="AZ4768" i="10"/>
  <c r="AZ4767" i="10"/>
  <c r="AZ4766" i="10"/>
  <c r="AZ4765" i="10"/>
  <c r="AZ4764" i="10"/>
  <c r="AZ4763" i="10"/>
  <c r="AZ4762" i="10"/>
  <c r="AZ4761" i="10"/>
  <c r="AZ4760" i="10"/>
  <c r="AZ4759" i="10"/>
  <c r="AZ4758" i="10"/>
  <c r="AZ4757" i="10"/>
  <c r="AZ4756" i="10"/>
  <c r="AZ4755" i="10"/>
  <c r="AZ4754" i="10"/>
  <c r="AZ4753" i="10"/>
  <c r="AZ4752" i="10"/>
  <c r="AZ4751" i="10"/>
  <c r="AZ4750" i="10"/>
  <c r="AZ4749" i="10"/>
  <c r="AZ4748" i="10"/>
  <c r="AZ4747" i="10"/>
  <c r="AZ4746" i="10"/>
  <c r="AZ4745" i="10"/>
  <c r="AZ4744" i="10"/>
  <c r="AZ4743" i="10"/>
  <c r="AZ4742" i="10"/>
  <c r="AZ4741" i="10"/>
  <c r="AZ4740" i="10"/>
  <c r="AZ4739" i="10"/>
  <c r="AZ4738" i="10"/>
  <c r="AZ4737" i="10"/>
  <c r="AZ4736" i="10"/>
  <c r="AZ4735" i="10"/>
  <c r="AZ4734" i="10"/>
  <c r="AZ4733" i="10"/>
  <c r="AZ4732" i="10"/>
  <c r="AZ4731" i="10"/>
  <c r="AZ4730" i="10"/>
  <c r="AZ4729" i="10"/>
  <c r="AZ4728" i="10"/>
  <c r="AZ4727" i="10"/>
  <c r="AZ4726" i="10"/>
  <c r="AZ4725" i="10"/>
  <c r="AZ4724" i="10"/>
  <c r="AZ4723" i="10"/>
  <c r="AZ4722" i="10"/>
  <c r="AZ4721" i="10"/>
  <c r="AZ4720" i="10"/>
  <c r="AZ4719" i="10"/>
  <c r="AZ4718" i="10"/>
  <c r="AZ4717" i="10"/>
  <c r="AZ4716" i="10"/>
  <c r="AZ4715" i="10"/>
  <c r="AZ4714" i="10"/>
  <c r="AZ4713" i="10"/>
  <c r="AZ4712" i="10"/>
  <c r="AZ4711" i="10"/>
  <c r="AZ4710" i="10"/>
  <c r="AZ4709" i="10"/>
  <c r="AZ4708" i="10"/>
  <c r="AZ4707" i="10"/>
  <c r="AZ4706" i="10"/>
  <c r="AZ4705" i="10"/>
  <c r="AZ4704" i="10"/>
  <c r="AZ4703" i="10"/>
  <c r="AZ4702" i="10"/>
  <c r="AZ4701" i="10"/>
  <c r="AZ4700" i="10"/>
  <c r="AZ4699" i="10"/>
  <c r="AZ4698" i="10"/>
  <c r="AZ4697" i="10"/>
  <c r="AZ4696" i="10"/>
  <c r="AZ4695" i="10"/>
  <c r="AZ4694" i="10"/>
  <c r="AZ4693" i="10"/>
  <c r="AZ4692" i="10"/>
  <c r="AZ4691" i="10"/>
  <c r="AZ4690" i="10"/>
  <c r="AZ4689" i="10"/>
  <c r="AZ4688" i="10"/>
  <c r="AZ4687" i="10"/>
  <c r="AZ4686" i="10"/>
  <c r="AZ4685" i="10"/>
  <c r="AZ4684" i="10"/>
  <c r="AZ4683" i="10"/>
  <c r="AZ4682" i="10"/>
  <c r="AZ4681" i="10"/>
  <c r="AZ4680" i="10"/>
  <c r="AZ4679" i="10"/>
  <c r="AZ4678" i="10"/>
  <c r="AZ4677" i="10"/>
  <c r="AZ4676" i="10"/>
  <c r="AZ4675" i="10"/>
  <c r="AZ4674" i="10"/>
  <c r="AZ4673" i="10"/>
  <c r="AZ4672" i="10"/>
  <c r="AZ4671" i="10"/>
  <c r="AZ4670" i="10"/>
  <c r="AZ4669" i="10"/>
  <c r="AZ4668" i="10"/>
  <c r="AZ4667" i="10"/>
  <c r="AZ4666" i="10"/>
  <c r="AZ4665" i="10"/>
  <c r="AZ4664" i="10"/>
  <c r="AZ4663" i="10"/>
  <c r="AZ4662" i="10"/>
  <c r="AZ4661" i="10"/>
  <c r="AZ4660" i="10"/>
  <c r="AZ4659" i="10"/>
  <c r="AZ4658" i="10"/>
  <c r="AZ4657" i="10"/>
  <c r="AZ4656" i="10"/>
  <c r="AZ4655" i="10"/>
  <c r="AZ4654" i="10"/>
  <c r="AZ4653" i="10"/>
  <c r="AZ4652" i="10"/>
  <c r="AZ4651" i="10"/>
  <c r="AZ4650" i="10"/>
  <c r="AZ4649" i="10"/>
  <c r="AZ4648" i="10"/>
  <c r="AZ4647" i="10"/>
  <c r="AZ4646" i="10"/>
  <c r="AZ4645" i="10"/>
  <c r="AZ4644" i="10"/>
  <c r="AZ4643" i="10"/>
  <c r="AZ4642" i="10"/>
  <c r="AZ4641" i="10"/>
  <c r="AZ4640" i="10"/>
  <c r="AZ4639" i="10"/>
  <c r="AZ4638" i="10"/>
  <c r="AZ4637" i="10"/>
  <c r="AZ4636" i="10"/>
  <c r="AZ4635" i="10"/>
  <c r="AZ4634" i="10"/>
  <c r="AZ4633" i="10"/>
  <c r="AZ4632" i="10"/>
  <c r="AZ4631" i="10"/>
  <c r="AZ4630" i="10"/>
  <c r="AZ4629" i="10"/>
  <c r="AZ4628" i="10"/>
  <c r="AZ4627" i="10"/>
  <c r="AZ4626" i="10"/>
  <c r="AZ4625" i="10"/>
  <c r="AZ4624" i="10"/>
  <c r="AZ4623" i="10"/>
  <c r="AZ4622" i="10"/>
  <c r="AZ4621" i="10"/>
  <c r="AZ4620" i="10"/>
  <c r="AZ4619" i="10"/>
  <c r="AZ4618" i="10"/>
  <c r="AZ4617" i="10"/>
  <c r="AZ4616" i="10"/>
  <c r="AZ4615" i="10"/>
  <c r="AZ4614" i="10"/>
  <c r="AZ4613" i="10"/>
  <c r="AZ4612" i="10"/>
  <c r="AZ4611" i="10"/>
  <c r="AZ4610" i="10"/>
  <c r="AZ4609" i="10"/>
  <c r="AZ4608" i="10"/>
  <c r="AZ4607" i="10"/>
  <c r="AZ4606" i="10"/>
  <c r="AZ4605" i="10"/>
  <c r="AZ4604" i="10"/>
  <c r="AZ4603" i="10"/>
  <c r="AZ4602" i="10"/>
  <c r="AZ4601" i="10"/>
  <c r="AZ4600" i="10"/>
  <c r="AZ4599" i="10"/>
  <c r="AZ4598" i="10"/>
  <c r="AZ4597" i="10"/>
  <c r="AZ4596" i="10"/>
  <c r="AZ4595" i="10"/>
  <c r="AZ4594" i="10"/>
  <c r="AZ4593" i="10"/>
  <c r="AZ4592" i="10"/>
  <c r="AZ4591" i="10"/>
  <c r="AZ4590" i="10"/>
  <c r="AZ4589" i="10"/>
  <c r="AZ4588" i="10"/>
  <c r="AZ4587" i="10"/>
  <c r="AZ4586" i="10"/>
  <c r="AZ4585" i="10"/>
  <c r="AZ4584" i="10"/>
  <c r="AZ4583" i="10"/>
  <c r="AZ4582" i="10"/>
  <c r="AZ4581" i="10"/>
  <c r="AZ4580" i="10"/>
  <c r="AZ4579" i="10"/>
  <c r="AZ4578" i="10"/>
  <c r="AZ4577" i="10"/>
  <c r="AZ4576" i="10"/>
  <c r="AZ4575" i="10"/>
  <c r="AZ4574" i="10"/>
  <c r="AZ4573" i="10"/>
  <c r="AZ4572" i="10"/>
  <c r="AZ4571" i="10"/>
  <c r="AZ4570" i="10"/>
  <c r="AZ4569" i="10"/>
  <c r="AZ4568" i="10"/>
  <c r="AZ4567" i="10"/>
  <c r="AZ4566" i="10"/>
  <c r="AZ4565" i="10"/>
  <c r="AZ4564" i="10"/>
  <c r="AZ4563" i="10"/>
  <c r="AZ4562" i="10"/>
  <c r="AZ4561" i="10"/>
  <c r="AZ4560" i="10"/>
  <c r="AZ4559" i="10"/>
  <c r="AZ4558" i="10"/>
  <c r="AZ4557" i="10"/>
  <c r="AZ4556" i="10"/>
  <c r="AZ4555" i="10"/>
  <c r="AZ4554" i="10"/>
  <c r="AZ4553" i="10"/>
  <c r="AZ4552" i="10"/>
  <c r="AZ4551" i="10"/>
  <c r="AZ4550" i="10"/>
  <c r="AZ4549" i="10"/>
  <c r="AZ4548" i="10"/>
  <c r="AZ4547" i="10"/>
  <c r="AZ4546" i="10"/>
  <c r="AZ4545" i="10"/>
  <c r="AZ4544" i="10"/>
  <c r="AZ4543" i="10"/>
  <c r="AZ4542" i="10"/>
  <c r="AZ4541" i="10"/>
  <c r="AZ4540" i="10"/>
  <c r="AZ4539" i="10"/>
  <c r="AZ4538" i="10"/>
  <c r="AZ4537" i="10"/>
  <c r="AZ4536" i="10"/>
  <c r="AZ4535" i="10"/>
  <c r="AZ4534" i="10"/>
  <c r="AZ4533" i="10"/>
  <c r="AZ4532" i="10"/>
  <c r="AZ4531" i="10"/>
  <c r="AZ4530" i="10"/>
  <c r="AZ4529" i="10"/>
  <c r="AZ4528" i="10"/>
  <c r="AZ4527" i="10"/>
  <c r="AZ4526" i="10"/>
  <c r="AZ4525" i="10"/>
  <c r="AZ4524" i="10"/>
  <c r="AZ4523" i="10"/>
  <c r="AZ4522" i="10"/>
  <c r="AZ4521" i="10"/>
  <c r="AZ4520" i="10"/>
  <c r="AZ4519" i="10"/>
  <c r="AZ4518" i="10"/>
  <c r="AZ4517" i="10"/>
  <c r="AZ4516" i="10"/>
  <c r="AZ4515" i="10"/>
  <c r="AZ4514" i="10"/>
  <c r="AZ4513" i="10"/>
  <c r="AZ4512" i="10"/>
  <c r="AZ4511" i="10"/>
  <c r="AZ4510" i="10"/>
  <c r="AZ4509" i="10"/>
  <c r="AZ4508" i="10"/>
  <c r="AZ4507" i="10"/>
  <c r="AZ4506" i="10"/>
  <c r="AZ4505" i="10"/>
  <c r="AZ4504" i="10"/>
  <c r="AZ4503" i="10"/>
  <c r="AZ4502" i="10"/>
  <c r="AZ4501" i="10"/>
  <c r="AZ4500" i="10"/>
  <c r="AZ4499" i="10"/>
  <c r="AZ4498" i="10"/>
  <c r="AZ4497" i="10"/>
  <c r="AZ4496" i="10"/>
  <c r="AZ4495" i="10"/>
  <c r="AZ4494" i="10"/>
  <c r="AZ4493" i="10"/>
  <c r="AZ4492" i="10"/>
  <c r="AZ4491" i="10"/>
  <c r="AZ4490" i="10"/>
  <c r="AZ4489" i="10"/>
  <c r="AZ4488" i="10"/>
  <c r="AZ4487" i="10"/>
  <c r="AZ4486" i="10"/>
  <c r="AZ4485" i="10"/>
  <c r="AZ4484" i="10"/>
  <c r="AZ4483" i="10"/>
  <c r="AZ4482" i="10"/>
  <c r="AZ4481" i="10"/>
  <c r="AZ4480" i="10"/>
  <c r="AZ4479" i="10"/>
  <c r="AZ4478" i="10"/>
  <c r="AZ4477" i="10"/>
  <c r="AZ4476" i="10"/>
  <c r="AZ4475" i="10"/>
  <c r="AZ4474" i="10"/>
  <c r="AZ4473" i="10"/>
  <c r="AZ4472" i="10"/>
  <c r="AZ4471" i="10"/>
  <c r="AZ4470" i="10"/>
  <c r="AZ4469" i="10"/>
  <c r="AZ4468" i="10"/>
  <c r="AZ4467" i="10"/>
  <c r="AZ4466" i="10"/>
  <c r="AZ4465" i="10"/>
  <c r="AZ4464" i="10"/>
  <c r="AZ4463" i="10"/>
  <c r="AZ4462" i="10"/>
  <c r="AZ4461" i="10"/>
  <c r="AZ4460" i="10"/>
  <c r="AZ4459" i="10"/>
  <c r="AZ4458" i="10"/>
  <c r="AZ4457" i="10"/>
  <c r="AZ4456" i="10"/>
  <c r="AZ4455" i="10"/>
  <c r="AZ4454" i="10"/>
  <c r="AZ4453" i="10"/>
  <c r="AZ4452" i="10"/>
  <c r="AZ4451" i="10"/>
  <c r="AZ4450" i="10"/>
  <c r="AZ4449" i="10"/>
  <c r="AZ4448" i="10"/>
  <c r="AZ4447" i="10"/>
  <c r="AZ4446" i="10"/>
  <c r="AZ4445" i="10"/>
  <c r="AZ4444" i="10"/>
  <c r="AZ4443" i="10"/>
  <c r="AZ4442" i="10"/>
  <c r="AZ4441" i="10"/>
  <c r="AZ4440" i="10"/>
  <c r="AZ4439" i="10"/>
  <c r="AZ4438" i="10"/>
  <c r="AZ4437" i="10"/>
  <c r="AZ4436" i="10"/>
  <c r="AZ4435" i="10"/>
  <c r="AZ4434" i="10"/>
  <c r="AZ4433" i="10"/>
  <c r="AZ4432" i="10"/>
  <c r="AZ4431" i="10"/>
  <c r="AZ4430" i="10"/>
  <c r="AZ4429" i="10"/>
  <c r="AZ4428" i="10"/>
  <c r="AZ4427" i="10"/>
  <c r="AZ4426" i="10"/>
  <c r="AZ4425" i="10"/>
  <c r="AZ4424" i="10"/>
  <c r="AZ4423" i="10"/>
  <c r="AZ4422" i="10"/>
  <c r="AZ4421" i="10"/>
  <c r="AZ4420" i="10"/>
  <c r="AZ4419" i="10"/>
  <c r="AZ4418" i="10"/>
  <c r="AZ4417" i="10"/>
  <c r="AZ4416" i="10"/>
  <c r="AZ4415" i="10"/>
  <c r="AZ4414" i="10"/>
  <c r="AZ4413" i="10"/>
  <c r="AZ4412" i="10"/>
  <c r="AZ4411" i="10"/>
  <c r="AZ4410" i="10"/>
  <c r="AZ4409" i="10"/>
  <c r="AZ4408" i="10"/>
  <c r="AZ4407" i="10"/>
  <c r="AZ4406" i="10"/>
  <c r="AZ4405" i="10"/>
  <c r="AZ4404" i="10"/>
  <c r="AZ4403" i="10"/>
  <c r="AZ4402" i="10"/>
  <c r="AZ4401" i="10"/>
  <c r="AZ4400" i="10"/>
  <c r="AZ4399" i="10"/>
  <c r="AZ4398" i="10"/>
  <c r="AZ4397" i="10"/>
  <c r="AZ4396" i="10"/>
  <c r="AZ4395" i="10"/>
  <c r="AZ4394" i="10"/>
  <c r="AZ4393" i="10"/>
  <c r="AZ4392" i="10"/>
  <c r="AZ4391" i="10"/>
  <c r="AZ4390" i="10"/>
  <c r="AZ4389" i="10"/>
  <c r="AZ4388" i="10"/>
  <c r="AZ4387" i="10"/>
  <c r="AZ4386" i="10"/>
  <c r="AZ4385" i="10"/>
  <c r="AZ4384" i="10"/>
  <c r="AZ4383" i="10"/>
  <c r="AZ4382" i="10"/>
  <c r="AZ4381" i="10"/>
  <c r="AZ4380" i="10"/>
  <c r="AZ4379" i="10"/>
  <c r="AZ4378" i="10"/>
  <c r="AZ4377" i="10"/>
  <c r="AZ4376" i="10"/>
  <c r="AZ4375" i="10"/>
  <c r="AZ4374" i="10"/>
  <c r="AZ4373" i="10"/>
  <c r="AZ4372" i="10"/>
  <c r="AZ4371" i="10"/>
  <c r="AZ4370" i="10"/>
  <c r="AZ4369" i="10"/>
  <c r="AZ4368" i="10"/>
  <c r="AZ4367" i="10"/>
  <c r="AZ4366" i="10"/>
  <c r="AZ4365" i="10"/>
  <c r="AZ4364" i="10"/>
  <c r="AZ4363" i="10"/>
  <c r="AZ4362" i="10"/>
  <c r="AZ4361" i="10"/>
  <c r="AZ4360" i="10"/>
  <c r="AZ4359" i="10"/>
  <c r="AZ4358" i="10"/>
  <c r="AZ4357" i="10"/>
  <c r="AZ4356" i="10"/>
  <c r="AZ4355" i="10"/>
  <c r="AZ4354" i="10"/>
  <c r="AZ4353" i="10"/>
  <c r="AZ4352" i="10"/>
  <c r="AZ4351" i="10"/>
  <c r="AZ4350" i="10"/>
  <c r="AZ4349" i="10"/>
  <c r="AZ4348" i="10"/>
  <c r="AZ4347" i="10"/>
  <c r="AZ4346" i="10"/>
  <c r="AZ4345" i="10"/>
  <c r="AZ4344" i="10"/>
  <c r="AZ4343" i="10"/>
  <c r="AZ4342" i="10"/>
  <c r="AZ4341" i="10"/>
  <c r="AZ4340" i="10"/>
  <c r="AZ4339" i="10"/>
  <c r="AZ4338" i="10"/>
  <c r="AZ4337" i="10"/>
  <c r="AZ4336" i="10"/>
  <c r="AZ4335" i="10"/>
  <c r="AZ4334" i="10"/>
  <c r="AZ4333" i="10"/>
  <c r="AZ4332" i="10"/>
  <c r="AZ4331" i="10"/>
  <c r="AZ4330" i="10"/>
  <c r="AZ4329" i="10"/>
  <c r="AZ4328" i="10"/>
  <c r="AZ4327" i="10"/>
  <c r="AZ4326" i="10"/>
  <c r="AZ4325" i="10"/>
  <c r="AZ4324" i="10"/>
  <c r="AZ4323" i="10"/>
  <c r="AZ4322" i="10"/>
  <c r="AZ4321" i="10"/>
  <c r="AZ4320" i="10"/>
  <c r="AZ4319" i="10"/>
  <c r="AZ4318" i="10"/>
  <c r="AZ4317" i="10"/>
  <c r="AZ4316" i="10"/>
  <c r="AZ4315" i="10"/>
  <c r="AZ4314" i="10"/>
  <c r="AZ4313" i="10"/>
  <c r="AZ4312" i="10"/>
  <c r="AZ4311" i="10"/>
  <c r="AZ4310" i="10"/>
  <c r="AZ4309" i="10"/>
  <c r="AZ4308" i="10"/>
  <c r="AZ4307" i="10"/>
  <c r="AZ4306" i="10"/>
  <c r="AZ4305" i="10"/>
  <c r="AZ4304" i="10"/>
  <c r="AZ4303" i="10"/>
  <c r="AZ4302" i="10"/>
  <c r="AZ4301" i="10"/>
  <c r="AZ4300" i="10"/>
  <c r="AZ4299" i="10"/>
  <c r="AZ4298" i="10"/>
  <c r="AZ4297" i="10"/>
  <c r="AZ4296" i="10"/>
  <c r="AZ4295" i="10"/>
  <c r="AZ4294" i="10"/>
  <c r="AZ4293" i="10"/>
  <c r="AZ4292" i="10"/>
  <c r="AZ4291" i="10"/>
  <c r="AZ4290" i="10"/>
  <c r="AZ4289" i="10"/>
  <c r="AZ4288" i="10"/>
  <c r="AZ4287" i="10"/>
  <c r="AZ4286" i="10"/>
  <c r="AZ4285" i="10"/>
  <c r="AZ4284" i="10"/>
  <c r="AZ4283" i="10"/>
  <c r="AZ4282" i="10"/>
  <c r="AZ4281" i="10"/>
  <c r="AZ4280" i="10"/>
  <c r="AZ4279" i="10"/>
  <c r="AZ4278" i="10"/>
  <c r="AZ4277" i="10"/>
  <c r="AZ4276" i="10"/>
  <c r="AZ4275" i="10"/>
  <c r="AZ4274" i="10"/>
  <c r="AZ4273" i="10"/>
  <c r="AZ4272" i="10"/>
  <c r="AZ4271" i="10"/>
  <c r="AZ4270" i="10"/>
  <c r="AZ4269" i="10"/>
  <c r="AZ4268" i="10"/>
  <c r="AZ4267" i="10"/>
  <c r="AZ4266" i="10"/>
  <c r="AZ4265" i="10"/>
  <c r="AZ4264" i="10"/>
  <c r="AZ4263" i="10"/>
  <c r="AZ4262" i="10"/>
  <c r="AZ4261" i="10"/>
  <c r="AZ4260" i="10"/>
  <c r="AZ4259" i="10"/>
  <c r="AZ4258" i="10"/>
  <c r="AZ4257" i="10"/>
  <c r="AZ4256" i="10"/>
  <c r="AZ4255" i="10"/>
  <c r="AZ4254" i="10"/>
  <c r="AZ4253" i="10"/>
  <c r="AZ4252" i="10"/>
  <c r="AZ4251" i="10"/>
  <c r="AZ4250" i="10"/>
  <c r="AZ4249" i="10"/>
  <c r="AZ4248" i="10"/>
  <c r="AZ4247" i="10"/>
  <c r="AZ4246" i="10"/>
  <c r="AZ4245" i="10"/>
  <c r="AZ4244" i="10"/>
  <c r="AZ4243" i="10"/>
  <c r="AZ4242" i="10"/>
  <c r="AZ4241" i="10"/>
  <c r="AZ4240" i="10"/>
  <c r="AZ4239" i="10"/>
  <c r="AZ4238" i="10"/>
  <c r="AZ4237" i="10"/>
  <c r="AZ4236" i="10"/>
  <c r="AZ4235" i="10"/>
  <c r="AZ4234" i="10"/>
  <c r="AZ4233" i="10"/>
  <c r="AZ4232" i="10"/>
  <c r="AZ4231" i="10"/>
  <c r="AZ4230" i="10"/>
  <c r="AZ4229" i="10"/>
  <c r="AZ4228" i="10"/>
  <c r="AZ4227" i="10"/>
  <c r="AZ4226" i="10"/>
  <c r="AZ4225" i="10"/>
  <c r="AZ4224" i="10"/>
  <c r="AZ4223" i="10"/>
  <c r="AZ4222" i="10"/>
  <c r="AZ4221" i="10"/>
  <c r="AZ4220" i="10"/>
  <c r="AZ4219" i="10"/>
  <c r="AZ4218" i="10"/>
  <c r="AZ4217" i="10"/>
  <c r="AZ4216" i="10"/>
  <c r="AZ4215" i="10"/>
  <c r="AZ4214" i="10"/>
  <c r="AZ4213" i="10"/>
  <c r="AZ4212" i="10"/>
  <c r="AZ4211" i="10"/>
  <c r="AZ4210" i="10"/>
  <c r="AZ4209" i="10"/>
  <c r="AZ4208" i="10"/>
  <c r="AZ4207" i="10"/>
  <c r="AZ4206" i="10"/>
  <c r="AZ4205" i="10"/>
  <c r="AZ4204" i="10"/>
  <c r="AZ4203" i="10"/>
  <c r="AZ4202" i="10"/>
  <c r="AZ4201" i="10"/>
  <c r="AZ4200" i="10"/>
  <c r="AZ4199" i="10"/>
  <c r="AZ4198" i="10"/>
  <c r="AZ4197" i="10"/>
  <c r="AZ4196" i="10"/>
  <c r="AZ4195" i="10"/>
  <c r="AZ4194" i="10"/>
  <c r="AZ4193" i="10"/>
  <c r="AZ4192" i="10"/>
  <c r="AZ4191" i="10"/>
  <c r="AZ4190" i="10"/>
  <c r="AZ4189" i="10"/>
  <c r="AZ4188" i="10"/>
  <c r="AZ4187" i="10"/>
  <c r="AZ4186" i="10"/>
  <c r="AZ4185" i="10"/>
  <c r="AZ4184" i="10"/>
  <c r="AZ4183" i="10"/>
  <c r="AZ4182" i="10"/>
  <c r="AZ4181" i="10"/>
  <c r="AZ4180" i="10"/>
  <c r="AZ4179" i="10"/>
  <c r="AZ4178" i="10"/>
  <c r="AZ4177" i="10"/>
  <c r="AZ4176" i="10"/>
  <c r="AZ4175" i="10"/>
  <c r="AZ4174" i="10"/>
  <c r="AZ4173" i="10"/>
  <c r="AZ4172" i="10"/>
  <c r="AZ4171" i="10"/>
  <c r="AZ4170" i="10"/>
  <c r="AZ4169" i="10"/>
  <c r="AZ4168" i="10"/>
  <c r="AZ4167" i="10"/>
  <c r="AZ4166" i="10"/>
  <c r="AZ4165" i="10"/>
  <c r="AZ4164" i="10"/>
  <c r="AZ4163" i="10"/>
  <c r="AZ4162" i="10"/>
  <c r="AZ4161" i="10"/>
  <c r="AZ4160" i="10"/>
  <c r="AZ4159" i="10"/>
  <c r="AZ4158" i="10"/>
  <c r="AZ4157" i="10"/>
  <c r="AZ4156" i="10"/>
  <c r="AZ4155" i="10"/>
  <c r="AZ4154" i="10"/>
  <c r="AZ4153" i="10"/>
  <c r="AZ4152" i="10"/>
  <c r="AZ4151" i="10"/>
  <c r="AZ4150" i="10"/>
  <c r="AZ4149" i="10"/>
  <c r="AZ4148" i="10"/>
  <c r="AZ4147" i="10"/>
  <c r="AZ4146" i="10"/>
  <c r="AZ4145" i="10"/>
  <c r="AZ4144" i="10"/>
  <c r="AZ4143" i="10"/>
  <c r="AZ4142" i="10"/>
  <c r="AZ4141" i="10"/>
  <c r="AZ4140" i="10"/>
  <c r="AZ4139" i="10"/>
  <c r="AZ4138" i="10"/>
  <c r="AZ4137" i="10"/>
  <c r="AZ4136" i="10"/>
  <c r="AZ4135" i="10"/>
  <c r="AZ4134" i="10"/>
  <c r="AZ4133" i="10"/>
  <c r="AZ4132" i="10"/>
  <c r="AZ4131" i="10"/>
  <c r="AZ4130" i="10"/>
  <c r="AZ4129" i="10"/>
  <c r="AZ4128" i="10"/>
  <c r="AZ4127" i="10"/>
  <c r="AZ4126" i="10"/>
  <c r="AZ4125" i="10"/>
  <c r="AZ4124" i="10"/>
  <c r="AZ4123" i="10"/>
  <c r="AZ4122" i="10"/>
  <c r="AZ4121" i="10"/>
  <c r="AZ4120" i="10"/>
  <c r="AZ4119" i="10"/>
  <c r="AZ4118" i="10"/>
  <c r="AZ4117" i="10"/>
  <c r="AZ4116" i="10"/>
  <c r="AZ4115" i="10"/>
  <c r="AZ4114" i="10"/>
  <c r="AZ4113" i="10"/>
  <c r="AZ4112" i="10"/>
  <c r="AZ4111" i="10"/>
  <c r="AZ4110" i="10"/>
  <c r="AZ4109" i="10"/>
  <c r="AZ4108" i="10"/>
  <c r="AZ4107" i="10"/>
  <c r="AZ4106" i="10"/>
  <c r="AZ4105" i="10"/>
  <c r="AZ4104" i="10"/>
  <c r="AZ4103" i="10"/>
  <c r="AZ4102" i="10"/>
  <c r="AZ4101" i="10"/>
  <c r="AZ4100" i="10"/>
  <c r="AZ4099" i="10"/>
  <c r="AZ4098" i="10"/>
  <c r="AZ4097" i="10"/>
  <c r="AZ4096" i="10"/>
  <c r="AZ4095" i="10"/>
  <c r="AZ4094" i="10"/>
  <c r="AZ4093" i="10"/>
  <c r="AZ4092" i="10"/>
  <c r="AZ4091" i="10"/>
  <c r="AZ4090" i="10"/>
  <c r="AZ4089" i="10"/>
  <c r="AZ4088" i="10"/>
  <c r="AZ4087" i="10"/>
  <c r="AZ4086" i="10"/>
  <c r="AZ4085" i="10"/>
  <c r="AZ4084" i="10"/>
  <c r="AZ4083" i="10"/>
  <c r="AZ4082" i="10"/>
  <c r="AZ4081" i="10"/>
  <c r="AZ4080" i="10"/>
  <c r="AZ4079" i="10"/>
  <c r="AZ4078" i="10"/>
  <c r="AZ4077" i="10"/>
  <c r="AZ4076" i="10"/>
  <c r="AZ4075" i="10"/>
  <c r="AZ4074" i="10"/>
  <c r="AZ4073" i="10"/>
  <c r="AZ4072" i="10"/>
  <c r="AZ4071" i="10"/>
  <c r="AZ4070" i="10"/>
  <c r="AZ4069" i="10"/>
  <c r="AZ4068" i="10"/>
  <c r="AZ4067" i="10"/>
  <c r="AZ4066" i="10"/>
  <c r="AZ4065" i="10"/>
  <c r="AZ4064" i="10"/>
  <c r="AZ4063" i="10"/>
  <c r="AZ4062" i="10"/>
  <c r="AZ4061" i="10"/>
  <c r="AZ4060" i="10"/>
  <c r="AZ4059" i="10"/>
  <c r="AZ4058" i="10"/>
  <c r="AZ4057" i="10"/>
  <c r="AZ4056" i="10"/>
  <c r="AZ4055" i="10"/>
  <c r="AZ4054" i="10"/>
  <c r="AZ4053" i="10"/>
  <c r="AZ4052" i="10"/>
  <c r="AZ4051" i="10"/>
  <c r="AZ4050" i="10"/>
  <c r="AZ4049" i="10"/>
  <c r="AZ4048" i="10"/>
  <c r="AZ4047" i="10"/>
  <c r="AZ4046" i="10"/>
  <c r="AZ4045" i="10"/>
  <c r="AZ4044" i="10"/>
  <c r="AZ4043" i="10"/>
  <c r="AZ4042" i="10"/>
  <c r="AZ4041" i="10"/>
  <c r="AZ4040" i="10"/>
  <c r="AZ4039" i="10"/>
  <c r="AZ4038" i="10"/>
  <c r="AZ4037" i="10"/>
  <c r="AZ4036" i="10"/>
  <c r="AZ4035" i="10"/>
  <c r="AZ4034" i="10"/>
  <c r="AZ4033" i="10"/>
  <c r="AZ4032" i="10"/>
  <c r="AZ4031" i="10"/>
  <c r="AZ4030" i="10"/>
  <c r="AZ4029" i="10"/>
  <c r="AZ4028" i="10"/>
  <c r="AZ4027" i="10"/>
  <c r="AZ4026" i="10"/>
  <c r="AZ4025" i="10"/>
  <c r="AZ4024" i="10"/>
  <c r="AZ4023" i="10"/>
  <c r="AZ4022" i="10"/>
  <c r="AZ4021" i="10"/>
  <c r="AZ4020" i="10"/>
  <c r="AZ4019" i="10"/>
  <c r="AZ4018" i="10"/>
  <c r="AZ4017" i="10"/>
  <c r="AZ4016" i="10"/>
  <c r="AZ4015" i="10"/>
  <c r="AZ4014" i="10"/>
  <c r="AZ4013" i="10"/>
  <c r="AZ4012" i="10"/>
  <c r="AZ4011" i="10"/>
  <c r="AZ4010" i="10"/>
  <c r="AZ4009" i="10"/>
  <c r="AZ4008" i="10"/>
  <c r="AZ4007" i="10"/>
  <c r="AZ4006" i="10"/>
  <c r="AZ4005" i="10"/>
  <c r="AZ4004" i="10"/>
  <c r="AZ4003" i="10"/>
  <c r="AZ4002" i="10"/>
  <c r="AZ4001" i="10"/>
  <c r="AZ4000" i="10"/>
  <c r="AZ3999" i="10"/>
  <c r="AZ3998" i="10"/>
  <c r="AZ3997" i="10"/>
  <c r="AZ3996" i="10"/>
  <c r="AZ3995" i="10"/>
  <c r="AZ3994" i="10"/>
  <c r="AZ3993" i="10"/>
  <c r="AZ3992" i="10"/>
  <c r="AZ3991" i="10"/>
  <c r="AZ3990" i="10"/>
  <c r="AZ3989" i="10"/>
  <c r="AZ3988" i="10"/>
  <c r="AZ3987" i="10"/>
  <c r="AZ3986" i="10"/>
  <c r="AZ3985" i="10"/>
  <c r="AZ3984" i="10"/>
  <c r="AZ3983" i="10"/>
  <c r="AZ3982" i="10"/>
  <c r="AZ3981" i="10"/>
  <c r="AZ3980" i="10"/>
  <c r="AZ3979" i="10"/>
  <c r="AZ3978" i="10"/>
  <c r="AZ3977" i="10"/>
  <c r="AZ3976" i="10"/>
  <c r="AZ3975" i="10"/>
  <c r="AZ3974" i="10"/>
  <c r="AZ3973" i="10"/>
  <c r="AZ3972" i="10"/>
  <c r="AZ3971" i="10"/>
  <c r="AZ3970" i="10"/>
  <c r="AZ3969" i="10"/>
  <c r="AZ3968" i="10"/>
  <c r="AZ3967" i="10"/>
  <c r="AZ3966" i="10"/>
  <c r="AZ3965" i="10"/>
  <c r="AZ3964" i="10"/>
  <c r="AZ3963" i="10"/>
  <c r="AZ3962" i="10"/>
  <c r="AZ3961" i="10"/>
  <c r="AZ3960" i="10"/>
  <c r="AZ3959" i="10"/>
  <c r="AZ3958" i="10"/>
  <c r="AZ3957" i="10"/>
  <c r="AZ3956" i="10"/>
  <c r="AZ3955" i="10"/>
  <c r="AZ3954" i="10"/>
  <c r="AZ3953" i="10"/>
  <c r="AZ3952" i="10"/>
  <c r="AZ3951" i="10"/>
  <c r="AZ3950" i="10"/>
  <c r="AZ3949" i="10"/>
  <c r="AZ3948" i="10"/>
  <c r="AZ3947" i="10"/>
  <c r="AZ3946" i="10"/>
  <c r="AZ3945" i="10"/>
  <c r="AZ3944" i="10"/>
  <c r="AZ3943" i="10"/>
  <c r="AZ3942" i="10"/>
  <c r="AZ3941" i="10"/>
  <c r="AZ3940" i="10"/>
  <c r="AZ3939" i="10"/>
  <c r="AZ3938" i="10"/>
  <c r="AZ3937" i="10"/>
  <c r="AZ3936" i="10"/>
  <c r="AZ3935" i="10"/>
  <c r="AZ3934" i="10"/>
  <c r="AZ3933" i="10"/>
  <c r="AZ3932" i="10"/>
  <c r="AZ3931" i="10"/>
  <c r="AZ3930" i="10"/>
  <c r="AZ3929" i="10"/>
  <c r="AZ3928" i="10"/>
  <c r="AZ3927" i="10"/>
  <c r="AZ3926" i="10"/>
  <c r="AZ3925" i="10"/>
  <c r="AZ3924" i="10"/>
  <c r="AZ3923" i="10"/>
  <c r="AZ3922" i="10"/>
  <c r="AZ3921" i="10"/>
  <c r="AZ3920" i="10"/>
  <c r="AZ3919" i="10"/>
  <c r="AZ3918" i="10"/>
  <c r="AZ3917" i="10"/>
  <c r="AZ3916" i="10"/>
  <c r="AZ3915" i="10"/>
  <c r="AZ3914" i="10"/>
  <c r="AZ3913" i="10"/>
  <c r="AZ3912" i="10"/>
  <c r="AZ3911" i="10"/>
  <c r="AZ3910" i="10"/>
  <c r="AZ3909" i="10"/>
  <c r="AZ3908" i="10"/>
  <c r="AZ3907" i="10"/>
  <c r="AZ3906" i="10"/>
  <c r="AZ3905" i="10"/>
  <c r="AZ3904" i="10"/>
  <c r="AZ3903" i="10"/>
  <c r="AZ3902" i="10"/>
  <c r="AZ3901" i="10"/>
  <c r="AZ3900" i="10"/>
  <c r="AZ3899" i="10"/>
  <c r="AZ3898" i="10"/>
  <c r="AZ3897" i="10"/>
  <c r="AZ3896" i="10"/>
  <c r="AZ3895" i="10"/>
  <c r="AZ3894" i="10"/>
  <c r="AZ3893" i="10"/>
  <c r="AZ3892" i="10"/>
  <c r="AZ3891" i="10"/>
  <c r="AZ3890" i="10"/>
  <c r="AZ3889" i="10"/>
  <c r="AZ3888" i="10"/>
  <c r="AZ3887" i="10"/>
  <c r="AZ3886" i="10"/>
  <c r="AZ3885" i="10"/>
  <c r="AZ3884" i="10"/>
  <c r="AZ3883" i="10"/>
  <c r="AZ3882" i="10"/>
  <c r="AZ3881" i="10"/>
  <c r="AZ3880" i="10"/>
  <c r="AZ3879" i="10"/>
  <c r="AZ3878" i="10"/>
  <c r="AZ3877" i="10"/>
  <c r="AZ3876" i="10"/>
  <c r="AZ3875" i="10"/>
  <c r="AZ3874" i="10"/>
  <c r="AZ3873" i="10"/>
  <c r="AZ3872" i="10"/>
  <c r="AZ3871" i="10"/>
  <c r="AZ3870" i="10"/>
  <c r="AZ3869" i="10"/>
  <c r="AZ3868" i="10"/>
  <c r="AZ3867" i="10"/>
  <c r="AZ3866" i="10"/>
  <c r="AZ3865" i="10"/>
  <c r="AZ3864" i="10"/>
  <c r="AZ3863" i="10"/>
  <c r="AZ3862" i="10"/>
  <c r="AZ3861" i="10"/>
  <c r="AZ3860" i="10"/>
  <c r="AZ3859" i="10"/>
  <c r="AZ3858" i="10"/>
  <c r="AZ3857" i="10"/>
  <c r="AZ3856" i="10"/>
  <c r="AZ3855" i="10"/>
  <c r="AZ3854" i="10"/>
  <c r="AZ3853" i="10"/>
  <c r="AZ3852" i="10"/>
  <c r="AZ3851" i="10"/>
  <c r="AZ3850" i="10"/>
  <c r="AZ3849" i="10"/>
  <c r="AZ3848" i="10"/>
  <c r="AZ3847" i="10"/>
  <c r="AZ3846" i="10"/>
  <c r="AZ3845" i="10"/>
  <c r="AZ3844" i="10"/>
  <c r="AZ3843" i="10"/>
  <c r="AZ3842" i="10"/>
  <c r="AZ3841" i="10"/>
  <c r="AZ3840" i="10"/>
  <c r="AZ3839" i="10"/>
  <c r="AZ3838" i="10"/>
  <c r="AZ3837" i="10"/>
  <c r="AZ3836" i="10"/>
  <c r="AZ3835" i="10"/>
  <c r="AZ3834" i="10"/>
  <c r="AZ3833" i="10"/>
  <c r="AZ3832" i="10"/>
  <c r="AZ3831" i="10"/>
  <c r="AZ3830" i="10"/>
  <c r="AZ3829" i="10"/>
  <c r="AZ3828" i="10"/>
  <c r="AZ3827" i="10"/>
  <c r="AZ3826" i="10"/>
  <c r="AZ3825" i="10"/>
  <c r="AZ3824" i="10"/>
  <c r="AZ3823" i="10"/>
  <c r="AZ3822" i="10"/>
  <c r="AZ3821" i="10"/>
  <c r="AZ3820" i="10"/>
  <c r="AZ3819" i="10"/>
  <c r="AZ3818" i="10"/>
  <c r="AZ3817" i="10"/>
  <c r="AZ3816" i="10"/>
  <c r="AZ3815" i="10"/>
  <c r="AZ3814" i="10"/>
  <c r="AZ3813" i="10"/>
  <c r="AZ3812" i="10"/>
  <c r="AZ3811" i="10"/>
  <c r="AZ3810" i="10"/>
  <c r="AZ3809" i="10"/>
  <c r="AZ3808" i="10"/>
  <c r="AZ3807" i="10"/>
  <c r="AZ3806" i="10"/>
  <c r="AZ3805" i="10"/>
  <c r="AZ3804" i="10"/>
  <c r="AZ3803" i="10"/>
  <c r="AZ3802" i="10"/>
  <c r="AZ3801" i="10"/>
  <c r="AZ3800" i="10"/>
  <c r="AZ3799" i="10"/>
  <c r="AZ3798" i="10"/>
  <c r="AZ3797" i="10"/>
  <c r="AZ3796" i="10"/>
  <c r="AZ3795" i="10"/>
  <c r="AZ3794" i="10"/>
  <c r="AZ3793" i="10"/>
  <c r="AZ3792" i="10"/>
  <c r="AZ3791" i="10"/>
  <c r="AZ3790" i="10"/>
  <c r="AZ3789" i="10"/>
  <c r="AZ3788" i="10"/>
  <c r="AZ3787" i="10"/>
  <c r="AZ3786" i="10"/>
  <c r="AZ3785" i="10"/>
  <c r="AZ3784" i="10"/>
  <c r="AZ3783" i="10"/>
  <c r="AZ3782" i="10"/>
  <c r="AZ3781" i="10"/>
  <c r="AZ3780" i="10"/>
  <c r="AZ3779" i="10"/>
  <c r="AZ3778" i="10"/>
  <c r="AZ3777" i="10"/>
  <c r="AZ3776" i="10"/>
  <c r="AZ3775" i="10"/>
  <c r="AZ3774" i="10"/>
  <c r="AZ3773" i="10"/>
  <c r="AZ3772" i="10"/>
  <c r="AZ3771" i="10"/>
  <c r="AZ3770" i="10"/>
  <c r="AZ3769" i="10"/>
  <c r="AZ3768" i="10"/>
  <c r="AZ3767" i="10"/>
  <c r="AZ3766" i="10"/>
  <c r="AZ3765" i="10"/>
  <c r="AZ3764" i="10"/>
  <c r="AZ3763" i="10"/>
  <c r="AZ3762" i="10"/>
  <c r="AZ3761" i="10"/>
  <c r="AZ3760" i="10"/>
  <c r="AZ3759" i="10"/>
  <c r="AZ3758" i="10"/>
  <c r="AZ3757" i="10"/>
  <c r="AZ3756" i="10"/>
  <c r="AZ3755" i="10"/>
  <c r="AZ3754" i="10"/>
  <c r="AZ3753" i="10"/>
  <c r="AZ3752" i="10"/>
  <c r="AZ3751" i="10"/>
  <c r="AZ3750" i="10"/>
  <c r="AZ3749" i="10"/>
  <c r="AZ3748" i="10"/>
  <c r="AZ3747" i="10"/>
  <c r="AZ3746" i="10"/>
  <c r="AZ3745" i="10"/>
  <c r="AZ3744" i="10"/>
  <c r="AZ3743" i="10"/>
  <c r="AZ3742" i="10"/>
  <c r="AZ3741" i="10"/>
  <c r="AZ3740" i="10"/>
  <c r="AZ3739" i="10"/>
  <c r="AZ3738" i="10"/>
  <c r="AZ3737" i="10"/>
  <c r="AZ3736" i="10"/>
  <c r="AZ3735" i="10"/>
  <c r="AZ3734" i="10"/>
  <c r="AZ3733" i="10"/>
  <c r="AZ3732" i="10"/>
  <c r="AZ3731" i="10"/>
  <c r="AZ3730" i="10"/>
  <c r="AZ3729" i="10"/>
  <c r="AZ3728" i="10"/>
  <c r="AZ3727" i="10"/>
  <c r="AZ3726" i="10"/>
  <c r="AZ3725" i="10"/>
  <c r="AZ3724" i="10"/>
  <c r="AZ3723" i="10"/>
  <c r="AZ3722" i="10"/>
  <c r="AZ3721" i="10"/>
  <c r="AZ3720" i="10"/>
  <c r="AZ3719" i="10"/>
  <c r="AZ3718" i="10"/>
  <c r="AZ3717" i="10"/>
  <c r="AZ3716" i="10"/>
  <c r="AZ3715" i="10"/>
  <c r="AZ3714" i="10"/>
  <c r="AZ3713" i="10"/>
  <c r="AZ3712" i="10"/>
  <c r="AZ3711" i="10"/>
  <c r="AZ3710" i="10"/>
  <c r="AZ3709" i="10"/>
  <c r="AZ3708" i="10"/>
  <c r="AZ3707" i="10"/>
  <c r="AZ3706" i="10"/>
  <c r="AZ3705" i="10"/>
  <c r="AZ3704" i="10"/>
  <c r="AZ3703" i="10"/>
  <c r="AZ3702" i="10"/>
  <c r="AZ3701" i="10"/>
  <c r="AZ3700" i="10"/>
  <c r="AZ3699" i="10"/>
  <c r="AZ3698" i="10"/>
  <c r="AZ3697" i="10"/>
  <c r="AZ3696" i="10"/>
  <c r="AZ3695" i="10"/>
  <c r="AZ3694" i="10"/>
  <c r="AZ3693" i="10"/>
  <c r="AZ3692" i="10"/>
  <c r="AZ3691" i="10"/>
  <c r="AZ3690" i="10"/>
  <c r="AZ3689" i="10"/>
  <c r="AZ3688" i="10"/>
  <c r="AZ3687" i="10"/>
  <c r="AZ3686" i="10"/>
  <c r="AZ3685" i="10"/>
  <c r="AZ3684" i="10"/>
  <c r="AZ3683" i="10"/>
  <c r="AZ3682" i="10"/>
  <c r="AZ3681" i="10"/>
  <c r="AZ3680" i="10"/>
  <c r="AZ3679" i="10"/>
  <c r="AZ3678" i="10"/>
  <c r="AZ3677" i="10"/>
  <c r="AZ3676" i="10"/>
  <c r="AZ3675" i="10"/>
  <c r="AZ3674" i="10"/>
  <c r="AZ3673" i="10"/>
  <c r="AZ3672" i="10"/>
  <c r="AZ3671" i="10"/>
  <c r="AZ3670" i="10"/>
  <c r="AZ3669" i="10"/>
  <c r="AZ3668" i="10"/>
  <c r="AZ3667" i="10"/>
  <c r="AZ3666" i="10"/>
  <c r="AZ3665" i="10"/>
  <c r="AZ3664" i="10"/>
  <c r="AZ3663" i="10"/>
  <c r="AZ3662" i="10"/>
  <c r="AZ3661" i="10"/>
  <c r="AZ3660" i="10"/>
  <c r="AZ3659" i="10"/>
  <c r="AZ3658" i="10"/>
  <c r="AZ3657" i="10"/>
  <c r="AZ3656" i="10"/>
  <c r="AZ3655" i="10"/>
  <c r="AZ3654" i="10"/>
  <c r="AZ3653" i="10"/>
  <c r="AZ3652" i="10"/>
  <c r="AZ3651" i="10"/>
  <c r="AZ3650" i="10"/>
  <c r="AZ3649" i="10"/>
  <c r="AZ3648" i="10"/>
  <c r="AZ3647" i="10"/>
  <c r="AZ3646" i="10"/>
  <c r="AZ3645" i="10"/>
  <c r="AZ3644" i="10"/>
  <c r="AZ3643" i="10"/>
  <c r="AZ3642" i="10"/>
  <c r="AZ3641" i="10"/>
  <c r="AZ3640" i="10"/>
  <c r="AZ3639" i="10"/>
  <c r="AZ3638" i="10"/>
  <c r="AZ3637" i="10"/>
  <c r="AZ3636" i="10"/>
  <c r="AZ3635" i="10"/>
  <c r="AZ3634" i="10"/>
  <c r="AZ3633" i="10"/>
  <c r="AZ3632" i="10"/>
  <c r="AZ3631" i="10"/>
  <c r="AZ3630" i="10"/>
  <c r="AZ3629" i="10"/>
  <c r="AZ3628" i="10"/>
  <c r="AZ3627" i="10"/>
  <c r="AZ3626" i="10"/>
  <c r="AZ3625" i="10"/>
  <c r="AZ3624" i="10"/>
  <c r="AZ3623" i="10"/>
  <c r="AZ3622" i="10"/>
  <c r="AZ3621" i="10"/>
  <c r="AZ3620" i="10"/>
  <c r="AZ3619" i="10"/>
  <c r="AZ3618" i="10"/>
  <c r="AZ3617" i="10"/>
  <c r="AZ3616" i="10"/>
  <c r="AZ3615" i="10"/>
  <c r="AZ3614" i="10"/>
  <c r="AZ3613" i="10"/>
  <c r="AZ3612" i="10"/>
  <c r="AZ3611" i="10"/>
  <c r="AZ3610" i="10"/>
  <c r="AZ3609" i="10"/>
  <c r="AZ3608" i="10"/>
  <c r="AZ3607" i="10"/>
  <c r="AZ3606" i="10"/>
  <c r="AZ3605" i="10"/>
  <c r="AZ3604" i="10"/>
  <c r="AZ3603" i="10"/>
  <c r="AZ3602" i="10"/>
  <c r="AZ3601" i="10"/>
  <c r="AZ3600" i="10"/>
  <c r="AZ3599" i="10"/>
  <c r="AZ3598" i="10"/>
  <c r="AZ3597" i="10"/>
  <c r="AZ3596" i="10"/>
  <c r="AZ3595" i="10"/>
  <c r="AZ3594" i="10"/>
  <c r="AZ3593" i="10"/>
  <c r="AZ3592" i="10"/>
  <c r="AZ3591" i="10"/>
  <c r="AZ3590" i="10"/>
  <c r="AZ3589" i="10"/>
  <c r="AZ3588" i="10"/>
  <c r="AZ3587" i="10"/>
  <c r="AZ3586" i="10"/>
  <c r="AZ3585" i="10"/>
  <c r="AZ3584" i="10"/>
  <c r="AZ3583" i="10"/>
  <c r="AZ3582" i="10"/>
  <c r="AZ3581" i="10"/>
  <c r="AZ3580" i="10"/>
  <c r="AZ3579" i="10"/>
  <c r="AZ3578" i="10"/>
  <c r="AZ3577" i="10"/>
  <c r="AZ3576" i="10"/>
  <c r="AZ3575" i="10"/>
  <c r="AZ3574" i="10"/>
  <c r="AZ3573" i="10"/>
  <c r="AZ3572" i="10"/>
  <c r="AZ3571" i="10"/>
  <c r="AZ3570" i="10"/>
  <c r="AZ3569" i="10"/>
  <c r="AZ3568" i="10"/>
  <c r="AZ3567" i="10"/>
  <c r="AZ3566" i="10"/>
  <c r="AZ3565" i="10"/>
  <c r="AZ3564" i="10"/>
  <c r="AZ3563" i="10"/>
  <c r="AZ3562" i="10"/>
  <c r="AZ3561" i="10"/>
  <c r="AZ3560" i="10"/>
  <c r="AZ3559" i="10"/>
  <c r="AZ3558" i="10"/>
  <c r="AZ3557" i="10"/>
  <c r="AZ3556" i="10"/>
  <c r="AZ3555" i="10"/>
  <c r="AZ3554" i="10"/>
  <c r="AZ3553" i="10"/>
  <c r="AZ3552" i="10"/>
  <c r="AZ3551" i="10"/>
  <c r="AZ3550" i="10"/>
  <c r="AZ3549" i="10"/>
  <c r="AZ3548" i="10"/>
  <c r="AZ3547" i="10"/>
  <c r="AZ3546" i="10"/>
  <c r="AZ3545" i="10"/>
  <c r="AZ3544" i="10"/>
  <c r="AZ3543" i="10"/>
  <c r="AZ3542" i="10"/>
  <c r="AZ3541" i="10"/>
  <c r="AZ3540" i="10"/>
  <c r="AZ3539" i="10"/>
  <c r="AZ3538" i="10"/>
  <c r="AZ3537" i="10"/>
  <c r="AZ3536" i="10"/>
  <c r="AZ3535" i="10"/>
  <c r="AZ3534" i="10"/>
  <c r="AZ3533" i="10"/>
  <c r="AZ3532" i="10"/>
  <c r="AZ3531" i="10"/>
  <c r="AZ3530" i="10"/>
  <c r="AZ3529" i="10"/>
  <c r="AZ3528" i="10"/>
  <c r="AZ3527" i="10"/>
  <c r="AZ3526" i="10"/>
  <c r="AZ3525" i="10"/>
  <c r="AZ3524" i="10"/>
  <c r="AZ3523" i="10"/>
  <c r="AZ3522" i="10"/>
  <c r="AZ3521" i="10"/>
  <c r="AZ3520" i="10"/>
  <c r="AZ3519" i="10"/>
  <c r="AZ3518" i="10"/>
  <c r="AZ3517" i="10"/>
  <c r="AZ3516" i="10"/>
  <c r="AZ3515" i="10"/>
  <c r="AZ3514" i="10"/>
  <c r="AZ3513" i="10"/>
  <c r="AZ3512" i="10"/>
  <c r="AZ3511" i="10"/>
  <c r="AZ3510" i="10"/>
  <c r="AZ3509" i="10"/>
  <c r="AZ3508" i="10"/>
  <c r="AZ3507" i="10"/>
  <c r="AZ3506" i="10"/>
  <c r="AZ3505" i="10"/>
  <c r="AZ3504" i="10"/>
  <c r="AZ3503" i="10"/>
  <c r="AZ3502" i="10"/>
  <c r="AZ3501" i="10"/>
  <c r="AZ3500" i="10"/>
  <c r="AZ3499" i="10"/>
  <c r="AZ3498" i="10"/>
  <c r="AZ3497" i="10"/>
  <c r="AZ3496" i="10"/>
  <c r="AZ3495" i="10"/>
  <c r="AZ3494" i="10"/>
  <c r="AZ3493" i="10"/>
  <c r="AZ3492" i="10"/>
  <c r="AZ3491" i="10"/>
  <c r="AZ3490" i="10"/>
  <c r="AZ3489" i="10"/>
  <c r="AZ3488" i="10"/>
  <c r="AZ3487" i="10"/>
  <c r="AZ3486" i="10"/>
  <c r="AZ3485" i="10"/>
  <c r="AZ3484" i="10"/>
  <c r="AZ3483" i="10"/>
  <c r="AZ3482" i="10"/>
  <c r="AZ3481" i="10"/>
  <c r="AZ3480" i="10"/>
  <c r="AZ3479" i="10"/>
  <c r="AZ3478" i="10"/>
  <c r="AZ3477" i="10"/>
  <c r="AZ3476" i="10"/>
  <c r="AZ3475" i="10"/>
  <c r="AZ3474" i="10"/>
  <c r="AZ3473" i="10"/>
  <c r="AZ3472" i="10"/>
  <c r="AZ3471" i="10"/>
  <c r="AZ3470" i="10"/>
  <c r="AZ3469" i="10"/>
  <c r="AZ3468" i="10"/>
  <c r="AZ3467" i="10"/>
  <c r="AZ3466" i="10"/>
  <c r="AZ3465" i="10"/>
  <c r="AZ3464" i="10"/>
  <c r="AZ3463" i="10"/>
  <c r="AZ3462" i="10"/>
  <c r="AZ3461" i="10"/>
  <c r="AZ3460" i="10"/>
  <c r="AZ3459" i="10"/>
  <c r="AZ3458" i="10"/>
  <c r="AZ3457" i="10"/>
  <c r="AZ3456" i="10"/>
  <c r="AZ3455" i="10"/>
  <c r="AZ3454" i="10"/>
  <c r="AZ3453" i="10"/>
  <c r="AZ3452" i="10"/>
  <c r="AZ3451" i="10"/>
  <c r="AZ3450" i="10"/>
  <c r="AZ3449" i="10"/>
  <c r="AZ3448" i="10"/>
  <c r="AZ3447" i="10"/>
  <c r="AZ3446" i="10"/>
  <c r="AZ3445" i="10"/>
  <c r="AZ3444" i="10"/>
  <c r="AZ3443" i="10"/>
  <c r="AZ3442" i="10"/>
  <c r="AZ3441" i="10"/>
  <c r="AZ3440" i="10"/>
  <c r="AZ3439" i="10"/>
  <c r="AZ3438" i="10"/>
  <c r="AZ3437" i="10"/>
  <c r="AZ3436" i="10"/>
  <c r="AZ3435" i="10"/>
  <c r="AZ3434" i="10"/>
  <c r="AZ3433" i="10"/>
  <c r="AZ3432" i="10"/>
  <c r="AZ3431" i="10"/>
  <c r="AZ3430" i="10"/>
  <c r="AZ3429" i="10"/>
  <c r="AZ3428" i="10"/>
  <c r="AZ3427" i="10"/>
  <c r="AZ3426" i="10"/>
  <c r="AZ3425" i="10"/>
  <c r="AZ3424" i="10"/>
  <c r="AZ3423" i="10"/>
  <c r="AZ3422" i="10"/>
  <c r="AZ3421" i="10"/>
  <c r="AZ3420" i="10"/>
  <c r="AZ3419" i="10"/>
  <c r="AZ3418" i="10"/>
  <c r="AZ3417" i="10"/>
  <c r="AZ3416" i="10"/>
  <c r="AZ3415" i="10"/>
  <c r="AZ3414" i="10"/>
  <c r="AZ3413" i="10"/>
  <c r="AZ3412" i="10"/>
  <c r="AZ3411" i="10"/>
  <c r="AZ3410" i="10"/>
  <c r="AZ3409" i="10"/>
  <c r="AZ3408" i="10"/>
  <c r="AZ3407" i="10"/>
  <c r="AZ3406" i="10"/>
  <c r="AZ3405" i="10"/>
  <c r="AZ3404" i="10"/>
  <c r="AZ3403" i="10"/>
  <c r="AZ3402" i="10"/>
  <c r="AZ3401" i="10"/>
  <c r="AZ3400" i="10"/>
  <c r="AZ3399" i="10"/>
  <c r="AZ3398" i="10"/>
  <c r="AZ3397" i="10"/>
  <c r="AZ3396" i="10"/>
  <c r="AZ3395" i="10"/>
  <c r="AZ3394" i="10"/>
  <c r="AZ3393" i="10"/>
  <c r="AZ3392" i="10"/>
  <c r="AZ3391" i="10"/>
  <c r="AZ3390" i="10"/>
  <c r="AZ3389" i="10"/>
  <c r="AZ3388" i="10"/>
  <c r="AZ3387" i="10"/>
  <c r="AZ3386" i="10"/>
  <c r="AZ3385" i="10"/>
  <c r="AZ3384" i="10"/>
  <c r="AZ3383" i="10"/>
  <c r="AZ3382" i="10"/>
  <c r="AZ3381" i="10"/>
  <c r="AZ3380" i="10"/>
  <c r="AZ3379" i="10"/>
  <c r="AZ3378" i="10"/>
  <c r="AZ3377" i="10"/>
  <c r="AZ3376" i="10"/>
  <c r="AZ3375" i="10"/>
  <c r="AZ3374" i="10"/>
  <c r="AZ3373" i="10"/>
  <c r="AZ3372" i="10"/>
  <c r="AZ3371" i="10"/>
  <c r="AZ3370" i="10"/>
  <c r="AZ3369" i="10"/>
  <c r="AZ3368" i="10"/>
  <c r="AZ3367" i="10"/>
  <c r="AZ3366" i="10"/>
  <c r="AZ3365" i="10"/>
  <c r="AZ3364" i="10"/>
  <c r="AZ3363" i="10"/>
  <c r="AZ3362" i="10"/>
  <c r="AZ3361" i="10"/>
  <c r="AZ3360" i="10"/>
  <c r="AZ3359" i="10"/>
  <c r="AZ3358" i="10"/>
  <c r="AZ3357" i="10"/>
  <c r="AZ3356" i="10"/>
  <c r="AZ3355" i="10"/>
  <c r="AZ3354" i="10"/>
  <c r="AZ3353" i="10"/>
  <c r="AZ3352" i="10"/>
  <c r="AZ3351" i="10"/>
  <c r="AZ3350" i="10"/>
  <c r="AZ3349" i="10"/>
  <c r="AZ3348" i="10"/>
  <c r="AZ3347" i="10"/>
  <c r="AZ3346" i="10"/>
  <c r="AZ3345" i="10"/>
  <c r="AZ3344" i="10"/>
  <c r="AZ3343" i="10"/>
  <c r="AZ3342" i="10"/>
  <c r="AZ3341" i="10"/>
  <c r="AZ3340" i="10"/>
  <c r="AZ3339" i="10"/>
  <c r="AZ3338" i="10"/>
  <c r="AZ3337" i="10"/>
  <c r="AZ3336" i="10"/>
  <c r="AZ3335" i="10"/>
  <c r="AZ3334" i="10"/>
  <c r="AZ3333" i="10"/>
  <c r="AZ3332" i="10"/>
  <c r="AZ3331" i="10"/>
  <c r="AZ3330" i="10"/>
  <c r="AZ3329" i="10"/>
  <c r="AZ3328" i="10"/>
  <c r="AZ3327" i="10"/>
  <c r="AZ3326" i="10"/>
  <c r="AZ3325" i="10"/>
  <c r="AZ3324" i="10"/>
  <c r="AZ3323" i="10"/>
  <c r="AZ3322" i="10"/>
  <c r="AZ3321" i="10"/>
  <c r="AZ3320" i="10"/>
  <c r="AZ3319" i="10"/>
  <c r="AZ3318" i="10"/>
  <c r="AZ3317" i="10"/>
  <c r="AZ3316" i="10"/>
  <c r="AZ3315" i="10"/>
  <c r="AZ3314" i="10"/>
  <c r="AZ3313" i="10"/>
  <c r="AZ3312" i="10"/>
  <c r="AZ3311" i="10"/>
  <c r="AZ3310" i="10"/>
  <c r="AZ3309" i="10"/>
  <c r="AZ3308" i="10"/>
  <c r="AZ3307" i="10"/>
  <c r="AZ3306" i="10"/>
  <c r="AZ3305" i="10"/>
  <c r="AZ3304" i="10"/>
  <c r="AZ3303" i="10"/>
  <c r="AZ3302" i="10"/>
  <c r="AZ3301" i="10"/>
  <c r="AZ3300" i="10"/>
  <c r="AZ3299" i="10"/>
  <c r="AZ3298" i="10"/>
  <c r="AZ3297" i="10"/>
  <c r="AZ3296" i="10"/>
  <c r="AZ3295" i="10"/>
  <c r="AZ3294" i="10"/>
  <c r="AZ3293" i="10"/>
  <c r="AZ3292" i="10"/>
  <c r="AZ3291" i="10"/>
  <c r="AZ3290" i="10"/>
  <c r="AZ3289" i="10"/>
  <c r="AZ3288" i="10"/>
  <c r="AZ3287" i="10"/>
  <c r="AZ3286" i="10"/>
  <c r="AZ3285" i="10"/>
  <c r="AZ3284" i="10"/>
  <c r="AZ3283" i="10"/>
  <c r="AZ3282" i="10"/>
  <c r="AZ3281" i="10"/>
  <c r="AZ3280" i="10"/>
  <c r="AZ3279" i="10"/>
  <c r="AZ3278" i="10"/>
  <c r="AZ3277" i="10"/>
  <c r="AZ3276" i="10"/>
  <c r="AZ3275" i="10"/>
  <c r="AZ3274" i="10"/>
  <c r="AZ3273" i="10"/>
  <c r="AZ3272" i="10"/>
  <c r="AZ3271" i="10"/>
  <c r="AZ3270" i="10"/>
  <c r="AZ3269" i="10"/>
  <c r="AZ3268" i="10"/>
  <c r="AZ3267" i="10"/>
  <c r="AZ3266" i="10"/>
  <c r="AZ3265" i="10"/>
  <c r="AZ3264" i="10"/>
  <c r="AZ3263" i="10"/>
  <c r="AZ3262" i="10"/>
  <c r="AZ3261" i="10"/>
  <c r="AZ3260" i="10"/>
  <c r="AZ3259" i="10"/>
  <c r="AZ3258" i="10"/>
  <c r="AZ3257" i="10"/>
  <c r="AZ3256" i="10"/>
  <c r="AZ3255" i="10"/>
  <c r="AZ3254" i="10"/>
  <c r="AZ3253" i="10"/>
  <c r="AZ3252" i="10"/>
  <c r="AZ3251" i="10"/>
  <c r="AZ3250" i="10"/>
  <c r="AZ3249" i="10"/>
  <c r="AZ3248" i="10"/>
  <c r="AZ3247" i="10"/>
  <c r="AZ3246" i="10"/>
  <c r="AZ3245" i="10"/>
  <c r="AZ3244" i="10"/>
  <c r="AZ3243" i="10"/>
  <c r="AZ3242" i="10"/>
  <c r="AZ3241" i="10"/>
  <c r="AZ3240" i="10"/>
  <c r="AZ3239" i="10"/>
  <c r="AZ3238" i="10"/>
  <c r="AZ3237" i="10"/>
  <c r="AZ3236" i="10"/>
  <c r="AZ3235" i="10"/>
  <c r="AZ3234" i="10"/>
  <c r="AZ3233" i="10"/>
  <c r="AZ3232" i="10"/>
  <c r="AZ3231" i="10"/>
  <c r="AZ3230" i="10"/>
  <c r="AZ3229" i="10"/>
  <c r="AZ3228" i="10"/>
  <c r="AZ3227" i="10"/>
  <c r="AZ3226" i="10"/>
  <c r="AZ3225" i="10"/>
  <c r="AZ3224" i="10"/>
  <c r="AZ3223" i="10"/>
  <c r="AZ3222" i="10"/>
  <c r="AZ3221" i="10"/>
  <c r="AZ3220" i="10"/>
  <c r="AZ3219" i="10"/>
  <c r="AZ3218" i="10"/>
  <c r="AZ3217" i="10"/>
  <c r="AZ3216" i="10"/>
  <c r="AZ3215" i="10"/>
  <c r="AZ3214" i="10"/>
  <c r="AZ3213" i="10"/>
  <c r="AZ3212" i="10"/>
  <c r="AZ3211" i="10"/>
  <c r="AZ3210" i="10"/>
  <c r="AZ3209" i="10"/>
  <c r="AZ3208" i="10"/>
  <c r="AZ3207" i="10"/>
  <c r="AZ3206" i="10"/>
  <c r="AZ3205" i="10"/>
  <c r="AZ3204" i="10"/>
  <c r="AZ3203" i="10"/>
  <c r="AZ3202" i="10"/>
  <c r="AZ3201" i="10"/>
  <c r="AZ3200" i="10"/>
  <c r="AZ3199" i="10"/>
  <c r="AZ3198" i="10"/>
  <c r="AZ3197" i="10"/>
  <c r="AZ3196" i="10"/>
  <c r="AZ3195" i="10"/>
  <c r="AZ3194" i="10"/>
  <c r="AZ3193" i="10"/>
  <c r="AZ3192" i="10"/>
  <c r="AZ3191" i="10"/>
  <c r="AZ3190" i="10"/>
  <c r="AZ3189" i="10"/>
  <c r="AZ3188" i="10"/>
  <c r="AZ3187" i="10"/>
  <c r="AZ3186" i="10"/>
  <c r="AZ3185" i="10"/>
  <c r="AZ3184" i="10"/>
  <c r="AZ3183" i="10"/>
  <c r="AZ3182" i="10"/>
  <c r="AZ3181" i="10"/>
  <c r="AZ3180" i="10"/>
  <c r="AZ3179" i="10"/>
  <c r="AZ3178" i="10"/>
  <c r="AZ3177" i="10"/>
  <c r="AZ3176" i="10"/>
  <c r="AZ3175" i="10"/>
  <c r="AZ3174" i="10"/>
  <c r="AZ3173" i="10"/>
  <c r="AZ3172" i="10"/>
  <c r="AZ3171" i="10"/>
  <c r="AZ3170" i="10"/>
  <c r="AZ3169" i="10"/>
  <c r="AZ3168" i="10"/>
  <c r="AZ3167" i="10"/>
  <c r="AZ3166" i="10"/>
  <c r="AZ3165" i="10"/>
  <c r="AZ3164" i="10"/>
  <c r="AZ3163" i="10"/>
  <c r="AZ3162" i="10"/>
  <c r="AZ3161" i="10"/>
  <c r="AZ3160" i="10"/>
  <c r="AZ3159" i="10"/>
  <c r="AZ3158" i="10"/>
  <c r="AZ3157" i="10"/>
  <c r="AZ3156" i="10"/>
  <c r="AZ3155" i="10"/>
  <c r="AZ3154" i="10"/>
  <c r="AZ3153" i="10"/>
  <c r="AZ3152" i="10"/>
  <c r="AZ3151" i="10"/>
  <c r="AZ3150" i="10"/>
  <c r="AZ3149" i="10"/>
  <c r="AZ3148" i="10"/>
  <c r="AZ3147" i="10"/>
  <c r="AZ3146" i="10"/>
  <c r="AZ3145" i="10"/>
  <c r="AZ3144" i="10"/>
  <c r="AZ3143" i="10"/>
  <c r="AZ3142" i="10"/>
  <c r="AZ3141" i="10"/>
  <c r="AZ3140" i="10"/>
  <c r="AZ3139" i="10"/>
  <c r="AZ3138" i="10"/>
  <c r="AZ3137" i="10"/>
  <c r="AZ3136" i="10"/>
  <c r="AZ3135" i="10"/>
  <c r="AZ3134" i="10"/>
  <c r="AZ3133" i="10"/>
  <c r="AZ3132" i="10"/>
  <c r="AZ3131" i="10"/>
  <c r="AZ3130" i="10"/>
  <c r="AZ3129" i="10"/>
  <c r="AZ3128" i="10"/>
  <c r="AZ3127" i="10"/>
  <c r="AZ3126" i="10"/>
  <c r="AZ3125" i="10"/>
  <c r="AZ3124" i="10"/>
  <c r="AZ3123" i="10"/>
  <c r="AZ3122" i="10"/>
  <c r="AZ3121" i="10"/>
  <c r="AZ3120" i="10"/>
  <c r="AZ3119" i="10"/>
  <c r="AZ3118" i="10"/>
  <c r="AZ3117" i="10"/>
  <c r="AZ3116" i="10"/>
  <c r="AZ3115" i="10"/>
  <c r="AZ3114" i="10"/>
  <c r="AZ3113" i="10"/>
  <c r="AZ3112" i="10"/>
  <c r="AZ3111" i="10"/>
  <c r="AZ3110" i="10"/>
  <c r="AZ3109" i="10"/>
  <c r="AZ3108" i="10"/>
  <c r="AZ3107" i="10"/>
  <c r="AZ3106" i="10"/>
  <c r="AZ3105" i="10"/>
  <c r="AZ3104" i="10"/>
  <c r="AZ3103" i="10"/>
  <c r="AZ3102" i="10"/>
  <c r="AZ3101" i="10"/>
  <c r="AZ3100" i="10"/>
  <c r="AZ3099" i="10"/>
  <c r="AZ3098" i="10"/>
  <c r="AZ3097" i="10"/>
  <c r="AZ3096" i="10"/>
  <c r="AZ3095" i="10"/>
  <c r="AZ3094" i="10"/>
  <c r="AZ3093" i="10"/>
  <c r="AZ3092" i="10"/>
  <c r="AZ3091" i="10"/>
  <c r="AZ3090" i="10"/>
  <c r="AZ3089" i="10"/>
  <c r="AZ3088" i="10"/>
  <c r="AZ3087" i="10"/>
  <c r="AZ3086" i="10"/>
  <c r="AZ3085" i="10"/>
  <c r="AZ3084" i="10"/>
  <c r="AZ3083" i="10"/>
  <c r="AZ3082" i="10"/>
  <c r="AZ3081" i="10"/>
  <c r="AZ3080" i="10"/>
  <c r="AZ3079" i="10"/>
  <c r="AZ3078" i="10"/>
  <c r="AZ3077" i="10"/>
  <c r="AZ3076" i="10"/>
  <c r="AZ3075" i="10"/>
  <c r="AZ3074" i="10"/>
  <c r="AZ3073" i="10"/>
  <c r="AZ3072" i="10"/>
  <c r="AZ3071" i="10"/>
  <c r="AZ3070" i="10"/>
  <c r="AZ3069" i="10"/>
  <c r="AZ3068" i="10"/>
  <c r="AZ3067" i="10"/>
  <c r="AZ3066" i="10"/>
  <c r="AZ3065" i="10"/>
  <c r="AZ3064" i="10"/>
  <c r="AZ3063" i="10"/>
  <c r="AZ3062" i="10"/>
  <c r="AZ3061" i="10"/>
  <c r="AZ3060" i="10"/>
  <c r="AZ3059" i="10"/>
  <c r="AZ3058" i="10"/>
  <c r="AZ3057" i="10"/>
  <c r="AZ3056" i="10"/>
  <c r="AZ3055" i="10"/>
  <c r="AZ3054" i="10"/>
  <c r="AZ3053" i="10"/>
  <c r="AZ3052" i="10"/>
  <c r="AZ3051" i="10"/>
  <c r="AZ3050" i="10"/>
  <c r="AZ3049" i="10"/>
  <c r="AZ3048" i="10"/>
  <c r="AZ3047" i="10"/>
  <c r="AZ3046" i="10"/>
  <c r="AZ3045" i="10"/>
  <c r="AZ3044" i="10"/>
  <c r="AZ3043" i="10"/>
  <c r="AZ3042" i="10"/>
  <c r="AZ3041" i="10"/>
  <c r="AZ3040" i="10"/>
  <c r="AZ3039" i="10"/>
  <c r="AZ3038" i="10"/>
  <c r="AZ3037" i="10"/>
  <c r="AZ3036" i="10"/>
  <c r="AZ3035" i="10"/>
  <c r="AZ3034" i="10"/>
  <c r="AZ3033" i="10"/>
  <c r="AZ3032" i="10"/>
  <c r="AZ3031" i="10"/>
  <c r="AZ3030" i="10"/>
  <c r="AZ3029" i="10"/>
  <c r="AZ3028" i="10"/>
  <c r="AZ3027" i="10"/>
  <c r="AZ3026" i="10"/>
  <c r="AZ3025" i="10"/>
  <c r="AZ3024" i="10"/>
  <c r="AZ3023" i="10"/>
  <c r="AZ3022" i="10"/>
  <c r="AZ3021" i="10"/>
  <c r="AZ3020" i="10"/>
  <c r="AZ3019" i="10"/>
  <c r="AZ3018" i="10"/>
  <c r="AZ3017" i="10"/>
  <c r="AZ3016" i="10"/>
  <c r="AZ3015" i="10"/>
  <c r="AZ3014" i="10"/>
  <c r="AZ3013" i="10"/>
  <c r="AZ3012" i="10"/>
  <c r="AZ3011" i="10"/>
  <c r="AZ3010" i="10"/>
  <c r="AZ3009" i="10"/>
  <c r="AZ3008" i="10"/>
  <c r="AZ3007" i="10"/>
  <c r="AZ3006" i="10"/>
  <c r="AZ3005" i="10"/>
  <c r="AZ3004" i="10"/>
  <c r="AZ3003" i="10"/>
  <c r="AZ3002" i="10"/>
  <c r="AZ3001" i="10"/>
  <c r="AZ3000" i="10"/>
  <c r="AZ2999" i="10"/>
  <c r="AZ2998" i="10"/>
  <c r="AZ2997" i="10"/>
  <c r="AZ2996" i="10"/>
  <c r="AZ2995" i="10"/>
  <c r="AZ2994" i="10"/>
  <c r="AZ2993" i="10"/>
  <c r="AZ2992" i="10"/>
  <c r="AZ2991" i="10"/>
  <c r="AZ2990" i="10"/>
  <c r="AZ2989" i="10"/>
  <c r="AZ2988" i="10"/>
  <c r="AZ2987" i="10"/>
  <c r="AZ2986" i="10"/>
  <c r="AZ2985" i="10"/>
  <c r="AZ2984" i="10"/>
  <c r="AZ2983" i="10"/>
  <c r="AZ2982" i="10"/>
  <c r="AZ2981" i="10"/>
  <c r="AZ2980" i="10"/>
  <c r="AZ2979" i="10"/>
  <c r="AZ2978" i="10"/>
  <c r="AZ2977" i="10"/>
  <c r="AZ2976" i="10"/>
  <c r="AZ2975" i="10"/>
  <c r="AZ2974" i="10"/>
  <c r="AZ2973" i="10"/>
  <c r="AZ2972" i="10"/>
  <c r="AZ2971" i="10"/>
  <c r="AZ2970" i="10"/>
  <c r="AZ2969" i="10"/>
  <c r="AZ2968" i="10"/>
  <c r="AZ2967" i="10"/>
  <c r="AZ2966" i="10"/>
  <c r="AZ2965" i="10"/>
  <c r="AZ2964" i="10"/>
  <c r="AZ2963" i="10"/>
  <c r="AZ2962" i="10"/>
  <c r="AZ2961" i="10"/>
  <c r="AZ2960" i="10"/>
  <c r="AZ2959" i="10"/>
  <c r="AZ2958" i="10"/>
  <c r="AZ2957" i="10"/>
  <c r="AZ2956" i="10"/>
  <c r="AZ2955" i="10"/>
  <c r="AZ2954" i="10"/>
  <c r="AZ2953" i="10"/>
  <c r="AZ2952" i="10"/>
  <c r="AZ2951" i="10"/>
  <c r="AZ2950" i="10"/>
  <c r="AZ2949" i="10"/>
  <c r="AZ2948" i="10"/>
  <c r="AZ2947" i="10"/>
  <c r="AZ2946" i="10"/>
  <c r="AZ2945" i="10"/>
  <c r="AZ2944" i="10"/>
  <c r="AZ2943" i="10"/>
  <c r="AZ2942" i="10"/>
  <c r="AZ2941" i="10"/>
  <c r="AZ2940" i="10"/>
  <c r="AZ2939" i="10"/>
  <c r="AZ2938" i="10"/>
  <c r="AZ2937" i="10"/>
  <c r="AZ2936" i="10"/>
  <c r="AZ2935" i="10"/>
  <c r="AZ2934" i="10"/>
  <c r="AZ2933" i="10"/>
  <c r="AZ2932" i="10"/>
  <c r="AZ2931" i="10"/>
  <c r="AZ2930" i="10"/>
  <c r="AZ2929" i="10"/>
  <c r="AZ2928" i="10"/>
  <c r="AZ2927" i="10"/>
  <c r="AZ2926" i="10"/>
  <c r="AZ2925" i="10"/>
  <c r="AZ2924" i="10"/>
  <c r="AZ2923" i="10"/>
  <c r="AZ2922" i="10"/>
  <c r="AZ2921" i="10"/>
  <c r="AZ2920" i="10"/>
  <c r="AZ2919" i="10"/>
  <c r="AZ2918" i="10"/>
  <c r="AZ2917" i="10"/>
  <c r="AZ2916" i="10"/>
  <c r="AZ2915" i="10"/>
  <c r="AZ2914" i="10"/>
  <c r="AZ2913" i="10"/>
  <c r="AZ2912" i="10"/>
  <c r="AZ2911" i="10"/>
  <c r="AZ2910" i="10"/>
  <c r="AZ2909" i="10"/>
  <c r="AZ2908" i="10"/>
  <c r="AZ2907" i="10"/>
  <c r="AZ2906" i="10"/>
  <c r="AZ2905" i="10"/>
  <c r="AZ2904" i="10"/>
  <c r="AZ2903" i="10"/>
  <c r="AZ2902" i="10"/>
  <c r="AZ2901" i="10"/>
  <c r="AZ2900" i="10"/>
  <c r="AZ2899" i="10"/>
  <c r="AZ2898" i="10"/>
  <c r="AZ2897" i="10"/>
  <c r="AZ2896" i="10"/>
  <c r="AZ2895" i="10"/>
  <c r="AZ2894" i="10"/>
  <c r="AZ2893" i="10"/>
  <c r="AZ2892" i="10"/>
  <c r="AZ2891" i="10"/>
  <c r="AZ2890" i="10"/>
  <c r="AZ2889" i="10"/>
  <c r="AZ2888" i="10"/>
  <c r="AZ2887" i="10"/>
  <c r="AZ2886" i="10"/>
  <c r="AZ2885" i="10"/>
  <c r="AZ2884" i="10"/>
  <c r="AZ2883" i="10"/>
  <c r="AZ2882" i="10"/>
  <c r="AZ2881" i="10"/>
  <c r="AZ2880" i="10"/>
  <c r="AZ2879" i="10"/>
  <c r="AZ2878" i="10"/>
  <c r="AZ2877" i="10"/>
  <c r="AZ2876" i="10"/>
  <c r="AZ2875" i="10"/>
  <c r="AZ2874" i="10"/>
  <c r="AZ2873" i="10"/>
  <c r="AZ2872" i="10"/>
  <c r="AZ2871" i="10"/>
  <c r="AZ2870" i="10"/>
  <c r="AZ2869" i="10"/>
  <c r="AZ2868" i="10"/>
  <c r="AZ2867" i="10"/>
  <c r="AZ2866" i="10"/>
  <c r="AZ2865" i="10"/>
  <c r="AZ2864" i="10"/>
  <c r="AZ2863" i="10"/>
  <c r="AZ2862" i="10"/>
  <c r="AZ2861" i="10"/>
  <c r="AZ2860" i="10"/>
  <c r="AZ2859" i="10"/>
  <c r="AZ2858" i="10"/>
  <c r="AZ2857" i="10"/>
  <c r="AZ2856" i="10"/>
  <c r="AZ2855" i="10"/>
  <c r="AZ2854" i="10"/>
  <c r="AZ2853" i="10"/>
  <c r="AZ2852" i="10"/>
  <c r="AZ2851" i="10"/>
  <c r="AZ2850" i="10"/>
  <c r="AZ2849" i="10"/>
  <c r="AZ2848" i="10"/>
  <c r="AZ2847" i="10"/>
  <c r="AZ2846" i="10"/>
  <c r="AZ2845" i="10"/>
  <c r="AZ2844" i="10"/>
  <c r="AZ2843" i="10"/>
  <c r="AZ2842" i="10"/>
  <c r="AZ2841" i="10"/>
  <c r="AZ2840" i="10"/>
  <c r="AZ2839" i="10"/>
  <c r="AZ2838" i="10"/>
  <c r="AZ2837" i="10"/>
  <c r="AZ2836" i="10"/>
  <c r="AZ2835" i="10"/>
  <c r="AZ2834" i="10"/>
  <c r="AZ2833" i="10"/>
  <c r="AZ2832" i="10"/>
  <c r="AZ2831" i="10"/>
  <c r="AZ2830" i="10"/>
  <c r="AZ2829" i="10"/>
  <c r="AZ2828" i="10"/>
  <c r="AZ2827" i="10"/>
  <c r="AZ2826" i="10"/>
  <c r="AZ2825" i="10"/>
  <c r="AZ2824" i="10"/>
  <c r="AZ2823" i="10"/>
  <c r="AZ2822" i="10"/>
  <c r="AZ2821" i="10"/>
  <c r="AZ2820" i="10"/>
  <c r="AZ2819" i="10"/>
  <c r="AZ2818" i="10"/>
  <c r="AZ2817" i="10"/>
  <c r="AZ2816" i="10"/>
  <c r="AZ2815" i="10"/>
  <c r="AZ2814" i="10"/>
  <c r="AZ2813" i="10"/>
  <c r="AZ2812" i="10"/>
  <c r="AZ2811" i="10"/>
  <c r="AZ2810" i="10"/>
  <c r="AZ2809" i="10"/>
  <c r="AZ2808" i="10"/>
  <c r="AZ2807" i="10"/>
  <c r="AZ2806" i="10"/>
  <c r="AZ2805" i="10"/>
  <c r="AZ2804" i="10"/>
  <c r="AZ2803" i="10"/>
  <c r="AZ2802" i="10"/>
  <c r="AZ2801" i="10"/>
  <c r="AZ2800" i="10"/>
  <c r="AZ2799" i="10"/>
  <c r="AZ2798" i="10"/>
  <c r="AZ2797" i="10"/>
  <c r="AZ2796" i="10"/>
  <c r="AZ2795" i="10"/>
  <c r="AZ2794" i="10"/>
  <c r="AZ2793" i="10"/>
  <c r="AZ2792" i="10"/>
  <c r="AZ2791" i="10"/>
  <c r="AZ2790" i="10"/>
  <c r="AZ2789" i="10"/>
  <c r="AZ2788" i="10"/>
  <c r="AZ2787" i="10"/>
  <c r="AZ2786" i="10"/>
  <c r="AZ2785" i="10"/>
  <c r="AZ2784" i="10"/>
  <c r="AZ2783" i="10"/>
  <c r="AZ2782" i="10"/>
  <c r="AZ2781" i="10"/>
  <c r="AZ2780" i="10"/>
  <c r="AZ2779" i="10"/>
  <c r="AZ2778" i="10"/>
  <c r="AZ2777" i="10"/>
  <c r="AZ2776" i="10"/>
  <c r="AZ2775" i="10"/>
  <c r="AZ2774" i="10"/>
  <c r="AZ2773" i="10"/>
  <c r="AZ2772" i="10"/>
  <c r="AZ2771" i="10"/>
  <c r="AZ2770" i="10"/>
  <c r="AZ2769" i="10"/>
  <c r="AZ2768" i="10"/>
  <c r="AZ2767" i="10"/>
  <c r="AZ2766" i="10"/>
  <c r="AZ2765" i="10"/>
  <c r="AZ2764" i="10"/>
  <c r="AZ2763" i="10"/>
  <c r="AZ2762" i="10"/>
  <c r="AZ2761" i="10"/>
  <c r="AZ2760" i="10"/>
  <c r="AZ2759" i="10"/>
  <c r="AZ2758" i="10"/>
  <c r="AZ2757" i="10"/>
  <c r="AZ2756" i="10"/>
  <c r="AZ2755" i="10"/>
  <c r="AZ2754" i="10"/>
  <c r="AZ2753" i="10"/>
  <c r="AZ2752" i="10"/>
  <c r="AZ2751" i="10"/>
  <c r="AZ2750" i="10"/>
  <c r="AZ2749" i="10"/>
  <c r="AZ2748" i="10"/>
  <c r="AZ2747" i="10"/>
  <c r="AZ2746" i="10"/>
  <c r="AZ2745" i="10"/>
  <c r="AZ2744" i="10"/>
  <c r="AZ2743" i="10"/>
  <c r="AZ2742" i="10"/>
  <c r="AZ2741" i="10"/>
  <c r="AZ2740" i="10"/>
  <c r="AZ2739" i="10"/>
  <c r="AZ2738" i="10"/>
  <c r="AZ2737" i="10"/>
  <c r="AZ2736" i="10"/>
  <c r="AZ2735" i="10"/>
  <c r="AZ2734" i="10"/>
  <c r="AZ2733" i="10"/>
  <c r="AZ2732" i="10"/>
  <c r="AZ2731" i="10"/>
  <c r="AZ2730" i="10"/>
  <c r="AZ2729" i="10"/>
  <c r="AZ2728" i="10"/>
  <c r="AZ2727" i="10"/>
  <c r="AZ2726" i="10"/>
  <c r="AZ2725" i="10"/>
  <c r="AZ2724" i="10"/>
  <c r="AZ2723" i="10"/>
  <c r="AZ2722" i="10"/>
  <c r="AZ2721" i="10"/>
  <c r="AZ2720" i="10"/>
  <c r="AZ2719" i="10"/>
  <c r="AZ2718" i="10"/>
  <c r="AZ2717" i="10"/>
  <c r="AZ2716" i="10"/>
  <c r="AZ2715" i="10"/>
  <c r="AZ2714" i="10"/>
  <c r="AZ2713" i="10"/>
  <c r="AZ2712" i="10"/>
  <c r="AZ2711" i="10"/>
  <c r="AZ2710" i="10"/>
  <c r="AZ2709" i="10"/>
  <c r="AZ2708" i="10"/>
  <c r="AZ2707" i="10"/>
  <c r="AZ2706" i="10"/>
  <c r="AZ2705" i="10"/>
  <c r="AZ2704" i="10"/>
  <c r="AZ2703" i="10"/>
  <c r="AZ2702" i="10"/>
  <c r="AZ2701" i="10"/>
  <c r="AZ2700" i="10"/>
  <c r="AZ2699" i="10"/>
  <c r="AZ2698" i="10"/>
  <c r="AZ2697" i="10"/>
  <c r="AZ2696" i="10"/>
  <c r="AZ2695" i="10"/>
  <c r="AZ2694" i="10"/>
  <c r="AZ2693" i="10"/>
  <c r="AZ2692" i="10"/>
  <c r="AZ2691" i="10"/>
  <c r="AZ2690" i="10"/>
  <c r="AZ2689" i="10"/>
  <c r="AZ2688" i="10"/>
  <c r="AZ2687" i="10"/>
  <c r="AZ2686" i="10"/>
  <c r="AZ2685" i="10"/>
  <c r="AZ2684" i="10"/>
  <c r="AZ2683" i="10"/>
  <c r="AZ2682" i="10"/>
  <c r="AZ2681" i="10"/>
  <c r="AZ2680" i="10"/>
  <c r="AZ2679" i="10"/>
  <c r="AZ2678" i="10"/>
  <c r="AZ2677" i="10"/>
  <c r="AZ2676" i="10"/>
  <c r="AZ2675" i="10"/>
  <c r="AZ2674" i="10"/>
  <c r="AZ2673" i="10"/>
  <c r="AZ2672" i="10"/>
  <c r="AZ2671" i="10"/>
  <c r="AZ2670" i="10"/>
  <c r="AZ2669" i="10"/>
  <c r="AZ2668" i="10"/>
  <c r="AZ2667" i="10"/>
  <c r="AZ2666" i="10"/>
  <c r="AZ2665" i="10"/>
  <c r="AZ2664" i="10"/>
  <c r="AZ2663" i="10"/>
  <c r="AZ2662" i="10"/>
  <c r="AZ2661" i="10"/>
  <c r="AZ2660" i="10"/>
  <c r="AZ2659" i="10"/>
  <c r="AZ2658" i="10"/>
  <c r="AZ2657" i="10"/>
  <c r="AZ2656" i="10"/>
  <c r="AZ2655" i="10"/>
  <c r="AZ2654" i="10"/>
  <c r="AZ2653" i="10"/>
  <c r="AZ2652" i="10"/>
  <c r="AZ2651" i="10"/>
  <c r="AZ2650" i="10"/>
  <c r="AZ2649" i="10"/>
  <c r="AZ2648" i="10"/>
  <c r="AZ2647" i="10"/>
  <c r="AZ2646" i="10"/>
  <c r="AZ2645" i="10"/>
  <c r="AZ2644" i="10"/>
  <c r="AZ2643" i="10"/>
  <c r="AZ2642" i="10"/>
  <c r="AZ2641" i="10"/>
  <c r="AZ2640" i="10"/>
  <c r="AZ2639" i="10"/>
  <c r="AZ2638" i="10"/>
  <c r="AZ2637" i="10"/>
  <c r="AZ2636" i="10"/>
  <c r="AZ2635" i="10"/>
  <c r="AZ2634" i="10"/>
  <c r="AZ2633" i="10"/>
  <c r="AZ2632" i="10"/>
  <c r="AZ2631" i="10"/>
  <c r="AZ2630" i="10"/>
  <c r="AZ2629" i="10"/>
  <c r="AZ2628" i="10"/>
  <c r="AZ2627" i="10"/>
  <c r="AZ2626" i="10"/>
  <c r="AZ2625" i="10"/>
  <c r="AZ2624" i="10"/>
  <c r="AZ2623" i="10"/>
  <c r="AZ2622" i="10"/>
  <c r="AZ2621" i="10"/>
  <c r="AZ2620" i="10"/>
  <c r="AZ2619" i="10"/>
  <c r="AZ2618" i="10"/>
  <c r="AZ2617" i="10"/>
  <c r="AZ2616" i="10"/>
  <c r="AZ2615" i="10"/>
  <c r="AZ2614" i="10"/>
  <c r="AZ2613" i="10"/>
  <c r="AZ2612" i="10"/>
  <c r="AZ2611" i="10"/>
  <c r="AZ2610" i="10"/>
  <c r="AZ2609" i="10"/>
  <c r="AZ2608" i="10"/>
  <c r="AZ2607" i="10"/>
  <c r="AZ2606" i="10"/>
  <c r="AZ2605" i="10"/>
  <c r="AZ2604" i="10"/>
  <c r="AZ2603" i="10"/>
  <c r="AZ2602" i="10"/>
  <c r="AZ2601" i="10"/>
  <c r="AZ2600" i="10"/>
  <c r="AZ2599" i="10"/>
  <c r="AZ2598" i="10"/>
  <c r="AZ2597" i="10"/>
  <c r="AZ2596" i="10"/>
  <c r="AZ2595" i="10"/>
  <c r="AZ2594" i="10"/>
  <c r="AZ2593" i="10"/>
  <c r="AZ2592" i="10"/>
  <c r="AZ2591" i="10"/>
  <c r="AZ2590" i="10"/>
  <c r="AZ2589" i="10"/>
  <c r="AZ2588" i="10"/>
  <c r="AZ2587" i="10"/>
  <c r="AZ2586" i="10"/>
  <c r="AZ2585" i="10"/>
  <c r="AZ2584" i="10"/>
  <c r="AZ2583" i="10"/>
  <c r="AZ2582" i="10"/>
  <c r="AZ2581" i="10"/>
  <c r="AZ2580" i="10"/>
  <c r="AZ2579" i="10"/>
  <c r="AZ2578" i="10"/>
  <c r="AZ2577" i="10"/>
  <c r="AZ2576" i="10"/>
  <c r="AZ2575" i="10"/>
  <c r="AZ2574" i="10"/>
  <c r="AZ2573" i="10"/>
  <c r="AZ2572" i="10"/>
  <c r="AZ2571" i="10"/>
  <c r="AZ2570" i="10"/>
  <c r="AZ2569" i="10"/>
  <c r="AZ2568" i="10"/>
  <c r="AZ2567" i="10"/>
  <c r="AZ2566" i="10"/>
  <c r="AZ2565" i="10"/>
  <c r="AZ2564" i="10"/>
  <c r="AZ2563" i="10"/>
  <c r="AZ2562" i="10"/>
  <c r="AZ2561" i="10"/>
  <c r="AZ2560" i="10"/>
  <c r="AZ2559" i="10"/>
  <c r="AZ2558" i="10"/>
  <c r="AZ2557" i="10"/>
  <c r="AZ2556" i="10"/>
  <c r="AZ2555" i="10"/>
  <c r="AZ2554" i="10"/>
  <c r="AZ2553" i="10"/>
  <c r="AZ2552" i="10"/>
  <c r="AZ2551" i="10"/>
  <c r="AZ2550" i="10"/>
  <c r="AZ2549" i="10"/>
  <c r="AZ2548" i="10"/>
  <c r="AZ2547" i="10"/>
  <c r="AZ2546" i="10"/>
  <c r="AZ2545" i="10"/>
  <c r="AZ2544" i="10"/>
  <c r="AZ2543" i="10"/>
  <c r="AZ2542" i="10"/>
  <c r="AZ2541" i="10"/>
  <c r="AZ2540" i="10"/>
  <c r="AZ2539" i="10"/>
  <c r="AZ2538" i="10"/>
  <c r="AZ2537" i="10"/>
  <c r="AZ2536" i="10"/>
  <c r="AZ2535" i="10"/>
  <c r="AZ2534" i="10"/>
  <c r="AZ2533" i="10"/>
  <c r="AZ2532" i="10"/>
  <c r="AZ2531" i="10"/>
  <c r="AZ2530" i="10"/>
  <c r="AZ2529" i="10"/>
  <c r="AZ2528" i="10"/>
  <c r="AZ2527" i="10"/>
  <c r="AZ2526" i="10"/>
  <c r="AZ2525" i="10"/>
  <c r="AZ2524" i="10"/>
  <c r="AZ2523" i="10"/>
  <c r="AZ2522" i="10"/>
  <c r="AZ2521" i="10"/>
  <c r="AZ2520" i="10"/>
  <c r="AZ2519" i="10"/>
  <c r="AZ2518" i="10"/>
  <c r="AZ2517" i="10"/>
  <c r="AZ2516" i="10"/>
  <c r="AZ2515" i="10"/>
  <c r="AZ2514" i="10"/>
  <c r="AZ2513" i="10"/>
  <c r="AZ2512" i="10"/>
  <c r="AZ2511" i="10"/>
  <c r="AZ2510" i="10"/>
  <c r="AZ2509" i="10"/>
  <c r="AZ2508" i="10"/>
  <c r="AZ2507" i="10"/>
  <c r="AZ2506" i="10"/>
  <c r="AZ2505" i="10"/>
  <c r="AZ2504" i="10"/>
  <c r="AZ2503" i="10"/>
  <c r="AZ2502" i="10"/>
  <c r="AZ2501" i="10"/>
  <c r="AZ2500" i="10"/>
  <c r="AZ2499" i="10"/>
  <c r="AZ2498" i="10"/>
  <c r="AZ2497" i="10"/>
  <c r="AZ2496" i="10"/>
  <c r="AZ2495" i="10"/>
  <c r="AZ2494" i="10"/>
  <c r="AZ2493" i="10"/>
  <c r="AZ2492" i="10"/>
  <c r="AZ2491" i="10"/>
  <c r="AZ2490" i="10"/>
  <c r="AZ2489" i="10"/>
  <c r="AZ2488" i="10"/>
  <c r="AZ2487" i="10"/>
  <c r="AZ2486" i="10"/>
  <c r="AZ2485" i="10"/>
  <c r="AZ2484" i="10"/>
  <c r="AZ2483" i="10"/>
  <c r="AZ2482" i="10"/>
  <c r="AZ2481" i="10"/>
  <c r="AZ2480" i="10"/>
  <c r="AZ2479" i="10"/>
  <c r="AZ2478" i="10"/>
  <c r="AZ2477" i="10"/>
  <c r="AZ2476" i="10"/>
  <c r="AZ2475" i="10"/>
  <c r="AZ2474" i="10"/>
  <c r="AZ2473" i="10"/>
  <c r="AZ2472" i="10"/>
  <c r="AZ2471" i="10"/>
  <c r="AZ2470" i="10"/>
  <c r="AZ2469" i="10"/>
  <c r="AZ2468" i="10"/>
  <c r="AZ2467" i="10"/>
  <c r="AZ2466" i="10"/>
  <c r="AZ2465" i="10"/>
  <c r="AZ2464" i="10"/>
  <c r="AZ2463" i="10"/>
  <c r="AZ2462" i="10"/>
  <c r="AZ2461" i="10"/>
  <c r="AZ2460" i="10"/>
  <c r="AZ2459" i="10"/>
  <c r="AZ2458" i="10"/>
  <c r="AZ2457" i="10"/>
  <c r="AZ2456" i="10"/>
  <c r="AZ2455" i="10"/>
  <c r="AZ2454" i="10"/>
  <c r="AZ2453" i="10"/>
  <c r="AZ2452" i="10"/>
  <c r="AZ2451" i="10"/>
  <c r="AZ2450" i="10"/>
  <c r="AZ2449" i="10"/>
  <c r="AZ2448" i="10"/>
  <c r="AZ2447" i="10"/>
  <c r="AZ2446" i="10"/>
  <c r="AZ2445" i="10"/>
  <c r="AZ2444" i="10"/>
  <c r="AZ2443" i="10"/>
  <c r="AZ2442" i="10"/>
  <c r="AZ2441" i="10"/>
  <c r="AZ2440" i="10"/>
  <c r="AZ2439" i="10"/>
  <c r="AZ2438" i="10"/>
  <c r="AZ2437" i="10"/>
  <c r="AZ2436" i="10"/>
  <c r="AZ2435" i="10"/>
  <c r="AZ2434" i="10"/>
  <c r="AZ2433" i="10"/>
  <c r="AZ2432" i="10"/>
  <c r="AZ2431" i="10"/>
  <c r="AZ2430" i="10"/>
  <c r="AZ2429" i="10"/>
  <c r="AZ2428" i="10"/>
  <c r="AZ2427" i="10"/>
  <c r="AZ2426" i="10"/>
  <c r="AZ2425" i="10"/>
  <c r="AZ2424" i="10"/>
  <c r="AZ2423" i="10"/>
  <c r="AZ2422" i="10"/>
  <c r="AZ2421" i="10"/>
  <c r="AZ2420" i="10"/>
  <c r="AZ2419" i="10"/>
  <c r="AZ2418" i="10"/>
  <c r="AZ2417" i="10"/>
  <c r="AZ2416" i="10"/>
  <c r="AZ2415" i="10"/>
  <c r="AZ2414" i="10"/>
  <c r="AZ2413" i="10"/>
  <c r="AZ2412" i="10"/>
  <c r="AZ2411" i="10"/>
  <c r="AZ2410" i="10"/>
  <c r="AZ2409" i="10"/>
  <c r="AZ2408" i="10"/>
  <c r="AZ2407" i="10"/>
  <c r="AZ2406" i="10"/>
  <c r="AZ2405" i="10"/>
  <c r="AZ2404" i="10"/>
  <c r="AZ2403" i="10"/>
  <c r="AZ2402" i="10"/>
  <c r="AZ2401" i="10"/>
  <c r="AZ2400" i="10"/>
  <c r="AZ2399" i="10"/>
  <c r="AZ2398" i="10"/>
  <c r="AZ2397" i="10"/>
  <c r="AZ2396" i="10"/>
  <c r="AZ2395" i="10"/>
  <c r="AZ2394" i="10"/>
  <c r="AZ2393" i="10"/>
  <c r="AZ2392" i="10"/>
  <c r="AZ2391" i="10"/>
  <c r="AZ2390" i="10"/>
  <c r="AZ2389" i="10"/>
  <c r="AZ2388" i="10"/>
  <c r="AZ2387" i="10"/>
  <c r="AZ2386" i="10"/>
  <c r="AZ2385" i="10"/>
  <c r="AZ2384" i="10"/>
  <c r="AZ2383" i="10"/>
  <c r="AZ2382" i="10"/>
  <c r="AZ2381" i="10"/>
  <c r="AZ2380" i="10"/>
  <c r="AZ2379" i="10"/>
  <c r="AZ2378" i="10"/>
  <c r="AZ2377" i="10"/>
  <c r="AZ2376" i="10"/>
  <c r="AZ2375" i="10"/>
  <c r="AZ2374" i="10"/>
  <c r="AZ2373" i="10"/>
  <c r="AZ2372" i="10"/>
  <c r="AZ2371" i="10"/>
  <c r="AZ2370" i="10"/>
  <c r="AZ2369" i="10"/>
  <c r="AZ2368" i="10"/>
  <c r="AZ2367" i="10"/>
  <c r="AZ2366" i="10"/>
  <c r="AZ2365" i="10"/>
  <c r="AZ2364" i="10"/>
  <c r="AZ2363" i="10"/>
  <c r="AZ2362" i="10"/>
  <c r="AZ2361" i="10"/>
  <c r="AZ2360" i="10"/>
  <c r="AZ2359" i="10"/>
  <c r="AZ2358" i="10"/>
  <c r="AZ2357" i="10"/>
  <c r="AZ2356" i="10"/>
  <c r="AZ2355" i="10"/>
  <c r="AZ2354" i="10"/>
  <c r="AZ2353" i="10"/>
  <c r="AZ2352" i="10"/>
  <c r="AZ2351" i="10"/>
  <c r="AZ2350" i="10"/>
  <c r="AZ2349" i="10"/>
  <c r="AZ2348" i="10"/>
  <c r="AZ2347" i="10"/>
  <c r="AZ2346" i="10"/>
  <c r="AZ2345" i="10"/>
  <c r="AZ2344" i="10"/>
  <c r="AZ2343" i="10"/>
  <c r="AZ2342" i="10"/>
  <c r="AZ2341" i="10"/>
  <c r="AZ2340" i="10"/>
  <c r="AZ2339" i="10"/>
  <c r="AZ2338" i="10"/>
  <c r="AZ2337" i="10"/>
  <c r="AZ2336" i="10"/>
  <c r="AZ2335" i="10"/>
  <c r="AZ2334" i="10"/>
  <c r="AZ2333" i="10"/>
  <c r="AZ2332" i="10"/>
  <c r="AZ2331" i="10"/>
  <c r="AZ2330" i="10"/>
  <c r="AZ2329" i="10"/>
  <c r="AZ2328" i="10"/>
  <c r="AZ2327" i="10"/>
  <c r="AZ2326" i="10"/>
  <c r="AZ2325" i="10"/>
  <c r="AZ2324" i="10"/>
  <c r="AZ2323" i="10"/>
  <c r="AZ2322" i="10"/>
  <c r="AZ2321" i="10"/>
  <c r="AZ2320" i="10"/>
  <c r="AZ2319" i="10"/>
  <c r="AZ2318" i="10"/>
  <c r="AZ2317" i="10"/>
  <c r="AZ2316" i="10"/>
  <c r="AZ2315" i="10"/>
  <c r="AZ2314" i="10"/>
  <c r="AZ2313" i="10"/>
  <c r="AZ2312" i="10"/>
  <c r="AZ2311" i="10"/>
  <c r="AZ2310" i="10"/>
  <c r="AZ2309" i="10"/>
  <c r="AZ2308" i="10"/>
  <c r="AZ2307" i="10"/>
  <c r="AZ2306" i="10"/>
  <c r="AZ2305" i="10"/>
  <c r="AZ2304" i="10"/>
  <c r="AZ2303" i="10"/>
  <c r="AZ2302" i="10"/>
  <c r="AZ2301" i="10"/>
  <c r="AZ2300" i="10"/>
  <c r="AZ2299" i="10"/>
  <c r="AZ2298" i="10"/>
  <c r="AZ2297" i="10"/>
  <c r="AZ2296" i="10"/>
  <c r="AZ2295" i="10"/>
  <c r="AZ2294" i="10"/>
  <c r="AZ2293" i="10"/>
  <c r="AZ2292" i="10"/>
  <c r="AZ2291" i="10"/>
  <c r="AZ2290" i="10"/>
  <c r="AZ2289" i="10"/>
  <c r="AZ2288" i="10"/>
  <c r="AZ2287" i="10"/>
  <c r="AZ2286" i="10"/>
  <c r="AZ2285" i="10"/>
  <c r="AZ2284" i="10"/>
  <c r="AZ2283" i="10"/>
  <c r="AZ2282" i="10"/>
  <c r="AZ2281" i="10"/>
  <c r="AZ2280" i="10"/>
  <c r="AZ2279" i="10"/>
  <c r="AZ2278" i="10"/>
  <c r="AZ2277" i="10"/>
  <c r="AZ2276" i="10"/>
  <c r="AZ2275" i="10"/>
  <c r="AZ2274" i="10"/>
  <c r="AZ2273" i="10"/>
  <c r="AZ2272" i="10"/>
  <c r="AZ2271" i="10"/>
  <c r="AZ2270" i="10"/>
  <c r="AZ2269" i="10"/>
  <c r="AZ2268" i="10"/>
  <c r="AZ2267" i="10"/>
  <c r="AZ2266" i="10"/>
  <c r="AZ2265" i="10"/>
  <c r="AZ2264" i="10"/>
  <c r="AZ2263" i="10"/>
  <c r="AZ2262" i="10"/>
  <c r="AZ2261" i="10"/>
  <c r="AZ2260" i="10"/>
  <c r="AZ2259" i="10"/>
  <c r="AZ2258" i="10"/>
  <c r="AZ2257" i="10"/>
  <c r="AZ2256" i="10"/>
  <c r="AZ2255" i="10"/>
  <c r="AZ2254" i="10"/>
  <c r="AZ2253" i="10"/>
  <c r="AZ2252" i="10"/>
  <c r="AZ2251" i="10"/>
  <c r="AZ2250" i="10"/>
  <c r="AZ2249" i="10"/>
  <c r="AZ2248" i="10"/>
  <c r="AZ2247" i="10"/>
  <c r="AZ2246" i="10"/>
  <c r="AZ2245" i="10"/>
  <c r="AZ2244" i="10"/>
  <c r="AZ2243" i="10"/>
  <c r="AZ2242" i="10"/>
  <c r="AZ2241" i="10"/>
  <c r="AZ2240" i="10"/>
  <c r="AZ2239" i="10"/>
  <c r="AZ2238" i="10"/>
  <c r="AZ2237" i="10"/>
  <c r="AZ2236" i="10"/>
  <c r="AZ2235" i="10"/>
  <c r="AZ2234" i="10"/>
  <c r="AZ2233" i="10"/>
  <c r="AZ2232" i="10"/>
  <c r="AZ2231" i="10"/>
  <c r="AZ2230" i="10"/>
  <c r="AZ2229" i="10"/>
  <c r="AZ2228" i="10"/>
  <c r="AZ2227" i="10"/>
  <c r="AZ2226" i="10"/>
  <c r="AZ2225" i="10"/>
  <c r="AZ2224" i="10"/>
  <c r="AZ2223" i="10"/>
  <c r="AZ2222" i="10"/>
  <c r="AZ2221" i="10"/>
  <c r="AZ2220" i="10"/>
  <c r="AZ2219" i="10"/>
  <c r="AZ2218" i="10"/>
  <c r="AZ2217" i="10"/>
  <c r="AZ2216" i="10"/>
  <c r="AZ2215" i="10"/>
  <c r="AZ2214" i="10"/>
  <c r="AZ2213" i="10"/>
  <c r="AZ2212" i="10"/>
  <c r="AZ2211" i="10"/>
  <c r="AZ2210" i="10"/>
  <c r="AZ2209" i="10"/>
  <c r="AZ2208" i="10"/>
  <c r="AZ2207" i="10"/>
  <c r="AZ2206" i="10"/>
  <c r="AZ2205" i="10"/>
  <c r="AZ2204" i="10"/>
  <c r="AZ2203" i="10"/>
  <c r="AZ2202" i="10"/>
  <c r="AZ2201" i="10"/>
  <c r="AZ2200" i="10"/>
  <c r="AZ2199" i="10"/>
  <c r="AZ2198" i="10"/>
  <c r="AZ2197" i="10"/>
  <c r="AZ2196" i="10"/>
  <c r="AZ2195" i="10"/>
  <c r="AZ2194" i="10"/>
  <c r="AZ2193" i="10"/>
  <c r="AZ2192" i="10"/>
  <c r="AZ2191" i="10"/>
  <c r="AZ2190" i="10"/>
  <c r="AZ2189" i="10"/>
  <c r="AZ2188" i="10"/>
  <c r="AZ2187" i="10"/>
  <c r="AZ2186" i="10"/>
  <c r="AZ2185" i="10"/>
  <c r="AZ2184" i="10"/>
  <c r="AZ2183" i="10"/>
  <c r="AZ2182" i="10"/>
  <c r="AZ2181" i="10"/>
  <c r="AZ2180" i="10"/>
  <c r="AZ2179" i="10"/>
  <c r="AZ2178" i="10"/>
  <c r="AZ2177" i="10"/>
  <c r="AZ2176" i="10"/>
  <c r="AZ2175" i="10"/>
  <c r="AZ2174" i="10"/>
  <c r="AZ2173" i="10"/>
  <c r="AZ2172" i="10"/>
  <c r="AZ2171" i="10"/>
  <c r="AZ2170" i="10"/>
  <c r="AZ2169" i="10"/>
  <c r="AZ2168" i="10"/>
  <c r="AZ2167" i="10"/>
  <c r="AZ2166" i="10"/>
  <c r="AZ2165" i="10"/>
  <c r="AZ2164" i="10"/>
  <c r="AZ2163" i="10"/>
  <c r="AZ2162" i="10"/>
  <c r="AZ2161" i="10"/>
  <c r="AZ2160" i="10"/>
  <c r="AZ2159" i="10"/>
  <c r="AZ2158" i="10"/>
  <c r="AZ2157" i="10"/>
  <c r="AZ2156" i="10"/>
  <c r="AZ2155" i="10"/>
  <c r="AZ2154" i="10"/>
  <c r="AZ2153" i="10"/>
  <c r="AZ2152" i="10"/>
  <c r="AZ2151" i="10"/>
  <c r="AZ2150" i="10"/>
  <c r="AZ2149" i="10"/>
  <c r="AZ2148" i="10"/>
  <c r="AZ2147" i="10"/>
  <c r="AZ2146" i="10"/>
  <c r="AZ2145" i="10"/>
  <c r="AZ2144" i="10"/>
  <c r="AZ2143" i="10"/>
  <c r="AZ2142" i="10"/>
  <c r="AZ2141" i="10"/>
  <c r="AZ2140" i="10"/>
  <c r="AZ2139" i="10"/>
  <c r="AZ2138" i="10"/>
  <c r="AZ2137" i="10"/>
  <c r="AZ2136" i="10"/>
  <c r="AZ2135" i="10"/>
  <c r="AZ2134" i="10"/>
  <c r="AZ2133" i="10"/>
  <c r="AZ2132" i="10"/>
  <c r="AZ2131" i="10"/>
  <c r="AZ2130" i="10"/>
  <c r="AZ2129" i="10"/>
  <c r="AZ2128" i="10"/>
  <c r="AZ2127" i="10"/>
  <c r="AZ2126" i="10"/>
  <c r="AZ2125" i="10"/>
  <c r="AZ2124" i="10"/>
  <c r="AZ2123" i="10"/>
  <c r="AZ2122" i="10"/>
  <c r="AZ2121" i="10"/>
  <c r="AZ2120" i="10"/>
  <c r="AZ2119" i="10"/>
  <c r="AZ2118" i="10"/>
  <c r="AZ2117" i="10"/>
  <c r="AZ2116" i="10"/>
  <c r="AZ2115" i="10"/>
  <c r="AZ2114" i="10"/>
  <c r="AZ2113" i="10"/>
  <c r="AZ2112" i="10"/>
  <c r="AZ2111" i="10"/>
  <c r="AZ2110" i="10"/>
  <c r="AZ2109" i="10"/>
  <c r="AZ2108" i="10"/>
  <c r="AZ2107" i="10"/>
  <c r="AZ2106" i="10"/>
  <c r="AZ2105" i="10"/>
  <c r="AZ2104" i="10"/>
  <c r="AZ2103" i="10"/>
  <c r="AZ2102" i="10"/>
  <c r="AZ2101" i="10"/>
  <c r="AZ2100" i="10"/>
  <c r="AZ2099" i="10"/>
  <c r="AZ2098" i="10"/>
  <c r="AZ2097" i="10"/>
  <c r="AZ2096" i="10"/>
  <c r="AZ2095" i="10"/>
  <c r="AZ2094" i="10"/>
  <c r="AZ2093" i="10"/>
  <c r="AZ2092" i="10"/>
  <c r="AZ2091" i="10"/>
  <c r="AZ2090" i="10"/>
  <c r="AZ2089" i="10"/>
  <c r="AZ2088" i="10"/>
  <c r="AZ2087" i="10"/>
  <c r="AZ2086" i="10"/>
  <c r="AZ2085" i="10"/>
  <c r="AZ2084" i="10"/>
  <c r="AZ2083" i="10"/>
  <c r="AZ2082" i="10"/>
  <c r="AZ2081" i="10"/>
  <c r="AZ2080" i="10"/>
  <c r="AZ2079" i="10"/>
  <c r="AZ2078" i="10"/>
  <c r="AZ2077" i="10"/>
  <c r="AZ2076" i="10"/>
  <c r="AZ2075" i="10"/>
  <c r="AZ2074" i="10"/>
  <c r="AZ2073" i="10"/>
  <c r="AZ2072" i="10"/>
  <c r="AZ2071" i="10"/>
  <c r="AZ2070" i="10"/>
  <c r="AZ2069" i="10"/>
  <c r="AZ2068" i="10"/>
  <c r="AZ2067" i="10"/>
  <c r="AZ2066" i="10"/>
  <c r="AZ2065" i="10"/>
  <c r="AZ2064" i="10"/>
  <c r="AZ2063" i="10"/>
  <c r="AZ2062" i="10"/>
  <c r="AZ2061" i="10"/>
  <c r="AZ2060" i="10"/>
  <c r="AZ2059" i="10"/>
  <c r="AZ2058" i="10"/>
  <c r="AZ2057" i="10"/>
  <c r="AZ2056" i="10"/>
  <c r="AZ2055" i="10"/>
  <c r="AZ2054" i="10"/>
  <c r="AZ2053" i="10"/>
  <c r="AZ2052" i="10"/>
  <c r="AZ2051" i="10"/>
  <c r="AZ2050" i="10"/>
  <c r="AZ2049" i="10"/>
  <c r="AZ2048" i="10"/>
  <c r="AZ2047" i="10"/>
  <c r="AZ2046" i="10"/>
  <c r="AZ2045" i="10"/>
  <c r="AZ2044" i="10"/>
  <c r="AZ2043" i="10"/>
  <c r="AZ2042" i="10"/>
  <c r="AZ2041" i="10"/>
  <c r="AZ2040" i="10"/>
  <c r="AZ2039" i="10"/>
  <c r="AZ2038" i="10"/>
  <c r="AZ2037" i="10"/>
  <c r="AZ2036" i="10"/>
  <c r="AZ2035" i="10"/>
  <c r="AZ2034" i="10"/>
  <c r="AZ2033" i="10"/>
  <c r="AZ2032" i="10"/>
  <c r="AZ2031" i="10"/>
  <c r="AZ2030" i="10"/>
  <c r="AZ2029" i="10"/>
  <c r="AZ2028" i="10"/>
  <c r="AZ2027" i="10"/>
  <c r="AZ2026" i="10"/>
  <c r="AZ2025" i="10"/>
  <c r="AZ2024" i="10"/>
  <c r="AZ2023" i="10"/>
  <c r="AZ2022" i="10"/>
  <c r="AZ2021" i="10"/>
  <c r="AZ2020" i="10"/>
  <c r="AZ2019" i="10"/>
  <c r="AZ2018" i="10"/>
  <c r="AZ2017" i="10"/>
  <c r="AZ2016" i="10"/>
  <c r="AZ2015" i="10"/>
  <c r="AZ2014" i="10"/>
  <c r="AZ2013" i="10"/>
  <c r="AZ2012" i="10"/>
  <c r="AZ2011" i="10"/>
  <c r="AZ2010" i="10"/>
  <c r="AZ2009" i="10"/>
  <c r="AZ2008" i="10"/>
  <c r="AZ2007" i="10"/>
  <c r="AZ2006" i="10"/>
  <c r="AZ2005" i="10"/>
  <c r="AZ2004" i="10"/>
  <c r="AZ2003" i="10"/>
  <c r="AZ2002" i="10"/>
  <c r="AZ2001" i="10"/>
  <c r="AZ2000" i="10"/>
  <c r="AZ1999" i="10"/>
  <c r="AZ1998" i="10"/>
  <c r="AZ1997" i="10"/>
  <c r="AZ1996" i="10"/>
  <c r="AZ1995" i="10"/>
  <c r="AZ1994" i="10"/>
  <c r="AZ1993" i="10"/>
  <c r="AZ1992" i="10"/>
  <c r="AZ1991" i="10"/>
  <c r="AZ1990" i="10"/>
  <c r="AZ1989" i="10"/>
  <c r="AZ1988" i="10"/>
  <c r="AZ1987" i="10"/>
  <c r="AZ1986" i="10"/>
  <c r="AZ1985" i="10"/>
  <c r="AZ1984" i="10"/>
  <c r="AZ1983" i="10"/>
  <c r="AZ1982" i="10"/>
  <c r="AZ1981" i="10"/>
  <c r="AZ1980" i="10"/>
  <c r="AZ1979" i="10"/>
  <c r="AZ1978" i="10"/>
  <c r="AZ1977" i="10"/>
  <c r="AZ1976" i="10"/>
  <c r="AZ1975" i="10"/>
  <c r="AZ1974" i="10"/>
  <c r="AZ1973" i="10"/>
  <c r="AZ1972" i="10"/>
  <c r="AZ1971" i="10"/>
  <c r="AZ1970" i="10"/>
  <c r="AZ1969" i="10"/>
  <c r="AZ1968" i="10"/>
  <c r="AZ1967" i="10"/>
  <c r="AZ1966" i="10"/>
  <c r="AZ1965" i="10"/>
  <c r="AZ1964" i="10"/>
  <c r="AZ1963" i="10"/>
  <c r="AZ1962" i="10"/>
  <c r="AZ1961" i="10"/>
  <c r="AZ1960" i="10"/>
  <c r="AZ1959" i="10"/>
  <c r="AZ1958" i="10"/>
  <c r="AZ1957" i="10"/>
  <c r="AZ1956" i="10"/>
  <c r="AZ1955" i="10"/>
  <c r="AZ1954" i="10"/>
  <c r="AZ1953" i="10"/>
  <c r="AZ1952" i="10"/>
  <c r="AZ1951" i="10"/>
  <c r="AZ1950" i="10"/>
  <c r="AZ1949" i="10"/>
  <c r="AZ1948" i="10"/>
  <c r="AZ1947" i="10"/>
  <c r="AZ1946" i="10"/>
  <c r="AZ1945" i="10"/>
  <c r="AZ1944" i="10"/>
  <c r="AZ1943" i="10"/>
  <c r="AZ1942" i="10"/>
  <c r="AZ1941" i="10"/>
  <c r="AZ1940" i="10"/>
  <c r="AZ1939" i="10"/>
  <c r="AZ1938" i="10"/>
  <c r="AZ1937" i="10"/>
  <c r="AZ1936" i="10"/>
  <c r="AZ1935" i="10"/>
  <c r="AZ1934" i="10"/>
  <c r="AZ1933" i="10"/>
  <c r="AZ1932" i="10"/>
  <c r="AZ1931" i="10"/>
  <c r="AZ1930" i="10"/>
  <c r="AZ1929" i="10"/>
  <c r="AZ1928" i="10"/>
  <c r="AZ1927" i="10"/>
  <c r="AZ1926" i="10"/>
  <c r="AZ1925" i="10"/>
  <c r="AZ1924" i="10"/>
  <c r="AZ1923" i="10"/>
  <c r="AZ1922" i="10"/>
  <c r="AZ1921" i="10"/>
  <c r="AZ1920" i="10"/>
  <c r="AZ1919" i="10"/>
  <c r="AZ1918" i="10"/>
  <c r="AZ1917" i="10"/>
  <c r="AZ1916" i="10"/>
  <c r="AZ1915" i="10"/>
  <c r="AZ1914" i="10"/>
  <c r="AZ1913" i="10"/>
  <c r="AZ1912" i="10"/>
  <c r="AZ1911" i="10"/>
  <c r="AZ1910" i="10"/>
  <c r="AZ1909" i="10"/>
  <c r="AZ1908" i="10"/>
  <c r="AZ1907" i="10"/>
  <c r="AZ1906" i="10"/>
  <c r="AZ1905" i="10"/>
  <c r="AZ1904" i="10"/>
  <c r="AZ1903" i="10"/>
  <c r="AZ1902" i="10"/>
  <c r="AZ1901" i="10"/>
  <c r="AZ1900" i="10"/>
  <c r="AZ1899" i="10"/>
  <c r="AZ1898" i="10"/>
  <c r="AZ1897" i="10"/>
  <c r="AZ1896" i="10"/>
  <c r="AZ1895" i="10"/>
  <c r="AZ1894" i="10"/>
  <c r="AZ1893" i="10"/>
  <c r="AZ1892" i="10"/>
  <c r="AZ1891" i="10"/>
  <c r="AZ1890" i="10"/>
  <c r="AZ1889" i="10"/>
  <c r="AZ1888" i="10"/>
  <c r="AZ1887" i="10"/>
  <c r="AZ1886" i="10"/>
  <c r="AZ1885" i="10"/>
  <c r="AZ1884" i="10"/>
  <c r="AZ1883" i="10"/>
  <c r="AZ1882" i="10"/>
  <c r="AZ1881" i="10"/>
  <c r="AZ1880" i="10"/>
  <c r="AZ1879" i="10"/>
  <c r="AZ1878" i="10"/>
  <c r="AZ1877" i="10"/>
  <c r="AZ1876" i="10"/>
  <c r="AZ1875" i="10"/>
  <c r="AZ1874" i="10"/>
  <c r="AZ1873" i="10"/>
  <c r="AZ1872" i="10"/>
  <c r="AZ1871" i="10"/>
  <c r="AZ1870" i="10"/>
  <c r="AZ1869" i="10"/>
  <c r="AZ1868" i="10"/>
  <c r="AZ1867" i="10"/>
  <c r="AZ1866" i="10"/>
  <c r="AZ1865" i="10"/>
  <c r="AZ1864" i="10"/>
  <c r="AZ1863" i="10"/>
  <c r="AZ1862" i="10"/>
  <c r="AZ1861" i="10"/>
  <c r="AZ1860" i="10"/>
  <c r="AZ1859" i="10"/>
  <c r="AZ1858" i="10"/>
  <c r="AZ1857" i="10"/>
  <c r="AZ1856" i="10"/>
  <c r="AZ1855" i="10"/>
  <c r="AZ1854" i="10"/>
  <c r="AZ1853" i="10"/>
  <c r="AZ1852" i="10"/>
  <c r="AZ1851" i="10"/>
  <c r="AZ1850" i="10"/>
  <c r="AZ1849" i="10"/>
  <c r="AZ1848" i="10"/>
  <c r="AZ1847" i="10"/>
  <c r="AZ1846" i="10"/>
  <c r="AZ1845" i="10"/>
  <c r="AZ1844" i="10"/>
  <c r="AZ1843" i="10"/>
  <c r="AZ1842" i="10"/>
  <c r="AZ1841" i="10"/>
  <c r="AZ1840" i="10"/>
  <c r="AZ1839" i="10"/>
  <c r="AZ1838" i="10"/>
  <c r="AZ1837" i="10"/>
  <c r="AZ1836" i="10"/>
  <c r="AZ1835" i="10"/>
  <c r="AZ1834" i="10"/>
  <c r="AZ1833" i="10"/>
  <c r="AZ1832" i="10"/>
  <c r="AZ1831" i="10"/>
  <c r="AZ1830" i="10"/>
  <c r="AZ1829" i="10"/>
  <c r="AZ1828" i="10"/>
  <c r="AZ1827" i="10"/>
  <c r="AZ1826" i="10"/>
  <c r="AZ1825" i="10"/>
  <c r="AZ1824" i="10"/>
  <c r="AZ1823" i="10"/>
  <c r="AZ1822" i="10"/>
  <c r="AZ1821" i="10"/>
  <c r="AZ1820" i="10"/>
  <c r="AZ1819" i="10"/>
  <c r="AZ1818" i="10"/>
  <c r="AZ1817" i="10"/>
  <c r="AZ1816" i="10"/>
  <c r="AZ1815" i="10"/>
  <c r="AZ1814" i="10"/>
  <c r="AZ1813" i="10"/>
  <c r="AZ1812" i="10"/>
  <c r="AZ1811" i="10"/>
  <c r="AZ1810" i="10"/>
  <c r="AZ1809" i="10"/>
  <c r="AZ1808" i="10"/>
  <c r="AZ1807" i="10"/>
  <c r="AZ1806" i="10"/>
  <c r="AZ1805" i="10"/>
  <c r="AZ1804" i="10"/>
  <c r="AZ1803" i="10"/>
  <c r="AZ1802" i="10"/>
  <c r="AZ1801" i="10"/>
  <c r="AZ1800" i="10"/>
  <c r="AZ1799" i="10"/>
  <c r="AZ1798" i="10"/>
  <c r="AZ1797" i="10"/>
  <c r="AZ1796" i="10"/>
  <c r="AZ1795" i="10"/>
  <c r="AZ1794" i="10"/>
  <c r="AZ1793" i="10"/>
  <c r="AZ1792" i="10"/>
  <c r="AZ1791" i="10"/>
  <c r="AZ1790" i="10"/>
  <c r="AZ1789" i="10"/>
  <c r="AZ1788" i="10"/>
  <c r="AZ1787" i="10"/>
  <c r="AZ1786" i="10"/>
  <c r="AZ1785" i="10"/>
  <c r="AZ1784" i="10"/>
  <c r="AZ1783" i="10"/>
  <c r="AZ1782" i="10"/>
  <c r="AZ1781" i="10"/>
  <c r="AZ1780" i="10"/>
  <c r="AZ1779" i="10"/>
  <c r="AZ1778" i="10"/>
  <c r="AZ1777" i="10"/>
  <c r="AZ1776" i="10"/>
  <c r="AZ1775" i="10"/>
  <c r="AZ1774" i="10"/>
  <c r="AZ1773" i="10"/>
  <c r="AZ1772" i="10"/>
  <c r="AZ1771" i="10"/>
  <c r="AZ1770" i="10"/>
  <c r="AZ1769" i="10"/>
  <c r="AZ1768" i="10"/>
  <c r="AZ1767" i="10"/>
  <c r="AZ1766" i="10"/>
  <c r="AZ1765" i="10"/>
  <c r="AZ1764" i="10"/>
  <c r="AZ1763" i="10"/>
  <c r="AZ1762" i="10"/>
  <c r="AZ1761" i="10"/>
  <c r="AZ1760" i="10"/>
  <c r="AZ1759" i="10"/>
  <c r="AZ1758" i="10"/>
  <c r="AZ1757" i="10"/>
  <c r="AZ1756" i="10"/>
  <c r="AZ1755" i="10"/>
  <c r="AZ1754" i="10"/>
  <c r="AZ1753" i="10"/>
  <c r="AZ1752" i="10"/>
  <c r="AZ1751" i="10"/>
  <c r="AZ1750" i="10"/>
  <c r="AZ1749" i="10"/>
  <c r="AZ1748" i="10"/>
  <c r="AZ1747" i="10"/>
  <c r="AZ1746" i="10"/>
  <c r="AZ1745" i="10"/>
  <c r="AZ1744" i="10"/>
  <c r="AZ1743" i="10"/>
  <c r="AZ1742" i="10"/>
  <c r="AZ1741" i="10"/>
  <c r="AZ1740" i="10"/>
  <c r="AZ1739" i="10"/>
  <c r="AZ1738" i="10"/>
  <c r="AZ1737" i="10"/>
  <c r="AZ1736" i="10"/>
  <c r="AZ1735" i="10"/>
  <c r="AZ1734" i="10"/>
  <c r="AZ1733" i="10"/>
  <c r="AZ1732" i="10"/>
  <c r="AZ1731" i="10"/>
  <c r="AZ1730" i="10"/>
  <c r="AZ1729" i="10"/>
  <c r="AZ1728" i="10"/>
  <c r="AZ1727" i="10"/>
  <c r="AZ1726" i="10"/>
  <c r="AZ1725" i="10"/>
  <c r="AZ1724" i="10"/>
  <c r="AZ1723" i="10"/>
  <c r="AZ1722" i="10"/>
  <c r="AZ1721" i="10"/>
  <c r="AZ1720" i="10"/>
  <c r="AZ1719" i="10"/>
  <c r="AZ1718" i="10"/>
  <c r="AZ1717" i="10"/>
  <c r="AZ1716" i="10"/>
  <c r="AZ1715" i="10"/>
  <c r="AZ1714" i="10"/>
  <c r="AZ1713" i="10"/>
  <c r="AZ1712" i="10"/>
  <c r="AZ1711" i="10"/>
  <c r="AZ1710" i="10"/>
  <c r="AZ1709" i="10"/>
  <c r="AZ1708" i="10"/>
  <c r="AZ1707" i="10"/>
  <c r="AZ1706" i="10"/>
  <c r="AZ1705" i="10"/>
  <c r="AZ1704" i="10"/>
  <c r="AZ1703" i="10"/>
  <c r="AZ1702" i="10"/>
  <c r="AZ1701" i="10"/>
  <c r="AZ1700" i="10"/>
  <c r="AZ1699" i="10"/>
  <c r="AZ1698" i="10"/>
  <c r="AZ1697" i="10"/>
  <c r="AZ1696" i="10"/>
  <c r="AZ1695" i="10"/>
  <c r="AZ1694" i="10"/>
  <c r="AZ1693" i="10"/>
  <c r="AZ1692" i="10"/>
  <c r="AZ1691" i="10"/>
  <c r="AZ1690" i="10"/>
  <c r="AZ1689" i="10"/>
  <c r="AZ1688" i="10"/>
  <c r="AZ1687" i="10"/>
  <c r="AZ1686" i="10"/>
  <c r="AZ1685" i="10"/>
  <c r="AZ1684" i="10"/>
  <c r="AZ1683" i="10"/>
  <c r="AZ1682" i="10"/>
  <c r="AZ1681" i="10"/>
  <c r="AZ1680" i="10"/>
  <c r="AZ1679" i="10"/>
  <c r="AZ1678" i="10"/>
  <c r="AZ1677" i="10"/>
  <c r="AZ1676" i="10"/>
  <c r="AZ1675" i="10"/>
  <c r="AZ1674" i="10"/>
  <c r="AZ1673" i="10"/>
  <c r="AZ1672" i="10"/>
  <c r="AZ1671" i="10"/>
  <c r="AZ1670" i="10"/>
  <c r="AZ1669" i="10"/>
  <c r="AZ1668" i="10"/>
  <c r="AZ1667" i="10"/>
  <c r="AZ1666" i="10"/>
  <c r="AZ1665" i="10"/>
  <c r="AZ1664" i="10"/>
  <c r="AZ1663" i="10"/>
  <c r="AZ1662" i="10"/>
  <c r="AZ1661" i="10"/>
  <c r="AZ1660" i="10"/>
  <c r="AZ1659" i="10"/>
  <c r="AZ1658" i="10"/>
  <c r="AZ1657" i="10"/>
  <c r="AZ1656" i="10"/>
  <c r="AZ1655" i="10"/>
  <c r="AZ1654" i="10"/>
  <c r="AZ1653" i="10"/>
  <c r="AZ1652" i="10"/>
  <c r="AZ1651" i="10"/>
  <c r="AZ1650" i="10"/>
  <c r="AZ1649" i="10"/>
  <c r="AZ1648" i="10"/>
  <c r="AZ1647" i="10"/>
  <c r="AZ1646" i="10"/>
  <c r="AZ1645" i="10"/>
  <c r="AZ1644" i="10"/>
  <c r="AZ1643" i="10"/>
  <c r="AZ1642" i="10"/>
  <c r="AZ1641" i="10"/>
  <c r="AZ1640" i="10"/>
  <c r="AZ1639" i="10"/>
  <c r="AZ1638" i="10"/>
  <c r="AZ1637" i="10"/>
  <c r="AZ1636" i="10"/>
  <c r="AZ1635" i="10"/>
  <c r="AZ1634" i="10"/>
  <c r="AZ1633" i="10"/>
  <c r="AZ1632" i="10"/>
  <c r="AZ1631" i="10"/>
  <c r="AZ1630" i="10"/>
  <c r="AZ1629" i="10"/>
  <c r="AZ1628" i="10"/>
  <c r="AZ1627" i="10"/>
  <c r="AZ1626" i="10"/>
  <c r="AZ1625" i="10"/>
  <c r="AZ1624" i="10"/>
  <c r="AZ1623" i="10"/>
  <c r="AZ1622" i="10"/>
  <c r="AZ1621" i="10"/>
  <c r="AZ1620" i="10"/>
  <c r="AZ1619" i="10"/>
  <c r="AZ1618" i="10"/>
  <c r="AZ1617" i="10"/>
  <c r="AZ1616" i="10"/>
  <c r="AZ1615" i="10"/>
  <c r="AZ1614" i="10"/>
  <c r="AZ1613" i="10"/>
  <c r="AZ1612" i="10"/>
  <c r="AZ1611" i="10"/>
  <c r="AZ1610" i="10"/>
  <c r="AZ1609" i="10"/>
  <c r="AZ1608" i="10"/>
  <c r="AZ1607" i="10"/>
  <c r="AZ1606" i="10"/>
  <c r="AZ1605" i="10"/>
  <c r="AZ1604" i="10"/>
  <c r="AZ1603" i="10"/>
  <c r="AZ1602" i="10"/>
  <c r="AZ1601" i="10"/>
  <c r="AZ1600" i="10"/>
  <c r="AZ1599" i="10"/>
  <c r="AZ1598" i="10"/>
  <c r="AZ1597" i="10"/>
  <c r="AZ1596" i="10"/>
  <c r="AZ1595" i="10"/>
  <c r="AZ1594" i="10"/>
  <c r="AZ1593" i="10"/>
  <c r="AZ1592" i="10"/>
  <c r="AZ1591" i="10"/>
  <c r="AZ1590" i="10"/>
  <c r="AZ1589" i="10"/>
  <c r="AZ1588" i="10"/>
  <c r="AZ1587" i="10"/>
  <c r="AZ1586" i="10"/>
  <c r="AZ1585" i="10"/>
  <c r="AZ1584" i="10"/>
  <c r="AZ1583" i="10"/>
  <c r="AZ1582" i="10"/>
  <c r="AZ1581" i="10"/>
  <c r="AZ1580" i="10"/>
  <c r="AZ1579" i="10"/>
  <c r="AZ1578" i="10"/>
  <c r="AZ1577" i="10"/>
  <c r="AZ1576" i="10"/>
  <c r="AZ1575" i="10"/>
  <c r="AZ1574" i="10"/>
  <c r="AZ1573" i="10"/>
  <c r="AZ1572" i="10"/>
  <c r="AZ1571" i="10"/>
  <c r="AZ1570" i="10"/>
  <c r="AZ1569" i="10"/>
  <c r="AZ1568" i="10"/>
  <c r="AZ1567" i="10"/>
  <c r="AZ1566" i="10"/>
  <c r="AZ1565" i="10"/>
  <c r="AZ1564" i="10"/>
  <c r="AZ1563" i="10"/>
  <c r="AZ1562" i="10"/>
  <c r="AZ1561" i="10"/>
  <c r="AZ1560" i="10"/>
  <c r="AZ1559" i="10"/>
  <c r="AZ1558" i="10"/>
  <c r="AZ1557" i="10"/>
  <c r="AZ1556" i="10"/>
  <c r="AZ1555" i="10"/>
  <c r="AZ1554" i="10"/>
  <c r="AZ1553" i="10"/>
  <c r="AZ1552" i="10"/>
  <c r="AZ1551" i="10"/>
  <c r="AZ1550" i="10"/>
  <c r="AZ1549" i="10"/>
  <c r="AZ1548" i="10"/>
  <c r="AZ1547" i="10"/>
  <c r="AZ1546" i="10"/>
  <c r="AZ1545" i="10"/>
  <c r="AZ1544" i="10"/>
  <c r="AZ1543" i="10"/>
  <c r="AZ1542" i="10"/>
  <c r="AZ1541" i="10"/>
  <c r="AZ1540" i="10"/>
  <c r="AZ1539" i="10"/>
  <c r="AZ1538" i="10"/>
  <c r="AZ1537" i="10"/>
  <c r="AZ1536" i="10"/>
  <c r="AZ1535" i="10"/>
  <c r="AZ1534" i="10"/>
  <c r="AZ1533" i="10"/>
  <c r="AZ1532" i="10"/>
  <c r="AZ1531" i="10"/>
  <c r="AZ1530" i="10"/>
  <c r="AZ1529" i="10"/>
  <c r="AZ1528" i="10"/>
  <c r="AZ1527" i="10"/>
  <c r="AZ1526" i="10"/>
  <c r="AZ1525" i="10"/>
  <c r="AZ1524" i="10"/>
  <c r="AZ1523" i="10"/>
  <c r="AZ1522" i="10"/>
  <c r="AZ1521" i="10"/>
  <c r="AZ1520" i="10"/>
  <c r="AZ1519" i="10"/>
  <c r="AZ1518" i="10"/>
  <c r="AZ1517" i="10"/>
  <c r="AZ1516" i="10"/>
  <c r="AZ1515" i="10"/>
  <c r="AZ1514" i="10"/>
  <c r="AZ1513" i="10"/>
  <c r="AZ1512" i="10"/>
  <c r="AZ1511" i="10"/>
  <c r="AZ1510" i="10"/>
  <c r="AZ1509" i="10"/>
  <c r="AZ1508" i="10"/>
  <c r="AZ1507" i="10"/>
  <c r="AZ1506" i="10"/>
  <c r="AZ1505" i="10"/>
  <c r="AZ1504" i="10"/>
  <c r="AZ1503" i="10"/>
  <c r="AZ1502" i="10"/>
  <c r="AZ1501" i="10"/>
  <c r="AZ1500" i="10"/>
  <c r="AZ1499" i="10"/>
  <c r="AZ1498" i="10"/>
  <c r="AZ1497" i="10"/>
  <c r="AZ1496" i="10"/>
  <c r="AZ1495" i="10"/>
  <c r="AZ1494" i="10"/>
  <c r="AZ1493" i="10"/>
  <c r="AZ1492" i="10"/>
  <c r="AZ1491" i="10"/>
  <c r="AZ1490" i="10"/>
  <c r="AZ1489" i="10"/>
  <c r="AZ1488" i="10"/>
  <c r="AZ1487" i="10"/>
  <c r="AZ1486" i="10"/>
  <c r="AZ1485" i="10"/>
  <c r="AZ1484" i="10"/>
  <c r="AZ1483" i="10"/>
  <c r="AZ1482" i="10"/>
  <c r="AZ1481" i="10"/>
  <c r="AZ1480" i="10"/>
  <c r="AZ1479" i="10"/>
  <c r="AZ1478" i="10"/>
  <c r="AZ1477" i="10"/>
  <c r="AZ1476" i="10"/>
  <c r="AZ1475" i="10"/>
  <c r="AZ1474" i="10"/>
  <c r="AZ1473" i="10"/>
  <c r="AZ1472" i="10"/>
  <c r="AZ1471" i="10"/>
  <c r="AZ1470" i="10"/>
  <c r="AZ1469" i="10"/>
  <c r="AZ1468" i="10"/>
  <c r="AZ1467" i="10"/>
  <c r="AZ1466" i="10"/>
  <c r="AZ1465" i="10"/>
  <c r="AZ1464" i="10"/>
  <c r="AZ1463" i="10"/>
  <c r="AZ1462" i="10"/>
  <c r="AZ1461" i="10"/>
  <c r="AZ1460" i="10"/>
  <c r="AZ1459" i="10"/>
  <c r="AZ1458" i="10"/>
  <c r="AZ1457" i="10"/>
  <c r="AZ1456" i="10"/>
  <c r="AZ1455" i="10"/>
  <c r="AZ1454" i="10"/>
  <c r="AZ1453" i="10"/>
  <c r="AZ1452" i="10"/>
  <c r="AZ1451" i="10"/>
  <c r="AZ1450" i="10"/>
  <c r="AZ1449" i="10"/>
  <c r="AZ1448" i="10"/>
  <c r="AZ1447" i="10"/>
  <c r="AZ1446" i="10"/>
  <c r="AZ1445" i="10"/>
  <c r="AZ1444" i="10"/>
  <c r="AZ1443" i="10"/>
  <c r="AZ1442" i="10"/>
  <c r="AZ1441" i="10"/>
  <c r="AZ1440" i="10"/>
  <c r="AZ1439" i="10"/>
  <c r="AZ1438" i="10"/>
  <c r="AZ1437" i="10"/>
  <c r="AZ1436" i="10"/>
  <c r="AZ1435" i="10"/>
  <c r="AZ1434" i="10"/>
  <c r="AZ1433" i="10"/>
  <c r="AZ1432" i="10"/>
  <c r="AZ1431" i="10"/>
  <c r="AZ1430" i="10"/>
  <c r="AZ1429" i="10"/>
  <c r="AZ1428" i="10"/>
  <c r="AZ1427" i="10"/>
  <c r="AZ1426" i="10"/>
  <c r="AZ1425" i="10"/>
  <c r="AZ1424" i="10"/>
  <c r="AZ1423" i="10"/>
  <c r="AZ1422" i="10"/>
  <c r="AZ1421" i="10"/>
  <c r="AZ1420" i="10"/>
  <c r="AZ1419" i="10"/>
  <c r="AZ1418" i="10"/>
  <c r="AZ1417" i="10"/>
  <c r="AZ1416" i="10"/>
  <c r="AZ1415" i="10"/>
  <c r="AZ1414" i="10"/>
  <c r="AZ1413" i="10"/>
  <c r="AZ1412" i="10"/>
  <c r="AZ1411" i="10"/>
  <c r="AZ1410" i="10"/>
  <c r="AZ1409" i="10"/>
  <c r="AZ1408" i="10"/>
  <c r="AZ1407" i="10"/>
  <c r="AZ1406" i="10"/>
  <c r="AZ1405" i="10"/>
  <c r="AZ1404" i="10"/>
  <c r="AZ1403" i="10"/>
  <c r="AZ1402" i="10"/>
  <c r="AZ1401" i="10"/>
  <c r="AZ1400" i="10"/>
  <c r="AZ1399" i="10"/>
  <c r="AZ1398" i="10"/>
  <c r="AZ1397" i="10"/>
  <c r="AZ1396" i="10"/>
  <c r="AZ1395" i="10"/>
  <c r="AZ1394" i="10"/>
  <c r="AZ1393" i="10"/>
  <c r="AZ1392" i="10"/>
  <c r="AZ1391" i="10"/>
  <c r="AZ1390" i="10"/>
  <c r="AZ1389" i="10"/>
  <c r="AZ1388" i="10"/>
  <c r="AZ1387" i="10"/>
  <c r="AZ1386" i="10"/>
  <c r="AZ1385" i="10"/>
  <c r="AZ1384" i="10"/>
  <c r="AZ1383" i="10"/>
  <c r="AZ1382" i="10"/>
  <c r="AZ1381" i="10"/>
  <c r="AZ1380" i="10"/>
  <c r="AZ1379" i="10"/>
  <c r="AZ1378" i="10"/>
  <c r="AZ1377" i="10"/>
  <c r="AZ1376" i="10"/>
  <c r="AZ1375" i="10"/>
  <c r="AZ1374" i="10"/>
  <c r="AZ1373" i="10"/>
  <c r="AZ1372" i="10"/>
  <c r="AZ1371" i="10"/>
  <c r="AZ1370" i="10"/>
  <c r="AZ1369" i="10"/>
  <c r="AZ1368" i="10"/>
  <c r="AZ1367" i="10"/>
  <c r="AZ1366" i="10"/>
  <c r="AZ1365" i="10"/>
  <c r="AZ1364" i="10"/>
  <c r="AZ1363" i="10"/>
  <c r="AZ1362" i="10"/>
  <c r="AZ1361" i="10"/>
  <c r="AZ1360" i="10"/>
  <c r="AZ1359" i="10"/>
  <c r="AZ1358" i="10"/>
  <c r="AZ1357" i="10"/>
  <c r="AZ1356" i="10"/>
  <c r="AZ1355" i="10"/>
  <c r="AZ1354" i="10"/>
  <c r="AZ1353" i="10"/>
  <c r="AZ1352" i="10"/>
  <c r="AZ1351" i="10"/>
  <c r="AZ1350" i="10"/>
  <c r="AZ1349" i="10"/>
  <c r="AZ1348" i="10"/>
  <c r="AZ1347" i="10"/>
  <c r="AZ1346" i="10"/>
  <c r="AZ1345" i="10"/>
  <c r="AZ1344" i="10"/>
  <c r="AZ1343" i="10"/>
  <c r="AZ1342" i="10"/>
  <c r="AZ1341" i="10"/>
  <c r="AZ1340" i="10"/>
  <c r="AZ1339" i="10"/>
  <c r="AZ1338" i="10"/>
  <c r="AZ1337" i="10"/>
  <c r="AZ1336" i="10"/>
  <c r="AZ1335" i="10"/>
  <c r="AZ1334" i="10"/>
  <c r="AZ1333" i="10"/>
  <c r="AZ1332" i="10"/>
  <c r="AZ1331" i="10"/>
  <c r="AZ1330" i="10"/>
  <c r="AZ1329" i="10"/>
  <c r="AZ1328" i="10"/>
  <c r="AZ1327" i="10"/>
  <c r="AZ1326" i="10"/>
  <c r="AZ1325" i="10"/>
  <c r="AZ1324" i="10"/>
  <c r="AZ1323" i="10"/>
  <c r="AZ1322" i="10"/>
  <c r="AZ1321" i="10"/>
  <c r="AZ1320" i="10"/>
  <c r="AZ1319" i="10"/>
  <c r="AZ1318" i="10"/>
  <c r="AZ1317" i="10"/>
  <c r="AZ1316" i="10"/>
  <c r="AZ1315" i="10"/>
  <c r="AZ1314" i="10"/>
  <c r="AZ1313" i="10"/>
  <c r="AZ1312" i="10"/>
  <c r="AZ1311" i="10"/>
  <c r="AZ1310" i="10"/>
  <c r="AZ1309" i="10"/>
  <c r="AZ1308" i="10"/>
  <c r="AZ1307" i="10"/>
  <c r="AZ1306" i="10"/>
  <c r="AZ1305" i="10"/>
  <c r="AZ1304" i="10"/>
  <c r="AZ1303" i="10"/>
  <c r="AZ1302" i="10"/>
  <c r="AZ1301" i="10"/>
  <c r="AZ1300" i="10"/>
  <c r="AZ1299" i="10"/>
  <c r="AZ1298" i="10"/>
  <c r="AZ1297" i="10"/>
  <c r="AZ1296" i="10"/>
  <c r="AZ1295" i="10"/>
  <c r="AZ1294" i="10"/>
  <c r="AZ1293" i="10"/>
  <c r="AZ1292" i="10"/>
  <c r="AZ1291" i="10"/>
  <c r="AZ1290" i="10"/>
  <c r="AZ1289" i="10"/>
  <c r="AZ1288" i="10"/>
  <c r="AZ1287" i="10"/>
  <c r="AZ1286" i="10"/>
  <c r="AZ1285" i="10"/>
  <c r="AZ1284" i="10"/>
  <c r="AZ1283" i="10"/>
  <c r="AZ1282" i="10"/>
  <c r="AZ1281" i="10"/>
  <c r="AZ1280" i="10"/>
  <c r="AZ1279" i="10"/>
  <c r="AZ1278" i="10"/>
  <c r="AZ1277" i="10"/>
  <c r="AZ1276" i="10"/>
  <c r="AZ1275" i="10"/>
  <c r="AZ1274" i="10"/>
  <c r="AZ1273" i="10"/>
  <c r="AZ1272" i="10"/>
  <c r="AZ1271" i="10"/>
  <c r="AZ1270" i="10"/>
  <c r="AZ1269" i="10"/>
  <c r="AZ1268" i="10"/>
  <c r="AZ1267" i="10"/>
  <c r="AZ1266" i="10"/>
  <c r="AZ1265" i="10"/>
  <c r="AZ1264" i="10"/>
  <c r="AZ1263" i="10"/>
  <c r="AZ1262" i="10"/>
  <c r="AZ1261" i="10"/>
  <c r="AZ1260" i="10"/>
  <c r="AZ1259" i="10"/>
  <c r="AZ1258" i="10"/>
  <c r="AZ1257" i="10"/>
  <c r="AZ1256" i="10"/>
  <c r="AZ1255" i="10"/>
  <c r="AZ1254" i="10"/>
  <c r="AZ1253" i="10"/>
  <c r="AZ1252" i="10"/>
  <c r="AZ1251" i="10"/>
  <c r="AZ1250" i="10"/>
  <c r="AZ1249" i="10"/>
  <c r="AZ1248" i="10"/>
  <c r="AZ1247" i="10"/>
  <c r="AZ1246" i="10"/>
  <c r="AZ1245" i="10"/>
  <c r="AZ1244" i="10"/>
  <c r="AZ1243" i="10"/>
  <c r="AZ1242" i="10"/>
  <c r="AZ1241" i="10"/>
  <c r="AZ1240" i="10"/>
  <c r="AZ1239" i="10"/>
  <c r="AZ1238" i="10"/>
  <c r="AZ1237" i="10"/>
  <c r="AZ1236" i="10"/>
  <c r="AZ1235" i="10"/>
  <c r="AZ1234" i="10"/>
  <c r="AZ1233" i="10"/>
  <c r="AZ1232" i="10"/>
  <c r="AZ1231" i="10"/>
  <c r="AZ1230" i="10"/>
  <c r="AZ1229" i="10"/>
  <c r="AZ1228" i="10"/>
  <c r="AZ1227" i="10"/>
  <c r="AZ1226" i="10"/>
  <c r="AZ1225" i="10"/>
  <c r="AZ1224" i="10"/>
  <c r="AZ1223" i="10"/>
  <c r="AZ1222" i="10"/>
  <c r="AZ1221" i="10"/>
  <c r="AZ1220" i="10"/>
  <c r="AZ1219" i="10"/>
  <c r="AZ1218" i="10"/>
  <c r="AZ1217" i="10"/>
  <c r="AZ1216" i="10"/>
  <c r="AZ1215" i="10"/>
  <c r="AZ1214" i="10"/>
  <c r="AZ1213" i="10"/>
  <c r="AZ1212" i="10"/>
  <c r="AZ1211" i="10"/>
  <c r="AZ1210" i="10"/>
  <c r="AZ1209" i="10"/>
  <c r="AZ1208" i="10"/>
  <c r="AZ1207" i="10"/>
  <c r="AZ1206" i="10"/>
  <c r="AZ1205" i="10"/>
  <c r="AZ1204" i="10"/>
  <c r="AZ1203" i="10"/>
  <c r="AZ1202" i="10"/>
  <c r="AZ1201" i="10"/>
  <c r="AZ1200" i="10"/>
  <c r="AZ1199" i="10"/>
  <c r="AZ1198" i="10"/>
  <c r="AZ1197" i="10"/>
  <c r="AZ1196" i="10"/>
  <c r="AZ1195" i="10"/>
  <c r="AZ1194" i="10"/>
  <c r="AZ1193" i="10"/>
  <c r="AZ1192" i="10"/>
  <c r="AZ1191" i="10"/>
  <c r="AZ1190" i="10"/>
  <c r="AZ1189" i="10"/>
  <c r="AZ1188" i="10"/>
  <c r="AZ1187" i="10"/>
  <c r="AZ1186" i="10"/>
  <c r="AZ1185" i="10"/>
  <c r="AZ1184" i="10"/>
  <c r="AZ1183" i="10"/>
  <c r="AZ1182" i="10"/>
  <c r="AZ1181" i="10"/>
  <c r="AZ1180" i="10"/>
  <c r="AZ1179" i="10"/>
  <c r="AZ1178" i="10"/>
  <c r="AZ1177" i="10"/>
  <c r="AZ1176" i="10"/>
  <c r="AZ1175" i="10"/>
  <c r="AZ1174" i="10"/>
  <c r="AZ1173" i="10"/>
  <c r="AZ1172" i="10"/>
  <c r="AZ1171" i="10"/>
  <c r="AZ1170" i="10"/>
  <c r="AZ1169" i="10"/>
  <c r="AZ1168" i="10"/>
  <c r="AZ1167" i="10"/>
  <c r="AZ1166" i="10"/>
  <c r="AZ1165" i="10"/>
  <c r="AZ1164" i="10"/>
  <c r="AZ1163" i="10"/>
  <c r="AZ1162" i="10"/>
  <c r="AZ1161" i="10"/>
  <c r="AZ1160" i="10"/>
  <c r="AZ1159" i="10"/>
  <c r="AZ1158" i="10"/>
  <c r="AZ1157" i="10"/>
  <c r="AZ1156" i="10"/>
  <c r="AZ1155" i="10"/>
  <c r="AZ1154" i="10"/>
  <c r="AZ1153" i="10"/>
  <c r="AZ1152" i="10"/>
  <c r="AZ1151" i="10"/>
  <c r="AZ1150" i="10"/>
  <c r="AZ1149" i="10"/>
  <c r="AZ1148" i="10"/>
  <c r="AZ1147" i="10"/>
  <c r="AZ1146" i="10"/>
  <c r="AZ1145" i="10"/>
  <c r="AZ1144" i="10"/>
  <c r="AZ1143" i="10"/>
  <c r="AZ1142" i="10"/>
  <c r="AZ1141" i="10"/>
  <c r="AZ1140" i="10"/>
  <c r="AZ1139" i="10"/>
  <c r="AZ1138" i="10"/>
  <c r="AZ1137" i="10"/>
  <c r="AZ1136" i="10"/>
  <c r="AZ1135" i="10"/>
  <c r="AZ1134" i="10"/>
  <c r="AZ1133" i="10"/>
  <c r="AZ1132" i="10"/>
  <c r="AZ1131" i="10"/>
  <c r="AZ1130" i="10"/>
  <c r="AZ1129" i="10"/>
  <c r="AZ1128" i="10"/>
  <c r="AZ1127" i="10"/>
  <c r="AZ1126" i="10"/>
  <c r="AZ1125" i="10"/>
  <c r="AZ1124" i="10"/>
  <c r="AZ1123" i="10"/>
  <c r="AZ1122" i="10"/>
  <c r="AZ1121" i="10"/>
  <c r="AZ1120" i="10"/>
  <c r="AZ1119" i="10"/>
  <c r="AZ1118" i="10"/>
  <c r="AZ1117" i="10"/>
  <c r="AZ1116" i="10"/>
  <c r="AZ1115" i="10"/>
  <c r="AZ1114" i="10"/>
  <c r="AZ1113" i="10"/>
  <c r="AZ1112" i="10"/>
  <c r="AZ1111" i="10"/>
  <c r="AZ1110" i="10"/>
  <c r="AZ1109" i="10"/>
  <c r="AZ1108" i="10"/>
  <c r="AZ1107" i="10"/>
  <c r="AZ1106" i="10"/>
  <c r="AZ1105" i="10"/>
  <c r="AZ1104" i="10"/>
  <c r="AZ1103" i="10"/>
  <c r="AZ1102" i="10"/>
  <c r="AZ1101" i="10"/>
  <c r="AZ1100" i="10"/>
  <c r="AZ1099" i="10"/>
  <c r="AZ1098" i="10"/>
  <c r="AZ1097" i="10"/>
  <c r="AZ1096" i="10"/>
  <c r="AZ1095" i="10"/>
  <c r="AZ1094" i="10"/>
  <c r="AZ1093" i="10"/>
  <c r="AZ1092" i="10"/>
  <c r="AZ1091" i="10"/>
  <c r="AZ1090" i="10"/>
  <c r="AZ1089" i="10"/>
  <c r="AZ1088" i="10"/>
  <c r="AZ1087" i="10"/>
  <c r="AZ1086" i="10"/>
  <c r="AZ1085" i="10"/>
  <c r="AZ1084" i="10"/>
  <c r="AZ1083" i="10"/>
  <c r="AZ1082" i="10"/>
  <c r="AZ1081" i="10"/>
  <c r="AZ1080" i="10"/>
  <c r="AZ1079" i="10"/>
  <c r="AZ1078" i="10"/>
  <c r="AZ1077" i="10"/>
  <c r="AZ1076" i="10"/>
  <c r="AZ1075" i="10"/>
  <c r="AZ1074" i="10"/>
  <c r="AZ1073" i="10"/>
  <c r="AZ1072" i="10"/>
  <c r="AZ1071" i="10"/>
  <c r="AZ1070" i="10"/>
  <c r="AZ1069" i="10"/>
  <c r="AZ1068" i="10"/>
  <c r="AZ1067" i="10"/>
  <c r="AZ1066" i="10"/>
  <c r="AZ1065" i="10"/>
  <c r="AZ1064" i="10"/>
  <c r="AZ1063" i="10"/>
  <c r="AZ1062" i="10"/>
  <c r="AZ1061" i="10"/>
  <c r="AZ1060" i="10"/>
  <c r="AZ1059" i="10"/>
  <c r="AZ1058" i="10"/>
  <c r="AZ1057" i="10"/>
  <c r="AZ1056" i="10"/>
  <c r="AZ1055" i="10"/>
  <c r="AZ1054" i="10"/>
  <c r="AZ1053" i="10"/>
  <c r="AZ1052" i="10"/>
  <c r="AZ1051" i="10"/>
  <c r="AZ1050" i="10"/>
  <c r="AZ1049" i="10"/>
  <c r="AZ1048" i="10"/>
  <c r="AZ1047" i="10"/>
  <c r="AZ1046" i="10"/>
  <c r="AZ1045" i="10"/>
  <c r="AZ1044" i="10"/>
  <c r="AZ1043" i="10"/>
  <c r="AZ1042" i="10"/>
  <c r="AZ1041" i="10"/>
  <c r="AZ1040" i="10"/>
  <c r="AZ1039" i="10"/>
  <c r="AZ1038" i="10"/>
  <c r="AZ1037" i="10"/>
  <c r="AZ1036" i="10"/>
  <c r="AZ1035" i="10"/>
  <c r="AZ1034" i="10"/>
  <c r="AZ1033" i="10"/>
  <c r="AZ1032" i="10"/>
  <c r="AZ1031" i="10"/>
  <c r="AZ1030" i="10"/>
  <c r="AZ1029" i="10"/>
  <c r="AZ1028" i="10"/>
  <c r="AZ1027" i="10"/>
  <c r="AZ1026" i="10"/>
  <c r="AZ1025" i="10"/>
  <c r="AZ1024" i="10"/>
  <c r="AZ1023" i="10"/>
  <c r="AZ1022" i="10"/>
  <c r="AZ1021" i="10"/>
  <c r="AZ1020" i="10"/>
  <c r="AZ1019" i="10"/>
  <c r="AZ1018" i="10"/>
  <c r="AZ1017" i="10"/>
  <c r="AZ1016" i="10"/>
  <c r="AZ1015" i="10"/>
  <c r="AZ1014" i="10"/>
  <c r="AZ1013" i="10"/>
  <c r="AZ1012" i="10"/>
  <c r="AZ1011" i="10"/>
  <c r="AZ1010" i="10"/>
  <c r="AZ1009" i="10"/>
  <c r="AZ1008" i="10"/>
  <c r="AZ1007" i="10"/>
  <c r="AZ1006" i="10"/>
  <c r="AZ1005" i="10"/>
  <c r="AZ1004" i="10"/>
  <c r="AZ1003" i="10"/>
  <c r="AZ1002" i="10"/>
  <c r="AZ1001" i="10"/>
  <c r="AZ1000" i="10"/>
  <c r="AZ999" i="10"/>
  <c r="AZ998" i="10"/>
  <c r="AZ997" i="10"/>
  <c r="AZ996" i="10"/>
  <c r="AZ995" i="10"/>
  <c r="AZ994" i="10"/>
  <c r="AZ993" i="10"/>
  <c r="AZ992" i="10"/>
  <c r="AZ991" i="10"/>
  <c r="AZ990" i="10"/>
  <c r="AZ989" i="10"/>
  <c r="AZ988" i="10"/>
  <c r="AZ987" i="10"/>
  <c r="AZ986" i="10"/>
  <c r="AZ985" i="10"/>
  <c r="AZ984" i="10"/>
  <c r="AZ983" i="10"/>
  <c r="AZ982" i="10"/>
  <c r="AZ981" i="10"/>
  <c r="AZ980" i="10"/>
  <c r="AZ979" i="10"/>
  <c r="AZ978" i="10"/>
  <c r="AZ977" i="10"/>
  <c r="AZ976" i="10"/>
  <c r="AZ975" i="10"/>
  <c r="AZ974" i="10"/>
  <c r="AZ973" i="10"/>
  <c r="AZ972" i="10"/>
  <c r="AZ971" i="10"/>
  <c r="AZ970" i="10"/>
  <c r="AZ969" i="10"/>
  <c r="AZ968" i="10"/>
  <c r="AZ967" i="10"/>
  <c r="AZ966" i="10"/>
  <c r="AZ965" i="10"/>
  <c r="AZ964" i="10"/>
  <c r="AZ963" i="10"/>
  <c r="AZ962" i="10"/>
  <c r="AZ961" i="10"/>
  <c r="AZ960" i="10"/>
  <c r="AZ959" i="10"/>
  <c r="AZ958" i="10"/>
  <c r="AZ957" i="10"/>
  <c r="AZ956" i="10"/>
  <c r="AZ955" i="10"/>
  <c r="AZ954" i="10"/>
  <c r="AZ953" i="10"/>
  <c r="AZ952" i="10"/>
  <c r="AZ951" i="10"/>
  <c r="AZ950" i="10"/>
  <c r="AZ949" i="10"/>
  <c r="AZ948" i="10"/>
  <c r="AZ947" i="10"/>
  <c r="AZ946" i="10"/>
  <c r="AZ945" i="10"/>
  <c r="AZ944" i="10"/>
  <c r="AZ943" i="10"/>
  <c r="AZ942" i="10"/>
  <c r="AZ941" i="10"/>
  <c r="AZ940" i="10"/>
  <c r="AZ939" i="10"/>
  <c r="AZ938" i="10"/>
  <c r="AZ937" i="10"/>
  <c r="AZ936" i="10"/>
  <c r="AZ935" i="10"/>
  <c r="AZ934" i="10"/>
  <c r="AZ933" i="10"/>
  <c r="AZ932" i="10"/>
  <c r="AZ931" i="10"/>
  <c r="AZ930" i="10"/>
  <c r="AZ929" i="10"/>
  <c r="AZ928" i="10"/>
  <c r="AZ927" i="10"/>
  <c r="AZ926" i="10"/>
  <c r="AZ925" i="10"/>
  <c r="AZ924" i="10"/>
  <c r="AZ923" i="10"/>
  <c r="AZ922" i="10"/>
  <c r="AZ921" i="10"/>
  <c r="AZ920" i="10"/>
  <c r="AZ919" i="10"/>
  <c r="AZ918" i="10"/>
  <c r="AZ917" i="10"/>
  <c r="AZ916" i="10"/>
  <c r="AZ915" i="10"/>
  <c r="AZ914" i="10"/>
  <c r="AZ913" i="10"/>
  <c r="AZ912" i="10"/>
  <c r="AZ911" i="10"/>
  <c r="AZ910" i="10"/>
  <c r="AZ909" i="10"/>
  <c r="AZ908" i="10"/>
  <c r="AZ907" i="10"/>
  <c r="AZ906" i="10"/>
  <c r="AZ905" i="10"/>
  <c r="AZ904" i="10"/>
  <c r="AZ903" i="10"/>
  <c r="AZ902" i="10"/>
  <c r="AZ901" i="10"/>
  <c r="AZ900" i="10"/>
  <c r="AZ899" i="10"/>
  <c r="AZ898" i="10"/>
  <c r="AZ897" i="10"/>
  <c r="AZ896" i="10"/>
  <c r="AZ895" i="10"/>
  <c r="AZ894" i="10"/>
  <c r="AZ893" i="10"/>
  <c r="AZ892" i="10"/>
  <c r="AZ891" i="10"/>
  <c r="AZ890" i="10"/>
  <c r="AZ889" i="10"/>
  <c r="AZ888" i="10"/>
  <c r="AZ887" i="10"/>
  <c r="AZ886" i="10"/>
  <c r="AZ885" i="10"/>
  <c r="AZ884" i="10"/>
  <c r="AZ883" i="10"/>
  <c r="AZ882" i="10"/>
  <c r="AZ881" i="10"/>
  <c r="AZ880" i="10"/>
  <c r="AZ879" i="10"/>
  <c r="AZ878" i="10"/>
  <c r="AZ877" i="10"/>
  <c r="AZ876" i="10"/>
  <c r="AZ875" i="10"/>
  <c r="AZ874" i="10"/>
  <c r="AZ873" i="10"/>
  <c r="AZ872" i="10"/>
  <c r="AZ871" i="10"/>
  <c r="AZ870" i="10"/>
  <c r="AZ869" i="10"/>
  <c r="AZ868" i="10"/>
  <c r="AZ867" i="10"/>
  <c r="AZ866" i="10"/>
  <c r="AZ865" i="10"/>
  <c r="AZ864" i="10"/>
  <c r="AZ863" i="10"/>
  <c r="AZ862" i="10"/>
  <c r="AZ861" i="10"/>
  <c r="AZ860" i="10"/>
  <c r="AZ859" i="10"/>
  <c r="AZ858" i="10"/>
  <c r="AZ857" i="10"/>
  <c r="AZ856" i="10"/>
  <c r="AZ855" i="10"/>
  <c r="AZ854" i="10"/>
  <c r="AZ853" i="10"/>
  <c r="AZ852" i="10"/>
  <c r="AZ851" i="10"/>
  <c r="AZ850" i="10"/>
  <c r="AZ849" i="10"/>
  <c r="AZ848" i="10"/>
  <c r="AZ847" i="10"/>
  <c r="AZ846" i="10"/>
  <c r="AZ845" i="10"/>
  <c r="AZ844" i="10"/>
  <c r="AZ843" i="10"/>
  <c r="AZ842" i="10"/>
  <c r="AZ841" i="10"/>
  <c r="AZ840" i="10"/>
  <c r="AZ839" i="10"/>
  <c r="AZ838" i="10"/>
  <c r="AZ837" i="10"/>
  <c r="AZ836" i="10"/>
  <c r="AZ835" i="10"/>
  <c r="AZ834" i="10"/>
  <c r="AZ833" i="10"/>
  <c r="AZ832" i="10"/>
  <c r="AZ831" i="10"/>
  <c r="AZ830" i="10"/>
  <c r="AZ829" i="10"/>
  <c r="AZ828" i="10"/>
  <c r="AZ827" i="10"/>
  <c r="AZ826" i="10"/>
  <c r="AZ825" i="10"/>
  <c r="AZ824" i="10"/>
  <c r="AZ823" i="10"/>
  <c r="AZ822" i="10"/>
  <c r="AZ821" i="10"/>
  <c r="AZ820" i="10"/>
  <c r="AZ819" i="10"/>
  <c r="AZ818" i="10"/>
  <c r="AZ817" i="10"/>
  <c r="AZ816" i="10"/>
  <c r="AZ815" i="10"/>
  <c r="AZ814" i="10"/>
  <c r="AZ813" i="10"/>
  <c r="AZ812" i="10"/>
  <c r="AZ811" i="10"/>
  <c r="AZ810" i="10"/>
  <c r="AZ809" i="10"/>
  <c r="AZ808" i="10"/>
  <c r="AZ807" i="10"/>
  <c r="AZ806" i="10"/>
  <c r="AZ805" i="10"/>
  <c r="AZ804" i="10"/>
  <c r="AZ803" i="10"/>
  <c r="AZ802" i="10"/>
  <c r="AZ801" i="10"/>
  <c r="AZ800" i="10"/>
  <c r="AZ799" i="10"/>
  <c r="AZ798" i="10"/>
  <c r="AZ797" i="10"/>
  <c r="AZ796" i="10"/>
  <c r="AZ795" i="10"/>
  <c r="AZ794" i="10"/>
  <c r="AZ793" i="10"/>
  <c r="AZ792" i="10"/>
  <c r="AZ791" i="10"/>
  <c r="AZ790" i="10"/>
  <c r="AZ789" i="10"/>
  <c r="AZ788" i="10"/>
  <c r="AZ787" i="10"/>
  <c r="AZ786" i="10"/>
  <c r="AZ785" i="10"/>
  <c r="AZ784" i="10"/>
  <c r="AZ783" i="10"/>
  <c r="AZ782" i="10"/>
  <c r="AZ781" i="10"/>
  <c r="AZ780" i="10"/>
  <c r="AZ779" i="10"/>
  <c r="AZ778" i="10"/>
  <c r="AZ777" i="10"/>
  <c r="AZ776" i="10"/>
  <c r="AZ775" i="10"/>
  <c r="AZ774" i="10"/>
  <c r="AZ773" i="10"/>
  <c r="AZ772" i="10"/>
  <c r="AZ771" i="10"/>
  <c r="AZ770" i="10"/>
  <c r="AZ769" i="10"/>
  <c r="AZ768" i="10"/>
  <c r="AZ767" i="10"/>
  <c r="AZ766" i="10"/>
  <c r="AZ765" i="10"/>
  <c r="AZ764" i="10"/>
  <c r="AZ763" i="10"/>
  <c r="AZ762" i="10"/>
  <c r="AZ761" i="10"/>
  <c r="AZ760" i="10"/>
  <c r="AZ759" i="10"/>
  <c r="AZ758" i="10"/>
  <c r="AZ757" i="10"/>
  <c r="AZ756" i="10"/>
  <c r="AZ755" i="10"/>
  <c r="AZ754" i="10"/>
  <c r="AZ753" i="10"/>
  <c r="AZ752" i="10"/>
  <c r="AZ751" i="10"/>
  <c r="AZ750" i="10"/>
  <c r="AZ749" i="10"/>
  <c r="AZ748" i="10"/>
  <c r="AZ747" i="10"/>
  <c r="AZ746" i="10"/>
  <c r="AZ745" i="10"/>
  <c r="AZ744" i="10"/>
  <c r="AZ743" i="10"/>
  <c r="AZ742" i="10"/>
  <c r="AZ741" i="10"/>
  <c r="AZ740" i="10"/>
  <c r="AZ739" i="10"/>
  <c r="AZ738" i="10"/>
  <c r="AZ737" i="10"/>
  <c r="AZ736" i="10"/>
  <c r="AZ735" i="10"/>
  <c r="AZ734" i="10"/>
  <c r="AZ733" i="10"/>
  <c r="AZ732" i="10"/>
  <c r="AZ731" i="10"/>
  <c r="AZ730" i="10"/>
  <c r="AZ729" i="10"/>
  <c r="AZ728" i="10"/>
  <c r="AZ727" i="10"/>
  <c r="AZ726" i="10"/>
  <c r="AZ725" i="10"/>
  <c r="AZ724" i="10"/>
  <c r="AZ723" i="10"/>
  <c r="AZ722" i="10"/>
  <c r="AZ721" i="10"/>
  <c r="AZ720" i="10"/>
  <c r="AZ719" i="10"/>
  <c r="AZ718" i="10"/>
  <c r="AZ717" i="10"/>
  <c r="AZ716" i="10"/>
  <c r="AZ715" i="10"/>
  <c r="AZ714" i="10"/>
  <c r="AZ713" i="10"/>
  <c r="AZ712" i="10"/>
  <c r="AZ711" i="10"/>
  <c r="AZ710" i="10"/>
  <c r="AZ709" i="10"/>
  <c r="AZ708" i="10"/>
  <c r="AZ707" i="10"/>
  <c r="AZ706" i="10"/>
  <c r="AZ705" i="10"/>
  <c r="AZ704" i="10"/>
  <c r="AZ703" i="10"/>
  <c r="AZ702" i="10"/>
  <c r="AZ701" i="10"/>
  <c r="AZ700" i="10"/>
  <c r="AZ699" i="10"/>
  <c r="AZ698" i="10"/>
  <c r="AZ697" i="10"/>
  <c r="AZ696" i="10"/>
  <c r="AZ695" i="10"/>
  <c r="AZ694" i="10"/>
  <c r="AZ693" i="10"/>
  <c r="AZ692" i="10"/>
  <c r="AZ691" i="10"/>
  <c r="AZ690" i="10"/>
  <c r="AZ689" i="10"/>
  <c r="AZ688" i="10"/>
  <c r="AZ687" i="10"/>
  <c r="AZ686" i="10"/>
  <c r="AZ685" i="10"/>
  <c r="AZ684" i="10"/>
  <c r="AZ683" i="10"/>
  <c r="AZ682" i="10"/>
  <c r="AZ681" i="10"/>
  <c r="AZ680" i="10"/>
  <c r="AZ679" i="10"/>
  <c r="AZ678" i="10"/>
  <c r="AZ677" i="10"/>
  <c r="AZ676" i="10"/>
  <c r="AZ675" i="10"/>
  <c r="AZ674" i="10"/>
  <c r="AZ673" i="10"/>
  <c r="AZ672" i="10"/>
  <c r="AZ671" i="10"/>
  <c r="AZ670" i="10"/>
  <c r="AZ669" i="10"/>
  <c r="AZ668" i="10"/>
  <c r="AZ667" i="10"/>
  <c r="AZ666" i="10"/>
  <c r="AZ665" i="10"/>
  <c r="AZ664" i="10"/>
  <c r="AZ663" i="10"/>
  <c r="AZ662" i="10"/>
  <c r="AZ661" i="10"/>
  <c r="AZ660" i="10"/>
  <c r="AZ659" i="10"/>
  <c r="AZ658" i="10"/>
  <c r="AZ657" i="10"/>
  <c r="AZ656" i="10"/>
  <c r="AZ655" i="10"/>
  <c r="AZ654" i="10"/>
  <c r="AZ653" i="10"/>
  <c r="AZ652" i="10"/>
  <c r="AZ651" i="10"/>
  <c r="AZ650" i="10"/>
  <c r="AZ649" i="10"/>
  <c r="AZ648" i="10"/>
  <c r="AZ647" i="10"/>
  <c r="AZ646" i="10"/>
  <c r="AZ645" i="10"/>
  <c r="AZ644" i="10"/>
  <c r="AZ643" i="10"/>
  <c r="AZ642" i="10"/>
  <c r="AZ641" i="10"/>
  <c r="AZ640" i="10"/>
  <c r="AZ639" i="10"/>
  <c r="AZ638" i="10"/>
  <c r="AZ637" i="10"/>
  <c r="AZ636" i="10"/>
  <c r="AZ635" i="10"/>
  <c r="AZ634" i="10"/>
  <c r="AZ633" i="10"/>
  <c r="AZ632" i="10"/>
  <c r="AZ631" i="10"/>
  <c r="AZ630" i="10"/>
  <c r="AZ629" i="10"/>
  <c r="AZ628" i="10"/>
  <c r="AZ627" i="10"/>
  <c r="AZ626" i="10"/>
  <c r="AZ625" i="10"/>
  <c r="AZ624" i="10"/>
  <c r="AZ623" i="10"/>
  <c r="AZ622" i="10"/>
  <c r="AZ621" i="10"/>
  <c r="AZ620" i="10"/>
  <c r="AZ619" i="10"/>
  <c r="AZ618" i="10"/>
  <c r="AZ617" i="10"/>
  <c r="AZ616" i="10"/>
  <c r="AZ615" i="10"/>
  <c r="AZ614" i="10"/>
  <c r="AZ613" i="10"/>
  <c r="AZ612" i="10"/>
  <c r="AZ611" i="10"/>
  <c r="AZ610" i="10"/>
  <c r="AZ609" i="10"/>
  <c r="AZ608" i="10"/>
  <c r="AZ607" i="10"/>
  <c r="AZ606" i="10"/>
  <c r="AZ605" i="10"/>
  <c r="AZ604" i="10"/>
  <c r="AZ603" i="10"/>
  <c r="AZ602" i="10"/>
  <c r="AZ601" i="10"/>
  <c r="AZ600" i="10"/>
  <c r="AZ599" i="10"/>
  <c r="AZ598" i="10"/>
  <c r="AZ597" i="10"/>
  <c r="AZ596" i="10"/>
  <c r="AZ595" i="10"/>
  <c r="AZ594" i="10"/>
  <c r="AZ593" i="10"/>
  <c r="AZ592" i="10"/>
  <c r="AZ591" i="10"/>
  <c r="AZ590" i="10"/>
  <c r="AZ589" i="10"/>
  <c r="AZ588" i="10"/>
  <c r="AZ587" i="10"/>
  <c r="AZ586" i="10"/>
  <c r="AZ585" i="10"/>
  <c r="AZ584" i="10"/>
  <c r="AZ583" i="10"/>
  <c r="AZ582" i="10"/>
  <c r="AZ581" i="10"/>
  <c r="AZ580" i="10"/>
  <c r="AZ579" i="10"/>
  <c r="AZ578" i="10"/>
  <c r="AZ577" i="10"/>
  <c r="AZ576" i="10"/>
  <c r="AZ575" i="10"/>
  <c r="AZ574" i="10"/>
  <c r="AZ573" i="10"/>
  <c r="AZ572" i="10"/>
  <c r="AZ571" i="10"/>
  <c r="AZ570" i="10"/>
  <c r="AZ569" i="10"/>
  <c r="AZ568" i="10"/>
  <c r="AZ567" i="10"/>
  <c r="AZ566" i="10"/>
  <c r="AZ565" i="10"/>
  <c r="AZ564" i="10"/>
  <c r="AZ563" i="10"/>
  <c r="AZ562" i="10"/>
  <c r="AZ561" i="10"/>
  <c r="AZ560" i="10"/>
  <c r="AZ559" i="10"/>
  <c r="AZ558" i="10"/>
  <c r="AZ557" i="10"/>
  <c r="AZ556" i="10"/>
  <c r="AZ555" i="10"/>
  <c r="AZ554" i="10"/>
  <c r="AZ553" i="10"/>
  <c r="AZ552" i="10"/>
  <c r="AZ551" i="10"/>
  <c r="AZ550" i="10"/>
  <c r="AZ549" i="10"/>
  <c r="AZ548" i="10"/>
  <c r="AZ547" i="10"/>
  <c r="AZ546" i="10"/>
  <c r="AZ545" i="10"/>
  <c r="AZ544" i="10"/>
  <c r="AZ543" i="10"/>
  <c r="AZ542" i="10"/>
  <c r="AZ541" i="10"/>
  <c r="AZ540" i="10"/>
  <c r="AZ539" i="10"/>
  <c r="AZ538" i="10"/>
  <c r="AZ537" i="10"/>
  <c r="AZ536" i="10"/>
  <c r="AZ535" i="10"/>
  <c r="AZ534" i="10"/>
  <c r="AZ533" i="10"/>
  <c r="AZ532" i="10"/>
  <c r="AZ531" i="10"/>
  <c r="AZ530" i="10"/>
  <c r="AZ529" i="10"/>
  <c r="AZ528" i="10"/>
  <c r="AZ527" i="10"/>
  <c r="AZ526" i="10"/>
  <c r="AZ525" i="10"/>
  <c r="AZ524" i="10"/>
  <c r="AZ523" i="10"/>
  <c r="AZ522" i="10"/>
  <c r="AZ521" i="10"/>
  <c r="AZ520" i="10"/>
  <c r="AZ519" i="10"/>
  <c r="AZ518" i="10"/>
  <c r="AZ517" i="10"/>
  <c r="AZ516" i="10"/>
  <c r="AZ515" i="10"/>
  <c r="AZ514" i="10"/>
  <c r="AZ513" i="10"/>
  <c r="AZ512" i="10"/>
  <c r="AZ511" i="10"/>
  <c r="AZ510" i="10"/>
  <c r="AZ509" i="10"/>
  <c r="AZ508" i="10"/>
  <c r="AZ507" i="10"/>
  <c r="AZ506" i="10"/>
  <c r="AZ505" i="10"/>
  <c r="AZ504" i="10"/>
  <c r="AZ503" i="10"/>
  <c r="AZ502" i="10"/>
  <c r="AZ501" i="10"/>
  <c r="AZ500" i="10"/>
  <c r="AZ499" i="10"/>
  <c r="AZ498" i="10"/>
  <c r="AZ497" i="10"/>
  <c r="AZ496" i="10"/>
  <c r="AZ495" i="10"/>
  <c r="AZ494" i="10"/>
  <c r="AZ493" i="10"/>
  <c r="AZ492" i="10"/>
  <c r="AZ491" i="10"/>
  <c r="AZ490" i="10"/>
  <c r="AZ489" i="10"/>
  <c r="AZ488" i="10"/>
  <c r="AZ487" i="10"/>
  <c r="AZ486" i="10"/>
  <c r="AZ485" i="10"/>
  <c r="AZ484" i="10"/>
  <c r="AZ483" i="10"/>
  <c r="AZ482" i="10"/>
  <c r="AZ481" i="10"/>
  <c r="AZ480" i="10"/>
  <c r="AZ479" i="10"/>
  <c r="AZ478" i="10"/>
  <c r="AZ477" i="10"/>
  <c r="AZ476" i="10"/>
  <c r="AZ475" i="10"/>
  <c r="AZ474" i="10"/>
  <c r="AZ473" i="10"/>
  <c r="AZ472" i="10"/>
  <c r="AZ471" i="10"/>
  <c r="AZ470" i="10"/>
  <c r="AZ469" i="10"/>
  <c r="AZ468" i="10"/>
  <c r="AZ467" i="10"/>
  <c r="AZ466" i="10"/>
  <c r="AZ465" i="10"/>
  <c r="AZ464" i="10"/>
  <c r="AZ463" i="10"/>
  <c r="AZ462" i="10"/>
  <c r="AZ461" i="10"/>
  <c r="AZ460" i="10"/>
  <c r="AZ459" i="10"/>
  <c r="AZ458" i="10"/>
  <c r="AZ457" i="10"/>
  <c r="AZ456" i="10"/>
  <c r="AZ455" i="10"/>
  <c r="AZ454" i="10"/>
  <c r="AZ453" i="10"/>
  <c r="AZ452" i="10"/>
  <c r="AZ451" i="10"/>
  <c r="AZ450" i="10"/>
  <c r="AZ449" i="10"/>
  <c r="AZ448" i="10"/>
  <c r="AZ447" i="10"/>
  <c r="AZ446" i="10"/>
  <c r="AZ445" i="10"/>
  <c r="AZ444" i="10"/>
  <c r="AZ443" i="10"/>
  <c r="AZ442" i="10"/>
  <c r="AZ441" i="10"/>
  <c r="AZ440" i="10"/>
  <c r="AZ439" i="10"/>
  <c r="AZ438" i="10"/>
  <c r="AZ437" i="10"/>
  <c r="AZ436" i="10"/>
  <c r="AZ435" i="10"/>
  <c r="AZ434" i="10"/>
  <c r="AZ433" i="10"/>
  <c r="AZ432" i="10"/>
  <c r="AZ431" i="10"/>
  <c r="AZ430" i="10"/>
  <c r="AZ429" i="10"/>
  <c r="AZ428" i="10"/>
  <c r="AZ427" i="10"/>
  <c r="AZ426" i="10"/>
  <c r="AZ425" i="10"/>
  <c r="AZ424" i="10"/>
  <c r="AZ423" i="10"/>
  <c r="AZ422" i="10"/>
  <c r="AZ421" i="10"/>
  <c r="AZ420" i="10"/>
  <c r="AZ419" i="10"/>
  <c r="AZ418" i="10"/>
  <c r="AZ417" i="10"/>
  <c r="AZ416" i="10"/>
  <c r="AZ415" i="10"/>
  <c r="AZ414" i="10"/>
  <c r="AZ413" i="10"/>
  <c r="AZ412" i="10"/>
  <c r="AZ411" i="10"/>
  <c r="AZ410" i="10"/>
  <c r="AZ409" i="10"/>
  <c r="AZ408" i="10"/>
  <c r="AZ407" i="10"/>
  <c r="AZ406" i="10"/>
  <c r="AZ405" i="10"/>
  <c r="AZ404" i="10"/>
  <c r="AZ403" i="10"/>
  <c r="AZ402" i="10"/>
  <c r="AZ401" i="10"/>
  <c r="AZ400" i="10"/>
  <c r="AZ399" i="10"/>
  <c r="AZ398" i="10"/>
  <c r="AZ397" i="10"/>
  <c r="AZ396" i="10"/>
  <c r="AZ395" i="10"/>
  <c r="AZ394" i="10"/>
  <c r="AZ393" i="10"/>
  <c r="AZ392" i="10"/>
  <c r="AZ391" i="10"/>
  <c r="AZ390" i="10"/>
  <c r="AZ389" i="10"/>
  <c r="AZ388" i="10"/>
  <c r="AZ387" i="10"/>
  <c r="AZ386" i="10"/>
  <c r="AZ385" i="10"/>
  <c r="AZ384" i="10"/>
  <c r="AZ383" i="10"/>
  <c r="AZ382" i="10"/>
  <c r="AZ381" i="10"/>
  <c r="AZ380" i="10"/>
  <c r="AZ379" i="10"/>
  <c r="AZ378" i="10"/>
  <c r="AZ377" i="10"/>
  <c r="AZ376" i="10"/>
  <c r="AZ375" i="10"/>
  <c r="AZ374" i="10"/>
  <c r="AZ373" i="10"/>
  <c r="AZ372" i="10"/>
  <c r="AZ371" i="10"/>
  <c r="AZ370" i="10"/>
  <c r="AZ369" i="10"/>
  <c r="AZ368" i="10"/>
  <c r="AZ367" i="10"/>
  <c r="AZ366" i="10"/>
  <c r="AZ365" i="10"/>
  <c r="AZ364" i="10"/>
  <c r="AZ363" i="10"/>
  <c r="AZ362" i="10"/>
  <c r="AZ361" i="10"/>
  <c r="AZ360" i="10"/>
  <c r="AZ359" i="10"/>
  <c r="AZ358" i="10"/>
  <c r="AZ357" i="10"/>
  <c r="AZ356" i="10"/>
  <c r="AZ355" i="10"/>
  <c r="AZ354" i="10"/>
  <c r="AZ353" i="10"/>
  <c r="AZ352" i="10"/>
  <c r="AZ351" i="10"/>
  <c r="AZ350" i="10"/>
  <c r="AZ349" i="10"/>
  <c r="AZ348" i="10"/>
  <c r="AZ347" i="10"/>
  <c r="AZ346" i="10"/>
  <c r="AZ345" i="10"/>
  <c r="AZ344" i="10"/>
  <c r="AZ343" i="10"/>
  <c r="AZ342" i="10"/>
  <c r="AZ341" i="10"/>
  <c r="AZ340" i="10"/>
  <c r="AZ339" i="10"/>
  <c r="AZ338" i="10"/>
  <c r="AZ337" i="10"/>
  <c r="AZ336" i="10"/>
  <c r="AZ335" i="10"/>
  <c r="AZ334" i="10"/>
  <c r="AZ333" i="10"/>
  <c r="AZ332" i="10"/>
  <c r="AZ331" i="10"/>
  <c r="AZ330" i="10"/>
  <c r="AZ329" i="10"/>
  <c r="AZ328" i="10"/>
  <c r="AZ327" i="10"/>
  <c r="AZ326" i="10"/>
  <c r="AZ325" i="10"/>
  <c r="AZ324" i="10"/>
  <c r="AZ323" i="10"/>
  <c r="AZ322" i="10"/>
  <c r="AZ321" i="10"/>
  <c r="AZ320" i="10"/>
  <c r="AZ319" i="10"/>
  <c r="AZ318" i="10"/>
  <c r="AZ317" i="10"/>
  <c r="AZ316" i="10"/>
  <c r="AZ315" i="10"/>
  <c r="AZ314" i="10"/>
  <c r="AZ313" i="10"/>
  <c r="AZ312" i="10"/>
  <c r="AZ311" i="10"/>
  <c r="AZ310" i="10"/>
  <c r="AZ309" i="10"/>
  <c r="AZ308" i="10"/>
  <c r="AZ307" i="10"/>
  <c r="AZ306" i="10"/>
  <c r="AZ305" i="10"/>
  <c r="AZ304" i="10"/>
  <c r="AZ303" i="10"/>
  <c r="AZ302" i="10"/>
  <c r="AZ301" i="10"/>
  <c r="AZ300" i="10"/>
  <c r="AZ299" i="10"/>
  <c r="AZ298" i="10"/>
  <c r="AZ297" i="10"/>
  <c r="AZ296" i="10"/>
  <c r="AZ295" i="10"/>
  <c r="AZ294" i="10"/>
  <c r="AZ293" i="10"/>
  <c r="AZ292" i="10"/>
  <c r="AZ291" i="10"/>
  <c r="AZ290" i="10"/>
  <c r="AZ289" i="10"/>
  <c r="AZ288" i="10"/>
  <c r="AZ287" i="10"/>
  <c r="AZ286" i="10"/>
  <c r="AZ285" i="10"/>
  <c r="AZ284" i="10"/>
  <c r="AZ283" i="10"/>
  <c r="AZ282" i="10"/>
  <c r="AZ281" i="10"/>
  <c r="AZ280" i="10"/>
  <c r="AZ279" i="10"/>
  <c r="AZ278" i="10"/>
  <c r="AZ277" i="10"/>
  <c r="AZ276" i="10"/>
  <c r="AZ275" i="10"/>
  <c r="AZ274" i="10"/>
  <c r="AZ273" i="10"/>
  <c r="AZ272" i="10"/>
  <c r="AZ271" i="10"/>
  <c r="AZ270" i="10"/>
  <c r="AZ269" i="10"/>
  <c r="AZ268" i="10"/>
  <c r="AZ267" i="10"/>
  <c r="AZ266" i="10"/>
  <c r="AZ265" i="10"/>
  <c r="AZ264" i="10"/>
  <c r="AZ263" i="10"/>
  <c r="AZ262" i="10"/>
  <c r="AZ261" i="10"/>
  <c r="AZ260" i="10"/>
  <c r="AZ259" i="10"/>
  <c r="AZ258" i="10"/>
  <c r="AZ257" i="10"/>
  <c r="AZ256" i="10"/>
  <c r="AZ255" i="10"/>
  <c r="AZ254" i="10"/>
  <c r="AZ253" i="10"/>
  <c r="AZ252" i="10"/>
  <c r="AZ251" i="10"/>
  <c r="AZ250" i="10"/>
  <c r="AZ249" i="10"/>
  <c r="AZ248" i="10"/>
  <c r="AZ247" i="10"/>
  <c r="AZ246" i="10"/>
  <c r="AZ245" i="10"/>
  <c r="AZ244" i="10"/>
  <c r="AZ243" i="10"/>
  <c r="AZ242" i="10"/>
  <c r="AZ241" i="10"/>
  <c r="AZ240" i="10"/>
  <c r="AZ239" i="10"/>
  <c r="AZ238" i="10"/>
  <c r="AZ237" i="10"/>
  <c r="AZ236" i="10"/>
  <c r="AZ235" i="10"/>
  <c r="AZ234" i="10"/>
  <c r="AZ233" i="10"/>
  <c r="AZ232" i="10"/>
  <c r="AZ231" i="10"/>
  <c r="AZ230" i="10"/>
  <c r="AZ229" i="10"/>
  <c r="AZ228" i="10"/>
  <c r="AZ227" i="10"/>
  <c r="AZ226" i="10"/>
  <c r="AZ225" i="10"/>
  <c r="AZ224" i="10"/>
  <c r="AZ223" i="10"/>
  <c r="AZ222" i="10"/>
  <c r="AZ221" i="10"/>
  <c r="AZ220" i="10"/>
  <c r="AZ219" i="10"/>
  <c r="AZ218" i="10"/>
  <c r="AZ217" i="10"/>
  <c r="AZ216" i="10"/>
  <c r="AZ215" i="10"/>
  <c r="AZ214" i="10"/>
  <c r="AZ213" i="10"/>
  <c r="AZ212" i="10"/>
  <c r="AZ211" i="10"/>
  <c r="AZ210" i="10"/>
  <c r="AZ209" i="10"/>
  <c r="AZ208" i="10"/>
  <c r="AZ207" i="10"/>
  <c r="AZ206" i="10"/>
  <c r="AZ205" i="10"/>
  <c r="AZ204" i="10"/>
  <c r="AZ203" i="10"/>
  <c r="AZ202" i="10"/>
  <c r="AZ201" i="10"/>
  <c r="AZ200" i="10"/>
  <c r="AZ199" i="10"/>
  <c r="AZ198" i="10"/>
  <c r="AZ197" i="10"/>
  <c r="AZ196" i="10"/>
  <c r="AZ195" i="10"/>
  <c r="AZ194" i="10"/>
  <c r="AZ193" i="10"/>
  <c r="AZ192" i="10"/>
  <c r="AZ191" i="10"/>
  <c r="AZ190" i="10"/>
  <c r="AZ189" i="10"/>
  <c r="AZ188" i="10"/>
  <c r="AZ187" i="10"/>
  <c r="AZ186" i="10"/>
  <c r="AZ185" i="10"/>
  <c r="AZ184" i="10"/>
  <c r="AZ183" i="10"/>
  <c r="AZ182" i="10"/>
  <c r="AZ181" i="10"/>
  <c r="AZ180" i="10"/>
  <c r="AZ179" i="10"/>
  <c r="AZ178" i="10"/>
  <c r="AZ177" i="10"/>
  <c r="AZ176" i="10"/>
  <c r="AZ175" i="10"/>
  <c r="AZ174" i="10"/>
  <c r="AZ173" i="10"/>
  <c r="AZ172" i="10"/>
  <c r="AZ171" i="10"/>
  <c r="AZ170" i="10"/>
  <c r="AZ169" i="10"/>
  <c r="AZ168" i="10"/>
  <c r="AZ167" i="10"/>
  <c r="AZ166" i="10"/>
  <c r="AZ165" i="10"/>
  <c r="AZ164" i="10"/>
  <c r="AZ163" i="10"/>
  <c r="AZ162" i="10"/>
  <c r="AZ161" i="10"/>
  <c r="AZ160" i="10"/>
  <c r="AZ159" i="10"/>
  <c r="AZ158" i="10"/>
  <c r="AZ157" i="10"/>
  <c r="AZ156" i="10"/>
  <c r="AZ155" i="10"/>
  <c r="AZ154" i="10"/>
  <c r="AZ153" i="10"/>
  <c r="AZ152" i="10"/>
  <c r="AZ151" i="10"/>
  <c r="AZ150" i="10"/>
  <c r="AZ149" i="10"/>
  <c r="AZ148" i="10"/>
  <c r="AZ147" i="10"/>
  <c r="AZ146" i="10"/>
  <c r="AZ145" i="10"/>
  <c r="AZ144" i="10"/>
  <c r="AZ143" i="10"/>
  <c r="AZ142" i="10"/>
  <c r="AZ141" i="10"/>
  <c r="AZ140" i="10"/>
  <c r="AZ139" i="10"/>
  <c r="AZ138" i="10"/>
  <c r="AZ137" i="10"/>
  <c r="AZ136" i="10"/>
  <c r="AZ135" i="10"/>
  <c r="AZ134" i="10"/>
  <c r="AZ133" i="10"/>
  <c r="AZ132" i="10"/>
  <c r="AZ131" i="10"/>
  <c r="AZ130" i="10"/>
  <c r="AZ129" i="10"/>
  <c r="AZ128" i="10"/>
  <c r="AZ127" i="10"/>
  <c r="AZ126" i="10"/>
  <c r="AZ125" i="10"/>
  <c r="AZ124" i="10"/>
  <c r="AZ123" i="10"/>
  <c r="AZ122" i="10"/>
  <c r="AZ121" i="10"/>
  <c r="AZ120" i="10"/>
  <c r="AZ119" i="10"/>
  <c r="AZ118" i="10"/>
  <c r="AZ117" i="10"/>
  <c r="AZ116" i="10"/>
  <c r="AZ115" i="10"/>
  <c r="AZ114" i="10"/>
  <c r="AZ113" i="10"/>
  <c r="AZ112" i="10"/>
  <c r="AZ111" i="10"/>
  <c r="AZ110" i="10"/>
  <c r="AZ109" i="10"/>
  <c r="AZ108" i="10"/>
  <c r="AZ107" i="10"/>
  <c r="AZ106" i="10"/>
  <c r="AZ105" i="10"/>
  <c r="AZ104" i="10"/>
  <c r="AZ103" i="10"/>
  <c r="AZ102" i="10"/>
  <c r="AZ101" i="10"/>
  <c r="AZ100" i="10"/>
  <c r="AZ99" i="10"/>
  <c r="AZ98" i="10"/>
  <c r="AZ97" i="10"/>
  <c r="AZ96" i="10"/>
  <c r="AZ95" i="10"/>
  <c r="AZ94" i="10"/>
  <c r="AZ93" i="10"/>
  <c r="AZ92" i="10"/>
  <c r="AZ91" i="10"/>
  <c r="AZ90" i="10"/>
  <c r="AZ89" i="10"/>
  <c r="AZ88" i="10"/>
  <c r="AZ87" i="10"/>
  <c r="AZ86" i="10"/>
  <c r="AZ85" i="10"/>
  <c r="AZ84" i="10"/>
  <c r="AZ83" i="10"/>
  <c r="AZ82" i="10"/>
  <c r="AZ81" i="10"/>
  <c r="AZ80" i="10"/>
  <c r="AZ79" i="10"/>
  <c r="AZ78" i="10"/>
  <c r="AZ77" i="10"/>
  <c r="AZ76" i="10"/>
  <c r="AZ75" i="10"/>
  <c r="AZ74" i="10"/>
  <c r="AZ73" i="10"/>
  <c r="AZ72" i="10"/>
  <c r="AZ71" i="10"/>
  <c r="AZ70" i="10"/>
  <c r="AZ69" i="10"/>
  <c r="AZ68" i="10"/>
  <c r="AZ67" i="10"/>
  <c r="AZ66" i="10"/>
  <c r="AZ65" i="10"/>
  <c r="AZ64" i="10"/>
  <c r="AZ63" i="10"/>
  <c r="AZ62" i="10"/>
  <c r="AZ61" i="10"/>
  <c r="AZ60" i="10"/>
  <c r="AZ59" i="10"/>
  <c r="AZ58" i="10"/>
  <c r="AZ57" i="10"/>
  <c r="AZ56" i="10"/>
  <c r="AZ55" i="10"/>
  <c r="AZ54" i="10"/>
  <c r="AZ53" i="10"/>
  <c r="AZ52" i="10"/>
  <c r="AZ51" i="10"/>
  <c r="AZ50" i="10"/>
  <c r="AZ49" i="10"/>
  <c r="AZ48" i="10"/>
  <c r="AZ47" i="10"/>
  <c r="AZ46" i="10"/>
  <c r="AZ45" i="10"/>
  <c r="AZ44" i="10"/>
  <c r="AZ43" i="10"/>
  <c r="AZ42" i="10"/>
  <c r="AZ41" i="10"/>
  <c r="AZ40" i="10"/>
  <c r="AZ39" i="10"/>
  <c r="AZ38" i="10"/>
  <c r="AZ37" i="10"/>
  <c r="AZ36" i="10"/>
  <c r="AZ35" i="10"/>
  <c r="AZ34" i="10"/>
  <c r="AZ33" i="10"/>
  <c r="AZ32" i="10"/>
  <c r="AZ31" i="10"/>
  <c r="AZ30" i="10"/>
  <c r="AZ29" i="10"/>
  <c r="AZ28" i="10"/>
  <c r="AZ27" i="10"/>
  <c r="AZ26" i="10"/>
  <c r="AZ21" i="10"/>
  <c r="AZ19" i="10"/>
  <c r="AZ18" i="10"/>
  <c r="BN12" i="11"/>
  <c r="AZ17" i="10" s="1"/>
  <c r="BN13" i="11"/>
  <c r="AZ24" i="10" s="1"/>
  <c r="BN14" i="11"/>
  <c r="BN15" i="11"/>
  <c r="BN16" i="11"/>
  <c r="BN17" i="11"/>
  <c r="BN18" i="11"/>
  <c r="BN19" i="11"/>
  <c r="BN20" i="11"/>
  <c r="BN21" i="11"/>
  <c r="BN22" i="11"/>
  <c r="BN23" i="11"/>
  <c r="BN24" i="11"/>
  <c r="BN25" i="11"/>
  <c r="BN11" i="11"/>
  <c r="AZ12" i="10" s="1"/>
  <c r="BR8" i="11"/>
  <c r="AW8" i="8" s="1"/>
  <c r="BI30" i="11"/>
  <c r="I12" i="5"/>
  <c r="AF9" i="5"/>
  <c r="BC8" i="8"/>
  <c r="BC307" i="8" s="1"/>
  <c r="BF310" i="8"/>
  <c r="BF309" i="8"/>
  <c r="BF308" i="8"/>
  <c r="BF307" i="8"/>
  <c r="BF306" i="8"/>
  <c r="BF305" i="8"/>
  <c r="BF304" i="8"/>
  <c r="BF303" i="8"/>
  <c r="BF302" i="8"/>
  <c r="BF301" i="8"/>
  <c r="BF300" i="8"/>
  <c r="BF299" i="8"/>
  <c r="BF298" i="8"/>
  <c r="BF297" i="8"/>
  <c r="BF296" i="8"/>
  <c r="BF295" i="8"/>
  <c r="BF294" i="8"/>
  <c r="BF293" i="8"/>
  <c r="BF292" i="8"/>
  <c r="BF291" i="8"/>
  <c r="BF290" i="8"/>
  <c r="BF289" i="8"/>
  <c r="BF288" i="8"/>
  <c r="BF287" i="8"/>
  <c r="BF286" i="8"/>
  <c r="BF285" i="8"/>
  <c r="BF284" i="8"/>
  <c r="BF283" i="8"/>
  <c r="BF282" i="8"/>
  <c r="BF281" i="8"/>
  <c r="BF280" i="8"/>
  <c r="BF279" i="8"/>
  <c r="BF278" i="8"/>
  <c r="BF277" i="8"/>
  <c r="BF276" i="8"/>
  <c r="BF275" i="8"/>
  <c r="BF274" i="8"/>
  <c r="BF273" i="8"/>
  <c r="BF272" i="8"/>
  <c r="BF271" i="8"/>
  <c r="BF270" i="8"/>
  <c r="BF269" i="8"/>
  <c r="BF268" i="8"/>
  <c r="BF267" i="8"/>
  <c r="BF266" i="8"/>
  <c r="BF265" i="8"/>
  <c r="BF264" i="8"/>
  <c r="BF263" i="8"/>
  <c r="BF262" i="8"/>
  <c r="BF261" i="8"/>
  <c r="BF260" i="8"/>
  <c r="BF259" i="8"/>
  <c r="BF258" i="8"/>
  <c r="BF257" i="8"/>
  <c r="BF256" i="8"/>
  <c r="BF255" i="8"/>
  <c r="BF254" i="8"/>
  <c r="BF253" i="8"/>
  <c r="BF252" i="8"/>
  <c r="BF251" i="8"/>
  <c r="BF250" i="8"/>
  <c r="BF249" i="8"/>
  <c r="BF248" i="8"/>
  <c r="BF247" i="8"/>
  <c r="BF246" i="8"/>
  <c r="BF245" i="8"/>
  <c r="BF244" i="8"/>
  <c r="BF243" i="8"/>
  <c r="BF242" i="8"/>
  <c r="BF241" i="8"/>
  <c r="BF240" i="8"/>
  <c r="BF239" i="8"/>
  <c r="BF238" i="8"/>
  <c r="BF237" i="8"/>
  <c r="BF236" i="8"/>
  <c r="BF235" i="8"/>
  <c r="BF234" i="8"/>
  <c r="BF233" i="8"/>
  <c r="BF232" i="8"/>
  <c r="BF231" i="8"/>
  <c r="BF230" i="8"/>
  <c r="BF229" i="8"/>
  <c r="BF228" i="8"/>
  <c r="BF227" i="8"/>
  <c r="BF226" i="8"/>
  <c r="BF225" i="8"/>
  <c r="BF224" i="8"/>
  <c r="BF223" i="8"/>
  <c r="BF222" i="8"/>
  <c r="BF221" i="8"/>
  <c r="BF220" i="8"/>
  <c r="BF219" i="8"/>
  <c r="BF218" i="8"/>
  <c r="BF217" i="8"/>
  <c r="BF216" i="8"/>
  <c r="BF215" i="8"/>
  <c r="BF214" i="8"/>
  <c r="BF213" i="8"/>
  <c r="BF212" i="8"/>
  <c r="BF211" i="8"/>
  <c r="BF210" i="8"/>
  <c r="BF209" i="8"/>
  <c r="BF208" i="8"/>
  <c r="BF207" i="8"/>
  <c r="BF206" i="8"/>
  <c r="BF205" i="8"/>
  <c r="BF204" i="8"/>
  <c r="BF203" i="8"/>
  <c r="BF202" i="8"/>
  <c r="BF201" i="8"/>
  <c r="BF200" i="8"/>
  <c r="BF199" i="8"/>
  <c r="BF198" i="8"/>
  <c r="BF197" i="8"/>
  <c r="BF196" i="8"/>
  <c r="BF195" i="8"/>
  <c r="BF194" i="8"/>
  <c r="BF193" i="8"/>
  <c r="BF192" i="8"/>
  <c r="BF191" i="8"/>
  <c r="BF190" i="8"/>
  <c r="BF189" i="8"/>
  <c r="BF188" i="8"/>
  <c r="BF187" i="8"/>
  <c r="BF186" i="8"/>
  <c r="BF185" i="8"/>
  <c r="BF184" i="8"/>
  <c r="BF183" i="8"/>
  <c r="BF182" i="8"/>
  <c r="BF181" i="8"/>
  <c r="BF180" i="8"/>
  <c r="BF179" i="8"/>
  <c r="BF178" i="8"/>
  <c r="BF177" i="8"/>
  <c r="BF176" i="8"/>
  <c r="BF175" i="8"/>
  <c r="BF174" i="8"/>
  <c r="BF173" i="8"/>
  <c r="BF172" i="8"/>
  <c r="BF171" i="8"/>
  <c r="BF170" i="8"/>
  <c r="BF169" i="8"/>
  <c r="BF168" i="8"/>
  <c r="BF167" i="8"/>
  <c r="BF166" i="8"/>
  <c r="BF165" i="8"/>
  <c r="BF164" i="8"/>
  <c r="BF163" i="8"/>
  <c r="BF162" i="8"/>
  <c r="BF161" i="8"/>
  <c r="BF160" i="8"/>
  <c r="BF159" i="8"/>
  <c r="BF158" i="8"/>
  <c r="BF157" i="8"/>
  <c r="BF156" i="8"/>
  <c r="BF155" i="8"/>
  <c r="BF154" i="8"/>
  <c r="BF153" i="8"/>
  <c r="BF152" i="8"/>
  <c r="BF151" i="8"/>
  <c r="BF150" i="8"/>
  <c r="BF149" i="8"/>
  <c r="BF148" i="8"/>
  <c r="BF147" i="8"/>
  <c r="BF146" i="8"/>
  <c r="BF145" i="8"/>
  <c r="BF144" i="8"/>
  <c r="BF143" i="8"/>
  <c r="BF142" i="8"/>
  <c r="BF141" i="8"/>
  <c r="BF140" i="8"/>
  <c r="BF139" i="8"/>
  <c r="BF138" i="8"/>
  <c r="BF137" i="8"/>
  <c r="BF136" i="8"/>
  <c r="BF135" i="8"/>
  <c r="BF134" i="8"/>
  <c r="BF133" i="8"/>
  <c r="BF132" i="8"/>
  <c r="BF131" i="8"/>
  <c r="BF130" i="8"/>
  <c r="BF129" i="8"/>
  <c r="BF128" i="8"/>
  <c r="BF127" i="8"/>
  <c r="BF126" i="8"/>
  <c r="BF125" i="8"/>
  <c r="BF124" i="8"/>
  <c r="BF123" i="8"/>
  <c r="BF122" i="8"/>
  <c r="BF121" i="8"/>
  <c r="BF120" i="8"/>
  <c r="BF119" i="8"/>
  <c r="BF118" i="8"/>
  <c r="BF117" i="8"/>
  <c r="BF116" i="8"/>
  <c r="BF115" i="8"/>
  <c r="BF114" i="8"/>
  <c r="BF113" i="8"/>
  <c r="BF112" i="8"/>
  <c r="BF111" i="8"/>
  <c r="BF110" i="8"/>
  <c r="BF109" i="8"/>
  <c r="BF108" i="8"/>
  <c r="BF107" i="8"/>
  <c r="BF106" i="8"/>
  <c r="BF105" i="8"/>
  <c r="BF104" i="8"/>
  <c r="BF103" i="8"/>
  <c r="BF102" i="8"/>
  <c r="BF101" i="8"/>
  <c r="BF100" i="8"/>
  <c r="BF99" i="8"/>
  <c r="BF98" i="8"/>
  <c r="BF97" i="8"/>
  <c r="BF96" i="8"/>
  <c r="BF95" i="8"/>
  <c r="BF94" i="8"/>
  <c r="BF93" i="8"/>
  <c r="BF92" i="8"/>
  <c r="BF91" i="8"/>
  <c r="BF90" i="8"/>
  <c r="BF89" i="8"/>
  <c r="BF88" i="8"/>
  <c r="BF87" i="8"/>
  <c r="BF86" i="8"/>
  <c r="BF85" i="8"/>
  <c r="BF84" i="8"/>
  <c r="BF83" i="8"/>
  <c r="BF82" i="8"/>
  <c r="BF81" i="8"/>
  <c r="BF80" i="8"/>
  <c r="BF79" i="8"/>
  <c r="BF78" i="8"/>
  <c r="BF77" i="8"/>
  <c r="BF76" i="8"/>
  <c r="BF75" i="8"/>
  <c r="BF74" i="8"/>
  <c r="BF73" i="8"/>
  <c r="BF72" i="8"/>
  <c r="BF71" i="8"/>
  <c r="BF70" i="8"/>
  <c r="BF69" i="8"/>
  <c r="BF68" i="8"/>
  <c r="BF67" i="8"/>
  <c r="BF66" i="8"/>
  <c r="BF65" i="8"/>
  <c r="BF64" i="8"/>
  <c r="BF63" i="8"/>
  <c r="BF62" i="8"/>
  <c r="BF61" i="8"/>
  <c r="BF60" i="8"/>
  <c r="BF59" i="8"/>
  <c r="BF58" i="8"/>
  <c r="BF57" i="8"/>
  <c r="BF56" i="8"/>
  <c r="BF55" i="8"/>
  <c r="BF54" i="8"/>
  <c r="BF53" i="8"/>
  <c r="BF52" i="8"/>
  <c r="BF51" i="8"/>
  <c r="BF50" i="8"/>
  <c r="BF49" i="8"/>
  <c r="BF48" i="8"/>
  <c r="BF47" i="8"/>
  <c r="BF46" i="8"/>
  <c r="BF45" i="8"/>
  <c r="BF44" i="8"/>
  <c r="BF43" i="8"/>
  <c r="BF42" i="8"/>
  <c r="BF41" i="8"/>
  <c r="BF40" i="8"/>
  <c r="BF39" i="8"/>
  <c r="BF38" i="8"/>
  <c r="BF37" i="8"/>
  <c r="BF36" i="8"/>
  <c r="BF35" i="8"/>
  <c r="BF34" i="8"/>
  <c r="BF33" i="8"/>
  <c r="BF32" i="8"/>
  <c r="BF31" i="8"/>
  <c r="BF30" i="8"/>
  <c r="BF29" i="8"/>
  <c r="BF28" i="8"/>
  <c r="BF27" i="8"/>
  <c r="BF26" i="8"/>
  <c r="BF25" i="8"/>
  <c r="BF24" i="8"/>
  <c r="BF23" i="8"/>
  <c r="BF22" i="8"/>
  <c r="BF21" i="8"/>
  <c r="BF20" i="8"/>
  <c r="BF19" i="8"/>
  <c r="BF18" i="8"/>
  <c r="BF17" i="8"/>
  <c r="BF16" i="8"/>
  <c r="BF15" i="8"/>
  <c r="BF14" i="8"/>
  <c r="BF13" i="8"/>
  <c r="BF12" i="8"/>
  <c r="BF11" i="8"/>
  <c r="BE310" i="8"/>
  <c r="BE309" i="8"/>
  <c r="BE308" i="8"/>
  <c r="BE307" i="8"/>
  <c r="BE306" i="8"/>
  <c r="BE305" i="8"/>
  <c r="BE304" i="8"/>
  <c r="BE303" i="8"/>
  <c r="BE302" i="8"/>
  <c r="BE301" i="8"/>
  <c r="BE300" i="8"/>
  <c r="BE299" i="8"/>
  <c r="BE298" i="8"/>
  <c r="BE297" i="8"/>
  <c r="BE296" i="8"/>
  <c r="BE295" i="8"/>
  <c r="BE294" i="8"/>
  <c r="BE293" i="8"/>
  <c r="BE292" i="8"/>
  <c r="BE291" i="8"/>
  <c r="BE290" i="8"/>
  <c r="BE289" i="8"/>
  <c r="BE288" i="8"/>
  <c r="BE287" i="8"/>
  <c r="BE286" i="8"/>
  <c r="BE285" i="8"/>
  <c r="BE284" i="8"/>
  <c r="BE283" i="8"/>
  <c r="BE282" i="8"/>
  <c r="BE281" i="8"/>
  <c r="BE280" i="8"/>
  <c r="BE279" i="8"/>
  <c r="BE278" i="8"/>
  <c r="BE277" i="8"/>
  <c r="BE276" i="8"/>
  <c r="BE275" i="8"/>
  <c r="BE274" i="8"/>
  <c r="BE273" i="8"/>
  <c r="BE272" i="8"/>
  <c r="BE271" i="8"/>
  <c r="BE270" i="8"/>
  <c r="BE269" i="8"/>
  <c r="BE268" i="8"/>
  <c r="BE267" i="8"/>
  <c r="BE266" i="8"/>
  <c r="BE265" i="8"/>
  <c r="BE264" i="8"/>
  <c r="BE263" i="8"/>
  <c r="BE262" i="8"/>
  <c r="BE261" i="8"/>
  <c r="BE260" i="8"/>
  <c r="BE259" i="8"/>
  <c r="BE258" i="8"/>
  <c r="BE257" i="8"/>
  <c r="BE256" i="8"/>
  <c r="BE255" i="8"/>
  <c r="BE254" i="8"/>
  <c r="BE253" i="8"/>
  <c r="BE252" i="8"/>
  <c r="BE251" i="8"/>
  <c r="BE250" i="8"/>
  <c r="BE249" i="8"/>
  <c r="BE248" i="8"/>
  <c r="BE247" i="8"/>
  <c r="BE246" i="8"/>
  <c r="BE245" i="8"/>
  <c r="BE244" i="8"/>
  <c r="BE243" i="8"/>
  <c r="BE242" i="8"/>
  <c r="BE241" i="8"/>
  <c r="BE240" i="8"/>
  <c r="BE239" i="8"/>
  <c r="BE238" i="8"/>
  <c r="BE237" i="8"/>
  <c r="BE236" i="8"/>
  <c r="BE235" i="8"/>
  <c r="BE234" i="8"/>
  <c r="BE233" i="8"/>
  <c r="BE232" i="8"/>
  <c r="BE231" i="8"/>
  <c r="BE230" i="8"/>
  <c r="BE229" i="8"/>
  <c r="BE228" i="8"/>
  <c r="BE227" i="8"/>
  <c r="BE226" i="8"/>
  <c r="BE225" i="8"/>
  <c r="BE224" i="8"/>
  <c r="BE223" i="8"/>
  <c r="BE222" i="8"/>
  <c r="BE221" i="8"/>
  <c r="BE220" i="8"/>
  <c r="BE219" i="8"/>
  <c r="BE218" i="8"/>
  <c r="BE217" i="8"/>
  <c r="BE216" i="8"/>
  <c r="BE215" i="8"/>
  <c r="BE214" i="8"/>
  <c r="BE213" i="8"/>
  <c r="BE212" i="8"/>
  <c r="BE211" i="8"/>
  <c r="BE210" i="8"/>
  <c r="BE209" i="8"/>
  <c r="BE208" i="8"/>
  <c r="BE207" i="8"/>
  <c r="BE206" i="8"/>
  <c r="BE205" i="8"/>
  <c r="BE204" i="8"/>
  <c r="BE203" i="8"/>
  <c r="BE202" i="8"/>
  <c r="BE201" i="8"/>
  <c r="BE200" i="8"/>
  <c r="BE199" i="8"/>
  <c r="BE198" i="8"/>
  <c r="BE197" i="8"/>
  <c r="BE196" i="8"/>
  <c r="BE195" i="8"/>
  <c r="BE194" i="8"/>
  <c r="BE193" i="8"/>
  <c r="BE192" i="8"/>
  <c r="BE191" i="8"/>
  <c r="BE190" i="8"/>
  <c r="BE189" i="8"/>
  <c r="BE188" i="8"/>
  <c r="BE187" i="8"/>
  <c r="BE186" i="8"/>
  <c r="BE185" i="8"/>
  <c r="BE184" i="8"/>
  <c r="BE183" i="8"/>
  <c r="BE182" i="8"/>
  <c r="BE181" i="8"/>
  <c r="BE180" i="8"/>
  <c r="BE179" i="8"/>
  <c r="BE178" i="8"/>
  <c r="BE177" i="8"/>
  <c r="BE176" i="8"/>
  <c r="BE175" i="8"/>
  <c r="BE174" i="8"/>
  <c r="BE173" i="8"/>
  <c r="BE172" i="8"/>
  <c r="BE171" i="8"/>
  <c r="BE170" i="8"/>
  <c r="BE169" i="8"/>
  <c r="BE168" i="8"/>
  <c r="BE167" i="8"/>
  <c r="BE166" i="8"/>
  <c r="BE165" i="8"/>
  <c r="BE164" i="8"/>
  <c r="BE163" i="8"/>
  <c r="BE162" i="8"/>
  <c r="BE161" i="8"/>
  <c r="BE160" i="8"/>
  <c r="BE159" i="8"/>
  <c r="BE158" i="8"/>
  <c r="BE157" i="8"/>
  <c r="BE156" i="8"/>
  <c r="BE155" i="8"/>
  <c r="BE154" i="8"/>
  <c r="BE153" i="8"/>
  <c r="BE152" i="8"/>
  <c r="BE151" i="8"/>
  <c r="BE150" i="8"/>
  <c r="BE149" i="8"/>
  <c r="BE148" i="8"/>
  <c r="BE147" i="8"/>
  <c r="BE146" i="8"/>
  <c r="BE145" i="8"/>
  <c r="BE144" i="8"/>
  <c r="BE143" i="8"/>
  <c r="BE142" i="8"/>
  <c r="BE141" i="8"/>
  <c r="BE140" i="8"/>
  <c r="BE139" i="8"/>
  <c r="BE138" i="8"/>
  <c r="BE137" i="8"/>
  <c r="BE136" i="8"/>
  <c r="BE135" i="8"/>
  <c r="BE134" i="8"/>
  <c r="BE133" i="8"/>
  <c r="BE132" i="8"/>
  <c r="BE131" i="8"/>
  <c r="BE130" i="8"/>
  <c r="BE129" i="8"/>
  <c r="BE128" i="8"/>
  <c r="BE127" i="8"/>
  <c r="BE126" i="8"/>
  <c r="BE125" i="8"/>
  <c r="BE124" i="8"/>
  <c r="BE123" i="8"/>
  <c r="BE122" i="8"/>
  <c r="BE121" i="8"/>
  <c r="BE120" i="8"/>
  <c r="BE119" i="8"/>
  <c r="BE118" i="8"/>
  <c r="BE117" i="8"/>
  <c r="BE116" i="8"/>
  <c r="BE115" i="8"/>
  <c r="BE114" i="8"/>
  <c r="BE113" i="8"/>
  <c r="BE112" i="8"/>
  <c r="BE111" i="8"/>
  <c r="BE110" i="8"/>
  <c r="BE109" i="8"/>
  <c r="BE108" i="8"/>
  <c r="BE107" i="8"/>
  <c r="BE106" i="8"/>
  <c r="BE105" i="8"/>
  <c r="BE104" i="8"/>
  <c r="BE103" i="8"/>
  <c r="BE102" i="8"/>
  <c r="BE101" i="8"/>
  <c r="BE100" i="8"/>
  <c r="BE99" i="8"/>
  <c r="BE98" i="8"/>
  <c r="BE97" i="8"/>
  <c r="BE96" i="8"/>
  <c r="BE95" i="8"/>
  <c r="BE94" i="8"/>
  <c r="BE93" i="8"/>
  <c r="BE92" i="8"/>
  <c r="BE91" i="8"/>
  <c r="BE90" i="8"/>
  <c r="BE89" i="8"/>
  <c r="BE88" i="8"/>
  <c r="BE87" i="8"/>
  <c r="BE86" i="8"/>
  <c r="BE85" i="8"/>
  <c r="BE84" i="8"/>
  <c r="BE83" i="8"/>
  <c r="BE82" i="8"/>
  <c r="BE81" i="8"/>
  <c r="BE80" i="8"/>
  <c r="BE79" i="8"/>
  <c r="BE78" i="8"/>
  <c r="BE77" i="8"/>
  <c r="BE76" i="8"/>
  <c r="BE75" i="8"/>
  <c r="BE74" i="8"/>
  <c r="BE73" i="8"/>
  <c r="BE72" i="8"/>
  <c r="BE71" i="8"/>
  <c r="BE70" i="8"/>
  <c r="BE69" i="8"/>
  <c r="BE68" i="8"/>
  <c r="BE67" i="8"/>
  <c r="BE66" i="8"/>
  <c r="BE65" i="8"/>
  <c r="BE64" i="8"/>
  <c r="BE63" i="8"/>
  <c r="BE62" i="8"/>
  <c r="BE61" i="8"/>
  <c r="BE60" i="8"/>
  <c r="BE59" i="8"/>
  <c r="BE58" i="8"/>
  <c r="BE57" i="8"/>
  <c r="BE56" i="8"/>
  <c r="BE55" i="8"/>
  <c r="BE54" i="8"/>
  <c r="BE53" i="8"/>
  <c r="BE52" i="8"/>
  <c r="BE51" i="8"/>
  <c r="BE50" i="8"/>
  <c r="BE49" i="8"/>
  <c r="BE48" i="8"/>
  <c r="BE47" i="8"/>
  <c r="BE46" i="8"/>
  <c r="BE45" i="8"/>
  <c r="BE44" i="8"/>
  <c r="BE43" i="8"/>
  <c r="BE42" i="8"/>
  <c r="BE41" i="8"/>
  <c r="BE40" i="8"/>
  <c r="BE39" i="8"/>
  <c r="BE38" i="8"/>
  <c r="BE37" i="8"/>
  <c r="BE36" i="8"/>
  <c r="BE35" i="8"/>
  <c r="BE34" i="8"/>
  <c r="BE33" i="8"/>
  <c r="BE32" i="8"/>
  <c r="BE31" i="8"/>
  <c r="BE30" i="8"/>
  <c r="BE29" i="8"/>
  <c r="BE28" i="8"/>
  <c r="BE27" i="8"/>
  <c r="BE26" i="8"/>
  <c r="BE25" i="8"/>
  <c r="BE24" i="8"/>
  <c r="BE23" i="8"/>
  <c r="BE22" i="8"/>
  <c r="AZ25" i="10" l="1"/>
  <c r="AZ14" i="10"/>
  <c r="AZ22" i="10"/>
  <c r="AZ23" i="10"/>
  <c r="BB23" i="10" s="1"/>
  <c r="AZ20" i="10"/>
  <c r="AZ16" i="10"/>
  <c r="BB16" i="10" s="1"/>
  <c r="AZ13" i="10"/>
  <c r="BB13" i="10" s="1"/>
  <c r="AZ15" i="10"/>
  <c r="AZ11" i="10"/>
  <c r="BB11" i="10" s="1"/>
  <c r="BV7" i="11"/>
  <c r="Y8" i="11" s="1"/>
  <c r="BC81" i="8"/>
  <c r="BC189" i="8"/>
  <c r="BC12" i="8"/>
  <c r="BC117" i="8"/>
  <c r="BC230" i="8"/>
  <c r="BC196" i="8"/>
  <c r="BC18" i="8"/>
  <c r="BC124" i="8"/>
  <c r="BC241" i="8"/>
  <c r="BC88" i="8"/>
  <c r="BC45" i="8"/>
  <c r="BC153" i="8"/>
  <c r="BC284" i="8"/>
  <c r="BC52" i="8"/>
  <c r="BC160" i="8"/>
  <c r="BC295" i="8"/>
  <c r="BC20" i="8"/>
  <c r="BC53" i="8"/>
  <c r="BC89" i="8"/>
  <c r="BC125" i="8"/>
  <c r="BC161" i="8"/>
  <c r="BC197" i="8"/>
  <c r="BC242" i="8"/>
  <c r="BC296" i="8"/>
  <c r="BC27" i="8"/>
  <c r="BC63" i="8"/>
  <c r="BC99" i="8"/>
  <c r="BC135" i="8"/>
  <c r="BC171" i="8"/>
  <c r="BC207" i="8"/>
  <c r="BC258" i="8"/>
  <c r="BC34" i="8"/>
  <c r="BC70" i="8"/>
  <c r="BC106" i="8"/>
  <c r="BC142" i="8"/>
  <c r="BC178" i="8"/>
  <c r="BC215" i="8"/>
  <c r="BC267" i="8"/>
  <c r="BC35" i="8"/>
  <c r="BC71" i="8"/>
  <c r="BC107" i="8"/>
  <c r="BC143" i="8"/>
  <c r="BC179" i="8"/>
  <c r="BC216" i="8"/>
  <c r="BC270" i="8"/>
  <c r="BC21" i="8"/>
  <c r="BC36" i="8"/>
  <c r="BC54" i="8"/>
  <c r="BC72" i="8"/>
  <c r="BC90" i="8"/>
  <c r="BC108" i="8"/>
  <c r="BC126" i="8"/>
  <c r="BC144" i="8"/>
  <c r="BC162" i="8"/>
  <c r="BC180" i="8"/>
  <c r="BC198" i="8"/>
  <c r="BC217" i="8"/>
  <c r="BC243" i="8"/>
  <c r="BC271" i="8"/>
  <c r="BC297" i="8"/>
  <c r="BC11" i="8"/>
  <c r="BC26" i="8"/>
  <c r="BC42" i="8"/>
  <c r="BC60" i="8"/>
  <c r="BC78" i="8"/>
  <c r="BC96" i="8"/>
  <c r="BC114" i="8"/>
  <c r="BC132" i="8"/>
  <c r="BC150" i="8"/>
  <c r="BC168" i="8"/>
  <c r="BC186" i="8"/>
  <c r="BC204" i="8"/>
  <c r="BC225" i="8"/>
  <c r="BC253" i="8"/>
  <c r="BC279" i="8"/>
  <c r="BC310" i="8"/>
  <c r="BC304" i="8"/>
  <c r="BC298" i="8"/>
  <c r="BC292" i="8"/>
  <c r="BC286" i="8"/>
  <c r="BC280" i="8"/>
  <c r="BC274" i="8"/>
  <c r="BC268" i="8"/>
  <c r="BC262" i="8"/>
  <c r="BC256" i="8"/>
  <c r="BC250" i="8"/>
  <c r="BC244" i="8"/>
  <c r="BC238" i="8"/>
  <c r="BC232" i="8"/>
  <c r="BC226" i="8"/>
  <c r="BC220" i="8"/>
  <c r="BC214" i="8"/>
  <c r="BC305" i="8"/>
  <c r="BC299" i="8"/>
  <c r="BC293" i="8"/>
  <c r="BC287" i="8"/>
  <c r="BC281" i="8"/>
  <c r="BC275" i="8"/>
  <c r="BC269" i="8"/>
  <c r="BC263" i="8"/>
  <c r="BC257" i="8"/>
  <c r="BC251" i="8"/>
  <c r="BC245" i="8"/>
  <c r="BC239" i="8"/>
  <c r="BC233" i="8"/>
  <c r="BC227" i="8"/>
  <c r="BC221" i="8"/>
  <c r="BC309" i="8"/>
  <c r="BC301" i="8"/>
  <c r="BC291" i="8"/>
  <c r="BC283" i="8"/>
  <c r="BC273" i="8"/>
  <c r="BC265" i="8"/>
  <c r="BC255" i="8"/>
  <c r="BC247" i="8"/>
  <c r="BC237" i="8"/>
  <c r="BC229" i="8"/>
  <c r="BC219" i="8"/>
  <c r="BC212" i="8"/>
  <c r="BC206" i="8"/>
  <c r="BC200" i="8"/>
  <c r="BC194" i="8"/>
  <c r="BC188" i="8"/>
  <c r="BC182" i="8"/>
  <c r="BC176" i="8"/>
  <c r="BC170" i="8"/>
  <c r="BC164" i="8"/>
  <c r="BC158" i="8"/>
  <c r="BC152" i="8"/>
  <c r="BC146" i="8"/>
  <c r="BC140" i="8"/>
  <c r="BC134" i="8"/>
  <c r="BC128" i="8"/>
  <c r="BC122" i="8"/>
  <c r="BC116" i="8"/>
  <c r="BC110" i="8"/>
  <c r="BC104" i="8"/>
  <c r="BC98" i="8"/>
  <c r="BC92" i="8"/>
  <c r="BC86" i="8"/>
  <c r="BC80" i="8"/>
  <c r="BC74" i="8"/>
  <c r="BC68" i="8"/>
  <c r="BC62" i="8"/>
  <c r="BC56" i="8"/>
  <c r="BC50" i="8"/>
  <c r="BC44" i="8"/>
  <c r="BC38" i="8"/>
  <c r="BC32" i="8"/>
  <c r="BC308" i="8"/>
  <c r="BC300" i="8"/>
  <c r="BC290" i="8"/>
  <c r="BC282" i="8"/>
  <c r="BC272" i="8"/>
  <c r="BC264" i="8"/>
  <c r="BC254" i="8"/>
  <c r="BC246" i="8"/>
  <c r="BC236" i="8"/>
  <c r="BC228" i="8"/>
  <c r="BC218" i="8"/>
  <c r="BC211" i="8"/>
  <c r="BC205" i="8"/>
  <c r="BC199" i="8"/>
  <c r="BC193" i="8"/>
  <c r="BC187" i="8"/>
  <c r="BC181" i="8"/>
  <c r="BC175" i="8"/>
  <c r="BC169" i="8"/>
  <c r="BC163" i="8"/>
  <c r="BC157" i="8"/>
  <c r="BC151" i="8"/>
  <c r="BC145" i="8"/>
  <c r="BC139" i="8"/>
  <c r="BC133" i="8"/>
  <c r="BC127" i="8"/>
  <c r="BC121" i="8"/>
  <c r="BC115" i="8"/>
  <c r="BC109" i="8"/>
  <c r="BC103" i="8"/>
  <c r="BC97" i="8"/>
  <c r="BC91" i="8"/>
  <c r="BC85" i="8"/>
  <c r="BC79" i="8"/>
  <c r="BC73" i="8"/>
  <c r="BC67" i="8"/>
  <c r="BC61" i="8"/>
  <c r="BC55" i="8"/>
  <c r="BC49" i="8"/>
  <c r="BC43" i="8"/>
  <c r="BC37" i="8"/>
  <c r="BC31" i="8"/>
  <c r="BC25" i="8"/>
  <c r="BC19" i="8"/>
  <c r="BC13" i="8"/>
  <c r="BC306" i="8"/>
  <c r="BC294" i="8"/>
  <c r="BC278" i="8"/>
  <c r="BC266" i="8"/>
  <c r="BC252" i="8"/>
  <c r="BC240" i="8"/>
  <c r="BC224" i="8"/>
  <c r="BC213" i="8"/>
  <c r="BC203" i="8"/>
  <c r="BC195" i="8"/>
  <c r="BC185" i="8"/>
  <c r="BC177" i="8"/>
  <c r="BC167" i="8"/>
  <c r="BC159" i="8"/>
  <c r="BC149" i="8"/>
  <c r="BC141" i="8"/>
  <c r="BC131" i="8"/>
  <c r="BC123" i="8"/>
  <c r="BC113" i="8"/>
  <c r="BC105" i="8"/>
  <c r="BC95" i="8"/>
  <c r="BC87" i="8"/>
  <c r="BC77" i="8"/>
  <c r="BC69" i="8"/>
  <c r="BC59" i="8"/>
  <c r="BC51" i="8"/>
  <c r="BC41" i="8"/>
  <c r="BC33" i="8"/>
  <c r="BC24" i="8"/>
  <c r="BC17" i="8"/>
  <c r="BC303" i="8"/>
  <c r="BC289" i="8"/>
  <c r="BC277" i="8"/>
  <c r="BC261" i="8"/>
  <c r="BC249" i="8"/>
  <c r="BC235" i="8"/>
  <c r="BC223" i="8"/>
  <c r="BC210" i="8"/>
  <c r="BC202" i="8"/>
  <c r="BC192" i="8"/>
  <c r="BC184" i="8"/>
  <c r="BC174" i="8"/>
  <c r="BC166" i="8"/>
  <c r="BC156" i="8"/>
  <c r="BC148" i="8"/>
  <c r="BC138" i="8"/>
  <c r="BC130" i="8"/>
  <c r="BC120" i="8"/>
  <c r="BC112" i="8"/>
  <c r="BC102" i="8"/>
  <c r="BC94" i="8"/>
  <c r="BC84" i="8"/>
  <c r="BC76" i="8"/>
  <c r="BC66" i="8"/>
  <c r="BC58" i="8"/>
  <c r="BC48" i="8"/>
  <c r="BC40" i="8"/>
  <c r="BC30" i="8"/>
  <c r="BC23" i="8"/>
  <c r="BC16" i="8"/>
  <c r="BC302" i="8"/>
  <c r="BC288" i="8"/>
  <c r="BC276" i="8"/>
  <c r="BC260" i="8"/>
  <c r="BC248" i="8"/>
  <c r="BC234" i="8"/>
  <c r="BC222" i="8"/>
  <c r="BC209" i="8"/>
  <c r="BC201" i="8"/>
  <c r="BC191" i="8"/>
  <c r="BC183" i="8"/>
  <c r="BC173" i="8"/>
  <c r="BC165" i="8"/>
  <c r="BC155" i="8"/>
  <c r="BC147" i="8"/>
  <c r="BC137" i="8"/>
  <c r="BC129" i="8"/>
  <c r="BC119" i="8"/>
  <c r="BC111" i="8"/>
  <c r="BC101" i="8"/>
  <c r="BC93" i="8"/>
  <c r="BC83" i="8"/>
  <c r="BC75" i="8"/>
  <c r="BC65" i="8"/>
  <c r="BC57" i="8"/>
  <c r="BC47" i="8"/>
  <c r="BC39" i="8"/>
  <c r="BC29" i="8"/>
  <c r="BC22" i="8"/>
  <c r="BC15" i="8"/>
  <c r="BC14" i="8"/>
  <c r="BC28" i="8"/>
  <c r="BC46" i="8"/>
  <c r="BC64" i="8"/>
  <c r="BC82" i="8"/>
  <c r="BC100" i="8"/>
  <c r="BC118" i="8"/>
  <c r="BC136" i="8"/>
  <c r="BC154" i="8"/>
  <c r="BC172" i="8"/>
  <c r="BC190" i="8"/>
  <c r="BC208" i="8"/>
  <c r="BC231" i="8"/>
  <c r="BC259" i="8"/>
  <c r="BC285" i="8"/>
  <c r="BI28" i="11"/>
  <c r="BK310" i="8"/>
  <c r="BL310" i="8" s="1"/>
  <c r="BK309" i="8"/>
  <c r="BL309" i="8" s="1"/>
  <c r="BK308" i="8"/>
  <c r="BL308" i="8" s="1"/>
  <c r="BK307" i="8"/>
  <c r="BL307" i="8" s="1"/>
  <c r="BK306" i="8"/>
  <c r="BL306" i="8" s="1"/>
  <c r="BK305" i="8"/>
  <c r="BL305" i="8" s="1"/>
  <c r="BK304" i="8"/>
  <c r="BL304" i="8" s="1"/>
  <c r="BK303" i="8"/>
  <c r="BL303" i="8" s="1"/>
  <c r="BK302" i="8"/>
  <c r="BL302" i="8" s="1"/>
  <c r="BK301" i="8"/>
  <c r="BL301" i="8" s="1"/>
  <c r="BK300" i="8"/>
  <c r="BL300" i="8" s="1"/>
  <c r="BK299" i="8"/>
  <c r="BL299" i="8" s="1"/>
  <c r="BK298" i="8"/>
  <c r="BL298" i="8" s="1"/>
  <c r="BK297" i="8"/>
  <c r="BL297" i="8" s="1"/>
  <c r="BK296" i="8"/>
  <c r="BL296" i="8" s="1"/>
  <c r="BK295" i="8"/>
  <c r="BL295" i="8" s="1"/>
  <c r="BK294" i="8"/>
  <c r="BL294" i="8" s="1"/>
  <c r="BK293" i="8"/>
  <c r="BL293" i="8" s="1"/>
  <c r="BK292" i="8"/>
  <c r="BL292" i="8" s="1"/>
  <c r="BK291" i="8"/>
  <c r="BL291" i="8" s="1"/>
  <c r="BK290" i="8"/>
  <c r="BL290" i="8" s="1"/>
  <c r="BK289" i="8"/>
  <c r="BL289" i="8" s="1"/>
  <c r="BK288" i="8"/>
  <c r="BL288" i="8" s="1"/>
  <c r="BK287" i="8"/>
  <c r="BL287" i="8" s="1"/>
  <c r="BK286" i="8"/>
  <c r="BL286" i="8" s="1"/>
  <c r="BK285" i="8"/>
  <c r="BL285" i="8" s="1"/>
  <c r="BK284" i="8"/>
  <c r="BL284" i="8" s="1"/>
  <c r="BK283" i="8"/>
  <c r="BL283" i="8" s="1"/>
  <c r="BK282" i="8"/>
  <c r="BL282" i="8" s="1"/>
  <c r="BK281" i="8"/>
  <c r="BL281" i="8" s="1"/>
  <c r="BK280" i="8"/>
  <c r="BL280" i="8" s="1"/>
  <c r="BK279" i="8"/>
  <c r="BL279" i="8" s="1"/>
  <c r="BK278" i="8"/>
  <c r="BL278" i="8" s="1"/>
  <c r="BK277" i="8"/>
  <c r="BL277" i="8" s="1"/>
  <c r="BK276" i="8"/>
  <c r="BL276" i="8" s="1"/>
  <c r="BK275" i="8"/>
  <c r="BL275" i="8" s="1"/>
  <c r="BK274" i="8"/>
  <c r="BL274" i="8" s="1"/>
  <c r="BK273" i="8"/>
  <c r="BL273" i="8" s="1"/>
  <c r="BK272" i="8"/>
  <c r="BL272" i="8" s="1"/>
  <c r="BK271" i="8"/>
  <c r="BL271" i="8" s="1"/>
  <c r="BK270" i="8"/>
  <c r="BL270" i="8" s="1"/>
  <c r="BK269" i="8"/>
  <c r="BL269" i="8" s="1"/>
  <c r="BK268" i="8"/>
  <c r="BL268" i="8" s="1"/>
  <c r="BK267" i="8"/>
  <c r="BL267" i="8" s="1"/>
  <c r="BK266" i="8"/>
  <c r="BL266" i="8" s="1"/>
  <c r="BK265" i="8"/>
  <c r="BL265" i="8" s="1"/>
  <c r="BK264" i="8"/>
  <c r="BL264" i="8" s="1"/>
  <c r="BK263" i="8"/>
  <c r="BL263" i="8" s="1"/>
  <c r="BK262" i="8"/>
  <c r="BL262" i="8" s="1"/>
  <c r="BK261" i="8"/>
  <c r="BL261" i="8" s="1"/>
  <c r="BK260" i="8"/>
  <c r="BL260" i="8" s="1"/>
  <c r="BK259" i="8"/>
  <c r="BL259" i="8" s="1"/>
  <c r="BK258" i="8"/>
  <c r="BL258" i="8" s="1"/>
  <c r="BK257" i="8"/>
  <c r="BL257" i="8" s="1"/>
  <c r="BK256" i="8"/>
  <c r="BL256" i="8" s="1"/>
  <c r="BK255" i="8"/>
  <c r="BL255" i="8" s="1"/>
  <c r="BK254" i="8"/>
  <c r="BL254" i="8" s="1"/>
  <c r="BK253" i="8"/>
  <c r="BL253" i="8" s="1"/>
  <c r="BK252" i="8"/>
  <c r="BL252" i="8" s="1"/>
  <c r="BK251" i="8"/>
  <c r="BL251" i="8" s="1"/>
  <c r="BK250" i="8"/>
  <c r="BL250" i="8" s="1"/>
  <c r="BK249" i="8"/>
  <c r="BL249" i="8" s="1"/>
  <c r="BK248" i="8"/>
  <c r="BL248" i="8" s="1"/>
  <c r="BK247" i="8"/>
  <c r="BL247" i="8" s="1"/>
  <c r="BK246" i="8"/>
  <c r="BL246" i="8" s="1"/>
  <c r="BK245" i="8"/>
  <c r="BL245" i="8" s="1"/>
  <c r="BK244" i="8"/>
  <c r="BL244" i="8" s="1"/>
  <c r="BK243" i="8"/>
  <c r="BL243" i="8" s="1"/>
  <c r="BK242" i="8"/>
  <c r="BL242" i="8" s="1"/>
  <c r="BK241" i="8"/>
  <c r="BL241" i="8" s="1"/>
  <c r="BK240" i="8"/>
  <c r="BL240" i="8" s="1"/>
  <c r="BK239" i="8"/>
  <c r="BL239" i="8" s="1"/>
  <c r="BK238" i="8"/>
  <c r="BL238" i="8" s="1"/>
  <c r="BK237" i="8"/>
  <c r="BL237" i="8" s="1"/>
  <c r="BK236" i="8"/>
  <c r="BL236" i="8" s="1"/>
  <c r="BK235" i="8"/>
  <c r="BL235" i="8" s="1"/>
  <c r="BK234" i="8"/>
  <c r="BL234" i="8" s="1"/>
  <c r="BK233" i="8"/>
  <c r="BL233" i="8" s="1"/>
  <c r="BK232" i="8"/>
  <c r="BL232" i="8" s="1"/>
  <c r="BK231" i="8"/>
  <c r="BL231" i="8" s="1"/>
  <c r="BK230" i="8"/>
  <c r="BL230" i="8" s="1"/>
  <c r="BK229" i="8"/>
  <c r="BL229" i="8" s="1"/>
  <c r="BK228" i="8"/>
  <c r="BL228" i="8" s="1"/>
  <c r="BK227" i="8"/>
  <c r="BL227" i="8" s="1"/>
  <c r="BK226" i="8"/>
  <c r="BL226" i="8" s="1"/>
  <c r="BK225" i="8"/>
  <c r="BL225" i="8" s="1"/>
  <c r="BK224" i="8"/>
  <c r="BL224" i="8" s="1"/>
  <c r="BK223" i="8"/>
  <c r="BL223" i="8" s="1"/>
  <c r="BK222" i="8"/>
  <c r="BL222" i="8" s="1"/>
  <c r="BK221" i="8"/>
  <c r="BL221" i="8" s="1"/>
  <c r="BK220" i="8"/>
  <c r="BL220" i="8" s="1"/>
  <c r="BK219" i="8"/>
  <c r="BL219" i="8" s="1"/>
  <c r="BK218" i="8"/>
  <c r="BL218" i="8" s="1"/>
  <c r="BK217" i="8"/>
  <c r="BL217" i="8" s="1"/>
  <c r="BK216" i="8"/>
  <c r="BL216" i="8" s="1"/>
  <c r="BK215" i="8"/>
  <c r="BL215" i="8" s="1"/>
  <c r="BK214" i="8"/>
  <c r="BL214" i="8" s="1"/>
  <c r="BK213" i="8"/>
  <c r="BL213" i="8" s="1"/>
  <c r="BK212" i="8"/>
  <c r="BL212" i="8" s="1"/>
  <c r="BK211" i="8"/>
  <c r="BL211" i="8" s="1"/>
  <c r="BK210" i="8"/>
  <c r="BL210" i="8" s="1"/>
  <c r="BK209" i="8"/>
  <c r="BL209" i="8" s="1"/>
  <c r="BK208" i="8"/>
  <c r="BL208" i="8" s="1"/>
  <c r="BK207" i="8"/>
  <c r="BL207" i="8" s="1"/>
  <c r="BK206" i="8"/>
  <c r="BL206" i="8" s="1"/>
  <c r="BK205" i="8"/>
  <c r="BL205" i="8" s="1"/>
  <c r="BK204" i="8"/>
  <c r="BL204" i="8" s="1"/>
  <c r="BK203" i="8"/>
  <c r="BL203" i="8" s="1"/>
  <c r="BK202" i="8"/>
  <c r="BL202" i="8" s="1"/>
  <c r="BK201" i="8"/>
  <c r="BL201" i="8" s="1"/>
  <c r="BK200" i="8"/>
  <c r="BL200" i="8" s="1"/>
  <c r="BK199" i="8"/>
  <c r="BL199" i="8" s="1"/>
  <c r="BK198" i="8"/>
  <c r="BL198" i="8" s="1"/>
  <c r="BK197" i="8"/>
  <c r="BL197" i="8" s="1"/>
  <c r="BK196" i="8"/>
  <c r="BL196" i="8" s="1"/>
  <c r="BK195" i="8"/>
  <c r="BL195" i="8" s="1"/>
  <c r="BK194" i="8"/>
  <c r="BL194" i="8" s="1"/>
  <c r="BK193" i="8"/>
  <c r="BL193" i="8" s="1"/>
  <c r="BK192" i="8"/>
  <c r="BL192" i="8" s="1"/>
  <c r="BK191" i="8"/>
  <c r="BL191" i="8" s="1"/>
  <c r="BK190" i="8"/>
  <c r="BL190" i="8" s="1"/>
  <c r="BK189" i="8"/>
  <c r="BL189" i="8" s="1"/>
  <c r="BK188" i="8"/>
  <c r="BL188" i="8" s="1"/>
  <c r="BK187" i="8"/>
  <c r="BL187" i="8" s="1"/>
  <c r="BK186" i="8"/>
  <c r="BL186" i="8" s="1"/>
  <c r="BK185" i="8"/>
  <c r="BL185" i="8" s="1"/>
  <c r="BK184" i="8"/>
  <c r="BL184" i="8" s="1"/>
  <c r="BK183" i="8"/>
  <c r="BL183" i="8" s="1"/>
  <c r="BK182" i="8"/>
  <c r="BL182" i="8" s="1"/>
  <c r="BK181" i="8"/>
  <c r="BL181" i="8" s="1"/>
  <c r="BK180" i="8"/>
  <c r="BL180" i="8" s="1"/>
  <c r="BK179" i="8"/>
  <c r="BL179" i="8" s="1"/>
  <c r="BK178" i="8"/>
  <c r="BL178" i="8" s="1"/>
  <c r="BK177" i="8"/>
  <c r="BL177" i="8" s="1"/>
  <c r="BK176" i="8"/>
  <c r="BL176" i="8" s="1"/>
  <c r="BK175" i="8"/>
  <c r="BL175" i="8" s="1"/>
  <c r="BK174" i="8"/>
  <c r="BL174" i="8" s="1"/>
  <c r="BK173" i="8"/>
  <c r="BL173" i="8" s="1"/>
  <c r="BK172" i="8"/>
  <c r="BL172" i="8" s="1"/>
  <c r="BK171" i="8"/>
  <c r="BL171" i="8" s="1"/>
  <c r="BK170" i="8"/>
  <c r="BL170" i="8" s="1"/>
  <c r="BK169" i="8"/>
  <c r="BL169" i="8" s="1"/>
  <c r="BK168" i="8"/>
  <c r="BL168" i="8" s="1"/>
  <c r="BK167" i="8"/>
  <c r="BL167" i="8" s="1"/>
  <c r="BK166" i="8"/>
  <c r="BL166" i="8" s="1"/>
  <c r="BK165" i="8"/>
  <c r="BL165" i="8" s="1"/>
  <c r="BK164" i="8"/>
  <c r="BL164" i="8" s="1"/>
  <c r="BK163" i="8"/>
  <c r="BL163" i="8" s="1"/>
  <c r="BK162" i="8"/>
  <c r="BL162" i="8" s="1"/>
  <c r="BK161" i="8"/>
  <c r="BL161" i="8" s="1"/>
  <c r="BK160" i="8"/>
  <c r="BL160" i="8" s="1"/>
  <c r="BK159" i="8"/>
  <c r="BL159" i="8" s="1"/>
  <c r="BK158" i="8"/>
  <c r="BL158" i="8" s="1"/>
  <c r="BK157" i="8"/>
  <c r="BL157" i="8" s="1"/>
  <c r="BK156" i="8"/>
  <c r="BL156" i="8" s="1"/>
  <c r="BK155" i="8"/>
  <c r="BL155" i="8" s="1"/>
  <c r="BK154" i="8"/>
  <c r="BL154" i="8" s="1"/>
  <c r="BK153" i="8"/>
  <c r="BL153" i="8" s="1"/>
  <c r="BK152" i="8"/>
  <c r="BL152" i="8" s="1"/>
  <c r="BK151" i="8"/>
  <c r="BL151" i="8" s="1"/>
  <c r="BK150" i="8"/>
  <c r="BL150" i="8" s="1"/>
  <c r="BK149" i="8"/>
  <c r="BL149" i="8" s="1"/>
  <c r="BK148" i="8"/>
  <c r="BL148" i="8" s="1"/>
  <c r="BK147" i="8"/>
  <c r="BL147" i="8" s="1"/>
  <c r="BK146" i="8"/>
  <c r="BL146" i="8" s="1"/>
  <c r="BK145" i="8"/>
  <c r="BL145" i="8" s="1"/>
  <c r="BK144" i="8"/>
  <c r="BL144" i="8" s="1"/>
  <c r="BK143" i="8"/>
  <c r="BL143" i="8" s="1"/>
  <c r="BK142" i="8"/>
  <c r="BL142" i="8" s="1"/>
  <c r="BK141" i="8"/>
  <c r="BL141" i="8" s="1"/>
  <c r="BK140" i="8"/>
  <c r="BL140" i="8" s="1"/>
  <c r="BK139" i="8"/>
  <c r="BL139" i="8" s="1"/>
  <c r="BK138" i="8"/>
  <c r="BL138" i="8" s="1"/>
  <c r="BK137" i="8"/>
  <c r="BL137" i="8" s="1"/>
  <c r="BK136" i="8"/>
  <c r="BL136" i="8" s="1"/>
  <c r="BK135" i="8"/>
  <c r="BL135" i="8" s="1"/>
  <c r="BK134" i="8"/>
  <c r="BL134" i="8" s="1"/>
  <c r="BK133" i="8"/>
  <c r="BL133" i="8" s="1"/>
  <c r="BK132" i="8"/>
  <c r="BL132" i="8" s="1"/>
  <c r="BK131" i="8"/>
  <c r="BL131" i="8" s="1"/>
  <c r="BK130" i="8"/>
  <c r="BL130" i="8" s="1"/>
  <c r="BK129" i="8"/>
  <c r="BL129" i="8" s="1"/>
  <c r="BK128" i="8"/>
  <c r="BL128" i="8" s="1"/>
  <c r="BK127" i="8"/>
  <c r="BL127" i="8" s="1"/>
  <c r="BK126" i="8"/>
  <c r="BL126" i="8" s="1"/>
  <c r="BK125" i="8"/>
  <c r="BL125" i="8" s="1"/>
  <c r="BK124" i="8"/>
  <c r="BL124" i="8" s="1"/>
  <c r="BK123" i="8"/>
  <c r="BL123" i="8" s="1"/>
  <c r="BK122" i="8"/>
  <c r="BL122" i="8" s="1"/>
  <c r="BK121" i="8"/>
  <c r="BL121" i="8" s="1"/>
  <c r="BK120" i="8"/>
  <c r="BL120" i="8" s="1"/>
  <c r="BK119" i="8"/>
  <c r="BL119" i="8" s="1"/>
  <c r="BK118" i="8"/>
  <c r="BL118" i="8" s="1"/>
  <c r="BK117" i="8"/>
  <c r="BL117" i="8" s="1"/>
  <c r="BK116" i="8"/>
  <c r="BL116" i="8" s="1"/>
  <c r="BK115" i="8"/>
  <c r="BL115" i="8" s="1"/>
  <c r="BK114" i="8"/>
  <c r="BL114" i="8" s="1"/>
  <c r="BK113" i="8"/>
  <c r="BL113" i="8" s="1"/>
  <c r="BK112" i="8"/>
  <c r="BL112" i="8" s="1"/>
  <c r="BK111" i="8"/>
  <c r="BL111" i="8" s="1"/>
  <c r="BK110" i="8"/>
  <c r="BL110" i="8" s="1"/>
  <c r="BK109" i="8"/>
  <c r="BL109" i="8" s="1"/>
  <c r="BK108" i="8"/>
  <c r="BL108" i="8" s="1"/>
  <c r="BK107" i="8"/>
  <c r="BL107" i="8" s="1"/>
  <c r="BK106" i="8"/>
  <c r="BL106" i="8" s="1"/>
  <c r="BK105" i="8"/>
  <c r="BL105" i="8" s="1"/>
  <c r="BK104" i="8"/>
  <c r="BL104" i="8" s="1"/>
  <c r="BK103" i="8"/>
  <c r="BL103" i="8" s="1"/>
  <c r="BK102" i="8"/>
  <c r="BL102" i="8" s="1"/>
  <c r="BK101" i="8"/>
  <c r="BL101" i="8" s="1"/>
  <c r="BK100" i="8"/>
  <c r="BL100" i="8" s="1"/>
  <c r="BK99" i="8"/>
  <c r="BL99" i="8" s="1"/>
  <c r="BK98" i="8"/>
  <c r="BL98" i="8" s="1"/>
  <c r="BK97" i="8"/>
  <c r="BL97" i="8" s="1"/>
  <c r="BK96" i="8"/>
  <c r="BL96" i="8" s="1"/>
  <c r="BK95" i="8"/>
  <c r="BL95" i="8" s="1"/>
  <c r="BK94" i="8"/>
  <c r="BL94" i="8" s="1"/>
  <c r="BK93" i="8"/>
  <c r="BL93" i="8" s="1"/>
  <c r="BK92" i="8"/>
  <c r="BL92" i="8" s="1"/>
  <c r="BK91" i="8"/>
  <c r="BL91" i="8" s="1"/>
  <c r="BK90" i="8"/>
  <c r="BL90" i="8" s="1"/>
  <c r="BK89" i="8"/>
  <c r="BL89" i="8" s="1"/>
  <c r="BK88" i="8"/>
  <c r="BL88" i="8" s="1"/>
  <c r="BK87" i="8"/>
  <c r="BL87" i="8" s="1"/>
  <c r="BK86" i="8"/>
  <c r="BL86" i="8" s="1"/>
  <c r="BK85" i="8"/>
  <c r="BL85" i="8" s="1"/>
  <c r="BK84" i="8"/>
  <c r="BL84" i="8" s="1"/>
  <c r="BK83" i="8"/>
  <c r="BL83" i="8" s="1"/>
  <c r="BK82" i="8"/>
  <c r="BL82" i="8" s="1"/>
  <c r="BK81" i="8"/>
  <c r="BL81" i="8" s="1"/>
  <c r="BK80" i="8"/>
  <c r="BL80" i="8" s="1"/>
  <c r="BK79" i="8"/>
  <c r="BL79" i="8" s="1"/>
  <c r="BK78" i="8"/>
  <c r="BL78" i="8" s="1"/>
  <c r="BK77" i="8"/>
  <c r="BL77" i="8" s="1"/>
  <c r="BK76" i="8"/>
  <c r="BL76" i="8" s="1"/>
  <c r="BK75" i="8"/>
  <c r="BL75" i="8" s="1"/>
  <c r="BK74" i="8"/>
  <c r="BL74" i="8" s="1"/>
  <c r="BK73" i="8"/>
  <c r="BL73" i="8" s="1"/>
  <c r="BK72" i="8"/>
  <c r="BL72" i="8" s="1"/>
  <c r="BK71" i="8"/>
  <c r="BL71" i="8" s="1"/>
  <c r="BK70" i="8"/>
  <c r="BL70" i="8" s="1"/>
  <c r="BK69" i="8"/>
  <c r="BL69" i="8" s="1"/>
  <c r="BK68" i="8"/>
  <c r="BL68" i="8" s="1"/>
  <c r="BK67" i="8"/>
  <c r="BL67" i="8" s="1"/>
  <c r="BK66" i="8"/>
  <c r="BL66" i="8" s="1"/>
  <c r="BK65" i="8"/>
  <c r="BL65" i="8" s="1"/>
  <c r="BK64" i="8"/>
  <c r="BL64" i="8" s="1"/>
  <c r="BK63" i="8"/>
  <c r="BL63" i="8" s="1"/>
  <c r="BK62" i="8"/>
  <c r="BL62" i="8" s="1"/>
  <c r="BK61" i="8"/>
  <c r="BL61" i="8" s="1"/>
  <c r="BK60" i="8"/>
  <c r="BL60" i="8" s="1"/>
  <c r="BK59" i="8"/>
  <c r="BL59" i="8" s="1"/>
  <c r="BK58" i="8"/>
  <c r="BL58" i="8" s="1"/>
  <c r="BK57" i="8"/>
  <c r="BL57" i="8" s="1"/>
  <c r="BK56" i="8"/>
  <c r="BL56" i="8" s="1"/>
  <c r="BK55" i="8"/>
  <c r="BL55" i="8" s="1"/>
  <c r="BK54" i="8"/>
  <c r="BL54" i="8" s="1"/>
  <c r="BK53" i="8"/>
  <c r="BL53" i="8" s="1"/>
  <c r="BK52" i="8"/>
  <c r="BL52" i="8" s="1"/>
  <c r="BK51" i="8"/>
  <c r="BL51" i="8" s="1"/>
  <c r="BK50" i="8"/>
  <c r="BL50" i="8" s="1"/>
  <c r="BK49" i="8"/>
  <c r="BL49" i="8" s="1"/>
  <c r="BK48" i="8"/>
  <c r="BL48" i="8" s="1"/>
  <c r="BK47" i="8"/>
  <c r="BL47" i="8" s="1"/>
  <c r="BK46" i="8"/>
  <c r="BL46" i="8" s="1"/>
  <c r="BK45" i="8"/>
  <c r="BL45" i="8" s="1"/>
  <c r="BK44" i="8"/>
  <c r="BL44" i="8" s="1"/>
  <c r="BK43" i="8"/>
  <c r="BL43" i="8" s="1"/>
  <c r="BK42" i="8"/>
  <c r="BL42" i="8" s="1"/>
  <c r="BK41" i="8"/>
  <c r="BL41" i="8" s="1"/>
  <c r="BK40" i="8"/>
  <c r="BL40" i="8" s="1"/>
  <c r="BK39" i="8"/>
  <c r="BL39" i="8" s="1"/>
  <c r="BK38" i="8"/>
  <c r="BL38" i="8" s="1"/>
  <c r="BK37" i="8"/>
  <c r="BL37" i="8" s="1"/>
  <c r="BK36" i="8"/>
  <c r="BL36" i="8" s="1"/>
  <c r="BK35" i="8"/>
  <c r="BL35" i="8" s="1"/>
  <c r="BK34" i="8"/>
  <c r="BL34" i="8" s="1"/>
  <c r="BK33" i="8"/>
  <c r="BL33" i="8" s="1"/>
  <c r="BK32" i="8"/>
  <c r="BL32" i="8" s="1"/>
  <c r="BK31" i="8"/>
  <c r="BL31" i="8" s="1"/>
  <c r="BK30" i="8"/>
  <c r="BL30" i="8" s="1"/>
  <c r="BK29" i="8"/>
  <c r="BL29" i="8" s="1"/>
  <c r="BK28" i="8"/>
  <c r="BL28" i="8" s="1"/>
  <c r="BK27" i="8"/>
  <c r="BL27" i="8" s="1"/>
  <c r="BK26" i="8"/>
  <c r="BL26" i="8" s="1"/>
  <c r="BK25" i="8"/>
  <c r="BL25" i="8" s="1"/>
  <c r="BK24" i="8"/>
  <c r="BL24" i="8" s="1"/>
  <c r="BK23" i="8"/>
  <c r="BL23" i="8" s="1"/>
  <c r="BK22" i="8"/>
  <c r="BL22" i="8" s="1"/>
  <c r="BK21" i="8"/>
  <c r="BK20" i="8"/>
  <c r="BL20" i="8" s="1"/>
  <c r="BK19" i="8"/>
  <c r="BL19" i="8" s="1"/>
  <c r="BK18" i="8"/>
  <c r="BL18" i="8" s="1"/>
  <c r="BK17" i="8"/>
  <c r="BL17" i="8" s="1"/>
  <c r="BK16" i="8"/>
  <c r="BL16" i="8" s="1"/>
  <c r="BK15" i="8"/>
  <c r="BL15" i="8" s="1"/>
  <c r="BK14" i="8"/>
  <c r="BL14" i="8" s="1"/>
  <c r="BK13" i="8"/>
  <c r="BK12" i="8"/>
  <c r="BK11" i="8"/>
  <c r="AK310" i="8"/>
  <c r="AM310" i="8" s="1"/>
  <c r="AS310" i="8" s="1"/>
  <c r="AK309" i="8"/>
  <c r="AM309" i="8" s="1"/>
  <c r="AS309" i="8" s="1"/>
  <c r="AK308" i="8"/>
  <c r="AM308" i="8" s="1"/>
  <c r="AS308" i="8" s="1"/>
  <c r="AK307" i="8"/>
  <c r="AM307" i="8" s="1"/>
  <c r="AS307" i="8" s="1"/>
  <c r="AK306" i="8"/>
  <c r="AM306" i="8" s="1"/>
  <c r="AS306" i="8" s="1"/>
  <c r="AK305" i="8"/>
  <c r="AM305" i="8" s="1"/>
  <c r="AS305" i="8" s="1"/>
  <c r="AK304" i="8"/>
  <c r="AM304" i="8" s="1"/>
  <c r="AS304" i="8" s="1"/>
  <c r="AK303" i="8"/>
  <c r="AM303" i="8" s="1"/>
  <c r="AS303" i="8" s="1"/>
  <c r="AK302" i="8"/>
  <c r="AM302" i="8" s="1"/>
  <c r="AS302" i="8" s="1"/>
  <c r="AK301" i="8"/>
  <c r="AM301" i="8" s="1"/>
  <c r="AS301" i="8" s="1"/>
  <c r="AK300" i="8"/>
  <c r="AM300" i="8" s="1"/>
  <c r="AS300" i="8" s="1"/>
  <c r="AK299" i="8"/>
  <c r="AM299" i="8" s="1"/>
  <c r="AS299" i="8" s="1"/>
  <c r="AK298" i="8"/>
  <c r="AM298" i="8" s="1"/>
  <c r="AS298" i="8" s="1"/>
  <c r="AK297" i="8"/>
  <c r="AM297" i="8" s="1"/>
  <c r="AS297" i="8" s="1"/>
  <c r="AK296" i="8"/>
  <c r="AM296" i="8" s="1"/>
  <c r="AS296" i="8" s="1"/>
  <c r="AK295" i="8"/>
  <c r="AM295" i="8" s="1"/>
  <c r="AS295" i="8" s="1"/>
  <c r="AK294" i="8"/>
  <c r="AM294" i="8" s="1"/>
  <c r="AS294" i="8" s="1"/>
  <c r="AK293" i="8"/>
  <c r="AM293" i="8" s="1"/>
  <c r="AS293" i="8" s="1"/>
  <c r="AK292" i="8"/>
  <c r="AM292" i="8" s="1"/>
  <c r="AS292" i="8" s="1"/>
  <c r="AK291" i="8"/>
  <c r="AM291" i="8" s="1"/>
  <c r="AS291" i="8" s="1"/>
  <c r="AK290" i="8"/>
  <c r="AM290" i="8" s="1"/>
  <c r="AS290" i="8" s="1"/>
  <c r="AK289" i="8"/>
  <c r="AM289" i="8" s="1"/>
  <c r="AS289" i="8" s="1"/>
  <c r="AK288" i="8"/>
  <c r="AM288" i="8" s="1"/>
  <c r="AS288" i="8" s="1"/>
  <c r="AK287" i="8"/>
  <c r="AM287" i="8" s="1"/>
  <c r="AS287" i="8" s="1"/>
  <c r="AK286" i="8"/>
  <c r="AM286" i="8" s="1"/>
  <c r="AS286" i="8" s="1"/>
  <c r="AK285" i="8"/>
  <c r="AM285" i="8" s="1"/>
  <c r="AS285" i="8" s="1"/>
  <c r="AK284" i="8"/>
  <c r="AM284" i="8" s="1"/>
  <c r="AS284" i="8" s="1"/>
  <c r="AK283" i="8"/>
  <c r="AM283" i="8" s="1"/>
  <c r="AS283" i="8" s="1"/>
  <c r="AK282" i="8"/>
  <c r="AM282" i="8" s="1"/>
  <c r="AS282" i="8" s="1"/>
  <c r="AK281" i="8"/>
  <c r="AM281" i="8" s="1"/>
  <c r="AS281" i="8" s="1"/>
  <c r="AK280" i="8"/>
  <c r="AM280" i="8" s="1"/>
  <c r="AS280" i="8" s="1"/>
  <c r="AK279" i="8"/>
  <c r="AM279" i="8" s="1"/>
  <c r="AS279" i="8" s="1"/>
  <c r="AK278" i="8"/>
  <c r="AM278" i="8" s="1"/>
  <c r="AS278" i="8" s="1"/>
  <c r="AK277" i="8"/>
  <c r="AM277" i="8" s="1"/>
  <c r="AS277" i="8" s="1"/>
  <c r="AK276" i="8"/>
  <c r="AM276" i="8" s="1"/>
  <c r="AS276" i="8" s="1"/>
  <c r="AK275" i="8"/>
  <c r="AM275" i="8" s="1"/>
  <c r="AS275" i="8" s="1"/>
  <c r="AK274" i="8"/>
  <c r="AM274" i="8" s="1"/>
  <c r="AS274" i="8" s="1"/>
  <c r="AK273" i="8"/>
  <c r="AM273" i="8" s="1"/>
  <c r="AS273" i="8" s="1"/>
  <c r="AK272" i="8"/>
  <c r="AM272" i="8" s="1"/>
  <c r="AS272" i="8" s="1"/>
  <c r="AK271" i="8"/>
  <c r="AM271" i="8" s="1"/>
  <c r="AS271" i="8" s="1"/>
  <c r="AK270" i="8"/>
  <c r="AM270" i="8" s="1"/>
  <c r="AS270" i="8" s="1"/>
  <c r="AK269" i="8"/>
  <c r="AM269" i="8" s="1"/>
  <c r="AS269" i="8" s="1"/>
  <c r="AK268" i="8"/>
  <c r="AM268" i="8" s="1"/>
  <c r="AS268" i="8" s="1"/>
  <c r="AK267" i="8"/>
  <c r="AM267" i="8" s="1"/>
  <c r="AS267" i="8" s="1"/>
  <c r="AK266" i="8"/>
  <c r="AM266" i="8" s="1"/>
  <c r="AS266" i="8" s="1"/>
  <c r="AK265" i="8"/>
  <c r="AM265" i="8" s="1"/>
  <c r="AS265" i="8" s="1"/>
  <c r="AK264" i="8"/>
  <c r="AM264" i="8" s="1"/>
  <c r="AS264" i="8" s="1"/>
  <c r="AK263" i="8"/>
  <c r="AM263" i="8" s="1"/>
  <c r="AS263" i="8" s="1"/>
  <c r="AK262" i="8"/>
  <c r="AM262" i="8" s="1"/>
  <c r="AS262" i="8" s="1"/>
  <c r="AK261" i="8"/>
  <c r="AM261" i="8" s="1"/>
  <c r="AS261" i="8" s="1"/>
  <c r="AK260" i="8"/>
  <c r="AM260" i="8" s="1"/>
  <c r="AS260" i="8" s="1"/>
  <c r="AK259" i="8"/>
  <c r="AM259" i="8" s="1"/>
  <c r="AS259" i="8" s="1"/>
  <c r="AK258" i="8"/>
  <c r="AM258" i="8" s="1"/>
  <c r="AS258" i="8" s="1"/>
  <c r="AK257" i="8"/>
  <c r="AM257" i="8" s="1"/>
  <c r="AS257" i="8" s="1"/>
  <c r="AK256" i="8"/>
  <c r="AM256" i="8" s="1"/>
  <c r="AS256" i="8" s="1"/>
  <c r="AK255" i="8"/>
  <c r="AM255" i="8" s="1"/>
  <c r="AS255" i="8" s="1"/>
  <c r="AK254" i="8"/>
  <c r="AM254" i="8" s="1"/>
  <c r="AS254" i="8" s="1"/>
  <c r="AK253" i="8"/>
  <c r="AM253" i="8" s="1"/>
  <c r="AS253" i="8" s="1"/>
  <c r="AK252" i="8"/>
  <c r="AM252" i="8" s="1"/>
  <c r="AS252" i="8" s="1"/>
  <c r="AK251" i="8"/>
  <c r="AM251" i="8" s="1"/>
  <c r="AS251" i="8" s="1"/>
  <c r="AK250" i="8"/>
  <c r="AM250" i="8" s="1"/>
  <c r="AS250" i="8" s="1"/>
  <c r="AK249" i="8"/>
  <c r="AM249" i="8" s="1"/>
  <c r="AS249" i="8" s="1"/>
  <c r="AK248" i="8"/>
  <c r="AM248" i="8" s="1"/>
  <c r="AS248" i="8" s="1"/>
  <c r="AK247" i="8"/>
  <c r="AM247" i="8" s="1"/>
  <c r="AS247" i="8" s="1"/>
  <c r="AK246" i="8"/>
  <c r="AM246" i="8" s="1"/>
  <c r="AS246" i="8" s="1"/>
  <c r="AK245" i="8"/>
  <c r="AM245" i="8" s="1"/>
  <c r="AS245" i="8" s="1"/>
  <c r="AK244" i="8"/>
  <c r="AM244" i="8" s="1"/>
  <c r="AS244" i="8" s="1"/>
  <c r="AK243" i="8"/>
  <c r="AM243" i="8" s="1"/>
  <c r="AS243" i="8" s="1"/>
  <c r="AK242" i="8"/>
  <c r="AM242" i="8" s="1"/>
  <c r="AS242" i="8" s="1"/>
  <c r="AK241" i="8"/>
  <c r="AM241" i="8" s="1"/>
  <c r="AS241" i="8" s="1"/>
  <c r="AK240" i="8"/>
  <c r="AM240" i="8" s="1"/>
  <c r="AS240" i="8" s="1"/>
  <c r="AK239" i="8"/>
  <c r="AM239" i="8" s="1"/>
  <c r="AS239" i="8" s="1"/>
  <c r="AK238" i="8"/>
  <c r="AM238" i="8" s="1"/>
  <c r="AS238" i="8" s="1"/>
  <c r="AK237" i="8"/>
  <c r="AM237" i="8" s="1"/>
  <c r="AS237" i="8" s="1"/>
  <c r="AK236" i="8"/>
  <c r="AM236" i="8" s="1"/>
  <c r="AS236" i="8" s="1"/>
  <c r="AK235" i="8"/>
  <c r="AM235" i="8" s="1"/>
  <c r="AS235" i="8" s="1"/>
  <c r="AK234" i="8"/>
  <c r="AM234" i="8" s="1"/>
  <c r="AS234" i="8" s="1"/>
  <c r="AK233" i="8"/>
  <c r="AM233" i="8" s="1"/>
  <c r="AS233" i="8" s="1"/>
  <c r="AK232" i="8"/>
  <c r="AM232" i="8" s="1"/>
  <c r="AS232" i="8" s="1"/>
  <c r="AK231" i="8"/>
  <c r="AM231" i="8" s="1"/>
  <c r="AS231" i="8" s="1"/>
  <c r="AK230" i="8"/>
  <c r="AM230" i="8" s="1"/>
  <c r="AS230" i="8" s="1"/>
  <c r="AK229" i="8"/>
  <c r="AM229" i="8" s="1"/>
  <c r="AS229" i="8" s="1"/>
  <c r="AK228" i="8"/>
  <c r="AM228" i="8" s="1"/>
  <c r="AS228" i="8" s="1"/>
  <c r="AK227" i="8"/>
  <c r="AM227" i="8" s="1"/>
  <c r="AS227" i="8" s="1"/>
  <c r="AK226" i="8"/>
  <c r="AM226" i="8" s="1"/>
  <c r="AS226" i="8" s="1"/>
  <c r="AK225" i="8"/>
  <c r="AM225" i="8" s="1"/>
  <c r="AS225" i="8" s="1"/>
  <c r="AK224" i="8"/>
  <c r="AM224" i="8" s="1"/>
  <c r="AS224" i="8" s="1"/>
  <c r="AK223" i="8"/>
  <c r="AM223" i="8" s="1"/>
  <c r="AS223" i="8" s="1"/>
  <c r="AK222" i="8"/>
  <c r="AM222" i="8" s="1"/>
  <c r="AS222" i="8" s="1"/>
  <c r="AK221" i="8"/>
  <c r="AM221" i="8" s="1"/>
  <c r="AS221" i="8" s="1"/>
  <c r="AK220" i="8"/>
  <c r="AM220" i="8" s="1"/>
  <c r="AS220" i="8" s="1"/>
  <c r="AK219" i="8"/>
  <c r="AM219" i="8" s="1"/>
  <c r="AS219" i="8" s="1"/>
  <c r="AK218" i="8"/>
  <c r="AM218" i="8" s="1"/>
  <c r="AS218" i="8" s="1"/>
  <c r="AK217" i="8"/>
  <c r="AM217" i="8" s="1"/>
  <c r="AS217" i="8" s="1"/>
  <c r="AK216" i="8"/>
  <c r="AM216" i="8" s="1"/>
  <c r="AS216" i="8" s="1"/>
  <c r="AK215" i="8"/>
  <c r="AM215" i="8" s="1"/>
  <c r="AS215" i="8" s="1"/>
  <c r="AK214" i="8"/>
  <c r="AM214" i="8" s="1"/>
  <c r="AS214" i="8" s="1"/>
  <c r="AK213" i="8"/>
  <c r="AM213" i="8" s="1"/>
  <c r="AS213" i="8" s="1"/>
  <c r="AK212" i="8"/>
  <c r="AM212" i="8" s="1"/>
  <c r="AS212" i="8" s="1"/>
  <c r="AK211" i="8"/>
  <c r="AM211" i="8" s="1"/>
  <c r="AS211" i="8" s="1"/>
  <c r="AK210" i="8"/>
  <c r="AM210" i="8" s="1"/>
  <c r="AS210" i="8" s="1"/>
  <c r="AK209" i="8"/>
  <c r="AM209" i="8" s="1"/>
  <c r="AS209" i="8" s="1"/>
  <c r="AK208" i="8"/>
  <c r="AM208" i="8" s="1"/>
  <c r="AS208" i="8" s="1"/>
  <c r="AK207" i="8"/>
  <c r="AM207" i="8" s="1"/>
  <c r="AS207" i="8" s="1"/>
  <c r="AK206" i="8"/>
  <c r="AM206" i="8" s="1"/>
  <c r="AS206" i="8" s="1"/>
  <c r="AK205" i="8"/>
  <c r="AM205" i="8" s="1"/>
  <c r="AS205" i="8" s="1"/>
  <c r="AK204" i="8"/>
  <c r="AM204" i="8" s="1"/>
  <c r="AS204" i="8" s="1"/>
  <c r="AK203" i="8"/>
  <c r="AM203" i="8" s="1"/>
  <c r="AS203" i="8" s="1"/>
  <c r="AK202" i="8"/>
  <c r="AM202" i="8" s="1"/>
  <c r="AS202" i="8" s="1"/>
  <c r="AK201" i="8"/>
  <c r="AM201" i="8" s="1"/>
  <c r="AS201" i="8" s="1"/>
  <c r="AK200" i="8"/>
  <c r="AM200" i="8" s="1"/>
  <c r="AS200" i="8" s="1"/>
  <c r="AK199" i="8"/>
  <c r="AM199" i="8" s="1"/>
  <c r="AS199" i="8" s="1"/>
  <c r="AK198" i="8"/>
  <c r="AM198" i="8" s="1"/>
  <c r="AS198" i="8" s="1"/>
  <c r="AK197" i="8"/>
  <c r="AM197" i="8" s="1"/>
  <c r="AS197" i="8" s="1"/>
  <c r="AK196" i="8"/>
  <c r="AM196" i="8" s="1"/>
  <c r="AS196" i="8" s="1"/>
  <c r="AK195" i="8"/>
  <c r="AM195" i="8" s="1"/>
  <c r="AS195" i="8" s="1"/>
  <c r="AK194" i="8"/>
  <c r="AM194" i="8" s="1"/>
  <c r="AS194" i="8" s="1"/>
  <c r="AK193" i="8"/>
  <c r="AM193" i="8" s="1"/>
  <c r="AS193" i="8" s="1"/>
  <c r="AK192" i="8"/>
  <c r="AM192" i="8" s="1"/>
  <c r="AS192" i="8" s="1"/>
  <c r="AK191" i="8"/>
  <c r="AM191" i="8" s="1"/>
  <c r="AS191" i="8" s="1"/>
  <c r="AK190" i="8"/>
  <c r="AM190" i="8" s="1"/>
  <c r="AS190" i="8" s="1"/>
  <c r="AK189" i="8"/>
  <c r="AM189" i="8" s="1"/>
  <c r="AS189" i="8" s="1"/>
  <c r="AK188" i="8"/>
  <c r="AM188" i="8" s="1"/>
  <c r="AS188" i="8" s="1"/>
  <c r="AK187" i="8"/>
  <c r="AM187" i="8" s="1"/>
  <c r="AS187" i="8" s="1"/>
  <c r="AK186" i="8"/>
  <c r="AM186" i="8" s="1"/>
  <c r="AS186" i="8" s="1"/>
  <c r="AK185" i="8"/>
  <c r="AM185" i="8" s="1"/>
  <c r="AS185" i="8" s="1"/>
  <c r="AK184" i="8"/>
  <c r="AM184" i="8" s="1"/>
  <c r="AS184" i="8" s="1"/>
  <c r="AK183" i="8"/>
  <c r="AM183" i="8" s="1"/>
  <c r="AS183" i="8" s="1"/>
  <c r="AK182" i="8"/>
  <c r="AM182" i="8" s="1"/>
  <c r="AS182" i="8" s="1"/>
  <c r="AK181" i="8"/>
  <c r="AM181" i="8" s="1"/>
  <c r="AS181" i="8" s="1"/>
  <c r="AK180" i="8"/>
  <c r="AM180" i="8" s="1"/>
  <c r="AS180" i="8" s="1"/>
  <c r="AK179" i="8"/>
  <c r="AM179" i="8" s="1"/>
  <c r="AS179" i="8" s="1"/>
  <c r="AK178" i="8"/>
  <c r="AM178" i="8" s="1"/>
  <c r="AS178" i="8" s="1"/>
  <c r="AK177" i="8"/>
  <c r="AM177" i="8" s="1"/>
  <c r="AS177" i="8" s="1"/>
  <c r="AK176" i="8"/>
  <c r="AM176" i="8" s="1"/>
  <c r="AS176" i="8" s="1"/>
  <c r="AK175" i="8"/>
  <c r="AM175" i="8" s="1"/>
  <c r="AS175" i="8" s="1"/>
  <c r="AK174" i="8"/>
  <c r="AM174" i="8" s="1"/>
  <c r="AS174" i="8" s="1"/>
  <c r="AK173" i="8"/>
  <c r="AM173" i="8" s="1"/>
  <c r="AS173" i="8" s="1"/>
  <c r="AK172" i="8"/>
  <c r="AM172" i="8" s="1"/>
  <c r="AS172" i="8" s="1"/>
  <c r="AK171" i="8"/>
  <c r="AM171" i="8" s="1"/>
  <c r="AS171" i="8" s="1"/>
  <c r="AK170" i="8"/>
  <c r="AM170" i="8" s="1"/>
  <c r="AS170" i="8" s="1"/>
  <c r="AK169" i="8"/>
  <c r="AM169" i="8" s="1"/>
  <c r="AS169" i="8" s="1"/>
  <c r="AK168" i="8"/>
  <c r="AM168" i="8" s="1"/>
  <c r="AS168" i="8" s="1"/>
  <c r="AK167" i="8"/>
  <c r="AM167" i="8" s="1"/>
  <c r="AS167" i="8" s="1"/>
  <c r="AK166" i="8"/>
  <c r="AM166" i="8" s="1"/>
  <c r="AS166" i="8" s="1"/>
  <c r="AK165" i="8"/>
  <c r="AM165" i="8" s="1"/>
  <c r="AS165" i="8" s="1"/>
  <c r="AK164" i="8"/>
  <c r="AM164" i="8" s="1"/>
  <c r="AS164" i="8" s="1"/>
  <c r="AK163" i="8"/>
  <c r="AM163" i="8" s="1"/>
  <c r="AS163" i="8" s="1"/>
  <c r="AK162" i="8"/>
  <c r="AM162" i="8" s="1"/>
  <c r="AS162" i="8" s="1"/>
  <c r="AK161" i="8"/>
  <c r="AM161" i="8" s="1"/>
  <c r="AS161" i="8" s="1"/>
  <c r="AK160" i="8"/>
  <c r="AM160" i="8" s="1"/>
  <c r="AS160" i="8" s="1"/>
  <c r="AK159" i="8"/>
  <c r="AM159" i="8" s="1"/>
  <c r="AS159" i="8" s="1"/>
  <c r="AK158" i="8"/>
  <c r="AM158" i="8" s="1"/>
  <c r="AS158" i="8" s="1"/>
  <c r="AK157" i="8"/>
  <c r="AM157" i="8" s="1"/>
  <c r="AS157" i="8" s="1"/>
  <c r="AK156" i="8"/>
  <c r="AM156" i="8" s="1"/>
  <c r="AS156" i="8" s="1"/>
  <c r="AK155" i="8"/>
  <c r="AM155" i="8" s="1"/>
  <c r="AS155" i="8" s="1"/>
  <c r="AK154" i="8"/>
  <c r="AM154" i="8" s="1"/>
  <c r="AS154" i="8" s="1"/>
  <c r="AK153" i="8"/>
  <c r="AM153" i="8" s="1"/>
  <c r="AS153" i="8" s="1"/>
  <c r="AK152" i="8"/>
  <c r="AM152" i="8" s="1"/>
  <c r="AS152" i="8" s="1"/>
  <c r="AK151" i="8"/>
  <c r="AM151" i="8" s="1"/>
  <c r="AS151" i="8" s="1"/>
  <c r="AK150" i="8"/>
  <c r="AM150" i="8" s="1"/>
  <c r="AS150" i="8" s="1"/>
  <c r="AK149" i="8"/>
  <c r="AM149" i="8" s="1"/>
  <c r="AS149" i="8" s="1"/>
  <c r="AK148" i="8"/>
  <c r="AM148" i="8" s="1"/>
  <c r="AS148" i="8" s="1"/>
  <c r="AK147" i="8"/>
  <c r="AM147" i="8" s="1"/>
  <c r="AS147" i="8" s="1"/>
  <c r="AK146" i="8"/>
  <c r="AM146" i="8" s="1"/>
  <c r="AS146" i="8" s="1"/>
  <c r="AK145" i="8"/>
  <c r="AM145" i="8" s="1"/>
  <c r="AS145" i="8" s="1"/>
  <c r="AK144" i="8"/>
  <c r="AM144" i="8" s="1"/>
  <c r="AS144" i="8" s="1"/>
  <c r="AK143" i="8"/>
  <c r="AM143" i="8" s="1"/>
  <c r="AS143" i="8" s="1"/>
  <c r="AK142" i="8"/>
  <c r="AM142" i="8" s="1"/>
  <c r="AS142" i="8" s="1"/>
  <c r="AK141" i="8"/>
  <c r="AM141" i="8" s="1"/>
  <c r="AS141" i="8" s="1"/>
  <c r="AK140" i="8"/>
  <c r="AM140" i="8" s="1"/>
  <c r="AS140" i="8" s="1"/>
  <c r="AK139" i="8"/>
  <c r="AM139" i="8" s="1"/>
  <c r="AS139" i="8" s="1"/>
  <c r="AK138" i="8"/>
  <c r="AM138" i="8" s="1"/>
  <c r="AS138" i="8" s="1"/>
  <c r="AK137" i="8"/>
  <c r="AM137" i="8" s="1"/>
  <c r="AS137" i="8" s="1"/>
  <c r="AK136" i="8"/>
  <c r="AM136" i="8" s="1"/>
  <c r="AS136" i="8" s="1"/>
  <c r="AK135" i="8"/>
  <c r="AM135" i="8" s="1"/>
  <c r="AS135" i="8" s="1"/>
  <c r="AK134" i="8"/>
  <c r="AM134" i="8" s="1"/>
  <c r="AS134" i="8" s="1"/>
  <c r="AK133" i="8"/>
  <c r="AM133" i="8" s="1"/>
  <c r="AS133" i="8" s="1"/>
  <c r="AK132" i="8"/>
  <c r="AM132" i="8" s="1"/>
  <c r="AS132" i="8" s="1"/>
  <c r="AK131" i="8"/>
  <c r="AM131" i="8" s="1"/>
  <c r="AS131" i="8" s="1"/>
  <c r="AK130" i="8"/>
  <c r="AM130" i="8" s="1"/>
  <c r="AS130" i="8" s="1"/>
  <c r="AK129" i="8"/>
  <c r="AM129" i="8" s="1"/>
  <c r="AS129" i="8" s="1"/>
  <c r="AK128" i="8"/>
  <c r="AM128" i="8" s="1"/>
  <c r="AS128" i="8" s="1"/>
  <c r="AK127" i="8"/>
  <c r="AM127" i="8" s="1"/>
  <c r="AS127" i="8" s="1"/>
  <c r="AK126" i="8"/>
  <c r="AM126" i="8" s="1"/>
  <c r="AS126" i="8" s="1"/>
  <c r="AK125" i="8"/>
  <c r="AM125" i="8" s="1"/>
  <c r="AS125" i="8" s="1"/>
  <c r="AK124" i="8"/>
  <c r="AM124" i="8" s="1"/>
  <c r="AS124" i="8" s="1"/>
  <c r="AK123" i="8"/>
  <c r="AM123" i="8" s="1"/>
  <c r="AS123" i="8" s="1"/>
  <c r="AK122" i="8"/>
  <c r="AM122" i="8" s="1"/>
  <c r="AS122" i="8" s="1"/>
  <c r="AK121" i="8"/>
  <c r="AM121" i="8" s="1"/>
  <c r="AS121" i="8" s="1"/>
  <c r="AK120" i="8"/>
  <c r="AM120" i="8" s="1"/>
  <c r="AS120" i="8" s="1"/>
  <c r="AK119" i="8"/>
  <c r="AM119" i="8" s="1"/>
  <c r="AS119" i="8" s="1"/>
  <c r="AK118" i="8"/>
  <c r="AM118" i="8" s="1"/>
  <c r="AS118" i="8" s="1"/>
  <c r="AK117" i="8"/>
  <c r="AM117" i="8" s="1"/>
  <c r="AS117" i="8" s="1"/>
  <c r="AK116" i="8"/>
  <c r="AM116" i="8" s="1"/>
  <c r="AS116" i="8" s="1"/>
  <c r="AK115" i="8"/>
  <c r="AM115" i="8" s="1"/>
  <c r="AS115" i="8" s="1"/>
  <c r="AK114" i="8"/>
  <c r="AM114" i="8" s="1"/>
  <c r="AS114" i="8" s="1"/>
  <c r="AK113" i="8"/>
  <c r="AM113" i="8" s="1"/>
  <c r="AS113" i="8" s="1"/>
  <c r="AK112" i="8"/>
  <c r="AM112" i="8" s="1"/>
  <c r="AS112" i="8" s="1"/>
  <c r="AK111" i="8"/>
  <c r="AM111" i="8" s="1"/>
  <c r="AS111" i="8" s="1"/>
  <c r="AK110" i="8"/>
  <c r="AM110" i="8" s="1"/>
  <c r="AS110" i="8" s="1"/>
  <c r="AK109" i="8"/>
  <c r="AM109" i="8" s="1"/>
  <c r="AS109" i="8" s="1"/>
  <c r="AK108" i="8"/>
  <c r="AM108" i="8" s="1"/>
  <c r="AS108" i="8" s="1"/>
  <c r="AK107" i="8"/>
  <c r="AM107" i="8" s="1"/>
  <c r="AS107" i="8" s="1"/>
  <c r="AK106" i="8"/>
  <c r="AM106" i="8" s="1"/>
  <c r="AS106" i="8" s="1"/>
  <c r="AK105" i="8"/>
  <c r="AM105" i="8" s="1"/>
  <c r="AS105" i="8" s="1"/>
  <c r="AK104" i="8"/>
  <c r="AM104" i="8" s="1"/>
  <c r="AS104" i="8" s="1"/>
  <c r="AK103" i="8"/>
  <c r="AM103" i="8" s="1"/>
  <c r="AS103" i="8" s="1"/>
  <c r="AK102" i="8"/>
  <c r="AM102" i="8" s="1"/>
  <c r="AS102" i="8" s="1"/>
  <c r="AK101" i="8"/>
  <c r="AM101" i="8" s="1"/>
  <c r="AS101" i="8" s="1"/>
  <c r="AK100" i="8"/>
  <c r="AM100" i="8" s="1"/>
  <c r="AS100" i="8" s="1"/>
  <c r="AK99" i="8"/>
  <c r="AM99" i="8" s="1"/>
  <c r="AS99" i="8" s="1"/>
  <c r="AK98" i="8"/>
  <c r="AM98" i="8" s="1"/>
  <c r="AS98" i="8" s="1"/>
  <c r="AK97" i="8"/>
  <c r="AM97" i="8" s="1"/>
  <c r="AS97" i="8" s="1"/>
  <c r="AK96" i="8"/>
  <c r="AM96" i="8" s="1"/>
  <c r="AS96" i="8" s="1"/>
  <c r="AK95" i="8"/>
  <c r="AM95" i="8" s="1"/>
  <c r="AS95" i="8" s="1"/>
  <c r="AK94" i="8"/>
  <c r="AM94" i="8" s="1"/>
  <c r="AS94" i="8" s="1"/>
  <c r="AK93" i="8"/>
  <c r="AM93" i="8" s="1"/>
  <c r="AS93" i="8" s="1"/>
  <c r="AK92" i="8"/>
  <c r="AM92" i="8" s="1"/>
  <c r="AS92" i="8" s="1"/>
  <c r="AK91" i="8"/>
  <c r="AM91" i="8" s="1"/>
  <c r="AS91" i="8" s="1"/>
  <c r="AK90" i="8"/>
  <c r="AM90" i="8" s="1"/>
  <c r="AS90" i="8" s="1"/>
  <c r="AK89" i="8"/>
  <c r="AM89" i="8" s="1"/>
  <c r="AS89" i="8" s="1"/>
  <c r="AK88" i="8"/>
  <c r="AM88" i="8" s="1"/>
  <c r="AS88" i="8" s="1"/>
  <c r="AK87" i="8"/>
  <c r="AM87" i="8" s="1"/>
  <c r="AS87" i="8" s="1"/>
  <c r="AK86" i="8"/>
  <c r="AM86" i="8" s="1"/>
  <c r="AS86" i="8" s="1"/>
  <c r="AK85" i="8"/>
  <c r="AM85" i="8" s="1"/>
  <c r="AS85" i="8" s="1"/>
  <c r="AK84" i="8"/>
  <c r="AM84" i="8" s="1"/>
  <c r="AS84" i="8" s="1"/>
  <c r="AK83" i="8"/>
  <c r="AM83" i="8" s="1"/>
  <c r="AS83" i="8" s="1"/>
  <c r="AK82" i="8"/>
  <c r="AM82" i="8" s="1"/>
  <c r="AS82" i="8" s="1"/>
  <c r="AK81" i="8"/>
  <c r="AM81" i="8" s="1"/>
  <c r="AS81" i="8" s="1"/>
  <c r="AK80" i="8"/>
  <c r="AM80" i="8" s="1"/>
  <c r="AS80" i="8" s="1"/>
  <c r="AK79" i="8"/>
  <c r="AM79" i="8" s="1"/>
  <c r="AS79" i="8" s="1"/>
  <c r="AK78" i="8"/>
  <c r="AM78" i="8" s="1"/>
  <c r="AS78" i="8" s="1"/>
  <c r="AK77" i="8"/>
  <c r="AM77" i="8" s="1"/>
  <c r="AS77" i="8" s="1"/>
  <c r="AK76" i="8"/>
  <c r="AM76" i="8" s="1"/>
  <c r="AS76" i="8" s="1"/>
  <c r="AK75" i="8"/>
  <c r="AM75" i="8" s="1"/>
  <c r="AS75" i="8" s="1"/>
  <c r="AK74" i="8"/>
  <c r="AM74" i="8" s="1"/>
  <c r="AS74" i="8" s="1"/>
  <c r="AK73" i="8"/>
  <c r="AM73" i="8" s="1"/>
  <c r="AS73" i="8" s="1"/>
  <c r="AK72" i="8"/>
  <c r="AM72" i="8" s="1"/>
  <c r="AS72" i="8" s="1"/>
  <c r="AK71" i="8"/>
  <c r="AM71" i="8" s="1"/>
  <c r="AS71" i="8" s="1"/>
  <c r="AK70" i="8"/>
  <c r="AM70" i="8" s="1"/>
  <c r="AS70" i="8" s="1"/>
  <c r="AK69" i="8"/>
  <c r="AM69" i="8" s="1"/>
  <c r="AS69" i="8" s="1"/>
  <c r="AK68" i="8"/>
  <c r="AM68" i="8" s="1"/>
  <c r="AS68" i="8" s="1"/>
  <c r="AK67" i="8"/>
  <c r="AM67" i="8" s="1"/>
  <c r="AS67" i="8" s="1"/>
  <c r="AK66" i="8"/>
  <c r="AM66" i="8" s="1"/>
  <c r="AS66" i="8" s="1"/>
  <c r="AK65" i="8"/>
  <c r="AM65" i="8" s="1"/>
  <c r="AS65" i="8" s="1"/>
  <c r="AK64" i="8"/>
  <c r="AM64" i="8" s="1"/>
  <c r="AS64" i="8" s="1"/>
  <c r="AK63" i="8"/>
  <c r="AM63" i="8" s="1"/>
  <c r="AS63" i="8" s="1"/>
  <c r="AK62" i="8"/>
  <c r="AM62" i="8" s="1"/>
  <c r="AS62" i="8" s="1"/>
  <c r="AK61" i="8"/>
  <c r="AM61" i="8" s="1"/>
  <c r="AS61" i="8" s="1"/>
  <c r="AK60" i="8"/>
  <c r="AM60" i="8" s="1"/>
  <c r="AS60" i="8" s="1"/>
  <c r="AK59" i="8"/>
  <c r="AM59" i="8" s="1"/>
  <c r="AS59" i="8" s="1"/>
  <c r="AK58" i="8"/>
  <c r="AM58" i="8" s="1"/>
  <c r="AS58" i="8" s="1"/>
  <c r="AK57" i="8"/>
  <c r="AM57" i="8" s="1"/>
  <c r="AS57" i="8" s="1"/>
  <c r="AK56" i="8"/>
  <c r="AM56" i="8" s="1"/>
  <c r="AS56" i="8" s="1"/>
  <c r="AK55" i="8"/>
  <c r="AM55" i="8" s="1"/>
  <c r="AS55" i="8" s="1"/>
  <c r="AK54" i="8"/>
  <c r="AM54" i="8" s="1"/>
  <c r="AS54" i="8" s="1"/>
  <c r="AK53" i="8"/>
  <c r="AM53" i="8" s="1"/>
  <c r="AS53" i="8" s="1"/>
  <c r="AK52" i="8"/>
  <c r="AM52" i="8" s="1"/>
  <c r="AS52" i="8" s="1"/>
  <c r="AK51" i="8"/>
  <c r="AM51" i="8" s="1"/>
  <c r="AS51" i="8" s="1"/>
  <c r="AK50" i="8"/>
  <c r="AM50" i="8" s="1"/>
  <c r="AS50" i="8" s="1"/>
  <c r="AK49" i="8"/>
  <c r="AM49" i="8" s="1"/>
  <c r="AS49" i="8" s="1"/>
  <c r="AK48" i="8"/>
  <c r="AM48" i="8" s="1"/>
  <c r="AS48" i="8" s="1"/>
  <c r="AK47" i="8"/>
  <c r="AM47" i="8" s="1"/>
  <c r="AS47" i="8" s="1"/>
  <c r="AK46" i="8"/>
  <c r="AM46" i="8" s="1"/>
  <c r="AS46" i="8" s="1"/>
  <c r="AK45" i="8"/>
  <c r="AM45" i="8" s="1"/>
  <c r="AS45" i="8" s="1"/>
  <c r="AK44" i="8"/>
  <c r="AM44" i="8" s="1"/>
  <c r="AS44" i="8" s="1"/>
  <c r="AK43" i="8"/>
  <c r="AM43" i="8" s="1"/>
  <c r="AS43" i="8" s="1"/>
  <c r="AK42" i="8"/>
  <c r="AM42" i="8" s="1"/>
  <c r="AS42" i="8" s="1"/>
  <c r="AK41" i="8"/>
  <c r="AM41" i="8" s="1"/>
  <c r="AS41" i="8" s="1"/>
  <c r="AK40" i="8"/>
  <c r="AM40" i="8" s="1"/>
  <c r="AS40" i="8" s="1"/>
  <c r="AK39" i="8"/>
  <c r="AM39" i="8" s="1"/>
  <c r="AS39" i="8" s="1"/>
  <c r="AK38" i="8"/>
  <c r="AM38" i="8" s="1"/>
  <c r="AS38" i="8" s="1"/>
  <c r="AK37" i="8"/>
  <c r="AM37" i="8" s="1"/>
  <c r="AS37" i="8" s="1"/>
  <c r="AK36" i="8"/>
  <c r="AM36" i="8" s="1"/>
  <c r="AS36" i="8" s="1"/>
  <c r="AK35" i="8"/>
  <c r="AM35" i="8" s="1"/>
  <c r="AS35" i="8" s="1"/>
  <c r="AK34" i="8"/>
  <c r="AM34" i="8" s="1"/>
  <c r="AS34" i="8" s="1"/>
  <c r="AK33" i="8"/>
  <c r="AM33" i="8" s="1"/>
  <c r="AS33" i="8" s="1"/>
  <c r="AK32" i="8"/>
  <c r="AM32" i="8" s="1"/>
  <c r="AS32" i="8" s="1"/>
  <c r="AK31" i="8"/>
  <c r="AM31" i="8" s="1"/>
  <c r="AS31" i="8" s="1"/>
  <c r="AK30" i="8"/>
  <c r="AM30" i="8" s="1"/>
  <c r="AS30" i="8" s="1"/>
  <c r="AK29" i="8"/>
  <c r="AM29" i="8" s="1"/>
  <c r="AS29" i="8" s="1"/>
  <c r="AK28" i="8"/>
  <c r="AM28" i="8" s="1"/>
  <c r="AS28" i="8" s="1"/>
  <c r="AK27" i="8"/>
  <c r="AM27" i="8" s="1"/>
  <c r="AS27" i="8" s="1"/>
  <c r="AK26" i="8"/>
  <c r="AM26" i="8" s="1"/>
  <c r="AS26" i="8" s="1"/>
  <c r="AK25" i="8"/>
  <c r="AM25" i="8" s="1"/>
  <c r="AS25" i="8" s="1"/>
  <c r="AK24" i="8"/>
  <c r="AM24" i="8" s="1"/>
  <c r="AS24" i="8" s="1"/>
  <c r="AK23" i="8"/>
  <c r="AM23" i="8" s="1"/>
  <c r="AS23" i="8" s="1"/>
  <c r="AK22" i="8"/>
  <c r="AM22" i="8" s="1"/>
  <c r="AS22" i="8" s="1"/>
  <c r="AK21" i="8"/>
  <c r="AM21" i="8" s="1"/>
  <c r="AS21" i="8" s="1"/>
  <c r="BB5010" i="10"/>
  <c r="BB5009" i="10"/>
  <c r="BB5008" i="10"/>
  <c r="BB5007" i="10"/>
  <c r="BB5006" i="10"/>
  <c r="BB5005" i="10"/>
  <c r="BB5004" i="10"/>
  <c r="BB5003" i="10"/>
  <c r="BB5002" i="10"/>
  <c r="BB5001" i="10"/>
  <c r="BB5000" i="10"/>
  <c r="BB4999" i="10"/>
  <c r="BB4998" i="10"/>
  <c r="BB4997" i="10"/>
  <c r="BB4996" i="10"/>
  <c r="BB4995" i="10"/>
  <c r="BB4994" i="10"/>
  <c r="BB4993" i="10"/>
  <c r="BB4992" i="10"/>
  <c r="BB4991" i="10"/>
  <c r="BB4990" i="10"/>
  <c r="BB4989" i="10"/>
  <c r="BB4988" i="10"/>
  <c r="BB4987" i="10"/>
  <c r="BB4986" i="10"/>
  <c r="BB4985" i="10"/>
  <c r="BB4984" i="10"/>
  <c r="BB4983" i="10"/>
  <c r="BB4982" i="10"/>
  <c r="BB4981" i="10"/>
  <c r="BB4980" i="10"/>
  <c r="BB4979" i="10"/>
  <c r="BB4978" i="10"/>
  <c r="BB4977" i="10"/>
  <c r="BB4976" i="10"/>
  <c r="BB4975" i="10"/>
  <c r="BB4974" i="10"/>
  <c r="BB4973" i="10"/>
  <c r="BB4972" i="10"/>
  <c r="BB4971" i="10"/>
  <c r="BB4970" i="10"/>
  <c r="BB4969" i="10"/>
  <c r="BB4968" i="10"/>
  <c r="BB4967" i="10"/>
  <c r="BB4966" i="10"/>
  <c r="BB4965" i="10"/>
  <c r="BB4964" i="10"/>
  <c r="BB4963" i="10"/>
  <c r="BB4962" i="10"/>
  <c r="BB4961" i="10"/>
  <c r="BB4960" i="10"/>
  <c r="BB4959" i="10"/>
  <c r="BB4958" i="10"/>
  <c r="BB4957" i="10"/>
  <c r="BB4956" i="10"/>
  <c r="BB4955" i="10"/>
  <c r="BB4954" i="10"/>
  <c r="BB4953" i="10"/>
  <c r="BB4952" i="10"/>
  <c r="BB4951" i="10"/>
  <c r="BB4950" i="10"/>
  <c r="BB4949" i="10"/>
  <c r="BB4948" i="10"/>
  <c r="BB4947" i="10"/>
  <c r="BB4946" i="10"/>
  <c r="BB4945" i="10"/>
  <c r="BB4944" i="10"/>
  <c r="BB4943" i="10"/>
  <c r="BB4942" i="10"/>
  <c r="BB4941" i="10"/>
  <c r="BB4940" i="10"/>
  <c r="BB4939" i="10"/>
  <c r="BB4938" i="10"/>
  <c r="BB4937" i="10"/>
  <c r="BB4936" i="10"/>
  <c r="BB4935" i="10"/>
  <c r="BB4934" i="10"/>
  <c r="BB4933" i="10"/>
  <c r="BB4932" i="10"/>
  <c r="BB4931" i="10"/>
  <c r="BB4930" i="10"/>
  <c r="BB4929" i="10"/>
  <c r="BB4928" i="10"/>
  <c r="BB4927" i="10"/>
  <c r="BB4926" i="10"/>
  <c r="BB4925" i="10"/>
  <c r="BB4924" i="10"/>
  <c r="BB4923" i="10"/>
  <c r="BB4922" i="10"/>
  <c r="BB4921" i="10"/>
  <c r="BB4920" i="10"/>
  <c r="BB4919" i="10"/>
  <c r="BB4918" i="10"/>
  <c r="BB4917" i="10"/>
  <c r="BB4916" i="10"/>
  <c r="BB4915" i="10"/>
  <c r="BB4914" i="10"/>
  <c r="BB4913" i="10"/>
  <c r="BB4912" i="10"/>
  <c r="BB4911" i="10"/>
  <c r="BB4910" i="10"/>
  <c r="BB4909" i="10"/>
  <c r="BB4908" i="10"/>
  <c r="BB4907" i="10"/>
  <c r="BB4906" i="10"/>
  <c r="BB4905" i="10"/>
  <c r="BB4904" i="10"/>
  <c r="BB4903" i="10"/>
  <c r="BB4902" i="10"/>
  <c r="BB4901" i="10"/>
  <c r="BB4900" i="10"/>
  <c r="BB4899" i="10"/>
  <c r="BB4898" i="10"/>
  <c r="BB4897" i="10"/>
  <c r="BB4896" i="10"/>
  <c r="BB4895" i="10"/>
  <c r="BB4894" i="10"/>
  <c r="BB4893" i="10"/>
  <c r="BB4892" i="10"/>
  <c r="BB4891" i="10"/>
  <c r="BB4890" i="10"/>
  <c r="BB4889" i="10"/>
  <c r="BB4888" i="10"/>
  <c r="BB4887" i="10"/>
  <c r="BB4886" i="10"/>
  <c r="BB4885" i="10"/>
  <c r="BB4884" i="10"/>
  <c r="BB4883" i="10"/>
  <c r="BB4882" i="10"/>
  <c r="BB4881" i="10"/>
  <c r="BB4880" i="10"/>
  <c r="BB4879" i="10"/>
  <c r="BB4878" i="10"/>
  <c r="BB4877" i="10"/>
  <c r="BB4876" i="10"/>
  <c r="BB4875" i="10"/>
  <c r="BB4874" i="10"/>
  <c r="BB4873" i="10"/>
  <c r="BB4872" i="10"/>
  <c r="BB4871" i="10"/>
  <c r="BB4870" i="10"/>
  <c r="BB4869" i="10"/>
  <c r="BB4868" i="10"/>
  <c r="BB4867" i="10"/>
  <c r="BB4866" i="10"/>
  <c r="BB4865" i="10"/>
  <c r="BB4864" i="10"/>
  <c r="BB4863" i="10"/>
  <c r="BB4862" i="10"/>
  <c r="BB4861" i="10"/>
  <c r="BB4860" i="10"/>
  <c r="BB4859" i="10"/>
  <c r="BB4858" i="10"/>
  <c r="BB4857" i="10"/>
  <c r="BB4856" i="10"/>
  <c r="BB4855" i="10"/>
  <c r="BB4854" i="10"/>
  <c r="BB4853" i="10"/>
  <c r="BB4852" i="10"/>
  <c r="BB4851" i="10"/>
  <c r="BB4850" i="10"/>
  <c r="BB4849" i="10"/>
  <c r="BB4848" i="10"/>
  <c r="BB4847" i="10"/>
  <c r="BB4846" i="10"/>
  <c r="BB4845" i="10"/>
  <c r="BB4844" i="10"/>
  <c r="BB4843" i="10"/>
  <c r="BB4842" i="10"/>
  <c r="BB4841" i="10"/>
  <c r="BB4840" i="10"/>
  <c r="BB4839" i="10"/>
  <c r="BB4838" i="10"/>
  <c r="BB4837" i="10"/>
  <c r="BB4836" i="10"/>
  <c r="BB4835" i="10"/>
  <c r="BB4834" i="10"/>
  <c r="BB4833" i="10"/>
  <c r="BB4832" i="10"/>
  <c r="BB4831" i="10"/>
  <c r="BB4830" i="10"/>
  <c r="BB4829" i="10"/>
  <c r="BB4828" i="10"/>
  <c r="BB4827" i="10"/>
  <c r="BB4826" i="10"/>
  <c r="BB4825" i="10"/>
  <c r="BB4824" i="10"/>
  <c r="BB4823" i="10"/>
  <c r="BB4822" i="10"/>
  <c r="BB4821" i="10"/>
  <c r="BB4820" i="10"/>
  <c r="BB4819" i="10"/>
  <c r="BB4818" i="10"/>
  <c r="BB4817" i="10"/>
  <c r="BB4816" i="10"/>
  <c r="BB4815" i="10"/>
  <c r="BB4814" i="10"/>
  <c r="BB4813" i="10"/>
  <c r="BB4812" i="10"/>
  <c r="BB4811" i="10"/>
  <c r="BB4810" i="10"/>
  <c r="BB4809" i="10"/>
  <c r="BB4808" i="10"/>
  <c r="BB4807" i="10"/>
  <c r="BB4806" i="10"/>
  <c r="BB4805" i="10"/>
  <c r="BB4804" i="10"/>
  <c r="BB4803" i="10"/>
  <c r="BB4802" i="10"/>
  <c r="BB4801" i="10"/>
  <c r="BB4800" i="10"/>
  <c r="BB4799" i="10"/>
  <c r="BB4798" i="10"/>
  <c r="BB4797" i="10"/>
  <c r="BB4796" i="10"/>
  <c r="BB4795" i="10"/>
  <c r="BB4794" i="10"/>
  <c r="BB4793" i="10"/>
  <c r="BB4792" i="10"/>
  <c r="BB4791" i="10"/>
  <c r="BB4790" i="10"/>
  <c r="BB4789" i="10"/>
  <c r="BB4788" i="10"/>
  <c r="BB4787" i="10"/>
  <c r="BB4786" i="10"/>
  <c r="BB4785" i="10"/>
  <c r="BB4784" i="10"/>
  <c r="BB4783" i="10"/>
  <c r="BB4782" i="10"/>
  <c r="BB4781" i="10"/>
  <c r="BB4780" i="10"/>
  <c r="BB4779" i="10"/>
  <c r="BB4778" i="10"/>
  <c r="BB4777" i="10"/>
  <c r="BB4776" i="10"/>
  <c r="BB4775" i="10"/>
  <c r="BB4774" i="10"/>
  <c r="BB4773" i="10"/>
  <c r="BB4772" i="10"/>
  <c r="BB4771" i="10"/>
  <c r="BB4770" i="10"/>
  <c r="BB4769" i="10"/>
  <c r="BB4768" i="10"/>
  <c r="BB4767" i="10"/>
  <c r="BB4766" i="10"/>
  <c r="BB4765" i="10"/>
  <c r="BB4764" i="10"/>
  <c r="BB4763" i="10"/>
  <c r="BB4762" i="10"/>
  <c r="BB4761" i="10"/>
  <c r="BB4760" i="10"/>
  <c r="BB4759" i="10"/>
  <c r="BB4758" i="10"/>
  <c r="BB4757" i="10"/>
  <c r="BB4756" i="10"/>
  <c r="BB4755" i="10"/>
  <c r="BB4754" i="10"/>
  <c r="BB4753" i="10"/>
  <c r="BB4752" i="10"/>
  <c r="BB4751" i="10"/>
  <c r="BB4750" i="10"/>
  <c r="BB4749" i="10"/>
  <c r="BB4748" i="10"/>
  <c r="BB4747" i="10"/>
  <c r="BB4746" i="10"/>
  <c r="BB4745" i="10"/>
  <c r="BB4744" i="10"/>
  <c r="BB4743" i="10"/>
  <c r="BB4742" i="10"/>
  <c r="BB4741" i="10"/>
  <c r="BB4740" i="10"/>
  <c r="BB4739" i="10"/>
  <c r="BB4738" i="10"/>
  <c r="BB4737" i="10"/>
  <c r="BB4736" i="10"/>
  <c r="BB4735" i="10"/>
  <c r="BB4734" i="10"/>
  <c r="BB4733" i="10"/>
  <c r="BB4732" i="10"/>
  <c r="BB4731" i="10"/>
  <c r="BB4730" i="10"/>
  <c r="BB4729" i="10"/>
  <c r="BB4728" i="10"/>
  <c r="BB4727" i="10"/>
  <c r="BB4726" i="10"/>
  <c r="BB4725" i="10"/>
  <c r="BB4724" i="10"/>
  <c r="BB4723" i="10"/>
  <c r="BB4722" i="10"/>
  <c r="BB4721" i="10"/>
  <c r="BB4720" i="10"/>
  <c r="BB4719" i="10"/>
  <c r="BB4718" i="10"/>
  <c r="BB4717" i="10"/>
  <c r="BB4716" i="10"/>
  <c r="BB4715" i="10"/>
  <c r="BB4714" i="10"/>
  <c r="BB4713" i="10"/>
  <c r="BB4712" i="10"/>
  <c r="BB4711" i="10"/>
  <c r="BB4710" i="10"/>
  <c r="BB4709" i="10"/>
  <c r="BB4708" i="10"/>
  <c r="BB4707" i="10"/>
  <c r="BB4706" i="10"/>
  <c r="BB4705" i="10"/>
  <c r="BB4704" i="10"/>
  <c r="BB4703" i="10"/>
  <c r="BB4702" i="10"/>
  <c r="BB4701" i="10"/>
  <c r="BB4700" i="10"/>
  <c r="BB4699" i="10"/>
  <c r="BB4698" i="10"/>
  <c r="BB4697" i="10"/>
  <c r="BB4696" i="10"/>
  <c r="BB4695" i="10"/>
  <c r="BB4694" i="10"/>
  <c r="BB4693" i="10"/>
  <c r="BB4692" i="10"/>
  <c r="BB4691" i="10"/>
  <c r="BB4690" i="10"/>
  <c r="BB4689" i="10"/>
  <c r="BB4688" i="10"/>
  <c r="BB4687" i="10"/>
  <c r="BB4686" i="10"/>
  <c r="BB4685" i="10"/>
  <c r="BB4684" i="10"/>
  <c r="BB4683" i="10"/>
  <c r="BB4682" i="10"/>
  <c r="BB4681" i="10"/>
  <c r="BB4680" i="10"/>
  <c r="BB4679" i="10"/>
  <c r="BB4678" i="10"/>
  <c r="BB4677" i="10"/>
  <c r="BB4676" i="10"/>
  <c r="BB4675" i="10"/>
  <c r="BB4674" i="10"/>
  <c r="BB4673" i="10"/>
  <c r="BB4672" i="10"/>
  <c r="BB4671" i="10"/>
  <c r="BB4670" i="10"/>
  <c r="BB4669" i="10"/>
  <c r="BB4668" i="10"/>
  <c r="BB4667" i="10"/>
  <c r="BB4666" i="10"/>
  <c r="BB4665" i="10"/>
  <c r="BB4664" i="10"/>
  <c r="BB4663" i="10"/>
  <c r="BB4662" i="10"/>
  <c r="BB4661" i="10"/>
  <c r="BB4660" i="10"/>
  <c r="BB4659" i="10"/>
  <c r="BB4658" i="10"/>
  <c r="BB4657" i="10"/>
  <c r="BB4656" i="10"/>
  <c r="BB4655" i="10"/>
  <c r="BB4654" i="10"/>
  <c r="BB4653" i="10"/>
  <c r="BB4652" i="10"/>
  <c r="BB4651" i="10"/>
  <c r="BB4650" i="10"/>
  <c r="BB4649" i="10"/>
  <c r="BB4648" i="10"/>
  <c r="BB4647" i="10"/>
  <c r="BB4646" i="10"/>
  <c r="BB4645" i="10"/>
  <c r="BB4644" i="10"/>
  <c r="BB4643" i="10"/>
  <c r="BB4642" i="10"/>
  <c r="BB4641" i="10"/>
  <c r="BB4640" i="10"/>
  <c r="BB4639" i="10"/>
  <c r="BB4638" i="10"/>
  <c r="BB4637" i="10"/>
  <c r="BB4636" i="10"/>
  <c r="BB4635" i="10"/>
  <c r="BB4634" i="10"/>
  <c r="BB4633" i="10"/>
  <c r="BB4632" i="10"/>
  <c r="BB4631" i="10"/>
  <c r="BB4630" i="10"/>
  <c r="BB4629" i="10"/>
  <c r="BB4628" i="10"/>
  <c r="BB4627" i="10"/>
  <c r="BB4626" i="10"/>
  <c r="BB4625" i="10"/>
  <c r="BB4624" i="10"/>
  <c r="BB4623" i="10"/>
  <c r="BB4622" i="10"/>
  <c r="BB4621" i="10"/>
  <c r="BB4620" i="10"/>
  <c r="BB4619" i="10"/>
  <c r="BB4618" i="10"/>
  <c r="BB4617" i="10"/>
  <c r="BB4616" i="10"/>
  <c r="BB4615" i="10"/>
  <c r="BB4614" i="10"/>
  <c r="BB4613" i="10"/>
  <c r="BB4612" i="10"/>
  <c r="BB4611" i="10"/>
  <c r="BB4610" i="10"/>
  <c r="BB4609" i="10"/>
  <c r="BB4608" i="10"/>
  <c r="BB4607" i="10"/>
  <c r="BB4606" i="10"/>
  <c r="BB4605" i="10"/>
  <c r="BB4604" i="10"/>
  <c r="BB4603" i="10"/>
  <c r="BB4602" i="10"/>
  <c r="BB4601" i="10"/>
  <c r="BB4600" i="10"/>
  <c r="BB4599" i="10"/>
  <c r="BB4598" i="10"/>
  <c r="BB4597" i="10"/>
  <c r="BB4596" i="10"/>
  <c r="BB4595" i="10"/>
  <c r="BB4594" i="10"/>
  <c r="BB4593" i="10"/>
  <c r="BB4592" i="10"/>
  <c r="BB4591" i="10"/>
  <c r="BB4590" i="10"/>
  <c r="BB4589" i="10"/>
  <c r="BB4588" i="10"/>
  <c r="BB4587" i="10"/>
  <c r="BB4586" i="10"/>
  <c r="BB4585" i="10"/>
  <c r="BB4584" i="10"/>
  <c r="BB4583" i="10"/>
  <c r="BB4582" i="10"/>
  <c r="BB4581" i="10"/>
  <c r="BB4580" i="10"/>
  <c r="BB4579" i="10"/>
  <c r="BB4578" i="10"/>
  <c r="BB4577" i="10"/>
  <c r="BB4576" i="10"/>
  <c r="BB4575" i="10"/>
  <c r="BB4574" i="10"/>
  <c r="BB4573" i="10"/>
  <c r="BB4572" i="10"/>
  <c r="BB4571" i="10"/>
  <c r="BB4570" i="10"/>
  <c r="BB4569" i="10"/>
  <c r="BB4568" i="10"/>
  <c r="BB4567" i="10"/>
  <c r="BB4566" i="10"/>
  <c r="BB4565" i="10"/>
  <c r="BB4564" i="10"/>
  <c r="BB4563" i="10"/>
  <c r="BB4562" i="10"/>
  <c r="BB4561" i="10"/>
  <c r="BB4560" i="10"/>
  <c r="BB4559" i="10"/>
  <c r="BB4558" i="10"/>
  <c r="BB4557" i="10"/>
  <c r="BB4556" i="10"/>
  <c r="BB4555" i="10"/>
  <c r="BB4554" i="10"/>
  <c r="BB4553" i="10"/>
  <c r="BB4552" i="10"/>
  <c r="BB4551" i="10"/>
  <c r="BB4550" i="10"/>
  <c r="BB4549" i="10"/>
  <c r="BB4548" i="10"/>
  <c r="BB4547" i="10"/>
  <c r="BB4546" i="10"/>
  <c r="BB4545" i="10"/>
  <c r="BB4544" i="10"/>
  <c r="BB4543" i="10"/>
  <c r="BB4542" i="10"/>
  <c r="BB4541" i="10"/>
  <c r="BB4540" i="10"/>
  <c r="BB4539" i="10"/>
  <c r="BB4538" i="10"/>
  <c r="BB4537" i="10"/>
  <c r="BB4536" i="10"/>
  <c r="BB4535" i="10"/>
  <c r="BB4534" i="10"/>
  <c r="BB4533" i="10"/>
  <c r="BB4532" i="10"/>
  <c r="BB4531" i="10"/>
  <c r="BB4530" i="10"/>
  <c r="BB4529" i="10"/>
  <c r="BB4528" i="10"/>
  <c r="BB4527" i="10"/>
  <c r="BB4526" i="10"/>
  <c r="BB4525" i="10"/>
  <c r="BB4524" i="10"/>
  <c r="BB4523" i="10"/>
  <c r="BB4522" i="10"/>
  <c r="BB4521" i="10"/>
  <c r="BB4520" i="10"/>
  <c r="BB4519" i="10"/>
  <c r="BB4518" i="10"/>
  <c r="BB4517" i="10"/>
  <c r="BB4516" i="10"/>
  <c r="BB4515" i="10"/>
  <c r="BB4514" i="10"/>
  <c r="BB4513" i="10"/>
  <c r="BB4512" i="10"/>
  <c r="BB4511" i="10"/>
  <c r="BB4510" i="10"/>
  <c r="BB4509" i="10"/>
  <c r="BB4508" i="10"/>
  <c r="BB4507" i="10"/>
  <c r="BB4506" i="10"/>
  <c r="BB4505" i="10"/>
  <c r="BB4504" i="10"/>
  <c r="BB4503" i="10"/>
  <c r="BB4502" i="10"/>
  <c r="BB4501" i="10"/>
  <c r="BB4500" i="10"/>
  <c r="BB4499" i="10"/>
  <c r="BB4498" i="10"/>
  <c r="BB4497" i="10"/>
  <c r="BB4496" i="10"/>
  <c r="BB4495" i="10"/>
  <c r="BB4494" i="10"/>
  <c r="BB4493" i="10"/>
  <c r="BB4492" i="10"/>
  <c r="BB4491" i="10"/>
  <c r="BB4490" i="10"/>
  <c r="BB4489" i="10"/>
  <c r="BB4488" i="10"/>
  <c r="BB4487" i="10"/>
  <c r="BB4486" i="10"/>
  <c r="BB4485" i="10"/>
  <c r="BB4484" i="10"/>
  <c r="BB4483" i="10"/>
  <c r="BB4482" i="10"/>
  <c r="BB4481" i="10"/>
  <c r="BB4480" i="10"/>
  <c r="BB4479" i="10"/>
  <c r="BB4478" i="10"/>
  <c r="BB4477" i="10"/>
  <c r="BB4476" i="10"/>
  <c r="BB4475" i="10"/>
  <c r="BB4474" i="10"/>
  <c r="BB4473" i="10"/>
  <c r="BB4472" i="10"/>
  <c r="BB4471" i="10"/>
  <c r="BB4470" i="10"/>
  <c r="BB4469" i="10"/>
  <c r="BB4468" i="10"/>
  <c r="BB4467" i="10"/>
  <c r="BB4466" i="10"/>
  <c r="BB4465" i="10"/>
  <c r="BB4464" i="10"/>
  <c r="BB4463" i="10"/>
  <c r="BB4462" i="10"/>
  <c r="BB4461" i="10"/>
  <c r="BB4460" i="10"/>
  <c r="BB4459" i="10"/>
  <c r="BB4458" i="10"/>
  <c r="BB4457" i="10"/>
  <c r="BB4456" i="10"/>
  <c r="BB4455" i="10"/>
  <c r="BB4454" i="10"/>
  <c r="BB4453" i="10"/>
  <c r="BB4452" i="10"/>
  <c r="BB4451" i="10"/>
  <c r="BB4450" i="10"/>
  <c r="BB4449" i="10"/>
  <c r="BB4448" i="10"/>
  <c r="BB4447" i="10"/>
  <c r="BB4446" i="10"/>
  <c r="BB4445" i="10"/>
  <c r="BB4444" i="10"/>
  <c r="BB4443" i="10"/>
  <c r="BB4442" i="10"/>
  <c r="BB4441" i="10"/>
  <c r="BB4440" i="10"/>
  <c r="BB4439" i="10"/>
  <c r="BB4438" i="10"/>
  <c r="BB4437" i="10"/>
  <c r="BB4436" i="10"/>
  <c r="BB4435" i="10"/>
  <c r="BB4434" i="10"/>
  <c r="BB4433" i="10"/>
  <c r="BB4432" i="10"/>
  <c r="BB4431" i="10"/>
  <c r="BB4430" i="10"/>
  <c r="BB4429" i="10"/>
  <c r="BB4428" i="10"/>
  <c r="BB4427" i="10"/>
  <c r="BB4426" i="10"/>
  <c r="BB4425" i="10"/>
  <c r="BB4424" i="10"/>
  <c r="BB4423" i="10"/>
  <c r="BB4422" i="10"/>
  <c r="BB4421" i="10"/>
  <c r="BB4420" i="10"/>
  <c r="BB4419" i="10"/>
  <c r="BB4418" i="10"/>
  <c r="BB4417" i="10"/>
  <c r="BB4416" i="10"/>
  <c r="BB4415" i="10"/>
  <c r="BB4414" i="10"/>
  <c r="BB4413" i="10"/>
  <c r="BB4412" i="10"/>
  <c r="BB4411" i="10"/>
  <c r="BB4410" i="10"/>
  <c r="BB4409" i="10"/>
  <c r="BB4408" i="10"/>
  <c r="BB4407" i="10"/>
  <c r="BB4406" i="10"/>
  <c r="BB4405" i="10"/>
  <c r="BB4404" i="10"/>
  <c r="BB4403" i="10"/>
  <c r="BB4402" i="10"/>
  <c r="BB4401" i="10"/>
  <c r="BB4400" i="10"/>
  <c r="BB4399" i="10"/>
  <c r="BB4398" i="10"/>
  <c r="BB4397" i="10"/>
  <c r="BB4396" i="10"/>
  <c r="BB4395" i="10"/>
  <c r="BB4394" i="10"/>
  <c r="BB4393" i="10"/>
  <c r="BB4392" i="10"/>
  <c r="BB4391" i="10"/>
  <c r="BB4390" i="10"/>
  <c r="BB4389" i="10"/>
  <c r="BB4388" i="10"/>
  <c r="BB4387" i="10"/>
  <c r="BB4386" i="10"/>
  <c r="BB4385" i="10"/>
  <c r="BB4384" i="10"/>
  <c r="BB4383" i="10"/>
  <c r="BB4382" i="10"/>
  <c r="BB4381" i="10"/>
  <c r="BB4380" i="10"/>
  <c r="BB4379" i="10"/>
  <c r="BB4378" i="10"/>
  <c r="BB4377" i="10"/>
  <c r="BB4376" i="10"/>
  <c r="BB4375" i="10"/>
  <c r="BB4374" i="10"/>
  <c r="BB4373" i="10"/>
  <c r="BB4372" i="10"/>
  <c r="BB4371" i="10"/>
  <c r="BB4370" i="10"/>
  <c r="BB4369" i="10"/>
  <c r="BB4368" i="10"/>
  <c r="BB4367" i="10"/>
  <c r="BB4366" i="10"/>
  <c r="BB4365" i="10"/>
  <c r="BB4364" i="10"/>
  <c r="BB4363" i="10"/>
  <c r="BB4362" i="10"/>
  <c r="BB4361" i="10"/>
  <c r="BB4360" i="10"/>
  <c r="BB4359" i="10"/>
  <c r="BB4358" i="10"/>
  <c r="BB4357" i="10"/>
  <c r="BB4356" i="10"/>
  <c r="BB4355" i="10"/>
  <c r="BB4354" i="10"/>
  <c r="BB4353" i="10"/>
  <c r="BB4352" i="10"/>
  <c r="BB4351" i="10"/>
  <c r="BB4350" i="10"/>
  <c r="BB4349" i="10"/>
  <c r="BB4348" i="10"/>
  <c r="BB4347" i="10"/>
  <c r="BB4346" i="10"/>
  <c r="BB4345" i="10"/>
  <c r="BB4344" i="10"/>
  <c r="BB4343" i="10"/>
  <c r="BB4342" i="10"/>
  <c r="BB4341" i="10"/>
  <c r="BB4340" i="10"/>
  <c r="BB4339" i="10"/>
  <c r="BB4338" i="10"/>
  <c r="BB4337" i="10"/>
  <c r="BB4336" i="10"/>
  <c r="BB4335" i="10"/>
  <c r="BB4334" i="10"/>
  <c r="BB4333" i="10"/>
  <c r="BB4332" i="10"/>
  <c r="BB4331" i="10"/>
  <c r="BB4330" i="10"/>
  <c r="BB4329" i="10"/>
  <c r="BB4328" i="10"/>
  <c r="BB4327" i="10"/>
  <c r="BB4326" i="10"/>
  <c r="BB4325" i="10"/>
  <c r="BB4324" i="10"/>
  <c r="BB4323" i="10"/>
  <c r="BB4322" i="10"/>
  <c r="BB4321" i="10"/>
  <c r="BB4320" i="10"/>
  <c r="BB4319" i="10"/>
  <c r="BB4318" i="10"/>
  <c r="BB4317" i="10"/>
  <c r="BB4316" i="10"/>
  <c r="BB4315" i="10"/>
  <c r="BB4314" i="10"/>
  <c r="BB4313" i="10"/>
  <c r="BB4312" i="10"/>
  <c r="BB4311" i="10"/>
  <c r="BB4310" i="10"/>
  <c r="BB4309" i="10"/>
  <c r="BB4308" i="10"/>
  <c r="BB4307" i="10"/>
  <c r="BB4306" i="10"/>
  <c r="BB4305" i="10"/>
  <c r="BB4304" i="10"/>
  <c r="BB4303" i="10"/>
  <c r="BB4302" i="10"/>
  <c r="BB4301" i="10"/>
  <c r="BB4300" i="10"/>
  <c r="BB4299" i="10"/>
  <c r="BB4298" i="10"/>
  <c r="BB4297" i="10"/>
  <c r="BB4296" i="10"/>
  <c r="BB4295" i="10"/>
  <c r="BB4294" i="10"/>
  <c r="BB4293" i="10"/>
  <c r="BB4292" i="10"/>
  <c r="BB4291" i="10"/>
  <c r="BB4290" i="10"/>
  <c r="BB4289" i="10"/>
  <c r="BB4288" i="10"/>
  <c r="BB4287" i="10"/>
  <c r="BB4286" i="10"/>
  <c r="BB4285" i="10"/>
  <c r="BB4284" i="10"/>
  <c r="BB4283" i="10"/>
  <c r="BB4282" i="10"/>
  <c r="BB4281" i="10"/>
  <c r="BB4280" i="10"/>
  <c r="BB4279" i="10"/>
  <c r="BB4278" i="10"/>
  <c r="BB4277" i="10"/>
  <c r="BB4276" i="10"/>
  <c r="BB4275" i="10"/>
  <c r="BB4274" i="10"/>
  <c r="BB4273" i="10"/>
  <c r="BB4272" i="10"/>
  <c r="BB4271" i="10"/>
  <c r="BB4270" i="10"/>
  <c r="BB4269" i="10"/>
  <c r="BB4268" i="10"/>
  <c r="BB4267" i="10"/>
  <c r="BB4266" i="10"/>
  <c r="BB4265" i="10"/>
  <c r="BB4264" i="10"/>
  <c r="BB4263" i="10"/>
  <c r="BB4262" i="10"/>
  <c r="BB4261" i="10"/>
  <c r="BB4260" i="10"/>
  <c r="BB4259" i="10"/>
  <c r="BB4258" i="10"/>
  <c r="BB4257" i="10"/>
  <c r="BB4256" i="10"/>
  <c r="BB4255" i="10"/>
  <c r="BB4254" i="10"/>
  <c r="BB4253" i="10"/>
  <c r="BB4252" i="10"/>
  <c r="BB4251" i="10"/>
  <c r="BB4250" i="10"/>
  <c r="BB4249" i="10"/>
  <c r="BB4248" i="10"/>
  <c r="BB4247" i="10"/>
  <c r="BB4246" i="10"/>
  <c r="BB4245" i="10"/>
  <c r="BB4244" i="10"/>
  <c r="BB4243" i="10"/>
  <c r="BB4242" i="10"/>
  <c r="BB4241" i="10"/>
  <c r="BB4240" i="10"/>
  <c r="BB4239" i="10"/>
  <c r="BB4238" i="10"/>
  <c r="BB4237" i="10"/>
  <c r="BB4236" i="10"/>
  <c r="BB4235" i="10"/>
  <c r="BB4234" i="10"/>
  <c r="BB4233" i="10"/>
  <c r="BB4232" i="10"/>
  <c r="BB4231" i="10"/>
  <c r="BB4230" i="10"/>
  <c r="BB4229" i="10"/>
  <c r="BB4228" i="10"/>
  <c r="BB4227" i="10"/>
  <c r="BB4226" i="10"/>
  <c r="BB4225" i="10"/>
  <c r="BB4224" i="10"/>
  <c r="BB4223" i="10"/>
  <c r="BB4222" i="10"/>
  <c r="BB4221" i="10"/>
  <c r="BB4220" i="10"/>
  <c r="BB4219" i="10"/>
  <c r="BB4218" i="10"/>
  <c r="BB4217" i="10"/>
  <c r="BB4216" i="10"/>
  <c r="BB4215" i="10"/>
  <c r="BB4214" i="10"/>
  <c r="BB4213" i="10"/>
  <c r="BB4212" i="10"/>
  <c r="BB4211" i="10"/>
  <c r="BB4210" i="10"/>
  <c r="BB4209" i="10"/>
  <c r="BB4208" i="10"/>
  <c r="BB4207" i="10"/>
  <c r="BB4206" i="10"/>
  <c r="BB4205" i="10"/>
  <c r="BB4204" i="10"/>
  <c r="BB4203" i="10"/>
  <c r="BB4202" i="10"/>
  <c r="BB4201" i="10"/>
  <c r="BB4200" i="10"/>
  <c r="BB4199" i="10"/>
  <c r="BB4198" i="10"/>
  <c r="BB4197" i="10"/>
  <c r="BB4196" i="10"/>
  <c r="BB4195" i="10"/>
  <c r="BB4194" i="10"/>
  <c r="BB4193" i="10"/>
  <c r="BB4192" i="10"/>
  <c r="BB4191" i="10"/>
  <c r="BB4190" i="10"/>
  <c r="BB4189" i="10"/>
  <c r="BB4188" i="10"/>
  <c r="BB4187" i="10"/>
  <c r="BB4186" i="10"/>
  <c r="BB4185" i="10"/>
  <c r="BB4184" i="10"/>
  <c r="BB4183" i="10"/>
  <c r="BB4182" i="10"/>
  <c r="BB4181" i="10"/>
  <c r="BB4180" i="10"/>
  <c r="BB4179" i="10"/>
  <c r="BB4178" i="10"/>
  <c r="BB4177" i="10"/>
  <c r="BB4176" i="10"/>
  <c r="BB4175" i="10"/>
  <c r="BB4174" i="10"/>
  <c r="BB4173" i="10"/>
  <c r="BB4172" i="10"/>
  <c r="BB4171" i="10"/>
  <c r="BB4170" i="10"/>
  <c r="BB4169" i="10"/>
  <c r="BB4168" i="10"/>
  <c r="BB4167" i="10"/>
  <c r="BB4166" i="10"/>
  <c r="BB4165" i="10"/>
  <c r="BB4164" i="10"/>
  <c r="BB4163" i="10"/>
  <c r="BB4162" i="10"/>
  <c r="BB4161" i="10"/>
  <c r="BB4160" i="10"/>
  <c r="BB4159" i="10"/>
  <c r="BB4158" i="10"/>
  <c r="BB4157" i="10"/>
  <c r="BB4156" i="10"/>
  <c r="BB4155" i="10"/>
  <c r="BB4154" i="10"/>
  <c r="BB4153" i="10"/>
  <c r="BB4152" i="10"/>
  <c r="BB4151" i="10"/>
  <c r="BB4150" i="10"/>
  <c r="BB4149" i="10"/>
  <c r="BB4148" i="10"/>
  <c r="BB4147" i="10"/>
  <c r="BB4146" i="10"/>
  <c r="BB4145" i="10"/>
  <c r="BB4144" i="10"/>
  <c r="BB4143" i="10"/>
  <c r="BB4142" i="10"/>
  <c r="BB4141" i="10"/>
  <c r="BB4140" i="10"/>
  <c r="BB4139" i="10"/>
  <c r="BB4138" i="10"/>
  <c r="BB4137" i="10"/>
  <c r="BB4136" i="10"/>
  <c r="BB4135" i="10"/>
  <c r="BB4134" i="10"/>
  <c r="BB4133" i="10"/>
  <c r="BB4132" i="10"/>
  <c r="BB4131" i="10"/>
  <c r="BB4130" i="10"/>
  <c r="BB4129" i="10"/>
  <c r="BB4128" i="10"/>
  <c r="BB4127" i="10"/>
  <c r="BB4126" i="10"/>
  <c r="BB4125" i="10"/>
  <c r="BB4124" i="10"/>
  <c r="BB4123" i="10"/>
  <c r="BB4122" i="10"/>
  <c r="BB4121" i="10"/>
  <c r="BB4120" i="10"/>
  <c r="BB4119" i="10"/>
  <c r="BB4118" i="10"/>
  <c r="BB4117" i="10"/>
  <c r="BB4116" i="10"/>
  <c r="BB4115" i="10"/>
  <c r="BB4114" i="10"/>
  <c r="BB4113" i="10"/>
  <c r="BB4112" i="10"/>
  <c r="BB4111" i="10"/>
  <c r="BB4110" i="10"/>
  <c r="BB4109" i="10"/>
  <c r="BB4108" i="10"/>
  <c r="BB4107" i="10"/>
  <c r="BB4106" i="10"/>
  <c r="BB4105" i="10"/>
  <c r="BB4104" i="10"/>
  <c r="BB4103" i="10"/>
  <c r="BB4102" i="10"/>
  <c r="BB4101" i="10"/>
  <c r="BB4100" i="10"/>
  <c r="BB4099" i="10"/>
  <c r="BB4098" i="10"/>
  <c r="BB4097" i="10"/>
  <c r="BB4096" i="10"/>
  <c r="BB4095" i="10"/>
  <c r="BB4094" i="10"/>
  <c r="BB4093" i="10"/>
  <c r="BB4092" i="10"/>
  <c r="BB4091" i="10"/>
  <c r="BB4090" i="10"/>
  <c r="BB4089" i="10"/>
  <c r="BB4088" i="10"/>
  <c r="BB4087" i="10"/>
  <c r="BB4086" i="10"/>
  <c r="BB4085" i="10"/>
  <c r="BB4084" i="10"/>
  <c r="BB4083" i="10"/>
  <c r="BB4082" i="10"/>
  <c r="BB4081" i="10"/>
  <c r="BB4080" i="10"/>
  <c r="BB4079" i="10"/>
  <c r="BB4078" i="10"/>
  <c r="BB4077" i="10"/>
  <c r="BB4076" i="10"/>
  <c r="BB4075" i="10"/>
  <c r="BB4074" i="10"/>
  <c r="BB4073" i="10"/>
  <c r="BB4072" i="10"/>
  <c r="BB4071" i="10"/>
  <c r="BB4070" i="10"/>
  <c r="BB4069" i="10"/>
  <c r="BB4068" i="10"/>
  <c r="BB4067" i="10"/>
  <c r="BB4066" i="10"/>
  <c r="BB4065" i="10"/>
  <c r="BB4064" i="10"/>
  <c r="BB4063" i="10"/>
  <c r="BB4062" i="10"/>
  <c r="BB4061" i="10"/>
  <c r="BB4060" i="10"/>
  <c r="BB4059" i="10"/>
  <c r="BB4058" i="10"/>
  <c r="BB4057" i="10"/>
  <c r="BB4056" i="10"/>
  <c r="BB4055" i="10"/>
  <c r="BB4054" i="10"/>
  <c r="BB4053" i="10"/>
  <c r="BB4052" i="10"/>
  <c r="BB4051" i="10"/>
  <c r="BB4050" i="10"/>
  <c r="BB4049" i="10"/>
  <c r="BB4048" i="10"/>
  <c r="BB4047" i="10"/>
  <c r="BB4046" i="10"/>
  <c r="BB4045" i="10"/>
  <c r="BB4044" i="10"/>
  <c r="BB4043" i="10"/>
  <c r="BB4042" i="10"/>
  <c r="BB4041" i="10"/>
  <c r="BB4040" i="10"/>
  <c r="BB4039" i="10"/>
  <c r="BB4038" i="10"/>
  <c r="BB4037" i="10"/>
  <c r="BB4036" i="10"/>
  <c r="BB4035" i="10"/>
  <c r="BB4034" i="10"/>
  <c r="BB4033" i="10"/>
  <c r="BB4032" i="10"/>
  <c r="BB4031" i="10"/>
  <c r="BB4030" i="10"/>
  <c r="BB4029" i="10"/>
  <c r="BB4028" i="10"/>
  <c r="BB4027" i="10"/>
  <c r="BB4026" i="10"/>
  <c r="BB4025" i="10"/>
  <c r="BB4024" i="10"/>
  <c r="BB4023" i="10"/>
  <c r="BB4022" i="10"/>
  <c r="BB4021" i="10"/>
  <c r="BB4020" i="10"/>
  <c r="BB4019" i="10"/>
  <c r="BB4018" i="10"/>
  <c r="BB4017" i="10"/>
  <c r="BB4016" i="10"/>
  <c r="BB4015" i="10"/>
  <c r="BB4014" i="10"/>
  <c r="BB4013" i="10"/>
  <c r="BB4012" i="10"/>
  <c r="BB4011" i="10"/>
  <c r="BB4010" i="10"/>
  <c r="BB4009" i="10"/>
  <c r="BB4008" i="10"/>
  <c r="BB4007" i="10"/>
  <c r="BB4006" i="10"/>
  <c r="BB4005" i="10"/>
  <c r="BB4004" i="10"/>
  <c r="BB4003" i="10"/>
  <c r="BB4002" i="10"/>
  <c r="BB4001" i="10"/>
  <c r="BB4000" i="10"/>
  <c r="BB3999" i="10"/>
  <c r="BB3998" i="10"/>
  <c r="BB3997" i="10"/>
  <c r="BB3996" i="10"/>
  <c r="BB3995" i="10"/>
  <c r="BB3994" i="10"/>
  <c r="BB3993" i="10"/>
  <c r="BB3992" i="10"/>
  <c r="BB3991" i="10"/>
  <c r="BB3990" i="10"/>
  <c r="BB3989" i="10"/>
  <c r="BB3988" i="10"/>
  <c r="BB3987" i="10"/>
  <c r="BB3986" i="10"/>
  <c r="BB3985" i="10"/>
  <c r="BB3984" i="10"/>
  <c r="BB3983" i="10"/>
  <c r="BB3982" i="10"/>
  <c r="BB3981" i="10"/>
  <c r="BB3980" i="10"/>
  <c r="BB3979" i="10"/>
  <c r="BB3978" i="10"/>
  <c r="BB3977" i="10"/>
  <c r="BB3976" i="10"/>
  <c r="BB3975" i="10"/>
  <c r="BB3974" i="10"/>
  <c r="BB3973" i="10"/>
  <c r="BB3972" i="10"/>
  <c r="BB3971" i="10"/>
  <c r="BB3970" i="10"/>
  <c r="BB3969" i="10"/>
  <c r="BB3968" i="10"/>
  <c r="BB3967" i="10"/>
  <c r="BB3966" i="10"/>
  <c r="BB3965" i="10"/>
  <c r="BB3964" i="10"/>
  <c r="BB3963" i="10"/>
  <c r="BB3962" i="10"/>
  <c r="BB3961" i="10"/>
  <c r="BB3960" i="10"/>
  <c r="BB3959" i="10"/>
  <c r="BB3958" i="10"/>
  <c r="BB3957" i="10"/>
  <c r="BB3956" i="10"/>
  <c r="BB3955" i="10"/>
  <c r="BB3954" i="10"/>
  <c r="BB3953" i="10"/>
  <c r="BB3952" i="10"/>
  <c r="BB3951" i="10"/>
  <c r="BB3950" i="10"/>
  <c r="BB3949" i="10"/>
  <c r="BB3948" i="10"/>
  <c r="BB3947" i="10"/>
  <c r="BB3946" i="10"/>
  <c r="BB3945" i="10"/>
  <c r="BB3944" i="10"/>
  <c r="BB3943" i="10"/>
  <c r="BB3942" i="10"/>
  <c r="BB3941" i="10"/>
  <c r="BB3940" i="10"/>
  <c r="BB3939" i="10"/>
  <c r="BB3938" i="10"/>
  <c r="BB3937" i="10"/>
  <c r="BB3936" i="10"/>
  <c r="BB3935" i="10"/>
  <c r="BB3934" i="10"/>
  <c r="BB3933" i="10"/>
  <c r="BB3932" i="10"/>
  <c r="BB3931" i="10"/>
  <c r="BB3930" i="10"/>
  <c r="BB3929" i="10"/>
  <c r="BB3928" i="10"/>
  <c r="BB3927" i="10"/>
  <c r="BB3926" i="10"/>
  <c r="BB3925" i="10"/>
  <c r="BB3924" i="10"/>
  <c r="BB3923" i="10"/>
  <c r="BB3922" i="10"/>
  <c r="BB3921" i="10"/>
  <c r="BB3920" i="10"/>
  <c r="BB3919" i="10"/>
  <c r="BB3918" i="10"/>
  <c r="BB3917" i="10"/>
  <c r="BB3916" i="10"/>
  <c r="BB3915" i="10"/>
  <c r="BB3914" i="10"/>
  <c r="BB3913" i="10"/>
  <c r="BB3912" i="10"/>
  <c r="BB3911" i="10"/>
  <c r="BB3910" i="10"/>
  <c r="BB3909" i="10"/>
  <c r="BB3908" i="10"/>
  <c r="BB3907" i="10"/>
  <c r="BB3906" i="10"/>
  <c r="BB3905" i="10"/>
  <c r="BB3904" i="10"/>
  <c r="BB3903" i="10"/>
  <c r="BB3902" i="10"/>
  <c r="BB3901" i="10"/>
  <c r="BB3900" i="10"/>
  <c r="BB3899" i="10"/>
  <c r="BB3898" i="10"/>
  <c r="BB3897" i="10"/>
  <c r="BB3896" i="10"/>
  <c r="BB3895" i="10"/>
  <c r="BB3894" i="10"/>
  <c r="BB3893" i="10"/>
  <c r="BB3892" i="10"/>
  <c r="BB3891" i="10"/>
  <c r="BB3890" i="10"/>
  <c r="BB3889" i="10"/>
  <c r="BB3888" i="10"/>
  <c r="BB3887" i="10"/>
  <c r="BB3886" i="10"/>
  <c r="BB3885" i="10"/>
  <c r="BB3884" i="10"/>
  <c r="BB3883" i="10"/>
  <c r="BB3882" i="10"/>
  <c r="BB3881" i="10"/>
  <c r="BB3880" i="10"/>
  <c r="BB3879" i="10"/>
  <c r="BB3878" i="10"/>
  <c r="BB3877" i="10"/>
  <c r="BB3876" i="10"/>
  <c r="BB3875" i="10"/>
  <c r="BB3874" i="10"/>
  <c r="BB3873" i="10"/>
  <c r="BB3872" i="10"/>
  <c r="BB3871" i="10"/>
  <c r="BB3870" i="10"/>
  <c r="BB3869" i="10"/>
  <c r="BB3868" i="10"/>
  <c r="BB3867" i="10"/>
  <c r="BB3866" i="10"/>
  <c r="BB3865" i="10"/>
  <c r="BB3864" i="10"/>
  <c r="BB3863" i="10"/>
  <c r="BB3862" i="10"/>
  <c r="BB3861" i="10"/>
  <c r="BB3860" i="10"/>
  <c r="BB3859" i="10"/>
  <c r="BB3858" i="10"/>
  <c r="BB3857" i="10"/>
  <c r="BB3856" i="10"/>
  <c r="BB3855" i="10"/>
  <c r="BB3854" i="10"/>
  <c r="BB3853" i="10"/>
  <c r="BB3852" i="10"/>
  <c r="BB3851" i="10"/>
  <c r="BB3850" i="10"/>
  <c r="BB3849" i="10"/>
  <c r="BB3848" i="10"/>
  <c r="BB3847" i="10"/>
  <c r="BB3846" i="10"/>
  <c r="BB3845" i="10"/>
  <c r="BB3844" i="10"/>
  <c r="BB3843" i="10"/>
  <c r="BB3842" i="10"/>
  <c r="BB3841" i="10"/>
  <c r="BB3840" i="10"/>
  <c r="BB3839" i="10"/>
  <c r="BB3838" i="10"/>
  <c r="BB3837" i="10"/>
  <c r="BB3836" i="10"/>
  <c r="BB3835" i="10"/>
  <c r="BB3834" i="10"/>
  <c r="BB3833" i="10"/>
  <c r="BB3832" i="10"/>
  <c r="BB3831" i="10"/>
  <c r="BB3830" i="10"/>
  <c r="BB3829" i="10"/>
  <c r="BB3828" i="10"/>
  <c r="BB3827" i="10"/>
  <c r="BB3826" i="10"/>
  <c r="BB3825" i="10"/>
  <c r="BB3824" i="10"/>
  <c r="BB3823" i="10"/>
  <c r="BB3822" i="10"/>
  <c r="BB3821" i="10"/>
  <c r="BB3820" i="10"/>
  <c r="BB3819" i="10"/>
  <c r="BB3818" i="10"/>
  <c r="BB3817" i="10"/>
  <c r="BB3816" i="10"/>
  <c r="BB3815" i="10"/>
  <c r="BB3814" i="10"/>
  <c r="BB3813" i="10"/>
  <c r="BB3812" i="10"/>
  <c r="BB3811" i="10"/>
  <c r="BB3810" i="10"/>
  <c r="BB3809" i="10"/>
  <c r="BB3808" i="10"/>
  <c r="BB3807" i="10"/>
  <c r="BB3806" i="10"/>
  <c r="BB3805" i="10"/>
  <c r="BB3804" i="10"/>
  <c r="BB3803" i="10"/>
  <c r="BB3802" i="10"/>
  <c r="BB3801" i="10"/>
  <c r="BB3800" i="10"/>
  <c r="BB3799" i="10"/>
  <c r="BB3798" i="10"/>
  <c r="BB3797" i="10"/>
  <c r="BB3796" i="10"/>
  <c r="BB3795" i="10"/>
  <c r="BB3794" i="10"/>
  <c r="BB3793" i="10"/>
  <c r="BB3792" i="10"/>
  <c r="BB3791" i="10"/>
  <c r="BB3790" i="10"/>
  <c r="BB3789" i="10"/>
  <c r="BB3788" i="10"/>
  <c r="BB3787" i="10"/>
  <c r="BB3786" i="10"/>
  <c r="BB3785" i="10"/>
  <c r="BB3784" i="10"/>
  <c r="BB3783" i="10"/>
  <c r="BB3782" i="10"/>
  <c r="BB3781" i="10"/>
  <c r="BB3780" i="10"/>
  <c r="BB3779" i="10"/>
  <c r="BB3778" i="10"/>
  <c r="BB3777" i="10"/>
  <c r="BB3776" i="10"/>
  <c r="BB3775" i="10"/>
  <c r="BB3774" i="10"/>
  <c r="BB3773" i="10"/>
  <c r="BB3772" i="10"/>
  <c r="BB3771" i="10"/>
  <c r="BB3770" i="10"/>
  <c r="BB3769" i="10"/>
  <c r="BB3768" i="10"/>
  <c r="BB3767" i="10"/>
  <c r="BB3766" i="10"/>
  <c r="BB3765" i="10"/>
  <c r="BB3764" i="10"/>
  <c r="BB3763" i="10"/>
  <c r="BB3762" i="10"/>
  <c r="BB3761" i="10"/>
  <c r="BB3760" i="10"/>
  <c r="BB3759" i="10"/>
  <c r="BB3758" i="10"/>
  <c r="BB3757" i="10"/>
  <c r="BB3756" i="10"/>
  <c r="BB3755" i="10"/>
  <c r="BB3754" i="10"/>
  <c r="BB3753" i="10"/>
  <c r="BB3752" i="10"/>
  <c r="BB3751" i="10"/>
  <c r="BB3750" i="10"/>
  <c r="BB3749" i="10"/>
  <c r="BB3748" i="10"/>
  <c r="BB3747" i="10"/>
  <c r="BB3746" i="10"/>
  <c r="BB3745" i="10"/>
  <c r="BB3744" i="10"/>
  <c r="BB3743" i="10"/>
  <c r="BB3742" i="10"/>
  <c r="BB3741" i="10"/>
  <c r="BB3740" i="10"/>
  <c r="BB3739" i="10"/>
  <c r="BB3738" i="10"/>
  <c r="BB3737" i="10"/>
  <c r="BB3736" i="10"/>
  <c r="BB3735" i="10"/>
  <c r="BB3734" i="10"/>
  <c r="BB3733" i="10"/>
  <c r="BB3732" i="10"/>
  <c r="BB3731" i="10"/>
  <c r="BB3730" i="10"/>
  <c r="BB3729" i="10"/>
  <c r="BB3728" i="10"/>
  <c r="BB3727" i="10"/>
  <c r="BB3726" i="10"/>
  <c r="BB3725" i="10"/>
  <c r="BB3724" i="10"/>
  <c r="BB3723" i="10"/>
  <c r="BB3722" i="10"/>
  <c r="BB3721" i="10"/>
  <c r="BB3720" i="10"/>
  <c r="BB3719" i="10"/>
  <c r="BB3718" i="10"/>
  <c r="BB3717" i="10"/>
  <c r="BB3716" i="10"/>
  <c r="BB3715" i="10"/>
  <c r="BB3714" i="10"/>
  <c r="BB3713" i="10"/>
  <c r="BB3712" i="10"/>
  <c r="BB3711" i="10"/>
  <c r="BB3710" i="10"/>
  <c r="BB3709" i="10"/>
  <c r="BB3708" i="10"/>
  <c r="BB3707" i="10"/>
  <c r="BB3706" i="10"/>
  <c r="BB3705" i="10"/>
  <c r="BB3704" i="10"/>
  <c r="BB3703" i="10"/>
  <c r="BB3702" i="10"/>
  <c r="BB3701" i="10"/>
  <c r="BB3700" i="10"/>
  <c r="BB3699" i="10"/>
  <c r="BB3698" i="10"/>
  <c r="BB3697" i="10"/>
  <c r="BB3696" i="10"/>
  <c r="BB3695" i="10"/>
  <c r="BB3694" i="10"/>
  <c r="BB3693" i="10"/>
  <c r="BB3692" i="10"/>
  <c r="BB3691" i="10"/>
  <c r="BB3690" i="10"/>
  <c r="BB3689" i="10"/>
  <c r="BB3688" i="10"/>
  <c r="BB3687" i="10"/>
  <c r="BB3686" i="10"/>
  <c r="BB3685" i="10"/>
  <c r="BB3684" i="10"/>
  <c r="BB3683" i="10"/>
  <c r="BB3682" i="10"/>
  <c r="BB3681" i="10"/>
  <c r="BB3680" i="10"/>
  <c r="BB3679" i="10"/>
  <c r="BB3678" i="10"/>
  <c r="BB3677" i="10"/>
  <c r="BB3676" i="10"/>
  <c r="BB3675" i="10"/>
  <c r="BB3674" i="10"/>
  <c r="BB3673" i="10"/>
  <c r="BB3672" i="10"/>
  <c r="BB3671" i="10"/>
  <c r="BB3670" i="10"/>
  <c r="BB3669" i="10"/>
  <c r="BB3668" i="10"/>
  <c r="BB3667" i="10"/>
  <c r="BB3666" i="10"/>
  <c r="BB3665" i="10"/>
  <c r="BB3664" i="10"/>
  <c r="BB3663" i="10"/>
  <c r="BB3662" i="10"/>
  <c r="BB3661" i="10"/>
  <c r="BB3660" i="10"/>
  <c r="BB3659" i="10"/>
  <c r="BB3658" i="10"/>
  <c r="BB3657" i="10"/>
  <c r="BB3656" i="10"/>
  <c r="BB3655" i="10"/>
  <c r="BB3654" i="10"/>
  <c r="BB3653" i="10"/>
  <c r="BB3652" i="10"/>
  <c r="BB3651" i="10"/>
  <c r="BB3650" i="10"/>
  <c r="BB3649" i="10"/>
  <c r="BB3648" i="10"/>
  <c r="BB3647" i="10"/>
  <c r="BB3646" i="10"/>
  <c r="BB3645" i="10"/>
  <c r="BB3644" i="10"/>
  <c r="BB3643" i="10"/>
  <c r="BB3642" i="10"/>
  <c r="BB3641" i="10"/>
  <c r="BB3640" i="10"/>
  <c r="BB3639" i="10"/>
  <c r="BB3638" i="10"/>
  <c r="BB3637" i="10"/>
  <c r="BB3636" i="10"/>
  <c r="BB3635" i="10"/>
  <c r="BB3634" i="10"/>
  <c r="BB3633" i="10"/>
  <c r="BB3632" i="10"/>
  <c r="BB3631" i="10"/>
  <c r="BB3630" i="10"/>
  <c r="BB3629" i="10"/>
  <c r="BB3628" i="10"/>
  <c r="BB3627" i="10"/>
  <c r="BB3626" i="10"/>
  <c r="BB3625" i="10"/>
  <c r="BB3624" i="10"/>
  <c r="BB3623" i="10"/>
  <c r="BB3622" i="10"/>
  <c r="BB3621" i="10"/>
  <c r="BB3620" i="10"/>
  <c r="BB3619" i="10"/>
  <c r="BB3618" i="10"/>
  <c r="BB3617" i="10"/>
  <c r="BB3616" i="10"/>
  <c r="BB3615" i="10"/>
  <c r="BB3614" i="10"/>
  <c r="BB3613" i="10"/>
  <c r="BB3612" i="10"/>
  <c r="BB3611" i="10"/>
  <c r="BB3610" i="10"/>
  <c r="BB3609" i="10"/>
  <c r="BB3608" i="10"/>
  <c r="BB3607" i="10"/>
  <c r="BB3606" i="10"/>
  <c r="BB3605" i="10"/>
  <c r="BB3604" i="10"/>
  <c r="BB3603" i="10"/>
  <c r="BB3602" i="10"/>
  <c r="BB3601" i="10"/>
  <c r="BB3600" i="10"/>
  <c r="BB3599" i="10"/>
  <c r="BB3598" i="10"/>
  <c r="BB3597" i="10"/>
  <c r="BB3596" i="10"/>
  <c r="BB3595" i="10"/>
  <c r="BB3594" i="10"/>
  <c r="BB3593" i="10"/>
  <c r="BB3592" i="10"/>
  <c r="BB3591" i="10"/>
  <c r="BB3590" i="10"/>
  <c r="BB3589" i="10"/>
  <c r="BB3588" i="10"/>
  <c r="BB3587" i="10"/>
  <c r="BB3586" i="10"/>
  <c r="BB3585" i="10"/>
  <c r="BB3584" i="10"/>
  <c r="BB3583" i="10"/>
  <c r="BB3582" i="10"/>
  <c r="BB3581" i="10"/>
  <c r="BB3580" i="10"/>
  <c r="BB3579" i="10"/>
  <c r="BB3578" i="10"/>
  <c r="BB3577" i="10"/>
  <c r="BB3576" i="10"/>
  <c r="BB3575" i="10"/>
  <c r="BB3574" i="10"/>
  <c r="BB3573" i="10"/>
  <c r="BB3572" i="10"/>
  <c r="BB3571" i="10"/>
  <c r="BB3570" i="10"/>
  <c r="BB3569" i="10"/>
  <c r="BB3568" i="10"/>
  <c r="BB3567" i="10"/>
  <c r="BB3566" i="10"/>
  <c r="BB3565" i="10"/>
  <c r="BB3564" i="10"/>
  <c r="BB3563" i="10"/>
  <c r="BB3562" i="10"/>
  <c r="BB3561" i="10"/>
  <c r="BB3560" i="10"/>
  <c r="BB3559" i="10"/>
  <c r="BB3558" i="10"/>
  <c r="BB3557" i="10"/>
  <c r="BB3556" i="10"/>
  <c r="BB3555" i="10"/>
  <c r="BB3554" i="10"/>
  <c r="BB3553" i="10"/>
  <c r="BB3552" i="10"/>
  <c r="BB3551" i="10"/>
  <c r="BB3550" i="10"/>
  <c r="BB3549" i="10"/>
  <c r="BB3548" i="10"/>
  <c r="BB3547" i="10"/>
  <c r="BB3546" i="10"/>
  <c r="BB3545" i="10"/>
  <c r="BB3544" i="10"/>
  <c r="BB3543" i="10"/>
  <c r="BB3542" i="10"/>
  <c r="BB3541" i="10"/>
  <c r="BB3540" i="10"/>
  <c r="BB3539" i="10"/>
  <c r="BB3538" i="10"/>
  <c r="BB3537" i="10"/>
  <c r="BB3536" i="10"/>
  <c r="BB3535" i="10"/>
  <c r="BB3534" i="10"/>
  <c r="BB3533" i="10"/>
  <c r="BB3532" i="10"/>
  <c r="BB3531" i="10"/>
  <c r="BB3530" i="10"/>
  <c r="BB3529" i="10"/>
  <c r="BB3528" i="10"/>
  <c r="BB3527" i="10"/>
  <c r="BB3526" i="10"/>
  <c r="BB3525" i="10"/>
  <c r="BB3524" i="10"/>
  <c r="BB3523" i="10"/>
  <c r="BB3522" i="10"/>
  <c r="BB3521" i="10"/>
  <c r="BB3520" i="10"/>
  <c r="BB3519" i="10"/>
  <c r="BB3518" i="10"/>
  <c r="BB3517" i="10"/>
  <c r="BB3516" i="10"/>
  <c r="BB3515" i="10"/>
  <c r="BB3514" i="10"/>
  <c r="BB3513" i="10"/>
  <c r="BB3512" i="10"/>
  <c r="BB3511" i="10"/>
  <c r="BB3510" i="10"/>
  <c r="BB3509" i="10"/>
  <c r="BB3508" i="10"/>
  <c r="BB3507" i="10"/>
  <c r="BB3506" i="10"/>
  <c r="BB3505" i="10"/>
  <c r="BB3504" i="10"/>
  <c r="BB3503" i="10"/>
  <c r="BB3502" i="10"/>
  <c r="BB3501" i="10"/>
  <c r="BB3500" i="10"/>
  <c r="BB3499" i="10"/>
  <c r="BB3498" i="10"/>
  <c r="BB3497" i="10"/>
  <c r="BB3496" i="10"/>
  <c r="BB3495" i="10"/>
  <c r="BB3494" i="10"/>
  <c r="BB3493" i="10"/>
  <c r="BB3492" i="10"/>
  <c r="BB3491" i="10"/>
  <c r="BB3490" i="10"/>
  <c r="BB3489" i="10"/>
  <c r="BB3488" i="10"/>
  <c r="BB3487" i="10"/>
  <c r="BB3486" i="10"/>
  <c r="BB3485" i="10"/>
  <c r="BB3484" i="10"/>
  <c r="BB3483" i="10"/>
  <c r="BB3482" i="10"/>
  <c r="BB3481" i="10"/>
  <c r="BB3480" i="10"/>
  <c r="BB3479" i="10"/>
  <c r="BB3478" i="10"/>
  <c r="BB3477" i="10"/>
  <c r="BB3476" i="10"/>
  <c r="BB3475" i="10"/>
  <c r="BB3474" i="10"/>
  <c r="BB3473" i="10"/>
  <c r="BB3472" i="10"/>
  <c r="BB3471" i="10"/>
  <c r="BB3470" i="10"/>
  <c r="BB3469" i="10"/>
  <c r="BB3468" i="10"/>
  <c r="BB3467" i="10"/>
  <c r="BB3466" i="10"/>
  <c r="BB3465" i="10"/>
  <c r="BB3464" i="10"/>
  <c r="BB3463" i="10"/>
  <c r="BB3462" i="10"/>
  <c r="BB3461" i="10"/>
  <c r="BB3460" i="10"/>
  <c r="BB3459" i="10"/>
  <c r="BB3458" i="10"/>
  <c r="BB3457" i="10"/>
  <c r="BB3456" i="10"/>
  <c r="BB3455" i="10"/>
  <c r="BB3454" i="10"/>
  <c r="BB3453" i="10"/>
  <c r="BB3452" i="10"/>
  <c r="BB3451" i="10"/>
  <c r="BB3450" i="10"/>
  <c r="BB3449" i="10"/>
  <c r="BB3448" i="10"/>
  <c r="BB3447" i="10"/>
  <c r="BB3446" i="10"/>
  <c r="BB3445" i="10"/>
  <c r="BB3444" i="10"/>
  <c r="BB3443" i="10"/>
  <c r="BB3442" i="10"/>
  <c r="BB3441" i="10"/>
  <c r="BB3440" i="10"/>
  <c r="BB3439" i="10"/>
  <c r="BB3438" i="10"/>
  <c r="BB3437" i="10"/>
  <c r="BB3436" i="10"/>
  <c r="BB3435" i="10"/>
  <c r="BB3434" i="10"/>
  <c r="BB3433" i="10"/>
  <c r="BB3432" i="10"/>
  <c r="BB3431" i="10"/>
  <c r="BB3430" i="10"/>
  <c r="BB3429" i="10"/>
  <c r="BB3428" i="10"/>
  <c r="BB3427" i="10"/>
  <c r="BB3426" i="10"/>
  <c r="BB3425" i="10"/>
  <c r="BB3424" i="10"/>
  <c r="BB3423" i="10"/>
  <c r="BB3422" i="10"/>
  <c r="BB3421" i="10"/>
  <c r="BB3420" i="10"/>
  <c r="BB3419" i="10"/>
  <c r="BB3418" i="10"/>
  <c r="BB3417" i="10"/>
  <c r="BB3416" i="10"/>
  <c r="BB3415" i="10"/>
  <c r="BB3414" i="10"/>
  <c r="BB3413" i="10"/>
  <c r="BB3412" i="10"/>
  <c r="BB3411" i="10"/>
  <c r="BB3410" i="10"/>
  <c r="BB3409" i="10"/>
  <c r="BB3408" i="10"/>
  <c r="BB3407" i="10"/>
  <c r="BB3406" i="10"/>
  <c r="BB3405" i="10"/>
  <c r="BB3404" i="10"/>
  <c r="BB3403" i="10"/>
  <c r="BB3402" i="10"/>
  <c r="BB3401" i="10"/>
  <c r="BB3400" i="10"/>
  <c r="BB3399" i="10"/>
  <c r="BB3398" i="10"/>
  <c r="BB3397" i="10"/>
  <c r="BB3396" i="10"/>
  <c r="BB3395" i="10"/>
  <c r="BB3394" i="10"/>
  <c r="BB3393" i="10"/>
  <c r="BB3392" i="10"/>
  <c r="BB3391" i="10"/>
  <c r="BB3390" i="10"/>
  <c r="BB3389" i="10"/>
  <c r="BB3388" i="10"/>
  <c r="BB3387" i="10"/>
  <c r="BB3386" i="10"/>
  <c r="BB3385" i="10"/>
  <c r="BB3384" i="10"/>
  <c r="BB3383" i="10"/>
  <c r="BB3382" i="10"/>
  <c r="BB3381" i="10"/>
  <c r="BB3380" i="10"/>
  <c r="BB3379" i="10"/>
  <c r="BB3378" i="10"/>
  <c r="BB3377" i="10"/>
  <c r="BB3376" i="10"/>
  <c r="BB3375" i="10"/>
  <c r="BB3374" i="10"/>
  <c r="BB3373" i="10"/>
  <c r="BB3372" i="10"/>
  <c r="BB3371" i="10"/>
  <c r="BB3370" i="10"/>
  <c r="BB3369" i="10"/>
  <c r="BB3368" i="10"/>
  <c r="BB3367" i="10"/>
  <c r="BB3366" i="10"/>
  <c r="BB3365" i="10"/>
  <c r="BB3364" i="10"/>
  <c r="BB3363" i="10"/>
  <c r="BB3362" i="10"/>
  <c r="BB3361" i="10"/>
  <c r="BB3360" i="10"/>
  <c r="BB3359" i="10"/>
  <c r="BB3358" i="10"/>
  <c r="BB3357" i="10"/>
  <c r="BB3356" i="10"/>
  <c r="BB3355" i="10"/>
  <c r="BB3354" i="10"/>
  <c r="BB3353" i="10"/>
  <c r="BB3352" i="10"/>
  <c r="BB3351" i="10"/>
  <c r="BB3350" i="10"/>
  <c r="BB3349" i="10"/>
  <c r="BB3348" i="10"/>
  <c r="BB3347" i="10"/>
  <c r="BB3346" i="10"/>
  <c r="BB3345" i="10"/>
  <c r="BB3344" i="10"/>
  <c r="BB3343" i="10"/>
  <c r="BB3342" i="10"/>
  <c r="BB3341" i="10"/>
  <c r="BB3340" i="10"/>
  <c r="BB3339" i="10"/>
  <c r="BB3338" i="10"/>
  <c r="BB3337" i="10"/>
  <c r="BB3336" i="10"/>
  <c r="BB3335" i="10"/>
  <c r="BB3334" i="10"/>
  <c r="BB3333" i="10"/>
  <c r="BB3332" i="10"/>
  <c r="BB3331" i="10"/>
  <c r="BB3330" i="10"/>
  <c r="BB3329" i="10"/>
  <c r="BB3328" i="10"/>
  <c r="BB3327" i="10"/>
  <c r="BB3326" i="10"/>
  <c r="BB3325" i="10"/>
  <c r="BB3324" i="10"/>
  <c r="BB3323" i="10"/>
  <c r="BB3322" i="10"/>
  <c r="BB3321" i="10"/>
  <c r="BB3320" i="10"/>
  <c r="BB3319" i="10"/>
  <c r="BB3318" i="10"/>
  <c r="BB3317" i="10"/>
  <c r="BB3316" i="10"/>
  <c r="BB3315" i="10"/>
  <c r="BB3314" i="10"/>
  <c r="BB3313" i="10"/>
  <c r="BB3312" i="10"/>
  <c r="BB3311" i="10"/>
  <c r="BB3310" i="10"/>
  <c r="BB3309" i="10"/>
  <c r="BB3308" i="10"/>
  <c r="BB3307" i="10"/>
  <c r="BB3306" i="10"/>
  <c r="BB3305" i="10"/>
  <c r="BB3304" i="10"/>
  <c r="BB3303" i="10"/>
  <c r="BB3302" i="10"/>
  <c r="BB3301" i="10"/>
  <c r="BB3300" i="10"/>
  <c r="BB3299" i="10"/>
  <c r="BB3298" i="10"/>
  <c r="BB3297" i="10"/>
  <c r="BB3296" i="10"/>
  <c r="BB3295" i="10"/>
  <c r="BB3294" i="10"/>
  <c r="BB3293" i="10"/>
  <c r="BB3292" i="10"/>
  <c r="BB3291" i="10"/>
  <c r="BB3290" i="10"/>
  <c r="BB3289" i="10"/>
  <c r="BB3288" i="10"/>
  <c r="BB3287" i="10"/>
  <c r="BB3286" i="10"/>
  <c r="BB3285" i="10"/>
  <c r="BB3284" i="10"/>
  <c r="BB3283" i="10"/>
  <c r="BB3282" i="10"/>
  <c r="BB3281" i="10"/>
  <c r="BB3280" i="10"/>
  <c r="BB3279" i="10"/>
  <c r="BB3278" i="10"/>
  <c r="BB3277" i="10"/>
  <c r="BB3276" i="10"/>
  <c r="BB3275" i="10"/>
  <c r="BB3274" i="10"/>
  <c r="BB3273" i="10"/>
  <c r="BB3272" i="10"/>
  <c r="BB3271" i="10"/>
  <c r="BB3270" i="10"/>
  <c r="BB3269" i="10"/>
  <c r="BB3268" i="10"/>
  <c r="BB3267" i="10"/>
  <c r="BB3266" i="10"/>
  <c r="BB3265" i="10"/>
  <c r="BB3264" i="10"/>
  <c r="BB3263" i="10"/>
  <c r="BB3262" i="10"/>
  <c r="BB3261" i="10"/>
  <c r="BB3260" i="10"/>
  <c r="BB3259" i="10"/>
  <c r="BB3258" i="10"/>
  <c r="BB3257" i="10"/>
  <c r="BB3256" i="10"/>
  <c r="BB3255" i="10"/>
  <c r="BB3254" i="10"/>
  <c r="BB3253" i="10"/>
  <c r="BB3252" i="10"/>
  <c r="BB3251" i="10"/>
  <c r="BB3250" i="10"/>
  <c r="BB3249" i="10"/>
  <c r="BB3248" i="10"/>
  <c r="BB3247" i="10"/>
  <c r="BB3246" i="10"/>
  <c r="BB3245" i="10"/>
  <c r="BB3244" i="10"/>
  <c r="BB3243" i="10"/>
  <c r="BB3242" i="10"/>
  <c r="BB3241" i="10"/>
  <c r="BB3240" i="10"/>
  <c r="BB3239" i="10"/>
  <c r="BB3238" i="10"/>
  <c r="BB3237" i="10"/>
  <c r="BB3236" i="10"/>
  <c r="BB3235" i="10"/>
  <c r="BB3234" i="10"/>
  <c r="BB3233" i="10"/>
  <c r="BB3232" i="10"/>
  <c r="BB3231" i="10"/>
  <c r="BB3230" i="10"/>
  <c r="BB3229" i="10"/>
  <c r="BB3228" i="10"/>
  <c r="BB3227" i="10"/>
  <c r="BB3226" i="10"/>
  <c r="BB3225" i="10"/>
  <c r="BB3224" i="10"/>
  <c r="BB3223" i="10"/>
  <c r="BB3222" i="10"/>
  <c r="BB3221" i="10"/>
  <c r="BB3220" i="10"/>
  <c r="BB3219" i="10"/>
  <c r="BB3218" i="10"/>
  <c r="BB3217" i="10"/>
  <c r="BB3216" i="10"/>
  <c r="BB3215" i="10"/>
  <c r="BB3214" i="10"/>
  <c r="BB3213" i="10"/>
  <c r="BB3212" i="10"/>
  <c r="BB3211" i="10"/>
  <c r="BB3210" i="10"/>
  <c r="BB3209" i="10"/>
  <c r="BB3208" i="10"/>
  <c r="BB3207" i="10"/>
  <c r="BB3206" i="10"/>
  <c r="BB3205" i="10"/>
  <c r="BB3204" i="10"/>
  <c r="BB3203" i="10"/>
  <c r="BB3202" i="10"/>
  <c r="BB3201" i="10"/>
  <c r="BB3200" i="10"/>
  <c r="BB3199" i="10"/>
  <c r="BB3198" i="10"/>
  <c r="BB3197" i="10"/>
  <c r="BB3196" i="10"/>
  <c r="BB3195" i="10"/>
  <c r="BB3194" i="10"/>
  <c r="BB3193" i="10"/>
  <c r="BB3192" i="10"/>
  <c r="BB3191" i="10"/>
  <c r="BB3190" i="10"/>
  <c r="BB3189" i="10"/>
  <c r="BB3188" i="10"/>
  <c r="BB3187" i="10"/>
  <c r="BB3186" i="10"/>
  <c r="BB3185" i="10"/>
  <c r="BB3184" i="10"/>
  <c r="BB3183" i="10"/>
  <c r="BB3182" i="10"/>
  <c r="BB3181" i="10"/>
  <c r="BB3180" i="10"/>
  <c r="BB3179" i="10"/>
  <c r="BB3178" i="10"/>
  <c r="BB3177" i="10"/>
  <c r="BB3176" i="10"/>
  <c r="BB3175" i="10"/>
  <c r="BB3174" i="10"/>
  <c r="BB3173" i="10"/>
  <c r="BB3172" i="10"/>
  <c r="BB3171" i="10"/>
  <c r="BB3170" i="10"/>
  <c r="BB3169" i="10"/>
  <c r="BB3168" i="10"/>
  <c r="BB3167" i="10"/>
  <c r="BB3166" i="10"/>
  <c r="BB3165" i="10"/>
  <c r="BB3164" i="10"/>
  <c r="BB3163" i="10"/>
  <c r="BB3162" i="10"/>
  <c r="BB3161" i="10"/>
  <c r="BB3160" i="10"/>
  <c r="BB3159" i="10"/>
  <c r="BB3158" i="10"/>
  <c r="BB3157" i="10"/>
  <c r="BB3156" i="10"/>
  <c r="BB3155" i="10"/>
  <c r="BB3154" i="10"/>
  <c r="BB3153" i="10"/>
  <c r="BB3152" i="10"/>
  <c r="BB3151" i="10"/>
  <c r="BB3150" i="10"/>
  <c r="BB3149" i="10"/>
  <c r="BB3148" i="10"/>
  <c r="BB3147" i="10"/>
  <c r="BB3146" i="10"/>
  <c r="BB3145" i="10"/>
  <c r="BB3144" i="10"/>
  <c r="BB3143" i="10"/>
  <c r="BB3142" i="10"/>
  <c r="BB3141" i="10"/>
  <c r="BB3140" i="10"/>
  <c r="BB3139" i="10"/>
  <c r="BB3138" i="10"/>
  <c r="BB3137" i="10"/>
  <c r="BB3136" i="10"/>
  <c r="BB3135" i="10"/>
  <c r="BB3134" i="10"/>
  <c r="BB3133" i="10"/>
  <c r="BB3132" i="10"/>
  <c r="BB3131" i="10"/>
  <c r="BB3130" i="10"/>
  <c r="BB3129" i="10"/>
  <c r="BB3128" i="10"/>
  <c r="BB3127" i="10"/>
  <c r="BB3126" i="10"/>
  <c r="BB3125" i="10"/>
  <c r="BB3124" i="10"/>
  <c r="BB3123" i="10"/>
  <c r="BB3122" i="10"/>
  <c r="BB3121" i="10"/>
  <c r="BB3120" i="10"/>
  <c r="BB3119" i="10"/>
  <c r="BB3118" i="10"/>
  <c r="BB3117" i="10"/>
  <c r="BB3116" i="10"/>
  <c r="BB3115" i="10"/>
  <c r="BB3114" i="10"/>
  <c r="BB3113" i="10"/>
  <c r="BB3112" i="10"/>
  <c r="BB3111" i="10"/>
  <c r="BB3110" i="10"/>
  <c r="BB3109" i="10"/>
  <c r="BB3108" i="10"/>
  <c r="BB3107" i="10"/>
  <c r="BB3106" i="10"/>
  <c r="BB3105" i="10"/>
  <c r="BB3104" i="10"/>
  <c r="BB3103" i="10"/>
  <c r="BB3102" i="10"/>
  <c r="BB3101" i="10"/>
  <c r="BB3100" i="10"/>
  <c r="BB3099" i="10"/>
  <c r="BB3098" i="10"/>
  <c r="BB3097" i="10"/>
  <c r="BB3096" i="10"/>
  <c r="BB3095" i="10"/>
  <c r="BB3094" i="10"/>
  <c r="BB3093" i="10"/>
  <c r="BB3092" i="10"/>
  <c r="BB3091" i="10"/>
  <c r="BB3090" i="10"/>
  <c r="BB3089" i="10"/>
  <c r="BB3088" i="10"/>
  <c r="BB3087" i="10"/>
  <c r="BB3086" i="10"/>
  <c r="BB3085" i="10"/>
  <c r="BB3084" i="10"/>
  <c r="BB3083" i="10"/>
  <c r="BB3082" i="10"/>
  <c r="BB3081" i="10"/>
  <c r="BB3080" i="10"/>
  <c r="BB3079" i="10"/>
  <c r="BB3078" i="10"/>
  <c r="BB3077" i="10"/>
  <c r="BB3076" i="10"/>
  <c r="BB3075" i="10"/>
  <c r="BB3074" i="10"/>
  <c r="BB3073" i="10"/>
  <c r="BB3072" i="10"/>
  <c r="BB3071" i="10"/>
  <c r="BB3070" i="10"/>
  <c r="BB3069" i="10"/>
  <c r="BB3068" i="10"/>
  <c r="BB3067" i="10"/>
  <c r="BB3066" i="10"/>
  <c r="BB3065" i="10"/>
  <c r="BB3064" i="10"/>
  <c r="BB3063" i="10"/>
  <c r="BB3062" i="10"/>
  <c r="BB3061" i="10"/>
  <c r="BB3060" i="10"/>
  <c r="BB3059" i="10"/>
  <c r="BB3058" i="10"/>
  <c r="BB3057" i="10"/>
  <c r="BB3056" i="10"/>
  <c r="BB3055" i="10"/>
  <c r="BB3054" i="10"/>
  <c r="BB3053" i="10"/>
  <c r="BB3052" i="10"/>
  <c r="BB3051" i="10"/>
  <c r="BB3050" i="10"/>
  <c r="BB3049" i="10"/>
  <c r="BB3048" i="10"/>
  <c r="BB3047" i="10"/>
  <c r="BB3046" i="10"/>
  <c r="BB3045" i="10"/>
  <c r="BB3044" i="10"/>
  <c r="BB3043" i="10"/>
  <c r="BB3042" i="10"/>
  <c r="BB3041" i="10"/>
  <c r="BB3040" i="10"/>
  <c r="BB3039" i="10"/>
  <c r="BB3038" i="10"/>
  <c r="BB3037" i="10"/>
  <c r="BB3036" i="10"/>
  <c r="BB3035" i="10"/>
  <c r="BB3034" i="10"/>
  <c r="BB3033" i="10"/>
  <c r="BB3032" i="10"/>
  <c r="BB3031" i="10"/>
  <c r="BB3030" i="10"/>
  <c r="BB3029" i="10"/>
  <c r="BB3028" i="10"/>
  <c r="BB3027" i="10"/>
  <c r="BB3026" i="10"/>
  <c r="BB3025" i="10"/>
  <c r="BB3024" i="10"/>
  <c r="BB3023" i="10"/>
  <c r="BB3022" i="10"/>
  <c r="BB3021" i="10"/>
  <c r="BB3020" i="10"/>
  <c r="BB3019" i="10"/>
  <c r="BB3018" i="10"/>
  <c r="BB3017" i="10"/>
  <c r="BB3016" i="10"/>
  <c r="BB3015" i="10"/>
  <c r="BB3014" i="10"/>
  <c r="BB3013" i="10"/>
  <c r="BB3012" i="10"/>
  <c r="BB3011" i="10"/>
  <c r="BB3010" i="10"/>
  <c r="BB3009" i="10"/>
  <c r="BB3008" i="10"/>
  <c r="BB3007" i="10"/>
  <c r="BB3006" i="10"/>
  <c r="BB3005" i="10"/>
  <c r="BB3004" i="10"/>
  <c r="BB3003" i="10"/>
  <c r="BB3002" i="10"/>
  <c r="BB3001" i="10"/>
  <c r="BB3000" i="10"/>
  <c r="BB2999" i="10"/>
  <c r="BB2998" i="10"/>
  <c r="BB2997" i="10"/>
  <c r="BB2996" i="10"/>
  <c r="BB2995" i="10"/>
  <c r="BB2994" i="10"/>
  <c r="BB2993" i="10"/>
  <c r="BB2992" i="10"/>
  <c r="BB2991" i="10"/>
  <c r="BB2990" i="10"/>
  <c r="BB2989" i="10"/>
  <c r="BB2988" i="10"/>
  <c r="BB2987" i="10"/>
  <c r="BB2986" i="10"/>
  <c r="BB2985" i="10"/>
  <c r="BB2984" i="10"/>
  <c r="BB2983" i="10"/>
  <c r="BB2982" i="10"/>
  <c r="BB2981" i="10"/>
  <c r="BB2980" i="10"/>
  <c r="BB2979" i="10"/>
  <c r="BB2978" i="10"/>
  <c r="BB2977" i="10"/>
  <c r="BB2976" i="10"/>
  <c r="BB2975" i="10"/>
  <c r="BB2974" i="10"/>
  <c r="BB2973" i="10"/>
  <c r="BB2972" i="10"/>
  <c r="BB2971" i="10"/>
  <c r="BB2970" i="10"/>
  <c r="BB2969" i="10"/>
  <c r="BB2968" i="10"/>
  <c r="BB2967" i="10"/>
  <c r="BB2966" i="10"/>
  <c r="BB2965" i="10"/>
  <c r="BB2964" i="10"/>
  <c r="BB2963" i="10"/>
  <c r="BB2962" i="10"/>
  <c r="BB2961" i="10"/>
  <c r="BB2960" i="10"/>
  <c r="BB2959" i="10"/>
  <c r="BB2958" i="10"/>
  <c r="BB2957" i="10"/>
  <c r="BB2956" i="10"/>
  <c r="BB2955" i="10"/>
  <c r="BB2954" i="10"/>
  <c r="BB2953" i="10"/>
  <c r="BB2952" i="10"/>
  <c r="BB2951" i="10"/>
  <c r="BB2950" i="10"/>
  <c r="BB2949" i="10"/>
  <c r="BB2948" i="10"/>
  <c r="BB2947" i="10"/>
  <c r="BB2946" i="10"/>
  <c r="BB2945" i="10"/>
  <c r="BB2944" i="10"/>
  <c r="BB2943" i="10"/>
  <c r="BB2942" i="10"/>
  <c r="BB2941" i="10"/>
  <c r="BB2940" i="10"/>
  <c r="BB2939" i="10"/>
  <c r="BB2938" i="10"/>
  <c r="BB2937" i="10"/>
  <c r="BB2936" i="10"/>
  <c r="BB2935" i="10"/>
  <c r="BB2934" i="10"/>
  <c r="BB2933" i="10"/>
  <c r="BB2932" i="10"/>
  <c r="BB2931" i="10"/>
  <c r="BB2930" i="10"/>
  <c r="BB2929" i="10"/>
  <c r="BB2928" i="10"/>
  <c r="BB2927" i="10"/>
  <c r="BB2926" i="10"/>
  <c r="BB2925" i="10"/>
  <c r="BB2924" i="10"/>
  <c r="BB2923" i="10"/>
  <c r="BB2922" i="10"/>
  <c r="BB2921" i="10"/>
  <c r="BB2920" i="10"/>
  <c r="BB2919" i="10"/>
  <c r="BB2918" i="10"/>
  <c r="BB2917" i="10"/>
  <c r="BB2916" i="10"/>
  <c r="BB2915" i="10"/>
  <c r="BB2914" i="10"/>
  <c r="BB2913" i="10"/>
  <c r="BB2912" i="10"/>
  <c r="BB2911" i="10"/>
  <c r="BB2910" i="10"/>
  <c r="BB2909" i="10"/>
  <c r="BB2908" i="10"/>
  <c r="BB2907" i="10"/>
  <c r="BB2906" i="10"/>
  <c r="BB2905" i="10"/>
  <c r="BB2904" i="10"/>
  <c r="BB2903" i="10"/>
  <c r="BB2902" i="10"/>
  <c r="BB2901" i="10"/>
  <c r="BB2900" i="10"/>
  <c r="BB2899" i="10"/>
  <c r="BB2898" i="10"/>
  <c r="BB2897" i="10"/>
  <c r="BB2896" i="10"/>
  <c r="BB2895" i="10"/>
  <c r="BB2894" i="10"/>
  <c r="BB2893" i="10"/>
  <c r="BB2892" i="10"/>
  <c r="BB2891" i="10"/>
  <c r="BB2890" i="10"/>
  <c r="BB2889" i="10"/>
  <c r="BB2888" i="10"/>
  <c r="BB2887" i="10"/>
  <c r="BB2886" i="10"/>
  <c r="BB2885" i="10"/>
  <c r="BB2884" i="10"/>
  <c r="BB2883" i="10"/>
  <c r="BB2882" i="10"/>
  <c r="BB2881" i="10"/>
  <c r="BB2880" i="10"/>
  <c r="BB2879" i="10"/>
  <c r="BB2878" i="10"/>
  <c r="BB2877" i="10"/>
  <c r="BB2876" i="10"/>
  <c r="BB2875" i="10"/>
  <c r="BB2874" i="10"/>
  <c r="BB2873" i="10"/>
  <c r="BB2872" i="10"/>
  <c r="BB2871" i="10"/>
  <c r="BB2870" i="10"/>
  <c r="BB2869" i="10"/>
  <c r="BB2868" i="10"/>
  <c r="BB2867" i="10"/>
  <c r="BB2866" i="10"/>
  <c r="BB2865" i="10"/>
  <c r="BB2864" i="10"/>
  <c r="BB2863" i="10"/>
  <c r="BB2862" i="10"/>
  <c r="BB2861" i="10"/>
  <c r="BB2860" i="10"/>
  <c r="BB2859" i="10"/>
  <c r="BB2858" i="10"/>
  <c r="BB2857" i="10"/>
  <c r="BB2856" i="10"/>
  <c r="BB2855" i="10"/>
  <c r="BB2854" i="10"/>
  <c r="BB2853" i="10"/>
  <c r="BB2852" i="10"/>
  <c r="BB2851" i="10"/>
  <c r="BB2850" i="10"/>
  <c r="BB2849" i="10"/>
  <c r="BB2848" i="10"/>
  <c r="BB2847" i="10"/>
  <c r="BB2846" i="10"/>
  <c r="BB2845" i="10"/>
  <c r="BB2844" i="10"/>
  <c r="BB2843" i="10"/>
  <c r="BB2842" i="10"/>
  <c r="BB2841" i="10"/>
  <c r="BB2840" i="10"/>
  <c r="BB2839" i="10"/>
  <c r="BB2838" i="10"/>
  <c r="BB2837" i="10"/>
  <c r="BB2836" i="10"/>
  <c r="BB2835" i="10"/>
  <c r="BB2834" i="10"/>
  <c r="BB2833" i="10"/>
  <c r="BB2832" i="10"/>
  <c r="BB2831" i="10"/>
  <c r="BB2830" i="10"/>
  <c r="BB2829" i="10"/>
  <c r="BB2828" i="10"/>
  <c r="BB2827" i="10"/>
  <c r="BB2826" i="10"/>
  <c r="BB2825" i="10"/>
  <c r="BB2824" i="10"/>
  <c r="BB2823" i="10"/>
  <c r="BB2822" i="10"/>
  <c r="BB2821" i="10"/>
  <c r="BB2820" i="10"/>
  <c r="BB2819" i="10"/>
  <c r="BB2818" i="10"/>
  <c r="BB2817" i="10"/>
  <c r="BB2816" i="10"/>
  <c r="BB2815" i="10"/>
  <c r="BB2814" i="10"/>
  <c r="BB2813" i="10"/>
  <c r="BB2812" i="10"/>
  <c r="BB2811" i="10"/>
  <c r="BB2810" i="10"/>
  <c r="BB2809" i="10"/>
  <c r="BB2808" i="10"/>
  <c r="BB2807" i="10"/>
  <c r="BB2806" i="10"/>
  <c r="BB2805" i="10"/>
  <c r="BB2804" i="10"/>
  <c r="BB2803" i="10"/>
  <c r="BB2802" i="10"/>
  <c r="BB2801" i="10"/>
  <c r="BB2800" i="10"/>
  <c r="BB2799" i="10"/>
  <c r="BB2798" i="10"/>
  <c r="BB2797" i="10"/>
  <c r="BB2796" i="10"/>
  <c r="BB2795" i="10"/>
  <c r="BB2794" i="10"/>
  <c r="BB2793" i="10"/>
  <c r="BB2792" i="10"/>
  <c r="BB2791" i="10"/>
  <c r="BB2790" i="10"/>
  <c r="BB2789" i="10"/>
  <c r="BB2788" i="10"/>
  <c r="BB2787" i="10"/>
  <c r="BB2786" i="10"/>
  <c r="BB2785" i="10"/>
  <c r="BB2784" i="10"/>
  <c r="BB2783" i="10"/>
  <c r="BB2782" i="10"/>
  <c r="BB2781" i="10"/>
  <c r="BB2780" i="10"/>
  <c r="BB2779" i="10"/>
  <c r="BB2778" i="10"/>
  <c r="BB2777" i="10"/>
  <c r="BB2776" i="10"/>
  <c r="BB2775" i="10"/>
  <c r="BB2774" i="10"/>
  <c r="BB2773" i="10"/>
  <c r="BB2772" i="10"/>
  <c r="BB2771" i="10"/>
  <c r="BB2770" i="10"/>
  <c r="BB2769" i="10"/>
  <c r="BB2768" i="10"/>
  <c r="BB2767" i="10"/>
  <c r="BB2766" i="10"/>
  <c r="BB2765" i="10"/>
  <c r="BB2764" i="10"/>
  <c r="BB2763" i="10"/>
  <c r="BB2762" i="10"/>
  <c r="BB2761" i="10"/>
  <c r="BB2760" i="10"/>
  <c r="BB2759" i="10"/>
  <c r="BB2758" i="10"/>
  <c r="BB2757" i="10"/>
  <c r="BB2756" i="10"/>
  <c r="BB2755" i="10"/>
  <c r="BB2754" i="10"/>
  <c r="BB2753" i="10"/>
  <c r="BB2752" i="10"/>
  <c r="BB2751" i="10"/>
  <c r="BB2750" i="10"/>
  <c r="BB2749" i="10"/>
  <c r="BB2748" i="10"/>
  <c r="BB2747" i="10"/>
  <c r="BB2746" i="10"/>
  <c r="BB2745" i="10"/>
  <c r="BB2744" i="10"/>
  <c r="BB2743" i="10"/>
  <c r="BB2742" i="10"/>
  <c r="BB2741" i="10"/>
  <c r="BB2740" i="10"/>
  <c r="BB2739" i="10"/>
  <c r="BB2738" i="10"/>
  <c r="BB2737" i="10"/>
  <c r="BB2736" i="10"/>
  <c r="BB2735" i="10"/>
  <c r="BB2734" i="10"/>
  <c r="BB2733" i="10"/>
  <c r="BB2732" i="10"/>
  <c r="BB2731" i="10"/>
  <c r="BB2730" i="10"/>
  <c r="BB2729" i="10"/>
  <c r="BB2728" i="10"/>
  <c r="BB2727" i="10"/>
  <c r="BB2726" i="10"/>
  <c r="BB2725" i="10"/>
  <c r="BB2724" i="10"/>
  <c r="BB2723" i="10"/>
  <c r="BB2722" i="10"/>
  <c r="BB2721" i="10"/>
  <c r="BB2720" i="10"/>
  <c r="BB2719" i="10"/>
  <c r="BB2718" i="10"/>
  <c r="BB2717" i="10"/>
  <c r="BB2716" i="10"/>
  <c r="BB2715" i="10"/>
  <c r="BB2714" i="10"/>
  <c r="BB2713" i="10"/>
  <c r="BB2712" i="10"/>
  <c r="BB2711" i="10"/>
  <c r="BB2710" i="10"/>
  <c r="BB2709" i="10"/>
  <c r="BB2708" i="10"/>
  <c r="BB2707" i="10"/>
  <c r="BB2706" i="10"/>
  <c r="BB2705" i="10"/>
  <c r="BB2704" i="10"/>
  <c r="BB2703" i="10"/>
  <c r="BB2702" i="10"/>
  <c r="BB2701" i="10"/>
  <c r="BB2700" i="10"/>
  <c r="BB2699" i="10"/>
  <c r="BB2698" i="10"/>
  <c r="BB2697" i="10"/>
  <c r="BB2696" i="10"/>
  <c r="BB2695" i="10"/>
  <c r="BB2694" i="10"/>
  <c r="BB2693" i="10"/>
  <c r="BB2692" i="10"/>
  <c r="BB2691" i="10"/>
  <c r="BB2690" i="10"/>
  <c r="BB2689" i="10"/>
  <c r="BB2688" i="10"/>
  <c r="BB2687" i="10"/>
  <c r="BB2686" i="10"/>
  <c r="BB2685" i="10"/>
  <c r="BB2684" i="10"/>
  <c r="BB2683" i="10"/>
  <c r="BB2682" i="10"/>
  <c r="BB2681" i="10"/>
  <c r="BB2680" i="10"/>
  <c r="BB2679" i="10"/>
  <c r="BB2678" i="10"/>
  <c r="BB2677" i="10"/>
  <c r="BB2676" i="10"/>
  <c r="BB2675" i="10"/>
  <c r="BB2674" i="10"/>
  <c r="BB2673" i="10"/>
  <c r="BB2672" i="10"/>
  <c r="BB2671" i="10"/>
  <c r="BB2670" i="10"/>
  <c r="BB2669" i="10"/>
  <c r="BB2668" i="10"/>
  <c r="BB2667" i="10"/>
  <c r="BB2666" i="10"/>
  <c r="BB2665" i="10"/>
  <c r="BB2664" i="10"/>
  <c r="BB2663" i="10"/>
  <c r="BB2662" i="10"/>
  <c r="BB2661" i="10"/>
  <c r="BB2660" i="10"/>
  <c r="BB2659" i="10"/>
  <c r="BB2658" i="10"/>
  <c r="BB2657" i="10"/>
  <c r="BB2656" i="10"/>
  <c r="BB2655" i="10"/>
  <c r="BB2654" i="10"/>
  <c r="BB2653" i="10"/>
  <c r="BB2652" i="10"/>
  <c r="BB2651" i="10"/>
  <c r="BB2650" i="10"/>
  <c r="BB2649" i="10"/>
  <c r="BB2648" i="10"/>
  <c r="BB2647" i="10"/>
  <c r="BB2646" i="10"/>
  <c r="BB2645" i="10"/>
  <c r="BB2644" i="10"/>
  <c r="BB2643" i="10"/>
  <c r="BB2642" i="10"/>
  <c r="BB2641" i="10"/>
  <c r="BB2640" i="10"/>
  <c r="BB2639" i="10"/>
  <c r="BB2638" i="10"/>
  <c r="BB2637" i="10"/>
  <c r="BB2636" i="10"/>
  <c r="BB2635" i="10"/>
  <c r="BB2634" i="10"/>
  <c r="BB2633" i="10"/>
  <c r="BB2632" i="10"/>
  <c r="BB2631" i="10"/>
  <c r="BB2630" i="10"/>
  <c r="BB2629" i="10"/>
  <c r="BB2628" i="10"/>
  <c r="BB2627" i="10"/>
  <c r="BB2626" i="10"/>
  <c r="BB2625" i="10"/>
  <c r="BB2624" i="10"/>
  <c r="BB2623" i="10"/>
  <c r="BB2622" i="10"/>
  <c r="BB2621" i="10"/>
  <c r="BB2620" i="10"/>
  <c r="BB2619" i="10"/>
  <c r="BB2618" i="10"/>
  <c r="BB2617" i="10"/>
  <c r="BB2616" i="10"/>
  <c r="BB2615" i="10"/>
  <c r="BB2614" i="10"/>
  <c r="BB2613" i="10"/>
  <c r="BB2612" i="10"/>
  <c r="BB2611" i="10"/>
  <c r="BB2610" i="10"/>
  <c r="BB2609" i="10"/>
  <c r="BB2608" i="10"/>
  <c r="BB2607" i="10"/>
  <c r="BB2606" i="10"/>
  <c r="BB2605" i="10"/>
  <c r="BB2604" i="10"/>
  <c r="BB2603" i="10"/>
  <c r="BB2602" i="10"/>
  <c r="BB2601" i="10"/>
  <c r="BB2600" i="10"/>
  <c r="BB2599" i="10"/>
  <c r="BB2598" i="10"/>
  <c r="BB2597" i="10"/>
  <c r="BB2596" i="10"/>
  <c r="BB2595" i="10"/>
  <c r="BB2594" i="10"/>
  <c r="BB2593" i="10"/>
  <c r="BB2592" i="10"/>
  <c r="BB2591" i="10"/>
  <c r="BB2590" i="10"/>
  <c r="BB2589" i="10"/>
  <c r="BB2588" i="10"/>
  <c r="BB2587" i="10"/>
  <c r="BB2586" i="10"/>
  <c r="BB2585" i="10"/>
  <c r="BB2584" i="10"/>
  <c r="BB2583" i="10"/>
  <c r="BB2582" i="10"/>
  <c r="BB2581" i="10"/>
  <c r="BB2580" i="10"/>
  <c r="BB2579" i="10"/>
  <c r="BB2578" i="10"/>
  <c r="BB2577" i="10"/>
  <c r="BB2576" i="10"/>
  <c r="BB2575" i="10"/>
  <c r="BB2574" i="10"/>
  <c r="BB2573" i="10"/>
  <c r="BB2572" i="10"/>
  <c r="BB2571" i="10"/>
  <c r="BB2570" i="10"/>
  <c r="BB2569" i="10"/>
  <c r="BB2568" i="10"/>
  <c r="BB2567" i="10"/>
  <c r="BB2566" i="10"/>
  <c r="BB2565" i="10"/>
  <c r="BB2564" i="10"/>
  <c r="BB2563" i="10"/>
  <c r="BB2562" i="10"/>
  <c r="BB2561" i="10"/>
  <c r="BB2560" i="10"/>
  <c r="BB2559" i="10"/>
  <c r="BB2558" i="10"/>
  <c r="BB2557" i="10"/>
  <c r="BB2556" i="10"/>
  <c r="BB2555" i="10"/>
  <c r="BB2554" i="10"/>
  <c r="BB2553" i="10"/>
  <c r="BB2552" i="10"/>
  <c r="BB2551" i="10"/>
  <c r="BB2550" i="10"/>
  <c r="BB2549" i="10"/>
  <c r="BB2548" i="10"/>
  <c r="BB2547" i="10"/>
  <c r="BB2546" i="10"/>
  <c r="BB2545" i="10"/>
  <c r="BB2544" i="10"/>
  <c r="BB2543" i="10"/>
  <c r="BB2542" i="10"/>
  <c r="BB2541" i="10"/>
  <c r="BB2540" i="10"/>
  <c r="BB2539" i="10"/>
  <c r="BB2538" i="10"/>
  <c r="BB2537" i="10"/>
  <c r="BB2536" i="10"/>
  <c r="BB2535" i="10"/>
  <c r="BB2534" i="10"/>
  <c r="BB2533" i="10"/>
  <c r="BB2532" i="10"/>
  <c r="BB2531" i="10"/>
  <c r="BB2530" i="10"/>
  <c r="BB2529" i="10"/>
  <c r="BB2528" i="10"/>
  <c r="BB2527" i="10"/>
  <c r="BB2526" i="10"/>
  <c r="BB2525" i="10"/>
  <c r="BB2524" i="10"/>
  <c r="BB2523" i="10"/>
  <c r="BB2522" i="10"/>
  <c r="BB2521" i="10"/>
  <c r="BB2520" i="10"/>
  <c r="BB2519" i="10"/>
  <c r="BB2518" i="10"/>
  <c r="BB2517" i="10"/>
  <c r="BB2516" i="10"/>
  <c r="BB2515" i="10"/>
  <c r="BB2514" i="10"/>
  <c r="BB2513" i="10"/>
  <c r="BB2512" i="10"/>
  <c r="BB2511" i="10"/>
  <c r="BB2510" i="10"/>
  <c r="BB2509" i="10"/>
  <c r="BB2508" i="10"/>
  <c r="BB2507" i="10"/>
  <c r="BB2506" i="10"/>
  <c r="BB2505" i="10"/>
  <c r="BB2504" i="10"/>
  <c r="BB2503" i="10"/>
  <c r="BB2502" i="10"/>
  <c r="BB2501" i="10"/>
  <c r="BB2500" i="10"/>
  <c r="BB2499" i="10"/>
  <c r="BB2498" i="10"/>
  <c r="BB2497" i="10"/>
  <c r="BB2496" i="10"/>
  <c r="BB2495" i="10"/>
  <c r="BB2494" i="10"/>
  <c r="BB2493" i="10"/>
  <c r="BB2492" i="10"/>
  <c r="BB2491" i="10"/>
  <c r="BB2490" i="10"/>
  <c r="BB2489" i="10"/>
  <c r="BB2488" i="10"/>
  <c r="BB2487" i="10"/>
  <c r="BB2486" i="10"/>
  <c r="BB2485" i="10"/>
  <c r="BB2484" i="10"/>
  <c r="BB2483" i="10"/>
  <c r="BB2482" i="10"/>
  <c r="BB2481" i="10"/>
  <c r="BB2480" i="10"/>
  <c r="BB2479" i="10"/>
  <c r="BB2478" i="10"/>
  <c r="BB2477" i="10"/>
  <c r="BB2476" i="10"/>
  <c r="BB2475" i="10"/>
  <c r="BB2474" i="10"/>
  <c r="BB2473" i="10"/>
  <c r="BB2472" i="10"/>
  <c r="BB2471" i="10"/>
  <c r="BB2470" i="10"/>
  <c r="BB2469" i="10"/>
  <c r="BB2468" i="10"/>
  <c r="BB2467" i="10"/>
  <c r="BB2466" i="10"/>
  <c r="BB2465" i="10"/>
  <c r="BB2464" i="10"/>
  <c r="BB2463" i="10"/>
  <c r="BB2462" i="10"/>
  <c r="BB2461" i="10"/>
  <c r="BB2460" i="10"/>
  <c r="BB2459" i="10"/>
  <c r="BB2458" i="10"/>
  <c r="BB2457" i="10"/>
  <c r="BB2456" i="10"/>
  <c r="BB2455" i="10"/>
  <c r="BB2454" i="10"/>
  <c r="BB2453" i="10"/>
  <c r="BB2452" i="10"/>
  <c r="BB2451" i="10"/>
  <c r="BB2450" i="10"/>
  <c r="BB2449" i="10"/>
  <c r="BB2448" i="10"/>
  <c r="BB2447" i="10"/>
  <c r="BB2446" i="10"/>
  <c r="BB2445" i="10"/>
  <c r="BB2444" i="10"/>
  <c r="BB2443" i="10"/>
  <c r="BB2442" i="10"/>
  <c r="BB2441" i="10"/>
  <c r="BB2440" i="10"/>
  <c r="BB2439" i="10"/>
  <c r="BB2438" i="10"/>
  <c r="BB2437" i="10"/>
  <c r="BB2436" i="10"/>
  <c r="BB2435" i="10"/>
  <c r="BB2434" i="10"/>
  <c r="BB2433" i="10"/>
  <c r="BB2432" i="10"/>
  <c r="BB2431" i="10"/>
  <c r="BB2430" i="10"/>
  <c r="BB2429" i="10"/>
  <c r="BB2428" i="10"/>
  <c r="BB2427" i="10"/>
  <c r="BB2426" i="10"/>
  <c r="BB2425" i="10"/>
  <c r="BB2424" i="10"/>
  <c r="BB2423" i="10"/>
  <c r="BB2422" i="10"/>
  <c r="BB2421" i="10"/>
  <c r="BB2420" i="10"/>
  <c r="BB2419" i="10"/>
  <c r="BB2418" i="10"/>
  <c r="BB2417" i="10"/>
  <c r="BB2416" i="10"/>
  <c r="BB2415" i="10"/>
  <c r="BB2414" i="10"/>
  <c r="BB2413" i="10"/>
  <c r="BB2412" i="10"/>
  <c r="BB2411" i="10"/>
  <c r="BB2410" i="10"/>
  <c r="BB2409" i="10"/>
  <c r="BB2408" i="10"/>
  <c r="BB2407" i="10"/>
  <c r="BB2406" i="10"/>
  <c r="BB2405" i="10"/>
  <c r="BB2404" i="10"/>
  <c r="BB2403" i="10"/>
  <c r="BB2402" i="10"/>
  <c r="BB2401" i="10"/>
  <c r="BB2400" i="10"/>
  <c r="BB2399" i="10"/>
  <c r="BB2398" i="10"/>
  <c r="BB2397" i="10"/>
  <c r="BB2396" i="10"/>
  <c r="BB2395" i="10"/>
  <c r="BB2394" i="10"/>
  <c r="BB2393" i="10"/>
  <c r="BB2392" i="10"/>
  <c r="BB2391" i="10"/>
  <c r="BB2390" i="10"/>
  <c r="BB2389" i="10"/>
  <c r="BB2388" i="10"/>
  <c r="BB2387" i="10"/>
  <c r="BB2386" i="10"/>
  <c r="BB2385" i="10"/>
  <c r="BB2384" i="10"/>
  <c r="BB2383" i="10"/>
  <c r="BB2382" i="10"/>
  <c r="BB2381" i="10"/>
  <c r="BB2380" i="10"/>
  <c r="BB2379" i="10"/>
  <c r="BB2378" i="10"/>
  <c r="BB2377" i="10"/>
  <c r="BB2376" i="10"/>
  <c r="BB2375" i="10"/>
  <c r="BB2374" i="10"/>
  <c r="BB2373" i="10"/>
  <c r="BB2372" i="10"/>
  <c r="BB2371" i="10"/>
  <c r="BB2370" i="10"/>
  <c r="BB2369" i="10"/>
  <c r="BB2368" i="10"/>
  <c r="BB2367" i="10"/>
  <c r="BB2366" i="10"/>
  <c r="BB2365" i="10"/>
  <c r="BB2364" i="10"/>
  <c r="BB2363" i="10"/>
  <c r="BB2362" i="10"/>
  <c r="BB2361" i="10"/>
  <c r="BB2360" i="10"/>
  <c r="BB2359" i="10"/>
  <c r="BB2358" i="10"/>
  <c r="BB2357" i="10"/>
  <c r="BB2356" i="10"/>
  <c r="BB2355" i="10"/>
  <c r="BB2354" i="10"/>
  <c r="BB2353" i="10"/>
  <c r="BB2352" i="10"/>
  <c r="BB2351" i="10"/>
  <c r="BB2350" i="10"/>
  <c r="BB2349" i="10"/>
  <c r="BB2348" i="10"/>
  <c r="BB2347" i="10"/>
  <c r="BB2346" i="10"/>
  <c r="BB2345" i="10"/>
  <c r="BB2344" i="10"/>
  <c r="BB2343" i="10"/>
  <c r="BB2342" i="10"/>
  <c r="BB2341" i="10"/>
  <c r="BB2340" i="10"/>
  <c r="BB2339" i="10"/>
  <c r="BB2338" i="10"/>
  <c r="BB2337" i="10"/>
  <c r="BB2336" i="10"/>
  <c r="BB2335" i="10"/>
  <c r="BB2334" i="10"/>
  <c r="BB2333" i="10"/>
  <c r="BB2332" i="10"/>
  <c r="BB2331" i="10"/>
  <c r="BB2330" i="10"/>
  <c r="BB2329" i="10"/>
  <c r="BB2328" i="10"/>
  <c r="BB2327" i="10"/>
  <c r="BB2326" i="10"/>
  <c r="BB2325" i="10"/>
  <c r="BB2324" i="10"/>
  <c r="BB2323" i="10"/>
  <c r="BB2322" i="10"/>
  <c r="BB2321" i="10"/>
  <c r="BB2320" i="10"/>
  <c r="BB2319" i="10"/>
  <c r="BB2318" i="10"/>
  <c r="BB2317" i="10"/>
  <c r="BB2316" i="10"/>
  <c r="BB2315" i="10"/>
  <c r="BB2314" i="10"/>
  <c r="BB2313" i="10"/>
  <c r="BB2312" i="10"/>
  <c r="BB2311" i="10"/>
  <c r="BB2310" i="10"/>
  <c r="BB2309" i="10"/>
  <c r="BB2308" i="10"/>
  <c r="BB2307" i="10"/>
  <c r="BB2306" i="10"/>
  <c r="BB2305" i="10"/>
  <c r="BB2304" i="10"/>
  <c r="BB2303" i="10"/>
  <c r="BB2302" i="10"/>
  <c r="BB2301" i="10"/>
  <c r="BB2300" i="10"/>
  <c r="BB2299" i="10"/>
  <c r="BB2298" i="10"/>
  <c r="BB2297" i="10"/>
  <c r="BB2296" i="10"/>
  <c r="BB2295" i="10"/>
  <c r="BB2294" i="10"/>
  <c r="BB2293" i="10"/>
  <c r="BB2292" i="10"/>
  <c r="BB2291" i="10"/>
  <c r="BB2290" i="10"/>
  <c r="BB2289" i="10"/>
  <c r="BB2288" i="10"/>
  <c r="BB2287" i="10"/>
  <c r="BB2286" i="10"/>
  <c r="BB2285" i="10"/>
  <c r="BB2284" i="10"/>
  <c r="BB2283" i="10"/>
  <c r="BB2282" i="10"/>
  <c r="BB2281" i="10"/>
  <c r="BB2280" i="10"/>
  <c r="BB2279" i="10"/>
  <c r="BB2278" i="10"/>
  <c r="BB2277" i="10"/>
  <c r="BB2276" i="10"/>
  <c r="BB2275" i="10"/>
  <c r="BB2274" i="10"/>
  <c r="BB2273" i="10"/>
  <c r="BB2272" i="10"/>
  <c r="BB2271" i="10"/>
  <c r="BB2270" i="10"/>
  <c r="BB2269" i="10"/>
  <c r="BB2268" i="10"/>
  <c r="BB2267" i="10"/>
  <c r="BB2266" i="10"/>
  <c r="BB2265" i="10"/>
  <c r="BB2264" i="10"/>
  <c r="BB2263" i="10"/>
  <c r="BB2262" i="10"/>
  <c r="BB2261" i="10"/>
  <c r="BB2260" i="10"/>
  <c r="BB2259" i="10"/>
  <c r="BB2258" i="10"/>
  <c r="BB2257" i="10"/>
  <c r="BB2256" i="10"/>
  <c r="BB2255" i="10"/>
  <c r="BB2254" i="10"/>
  <c r="BB2253" i="10"/>
  <c r="BB2252" i="10"/>
  <c r="BB2251" i="10"/>
  <c r="BB2250" i="10"/>
  <c r="BB2249" i="10"/>
  <c r="BB2248" i="10"/>
  <c r="BB2247" i="10"/>
  <c r="BB2246" i="10"/>
  <c r="BB2245" i="10"/>
  <c r="BB2244" i="10"/>
  <c r="BB2243" i="10"/>
  <c r="BB2242" i="10"/>
  <c r="BB2241" i="10"/>
  <c r="BB2240" i="10"/>
  <c r="BB2239" i="10"/>
  <c r="BB2238" i="10"/>
  <c r="BB2237" i="10"/>
  <c r="BB2236" i="10"/>
  <c r="BB2235" i="10"/>
  <c r="BB2234" i="10"/>
  <c r="BB2233" i="10"/>
  <c r="BB2232" i="10"/>
  <c r="BB2231" i="10"/>
  <c r="BB2230" i="10"/>
  <c r="BB2229" i="10"/>
  <c r="BB2228" i="10"/>
  <c r="BB2227" i="10"/>
  <c r="BB2226" i="10"/>
  <c r="BB2225" i="10"/>
  <c r="BB2224" i="10"/>
  <c r="BB2223" i="10"/>
  <c r="BB2222" i="10"/>
  <c r="BB2221" i="10"/>
  <c r="BB2220" i="10"/>
  <c r="BB2219" i="10"/>
  <c r="BB2218" i="10"/>
  <c r="BB2217" i="10"/>
  <c r="BB2216" i="10"/>
  <c r="BB2215" i="10"/>
  <c r="BB2214" i="10"/>
  <c r="BB2213" i="10"/>
  <c r="BB2212" i="10"/>
  <c r="BB2211" i="10"/>
  <c r="BB2210" i="10"/>
  <c r="BB2209" i="10"/>
  <c r="BB2208" i="10"/>
  <c r="BB2207" i="10"/>
  <c r="BB2206" i="10"/>
  <c r="BB2205" i="10"/>
  <c r="BB2204" i="10"/>
  <c r="BB2203" i="10"/>
  <c r="BB2202" i="10"/>
  <c r="BB2201" i="10"/>
  <c r="BB2200" i="10"/>
  <c r="BB2199" i="10"/>
  <c r="BB2198" i="10"/>
  <c r="BB2197" i="10"/>
  <c r="BB2196" i="10"/>
  <c r="BB2195" i="10"/>
  <c r="BB2194" i="10"/>
  <c r="BB2193" i="10"/>
  <c r="BB2192" i="10"/>
  <c r="BB2191" i="10"/>
  <c r="BB2190" i="10"/>
  <c r="BB2189" i="10"/>
  <c r="BB2188" i="10"/>
  <c r="BB2187" i="10"/>
  <c r="BB2186" i="10"/>
  <c r="BB2185" i="10"/>
  <c r="BB2184" i="10"/>
  <c r="BB2183" i="10"/>
  <c r="BB2182" i="10"/>
  <c r="BB2181" i="10"/>
  <c r="BB2180" i="10"/>
  <c r="BB2179" i="10"/>
  <c r="BB2178" i="10"/>
  <c r="BB2177" i="10"/>
  <c r="BB2176" i="10"/>
  <c r="BB2175" i="10"/>
  <c r="BB2174" i="10"/>
  <c r="BB2173" i="10"/>
  <c r="BB2172" i="10"/>
  <c r="BB2171" i="10"/>
  <c r="BB2170" i="10"/>
  <c r="BB2169" i="10"/>
  <c r="BB2168" i="10"/>
  <c r="BB2167" i="10"/>
  <c r="BB2166" i="10"/>
  <c r="BB2165" i="10"/>
  <c r="BB2164" i="10"/>
  <c r="BB2163" i="10"/>
  <c r="BB2162" i="10"/>
  <c r="BB2161" i="10"/>
  <c r="BB2160" i="10"/>
  <c r="BB2159" i="10"/>
  <c r="BB2158" i="10"/>
  <c r="BB2157" i="10"/>
  <c r="BB2156" i="10"/>
  <c r="BB2155" i="10"/>
  <c r="BB2154" i="10"/>
  <c r="BB2153" i="10"/>
  <c r="BB2152" i="10"/>
  <c r="BB2151" i="10"/>
  <c r="BB2150" i="10"/>
  <c r="BB2149" i="10"/>
  <c r="BB2148" i="10"/>
  <c r="BB2147" i="10"/>
  <c r="BB2146" i="10"/>
  <c r="BB2145" i="10"/>
  <c r="BB2144" i="10"/>
  <c r="BB2143" i="10"/>
  <c r="BB2142" i="10"/>
  <c r="BB2141" i="10"/>
  <c r="BB2140" i="10"/>
  <c r="BB2139" i="10"/>
  <c r="BB2138" i="10"/>
  <c r="BB2137" i="10"/>
  <c r="BB2136" i="10"/>
  <c r="BB2135" i="10"/>
  <c r="BB2134" i="10"/>
  <c r="BB2133" i="10"/>
  <c r="BB2132" i="10"/>
  <c r="BB2131" i="10"/>
  <c r="BB2130" i="10"/>
  <c r="BB2129" i="10"/>
  <c r="BB2128" i="10"/>
  <c r="BB2127" i="10"/>
  <c r="BB2126" i="10"/>
  <c r="BB2125" i="10"/>
  <c r="BB2124" i="10"/>
  <c r="BB2123" i="10"/>
  <c r="BB2122" i="10"/>
  <c r="BB2121" i="10"/>
  <c r="BB2120" i="10"/>
  <c r="BB2119" i="10"/>
  <c r="BB2118" i="10"/>
  <c r="BB2117" i="10"/>
  <c r="BB2116" i="10"/>
  <c r="BB2115" i="10"/>
  <c r="BB2114" i="10"/>
  <c r="BB2113" i="10"/>
  <c r="BB2112" i="10"/>
  <c r="BB2111" i="10"/>
  <c r="BB2110" i="10"/>
  <c r="BB2109" i="10"/>
  <c r="BB2108" i="10"/>
  <c r="BB2107" i="10"/>
  <c r="BB2106" i="10"/>
  <c r="BB2105" i="10"/>
  <c r="BB2104" i="10"/>
  <c r="BB2103" i="10"/>
  <c r="BB2102" i="10"/>
  <c r="BB2101" i="10"/>
  <c r="BB2100" i="10"/>
  <c r="BB2099" i="10"/>
  <c r="BB2098" i="10"/>
  <c r="BB2097" i="10"/>
  <c r="BB2096" i="10"/>
  <c r="BB2095" i="10"/>
  <c r="BB2094" i="10"/>
  <c r="BB2093" i="10"/>
  <c r="BB2092" i="10"/>
  <c r="BB2091" i="10"/>
  <c r="BB2090" i="10"/>
  <c r="BB2089" i="10"/>
  <c r="BB2088" i="10"/>
  <c r="BB2087" i="10"/>
  <c r="BB2086" i="10"/>
  <c r="BB2085" i="10"/>
  <c r="BB2084" i="10"/>
  <c r="BB2083" i="10"/>
  <c r="BB2082" i="10"/>
  <c r="BB2081" i="10"/>
  <c r="BB2080" i="10"/>
  <c r="BB2079" i="10"/>
  <c r="BB2078" i="10"/>
  <c r="BB2077" i="10"/>
  <c r="BB2076" i="10"/>
  <c r="BB2075" i="10"/>
  <c r="BB2074" i="10"/>
  <c r="BB2073" i="10"/>
  <c r="BB2072" i="10"/>
  <c r="BB2071" i="10"/>
  <c r="BB2070" i="10"/>
  <c r="BB2069" i="10"/>
  <c r="BB2068" i="10"/>
  <c r="BB2067" i="10"/>
  <c r="BB2066" i="10"/>
  <c r="BB2065" i="10"/>
  <c r="BB2064" i="10"/>
  <c r="BB2063" i="10"/>
  <c r="BB2062" i="10"/>
  <c r="BB2061" i="10"/>
  <c r="BB2060" i="10"/>
  <c r="BB2059" i="10"/>
  <c r="BB2058" i="10"/>
  <c r="BB2057" i="10"/>
  <c r="BB2056" i="10"/>
  <c r="BB2055" i="10"/>
  <c r="BB2054" i="10"/>
  <c r="BB2053" i="10"/>
  <c r="BB2052" i="10"/>
  <c r="BB2051" i="10"/>
  <c r="BB2050" i="10"/>
  <c r="BB2049" i="10"/>
  <c r="BB2048" i="10"/>
  <c r="BB2047" i="10"/>
  <c r="BB2046" i="10"/>
  <c r="BB2045" i="10"/>
  <c r="BB2044" i="10"/>
  <c r="BB2043" i="10"/>
  <c r="BB2042" i="10"/>
  <c r="BB2041" i="10"/>
  <c r="BB2040" i="10"/>
  <c r="BB2039" i="10"/>
  <c r="BB2038" i="10"/>
  <c r="BB2037" i="10"/>
  <c r="BB2036" i="10"/>
  <c r="BB2035" i="10"/>
  <c r="BB2034" i="10"/>
  <c r="BB2033" i="10"/>
  <c r="BB2032" i="10"/>
  <c r="BB2031" i="10"/>
  <c r="BB2030" i="10"/>
  <c r="BB2029" i="10"/>
  <c r="BB2028" i="10"/>
  <c r="BB2027" i="10"/>
  <c r="BB2026" i="10"/>
  <c r="BB2025" i="10"/>
  <c r="BB2024" i="10"/>
  <c r="BB2023" i="10"/>
  <c r="BB2022" i="10"/>
  <c r="BB2021" i="10"/>
  <c r="BB2020" i="10"/>
  <c r="BB2019" i="10"/>
  <c r="BB2018" i="10"/>
  <c r="BB2017" i="10"/>
  <c r="BB2016" i="10"/>
  <c r="BB2015" i="10"/>
  <c r="BB2014" i="10"/>
  <c r="BB2013" i="10"/>
  <c r="BB2012" i="10"/>
  <c r="BB2011" i="10"/>
  <c r="BB2010" i="10"/>
  <c r="BB2009" i="10"/>
  <c r="BB2008" i="10"/>
  <c r="BB2007" i="10"/>
  <c r="BB2006" i="10"/>
  <c r="BB2005" i="10"/>
  <c r="BB2004" i="10"/>
  <c r="BB2003" i="10"/>
  <c r="BB2002" i="10"/>
  <c r="BB2001" i="10"/>
  <c r="BB2000" i="10"/>
  <c r="BB1999" i="10"/>
  <c r="BB1998" i="10"/>
  <c r="BB1997" i="10"/>
  <c r="BB1996" i="10"/>
  <c r="BB1995" i="10"/>
  <c r="BB1994" i="10"/>
  <c r="BB1993" i="10"/>
  <c r="BB1992" i="10"/>
  <c r="BB1991" i="10"/>
  <c r="BB1990" i="10"/>
  <c r="BB1989" i="10"/>
  <c r="BB1988" i="10"/>
  <c r="BB1987" i="10"/>
  <c r="BB1986" i="10"/>
  <c r="BB1985" i="10"/>
  <c r="BB1984" i="10"/>
  <c r="BB1983" i="10"/>
  <c r="BB1982" i="10"/>
  <c r="BB1981" i="10"/>
  <c r="BB1980" i="10"/>
  <c r="BB1979" i="10"/>
  <c r="BB1978" i="10"/>
  <c r="BB1977" i="10"/>
  <c r="BB1976" i="10"/>
  <c r="BB1975" i="10"/>
  <c r="BB1974" i="10"/>
  <c r="BB1973" i="10"/>
  <c r="BB1972" i="10"/>
  <c r="BB1971" i="10"/>
  <c r="BB1970" i="10"/>
  <c r="BB1969" i="10"/>
  <c r="BB1968" i="10"/>
  <c r="BB1967" i="10"/>
  <c r="BB1966" i="10"/>
  <c r="BB1965" i="10"/>
  <c r="BB1964" i="10"/>
  <c r="BB1963" i="10"/>
  <c r="BB1962" i="10"/>
  <c r="BB1961" i="10"/>
  <c r="BB1960" i="10"/>
  <c r="BB1959" i="10"/>
  <c r="BB1958" i="10"/>
  <c r="BB1957" i="10"/>
  <c r="BB1956" i="10"/>
  <c r="BB1955" i="10"/>
  <c r="BB1954" i="10"/>
  <c r="BB1953" i="10"/>
  <c r="BB1952" i="10"/>
  <c r="BB1951" i="10"/>
  <c r="BB1950" i="10"/>
  <c r="BB1949" i="10"/>
  <c r="BB1948" i="10"/>
  <c r="BB1947" i="10"/>
  <c r="BB1946" i="10"/>
  <c r="BB1945" i="10"/>
  <c r="BB1944" i="10"/>
  <c r="BB1943" i="10"/>
  <c r="BB1942" i="10"/>
  <c r="BB1941" i="10"/>
  <c r="BB1940" i="10"/>
  <c r="BB1939" i="10"/>
  <c r="BB1938" i="10"/>
  <c r="BB1937" i="10"/>
  <c r="BB1936" i="10"/>
  <c r="BB1935" i="10"/>
  <c r="BB1934" i="10"/>
  <c r="BB1933" i="10"/>
  <c r="BB1932" i="10"/>
  <c r="BB1931" i="10"/>
  <c r="BB1930" i="10"/>
  <c r="BB1929" i="10"/>
  <c r="BB1928" i="10"/>
  <c r="BB1927" i="10"/>
  <c r="BB1926" i="10"/>
  <c r="BB1925" i="10"/>
  <c r="BB1924" i="10"/>
  <c r="BB1923" i="10"/>
  <c r="BB1922" i="10"/>
  <c r="BB1921" i="10"/>
  <c r="BB1920" i="10"/>
  <c r="BB1919" i="10"/>
  <c r="BB1918" i="10"/>
  <c r="BB1917" i="10"/>
  <c r="BB1916" i="10"/>
  <c r="BB1915" i="10"/>
  <c r="BB1914" i="10"/>
  <c r="BB1913" i="10"/>
  <c r="BB1912" i="10"/>
  <c r="BB1911" i="10"/>
  <c r="BB1910" i="10"/>
  <c r="BB1909" i="10"/>
  <c r="BB1908" i="10"/>
  <c r="BB1907" i="10"/>
  <c r="BB1906" i="10"/>
  <c r="BB1905" i="10"/>
  <c r="BB1904" i="10"/>
  <c r="BB1903" i="10"/>
  <c r="BB1902" i="10"/>
  <c r="BB1901" i="10"/>
  <c r="BB1900" i="10"/>
  <c r="BB1899" i="10"/>
  <c r="BB1898" i="10"/>
  <c r="BB1897" i="10"/>
  <c r="BB1896" i="10"/>
  <c r="BB1895" i="10"/>
  <c r="BB1894" i="10"/>
  <c r="BB1893" i="10"/>
  <c r="BB1892" i="10"/>
  <c r="BB1891" i="10"/>
  <c r="BB1890" i="10"/>
  <c r="BB1889" i="10"/>
  <c r="BB1888" i="10"/>
  <c r="BB1887" i="10"/>
  <c r="BB1886" i="10"/>
  <c r="BB1885" i="10"/>
  <c r="BB1884" i="10"/>
  <c r="BB1883" i="10"/>
  <c r="BB1882" i="10"/>
  <c r="BB1881" i="10"/>
  <c r="BB1880" i="10"/>
  <c r="BB1879" i="10"/>
  <c r="BB1878" i="10"/>
  <c r="BB1877" i="10"/>
  <c r="BB1876" i="10"/>
  <c r="BB1875" i="10"/>
  <c r="BB1874" i="10"/>
  <c r="BB1873" i="10"/>
  <c r="BB1872" i="10"/>
  <c r="BB1871" i="10"/>
  <c r="BB1870" i="10"/>
  <c r="BB1869" i="10"/>
  <c r="BB1868" i="10"/>
  <c r="BB1867" i="10"/>
  <c r="BB1866" i="10"/>
  <c r="BB1865" i="10"/>
  <c r="BB1864" i="10"/>
  <c r="BB1863" i="10"/>
  <c r="BB1862" i="10"/>
  <c r="BB1861" i="10"/>
  <c r="BB1860" i="10"/>
  <c r="BB1859" i="10"/>
  <c r="BB1858" i="10"/>
  <c r="BB1857" i="10"/>
  <c r="BB1856" i="10"/>
  <c r="BB1855" i="10"/>
  <c r="BB1854" i="10"/>
  <c r="BB1853" i="10"/>
  <c r="BB1852" i="10"/>
  <c r="BB1851" i="10"/>
  <c r="BB1850" i="10"/>
  <c r="BB1849" i="10"/>
  <c r="BB1848" i="10"/>
  <c r="BB1847" i="10"/>
  <c r="BB1846" i="10"/>
  <c r="BB1845" i="10"/>
  <c r="BB1844" i="10"/>
  <c r="BB1843" i="10"/>
  <c r="BB1842" i="10"/>
  <c r="BB1841" i="10"/>
  <c r="BB1840" i="10"/>
  <c r="BB1839" i="10"/>
  <c r="BB1838" i="10"/>
  <c r="BB1837" i="10"/>
  <c r="BB1836" i="10"/>
  <c r="BB1835" i="10"/>
  <c r="BB1834" i="10"/>
  <c r="BB1833" i="10"/>
  <c r="BB1832" i="10"/>
  <c r="BB1831" i="10"/>
  <c r="BB1830" i="10"/>
  <c r="BB1829" i="10"/>
  <c r="BB1828" i="10"/>
  <c r="BB1827" i="10"/>
  <c r="BB1826" i="10"/>
  <c r="BB1825" i="10"/>
  <c r="BB1824" i="10"/>
  <c r="BB1823" i="10"/>
  <c r="BB1822" i="10"/>
  <c r="BB1821" i="10"/>
  <c r="BB1820" i="10"/>
  <c r="BB1819" i="10"/>
  <c r="BB1818" i="10"/>
  <c r="BB1817" i="10"/>
  <c r="BB1816" i="10"/>
  <c r="BB1815" i="10"/>
  <c r="BB1814" i="10"/>
  <c r="BB1813" i="10"/>
  <c r="BB1812" i="10"/>
  <c r="BB1811" i="10"/>
  <c r="BB1810" i="10"/>
  <c r="BB1809" i="10"/>
  <c r="BB1808" i="10"/>
  <c r="BB1807" i="10"/>
  <c r="BB1806" i="10"/>
  <c r="BB1805" i="10"/>
  <c r="BB1804" i="10"/>
  <c r="BB1803" i="10"/>
  <c r="BB1802" i="10"/>
  <c r="BB1801" i="10"/>
  <c r="BB1800" i="10"/>
  <c r="BB1799" i="10"/>
  <c r="BB1798" i="10"/>
  <c r="BB1797" i="10"/>
  <c r="BB1796" i="10"/>
  <c r="BB1795" i="10"/>
  <c r="BB1794" i="10"/>
  <c r="BB1793" i="10"/>
  <c r="BB1792" i="10"/>
  <c r="BB1791" i="10"/>
  <c r="BB1790" i="10"/>
  <c r="BB1789" i="10"/>
  <c r="BB1788" i="10"/>
  <c r="BB1787" i="10"/>
  <c r="BB1786" i="10"/>
  <c r="BB1785" i="10"/>
  <c r="BB1784" i="10"/>
  <c r="BB1783" i="10"/>
  <c r="BB1782" i="10"/>
  <c r="BB1781" i="10"/>
  <c r="BB1780" i="10"/>
  <c r="BB1779" i="10"/>
  <c r="BB1778" i="10"/>
  <c r="BB1777" i="10"/>
  <c r="BB1776" i="10"/>
  <c r="BB1775" i="10"/>
  <c r="BB1774" i="10"/>
  <c r="BB1773" i="10"/>
  <c r="BB1772" i="10"/>
  <c r="BB1771" i="10"/>
  <c r="BB1770" i="10"/>
  <c r="BB1769" i="10"/>
  <c r="BB1768" i="10"/>
  <c r="BB1767" i="10"/>
  <c r="BB1766" i="10"/>
  <c r="BB1765" i="10"/>
  <c r="BB1764" i="10"/>
  <c r="BB1763" i="10"/>
  <c r="BB1762" i="10"/>
  <c r="BB1761" i="10"/>
  <c r="BB1760" i="10"/>
  <c r="BB1759" i="10"/>
  <c r="BB1758" i="10"/>
  <c r="BB1757" i="10"/>
  <c r="BB1756" i="10"/>
  <c r="BB1755" i="10"/>
  <c r="BB1754" i="10"/>
  <c r="BB1753" i="10"/>
  <c r="BB1752" i="10"/>
  <c r="BB1751" i="10"/>
  <c r="BB1750" i="10"/>
  <c r="BB1749" i="10"/>
  <c r="BB1748" i="10"/>
  <c r="BB1747" i="10"/>
  <c r="BB1746" i="10"/>
  <c r="BB1745" i="10"/>
  <c r="BB1744" i="10"/>
  <c r="BB1743" i="10"/>
  <c r="BB1742" i="10"/>
  <c r="BB1741" i="10"/>
  <c r="BB1740" i="10"/>
  <c r="BB1739" i="10"/>
  <c r="BB1738" i="10"/>
  <c r="BB1737" i="10"/>
  <c r="BB1736" i="10"/>
  <c r="BB1735" i="10"/>
  <c r="BB1734" i="10"/>
  <c r="BB1733" i="10"/>
  <c r="BB1732" i="10"/>
  <c r="BB1731" i="10"/>
  <c r="BB1730" i="10"/>
  <c r="BB1729" i="10"/>
  <c r="BB1728" i="10"/>
  <c r="BB1727" i="10"/>
  <c r="BB1726" i="10"/>
  <c r="BB1725" i="10"/>
  <c r="BB1724" i="10"/>
  <c r="BB1723" i="10"/>
  <c r="BB1722" i="10"/>
  <c r="BB1721" i="10"/>
  <c r="BB1720" i="10"/>
  <c r="BB1719" i="10"/>
  <c r="BB1718" i="10"/>
  <c r="BB1717" i="10"/>
  <c r="BB1716" i="10"/>
  <c r="BB1715" i="10"/>
  <c r="BB1714" i="10"/>
  <c r="BB1713" i="10"/>
  <c r="BB1712" i="10"/>
  <c r="BB1711" i="10"/>
  <c r="BB1710" i="10"/>
  <c r="BB1709" i="10"/>
  <c r="BB1708" i="10"/>
  <c r="BB1707" i="10"/>
  <c r="BB1706" i="10"/>
  <c r="BB1705" i="10"/>
  <c r="BB1704" i="10"/>
  <c r="BB1703" i="10"/>
  <c r="BB1702" i="10"/>
  <c r="BB1701" i="10"/>
  <c r="BB1700" i="10"/>
  <c r="BB1699" i="10"/>
  <c r="BB1698" i="10"/>
  <c r="BB1697" i="10"/>
  <c r="BB1696" i="10"/>
  <c r="BB1695" i="10"/>
  <c r="BB1694" i="10"/>
  <c r="BB1693" i="10"/>
  <c r="BB1692" i="10"/>
  <c r="BB1691" i="10"/>
  <c r="BB1690" i="10"/>
  <c r="BB1689" i="10"/>
  <c r="BB1688" i="10"/>
  <c r="BB1687" i="10"/>
  <c r="BB1686" i="10"/>
  <c r="BB1685" i="10"/>
  <c r="BB1684" i="10"/>
  <c r="BB1683" i="10"/>
  <c r="BB1682" i="10"/>
  <c r="BB1681" i="10"/>
  <c r="BB1680" i="10"/>
  <c r="BB1679" i="10"/>
  <c r="BB1678" i="10"/>
  <c r="BB1677" i="10"/>
  <c r="BB1676" i="10"/>
  <c r="BB1675" i="10"/>
  <c r="BB1674" i="10"/>
  <c r="BB1673" i="10"/>
  <c r="BB1672" i="10"/>
  <c r="BB1671" i="10"/>
  <c r="BB1670" i="10"/>
  <c r="BB1669" i="10"/>
  <c r="BB1668" i="10"/>
  <c r="BB1667" i="10"/>
  <c r="BB1666" i="10"/>
  <c r="BB1665" i="10"/>
  <c r="BB1664" i="10"/>
  <c r="BB1663" i="10"/>
  <c r="BB1662" i="10"/>
  <c r="BB1661" i="10"/>
  <c r="BB1660" i="10"/>
  <c r="BB1659" i="10"/>
  <c r="BB1658" i="10"/>
  <c r="BB1657" i="10"/>
  <c r="BB1656" i="10"/>
  <c r="BB1655" i="10"/>
  <c r="BB1654" i="10"/>
  <c r="BB1653" i="10"/>
  <c r="BB1652" i="10"/>
  <c r="BB1651" i="10"/>
  <c r="BB1650" i="10"/>
  <c r="BB1649" i="10"/>
  <c r="BB1648" i="10"/>
  <c r="BB1647" i="10"/>
  <c r="BB1646" i="10"/>
  <c r="BB1645" i="10"/>
  <c r="BB1644" i="10"/>
  <c r="BB1643" i="10"/>
  <c r="BB1642" i="10"/>
  <c r="BB1641" i="10"/>
  <c r="BB1640" i="10"/>
  <c r="BB1639" i="10"/>
  <c r="BB1638" i="10"/>
  <c r="BB1637" i="10"/>
  <c r="BB1636" i="10"/>
  <c r="BB1635" i="10"/>
  <c r="BB1634" i="10"/>
  <c r="BB1633" i="10"/>
  <c r="BB1632" i="10"/>
  <c r="BB1631" i="10"/>
  <c r="BB1630" i="10"/>
  <c r="BB1629" i="10"/>
  <c r="BB1628" i="10"/>
  <c r="BB1627" i="10"/>
  <c r="BB1626" i="10"/>
  <c r="BB1625" i="10"/>
  <c r="BB1624" i="10"/>
  <c r="BB1623" i="10"/>
  <c r="BB1622" i="10"/>
  <c r="BB1621" i="10"/>
  <c r="BB1620" i="10"/>
  <c r="BB1619" i="10"/>
  <c r="BB1618" i="10"/>
  <c r="BB1617" i="10"/>
  <c r="BB1616" i="10"/>
  <c r="BB1615" i="10"/>
  <c r="BB1614" i="10"/>
  <c r="BB1613" i="10"/>
  <c r="BB1612" i="10"/>
  <c r="BB1611" i="10"/>
  <c r="BB1610" i="10"/>
  <c r="BB1609" i="10"/>
  <c r="BB1608" i="10"/>
  <c r="BB1607" i="10"/>
  <c r="BB1606" i="10"/>
  <c r="BB1605" i="10"/>
  <c r="BB1604" i="10"/>
  <c r="BB1603" i="10"/>
  <c r="BB1602" i="10"/>
  <c r="BB1601" i="10"/>
  <c r="BB1600" i="10"/>
  <c r="BB1599" i="10"/>
  <c r="BB1598" i="10"/>
  <c r="BB1597" i="10"/>
  <c r="BB1596" i="10"/>
  <c r="BB1595" i="10"/>
  <c r="BB1594" i="10"/>
  <c r="BB1593" i="10"/>
  <c r="BB1592" i="10"/>
  <c r="BB1591" i="10"/>
  <c r="BB1590" i="10"/>
  <c r="BB1589" i="10"/>
  <c r="BB1588" i="10"/>
  <c r="BB1587" i="10"/>
  <c r="BB1586" i="10"/>
  <c r="BB1585" i="10"/>
  <c r="BB1584" i="10"/>
  <c r="BB1583" i="10"/>
  <c r="BB1582" i="10"/>
  <c r="BB1581" i="10"/>
  <c r="BB1580" i="10"/>
  <c r="BB1579" i="10"/>
  <c r="BB1578" i="10"/>
  <c r="BB1577" i="10"/>
  <c r="BB1576" i="10"/>
  <c r="BB1575" i="10"/>
  <c r="BB1574" i="10"/>
  <c r="BB1573" i="10"/>
  <c r="BB1572" i="10"/>
  <c r="BB1571" i="10"/>
  <c r="BB1570" i="10"/>
  <c r="BB1569" i="10"/>
  <c r="BB1568" i="10"/>
  <c r="BB1567" i="10"/>
  <c r="BB1566" i="10"/>
  <c r="BB1565" i="10"/>
  <c r="BB1564" i="10"/>
  <c r="BB1563" i="10"/>
  <c r="BB1562" i="10"/>
  <c r="BB1561" i="10"/>
  <c r="BB1560" i="10"/>
  <c r="BB1559" i="10"/>
  <c r="BB1558" i="10"/>
  <c r="BB1557" i="10"/>
  <c r="BB1556" i="10"/>
  <c r="BB1555" i="10"/>
  <c r="BB1554" i="10"/>
  <c r="BB1553" i="10"/>
  <c r="BB1552" i="10"/>
  <c r="BB1551" i="10"/>
  <c r="BB1550" i="10"/>
  <c r="BB1549" i="10"/>
  <c r="BB1548" i="10"/>
  <c r="BB1547" i="10"/>
  <c r="BB1546" i="10"/>
  <c r="BB1545" i="10"/>
  <c r="BB1544" i="10"/>
  <c r="BB1543" i="10"/>
  <c r="BB1542" i="10"/>
  <c r="BB1541" i="10"/>
  <c r="BB1540" i="10"/>
  <c r="BB1539" i="10"/>
  <c r="BB1538" i="10"/>
  <c r="BB1537" i="10"/>
  <c r="BB1536" i="10"/>
  <c r="BB1535" i="10"/>
  <c r="BB1534" i="10"/>
  <c r="BB1533" i="10"/>
  <c r="BB1532" i="10"/>
  <c r="BB1531" i="10"/>
  <c r="BB1530" i="10"/>
  <c r="BB1529" i="10"/>
  <c r="BB1528" i="10"/>
  <c r="BB1527" i="10"/>
  <c r="BB1526" i="10"/>
  <c r="BB1525" i="10"/>
  <c r="BB1524" i="10"/>
  <c r="BB1523" i="10"/>
  <c r="BB1522" i="10"/>
  <c r="BB1521" i="10"/>
  <c r="BB1520" i="10"/>
  <c r="BB1519" i="10"/>
  <c r="BB1518" i="10"/>
  <c r="BB1517" i="10"/>
  <c r="BB1516" i="10"/>
  <c r="BB1515" i="10"/>
  <c r="BB1514" i="10"/>
  <c r="BB1513" i="10"/>
  <c r="BB1512" i="10"/>
  <c r="BB1511" i="10"/>
  <c r="BB1510" i="10"/>
  <c r="BB1509" i="10"/>
  <c r="BB1508" i="10"/>
  <c r="BB1507" i="10"/>
  <c r="BB1506" i="10"/>
  <c r="BB1505" i="10"/>
  <c r="BB1504" i="10"/>
  <c r="BB1503" i="10"/>
  <c r="BB1502" i="10"/>
  <c r="BB1501" i="10"/>
  <c r="BB1500" i="10"/>
  <c r="BB1499" i="10"/>
  <c r="BB1498" i="10"/>
  <c r="BB1497" i="10"/>
  <c r="BB1496" i="10"/>
  <c r="BB1495" i="10"/>
  <c r="BB1494" i="10"/>
  <c r="BB1493" i="10"/>
  <c r="BB1492" i="10"/>
  <c r="BB1491" i="10"/>
  <c r="BB1490" i="10"/>
  <c r="BB1489" i="10"/>
  <c r="BB1488" i="10"/>
  <c r="BB1487" i="10"/>
  <c r="BB1486" i="10"/>
  <c r="BB1485" i="10"/>
  <c r="BB1484" i="10"/>
  <c r="BB1483" i="10"/>
  <c r="BB1482" i="10"/>
  <c r="BB1481" i="10"/>
  <c r="BB1480" i="10"/>
  <c r="BB1479" i="10"/>
  <c r="BB1478" i="10"/>
  <c r="BB1477" i="10"/>
  <c r="BB1476" i="10"/>
  <c r="BB1475" i="10"/>
  <c r="BB1474" i="10"/>
  <c r="BB1473" i="10"/>
  <c r="BB1472" i="10"/>
  <c r="BB1471" i="10"/>
  <c r="BB1470" i="10"/>
  <c r="BB1469" i="10"/>
  <c r="BB1468" i="10"/>
  <c r="BB1467" i="10"/>
  <c r="BB1466" i="10"/>
  <c r="BB1465" i="10"/>
  <c r="BB1464" i="10"/>
  <c r="BB1463" i="10"/>
  <c r="BB1462" i="10"/>
  <c r="BB1461" i="10"/>
  <c r="BB1460" i="10"/>
  <c r="BB1459" i="10"/>
  <c r="BB1458" i="10"/>
  <c r="BB1457" i="10"/>
  <c r="BB1456" i="10"/>
  <c r="BB1455" i="10"/>
  <c r="BB1454" i="10"/>
  <c r="BB1453" i="10"/>
  <c r="BB1452" i="10"/>
  <c r="BB1451" i="10"/>
  <c r="BB1450" i="10"/>
  <c r="BB1449" i="10"/>
  <c r="BB1448" i="10"/>
  <c r="BB1447" i="10"/>
  <c r="BB1446" i="10"/>
  <c r="BB1445" i="10"/>
  <c r="BB1444" i="10"/>
  <c r="BB1443" i="10"/>
  <c r="BB1442" i="10"/>
  <c r="BB1441" i="10"/>
  <c r="BB1440" i="10"/>
  <c r="BB1439" i="10"/>
  <c r="BB1438" i="10"/>
  <c r="BB1437" i="10"/>
  <c r="BB1436" i="10"/>
  <c r="BB1435" i="10"/>
  <c r="BB1434" i="10"/>
  <c r="BB1433" i="10"/>
  <c r="BB1432" i="10"/>
  <c r="BB1431" i="10"/>
  <c r="BB1430" i="10"/>
  <c r="BB1429" i="10"/>
  <c r="BB1428" i="10"/>
  <c r="BB1427" i="10"/>
  <c r="BB1426" i="10"/>
  <c r="BB1425" i="10"/>
  <c r="BB1424" i="10"/>
  <c r="BB1423" i="10"/>
  <c r="BB1422" i="10"/>
  <c r="BB1421" i="10"/>
  <c r="BB1420" i="10"/>
  <c r="BB1419" i="10"/>
  <c r="BB1418" i="10"/>
  <c r="BB1417" i="10"/>
  <c r="BB1416" i="10"/>
  <c r="BB1415" i="10"/>
  <c r="BB1414" i="10"/>
  <c r="BB1413" i="10"/>
  <c r="BB1412" i="10"/>
  <c r="BB1411" i="10"/>
  <c r="BB1410" i="10"/>
  <c r="BB1409" i="10"/>
  <c r="BB1408" i="10"/>
  <c r="BB1407" i="10"/>
  <c r="BB1406" i="10"/>
  <c r="BB1405" i="10"/>
  <c r="BB1404" i="10"/>
  <c r="BB1403" i="10"/>
  <c r="BB1402" i="10"/>
  <c r="BB1401" i="10"/>
  <c r="BB1400" i="10"/>
  <c r="BB1399" i="10"/>
  <c r="BB1398" i="10"/>
  <c r="BB1397" i="10"/>
  <c r="BB1396" i="10"/>
  <c r="BB1395" i="10"/>
  <c r="BB1394" i="10"/>
  <c r="BB1393" i="10"/>
  <c r="BB1392" i="10"/>
  <c r="BB1391" i="10"/>
  <c r="BB1390" i="10"/>
  <c r="BB1389" i="10"/>
  <c r="BB1388" i="10"/>
  <c r="BB1387" i="10"/>
  <c r="BB1386" i="10"/>
  <c r="BB1385" i="10"/>
  <c r="BB1384" i="10"/>
  <c r="BB1383" i="10"/>
  <c r="BB1382" i="10"/>
  <c r="BB1381" i="10"/>
  <c r="BB1380" i="10"/>
  <c r="BB1379" i="10"/>
  <c r="BB1378" i="10"/>
  <c r="BB1377" i="10"/>
  <c r="BB1376" i="10"/>
  <c r="BB1375" i="10"/>
  <c r="BB1374" i="10"/>
  <c r="BB1373" i="10"/>
  <c r="BB1372" i="10"/>
  <c r="BB1371" i="10"/>
  <c r="BB1370" i="10"/>
  <c r="BB1369" i="10"/>
  <c r="BB1368" i="10"/>
  <c r="BB1367" i="10"/>
  <c r="BB1366" i="10"/>
  <c r="BB1365" i="10"/>
  <c r="BB1364" i="10"/>
  <c r="BB1363" i="10"/>
  <c r="BB1362" i="10"/>
  <c r="BB1361" i="10"/>
  <c r="BB1360" i="10"/>
  <c r="BB1359" i="10"/>
  <c r="BB1358" i="10"/>
  <c r="BB1357" i="10"/>
  <c r="BB1356" i="10"/>
  <c r="BB1355" i="10"/>
  <c r="BB1354" i="10"/>
  <c r="BB1353" i="10"/>
  <c r="BB1352" i="10"/>
  <c r="BB1351" i="10"/>
  <c r="BB1350" i="10"/>
  <c r="BB1349" i="10"/>
  <c r="BB1348" i="10"/>
  <c r="BB1347" i="10"/>
  <c r="BB1346" i="10"/>
  <c r="BB1345" i="10"/>
  <c r="BB1344" i="10"/>
  <c r="BB1343" i="10"/>
  <c r="BB1342" i="10"/>
  <c r="BB1341" i="10"/>
  <c r="BB1340" i="10"/>
  <c r="BB1339" i="10"/>
  <c r="BB1338" i="10"/>
  <c r="BB1337" i="10"/>
  <c r="BB1336" i="10"/>
  <c r="BB1335" i="10"/>
  <c r="BB1334" i="10"/>
  <c r="BB1333" i="10"/>
  <c r="BB1332" i="10"/>
  <c r="BB1331" i="10"/>
  <c r="BB1330" i="10"/>
  <c r="BB1329" i="10"/>
  <c r="BB1328" i="10"/>
  <c r="BB1327" i="10"/>
  <c r="BB1326" i="10"/>
  <c r="BB1325" i="10"/>
  <c r="BB1324" i="10"/>
  <c r="BB1323" i="10"/>
  <c r="BB1322" i="10"/>
  <c r="BB1321" i="10"/>
  <c r="BB1320" i="10"/>
  <c r="BB1319" i="10"/>
  <c r="BB1318" i="10"/>
  <c r="BB1317" i="10"/>
  <c r="BB1316" i="10"/>
  <c r="BB1315" i="10"/>
  <c r="BB1314" i="10"/>
  <c r="BB1313" i="10"/>
  <c r="BB1312" i="10"/>
  <c r="BB1311" i="10"/>
  <c r="BB1310" i="10"/>
  <c r="BB1309" i="10"/>
  <c r="BB1308" i="10"/>
  <c r="BB1307" i="10"/>
  <c r="BB1306" i="10"/>
  <c r="BB1305" i="10"/>
  <c r="BB1304" i="10"/>
  <c r="BB1303" i="10"/>
  <c r="BB1302" i="10"/>
  <c r="BB1301" i="10"/>
  <c r="BB1300" i="10"/>
  <c r="BB1299" i="10"/>
  <c r="BB1298" i="10"/>
  <c r="BB1297" i="10"/>
  <c r="BB1296" i="10"/>
  <c r="BB1295" i="10"/>
  <c r="BB1294" i="10"/>
  <c r="BB1293" i="10"/>
  <c r="BB1292" i="10"/>
  <c r="BB1291" i="10"/>
  <c r="BB1290" i="10"/>
  <c r="BB1289" i="10"/>
  <c r="BB1288" i="10"/>
  <c r="BB1287" i="10"/>
  <c r="BB1286" i="10"/>
  <c r="BB1285" i="10"/>
  <c r="BB1284" i="10"/>
  <c r="BB1283" i="10"/>
  <c r="BB1282" i="10"/>
  <c r="BB1281" i="10"/>
  <c r="BB1280" i="10"/>
  <c r="BB1279" i="10"/>
  <c r="BB1278" i="10"/>
  <c r="BB1277" i="10"/>
  <c r="BB1276" i="10"/>
  <c r="BB1275" i="10"/>
  <c r="BB1274" i="10"/>
  <c r="BB1273" i="10"/>
  <c r="BB1272" i="10"/>
  <c r="BB1271" i="10"/>
  <c r="BB1270" i="10"/>
  <c r="BB1269" i="10"/>
  <c r="BB1268" i="10"/>
  <c r="BB1267" i="10"/>
  <c r="BB1266" i="10"/>
  <c r="BB1265" i="10"/>
  <c r="BB1264" i="10"/>
  <c r="BB1263" i="10"/>
  <c r="BB1262" i="10"/>
  <c r="BB1261" i="10"/>
  <c r="BB1260" i="10"/>
  <c r="BB1259" i="10"/>
  <c r="BB1258" i="10"/>
  <c r="BB1257" i="10"/>
  <c r="BB1256" i="10"/>
  <c r="BB1255" i="10"/>
  <c r="BB1254" i="10"/>
  <c r="BB1253" i="10"/>
  <c r="BB1252" i="10"/>
  <c r="BB1251" i="10"/>
  <c r="BB1250" i="10"/>
  <c r="BB1249" i="10"/>
  <c r="BB1248" i="10"/>
  <c r="BB1247" i="10"/>
  <c r="BB1246" i="10"/>
  <c r="BB1245" i="10"/>
  <c r="BB1244" i="10"/>
  <c r="BB1243" i="10"/>
  <c r="BB1242" i="10"/>
  <c r="BB1241" i="10"/>
  <c r="BB1240" i="10"/>
  <c r="BB1239" i="10"/>
  <c r="BB1238" i="10"/>
  <c r="BB1237" i="10"/>
  <c r="BB1236" i="10"/>
  <c r="BB1235" i="10"/>
  <c r="BB1234" i="10"/>
  <c r="BB1233" i="10"/>
  <c r="BB1232" i="10"/>
  <c r="BB1231" i="10"/>
  <c r="BB1230" i="10"/>
  <c r="BB1229" i="10"/>
  <c r="BB1228" i="10"/>
  <c r="BB1227" i="10"/>
  <c r="BB1226" i="10"/>
  <c r="BB1225" i="10"/>
  <c r="BB1224" i="10"/>
  <c r="BB1223" i="10"/>
  <c r="BB1222" i="10"/>
  <c r="BB1221" i="10"/>
  <c r="BB1220" i="10"/>
  <c r="BB1219" i="10"/>
  <c r="BB1218" i="10"/>
  <c r="BB1217" i="10"/>
  <c r="BB1216" i="10"/>
  <c r="BB1215" i="10"/>
  <c r="BB1214" i="10"/>
  <c r="BB1213" i="10"/>
  <c r="BB1212" i="10"/>
  <c r="BB1211" i="10"/>
  <c r="BB1210" i="10"/>
  <c r="BB1209" i="10"/>
  <c r="BB1208" i="10"/>
  <c r="BB1207" i="10"/>
  <c r="BB1206" i="10"/>
  <c r="BB1205" i="10"/>
  <c r="BB1204" i="10"/>
  <c r="BB1203" i="10"/>
  <c r="BB1202" i="10"/>
  <c r="BB1201" i="10"/>
  <c r="BB1200" i="10"/>
  <c r="BB1199" i="10"/>
  <c r="BB1198" i="10"/>
  <c r="BB1197" i="10"/>
  <c r="BB1196" i="10"/>
  <c r="BB1195" i="10"/>
  <c r="BB1194" i="10"/>
  <c r="BB1193" i="10"/>
  <c r="BB1192" i="10"/>
  <c r="BB1191" i="10"/>
  <c r="BB1190" i="10"/>
  <c r="BB1189" i="10"/>
  <c r="BB1188" i="10"/>
  <c r="BB1187" i="10"/>
  <c r="BB1186" i="10"/>
  <c r="BB1185" i="10"/>
  <c r="BB1184" i="10"/>
  <c r="BB1183" i="10"/>
  <c r="BB1182" i="10"/>
  <c r="BB1181" i="10"/>
  <c r="BB1180" i="10"/>
  <c r="BB1179" i="10"/>
  <c r="BB1178" i="10"/>
  <c r="BB1177" i="10"/>
  <c r="BB1176" i="10"/>
  <c r="BB1175" i="10"/>
  <c r="BB1174" i="10"/>
  <c r="BB1173" i="10"/>
  <c r="BB1172" i="10"/>
  <c r="BB1171" i="10"/>
  <c r="BB1170" i="10"/>
  <c r="BB1169" i="10"/>
  <c r="BB1168" i="10"/>
  <c r="BB1167" i="10"/>
  <c r="BB1166" i="10"/>
  <c r="BB1165" i="10"/>
  <c r="BB1164" i="10"/>
  <c r="BB1163" i="10"/>
  <c r="BB1162" i="10"/>
  <c r="BB1161" i="10"/>
  <c r="BB1160" i="10"/>
  <c r="BB1159" i="10"/>
  <c r="BB1158" i="10"/>
  <c r="BB1157" i="10"/>
  <c r="BB1156" i="10"/>
  <c r="BB1155" i="10"/>
  <c r="BB1154" i="10"/>
  <c r="BB1153" i="10"/>
  <c r="BB1152" i="10"/>
  <c r="BB1151" i="10"/>
  <c r="BB1150" i="10"/>
  <c r="BB1149" i="10"/>
  <c r="BB1148" i="10"/>
  <c r="BB1147" i="10"/>
  <c r="BB1146" i="10"/>
  <c r="BB1145" i="10"/>
  <c r="BB1144" i="10"/>
  <c r="BB1143" i="10"/>
  <c r="BB1142" i="10"/>
  <c r="BB1141" i="10"/>
  <c r="BB1140" i="10"/>
  <c r="BB1139" i="10"/>
  <c r="BB1138" i="10"/>
  <c r="BB1137" i="10"/>
  <c r="BB1136" i="10"/>
  <c r="BB1135" i="10"/>
  <c r="BB1134" i="10"/>
  <c r="BB1133" i="10"/>
  <c r="BB1132" i="10"/>
  <c r="BB1131" i="10"/>
  <c r="BB1130" i="10"/>
  <c r="BB1129" i="10"/>
  <c r="BB1128" i="10"/>
  <c r="BB1127" i="10"/>
  <c r="BB1126" i="10"/>
  <c r="BB1125" i="10"/>
  <c r="BB1124" i="10"/>
  <c r="BB1123" i="10"/>
  <c r="BB1122" i="10"/>
  <c r="BB1121" i="10"/>
  <c r="BB1120" i="10"/>
  <c r="BB1119" i="10"/>
  <c r="BB1118" i="10"/>
  <c r="BB1117" i="10"/>
  <c r="BB1116" i="10"/>
  <c r="BB1115" i="10"/>
  <c r="BB1114" i="10"/>
  <c r="BB1113" i="10"/>
  <c r="BB1112" i="10"/>
  <c r="BB1111" i="10"/>
  <c r="BB1110" i="10"/>
  <c r="BB1109" i="10"/>
  <c r="BB1108" i="10"/>
  <c r="BB1107" i="10"/>
  <c r="BB1106" i="10"/>
  <c r="BB1105" i="10"/>
  <c r="BB1104" i="10"/>
  <c r="BB1103" i="10"/>
  <c r="BB1102" i="10"/>
  <c r="BB1101" i="10"/>
  <c r="BB1100" i="10"/>
  <c r="BB1099" i="10"/>
  <c r="BB1098" i="10"/>
  <c r="BB1097" i="10"/>
  <c r="BB1096" i="10"/>
  <c r="BB1095" i="10"/>
  <c r="BB1094" i="10"/>
  <c r="BB1093" i="10"/>
  <c r="BB1092" i="10"/>
  <c r="BB1091" i="10"/>
  <c r="BB1090" i="10"/>
  <c r="BB1089" i="10"/>
  <c r="BB1088" i="10"/>
  <c r="BB1087" i="10"/>
  <c r="BB1086" i="10"/>
  <c r="BB1085" i="10"/>
  <c r="BB1084" i="10"/>
  <c r="BB1083" i="10"/>
  <c r="BB1082" i="10"/>
  <c r="BB1081" i="10"/>
  <c r="BB1080" i="10"/>
  <c r="BB1079" i="10"/>
  <c r="BB1078" i="10"/>
  <c r="BB1077" i="10"/>
  <c r="BB1076" i="10"/>
  <c r="BB1075" i="10"/>
  <c r="BB1074" i="10"/>
  <c r="BB1073" i="10"/>
  <c r="BB1072" i="10"/>
  <c r="BB1071" i="10"/>
  <c r="BB1070" i="10"/>
  <c r="BB1069" i="10"/>
  <c r="BB1068" i="10"/>
  <c r="BB1067" i="10"/>
  <c r="BB1066" i="10"/>
  <c r="BB1065" i="10"/>
  <c r="BB1064" i="10"/>
  <c r="BB1063" i="10"/>
  <c r="BB1062" i="10"/>
  <c r="BB1061" i="10"/>
  <c r="BB1060" i="10"/>
  <c r="BB1059" i="10"/>
  <c r="BB1058" i="10"/>
  <c r="BB1057" i="10"/>
  <c r="BB1056" i="10"/>
  <c r="BB1055" i="10"/>
  <c r="BB1054" i="10"/>
  <c r="BB1053" i="10"/>
  <c r="BB1052" i="10"/>
  <c r="BB1051" i="10"/>
  <c r="BB1050" i="10"/>
  <c r="BB1049" i="10"/>
  <c r="BB1048" i="10"/>
  <c r="BB1047" i="10"/>
  <c r="BB1046" i="10"/>
  <c r="BB1045" i="10"/>
  <c r="BB1044" i="10"/>
  <c r="BB1043" i="10"/>
  <c r="BB1042" i="10"/>
  <c r="BB1041" i="10"/>
  <c r="BB1040" i="10"/>
  <c r="BB1039" i="10"/>
  <c r="BB1038" i="10"/>
  <c r="BB1037" i="10"/>
  <c r="BB1036" i="10"/>
  <c r="BB1035" i="10"/>
  <c r="BB1034" i="10"/>
  <c r="BB1033" i="10"/>
  <c r="BB1032" i="10"/>
  <c r="BB1031" i="10"/>
  <c r="BB1030" i="10"/>
  <c r="BB1029" i="10"/>
  <c r="BB1028" i="10"/>
  <c r="BB1027" i="10"/>
  <c r="BB1026" i="10"/>
  <c r="BB1025" i="10"/>
  <c r="BB1024" i="10"/>
  <c r="BB1023" i="10"/>
  <c r="BB1022" i="10"/>
  <c r="BB1021" i="10"/>
  <c r="BB1020" i="10"/>
  <c r="BB1019" i="10"/>
  <c r="BB1018" i="10"/>
  <c r="BB1017" i="10"/>
  <c r="BB1016" i="10"/>
  <c r="BB1015" i="10"/>
  <c r="BB1014" i="10"/>
  <c r="BB1013" i="10"/>
  <c r="BB1012" i="10"/>
  <c r="BB1011" i="10"/>
  <c r="BB1010" i="10"/>
  <c r="BB1009" i="10"/>
  <c r="BB1008" i="10"/>
  <c r="BB1007" i="10"/>
  <c r="BB1006" i="10"/>
  <c r="BB1005" i="10"/>
  <c r="BB1004" i="10"/>
  <c r="BB1003" i="10"/>
  <c r="BB1002" i="10"/>
  <c r="BB1001" i="10"/>
  <c r="BB1000" i="10"/>
  <c r="BB999" i="10"/>
  <c r="BB998" i="10"/>
  <c r="BB997" i="10"/>
  <c r="BB996" i="10"/>
  <c r="BB995" i="10"/>
  <c r="BB994" i="10"/>
  <c r="BB993" i="10"/>
  <c r="BB992" i="10"/>
  <c r="BB991" i="10"/>
  <c r="BB990" i="10"/>
  <c r="BB989" i="10"/>
  <c r="BB988" i="10"/>
  <c r="BB987" i="10"/>
  <c r="BB986" i="10"/>
  <c r="BB985" i="10"/>
  <c r="BB984" i="10"/>
  <c r="BB983" i="10"/>
  <c r="BB982" i="10"/>
  <c r="BB981" i="10"/>
  <c r="BB980" i="10"/>
  <c r="BB979" i="10"/>
  <c r="BB978" i="10"/>
  <c r="BB977" i="10"/>
  <c r="BB976" i="10"/>
  <c r="BB975" i="10"/>
  <c r="BB974" i="10"/>
  <c r="BB973" i="10"/>
  <c r="BB972" i="10"/>
  <c r="BB971" i="10"/>
  <c r="BB970" i="10"/>
  <c r="BB969" i="10"/>
  <c r="BB968" i="10"/>
  <c r="BB967" i="10"/>
  <c r="BB966" i="10"/>
  <c r="BB965" i="10"/>
  <c r="BB964" i="10"/>
  <c r="BB963" i="10"/>
  <c r="BB962" i="10"/>
  <c r="BB961" i="10"/>
  <c r="BB960" i="10"/>
  <c r="BB959" i="10"/>
  <c r="BB958" i="10"/>
  <c r="BB957" i="10"/>
  <c r="BB956" i="10"/>
  <c r="BB955" i="10"/>
  <c r="BB954" i="10"/>
  <c r="BB953" i="10"/>
  <c r="BB952" i="10"/>
  <c r="BB951" i="10"/>
  <c r="BB950" i="10"/>
  <c r="BB949" i="10"/>
  <c r="BB948" i="10"/>
  <c r="BB947" i="10"/>
  <c r="BB946" i="10"/>
  <c r="BB945" i="10"/>
  <c r="BB944" i="10"/>
  <c r="BB943" i="10"/>
  <c r="BB942" i="10"/>
  <c r="BB941" i="10"/>
  <c r="BB940" i="10"/>
  <c r="BB939" i="10"/>
  <c r="BB938" i="10"/>
  <c r="BB937" i="10"/>
  <c r="BB936" i="10"/>
  <c r="BB935" i="10"/>
  <c r="BB934" i="10"/>
  <c r="BB933" i="10"/>
  <c r="BB932" i="10"/>
  <c r="BB931" i="10"/>
  <c r="BB930" i="10"/>
  <c r="BB929" i="10"/>
  <c r="BB928" i="10"/>
  <c r="BB927" i="10"/>
  <c r="BB926" i="10"/>
  <c r="BB925" i="10"/>
  <c r="BB924" i="10"/>
  <c r="BB923" i="10"/>
  <c r="BB922" i="10"/>
  <c r="BB921" i="10"/>
  <c r="BB920" i="10"/>
  <c r="BB919" i="10"/>
  <c r="BB918" i="10"/>
  <c r="BB917" i="10"/>
  <c r="BB916" i="10"/>
  <c r="BB915" i="10"/>
  <c r="BB914" i="10"/>
  <c r="BB913" i="10"/>
  <c r="BB912" i="10"/>
  <c r="BB911" i="10"/>
  <c r="BB910" i="10"/>
  <c r="BB909" i="10"/>
  <c r="BB908" i="10"/>
  <c r="BB907" i="10"/>
  <c r="BB906" i="10"/>
  <c r="BB905" i="10"/>
  <c r="BB904" i="10"/>
  <c r="BB903" i="10"/>
  <c r="BB902" i="10"/>
  <c r="BB901" i="10"/>
  <c r="BB900" i="10"/>
  <c r="BB899" i="10"/>
  <c r="BB898" i="10"/>
  <c r="BB897" i="10"/>
  <c r="BB896" i="10"/>
  <c r="BB895" i="10"/>
  <c r="BB894" i="10"/>
  <c r="BB893" i="10"/>
  <c r="BB892" i="10"/>
  <c r="BB891" i="10"/>
  <c r="BB890" i="10"/>
  <c r="BB889" i="10"/>
  <c r="BB888" i="10"/>
  <c r="BB887" i="10"/>
  <c r="BB886" i="10"/>
  <c r="BB885" i="10"/>
  <c r="BB884" i="10"/>
  <c r="BB883" i="10"/>
  <c r="BB882" i="10"/>
  <c r="BB881" i="10"/>
  <c r="BB880" i="10"/>
  <c r="BB879" i="10"/>
  <c r="BB878" i="10"/>
  <c r="BB877" i="10"/>
  <c r="BB876" i="10"/>
  <c r="BB875" i="10"/>
  <c r="BB874" i="10"/>
  <c r="BB873" i="10"/>
  <c r="BB872" i="10"/>
  <c r="BB871" i="10"/>
  <c r="BB870" i="10"/>
  <c r="BB869" i="10"/>
  <c r="BB868" i="10"/>
  <c r="BB867" i="10"/>
  <c r="BB866" i="10"/>
  <c r="BB865" i="10"/>
  <c r="BB864" i="10"/>
  <c r="BB863" i="10"/>
  <c r="BB862" i="10"/>
  <c r="BB861" i="10"/>
  <c r="BB860" i="10"/>
  <c r="BB859" i="10"/>
  <c r="BB858" i="10"/>
  <c r="BB857" i="10"/>
  <c r="BB856" i="10"/>
  <c r="BB855" i="10"/>
  <c r="BB854" i="10"/>
  <c r="BB853" i="10"/>
  <c r="BB852" i="10"/>
  <c r="BB851" i="10"/>
  <c r="BB850" i="10"/>
  <c r="BB849" i="10"/>
  <c r="BB848" i="10"/>
  <c r="BB847" i="10"/>
  <c r="BB846" i="10"/>
  <c r="BB845" i="10"/>
  <c r="BB844" i="10"/>
  <c r="BB843" i="10"/>
  <c r="BB842" i="10"/>
  <c r="BB841" i="10"/>
  <c r="BB840" i="10"/>
  <c r="BB839" i="10"/>
  <c r="BB838" i="10"/>
  <c r="BB837" i="10"/>
  <c r="BB836" i="10"/>
  <c r="BB835" i="10"/>
  <c r="BB834" i="10"/>
  <c r="BB833" i="10"/>
  <c r="BB832" i="10"/>
  <c r="BB831" i="10"/>
  <c r="BB830" i="10"/>
  <c r="BB829" i="10"/>
  <c r="BB828" i="10"/>
  <c r="BB827" i="10"/>
  <c r="BB826" i="10"/>
  <c r="BB825" i="10"/>
  <c r="BB824" i="10"/>
  <c r="BB823" i="10"/>
  <c r="BB822" i="10"/>
  <c r="BB821" i="10"/>
  <c r="BB820" i="10"/>
  <c r="BB819" i="10"/>
  <c r="BB818" i="10"/>
  <c r="BB817" i="10"/>
  <c r="BB816" i="10"/>
  <c r="BB815" i="10"/>
  <c r="BB814" i="10"/>
  <c r="BB813" i="10"/>
  <c r="BB812" i="10"/>
  <c r="BB811" i="10"/>
  <c r="BB810" i="10"/>
  <c r="BB809" i="10"/>
  <c r="BB808" i="10"/>
  <c r="BB807" i="10"/>
  <c r="BB806" i="10"/>
  <c r="BB805" i="10"/>
  <c r="BB804" i="10"/>
  <c r="BB803" i="10"/>
  <c r="BB802" i="10"/>
  <c r="BB801" i="10"/>
  <c r="BB800" i="10"/>
  <c r="BB799" i="10"/>
  <c r="BB798" i="10"/>
  <c r="BB797" i="10"/>
  <c r="BB796" i="10"/>
  <c r="BB795" i="10"/>
  <c r="BB794" i="10"/>
  <c r="BB793" i="10"/>
  <c r="BB792" i="10"/>
  <c r="BB791" i="10"/>
  <c r="BB790" i="10"/>
  <c r="BB789" i="10"/>
  <c r="BB788" i="10"/>
  <c r="BB787" i="10"/>
  <c r="BB786" i="10"/>
  <c r="BB785" i="10"/>
  <c r="BB784" i="10"/>
  <c r="BB783" i="10"/>
  <c r="BB782" i="10"/>
  <c r="BB781" i="10"/>
  <c r="BB780" i="10"/>
  <c r="BB779" i="10"/>
  <c r="BB778" i="10"/>
  <c r="BB777" i="10"/>
  <c r="BB776" i="10"/>
  <c r="BB775" i="10"/>
  <c r="BB774" i="10"/>
  <c r="BB773" i="10"/>
  <c r="BB772" i="10"/>
  <c r="BB771" i="10"/>
  <c r="BB770" i="10"/>
  <c r="BB769" i="10"/>
  <c r="BB768" i="10"/>
  <c r="BB767" i="10"/>
  <c r="BB766" i="10"/>
  <c r="BB765" i="10"/>
  <c r="BB764" i="10"/>
  <c r="BB763" i="10"/>
  <c r="BB762" i="10"/>
  <c r="BB761" i="10"/>
  <c r="BB760" i="10"/>
  <c r="BB759" i="10"/>
  <c r="BB758" i="10"/>
  <c r="BB757" i="10"/>
  <c r="BB756" i="10"/>
  <c r="BB755" i="10"/>
  <c r="BB754" i="10"/>
  <c r="BB753" i="10"/>
  <c r="BB752" i="10"/>
  <c r="BB751" i="10"/>
  <c r="BB750" i="10"/>
  <c r="BB749" i="10"/>
  <c r="BB748" i="10"/>
  <c r="BB747" i="10"/>
  <c r="BB746" i="10"/>
  <c r="BB745" i="10"/>
  <c r="BB744" i="10"/>
  <c r="BB743" i="10"/>
  <c r="BB742" i="10"/>
  <c r="BB741" i="10"/>
  <c r="BB740" i="10"/>
  <c r="BB739" i="10"/>
  <c r="BB738" i="10"/>
  <c r="BB737" i="10"/>
  <c r="BB736" i="10"/>
  <c r="BB735" i="10"/>
  <c r="BB734" i="10"/>
  <c r="BB733" i="10"/>
  <c r="BB732" i="10"/>
  <c r="BB731" i="10"/>
  <c r="BB730" i="10"/>
  <c r="BB729" i="10"/>
  <c r="BB728" i="10"/>
  <c r="BB727" i="10"/>
  <c r="BB726" i="10"/>
  <c r="BB725" i="10"/>
  <c r="BB724" i="10"/>
  <c r="BB723" i="10"/>
  <c r="BB722" i="10"/>
  <c r="BB721" i="10"/>
  <c r="BB720" i="10"/>
  <c r="BB719" i="10"/>
  <c r="BB718" i="10"/>
  <c r="BB717" i="10"/>
  <c r="BB716" i="10"/>
  <c r="BB715" i="10"/>
  <c r="BB714" i="10"/>
  <c r="BB713" i="10"/>
  <c r="BB712" i="10"/>
  <c r="BB711" i="10"/>
  <c r="BB710" i="10"/>
  <c r="BB709" i="10"/>
  <c r="BB708" i="10"/>
  <c r="BB707" i="10"/>
  <c r="BB706" i="10"/>
  <c r="BB705" i="10"/>
  <c r="BB704" i="10"/>
  <c r="BB703" i="10"/>
  <c r="BB702" i="10"/>
  <c r="BB701" i="10"/>
  <c r="BB700" i="10"/>
  <c r="BB699" i="10"/>
  <c r="BB698" i="10"/>
  <c r="BB697" i="10"/>
  <c r="BB696" i="10"/>
  <c r="BB695" i="10"/>
  <c r="BB694" i="10"/>
  <c r="BB693" i="10"/>
  <c r="BB692" i="10"/>
  <c r="BB691" i="10"/>
  <c r="BB690" i="10"/>
  <c r="BB689" i="10"/>
  <c r="BB688" i="10"/>
  <c r="BB687" i="10"/>
  <c r="BB686" i="10"/>
  <c r="BB685" i="10"/>
  <c r="BB684" i="10"/>
  <c r="BB683" i="10"/>
  <c r="BB682" i="10"/>
  <c r="BB681" i="10"/>
  <c r="BB680" i="10"/>
  <c r="BB679" i="10"/>
  <c r="BB678" i="10"/>
  <c r="BB677" i="10"/>
  <c r="BB676" i="10"/>
  <c r="BB675" i="10"/>
  <c r="BB674" i="10"/>
  <c r="BB673" i="10"/>
  <c r="BB672" i="10"/>
  <c r="BB671" i="10"/>
  <c r="BB670" i="10"/>
  <c r="BB669" i="10"/>
  <c r="BB668" i="10"/>
  <c r="BB667" i="10"/>
  <c r="BB666" i="10"/>
  <c r="BB665" i="10"/>
  <c r="BB664" i="10"/>
  <c r="BB663" i="10"/>
  <c r="BB662" i="10"/>
  <c r="BB661" i="10"/>
  <c r="BB660" i="10"/>
  <c r="BB659" i="10"/>
  <c r="BB658" i="10"/>
  <c r="BB657" i="10"/>
  <c r="BB656" i="10"/>
  <c r="BB655" i="10"/>
  <c r="BB654" i="10"/>
  <c r="BB653" i="10"/>
  <c r="BB652" i="10"/>
  <c r="BB651" i="10"/>
  <c r="BB650" i="10"/>
  <c r="BB649" i="10"/>
  <c r="BB648" i="10"/>
  <c r="BB647" i="10"/>
  <c r="BB646" i="10"/>
  <c r="BB645" i="10"/>
  <c r="BB644" i="10"/>
  <c r="BB643" i="10"/>
  <c r="BB642" i="10"/>
  <c r="BB641" i="10"/>
  <c r="BB640" i="10"/>
  <c r="BB639" i="10"/>
  <c r="BB638" i="10"/>
  <c r="BB637" i="10"/>
  <c r="BB636" i="10"/>
  <c r="BB635" i="10"/>
  <c r="BB634" i="10"/>
  <c r="BB633" i="10"/>
  <c r="BB632" i="10"/>
  <c r="BB631" i="10"/>
  <c r="BB630" i="10"/>
  <c r="BB629" i="10"/>
  <c r="BB628" i="10"/>
  <c r="BB627" i="10"/>
  <c r="BB626" i="10"/>
  <c r="BB625" i="10"/>
  <c r="BB624" i="10"/>
  <c r="BB623" i="10"/>
  <c r="BB622" i="10"/>
  <c r="BB621" i="10"/>
  <c r="BB620" i="10"/>
  <c r="BB619" i="10"/>
  <c r="BB618" i="10"/>
  <c r="BB617" i="10"/>
  <c r="BB616" i="10"/>
  <c r="BB615" i="10"/>
  <c r="BB614" i="10"/>
  <c r="BB613" i="10"/>
  <c r="BB612" i="10"/>
  <c r="BB611" i="10"/>
  <c r="BB610" i="10"/>
  <c r="BB609" i="10"/>
  <c r="BB608" i="10"/>
  <c r="BB607" i="10"/>
  <c r="BB606" i="10"/>
  <c r="BB605" i="10"/>
  <c r="BB604" i="10"/>
  <c r="BB603" i="10"/>
  <c r="BB602" i="10"/>
  <c r="BB601" i="10"/>
  <c r="BB600" i="10"/>
  <c r="BB599" i="10"/>
  <c r="BB598" i="10"/>
  <c r="BB597" i="10"/>
  <c r="BB596" i="10"/>
  <c r="BB595" i="10"/>
  <c r="BB594" i="10"/>
  <c r="BB593" i="10"/>
  <c r="BB592" i="10"/>
  <c r="BB591" i="10"/>
  <c r="BB590" i="10"/>
  <c r="BB589" i="10"/>
  <c r="BB588" i="10"/>
  <c r="BB587" i="10"/>
  <c r="BB586" i="10"/>
  <c r="BB585" i="10"/>
  <c r="BB584" i="10"/>
  <c r="BB583" i="10"/>
  <c r="BB582" i="10"/>
  <c r="BB581" i="10"/>
  <c r="BB580" i="10"/>
  <c r="BB579" i="10"/>
  <c r="BB578" i="10"/>
  <c r="BB577" i="10"/>
  <c r="BB576" i="10"/>
  <c r="BB575" i="10"/>
  <c r="BB574" i="10"/>
  <c r="BB573" i="10"/>
  <c r="BB572" i="10"/>
  <c r="BB571" i="10"/>
  <c r="BB570" i="10"/>
  <c r="BB569" i="10"/>
  <c r="BB568" i="10"/>
  <c r="BB567" i="10"/>
  <c r="BB566" i="10"/>
  <c r="BB565" i="10"/>
  <c r="BB564" i="10"/>
  <c r="BB563" i="10"/>
  <c r="BB562" i="10"/>
  <c r="BB561" i="10"/>
  <c r="BB560" i="10"/>
  <c r="BB559" i="10"/>
  <c r="BB558" i="10"/>
  <c r="BB557" i="10"/>
  <c r="BB556" i="10"/>
  <c r="BB555" i="10"/>
  <c r="BB554" i="10"/>
  <c r="BB553" i="10"/>
  <c r="BB552" i="10"/>
  <c r="BB551" i="10"/>
  <c r="BB550" i="10"/>
  <c r="BB549" i="10"/>
  <c r="BB548" i="10"/>
  <c r="BB547" i="10"/>
  <c r="BB546" i="10"/>
  <c r="BB545" i="10"/>
  <c r="BB544" i="10"/>
  <c r="BB543" i="10"/>
  <c r="BB542" i="10"/>
  <c r="BB541" i="10"/>
  <c r="BB540" i="10"/>
  <c r="BB539" i="10"/>
  <c r="BB538" i="10"/>
  <c r="BB537" i="10"/>
  <c r="BB536" i="10"/>
  <c r="BB535" i="10"/>
  <c r="BB534" i="10"/>
  <c r="BB533" i="10"/>
  <c r="BB532" i="10"/>
  <c r="BB531" i="10"/>
  <c r="BB530" i="10"/>
  <c r="BB529" i="10"/>
  <c r="BB528" i="10"/>
  <c r="BB527" i="10"/>
  <c r="BB526" i="10"/>
  <c r="BB525" i="10"/>
  <c r="BB524" i="10"/>
  <c r="BB523" i="10"/>
  <c r="BB522" i="10"/>
  <c r="BB521" i="10"/>
  <c r="BB520" i="10"/>
  <c r="BB519" i="10"/>
  <c r="BB518" i="10"/>
  <c r="BB517" i="10"/>
  <c r="BB516" i="10"/>
  <c r="BB515" i="10"/>
  <c r="BB514" i="10"/>
  <c r="BB513" i="10"/>
  <c r="BB512" i="10"/>
  <c r="BB511" i="10"/>
  <c r="BB510" i="10"/>
  <c r="BB509" i="10"/>
  <c r="BB508" i="10"/>
  <c r="BB507" i="10"/>
  <c r="BB506" i="10"/>
  <c r="BB505" i="10"/>
  <c r="BB504" i="10"/>
  <c r="BB503" i="10"/>
  <c r="BB502" i="10"/>
  <c r="BB501" i="10"/>
  <c r="BB500" i="10"/>
  <c r="BB499" i="10"/>
  <c r="BB498" i="10"/>
  <c r="BB497" i="10"/>
  <c r="BB496" i="10"/>
  <c r="BB495" i="10"/>
  <c r="BB494" i="10"/>
  <c r="BB493" i="10"/>
  <c r="BB492" i="10"/>
  <c r="BB491" i="10"/>
  <c r="BB490" i="10"/>
  <c r="BB489" i="10"/>
  <c r="BB488" i="10"/>
  <c r="BB487" i="10"/>
  <c r="BB486" i="10"/>
  <c r="BB485" i="10"/>
  <c r="BB484" i="10"/>
  <c r="BB483" i="10"/>
  <c r="BB482" i="10"/>
  <c r="BB481" i="10"/>
  <c r="BB480" i="10"/>
  <c r="BB479" i="10"/>
  <c r="BB478" i="10"/>
  <c r="BB477" i="10"/>
  <c r="BB476" i="10"/>
  <c r="BB475" i="10"/>
  <c r="BB474" i="10"/>
  <c r="BB473" i="10"/>
  <c r="BB472" i="10"/>
  <c r="BB471" i="10"/>
  <c r="BB470" i="10"/>
  <c r="BB469" i="10"/>
  <c r="BB468" i="10"/>
  <c r="BB467" i="10"/>
  <c r="BB466" i="10"/>
  <c r="BB465" i="10"/>
  <c r="BB464" i="10"/>
  <c r="BB463" i="10"/>
  <c r="BB462" i="10"/>
  <c r="BB461" i="10"/>
  <c r="BB460" i="10"/>
  <c r="BB459" i="10"/>
  <c r="BB458" i="10"/>
  <c r="BB457" i="10"/>
  <c r="BB456" i="10"/>
  <c r="BB455" i="10"/>
  <c r="BB454" i="10"/>
  <c r="BB453" i="10"/>
  <c r="BB452" i="10"/>
  <c r="BB451" i="10"/>
  <c r="BB450" i="10"/>
  <c r="BB449" i="10"/>
  <c r="BB448" i="10"/>
  <c r="BB447" i="10"/>
  <c r="BB446" i="10"/>
  <c r="BB445" i="10"/>
  <c r="BB444" i="10"/>
  <c r="BB443" i="10"/>
  <c r="BB442" i="10"/>
  <c r="BB441" i="10"/>
  <c r="BB440" i="10"/>
  <c r="BB439" i="10"/>
  <c r="BB438" i="10"/>
  <c r="BB437" i="10"/>
  <c r="BB436" i="10"/>
  <c r="BB435" i="10"/>
  <c r="BB434" i="10"/>
  <c r="BB433" i="10"/>
  <c r="BB432" i="10"/>
  <c r="BB431" i="10"/>
  <c r="BB430" i="10"/>
  <c r="BB429" i="10"/>
  <c r="BB428" i="10"/>
  <c r="BB427" i="10"/>
  <c r="BB426" i="10"/>
  <c r="BB425" i="10"/>
  <c r="BB424" i="10"/>
  <c r="BB423" i="10"/>
  <c r="BB422" i="10"/>
  <c r="BB421" i="10"/>
  <c r="BB420" i="10"/>
  <c r="BB419" i="10"/>
  <c r="BB418" i="10"/>
  <c r="BB417" i="10"/>
  <c r="BB416" i="10"/>
  <c r="BB415" i="10"/>
  <c r="BB414" i="10"/>
  <c r="BB413" i="10"/>
  <c r="BB412" i="10"/>
  <c r="BB411" i="10"/>
  <c r="BB410" i="10"/>
  <c r="BB409" i="10"/>
  <c r="BB408" i="10"/>
  <c r="BB407" i="10"/>
  <c r="BB406" i="10"/>
  <c r="BB405" i="10"/>
  <c r="BB404" i="10"/>
  <c r="BB403" i="10"/>
  <c r="BB402" i="10"/>
  <c r="BB401" i="10"/>
  <c r="BB400" i="10"/>
  <c r="BB399" i="10"/>
  <c r="BB398" i="10"/>
  <c r="BB397" i="10"/>
  <c r="BB396" i="10"/>
  <c r="BB395" i="10"/>
  <c r="BB394" i="10"/>
  <c r="BB393" i="10"/>
  <c r="BB392" i="10"/>
  <c r="BB391" i="10"/>
  <c r="BB390" i="10"/>
  <c r="BB389" i="10"/>
  <c r="BB388" i="10"/>
  <c r="BB387" i="10"/>
  <c r="BB386" i="10"/>
  <c r="BB385" i="10"/>
  <c r="BB384" i="10"/>
  <c r="BB383" i="10"/>
  <c r="BB382" i="10"/>
  <c r="BB381" i="10"/>
  <c r="BB380" i="10"/>
  <c r="BB379" i="10"/>
  <c r="BB378" i="10"/>
  <c r="BB377" i="10"/>
  <c r="BB376" i="10"/>
  <c r="BB375" i="10"/>
  <c r="BB374" i="10"/>
  <c r="BB373" i="10"/>
  <c r="BB372" i="10"/>
  <c r="BB371" i="10"/>
  <c r="BB370" i="10"/>
  <c r="BB369" i="10"/>
  <c r="BB368" i="10"/>
  <c r="BB367" i="10"/>
  <c r="BB366" i="10"/>
  <c r="BB365" i="10"/>
  <c r="BB364" i="10"/>
  <c r="BB363" i="10"/>
  <c r="BB362" i="10"/>
  <c r="BB361" i="10"/>
  <c r="BB360" i="10"/>
  <c r="BB359" i="10"/>
  <c r="BB358" i="10"/>
  <c r="BB357" i="10"/>
  <c r="BB356" i="10"/>
  <c r="BB355" i="10"/>
  <c r="BB354" i="10"/>
  <c r="BB353" i="10"/>
  <c r="BB352" i="10"/>
  <c r="BB351" i="10"/>
  <c r="BB350" i="10"/>
  <c r="BB349" i="10"/>
  <c r="BB348" i="10"/>
  <c r="BB347" i="10"/>
  <c r="BB346" i="10"/>
  <c r="BB345" i="10"/>
  <c r="BB344" i="10"/>
  <c r="BB343" i="10"/>
  <c r="BB342" i="10"/>
  <c r="BB341" i="10"/>
  <c r="BB340" i="10"/>
  <c r="BB339" i="10"/>
  <c r="BB338" i="10"/>
  <c r="BB337" i="10"/>
  <c r="BB336" i="10"/>
  <c r="BB335" i="10"/>
  <c r="BB334" i="10"/>
  <c r="BB333" i="10"/>
  <c r="BB332" i="10"/>
  <c r="BB331" i="10"/>
  <c r="BB330" i="10"/>
  <c r="BB329" i="10"/>
  <c r="BB328" i="10"/>
  <c r="BB327" i="10"/>
  <c r="BB326" i="10"/>
  <c r="BB325" i="10"/>
  <c r="BB324" i="10"/>
  <c r="BB323" i="10"/>
  <c r="BB322" i="10"/>
  <c r="BB321" i="10"/>
  <c r="BB320" i="10"/>
  <c r="BB319" i="10"/>
  <c r="BB318" i="10"/>
  <c r="BB317" i="10"/>
  <c r="BB316" i="10"/>
  <c r="BB315" i="10"/>
  <c r="BB314" i="10"/>
  <c r="BB313" i="10"/>
  <c r="BB312" i="10"/>
  <c r="BB311" i="10"/>
  <c r="BB310" i="10"/>
  <c r="BB309" i="10"/>
  <c r="BB308" i="10"/>
  <c r="BB307" i="10"/>
  <c r="BB306" i="10"/>
  <c r="BB305" i="10"/>
  <c r="BB304" i="10"/>
  <c r="BB303" i="10"/>
  <c r="BB302" i="10"/>
  <c r="BB301" i="10"/>
  <c r="BB300" i="10"/>
  <c r="BB299" i="10"/>
  <c r="BB298" i="10"/>
  <c r="BB297" i="10"/>
  <c r="BB296" i="10"/>
  <c r="BB295" i="10"/>
  <c r="BB294" i="10"/>
  <c r="BB293" i="10"/>
  <c r="BB292" i="10"/>
  <c r="BB291" i="10"/>
  <c r="BB290" i="10"/>
  <c r="BB289" i="10"/>
  <c r="BB288" i="10"/>
  <c r="BB287" i="10"/>
  <c r="BB286" i="10"/>
  <c r="BB285" i="10"/>
  <c r="BB284" i="10"/>
  <c r="BB283" i="10"/>
  <c r="BB282" i="10"/>
  <c r="BB281" i="10"/>
  <c r="BB280" i="10"/>
  <c r="BB279" i="10"/>
  <c r="BB278" i="10"/>
  <c r="BB277" i="10"/>
  <c r="BB276" i="10"/>
  <c r="BB275" i="10"/>
  <c r="BB274" i="10"/>
  <c r="BB273" i="10"/>
  <c r="BB272" i="10"/>
  <c r="BB271" i="10"/>
  <c r="BB270" i="10"/>
  <c r="BB269" i="10"/>
  <c r="BB268" i="10"/>
  <c r="BB267" i="10"/>
  <c r="BB266" i="10"/>
  <c r="BB265" i="10"/>
  <c r="BB264" i="10"/>
  <c r="BB263" i="10"/>
  <c r="BB262" i="10"/>
  <c r="BB261" i="10"/>
  <c r="BB260" i="10"/>
  <c r="BB259" i="10"/>
  <c r="BB258" i="10"/>
  <c r="BB257" i="10"/>
  <c r="BB256" i="10"/>
  <c r="BB255" i="10"/>
  <c r="BB254" i="10"/>
  <c r="BB253" i="10"/>
  <c r="BB252" i="10"/>
  <c r="BB251" i="10"/>
  <c r="BB250" i="10"/>
  <c r="BB249" i="10"/>
  <c r="BB248" i="10"/>
  <c r="BB247" i="10"/>
  <c r="BB246" i="10"/>
  <c r="BB245" i="10"/>
  <c r="BB244" i="10"/>
  <c r="BB243" i="10"/>
  <c r="BB242" i="10"/>
  <c r="BB241" i="10"/>
  <c r="BB240" i="10"/>
  <c r="BB239" i="10"/>
  <c r="BB238" i="10"/>
  <c r="BB237" i="10"/>
  <c r="BB236" i="10"/>
  <c r="BB235" i="10"/>
  <c r="BB234" i="10"/>
  <c r="BB233" i="10"/>
  <c r="BB232" i="10"/>
  <c r="BB231" i="10"/>
  <c r="BB230" i="10"/>
  <c r="BB229" i="10"/>
  <c r="BB228" i="10"/>
  <c r="BB227" i="10"/>
  <c r="BB226" i="10"/>
  <c r="BB225" i="10"/>
  <c r="BB224" i="10"/>
  <c r="BB223" i="10"/>
  <c r="BB222" i="10"/>
  <c r="BB221" i="10"/>
  <c r="BB220" i="10"/>
  <c r="BB219" i="10"/>
  <c r="BB218" i="10"/>
  <c r="BB217" i="10"/>
  <c r="BB216" i="10"/>
  <c r="BB215" i="10"/>
  <c r="BB214" i="10"/>
  <c r="BB213" i="10"/>
  <c r="BB212" i="10"/>
  <c r="BB211" i="10"/>
  <c r="BB210" i="10"/>
  <c r="BB209" i="10"/>
  <c r="BB208" i="10"/>
  <c r="BB207" i="10"/>
  <c r="BB206" i="10"/>
  <c r="BB205" i="10"/>
  <c r="BB204" i="10"/>
  <c r="BB203" i="10"/>
  <c r="BB202" i="10"/>
  <c r="BB201" i="10"/>
  <c r="BB200" i="10"/>
  <c r="BB199" i="10"/>
  <c r="BB198" i="10"/>
  <c r="BB197" i="10"/>
  <c r="BB196" i="10"/>
  <c r="BB195" i="10"/>
  <c r="BB194" i="10"/>
  <c r="BB193" i="10"/>
  <c r="BB192" i="10"/>
  <c r="BB191" i="10"/>
  <c r="BB190" i="10"/>
  <c r="BB189" i="10"/>
  <c r="BB188" i="10"/>
  <c r="BB187" i="10"/>
  <c r="BB186" i="10"/>
  <c r="BB185" i="10"/>
  <c r="BB184" i="10"/>
  <c r="BB183" i="10"/>
  <c r="BB182" i="10"/>
  <c r="BB181" i="10"/>
  <c r="BB180" i="10"/>
  <c r="BB179" i="10"/>
  <c r="BB178" i="10"/>
  <c r="BB177" i="10"/>
  <c r="BB176" i="10"/>
  <c r="BB175" i="10"/>
  <c r="BB174" i="10"/>
  <c r="BB173" i="10"/>
  <c r="BB172" i="10"/>
  <c r="BB171" i="10"/>
  <c r="BB170" i="10"/>
  <c r="BB169" i="10"/>
  <c r="BB168" i="10"/>
  <c r="BB167" i="10"/>
  <c r="BB166" i="10"/>
  <c r="BB165" i="10"/>
  <c r="BB164" i="10"/>
  <c r="BB163" i="10"/>
  <c r="BB162" i="10"/>
  <c r="BB161" i="10"/>
  <c r="BB160" i="10"/>
  <c r="BB159" i="10"/>
  <c r="BB158" i="10"/>
  <c r="BB157" i="10"/>
  <c r="BB156" i="10"/>
  <c r="BB155" i="10"/>
  <c r="BB154" i="10"/>
  <c r="BB153" i="10"/>
  <c r="BB152" i="10"/>
  <c r="BB151" i="10"/>
  <c r="BB150" i="10"/>
  <c r="BB149" i="10"/>
  <c r="BB148" i="10"/>
  <c r="BB147" i="10"/>
  <c r="BB146" i="10"/>
  <c r="BB145" i="10"/>
  <c r="BB144" i="10"/>
  <c r="BB143" i="10"/>
  <c r="BB142" i="10"/>
  <c r="BB141" i="10"/>
  <c r="BB140" i="10"/>
  <c r="BB139" i="10"/>
  <c r="BB138" i="10"/>
  <c r="BB137" i="10"/>
  <c r="BB136" i="10"/>
  <c r="BB135" i="10"/>
  <c r="BB134" i="10"/>
  <c r="BB133" i="10"/>
  <c r="BB132" i="10"/>
  <c r="BB131" i="10"/>
  <c r="BB130" i="10"/>
  <c r="BB129" i="10"/>
  <c r="BB128" i="10"/>
  <c r="BB127" i="10"/>
  <c r="BB126" i="10"/>
  <c r="BB125" i="10"/>
  <c r="BB124" i="10"/>
  <c r="BB123" i="10"/>
  <c r="BB122" i="10"/>
  <c r="BB121" i="10"/>
  <c r="BB120" i="10"/>
  <c r="BB119" i="10"/>
  <c r="BB118" i="10"/>
  <c r="BB117" i="10"/>
  <c r="BB116" i="10"/>
  <c r="BB115" i="10"/>
  <c r="BB114" i="10"/>
  <c r="BB113" i="10"/>
  <c r="BB112" i="10"/>
  <c r="BB111" i="10"/>
  <c r="BB110" i="10"/>
  <c r="BB109" i="10"/>
  <c r="BB108" i="10"/>
  <c r="BB107" i="10"/>
  <c r="BB106" i="10"/>
  <c r="BB105" i="10"/>
  <c r="BB104" i="10"/>
  <c r="BB103" i="10"/>
  <c r="BB102" i="10"/>
  <c r="BB101" i="10"/>
  <c r="BB100" i="10"/>
  <c r="BB99" i="10"/>
  <c r="BB98" i="10"/>
  <c r="BB97" i="10"/>
  <c r="BB96" i="10"/>
  <c r="BB95" i="10"/>
  <c r="BB94" i="10"/>
  <c r="BB93" i="10"/>
  <c r="BB92" i="10"/>
  <c r="BB91" i="10"/>
  <c r="BB90" i="10"/>
  <c r="BB89" i="10"/>
  <c r="BB88" i="10"/>
  <c r="BB87" i="10"/>
  <c r="BB86" i="10"/>
  <c r="BB85" i="10"/>
  <c r="BB84" i="10"/>
  <c r="BB83" i="10"/>
  <c r="BB82" i="10"/>
  <c r="BB81" i="10"/>
  <c r="BB80" i="10"/>
  <c r="BB79" i="10"/>
  <c r="BB78" i="10"/>
  <c r="BB77" i="10"/>
  <c r="BB76" i="10"/>
  <c r="BB75" i="10"/>
  <c r="BB74" i="10"/>
  <c r="BB73" i="10"/>
  <c r="BB72" i="10"/>
  <c r="BB71" i="10"/>
  <c r="BB70" i="10"/>
  <c r="BB69" i="10"/>
  <c r="BB68" i="10"/>
  <c r="BB67" i="10"/>
  <c r="BB66" i="10"/>
  <c r="BB65" i="10"/>
  <c r="BB64" i="10"/>
  <c r="BB63" i="10"/>
  <c r="BB62" i="10"/>
  <c r="BB61" i="10"/>
  <c r="BB60" i="10"/>
  <c r="BB59" i="10"/>
  <c r="BB58" i="10"/>
  <c r="BB57" i="10"/>
  <c r="BB56" i="10"/>
  <c r="BB55" i="10"/>
  <c r="BB54" i="10"/>
  <c r="BB53" i="10"/>
  <c r="BB52" i="10"/>
  <c r="BB51" i="10"/>
  <c r="BB50" i="10"/>
  <c r="BB49" i="10"/>
  <c r="BB48" i="10"/>
  <c r="BB47" i="10"/>
  <c r="BB46" i="10"/>
  <c r="BB45" i="10"/>
  <c r="BB44" i="10"/>
  <c r="BB43" i="10"/>
  <c r="BB42" i="10"/>
  <c r="BB41" i="10"/>
  <c r="BB40" i="10"/>
  <c r="BB39" i="10"/>
  <c r="BB38" i="10"/>
  <c r="BB37" i="10"/>
  <c r="BB36" i="10"/>
  <c r="BB35" i="10"/>
  <c r="BB34" i="10"/>
  <c r="BB33" i="10"/>
  <c r="BB32" i="10"/>
  <c r="BB31" i="10"/>
  <c r="BB30" i="10"/>
  <c r="BB29" i="10"/>
  <c r="BB28" i="10"/>
  <c r="BB27" i="10"/>
  <c r="BB26" i="10"/>
  <c r="BB25" i="10"/>
  <c r="BB24" i="10"/>
  <c r="BB22" i="10"/>
  <c r="BB21" i="10"/>
  <c r="BB20" i="10"/>
  <c r="BB19" i="10"/>
  <c r="BB18" i="10"/>
  <c r="BB17" i="10"/>
  <c r="BB15" i="10"/>
  <c r="BB14" i="10"/>
  <c r="BB12" i="10"/>
  <c r="BI5" i="11"/>
  <c r="BI14" i="11"/>
  <c r="BI15" i="11"/>
  <c r="BI16" i="11"/>
  <c r="BI17" i="11"/>
  <c r="BI18" i="11"/>
  <c r="BI19" i="11"/>
  <c r="BI20" i="11"/>
  <c r="BI21" i="11"/>
  <c r="BI22" i="11"/>
  <c r="BI23" i="11"/>
  <c r="BI24" i="11"/>
  <c r="BI25" i="11"/>
  <c r="BP11" i="11"/>
  <c r="BP12" i="11" s="1"/>
  <c r="BP13" i="11" s="1"/>
  <c r="BP14" i="11" s="1"/>
  <c r="BP15" i="11" s="1"/>
  <c r="BP16" i="11" s="1"/>
  <c r="BP17" i="11" s="1"/>
  <c r="BP18" i="11" s="1"/>
  <c r="BP19" i="11" s="1"/>
  <c r="BP20" i="11" s="1"/>
  <c r="BP21" i="11" s="1"/>
  <c r="BP22" i="11" s="1"/>
  <c r="BP23" i="11" s="1"/>
  <c r="BP24" i="11" s="1"/>
  <c r="BP25" i="11" s="1"/>
  <c r="BP26" i="11" s="1"/>
  <c r="BP27" i="11" s="1"/>
  <c r="BP28" i="11" s="1"/>
  <c r="BP29" i="11" s="1"/>
  <c r="BP30" i="11" s="1"/>
  <c r="BP31" i="11" s="1"/>
  <c r="BP32" i="11" s="1"/>
  <c r="BP33" i="11" s="1"/>
  <c r="BP34" i="11" s="1"/>
  <c r="BP35" i="11" s="1"/>
  <c r="BP36" i="11" s="1"/>
  <c r="BP37" i="11" s="1"/>
  <c r="BP38" i="11" s="1"/>
  <c r="BP39" i="11" s="1"/>
  <c r="BP40" i="11" s="1"/>
  <c r="BP41" i="11" s="1"/>
  <c r="BP42" i="11" s="1"/>
  <c r="BP43" i="11" s="1"/>
  <c r="BP44" i="11" s="1"/>
  <c r="BP45" i="11" s="1"/>
  <c r="BP46" i="11" s="1"/>
  <c r="BP47" i="11" s="1"/>
  <c r="BP48" i="11" s="1"/>
  <c r="BP49" i="11" s="1"/>
  <c r="BP50" i="11" s="1"/>
  <c r="BP51" i="11" s="1"/>
  <c r="BP52" i="11" s="1"/>
  <c r="BP53" i="11" s="1"/>
  <c r="BP54" i="11" s="1"/>
  <c r="BP55" i="11" s="1"/>
  <c r="BP56" i="11" s="1"/>
  <c r="BP57" i="11" s="1"/>
  <c r="BP58" i="11" s="1"/>
  <c r="BP59" i="11" s="1"/>
  <c r="BP60" i="11" s="1"/>
  <c r="BP61" i="11" s="1"/>
  <c r="BP62" i="11" s="1"/>
  <c r="BP63" i="11" s="1"/>
  <c r="BP64" i="11" s="1"/>
  <c r="BP65" i="11" s="1"/>
  <c r="BP66" i="11" s="1"/>
  <c r="BP67" i="11" s="1"/>
  <c r="BP68" i="11" s="1"/>
  <c r="BP69" i="11" s="1"/>
  <c r="BP70" i="11" s="1"/>
  <c r="BP71" i="11" s="1"/>
  <c r="BP72" i="11" s="1"/>
  <c r="BP73" i="11" s="1"/>
  <c r="BP74" i="11" s="1"/>
  <c r="BP75" i="11" s="1"/>
  <c r="BR7" i="11"/>
  <c r="BT7" i="11" s="1"/>
  <c r="B8" i="11" s="1"/>
  <c r="BR2" i="11"/>
  <c r="Q2" i="11" s="1"/>
  <c r="BR260" i="11"/>
  <c r="BR259" i="11"/>
  <c r="BR258" i="11"/>
  <c r="BR257" i="11"/>
  <c r="BR256" i="11"/>
  <c r="BR255" i="11"/>
  <c r="BR254" i="11"/>
  <c r="BR253" i="11"/>
  <c r="BR252" i="11"/>
  <c r="BR251" i="11"/>
  <c r="BR250" i="11"/>
  <c r="BR249" i="11"/>
  <c r="BR248" i="11"/>
  <c r="BR247" i="11"/>
  <c r="BR246" i="11"/>
  <c r="BR245" i="11"/>
  <c r="BR244" i="11"/>
  <c r="BR243" i="11"/>
  <c r="BR242" i="11"/>
  <c r="BR241" i="11"/>
  <c r="BR240" i="11"/>
  <c r="BR239" i="11"/>
  <c r="BR238" i="11"/>
  <c r="BR237" i="11"/>
  <c r="BR236" i="11"/>
  <c r="BR235" i="11"/>
  <c r="BR234" i="11"/>
  <c r="BR233" i="11"/>
  <c r="BR232" i="11"/>
  <c r="BR231" i="11"/>
  <c r="BR230" i="11"/>
  <c r="BR229" i="11"/>
  <c r="BR228" i="11"/>
  <c r="BR227" i="11"/>
  <c r="BR226" i="11"/>
  <c r="BR225" i="11"/>
  <c r="BR224" i="11"/>
  <c r="BR223" i="11"/>
  <c r="BR222" i="11"/>
  <c r="BR221" i="11"/>
  <c r="BR220" i="11"/>
  <c r="BR219" i="11"/>
  <c r="BR218" i="11"/>
  <c r="BR217" i="11"/>
  <c r="BR216" i="11"/>
  <c r="BR215" i="11"/>
  <c r="BR214" i="11"/>
  <c r="BR213" i="11"/>
  <c r="BR212" i="11"/>
  <c r="BR211" i="11"/>
  <c r="BR210" i="11"/>
  <c r="BR209" i="11"/>
  <c r="BR208" i="11"/>
  <c r="BR207" i="11"/>
  <c r="BR206" i="11"/>
  <c r="BR205" i="11"/>
  <c r="BR204" i="11"/>
  <c r="BR203" i="11"/>
  <c r="BR202" i="11"/>
  <c r="BR201" i="11"/>
  <c r="BR200" i="11"/>
  <c r="BR199" i="11"/>
  <c r="BR198" i="11"/>
  <c r="BR197" i="11"/>
  <c r="BR196" i="11"/>
  <c r="BR195" i="11"/>
  <c r="BR194" i="11"/>
  <c r="BR193" i="11"/>
  <c r="BR192" i="11"/>
  <c r="BR191" i="11"/>
  <c r="BR190" i="11"/>
  <c r="BR189" i="11"/>
  <c r="BR188" i="11"/>
  <c r="BR187" i="11"/>
  <c r="BR186" i="11"/>
  <c r="BR185" i="11"/>
  <c r="BR184" i="11"/>
  <c r="BR183" i="11"/>
  <c r="BR182" i="11"/>
  <c r="BR181" i="11"/>
  <c r="BR180" i="11"/>
  <c r="BR179" i="11"/>
  <c r="BR178" i="11"/>
  <c r="BR177" i="11"/>
  <c r="BR176" i="11"/>
  <c r="BR175" i="11"/>
  <c r="BR174" i="11"/>
  <c r="BR173" i="11"/>
  <c r="BR172" i="11"/>
  <c r="BR171" i="11"/>
  <c r="BR170" i="11"/>
  <c r="BR169" i="11"/>
  <c r="BR168" i="11"/>
  <c r="BR167" i="11"/>
  <c r="BR166" i="11"/>
  <c r="BR165" i="11"/>
  <c r="BR164" i="11"/>
  <c r="BR163" i="11"/>
  <c r="BR162" i="11"/>
  <c r="BR161" i="11"/>
  <c r="BR160" i="11"/>
  <c r="BR159" i="11"/>
  <c r="BR158" i="11"/>
  <c r="BR157" i="11"/>
  <c r="BR156" i="11"/>
  <c r="BR155" i="11"/>
  <c r="BR154" i="11"/>
  <c r="BR153" i="11"/>
  <c r="BR152" i="11"/>
  <c r="BR151" i="11"/>
  <c r="BR150" i="11"/>
  <c r="BR149" i="11"/>
  <c r="BR148" i="11"/>
  <c r="BR147" i="11"/>
  <c r="BR146" i="11"/>
  <c r="BR145" i="11"/>
  <c r="BR144" i="11"/>
  <c r="BR143" i="11"/>
  <c r="BR142" i="11"/>
  <c r="BR141" i="11"/>
  <c r="BR140" i="11"/>
  <c r="BR139" i="11"/>
  <c r="BR138" i="11"/>
  <c r="BR137" i="11"/>
  <c r="BR136" i="11"/>
  <c r="BR135" i="11"/>
  <c r="BR134" i="11"/>
  <c r="BR133" i="11"/>
  <c r="BR132" i="11"/>
  <c r="BR131" i="11"/>
  <c r="BR130" i="11"/>
  <c r="BR129" i="11"/>
  <c r="BR128" i="11"/>
  <c r="BR127" i="11"/>
  <c r="BR126" i="11"/>
  <c r="BR125" i="11"/>
  <c r="BR124" i="11"/>
  <c r="BR123" i="11"/>
  <c r="BR122" i="11"/>
  <c r="BR121" i="11"/>
  <c r="BR120" i="11"/>
  <c r="BR119" i="11"/>
  <c r="BR118" i="11"/>
  <c r="BR117" i="11"/>
  <c r="BR116" i="11"/>
  <c r="BR115" i="11"/>
  <c r="BR114" i="11"/>
  <c r="BR113" i="11"/>
  <c r="BR112" i="11"/>
  <c r="BR111" i="11"/>
  <c r="BR110" i="11"/>
  <c r="BR109" i="11"/>
  <c r="BR108" i="11"/>
  <c r="BR107" i="11"/>
  <c r="BR106" i="11"/>
  <c r="BR105" i="11"/>
  <c r="BR104" i="11"/>
  <c r="BR103" i="11"/>
  <c r="BR102" i="11"/>
  <c r="BR101" i="11"/>
  <c r="BR100" i="11"/>
  <c r="BR99" i="11"/>
  <c r="BR98" i="11"/>
  <c r="BR97" i="11"/>
  <c r="BR96" i="11"/>
  <c r="BR95" i="11"/>
  <c r="BR94" i="11"/>
  <c r="BR93" i="11"/>
  <c r="BR92" i="11"/>
  <c r="BR91" i="11"/>
  <c r="BR90" i="11"/>
  <c r="BR89" i="11"/>
  <c r="BR88" i="11"/>
  <c r="BR87" i="11"/>
  <c r="BR86" i="11"/>
  <c r="BR85" i="11"/>
  <c r="BR84" i="11"/>
  <c r="BR83" i="11"/>
  <c r="BR82" i="11"/>
  <c r="BR81" i="11"/>
  <c r="BR80" i="11"/>
  <c r="BR79" i="11"/>
  <c r="BR78" i="11"/>
  <c r="BR77" i="11"/>
  <c r="BR76" i="11"/>
  <c r="BR75" i="11"/>
  <c r="BR74" i="11"/>
  <c r="BR73" i="11"/>
  <c r="BR72" i="11"/>
  <c r="BR71" i="11"/>
  <c r="BR70" i="11"/>
  <c r="BR69" i="11"/>
  <c r="BR68" i="11"/>
  <c r="BR67" i="11"/>
  <c r="BR66" i="11"/>
  <c r="BR65" i="11"/>
  <c r="BR64" i="11"/>
  <c r="BR63" i="11"/>
  <c r="BR62" i="11"/>
  <c r="BR61" i="11"/>
  <c r="BR60" i="11"/>
  <c r="BR59" i="11"/>
  <c r="BR58" i="11"/>
  <c r="BR57" i="11"/>
  <c r="BR56" i="11"/>
  <c r="BR55" i="11"/>
  <c r="BR54" i="11"/>
  <c r="BR53" i="11"/>
  <c r="BR52" i="11"/>
  <c r="BR51" i="11"/>
  <c r="BR50" i="11"/>
  <c r="BR49" i="11"/>
  <c r="BR48" i="11"/>
  <c r="BR47" i="11"/>
  <c r="BR46" i="11"/>
  <c r="BR45" i="11"/>
  <c r="BR44" i="11"/>
  <c r="BR43" i="11"/>
  <c r="BR42" i="11"/>
  <c r="BR41" i="11"/>
  <c r="BR40" i="11"/>
  <c r="BR39" i="11"/>
  <c r="BR38" i="11"/>
  <c r="BR37" i="11"/>
  <c r="BR36" i="11"/>
  <c r="BR35" i="11"/>
  <c r="BR34" i="11"/>
  <c r="BR33" i="11"/>
  <c r="BR32" i="11"/>
  <c r="BR31" i="11"/>
  <c r="BR30" i="11"/>
  <c r="BR29" i="11"/>
  <c r="BR28" i="11"/>
  <c r="BR27" i="11"/>
  <c r="BR26" i="11"/>
  <c r="BR25" i="11"/>
  <c r="BR24" i="11"/>
  <c r="BR23" i="11"/>
  <c r="BR22" i="11"/>
  <c r="BR21" i="11"/>
  <c r="BR20" i="11"/>
  <c r="BR19" i="11"/>
  <c r="BR18" i="11"/>
  <c r="BR17" i="11"/>
  <c r="BR16" i="11"/>
  <c r="BR15" i="11"/>
  <c r="BR14" i="11"/>
  <c r="BR13" i="11"/>
  <c r="BR12" i="11"/>
  <c r="BR11" i="11"/>
  <c r="AF2" i="11"/>
  <c r="Y5010" i="10"/>
  <c r="Y5009" i="10"/>
  <c r="Y5008" i="10"/>
  <c r="Y5007" i="10"/>
  <c r="Y5006" i="10"/>
  <c r="AD5006" i="10" s="1"/>
  <c r="Y5005" i="10"/>
  <c r="AD5005" i="10" s="1"/>
  <c r="Y5004" i="10"/>
  <c r="Y5003" i="10"/>
  <c r="Y5002" i="10"/>
  <c r="Y5001" i="10"/>
  <c r="Y5000" i="10"/>
  <c r="AD5000" i="10" s="1"/>
  <c r="Y4999" i="10"/>
  <c r="AD4999" i="10" s="1"/>
  <c r="Y4998" i="10"/>
  <c r="Y4997" i="10"/>
  <c r="AD4997" i="10" s="1"/>
  <c r="Y4996" i="10"/>
  <c r="Y4995" i="10"/>
  <c r="Y4994" i="10"/>
  <c r="AD4994" i="10" s="1"/>
  <c r="Y4993" i="10"/>
  <c r="AD4993" i="10" s="1"/>
  <c r="Y4992" i="10"/>
  <c r="Y4991" i="10"/>
  <c r="Y4990" i="10"/>
  <c r="Y4989" i="10"/>
  <c r="AD4989" i="10" s="1"/>
  <c r="Y4988" i="10"/>
  <c r="AD4988" i="10" s="1"/>
  <c r="Y4987" i="10"/>
  <c r="AD4987" i="10" s="1"/>
  <c r="Y4986" i="10"/>
  <c r="Y4985" i="10"/>
  <c r="Y4984" i="10"/>
  <c r="Y4983" i="10"/>
  <c r="Y4982" i="10"/>
  <c r="AD4982" i="10" s="1"/>
  <c r="Y4981" i="10"/>
  <c r="AD4981" i="10" s="1"/>
  <c r="Y4980" i="10"/>
  <c r="Y4979" i="10"/>
  <c r="AD4979" i="10" s="1"/>
  <c r="Y4978" i="10"/>
  <c r="Y4977" i="10"/>
  <c r="Y4976" i="10"/>
  <c r="AD4976" i="10" s="1"/>
  <c r="Y4975" i="10"/>
  <c r="AD4975" i="10" s="1"/>
  <c r="Y4974" i="10"/>
  <c r="Y4973" i="10"/>
  <c r="Y4972" i="10"/>
  <c r="Y4971" i="10"/>
  <c r="AD4971" i="10" s="1"/>
  <c r="Y4970" i="10"/>
  <c r="AD4970" i="10" s="1"/>
  <c r="Y4969" i="10"/>
  <c r="AD4969" i="10" s="1"/>
  <c r="Y4968" i="10"/>
  <c r="Y4967" i="10"/>
  <c r="Y4966" i="10"/>
  <c r="Y4965" i="10"/>
  <c r="Y4964" i="10"/>
  <c r="AD4964" i="10" s="1"/>
  <c r="Y4963" i="10"/>
  <c r="AD4963" i="10" s="1"/>
  <c r="Y4962" i="10"/>
  <c r="Y4961" i="10"/>
  <c r="AD4961" i="10" s="1"/>
  <c r="Y4960" i="10"/>
  <c r="Y4959" i="10"/>
  <c r="Y4958" i="10"/>
  <c r="AD4958" i="10" s="1"/>
  <c r="Y4957" i="10"/>
  <c r="AD4957" i="10" s="1"/>
  <c r="Y4956" i="10"/>
  <c r="Y4955" i="10"/>
  <c r="Y4954" i="10"/>
  <c r="Y4953" i="10"/>
  <c r="AD4953" i="10" s="1"/>
  <c r="Y4952" i="10"/>
  <c r="AD4952" i="10" s="1"/>
  <c r="Y4951" i="10"/>
  <c r="AD4951" i="10" s="1"/>
  <c r="Y4950" i="10"/>
  <c r="Y4949" i="10"/>
  <c r="Y4948" i="10"/>
  <c r="Y4947" i="10"/>
  <c r="Y4946" i="10"/>
  <c r="AD4946" i="10" s="1"/>
  <c r="Y4945" i="10"/>
  <c r="AD4945" i="10" s="1"/>
  <c r="Y4944" i="10"/>
  <c r="Y4943" i="10"/>
  <c r="AD4943" i="10" s="1"/>
  <c r="Y4942" i="10"/>
  <c r="Y4941" i="10"/>
  <c r="Y4940" i="10"/>
  <c r="AD4940" i="10" s="1"/>
  <c r="Y4939" i="10"/>
  <c r="AD4939" i="10" s="1"/>
  <c r="Y4938" i="10"/>
  <c r="Y4937" i="10"/>
  <c r="Y4936" i="10"/>
  <c r="Y4935" i="10"/>
  <c r="AD4935" i="10" s="1"/>
  <c r="Y4934" i="10"/>
  <c r="AD4934" i="10" s="1"/>
  <c r="Y4933" i="10"/>
  <c r="AD4933" i="10" s="1"/>
  <c r="Y4932" i="10"/>
  <c r="Y4931" i="10"/>
  <c r="Y4930" i="10"/>
  <c r="Y4929" i="10"/>
  <c r="Y4928" i="10"/>
  <c r="AD4928" i="10" s="1"/>
  <c r="Y4927" i="10"/>
  <c r="AD4927" i="10" s="1"/>
  <c r="Y4926" i="10"/>
  <c r="Y4925" i="10"/>
  <c r="AD4925" i="10" s="1"/>
  <c r="Y4924" i="10"/>
  <c r="Y4923" i="10"/>
  <c r="Y4922" i="10"/>
  <c r="AD4922" i="10" s="1"/>
  <c r="Y4921" i="10"/>
  <c r="AD4921" i="10" s="1"/>
  <c r="Y4920" i="10"/>
  <c r="Y4919" i="10"/>
  <c r="Y4918" i="10"/>
  <c r="Y4917" i="10"/>
  <c r="AD4917" i="10" s="1"/>
  <c r="Y4916" i="10"/>
  <c r="AD4916" i="10" s="1"/>
  <c r="Y4915" i="10"/>
  <c r="AD4915" i="10" s="1"/>
  <c r="Y4914" i="10"/>
  <c r="Y4913" i="10"/>
  <c r="Y4912" i="10"/>
  <c r="Y4911" i="10"/>
  <c r="Y4910" i="10"/>
  <c r="AD4910" i="10" s="1"/>
  <c r="Y4909" i="10"/>
  <c r="AD4909" i="10" s="1"/>
  <c r="Y4908" i="10"/>
  <c r="Y4907" i="10"/>
  <c r="AD4907" i="10" s="1"/>
  <c r="Y4906" i="10"/>
  <c r="Y4905" i="10"/>
  <c r="Y4904" i="10"/>
  <c r="AD4904" i="10" s="1"/>
  <c r="Y4903" i="10"/>
  <c r="AD4903" i="10" s="1"/>
  <c r="Y4902" i="10"/>
  <c r="Y4901" i="10"/>
  <c r="Y4900" i="10"/>
  <c r="Y4899" i="10"/>
  <c r="Y4898" i="10"/>
  <c r="AD4898" i="10" s="1"/>
  <c r="Y4897" i="10"/>
  <c r="AD4897" i="10" s="1"/>
  <c r="Y4896" i="10"/>
  <c r="Y4895" i="10"/>
  <c r="Y4894" i="10"/>
  <c r="Y4893" i="10"/>
  <c r="Y4892" i="10"/>
  <c r="AD4892" i="10" s="1"/>
  <c r="Y4891" i="10"/>
  <c r="AD4891" i="10" s="1"/>
  <c r="Y4890" i="10"/>
  <c r="Y4889" i="10"/>
  <c r="Y4888" i="10"/>
  <c r="Y4887" i="10"/>
  <c r="Y4886" i="10"/>
  <c r="AD4886" i="10" s="1"/>
  <c r="Y4885" i="10"/>
  <c r="AD4885" i="10" s="1"/>
  <c r="Y4884" i="10"/>
  <c r="Y4883" i="10"/>
  <c r="Y4882" i="10"/>
  <c r="Y4881" i="10"/>
  <c r="Y4880" i="10"/>
  <c r="AD4880" i="10" s="1"/>
  <c r="Y4879" i="10"/>
  <c r="AD4879" i="10" s="1"/>
  <c r="Y4878" i="10"/>
  <c r="Y4877" i="10"/>
  <c r="Y4876" i="10"/>
  <c r="Y4875" i="10"/>
  <c r="Y4874" i="10"/>
  <c r="AD4874" i="10" s="1"/>
  <c r="Y4873" i="10"/>
  <c r="AD4873" i="10" s="1"/>
  <c r="Y4872" i="10"/>
  <c r="Y4871" i="10"/>
  <c r="Y4870" i="10"/>
  <c r="Y4869" i="10"/>
  <c r="Y4868" i="10"/>
  <c r="AD4868" i="10" s="1"/>
  <c r="Y4867" i="10"/>
  <c r="AD4867" i="10" s="1"/>
  <c r="Y4866" i="10"/>
  <c r="Y4865" i="10"/>
  <c r="Y4864" i="10"/>
  <c r="Y4863" i="10"/>
  <c r="Y4862" i="10"/>
  <c r="AD4862" i="10" s="1"/>
  <c r="Y4861" i="10"/>
  <c r="AD4861" i="10" s="1"/>
  <c r="Y4860" i="10"/>
  <c r="Y4859" i="10"/>
  <c r="Y4858" i="10"/>
  <c r="Y4857" i="10"/>
  <c r="Y4856" i="10"/>
  <c r="AD4856" i="10" s="1"/>
  <c r="Y4855" i="10"/>
  <c r="AD4855" i="10" s="1"/>
  <c r="Y4854" i="10"/>
  <c r="Y4853" i="10"/>
  <c r="Y4852" i="10"/>
  <c r="Y4851" i="10"/>
  <c r="Y4850" i="10"/>
  <c r="AD4850" i="10" s="1"/>
  <c r="Y4849" i="10"/>
  <c r="AD4849" i="10" s="1"/>
  <c r="Y4848" i="10"/>
  <c r="Y4847" i="10"/>
  <c r="Y4846" i="10"/>
  <c r="Y4845" i="10"/>
  <c r="Y4844" i="10"/>
  <c r="AD4844" i="10" s="1"/>
  <c r="Y4843" i="10"/>
  <c r="AD4843" i="10" s="1"/>
  <c r="Y4842" i="10"/>
  <c r="Y4841" i="10"/>
  <c r="Y4840" i="10"/>
  <c r="Y4839" i="10"/>
  <c r="Y4838" i="10"/>
  <c r="AD4838" i="10" s="1"/>
  <c r="Y4837" i="10"/>
  <c r="AD4837" i="10" s="1"/>
  <c r="Y4836" i="10"/>
  <c r="Y4835" i="10"/>
  <c r="Y4834" i="10"/>
  <c r="Y4833" i="10"/>
  <c r="Y4832" i="10"/>
  <c r="AD4832" i="10" s="1"/>
  <c r="Y4831" i="10"/>
  <c r="AD4831" i="10" s="1"/>
  <c r="Y4830" i="10"/>
  <c r="Y4829" i="10"/>
  <c r="Y4828" i="10"/>
  <c r="Y4827" i="10"/>
  <c r="Y4826" i="10"/>
  <c r="AD4826" i="10" s="1"/>
  <c r="Y4825" i="10"/>
  <c r="AD4825" i="10" s="1"/>
  <c r="Y4824" i="10"/>
  <c r="Y4823" i="10"/>
  <c r="Y4822" i="10"/>
  <c r="Y4821" i="10"/>
  <c r="Y4820" i="10"/>
  <c r="AD4820" i="10" s="1"/>
  <c r="Y4819" i="10"/>
  <c r="AD4819" i="10" s="1"/>
  <c r="Y4818" i="10"/>
  <c r="Y4817" i="10"/>
  <c r="Y4816" i="10"/>
  <c r="Y4815" i="10"/>
  <c r="Y4814" i="10"/>
  <c r="AD4814" i="10" s="1"/>
  <c r="Y4813" i="10"/>
  <c r="Y4812" i="10"/>
  <c r="Y4811" i="10"/>
  <c r="AD4811" i="10" s="1"/>
  <c r="Y4810" i="10"/>
  <c r="Y4809" i="10"/>
  <c r="Y4808" i="10"/>
  <c r="AD4808" i="10" s="1"/>
  <c r="Y4807" i="10"/>
  <c r="AD4807" i="10" s="1"/>
  <c r="Y4806" i="10"/>
  <c r="Y4805" i="10"/>
  <c r="Y4804" i="10"/>
  <c r="Y4803" i="10"/>
  <c r="AD4803" i="10" s="1"/>
  <c r="Y4802" i="10"/>
  <c r="AD4802" i="10" s="1"/>
  <c r="Y4801" i="10"/>
  <c r="AD4801" i="10" s="1"/>
  <c r="Y4800" i="10"/>
  <c r="Y4799" i="10"/>
  <c r="Y4798" i="10"/>
  <c r="Y4797" i="10"/>
  <c r="Y4796" i="10"/>
  <c r="AD4796" i="10" s="1"/>
  <c r="Y4795" i="10"/>
  <c r="AD4795" i="10" s="1"/>
  <c r="Y4794" i="10"/>
  <c r="Y4793" i="10"/>
  <c r="AD4793" i="10" s="1"/>
  <c r="Y4792" i="10"/>
  <c r="Y4791" i="10"/>
  <c r="Y4790" i="10"/>
  <c r="AD4790" i="10" s="1"/>
  <c r="Y4789" i="10"/>
  <c r="AD4789" i="10" s="1"/>
  <c r="Y4788" i="10"/>
  <c r="Y4787" i="10"/>
  <c r="Y4786" i="10"/>
  <c r="Y4785" i="10"/>
  <c r="AD4785" i="10" s="1"/>
  <c r="Y4784" i="10"/>
  <c r="AD4784" i="10" s="1"/>
  <c r="Y4783" i="10"/>
  <c r="AD4783" i="10" s="1"/>
  <c r="Y4782" i="10"/>
  <c r="Y4781" i="10"/>
  <c r="Y4780" i="10"/>
  <c r="Y4779" i="10"/>
  <c r="Y4778" i="10"/>
  <c r="AD4778" i="10" s="1"/>
  <c r="Y4777" i="10"/>
  <c r="AD4777" i="10" s="1"/>
  <c r="Y4776" i="10"/>
  <c r="Y4775" i="10"/>
  <c r="AD4775" i="10" s="1"/>
  <c r="Y4774" i="10"/>
  <c r="Y4773" i="10"/>
  <c r="Y4772" i="10"/>
  <c r="AD4772" i="10" s="1"/>
  <c r="Y4771" i="10"/>
  <c r="Y4770" i="10"/>
  <c r="Y4769" i="10"/>
  <c r="Y4768" i="10"/>
  <c r="Y4767" i="10"/>
  <c r="Y4766" i="10"/>
  <c r="AD4766" i="10" s="1"/>
  <c r="Y4765" i="10"/>
  <c r="AD4765" i="10" s="1"/>
  <c r="Y4764" i="10"/>
  <c r="Y4763" i="10"/>
  <c r="Y4762" i="10"/>
  <c r="Y4761" i="10"/>
  <c r="Y4760" i="10"/>
  <c r="AD4760" i="10" s="1"/>
  <c r="Y4759" i="10"/>
  <c r="AD4759" i="10" s="1"/>
  <c r="Y4758" i="10"/>
  <c r="Y4757" i="10"/>
  <c r="Y4756" i="10"/>
  <c r="Y4755" i="10"/>
  <c r="Y4754" i="10"/>
  <c r="AD4754" i="10" s="1"/>
  <c r="Y4753" i="10"/>
  <c r="AD4753" i="10" s="1"/>
  <c r="Y4752" i="10"/>
  <c r="Y4751" i="10"/>
  <c r="Y4750" i="10"/>
  <c r="Y4749" i="10"/>
  <c r="Y4748" i="10"/>
  <c r="AD4748" i="10" s="1"/>
  <c r="Y4747" i="10"/>
  <c r="AD4747" i="10" s="1"/>
  <c r="Y4746" i="10"/>
  <c r="Y4745" i="10"/>
  <c r="Y4744" i="10"/>
  <c r="Y4743" i="10"/>
  <c r="Y4742" i="10"/>
  <c r="AD4742" i="10" s="1"/>
  <c r="Y4741" i="10"/>
  <c r="AD4741" i="10" s="1"/>
  <c r="Y4740" i="10"/>
  <c r="Y4739" i="10"/>
  <c r="Y4738" i="10"/>
  <c r="Y4737" i="10"/>
  <c r="Y4736" i="10"/>
  <c r="AD4736" i="10" s="1"/>
  <c r="Y4735" i="10"/>
  <c r="AD4735" i="10" s="1"/>
  <c r="Y4734" i="10"/>
  <c r="Y4733" i="10"/>
  <c r="Y4732" i="10"/>
  <c r="Y4731" i="10"/>
  <c r="Y4730" i="10"/>
  <c r="AD4730" i="10" s="1"/>
  <c r="Y4729" i="10"/>
  <c r="AD4729" i="10" s="1"/>
  <c r="Y4728" i="10"/>
  <c r="Y4727" i="10"/>
  <c r="Y4726" i="10"/>
  <c r="Y4725" i="10"/>
  <c r="Y4724" i="10"/>
  <c r="AD4724" i="10" s="1"/>
  <c r="Y4723" i="10"/>
  <c r="AD4723" i="10" s="1"/>
  <c r="Y4722" i="10"/>
  <c r="Y4721" i="10"/>
  <c r="Y4720" i="10"/>
  <c r="Y4719" i="10"/>
  <c r="Y4718" i="10"/>
  <c r="AD4718" i="10" s="1"/>
  <c r="Y4717" i="10"/>
  <c r="AD4717" i="10" s="1"/>
  <c r="Y4716" i="10"/>
  <c r="Y4715" i="10"/>
  <c r="Y4714" i="10"/>
  <c r="Y4713" i="10"/>
  <c r="Y4712" i="10"/>
  <c r="AD4712" i="10" s="1"/>
  <c r="Y4711" i="10"/>
  <c r="AD4711" i="10" s="1"/>
  <c r="Y4710" i="10"/>
  <c r="Y4709" i="10"/>
  <c r="Y4708" i="10"/>
  <c r="Y4707" i="10"/>
  <c r="Y4706" i="10"/>
  <c r="AD4706" i="10" s="1"/>
  <c r="Y4705" i="10"/>
  <c r="AD4705" i="10" s="1"/>
  <c r="Y4704" i="10"/>
  <c r="Y4703" i="10"/>
  <c r="Y4702" i="10"/>
  <c r="Y4701" i="10"/>
  <c r="Y4700" i="10"/>
  <c r="AD4700" i="10" s="1"/>
  <c r="Y4699" i="10"/>
  <c r="AD4699" i="10" s="1"/>
  <c r="Y4698" i="10"/>
  <c r="Y4697" i="10"/>
  <c r="Y4696" i="10"/>
  <c r="Y4695" i="10"/>
  <c r="Y4694" i="10"/>
  <c r="AD4694" i="10" s="1"/>
  <c r="Y4693" i="10"/>
  <c r="AD4693" i="10" s="1"/>
  <c r="Y4692" i="10"/>
  <c r="Y4691" i="10"/>
  <c r="Y4690" i="10"/>
  <c r="Y4689" i="10"/>
  <c r="Y4688" i="10"/>
  <c r="AD4688" i="10" s="1"/>
  <c r="Y4687" i="10"/>
  <c r="AD4687" i="10" s="1"/>
  <c r="Y4686" i="10"/>
  <c r="Y4685" i="10"/>
  <c r="Y4684" i="10"/>
  <c r="Y4683" i="10"/>
  <c r="Y4682" i="10"/>
  <c r="AD4682" i="10" s="1"/>
  <c r="Y4681" i="10"/>
  <c r="AD4681" i="10" s="1"/>
  <c r="Y4680" i="10"/>
  <c r="Y4679" i="10"/>
  <c r="Y4678" i="10"/>
  <c r="Y4677" i="10"/>
  <c r="Y4676" i="10"/>
  <c r="AD4676" i="10" s="1"/>
  <c r="Y4675" i="10"/>
  <c r="AD4675" i="10" s="1"/>
  <c r="Y4674" i="10"/>
  <c r="Y4673" i="10"/>
  <c r="Y4672" i="10"/>
  <c r="Y4671" i="10"/>
  <c r="Y4670" i="10"/>
  <c r="AD4670" i="10" s="1"/>
  <c r="Y4669" i="10"/>
  <c r="AD4669" i="10" s="1"/>
  <c r="Y4668" i="10"/>
  <c r="Y4667" i="10"/>
  <c r="Y4666" i="10"/>
  <c r="Y4665" i="10"/>
  <c r="Y4664" i="10"/>
  <c r="AD4664" i="10" s="1"/>
  <c r="Y4663" i="10"/>
  <c r="AD4663" i="10" s="1"/>
  <c r="Y4662" i="10"/>
  <c r="Y4661" i="10"/>
  <c r="AD4661" i="10" s="1"/>
  <c r="Y4660" i="10"/>
  <c r="Y4659" i="10"/>
  <c r="Y4658" i="10"/>
  <c r="AD4658" i="10" s="1"/>
  <c r="Y4657" i="10"/>
  <c r="AD4657" i="10" s="1"/>
  <c r="Y4656" i="10"/>
  <c r="Y4655" i="10"/>
  <c r="Y4654" i="10"/>
  <c r="Y4653" i="10"/>
  <c r="Y4652" i="10"/>
  <c r="AD4652" i="10" s="1"/>
  <c r="Y4651" i="10"/>
  <c r="AD4651" i="10" s="1"/>
  <c r="Y4650" i="10"/>
  <c r="Y4649" i="10"/>
  <c r="Y4648" i="10"/>
  <c r="Y4647" i="10"/>
  <c r="Y4646" i="10"/>
  <c r="AD4646" i="10" s="1"/>
  <c r="Y4645" i="10"/>
  <c r="AD4645" i="10" s="1"/>
  <c r="Y4644" i="10"/>
  <c r="Y4643" i="10"/>
  <c r="Y4642" i="10"/>
  <c r="Y4641" i="10"/>
  <c r="Y4640" i="10"/>
  <c r="AD4640" i="10" s="1"/>
  <c r="Y4639" i="10"/>
  <c r="AD4639" i="10" s="1"/>
  <c r="Y4638" i="10"/>
  <c r="Y4637" i="10"/>
  <c r="Y4636" i="10"/>
  <c r="Y4635" i="10"/>
  <c r="Y4634" i="10"/>
  <c r="AD4634" i="10" s="1"/>
  <c r="Y4633" i="10"/>
  <c r="AD4633" i="10" s="1"/>
  <c r="Y4632" i="10"/>
  <c r="Y4631" i="10"/>
  <c r="Y4630" i="10"/>
  <c r="Y4629" i="10"/>
  <c r="Y4628" i="10"/>
  <c r="AD4628" i="10" s="1"/>
  <c r="Y4627" i="10"/>
  <c r="AD4627" i="10" s="1"/>
  <c r="Y4626" i="10"/>
  <c r="Y4625" i="10"/>
  <c r="Y4624" i="10"/>
  <c r="Y4623" i="10"/>
  <c r="Y4622" i="10"/>
  <c r="AD4622" i="10" s="1"/>
  <c r="Y4621" i="10"/>
  <c r="AD4621" i="10" s="1"/>
  <c r="Y4620" i="10"/>
  <c r="Y4619" i="10"/>
  <c r="Y4618" i="10"/>
  <c r="Y4617" i="10"/>
  <c r="Y4616" i="10"/>
  <c r="AD4616" i="10" s="1"/>
  <c r="Y4615" i="10"/>
  <c r="AD4615" i="10" s="1"/>
  <c r="Y4614" i="10"/>
  <c r="Y4613" i="10"/>
  <c r="Y4612" i="10"/>
  <c r="Y4611" i="10"/>
  <c r="AD4611" i="10" s="1"/>
  <c r="Y4610" i="10"/>
  <c r="AD4610" i="10" s="1"/>
  <c r="Y4609" i="10"/>
  <c r="AD4609" i="10" s="1"/>
  <c r="Y4608" i="10"/>
  <c r="Y4607" i="10"/>
  <c r="Y4606" i="10"/>
  <c r="Y4605" i="10"/>
  <c r="Y4604" i="10"/>
  <c r="AD4604" i="10" s="1"/>
  <c r="Y4603" i="10"/>
  <c r="AD4603" i="10" s="1"/>
  <c r="Y4602" i="10"/>
  <c r="Y4601" i="10"/>
  <c r="AD4601" i="10" s="1"/>
  <c r="Y4600" i="10"/>
  <c r="Y4599" i="10"/>
  <c r="Y4598" i="10"/>
  <c r="AD4598" i="10" s="1"/>
  <c r="Y4597" i="10"/>
  <c r="AD4597" i="10" s="1"/>
  <c r="Y4596" i="10"/>
  <c r="Y4595" i="10"/>
  <c r="Y4594" i="10"/>
  <c r="Y4593" i="10"/>
  <c r="AD4593" i="10" s="1"/>
  <c r="Y4592" i="10"/>
  <c r="AD4592" i="10" s="1"/>
  <c r="Y4591" i="10"/>
  <c r="AD4591" i="10" s="1"/>
  <c r="Y4590" i="10"/>
  <c r="Y4589" i="10"/>
  <c r="Y4588" i="10"/>
  <c r="Y4587" i="10"/>
  <c r="Y4586" i="10"/>
  <c r="AD4586" i="10" s="1"/>
  <c r="Y4585" i="10"/>
  <c r="AD4585" i="10" s="1"/>
  <c r="Y4584" i="10"/>
  <c r="Y4583" i="10"/>
  <c r="AD4583" i="10" s="1"/>
  <c r="Y4582" i="10"/>
  <c r="Y4581" i="10"/>
  <c r="Y4580" i="10"/>
  <c r="AD4580" i="10" s="1"/>
  <c r="Y4579" i="10"/>
  <c r="AD4579" i="10" s="1"/>
  <c r="Y4578" i="10"/>
  <c r="Y4577" i="10"/>
  <c r="Y4576" i="10"/>
  <c r="Y4575" i="10"/>
  <c r="AD4575" i="10" s="1"/>
  <c r="Y4574" i="10"/>
  <c r="AD4574" i="10" s="1"/>
  <c r="Y4573" i="10"/>
  <c r="AD4573" i="10" s="1"/>
  <c r="Y4572" i="10"/>
  <c r="Y4571" i="10"/>
  <c r="Y4570" i="10"/>
  <c r="Y4569" i="10"/>
  <c r="Y4568" i="10"/>
  <c r="AD4568" i="10" s="1"/>
  <c r="Y4567" i="10"/>
  <c r="AD4567" i="10" s="1"/>
  <c r="Y4566" i="10"/>
  <c r="Y4565" i="10"/>
  <c r="AD4565" i="10" s="1"/>
  <c r="Y4564" i="10"/>
  <c r="Y4563" i="10"/>
  <c r="Y4562" i="10"/>
  <c r="AD4562" i="10" s="1"/>
  <c r="Y4561" i="10"/>
  <c r="AD4561" i="10" s="1"/>
  <c r="Y4560" i="10"/>
  <c r="Y4559" i="10"/>
  <c r="Y4558" i="10"/>
  <c r="Y4557" i="10"/>
  <c r="AD4557" i="10" s="1"/>
  <c r="Y4556" i="10"/>
  <c r="AD4556" i="10" s="1"/>
  <c r="Y4555" i="10"/>
  <c r="AD4555" i="10" s="1"/>
  <c r="Y4554" i="10"/>
  <c r="Y4553" i="10"/>
  <c r="Y4552" i="10"/>
  <c r="Y4551" i="10"/>
  <c r="Y4550" i="10"/>
  <c r="AD4550" i="10" s="1"/>
  <c r="Y4549" i="10"/>
  <c r="AD4549" i="10" s="1"/>
  <c r="Y4548" i="10"/>
  <c r="Y4547" i="10"/>
  <c r="AD4547" i="10" s="1"/>
  <c r="Y4546" i="10"/>
  <c r="Y4545" i="10"/>
  <c r="Y4544" i="10"/>
  <c r="AD4544" i="10" s="1"/>
  <c r="Y4543" i="10"/>
  <c r="AD4543" i="10" s="1"/>
  <c r="Y4542" i="10"/>
  <c r="Y4541" i="10"/>
  <c r="Y4540" i="10"/>
  <c r="Y4539" i="10"/>
  <c r="AD4539" i="10" s="1"/>
  <c r="Y4538" i="10"/>
  <c r="AD4538" i="10" s="1"/>
  <c r="Y4537" i="10"/>
  <c r="AD4537" i="10" s="1"/>
  <c r="Y4536" i="10"/>
  <c r="Y4535" i="10"/>
  <c r="Y4534" i="10"/>
  <c r="Y4533" i="10"/>
  <c r="Y4532" i="10"/>
  <c r="AD4532" i="10" s="1"/>
  <c r="Y4531" i="10"/>
  <c r="AD4531" i="10" s="1"/>
  <c r="Y4530" i="10"/>
  <c r="Y4529" i="10"/>
  <c r="AD4529" i="10" s="1"/>
  <c r="Y4528" i="10"/>
  <c r="Y4527" i="10"/>
  <c r="Y4526" i="10"/>
  <c r="AD4526" i="10" s="1"/>
  <c r="Y4525" i="10"/>
  <c r="AD4525" i="10" s="1"/>
  <c r="Y4524" i="10"/>
  <c r="Y4523" i="10"/>
  <c r="Y4522" i="10"/>
  <c r="Y4521" i="10"/>
  <c r="AD4521" i="10" s="1"/>
  <c r="Y4520" i="10"/>
  <c r="AD4520" i="10" s="1"/>
  <c r="Y4519" i="10"/>
  <c r="AD4519" i="10" s="1"/>
  <c r="Y4518" i="10"/>
  <c r="Y4517" i="10"/>
  <c r="Y4516" i="10"/>
  <c r="Y4515" i="10"/>
  <c r="Y4514" i="10"/>
  <c r="AD4514" i="10" s="1"/>
  <c r="Y4513" i="10"/>
  <c r="AD4513" i="10" s="1"/>
  <c r="Y4512" i="10"/>
  <c r="Y4511" i="10"/>
  <c r="AD4511" i="10" s="1"/>
  <c r="Y4510" i="10"/>
  <c r="Y4509" i="10"/>
  <c r="Y4508" i="10"/>
  <c r="AD4508" i="10" s="1"/>
  <c r="Y4507" i="10"/>
  <c r="AD4507" i="10" s="1"/>
  <c r="Y4506" i="10"/>
  <c r="Y4505" i="10"/>
  <c r="Y4504" i="10"/>
  <c r="Y4503" i="10"/>
  <c r="AD4503" i="10" s="1"/>
  <c r="Y4502" i="10"/>
  <c r="AD4502" i="10" s="1"/>
  <c r="Y4501" i="10"/>
  <c r="AD4501" i="10" s="1"/>
  <c r="Y4500" i="10"/>
  <c r="Y4499" i="10"/>
  <c r="Y4498" i="10"/>
  <c r="Y4497" i="10"/>
  <c r="Y4496" i="10"/>
  <c r="AD4496" i="10" s="1"/>
  <c r="Y4495" i="10"/>
  <c r="AD4495" i="10" s="1"/>
  <c r="Y4494" i="10"/>
  <c r="Y4493" i="10"/>
  <c r="AD4493" i="10" s="1"/>
  <c r="Y4492" i="10"/>
  <c r="Y4491" i="10"/>
  <c r="Y4490" i="10"/>
  <c r="AD4490" i="10" s="1"/>
  <c r="Y4489" i="10"/>
  <c r="AD4489" i="10" s="1"/>
  <c r="Y4488" i="10"/>
  <c r="Y4487" i="10"/>
  <c r="Y4486" i="10"/>
  <c r="Y4485" i="10"/>
  <c r="AD4485" i="10" s="1"/>
  <c r="Y4484" i="10"/>
  <c r="AD4484" i="10" s="1"/>
  <c r="Y4483" i="10"/>
  <c r="AD4483" i="10" s="1"/>
  <c r="Y4482" i="10"/>
  <c r="Y4481" i="10"/>
  <c r="Y4480" i="10"/>
  <c r="Y4479" i="10"/>
  <c r="Y4478" i="10"/>
  <c r="AD4478" i="10" s="1"/>
  <c r="Y4477" i="10"/>
  <c r="AD4477" i="10" s="1"/>
  <c r="Y4476" i="10"/>
  <c r="Y4475" i="10"/>
  <c r="AD4475" i="10" s="1"/>
  <c r="Y4474" i="10"/>
  <c r="Y4473" i="10"/>
  <c r="Y4472" i="10"/>
  <c r="AD4472" i="10" s="1"/>
  <c r="Y4471" i="10"/>
  <c r="AD4471" i="10" s="1"/>
  <c r="Y4470" i="10"/>
  <c r="Y4469" i="10"/>
  <c r="Y4468" i="10"/>
  <c r="Y4467" i="10"/>
  <c r="AD4467" i="10" s="1"/>
  <c r="Y4466" i="10"/>
  <c r="AD4466" i="10" s="1"/>
  <c r="Y4465" i="10"/>
  <c r="AD4465" i="10" s="1"/>
  <c r="Y4464" i="10"/>
  <c r="Y4463" i="10"/>
  <c r="Y4462" i="10"/>
  <c r="Y4461" i="10"/>
  <c r="Y4460" i="10"/>
  <c r="AD4460" i="10" s="1"/>
  <c r="Y4459" i="10"/>
  <c r="AD4459" i="10" s="1"/>
  <c r="Y4458" i="10"/>
  <c r="Y4457" i="10"/>
  <c r="AD4457" i="10" s="1"/>
  <c r="Y4456" i="10"/>
  <c r="Y4455" i="10"/>
  <c r="Y4454" i="10"/>
  <c r="AD4454" i="10" s="1"/>
  <c r="Y4453" i="10"/>
  <c r="AD4453" i="10" s="1"/>
  <c r="Y4452" i="10"/>
  <c r="Y4451" i="10"/>
  <c r="Y4450" i="10"/>
  <c r="Y4449" i="10"/>
  <c r="AD4449" i="10" s="1"/>
  <c r="Y4448" i="10"/>
  <c r="AD4448" i="10" s="1"/>
  <c r="Y4447" i="10"/>
  <c r="AD4447" i="10" s="1"/>
  <c r="Y4446" i="10"/>
  <c r="Y4445" i="10"/>
  <c r="Y4444" i="10"/>
  <c r="Y4443" i="10"/>
  <c r="Y4442" i="10"/>
  <c r="AD4442" i="10" s="1"/>
  <c r="Y4441" i="10"/>
  <c r="AD4441" i="10" s="1"/>
  <c r="Y4440" i="10"/>
  <c r="Y4439" i="10"/>
  <c r="AD4439" i="10" s="1"/>
  <c r="Y4438" i="10"/>
  <c r="Y4437" i="10"/>
  <c r="Y4436" i="10"/>
  <c r="AD4436" i="10" s="1"/>
  <c r="Y4435" i="10"/>
  <c r="AD4435" i="10" s="1"/>
  <c r="Y4434" i="10"/>
  <c r="Y4433" i="10"/>
  <c r="Y4432" i="10"/>
  <c r="Y4431" i="10"/>
  <c r="AD4431" i="10" s="1"/>
  <c r="Y4430" i="10"/>
  <c r="AD4430" i="10" s="1"/>
  <c r="Y4429" i="10"/>
  <c r="AD4429" i="10" s="1"/>
  <c r="Y4428" i="10"/>
  <c r="Y4427" i="10"/>
  <c r="Y4426" i="10"/>
  <c r="Y4425" i="10"/>
  <c r="Y4424" i="10"/>
  <c r="AD4424" i="10" s="1"/>
  <c r="Y4423" i="10"/>
  <c r="AD4423" i="10" s="1"/>
  <c r="Y4422" i="10"/>
  <c r="Y4421" i="10"/>
  <c r="AD4421" i="10" s="1"/>
  <c r="Y4420" i="10"/>
  <c r="Y4419" i="10"/>
  <c r="Y4418" i="10"/>
  <c r="AD4418" i="10" s="1"/>
  <c r="Y4417" i="10"/>
  <c r="AD4417" i="10" s="1"/>
  <c r="Y4416" i="10"/>
  <c r="Y4415" i="10"/>
  <c r="Y4414" i="10"/>
  <c r="Y4413" i="10"/>
  <c r="AD4413" i="10" s="1"/>
  <c r="Y4412" i="10"/>
  <c r="AD4412" i="10" s="1"/>
  <c r="Y4411" i="10"/>
  <c r="AD4411" i="10" s="1"/>
  <c r="Y4410" i="10"/>
  <c r="Y4409" i="10"/>
  <c r="Y4408" i="10"/>
  <c r="Y4407" i="10"/>
  <c r="Y4406" i="10"/>
  <c r="AD4406" i="10" s="1"/>
  <c r="Y4405" i="10"/>
  <c r="AD4405" i="10" s="1"/>
  <c r="Y4404" i="10"/>
  <c r="Y4403" i="10"/>
  <c r="AD4403" i="10" s="1"/>
  <c r="Y4402" i="10"/>
  <c r="Y4401" i="10"/>
  <c r="Y4400" i="10"/>
  <c r="AD4400" i="10" s="1"/>
  <c r="Y4399" i="10"/>
  <c r="AD4399" i="10" s="1"/>
  <c r="Y4398" i="10"/>
  <c r="Y4397" i="10"/>
  <c r="Y4396" i="10"/>
  <c r="Y4395" i="10"/>
  <c r="AD4395" i="10" s="1"/>
  <c r="Y4394" i="10"/>
  <c r="AD4394" i="10" s="1"/>
  <c r="Y4393" i="10"/>
  <c r="AD4393" i="10" s="1"/>
  <c r="Y4392" i="10"/>
  <c r="Y4391" i="10"/>
  <c r="Y4390" i="10"/>
  <c r="Y4389" i="10"/>
  <c r="Y4388" i="10"/>
  <c r="AD4388" i="10" s="1"/>
  <c r="Y4387" i="10"/>
  <c r="AD4387" i="10" s="1"/>
  <c r="Y4386" i="10"/>
  <c r="Y4385" i="10"/>
  <c r="AD4385" i="10" s="1"/>
  <c r="Y4384" i="10"/>
  <c r="Y4383" i="10"/>
  <c r="Y4382" i="10"/>
  <c r="AD4382" i="10" s="1"/>
  <c r="Y4381" i="10"/>
  <c r="AD4381" i="10" s="1"/>
  <c r="Y4380" i="10"/>
  <c r="Y4379" i="10"/>
  <c r="Y4378" i="10"/>
  <c r="Y4377" i="10"/>
  <c r="AD4377" i="10" s="1"/>
  <c r="Y4376" i="10"/>
  <c r="AD4376" i="10" s="1"/>
  <c r="Y4375" i="10"/>
  <c r="AD4375" i="10" s="1"/>
  <c r="Y4374" i="10"/>
  <c r="Y4373" i="10"/>
  <c r="Y4372" i="10"/>
  <c r="Y4371" i="10"/>
  <c r="Y4370" i="10"/>
  <c r="AD4370" i="10" s="1"/>
  <c r="Y4369" i="10"/>
  <c r="AD4369" i="10" s="1"/>
  <c r="Y4368" i="10"/>
  <c r="Y4367" i="10"/>
  <c r="AD4367" i="10" s="1"/>
  <c r="Y4366" i="10"/>
  <c r="Y4365" i="10"/>
  <c r="Y4364" i="10"/>
  <c r="AD4364" i="10" s="1"/>
  <c r="Y4363" i="10"/>
  <c r="AD4363" i="10" s="1"/>
  <c r="Y4362" i="10"/>
  <c r="Y4361" i="10"/>
  <c r="Y4360" i="10"/>
  <c r="Y4359" i="10"/>
  <c r="AD4359" i="10" s="1"/>
  <c r="Y4358" i="10"/>
  <c r="AD4358" i="10" s="1"/>
  <c r="Y4357" i="10"/>
  <c r="AD4357" i="10" s="1"/>
  <c r="Y4356" i="10"/>
  <c r="Y4355" i="10"/>
  <c r="Y4354" i="10"/>
  <c r="Y4353" i="10"/>
  <c r="Y4352" i="10"/>
  <c r="AD4352" i="10" s="1"/>
  <c r="Y4351" i="10"/>
  <c r="AD4351" i="10" s="1"/>
  <c r="Y4350" i="10"/>
  <c r="Y4349" i="10"/>
  <c r="AD4349" i="10" s="1"/>
  <c r="Y4348" i="10"/>
  <c r="Y4347" i="10"/>
  <c r="Y4346" i="10"/>
  <c r="AD4346" i="10" s="1"/>
  <c r="Y4345" i="10"/>
  <c r="AD4345" i="10" s="1"/>
  <c r="Y4344" i="10"/>
  <c r="Y4343" i="10"/>
  <c r="Y4342" i="10"/>
  <c r="Y4341" i="10"/>
  <c r="AD4341" i="10" s="1"/>
  <c r="Y4340" i="10"/>
  <c r="AD4340" i="10" s="1"/>
  <c r="Y4339" i="10"/>
  <c r="AD4339" i="10" s="1"/>
  <c r="Y4338" i="10"/>
  <c r="Y4337" i="10"/>
  <c r="Y4336" i="10"/>
  <c r="Y4335" i="10"/>
  <c r="Y4334" i="10"/>
  <c r="AD4334" i="10" s="1"/>
  <c r="Y4333" i="10"/>
  <c r="AD4333" i="10" s="1"/>
  <c r="Y4332" i="10"/>
  <c r="Y4331" i="10"/>
  <c r="AD4331" i="10" s="1"/>
  <c r="Y4330" i="10"/>
  <c r="Y4329" i="10"/>
  <c r="Y4328" i="10"/>
  <c r="AD4328" i="10" s="1"/>
  <c r="Y4327" i="10"/>
  <c r="AD4327" i="10" s="1"/>
  <c r="Y4326" i="10"/>
  <c r="Y4325" i="10"/>
  <c r="Y4324" i="10"/>
  <c r="Y4323" i="10"/>
  <c r="AD4323" i="10" s="1"/>
  <c r="Y4322" i="10"/>
  <c r="AD4322" i="10" s="1"/>
  <c r="Y4321" i="10"/>
  <c r="AD4321" i="10" s="1"/>
  <c r="Y4320" i="10"/>
  <c r="Y4319" i="10"/>
  <c r="Y4318" i="10"/>
  <c r="Y4317" i="10"/>
  <c r="Y4316" i="10"/>
  <c r="AD4316" i="10" s="1"/>
  <c r="Y4315" i="10"/>
  <c r="AD4315" i="10" s="1"/>
  <c r="Y4314" i="10"/>
  <c r="Y4313" i="10"/>
  <c r="AD4313" i="10" s="1"/>
  <c r="Y4312" i="10"/>
  <c r="Y4311" i="10"/>
  <c r="Y4310" i="10"/>
  <c r="AD4310" i="10" s="1"/>
  <c r="Y4309" i="10"/>
  <c r="AD4309" i="10" s="1"/>
  <c r="Y4308" i="10"/>
  <c r="Y4307" i="10"/>
  <c r="Y4306" i="10"/>
  <c r="Y4305" i="10"/>
  <c r="AD4305" i="10" s="1"/>
  <c r="Y4304" i="10"/>
  <c r="AD4304" i="10" s="1"/>
  <c r="Y4303" i="10"/>
  <c r="AD4303" i="10" s="1"/>
  <c r="Y4302" i="10"/>
  <c r="Y4301" i="10"/>
  <c r="Y4300" i="10"/>
  <c r="Y4299" i="10"/>
  <c r="Y4298" i="10"/>
  <c r="AD4298" i="10" s="1"/>
  <c r="Y4297" i="10"/>
  <c r="AD4297" i="10" s="1"/>
  <c r="Y4296" i="10"/>
  <c r="Y4295" i="10"/>
  <c r="AD4295" i="10" s="1"/>
  <c r="Y4294" i="10"/>
  <c r="Y4293" i="10"/>
  <c r="Y4292" i="10"/>
  <c r="AD4292" i="10" s="1"/>
  <c r="Y4291" i="10"/>
  <c r="AD4291" i="10" s="1"/>
  <c r="Y4290" i="10"/>
  <c r="Y4289" i="10"/>
  <c r="Y4288" i="10"/>
  <c r="Y4287" i="10"/>
  <c r="AD4287" i="10" s="1"/>
  <c r="Y4286" i="10"/>
  <c r="AD4286" i="10" s="1"/>
  <c r="Y4285" i="10"/>
  <c r="AD4285" i="10" s="1"/>
  <c r="Y4284" i="10"/>
  <c r="Y4283" i="10"/>
  <c r="Y4282" i="10"/>
  <c r="Y4281" i="10"/>
  <c r="Y4280" i="10"/>
  <c r="AD4280" i="10" s="1"/>
  <c r="Y4279" i="10"/>
  <c r="AD4279" i="10" s="1"/>
  <c r="Y4278" i="10"/>
  <c r="Y4277" i="10"/>
  <c r="AD4277" i="10" s="1"/>
  <c r="Y4276" i="10"/>
  <c r="Y4275" i="10"/>
  <c r="Y4274" i="10"/>
  <c r="AD4274" i="10" s="1"/>
  <c r="Y4273" i="10"/>
  <c r="AD4273" i="10" s="1"/>
  <c r="Y4272" i="10"/>
  <c r="Y4271" i="10"/>
  <c r="Y4270" i="10"/>
  <c r="Y4269" i="10"/>
  <c r="AD4269" i="10" s="1"/>
  <c r="Y4268" i="10"/>
  <c r="AD4268" i="10" s="1"/>
  <c r="Y4267" i="10"/>
  <c r="AD4267" i="10" s="1"/>
  <c r="Y4266" i="10"/>
  <c r="Y4265" i="10"/>
  <c r="Y4264" i="10"/>
  <c r="Y4263" i="10"/>
  <c r="Y4262" i="10"/>
  <c r="AD4262" i="10" s="1"/>
  <c r="Y4261" i="10"/>
  <c r="AD4261" i="10" s="1"/>
  <c r="Y4260" i="10"/>
  <c r="Y4259" i="10"/>
  <c r="AD4259" i="10" s="1"/>
  <c r="Y4258" i="10"/>
  <c r="Y4257" i="10"/>
  <c r="Y4256" i="10"/>
  <c r="AD4256" i="10" s="1"/>
  <c r="Y4255" i="10"/>
  <c r="AD4255" i="10" s="1"/>
  <c r="Y4254" i="10"/>
  <c r="Y4253" i="10"/>
  <c r="Y4252" i="10"/>
  <c r="Y4251" i="10"/>
  <c r="AD4251" i="10" s="1"/>
  <c r="Y4250" i="10"/>
  <c r="AD4250" i="10" s="1"/>
  <c r="Y4249" i="10"/>
  <c r="AD4249" i="10" s="1"/>
  <c r="Y4248" i="10"/>
  <c r="Y4247" i="10"/>
  <c r="Y4246" i="10"/>
  <c r="Y4245" i="10"/>
  <c r="Y4244" i="10"/>
  <c r="AD4244" i="10" s="1"/>
  <c r="Y4243" i="10"/>
  <c r="AD4243" i="10" s="1"/>
  <c r="Y4242" i="10"/>
  <c r="Y4241" i="10"/>
  <c r="AD4241" i="10" s="1"/>
  <c r="Y4240" i="10"/>
  <c r="Y4239" i="10"/>
  <c r="Y4238" i="10"/>
  <c r="AD4238" i="10" s="1"/>
  <c r="Y4237" i="10"/>
  <c r="AD4237" i="10" s="1"/>
  <c r="Y4236" i="10"/>
  <c r="Y4235" i="10"/>
  <c r="Y4234" i="10"/>
  <c r="Y4233" i="10"/>
  <c r="AD4233" i="10" s="1"/>
  <c r="Y4232" i="10"/>
  <c r="AD4232" i="10" s="1"/>
  <c r="Y4231" i="10"/>
  <c r="AD4231" i="10" s="1"/>
  <c r="Y4230" i="10"/>
  <c r="Y4229" i="10"/>
  <c r="Y4228" i="10"/>
  <c r="Y4227" i="10"/>
  <c r="Y4226" i="10"/>
  <c r="AD4226" i="10" s="1"/>
  <c r="Y4225" i="10"/>
  <c r="AD4225" i="10" s="1"/>
  <c r="Y4224" i="10"/>
  <c r="Y4223" i="10"/>
  <c r="AD4223" i="10" s="1"/>
  <c r="Y4222" i="10"/>
  <c r="Y4221" i="10"/>
  <c r="Y4220" i="10"/>
  <c r="AD4220" i="10" s="1"/>
  <c r="Y4219" i="10"/>
  <c r="AD4219" i="10" s="1"/>
  <c r="Y4218" i="10"/>
  <c r="Y4217" i="10"/>
  <c r="Y4216" i="10"/>
  <c r="Y4215" i="10"/>
  <c r="AD4215" i="10" s="1"/>
  <c r="Y4214" i="10"/>
  <c r="AD4214" i="10" s="1"/>
  <c r="Y4213" i="10"/>
  <c r="AD4213" i="10" s="1"/>
  <c r="Y4212" i="10"/>
  <c r="Y4211" i="10"/>
  <c r="Y4210" i="10"/>
  <c r="Y4209" i="10"/>
  <c r="Y4208" i="10"/>
  <c r="AD4208" i="10" s="1"/>
  <c r="Y4207" i="10"/>
  <c r="AD4207" i="10" s="1"/>
  <c r="Y4206" i="10"/>
  <c r="Y4205" i="10"/>
  <c r="AD4205" i="10" s="1"/>
  <c r="Y4204" i="10"/>
  <c r="Y4203" i="10"/>
  <c r="Y4202" i="10"/>
  <c r="AD4202" i="10" s="1"/>
  <c r="Y4201" i="10"/>
  <c r="AD4201" i="10" s="1"/>
  <c r="Y4200" i="10"/>
  <c r="Y4199" i="10"/>
  <c r="Y4198" i="10"/>
  <c r="Y4197" i="10"/>
  <c r="AD4197" i="10" s="1"/>
  <c r="Y4196" i="10"/>
  <c r="AD4196" i="10" s="1"/>
  <c r="Y4195" i="10"/>
  <c r="AD4195" i="10" s="1"/>
  <c r="Y4194" i="10"/>
  <c r="Y4193" i="10"/>
  <c r="Y4192" i="10"/>
  <c r="Y4191" i="10"/>
  <c r="Y4190" i="10"/>
  <c r="AD4190" i="10" s="1"/>
  <c r="Y4189" i="10"/>
  <c r="AD4189" i="10" s="1"/>
  <c r="Y4188" i="10"/>
  <c r="Y4187" i="10"/>
  <c r="AD4187" i="10" s="1"/>
  <c r="Y4186" i="10"/>
  <c r="Y4185" i="10"/>
  <c r="Y4184" i="10"/>
  <c r="AD4184" i="10" s="1"/>
  <c r="Y4183" i="10"/>
  <c r="AD4183" i="10" s="1"/>
  <c r="Y4182" i="10"/>
  <c r="Y4181" i="10"/>
  <c r="Y4180" i="10"/>
  <c r="Y4179" i="10"/>
  <c r="AD4179" i="10" s="1"/>
  <c r="Y4178" i="10"/>
  <c r="AD4178" i="10" s="1"/>
  <c r="Y4177" i="10"/>
  <c r="AD4177" i="10" s="1"/>
  <c r="Y4176" i="10"/>
  <c r="Y4175" i="10"/>
  <c r="Y4174" i="10"/>
  <c r="Y4173" i="10"/>
  <c r="Y4172" i="10"/>
  <c r="AD4172" i="10" s="1"/>
  <c r="Y4171" i="10"/>
  <c r="AD4171" i="10" s="1"/>
  <c r="Y4170" i="10"/>
  <c r="Y4169" i="10"/>
  <c r="AD4169" i="10" s="1"/>
  <c r="Y4168" i="10"/>
  <c r="Y4167" i="10"/>
  <c r="Y4166" i="10"/>
  <c r="AD4166" i="10" s="1"/>
  <c r="Y4165" i="10"/>
  <c r="AD4165" i="10" s="1"/>
  <c r="Y4164" i="10"/>
  <c r="Y4163" i="10"/>
  <c r="Y4162" i="10"/>
  <c r="Y4161" i="10"/>
  <c r="AD4161" i="10" s="1"/>
  <c r="Y4160" i="10"/>
  <c r="AD4160" i="10" s="1"/>
  <c r="Y4159" i="10"/>
  <c r="AD4159" i="10" s="1"/>
  <c r="Y4158" i="10"/>
  <c r="Y4157" i="10"/>
  <c r="Y4156" i="10"/>
  <c r="Y4155" i="10"/>
  <c r="Y4154" i="10"/>
  <c r="AD4154" i="10" s="1"/>
  <c r="Y4153" i="10"/>
  <c r="AD4153" i="10" s="1"/>
  <c r="Y4152" i="10"/>
  <c r="Y4151" i="10"/>
  <c r="AD4151" i="10" s="1"/>
  <c r="Y4150" i="10"/>
  <c r="Y4149" i="10"/>
  <c r="Y4148" i="10"/>
  <c r="AD4148" i="10" s="1"/>
  <c r="Y4147" i="10"/>
  <c r="AD4147" i="10" s="1"/>
  <c r="Y4146" i="10"/>
  <c r="Y4145" i="10"/>
  <c r="Y4144" i="10"/>
  <c r="Y4143" i="10"/>
  <c r="AD4143" i="10" s="1"/>
  <c r="Y4142" i="10"/>
  <c r="AD4142" i="10" s="1"/>
  <c r="Y4141" i="10"/>
  <c r="AD4141" i="10" s="1"/>
  <c r="Y4140" i="10"/>
  <c r="Y4139" i="10"/>
  <c r="Y4138" i="10"/>
  <c r="Y4137" i="10"/>
  <c r="Y4136" i="10"/>
  <c r="AD4136" i="10" s="1"/>
  <c r="Y4135" i="10"/>
  <c r="AD4135" i="10" s="1"/>
  <c r="Y4134" i="10"/>
  <c r="Y4133" i="10"/>
  <c r="AD4133" i="10" s="1"/>
  <c r="Y4132" i="10"/>
  <c r="Y4131" i="10"/>
  <c r="Y4130" i="10"/>
  <c r="AD4130" i="10" s="1"/>
  <c r="Y4129" i="10"/>
  <c r="AD4129" i="10" s="1"/>
  <c r="Y4128" i="10"/>
  <c r="Y4127" i="10"/>
  <c r="Y4126" i="10"/>
  <c r="Y4125" i="10"/>
  <c r="AD4125" i="10" s="1"/>
  <c r="Y4124" i="10"/>
  <c r="AD4124" i="10" s="1"/>
  <c r="Y4123" i="10"/>
  <c r="AD4123" i="10" s="1"/>
  <c r="Y4122" i="10"/>
  <c r="Y4121" i="10"/>
  <c r="Y4120" i="10"/>
  <c r="Y4119" i="10"/>
  <c r="Y4118" i="10"/>
  <c r="AD4118" i="10" s="1"/>
  <c r="Y4117" i="10"/>
  <c r="AD4117" i="10" s="1"/>
  <c r="Y4116" i="10"/>
  <c r="Y4115" i="10"/>
  <c r="AD4115" i="10" s="1"/>
  <c r="Y4114" i="10"/>
  <c r="Y4113" i="10"/>
  <c r="Y4112" i="10"/>
  <c r="AD4112" i="10" s="1"/>
  <c r="Y4111" i="10"/>
  <c r="AD4111" i="10" s="1"/>
  <c r="Y4110" i="10"/>
  <c r="Y4109" i="10"/>
  <c r="Y4108" i="10"/>
  <c r="Y4107" i="10"/>
  <c r="AD4107" i="10" s="1"/>
  <c r="Y4106" i="10"/>
  <c r="AD4106" i="10" s="1"/>
  <c r="Y4105" i="10"/>
  <c r="AD4105" i="10" s="1"/>
  <c r="Y4104" i="10"/>
  <c r="Y4103" i="10"/>
  <c r="Y4102" i="10"/>
  <c r="Y4101" i="10"/>
  <c r="Y4100" i="10"/>
  <c r="AD4100" i="10" s="1"/>
  <c r="Y4099" i="10"/>
  <c r="AD4099" i="10" s="1"/>
  <c r="Y4098" i="10"/>
  <c r="Y4097" i="10"/>
  <c r="AD4097" i="10" s="1"/>
  <c r="Y4096" i="10"/>
  <c r="Y4095" i="10"/>
  <c r="Y4094" i="10"/>
  <c r="AD4094" i="10" s="1"/>
  <c r="Y4093" i="10"/>
  <c r="AD4093" i="10" s="1"/>
  <c r="Y4092" i="10"/>
  <c r="Y4091" i="10"/>
  <c r="Y4090" i="10"/>
  <c r="Y4089" i="10"/>
  <c r="AD4089" i="10" s="1"/>
  <c r="Y4088" i="10"/>
  <c r="AD4088" i="10" s="1"/>
  <c r="Y4087" i="10"/>
  <c r="AD4087" i="10" s="1"/>
  <c r="Y4086" i="10"/>
  <c r="Y4085" i="10"/>
  <c r="Y4084" i="10"/>
  <c r="Y4083" i="10"/>
  <c r="Y4082" i="10"/>
  <c r="AD4082" i="10" s="1"/>
  <c r="Y4081" i="10"/>
  <c r="AD4081" i="10" s="1"/>
  <c r="Y4080" i="10"/>
  <c r="Y4079" i="10"/>
  <c r="AD4079" i="10" s="1"/>
  <c r="Y4078" i="10"/>
  <c r="Y4077" i="10"/>
  <c r="Y4076" i="10"/>
  <c r="AD4076" i="10" s="1"/>
  <c r="Y4075" i="10"/>
  <c r="AD4075" i="10" s="1"/>
  <c r="Y4074" i="10"/>
  <c r="Y4073" i="10"/>
  <c r="Y4072" i="10"/>
  <c r="Y4071" i="10"/>
  <c r="AD4071" i="10" s="1"/>
  <c r="Y4070" i="10"/>
  <c r="AD4070" i="10" s="1"/>
  <c r="Y4069" i="10"/>
  <c r="AD4069" i="10" s="1"/>
  <c r="Y4068" i="10"/>
  <c r="Y4067" i="10"/>
  <c r="Y4066" i="10"/>
  <c r="Y4065" i="10"/>
  <c r="Y4064" i="10"/>
  <c r="AD4064" i="10" s="1"/>
  <c r="Y4063" i="10"/>
  <c r="AD4063" i="10" s="1"/>
  <c r="Y4062" i="10"/>
  <c r="Y4061" i="10"/>
  <c r="AD4061" i="10" s="1"/>
  <c r="Y4060" i="10"/>
  <c r="Y4059" i="10"/>
  <c r="Y4058" i="10"/>
  <c r="AD4058" i="10" s="1"/>
  <c r="Y4057" i="10"/>
  <c r="AD4057" i="10" s="1"/>
  <c r="Y4056" i="10"/>
  <c r="Y4055" i="10"/>
  <c r="Y4054" i="10"/>
  <c r="Y4053" i="10"/>
  <c r="AD4053" i="10" s="1"/>
  <c r="Y4052" i="10"/>
  <c r="AD4052" i="10" s="1"/>
  <c r="Y4051" i="10"/>
  <c r="AD4051" i="10" s="1"/>
  <c r="Y4050" i="10"/>
  <c r="Y4049" i="10"/>
  <c r="Y4048" i="10"/>
  <c r="Y4047" i="10"/>
  <c r="Y4046" i="10"/>
  <c r="AD4046" i="10" s="1"/>
  <c r="Y4045" i="10"/>
  <c r="AD4045" i="10" s="1"/>
  <c r="Y4044" i="10"/>
  <c r="Y4043" i="10"/>
  <c r="AD4043" i="10" s="1"/>
  <c r="Y4042" i="10"/>
  <c r="Y4041" i="10"/>
  <c r="Y4040" i="10"/>
  <c r="AD4040" i="10" s="1"/>
  <c r="Y4039" i="10"/>
  <c r="AD4039" i="10" s="1"/>
  <c r="Y4038" i="10"/>
  <c r="Y4037" i="10"/>
  <c r="Y4036" i="10"/>
  <c r="Y4035" i="10"/>
  <c r="AD4035" i="10" s="1"/>
  <c r="Y4034" i="10"/>
  <c r="AD4034" i="10" s="1"/>
  <c r="Y4033" i="10"/>
  <c r="AD4033" i="10" s="1"/>
  <c r="Y4032" i="10"/>
  <c r="Y4031" i="10"/>
  <c r="Y4030" i="10"/>
  <c r="Y4029" i="10"/>
  <c r="Y4028" i="10"/>
  <c r="AD4028" i="10" s="1"/>
  <c r="Y4027" i="10"/>
  <c r="AD4027" i="10" s="1"/>
  <c r="Y4026" i="10"/>
  <c r="Y4025" i="10"/>
  <c r="AD4025" i="10" s="1"/>
  <c r="Y4024" i="10"/>
  <c r="Y4023" i="10"/>
  <c r="Y4022" i="10"/>
  <c r="AD4022" i="10" s="1"/>
  <c r="Y4021" i="10"/>
  <c r="AD4021" i="10" s="1"/>
  <c r="Y4020" i="10"/>
  <c r="Y4019" i="10"/>
  <c r="Y4018" i="10"/>
  <c r="Y4017" i="10"/>
  <c r="AD4017" i="10" s="1"/>
  <c r="Y4016" i="10"/>
  <c r="AD4016" i="10" s="1"/>
  <c r="Y4015" i="10"/>
  <c r="AD4015" i="10" s="1"/>
  <c r="Y4014" i="10"/>
  <c r="Y4013" i="10"/>
  <c r="Y4012" i="10"/>
  <c r="Y4011" i="10"/>
  <c r="Y4010" i="10"/>
  <c r="AD4010" i="10" s="1"/>
  <c r="Y4009" i="10"/>
  <c r="AD4009" i="10" s="1"/>
  <c r="Y4008" i="10"/>
  <c r="Y4007" i="10"/>
  <c r="AD4007" i="10" s="1"/>
  <c r="Y4006" i="10"/>
  <c r="Y4005" i="10"/>
  <c r="Y4004" i="10"/>
  <c r="AD4004" i="10" s="1"/>
  <c r="Y4003" i="10"/>
  <c r="AD4003" i="10" s="1"/>
  <c r="Y4002" i="10"/>
  <c r="Y4001" i="10"/>
  <c r="Y4000" i="10"/>
  <c r="Y3999" i="10"/>
  <c r="AD3999" i="10" s="1"/>
  <c r="Y3998" i="10"/>
  <c r="AD3998" i="10" s="1"/>
  <c r="Y3997" i="10"/>
  <c r="AD3997" i="10" s="1"/>
  <c r="Y3996" i="10"/>
  <c r="Y3995" i="10"/>
  <c r="Y3994" i="10"/>
  <c r="Y3993" i="10"/>
  <c r="Y3992" i="10"/>
  <c r="AD3992" i="10" s="1"/>
  <c r="Y3991" i="10"/>
  <c r="AD3991" i="10" s="1"/>
  <c r="Y3990" i="10"/>
  <c r="Y3989" i="10"/>
  <c r="AD3989" i="10" s="1"/>
  <c r="Y3988" i="10"/>
  <c r="Y3987" i="10"/>
  <c r="Y3986" i="10"/>
  <c r="AD3986" i="10" s="1"/>
  <c r="Y3985" i="10"/>
  <c r="AD3985" i="10" s="1"/>
  <c r="Y3984" i="10"/>
  <c r="Y3983" i="10"/>
  <c r="Y3982" i="10"/>
  <c r="Y3981" i="10"/>
  <c r="AD3981" i="10" s="1"/>
  <c r="Y3980" i="10"/>
  <c r="AD3980" i="10" s="1"/>
  <c r="Y3979" i="10"/>
  <c r="AD3979" i="10" s="1"/>
  <c r="Y3978" i="10"/>
  <c r="Y3977" i="10"/>
  <c r="Y3976" i="10"/>
  <c r="Y3975" i="10"/>
  <c r="Y3974" i="10"/>
  <c r="AD3974" i="10" s="1"/>
  <c r="Y3973" i="10"/>
  <c r="AD3973" i="10" s="1"/>
  <c r="Y3972" i="10"/>
  <c r="Y3971" i="10"/>
  <c r="AD3971" i="10" s="1"/>
  <c r="Y3970" i="10"/>
  <c r="Y3969" i="10"/>
  <c r="Y3968" i="10"/>
  <c r="AD3968" i="10" s="1"/>
  <c r="Y3967" i="10"/>
  <c r="AD3967" i="10" s="1"/>
  <c r="Y3966" i="10"/>
  <c r="Y3965" i="10"/>
  <c r="Y3964" i="10"/>
  <c r="Y3963" i="10"/>
  <c r="AD3963" i="10" s="1"/>
  <c r="Y3962" i="10"/>
  <c r="AD3962" i="10" s="1"/>
  <c r="Y3961" i="10"/>
  <c r="AD3961" i="10" s="1"/>
  <c r="Y3960" i="10"/>
  <c r="Y3959" i="10"/>
  <c r="Y3958" i="10"/>
  <c r="Y3957" i="10"/>
  <c r="Y3956" i="10"/>
  <c r="AD3956" i="10" s="1"/>
  <c r="Y3955" i="10"/>
  <c r="AD3955" i="10" s="1"/>
  <c r="Y3954" i="10"/>
  <c r="Y3953" i="10"/>
  <c r="AD3953" i="10" s="1"/>
  <c r="Y3952" i="10"/>
  <c r="Y3951" i="10"/>
  <c r="Y3950" i="10"/>
  <c r="AD3950" i="10" s="1"/>
  <c r="Y3949" i="10"/>
  <c r="AD3949" i="10" s="1"/>
  <c r="Y3948" i="10"/>
  <c r="Y3947" i="10"/>
  <c r="Y3946" i="10"/>
  <c r="Y3945" i="10"/>
  <c r="AD3945" i="10" s="1"/>
  <c r="Y3944" i="10"/>
  <c r="AD3944" i="10" s="1"/>
  <c r="Y3943" i="10"/>
  <c r="AD3943" i="10" s="1"/>
  <c r="Y3942" i="10"/>
  <c r="Y3941" i="10"/>
  <c r="Y3940" i="10"/>
  <c r="Y3939" i="10"/>
  <c r="Y3938" i="10"/>
  <c r="AD3938" i="10" s="1"/>
  <c r="Y3937" i="10"/>
  <c r="AD3937" i="10" s="1"/>
  <c r="Y3936" i="10"/>
  <c r="Y3935" i="10"/>
  <c r="AD3935" i="10" s="1"/>
  <c r="Y3934" i="10"/>
  <c r="Y3933" i="10"/>
  <c r="Y3932" i="10"/>
  <c r="AD3932" i="10" s="1"/>
  <c r="Y3931" i="10"/>
  <c r="AD3931" i="10" s="1"/>
  <c r="Y3930" i="10"/>
  <c r="Y3929" i="10"/>
  <c r="Y3928" i="10"/>
  <c r="Y3927" i="10"/>
  <c r="AD3927" i="10" s="1"/>
  <c r="Y3926" i="10"/>
  <c r="AD3926" i="10" s="1"/>
  <c r="Y3925" i="10"/>
  <c r="AD3925" i="10" s="1"/>
  <c r="Y3924" i="10"/>
  <c r="Y3923" i="10"/>
  <c r="Y3922" i="10"/>
  <c r="Y3921" i="10"/>
  <c r="Y3920" i="10"/>
  <c r="AD3920" i="10" s="1"/>
  <c r="Y3919" i="10"/>
  <c r="AD3919" i="10" s="1"/>
  <c r="Y3918" i="10"/>
  <c r="Y3917" i="10"/>
  <c r="AD3917" i="10" s="1"/>
  <c r="Y3916" i="10"/>
  <c r="Y3915" i="10"/>
  <c r="Y3914" i="10"/>
  <c r="AD3914" i="10" s="1"/>
  <c r="Y3913" i="10"/>
  <c r="AD3913" i="10" s="1"/>
  <c r="Y3912" i="10"/>
  <c r="Y3911" i="10"/>
  <c r="Y3910" i="10"/>
  <c r="Y3909" i="10"/>
  <c r="AD3909" i="10" s="1"/>
  <c r="Y3908" i="10"/>
  <c r="AD3908" i="10" s="1"/>
  <c r="Y3907" i="10"/>
  <c r="AD3907" i="10" s="1"/>
  <c r="Y3906" i="10"/>
  <c r="Y3905" i="10"/>
  <c r="Y3904" i="10"/>
  <c r="Y3903" i="10"/>
  <c r="Y3902" i="10"/>
  <c r="AD3902" i="10" s="1"/>
  <c r="Y3901" i="10"/>
  <c r="AD3901" i="10" s="1"/>
  <c r="Y3900" i="10"/>
  <c r="Y3899" i="10"/>
  <c r="AD3899" i="10" s="1"/>
  <c r="Y3898" i="10"/>
  <c r="Y3897" i="10"/>
  <c r="Y3896" i="10"/>
  <c r="AD3896" i="10" s="1"/>
  <c r="Y3895" i="10"/>
  <c r="AD3895" i="10" s="1"/>
  <c r="Y3894" i="10"/>
  <c r="Y3893" i="10"/>
  <c r="Y3892" i="10"/>
  <c r="Y3891" i="10"/>
  <c r="AD3891" i="10" s="1"/>
  <c r="Y3890" i="10"/>
  <c r="AD3890" i="10" s="1"/>
  <c r="Y3889" i="10"/>
  <c r="AD3889" i="10" s="1"/>
  <c r="Y3888" i="10"/>
  <c r="Y3887" i="10"/>
  <c r="Y3886" i="10"/>
  <c r="Y3885" i="10"/>
  <c r="Y3884" i="10"/>
  <c r="AD3884" i="10" s="1"/>
  <c r="Y3883" i="10"/>
  <c r="AD3883" i="10" s="1"/>
  <c r="Y3882" i="10"/>
  <c r="Y3881" i="10"/>
  <c r="AD3881" i="10" s="1"/>
  <c r="Y3880" i="10"/>
  <c r="Y3879" i="10"/>
  <c r="Y3878" i="10"/>
  <c r="AD3878" i="10" s="1"/>
  <c r="Y3877" i="10"/>
  <c r="AD3877" i="10" s="1"/>
  <c r="Y3876" i="10"/>
  <c r="Y3875" i="10"/>
  <c r="Y3874" i="10"/>
  <c r="Y3873" i="10"/>
  <c r="AD3873" i="10" s="1"/>
  <c r="Y3872" i="10"/>
  <c r="AD3872" i="10" s="1"/>
  <c r="Y3871" i="10"/>
  <c r="AD3871" i="10" s="1"/>
  <c r="Y3870" i="10"/>
  <c r="Y3869" i="10"/>
  <c r="Y3868" i="10"/>
  <c r="Y3867" i="10"/>
  <c r="Y3866" i="10"/>
  <c r="AD3866" i="10" s="1"/>
  <c r="Y3865" i="10"/>
  <c r="AD3865" i="10" s="1"/>
  <c r="Y3864" i="10"/>
  <c r="Y3863" i="10"/>
  <c r="AD3863" i="10" s="1"/>
  <c r="Y3862" i="10"/>
  <c r="Y3861" i="10"/>
  <c r="Y3860" i="10"/>
  <c r="AD3860" i="10" s="1"/>
  <c r="Y3859" i="10"/>
  <c r="AD3859" i="10" s="1"/>
  <c r="Y3858" i="10"/>
  <c r="Y3857" i="10"/>
  <c r="Y3856" i="10"/>
  <c r="Y3855" i="10"/>
  <c r="AD3855" i="10" s="1"/>
  <c r="Y3854" i="10"/>
  <c r="AD3854" i="10" s="1"/>
  <c r="Y3853" i="10"/>
  <c r="AD3853" i="10" s="1"/>
  <c r="Y3852" i="10"/>
  <c r="Y3851" i="10"/>
  <c r="Y3850" i="10"/>
  <c r="Y3849" i="10"/>
  <c r="Y3848" i="10"/>
  <c r="AD3848" i="10" s="1"/>
  <c r="Y3847" i="10"/>
  <c r="AD3847" i="10" s="1"/>
  <c r="Y3846" i="10"/>
  <c r="Y3845" i="10"/>
  <c r="AD3845" i="10" s="1"/>
  <c r="Y3844" i="10"/>
  <c r="Y3843" i="10"/>
  <c r="Y3842" i="10"/>
  <c r="AD3842" i="10" s="1"/>
  <c r="Y3841" i="10"/>
  <c r="AD3841" i="10" s="1"/>
  <c r="Y3840" i="10"/>
  <c r="Y3839" i="10"/>
  <c r="Y3838" i="10"/>
  <c r="Y3837" i="10"/>
  <c r="AD3837" i="10" s="1"/>
  <c r="Y3836" i="10"/>
  <c r="AD3836" i="10" s="1"/>
  <c r="Y3835" i="10"/>
  <c r="AD3835" i="10" s="1"/>
  <c r="Y3834" i="10"/>
  <c r="Y3833" i="10"/>
  <c r="Y3832" i="10"/>
  <c r="Y3831" i="10"/>
  <c r="Y3830" i="10"/>
  <c r="AD3830" i="10" s="1"/>
  <c r="Y3829" i="10"/>
  <c r="AD3829" i="10" s="1"/>
  <c r="Y3828" i="10"/>
  <c r="Y3827" i="10"/>
  <c r="AD3827" i="10" s="1"/>
  <c r="Y3826" i="10"/>
  <c r="Y3825" i="10"/>
  <c r="Y3824" i="10"/>
  <c r="AD3824" i="10" s="1"/>
  <c r="Y3823" i="10"/>
  <c r="AD3823" i="10" s="1"/>
  <c r="Y3822" i="10"/>
  <c r="Y3821" i="10"/>
  <c r="Y3820" i="10"/>
  <c r="Y3819" i="10"/>
  <c r="AD3819" i="10" s="1"/>
  <c r="Y3818" i="10"/>
  <c r="AD3818" i="10" s="1"/>
  <c r="Y3817" i="10"/>
  <c r="AD3817" i="10" s="1"/>
  <c r="Y3816" i="10"/>
  <c r="Y3815" i="10"/>
  <c r="Y3814" i="10"/>
  <c r="Y3813" i="10"/>
  <c r="Y3812" i="10"/>
  <c r="AD3812" i="10" s="1"/>
  <c r="Y3811" i="10"/>
  <c r="AD3811" i="10" s="1"/>
  <c r="Y3810" i="10"/>
  <c r="Y3809" i="10"/>
  <c r="AD3809" i="10" s="1"/>
  <c r="Y3808" i="10"/>
  <c r="Y3807" i="10"/>
  <c r="Y3806" i="10"/>
  <c r="AD3806" i="10" s="1"/>
  <c r="Y3805" i="10"/>
  <c r="AD3805" i="10" s="1"/>
  <c r="Y3804" i="10"/>
  <c r="Y3803" i="10"/>
  <c r="Y3802" i="10"/>
  <c r="Y3801" i="10"/>
  <c r="AD3801" i="10" s="1"/>
  <c r="Y3800" i="10"/>
  <c r="AD3800" i="10" s="1"/>
  <c r="Y3799" i="10"/>
  <c r="AD3799" i="10" s="1"/>
  <c r="Y3798" i="10"/>
  <c r="Y3797" i="10"/>
  <c r="Y3796" i="10"/>
  <c r="Y3795" i="10"/>
  <c r="Y3794" i="10"/>
  <c r="AD3794" i="10" s="1"/>
  <c r="Y3793" i="10"/>
  <c r="AD3793" i="10" s="1"/>
  <c r="Y3792" i="10"/>
  <c r="Y3791" i="10"/>
  <c r="AD3791" i="10" s="1"/>
  <c r="Y3790" i="10"/>
  <c r="Y3789" i="10"/>
  <c r="Y3788" i="10"/>
  <c r="AD3788" i="10" s="1"/>
  <c r="Y3787" i="10"/>
  <c r="AD3787" i="10" s="1"/>
  <c r="Y3786" i="10"/>
  <c r="Y3785" i="10"/>
  <c r="Y3784" i="10"/>
  <c r="Y3783" i="10"/>
  <c r="AD3783" i="10" s="1"/>
  <c r="Y3782" i="10"/>
  <c r="AD3782" i="10" s="1"/>
  <c r="Y3781" i="10"/>
  <c r="AD3781" i="10" s="1"/>
  <c r="Y3780" i="10"/>
  <c r="Y3779" i="10"/>
  <c r="Y3778" i="10"/>
  <c r="Y3777" i="10"/>
  <c r="Y3776" i="10"/>
  <c r="AD3776" i="10" s="1"/>
  <c r="Y3775" i="10"/>
  <c r="AD3775" i="10" s="1"/>
  <c r="Y3774" i="10"/>
  <c r="Y3773" i="10"/>
  <c r="AD3773" i="10" s="1"/>
  <c r="Y3772" i="10"/>
  <c r="Y3771" i="10"/>
  <c r="Y3770" i="10"/>
  <c r="AD3770" i="10" s="1"/>
  <c r="Y3769" i="10"/>
  <c r="AD3769" i="10" s="1"/>
  <c r="Y3768" i="10"/>
  <c r="Y3767" i="10"/>
  <c r="Y3766" i="10"/>
  <c r="Y3765" i="10"/>
  <c r="AD3765" i="10" s="1"/>
  <c r="Y3764" i="10"/>
  <c r="AD3764" i="10" s="1"/>
  <c r="Y3763" i="10"/>
  <c r="AD3763" i="10" s="1"/>
  <c r="Y3762" i="10"/>
  <c r="Y3761" i="10"/>
  <c r="Y3760" i="10"/>
  <c r="Y3759" i="10"/>
  <c r="Y3758" i="10"/>
  <c r="AD3758" i="10" s="1"/>
  <c r="Y3757" i="10"/>
  <c r="AD3757" i="10" s="1"/>
  <c r="Y3756" i="10"/>
  <c r="Y3755" i="10"/>
  <c r="AD3755" i="10" s="1"/>
  <c r="Y3754" i="10"/>
  <c r="Y3753" i="10"/>
  <c r="Y3752" i="10"/>
  <c r="AD3752" i="10" s="1"/>
  <c r="Y3751" i="10"/>
  <c r="AD3751" i="10" s="1"/>
  <c r="Y3750" i="10"/>
  <c r="Y3749" i="10"/>
  <c r="Y3748" i="10"/>
  <c r="Y3747" i="10"/>
  <c r="AD3747" i="10" s="1"/>
  <c r="Y3746" i="10"/>
  <c r="AD3746" i="10" s="1"/>
  <c r="Y3745" i="10"/>
  <c r="AD3745" i="10" s="1"/>
  <c r="Y3744" i="10"/>
  <c r="Y3743" i="10"/>
  <c r="Y3742" i="10"/>
  <c r="Y3741" i="10"/>
  <c r="Y3740" i="10"/>
  <c r="AD3740" i="10" s="1"/>
  <c r="Y3739" i="10"/>
  <c r="AD3739" i="10" s="1"/>
  <c r="Y3738" i="10"/>
  <c r="Y3737" i="10"/>
  <c r="AD3737" i="10" s="1"/>
  <c r="Y3736" i="10"/>
  <c r="Y3735" i="10"/>
  <c r="Y3734" i="10"/>
  <c r="AD3734" i="10" s="1"/>
  <c r="Y3733" i="10"/>
  <c r="AD3733" i="10" s="1"/>
  <c r="Y3732" i="10"/>
  <c r="Y3731" i="10"/>
  <c r="Y3730" i="10"/>
  <c r="Y3729" i="10"/>
  <c r="AD3729" i="10" s="1"/>
  <c r="Y3728" i="10"/>
  <c r="AD3728" i="10" s="1"/>
  <c r="Y3727" i="10"/>
  <c r="AD3727" i="10" s="1"/>
  <c r="Y3726" i="10"/>
  <c r="Y3725" i="10"/>
  <c r="Y3724" i="10"/>
  <c r="Y3723" i="10"/>
  <c r="Y3722" i="10"/>
  <c r="AD3722" i="10" s="1"/>
  <c r="Y3721" i="10"/>
  <c r="AD3721" i="10" s="1"/>
  <c r="Y3720" i="10"/>
  <c r="Y3719" i="10"/>
  <c r="AD3719" i="10" s="1"/>
  <c r="Y3718" i="10"/>
  <c r="Y3717" i="10"/>
  <c r="Y3716" i="10"/>
  <c r="AD3716" i="10" s="1"/>
  <c r="Y3715" i="10"/>
  <c r="AD3715" i="10" s="1"/>
  <c r="Y3714" i="10"/>
  <c r="Y3713" i="10"/>
  <c r="Y3712" i="10"/>
  <c r="Y3711" i="10"/>
  <c r="AD3711" i="10" s="1"/>
  <c r="Y3710" i="10"/>
  <c r="AD3710" i="10" s="1"/>
  <c r="Y3709" i="10"/>
  <c r="AD3709" i="10" s="1"/>
  <c r="Y3708" i="10"/>
  <c r="Y3707" i="10"/>
  <c r="Y3706" i="10"/>
  <c r="Y3705" i="10"/>
  <c r="Y3704" i="10"/>
  <c r="AD3704" i="10" s="1"/>
  <c r="Y3703" i="10"/>
  <c r="AD3703" i="10" s="1"/>
  <c r="Y3702" i="10"/>
  <c r="Y3701" i="10"/>
  <c r="AD3701" i="10" s="1"/>
  <c r="Y3700" i="10"/>
  <c r="Y3699" i="10"/>
  <c r="Y3698" i="10"/>
  <c r="AD3698" i="10" s="1"/>
  <c r="Y3697" i="10"/>
  <c r="AD3697" i="10" s="1"/>
  <c r="Y3696" i="10"/>
  <c r="Y3695" i="10"/>
  <c r="Y3694" i="10"/>
  <c r="Y3693" i="10"/>
  <c r="AD3693" i="10" s="1"/>
  <c r="Y3692" i="10"/>
  <c r="AD3692" i="10" s="1"/>
  <c r="Y3691" i="10"/>
  <c r="AD3691" i="10" s="1"/>
  <c r="Y3690" i="10"/>
  <c r="Y3689" i="10"/>
  <c r="Y3688" i="10"/>
  <c r="Y3687" i="10"/>
  <c r="Y3686" i="10"/>
  <c r="AD3686" i="10" s="1"/>
  <c r="Y3685" i="10"/>
  <c r="AD3685" i="10" s="1"/>
  <c r="Y3684" i="10"/>
  <c r="Y3683" i="10"/>
  <c r="AD3683" i="10" s="1"/>
  <c r="Y3682" i="10"/>
  <c r="Y3681" i="10"/>
  <c r="Y3680" i="10"/>
  <c r="AD3680" i="10" s="1"/>
  <c r="Y3679" i="10"/>
  <c r="AD3679" i="10" s="1"/>
  <c r="Y3678" i="10"/>
  <c r="Y3677" i="10"/>
  <c r="Y3676" i="10"/>
  <c r="Y3675" i="10"/>
  <c r="AD3675" i="10" s="1"/>
  <c r="Y3674" i="10"/>
  <c r="AD3674" i="10" s="1"/>
  <c r="Y3673" i="10"/>
  <c r="AD3673" i="10" s="1"/>
  <c r="Y3672" i="10"/>
  <c r="Y3671" i="10"/>
  <c r="Y3670" i="10"/>
  <c r="Y3669" i="10"/>
  <c r="Y3668" i="10"/>
  <c r="AD3668" i="10" s="1"/>
  <c r="Y3667" i="10"/>
  <c r="AD3667" i="10" s="1"/>
  <c r="Y3666" i="10"/>
  <c r="Y3665" i="10"/>
  <c r="AD3665" i="10" s="1"/>
  <c r="Y3664" i="10"/>
  <c r="Y3663" i="10"/>
  <c r="Y3662" i="10"/>
  <c r="AD3662" i="10" s="1"/>
  <c r="Y3661" i="10"/>
  <c r="AD3661" i="10" s="1"/>
  <c r="Y3660" i="10"/>
  <c r="Y3659" i="10"/>
  <c r="Y3658" i="10"/>
  <c r="Y3657" i="10"/>
  <c r="Y3656" i="10"/>
  <c r="AD3656" i="10" s="1"/>
  <c r="Y3655" i="10"/>
  <c r="AD3655" i="10" s="1"/>
  <c r="Y3654" i="10"/>
  <c r="Y3653" i="10"/>
  <c r="Y3652" i="10"/>
  <c r="Y3651" i="10"/>
  <c r="Y3650" i="10"/>
  <c r="AD3650" i="10" s="1"/>
  <c r="Y3649" i="10"/>
  <c r="AD3649" i="10" s="1"/>
  <c r="Y3648" i="10"/>
  <c r="Y3647" i="10"/>
  <c r="Y3646" i="10"/>
  <c r="Y3645" i="10"/>
  <c r="Y3644" i="10"/>
  <c r="AD3644" i="10" s="1"/>
  <c r="Y3643" i="10"/>
  <c r="AD3643" i="10" s="1"/>
  <c r="Y3642" i="10"/>
  <c r="Y3641" i="10"/>
  <c r="Y3640" i="10"/>
  <c r="Y3639" i="10"/>
  <c r="Y3638" i="10"/>
  <c r="AD3638" i="10" s="1"/>
  <c r="Y3637" i="10"/>
  <c r="AD3637" i="10" s="1"/>
  <c r="Y3636" i="10"/>
  <c r="Y3635" i="10"/>
  <c r="Y3634" i="10"/>
  <c r="Y3633" i="10"/>
  <c r="Y3632" i="10"/>
  <c r="AD3632" i="10" s="1"/>
  <c r="Y3631" i="10"/>
  <c r="AD3631" i="10" s="1"/>
  <c r="Y3630" i="10"/>
  <c r="Y3629" i="10"/>
  <c r="Y3628" i="10"/>
  <c r="Y3627" i="10"/>
  <c r="Y3626" i="10"/>
  <c r="AD3626" i="10" s="1"/>
  <c r="Y3625" i="10"/>
  <c r="AD3625" i="10" s="1"/>
  <c r="Y3624" i="10"/>
  <c r="Y3623" i="10"/>
  <c r="Y3622" i="10"/>
  <c r="Y3621" i="10"/>
  <c r="Y3620" i="10"/>
  <c r="AD3620" i="10" s="1"/>
  <c r="Y3619" i="10"/>
  <c r="Y3618" i="10"/>
  <c r="Y3617" i="10"/>
  <c r="Y3616" i="10"/>
  <c r="Y3615" i="10"/>
  <c r="AD3615" i="10" s="1"/>
  <c r="Y3614" i="10"/>
  <c r="AD3614" i="10" s="1"/>
  <c r="Y3613" i="10"/>
  <c r="AD3613" i="10" s="1"/>
  <c r="Y3612" i="10"/>
  <c r="Y3611" i="10"/>
  <c r="Y3610" i="10"/>
  <c r="Y3609" i="10"/>
  <c r="Y3608" i="10"/>
  <c r="AD3608" i="10" s="1"/>
  <c r="Y3607" i="10"/>
  <c r="AD3607" i="10" s="1"/>
  <c r="Y3606" i="10"/>
  <c r="Y3605" i="10"/>
  <c r="Y3604" i="10"/>
  <c r="Y3603" i="10"/>
  <c r="Y3602" i="10"/>
  <c r="AD3602" i="10" s="1"/>
  <c r="Y3601" i="10"/>
  <c r="AD3601" i="10" s="1"/>
  <c r="Y3600" i="10"/>
  <c r="Y3599" i="10"/>
  <c r="Y3598" i="10"/>
  <c r="Y3597" i="10"/>
  <c r="Y3596" i="10"/>
  <c r="AD3596" i="10" s="1"/>
  <c r="Y3595" i="10"/>
  <c r="AD3595" i="10" s="1"/>
  <c r="Y3594" i="10"/>
  <c r="Y3593" i="10"/>
  <c r="Y3592" i="10"/>
  <c r="Y3591" i="10"/>
  <c r="Y3590" i="10"/>
  <c r="AD3590" i="10" s="1"/>
  <c r="Y3589" i="10"/>
  <c r="AD3589" i="10" s="1"/>
  <c r="Y3588" i="10"/>
  <c r="Y3587" i="10"/>
  <c r="Y3586" i="10"/>
  <c r="Y3585" i="10"/>
  <c r="Y3584" i="10"/>
  <c r="AD3584" i="10" s="1"/>
  <c r="Y3583" i="10"/>
  <c r="AD3583" i="10" s="1"/>
  <c r="Y3582" i="10"/>
  <c r="Y3581" i="10"/>
  <c r="AD3581" i="10" s="1"/>
  <c r="Y3580" i="10"/>
  <c r="Y3579" i="10"/>
  <c r="Y3578" i="10"/>
  <c r="AD3578" i="10" s="1"/>
  <c r="Y3577" i="10"/>
  <c r="AD3577" i="10" s="1"/>
  <c r="Y3576" i="10"/>
  <c r="Y3575" i="10"/>
  <c r="Y3574" i="10"/>
  <c r="Y3573" i="10"/>
  <c r="Y3572" i="10"/>
  <c r="AD3572" i="10" s="1"/>
  <c r="Y3571" i="10"/>
  <c r="AD3571" i="10" s="1"/>
  <c r="Y3570" i="10"/>
  <c r="Y3569" i="10"/>
  <c r="Y3568" i="10"/>
  <c r="Y3567" i="10"/>
  <c r="Y3566" i="10"/>
  <c r="AD3566" i="10" s="1"/>
  <c r="Y3565" i="10"/>
  <c r="AD3565" i="10" s="1"/>
  <c r="Y3564" i="10"/>
  <c r="Y3563" i="10"/>
  <c r="Y3562" i="10"/>
  <c r="Y3561" i="10"/>
  <c r="Y3560" i="10"/>
  <c r="AD3560" i="10" s="1"/>
  <c r="Y3559" i="10"/>
  <c r="AD3559" i="10" s="1"/>
  <c r="Y3558" i="10"/>
  <c r="Y3557" i="10"/>
  <c r="Y3556" i="10"/>
  <c r="Y3555" i="10"/>
  <c r="Y3554" i="10"/>
  <c r="AD3554" i="10" s="1"/>
  <c r="Y3553" i="10"/>
  <c r="AD3553" i="10" s="1"/>
  <c r="Y3552" i="10"/>
  <c r="Y3551" i="10"/>
  <c r="Y3550" i="10"/>
  <c r="Y3549" i="10"/>
  <c r="Y3548" i="10"/>
  <c r="AD3548" i="10" s="1"/>
  <c r="Y3547" i="10"/>
  <c r="AD3547" i="10" s="1"/>
  <c r="Y3546" i="10"/>
  <c r="Y3545" i="10"/>
  <c r="Y3544" i="10"/>
  <c r="Y3543" i="10"/>
  <c r="Y3542" i="10"/>
  <c r="AD3542" i="10" s="1"/>
  <c r="Y3541" i="10"/>
  <c r="Y3540" i="10"/>
  <c r="Y3539" i="10"/>
  <c r="Y3538" i="10"/>
  <c r="Y3537" i="10"/>
  <c r="Y3536" i="10"/>
  <c r="AD3536" i="10" s="1"/>
  <c r="Y3535" i="10"/>
  <c r="AD3535" i="10" s="1"/>
  <c r="Y3534" i="10"/>
  <c r="Y3533" i="10"/>
  <c r="Y3532" i="10"/>
  <c r="Y3531" i="10"/>
  <c r="Y3530" i="10"/>
  <c r="AD3530" i="10" s="1"/>
  <c r="Y3529" i="10"/>
  <c r="AD3529" i="10" s="1"/>
  <c r="Y3528" i="10"/>
  <c r="Y3527" i="10"/>
  <c r="Y3526" i="10"/>
  <c r="Y3525" i="10"/>
  <c r="Y3524" i="10"/>
  <c r="AD3524" i="10" s="1"/>
  <c r="Y3523" i="10"/>
  <c r="AD3523" i="10" s="1"/>
  <c r="Y3522" i="10"/>
  <c r="Y3521" i="10"/>
  <c r="Y3520" i="10"/>
  <c r="Y3519" i="10"/>
  <c r="Y3518" i="10"/>
  <c r="AD3518" i="10" s="1"/>
  <c r="Y3517" i="10"/>
  <c r="AD3517" i="10" s="1"/>
  <c r="Y3516" i="10"/>
  <c r="Y3515" i="10"/>
  <c r="Y3514" i="10"/>
  <c r="Y3513" i="10"/>
  <c r="Y3512" i="10"/>
  <c r="AD3512" i="10" s="1"/>
  <c r="Y3511" i="10"/>
  <c r="AD3511" i="10" s="1"/>
  <c r="Y3510" i="10"/>
  <c r="Y3509" i="10"/>
  <c r="Y3508" i="10"/>
  <c r="Y3507" i="10"/>
  <c r="AD3507" i="10" s="1"/>
  <c r="Y3506" i="10"/>
  <c r="AD3506" i="10" s="1"/>
  <c r="Y3505" i="10"/>
  <c r="AD3505" i="10" s="1"/>
  <c r="Y3504" i="10"/>
  <c r="Y3503" i="10"/>
  <c r="Y3502" i="10"/>
  <c r="Y3501" i="10"/>
  <c r="Y3500" i="10"/>
  <c r="AD3500" i="10" s="1"/>
  <c r="Y3499" i="10"/>
  <c r="AD3499" i="10" s="1"/>
  <c r="Y3498" i="10"/>
  <c r="Y3497" i="10"/>
  <c r="Y3496" i="10"/>
  <c r="Y3495" i="10"/>
  <c r="Y3494" i="10"/>
  <c r="AD3494" i="10" s="1"/>
  <c r="Y3493" i="10"/>
  <c r="AD3493" i="10" s="1"/>
  <c r="Y3492" i="10"/>
  <c r="Y3491" i="10"/>
  <c r="Y3490" i="10"/>
  <c r="Y3489" i="10"/>
  <c r="Y3488" i="10"/>
  <c r="AD3488" i="10" s="1"/>
  <c r="Y3487" i="10"/>
  <c r="AD3487" i="10" s="1"/>
  <c r="Y3486" i="10"/>
  <c r="Y3485" i="10"/>
  <c r="Y3484" i="10"/>
  <c r="Y3483" i="10"/>
  <c r="Y3482" i="10"/>
  <c r="AD3482" i="10" s="1"/>
  <c r="Y3481" i="10"/>
  <c r="AD3481" i="10" s="1"/>
  <c r="Y3480" i="10"/>
  <c r="Y3479" i="10"/>
  <c r="Y3478" i="10"/>
  <c r="Y3477" i="10"/>
  <c r="Y3476" i="10"/>
  <c r="AD3476" i="10" s="1"/>
  <c r="Y3475" i="10"/>
  <c r="AD3475" i="10" s="1"/>
  <c r="Y3474" i="10"/>
  <c r="Y3473" i="10"/>
  <c r="AD3473" i="10" s="1"/>
  <c r="Y3472" i="10"/>
  <c r="Y3471" i="10"/>
  <c r="Y3470" i="10"/>
  <c r="AD3470" i="10" s="1"/>
  <c r="Y3469" i="10"/>
  <c r="AD3469" i="10" s="1"/>
  <c r="Y3468" i="10"/>
  <c r="Y3467" i="10"/>
  <c r="Y3466" i="10"/>
  <c r="Y3465" i="10"/>
  <c r="Y3464" i="10"/>
  <c r="AD3464" i="10" s="1"/>
  <c r="Y3463" i="10"/>
  <c r="AD3463" i="10" s="1"/>
  <c r="Y3462" i="10"/>
  <c r="Y3461" i="10"/>
  <c r="Y3460" i="10"/>
  <c r="Y3459" i="10"/>
  <c r="Y3458" i="10"/>
  <c r="AD3458" i="10" s="1"/>
  <c r="Y3457" i="10"/>
  <c r="AD3457" i="10" s="1"/>
  <c r="Y3456" i="10"/>
  <c r="Y3455" i="10"/>
  <c r="Y3454" i="10"/>
  <c r="Y3453" i="10"/>
  <c r="Y3452" i="10"/>
  <c r="AD3452" i="10" s="1"/>
  <c r="Y3451" i="10"/>
  <c r="AD3451" i="10" s="1"/>
  <c r="Y3450" i="10"/>
  <c r="Y3449" i="10"/>
  <c r="Y3448" i="10"/>
  <c r="Y3447" i="10"/>
  <c r="Y3446" i="10"/>
  <c r="AD3446" i="10" s="1"/>
  <c r="Y3445" i="10"/>
  <c r="AD3445" i="10" s="1"/>
  <c r="Y3444" i="10"/>
  <c r="Y3443" i="10"/>
  <c r="Y3442" i="10"/>
  <c r="Y3441" i="10"/>
  <c r="Y3440" i="10"/>
  <c r="AD3440" i="10" s="1"/>
  <c r="Y3439" i="10"/>
  <c r="AD3439" i="10" s="1"/>
  <c r="Y3438" i="10"/>
  <c r="Y3437" i="10"/>
  <c r="Y3436" i="10"/>
  <c r="Y3435" i="10"/>
  <c r="Y3434" i="10"/>
  <c r="AD3434" i="10" s="1"/>
  <c r="Y3433" i="10"/>
  <c r="AD3433" i="10" s="1"/>
  <c r="Y3432" i="10"/>
  <c r="Y3431" i="10"/>
  <c r="Y3430" i="10"/>
  <c r="Y3429" i="10"/>
  <c r="Y3428" i="10"/>
  <c r="AD3428" i="10" s="1"/>
  <c r="Y3427" i="10"/>
  <c r="AD3427" i="10" s="1"/>
  <c r="Y3426" i="10"/>
  <c r="Y3425" i="10"/>
  <c r="Y3424" i="10"/>
  <c r="Y3423" i="10"/>
  <c r="Y3422" i="10"/>
  <c r="AD3422" i="10" s="1"/>
  <c r="Y3421" i="10"/>
  <c r="AD3421" i="10" s="1"/>
  <c r="Y3420" i="10"/>
  <c r="Y3419" i="10"/>
  <c r="Y3418" i="10"/>
  <c r="Y3417" i="10"/>
  <c r="Y3416" i="10"/>
  <c r="AD3416" i="10" s="1"/>
  <c r="Y3415" i="10"/>
  <c r="AD3415" i="10" s="1"/>
  <c r="Y3414" i="10"/>
  <c r="Y3413" i="10"/>
  <c r="Y3412" i="10"/>
  <c r="Y3411" i="10"/>
  <c r="Y3410" i="10"/>
  <c r="AD3410" i="10" s="1"/>
  <c r="Y3409" i="10"/>
  <c r="AD3409" i="10" s="1"/>
  <c r="Y3408" i="10"/>
  <c r="Y3407" i="10"/>
  <c r="Y3406" i="10"/>
  <c r="Y3405" i="10"/>
  <c r="Y3404" i="10"/>
  <c r="AD3404" i="10" s="1"/>
  <c r="Y3403" i="10"/>
  <c r="Y3402" i="10"/>
  <c r="Y3401" i="10"/>
  <c r="Y3400" i="10"/>
  <c r="Y3399" i="10"/>
  <c r="AD3399" i="10" s="1"/>
  <c r="Y3398" i="10"/>
  <c r="AD3398" i="10" s="1"/>
  <c r="Y3397" i="10"/>
  <c r="AD3397" i="10" s="1"/>
  <c r="Y3396" i="10"/>
  <c r="Y3395" i="10"/>
  <c r="Y3394" i="10"/>
  <c r="Y3393" i="10"/>
  <c r="Y3392" i="10"/>
  <c r="AD3392" i="10" s="1"/>
  <c r="Y3391" i="10"/>
  <c r="AD3391" i="10" s="1"/>
  <c r="Y3390" i="10"/>
  <c r="Y3389" i="10"/>
  <c r="Y3388" i="10"/>
  <c r="Y3387" i="10"/>
  <c r="Y3386" i="10"/>
  <c r="AD3386" i="10" s="1"/>
  <c r="Y3385" i="10"/>
  <c r="AD3385" i="10" s="1"/>
  <c r="Y3384" i="10"/>
  <c r="Y3383" i="10"/>
  <c r="Y3382" i="10"/>
  <c r="Y3381" i="10"/>
  <c r="Y3380" i="10"/>
  <c r="AD3380" i="10" s="1"/>
  <c r="Y3379" i="10"/>
  <c r="AD3379" i="10" s="1"/>
  <c r="Y3378" i="10"/>
  <c r="Y3377" i="10"/>
  <c r="Y3376" i="10"/>
  <c r="Y3375" i="10"/>
  <c r="Y3374" i="10"/>
  <c r="AD3374" i="10" s="1"/>
  <c r="Y3373" i="10"/>
  <c r="AD3373" i="10" s="1"/>
  <c r="Y3372" i="10"/>
  <c r="Y3371" i="10"/>
  <c r="Y3370" i="10"/>
  <c r="Y3369" i="10"/>
  <c r="Y3368" i="10"/>
  <c r="AD3368" i="10" s="1"/>
  <c r="Y3367" i="10"/>
  <c r="AD3367" i="10" s="1"/>
  <c r="Y3366" i="10"/>
  <c r="Y3365" i="10"/>
  <c r="AD3365" i="10" s="1"/>
  <c r="Y3364" i="10"/>
  <c r="Y3363" i="10"/>
  <c r="Y3362" i="10"/>
  <c r="AD3362" i="10" s="1"/>
  <c r="Y3361" i="10"/>
  <c r="AD3361" i="10" s="1"/>
  <c r="Y3360" i="10"/>
  <c r="Y3359" i="10"/>
  <c r="Y3358" i="10"/>
  <c r="Y3357" i="10"/>
  <c r="Y3356" i="10"/>
  <c r="AD3356" i="10" s="1"/>
  <c r="Y3355" i="10"/>
  <c r="AD3355" i="10" s="1"/>
  <c r="Y3354" i="10"/>
  <c r="Y3353" i="10"/>
  <c r="Y3352" i="10"/>
  <c r="Y3351" i="10"/>
  <c r="Y3350" i="10"/>
  <c r="AD3350" i="10" s="1"/>
  <c r="Y3349" i="10"/>
  <c r="AD3349" i="10" s="1"/>
  <c r="Y3348" i="10"/>
  <c r="Y3347" i="10"/>
  <c r="Y3346" i="10"/>
  <c r="Y3345" i="10"/>
  <c r="Y3344" i="10"/>
  <c r="AD3344" i="10" s="1"/>
  <c r="Y3343" i="10"/>
  <c r="AD3343" i="10" s="1"/>
  <c r="Y3342" i="10"/>
  <c r="Y3341" i="10"/>
  <c r="Y3340" i="10"/>
  <c r="Y3339" i="10"/>
  <c r="Y3338" i="10"/>
  <c r="AD3338" i="10" s="1"/>
  <c r="Y3337" i="10"/>
  <c r="AD3337" i="10" s="1"/>
  <c r="Y3336" i="10"/>
  <c r="Y3335" i="10"/>
  <c r="Y3334" i="10"/>
  <c r="Y3333" i="10"/>
  <c r="Y3332" i="10"/>
  <c r="AD3332" i="10" s="1"/>
  <c r="Y3331" i="10"/>
  <c r="AD3331" i="10" s="1"/>
  <c r="Y3330" i="10"/>
  <c r="Y3329" i="10"/>
  <c r="Y3328" i="10"/>
  <c r="Y3327" i="10"/>
  <c r="Y3326" i="10"/>
  <c r="AD3326" i="10" s="1"/>
  <c r="Y3325" i="10"/>
  <c r="Y3324" i="10"/>
  <c r="Y3323" i="10"/>
  <c r="Y3322" i="10"/>
  <c r="Y3321" i="10"/>
  <c r="Y3320" i="10"/>
  <c r="AD3320" i="10" s="1"/>
  <c r="Y3319" i="10"/>
  <c r="AD3319" i="10" s="1"/>
  <c r="Y3318" i="10"/>
  <c r="Y3317" i="10"/>
  <c r="Y3316" i="10"/>
  <c r="AD3316" i="10" s="1"/>
  <c r="Y3315" i="10"/>
  <c r="Y3314" i="10"/>
  <c r="AD3314" i="10" s="1"/>
  <c r="Y3313" i="10"/>
  <c r="AD3313" i="10" s="1"/>
  <c r="Y3312" i="10"/>
  <c r="Y3311" i="10"/>
  <c r="Y3310" i="10"/>
  <c r="Y3309" i="10"/>
  <c r="Y3308" i="10"/>
  <c r="AD3308" i="10" s="1"/>
  <c r="Y3307" i="10"/>
  <c r="AD3307" i="10" s="1"/>
  <c r="Y3306" i="10"/>
  <c r="Y3305" i="10"/>
  <c r="Y3304" i="10"/>
  <c r="Y3303" i="10"/>
  <c r="Y3302" i="10"/>
  <c r="AD3302" i="10" s="1"/>
  <c r="Y3301" i="10"/>
  <c r="AD3301" i="10" s="1"/>
  <c r="Y3300" i="10"/>
  <c r="Y3299" i="10"/>
  <c r="Y3298" i="10"/>
  <c r="AD3298" i="10" s="1"/>
  <c r="Y3297" i="10"/>
  <c r="Y3296" i="10"/>
  <c r="AD3296" i="10" s="1"/>
  <c r="Y3295" i="10"/>
  <c r="AD3295" i="10" s="1"/>
  <c r="Y3294" i="10"/>
  <c r="Y3293" i="10"/>
  <c r="Y3292" i="10"/>
  <c r="Y3291" i="10"/>
  <c r="AD3291" i="10" s="1"/>
  <c r="Y3290" i="10"/>
  <c r="AD3290" i="10" s="1"/>
  <c r="Y3289" i="10"/>
  <c r="AD3289" i="10" s="1"/>
  <c r="Y3288" i="10"/>
  <c r="Y3287" i="10"/>
  <c r="Y3286" i="10"/>
  <c r="Y3285" i="10"/>
  <c r="Y3284" i="10"/>
  <c r="AD3284" i="10" s="1"/>
  <c r="Y3283" i="10"/>
  <c r="AD3283" i="10" s="1"/>
  <c r="Y3282" i="10"/>
  <c r="Y3281" i="10"/>
  <c r="Y3280" i="10"/>
  <c r="Y3279" i="10"/>
  <c r="Y3278" i="10"/>
  <c r="AD3278" i="10" s="1"/>
  <c r="Y3277" i="10"/>
  <c r="AD3277" i="10" s="1"/>
  <c r="Y3276" i="10"/>
  <c r="Y3275" i="10"/>
  <c r="Y3274" i="10"/>
  <c r="AD3274" i="10" s="1"/>
  <c r="Y3273" i="10"/>
  <c r="Y3272" i="10"/>
  <c r="AD3272" i="10" s="1"/>
  <c r="Y3271" i="10"/>
  <c r="AD3271" i="10" s="1"/>
  <c r="Y3270" i="10"/>
  <c r="Y3269" i="10"/>
  <c r="Y3268" i="10"/>
  <c r="Y3267" i="10"/>
  <c r="Y3266" i="10"/>
  <c r="AD3266" i="10" s="1"/>
  <c r="Y3265" i="10"/>
  <c r="AD3265" i="10" s="1"/>
  <c r="Y3264" i="10"/>
  <c r="Y3263" i="10"/>
  <c r="Y3262" i="10"/>
  <c r="Y3261" i="10"/>
  <c r="Y3260" i="10"/>
  <c r="AD3260" i="10" s="1"/>
  <c r="Y3259" i="10"/>
  <c r="AD3259" i="10" s="1"/>
  <c r="Y3258" i="10"/>
  <c r="Y3257" i="10"/>
  <c r="AD3257" i="10" s="1"/>
  <c r="Y3256" i="10"/>
  <c r="Y3255" i="10"/>
  <c r="Y3254" i="10"/>
  <c r="AD3254" i="10" s="1"/>
  <c r="Y3253" i="10"/>
  <c r="AD3253" i="10" s="1"/>
  <c r="Y3252" i="10"/>
  <c r="Y3251" i="10"/>
  <c r="Y3250" i="10"/>
  <c r="AD3250" i="10" s="1"/>
  <c r="Y3249" i="10"/>
  <c r="Y3248" i="10"/>
  <c r="AD3248" i="10" s="1"/>
  <c r="Y3247" i="10"/>
  <c r="AD3247" i="10" s="1"/>
  <c r="Y3246" i="10"/>
  <c r="Y3245" i="10"/>
  <c r="Y3244" i="10"/>
  <c r="Y3243" i="10"/>
  <c r="Y3242" i="10"/>
  <c r="AD3242" i="10" s="1"/>
  <c r="Y3241" i="10"/>
  <c r="AD3241" i="10" s="1"/>
  <c r="Y3240" i="10"/>
  <c r="Y3239" i="10"/>
  <c r="Y3238" i="10"/>
  <c r="Y3237" i="10"/>
  <c r="Y3236" i="10"/>
  <c r="AD3236" i="10" s="1"/>
  <c r="Y3235" i="10"/>
  <c r="AD3235" i="10" s="1"/>
  <c r="Y3234" i="10"/>
  <c r="Y3233" i="10"/>
  <c r="Y3232" i="10"/>
  <c r="AD3232" i="10" s="1"/>
  <c r="Y3231" i="10"/>
  <c r="Y3230" i="10"/>
  <c r="AD3230" i="10" s="1"/>
  <c r="Y3229" i="10"/>
  <c r="AD3229" i="10" s="1"/>
  <c r="Y3228" i="10"/>
  <c r="Y3227" i="10"/>
  <c r="Y3226" i="10"/>
  <c r="Y3225" i="10"/>
  <c r="Y3224" i="10"/>
  <c r="AD3224" i="10" s="1"/>
  <c r="Y3223" i="10"/>
  <c r="AD3223" i="10" s="1"/>
  <c r="Y3222" i="10"/>
  <c r="Y3221" i="10"/>
  <c r="Y3220" i="10"/>
  <c r="Y3219" i="10"/>
  <c r="Y3218" i="10"/>
  <c r="AD3218" i="10" s="1"/>
  <c r="Y3217" i="10"/>
  <c r="AD3217" i="10" s="1"/>
  <c r="Y3216" i="10"/>
  <c r="Y3215" i="10"/>
  <c r="Y3214" i="10"/>
  <c r="Y3213" i="10"/>
  <c r="Y3212" i="10"/>
  <c r="AD3212" i="10" s="1"/>
  <c r="Y3211" i="10"/>
  <c r="AD3211" i="10" s="1"/>
  <c r="Y3210" i="10"/>
  <c r="Y3209" i="10"/>
  <c r="Y3208" i="10"/>
  <c r="AD3208" i="10" s="1"/>
  <c r="Y3207" i="10"/>
  <c r="Y3206" i="10"/>
  <c r="AD3206" i="10" s="1"/>
  <c r="Y3205" i="10"/>
  <c r="AD3205" i="10" s="1"/>
  <c r="Y3204" i="10"/>
  <c r="Y3203" i="10"/>
  <c r="Y3202" i="10"/>
  <c r="Y3201" i="10"/>
  <c r="Y3200" i="10"/>
  <c r="AD3200" i="10" s="1"/>
  <c r="Y3199" i="10"/>
  <c r="AD3199" i="10" s="1"/>
  <c r="Y3198" i="10"/>
  <c r="Y3197" i="10"/>
  <c r="Y3196" i="10"/>
  <c r="Y3195" i="10"/>
  <c r="Y3194" i="10"/>
  <c r="AD3194" i="10" s="1"/>
  <c r="Y3193" i="10"/>
  <c r="AD3193" i="10" s="1"/>
  <c r="Y3192" i="10"/>
  <c r="Y3191" i="10"/>
  <c r="Y3190" i="10"/>
  <c r="AD3190" i="10" s="1"/>
  <c r="Y3189" i="10"/>
  <c r="Y3188" i="10"/>
  <c r="AD3188" i="10" s="1"/>
  <c r="Y3187" i="10"/>
  <c r="AD3187" i="10" s="1"/>
  <c r="Y3186" i="10"/>
  <c r="Y3185" i="10"/>
  <c r="Y3184" i="10"/>
  <c r="Y3183" i="10"/>
  <c r="AD3183" i="10" s="1"/>
  <c r="Y3182" i="10"/>
  <c r="AD3182" i="10" s="1"/>
  <c r="Y3181" i="10"/>
  <c r="AD3181" i="10" s="1"/>
  <c r="Y3180" i="10"/>
  <c r="Y3179" i="10"/>
  <c r="Y3178" i="10"/>
  <c r="Y3177" i="10"/>
  <c r="Y3176" i="10"/>
  <c r="AD3176" i="10" s="1"/>
  <c r="Y3175" i="10"/>
  <c r="AD3175" i="10" s="1"/>
  <c r="Y3174" i="10"/>
  <c r="Y3173" i="10"/>
  <c r="Y3172" i="10"/>
  <c r="Y3171" i="10"/>
  <c r="Y3170" i="10"/>
  <c r="AD3170" i="10" s="1"/>
  <c r="Y3169" i="10"/>
  <c r="AD3169" i="10" s="1"/>
  <c r="Y3168" i="10"/>
  <c r="Y3167" i="10"/>
  <c r="Y3166" i="10"/>
  <c r="AD3166" i="10" s="1"/>
  <c r="Y3165" i="10"/>
  <c r="Y3164" i="10"/>
  <c r="AD3164" i="10" s="1"/>
  <c r="Y3163" i="10"/>
  <c r="AD3163" i="10" s="1"/>
  <c r="Y3162" i="10"/>
  <c r="Y3161" i="10"/>
  <c r="Y3160" i="10"/>
  <c r="Y3159" i="10"/>
  <c r="Y3158" i="10"/>
  <c r="AD3158" i="10" s="1"/>
  <c r="Y3157" i="10"/>
  <c r="AD3157" i="10" s="1"/>
  <c r="Y3156" i="10"/>
  <c r="Y3155" i="10"/>
  <c r="Y3154" i="10"/>
  <c r="Y3153" i="10"/>
  <c r="Y3152" i="10"/>
  <c r="AD3152" i="10" s="1"/>
  <c r="Y3151" i="10"/>
  <c r="AD3151" i="10" s="1"/>
  <c r="Y3150" i="10"/>
  <c r="Y3149" i="10"/>
  <c r="AD3149" i="10" s="1"/>
  <c r="Y3148" i="10"/>
  <c r="Y3147" i="10"/>
  <c r="Y3146" i="10"/>
  <c r="AD3146" i="10" s="1"/>
  <c r="Y3145" i="10"/>
  <c r="AD3145" i="10" s="1"/>
  <c r="Y3144" i="10"/>
  <c r="Y3143" i="10"/>
  <c r="Y3142" i="10"/>
  <c r="AD3142" i="10" s="1"/>
  <c r="Y3141" i="10"/>
  <c r="Y3140" i="10"/>
  <c r="AD3140" i="10" s="1"/>
  <c r="Y3139" i="10"/>
  <c r="AD3139" i="10" s="1"/>
  <c r="Y3138" i="10"/>
  <c r="Y3137" i="10"/>
  <c r="Y3136" i="10"/>
  <c r="Y3135" i="10"/>
  <c r="Y3134" i="10"/>
  <c r="AD3134" i="10" s="1"/>
  <c r="Y3133" i="10"/>
  <c r="AD3133" i="10" s="1"/>
  <c r="Y3132" i="10"/>
  <c r="Y3131" i="10"/>
  <c r="Y3130" i="10"/>
  <c r="Y3129" i="10"/>
  <c r="Y3128" i="10"/>
  <c r="AD3128" i="10" s="1"/>
  <c r="Y3127" i="10"/>
  <c r="AD3127" i="10" s="1"/>
  <c r="Y3126" i="10"/>
  <c r="Y3125" i="10"/>
  <c r="Y3124" i="10"/>
  <c r="AD3124" i="10" s="1"/>
  <c r="Y3123" i="10"/>
  <c r="Y3122" i="10"/>
  <c r="AD3122" i="10" s="1"/>
  <c r="Y3121" i="10"/>
  <c r="AD3121" i="10" s="1"/>
  <c r="Y3120" i="10"/>
  <c r="Y3119" i="10"/>
  <c r="Y3118" i="10"/>
  <c r="Y3117" i="10"/>
  <c r="Y3116" i="10"/>
  <c r="AD3116" i="10" s="1"/>
  <c r="Y3115" i="10"/>
  <c r="AD3115" i="10" s="1"/>
  <c r="Y3114" i="10"/>
  <c r="Y3113" i="10"/>
  <c r="Y3112" i="10"/>
  <c r="Y3111" i="10"/>
  <c r="Y3110" i="10"/>
  <c r="AD3110" i="10" s="1"/>
  <c r="Y3109" i="10"/>
  <c r="AD3109" i="10" s="1"/>
  <c r="Y3108" i="10"/>
  <c r="Y3107" i="10"/>
  <c r="Y3106" i="10"/>
  <c r="Y3105" i="10"/>
  <c r="Y3104" i="10"/>
  <c r="AD3104" i="10" s="1"/>
  <c r="Y3103" i="10"/>
  <c r="AD3103" i="10" s="1"/>
  <c r="Y3102" i="10"/>
  <c r="Y3101" i="10"/>
  <c r="Y3100" i="10"/>
  <c r="AD3100" i="10" s="1"/>
  <c r="Y3099" i="10"/>
  <c r="Y3098" i="10"/>
  <c r="AD3098" i="10" s="1"/>
  <c r="Y3097" i="10"/>
  <c r="AD3097" i="10" s="1"/>
  <c r="Y3096" i="10"/>
  <c r="Y3095" i="10"/>
  <c r="Y3094" i="10"/>
  <c r="Y3093" i="10"/>
  <c r="Y3092" i="10"/>
  <c r="AD3092" i="10" s="1"/>
  <c r="Y3091" i="10"/>
  <c r="AD3091" i="10" s="1"/>
  <c r="Y3090" i="10"/>
  <c r="Y3089" i="10"/>
  <c r="Y3088" i="10"/>
  <c r="Y3087" i="10"/>
  <c r="Y3086" i="10"/>
  <c r="AD3086" i="10" s="1"/>
  <c r="Y3085" i="10"/>
  <c r="AD3085" i="10" s="1"/>
  <c r="Y3084" i="10"/>
  <c r="Y3083" i="10"/>
  <c r="Y3082" i="10"/>
  <c r="AD3082" i="10" s="1"/>
  <c r="Y3081" i="10"/>
  <c r="Y3080" i="10"/>
  <c r="AD3080" i="10" s="1"/>
  <c r="Y3079" i="10"/>
  <c r="AD3079" i="10" s="1"/>
  <c r="Y3078" i="10"/>
  <c r="Y3077" i="10"/>
  <c r="Y3076" i="10"/>
  <c r="Y3075" i="10"/>
  <c r="AD3075" i="10" s="1"/>
  <c r="Y3074" i="10"/>
  <c r="AD3074" i="10" s="1"/>
  <c r="Y3073" i="10"/>
  <c r="AD3073" i="10" s="1"/>
  <c r="Y3072" i="10"/>
  <c r="Y3071" i="10"/>
  <c r="Y3070" i="10"/>
  <c r="Y3069" i="10"/>
  <c r="Y3068" i="10"/>
  <c r="AD3068" i="10" s="1"/>
  <c r="Y3067" i="10"/>
  <c r="AD3067" i="10" s="1"/>
  <c r="Y3066" i="10"/>
  <c r="Y3065" i="10"/>
  <c r="Y3064" i="10"/>
  <c r="Y3063" i="10"/>
  <c r="Y3062" i="10"/>
  <c r="AD3062" i="10" s="1"/>
  <c r="Y3061" i="10"/>
  <c r="AD3061" i="10" s="1"/>
  <c r="Y3060" i="10"/>
  <c r="Y3059" i="10"/>
  <c r="Y3058" i="10"/>
  <c r="AD3058" i="10" s="1"/>
  <c r="Y3057" i="10"/>
  <c r="Y3056" i="10"/>
  <c r="AD3056" i="10" s="1"/>
  <c r="Y3055" i="10"/>
  <c r="AD3055" i="10" s="1"/>
  <c r="Y3054" i="10"/>
  <c r="Y3053" i="10"/>
  <c r="Y3052" i="10"/>
  <c r="Y3051" i="10"/>
  <c r="Y3050" i="10"/>
  <c r="AD3050" i="10" s="1"/>
  <c r="Y3049" i="10"/>
  <c r="AD3049" i="10" s="1"/>
  <c r="Y3048" i="10"/>
  <c r="Y3047" i="10"/>
  <c r="Y3046" i="10"/>
  <c r="Y3045" i="10"/>
  <c r="Y3044" i="10"/>
  <c r="AD3044" i="10" s="1"/>
  <c r="Y3043" i="10"/>
  <c r="AD3043" i="10" s="1"/>
  <c r="Y3042" i="10"/>
  <c r="Y3041" i="10"/>
  <c r="AD3041" i="10" s="1"/>
  <c r="Y3040" i="10"/>
  <c r="Y3039" i="10"/>
  <c r="Y3038" i="10"/>
  <c r="AD3038" i="10" s="1"/>
  <c r="Y3037" i="10"/>
  <c r="AD3037" i="10" s="1"/>
  <c r="Y3036" i="10"/>
  <c r="Y3035" i="10"/>
  <c r="Y3034" i="10"/>
  <c r="AD3034" i="10" s="1"/>
  <c r="Y3033" i="10"/>
  <c r="Y3032" i="10"/>
  <c r="AD3032" i="10" s="1"/>
  <c r="Y3031" i="10"/>
  <c r="AD3031" i="10" s="1"/>
  <c r="Y3030" i="10"/>
  <c r="Y3029" i="10"/>
  <c r="Y3028" i="10"/>
  <c r="Y3027" i="10"/>
  <c r="Y3026" i="10"/>
  <c r="AD3026" i="10" s="1"/>
  <c r="Y3025" i="10"/>
  <c r="AD3025" i="10" s="1"/>
  <c r="Y3024" i="10"/>
  <c r="Y3023" i="10"/>
  <c r="Y3022" i="10"/>
  <c r="Y3021" i="10"/>
  <c r="Y3020" i="10"/>
  <c r="AD3020" i="10" s="1"/>
  <c r="Y3019" i="10"/>
  <c r="AD3019" i="10" s="1"/>
  <c r="Y3018" i="10"/>
  <c r="Y3017" i="10"/>
  <c r="Y3016" i="10"/>
  <c r="AD3016" i="10" s="1"/>
  <c r="Y3015" i="10"/>
  <c r="Y3014" i="10"/>
  <c r="AD3014" i="10" s="1"/>
  <c r="Y3013" i="10"/>
  <c r="AD3013" i="10" s="1"/>
  <c r="Y3012" i="10"/>
  <c r="Y3011" i="10"/>
  <c r="Y3010" i="10"/>
  <c r="Y3009" i="10"/>
  <c r="Y3008" i="10"/>
  <c r="AD3008" i="10" s="1"/>
  <c r="Y3007" i="10"/>
  <c r="AD3007" i="10" s="1"/>
  <c r="Y3006" i="10"/>
  <c r="Y3005" i="10"/>
  <c r="Y3004" i="10"/>
  <c r="Y3003" i="10"/>
  <c r="Y3002" i="10"/>
  <c r="AD3002" i="10" s="1"/>
  <c r="Y3001" i="10"/>
  <c r="Y3000" i="10"/>
  <c r="Y2999" i="10"/>
  <c r="Y2998" i="10"/>
  <c r="Y2997" i="10"/>
  <c r="Y2996" i="10"/>
  <c r="AD2996" i="10" s="1"/>
  <c r="Y2995" i="10"/>
  <c r="AD2995" i="10" s="1"/>
  <c r="Y2994" i="10"/>
  <c r="Y2993" i="10"/>
  <c r="Y2992" i="10"/>
  <c r="AD2992" i="10" s="1"/>
  <c r="Y2991" i="10"/>
  <c r="Y2990" i="10"/>
  <c r="AD2990" i="10" s="1"/>
  <c r="Y2989" i="10"/>
  <c r="AD2989" i="10" s="1"/>
  <c r="Y2988" i="10"/>
  <c r="Y2987" i="10"/>
  <c r="Y2986" i="10"/>
  <c r="Y2985" i="10"/>
  <c r="Y2984" i="10"/>
  <c r="AD2984" i="10" s="1"/>
  <c r="Y2983" i="10"/>
  <c r="AD2983" i="10" s="1"/>
  <c r="Y2982" i="10"/>
  <c r="Y2981" i="10"/>
  <c r="Y2980" i="10"/>
  <c r="Y2979" i="10"/>
  <c r="Y2978" i="10"/>
  <c r="AD2978" i="10" s="1"/>
  <c r="Y2977" i="10"/>
  <c r="AD2977" i="10" s="1"/>
  <c r="Y2976" i="10"/>
  <c r="Y2975" i="10"/>
  <c r="Y2974" i="10"/>
  <c r="AD2974" i="10" s="1"/>
  <c r="Y2973" i="10"/>
  <c r="Y2972" i="10"/>
  <c r="AD2972" i="10" s="1"/>
  <c r="Y2971" i="10"/>
  <c r="AD2971" i="10" s="1"/>
  <c r="Y2970" i="10"/>
  <c r="Y2969" i="10"/>
  <c r="Y2968" i="10"/>
  <c r="Y2967" i="10"/>
  <c r="AD2967" i="10" s="1"/>
  <c r="Y2966" i="10"/>
  <c r="AD2966" i="10" s="1"/>
  <c r="Y2965" i="10"/>
  <c r="AD2965" i="10" s="1"/>
  <c r="Y2964" i="10"/>
  <c r="Y2963" i="10"/>
  <c r="Y2962" i="10"/>
  <c r="Y2961" i="10"/>
  <c r="Y2960" i="10"/>
  <c r="AD2960" i="10" s="1"/>
  <c r="Y2959" i="10"/>
  <c r="AD2959" i="10" s="1"/>
  <c r="Y2958" i="10"/>
  <c r="Y2957" i="10"/>
  <c r="Y2956" i="10"/>
  <c r="Y2955" i="10"/>
  <c r="Y2954" i="10"/>
  <c r="AD2954" i="10" s="1"/>
  <c r="Y2953" i="10"/>
  <c r="AD2953" i="10" s="1"/>
  <c r="Y2952" i="10"/>
  <c r="Y2951" i="10"/>
  <c r="Y2950" i="10"/>
  <c r="AD2950" i="10" s="1"/>
  <c r="Y2949" i="10"/>
  <c r="Y2948" i="10"/>
  <c r="AD2948" i="10" s="1"/>
  <c r="Y2947" i="10"/>
  <c r="AD2947" i="10" s="1"/>
  <c r="Y2946" i="10"/>
  <c r="Y2945" i="10"/>
  <c r="Y2944" i="10"/>
  <c r="Y2943" i="10"/>
  <c r="Y2942" i="10"/>
  <c r="AD2942" i="10" s="1"/>
  <c r="Y2941" i="10"/>
  <c r="AD2941" i="10" s="1"/>
  <c r="Y2940" i="10"/>
  <c r="Y2939" i="10"/>
  <c r="Y2938" i="10"/>
  <c r="Y2937" i="10"/>
  <c r="Y2936" i="10"/>
  <c r="AD2936" i="10" s="1"/>
  <c r="Y2935" i="10"/>
  <c r="AD2935" i="10" s="1"/>
  <c r="Y2934" i="10"/>
  <c r="Y2933" i="10"/>
  <c r="AD2933" i="10" s="1"/>
  <c r="Y2932" i="10"/>
  <c r="Y2931" i="10"/>
  <c r="Y2930" i="10"/>
  <c r="AD2930" i="10" s="1"/>
  <c r="Y2929" i="10"/>
  <c r="AD2929" i="10" s="1"/>
  <c r="Y2928" i="10"/>
  <c r="Y2927" i="10"/>
  <c r="Y2926" i="10"/>
  <c r="AD2926" i="10" s="1"/>
  <c r="Y2925" i="10"/>
  <c r="Y2924" i="10"/>
  <c r="AD2924" i="10" s="1"/>
  <c r="Y2923" i="10"/>
  <c r="AD2923" i="10" s="1"/>
  <c r="Y2922" i="10"/>
  <c r="Y2921" i="10"/>
  <c r="Y2920" i="10"/>
  <c r="Y2919" i="10"/>
  <c r="Y2918" i="10"/>
  <c r="AD2918" i="10" s="1"/>
  <c r="Y2917" i="10"/>
  <c r="AD2917" i="10" s="1"/>
  <c r="Y2916" i="10"/>
  <c r="Y2915" i="10"/>
  <c r="Y2914" i="10"/>
  <c r="Y2913" i="10"/>
  <c r="Y2912" i="10"/>
  <c r="AD2912" i="10" s="1"/>
  <c r="Y2911" i="10"/>
  <c r="AD2911" i="10" s="1"/>
  <c r="Y2910" i="10"/>
  <c r="Y2909" i="10"/>
  <c r="Y2908" i="10"/>
  <c r="AD2908" i="10" s="1"/>
  <c r="Y2907" i="10"/>
  <c r="Y2906" i="10"/>
  <c r="AD2906" i="10" s="1"/>
  <c r="Y2905" i="10"/>
  <c r="AD2905" i="10" s="1"/>
  <c r="Y2904" i="10"/>
  <c r="Y2903" i="10"/>
  <c r="Y2902" i="10"/>
  <c r="Y2901" i="10"/>
  <c r="Y2900" i="10"/>
  <c r="AD2900" i="10" s="1"/>
  <c r="Y2899" i="10"/>
  <c r="AD2899" i="10" s="1"/>
  <c r="Y2898" i="10"/>
  <c r="Y2897" i="10"/>
  <c r="Y2896" i="10"/>
  <c r="Y2895" i="10"/>
  <c r="Y2894" i="10"/>
  <c r="AD2894" i="10" s="1"/>
  <c r="Y2893" i="10"/>
  <c r="AD2893" i="10" s="1"/>
  <c r="Y2892" i="10"/>
  <c r="Y2891" i="10"/>
  <c r="Y2890" i="10"/>
  <c r="Y2889" i="10"/>
  <c r="Y2888" i="10"/>
  <c r="AD2888" i="10" s="1"/>
  <c r="Y2887" i="10"/>
  <c r="AD2887" i="10" s="1"/>
  <c r="Y2886" i="10"/>
  <c r="Y2885" i="10"/>
  <c r="Y2884" i="10"/>
  <c r="AD2884" i="10" s="1"/>
  <c r="Y2883" i="10"/>
  <c r="Y2882" i="10"/>
  <c r="AD2882" i="10" s="1"/>
  <c r="Y2881" i="10"/>
  <c r="AD2881" i="10" s="1"/>
  <c r="Y2880" i="10"/>
  <c r="Y2879" i="10"/>
  <c r="Y2878" i="10"/>
  <c r="Y2877" i="10"/>
  <c r="Y2876" i="10"/>
  <c r="AD2876" i="10" s="1"/>
  <c r="Y2875" i="10"/>
  <c r="AD2875" i="10" s="1"/>
  <c r="Y2874" i="10"/>
  <c r="Y2873" i="10"/>
  <c r="Y2872" i="10"/>
  <c r="Y2871" i="10"/>
  <c r="Y2870" i="10"/>
  <c r="AD2870" i="10" s="1"/>
  <c r="Y2869" i="10"/>
  <c r="AD2869" i="10" s="1"/>
  <c r="Y2868" i="10"/>
  <c r="Y2867" i="10"/>
  <c r="Y2866" i="10"/>
  <c r="AD2866" i="10" s="1"/>
  <c r="Y2865" i="10"/>
  <c r="Y2864" i="10"/>
  <c r="AD2864" i="10" s="1"/>
  <c r="Y2863" i="10"/>
  <c r="AD2863" i="10" s="1"/>
  <c r="Y2862" i="10"/>
  <c r="Y2861" i="10"/>
  <c r="Y2860" i="10"/>
  <c r="Y2859" i="10"/>
  <c r="AD2859" i="10" s="1"/>
  <c r="Y2858" i="10"/>
  <c r="AD2858" i="10" s="1"/>
  <c r="Y2857" i="10"/>
  <c r="AD2857" i="10" s="1"/>
  <c r="Y2856" i="10"/>
  <c r="Y2855" i="10"/>
  <c r="Y2854" i="10"/>
  <c r="Y2853" i="10"/>
  <c r="Y2852" i="10"/>
  <c r="AD2852" i="10" s="1"/>
  <c r="Y2851" i="10"/>
  <c r="AD2851" i="10" s="1"/>
  <c r="Y2850" i="10"/>
  <c r="Y2849" i="10"/>
  <c r="Y2848" i="10"/>
  <c r="Y2847" i="10"/>
  <c r="Y2846" i="10"/>
  <c r="AD2846" i="10" s="1"/>
  <c r="Y2845" i="10"/>
  <c r="AD2845" i="10" s="1"/>
  <c r="Y2844" i="10"/>
  <c r="Y2843" i="10"/>
  <c r="Y2842" i="10"/>
  <c r="AD2842" i="10" s="1"/>
  <c r="Y2841" i="10"/>
  <c r="Y2840" i="10"/>
  <c r="AD2840" i="10" s="1"/>
  <c r="Y2839" i="10"/>
  <c r="AD2839" i="10" s="1"/>
  <c r="Y2838" i="10"/>
  <c r="Y2837" i="10"/>
  <c r="Y2836" i="10"/>
  <c r="Y2835" i="10"/>
  <c r="Y2834" i="10"/>
  <c r="AD2834" i="10" s="1"/>
  <c r="Y2833" i="10"/>
  <c r="AD2833" i="10" s="1"/>
  <c r="Y2832" i="10"/>
  <c r="Y2831" i="10"/>
  <c r="Y2830" i="10"/>
  <c r="Y2829" i="10"/>
  <c r="Y2828" i="10"/>
  <c r="AD2828" i="10" s="1"/>
  <c r="Y2827" i="10"/>
  <c r="AD2827" i="10" s="1"/>
  <c r="Y2826" i="10"/>
  <c r="Y2825" i="10"/>
  <c r="AD2825" i="10" s="1"/>
  <c r="Y2824" i="10"/>
  <c r="Y2823" i="10"/>
  <c r="Y2822" i="10"/>
  <c r="AD2822" i="10" s="1"/>
  <c r="Y2821" i="10"/>
  <c r="AD2821" i="10" s="1"/>
  <c r="Y2820" i="10"/>
  <c r="Y2819" i="10"/>
  <c r="Y2818" i="10"/>
  <c r="AD2818" i="10" s="1"/>
  <c r="Y2817" i="10"/>
  <c r="Y2816" i="10"/>
  <c r="AD2816" i="10" s="1"/>
  <c r="Y2815" i="10"/>
  <c r="AD2815" i="10" s="1"/>
  <c r="Y2814" i="10"/>
  <c r="Y2813" i="10"/>
  <c r="Y2812" i="10"/>
  <c r="Y2811" i="10"/>
  <c r="Y2810" i="10"/>
  <c r="AD2810" i="10" s="1"/>
  <c r="Y2809" i="10"/>
  <c r="AD2809" i="10" s="1"/>
  <c r="Y2808" i="10"/>
  <c r="Y2807" i="10"/>
  <c r="Y2806" i="10"/>
  <c r="Y2805" i="10"/>
  <c r="Y2804" i="10"/>
  <c r="AD2804" i="10" s="1"/>
  <c r="Y2803" i="10"/>
  <c r="AD2803" i="10" s="1"/>
  <c r="Y2802" i="10"/>
  <c r="Y2801" i="10"/>
  <c r="Y2800" i="10"/>
  <c r="AD2800" i="10" s="1"/>
  <c r="Y2799" i="10"/>
  <c r="Y2798" i="10"/>
  <c r="AD2798" i="10" s="1"/>
  <c r="Y2797" i="10"/>
  <c r="AD2797" i="10" s="1"/>
  <c r="Y2796" i="10"/>
  <c r="Y2795" i="10"/>
  <c r="Y2794" i="10"/>
  <c r="Y2793" i="10"/>
  <c r="Y2792" i="10"/>
  <c r="AD2792" i="10" s="1"/>
  <c r="Y2791" i="10"/>
  <c r="AD2791" i="10" s="1"/>
  <c r="Y2790" i="10"/>
  <c r="Y2789" i="10"/>
  <c r="Y2788" i="10"/>
  <c r="Y2787" i="10"/>
  <c r="Y2786" i="10"/>
  <c r="AD2786" i="10" s="1"/>
  <c r="Y2785" i="10"/>
  <c r="AD2785" i="10" s="1"/>
  <c r="Y2784" i="10"/>
  <c r="Y2783" i="10"/>
  <c r="Y2782" i="10"/>
  <c r="Y2781" i="10"/>
  <c r="Y2780" i="10"/>
  <c r="AD2780" i="10" s="1"/>
  <c r="Y2779" i="10"/>
  <c r="AD2779" i="10" s="1"/>
  <c r="Y2778" i="10"/>
  <c r="Y2777" i="10"/>
  <c r="Y2776" i="10"/>
  <c r="AD2776" i="10" s="1"/>
  <c r="Y2775" i="10"/>
  <c r="Y2774" i="10"/>
  <c r="AD2774" i="10" s="1"/>
  <c r="Y2773" i="10"/>
  <c r="AD2773" i="10" s="1"/>
  <c r="Y2772" i="10"/>
  <c r="Y2771" i="10"/>
  <c r="Y2770" i="10"/>
  <c r="Y2769" i="10"/>
  <c r="Y2768" i="10"/>
  <c r="AD2768" i="10" s="1"/>
  <c r="Y2767" i="10"/>
  <c r="AD2767" i="10" s="1"/>
  <c r="Y2766" i="10"/>
  <c r="Y2765" i="10"/>
  <c r="Y2764" i="10"/>
  <c r="Y2763" i="10"/>
  <c r="Y2762" i="10"/>
  <c r="AD2762" i="10" s="1"/>
  <c r="Y2761" i="10"/>
  <c r="AD2761" i="10" s="1"/>
  <c r="Y2760" i="10"/>
  <c r="Y2759" i="10"/>
  <c r="Y2758" i="10"/>
  <c r="AD2758" i="10" s="1"/>
  <c r="Y2757" i="10"/>
  <c r="Y2756" i="10"/>
  <c r="AD2756" i="10" s="1"/>
  <c r="Y2755" i="10"/>
  <c r="AD2755" i="10" s="1"/>
  <c r="Y2754" i="10"/>
  <c r="Y2753" i="10"/>
  <c r="Y2752" i="10"/>
  <c r="Y2751" i="10"/>
  <c r="AD2751" i="10" s="1"/>
  <c r="Y2750" i="10"/>
  <c r="AD2750" i="10" s="1"/>
  <c r="Y2749" i="10"/>
  <c r="AD2749" i="10" s="1"/>
  <c r="Y2748" i="10"/>
  <c r="Y2747" i="10"/>
  <c r="Y2746" i="10"/>
  <c r="Y2745" i="10"/>
  <c r="Y2744" i="10"/>
  <c r="AD2744" i="10" s="1"/>
  <c r="Y2743" i="10"/>
  <c r="AD2743" i="10" s="1"/>
  <c r="Y2742" i="10"/>
  <c r="Y2741" i="10"/>
  <c r="Y2740" i="10"/>
  <c r="Y2739" i="10"/>
  <c r="Y2738" i="10"/>
  <c r="AD2738" i="10" s="1"/>
  <c r="Y2737" i="10"/>
  <c r="AD2737" i="10" s="1"/>
  <c r="Y2736" i="10"/>
  <c r="Y2735" i="10"/>
  <c r="Y2734" i="10"/>
  <c r="AD2734" i="10" s="1"/>
  <c r="Y2733" i="10"/>
  <c r="Y2732" i="10"/>
  <c r="AD2732" i="10" s="1"/>
  <c r="Y2731" i="10"/>
  <c r="AD2731" i="10" s="1"/>
  <c r="Y2730" i="10"/>
  <c r="Y2729" i="10"/>
  <c r="Y2728" i="10"/>
  <c r="Y2727" i="10"/>
  <c r="Y2726" i="10"/>
  <c r="AD2726" i="10" s="1"/>
  <c r="Y2725" i="10"/>
  <c r="AD2725" i="10" s="1"/>
  <c r="Y2724" i="10"/>
  <c r="Y2723" i="10"/>
  <c r="Y2722" i="10"/>
  <c r="Y2721" i="10"/>
  <c r="Y2720" i="10"/>
  <c r="AD2720" i="10" s="1"/>
  <c r="Y2719" i="10"/>
  <c r="AD2719" i="10" s="1"/>
  <c r="Y2718" i="10"/>
  <c r="Y2717" i="10"/>
  <c r="AD2717" i="10" s="1"/>
  <c r="Y2716" i="10"/>
  <c r="Y2715" i="10"/>
  <c r="Y2714" i="10"/>
  <c r="AD2714" i="10" s="1"/>
  <c r="Y2713" i="10"/>
  <c r="AD2713" i="10" s="1"/>
  <c r="Y2712" i="10"/>
  <c r="Y2711" i="10"/>
  <c r="Y2710" i="10"/>
  <c r="AD2710" i="10" s="1"/>
  <c r="Y2709" i="10"/>
  <c r="Y2708" i="10"/>
  <c r="AD2708" i="10" s="1"/>
  <c r="Y2707" i="10"/>
  <c r="AD2707" i="10" s="1"/>
  <c r="Y2706" i="10"/>
  <c r="Y2705" i="10"/>
  <c r="Y2704" i="10"/>
  <c r="Y2703" i="10"/>
  <c r="Y2702" i="10"/>
  <c r="AD2702" i="10" s="1"/>
  <c r="Y2701" i="10"/>
  <c r="AD2701" i="10" s="1"/>
  <c r="Y2700" i="10"/>
  <c r="Y2699" i="10"/>
  <c r="Y2698" i="10"/>
  <c r="Y2697" i="10"/>
  <c r="Y2696" i="10"/>
  <c r="AD2696" i="10" s="1"/>
  <c r="Y2695" i="10"/>
  <c r="AD2695" i="10" s="1"/>
  <c r="Y2694" i="10"/>
  <c r="Y2693" i="10"/>
  <c r="Y2692" i="10"/>
  <c r="AD2692" i="10" s="1"/>
  <c r="Y2691" i="10"/>
  <c r="Y2690" i="10"/>
  <c r="AD2690" i="10" s="1"/>
  <c r="Y2689" i="10"/>
  <c r="AD2689" i="10" s="1"/>
  <c r="Y2688" i="10"/>
  <c r="Y2687" i="10"/>
  <c r="Y2686" i="10"/>
  <c r="Y2685" i="10"/>
  <c r="Y2684" i="10"/>
  <c r="AD2684" i="10" s="1"/>
  <c r="Y2683" i="10"/>
  <c r="AD2683" i="10" s="1"/>
  <c r="Y2682" i="10"/>
  <c r="Y2681" i="10"/>
  <c r="Y2680" i="10"/>
  <c r="Y2679" i="10"/>
  <c r="Y2678" i="10"/>
  <c r="AD2678" i="10" s="1"/>
  <c r="Y2677" i="10"/>
  <c r="Y2676" i="10"/>
  <c r="Y2675" i="10"/>
  <c r="Y2674" i="10"/>
  <c r="Y2673" i="10"/>
  <c r="Y2672" i="10"/>
  <c r="AD2672" i="10" s="1"/>
  <c r="Y2671" i="10"/>
  <c r="AD2671" i="10" s="1"/>
  <c r="Y2670" i="10"/>
  <c r="Y2669" i="10"/>
  <c r="Y2668" i="10"/>
  <c r="AD2668" i="10" s="1"/>
  <c r="Y2667" i="10"/>
  <c r="Y2666" i="10"/>
  <c r="AD2666" i="10" s="1"/>
  <c r="Y2665" i="10"/>
  <c r="AD2665" i="10" s="1"/>
  <c r="Y2664" i="10"/>
  <c r="Y2663" i="10"/>
  <c r="Y2662" i="10"/>
  <c r="Y2661" i="10"/>
  <c r="Y2660" i="10"/>
  <c r="AD2660" i="10" s="1"/>
  <c r="Y2659" i="10"/>
  <c r="AD2659" i="10" s="1"/>
  <c r="Y2658" i="10"/>
  <c r="Y2657" i="10"/>
  <c r="Y2656" i="10"/>
  <c r="Y2655" i="10"/>
  <c r="Y2654" i="10"/>
  <c r="AD2654" i="10" s="1"/>
  <c r="Y2653" i="10"/>
  <c r="AD2653" i="10" s="1"/>
  <c r="Y2652" i="10"/>
  <c r="Y2651" i="10"/>
  <c r="Y2650" i="10"/>
  <c r="AD2650" i="10" s="1"/>
  <c r="Y2649" i="10"/>
  <c r="Y2648" i="10"/>
  <c r="AD2648" i="10" s="1"/>
  <c r="Y2647" i="10"/>
  <c r="AD2647" i="10" s="1"/>
  <c r="Y2646" i="10"/>
  <c r="Y2645" i="10"/>
  <c r="Y2644" i="10"/>
  <c r="Y2643" i="10"/>
  <c r="AD2643" i="10" s="1"/>
  <c r="Y2642" i="10"/>
  <c r="AD2642" i="10" s="1"/>
  <c r="Y2641" i="10"/>
  <c r="AD2641" i="10" s="1"/>
  <c r="Y2640" i="10"/>
  <c r="Y2639" i="10"/>
  <c r="Y2638" i="10"/>
  <c r="Y2637" i="10"/>
  <c r="Y2636" i="10"/>
  <c r="AD2636" i="10" s="1"/>
  <c r="Y2635" i="10"/>
  <c r="AD2635" i="10" s="1"/>
  <c r="Y2634" i="10"/>
  <c r="Y2633" i="10"/>
  <c r="Y2632" i="10"/>
  <c r="Y2631" i="10"/>
  <c r="Y2630" i="10"/>
  <c r="AD2630" i="10" s="1"/>
  <c r="Y2629" i="10"/>
  <c r="AD2629" i="10" s="1"/>
  <c r="Y2628" i="10"/>
  <c r="Y2627" i="10"/>
  <c r="Y2626" i="10"/>
  <c r="AD2626" i="10" s="1"/>
  <c r="Y2625" i="10"/>
  <c r="Y2624" i="10"/>
  <c r="AD2624" i="10" s="1"/>
  <c r="Y2623" i="10"/>
  <c r="AD2623" i="10" s="1"/>
  <c r="Y2622" i="10"/>
  <c r="Y2621" i="10"/>
  <c r="Y2620" i="10"/>
  <c r="Y2619" i="10"/>
  <c r="Y2618" i="10"/>
  <c r="AD2618" i="10" s="1"/>
  <c r="Y2617" i="10"/>
  <c r="AD2617" i="10" s="1"/>
  <c r="Y2616" i="10"/>
  <c r="Y2615" i="10"/>
  <c r="Y2614" i="10"/>
  <c r="Y2613" i="10"/>
  <c r="Y2612" i="10"/>
  <c r="AD2612" i="10" s="1"/>
  <c r="Y2611" i="10"/>
  <c r="AD2611" i="10" s="1"/>
  <c r="Y2610" i="10"/>
  <c r="Y2609" i="10"/>
  <c r="AD2609" i="10" s="1"/>
  <c r="Y2608" i="10"/>
  <c r="Y2607" i="10"/>
  <c r="Y2606" i="10"/>
  <c r="AD2606" i="10" s="1"/>
  <c r="Y2605" i="10"/>
  <c r="AD2605" i="10" s="1"/>
  <c r="Y2604" i="10"/>
  <c r="Y2603" i="10"/>
  <c r="Y2602" i="10"/>
  <c r="AD2602" i="10" s="1"/>
  <c r="Y2601" i="10"/>
  <c r="Y2600" i="10"/>
  <c r="AD2600" i="10" s="1"/>
  <c r="Y2599" i="10"/>
  <c r="AD2599" i="10" s="1"/>
  <c r="Y2598" i="10"/>
  <c r="Y2597" i="10"/>
  <c r="Y2596" i="10"/>
  <c r="Y2595" i="10"/>
  <c r="Y2594" i="10"/>
  <c r="AD2594" i="10" s="1"/>
  <c r="Y2593" i="10"/>
  <c r="AD2593" i="10" s="1"/>
  <c r="Y2592" i="10"/>
  <c r="Y2591" i="10"/>
  <c r="Y2590" i="10"/>
  <c r="Y2589" i="10"/>
  <c r="Y2588" i="10"/>
  <c r="AD2588" i="10" s="1"/>
  <c r="Y2587" i="10"/>
  <c r="AD2587" i="10" s="1"/>
  <c r="Y2586" i="10"/>
  <c r="Y2585" i="10"/>
  <c r="Y2584" i="10"/>
  <c r="AD2584" i="10" s="1"/>
  <c r="Y2583" i="10"/>
  <c r="Y2582" i="10"/>
  <c r="AD2582" i="10" s="1"/>
  <c r="Y2581" i="10"/>
  <c r="AD2581" i="10" s="1"/>
  <c r="Y2580" i="10"/>
  <c r="Y2579" i="10"/>
  <c r="Y2578" i="10"/>
  <c r="Y2577" i="10"/>
  <c r="Y2576" i="10"/>
  <c r="AD2576" i="10" s="1"/>
  <c r="Y2575" i="10"/>
  <c r="AD2575" i="10" s="1"/>
  <c r="Y2574" i="10"/>
  <c r="Y2573" i="10"/>
  <c r="Y2572" i="10"/>
  <c r="Y2571" i="10"/>
  <c r="Y2570" i="10"/>
  <c r="AD2570" i="10" s="1"/>
  <c r="Y2569" i="10"/>
  <c r="AD2569" i="10" s="1"/>
  <c r="Y2568" i="10"/>
  <c r="Y2567" i="10"/>
  <c r="Y2566" i="10"/>
  <c r="Y2565" i="10"/>
  <c r="Y2564" i="10"/>
  <c r="AD2564" i="10" s="1"/>
  <c r="Y2563" i="10"/>
  <c r="AD2563" i="10" s="1"/>
  <c r="Y2562" i="10"/>
  <c r="Y2561" i="10"/>
  <c r="Y2560" i="10"/>
  <c r="AD2560" i="10" s="1"/>
  <c r="Y2559" i="10"/>
  <c r="Y2558" i="10"/>
  <c r="AD2558" i="10" s="1"/>
  <c r="Y2557" i="10"/>
  <c r="AD2557" i="10" s="1"/>
  <c r="Y2556" i="10"/>
  <c r="Y2555" i="10"/>
  <c r="Y2554" i="10"/>
  <c r="Y2553" i="10"/>
  <c r="Y2552" i="10"/>
  <c r="AD2552" i="10" s="1"/>
  <c r="Y2551" i="10"/>
  <c r="AD2551" i="10" s="1"/>
  <c r="Y2550" i="10"/>
  <c r="Y2549" i="10"/>
  <c r="Y2548" i="10"/>
  <c r="Y2547" i="10"/>
  <c r="Y2546" i="10"/>
  <c r="AD2546" i="10" s="1"/>
  <c r="Y2545" i="10"/>
  <c r="AD2545" i="10" s="1"/>
  <c r="Y2544" i="10"/>
  <c r="Y2543" i="10"/>
  <c r="Y2542" i="10"/>
  <c r="AD2542" i="10" s="1"/>
  <c r="Y2541" i="10"/>
  <c r="Y2540" i="10"/>
  <c r="AD2540" i="10" s="1"/>
  <c r="Y2539" i="10"/>
  <c r="AD2539" i="10" s="1"/>
  <c r="Y2538" i="10"/>
  <c r="Y2537" i="10"/>
  <c r="Y2536" i="10"/>
  <c r="Y2535" i="10"/>
  <c r="AD2535" i="10" s="1"/>
  <c r="Y2534" i="10"/>
  <c r="AD2534" i="10" s="1"/>
  <c r="Y2533" i="10"/>
  <c r="AD2533" i="10" s="1"/>
  <c r="Y2532" i="10"/>
  <c r="Y2531" i="10"/>
  <c r="Y2530" i="10"/>
  <c r="Y2529" i="10"/>
  <c r="Y2528" i="10"/>
  <c r="AD2528" i="10" s="1"/>
  <c r="Y2527" i="10"/>
  <c r="AD2527" i="10" s="1"/>
  <c r="Y2526" i="10"/>
  <c r="Y2525" i="10"/>
  <c r="Y2524" i="10"/>
  <c r="Y2523" i="10"/>
  <c r="Y2522" i="10"/>
  <c r="AD2522" i="10" s="1"/>
  <c r="Y2521" i="10"/>
  <c r="AD2521" i="10" s="1"/>
  <c r="Y2520" i="10"/>
  <c r="Y2519" i="10"/>
  <c r="Y2518" i="10"/>
  <c r="AD2518" i="10" s="1"/>
  <c r="Y2517" i="10"/>
  <c r="Y2516" i="10"/>
  <c r="AD2516" i="10" s="1"/>
  <c r="Y2515" i="10"/>
  <c r="AD2515" i="10" s="1"/>
  <c r="Y2514" i="10"/>
  <c r="Y2513" i="10"/>
  <c r="Y2512" i="10"/>
  <c r="Y2511" i="10"/>
  <c r="Y2510" i="10"/>
  <c r="AD2510" i="10" s="1"/>
  <c r="Y2509" i="10"/>
  <c r="AD2509" i="10" s="1"/>
  <c r="Y2508" i="10"/>
  <c r="Y2507" i="10"/>
  <c r="Y2506" i="10"/>
  <c r="Y2505" i="10"/>
  <c r="Y2504" i="10"/>
  <c r="AD2504" i="10" s="1"/>
  <c r="Y2503" i="10"/>
  <c r="AD2503" i="10" s="1"/>
  <c r="Y2502" i="10"/>
  <c r="Y2501" i="10"/>
  <c r="AD2501" i="10" s="1"/>
  <c r="Y2500" i="10"/>
  <c r="Y2499" i="10"/>
  <c r="Y2498" i="10"/>
  <c r="AD2498" i="10" s="1"/>
  <c r="Y2497" i="10"/>
  <c r="AD2497" i="10" s="1"/>
  <c r="Y2496" i="10"/>
  <c r="Y2495" i="10"/>
  <c r="Y2494" i="10"/>
  <c r="AD2494" i="10" s="1"/>
  <c r="Y2493" i="10"/>
  <c r="Y2492" i="10"/>
  <c r="AD2492" i="10" s="1"/>
  <c r="Y2491" i="10"/>
  <c r="AD2491" i="10" s="1"/>
  <c r="Y2490" i="10"/>
  <c r="Y2489" i="10"/>
  <c r="Y2488" i="10"/>
  <c r="Y2487" i="10"/>
  <c r="Y2486" i="10"/>
  <c r="AD2486" i="10" s="1"/>
  <c r="Y2485" i="10"/>
  <c r="AD2485" i="10" s="1"/>
  <c r="Y2484" i="10"/>
  <c r="Y2483" i="10"/>
  <c r="Y2482" i="10"/>
  <c r="Y2481" i="10"/>
  <c r="Y2480" i="10"/>
  <c r="AD2480" i="10" s="1"/>
  <c r="Y2479" i="10"/>
  <c r="AD2479" i="10" s="1"/>
  <c r="Y2478" i="10"/>
  <c r="Y2477" i="10"/>
  <c r="Y2476" i="10"/>
  <c r="AD2476" i="10" s="1"/>
  <c r="Y2475" i="10"/>
  <c r="Y2474" i="10"/>
  <c r="AD2474" i="10" s="1"/>
  <c r="Y2473" i="10"/>
  <c r="AD2473" i="10" s="1"/>
  <c r="Y2472" i="10"/>
  <c r="Y2471" i="10"/>
  <c r="Y2470" i="10"/>
  <c r="Y2469" i="10"/>
  <c r="Y2468" i="10"/>
  <c r="AD2468" i="10" s="1"/>
  <c r="Y2467" i="10"/>
  <c r="AD2467" i="10" s="1"/>
  <c r="Y2466" i="10"/>
  <c r="Y2465" i="10"/>
  <c r="Y2464" i="10"/>
  <c r="Y2463" i="10"/>
  <c r="Y2462" i="10"/>
  <c r="AD2462" i="10" s="1"/>
  <c r="Y2461" i="10"/>
  <c r="AD2461" i="10" s="1"/>
  <c r="Y2460" i="10"/>
  <c r="Y2459" i="10"/>
  <c r="Y2458" i="10"/>
  <c r="Y2457" i="10"/>
  <c r="Y2456" i="10"/>
  <c r="AD2456" i="10" s="1"/>
  <c r="Y2455" i="10"/>
  <c r="AD2455" i="10" s="1"/>
  <c r="Y2454" i="10"/>
  <c r="Y2453" i="10"/>
  <c r="Y2452" i="10"/>
  <c r="AD2452" i="10" s="1"/>
  <c r="Y2451" i="10"/>
  <c r="Y2450" i="10"/>
  <c r="AD2450" i="10" s="1"/>
  <c r="Y2449" i="10"/>
  <c r="AD2449" i="10" s="1"/>
  <c r="Y2448" i="10"/>
  <c r="Y2447" i="10"/>
  <c r="Y2446" i="10"/>
  <c r="Y2445" i="10"/>
  <c r="Y2444" i="10"/>
  <c r="AD2444" i="10" s="1"/>
  <c r="Y2443" i="10"/>
  <c r="AD2443" i="10" s="1"/>
  <c r="Y2442" i="10"/>
  <c r="Y2441" i="10"/>
  <c r="Y2440" i="10"/>
  <c r="Y2439" i="10"/>
  <c r="Y2438" i="10"/>
  <c r="AD2438" i="10" s="1"/>
  <c r="Y2437" i="10"/>
  <c r="AD2437" i="10" s="1"/>
  <c r="Y2436" i="10"/>
  <c r="Y2435" i="10"/>
  <c r="Y2434" i="10"/>
  <c r="AD2434" i="10" s="1"/>
  <c r="Y2433" i="10"/>
  <c r="Y2432" i="10"/>
  <c r="AD2432" i="10" s="1"/>
  <c r="Y2431" i="10"/>
  <c r="AD2431" i="10" s="1"/>
  <c r="Y2430" i="10"/>
  <c r="Y2429" i="10"/>
  <c r="Y2428" i="10"/>
  <c r="Y2427" i="10"/>
  <c r="AD2427" i="10" s="1"/>
  <c r="Y2426" i="10"/>
  <c r="AD2426" i="10" s="1"/>
  <c r="Y2425" i="10"/>
  <c r="AD2425" i="10" s="1"/>
  <c r="Y2424" i="10"/>
  <c r="Y2423" i="10"/>
  <c r="Y2422" i="10"/>
  <c r="Y2421" i="10"/>
  <c r="Y2420" i="10"/>
  <c r="AD2420" i="10" s="1"/>
  <c r="Y2419" i="10"/>
  <c r="AD2419" i="10" s="1"/>
  <c r="Y2418" i="10"/>
  <c r="Y2417" i="10"/>
  <c r="Y2416" i="10"/>
  <c r="Y2415" i="10"/>
  <c r="Y2414" i="10"/>
  <c r="AD2414" i="10" s="1"/>
  <c r="Y2413" i="10"/>
  <c r="AD2413" i="10" s="1"/>
  <c r="Y2412" i="10"/>
  <c r="Y2411" i="10"/>
  <c r="Y2410" i="10"/>
  <c r="AD2410" i="10" s="1"/>
  <c r="Y2409" i="10"/>
  <c r="Y2408" i="10"/>
  <c r="AD2408" i="10" s="1"/>
  <c r="Y2407" i="10"/>
  <c r="AD2407" i="10" s="1"/>
  <c r="Y2406" i="10"/>
  <c r="Y2405" i="10"/>
  <c r="Y2404" i="10"/>
  <c r="Y2403" i="10"/>
  <c r="Y2402" i="10"/>
  <c r="AD2402" i="10" s="1"/>
  <c r="Y2401" i="10"/>
  <c r="AD2401" i="10" s="1"/>
  <c r="Y2400" i="10"/>
  <c r="Y2399" i="10"/>
  <c r="Y2398" i="10"/>
  <c r="AD2398" i="10" s="1"/>
  <c r="Y2397" i="10"/>
  <c r="Y2396" i="10"/>
  <c r="AD2396" i="10" s="1"/>
  <c r="Y2395" i="10"/>
  <c r="AD2395" i="10" s="1"/>
  <c r="Y2394" i="10"/>
  <c r="Y2393" i="10"/>
  <c r="AD2393" i="10" s="1"/>
  <c r="Y2392" i="10"/>
  <c r="Y2391" i="10"/>
  <c r="Y2390" i="10"/>
  <c r="AD2390" i="10" s="1"/>
  <c r="Y2389" i="10"/>
  <c r="AD2389" i="10" s="1"/>
  <c r="Y2388" i="10"/>
  <c r="Y2387" i="10"/>
  <c r="Y2386" i="10"/>
  <c r="AD2386" i="10" s="1"/>
  <c r="Y2385" i="10"/>
  <c r="Y2384" i="10"/>
  <c r="AD2384" i="10" s="1"/>
  <c r="Y2383" i="10"/>
  <c r="AD2383" i="10" s="1"/>
  <c r="Y2382" i="10"/>
  <c r="Y2381" i="10"/>
  <c r="Y2380" i="10"/>
  <c r="Y2379" i="10"/>
  <c r="Y2378" i="10"/>
  <c r="AD2378" i="10" s="1"/>
  <c r="Y2377" i="10"/>
  <c r="AD2377" i="10" s="1"/>
  <c r="Y2376" i="10"/>
  <c r="Y2375" i="10"/>
  <c r="Y2374" i="10"/>
  <c r="Y2373" i="10"/>
  <c r="Y2372" i="10"/>
  <c r="AD2372" i="10" s="1"/>
  <c r="Y2371" i="10"/>
  <c r="AD2371" i="10" s="1"/>
  <c r="Y2370" i="10"/>
  <c r="Y2369" i="10"/>
  <c r="Y2368" i="10"/>
  <c r="AD2368" i="10" s="1"/>
  <c r="Y2367" i="10"/>
  <c r="Y2366" i="10"/>
  <c r="AD2366" i="10" s="1"/>
  <c r="Y2365" i="10"/>
  <c r="AD2365" i="10" s="1"/>
  <c r="Y2364" i="10"/>
  <c r="Y2363" i="10"/>
  <c r="Y2362" i="10"/>
  <c r="Y2361" i="10"/>
  <c r="Y2360" i="10"/>
  <c r="AD2360" i="10" s="1"/>
  <c r="Y2359" i="10"/>
  <c r="AD2359" i="10" s="1"/>
  <c r="Y2358" i="10"/>
  <c r="Y2357" i="10"/>
  <c r="Y2356" i="10"/>
  <c r="Y2355" i="10"/>
  <c r="Y2354" i="10"/>
  <c r="AD2354" i="10" s="1"/>
  <c r="Y2353" i="10"/>
  <c r="Y2352" i="10"/>
  <c r="Y2351" i="10"/>
  <c r="Y2350" i="10"/>
  <c r="AD2350" i="10" s="1"/>
  <c r="Y2349" i="10"/>
  <c r="Y2348" i="10"/>
  <c r="AD2348" i="10" s="1"/>
  <c r="Y2347" i="10"/>
  <c r="AD2347" i="10" s="1"/>
  <c r="Y2346" i="10"/>
  <c r="Y2345" i="10"/>
  <c r="Y2344" i="10"/>
  <c r="AD2344" i="10" s="1"/>
  <c r="Y2343" i="10"/>
  <c r="Y2342" i="10"/>
  <c r="AD2342" i="10" s="1"/>
  <c r="Y2341" i="10"/>
  <c r="AD2341" i="10" s="1"/>
  <c r="Y2340" i="10"/>
  <c r="Y2339" i="10"/>
  <c r="Y2338" i="10"/>
  <c r="Y2337" i="10"/>
  <c r="Y2336" i="10"/>
  <c r="AD2336" i="10" s="1"/>
  <c r="Y2335" i="10"/>
  <c r="AD2335" i="10" s="1"/>
  <c r="Y2334" i="10"/>
  <c r="Y2333" i="10"/>
  <c r="Y2332" i="10"/>
  <c r="Y2331" i="10"/>
  <c r="Y2330" i="10"/>
  <c r="AD2330" i="10" s="1"/>
  <c r="Y2329" i="10"/>
  <c r="AD2329" i="10" s="1"/>
  <c r="Y2328" i="10"/>
  <c r="Y2327" i="10"/>
  <c r="Y2326" i="10"/>
  <c r="AD2326" i="10" s="1"/>
  <c r="Y2325" i="10"/>
  <c r="Y2324" i="10"/>
  <c r="AD2324" i="10" s="1"/>
  <c r="Y2323" i="10"/>
  <c r="AD2323" i="10" s="1"/>
  <c r="Y2322" i="10"/>
  <c r="Y2321" i="10"/>
  <c r="Y2320" i="10"/>
  <c r="AD2320" i="10" s="1"/>
  <c r="Y2319" i="10"/>
  <c r="AD2319" i="10" s="1"/>
  <c r="Y2318" i="10"/>
  <c r="AD2318" i="10" s="1"/>
  <c r="Y2317" i="10"/>
  <c r="AD2317" i="10" s="1"/>
  <c r="Y2316" i="10"/>
  <c r="Y2315" i="10"/>
  <c r="Y2314" i="10"/>
  <c r="Y2313" i="10"/>
  <c r="Y2312" i="10"/>
  <c r="AD2312" i="10" s="1"/>
  <c r="Y2311" i="10"/>
  <c r="AD2311" i="10" s="1"/>
  <c r="Y2310" i="10"/>
  <c r="Y2309" i="10"/>
  <c r="Y2308" i="10"/>
  <c r="Y2307" i="10"/>
  <c r="Y2306" i="10"/>
  <c r="AD2306" i="10" s="1"/>
  <c r="Y2305" i="10"/>
  <c r="AD2305" i="10" s="1"/>
  <c r="Y2304" i="10"/>
  <c r="Y2303" i="10"/>
  <c r="Y2302" i="10"/>
  <c r="Y2301" i="10"/>
  <c r="Y2300" i="10"/>
  <c r="AD2300" i="10" s="1"/>
  <c r="Y2299" i="10"/>
  <c r="AD2299" i="10" s="1"/>
  <c r="Y2298" i="10"/>
  <c r="Y2297" i="10"/>
  <c r="AD2297" i="10" s="1"/>
  <c r="Y2296" i="10"/>
  <c r="Y2295" i="10"/>
  <c r="Y2294" i="10"/>
  <c r="AD2294" i="10" s="1"/>
  <c r="Y2293" i="10"/>
  <c r="AD2293" i="10" s="1"/>
  <c r="Y2292" i="10"/>
  <c r="Y2291" i="10"/>
  <c r="Y2290" i="10"/>
  <c r="AD2290" i="10" s="1"/>
  <c r="Y2289" i="10"/>
  <c r="Y2288" i="10"/>
  <c r="AD2288" i="10" s="1"/>
  <c r="Y2287" i="10"/>
  <c r="AD2287" i="10" s="1"/>
  <c r="Y2286" i="10"/>
  <c r="Y2285" i="10"/>
  <c r="Y2284" i="10"/>
  <c r="Y2283" i="10"/>
  <c r="AD2283" i="10" s="1"/>
  <c r="Y2282" i="10"/>
  <c r="AD2282" i="10" s="1"/>
  <c r="Y2281" i="10"/>
  <c r="AD2281" i="10" s="1"/>
  <c r="Y2280" i="10"/>
  <c r="Y2279" i="10"/>
  <c r="Y2278" i="10"/>
  <c r="AD2278" i="10" s="1"/>
  <c r="Y2277" i="10"/>
  <c r="Y2276" i="10"/>
  <c r="AD2276" i="10" s="1"/>
  <c r="Y2275" i="10"/>
  <c r="AD2275" i="10" s="1"/>
  <c r="Y2274" i="10"/>
  <c r="Y2273" i="10"/>
  <c r="Y2272" i="10"/>
  <c r="Y2271" i="10"/>
  <c r="Y2270" i="10"/>
  <c r="AD2270" i="10" s="1"/>
  <c r="Y2269" i="10"/>
  <c r="AD2269" i="10" s="1"/>
  <c r="Y2268" i="10"/>
  <c r="Y2267" i="10"/>
  <c r="Y2266" i="10"/>
  <c r="Y2265" i="10"/>
  <c r="Y2264" i="10"/>
  <c r="AD2264" i="10" s="1"/>
  <c r="Y2263" i="10"/>
  <c r="AD2263" i="10" s="1"/>
  <c r="Y2262" i="10"/>
  <c r="Y2261" i="10"/>
  <c r="AD2261" i="10" s="1"/>
  <c r="Y2260" i="10"/>
  <c r="Y2259" i="10"/>
  <c r="Y2258" i="10"/>
  <c r="AD2258" i="10" s="1"/>
  <c r="Y2257" i="10"/>
  <c r="AD2257" i="10" s="1"/>
  <c r="Y2256" i="10"/>
  <c r="Y2255" i="10"/>
  <c r="Y2254" i="10"/>
  <c r="AD2254" i="10" s="1"/>
  <c r="Y2253" i="10"/>
  <c r="Y2252" i="10"/>
  <c r="AD2252" i="10" s="1"/>
  <c r="Y2251" i="10"/>
  <c r="AD2251" i="10" s="1"/>
  <c r="Y2250" i="10"/>
  <c r="Y2249" i="10"/>
  <c r="Y2248" i="10"/>
  <c r="AD2248" i="10" s="1"/>
  <c r="Y2247" i="10"/>
  <c r="AD2247" i="10" s="1"/>
  <c r="Y2246" i="10"/>
  <c r="AD2246" i="10" s="1"/>
  <c r="Y2245" i="10"/>
  <c r="AD2245" i="10" s="1"/>
  <c r="Y2244" i="10"/>
  <c r="Y2243" i="10"/>
  <c r="Y2242" i="10"/>
  <c r="Y2241" i="10"/>
  <c r="Y2240" i="10"/>
  <c r="AD2240" i="10" s="1"/>
  <c r="Y2239" i="10"/>
  <c r="AD2239" i="10" s="1"/>
  <c r="Y2238" i="10"/>
  <c r="Y2237" i="10"/>
  <c r="Y2236" i="10"/>
  <c r="Y2235" i="10"/>
  <c r="Y2234" i="10"/>
  <c r="AD2234" i="10" s="1"/>
  <c r="Y2233" i="10"/>
  <c r="Y2232" i="10"/>
  <c r="Y2231" i="10"/>
  <c r="Y2230" i="10"/>
  <c r="AD2230" i="10" s="1"/>
  <c r="Y2229" i="10"/>
  <c r="Y2228" i="10"/>
  <c r="AD2228" i="10" s="1"/>
  <c r="Y2227" i="10"/>
  <c r="AD2227" i="10" s="1"/>
  <c r="Y2226" i="10"/>
  <c r="Y2225" i="10"/>
  <c r="AD2225" i="10" s="1"/>
  <c r="Y2224" i="10"/>
  <c r="Y2223" i="10"/>
  <c r="Y2222" i="10"/>
  <c r="AD2222" i="10" s="1"/>
  <c r="Y2221" i="10"/>
  <c r="AD2221" i="10" s="1"/>
  <c r="Y2220" i="10"/>
  <c r="Y2219" i="10"/>
  <c r="Y2218" i="10"/>
  <c r="AD2218" i="10" s="1"/>
  <c r="Y2217" i="10"/>
  <c r="Y2216" i="10"/>
  <c r="AD2216" i="10" s="1"/>
  <c r="Y2215" i="10"/>
  <c r="AD2215" i="10" s="1"/>
  <c r="Y2214" i="10"/>
  <c r="Y2213" i="10"/>
  <c r="Y2212" i="10"/>
  <c r="Y2211" i="10"/>
  <c r="AD2211" i="10" s="1"/>
  <c r="Y2210" i="10"/>
  <c r="AD2210" i="10" s="1"/>
  <c r="Y2209" i="10"/>
  <c r="AD2209" i="10" s="1"/>
  <c r="Y2208" i="10"/>
  <c r="Y2207" i="10"/>
  <c r="Y2206" i="10"/>
  <c r="Y2205" i="10"/>
  <c r="Y2204" i="10"/>
  <c r="AD2204" i="10" s="1"/>
  <c r="Y2203" i="10"/>
  <c r="AD2203" i="10" s="1"/>
  <c r="Y2202" i="10"/>
  <c r="Y2201" i="10"/>
  <c r="Y2200" i="10"/>
  <c r="Y2199" i="10"/>
  <c r="Y2198" i="10"/>
  <c r="AD2198" i="10" s="1"/>
  <c r="Y2197" i="10"/>
  <c r="AD2197" i="10" s="1"/>
  <c r="Y2196" i="10"/>
  <c r="Y2195" i="10"/>
  <c r="Y2194" i="10"/>
  <c r="Y2193" i="10"/>
  <c r="Y2192" i="10"/>
  <c r="AD2192" i="10" s="1"/>
  <c r="Y2191" i="10"/>
  <c r="AD2191" i="10" s="1"/>
  <c r="Y2190" i="10"/>
  <c r="Y2189" i="10"/>
  <c r="AD2189" i="10" s="1"/>
  <c r="Y2188" i="10"/>
  <c r="AD2188" i="10" s="1"/>
  <c r="Y2187" i="10"/>
  <c r="Y2186" i="10"/>
  <c r="AD2186" i="10" s="1"/>
  <c r="Y2185" i="10"/>
  <c r="AD2185" i="10" s="1"/>
  <c r="Y2184" i="10"/>
  <c r="Y2183" i="10"/>
  <c r="Y2182" i="10"/>
  <c r="AD2182" i="10" s="1"/>
  <c r="Y2181" i="10"/>
  <c r="Y2180" i="10"/>
  <c r="AD2180" i="10" s="1"/>
  <c r="Y2179" i="10"/>
  <c r="AD2179" i="10" s="1"/>
  <c r="Y2178" i="10"/>
  <c r="Y2177" i="10"/>
  <c r="Y2176" i="10"/>
  <c r="Y2175" i="10"/>
  <c r="AD2175" i="10" s="1"/>
  <c r="Y2174" i="10"/>
  <c r="AD2174" i="10" s="1"/>
  <c r="Y2173" i="10"/>
  <c r="AD2173" i="10" s="1"/>
  <c r="Y2172" i="10"/>
  <c r="Y2171" i="10"/>
  <c r="Y2170" i="10"/>
  <c r="Y2169" i="10"/>
  <c r="Y2168" i="10"/>
  <c r="AD2168" i="10" s="1"/>
  <c r="Y2167" i="10"/>
  <c r="AD2167" i="10" s="1"/>
  <c r="Y2166" i="10"/>
  <c r="Y2165" i="10"/>
  <c r="Y2164" i="10"/>
  <c r="Y2163" i="10"/>
  <c r="Y2162" i="10"/>
  <c r="AD2162" i="10" s="1"/>
  <c r="Y2161" i="10"/>
  <c r="AD2161" i="10" s="1"/>
  <c r="Y2160" i="10"/>
  <c r="Y2159" i="10"/>
  <c r="Y2158" i="10"/>
  <c r="AD2158" i="10" s="1"/>
  <c r="Y2157" i="10"/>
  <c r="Y2156" i="10"/>
  <c r="AD2156" i="10" s="1"/>
  <c r="Y2155" i="10"/>
  <c r="AD2155" i="10" s="1"/>
  <c r="Y2154" i="10"/>
  <c r="Y2153" i="10"/>
  <c r="AD2153" i="10" s="1"/>
  <c r="Y2152" i="10"/>
  <c r="AD2152" i="10" s="1"/>
  <c r="Y2151" i="10"/>
  <c r="Y2150" i="10"/>
  <c r="AD2150" i="10" s="1"/>
  <c r="Y2149" i="10"/>
  <c r="Y2148" i="10"/>
  <c r="Y2147" i="10"/>
  <c r="Y2146" i="10"/>
  <c r="AD2146" i="10" s="1"/>
  <c r="Y2145" i="10"/>
  <c r="Y2144" i="10"/>
  <c r="AD2144" i="10" s="1"/>
  <c r="Y2143" i="10"/>
  <c r="AD2143" i="10" s="1"/>
  <c r="Y2142" i="10"/>
  <c r="Y2141" i="10"/>
  <c r="Y2140" i="10"/>
  <c r="AD2140" i="10" s="1"/>
  <c r="Y2139" i="10"/>
  <c r="AD2139" i="10" s="1"/>
  <c r="Y2138" i="10"/>
  <c r="AD2138" i="10" s="1"/>
  <c r="Y2137" i="10"/>
  <c r="AD2137" i="10" s="1"/>
  <c r="Y2136" i="10"/>
  <c r="Y2135" i="10"/>
  <c r="Y2134" i="10"/>
  <c r="AD2134" i="10" s="1"/>
  <c r="Y2133" i="10"/>
  <c r="Y2132" i="10"/>
  <c r="AD2132" i="10" s="1"/>
  <c r="Y2131" i="10"/>
  <c r="AD2131" i="10" s="1"/>
  <c r="Y2130" i="10"/>
  <c r="Y2129" i="10"/>
  <c r="Y2128" i="10"/>
  <c r="AD2128" i="10" s="1"/>
  <c r="Y2127" i="10"/>
  <c r="Y2126" i="10"/>
  <c r="AD2126" i="10" s="1"/>
  <c r="Y2125" i="10"/>
  <c r="AD2125" i="10" s="1"/>
  <c r="Y2124" i="10"/>
  <c r="Y2123" i="10"/>
  <c r="Y2122" i="10"/>
  <c r="AD2122" i="10" s="1"/>
  <c r="Y2121" i="10"/>
  <c r="Y2120" i="10"/>
  <c r="AD2120" i="10" s="1"/>
  <c r="Y2119" i="10"/>
  <c r="AD2119" i="10" s="1"/>
  <c r="Y2118" i="10"/>
  <c r="Y2117" i="10"/>
  <c r="AD2117" i="10" s="1"/>
  <c r="Y2116" i="10"/>
  <c r="AD2116" i="10" s="1"/>
  <c r="Y2115" i="10"/>
  <c r="Y2114" i="10"/>
  <c r="AD2114" i="10" s="1"/>
  <c r="Y2113" i="10"/>
  <c r="AD2113" i="10" s="1"/>
  <c r="Y2112" i="10"/>
  <c r="Y2111" i="10"/>
  <c r="Y2110" i="10"/>
  <c r="AD2110" i="10" s="1"/>
  <c r="Y2109" i="10"/>
  <c r="Y2108" i="10"/>
  <c r="AD2108" i="10" s="1"/>
  <c r="Y2107" i="10"/>
  <c r="AD2107" i="10" s="1"/>
  <c r="Y2106" i="10"/>
  <c r="Y2105" i="10"/>
  <c r="Y2104" i="10"/>
  <c r="AD2104" i="10" s="1"/>
  <c r="Y2103" i="10"/>
  <c r="AD2103" i="10" s="1"/>
  <c r="Y2102" i="10"/>
  <c r="AD2102" i="10" s="1"/>
  <c r="Y2101" i="10"/>
  <c r="AD2101" i="10" s="1"/>
  <c r="Y2100" i="10"/>
  <c r="Y2099" i="10"/>
  <c r="Y2098" i="10"/>
  <c r="AD2098" i="10" s="1"/>
  <c r="Y2097" i="10"/>
  <c r="Y2096" i="10"/>
  <c r="AD2096" i="10" s="1"/>
  <c r="Y2095" i="10"/>
  <c r="AD2095" i="10" s="1"/>
  <c r="Y2094" i="10"/>
  <c r="Y2093" i="10"/>
  <c r="Y2092" i="10"/>
  <c r="AD2092" i="10" s="1"/>
  <c r="Y2091" i="10"/>
  <c r="Y2090" i="10"/>
  <c r="AD2090" i="10" s="1"/>
  <c r="Y2089" i="10"/>
  <c r="Y2088" i="10"/>
  <c r="Y2087" i="10"/>
  <c r="Y2086" i="10"/>
  <c r="AD2086" i="10" s="1"/>
  <c r="Y2085" i="10"/>
  <c r="Y2084" i="10"/>
  <c r="AD2084" i="10" s="1"/>
  <c r="Y2083" i="10"/>
  <c r="AD2083" i="10" s="1"/>
  <c r="Y2082" i="10"/>
  <c r="Y2081" i="10"/>
  <c r="AD2081" i="10" s="1"/>
  <c r="Y2080" i="10"/>
  <c r="Y2079" i="10"/>
  <c r="Y2078" i="10"/>
  <c r="AD2078" i="10" s="1"/>
  <c r="Y2077" i="10"/>
  <c r="AD2077" i="10" s="1"/>
  <c r="Y2076" i="10"/>
  <c r="Y2075" i="10"/>
  <c r="Y2074" i="10"/>
  <c r="AD2074" i="10" s="1"/>
  <c r="Y2073" i="10"/>
  <c r="Y2072" i="10"/>
  <c r="AD2072" i="10" s="1"/>
  <c r="Y2071" i="10"/>
  <c r="Y2070" i="10"/>
  <c r="Y2069" i="10"/>
  <c r="Y2068" i="10"/>
  <c r="AD2068" i="10" s="1"/>
  <c r="Y2067" i="10"/>
  <c r="AD2067" i="10" s="1"/>
  <c r="Y2066" i="10"/>
  <c r="AD2066" i="10" s="1"/>
  <c r="Y2065" i="10"/>
  <c r="AD2065" i="10" s="1"/>
  <c r="Y2064" i="10"/>
  <c r="Y2063" i="10"/>
  <c r="Y2062" i="10"/>
  <c r="AD2062" i="10" s="1"/>
  <c r="Y2061" i="10"/>
  <c r="Y2060" i="10"/>
  <c r="AD2060" i="10" s="1"/>
  <c r="Y2059" i="10"/>
  <c r="AD2059" i="10" s="1"/>
  <c r="Y2058" i="10"/>
  <c r="Y2057" i="10"/>
  <c r="Y2056" i="10"/>
  <c r="AD2056" i="10" s="1"/>
  <c r="Y2055" i="10"/>
  <c r="Y2054" i="10"/>
  <c r="AD2054" i="10" s="1"/>
  <c r="Y2053" i="10"/>
  <c r="AD2053" i="10" s="1"/>
  <c r="Y2052" i="10"/>
  <c r="Y2051" i="10"/>
  <c r="Y2050" i="10"/>
  <c r="AD2050" i="10" s="1"/>
  <c r="Y2049" i="10"/>
  <c r="Y2048" i="10"/>
  <c r="AD2048" i="10" s="1"/>
  <c r="Y2047" i="10"/>
  <c r="AD2047" i="10" s="1"/>
  <c r="Y2046" i="10"/>
  <c r="Y2045" i="10"/>
  <c r="AD2045" i="10" s="1"/>
  <c r="Y2044" i="10"/>
  <c r="AD2044" i="10" s="1"/>
  <c r="Y2043" i="10"/>
  <c r="Y2042" i="10"/>
  <c r="AD2042" i="10" s="1"/>
  <c r="Y2041" i="10"/>
  <c r="AD2041" i="10" s="1"/>
  <c r="Y2040" i="10"/>
  <c r="Y2039" i="10"/>
  <c r="Y2038" i="10"/>
  <c r="AD2038" i="10" s="1"/>
  <c r="Y2037" i="10"/>
  <c r="Y2036" i="10"/>
  <c r="AD2036" i="10" s="1"/>
  <c r="Y2035" i="10"/>
  <c r="AD2035" i="10" s="1"/>
  <c r="Y2034" i="10"/>
  <c r="Y2033" i="10"/>
  <c r="Y2032" i="10"/>
  <c r="AD2032" i="10" s="1"/>
  <c r="Y2031" i="10"/>
  <c r="AD2031" i="10" s="1"/>
  <c r="Y2030" i="10"/>
  <c r="AD2030" i="10" s="1"/>
  <c r="Y2029" i="10"/>
  <c r="Y2028" i="10"/>
  <c r="Y2027" i="10"/>
  <c r="Y2026" i="10"/>
  <c r="AD2026" i="10" s="1"/>
  <c r="Y2025" i="10"/>
  <c r="Y2024" i="10"/>
  <c r="AD2024" i="10" s="1"/>
  <c r="Y2023" i="10"/>
  <c r="AD2023" i="10" s="1"/>
  <c r="Y2022" i="10"/>
  <c r="Y2021" i="10"/>
  <c r="Y2020" i="10"/>
  <c r="AD2020" i="10" s="1"/>
  <c r="Y2019" i="10"/>
  <c r="Y2018" i="10"/>
  <c r="AD2018" i="10" s="1"/>
  <c r="Y2017" i="10"/>
  <c r="AD2017" i="10" s="1"/>
  <c r="Y2016" i="10"/>
  <c r="Y2015" i="10"/>
  <c r="Y2014" i="10"/>
  <c r="Y2013" i="10"/>
  <c r="Y2012" i="10"/>
  <c r="AD2012" i="10" s="1"/>
  <c r="Y2011" i="10"/>
  <c r="Y2010" i="10"/>
  <c r="Y2009" i="10"/>
  <c r="AD2009" i="10" s="1"/>
  <c r="Y2008" i="10"/>
  <c r="AD2008" i="10" s="1"/>
  <c r="Y2007" i="10"/>
  <c r="Y2006" i="10"/>
  <c r="AD2006" i="10" s="1"/>
  <c r="Y2005" i="10"/>
  <c r="AD2005" i="10" s="1"/>
  <c r="Y2004" i="10"/>
  <c r="Y2003" i="10"/>
  <c r="Y2002" i="10"/>
  <c r="AD2002" i="10" s="1"/>
  <c r="Y2001" i="10"/>
  <c r="Y2000" i="10"/>
  <c r="AD2000" i="10" s="1"/>
  <c r="Y1999" i="10"/>
  <c r="AD1999" i="10" s="1"/>
  <c r="Y1998" i="10"/>
  <c r="Y1997" i="10"/>
  <c r="Y1996" i="10"/>
  <c r="AD1996" i="10" s="1"/>
  <c r="Y1995" i="10"/>
  <c r="AD1995" i="10" s="1"/>
  <c r="Y1994" i="10"/>
  <c r="AD1994" i="10" s="1"/>
  <c r="Y1993" i="10"/>
  <c r="AD1993" i="10" s="1"/>
  <c r="Y1992" i="10"/>
  <c r="Y1991" i="10"/>
  <c r="Y1990" i="10"/>
  <c r="AD1990" i="10" s="1"/>
  <c r="Y1989" i="10"/>
  <c r="Y1988" i="10"/>
  <c r="AD1988" i="10" s="1"/>
  <c r="Y1987" i="10"/>
  <c r="AD1987" i="10" s="1"/>
  <c r="Y1986" i="10"/>
  <c r="Y1985" i="10"/>
  <c r="Y1984" i="10"/>
  <c r="AD1984" i="10" s="1"/>
  <c r="Y1983" i="10"/>
  <c r="Y1982" i="10"/>
  <c r="AD1982" i="10" s="1"/>
  <c r="Y1981" i="10"/>
  <c r="AD1981" i="10" s="1"/>
  <c r="Y1980" i="10"/>
  <c r="Y1979" i="10"/>
  <c r="Y1978" i="10"/>
  <c r="AD1978" i="10" s="1"/>
  <c r="Y1977" i="10"/>
  <c r="Y1976" i="10"/>
  <c r="AD1976" i="10" s="1"/>
  <c r="Y1975" i="10"/>
  <c r="AD1975" i="10" s="1"/>
  <c r="Y1974" i="10"/>
  <c r="Y1973" i="10"/>
  <c r="AD1973" i="10" s="1"/>
  <c r="Y1972" i="10"/>
  <c r="Y1971" i="10"/>
  <c r="Y1970" i="10"/>
  <c r="AD1970" i="10" s="1"/>
  <c r="Y1969" i="10"/>
  <c r="AD1969" i="10" s="1"/>
  <c r="Y1968" i="10"/>
  <c r="Y1967" i="10"/>
  <c r="Y1966" i="10"/>
  <c r="AD1966" i="10" s="1"/>
  <c r="Y1965" i="10"/>
  <c r="Y1964" i="10"/>
  <c r="AD1964" i="10" s="1"/>
  <c r="Y1963" i="10"/>
  <c r="AD1963" i="10" s="1"/>
  <c r="Y1962" i="10"/>
  <c r="Y1961" i="10"/>
  <c r="Y1960" i="10"/>
  <c r="AD1960" i="10" s="1"/>
  <c r="Y1959" i="10"/>
  <c r="AD1959" i="10" s="1"/>
  <c r="Y1958" i="10"/>
  <c r="AD1958" i="10" s="1"/>
  <c r="Y1957" i="10"/>
  <c r="AD1957" i="10" s="1"/>
  <c r="Y1956" i="10"/>
  <c r="Y1955" i="10"/>
  <c r="Y1954" i="10"/>
  <c r="AD1954" i="10" s="1"/>
  <c r="Y1953" i="10"/>
  <c r="Y1952" i="10"/>
  <c r="AD1952" i="10" s="1"/>
  <c r="Y1951" i="10"/>
  <c r="AD1951" i="10" s="1"/>
  <c r="Y1950" i="10"/>
  <c r="Y1949" i="10"/>
  <c r="Y1948" i="10"/>
  <c r="AD1948" i="10" s="1"/>
  <c r="Y1947" i="10"/>
  <c r="Y1946" i="10"/>
  <c r="AD1946" i="10" s="1"/>
  <c r="Y1945" i="10"/>
  <c r="AD1945" i="10" s="1"/>
  <c r="Y1944" i="10"/>
  <c r="Y1943" i="10"/>
  <c r="Y1942" i="10"/>
  <c r="AD1942" i="10" s="1"/>
  <c r="Y1941" i="10"/>
  <c r="Y1940" i="10"/>
  <c r="AD1940" i="10" s="1"/>
  <c r="Y1939" i="10"/>
  <c r="AD1939" i="10" s="1"/>
  <c r="Y1938" i="10"/>
  <c r="Y1937" i="10"/>
  <c r="AD1937" i="10" s="1"/>
  <c r="Y1936" i="10"/>
  <c r="AD1936" i="10" s="1"/>
  <c r="Y1935" i="10"/>
  <c r="Y1934" i="10"/>
  <c r="AD1934" i="10" s="1"/>
  <c r="Y1933" i="10"/>
  <c r="AD1933" i="10" s="1"/>
  <c r="Y1932" i="10"/>
  <c r="Y1931" i="10"/>
  <c r="Y1930" i="10"/>
  <c r="AD1930" i="10" s="1"/>
  <c r="Y1929" i="10"/>
  <c r="Y1928" i="10"/>
  <c r="AD1928" i="10" s="1"/>
  <c r="Y1927" i="10"/>
  <c r="AD1927" i="10" s="1"/>
  <c r="Y1926" i="10"/>
  <c r="Y1925" i="10"/>
  <c r="Y1924" i="10"/>
  <c r="AD1924" i="10" s="1"/>
  <c r="Y1923" i="10"/>
  <c r="AD1923" i="10" s="1"/>
  <c r="Y1922" i="10"/>
  <c r="AD1922" i="10" s="1"/>
  <c r="Y1921" i="10"/>
  <c r="AD1921" i="10" s="1"/>
  <c r="Y1920" i="10"/>
  <c r="Y1919" i="10"/>
  <c r="Y1918" i="10"/>
  <c r="AD1918" i="10" s="1"/>
  <c r="Y1917" i="10"/>
  <c r="Y1916" i="10"/>
  <c r="AD1916" i="10" s="1"/>
  <c r="Y1915" i="10"/>
  <c r="AD1915" i="10" s="1"/>
  <c r="Y1914" i="10"/>
  <c r="Y1913" i="10"/>
  <c r="Y1912" i="10"/>
  <c r="AD1912" i="10" s="1"/>
  <c r="Y1911" i="10"/>
  <c r="Y1910" i="10"/>
  <c r="AD1910" i="10" s="1"/>
  <c r="Y1909" i="10"/>
  <c r="Y1908" i="10"/>
  <c r="Y1907" i="10"/>
  <c r="Y1906" i="10"/>
  <c r="AD1906" i="10" s="1"/>
  <c r="Y1905" i="10"/>
  <c r="Y1904" i="10"/>
  <c r="AD1904" i="10" s="1"/>
  <c r="Y1903" i="10"/>
  <c r="AD1903" i="10" s="1"/>
  <c r="Y1902" i="10"/>
  <c r="Y1901" i="10"/>
  <c r="AD1901" i="10" s="1"/>
  <c r="Y1900" i="10"/>
  <c r="AD1900" i="10" s="1"/>
  <c r="Y1899" i="10"/>
  <c r="Y1898" i="10"/>
  <c r="AD1898" i="10" s="1"/>
  <c r="Y1897" i="10"/>
  <c r="AD1897" i="10" s="1"/>
  <c r="Y1896" i="10"/>
  <c r="Y1895" i="10"/>
  <c r="Y1894" i="10"/>
  <c r="AD1894" i="10" s="1"/>
  <c r="Y1893" i="10"/>
  <c r="Y1892" i="10"/>
  <c r="AD1892" i="10" s="1"/>
  <c r="Y1891" i="10"/>
  <c r="Y1890" i="10"/>
  <c r="Y1889" i="10"/>
  <c r="Y1888" i="10"/>
  <c r="AD1888" i="10" s="1"/>
  <c r="Y1887" i="10"/>
  <c r="AD1887" i="10" s="1"/>
  <c r="Y1886" i="10"/>
  <c r="AD1886" i="10" s="1"/>
  <c r="Y1885" i="10"/>
  <c r="AD1885" i="10" s="1"/>
  <c r="Y1884" i="10"/>
  <c r="Y1883" i="10"/>
  <c r="Y1882" i="10"/>
  <c r="AD1882" i="10" s="1"/>
  <c r="Y1881" i="10"/>
  <c r="Y1880" i="10"/>
  <c r="AD1880" i="10" s="1"/>
  <c r="Y1879" i="10"/>
  <c r="AD1879" i="10" s="1"/>
  <c r="Y1878" i="10"/>
  <c r="Y1877" i="10"/>
  <c r="Y1876" i="10"/>
  <c r="AD1876" i="10" s="1"/>
  <c r="Y1875" i="10"/>
  <c r="Y1874" i="10"/>
  <c r="AD1874" i="10" s="1"/>
  <c r="Y1873" i="10"/>
  <c r="AD1873" i="10" s="1"/>
  <c r="Y1872" i="10"/>
  <c r="Y1871" i="10"/>
  <c r="Y1870" i="10"/>
  <c r="AD1870" i="10" s="1"/>
  <c r="Y1869" i="10"/>
  <c r="Y1868" i="10"/>
  <c r="AD1868" i="10" s="1"/>
  <c r="Y1867" i="10"/>
  <c r="AD1867" i="10" s="1"/>
  <c r="Y1866" i="10"/>
  <c r="Y1865" i="10"/>
  <c r="AD1865" i="10" s="1"/>
  <c r="Y1864" i="10"/>
  <c r="Y1863" i="10"/>
  <c r="Y1862" i="10"/>
  <c r="AD1862" i="10" s="1"/>
  <c r="Y1861" i="10"/>
  <c r="Y1860" i="10"/>
  <c r="Y1859" i="10"/>
  <c r="Y1858" i="10"/>
  <c r="AD1858" i="10" s="1"/>
  <c r="Y1857" i="10"/>
  <c r="Y1856" i="10"/>
  <c r="AD1856" i="10" s="1"/>
  <c r="Y1855" i="10"/>
  <c r="AD1855" i="10" s="1"/>
  <c r="Y1854" i="10"/>
  <c r="Y1853" i="10"/>
  <c r="Y1852" i="10"/>
  <c r="AD1852" i="10" s="1"/>
  <c r="Y1851" i="10"/>
  <c r="AD1851" i="10" s="1"/>
  <c r="Y1850" i="10"/>
  <c r="AD1850" i="10" s="1"/>
  <c r="Y1849" i="10"/>
  <c r="AD1849" i="10" s="1"/>
  <c r="Y1848" i="10"/>
  <c r="Y1847" i="10"/>
  <c r="Y1846" i="10"/>
  <c r="AD1846" i="10" s="1"/>
  <c r="Y1845" i="10"/>
  <c r="Y1844" i="10"/>
  <c r="AD1844" i="10" s="1"/>
  <c r="Y1843" i="10"/>
  <c r="AD1843" i="10" s="1"/>
  <c r="Y1842" i="10"/>
  <c r="Y1841" i="10"/>
  <c r="Y1840" i="10"/>
  <c r="AD1840" i="10" s="1"/>
  <c r="Y1839" i="10"/>
  <c r="Y1838" i="10"/>
  <c r="AD1838" i="10" s="1"/>
  <c r="Y1837" i="10"/>
  <c r="AD1837" i="10" s="1"/>
  <c r="Y1836" i="10"/>
  <c r="Y1835" i="10"/>
  <c r="Y1834" i="10"/>
  <c r="AD1834" i="10" s="1"/>
  <c r="Y1833" i="10"/>
  <c r="Y1832" i="10"/>
  <c r="AD1832" i="10" s="1"/>
  <c r="Y1831" i="10"/>
  <c r="Y1830" i="10"/>
  <c r="Y1829" i="10"/>
  <c r="AD1829" i="10" s="1"/>
  <c r="Y1828" i="10"/>
  <c r="AD1828" i="10" s="1"/>
  <c r="Y1827" i="10"/>
  <c r="Y1826" i="10"/>
  <c r="AD1826" i="10" s="1"/>
  <c r="Y1825" i="10"/>
  <c r="AD1825" i="10" s="1"/>
  <c r="Y1824" i="10"/>
  <c r="Y1823" i="10"/>
  <c r="Y1822" i="10"/>
  <c r="AD1822" i="10" s="1"/>
  <c r="Y1821" i="10"/>
  <c r="Y1820" i="10"/>
  <c r="AD1820" i="10" s="1"/>
  <c r="Y1819" i="10"/>
  <c r="AD1819" i="10" s="1"/>
  <c r="Y1818" i="10"/>
  <c r="Y1817" i="10"/>
  <c r="Y1816" i="10"/>
  <c r="AD1816" i="10" s="1"/>
  <c r="Y1815" i="10"/>
  <c r="AD1815" i="10" s="1"/>
  <c r="Y1814" i="10"/>
  <c r="AD1814" i="10" s="1"/>
  <c r="Y1813" i="10"/>
  <c r="AD1813" i="10" s="1"/>
  <c r="Y1812" i="10"/>
  <c r="Y1811" i="10"/>
  <c r="Y1810" i="10"/>
  <c r="AD1810" i="10" s="1"/>
  <c r="Y1809" i="10"/>
  <c r="Y1808" i="10"/>
  <c r="AD1808" i="10" s="1"/>
  <c r="Y1807" i="10"/>
  <c r="AD1807" i="10" s="1"/>
  <c r="Y1806" i="10"/>
  <c r="Y1805" i="10"/>
  <c r="Y1804" i="10"/>
  <c r="AD1804" i="10" s="1"/>
  <c r="Y1803" i="10"/>
  <c r="Y1802" i="10"/>
  <c r="AD1802" i="10" s="1"/>
  <c r="Y1801" i="10"/>
  <c r="AD1801" i="10" s="1"/>
  <c r="Y1800" i="10"/>
  <c r="Y1799" i="10"/>
  <c r="Y1798" i="10"/>
  <c r="Y1797" i="10"/>
  <c r="Y1796" i="10"/>
  <c r="AD1796" i="10" s="1"/>
  <c r="Y1795" i="10"/>
  <c r="AD1795" i="10" s="1"/>
  <c r="Y1794" i="10"/>
  <c r="Y1793" i="10"/>
  <c r="AD1793" i="10" s="1"/>
  <c r="Y1792" i="10"/>
  <c r="AD1792" i="10" s="1"/>
  <c r="Y1791" i="10"/>
  <c r="Y1790" i="10"/>
  <c r="AD1790" i="10" s="1"/>
  <c r="Y1789" i="10"/>
  <c r="AD1789" i="10" s="1"/>
  <c r="Y1788" i="10"/>
  <c r="Y1787" i="10"/>
  <c r="Y1786" i="10"/>
  <c r="AD1786" i="10" s="1"/>
  <c r="Y1785" i="10"/>
  <c r="Y1784" i="10"/>
  <c r="AD1784" i="10" s="1"/>
  <c r="Y1783" i="10"/>
  <c r="AD1783" i="10" s="1"/>
  <c r="Y1782" i="10"/>
  <c r="Y1781" i="10"/>
  <c r="Y1780" i="10"/>
  <c r="AD1780" i="10" s="1"/>
  <c r="Y1779" i="10"/>
  <c r="AD1779" i="10" s="1"/>
  <c r="Y1778" i="10"/>
  <c r="AD1778" i="10" s="1"/>
  <c r="Y1777" i="10"/>
  <c r="AD1777" i="10" s="1"/>
  <c r="Y1776" i="10"/>
  <c r="Y1775" i="10"/>
  <c r="Y1774" i="10"/>
  <c r="AD1774" i="10" s="1"/>
  <c r="Y1773" i="10"/>
  <c r="Y1772" i="10"/>
  <c r="AD1772" i="10" s="1"/>
  <c r="Y1771" i="10"/>
  <c r="AD1771" i="10" s="1"/>
  <c r="Y1770" i="10"/>
  <c r="Y1769" i="10"/>
  <c r="Y1768" i="10"/>
  <c r="AD1768" i="10" s="1"/>
  <c r="Y1767" i="10"/>
  <c r="Y1766" i="10"/>
  <c r="AD1766" i="10" s="1"/>
  <c r="Y1765" i="10"/>
  <c r="AD1765" i="10" s="1"/>
  <c r="Y1764" i="10"/>
  <c r="Y1763" i="10"/>
  <c r="Y1762" i="10"/>
  <c r="AD1762" i="10" s="1"/>
  <c r="Y1761" i="10"/>
  <c r="Y1760" i="10"/>
  <c r="AD1760" i="10" s="1"/>
  <c r="Y1759" i="10"/>
  <c r="AD1759" i="10" s="1"/>
  <c r="Y1758" i="10"/>
  <c r="Y1757" i="10"/>
  <c r="AD1757" i="10" s="1"/>
  <c r="Y1756" i="10"/>
  <c r="AD1756" i="10" s="1"/>
  <c r="Y1755" i="10"/>
  <c r="Y1754" i="10"/>
  <c r="AD1754" i="10" s="1"/>
  <c r="Y1753" i="10"/>
  <c r="AD1753" i="10" s="1"/>
  <c r="Y1752" i="10"/>
  <c r="Y1751" i="10"/>
  <c r="Y1750" i="10"/>
  <c r="AD1750" i="10" s="1"/>
  <c r="Y1749" i="10"/>
  <c r="Y1748" i="10"/>
  <c r="AD1748" i="10" s="1"/>
  <c r="Y1747" i="10"/>
  <c r="AD1747" i="10" s="1"/>
  <c r="Y1746" i="10"/>
  <c r="Y1745" i="10"/>
  <c r="Y1744" i="10"/>
  <c r="AD1744" i="10" s="1"/>
  <c r="Y1743" i="10"/>
  <c r="AD1743" i="10" s="1"/>
  <c r="Y1742" i="10"/>
  <c r="AD1742" i="10" s="1"/>
  <c r="Y1741" i="10"/>
  <c r="Y1740" i="10"/>
  <c r="Y1739" i="10"/>
  <c r="Y1738" i="10"/>
  <c r="AD1738" i="10" s="1"/>
  <c r="Y1737" i="10"/>
  <c r="Y1736" i="10"/>
  <c r="AD1736" i="10" s="1"/>
  <c r="Y1735" i="10"/>
  <c r="AD1735" i="10" s="1"/>
  <c r="Y1734" i="10"/>
  <c r="Y1733" i="10"/>
  <c r="Y1732" i="10"/>
  <c r="AD1732" i="10" s="1"/>
  <c r="Y1731" i="10"/>
  <c r="Y1730" i="10"/>
  <c r="AD1730" i="10" s="1"/>
  <c r="Y1729" i="10"/>
  <c r="AD1729" i="10" s="1"/>
  <c r="Y1728" i="10"/>
  <c r="Y1727" i="10"/>
  <c r="Y1726" i="10"/>
  <c r="AD1726" i="10" s="1"/>
  <c r="Y1725" i="10"/>
  <c r="Y1724" i="10"/>
  <c r="AD1724" i="10" s="1"/>
  <c r="Y1723" i="10"/>
  <c r="AD1723" i="10" s="1"/>
  <c r="Y1722" i="10"/>
  <c r="Y1721" i="10"/>
  <c r="AD1721" i="10" s="1"/>
  <c r="Y1720" i="10"/>
  <c r="AD1720" i="10" s="1"/>
  <c r="Y1719" i="10"/>
  <c r="Y1718" i="10"/>
  <c r="AD1718" i="10" s="1"/>
  <c r="Y1717" i="10"/>
  <c r="AD1717" i="10" s="1"/>
  <c r="Y1716" i="10"/>
  <c r="Y1715" i="10"/>
  <c r="Y1714" i="10"/>
  <c r="AD1714" i="10" s="1"/>
  <c r="Y1713" i="10"/>
  <c r="Y1712" i="10"/>
  <c r="AD1712" i="10" s="1"/>
  <c r="Y1711" i="10"/>
  <c r="Y1710" i="10"/>
  <c r="Y1709" i="10"/>
  <c r="Y1708" i="10"/>
  <c r="AD1708" i="10" s="1"/>
  <c r="Y1707" i="10"/>
  <c r="AD1707" i="10" s="1"/>
  <c r="Y1706" i="10"/>
  <c r="AD1706" i="10" s="1"/>
  <c r="Y1705" i="10"/>
  <c r="AD1705" i="10" s="1"/>
  <c r="Y1704" i="10"/>
  <c r="Y1703" i="10"/>
  <c r="Y1702" i="10"/>
  <c r="AD1702" i="10" s="1"/>
  <c r="Y1701" i="10"/>
  <c r="Y1700" i="10"/>
  <c r="AD1700" i="10" s="1"/>
  <c r="Y1699" i="10"/>
  <c r="AD1699" i="10" s="1"/>
  <c r="Y1698" i="10"/>
  <c r="Y1697" i="10"/>
  <c r="Y1696" i="10"/>
  <c r="AD1696" i="10" s="1"/>
  <c r="Y1695" i="10"/>
  <c r="Y1694" i="10"/>
  <c r="AD1694" i="10" s="1"/>
  <c r="Y1693" i="10"/>
  <c r="AD1693" i="10" s="1"/>
  <c r="Y1692" i="10"/>
  <c r="Y1691" i="10"/>
  <c r="Y1690" i="10"/>
  <c r="AD1690" i="10" s="1"/>
  <c r="Y1689" i="10"/>
  <c r="Y1688" i="10"/>
  <c r="AD1688" i="10" s="1"/>
  <c r="Y1687" i="10"/>
  <c r="AD1687" i="10" s="1"/>
  <c r="Y1686" i="10"/>
  <c r="Y1685" i="10"/>
  <c r="AD1685" i="10" s="1"/>
  <c r="Y1684" i="10"/>
  <c r="AD1684" i="10" s="1"/>
  <c r="Y1683" i="10"/>
  <c r="Y1682" i="10"/>
  <c r="AD1682" i="10" s="1"/>
  <c r="Y1681" i="10"/>
  <c r="Y1680" i="10"/>
  <c r="Y1679" i="10"/>
  <c r="Y1678" i="10"/>
  <c r="AD1678" i="10" s="1"/>
  <c r="Y1677" i="10"/>
  <c r="Y1676" i="10"/>
  <c r="AD1676" i="10" s="1"/>
  <c r="Y1675" i="10"/>
  <c r="AD1675" i="10" s="1"/>
  <c r="Y1674" i="10"/>
  <c r="Y1673" i="10"/>
  <c r="Y1672" i="10"/>
  <c r="AD1672" i="10" s="1"/>
  <c r="Y1671" i="10"/>
  <c r="AD1671" i="10" s="1"/>
  <c r="Y1670" i="10"/>
  <c r="AD1670" i="10" s="1"/>
  <c r="Y1669" i="10"/>
  <c r="AD1669" i="10" s="1"/>
  <c r="Y1668" i="10"/>
  <c r="Y1667" i="10"/>
  <c r="Y1666" i="10"/>
  <c r="AD1666" i="10" s="1"/>
  <c r="Y1665" i="10"/>
  <c r="Y1664" i="10"/>
  <c r="AD1664" i="10" s="1"/>
  <c r="Y1663" i="10"/>
  <c r="AD1663" i="10" s="1"/>
  <c r="Y1662" i="10"/>
  <c r="Y1661" i="10"/>
  <c r="Y1660" i="10"/>
  <c r="AD1660" i="10" s="1"/>
  <c r="Y1659" i="10"/>
  <c r="Y1658" i="10"/>
  <c r="AD1658" i="10" s="1"/>
  <c r="Y1657" i="10"/>
  <c r="AD1657" i="10" s="1"/>
  <c r="Y1656" i="10"/>
  <c r="Y1655" i="10"/>
  <c r="Y1654" i="10"/>
  <c r="AD1654" i="10" s="1"/>
  <c r="Y1653" i="10"/>
  <c r="Y1652" i="10"/>
  <c r="AD1652" i="10" s="1"/>
  <c r="Y1651" i="10"/>
  <c r="Y1650" i="10"/>
  <c r="Y1649" i="10"/>
  <c r="AD1649" i="10" s="1"/>
  <c r="Y1648" i="10"/>
  <c r="AD1648" i="10" s="1"/>
  <c r="Y1647" i="10"/>
  <c r="Y1646" i="10"/>
  <c r="AD1646" i="10" s="1"/>
  <c r="Y1645" i="10"/>
  <c r="AD1645" i="10" s="1"/>
  <c r="Y1644" i="10"/>
  <c r="Y1643" i="10"/>
  <c r="Y1642" i="10"/>
  <c r="AD1642" i="10" s="1"/>
  <c r="Y1641" i="10"/>
  <c r="Y1640" i="10"/>
  <c r="AD1640" i="10" s="1"/>
  <c r="Y1639" i="10"/>
  <c r="AD1639" i="10" s="1"/>
  <c r="Y1638" i="10"/>
  <c r="Y1637" i="10"/>
  <c r="Y1636" i="10"/>
  <c r="AD1636" i="10" s="1"/>
  <c r="Y1635" i="10"/>
  <c r="AD1635" i="10" s="1"/>
  <c r="Y1634" i="10"/>
  <c r="AD1634" i="10" s="1"/>
  <c r="Y1633" i="10"/>
  <c r="AD1633" i="10" s="1"/>
  <c r="Y1632" i="10"/>
  <c r="Y1631" i="10"/>
  <c r="Y1630" i="10"/>
  <c r="AD1630" i="10" s="1"/>
  <c r="Y1629" i="10"/>
  <c r="Y1628" i="10"/>
  <c r="AD1628" i="10" s="1"/>
  <c r="Y1627" i="10"/>
  <c r="AD1627" i="10" s="1"/>
  <c r="Y1626" i="10"/>
  <c r="Y1625" i="10"/>
  <c r="Y1624" i="10"/>
  <c r="AD1624" i="10" s="1"/>
  <c r="Y1623" i="10"/>
  <c r="Y1622" i="10"/>
  <c r="AD1622" i="10" s="1"/>
  <c r="Y1621" i="10"/>
  <c r="Y1620" i="10"/>
  <c r="Y1619" i="10"/>
  <c r="Y1618" i="10"/>
  <c r="AD1618" i="10" s="1"/>
  <c r="Y1617" i="10"/>
  <c r="Y1616" i="10"/>
  <c r="AD1616" i="10" s="1"/>
  <c r="Y1615" i="10"/>
  <c r="AD1615" i="10" s="1"/>
  <c r="Y1614" i="10"/>
  <c r="Y1613" i="10"/>
  <c r="AD1613" i="10" s="1"/>
  <c r="Y1612" i="10"/>
  <c r="AD1612" i="10" s="1"/>
  <c r="Y1611" i="10"/>
  <c r="Y1610" i="10"/>
  <c r="AD1610" i="10" s="1"/>
  <c r="Y1609" i="10"/>
  <c r="AD1609" i="10" s="1"/>
  <c r="Y1608" i="10"/>
  <c r="Y1607" i="10"/>
  <c r="Y1606" i="10"/>
  <c r="AD1606" i="10" s="1"/>
  <c r="Y1605" i="10"/>
  <c r="Y1604" i="10"/>
  <c r="AD1604" i="10" s="1"/>
  <c r="Y1603" i="10"/>
  <c r="AD1603" i="10" s="1"/>
  <c r="Y1602" i="10"/>
  <c r="Y1601" i="10"/>
  <c r="Y1600" i="10"/>
  <c r="AD1600" i="10" s="1"/>
  <c r="Y1599" i="10"/>
  <c r="AD1599" i="10" s="1"/>
  <c r="Y1598" i="10"/>
  <c r="AD1598" i="10" s="1"/>
  <c r="Y1597" i="10"/>
  <c r="AD1597" i="10" s="1"/>
  <c r="Y1596" i="10"/>
  <c r="Y1595" i="10"/>
  <c r="Y1594" i="10"/>
  <c r="AD1594" i="10" s="1"/>
  <c r="Y1593" i="10"/>
  <c r="Y1592" i="10"/>
  <c r="AD1592" i="10" s="1"/>
  <c r="Y1591" i="10"/>
  <c r="AD1591" i="10" s="1"/>
  <c r="Y1590" i="10"/>
  <c r="Y1589" i="10"/>
  <c r="Y1588" i="10"/>
  <c r="AD1588" i="10" s="1"/>
  <c r="Y1587" i="10"/>
  <c r="Y1586" i="10"/>
  <c r="AD1586" i="10" s="1"/>
  <c r="Y1585" i="10"/>
  <c r="AD1585" i="10" s="1"/>
  <c r="Y1584" i="10"/>
  <c r="Y1583" i="10"/>
  <c r="Y1582" i="10"/>
  <c r="Y1581" i="10"/>
  <c r="Y1580" i="10"/>
  <c r="AD1580" i="10" s="1"/>
  <c r="Y1579" i="10"/>
  <c r="AD1579" i="10" s="1"/>
  <c r="Y1578" i="10"/>
  <c r="Y1577" i="10"/>
  <c r="AD1577" i="10" s="1"/>
  <c r="Y1576" i="10"/>
  <c r="AD1576" i="10" s="1"/>
  <c r="Y1575" i="10"/>
  <c r="Y1574" i="10"/>
  <c r="AD1574" i="10" s="1"/>
  <c r="Y1573" i="10"/>
  <c r="AD1573" i="10" s="1"/>
  <c r="Y1572" i="10"/>
  <c r="Y1571" i="10"/>
  <c r="Y1570" i="10"/>
  <c r="AD1570" i="10" s="1"/>
  <c r="Y1569" i="10"/>
  <c r="Y1568" i="10"/>
  <c r="AD1568" i="10" s="1"/>
  <c r="Y1567" i="10"/>
  <c r="AD1567" i="10" s="1"/>
  <c r="Y1566" i="10"/>
  <c r="Y1565" i="10"/>
  <c r="Y1564" i="10"/>
  <c r="AD1564" i="10" s="1"/>
  <c r="Y1563" i="10"/>
  <c r="AD1563" i="10" s="1"/>
  <c r="Y1562" i="10"/>
  <c r="AD1562" i="10" s="1"/>
  <c r="Y1561" i="10"/>
  <c r="Y1560" i="10"/>
  <c r="Y1559" i="10"/>
  <c r="Y1558" i="10"/>
  <c r="AD1558" i="10" s="1"/>
  <c r="Y1557" i="10"/>
  <c r="Y1556" i="10"/>
  <c r="AD1556" i="10" s="1"/>
  <c r="Y1555" i="10"/>
  <c r="AD1555" i="10" s="1"/>
  <c r="Y1554" i="10"/>
  <c r="Y1553" i="10"/>
  <c r="Y1552" i="10"/>
  <c r="AD1552" i="10" s="1"/>
  <c r="Y1551" i="10"/>
  <c r="Y1550" i="10"/>
  <c r="AD1550" i="10" s="1"/>
  <c r="Y1549" i="10"/>
  <c r="AD1549" i="10" s="1"/>
  <c r="Y1548" i="10"/>
  <c r="Y1547" i="10"/>
  <c r="Y1546" i="10"/>
  <c r="AD1546" i="10" s="1"/>
  <c r="Y1545" i="10"/>
  <c r="Y1544" i="10"/>
  <c r="AD1544" i="10" s="1"/>
  <c r="Y1543" i="10"/>
  <c r="AD1543" i="10" s="1"/>
  <c r="Y1542" i="10"/>
  <c r="Y1541" i="10"/>
  <c r="AD1541" i="10" s="1"/>
  <c r="Y1540" i="10"/>
  <c r="Y1539" i="10"/>
  <c r="Y1538" i="10"/>
  <c r="AD1538" i="10" s="1"/>
  <c r="Y1537" i="10"/>
  <c r="AD1537" i="10" s="1"/>
  <c r="Y1536" i="10"/>
  <c r="Y1535" i="10"/>
  <c r="Y1534" i="10"/>
  <c r="AD1534" i="10" s="1"/>
  <c r="Y1533" i="10"/>
  <c r="Y1532" i="10"/>
  <c r="AD1532" i="10" s="1"/>
  <c r="Y1531" i="10"/>
  <c r="AD1531" i="10" s="1"/>
  <c r="Y1530" i="10"/>
  <c r="Y1529" i="10"/>
  <c r="Y1528" i="10"/>
  <c r="AD1528" i="10" s="1"/>
  <c r="Y1527" i="10"/>
  <c r="AD1527" i="10" s="1"/>
  <c r="Y1526" i="10"/>
  <c r="AD1526" i="10" s="1"/>
  <c r="Y1525" i="10"/>
  <c r="AD1525" i="10" s="1"/>
  <c r="Y1524" i="10"/>
  <c r="Y1523" i="10"/>
  <c r="Y1522" i="10"/>
  <c r="AD1522" i="10" s="1"/>
  <c r="Y1521" i="10"/>
  <c r="Y1520" i="10"/>
  <c r="AD1520" i="10" s="1"/>
  <c r="Y1519" i="10"/>
  <c r="AD1519" i="10" s="1"/>
  <c r="Y1518" i="10"/>
  <c r="Y1517" i="10"/>
  <c r="Y1516" i="10"/>
  <c r="AD1516" i="10" s="1"/>
  <c r="Y1515" i="10"/>
  <c r="Y1514" i="10"/>
  <c r="AD1514" i="10" s="1"/>
  <c r="Y1513" i="10"/>
  <c r="AD1513" i="10" s="1"/>
  <c r="Y1512" i="10"/>
  <c r="Y1511" i="10"/>
  <c r="Y1510" i="10"/>
  <c r="AD1510" i="10" s="1"/>
  <c r="Y1509" i="10"/>
  <c r="Y1508" i="10"/>
  <c r="AD1508" i="10" s="1"/>
  <c r="Y1507" i="10"/>
  <c r="AD1507" i="10" s="1"/>
  <c r="Y1506" i="10"/>
  <c r="Y1505" i="10"/>
  <c r="AD1505" i="10" s="1"/>
  <c r="Y1504" i="10"/>
  <c r="AD1504" i="10" s="1"/>
  <c r="Y1503" i="10"/>
  <c r="Y1502" i="10"/>
  <c r="AD1502" i="10" s="1"/>
  <c r="Y1501" i="10"/>
  <c r="AD1501" i="10" s="1"/>
  <c r="Y1500" i="10"/>
  <c r="Y1499" i="10"/>
  <c r="Y1498" i="10"/>
  <c r="AD1498" i="10" s="1"/>
  <c r="Y1497" i="10"/>
  <c r="Y1496" i="10"/>
  <c r="AD1496" i="10" s="1"/>
  <c r="Y1495" i="10"/>
  <c r="AD1495" i="10" s="1"/>
  <c r="Y1494" i="10"/>
  <c r="Y1493" i="10"/>
  <c r="Y1492" i="10"/>
  <c r="AD1492" i="10" s="1"/>
  <c r="Y1491" i="10"/>
  <c r="AD1491" i="10" s="1"/>
  <c r="Y1490" i="10"/>
  <c r="AD1490" i="10" s="1"/>
  <c r="Y1489" i="10"/>
  <c r="Y1488" i="10"/>
  <c r="Y1487" i="10"/>
  <c r="Y1486" i="10"/>
  <c r="AD1486" i="10" s="1"/>
  <c r="Y1485" i="10"/>
  <c r="Y1484" i="10"/>
  <c r="AD1484" i="10" s="1"/>
  <c r="Y1483" i="10"/>
  <c r="AD1483" i="10" s="1"/>
  <c r="Y1482" i="10"/>
  <c r="Y1481" i="10"/>
  <c r="Y1480" i="10"/>
  <c r="AD1480" i="10" s="1"/>
  <c r="Y1479" i="10"/>
  <c r="Y1478" i="10"/>
  <c r="AD1478" i="10" s="1"/>
  <c r="Y1477" i="10"/>
  <c r="AD1477" i="10" s="1"/>
  <c r="Y1476" i="10"/>
  <c r="Y1475" i="10"/>
  <c r="Y1474" i="10"/>
  <c r="AD1474" i="10" s="1"/>
  <c r="Y1473" i="10"/>
  <c r="Y1472" i="10"/>
  <c r="AD1472" i="10" s="1"/>
  <c r="Y1471" i="10"/>
  <c r="Y1470" i="10"/>
  <c r="Y1469" i="10"/>
  <c r="AD1469" i="10" s="1"/>
  <c r="Y1468" i="10"/>
  <c r="AD1468" i="10" s="1"/>
  <c r="Y1467" i="10"/>
  <c r="Y1466" i="10"/>
  <c r="AD1466" i="10" s="1"/>
  <c r="Y1465" i="10"/>
  <c r="AD1465" i="10" s="1"/>
  <c r="Y1464" i="10"/>
  <c r="Y1463" i="10"/>
  <c r="Y1462" i="10"/>
  <c r="AD1462" i="10" s="1"/>
  <c r="Y1461" i="10"/>
  <c r="Y1460" i="10"/>
  <c r="AD1460" i="10" s="1"/>
  <c r="Y1459" i="10"/>
  <c r="AD1459" i="10" s="1"/>
  <c r="Y1458" i="10"/>
  <c r="Y1457" i="10"/>
  <c r="Y1456" i="10"/>
  <c r="AD1456" i="10" s="1"/>
  <c r="Y1455" i="10"/>
  <c r="AD1455" i="10" s="1"/>
  <c r="Y1454" i="10"/>
  <c r="AD1454" i="10" s="1"/>
  <c r="Y1453" i="10"/>
  <c r="AD1453" i="10" s="1"/>
  <c r="Y1452" i="10"/>
  <c r="Y1451" i="10"/>
  <c r="Y1450" i="10"/>
  <c r="AD1450" i="10" s="1"/>
  <c r="Y1449" i="10"/>
  <c r="Y1448" i="10"/>
  <c r="AD1448" i="10" s="1"/>
  <c r="Y1447" i="10"/>
  <c r="AD1447" i="10" s="1"/>
  <c r="Y1446" i="10"/>
  <c r="Y1445" i="10"/>
  <c r="Y1444" i="10"/>
  <c r="AD1444" i="10" s="1"/>
  <c r="Y1443" i="10"/>
  <c r="Y1442" i="10"/>
  <c r="AD1442" i="10" s="1"/>
  <c r="Y1441" i="10"/>
  <c r="AD1441" i="10" s="1"/>
  <c r="Y1440" i="10"/>
  <c r="Y1439" i="10"/>
  <c r="Y1438" i="10"/>
  <c r="AD1438" i="10" s="1"/>
  <c r="Y1437" i="10"/>
  <c r="Y1436" i="10"/>
  <c r="AD1436" i="10" s="1"/>
  <c r="Y1435" i="10"/>
  <c r="AD1435" i="10" s="1"/>
  <c r="Y1434" i="10"/>
  <c r="Y1433" i="10"/>
  <c r="AD1433" i="10" s="1"/>
  <c r="Y1432" i="10"/>
  <c r="Y1431" i="10"/>
  <c r="Y1430" i="10"/>
  <c r="AD1430" i="10" s="1"/>
  <c r="Y1429" i="10"/>
  <c r="AD1429" i="10" s="1"/>
  <c r="Y1428" i="10"/>
  <c r="Y1427" i="10"/>
  <c r="Y1426" i="10"/>
  <c r="AD1426" i="10" s="1"/>
  <c r="Y1425" i="10"/>
  <c r="Y1424" i="10"/>
  <c r="AD1424" i="10" s="1"/>
  <c r="Y1423" i="10"/>
  <c r="AD1423" i="10" s="1"/>
  <c r="Y1422" i="10"/>
  <c r="Y1421" i="10"/>
  <c r="Y1420" i="10"/>
  <c r="AD1420" i="10" s="1"/>
  <c r="Y1419" i="10"/>
  <c r="AD1419" i="10" s="1"/>
  <c r="Y1418" i="10"/>
  <c r="AD1418" i="10" s="1"/>
  <c r="Y1417" i="10"/>
  <c r="AD1417" i="10" s="1"/>
  <c r="Y1416" i="10"/>
  <c r="Y1415" i="10"/>
  <c r="Y1414" i="10"/>
  <c r="AD1414" i="10" s="1"/>
  <c r="Y1413" i="10"/>
  <c r="Y1412" i="10"/>
  <c r="AD1412" i="10" s="1"/>
  <c r="Y1411" i="10"/>
  <c r="AD1411" i="10" s="1"/>
  <c r="Y1410" i="10"/>
  <c r="Y1409" i="10"/>
  <c r="Y1408" i="10"/>
  <c r="AD1408" i="10" s="1"/>
  <c r="Y1407" i="10"/>
  <c r="Y1406" i="10"/>
  <c r="AD1406" i="10" s="1"/>
  <c r="Y1405" i="10"/>
  <c r="Y1404" i="10"/>
  <c r="Y1403" i="10"/>
  <c r="Y1402" i="10"/>
  <c r="AD1402" i="10" s="1"/>
  <c r="Y1401" i="10"/>
  <c r="Y1400" i="10"/>
  <c r="AD1400" i="10" s="1"/>
  <c r="Y1399" i="10"/>
  <c r="AD1399" i="10" s="1"/>
  <c r="Y1398" i="10"/>
  <c r="Y1397" i="10"/>
  <c r="AD1397" i="10" s="1"/>
  <c r="Y1396" i="10"/>
  <c r="AD1396" i="10" s="1"/>
  <c r="Y1395" i="10"/>
  <c r="Y1394" i="10"/>
  <c r="AD1394" i="10" s="1"/>
  <c r="Y1393" i="10"/>
  <c r="AD1393" i="10" s="1"/>
  <c r="Y1392" i="10"/>
  <c r="Y1391" i="10"/>
  <c r="Y1390" i="10"/>
  <c r="AD1390" i="10" s="1"/>
  <c r="Y1389" i="10"/>
  <c r="Y1388" i="10"/>
  <c r="AD1388" i="10" s="1"/>
  <c r="Y1387" i="10"/>
  <c r="AD1387" i="10" s="1"/>
  <c r="Y1386" i="10"/>
  <c r="Y1385" i="10"/>
  <c r="Y1384" i="10"/>
  <c r="AD1384" i="10" s="1"/>
  <c r="Y1383" i="10"/>
  <c r="AD1383" i="10" s="1"/>
  <c r="Y1382" i="10"/>
  <c r="AD1382" i="10" s="1"/>
  <c r="Y1381" i="10"/>
  <c r="AD1381" i="10" s="1"/>
  <c r="Y1380" i="10"/>
  <c r="Y1379" i="10"/>
  <c r="Y1378" i="10"/>
  <c r="AD1378" i="10" s="1"/>
  <c r="Y1377" i="10"/>
  <c r="Y1376" i="10"/>
  <c r="AD1376" i="10" s="1"/>
  <c r="Y1375" i="10"/>
  <c r="AD1375" i="10" s="1"/>
  <c r="Y1374" i="10"/>
  <c r="Y1373" i="10"/>
  <c r="Y1372" i="10"/>
  <c r="AD1372" i="10" s="1"/>
  <c r="Y1371" i="10"/>
  <c r="Y1370" i="10"/>
  <c r="AD1370" i="10" s="1"/>
  <c r="Y1369" i="10"/>
  <c r="AD1369" i="10" s="1"/>
  <c r="Y1368" i="10"/>
  <c r="Y1367" i="10"/>
  <c r="Y1366" i="10"/>
  <c r="Y1365" i="10"/>
  <c r="Y1364" i="10"/>
  <c r="AD1364" i="10" s="1"/>
  <c r="Y1363" i="10"/>
  <c r="AD1363" i="10" s="1"/>
  <c r="Y1362" i="10"/>
  <c r="Y1361" i="10"/>
  <c r="AD1361" i="10" s="1"/>
  <c r="Y1360" i="10"/>
  <c r="AD1360" i="10" s="1"/>
  <c r="Y1359" i="10"/>
  <c r="Y1358" i="10"/>
  <c r="AD1358" i="10" s="1"/>
  <c r="Y1357" i="10"/>
  <c r="AD1357" i="10" s="1"/>
  <c r="Y1356" i="10"/>
  <c r="Y1355" i="10"/>
  <c r="Y1354" i="10"/>
  <c r="AD1354" i="10" s="1"/>
  <c r="Y1353" i="10"/>
  <c r="Y1352" i="10"/>
  <c r="AD1352" i="10" s="1"/>
  <c r="Y1351" i="10"/>
  <c r="AD1351" i="10" s="1"/>
  <c r="Y1350" i="10"/>
  <c r="Y1349" i="10"/>
  <c r="Y1348" i="10"/>
  <c r="AD1348" i="10" s="1"/>
  <c r="Y1347" i="10"/>
  <c r="AD1347" i="10" s="1"/>
  <c r="Y1346" i="10"/>
  <c r="AD1346" i="10" s="1"/>
  <c r="Y1345" i="10"/>
  <c r="AD1345" i="10" s="1"/>
  <c r="Y1344" i="10"/>
  <c r="Y1343" i="10"/>
  <c r="Y1342" i="10"/>
  <c r="AD1342" i="10" s="1"/>
  <c r="Y1341" i="10"/>
  <c r="Y1340" i="10"/>
  <c r="AD1340" i="10" s="1"/>
  <c r="Y1339" i="10"/>
  <c r="AD1339" i="10" s="1"/>
  <c r="Y1338" i="10"/>
  <c r="Y1337" i="10"/>
  <c r="Y1336" i="10"/>
  <c r="AD1336" i="10" s="1"/>
  <c r="Y1335" i="10"/>
  <c r="Y1334" i="10"/>
  <c r="AD1334" i="10" s="1"/>
  <c r="Y1333" i="10"/>
  <c r="AD1333" i="10" s="1"/>
  <c r="Y1332" i="10"/>
  <c r="Y1331" i="10"/>
  <c r="Y1330" i="10"/>
  <c r="AD1330" i="10" s="1"/>
  <c r="Y1329" i="10"/>
  <c r="Y1328" i="10"/>
  <c r="AD1328" i="10" s="1"/>
  <c r="Y1327" i="10"/>
  <c r="AD1327" i="10" s="1"/>
  <c r="Y1326" i="10"/>
  <c r="Y1325" i="10"/>
  <c r="AD1325" i="10" s="1"/>
  <c r="Y1324" i="10"/>
  <c r="AD1324" i="10" s="1"/>
  <c r="Y1323" i="10"/>
  <c r="Y1322" i="10"/>
  <c r="AD1322" i="10" s="1"/>
  <c r="Y1321" i="10"/>
  <c r="Y1320" i="10"/>
  <c r="Y1319" i="10"/>
  <c r="Y1318" i="10"/>
  <c r="AD1318" i="10" s="1"/>
  <c r="Y1317" i="10"/>
  <c r="Y1316" i="10"/>
  <c r="AD1316" i="10" s="1"/>
  <c r="Y1315" i="10"/>
  <c r="AD1315" i="10" s="1"/>
  <c r="Y1314" i="10"/>
  <c r="Y1313" i="10"/>
  <c r="Y1312" i="10"/>
  <c r="AD1312" i="10" s="1"/>
  <c r="Y1311" i="10"/>
  <c r="AD1311" i="10" s="1"/>
  <c r="Y1310" i="10"/>
  <c r="AD1310" i="10" s="1"/>
  <c r="Y1309" i="10"/>
  <c r="AD1309" i="10" s="1"/>
  <c r="Y1308" i="10"/>
  <c r="Y1307" i="10"/>
  <c r="Y1306" i="10"/>
  <c r="AD1306" i="10" s="1"/>
  <c r="Y1305" i="10"/>
  <c r="Y1304" i="10"/>
  <c r="AD1304" i="10" s="1"/>
  <c r="Y1303" i="10"/>
  <c r="AD1303" i="10" s="1"/>
  <c r="Y1302" i="10"/>
  <c r="Y1301" i="10"/>
  <c r="Y1300" i="10"/>
  <c r="AD1300" i="10" s="1"/>
  <c r="Y1299" i="10"/>
  <c r="Y1298" i="10"/>
  <c r="AD1298" i="10" s="1"/>
  <c r="Y1297" i="10"/>
  <c r="AD1297" i="10" s="1"/>
  <c r="Y1296" i="10"/>
  <c r="Y1295" i="10"/>
  <c r="Y1294" i="10"/>
  <c r="AD1294" i="10" s="1"/>
  <c r="Y1293" i="10"/>
  <c r="Y1292" i="10"/>
  <c r="AD1292" i="10" s="1"/>
  <c r="Y1291" i="10"/>
  <c r="AD1291" i="10" s="1"/>
  <c r="Y1290" i="10"/>
  <c r="Y1289" i="10"/>
  <c r="AD1289" i="10" s="1"/>
  <c r="Y1288" i="10"/>
  <c r="AD1288" i="10" s="1"/>
  <c r="Y1287" i="10"/>
  <c r="Y1286" i="10"/>
  <c r="AD1286" i="10" s="1"/>
  <c r="Y1285" i="10"/>
  <c r="AD1285" i="10" s="1"/>
  <c r="Y1284" i="10"/>
  <c r="Y1283" i="10"/>
  <c r="Y1282" i="10"/>
  <c r="AD1282" i="10" s="1"/>
  <c r="Y1281" i="10"/>
  <c r="Y1280" i="10"/>
  <c r="AD1280" i="10" s="1"/>
  <c r="Y1279" i="10"/>
  <c r="AD1279" i="10" s="1"/>
  <c r="Y1278" i="10"/>
  <c r="Y1277" i="10"/>
  <c r="Y1276" i="10"/>
  <c r="AD1276" i="10" s="1"/>
  <c r="Y1275" i="10"/>
  <c r="AD1275" i="10" s="1"/>
  <c r="Y1274" i="10"/>
  <c r="AD1274" i="10" s="1"/>
  <c r="Y1273" i="10"/>
  <c r="AD1273" i="10" s="1"/>
  <c r="Y1272" i="10"/>
  <c r="Y1271" i="10"/>
  <c r="Y1270" i="10"/>
  <c r="AD1270" i="10" s="1"/>
  <c r="Y1269" i="10"/>
  <c r="Y1268" i="10"/>
  <c r="AD1268" i="10" s="1"/>
  <c r="Y1267" i="10"/>
  <c r="AD1267" i="10" s="1"/>
  <c r="Y1266" i="10"/>
  <c r="Y1265" i="10"/>
  <c r="Y1264" i="10"/>
  <c r="AD1264" i="10" s="1"/>
  <c r="Y1263" i="10"/>
  <c r="Y1262" i="10"/>
  <c r="AD1262" i="10" s="1"/>
  <c r="Y1261" i="10"/>
  <c r="AD1261" i="10" s="1"/>
  <c r="Y1260" i="10"/>
  <c r="Y1259" i="10"/>
  <c r="Y1258" i="10"/>
  <c r="AD1258" i="10" s="1"/>
  <c r="Y1257" i="10"/>
  <c r="Y1256" i="10"/>
  <c r="AD1256" i="10" s="1"/>
  <c r="Y1255" i="10"/>
  <c r="AD1255" i="10" s="1"/>
  <c r="Y1254" i="10"/>
  <c r="Y1253" i="10"/>
  <c r="AD1253" i="10" s="1"/>
  <c r="Y1252" i="10"/>
  <c r="AD1252" i="10" s="1"/>
  <c r="Y1251" i="10"/>
  <c r="Y1250" i="10"/>
  <c r="AD1250" i="10" s="1"/>
  <c r="Y1249" i="10"/>
  <c r="AD1249" i="10" s="1"/>
  <c r="Y1248" i="10"/>
  <c r="Y1247" i="10"/>
  <c r="Y1246" i="10"/>
  <c r="AD1246" i="10" s="1"/>
  <c r="Y1245" i="10"/>
  <c r="Y1244" i="10"/>
  <c r="AD1244" i="10" s="1"/>
  <c r="Y1243" i="10"/>
  <c r="AD1243" i="10" s="1"/>
  <c r="Y1242" i="10"/>
  <c r="Y1241" i="10"/>
  <c r="Y1240" i="10"/>
  <c r="AD1240" i="10" s="1"/>
  <c r="Y1239" i="10"/>
  <c r="AD1239" i="10" s="1"/>
  <c r="Y1238" i="10"/>
  <c r="AD1238" i="10" s="1"/>
  <c r="Y1237" i="10"/>
  <c r="AD1237" i="10" s="1"/>
  <c r="Y1236" i="10"/>
  <c r="Y1235" i="10"/>
  <c r="Y1234" i="10"/>
  <c r="AD1234" i="10" s="1"/>
  <c r="Y1233" i="10"/>
  <c r="Y1232" i="10"/>
  <c r="AD1232" i="10" s="1"/>
  <c r="Y1231" i="10"/>
  <c r="AD1231" i="10" s="1"/>
  <c r="Y1230" i="10"/>
  <c r="Y1229" i="10"/>
  <c r="Y1228" i="10"/>
  <c r="AD1228" i="10" s="1"/>
  <c r="Y1227" i="10"/>
  <c r="Y1226" i="10"/>
  <c r="AD1226" i="10" s="1"/>
  <c r="Y1225" i="10"/>
  <c r="Y1224" i="10"/>
  <c r="Y1223" i="10"/>
  <c r="Y1222" i="10"/>
  <c r="AD1222" i="10" s="1"/>
  <c r="Y1221" i="10"/>
  <c r="Y1220" i="10"/>
  <c r="AD1220" i="10" s="1"/>
  <c r="Y1219" i="10"/>
  <c r="AD1219" i="10" s="1"/>
  <c r="Y1218" i="10"/>
  <c r="Y1217" i="10"/>
  <c r="AD1217" i="10" s="1"/>
  <c r="Y1216" i="10"/>
  <c r="AD1216" i="10" s="1"/>
  <c r="Y1215" i="10"/>
  <c r="Y1214" i="10"/>
  <c r="AD1214" i="10" s="1"/>
  <c r="Y1213" i="10"/>
  <c r="AD1213" i="10" s="1"/>
  <c r="Y1212" i="10"/>
  <c r="Y1211" i="10"/>
  <c r="Y1210" i="10"/>
  <c r="AD1210" i="10" s="1"/>
  <c r="Y1209" i="10"/>
  <c r="Y1208" i="10"/>
  <c r="AD1208" i="10" s="1"/>
  <c r="Y1207" i="10"/>
  <c r="AD1207" i="10" s="1"/>
  <c r="Y1206" i="10"/>
  <c r="Y1205" i="10"/>
  <c r="Y1204" i="10"/>
  <c r="AD1204" i="10" s="1"/>
  <c r="Y1203" i="10"/>
  <c r="AD1203" i="10" s="1"/>
  <c r="Y1202" i="10"/>
  <c r="AD1202" i="10" s="1"/>
  <c r="Y1201" i="10"/>
  <c r="AD1201" i="10" s="1"/>
  <c r="Y1200" i="10"/>
  <c r="Y1199" i="10"/>
  <c r="Y1198" i="10"/>
  <c r="AD1198" i="10" s="1"/>
  <c r="Y1197" i="10"/>
  <c r="Y1196" i="10"/>
  <c r="AD1196" i="10" s="1"/>
  <c r="Y1195" i="10"/>
  <c r="AD1195" i="10" s="1"/>
  <c r="Y1194" i="10"/>
  <c r="Y1193" i="10"/>
  <c r="Y1192" i="10"/>
  <c r="AD1192" i="10" s="1"/>
  <c r="Y1191" i="10"/>
  <c r="Y1190" i="10"/>
  <c r="AD1190" i="10" s="1"/>
  <c r="Y1189" i="10"/>
  <c r="AD1189" i="10" s="1"/>
  <c r="Y1188" i="10"/>
  <c r="Y1187" i="10"/>
  <c r="Y1186" i="10"/>
  <c r="AD1186" i="10" s="1"/>
  <c r="Y1185" i="10"/>
  <c r="Y1184" i="10"/>
  <c r="AD1184" i="10" s="1"/>
  <c r="Y1183" i="10"/>
  <c r="Y1182" i="10"/>
  <c r="Y1181" i="10"/>
  <c r="AD1181" i="10" s="1"/>
  <c r="Y1180" i="10"/>
  <c r="AD1180" i="10" s="1"/>
  <c r="Y1179" i="10"/>
  <c r="Y1178" i="10"/>
  <c r="AD1178" i="10" s="1"/>
  <c r="Y1177" i="10"/>
  <c r="AD1177" i="10" s="1"/>
  <c r="Y1176" i="10"/>
  <c r="Y1175" i="10"/>
  <c r="Y1174" i="10"/>
  <c r="AD1174" i="10" s="1"/>
  <c r="Y1173" i="10"/>
  <c r="Y1172" i="10"/>
  <c r="AD1172" i="10" s="1"/>
  <c r="Y1171" i="10"/>
  <c r="Y1170" i="10"/>
  <c r="Y1169" i="10"/>
  <c r="Y1168" i="10"/>
  <c r="AD1168" i="10" s="1"/>
  <c r="Y1167" i="10"/>
  <c r="AD1167" i="10" s="1"/>
  <c r="Y1166" i="10"/>
  <c r="AD1166" i="10" s="1"/>
  <c r="Y1165" i="10"/>
  <c r="AD1165" i="10" s="1"/>
  <c r="Y1164" i="10"/>
  <c r="Y1163" i="10"/>
  <c r="Y1162" i="10"/>
  <c r="AD1162" i="10" s="1"/>
  <c r="Y1161" i="10"/>
  <c r="Y1160" i="10"/>
  <c r="AD1160" i="10" s="1"/>
  <c r="Y1159" i="10"/>
  <c r="AD1159" i="10" s="1"/>
  <c r="Y1158" i="10"/>
  <c r="Y1157" i="10"/>
  <c r="Y1156" i="10"/>
  <c r="AD1156" i="10" s="1"/>
  <c r="Y1155" i="10"/>
  <c r="Y1154" i="10"/>
  <c r="AD1154" i="10" s="1"/>
  <c r="Y1153" i="10"/>
  <c r="AD1153" i="10" s="1"/>
  <c r="Y1152" i="10"/>
  <c r="Y1151" i="10"/>
  <c r="Y1150" i="10"/>
  <c r="AD1150" i="10" s="1"/>
  <c r="Y1149" i="10"/>
  <c r="Y1148" i="10"/>
  <c r="AD1148" i="10" s="1"/>
  <c r="Y1147" i="10"/>
  <c r="AD1147" i="10" s="1"/>
  <c r="Y1146" i="10"/>
  <c r="Y1145" i="10"/>
  <c r="AD1145" i="10" s="1"/>
  <c r="Y1144" i="10"/>
  <c r="AD1144" i="10" s="1"/>
  <c r="Y1143" i="10"/>
  <c r="Y1142" i="10"/>
  <c r="AD1142" i="10" s="1"/>
  <c r="Y1141" i="10"/>
  <c r="Y1140" i="10"/>
  <c r="Y1139" i="10"/>
  <c r="Y1138" i="10"/>
  <c r="AD1138" i="10" s="1"/>
  <c r="Y1137" i="10"/>
  <c r="Y1136" i="10"/>
  <c r="AD1136" i="10" s="1"/>
  <c r="Y1135" i="10"/>
  <c r="AD1135" i="10" s="1"/>
  <c r="Y1134" i="10"/>
  <c r="Y1133" i="10"/>
  <c r="Y1132" i="10"/>
  <c r="AD1132" i="10" s="1"/>
  <c r="Y1131" i="10"/>
  <c r="AD1131" i="10" s="1"/>
  <c r="Y1130" i="10"/>
  <c r="AD1130" i="10" s="1"/>
  <c r="Y1129" i="10"/>
  <c r="Y1128" i="10"/>
  <c r="Y1127" i="10"/>
  <c r="Y1126" i="10"/>
  <c r="AD1126" i="10" s="1"/>
  <c r="Y1125" i="10"/>
  <c r="Y1124" i="10"/>
  <c r="AD1124" i="10" s="1"/>
  <c r="Y1123" i="10"/>
  <c r="AD1123" i="10" s="1"/>
  <c r="Y1122" i="10"/>
  <c r="Y1121" i="10"/>
  <c r="Y1120" i="10"/>
  <c r="AD1120" i="10" s="1"/>
  <c r="Y1119" i="10"/>
  <c r="Y1118" i="10"/>
  <c r="AD1118" i="10" s="1"/>
  <c r="Y1117" i="10"/>
  <c r="AD1117" i="10" s="1"/>
  <c r="Y1116" i="10"/>
  <c r="Y1115" i="10"/>
  <c r="Y1114" i="10"/>
  <c r="AD1114" i="10" s="1"/>
  <c r="Y1113" i="10"/>
  <c r="Y1112" i="10"/>
  <c r="AD1112" i="10" s="1"/>
  <c r="Y1111" i="10"/>
  <c r="AD1111" i="10" s="1"/>
  <c r="Y1110" i="10"/>
  <c r="Y1109" i="10"/>
  <c r="AD1109" i="10" s="1"/>
  <c r="Y1108" i="10"/>
  <c r="AD1108" i="10" s="1"/>
  <c r="Y1107" i="10"/>
  <c r="Y1106" i="10"/>
  <c r="AD1106" i="10" s="1"/>
  <c r="Y1105" i="10"/>
  <c r="AD1105" i="10" s="1"/>
  <c r="Y1104" i="10"/>
  <c r="Y1103" i="10"/>
  <c r="Y1102" i="10"/>
  <c r="AD1102" i="10" s="1"/>
  <c r="Y1101" i="10"/>
  <c r="Y1100" i="10"/>
  <c r="AD1100" i="10" s="1"/>
  <c r="Y1099" i="10"/>
  <c r="Y1098" i="10"/>
  <c r="Y1097" i="10"/>
  <c r="Y1096" i="10"/>
  <c r="AD1096" i="10" s="1"/>
  <c r="Y1095" i="10"/>
  <c r="AD1095" i="10" s="1"/>
  <c r="Y1094" i="10"/>
  <c r="AD1094" i="10" s="1"/>
  <c r="Y1093" i="10"/>
  <c r="AD1093" i="10" s="1"/>
  <c r="Y1092" i="10"/>
  <c r="Y1091" i="10"/>
  <c r="Y1090" i="10"/>
  <c r="AD1090" i="10" s="1"/>
  <c r="Y1089" i="10"/>
  <c r="Y1088" i="10"/>
  <c r="AD1088" i="10" s="1"/>
  <c r="Y1087" i="10"/>
  <c r="AD1087" i="10" s="1"/>
  <c r="Y1086" i="10"/>
  <c r="Y1085" i="10"/>
  <c r="Y1084" i="10"/>
  <c r="AD1084" i="10" s="1"/>
  <c r="Y1083" i="10"/>
  <c r="Y1082" i="10"/>
  <c r="AD1082" i="10" s="1"/>
  <c r="Y1081" i="10"/>
  <c r="AD1081" i="10" s="1"/>
  <c r="Y1080" i="10"/>
  <c r="Y1079" i="10"/>
  <c r="Y1078" i="10"/>
  <c r="AD1078" i="10" s="1"/>
  <c r="Y1077" i="10"/>
  <c r="Y1076" i="10"/>
  <c r="AD1076" i="10" s="1"/>
  <c r="Y1075" i="10"/>
  <c r="AD1075" i="10" s="1"/>
  <c r="Y1074" i="10"/>
  <c r="Y1073" i="10"/>
  <c r="AD1073" i="10" s="1"/>
  <c r="Y1072" i="10"/>
  <c r="AD1072" i="10" s="1"/>
  <c r="Y1071" i="10"/>
  <c r="Y1070" i="10"/>
  <c r="AD1070" i="10" s="1"/>
  <c r="Y1069" i="10"/>
  <c r="AD1069" i="10" s="1"/>
  <c r="Y1068" i="10"/>
  <c r="Y1067" i="10"/>
  <c r="Y1066" i="10"/>
  <c r="AD1066" i="10" s="1"/>
  <c r="Y1065" i="10"/>
  <c r="Y1064" i="10"/>
  <c r="AD1064" i="10" s="1"/>
  <c r="Y1063" i="10"/>
  <c r="AD1063" i="10" s="1"/>
  <c r="Y1062" i="10"/>
  <c r="Y1061" i="10"/>
  <c r="Y1060" i="10"/>
  <c r="AD1060" i="10" s="1"/>
  <c r="Y1059" i="10"/>
  <c r="AD1059" i="10" s="1"/>
  <c r="Y1058" i="10"/>
  <c r="AD1058" i="10" s="1"/>
  <c r="Y1057" i="10"/>
  <c r="AD1057" i="10" s="1"/>
  <c r="Y1056" i="10"/>
  <c r="Y1055" i="10"/>
  <c r="Y1054" i="10"/>
  <c r="AD1054" i="10" s="1"/>
  <c r="Y1053" i="10"/>
  <c r="Y1052" i="10"/>
  <c r="AD1052" i="10" s="1"/>
  <c r="Y1051" i="10"/>
  <c r="AD1051" i="10" s="1"/>
  <c r="Y1050" i="10"/>
  <c r="Y1049" i="10"/>
  <c r="Y1048" i="10"/>
  <c r="AD1048" i="10" s="1"/>
  <c r="Y1047" i="10"/>
  <c r="Y1046" i="10"/>
  <c r="AD1046" i="10" s="1"/>
  <c r="Y1045" i="10"/>
  <c r="AD1045" i="10" s="1"/>
  <c r="Y1044" i="10"/>
  <c r="Y1043" i="10"/>
  <c r="Y1042" i="10"/>
  <c r="AD1042" i="10" s="1"/>
  <c r="Y1041" i="10"/>
  <c r="Y1040" i="10"/>
  <c r="AD1040" i="10" s="1"/>
  <c r="Y1039" i="10"/>
  <c r="AD1039" i="10" s="1"/>
  <c r="Y1038" i="10"/>
  <c r="Y1037" i="10"/>
  <c r="AD1037" i="10" s="1"/>
  <c r="Y1036" i="10"/>
  <c r="AD1036" i="10" s="1"/>
  <c r="Y1035" i="10"/>
  <c r="Y1034" i="10"/>
  <c r="AD1034" i="10" s="1"/>
  <c r="Y1033" i="10"/>
  <c r="AD1033" i="10" s="1"/>
  <c r="Y1032" i="10"/>
  <c r="Y1031" i="10"/>
  <c r="Y1030" i="10"/>
  <c r="AD1030" i="10" s="1"/>
  <c r="Y1029" i="10"/>
  <c r="Y1028" i="10"/>
  <c r="AD1028" i="10" s="1"/>
  <c r="Y1027" i="10"/>
  <c r="AD1027" i="10" s="1"/>
  <c r="Y1026" i="10"/>
  <c r="Y1025" i="10"/>
  <c r="Y1024" i="10"/>
  <c r="AD1024" i="10" s="1"/>
  <c r="Y1023" i="10"/>
  <c r="AD1023" i="10" s="1"/>
  <c r="Y1022" i="10"/>
  <c r="AD1022" i="10" s="1"/>
  <c r="Y1021" i="10"/>
  <c r="AD1021" i="10" s="1"/>
  <c r="Y1020" i="10"/>
  <c r="Y1019" i="10"/>
  <c r="Y1018" i="10"/>
  <c r="AD1018" i="10" s="1"/>
  <c r="Y1017" i="10"/>
  <c r="Y1016" i="10"/>
  <c r="AD1016" i="10" s="1"/>
  <c r="Y1015" i="10"/>
  <c r="AD1015" i="10" s="1"/>
  <c r="Y1014" i="10"/>
  <c r="Y1013" i="10"/>
  <c r="Y1012" i="10"/>
  <c r="AD1012" i="10" s="1"/>
  <c r="Y1011" i="10"/>
  <c r="Y1010" i="10"/>
  <c r="AD1010" i="10" s="1"/>
  <c r="Y1009" i="10"/>
  <c r="AD1009" i="10" s="1"/>
  <c r="Y1008" i="10"/>
  <c r="Y1007" i="10"/>
  <c r="Y1006" i="10"/>
  <c r="AD1006" i="10" s="1"/>
  <c r="Y1005" i="10"/>
  <c r="Y1004" i="10"/>
  <c r="AD1004" i="10" s="1"/>
  <c r="Y1003" i="10"/>
  <c r="AD1003" i="10" s="1"/>
  <c r="Y1002" i="10"/>
  <c r="Y1001" i="10"/>
  <c r="AD1001" i="10" s="1"/>
  <c r="Y1000" i="10"/>
  <c r="AD1000" i="10" s="1"/>
  <c r="Y999" i="10"/>
  <c r="Y998" i="10"/>
  <c r="AD998" i="10" s="1"/>
  <c r="Y997" i="10"/>
  <c r="AD997" i="10" s="1"/>
  <c r="Y996" i="10"/>
  <c r="Y995" i="10"/>
  <c r="Y994" i="10"/>
  <c r="AD994" i="10" s="1"/>
  <c r="Y993" i="10"/>
  <c r="Y992" i="10"/>
  <c r="AD992" i="10" s="1"/>
  <c r="Y991" i="10"/>
  <c r="AD991" i="10" s="1"/>
  <c r="Y990" i="10"/>
  <c r="Y989" i="10"/>
  <c r="Y988" i="10"/>
  <c r="AD988" i="10" s="1"/>
  <c r="Y987" i="10"/>
  <c r="AD987" i="10" s="1"/>
  <c r="Y986" i="10"/>
  <c r="AD986" i="10" s="1"/>
  <c r="Y985" i="10"/>
  <c r="AD985" i="10" s="1"/>
  <c r="Y984" i="10"/>
  <c r="Y983" i="10"/>
  <c r="Y982" i="10"/>
  <c r="AD982" i="10" s="1"/>
  <c r="Y981" i="10"/>
  <c r="Y980" i="10"/>
  <c r="AD980" i="10" s="1"/>
  <c r="Y979" i="10"/>
  <c r="AD979" i="10" s="1"/>
  <c r="Y978" i="10"/>
  <c r="Y977" i="10"/>
  <c r="Y976" i="10"/>
  <c r="AD976" i="10" s="1"/>
  <c r="Y975" i="10"/>
  <c r="Y974" i="10"/>
  <c r="AD974" i="10" s="1"/>
  <c r="Y973" i="10"/>
  <c r="AD973" i="10" s="1"/>
  <c r="Y972" i="10"/>
  <c r="Y971" i="10"/>
  <c r="Y970" i="10"/>
  <c r="AD970" i="10" s="1"/>
  <c r="Y969" i="10"/>
  <c r="Y968" i="10"/>
  <c r="AD968" i="10" s="1"/>
  <c r="Y967" i="10"/>
  <c r="AD967" i="10" s="1"/>
  <c r="Y966" i="10"/>
  <c r="Y965" i="10"/>
  <c r="AD965" i="10" s="1"/>
  <c r="Y964" i="10"/>
  <c r="AD964" i="10" s="1"/>
  <c r="Y963" i="10"/>
  <c r="Y962" i="10"/>
  <c r="AD962" i="10" s="1"/>
  <c r="Y961" i="10"/>
  <c r="AD961" i="10" s="1"/>
  <c r="Y960" i="10"/>
  <c r="Y959" i="10"/>
  <c r="Y958" i="10"/>
  <c r="AD958" i="10" s="1"/>
  <c r="Y957" i="10"/>
  <c r="Y956" i="10"/>
  <c r="AD956" i="10" s="1"/>
  <c r="Y955" i="10"/>
  <c r="AD955" i="10" s="1"/>
  <c r="Y954" i="10"/>
  <c r="Y953" i="10"/>
  <c r="Y952" i="10"/>
  <c r="AD952" i="10" s="1"/>
  <c r="Y951" i="10"/>
  <c r="AD951" i="10" s="1"/>
  <c r="Y950" i="10"/>
  <c r="AD950" i="10" s="1"/>
  <c r="Y949" i="10"/>
  <c r="AD949" i="10" s="1"/>
  <c r="Y948" i="10"/>
  <c r="Y947" i="10"/>
  <c r="Y946" i="10"/>
  <c r="AD946" i="10" s="1"/>
  <c r="Y945" i="10"/>
  <c r="Y944" i="10"/>
  <c r="AD944" i="10" s="1"/>
  <c r="Y943" i="10"/>
  <c r="AD943" i="10" s="1"/>
  <c r="Y942" i="10"/>
  <c r="Y941" i="10"/>
  <c r="Y940" i="10"/>
  <c r="AD940" i="10" s="1"/>
  <c r="Y939" i="10"/>
  <c r="Y938" i="10"/>
  <c r="AD938" i="10" s="1"/>
  <c r="Y937" i="10"/>
  <c r="Y936" i="10"/>
  <c r="Y935" i="10"/>
  <c r="Y934" i="10"/>
  <c r="AD934" i="10" s="1"/>
  <c r="Y933" i="10"/>
  <c r="Y932" i="10"/>
  <c r="AD932" i="10" s="1"/>
  <c r="Y931" i="10"/>
  <c r="AD931" i="10" s="1"/>
  <c r="Y930" i="10"/>
  <c r="Y929" i="10"/>
  <c r="AD929" i="10" s="1"/>
  <c r="Y928" i="10"/>
  <c r="AD928" i="10" s="1"/>
  <c r="Y927" i="10"/>
  <c r="Y926" i="10"/>
  <c r="AD926" i="10" s="1"/>
  <c r="Y925" i="10"/>
  <c r="AD925" i="10" s="1"/>
  <c r="Y924" i="10"/>
  <c r="Y923" i="10"/>
  <c r="Y922" i="10"/>
  <c r="AD922" i="10" s="1"/>
  <c r="Y921" i="10"/>
  <c r="Y920" i="10"/>
  <c r="AD920" i="10" s="1"/>
  <c r="Y919" i="10"/>
  <c r="AD919" i="10" s="1"/>
  <c r="Y918" i="10"/>
  <c r="Y917" i="10"/>
  <c r="Y916" i="10"/>
  <c r="AD916" i="10" s="1"/>
  <c r="Y915" i="10"/>
  <c r="AD915" i="10" s="1"/>
  <c r="Y914" i="10"/>
  <c r="AD914" i="10" s="1"/>
  <c r="Y913" i="10"/>
  <c r="AD913" i="10" s="1"/>
  <c r="Y912" i="10"/>
  <c r="Y911" i="10"/>
  <c r="Y910" i="10"/>
  <c r="AD910" i="10" s="1"/>
  <c r="Y909" i="10"/>
  <c r="Y908" i="10"/>
  <c r="AD908" i="10" s="1"/>
  <c r="Y907" i="10"/>
  <c r="AD907" i="10" s="1"/>
  <c r="Y906" i="10"/>
  <c r="Y905" i="10"/>
  <c r="Y904" i="10"/>
  <c r="AD904" i="10" s="1"/>
  <c r="Y903" i="10"/>
  <c r="Y902" i="10"/>
  <c r="AD902" i="10" s="1"/>
  <c r="Y901" i="10"/>
  <c r="AD901" i="10" s="1"/>
  <c r="Y900" i="10"/>
  <c r="Y899" i="10"/>
  <c r="Y898" i="10"/>
  <c r="AD898" i="10" s="1"/>
  <c r="Y897" i="10"/>
  <c r="Y896" i="10"/>
  <c r="AD896" i="10" s="1"/>
  <c r="Y895" i="10"/>
  <c r="AD895" i="10" s="1"/>
  <c r="Y894" i="10"/>
  <c r="Y893" i="10"/>
  <c r="AD893" i="10" s="1"/>
  <c r="Y892" i="10"/>
  <c r="AD892" i="10" s="1"/>
  <c r="Y891" i="10"/>
  <c r="Y890" i="10"/>
  <c r="AD890" i="10" s="1"/>
  <c r="Y889" i="10"/>
  <c r="AD889" i="10" s="1"/>
  <c r="Y888" i="10"/>
  <c r="Y887" i="10"/>
  <c r="Y886" i="10"/>
  <c r="AD886" i="10" s="1"/>
  <c r="Y885" i="10"/>
  <c r="Y884" i="10"/>
  <c r="AD884" i="10" s="1"/>
  <c r="Y883" i="10"/>
  <c r="AD883" i="10" s="1"/>
  <c r="Y882" i="10"/>
  <c r="Y881" i="10"/>
  <c r="Y880" i="10"/>
  <c r="AD880" i="10" s="1"/>
  <c r="Y879" i="10"/>
  <c r="AD879" i="10" s="1"/>
  <c r="Y878" i="10"/>
  <c r="AD878" i="10" s="1"/>
  <c r="Y877" i="10"/>
  <c r="AD877" i="10" s="1"/>
  <c r="Y876" i="10"/>
  <c r="Y875" i="10"/>
  <c r="Y874" i="10"/>
  <c r="AD874" i="10" s="1"/>
  <c r="Y873" i="10"/>
  <c r="Y872" i="10"/>
  <c r="AD872" i="10" s="1"/>
  <c r="Y871" i="10"/>
  <c r="AD871" i="10" s="1"/>
  <c r="Y870" i="10"/>
  <c r="Y869" i="10"/>
  <c r="Y868" i="10"/>
  <c r="AD868" i="10" s="1"/>
  <c r="Y867" i="10"/>
  <c r="Y866" i="10"/>
  <c r="AD866" i="10" s="1"/>
  <c r="Y865" i="10"/>
  <c r="AD865" i="10" s="1"/>
  <c r="Y864" i="10"/>
  <c r="Y863" i="10"/>
  <c r="Y862" i="10"/>
  <c r="AD862" i="10" s="1"/>
  <c r="Y861" i="10"/>
  <c r="Y860" i="10"/>
  <c r="AD860" i="10" s="1"/>
  <c r="Y859" i="10"/>
  <c r="AD859" i="10" s="1"/>
  <c r="Y858" i="10"/>
  <c r="Y857" i="10"/>
  <c r="AD857" i="10" s="1"/>
  <c r="Y856" i="10"/>
  <c r="AD856" i="10" s="1"/>
  <c r="Y855" i="10"/>
  <c r="Y854" i="10"/>
  <c r="AD854" i="10" s="1"/>
  <c r="Y853" i="10"/>
  <c r="AD853" i="10" s="1"/>
  <c r="Y852" i="10"/>
  <c r="Y851" i="10"/>
  <c r="Y850" i="10"/>
  <c r="AD850" i="10" s="1"/>
  <c r="Y849" i="10"/>
  <c r="Y848" i="10"/>
  <c r="AD848" i="10" s="1"/>
  <c r="Y847" i="10"/>
  <c r="AD847" i="10" s="1"/>
  <c r="Y846" i="10"/>
  <c r="Y845" i="10"/>
  <c r="Y844" i="10"/>
  <c r="AD844" i="10" s="1"/>
  <c r="Y843" i="10"/>
  <c r="AD843" i="10" s="1"/>
  <c r="Y842" i="10"/>
  <c r="AD842" i="10" s="1"/>
  <c r="Y841" i="10"/>
  <c r="Y840" i="10"/>
  <c r="Y839" i="10"/>
  <c r="Y838" i="10"/>
  <c r="AD838" i="10" s="1"/>
  <c r="Y837" i="10"/>
  <c r="Y836" i="10"/>
  <c r="AD836" i="10" s="1"/>
  <c r="Y835" i="10"/>
  <c r="AD835" i="10" s="1"/>
  <c r="Y834" i="10"/>
  <c r="Y833" i="10"/>
  <c r="Y832" i="10"/>
  <c r="AD832" i="10" s="1"/>
  <c r="Y831" i="10"/>
  <c r="Y830" i="10"/>
  <c r="AD830" i="10" s="1"/>
  <c r="Y829" i="10"/>
  <c r="AD829" i="10" s="1"/>
  <c r="Y828" i="10"/>
  <c r="Y827" i="10"/>
  <c r="Y826" i="10"/>
  <c r="AD826" i="10" s="1"/>
  <c r="Y825" i="10"/>
  <c r="Y824" i="10"/>
  <c r="AD824" i="10" s="1"/>
  <c r="Y823" i="10"/>
  <c r="Y822" i="10"/>
  <c r="Y821" i="10"/>
  <c r="AD821" i="10" s="1"/>
  <c r="Y820" i="10"/>
  <c r="AD820" i="10" s="1"/>
  <c r="Y819" i="10"/>
  <c r="Y818" i="10"/>
  <c r="AD818" i="10" s="1"/>
  <c r="Y817" i="10"/>
  <c r="AD817" i="10" s="1"/>
  <c r="Y816" i="10"/>
  <c r="Y815" i="10"/>
  <c r="Y814" i="10"/>
  <c r="AD814" i="10" s="1"/>
  <c r="Y813" i="10"/>
  <c r="Y812" i="10"/>
  <c r="AD812" i="10" s="1"/>
  <c r="Y811" i="10"/>
  <c r="AD811" i="10" s="1"/>
  <c r="Y810" i="10"/>
  <c r="Y809" i="10"/>
  <c r="Y808" i="10"/>
  <c r="AD808" i="10" s="1"/>
  <c r="Y807" i="10"/>
  <c r="AD807" i="10" s="1"/>
  <c r="Y806" i="10"/>
  <c r="AD806" i="10" s="1"/>
  <c r="Y805" i="10"/>
  <c r="AD805" i="10" s="1"/>
  <c r="Y804" i="10"/>
  <c r="Y803" i="10"/>
  <c r="Y802" i="10"/>
  <c r="AD802" i="10" s="1"/>
  <c r="Y801" i="10"/>
  <c r="Y800" i="10"/>
  <c r="AD800" i="10" s="1"/>
  <c r="Y799" i="10"/>
  <c r="AD799" i="10" s="1"/>
  <c r="Y798" i="10"/>
  <c r="Y797" i="10"/>
  <c r="Y796" i="10"/>
  <c r="AD796" i="10" s="1"/>
  <c r="Y795" i="10"/>
  <c r="Y794" i="10"/>
  <c r="AD794" i="10" s="1"/>
  <c r="Y793" i="10"/>
  <c r="AD793" i="10" s="1"/>
  <c r="Y792" i="10"/>
  <c r="Y791" i="10"/>
  <c r="Y790" i="10"/>
  <c r="AD790" i="10" s="1"/>
  <c r="Y789" i="10"/>
  <c r="Y788" i="10"/>
  <c r="AD788" i="10" s="1"/>
  <c r="Y787" i="10"/>
  <c r="AD787" i="10" s="1"/>
  <c r="Y786" i="10"/>
  <c r="Y785" i="10"/>
  <c r="AD785" i="10" s="1"/>
  <c r="Y784" i="10"/>
  <c r="AD784" i="10" s="1"/>
  <c r="Y783" i="10"/>
  <c r="Y782" i="10"/>
  <c r="AD782" i="10" s="1"/>
  <c r="Y781" i="10"/>
  <c r="AD781" i="10" s="1"/>
  <c r="Y780" i="10"/>
  <c r="Y779" i="10"/>
  <c r="Y778" i="10"/>
  <c r="AD778" i="10" s="1"/>
  <c r="Y777" i="10"/>
  <c r="Y776" i="10"/>
  <c r="AD776" i="10" s="1"/>
  <c r="Y775" i="10"/>
  <c r="AD775" i="10" s="1"/>
  <c r="Y774" i="10"/>
  <c r="Y773" i="10"/>
  <c r="Y772" i="10"/>
  <c r="AD772" i="10" s="1"/>
  <c r="Y771" i="10"/>
  <c r="AD771" i="10" s="1"/>
  <c r="Y770" i="10"/>
  <c r="AD770" i="10" s="1"/>
  <c r="Y769" i="10"/>
  <c r="AD769" i="10" s="1"/>
  <c r="Y768" i="10"/>
  <c r="Y767" i="10"/>
  <c r="Y766" i="10"/>
  <c r="AD766" i="10" s="1"/>
  <c r="Y765" i="10"/>
  <c r="Y764" i="10"/>
  <c r="AD764" i="10" s="1"/>
  <c r="Y763" i="10"/>
  <c r="AD763" i="10" s="1"/>
  <c r="Y762" i="10"/>
  <c r="Y761" i="10"/>
  <c r="Y760" i="10"/>
  <c r="AD760" i="10" s="1"/>
  <c r="Y759" i="10"/>
  <c r="Y758" i="10"/>
  <c r="AD758" i="10" s="1"/>
  <c r="Y757" i="10"/>
  <c r="Y756" i="10"/>
  <c r="Y755" i="10"/>
  <c r="Y754" i="10"/>
  <c r="AD754" i="10" s="1"/>
  <c r="Y753" i="10"/>
  <c r="Y752" i="10"/>
  <c r="AD752" i="10" s="1"/>
  <c r="Y751" i="10"/>
  <c r="AD751" i="10" s="1"/>
  <c r="Y750" i="10"/>
  <c r="Y749" i="10"/>
  <c r="AD749" i="10" s="1"/>
  <c r="Y748" i="10"/>
  <c r="AD748" i="10" s="1"/>
  <c r="Y747" i="10"/>
  <c r="Y746" i="10"/>
  <c r="AD746" i="10" s="1"/>
  <c r="Y745" i="10"/>
  <c r="AD745" i="10" s="1"/>
  <c r="Y744" i="10"/>
  <c r="Y743" i="10"/>
  <c r="Y742" i="10"/>
  <c r="AD742" i="10" s="1"/>
  <c r="Y741" i="10"/>
  <c r="Y740" i="10"/>
  <c r="AD740" i="10" s="1"/>
  <c r="Y739" i="10"/>
  <c r="AD739" i="10" s="1"/>
  <c r="Y738" i="10"/>
  <c r="Y737" i="10"/>
  <c r="Y736" i="10"/>
  <c r="AD736" i="10" s="1"/>
  <c r="Y735" i="10"/>
  <c r="AD735" i="10" s="1"/>
  <c r="Y734" i="10"/>
  <c r="AD734" i="10" s="1"/>
  <c r="Y733" i="10"/>
  <c r="AD733" i="10" s="1"/>
  <c r="Y732" i="10"/>
  <c r="Y731" i="10"/>
  <c r="Y730" i="10"/>
  <c r="AD730" i="10" s="1"/>
  <c r="Y729" i="10"/>
  <c r="Y728" i="10"/>
  <c r="AD728" i="10" s="1"/>
  <c r="Y727" i="10"/>
  <c r="AD727" i="10" s="1"/>
  <c r="Y726" i="10"/>
  <c r="Y725" i="10"/>
  <c r="Y724" i="10"/>
  <c r="AD724" i="10" s="1"/>
  <c r="Y723" i="10"/>
  <c r="Y722" i="10"/>
  <c r="AD722" i="10" s="1"/>
  <c r="Y721" i="10"/>
  <c r="AD721" i="10" s="1"/>
  <c r="Y720" i="10"/>
  <c r="Y719" i="10"/>
  <c r="Y718" i="10"/>
  <c r="AD718" i="10" s="1"/>
  <c r="Y717" i="10"/>
  <c r="Y716" i="10"/>
  <c r="AD716" i="10" s="1"/>
  <c r="Y715" i="10"/>
  <c r="AD715" i="10" s="1"/>
  <c r="Y714" i="10"/>
  <c r="Y713" i="10"/>
  <c r="AD713" i="10" s="1"/>
  <c r="Y712" i="10"/>
  <c r="AD712" i="10" s="1"/>
  <c r="Y711" i="10"/>
  <c r="Y710" i="10"/>
  <c r="AD710" i="10" s="1"/>
  <c r="Y709" i="10"/>
  <c r="AD709" i="10" s="1"/>
  <c r="Y708" i="10"/>
  <c r="Y707" i="10"/>
  <c r="Y706" i="10"/>
  <c r="AD706" i="10" s="1"/>
  <c r="Y705" i="10"/>
  <c r="Y704" i="10"/>
  <c r="AD704" i="10" s="1"/>
  <c r="Y703" i="10"/>
  <c r="AD703" i="10" s="1"/>
  <c r="Y702" i="10"/>
  <c r="Y701" i="10"/>
  <c r="Y700" i="10"/>
  <c r="AD700" i="10" s="1"/>
  <c r="Y699" i="10"/>
  <c r="Y698" i="10"/>
  <c r="AD698" i="10" s="1"/>
  <c r="Y697" i="10"/>
  <c r="AD697" i="10" s="1"/>
  <c r="Y696" i="10"/>
  <c r="Y695" i="10"/>
  <c r="Y694" i="10"/>
  <c r="AD694" i="10" s="1"/>
  <c r="Y693" i="10"/>
  <c r="Y692" i="10"/>
  <c r="AD692" i="10" s="1"/>
  <c r="Y691" i="10"/>
  <c r="AD691" i="10" s="1"/>
  <c r="Y690" i="10"/>
  <c r="Y689" i="10"/>
  <c r="Y688" i="10"/>
  <c r="AD688" i="10" s="1"/>
  <c r="Y687" i="10"/>
  <c r="Y686" i="10"/>
  <c r="AD686" i="10" s="1"/>
  <c r="Y685" i="10"/>
  <c r="AD685" i="10" s="1"/>
  <c r="Y684" i="10"/>
  <c r="Y683" i="10"/>
  <c r="Y682" i="10"/>
  <c r="AD682" i="10" s="1"/>
  <c r="Y681" i="10"/>
  <c r="Y680" i="10"/>
  <c r="AD680" i="10" s="1"/>
  <c r="Y679" i="10"/>
  <c r="Y678" i="10"/>
  <c r="Y677" i="10"/>
  <c r="Y676" i="10"/>
  <c r="AD676" i="10" s="1"/>
  <c r="Y675" i="10"/>
  <c r="Y674" i="10"/>
  <c r="AD674" i="10" s="1"/>
  <c r="Y673" i="10"/>
  <c r="AD673" i="10" s="1"/>
  <c r="Y672" i="10"/>
  <c r="Y671" i="10"/>
  <c r="Y670" i="10"/>
  <c r="AD670" i="10" s="1"/>
  <c r="Y669" i="10"/>
  <c r="Y668" i="10"/>
  <c r="AD668" i="10" s="1"/>
  <c r="Y667" i="10"/>
  <c r="AD667" i="10" s="1"/>
  <c r="Y666" i="10"/>
  <c r="Y665" i="10"/>
  <c r="Y664" i="10"/>
  <c r="AD664" i="10" s="1"/>
  <c r="Y663" i="10"/>
  <c r="Y662" i="10"/>
  <c r="AD662" i="10" s="1"/>
  <c r="Y661" i="10"/>
  <c r="AD661" i="10" s="1"/>
  <c r="Y660" i="10"/>
  <c r="Y659" i="10"/>
  <c r="Y658" i="10"/>
  <c r="AD658" i="10" s="1"/>
  <c r="Y657" i="10"/>
  <c r="Y656" i="10"/>
  <c r="AD656" i="10" s="1"/>
  <c r="Y655" i="10"/>
  <c r="AD655" i="10" s="1"/>
  <c r="Y654" i="10"/>
  <c r="Y653" i="10"/>
  <c r="Y652" i="10"/>
  <c r="AD652" i="10" s="1"/>
  <c r="Y651" i="10"/>
  <c r="Y650" i="10"/>
  <c r="AD650" i="10" s="1"/>
  <c r="Y649" i="10"/>
  <c r="AD649" i="10" s="1"/>
  <c r="Y648" i="10"/>
  <c r="Y647" i="10"/>
  <c r="Y646" i="10"/>
  <c r="AD646" i="10" s="1"/>
  <c r="Y645" i="10"/>
  <c r="Y644" i="10"/>
  <c r="AD644" i="10" s="1"/>
  <c r="Y643" i="10"/>
  <c r="Y642" i="10"/>
  <c r="Y641" i="10"/>
  <c r="Y640" i="10"/>
  <c r="AD640" i="10" s="1"/>
  <c r="Y639" i="10"/>
  <c r="Y638" i="10"/>
  <c r="AD638" i="10" s="1"/>
  <c r="Y637" i="10"/>
  <c r="AD637" i="10" s="1"/>
  <c r="Y636" i="10"/>
  <c r="Y635" i="10"/>
  <c r="Y634" i="10"/>
  <c r="AD634" i="10" s="1"/>
  <c r="Y633" i="10"/>
  <c r="Y632" i="10"/>
  <c r="AD632" i="10" s="1"/>
  <c r="Y631" i="10"/>
  <c r="AD631" i="10" s="1"/>
  <c r="Y630" i="10"/>
  <c r="Y629" i="10"/>
  <c r="Y628" i="10"/>
  <c r="AD628" i="10" s="1"/>
  <c r="Y627" i="10"/>
  <c r="Y626" i="10"/>
  <c r="AD626" i="10" s="1"/>
  <c r="Y625" i="10"/>
  <c r="AD625" i="10" s="1"/>
  <c r="Y624" i="10"/>
  <c r="Y623" i="10"/>
  <c r="Y622" i="10"/>
  <c r="AD622" i="10" s="1"/>
  <c r="Y621" i="10"/>
  <c r="Y620" i="10"/>
  <c r="AD620" i="10" s="1"/>
  <c r="Y619" i="10"/>
  <c r="AD619" i="10" s="1"/>
  <c r="Y618" i="10"/>
  <c r="Y617" i="10"/>
  <c r="Y616" i="10"/>
  <c r="AD616" i="10" s="1"/>
  <c r="Y615" i="10"/>
  <c r="Y614" i="10"/>
  <c r="AD614" i="10" s="1"/>
  <c r="Y613" i="10"/>
  <c r="AD613" i="10" s="1"/>
  <c r="Y612" i="10"/>
  <c r="Y611" i="10"/>
  <c r="Y610" i="10"/>
  <c r="AD610" i="10" s="1"/>
  <c r="Y609" i="10"/>
  <c r="Y608" i="10"/>
  <c r="AD608" i="10" s="1"/>
  <c r="Y607" i="10"/>
  <c r="Y606" i="10"/>
  <c r="Y605" i="10"/>
  <c r="Y604" i="10"/>
  <c r="AD604" i="10" s="1"/>
  <c r="Y603" i="10"/>
  <c r="Y602" i="10"/>
  <c r="AD602" i="10" s="1"/>
  <c r="Y601" i="10"/>
  <c r="AD601" i="10" s="1"/>
  <c r="Y600" i="10"/>
  <c r="Y599" i="10"/>
  <c r="Y598" i="10"/>
  <c r="AD598" i="10" s="1"/>
  <c r="Y597" i="10"/>
  <c r="Y596" i="10"/>
  <c r="AD596" i="10" s="1"/>
  <c r="Y595" i="10"/>
  <c r="AD595" i="10" s="1"/>
  <c r="Y594" i="10"/>
  <c r="Y593" i="10"/>
  <c r="Y592" i="10"/>
  <c r="AD592" i="10" s="1"/>
  <c r="Y591" i="10"/>
  <c r="Y590" i="10"/>
  <c r="AD590" i="10" s="1"/>
  <c r="Y589" i="10"/>
  <c r="AD589" i="10" s="1"/>
  <c r="Y588" i="10"/>
  <c r="Y587" i="10"/>
  <c r="Y586" i="10"/>
  <c r="AD586" i="10" s="1"/>
  <c r="Y585" i="10"/>
  <c r="Y584" i="10"/>
  <c r="AD584" i="10" s="1"/>
  <c r="Y583" i="10"/>
  <c r="AD583" i="10" s="1"/>
  <c r="Y582" i="10"/>
  <c r="Y581" i="10"/>
  <c r="Y580" i="10"/>
  <c r="AD580" i="10" s="1"/>
  <c r="Y579" i="10"/>
  <c r="Y578" i="10"/>
  <c r="AD578" i="10" s="1"/>
  <c r="Y577" i="10"/>
  <c r="AD577" i="10" s="1"/>
  <c r="Y576" i="10"/>
  <c r="Y575" i="10"/>
  <c r="Y574" i="10"/>
  <c r="AD574" i="10" s="1"/>
  <c r="Y573" i="10"/>
  <c r="Y572" i="10"/>
  <c r="AD572" i="10" s="1"/>
  <c r="Y571" i="10"/>
  <c r="Y570" i="10"/>
  <c r="Y569" i="10"/>
  <c r="Y568" i="10"/>
  <c r="AD568" i="10" s="1"/>
  <c r="Y567" i="10"/>
  <c r="Y566" i="10"/>
  <c r="AD566" i="10" s="1"/>
  <c r="Y565" i="10"/>
  <c r="AD565" i="10" s="1"/>
  <c r="Y564" i="10"/>
  <c r="Y563" i="10"/>
  <c r="Y562" i="10"/>
  <c r="AD562" i="10" s="1"/>
  <c r="Y561" i="10"/>
  <c r="Y560" i="10"/>
  <c r="AD560" i="10" s="1"/>
  <c r="Y559" i="10"/>
  <c r="AD559" i="10" s="1"/>
  <c r="Y558" i="10"/>
  <c r="Y557" i="10"/>
  <c r="Y556" i="10"/>
  <c r="AD556" i="10" s="1"/>
  <c r="Y555" i="10"/>
  <c r="Y554" i="10"/>
  <c r="AD554" i="10" s="1"/>
  <c r="Y553" i="10"/>
  <c r="AD553" i="10" s="1"/>
  <c r="Y552" i="10"/>
  <c r="Y551" i="10"/>
  <c r="Y550" i="10"/>
  <c r="AD550" i="10" s="1"/>
  <c r="Y549" i="10"/>
  <c r="Y548" i="10"/>
  <c r="AD548" i="10" s="1"/>
  <c r="Y547" i="10"/>
  <c r="AD547" i="10" s="1"/>
  <c r="Y546" i="10"/>
  <c r="Y545" i="10"/>
  <c r="Y544" i="10"/>
  <c r="Y543" i="10"/>
  <c r="Y542" i="10"/>
  <c r="AD542" i="10" s="1"/>
  <c r="Y541" i="10"/>
  <c r="AD541" i="10" s="1"/>
  <c r="Y540" i="10"/>
  <c r="Y539" i="10"/>
  <c r="Y538" i="10"/>
  <c r="AD538" i="10" s="1"/>
  <c r="Y537" i="10"/>
  <c r="Y536" i="10"/>
  <c r="AD536" i="10" s="1"/>
  <c r="Y535" i="10"/>
  <c r="Y534" i="10"/>
  <c r="Y533" i="10"/>
  <c r="Y532" i="10"/>
  <c r="AD532" i="10" s="1"/>
  <c r="Y531" i="10"/>
  <c r="Y530" i="10"/>
  <c r="AD530" i="10" s="1"/>
  <c r="Y529" i="10"/>
  <c r="AD529" i="10" s="1"/>
  <c r="Y528" i="10"/>
  <c r="Y527" i="10"/>
  <c r="Y526" i="10"/>
  <c r="AD526" i="10" s="1"/>
  <c r="Y525" i="10"/>
  <c r="Y524" i="10"/>
  <c r="AD524" i="10" s="1"/>
  <c r="Y523" i="10"/>
  <c r="AD523" i="10" s="1"/>
  <c r="Y522" i="10"/>
  <c r="Y521" i="10"/>
  <c r="Y520" i="10"/>
  <c r="AD520" i="10" s="1"/>
  <c r="Y519" i="10"/>
  <c r="Y518" i="10"/>
  <c r="AD518" i="10" s="1"/>
  <c r="Y517" i="10"/>
  <c r="AD517" i="10" s="1"/>
  <c r="Y516" i="10"/>
  <c r="Y515" i="10"/>
  <c r="Y514" i="10"/>
  <c r="AD514" i="10" s="1"/>
  <c r="Y513" i="10"/>
  <c r="Y512" i="10"/>
  <c r="AD512" i="10" s="1"/>
  <c r="Y511" i="10"/>
  <c r="AD511" i="10" s="1"/>
  <c r="Y510" i="10"/>
  <c r="Y509" i="10"/>
  <c r="Y508" i="10"/>
  <c r="AD508" i="10" s="1"/>
  <c r="Y507" i="10"/>
  <c r="Y506" i="10"/>
  <c r="AD506" i="10" s="1"/>
  <c r="Y505" i="10"/>
  <c r="AD505" i="10" s="1"/>
  <c r="Y504" i="10"/>
  <c r="Y503" i="10"/>
  <c r="Y502" i="10"/>
  <c r="AD502" i="10" s="1"/>
  <c r="Y501" i="10"/>
  <c r="Y500" i="10"/>
  <c r="AD500" i="10" s="1"/>
  <c r="Y499" i="10"/>
  <c r="Y498" i="10"/>
  <c r="Y497" i="10"/>
  <c r="Y496" i="10"/>
  <c r="AD496" i="10" s="1"/>
  <c r="Y495" i="10"/>
  <c r="Y494" i="10"/>
  <c r="AD494" i="10" s="1"/>
  <c r="Y493" i="10"/>
  <c r="AD493" i="10" s="1"/>
  <c r="Y492" i="10"/>
  <c r="Y491" i="10"/>
  <c r="Y490" i="10"/>
  <c r="AD490" i="10" s="1"/>
  <c r="Y489" i="10"/>
  <c r="Y488" i="10"/>
  <c r="AD488" i="10" s="1"/>
  <c r="Y487" i="10"/>
  <c r="AD487" i="10" s="1"/>
  <c r="Y486" i="10"/>
  <c r="Y485" i="10"/>
  <c r="Y484" i="10"/>
  <c r="AD484" i="10" s="1"/>
  <c r="Y483" i="10"/>
  <c r="Y482" i="10"/>
  <c r="AD482" i="10" s="1"/>
  <c r="Y481" i="10"/>
  <c r="AD481" i="10" s="1"/>
  <c r="Y480" i="10"/>
  <c r="Y479" i="10"/>
  <c r="Y478" i="10"/>
  <c r="AD478" i="10" s="1"/>
  <c r="Y477" i="10"/>
  <c r="Y476" i="10"/>
  <c r="AD476" i="10" s="1"/>
  <c r="Y475" i="10"/>
  <c r="AD475" i="10" s="1"/>
  <c r="Y474" i="10"/>
  <c r="Y473" i="10"/>
  <c r="Y472" i="10"/>
  <c r="AD472" i="10" s="1"/>
  <c r="Y471" i="10"/>
  <c r="Y470" i="10"/>
  <c r="AD470" i="10" s="1"/>
  <c r="Y469" i="10"/>
  <c r="AD469" i="10" s="1"/>
  <c r="Y468" i="10"/>
  <c r="Y467" i="10"/>
  <c r="Y466" i="10"/>
  <c r="AD466" i="10" s="1"/>
  <c r="Y465" i="10"/>
  <c r="Y464" i="10"/>
  <c r="AD464" i="10" s="1"/>
  <c r="Y463" i="10"/>
  <c r="Y462" i="10"/>
  <c r="Y461" i="10"/>
  <c r="Y460" i="10"/>
  <c r="AD460" i="10" s="1"/>
  <c r="Y459" i="10"/>
  <c r="Y458" i="10"/>
  <c r="AD458" i="10" s="1"/>
  <c r="Y457" i="10"/>
  <c r="AD457" i="10" s="1"/>
  <c r="Y456" i="10"/>
  <c r="Y455" i="10"/>
  <c r="Y454" i="10"/>
  <c r="AD454" i="10" s="1"/>
  <c r="Y453" i="10"/>
  <c r="Y452" i="10"/>
  <c r="AD452" i="10" s="1"/>
  <c r="Y451" i="10"/>
  <c r="AD451" i="10" s="1"/>
  <c r="Y450" i="10"/>
  <c r="Y449" i="10"/>
  <c r="Y448" i="10"/>
  <c r="AD448" i="10" s="1"/>
  <c r="Y447" i="10"/>
  <c r="Y446" i="10"/>
  <c r="AD446" i="10" s="1"/>
  <c r="Y445" i="10"/>
  <c r="AD445" i="10" s="1"/>
  <c r="Y444" i="10"/>
  <c r="Y443" i="10"/>
  <c r="Y442" i="10"/>
  <c r="AD442" i="10" s="1"/>
  <c r="Y441" i="10"/>
  <c r="Y440" i="10"/>
  <c r="AD440" i="10" s="1"/>
  <c r="Y439" i="10"/>
  <c r="AD439" i="10" s="1"/>
  <c r="Y438" i="10"/>
  <c r="Y437" i="10"/>
  <c r="Y436" i="10"/>
  <c r="Y435" i="10"/>
  <c r="Y434" i="10"/>
  <c r="AD434" i="10" s="1"/>
  <c r="Y433" i="10"/>
  <c r="AD433" i="10" s="1"/>
  <c r="Y432" i="10"/>
  <c r="Y431" i="10"/>
  <c r="Y430" i="10"/>
  <c r="AD430" i="10" s="1"/>
  <c r="Y429" i="10"/>
  <c r="Y428" i="10"/>
  <c r="AD428" i="10" s="1"/>
  <c r="Y427" i="10"/>
  <c r="Y426" i="10"/>
  <c r="Y425" i="10"/>
  <c r="Y424" i="10"/>
  <c r="AD424" i="10" s="1"/>
  <c r="Y423" i="10"/>
  <c r="Y422" i="10"/>
  <c r="AD422" i="10" s="1"/>
  <c r="Y421" i="10"/>
  <c r="AD421" i="10" s="1"/>
  <c r="Y420" i="10"/>
  <c r="Y419" i="10"/>
  <c r="Y418" i="10"/>
  <c r="AD418" i="10" s="1"/>
  <c r="Y417" i="10"/>
  <c r="Y416" i="10"/>
  <c r="AD416" i="10" s="1"/>
  <c r="Y415" i="10"/>
  <c r="AD415" i="10" s="1"/>
  <c r="Y414" i="10"/>
  <c r="Y413" i="10"/>
  <c r="Y412" i="10"/>
  <c r="AD412" i="10" s="1"/>
  <c r="Y411" i="10"/>
  <c r="Y410" i="10"/>
  <c r="AD410" i="10" s="1"/>
  <c r="Y409" i="10"/>
  <c r="AD409" i="10" s="1"/>
  <c r="Y408" i="10"/>
  <c r="Y407" i="10"/>
  <c r="Y406" i="10"/>
  <c r="AD406" i="10" s="1"/>
  <c r="Y405" i="10"/>
  <c r="Y404" i="10"/>
  <c r="AD404" i="10" s="1"/>
  <c r="Y403" i="10"/>
  <c r="AD403" i="10" s="1"/>
  <c r="Y402" i="10"/>
  <c r="Y401" i="10"/>
  <c r="Y400" i="10"/>
  <c r="AD400" i="10" s="1"/>
  <c r="Y399" i="10"/>
  <c r="Y398" i="10"/>
  <c r="AD398" i="10" s="1"/>
  <c r="Y397" i="10"/>
  <c r="AD397" i="10" s="1"/>
  <c r="Y396" i="10"/>
  <c r="Y395" i="10"/>
  <c r="Y394" i="10"/>
  <c r="AD394" i="10" s="1"/>
  <c r="Y393" i="10"/>
  <c r="Y392" i="10"/>
  <c r="AD392" i="10" s="1"/>
  <c r="Y391" i="10"/>
  <c r="Y390" i="10"/>
  <c r="Y389" i="10"/>
  <c r="Y388" i="10"/>
  <c r="AD388" i="10" s="1"/>
  <c r="Y387" i="10"/>
  <c r="Y386" i="10"/>
  <c r="AD386" i="10" s="1"/>
  <c r="Y385" i="10"/>
  <c r="AD385" i="10" s="1"/>
  <c r="Y384" i="10"/>
  <c r="Y383" i="10"/>
  <c r="Y382" i="10"/>
  <c r="AD382" i="10" s="1"/>
  <c r="Y381" i="10"/>
  <c r="Y380" i="10"/>
  <c r="AD380" i="10" s="1"/>
  <c r="Y379" i="10"/>
  <c r="AD379" i="10" s="1"/>
  <c r="Y378" i="10"/>
  <c r="Y377" i="10"/>
  <c r="Y376" i="10"/>
  <c r="AD376" i="10" s="1"/>
  <c r="Y375" i="10"/>
  <c r="Y374" i="10"/>
  <c r="AD374" i="10" s="1"/>
  <c r="Y373" i="10"/>
  <c r="AD373" i="10" s="1"/>
  <c r="Y372" i="10"/>
  <c r="Y371" i="10"/>
  <c r="Y370" i="10"/>
  <c r="AD370" i="10" s="1"/>
  <c r="Y369" i="10"/>
  <c r="Y368" i="10"/>
  <c r="AD368" i="10" s="1"/>
  <c r="Y367" i="10"/>
  <c r="AD367" i="10" s="1"/>
  <c r="Y366" i="10"/>
  <c r="Y365" i="10"/>
  <c r="Y364" i="10"/>
  <c r="AD364" i="10" s="1"/>
  <c r="Y363" i="10"/>
  <c r="Y362" i="10"/>
  <c r="AD362" i="10" s="1"/>
  <c r="Y361" i="10"/>
  <c r="AD361" i="10" s="1"/>
  <c r="Y360" i="10"/>
  <c r="Y359" i="10"/>
  <c r="Y358" i="10"/>
  <c r="AD358" i="10" s="1"/>
  <c r="Y357" i="10"/>
  <c r="Y356" i="10"/>
  <c r="AD356" i="10" s="1"/>
  <c r="Y355" i="10"/>
  <c r="Y354" i="10"/>
  <c r="Y353" i="10"/>
  <c r="Y352" i="10"/>
  <c r="AD352" i="10" s="1"/>
  <c r="Y351" i="10"/>
  <c r="Y350" i="10"/>
  <c r="AD350" i="10" s="1"/>
  <c r="Y349" i="10"/>
  <c r="AD349" i="10" s="1"/>
  <c r="Y348" i="10"/>
  <c r="Y347" i="10"/>
  <c r="Y346" i="10"/>
  <c r="AD346" i="10" s="1"/>
  <c r="Y345" i="10"/>
  <c r="Y344" i="10"/>
  <c r="AD344" i="10" s="1"/>
  <c r="Y343" i="10"/>
  <c r="AD343" i="10" s="1"/>
  <c r="Y342" i="10"/>
  <c r="Y341" i="10"/>
  <c r="Y340" i="10"/>
  <c r="AD340" i="10" s="1"/>
  <c r="Y339" i="10"/>
  <c r="Y338" i="10"/>
  <c r="AD338" i="10" s="1"/>
  <c r="Y337" i="10"/>
  <c r="AD337" i="10" s="1"/>
  <c r="Y336" i="10"/>
  <c r="Y335" i="10"/>
  <c r="Y334" i="10"/>
  <c r="AD334" i="10" s="1"/>
  <c r="Y333" i="10"/>
  <c r="Y332" i="10"/>
  <c r="AD332" i="10" s="1"/>
  <c r="Y331" i="10"/>
  <c r="AD331" i="10" s="1"/>
  <c r="Y330" i="10"/>
  <c r="Y329" i="10"/>
  <c r="Y328" i="10"/>
  <c r="AD328" i="10" s="1"/>
  <c r="Y327" i="10"/>
  <c r="Y326" i="10"/>
  <c r="AD326" i="10" s="1"/>
  <c r="Y325" i="10"/>
  <c r="AD325" i="10" s="1"/>
  <c r="Y324" i="10"/>
  <c r="Y323" i="10"/>
  <c r="Y322" i="10"/>
  <c r="AD322" i="10" s="1"/>
  <c r="Y321" i="10"/>
  <c r="Y320" i="10"/>
  <c r="AD320" i="10" s="1"/>
  <c r="Y319" i="10"/>
  <c r="Y318" i="10"/>
  <c r="Y317" i="10"/>
  <c r="Y316" i="10"/>
  <c r="AD316" i="10" s="1"/>
  <c r="Y315" i="10"/>
  <c r="Y314" i="10"/>
  <c r="AD314" i="10" s="1"/>
  <c r="Y313" i="10"/>
  <c r="AD313" i="10" s="1"/>
  <c r="Y312" i="10"/>
  <c r="Y311" i="10"/>
  <c r="Y310" i="10"/>
  <c r="AD310" i="10" s="1"/>
  <c r="Y309" i="10"/>
  <c r="Y308" i="10"/>
  <c r="AD308" i="10" s="1"/>
  <c r="Y307" i="10"/>
  <c r="AD307" i="10" s="1"/>
  <c r="Y306" i="10"/>
  <c r="Y305" i="10"/>
  <c r="Y304" i="10"/>
  <c r="AD304" i="10" s="1"/>
  <c r="Y303" i="10"/>
  <c r="Y302" i="10"/>
  <c r="AD302" i="10" s="1"/>
  <c r="Y301" i="10"/>
  <c r="AD301" i="10" s="1"/>
  <c r="Y300" i="10"/>
  <c r="Y299" i="10"/>
  <c r="Y298" i="10"/>
  <c r="AD298" i="10" s="1"/>
  <c r="Y297" i="10"/>
  <c r="Y296" i="10"/>
  <c r="AD296" i="10" s="1"/>
  <c r="Y295" i="10"/>
  <c r="AD295" i="10" s="1"/>
  <c r="Y294" i="10"/>
  <c r="Y293" i="10"/>
  <c r="Y292" i="10"/>
  <c r="AD292" i="10" s="1"/>
  <c r="Y291" i="10"/>
  <c r="Y290" i="10"/>
  <c r="AD290" i="10" s="1"/>
  <c r="Y289" i="10"/>
  <c r="AD289" i="10" s="1"/>
  <c r="Y288" i="10"/>
  <c r="Y287" i="10"/>
  <c r="Y286" i="10"/>
  <c r="AD286" i="10" s="1"/>
  <c r="Y285" i="10"/>
  <c r="Y284" i="10"/>
  <c r="AD284" i="10" s="1"/>
  <c r="Y283" i="10"/>
  <c r="Y282" i="10"/>
  <c r="Y281" i="10"/>
  <c r="Y280" i="10"/>
  <c r="AD280" i="10" s="1"/>
  <c r="Y279" i="10"/>
  <c r="Y278" i="10"/>
  <c r="AD278" i="10" s="1"/>
  <c r="Y277" i="10"/>
  <c r="AD277" i="10" s="1"/>
  <c r="Y276" i="10"/>
  <c r="Y275" i="10"/>
  <c r="Y274" i="10"/>
  <c r="AD274" i="10" s="1"/>
  <c r="Y273" i="10"/>
  <c r="Y272" i="10"/>
  <c r="AD272" i="10" s="1"/>
  <c r="Y271" i="10"/>
  <c r="AD271" i="10" s="1"/>
  <c r="Y270" i="10"/>
  <c r="Y269" i="10"/>
  <c r="Y268" i="10"/>
  <c r="AD268" i="10" s="1"/>
  <c r="Y267" i="10"/>
  <c r="Y266" i="10"/>
  <c r="AD266" i="10" s="1"/>
  <c r="Y265" i="10"/>
  <c r="AD265" i="10" s="1"/>
  <c r="Y264" i="10"/>
  <c r="Y263" i="10"/>
  <c r="Y262" i="10"/>
  <c r="AD262" i="10" s="1"/>
  <c r="Y261" i="10"/>
  <c r="Y260" i="10"/>
  <c r="AD260" i="10" s="1"/>
  <c r="Y259" i="10"/>
  <c r="AD259" i="10" s="1"/>
  <c r="Y258" i="10"/>
  <c r="Y257" i="10"/>
  <c r="Y256" i="10"/>
  <c r="AD256" i="10" s="1"/>
  <c r="Y255" i="10"/>
  <c r="Y254" i="10"/>
  <c r="AD254" i="10" s="1"/>
  <c r="Y253" i="10"/>
  <c r="AD253" i="10" s="1"/>
  <c r="Y252" i="10"/>
  <c r="Y251" i="10"/>
  <c r="Y250" i="10"/>
  <c r="AD250" i="10" s="1"/>
  <c r="Y249" i="10"/>
  <c r="Y248" i="10"/>
  <c r="AD248" i="10" s="1"/>
  <c r="Y247" i="10"/>
  <c r="Y246" i="10"/>
  <c r="Y245" i="10"/>
  <c r="Y244" i="10"/>
  <c r="AD244" i="10" s="1"/>
  <c r="Y243" i="10"/>
  <c r="Y242" i="10"/>
  <c r="AD242" i="10" s="1"/>
  <c r="Y241" i="10"/>
  <c r="AD241" i="10" s="1"/>
  <c r="Y240" i="10"/>
  <c r="Y239" i="10"/>
  <c r="Y238" i="10"/>
  <c r="AD238" i="10" s="1"/>
  <c r="Y237" i="10"/>
  <c r="Y236" i="10"/>
  <c r="AD236" i="10" s="1"/>
  <c r="Y235" i="10"/>
  <c r="AD235" i="10" s="1"/>
  <c r="Y234" i="10"/>
  <c r="Y233" i="10"/>
  <c r="Y232" i="10"/>
  <c r="AD232" i="10" s="1"/>
  <c r="Y231" i="10"/>
  <c r="Y230" i="10"/>
  <c r="AD230" i="10" s="1"/>
  <c r="Y229" i="10"/>
  <c r="AD229" i="10" s="1"/>
  <c r="Y228" i="10"/>
  <c r="Y227" i="10"/>
  <c r="Y226" i="10"/>
  <c r="AD226" i="10" s="1"/>
  <c r="Y225" i="10"/>
  <c r="Y224" i="10"/>
  <c r="AD224" i="10" s="1"/>
  <c r="Y223" i="10"/>
  <c r="AD223" i="10" s="1"/>
  <c r="Y222" i="10"/>
  <c r="Y221" i="10"/>
  <c r="Y220" i="10"/>
  <c r="AD220" i="10" s="1"/>
  <c r="Y219" i="10"/>
  <c r="Y218" i="10"/>
  <c r="AD218" i="10" s="1"/>
  <c r="Y217" i="10"/>
  <c r="AD217" i="10" s="1"/>
  <c r="Y216" i="10"/>
  <c r="Y215" i="10"/>
  <c r="Y214" i="10"/>
  <c r="AD214" i="10" s="1"/>
  <c r="Y213" i="10"/>
  <c r="Y212" i="10"/>
  <c r="AD212" i="10" s="1"/>
  <c r="Y211" i="10"/>
  <c r="Y210" i="10"/>
  <c r="Y209" i="10"/>
  <c r="Y208" i="10"/>
  <c r="AD208" i="10" s="1"/>
  <c r="Y207" i="10"/>
  <c r="Y206" i="10"/>
  <c r="AD206" i="10" s="1"/>
  <c r="Y205" i="10"/>
  <c r="AD205" i="10" s="1"/>
  <c r="Y204" i="10"/>
  <c r="Y203" i="10"/>
  <c r="Y202" i="10"/>
  <c r="AD202" i="10" s="1"/>
  <c r="Y201" i="10"/>
  <c r="Y200" i="10"/>
  <c r="AD200" i="10" s="1"/>
  <c r="Y199" i="10"/>
  <c r="AD199" i="10" s="1"/>
  <c r="Y198" i="10"/>
  <c r="Y197" i="10"/>
  <c r="Y196" i="10"/>
  <c r="AD196" i="10" s="1"/>
  <c r="Y195" i="10"/>
  <c r="Y194" i="10"/>
  <c r="AD194" i="10" s="1"/>
  <c r="Y193" i="10"/>
  <c r="AD193" i="10" s="1"/>
  <c r="Y192" i="10"/>
  <c r="Y191" i="10"/>
  <c r="Y190" i="10"/>
  <c r="AD190" i="10" s="1"/>
  <c r="Y189" i="10"/>
  <c r="Y188" i="10"/>
  <c r="AD188" i="10" s="1"/>
  <c r="Y187" i="10"/>
  <c r="AD187" i="10" s="1"/>
  <c r="Y186" i="10"/>
  <c r="Y185" i="10"/>
  <c r="Y184" i="10"/>
  <c r="AD184" i="10" s="1"/>
  <c r="Y183" i="10"/>
  <c r="Y182" i="10"/>
  <c r="AD182" i="10" s="1"/>
  <c r="Y181" i="10"/>
  <c r="AD181" i="10" s="1"/>
  <c r="Y180" i="10"/>
  <c r="Y179" i="10"/>
  <c r="Y178" i="10"/>
  <c r="AD178" i="10" s="1"/>
  <c r="Y177" i="10"/>
  <c r="Y176" i="10"/>
  <c r="AD176" i="10" s="1"/>
  <c r="Y175" i="10"/>
  <c r="Y174" i="10"/>
  <c r="Y173" i="10"/>
  <c r="Y172" i="10"/>
  <c r="AD172" i="10" s="1"/>
  <c r="Y171" i="10"/>
  <c r="Y170" i="10"/>
  <c r="AD170" i="10" s="1"/>
  <c r="Y169" i="10"/>
  <c r="AD169" i="10" s="1"/>
  <c r="Y168" i="10"/>
  <c r="Y167" i="10"/>
  <c r="Y166" i="10"/>
  <c r="AD166" i="10" s="1"/>
  <c r="Y165" i="10"/>
  <c r="Y164" i="10"/>
  <c r="AD164" i="10" s="1"/>
  <c r="Y163" i="10"/>
  <c r="AD163" i="10" s="1"/>
  <c r="Y162" i="10"/>
  <c r="Y161" i="10"/>
  <c r="Y160" i="10"/>
  <c r="AD160" i="10" s="1"/>
  <c r="Y159" i="10"/>
  <c r="Y158" i="10"/>
  <c r="AD158" i="10" s="1"/>
  <c r="Y157" i="10"/>
  <c r="AD157" i="10" s="1"/>
  <c r="Y156" i="10"/>
  <c r="Y155" i="10"/>
  <c r="Y154" i="10"/>
  <c r="AD154" i="10" s="1"/>
  <c r="Y153" i="10"/>
  <c r="Y152" i="10"/>
  <c r="AD152" i="10" s="1"/>
  <c r="Y151" i="10"/>
  <c r="AD151" i="10" s="1"/>
  <c r="Y150" i="10"/>
  <c r="Y149" i="10"/>
  <c r="Y148" i="10"/>
  <c r="AD148" i="10" s="1"/>
  <c r="Y147" i="10"/>
  <c r="Y146" i="10"/>
  <c r="AD146" i="10" s="1"/>
  <c r="Y145" i="10"/>
  <c r="AD145" i="10" s="1"/>
  <c r="Y144" i="10"/>
  <c r="Y143" i="10"/>
  <c r="Y142" i="10"/>
  <c r="AD142" i="10" s="1"/>
  <c r="Y141" i="10"/>
  <c r="Y140" i="10"/>
  <c r="AD140" i="10" s="1"/>
  <c r="Y139" i="10"/>
  <c r="Y138" i="10"/>
  <c r="Y137" i="10"/>
  <c r="Y136" i="10"/>
  <c r="AD136" i="10" s="1"/>
  <c r="Y135" i="10"/>
  <c r="Y134" i="10"/>
  <c r="AD134" i="10" s="1"/>
  <c r="Y133" i="10"/>
  <c r="AD133" i="10" s="1"/>
  <c r="Y132" i="10"/>
  <c r="Y131" i="10"/>
  <c r="Y130" i="10"/>
  <c r="AD130" i="10" s="1"/>
  <c r="Y129" i="10"/>
  <c r="Y128" i="10"/>
  <c r="AD128" i="10" s="1"/>
  <c r="Y127" i="10"/>
  <c r="AD127" i="10" s="1"/>
  <c r="Y126" i="10"/>
  <c r="Y125" i="10"/>
  <c r="Y124" i="10"/>
  <c r="AD124" i="10" s="1"/>
  <c r="Y123" i="10"/>
  <c r="Y122" i="10"/>
  <c r="AD122" i="10" s="1"/>
  <c r="Y121" i="10"/>
  <c r="AD121" i="10" s="1"/>
  <c r="Y120" i="10"/>
  <c r="Y119" i="10"/>
  <c r="Y118" i="10"/>
  <c r="AD118" i="10" s="1"/>
  <c r="Y117" i="10"/>
  <c r="Y116" i="10"/>
  <c r="AD116" i="10" s="1"/>
  <c r="Y115" i="10"/>
  <c r="AD115" i="10" s="1"/>
  <c r="Y114" i="10"/>
  <c r="Y113" i="10"/>
  <c r="Y112" i="10"/>
  <c r="Y111" i="10"/>
  <c r="Y110" i="10"/>
  <c r="AD110" i="10" s="1"/>
  <c r="Y109" i="10"/>
  <c r="AD109" i="10" s="1"/>
  <c r="Y108" i="10"/>
  <c r="Y107" i="10"/>
  <c r="Y106" i="10"/>
  <c r="AD106" i="10" s="1"/>
  <c r="Y105" i="10"/>
  <c r="Y104" i="10"/>
  <c r="AD104" i="10" s="1"/>
  <c r="Y103" i="10"/>
  <c r="Y102" i="10"/>
  <c r="Y101" i="10"/>
  <c r="Y100" i="10"/>
  <c r="AD100" i="10" s="1"/>
  <c r="Y99" i="10"/>
  <c r="Y98" i="10"/>
  <c r="AD98" i="10" s="1"/>
  <c r="Y97" i="10"/>
  <c r="AD97" i="10" s="1"/>
  <c r="Y96" i="10"/>
  <c r="Y95" i="10"/>
  <c r="Y94" i="10"/>
  <c r="AD94" i="10" s="1"/>
  <c r="Y93" i="10"/>
  <c r="Y92" i="10"/>
  <c r="AD92" i="10" s="1"/>
  <c r="Y91" i="10"/>
  <c r="AD91" i="10" s="1"/>
  <c r="Y90" i="10"/>
  <c r="Y89" i="10"/>
  <c r="Y88" i="10"/>
  <c r="AD88" i="10" s="1"/>
  <c r="Y87" i="10"/>
  <c r="Y86" i="10"/>
  <c r="AD86" i="10" s="1"/>
  <c r="Y85" i="10"/>
  <c r="AD85" i="10" s="1"/>
  <c r="Y84" i="10"/>
  <c r="Y83" i="10"/>
  <c r="Y82" i="10"/>
  <c r="AD82" i="10" s="1"/>
  <c r="Y81" i="10"/>
  <c r="Y80" i="10"/>
  <c r="AD80" i="10" s="1"/>
  <c r="Y79" i="10"/>
  <c r="AD79" i="10" s="1"/>
  <c r="Y78" i="10"/>
  <c r="Y77" i="10"/>
  <c r="Y76" i="10"/>
  <c r="AD76" i="10" s="1"/>
  <c r="Y75" i="10"/>
  <c r="Y74" i="10"/>
  <c r="AD74" i="10" s="1"/>
  <c r="Y73" i="10"/>
  <c r="AD73" i="10" s="1"/>
  <c r="Y72" i="10"/>
  <c r="Y71" i="10"/>
  <c r="Y70" i="10"/>
  <c r="AD70" i="10" s="1"/>
  <c r="Y69" i="10"/>
  <c r="Y68" i="10"/>
  <c r="AD68" i="10" s="1"/>
  <c r="Y67" i="10"/>
  <c r="Y66" i="10"/>
  <c r="Y65" i="10"/>
  <c r="Y64" i="10"/>
  <c r="AD64" i="10" s="1"/>
  <c r="Y63" i="10"/>
  <c r="Y62" i="10"/>
  <c r="AD62" i="10" s="1"/>
  <c r="Y61" i="10"/>
  <c r="AD61" i="10" s="1"/>
  <c r="Y60" i="10"/>
  <c r="Y59" i="10"/>
  <c r="Y58" i="10"/>
  <c r="AD58" i="10" s="1"/>
  <c r="Y57" i="10"/>
  <c r="Y56" i="10"/>
  <c r="AD56" i="10" s="1"/>
  <c r="Y55" i="10"/>
  <c r="AD55" i="10" s="1"/>
  <c r="Y54" i="10"/>
  <c r="Y53" i="10"/>
  <c r="Y52" i="10"/>
  <c r="AD52" i="10" s="1"/>
  <c r="Y51" i="10"/>
  <c r="Y50" i="10"/>
  <c r="AD50" i="10" s="1"/>
  <c r="Y49" i="10"/>
  <c r="AD49" i="10" s="1"/>
  <c r="Y48" i="10"/>
  <c r="Y47" i="10"/>
  <c r="Y46" i="10"/>
  <c r="AD46" i="10" s="1"/>
  <c r="Y45" i="10"/>
  <c r="Y44" i="10"/>
  <c r="AD44" i="10" s="1"/>
  <c r="Y43" i="10"/>
  <c r="AD43" i="10" s="1"/>
  <c r="Y42" i="10"/>
  <c r="Y41" i="10"/>
  <c r="Y40" i="10"/>
  <c r="AD40" i="10" s="1"/>
  <c r="Y39" i="10"/>
  <c r="Y38" i="10"/>
  <c r="AD38" i="10" s="1"/>
  <c r="Y37" i="10"/>
  <c r="AD37" i="10" s="1"/>
  <c r="Y36" i="10"/>
  <c r="Y35" i="10"/>
  <c r="Y34" i="10"/>
  <c r="AD34" i="10" s="1"/>
  <c r="Y33" i="10"/>
  <c r="Y32" i="10"/>
  <c r="AD32" i="10" s="1"/>
  <c r="Y31" i="10"/>
  <c r="Y30" i="10"/>
  <c r="Y29" i="10"/>
  <c r="Y28" i="10"/>
  <c r="AD28" i="10" s="1"/>
  <c r="Y27" i="10"/>
  <c r="AD27" i="10" s="1"/>
  <c r="Y26" i="10"/>
  <c r="AD26" i="10" s="1"/>
  <c r="Y25" i="10"/>
  <c r="AD25" i="10" s="1"/>
  <c r="Y24" i="10"/>
  <c r="AD24" i="10" s="1"/>
  <c r="Y23" i="10"/>
  <c r="AD23" i="10" s="1"/>
  <c r="Y22" i="10"/>
  <c r="AD22" i="10" s="1"/>
  <c r="Y21" i="10"/>
  <c r="Y20" i="10"/>
  <c r="AD20" i="10" s="1"/>
  <c r="Y19" i="10"/>
  <c r="AD19" i="10" s="1"/>
  <c r="Y18" i="10"/>
  <c r="Y17" i="10"/>
  <c r="Y16" i="10"/>
  <c r="AD16" i="10" s="1"/>
  <c r="Y15" i="10"/>
  <c r="AD15" i="10" s="1"/>
  <c r="Y14" i="10"/>
  <c r="AD14" i="10" s="1"/>
  <c r="Y13" i="10"/>
  <c r="Y12" i="10"/>
  <c r="Y11" i="10"/>
  <c r="AD5010" i="10"/>
  <c r="AD5009" i="10"/>
  <c r="AD5008" i="10"/>
  <c r="AD5007" i="10"/>
  <c r="AD5004" i="10"/>
  <c r="AD5003" i="10"/>
  <c r="AD5002" i="10"/>
  <c r="AD5001" i="10"/>
  <c r="AD4998" i="10"/>
  <c r="AD4996" i="10"/>
  <c r="AD4995" i="10"/>
  <c r="AD4992" i="10"/>
  <c r="AD4991" i="10"/>
  <c r="AD4990" i="10"/>
  <c r="AD4986" i="10"/>
  <c r="AD4985" i="10"/>
  <c r="AD4984" i="10"/>
  <c r="AD4983" i="10"/>
  <c r="AD4980" i="10"/>
  <c r="AD4978" i="10"/>
  <c r="AD4977" i="10"/>
  <c r="AD4974" i="10"/>
  <c r="AD4973" i="10"/>
  <c r="AD4972" i="10"/>
  <c r="AD4968" i="10"/>
  <c r="AD4967" i="10"/>
  <c r="AD4966" i="10"/>
  <c r="AD4965" i="10"/>
  <c r="AD4962" i="10"/>
  <c r="AD4960" i="10"/>
  <c r="AD4959" i="10"/>
  <c r="AD4956" i="10"/>
  <c r="AD4955" i="10"/>
  <c r="AD4954" i="10"/>
  <c r="AD4950" i="10"/>
  <c r="AD4949" i="10"/>
  <c r="AD4948" i="10"/>
  <c r="AD4947" i="10"/>
  <c r="AD4944" i="10"/>
  <c r="AD4942" i="10"/>
  <c r="AD4941" i="10"/>
  <c r="AD4938" i="10"/>
  <c r="AD4937" i="10"/>
  <c r="AD4936" i="10"/>
  <c r="AD4932" i="10"/>
  <c r="AD4931" i="10"/>
  <c r="AD4930" i="10"/>
  <c r="AD4929" i="10"/>
  <c r="AD4926" i="10"/>
  <c r="AD4924" i="10"/>
  <c r="AD4923" i="10"/>
  <c r="AD4920" i="10"/>
  <c r="AD4919" i="10"/>
  <c r="AD4918" i="10"/>
  <c r="AD4914" i="10"/>
  <c r="AD4913" i="10"/>
  <c r="AD4912" i="10"/>
  <c r="AD4911" i="10"/>
  <c r="AD4908" i="10"/>
  <c r="AD4906" i="10"/>
  <c r="AD4905" i="10"/>
  <c r="AD4902" i="10"/>
  <c r="AD4901" i="10"/>
  <c r="AD4900" i="10"/>
  <c r="AD4899" i="10"/>
  <c r="AD4896" i="10"/>
  <c r="AD4895" i="10"/>
  <c r="AD4894" i="10"/>
  <c r="AD4893" i="10"/>
  <c r="AD4890" i="10"/>
  <c r="AD4889" i="10"/>
  <c r="AD4888" i="10"/>
  <c r="AD4887" i="10"/>
  <c r="AD4884" i="10"/>
  <c r="AD4883" i="10"/>
  <c r="AD4882" i="10"/>
  <c r="AD4881" i="10"/>
  <c r="AD4878" i="10"/>
  <c r="AD4877" i="10"/>
  <c r="AD4876" i="10"/>
  <c r="AD4875" i="10"/>
  <c r="AD4872" i="10"/>
  <c r="AD4871" i="10"/>
  <c r="AD4870" i="10"/>
  <c r="AD4869" i="10"/>
  <c r="AD4866" i="10"/>
  <c r="AD4865" i="10"/>
  <c r="AD4864" i="10"/>
  <c r="AD4863" i="10"/>
  <c r="AD4860" i="10"/>
  <c r="AD4859" i="10"/>
  <c r="AD4858" i="10"/>
  <c r="AD4857" i="10"/>
  <c r="AD4854" i="10"/>
  <c r="AD4853" i="10"/>
  <c r="AD4852" i="10"/>
  <c r="AD4851" i="10"/>
  <c r="AD4848" i="10"/>
  <c r="AD4847" i="10"/>
  <c r="AD4846" i="10"/>
  <c r="AD4845" i="10"/>
  <c r="AD4842" i="10"/>
  <c r="AD4841" i="10"/>
  <c r="AD4840" i="10"/>
  <c r="AD4839" i="10"/>
  <c r="AD4836" i="10"/>
  <c r="AD4835" i="10"/>
  <c r="AD4834" i="10"/>
  <c r="AD4833" i="10"/>
  <c r="AD4830" i="10"/>
  <c r="AD4829" i="10"/>
  <c r="AD4828" i="10"/>
  <c r="AD4827" i="10"/>
  <c r="AD4824" i="10"/>
  <c r="AD4823" i="10"/>
  <c r="AD4822" i="10"/>
  <c r="AD4821" i="10"/>
  <c r="AD4818" i="10"/>
  <c r="AD4817" i="10"/>
  <c r="AD4816" i="10"/>
  <c r="AD4815" i="10"/>
  <c r="AD4813" i="10"/>
  <c r="AD4812" i="10"/>
  <c r="AD4810" i="10"/>
  <c r="AD4809" i="10"/>
  <c r="AD4806" i="10"/>
  <c r="AD4805" i="10"/>
  <c r="AD4804" i="10"/>
  <c r="AD4800" i="10"/>
  <c r="AD4799" i="10"/>
  <c r="AD4798" i="10"/>
  <c r="AD4797" i="10"/>
  <c r="AD4794" i="10"/>
  <c r="AD4792" i="10"/>
  <c r="AD4791" i="10"/>
  <c r="AD4788" i="10"/>
  <c r="AD4787" i="10"/>
  <c r="AD4786" i="10"/>
  <c r="AD4782" i="10"/>
  <c r="AD4781" i="10"/>
  <c r="AD4780" i="10"/>
  <c r="AD4779" i="10"/>
  <c r="AD4776" i="10"/>
  <c r="AD4774" i="10"/>
  <c r="AD4773" i="10"/>
  <c r="AD4771" i="10"/>
  <c r="AD4770" i="10"/>
  <c r="AD4769" i="10"/>
  <c r="AD4768" i="10"/>
  <c r="AD4767" i="10"/>
  <c r="AD4764" i="10"/>
  <c r="AD4763" i="10"/>
  <c r="AD4762" i="10"/>
  <c r="AD4761" i="10"/>
  <c r="AD4758" i="10"/>
  <c r="AD4757" i="10"/>
  <c r="AD4756" i="10"/>
  <c r="AD4755" i="10"/>
  <c r="AD4752" i="10"/>
  <c r="AD4751" i="10"/>
  <c r="AD4750" i="10"/>
  <c r="AD4749" i="10"/>
  <c r="AD4746" i="10"/>
  <c r="AD4745" i="10"/>
  <c r="AD4744" i="10"/>
  <c r="AD4743" i="10"/>
  <c r="AD4740" i="10"/>
  <c r="AD4739" i="10"/>
  <c r="AD4738" i="10"/>
  <c r="AD4737" i="10"/>
  <c r="AD4734" i="10"/>
  <c r="AD4733" i="10"/>
  <c r="AD4732" i="10"/>
  <c r="AD4731" i="10"/>
  <c r="AD4728" i="10"/>
  <c r="AD4727" i="10"/>
  <c r="AD4726" i="10"/>
  <c r="AD4725" i="10"/>
  <c r="AD4722" i="10"/>
  <c r="AD4721" i="10"/>
  <c r="AD4720" i="10"/>
  <c r="AD4719" i="10"/>
  <c r="AD4716" i="10"/>
  <c r="AD4715" i="10"/>
  <c r="AD4714" i="10"/>
  <c r="AD4713" i="10"/>
  <c r="AD4710" i="10"/>
  <c r="AD4709" i="10"/>
  <c r="AD4708" i="10"/>
  <c r="AD4707" i="10"/>
  <c r="AD4704" i="10"/>
  <c r="AD4703" i="10"/>
  <c r="AD4702" i="10"/>
  <c r="AD4701" i="10"/>
  <c r="AD4698" i="10"/>
  <c r="AD4697" i="10"/>
  <c r="AD4696" i="10"/>
  <c r="AD4695" i="10"/>
  <c r="AD4692" i="10"/>
  <c r="AD4691" i="10"/>
  <c r="AD4690" i="10"/>
  <c r="AD4689" i="10"/>
  <c r="AD4686" i="10"/>
  <c r="AD4685" i="10"/>
  <c r="AD4684" i="10"/>
  <c r="AD4683" i="10"/>
  <c r="AD4680" i="10"/>
  <c r="AD4679" i="10"/>
  <c r="AD4678" i="10"/>
  <c r="AD4677" i="10"/>
  <c r="AD4674" i="10"/>
  <c r="AD4673" i="10"/>
  <c r="AD4672" i="10"/>
  <c r="AD4671" i="10"/>
  <c r="AD4668" i="10"/>
  <c r="AD4667" i="10"/>
  <c r="AD4666" i="10"/>
  <c r="AD4665" i="10"/>
  <c r="AD4662" i="10"/>
  <c r="AD4660" i="10"/>
  <c r="AD4659" i="10"/>
  <c r="AD4656" i="10"/>
  <c r="AD4655" i="10"/>
  <c r="AD4654" i="10"/>
  <c r="AD4653" i="10"/>
  <c r="AD4650" i="10"/>
  <c r="AD4649" i="10"/>
  <c r="AD4648" i="10"/>
  <c r="AD4647" i="10"/>
  <c r="AD4644" i="10"/>
  <c r="AD4643" i="10"/>
  <c r="AD4642" i="10"/>
  <c r="AD4641" i="10"/>
  <c r="AD4638" i="10"/>
  <c r="AD4637" i="10"/>
  <c r="AD4636" i="10"/>
  <c r="AD4635" i="10"/>
  <c r="AD4632" i="10"/>
  <c r="AD4631" i="10"/>
  <c r="AD4630" i="10"/>
  <c r="AD4629" i="10"/>
  <c r="AD4626" i="10"/>
  <c r="AD4625" i="10"/>
  <c r="AD4624" i="10"/>
  <c r="AD4623" i="10"/>
  <c r="AD4620" i="10"/>
  <c r="AD4619" i="10"/>
  <c r="AD4618" i="10"/>
  <c r="AD4617" i="10"/>
  <c r="AD4614" i="10"/>
  <c r="AD4613" i="10"/>
  <c r="AD4612" i="10"/>
  <c r="AD4608" i="10"/>
  <c r="AD4607" i="10"/>
  <c r="AD4606" i="10"/>
  <c r="AD4605" i="10"/>
  <c r="AD4602" i="10"/>
  <c r="AD4600" i="10"/>
  <c r="AD4599" i="10"/>
  <c r="AD4596" i="10"/>
  <c r="AD4595" i="10"/>
  <c r="AD4594" i="10"/>
  <c r="AD4590" i="10"/>
  <c r="AD4589" i="10"/>
  <c r="AD4588" i="10"/>
  <c r="AD4587" i="10"/>
  <c r="AD4584" i="10"/>
  <c r="AD4582" i="10"/>
  <c r="AD4581" i="10"/>
  <c r="AD4578" i="10"/>
  <c r="AD4577" i="10"/>
  <c r="AD4576" i="10"/>
  <c r="AD4572" i="10"/>
  <c r="AD4571" i="10"/>
  <c r="AD4570" i="10"/>
  <c r="AD4569" i="10"/>
  <c r="AD4566" i="10"/>
  <c r="AD4564" i="10"/>
  <c r="AD4563" i="10"/>
  <c r="AD4560" i="10"/>
  <c r="AD4559" i="10"/>
  <c r="AD4558" i="10"/>
  <c r="AD4554" i="10"/>
  <c r="AD4553" i="10"/>
  <c r="AD4552" i="10"/>
  <c r="AD4551" i="10"/>
  <c r="AD4548" i="10"/>
  <c r="AD4546" i="10"/>
  <c r="AD4545" i="10"/>
  <c r="AD4542" i="10"/>
  <c r="AD4541" i="10"/>
  <c r="AD4540" i="10"/>
  <c r="AD4536" i="10"/>
  <c r="AD4535" i="10"/>
  <c r="AD4534" i="10"/>
  <c r="AD4533" i="10"/>
  <c r="AD4530" i="10"/>
  <c r="AD4528" i="10"/>
  <c r="AD4527" i="10"/>
  <c r="AD4524" i="10"/>
  <c r="AD4523" i="10"/>
  <c r="AD4522" i="10"/>
  <c r="AD4518" i="10"/>
  <c r="AD4517" i="10"/>
  <c r="AD4516" i="10"/>
  <c r="AD4515" i="10"/>
  <c r="AD4512" i="10"/>
  <c r="AD4510" i="10"/>
  <c r="AD4509" i="10"/>
  <c r="AD4506" i="10"/>
  <c r="AD4505" i="10"/>
  <c r="AD4504" i="10"/>
  <c r="AD4500" i="10"/>
  <c r="AD4499" i="10"/>
  <c r="AD4498" i="10"/>
  <c r="AD4497" i="10"/>
  <c r="AD4494" i="10"/>
  <c r="AD4492" i="10"/>
  <c r="AD4491" i="10"/>
  <c r="AD4488" i="10"/>
  <c r="AD4487" i="10"/>
  <c r="AD4486" i="10"/>
  <c r="AD4482" i="10"/>
  <c r="AD4481" i="10"/>
  <c r="AD4480" i="10"/>
  <c r="AD4479" i="10"/>
  <c r="AD4476" i="10"/>
  <c r="AD4474" i="10"/>
  <c r="AD4473" i="10"/>
  <c r="AD4470" i="10"/>
  <c r="AD4469" i="10"/>
  <c r="AD4468" i="10"/>
  <c r="AD4464" i="10"/>
  <c r="AD4463" i="10"/>
  <c r="AD4462" i="10"/>
  <c r="AD4461" i="10"/>
  <c r="AD4458" i="10"/>
  <c r="AD4456" i="10"/>
  <c r="AD4455" i="10"/>
  <c r="AD4452" i="10"/>
  <c r="AD4451" i="10"/>
  <c r="AD4450" i="10"/>
  <c r="AD4446" i="10"/>
  <c r="AD4445" i="10"/>
  <c r="AD4444" i="10"/>
  <c r="AD4443" i="10"/>
  <c r="AD4440" i="10"/>
  <c r="AD4438" i="10"/>
  <c r="AD4437" i="10"/>
  <c r="AD4434" i="10"/>
  <c r="AD4433" i="10"/>
  <c r="AD4432" i="10"/>
  <c r="AD4428" i="10"/>
  <c r="AD4427" i="10"/>
  <c r="AD4426" i="10"/>
  <c r="AD4425" i="10"/>
  <c r="AD4422" i="10"/>
  <c r="AD4420" i="10"/>
  <c r="AD4419" i="10"/>
  <c r="AD4416" i="10"/>
  <c r="AD4415" i="10"/>
  <c r="AD4414" i="10"/>
  <c r="AD4410" i="10"/>
  <c r="AD4409" i="10"/>
  <c r="AD4408" i="10"/>
  <c r="AD4407" i="10"/>
  <c r="AD4404" i="10"/>
  <c r="AD4402" i="10"/>
  <c r="AD4401" i="10"/>
  <c r="AD4398" i="10"/>
  <c r="AD4397" i="10"/>
  <c r="AD4396" i="10"/>
  <c r="AD4392" i="10"/>
  <c r="AD4391" i="10"/>
  <c r="AD4390" i="10"/>
  <c r="AD4389" i="10"/>
  <c r="AD4386" i="10"/>
  <c r="AD4384" i="10"/>
  <c r="AD4383" i="10"/>
  <c r="AD4380" i="10"/>
  <c r="AD4379" i="10"/>
  <c r="AD4378" i="10"/>
  <c r="AD4374" i="10"/>
  <c r="AD4373" i="10"/>
  <c r="AD4372" i="10"/>
  <c r="AD4371" i="10"/>
  <c r="AD4368" i="10"/>
  <c r="AD4366" i="10"/>
  <c r="AD4365" i="10"/>
  <c r="AD4362" i="10"/>
  <c r="AD4361" i="10"/>
  <c r="AD4360" i="10"/>
  <c r="AD4356" i="10"/>
  <c r="AD4355" i="10"/>
  <c r="AD4354" i="10"/>
  <c r="AD4353" i="10"/>
  <c r="AD4350" i="10"/>
  <c r="AD4348" i="10"/>
  <c r="AD4347" i="10"/>
  <c r="AD4344" i="10"/>
  <c r="AD4343" i="10"/>
  <c r="AD4342" i="10"/>
  <c r="AD4338" i="10"/>
  <c r="AD4337" i="10"/>
  <c r="AD4336" i="10"/>
  <c r="AD4335" i="10"/>
  <c r="AD4332" i="10"/>
  <c r="AD4330" i="10"/>
  <c r="AD4329" i="10"/>
  <c r="AD4326" i="10"/>
  <c r="AD4325" i="10"/>
  <c r="AD4324" i="10"/>
  <c r="AD4320" i="10"/>
  <c r="AD4319" i="10"/>
  <c r="AD4318" i="10"/>
  <c r="AD4317" i="10"/>
  <c r="AD4314" i="10"/>
  <c r="AD4312" i="10"/>
  <c r="AD4311" i="10"/>
  <c r="AD4308" i="10"/>
  <c r="AD4307" i="10"/>
  <c r="AD4306" i="10"/>
  <c r="AD4302" i="10"/>
  <c r="AD4301" i="10"/>
  <c r="AD4300" i="10"/>
  <c r="AD4299" i="10"/>
  <c r="AD4296" i="10"/>
  <c r="AD4294" i="10"/>
  <c r="AD4293" i="10"/>
  <c r="AD4290" i="10"/>
  <c r="AD4289" i="10"/>
  <c r="AD4288" i="10"/>
  <c r="AD4284" i="10"/>
  <c r="AD4283" i="10"/>
  <c r="AD4282" i="10"/>
  <c r="AD4281" i="10"/>
  <c r="AD4278" i="10"/>
  <c r="AD4276" i="10"/>
  <c r="AD4275" i="10"/>
  <c r="AD4272" i="10"/>
  <c r="AD4271" i="10"/>
  <c r="AD4270" i="10"/>
  <c r="AD4266" i="10"/>
  <c r="AD4265" i="10"/>
  <c r="AD4264" i="10"/>
  <c r="AD4263" i="10"/>
  <c r="AD4260" i="10"/>
  <c r="AD4258" i="10"/>
  <c r="AD4257" i="10"/>
  <c r="AD4254" i="10"/>
  <c r="AD4253" i="10"/>
  <c r="AD4252" i="10"/>
  <c r="AD4248" i="10"/>
  <c r="AD4247" i="10"/>
  <c r="AD4246" i="10"/>
  <c r="AD4245" i="10"/>
  <c r="AD4242" i="10"/>
  <c r="AD4240" i="10"/>
  <c r="AD4239" i="10"/>
  <c r="AD4236" i="10"/>
  <c r="AD4235" i="10"/>
  <c r="AD4234" i="10"/>
  <c r="AD4230" i="10"/>
  <c r="AD4229" i="10"/>
  <c r="AD4228" i="10"/>
  <c r="AD4227" i="10"/>
  <c r="AD4224" i="10"/>
  <c r="AD4222" i="10"/>
  <c r="AD4221" i="10"/>
  <c r="AD4218" i="10"/>
  <c r="AD4217" i="10"/>
  <c r="AD4216" i="10"/>
  <c r="AD4212" i="10"/>
  <c r="AD4211" i="10"/>
  <c r="AD4210" i="10"/>
  <c r="AD4209" i="10"/>
  <c r="AD4206" i="10"/>
  <c r="AD4204" i="10"/>
  <c r="AD4203" i="10"/>
  <c r="AD4200" i="10"/>
  <c r="AD4199" i="10"/>
  <c r="AD4198" i="10"/>
  <c r="AD4194" i="10"/>
  <c r="AD4193" i="10"/>
  <c r="AD4192" i="10"/>
  <c r="AD4191" i="10"/>
  <c r="AD4188" i="10"/>
  <c r="AD4186" i="10"/>
  <c r="AD4185" i="10"/>
  <c r="AD4182" i="10"/>
  <c r="AD4181" i="10"/>
  <c r="AD4180" i="10"/>
  <c r="AD4176" i="10"/>
  <c r="AD4175" i="10"/>
  <c r="AD4174" i="10"/>
  <c r="AD4173" i="10"/>
  <c r="AD4170" i="10"/>
  <c r="AD4168" i="10"/>
  <c r="AD4167" i="10"/>
  <c r="AD4164" i="10"/>
  <c r="AD4163" i="10"/>
  <c r="AD4162" i="10"/>
  <c r="AD4158" i="10"/>
  <c r="AD4157" i="10"/>
  <c r="AD4156" i="10"/>
  <c r="AD4155" i="10"/>
  <c r="AD4152" i="10"/>
  <c r="AD4150" i="10"/>
  <c r="AD4149" i="10"/>
  <c r="AD4146" i="10"/>
  <c r="AD4145" i="10"/>
  <c r="AD4144" i="10"/>
  <c r="AD4140" i="10"/>
  <c r="AD4139" i="10"/>
  <c r="AD4138" i="10"/>
  <c r="AD4137" i="10"/>
  <c r="AD4134" i="10"/>
  <c r="AD4132" i="10"/>
  <c r="AD4131" i="10"/>
  <c r="AD4128" i="10"/>
  <c r="AD4127" i="10"/>
  <c r="AD4126" i="10"/>
  <c r="AD4122" i="10"/>
  <c r="AD4121" i="10"/>
  <c r="AD4120" i="10"/>
  <c r="AD4119" i="10"/>
  <c r="AD4116" i="10"/>
  <c r="AD4114" i="10"/>
  <c r="AD4113" i="10"/>
  <c r="AD4110" i="10"/>
  <c r="AD4109" i="10"/>
  <c r="AD4108" i="10"/>
  <c r="AD4104" i="10"/>
  <c r="AD4103" i="10"/>
  <c r="AD4102" i="10"/>
  <c r="AD4101" i="10"/>
  <c r="AD4098" i="10"/>
  <c r="AD4096" i="10"/>
  <c r="AD4095" i="10"/>
  <c r="AD4092" i="10"/>
  <c r="AD4091" i="10"/>
  <c r="AD4090" i="10"/>
  <c r="AD4086" i="10"/>
  <c r="AD4085" i="10"/>
  <c r="AD4084" i="10"/>
  <c r="AD4083" i="10"/>
  <c r="AD4080" i="10"/>
  <c r="AD4078" i="10"/>
  <c r="AD4077" i="10"/>
  <c r="AD4074" i="10"/>
  <c r="AD4073" i="10"/>
  <c r="AD4072" i="10"/>
  <c r="AD4068" i="10"/>
  <c r="AD4067" i="10"/>
  <c r="AD4066" i="10"/>
  <c r="AD4065" i="10"/>
  <c r="AD4062" i="10"/>
  <c r="AD4060" i="10"/>
  <c r="AD4059" i="10"/>
  <c r="AD4056" i="10"/>
  <c r="AD4055" i="10"/>
  <c r="AD4054" i="10"/>
  <c r="AD4050" i="10"/>
  <c r="AD4049" i="10"/>
  <c r="AD4048" i="10"/>
  <c r="AD4047" i="10"/>
  <c r="AD4044" i="10"/>
  <c r="AD4042" i="10"/>
  <c r="AD4041" i="10"/>
  <c r="AD4038" i="10"/>
  <c r="AD4037" i="10"/>
  <c r="AD4036" i="10"/>
  <c r="AD4032" i="10"/>
  <c r="AD4031" i="10"/>
  <c r="AD4030" i="10"/>
  <c r="AD4029" i="10"/>
  <c r="AD4026" i="10"/>
  <c r="AD4024" i="10"/>
  <c r="AD4023" i="10"/>
  <c r="AD4020" i="10"/>
  <c r="AD4019" i="10"/>
  <c r="AD4018" i="10"/>
  <c r="AD4014" i="10"/>
  <c r="AD4013" i="10"/>
  <c r="AD4012" i="10"/>
  <c r="AD4011" i="10"/>
  <c r="AD4008" i="10"/>
  <c r="AD4006" i="10"/>
  <c r="AD4005" i="10"/>
  <c r="AD4002" i="10"/>
  <c r="AD4001" i="10"/>
  <c r="AD4000" i="10"/>
  <c r="AD3996" i="10"/>
  <c r="AD3995" i="10"/>
  <c r="AD3994" i="10"/>
  <c r="AD3993" i="10"/>
  <c r="AD3990" i="10"/>
  <c r="AD3988" i="10"/>
  <c r="AD3987" i="10"/>
  <c r="AD3984" i="10"/>
  <c r="AD3983" i="10"/>
  <c r="AD3982" i="10"/>
  <c r="AD3978" i="10"/>
  <c r="AD3977" i="10"/>
  <c r="AD3976" i="10"/>
  <c r="AD3975" i="10"/>
  <c r="AD3972" i="10"/>
  <c r="AD3970" i="10"/>
  <c r="AD3969" i="10"/>
  <c r="AD3966" i="10"/>
  <c r="AD3965" i="10"/>
  <c r="AD3964" i="10"/>
  <c r="AD3960" i="10"/>
  <c r="AD3959" i="10"/>
  <c r="AD3958" i="10"/>
  <c r="AD3957" i="10"/>
  <c r="AD3954" i="10"/>
  <c r="AD3952" i="10"/>
  <c r="AD3951" i="10"/>
  <c r="AD3948" i="10"/>
  <c r="AD3947" i="10"/>
  <c r="AD3946" i="10"/>
  <c r="AD3942" i="10"/>
  <c r="AD3941" i="10"/>
  <c r="AD3940" i="10"/>
  <c r="AD3939" i="10"/>
  <c r="AD3936" i="10"/>
  <c r="AD3934" i="10"/>
  <c r="AD3933" i="10"/>
  <c r="AD3930" i="10"/>
  <c r="AD3929" i="10"/>
  <c r="AD3928" i="10"/>
  <c r="AD3924" i="10"/>
  <c r="AD3923" i="10"/>
  <c r="AD3922" i="10"/>
  <c r="AD3921" i="10"/>
  <c r="AD3918" i="10"/>
  <c r="AD3916" i="10"/>
  <c r="AD3915" i="10"/>
  <c r="AD3912" i="10"/>
  <c r="AD3911" i="10"/>
  <c r="AD3910" i="10"/>
  <c r="AD3906" i="10"/>
  <c r="AD3905" i="10"/>
  <c r="AD3904" i="10"/>
  <c r="AD3903" i="10"/>
  <c r="AD3900" i="10"/>
  <c r="AD3898" i="10"/>
  <c r="AD3897" i="10"/>
  <c r="AD3894" i="10"/>
  <c r="AD3893" i="10"/>
  <c r="AD3892" i="10"/>
  <c r="AD3888" i="10"/>
  <c r="AD3887" i="10"/>
  <c r="AD3886" i="10"/>
  <c r="AD3885" i="10"/>
  <c r="AD3882" i="10"/>
  <c r="AD3880" i="10"/>
  <c r="AD3879" i="10"/>
  <c r="AD3876" i="10"/>
  <c r="AD3875" i="10"/>
  <c r="AD3874" i="10"/>
  <c r="AD3870" i="10"/>
  <c r="AD3869" i="10"/>
  <c r="AD3868" i="10"/>
  <c r="AD3867" i="10"/>
  <c r="AD3864" i="10"/>
  <c r="AD3862" i="10"/>
  <c r="AD3861" i="10"/>
  <c r="AD3858" i="10"/>
  <c r="AD3857" i="10"/>
  <c r="AD3856" i="10"/>
  <c r="AD3852" i="10"/>
  <c r="AD3851" i="10"/>
  <c r="AD3850" i="10"/>
  <c r="AD3849" i="10"/>
  <c r="AD3846" i="10"/>
  <c r="AD3844" i="10"/>
  <c r="AD3843" i="10"/>
  <c r="AD3840" i="10"/>
  <c r="AD3839" i="10"/>
  <c r="AD3838" i="10"/>
  <c r="AD3834" i="10"/>
  <c r="AD3833" i="10"/>
  <c r="AD3832" i="10"/>
  <c r="AD3831" i="10"/>
  <c r="AD3828" i="10"/>
  <c r="AD3826" i="10"/>
  <c r="AD3825" i="10"/>
  <c r="AD3822" i="10"/>
  <c r="AD3821" i="10"/>
  <c r="AD3820" i="10"/>
  <c r="AD3816" i="10"/>
  <c r="AD3815" i="10"/>
  <c r="AD3814" i="10"/>
  <c r="AD3813" i="10"/>
  <c r="AD3810" i="10"/>
  <c r="AD3808" i="10"/>
  <c r="AD3807" i="10"/>
  <c r="AD3804" i="10"/>
  <c r="AD3803" i="10"/>
  <c r="AD3802" i="10"/>
  <c r="AD3798" i="10"/>
  <c r="AD3797" i="10"/>
  <c r="AD3796" i="10"/>
  <c r="AD3795" i="10"/>
  <c r="AD3792" i="10"/>
  <c r="AD3790" i="10"/>
  <c r="AD3789" i="10"/>
  <c r="AD3786" i="10"/>
  <c r="AD3785" i="10"/>
  <c r="AD3784" i="10"/>
  <c r="AD3780" i="10"/>
  <c r="AD3779" i="10"/>
  <c r="AD3778" i="10"/>
  <c r="AD3777" i="10"/>
  <c r="AD3774" i="10"/>
  <c r="AD3772" i="10"/>
  <c r="AD3771" i="10"/>
  <c r="AD3768" i="10"/>
  <c r="AD3767" i="10"/>
  <c r="AD3766" i="10"/>
  <c r="AD3762" i="10"/>
  <c r="AD3761" i="10"/>
  <c r="AD3760" i="10"/>
  <c r="AD3759" i="10"/>
  <c r="AD3756" i="10"/>
  <c r="AD3754" i="10"/>
  <c r="AD3753" i="10"/>
  <c r="AD3750" i="10"/>
  <c r="AD3749" i="10"/>
  <c r="AD3748" i="10"/>
  <c r="AD3744" i="10"/>
  <c r="AD3743" i="10"/>
  <c r="AD3742" i="10"/>
  <c r="AD3741" i="10"/>
  <c r="AD3738" i="10"/>
  <c r="AD3736" i="10"/>
  <c r="AD3735" i="10"/>
  <c r="AD3732" i="10"/>
  <c r="AD3731" i="10"/>
  <c r="AD3730" i="10"/>
  <c r="AD3726" i="10"/>
  <c r="AD3725" i="10"/>
  <c r="AD3724" i="10"/>
  <c r="AD3723" i="10"/>
  <c r="AD3720" i="10"/>
  <c r="AD3718" i="10"/>
  <c r="AD3717" i="10"/>
  <c r="AD3714" i="10"/>
  <c r="AD3713" i="10"/>
  <c r="AD3712" i="10"/>
  <c r="AD3708" i="10"/>
  <c r="AD3707" i="10"/>
  <c r="AD3706" i="10"/>
  <c r="AD3705" i="10"/>
  <c r="AD3702" i="10"/>
  <c r="AD3700" i="10"/>
  <c r="AD3699" i="10"/>
  <c r="AD3696" i="10"/>
  <c r="AD3695" i="10"/>
  <c r="AD3694" i="10"/>
  <c r="AD3690" i="10"/>
  <c r="AD3689" i="10"/>
  <c r="AD3688" i="10"/>
  <c r="AD3687" i="10"/>
  <c r="AD3684" i="10"/>
  <c r="AD3682" i="10"/>
  <c r="AD3681" i="10"/>
  <c r="AD3678" i="10"/>
  <c r="AD3677" i="10"/>
  <c r="AD3676" i="10"/>
  <c r="AD3672" i="10"/>
  <c r="AD3671" i="10"/>
  <c r="AD3670" i="10"/>
  <c r="AD3669" i="10"/>
  <c r="AD3666" i="10"/>
  <c r="AD3664" i="10"/>
  <c r="AD3663" i="10"/>
  <c r="AD3660" i="10"/>
  <c r="AD3659" i="10"/>
  <c r="AD3658" i="10"/>
  <c r="AD3657" i="10"/>
  <c r="AD3654" i="10"/>
  <c r="AD3653" i="10"/>
  <c r="AD3652" i="10"/>
  <c r="AD3651" i="10"/>
  <c r="AD3648" i="10"/>
  <c r="AD3647" i="10"/>
  <c r="AD3646" i="10"/>
  <c r="AD3645" i="10"/>
  <c r="AD3642" i="10"/>
  <c r="AD3641" i="10"/>
  <c r="AD3640" i="10"/>
  <c r="AD3639" i="10"/>
  <c r="AD3636" i="10"/>
  <c r="AD3635" i="10"/>
  <c r="AD3634" i="10"/>
  <c r="AD3633" i="10"/>
  <c r="AD3630" i="10"/>
  <c r="AD3629" i="10"/>
  <c r="AD3628" i="10"/>
  <c r="AD3627" i="10"/>
  <c r="AD3624" i="10"/>
  <c r="AD3623" i="10"/>
  <c r="AD3622" i="10"/>
  <c r="AD3621" i="10"/>
  <c r="AD3619" i="10"/>
  <c r="AD3618" i="10"/>
  <c r="AD3617" i="10"/>
  <c r="AD3616" i="10"/>
  <c r="AD3612" i="10"/>
  <c r="AD3611" i="10"/>
  <c r="AD3610" i="10"/>
  <c r="AD3609" i="10"/>
  <c r="AD3606" i="10"/>
  <c r="AD3605" i="10"/>
  <c r="AD3604" i="10"/>
  <c r="AD3603" i="10"/>
  <c r="AD3600" i="10"/>
  <c r="AD3599" i="10"/>
  <c r="AD3598" i="10"/>
  <c r="AD3597" i="10"/>
  <c r="AD3594" i="10"/>
  <c r="AD3593" i="10"/>
  <c r="AD3592" i="10"/>
  <c r="AD3591" i="10"/>
  <c r="AD3588" i="10"/>
  <c r="AD3587" i="10"/>
  <c r="AD3586" i="10"/>
  <c r="AD3585" i="10"/>
  <c r="AD3582" i="10"/>
  <c r="AD3580" i="10"/>
  <c r="AD3579" i="10"/>
  <c r="AD3576" i="10"/>
  <c r="AD3575" i="10"/>
  <c r="AD3574" i="10"/>
  <c r="AD3573" i="10"/>
  <c r="AD3570" i="10"/>
  <c r="AD3569" i="10"/>
  <c r="AD3568" i="10"/>
  <c r="AD3567" i="10"/>
  <c r="AD3564" i="10"/>
  <c r="AD3563" i="10"/>
  <c r="AD3562" i="10"/>
  <c r="AD3561" i="10"/>
  <c r="AD3558" i="10"/>
  <c r="AD3557" i="10"/>
  <c r="AD3556" i="10"/>
  <c r="AD3555" i="10"/>
  <c r="AD3552" i="10"/>
  <c r="AD3551" i="10"/>
  <c r="AD3550" i="10"/>
  <c r="AD3549" i="10"/>
  <c r="AD3546" i="10"/>
  <c r="AD3545" i="10"/>
  <c r="AD3544" i="10"/>
  <c r="AD3543" i="10"/>
  <c r="AD3541" i="10"/>
  <c r="AD3540" i="10"/>
  <c r="AD3539" i="10"/>
  <c r="AD3538" i="10"/>
  <c r="AD3537" i="10"/>
  <c r="AD3534" i="10"/>
  <c r="AD3533" i="10"/>
  <c r="AD3532" i="10"/>
  <c r="AD3531" i="10"/>
  <c r="AD3528" i="10"/>
  <c r="AD3527" i="10"/>
  <c r="AD3526" i="10"/>
  <c r="AD3525" i="10"/>
  <c r="AD3522" i="10"/>
  <c r="AD3521" i="10"/>
  <c r="AD3520" i="10"/>
  <c r="AD3519" i="10"/>
  <c r="AD3516" i="10"/>
  <c r="AD3515" i="10"/>
  <c r="AD3514" i="10"/>
  <c r="AD3513" i="10"/>
  <c r="AD3510" i="10"/>
  <c r="AD3509" i="10"/>
  <c r="AD3508" i="10"/>
  <c r="AD3504" i="10"/>
  <c r="AD3503" i="10"/>
  <c r="AD3502" i="10"/>
  <c r="AD3501" i="10"/>
  <c r="AD3498" i="10"/>
  <c r="AD3497" i="10"/>
  <c r="AD3496" i="10"/>
  <c r="AD3495" i="10"/>
  <c r="AD3492" i="10"/>
  <c r="AD3491" i="10"/>
  <c r="AD3490" i="10"/>
  <c r="AD3489" i="10"/>
  <c r="AD3486" i="10"/>
  <c r="AD3485" i="10"/>
  <c r="AD3484" i="10"/>
  <c r="AD3483" i="10"/>
  <c r="AD3480" i="10"/>
  <c r="AD3479" i="10"/>
  <c r="AD3478" i="10"/>
  <c r="AD3477" i="10"/>
  <c r="AD3474" i="10"/>
  <c r="AD3472" i="10"/>
  <c r="AD3471" i="10"/>
  <c r="AD3468" i="10"/>
  <c r="AD3467" i="10"/>
  <c r="AD3466" i="10"/>
  <c r="AD3465" i="10"/>
  <c r="AD3462" i="10"/>
  <c r="AD3461" i="10"/>
  <c r="AD3460" i="10"/>
  <c r="AD3459" i="10"/>
  <c r="AD3456" i="10"/>
  <c r="AD3455" i="10"/>
  <c r="AD3454" i="10"/>
  <c r="AD3453" i="10"/>
  <c r="AD3450" i="10"/>
  <c r="AD3449" i="10"/>
  <c r="AD3448" i="10"/>
  <c r="AD3447" i="10"/>
  <c r="AD3444" i="10"/>
  <c r="AD3443" i="10"/>
  <c r="AD3442" i="10"/>
  <c r="AD3441" i="10"/>
  <c r="AD3438" i="10"/>
  <c r="AD3437" i="10"/>
  <c r="AD3436" i="10"/>
  <c r="AD3435" i="10"/>
  <c r="AD3432" i="10"/>
  <c r="AD3431" i="10"/>
  <c r="AD3430" i="10"/>
  <c r="AD3429" i="10"/>
  <c r="AD3426" i="10"/>
  <c r="AD3425" i="10"/>
  <c r="AD3424" i="10"/>
  <c r="AD3423" i="10"/>
  <c r="AD3420" i="10"/>
  <c r="AD3419" i="10"/>
  <c r="AD3418" i="10"/>
  <c r="AD3417" i="10"/>
  <c r="AD3414" i="10"/>
  <c r="AD3413" i="10"/>
  <c r="AD3412" i="10"/>
  <c r="AD3411" i="10"/>
  <c r="AD3408" i="10"/>
  <c r="AD3407" i="10"/>
  <c r="AD3406" i="10"/>
  <c r="AD3405" i="10"/>
  <c r="AD3403" i="10"/>
  <c r="AD3402" i="10"/>
  <c r="AD3401" i="10"/>
  <c r="AD3400" i="10"/>
  <c r="AD3396" i="10"/>
  <c r="AD3395" i="10"/>
  <c r="AD3394" i="10"/>
  <c r="AD3393" i="10"/>
  <c r="AD3390" i="10"/>
  <c r="AD3389" i="10"/>
  <c r="AD3388" i="10"/>
  <c r="AD3387" i="10"/>
  <c r="AD3384" i="10"/>
  <c r="AD3383" i="10"/>
  <c r="AD3382" i="10"/>
  <c r="AD3381" i="10"/>
  <c r="AD3378" i="10"/>
  <c r="AD3377" i="10"/>
  <c r="AD3376" i="10"/>
  <c r="AD3375" i="10"/>
  <c r="AD3372" i="10"/>
  <c r="AD3371" i="10"/>
  <c r="AD3370" i="10"/>
  <c r="AD3369" i="10"/>
  <c r="AD3366" i="10"/>
  <c r="AD3364" i="10"/>
  <c r="AD3363" i="10"/>
  <c r="AD3360" i="10"/>
  <c r="AD3359" i="10"/>
  <c r="AD3358" i="10"/>
  <c r="AD3357" i="10"/>
  <c r="AD3354" i="10"/>
  <c r="AD3353" i="10"/>
  <c r="AD3352" i="10"/>
  <c r="AD3351" i="10"/>
  <c r="AD3348" i="10"/>
  <c r="AD3347" i="10"/>
  <c r="AD3346" i="10"/>
  <c r="AD3345" i="10"/>
  <c r="AD3342" i="10"/>
  <c r="AD3341" i="10"/>
  <c r="AD3340" i="10"/>
  <c r="AD3339" i="10"/>
  <c r="AD3336" i="10"/>
  <c r="AD3335" i="10"/>
  <c r="AD3334" i="10"/>
  <c r="AD3333" i="10"/>
  <c r="AD3330" i="10"/>
  <c r="AD3329" i="10"/>
  <c r="AD3328" i="10"/>
  <c r="AD3327" i="10"/>
  <c r="AD3325" i="10"/>
  <c r="AD3324" i="10"/>
  <c r="AD3323" i="10"/>
  <c r="AD3322" i="10"/>
  <c r="AD3321" i="10"/>
  <c r="AD3318" i="10"/>
  <c r="AD3317" i="10"/>
  <c r="AD3315" i="10"/>
  <c r="AD3312" i="10"/>
  <c r="AD3311" i="10"/>
  <c r="AD3310" i="10"/>
  <c r="AD3309" i="10"/>
  <c r="AD3306" i="10"/>
  <c r="AD3305" i="10"/>
  <c r="AD3304" i="10"/>
  <c r="AD3303" i="10"/>
  <c r="AD3300" i="10"/>
  <c r="AD3299" i="10"/>
  <c r="AD3297" i="10"/>
  <c r="AD3294" i="10"/>
  <c r="AD3293" i="10"/>
  <c r="AD3292" i="10"/>
  <c r="AD3288" i="10"/>
  <c r="AD3287" i="10"/>
  <c r="AD3286" i="10"/>
  <c r="AD3285" i="10"/>
  <c r="AD3282" i="10"/>
  <c r="AD3281" i="10"/>
  <c r="AD3280" i="10"/>
  <c r="AD3279" i="10"/>
  <c r="AD3276" i="10"/>
  <c r="AD3275" i="10"/>
  <c r="AD3273" i="10"/>
  <c r="AD3270" i="10"/>
  <c r="AD3269" i="10"/>
  <c r="AD3268" i="10"/>
  <c r="AD3267" i="10"/>
  <c r="AD3264" i="10"/>
  <c r="AD3263" i="10"/>
  <c r="AD3262" i="10"/>
  <c r="AD3261" i="10"/>
  <c r="AD3258" i="10"/>
  <c r="AD3256" i="10"/>
  <c r="AD3255" i="10"/>
  <c r="AD3252" i="10"/>
  <c r="AD3251" i="10"/>
  <c r="AD3249" i="10"/>
  <c r="AD3246" i="10"/>
  <c r="AD3245" i="10"/>
  <c r="AD3244" i="10"/>
  <c r="AD3243" i="10"/>
  <c r="AD3240" i="10"/>
  <c r="AD3239" i="10"/>
  <c r="AD3238" i="10"/>
  <c r="AD3237" i="10"/>
  <c r="AD3234" i="10"/>
  <c r="AD3233" i="10"/>
  <c r="AD3231" i="10"/>
  <c r="AD3228" i="10"/>
  <c r="AD3227" i="10"/>
  <c r="AD3226" i="10"/>
  <c r="AD3225" i="10"/>
  <c r="AD3222" i="10"/>
  <c r="AD3221" i="10"/>
  <c r="AD3220" i="10"/>
  <c r="AD3219" i="10"/>
  <c r="AD3216" i="10"/>
  <c r="AD3215" i="10"/>
  <c r="AD3214" i="10"/>
  <c r="AD3213" i="10"/>
  <c r="AD3210" i="10"/>
  <c r="AD3209" i="10"/>
  <c r="AD3207" i="10"/>
  <c r="AD3204" i="10"/>
  <c r="AD3203" i="10"/>
  <c r="AD3202" i="10"/>
  <c r="AD3201" i="10"/>
  <c r="AD3198" i="10"/>
  <c r="AD3197" i="10"/>
  <c r="AD3196" i="10"/>
  <c r="AD3195" i="10"/>
  <c r="AD3192" i="10"/>
  <c r="AD3191" i="10"/>
  <c r="AD3189" i="10"/>
  <c r="AD3186" i="10"/>
  <c r="AD3185" i="10"/>
  <c r="AD3184" i="10"/>
  <c r="AD3180" i="10"/>
  <c r="AD3179" i="10"/>
  <c r="AD3178" i="10"/>
  <c r="AD3177" i="10"/>
  <c r="AD3174" i="10"/>
  <c r="AD3173" i="10"/>
  <c r="AD3172" i="10"/>
  <c r="AD3171" i="10"/>
  <c r="AD3168" i="10"/>
  <c r="AD3167" i="10"/>
  <c r="AD3165" i="10"/>
  <c r="AD3162" i="10"/>
  <c r="AD3161" i="10"/>
  <c r="AD3160" i="10"/>
  <c r="AD3159" i="10"/>
  <c r="AD3156" i="10"/>
  <c r="AD3155" i="10"/>
  <c r="AD3154" i="10"/>
  <c r="AD3153" i="10"/>
  <c r="AD3150" i="10"/>
  <c r="AD3148" i="10"/>
  <c r="AD3147" i="10"/>
  <c r="AD3144" i="10"/>
  <c r="AD3143" i="10"/>
  <c r="AD3141" i="10"/>
  <c r="AD3138" i="10"/>
  <c r="AD3137" i="10"/>
  <c r="AD3136" i="10"/>
  <c r="AD3135" i="10"/>
  <c r="AD3132" i="10"/>
  <c r="AD3131" i="10"/>
  <c r="AD3130" i="10"/>
  <c r="AD3129" i="10"/>
  <c r="AD3126" i="10"/>
  <c r="AD3125" i="10"/>
  <c r="AD3123" i="10"/>
  <c r="AD3120" i="10"/>
  <c r="AD3119" i="10"/>
  <c r="AD3118" i="10"/>
  <c r="AD3117" i="10"/>
  <c r="AD3114" i="10"/>
  <c r="AD3113" i="10"/>
  <c r="AD3112" i="10"/>
  <c r="AD3111" i="10"/>
  <c r="AD3108" i="10"/>
  <c r="AD3107" i="10"/>
  <c r="AD3106" i="10"/>
  <c r="AD3105" i="10"/>
  <c r="AD3102" i="10"/>
  <c r="AD3101" i="10"/>
  <c r="AD3099" i="10"/>
  <c r="AD3096" i="10"/>
  <c r="AD3095" i="10"/>
  <c r="AD3094" i="10"/>
  <c r="AD3093" i="10"/>
  <c r="AD3090" i="10"/>
  <c r="AD3089" i="10"/>
  <c r="AD3088" i="10"/>
  <c r="AD3087" i="10"/>
  <c r="AD3084" i="10"/>
  <c r="AD3083" i="10"/>
  <c r="AD3081" i="10"/>
  <c r="AD3078" i="10"/>
  <c r="AD3077" i="10"/>
  <c r="AD3076" i="10"/>
  <c r="AD3072" i="10"/>
  <c r="AD3071" i="10"/>
  <c r="AD3070" i="10"/>
  <c r="AD3069" i="10"/>
  <c r="AD3066" i="10"/>
  <c r="AD3065" i="10"/>
  <c r="AD3064" i="10"/>
  <c r="AD3063" i="10"/>
  <c r="AD3060" i="10"/>
  <c r="AD3059" i="10"/>
  <c r="AD3057" i="10"/>
  <c r="AD3054" i="10"/>
  <c r="AD3053" i="10"/>
  <c r="AD3052" i="10"/>
  <c r="AD3051" i="10"/>
  <c r="AD3048" i="10"/>
  <c r="AD3047" i="10"/>
  <c r="AD3046" i="10"/>
  <c r="AD3045" i="10"/>
  <c r="AD3042" i="10"/>
  <c r="AD3040" i="10"/>
  <c r="AD3039" i="10"/>
  <c r="AD3036" i="10"/>
  <c r="AD3035" i="10"/>
  <c r="AD3033" i="10"/>
  <c r="AD3030" i="10"/>
  <c r="AD3029" i="10"/>
  <c r="AD3028" i="10"/>
  <c r="AD3027" i="10"/>
  <c r="AD3024" i="10"/>
  <c r="AD3023" i="10"/>
  <c r="AD3022" i="10"/>
  <c r="AD3021" i="10"/>
  <c r="AD3018" i="10"/>
  <c r="AD3017" i="10"/>
  <c r="AD3015" i="10"/>
  <c r="AD3012" i="10"/>
  <c r="AD3011" i="10"/>
  <c r="AD3010" i="10"/>
  <c r="AD3009" i="10"/>
  <c r="AD3006" i="10"/>
  <c r="AD3005" i="10"/>
  <c r="AD3004" i="10"/>
  <c r="AD3003" i="10"/>
  <c r="AD3001" i="10"/>
  <c r="AD3000" i="10"/>
  <c r="AD2999" i="10"/>
  <c r="AD2998" i="10"/>
  <c r="AD2997" i="10"/>
  <c r="AD2994" i="10"/>
  <c r="AD2993" i="10"/>
  <c r="AD2991" i="10"/>
  <c r="AD2988" i="10"/>
  <c r="AD2987" i="10"/>
  <c r="AD2986" i="10"/>
  <c r="AD2985" i="10"/>
  <c r="AD2982" i="10"/>
  <c r="AD2981" i="10"/>
  <c r="AD2980" i="10"/>
  <c r="AD2979" i="10"/>
  <c r="AD2976" i="10"/>
  <c r="AD2975" i="10"/>
  <c r="AD2973" i="10"/>
  <c r="AD2970" i="10"/>
  <c r="AD2969" i="10"/>
  <c r="AD2968" i="10"/>
  <c r="AD2964" i="10"/>
  <c r="AD2963" i="10"/>
  <c r="AD2962" i="10"/>
  <c r="AD2961" i="10"/>
  <c r="AD2958" i="10"/>
  <c r="AD2957" i="10"/>
  <c r="AD2956" i="10"/>
  <c r="AD2955" i="10"/>
  <c r="AD2952" i="10"/>
  <c r="AD2951" i="10"/>
  <c r="AD2949" i="10"/>
  <c r="AD2946" i="10"/>
  <c r="AD2945" i="10"/>
  <c r="AD2944" i="10"/>
  <c r="AD2943" i="10"/>
  <c r="AD2940" i="10"/>
  <c r="AD2939" i="10"/>
  <c r="AD2938" i="10"/>
  <c r="AD2937" i="10"/>
  <c r="AD2934" i="10"/>
  <c r="AD2932" i="10"/>
  <c r="AD2931" i="10"/>
  <c r="AD2928" i="10"/>
  <c r="AD2927" i="10"/>
  <c r="AD2925" i="10"/>
  <c r="AD2922" i="10"/>
  <c r="AD2921" i="10"/>
  <c r="AD2920" i="10"/>
  <c r="AD2919" i="10"/>
  <c r="AD2916" i="10"/>
  <c r="AD2915" i="10"/>
  <c r="AD2914" i="10"/>
  <c r="AD2913" i="10"/>
  <c r="AD2910" i="10"/>
  <c r="AD2909" i="10"/>
  <c r="AD2907" i="10"/>
  <c r="AD2904" i="10"/>
  <c r="AD2903" i="10"/>
  <c r="AD2902" i="10"/>
  <c r="AD2901" i="10"/>
  <c r="AD2898" i="10"/>
  <c r="AD2897" i="10"/>
  <c r="AD2896" i="10"/>
  <c r="AD2895" i="10"/>
  <c r="AD2892" i="10"/>
  <c r="AD2891" i="10"/>
  <c r="AD2890" i="10"/>
  <c r="AD2889" i="10"/>
  <c r="AD2886" i="10"/>
  <c r="AD2885" i="10"/>
  <c r="AD2883" i="10"/>
  <c r="AD2880" i="10"/>
  <c r="AD2879" i="10"/>
  <c r="AD2878" i="10"/>
  <c r="AD2877" i="10"/>
  <c r="AD2874" i="10"/>
  <c r="AD2873" i="10"/>
  <c r="AD2872" i="10"/>
  <c r="AD2871" i="10"/>
  <c r="AD2868" i="10"/>
  <c r="AD2867" i="10"/>
  <c r="AD2865" i="10"/>
  <c r="AD2862" i="10"/>
  <c r="AD2861" i="10"/>
  <c r="AD2860" i="10"/>
  <c r="AD2856" i="10"/>
  <c r="AD2855" i="10"/>
  <c r="AD2854" i="10"/>
  <c r="AD2853" i="10"/>
  <c r="AD2850" i="10"/>
  <c r="AD2849" i="10"/>
  <c r="AD2848" i="10"/>
  <c r="AD2847" i="10"/>
  <c r="AD2844" i="10"/>
  <c r="AD2843" i="10"/>
  <c r="AD2841" i="10"/>
  <c r="AD2838" i="10"/>
  <c r="AD2837" i="10"/>
  <c r="AD2836" i="10"/>
  <c r="AD2835" i="10"/>
  <c r="AD2832" i="10"/>
  <c r="AD2831" i="10"/>
  <c r="AD2830" i="10"/>
  <c r="AD2829" i="10"/>
  <c r="AD2826" i="10"/>
  <c r="AD2824" i="10"/>
  <c r="AD2823" i="10"/>
  <c r="AD2820" i="10"/>
  <c r="AD2819" i="10"/>
  <c r="AD2817" i="10"/>
  <c r="AD2814" i="10"/>
  <c r="AD2813" i="10"/>
  <c r="AD2812" i="10"/>
  <c r="AD2811" i="10"/>
  <c r="AD2808" i="10"/>
  <c r="AD2807" i="10"/>
  <c r="AD2806" i="10"/>
  <c r="AD2805" i="10"/>
  <c r="AD2802" i="10"/>
  <c r="AD2801" i="10"/>
  <c r="AD2799" i="10"/>
  <c r="AD2796" i="10"/>
  <c r="AD2795" i="10"/>
  <c r="AD2794" i="10"/>
  <c r="AD2793" i="10"/>
  <c r="AD2790" i="10"/>
  <c r="AD2789" i="10"/>
  <c r="AD2788" i="10"/>
  <c r="AD2787" i="10"/>
  <c r="AD2784" i="10"/>
  <c r="AD2783" i="10"/>
  <c r="AD2782" i="10"/>
  <c r="AD2781" i="10"/>
  <c r="AD2778" i="10"/>
  <c r="AD2777" i="10"/>
  <c r="AD2775" i="10"/>
  <c r="AD2772" i="10"/>
  <c r="AD2771" i="10"/>
  <c r="AD2770" i="10"/>
  <c r="AD2769" i="10"/>
  <c r="AD2766" i="10"/>
  <c r="AD2765" i="10"/>
  <c r="AD2764" i="10"/>
  <c r="AD2763" i="10"/>
  <c r="AD2760" i="10"/>
  <c r="AD2759" i="10"/>
  <c r="AD2757" i="10"/>
  <c r="AD2754" i="10"/>
  <c r="AD2753" i="10"/>
  <c r="AD2752" i="10"/>
  <c r="AD2748" i="10"/>
  <c r="AD2747" i="10"/>
  <c r="AD2746" i="10"/>
  <c r="AD2745" i="10"/>
  <c r="AD2742" i="10"/>
  <c r="AD2741" i="10"/>
  <c r="AD2740" i="10"/>
  <c r="AD2739" i="10"/>
  <c r="AD2736" i="10"/>
  <c r="AD2735" i="10"/>
  <c r="AD2733" i="10"/>
  <c r="AD2730" i="10"/>
  <c r="AD2729" i="10"/>
  <c r="AD2728" i="10"/>
  <c r="AD2727" i="10"/>
  <c r="AD2724" i="10"/>
  <c r="AD2723" i="10"/>
  <c r="AD2722" i="10"/>
  <c r="AD2721" i="10"/>
  <c r="AD2718" i="10"/>
  <c r="AD2716" i="10"/>
  <c r="AD2715" i="10"/>
  <c r="AD2712" i="10"/>
  <c r="AD2711" i="10"/>
  <c r="AD2709" i="10"/>
  <c r="AD2706" i="10"/>
  <c r="AD2705" i="10"/>
  <c r="AD2704" i="10"/>
  <c r="AD2703" i="10"/>
  <c r="AD2700" i="10"/>
  <c r="AD2699" i="10"/>
  <c r="AD2698" i="10"/>
  <c r="AD2697" i="10"/>
  <c r="AD2694" i="10"/>
  <c r="AD2693" i="10"/>
  <c r="AD2691" i="10"/>
  <c r="AD2688" i="10"/>
  <c r="AD2687" i="10"/>
  <c r="AD2686" i="10"/>
  <c r="AD2685" i="10"/>
  <c r="AD2682" i="10"/>
  <c r="AD2681" i="10"/>
  <c r="AD2680" i="10"/>
  <c r="AD2679" i="10"/>
  <c r="AD2677" i="10"/>
  <c r="AD2676" i="10"/>
  <c r="AD2675" i="10"/>
  <c r="AD2674" i="10"/>
  <c r="AD2673" i="10"/>
  <c r="AD2670" i="10"/>
  <c r="AD2669" i="10"/>
  <c r="AD2667" i="10"/>
  <c r="AD2664" i="10"/>
  <c r="AD2663" i="10"/>
  <c r="AD2662" i="10"/>
  <c r="AD2661" i="10"/>
  <c r="AD2658" i="10"/>
  <c r="AD2657" i="10"/>
  <c r="AD2656" i="10"/>
  <c r="AD2655" i="10"/>
  <c r="AD2652" i="10"/>
  <c r="AD2651" i="10"/>
  <c r="AD2649" i="10"/>
  <c r="AD2646" i="10"/>
  <c r="AD2645" i="10"/>
  <c r="AD2644" i="10"/>
  <c r="AD2640" i="10"/>
  <c r="AD2639" i="10"/>
  <c r="AD2638" i="10"/>
  <c r="AD2637" i="10"/>
  <c r="AD2634" i="10"/>
  <c r="AD2633" i="10"/>
  <c r="AD2632" i="10"/>
  <c r="AD2631" i="10"/>
  <c r="AD2628" i="10"/>
  <c r="AD2627" i="10"/>
  <c r="AD2625" i="10"/>
  <c r="AD2622" i="10"/>
  <c r="AD2621" i="10"/>
  <c r="AD2620" i="10"/>
  <c r="AD2619" i="10"/>
  <c r="AD2616" i="10"/>
  <c r="AD2615" i="10"/>
  <c r="AD2614" i="10"/>
  <c r="AD2613" i="10"/>
  <c r="AD2610" i="10"/>
  <c r="AD2608" i="10"/>
  <c r="AD2607" i="10"/>
  <c r="AD2604" i="10"/>
  <c r="AD2603" i="10"/>
  <c r="AD2601" i="10"/>
  <c r="AD2598" i="10"/>
  <c r="AD2597" i="10"/>
  <c r="AD2596" i="10"/>
  <c r="AD2595" i="10"/>
  <c r="AD2592" i="10"/>
  <c r="AD2591" i="10"/>
  <c r="AD2590" i="10"/>
  <c r="AD2589" i="10"/>
  <c r="AD2586" i="10"/>
  <c r="AD2585" i="10"/>
  <c r="AD2583" i="10"/>
  <c r="AD2580" i="10"/>
  <c r="AD2579" i="10"/>
  <c r="AD2578" i="10"/>
  <c r="AD2577" i="10"/>
  <c r="AD2574" i="10"/>
  <c r="AD2573" i="10"/>
  <c r="AD2572" i="10"/>
  <c r="AD2571" i="10"/>
  <c r="AD2568" i="10"/>
  <c r="AD2567" i="10"/>
  <c r="AD2566" i="10"/>
  <c r="AD2565" i="10"/>
  <c r="AD2562" i="10"/>
  <c r="AD2561" i="10"/>
  <c r="AD2559" i="10"/>
  <c r="AD2556" i="10"/>
  <c r="AD2555" i="10"/>
  <c r="AD2554" i="10"/>
  <c r="AD2553" i="10"/>
  <c r="AD2550" i="10"/>
  <c r="AD2549" i="10"/>
  <c r="AD2548" i="10"/>
  <c r="AD2547" i="10"/>
  <c r="AD2544" i="10"/>
  <c r="AD2543" i="10"/>
  <c r="AD2541" i="10"/>
  <c r="AD2538" i="10"/>
  <c r="AD2537" i="10"/>
  <c r="AD2536" i="10"/>
  <c r="AD2532" i="10"/>
  <c r="AD2531" i="10"/>
  <c r="AD2530" i="10"/>
  <c r="AD2529" i="10"/>
  <c r="AD2526" i="10"/>
  <c r="AD2525" i="10"/>
  <c r="AD2524" i="10"/>
  <c r="AD2523" i="10"/>
  <c r="AD2520" i="10"/>
  <c r="AD2519" i="10"/>
  <c r="AD2517" i="10"/>
  <c r="AD2514" i="10"/>
  <c r="AD2513" i="10"/>
  <c r="AD2512" i="10"/>
  <c r="AD2511" i="10"/>
  <c r="AD2508" i="10"/>
  <c r="AD2507" i="10"/>
  <c r="AD2506" i="10"/>
  <c r="AD2505" i="10"/>
  <c r="AD2502" i="10"/>
  <c r="AD2500" i="10"/>
  <c r="AD2499" i="10"/>
  <c r="AD2496" i="10"/>
  <c r="AD2495" i="10"/>
  <c r="AD2493" i="10"/>
  <c r="AD2490" i="10"/>
  <c r="AD2489" i="10"/>
  <c r="AD2488" i="10"/>
  <c r="AD2487" i="10"/>
  <c r="AD2484" i="10"/>
  <c r="AD2483" i="10"/>
  <c r="AD2482" i="10"/>
  <c r="AD2481" i="10"/>
  <c r="AD2478" i="10"/>
  <c r="AD2477" i="10"/>
  <c r="AD2475" i="10"/>
  <c r="AD2472" i="10"/>
  <c r="AD2471" i="10"/>
  <c r="AD2470" i="10"/>
  <c r="AD2469" i="10"/>
  <c r="AD2466" i="10"/>
  <c r="AD2465" i="10"/>
  <c r="AD2464" i="10"/>
  <c r="AD2463" i="10"/>
  <c r="AD2460" i="10"/>
  <c r="AD2459" i="10"/>
  <c r="AD2458" i="10"/>
  <c r="AD2457" i="10"/>
  <c r="AD2454" i="10"/>
  <c r="AD2453" i="10"/>
  <c r="AD2451" i="10"/>
  <c r="AD2448" i="10"/>
  <c r="AD2447" i="10"/>
  <c r="AD2446" i="10"/>
  <c r="AD2445" i="10"/>
  <c r="AD2442" i="10"/>
  <c r="AD2441" i="10"/>
  <c r="AD2440" i="10"/>
  <c r="AD2439" i="10"/>
  <c r="AD2436" i="10"/>
  <c r="AD2435" i="10"/>
  <c r="AD2433" i="10"/>
  <c r="AD2430" i="10"/>
  <c r="AD2429" i="10"/>
  <c r="AD2428" i="10"/>
  <c r="AD2424" i="10"/>
  <c r="AD2423" i="10"/>
  <c r="AD2422" i="10"/>
  <c r="AD2421" i="10"/>
  <c r="AD2418" i="10"/>
  <c r="AD2417" i="10"/>
  <c r="AD2416" i="10"/>
  <c r="AD2415" i="10"/>
  <c r="AD2412" i="10"/>
  <c r="AD2411" i="10"/>
  <c r="AD2409" i="10"/>
  <c r="AD2406" i="10"/>
  <c r="AD2405" i="10"/>
  <c r="AD2404" i="10"/>
  <c r="AD2403" i="10"/>
  <c r="AD2400" i="10"/>
  <c r="AD2399" i="10"/>
  <c r="AD2397" i="10"/>
  <c r="AD2394" i="10"/>
  <c r="AD2392" i="10"/>
  <c r="AD2391" i="10"/>
  <c r="AD2388" i="10"/>
  <c r="AD2387" i="10"/>
  <c r="AD2385" i="10"/>
  <c r="AD2382" i="10"/>
  <c r="AD2381" i="10"/>
  <c r="AD2380" i="10"/>
  <c r="AD2379" i="10"/>
  <c r="AD2376" i="10"/>
  <c r="AD2375" i="10"/>
  <c r="AD2374" i="10"/>
  <c r="AD2373" i="10"/>
  <c r="AD2370" i="10"/>
  <c r="AD2369" i="10"/>
  <c r="AD2367" i="10"/>
  <c r="AD2364" i="10"/>
  <c r="AD2363" i="10"/>
  <c r="AD2362" i="10"/>
  <c r="AD2361" i="10"/>
  <c r="AD2358" i="10"/>
  <c r="AD2357" i="10"/>
  <c r="AD2356" i="10"/>
  <c r="AD2355" i="10"/>
  <c r="AD2353" i="10"/>
  <c r="AD2352" i="10"/>
  <c r="AD2351" i="10"/>
  <c r="AD2349" i="10"/>
  <c r="AD2346" i="10"/>
  <c r="AD2345" i="10"/>
  <c r="AD2343" i="10"/>
  <c r="AD2340" i="10"/>
  <c r="AD2339" i="10"/>
  <c r="AD2338" i="10"/>
  <c r="AD2337" i="10"/>
  <c r="AD2334" i="10"/>
  <c r="AD2333" i="10"/>
  <c r="AD2332" i="10"/>
  <c r="AD2331" i="10"/>
  <c r="AD2328" i="10"/>
  <c r="AD2327" i="10"/>
  <c r="AD2325" i="10"/>
  <c r="AD2322" i="10"/>
  <c r="AD2321" i="10"/>
  <c r="AD2316" i="10"/>
  <c r="AD2315" i="10"/>
  <c r="AD2314" i="10"/>
  <c r="AD2313" i="10"/>
  <c r="AD2310" i="10"/>
  <c r="AD2309" i="10"/>
  <c r="AD2308" i="10"/>
  <c r="AD2307" i="10"/>
  <c r="AD2304" i="10"/>
  <c r="AD2303" i="10"/>
  <c r="AD2302" i="10"/>
  <c r="AD2301" i="10"/>
  <c r="AD2298" i="10"/>
  <c r="AD2296" i="10"/>
  <c r="AD2295" i="10"/>
  <c r="AD2292" i="10"/>
  <c r="AD2291" i="10"/>
  <c r="AD2289" i="10"/>
  <c r="AD2286" i="10"/>
  <c r="AD2285" i="10"/>
  <c r="AD2284" i="10"/>
  <c r="AD2280" i="10"/>
  <c r="AD2279" i="10"/>
  <c r="AD2277" i="10"/>
  <c r="AD2274" i="10"/>
  <c r="AD2273" i="10"/>
  <c r="AD2272" i="10"/>
  <c r="AD2271" i="10"/>
  <c r="AD2268" i="10"/>
  <c r="AD2267" i="10"/>
  <c r="AD2266" i="10"/>
  <c r="AD2265" i="10"/>
  <c r="AD2262" i="10"/>
  <c r="AD2260" i="10"/>
  <c r="AD2259" i="10"/>
  <c r="AD2256" i="10"/>
  <c r="AD2255" i="10"/>
  <c r="AD2253" i="10"/>
  <c r="AD2250" i="10"/>
  <c r="AD2249" i="10"/>
  <c r="AD2244" i="10"/>
  <c r="AD2243" i="10"/>
  <c r="AD2242" i="10"/>
  <c r="AD2241" i="10"/>
  <c r="AD2238" i="10"/>
  <c r="AD2237" i="10"/>
  <c r="AD2236" i="10"/>
  <c r="AD2235" i="10"/>
  <c r="AD2233" i="10"/>
  <c r="AD2232" i="10"/>
  <c r="AD2231" i="10"/>
  <c r="AD2229" i="10"/>
  <c r="AD2226" i="10"/>
  <c r="AD2224" i="10"/>
  <c r="AD2223" i="10"/>
  <c r="AD2220" i="10"/>
  <c r="AD2219" i="10"/>
  <c r="AD2217" i="10"/>
  <c r="AD2214" i="10"/>
  <c r="AD2213" i="10"/>
  <c r="AD2212" i="10"/>
  <c r="AD2208" i="10"/>
  <c r="AD2207" i="10"/>
  <c r="AD2206" i="10"/>
  <c r="AD2205" i="10"/>
  <c r="AD2202" i="10"/>
  <c r="AD2201" i="10"/>
  <c r="AD2200" i="10"/>
  <c r="AD2199" i="10"/>
  <c r="AD2196" i="10"/>
  <c r="AD2195" i="10"/>
  <c r="AD2194" i="10"/>
  <c r="AD2193" i="10"/>
  <c r="AD2190" i="10"/>
  <c r="AD2187" i="10"/>
  <c r="AD2184" i="10"/>
  <c r="AD2183" i="10"/>
  <c r="AD2181" i="10"/>
  <c r="AD2178" i="10"/>
  <c r="AD2177" i="10"/>
  <c r="AD2176" i="10"/>
  <c r="AD2172" i="10"/>
  <c r="AD2171" i="10"/>
  <c r="AD2170" i="10"/>
  <c r="AD2169" i="10"/>
  <c r="AD2166" i="10"/>
  <c r="AD2165" i="10"/>
  <c r="AD2164" i="10"/>
  <c r="AD2163" i="10"/>
  <c r="AD2160" i="10"/>
  <c r="AD2159" i="10"/>
  <c r="AD2157" i="10"/>
  <c r="AD2154" i="10"/>
  <c r="AD2151" i="10"/>
  <c r="AD2149" i="10"/>
  <c r="AD2148" i="10"/>
  <c r="AD2147" i="10"/>
  <c r="AD2145" i="10"/>
  <c r="AD2142" i="10"/>
  <c r="AD2141" i="10"/>
  <c r="AD2136" i="10"/>
  <c r="AD2135" i="10"/>
  <c r="AD2133" i="10"/>
  <c r="AD2130" i="10"/>
  <c r="AD2129" i="10"/>
  <c r="AD2127" i="10"/>
  <c r="AD2124" i="10"/>
  <c r="AD2123" i="10"/>
  <c r="AD2121" i="10"/>
  <c r="AD2118" i="10"/>
  <c r="AD2115" i="10"/>
  <c r="AD2112" i="10"/>
  <c r="AD2111" i="10"/>
  <c r="AD2109" i="10"/>
  <c r="AD2106" i="10"/>
  <c r="AD2105" i="10"/>
  <c r="AD2100" i="10"/>
  <c r="AD2099" i="10"/>
  <c r="AD2097" i="10"/>
  <c r="AD2094" i="10"/>
  <c r="AD2093" i="10"/>
  <c r="AD2091" i="10"/>
  <c r="AD2089" i="10"/>
  <c r="AD2088" i="10"/>
  <c r="AD2087" i="10"/>
  <c r="AD2085" i="10"/>
  <c r="AD2082" i="10"/>
  <c r="AD2080" i="10"/>
  <c r="AD2079" i="10"/>
  <c r="AD2076" i="10"/>
  <c r="AD2075" i="10"/>
  <c r="AD2073" i="10"/>
  <c r="AD2071" i="10"/>
  <c r="AD2070" i="10"/>
  <c r="AD2069" i="10"/>
  <c r="AD2064" i="10"/>
  <c r="AD2063" i="10"/>
  <c r="AD2061" i="10"/>
  <c r="AD2058" i="10"/>
  <c r="AD2057" i="10"/>
  <c r="AD2055" i="10"/>
  <c r="AD2052" i="10"/>
  <c r="AD2051" i="10"/>
  <c r="AD2049" i="10"/>
  <c r="AD2046" i="10"/>
  <c r="AD2043" i="10"/>
  <c r="AD2040" i="10"/>
  <c r="AD2039" i="10"/>
  <c r="AD2037" i="10"/>
  <c r="AD2034" i="10"/>
  <c r="AD2033" i="10"/>
  <c r="AD2029" i="10"/>
  <c r="AD2028" i="10"/>
  <c r="AD2027" i="10"/>
  <c r="AD2025" i="10"/>
  <c r="AD2022" i="10"/>
  <c r="AD2021" i="10"/>
  <c r="AD2019" i="10"/>
  <c r="AD2016" i="10"/>
  <c r="AD2015" i="10"/>
  <c r="AD2014" i="10"/>
  <c r="AD2013" i="10"/>
  <c r="AD2011" i="10"/>
  <c r="AD2010" i="10"/>
  <c r="AD2007" i="10"/>
  <c r="AD2004" i="10"/>
  <c r="AD2003" i="10"/>
  <c r="AD2001" i="10"/>
  <c r="AD1998" i="10"/>
  <c r="AD1997" i="10"/>
  <c r="AD1992" i="10"/>
  <c r="AD1991" i="10"/>
  <c r="AD1989" i="10"/>
  <c r="AD1986" i="10"/>
  <c r="AD1985" i="10"/>
  <c r="AD1983" i="10"/>
  <c r="AD1980" i="10"/>
  <c r="AD1979" i="10"/>
  <c r="AD1977" i="10"/>
  <c r="AD1974" i="10"/>
  <c r="AD1972" i="10"/>
  <c r="AD1971" i="10"/>
  <c r="AD1968" i="10"/>
  <c r="AD1967" i="10"/>
  <c r="AD1965" i="10"/>
  <c r="AD1962" i="10"/>
  <c r="AD1961" i="10"/>
  <c r="AD1956" i="10"/>
  <c r="AD1955" i="10"/>
  <c r="AD1953" i="10"/>
  <c r="AD1950" i="10"/>
  <c r="AD1949" i="10"/>
  <c r="AD1947" i="10"/>
  <c r="AD1944" i="10"/>
  <c r="AD1943" i="10"/>
  <c r="AD1941" i="10"/>
  <c r="AD1938" i="10"/>
  <c r="AD1935" i="10"/>
  <c r="AD1932" i="10"/>
  <c r="AD1931" i="10"/>
  <c r="AD1929" i="10"/>
  <c r="AD1926" i="10"/>
  <c r="AD1925" i="10"/>
  <c r="AD1920" i="10"/>
  <c r="AD1919" i="10"/>
  <c r="AD1917" i="10"/>
  <c r="AD1914" i="10"/>
  <c r="AD1913" i="10"/>
  <c r="AD1911" i="10"/>
  <c r="AD1909" i="10"/>
  <c r="AD1908" i="10"/>
  <c r="AD1907" i="10"/>
  <c r="AD1905" i="10"/>
  <c r="AD1902" i="10"/>
  <c r="AD1899" i="10"/>
  <c r="AD1896" i="10"/>
  <c r="AD1895" i="10"/>
  <c r="AD1893" i="10"/>
  <c r="AD1891" i="10"/>
  <c r="AD1890" i="10"/>
  <c r="AD1889" i="10"/>
  <c r="AD1884" i="10"/>
  <c r="AD1883" i="10"/>
  <c r="AD1881" i="10"/>
  <c r="AD1878" i="10"/>
  <c r="AD1877" i="10"/>
  <c r="AD1875" i="10"/>
  <c r="AD1872" i="10"/>
  <c r="AD1871" i="10"/>
  <c r="AD1869" i="10"/>
  <c r="AD1866" i="10"/>
  <c r="AD1864" i="10"/>
  <c r="AD1863" i="10"/>
  <c r="AD1861" i="10"/>
  <c r="AD1860" i="10"/>
  <c r="AD1859" i="10"/>
  <c r="AD1857" i="10"/>
  <c r="AD1854" i="10"/>
  <c r="AD1853" i="10"/>
  <c r="AD1848" i="10"/>
  <c r="AD1847" i="10"/>
  <c r="AD1845" i="10"/>
  <c r="AD1842" i="10"/>
  <c r="AD1841" i="10"/>
  <c r="AD1839" i="10"/>
  <c r="AD1836" i="10"/>
  <c r="AD1835" i="10"/>
  <c r="AD1833" i="10"/>
  <c r="AD1831" i="10"/>
  <c r="AD1830" i="10"/>
  <c r="AD1827" i="10"/>
  <c r="AD1824" i="10"/>
  <c r="AD1823" i="10"/>
  <c r="AD1821" i="10"/>
  <c r="AD1818" i="10"/>
  <c r="AD1817" i="10"/>
  <c r="AD1812" i="10"/>
  <c r="AD1811" i="10"/>
  <c r="AD1809" i="10"/>
  <c r="AD1806" i="10"/>
  <c r="AD1805" i="10"/>
  <c r="AD1803" i="10"/>
  <c r="AD1800" i="10"/>
  <c r="AD1799" i="10"/>
  <c r="AD1798" i="10"/>
  <c r="AD1797" i="10"/>
  <c r="AD1794" i="10"/>
  <c r="AD1791" i="10"/>
  <c r="AD1788" i="10"/>
  <c r="AD1787" i="10"/>
  <c r="AD1785" i="10"/>
  <c r="AD1782" i="10"/>
  <c r="AD1781" i="10"/>
  <c r="AD1776" i="10"/>
  <c r="AD1775" i="10"/>
  <c r="AD1773" i="10"/>
  <c r="AD1770" i="10"/>
  <c r="AD1769" i="10"/>
  <c r="AD1767" i="10"/>
  <c r="AD1764" i="10"/>
  <c r="AD1763" i="10"/>
  <c r="AD1761" i="10"/>
  <c r="AD1758" i="10"/>
  <c r="AD1755" i="10"/>
  <c r="AD1752" i="10"/>
  <c r="AD1751" i="10"/>
  <c r="AD1749" i="10"/>
  <c r="AD1746" i="10"/>
  <c r="AD1745" i="10"/>
  <c r="AD1741" i="10"/>
  <c r="AD1740" i="10"/>
  <c r="AD1739" i="10"/>
  <c r="AD1737" i="10"/>
  <c r="AD1734" i="10"/>
  <c r="AD1733" i="10"/>
  <c r="AD1731" i="10"/>
  <c r="AD1728" i="10"/>
  <c r="AD1727" i="10"/>
  <c r="AD1725" i="10"/>
  <c r="AD1722" i="10"/>
  <c r="AD1719" i="10"/>
  <c r="AD1716" i="10"/>
  <c r="AD1715" i="10"/>
  <c r="AD1713" i="10"/>
  <c r="AD1711" i="10"/>
  <c r="AD1710" i="10"/>
  <c r="AD1709" i="10"/>
  <c r="AD1704" i="10"/>
  <c r="AD1703" i="10"/>
  <c r="AD1701" i="10"/>
  <c r="AD1698" i="10"/>
  <c r="AD1697" i="10"/>
  <c r="AD1695" i="10"/>
  <c r="AD1692" i="10"/>
  <c r="AD1691" i="10"/>
  <c r="AD1689" i="10"/>
  <c r="AD1686" i="10"/>
  <c r="AD1683" i="10"/>
  <c r="AD1681" i="10"/>
  <c r="AD1680" i="10"/>
  <c r="AD1679" i="10"/>
  <c r="AD1677" i="10"/>
  <c r="AD1674" i="10"/>
  <c r="AD1673" i="10"/>
  <c r="AD1668" i="10"/>
  <c r="AD1667" i="10"/>
  <c r="AD1665" i="10"/>
  <c r="AD1662" i="10"/>
  <c r="AD1661" i="10"/>
  <c r="AD1659" i="10"/>
  <c r="AD1656" i="10"/>
  <c r="AD1655" i="10"/>
  <c r="AD1653" i="10"/>
  <c r="AD1651" i="10"/>
  <c r="AD1650" i="10"/>
  <c r="AD1647" i="10"/>
  <c r="AD1644" i="10"/>
  <c r="AD1643" i="10"/>
  <c r="AD1641" i="10"/>
  <c r="AD1638" i="10"/>
  <c r="AD1637" i="10"/>
  <c r="AD1632" i="10"/>
  <c r="AD1631" i="10"/>
  <c r="AD1629" i="10"/>
  <c r="AD1626" i="10"/>
  <c r="AD1625" i="10"/>
  <c r="AD1623" i="10"/>
  <c r="AD1621" i="10"/>
  <c r="AD1620" i="10"/>
  <c r="AD1619" i="10"/>
  <c r="AD1617" i="10"/>
  <c r="AD1614" i="10"/>
  <c r="AD1611" i="10"/>
  <c r="AD1608" i="10"/>
  <c r="AD1607" i="10"/>
  <c r="AD1605" i="10"/>
  <c r="AD1602" i="10"/>
  <c r="AD1601" i="10"/>
  <c r="AD1596" i="10"/>
  <c r="AD1595" i="10"/>
  <c r="AD1593" i="10"/>
  <c r="AD1590" i="10"/>
  <c r="AD1589" i="10"/>
  <c r="AD1587" i="10"/>
  <c r="AD1584" i="10"/>
  <c r="AD1583" i="10"/>
  <c r="AD1582" i="10"/>
  <c r="AD1581" i="10"/>
  <c r="AD1578" i="10"/>
  <c r="AD1575" i="10"/>
  <c r="AD1572" i="10"/>
  <c r="AD1571" i="10"/>
  <c r="AD1569" i="10"/>
  <c r="AD1566" i="10"/>
  <c r="AD1565" i="10"/>
  <c r="AD1561" i="10"/>
  <c r="AD1560" i="10"/>
  <c r="AD1559" i="10"/>
  <c r="AD1557" i="10"/>
  <c r="AD1554" i="10"/>
  <c r="AD1553" i="10"/>
  <c r="AD1551" i="10"/>
  <c r="AD1548" i="10"/>
  <c r="AD1547" i="10"/>
  <c r="AD1545" i="10"/>
  <c r="AD1542" i="10"/>
  <c r="AD1540" i="10"/>
  <c r="AD1539" i="10"/>
  <c r="AD1536" i="10"/>
  <c r="AD1535" i="10"/>
  <c r="AD1533" i="10"/>
  <c r="AD1530" i="10"/>
  <c r="AD1529" i="10"/>
  <c r="AD1524" i="10"/>
  <c r="AD1523" i="10"/>
  <c r="AD1521" i="10"/>
  <c r="AD1518" i="10"/>
  <c r="AD1517" i="10"/>
  <c r="AD1515" i="10"/>
  <c r="AD1512" i="10"/>
  <c r="AD1511" i="10"/>
  <c r="AD1509" i="10"/>
  <c r="AD1506" i="10"/>
  <c r="AD1503" i="10"/>
  <c r="AD1500" i="10"/>
  <c r="AD1499" i="10"/>
  <c r="AD1497" i="10"/>
  <c r="AD1494" i="10"/>
  <c r="AD1493" i="10"/>
  <c r="AD1489" i="10"/>
  <c r="AD1488" i="10"/>
  <c r="AD1487" i="10"/>
  <c r="AD1485" i="10"/>
  <c r="AD1482" i="10"/>
  <c r="AD1481" i="10"/>
  <c r="AD1479" i="10"/>
  <c r="AD1476" i="10"/>
  <c r="AD1475" i="10"/>
  <c r="AD1473" i="10"/>
  <c r="AD1471" i="10"/>
  <c r="AD1470" i="10"/>
  <c r="AD1467" i="10"/>
  <c r="AD1464" i="10"/>
  <c r="AD1463" i="10"/>
  <c r="AD1461" i="10"/>
  <c r="AD1458" i="10"/>
  <c r="AD1457" i="10"/>
  <c r="AD1452" i="10"/>
  <c r="AD1451" i="10"/>
  <c r="AD1449" i="10"/>
  <c r="AD1446" i="10"/>
  <c r="AD1445" i="10"/>
  <c r="AD1443" i="10"/>
  <c r="AD1440" i="10"/>
  <c r="AD1439" i="10"/>
  <c r="AD1437" i="10"/>
  <c r="AD1434" i="10"/>
  <c r="AD1432" i="10"/>
  <c r="AD1431" i="10"/>
  <c r="AD1428" i="10"/>
  <c r="AD1427" i="10"/>
  <c r="AD1425" i="10"/>
  <c r="AD1422" i="10"/>
  <c r="AD1421" i="10"/>
  <c r="AD1416" i="10"/>
  <c r="AD1415" i="10"/>
  <c r="AD1413" i="10"/>
  <c r="AD1410" i="10"/>
  <c r="AD1409" i="10"/>
  <c r="AD1407" i="10"/>
  <c r="AD1405" i="10"/>
  <c r="AD1404" i="10"/>
  <c r="AD1403" i="10"/>
  <c r="AD1401" i="10"/>
  <c r="AD1398" i="10"/>
  <c r="AD1395" i="10"/>
  <c r="AD1392" i="10"/>
  <c r="AD1391" i="10"/>
  <c r="AD1389" i="10"/>
  <c r="AD1386" i="10"/>
  <c r="AD1385" i="10"/>
  <c r="AD1380" i="10"/>
  <c r="AD1379" i="10"/>
  <c r="AD1377" i="10"/>
  <c r="AD1374" i="10"/>
  <c r="AD1373" i="10"/>
  <c r="AD1371" i="10"/>
  <c r="AD1368" i="10"/>
  <c r="AD1367" i="10"/>
  <c r="AD1366" i="10"/>
  <c r="AD1365" i="10"/>
  <c r="AD1362" i="10"/>
  <c r="AD1359" i="10"/>
  <c r="AD1356" i="10"/>
  <c r="AD1355" i="10"/>
  <c r="AD1353" i="10"/>
  <c r="AD1350" i="10"/>
  <c r="AD1349" i="10"/>
  <c r="AD1344" i="10"/>
  <c r="AD1343" i="10"/>
  <c r="AD1341" i="10"/>
  <c r="AD1338" i="10"/>
  <c r="AD1337" i="10"/>
  <c r="AD1335" i="10"/>
  <c r="AD1332" i="10"/>
  <c r="AD1331" i="10"/>
  <c r="AD1329" i="10"/>
  <c r="AD1326" i="10"/>
  <c r="AD1323" i="10"/>
  <c r="AD1321" i="10"/>
  <c r="AD1320" i="10"/>
  <c r="AD1319" i="10"/>
  <c r="AD1317" i="10"/>
  <c r="AD1314" i="10"/>
  <c r="AD1313" i="10"/>
  <c r="AD1308" i="10"/>
  <c r="AD1307" i="10"/>
  <c r="AD1305" i="10"/>
  <c r="AD1302" i="10"/>
  <c r="AD1301" i="10"/>
  <c r="AD1299" i="10"/>
  <c r="AD1296" i="10"/>
  <c r="AD1295" i="10"/>
  <c r="AD1293" i="10"/>
  <c r="AD1290" i="10"/>
  <c r="AD1287" i="10"/>
  <c r="AD1284" i="10"/>
  <c r="AD1283" i="10"/>
  <c r="AD1281" i="10"/>
  <c r="AD1278" i="10"/>
  <c r="AD1277" i="10"/>
  <c r="AD1272" i="10"/>
  <c r="AD1271" i="10"/>
  <c r="AD1269" i="10"/>
  <c r="AD1266" i="10"/>
  <c r="AD1265" i="10"/>
  <c r="AD1263" i="10"/>
  <c r="AD1260" i="10"/>
  <c r="AD1259" i="10"/>
  <c r="AD1257" i="10"/>
  <c r="AD1254" i="10"/>
  <c r="AD1251" i="10"/>
  <c r="AD1248" i="10"/>
  <c r="AD1247" i="10"/>
  <c r="AD1245" i="10"/>
  <c r="AD1242" i="10"/>
  <c r="AD1241" i="10"/>
  <c r="AD1236" i="10"/>
  <c r="AD1235" i="10"/>
  <c r="AD1233" i="10"/>
  <c r="AD1230" i="10"/>
  <c r="AD1229" i="10"/>
  <c r="AD1227" i="10"/>
  <c r="AD1225" i="10"/>
  <c r="AD1224" i="10"/>
  <c r="AD1223" i="10"/>
  <c r="AD1221" i="10"/>
  <c r="AD1218" i="10"/>
  <c r="AD1215" i="10"/>
  <c r="AD1212" i="10"/>
  <c r="AD1211" i="10"/>
  <c r="AD1209" i="10"/>
  <c r="AD1206" i="10"/>
  <c r="AD1205" i="10"/>
  <c r="AD1200" i="10"/>
  <c r="AD1199" i="10"/>
  <c r="AD1197" i="10"/>
  <c r="AD1194" i="10"/>
  <c r="AD1193" i="10"/>
  <c r="AD1191" i="10"/>
  <c r="AD1188" i="10"/>
  <c r="AD1187" i="10"/>
  <c r="AD1185" i="10"/>
  <c r="AD1183" i="10"/>
  <c r="AD1182" i="10"/>
  <c r="AD1179" i="10"/>
  <c r="AD1176" i="10"/>
  <c r="AD1175" i="10"/>
  <c r="AD1173" i="10"/>
  <c r="AD1171" i="10"/>
  <c r="AD1170" i="10"/>
  <c r="AD1169" i="10"/>
  <c r="AD1164" i="10"/>
  <c r="AD1163" i="10"/>
  <c r="AD1161" i="10"/>
  <c r="AD1158" i="10"/>
  <c r="AD1157" i="10"/>
  <c r="AD1155" i="10"/>
  <c r="AD1152" i="10"/>
  <c r="AD1151" i="10"/>
  <c r="AD1149" i="10"/>
  <c r="AD1146" i="10"/>
  <c r="AD1143" i="10"/>
  <c r="AD1141" i="10"/>
  <c r="AD1140" i="10"/>
  <c r="AD1139" i="10"/>
  <c r="AD1137" i="10"/>
  <c r="AD1134" i="10"/>
  <c r="AD1133" i="10"/>
  <c r="AD1129" i="10"/>
  <c r="AD1128" i="10"/>
  <c r="AD1127" i="10"/>
  <c r="AD1125" i="10"/>
  <c r="AD1122" i="10"/>
  <c r="AD1121" i="10"/>
  <c r="AD1119" i="10"/>
  <c r="AD1116" i="10"/>
  <c r="AD1115" i="10"/>
  <c r="AD1113" i="10"/>
  <c r="AD1110" i="10"/>
  <c r="AD1107" i="10"/>
  <c r="AD1104" i="10"/>
  <c r="AD1103" i="10"/>
  <c r="AD1101" i="10"/>
  <c r="AD1099" i="10"/>
  <c r="AD1098" i="10"/>
  <c r="AD1097" i="10"/>
  <c r="AD1092" i="10"/>
  <c r="AD1091" i="10"/>
  <c r="AD1089" i="10"/>
  <c r="AD1086" i="10"/>
  <c r="AD1085" i="10"/>
  <c r="AD1083" i="10"/>
  <c r="AD1080" i="10"/>
  <c r="AD1079" i="10"/>
  <c r="AD1077" i="10"/>
  <c r="AD1074" i="10"/>
  <c r="AD1071" i="10"/>
  <c r="AD1068" i="10"/>
  <c r="AD1067" i="10"/>
  <c r="AD1065" i="10"/>
  <c r="AD1062" i="10"/>
  <c r="AD1061" i="10"/>
  <c r="AD1056" i="10"/>
  <c r="AD1055" i="10"/>
  <c r="AD1053" i="10"/>
  <c r="AD1050" i="10"/>
  <c r="AD1049" i="10"/>
  <c r="AD1047" i="10"/>
  <c r="AD1044" i="10"/>
  <c r="AD1043" i="10"/>
  <c r="AD1041" i="10"/>
  <c r="AD1038" i="10"/>
  <c r="AD1035" i="10"/>
  <c r="AD1032" i="10"/>
  <c r="AD1031" i="10"/>
  <c r="AD1029" i="10"/>
  <c r="AD1026" i="10"/>
  <c r="AD1025" i="10"/>
  <c r="AD1020" i="10"/>
  <c r="AD1019" i="10"/>
  <c r="AD1017" i="10"/>
  <c r="AD1014" i="10"/>
  <c r="AD1013" i="10"/>
  <c r="AD1011" i="10"/>
  <c r="AD1008" i="10"/>
  <c r="AD1007" i="10"/>
  <c r="AD1005" i="10"/>
  <c r="AD1002" i="10"/>
  <c r="AD999" i="10"/>
  <c r="AD996" i="10"/>
  <c r="AD995" i="10"/>
  <c r="AD993" i="10"/>
  <c r="AD990" i="10"/>
  <c r="AD989" i="10"/>
  <c r="AD984" i="10"/>
  <c r="AD983" i="10"/>
  <c r="AD981" i="10"/>
  <c r="AD978" i="10"/>
  <c r="AD977" i="10"/>
  <c r="AD975" i="10"/>
  <c r="AD972" i="10"/>
  <c r="AD971" i="10"/>
  <c r="AD969" i="10"/>
  <c r="AD966" i="10"/>
  <c r="AD963" i="10"/>
  <c r="AD960" i="10"/>
  <c r="AD959" i="10"/>
  <c r="AD957" i="10"/>
  <c r="AD954" i="10"/>
  <c r="AD953" i="10"/>
  <c r="AD948" i="10"/>
  <c r="AD947" i="10"/>
  <c r="AD945" i="10"/>
  <c r="AD942" i="10"/>
  <c r="AD941" i="10"/>
  <c r="AD939" i="10"/>
  <c r="AD937" i="10"/>
  <c r="AD936" i="10"/>
  <c r="AD935" i="10"/>
  <c r="AD933" i="10"/>
  <c r="AD930" i="10"/>
  <c r="AD927" i="10"/>
  <c r="AD924" i="10"/>
  <c r="AD923" i="10"/>
  <c r="AD921" i="10"/>
  <c r="AD918" i="10"/>
  <c r="AD917" i="10"/>
  <c r="AD912" i="10"/>
  <c r="AD911" i="10"/>
  <c r="AD909" i="10"/>
  <c r="AD906" i="10"/>
  <c r="AD905" i="10"/>
  <c r="AD903" i="10"/>
  <c r="AD900" i="10"/>
  <c r="AD899" i="10"/>
  <c r="AD897" i="10"/>
  <c r="AD894" i="10"/>
  <c r="AD891" i="10"/>
  <c r="AD888" i="10"/>
  <c r="AD887" i="10"/>
  <c r="AD885" i="10"/>
  <c r="AD882" i="10"/>
  <c r="AD881" i="10"/>
  <c r="AD876" i="10"/>
  <c r="AD875" i="10"/>
  <c r="AD873" i="10"/>
  <c r="AD870" i="10"/>
  <c r="AD869" i="10"/>
  <c r="AD867" i="10"/>
  <c r="AD864" i="10"/>
  <c r="AD863" i="10"/>
  <c r="AD861" i="10"/>
  <c r="AD858" i="10"/>
  <c r="AD855" i="10"/>
  <c r="AD852" i="10"/>
  <c r="AD851" i="10"/>
  <c r="AD849" i="10"/>
  <c r="AD846" i="10"/>
  <c r="AD845" i="10"/>
  <c r="AD841" i="10"/>
  <c r="AD840" i="10"/>
  <c r="AD839" i="10"/>
  <c r="AD837" i="10"/>
  <c r="AD834" i="10"/>
  <c r="AD833" i="10"/>
  <c r="AD831" i="10"/>
  <c r="AD828" i="10"/>
  <c r="AD827" i="10"/>
  <c r="AD825" i="10"/>
  <c r="AD823" i="10"/>
  <c r="AD822" i="10"/>
  <c r="AD819" i="10"/>
  <c r="AD816" i="10"/>
  <c r="AD815" i="10"/>
  <c r="AD813" i="10"/>
  <c r="AD810" i="10"/>
  <c r="AD809" i="10"/>
  <c r="AD804" i="10"/>
  <c r="AD803" i="10"/>
  <c r="AD801" i="10"/>
  <c r="AD798" i="10"/>
  <c r="AD797" i="10"/>
  <c r="AD795" i="10"/>
  <c r="AD792" i="10"/>
  <c r="AD791" i="10"/>
  <c r="AD789" i="10"/>
  <c r="AD786" i="10"/>
  <c r="AD783" i="10"/>
  <c r="AD780" i="10"/>
  <c r="AD779" i="10"/>
  <c r="AD777" i="10"/>
  <c r="AD774" i="10"/>
  <c r="AD773" i="10"/>
  <c r="AD768" i="10"/>
  <c r="AD767" i="10"/>
  <c r="AD765" i="10"/>
  <c r="AD762" i="10"/>
  <c r="AD761" i="10"/>
  <c r="AD759" i="10"/>
  <c r="AD757" i="10"/>
  <c r="AD756" i="10"/>
  <c r="AD755" i="10"/>
  <c r="AD753" i="10"/>
  <c r="AD750" i="10"/>
  <c r="AD747" i="10"/>
  <c r="AD744" i="10"/>
  <c r="AD743" i="10"/>
  <c r="AD741" i="10"/>
  <c r="AD738" i="10"/>
  <c r="AD737" i="10"/>
  <c r="AD732" i="10"/>
  <c r="AD731" i="10"/>
  <c r="AD729" i="10"/>
  <c r="AD726" i="10"/>
  <c r="AD725" i="10"/>
  <c r="AD723" i="10"/>
  <c r="AD720" i="10"/>
  <c r="AD719" i="10"/>
  <c r="AD717" i="10"/>
  <c r="AD714" i="10"/>
  <c r="AD711" i="10"/>
  <c r="AD708" i="10"/>
  <c r="AD707" i="10"/>
  <c r="AD705" i="10"/>
  <c r="AD702" i="10"/>
  <c r="AD701" i="10"/>
  <c r="AD699" i="10"/>
  <c r="AD696" i="10"/>
  <c r="AD695" i="10"/>
  <c r="AD693" i="10"/>
  <c r="AD690" i="10"/>
  <c r="AD689" i="10"/>
  <c r="AD687" i="10"/>
  <c r="AD684" i="10"/>
  <c r="AD683" i="10"/>
  <c r="AD681" i="10"/>
  <c r="AD679" i="10"/>
  <c r="AD678" i="10"/>
  <c r="AD677" i="10"/>
  <c r="AD675" i="10"/>
  <c r="AD672" i="10"/>
  <c r="AD671" i="10"/>
  <c r="AD669" i="10"/>
  <c r="AD666" i="10"/>
  <c r="AD665" i="10"/>
  <c r="AD663" i="10"/>
  <c r="AD660" i="10"/>
  <c r="AD659" i="10"/>
  <c r="AD657" i="10"/>
  <c r="AD654" i="10"/>
  <c r="AD653" i="10"/>
  <c r="AD651" i="10"/>
  <c r="AD648" i="10"/>
  <c r="AD647" i="10"/>
  <c r="AD645" i="10"/>
  <c r="AD643" i="10"/>
  <c r="AD642" i="10"/>
  <c r="AD641" i="10"/>
  <c r="AD639" i="10"/>
  <c r="AD636" i="10"/>
  <c r="AD635" i="10"/>
  <c r="AD633" i="10"/>
  <c r="AD630" i="10"/>
  <c r="AD629" i="10"/>
  <c r="AD627" i="10"/>
  <c r="AD624" i="10"/>
  <c r="AD623" i="10"/>
  <c r="AD621" i="10"/>
  <c r="AD618" i="10"/>
  <c r="AD617" i="10"/>
  <c r="AD615" i="10"/>
  <c r="AD612" i="10"/>
  <c r="AD611" i="10"/>
  <c r="AD609" i="10"/>
  <c r="AD607" i="10"/>
  <c r="AD606" i="10"/>
  <c r="AD605" i="10"/>
  <c r="AD603" i="10"/>
  <c r="AD600" i="10"/>
  <c r="AD599" i="10"/>
  <c r="AD597" i="10"/>
  <c r="AD594" i="10"/>
  <c r="AD593" i="10"/>
  <c r="AD591" i="10"/>
  <c r="AD588" i="10"/>
  <c r="AD587" i="10"/>
  <c r="AD585" i="10"/>
  <c r="AD582" i="10"/>
  <c r="AD581" i="10"/>
  <c r="AD579" i="10"/>
  <c r="AD576" i="10"/>
  <c r="AD575" i="10"/>
  <c r="AD573" i="10"/>
  <c r="AD571" i="10"/>
  <c r="AD570" i="10"/>
  <c r="AD569" i="10"/>
  <c r="AD567" i="10"/>
  <c r="AD564" i="10"/>
  <c r="AD563" i="10"/>
  <c r="AD561" i="10"/>
  <c r="AD558" i="10"/>
  <c r="AD557" i="10"/>
  <c r="AD555" i="10"/>
  <c r="AD552" i="10"/>
  <c r="AD551" i="10"/>
  <c r="AD549" i="10"/>
  <c r="AD546" i="10"/>
  <c r="AD545" i="10"/>
  <c r="AD544" i="10"/>
  <c r="AD543" i="10"/>
  <c r="AD540" i="10"/>
  <c r="AD539" i="10"/>
  <c r="AD537" i="10"/>
  <c r="AD535" i="10"/>
  <c r="AD534" i="10"/>
  <c r="AD533" i="10"/>
  <c r="AD531" i="10"/>
  <c r="AD528" i="10"/>
  <c r="AD527" i="10"/>
  <c r="AD525" i="10"/>
  <c r="AD522" i="10"/>
  <c r="AD521" i="10"/>
  <c r="AD519" i="10"/>
  <c r="AD516" i="10"/>
  <c r="AD515" i="10"/>
  <c r="AD513" i="10"/>
  <c r="AD510" i="10"/>
  <c r="AD509" i="10"/>
  <c r="AD507" i="10"/>
  <c r="AD504" i="10"/>
  <c r="AD503" i="10"/>
  <c r="AD501" i="10"/>
  <c r="AD499" i="10"/>
  <c r="AD498" i="10"/>
  <c r="AD497" i="10"/>
  <c r="AD495" i="10"/>
  <c r="AD492" i="10"/>
  <c r="AD491" i="10"/>
  <c r="AD489" i="10"/>
  <c r="AD486" i="10"/>
  <c r="AD485" i="10"/>
  <c r="AD483" i="10"/>
  <c r="AD480" i="10"/>
  <c r="AD479" i="10"/>
  <c r="AD477" i="10"/>
  <c r="AD474" i="10"/>
  <c r="AD473" i="10"/>
  <c r="AD471" i="10"/>
  <c r="AD468" i="10"/>
  <c r="AD467" i="10"/>
  <c r="AD465" i="10"/>
  <c r="AD463" i="10"/>
  <c r="AD462" i="10"/>
  <c r="AD461" i="10"/>
  <c r="AD459" i="10"/>
  <c r="AD456" i="10"/>
  <c r="AD455" i="10"/>
  <c r="AD453" i="10"/>
  <c r="AD450" i="10"/>
  <c r="AD449" i="10"/>
  <c r="AD447" i="10"/>
  <c r="AD444" i="10"/>
  <c r="AD443" i="10"/>
  <c r="AD441" i="10"/>
  <c r="AD438" i="10"/>
  <c r="AD437" i="10"/>
  <c r="AD436" i="10"/>
  <c r="AD435" i="10"/>
  <c r="AD432" i="10"/>
  <c r="AD431" i="10"/>
  <c r="AD429" i="10"/>
  <c r="AD427" i="10"/>
  <c r="AD426" i="10"/>
  <c r="AD425" i="10"/>
  <c r="AD423" i="10"/>
  <c r="AD420" i="10"/>
  <c r="AD419" i="10"/>
  <c r="AD417" i="10"/>
  <c r="AD414" i="10"/>
  <c r="AD413" i="10"/>
  <c r="AD411" i="10"/>
  <c r="AD408" i="10"/>
  <c r="AD407" i="10"/>
  <c r="AD405" i="10"/>
  <c r="AD402" i="10"/>
  <c r="AD401" i="10"/>
  <c r="AD399" i="10"/>
  <c r="AD396" i="10"/>
  <c r="AD395" i="10"/>
  <c r="AD393" i="10"/>
  <c r="AD391" i="10"/>
  <c r="AD390" i="10"/>
  <c r="AD389" i="10"/>
  <c r="AD387" i="10"/>
  <c r="AD384" i="10"/>
  <c r="AD383" i="10"/>
  <c r="AD381" i="10"/>
  <c r="AD378" i="10"/>
  <c r="AD377" i="10"/>
  <c r="AD375" i="10"/>
  <c r="AD372" i="10"/>
  <c r="AD371" i="10"/>
  <c r="AD369" i="10"/>
  <c r="AD366" i="10"/>
  <c r="AD365" i="10"/>
  <c r="AD363" i="10"/>
  <c r="AD360" i="10"/>
  <c r="AD359" i="10"/>
  <c r="AD357" i="10"/>
  <c r="AD355" i="10"/>
  <c r="AD354" i="10"/>
  <c r="AD353" i="10"/>
  <c r="AD351" i="10"/>
  <c r="AD348" i="10"/>
  <c r="AD347" i="10"/>
  <c r="AD345" i="10"/>
  <c r="AD342" i="10"/>
  <c r="AD341" i="10"/>
  <c r="AD339" i="10"/>
  <c r="AD336" i="10"/>
  <c r="AD335" i="10"/>
  <c r="AD333" i="10"/>
  <c r="AD330" i="10"/>
  <c r="AD329" i="10"/>
  <c r="AD327" i="10"/>
  <c r="AD324" i="10"/>
  <c r="AD323" i="10"/>
  <c r="AD321" i="10"/>
  <c r="AD319" i="10"/>
  <c r="AD318" i="10"/>
  <c r="AD317" i="10"/>
  <c r="AD315" i="10"/>
  <c r="AD312" i="10"/>
  <c r="AD311" i="10"/>
  <c r="AD309" i="10"/>
  <c r="AD306" i="10"/>
  <c r="AD305" i="10"/>
  <c r="AD303" i="10"/>
  <c r="AD300" i="10"/>
  <c r="AD299" i="10"/>
  <c r="AD297" i="10"/>
  <c r="AD294" i="10"/>
  <c r="AD293" i="10"/>
  <c r="AD291" i="10"/>
  <c r="AD288" i="10"/>
  <c r="AD287" i="10"/>
  <c r="AD285" i="10"/>
  <c r="AD283" i="10"/>
  <c r="AD282" i="10"/>
  <c r="AD281" i="10"/>
  <c r="AD279" i="10"/>
  <c r="AD276" i="10"/>
  <c r="AD275" i="10"/>
  <c r="AD273" i="10"/>
  <c r="AD270" i="10"/>
  <c r="AD269" i="10"/>
  <c r="AD267" i="10"/>
  <c r="AD264" i="10"/>
  <c r="AD263" i="10"/>
  <c r="AD261" i="10"/>
  <c r="AD258" i="10"/>
  <c r="AD257" i="10"/>
  <c r="AD255" i="10"/>
  <c r="AD252" i="10"/>
  <c r="AD251" i="10"/>
  <c r="AD249" i="10"/>
  <c r="AD247" i="10"/>
  <c r="AD246" i="10"/>
  <c r="AD245" i="10"/>
  <c r="AD243" i="10"/>
  <c r="AD240" i="10"/>
  <c r="AD239" i="10"/>
  <c r="AD237" i="10"/>
  <c r="AD234" i="10"/>
  <c r="AD233" i="10"/>
  <c r="AD231" i="10"/>
  <c r="AD228" i="10"/>
  <c r="AD227" i="10"/>
  <c r="AD225" i="10"/>
  <c r="AD222" i="10"/>
  <c r="AD221" i="10"/>
  <c r="AD219" i="10"/>
  <c r="AD216" i="10"/>
  <c r="AD215" i="10"/>
  <c r="AD213" i="10"/>
  <c r="AD211" i="10"/>
  <c r="AD210" i="10"/>
  <c r="AD209" i="10"/>
  <c r="AD207" i="10"/>
  <c r="AD204" i="10"/>
  <c r="AD203" i="10"/>
  <c r="AD201" i="10"/>
  <c r="AD198" i="10"/>
  <c r="AD197" i="10"/>
  <c r="AD195" i="10"/>
  <c r="AD192" i="10"/>
  <c r="AD191" i="10"/>
  <c r="AD189" i="10"/>
  <c r="AD186" i="10"/>
  <c r="AD185" i="10"/>
  <c r="AD183" i="10"/>
  <c r="AD180" i="10"/>
  <c r="AD179" i="10"/>
  <c r="AD177" i="10"/>
  <c r="AD175" i="10"/>
  <c r="AD174" i="10"/>
  <c r="AD173" i="10"/>
  <c r="AD171" i="10"/>
  <c r="AD168" i="10"/>
  <c r="AD167" i="10"/>
  <c r="AD165" i="10"/>
  <c r="AD162" i="10"/>
  <c r="AD161" i="10"/>
  <c r="AD159" i="10"/>
  <c r="AD156" i="10"/>
  <c r="AD155" i="10"/>
  <c r="AD153" i="10"/>
  <c r="AD150" i="10"/>
  <c r="AD149" i="10"/>
  <c r="AD147" i="10"/>
  <c r="AD144" i="10"/>
  <c r="AD143" i="10"/>
  <c r="AD141" i="10"/>
  <c r="AD139" i="10"/>
  <c r="AD138" i="10"/>
  <c r="AD137" i="10"/>
  <c r="AD135" i="10"/>
  <c r="AD132" i="10"/>
  <c r="AD131" i="10"/>
  <c r="AD129" i="10"/>
  <c r="AD126" i="10"/>
  <c r="AD125" i="10"/>
  <c r="AD123" i="10"/>
  <c r="AD120" i="10"/>
  <c r="AD119" i="10"/>
  <c r="AD117" i="10"/>
  <c r="AD114" i="10"/>
  <c r="AD113" i="10"/>
  <c r="AD112" i="10"/>
  <c r="AD111" i="10"/>
  <c r="AD108" i="10"/>
  <c r="AD107" i="10"/>
  <c r="AD105" i="10"/>
  <c r="AD103" i="10"/>
  <c r="AD102" i="10"/>
  <c r="AD101" i="10"/>
  <c r="AD99" i="10"/>
  <c r="AD96" i="10"/>
  <c r="AD95" i="10"/>
  <c r="AD93" i="10"/>
  <c r="AD90" i="10"/>
  <c r="AD89" i="10"/>
  <c r="AD87" i="10"/>
  <c r="AD84" i="10"/>
  <c r="AD83" i="10"/>
  <c r="AD81" i="10"/>
  <c r="AD78" i="10"/>
  <c r="AD77" i="10"/>
  <c r="AD75" i="10"/>
  <c r="AD72" i="10"/>
  <c r="AD71" i="10"/>
  <c r="AD69" i="10"/>
  <c r="AD67" i="10"/>
  <c r="AD66" i="10"/>
  <c r="AD65" i="10"/>
  <c r="AD63" i="10"/>
  <c r="AD60" i="10"/>
  <c r="AD59" i="10"/>
  <c r="AD57" i="10"/>
  <c r="AD54" i="10"/>
  <c r="AD53" i="10"/>
  <c r="AD51" i="10"/>
  <c r="AD48" i="10"/>
  <c r="AD47" i="10"/>
  <c r="AD45" i="10"/>
  <c r="AD42" i="10"/>
  <c r="AD41" i="10"/>
  <c r="AD39" i="10"/>
  <c r="AD36" i="10"/>
  <c r="AD35" i="10"/>
  <c r="AD33" i="10"/>
  <c r="AD31" i="10"/>
  <c r="AD30" i="10"/>
  <c r="AD29" i="10"/>
  <c r="AD21" i="10"/>
  <c r="AD18" i="10"/>
  <c r="AD17" i="10"/>
  <c r="AD10" i="10"/>
  <c r="AY16" i="5"/>
  <c r="AY17" i="5" s="1"/>
  <c r="AY18" i="5" s="1"/>
  <c r="AY19" i="5" s="1"/>
  <c r="AY20" i="5" s="1"/>
  <c r="AY21" i="5" s="1"/>
  <c r="AY22" i="5" s="1"/>
  <c r="AY23" i="5" s="1"/>
  <c r="AY24" i="5" s="1"/>
  <c r="AY25" i="5" s="1"/>
  <c r="AY26" i="5" s="1"/>
  <c r="AY27" i="5" s="1"/>
  <c r="AY28" i="5" s="1"/>
  <c r="AY29" i="5" s="1"/>
  <c r="AY30" i="5" s="1"/>
  <c r="AY31" i="5" s="1"/>
  <c r="AY32" i="5" s="1"/>
  <c r="AY33" i="5" s="1"/>
  <c r="AY34" i="5" s="1"/>
  <c r="AY35" i="5" s="1"/>
  <c r="AY36" i="5" s="1"/>
  <c r="AY37" i="5" s="1"/>
  <c r="AY38" i="5" s="1"/>
  <c r="AY39" i="5" s="1"/>
  <c r="AY40" i="5" s="1"/>
  <c r="AY41" i="5" s="1"/>
  <c r="AY42" i="5" s="1"/>
  <c r="AY43" i="5" s="1"/>
  <c r="AY44" i="5" s="1"/>
  <c r="AY45" i="5" s="1"/>
  <c r="AY46" i="5" s="1"/>
  <c r="AY47" i="5" s="1"/>
  <c r="AY48" i="5" s="1"/>
  <c r="AY49" i="5" s="1"/>
  <c r="AY50" i="5" s="1"/>
  <c r="AY51" i="5" s="1"/>
  <c r="AY52" i="5" s="1"/>
  <c r="AY53" i="5" s="1"/>
  <c r="AY54" i="5" s="1"/>
  <c r="AY55" i="5" s="1"/>
  <c r="AY56" i="5" s="1"/>
  <c r="AY57" i="5" s="1"/>
  <c r="AY58" i="5" s="1"/>
  <c r="AY59" i="5" s="1"/>
  <c r="AY60" i="5" s="1"/>
  <c r="AY61" i="5" s="1"/>
  <c r="AY62" i="5" s="1"/>
  <c r="AY63" i="5" s="1"/>
  <c r="AY64" i="5" s="1"/>
  <c r="AY65" i="5" s="1"/>
  <c r="AY66" i="5" s="1"/>
  <c r="AY67" i="5" s="1"/>
  <c r="AY68" i="5" s="1"/>
  <c r="AY69" i="5" s="1"/>
  <c r="AY70" i="5" s="1"/>
  <c r="AY71" i="5" s="1"/>
  <c r="AY72" i="5" s="1"/>
  <c r="AY73" i="5" s="1"/>
  <c r="AY74" i="5" s="1"/>
  <c r="AY75" i="5" s="1"/>
  <c r="AW260" i="5"/>
  <c r="AW259" i="5"/>
  <c r="AW258" i="5"/>
  <c r="AW257" i="5"/>
  <c r="AW256" i="5"/>
  <c r="AW255" i="5"/>
  <c r="AW254" i="5"/>
  <c r="AW253" i="5"/>
  <c r="AW252" i="5"/>
  <c r="AW251" i="5"/>
  <c r="AW250" i="5"/>
  <c r="AW249" i="5"/>
  <c r="AW248" i="5"/>
  <c r="AW247" i="5"/>
  <c r="AW246" i="5"/>
  <c r="AW245" i="5"/>
  <c r="AW244" i="5"/>
  <c r="AW243" i="5"/>
  <c r="AW242" i="5"/>
  <c r="AW241" i="5"/>
  <c r="AW240" i="5"/>
  <c r="AW239" i="5"/>
  <c r="AW238" i="5"/>
  <c r="AW237" i="5"/>
  <c r="AW236" i="5"/>
  <c r="AW235" i="5"/>
  <c r="AW234" i="5"/>
  <c r="AW233" i="5"/>
  <c r="AW232" i="5"/>
  <c r="AW231" i="5"/>
  <c r="AW230" i="5"/>
  <c r="AW229" i="5"/>
  <c r="AW228" i="5"/>
  <c r="AW227" i="5"/>
  <c r="AW226" i="5"/>
  <c r="AW225" i="5"/>
  <c r="AW224" i="5"/>
  <c r="AW223" i="5"/>
  <c r="AW222" i="5"/>
  <c r="AW221" i="5"/>
  <c r="AW220" i="5"/>
  <c r="AW219" i="5"/>
  <c r="AW218" i="5"/>
  <c r="AW217" i="5"/>
  <c r="AW216" i="5"/>
  <c r="AW215" i="5"/>
  <c r="AW214" i="5"/>
  <c r="AW213" i="5"/>
  <c r="AW212" i="5"/>
  <c r="AW211" i="5"/>
  <c r="AW210" i="5"/>
  <c r="AW209" i="5"/>
  <c r="AW208" i="5"/>
  <c r="AW207" i="5"/>
  <c r="AW206" i="5"/>
  <c r="AW205" i="5"/>
  <c r="AW204" i="5"/>
  <c r="AW203" i="5"/>
  <c r="AW202" i="5"/>
  <c r="AW201" i="5"/>
  <c r="AW200" i="5"/>
  <c r="AW199" i="5"/>
  <c r="AW198" i="5"/>
  <c r="AW197" i="5"/>
  <c r="AW196" i="5"/>
  <c r="AW195" i="5"/>
  <c r="AW194" i="5"/>
  <c r="AW193" i="5"/>
  <c r="AW192" i="5"/>
  <c r="AW191" i="5"/>
  <c r="AW190" i="5"/>
  <c r="AW189" i="5"/>
  <c r="AW188" i="5"/>
  <c r="AW187" i="5"/>
  <c r="AW186" i="5"/>
  <c r="AW185" i="5"/>
  <c r="AW184" i="5"/>
  <c r="AW183" i="5"/>
  <c r="AW182" i="5"/>
  <c r="AW181" i="5"/>
  <c r="AW180" i="5"/>
  <c r="AW179" i="5"/>
  <c r="AW178" i="5"/>
  <c r="AW177" i="5"/>
  <c r="AW176" i="5"/>
  <c r="AW175" i="5"/>
  <c r="AW174" i="5"/>
  <c r="AW173" i="5"/>
  <c r="AW172" i="5"/>
  <c r="AW171" i="5"/>
  <c r="AW170" i="5"/>
  <c r="AW169" i="5"/>
  <c r="AW168" i="5"/>
  <c r="AW167" i="5"/>
  <c r="AW166" i="5"/>
  <c r="AW165" i="5"/>
  <c r="AW164" i="5"/>
  <c r="AW163" i="5"/>
  <c r="AW162" i="5"/>
  <c r="AW161" i="5"/>
  <c r="AW160" i="5"/>
  <c r="AW159" i="5"/>
  <c r="AW158" i="5"/>
  <c r="AW157" i="5"/>
  <c r="AW156" i="5"/>
  <c r="AW155" i="5"/>
  <c r="AW154" i="5"/>
  <c r="AW153" i="5"/>
  <c r="AW152" i="5"/>
  <c r="AW151" i="5"/>
  <c r="AW150" i="5"/>
  <c r="AW149" i="5"/>
  <c r="AW148" i="5"/>
  <c r="AW147" i="5"/>
  <c r="AW146" i="5"/>
  <c r="AW145" i="5"/>
  <c r="AW144" i="5"/>
  <c r="AW143" i="5"/>
  <c r="AW142" i="5"/>
  <c r="AW141" i="5"/>
  <c r="AW140" i="5"/>
  <c r="AW139" i="5"/>
  <c r="AW138" i="5"/>
  <c r="AW137" i="5"/>
  <c r="AW136" i="5"/>
  <c r="AW135" i="5"/>
  <c r="AW134" i="5"/>
  <c r="AW133" i="5"/>
  <c r="AW132" i="5"/>
  <c r="AW131" i="5"/>
  <c r="AW130" i="5"/>
  <c r="AW129" i="5"/>
  <c r="AW128" i="5"/>
  <c r="AW127" i="5"/>
  <c r="AW126" i="5"/>
  <c r="AW125" i="5"/>
  <c r="AW124" i="5"/>
  <c r="AW123" i="5"/>
  <c r="AW122" i="5"/>
  <c r="AW121" i="5"/>
  <c r="AW120" i="5"/>
  <c r="AW119" i="5"/>
  <c r="AW118" i="5"/>
  <c r="AW117" i="5"/>
  <c r="AW116" i="5"/>
  <c r="AW115" i="5"/>
  <c r="AW114" i="5"/>
  <c r="AW113" i="5"/>
  <c r="AW112" i="5"/>
  <c r="AW111" i="5"/>
  <c r="AW110" i="5"/>
  <c r="AW109" i="5"/>
  <c r="AW108" i="5"/>
  <c r="AW107" i="5"/>
  <c r="AW106" i="5"/>
  <c r="AW105" i="5"/>
  <c r="AW104" i="5"/>
  <c r="AW103" i="5"/>
  <c r="AW102" i="5"/>
  <c r="AW101" i="5"/>
  <c r="AW100" i="5"/>
  <c r="AW99" i="5"/>
  <c r="AW98" i="5"/>
  <c r="AW97" i="5"/>
  <c r="AW96" i="5"/>
  <c r="AW95" i="5"/>
  <c r="AW94" i="5"/>
  <c r="AW93" i="5"/>
  <c r="AW92" i="5"/>
  <c r="AW91" i="5"/>
  <c r="AW90" i="5"/>
  <c r="AW89" i="5"/>
  <c r="AW88" i="5"/>
  <c r="AW87" i="5"/>
  <c r="AW86" i="5"/>
  <c r="AW85" i="5"/>
  <c r="AW84" i="5"/>
  <c r="AW83" i="5"/>
  <c r="AW82" i="5"/>
  <c r="AW81" i="5"/>
  <c r="AW80" i="5"/>
  <c r="AW79" i="5"/>
  <c r="AW78" i="5"/>
  <c r="AW77" i="5"/>
  <c r="AW76" i="5"/>
  <c r="AW75" i="5"/>
  <c r="AW74" i="5"/>
  <c r="AW73" i="5"/>
  <c r="AW72" i="5"/>
  <c r="AW71" i="5"/>
  <c r="AW70" i="5"/>
  <c r="AW69" i="5"/>
  <c r="AW68" i="5"/>
  <c r="AW67" i="5"/>
  <c r="AW66" i="5"/>
  <c r="AW65" i="5"/>
  <c r="AW64" i="5"/>
  <c r="AW63" i="5"/>
  <c r="AW62" i="5"/>
  <c r="AW61" i="5"/>
  <c r="AW60" i="5"/>
  <c r="AW59" i="5"/>
  <c r="AW58" i="5"/>
  <c r="AW57" i="5"/>
  <c r="AW56" i="5"/>
  <c r="AW55" i="5"/>
  <c r="AW54" i="5"/>
  <c r="AW53" i="5"/>
  <c r="AW52" i="5"/>
  <c r="AW51" i="5"/>
  <c r="AW50" i="5"/>
  <c r="AW49" i="5"/>
  <c r="AW48" i="5"/>
  <c r="AW47" i="5"/>
  <c r="AW46" i="5"/>
  <c r="AW45" i="5"/>
  <c r="AW44" i="5"/>
  <c r="AW43" i="5"/>
  <c r="AW42" i="5"/>
  <c r="AW41" i="5"/>
  <c r="AW40" i="5"/>
  <c r="AW39" i="5"/>
  <c r="AW38" i="5"/>
  <c r="AW37" i="5"/>
  <c r="AW36" i="5"/>
  <c r="AW35" i="5"/>
  <c r="AW34" i="5"/>
  <c r="AW33" i="5"/>
  <c r="AW32" i="5"/>
  <c r="AW31" i="5"/>
  <c r="AW30" i="5"/>
  <c r="AW29" i="5"/>
  <c r="AW28" i="5"/>
  <c r="AW27" i="5"/>
  <c r="AW26" i="5"/>
  <c r="AW25" i="5"/>
  <c r="AW24" i="5"/>
  <c r="AW23" i="5"/>
  <c r="AW22" i="5"/>
  <c r="AW21" i="5"/>
  <c r="AW20" i="5"/>
  <c r="AW19" i="5"/>
  <c r="AW18" i="5"/>
  <c r="AW17" i="5"/>
  <c r="AW16" i="5"/>
  <c r="AW15" i="5"/>
  <c r="AW14" i="5"/>
  <c r="AW13" i="5"/>
  <c r="AW12" i="5"/>
  <c r="AW11" i="5"/>
  <c r="Q2" i="5"/>
  <c r="AT8" i="10"/>
  <c r="AV4288" i="10" s="1"/>
  <c r="AX4288" i="10" s="1"/>
  <c r="AF2" i="5"/>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J260" i="9"/>
  <c r="K260" i="9" s="1"/>
  <c r="J259" i="9"/>
  <c r="K259" i="9" s="1"/>
  <c r="J258" i="9"/>
  <c r="K258" i="9" s="1"/>
  <c r="J257" i="9"/>
  <c r="K257" i="9" s="1"/>
  <c r="J256" i="9"/>
  <c r="K256" i="9" s="1"/>
  <c r="J255" i="9"/>
  <c r="K255" i="9" s="1"/>
  <c r="J254" i="9"/>
  <c r="K254" i="9" s="1"/>
  <c r="J253" i="9"/>
  <c r="K253" i="9" s="1"/>
  <c r="J252" i="9"/>
  <c r="K252" i="9" s="1"/>
  <c r="J251" i="9"/>
  <c r="K251" i="9" s="1"/>
  <c r="J250" i="9"/>
  <c r="K250" i="9" s="1"/>
  <c r="J249" i="9"/>
  <c r="K249" i="9" s="1"/>
  <c r="J248" i="9"/>
  <c r="K248" i="9" s="1"/>
  <c r="J247" i="9"/>
  <c r="K247" i="9" s="1"/>
  <c r="J246" i="9"/>
  <c r="K246" i="9" s="1"/>
  <c r="J245" i="9"/>
  <c r="K245" i="9" s="1"/>
  <c r="J244" i="9"/>
  <c r="K244" i="9" s="1"/>
  <c r="J243" i="9"/>
  <c r="K243" i="9" s="1"/>
  <c r="J242" i="9"/>
  <c r="K242" i="9" s="1"/>
  <c r="J241" i="9"/>
  <c r="K241" i="9" s="1"/>
  <c r="J240" i="9"/>
  <c r="K240" i="9" s="1"/>
  <c r="J239" i="9"/>
  <c r="K239" i="9" s="1"/>
  <c r="J238" i="9"/>
  <c r="K238" i="9" s="1"/>
  <c r="J237" i="9"/>
  <c r="K237" i="9" s="1"/>
  <c r="J236" i="9"/>
  <c r="K236" i="9" s="1"/>
  <c r="J235" i="9"/>
  <c r="K235" i="9" s="1"/>
  <c r="J234" i="9"/>
  <c r="K234" i="9" s="1"/>
  <c r="J233" i="9"/>
  <c r="K233" i="9" s="1"/>
  <c r="J232" i="9"/>
  <c r="K232" i="9" s="1"/>
  <c r="J231" i="9"/>
  <c r="K231" i="9" s="1"/>
  <c r="J230" i="9"/>
  <c r="K230" i="9" s="1"/>
  <c r="J229" i="9"/>
  <c r="K229" i="9" s="1"/>
  <c r="J228" i="9"/>
  <c r="K228" i="9" s="1"/>
  <c r="J227" i="9"/>
  <c r="K227" i="9" s="1"/>
  <c r="J226" i="9"/>
  <c r="K226" i="9" s="1"/>
  <c r="J225" i="9"/>
  <c r="K225" i="9" s="1"/>
  <c r="J224" i="9"/>
  <c r="K224" i="9" s="1"/>
  <c r="J223" i="9"/>
  <c r="K223" i="9" s="1"/>
  <c r="J222" i="9"/>
  <c r="K222" i="9" s="1"/>
  <c r="J221" i="9"/>
  <c r="K221" i="9" s="1"/>
  <c r="J220" i="9"/>
  <c r="K220" i="9" s="1"/>
  <c r="J219" i="9"/>
  <c r="K219" i="9" s="1"/>
  <c r="J218" i="9"/>
  <c r="K218" i="9" s="1"/>
  <c r="J217" i="9"/>
  <c r="K217" i="9" s="1"/>
  <c r="J216" i="9"/>
  <c r="K216" i="9" s="1"/>
  <c r="J215" i="9"/>
  <c r="K215" i="9" s="1"/>
  <c r="J214" i="9"/>
  <c r="K214" i="9" s="1"/>
  <c r="J213" i="9"/>
  <c r="K213" i="9" s="1"/>
  <c r="J212" i="9"/>
  <c r="K212" i="9" s="1"/>
  <c r="J211" i="9"/>
  <c r="K211" i="9" s="1"/>
  <c r="J210" i="9"/>
  <c r="K210" i="9" s="1"/>
  <c r="J209" i="9"/>
  <c r="K209" i="9" s="1"/>
  <c r="J208" i="9"/>
  <c r="K208" i="9" s="1"/>
  <c r="J207" i="9"/>
  <c r="K207" i="9" s="1"/>
  <c r="J206" i="9"/>
  <c r="K206" i="9" s="1"/>
  <c r="J205" i="9"/>
  <c r="K205" i="9" s="1"/>
  <c r="J204" i="9"/>
  <c r="K204" i="9" s="1"/>
  <c r="J203" i="9"/>
  <c r="K203" i="9" s="1"/>
  <c r="J202" i="9"/>
  <c r="K202" i="9" s="1"/>
  <c r="J201" i="9"/>
  <c r="K201" i="9" s="1"/>
  <c r="J200" i="9"/>
  <c r="K200" i="9" s="1"/>
  <c r="J199" i="9"/>
  <c r="K199" i="9" s="1"/>
  <c r="J198" i="9"/>
  <c r="K198" i="9" s="1"/>
  <c r="J197" i="9"/>
  <c r="K197" i="9" s="1"/>
  <c r="J196" i="9"/>
  <c r="K196" i="9" s="1"/>
  <c r="J195" i="9"/>
  <c r="K195" i="9" s="1"/>
  <c r="J194" i="9"/>
  <c r="K194" i="9" s="1"/>
  <c r="J193" i="9"/>
  <c r="K193" i="9" s="1"/>
  <c r="J192" i="9"/>
  <c r="K192" i="9" s="1"/>
  <c r="J191" i="9"/>
  <c r="K191" i="9" s="1"/>
  <c r="J190" i="9"/>
  <c r="K190" i="9" s="1"/>
  <c r="J189" i="9"/>
  <c r="K189" i="9" s="1"/>
  <c r="J188" i="9"/>
  <c r="K188" i="9" s="1"/>
  <c r="J187" i="9"/>
  <c r="K187" i="9" s="1"/>
  <c r="J186" i="9"/>
  <c r="K186" i="9" s="1"/>
  <c r="J185" i="9"/>
  <c r="K185" i="9" s="1"/>
  <c r="J184" i="9"/>
  <c r="K184" i="9" s="1"/>
  <c r="J183" i="9"/>
  <c r="K183" i="9" s="1"/>
  <c r="J182" i="9"/>
  <c r="K182" i="9" s="1"/>
  <c r="J181" i="9"/>
  <c r="K181" i="9" s="1"/>
  <c r="J180" i="9"/>
  <c r="K180" i="9" s="1"/>
  <c r="J179" i="9"/>
  <c r="K179" i="9" s="1"/>
  <c r="J178" i="9"/>
  <c r="K178" i="9" s="1"/>
  <c r="J177" i="9"/>
  <c r="K177" i="9" s="1"/>
  <c r="J176" i="9"/>
  <c r="K176" i="9" s="1"/>
  <c r="J175" i="9"/>
  <c r="K175" i="9" s="1"/>
  <c r="J174" i="9"/>
  <c r="K174" i="9" s="1"/>
  <c r="J173" i="9"/>
  <c r="K173" i="9" s="1"/>
  <c r="J172" i="9"/>
  <c r="K172" i="9" s="1"/>
  <c r="J171" i="9"/>
  <c r="K171" i="9" s="1"/>
  <c r="J170" i="9"/>
  <c r="K170" i="9" s="1"/>
  <c r="J169" i="9"/>
  <c r="K169" i="9" s="1"/>
  <c r="J168" i="9"/>
  <c r="K168" i="9" s="1"/>
  <c r="J167" i="9"/>
  <c r="K167" i="9" s="1"/>
  <c r="J166" i="9"/>
  <c r="K166" i="9" s="1"/>
  <c r="J165" i="9"/>
  <c r="K165" i="9" s="1"/>
  <c r="J164" i="9"/>
  <c r="K164" i="9" s="1"/>
  <c r="J163" i="9"/>
  <c r="K163" i="9" s="1"/>
  <c r="J162" i="9"/>
  <c r="K162" i="9" s="1"/>
  <c r="J161" i="9"/>
  <c r="K161" i="9" s="1"/>
  <c r="J160" i="9"/>
  <c r="K160" i="9" s="1"/>
  <c r="J159" i="9"/>
  <c r="K159" i="9" s="1"/>
  <c r="J158" i="9"/>
  <c r="K158" i="9" s="1"/>
  <c r="J157" i="9"/>
  <c r="K157" i="9" s="1"/>
  <c r="J156" i="9"/>
  <c r="K156" i="9" s="1"/>
  <c r="J155" i="9"/>
  <c r="K155" i="9" s="1"/>
  <c r="J154" i="9"/>
  <c r="K154" i="9" s="1"/>
  <c r="J153" i="9"/>
  <c r="K153" i="9" s="1"/>
  <c r="J152" i="9"/>
  <c r="K152" i="9" s="1"/>
  <c r="J151" i="9"/>
  <c r="K151" i="9" s="1"/>
  <c r="J150" i="9"/>
  <c r="K150" i="9" s="1"/>
  <c r="J149" i="9"/>
  <c r="K149" i="9" s="1"/>
  <c r="J148" i="9"/>
  <c r="K148" i="9" s="1"/>
  <c r="J147" i="9"/>
  <c r="K147" i="9" s="1"/>
  <c r="J146" i="9"/>
  <c r="K146" i="9" s="1"/>
  <c r="J145" i="9"/>
  <c r="K145" i="9" s="1"/>
  <c r="J144" i="9"/>
  <c r="K144" i="9" s="1"/>
  <c r="J143" i="9"/>
  <c r="K143" i="9" s="1"/>
  <c r="J142" i="9"/>
  <c r="K142" i="9" s="1"/>
  <c r="J141" i="9"/>
  <c r="K141" i="9" s="1"/>
  <c r="J140" i="9"/>
  <c r="K140" i="9" s="1"/>
  <c r="J139" i="9"/>
  <c r="K139" i="9" s="1"/>
  <c r="J138" i="9"/>
  <c r="K138" i="9" s="1"/>
  <c r="J137" i="9"/>
  <c r="K137" i="9" s="1"/>
  <c r="J136" i="9"/>
  <c r="K136" i="9" s="1"/>
  <c r="J135" i="9"/>
  <c r="K135" i="9" s="1"/>
  <c r="J134" i="9"/>
  <c r="K134" i="9" s="1"/>
  <c r="J133" i="9"/>
  <c r="K133" i="9" s="1"/>
  <c r="J132" i="9"/>
  <c r="K132" i="9" s="1"/>
  <c r="J131" i="9"/>
  <c r="K131" i="9" s="1"/>
  <c r="J130" i="9"/>
  <c r="K130" i="9" s="1"/>
  <c r="J129" i="9"/>
  <c r="K129" i="9" s="1"/>
  <c r="J128" i="9"/>
  <c r="K128" i="9" s="1"/>
  <c r="J127" i="9"/>
  <c r="K127" i="9" s="1"/>
  <c r="J126" i="9"/>
  <c r="K126" i="9" s="1"/>
  <c r="J125" i="9"/>
  <c r="K125" i="9" s="1"/>
  <c r="J124" i="9"/>
  <c r="K124" i="9" s="1"/>
  <c r="J123" i="9"/>
  <c r="K123" i="9" s="1"/>
  <c r="J122" i="9"/>
  <c r="K122" i="9" s="1"/>
  <c r="J121" i="9"/>
  <c r="K121" i="9" s="1"/>
  <c r="J120" i="9"/>
  <c r="K120" i="9" s="1"/>
  <c r="J119" i="9"/>
  <c r="K119" i="9" s="1"/>
  <c r="J118" i="9"/>
  <c r="K118" i="9" s="1"/>
  <c r="J117" i="9"/>
  <c r="K117" i="9" s="1"/>
  <c r="J116" i="9"/>
  <c r="K116" i="9" s="1"/>
  <c r="J115" i="9"/>
  <c r="K115" i="9" s="1"/>
  <c r="J114" i="9"/>
  <c r="K114" i="9" s="1"/>
  <c r="J113" i="9"/>
  <c r="K113" i="9" s="1"/>
  <c r="J112" i="9"/>
  <c r="K112" i="9" s="1"/>
  <c r="J111" i="9"/>
  <c r="K111" i="9" s="1"/>
  <c r="J110" i="9"/>
  <c r="K110" i="9" s="1"/>
  <c r="J109" i="9"/>
  <c r="K109" i="9" s="1"/>
  <c r="J108" i="9"/>
  <c r="K108" i="9" s="1"/>
  <c r="J107" i="9"/>
  <c r="K107" i="9" s="1"/>
  <c r="J106" i="9"/>
  <c r="K106" i="9" s="1"/>
  <c r="J105" i="9"/>
  <c r="K105" i="9" s="1"/>
  <c r="J104" i="9"/>
  <c r="K104" i="9" s="1"/>
  <c r="J103" i="9"/>
  <c r="K103" i="9" s="1"/>
  <c r="J102" i="9"/>
  <c r="K102" i="9" s="1"/>
  <c r="J101" i="9"/>
  <c r="K101" i="9" s="1"/>
  <c r="J100" i="9"/>
  <c r="K100" i="9" s="1"/>
  <c r="J99" i="9"/>
  <c r="K99" i="9" s="1"/>
  <c r="J98" i="9"/>
  <c r="K98" i="9" s="1"/>
  <c r="J97" i="9"/>
  <c r="K97" i="9" s="1"/>
  <c r="J96" i="9"/>
  <c r="K96" i="9" s="1"/>
  <c r="J95" i="9"/>
  <c r="K95" i="9" s="1"/>
  <c r="J94" i="9"/>
  <c r="K94" i="9" s="1"/>
  <c r="J93" i="9"/>
  <c r="K93" i="9" s="1"/>
  <c r="J92" i="9"/>
  <c r="K92" i="9" s="1"/>
  <c r="J91" i="9"/>
  <c r="K91" i="9" s="1"/>
  <c r="J90" i="9"/>
  <c r="K90" i="9" s="1"/>
  <c r="J89" i="9"/>
  <c r="K89" i="9" s="1"/>
  <c r="J88" i="9"/>
  <c r="K88" i="9" s="1"/>
  <c r="J87" i="9"/>
  <c r="K87" i="9" s="1"/>
  <c r="J86" i="9"/>
  <c r="K86" i="9" s="1"/>
  <c r="J85" i="9"/>
  <c r="K85" i="9" s="1"/>
  <c r="J84" i="9"/>
  <c r="K84" i="9" s="1"/>
  <c r="J83" i="9"/>
  <c r="K83" i="9" s="1"/>
  <c r="J82" i="9"/>
  <c r="K82" i="9" s="1"/>
  <c r="J81" i="9"/>
  <c r="K81" i="9" s="1"/>
  <c r="J80" i="9"/>
  <c r="K80" i="9" s="1"/>
  <c r="J79" i="9"/>
  <c r="K79" i="9" s="1"/>
  <c r="J78" i="9"/>
  <c r="K78" i="9" s="1"/>
  <c r="J77" i="9"/>
  <c r="K77" i="9" s="1"/>
  <c r="J76" i="9"/>
  <c r="K76" i="9" s="1"/>
  <c r="J75" i="9"/>
  <c r="K75" i="9" s="1"/>
  <c r="J74" i="9"/>
  <c r="K74" i="9" s="1"/>
  <c r="J73" i="9"/>
  <c r="K73" i="9" s="1"/>
  <c r="J72" i="9"/>
  <c r="K72" i="9" s="1"/>
  <c r="J71" i="9"/>
  <c r="K71" i="9" s="1"/>
  <c r="J70" i="9"/>
  <c r="K70" i="9" s="1"/>
  <c r="J69" i="9"/>
  <c r="K69" i="9" s="1"/>
  <c r="J68" i="9"/>
  <c r="K68" i="9" s="1"/>
  <c r="J67" i="9"/>
  <c r="K67" i="9" s="1"/>
  <c r="J66" i="9"/>
  <c r="K66" i="9" s="1"/>
  <c r="J65" i="9"/>
  <c r="K65" i="9" s="1"/>
  <c r="J64" i="9"/>
  <c r="K64" i="9" s="1"/>
  <c r="J63" i="9"/>
  <c r="K63" i="9" s="1"/>
  <c r="J62" i="9"/>
  <c r="K62" i="9" s="1"/>
  <c r="J61" i="9"/>
  <c r="K61" i="9" s="1"/>
  <c r="J60" i="9"/>
  <c r="K60" i="9" s="1"/>
  <c r="J59" i="9"/>
  <c r="K59" i="9" s="1"/>
  <c r="J58" i="9"/>
  <c r="K58" i="9" s="1"/>
  <c r="J57" i="9"/>
  <c r="K57" i="9" s="1"/>
  <c r="J56" i="9"/>
  <c r="K56" i="9" s="1"/>
  <c r="J55" i="9"/>
  <c r="K55" i="9" s="1"/>
  <c r="J54" i="9"/>
  <c r="K54" i="9" s="1"/>
  <c r="J53" i="9"/>
  <c r="K53" i="9" s="1"/>
  <c r="J52" i="9"/>
  <c r="K52" i="9" s="1"/>
  <c r="J51" i="9"/>
  <c r="K51" i="9" s="1"/>
  <c r="J50" i="9"/>
  <c r="K50" i="9" s="1"/>
  <c r="J49" i="9"/>
  <c r="K49" i="9" s="1"/>
  <c r="J48" i="9"/>
  <c r="K48" i="9" s="1"/>
  <c r="J47" i="9"/>
  <c r="K47" i="9" s="1"/>
  <c r="J46" i="9"/>
  <c r="K46" i="9" s="1"/>
  <c r="J45" i="9"/>
  <c r="K45" i="9" s="1"/>
  <c r="J44" i="9"/>
  <c r="K44" i="9" s="1"/>
  <c r="J43" i="9"/>
  <c r="K43" i="9" s="1"/>
  <c r="J42" i="9"/>
  <c r="K42" i="9" s="1"/>
  <c r="J41" i="9"/>
  <c r="K41" i="9" s="1"/>
  <c r="J40" i="9"/>
  <c r="K40" i="9" s="1"/>
  <c r="J39" i="9"/>
  <c r="K39" i="9" s="1"/>
  <c r="J38" i="9"/>
  <c r="K38" i="9" s="1"/>
  <c r="J37" i="9"/>
  <c r="K37" i="9" s="1"/>
  <c r="J36" i="9"/>
  <c r="K36" i="9" s="1"/>
  <c r="J35" i="9"/>
  <c r="K35" i="9" s="1"/>
  <c r="J34" i="9"/>
  <c r="K34" i="9" s="1"/>
  <c r="J33" i="9"/>
  <c r="K33" i="9" s="1"/>
  <c r="J32" i="9"/>
  <c r="K32" i="9" s="1"/>
  <c r="J31" i="9"/>
  <c r="K31" i="9" s="1"/>
  <c r="J30" i="9"/>
  <c r="K30" i="9" s="1"/>
  <c r="J29" i="9"/>
  <c r="K29" i="9" s="1"/>
  <c r="J28" i="9"/>
  <c r="K28" i="9" s="1"/>
  <c r="J27" i="9"/>
  <c r="K27" i="9" s="1"/>
  <c r="J26" i="9"/>
  <c r="K26" i="9" s="1"/>
  <c r="J25" i="9"/>
  <c r="K25" i="9" s="1"/>
  <c r="J24" i="9"/>
  <c r="K24" i="9" s="1"/>
  <c r="J23" i="9"/>
  <c r="K23" i="9" s="1"/>
  <c r="J22" i="9"/>
  <c r="K22" i="9" s="1"/>
  <c r="J21" i="9"/>
  <c r="K21" i="9" s="1"/>
  <c r="J20" i="9"/>
  <c r="K20" i="9" s="1"/>
  <c r="J19" i="9"/>
  <c r="K19" i="9" s="1"/>
  <c r="J18" i="9"/>
  <c r="K18" i="9" s="1"/>
  <c r="J17" i="9"/>
  <c r="K17" i="9" s="1"/>
  <c r="J16" i="9"/>
  <c r="K16" i="9" s="1"/>
  <c r="G260" i="9"/>
  <c r="H260" i="9" s="1"/>
  <c r="G259" i="9"/>
  <c r="H259" i="9" s="1"/>
  <c r="G258" i="9"/>
  <c r="H258" i="9" s="1"/>
  <c r="G257" i="9"/>
  <c r="H257" i="9" s="1"/>
  <c r="G256" i="9"/>
  <c r="H256" i="9" s="1"/>
  <c r="G255" i="9"/>
  <c r="H255" i="9" s="1"/>
  <c r="G254" i="9"/>
  <c r="H254" i="9" s="1"/>
  <c r="G253" i="9"/>
  <c r="H253" i="9" s="1"/>
  <c r="G252" i="9"/>
  <c r="H252" i="9" s="1"/>
  <c r="G251" i="9"/>
  <c r="H251" i="9" s="1"/>
  <c r="G250" i="9"/>
  <c r="H250" i="9" s="1"/>
  <c r="G249" i="9"/>
  <c r="H249" i="9" s="1"/>
  <c r="G248" i="9"/>
  <c r="H248" i="9" s="1"/>
  <c r="G247" i="9"/>
  <c r="H247" i="9" s="1"/>
  <c r="G246" i="9"/>
  <c r="H246" i="9" s="1"/>
  <c r="G245" i="9"/>
  <c r="H245" i="9" s="1"/>
  <c r="G244" i="9"/>
  <c r="H244" i="9" s="1"/>
  <c r="G243" i="9"/>
  <c r="H243" i="9" s="1"/>
  <c r="G242" i="9"/>
  <c r="H242" i="9" s="1"/>
  <c r="G241" i="9"/>
  <c r="H241" i="9" s="1"/>
  <c r="G240" i="9"/>
  <c r="H240" i="9" s="1"/>
  <c r="G239" i="9"/>
  <c r="H239" i="9" s="1"/>
  <c r="G238" i="9"/>
  <c r="H238" i="9" s="1"/>
  <c r="G237" i="9"/>
  <c r="H237" i="9" s="1"/>
  <c r="G236" i="9"/>
  <c r="H236" i="9" s="1"/>
  <c r="G235" i="9"/>
  <c r="H235" i="9" s="1"/>
  <c r="G234" i="9"/>
  <c r="H234" i="9" s="1"/>
  <c r="G233" i="9"/>
  <c r="H233" i="9" s="1"/>
  <c r="G232" i="9"/>
  <c r="H232" i="9" s="1"/>
  <c r="G231" i="9"/>
  <c r="H231" i="9" s="1"/>
  <c r="G230" i="9"/>
  <c r="H230" i="9" s="1"/>
  <c r="G229" i="9"/>
  <c r="H229" i="9" s="1"/>
  <c r="G228" i="9"/>
  <c r="H228" i="9" s="1"/>
  <c r="G227" i="9"/>
  <c r="H227" i="9" s="1"/>
  <c r="G226" i="9"/>
  <c r="H226" i="9" s="1"/>
  <c r="G225" i="9"/>
  <c r="H225" i="9" s="1"/>
  <c r="G224" i="9"/>
  <c r="H224" i="9" s="1"/>
  <c r="G223" i="9"/>
  <c r="H223" i="9" s="1"/>
  <c r="G222" i="9"/>
  <c r="H222" i="9" s="1"/>
  <c r="G221" i="9"/>
  <c r="H221" i="9" s="1"/>
  <c r="G220" i="9"/>
  <c r="H220" i="9" s="1"/>
  <c r="G219" i="9"/>
  <c r="H219" i="9" s="1"/>
  <c r="G218" i="9"/>
  <c r="H218" i="9" s="1"/>
  <c r="G217" i="9"/>
  <c r="H217" i="9" s="1"/>
  <c r="G216" i="9"/>
  <c r="H216" i="9" s="1"/>
  <c r="G215" i="9"/>
  <c r="H215" i="9" s="1"/>
  <c r="G214" i="9"/>
  <c r="H214" i="9" s="1"/>
  <c r="G213" i="9"/>
  <c r="H213" i="9" s="1"/>
  <c r="G212" i="9"/>
  <c r="H212" i="9" s="1"/>
  <c r="G211" i="9"/>
  <c r="H211" i="9" s="1"/>
  <c r="G210" i="9"/>
  <c r="H210" i="9" s="1"/>
  <c r="G209" i="9"/>
  <c r="H209" i="9" s="1"/>
  <c r="G208" i="9"/>
  <c r="H208" i="9" s="1"/>
  <c r="G207" i="9"/>
  <c r="H207" i="9" s="1"/>
  <c r="G206" i="9"/>
  <c r="H206" i="9" s="1"/>
  <c r="G205" i="9"/>
  <c r="H205" i="9" s="1"/>
  <c r="G204" i="9"/>
  <c r="H204" i="9" s="1"/>
  <c r="G203" i="9"/>
  <c r="H203" i="9" s="1"/>
  <c r="G202" i="9"/>
  <c r="H202" i="9" s="1"/>
  <c r="G201" i="9"/>
  <c r="H201" i="9" s="1"/>
  <c r="G200" i="9"/>
  <c r="H200" i="9" s="1"/>
  <c r="G199" i="9"/>
  <c r="H199" i="9" s="1"/>
  <c r="G198" i="9"/>
  <c r="H198" i="9" s="1"/>
  <c r="G197" i="9"/>
  <c r="H197" i="9" s="1"/>
  <c r="G196" i="9"/>
  <c r="H196" i="9" s="1"/>
  <c r="G195" i="9"/>
  <c r="H195" i="9" s="1"/>
  <c r="G194" i="9"/>
  <c r="H194" i="9" s="1"/>
  <c r="G193" i="9"/>
  <c r="H193" i="9" s="1"/>
  <c r="G192" i="9"/>
  <c r="H192" i="9" s="1"/>
  <c r="G191" i="9"/>
  <c r="H191" i="9" s="1"/>
  <c r="G190" i="9"/>
  <c r="H190" i="9" s="1"/>
  <c r="G189" i="9"/>
  <c r="H189" i="9" s="1"/>
  <c r="G188" i="9"/>
  <c r="H188" i="9" s="1"/>
  <c r="G187" i="9"/>
  <c r="H187" i="9" s="1"/>
  <c r="G186" i="9"/>
  <c r="H186" i="9" s="1"/>
  <c r="G185" i="9"/>
  <c r="H185" i="9" s="1"/>
  <c r="G184" i="9"/>
  <c r="H184" i="9" s="1"/>
  <c r="G183" i="9"/>
  <c r="H183" i="9" s="1"/>
  <c r="G182" i="9"/>
  <c r="H182" i="9" s="1"/>
  <c r="G181" i="9"/>
  <c r="H181" i="9" s="1"/>
  <c r="G180" i="9"/>
  <c r="H180" i="9" s="1"/>
  <c r="G179" i="9"/>
  <c r="H179" i="9" s="1"/>
  <c r="G178" i="9"/>
  <c r="H178" i="9" s="1"/>
  <c r="G177" i="9"/>
  <c r="H177" i="9" s="1"/>
  <c r="G176" i="9"/>
  <c r="H176" i="9" s="1"/>
  <c r="G175" i="9"/>
  <c r="H175" i="9" s="1"/>
  <c r="G174" i="9"/>
  <c r="H174" i="9" s="1"/>
  <c r="G173" i="9"/>
  <c r="H173" i="9" s="1"/>
  <c r="G172" i="9"/>
  <c r="H172" i="9" s="1"/>
  <c r="G171" i="9"/>
  <c r="H171" i="9" s="1"/>
  <c r="G170" i="9"/>
  <c r="H170" i="9" s="1"/>
  <c r="G169" i="9"/>
  <c r="H169" i="9" s="1"/>
  <c r="G168" i="9"/>
  <c r="H168" i="9" s="1"/>
  <c r="G167" i="9"/>
  <c r="H167" i="9" s="1"/>
  <c r="G166" i="9"/>
  <c r="H166" i="9" s="1"/>
  <c r="G165" i="9"/>
  <c r="H165" i="9" s="1"/>
  <c r="G164" i="9"/>
  <c r="H164" i="9" s="1"/>
  <c r="G163" i="9"/>
  <c r="H163" i="9" s="1"/>
  <c r="G162" i="9"/>
  <c r="H162" i="9" s="1"/>
  <c r="G161" i="9"/>
  <c r="H161" i="9" s="1"/>
  <c r="G160" i="9"/>
  <c r="H160" i="9" s="1"/>
  <c r="G159" i="9"/>
  <c r="H159" i="9" s="1"/>
  <c r="G158" i="9"/>
  <c r="H158" i="9" s="1"/>
  <c r="G157" i="9"/>
  <c r="H157" i="9" s="1"/>
  <c r="G156" i="9"/>
  <c r="H156" i="9" s="1"/>
  <c r="G155" i="9"/>
  <c r="H155" i="9" s="1"/>
  <c r="G154" i="9"/>
  <c r="H154" i="9" s="1"/>
  <c r="G153" i="9"/>
  <c r="H153" i="9" s="1"/>
  <c r="G152" i="9"/>
  <c r="H152" i="9" s="1"/>
  <c r="G151" i="9"/>
  <c r="H151" i="9" s="1"/>
  <c r="G150" i="9"/>
  <c r="H150" i="9" s="1"/>
  <c r="G149" i="9"/>
  <c r="H149" i="9" s="1"/>
  <c r="G148" i="9"/>
  <c r="H148" i="9" s="1"/>
  <c r="G147" i="9"/>
  <c r="H147" i="9" s="1"/>
  <c r="G146" i="9"/>
  <c r="H146" i="9" s="1"/>
  <c r="G145" i="9"/>
  <c r="H145" i="9" s="1"/>
  <c r="G144" i="9"/>
  <c r="H144" i="9" s="1"/>
  <c r="G143" i="9"/>
  <c r="H143" i="9" s="1"/>
  <c r="G142" i="9"/>
  <c r="H142" i="9" s="1"/>
  <c r="G141" i="9"/>
  <c r="H141" i="9" s="1"/>
  <c r="G140" i="9"/>
  <c r="H140" i="9" s="1"/>
  <c r="G139" i="9"/>
  <c r="H139" i="9" s="1"/>
  <c r="G138" i="9"/>
  <c r="H138" i="9" s="1"/>
  <c r="G137" i="9"/>
  <c r="H137" i="9" s="1"/>
  <c r="G136" i="9"/>
  <c r="H136" i="9" s="1"/>
  <c r="G135" i="9"/>
  <c r="H135" i="9" s="1"/>
  <c r="G134" i="9"/>
  <c r="H134" i="9" s="1"/>
  <c r="G133" i="9"/>
  <c r="H133" i="9" s="1"/>
  <c r="G132" i="9"/>
  <c r="H132" i="9" s="1"/>
  <c r="G131" i="9"/>
  <c r="H131" i="9" s="1"/>
  <c r="G130" i="9"/>
  <c r="H130" i="9" s="1"/>
  <c r="G129" i="9"/>
  <c r="H129" i="9" s="1"/>
  <c r="G128" i="9"/>
  <c r="H128" i="9" s="1"/>
  <c r="G127" i="9"/>
  <c r="H127" i="9" s="1"/>
  <c r="G126" i="9"/>
  <c r="H126" i="9" s="1"/>
  <c r="G125" i="9"/>
  <c r="H125" i="9" s="1"/>
  <c r="G124" i="9"/>
  <c r="H124" i="9" s="1"/>
  <c r="G123" i="9"/>
  <c r="H123" i="9" s="1"/>
  <c r="G122" i="9"/>
  <c r="H122" i="9" s="1"/>
  <c r="G121" i="9"/>
  <c r="H121" i="9" s="1"/>
  <c r="G120" i="9"/>
  <c r="H120" i="9" s="1"/>
  <c r="G119" i="9"/>
  <c r="H119" i="9" s="1"/>
  <c r="G118" i="9"/>
  <c r="H118" i="9" s="1"/>
  <c r="G117" i="9"/>
  <c r="H117" i="9" s="1"/>
  <c r="G116" i="9"/>
  <c r="H116" i="9" s="1"/>
  <c r="G115" i="9"/>
  <c r="H115" i="9" s="1"/>
  <c r="G114" i="9"/>
  <c r="H114" i="9" s="1"/>
  <c r="G113" i="9"/>
  <c r="H113" i="9" s="1"/>
  <c r="G112" i="9"/>
  <c r="H112" i="9" s="1"/>
  <c r="G111" i="9"/>
  <c r="H111" i="9" s="1"/>
  <c r="G110" i="9"/>
  <c r="H110" i="9" s="1"/>
  <c r="G109" i="9"/>
  <c r="H109" i="9" s="1"/>
  <c r="G108" i="9"/>
  <c r="H108" i="9" s="1"/>
  <c r="G107" i="9"/>
  <c r="H107" i="9" s="1"/>
  <c r="G106" i="9"/>
  <c r="H106" i="9" s="1"/>
  <c r="G105" i="9"/>
  <c r="H105" i="9" s="1"/>
  <c r="G104" i="9"/>
  <c r="H104" i="9" s="1"/>
  <c r="G103" i="9"/>
  <c r="H103" i="9" s="1"/>
  <c r="G102" i="9"/>
  <c r="H102" i="9" s="1"/>
  <c r="G101" i="9"/>
  <c r="H101" i="9" s="1"/>
  <c r="G100" i="9"/>
  <c r="H100" i="9" s="1"/>
  <c r="G99" i="9"/>
  <c r="H99" i="9" s="1"/>
  <c r="G98" i="9"/>
  <c r="H98" i="9" s="1"/>
  <c r="G97" i="9"/>
  <c r="H97" i="9" s="1"/>
  <c r="G96" i="9"/>
  <c r="H96" i="9" s="1"/>
  <c r="G95" i="9"/>
  <c r="H95" i="9" s="1"/>
  <c r="G94" i="9"/>
  <c r="H94" i="9" s="1"/>
  <c r="G93" i="9"/>
  <c r="H93" i="9" s="1"/>
  <c r="G92" i="9"/>
  <c r="H92" i="9" s="1"/>
  <c r="G91" i="9"/>
  <c r="H91" i="9" s="1"/>
  <c r="G90" i="9"/>
  <c r="H90" i="9" s="1"/>
  <c r="G89" i="9"/>
  <c r="H89" i="9" s="1"/>
  <c r="G88" i="9"/>
  <c r="H88" i="9" s="1"/>
  <c r="G87" i="9"/>
  <c r="H87" i="9" s="1"/>
  <c r="G86" i="9"/>
  <c r="H86" i="9" s="1"/>
  <c r="G85" i="9"/>
  <c r="H85" i="9" s="1"/>
  <c r="G84" i="9"/>
  <c r="H84" i="9" s="1"/>
  <c r="G83" i="9"/>
  <c r="H83" i="9" s="1"/>
  <c r="G82" i="9"/>
  <c r="H82" i="9" s="1"/>
  <c r="G81" i="9"/>
  <c r="H81" i="9" s="1"/>
  <c r="G80" i="9"/>
  <c r="H80" i="9" s="1"/>
  <c r="G79" i="9"/>
  <c r="H79" i="9" s="1"/>
  <c r="G78" i="9"/>
  <c r="H78" i="9" s="1"/>
  <c r="G77" i="9"/>
  <c r="H77" i="9" s="1"/>
  <c r="G76" i="9"/>
  <c r="H76" i="9" s="1"/>
  <c r="G75" i="9"/>
  <c r="H75" i="9" s="1"/>
  <c r="G74" i="9"/>
  <c r="H74" i="9" s="1"/>
  <c r="G73" i="9"/>
  <c r="H73" i="9" s="1"/>
  <c r="G72" i="9"/>
  <c r="H72" i="9" s="1"/>
  <c r="G71" i="9"/>
  <c r="H71" i="9" s="1"/>
  <c r="G70" i="9"/>
  <c r="H70" i="9" s="1"/>
  <c r="G69" i="9"/>
  <c r="H69" i="9" s="1"/>
  <c r="G68" i="9"/>
  <c r="H68" i="9" s="1"/>
  <c r="G67" i="9"/>
  <c r="H67" i="9" s="1"/>
  <c r="G66" i="9"/>
  <c r="H66" i="9" s="1"/>
  <c r="G65" i="9"/>
  <c r="H65" i="9" s="1"/>
  <c r="G64" i="9"/>
  <c r="H64" i="9" s="1"/>
  <c r="G63" i="9"/>
  <c r="H63" i="9" s="1"/>
  <c r="G62" i="9"/>
  <c r="H62" i="9" s="1"/>
  <c r="G61" i="9"/>
  <c r="H61" i="9" s="1"/>
  <c r="G60" i="9"/>
  <c r="H60" i="9" s="1"/>
  <c r="G59" i="9"/>
  <c r="H59" i="9" s="1"/>
  <c r="G58" i="9"/>
  <c r="H58" i="9" s="1"/>
  <c r="G57" i="9"/>
  <c r="H57" i="9" s="1"/>
  <c r="G56" i="9"/>
  <c r="H56" i="9" s="1"/>
  <c r="G55" i="9"/>
  <c r="H55" i="9" s="1"/>
  <c r="G54" i="9"/>
  <c r="H54" i="9" s="1"/>
  <c r="G53" i="9"/>
  <c r="H53" i="9" s="1"/>
  <c r="G52" i="9"/>
  <c r="H52" i="9" s="1"/>
  <c r="G51" i="9"/>
  <c r="H51" i="9" s="1"/>
  <c r="G50" i="9"/>
  <c r="H50" i="9" s="1"/>
  <c r="G49" i="9"/>
  <c r="H49" i="9" s="1"/>
  <c r="G48" i="9"/>
  <c r="H48" i="9" s="1"/>
  <c r="G47" i="9"/>
  <c r="H47" i="9" s="1"/>
  <c r="G46" i="9"/>
  <c r="H46" i="9" s="1"/>
  <c r="G45" i="9"/>
  <c r="H45" i="9" s="1"/>
  <c r="G44" i="9"/>
  <c r="H44" i="9" s="1"/>
  <c r="G43" i="9"/>
  <c r="H43" i="9" s="1"/>
  <c r="G42" i="9"/>
  <c r="H42" i="9" s="1"/>
  <c r="G41" i="9"/>
  <c r="H41" i="9" s="1"/>
  <c r="G40" i="9"/>
  <c r="H40" i="9" s="1"/>
  <c r="G39" i="9"/>
  <c r="H39" i="9" s="1"/>
  <c r="G38" i="9"/>
  <c r="H38" i="9" s="1"/>
  <c r="G37" i="9"/>
  <c r="H37" i="9" s="1"/>
  <c r="G36" i="9"/>
  <c r="H36" i="9" s="1"/>
  <c r="G35" i="9"/>
  <c r="H35" i="9" s="1"/>
  <c r="G34" i="9"/>
  <c r="H34" i="9" s="1"/>
  <c r="G33" i="9"/>
  <c r="H33" i="9" s="1"/>
  <c r="G32" i="9"/>
  <c r="H32" i="9" s="1"/>
  <c r="G31" i="9"/>
  <c r="H31" i="9" s="1"/>
  <c r="G30" i="9"/>
  <c r="H30" i="9" s="1"/>
  <c r="G29" i="9"/>
  <c r="H29" i="9" s="1"/>
  <c r="G28" i="9"/>
  <c r="H28" i="9" s="1"/>
  <c r="G27" i="9"/>
  <c r="H27" i="9" s="1"/>
  <c r="G26" i="9"/>
  <c r="H26" i="9" s="1"/>
  <c r="G25" i="9"/>
  <c r="H25" i="9" s="1"/>
  <c r="G24" i="9"/>
  <c r="H24" i="9" s="1"/>
  <c r="G23" i="9"/>
  <c r="H23" i="9" s="1"/>
  <c r="G22" i="9"/>
  <c r="H22" i="9" s="1"/>
  <c r="G21" i="9"/>
  <c r="H21" i="9" s="1"/>
  <c r="G20" i="9"/>
  <c r="H20" i="9" s="1"/>
  <c r="G19" i="9"/>
  <c r="H19" i="9" s="1"/>
  <c r="G18" i="9"/>
  <c r="H18" i="9" s="1"/>
  <c r="G17" i="9"/>
  <c r="H17" i="9" s="1"/>
  <c r="G16" i="9"/>
  <c r="H16" i="9" s="1"/>
  <c r="AR5010" i="10"/>
  <c r="AR5009" i="10"/>
  <c r="AR5008" i="10"/>
  <c r="AR5007" i="10"/>
  <c r="AR5006" i="10"/>
  <c r="AR5005" i="10"/>
  <c r="AR5004" i="10"/>
  <c r="AR5003" i="10"/>
  <c r="AR5002" i="10"/>
  <c r="AR5001" i="10"/>
  <c r="AR5000" i="10"/>
  <c r="AR4999" i="10"/>
  <c r="AR4998" i="10"/>
  <c r="AR4997" i="10"/>
  <c r="AR4996" i="10"/>
  <c r="AR4995" i="10"/>
  <c r="AR4994" i="10"/>
  <c r="AR4993" i="10"/>
  <c r="AR4992" i="10"/>
  <c r="AR4991" i="10"/>
  <c r="AR4990" i="10"/>
  <c r="AR4989" i="10"/>
  <c r="AR4988" i="10"/>
  <c r="AR4987" i="10"/>
  <c r="AR4986" i="10"/>
  <c r="AR4985" i="10"/>
  <c r="AR4984" i="10"/>
  <c r="AR4983" i="10"/>
  <c r="AR4982" i="10"/>
  <c r="AR4981" i="10"/>
  <c r="AR4980" i="10"/>
  <c r="AR4979" i="10"/>
  <c r="AR4978" i="10"/>
  <c r="AR4977" i="10"/>
  <c r="AR4976" i="10"/>
  <c r="AR4975" i="10"/>
  <c r="AR4974" i="10"/>
  <c r="AR4973" i="10"/>
  <c r="AR4972" i="10"/>
  <c r="AR4971" i="10"/>
  <c r="AR4970" i="10"/>
  <c r="AR4969" i="10"/>
  <c r="AR4968" i="10"/>
  <c r="AR4967" i="10"/>
  <c r="AR4966" i="10"/>
  <c r="AR4965" i="10"/>
  <c r="AR4964" i="10"/>
  <c r="AR4963" i="10"/>
  <c r="AR4962" i="10"/>
  <c r="AR4961" i="10"/>
  <c r="AR4960" i="10"/>
  <c r="AR4959" i="10"/>
  <c r="AR4958" i="10"/>
  <c r="AR4957" i="10"/>
  <c r="AR4956" i="10"/>
  <c r="AR4955" i="10"/>
  <c r="AR4954" i="10"/>
  <c r="AR4953" i="10"/>
  <c r="AR4952" i="10"/>
  <c r="AR4951" i="10"/>
  <c r="AR4950" i="10"/>
  <c r="AR4949" i="10"/>
  <c r="AR4948" i="10"/>
  <c r="AR4947" i="10"/>
  <c r="AR4946" i="10"/>
  <c r="AR4945" i="10"/>
  <c r="AR4944" i="10"/>
  <c r="AR4943" i="10"/>
  <c r="AR4942" i="10"/>
  <c r="AR4941" i="10"/>
  <c r="AR4940" i="10"/>
  <c r="AR4939" i="10"/>
  <c r="AR4938" i="10"/>
  <c r="AR4937" i="10"/>
  <c r="AR4936" i="10"/>
  <c r="AR4935" i="10"/>
  <c r="AR4934" i="10"/>
  <c r="AR4933" i="10"/>
  <c r="AR4932" i="10"/>
  <c r="AR4931" i="10"/>
  <c r="AR4930" i="10"/>
  <c r="AR4929" i="10"/>
  <c r="AR4928" i="10"/>
  <c r="AR4927" i="10"/>
  <c r="AR4926" i="10"/>
  <c r="AR4925" i="10"/>
  <c r="AR4924" i="10"/>
  <c r="AR4923" i="10"/>
  <c r="AR4922" i="10"/>
  <c r="AR4921" i="10"/>
  <c r="AR4920" i="10"/>
  <c r="AR4919" i="10"/>
  <c r="AR4918" i="10"/>
  <c r="AR4917" i="10"/>
  <c r="AR4916" i="10"/>
  <c r="AR4915" i="10"/>
  <c r="AR4914" i="10"/>
  <c r="AR4913" i="10"/>
  <c r="AR4912" i="10"/>
  <c r="AR4911" i="10"/>
  <c r="AR4910" i="10"/>
  <c r="AR4909" i="10"/>
  <c r="AR4908" i="10"/>
  <c r="AR4907" i="10"/>
  <c r="AR4906" i="10"/>
  <c r="AR4905" i="10"/>
  <c r="AR4904" i="10"/>
  <c r="AR4903" i="10"/>
  <c r="AR4902" i="10"/>
  <c r="AR4901" i="10"/>
  <c r="AR4900" i="10"/>
  <c r="AR4899" i="10"/>
  <c r="AR4898" i="10"/>
  <c r="AR4897" i="10"/>
  <c r="AR4896" i="10"/>
  <c r="AR4895" i="10"/>
  <c r="AR4894" i="10"/>
  <c r="AR4893" i="10"/>
  <c r="AR4892" i="10"/>
  <c r="AR4891" i="10"/>
  <c r="AR4890" i="10"/>
  <c r="AR4889" i="10"/>
  <c r="AR4888" i="10"/>
  <c r="AR4887" i="10"/>
  <c r="AR4886" i="10"/>
  <c r="AR4885" i="10"/>
  <c r="AR4884" i="10"/>
  <c r="AR4883" i="10"/>
  <c r="AR4882" i="10"/>
  <c r="AR4881" i="10"/>
  <c r="AR4880" i="10"/>
  <c r="AR4879" i="10"/>
  <c r="AR4878" i="10"/>
  <c r="AR4877" i="10"/>
  <c r="AR4876" i="10"/>
  <c r="AR4875" i="10"/>
  <c r="AR4874" i="10"/>
  <c r="AR4873" i="10"/>
  <c r="AR4872" i="10"/>
  <c r="AR4871" i="10"/>
  <c r="AR4870" i="10"/>
  <c r="AR4869" i="10"/>
  <c r="AR4868" i="10"/>
  <c r="AR4867" i="10"/>
  <c r="AR4866" i="10"/>
  <c r="AR4865" i="10"/>
  <c r="AR4864" i="10"/>
  <c r="AR4863" i="10"/>
  <c r="AR4862" i="10"/>
  <c r="AR4861" i="10"/>
  <c r="AR4860" i="10"/>
  <c r="AR4859" i="10"/>
  <c r="AR4858" i="10"/>
  <c r="AR4857" i="10"/>
  <c r="AR4856" i="10"/>
  <c r="AR4855" i="10"/>
  <c r="AR4854" i="10"/>
  <c r="AR4853" i="10"/>
  <c r="AR4852" i="10"/>
  <c r="AR4851" i="10"/>
  <c r="AR4850" i="10"/>
  <c r="AR4849" i="10"/>
  <c r="AR4848" i="10"/>
  <c r="AR4847" i="10"/>
  <c r="AR4846" i="10"/>
  <c r="AR4845" i="10"/>
  <c r="AR4844" i="10"/>
  <c r="AR4843" i="10"/>
  <c r="AR4842" i="10"/>
  <c r="AR4841" i="10"/>
  <c r="AR4840" i="10"/>
  <c r="AR4839" i="10"/>
  <c r="AR4838" i="10"/>
  <c r="AR4837" i="10"/>
  <c r="AR4836" i="10"/>
  <c r="AR4835" i="10"/>
  <c r="AR4834" i="10"/>
  <c r="AR4833" i="10"/>
  <c r="AR4832" i="10"/>
  <c r="AR4831" i="10"/>
  <c r="AR4830" i="10"/>
  <c r="AR4829" i="10"/>
  <c r="AR4828" i="10"/>
  <c r="AR4827" i="10"/>
  <c r="AR4826" i="10"/>
  <c r="AR4825" i="10"/>
  <c r="AR4824" i="10"/>
  <c r="AR4823" i="10"/>
  <c r="AR4822" i="10"/>
  <c r="AR4821" i="10"/>
  <c r="AR4820" i="10"/>
  <c r="AR4819" i="10"/>
  <c r="AR4818" i="10"/>
  <c r="AR4817" i="10"/>
  <c r="AR4816" i="10"/>
  <c r="AR4815" i="10"/>
  <c r="AR4814" i="10"/>
  <c r="AR4813" i="10"/>
  <c r="AR4812" i="10"/>
  <c r="AR4811" i="10"/>
  <c r="AR4810" i="10"/>
  <c r="AR4809" i="10"/>
  <c r="AR4808" i="10"/>
  <c r="AR4807" i="10"/>
  <c r="AR4806" i="10"/>
  <c r="AR4805" i="10"/>
  <c r="AR4804" i="10"/>
  <c r="AR4803" i="10"/>
  <c r="AR4802" i="10"/>
  <c r="AR4801" i="10"/>
  <c r="AR4800" i="10"/>
  <c r="AR4799" i="10"/>
  <c r="AR4798" i="10"/>
  <c r="AR4797" i="10"/>
  <c r="AR4796" i="10"/>
  <c r="AR4795" i="10"/>
  <c r="AR4794" i="10"/>
  <c r="AR4793" i="10"/>
  <c r="AR4792" i="10"/>
  <c r="AR4791" i="10"/>
  <c r="AR4790" i="10"/>
  <c r="AR4789" i="10"/>
  <c r="AR4788" i="10"/>
  <c r="AR4787" i="10"/>
  <c r="AR4786" i="10"/>
  <c r="AR4785" i="10"/>
  <c r="AR4784" i="10"/>
  <c r="AR4783" i="10"/>
  <c r="AR4782" i="10"/>
  <c r="AR4781" i="10"/>
  <c r="AR4780" i="10"/>
  <c r="AR4779" i="10"/>
  <c r="AR4778" i="10"/>
  <c r="AR4777" i="10"/>
  <c r="AR4776" i="10"/>
  <c r="AR4775" i="10"/>
  <c r="AR4774" i="10"/>
  <c r="AR4773" i="10"/>
  <c r="AR4772" i="10"/>
  <c r="AR4771" i="10"/>
  <c r="AR4770" i="10"/>
  <c r="AR4769" i="10"/>
  <c r="AR4768" i="10"/>
  <c r="AR4767" i="10"/>
  <c r="AR4766" i="10"/>
  <c r="AR4765" i="10"/>
  <c r="AR4764" i="10"/>
  <c r="AR4763" i="10"/>
  <c r="AR4762" i="10"/>
  <c r="AR4761" i="10"/>
  <c r="AR4760" i="10"/>
  <c r="AR4759" i="10"/>
  <c r="AR4758" i="10"/>
  <c r="AR4757" i="10"/>
  <c r="AR4756" i="10"/>
  <c r="AR4755" i="10"/>
  <c r="AR4754" i="10"/>
  <c r="AR4753" i="10"/>
  <c r="AR4752" i="10"/>
  <c r="AR4751" i="10"/>
  <c r="AR4750" i="10"/>
  <c r="AR4749" i="10"/>
  <c r="AR4748" i="10"/>
  <c r="AR4747" i="10"/>
  <c r="AR4746" i="10"/>
  <c r="AR4745" i="10"/>
  <c r="AR4744" i="10"/>
  <c r="AR4743" i="10"/>
  <c r="AR4742" i="10"/>
  <c r="AR4741" i="10"/>
  <c r="AR4740" i="10"/>
  <c r="AR4739" i="10"/>
  <c r="AR4738" i="10"/>
  <c r="AR4737" i="10"/>
  <c r="AR4736" i="10"/>
  <c r="AR4735" i="10"/>
  <c r="AR4734" i="10"/>
  <c r="AR4733" i="10"/>
  <c r="AR4732" i="10"/>
  <c r="AR4731" i="10"/>
  <c r="AR4730" i="10"/>
  <c r="AR4729" i="10"/>
  <c r="AR4728" i="10"/>
  <c r="AR4727" i="10"/>
  <c r="AR4726" i="10"/>
  <c r="AR4725" i="10"/>
  <c r="AR4724" i="10"/>
  <c r="AR4723" i="10"/>
  <c r="AR4722" i="10"/>
  <c r="AR4721" i="10"/>
  <c r="AR4720" i="10"/>
  <c r="AR4719" i="10"/>
  <c r="AR4718" i="10"/>
  <c r="AR4717" i="10"/>
  <c r="AR4716" i="10"/>
  <c r="AR4715" i="10"/>
  <c r="AR4714" i="10"/>
  <c r="AR4713" i="10"/>
  <c r="AR4712" i="10"/>
  <c r="AR4711" i="10"/>
  <c r="AR4710" i="10"/>
  <c r="AR4709" i="10"/>
  <c r="AR4708" i="10"/>
  <c r="AR4707" i="10"/>
  <c r="AR4706" i="10"/>
  <c r="AR4705" i="10"/>
  <c r="AR4704" i="10"/>
  <c r="AR4703" i="10"/>
  <c r="AR4702" i="10"/>
  <c r="AR4701" i="10"/>
  <c r="AR4700" i="10"/>
  <c r="AR4699" i="10"/>
  <c r="AR4698" i="10"/>
  <c r="AR4697" i="10"/>
  <c r="AR4696" i="10"/>
  <c r="AR4695" i="10"/>
  <c r="AR4694" i="10"/>
  <c r="AR4693" i="10"/>
  <c r="AR4692" i="10"/>
  <c r="AR4691" i="10"/>
  <c r="AR4690" i="10"/>
  <c r="AR4689" i="10"/>
  <c r="AR4688" i="10"/>
  <c r="AR4687" i="10"/>
  <c r="AR4686" i="10"/>
  <c r="AR4685" i="10"/>
  <c r="AR4684" i="10"/>
  <c r="AR4683" i="10"/>
  <c r="AR4682" i="10"/>
  <c r="AR4681" i="10"/>
  <c r="AR4680" i="10"/>
  <c r="AR4679" i="10"/>
  <c r="AR4678" i="10"/>
  <c r="AR4677" i="10"/>
  <c r="AR4676" i="10"/>
  <c r="AR4675" i="10"/>
  <c r="AR4674" i="10"/>
  <c r="AR4673" i="10"/>
  <c r="AR4672" i="10"/>
  <c r="AR4671" i="10"/>
  <c r="AR4670" i="10"/>
  <c r="AR4669" i="10"/>
  <c r="AR4668" i="10"/>
  <c r="AR4667" i="10"/>
  <c r="AR4666" i="10"/>
  <c r="AR4665" i="10"/>
  <c r="AR4664" i="10"/>
  <c r="AR4663" i="10"/>
  <c r="AR4662" i="10"/>
  <c r="AR4661" i="10"/>
  <c r="AR4660" i="10"/>
  <c r="AR4659" i="10"/>
  <c r="AR4658" i="10"/>
  <c r="AR4657" i="10"/>
  <c r="AR4656" i="10"/>
  <c r="AR4655" i="10"/>
  <c r="AR4654" i="10"/>
  <c r="AR4653" i="10"/>
  <c r="AR4652" i="10"/>
  <c r="AR4651" i="10"/>
  <c r="AR4650" i="10"/>
  <c r="AR4649" i="10"/>
  <c r="AR4648" i="10"/>
  <c r="AR4647" i="10"/>
  <c r="AR4646" i="10"/>
  <c r="AR4645" i="10"/>
  <c r="AR4644" i="10"/>
  <c r="AR4643" i="10"/>
  <c r="AR4642" i="10"/>
  <c r="AR4641" i="10"/>
  <c r="AR4640" i="10"/>
  <c r="AR4639" i="10"/>
  <c r="AR4638" i="10"/>
  <c r="AR4637" i="10"/>
  <c r="AR4636" i="10"/>
  <c r="AR4635" i="10"/>
  <c r="AR4634" i="10"/>
  <c r="AR4633" i="10"/>
  <c r="AR4632" i="10"/>
  <c r="AR4631" i="10"/>
  <c r="AR4630" i="10"/>
  <c r="AR4629" i="10"/>
  <c r="AR4628" i="10"/>
  <c r="AR4627" i="10"/>
  <c r="AR4626" i="10"/>
  <c r="AR4625" i="10"/>
  <c r="AR4624" i="10"/>
  <c r="AR4623" i="10"/>
  <c r="AR4622" i="10"/>
  <c r="AR4621" i="10"/>
  <c r="AR4620" i="10"/>
  <c r="AR4619" i="10"/>
  <c r="AR4618" i="10"/>
  <c r="AR4617" i="10"/>
  <c r="AR4616" i="10"/>
  <c r="AR4615" i="10"/>
  <c r="AR4614" i="10"/>
  <c r="AR4613" i="10"/>
  <c r="AR4612" i="10"/>
  <c r="AR4611" i="10"/>
  <c r="AR4610" i="10"/>
  <c r="AR4609" i="10"/>
  <c r="AR4608" i="10"/>
  <c r="AR4607" i="10"/>
  <c r="AR4606" i="10"/>
  <c r="AR4605" i="10"/>
  <c r="AR4604" i="10"/>
  <c r="AR4603" i="10"/>
  <c r="AR4602" i="10"/>
  <c r="AR4601" i="10"/>
  <c r="AR4600" i="10"/>
  <c r="AR4599" i="10"/>
  <c r="AR4598" i="10"/>
  <c r="AR4597" i="10"/>
  <c r="AR4596" i="10"/>
  <c r="AR4595" i="10"/>
  <c r="AR4594" i="10"/>
  <c r="AR4593" i="10"/>
  <c r="AR4592" i="10"/>
  <c r="AR4591" i="10"/>
  <c r="AR4590" i="10"/>
  <c r="AR4589" i="10"/>
  <c r="AR4588" i="10"/>
  <c r="AR4587" i="10"/>
  <c r="AR4586" i="10"/>
  <c r="AR4585" i="10"/>
  <c r="AR4584" i="10"/>
  <c r="AR4583" i="10"/>
  <c r="AR4582" i="10"/>
  <c r="AR4581" i="10"/>
  <c r="AR4580" i="10"/>
  <c r="AR4579" i="10"/>
  <c r="AR4578" i="10"/>
  <c r="AR4577" i="10"/>
  <c r="AR4576" i="10"/>
  <c r="AR4575" i="10"/>
  <c r="AR4574" i="10"/>
  <c r="AR4573" i="10"/>
  <c r="AR4572" i="10"/>
  <c r="AR4571" i="10"/>
  <c r="AR4570" i="10"/>
  <c r="AR4569" i="10"/>
  <c r="AR4568" i="10"/>
  <c r="AR4567" i="10"/>
  <c r="AR4566" i="10"/>
  <c r="AR4565" i="10"/>
  <c r="AR4564" i="10"/>
  <c r="AR4563" i="10"/>
  <c r="AR4562" i="10"/>
  <c r="AR4561" i="10"/>
  <c r="AR4560" i="10"/>
  <c r="AR4559" i="10"/>
  <c r="AR4558" i="10"/>
  <c r="AR4557" i="10"/>
  <c r="AR4556" i="10"/>
  <c r="AR4555" i="10"/>
  <c r="AR4554" i="10"/>
  <c r="AR4553" i="10"/>
  <c r="AR4552" i="10"/>
  <c r="AR4551" i="10"/>
  <c r="AR4550" i="10"/>
  <c r="AR4549" i="10"/>
  <c r="AR4548" i="10"/>
  <c r="AR4547" i="10"/>
  <c r="AR4546" i="10"/>
  <c r="AR4545" i="10"/>
  <c r="AR4544" i="10"/>
  <c r="AR4543" i="10"/>
  <c r="AR4542" i="10"/>
  <c r="AR4541" i="10"/>
  <c r="AR4540" i="10"/>
  <c r="AR4539" i="10"/>
  <c r="AR4538" i="10"/>
  <c r="AR4537" i="10"/>
  <c r="AR4536" i="10"/>
  <c r="AR4535" i="10"/>
  <c r="AR4534" i="10"/>
  <c r="AR4533" i="10"/>
  <c r="AR4532" i="10"/>
  <c r="AR4531" i="10"/>
  <c r="AR4530" i="10"/>
  <c r="AR4529" i="10"/>
  <c r="AR4528" i="10"/>
  <c r="AR4527" i="10"/>
  <c r="AR4526" i="10"/>
  <c r="AR4525" i="10"/>
  <c r="AR4524" i="10"/>
  <c r="AR4523" i="10"/>
  <c r="AR4522" i="10"/>
  <c r="AR4521" i="10"/>
  <c r="AR4520" i="10"/>
  <c r="AR4519" i="10"/>
  <c r="AR4518" i="10"/>
  <c r="AR4517" i="10"/>
  <c r="AR4516" i="10"/>
  <c r="AR4515" i="10"/>
  <c r="AR4514" i="10"/>
  <c r="AR4513" i="10"/>
  <c r="AR4512" i="10"/>
  <c r="AR4511" i="10"/>
  <c r="AR4510" i="10"/>
  <c r="AR4509" i="10"/>
  <c r="AR4508" i="10"/>
  <c r="AR4507" i="10"/>
  <c r="AR4506" i="10"/>
  <c r="AR4505" i="10"/>
  <c r="AR4504" i="10"/>
  <c r="AR4503" i="10"/>
  <c r="AR4502" i="10"/>
  <c r="AR4501" i="10"/>
  <c r="AR4500" i="10"/>
  <c r="AR4499" i="10"/>
  <c r="AR4498" i="10"/>
  <c r="AR4497" i="10"/>
  <c r="AR4496" i="10"/>
  <c r="AR4495" i="10"/>
  <c r="AR4494" i="10"/>
  <c r="AR4493" i="10"/>
  <c r="AR4492" i="10"/>
  <c r="AR4491" i="10"/>
  <c r="AR4490" i="10"/>
  <c r="AR4489" i="10"/>
  <c r="AR4488" i="10"/>
  <c r="AR4487" i="10"/>
  <c r="AR4486" i="10"/>
  <c r="AR4485" i="10"/>
  <c r="AR4484" i="10"/>
  <c r="AR4483" i="10"/>
  <c r="AR4482" i="10"/>
  <c r="AR4481" i="10"/>
  <c r="AR4480" i="10"/>
  <c r="AR4479" i="10"/>
  <c r="AR4478" i="10"/>
  <c r="AR4477" i="10"/>
  <c r="AR4476" i="10"/>
  <c r="AR4475" i="10"/>
  <c r="AR4474" i="10"/>
  <c r="AR4473" i="10"/>
  <c r="AR4472" i="10"/>
  <c r="AR4471" i="10"/>
  <c r="AR4470" i="10"/>
  <c r="AR4469" i="10"/>
  <c r="AR4468" i="10"/>
  <c r="AR4467" i="10"/>
  <c r="AR4466" i="10"/>
  <c r="AR4465" i="10"/>
  <c r="AR4464" i="10"/>
  <c r="AR4463" i="10"/>
  <c r="AR4462" i="10"/>
  <c r="AR4461" i="10"/>
  <c r="AR4460" i="10"/>
  <c r="AR4459" i="10"/>
  <c r="AR4458" i="10"/>
  <c r="AR4457" i="10"/>
  <c r="AR4456" i="10"/>
  <c r="AR4455" i="10"/>
  <c r="AR4454" i="10"/>
  <c r="AR4453" i="10"/>
  <c r="AR4452" i="10"/>
  <c r="AR4451" i="10"/>
  <c r="AR4450" i="10"/>
  <c r="AR4449" i="10"/>
  <c r="AR4448" i="10"/>
  <c r="AR4447" i="10"/>
  <c r="AR4446" i="10"/>
  <c r="AR4445" i="10"/>
  <c r="AR4444" i="10"/>
  <c r="AR4443" i="10"/>
  <c r="AR4442" i="10"/>
  <c r="AR4441" i="10"/>
  <c r="AR4440" i="10"/>
  <c r="AR4439" i="10"/>
  <c r="AR4438" i="10"/>
  <c r="AR4437" i="10"/>
  <c r="AR4436" i="10"/>
  <c r="AR4435" i="10"/>
  <c r="AR4434" i="10"/>
  <c r="AR4433" i="10"/>
  <c r="AR4432" i="10"/>
  <c r="AR4431" i="10"/>
  <c r="AR4430" i="10"/>
  <c r="AR4429" i="10"/>
  <c r="AR4428" i="10"/>
  <c r="AR4427" i="10"/>
  <c r="AR4426" i="10"/>
  <c r="AR4425" i="10"/>
  <c r="AR4424" i="10"/>
  <c r="AR4423" i="10"/>
  <c r="AR4422" i="10"/>
  <c r="AR4421" i="10"/>
  <c r="AR4420" i="10"/>
  <c r="AR4419" i="10"/>
  <c r="AR4418" i="10"/>
  <c r="AR4417" i="10"/>
  <c r="AR4416" i="10"/>
  <c r="AR4415" i="10"/>
  <c r="AR4414" i="10"/>
  <c r="AR4413" i="10"/>
  <c r="AR4412" i="10"/>
  <c r="AR4411" i="10"/>
  <c r="AR4410" i="10"/>
  <c r="AR4409" i="10"/>
  <c r="AR4408" i="10"/>
  <c r="AR4407" i="10"/>
  <c r="AR4406" i="10"/>
  <c r="AR4405" i="10"/>
  <c r="AR4404" i="10"/>
  <c r="AR4403" i="10"/>
  <c r="AR4402" i="10"/>
  <c r="AR4401" i="10"/>
  <c r="AR4400" i="10"/>
  <c r="AR4399" i="10"/>
  <c r="AR4398" i="10"/>
  <c r="AR4397" i="10"/>
  <c r="AR4396" i="10"/>
  <c r="AR4395" i="10"/>
  <c r="AR4394" i="10"/>
  <c r="AR4393" i="10"/>
  <c r="AR4392" i="10"/>
  <c r="AR4391" i="10"/>
  <c r="AR4390" i="10"/>
  <c r="AR4389" i="10"/>
  <c r="AR4388" i="10"/>
  <c r="AR4387" i="10"/>
  <c r="AR4386" i="10"/>
  <c r="AR4385" i="10"/>
  <c r="AR4384" i="10"/>
  <c r="AR4383" i="10"/>
  <c r="AR4382" i="10"/>
  <c r="AR4381" i="10"/>
  <c r="AR4380" i="10"/>
  <c r="AR4379" i="10"/>
  <c r="AR4378" i="10"/>
  <c r="AR4377" i="10"/>
  <c r="AR4376" i="10"/>
  <c r="AR4375" i="10"/>
  <c r="AR4374" i="10"/>
  <c r="AR4373" i="10"/>
  <c r="AR4372" i="10"/>
  <c r="AR4371" i="10"/>
  <c r="AR4370" i="10"/>
  <c r="AR4369" i="10"/>
  <c r="AR4368" i="10"/>
  <c r="AR4367" i="10"/>
  <c r="AR4366" i="10"/>
  <c r="AR4365" i="10"/>
  <c r="AR4364" i="10"/>
  <c r="AR4363" i="10"/>
  <c r="AR4362" i="10"/>
  <c r="AR4361" i="10"/>
  <c r="AR4360" i="10"/>
  <c r="AR4359" i="10"/>
  <c r="AR4358" i="10"/>
  <c r="AR4357" i="10"/>
  <c r="AR4356" i="10"/>
  <c r="AR4355" i="10"/>
  <c r="AR4354" i="10"/>
  <c r="AR4353" i="10"/>
  <c r="AR4352" i="10"/>
  <c r="AR4351" i="10"/>
  <c r="AR4350" i="10"/>
  <c r="AR4349" i="10"/>
  <c r="AR4348" i="10"/>
  <c r="AR4347" i="10"/>
  <c r="AR4346" i="10"/>
  <c r="AR4345" i="10"/>
  <c r="AR4344" i="10"/>
  <c r="AR4343" i="10"/>
  <c r="AR4342" i="10"/>
  <c r="AR4341" i="10"/>
  <c r="AR4340" i="10"/>
  <c r="AR4339" i="10"/>
  <c r="AR4338" i="10"/>
  <c r="AR4337" i="10"/>
  <c r="AR4336" i="10"/>
  <c r="AR4335" i="10"/>
  <c r="AR4334" i="10"/>
  <c r="AR4333" i="10"/>
  <c r="AR4332" i="10"/>
  <c r="AR4331" i="10"/>
  <c r="AR4330" i="10"/>
  <c r="AR4329" i="10"/>
  <c r="AR4328" i="10"/>
  <c r="AR4327" i="10"/>
  <c r="AR4326" i="10"/>
  <c r="AR4325" i="10"/>
  <c r="AR4324" i="10"/>
  <c r="AR4323" i="10"/>
  <c r="AR4322" i="10"/>
  <c r="AR4321" i="10"/>
  <c r="AR4320" i="10"/>
  <c r="AR4319" i="10"/>
  <c r="AR4318" i="10"/>
  <c r="AR4317" i="10"/>
  <c r="AR4316" i="10"/>
  <c r="AR4315" i="10"/>
  <c r="AR4314" i="10"/>
  <c r="AR4313" i="10"/>
  <c r="AR4312" i="10"/>
  <c r="AR4311" i="10"/>
  <c r="AR4310" i="10"/>
  <c r="AR4309" i="10"/>
  <c r="AR4308" i="10"/>
  <c r="AR4307" i="10"/>
  <c r="AR4306" i="10"/>
  <c r="AR4305" i="10"/>
  <c r="AR4304" i="10"/>
  <c r="AR4303" i="10"/>
  <c r="AR4302" i="10"/>
  <c r="AR4301" i="10"/>
  <c r="AR4300" i="10"/>
  <c r="AR4299" i="10"/>
  <c r="AR4298" i="10"/>
  <c r="AR4297" i="10"/>
  <c r="AR4296" i="10"/>
  <c r="AR4295" i="10"/>
  <c r="AR4294" i="10"/>
  <c r="AR4293" i="10"/>
  <c r="AR4292" i="10"/>
  <c r="AR4291" i="10"/>
  <c r="AR4290" i="10"/>
  <c r="AR4289" i="10"/>
  <c r="AR4288" i="10"/>
  <c r="AR4287" i="10"/>
  <c r="AR4286" i="10"/>
  <c r="AR4285" i="10"/>
  <c r="AR4284" i="10"/>
  <c r="AR4283" i="10"/>
  <c r="AR4282" i="10"/>
  <c r="AR4281" i="10"/>
  <c r="AR4280" i="10"/>
  <c r="AR4279" i="10"/>
  <c r="AR4278" i="10"/>
  <c r="AR4277" i="10"/>
  <c r="AR4276" i="10"/>
  <c r="AR4275" i="10"/>
  <c r="AR4274" i="10"/>
  <c r="AR4273" i="10"/>
  <c r="AR4272" i="10"/>
  <c r="AR4271" i="10"/>
  <c r="AR4270" i="10"/>
  <c r="AR4269" i="10"/>
  <c r="AR4268" i="10"/>
  <c r="AR4267" i="10"/>
  <c r="AR4266" i="10"/>
  <c r="AR4265" i="10"/>
  <c r="AR4264" i="10"/>
  <c r="AR4263" i="10"/>
  <c r="AR4262" i="10"/>
  <c r="AR4261" i="10"/>
  <c r="AR4260" i="10"/>
  <c r="AR4259" i="10"/>
  <c r="AR4258" i="10"/>
  <c r="AR4257" i="10"/>
  <c r="AR4256" i="10"/>
  <c r="AR4255" i="10"/>
  <c r="AR4254" i="10"/>
  <c r="AR4253" i="10"/>
  <c r="AR4252" i="10"/>
  <c r="AR4251" i="10"/>
  <c r="AR4250" i="10"/>
  <c r="AR4249" i="10"/>
  <c r="AR4248" i="10"/>
  <c r="AR4247" i="10"/>
  <c r="AR4246" i="10"/>
  <c r="AR4245" i="10"/>
  <c r="AR4244" i="10"/>
  <c r="AR4243" i="10"/>
  <c r="AR4242" i="10"/>
  <c r="AR4241" i="10"/>
  <c r="AR4240" i="10"/>
  <c r="AR4239" i="10"/>
  <c r="AR4238" i="10"/>
  <c r="AR4237" i="10"/>
  <c r="AR4236" i="10"/>
  <c r="AR4235" i="10"/>
  <c r="AR4234" i="10"/>
  <c r="AR4233" i="10"/>
  <c r="AR4232" i="10"/>
  <c r="AR4231" i="10"/>
  <c r="AR4230" i="10"/>
  <c r="AR4229" i="10"/>
  <c r="AR4228" i="10"/>
  <c r="AR4227" i="10"/>
  <c r="AR4226" i="10"/>
  <c r="AR4225" i="10"/>
  <c r="AR4224" i="10"/>
  <c r="AR4223" i="10"/>
  <c r="AR4222" i="10"/>
  <c r="AR4221" i="10"/>
  <c r="AR4220" i="10"/>
  <c r="AR4219" i="10"/>
  <c r="AR4218" i="10"/>
  <c r="AR4217" i="10"/>
  <c r="AR4216" i="10"/>
  <c r="AR4215" i="10"/>
  <c r="AR4214" i="10"/>
  <c r="AR4213" i="10"/>
  <c r="AR4212" i="10"/>
  <c r="AR4211" i="10"/>
  <c r="AR4210" i="10"/>
  <c r="AR4209" i="10"/>
  <c r="AR4208" i="10"/>
  <c r="AR4207" i="10"/>
  <c r="AR4206" i="10"/>
  <c r="AR4205" i="10"/>
  <c r="AR4204" i="10"/>
  <c r="AR4203" i="10"/>
  <c r="AR4202" i="10"/>
  <c r="AR4201" i="10"/>
  <c r="AR4200" i="10"/>
  <c r="AR4199" i="10"/>
  <c r="AR4198" i="10"/>
  <c r="AR4197" i="10"/>
  <c r="AR4196" i="10"/>
  <c r="AR4195" i="10"/>
  <c r="AR4194" i="10"/>
  <c r="AR4193" i="10"/>
  <c r="AR4192" i="10"/>
  <c r="AR4191" i="10"/>
  <c r="AR4190" i="10"/>
  <c r="AR4189" i="10"/>
  <c r="AR4188" i="10"/>
  <c r="AR4187" i="10"/>
  <c r="AR4186" i="10"/>
  <c r="AR4185" i="10"/>
  <c r="AR4184" i="10"/>
  <c r="AR4183" i="10"/>
  <c r="AR4182" i="10"/>
  <c r="AR4181" i="10"/>
  <c r="AR4180" i="10"/>
  <c r="AR4179" i="10"/>
  <c r="AR4178" i="10"/>
  <c r="AR4177" i="10"/>
  <c r="AR4176" i="10"/>
  <c r="AR4175" i="10"/>
  <c r="AR4174" i="10"/>
  <c r="AR4173" i="10"/>
  <c r="AR4172" i="10"/>
  <c r="AR4171" i="10"/>
  <c r="AR4170" i="10"/>
  <c r="AR4169" i="10"/>
  <c r="AR4168" i="10"/>
  <c r="AR4167" i="10"/>
  <c r="AR4166" i="10"/>
  <c r="AR4165" i="10"/>
  <c r="AR4164" i="10"/>
  <c r="AR4163" i="10"/>
  <c r="AR4162" i="10"/>
  <c r="AR4161" i="10"/>
  <c r="AR4160" i="10"/>
  <c r="AR4159" i="10"/>
  <c r="AR4158" i="10"/>
  <c r="AR4157" i="10"/>
  <c r="AR4156" i="10"/>
  <c r="AR4155" i="10"/>
  <c r="AR4154" i="10"/>
  <c r="AR4153" i="10"/>
  <c r="AR4152" i="10"/>
  <c r="AR4151" i="10"/>
  <c r="AR4150" i="10"/>
  <c r="AR4149" i="10"/>
  <c r="AR4148" i="10"/>
  <c r="AR4147" i="10"/>
  <c r="AR4146" i="10"/>
  <c r="AR4145" i="10"/>
  <c r="AR4144" i="10"/>
  <c r="AR4143" i="10"/>
  <c r="AR4142" i="10"/>
  <c r="AR4141" i="10"/>
  <c r="AR4140" i="10"/>
  <c r="AR4139" i="10"/>
  <c r="AR4138" i="10"/>
  <c r="AR4137" i="10"/>
  <c r="AR4136" i="10"/>
  <c r="AR4135" i="10"/>
  <c r="AR4134" i="10"/>
  <c r="AR4133" i="10"/>
  <c r="AR4132" i="10"/>
  <c r="AR4131" i="10"/>
  <c r="AR4130" i="10"/>
  <c r="AR4129" i="10"/>
  <c r="AR4128" i="10"/>
  <c r="AR4127" i="10"/>
  <c r="AR4126" i="10"/>
  <c r="AR4125" i="10"/>
  <c r="AR4124" i="10"/>
  <c r="AR4123" i="10"/>
  <c r="AR4122" i="10"/>
  <c r="AR4121" i="10"/>
  <c r="AR4120" i="10"/>
  <c r="AR4119" i="10"/>
  <c r="AR4118" i="10"/>
  <c r="AR4117" i="10"/>
  <c r="AR4116" i="10"/>
  <c r="AR4115" i="10"/>
  <c r="AR4114" i="10"/>
  <c r="AR4113" i="10"/>
  <c r="AR4112" i="10"/>
  <c r="AR4111" i="10"/>
  <c r="AR4110" i="10"/>
  <c r="AR4109" i="10"/>
  <c r="AR4108" i="10"/>
  <c r="AR4107" i="10"/>
  <c r="AR4106" i="10"/>
  <c r="AR4105" i="10"/>
  <c r="AR4104" i="10"/>
  <c r="AR4103" i="10"/>
  <c r="AR4102" i="10"/>
  <c r="AR4101" i="10"/>
  <c r="AR4100" i="10"/>
  <c r="AR4099" i="10"/>
  <c r="AR4098" i="10"/>
  <c r="AR4097" i="10"/>
  <c r="AR4096" i="10"/>
  <c r="AR4095" i="10"/>
  <c r="AR4094" i="10"/>
  <c r="AR4093" i="10"/>
  <c r="AR4092" i="10"/>
  <c r="AR4091" i="10"/>
  <c r="AR4090" i="10"/>
  <c r="AR4089" i="10"/>
  <c r="AR4088" i="10"/>
  <c r="AR4087" i="10"/>
  <c r="AR4086" i="10"/>
  <c r="AR4085" i="10"/>
  <c r="AR4084" i="10"/>
  <c r="AR4083" i="10"/>
  <c r="AR4082" i="10"/>
  <c r="AR4081" i="10"/>
  <c r="AR4080" i="10"/>
  <c r="AR4079" i="10"/>
  <c r="AR4078" i="10"/>
  <c r="AR4077" i="10"/>
  <c r="AR4076" i="10"/>
  <c r="AR4075" i="10"/>
  <c r="AR4074" i="10"/>
  <c r="AR4073" i="10"/>
  <c r="AR4072" i="10"/>
  <c r="AR4071" i="10"/>
  <c r="AR4070" i="10"/>
  <c r="AR4069" i="10"/>
  <c r="AR4068" i="10"/>
  <c r="AR4067" i="10"/>
  <c r="AR4066" i="10"/>
  <c r="AR4065" i="10"/>
  <c r="AR4064" i="10"/>
  <c r="AR4063" i="10"/>
  <c r="AR4062" i="10"/>
  <c r="AR4061" i="10"/>
  <c r="AR4060" i="10"/>
  <c r="AR4059" i="10"/>
  <c r="AR4058" i="10"/>
  <c r="AR4057" i="10"/>
  <c r="AR4056" i="10"/>
  <c r="AR4055" i="10"/>
  <c r="AR4054" i="10"/>
  <c r="AR4053" i="10"/>
  <c r="AR4052" i="10"/>
  <c r="AR4051" i="10"/>
  <c r="AR4050" i="10"/>
  <c r="AR4049" i="10"/>
  <c r="AR4048" i="10"/>
  <c r="AR4047" i="10"/>
  <c r="AR4046" i="10"/>
  <c r="AR4045" i="10"/>
  <c r="AR4044" i="10"/>
  <c r="AR4043" i="10"/>
  <c r="AR4042" i="10"/>
  <c r="AR4041" i="10"/>
  <c r="AR4040" i="10"/>
  <c r="AR4039" i="10"/>
  <c r="AR4038" i="10"/>
  <c r="AR4037" i="10"/>
  <c r="AR4036" i="10"/>
  <c r="AR4035" i="10"/>
  <c r="AR4034" i="10"/>
  <c r="AR4033" i="10"/>
  <c r="AR4032" i="10"/>
  <c r="AR4031" i="10"/>
  <c r="AR4030" i="10"/>
  <c r="AR4029" i="10"/>
  <c r="AR4028" i="10"/>
  <c r="AR4027" i="10"/>
  <c r="AR4026" i="10"/>
  <c r="AR4025" i="10"/>
  <c r="AR4024" i="10"/>
  <c r="AR4023" i="10"/>
  <c r="AR4022" i="10"/>
  <c r="AR4021" i="10"/>
  <c r="AR4020" i="10"/>
  <c r="AR4019" i="10"/>
  <c r="AR4018" i="10"/>
  <c r="AR4017" i="10"/>
  <c r="AR4016" i="10"/>
  <c r="AR4015" i="10"/>
  <c r="AR4014" i="10"/>
  <c r="AR4013" i="10"/>
  <c r="AR4012" i="10"/>
  <c r="AR4011" i="10"/>
  <c r="AR4010" i="10"/>
  <c r="AR4009" i="10"/>
  <c r="AR4008" i="10"/>
  <c r="AR4007" i="10"/>
  <c r="AR4006" i="10"/>
  <c r="AR4005" i="10"/>
  <c r="AR4004" i="10"/>
  <c r="AR4003" i="10"/>
  <c r="AR4002" i="10"/>
  <c r="AR4001" i="10"/>
  <c r="AR4000" i="10"/>
  <c r="AR3999" i="10"/>
  <c r="AR3998" i="10"/>
  <c r="AR3997" i="10"/>
  <c r="AR3996" i="10"/>
  <c r="AR3995" i="10"/>
  <c r="AR3994" i="10"/>
  <c r="AR3993" i="10"/>
  <c r="AR3992" i="10"/>
  <c r="AR3991" i="10"/>
  <c r="AR3990" i="10"/>
  <c r="AR3989" i="10"/>
  <c r="AR3988" i="10"/>
  <c r="AR3987" i="10"/>
  <c r="AR3986" i="10"/>
  <c r="AR3985" i="10"/>
  <c r="AR3984" i="10"/>
  <c r="AR3983" i="10"/>
  <c r="AR3982" i="10"/>
  <c r="AR3981" i="10"/>
  <c r="AR3980" i="10"/>
  <c r="AR3979" i="10"/>
  <c r="AR3978" i="10"/>
  <c r="AR3977" i="10"/>
  <c r="AR3976" i="10"/>
  <c r="AR3975" i="10"/>
  <c r="AR3974" i="10"/>
  <c r="AR3973" i="10"/>
  <c r="AR3972" i="10"/>
  <c r="AR3971" i="10"/>
  <c r="AR3970" i="10"/>
  <c r="AR3969" i="10"/>
  <c r="AR3968" i="10"/>
  <c r="AR3967" i="10"/>
  <c r="AR3966" i="10"/>
  <c r="AR3965" i="10"/>
  <c r="AR3964" i="10"/>
  <c r="AR3963" i="10"/>
  <c r="AR3962" i="10"/>
  <c r="AR3961" i="10"/>
  <c r="AR3960" i="10"/>
  <c r="AR3959" i="10"/>
  <c r="AR3958" i="10"/>
  <c r="AR3957" i="10"/>
  <c r="AR3956" i="10"/>
  <c r="AR3955" i="10"/>
  <c r="AR3954" i="10"/>
  <c r="AR3953" i="10"/>
  <c r="AR3952" i="10"/>
  <c r="AR3951" i="10"/>
  <c r="AR3950" i="10"/>
  <c r="AR3949" i="10"/>
  <c r="AR3948" i="10"/>
  <c r="AR3947" i="10"/>
  <c r="AR3946" i="10"/>
  <c r="AR3945" i="10"/>
  <c r="AR3944" i="10"/>
  <c r="AR3943" i="10"/>
  <c r="AR3942" i="10"/>
  <c r="AR3941" i="10"/>
  <c r="AR3940" i="10"/>
  <c r="AR3939" i="10"/>
  <c r="AR3938" i="10"/>
  <c r="AR3937" i="10"/>
  <c r="AR3936" i="10"/>
  <c r="AR3935" i="10"/>
  <c r="AR3934" i="10"/>
  <c r="AR3933" i="10"/>
  <c r="AR3932" i="10"/>
  <c r="AR3931" i="10"/>
  <c r="AR3930" i="10"/>
  <c r="AR3929" i="10"/>
  <c r="AR3928" i="10"/>
  <c r="AR3927" i="10"/>
  <c r="AR3926" i="10"/>
  <c r="AR3925" i="10"/>
  <c r="AR3924" i="10"/>
  <c r="AR3923" i="10"/>
  <c r="AR3922" i="10"/>
  <c r="AR3921" i="10"/>
  <c r="AR3920" i="10"/>
  <c r="AR3919" i="10"/>
  <c r="AR3918" i="10"/>
  <c r="AR3917" i="10"/>
  <c r="AR3916" i="10"/>
  <c r="AR3915" i="10"/>
  <c r="AR3914" i="10"/>
  <c r="AR3913" i="10"/>
  <c r="AR3912" i="10"/>
  <c r="AR3911" i="10"/>
  <c r="AR3910" i="10"/>
  <c r="AR3909" i="10"/>
  <c r="AR3908" i="10"/>
  <c r="AR3907" i="10"/>
  <c r="AR3906" i="10"/>
  <c r="AR3905" i="10"/>
  <c r="AR3904" i="10"/>
  <c r="AR3903" i="10"/>
  <c r="AR3902" i="10"/>
  <c r="AR3901" i="10"/>
  <c r="AR3900" i="10"/>
  <c r="AR3899" i="10"/>
  <c r="AR3898" i="10"/>
  <c r="AR3897" i="10"/>
  <c r="AR3896" i="10"/>
  <c r="AR3895" i="10"/>
  <c r="AR3894" i="10"/>
  <c r="AR3893" i="10"/>
  <c r="AR3892" i="10"/>
  <c r="AR3891" i="10"/>
  <c r="AR3890" i="10"/>
  <c r="AR3889" i="10"/>
  <c r="AR3888" i="10"/>
  <c r="AR3887" i="10"/>
  <c r="AR3886" i="10"/>
  <c r="AR3885" i="10"/>
  <c r="AR3884" i="10"/>
  <c r="AR3883" i="10"/>
  <c r="AR3882" i="10"/>
  <c r="AR3881" i="10"/>
  <c r="AR3880" i="10"/>
  <c r="AR3879" i="10"/>
  <c r="AR3878" i="10"/>
  <c r="AR3877" i="10"/>
  <c r="AR3876" i="10"/>
  <c r="AR3875" i="10"/>
  <c r="AR3874" i="10"/>
  <c r="AR3873" i="10"/>
  <c r="AR3872" i="10"/>
  <c r="AR3871" i="10"/>
  <c r="AR3870" i="10"/>
  <c r="AR3869" i="10"/>
  <c r="AR3868" i="10"/>
  <c r="AR3867" i="10"/>
  <c r="AR3866" i="10"/>
  <c r="AR3865" i="10"/>
  <c r="AR3864" i="10"/>
  <c r="AR3863" i="10"/>
  <c r="AR3862" i="10"/>
  <c r="AR3861" i="10"/>
  <c r="AR3860" i="10"/>
  <c r="AR3859" i="10"/>
  <c r="AR3858" i="10"/>
  <c r="AR3857" i="10"/>
  <c r="AR3856" i="10"/>
  <c r="AR3855" i="10"/>
  <c r="AR3854" i="10"/>
  <c r="AR3853" i="10"/>
  <c r="AR3852" i="10"/>
  <c r="AR3851" i="10"/>
  <c r="AR3850" i="10"/>
  <c r="AR3849" i="10"/>
  <c r="AR3848" i="10"/>
  <c r="AR3847" i="10"/>
  <c r="AR3846" i="10"/>
  <c r="AR3845" i="10"/>
  <c r="AR3844" i="10"/>
  <c r="AR3843" i="10"/>
  <c r="AR3842" i="10"/>
  <c r="AR3841" i="10"/>
  <c r="AR3840" i="10"/>
  <c r="AR3839" i="10"/>
  <c r="AR3838" i="10"/>
  <c r="AR3837" i="10"/>
  <c r="AR3836" i="10"/>
  <c r="AR3835" i="10"/>
  <c r="AR3834" i="10"/>
  <c r="AR3833" i="10"/>
  <c r="AR3832" i="10"/>
  <c r="AR3831" i="10"/>
  <c r="AR3830" i="10"/>
  <c r="AR3829" i="10"/>
  <c r="AR3828" i="10"/>
  <c r="AR3827" i="10"/>
  <c r="AR3826" i="10"/>
  <c r="AR3825" i="10"/>
  <c r="AR3824" i="10"/>
  <c r="AR3823" i="10"/>
  <c r="AR3822" i="10"/>
  <c r="AR3821" i="10"/>
  <c r="AR3820" i="10"/>
  <c r="AR3819" i="10"/>
  <c r="AR3818" i="10"/>
  <c r="AR3817" i="10"/>
  <c r="AR3816" i="10"/>
  <c r="AR3815" i="10"/>
  <c r="AR3814" i="10"/>
  <c r="AR3813" i="10"/>
  <c r="AR3812" i="10"/>
  <c r="AR3811" i="10"/>
  <c r="AR3810" i="10"/>
  <c r="AR3809" i="10"/>
  <c r="AR3808" i="10"/>
  <c r="AR3807" i="10"/>
  <c r="AR3806" i="10"/>
  <c r="AR3805" i="10"/>
  <c r="AR3804" i="10"/>
  <c r="AR3803" i="10"/>
  <c r="AR3802" i="10"/>
  <c r="AR3801" i="10"/>
  <c r="AR3800" i="10"/>
  <c r="AR3799" i="10"/>
  <c r="AR3798" i="10"/>
  <c r="AR3797" i="10"/>
  <c r="AR3796" i="10"/>
  <c r="AR3795" i="10"/>
  <c r="AR3794" i="10"/>
  <c r="AR3793" i="10"/>
  <c r="AR3792" i="10"/>
  <c r="AR3791" i="10"/>
  <c r="AR3790" i="10"/>
  <c r="AR3789" i="10"/>
  <c r="AR3788" i="10"/>
  <c r="AR3787" i="10"/>
  <c r="AR3786" i="10"/>
  <c r="AR3785" i="10"/>
  <c r="AR3784" i="10"/>
  <c r="AR3783" i="10"/>
  <c r="AR3782" i="10"/>
  <c r="AR3781" i="10"/>
  <c r="AR3780" i="10"/>
  <c r="AR3779" i="10"/>
  <c r="AR3778" i="10"/>
  <c r="AR3777" i="10"/>
  <c r="AR3776" i="10"/>
  <c r="AR3775" i="10"/>
  <c r="AR3774" i="10"/>
  <c r="AR3773" i="10"/>
  <c r="AR3772" i="10"/>
  <c r="AR3771" i="10"/>
  <c r="AR3770" i="10"/>
  <c r="AR3769" i="10"/>
  <c r="AR3768" i="10"/>
  <c r="AR3767" i="10"/>
  <c r="AR3766" i="10"/>
  <c r="AR3765" i="10"/>
  <c r="AR3764" i="10"/>
  <c r="AR3763" i="10"/>
  <c r="AR3762" i="10"/>
  <c r="AR3761" i="10"/>
  <c r="AR3760" i="10"/>
  <c r="AR3759" i="10"/>
  <c r="AR3758" i="10"/>
  <c r="AR3757" i="10"/>
  <c r="AR3756" i="10"/>
  <c r="AR3755" i="10"/>
  <c r="AR3754" i="10"/>
  <c r="AR3753" i="10"/>
  <c r="AR3752" i="10"/>
  <c r="AR3751" i="10"/>
  <c r="AR3750" i="10"/>
  <c r="AR3749" i="10"/>
  <c r="AR3748" i="10"/>
  <c r="AR3747" i="10"/>
  <c r="AR3746" i="10"/>
  <c r="AR3745" i="10"/>
  <c r="AR3744" i="10"/>
  <c r="AR3743" i="10"/>
  <c r="AR3742" i="10"/>
  <c r="AR3741" i="10"/>
  <c r="AR3740" i="10"/>
  <c r="AR3739" i="10"/>
  <c r="AR3738" i="10"/>
  <c r="AR3737" i="10"/>
  <c r="AR3736" i="10"/>
  <c r="AR3735" i="10"/>
  <c r="AR3734" i="10"/>
  <c r="AR3733" i="10"/>
  <c r="AR3732" i="10"/>
  <c r="AR3731" i="10"/>
  <c r="AR3730" i="10"/>
  <c r="AR3729" i="10"/>
  <c r="AR3728" i="10"/>
  <c r="AR3727" i="10"/>
  <c r="AR3726" i="10"/>
  <c r="AR3725" i="10"/>
  <c r="AR3724" i="10"/>
  <c r="AR3723" i="10"/>
  <c r="AR3722" i="10"/>
  <c r="AR3721" i="10"/>
  <c r="AR3720" i="10"/>
  <c r="AR3719" i="10"/>
  <c r="AR3718" i="10"/>
  <c r="AR3717" i="10"/>
  <c r="AR3716" i="10"/>
  <c r="AR3715" i="10"/>
  <c r="AR3714" i="10"/>
  <c r="AR3713" i="10"/>
  <c r="AR3712" i="10"/>
  <c r="AR3711" i="10"/>
  <c r="AR3710" i="10"/>
  <c r="AR3709" i="10"/>
  <c r="AR3708" i="10"/>
  <c r="AR3707" i="10"/>
  <c r="AR3706" i="10"/>
  <c r="AR3705" i="10"/>
  <c r="AR3704" i="10"/>
  <c r="AR3703" i="10"/>
  <c r="AR3702" i="10"/>
  <c r="AR3701" i="10"/>
  <c r="AR3700" i="10"/>
  <c r="AR3699" i="10"/>
  <c r="AR3698" i="10"/>
  <c r="AR3697" i="10"/>
  <c r="AR3696" i="10"/>
  <c r="AR3695" i="10"/>
  <c r="AR3694" i="10"/>
  <c r="AR3693" i="10"/>
  <c r="AR3692" i="10"/>
  <c r="AR3691" i="10"/>
  <c r="AR3690" i="10"/>
  <c r="AR3689" i="10"/>
  <c r="AR3688" i="10"/>
  <c r="AR3687" i="10"/>
  <c r="AR3686" i="10"/>
  <c r="AR3685" i="10"/>
  <c r="AR3684" i="10"/>
  <c r="AR3683" i="10"/>
  <c r="AR3682" i="10"/>
  <c r="AR3681" i="10"/>
  <c r="AR3680" i="10"/>
  <c r="AR3679" i="10"/>
  <c r="AR3678" i="10"/>
  <c r="AR3677" i="10"/>
  <c r="AR3676" i="10"/>
  <c r="AR3675" i="10"/>
  <c r="AR3674" i="10"/>
  <c r="AR3673" i="10"/>
  <c r="AR3672" i="10"/>
  <c r="AR3671" i="10"/>
  <c r="AR3670" i="10"/>
  <c r="AR3669" i="10"/>
  <c r="AR3668" i="10"/>
  <c r="AR3667" i="10"/>
  <c r="AR3666" i="10"/>
  <c r="AR3665" i="10"/>
  <c r="AR3664" i="10"/>
  <c r="AR3663" i="10"/>
  <c r="AR3662" i="10"/>
  <c r="AR3661" i="10"/>
  <c r="AR3660" i="10"/>
  <c r="AR3659" i="10"/>
  <c r="AR3658" i="10"/>
  <c r="AR3657" i="10"/>
  <c r="AR3656" i="10"/>
  <c r="AR3655" i="10"/>
  <c r="AR3654" i="10"/>
  <c r="AR3653" i="10"/>
  <c r="AR3652" i="10"/>
  <c r="AR3651" i="10"/>
  <c r="AR3650" i="10"/>
  <c r="AR3649" i="10"/>
  <c r="AR3648" i="10"/>
  <c r="AR3647" i="10"/>
  <c r="AR3646" i="10"/>
  <c r="AR3645" i="10"/>
  <c r="AR3644" i="10"/>
  <c r="AR3643" i="10"/>
  <c r="AR3642" i="10"/>
  <c r="AR3641" i="10"/>
  <c r="AR3640" i="10"/>
  <c r="AR3639" i="10"/>
  <c r="AR3638" i="10"/>
  <c r="AR3637" i="10"/>
  <c r="AR3636" i="10"/>
  <c r="AR3635" i="10"/>
  <c r="AR3634" i="10"/>
  <c r="AR3633" i="10"/>
  <c r="AR3632" i="10"/>
  <c r="AR3631" i="10"/>
  <c r="AR3630" i="10"/>
  <c r="AR3629" i="10"/>
  <c r="AR3628" i="10"/>
  <c r="AR3627" i="10"/>
  <c r="AR3626" i="10"/>
  <c r="AR3625" i="10"/>
  <c r="AR3624" i="10"/>
  <c r="AR3623" i="10"/>
  <c r="AR3622" i="10"/>
  <c r="AR3621" i="10"/>
  <c r="AR3620" i="10"/>
  <c r="AR3619" i="10"/>
  <c r="AR3618" i="10"/>
  <c r="AR3617" i="10"/>
  <c r="AR3616" i="10"/>
  <c r="AR3615" i="10"/>
  <c r="AR3614" i="10"/>
  <c r="AR3613" i="10"/>
  <c r="AR3612" i="10"/>
  <c r="AR3611" i="10"/>
  <c r="AR3610" i="10"/>
  <c r="AR3609" i="10"/>
  <c r="AR3608" i="10"/>
  <c r="AR3607" i="10"/>
  <c r="AR3606" i="10"/>
  <c r="AR3605" i="10"/>
  <c r="AR3604" i="10"/>
  <c r="AR3603" i="10"/>
  <c r="AR3602" i="10"/>
  <c r="AR3601" i="10"/>
  <c r="AR3600" i="10"/>
  <c r="AR3599" i="10"/>
  <c r="AR3598" i="10"/>
  <c r="AR3597" i="10"/>
  <c r="AR3596" i="10"/>
  <c r="AR3595" i="10"/>
  <c r="AR3594" i="10"/>
  <c r="AR3593" i="10"/>
  <c r="AR3592" i="10"/>
  <c r="AR3591" i="10"/>
  <c r="AR3590" i="10"/>
  <c r="AR3589" i="10"/>
  <c r="AR3588" i="10"/>
  <c r="AR3587" i="10"/>
  <c r="AR3586" i="10"/>
  <c r="AR3585" i="10"/>
  <c r="AR3584" i="10"/>
  <c r="AR3583" i="10"/>
  <c r="AR3582" i="10"/>
  <c r="AR3581" i="10"/>
  <c r="AR3580" i="10"/>
  <c r="AR3579" i="10"/>
  <c r="AR3578" i="10"/>
  <c r="AR3577" i="10"/>
  <c r="AR3576" i="10"/>
  <c r="AR3575" i="10"/>
  <c r="AR3574" i="10"/>
  <c r="AR3573" i="10"/>
  <c r="AR3572" i="10"/>
  <c r="AR3571" i="10"/>
  <c r="AR3570" i="10"/>
  <c r="AR3569" i="10"/>
  <c r="AR3568" i="10"/>
  <c r="AR3567" i="10"/>
  <c r="AR3566" i="10"/>
  <c r="AR3565" i="10"/>
  <c r="AR3564" i="10"/>
  <c r="AR3563" i="10"/>
  <c r="AR3562" i="10"/>
  <c r="AR3561" i="10"/>
  <c r="AR3560" i="10"/>
  <c r="AR3559" i="10"/>
  <c r="AR3558" i="10"/>
  <c r="AR3557" i="10"/>
  <c r="AR3556" i="10"/>
  <c r="AR3555" i="10"/>
  <c r="AR3554" i="10"/>
  <c r="AR3553" i="10"/>
  <c r="AR3552" i="10"/>
  <c r="AR3551" i="10"/>
  <c r="AR3550" i="10"/>
  <c r="AR3549" i="10"/>
  <c r="AR3548" i="10"/>
  <c r="AR3547" i="10"/>
  <c r="AR3546" i="10"/>
  <c r="AR3545" i="10"/>
  <c r="AR3544" i="10"/>
  <c r="AR3543" i="10"/>
  <c r="AR3542" i="10"/>
  <c r="AR3541" i="10"/>
  <c r="AR3540" i="10"/>
  <c r="AR3539" i="10"/>
  <c r="AR3538" i="10"/>
  <c r="AR3537" i="10"/>
  <c r="AR3536" i="10"/>
  <c r="AR3535" i="10"/>
  <c r="AR3534" i="10"/>
  <c r="AR3533" i="10"/>
  <c r="AR3532" i="10"/>
  <c r="AR3531" i="10"/>
  <c r="AR3530" i="10"/>
  <c r="AR3529" i="10"/>
  <c r="AR3528" i="10"/>
  <c r="AR3527" i="10"/>
  <c r="AR3526" i="10"/>
  <c r="AR3525" i="10"/>
  <c r="AR3524" i="10"/>
  <c r="AR3523" i="10"/>
  <c r="AR3522" i="10"/>
  <c r="AR3521" i="10"/>
  <c r="AR3520" i="10"/>
  <c r="AR3519" i="10"/>
  <c r="AR3518" i="10"/>
  <c r="AR3517" i="10"/>
  <c r="AR3516" i="10"/>
  <c r="AR3515" i="10"/>
  <c r="AR3514" i="10"/>
  <c r="AR3513" i="10"/>
  <c r="AR3512" i="10"/>
  <c r="AR3511" i="10"/>
  <c r="AR3510" i="10"/>
  <c r="AR3509" i="10"/>
  <c r="AR3508" i="10"/>
  <c r="AR3507" i="10"/>
  <c r="AR3506" i="10"/>
  <c r="AR3505" i="10"/>
  <c r="AR3504" i="10"/>
  <c r="AR3503" i="10"/>
  <c r="AR3502" i="10"/>
  <c r="AR3501" i="10"/>
  <c r="AR3500" i="10"/>
  <c r="AR3499" i="10"/>
  <c r="AR3498" i="10"/>
  <c r="AR3497" i="10"/>
  <c r="AR3496" i="10"/>
  <c r="AR3495" i="10"/>
  <c r="AR3494" i="10"/>
  <c r="AR3493" i="10"/>
  <c r="AR3492" i="10"/>
  <c r="AR3491" i="10"/>
  <c r="AR3490" i="10"/>
  <c r="AR3489" i="10"/>
  <c r="AR3488" i="10"/>
  <c r="AR3487" i="10"/>
  <c r="AR3486" i="10"/>
  <c r="AR3485" i="10"/>
  <c r="AR3484" i="10"/>
  <c r="AR3483" i="10"/>
  <c r="AR3482" i="10"/>
  <c r="AR3481" i="10"/>
  <c r="AR3480" i="10"/>
  <c r="AR3479" i="10"/>
  <c r="AR3478" i="10"/>
  <c r="AR3477" i="10"/>
  <c r="AR3476" i="10"/>
  <c r="AR3475" i="10"/>
  <c r="AR3474" i="10"/>
  <c r="AR3473" i="10"/>
  <c r="AR3472" i="10"/>
  <c r="AR3471" i="10"/>
  <c r="AR3470" i="10"/>
  <c r="AR3469" i="10"/>
  <c r="AR3468" i="10"/>
  <c r="AR3467" i="10"/>
  <c r="AR3466" i="10"/>
  <c r="AR3465" i="10"/>
  <c r="AR3464" i="10"/>
  <c r="AR3463" i="10"/>
  <c r="AR3462" i="10"/>
  <c r="AR3461" i="10"/>
  <c r="AR3460" i="10"/>
  <c r="AR3459" i="10"/>
  <c r="AR3458" i="10"/>
  <c r="AR3457" i="10"/>
  <c r="AR3456" i="10"/>
  <c r="AR3455" i="10"/>
  <c r="AR3454" i="10"/>
  <c r="AR3453" i="10"/>
  <c r="AR3452" i="10"/>
  <c r="AR3451" i="10"/>
  <c r="AR3450" i="10"/>
  <c r="AR3449" i="10"/>
  <c r="AR3448" i="10"/>
  <c r="AR3447" i="10"/>
  <c r="AR3446" i="10"/>
  <c r="AR3445" i="10"/>
  <c r="AR3444" i="10"/>
  <c r="AR3443" i="10"/>
  <c r="AR3442" i="10"/>
  <c r="AR3441" i="10"/>
  <c r="AR3440" i="10"/>
  <c r="AR3439" i="10"/>
  <c r="AR3438" i="10"/>
  <c r="AR3437" i="10"/>
  <c r="AR3436" i="10"/>
  <c r="AR3435" i="10"/>
  <c r="AR3434" i="10"/>
  <c r="AR3433" i="10"/>
  <c r="AR3432" i="10"/>
  <c r="AR3431" i="10"/>
  <c r="AR3430" i="10"/>
  <c r="AR3429" i="10"/>
  <c r="AR3428" i="10"/>
  <c r="AR3427" i="10"/>
  <c r="AR3426" i="10"/>
  <c r="AR3425" i="10"/>
  <c r="AR3424" i="10"/>
  <c r="AR3423" i="10"/>
  <c r="AR3422" i="10"/>
  <c r="AR3421" i="10"/>
  <c r="AR3420" i="10"/>
  <c r="AR3419" i="10"/>
  <c r="AR3418" i="10"/>
  <c r="AR3417" i="10"/>
  <c r="AR3416" i="10"/>
  <c r="AR3415" i="10"/>
  <c r="AR3414" i="10"/>
  <c r="AR3413" i="10"/>
  <c r="AR3412" i="10"/>
  <c r="AR3411" i="10"/>
  <c r="AR3410" i="10"/>
  <c r="AR3409" i="10"/>
  <c r="AR3408" i="10"/>
  <c r="AR3407" i="10"/>
  <c r="AR3406" i="10"/>
  <c r="AR3405" i="10"/>
  <c r="AR3404" i="10"/>
  <c r="AR3403" i="10"/>
  <c r="AR3402" i="10"/>
  <c r="AR3401" i="10"/>
  <c r="AR3400" i="10"/>
  <c r="AR3399" i="10"/>
  <c r="AR3398" i="10"/>
  <c r="AR3397" i="10"/>
  <c r="AR3396" i="10"/>
  <c r="AR3395" i="10"/>
  <c r="AR3394" i="10"/>
  <c r="AR3393" i="10"/>
  <c r="AR3392" i="10"/>
  <c r="AR3391" i="10"/>
  <c r="AR3390" i="10"/>
  <c r="AR3389" i="10"/>
  <c r="AR3388" i="10"/>
  <c r="AR3387" i="10"/>
  <c r="AR3386" i="10"/>
  <c r="AR3385" i="10"/>
  <c r="AR3384" i="10"/>
  <c r="AR3383" i="10"/>
  <c r="AR3382" i="10"/>
  <c r="AR3381" i="10"/>
  <c r="AR3380" i="10"/>
  <c r="AR3379" i="10"/>
  <c r="AR3378" i="10"/>
  <c r="AR3377" i="10"/>
  <c r="AR3376" i="10"/>
  <c r="AR3375" i="10"/>
  <c r="AR3374" i="10"/>
  <c r="AR3373" i="10"/>
  <c r="AR3372" i="10"/>
  <c r="AR3371" i="10"/>
  <c r="AR3370" i="10"/>
  <c r="AR3369" i="10"/>
  <c r="AR3368" i="10"/>
  <c r="AR3367" i="10"/>
  <c r="AR3366" i="10"/>
  <c r="AR3365" i="10"/>
  <c r="AR3364" i="10"/>
  <c r="AR3363" i="10"/>
  <c r="AR3362" i="10"/>
  <c r="AR3361" i="10"/>
  <c r="AR3360" i="10"/>
  <c r="AR3359" i="10"/>
  <c r="AR3358" i="10"/>
  <c r="AR3357" i="10"/>
  <c r="AR3356" i="10"/>
  <c r="AR3355" i="10"/>
  <c r="AR3354" i="10"/>
  <c r="AR3353" i="10"/>
  <c r="AR3352" i="10"/>
  <c r="AR3351" i="10"/>
  <c r="AR3350" i="10"/>
  <c r="AR3349" i="10"/>
  <c r="AR3348" i="10"/>
  <c r="AR3347" i="10"/>
  <c r="AR3346" i="10"/>
  <c r="AR3345" i="10"/>
  <c r="AR3344" i="10"/>
  <c r="AR3343" i="10"/>
  <c r="AR3342" i="10"/>
  <c r="AR3341" i="10"/>
  <c r="AR3340" i="10"/>
  <c r="AR3339" i="10"/>
  <c r="AR3338" i="10"/>
  <c r="AR3337" i="10"/>
  <c r="AR3336" i="10"/>
  <c r="AR3335" i="10"/>
  <c r="AR3334" i="10"/>
  <c r="AR3333" i="10"/>
  <c r="AR3332" i="10"/>
  <c r="AR3331" i="10"/>
  <c r="AR3330" i="10"/>
  <c r="AR3329" i="10"/>
  <c r="AR3328" i="10"/>
  <c r="AR3327" i="10"/>
  <c r="AR3326" i="10"/>
  <c r="AR3325" i="10"/>
  <c r="AR3324" i="10"/>
  <c r="AR3323" i="10"/>
  <c r="AR3322" i="10"/>
  <c r="AR3321" i="10"/>
  <c r="AR3320" i="10"/>
  <c r="AR3319" i="10"/>
  <c r="AR3318" i="10"/>
  <c r="AR3317" i="10"/>
  <c r="AR3316" i="10"/>
  <c r="AR3315" i="10"/>
  <c r="AR3314" i="10"/>
  <c r="AR3313" i="10"/>
  <c r="AR3312" i="10"/>
  <c r="AR3311" i="10"/>
  <c r="AR3310" i="10"/>
  <c r="AR3309" i="10"/>
  <c r="AR3308" i="10"/>
  <c r="AR3307" i="10"/>
  <c r="AR3306" i="10"/>
  <c r="AR3305" i="10"/>
  <c r="AR3304" i="10"/>
  <c r="AR3303" i="10"/>
  <c r="AR3302" i="10"/>
  <c r="AR3301" i="10"/>
  <c r="AR3300" i="10"/>
  <c r="AR3299" i="10"/>
  <c r="AR3298" i="10"/>
  <c r="AR3297" i="10"/>
  <c r="AR3296" i="10"/>
  <c r="AR3295" i="10"/>
  <c r="AR3294" i="10"/>
  <c r="AR3293" i="10"/>
  <c r="AR3292" i="10"/>
  <c r="AR3291" i="10"/>
  <c r="AR3290" i="10"/>
  <c r="AR3289" i="10"/>
  <c r="AR3288" i="10"/>
  <c r="AR3287" i="10"/>
  <c r="AR3286" i="10"/>
  <c r="AR3285" i="10"/>
  <c r="AR3284" i="10"/>
  <c r="AR3283" i="10"/>
  <c r="AR3282" i="10"/>
  <c r="AR3281" i="10"/>
  <c r="AR3280" i="10"/>
  <c r="AR3279" i="10"/>
  <c r="AR3278" i="10"/>
  <c r="AR3277" i="10"/>
  <c r="AR3276" i="10"/>
  <c r="AR3275" i="10"/>
  <c r="AR3274" i="10"/>
  <c r="AR3273" i="10"/>
  <c r="AR3272" i="10"/>
  <c r="AR3271" i="10"/>
  <c r="AR3270" i="10"/>
  <c r="AR3269" i="10"/>
  <c r="AR3268" i="10"/>
  <c r="AR3267" i="10"/>
  <c r="AR3266" i="10"/>
  <c r="AR3265" i="10"/>
  <c r="AR3264" i="10"/>
  <c r="AR3263" i="10"/>
  <c r="AR3262" i="10"/>
  <c r="AR3261" i="10"/>
  <c r="AR3260" i="10"/>
  <c r="AR3259" i="10"/>
  <c r="AR3258" i="10"/>
  <c r="AR3257" i="10"/>
  <c r="AR3256" i="10"/>
  <c r="AR3255" i="10"/>
  <c r="AR3254" i="10"/>
  <c r="AR3253" i="10"/>
  <c r="AR3252" i="10"/>
  <c r="AR3251" i="10"/>
  <c r="AR3250" i="10"/>
  <c r="AR3249" i="10"/>
  <c r="AR3248" i="10"/>
  <c r="AR3247" i="10"/>
  <c r="AR3246" i="10"/>
  <c r="AR3245" i="10"/>
  <c r="AR3244" i="10"/>
  <c r="AR3243" i="10"/>
  <c r="AR3242" i="10"/>
  <c r="AR3241" i="10"/>
  <c r="AR3240" i="10"/>
  <c r="AR3239" i="10"/>
  <c r="AR3238" i="10"/>
  <c r="AR3237" i="10"/>
  <c r="AR3236" i="10"/>
  <c r="AR3235" i="10"/>
  <c r="AR3234" i="10"/>
  <c r="AR3233" i="10"/>
  <c r="AR3232" i="10"/>
  <c r="AR3231" i="10"/>
  <c r="AR3230" i="10"/>
  <c r="AR3229" i="10"/>
  <c r="AR3228" i="10"/>
  <c r="AR3227" i="10"/>
  <c r="AR3226" i="10"/>
  <c r="AR3225" i="10"/>
  <c r="AR3224" i="10"/>
  <c r="AR3223" i="10"/>
  <c r="AR3222" i="10"/>
  <c r="AR3221" i="10"/>
  <c r="AR3220" i="10"/>
  <c r="AR3219" i="10"/>
  <c r="AR3218" i="10"/>
  <c r="AR3217" i="10"/>
  <c r="AR3216" i="10"/>
  <c r="AR3215" i="10"/>
  <c r="AR3214" i="10"/>
  <c r="AR3213" i="10"/>
  <c r="AR3212" i="10"/>
  <c r="AR3211" i="10"/>
  <c r="AR3210" i="10"/>
  <c r="AR3209" i="10"/>
  <c r="AR3208" i="10"/>
  <c r="AR3207" i="10"/>
  <c r="AR3206" i="10"/>
  <c r="AR3205" i="10"/>
  <c r="AR3204" i="10"/>
  <c r="AR3203" i="10"/>
  <c r="AR3202" i="10"/>
  <c r="AR3201" i="10"/>
  <c r="AR3200" i="10"/>
  <c r="AR3199" i="10"/>
  <c r="AR3198" i="10"/>
  <c r="AR3197" i="10"/>
  <c r="AR3196" i="10"/>
  <c r="AR3195" i="10"/>
  <c r="AR3194" i="10"/>
  <c r="AR3193" i="10"/>
  <c r="AR3192" i="10"/>
  <c r="AR3191" i="10"/>
  <c r="AR3190" i="10"/>
  <c r="AR3189" i="10"/>
  <c r="AR3188" i="10"/>
  <c r="AR3187" i="10"/>
  <c r="AR3186" i="10"/>
  <c r="AR3185" i="10"/>
  <c r="AR3184" i="10"/>
  <c r="AR3183" i="10"/>
  <c r="AR3182" i="10"/>
  <c r="AR3181" i="10"/>
  <c r="AR3180" i="10"/>
  <c r="AR3179" i="10"/>
  <c r="AR3178" i="10"/>
  <c r="AR3177" i="10"/>
  <c r="AR3176" i="10"/>
  <c r="AR3175" i="10"/>
  <c r="AR3174" i="10"/>
  <c r="AR3173" i="10"/>
  <c r="AR3172" i="10"/>
  <c r="AR3171" i="10"/>
  <c r="AR3170" i="10"/>
  <c r="AR3169" i="10"/>
  <c r="AR3168" i="10"/>
  <c r="AR3167" i="10"/>
  <c r="AR3166" i="10"/>
  <c r="AR3165" i="10"/>
  <c r="AR3164" i="10"/>
  <c r="AR3163" i="10"/>
  <c r="AR3162" i="10"/>
  <c r="AR3161" i="10"/>
  <c r="AR3160" i="10"/>
  <c r="AR3159" i="10"/>
  <c r="AR3158" i="10"/>
  <c r="AR3157" i="10"/>
  <c r="AR3156" i="10"/>
  <c r="AR3155" i="10"/>
  <c r="AR3154" i="10"/>
  <c r="AR3153" i="10"/>
  <c r="AR3152" i="10"/>
  <c r="AR3151" i="10"/>
  <c r="AR3150" i="10"/>
  <c r="AR3149" i="10"/>
  <c r="AR3148" i="10"/>
  <c r="AR3147" i="10"/>
  <c r="AR3146" i="10"/>
  <c r="AR3145" i="10"/>
  <c r="AR3144" i="10"/>
  <c r="AR3143" i="10"/>
  <c r="AR3142" i="10"/>
  <c r="AR3141" i="10"/>
  <c r="AR3140" i="10"/>
  <c r="AR3139" i="10"/>
  <c r="AR3138" i="10"/>
  <c r="AR3137" i="10"/>
  <c r="AR3136" i="10"/>
  <c r="AR3135" i="10"/>
  <c r="AR3134" i="10"/>
  <c r="AR3133" i="10"/>
  <c r="AR3132" i="10"/>
  <c r="AR3131" i="10"/>
  <c r="AR3130" i="10"/>
  <c r="AR3129" i="10"/>
  <c r="AR3128" i="10"/>
  <c r="AR3127" i="10"/>
  <c r="AR3126" i="10"/>
  <c r="AR3125" i="10"/>
  <c r="AR3124" i="10"/>
  <c r="AR3123" i="10"/>
  <c r="AR3122" i="10"/>
  <c r="AR3121" i="10"/>
  <c r="AR3120" i="10"/>
  <c r="AR3119" i="10"/>
  <c r="AR3118" i="10"/>
  <c r="AR3117" i="10"/>
  <c r="AR3116" i="10"/>
  <c r="AR3115" i="10"/>
  <c r="AR3114" i="10"/>
  <c r="AR3113" i="10"/>
  <c r="AR3112" i="10"/>
  <c r="AR3111" i="10"/>
  <c r="AR3110" i="10"/>
  <c r="AR3109" i="10"/>
  <c r="AR3108" i="10"/>
  <c r="AR3107" i="10"/>
  <c r="AR3106" i="10"/>
  <c r="AR3105" i="10"/>
  <c r="AR3104" i="10"/>
  <c r="AR3103" i="10"/>
  <c r="AR3102" i="10"/>
  <c r="AR3101" i="10"/>
  <c r="AR3100" i="10"/>
  <c r="AR3099" i="10"/>
  <c r="AR3098" i="10"/>
  <c r="AR3097" i="10"/>
  <c r="AR3096" i="10"/>
  <c r="AR3095" i="10"/>
  <c r="AR3094" i="10"/>
  <c r="AR3093" i="10"/>
  <c r="AR3092" i="10"/>
  <c r="AR3091" i="10"/>
  <c r="AR3090" i="10"/>
  <c r="AR3089" i="10"/>
  <c r="AR3088" i="10"/>
  <c r="AR3087" i="10"/>
  <c r="AR3086" i="10"/>
  <c r="AR3085" i="10"/>
  <c r="AR3084" i="10"/>
  <c r="AR3083" i="10"/>
  <c r="AR3082" i="10"/>
  <c r="AR3081" i="10"/>
  <c r="AR3080" i="10"/>
  <c r="AR3079" i="10"/>
  <c r="AR3078" i="10"/>
  <c r="AR3077" i="10"/>
  <c r="AR3076" i="10"/>
  <c r="AR3075" i="10"/>
  <c r="AR3074" i="10"/>
  <c r="AR3073" i="10"/>
  <c r="AR3072" i="10"/>
  <c r="AR3071" i="10"/>
  <c r="AR3070" i="10"/>
  <c r="AR3069" i="10"/>
  <c r="AR3068" i="10"/>
  <c r="AR3067" i="10"/>
  <c r="AR3066" i="10"/>
  <c r="AR3065" i="10"/>
  <c r="AR3064" i="10"/>
  <c r="AR3063" i="10"/>
  <c r="AR3062" i="10"/>
  <c r="AR3061" i="10"/>
  <c r="AR3060" i="10"/>
  <c r="AR3059" i="10"/>
  <c r="AR3058" i="10"/>
  <c r="AR3057" i="10"/>
  <c r="AR3056" i="10"/>
  <c r="AR3055" i="10"/>
  <c r="AR3054" i="10"/>
  <c r="AR3053" i="10"/>
  <c r="AR3052" i="10"/>
  <c r="AR3051" i="10"/>
  <c r="AR3050" i="10"/>
  <c r="AR3049" i="10"/>
  <c r="AR3048" i="10"/>
  <c r="AR3047" i="10"/>
  <c r="AR3046" i="10"/>
  <c r="AR3045" i="10"/>
  <c r="AR3044" i="10"/>
  <c r="AR3043" i="10"/>
  <c r="AR3042" i="10"/>
  <c r="AR3041" i="10"/>
  <c r="AR3040" i="10"/>
  <c r="AR3039" i="10"/>
  <c r="AR3038" i="10"/>
  <c r="AR3037" i="10"/>
  <c r="AR3036" i="10"/>
  <c r="AR3035" i="10"/>
  <c r="AR3034" i="10"/>
  <c r="AR3033" i="10"/>
  <c r="AR3032" i="10"/>
  <c r="AR3031" i="10"/>
  <c r="AR3030" i="10"/>
  <c r="AR3029" i="10"/>
  <c r="AR3028" i="10"/>
  <c r="AR3027" i="10"/>
  <c r="AR3026" i="10"/>
  <c r="AR3025" i="10"/>
  <c r="AR3024" i="10"/>
  <c r="AR3023" i="10"/>
  <c r="AR3022" i="10"/>
  <c r="AR3021" i="10"/>
  <c r="AR3020" i="10"/>
  <c r="AR3019" i="10"/>
  <c r="AR3018" i="10"/>
  <c r="AR3017" i="10"/>
  <c r="AR3016" i="10"/>
  <c r="AR3015" i="10"/>
  <c r="AR3014" i="10"/>
  <c r="AR3013" i="10"/>
  <c r="AR3012" i="10"/>
  <c r="AR3011" i="10"/>
  <c r="AR3010" i="10"/>
  <c r="AR3009" i="10"/>
  <c r="AR3008" i="10"/>
  <c r="AR3007" i="10"/>
  <c r="AR3006" i="10"/>
  <c r="AR3005" i="10"/>
  <c r="AR3004" i="10"/>
  <c r="AR3003" i="10"/>
  <c r="AR3002" i="10"/>
  <c r="AR3001" i="10"/>
  <c r="AR3000" i="10"/>
  <c r="AR2999" i="10"/>
  <c r="AR2998" i="10"/>
  <c r="AR2997" i="10"/>
  <c r="AR2996" i="10"/>
  <c r="AR2995" i="10"/>
  <c r="AR2994" i="10"/>
  <c r="AR2993" i="10"/>
  <c r="AR2992" i="10"/>
  <c r="AR2991" i="10"/>
  <c r="AR2990" i="10"/>
  <c r="AR2989" i="10"/>
  <c r="AR2988" i="10"/>
  <c r="AR2987" i="10"/>
  <c r="AR2986" i="10"/>
  <c r="AR2985" i="10"/>
  <c r="AR2984" i="10"/>
  <c r="AR2983" i="10"/>
  <c r="AR2982" i="10"/>
  <c r="AR2981" i="10"/>
  <c r="AR2980" i="10"/>
  <c r="AR2979" i="10"/>
  <c r="AR2978" i="10"/>
  <c r="AR2977" i="10"/>
  <c r="AR2976" i="10"/>
  <c r="AR2975" i="10"/>
  <c r="AR2974" i="10"/>
  <c r="AR2973" i="10"/>
  <c r="AR2972" i="10"/>
  <c r="AR2971" i="10"/>
  <c r="AR2970" i="10"/>
  <c r="AR2969" i="10"/>
  <c r="AR2968" i="10"/>
  <c r="AR2967" i="10"/>
  <c r="AR2966" i="10"/>
  <c r="AR2965" i="10"/>
  <c r="AR2964" i="10"/>
  <c r="AR2963" i="10"/>
  <c r="AR2962" i="10"/>
  <c r="AR2961" i="10"/>
  <c r="AR2960" i="10"/>
  <c r="AR2959" i="10"/>
  <c r="AR2958" i="10"/>
  <c r="AR2957" i="10"/>
  <c r="AR2956" i="10"/>
  <c r="AR2955" i="10"/>
  <c r="AR2954" i="10"/>
  <c r="AR2953" i="10"/>
  <c r="AR2952" i="10"/>
  <c r="AR2951" i="10"/>
  <c r="AR2950" i="10"/>
  <c r="AR2949" i="10"/>
  <c r="AR2948" i="10"/>
  <c r="AR2947" i="10"/>
  <c r="AR2946" i="10"/>
  <c r="AR2945" i="10"/>
  <c r="AR2944" i="10"/>
  <c r="AR2943" i="10"/>
  <c r="AR2942" i="10"/>
  <c r="AR2941" i="10"/>
  <c r="AR2940" i="10"/>
  <c r="AR2939" i="10"/>
  <c r="AR2938" i="10"/>
  <c r="AR2937" i="10"/>
  <c r="AR2936" i="10"/>
  <c r="AR2935" i="10"/>
  <c r="AR2934" i="10"/>
  <c r="AR2933" i="10"/>
  <c r="AR2932" i="10"/>
  <c r="AR2931" i="10"/>
  <c r="AR2930" i="10"/>
  <c r="AR2929" i="10"/>
  <c r="AR2928" i="10"/>
  <c r="AR2927" i="10"/>
  <c r="AR2926" i="10"/>
  <c r="AR2925" i="10"/>
  <c r="AR2924" i="10"/>
  <c r="AR2923" i="10"/>
  <c r="AR2922" i="10"/>
  <c r="AR2921" i="10"/>
  <c r="AR2920" i="10"/>
  <c r="AR2919" i="10"/>
  <c r="AR2918" i="10"/>
  <c r="AR2917" i="10"/>
  <c r="AR2916" i="10"/>
  <c r="AR2915" i="10"/>
  <c r="AR2914" i="10"/>
  <c r="AR2913" i="10"/>
  <c r="AR2912" i="10"/>
  <c r="AR2911" i="10"/>
  <c r="AR2910" i="10"/>
  <c r="AR2909" i="10"/>
  <c r="AR2908" i="10"/>
  <c r="AR2907" i="10"/>
  <c r="AR2906" i="10"/>
  <c r="AR2905" i="10"/>
  <c r="AR2904" i="10"/>
  <c r="AR2903" i="10"/>
  <c r="AR2902" i="10"/>
  <c r="AR2901" i="10"/>
  <c r="AR2900" i="10"/>
  <c r="AR2899" i="10"/>
  <c r="AR2898" i="10"/>
  <c r="AR2897" i="10"/>
  <c r="AR2896" i="10"/>
  <c r="AR2895" i="10"/>
  <c r="AR2894" i="10"/>
  <c r="AR2893" i="10"/>
  <c r="AR2892" i="10"/>
  <c r="AR2891" i="10"/>
  <c r="AR2890" i="10"/>
  <c r="AR2889" i="10"/>
  <c r="AR2888" i="10"/>
  <c r="AR2887" i="10"/>
  <c r="AR2886" i="10"/>
  <c r="AR2885" i="10"/>
  <c r="AR2884" i="10"/>
  <c r="AR2883" i="10"/>
  <c r="AR2882" i="10"/>
  <c r="AR2881" i="10"/>
  <c r="AR2880" i="10"/>
  <c r="AR2879" i="10"/>
  <c r="AR2878" i="10"/>
  <c r="AR2877" i="10"/>
  <c r="AR2876" i="10"/>
  <c r="AR2875" i="10"/>
  <c r="AR2874" i="10"/>
  <c r="AR2873" i="10"/>
  <c r="AR2872" i="10"/>
  <c r="AR2871" i="10"/>
  <c r="AR2870" i="10"/>
  <c r="AR2869" i="10"/>
  <c r="AR2868" i="10"/>
  <c r="AR2867" i="10"/>
  <c r="AR2866" i="10"/>
  <c r="AR2865" i="10"/>
  <c r="AR2864" i="10"/>
  <c r="AR2863" i="10"/>
  <c r="AR2862" i="10"/>
  <c r="AR2861" i="10"/>
  <c r="AR2860" i="10"/>
  <c r="AR2859" i="10"/>
  <c r="AR2858" i="10"/>
  <c r="AR2857" i="10"/>
  <c r="AR2856" i="10"/>
  <c r="AR2855" i="10"/>
  <c r="AR2854" i="10"/>
  <c r="AR2853" i="10"/>
  <c r="AR2852" i="10"/>
  <c r="AR2851" i="10"/>
  <c r="AR2850" i="10"/>
  <c r="AR2849" i="10"/>
  <c r="AR2848" i="10"/>
  <c r="AR2847" i="10"/>
  <c r="AR2846" i="10"/>
  <c r="AR2845" i="10"/>
  <c r="AR2844" i="10"/>
  <c r="AR2843" i="10"/>
  <c r="AR2842" i="10"/>
  <c r="AR2841" i="10"/>
  <c r="AR2840" i="10"/>
  <c r="AR2839" i="10"/>
  <c r="AR2838" i="10"/>
  <c r="AR2837" i="10"/>
  <c r="AR2836" i="10"/>
  <c r="AR2835" i="10"/>
  <c r="AR2834" i="10"/>
  <c r="AR2833" i="10"/>
  <c r="AR2832" i="10"/>
  <c r="AR2831" i="10"/>
  <c r="AR2830" i="10"/>
  <c r="AR2829" i="10"/>
  <c r="AR2828" i="10"/>
  <c r="AR2827" i="10"/>
  <c r="AR2826" i="10"/>
  <c r="AR2825" i="10"/>
  <c r="AR2824" i="10"/>
  <c r="AR2823" i="10"/>
  <c r="AR2822" i="10"/>
  <c r="AR2821" i="10"/>
  <c r="AR2820" i="10"/>
  <c r="AR2819" i="10"/>
  <c r="AR2818" i="10"/>
  <c r="AR2817" i="10"/>
  <c r="AR2816" i="10"/>
  <c r="AR2815" i="10"/>
  <c r="AR2814" i="10"/>
  <c r="AR2813" i="10"/>
  <c r="AR2812" i="10"/>
  <c r="AR2811" i="10"/>
  <c r="AR2810" i="10"/>
  <c r="AR2809" i="10"/>
  <c r="AR2808" i="10"/>
  <c r="AR2807" i="10"/>
  <c r="AR2806" i="10"/>
  <c r="AR2805" i="10"/>
  <c r="AR2804" i="10"/>
  <c r="AR2803" i="10"/>
  <c r="AR2802" i="10"/>
  <c r="AR2801" i="10"/>
  <c r="AR2800" i="10"/>
  <c r="AR2799" i="10"/>
  <c r="AR2798" i="10"/>
  <c r="AR2797" i="10"/>
  <c r="AR2796" i="10"/>
  <c r="AR2795" i="10"/>
  <c r="AR2794" i="10"/>
  <c r="AR2793" i="10"/>
  <c r="AR2792" i="10"/>
  <c r="AR2791" i="10"/>
  <c r="AR2790" i="10"/>
  <c r="AR2789" i="10"/>
  <c r="AR2788" i="10"/>
  <c r="AR2787" i="10"/>
  <c r="AR2786" i="10"/>
  <c r="AR2785" i="10"/>
  <c r="AR2784" i="10"/>
  <c r="AR2783" i="10"/>
  <c r="AR2782" i="10"/>
  <c r="AR2781" i="10"/>
  <c r="AR2780" i="10"/>
  <c r="AR2779" i="10"/>
  <c r="AR2778" i="10"/>
  <c r="AR2777" i="10"/>
  <c r="AR2776" i="10"/>
  <c r="AR2775" i="10"/>
  <c r="AR2774" i="10"/>
  <c r="AR2773" i="10"/>
  <c r="AR2772" i="10"/>
  <c r="AR2771" i="10"/>
  <c r="AR2770" i="10"/>
  <c r="AR2769" i="10"/>
  <c r="AR2768" i="10"/>
  <c r="AR2767" i="10"/>
  <c r="AR2766" i="10"/>
  <c r="AR2765" i="10"/>
  <c r="AR2764" i="10"/>
  <c r="AR2763" i="10"/>
  <c r="AR2762" i="10"/>
  <c r="AR2761" i="10"/>
  <c r="AR2760" i="10"/>
  <c r="AR2759" i="10"/>
  <c r="AR2758" i="10"/>
  <c r="AR2757" i="10"/>
  <c r="AR2756" i="10"/>
  <c r="AR2755" i="10"/>
  <c r="AR2754" i="10"/>
  <c r="AR2753" i="10"/>
  <c r="AR2752" i="10"/>
  <c r="AR2751" i="10"/>
  <c r="AR2750" i="10"/>
  <c r="AR2749" i="10"/>
  <c r="AR2748" i="10"/>
  <c r="AR2747" i="10"/>
  <c r="AR2746" i="10"/>
  <c r="AR2745" i="10"/>
  <c r="AR2744" i="10"/>
  <c r="AR2743" i="10"/>
  <c r="AR2742" i="10"/>
  <c r="AR2741" i="10"/>
  <c r="AR2740" i="10"/>
  <c r="AR2739" i="10"/>
  <c r="AR2738" i="10"/>
  <c r="AR2737" i="10"/>
  <c r="AR2736" i="10"/>
  <c r="AR2735" i="10"/>
  <c r="AR2734" i="10"/>
  <c r="AR2733" i="10"/>
  <c r="AR2732" i="10"/>
  <c r="AR2731" i="10"/>
  <c r="AR2730" i="10"/>
  <c r="AR2729" i="10"/>
  <c r="AR2728" i="10"/>
  <c r="AR2727" i="10"/>
  <c r="AR2726" i="10"/>
  <c r="AR2725" i="10"/>
  <c r="AR2724" i="10"/>
  <c r="AR2723" i="10"/>
  <c r="AR2722" i="10"/>
  <c r="AR2721" i="10"/>
  <c r="AR2720" i="10"/>
  <c r="AR2719" i="10"/>
  <c r="AR2718" i="10"/>
  <c r="AR2717" i="10"/>
  <c r="AR2716" i="10"/>
  <c r="AR2715" i="10"/>
  <c r="AR2714" i="10"/>
  <c r="AR2713" i="10"/>
  <c r="AR2712" i="10"/>
  <c r="AR2711" i="10"/>
  <c r="AR2710" i="10"/>
  <c r="AR2709" i="10"/>
  <c r="AR2708" i="10"/>
  <c r="AR2707" i="10"/>
  <c r="AR2706" i="10"/>
  <c r="AR2705" i="10"/>
  <c r="AR2704" i="10"/>
  <c r="AR2703" i="10"/>
  <c r="AR2702" i="10"/>
  <c r="AR2701" i="10"/>
  <c r="AR2700" i="10"/>
  <c r="AR2699" i="10"/>
  <c r="AR2698" i="10"/>
  <c r="AR2697" i="10"/>
  <c r="AR2696" i="10"/>
  <c r="AR2695" i="10"/>
  <c r="AR2694" i="10"/>
  <c r="AR2693" i="10"/>
  <c r="AR2692" i="10"/>
  <c r="AR2691" i="10"/>
  <c r="AR2690" i="10"/>
  <c r="AR2689" i="10"/>
  <c r="AR2688" i="10"/>
  <c r="AR2687" i="10"/>
  <c r="AR2686" i="10"/>
  <c r="AR2685" i="10"/>
  <c r="AR2684" i="10"/>
  <c r="AR2683" i="10"/>
  <c r="AR2682" i="10"/>
  <c r="AR2681" i="10"/>
  <c r="AR2680" i="10"/>
  <c r="AR2679" i="10"/>
  <c r="AR2678" i="10"/>
  <c r="AR2677" i="10"/>
  <c r="AR2676" i="10"/>
  <c r="AR2675" i="10"/>
  <c r="AR2674" i="10"/>
  <c r="AR2673" i="10"/>
  <c r="AR2672" i="10"/>
  <c r="AR2671" i="10"/>
  <c r="AR2670" i="10"/>
  <c r="AR2669" i="10"/>
  <c r="AR2668" i="10"/>
  <c r="AR2667" i="10"/>
  <c r="AR2666" i="10"/>
  <c r="AR2665" i="10"/>
  <c r="AR2664" i="10"/>
  <c r="AR2663" i="10"/>
  <c r="AR2662" i="10"/>
  <c r="AR2661" i="10"/>
  <c r="AR2660" i="10"/>
  <c r="AR2659" i="10"/>
  <c r="AR2658" i="10"/>
  <c r="AR2657" i="10"/>
  <c r="AR2656" i="10"/>
  <c r="AR2655" i="10"/>
  <c r="AR2654" i="10"/>
  <c r="AR2653" i="10"/>
  <c r="AR2652" i="10"/>
  <c r="AR2651" i="10"/>
  <c r="AR2650" i="10"/>
  <c r="AR2649" i="10"/>
  <c r="AR2648" i="10"/>
  <c r="AR2647" i="10"/>
  <c r="AR2646" i="10"/>
  <c r="AR2645" i="10"/>
  <c r="AR2644" i="10"/>
  <c r="AR2643" i="10"/>
  <c r="AR2642" i="10"/>
  <c r="AR2641" i="10"/>
  <c r="AR2640" i="10"/>
  <c r="AR2639" i="10"/>
  <c r="AR2638" i="10"/>
  <c r="AR2637" i="10"/>
  <c r="AR2636" i="10"/>
  <c r="AR2635" i="10"/>
  <c r="AR2634" i="10"/>
  <c r="AR2633" i="10"/>
  <c r="AR2632" i="10"/>
  <c r="AR2631" i="10"/>
  <c r="AR2630" i="10"/>
  <c r="AR2629" i="10"/>
  <c r="AR2628" i="10"/>
  <c r="AR2627" i="10"/>
  <c r="AR2626" i="10"/>
  <c r="AR2625" i="10"/>
  <c r="AR2624" i="10"/>
  <c r="AR2623" i="10"/>
  <c r="AR2622" i="10"/>
  <c r="AR2621" i="10"/>
  <c r="AR2620" i="10"/>
  <c r="AR2619" i="10"/>
  <c r="AR2618" i="10"/>
  <c r="AR2617" i="10"/>
  <c r="AR2616" i="10"/>
  <c r="AR2615" i="10"/>
  <c r="AR2614" i="10"/>
  <c r="AR2613" i="10"/>
  <c r="AR2612" i="10"/>
  <c r="AR2611" i="10"/>
  <c r="AR2610" i="10"/>
  <c r="AR2609" i="10"/>
  <c r="AR2608" i="10"/>
  <c r="AR2607" i="10"/>
  <c r="AR2606" i="10"/>
  <c r="AR2605" i="10"/>
  <c r="AR2604" i="10"/>
  <c r="AR2603" i="10"/>
  <c r="AR2602" i="10"/>
  <c r="AR2601" i="10"/>
  <c r="AR2600" i="10"/>
  <c r="AR2599" i="10"/>
  <c r="AR2598" i="10"/>
  <c r="AR2597" i="10"/>
  <c r="AR2596" i="10"/>
  <c r="AR2595" i="10"/>
  <c r="AR2594" i="10"/>
  <c r="AR2593" i="10"/>
  <c r="AR2592" i="10"/>
  <c r="AR2591" i="10"/>
  <c r="AR2590" i="10"/>
  <c r="AR2589" i="10"/>
  <c r="AR2588" i="10"/>
  <c r="AR2587" i="10"/>
  <c r="AR2586" i="10"/>
  <c r="AR2585" i="10"/>
  <c r="AR2584" i="10"/>
  <c r="AR2583" i="10"/>
  <c r="AR2582" i="10"/>
  <c r="AR2581" i="10"/>
  <c r="AR2580" i="10"/>
  <c r="AR2579" i="10"/>
  <c r="AR2578" i="10"/>
  <c r="AR2577" i="10"/>
  <c r="AR2576" i="10"/>
  <c r="AR2575" i="10"/>
  <c r="AR2574" i="10"/>
  <c r="AR2573" i="10"/>
  <c r="AR2572" i="10"/>
  <c r="AR2571" i="10"/>
  <c r="AR2570" i="10"/>
  <c r="AR2569" i="10"/>
  <c r="AR2568" i="10"/>
  <c r="AR2567" i="10"/>
  <c r="AR2566" i="10"/>
  <c r="AR2565" i="10"/>
  <c r="AR2564" i="10"/>
  <c r="AR2563" i="10"/>
  <c r="AR2562" i="10"/>
  <c r="AR2561" i="10"/>
  <c r="AR2560" i="10"/>
  <c r="AR2559" i="10"/>
  <c r="AR2558" i="10"/>
  <c r="AR2557" i="10"/>
  <c r="AR2556" i="10"/>
  <c r="AR2555" i="10"/>
  <c r="AR2554" i="10"/>
  <c r="AR2553" i="10"/>
  <c r="AR2552" i="10"/>
  <c r="AR2551" i="10"/>
  <c r="AR2550" i="10"/>
  <c r="AR2549" i="10"/>
  <c r="AR2548" i="10"/>
  <c r="AR2547" i="10"/>
  <c r="AR2546" i="10"/>
  <c r="AR2545" i="10"/>
  <c r="AR2544" i="10"/>
  <c r="AR2543" i="10"/>
  <c r="AR2542" i="10"/>
  <c r="AR2541" i="10"/>
  <c r="AR2540" i="10"/>
  <c r="AR2539" i="10"/>
  <c r="AR2538" i="10"/>
  <c r="AR2537" i="10"/>
  <c r="AR2536" i="10"/>
  <c r="AR2535" i="10"/>
  <c r="AR2534" i="10"/>
  <c r="AR2533" i="10"/>
  <c r="AR2532" i="10"/>
  <c r="AR2531" i="10"/>
  <c r="AR2530" i="10"/>
  <c r="AR2529" i="10"/>
  <c r="AR2528" i="10"/>
  <c r="AR2527" i="10"/>
  <c r="AR2526" i="10"/>
  <c r="AR2525" i="10"/>
  <c r="AR2524" i="10"/>
  <c r="AR2523" i="10"/>
  <c r="AR2522" i="10"/>
  <c r="AR2521" i="10"/>
  <c r="AR2520" i="10"/>
  <c r="AR2519" i="10"/>
  <c r="AR2518" i="10"/>
  <c r="AR2517" i="10"/>
  <c r="AR2516" i="10"/>
  <c r="AR2515" i="10"/>
  <c r="AR2514" i="10"/>
  <c r="AR2513" i="10"/>
  <c r="AR2512" i="10"/>
  <c r="AR2511" i="10"/>
  <c r="AR2510" i="10"/>
  <c r="AR2509" i="10"/>
  <c r="AR2508" i="10"/>
  <c r="AR2507" i="10"/>
  <c r="AR2506" i="10"/>
  <c r="AR2505" i="10"/>
  <c r="AR2504" i="10"/>
  <c r="AR2503" i="10"/>
  <c r="AR2502" i="10"/>
  <c r="AR2501" i="10"/>
  <c r="AR2500" i="10"/>
  <c r="AR2499" i="10"/>
  <c r="AR2498" i="10"/>
  <c r="AR2497" i="10"/>
  <c r="AR2496" i="10"/>
  <c r="AR2495" i="10"/>
  <c r="AR2494" i="10"/>
  <c r="AR2493" i="10"/>
  <c r="AR2492" i="10"/>
  <c r="AR2491" i="10"/>
  <c r="AR2490" i="10"/>
  <c r="AR2489" i="10"/>
  <c r="AR2488" i="10"/>
  <c r="AR2487" i="10"/>
  <c r="AR2486" i="10"/>
  <c r="AR2485" i="10"/>
  <c r="AR2484" i="10"/>
  <c r="AR2483" i="10"/>
  <c r="AR2482" i="10"/>
  <c r="AR2481" i="10"/>
  <c r="AR2480" i="10"/>
  <c r="AR2479" i="10"/>
  <c r="AR2478" i="10"/>
  <c r="AR2477" i="10"/>
  <c r="AR2476" i="10"/>
  <c r="AR2475" i="10"/>
  <c r="AR2474" i="10"/>
  <c r="AR2473" i="10"/>
  <c r="AR2472" i="10"/>
  <c r="AR2471" i="10"/>
  <c r="AR2470" i="10"/>
  <c r="AR2469" i="10"/>
  <c r="AR2468" i="10"/>
  <c r="AR2467" i="10"/>
  <c r="AR2466" i="10"/>
  <c r="AR2465" i="10"/>
  <c r="AR2464" i="10"/>
  <c r="AR2463" i="10"/>
  <c r="AR2462" i="10"/>
  <c r="AR2461" i="10"/>
  <c r="AR2460" i="10"/>
  <c r="AR2459" i="10"/>
  <c r="AR2458" i="10"/>
  <c r="AR2457" i="10"/>
  <c r="AR2456" i="10"/>
  <c r="AR2455" i="10"/>
  <c r="AR2454" i="10"/>
  <c r="AR2453" i="10"/>
  <c r="AR2452" i="10"/>
  <c r="AR2451" i="10"/>
  <c r="AR2450" i="10"/>
  <c r="AR2449" i="10"/>
  <c r="AR2448" i="10"/>
  <c r="AR2447" i="10"/>
  <c r="AR2446" i="10"/>
  <c r="AR2445" i="10"/>
  <c r="AR2444" i="10"/>
  <c r="AR2443" i="10"/>
  <c r="AR2442" i="10"/>
  <c r="AR2441" i="10"/>
  <c r="AR2440" i="10"/>
  <c r="AR2439" i="10"/>
  <c r="AR2438" i="10"/>
  <c r="AR2437" i="10"/>
  <c r="AR2436" i="10"/>
  <c r="AR2435" i="10"/>
  <c r="AR2434" i="10"/>
  <c r="AR2433" i="10"/>
  <c r="AR2432" i="10"/>
  <c r="AR2431" i="10"/>
  <c r="AR2430" i="10"/>
  <c r="AR2429" i="10"/>
  <c r="AR2428" i="10"/>
  <c r="AR2427" i="10"/>
  <c r="AR2426" i="10"/>
  <c r="AR2425" i="10"/>
  <c r="AR2424" i="10"/>
  <c r="AR2423" i="10"/>
  <c r="AR2422" i="10"/>
  <c r="AR2421" i="10"/>
  <c r="AR2420" i="10"/>
  <c r="AR2419" i="10"/>
  <c r="AR2418" i="10"/>
  <c r="AR2417" i="10"/>
  <c r="AR2416" i="10"/>
  <c r="AR2415" i="10"/>
  <c r="AR2414" i="10"/>
  <c r="AR2413" i="10"/>
  <c r="AR2412" i="10"/>
  <c r="AR2411" i="10"/>
  <c r="AR2410" i="10"/>
  <c r="AR2409" i="10"/>
  <c r="AR2408" i="10"/>
  <c r="AR2407" i="10"/>
  <c r="AR2406" i="10"/>
  <c r="AR2405" i="10"/>
  <c r="AR2404" i="10"/>
  <c r="AR2403" i="10"/>
  <c r="AR2402" i="10"/>
  <c r="AR2401" i="10"/>
  <c r="AR2400" i="10"/>
  <c r="AR2399" i="10"/>
  <c r="AR2398" i="10"/>
  <c r="AR2397" i="10"/>
  <c r="AR2396" i="10"/>
  <c r="AR2395" i="10"/>
  <c r="AR2394" i="10"/>
  <c r="AR2393" i="10"/>
  <c r="AR2392" i="10"/>
  <c r="AR2391" i="10"/>
  <c r="AR2390" i="10"/>
  <c r="AR2389" i="10"/>
  <c r="AR2388" i="10"/>
  <c r="AR2387" i="10"/>
  <c r="AR2386" i="10"/>
  <c r="AR2385" i="10"/>
  <c r="AR2384" i="10"/>
  <c r="AR2383" i="10"/>
  <c r="AR2382" i="10"/>
  <c r="AR2381" i="10"/>
  <c r="AR2380" i="10"/>
  <c r="AR2379" i="10"/>
  <c r="AR2378" i="10"/>
  <c r="AR2377" i="10"/>
  <c r="AR2376" i="10"/>
  <c r="AR2375" i="10"/>
  <c r="AR2374" i="10"/>
  <c r="AR2373" i="10"/>
  <c r="AR2372" i="10"/>
  <c r="AR2371" i="10"/>
  <c r="AR2370" i="10"/>
  <c r="AR2369" i="10"/>
  <c r="AR2368" i="10"/>
  <c r="AR2367" i="10"/>
  <c r="AR2366" i="10"/>
  <c r="AR2365" i="10"/>
  <c r="AR2364" i="10"/>
  <c r="AR2363" i="10"/>
  <c r="AR2362" i="10"/>
  <c r="AR2361" i="10"/>
  <c r="AR2360" i="10"/>
  <c r="AR2359" i="10"/>
  <c r="AR2358" i="10"/>
  <c r="AR2357" i="10"/>
  <c r="AR2356" i="10"/>
  <c r="AR2355" i="10"/>
  <c r="AR2354" i="10"/>
  <c r="AR2353" i="10"/>
  <c r="AR2352" i="10"/>
  <c r="AR2351" i="10"/>
  <c r="AR2350" i="10"/>
  <c r="AR2349" i="10"/>
  <c r="AR2348" i="10"/>
  <c r="AR2347" i="10"/>
  <c r="AR2346" i="10"/>
  <c r="AR2345" i="10"/>
  <c r="AR2344" i="10"/>
  <c r="AR2343" i="10"/>
  <c r="AR2342" i="10"/>
  <c r="AR2341" i="10"/>
  <c r="AR2340" i="10"/>
  <c r="AR2339" i="10"/>
  <c r="AR2338" i="10"/>
  <c r="AR2337" i="10"/>
  <c r="AR2336" i="10"/>
  <c r="AR2335" i="10"/>
  <c r="AR2334" i="10"/>
  <c r="AR2333" i="10"/>
  <c r="AR2332" i="10"/>
  <c r="AR2331" i="10"/>
  <c r="AR2330" i="10"/>
  <c r="AR2329" i="10"/>
  <c r="AR2328" i="10"/>
  <c r="AR2327" i="10"/>
  <c r="AR2326" i="10"/>
  <c r="AR2325" i="10"/>
  <c r="AR2324" i="10"/>
  <c r="AR2323" i="10"/>
  <c r="AR2322" i="10"/>
  <c r="AR2321" i="10"/>
  <c r="AR2320" i="10"/>
  <c r="AR2319" i="10"/>
  <c r="AR2318" i="10"/>
  <c r="AR2317" i="10"/>
  <c r="AR2316" i="10"/>
  <c r="AR2315" i="10"/>
  <c r="AR2314" i="10"/>
  <c r="AR2313" i="10"/>
  <c r="AR2312" i="10"/>
  <c r="AR2311" i="10"/>
  <c r="AR2310" i="10"/>
  <c r="AR2309" i="10"/>
  <c r="AR2308" i="10"/>
  <c r="AR2307" i="10"/>
  <c r="AR2306" i="10"/>
  <c r="AR2305" i="10"/>
  <c r="AR2304" i="10"/>
  <c r="AR2303" i="10"/>
  <c r="AR2302" i="10"/>
  <c r="AR2301" i="10"/>
  <c r="AR2300" i="10"/>
  <c r="AR2299" i="10"/>
  <c r="AR2298" i="10"/>
  <c r="AR2297" i="10"/>
  <c r="AR2296" i="10"/>
  <c r="AR2295" i="10"/>
  <c r="AR2294" i="10"/>
  <c r="AR2293" i="10"/>
  <c r="AR2292" i="10"/>
  <c r="AR2291" i="10"/>
  <c r="AR2290" i="10"/>
  <c r="AR2289" i="10"/>
  <c r="AR2288" i="10"/>
  <c r="AR2287" i="10"/>
  <c r="AR2286" i="10"/>
  <c r="AR2285" i="10"/>
  <c r="AR2284" i="10"/>
  <c r="AR2283" i="10"/>
  <c r="AR2282" i="10"/>
  <c r="AR2281" i="10"/>
  <c r="AR2280" i="10"/>
  <c r="AR2279" i="10"/>
  <c r="AR2278" i="10"/>
  <c r="AR2277" i="10"/>
  <c r="AR2276" i="10"/>
  <c r="AR2275" i="10"/>
  <c r="AR2274" i="10"/>
  <c r="AR2273" i="10"/>
  <c r="AR2272" i="10"/>
  <c r="AR2271" i="10"/>
  <c r="AR2270" i="10"/>
  <c r="AR2269" i="10"/>
  <c r="AR2268" i="10"/>
  <c r="AR2267" i="10"/>
  <c r="AR2266" i="10"/>
  <c r="AR2265" i="10"/>
  <c r="AR2264" i="10"/>
  <c r="AR2263" i="10"/>
  <c r="AR2262" i="10"/>
  <c r="AR2261" i="10"/>
  <c r="AR2260" i="10"/>
  <c r="AR2259" i="10"/>
  <c r="AR2258" i="10"/>
  <c r="AR2257" i="10"/>
  <c r="AR2256" i="10"/>
  <c r="AR2255" i="10"/>
  <c r="AR2254" i="10"/>
  <c r="AR2253" i="10"/>
  <c r="AR2252" i="10"/>
  <c r="AR2251" i="10"/>
  <c r="AR2250" i="10"/>
  <c r="AR2249" i="10"/>
  <c r="AR2248" i="10"/>
  <c r="AR2247" i="10"/>
  <c r="AR2246" i="10"/>
  <c r="AR2245" i="10"/>
  <c r="AR2244" i="10"/>
  <c r="AR2243" i="10"/>
  <c r="AR2242" i="10"/>
  <c r="AR2241" i="10"/>
  <c r="AR2240" i="10"/>
  <c r="AR2239" i="10"/>
  <c r="AR2238" i="10"/>
  <c r="AR2237" i="10"/>
  <c r="AR2236" i="10"/>
  <c r="AR2235" i="10"/>
  <c r="AR2234" i="10"/>
  <c r="AR2233" i="10"/>
  <c r="AR2232" i="10"/>
  <c r="AR2231" i="10"/>
  <c r="AR2230" i="10"/>
  <c r="AR2229" i="10"/>
  <c r="AR2228" i="10"/>
  <c r="AR2227" i="10"/>
  <c r="AR2226" i="10"/>
  <c r="AR2225" i="10"/>
  <c r="AR2224" i="10"/>
  <c r="AR2223" i="10"/>
  <c r="AR2222" i="10"/>
  <c r="AR2221" i="10"/>
  <c r="AR2220" i="10"/>
  <c r="AR2219" i="10"/>
  <c r="AR2218" i="10"/>
  <c r="AR2217" i="10"/>
  <c r="AR2216" i="10"/>
  <c r="AR2215" i="10"/>
  <c r="AR2214" i="10"/>
  <c r="AR2213" i="10"/>
  <c r="AR2212" i="10"/>
  <c r="AR2211" i="10"/>
  <c r="AR2210" i="10"/>
  <c r="AR2209" i="10"/>
  <c r="AR2208" i="10"/>
  <c r="AR2207" i="10"/>
  <c r="AR2206" i="10"/>
  <c r="AR2205" i="10"/>
  <c r="AR2204" i="10"/>
  <c r="AR2203" i="10"/>
  <c r="AR2202" i="10"/>
  <c r="AR2201" i="10"/>
  <c r="AR2200" i="10"/>
  <c r="AR2199" i="10"/>
  <c r="AR2198" i="10"/>
  <c r="AR2197" i="10"/>
  <c r="AR2196" i="10"/>
  <c r="AR2195" i="10"/>
  <c r="AR2194" i="10"/>
  <c r="AR2193" i="10"/>
  <c r="AR2192" i="10"/>
  <c r="AR2191" i="10"/>
  <c r="AR2190" i="10"/>
  <c r="AR2189" i="10"/>
  <c r="AR2188" i="10"/>
  <c r="AR2187" i="10"/>
  <c r="AR2186" i="10"/>
  <c r="AR2185" i="10"/>
  <c r="AR2184" i="10"/>
  <c r="AR2183" i="10"/>
  <c r="AR2182" i="10"/>
  <c r="AR2181" i="10"/>
  <c r="AR2180" i="10"/>
  <c r="AR2179" i="10"/>
  <c r="AR2178" i="10"/>
  <c r="AR2177" i="10"/>
  <c r="AR2176" i="10"/>
  <c r="AR2175" i="10"/>
  <c r="AR2174" i="10"/>
  <c r="AR2173" i="10"/>
  <c r="AR2172" i="10"/>
  <c r="AR2171" i="10"/>
  <c r="AR2170" i="10"/>
  <c r="AR2169" i="10"/>
  <c r="AR2168" i="10"/>
  <c r="AR2167" i="10"/>
  <c r="AR2166" i="10"/>
  <c r="AR2165" i="10"/>
  <c r="AR2164" i="10"/>
  <c r="AR2163" i="10"/>
  <c r="AR2162" i="10"/>
  <c r="AR2161" i="10"/>
  <c r="AR2160" i="10"/>
  <c r="AR2159" i="10"/>
  <c r="AR2158" i="10"/>
  <c r="AR2157" i="10"/>
  <c r="AR2156" i="10"/>
  <c r="AR2155" i="10"/>
  <c r="AR2154" i="10"/>
  <c r="AR2153" i="10"/>
  <c r="AR2152" i="10"/>
  <c r="AR2151" i="10"/>
  <c r="AR2150" i="10"/>
  <c r="AR2149" i="10"/>
  <c r="AR2148" i="10"/>
  <c r="AR2147" i="10"/>
  <c r="AR2146" i="10"/>
  <c r="AR2145" i="10"/>
  <c r="AR2144" i="10"/>
  <c r="AR2143" i="10"/>
  <c r="AR2142" i="10"/>
  <c r="AR2141" i="10"/>
  <c r="AR2140" i="10"/>
  <c r="AR2139" i="10"/>
  <c r="AR2138" i="10"/>
  <c r="AR2137" i="10"/>
  <c r="AR2136" i="10"/>
  <c r="AR2135" i="10"/>
  <c r="AR2134" i="10"/>
  <c r="AR2133" i="10"/>
  <c r="AR2132" i="10"/>
  <c r="AR2131" i="10"/>
  <c r="AR2130" i="10"/>
  <c r="AR2129" i="10"/>
  <c r="AR2128" i="10"/>
  <c r="AR2127" i="10"/>
  <c r="AR2126" i="10"/>
  <c r="AR2125" i="10"/>
  <c r="AR2124" i="10"/>
  <c r="AR2123" i="10"/>
  <c r="AR2122" i="10"/>
  <c r="AR2121" i="10"/>
  <c r="AR2120" i="10"/>
  <c r="AR2119" i="10"/>
  <c r="AR2118" i="10"/>
  <c r="AR2117" i="10"/>
  <c r="AR2116" i="10"/>
  <c r="AR2115" i="10"/>
  <c r="AR2114" i="10"/>
  <c r="AR2113" i="10"/>
  <c r="AR2112" i="10"/>
  <c r="AR2111" i="10"/>
  <c r="AR2110" i="10"/>
  <c r="AR2109" i="10"/>
  <c r="AR2108" i="10"/>
  <c r="AR2107" i="10"/>
  <c r="AR2106" i="10"/>
  <c r="AR2105" i="10"/>
  <c r="AR2104" i="10"/>
  <c r="AR2103" i="10"/>
  <c r="AR2102" i="10"/>
  <c r="AR2101" i="10"/>
  <c r="AR2100" i="10"/>
  <c r="AR2099" i="10"/>
  <c r="AR2098" i="10"/>
  <c r="AR2097" i="10"/>
  <c r="AR2096" i="10"/>
  <c r="AR2095" i="10"/>
  <c r="AR2094" i="10"/>
  <c r="AR2093" i="10"/>
  <c r="AR2092" i="10"/>
  <c r="AR2091" i="10"/>
  <c r="AR2090" i="10"/>
  <c r="AR2089" i="10"/>
  <c r="AR2088" i="10"/>
  <c r="AR2087" i="10"/>
  <c r="AR2086" i="10"/>
  <c r="AR2085" i="10"/>
  <c r="AR2084" i="10"/>
  <c r="AR2083" i="10"/>
  <c r="AR2082" i="10"/>
  <c r="AR2081" i="10"/>
  <c r="AR2080" i="10"/>
  <c r="AR2079" i="10"/>
  <c r="AR2078" i="10"/>
  <c r="AR2077" i="10"/>
  <c r="AR2076" i="10"/>
  <c r="AR2075" i="10"/>
  <c r="AR2074" i="10"/>
  <c r="AR2073" i="10"/>
  <c r="AR2072" i="10"/>
  <c r="AR2071" i="10"/>
  <c r="AR2070" i="10"/>
  <c r="AR2069" i="10"/>
  <c r="AR2068" i="10"/>
  <c r="AR2067" i="10"/>
  <c r="AR2066" i="10"/>
  <c r="AR2065" i="10"/>
  <c r="AR2064" i="10"/>
  <c r="AR2063" i="10"/>
  <c r="AR2062" i="10"/>
  <c r="AR2061" i="10"/>
  <c r="AR2060" i="10"/>
  <c r="AR2059" i="10"/>
  <c r="AR2058" i="10"/>
  <c r="AR2057" i="10"/>
  <c r="AR2056" i="10"/>
  <c r="AR2055" i="10"/>
  <c r="AR2054" i="10"/>
  <c r="AR2053" i="10"/>
  <c r="AR2052" i="10"/>
  <c r="AR2051" i="10"/>
  <c r="AR2050" i="10"/>
  <c r="AR2049" i="10"/>
  <c r="AR2048" i="10"/>
  <c r="AR2047" i="10"/>
  <c r="AR2046" i="10"/>
  <c r="AR2045" i="10"/>
  <c r="AR2044" i="10"/>
  <c r="AR2043" i="10"/>
  <c r="AR2042" i="10"/>
  <c r="AR2041" i="10"/>
  <c r="AR2040" i="10"/>
  <c r="AR2039" i="10"/>
  <c r="AR2038" i="10"/>
  <c r="AR2037" i="10"/>
  <c r="AR2036" i="10"/>
  <c r="AR2035" i="10"/>
  <c r="AR2034" i="10"/>
  <c r="AR2033" i="10"/>
  <c r="AR2032" i="10"/>
  <c r="AR2031" i="10"/>
  <c r="AR2030" i="10"/>
  <c r="AR2029" i="10"/>
  <c r="AR2028" i="10"/>
  <c r="AR2027" i="10"/>
  <c r="AR2026" i="10"/>
  <c r="AR2025" i="10"/>
  <c r="AR2024" i="10"/>
  <c r="AR2023" i="10"/>
  <c r="AR2022" i="10"/>
  <c r="AR2021" i="10"/>
  <c r="AR2020" i="10"/>
  <c r="AR2019" i="10"/>
  <c r="AR2018" i="10"/>
  <c r="AR2017" i="10"/>
  <c r="AR2016" i="10"/>
  <c r="AR2015" i="10"/>
  <c r="AR2014" i="10"/>
  <c r="AR2013" i="10"/>
  <c r="AR2012" i="10"/>
  <c r="AR2011" i="10"/>
  <c r="AR2010" i="10"/>
  <c r="AR2009" i="10"/>
  <c r="AR2008" i="10"/>
  <c r="AR2007" i="10"/>
  <c r="AR2006" i="10"/>
  <c r="AR2005" i="10"/>
  <c r="AR2004" i="10"/>
  <c r="AR2003" i="10"/>
  <c r="AR2002" i="10"/>
  <c r="AR2001" i="10"/>
  <c r="AR2000" i="10"/>
  <c r="AR1999" i="10"/>
  <c r="AR1998" i="10"/>
  <c r="AR1997" i="10"/>
  <c r="AR1996" i="10"/>
  <c r="AR1995" i="10"/>
  <c r="AR1994" i="10"/>
  <c r="AR1993" i="10"/>
  <c r="AR1992" i="10"/>
  <c r="AR1991" i="10"/>
  <c r="AR1990" i="10"/>
  <c r="AR1989" i="10"/>
  <c r="AR1988" i="10"/>
  <c r="AR1987" i="10"/>
  <c r="AR1986" i="10"/>
  <c r="AR1985" i="10"/>
  <c r="AR1984" i="10"/>
  <c r="AR1983" i="10"/>
  <c r="AR1982" i="10"/>
  <c r="AR1981" i="10"/>
  <c r="AR1980" i="10"/>
  <c r="AR1979" i="10"/>
  <c r="AR1978" i="10"/>
  <c r="AR1977" i="10"/>
  <c r="AR1976" i="10"/>
  <c r="AR1975" i="10"/>
  <c r="AR1974" i="10"/>
  <c r="AR1973" i="10"/>
  <c r="AR1972" i="10"/>
  <c r="AR1971" i="10"/>
  <c r="AR1970" i="10"/>
  <c r="AR1969" i="10"/>
  <c r="AR1968" i="10"/>
  <c r="AR1967" i="10"/>
  <c r="AR1966" i="10"/>
  <c r="AR1965" i="10"/>
  <c r="AR1964" i="10"/>
  <c r="AR1963" i="10"/>
  <c r="AR1962" i="10"/>
  <c r="AR1961" i="10"/>
  <c r="AR1960" i="10"/>
  <c r="AR1959" i="10"/>
  <c r="AR1958" i="10"/>
  <c r="AR1957" i="10"/>
  <c r="AR1956" i="10"/>
  <c r="AR1955" i="10"/>
  <c r="AR1954" i="10"/>
  <c r="AR1953" i="10"/>
  <c r="AR1952" i="10"/>
  <c r="AR1951" i="10"/>
  <c r="AR1950" i="10"/>
  <c r="AR1949" i="10"/>
  <c r="AR1948" i="10"/>
  <c r="AR1947" i="10"/>
  <c r="AR1946" i="10"/>
  <c r="AR1945" i="10"/>
  <c r="AR1944" i="10"/>
  <c r="AR1943" i="10"/>
  <c r="AR1942" i="10"/>
  <c r="AR1941" i="10"/>
  <c r="AR1940" i="10"/>
  <c r="AR1939" i="10"/>
  <c r="AR1938" i="10"/>
  <c r="AR1937" i="10"/>
  <c r="AR1936" i="10"/>
  <c r="AR1935" i="10"/>
  <c r="AR1934" i="10"/>
  <c r="AR1933" i="10"/>
  <c r="AR1932" i="10"/>
  <c r="AR1931" i="10"/>
  <c r="AR1930" i="10"/>
  <c r="AR1929" i="10"/>
  <c r="AR1928" i="10"/>
  <c r="AR1927" i="10"/>
  <c r="AR1926" i="10"/>
  <c r="AR1925" i="10"/>
  <c r="AR1924" i="10"/>
  <c r="AR1923" i="10"/>
  <c r="AR1922" i="10"/>
  <c r="AR1921" i="10"/>
  <c r="AR1920" i="10"/>
  <c r="AR1919" i="10"/>
  <c r="AR1918" i="10"/>
  <c r="AR1917" i="10"/>
  <c r="AR1916" i="10"/>
  <c r="AR1915" i="10"/>
  <c r="AR1914" i="10"/>
  <c r="AR1913" i="10"/>
  <c r="AR1912" i="10"/>
  <c r="AR1911" i="10"/>
  <c r="AR1910" i="10"/>
  <c r="AR1909" i="10"/>
  <c r="AR1908" i="10"/>
  <c r="AR1907" i="10"/>
  <c r="AR1906" i="10"/>
  <c r="AR1905" i="10"/>
  <c r="AR1904" i="10"/>
  <c r="AR1903" i="10"/>
  <c r="AR1902" i="10"/>
  <c r="AR1901" i="10"/>
  <c r="AR1900" i="10"/>
  <c r="AR1899" i="10"/>
  <c r="AR1898" i="10"/>
  <c r="AR1897" i="10"/>
  <c r="AR1896" i="10"/>
  <c r="AR1895" i="10"/>
  <c r="AR1894" i="10"/>
  <c r="AR1893" i="10"/>
  <c r="AR1892" i="10"/>
  <c r="AR1891" i="10"/>
  <c r="AR1890" i="10"/>
  <c r="AR1889" i="10"/>
  <c r="AR1888" i="10"/>
  <c r="AR1887" i="10"/>
  <c r="AR1886" i="10"/>
  <c r="AR1885" i="10"/>
  <c r="AR1884" i="10"/>
  <c r="AR1883" i="10"/>
  <c r="AR1882" i="10"/>
  <c r="AR1881" i="10"/>
  <c r="AR1880" i="10"/>
  <c r="AR1879" i="10"/>
  <c r="AR1878" i="10"/>
  <c r="AR1877" i="10"/>
  <c r="AR1876" i="10"/>
  <c r="AR1875" i="10"/>
  <c r="AR1874" i="10"/>
  <c r="AR1873" i="10"/>
  <c r="AR1872" i="10"/>
  <c r="AR1871" i="10"/>
  <c r="AR1870" i="10"/>
  <c r="AR1869" i="10"/>
  <c r="AR1868" i="10"/>
  <c r="AR1867" i="10"/>
  <c r="AR1866" i="10"/>
  <c r="AR1865" i="10"/>
  <c r="AR1864" i="10"/>
  <c r="AR1863" i="10"/>
  <c r="AR1862" i="10"/>
  <c r="AR1861" i="10"/>
  <c r="AR1860" i="10"/>
  <c r="AR1859" i="10"/>
  <c r="AR1858" i="10"/>
  <c r="AR1857" i="10"/>
  <c r="AR1856" i="10"/>
  <c r="AR1855" i="10"/>
  <c r="AR1854" i="10"/>
  <c r="AR1853" i="10"/>
  <c r="AR1852" i="10"/>
  <c r="AR1851" i="10"/>
  <c r="AR1850" i="10"/>
  <c r="AR1849" i="10"/>
  <c r="AR1848" i="10"/>
  <c r="AR1847" i="10"/>
  <c r="AR1846" i="10"/>
  <c r="AR1845" i="10"/>
  <c r="AR1844" i="10"/>
  <c r="AR1843" i="10"/>
  <c r="AR1842" i="10"/>
  <c r="AR1841" i="10"/>
  <c r="AR1840" i="10"/>
  <c r="AR1839" i="10"/>
  <c r="AR1838" i="10"/>
  <c r="AR1837" i="10"/>
  <c r="AR1836" i="10"/>
  <c r="AR1835" i="10"/>
  <c r="AR1834" i="10"/>
  <c r="AR1833" i="10"/>
  <c r="AR1832" i="10"/>
  <c r="AR1831" i="10"/>
  <c r="AR1830" i="10"/>
  <c r="AR1829" i="10"/>
  <c r="AR1828" i="10"/>
  <c r="AR1827" i="10"/>
  <c r="AR1826" i="10"/>
  <c r="AR1825" i="10"/>
  <c r="AR1824" i="10"/>
  <c r="AR1823" i="10"/>
  <c r="AR1822" i="10"/>
  <c r="AR1821" i="10"/>
  <c r="AR1820" i="10"/>
  <c r="AR1819" i="10"/>
  <c r="AR1818" i="10"/>
  <c r="AR1817" i="10"/>
  <c r="AR1816" i="10"/>
  <c r="AR1815" i="10"/>
  <c r="AR1814" i="10"/>
  <c r="AR1813" i="10"/>
  <c r="AR1812" i="10"/>
  <c r="AR1811" i="10"/>
  <c r="AR1810" i="10"/>
  <c r="AR1809" i="10"/>
  <c r="AR1808" i="10"/>
  <c r="AR1807" i="10"/>
  <c r="AR1806" i="10"/>
  <c r="AR1805" i="10"/>
  <c r="AR1804" i="10"/>
  <c r="AR1803" i="10"/>
  <c r="AR1802" i="10"/>
  <c r="AR1801" i="10"/>
  <c r="AR1800" i="10"/>
  <c r="AR1799" i="10"/>
  <c r="AR1798" i="10"/>
  <c r="AR1797" i="10"/>
  <c r="AR1796" i="10"/>
  <c r="AR1795" i="10"/>
  <c r="AR1794" i="10"/>
  <c r="AR1793" i="10"/>
  <c r="AR1792" i="10"/>
  <c r="AR1791" i="10"/>
  <c r="AR1790" i="10"/>
  <c r="AR1789" i="10"/>
  <c r="AR1788" i="10"/>
  <c r="AR1787" i="10"/>
  <c r="AR1786" i="10"/>
  <c r="AR1785" i="10"/>
  <c r="AR1784" i="10"/>
  <c r="AR1783" i="10"/>
  <c r="AR1782" i="10"/>
  <c r="AR1781" i="10"/>
  <c r="AR1780" i="10"/>
  <c r="AR1779" i="10"/>
  <c r="AR1778" i="10"/>
  <c r="AR1777" i="10"/>
  <c r="AR1776" i="10"/>
  <c r="AR1775" i="10"/>
  <c r="AR1774" i="10"/>
  <c r="AR1773" i="10"/>
  <c r="AR1772" i="10"/>
  <c r="AR1771" i="10"/>
  <c r="AR1770" i="10"/>
  <c r="AR1769" i="10"/>
  <c r="AR1768" i="10"/>
  <c r="AR1767" i="10"/>
  <c r="AR1766" i="10"/>
  <c r="AR1765" i="10"/>
  <c r="AR1764" i="10"/>
  <c r="AR1763" i="10"/>
  <c r="AR1762" i="10"/>
  <c r="AR1761" i="10"/>
  <c r="AR1760" i="10"/>
  <c r="AR1759" i="10"/>
  <c r="AR1758" i="10"/>
  <c r="AR1757" i="10"/>
  <c r="AR1756" i="10"/>
  <c r="AR1755" i="10"/>
  <c r="AR1754" i="10"/>
  <c r="AR1753" i="10"/>
  <c r="AR1752" i="10"/>
  <c r="AR1751" i="10"/>
  <c r="AR1750" i="10"/>
  <c r="AR1749" i="10"/>
  <c r="AR1748" i="10"/>
  <c r="AR1747" i="10"/>
  <c r="AR1746" i="10"/>
  <c r="AR1745" i="10"/>
  <c r="AR1744" i="10"/>
  <c r="AR1743" i="10"/>
  <c r="AR1742" i="10"/>
  <c r="AR1741" i="10"/>
  <c r="AR1740" i="10"/>
  <c r="AR1739" i="10"/>
  <c r="AR1738" i="10"/>
  <c r="AR1737" i="10"/>
  <c r="AR1736" i="10"/>
  <c r="AR1735" i="10"/>
  <c r="AR1734" i="10"/>
  <c r="AR1733" i="10"/>
  <c r="AR1732" i="10"/>
  <c r="AR1731" i="10"/>
  <c r="AR1730" i="10"/>
  <c r="AR1729" i="10"/>
  <c r="AR1728" i="10"/>
  <c r="AR1727" i="10"/>
  <c r="AR1726" i="10"/>
  <c r="AR1725" i="10"/>
  <c r="AR1724" i="10"/>
  <c r="AR1723" i="10"/>
  <c r="AR1722" i="10"/>
  <c r="AR1721" i="10"/>
  <c r="AR1720" i="10"/>
  <c r="AR1719" i="10"/>
  <c r="AR1718" i="10"/>
  <c r="AR1717" i="10"/>
  <c r="AR1716" i="10"/>
  <c r="AR1715" i="10"/>
  <c r="AR1714" i="10"/>
  <c r="AR1713" i="10"/>
  <c r="AR1712" i="10"/>
  <c r="AR1711" i="10"/>
  <c r="AR1710" i="10"/>
  <c r="AR1709" i="10"/>
  <c r="AR1708" i="10"/>
  <c r="AR1707" i="10"/>
  <c r="AR1706" i="10"/>
  <c r="AR1705" i="10"/>
  <c r="AR1704" i="10"/>
  <c r="AR1703" i="10"/>
  <c r="AR1702" i="10"/>
  <c r="AR1701" i="10"/>
  <c r="AR1700" i="10"/>
  <c r="AR1699" i="10"/>
  <c r="AR1698" i="10"/>
  <c r="AR1697" i="10"/>
  <c r="AR1696" i="10"/>
  <c r="AR1695" i="10"/>
  <c r="AR1694" i="10"/>
  <c r="AR1693" i="10"/>
  <c r="AR1692" i="10"/>
  <c r="AR1691" i="10"/>
  <c r="AR1690" i="10"/>
  <c r="AR1689" i="10"/>
  <c r="AR1688" i="10"/>
  <c r="AR1687" i="10"/>
  <c r="AR1686" i="10"/>
  <c r="AR1685" i="10"/>
  <c r="AR1684" i="10"/>
  <c r="AR1683" i="10"/>
  <c r="AR1682" i="10"/>
  <c r="AR1681" i="10"/>
  <c r="AR1680" i="10"/>
  <c r="AR1679" i="10"/>
  <c r="AR1678" i="10"/>
  <c r="AR1677" i="10"/>
  <c r="AR1676" i="10"/>
  <c r="AR1675" i="10"/>
  <c r="AR1674" i="10"/>
  <c r="AR1673" i="10"/>
  <c r="AR1672" i="10"/>
  <c r="AR1671" i="10"/>
  <c r="AR1670" i="10"/>
  <c r="AR1669" i="10"/>
  <c r="AR1668" i="10"/>
  <c r="AR1667" i="10"/>
  <c r="AR1666" i="10"/>
  <c r="AR1665" i="10"/>
  <c r="AR1664" i="10"/>
  <c r="AR1663" i="10"/>
  <c r="AR1662" i="10"/>
  <c r="AR1661" i="10"/>
  <c r="AR1660" i="10"/>
  <c r="AR1659" i="10"/>
  <c r="AR1658" i="10"/>
  <c r="AR1657" i="10"/>
  <c r="AR1656" i="10"/>
  <c r="AR1655" i="10"/>
  <c r="AR1654" i="10"/>
  <c r="AR1653" i="10"/>
  <c r="AR1652" i="10"/>
  <c r="AR1651" i="10"/>
  <c r="AR1650" i="10"/>
  <c r="AR1649" i="10"/>
  <c r="AR1648" i="10"/>
  <c r="AR1647" i="10"/>
  <c r="AR1646" i="10"/>
  <c r="AR1645" i="10"/>
  <c r="AR1644" i="10"/>
  <c r="AR1643" i="10"/>
  <c r="AR1642" i="10"/>
  <c r="AR1641" i="10"/>
  <c r="AR1640" i="10"/>
  <c r="AR1639" i="10"/>
  <c r="AR1638" i="10"/>
  <c r="AR1637" i="10"/>
  <c r="AR1636" i="10"/>
  <c r="AR1635" i="10"/>
  <c r="AR1634" i="10"/>
  <c r="AR1633" i="10"/>
  <c r="AR1632" i="10"/>
  <c r="AR1631" i="10"/>
  <c r="AR1630" i="10"/>
  <c r="AR1629" i="10"/>
  <c r="AR1628" i="10"/>
  <c r="AR1627" i="10"/>
  <c r="AR1626" i="10"/>
  <c r="AR1625" i="10"/>
  <c r="AR1624" i="10"/>
  <c r="AR1623" i="10"/>
  <c r="AR1622" i="10"/>
  <c r="AR1621" i="10"/>
  <c r="AR1620" i="10"/>
  <c r="AR1619" i="10"/>
  <c r="AR1618" i="10"/>
  <c r="AR1617" i="10"/>
  <c r="AR1616" i="10"/>
  <c r="AR1615" i="10"/>
  <c r="AR1614" i="10"/>
  <c r="AR1613" i="10"/>
  <c r="AR1612" i="10"/>
  <c r="AR1611" i="10"/>
  <c r="AR1610" i="10"/>
  <c r="AR1609" i="10"/>
  <c r="AR1608" i="10"/>
  <c r="AR1607" i="10"/>
  <c r="AR1606" i="10"/>
  <c r="AR1605" i="10"/>
  <c r="AR1604" i="10"/>
  <c r="AR1603" i="10"/>
  <c r="AR1602" i="10"/>
  <c r="AR1601" i="10"/>
  <c r="AR1600" i="10"/>
  <c r="AR1599" i="10"/>
  <c r="AR1598" i="10"/>
  <c r="AR1597" i="10"/>
  <c r="AR1596" i="10"/>
  <c r="AR1595" i="10"/>
  <c r="AR1594" i="10"/>
  <c r="AR1593" i="10"/>
  <c r="AR1592" i="10"/>
  <c r="AR1591" i="10"/>
  <c r="AR1590" i="10"/>
  <c r="AR1589" i="10"/>
  <c r="AR1588" i="10"/>
  <c r="AR1587" i="10"/>
  <c r="AR1586" i="10"/>
  <c r="AR1585" i="10"/>
  <c r="AR1584" i="10"/>
  <c r="AR1583" i="10"/>
  <c r="AR1582" i="10"/>
  <c r="AR1581" i="10"/>
  <c r="AR1580" i="10"/>
  <c r="AR1579" i="10"/>
  <c r="AR1578" i="10"/>
  <c r="AR1577" i="10"/>
  <c r="AR1576" i="10"/>
  <c r="AR1575" i="10"/>
  <c r="AR1574" i="10"/>
  <c r="AR1573" i="10"/>
  <c r="AR1572" i="10"/>
  <c r="AR1571" i="10"/>
  <c r="AR1570" i="10"/>
  <c r="AR1569" i="10"/>
  <c r="AR1568" i="10"/>
  <c r="AR1567" i="10"/>
  <c r="AR1566" i="10"/>
  <c r="AR1565" i="10"/>
  <c r="AR1564" i="10"/>
  <c r="AR1563" i="10"/>
  <c r="AR1562" i="10"/>
  <c r="AR1561" i="10"/>
  <c r="AR1560" i="10"/>
  <c r="AR1559" i="10"/>
  <c r="AR1558" i="10"/>
  <c r="AR1557" i="10"/>
  <c r="AR1556" i="10"/>
  <c r="AR1555" i="10"/>
  <c r="AR1554" i="10"/>
  <c r="AR1553" i="10"/>
  <c r="AR1552" i="10"/>
  <c r="AR1551" i="10"/>
  <c r="AR1550" i="10"/>
  <c r="AR1549" i="10"/>
  <c r="AR1548" i="10"/>
  <c r="AR1547" i="10"/>
  <c r="AR1546" i="10"/>
  <c r="AR1545" i="10"/>
  <c r="AR1544" i="10"/>
  <c r="AR1543" i="10"/>
  <c r="AR1542" i="10"/>
  <c r="AR1541" i="10"/>
  <c r="AR1540" i="10"/>
  <c r="AR1539" i="10"/>
  <c r="AR1538" i="10"/>
  <c r="AR1537" i="10"/>
  <c r="AR1536" i="10"/>
  <c r="AR1535" i="10"/>
  <c r="AR1534" i="10"/>
  <c r="AR1533" i="10"/>
  <c r="AR1532" i="10"/>
  <c r="AR1531" i="10"/>
  <c r="AR1530" i="10"/>
  <c r="AR1529" i="10"/>
  <c r="AR1528" i="10"/>
  <c r="AR1527" i="10"/>
  <c r="AR1526" i="10"/>
  <c r="AR1525" i="10"/>
  <c r="AR1524" i="10"/>
  <c r="AR1523" i="10"/>
  <c r="AR1522" i="10"/>
  <c r="AR1521" i="10"/>
  <c r="AR1520" i="10"/>
  <c r="AR1519" i="10"/>
  <c r="AR1518" i="10"/>
  <c r="AR1517" i="10"/>
  <c r="AR1516" i="10"/>
  <c r="AR1515" i="10"/>
  <c r="AR1514" i="10"/>
  <c r="AR1513" i="10"/>
  <c r="AR1512" i="10"/>
  <c r="AR1511" i="10"/>
  <c r="AR1510" i="10"/>
  <c r="AR1509" i="10"/>
  <c r="AR1508" i="10"/>
  <c r="AR1507" i="10"/>
  <c r="AR1506" i="10"/>
  <c r="AR1505" i="10"/>
  <c r="AR1504" i="10"/>
  <c r="AR1503" i="10"/>
  <c r="AR1502" i="10"/>
  <c r="AR1501" i="10"/>
  <c r="AR1500" i="10"/>
  <c r="AR1499" i="10"/>
  <c r="AR1498" i="10"/>
  <c r="AR1497" i="10"/>
  <c r="AR1496" i="10"/>
  <c r="AR1495" i="10"/>
  <c r="AR1494" i="10"/>
  <c r="AR1493" i="10"/>
  <c r="AR1492" i="10"/>
  <c r="AR1491" i="10"/>
  <c r="AR1490" i="10"/>
  <c r="AR1489" i="10"/>
  <c r="AR1488" i="10"/>
  <c r="AR1487" i="10"/>
  <c r="AR1486" i="10"/>
  <c r="AR1485" i="10"/>
  <c r="AR1484" i="10"/>
  <c r="AR1483" i="10"/>
  <c r="AR1482" i="10"/>
  <c r="AR1481" i="10"/>
  <c r="AR1480" i="10"/>
  <c r="AR1479" i="10"/>
  <c r="AR1478" i="10"/>
  <c r="AR1477" i="10"/>
  <c r="AR1476" i="10"/>
  <c r="AR1475" i="10"/>
  <c r="AR1474" i="10"/>
  <c r="AR1473" i="10"/>
  <c r="AR1472" i="10"/>
  <c r="AR1471" i="10"/>
  <c r="AR1470" i="10"/>
  <c r="AR1469" i="10"/>
  <c r="AR1468" i="10"/>
  <c r="AR1467" i="10"/>
  <c r="AR1466" i="10"/>
  <c r="AR1465" i="10"/>
  <c r="AR1464" i="10"/>
  <c r="AR1463" i="10"/>
  <c r="AR1462" i="10"/>
  <c r="AR1461" i="10"/>
  <c r="AR1460" i="10"/>
  <c r="AR1459" i="10"/>
  <c r="AR1458" i="10"/>
  <c r="AR1457" i="10"/>
  <c r="AR1456" i="10"/>
  <c r="AR1455" i="10"/>
  <c r="AR1454" i="10"/>
  <c r="AR1453" i="10"/>
  <c r="AR1452" i="10"/>
  <c r="AR1451" i="10"/>
  <c r="AR1450" i="10"/>
  <c r="AR1449" i="10"/>
  <c r="AR1448" i="10"/>
  <c r="AR1447" i="10"/>
  <c r="AR1446" i="10"/>
  <c r="AR1445" i="10"/>
  <c r="AR1444" i="10"/>
  <c r="AR1443" i="10"/>
  <c r="AR1442" i="10"/>
  <c r="AR1441" i="10"/>
  <c r="AR1440" i="10"/>
  <c r="AR1439" i="10"/>
  <c r="AR1438" i="10"/>
  <c r="AR1437" i="10"/>
  <c r="AR1436" i="10"/>
  <c r="AR1435" i="10"/>
  <c r="AR1434" i="10"/>
  <c r="AR1433" i="10"/>
  <c r="AR1432" i="10"/>
  <c r="AR1431" i="10"/>
  <c r="AR1430" i="10"/>
  <c r="AR1429" i="10"/>
  <c r="AR1428" i="10"/>
  <c r="AR1427" i="10"/>
  <c r="AR1426" i="10"/>
  <c r="AR1425" i="10"/>
  <c r="AR1424" i="10"/>
  <c r="AR1423" i="10"/>
  <c r="AR1422" i="10"/>
  <c r="AR1421" i="10"/>
  <c r="AR1420" i="10"/>
  <c r="AR1419" i="10"/>
  <c r="AR1418" i="10"/>
  <c r="AR1417" i="10"/>
  <c r="AR1416" i="10"/>
  <c r="AR1415" i="10"/>
  <c r="AR1414" i="10"/>
  <c r="AR1413" i="10"/>
  <c r="AR1412" i="10"/>
  <c r="AR1411" i="10"/>
  <c r="AR1410" i="10"/>
  <c r="AR1409" i="10"/>
  <c r="AR1408" i="10"/>
  <c r="AR1407" i="10"/>
  <c r="AR1406" i="10"/>
  <c r="AR1405" i="10"/>
  <c r="AR1404" i="10"/>
  <c r="AR1403" i="10"/>
  <c r="AR1402" i="10"/>
  <c r="AR1401" i="10"/>
  <c r="AR1400" i="10"/>
  <c r="AR1399" i="10"/>
  <c r="AR1398" i="10"/>
  <c r="AR1397" i="10"/>
  <c r="AR1396" i="10"/>
  <c r="AR1395" i="10"/>
  <c r="AR1394" i="10"/>
  <c r="AR1393" i="10"/>
  <c r="AR1392" i="10"/>
  <c r="AR1391" i="10"/>
  <c r="AR1390" i="10"/>
  <c r="AR1389" i="10"/>
  <c r="AR1388" i="10"/>
  <c r="AR1387" i="10"/>
  <c r="AR1386" i="10"/>
  <c r="AR1385" i="10"/>
  <c r="AR1384" i="10"/>
  <c r="AR1383" i="10"/>
  <c r="AR1382" i="10"/>
  <c r="AR1381" i="10"/>
  <c r="AR1380" i="10"/>
  <c r="AR1379" i="10"/>
  <c r="AR1378" i="10"/>
  <c r="AR1377" i="10"/>
  <c r="AR1376" i="10"/>
  <c r="AR1375" i="10"/>
  <c r="AR1374" i="10"/>
  <c r="AR1373" i="10"/>
  <c r="AR1372" i="10"/>
  <c r="AR1371" i="10"/>
  <c r="AR1370" i="10"/>
  <c r="AR1369" i="10"/>
  <c r="AR1368" i="10"/>
  <c r="AR1367" i="10"/>
  <c r="AR1366" i="10"/>
  <c r="AR1365" i="10"/>
  <c r="AR1364" i="10"/>
  <c r="AR1363" i="10"/>
  <c r="AR1362" i="10"/>
  <c r="AR1361" i="10"/>
  <c r="AR1360" i="10"/>
  <c r="AR1359" i="10"/>
  <c r="AR1358" i="10"/>
  <c r="AR1357" i="10"/>
  <c r="AR1356" i="10"/>
  <c r="AR1355" i="10"/>
  <c r="AR1354" i="10"/>
  <c r="AR1353" i="10"/>
  <c r="AR1352" i="10"/>
  <c r="AR1351" i="10"/>
  <c r="AR1350" i="10"/>
  <c r="AR1349" i="10"/>
  <c r="AR1348" i="10"/>
  <c r="AR1347" i="10"/>
  <c r="AR1346" i="10"/>
  <c r="AR1345" i="10"/>
  <c r="AR1344" i="10"/>
  <c r="AR1343" i="10"/>
  <c r="AR1342" i="10"/>
  <c r="AR1341" i="10"/>
  <c r="AR1340" i="10"/>
  <c r="AR1339" i="10"/>
  <c r="AR1338" i="10"/>
  <c r="AR1337" i="10"/>
  <c r="AR1336" i="10"/>
  <c r="AR1335" i="10"/>
  <c r="AR1334" i="10"/>
  <c r="AR1333" i="10"/>
  <c r="AR1332" i="10"/>
  <c r="AR1331" i="10"/>
  <c r="AR1330" i="10"/>
  <c r="AR1329" i="10"/>
  <c r="AR1328" i="10"/>
  <c r="AR1327" i="10"/>
  <c r="AR1326" i="10"/>
  <c r="AR1325" i="10"/>
  <c r="AR1324" i="10"/>
  <c r="AR1323" i="10"/>
  <c r="AR1322" i="10"/>
  <c r="AR1321" i="10"/>
  <c r="AR1320" i="10"/>
  <c r="AR1319" i="10"/>
  <c r="AR1318" i="10"/>
  <c r="AR1317" i="10"/>
  <c r="AR1316" i="10"/>
  <c r="AR1315" i="10"/>
  <c r="AR1314" i="10"/>
  <c r="AR1313" i="10"/>
  <c r="AR1312" i="10"/>
  <c r="AR1311" i="10"/>
  <c r="AR1310" i="10"/>
  <c r="AR1309" i="10"/>
  <c r="AR1308" i="10"/>
  <c r="AR1307" i="10"/>
  <c r="AR1306" i="10"/>
  <c r="AR1305" i="10"/>
  <c r="AR1304" i="10"/>
  <c r="AR1303" i="10"/>
  <c r="AR1302" i="10"/>
  <c r="AR1301" i="10"/>
  <c r="AR1300" i="10"/>
  <c r="AR1299" i="10"/>
  <c r="AR1298" i="10"/>
  <c r="AR1297" i="10"/>
  <c r="AR1296" i="10"/>
  <c r="AR1295" i="10"/>
  <c r="AR1294" i="10"/>
  <c r="AR1293" i="10"/>
  <c r="AR1292" i="10"/>
  <c r="AR1291" i="10"/>
  <c r="AR1290" i="10"/>
  <c r="AR1289" i="10"/>
  <c r="AR1288" i="10"/>
  <c r="AR1287" i="10"/>
  <c r="AR1286" i="10"/>
  <c r="AR1285" i="10"/>
  <c r="AR1284" i="10"/>
  <c r="AR1283" i="10"/>
  <c r="AR1282" i="10"/>
  <c r="AR1281" i="10"/>
  <c r="AR1280" i="10"/>
  <c r="AR1279" i="10"/>
  <c r="AR1278" i="10"/>
  <c r="AR1277" i="10"/>
  <c r="AR1276" i="10"/>
  <c r="AR1275" i="10"/>
  <c r="AR1274" i="10"/>
  <c r="AR1273" i="10"/>
  <c r="AR1272" i="10"/>
  <c r="AR1271" i="10"/>
  <c r="AR1270" i="10"/>
  <c r="AR1269" i="10"/>
  <c r="AR1268" i="10"/>
  <c r="AR1267" i="10"/>
  <c r="AR1266" i="10"/>
  <c r="AR1265" i="10"/>
  <c r="AR1264" i="10"/>
  <c r="AR1263" i="10"/>
  <c r="AR1262" i="10"/>
  <c r="AR1261" i="10"/>
  <c r="AR1260" i="10"/>
  <c r="AR1259" i="10"/>
  <c r="AR1258" i="10"/>
  <c r="AR1257" i="10"/>
  <c r="AR1256" i="10"/>
  <c r="AR1255" i="10"/>
  <c r="AR1254" i="10"/>
  <c r="AR1253" i="10"/>
  <c r="AR1252" i="10"/>
  <c r="AR1251" i="10"/>
  <c r="AR1250" i="10"/>
  <c r="AR1249" i="10"/>
  <c r="AR1248" i="10"/>
  <c r="AR1247" i="10"/>
  <c r="AR1246" i="10"/>
  <c r="AR1245" i="10"/>
  <c r="AR1244" i="10"/>
  <c r="AR1243" i="10"/>
  <c r="AR1242" i="10"/>
  <c r="AR1241" i="10"/>
  <c r="AR1240" i="10"/>
  <c r="AR1239" i="10"/>
  <c r="AR1238" i="10"/>
  <c r="AR1237" i="10"/>
  <c r="AR1236" i="10"/>
  <c r="AR1235" i="10"/>
  <c r="AR1234" i="10"/>
  <c r="AR1233" i="10"/>
  <c r="AR1232" i="10"/>
  <c r="AR1231" i="10"/>
  <c r="AR1230" i="10"/>
  <c r="AR1229" i="10"/>
  <c r="AR1228" i="10"/>
  <c r="AR1227" i="10"/>
  <c r="AR1226" i="10"/>
  <c r="AR1225" i="10"/>
  <c r="AR1224" i="10"/>
  <c r="AR1223" i="10"/>
  <c r="AR1222" i="10"/>
  <c r="AR1221" i="10"/>
  <c r="AR1220" i="10"/>
  <c r="AR1219" i="10"/>
  <c r="AR1218" i="10"/>
  <c r="AR1217" i="10"/>
  <c r="AR1216" i="10"/>
  <c r="AR1215" i="10"/>
  <c r="AR1214" i="10"/>
  <c r="AR1213" i="10"/>
  <c r="AR1212" i="10"/>
  <c r="AR1211" i="10"/>
  <c r="AR1210" i="10"/>
  <c r="AR1209" i="10"/>
  <c r="AR1208" i="10"/>
  <c r="AR1207" i="10"/>
  <c r="AR1206" i="10"/>
  <c r="AR1205" i="10"/>
  <c r="AR1204" i="10"/>
  <c r="AR1203" i="10"/>
  <c r="AR1202" i="10"/>
  <c r="AR1201" i="10"/>
  <c r="AR1200" i="10"/>
  <c r="AR1199" i="10"/>
  <c r="AR1198" i="10"/>
  <c r="AR1197" i="10"/>
  <c r="AR1196" i="10"/>
  <c r="AR1195" i="10"/>
  <c r="AR1194" i="10"/>
  <c r="AR1193" i="10"/>
  <c r="AR1192" i="10"/>
  <c r="AR1191" i="10"/>
  <c r="AR1190" i="10"/>
  <c r="AR1189" i="10"/>
  <c r="AR1188" i="10"/>
  <c r="AR1187" i="10"/>
  <c r="AR1186" i="10"/>
  <c r="AR1185" i="10"/>
  <c r="AR1184" i="10"/>
  <c r="AR1183" i="10"/>
  <c r="AR1182" i="10"/>
  <c r="AR1181" i="10"/>
  <c r="AR1180" i="10"/>
  <c r="AR1179" i="10"/>
  <c r="AR1178" i="10"/>
  <c r="AR1177" i="10"/>
  <c r="AR1176" i="10"/>
  <c r="AR1175" i="10"/>
  <c r="AR1174" i="10"/>
  <c r="AR1173" i="10"/>
  <c r="AR1172" i="10"/>
  <c r="AR1171" i="10"/>
  <c r="AR1170" i="10"/>
  <c r="AR1169" i="10"/>
  <c r="AR1168" i="10"/>
  <c r="AR1167" i="10"/>
  <c r="AR1166" i="10"/>
  <c r="AR1165" i="10"/>
  <c r="AR1164" i="10"/>
  <c r="AR1163" i="10"/>
  <c r="AR1162" i="10"/>
  <c r="AR1161" i="10"/>
  <c r="AR1160" i="10"/>
  <c r="AR1159" i="10"/>
  <c r="AR1158" i="10"/>
  <c r="AR1157" i="10"/>
  <c r="AR1156" i="10"/>
  <c r="AR1155" i="10"/>
  <c r="AR1154" i="10"/>
  <c r="AR1153" i="10"/>
  <c r="AR1152" i="10"/>
  <c r="AR1151" i="10"/>
  <c r="AR1150" i="10"/>
  <c r="AR1149" i="10"/>
  <c r="AR1148" i="10"/>
  <c r="AR1147" i="10"/>
  <c r="AR1146" i="10"/>
  <c r="AR1145" i="10"/>
  <c r="AR1144" i="10"/>
  <c r="AR1143" i="10"/>
  <c r="AR1142" i="10"/>
  <c r="AR1141" i="10"/>
  <c r="AR1140" i="10"/>
  <c r="AR1139" i="10"/>
  <c r="AR1138" i="10"/>
  <c r="AR1137" i="10"/>
  <c r="AR1136" i="10"/>
  <c r="AR1135" i="10"/>
  <c r="AR1134" i="10"/>
  <c r="AR1133" i="10"/>
  <c r="AR1132" i="10"/>
  <c r="AR1131" i="10"/>
  <c r="AR1130" i="10"/>
  <c r="AR1129" i="10"/>
  <c r="AR1128" i="10"/>
  <c r="AR1127" i="10"/>
  <c r="AR1126" i="10"/>
  <c r="AR1125" i="10"/>
  <c r="AR1124" i="10"/>
  <c r="AR1123" i="10"/>
  <c r="AR1122" i="10"/>
  <c r="AR1121" i="10"/>
  <c r="AR1120" i="10"/>
  <c r="AR1119" i="10"/>
  <c r="AR1118" i="10"/>
  <c r="AR1117" i="10"/>
  <c r="AR1116" i="10"/>
  <c r="AR1115" i="10"/>
  <c r="AR1114" i="10"/>
  <c r="AR1113" i="10"/>
  <c r="AR1112" i="10"/>
  <c r="AR1111" i="10"/>
  <c r="AR1110" i="10"/>
  <c r="AR1109" i="10"/>
  <c r="AR1108" i="10"/>
  <c r="AR1107" i="10"/>
  <c r="AR1106" i="10"/>
  <c r="AR1105" i="10"/>
  <c r="AR1104" i="10"/>
  <c r="AR1103" i="10"/>
  <c r="AR1102" i="10"/>
  <c r="AR1101" i="10"/>
  <c r="AR1100" i="10"/>
  <c r="AR1099" i="10"/>
  <c r="AR1098" i="10"/>
  <c r="AR1097" i="10"/>
  <c r="AR1096" i="10"/>
  <c r="AR1095" i="10"/>
  <c r="AR1094" i="10"/>
  <c r="AR1093" i="10"/>
  <c r="AR1092" i="10"/>
  <c r="AR1091" i="10"/>
  <c r="AR1090" i="10"/>
  <c r="AR1089" i="10"/>
  <c r="AR1088" i="10"/>
  <c r="AR1087" i="10"/>
  <c r="AR1086" i="10"/>
  <c r="AR1085" i="10"/>
  <c r="AR1084" i="10"/>
  <c r="AR1083" i="10"/>
  <c r="AR1082" i="10"/>
  <c r="AR1081" i="10"/>
  <c r="AR1080" i="10"/>
  <c r="AR1079" i="10"/>
  <c r="AR1078" i="10"/>
  <c r="AR1077" i="10"/>
  <c r="AR1076" i="10"/>
  <c r="AR1075" i="10"/>
  <c r="AR1074" i="10"/>
  <c r="AR1073" i="10"/>
  <c r="AR1072" i="10"/>
  <c r="AR1071" i="10"/>
  <c r="AR1070" i="10"/>
  <c r="AR1069" i="10"/>
  <c r="AR1068" i="10"/>
  <c r="AR1067" i="10"/>
  <c r="AR1066" i="10"/>
  <c r="AR1065" i="10"/>
  <c r="AR1064" i="10"/>
  <c r="AR1063" i="10"/>
  <c r="AR1062" i="10"/>
  <c r="AR1061" i="10"/>
  <c r="AR1060" i="10"/>
  <c r="AR1059" i="10"/>
  <c r="AR1058" i="10"/>
  <c r="AR1057" i="10"/>
  <c r="AR1056" i="10"/>
  <c r="AR1055" i="10"/>
  <c r="AR1054" i="10"/>
  <c r="AR1053" i="10"/>
  <c r="AR1052" i="10"/>
  <c r="AR1051" i="10"/>
  <c r="AR1050" i="10"/>
  <c r="AR1049" i="10"/>
  <c r="AR1048" i="10"/>
  <c r="AR1047" i="10"/>
  <c r="AR1046" i="10"/>
  <c r="AR1045" i="10"/>
  <c r="AR1044" i="10"/>
  <c r="AR1043" i="10"/>
  <c r="AR1042" i="10"/>
  <c r="AR1041" i="10"/>
  <c r="AR1040" i="10"/>
  <c r="AR1039" i="10"/>
  <c r="AR1038" i="10"/>
  <c r="AR1037" i="10"/>
  <c r="AR1036" i="10"/>
  <c r="AR1035" i="10"/>
  <c r="AR1034" i="10"/>
  <c r="AR1033" i="10"/>
  <c r="AR1032" i="10"/>
  <c r="AR1031" i="10"/>
  <c r="AR1030" i="10"/>
  <c r="AR1029" i="10"/>
  <c r="AR1028" i="10"/>
  <c r="AR1027" i="10"/>
  <c r="AR1026" i="10"/>
  <c r="AR1025" i="10"/>
  <c r="AR1024" i="10"/>
  <c r="AR1023" i="10"/>
  <c r="AR1022" i="10"/>
  <c r="AR1021" i="10"/>
  <c r="AR1020" i="10"/>
  <c r="AR1019" i="10"/>
  <c r="AR1018" i="10"/>
  <c r="AR1017" i="10"/>
  <c r="AR1016" i="10"/>
  <c r="AR1015" i="10"/>
  <c r="AR1014" i="10"/>
  <c r="AR1013" i="10"/>
  <c r="AR1012" i="10"/>
  <c r="AR1011" i="10"/>
  <c r="AR1010" i="10"/>
  <c r="AR1009" i="10"/>
  <c r="AR1008" i="10"/>
  <c r="AR1007" i="10"/>
  <c r="AR1006" i="10"/>
  <c r="AR1005" i="10"/>
  <c r="AR1004" i="10"/>
  <c r="AR1003" i="10"/>
  <c r="AR1002" i="10"/>
  <c r="AR1001" i="10"/>
  <c r="AR1000" i="10"/>
  <c r="AR999" i="10"/>
  <c r="AR998" i="10"/>
  <c r="AR997" i="10"/>
  <c r="AR996" i="10"/>
  <c r="AR995" i="10"/>
  <c r="AR994" i="10"/>
  <c r="AR993" i="10"/>
  <c r="AR992" i="10"/>
  <c r="AR991" i="10"/>
  <c r="AR990" i="10"/>
  <c r="AR989" i="10"/>
  <c r="AR988" i="10"/>
  <c r="AR987" i="10"/>
  <c r="AR986" i="10"/>
  <c r="AR985" i="10"/>
  <c r="AR984" i="10"/>
  <c r="AR983" i="10"/>
  <c r="AR982" i="10"/>
  <c r="AR981" i="10"/>
  <c r="AR980" i="10"/>
  <c r="AR979" i="10"/>
  <c r="AR978" i="10"/>
  <c r="AR977" i="10"/>
  <c r="AR976" i="10"/>
  <c r="AR975" i="10"/>
  <c r="AR974" i="10"/>
  <c r="AR973" i="10"/>
  <c r="AR972" i="10"/>
  <c r="AR971" i="10"/>
  <c r="AR970" i="10"/>
  <c r="AR969" i="10"/>
  <c r="AR968" i="10"/>
  <c r="AR967" i="10"/>
  <c r="AR966" i="10"/>
  <c r="AR965" i="10"/>
  <c r="AR964" i="10"/>
  <c r="AR963" i="10"/>
  <c r="AR962" i="10"/>
  <c r="AR961" i="10"/>
  <c r="AR960" i="10"/>
  <c r="AR959" i="10"/>
  <c r="AR958" i="10"/>
  <c r="AR957" i="10"/>
  <c r="AR956" i="10"/>
  <c r="AR955" i="10"/>
  <c r="AR954" i="10"/>
  <c r="AR953" i="10"/>
  <c r="AR952" i="10"/>
  <c r="AR951" i="10"/>
  <c r="AR950" i="10"/>
  <c r="AR949" i="10"/>
  <c r="AR948" i="10"/>
  <c r="AR947" i="10"/>
  <c r="AR946" i="10"/>
  <c r="AR945" i="10"/>
  <c r="AR944" i="10"/>
  <c r="AR943" i="10"/>
  <c r="AR942" i="10"/>
  <c r="AR941" i="10"/>
  <c r="AR940" i="10"/>
  <c r="AR939" i="10"/>
  <c r="AR938" i="10"/>
  <c r="AR937" i="10"/>
  <c r="AR936" i="10"/>
  <c r="AR935" i="10"/>
  <c r="AR934" i="10"/>
  <c r="AR933" i="10"/>
  <c r="AR932" i="10"/>
  <c r="AR931" i="10"/>
  <c r="AR930" i="10"/>
  <c r="AR929" i="10"/>
  <c r="AR928" i="10"/>
  <c r="AR927" i="10"/>
  <c r="AR926" i="10"/>
  <c r="AR925" i="10"/>
  <c r="AR924" i="10"/>
  <c r="AR923" i="10"/>
  <c r="AR922" i="10"/>
  <c r="AR921" i="10"/>
  <c r="AR920" i="10"/>
  <c r="AR919" i="10"/>
  <c r="AR918" i="10"/>
  <c r="AR917" i="10"/>
  <c r="AR916" i="10"/>
  <c r="AR915" i="10"/>
  <c r="AR914" i="10"/>
  <c r="AR913" i="10"/>
  <c r="AR912" i="10"/>
  <c r="AR911" i="10"/>
  <c r="AR910" i="10"/>
  <c r="AR909" i="10"/>
  <c r="AR908" i="10"/>
  <c r="AR907" i="10"/>
  <c r="AR906" i="10"/>
  <c r="AR905" i="10"/>
  <c r="AR904" i="10"/>
  <c r="AR903" i="10"/>
  <c r="AR902" i="10"/>
  <c r="AR901" i="10"/>
  <c r="AR900" i="10"/>
  <c r="AR899" i="10"/>
  <c r="AR898" i="10"/>
  <c r="AR897" i="10"/>
  <c r="AR896" i="10"/>
  <c r="AR895" i="10"/>
  <c r="AR894" i="10"/>
  <c r="AR893" i="10"/>
  <c r="AR892" i="10"/>
  <c r="AR891" i="10"/>
  <c r="AR890" i="10"/>
  <c r="AR889" i="10"/>
  <c r="AR888" i="10"/>
  <c r="AR887" i="10"/>
  <c r="AR886" i="10"/>
  <c r="AR885" i="10"/>
  <c r="AR884" i="10"/>
  <c r="AR883" i="10"/>
  <c r="AR882" i="10"/>
  <c r="AR881" i="10"/>
  <c r="AR880" i="10"/>
  <c r="AR879" i="10"/>
  <c r="AR878" i="10"/>
  <c r="AR877" i="10"/>
  <c r="AR876" i="10"/>
  <c r="AR875" i="10"/>
  <c r="AR874" i="10"/>
  <c r="AR873" i="10"/>
  <c r="AR872" i="10"/>
  <c r="AR871" i="10"/>
  <c r="AR870" i="10"/>
  <c r="AR869" i="10"/>
  <c r="AR868" i="10"/>
  <c r="AR867" i="10"/>
  <c r="AR866" i="10"/>
  <c r="AR865" i="10"/>
  <c r="AR864" i="10"/>
  <c r="AR863" i="10"/>
  <c r="AR862" i="10"/>
  <c r="AR861" i="10"/>
  <c r="AR860" i="10"/>
  <c r="AR859" i="10"/>
  <c r="AR858" i="10"/>
  <c r="AR857" i="10"/>
  <c r="AR856" i="10"/>
  <c r="AR855" i="10"/>
  <c r="AR854" i="10"/>
  <c r="AR853" i="10"/>
  <c r="AR852" i="10"/>
  <c r="AR851" i="10"/>
  <c r="AR850" i="10"/>
  <c r="AR849" i="10"/>
  <c r="AR848" i="10"/>
  <c r="AR847" i="10"/>
  <c r="AR846" i="10"/>
  <c r="AR845" i="10"/>
  <c r="AR844" i="10"/>
  <c r="AR843" i="10"/>
  <c r="AR842" i="10"/>
  <c r="AR841" i="10"/>
  <c r="AR840" i="10"/>
  <c r="AR839" i="10"/>
  <c r="AR838" i="10"/>
  <c r="AR837" i="10"/>
  <c r="AR836" i="10"/>
  <c r="AR835" i="10"/>
  <c r="AR834" i="10"/>
  <c r="AR833" i="10"/>
  <c r="AR832" i="10"/>
  <c r="AR831" i="10"/>
  <c r="AR830" i="10"/>
  <c r="AR829" i="10"/>
  <c r="AR828" i="10"/>
  <c r="AR827" i="10"/>
  <c r="AR826" i="10"/>
  <c r="AR825" i="10"/>
  <c r="AR824" i="10"/>
  <c r="AR823" i="10"/>
  <c r="AR822" i="10"/>
  <c r="AR821" i="10"/>
  <c r="AR820" i="10"/>
  <c r="AR819" i="10"/>
  <c r="AR818" i="10"/>
  <c r="AR817" i="10"/>
  <c r="AR816" i="10"/>
  <c r="AR815" i="10"/>
  <c r="AR814" i="10"/>
  <c r="AR813" i="10"/>
  <c r="AR812" i="10"/>
  <c r="AR811" i="10"/>
  <c r="AR810" i="10"/>
  <c r="AR809" i="10"/>
  <c r="AR808" i="10"/>
  <c r="AR807" i="10"/>
  <c r="AR806" i="10"/>
  <c r="AR805" i="10"/>
  <c r="AR804" i="10"/>
  <c r="AR803" i="10"/>
  <c r="AR802" i="10"/>
  <c r="AR801" i="10"/>
  <c r="AR800" i="10"/>
  <c r="AR799" i="10"/>
  <c r="AR798" i="10"/>
  <c r="AR797" i="10"/>
  <c r="AR796" i="10"/>
  <c r="AR795" i="10"/>
  <c r="AR794" i="10"/>
  <c r="AR793" i="10"/>
  <c r="AR792" i="10"/>
  <c r="AR791" i="10"/>
  <c r="AR790" i="10"/>
  <c r="AR789" i="10"/>
  <c r="AR788" i="10"/>
  <c r="AR787" i="10"/>
  <c r="AR786" i="10"/>
  <c r="AR785" i="10"/>
  <c r="AR784" i="10"/>
  <c r="AR783" i="10"/>
  <c r="AR782" i="10"/>
  <c r="AR781" i="10"/>
  <c r="AR780" i="10"/>
  <c r="AR779" i="10"/>
  <c r="AR778" i="10"/>
  <c r="AR777" i="10"/>
  <c r="AR776" i="10"/>
  <c r="AR775" i="10"/>
  <c r="AR774" i="10"/>
  <c r="AR773" i="10"/>
  <c r="AR772" i="10"/>
  <c r="AR771" i="10"/>
  <c r="AR770" i="10"/>
  <c r="AR769" i="10"/>
  <c r="AR768" i="10"/>
  <c r="AR767" i="10"/>
  <c r="AR766" i="10"/>
  <c r="AR765" i="10"/>
  <c r="AR764" i="10"/>
  <c r="AR763" i="10"/>
  <c r="AR762" i="10"/>
  <c r="AR761" i="10"/>
  <c r="AR760" i="10"/>
  <c r="AR759" i="10"/>
  <c r="AR758" i="10"/>
  <c r="AR757" i="10"/>
  <c r="AR756" i="10"/>
  <c r="AR755" i="10"/>
  <c r="AR754" i="10"/>
  <c r="AR753" i="10"/>
  <c r="AR752" i="10"/>
  <c r="AR751" i="10"/>
  <c r="AR750" i="10"/>
  <c r="AR749" i="10"/>
  <c r="AR748" i="10"/>
  <c r="AR747" i="10"/>
  <c r="AR746" i="10"/>
  <c r="AR745" i="10"/>
  <c r="AR744" i="10"/>
  <c r="AR743" i="10"/>
  <c r="AR742" i="10"/>
  <c r="AR741" i="10"/>
  <c r="AR740" i="10"/>
  <c r="AR739" i="10"/>
  <c r="AR738" i="10"/>
  <c r="AR737" i="10"/>
  <c r="AR736" i="10"/>
  <c r="AR735" i="10"/>
  <c r="AR734" i="10"/>
  <c r="AR733" i="10"/>
  <c r="AR732" i="10"/>
  <c r="AR731" i="10"/>
  <c r="AR730" i="10"/>
  <c r="AR729" i="10"/>
  <c r="AR728" i="10"/>
  <c r="AR727" i="10"/>
  <c r="AR726" i="10"/>
  <c r="AR725" i="10"/>
  <c r="AR724" i="10"/>
  <c r="AR723" i="10"/>
  <c r="AR722" i="10"/>
  <c r="AR721" i="10"/>
  <c r="AR720" i="10"/>
  <c r="AR719" i="10"/>
  <c r="AR718" i="10"/>
  <c r="AR717" i="10"/>
  <c r="AR716" i="10"/>
  <c r="AR715" i="10"/>
  <c r="AR714" i="10"/>
  <c r="AR713" i="10"/>
  <c r="AR712" i="10"/>
  <c r="AR711" i="10"/>
  <c r="AR710" i="10"/>
  <c r="AR709" i="10"/>
  <c r="AR708" i="10"/>
  <c r="AR707" i="10"/>
  <c r="AR706" i="10"/>
  <c r="AR705" i="10"/>
  <c r="AR704" i="10"/>
  <c r="AR703" i="10"/>
  <c r="AR702" i="10"/>
  <c r="AR701" i="10"/>
  <c r="AR700" i="10"/>
  <c r="AR699" i="10"/>
  <c r="AR698" i="10"/>
  <c r="AR697" i="10"/>
  <c r="AR696" i="10"/>
  <c r="AR695" i="10"/>
  <c r="AR694" i="10"/>
  <c r="AR693" i="10"/>
  <c r="AR692" i="10"/>
  <c r="AR691" i="10"/>
  <c r="AR690" i="10"/>
  <c r="AR689" i="10"/>
  <c r="AR688" i="10"/>
  <c r="AR687" i="10"/>
  <c r="AR686" i="10"/>
  <c r="AR685" i="10"/>
  <c r="AR684" i="10"/>
  <c r="AR683" i="10"/>
  <c r="AR682" i="10"/>
  <c r="AR681" i="10"/>
  <c r="AR680" i="10"/>
  <c r="AR679" i="10"/>
  <c r="AR678" i="10"/>
  <c r="AR677" i="10"/>
  <c r="AR676" i="10"/>
  <c r="AR675" i="10"/>
  <c r="AR674" i="10"/>
  <c r="AR673" i="10"/>
  <c r="AR672" i="10"/>
  <c r="AR671" i="10"/>
  <c r="AR670" i="10"/>
  <c r="AR669" i="10"/>
  <c r="AR668" i="10"/>
  <c r="AR667" i="10"/>
  <c r="AR666" i="10"/>
  <c r="AR665" i="10"/>
  <c r="AR664" i="10"/>
  <c r="AR663" i="10"/>
  <c r="AR662" i="10"/>
  <c r="AR661" i="10"/>
  <c r="AR660" i="10"/>
  <c r="AR659" i="10"/>
  <c r="AR658" i="10"/>
  <c r="AR657" i="10"/>
  <c r="AR656" i="10"/>
  <c r="AR655" i="10"/>
  <c r="AR654" i="10"/>
  <c r="AR653" i="10"/>
  <c r="AR652" i="10"/>
  <c r="AR651" i="10"/>
  <c r="AR650" i="10"/>
  <c r="AR649" i="10"/>
  <c r="AR648" i="10"/>
  <c r="AR647" i="10"/>
  <c r="AR646" i="10"/>
  <c r="AR645" i="10"/>
  <c r="AR644" i="10"/>
  <c r="AR643" i="10"/>
  <c r="AR642" i="10"/>
  <c r="AR641" i="10"/>
  <c r="AR640" i="10"/>
  <c r="AR639" i="10"/>
  <c r="AR638" i="10"/>
  <c r="AR637" i="10"/>
  <c r="AR636" i="10"/>
  <c r="AR635" i="10"/>
  <c r="AR634" i="10"/>
  <c r="AR633" i="10"/>
  <c r="AR632" i="10"/>
  <c r="AR631" i="10"/>
  <c r="AR630" i="10"/>
  <c r="AR629" i="10"/>
  <c r="AR628" i="10"/>
  <c r="AR627" i="10"/>
  <c r="AR626" i="10"/>
  <c r="AR625" i="10"/>
  <c r="AR624" i="10"/>
  <c r="AR623" i="10"/>
  <c r="AR622" i="10"/>
  <c r="AR621" i="10"/>
  <c r="AR620" i="10"/>
  <c r="AR619" i="10"/>
  <c r="AR618" i="10"/>
  <c r="AR617" i="10"/>
  <c r="AR616" i="10"/>
  <c r="AR615" i="10"/>
  <c r="AR614" i="10"/>
  <c r="AR613" i="10"/>
  <c r="AR612" i="10"/>
  <c r="AR611" i="10"/>
  <c r="AR610" i="10"/>
  <c r="AR609" i="10"/>
  <c r="AR608" i="10"/>
  <c r="AR607" i="10"/>
  <c r="AR606" i="10"/>
  <c r="AR605" i="10"/>
  <c r="AR604" i="10"/>
  <c r="AR603" i="10"/>
  <c r="AR602" i="10"/>
  <c r="AR601" i="10"/>
  <c r="AR600" i="10"/>
  <c r="AR599" i="10"/>
  <c r="AR598" i="10"/>
  <c r="AR597" i="10"/>
  <c r="AR596" i="10"/>
  <c r="AR595" i="10"/>
  <c r="AR594" i="10"/>
  <c r="AR593" i="10"/>
  <c r="AR592" i="10"/>
  <c r="AR591" i="10"/>
  <c r="AR590" i="10"/>
  <c r="AR589" i="10"/>
  <c r="AR588" i="10"/>
  <c r="AR587" i="10"/>
  <c r="AR586" i="10"/>
  <c r="AR585" i="10"/>
  <c r="AR584" i="10"/>
  <c r="AR583" i="10"/>
  <c r="AR582" i="10"/>
  <c r="AR581" i="10"/>
  <c r="AR580" i="10"/>
  <c r="AR579" i="10"/>
  <c r="AR578" i="10"/>
  <c r="AR577" i="10"/>
  <c r="AR576" i="10"/>
  <c r="AR575" i="10"/>
  <c r="AR574" i="10"/>
  <c r="AR573" i="10"/>
  <c r="AR572" i="10"/>
  <c r="AR571" i="10"/>
  <c r="AR570" i="10"/>
  <c r="AR569" i="10"/>
  <c r="AR568" i="10"/>
  <c r="AR567" i="10"/>
  <c r="AR566" i="10"/>
  <c r="AR565" i="10"/>
  <c r="AR564" i="10"/>
  <c r="AR563" i="10"/>
  <c r="AR562" i="10"/>
  <c r="AR561" i="10"/>
  <c r="AR560" i="10"/>
  <c r="AR559" i="10"/>
  <c r="AR558" i="10"/>
  <c r="AR557" i="10"/>
  <c r="AR556" i="10"/>
  <c r="AR555" i="10"/>
  <c r="AR554" i="10"/>
  <c r="AR553" i="10"/>
  <c r="AR552" i="10"/>
  <c r="AR551" i="10"/>
  <c r="AR550" i="10"/>
  <c r="AR549" i="10"/>
  <c r="AR548" i="10"/>
  <c r="AR547" i="10"/>
  <c r="AR546" i="10"/>
  <c r="AR545" i="10"/>
  <c r="AR544" i="10"/>
  <c r="AR543" i="10"/>
  <c r="AR542" i="10"/>
  <c r="AR541" i="10"/>
  <c r="AR540" i="10"/>
  <c r="AR539" i="10"/>
  <c r="AR538" i="10"/>
  <c r="AR537" i="10"/>
  <c r="AR536" i="10"/>
  <c r="AR535" i="10"/>
  <c r="AR534" i="10"/>
  <c r="AR533" i="10"/>
  <c r="AR532" i="10"/>
  <c r="AR531" i="10"/>
  <c r="AR530" i="10"/>
  <c r="AR529" i="10"/>
  <c r="AR528" i="10"/>
  <c r="AR527" i="10"/>
  <c r="AR526" i="10"/>
  <c r="AR525" i="10"/>
  <c r="AR524" i="10"/>
  <c r="AR523" i="10"/>
  <c r="AR522" i="10"/>
  <c r="AR521" i="10"/>
  <c r="AR520" i="10"/>
  <c r="AR519" i="10"/>
  <c r="AR518" i="10"/>
  <c r="AR517" i="10"/>
  <c r="AR516" i="10"/>
  <c r="AR515" i="10"/>
  <c r="AR514" i="10"/>
  <c r="AR513" i="10"/>
  <c r="AR512" i="10"/>
  <c r="AR511" i="10"/>
  <c r="AR510" i="10"/>
  <c r="AR509" i="10"/>
  <c r="AR508" i="10"/>
  <c r="AR507" i="10"/>
  <c r="AR506" i="10"/>
  <c r="AR505" i="10"/>
  <c r="AR504" i="10"/>
  <c r="AR503" i="10"/>
  <c r="AR502" i="10"/>
  <c r="AR501" i="10"/>
  <c r="AR500" i="10"/>
  <c r="AR499" i="10"/>
  <c r="AR498" i="10"/>
  <c r="AR497" i="10"/>
  <c r="AR496" i="10"/>
  <c r="AR495" i="10"/>
  <c r="AR494" i="10"/>
  <c r="AR493" i="10"/>
  <c r="AR492" i="10"/>
  <c r="AR491" i="10"/>
  <c r="AR490" i="10"/>
  <c r="AR489" i="10"/>
  <c r="AR488" i="10"/>
  <c r="AR487" i="10"/>
  <c r="AR486" i="10"/>
  <c r="AR485" i="10"/>
  <c r="AR484" i="10"/>
  <c r="AR483" i="10"/>
  <c r="AR482" i="10"/>
  <c r="AR481" i="10"/>
  <c r="AR480" i="10"/>
  <c r="AR479" i="10"/>
  <c r="AR478" i="10"/>
  <c r="AR477" i="10"/>
  <c r="AR476" i="10"/>
  <c r="AR475" i="10"/>
  <c r="AR474" i="10"/>
  <c r="AR473" i="10"/>
  <c r="AR472" i="10"/>
  <c r="AR471" i="10"/>
  <c r="AR470" i="10"/>
  <c r="AR469" i="10"/>
  <c r="AR468" i="10"/>
  <c r="AR467" i="10"/>
  <c r="AR466" i="10"/>
  <c r="AR465" i="10"/>
  <c r="AR464" i="10"/>
  <c r="AR463" i="10"/>
  <c r="AR462" i="10"/>
  <c r="AR461" i="10"/>
  <c r="AR460" i="10"/>
  <c r="AR459" i="10"/>
  <c r="AR458" i="10"/>
  <c r="AR457" i="10"/>
  <c r="AR456" i="10"/>
  <c r="AR455" i="10"/>
  <c r="AR454" i="10"/>
  <c r="AR453" i="10"/>
  <c r="AR452" i="10"/>
  <c r="AR451" i="10"/>
  <c r="AR450" i="10"/>
  <c r="AR449" i="10"/>
  <c r="AR448" i="10"/>
  <c r="AR447" i="10"/>
  <c r="AR446" i="10"/>
  <c r="AR445" i="10"/>
  <c r="AR444" i="10"/>
  <c r="AR443" i="10"/>
  <c r="AR442" i="10"/>
  <c r="AR441" i="10"/>
  <c r="AR440" i="10"/>
  <c r="AR439" i="10"/>
  <c r="AR438" i="10"/>
  <c r="AR437" i="10"/>
  <c r="AR436" i="10"/>
  <c r="AR435" i="10"/>
  <c r="AR434" i="10"/>
  <c r="AR433" i="10"/>
  <c r="AR432" i="10"/>
  <c r="AR431" i="10"/>
  <c r="AR430" i="10"/>
  <c r="AR429" i="10"/>
  <c r="AR428" i="10"/>
  <c r="AR427" i="10"/>
  <c r="AR426" i="10"/>
  <c r="AR425" i="10"/>
  <c r="AR424" i="10"/>
  <c r="AR423" i="10"/>
  <c r="AR422" i="10"/>
  <c r="AR421" i="10"/>
  <c r="AR420" i="10"/>
  <c r="AR419" i="10"/>
  <c r="AR418" i="10"/>
  <c r="AR417" i="10"/>
  <c r="AR416" i="10"/>
  <c r="AR415" i="10"/>
  <c r="AR414" i="10"/>
  <c r="AR413" i="10"/>
  <c r="AR412" i="10"/>
  <c r="AR411" i="10"/>
  <c r="AR410" i="10"/>
  <c r="AR409" i="10"/>
  <c r="AR408" i="10"/>
  <c r="AR407" i="10"/>
  <c r="AR406" i="10"/>
  <c r="AR405" i="10"/>
  <c r="AR404" i="10"/>
  <c r="AR403" i="10"/>
  <c r="AR402" i="10"/>
  <c r="AR401" i="10"/>
  <c r="AR400" i="10"/>
  <c r="AR399" i="10"/>
  <c r="AR398" i="10"/>
  <c r="AR397" i="10"/>
  <c r="AR396" i="10"/>
  <c r="AR395" i="10"/>
  <c r="AR394" i="10"/>
  <c r="AR393" i="10"/>
  <c r="AR392" i="10"/>
  <c r="AR391" i="10"/>
  <c r="AR390" i="10"/>
  <c r="AR389" i="10"/>
  <c r="AR388" i="10"/>
  <c r="AR387" i="10"/>
  <c r="AR386" i="10"/>
  <c r="AR385" i="10"/>
  <c r="AR384" i="10"/>
  <c r="AR383" i="10"/>
  <c r="AR382" i="10"/>
  <c r="AR381" i="10"/>
  <c r="AR380" i="10"/>
  <c r="AR379" i="10"/>
  <c r="AR378" i="10"/>
  <c r="AR377" i="10"/>
  <c r="AR376" i="10"/>
  <c r="AR375" i="10"/>
  <c r="AR374" i="10"/>
  <c r="AR373" i="10"/>
  <c r="AR372" i="10"/>
  <c r="AR371" i="10"/>
  <c r="AR370" i="10"/>
  <c r="AR369" i="10"/>
  <c r="AR368" i="10"/>
  <c r="AR367" i="10"/>
  <c r="AR366" i="10"/>
  <c r="AR365" i="10"/>
  <c r="AR364" i="10"/>
  <c r="AR363" i="10"/>
  <c r="AR362" i="10"/>
  <c r="AR361" i="10"/>
  <c r="AR360" i="10"/>
  <c r="AR359" i="10"/>
  <c r="AR358" i="10"/>
  <c r="AR357" i="10"/>
  <c r="AR356" i="10"/>
  <c r="AR355" i="10"/>
  <c r="AR354" i="10"/>
  <c r="AR353" i="10"/>
  <c r="AR352" i="10"/>
  <c r="AR351" i="10"/>
  <c r="AR350" i="10"/>
  <c r="AR349" i="10"/>
  <c r="AR348" i="10"/>
  <c r="AR347" i="10"/>
  <c r="AR346" i="10"/>
  <c r="AR345" i="10"/>
  <c r="AR344" i="10"/>
  <c r="AR343" i="10"/>
  <c r="AR342" i="10"/>
  <c r="AR341" i="10"/>
  <c r="AR340" i="10"/>
  <c r="AR339" i="10"/>
  <c r="AR338" i="10"/>
  <c r="AR337" i="10"/>
  <c r="AR336" i="10"/>
  <c r="AR335" i="10"/>
  <c r="AR334" i="10"/>
  <c r="AR333" i="10"/>
  <c r="AR332" i="10"/>
  <c r="AR331" i="10"/>
  <c r="AR330" i="10"/>
  <c r="AR329" i="10"/>
  <c r="AR328" i="10"/>
  <c r="AR327" i="10"/>
  <c r="AR326" i="10"/>
  <c r="AR325" i="10"/>
  <c r="AR324" i="10"/>
  <c r="AR323" i="10"/>
  <c r="AR322" i="10"/>
  <c r="AR321" i="10"/>
  <c r="AR320" i="10"/>
  <c r="AR319" i="10"/>
  <c r="AR318" i="10"/>
  <c r="AR317" i="10"/>
  <c r="AR316" i="10"/>
  <c r="AR315" i="10"/>
  <c r="AR314" i="10"/>
  <c r="AR313" i="10"/>
  <c r="AR312" i="10"/>
  <c r="AR311" i="10"/>
  <c r="AR310" i="10"/>
  <c r="AR309" i="10"/>
  <c r="AR308" i="10"/>
  <c r="AR307" i="10"/>
  <c r="AR306" i="10"/>
  <c r="AR305" i="10"/>
  <c r="AR304" i="10"/>
  <c r="AR303" i="10"/>
  <c r="AR302" i="10"/>
  <c r="AR301" i="10"/>
  <c r="AR300" i="10"/>
  <c r="AR299" i="10"/>
  <c r="AR298" i="10"/>
  <c r="AR297" i="10"/>
  <c r="AR296" i="10"/>
  <c r="AR295" i="10"/>
  <c r="AR294" i="10"/>
  <c r="AR293" i="10"/>
  <c r="AR292" i="10"/>
  <c r="AR291" i="10"/>
  <c r="AR290" i="10"/>
  <c r="AR289" i="10"/>
  <c r="AR288" i="10"/>
  <c r="AR287" i="10"/>
  <c r="AR286" i="10"/>
  <c r="AR285" i="10"/>
  <c r="AR284" i="10"/>
  <c r="AR283" i="10"/>
  <c r="AR282" i="10"/>
  <c r="AR281" i="10"/>
  <c r="AR280" i="10"/>
  <c r="AR279" i="10"/>
  <c r="AR278" i="10"/>
  <c r="AR277" i="10"/>
  <c r="AR276" i="10"/>
  <c r="AR275" i="10"/>
  <c r="AR274" i="10"/>
  <c r="AR273" i="10"/>
  <c r="AR272" i="10"/>
  <c r="AR271" i="10"/>
  <c r="AR270" i="10"/>
  <c r="AR269" i="10"/>
  <c r="AR268" i="10"/>
  <c r="AR267" i="10"/>
  <c r="AR266" i="10"/>
  <c r="AR265" i="10"/>
  <c r="AR264" i="10"/>
  <c r="AR263" i="10"/>
  <c r="AR262" i="10"/>
  <c r="AR261" i="10"/>
  <c r="AR260" i="10"/>
  <c r="AR259" i="10"/>
  <c r="AR258" i="10"/>
  <c r="AR257" i="10"/>
  <c r="AR256" i="10"/>
  <c r="AR255" i="10"/>
  <c r="AR254" i="10"/>
  <c r="AR253" i="10"/>
  <c r="AR252" i="10"/>
  <c r="AR251" i="10"/>
  <c r="AR250" i="10"/>
  <c r="AR249" i="10"/>
  <c r="AR248" i="10"/>
  <c r="AR247" i="10"/>
  <c r="AR246" i="10"/>
  <c r="AR245" i="10"/>
  <c r="AR244" i="10"/>
  <c r="AR243" i="10"/>
  <c r="AR242" i="10"/>
  <c r="AR241" i="10"/>
  <c r="AR240" i="10"/>
  <c r="AR239" i="10"/>
  <c r="AR238" i="10"/>
  <c r="AR237" i="10"/>
  <c r="AR236" i="10"/>
  <c r="AR235" i="10"/>
  <c r="AR234" i="10"/>
  <c r="AR233" i="10"/>
  <c r="AR232" i="10"/>
  <c r="AR231" i="10"/>
  <c r="AR230" i="10"/>
  <c r="AR229" i="10"/>
  <c r="AR228" i="10"/>
  <c r="AR227" i="10"/>
  <c r="AR226" i="10"/>
  <c r="AR225" i="10"/>
  <c r="AR224" i="10"/>
  <c r="AR223" i="10"/>
  <c r="AR222" i="10"/>
  <c r="AR221" i="10"/>
  <c r="AR220" i="10"/>
  <c r="AR219" i="10"/>
  <c r="AR218" i="10"/>
  <c r="AR217" i="10"/>
  <c r="AR216" i="10"/>
  <c r="AR215" i="10"/>
  <c r="AR214" i="10"/>
  <c r="AR213" i="10"/>
  <c r="AR212" i="10"/>
  <c r="AR211" i="10"/>
  <c r="AR210" i="10"/>
  <c r="AR209" i="10"/>
  <c r="AR208" i="10"/>
  <c r="AR207" i="10"/>
  <c r="AR206" i="10"/>
  <c r="AR205" i="10"/>
  <c r="AR204" i="10"/>
  <c r="AR203" i="10"/>
  <c r="AR202" i="10"/>
  <c r="AR201" i="10"/>
  <c r="AR200" i="10"/>
  <c r="AR199" i="10"/>
  <c r="AR198" i="10"/>
  <c r="AR197" i="10"/>
  <c r="AR196" i="10"/>
  <c r="AR195" i="10"/>
  <c r="AR194" i="10"/>
  <c r="AR193" i="10"/>
  <c r="AR192" i="10"/>
  <c r="AR191" i="10"/>
  <c r="AR190" i="10"/>
  <c r="AR189" i="10"/>
  <c r="AR188" i="10"/>
  <c r="AR187" i="10"/>
  <c r="AR186" i="10"/>
  <c r="AR185" i="10"/>
  <c r="AR184" i="10"/>
  <c r="AR183" i="10"/>
  <c r="AR182" i="10"/>
  <c r="AR181" i="10"/>
  <c r="AR180" i="10"/>
  <c r="AR179" i="10"/>
  <c r="AR178" i="10"/>
  <c r="AR177" i="10"/>
  <c r="AR176" i="10"/>
  <c r="AR175" i="10"/>
  <c r="AR174" i="10"/>
  <c r="AR173" i="10"/>
  <c r="AR172" i="10"/>
  <c r="AR171" i="10"/>
  <c r="AR170" i="10"/>
  <c r="AR169" i="10"/>
  <c r="AR168" i="10"/>
  <c r="AR167" i="10"/>
  <c r="AR166" i="10"/>
  <c r="AR165" i="10"/>
  <c r="AR164" i="10"/>
  <c r="AR163" i="10"/>
  <c r="AR162" i="10"/>
  <c r="AR161" i="10"/>
  <c r="AR160" i="10"/>
  <c r="AR159" i="10"/>
  <c r="AR158" i="10"/>
  <c r="AR157" i="10"/>
  <c r="AR156" i="10"/>
  <c r="AR155" i="10"/>
  <c r="AR154" i="10"/>
  <c r="AR153" i="10"/>
  <c r="AR152" i="10"/>
  <c r="AR151" i="10"/>
  <c r="AR150" i="10"/>
  <c r="AR149" i="10"/>
  <c r="AR148" i="10"/>
  <c r="AR147" i="10"/>
  <c r="AR146" i="10"/>
  <c r="AR145" i="10"/>
  <c r="AR144" i="10"/>
  <c r="AR143" i="10"/>
  <c r="AR142" i="10"/>
  <c r="AR141" i="10"/>
  <c r="AR140" i="10"/>
  <c r="AR139" i="10"/>
  <c r="AR138" i="10"/>
  <c r="AR137" i="10"/>
  <c r="AR136" i="10"/>
  <c r="AR135" i="10"/>
  <c r="AR134" i="10"/>
  <c r="AR133" i="10"/>
  <c r="AR132" i="10"/>
  <c r="AR131" i="10"/>
  <c r="AR130" i="10"/>
  <c r="AR129" i="10"/>
  <c r="AR128" i="10"/>
  <c r="AR127" i="10"/>
  <c r="AR126" i="10"/>
  <c r="AR125" i="10"/>
  <c r="AR124" i="10"/>
  <c r="AR123" i="10"/>
  <c r="AR122" i="10"/>
  <c r="AR121" i="10"/>
  <c r="AR120" i="10"/>
  <c r="AR119" i="10"/>
  <c r="AR118" i="10"/>
  <c r="AR117" i="10"/>
  <c r="AR116" i="10"/>
  <c r="AR115" i="10"/>
  <c r="AR114" i="10"/>
  <c r="AR113" i="10"/>
  <c r="AR112" i="10"/>
  <c r="AR111" i="10"/>
  <c r="AR110" i="10"/>
  <c r="AR109" i="10"/>
  <c r="AR108" i="10"/>
  <c r="AR107" i="10"/>
  <c r="AR106" i="10"/>
  <c r="AR105" i="10"/>
  <c r="AR104" i="10"/>
  <c r="AR103" i="10"/>
  <c r="AR102" i="10"/>
  <c r="AR101" i="10"/>
  <c r="AR100" i="10"/>
  <c r="AR99" i="10"/>
  <c r="AR98" i="10"/>
  <c r="AR97" i="10"/>
  <c r="AR96" i="10"/>
  <c r="AR95" i="10"/>
  <c r="AR94" i="10"/>
  <c r="AR93" i="10"/>
  <c r="AR92" i="10"/>
  <c r="AR91" i="10"/>
  <c r="AR90" i="10"/>
  <c r="AR89" i="10"/>
  <c r="AR88" i="10"/>
  <c r="AR87" i="10"/>
  <c r="AR86" i="10"/>
  <c r="AR85" i="10"/>
  <c r="AR84" i="10"/>
  <c r="AR83" i="10"/>
  <c r="AR82" i="10"/>
  <c r="AR81" i="10"/>
  <c r="AR80" i="10"/>
  <c r="AR79" i="10"/>
  <c r="AR78" i="10"/>
  <c r="AR77" i="10"/>
  <c r="AR76" i="10"/>
  <c r="AR75" i="10"/>
  <c r="AR74" i="10"/>
  <c r="AR73" i="10"/>
  <c r="AR72" i="10"/>
  <c r="AR71" i="10"/>
  <c r="AR70" i="10"/>
  <c r="AR69" i="10"/>
  <c r="AR68" i="10"/>
  <c r="AR67" i="10"/>
  <c r="AR66" i="10"/>
  <c r="AR65" i="10"/>
  <c r="AR64" i="10"/>
  <c r="AR63" i="10"/>
  <c r="AR62" i="10"/>
  <c r="AR61" i="10"/>
  <c r="AR60" i="10"/>
  <c r="AR59" i="10"/>
  <c r="AR58" i="10"/>
  <c r="AR57" i="10"/>
  <c r="AR56" i="10"/>
  <c r="AR55" i="10"/>
  <c r="AR54" i="10"/>
  <c r="AR53" i="10"/>
  <c r="AR52" i="10"/>
  <c r="AR51" i="10"/>
  <c r="AR50" i="10"/>
  <c r="AR49" i="10"/>
  <c r="AR48" i="10"/>
  <c r="AR47" i="10"/>
  <c r="AR46" i="10"/>
  <c r="AR45" i="10"/>
  <c r="AR44" i="10"/>
  <c r="AR43" i="10"/>
  <c r="AR42" i="10"/>
  <c r="AR41" i="10"/>
  <c r="AR40" i="10"/>
  <c r="AR39" i="10"/>
  <c r="AR38" i="10"/>
  <c r="AR37" i="10"/>
  <c r="AR36" i="10"/>
  <c r="AR35" i="10"/>
  <c r="AR34" i="10"/>
  <c r="AR33" i="10"/>
  <c r="AR32" i="10"/>
  <c r="AR31" i="10"/>
  <c r="AR30" i="10"/>
  <c r="AR29" i="10"/>
  <c r="AR28" i="10"/>
  <c r="AR27" i="10"/>
  <c r="AI310" i="8"/>
  <c r="AI309" i="8"/>
  <c r="AI308" i="8"/>
  <c r="AI307" i="8"/>
  <c r="AI306" i="8"/>
  <c r="AI305" i="8"/>
  <c r="AI304" i="8"/>
  <c r="AI303" i="8"/>
  <c r="AI302" i="8"/>
  <c r="AI301" i="8"/>
  <c r="AI300" i="8"/>
  <c r="AI299" i="8"/>
  <c r="AI298" i="8"/>
  <c r="AI297" i="8"/>
  <c r="AI296" i="8"/>
  <c r="AI295" i="8"/>
  <c r="AI294" i="8"/>
  <c r="AI293" i="8"/>
  <c r="AI292" i="8"/>
  <c r="AI291" i="8"/>
  <c r="AI290" i="8"/>
  <c r="AI289" i="8"/>
  <c r="AI288" i="8"/>
  <c r="AI287" i="8"/>
  <c r="AI286" i="8"/>
  <c r="AI285" i="8"/>
  <c r="AI284" i="8"/>
  <c r="AI283" i="8"/>
  <c r="AI282" i="8"/>
  <c r="AI281" i="8"/>
  <c r="AI280" i="8"/>
  <c r="AI279" i="8"/>
  <c r="AI278" i="8"/>
  <c r="AI277" i="8"/>
  <c r="AI276" i="8"/>
  <c r="AI275" i="8"/>
  <c r="AI274" i="8"/>
  <c r="AI273" i="8"/>
  <c r="AI272" i="8"/>
  <c r="AI271" i="8"/>
  <c r="AI270" i="8"/>
  <c r="AI269" i="8"/>
  <c r="AI268" i="8"/>
  <c r="AI267" i="8"/>
  <c r="AI266" i="8"/>
  <c r="AI265" i="8"/>
  <c r="AI264" i="8"/>
  <c r="AI263" i="8"/>
  <c r="AI262" i="8"/>
  <c r="AI261" i="8"/>
  <c r="AI260" i="8"/>
  <c r="AI259" i="8"/>
  <c r="AI258" i="8"/>
  <c r="AI257" i="8"/>
  <c r="AI256" i="8"/>
  <c r="AI255" i="8"/>
  <c r="AI254" i="8"/>
  <c r="AI253" i="8"/>
  <c r="AI252" i="8"/>
  <c r="AI251" i="8"/>
  <c r="AI250" i="8"/>
  <c r="AI249" i="8"/>
  <c r="AI248" i="8"/>
  <c r="AI247" i="8"/>
  <c r="AI246" i="8"/>
  <c r="AI245" i="8"/>
  <c r="AI244" i="8"/>
  <c r="AI243" i="8"/>
  <c r="AI242" i="8"/>
  <c r="AI241" i="8"/>
  <c r="AI240" i="8"/>
  <c r="AI239" i="8"/>
  <c r="AI238" i="8"/>
  <c r="AI237" i="8"/>
  <c r="AI236" i="8"/>
  <c r="AI235" i="8"/>
  <c r="AI234" i="8"/>
  <c r="AI233" i="8"/>
  <c r="AI232" i="8"/>
  <c r="AI231" i="8"/>
  <c r="AI230" i="8"/>
  <c r="AI229" i="8"/>
  <c r="AI228" i="8"/>
  <c r="AI227" i="8"/>
  <c r="AI226" i="8"/>
  <c r="AI225" i="8"/>
  <c r="AI224" i="8"/>
  <c r="AI223" i="8"/>
  <c r="AI222" i="8"/>
  <c r="AI221" i="8"/>
  <c r="AI220" i="8"/>
  <c r="AI219" i="8"/>
  <c r="AI218" i="8"/>
  <c r="AI217" i="8"/>
  <c r="AI216" i="8"/>
  <c r="AI215" i="8"/>
  <c r="AI214" i="8"/>
  <c r="AI213" i="8"/>
  <c r="AI212" i="8"/>
  <c r="AI211" i="8"/>
  <c r="AI210" i="8"/>
  <c r="AI209" i="8"/>
  <c r="AI208" i="8"/>
  <c r="AI207" i="8"/>
  <c r="AI206" i="8"/>
  <c r="AI205" i="8"/>
  <c r="AI204" i="8"/>
  <c r="AI203" i="8"/>
  <c r="AI202" i="8"/>
  <c r="AI201" i="8"/>
  <c r="AI200" i="8"/>
  <c r="AI199" i="8"/>
  <c r="AI198" i="8"/>
  <c r="AI197" i="8"/>
  <c r="AI196" i="8"/>
  <c r="AI195" i="8"/>
  <c r="AI194" i="8"/>
  <c r="AI193" i="8"/>
  <c r="AI192" i="8"/>
  <c r="AI191" i="8"/>
  <c r="AI190" i="8"/>
  <c r="AI189" i="8"/>
  <c r="AI188" i="8"/>
  <c r="AI187" i="8"/>
  <c r="AI186" i="8"/>
  <c r="AI185" i="8"/>
  <c r="AI184" i="8"/>
  <c r="AI183" i="8"/>
  <c r="AI182" i="8"/>
  <c r="AI181" i="8"/>
  <c r="AI180" i="8"/>
  <c r="AI179" i="8"/>
  <c r="AI178" i="8"/>
  <c r="AI177" i="8"/>
  <c r="AI176" i="8"/>
  <c r="AI175" i="8"/>
  <c r="AI174" i="8"/>
  <c r="AI173" i="8"/>
  <c r="AI172" i="8"/>
  <c r="AI171" i="8"/>
  <c r="AI170" i="8"/>
  <c r="AI169" i="8"/>
  <c r="AI168" i="8"/>
  <c r="AI167" i="8"/>
  <c r="AI166" i="8"/>
  <c r="AI165" i="8"/>
  <c r="AI164" i="8"/>
  <c r="AI163" i="8"/>
  <c r="AI162" i="8"/>
  <c r="AI161" i="8"/>
  <c r="AI160" i="8"/>
  <c r="AI159" i="8"/>
  <c r="AI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AI100" i="8"/>
  <c r="AI99" i="8"/>
  <c r="AI98" i="8"/>
  <c r="AI97" i="8"/>
  <c r="AI96" i="8"/>
  <c r="AI95" i="8"/>
  <c r="AI94" i="8"/>
  <c r="AI93" i="8"/>
  <c r="AI92" i="8"/>
  <c r="AI91" i="8"/>
  <c r="AI90" i="8"/>
  <c r="AI89" i="8"/>
  <c r="AI88" i="8"/>
  <c r="AI87" i="8"/>
  <c r="AI86" i="8"/>
  <c r="AI85" i="8"/>
  <c r="AI84" i="8"/>
  <c r="AI83" i="8"/>
  <c r="AI82" i="8"/>
  <c r="AI81" i="8"/>
  <c r="AI80" i="8"/>
  <c r="AI79" i="8"/>
  <c r="AI78" i="8"/>
  <c r="AI77" i="8"/>
  <c r="AI76" i="8"/>
  <c r="AI75" i="8"/>
  <c r="AI74" i="8"/>
  <c r="AI73" i="8"/>
  <c r="AI72" i="8"/>
  <c r="AI71" i="8"/>
  <c r="AI70" i="8"/>
  <c r="AI69" i="8"/>
  <c r="AI68" i="8"/>
  <c r="AI67" i="8"/>
  <c r="AI66" i="8"/>
  <c r="AI65" i="8"/>
  <c r="AI64" i="8"/>
  <c r="AI63" i="8"/>
  <c r="AI62" i="8"/>
  <c r="AI61" i="8"/>
  <c r="AI60" i="8"/>
  <c r="AI59" i="8"/>
  <c r="AI58" i="8"/>
  <c r="AI57" i="8"/>
  <c r="AI56" i="8"/>
  <c r="AI55" i="8"/>
  <c r="AI54" i="8"/>
  <c r="AI53" i="8"/>
  <c r="AI52" i="8"/>
  <c r="AI51" i="8"/>
  <c r="AI50" i="8"/>
  <c r="AI49" i="8"/>
  <c r="AI48" i="8"/>
  <c r="AI47" i="8"/>
  <c r="AI46" i="8"/>
  <c r="AI45" i="8"/>
  <c r="AI44" i="8"/>
  <c r="AI43" i="8"/>
  <c r="AI42" i="8"/>
  <c r="AI41" i="8"/>
  <c r="AI40" i="8"/>
  <c r="AI39" i="8"/>
  <c r="AI38" i="8"/>
  <c r="AI37" i="8"/>
  <c r="AI36" i="8"/>
  <c r="AI35" i="8"/>
  <c r="AI34" i="8"/>
  <c r="AI33" i="8"/>
  <c r="AI32" i="8"/>
  <c r="AI31" i="8"/>
  <c r="AI30" i="8"/>
  <c r="AI29" i="8"/>
  <c r="AI28" i="8"/>
  <c r="AI27" i="8"/>
  <c r="AI26" i="8"/>
  <c r="AI25" i="8"/>
  <c r="AI24" i="8"/>
  <c r="AI23" i="8"/>
  <c r="AI22" i="8"/>
  <c r="AI21" i="8"/>
  <c r="AI20" i="8"/>
  <c r="AR19" i="10" s="1"/>
  <c r="AI19" i="8"/>
  <c r="AI18" i="8"/>
  <c r="AI17" i="8"/>
  <c r="AR24" i="10" s="1"/>
  <c r="AI16" i="8"/>
  <c r="AI15" i="8"/>
  <c r="AI14" i="8"/>
  <c r="AI13" i="8"/>
  <c r="AR26" i="10" s="1"/>
  <c r="AI12" i="8"/>
  <c r="AI11" i="8"/>
  <c r="O5010" i="10"/>
  <c r="O5009" i="10"/>
  <c r="O5008" i="10"/>
  <c r="O5007" i="10"/>
  <c r="O5006" i="10"/>
  <c r="O5005" i="10"/>
  <c r="O5004" i="10"/>
  <c r="O5003" i="10"/>
  <c r="O5002" i="10"/>
  <c r="O5001" i="10"/>
  <c r="O5000" i="10"/>
  <c r="O4999" i="10"/>
  <c r="O4998" i="10"/>
  <c r="O4997" i="10"/>
  <c r="O4996" i="10"/>
  <c r="O4995" i="10"/>
  <c r="O4994" i="10"/>
  <c r="O4993" i="10"/>
  <c r="O4992" i="10"/>
  <c r="O4991" i="10"/>
  <c r="O4990" i="10"/>
  <c r="O4989" i="10"/>
  <c r="O4988" i="10"/>
  <c r="O4987" i="10"/>
  <c r="O4986" i="10"/>
  <c r="O4985" i="10"/>
  <c r="O4984" i="10"/>
  <c r="O4983" i="10"/>
  <c r="O4982" i="10"/>
  <c r="O4981" i="10"/>
  <c r="O4980" i="10"/>
  <c r="O4979" i="10"/>
  <c r="O4978" i="10"/>
  <c r="O4977" i="10"/>
  <c r="O4976" i="10"/>
  <c r="O4975" i="10"/>
  <c r="O4974" i="10"/>
  <c r="O4973" i="10"/>
  <c r="O4972" i="10"/>
  <c r="O4971" i="10"/>
  <c r="O4970" i="10"/>
  <c r="O4969" i="10"/>
  <c r="O4968" i="10"/>
  <c r="O4967" i="10"/>
  <c r="O4966" i="10"/>
  <c r="O4965" i="10"/>
  <c r="O4964" i="10"/>
  <c r="O4963" i="10"/>
  <c r="O4962" i="10"/>
  <c r="O4961" i="10"/>
  <c r="O4960" i="10"/>
  <c r="O4959" i="10"/>
  <c r="O4958" i="10"/>
  <c r="O4957" i="10"/>
  <c r="O4956" i="10"/>
  <c r="O4955" i="10"/>
  <c r="O4954" i="10"/>
  <c r="O4953" i="10"/>
  <c r="O4952" i="10"/>
  <c r="O4951" i="10"/>
  <c r="O4950" i="10"/>
  <c r="O4949" i="10"/>
  <c r="O4948" i="10"/>
  <c r="O4947" i="10"/>
  <c r="O4946" i="10"/>
  <c r="O4945" i="10"/>
  <c r="O4944" i="10"/>
  <c r="O4943" i="10"/>
  <c r="O4942" i="10"/>
  <c r="O4941" i="10"/>
  <c r="O4940" i="10"/>
  <c r="O4939" i="10"/>
  <c r="O4938" i="10"/>
  <c r="O4937" i="10"/>
  <c r="O4936" i="10"/>
  <c r="O4935" i="10"/>
  <c r="O4934" i="10"/>
  <c r="O4933" i="10"/>
  <c r="O4932" i="10"/>
  <c r="O4931" i="10"/>
  <c r="O4930" i="10"/>
  <c r="O4929" i="10"/>
  <c r="O4928" i="10"/>
  <c r="O4927" i="10"/>
  <c r="O4926" i="10"/>
  <c r="O4925" i="10"/>
  <c r="O4924" i="10"/>
  <c r="O4923" i="10"/>
  <c r="O4922" i="10"/>
  <c r="O4921" i="10"/>
  <c r="O4920" i="10"/>
  <c r="O4919" i="10"/>
  <c r="O4918" i="10"/>
  <c r="O4917" i="10"/>
  <c r="O4916" i="10"/>
  <c r="O4915" i="10"/>
  <c r="O4914" i="10"/>
  <c r="O4913" i="10"/>
  <c r="O4912" i="10"/>
  <c r="O4911" i="10"/>
  <c r="O4910" i="10"/>
  <c r="O4909" i="10"/>
  <c r="O4908" i="10"/>
  <c r="O4907" i="10"/>
  <c r="O4906" i="10"/>
  <c r="O4905" i="10"/>
  <c r="O4904" i="10"/>
  <c r="O4903" i="10"/>
  <c r="O4902" i="10"/>
  <c r="O4901" i="10"/>
  <c r="O4900" i="10"/>
  <c r="O4899" i="10"/>
  <c r="O4898" i="10"/>
  <c r="O4897" i="10"/>
  <c r="O4896" i="10"/>
  <c r="O4895" i="10"/>
  <c r="O4894" i="10"/>
  <c r="O4893" i="10"/>
  <c r="O4892" i="10"/>
  <c r="O4891" i="10"/>
  <c r="O4890" i="10"/>
  <c r="O4889" i="10"/>
  <c r="O4888" i="10"/>
  <c r="O4887" i="10"/>
  <c r="O4886" i="10"/>
  <c r="O4885" i="10"/>
  <c r="O4884" i="10"/>
  <c r="O4883" i="10"/>
  <c r="O4882" i="10"/>
  <c r="O4881" i="10"/>
  <c r="O4880" i="10"/>
  <c r="O4879" i="10"/>
  <c r="O4878" i="10"/>
  <c r="O4877" i="10"/>
  <c r="O4876" i="10"/>
  <c r="O4875" i="10"/>
  <c r="O4874" i="10"/>
  <c r="O4873" i="10"/>
  <c r="O4872" i="10"/>
  <c r="O4871" i="10"/>
  <c r="O4870" i="10"/>
  <c r="O4869" i="10"/>
  <c r="O4868" i="10"/>
  <c r="O4867" i="10"/>
  <c r="O4866" i="10"/>
  <c r="O4865" i="10"/>
  <c r="O4864" i="10"/>
  <c r="O4863" i="10"/>
  <c r="O4862" i="10"/>
  <c r="O4861" i="10"/>
  <c r="O4860" i="10"/>
  <c r="O4859" i="10"/>
  <c r="O4858" i="10"/>
  <c r="O4857" i="10"/>
  <c r="O4856" i="10"/>
  <c r="O4855" i="10"/>
  <c r="O4854" i="10"/>
  <c r="O4853" i="10"/>
  <c r="O4852" i="10"/>
  <c r="O4851" i="10"/>
  <c r="O4850" i="10"/>
  <c r="O4849" i="10"/>
  <c r="O4848" i="10"/>
  <c r="O4847" i="10"/>
  <c r="O4846" i="10"/>
  <c r="O4845" i="10"/>
  <c r="O4844" i="10"/>
  <c r="O4843" i="10"/>
  <c r="O4842" i="10"/>
  <c r="O4841" i="10"/>
  <c r="O4840" i="10"/>
  <c r="O4839" i="10"/>
  <c r="O4838" i="10"/>
  <c r="O4837" i="10"/>
  <c r="O4836" i="10"/>
  <c r="O4835" i="10"/>
  <c r="O4834" i="10"/>
  <c r="O4833" i="10"/>
  <c r="O4832" i="10"/>
  <c r="O4831" i="10"/>
  <c r="O4830" i="10"/>
  <c r="O4829" i="10"/>
  <c r="O4828" i="10"/>
  <c r="O4827" i="10"/>
  <c r="O4826" i="10"/>
  <c r="O4825" i="10"/>
  <c r="O4824" i="10"/>
  <c r="O4823" i="10"/>
  <c r="O4822" i="10"/>
  <c r="O4821" i="10"/>
  <c r="O4820" i="10"/>
  <c r="O4819" i="10"/>
  <c r="O4818" i="10"/>
  <c r="O4817" i="10"/>
  <c r="O4816" i="10"/>
  <c r="O4815" i="10"/>
  <c r="O4814" i="10"/>
  <c r="O4813" i="10"/>
  <c r="O4812" i="10"/>
  <c r="O4811" i="10"/>
  <c r="O4810" i="10"/>
  <c r="O4809" i="10"/>
  <c r="O4808" i="10"/>
  <c r="O4807" i="10"/>
  <c r="O4806" i="10"/>
  <c r="O4805" i="10"/>
  <c r="O4804" i="10"/>
  <c r="O4803" i="10"/>
  <c r="O4802" i="10"/>
  <c r="O4801" i="10"/>
  <c r="O4800" i="10"/>
  <c r="O4799" i="10"/>
  <c r="O4798" i="10"/>
  <c r="O4797" i="10"/>
  <c r="O4796" i="10"/>
  <c r="O4795" i="10"/>
  <c r="O4794" i="10"/>
  <c r="O4793" i="10"/>
  <c r="O4792" i="10"/>
  <c r="O4791" i="10"/>
  <c r="O4790" i="10"/>
  <c r="O4789" i="10"/>
  <c r="O4788" i="10"/>
  <c r="O4787" i="10"/>
  <c r="O4786" i="10"/>
  <c r="O4785" i="10"/>
  <c r="O4784" i="10"/>
  <c r="O4783" i="10"/>
  <c r="O4782" i="10"/>
  <c r="O4781" i="10"/>
  <c r="O4780" i="10"/>
  <c r="O4779" i="10"/>
  <c r="O4778" i="10"/>
  <c r="O4777" i="10"/>
  <c r="O4776" i="10"/>
  <c r="O4775" i="10"/>
  <c r="O4774" i="10"/>
  <c r="O4773" i="10"/>
  <c r="O4772" i="10"/>
  <c r="O4771" i="10"/>
  <c r="O4770" i="10"/>
  <c r="O4769" i="10"/>
  <c r="O4768" i="10"/>
  <c r="O4767" i="10"/>
  <c r="O4766" i="10"/>
  <c r="O4765" i="10"/>
  <c r="O4764" i="10"/>
  <c r="O4763" i="10"/>
  <c r="O4762" i="10"/>
  <c r="O4761" i="10"/>
  <c r="O4760" i="10"/>
  <c r="O4759" i="10"/>
  <c r="O4758" i="10"/>
  <c r="O4757" i="10"/>
  <c r="O4756" i="10"/>
  <c r="O4755" i="10"/>
  <c r="O4754" i="10"/>
  <c r="O4753" i="10"/>
  <c r="O4752" i="10"/>
  <c r="O4751" i="10"/>
  <c r="O4750" i="10"/>
  <c r="O4749" i="10"/>
  <c r="O4748" i="10"/>
  <c r="O4747" i="10"/>
  <c r="O4746" i="10"/>
  <c r="O4745" i="10"/>
  <c r="O4744" i="10"/>
  <c r="O4743" i="10"/>
  <c r="O4742" i="10"/>
  <c r="O4741" i="10"/>
  <c r="O4740" i="10"/>
  <c r="O4739" i="10"/>
  <c r="O4738" i="10"/>
  <c r="O4737" i="10"/>
  <c r="O4736" i="10"/>
  <c r="O4735" i="10"/>
  <c r="O4734" i="10"/>
  <c r="O4733" i="10"/>
  <c r="O4732" i="10"/>
  <c r="O4731" i="10"/>
  <c r="O4730" i="10"/>
  <c r="O4729" i="10"/>
  <c r="O4728" i="10"/>
  <c r="O4727" i="10"/>
  <c r="O4726" i="10"/>
  <c r="O4725" i="10"/>
  <c r="O4724" i="10"/>
  <c r="O4723" i="10"/>
  <c r="O4722" i="10"/>
  <c r="O4721" i="10"/>
  <c r="O4720" i="10"/>
  <c r="O4719" i="10"/>
  <c r="O4718" i="10"/>
  <c r="O4717" i="10"/>
  <c r="O4716" i="10"/>
  <c r="O4715" i="10"/>
  <c r="O4714" i="10"/>
  <c r="O4713" i="10"/>
  <c r="O4712" i="10"/>
  <c r="O4711" i="10"/>
  <c r="O4710" i="10"/>
  <c r="O4709" i="10"/>
  <c r="O4708" i="10"/>
  <c r="O4707" i="10"/>
  <c r="O4706" i="10"/>
  <c r="O4705" i="10"/>
  <c r="O4704" i="10"/>
  <c r="O4703" i="10"/>
  <c r="O4702" i="10"/>
  <c r="O4701" i="10"/>
  <c r="O4700" i="10"/>
  <c r="O4699" i="10"/>
  <c r="O4698" i="10"/>
  <c r="O4697" i="10"/>
  <c r="O4696" i="10"/>
  <c r="O4695" i="10"/>
  <c r="O4694" i="10"/>
  <c r="O4693" i="10"/>
  <c r="O4692" i="10"/>
  <c r="O4691" i="10"/>
  <c r="O4690" i="10"/>
  <c r="O4689" i="10"/>
  <c r="O4688" i="10"/>
  <c r="O4687" i="10"/>
  <c r="O4686" i="10"/>
  <c r="O4685" i="10"/>
  <c r="O4684" i="10"/>
  <c r="O4683" i="10"/>
  <c r="O4682" i="10"/>
  <c r="O4681" i="10"/>
  <c r="O4680" i="10"/>
  <c r="O4679" i="10"/>
  <c r="O4678" i="10"/>
  <c r="O4677" i="10"/>
  <c r="O4676" i="10"/>
  <c r="O4675" i="10"/>
  <c r="O4674" i="10"/>
  <c r="O4673" i="10"/>
  <c r="O4672" i="10"/>
  <c r="O4671" i="10"/>
  <c r="O4670" i="10"/>
  <c r="O4669" i="10"/>
  <c r="O4668" i="10"/>
  <c r="O4667" i="10"/>
  <c r="O4666" i="10"/>
  <c r="O4665" i="10"/>
  <c r="O4664" i="10"/>
  <c r="O4663" i="10"/>
  <c r="O4662" i="10"/>
  <c r="O4661" i="10"/>
  <c r="O4660" i="10"/>
  <c r="O4659" i="10"/>
  <c r="O4658" i="10"/>
  <c r="O4657" i="10"/>
  <c r="O4656" i="10"/>
  <c r="O4655" i="10"/>
  <c r="O4654" i="10"/>
  <c r="O4653" i="10"/>
  <c r="O4652" i="10"/>
  <c r="O4651" i="10"/>
  <c r="O4650" i="10"/>
  <c r="O4649" i="10"/>
  <c r="O4648" i="10"/>
  <c r="O4647" i="10"/>
  <c r="O4646" i="10"/>
  <c r="O4645" i="10"/>
  <c r="O4644" i="10"/>
  <c r="O4643" i="10"/>
  <c r="O4642" i="10"/>
  <c r="O4641" i="10"/>
  <c r="O4640" i="10"/>
  <c r="O4639" i="10"/>
  <c r="O4638" i="10"/>
  <c r="O4637" i="10"/>
  <c r="O4636" i="10"/>
  <c r="O4635" i="10"/>
  <c r="O4634" i="10"/>
  <c r="O4633" i="10"/>
  <c r="O4632" i="10"/>
  <c r="O4631" i="10"/>
  <c r="O4630" i="10"/>
  <c r="O4629" i="10"/>
  <c r="O4628" i="10"/>
  <c r="O4627" i="10"/>
  <c r="O4626" i="10"/>
  <c r="O4625" i="10"/>
  <c r="O4624" i="10"/>
  <c r="O4623" i="10"/>
  <c r="O4622" i="10"/>
  <c r="O4621" i="10"/>
  <c r="O4620" i="10"/>
  <c r="O4619" i="10"/>
  <c r="O4618" i="10"/>
  <c r="O4617" i="10"/>
  <c r="O4616" i="10"/>
  <c r="O4615" i="10"/>
  <c r="O4614" i="10"/>
  <c r="O4613" i="10"/>
  <c r="O4612" i="10"/>
  <c r="O4611" i="10"/>
  <c r="O4610" i="10"/>
  <c r="O4609" i="10"/>
  <c r="O4608" i="10"/>
  <c r="O4607" i="10"/>
  <c r="O4606" i="10"/>
  <c r="O4605" i="10"/>
  <c r="O4604" i="10"/>
  <c r="O4603" i="10"/>
  <c r="O4602" i="10"/>
  <c r="O4601" i="10"/>
  <c r="O4600" i="10"/>
  <c r="O4599" i="10"/>
  <c r="O4598" i="10"/>
  <c r="O4597" i="10"/>
  <c r="O4596" i="10"/>
  <c r="O4595" i="10"/>
  <c r="O4594" i="10"/>
  <c r="O4593" i="10"/>
  <c r="O4592" i="10"/>
  <c r="O4591" i="10"/>
  <c r="O4590" i="10"/>
  <c r="O4589" i="10"/>
  <c r="O4588" i="10"/>
  <c r="O4587" i="10"/>
  <c r="O4586" i="10"/>
  <c r="O4585" i="10"/>
  <c r="O4584" i="10"/>
  <c r="O4583" i="10"/>
  <c r="O4582" i="10"/>
  <c r="O4581" i="10"/>
  <c r="O4580" i="10"/>
  <c r="O4579" i="10"/>
  <c r="O4578" i="10"/>
  <c r="O4577" i="10"/>
  <c r="O4576" i="10"/>
  <c r="O4575" i="10"/>
  <c r="O4574" i="10"/>
  <c r="O4573" i="10"/>
  <c r="O4572" i="10"/>
  <c r="O4571" i="10"/>
  <c r="O4570" i="10"/>
  <c r="O4569" i="10"/>
  <c r="O4568" i="10"/>
  <c r="O4567" i="10"/>
  <c r="O4566" i="10"/>
  <c r="O4565" i="10"/>
  <c r="O4564" i="10"/>
  <c r="O4563" i="10"/>
  <c r="O4562" i="10"/>
  <c r="O4561" i="10"/>
  <c r="O4560" i="10"/>
  <c r="O4559" i="10"/>
  <c r="O4558" i="10"/>
  <c r="O4557" i="10"/>
  <c r="O4556" i="10"/>
  <c r="O4555" i="10"/>
  <c r="O4554" i="10"/>
  <c r="O4553" i="10"/>
  <c r="O4552" i="10"/>
  <c r="O4551" i="10"/>
  <c r="O4550" i="10"/>
  <c r="O4549" i="10"/>
  <c r="O4548" i="10"/>
  <c r="O4547" i="10"/>
  <c r="O4546" i="10"/>
  <c r="O4545" i="10"/>
  <c r="O4544" i="10"/>
  <c r="O4543" i="10"/>
  <c r="O4542" i="10"/>
  <c r="O4541" i="10"/>
  <c r="O4540" i="10"/>
  <c r="O4539" i="10"/>
  <c r="O4538" i="10"/>
  <c r="O4537" i="10"/>
  <c r="O4536" i="10"/>
  <c r="O4535" i="10"/>
  <c r="O4534" i="10"/>
  <c r="O4533" i="10"/>
  <c r="O4532" i="10"/>
  <c r="O4531" i="10"/>
  <c r="O4530" i="10"/>
  <c r="O4529" i="10"/>
  <c r="O4528" i="10"/>
  <c r="O4527" i="10"/>
  <c r="O4526" i="10"/>
  <c r="O4525" i="10"/>
  <c r="O4524" i="10"/>
  <c r="O4523" i="10"/>
  <c r="O4522" i="10"/>
  <c r="O4521" i="10"/>
  <c r="O4520" i="10"/>
  <c r="O4519" i="10"/>
  <c r="O4518" i="10"/>
  <c r="O4517" i="10"/>
  <c r="O4516" i="10"/>
  <c r="O4515" i="10"/>
  <c r="O4514" i="10"/>
  <c r="O4513" i="10"/>
  <c r="O4512" i="10"/>
  <c r="O4511" i="10"/>
  <c r="O4510" i="10"/>
  <c r="O4509" i="10"/>
  <c r="O4508" i="10"/>
  <c r="O4507" i="10"/>
  <c r="O4506" i="10"/>
  <c r="O4505" i="10"/>
  <c r="O4504" i="10"/>
  <c r="O4503" i="10"/>
  <c r="O4502" i="10"/>
  <c r="O4501" i="10"/>
  <c r="O4500" i="10"/>
  <c r="O4499" i="10"/>
  <c r="O4498" i="10"/>
  <c r="O4497" i="10"/>
  <c r="O4496" i="10"/>
  <c r="O4495" i="10"/>
  <c r="O4494" i="10"/>
  <c r="O4493" i="10"/>
  <c r="O4492" i="10"/>
  <c r="O4491" i="10"/>
  <c r="O4490" i="10"/>
  <c r="O4489" i="10"/>
  <c r="O4488" i="10"/>
  <c r="O4487" i="10"/>
  <c r="O4486" i="10"/>
  <c r="O4485" i="10"/>
  <c r="O4484" i="10"/>
  <c r="O4483" i="10"/>
  <c r="O4482" i="10"/>
  <c r="O4481" i="10"/>
  <c r="O4480" i="10"/>
  <c r="O4479" i="10"/>
  <c r="O4478" i="10"/>
  <c r="O4477" i="10"/>
  <c r="O4476" i="10"/>
  <c r="O4475" i="10"/>
  <c r="O4474" i="10"/>
  <c r="O4473" i="10"/>
  <c r="O4472" i="10"/>
  <c r="O4471" i="10"/>
  <c r="O4470" i="10"/>
  <c r="O4469" i="10"/>
  <c r="O4468" i="10"/>
  <c r="O4467" i="10"/>
  <c r="O4466" i="10"/>
  <c r="O4465" i="10"/>
  <c r="O4464" i="10"/>
  <c r="O4463" i="10"/>
  <c r="O4462" i="10"/>
  <c r="O4461" i="10"/>
  <c r="O4460" i="10"/>
  <c r="O4459" i="10"/>
  <c r="O4458" i="10"/>
  <c r="O4457" i="10"/>
  <c r="O4456" i="10"/>
  <c r="O4455" i="10"/>
  <c r="O4454" i="10"/>
  <c r="O4453" i="10"/>
  <c r="O4452" i="10"/>
  <c r="O4451" i="10"/>
  <c r="O4450" i="10"/>
  <c r="O4449" i="10"/>
  <c r="O4448" i="10"/>
  <c r="O4447" i="10"/>
  <c r="O4446" i="10"/>
  <c r="O4445" i="10"/>
  <c r="O4444" i="10"/>
  <c r="O4443" i="10"/>
  <c r="O4442" i="10"/>
  <c r="O4441" i="10"/>
  <c r="O4440" i="10"/>
  <c r="O4439" i="10"/>
  <c r="O4438" i="10"/>
  <c r="O4437" i="10"/>
  <c r="O4436" i="10"/>
  <c r="O4435" i="10"/>
  <c r="O4434" i="10"/>
  <c r="O4433" i="10"/>
  <c r="O4432" i="10"/>
  <c r="O4431" i="10"/>
  <c r="O4430" i="10"/>
  <c r="O4429" i="10"/>
  <c r="O4428" i="10"/>
  <c r="O4427" i="10"/>
  <c r="O4426" i="10"/>
  <c r="O4425" i="10"/>
  <c r="O4424" i="10"/>
  <c r="O4423" i="10"/>
  <c r="O4422" i="10"/>
  <c r="O4421" i="10"/>
  <c r="O4420" i="10"/>
  <c r="O4419" i="10"/>
  <c r="O4418" i="10"/>
  <c r="O4417" i="10"/>
  <c r="O4416" i="10"/>
  <c r="O4415" i="10"/>
  <c r="O4414" i="10"/>
  <c r="O4413" i="10"/>
  <c r="O4412" i="10"/>
  <c r="O4411" i="10"/>
  <c r="O4410" i="10"/>
  <c r="O4409" i="10"/>
  <c r="O4408" i="10"/>
  <c r="O4407" i="10"/>
  <c r="O4406" i="10"/>
  <c r="O4405" i="10"/>
  <c r="O4404" i="10"/>
  <c r="O4403" i="10"/>
  <c r="O4402" i="10"/>
  <c r="O4401" i="10"/>
  <c r="O4400" i="10"/>
  <c r="O4399" i="10"/>
  <c r="O4398" i="10"/>
  <c r="O4397" i="10"/>
  <c r="O4396" i="10"/>
  <c r="O4395" i="10"/>
  <c r="O4394" i="10"/>
  <c r="O4393" i="10"/>
  <c r="O4392" i="10"/>
  <c r="O4391" i="10"/>
  <c r="O4390" i="10"/>
  <c r="O4389" i="10"/>
  <c r="O4388" i="10"/>
  <c r="O4387" i="10"/>
  <c r="O4386" i="10"/>
  <c r="O4385" i="10"/>
  <c r="O4384" i="10"/>
  <c r="O4383" i="10"/>
  <c r="O4382" i="10"/>
  <c r="O4381" i="10"/>
  <c r="O4380" i="10"/>
  <c r="O4379" i="10"/>
  <c r="O4378" i="10"/>
  <c r="O4377" i="10"/>
  <c r="O4376" i="10"/>
  <c r="O4375" i="10"/>
  <c r="O4374" i="10"/>
  <c r="O4373" i="10"/>
  <c r="O4372" i="10"/>
  <c r="O4371" i="10"/>
  <c r="O4370" i="10"/>
  <c r="O4369" i="10"/>
  <c r="O4368" i="10"/>
  <c r="O4367" i="10"/>
  <c r="O4366" i="10"/>
  <c r="O4365" i="10"/>
  <c r="O4364" i="10"/>
  <c r="O4363" i="10"/>
  <c r="O4362" i="10"/>
  <c r="O4361" i="10"/>
  <c r="O4360" i="10"/>
  <c r="O4359" i="10"/>
  <c r="O4358" i="10"/>
  <c r="O4357" i="10"/>
  <c r="O4356" i="10"/>
  <c r="O4355" i="10"/>
  <c r="O4354" i="10"/>
  <c r="O4353" i="10"/>
  <c r="O4352" i="10"/>
  <c r="O4351" i="10"/>
  <c r="O4350" i="10"/>
  <c r="O4349" i="10"/>
  <c r="O4348" i="10"/>
  <c r="O4347" i="10"/>
  <c r="O4346" i="10"/>
  <c r="O4345" i="10"/>
  <c r="O4344" i="10"/>
  <c r="O4343" i="10"/>
  <c r="O4342" i="10"/>
  <c r="O4341" i="10"/>
  <c r="O4340" i="10"/>
  <c r="O4339" i="10"/>
  <c r="O4338" i="10"/>
  <c r="O4337" i="10"/>
  <c r="O4336" i="10"/>
  <c r="O4335" i="10"/>
  <c r="O4334" i="10"/>
  <c r="O4333" i="10"/>
  <c r="O4332" i="10"/>
  <c r="O4331" i="10"/>
  <c r="O4330" i="10"/>
  <c r="O4329" i="10"/>
  <c r="O4328" i="10"/>
  <c r="O4327" i="10"/>
  <c r="O4326" i="10"/>
  <c r="O4325" i="10"/>
  <c r="O4324" i="10"/>
  <c r="O4323" i="10"/>
  <c r="O4322" i="10"/>
  <c r="O4321" i="10"/>
  <c r="O4320" i="10"/>
  <c r="O4319" i="10"/>
  <c r="O4318" i="10"/>
  <c r="O4317" i="10"/>
  <c r="O4316" i="10"/>
  <c r="O4315" i="10"/>
  <c r="O4314" i="10"/>
  <c r="O4313" i="10"/>
  <c r="O4312" i="10"/>
  <c r="O4311" i="10"/>
  <c r="O4310" i="10"/>
  <c r="O4309" i="10"/>
  <c r="O4308" i="10"/>
  <c r="O4307" i="10"/>
  <c r="O4306" i="10"/>
  <c r="O4305" i="10"/>
  <c r="O4304" i="10"/>
  <c r="O4303" i="10"/>
  <c r="O4302" i="10"/>
  <c r="O4301" i="10"/>
  <c r="O4300" i="10"/>
  <c r="O4299" i="10"/>
  <c r="O4298" i="10"/>
  <c r="O4297" i="10"/>
  <c r="O4296" i="10"/>
  <c r="O4295" i="10"/>
  <c r="O4294" i="10"/>
  <c r="O4293" i="10"/>
  <c r="O4292" i="10"/>
  <c r="O4291" i="10"/>
  <c r="O4290" i="10"/>
  <c r="O4289" i="10"/>
  <c r="O4288" i="10"/>
  <c r="O4287" i="10"/>
  <c r="O4286" i="10"/>
  <c r="O4285" i="10"/>
  <c r="O4284" i="10"/>
  <c r="O4283" i="10"/>
  <c r="O4282" i="10"/>
  <c r="O4281" i="10"/>
  <c r="O4280" i="10"/>
  <c r="O4279" i="10"/>
  <c r="O4278" i="10"/>
  <c r="O4277" i="10"/>
  <c r="O4276" i="10"/>
  <c r="O4275" i="10"/>
  <c r="O4274" i="10"/>
  <c r="O4273" i="10"/>
  <c r="O4272" i="10"/>
  <c r="O4271" i="10"/>
  <c r="O4270" i="10"/>
  <c r="O4269" i="10"/>
  <c r="O4268" i="10"/>
  <c r="O4267" i="10"/>
  <c r="O4266" i="10"/>
  <c r="O4265" i="10"/>
  <c r="O4264" i="10"/>
  <c r="O4263" i="10"/>
  <c r="O4262" i="10"/>
  <c r="O4261" i="10"/>
  <c r="O4260" i="10"/>
  <c r="O4259" i="10"/>
  <c r="O4258" i="10"/>
  <c r="O4257" i="10"/>
  <c r="O4256" i="10"/>
  <c r="O4255" i="10"/>
  <c r="O4254" i="10"/>
  <c r="O4253" i="10"/>
  <c r="O4252" i="10"/>
  <c r="O4251" i="10"/>
  <c r="O4250" i="10"/>
  <c r="O4249" i="10"/>
  <c r="O4248" i="10"/>
  <c r="O4247" i="10"/>
  <c r="O4246" i="10"/>
  <c r="O4245" i="10"/>
  <c r="O4244" i="10"/>
  <c r="O4243" i="10"/>
  <c r="O4242" i="10"/>
  <c r="O4241" i="10"/>
  <c r="O4240" i="10"/>
  <c r="O4239" i="10"/>
  <c r="O4238" i="10"/>
  <c r="O4237" i="10"/>
  <c r="O4236" i="10"/>
  <c r="O4235" i="10"/>
  <c r="O4234" i="10"/>
  <c r="O4233" i="10"/>
  <c r="O4232" i="10"/>
  <c r="O4231" i="10"/>
  <c r="O4230" i="10"/>
  <c r="O4229" i="10"/>
  <c r="O4228" i="10"/>
  <c r="O4227" i="10"/>
  <c r="O4226" i="10"/>
  <c r="O4225" i="10"/>
  <c r="O4224" i="10"/>
  <c r="O4223" i="10"/>
  <c r="O4222" i="10"/>
  <c r="O4221" i="10"/>
  <c r="O4220" i="10"/>
  <c r="O4219" i="10"/>
  <c r="O4218" i="10"/>
  <c r="O4217" i="10"/>
  <c r="O4216" i="10"/>
  <c r="O4215" i="10"/>
  <c r="O4214" i="10"/>
  <c r="O4213" i="10"/>
  <c r="O4212" i="10"/>
  <c r="O4211" i="10"/>
  <c r="O4210" i="10"/>
  <c r="O4209" i="10"/>
  <c r="O4208" i="10"/>
  <c r="O4207" i="10"/>
  <c r="O4206" i="10"/>
  <c r="O4205" i="10"/>
  <c r="O4204" i="10"/>
  <c r="O4203" i="10"/>
  <c r="O4202" i="10"/>
  <c r="O4201" i="10"/>
  <c r="O4200" i="10"/>
  <c r="O4199" i="10"/>
  <c r="O4198" i="10"/>
  <c r="O4197" i="10"/>
  <c r="O4196" i="10"/>
  <c r="O4195" i="10"/>
  <c r="O4194" i="10"/>
  <c r="O4193" i="10"/>
  <c r="O4192" i="10"/>
  <c r="O4191" i="10"/>
  <c r="O4190" i="10"/>
  <c r="O4189" i="10"/>
  <c r="O4188" i="10"/>
  <c r="O4187" i="10"/>
  <c r="O4186" i="10"/>
  <c r="O4185" i="10"/>
  <c r="O4184" i="10"/>
  <c r="O4183" i="10"/>
  <c r="O4182" i="10"/>
  <c r="O4181" i="10"/>
  <c r="O4180" i="10"/>
  <c r="O4179" i="10"/>
  <c r="O4178" i="10"/>
  <c r="O4177" i="10"/>
  <c r="O4176" i="10"/>
  <c r="O4175" i="10"/>
  <c r="O4174" i="10"/>
  <c r="O4173" i="10"/>
  <c r="O4172" i="10"/>
  <c r="O4171" i="10"/>
  <c r="O4170" i="10"/>
  <c r="O4169" i="10"/>
  <c r="O4168" i="10"/>
  <c r="O4167" i="10"/>
  <c r="O4166" i="10"/>
  <c r="O4165" i="10"/>
  <c r="O4164" i="10"/>
  <c r="O4163" i="10"/>
  <c r="O4162" i="10"/>
  <c r="O4161" i="10"/>
  <c r="O4160" i="10"/>
  <c r="O4159" i="10"/>
  <c r="O4158" i="10"/>
  <c r="O4157" i="10"/>
  <c r="O4156" i="10"/>
  <c r="O4155" i="10"/>
  <c r="O4154" i="10"/>
  <c r="O4153" i="10"/>
  <c r="O4152" i="10"/>
  <c r="O4151" i="10"/>
  <c r="O4150" i="10"/>
  <c r="O4149" i="10"/>
  <c r="O4148" i="10"/>
  <c r="O4147" i="10"/>
  <c r="O4146" i="10"/>
  <c r="O4145" i="10"/>
  <c r="O4144" i="10"/>
  <c r="O4143" i="10"/>
  <c r="O4142" i="10"/>
  <c r="O4141" i="10"/>
  <c r="O4140" i="10"/>
  <c r="O4139" i="10"/>
  <c r="O4138" i="10"/>
  <c r="O4137" i="10"/>
  <c r="O4136" i="10"/>
  <c r="O4135" i="10"/>
  <c r="O4134" i="10"/>
  <c r="O4133" i="10"/>
  <c r="O4132" i="10"/>
  <c r="O4131" i="10"/>
  <c r="O4130" i="10"/>
  <c r="O4129" i="10"/>
  <c r="O4128" i="10"/>
  <c r="O4127" i="10"/>
  <c r="O4126" i="10"/>
  <c r="O4125" i="10"/>
  <c r="O4124" i="10"/>
  <c r="O4123" i="10"/>
  <c r="O4122" i="10"/>
  <c r="O4121" i="10"/>
  <c r="O4120" i="10"/>
  <c r="O4119" i="10"/>
  <c r="O4118" i="10"/>
  <c r="O4117" i="10"/>
  <c r="O4116" i="10"/>
  <c r="O4115" i="10"/>
  <c r="O4114" i="10"/>
  <c r="O4113" i="10"/>
  <c r="O4112" i="10"/>
  <c r="O4111" i="10"/>
  <c r="O4110" i="10"/>
  <c r="O4109" i="10"/>
  <c r="O4108" i="10"/>
  <c r="O4107" i="10"/>
  <c r="O4106" i="10"/>
  <c r="O4105" i="10"/>
  <c r="O4104" i="10"/>
  <c r="O4103" i="10"/>
  <c r="O4102" i="10"/>
  <c r="O4101" i="10"/>
  <c r="O4100" i="10"/>
  <c r="O4099" i="10"/>
  <c r="O4098" i="10"/>
  <c r="O4097" i="10"/>
  <c r="O4096" i="10"/>
  <c r="O4095" i="10"/>
  <c r="O4094" i="10"/>
  <c r="O4093" i="10"/>
  <c r="O4092" i="10"/>
  <c r="O4091" i="10"/>
  <c r="O4090" i="10"/>
  <c r="O4089" i="10"/>
  <c r="O4088" i="10"/>
  <c r="O4087" i="10"/>
  <c r="O4086" i="10"/>
  <c r="O4085" i="10"/>
  <c r="O4084" i="10"/>
  <c r="O4083" i="10"/>
  <c r="O4082" i="10"/>
  <c r="O4081" i="10"/>
  <c r="O4080" i="10"/>
  <c r="O4079" i="10"/>
  <c r="O4078" i="10"/>
  <c r="O4077" i="10"/>
  <c r="O4076" i="10"/>
  <c r="O4075" i="10"/>
  <c r="O4074" i="10"/>
  <c r="O4073" i="10"/>
  <c r="O4072" i="10"/>
  <c r="O4071" i="10"/>
  <c r="O4070" i="10"/>
  <c r="O4069" i="10"/>
  <c r="O4068" i="10"/>
  <c r="O4067" i="10"/>
  <c r="O4066" i="10"/>
  <c r="O4065" i="10"/>
  <c r="O4064" i="10"/>
  <c r="O4063" i="10"/>
  <c r="O4062" i="10"/>
  <c r="O4061" i="10"/>
  <c r="O4060" i="10"/>
  <c r="O4059" i="10"/>
  <c r="O4058" i="10"/>
  <c r="O4057" i="10"/>
  <c r="O4056" i="10"/>
  <c r="O4055" i="10"/>
  <c r="O4054" i="10"/>
  <c r="O4053" i="10"/>
  <c r="O4052" i="10"/>
  <c r="O4051" i="10"/>
  <c r="O4050" i="10"/>
  <c r="O4049" i="10"/>
  <c r="O4048" i="10"/>
  <c r="O4047" i="10"/>
  <c r="O4046" i="10"/>
  <c r="O4045" i="10"/>
  <c r="O4044" i="10"/>
  <c r="O4043" i="10"/>
  <c r="O4042" i="10"/>
  <c r="O4041" i="10"/>
  <c r="O4040" i="10"/>
  <c r="O4039" i="10"/>
  <c r="O4038" i="10"/>
  <c r="O4037" i="10"/>
  <c r="O4036" i="10"/>
  <c r="O4035" i="10"/>
  <c r="O4034" i="10"/>
  <c r="O4033" i="10"/>
  <c r="O4032" i="10"/>
  <c r="O4031" i="10"/>
  <c r="O4030" i="10"/>
  <c r="O4029" i="10"/>
  <c r="O4028" i="10"/>
  <c r="O4027" i="10"/>
  <c r="O4026" i="10"/>
  <c r="O4025" i="10"/>
  <c r="O4024" i="10"/>
  <c r="O4023" i="10"/>
  <c r="O4022" i="10"/>
  <c r="O4021" i="10"/>
  <c r="O4020" i="10"/>
  <c r="O4019" i="10"/>
  <c r="O4018" i="10"/>
  <c r="O4017" i="10"/>
  <c r="O4016" i="10"/>
  <c r="O4015" i="10"/>
  <c r="O4014" i="10"/>
  <c r="O4013" i="10"/>
  <c r="O4012" i="10"/>
  <c r="O4011" i="10"/>
  <c r="O4010" i="10"/>
  <c r="O4009" i="10"/>
  <c r="O4008" i="10"/>
  <c r="O4007" i="10"/>
  <c r="O4006" i="10"/>
  <c r="O4005" i="10"/>
  <c r="O4004" i="10"/>
  <c r="O4003" i="10"/>
  <c r="O4002" i="10"/>
  <c r="O4001" i="10"/>
  <c r="O4000" i="10"/>
  <c r="O3999" i="10"/>
  <c r="O3998" i="10"/>
  <c r="O3997" i="10"/>
  <c r="O3996" i="10"/>
  <c r="O3995" i="10"/>
  <c r="O3994" i="10"/>
  <c r="O3993" i="10"/>
  <c r="O3992" i="10"/>
  <c r="O3991" i="10"/>
  <c r="O3990" i="10"/>
  <c r="O3989" i="10"/>
  <c r="O3988" i="10"/>
  <c r="O3987" i="10"/>
  <c r="O3986" i="10"/>
  <c r="O3985" i="10"/>
  <c r="O3984" i="10"/>
  <c r="O3983" i="10"/>
  <c r="O3982" i="10"/>
  <c r="O3981" i="10"/>
  <c r="O3980" i="10"/>
  <c r="O3979" i="10"/>
  <c r="O3978" i="10"/>
  <c r="O3977" i="10"/>
  <c r="O3976" i="10"/>
  <c r="O3975" i="10"/>
  <c r="O3974" i="10"/>
  <c r="O3973" i="10"/>
  <c r="O3972" i="10"/>
  <c r="O3971" i="10"/>
  <c r="O3970" i="10"/>
  <c r="O3969" i="10"/>
  <c r="O3968" i="10"/>
  <c r="O3967" i="10"/>
  <c r="O3966" i="10"/>
  <c r="O3965" i="10"/>
  <c r="O3964" i="10"/>
  <c r="O3963" i="10"/>
  <c r="O3962" i="10"/>
  <c r="O3961" i="10"/>
  <c r="O3960" i="10"/>
  <c r="O3959" i="10"/>
  <c r="O3958" i="10"/>
  <c r="O3957" i="10"/>
  <c r="O3956" i="10"/>
  <c r="O3955" i="10"/>
  <c r="O3954" i="10"/>
  <c r="O3953" i="10"/>
  <c r="O3952" i="10"/>
  <c r="O3951" i="10"/>
  <c r="O3950" i="10"/>
  <c r="O3949" i="10"/>
  <c r="O3948" i="10"/>
  <c r="O3947" i="10"/>
  <c r="O3946" i="10"/>
  <c r="O3945" i="10"/>
  <c r="O3944" i="10"/>
  <c r="O3943" i="10"/>
  <c r="O3942" i="10"/>
  <c r="O3941" i="10"/>
  <c r="O3940" i="10"/>
  <c r="O3939" i="10"/>
  <c r="O3938" i="10"/>
  <c r="O3937" i="10"/>
  <c r="O3936" i="10"/>
  <c r="O3935" i="10"/>
  <c r="O3934" i="10"/>
  <c r="O3933" i="10"/>
  <c r="O3932" i="10"/>
  <c r="O3931" i="10"/>
  <c r="O3930" i="10"/>
  <c r="O3929" i="10"/>
  <c r="O3928" i="10"/>
  <c r="O3927" i="10"/>
  <c r="O3926" i="10"/>
  <c r="O3925" i="10"/>
  <c r="O3924" i="10"/>
  <c r="O3923" i="10"/>
  <c r="O3922" i="10"/>
  <c r="O3921" i="10"/>
  <c r="O3920" i="10"/>
  <c r="O3919" i="10"/>
  <c r="O3918" i="10"/>
  <c r="O3917" i="10"/>
  <c r="O3916" i="10"/>
  <c r="O3915" i="10"/>
  <c r="O3914" i="10"/>
  <c r="O3913" i="10"/>
  <c r="O3912" i="10"/>
  <c r="O3911" i="10"/>
  <c r="O3910" i="10"/>
  <c r="O3909" i="10"/>
  <c r="O3908" i="10"/>
  <c r="O3907" i="10"/>
  <c r="O3906" i="10"/>
  <c r="O3905" i="10"/>
  <c r="O3904" i="10"/>
  <c r="O3903" i="10"/>
  <c r="O3902" i="10"/>
  <c r="O3901" i="10"/>
  <c r="O3900" i="10"/>
  <c r="O3899" i="10"/>
  <c r="O3898" i="10"/>
  <c r="O3897" i="10"/>
  <c r="O3896" i="10"/>
  <c r="O3895" i="10"/>
  <c r="O3894" i="10"/>
  <c r="O3893" i="10"/>
  <c r="O3892" i="10"/>
  <c r="O3891" i="10"/>
  <c r="O3890" i="10"/>
  <c r="O3889" i="10"/>
  <c r="O3888" i="10"/>
  <c r="O3887" i="10"/>
  <c r="O3886" i="10"/>
  <c r="O3885" i="10"/>
  <c r="O3884" i="10"/>
  <c r="O3883" i="10"/>
  <c r="O3882" i="10"/>
  <c r="O3881" i="10"/>
  <c r="O3880" i="10"/>
  <c r="O3879" i="10"/>
  <c r="O3878" i="10"/>
  <c r="O3877" i="10"/>
  <c r="O3876" i="10"/>
  <c r="O3875" i="10"/>
  <c r="O3874" i="10"/>
  <c r="O3873" i="10"/>
  <c r="O3872" i="10"/>
  <c r="O3871" i="10"/>
  <c r="O3870" i="10"/>
  <c r="O3869" i="10"/>
  <c r="O3868" i="10"/>
  <c r="O3867" i="10"/>
  <c r="O3866" i="10"/>
  <c r="O3865" i="10"/>
  <c r="O3864" i="10"/>
  <c r="O3863" i="10"/>
  <c r="O3862" i="10"/>
  <c r="O3861" i="10"/>
  <c r="O3860" i="10"/>
  <c r="O3859" i="10"/>
  <c r="O3858" i="10"/>
  <c r="O3857" i="10"/>
  <c r="O3856" i="10"/>
  <c r="O3855" i="10"/>
  <c r="O3854" i="10"/>
  <c r="O3853" i="10"/>
  <c r="O3852" i="10"/>
  <c r="O3851" i="10"/>
  <c r="O3850" i="10"/>
  <c r="O3849" i="10"/>
  <c r="O3848" i="10"/>
  <c r="O3847" i="10"/>
  <c r="O3846" i="10"/>
  <c r="O3845" i="10"/>
  <c r="O3844" i="10"/>
  <c r="O3843" i="10"/>
  <c r="O3842" i="10"/>
  <c r="O3841" i="10"/>
  <c r="O3840" i="10"/>
  <c r="O3839" i="10"/>
  <c r="O3838" i="10"/>
  <c r="O3837" i="10"/>
  <c r="O3836" i="10"/>
  <c r="O3835" i="10"/>
  <c r="O3834" i="10"/>
  <c r="O3833" i="10"/>
  <c r="O3832" i="10"/>
  <c r="O3831" i="10"/>
  <c r="O3830" i="10"/>
  <c r="O3829" i="10"/>
  <c r="O3828" i="10"/>
  <c r="O3827" i="10"/>
  <c r="O3826" i="10"/>
  <c r="O3825" i="10"/>
  <c r="O3824" i="10"/>
  <c r="O3823" i="10"/>
  <c r="O3822" i="10"/>
  <c r="O3821" i="10"/>
  <c r="O3820" i="10"/>
  <c r="O3819" i="10"/>
  <c r="O3818" i="10"/>
  <c r="O3817" i="10"/>
  <c r="O3816" i="10"/>
  <c r="O3815" i="10"/>
  <c r="O3814" i="10"/>
  <c r="O3813" i="10"/>
  <c r="O3812" i="10"/>
  <c r="O3811" i="10"/>
  <c r="O3810" i="10"/>
  <c r="O3809" i="10"/>
  <c r="O3808" i="10"/>
  <c r="O3807" i="10"/>
  <c r="O3806" i="10"/>
  <c r="O3805" i="10"/>
  <c r="O3804" i="10"/>
  <c r="O3803" i="10"/>
  <c r="O3802" i="10"/>
  <c r="O3801" i="10"/>
  <c r="O3800" i="10"/>
  <c r="O3799" i="10"/>
  <c r="O3798" i="10"/>
  <c r="O3797" i="10"/>
  <c r="O3796" i="10"/>
  <c r="O3795" i="10"/>
  <c r="O3794" i="10"/>
  <c r="O3793" i="10"/>
  <c r="O3792" i="10"/>
  <c r="O3791" i="10"/>
  <c r="O3790" i="10"/>
  <c r="O3789" i="10"/>
  <c r="O3788" i="10"/>
  <c r="O3787" i="10"/>
  <c r="O3786" i="10"/>
  <c r="O3785" i="10"/>
  <c r="O3784" i="10"/>
  <c r="O3783" i="10"/>
  <c r="O3782" i="10"/>
  <c r="O3781" i="10"/>
  <c r="O3780" i="10"/>
  <c r="O3779" i="10"/>
  <c r="O3778" i="10"/>
  <c r="O3777" i="10"/>
  <c r="O3776" i="10"/>
  <c r="O3775" i="10"/>
  <c r="O3774" i="10"/>
  <c r="O3773" i="10"/>
  <c r="O3772" i="10"/>
  <c r="O3771" i="10"/>
  <c r="O3770" i="10"/>
  <c r="O3769" i="10"/>
  <c r="O3768" i="10"/>
  <c r="O3767" i="10"/>
  <c r="O3766" i="10"/>
  <c r="O3765" i="10"/>
  <c r="O3764" i="10"/>
  <c r="O3763" i="10"/>
  <c r="O3762" i="10"/>
  <c r="O3761" i="10"/>
  <c r="O3760" i="10"/>
  <c r="O3759" i="10"/>
  <c r="O3758" i="10"/>
  <c r="O3757" i="10"/>
  <c r="O3756" i="10"/>
  <c r="O3755" i="10"/>
  <c r="O3754" i="10"/>
  <c r="O3753" i="10"/>
  <c r="O3752" i="10"/>
  <c r="O3751" i="10"/>
  <c r="O3750" i="10"/>
  <c r="O3749" i="10"/>
  <c r="O3748" i="10"/>
  <c r="O3747" i="10"/>
  <c r="O3746" i="10"/>
  <c r="O3745" i="10"/>
  <c r="O3744" i="10"/>
  <c r="O3743" i="10"/>
  <c r="O3742" i="10"/>
  <c r="O3741" i="10"/>
  <c r="O3740" i="10"/>
  <c r="O3739" i="10"/>
  <c r="O3738" i="10"/>
  <c r="O3737" i="10"/>
  <c r="O3736" i="10"/>
  <c r="O3735" i="10"/>
  <c r="O3734" i="10"/>
  <c r="O3733" i="10"/>
  <c r="O3732" i="10"/>
  <c r="O3731" i="10"/>
  <c r="O3730" i="10"/>
  <c r="O3729" i="10"/>
  <c r="O3728" i="10"/>
  <c r="O3727" i="10"/>
  <c r="O3726" i="10"/>
  <c r="O3725" i="10"/>
  <c r="O3724" i="10"/>
  <c r="O3723" i="10"/>
  <c r="O3722" i="10"/>
  <c r="O3721" i="10"/>
  <c r="O3720" i="10"/>
  <c r="O3719" i="10"/>
  <c r="O3718" i="10"/>
  <c r="O3717" i="10"/>
  <c r="O3716" i="10"/>
  <c r="O3715" i="10"/>
  <c r="O3714" i="10"/>
  <c r="O3713" i="10"/>
  <c r="O3712" i="10"/>
  <c r="O3711" i="10"/>
  <c r="O3710" i="10"/>
  <c r="O3709" i="10"/>
  <c r="O3708" i="10"/>
  <c r="O3707" i="10"/>
  <c r="O3706" i="10"/>
  <c r="O3705" i="10"/>
  <c r="O3704" i="10"/>
  <c r="O3703" i="10"/>
  <c r="O3702" i="10"/>
  <c r="O3701" i="10"/>
  <c r="O3700" i="10"/>
  <c r="O3699" i="10"/>
  <c r="O3698" i="10"/>
  <c r="O3697" i="10"/>
  <c r="O3696" i="10"/>
  <c r="O3695" i="10"/>
  <c r="O3694" i="10"/>
  <c r="O3693" i="10"/>
  <c r="O3692" i="10"/>
  <c r="O3691" i="10"/>
  <c r="O3690" i="10"/>
  <c r="O3689" i="10"/>
  <c r="O3688" i="10"/>
  <c r="O3687" i="10"/>
  <c r="O3686" i="10"/>
  <c r="O3685" i="10"/>
  <c r="O3684" i="10"/>
  <c r="O3683" i="10"/>
  <c r="O3682" i="10"/>
  <c r="O3681" i="10"/>
  <c r="O3680" i="10"/>
  <c r="O3679" i="10"/>
  <c r="O3678" i="10"/>
  <c r="O3677" i="10"/>
  <c r="O3676" i="10"/>
  <c r="O3675" i="10"/>
  <c r="O3674" i="10"/>
  <c r="O3673" i="10"/>
  <c r="O3672" i="10"/>
  <c r="O3671" i="10"/>
  <c r="O3670" i="10"/>
  <c r="O3669" i="10"/>
  <c r="O3668" i="10"/>
  <c r="O3667" i="10"/>
  <c r="O3666" i="10"/>
  <c r="O3665" i="10"/>
  <c r="O3664" i="10"/>
  <c r="O3663" i="10"/>
  <c r="O3662" i="10"/>
  <c r="O3661" i="10"/>
  <c r="O3660" i="10"/>
  <c r="O3659" i="10"/>
  <c r="O3658" i="10"/>
  <c r="O3657" i="10"/>
  <c r="O3656" i="10"/>
  <c r="O3655" i="10"/>
  <c r="O3654" i="10"/>
  <c r="O3653" i="10"/>
  <c r="O3652" i="10"/>
  <c r="O3651" i="10"/>
  <c r="O3650" i="10"/>
  <c r="O3649" i="10"/>
  <c r="O3648" i="10"/>
  <c r="O3647" i="10"/>
  <c r="O3646" i="10"/>
  <c r="O3645" i="10"/>
  <c r="O3644" i="10"/>
  <c r="O3643" i="10"/>
  <c r="O3642" i="10"/>
  <c r="O3641" i="10"/>
  <c r="O3640" i="10"/>
  <c r="O3639" i="10"/>
  <c r="O3638" i="10"/>
  <c r="O3637" i="10"/>
  <c r="O3636" i="10"/>
  <c r="O3635" i="10"/>
  <c r="O3634" i="10"/>
  <c r="O3633" i="10"/>
  <c r="O3632" i="10"/>
  <c r="O3631" i="10"/>
  <c r="O3630" i="10"/>
  <c r="O3629" i="10"/>
  <c r="O3628" i="10"/>
  <c r="O3627" i="10"/>
  <c r="O3626" i="10"/>
  <c r="O3625" i="10"/>
  <c r="O3624" i="10"/>
  <c r="O3623" i="10"/>
  <c r="O3622" i="10"/>
  <c r="O3621" i="10"/>
  <c r="O3620" i="10"/>
  <c r="O3619" i="10"/>
  <c r="O3618" i="10"/>
  <c r="O3617" i="10"/>
  <c r="O3616" i="10"/>
  <c r="O3615" i="10"/>
  <c r="O3614" i="10"/>
  <c r="O3613" i="10"/>
  <c r="O3612" i="10"/>
  <c r="O3611" i="10"/>
  <c r="O3610" i="10"/>
  <c r="O3609" i="10"/>
  <c r="O3608" i="10"/>
  <c r="O3607" i="10"/>
  <c r="O3606" i="10"/>
  <c r="O3605" i="10"/>
  <c r="O3604" i="10"/>
  <c r="O3603" i="10"/>
  <c r="O3602" i="10"/>
  <c r="O3601" i="10"/>
  <c r="O3600" i="10"/>
  <c r="O3599" i="10"/>
  <c r="O3598" i="10"/>
  <c r="O3597" i="10"/>
  <c r="O3596" i="10"/>
  <c r="O3595" i="10"/>
  <c r="O3594" i="10"/>
  <c r="O3593" i="10"/>
  <c r="O3592" i="10"/>
  <c r="O3591" i="10"/>
  <c r="O3590" i="10"/>
  <c r="O3589" i="10"/>
  <c r="O3588" i="10"/>
  <c r="O3587" i="10"/>
  <c r="O3586" i="10"/>
  <c r="O3585" i="10"/>
  <c r="O3584" i="10"/>
  <c r="O3583" i="10"/>
  <c r="O3582" i="10"/>
  <c r="O3581" i="10"/>
  <c r="O3580" i="10"/>
  <c r="O3579" i="10"/>
  <c r="O3578" i="10"/>
  <c r="O3577" i="10"/>
  <c r="O3576" i="10"/>
  <c r="O3575" i="10"/>
  <c r="O3574" i="10"/>
  <c r="O3573" i="10"/>
  <c r="O3572" i="10"/>
  <c r="O3571" i="10"/>
  <c r="O3570" i="10"/>
  <c r="O3569" i="10"/>
  <c r="O3568" i="10"/>
  <c r="O3567" i="10"/>
  <c r="O3566" i="10"/>
  <c r="O3565" i="10"/>
  <c r="O3564" i="10"/>
  <c r="O3563" i="10"/>
  <c r="O3562" i="10"/>
  <c r="O3561" i="10"/>
  <c r="O3560" i="10"/>
  <c r="O3559" i="10"/>
  <c r="O3558" i="10"/>
  <c r="O3557" i="10"/>
  <c r="O3556" i="10"/>
  <c r="O3555" i="10"/>
  <c r="O3554" i="10"/>
  <c r="O3553" i="10"/>
  <c r="O3552" i="10"/>
  <c r="O3551" i="10"/>
  <c r="O3550" i="10"/>
  <c r="O3549" i="10"/>
  <c r="O3548" i="10"/>
  <c r="O3547" i="10"/>
  <c r="O3546" i="10"/>
  <c r="O3545" i="10"/>
  <c r="O3544" i="10"/>
  <c r="O3543" i="10"/>
  <c r="O3542" i="10"/>
  <c r="O3541" i="10"/>
  <c r="O3540" i="10"/>
  <c r="O3539" i="10"/>
  <c r="O3538" i="10"/>
  <c r="O3537" i="10"/>
  <c r="O3536" i="10"/>
  <c r="O3535" i="10"/>
  <c r="O3534" i="10"/>
  <c r="O3533" i="10"/>
  <c r="O3532" i="10"/>
  <c r="O3531" i="10"/>
  <c r="O3530" i="10"/>
  <c r="O3529" i="10"/>
  <c r="O3528" i="10"/>
  <c r="O3527" i="10"/>
  <c r="O3526" i="10"/>
  <c r="O3525" i="10"/>
  <c r="O3524" i="10"/>
  <c r="O3523" i="10"/>
  <c r="O3522" i="10"/>
  <c r="O3521" i="10"/>
  <c r="O3520" i="10"/>
  <c r="O3519" i="10"/>
  <c r="O3518" i="10"/>
  <c r="O3517" i="10"/>
  <c r="O3516" i="10"/>
  <c r="O3515" i="10"/>
  <c r="O3514" i="10"/>
  <c r="O3513" i="10"/>
  <c r="O3512" i="10"/>
  <c r="O3511" i="10"/>
  <c r="O3510" i="10"/>
  <c r="O3509" i="10"/>
  <c r="O3508" i="10"/>
  <c r="O3507" i="10"/>
  <c r="O3506" i="10"/>
  <c r="O3505" i="10"/>
  <c r="O3504" i="10"/>
  <c r="O3503" i="10"/>
  <c r="O3502" i="10"/>
  <c r="O3501" i="10"/>
  <c r="O3500" i="10"/>
  <c r="O3499" i="10"/>
  <c r="O3498" i="10"/>
  <c r="O3497" i="10"/>
  <c r="O3496" i="10"/>
  <c r="O3495" i="10"/>
  <c r="O3494" i="10"/>
  <c r="O3493" i="10"/>
  <c r="O3492" i="10"/>
  <c r="O3491" i="10"/>
  <c r="O3490" i="10"/>
  <c r="O3489" i="10"/>
  <c r="O3488" i="10"/>
  <c r="O3487" i="10"/>
  <c r="O3486" i="10"/>
  <c r="O3485" i="10"/>
  <c r="O3484" i="10"/>
  <c r="O3483" i="10"/>
  <c r="O3482" i="10"/>
  <c r="O3481" i="10"/>
  <c r="O3480" i="10"/>
  <c r="O3479" i="10"/>
  <c r="O3478" i="10"/>
  <c r="O3477" i="10"/>
  <c r="O3476" i="10"/>
  <c r="O3475" i="10"/>
  <c r="O3474" i="10"/>
  <c r="O3473" i="10"/>
  <c r="O3472" i="10"/>
  <c r="O3471" i="10"/>
  <c r="O3470" i="10"/>
  <c r="O3469" i="10"/>
  <c r="O3468" i="10"/>
  <c r="O3467" i="10"/>
  <c r="O3466" i="10"/>
  <c r="O3465" i="10"/>
  <c r="O3464" i="10"/>
  <c r="O3463" i="10"/>
  <c r="O3462" i="10"/>
  <c r="O3461" i="10"/>
  <c r="O3460" i="10"/>
  <c r="O3459" i="10"/>
  <c r="O3458" i="10"/>
  <c r="O3457" i="10"/>
  <c r="O3456" i="10"/>
  <c r="O3455" i="10"/>
  <c r="O3454" i="10"/>
  <c r="O3453" i="10"/>
  <c r="O3452" i="10"/>
  <c r="O3451" i="10"/>
  <c r="O3450" i="10"/>
  <c r="O3449" i="10"/>
  <c r="O3448" i="10"/>
  <c r="O3447" i="10"/>
  <c r="O3446" i="10"/>
  <c r="O3445" i="10"/>
  <c r="O3444" i="10"/>
  <c r="O3443" i="10"/>
  <c r="O3442" i="10"/>
  <c r="O3441" i="10"/>
  <c r="O3440" i="10"/>
  <c r="O3439" i="10"/>
  <c r="O3438" i="10"/>
  <c r="O3437" i="10"/>
  <c r="O3436" i="10"/>
  <c r="O3435" i="10"/>
  <c r="O3434" i="10"/>
  <c r="O3433" i="10"/>
  <c r="O3432" i="10"/>
  <c r="O3431" i="10"/>
  <c r="O3430" i="10"/>
  <c r="O3429" i="10"/>
  <c r="O3428" i="10"/>
  <c r="O3427" i="10"/>
  <c r="O3426" i="10"/>
  <c r="O3425" i="10"/>
  <c r="O3424" i="10"/>
  <c r="O3423" i="10"/>
  <c r="O3422" i="10"/>
  <c r="O3421" i="10"/>
  <c r="O3420" i="10"/>
  <c r="O3419" i="10"/>
  <c r="O3418" i="10"/>
  <c r="O3417" i="10"/>
  <c r="O3416" i="10"/>
  <c r="O3415" i="10"/>
  <c r="O3414" i="10"/>
  <c r="O3413" i="10"/>
  <c r="O3412" i="10"/>
  <c r="O3411" i="10"/>
  <c r="O3410" i="10"/>
  <c r="O3409" i="10"/>
  <c r="O3408" i="10"/>
  <c r="O3407" i="10"/>
  <c r="O3406" i="10"/>
  <c r="O3405" i="10"/>
  <c r="O3404" i="10"/>
  <c r="O3403" i="10"/>
  <c r="O3402" i="10"/>
  <c r="O3401" i="10"/>
  <c r="O3400" i="10"/>
  <c r="O3399" i="10"/>
  <c r="O3398" i="10"/>
  <c r="O3397" i="10"/>
  <c r="O3396" i="10"/>
  <c r="O3395" i="10"/>
  <c r="O3394" i="10"/>
  <c r="O3393" i="10"/>
  <c r="O3392" i="10"/>
  <c r="O3391" i="10"/>
  <c r="O3390" i="10"/>
  <c r="O3389" i="10"/>
  <c r="O3388" i="10"/>
  <c r="O3387" i="10"/>
  <c r="O3386" i="10"/>
  <c r="O3385" i="10"/>
  <c r="O3384" i="10"/>
  <c r="O3383" i="10"/>
  <c r="O3382" i="10"/>
  <c r="O3381" i="10"/>
  <c r="O3380" i="10"/>
  <c r="O3379" i="10"/>
  <c r="O3378" i="10"/>
  <c r="O3377" i="10"/>
  <c r="O3376" i="10"/>
  <c r="O3375" i="10"/>
  <c r="O3374" i="10"/>
  <c r="O3373" i="10"/>
  <c r="O3372" i="10"/>
  <c r="O3371" i="10"/>
  <c r="O3370" i="10"/>
  <c r="O3369" i="10"/>
  <c r="O3368" i="10"/>
  <c r="O3367" i="10"/>
  <c r="O3366" i="10"/>
  <c r="O3365" i="10"/>
  <c r="O3364" i="10"/>
  <c r="O3363" i="10"/>
  <c r="O3362" i="10"/>
  <c r="O3361" i="10"/>
  <c r="O3360" i="10"/>
  <c r="O3359" i="10"/>
  <c r="O3358" i="10"/>
  <c r="O3357" i="10"/>
  <c r="O3356" i="10"/>
  <c r="O3355" i="10"/>
  <c r="O3354" i="10"/>
  <c r="O3353" i="10"/>
  <c r="O3352" i="10"/>
  <c r="O3351" i="10"/>
  <c r="O3350" i="10"/>
  <c r="O3349" i="10"/>
  <c r="O3348" i="10"/>
  <c r="O3347" i="10"/>
  <c r="O3346" i="10"/>
  <c r="O3345" i="10"/>
  <c r="O3344" i="10"/>
  <c r="O3343" i="10"/>
  <c r="O3342" i="10"/>
  <c r="O3341" i="10"/>
  <c r="O3340" i="10"/>
  <c r="O3339" i="10"/>
  <c r="O3338" i="10"/>
  <c r="O3337" i="10"/>
  <c r="O3336" i="10"/>
  <c r="O3335" i="10"/>
  <c r="O3334" i="10"/>
  <c r="O3333" i="10"/>
  <c r="O3332" i="10"/>
  <c r="O3331" i="10"/>
  <c r="O3330" i="10"/>
  <c r="O3329" i="10"/>
  <c r="O3328" i="10"/>
  <c r="O3327" i="10"/>
  <c r="O3326" i="10"/>
  <c r="O3325" i="10"/>
  <c r="O3324" i="10"/>
  <c r="O3323" i="10"/>
  <c r="O3322" i="10"/>
  <c r="O3321" i="10"/>
  <c r="O3320" i="10"/>
  <c r="O3319" i="10"/>
  <c r="O3318" i="10"/>
  <c r="O3317" i="10"/>
  <c r="O3316" i="10"/>
  <c r="O3315" i="10"/>
  <c r="O3314" i="10"/>
  <c r="O3313" i="10"/>
  <c r="O3312" i="10"/>
  <c r="O3311" i="10"/>
  <c r="O3310" i="10"/>
  <c r="O3309" i="10"/>
  <c r="O3308" i="10"/>
  <c r="O3307" i="10"/>
  <c r="O3306" i="10"/>
  <c r="O3305" i="10"/>
  <c r="O3304" i="10"/>
  <c r="O3303" i="10"/>
  <c r="O3302" i="10"/>
  <c r="O3301" i="10"/>
  <c r="O3300" i="10"/>
  <c r="O3299" i="10"/>
  <c r="O3298" i="10"/>
  <c r="O3297" i="10"/>
  <c r="O3296" i="10"/>
  <c r="O3295" i="10"/>
  <c r="O3294" i="10"/>
  <c r="O3293" i="10"/>
  <c r="O3292" i="10"/>
  <c r="O3291" i="10"/>
  <c r="O3290" i="10"/>
  <c r="O3289" i="10"/>
  <c r="O3288" i="10"/>
  <c r="O3287" i="10"/>
  <c r="O3286" i="10"/>
  <c r="O3285" i="10"/>
  <c r="O3284" i="10"/>
  <c r="O3283" i="10"/>
  <c r="O3282" i="10"/>
  <c r="O3281" i="10"/>
  <c r="O3280" i="10"/>
  <c r="O3279" i="10"/>
  <c r="O3278" i="10"/>
  <c r="O3277" i="10"/>
  <c r="O3276" i="10"/>
  <c r="O3275" i="10"/>
  <c r="O3274" i="10"/>
  <c r="O3273" i="10"/>
  <c r="O3272" i="10"/>
  <c r="O3271" i="10"/>
  <c r="O3270" i="10"/>
  <c r="O3269" i="10"/>
  <c r="O3268" i="10"/>
  <c r="O3267" i="10"/>
  <c r="O3266" i="10"/>
  <c r="O3265" i="10"/>
  <c r="O3264" i="10"/>
  <c r="O3263" i="10"/>
  <c r="O3262" i="10"/>
  <c r="O3261" i="10"/>
  <c r="O3260" i="10"/>
  <c r="O3259" i="10"/>
  <c r="O3258" i="10"/>
  <c r="O3257" i="10"/>
  <c r="O3256" i="10"/>
  <c r="O3255" i="10"/>
  <c r="O3254" i="10"/>
  <c r="O3253" i="10"/>
  <c r="O3252" i="10"/>
  <c r="O3251" i="10"/>
  <c r="O3250" i="10"/>
  <c r="O3249" i="10"/>
  <c r="O3248" i="10"/>
  <c r="O3247" i="10"/>
  <c r="O3246" i="10"/>
  <c r="O3245" i="10"/>
  <c r="O3244" i="10"/>
  <c r="O3243" i="10"/>
  <c r="O3242" i="10"/>
  <c r="O3241" i="10"/>
  <c r="O3240" i="10"/>
  <c r="O3239" i="10"/>
  <c r="O3238" i="10"/>
  <c r="O3237" i="10"/>
  <c r="O3236" i="10"/>
  <c r="O3235" i="10"/>
  <c r="O3234" i="10"/>
  <c r="O3233" i="10"/>
  <c r="O3232" i="10"/>
  <c r="O3231" i="10"/>
  <c r="O3230" i="10"/>
  <c r="O3229" i="10"/>
  <c r="O3228" i="10"/>
  <c r="O3227" i="10"/>
  <c r="O3226" i="10"/>
  <c r="O3225" i="10"/>
  <c r="O3224" i="10"/>
  <c r="O3223" i="10"/>
  <c r="O3222" i="10"/>
  <c r="O3221" i="10"/>
  <c r="O3220" i="10"/>
  <c r="O3219" i="10"/>
  <c r="O3218" i="10"/>
  <c r="O3217" i="10"/>
  <c r="O3216" i="10"/>
  <c r="O3215" i="10"/>
  <c r="O3214" i="10"/>
  <c r="O3213" i="10"/>
  <c r="O3212" i="10"/>
  <c r="O3211" i="10"/>
  <c r="O3210" i="10"/>
  <c r="O3209" i="10"/>
  <c r="O3208" i="10"/>
  <c r="O3207" i="10"/>
  <c r="O3206" i="10"/>
  <c r="O3205" i="10"/>
  <c r="O3204" i="10"/>
  <c r="O3203" i="10"/>
  <c r="O3202" i="10"/>
  <c r="O3201" i="10"/>
  <c r="O3200" i="10"/>
  <c r="O3199" i="10"/>
  <c r="O3198" i="10"/>
  <c r="O3197" i="10"/>
  <c r="O3196" i="10"/>
  <c r="O3195" i="10"/>
  <c r="O3194" i="10"/>
  <c r="O3193" i="10"/>
  <c r="O3192" i="10"/>
  <c r="O3191" i="10"/>
  <c r="O3190" i="10"/>
  <c r="O3189" i="10"/>
  <c r="O3188" i="10"/>
  <c r="O3187" i="10"/>
  <c r="O3186" i="10"/>
  <c r="O3185" i="10"/>
  <c r="O3184" i="10"/>
  <c r="O3183" i="10"/>
  <c r="O3182" i="10"/>
  <c r="O3181" i="10"/>
  <c r="O3180" i="10"/>
  <c r="O3179" i="10"/>
  <c r="O3178" i="10"/>
  <c r="O3177" i="10"/>
  <c r="O3176" i="10"/>
  <c r="O3175" i="10"/>
  <c r="O3174" i="10"/>
  <c r="O3173" i="10"/>
  <c r="O3172" i="10"/>
  <c r="O3171" i="10"/>
  <c r="O3170" i="10"/>
  <c r="O3169" i="10"/>
  <c r="O3168" i="10"/>
  <c r="O3167" i="10"/>
  <c r="O3166" i="10"/>
  <c r="O3165" i="10"/>
  <c r="O3164" i="10"/>
  <c r="O3163" i="10"/>
  <c r="O3162" i="10"/>
  <c r="O3161" i="10"/>
  <c r="O3160" i="10"/>
  <c r="O3159" i="10"/>
  <c r="O3158" i="10"/>
  <c r="O3157" i="10"/>
  <c r="O3156" i="10"/>
  <c r="O3155" i="10"/>
  <c r="O3154" i="10"/>
  <c r="O3153" i="10"/>
  <c r="O3152" i="10"/>
  <c r="O3151" i="10"/>
  <c r="O3150" i="10"/>
  <c r="O3149" i="10"/>
  <c r="O3148" i="10"/>
  <c r="O3147" i="10"/>
  <c r="O3146" i="10"/>
  <c r="O3145" i="10"/>
  <c r="O3144" i="10"/>
  <c r="O3143" i="10"/>
  <c r="O3142" i="10"/>
  <c r="O3141" i="10"/>
  <c r="O3140" i="10"/>
  <c r="O3139" i="10"/>
  <c r="O3138" i="10"/>
  <c r="O3137" i="10"/>
  <c r="O3136" i="10"/>
  <c r="O3135" i="10"/>
  <c r="O3134" i="10"/>
  <c r="O3133" i="10"/>
  <c r="O3132" i="10"/>
  <c r="O3131" i="10"/>
  <c r="O3130" i="10"/>
  <c r="O3129" i="10"/>
  <c r="O3128" i="10"/>
  <c r="O3127" i="10"/>
  <c r="O3126" i="10"/>
  <c r="O3125" i="10"/>
  <c r="O3124" i="10"/>
  <c r="O3123" i="10"/>
  <c r="O3122" i="10"/>
  <c r="O3121" i="10"/>
  <c r="O3120" i="10"/>
  <c r="O3119" i="10"/>
  <c r="O3118" i="10"/>
  <c r="O3117" i="10"/>
  <c r="O3116" i="10"/>
  <c r="O3115" i="10"/>
  <c r="O3114" i="10"/>
  <c r="O3113" i="10"/>
  <c r="O3112" i="10"/>
  <c r="O3111" i="10"/>
  <c r="O3110" i="10"/>
  <c r="O3109" i="10"/>
  <c r="O3108" i="10"/>
  <c r="O3107" i="10"/>
  <c r="O3106" i="10"/>
  <c r="O3105" i="10"/>
  <c r="O3104" i="10"/>
  <c r="O3103" i="10"/>
  <c r="O3102" i="10"/>
  <c r="O3101" i="10"/>
  <c r="O3100" i="10"/>
  <c r="O3099" i="10"/>
  <c r="O3098" i="10"/>
  <c r="O3097" i="10"/>
  <c r="O3096" i="10"/>
  <c r="O3095" i="10"/>
  <c r="O3094" i="10"/>
  <c r="O3093" i="10"/>
  <c r="O3092" i="10"/>
  <c r="O3091" i="10"/>
  <c r="O3090" i="10"/>
  <c r="O3089" i="10"/>
  <c r="O3088" i="10"/>
  <c r="O3087" i="10"/>
  <c r="O3086" i="10"/>
  <c r="O3085" i="10"/>
  <c r="O3084" i="10"/>
  <c r="O3083" i="10"/>
  <c r="O3082" i="10"/>
  <c r="O3081" i="10"/>
  <c r="O3080" i="10"/>
  <c r="O3079" i="10"/>
  <c r="O3078" i="10"/>
  <c r="O3077" i="10"/>
  <c r="O3076" i="10"/>
  <c r="O3075" i="10"/>
  <c r="O3074" i="10"/>
  <c r="O3073" i="10"/>
  <c r="O3072" i="10"/>
  <c r="O3071" i="10"/>
  <c r="O3070" i="10"/>
  <c r="O3069" i="10"/>
  <c r="O3068" i="10"/>
  <c r="O3067" i="10"/>
  <c r="O3066" i="10"/>
  <c r="O3065" i="10"/>
  <c r="O3064" i="10"/>
  <c r="O3063" i="10"/>
  <c r="O3062" i="10"/>
  <c r="O3061" i="10"/>
  <c r="O3060" i="10"/>
  <c r="O3059" i="10"/>
  <c r="O3058" i="10"/>
  <c r="O3057" i="10"/>
  <c r="O3056" i="10"/>
  <c r="O3055" i="10"/>
  <c r="O3054" i="10"/>
  <c r="O3053" i="10"/>
  <c r="O3052" i="10"/>
  <c r="O3051" i="10"/>
  <c r="O3050" i="10"/>
  <c r="O3049" i="10"/>
  <c r="O3048" i="10"/>
  <c r="O3047" i="10"/>
  <c r="O3046" i="10"/>
  <c r="O3045" i="10"/>
  <c r="O3044" i="10"/>
  <c r="O3043" i="10"/>
  <c r="O3042" i="10"/>
  <c r="O3041" i="10"/>
  <c r="O3040" i="10"/>
  <c r="O3039" i="10"/>
  <c r="O3038" i="10"/>
  <c r="O3037" i="10"/>
  <c r="O3036" i="10"/>
  <c r="O3035" i="10"/>
  <c r="O3034" i="10"/>
  <c r="O3033" i="10"/>
  <c r="O3032" i="10"/>
  <c r="O3031" i="10"/>
  <c r="O3030" i="10"/>
  <c r="O3029" i="10"/>
  <c r="O3028" i="10"/>
  <c r="O3027" i="10"/>
  <c r="O3026" i="10"/>
  <c r="O3025" i="10"/>
  <c r="O3024" i="10"/>
  <c r="O3023" i="10"/>
  <c r="O3022" i="10"/>
  <c r="O3021" i="10"/>
  <c r="O3020" i="10"/>
  <c r="O3019" i="10"/>
  <c r="O3018" i="10"/>
  <c r="O3017" i="10"/>
  <c r="O3016" i="10"/>
  <c r="O3015" i="10"/>
  <c r="O3014" i="10"/>
  <c r="O3013" i="10"/>
  <c r="O3012" i="10"/>
  <c r="O3011" i="10"/>
  <c r="O3010" i="10"/>
  <c r="O3009" i="10"/>
  <c r="O3008" i="10"/>
  <c r="O3007" i="10"/>
  <c r="O3006" i="10"/>
  <c r="O3005" i="10"/>
  <c r="O3004" i="10"/>
  <c r="O3003" i="10"/>
  <c r="O3002" i="10"/>
  <c r="O3001" i="10"/>
  <c r="O3000" i="10"/>
  <c r="O2999" i="10"/>
  <c r="O2998" i="10"/>
  <c r="O2997" i="10"/>
  <c r="O2996" i="10"/>
  <c r="O2995" i="10"/>
  <c r="O2994" i="10"/>
  <c r="O2993" i="10"/>
  <c r="O2992" i="10"/>
  <c r="O2991" i="10"/>
  <c r="O2990" i="10"/>
  <c r="O2989" i="10"/>
  <c r="O2988" i="10"/>
  <c r="O2987" i="10"/>
  <c r="O2986" i="10"/>
  <c r="O2985" i="10"/>
  <c r="O2984" i="10"/>
  <c r="O2983" i="10"/>
  <c r="O2982" i="10"/>
  <c r="O2981" i="10"/>
  <c r="O2980" i="10"/>
  <c r="O2979" i="10"/>
  <c r="O2978" i="10"/>
  <c r="O2977" i="10"/>
  <c r="O2976" i="10"/>
  <c r="O2975" i="10"/>
  <c r="O2974" i="10"/>
  <c r="O2973" i="10"/>
  <c r="O2972" i="10"/>
  <c r="O2971" i="10"/>
  <c r="O2970" i="10"/>
  <c r="O2969" i="10"/>
  <c r="O2968" i="10"/>
  <c r="O2967" i="10"/>
  <c r="O2966" i="10"/>
  <c r="O2965" i="10"/>
  <c r="O2964" i="10"/>
  <c r="O2963" i="10"/>
  <c r="O2962" i="10"/>
  <c r="O2961" i="10"/>
  <c r="O2960" i="10"/>
  <c r="O2959" i="10"/>
  <c r="O2958" i="10"/>
  <c r="O2957" i="10"/>
  <c r="O2956" i="10"/>
  <c r="O2955" i="10"/>
  <c r="O2954" i="10"/>
  <c r="O2953" i="10"/>
  <c r="O2952" i="10"/>
  <c r="O2951" i="10"/>
  <c r="O2950" i="10"/>
  <c r="O2949" i="10"/>
  <c r="O2948" i="10"/>
  <c r="O2947" i="10"/>
  <c r="O2946" i="10"/>
  <c r="O2945" i="10"/>
  <c r="O2944" i="10"/>
  <c r="O2943" i="10"/>
  <c r="O2942" i="10"/>
  <c r="O2941" i="10"/>
  <c r="O2940" i="10"/>
  <c r="O2939" i="10"/>
  <c r="O2938" i="10"/>
  <c r="O2937" i="10"/>
  <c r="O2936" i="10"/>
  <c r="O2935" i="10"/>
  <c r="O2934" i="10"/>
  <c r="O2933" i="10"/>
  <c r="O2932" i="10"/>
  <c r="O2931" i="10"/>
  <c r="O2930" i="10"/>
  <c r="O2929" i="10"/>
  <c r="O2928" i="10"/>
  <c r="O2927" i="10"/>
  <c r="O2926" i="10"/>
  <c r="O2925" i="10"/>
  <c r="O2924" i="10"/>
  <c r="O2923" i="10"/>
  <c r="O2922" i="10"/>
  <c r="O2921" i="10"/>
  <c r="O2920" i="10"/>
  <c r="O2919" i="10"/>
  <c r="O2918" i="10"/>
  <c r="O2917" i="10"/>
  <c r="O2916" i="10"/>
  <c r="O2915" i="10"/>
  <c r="O2914" i="10"/>
  <c r="O2913" i="10"/>
  <c r="O2912" i="10"/>
  <c r="O2911" i="10"/>
  <c r="O2910" i="10"/>
  <c r="O2909" i="10"/>
  <c r="O2908" i="10"/>
  <c r="O2907" i="10"/>
  <c r="O2906" i="10"/>
  <c r="O2905" i="10"/>
  <c r="O2904" i="10"/>
  <c r="O2903" i="10"/>
  <c r="O2902" i="10"/>
  <c r="O2901" i="10"/>
  <c r="O2900" i="10"/>
  <c r="O2899" i="10"/>
  <c r="O2898" i="10"/>
  <c r="O2897" i="10"/>
  <c r="O2896" i="10"/>
  <c r="O2895" i="10"/>
  <c r="O2894" i="10"/>
  <c r="O2893" i="10"/>
  <c r="O2892" i="10"/>
  <c r="O2891" i="10"/>
  <c r="O2890" i="10"/>
  <c r="O2889" i="10"/>
  <c r="O2888" i="10"/>
  <c r="O2887" i="10"/>
  <c r="O2886" i="10"/>
  <c r="O2885" i="10"/>
  <c r="O2884" i="10"/>
  <c r="O2883" i="10"/>
  <c r="O2882" i="10"/>
  <c r="O2881" i="10"/>
  <c r="O2880" i="10"/>
  <c r="O2879" i="10"/>
  <c r="O2878" i="10"/>
  <c r="O2877" i="10"/>
  <c r="O2876" i="10"/>
  <c r="O2875" i="10"/>
  <c r="O2874" i="10"/>
  <c r="O2873" i="10"/>
  <c r="O2872" i="10"/>
  <c r="O2871" i="10"/>
  <c r="O2870" i="10"/>
  <c r="O2869" i="10"/>
  <c r="O2868" i="10"/>
  <c r="O2867" i="10"/>
  <c r="O2866" i="10"/>
  <c r="O2865" i="10"/>
  <c r="O2864" i="10"/>
  <c r="O2863" i="10"/>
  <c r="O2862" i="10"/>
  <c r="O2861" i="10"/>
  <c r="O2860" i="10"/>
  <c r="O2859" i="10"/>
  <c r="O2858" i="10"/>
  <c r="O2857" i="10"/>
  <c r="O2856" i="10"/>
  <c r="O2855" i="10"/>
  <c r="O2854" i="10"/>
  <c r="O2853" i="10"/>
  <c r="O2852" i="10"/>
  <c r="O2851" i="10"/>
  <c r="O2850" i="10"/>
  <c r="O2849" i="10"/>
  <c r="O2848" i="10"/>
  <c r="O2847" i="10"/>
  <c r="O2846" i="10"/>
  <c r="O2845" i="10"/>
  <c r="O2844" i="10"/>
  <c r="O2843" i="10"/>
  <c r="O2842" i="10"/>
  <c r="O2841" i="10"/>
  <c r="O2840" i="10"/>
  <c r="O2839" i="10"/>
  <c r="O2838" i="10"/>
  <c r="O2837" i="10"/>
  <c r="O2836" i="10"/>
  <c r="O2835" i="10"/>
  <c r="O2834" i="10"/>
  <c r="O2833" i="10"/>
  <c r="O2832" i="10"/>
  <c r="O2831" i="10"/>
  <c r="O2830" i="10"/>
  <c r="O2829" i="10"/>
  <c r="O2828" i="10"/>
  <c r="O2827" i="10"/>
  <c r="O2826" i="10"/>
  <c r="O2825" i="10"/>
  <c r="O2824" i="10"/>
  <c r="O2823" i="10"/>
  <c r="O2822" i="10"/>
  <c r="O2821" i="10"/>
  <c r="O2820" i="10"/>
  <c r="O2819" i="10"/>
  <c r="O2818" i="10"/>
  <c r="O2817" i="10"/>
  <c r="O2816" i="10"/>
  <c r="O2815" i="10"/>
  <c r="O2814" i="10"/>
  <c r="O2813" i="10"/>
  <c r="O2812" i="10"/>
  <c r="O2811" i="10"/>
  <c r="O2810" i="10"/>
  <c r="O2809" i="10"/>
  <c r="O2808" i="10"/>
  <c r="O2807" i="10"/>
  <c r="O2806" i="10"/>
  <c r="O2805" i="10"/>
  <c r="O2804" i="10"/>
  <c r="O2803" i="10"/>
  <c r="O2802" i="10"/>
  <c r="O2801" i="10"/>
  <c r="O2800" i="10"/>
  <c r="O2799" i="10"/>
  <c r="O2798" i="10"/>
  <c r="O2797" i="10"/>
  <c r="O2796" i="10"/>
  <c r="O2795" i="10"/>
  <c r="O2794" i="10"/>
  <c r="O2793" i="10"/>
  <c r="O2792" i="10"/>
  <c r="O2791" i="10"/>
  <c r="O2790" i="10"/>
  <c r="O2789" i="10"/>
  <c r="O2788" i="10"/>
  <c r="O2787" i="10"/>
  <c r="O2786" i="10"/>
  <c r="O2785" i="10"/>
  <c r="O2784" i="10"/>
  <c r="O2783" i="10"/>
  <c r="O2782" i="10"/>
  <c r="O2781" i="10"/>
  <c r="O2780" i="10"/>
  <c r="O2779" i="10"/>
  <c r="O2778" i="10"/>
  <c r="O2777" i="10"/>
  <c r="O2776" i="10"/>
  <c r="O2775" i="10"/>
  <c r="O2774" i="10"/>
  <c r="O2773" i="10"/>
  <c r="O2772" i="10"/>
  <c r="O2771" i="10"/>
  <c r="O2770" i="10"/>
  <c r="O2769" i="10"/>
  <c r="O2768" i="10"/>
  <c r="O2767" i="10"/>
  <c r="O2766" i="10"/>
  <c r="O2765" i="10"/>
  <c r="O2764" i="10"/>
  <c r="O2763" i="10"/>
  <c r="O2762" i="10"/>
  <c r="O2761" i="10"/>
  <c r="O2760" i="10"/>
  <c r="O2759" i="10"/>
  <c r="O2758" i="10"/>
  <c r="O2757" i="10"/>
  <c r="O2756" i="10"/>
  <c r="O2755" i="10"/>
  <c r="O2754" i="10"/>
  <c r="O2753" i="10"/>
  <c r="O2752" i="10"/>
  <c r="O2751" i="10"/>
  <c r="O2750" i="10"/>
  <c r="O2749" i="10"/>
  <c r="O2748" i="10"/>
  <c r="O2747" i="10"/>
  <c r="O2746" i="10"/>
  <c r="O2745" i="10"/>
  <c r="O2744" i="10"/>
  <c r="O2743" i="10"/>
  <c r="O2742" i="10"/>
  <c r="O2741" i="10"/>
  <c r="O2740" i="10"/>
  <c r="O2739" i="10"/>
  <c r="O2738" i="10"/>
  <c r="O2737" i="10"/>
  <c r="O2736" i="10"/>
  <c r="O2735" i="10"/>
  <c r="O2734" i="10"/>
  <c r="O2733" i="10"/>
  <c r="O2732" i="10"/>
  <c r="O2731" i="10"/>
  <c r="O2730" i="10"/>
  <c r="O2729" i="10"/>
  <c r="O2728" i="10"/>
  <c r="O2727" i="10"/>
  <c r="O2726" i="10"/>
  <c r="O2725" i="10"/>
  <c r="O2724" i="10"/>
  <c r="O2723" i="10"/>
  <c r="O2722" i="10"/>
  <c r="O2721" i="10"/>
  <c r="O2720" i="10"/>
  <c r="O2719" i="10"/>
  <c r="O2718" i="10"/>
  <c r="O2717" i="10"/>
  <c r="O2716" i="10"/>
  <c r="O2715" i="10"/>
  <c r="O2714" i="10"/>
  <c r="O2713" i="10"/>
  <c r="O2712" i="10"/>
  <c r="O2711" i="10"/>
  <c r="O2710" i="10"/>
  <c r="O2709" i="10"/>
  <c r="O2708" i="10"/>
  <c r="O2707" i="10"/>
  <c r="O2706" i="10"/>
  <c r="O2705" i="10"/>
  <c r="O2704" i="10"/>
  <c r="O2703" i="10"/>
  <c r="O2702" i="10"/>
  <c r="O2701" i="10"/>
  <c r="O2700" i="10"/>
  <c r="O2699" i="10"/>
  <c r="O2698" i="10"/>
  <c r="O2697" i="10"/>
  <c r="O2696" i="10"/>
  <c r="O2695" i="10"/>
  <c r="O2694" i="10"/>
  <c r="O2693" i="10"/>
  <c r="O2692" i="10"/>
  <c r="O2691" i="10"/>
  <c r="O2690" i="10"/>
  <c r="O2689" i="10"/>
  <c r="O2688" i="10"/>
  <c r="O2687" i="10"/>
  <c r="O2686" i="10"/>
  <c r="O2685" i="10"/>
  <c r="O2684" i="10"/>
  <c r="O2683" i="10"/>
  <c r="O2682" i="10"/>
  <c r="O2681" i="10"/>
  <c r="O2680" i="10"/>
  <c r="O2679" i="10"/>
  <c r="O2678" i="10"/>
  <c r="O2677" i="10"/>
  <c r="O2676" i="10"/>
  <c r="O2675" i="10"/>
  <c r="O2674" i="10"/>
  <c r="O2673" i="10"/>
  <c r="O2672" i="10"/>
  <c r="O2671" i="10"/>
  <c r="O2670" i="10"/>
  <c r="O2669" i="10"/>
  <c r="O2668" i="10"/>
  <c r="O2667" i="10"/>
  <c r="O2666" i="10"/>
  <c r="O2665" i="10"/>
  <c r="O2664" i="10"/>
  <c r="O2663" i="10"/>
  <c r="O2662" i="10"/>
  <c r="O2661" i="10"/>
  <c r="O2660" i="10"/>
  <c r="O2659" i="10"/>
  <c r="O2658" i="10"/>
  <c r="O2657" i="10"/>
  <c r="O2656" i="10"/>
  <c r="O2655" i="10"/>
  <c r="O2654" i="10"/>
  <c r="O2653" i="10"/>
  <c r="O2652" i="10"/>
  <c r="O2651" i="10"/>
  <c r="O2650" i="10"/>
  <c r="O2649" i="10"/>
  <c r="O2648" i="10"/>
  <c r="O2647" i="10"/>
  <c r="O2646" i="10"/>
  <c r="O2645" i="10"/>
  <c r="O2644" i="10"/>
  <c r="O2643" i="10"/>
  <c r="O2642" i="10"/>
  <c r="O2641" i="10"/>
  <c r="O2640" i="10"/>
  <c r="O2639" i="10"/>
  <c r="O2638" i="10"/>
  <c r="O2637" i="10"/>
  <c r="O2636" i="10"/>
  <c r="O2635" i="10"/>
  <c r="O2634" i="10"/>
  <c r="O2633" i="10"/>
  <c r="O2632" i="10"/>
  <c r="O2631" i="10"/>
  <c r="O2630" i="10"/>
  <c r="O2629" i="10"/>
  <c r="O2628" i="10"/>
  <c r="O2627" i="10"/>
  <c r="O2626" i="10"/>
  <c r="O2625" i="10"/>
  <c r="O2624" i="10"/>
  <c r="O2623" i="10"/>
  <c r="O2622" i="10"/>
  <c r="O2621" i="10"/>
  <c r="O2620" i="10"/>
  <c r="O2619" i="10"/>
  <c r="O2618" i="10"/>
  <c r="O2617" i="10"/>
  <c r="O2616" i="10"/>
  <c r="O2615" i="10"/>
  <c r="O2614" i="10"/>
  <c r="O2613" i="10"/>
  <c r="O2612" i="10"/>
  <c r="O2611" i="10"/>
  <c r="O2610" i="10"/>
  <c r="O2609" i="10"/>
  <c r="O2608" i="10"/>
  <c r="O2607" i="10"/>
  <c r="O2606" i="10"/>
  <c r="O2605" i="10"/>
  <c r="O2604" i="10"/>
  <c r="O2603" i="10"/>
  <c r="O2602" i="10"/>
  <c r="O2601" i="10"/>
  <c r="O2600" i="10"/>
  <c r="O2599" i="10"/>
  <c r="O2598" i="10"/>
  <c r="O2597" i="10"/>
  <c r="O2596" i="10"/>
  <c r="O2595" i="10"/>
  <c r="O2594" i="10"/>
  <c r="O2593" i="10"/>
  <c r="O2592" i="10"/>
  <c r="O2591" i="10"/>
  <c r="O2590" i="10"/>
  <c r="O2589" i="10"/>
  <c r="O2588" i="10"/>
  <c r="O2587" i="10"/>
  <c r="O2586" i="10"/>
  <c r="O2585" i="10"/>
  <c r="O2584" i="10"/>
  <c r="O2583" i="10"/>
  <c r="O2582" i="10"/>
  <c r="O2581" i="10"/>
  <c r="O2580" i="10"/>
  <c r="O2579" i="10"/>
  <c r="O2578" i="10"/>
  <c r="O2577" i="10"/>
  <c r="O2576" i="10"/>
  <c r="O2575" i="10"/>
  <c r="O2574" i="10"/>
  <c r="O2573" i="10"/>
  <c r="O2572" i="10"/>
  <c r="O2571" i="10"/>
  <c r="O2570" i="10"/>
  <c r="O2569" i="10"/>
  <c r="O2568" i="10"/>
  <c r="O2567" i="10"/>
  <c r="O2566" i="10"/>
  <c r="O2565" i="10"/>
  <c r="O2564" i="10"/>
  <c r="O2563" i="10"/>
  <c r="O2562" i="10"/>
  <c r="O2561" i="10"/>
  <c r="O2560" i="10"/>
  <c r="O2559" i="10"/>
  <c r="O2558" i="10"/>
  <c r="O2557" i="10"/>
  <c r="O2556" i="10"/>
  <c r="O2555" i="10"/>
  <c r="O2554" i="10"/>
  <c r="O2553" i="10"/>
  <c r="O2552" i="10"/>
  <c r="O2551" i="10"/>
  <c r="O2550" i="10"/>
  <c r="O2549" i="10"/>
  <c r="O2548" i="10"/>
  <c r="O2547" i="10"/>
  <c r="O2546" i="10"/>
  <c r="O2545" i="10"/>
  <c r="O2544" i="10"/>
  <c r="O2543" i="10"/>
  <c r="O2542" i="10"/>
  <c r="O2541" i="10"/>
  <c r="O2540" i="10"/>
  <c r="O2539" i="10"/>
  <c r="O2538" i="10"/>
  <c r="O2537" i="10"/>
  <c r="O2536" i="10"/>
  <c r="O2535" i="10"/>
  <c r="O2534" i="10"/>
  <c r="O2533" i="10"/>
  <c r="O2532" i="10"/>
  <c r="O2531" i="10"/>
  <c r="O2530" i="10"/>
  <c r="O2529" i="10"/>
  <c r="O2528" i="10"/>
  <c r="O2527" i="10"/>
  <c r="O2526" i="10"/>
  <c r="O2525" i="10"/>
  <c r="O2524" i="10"/>
  <c r="O2523" i="10"/>
  <c r="O2522" i="10"/>
  <c r="O2521" i="10"/>
  <c r="O2520" i="10"/>
  <c r="O2519" i="10"/>
  <c r="O2518" i="10"/>
  <c r="O2517" i="10"/>
  <c r="O2516" i="10"/>
  <c r="O2515" i="10"/>
  <c r="O2514" i="10"/>
  <c r="O2513" i="10"/>
  <c r="O2512" i="10"/>
  <c r="O2511" i="10"/>
  <c r="O2510" i="10"/>
  <c r="O2509" i="10"/>
  <c r="O2508" i="10"/>
  <c r="O2507" i="10"/>
  <c r="O2506" i="10"/>
  <c r="O2505" i="10"/>
  <c r="O2504" i="10"/>
  <c r="O2503" i="10"/>
  <c r="O2502" i="10"/>
  <c r="O2501" i="10"/>
  <c r="O2500" i="10"/>
  <c r="O2499" i="10"/>
  <c r="O2498" i="10"/>
  <c r="O2497" i="10"/>
  <c r="O2496" i="10"/>
  <c r="O2495" i="10"/>
  <c r="O2494" i="10"/>
  <c r="O2493" i="10"/>
  <c r="O2492" i="10"/>
  <c r="O2491" i="10"/>
  <c r="O2490" i="10"/>
  <c r="O2489" i="10"/>
  <c r="O2488" i="10"/>
  <c r="O2487" i="10"/>
  <c r="O2486" i="10"/>
  <c r="O2485" i="10"/>
  <c r="O2484" i="10"/>
  <c r="O2483" i="10"/>
  <c r="O2482" i="10"/>
  <c r="O2481" i="10"/>
  <c r="O2480" i="10"/>
  <c r="O2479" i="10"/>
  <c r="O2478" i="10"/>
  <c r="O2477" i="10"/>
  <c r="O2476" i="10"/>
  <c r="O2475" i="10"/>
  <c r="O2474" i="10"/>
  <c r="O2473" i="10"/>
  <c r="O2472" i="10"/>
  <c r="O2471" i="10"/>
  <c r="O2470" i="10"/>
  <c r="O2469" i="10"/>
  <c r="O2468" i="10"/>
  <c r="O2467" i="10"/>
  <c r="O2466" i="10"/>
  <c r="O2465" i="10"/>
  <c r="O2464" i="10"/>
  <c r="O2463" i="10"/>
  <c r="O2462" i="10"/>
  <c r="O2461" i="10"/>
  <c r="O2460" i="10"/>
  <c r="O2459" i="10"/>
  <c r="O2458" i="10"/>
  <c r="O2457" i="10"/>
  <c r="O2456" i="10"/>
  <c r="O2455" i="10"/>
  <c r="O2454" i="10"/>
  <c r="O2453" i="10"/>
  <c r="O2452" i="10"/>
  <c r="O2451" i="10"/>
  <c r="O2450" i="10"/>
  <c r="O2449" i="10"/>
  <c r="O2448" i="10"/>
  <c r="O2447" i="10"/>
  <c r="O2446" i="10"/>
  <c r="O2445" i="10"/>
  <c r="O2444" i="10"/>
  <c r="O2443" i="10"/>
  <c r="O2442" i="10"/>
  <c r="O2441" i="10"/>
  <c r="O2440" i="10"/>
  <c r="O2439" i="10"/>
  <c r="O2438" i="10"/>
  <c r="O2437" i="10"/>
  <c r="O2436" i="10"/>
  <c r="O2435" i="10"/>
  <c r="O2434" i="10"/>
  <c r="O2433" i="10"/>
  <c r="O2432" i="10"/>
  <c r="O2431" i="10"/>
  <c r="O2430" i="10"/>
  <c r="O2429" i="10"/>
  <c r="O2428" i="10"/>
  <c r="O2427" i="10"/>
  <c r="O2426" i="10"/>
  <c r="O2425" i="10"/>
  <c r="O2424" i="10"/>
  <c r="O2423" i="10"/>
  <c r="O2422" i="10"/>
  <c r="O2421" i="10"/>
  <c r="O2420" i="10"/>
  <c r="O2419" i="10"/>
  <c r="O2418" i="10"/>
  <c r="O2417" i="10"/>
  <c r="O2416" i="10"/>
  <c r="O2415" i="10"/>
  <c r="O2414" i="10"/>
  <c r="O2413" i="10"/>
  <c r="O2412" i="10"/>
  <c r="O2411" i="10"/>
  <c r="O2410" i="10"/>
  <c r="O2409" i="10"/>
  <c r="O2408" i="10"/>
  <c r="O2407" i="10"/>
  <c r="O2406" i="10"/>
  <c r="O2405" i="10"/>
  <c r="O2404" i="10"/>
  <c r="O2403" i="10"/>
  <c r="O2402" i="10"/>
  <c r="O2401" i="10"/>
  <c r="O2400" i="10"/>
  <c r="O2399" i="10"/>
  <c r="O2398" i="10"/>
  <c r="O2397" i="10"/>
  <c r="O2396" i="10"/>
  <c r="O2395" i="10"/>
  <c r="O2394" i="10"/>
  <c r="O2393" i="10"/>
  <c r="O2392" i="10"/>
  <c r="O2391" i="10"/>
  <c r="O2390" i="10"/>
  <c r="O2389" i="10"/>
  <c r="O2388" i="10"/>
  <c r="O2387" i="10"/>
  <c r="O2386" i="10"/>
  <c r="O2385" i="10"/>
  <c r="O2384" i="10"/>
  <c r="O2383" i="10"/>
  <c r="O2382" i="10"/>
  <c r="O2381" i="10"/>
  <c r="O2380" i="10"/>
  <c r="O2379" i="10"/>
  <c r="O2378" i="10"/>
  <c r="O2377" i="10"/>
  <c r="O2376" i="10"/>
  <c r="O2375" i="10"/>
  <c r="O2374" i="10"/>
  <c r="O2373" i="10"/>
  <c r="O2372" i="10"/>
  <c r="O2371" i="10"/>
  <c r="O2370" i="10"/>
  <c r="O2369" i="10"/>
  <c r="O2368" i="10"/>
  <c r="O2367" i="10"/>
  <c r="O2366" i="10"/>
  <c r="O2365" i="10"/>
  <c r="O2364" i="10"/>
  <c r="O2363" i="10"/>
  <c r="O2362" i="10"/>
  <c r="O2361" i="10"/>
  <c r="O2360" i="10"/>
  <c r="O2359" i="10"/>
  <c r="O2358" i="10"/>
  <c r="O2357" i="10"/>
  <c r="O2356" i="10"/>
  <c r="O2355" i="10"/>
  <c r="O2354" i="10"/>
  <c r="O2353" i="10"/>
  <c r="O2352" i="10"/>
  <c r="O2351" i="10"/>
  <c r="O2350" i="10"/>
  <c r="O2349" i="10"/>
  <c r="O2348" i="10"/>
  <c r="O2347" i="10"/>
  <c r="O2346" i="10"/>
  <c r="O2345" i="10"/>
  <c r="O2344" i="10"/>
  <c r="O2343" i="10"/>
  <c r="O2342" i="10"/>
  <c r="O2341" i="10"/>
  <c r="O2340" i="10"/>
  <c r="O2339" i="10"/>
  <c r="O2338" i="10"/>
  <c r="O2337" i="10"/>
  <c r="O2336" i="10"/>
  <c r="O2335" i="10"/>
  <c r="O2334" i="10"/>
  <c r="O2333" i="10"/>
  <c r="O2332" i="10"/>
  <c r="O2331" i="10"/>
  <c r="O2330" i="10"/>
  <c r="O2329" i="10"/>
  <c r="O2328" i="10"/>
  <c r="O2327" i="10"/>
  <c r="O2326" i="10"/>
  <c r="O2325" i="10"/>
  <c r="O2324" i="10"/>
  <c r="O2323" i="10"/>
  <c r="O2322" i="10"/>
  <c r="O2321" i="10"/>
  <c r="O2320" i="10"/>
  <c r="O2319" i="10"/>
  <c r="O2318" i="10"/>
  <c r="O2317" i="10"/>
  <c r="O2316" i="10"/>
  <c r="O2315" i="10"/>
  <c r="O2314" i="10"/>
  <c r="O2313" i="10"/>
  <c r="O2312" i="10"/>
  <c r="O2311" i="10"/>
  <c r="O2310" i="10"/>
  <c r="O2309" i="10"/>
  <c r="O2308" i="10"/>
  <c r="O2307" i="10"/>
  <c r="O2306" i="10"/>
  <c r="O2305" i="10"/>
  <c r="O2304" i="10"/>
  <c r="O2303" i="10"/>
  <c r="O2302" i="10"/>
  <c r="O2301" i="10"/>
  <c r="O2300" i="10"/>
  <c r="O2299" i="10"/>
  <c r="O2298" i="10"/>
  <c r="O2297" i="10"/>
  <c r="O2296" i="10"/>
  <c r="O2295" i="10"/>
  <c r="O2294" i="10"/>
  <c r="O2293" i="10"/>
  <c r="O2292" i="10"/>
  <c r="O2291" i="10"/>
  <c r="O2290" i="10"/>
  <c r="O2289" i="10"/>
  <c r="O2288" i="10"/>
  <c r="O2287" i="10"/>
  <c r="O2286" i="10"/>
  <c r="O2285" i="10"/>
  <c r="O2284" i="10"/>
  <c r="O2283" i="10"/>
  <c r="O2282" i="10"/>
  <c r="O2281" i="10"/>
  <c r="O2280" i="10"/>
  <c r="O2279" i="10"/>
  <c r="O2278" i="10"/>
  <c r="O2277" i="10"/>
  <c r="O2276" i="10"/>
  <c r="O2275" i="10"/>
  <c r="O2274" i="10"/>
  <c r="O2273" i="10"/>
  <c r="O2272" i="10"/>
  <c r="O2271" i="10"/>
  <c r="O2270" i="10"/>
  <c r="O2269" i="10"/>
  <c r="O2268" i="10"/>
  <c r="O2267" i="10"/>
  <c r="O2266" i="10"/>
  <c r="O2265" i="10"/>
  <c r="O2264" i="10"/>
  <c r="O2263" i="10"/>
  <c r="O2262" i="10"/>
  <c r="O2261" i="10"/>
  <c r="O2260" i="10"/>
  <c r="O2259" i="10"/>
  <c r="O2258" i="10"/>
  <c r="O2257" i="10"/>
  <c r="O2256" i="10"/>
  <c r="O2255" i="10"/>
  <c r="O2254" i="10"/>
  <c r="O2253" i="10"/>
  <c r="O2252" i="10"/>
  <c r="O2251" i="10"/>
  <c r="O2250" i="10"/>
  <c r="O2249" i="10"/>
  <c r="O2248" i="10"/>
  <c r="O2247" i="10"/>
  <c r="O2246" i="10"/>
  <c r="O2245" i="10"/>
  <c r="O2244" i="10"/>
  <c r="O2243" i="10"/>
  <c r="O2242" i="10"/>
  <c r="O2241" i="10"/>
  <c r="O2240" i="10"/>
  <c r="O2239" i="10"/>
  <c r="O2238" i="10"/>
  <c r="O2237" i="10"/>
  <c r="O2236" i="10"/>
  <c r="O2235" i="10"/>
  <c r="O2234" i="10"/>
  <c r="O2233" i="10"/>
  <c r="O2232" i="10"/>
  <c r="O2231" i="10"/>
  <c r="O2230" i="10"/>
  <c r="O2229" i="10"/>
  <c r="O2228" i="10"/>
  <c r="O2227" i="10"/>
  <c r="O2226" i="10"/>
  <c r="O2225" i="10"/>
  <c r="O2224" i="10"/>
  <c r="O2223" i="10"/>
  <c r="O2222" i="10"/>
  <c r="O2221" i="10"/>
  <c r="O2220" i="10"/>
  <c r="O2219" i="10"/>
  <c r="O2218" i="10"/>
  <c r="O2217" i="10"/>
  <c r="O2216" i="10"/>
  <c r="O2215" i="10"/>
  <c r="O2214" i="10"/>
  <c r="O2213" i="10"/>
  <c r="O2212" i="10"/>
  <c r="O2211" i="10"/>
  <c r="O2210" i="10"/>
  <c r="O2209" i="10"/>
  <c r="O2208" i="10"/>
  <c r="O2207" i="10"/>
  <c r="O2206" i="10"/>
  <c r="O2205" i="10"/>
  <c r="O2204" i="10"/>
  <c r="O2203" i="10"/>
  <c r="O2202" i="10"/>
  <c r="O2201" i="10"/>
  <c r="O2200" i="10"/>
  <c r="O2199" i="10"/>
  <c r="O2198" i="10"/>
  <c r="O2197" i="10"/>
  <c r="O2196" i="10"/>
  <c r="O2195" i="10"/>
  <c r="O2194" i="10"/>
  <c r="O2193" i="10"/>
  <c r="O2192" i="10"/>
  <c r="O2191" i="10"/>
  <c r="O2190" i="10"/>
  <c r="O2189" i="10"/>
  <c r="O2188" i="10"/>
  <c r="O2187" i="10"/>
  <c r="O2186" i="10"/>
  <c r="O2185" i="10"/>
  <c r="O2184" i="10"/>
  <c r="O2183" i="10"/>
  <c r="O2182" i="10"/>
  <c r="O2181" i="10"/>
  <c r="O2180" i="10"/>
  <c r="O2179" i="10"/>
  <c r="O2178" i="10"/>
  <c r="O2177" i="10"/>
  <c r="O2176" i="10"/>
  <c r="O2175" i="10"/>
  <c r="O2174" i="10"/>
  <c r="O2173" i="10"/>
  <c r="O2172" i="10"/>
  <c r="O2171" i="10"/>
  <c r="O2170" i="10"/>
  <c r="O2169" i="10"/>
  <c r="O2168" i="10"/>
  <c r="O2167" i="10"/>
  <c r="O2166" i="10"/>
  <c r="O2165" i="10"/>
  <c r="O2164" i="10"/>
  <c r="O2163" i="10"/>
  <c r="O2162" i="10"/>
  <c r="O2161" i="10"/>
  <c r="O2160" i="10"/>
  <c r="O2159" i="10"/>
  <c r="O2158" i="10"/>
  <c r="O2157" i="10"/>
  <c r="O2156" i="10"/>
  <c r="O2155" i="10"/>
  <c r="O2154" i="10"/>
  <c r="O2153" i="10"/>
  <c r="O2152" i="10"/>
  <c r="O2151" i="10"/>
  <c r="O2150" i="10"/>
  <c r="O2149" i="10"/>
  <c r="O2148" i="10"/>
  <c r="O2147" i="10"/>
  <c r="O2146" i="10"/>
  <c r="O2145" i="10"/>
  <c r="O2144" i="10"/>
  <c r="O2143" i="10"/>
  <c r="O2142" i="10"/>
  <c r="O2141" i="10"/>
  <c r="O2140" i="10"/>
  <c r="O2139" i="10"/>
  <c r="O2138" i="10"/>
  <c r="O2137" i="10"/>
  <c r="O2136" i="10"/>
  <c r="O2135" i="10"/>
  <c r="O2134" i="10"/>
  <c r="O2133" i="10"/>
  <c r="O2132" i="10"/>
  <c r="O2131" i="10"/>
  <c r="O2130" i="10"/>
  <c r="O2129" i="10"/>
  <c r="O2128" i="10"/>
  <c r="O2127" i="10"/>
  <c r="O2126" i="10"/>
  <c r="O2125" i="10"/>
  <c r="O2124" i="10"/>
  <c r="O2123" i="10"/>
  <c r="O2122" i="10"/>
  <c r="O2121" i="10"/>
  <c r="O2120" i="10"/>
  <c r="O2119" i="10"/>
  <c r="O2118" i="10"/>
  <c r="O2117" i="10"/>
  <c r="O2116" i="10"/>
  <c r="O2115" i="10"/>
  <c r="O2114" i="10"/>
  <c r="O2113" i="10"/>
  <c r="O2112" i="10"/>
  <c r="O2111" i="10"/>
  <c r="O2110" i="10"/>
  <c r="O2109" i="10"/>
  <c r="O2108" i="10"/>
  <c r="O2107" i="10"/>
  <c r="O2106" i="10"/>
  <c r="O2105" i="10"/>
  <c r="O2104" i="10"/>
  <c r="O2103" i="10"/>
  <c r="O2102" i="10"/>
  <c r="O2101" i="10"/>
  <c r="O2100" i="10"/>
  <c r="O2099" i="10"/>
  <c r="O2098" i="10"/>
  <c r="O2097" i="10"/>
  <c r="O2096" i="10"/>
  <c r="O2095" i="10"/>
  <c r="O2094" i="10"/>
  <c r="O2093" i="10"/>
  <c r="O2092" i="10"/>
  <c r="O2091" i="10"/>
  <c r="O2090" i="10"/>
  <c r="O2089" i="10"/>
  <c r="O2088" i="10"/>
  <c r="O2087" i="10"/>
  <c r="O2086" i="10"/>
  <c r="O2085" i="10"/>
  <c r="O2084" i="10"/>
  <c r="O2083" i="10"/>
  <c r="O2082" i="10"/>
  <c r="O2081" i="10"/>
  <c r="O2080" i="10"/>
  <c r="O2079" i="10"/>
  <c r="O2078" i="10"/>
  <c r="O2077" i="10"/>
  <c r="O2076" i="10"/>
  <c r="O2075" i="10"/>
  <c r="O2074" i="10"/>
  <c r="O2073" i="10"/>
  <c r="O2072" i="10"/>
  <c r="O2071" i="10"/>
  <c r="O2070" i="10"/>
  <c r="O2069" i="10"/>
  <c r="O2068" i="10"/>
  <c r="O2067" i="10"/>
  <c r="O2066" i="10"/>
  <c r="O2065" i="10"/>
  <c r="O2064" i="10"/>
  <c r="O2063" i="10"/>
  <c r="O2062" i="10"/>
  <c r="O2061" i="10"/>
  <c r="O2060" i="10"/>
  <c r="O2059" i="10"/>
  <c r="O2058" i="10"/>
  <c r="O2057" i="10"/>
  <c r="O2056" i="10"/>
  <c r="O2055" i="10"/>
  <c r="O2054" i="10"/>
  <c r="O2053" i="10"/>
  <c r="O2052" i="10"/>
  <c r="O2051" i="10"/>
  <c r="O2050" i="10"/>
  <c r="O2049" i="10"/>
  <c r="O2048" i="10"/>
  <c r="O2047" i="10"/>
  <c r="O2046" i="10"/>
  <c r="O2045" i="10"/>
  <c r="O2044" i="10"/>
  <c r="O2043" i="10"/>
  <c r="O2042" i="10"/>
  <c r="O2041" i="10"/>
  <c r="O2040" i="10"/>
  <c r="O2039" i="10"/>
  <c r="O2038" i="10"/>
  <c r="O2037" i="10"/>
  <c r="O2036" i="10"/>
  <c r="O2035" i="10"/>
  <c r="O2034" i="10"/>
  <c r="O2033" i="10"/>
  <c r="O2032" i="10"/>
  <c r="O2031" i="10"/>
  <c r="O2030" i="10"/>
  <c r="O2029" i="10"/>
  <c r="O2028" i="10"/>
  <c r="O2027" i="10"/>
  <c r="O2026" i="10"/>
  <c r="O2025" i="10"/>
  <c r="O2024" i="10"/>
  <c r="O2023" i="10"/>
  <c r="O2022" i="10"/>
  <c r="O2021" i="10"/>
  <c r="O2020" i="10"/>
  <c r="O2019" i="10"/>
  <c r="O2018" i="10"/>
  <c r="O2017" i="10"/>
  <c r="O2016" i="10"/>
  <c r="O2015" i="10"/>
  <c r="O2014" i="10"/>
  <c r="O2013" i="10"/>
  <c r="O2012" i="10"/>
  <c r="O2011" i="10"/>
  <c r="O2010" i="10"/>
  <c r="O2009" i="10"/>
  <c r="O2008" i="10"/>
  <c r="O2007" i="10"/>
  <c r="O2006" i="10"/>
  <c r="O2005" i="10"/>
  <c r="O2004" i="10"/>
  <c r="O2003" i="10"/>
  <c r="O2002" i="10"/>
  <c r="O2001" i="10"/>
  <c r="O2000" i="10"/>
  <c r="O1999" i="10"/>
  <c r="O1998" i="10"/>
  <c r="O1997" i="10"/>
  <c r="O1996" i="10"/>
  <c r="O1995" i="10"/>
  <c r="O1994" i="10"/>
  <c r="O1993" i="10"/>
  <c r="O1992" i="10"/>
  <c r="O1991" i="10"/>
  <c r="O1990" i="10"/>
  <c r="O1989" i="10"/>
  <c r="O1988" i="10"/>
  <c r="O1987" i="10"/>
  <c r="O1986" i="10"/>
  <c r="O1985" i="10"/>
  <c r="O1984" i="10"/>
  <c r="O1983" i="10"/>
  <c r="O1982" i="10"/>
  <c r="O1981" i="10"/>
  <c r="O1980" i="10"/>
  <c r="O1979" i="10"/>
  <c r="O1978" i="10"/>
  <c r="O1977" i="10"/>
  <c r="O1976" i="10"/>
  <c r="O1975" i="10"/>
  <c r="O1974" i="10"/>
  <c r="O1973" i="10"/>
  <c r="O1972" i="10"/>
  <c r="O1971" i="10"/>
  <c r="O1970" i="10"/>
  <c r="O1969" i="10"/>
  <c r="O1968" i="10"/>
  <c r="O1967" i="10"/>
  <c r="O1966" i="10"/>
  <c r="O1965" i="10"/>
  <c r="O1964" i="10"/>
  <c r="O1963" i="10"/>
  <c r="O1962" i="10"/>
  <c r="O1961" i="10"/>
  <c r="O1960" i="10"/>
  <c r="O1959" i="10"/>
  <c r="O1958" i="10"/>
  <c r="O1957" i="10"/>
  <c r="O1956" i="10"/>
  <c r="O1955" i="10"/>
  <c r="O1954" i="10"/>
  <c r="O1953" i="10"/>
  <c r="O1952" i="10"/>
  <c r="O1951" i="10"/>
  <c r="O1950" i="10"/>
  <c r="O1949" i="10"/>
  <c r="O1948" i="10"/>
  <c r="O1947" i="10"/>
  <c r="O1946" i="10"/>
  <c r="O1945" i="10"/>
  <c r="O1944" i="10"/>
  <c r="O1943" i="10"/>
  <c r="O1942" i="10"/>
  <c r="O1941" i="10"/>
  <c r="O1940" i="10"/>
  <c r="O1939" i="10"/>
  <c r="O1938" i="10"/>
  <c r="O1937" i="10"/>
  <c r="O1936" i="10"/>
  <c r="O1935" i="10"/>
  <c r="O1934" i="10"/>
  <c r="O1933" i="10"/>
  <c r="O1932" i="10"/>
  <c r="O1931" i="10"/>
  <c r="O1930" i="10"/>
  <c r="O1929" i="10"/>
  <c r="O1928" i="10"/>
  <c r="O1927" i="10"/>
  <c r="O1926" i="10"/>
  <c r="O1925" i="10"/>
  <c r="O1924" i="10"/>
  <c r="O1923" i="10"/>
  <c r="O1922" i="10"/>
  <c r="O1921" i="10"/>
  <c r="O1920" i="10"/>
  <c r="O1919" i="10"/>
  <c r="O1918" i="10"/>
  <c r="O1917" i="10"/>
  <c r="O1916" i="10"/>
  <c r="O1915" i="10"/>
  <c r="O1914" i="10"/>
  <c r="O1913" i="10"/>
  <c r="O1912" i="10"/>
  <c r="O1911" i="10"/>
  <c r="O1910" i="10"/>
  <c r="O1909" i="10"/>
  <c r="O1908" i="10"/>
  <c r="O1907" i="10"/>
  <c r="O1906" i="10"/>
  <c r="O1905" i="10"/>
  <c r="O1904" i="10"/>
  <c r="O1903" i="10"/>
  <c r="O1902" i="10"/>
  <c r="O1901" i="10"/>
  <c r="O1900" i="10"/>
  <c r="O1899" i="10"/>
  <c r="O1898" i="10"/>
  <c r="O1897" i="10"/>
  <c r="O1896" i="10"/>
  <c r="O1895" i="10"/>
  <c r="O1894" i="10"/>
  <c r="O1893" i="10"/>
  <c r="O1892" i="10"/>
  <c r="O1891" i="10"/>
  <c r="O1890" i="10"/>
  <c r="O1889" i="10"/>
  <c r="O1888" i="10"/>
  <c r="O1887" i="10"/>
  <c r="O1886" i="10"/>
  <c r="O1885" i="10"/>
  <c r="O1884" i="10"/>
  <c r="O1883" i="10"/>
  <c r="O1882" i="10"/>
  <c r="O1881" i="10"/>
  <c r="O1880" i="10"/>
  <c r="O1879" i="10"/>
  <c r="O1878" i="10"/>
  <c r="O1877" i="10"/>
  <c r="O1876" i="10"/>
  <c r="O1875" i="10"/>
  <c r="O1874" i="10"/>
  <c r="O1873" i="10"/>
  <c r="O1872" i="10"/>
  <c r="O1871" i="10"/>
  <c r="O1870" i="10"/>
  <c r="O1869" i="10"/>
  <c r="O1868" i="10"/>
  <c r="O1867" i="10"/>
  <c r="O1866" i="10"/>
  <c r="O1865" i="10"/>
  <c r="O1864" i="10"/>
  <c r="O1863" i="10"/>
  <c r="O1862" i="10"/>
  <c r="O1861" i="10"/>
  <c r="O1860" i="10"/>
  <c r="O1859" i="10"/>
  <c r="O1858" i="10"/>
  <c r="O1857" i="10"/>
  <c r="O1856" i="10"/>
  <c r="O1855" i="10"/>
  <c r="O1854" i="10"/>
  <c r="O1853" i="10"/>
  <c r="O1852" i="10"/>
  <c r="O1851" i="10"/>
  <c r="O1850" i="10"/>
  <c r="O1849" i="10"/>
  <c r="O1848" i="10"/>
  <c r="O1847" i="10"/>
  <c r="O1846" i="10"/>
  <c r="O1845" i="10"/>
  <c r="O1844" i="10"/>
  <c r="O1843" i="10"/>
  <c r="O1842" i="10"/>
  <c r="O1841" i="10"/>
  <c r="O1840" i="10"/>
  <c r="O1839" i="10"/>
  <c r="O1838" i="10"/>
  <c r="O1837" i="10"/>
  <c r="O1836" i="10"/>
  <c r="O1835" i="10"/>
  <c r="O1834" i="10"/>
  <c r="O1833" i="10"/>
  <c r="O1832" i="10"/>
  <c r="O1831" i="10"/>
  <c r="O1830" i="10"/>
  <c r="O1829" i="10"/>
  <c r="O1828" i="10"/>
  <c r="O1827" i="10"/>
  <c r="O1826" i="10"/>
  <c r="O1825" i="10"/>
  <c r="O1824" i="10"/>
  <c r="O1823" i="10"/>
  <c r="O1822" i="10"/>
  <c r="O1821" i="10"/>
  <c r="O1820" i="10"/>
  <c r="O1819" i="10"/>
  <c r="O1818" i="10"/>
  <c r="O1817" i="10"/>
  <c r="O1816" i="10"/>
  <c r="O1815" i="10"/>
  <c r="O1814" i="10"/>
  <c r="O1813" i="10"/>
  <c r="O1812" i="10"/>
  <c r="O1811" i="10"/>
  <c r="O1810" i="10"/>
  <c r="O1809" i="10"/>
  <c r="O1808" i="10"/>
  <c r="O1807" i="10"/>
  <c r="O1806" i="10"/>
  <c r="O1805" i="10"/>
  <c r="O1804" i="10"/>
  <c r="O1803" i="10"/>
  <c r="O1802" i="10"/>
  <c r="O1801" i="10"/>
  <c r="O1800" i="10"/>
  <c r="O1799" i="10"/>
  <c r="O1798" i="10"/>
  <c r="O1797" i="10"/>
  <c r="O1796" i="10"/>
  <c r="O1795" i="10"/>
  <c r="O1794" i="10"/>
  <c r="O1793" i="10"/>
  <c r="O1792" i="10"/>
  <c r="O1791" i="10"/>
  <c r="O1790" i="10"/>
  <c r="O1789" i="10"/>
  <c r="O1788" i="10"/>
  <c r="O1787" i="10"/>
  <c r="O1786" i="10"/>
  <c r="O1785" i="10"/>
  <c r="O1784" i="10"/>
  <c r="O1783" i="10"/>
  <c r="O1782" i="10"/>
  <c r="O1781" i="10"/>
  <c r="O1780" i="10"/>
  <c r="O1779" i="10"/>
  <c r="O1778" i="10"/>
  <c r="O1777" i="10"/>
  <c r="O1776" i="10"/>
  <c r="O1775" i="10"/>
  <c r="O1774" i="10"/>
  <c r="O1773" i="10"/>
  <c r="O1772" i="10"/>
  <c r="O1771" i="10"/>
  <c r="O1770" i="10"/>
  <c r="O1769" i="10"/>
  <c r="O1768" i="10"/>
  <c r="O1767" i="10"/>
  <c r="O1766" i="10"/>
  <c r="O1765" i="10"/>
  <c r="O1764" i="10"/>
  <c r="O1763" i="10"/>
  <c r="O1762" i="10"/>
  <c r="O1761" i="10"/>
  <c r="O1760" i="10"/>
  <c r="O1759" i="10"/>
  <c r="O1758" i="10"/>
  <c r="O1757" i="10"/>
  <c r="O1756" i="10"/>
  <c r="O1755" i="10"/>
  <c r="O1754" i="10"/>
  <c r="O1753" i="10"/>
  <c r="O1752" i="10"/>
  <c r="O1751" i="10"/>
  <c r="O1750" i="10"/>
  <c r="O1749" i="10"/>
  <c r="O1748" i="10"/>
  <c r="O1747" i="10"/>
  <c r="O1746" i="10"/>
  <c r="O1745" i="10"/>
  <c r="O1744" i="10"/>
  <c r="O1743" i="10"/>
  <c r="O1742" i="10"/>
  <c r="O1741" i="10"/>
  <c r="O1740" i="10"/>
  <c r="O1739" i="10"/>
  <c r="O1738" i="10"/>
  <c r="O1737" i="10"/>
  <c r="O1736" i="10"/>
  <c r="O1735" i="10"/>
  <c r="O1734" i="10"/>
  <c r="O1733" i="10"/>
  <c r="O1732" i="10"/>
  <c r="O1731" i="10"/>
  <c r="O1730" i="10"/>
  <c r="O1729" i="10"/>
  <c r="O1728" i="10"/>
  <c r="O1727" i="10"/>
  <c r="O1726" i="10"/>
  <c r="O1725" i="10"/>
  <c r="O1724" i="10"/>
  <c r="O1723" i="10"/>
  <c r="O1722" i="10"/>
  <c r="O1721" i="10"/>
  <c r="O1720" i="10"/>
  <c r="O1719" i="10"/>
  <c r="O1718" i="10"/>
  <c r="O1717" i="10"/>
  <c r="O1716" i="10"/>
  <c r="O1715" i="10"/>
  <c r="O1714" i="10"/>
  <c r="O1713" i="10"/>
  <c r="O1712" i="10"/>
  <c r="O1711" i="10"/>
  <c r="O1710" i="10"/>
  <c r="O1709" i="10"/>
  <c r="O1708" i="10"/>
  <c r="O1707" i="10"/>
  <c r="O1706" i="10"/>
  <c r="O1705" i="10"/>
  <c r="O1704" i="10"/>
  <c r="O1703" i="10"/>
  <c r="O1702" i="10"/>
  <c r="O1701" i="10"/>
  <c r="O1700" i="10"/>
  <c r="O1699" i="10"/>
  <c r="O1698" i="10"/>
  <c r="O1697" i="10"/>
  <c r="O1696" i="10"/>
  <c r="O1695" i="10"/>
  <c r="O1694" i="10"/>
  <c r="O1693" i="10"/>
  <c r="O1692" i="10"/>
  <c r="O1691" i="10"/>
  <c r="O1690" i="10"/>
  <c r="O1689" i="10"/>
  <c r="O1688" i="10"/>
  <c r="O1687" i="10"/>
  <c r="O1686" i="10"/>
  <c r="O1685" i="10"/>
  <c r="O1684" i="10"/>
  <c r="O1683" i="10"/>
  <c r="O1682" i="10"/>
  <c r="O1681" i="10"/>
  <c r="O1680" i="10"/>
  <c r="O1679" i="10"/>
  <c r="O1678" i="10"/>
  <c r="O1677" i="10"/>
  <c r="O1676" i="10"/>
  <c r="O1675" i="10"/>
  <c r="O1674" i="10"/>
  <c r="O1673" i="10"/>
  <c r="O1672" i="10"/>
  <c r="O1671" i="10"/>
  <c r="O1670" i="10"/>
  <c r="O1669" i="10"/>
  <c r="O1668" i="10"/>
  <c r="O1667" i="10"/>
  <c r="O1666" i="10"/>
  <c r="O1665" i="10"/>
  <c r="O1664" i="10"/>
  <c r="O1663" i="10"/>
  <c r="O1662" i="10"/>
  <c r="O1661" i="10"/>
  <c r="O1660" i="10"/>
  <c r="O1659" i="10"/>
  <c r="O1658" i="10"/>
  <c r="O1657" i="10"/>
  <c r="O1656" i="10"/>
  <c r="O1655" i="10"/>
  <c r="O1654" i="10"/>
  <c r="O1653" i="10"/>
  <c r="O1652" i="10"/>
  <c r="O1651" i="10"/>
  <c r="O1650" i="10"/>
  <c r="O1649" i="10"/>
  <c r="O1648" i="10"/>
  <c r="O1647" i="10"/>
  <c r="O1646" i="10"/>
  <c r="O1645" i="10"/>
  <c r="O1644" i="10"/>
  <c r="O1643" i="10"/>
  <c r="O1642" i="10"/>
  <c r="O1641" i="10"/>
  <c r="O1640" i="10"/>
  <c r="O1639" i="10"/>
  <c r="O1638" i="10"/>
  <c r="O1637" i="10"/>
  <c r="O1636" i="10"/>
  <c r="O1635" i="10"/>
  <c r="O1634" i="10"/>
  <c r="O1633" i="10"/>
  <c r="O1632" i="10"/>
  <c r="O1631" i="10"/>
  <c r="O1630" i="10"/>
  <c r="O1629" i="10"/>
  <c r="O1628" i="10"/>
  <c r="O1627" i="10"/>
  <c r="O1626" i="10"/>
  <c r="O1625" i="10"/>
  <c r="O1624" i="10"/>
  <c r="O1623" i="10"/>
  <c r="O1622" i="10"/>
  <c r="O1621" i="10"/>
  <c r="O1620" i="10"/>
  <c r="O1619" i="10"/>
  <c r="O1618" i="10"/>
  <c r="O1617" i="10"/>
  <c r="O1616" i="10"/>
  <c r="O1615" i="10"/>
  <c r="O1614" i="10"/>
  <c r="O1613" i="10"/>
  <c r="O1612" i="10"/>
  <c r="O1611" i="10"/>
  <c r="O1610" i="10"/>
  <c r="O1609" i="10"/>
  <c r="O1608" i="10"/>
  <c r="O1607" i="10"/>
  <c r="O1606" i="10"/>
  <c r="O1605" i="10"/>
  <c r="O1604" i="10"/>
  <c r="O1603" i="10"/>
  <c r="O1602" i="10"/>
  <c r="O1601" i="10"/>
  <c r="O1600" i="10"/>
  <c r="O1599" i="10"/>
  <c r="O1598" i="10"/>
  <c r="O1597" i="10"/>
  <c r="O1596" i="10"/>
  <c r="O1595" i="10"/>
  <c r="O1594" i="10"/>
  <c r="O1593" i="10"/>
  <c r="O1592" i="10"/>
  <c r="O1591" i="10"/>
  <c r="O1590" i="10"/>
  <c r="O1589" i="10"/>
  <c r="O1588" i="10"/>
  <c r="O1587" i="10"/>
  <c r="O1586" i="10"/>
  <c r="O1585" i="10"/>
  <c r="O1584" i="10"/>
  <c r="O1583" i="10"/>
  <c r="O1582" i="10"/>
  <c r="O1581" i="10"/>
  <c r="O1580" i="10"/>
  <c r="O1579" i="10"/>
  <c r="O1578" i="10"/>
  <c r="O1577" i="10"/>
  <c r="O1576" i="10"/>
  <c r="O1575" i="10"/>
  <c r="O1574" i="10"/>
  <c r="O1573" i="10"/>
  <c r="O1572" i="10"/>
  <c r="O1571" i="10"/>
  <c r="O1570" i="10"/>
  <c r="O1569" i="10"/>
  <c r="O1568" i="10"/>
  <c r="O1567" i="10"/>
  <c r="O1566" i="10"/>
  <c r="O1565" i="10"/>
  <c r="O1564" i="10"/>
  <c r="O1563" i="10"/>
  <c r="O1562" i="10"/>
  <c r="O1561" i="10"/>
  <c r="O1560" i="10"/>
  <c r="O1559" i="10"/>
  <c r="O1558" i="10"/>
  <c r="O1557" i="10"/>
  <c r="O1556" i="10"/>
  <c r="O1555" i="10"/>
  <c r="O1554" i="10"/>
  <c r="O1553" i="10"/>
  <c r="O1552" i="10"/>
  <c r="O1551" i="10"/>
  <c r="O1550" i="10"/>
  <c r="O1549" i="10"/>
  <c r="O1548" i="10"/>
  <c r="O1547" i="10"/>
  <c r="O1546" i="10"/>
  <c r="O1545" i="10"/>
  <c r="O1544" i="10"/>
  <c r="O1543" i="10"/>
  <c r="O1542" i="10"/>
  <c r="O1541" i="10"/>
  <c r="O1540" i="10"/>
  <c r="O1539" i="10"/>
  <c r="O1538" i="10"/>
  <c r="O1537" i="10"/>
  <c r="O1536" i="10"/>
  <c r="O1535" i="10"/>
  <c r="O1534" i="10"/>
  <c r="O1533" i="10"/>
  <c r="O1532" i="10"/>
  <c r="O1531" i="10"/>
  <c r="O1530" i="10"/>
  <c r="O1529" i="10"/>
  <c r="O1528" i="10"/>
  <c r="O1527" i="10"/>
  <c r="O1526" i="10"/>
  <c r="O1525" i="10"/>
  <c r="O1524" i="10"/>
  <c r="O1523" i="10"/>
  <c r="O1522" i="10"/>
  <c r="O1521" i="10"/>
  <c r="O1520" i="10"/>
  <c r="O1519" i="10"/>
  <c r="O1518" i="10"/>
  <c r="O1517" i="10"/>
  <c r="O1516" i="10"/>
  <c r="O1515" i="10"/>
  <c r="O1514" i="10"/>
  <c r="O1513" i="10"/>
  <c r="O1512" i="10"/>
  <c r="O1511" i="10"/>
  <c r="O1510" i="10"/>
  <c r="O1509" i="10"/>
  <c r="O1508" i="10"/>
  <c r="O1507" i="10"/>
  <c r="O1506" i="10"/>
  <c r="O1505" i="10"/>
  <c r="O1504" i="10"/>
  <c r="O1503" i="10"/>
  <c r="O1502" i="10"/>
  <c r="O1501" i="10"/>
  <c r="O1500" i="10"/>
  <c r="O1499" i="10"/>
  <c r="O1498" i="10"/>
  <c r="O1497" i="10"/>
  <c r="O1496" i="10"/>
  <c r="O1495" i="10"/>
  <c r="O1494" i="10"/>
  <c r="O1493" i="10"/>
  <c r="O1492" i="10"/>
  <c r="O1491" i="10"/>
  <c r="O1490" i="10"/>
  <c r="O1489" i="10"/>
  <c r="O1488" i="10"/>
  <c r="O1487" i="10"/>
  <c r="O1486" i="10"/>
  <c r="O1485" i="10"/>
  <c r="O1484" i="10"/>
  <c r="O1483" i="10"/>
  <c r="O1482" i="10"/>
  <c r="O1481" i="10"/>
  <c r="O1480" i="10"/>
  <c r="O1479" i="10"/>
  <c r="O1478" i="10"/>
  <c r="O1477" i="10"/>
  <c r="O1476" i="10"/>
  <c r="O1475" i="10"/>
  <c r="O1474" i="10"/>
  <c r="O1473" i="10"/>
  <c r="O1472" i="10"/>
  <c r="O1471" i="10"/>
  <c r="O1470" i="10"/>
  <c r="O1469" i="10"/>
  <c r="O1468" i="10"/>
  <c r="O1467" i="10"/>
  <c r="O1466" i="10"/>
  <c r="O1465" i="10"/>
  <c r="O1464" i="10"/>
  <c r="O1463" i="10"/>
  <c r="O1462" i="10"/>
  <c r="O1461" i="10"/>
  <c r="O1460" i="10"/>
  <c r="O1459" i="10"/>
  <c r="O1458" i="10"/>
  <c r="O1457" i="10"/>
  <c r="O1456" i="10"/>
  <c r="O1455" i="10"/>
  <c r="O1454" i="10"/>
  <c r="O1453" i="10"/>
  <c r="O1452" i="10"/>
  <c r="O1451" i="10"/>
  <c r="O1450" i="10"/>
  <c r="O1449" i="10"/>
  <c r="O1448" i="10"/>
  <c r="O1447" i="10"/>
  <c r="O1446" i="10"/>
  <c r="O1445" i="10"/>
  <c r="O1444" i="10"/>
  <c r="O1443" i="10"/>
  <c r="O1442" i="10"/>
  <c r="O1441" i="10"/>
  <c r="O1440" i="10"/>
  <c r="O1439" i="10"/>
  <c r="O1438" i="10"/>
  <c r="O1437" i="10"/>
  <c r="O1436" i="10"/>
  <c r="O1435" i="10"/>
  <c r="O1434" i="10"/>
  <c r="O1433" i="10"/>
  <c r="O1432" i="10"/>
  <c r="O1431" i="10"/>
  <c r="O1430" i="10"/>
  <c r="O1429" i="10"/>
  <c r="O1428" i="10"/>
  <c r="O1427" i="10"/>
  <c r="O1426" i="10"/>
  <c r="O1425" i="10"/>
  <c r="O1424" i="10"/>
  <c r="O1423" i="10"/>
  <c r="O1422" i="10"/>
  <c r="O1421" i="10"/>
  <c r="O1420" i="10"/>
  <c r="O1419" i="10"/>
  <c r="O1418" i="10"/>
  <c r="O1417" i="10"/>
  <c r="O1416" i="10"/>
  <c r="O1415" i="10"/>
  <c r="O1414" i="10"/>
  <c r="O1413" i="10"/>
  <c r="O1412" i="10"/>
  <c r="O1411" i="10"/>
  <c r="O1410" i="10"/>
  <c r="O1409" i="10"/>
  <c r="O1408" i="10"/>
  <c r="O1407" i="10"/>
  <c r="O1406" i="10"/>
  <c r="O1405" i="10"/>
  <c r="O1404" i="10"/>
  <c r="O1403" i="10"/>
  <c r="O1402" i="10"/>
  <c r="O1401" i="10"/>
  <c r="O1400" i="10"/>
  <c r="O1399" i="10"/>
  <c r="O1398" i="10"/>
  <c r="O1397" i="10"/>
  <c r="O1396" i="10"/>
  <c r="O1395" i="10"/>
  <c r="O1394" i="10"/>
  <c r="O1393" i="10"/>
  <c r="O1392" i="10"/>
  <c r="O1391" i="10"/>
  <c r="O1390" i="10"/>
  <c r="O1389" i="10"/>
  <c r="O1388" i="10"/>
  <c r="O1387" i="10"/>
  <c r="O1386" i="10"/>
  <c r="O1385" i="10"/>
  <c r="O1384" i="10"/>
  <c r="O1383" i="10"/>
  <c r="O1382" i="10"/>
  <c r="O1381" i="10"/>
  <c r="O1380" i="10"/>
  <c r="O1379" i="10"/>
  <c r="O1378" i="10"/>
  <c r="O1377" i="10"/>
  <c r="O1376" i="10"/>
  <c r="O1375" i="10"/>
  <c r="O1374" i="10"/>
  <c r="O1373" i="10"/>
  <c r="O1372" i="10"/>
  <c r="O1371" i="10"/>
  <c r="O1370" i="10"/>
  <c r="O1369" i="10"/>
  <c r="O1368" i="10"/>
  <c r="O1367" i="10"/>
  <c r="O1366" i="10"/>
  <c r="O1365" i="10"/>
  <c r="O1364" i="10"/>
  <c r="O1363" i="10"/>
  <c r="O1362" i="10"/>
  <c r="O1361" i="10"/>
  <c r="O1360" i="10"/>
  <c r="O1359" i="10"/>
  <c r="O1358" i="10"/>
  <c r="O1357" i="10"/>
  <c r="O1356" i="10"/>
  <c r="O1355" i="10"/>
  <c r="O1354" i="10"/>
  <c r="O1353" i="10"/>
  <c r="O1352" i="10"/>
  <c r="O1351" i="10"/>
  <c r="O1350" i="10"/>
  <c r="O1349" i="10"/>
  <c r="O1348" i="10"/>
  <c r="O1347" i="10"/>
  <c r="O1346" i="10"/>
  <c r="O1345" i="10"/>
  <c r="O1344" i="10"/>
  <c r="O1343" i="10"/>
  <c r="O1342" i="10"/>
  <c r="O1341" i="10"/>
  <c r="O1340" i="10"/>
  <c r="O1339" i="10"/>
  <c r="O1338" i="10"/>
  <c r="O1337" i="10"/>
  <c r="O1336" i="10"/>
  <c r="O1335" i="10"/>
  <c r="O1334" i="10"/>
  <c r="O1333" i="10"/>
  <c r="O1332" i="10"/>
  <c r="O1331" i="10"/>
  <c r="O1330" i="10"/>
  <c r="O1329" i="10"/>
  <c r="O1328" i="10"/>
  <c r="O1327" i="10"/>
  <c r="O1326" i="10"/>
  <c r="O1325" i="10"/>
  <c r="O1324" i="10"/>
  <c r="O1323" i="10"/>
  <c r="O1322" i="10"/>
  <c r="O1321" i="10"/>
  <c r="O1320" i="10"/>
  <c r="O1319" i="10"/>
  <c r="O1318" i="10"/>
  <c r="O1317" i="10"/>
  <c r="O1316" i="10"/>
  <c r="O1315" i="10"/>
  <c r="O1314" i="10"/>
  <c r="O1313" i="10"/>
  <c r="O1312" i="10"/>
  <c r="O1311" i="10"/>
  <c r="O1310" i="10"/>
  <c r="O1309" i="10"/>
  <c r="O1308" i="10"/>
  <c r="O1307" i="10"/>
  <c r="O1306" i="10"/>
  <c r="O1305" i="10"/>
  <c r="O1304" i="10"/>
  <c r="O1303" i="10"/>
  <c r="O1302" i="10"/>
  <c r="O1301" i="10"/>
  <c r="O1300" i="10"/>
  <c r="O1299" i="10"/>
  <c r="O1298" i="10"/>
  <c r="O1297" i="10"/>
  <c r="O1296" i="10"/>
  <c r="O1295" i="10"/>
  <c r="O1294" i="10"/>
  <c r="O1293" i="10"/>
  <c r="O1292" i="10"/>
  <c r="O1291" i="10"/>
  <c r="O1290" i="10"/>
  <c r="O1289" i="10"/>
  <c r="O1288" i="10"/>
  <c r="O1287" i="10"/>
  <c r="O1286" i="10"/>
  <c r="O1285" i="10"/>
  <c r="O1284" i="10"/>
  <c r="O1283" i="10"/>
  <c r="O1282" i="10"/>
  <c r="O1281" i="10"/>
  <c r="O1280" i="10"/>
  <c r="O1279" i="10"/>
  <c r="O1278" i="10"/>
  <c r="O1277" i="10"/>
  <c r="O1276" i="10"/>
  <c r="O1275" i="10"/>
  <c r="O1274" i="10"/>
  <c r="O1273" i="10"/>
  <c r="O1272" i="10"/>
  <c r="O1271" i="10"/>
  <c r="O1270" i="10"/>
  <c r="O1269" i="10"/>
  <c r="O1268" i="10"/>
  <c r="O1267" i="10"/>
  <c r="O1266" i="10"/>
  <c r="O1265" i="10"/>
  <c r="O1264" i="10"/>
  <c r="O1263" i="10"/>
  <c r="O1262" i="10"/>
  <c r="O1261" i="10"/>
  <c r="O1260" i="10"/>
  <c r="O1259" i="10"/>
  <c r="O1258" i="10"/>
  <c r="O1257" i="10"/>
  <c r="O1256" i="10"/>
  <c r="O1255" i="10"/>
  <c r="O1254" i="10"/>
  <c r="O1253" i="10"/>
  <c r="O1252" i="10"/>
  <c r="O1251" i="10"/>
  <c r="O1250" i="10"/>
  <c r="O1249" i="10"/>
  <c r="O1248" i="10"/>
  <c r="O1247" i="10"/>
  <c r="O1246" i="10"/>
  <c r="O1245" i="10"/>
  <c r="O1244" i="10"/>
  <c r="O1243" i="10"/>
  <c r="O1242" i="10"/>
  <c r="O1241" i="10"/>
  <c r="O1240" i="10"/>
  <c r="O1239" i="10"/>
  <c r="O1238" i="10"/>
  <c r="O1237" i="10"/>
  <c r="O1236" i="10"/>
  <c r="O1235" i="10"/>
  <c r="O1234" i="10"/>
  <c r="O1233" i="10"/>
  <c r="O1232" i="10"/>
  <c r="O1231" i="10"/>
  <c r="O1230" i="10"/>
  <c r="O1229" i="10"/>
  <c r="O1228" i="10"/>
  <c r="O1227" i="10"/>
  <c r="O1226" i="10"/>
  <c r="O1225" i="10"/>
  <c r="O1224" i="10"/>
  <c r="O1223" i="10"/>
  <c r="O1222" i="10"/>
  <c r="O1221" i="10"/>
  <c r="O1220" i="10"/>
  <c r="O1219" i="10"/>
  <c r="O1218" i="10"/>
  <c r="O1217" i="10"/>
  <c r="O1216" i="10"/>
  <c r="O1215" i="10"/>
  <c r="O1214" i="10"/>
  <c r="O1213" i="10"/>
  <c r="O1212" i="10"/>
  <c r="O1211" i="10"/>
  <c r="O1210" i="10"/>
  <c r="O1209" i="10"/>
  <c r="O1208" i="10"/>
  <c r="O1207" i="10"/>
  <c r="O1206" i="10"/>
  <c r="O1205" i="10"/>
  <c r="O1204" i="10"/>
  <c r="O1203" i="10"/>
  <c r="O1202" i="10"/>
  <c r="O1201" i="10"/>
  <c r="O1200" i="10"/>
  <c r="O1199" i="10"/>
  <c r="O1198" i="10"/>
  <c r="O1197" i="10"/>
  <c r="O1196" i="10"/>
  <c r="O1195" i="10"/>
  <c r="O1194" i="10"/>
  <c r="O1193" i="10"/>
  <c r="O1192" i="10"/>
  <c r="O1191" i="10"/>
  <c r="O1190" i="10"/>
  <c r="O1189" i="10"/>
  <c r="O1188" i="10"/>
  <c r="O1187" i="10"/>
  <c r="O1186" i="10"/>
  <c r="O1185" i="10"/>
  <c r="O1184" i="10"/>
  <c r="O1183" i="10"/>
  <c r="O1182" i="10"/>
  <c r="O1181" i="10"/>
  <c r="O1180" i="10"/>
  <c r="O1179" i="10"/>
  <c r="O1178" i="10"/>
  <c r="O1177" i="10"/>
  <c r="O1176" i="10"/>
  <c r="O1175" i="10"/>
  <c r="O1174" i="10"/>
  <c r="O1173" i="10"/>
  <c r="O1172" i="10"/>
  <c r="O1171" i="10"/>
  <c r="O1170" i="10"/>
  <c r="O1169" i="10"/>
  <c r="O1168" i="10"/>
  <c r="O1167" i="10"/>
  <c r="O1166" i="10"/>
  <c r="O1165" i="10"/>
  <c r="O1164" i="10"/>
  <c r="O1163" i="10"/>
  <c r="O1162" i="10"/>
  <c r="O1161" i="10"/>
  <c r="O1160" i="10"/>
  <c r="O1159" i="10"/>
  <c r="O1158" i="10"/>
  <c r="O1157" i="10"/>
  <c r="O1156" i="10"/>
  <c r="O1155" i="10"/>
  <c r="O1154" i="10"/>
  <c r="O1153" i="10"/>
  <c r="O1152" i="10"/>
  <c r="O1151" i="10"/>
  <c r="O1150" i="10"/>
  <c r="O1149" i="10"/>
  <c r="O1148" i="10"/>
  <c r="O1147" i="10"/>
  <c r="O1146" i="10"/>
  <c r="O1145" i="10"/>
  <c r="O1144" i="10"/>
  <c r="O1143" i="10"/>
  <c r="O1142" i="10"/>
  <c r="O1141" i="10"/>
  <c r="O1140" i="10"/>
  <c r="O1139" i="10"/>
  <c r="O1138" i="10"/>
  <c r="O1137" i="10"/>
  <c r="O1136" i="10"/>
  <c r="O1135" i="10"/>
  <c r="O1134" i="10"/>
  <c r="O1133" i="10"/>
  <c r="O1132" i="10"/>
  <c r="O1131" i="10"/>
  <c r="O1130" i="10"/>
  <c r="O1129" i="10"/>
  <c r="O1128" i="10"/>
  <c r="O1127" i="10"/>
  <c r="O1126" i="10"/>
  <c r="O1125" i="10"/>
  <c r="O1124" i="10"/>
  <c r="O1123" i="10"/>
  <c r="O1122" i="10"/>
  <c r="O1121" i="10"/>
  <c r="O1120" i="10"/>
  <c r="O1119" i="10"/>
  <c r="O1118" i="10"/>
  <c r="O1117" i="10"/>
  <c r="O1116" i="10"/>
  <c r="O1115" i="10"/>
  <c r="O1114" i="10"/>
  <c r="O1113" i="10"/>
  <c r="O1112" i="10"/>
  <c r="O1111" i="10"/>
  <c r="O1110" i="10"/>
  <c r="O1109" i="10"/>
  <c r="O1108" i="10"/>
  <c r="O1107" i="10"/>
  <c r="O1106" i="10"/>
  <c r="O1105" i="10"/>
  <c r="O1104" i="10"/>
  <c r="O1103" i="10"/>
  <c r="O1102" i="10"/>
  <c r="O1101" i="10"/>
  <c r="O1100" i="10"/>
  <c r="O1099" i="10"/>
  <c r="O1098" i="10"/>
  <c r="O1097" i="10"/>
  <c r="O1096" i="10"/>
  <c r="O1095" i="10"/>
  <c r="O1094" i="10"/>
  <c r="O1093" i="10"/>
  <c r="O1092" i="10"/>
  <c r="O1091" i="10"/>
  <c r="O1090" i="10"/>
  <c r="O1089" i="10"/>
  <c r="O1088" i="10"/>
  <c r="O1087" i="10"/>
  <c r="O1086" i="10"/>
  <c r="O1085" i="10"/>
  <c r="O1084" i="10"/>
  <c r="O1083" i="10"/>
  <c r="O1082" i="10"/>
  <c r="O1081" i="10"/>
  <c r="O1080" i="10"/>
  <c r="O1079" i="10"/>
  <c r="O1078" i="10"/>
  <c r="O1077" i="10"/>
  <c r="O1076" i="10"/>
  <c r="O1075" i="10"/>
  <c r="O1074" i="10"/>
  <c r="O1073" i="10"/>
  <c r="O1072" i="10"/>
  <c r="O1071" i="10"/>
  <c r="O1070" i="10"/>
  <c r="O1069" i="10"/>
  <c r="O1068" i="10"/>
  <c r="O1067" i="10"/>
  <c r="O1066" i="10"/>
  <c r="O1065" i="10"/>
  <c r="O1064" i="10"/>
  <c r="O1063" i="10"/>
  <c r="O1062" i="10"/>
  <c r="O1061" i="10"/>
  <c r="O1060" i="10"/>
  <c r="O1059" i="10"/>
  <c r="O1058" i="10"/>
  <c r="O1057" i="10"/>
  <c r="O1056" i="10"/>
  <c r="O1055" i="10"/>
  <c r="O1054" i="10"/>
  <c r="O1053" i="10"/>
  <c r="O1052" i="10"/>
  <c r="O1051" i="10"/>
  <c r="O1050" i="10"/>
  <c r="O1049" i="10"/>
  <c r="O1048" i="10"/>
  <c r="O1047" i="10"/>
  <c r="O1046" i="10"/>
  <c r="O1045" i="10"/>
  <c r="O1044" i="10"/>
  <c r="O1043" i="10"/>
  <c r="O1042" i="10"/>
  <c r="O1041" i="10"/>
  <c r="O1040" i="10"/>
  <c r="O1039" i="10"/>
  <c r="O1038" i="10"/>
  <c r="O1037" i="10"/>
  <c r="O1036" i="10"/>
  <c r="O1035" i="10"/>
  <c r="O1034" i="10"/>
  <c r="O1033" i="10"/>
  <c r="O1032" i="10"/>
  <c r="O1031" i="10"/>
  <c r="O1030" i="10"/>
  <c r="O1029" i="10"/>
  <c r="O1028" i="10"/>
  <c r="O1027" i="10"/>
  <c r="O1026" i="10"/>
  <c r="O1025" i="10"/>
  <c r="O1024" i="10"/>
  <c r="O1023" i="10"/>
  <c r="O1022" i="10"/>
  <c r="O1021" i="10"/>
  <c r="O1020" i="10"/>
  <c r="O1019" i="10"/>
  <c r="O1018" i="10"/>
  <c r="O1017" i="10"/>
  <c r="O1016" i="10"/>
  <c r="O1015" i="10"/>
  <c r="O1014" i="10"/>
  <c r="O1013" i="10"/>
  <c r="O1012" i="10"/>
  <c r="O1011" i="10"/>
  <c r="O1010" i="10"/>
  <c r="O1009" i="10"/>
  <c r="O1008" i="10"/>
  <c r="O1007" i="10"/>
  <c r="O1006" i="10"/>
  <c r="O1005" i="10"/>
  <c r="O1004" i="10"/>
  <c r="O1003" i="10"/>
  <c r="O1002" i="10"/>
  <c r="O1001" i="10"/>
  <c r="O1000" i="10"/>
  <c r="O999" i="10"/>
  <c r="O998" i="10"/>
  <c r="O997" i="10"/>
  <c r="O996" i="10"/>
  <c r="O995" i="10"/>
  <c r="O994" i="10"/>
  <c r="O993" i="10"/>
  <c r="O992" i="10"/>
  <c r="O991" i="10"/>
  <c r="O990" i="10"/>
  <c r="O989" i="10"/>
  <c r="O988" i="10"/>
  <c r="O987" i="10"/>
  <c r="O986" i="10"/>
  <c r="O985" i="10"/>
  <c r="O984" i="10"/>
  <c r="O983" i="10"/>
  <c r="O982" i="10"/>
  <c r="O981" i="10"/>
  <c r="O980" i="10"/>
  <c r="O979" i="10"/>
  <c r="O978" i="10"/>
  <c r="O977" i="10"/>
  <c r="O976" i="10"/>
  <c r="O975" i="10"/>
  <c r="O974" i="10"/>
  <c r="O973" i="10"/>
  <c r="O972" i="10"/>
  <c r="O971" i="10"/>
  <c r="O970" i="10"/>
  <c r="O969" i="10"/>
  <c r="O968" i="10"/>
  <c r="O967" i="10"/>
  <c r="O966" i="10"/>
  <c r="O965" i="10"/>
  <c r="O964" i="10"/>
  <c r="O963" i="10"/>
  <c r="O962" i="10"/>
  <c r="O961" i="10"/>
  <c r="O960" i="10"/>
  <c r="O959" i="10"/>
  <c r="O958" i="10"/>
  <c r="O957" i="10"/>
  <c r="O956" i="10"/>
  <c r="O955" i="10"/>
  <c r="O954" i="10"/>
  <c r="O953" i="10"/>
  <c r="O952" i="10"/>
  <c r="O951" i="10"/>
  <c r="O950" i="10"/>
  <c r="O949" i="10"/>
  <c r="O948" i="10"/>
  <c r="O947" i="10"/>
  <c r="O946" i="10"/>
  <c r="O945" i="10"/>
  <c r="O944" i="10"/>
  <c r="O943" i="10"/>
  <c r="O942" i="10"/>
  <c r="O941" i="10"/>
  <c r="O940" i="10"/>
  <c r="O939" i="10"/>
  <c r="O938" i="10"/>
  <c r="O937" i="10"/>
  <c r="O936" i="10"/>
  <c r="O935" i="10"/>
  <c r="O934" i="10"/>
  <c r="O933" i="10"/>
  <c r="O932" i="10"/>
  <c r="O931" i="10"/>
  <c r="O930" i="10"/>
  <c r="O929" i="10"/>
  <c r="O928" i="10"/>
  <c r="O927" i="10"/>
  <c r="O926" i="10"/>
  <c r="O925" i="10"/>
  <c r="O924" i="10"/>
  <c r="O923" i="10"/>
  <c r="O922" i="10"/>
  <c r="O921" i="10"/>
  <c r="O920" i="10"/>
  <c r="O919" i="10"/>
  <c r="O918" i="10"/>
  <c r="O917" i="10"/>
  <c r="O916" i="10"/>
  <c r="O915" i="10"/>
  <c r="O914" i="10"/>
  <c r="O913" i="10"/>
  <c r="O912" i="10"/>
  <c r="O911" i="10"/>
  <c r="O910" i="10"/>
  <c r="O909" i="10"/>
  <c r="O908" i="10"/>
  <c r="O907" i="10"/>
  <c r="O906" i="10"/>
  <c r="O905" i="10"/>
  <c r="O904" i="10"/>
  <c r="O903" i="10"/>
  <c r="O902" i="10"/>
  <c r="O901" i="10"/>
  <c r="O900" i="10"/>
  <c r="O899" i="10"/>
  <c r="O898" i="10"/>
  <c r="O897" i="10"/>
  <c r="O896" i="10"/>
  <c r="O895" i="10"/>
  <c r="O894" i="10"/>
  <c r="O893" i="10"/>
  <c r="O892" i="10"/>
  <c r="O891" i="10"/>
  <c r="O890" i="10"/>
  <c r="O889" i="10"/>
  <c r="O888" i="10"/>
  <c r="O887" i="10"/>
  <c r="O886" i="10"/>
  <c r="O885" i="10"/>
  <c r="O884" i="10"/>
  <c r="O883" i="10"/>
  <c r="O882" i="10"/>
  <c r="O881" i="10"/>
  <c r="O880" i="10"/>
  <c r="O879" i="10"/>
  <c r="O878" i="10"/>
  <c r="O877" i="10"/>
  <c r="O876" i="10"/>
  <c r="O875" i="10"/>
  <c r="O874" i="10"/>
  <c r="O873" i="10"/>
  <c r="O872" i="10"/>
  <c r="O871" i="10"/>
  <c r="O870" i="10"/>
  <c r="O869" i="10"/>
  <c r="O868" i="10"/>
  <c r="O867" i="10"/>
  <c r="O866" i="10"/>
  <c r="O865" i="10"/>
  <c r="O864" i="10"/>
  <c r="O863" i="10"/>
  <c r="O862" i="10"/>
  <c r="O861" i="10"/>
  <c r="O860" i="10"/>
  <c r="O859" i="10"/>
  <c r="O858" i="10"/>
  <c r="O857" i="10"/>
  <c r="O856" i="10"/>
  <c r="O855" i="10"/>
  <c r="O854" i="10"/>
  <c r="O853" i="10"/>
  <c r="O852" i="10"/>
  <c r="O851" i="10"/>
  <c r="O850" i="10"/>
  <c r="O849" i="10"/>
  <c r="O848" i="10"/>
  <c r="O847" i="10"/>
  <c r="O846" i="10"/>
  <c r="O845" i="10"/>
  <c r="O844" i="10"/>
  <c r="O843" i="10"/>
  <c r="O842" i="10"/>
  <c r="O841" i="10"/>
  <c r="O840" i="10"/>
  <c r="O839" i="10"/>
  <c r="O838" i="10"/>
  <c r="O837" i="10"/>
  <c r="O836" i="10"/>
  <c r="O835" i="10"/>
  <c r="O834" i="10"/>
  <c r="O833" i="10"/>
  <c r="O832" i="10"/>
  <c r="O831" i="10"/>
  <c r="O830" i="10"/>
  <c r="O829" i="10"/>
  <c r="O828" i="10"/>
  <c r="O827" i="10"/>
  <c r="O826" i="10"/>
  <c r="O825" i="10"/>
  <c r="O824" i="10"/>
  <c r="O823" i="10"/>
  <c r="O822" i="10"/>
  <c r="O821" i="10"/>
  <c r="O820" i="10"/>
  <c r="O819" i="10"/>
  <c r="O818" i="10"/>
  <c r="O817" i="10"/>
  <c r="O816" i="10"/>
  <c r="O815" i="10"/>
  <c r="O814" i="10"/>
  <c r="O813" i="10"/>
  <c r="O812" i="10"/>
  <c r="O811" i="10"/>
  <c r="O810" i="10"/>
  <c r="O809" i="10"/>
  <c r="O808" i="10"/>
  <c r="O807" i="10"/>
  <c r="O806" i="10"/>
  <c r="O805" i="10"/>
  <c r="O804" i="10"/>
  <c r="O803" i="10"/>
  <c r="O802" i="10"/>
  <c r="O801" i="10"/>
  <c r="O800" i="10"/>
  <c r="O799" i="10"/>
  <c r="O798" i="10"/>
  <c r="O797" i="10"/>
  <c r="O796" i="10"/>
  <c r="O795" i="10"/>
  <c r="O794" i="10"/>
  <c r="O793" i="10"/>
  <c r="O792" i="10"/>
  <c r="O791" i="10"/>
  <c r="O790" i="10"/>
  <c r="O789" i="10"/>
  <c r="O788" i="10"/>
  <c r="O787" i="10"/>
  <c r="O786" i="10"/>
  <c r="O785" i="10"/>
  <c r="O784" i="10"/>
  <c r="O783" i="10"/>
  <c r="O782" i="10"/>
  <c r="O781" i="10"/>
  <c r="O780" i="10"/>
  <c r="O779" i="10"/>
  <c r="O778" i="10"/>
  <c r="O777" i="10"/>
  <c r="O776" i="10"/>
  <c r="O775" i="10"/>
  <c r="O774" i="10"/>
  <c r="O773" i="10"/>
  <c r="O772" i="10"/>
  <c r="O771" i="10"/>
  <c r="O770" i="10"/>
  <c r="O769" i="10"/>
  <c r="O768" i="10"/>
  <c r="O767" i="10"/>
  <c r="O766" i="10"/>
  <c r="O765" i="10"/>
  <c r="O764" i="10"/>
  <c r="O763" i="10"/>
  <c r="O762" i="10"/>
  <c r="O761" i="10"/>
  <c r="O760" i="10"/>
  <c r="O759" i="10"/>
  <c r="O758" i="10"/>
  <c r="O757" i="10"/>
  <c r="O756" i="10"/>
  <c r="O755" i="10"/>
  <c r="O754" i="10"/>
  <c r="O753" i="10"/>
  <c r="O752" i="10"/>
  <c r="O751" i="10"/>
  <c r="O750" i="10"/>
  <c r="O749" i="10"/>
  <c r="O748" i="10"/>
  <c r="O747" i="10"/>
  <c r="O746" i="10"/>
  <c r="O745" i="10"/>
  <c r="O744" i="10"/>
  <c r="O743" i="10"/>
  <c r="O742" i="10"/>
  <c r="O741" i="10"/>
  <c r="O740" i="10"/>
  <c r="O739" i="10"/>
  <c r="O738" i="10"/>
  <c r="O737" i="10"/>
  <c r="O736" i="10"/>
  <c r="O735" i="10"/>
  <c r="O734" i="10"/>
  <c r="O733" i="10"/>
  <c r="O732" i="10"/>
  <c r="O731" i="10"/>
  <c r="O730" i="10"/>
  <c r="O729" i="10"/>
  <c r="O728" i="10"/>
  <c r="O727" i="10"/>
  <c r="O726" i="10"/>
  <c r="O725" i="10"/>
  <c r="O724" i="10"/>
  <c r="O723" i="10"/>
  <c r="O722" i="10"/>
  <c r="O721" i="10"/>
  <c r="O720" i="10"/>
  <c r="O719" i="10"/>
  <c r="O718" i="10"/>
  <c r="O717" i="10"/>
  <c r="O716" i="10"/>
  <c r="O715" i="10"/>
  <c r="O714" i="10"/>
  <c r="O713" i="10"/>
  <c r="O712" i="10"/>
  <c r="O711" i="10"/>
  <c r="O710" i="10"/>
  <c r="O709" i="10"/>
  <c r="O708" i="10"/>
  <c r="O707" i="10"/>
  <c r="O706" i="10"/>
  <c r="O705" i="10"/>
  <c r="O704" i="10"/>
  <c r="O703" i="10"/>
  <c r="O702" i="10"/>
  <c r="O701" i="10"/>
  <c r="O700" i="10"/>
  <c r="O699" i="10"/>
  <c r="O698" i="10"/>
  <c r="O697" i="10"/>
  <c r="O696" i="10"/>
  <c r="O695" i="10"/>
  <c r="O694" i="10"/>
  <c r="O693" i="10"/>
  <c r="O692" i="10"/>
  <c r="O691" i="10"/>
  <c r="O690" i="10"/>
  <c r="O689" i="10"/>
  <c r="O688" i="10"/>
  <c r="O687" i="10"/>
  <c r="O686" i="10"/>
  <c r="O685" i="10"/>
  <c r="O684" i="10"/>
  <c r="O683" i="10"/>
  <c r="O682" i="10"/>
  <c r="O681" i="10"/>
  <c r="O680" i="10"/>
  <c r="O679" i="10"/>
  <c r="O678" i="10"/>
  <c r="O677" i="10"/>
  <c r="O676" i="10"/>
  <c r="O675" i="10"/>
  <c r="O674" i="10"/>
  <c r="O673" i="10"/>
  <c r="O672" i="10"/>
  <c r="O671" i="10"/>
  <c r="O670" i="10"/>
  <c r="O669" i="10"/>
  <c r="O668" i="10"/>
  <c r="O667" i="10"/>
  <c r="O666" i="10"/>
  <c r="O665" i="10"/>
  <c r="O664" i="10"/>
  <c r="O663" i="10"/>
  <c r="O662" i="10"/>
  <c r="O661" i="10"/>
  <c r="O660" i="10"/>
  <c r="O659" i="10"/>
  <c r="O658" i="10"/>
  <c r="O657" i="10"/>
  <c r="O656" i="10"/>
  <c r="O655" i="10"/>
  <c r="O654" i="10"/>
  <c r="O653" i="10"/>
  <c r="O652" i="10"/>
  <c r="O651" i="10"/>
  <c r="O650" i="10"/>
  <c r="O649" i="10"/>
  <c r="O648" i="10"/>
  <c r="O647" i="10"/>
  <c r="O646" i="10"/>
  <c r="O645" i="10"/>
  <c r="O644" i="10"/>
  <c r="O643" i="10"/>
  <c r="O642" i="10"/>
  <c r="O641" i="10"/>
  <c r="O640" i="10"/>
  <c r="O639" i="10"/>
  <c r="O638" i="10"/>
  <c r="O637" i="10"/>
  <c r="O636" i="10"/>
  <c r="O635" i="10"/>
  <c r="O634" i="10"/>
  <c r="O633" i="10"/>
  <c r="O632" i="10"/>
  <c r="O631" i="10"/>
  <c r="O630" i="10"/>
  <c r="O629" i="10"/>
  <c r="O628" i="10"/>
  <c r="O627" i="10"/>
  <c r="O626" i="10"/>
  <c r="O625" i="10"/>
  <c r="O624" i="10"/>
  <c r="O623" i="10"/>
  <c r="O622" i="10"/>
  <c r="O621" i="10"/>
  <c r="O620" i="10"/>
  <c r="O619" i="10"/>
  <c r="O618" i="10"/>
  <c r="O617" i="10"/>
  <c r="O616" i="10"/>
  <c r="O615" i="10"/>
  <c r="O614" i="10"/>
  <c r="O613" i="10"/>
  <c r="O612" i="10"/>
  <c r="O611" i="10"/>
  <c r="O610" i="10"/>
  <c r="O609" i="10"/>
  <c r="O608" i="10"/>
  <c r="O607" i="10"/>
  <c r="O606" i="10"/>
  <c r="O605" i="10"/>
  <c r="O604" i="10"/>
  <c r="O603" i="10"/>
  <c r="O602" i="10"/>
  <c r="O601" i="10"/>
  <c r="O600" i="10"/>
  <c r="O599" i="10"/>
  <c r="O598" i="10"/>
  <c r="O597" i="10"/>
  <c r="O596" i="10"/>
  <c r="O595" i="10"/>
  <c r="O594" i="10"/>
  <c r="O593" i="10"/>
  <c r="O592" i="10"/>
  <c r="O591" i="10"/>
  <c r="O590" i="10"/>
  <c r="O589" i="10"/>
  <c r="O588" i="10"/>
  <c r="O587" i="10"/>
  <c r="O586" i="10"/>
  <c r="O585" i="10"/>
  <c r="O584" i="10"/>
  <c r="O583" i="10"/>
  <c r="O582" i="10"/>
  <c r="O581" i="10"/>
  <c r="O580" i="10"/>
  <c r="O579" i="10"/>
  <c r="O578" i="10"/>
  <c r="O577" i="10"/>
  <c r="O576" i="10"/>
  <c r="O575" i="10"/>
  <c r="O574" i="10"/>
  <c r="O573" i="10"/>
  <c r="O572" i="10"/>
  <c r="O571" i="10"/>
  <c r="O570" i="10"/>
  <c r="O569" i="10"/>
  <c r="O568" i="10"/>
  <c r="O567" i="10"/>
  <c r="O566" i="10"/>
  <c r="O565" i="10"/>
  <c r="O564" i="10"/>
  <c r="O563" i="10"/>
  <c r="O562" i="10"/>
  <c r="O561" i="10"/>
  <c r="O560" i="10"/>
  <c r="O559" i="10"/>
  <c r="O558" i="10"/>
  <c r="O557" i="10"/>
  <c r="O556" i="10"/>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L5010" i="10"/>
  <c r="L5009" i="10"/>
  <c r="L5008" i="10"/>
  <c r="L5007" i="10"/>
  <c r="L5006" i="10"/>
  <c r="L5005" i="10"/>
  <c r="L5004" i="10"/>
  <c r="L5003" i="10"/>
  <c r="L5002" i="10"/>
  <c r="L5001" i="10"/>
  <c r="L5000" i="10"/>
  <c r="L4999" i="10"/>
  <c r="L4998" i="10"/>
  <c r="L4997" i="10"/>
  <c r="L4996" i="10"/>
  <c r="L4995" i="10"/>
  <c r="L4994" i="10"/>
  <c r="L4993" i="10"/>
  <c r="L4992" i="10"/>
  <c r="L4991" i="10"/>
  <c r="L4990" i="10"/>
  <c r="L4989" i="10"/>
  <c r="L4988" i="10"/>
  <c r="L4987" i="10"/>
  <c r="L4986" i="10"/>
  <c r="L4985" i="10"/>
  <c r="L4984" i="10"/>
  <c r="L4983" i="10"/>
  <c r="L4982" i="10"/>
  <c r="L4981" i="10"/>
  <c r="L4980" i="10"/>
  <c r="L4979" i="10"/>
  <c r="L4978" i="10"/>
  <c r="L4977" i="10"/>
  <c r="L4976" i="10"/>
  <c r="L4975" i="10"/>
  <c r="L4974" i="10"/>
  <c r="L4973" i="10"/>
  <c r="L4972" i="10"/>
  <c r="L4971" i="10"/>
  <c r="L4970" i="10"/>
  <c r="L4969" i="10"/>
  <c r="L4968" i="10"/>
  <c r="L4967" i="10"/>
  <c r="L4966" i="10"/>
  <c r="L4965" i="10"/>
  <c r="L4964" i="10"/>
  <c r="L4963" i="10"/>
  <c r="L4962" i="10"/>
  <c r="L4961" i="10"/>
  <c r="L4960" i="10"/>
  <c r="L4959" i="10"/>
  <c r="L4958" i="10"/>
  <c r="L4957" i="10"/>
  <c r="L4956" i="10"/>
  <c r="L4955" i="10"/>
  <c r="L4954" i="10"/>
  <c r="L4953" i="10"/>
  <c r="L4952" i="10"/>
  <c r="L4951" i="10"/>
  <c r="L4950" i="10"/>
  <c r="L4949" i="10"/>
  <c r="L4948" i="10"/>
  <c r="L4947" i="10"/>
  <c r="L4946" i="10"/>
  <c r="L4945" i="10"/>
  <c r="L4944" i="10"/>
  <c r="L4943" i="10"/>
  <c r="L4942" i="10"/>
  <c r="L4941" i="10"/>
  <c r="L4940" i="10"/>
  <c r="L4939" i="10"/>
  <c r="L4938" i="10"/>
  <c r="L4937" i="10"/>
  <c r="L4936" i="10"/>
  <c r="L4935" i="10"/>
  <c r="L4934" i="10"/>
  <c r="L4933" i="10"/>
  <c r="L4932" i="10"/>
  <c r="L4931" i="10"/>
  <c r="L4930" i="10"/>
  <c r="L4929" i="10"/>
  <c r="L4928" i="10"/>
  <c r="L4927" i="10"/>
  <c r="L4926" i="10"/>
  <c r="L4925" i="10"/>
  <c r="L4924" i="10"/>
  <c r="L4923" i="10"/>
  <c r="L4922" i="10"/>
  <c r="L4921" i="10"/>
  <c r="L4920" i="10"/>
  <c r="L4919" i="10"/>
  <c r="L4918" i="10"/>
  <c r="L4917" i="10"/>
  <c r="L4916" i="10"/>
  <c r="L4915" i="10"/>
  <c r="L4914" i="10"/>
  <c r="L4913" i="10"/>
  <c r="L4912" i="10"/>
  <c r="L4911" i="10"/>
  <c r="L4910" i="10"/>
  <c r="L4909" i="10"/>
  <c r="L4908" i="10"/>
  <c r="L4907" i="10"/>
  <c r="L4906" i="10"/>
  <c r="L4905" i="10"/>
  <c r="L4904" i="10"/>
  <c r="L4903" i="10"/>
  <c r="L4902" i="10"/>
  <c r="L4901" i="10"/>
  <c r="L4900" i="10"/>
  <c r="L4899" i="10"/>
  <c r="L4898" i="10"/>
  <c r="L4897" i="10"/>
  <c r="L4896" i="10"/>
  <c r="L4895" i="10"/>
  <c r="L4894" i="10"/>
  <c r="L4893" i="10"/>
  <c r="L4892" i="10"/>
  <c r="L4891" i="10"/>
  <c r="L4890" i="10"/>
  <c r="L4889" i="10"/>
  <c r="L4888" i="10"/>
  <c r="L4887" i="10"/>
  <c r="L4886" i="10"/>
  <c r="L4885" i="10"/>
  <c r="L4884" i="10"/>
  <c r="L4883" i="10"/>
  <c r="L4882" i="10"/>
  <c r="L4881" i="10"/>
  <c r="L4880" i="10"/>
  <c r="L4879" i="10"/>
  <c r="L4878" i="10"/>
  <c r="L4877" i="10"/>
  <c r="L4876" i="10"/>
  <c r="L4875" i="10"/>
  <c r="L4874" i="10"/>
  <c r="L4873" i="10"/>
  <c r="L4872" i="10"/>
  <c r="L4871" i="10"/>
  <c r="L4870" i="10"/>
  <c r="L4869" i="10"/>
  <c r="L4868" i="10"/>
  <c r="L4867" i="10"/>
  <c r="L4866" i="10"/>
  <c r="L4865" i="10"/>
  <c r="L4864" i="10"/>
  <c r="L4863" i="10"/>
  <c r="L4862" i="10"/>
  <c r="L4861" i="10"/>
  <c r="L4860" i="10"/>
  <c r="L4859" i="10"/>
  <c r="L4858" i="10"/>
  <c r="L4857" i="10"/>
  <c r="L4856" i="10"/>
  <c r="L4855" i="10"/>
  <c r="L4854" i="10"/>
  <c r="L4853" i="10"/>
  <c r="L4852" i="10"/>
  <c r="L4851" i="10"/>
  <c r="L4850" i="10"/>
  <c r="L4849" i="10"/>
  <c r="L4848" i="10"/>
  <c r="L4847" i="10"/>
  <c r="L4846" i="10"/>
  <c r="L4845" i="10"/>
  <c r="L4844" i="10"/>
  <c r="L4843" i="10"/>
  <c r="L4842" i="10"/>
  <c r="L4841" i="10"/>
  <c r="L4840" i="10"/>
  <c r="L4839" i="10"/>
  <c r="L4838" i="10"/>
  <c r="L4837" i="10"/>
  <c r="L4836" i="10"/>
  <c r="L4835" i="10"/>
  <c r="L4834" i="10"/>
  <c r="L4833" i="10"/>
  <c r="L4832" i="10"/>
  <c r="L4831" i="10"/>
  <c r="L4830" i="10"/>
  <c r="L4829" i="10"/>
  <c r="L4828" i="10"/>
  <c r="L4827" i="10"/>
  <c r="L4826" i="10"/>
  <c r="L4825" i="10"/>
  <c r="L4824" i="10"/>
  <c r="L4823" i="10"/>
  <c r="L4822" i="10"/>
  <c r="L4821" i="10"/>
  <c r="L4820" i="10"/>
  <c r="L4819" i="10"/>
  <c r="L4818" i="10"/>
  <c r="L4817" i="10"/>
  <c r="L4816" i="10"/>
  <c r="L4815" i="10"/>
  <c r="L4814" i="10"/>
  <c r="L4813" i="10"/>
  <c r="L4812" i="10"/>
  <c r="L4811" i="10"/>
  <c r="L4810" i="10"/>
  <c r="L4809" i="10"/>
  <c r="L4808" i="10"/>
  <c r="L4807" i="10"/>
  <c r="L4806" i="10"/>
  <c r="L4805" i="10"/>
  <c r="L4804" i="10"/>
  <c r="L4803" i="10"/>
  <c r="L4802" i="10"/>
  <c r="L4801" i="10"/>
  <c r="L4800" i="10"/>
  <c r="L4799" i="10"/>
  <c r="L4798" i="10"/>
  <c r="L4797" i="10"/>
  <c r="L4796" i="10"/>
  <c r="L4795" i="10"/>
  <c r="L4794" i="10"/>
  <c r="L4793" i="10"/>
  <c r="L4792" i="10"/>
  <c r="L4791" i="10"/>
  <c r="L4790" i="10"/>
  <c r="L4789" i="10"/>
  <c r="L4788" i="10"/>
  <c r="L4787" i="10"/>
  <c r="L4786" i="10"/>
  <c r="L4785" i="10"/>
  <c r="L4784" i="10"/>
  <c r="L4783" i="10"/>
  <c r="L4782" i="10"/>
  <c r="L4781" i="10"/>
  <c r="L4780" i="10"/>
  <c r="L4779" i="10"/>
  <c r="L4778" i="10"/>
  <c r="L4777" i="10"/>
  <c r="L4776" i="10"/>
  <c r="L4775" i="10"/>
  <c r="L4774" i="10"/>
  <c r="L4773" i="10"/>
  <c r="L4772" i="10"/>
  <c r="L4771" i="10"/>
  <c r="L4770" i="10"/>
  <c r="L4769" i="10"/>
  <c r="L4768" i="10"/>
  <c r="L4767" i="10"/>
  <c r="L4766" i="10"/>
  <c r="L4765" i="10"/>
  <c r="L4764" i="10"/>
  <c r="L4763" i="10"/>
  <c r="L4762" i="10"/>
  <c r="L4761" i="10"/>
  <c r="L4760" i="10"/>
  <c r="L4759" i="10"/>
  <c r="L4758" i="10"/>
  <c r="L4757" i="10"/>
  <c r="L4756" i="10"/>
  <c r="L4755" i="10"/>
  <c r="L4754" i="10"/>
  <c r="L4753" i="10"/>
  <c r="L4752" i="10"/>
  <c r="L4751" i="10"/>
  <c r="L4750" i="10"/>
  <c r="L4749" i="10"/>
  <c r="L4748" i="10"/>
  <c r="L4747" i="10"/>
  <c r="L4746" i="10"/>
  <c r="L4745" i="10"/>
  <c r="L4744" i="10"/>
  <c r="L4743" i="10"/>
  <c r="L4742" i="10"/>
  <c r="L4741" i="10"/>
  <c r="L4740" i="10"/>
  <c r="L4739" i="10"/>
  <c r="L4738" i="10"/>
  <c r="L4737" i="10"/>
  <c r="L4736" i="10"/>
  <c r="L4735" i="10"/>
  <c r="L4734" i="10"/>
  <c r="L4733" i="10"/>
  <c r="L4732" i="10"/>
  <c r="L4731" i="10"/>
  <c r="L4730" i="10"/>
  <c r="L4729" i="10"/>
  <c r="L4728" i="10"/>
  <c r="L4727" i="10"/>
  <c r="L4726" i="10"/>
  <c r="L4725" i="10"/>
  <c r="L4724" i="10"/>
  <c r="L4723" i="10"/>
  <c r="L4722" i="10"/>
  <c r="L4721" i="10"/>
  <c r="L4720" i="10"/>
  <c r="L4719" i="10"/>
  <c r="L4718" i="10"/>
  <c r="L4717" i="10"/>
  <c r="L4716" i="10"/>
  <c r="L4715" i="10"/>
  <c r="L4714" i="10"/>
  <c r="L4713" i="10"/>
  <c r="L4712" i="10"/>
  <c r="L4711" i="10"/>
  <c r="L4710" i="10"/>
  <c r="L4709" i="10"/>
  <c r="L4708" i="10"/>
  <c r="L4707" i="10"/>
  <c r="L4706" i="10"/>
  <c r="L4705" i="10"/>
  <c r="L4704" i="10"/>
  <c r="L4703" i="10"/>
  <c r="L4702" i="10"/>
  <c r="L4701" i="10"/>
  <c r="L4700" i="10"/>
  <c r="L4699" i="10"/>
  <c r="L4698" i="10"/>
  <c r="L4697" i="10"/>
  <c r="L4696" i="10"/>
  <c r="L4695" i="10"/>
  <c r="L4694" i="10"/>
  <c r="L4693" i="10"/>
  <c r="L4692" i="10"/>
  <c r="L4691" i="10"/>
  <c r="L4690" i="10"/>
  <c r="L4689" i="10"/>
  <c r="L4688" i="10"/>
  <c r="L4687" i="10"/>
  <c r="L4686" i="10"/>
  <c r="L4685" i="10"/>
  <c r="L4684" i="10"/>
  <c r="L4683" i="10"/>
  <c r="L4682" i="10"/>
  <c r="L4681" i="10"/>
  <c r="L4680" i="10"/>
  <c r="L4679" i="10"/>
  <c r="L4678" i="10"/>
  <c r="L4677" i="10"/>
  <c r="L4676" i="10"/>
  <c r="L4675" i="10"/>
  <c r="L4674" i="10"/>
  <c r="L4673" i="10"/>
  <c r="L4672" i="10"/>
  <c r="L4671" i="10"/>
  <c r="L4670" i="10"/>
  <c r="L4669" i="10"/>
  <c r="L4668" i="10"/>
  <c r="L4667" i="10"/>
  <c r="L4666" i="10"/>
  <c r="L4665" i="10"/>
  <c r="L4664" i="10"/>
  <c r="L4663" i="10"/>
  <c r="L4662" i="10"/>
  <c r="L4661" i="10"/>
  <c r="L4660" i="10"/>
  <c r="L4659" i="10"/>
  <c r="L4658" i="10"/>
  <c r="L4657" i="10"/>
  <c r="L4656" i="10"/>
  <c r="L4655" i="10"/>
  <c r="L4654" i="10"/>
  <c r="L4653" i="10"/>
  <c r="L4652" i="10"/>
  <c r="L4651" i="10"/>
  <c r="L4650" i="10"/>
  <c r="L4649" i="10"/>
  <c r="L4648" i="10"/>
  <c r="L4647" i="10"/>
  <c r="L4646" i="10"/>
  <c r="L4645" i="10"/>
  <c r="L4644" i="10"/>
  <c r="L4643" i="10"/>
  <c r="L4642" i="10"/>
  <c r="L4641" i="10"/>
  <c r="L4640" i="10"/>
  <c r="L4639" i="10"/>
  <c r="L4638" i="10"/>
  <c r="L4637" i="10"/>
  <c r="L4636" i="10"/>
  <c r="L4635" i="10"/>
  <c r="L4634" i="10"/>
  <c r="L4633" i="10"/>
  <c r="L4632" i="10"/>
  <c r="L4631" i="10"/>
  <c r="L4630" i="10"/>
  <c r="L4629" i="10"/>
  <c r="L4628" i="10"/>
  <c r="L4627" i="10"/>
  <c r="L4626" i="10"/>
  <c r="L4625" i="10"/>
  <c r="L4624" i="10"/>
  <c r="L4623" i="10"/>
  <c r="L4622" i="10"/>
  <c r="L4621" i="10"/>
  <c r="L4620" i="10"/>
  <c r="L4619" i="10"/>
  <c r="L4618" i="10"/>
  <c r="L4617" i="10"/>
  <c r="L4616" i="10"/>
  <c r="L4615" i="10"/>
  <c r="L4614" i="10"/>
  <c r="L4613" i="10"/>
  <c r="L4612" i="10"/>
  <c r="L4611" i="10"/>
  <c r="L4610" i="10"/>
  <c r="L4609" i="10"/>
  <c r="L4608" i="10"/>
  <c r="L4607" i="10"/>
  <c r="L4606" i="10"/>
  <c r="L4605" i="10"/>
  <c r="L4604" i="10"/>
  <c r="L4603" i="10"/>
  <c r="L4602" i="10"/>
  <c r="L4601" i="10"/>
  <c r="L4600" i="10"/>
  <c r="L4599" i="10"/>
  <c r="L4598" i="10"/>
  <c r="L4597" i="10"/>
  <c r="L4596" i="10"/>
  <c r="L4595" i="10"/>
  <c r="L4594" i="10"/>
  <c r="L4593" i="10"/>
  <c r="L4592" i="10"/>
  <c r="L4591" i="10"/>
  <c r="L4590" i="10"/>
  <c r="L4589" i="10"/>
  <c r="L4588" i="10"/>
  <c r="L4587" i="10"/>
  <c r="L4586" i="10"/>
  <c r="L4585" i="10"/>
  <c r="L4584" i="10"/>
  <c r="L4583" i="10"/>
  <c r="L4582" i="10"/>
  <c r="L4581" i="10"/>
  <c r="L4580" i="10"/>
  <c r="L4579" i="10"/>
  <c r="L4578" i="10"/>
  <c r="L4577" i="10"/>
  <c r="L4576" i="10"/>
  <c r="L4575" i="10"/>
  <c r="L4574" i="10"/>
  <c r="L4573" i="10"/>
  <c r="L4572" i="10"/>
  <c r="L4571" i="10"/>
  <c r="L4570" i="10"/>
  <c r="L4569" i="10"/>
  <c r="L4568" i="10"/>
  <c r="L4567" i="10"/>
  <c r="L4566" i="10"/>
  <c r="L4565" i="10"/>
  <c r="L4564" i="10"/>
  <c r="L4563" i="10"/>
  <c r="L4562" i="10"/>
  <c r="L4561" i="10"/>
  <c r="L4560" i="10"/>
  <c r="L4559" i="10"/>
  <c r="L4558" i="10"/>
  <c r="L4557" i="10"/>
  <c r="L4556" i="10"/>
  <c r="L4555" i="10"/>
  <c r="L4554" i="10"/>
  <c r="L4553" i="10"/>
  <c r="L4552" i="10"/>
  <c r="L4551" i="10"/>
  <c r="L4550" i="10"/>
  <c r="L4549" i="10"/>
  <c r="L4548" i="10"/>
  <c r="L4547" i="10"/>
  <c r="L4546" i="10"/>
  <c r="L4545" i="10"/>
  <c r="L4544" i="10"/>
  <c r="L4543" i="10"/>
  <c r="L4542" i="10"/>
  <c r="L4541" i="10"/>
  <c r="L4540" i="10"/>
  <c r="L4539" i="10"/>
  <c r="L4538" i="10"/>
  <c r="L4537" i="10"/>
  <c r="L4536" i="10"/>
  <c r="L4535" i="10"/>
  <c r="L4534" i="10"/>
  <c r="L4533" i="10"/>
  <c r="L4532" i="10"/>
  <c r="L4531" i="10"/>
  <c r="L4530" i="10"/>
  <c r="L4529" i="10"/>
  <c r="L4528" i="10"/>
  <c r="L4527" i="10"/>
  <c r="L4526" i="10"/>
  <c r="L4525" i="10"/>
  <c r="L4524" i="10"/>
  <c r="L4523" i="10"/>
  <c r="L4522" i="10"/>
  <c r="L4521" i="10"/>
  <c r="L4520" i="10"/>
  <c r="L4519" i="10"/>
  <c r="L4518" i="10"/>
  <c r="L4517" i="10"/>
  <c r="L4516" i="10"/>
  <c r="L4515" i="10"/>
  <c r="L4514" i="10"/>
  <c r="L4513" i="10"/>
  <c r="L4512" i="10"/>
  <c r="L4511" i="10"/>
  <c r="L4510" i="10"/>
  <c r="L4509" i="10"/>
  <c r="L4508" i="10"/>
  <c r="L4507" i="10"/>
  <c r="L4506" i="10"/>
  <c r="L4505" i="10"/>
  <c r="L4504" i="10"/>
  <c r="L4503" i="10"/>
  <c r="L4502" i="10"/>
  <c r="L4501" i="10"/>
  <c r="L4500" i="10"/>
  <c r="L4499" i="10"/>
  <c r="L4498" i="10"/>
  <c r="L4497" i="10"/>
  <c r="L4496" i="10"/>
  <c r="L4495" i="10"/>
  <c r="L4494" i="10"/>
  <c r="L4493" i="10"/>
  <c r="L4492" i="10"/>
  <c r="L4491" i="10"/>
  <c r="L4490" i="10"/>
  <c r="L4489" i="10"/>
  <c r="L4488" i="10"/>
  <c r="L4487" i="10"/>
  <c r="L4486" i="10"/>
  <c r="L4485" i="10"/>
  <c r="L4484" i="10"/>
  <c r="L4483" i="10"/>
  <c r="L4482" i="10"/>
  <c r="L4481" i="10"/>
  <c r="L4480" i="10"/>
  <c r="L4479" i="10"/>
  <c r="L4478" i="10"/>
  <c r="L4477" i="10"/>
  <c r="L4476" i="10"/>
  <c r="L4475" i="10"/>
  <c r="L4474" i="10"/>
  <c r="L4473" i="10"/>
  <c r="L4472" i="10"/>
  <c r="L4471" i="10"/>
  <c r="L4470" i="10"/>
  <c r="L4469" i="10"/>
  <c r="L4468" i="10"/>
  <c r="L4467" i="10"/>
  <c r="L4466" i="10"/>
  <c r="L4465" i="10"/>
  <c r="L4464" i="10"/>
  <c r="L4463" i="10"/>
  <c r="L4462" i="10"/>
  <c r="L4461" i="10"/>
  <c r="L4460" i="10"/>
  <c r="L4459" i="10"/>
  <c r="L4458" i="10"/>
  <c r="L4457" i="10"/>
  <c r="L4456" i="10"/>
  <c r="L4455" i="10"/>
  <c r="L4454" i="10"/>
  <c r="L4453" i="10"/>
  <c r="L4452" i="10"/>
  <c r="L4451" i="10"/>
  <c r="L4450" i="10"/>
  <c r="L4449" i="10"/>
  <c r="L4448" i="10"/>
  <c r="L4447" i="10"/>
  <c r="L4446" i="10"/>
  <c r="L4445" i="10"/>
  <c r="L4444" i="10"/>
  <c r="L4443" i="10"/>
  <c r="L4442" i="10"/>
  <c r="L4441" i="10"/>
  <c r="L4440" i="10"/>
  <c r="L4439" i="10"/>
  <c r="L4438" i="10"/>
  <c r="L4437" i="10"/>
  <c r="L4436" i="10"/>
  <c r="L4435" i="10"/>
  <c r="L4434" i="10"/>
  <c r="L4433" i="10"/>
  <c r="L4432" i="10"/>
  <c r="L4431" i="10"/>
  <c r="L4430" i="10"/>
  <c r="L4429" i="10"/>
  <c r="L4428" i="10"/>
  <c r="L4427" i="10"/>
  <c r="L4426" i="10"/>
  <c r="L4425" i="10"/>
  <c r="L4424" i="10"/>
  <c r="L4423" i="10"/>
  <c r="L4422" i="10"/>
  <c r="L4421" i="10"/>
  <c r="L4420" i="10"/>
  <c r="L4419" i="10"/>
  <c r="L4418" i="10"/>
  <c r="L4417" i="10"/>
  <c r="L4416" i="10"/>
  <c r="L4415" i="10"/>
  <c r="L4414" i="10"/>
  <c r="L4413" i="10"/>
  <c r="L4412" i="10"/>
  <c r="L4411" i="10"/>
  <c r="L4410" i="10"/>
  <c r="L4409" i="10"/>
  <c r="L4408" i="10"/>
  <c r="L4407" i="10"/>
  <c r="L4406" i="10"/>
  <c r="L4405" i="10"/>
  <c r="L4404" i="10"/>
  <c r="L4403" i="10"/>
  <c r="L4402" i="10"/>
  <c r="L4401" i="10"/>
  <c r="L4400" i="10"/>
  <c r="L4399" i="10"/>
  <c r="L4398" i="10"/>
  <c r="L4397" i="10"/>
  <c r="L4396" i="10"/>
  <c r="L4395" i="10"/>
  <c r="L4394" i="10"/>
  <c r="L4393" i="10"/>
  <c r="L4392" i="10"/>
  <c r="L4391" i="10"/>
  <c r="L4390" i="10"/>
  <c r="L4389" i="10"/>
  <c r="L4388" i="10"/>
  <c r="L4387" i="10"/>
  <c r="L4386" i="10"/>
  <c r="L4385" i="10"/>
  <c r="L4384" i="10"/>
  <c r="L4383" i="10"/>
  <c r="L4382" i="10"/>
  <c r="L4381" i="10"/>
  <c r="L4380" i="10"/>
  <c r="L4379" i="10"/>
  <c r="L4378" i="10"/>
  <c r="L4377" i="10"/>
  <c r="L4376" i="10"/>
  <c r="L4375" i="10"/>
  <c r="L4374" i="10"/>
  <c r="L4373" i="10"/>
  <c r="L4372" i="10"/>
  <c r="L4371" i="10"/>
  <c r="L4370" i="10"/>
  <c r="L4369" i="10"/>
  <c r="L4368" i="10"/>
  <c r="L4367" i="10"/>
  <c r="L4366" i="10"/>
  <c r="L4365" i="10"/>
  <c r="L4364" i="10"/>
  <c r="L4363" i="10"/>
  <c r="L4362" i="10"/>
  <c r="L4361" i="10"/>
  <c r="L4360" i="10"/>
  <c r="L4359" i="10"/>
  <c r="L4358" i="10"/>
  <c r="L4357" i="10"/>
  <c r="L4356" i="10"/>
  <c r="L4355" i="10"/>
  <c r="L4354" i="10"/>
  <c r="L4353" i="10"/>
  <c r="L4352" i="10"/>
  <c r="L4351" i="10"/>
  <c r="L4350" i="10"/>
  <c r="L4349" i="10"/>
  <c r="L4348" i="10"/>
  <c r="L4347" i="10"/>
  <c r="L4346" i="10"/>
  <c r="L4345" i="10"/>
  <c r="L4344" i="10"/>
  <c r="L4343" i="10"/>
  <c r="L4342" i="10"/>
  <c r="L4341" i="10"/>
  <c r="L4340" i="10"/>
  <c r="L4339" i="10"/>
  <c r="L4338" i="10"/>
  <c r="L4337" i="10"/>
  <c r="L4336" i="10"/>
  <c r="L4335" i="10"/>
  <c r="L4334" i="10"/>
  <c r="L4333" i="10"/>
  <c r="L4332" i="10"/>
  <c r="L4331" i="10"/>
  <c r="L4330" i="10"/>
  <c r="L4329" i="10"/>
  <c r="L4328" i="10"/>
  <c r="L4327" i="10"/>
  <c r="L4326" i="10"/>
  <c r="L4325" i="10"/>
  <c r="L4324" i="10"/>
  <c r="L4323" i="10"/>
  <c r="L4322" i="10"/>
  <c r="L4321" i="10"/>
  <c r="L4320" i="10"/>
  <c r="L4319" i="10"/>
  <c r="L4318" i="10"/>
  <c r="L4317" i="10"/>
  <c r="L4316" i="10"/>
  <c r="L4315" i="10"/>
  <c r="L4314" i="10"/>
  <c r="L4313" i="10"/>
  <c r="L4312" i="10"/>
  <c r="L4311" i="10"/>
  <c r="L4310" i="10"/>
  <c r="L4309" i="10"/>
  <c r="L4308" i="10"/>
  <c r="L4307" i="10"/>
  <c r="L4306" i="10"/>
  <c r="L4305" i="10"/>
  <c r="L4304" i="10"/>
  <c r="L4303" i="10"/>
  <c r="L4302" i="10"/>
  <c r="L4301" i="10"/>
  <c r="L4300" i="10"/>
  <c r="L4299" i="10"/>
  <c r="L4298" i="10"/>
  <c r="L4297" i="10"/>
  <c r="L4296" i="10"/>
  <c r="L4295" i="10"/>
  <c r="L4294" i="10"/>
  <c r="L4293" i="10"/>
  <c r="L4292" i="10"/>
  <c r="L4291" i="10"/>
  <c r="L4290" i="10"/>
  <c r="L4289" i="10"/>
  <c r="L4288" i="10"/>
  <c r="L4287" i="10"/>
  <c r="L4286" i="10"/>
  <c r="L4285" i="10"/>
  <c r="L4284" i="10"/>
  <c r="L4283" i="10"/>
  <c r="L4282" i="10"/>
  <c r="L4281" i="10"/>
  <c r="L4280" i="10"/>
  <c r="L4279" i="10"/>
  <c r="L4278" i="10"/>
  <c r="L4277" i="10"/>
  <c r="L4276" i="10"/>
  <c r="L4275" i="10"/>
  <c r="L4274" i="10"/>
  <c r="L4273" i="10"/>
  <c r="L4272" i="10"/>
  <c r="L4271" i="10"/>
  <c r="L4270" i="10"/>
  <c r="L4269" i="10"/>
  <c r="L4268" i="10"/>
  <c r="L4267" i="10"/>
  <c r="L4266" i="10"/>
  <c r="L4265" i="10"/>
  <c r="L4264" i="10"/>
  <c r="L4263" i="10"/>
  <c r="L4262" i="10"/>
  <c r="L4261" i="10"/>
  <c r="L4260" i="10"/>
  <c r="L4259" i="10"/>
  <c r="L4258" i="10"/>
  <c r="L4257" i="10"/>
  <c r="L4256" i="10"/>
  <c r="L4255" i="10"/>
  <c r="L4254" i="10"/>
  <c r="L4253" i="10"/>
  <c r="L4252" i="10"/>
  <c r="L4251" i="10"/>
  <c r="L4250" i="10"/>
  <c r="L4249" i="10"/>
  <c r="L4248" i="10"/>
  <c r="L4247" i="10"/>
  <c r="L4246" i="10"/>
  <c r="L4245" i="10"/>
  <c r="L4244" i="10"/>
  <c r="L4243" i="10"/>
  <c r="L4242" i="10"/>
  <c r="L4241" i="10"/>
  <c r="L4240" i="10"/>
  <c r="L4239" i="10"/>
  <c r="L4238" i="10"/>
  <c r="L4237" i="10"/>
  <c r="L4236" i="10"/>
  <c r="L4235" i="10"/>
  <c r="L4234" i="10"/>
  <c r="L4233" i="10"/>
  <c r="L4232" i="10"/>
  <c r="L4231" i="10"/>
  <c r="L4230" i="10"/>
  <c r="L4229" i="10"/>
  <c r="L4228" i="10"/>
  <c r="L4227" i="10"/>
  <c r="L4226" i="10"/>
  <c r="L4225" i="10"/>
  <c r="L4224" i="10"/>
  <c r="L4223" i="10"/>
  <c r="L4222" i="10"/>
  <c r="L4221" i="10"/>
  <c r="L4220" i="10"/>
  <c r="L4219" i="10"/>
  <c r="L4218" i="10"/>
  <c r="L4217" i="10"/>
  <c r="L4216" i="10"/>
  <c r="L4215" i="10"/>
  <c r="L4214" i="10"/>
  <c r="L4213" i="10"/>
  <c r="L4212" i="10"/>
  <c r="L4211" i="10"/>
  <c r="L4210" i="10"/>
  <c r="L4209" i="10"/>
  <c r="L4208" i="10"/>
  <c r="L4207" i="10"/>
  <c r="L4206" i="10"/>
  <c r="L4205" i="10"/>
  <c r="L4204" i="10"/>
  <c r="L4203" i="10"/>
  <c r="L4202" i="10"/>
  <c r="L4201" i="10"/>
  <c r="L4200" i="10"/>
  <c r="L4199" i="10"/>
  <c r="L4198" i="10"/>
  <c r="L4197" i="10"/>
  <c r="L4196" i="10"/>
  <c r="L4195" i="10"/>
  <c r="L4194" i="10"/>
  <c r="L4193" i="10"/>
  <c r="L4192" i="10"/>
  <c r="L4191" i="10"/>
  <c r="L4190" i="10"/>
  <c r="L4189" i="10"/>
  <c r="L4188" i="10"/>
  <c r="L4187" i="10"/>
  <c r="L4186" i="10"/>
  <c r="L4185" i="10"/>
  <c r="L4184" i="10"/>
  <c r="L4183" i="10"/>
  <c r="L4182" i="10"/>
  <c r="L4181" i="10"/>
  <c r="L4180" i="10"/>
  <c r="L4179" i="10"/>
  <c r="L4178" i="10"/>
  <c r="L4177" i="10"/>
  <c r="L4176" i="10"/>
  <c r="L4175" i="10"/>
  <c r="L4174" i="10"/>
  <c r="L4173" i="10"/>
  <c r="L4172" i="10"/>
  <c r="L4171" i="10"/>
  <c r="L4170" i="10"/>
  <c r="L4169" i="10"/>
  <c r="L4168" i="10"/>
  <c r="L4167" i="10"/>
  <c r="L4166" i="10"/>
  <c r="L4165" i="10"/>
  <c r="L4164" i="10"/>
  <c r="L4163" i="10"/>
  <c r="L4162" i="10"/>
  <c r="L4161" i="10"/>
  <c r="L4160" i="10"/>
  <c r="L4159" i="10"/>
  <c r="L4158" i="10"/>
  <c r="L4157" i="10"/>
  <c r="L4156" i="10"/>
  <c r="L4155" i="10"/>
  <c r="L4154" i="10"/>
  <c r="L4153" i="10"/>
  <c r="L4152" i="10"/>
  <c r="L4151" i="10"/>
  <c r="L4150" i="10"/>
  <c r="L4149" i="10"/>
  <c r="L4148" i="10"/>
  <c r="L4147" i="10"/>
  <c r="L4146" i="10"/>
  <c r="L4145" i="10"/>
  <c r="L4144" i="10"/>
  <c r="L4143" i="10"/>
  <c r="L4142" i="10"/>
  <c r="L4141" i="10"/>
  <c r="L4140" i="10"/>
  <c r="L4139" i="10"/>
  <c r="L4138" i="10"/>
  <c r="L4137" i="10"/>
  <c r="L4136" i="10"/>
  <c r="L4135" i="10"/>
  <c r="L4134" i="10"/>
  <c r="L4133" i="10"/>
  <c r="L4132" i="10"/>
  <c r="L4131" i="10"/>
  <c r="L4130" i="10"/>
  <c r="L4129" i="10"/>
  <c r="L4128" i="10"/>
  <c r="L4127" i="10"/>
  <c r="L4126" i="10"/>
  <c r="L4125" i="10"/>
  <c r="L4124" i="10"/>
  <c r="L4123" i="10"/>
  <c r="L4122" i="10"/>
  <c r="L4121" i="10"/>
  <c r="L4120" i="10"/>
  <c r="L4119" i="10"/>
  <c r="L4118" i="10"/>
  <c r="L4117" i="10"/>
  <c r="L4116" i="10"/>
  <c r="L4115" i="10"/>
  <c r="L4114" i="10"/>
  <c r="L4113" i="10"/>
  <c r="L4112" i="10"/>
  <c r="L4111" i="10"/>
  <c r="L4110" i="10"/>
  <c r="L4109" i="10"/>
  <c r="L4108" i="10"/>
  <c r="L4107" i="10"/>
  <c r="L4106" i="10"/>
  <c r="L4105" i="10"/>
  <c r="L4104" i="10"/>
  <c r="L4103" i="10"/>
  <c r="L4102" i="10"/>
  <c r="L4101" i="10"/>
  <c r="L4100" i="10"/>
  <c r="L4099" i="10"/>
  <c r="L4098" i="10"/>
  <c r="L4097" i="10"/>
  <c r="L4096" i="10"/>
  <c r="L4095" i="10"/>
  <c r="L4094" i="10"/>
  <c r="L4093" i="10"/>
  <c r="L4092" i="10"/>
  <c r="L4091" i="10"/>
  <c r="L4090" i="10"/>
  <c r="L4089" i="10"/>
  <c r="L4088" i="10"/>
  <c r="L4087" i="10"/>
  <c r="L4086" i="10"/>
  <c r="L4085" i="10"/>
  <c r="L4084" i="10"/>
  <c r="L4083" i="10"/>
  <c r="L4082" i="10"/>
  <c r="L4081" i="10"/>
  <c r="L4080" i="10"/>
  <c r="L4079" i="10"/>
  <c r="L4078" i="10"/>
  <c r="L4077" i="10"/>
  <c r="L4076" i="10"/>
  <c r="L4075" i="10"/>
  <c r="L4074" i="10"/>
  <c r="L4073" i="10"/>
  <c r="L4072" i="10"/>
  <c r="L4071" i="10"/>
  <c r="L4070" i="10"/>
  <c r="L4069" i="10"/>
  <c r="L4068" i="10"/>
  <c r="L4067" i="10"/>
  <c r="L4066" i="10"/>
  <c r="L4065" i="10"/>
  <c r="L4064" i="10"/>
  <c r="L4063" i="10"/>
  <c r="L4062" i="10"/>
  <c r="L4061" i="10"/>
  <c r="L4060" i="10"/>
  <c r="L4059" i="10"/>
  <c r="L4058" i="10"/>
  <c r="L4057" i="10"/>
  <c r="L4056" i="10"/>
  <c r="L4055" i="10"/>
  <c r="L4054" i="10"/>
  <c r="L4053" i="10"/>
  <c r="L4052" i="10"/>
  <c r="L4051" i="10"/>
  <c r="L4050" i="10"/>
  <c r="L4049" i="10"/>
  <c r="L4048" i="10"/>
  <c r="L4047" i="10"/>
  <c r="L4046" i="10"/>
  <c r="L4045" i="10"/>
  <c r="L4044" i="10"/>
  <c r="L4043" i="10"/>
  <c r="L4042" i="10"/>
  <c r="L4041" i="10"/>
  <c r="L4040" i="10"/>
  <c r="L4039" i="10"/>
  <c r="L4038" i="10"/>
  <c r="L4037" i="10"/>
  <c r="L4036" i="10"/>
  <c r="L4035" i="10"/>
  <c r="L4034" i="10"/>
  <c r="L4033" i="10"/>
  <c r="L4032" i="10"/>
  <c r="L4031" i="10"/>
  <c r="L4030" i="10"/>
  <c r="L4029" i="10"/>
  <c r="L4028" i="10"/>
  <c r="L4027" i="10"/>
  <c r="L4026" i="10"/>
  <c r="L4025" i="10"/>
  <c r="L4024" i="10"/>
  <c r="L4023" i="10"/>
  <c r="L4022" i="10"/>
  <c r="L4021" i="10"/>
  <c r="L4020" i="10"/>
  <c r="L4019" i="10"/>
  <c r="L4018" i="10"/>
  <c r="L4017" i="10"/>
  <c r="L4016" i="10"/>
  <c r="L4015" i="10"/>
  <c r="L4014" i="10"/>
  <c r="L4013" i="10"/>
  <c r="L4012" i="10"/>
  <c r="L4011" i="10"/>
  <c r="L4010" i="10"/>
  <c r="L4009" i="10"/>
  <c r="L4008" i="10"/>
  <c r="L4007" i="10"/>
  <c r="L4006" i="10"/>
  <c r="L4005" i="10"/>
  <c r="L4004" i="10"/>
  <c r="L4003" i="10"/>
  <c r="L4002" i="10"/>
  <c r="L4001" i="10"/>
  <c r="L4000" i="10"/>
  <c r="L3999" i="10"/>
  <c r="L3998" i="10"/>
  <c r="L3997" i="10"/>
  <c r="L3996" i="10"/>
  <c r="L3995" i="10"/>
  <c r="L3994" i="10"/>
  <c r="L3993" i="10"/>
  <c r="L3992" i="10"/>
  <c r="L3991" i="10"/>
  <c r="L3990" i="10"/>
  <c r="L3989" i="10"/>
  <c r="L3988" i="10"/>
  <c r="L3987" i="10"/>
  <c r="L3986" i="10"/>
  <c r="L3985" i="10"/>
  <c r="L3984" i="10"/>
  <c r="L3983" i="10"/>
  <c r="L3982" i="10"/>
  <c r="L3981" i="10"/>
  <c r="L3980" i="10"/>
  <c r="L3979" i="10"/>
  <c r="L3978" i="10"/>
  <c r="L3977" i="10"/>
  <c r="L3976" i="10"/>
  <c r="L3975" i="10"/>
  <c r="L3974" i="10"/>
  <c r="L3973" i="10"/>
  <c r="L3972" i="10"/>
  <c r="L3971" i="10"/>
  <c r="L3970" i="10"/>
  <c r="L3969" i="10"/>
  <c r="L3968" i="10"/>
  <c r="L3967" i="10"/>
  <c r="L3966" i="10"/>
  <c r="L3965" i="10"/>
  <c r="L3964" i="10"/>
  <c r="L3963" i="10"/>
  <c r="L3962" i="10"/>
  <c r="L3961" i="10"/>
  <c r="L3960" i="10"/>
  <c r="L3959" i="10"/>
  <c r="L3958" i="10"/>
  <c r="L3957" i="10"/>
  <c r="L3956" i="10"/>
  <c r="L3955" i="10"/>
  <c r="L3954" i="10"/>
  <c r="L3953" i="10"/>
  <c r="L3952" i="10"/>
  <c r="L3951" i="10"/>
  <c r="L3950" i="10"/>
  <c r="L3949" i="10"/>
  <c r="L3948" i="10"/>
  <c r="L3947" i="10"/>
  <c r="L3946" i="10"/>
  <c r="L3945" i="10"/>
  <c r="L3944" i="10"/>
  <c r="L3943" i="10"/>
  <c r="L3942" i="10"/>
  <c r="L3941" i="10"/>
  <c r="L3940" i="10"/>
  <c r="L3939" i="10"/>
  <c r="L3938" i="10"/>
  <c r="L3937" i="10"/>
  <c r="L3936" i="10"/>
  <c r="L3935" i="10"/>
  <c r="L3934" i="10"/>
  <c r="L3933" i="10"/>
  <c r="L3932" i="10"/>
  <c r="L3931" i="10"/>
  <c r="L3930" i="10"/>
  <c r="L3929" i="10"/>
  <c r="L3928" i="10"/>
  <c r="L3927" i="10"/>
  <c r="L3926" i="10"/>
  <c r="L3925" i="10"/>
  <c r="L3924" i="10"/>
  <c r="L3923" i="10"/>
  <c r="L3922" i="10"/>
  <c r="L3921" i="10"/>
  <c r="L3920" i="10"/>
  <c r="L3919" i="10"/>
  <c r="L3918" i="10"/>
  <c r="L3917" i="10"/>
  <c r="L3916" i="10"/>
  <c r="L3915" i="10"/>
  <c r="L3914" i="10"/>
  <c r="L3913" i="10"/>
  <c r="L3912" i="10"/>
  <c r="L3911" i="10"/>
  <c r="L3910" i="10"/>
  <c r="L3909" i="10"/>
  <c r="L3908" i="10"/>
  <c r="L3907" i="10"/>
  <c r="L3906" i="10"/>
  <c r="L3905" i="10"/>
  <c r="L3904" i="10"/>
  <c r="L3903" i="10"/>
  <c r="L3902" i="10"/>
  <c r="L3901" i="10"/>
  <c r="L3900" i="10"/>
  <c r="L3899" i="10"/>
  <c r="L3898" i="10"/>
  <c r="L3897" i="10"/>
  <c r="L3896" i="10"/>
  <c r="L3895" i="10"/>
  <c r="L3894" i="10"/>
  <c r="L3893" i="10"/>
  <c r="L3892" i="10"/>
  <c r="L3891" i="10"/>
  <c r="L3890" i="10"/>
  <c r="L3889" i="10"/>
  <c r="L3888" i="10"/>
  <c r="L3887" i="10"/>
  <c r="L3886" i="10"/>
  <c r="L3885" i="10"/>
  <c r="L3884" i="10"/>
  <c r="L3883" i="10"/>
  <c r="L3882" i="10"/>
  <c r="L3881" i="10"/>
  <c r="L3880" i="10"/>
  <c r="L3879" i="10"/>
  <c r="L3878" i="10"/>
  <c r="L3877" i="10"/>
  <c r="L3876" i="10"/>
  <c r="L3875" i="10"/>
  <c r="L3874" i="10"/>
  <c r="L3873" i="10"/>
  <c r="L3872" i="10"/>
  <c r="L3871" i="10"/>
  <c r="L3870" i="10"/>
  <c r="L3869" i="10"/>
  <c r="L3868" i="10"/>
  <c r="L3867" i="10"/>
  <c r="L3866" i="10"/>
  <c r="L3865" i="10"/>
  <c r="L3864" i="10"/>
  <c r="L3863" i="10"/>
  <c r="L3862" i="10"/>
  <c r="L3861" i="10"/>
  <c r="L3860" i="10"/>
  <c r="L3859" i="10"/>
  <c r="L3858" i="10"/>
  <c r="L3857" i="10"/>
  <c r="L3856" i="10"/>
  <c r="L3855" i="10"/>
  <c r="L3854" i="10"/>
  <c r="L3853" i="10"/>
  <c r="L3852" i="10"/>
  <c r="L3851" i="10"/>
  <c r="L3850" i="10"/>
  <c r="L3849" i="10"/>
  <c r="L3848" i="10"/>
  <c r="L3847" i="10"/>
  <c r="L3846" i="10"/>
  <c r="L3845" i="10"/>
  <c r="L3844" i="10"/>
  <c r="L3843" i="10"/>
  <c r="L3842" i="10"/>
  <c r="L3841" i="10"/>
  <c r="L3840" i="10"/>
  <c r="L3839" i="10"/>
  <c r="L3838" i="10"/>
  <c r="L3837" i="10"/>
  <c r="L3836" i="10"/>
  <c r="L3835" i="10"/>
  <c r="L3834" i="10"/>
  <c r="L3833" i="10"/>
  <c r="L3832" i="10"/>
  <c r="L3831" i="10"/>
  <c r="L3830" i="10"/>
  <c r="L3829" i="10"/>
  <c r="L3828" i="10"/>
  <c r="L3827" i="10"/>
  <c r="L3826" i="10"/>
  <c r="L3825" i="10"/>
  <c r="L3824" i="10"/>
  <c r="L3823" i="10"/>
  <c r="L3822" i="10"/>
  <c r="L3821" i="10"/>
  <c r="L3820" i="10"/>
  <c r="L3819" i="10"/>
  <c r="L3818" i="10"/>
  <c r="L3817" i="10"/>
  <c r="L3816" i="10"/>
  <c r="L3815" i="10"/>
  <c r="L3814" i="10"/>
  <c r="L3813" i="10"/>
  <c r="L3812" i="10"/>
  <c r="L3811" i="10"/>
  <c r="L3810" i="10"/>
  <c r="L3809" i="10"/>
  <c r="L3808" i="10"/>
  <c r="L3807" i="10"/>
  <c r="L3806" i="10"/>
  <c r="L3805" i="10"/>
  <c r="L3804" i="10"/>
  <c r="L3803" i="10"/>
  <c r="L3802" i="10"/>
  <c r="L3801" i="10"/>
  <c r="L3800" i="10"/>
  <c r="L3799" i="10"/>
  <c r="L3798" i="10"/>
  <c r="L3797" i="10"/>
  <c r="L3796" i="10"/>
  <c r="L3795" i="10"/>
  <c r="L3794" i="10"/>
  <c r="L3793" i="10"/>
  <c r="L3792" i="10"/>
  <c r="L3791" i="10"/>
  <c r="L3790" i="10"/>
  <c r="L3789" i="10"/>
  <c r="L3788" i="10"/>
  <c r="L3787" i="10"/>
  <c r="L3786" i="10"/>
  <c r="L3785" i="10"/>
  <c r="L3784" i="10"/>
  <c r="L3783" i="10"/>
  <c r="L3782" i="10"/>
  <c r="L3781" i="10"/>
  <c r="L3780" i="10"/>
  <c r="L3779" i="10"/>
  <c r="L3778" i="10"/>
  <c r="L3777" i="10"/>
  <c r="L3776" i="10"/>
  <c r="L3775" i="10"/>
  <c r="L3774" i="10"/>
  <c r="L3773" i="10"/>
  <c r="L3772" i="10"/>
  <c r="L3771" i="10"/>
  <c r="L3770" i="10"/>
  <c r="L3769" i="10"/>
  <c r="L3768" i="10"/>
  <c r="L3767" i="10"/>
  <c r="L3766" i="10"/>
  <c r="L3765" i="10"/>
  <c r="L3764" i="10"/>
  <c r="L3763" i="10"/>
  <c r="L3762" i="10"/>
  <c r="L3761" i="10"/>
  <c r="L3760" i="10"/>
  <c r="L3759" i="10"/>
  <c r="L3758" i="10"/>
  <c r="L3757" i="10"/>
  <c r="L3756" i="10"/>
  <c r="L3755" i="10"/>
  <c r="L3754" i="10"/>
  <c r="L3753" i="10"/>
  <c r="L3752" i="10"/>
  <c r="L3751" i="10"/>
  <c r="L3750" i="10"/>
  <c r="L3749" i="10"/>
  <c r="L3748" i="10"/>
  <c r="L3747" i="10"/>
  <c r="L3746" i="10"/>
  <c r="L3745" i="10"/>
  <c r="L3744" i="10"/>
  <c r="L3743" i="10"/>
  <c r="L3742" i="10"/>
  <c r="L3741" i="10"/>
  <c r="L3740" i="10"/>
  <c r="L3739" i="10"/>
  <c r="L3738" i="10"/>
  <c r="L3737" i="10"/>
  <c r="L3736" i="10"/>
  <c r="L3735" i="10"/>
  <c r="L3734" i="10"/>
  <c r="L3733" i="10"/>
  <c r="L3732" i="10"/>
  <c r="L3731" i="10"/>
  <c r="L3730" i="10"/>
  <c r="L3729" i="10"/>
  <c r="L3728" i="10"/>
  <c r="L3727" i="10"/>
  <c r="L3726" i="10"/>
  <c r="L3725" i="10"/>
  <c r="L3724" i="10"/>
  <c r="L3723" i="10"/>
  <c r="L3722" i="10"/>
  <c r="L3721" i="10"/>
  <c r="L3720" i="10"/>
  <c r="L3719" i="10"/>
  <c r="L3718" i="10"/>
  <c r="L3717" i="10"/>
  <c r="L3716" i="10"/>
  <c r="L3715" i="10"/>
  <c r="L3714" i="10"/>
  <c r="L3713" i="10"/>
  <c r="L3712" i="10"/>
  <c r="L3711" i="10"/>
  <c r="L3710" i="10"/>
  <c r="L3709" i="10"/>
  <c r="L3708" i="10"/>
  <c r="L3707" i="10"/>
  <c r="L3706" i="10"/>
  <c r="L3705" i="10"/>
  <c r="L3704" i="10"/>
  <c r="L3703" i="10"/>
  <c r="L3702" i="10"/>
  <c r="L3701" i="10"/>
  <c r="L3700" i="10"/>
  <c r="L3699" i="10"/>
  <c r="L3698" i="10"/>
  <c r="L3697" i="10"/>
  <c r="L3696" i="10"/>
  <c r="L3695" i="10"/>
  <c r="L3694" i="10"/>
  <c r="L3693" i="10"/>
  <c r="L3692" i="10"/>
  <c r="L3691" i="10"/>
  <c r="L3690" i="10"/>
  <c r="L3689" i="10"/>
  <c r="L3688" i="10"/>
  <c r="L3687" i="10"/>
  <c r="L3686" i="10"/>
  <c r="L3685" i="10"/>
  <c r="L3684" i="10"/>
  <c r="L3683" i="10"/>
  <c r="L3682" i="10"/>
  <c r="L3681" i="10"/>
  <c r="L3680" i="10"/>
  <c r="L3679" i="10"/>
  <c r="L3678" i="10"/>
  <c r="L3677" i="10"/>
  <c r="L3676" i="10"/>
  <c r="L3675" i="10"/>
  <c r="L3674" i="10"/>
  <c r="L3673" i="10"/>
  <c r="L3672" i="10"/>
  <c r="L3671" i="10"/>
  <c r="L3670" i="10"/>
  <c r="L3669" i="10"/>
  <c r="L3668" i="10"/>
  <c r="L3667" i="10"/>
  <c r="L3666" i="10"/>
  <c r="L3665" i="10"/>
  <c r="L3664" i="10"/>
  <c r="L3663" i="10"/>
  <c r="L3662" i="10"/>
  <c r="L3661" i="10"/>
  <c r="L3660" i="10"/>
  <c r="L3659" i="10"/>
  <c r="L3658" i="10"/>
  <c r="L3657" i="10"/>
  <c r="L3656" i="10"/>
  <c r="L3655" i="10"/>
  <c r="L3654" i="10"/>
  <c r="L3653" i="10"/>
  <c r="L3652" i="10"/>
  <c r="L3651" i="10"/>
  <c r="L3650" i="10"/>
  <c r="L3649" i="10"/>
  <c r="L3648" i="10"/>
  <c r="L3647" i="10"/>
  <c r="L3646" i="10"/>
  <c r="L3645" i="10"/>
  <c r="L3644" i="10"/>
  <c r="L3643" i="10"/>
  <c r="L3642" i="10"/>
  <c r="L3641" i="10"/>
  <c r="L3640" i="10"/>
  <c r="L3639" i="10"/>
  <c r="L3638" i="10"/>
  <c r="L3637" i="10"/>
  <c r="L3636" i="10"/>
  <c r="L3635" i="10"/>
  <c r="L3634" i="10"/>
  <c r="L3633" i="10"/>
  <c r="L3632" i="10"/>
  <c r="L3631" i="10"/>
  <c r="L3630" i="10"/>
  <c r="L3629" i="10"/>
  <c r="L3628" i="10"/>
  <c r="L3627" i="10"/>
  <c r="L3626" i="10"/>
  <c r="L3625" i="10"/>
  <c r="L3624" i="10"/>
  <c r="L3623" i="10"/>
  <c r="L3622" i="10"/>
  <c r="L3621" i="10"/>
  <c r="L3620" i="10"/>
  <c r="L3619" i="10"/>
  <c r="L3618" i="10"/>
  <c r="L3617" i="10"/>
  <c r="L3616" i="10"/>
  <c r="L3615" i="10"/>
  <c r="L3614" i="10"/>
  <c r="L3613" i="10"/>
  <c r="L3612" i="10"/>
  <c r="L3611" i="10"/>
  <c r="L3610" i="10"/>
  <c r="L3609" i="10"/>
  <c r="L3608" i="10"/>
  <c r="L3607" i="10"/>
  <c r="L3606" i="10"/>
  <c r="L3605" i="10"/>
  <c r="L3604" i="10"/>
  <c r="L3603" i="10"/>
  <c r="L3602" i="10"/>
  <c r="L3601" i="10"/>
  <c r="L3600" i="10"/>
  <c r="L3599" i="10"/>
  <c r="L3598" i="10"/>
  <c r="L3597" i="10"/>
  <c r="L3596" i="10"/>
  <c r="L3595" i="10"/>
  <c r="L3594" i="10"/>
  <c r="L3593" i="10"/>
  <c r="L3592" i="10"/>
  <c r="L3591" i="10"/>
  <c r="L3590" i="10"/>
  <c r="L3589" i="10"/>
  <c r="L3588" i="10"/>
  <c r="L3587" i="10"/>
  <c r="L3586" i="10"/>
  <c r="L3585" i="10"/>
  <c r="L3584" i="10"/>
  <c r="L3583" i="10"/>
  <c r="L3582" i="10"/>
  <c r="L3581" i="10"/>
  <c r="L3580" i="10"/>
  <c r="L3579" i="10"/>
  <c r="L3578" i="10"/>
  <c r="L3577" i="10"/>
  <c r="L3576" i="10"/>
  <c r="L3575" i="10"/>
  <c r="L3574" i="10"/>
  <c r="L3573" i="10"/>
  <c r="L3572" i="10"/>
  <c r="L3571" i="10"/>
  <c r="L3570" i="10"/>
  <c r="L3569" i="10"/>
  <c r="L3568" i="10"/>
  <c r="L3567" i="10"/>
  <c r="L3566" i="10"/>
  <c r="L3565" i="10"/>
  <c r="L3564" i="10"/>
  <c r="L3563" i="10"/>
  <c r="L3562" i="10"/>
  <c r="L3561" i="10"/>
  <c r="L3560" i="10"/>
  <c r="L3559" i="10"/>
  <c r="L3558" i="10"/>
  <c r="L3557" i="10"/>
  <c r="L3556" i="10"/>
  <c r="L3555" i="10"/>
  <c r="L3554" i="10"/>
  <c r="L3553" i="10"/>
  <c r="L3552" i="10"/>
  <c r="L3551" i="10"/>
  <c r="L3550" i="10"/>
  <c r="L3549" i="10"/>
  <c r="L3548" i="10"/>
  <c r="L3547" i="10"/>
  <c r="L3546" i="10"/>
  <c r="L3545" i="10"/>
  <c r="L3544" i="10"/>
  <c r="L3543" i="10"/>
  <c r="L3542" i="10"/>
  <c r="L3541" i="10"/>
  <c r="L3540" i="10"/>
  <c r="L3539" i="10"/>
  <c r="L3538" i="10"/>
  <c r="L3537" i="10"/>
  <c r="L3536" i="10"/>
  <c r="L3535" i="10"/>
  <c r="L3534" i="10"/>
  <c r="L3533" i="10"/>
  <c r="L3532" i="10"/>
  <c r="L3531" i="10"/>
  <c r="L3530" i="10"/>
  <c r="L3529" i="10"/>
  <c r="L3528" i="10"/>
  <c r="L3527" i="10"/>
  <c r="L3526" i="10"/>
  <c r="L3525" i="10"/>
  <c r="L3524" i="10"/>
  <c r="L3523" i="10"/>
  <c r="L3522" i="10"/>
  <c r="L3521" i="10"/>
  <c r="L3520" i="10"/>
  <c r="L3519" i="10"/>
  <c r="L3518" i="10"/>
  <c r="L3517" i="10"/>
  <c r="L3516" i="10"/>
  <c r="L3515" i="10"/>
  <c r="L3514" i="10"/>
  <c r="L3513" i="10"/>
  <c r="L3512" i="10"/>
  <c r="L3511" i="10"/>
  <c r="L3510" i="10"/>
  <c r="L3509" i="10"/>
  <c r="L3508" i="10"/>
  <c r="L3507" i="10"/>
  <c r="L3506" i="10"/>
  <c r="L3505" i="10"/>
  <c r="L3504" i="10"/>
  <c r="L3503" i="10"/>
  <c r="L3502" i="10"/>
  <c r="L3501" i="10"/>
  <c r="L3500" i="10"/>
  <c r="L3499" i="10"/>
  <c r="L3498" i="10"/>
  <c r="L3497" i="10"/>
  <c r="L3496" i="10"/>
  <c r="L3495" i="10"/>
  <c r="L3494" i="10"/>
  <c r="L3493" i="10"/>
  <c r="L3492" i="10"/>
  <c r="L3491" i="10"/>
  <c r="L3490" i="10"/>
  <c r="L3489" i="10"/>
  <c r="L3488" i="10"/>
  <c r="L3487" i="10"/>
  <c r="L3486" i="10"/>
  <c r="L3485" i="10"/>
  <c r="L3484" i="10"/>
  <c r="L3483" i="10"/>
  <c r="L3482" i="10"/>
  <c r="L3481" i="10"/>
  <c r="L3480" i="10"/>
  <c r="L3479" i="10"/>
  <c r="L3478" i="10"/>
  <c r="L3477" i="10"/>
  <c r="L3476" i="10"/>
  <c r="L3475" i="10"/>
  <c r="L3474" i="10"/>
  <c r="L3473" i="10"/>
  <c r="L3472" i="10"/>
  <c r="L3471" i="10"/>
  <c r="L3470" i="10"/>
  <c r="L3469" i="10"/>
  <c r="L3468" i="10"/>
  <c r="L3467" i="10"/>
  <c r="L3466" i="10"/>
  <c r="L3465" i="10"/>
  <c r="L3464" i="10"/>
  <c r="L3463" i="10"/>
  <c r="L3462" i="10"/>
  <c r="L3461" i="10"/>
  <c r="L3460" i="10"/>
  <c r="L3459" i="10"/>
  <c r="L3458" i="10"/>
  <c r="L3457" i="10"/>
  <c r="L3456" i="10"/>
  <c r="L3455" i="10"/>
  <c r="L3454" i="10"/>
  <c r="L3453" i="10"/>
  <c r="L3452" i="10"/>
  <c r="L3451" i="10"/>
  <c r="L3450" i="10"/>
  <c r="L3449" i="10"/>
  <c r="L3448" i="10"/>
  <c r="L3447" i="10"/>
  <c r="L3446" i="10"/>
  <c r="L3445" i="10"/>
  <c r="L3444" i="10"/>
  <c r="L3443" i="10"/>
  <c r="L3442" i="10"/>
  <c r="L3441" i="10"/>
  <c r="L3440" i="10"/>
  <c r="L3439" i="10"/>
  <c r="L3438" i="10"/>
  <c r="L3437" i="10"/>
  <c r="L3436" i="10"/>
  <c r="L3435" i="10"/>
  <c r="L3434" i="10"/>
  <c r="L3433" i="10"/>
  <c r="L3432" i="10"/>
  <c r="L3431" i="10"/>
  <c r="L3430" i="10"/>
  <c r="L3429" i="10"/>
  <c r="L3428" i="10"/>
  <c r="L3427" i="10"/>
  <c r="L3426" i="10"/>
  <c r="L3425" i="10"/>
  <c r="L3424" i="10"/>
  <c r="L3423" i="10"/>
  <c r="L3422" i="10"/>
  <c r="L3421" i="10"/>
  <c r="L3420" i="10"/>
  <c r="L3419" i="10"/>
  <c r="L3418" i="10"/>
  <c r="L3417" i="10"/>
  <c r="L3416" i="10"/>
  <c r="L3415" i="10"/>
  <c r="L3414" i="10"/>
  <c r="L3413" i="10"/>
  <c r="L3412" i="10"/>
  <c r="L3411" i="10"/>
  <c r="L3410" i="10"/>
  <c r="L3409" i="10"/>
  <c r="L3408" i="10"/>
  <c r="L3407" i="10"/>
  <c r="L3406" i="10"/>
  <c r="L3405" i="10"/>
  <c r="L3404" i="10"/>
  <c r="L3403" i="10"/>
  <c r="L3402" i="10"/>
  <c r="L3401" i="10"/>
  <c r="L3400" i="10"/>
  <c r="L3399" i="10"/>
  <c r="L3398" i="10"/>
  <c r="L3397" i="10"/>
  <c r="L3396" i="10"/>
  <c r="L3395" i="10"/>
  <c r="L3394" i="10"/>
  <c r="L3393" i="10"/>
  <c r="L3392" i="10"/>
  <c r="L3391" i="10"/>
  <c r="L3390" i="10"/>
  <c r="L3389" i="10"/>
  <c r="L3388" i="10"/>
  <c r="L3387" i="10"/>
  <c r="L3386" i="10"/>
  <c r="L3385" i="10"/>
  <c r="L3384" i="10"/>
  <c r="L3383" i="10"/>
  <c r="L3382" i="10"/>
  <c r="L3381" i="10"/>
  <c r="L3380" i="10"/>
  <c r="L3379" i="10"/>
  <c r="L3378" i="10"/>
  <c r="L3377" i="10"/>
  <c r="L3376" i="10"/>
  <c r="L3375" i="10"/>
  <c r="L3374" i="10"/>
  <c r="L3373" i="10"/>
  <c r="L3372" i="10"/>
  <c r="L3371" i="10"/>
  <c r="L3370" i="10"/>
  <c r="L3369" i="10"/>
  <c r="L3368" i="10"/>
  <c r="L3367" i="10"/>
  <c r="L3366" i="10"/>
  <c r="L3365" i="10"/>
  <c r="L3364" i="10"/>
  <c r="L3363" i="10"/>
  <c r="L3362" i="10"/>
  <c r="L3361" i="10"/>
  <c r="L3360" i="10"/>
  <c r="L3359" i="10"/>
  <c r="L3358" i="10"/>
  <c r="L3357" i="10"/>
  <c r="L3356" i="10"/>
  <c r="L3355" i="10"/>
  <c r="L3354" i="10"/>
  <c r="L3353" i="10"/>
  <c r="L3352" i="10"/>
  <c r="L3351" i="10"/>
  <c r="L3350" i="10"/>
  <c r="L3349" i="10"/>
  <c r="L3348" i="10"/>
  <c r="L3347" i="10"/>
  <c r="L3346" i="10"/>
  <c r="L3345" i="10"/>
  <c r="L3344" i="10"/>
  <c r="L3343" i="10"/>
  <c r="L3342" i="10"/>
  <c r="L3341" i="10"/>
  <c r="L3340" i="10"/>
  <c r="L3339" i="10"/>
  <c r="L3338" i="10"/>
  <c r="L3337" i="10"/>
  <c r="L3336" i="10"/>
  <c r="L3335" i="10"/>
  <c r="L3334" i="10"/>
  <c r="L3333" i="10"/>
  <c r="L3332" i="10"/>
  <c r="L3331" i="10"/>
  <c r="L3330" i="10"/>
  <c r="L3329" i="10"/>
  <c r="L3328" i="10"/>
  <c r="L3327" i="10"/>
  <c r="L3326" i="10"/>
  <c r="L3325" i="10"/>
  <c r="L3324" i="10"/>
  <c r="L3323" i="10"/>
  <c r="L3322" i="10"/>
  <c r="L3321" i="10"/>
  <c r="L3320" i="10"/>
  <c r="L3319" i="10"/>
  <c r="L3318" i="10"/>
  <c r="L3317" i="10"/>
  <c r="L3316" i="10"/>
  <c r="L3315" i="10"/>
  <c r="L3314" i="10"/>
  <c r="L3313" i="10"/>
  <c r="L3312" i="10"/>
  <c r="L3311" i="10"/>
  <c r="L3310" i="10"/>
  <c r="L3309" i="10"/>
  <c r="L3308" i="10"/>
  <c r="L3307" i="10"/>
  <c r="L3306" i="10"/>
  <c r="L3305" i="10"/>
  <c r="L3304" i="10"/>
  <c r="L3303" i="10"/>
  <c r="L3302" i="10"/>
  <c r="L3301" i="10"/>
  <c r="L3300" i="10"/>
  <c r="L3299" i="10"/>
  <c r="L3298" i="10"/>
  <c r="L3297" i="10"/>
  <c r="L3296" i="10"/>
  <c r="L3295" i="10"/>
  <c r="L3294" i="10"/>
  <c r="L3293" i="10"/>
  <c r="L3292" i="10"/>
  <c r="L3291" i="10"/>
  <c r="L3290" i="10"/>
  <c r="L3289" i="10"/>
  <c r="L3288" i="10"/>
  <c r="L3287" i="10"/>
  <c r="L3286" i="10"/>
  <c r="L3285" i="10"/>
  <c r="L3284" i="10"/>
  <c r="L3283" i="10"/>
  <c r="L3282" i="10"/>
  <c r="L3281" i="10"/>
  <c r="L3280" i="10"/>
  <c r="L3279" i="10"/>
  <c r="L3278" i="10"/>
  <c r="L3277" i="10"/>
  <c r="L3276" i="10"/>
  <c r="L3275" i="10"/>
  <c r="L3274" i="10"/>
  <c r="L3273" i="10"/>
  <c r="L3272" i="10"/>
  <c r="L3271" i="10"/>
  <c r="L3270" i="10"/>
  <c r="L3269" i="10"/>
  <c r="L3268" i="10"/>
  <c r="L3267" i="10"/>
  <c r="L3266" i="10"/>
  <c r="L3265" i="10"/>
  <c r="L3264" i="10"/>
  <c r="L3263" i="10"/>
  <c r="L3262" i="10"/>
  <c r="L3261" i="10"/>
  <c r="L3260" i="10"/>
  <c r="L3259" i="10"/>
  <c r="L3258" i="10"/>
  <c r="L3257" i="10"/>
  <c r="L3256" i="10"/>
  <c r="L3255" i="10"/>
  <c r="L3254" i="10"/>
  <c r="L3253" i="10"/>
  <c r="L3252" i="10"/>
  <c r="L3251" i="10"/>
  <c r="L3250" i="10"/>
  <c r="L3249" i="10"/>
  <c r="L3248" i="10"/>
  <c r="L3247" i="10"/>
  <c r="L3246" i="10"/>
  <c r="L3245" i="10"/>
  <c r="L3244" i="10"/>
  <c r="L3243" i="10"/>
  <c r="L3242" i="10"/>
  <c r="L3241" i="10"/>
  <c r="L3240" i="10"/>
  <c r="L3239" i="10"/>
  <c r="L3238" i="10"/>
  <c r="L3237" i="10"/>
  <c r="L3236" i="10"/>
  <c r="L3235" i="10"/>
  <c r="L3234" i="10"/>
  <c r="L3233" i="10"/>
  <c r="L3232" i="10"/>
  <c r="L3231" i="10"/>
  <c r="L3230" i="10"/>
  <c r="L3229" i="10"/>
  <c r="L3228" i="10"/>
  <c r="L3227" i="10"/>
  <c r="L3226" i="10"/>
  <c r="L3225" i="10"/>
  <c r="L3224" i="10"/>
  <c r="L3223" i="10"/>
  <c r="L3222" i="10"/>
  <c r="L3221" i="10"/>
  <c r="L3220" i="10"/>
  <c r="L3219" i="10"/>
  <c r="L3218" i="10"/>
  <c r="L3217" i="10"/>
  <c r="L3216" i="10"/>
  <c r="L3215" i="10"/>
  <c r="L3214" i="10"/>
  <c r="L3213" i="10"/>
  <c r="L3212" i="10"/>
  <c r="L3211" i="10"/>
  <c r="L3210" i="10"/>
  <c r="L3209" i="10"/>
  <c r="L3208" i="10"/>
  <c r="L3207" i="10"/>
  <c r="L3206" i="10"/>
  <c r="L3205" i="10"/>
  <c r="L3204" i="10"/>
  <c r="L3203" i="10"/>
  <c r="L3202" i="10"/>
  <c r="L3201" i="10"/>
  <c r="L3200" i="10"/>
  <c r="L3199" i="10"/>
  <c r="L3198" i="10"/>
  <c r="L3197" i="10"/>
  <c r="L3196" i="10"/>
  <c r="L3195" i="10"/>
  <c r="L3194" i="10"/>
  <c r="L3193" i="10"/>
  <c r="L3192" i="10"/>
  <c r="L3191" i="10"/>
  <c r="L3190" i="10"/>
  <c r="L3189" i="10"/>
  <c r="L3188" i="10"/>
  <c r="L3187" i="10"/>
  <c r="L3186" i="10"/>
  <c r="L3185" i="10"/>
  <c r="L3184" i="10"/>
  <c r="L3183" i="10"/>
  <c r="L3182" i="10"/>
  <c r="L3181" i="10"/>
  <c r="L3180" i="10"/>
  <c r="L3179" i="10"/>
  <c r="L3178" i="10"/>
  <c r="L3177" i="10"/>
  <c r="L3176" i="10"/>
  <c r="L3175" i="10"/>
  <c r="L3174" i="10"/>
  <c r="L3173" i="10"/>
  <c r="L3172" i="10"/>
  <c r="L3171" i="10"/>
  <c r="L3170" i="10"/>
  <c r="L3169" i="10"/>
  <c r="L3168" i="10"/>
  <c r="L3167" i="10"/>
  <c r="L3166" i="10"/>
  <c r="L3165" i="10"/>
  <c r="L3164" i="10"/>
  <c r="L3163" i="10"/>
  <c r="L3162" i="10"/>
  <c r="L3161" i="10"/>
  <c r="L3160" i="10"/>
  <c r="L3159" i="10"/>
  <c r="L3158" i="10"/>
  <c r="L3157" i="10"/>
  <c r="L3156" i="10"/>
  <c r="L3155" i="10"/>
  <c r="L3154" i="10"/>
  <c r="L3153" i="10"/>
  <c r="L3152" i="10"/>
  <c r="L3151" i="10"/>
  <c r="L3150" i="10"/>
  <c r="L3149" i="10"/>
  <c r="L3148" i="10"/>
  <c r="L3147" i="10"/>
  <c r="L3146" i="10"/>
  <c r="L3145" i="10"/>
  <c r="L3144" i="10"/>
  <c r="L3143" i="10"/>
  <c r="L3142" i="10"/>
  <c r="L3141" i="10"/>
  <c r="L3140" i="10"/>
  <c r="L3139" i="10"/>
  <c r="L3138" i="10"/>
  <c r="L3137" i="10"/>
  <c r="L3136" i="10"/>
  <c r="L3135" i="10"/>
  <c r="L3134" i="10"/>
  <c r="L3133" i="10"/>
  <c r="L3132" i="10"/>
  <c r="L3131" i="10"/>
  <c r="L3130" i="10"/>
  <c r="L3129" i="10"/>
  <c r="L3128" i="10"/>
  <c r="L3127" i="10"/>
  <c r="L3126" i="10"/>
  <c r="L3125" i="10"/>
  <c r="L3124" i="10"/>
  <c r="L3123" i="10"/>
  <c r="L3122" i="10"/>
  <c r="L3121" i="10"/>
  <c r="L3120" i="10"/>
  <c r="L3119" i="10"/>
  <c r="L3118" i="10"/>
  <c r="L3117" i="10"/>
  <c r="L3116" i="10"/>
  <c r="L3115" i="10"/>
  <c r="L3114" i="10"/>
  <c r="L3113" i="10"/>
  <c r="L3112" i="10"/>
  <c r="L3111" i="10"/>
  <c r="L3110" i="10"/>
  <c r="L3109" i="10"/>
  <c r="L3108" i="10"/>
  <c r="L3107" i="10"/>
  <c r="L3106" i="10"/>
  <c r="L3105" i="10"/>
  <c r="L3104" i="10"/>
  <c r="L3103" i="10"/>
  <c r="L3102" i="10"/>
  <c r="L3101" i="10"/>
  <c r="L3100" i="10"/>
  <c r="L3099" i="10"/>
  <c r="L3098" i="10"/>
  <c r="L3097" i="10"/>
  <c r="L3096" i="10"/>
  <c r="L3095" i="10"/>
  <c r="L3094" i="10"/>
  <c r="L3093" i="10"/>
  <c r="L3092" i="10"/>
  <c r="L3091" i="10"/>
  <c r="L3090" i="10"/>
  <c r="L3089" i="10"/>
  <c r="L3088" i="10"/>
  <c r="L3087" i="10"/>
  <c r="L3086" i="10"/>
  <c r="L3085" i="10"/>
  <c r="L3084" i="10"/>
  <c r="L3083" i="10"/>
  <c r="L3082" i="10"/>
  <c r="L3081" i="10"/>
  <c r="L3080" i="10"/>
  <c r="L3079" i="10"/>
  <c r="L3078" i="10"/>
  <c r="L3077" i="10"/>
  <c r="L3076" i="10"/>
  <c r="L3075" i="10"/>
  <c r="L3074" i="10"/>
  <c r="L3073" i="10"/>
  <c r="L3072" i="10"/>
  <c r="L3071" i="10"/>
  <c r="L3070" i="10"/>
  <c r="L3069" i="10"/>
  <c r="L3068" i="10"/>
  <c r="L3067" i="10"/>
  <c r="L3066" i="10"/>
  <c r="L3065" i="10"/>
  <c r="L3064" i="10"/>
  <c r="L3063" i="10"/>
  <c r="L3062" i="10"/>
  <c r="L3061" i="10"/>
  <c r="L3060" i="10"/>
  <c r="L3059" i="10"/>
  <c r="L3058" i="10"/>
  <c r="L3057" i="10"/>
  <c r="L3056" i="10"/>
  <c r="L3055" i="10"/>
  <c r="L3054" i="10"/>
  <c r="L3053" i="10"/>
  <c r="L3052" i="10"/>
  <c r="L3051" i="10"/>
  <c r="L3050" i="10"/>
  <c r="L3049" i="10"/>
  <c r="L3048" i="10"/>
  <c r="L3047" i="10"/>
  <c r="L3046" i="10"/>
  <c r="L3045" i="10"/>
  <c r="L3044" i="10"/>
  <c r="L3043" i="10"/>
  <c r="L3042" i="10"/>
  <c r="L3041" i="10"/>
  <c r="L3040" i="10"/>
  <c r="L3039" i="10"/>
  <c r="L3038" i="10"/>
  <c r="L3037" i="10"/>
  <c r="L3036" i="10"/>
  <c r="L3035" i="10"/>
  <c r="L3034" i="10"/>
  <c r="L3033" i="10"/>
  <c r="L3032" i="10"/>
  <c r="L3031" i="10"/>
  <c r="L3030" i="10"/>
  <c r="L3029" i="10"/>
  <c r="L3028" i="10"/>
  <c r="L3027" i="10"/>
  <c r="L3026" i="10"/>
  <c r="L3025" i="10"/>
  <c r="L3024" i="10"/>
  <c r="L3023" i="10"/>
  <c r="L3022" i="10"/>
  <c r="L3021" i="10"/>
  <c r="L3020" i="10"/>
  <c r="L3019" i="10"/>
  <c r="L3018" i="10"/>
  <c r="L3017" i="10"/>
  <c r="L3016" i="10"/>
  <c r="L3015" i="10"/>
  <c r="L3014" i="10"/>
  <c r="L3013" i="10"/>
  <c r="L3012" i="10"/>
  <c r="L3011" i="10"/>
  <c r="L3010" i="10"/>
  <c r="L3009" i="10"/>
  <c r="L3008" i="10"/>
  <c r="L3007" i="10"/>
  <c r="L3006" i="10"/>
  <c r="L3005" i="10"/>
  <c r="L3004" i="10"/>
  <c r="L3003" i="10"/>
  <c r="L3002" i="10"/>
  <c r="L3001" i="10"/>
  <c r="L3000" i="10"/>
  <c r="L2999" i="10"/>
  <c r="L2998" i="10"/>
  <c r="L2997" i="10"/>
  <c r="L2996" i="10"/>
  <c r="L2995" i="10"/>
  <c r="L2994" i="10"/>
  <c r="L2993" i="10"/>
  <c r="L2992" i="10"/>
  <c r="L2991" i="10"/>
  <c r="L2990" i="10"/>
  <c r="L2989" i="10"/>
  <c r="L2988" i="10"/>
  <c r="L2987" i="10"/>
  <c r="L2986" i="10"/>
  <c r="L2985" i="10"/>
  <c r="L2984" i="10"/>
  <c r="L2983" i="10"/>
  <c r="L2982" i="10"/>
  <c r="L2981" i="10"/>
  <c r="L2980" i="10"/>
  <c r="L2979" i="10"/>
  <c r="L2978" i="10"/>
  <c r="L2977" i="10"/>
  <c r="L2976" i="10"/>
  <c r="L2975" i="10"/>
  <c r="L2974" i="10"/>
  <c r="L2973" i="10"/>
  <c r="L2972" i="10"/>
  <c r="L2971" i="10"/>
  <c r="L2970" i="10"/>
  <c r="L2969" i="10"/>
  <c r="L2968" i="10"/>
  <c r="L2967" i="10"/>
  <c r="L2966" i="10"/>
  <c r="L2965" i="10"/>
  <c r="L2964" i="10"/>
  <c r="L2963" i="10"/>
  <c r="L2962" i="10"/>
  <c r="L2961" i="10"/>
  <c r="L2960" i="10"/>
  <c r="L2959" i="10"/>
  <c r="L2958" i="10"/>
  <c r="L2957" i="10"/>
  <c r="L2956" i="10"/>
  <c r="L2955" i="10"/>
  <c r="L2954" i="10"/>
  <c r="L2953" i="10"/>
  <c r="L2952" i="10"/>
  <c r="L2951" i="10"/>
  <c r="L2950" i="10"/>
  <c r="L2949" i="10"/>
  <c r="L2948" i="10"/>
  <c r="L2947" i="10"/>
  <c r="L2946" i="10"/>
  <c r="L2945" i="10"/>
  <c r="L2944" i="10"/>
  <c r="L2943" i="10"/>
  <c r="L2942" i="10"/>
  <c r="L2941" i="10"/>
  <c r="L2940" i="10"/>
  <c r="L2939" i="10"/>
  <c r="L2938" i="10"/>
  <c r="L2937" i="10"/>
  <c r="L2936" i="10"/>
  <c r="L2935" i="10"/>
  <c r="L2934" i="10"/>
  <c r="L2933" i="10"/>
  <c r="L2932" i="10"/>
  <c r="L2931" i="10"/>
  <c r="L2930" i="10"/>
  <c r="L2929" i="10"/>
  <c r="L2928" i="10"/>
  <c r="L2927" i="10"/>
  <c r="L2926" i="10"/>
  <c r="L2925" i="10"/>
  <c r="L2924" i="10"/>
  <c r="L2923" i="10"/>
  <c r="L2922" i="10"/>
  <c r="L2921" i="10"/>
  <c r="L2920" i="10"/>
  <c r="L2919" i="10"/>
  <c r="L2918" i="10"/>
  <c r="L2917" i="10"/>
  <c r="L2916" i="10"/>
  <c r="L2915" i="10"/>
  <c r="L2914" i="10"/>
  <c r="L2913" i="10"/>
  <c r="L2912" i="10"/>
  <c r="L2911" i="10"/>
  <c r="L2910" i="10"/>
  <c r="L2909" i="10"/>
  <c r="L2908" i="10"/>
  <c r="L2907" i="10"/>
  <c r="L2906" i="10"/>
  <c r="L2905" i="10"/>
  <c r="L2904" i="10"/>
  <c r="L2903" i="10"/>
  <c r="L2902" i="10"/>
  <c r="L2901" i="10"/>
  <c r="L2900" i="10"/>
  <c r="L2899" i="10"/>
  <c r="L2898" i="10"/>
  <c r="L2897" i="10"/>
  <c r="L2896" i="10"/>
  <c r="L2895" i="10"/>
  <c r="L2894" i="10"/>
  <c r="L2893" i="10"/>
  <c r="L2892" i="10"/>
  <c r="L2891" i="10"/>
  <c r="L2890" i="10"/>
  <c r="L2889" i="10"/>
  <c r="L2888" i="10"/>
  <c r="L2887" i="10"/>
  <c r="L2886" i="10"/>
  <c r="L2885" i="10"/>
  <c r="L2884" i="10"/>
  <c r="L2883" i="10"/>
  <c r="L2882" i="10"/>
  <c r="L2881" i="10"/>
  <c r="L2880" i="10"/>
  <c r="L2879" i="10"/>
  <c r="L2878" i="10"/>
  <c r="L2877" i="10"/>
  <c r="L2876" i="10"/>
  <c r="L2875" i="10"/>
  <c r="L2874" i="10"/>
  <c r="L2873" i="10"/>
  <c r="L2872" i="10"/>
  <c r="L2871" i="10"/>
  <c r="L2870" i="10"/>
  <c r="L2869" i="10"/>
  <c r="L2868" i="10"/>
  <c r="L2867" i="10"/>
  <c r="L2866" i="10"/>
  <c r="L2865" i="10"/>
  <c r="L2864" i="10"/>
  <c r="L2863" i="10"/>
  <c r="L2862" i="10"/>
  <c r="L2861" i="10"/>
  <c r="L2860" i="10"/>
  <c r="L2859" i="10"/>
  <c r="L2858" i="10"/>
  <c r="L2857" i="10"/>
  <c r="L2856" i="10"/>
  <c r="L2855" i="10"/>
  <c r="L2854" i="10"/>
  <c r="L2853" i="10"/>
  <c r="L2852" i="10"/>
  <c r="L2851" i="10"/>
  <c r="L2850" i="10"/>
  <c r="L2849" i="10"/>
  <c r="L2848" i="10"/>
  <c r="L2847" i="10"/>
  <c r="L2846" i="10"/>
  <c r="L2845" i="10"/>
  <c r="L2844" i="10"/>
  <c r="L2843" i="10"/>
  <c r="L2842" i="10"/>
  <c r="L2841" i="10"/>
  <c r="L2840" i="10"/>
  <c r="L2839" i="10"/>
  <c r="L2838" i="10"/>
  <c r="L2837" i="10"/>
  <c r="L2836" i="10"/>
  <c r="L2835" i="10"/>
  <c r="L2834" i="10"/>
  <c r="L2833" i="10"/>
  <c r="L2832" i="10"/>
  <c r="L2831" i="10"/>
  <c r="L2830" i="10"/>
  <c r="L2829" i="10"/>
  <c r="L2828" i="10"/>
  <c r="L2827" i="10"/>
  <c r="L2826" i="10"/>
  <c r="L2825" i="10"/>
  <c r="L2824" i="10"/>
  <c r="L2823" i="10"/>
  <c r="L2822" i="10"/>
  <c r="L2821" i="10"/>
  <c r="L2820" i="10"/>
  <c r="L2819" i="10"/>
  <c r="L2818" i="10"/>
  <c r="L2817" i="10"/>
  <c r="L2816" i="10"/>
  <c r="L2815" i="10"/>
  <c r="L2814" i="10"/>
  <c r="L2813" i="10"/>
  <c r="L2812" i="10"/>
  <c r="L2811" i="10"/>
  <c r="L2810" i="10"/>
  <c r="L2809" i="10"/>
  <c r="L2808" i="10"/>
  <c r="L2807" i="10"/>
  <c r="L2806" i="10"/>
  <c r="L2805" i="10"/>
  <c r="L2804" i="10"/>
  <c r="L2803" i="10"/>
  <c r="L2802" i="10"/>
  <c r="L2801" i="10"/>
  <c r="L2800" i="10"/>
  <c r="L2799" i="10"/>
  <c r="L2798" i="10"/>
  <c r="L2797" i="10"/>
  <c r="L2796" i="10"/>
  <c r="L2795" i="10"/>
  <c r="L2794" i="10"/>
  <c r="L2793" i="10"/>
  <c r="L2792" i="10"/>
  <c r="L2791" i="10"/>
  <c r="L2790" i="10"/>
  <c r="L2789" i="10"/>
  <c r="L2788" i="10"/>
  <c r="L2787" i="10"/>
  <c r="L2786" i="10"/>
  <c r="L2785" i="10"/>
  <c r="L2784" i="10"/>
  <c r="L2783" i="10"/>
  <c r="L2782" i="10"/>
  <c r="L2781" i="10"/>
  <c r="L2780" i="10"/>
  <c r="L2779" i="10"/>
  <c r="L2778" i="10"/>
  <c r="L2777" i="10"/>
  <c r="L2776" i="10"/>
  <c r="L2775" i="10"/>
  <c r="L2774" i="10"/>
  <c r="L2773" i="10"/>
  <c r="L2772" i="10"/>
  <c r="L2771" i="10"/>
  <c r="L2770" i="10"/>
  <c r="L2769" i="10"/>
  <c r="L2768" i="10"/>
  <c r="L2767" i="10"/>
  <c r="L2766" i="10"/>
  <c r="L2765" i="10"/>
  <c r="L2764" i="10"/>
  <c r="L2763" i="10"/>
  <c r="L2762" i="10"/>
  <c r="L2761" i="10"/>
  <c r="L2760" i="10"/>
  <c r="L2759" i="10"/>
  <c r="L2758" i="10"/>
  <c r="L2757" i="10"/>
  <c r="L2756" i="10"/>
  <c r="L2755" i="10"/>
  <c r="L2754" i="10"/>
  <c r="L2753" i="10"/>
  <c r="L2752" i="10"/>
  <c r="L2751" i="10"/>
  <c r="L2750" i="10"/>
  <c r="L2749" i="10"/>
  <c r="L2748" i="10"/>
  <c r="L2747" i="10"/>
  <c r="L2746" i="10"/>
  <c r="L2745" i="10"/>
  <c r="L2744" i="10"/>
  <c r="L2743" i="10"/>
  <c r="L2742" i="10"/>
  <c r="L2741" i="10"/>
  <c r="L2740" i="10"/>
  <c r="L2739" i="10"/>
  <c r="L2738" i="10"/>
  <c r="L2737" i="10"/>
  <c r="L2736" i="10"/>
  <c r="L2735" i="10"/>
  <c r="L2734" i="10"/>
  <c r="L2733" i="10"/>
  <c r="L2732" i="10"/>
  <c r="L2731" i="10"/>
  <c r="L2730" i="10"/>
  <c r="L2729" i="10"/>
  <c r="L2728" i="10"/>
  <c r="L2727" i="10"/>
  <c r="L2726" i="10"/>
  <c r="L2725" i="10"/>
  <c r="L2724" i="10"/>
  <c r="L2723" i="10"/>
  <c r="L2722" i="10"/>
  <c r="L2721" i="10"/>
  <c r="L2720" i="10"/>
  <c r="L2719" i="10"/>
  <c r="L2718" i="10"/>
  <c r="L2717" i="10"/>
  <c r="L2716" i="10"/>
  <c r="L2715" i="10"/>
  <c r="L2714" i="10"/>
  <c r="L2713" i="10"/>
  <c r="L2712" i="10"/>
  <c r="L2711" i="10"/>
  <c r="L2710" i="10"/>
  <c r="L2709" i="10"/>
  <c r="L2708" i="10"/>
  <c r="L2707" i="10"/>
  <c r="L2706" i="10"/>
  <c r="L2705" i="10"/>
  <c r="L2704" i="10"/>
  <c r="L2703" i="10"/>
  <c r="L2702" i="10"/>
  <c r="L2701" i="10"/>
  <c r="L2700" i="10"/>
  <c r="L2699" i="10"/>
  <c r="L2698" i="10"/>
  <c r="L2697" i="10"/>
  <c r="L2696" i="10"/>
  <c r="L2695" i="10"/>
  <c r="L2694" i="10"/>
  <c r="L2693" i="10"/>
  <c r="L2692" i="10"/>
  <c r="L2691" i="10"/>
  <c r="L2690" i="10"/>
  <c r="L2689" i="10"/>
  <c r="L2688" i="10"/>
  <c r="L2687" i="10"/>
  <c r="L2686" i="10"/>
  <c r="L2685" i="10"/>
  <c r="L2684" i="10"/>
  <c r="L2683" i="10"/>
  <c r="L2682" i="10"/>
  <c r="L2681" i="10"/>
  <c r="L2680" i="10"/>
  <c r="L2679" i="10"/>
  <c r="L2678" i="10"/>
  <c r="L2677" i="10"/>
  <c r="L2676" i="10"/>
  <c r="L2675" i="10"/>
  <c r="L2674" i="10"/>
  <c r="L2673" i="10"/>
  <c r="L2672" i="10"/>
  <c r="L2671" i="10"/>
  <c r="L2670" i="10"/>
  <c r="L2669" i="10"/>
  <c r="L2668" i="10"/>
  <c r="L2667" i="10"/>
  <c r="L2666" i="10"/>
  <c r="L2665" i="10"/>
  <c r="L2664" i="10"/>
  <c r="L2663" i="10"/>
  <c r="L2662" i="10"/>
  <c r="L2661" i="10"/>
  <c r="L2660" i="10"/>
  <c r="L2659" i="10"/>
  <c r="L2658" i="10"/>
  <c r="L2657" i="10"/>
  <c r="L2656" i="10"/>
  <c r="L2655" i="10"/>
  <c r="L2654" i="10"/>
  <c r="L2653" i="10"/>
  <c r="L2652" i="10"/>
  <c r="L2651" i="10"/>
  <c r="L2650" i="10"/>
  <c r="L2649" i="10"/>
  <c r="L2648" i="10"/>
  <c r="L2647" i="10"/>
  <c r="L2646" i="10"/>
  <c r="L2645" i="10"/>
  <c r="L2644" i="10"/>
  <c r="L2643" i="10"/>
  <c r="L2642" i="10"/>
  <c r="L2641" i="10"/>
  <c r="L2640" i="10"/>
  <c r="L2639" i="10"/>
  <c r="L2638" i="10"/>
  <c r="L2637" i="10"/>
  <c r="L2636" i="10"/>
  <c r="L2635" i="10"/>
  <c r="L2634" i="10"/>
  <c r="L2633" i="10"/>
  <c r="L2632" i="10"/>
  <c r="L2631" i="10"/>
  <c r="L2630" i="10"/>
  <c r="L2629" i="10"/>
  <c r="L2628" i="10"/>
  <c r="L2627" i="10"/>
  <c r="L2626" i="10"/>
  <c r="L2625" i="10"/>
  <c r="L2624" i="10"/>
  <c r="L2623" i="10"/>
  <c r="L2622" i="10"/>
  <c r="L2621" i="10"/>
  <c r="L2620" i="10"/>
  <c r="L2619" i="10"/>
  <c r="L2618" i="10"/>
  <c r="L2617" i="10"/>
  <c r="L2616" i="10"/>
  <c r="L2615" i="10"/>
  <c r="L2614" i="10"/>
  <c r="L2613" i="10"/>
  <c r="L2612" i="10"/>
  <c r="L2611" i="10"/>
  <c r="L2610" i="10"/>
  <c r="L2609" i="10"/>
  <c r="L2608" i="10"/>
  <c r="L2607" i="10"/>
  <c r="L2606" i="10"/>
  <c r="L2605" i="10"/>
  <c r="L2604" i="10"/>
  <c r="L2603" i="10"/>
  <c r="L2602" i="10"/>
  <c r="L2601" i="10"/>
  <c r="L2600" i="10"/>
  <c r="L2599" i="10"/>
  <c r="L2598" i="10"/>
  <c r="L2597" i="10"/>
  <c r="L2596" i="10"/>
  <c r="L2595" i="10"/>
  <c r="L2594" i="10"/>
  <c r="L2593" i="10"/>
  <c r="L2592" i="10"/>
  <c r="L2591" i="10"/>
  <c r="L2590" i="10"/>
  <c r="L2589" i="10"/>
  <c r="L2588" i="10"/>
  <c r="L2587" i="10"/>
  <c r="L2586" i="10"/>
  <c r="L2585" i="10"/>
  <c r="L2584" i="10"/>
  <c r="L2583" i="10"/>
  <c r="L2582" i="10"/>
  <c r="L2581" i="10"/>
  <c r="L2580" i="10"/>
  <c r="L2579" i="10"/>
  <c r="L2578" i="10"/>
  <c r="L2577" i="10"/>
  <c r="L2576" i="10"/>
  <c r="L2575" i="10"/>
  <c r="L2574" i="10"/>
  <c r="L2573" i="10"/>
  <c r="L2572" i="10"/>
  <c r="L2571" i="10"/>
  <c r="L2570" i="10"/>
  <c r="L2569" i="10"/>
  <c r="L2568" i="10"/>
  <c r="L2567" i="10"/>
  <c r="L2566" i="10"/>
  <c r="L2565" i="10"/>
  <c r="L2564" i="10"/>
  <c r="L2563" i="10"/>
  <c r="L2562" i="10"/>
  <c r="L2561" i="10"/>
  <c r="L2560" i="10"/>
  <c r="L2559" i="10"/>
  <c r="L2558" i="10"/>
  <c r="L2557" i="10"/>
  <c r="L2556" i="10"/>
  <c r="L2555" i="10"/>
  <c r="L2554" i="10"/>
  <c r="L2553" i="10"/>
  <c r="L2552" i="10"/>
  <c r="L2551" i="10"/>
  <c r="L2550" i="10"/>
  <c r="L2549" i="10"/>
  <c r="L2548" i="10"/>
  <c r="L2547" i="10"/>
  <c r="L2546" i="10"/>
  <c r="L2545" i="10"/>
  <c r="L2544" i="10"/>
  <c r="L2543" i="10"/>
  <c r="L2542" i="10"/>
  <c r="L2541" i="10"/>
  <c r="L2540" i="10"/>
  <c r="L2539" i="10"/>
  <c r="L2538" i="10"/>
  <c r="L2537" i="10"/>
  <c r="L2536" i="10"/>
  <c r="L2535" i="10"/>
  <c r="L2534" i="10"/>
  <c r="L2533" i="10"/>
  <c r="L2532" i="10"/>
  <c r="L2531" i="10"/>
  <c r="L2530" i="10"/>
  <c r="L2529" i="10"/>
  <c r="L2528" i="10"/>
  <c r="L2527" i="10"/>
  <c r="L2526" i="10"/>
  <c r="L2525" i="10"/>
  <c r="L2524" i="10"/>
  <c r="L2523" i="10"/>
  <c r="L2522" i="10"/>
  <c r="L2521" i="10"/>
  <c r="L2520" i="10"/>
  <c r="L2519" i="10"/>
  <c r="L2518" i="10"/>
  <c r="L2517" i="10"/>
  <c r="L2516" i="10"/>
  <c r="L2515" i="10"/>
  <c r="L2514" i="10"/>
  <c r="L2513" i="10"/>
  <c r="L2512" i="10"/>
  <c r="L2511" i="10"/>
  <c r="L2510" i="10"/>
  <c r="L2509" i="10"/>
  <c r="L2508" i="10"/>
  <c r="L2507" i="10"/>
  <c r="L2506" i="10"/>
  <c r="L2505" i="10"/>
  <c r="L2504" i="10"/>
  <c r="L2503" i="10"/>
  <c r="L2502" i="10"/>
  <c r="L2501" i="10"/>
  <c r="L2500" i="10"/>
  <c r="L2499" i="10"/>
  <c r="L2498" i="10"/>
  <c r="L2497" i="10"/>
  <c r="L2496" i="10"/>
  <c r="L2495" i="10"/>
  <c r="L2494" i="10"/>
  <c r="L2493" i="10"/>
  <c r="L2492" i="10"/>
  <c r="L2491" i="10"/>
  <c r="L2490" i="10"/>
  <c r="L2489" i="10"/>
  <c r="L2488" i="10"/>
  <c r="L2487" i="10"/>
  <c r="L2486" i="10"/>
  <c r="L2485" i="10"/>
  <c r="L2484" i="10"/>
  <c r="L2483" i="10"/>
  <c r="L2482" i="10"/>
  <c r="L2481" i="10"/>
  <c r="L2480" i="10"/>
  <c r="L2479" i="10"/>
  <c r="L2478" i="10"/>
  <c r="L2477" i="10"/>
  <c r="L2476" i="10"/>
  <c r="L2475" i="10"/>
  <c r="L2474" i="10"/>
  <c r="L2473" i="10"/>
  <c r="L2472" i="10"/>
  <c r="L2471" i="10"/>
  <c r="L2470" i="10"/>
  <c r="L2469" i="10"/>
  <c r="L2468" i="10"/>
  <c r="L2467" i="10"/>
  <c r="L2466" i="10"/>
  <c r="L2465" i="10"/>
  <c r="L2464" i="10"/>
  <c r="L2463" i="10"/>
  <c r="L2462" i="10"/>
  <c r="L2461" i="10"/>
  <c r="L2460" i="10"/>
  <c r="L2459" i="10"/>
  <c r="L2458" i="10"/>
  <c r="L2457" i="10"/>
  <c r="L2456" i="10"/>
  <c r="L2455" i="10"/>
  <c r="L2454" i="10"/>
  <c r="L2453" i="10"/>
  <c r="L2452" i="10"/>
  <c r="L2451" i="10"/>
  <c r="L2450" i="10"/>
  <c r="L2449" i="10"/>
  <c r="L2448" i="10"/>
  <c r="L2447" i="10"/>
  <c r="L2446" i="10"/>
  <c r="L2445" i="10"/>
  <c r="L2444" i="10"/>
  <c r="L2443" i="10"/>
  <c r="L2442" i="10"/>
  <c r="L2441" i="10"/>
  <c r="L2440" i="10"/>
  <c r="L2439" i="10"/>
  <c r="L2438" i="10"/>
  <c r="L2437" i="10"/>
  <c r="L2436" i="10"/>
  <c r="L2435" i="10"/>
  <c r="L2434" i="10"/>
  <c r="L2433" i="10"/>
  <c r="L2432" i="10"/>
  <c r="L2431" i="10"/>
  <c r="L2430" i="10"/>
  <c r="L2429" i="10"/>
  <c r="L2428" i="10"/>
  <c r="L2427" i="10"/>
  <c r="L2426" i="10"/>
  <c r="L2425" i="10"/>
  <c r="L2424" i="10"/>
  <c r="L2423" i="10"/>
  <c r="L2422" i="10"/>
  <c r="L2421" i="10"/>
  <c r="L2420" i="10"/>
  <c r="L2419" i="10"/>
  <c r="L2418" i="10"/>
  <c r="L2417" i="10"/>
  <c r="L2416" i="10"/>
  <c r="L2415" i="10"/>
  <c r="L2414" i="10"/>
  <c r="L2413" i="10"/>
  <c r="L2412" i="10"/>
  <c r="L2411" i="10"/>
  <c r="L2410" i="10"/>
  <c r="L2409" i="10"/>
  <c r="L2408" i="10"/>
  <c r="L2407" i="10"/>
  <c r="L2406" i="10"/>
  <c r="L2405" i="10"/>
  <c r="L2404" i="10"/>
  <c r="L2403" i="10"/>
  <c r="L2402" i="10"/>
  <c r="L2401" i="10"/>
  <c r="L2400" i="10"/>
  <c r="L2399" i="10"/>
  <c r="L2398" i="10"/>
  <c r="L2397" i="10"/>
  <c r="L2396" i="10"/>
  <c r="L2395" i="10"/>
  <c r="L2394" i="10"/>
  <c r="L2393" i="10"/>
  <c r="L2392" i="10"/>
  <c r="L2391" i="10"/>
  <c r="L2390" i="10"/>
  <c r="L2389" i="10"/>
  <c r="L2388" i="10"/>
  <c r="L2387" i="10"/>
  <c r="L2386" i="10"/>
  <c r="L2385" i="10"/>
  <c r="L2384" i="10"/>
  <c r="L2383" i="10"/>
  <c r="L2382" i="10"/>
  <c r="L2381" i="10"/>
  <c r="L2380" i="10"/>
  <c r="L2379" i="10"/>
  <c r="L2378" i="10"/>
  <c r="L2377" i="10"/>
  <c r="L2376" i="10"/>
  <c r="L2375" i="10"/>
  <c r="L2374" i="10"/>
  <c r="L2373" i="10"/>
  <c r="L2372" i="10"/>
  <c r="L2371" i="10"/>
  <c r="L2370" i="10"/>
  <c r="L2369" i="10"/>
  <c r="L2368" i="10"/>
  <c r="L2367" i="10"/>
  <c r="L2366" i="10"/>
  <c r="L2365" i="10"/>
  <c r="L2364" i="10"/>
  <c r="L2363" i="10"/>
  <c r="L2362" i="10"/>
  <c r="L2361" i="10"/>
  <c r="L2360" i="10"/>
  <c r="L2359" i="10"/>
  <c r="L2358" i="10"/>
  <c r="L2357" i="10"/>
  <c r="L2356" i="10"/>
  <c r="L2355" i="10"/>
  <c r="L2354" i="10"/>
  <c r="L2353" i="10"/>
  <c r="L2352" i="10"/>
  <c r="L2351" i="10"/>
  <c r="L2350" i="10"/>
  <c r="L2349" i="10"/>
  <c r="L2348" i="10"/>
  <c r="L2347" i="10"/>
  <c r="L2346" i="10"/>
  <c r="L2345" i="10"/>
  <c r="L2344" i="10"/>
  <c r="L2343" i="10"/>
  <c r="L2342" i="10"/>
  <c r="L2341" i="10"/>
  <c r="L2340" i="10"/>
  <c r="L2339" i="10"/>
  <c r="L2338" i="10"/>
  <c r="L2337" i="10"/>
  <c r="L2336" i="10"/>
  <c r="L2335" i="10"/>
  <c r="L2334" i="10"/>
  <c r="L2333" i="10"/>
  <c r="L2332" i="10"/>
  <c r="L2331" i="10"/>
  <c r="L2330" i="10"/>
  <c r="L2329" i="10"/>
  <c r="L2328" i="10"/>
  <c r="L2327" i="10"/>
  <c r="L2326" i="10"/>
  <c r="L2325" i="10"/>
  <c r="L2324" i="10"/>
  <c r="L2323" i="10"/>
  <c r="L2322" i="10"/>
  <c r="L2321" i="10"/>
  <c r="L2320" i="10"/>
  <c r="L2319" i="10"/>
  <c r="L2318" i="10"/>
  <c r="L2317" i="10"/>
  <c r="L2316" i="10"/>
  <c r="L2315" i="10"/>
  <c r="L2314" i="10"/>
  <c r="L2313" i="10"/>
  <c r="L2312" i="10"/>
  <c r="L2311" i="10"/>
  <c r="L2310" i="10"/>
  <c r="L2309" i="10"/>
  <c r="L2308" i="10"/>
  <c r="L2307" i="10"/>
  <c r="L2306" i="10"/>
  <c r="L2305" i="10"/>
  <c r="L2304" i="10"/>
  <c r="L2303" i="10"/>
  <c r="L2302" i="10"/>
  <c r="L2301" i="10"/>
  <c r="L2300" i="10"/>
  <c r="L2299" i="10"/>
  <c r="L2298" i="10"/>
  <c r="L2297" i="10"/>
  <c r="L2296" i="10"/>
  <c r="L2295" i="10"/>
  <c r="L2294" i="10"/>
  <c r="L2293" i="10"/>
  <c r="L2292" i="10"/>
  <c r="L2291" i="10"/>
  <c r="L2290" i="10"/>
  <c r="L2289" i="10"/>
  <c r="L2288" i="10"/>
  <c r="L2287" i="10"/>
  <c r="L2286" i="10"/>
  <c r="L2285" i="10"/>
  <c r="L2284" i="10"/>
  <c r="L2283" i="10"/>
  <c r="L2282" i="10"/>
  <c r="L2281" i="10"/>
  <c r="L2280" i="10"/>
  <c r="L2279" i="10"/>
  <c r="L2278" i="10"/>
  <c r="L2277" i="10"/>
  <c r="L2276" i="10"/>
  <c r="L2275" i="10"/>
  <c r="L2274" i="10"/>
  <c r="L2273" i="10"/>
  <c r="L2272" i="10"/>
  <c r="L2271" i="10"/>
  <c r="L2270" i="10"/>
  <c r="L2269" i="10"/>
  <c r="L2268" i="10"/>
  <c r="L2267" i="10"/>
  <c r="L2266" i="10"/>
  <c r="L2265" i="10"/>
  <c r="L2264" i="10"/>
  <c r="L2263" i="10"/>
  <c r="L2262" i="10"/>
  <c r="L2261" i="10"/>
  <c r="L2260" i="10"/>
  <c r="L2259" i="10"/>
  <c r="L2258" i="10"/>
  <c r="L2257" i="10"/>
  <c r="L2256" i="10"/>
  <c r="L2255" i="10"/>
  <c r="L2254" i="10"/>
  <c r="L2253" i="10"/>
  <c r="L2252" i="10"/>
  <c r="L2251" i="10"/>
  <c r="L2250" i="10"/>
  <c r="L2249" i="10"/>
  <c r="L2248" i="10"/>
  <c r="L2247" i="10"/>
  <c r="L2246" i="10"/>
  <c r="L2245" i="10"/>
  <c r="L2244" i="10"/>
  <c r="L2243" i="10"/>
  <c r="L2242" i="10"/>
  <c r="L2241" i="10"/>
  <c r="L2240" i="10"/>
  <c r="L2239" i="10"/>
  <c r="L2238" i="10"/>
  <c r="L2237" i="10"/>
  <c r="L2236" i="10"/>
  <c r="L2235" i="10"/>
  <c r="L2234" i="10"/>
  <c r="L2233" i="10"/>
  <c r="L2232" i="10"/>
  <c r="L2231" i="10"/>
  <c r="L2230" i="10"/>
  <c r="L2229" i="10"/>
  <c r="L2228" i="10"/>
  <c r="L2227" i="10"/>
  <c r="L2226" i="10"/>
  <c r="L2225" i="10"/>
  <c r="L2224" i="10"/>
  <c r="L2223" i="10"/>
  <c r="L2222" i="10"/>
  <c r="L2221" i="10"/>
  <c r="L2220" i="10"/>
  <c r="L2219" i="10"/>
  <c r="L2218" i="10"/>
  <c r="L2217" i="10"/>
  <c r="L2216" i="10"/>
  <c r="L2215" i="10"/>
  <c r="L2214" i="10"/>
  <c r="L2213" i="10"/>
  <c r="L2212" i="10"/>
  <c r="L2211" i="10"/>
  <c r="L2210" i="10"/>
  <c r="L2209" i="10"/>
  <c r="L2208" i="10"/>
  <c r="L2207" i="10"/>
  <c r="L2206" i="10"/>
  <c r="L2205" i="10"/>
  <c r="L2204" i="10"/>
  <c r="L2203" i="10"/>
  <c r="L2202" i="10"/>
  <c r="L2201" i="10"/>
  <c r="L2200" i="10"/>
  <c r="L2199" i="10"/>
  <c r="L2198" i="10"/>
  <c r="L2197" i="10"/>
  <c r="L2196" i="10"/>
  <c r="L2195" i="10"/>
  <c r="L2194" i="10"/>
  <c r="L2193" i="10"/>
  <c r="L2192" i="10"/>
  <c r="L2191" i="10"/>
  <c r="L2190" i="10"/>
  <c r="L2189" i="10"/>
  <c r="L2188" i="10"/>
  <c r="L2187" i="10"/>
  <c r="L2186" i="10"/>
  <c r="L2185" i="10"/>
  <c r="L2184" i="10"/>
  <c r="L2183" i="10"/>
  <c r="L2182" i="10"/>
  <c r="L2181" i="10"/>
  <c r="L2180" i="10"/>
  <c r="L2179" i="10"/>
  <c r="L2178" i="10"/>
  <c r="L2177" i="10"/>
  <c r="L2176" i="10"/>
  <c r="L2175" i="10"/>
  <c r="L2174" i="10"/>
  <c r="L2173" i="10"/>
  <c r="L2172" i="10"/>
  <c r="L2171" i="10"/>
  <c r="L2170" i="10"/>
  <c r="L2169" i="10"/>
  <c r="L2168" i="10"/>
  <c r="L2167" i="10"/>
  <c r="L2166" i="10"/>
  <c r="L2165" i="10"/>
  <c r="L2164" i="10"/>
  <c r="L2163" i="10"/>
  <c r="L2162" i="10"/>
  <c r="L2161" i="10"/>
  <c r="L2160" i="10"/>
  <c r="L2159" i="10"/>
  <c r="L2158" i="10"/>
  <c r="L2157" i="10"/>
  <c r="L2156" i="10"/>
  <c r="L2155" i="10"/>
  <c r="L2154" i="10"/>
  <c r="L2153" i="10"/>
  <c r="L2152" i="10"/>
  <c r="L2151" i="10"/>
  <c r="L2150" i="10"/>
  <c r="L2149" i="10"/>
  <c r="L2148" i="10"/>
  <c r="L2147" i="10"/>
  <c r="L2146" i="10"/>
  <c r="L2145" i="10"/>
  <c r="L2144" i="10"/>
  <c r="L2143" i="10"/>
  <c r="L2142" i="10"/>
  <c r="L2141" i="10"/>
  <c r="L2140" i="10"/>
  <c r="L2139" i="10"/>
  <c r="L2138" i="10"/>
  <c r="L2137" i="10"/>
  <c r="L2136" i="10"/>
  <c r="L2135" i="10"/>
  <c r="L2134" i="10"/>
  <c r="L2133" i="10"/>
  <c r="L2132" i="10"/>
  <c r="L2131" i="10"/>
  <c r="L2130" i="10"/>
  <c r="L2129" i="10"/>
  <c r="L2128" i="10"/>
  <c r="L2127" i="10"/>
  <c r="L2126" i="10"/>
  <c r="L2125" i="10"/>
  <c r="L2124" i="10"/>
  <c r="L2123" i="10"/>
  <c r="L2122" i="10"/>
  <c r="L2121" i="10"/>
  <c r="L2120" i="10"/>
  <c r="L2119" i="10"/>
  <c r="L2118" i="10"/>
  <c r="L2117" i="10"/>
  <c r="L2116" i="10"/>
  <c r="L2115" i="10"/>
  <c r="L2114" i="10"/>
  <c r="L2113" i="10"/>
  <c r="L2112" i="10"/>
  <c r="L2111" i="10"/>
  <c r="L2110" i="10"/>
  <c r="L2109" i="10"/>
  <c r="L2108" i="10"/>
  <c r="L2107" i="10"/>
  <c r="L2106" i="10"/>
  <c r="L2105" i="10"/>
  <c r="L2104" i="10"/>
  <c r="L2103" i="10"/>
  <c r="L2102" i="10"/>
  <c r="L2101" i="10"/>
  <c r="L2100" i="10"/>
  <c r="L2099" i="10"/>
  <c r="L2098" i="10"/>
  <c r="L2097" i="10"/>
  <c r="L2096" i="10"/>
  <c r="L2095" i="10"/>
  <c r="L2094" i="10"/>
  <c r="L2093" i="10"/>
  <c r="L2092" i="10"/>
  <c r="L2091" i="10"/>
  <c r="L2090" i="10"/>
  <c r="L2089" i="10"/>
  <c r="L2088" i="10"/>
  <c r="L2087" i="10"/>
  <c r="L2086" i="10"/>
  <c r="L2085" i="10"/>
  <c r="L2084" i="10"/>
  <c r="L2083" i="10"/>
  <c r="L2082" i="10"/>
  <c r="L2081" i="10"/>
  <c r="L2080" i="10"/>
  <c r="L2079" i="10"/>
  <c r="L2078" i="10"/>
  <c r="L2077" i="10"/>
  <c r="L2076" i="10"/>
  <c r="L2075" i="10"/>
  <c r="L2074" i="10"/>
  <c r="L2073" i="10"/>
  <c r="L2072" i="10"/>
  <c r="L2071" i="10"/>
  <c r="L2070" i="10"/>
  <c r="L2069" i="10"/>
  <c r="L2068" i="10"/>
  <c r="L2067" i="10"/>
  <c r="L2066" i="10"/>
  <c r="L2065" i="10"/>
  <c r="L2064" i="10"/>
  <c r="L2063" i="10"/>
  <c r="L2062" i="10"/>
  <c r="L2061" i="10"/>
  <c r="L2060" i="10"/>
  <c r="L2059" i="10"/>
  <c r="L2058" i="10"/>
  <c r="L2057" i="10"/>
  <c r="L2056" i="10"/>
  <c r="L2055" i="10"/>
  <c r="L2054" i="10"/>
  <c r="L2053" i="10"/>
  <c r="L2052" i="10"/>
  <c r="L2051" i="10"/>
  <c r="L2050" i="10"/>
  <c r="L2049" i="10"/>
  <c r="L2048" i="10"/>
  <c r="L2047" i="10"/>
  <c r="L2046" i="10"/>
  <c r="L2045" i="10"/>
  <c r="L2044" i="10"/>
  <c r="L2043" i="10"/>
  <c r="L2042" i="10"/>
  <c r="L2041" i="10"/>
  <c r="L2040" i="10"/>
  <c r="L2039" i="10"/>
  <c r="L2038" i="10"/>
  <c r="L2037" i="10"/>
  <c r="L2036" i="10"/>
  <c r="L2035" i="10"/>
  <c r="L2034" i="10"/>
  <c r="L2033" i="10"/>
  <c r="L2032" i="10"/>
  <c r="L2031" i="10"/>
  <c r="L2030" i="10"/>
  <c r="L2029" i="10"/>
  <c r="L2028" i="10"/>
  <c r="L2027" i="10"/>
  <c r="L2026" i="10"/>
  <c r="L2025" i="10"/>
  <c r="L2024" i="10"/>
  <c r="L2023" i="10"/>
  <c r="L2022" i="10"/>
  <c r="L2021" i="10"/>
  <c r="L2020" i="10"/>
  <c r="L2019" i="10"/>
  <c r="L2018" i="10"/>
  <c r="L2017" i="10"/>
  <c r="L2016" i="10"/>
  <c r="L2015" i="10"/>
  <c r="L2014" i="10"/>
  <c r="L2013" i="10"/>
  <c r="L2012" i="10"/>
  <c r="L2011" i="10"/>
  <c r="L2010" i="10"/>
  <c r="L2009" i="10"/>
  <c r="L2008" i="10"/>
  <c r="L2007" i="10"/>
  <c r="L2006" i="10"/>
  <c r="L2005" i="10"/>
  <c r="L2004" i="10"/>
  <c r="L2003" i="10"/>
  <c r="L2002" i="10"/>
  <c r="L2001" i="10"/>
  <c r="L2000" i="10"/>
  <c r="L1999" i="10"/>
  <c r="L1998" i="10"/>
  <c r="L1997" i="10"/>
  <c r="L1996" i="10"/>
  <c r="L1995" i="10"/>
  <c r="L1994" i="10"/>
  <c r="L1993" i="10"/>
  <c r="L1992" i="10"/>
  <c r="L1991" i="10"/>
  <c r="L1990" i="10"/>
  <c r="L1989" i="10"/>
  <c r="L1988" i="10"/>
  <c r="L1987" i="10"/>
  <c r="L1986" i="10"/>
  <c r="L1985" i="10"/>
  <c r="L1984" i="10"/>
  <c r="L1983" i="10"/>
  <c r="L1982" i="10"/>
  <c r="L1981" i="10"/>
  <c r="L1980" i="10"/>
  <c r="L1979" i="10"/>
  <c r="L1978" i="10"/>
  <c r="L1977" i="10"/>
  <c r="L1976" i="10"/>
  <c r="L1975" i="10"/>
  <c r="L1974" i="10"/>
  <c r="L1973" i="10"/>
  <c r="L1972" i="10"/>
  <c r="L1971" i="10"/>
  <c r="L1970" i="10"/>
  <c r="L1969" i="10"/>
  <c r="L1968" i="10"/>
  <c r="L1967" i="10"/>
  <c r="L1966" i="10"/>
  <c r="L1965" i="10"/>
  <c r="L1964" i="10"/>
  <c r="L1963" i="10"/>
  <c r="L1962" i="10"/>
  <c r="L1961" i="10"/>
  <c r="L1960" i="10"/>
  <c r="L1959" i="10"/>
  <c r="L1958" i="10"/>
  <c r="L1957" i="10"/>
  <c r="L1956" i="10"/>
  <c r="L1955" i="10"/>
  <c r="L1954" i="10"/>
  <c r="L1953" i="10"/>
  <c r="L1952" i="10"/>
  <c r="L1951" i="10"/>
  <c r="L1950" i="10"/>
  <c r="L1949" i="10"/>
  <c r="L1948" i="10"/>
  <c r="L1947" i="10"/>
  <c r="L1946" i="10"/>
  <c r="L1945" i="10"/>
  <c r="L1944" i="10"/>
  <c r="L1943" i="10"/>
  <c r="L1942" i="10"/>
  <c r="L1941" i="10"/>
  <c r="L1940" i="10"/>
  <c r="L1939" i="10"/>
  <c r="L1938" i="10"/>
  <c r="L1937" i="10"/>
  <c r="L1936" i="10"/>
  <c r="L1935" i="10"/>
  <c r="L1934" i="10"/>
  <c r="L1933" i="10"/>
  <c r="L1932" i="10"/>
  <c r="L1931" i="10"/>
  <c r="L1930" i="10"/>
  <c r="L1929" i="10"/>
  <c r="L1928" i="10"/>
  <c r="L1927" i="10"/>
  <c r="L1926" i="10"/>
  <c r="L1925" i="10"/>
  <c r="L1924" i="10"/>
  <c r="L1923" i="10"/>
  <c r="L1922" i="10"/>
  <c r="L1921" i="10"/>
  <c r="L1920" i="10"/>
  <c r="L1919" i="10"/>
  <c r="L1918" i="10"/>
  <c r="L1917" i="10"/>
  <c r="L1916" i="10"/>
  <c r="L1915" i="10"/>
  <c r="L1914" i="10"/>
  <c r="L1913" i="10"/>
  <c r="L1912" i="10"/>
  <c r="L1911" i="10"/>
  <c r="L1910" i="10"/>
  <c r="L1909" i="10"/>
  <c r="L1908" i="10"/>
  <c r="L1907" i="10"/>
  <c r="L1906" i="10"/>
  <c r="L1905" i="10"/>
  <c r="L1904" i="10"/>
  <c r="L1903" i="10"/>
  <c r="L1902" i="10"/>
  <c r="L1901" i="10"/>
  <c r="L1900" i="10"/>
  <c r="L1899" i="10"/>
  <c r="L1898" i="10"/>
  <c r="L1897" i="10"/>
  <c r="L1896" i="10"/>
  <c r="L1895" i="10"/>
  <c r="L1894" i="10"/>
  <c r="L1893" i="10"/>
  <c r="L1892" i="10"/>
  <c r="L1891" i="10"/>
  <c r="L1890" i="10"/>
  <c r="L1889" i="10"/>
  <c r="L1888" i="10"/>
  <c r="L1887" i="10"/>
  <c r="L1886" i="10"/>
  <c r="L1885" i="10"/>
  <c r="L1884" i="10"/>
  <c r="L1883" i="10"/>
  <c r="L1882" i="10"/>
  <c r="L1881" i="10"/>
  <c r="L1880" i="10"/>
  <c r="L1879" i="10"/>
  <c r="L1878" i="10"/>
  <c r="L1877" i="10"/>
  <c r="L1876" i="10"/>
  <c r="L1875" i="10"/>
  <c r="L1874" i="10"/>
  <c r="L1873" i="10"/>
  <c r="L1872" i="10"/>
  <c r="L1871" i="10"/>
  <c r="L1870" i="10"/>
  <c r="L1869" i="10"/>
  <c r="L1868" i="10"/>
  <c r="L1867" i="10"/>
  <c r="L1866" i="10"/>
  <c r="L1865" i="10"/>
  <c r="L1864" i="10"/>
  <c r="L1863" i="10"/>
  <c r="L1862" i="10"/>
  <c r="L1861" i="10"/>
  <c r="L1860" i="10"/>
  <c r="L1859" i="10"/>
  <c r="L1858" i="10"/>
  <c r="L1857" i="10"/>
  <c r="L1856" i="10"/>
  <c r="L1855" i="10"/>
  <c r="L1854" i="10"/>
  <c r="L1853" i="10"/>
  <c r="L1852" i="10"/>
  <c r="L1851" i="10"/>
  <c r="L1850" i="10"/>
  <c r="L1849" i="10"/>
  <c r="L1848" i="10"/>
  <c r="L1847" i="10"/>
  <c r="L1846" i="10"/>
  <c r="L1845" i="10"/>
  <c r="L1844" i="10"/>
  <c r="L1843" i="10"/>
  <c r="L1842" i="10"/>
  <c r="L1841" i="10"/>
  <c r="L1840" i="10"/>
  <c r="L1839" i="10"/>
  <c r="L1838" i="10"/>
  <c r="L1837" i="10"/>
  <c r="L1836" i="10"/>
  <c r="L1835" i="10"/>
  <c r="L1834" i="10"/>
  <c r="L1833" i="10"/>
  <c r="L1832" i="10"/>
  <c r="L1831" i="10"/>
  <c r="L1830" i="10"/>
  <c r="L1829" i="10"/>
  <c r="L1828" i="10"/>
  <c r="L1827" i="10"/>
  <c r="L1826" i="10"/>
  <c r="L1825" i="10"/>
  <c r="L1824" i="10"/>
  <c r="L1823" i="10"/>
  <c r="L1822" i="10"/>
  <c r="L1821" i="10"/>
  <c r="L1820" i="10"/>
  <c r="L1819" i="10"/>
  <c r="L1818" i="10"/>
  <c r="L1817" i="10"/>
  <c r="L1816" i="10"/>
  <c r="L1815" i="10"/>
  <c r="L1814" i="10"/>
  <c r="L1813" i="10"/>
  <c r="L1812" i="10"/>
  <c r="L1811" i="10"/>
  <c r="L1810" i="10"/>
  <c r="L1809" i="10"/>
  <c r="L1808" i="10"/>
  <c r="L1807" i="10"/>
  <c r="L1806" i="10"/>
  <c r="L1805" i="10"/>
  <c r="L1804" i="10"/>
  <c r="L1803" i="10"/>
  <c r="L1802" i="10"/>
  <c r="L1801" i="10"/>
  <c r="L1800" i="10"/>
  <c r="L1799" i="10"/>
  <c r="L1798" i="10"/>
  <c r="L1797" i="10"/>
  <c r="L1796" i="10"/>
  <c r="L1795" i="10"/>
  <c r="L1794" i="10"/>
  <c r="L1793" i="10"/>
  <c r="L1792" i="10"/>
  <c r="L1791" i="10"/>
  <c r="L1790" i="10"/>
  <c r="L1789" i="10"/>
  <c r="L1788" i="10"/>
  <c r="L1787" i="10"/>
  <c r="L1786" i="10"/>
  <c r="L1785" i="10"/>
  <c r="L1784" i="10"/>
  <c r="L1783" i="10"/>
  <c r="L1782" i="10"/>
  <c r="L1781" i="10"/>
  <c r="L1780" i="10"/>
  <c r="L1779" i="10"/>
  <c r="L1778" i="10"/>
  <c r="L1777" i="10"/>
  <c r="L1776" i="10"/>
  <c r="L1775" i="10"/>
  <c r="L1774" i="10"/>
  <c r="L1773" i="10"/>
  <c r="L1772" i="10"/>
  <c r="L1771" i="10"/>
  <c r="L1770" i="10"/>
  <c r="L1769" i="10"/>
  <c r="L1768" i="10"/>
  <c r="L1767" i="10"/>
  <c r="L1766" i="10"/>
  <c r="L1765" i="10"/>
  <c r="L1764" i="10"/>
  <c r="L1763" i="10"/>
  <c r="L1762" i="10"/>
  <c r="L1761" i="10"/>
  <c r="L1760" i="10"/>
  <c r="L1759" i="10"/>
  <c r="L1758" i="10"/>
  <c r="L1757" i="10"/>
  <c r="L1756" i="10"/>
  <c r="L1755" i="10"/>
  <c r="L1754" i="10"/>
  <c r="L1753" i="10"/>
  <c r="L1752" i="10"/>
  <c r="L1751" i="10"/>
  <c r="L1750" i="10"/>
  <c r="L1749" i="10"/>
  <c r="L1748" i="10"/>
  <c r="L1747" i="10"/>
  <c r="L1746" i="10"/>
  <c r="L1745" i="10"/>
  <c r="L1744" i="10"/>
  <c r="L1743" i="10"/>
  <c r="L1742" i="10"/>
  <c r="L1741" i="10"/>
  <c r="L1740" i="10"/>
  <c r="L1739" i="10"/>
  <c r="L1738" i="10"/>
  <c r="L1737" i="10"/>
  <c r="L1736" i="10"/>
  <c r="L1735" i="10"/>
  <c r="L1734" i="10"/>
  <c r="L1733" i="10"/>
  <c r="L1732" i="10"/>
  <c r="L1731" i="10"/>
  <c r="L1730" i="10"/>
  <c r="L1729" i="10"/>
  <c r="L1728" i="10"/>
  <c r="L1727" i="10"/>
  <c r="L1726" i="10"/>
  <c r="L1725" i="10"/>
  <c r="L1724" i="10"/>
  <c r="L1723" i="10"/>
  <c r="L1722" i="10"/>
  <c r="L1721" i="10"/>
  <c r="L1720" i="10"/>
  <c r="L1719" i="10"/>
  <c r="L1718" i="10"/>
  <c r="L1717" i="10"/>
  <c r="L1716" i="10"/>
  <c r="L1715" i="10"/>
  <c r="L1714" i="10"/>
  <c r="L1713" i="10"/>
  <c r="L1712" i="10"/>
  <c r="L1711" i="10"/>
  <c r="L1710" i="10"/>
  <c r="L1709" i="10"/>
  <c r="L1708" i="10"/>
  <c r="L1707" i="10"/>
  <c r="L1706" i="10"/>
  <c r="L1705" i="10"/>
  <c r="L1704" i="10"/>
  <c r="L1703" i="10"/>
  <c r="L1702" i="10"/>
  <c r="L1701" i="10"/>
  <c r="L1700" i="10"/>
  <c r="L1699" i="10"/>
  <c r="L1698" i="10"/>
  <c r="L1697" i="10"/>
  <c r="L1696" i="10"/>
  <c r="L1695" i="10"/>
  <c r="L1694" i="10"/>
  <c r="L1693" i="10"/>
  <c r="L1692" i="10"/>
  <c r="L1691" i="10"/>
  <c r="L1690" i="10"/>
  <c r="L1689" i="10"/>
  <c r="L1688" i="10"/>
  <c r="L1687" i="10"/>
  <c r="L1686" i="10"/>
  <c r="L1685" i="10"/>
  <c r="L1684" i="10"/>
  <c r="L1683" i="10"/>
  <c r="L1682" i="10"/>
  <c r="L1681" i="10"/>
  <c r="L1680" i="10"/>
  <c r="L1679" i="10"/>
  <c r="L1678" i="10"/>
  <c r="L1677" i="10"/>
  <c r="L1676" i="10"/>
  <c r="L1675" i="10"/>
  <c r="L1674" i="10"/>
  <c r="L1673" i="10"/>
  <c r="L1672" i="10"/>
  <c r="L1671" i="10"/>
  <c r="L1670" i="10"/>
  <c r="L1669" i="10"/>
  <c r="L1668" i="10"/>
  <c r="L1667" i="10"/>
  <c r="L1666" i="10"/>
  <c r="L1665" i="10"/>
  <c r="L1664" i="10"/>
  <c r="L1663" i="10"/>
  <c r="L1662" i="10"/>
  <c r="L1661" i="10"/>
  <c r="L1660" i="10"/>
  <c r="L1659" i="10"/>
  <c r="L1658" i="10"/>
  <c r="L1657" i="10"/>
  <c r="L1656" i="10"/>
  <c r="L1655" i="10"/>
  <c r="L1654" i="10"/>
  <c r="L1653" i="10"/>
  <c r="L1652" i="10"/>
  <c r="L1651" i="10"/>
  <c r="L1650" i="10"/>
  <c r="L1649" i="10"/>
  <c r="L1648" i="10"/>
  <c r="L1647" i="10"/>
  <c r="L1646" i="10"/>
  <c r="L1645" i="10"/>
  <c r="L1644" i="10"/>
  <c r="L1643" i="10"/>
  <c r="L1642" i="10"/>
  <c r="L1641" i="10"/>
  <c r="L1640" i="10"/>
  <c r="L1639" i="10"/>
  <c r="L1638" i="10"/>
  <c r="L1637" i="10"/>
  <c r="L1636" i="10"/>
  <c r="L1635" i="10"/>
  <c r="L1634" i="10"/>
  <c r="L1633" i="10"/>
  <c r="L1632" i="10"/>
  <c r="L1631" i="10"/>
  <c r="L1630" i="10"/>
  <c r="L1629" i="10"/>
  <c r="L1628" i="10"/>
  <c r="L1627" i="10"/>
  <c r="L1626" i="10"/>
  <c r="L1625" i="10"/>
  <c r="L1624" i="10"/>
  <c r="L1623" i="10"/>
  <c r="L1622" i="10"/>
  <c r="L1621" i="10"/>
  <c r="L1620" i="10"/>
  <c r="L1619" i="10"/>
  <c r="L1618" i="10"/>
  <c r="L1617" i="10"/>
  <c r="L1616" i="10"/>
  <c r="L1615" i="10"/>
  <c r="L1614" i="10"/>
  <c r="L1613" i="10"/>
  <c r="L1612" i="10"/>
  <c r="L1611" i="10"/>
  <c r="L1610" i="10"/>
  <c r="L1609" i="10"/>
  <c r="L1608" i="10"/>
  <c r="L1607" i="10"/>
  <c r="L1606" i="10"/>
  <c r="L1605" i="10"/>
  <c r="L1604" i="10"/>
  <c r="L1603" i="10"/>
  <c r="L1602" i="10"/>
  <c r="L1601" i="10"/>
  <c r="L1600" i="10"/>
  <c r="L1599" i="10"/>
  <c r="L1598" i="10"/>
  <c r="L1597" i="10"/>
  <c r="L1596" i="10"/>
  <c r="L1595" i="10"/>
  <c r="L1594" i="10"/>
  <c r="L1593" i="10"/>
  <c r="L1592" i="10"/>
  <c r="L1591" i="10"/>
  <c r="L1590" i="10"/>
  <c r="L1589" i="10"/>
  <c r="L1588" i="10"/>
  <c r="L1587" i="10"/>
  <c r="L1586" i="10"/>
  <c r="L1585" i="10"/>
  <c r="L1584" i="10"/>
  <c r="L1583" i="10"/>
  <c r="L1582" i="10"/>
  <c r="L1581" i="10"/>
  <c r="L1580" i="10"/>
  <c r="L1579" i="10"/>
  <c r="L1578" i="10"/>
  <c r="L1577" i="10"/>
  <c r="L1576" i="10"/>
  <c r="L1575" i="10"/>
  <c r="L1574" i="10"/>
  <c r="L1573" i="10"/>
  <c r="L1572" i="10"/>
  <c r="L1571" i="10"/>
  <c r="L1570" i="10"/>
  <c r="L1569" i="10"/>
  <c r="L1568" i="10"/>
  <c r="L1567" i="10"/>
  <c r="L1566" i="10"/>
  <c r="L1565" i="10"/>
  <c r="L1564" i="10"/>
  <c r="L1563" i="10"/>
  <c r="L1562" i="10"/>
  <c r="L1561" i="10"/>
  <c r="L1560" i="10"/>
  <c r="L1559" i="10"/>
  <c r="L1558" i="10"/>
  <c r="L1557" i="10"/>
  <c r="L1556" i="10"/>
  <c r="L1555" i="10"/>
  <c r="L1554" i="10"/>
  <c r="L1553" i="10"/>
  <c r="L1552" i="10"/>
  <c r="L1551" i="10"/>
  <c r="L1550" i="10"/>
  <c r="L1549" i="10"/>
  <c r="L1548" i="10"/>
  <c r="L1547" i="10"/>
  <c r="L1546" i="10"/>
  <c r="L1545" i="10"/>
  <c r="L1544" i="10"/>
  <c r="L1543" i="10"/>
  <c r="L1542" i="10"/>
  <c r="L1541" i="10"/>
  <c r="L1540" i="10"/>
  <c r="L1539" i="10"/>
  <c r="L1538" i="10"/>
  <c r="L1537" i="10"/>
  <c r="L1536" i="10"/>
  <c r="L1535" i="10"/>
  <c r="L1534" i="10"/>
  <c r="L1533" i="10"/>
  <c r="L1532" i="10"/>
  <c r="L1531" i="10"/>
  <c r="L1530" i="10"/>
  <c r="L1529" i="10"/>
  <c r="L1528" i="10"/>
  <c r="L1527" i="10"/>
  <c r="L1526" i="10"/>
  <c r="L1525" i="10"/>
  <c r="L1524" i="10"/>
  <c r="L1523" i="10"/>
  <c r="L1522" i="10"/>
  <c r="L1521" i="10"/>
  <c r="L1520" i="10"/>
  <c r="L1519" i="10"/>
  <c r="L1518" i="10"/>
  <c r="L1517" i="10"/>
  <c r="L1516" i="10"/>
  <c r="L1515" i="10"/>
  <c r="L1514" i="10"/>
  <c r="L1513" i="10"/>
  <c r="L1512" i="10"/>
  <c r="L1511" i="10"/>
  <c r="L1510" i="10"/>
  <c r="L1509" i="10"/>
  <c r="L1508" i="10"/>
  <c r="L1507" i="10"/>
  <c r="L1506" i="10"/>
  <c r="L1505" i="10"/>
  <c r="L1504" i="10"/>
  <c r="L1503" i="10"/>
  <c r="L1502" i="10"/>
  <c r="L1501" i="10"/>
  <c r="L1500" i="10"/>
  <c r="L1499" i="10"/>
  <c r="L1498" i="10"/>
  <c r="L1497" i="10"/>
  <c r="L1496" i="10"/>
  <c r="L1495" i="10"/>
  <c r="L1494" i="10"/>
  <c r="L1493" i="10"/>
  <c r="L1492" i="10"/>
  <c r="L1491" i="10"/>
  <c r="L1490" i="10"/>
  <c r="L1489" i="10"/>
  <c r="L1488" i="10"/>
  <c r="L1487" i="10"/>
  <c r="L1486" i="10"/>
  <c r="L1485" i="10"/>
  <c r="L1484" i="10"/>
  <c r="L1483" i="10"/>
  <c r="L1482" i="10"/>
  <c r="L1481" i="10"/>
  <c r="L1480" i="10"/>
  <c r="L1479" i="10"/>
  <c r="L1478" i="10"/>
  <c r="L1477" i="10"/>
  <c r="L1476" i="10"/>
  <c r="L1475" i="10"/>
  <c r="L1474" i="10"/>
  <c r="L1473" i="10"/>
  <c r="L1472" i="10"/>
  <c r="L1471" i="10"/>
  <c r="L1470" i="10"/>
  <c r="L1469" i="10"/>
  <c r="L1468" i="10"/>
  <c r="L1467" i="10"/>
  <c r="L1466" i="10"/>
  <c r="L1465" i="10"/>
  <c r="L1464" i="10"/>
  <c r="L1463" i="10"/>
  <c r="L1462" i="10"/>
  <c r="L1461" i="10"/>
  <c r="L1460" i="10"/>
  <c r="L1459" i="10"/>
  <c r="L1458" i="10"/>
  <c r="L1457" i="10"/>
  <c r="L1456" i="10"/>
  <c r="L1455" i="10"/>
  <c r="L1454" i="10"/>
  <c r="L1453" i="10"/>
  <c r="L1452" i="10"/>
  <c r="L1451" i="10"/>
  <c r="L1450" i="10"/>
  <c r="L1449" i="10"/>
  <c r="L1448" i="10"/>
  <c r="L1447" i="10"/>
  <c r="L1446" i="10"/>
  <c r="L1445" i="10"/>
  <c r="L1444" i="10"/>
  <c r="L1443" i="10"/>
  <c r="L1442" i="10"/>
  <c r="L1441" i="10"/>
  <c r="L1440" i="10"/>
  <c r="L1439" i="10"/>
  <c r="L1438" i="10"/>
  <c r="L1437" i="10"/>
  <c r="L1436" i="10"/>
  <c r="L1435" i="10"/>
  <c r="L1434" i="10"/>
  <c r="L1433" i="10"/>
  <c r="L1432" i="10"/>
  <c r="L1431" i="10"/>
  <c r="L1430" i="10"/>
  <c r="L1429" i="10"/>
  <c r="L1428" i="10"/>
  <c r="L1427" i="10"/>
  <c r="L1426" i="10"/>
  <c r="L1425" i="10"/>
  <c r="L1424" i="10"/>
  <c r="L1423" i="10"/>
  <c r="L1422" i="10"/>
  <c r="L1421" i="10"/>
  <c r="L1420" i="10"/>
  <c r="L1419" i="10"/>
  <c r="L1418" i="10"/>
  <c r="L1417" i="10"/>
  <c r="L1416" i="10"/>
  <c r="L1415" i="10"/>
  <c r="L1414" i="10"/>
  <c r="L1413" i="10"/>
  <c r="L1412" i="10"/>
  <c r="L1411" i="10"/>
  <c r="L1410" i="10"/>
  <c r="L1409" i="10"/>
  <c r="L1408" i="10"/>
  <c r="L1407" i="10"/>
  <c r="L1406" i="10"/>
  <c r="L1405" i="10"/>
  <c r="L1404" i="10"/>
  <c r="L1403" i="10"/>
  <c r="L1402" i="10"/>
  <c r="L1401" i="10"/>
  <c r="L1400" i="10"/>
  <c r="L1399" i="10"/>
  <c r="L1398" i="10"/>
  <c r="L1397" i="10"/>
  <c r="L1396" i="10"/>
  <c r="L1395" i="10"/>
  <c r="L1394" i="10"/>
  <c r="L1393" i="10"/>
  <c r="L1392" i="10"/>
  <c r="L1391" i="10"/>
  <c r="L1390" i="10"/>
  <c r="L1389" i="10"/>
  <c r="L1388" i="10"/>
  <c r="L1387" i="10"/>
  <c r="L1386" i="10"/>
  <c r="L1385" i="10"/>
  <c r="L1384" i="10"/>
  <c r="L1383" i="10"/>
  <c r="L1382" i="10"/>
  <c r="L1381" i="10"/>
  <c r="L1380" i="10"/>
  <c r="L1379" i="10"/>
  <c r="L1378" i="10"/>
  <c r="L1377" i="10"/>
  <c r="L1376" i="10"/>
  <c r="L1375" i="10"/>
  <c r="L1374" i="10"/>
  <c r="L1373" i="10"/>
  <c r="L1372" i="10"/>
  <c r="L1371" i="10"/>
  <c r="L1370" i="10"/>
  <c r="L1369" i="10"/>
  <c r="L1368" i="10"/>
  <c r="L1367" i="10"/>
  <c r="L1366" i="10"/>
  <c r="L1365" i="10"/>
  <c r="L1364" i="10"/>
  <c r="L1363" i="10"/>
  <c r="L1362" i="10"/>
  <c r="L1361" i="10"/>
  <c r="L1360" i="10"/>
  <c r="L1359" i="10"/>
  <c r="L1358" i="10"/>
  <c r="L1357" i="10"/>
  <c r="L1356" i="10"/>
  <c r="L1355" i="10"/>
  <c r="L1354" i="10"/>
  <c r="L1353" i="10"/>
  <c r="L1352" i="10"/>
  <c r="L1351" i="10"/>
  <c r="L1350" i="10"/>
  <c r="L1349" i="10"/>
  <c r="L1348" i="10"/>
  <c r="L1347" i="10"/>
  <c r="L1346" i="10"/>
  <c r="L1345" i="10"/>
  <c r="L1344" i="10"/>
  <c r="L1343" i="10"/>
  <c r="L1342" i="10"/>
  <c r="L1341" i="10"/>
  <c r="L1340" i="10"/>
  <c r="L1339" i="10"/>
  <c r="L1338" i="10"/>
  <c r="L1337" i="10"/>
  <c r="L1336" i="10"/>
  <c r="L1335" i="10"/>
  <c r="L1334" i="10"/>
  <c r="L1333" i="10"/>
  <c r="L1332" i="10"/>
  <c r="L1331" i="10"/>
  <c r="L1330" i="10"/>
  <c r="L1329" i="10"/>
  <c r="L1328" i="10"/>
  <c r="L1327" i="10"/>
  <c r="L1326" i="10"/>
  <c r="L1325" i="10"/>
  <c r="L1324" i="10"/>
  <c r="L1323" i="10"/>
  <c r="L1322" i="10"/>
  <c r="L1321" i="10"/>
  <c r="L1320" i="10"/>
  <c r="L1319" i="10"/>
  <c r="L1318" i="10"/>
  <c r="L1317" i="10"/>
  <c r="L1316" i="10"/>
  <c r="L1315" i="10"/>
  <c r="L1314" i="10"/>
  <c r="L1313" i="10"/>
  <c r="L1312" i="10"/>
  <c r="L1311" i="10"/>
  <c r="L1310" i="10"/>
  <c r="L1309" i="10"/>
  <c r="L1308" i="10"/>
  <c r="L1307" i="10"/>
  <c r="L1306" i="10"/>
  <c r="L1305" i="10"/>
  <c r="L1304" i="10"/>
  <c r="L1303" i="10"/>
  <c r="L1302" i="10"/>
  <c r="L1301" i="10"/>
  <c r="L1300" i="10"/>
  <c r="L1299" i="10"/>
  <c r="L1298" i="10"/>
  <c r="L1297" i="10"/>
  <c r="L1296" i="10"/>
  <c r="L1295" i="10"/>
  <c r="L1294" i="10"/>
  <c r="L1293" i="10"/>
  <c r="L1292" i="10"/>
  <c r="L1291" i="10"/>
  <c r="L1290" i="10"/>
  <c r="L1289" i="10"/>
  <c r="L1288" i="10"/>
  <c r="L1287" i="10"/>
  <c r="L1286" i="10"/>
  <c r="L1285" i="10"/>
  <c r="L1284" i="10"/>
  <c r="L1283" i="10"/>
  <c r="L1282" i="10"/>
  <c r="L1281" i="10"/>
  <c r="L1280" i="10"/>
  <c r="L1279" i="10"/>
  <c r="L1278" i="10"/>
  <c r="L1277" i="10"/>
  <c r="L1276" i="10"/>
  <c r="L1275" i="10"/>
  <c r="L1274" i="10"/>
  <c r="L1273" i="10"/>
  <c r="L1272" i="10"/>
  <c r="L1271" i="10"/>
  <c r="L1270" i="10"/>
  <c r="L1269" i="10"/>
  <c r="L1268" i="10"/>
  <c r="L1267" i="10"/>
  <c r="L1266" i="10"/>
  <c r="L1265" i="10"/>
  <c r="L1264" i="10"/>
  <c r="L1263" i="10"/>
  <c r="L1262" i="10"/>
  <c r="L1261" i="10"/>
  <c r="L1260" i="10"/>
  <c r="L1259" i="10"/>
  <c r="L1258" i="10"/>
  <c r="L1257" i="10"/>
  <c r="L1256" i="10"/>
  <c r="L1255" i="10"/>
  <c r="L1254" i="10"/>
  <c r="L1253" i="10"/>
  <c r="L1252" i="10"/>
  <c r="L1251" i="10"/>
  <c r="L1250" i="10"/>
  <c r="L1249" i="10"/>
  <c r="L1248" i="10"/>
  <c r="L1247" i="10"/>
  <c r="L1246" i="10"/>
  <c r="L1245" i="10"/>
  <c r="L1244" i="10"/>
  <c r="L1243" i="10"/>
  <c r="L1242" i="10"/>
  <c r="L1241" i="10"/>
  <c r="L1240" i="10"/>
  <c r="L1239" i="10"/>
  <c r="L1238" i="10"/>
  <c r="L1237" i="10"/>
  <c r="L1236" i="10"/>
  <c r="L1235" i="10"/>
  <c r="L1234" i="10"/>
  <c r="L1233" i="10"/>
  <c r="L1232" i="10"/>
  <c r="L1231" i="10"/>
  <c r="L1230" i="10"/>
  <c r="L1229" i="10"/>
  <c r="L1228" i="10"/>
  <c r="L1227" i="10"/>
  <c r="L1226" i="10"/>
  <c r="L1225" i="10"/>
  <c r="L1224" i="10"/>
  <c r="L1223" i="10"/>
  <c r="L1222" i="10"/>
  <c r="L1221" i="10"/>
  <c r="L1220" i="10"/>
  <c r="L1219" i="10"/>
  <c r="L1218" i="10"/>
  <c r="L1217" i="10"/>
  <c r="L1216" i="10"/>
  <c r="L1215" i="10"/>
  <c r="L1214" i="10"/>
  <c r="L1213" i="10"/>
  <c r="L1212" i="10"/>
  <c r="L1211" i="10"/>
  <c r="L1210" i="10"/>
  <c r="L1209" i="10"/>
  <c r="L1208" i="10"/>
  <c r="L1207" i="10"/>
  <c r="L1206" i="10"/>
  <c r="L1205" i="10"/>
  <c r="L1204" i="10"/>
  <c r="L1203" i="10"/>
  <c r="L1202" i="10"/>
  <c r="L1201" i="10"/>
  <c r="L1200" i="10"/>
  <c r="L1199" i="10"/>
  <c r="L1198" i="10"/>
  <c r="L1197" i="10"/>
  <c r="L1196" i="10"/>
  <c r="L1195" i="10"/>
  <c r="L1194" i="10"/>
  <c r="L1193" i="10"/>
  <c r="L1192" i="10"/>
  <c r="L1191" i="10"/>
  <c r="L1190" i="10"/>
  <c r="L1189" i="10"/>
  <c r="L1188" i="10"/>
  <c r="L1187" i="10"/>
  <c r="L1186" i="10"/>
  <c r="L1185" i="10"/>
  <c r="L1184" i="10"/>
  <c r="L1183" i="10"/>
  <c r="L1182" i="10"/>
  <c r="L1181" i="10"/>
  <c r="L1180" i="10"/>
  <c r="L1179" i="10"/>
  <c r="L1178" i="10"/>
  <c r="L1177" i="10"/>
  <c r="L1176" i="10"/>
  <c r="L1175" i="10"/>
  <c r="L1174" i="10"/>
  <c r="L1173" i="10"/>
  <c r="L1172" i="10"/>
  <c r="L1171" i="10"/>
  <c r="L1170" i="10"/>
  <c r="L1169" i="10"/>
  <c r="L1168" i="10"/>
  <c r="L1167" i="10"/>
  <c r="L1166" i="10"/>
  <c r="L1165" i="10"/>
  <c r="L1164" i="10"/>
  <c r="L1163" i="10"/>
  <c r="L1162" i="10"/>
  <c r="L1161" i="10"/>
  <c r="L1160" i="10"/>
  <c r="L1159" i="10"/>
  <c r="L1158" i="10"/>
  <c r="L1157" i="10"/>
  <c r="L1156" i="10"/>
  <c r="L1155" i="10"/>
  <c r="L1154" i="10"/>
  <c r="L1153" i="10"/>
  <c r="L1152" i="10"/>
  <c r="L1151" i="10"/>
  <c r="L1150" i="10"/>
  <c r="L1149" i="10"/>
  <c r="L1148" i="10"/>
  <c r="L1147" i="10"/>
  <c r="L1146" i="10"/>
  <c r="L1145" i="10"/>
  <c r="L1144" i="10"/>
  <c r="L1143" i="10"/>
  <c r="L1142" i="10"/>
  <c r="L1141" i="10"/>
  <c r="L1140" i="10"/>
  <c r="L1139" i="10"/>
  <c r="L1138" i="10"/>
  <c r="L1137" i="10"/>
  <c r="L1136" i="10"/>
  <c r="L1135" i="10"/>
  <c r="L1134" i="10"/>
  <c r="L1133" i="10"/>
  <c r="L1132" i="10"/>
  <c r="L1131" i="10"/>
  <c r="L1130" i="10"/>
  <c r="L1129" i="10"/>
  <c r="L1128" i="10"/>
  <c r="L1127" i="10"/>
  <c r="L1126" i="10"/>
  <c r="L1125" i="10"/>
  <c r="L1124" i="10"/>
  <c r="L1123" i="10"/>
  <c r="L1122" i="10"/>
  <c r="L1121" i="10"/>
  <c r="L1120" i="10"/>
  <c r="L1119" i="10"/>
  <c r="L1118" i="10"/>
  <c r="L1117" i="10"/>
  <c r="L1116" i="10"/>
  <c r="L1115" i="10"/>
  <c r="L1114" i="10"/>
  <c r="L1113" i="10"/>
  <c r="L1112" i="10"/>
  <c r="L1111" i="10"/>
  <c r="L1110" i="10"/>
  <c r="L1109" i="10"/>
  <c r="L1108" i="10"/>
  <c r="L1107" i="10"/>
  <c r="L1106" i="10"/>
  <c r="L1105" i="10"/>
  <c r="L1104" i="10"/>
  <c r="L1103" i="10"/>
  <c r="L1102" i="10"/>
  <c r="L1101" i="10"/>
  <c r="L1100" i="10"/>
  <c r="L1099" i="10"/>
  <c r="L1098" i="10"/>
  <c r="L1097" i="10"/>
  <c r="L1096" i="10"/>
  <c r="L1095" i="10"/>
  <c r="L1094" i="10"/>
  <c r="L1093" i="10"/>
  <c r="L1092" i="10"/>
  <c r="L1091" i="10"/>
  <c r="L1090" i="10"/>
  <c r="L1089" i="10"/>
  <c r="L1088" i="10"/>
  <c r="L1087" i="10"/>
  <c r="L1086" i="10"/>
  <c r="L1085" i="10"/>
  <c r="L1084" i="10"/>
  <c r="L1083" i="10"/>
  <c r="L1082" i="10"/>
  <c r="L1081" i="10"/>
  <c r="L1080" i="10"/>
  <c r="L1079" i="10"/>
  <c r="L1078" i="10"/>
  <c r="L1077" i="10"/>
  <c r="L1076" i="10"/>
  <c r="L1075" i="10"/>
  <c r="L1074" i="10"/>
  <c r="L1073" i="10"/>
  <c r="L1072" i="10"/>
  <c r="L1071" i="10"/>
  <c r="L1070" i="10"/>
  <c r="L1069" i="10"/>
  <c r="L1068" i="10"/>
  <c r="L1067" i="10"/>
  <c r="L1066" i="10"/>
  <c r="L1065" i="10"/>
  <c r="L1064" i="10"/>
  <c r="L1063" i="10"/>
  <c r="L1062" i="10"/>
  <c r="L1061" i="10"/>
  <c r="L1060" i="10"/>
  <c r="L1059" i="10"/>
  <c r="L1058" i="10"/>
  <c r="L1057" i="10"/>
  <c r="L1056" i="10"/>
  <c r="L1055" i="10"/>
  <c r="L1054" i="10"/>
  <c r="L1053" i="10"/>
  <c r="L1052" i="10"/>
  <c r="L1051" i="10"/>
  <c r="L1050" i="10"/>
  <c r="L1049" i="10"/>
  <c r="L1048" i="10"/>
  <c r="L1047" i="10"/>
  <c r="L1046" i="10"/>
  <c r="L1045" i="10"/>
  <c r="L1044" i="10"/>
  <c r="L1043" i="10"/>
  <c r="L1042" i="10"/>
  <c r="L1041" i="10"/>
  <c r="L1040" i="10"/>
  <c r="L1039" i="10"/>
  <c r="L1038" i="10"/>
  <c r="L1037" i="10"/>
  <c r="L1036" i="10"/>
  <c r="L1035" i="10"/>
  <c r="L1034" i="10"/>
  <c r="L1033" i="10"/>
  <c r="L1032" i="10"/>
  <c r="L1031" i="10"/>
  <c r="L1030" i="10"/>
  <c r="L1029" i="10"/>
  <c r="L1028" i="10"/>
  <c r="L1027" i="10"/>
  <c r="L1026" i="10"/>
  <c r="L1025" i="10"/>
  <c r="L1024" i="10"/>
  <c r="L1023" i="10"/>
  <c r="L1022" i="10"/>
  <c r="L1021" i="10"/>
  <c r="L1020" i="10"/>
  <c r="L1019" i="10"/>
  <c r="L1018" i="10"/>
  <c r="L1017" i="10"/>
  <c r="L1016" i="10"/>
  <c r="L1015" i="10"/>
  <c r="L1014" i="10"/>
  <c r="L1013" i="10"/>
  <c r="L1012" i="10"/>
  <c r="L1011" i="10"/>
  <c r="L1010" i="10"/>
  <c r="L1009" i="10"/>
  <c r="L1008" i="10"/>
  <c r="L1007" i="10"/>
  <c r="L1006" i="10"/>
  <c r="L1005" i="10"/>
  <c r="L1004" i="10"/>
  <c r="L1003" i="10"/>
  <c r="L1002" i="10"/>
  <c r="L1001" i="10"/>
  <c r="L1000" i="10"/>
  <c r="L999" i="10"/>
  <c r="L998" i="10"/>
  <c r="L997" i="10"/>
  <c r="L996" i="10"/>
  <c r="L995" i="10"/>
  <c r="L994" i="10"/>
  <c r="L993" i="10"/>
  <c r="L992" i="10"/>
  <c r="L991" i="10"/>
  <c r="L990" i="10"/>
  <c r="L989" i="10"/>
  <c r="L988" i="10"/>
  <c r="L987" i="10"/>
  <c r="L986" i="10"/>
  <c r="L985" i="10"/>
  <c r="L984" i="10"/>
  <c r="L983" i="10"/>
  <c r="L982" i="10"/>
  <c r="L981" i="10"/>
  <c r="L980" i="10"/>
  <c r="L979" i="10"/>
  <c r="L978" i="10"/>
  <c r="L977" i="10"/>
  <c r="L976" i="10"/>
  <c r="L975" i="10"/>
  <c r="L974" i="10"/>
  <c r="L973" i="10"/>
  <c r="L972" i="10"/>
  <c r="L971" i="10"/>
  <c r="L970" i="10"/>
  <c r="L969" i="10"/>
  <c r="L968" i="10"/>
  <c r="L967" i="10"/>
  <c r="L966" i="10"/>
  <c r="L965" i="10"/>
  <c r="L964" i="10"/>
  <c r="L963" i="10"/>
  <c r="L962" i="10"/>
  <c r="L961" i="10"/>
  <c r="L960" i="10"/>
  <c r="L959" i="10"/>
  <c r="L958" i="10"/>
  <c r="L957" i="10"/>
  <c r="L956" i="10"/>
  <c r="L955" i="10"/>
  <c r="L954" i="10"/>
  <c r="L953" i="10"/>
  <c r="L952" i="10"/>
  <c r="L951" i="10"/>
  <c r="L950" i="10"/>
  <c r="L949" i="10"/>
  <c r="L948" i="10"/>
  <c r="L947" i="10"/>
  <c r="L946" i="10"/>
  <c r="L945" i="10"/>
  <c r="L944" i="10"/>
  <c r="L943" i="10"/>
  <c r="L942" i="10"/>
  <c r="L941" i="10"/>
  <c r="L940" i="10"/>
  <c r="L939" i="10"/>
  <c r="L938" i="10"/>
  <c r="L937" i="10"/>
  <c r="L936" i="10"/>
  <c r="L935" i="10"/>
  <c r="L934" i="10"/>
  <c r="L933" i="10"/>
  <c r="L932" i="10"/>
  <c r="L931" i="10"/>
  <c r="L930" i="10"/>
  <c r="L929" i="10"/>
  <c r="L928" i="10"/>
  <c r="L927" i="10"/>
  <c r="L926" i="10"/>
  <c r="L925" i="10"/>
  <c r="L924" i="10"/>
  <c r="L923" i="10"/>
  <c r="L922" i="10"/>
  <c r="L921" i="10"/>
  <c r="L920" i="10"/>
  <c r="L919" i="10"/>
  <c r="L918" i="10"/>
  <c r="L917" i="10"/>
  <c r="L916" i="10"/>
  <c r="L915" i="10"/>
  <c r="L914" i="10"/>
  <c r="L913" i="10"/>
  <c r="L912" i="10"/>
  <c r="L911" i="10"/>
  <c r="L910" i="10"/>
  <c r="L909" i="10"/>
  <c r="L908" i="10"/>
  <c r="L907" i="10"/>
  <c r="L906" i="10"/>
  <c r="L905" i="10"/>
  <c r="L904" i="10"/>
  <c r="L903" i="10"/>
  <c r="L902" i="10"/>
  <c r="L901" i="10"/>
  <c r="L900" i="10"/>
  <c r="L899" i="10"/>
  <c r="L898" i="10"/>
  <c r="L897" i="10"/>
  <c r="L896" i="10"/>
  <c r="L895" i="10"/>
  <c r="L894" i="10"/>
  <c r="L893" i="10"/>
  <c r="L892" i="10"/>
  <c r="L891" i="10"/>
  <c r="L890" i="10"/>
  <c r="L889" i="10"/>
  <c r="L888" i="10"/>
  <c r="L887" i="10"/>
  <c r="L886" i="10"/>
  <c r="L885" i="10"/>
  <c r="L884" i="10"/>
  <c r="L883" i="10"/>
  <c r="L882" i="10"/>
  <c r="L881" i="10"/>
  <c r="L880" i="10"/>
  <c r="L879" i="10"/>
  <c r="L878" i="10"/>
  <c r="L877" i="10"/>
  <c r="L876" i="10"/>
  <c r="L875" i="10"/>
  <c r="L874" i="10"/>
  <c r="L873" i="10"/>
  <c r="L872" i="10"/>
  <c r="L871" i="10"/>
  <c r="L870" i="10"/>
  <c r="L869" i="10"/>
  <c r="L868" i="10"/>
  <c r="L867" i="10"/>
  <c r="L866" i="10"/>
  <c r="L865" i="10"/>
  <c r="L864" i="10"/>
  <c r="L863" i="10"/>
  <c r="L862" i="10"/>
  <c r="L861" i="10"/>
  <c r="L860" i="10"/>
  <c r="L859" i="10"/>
  <c r="L858" i="10"/>
  <c r="L857" i="10"/>
  <c r="L856" i="10"/>
  <c r="L855" i="10"/>
  <c r="L854" i="10"/>
  <c r="L853" i="10"/>
  <c r="L852" i="10"/>
  <c r="L851" i="10"/>
  <c r="L850" i="10"/>
  <c r="L849" i="10"/>
  <c r="L848" i="10"/>
  <c r="L847" i="10"/>
  <c r="L846" i="10"/>
  <c r="L845" i="10"/>
  <c r="L844" i="10"/>
  <c r="L843" i="10"/>
  <c r="L842" i="10"/>
  <c r="L841" i="10"/>
  <c r="L840" i="10"/>
  <c r="L839" i="10"/>
  <c r="L838" i="10"/>
  <c r="L837" i="10"/>
  <c r="L836" i="10"/>
  <c r="L835" i="10"/>
  <c r="L834" i="10"/>
  <c r="L833" i="10"/>
  <c r="L832" i="10"/>
  <c r="L831" i="10"/>
  <c r="L830" i="10"/>
  <c r="L829" i="10"/>
  <c r="L828" i="10"/>
  <c r="L827" i="10"/>
  <c r="L826" i="10"/>
  <c r="L825" i="10"/>
  <c r="L824" i="10"/>
  <c r="L823" i="10"/>
  <c r="L822" i="10"/>
  <c r="L821" i="10"/>
  <c r="L820" i="10"/>
  <c r="L819" i="10"/>
  <c r="L818" i="10"/>
  <c r="L817" i="10"/>
  <c r="L816" i="10"/>
  <c r="L815" i="10"/>
  <c r="L814" i="10"/>
  <c r="L813" i="10"/>
  <c r="L812" i="10"/>
  <c r="L811" i="10"/>
  <c r="L810" i="10"/>
  <c r="L809" i="10"/>
  <c r="L808" i="10"/>
  <c r="L807" i="10"/>
  <c r="L806" i="10"/>
  <c r="L805" i="10"/>
  <c r="L804" i="10"/>
  <c r="L803" i="10"/>
  <c r="L802" i="10"/>
  <c r="L801" i="10"/>
  <c r="L800" i="10"/>
  <c r="L799" i="10"/>
  <c r="L798" i="10"/>
  <c r="L797" i="10"/>
  <c r="L796" i="10"/>
  <c r="L795" i="10"/>
  <c r="L794" i="10"/>
  <c r="L793" i="10"/>
  <c r="L792" i="10"/>
  <c r="L791" i="10"/>
  <c r="L790" i="10"/>
  <c r="L789" i="10"/>
  <c r="L788" i="10"/>
  <c r="L787" i="10"/>
  <c r="L786" i="10"/>
  <c r="L785" i="10"/>
  <c r="L784" i="10"/>
  <c r="L783" i="10"/>
  <c r="L782" i="10"/>
  <c r="L781" i="10"/>
  <c r="L780" i="10"/>
  <c r="L779" i="10"/>
  <c r="L778" i="10"/>
  <c r="L777" i="10"/>
  <c r="L776" i="10"/>
  <c r="L775" i="10"/>
  <c r="L774" i="10"/>
  <c r="L773" i="10"/>
  <c r="L772" i="10"/>
  <c r="L771" i="10"/>
  <c r="L770" i="10"/>
  <c r="L769" i="10"/>
  <c r="L768" i="10"/>
  <c r="L767" i="10"/>
  <c r="L766" i="10"/>
  <c r="L765" i="10"/>
  <c r="L764" i="10"/>
  <c r="L763" i="10"/>
  <c r="L762" i="10"/>
  <c r="L761" i="10"/>
  <c r="L760" i="10"/>
  <c r="L759" i="10"/>
  <c r="L758" i="10"/>
  <c r="L757" i="10"/>
  <c r="L756" i="10"/>
  <c r="L755" i="10"/>
  <c r="L754" i="10"/>
  <c r="L753" i="10"/>
  <c r="L752" i="10"/>
  <c r="L751" i="10"/>
  <c r="L750" i="10"/>
  <c r="L749" i="10"/>
  <c r="L748" i="10"/>
  <c r="L747" i="10"/>
  <c r="L746" i="10"/>
  <c r="L745" i="10"/>
  <c r="L744" i="10"/>
  <c r="L743" i="10"/>
  <c r="L742" i="10"/>
  <c r="L741" i="10"/>
  <c r="L740" i="10"/>
  <c r="L739" i="10"/>
  <c r="L738" i="10"/>
  <c r="L737" i="10"/>
  <c r="L736" i="10"/>
  <c r="L735" i="10"/>
  <c r="L734" i="10"/>
  <c r="L733" i="10"/>
  <c r="L732" i="10"/>
  <c r="L731" i="10"/>
  <c r="L730" i="10"/>
  <c r="L729" i="10"/>
  <c r="L728" i="10"/>
  <c r="L727" i="10"/>
  <c r="L726" i="10"/>
  <c r="L725" i="10"/>
  <c r="L724" i="10"/>
  <c r="L723" i="10"/>
  <c r="L722" i="10"/>
  <c r="L721" i="10"/>
  <c r="L720" i="10"/>
  <c r="L719" i="10"/>
  <c r="L718" i="10"/>
  <c r="L717" i="10"/>
  <c r="L716" i="10"/>
  <c r="L715" i="10"/>
  <c r="L714" i="10"/>
  <c r="L713" i="10"/>
  <c r="L712" i="10"/>
  <c r="L711" i="10"/>
  <c r="L710" i="10"/>
  <c r="L709" i="10"/>
  <c r="L708" i="10"/>
  <c r="L707" i="10"/>
  <c r="L706" i="10"/>
  <c r="L705" i="10"/>
  <c r="L704" i="10"/>
  <c r="L703" i="10"/>
  <c r="L702" i="10"/>
  <c r="L701" i="10"/>
  <c r="L700" i="10"/>
  <c r="L699" i="10"/>
  <c r="L698" i="10"/>
  <c r="L697" i="10"/>
  <c r="L696" i="10"/>
  <c r="L695" i="10"/>
  <c r="L694" i="10"/>
  <c r="L693" i="10"/>
  <c r="L692" i="10"/>
  <c r="L691" i="10"/>
  <c r="L690" i="10"/>
  <c r="L689" i="10"/>
  <c r="L688" i="10"/>
  <c r="L687" i="10"/>
  <c r="L686" i="10"/>
  <c r="L685" i="10"/>
  <c r="L684" i="10"/>
  <c r="L683" i="10"/>
  <c r="L682" i="10"/>
  <c r="L681" i="10"/>
  <c r="L680" i="10"/>
  <c r="L679" i="10"/>
  <c r="L678" i="10"/>
  <c r="L677" i="10"/>
  <c r="L676" i="10"/>
  <c r="L675" i="10"/>
  <c r="L674" i="10"/>
  <c r="L673" i="10"/>
  <c r="L672" i="10"/>
  <c r="L671" i="10"/>
  <c r="L670" i="10"/>
  <c r="L669" i="10"/>
  <c r="L668" i="10"/>
  <c r="L667" i="10"/>
  <c r="L666" i="10"/>
  <c r="L665" i="10"/>
  <c r="L664" i="10"/>
  <c r="L663" i="10"/>
  <c r="L662" i="10"/>
  <c r="L661" i="10"/>
  <c r="L660" i="10"/>
  <c r="L659" i="10"/>
  <c r="L658" i="10"/>
  <c r="L657" i="10"/>
  <c r="L656" i="10"/>
  <c r="L655" i="10"/>
  <c r="L654" i="10"/>
  <c r="L653" i="10"/>
  <c r="L652" i="10"/>
  <c r="L651" i="10"/>
  <c r="L650" i="10"/>
  <c r="L649" i="10"/>
  <c r="L648" i="10"/>
  <c r="L647" i="10"/>
  <c r="L646" i="10"/>
  <c r="L645" i="10"/>
  <c r="L644" i="10"/>
  <c r="L643" i="10"/>
  <c r="L642" i="10"/>
  <c r="L641" i="10"/>
  <c r="L640" i="10"/>
  <c r="L639" i="10"/>
  <c r="L638" i="10"/>
  <c r="L637" i="10"/>
  <c r="L636" i="10"/>
  <c r="L635" i="10"/>
  <c r="L634" i="10"/>
  <c r="L633" i="10"/>
  <c r="L632" i="10"/>
  <c r="L631" i="10"/>
  <c r="L630" i="10"/>
  <c r="L629" i="10"/>
  <c r="L628" i="10"/>
  <c r="L627" i="10"/>
  <c r="L626" i="10"/>
  <c r="L625" i="10"/>
  <c r="L624" i="10"/>
  <c r="L623" i="10"/>
  <c r="L622" i="10"/>
  <c r="L621" i="10"/>
  <c r="L620" i="10"/>
  <c r="L619" i="10"/>
  <c r="L618" i="10"/>
  <c r="L617" i="10"/>
  <c r="L616" i="10"/>
  <c r="L615" i="10"/>
  <c r="L614" i="10"/>
  <c r="L613" i="10"/>
  <c r="L612" i="10"/>
  <c r="L611" i="10"/>
  <c r="L610" i="10"/>
  <c r="L609" i="10"/>
  <c r="L608" i="10"/>
  <c r="L607" i="10"/>
  <c r="L606" i="10"/>
  <c r="L605" i="10"/>
  <c r="L604" i="10"/>
  <c r="L603" i="10"/>
  <c r="L602" i="10"/>
  <c r="L601" i="10"/>
  <c r="L600" i="10"/>
  <c r="L599" i="10"/>
  <c r="L598" i="10"/>
  <c r="L597" i="10"/>
  <c r="L596" i="10"/>
  <c r="L595" i="10"/>
  <c r="L594" i="10"/>
  <c r="L593" i="10"/>
  <c r="L592" i="10"/>
  <c r="L591" i="10"/>
  <c r="L590" i="10"/>
  <c r="L589" i="10"/>
  <c r="L588" i="10"/>
  <c r="L587" i="10"/>
  <c r="L586" i="10"/>
  <c r="L585" i="10"/>
  <c r="L584" i="10"/>
  <c r="L583" i="10"/>
  <c r="L582" i="10"/>
  <c r="L581" i="10"/>
  <c r="L580" i="10"/>
  <c r="L579" i="10"/>
  <c r="L578" i="10"/>
  <c r="L577" i="10"/>
  <c r="L576" i="10"/>
  <c r="L575" i="10"/>
  <c r="L574" i="10"/>
  <c r="L573" i="10"/>
  <c r="L572" i="10"/>
  <c r="L571" i="10"/>
  <c r="L570" i="10"/>
  <c r="L569" i="10"/>
  <c r="L568" i="10"/>
  <c r="L567" i="10"/>
  <c r="L566" i="10"/>
  <c r="L565" i="10"/>
  <c r="L564" i="10"/>
  <c r="L563" i="10"/>
  <c r="L562" i="10"/>
  <c r="L561" i="10"/>
  <c r="L560" i="10"/>
  <c r="L559" i="10"/>
  <c r="L558" i="10"/>
  <c r="L557" i="10"/>
  <c r="L556" i="10"/>
  <c r="L555" i="10"/>
  <c r="L554" i="10"/>
  <c r="L553" i="10"/>
  <c r="L552" i="10"/>
  <c r="L551" i="10"/>
  <c r="L550" i="10"/>
  <c r="L549" i="10"/>
  <c r="L548" i="10"/>
  <c r="L547" i="10"/>
  <c r="L546" i="10"/>
  <c r="L545" i="10"/>
  <c r="L544" i="10"/>
  <c r="L543" i="10"/>
  <c r="L542" i="10"/>
  <c r="L541" i="10"/>
  <c r="L540" i="10"/>
  <c r="L539" i="10"/>
  <c r="L538" i="10"/>
  <c r="L537" i="10"/>
  <c r="L536" i="10"/>
  <c r="L535" i="10"/>
  <c r="L534" i="10"/>
  <c r="L533" i="10"/>
  <c r="L532"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AP5010" i="10"/>
  <c r="AP5009" i="10"/>
  <c r="AP5008" i="10"/>
  <c r="AP5007" i="10"/>
  <c r="AP5006" i="10"/>
  <c r="AP5005" i="10"/>
  <c r="AP5004" i="10"/>
  <c r="AP5003" i="10"/>
  <c r="AP5002" i="10"/>
  <c r="AP5001" i="10"/>
  <c r="AP5000" i="10"/>
  <c r="AP4999" i="10"/>
  <c r="AP4998" i="10"/>
  <c r="AP4997" i="10"/>
  <c r="AP4996" i="10"/>
  <c r="AP4995" i="10"/>
  <c r="AP4994" i="10"/>
  <c r="AP4993" i="10"/>
  <c r="AP4992" i="10"/>
  <c r="AP4991" i="10"/>
  <c r="AP4990" i="10"/>
  <c r="AP4989" i="10"/>
  <c r="AP4988" i="10"/>
  <c r="AP4987" i="10"/>
  <c r="AP4986" i="10"/>
  <c r="AP4985" i="10"/>
  <c r="AP4984" i="10"/>
  <c r="AP4983" i="10"/>
  <c r="AP4982" i="10"/>
  <c r="AP4981" i="10"/>
  <c r="AP4980" i="10"/>
  <c r="AP4979" i="10"/>
  <c r="AP4978" i="10"/>
  <c r="AP4977" i="10"/>
  <c r="AP4976" i="10"/>
  <c r="AP4975" i="10"/>
  <c r="AP4974" i="10"/>
  <c r="AP4973" i="10"/>
  <c r="AP4972" i="10"/>
  <c r="AP4971" i="10"/>
  <c r="AP4970" i="10"/>
  <c r="AP4969" i="10"/>
  <c r="AP4968" i="10"/>
  <c r="AP4967" i="10"/>
  <c r="AP4966" i="10"/>
  <c r="AP4965" i="10"/>
  <c r="AP4964" i="10"/>
  <c r="AP4963" i="10"/>
  <c r="AP4962" i="10"/>
  <c r="AP4961" i="10"/>
  <c r="AP4960" i="10"/>
  <c r="AP4959" i="10"/>
  <c r="AP4958" i="10"/>
  <c r="AP4957" i="10"/>
  <c r="AP4956" i="10"/>
  <c r="AP4955" i="10"/>
  <c r="AP4954" i="10"/>
  <c r="AP4953" i="10"/>
  <c r="AP4952" i="10"/>
  <c r="AP4951" i="10"/>
  <c r="AP4950" i="10"/>
  <c r="AP4949" i="10"/>
  <c r="AP4948" i="10"/>
  <c r="AP4947" i="10"/>
  <c r="AP4946" i="10"/>
  <c r="AP4945" i="10"/>
  <c r="AP4944" i="10"/>
  <c r="AP4943" i="10"/>
  <c r="AP4942" i="10"/>
  <c r="AP4941" i="10"/>
  <c r="AP4940" i="10"/>
  <c r="AP4939" i="10"/>
  <c r="AP4938" i="10"/>
  <c r="AP4937" i="10"/>
  <c r="AP4936" i="10"/>
  <c r="AP4935" i="10"/>
  <c r="AP4934" i="10"/>
  <c r="AP4933" i="10"/>
  <c r="AP4932" i="10"/>
  <c r="AP4931" i="10"/>
  <c r="AP4930" i="10"/>
  <c r="AP4929" i="10"/>
  <c r="AP4928" i="10"/>
  <c r="AP4927" i="10"/>
  <c r="AP4926" i="10"/>
  <c r="AP4925" i="10"/>
  <c r="AP4924" i="10"/>
  <c r="AP4923" i="10"/>
  <c r="AP4922" i="10"/>
  <c r="AP4921" i="10"/>
  <c r="AP4920" i="10"/>
  <c r="AP4919" i="10"/>
  <c r="AP4918" i="10"/>
  <c r="AP4917" i="10"/>
  <c r="AP4916" i="10"/>
  <c r="AP4915" i="10"/>
  <c r="AP4914" i="10"/>
  <c r="AP4913" i="10"/>
  <c r="AP4912" i="10"/>
  <c r="AP4911" i="10"/>
  <c r="AP4910" i="10"/>
  <c r="AP4909" i="10"/>
  <c r="AP4908" i="10"/>
  <c r="AP4907" i="10"/>
  <c r="AP4906" i="10"/>
  <c r="AP4905" i="10"/>
  <c r="AP4904" i="10"/>
  <c r="AP4903" i="10"/>
  <c r="AP4902" i="10"/>
  <c r="AP4901" i="10"/>
  <c r="AP4900" i="10"/>
  <c r="AP4899" i="10"/>
  <c r="AP4898" i="10"/>
  <c r="AP4897" i="10"/>
  <c r="AP4896" i="10"/>
  <c r="AP4895" i="10"/>
  <c r="AP4894" i="10"/>
  <c r="AP4893" i="10"/>
  <c r="AP4892" i="10"/>
  <c r="AP4891" i="10"/>
  <c r="AP4890" i="10"/>
  <c r="AP4889" i="10"/>
  <c r="AP4888" i="10"/>
  <c r="AP4887" i="10"/>
  <c r="AP4886" i="10"/>
  <c r="AP4885" i="10"/>
  <c r="AP4884" i="10"/>
  <c r="AP4883" i="10"/>
  <c r="AP4882" i="10"/>
  <c r="AP4881" i="10"/>
  <c r="AP4880" i="10"/>
  <c r="AP4879" i="10"/>
  <c r="AP4878" i="10"/>
  <c r="AP4877" i="10"/>
  <c r="AP4876" i="10"/>
  <c r="AP4875" i="10"/>
  <c r="AP4874" i="10"/>
  <c r="AP4873" i="10"/>
  <c r="AP4872" i="10"/>
  <c r="AP4871" i="10"/>
  <c r="AP4870" i="10"/>
  <c r="AP4869" i="10"/>
  <c r="AP4868" i="10"/>
  <c r="AP4867" i="10"/>
  <c r="AP4866" i="10"/>
  <c r="AP4865" i="10"/>
  <c r="AP4864" i="10"/>
  <c r="AP4863" i="10"/>
  <c r="AP4862" i="10"/>
  <c r="AP4861" i="10"/>
  <c r="AP4860" i="10"/>
  <c r="AP4859" i="10"/>
  <c r="AP4858" i="10"/>
  <c r="AP4857" i="10"/>
  <c r="AP4856" i="10"/>
  <c r="AP4855" i="10"/>
  <c r="AP4854" i="10"/>
  <c r="AP4853" i="10"/>
  <c r="AP4852" i="10"/>
  <c r="AP4851" i="10"/>
  <c r="AP4850" i="10"/>
  <c r="AP4849" i="10"/>
  <c r="AP4848" i="10"/>
  <c r="AP4847" i="10"/>
  <c r="AP4846" i="10"/>
  <c r="AP4845" i="10"/>
  <c r="AP4844" i="10"/>
  <c r="AP4843" i="10"/>
  <c r="AP4842" i="10"/>
  <c r="AP4841" i="10"/>
  <c r="AP4840" i="10"/>
  <c r="AP4839" i="10"/>
  <c r="AP4838" i="10"/>
  <c r="AP4837" i="10"/>
  <c r="AP4836" i="10"/>
  <c r="AP4835" i="10"/>
  <c r="AP4834" i="10"/>
  <c r="AP4833" i="10"/>
  <c r="AP4832" i="10"/>
  <c r="AP4831" i="10"/>
  <c r="AP4830" i="10"/>
  <c r="AP4829" i="10"/>
  <c r="AP4828" i="10"/>
  <c r="AP4827" i="10"/>
  <c r="AP4826" i="10"/>
  <c r="AP4825" i="10"/>
  <c r="AP4824" i="10"/>
  <c r="AP4823" i="10"/>
  <c r="AP4822" i="10"/>
  <c r="AP4821" i="10"/>
  <c r="AP4820" i="10"/>
  <c r="AP4819" i="10"/>
  <c r="AP4818" i="10"/>
  <c r="AP4817" i="10"/>
  <c r="AP4816" i="10"/>
  <c r="AP4815" i="10"/>
  <c r="AP4814" i="10"/>
  <c r="AP4813" i="10"/>
  <c r="AP4812" i="10"/>
  <c r="AP4811" i="10"/>
  <c r="AP4810" i="10"/>
  <c r="AP4809" i="10"/>
  <c r="AP4808" i="10"/>
  <c r="AP4807" i="10"/>
  <c r="AP4806" i="10"/>
  <c r="AP4805" i="10"/>
  <c r="AP4804" i="10"/>
  <c r="AP4803" i="10"/>
  <c r="AP4802" i="10"/>
  <c r="AP4801" i="10"/>
  <c r="AP4800" i="10"/>
  <c r="AP4799" i="10"/>
  <c r="AP4798" i="10"/>
  <c r="AP4797" i="10"/>
  <c r="AP4796" i="10"/>
  <c r="AP4795" i="10"/>
  <c r="AP4794" i="10"/>
  <c r="AP4793" i="10"/>
  <c r="AP4792" i="10"/>
  <c r="AP4791" i="10"/>
  <c r="AP4790" i="10"/>
  <c r="AP4789" i="10"/>
  <c r="AP4788" i="10"/>
  <c r="AP4787" i="10"/>
  <c r="AP4786" i="10"/>
  <c r="AP4785" i="10"/>
  <c r="AP4784" i="10"/>
  <c r="AP4783" i="10"/>
  <c r="AP4782" i="10"/>
  <c r="AP4781" i="10"/>
  <c r="AP4780" i="10"/>
  <c r="AP4779" i="10"/>
  <c r="AP4778" i="10"/>
  <c r="AP4777" i="10"/>
  <c r="AP4776" i="10"/>
  <c r="AP4775" i="10"/>
  <c r="AP4774" i="10"/>
  <c r="AP4773" i="10"/>
  <c r="AP4772" i="10"/>
  <c r="AP4771" i="10"/>
  <c r="AP4770" i="10"/>
  <c r="AP4769" i="10"/>
  <c r="AP4768" i="10"/>
  <c r="AP4767" i="10"/>
  <c r="AP4766" i="10"/>
  <c r="AP4765" i="10"/>
  <c r="AP4764" i="10"/>
  <c r="AP4763" i="10"/>
  <c r="AP4762" i="10"/>
  <c r="AP4761" i="10"/>
  <c r="AP4760" i="10"/>
  <c r="AP4759" i="10"/>
  <c r="AP4758" i="10"/>
  <c r="AP4757" i="10"/>
  <c r="AP4756" i="10"/>
  <c r="AP4755" i="10"/>
  <c r="AP4754" i="10"/>
  <c r="AP4753" i="10"/>
  <c r="AP4752" i="10"/>
  <c r="AP4751" i="10"/>
  <c r="AP4750" i="10"/>
  <c r="AP4749" i="10"/>
  <c r="AP4748" i="10"/>
  <c r="AP4747" i="10"/>
  <c r="AP4746" i="10"/>
  <c r="AP4745" i="10"/>
  <c r="AP4744" i="10"/>
  <c r="AP4743" i="10"/>
  <c r="AP4742" i="10"/>
  <c r="AP4741" i="10"/>
  <c r="AP4740" i="10"/>
  <c r="AP4739" i="10"/>
  <c r="AP4738" i="10"/>
  <c r="AP4737" i="10"/>
  <c r="AP4736" i="10"/>
  <c r="AP4735" i="10"/>
  <c r="AP4734" i="10"/>
  <c r="AP4733" i="10"/>
  <c r="AP4732" i="10"/>
  <c r="AP4731" i="10"/>
  <c r="AP4730" i="10"/>
  <c r="AP4729" i="10"/>
  <c r="AP4728" i="10"/>
  <c r="AP4727" i="10"/>
  <c r="AP4726" i="10"/>
  <c r="AP4725" i="10"/>
  <c r="AP4724" i="10"/>
  <c r="AP4723" i="10"/>
  <c r="AP4722" i="10"/>
  <c r="AP4721" i="10"/>
  <c r="AP4720" i="10"/>
  <c r="AP4719" i="10"/>
  <c r="AP4718" i="10"/>
  <c r="AP4717" i="10"/>
  <c r="AP4716" i="10"/>
  <c r="AP4715" i="10"/>
  <c r="AP4714" i="10"/>
  <c r="AP4713" i="10"/>
  <c r="AP4712" i="10"/>
  <c r="AP4711" i="10"/>
  <c r="AP4710" i="10"/>
  <c r="AP4709" i="10"/>
  <c r="AP4708" i="10"/>
  <c r="AP4707" i="10"/>
  <c r="AP4706" i="10"/>
  <c r="AP4705" i="10"/>
  <c r="AP4704" i="10"/>
  <c r="AP4703" i="10"/>
  <c r="AP4702" i="10"/>
  <c r="AP4701" i="10"/>
  <c r="AP4700" i="10"/>
  <c r="AP4699" i="10"/>
  <c r="AP4698" i="10"/>
  <c r="AP4697" i="10"/>
  <c r="AP4696" i="10"/>
  <c r="AP4695" i="10"/>
  <c r="AP4694" i="10"/>
  <c r="AP4693" i="10"/>
  <c r="AP4692" i="10"/>
  <c r="AP4691" i="10"/>
  <c r="AP4690" i="10"/>
  <c r="AP4689" i="10"/>
  <c r="AP4688" i="10"/>
  <c r="AP4687" i="10"/>
  <c r="AP4686" i="10"/>
  <c r="AP4685" i="10"/>
  <c r="AP4684" i="10"/>
  <c r="AP4683" i="10"/>
  <c r="AP4682" i="10"/>
  <c r="AP4681" i="10"/>
  <c r="AP4680" i="10"/>
  <c r="AP4679" i="10"/>
  <c r="AP4678" i="10"/>
  <c r="AP4677" i="10"/>
  <c r="AP4676" i="10"/>
  <c r="AP4675" i="10"/>
  <c r="AP4674" i="10"/>
  <c r="AP4673" i="10"/>
  <c r="AP4672" i="10"/>
  <c r="AP4671" i="10"/>
  <c r="AP4670" i="10"/>
  <c r="AP4669" i="10"/>
  <c r="AP4668" i="10"/>
  <c r="AP4667" i="10"/>
  <c r="AP4666" i="10"/>
  <c r="AP4665" i="10"/>
  <c r="AP4664" i="10"/>
  <c r="AP4663" i="10"/>
  <c r="AP4662" i="10"/>
  <c r="AP4661" i="10"/>
  <c r="AP4660" i="10"/>
  <c r="AP4659" i="10"/>
  <c r="AP4658" i="10"/>
  <c r="AP4657" i="10"/>
  <c r="AP4656" i="10"/>
  <c r="AP4655" i="10"/>
  <c r="AP4654" i="10"/>
  <c r="AP4653" i="10"/>
  <c r="AP4652" i="10"/>
  <c r="AP4651" i="10"/>
  <c r="AP4650" i="10"/>
  <c r="AP4649" i="10"/>
  <c r="AP4648" i="10"/>
  <c r="AP4647" i="10"/>
  <c r="AP4646" i="10"/>
  <c r="AP4645" i="10"/>
  <c r="AP4644" i="10"/>
  <c r="AP4643" i="10"/>
  <c r="AP4642" i="10"/>
  <c r="AP4641" i="10"/>
  <c r="AP4640" i="10"/>
  <c r="AP4639" i="10"/>
  <c r="AP4638" i="10"/>
  <c r="AP4637" i="10"/>
  <c r="AP4636" i="10"/>
  <c r="AP4635" i="10"/>
  <c r="AP4634" i="10"/>
  <c r="AP4633" i="10"/>
  <c r="AP4632" i="10"/>
  <c r="AP4631" i="10"/>
  <c r="AP4630" i="10"/>
  <c r="AP4629" i="10"/>
  <c r="AP4628" i="10"/>
  <c r="AP4627" i="10"/>
  <c r="AP4626" i="10"/>
  <c r="AP4625" i="10"/>
  <c r="AP4624" i="10"/>
  <c r="AP4623" i="10"/>
  <c r="AP4622" i="10"/>
  <c r="AP4621" i="10"/>
  <c r="AP4620" i="10"/>
  <c r="AP4619" i="10"/>
  <c r="AP4618" i="10"/>
  <c r="AP4617" i="10"/>
  <c r="AP4616" i="10"/>
  <c r="AP4615" i="10"/>
  <c r="AP4614" i="10"/>
  <c r="AP4613" i="10"/>
  <c r="AP4612" i="10"/>
  <c r="AP4611" i="10"/>
  <c r="AP4610" i="10"/>
  <c r="AP4609" i="10"/>
  <c r="AP4608" i="10"/>
  <c r="AP4607" i="10"/>
  <c r="AP4606" i="10"/>
  <c r="AP4605" i="10"/>
  <c r="AP4604" i="10"/>
  <c r="AP4603" i="10"/>
  <c r="AP4602" i="10"/>
  <c r="AP4601" i="10"/>
  <c r="AP4600" i="10"/>
  <c r="AP4599" i="10"/>
  <c r="AP4598" i="10"/>
  <c r="AP4597" i="10"/>
  <c r="AP4596" i="10"/>
  <c r="AP4595" i="10"/>
  <c r="AP4594" i="10"/>
  <c r="AP4593" i="10"/>
  <c r="AP4592" i="10"/>
  <c r="AP4591" i="10"/>
  <c r="AP4590" i="10"/>
  <c r="AP4589" i="10"/>
  <c r="AP4588" i="10"/>
  <c r="AP4587" i="10"/>
  <c r="AP4586" i="10"/>
  <c r="AP4585" i="10"/>
  <c r="AP4584" i="10"/>
  <c r="AP4583" i="10"/>
  <c r="AP4582" i="10"/>
  <c r="AP4581" i="10"/>
  <c r="AP4580" i="10"/>
  <c r="AP4579" i="10"/>
  <c r="AP4578" i="10"/>
  <c r="AP4577" i="10"/>
  <c r="AP4576" i="10"/>
  <c r="AP4575" i="10"/>
  <c r="AP4574" i="10"/>
  <c r="AP4573" i="10"/>
  <c r="AP4572" i="10"/>
  <c r="AP4571" i="10"/>
  <c r="AP4570" i="10"/>
  <c r="AP4569" i="10"/>
  <c r="AP4568" i="10"/>
  <c r="AP4567" i="10"/>
  <c r="AP4566" i="10"/>
  <c r="AP4565" i="10"/>
  <c r="AP4564" i="10"/>
  <c r="AP4563" i="10"/>
  <c r="AP4562" i="10"/>
  <c r="AP4561" i="10"/>
  <c r="AP4560" i="10"/>
  <c r="AP4559" i="10"/>
  <c r="AP4558" i="10"/>
  <c r="AP4557" i="10"/>
  <c r="AP4556" i="10"/>
  <c r="AP4555" i="10"/>
  <c r="AP4554" i="10"/>
  <c r="AP4553" i="10"/>
  <c r="AP4552" i="10"/>
  <c r="AP4551" i="10"/>
  <c r="AP4550" i="10"/>
  <c r="AP4549" i="10"/>
  <c r="AP4548" i="10"/>
  <c r="AP4547" i="10"/>
  <c r="AP4546" i="10"/>
  <c r="AP4545" i="10"/>
  <c r="AP4544" i="10"/>
  <c r="AP4543" i="10"/>
  <c r="AP4542" i="10"/>
  <c r="AP4541" i="10"/>
  <c r="AP4540" i="10"/>
  <c r="AP4539" i="10"/>
  <c r="AP4538" i="10"/>
  <c r="AP4537" i="10"/>
  <c r="AP4536" i="10"/>
  <c r="AP4535" i="10"/>
  <c r="AP4534" i="10"/>
  <c r="AP4533" i="10"/>
  <c r="AP4532" i="10"/>
  <c r="AP4531" i="10"/>
  <c r="AP4530" i="10"/>
  <c r="AP4529" i="10"/>
  <c r="AP4528" i="10"/>
  <c r="AP4527" i="10"/>
  <c r="AP4526" i="10"/>
  <c r="AP4525" i="10"/>
  <c r="AP4524" i="10"/>
  <c r="AP4523" i="10"/>
  <c r="AP4522" i="10"/>
  <c r="AP4521" i="10"/>
  <c r="AP4520" i="10"/>
  <c r="AP4519" i="10"/>
  <c r="AP4518" i="10"/>
  <c r="AP4517" i="10"/>
  <c r="AP4516" i="10"/>
  <c r="AP4515" i="10"/>
  <c r="AP4514" i="10"/>
  <c r="AP4513" i="10"/>
  <c r="AP4512" i="10"/>
  <c r="AP4511" i="10"/>
  <c r="AP4510" i="10"/>
  <c r="AP4509" i="10"/>
  <c r="AP4508" i="10"/>
  <c r="AP4507" i="10"/>
  <c r="AP4506" i="10"/>
  <c r="AP4505" i="10"/>
  <c r="AP4504" i="10"/>
  <c r="AP4503" i="10"/>
  <c r="AP4502" i="10"/>
  <c r="AP4501" i="10"/>
  <c r="AP4500" i="10"/>
  <c r="AP4499" i="10"/>
  <c r="AP4498" i="10"/>
  <c r="AP4497" i="10"/>
  <c r="AP4496" i="10"/>
  <c r="AP4495" i="10"/>
  <c r="AP4494" i="10"/>
  <c r="AP4493" i="10"/>
  <c r="AP4492" i="10"/>
  <c r="AP4491" i="10"/>
  <c r="AP4490" i="10"/>
  <c r="AP4489" i="10"/>
  <c r="AP4488" i="10"/>
  <c r="AP4487" i="10"/>
  <c r="AP4486" i="10"/>
  <c r="AP4485" i="10"/>
  <c r="AP4484" i="10"/>
  <c r="AP4483" i="10"/>
  <c r="AP4482" i="10"/>
  <c r="AP4481" i="10"/>
  <c r="AP4480" i="10"/>
  <c r="AP4479" i="10"/>
  <c r="AP4478" i="10"/>
  <c r="AP4477" i="10"/>
  <c r="AP4476" i="10"/>
  <c r="AP4475" i="10"/>
  <c r="AP4474" i="10"/>
  <c r="AP4473" i="10"/>
  <c r="AP4472" i="10"/>
  <c r="AP4471" i="10"/>
  <c r="AP4470" i="10"/>
  <c r="AP4469" i="10"/>
  <c r="AP4468" i="10"/>
  <c r="AP4467" i="10"/>
  <c r="AP4466" i="10"/>
  <c r="AP4465" i="10"/>
  <c r="AP4464" i="10"/>
  <c r="AP4463" i="10"/>
  <c r="AP4462" i="10"/>
  <c r="AP4461" i="10"/>
  <c r="AP4460" i="10"/>
  <c r="AP4459" i="10"/>
  <c r="AP4458" i="10"/>
  <c r="AP4457" i="10"/>
  <c r="AP4456" i="10"/>
  <c r="AP4455" i="10"/>
  <c r="AP4454" i="10"/>
  <c r="AP4453" i="10"/>
  <c r="AP4452" i="10"/>
  <c r="AP4451" i="10"/>
  <c r="AP4450" i="10"/>
  <c r="AP4449" i="10"/>
  <c r="AP4448" i="10"/>
  <c r="AP4447" i="10"/>
  <c r="AP4446" i="10"/>
  <c r="AP4445" i="10"/>
  <c r="AP4444" i="10"/>
  <c r="AP4443" i="10"/>
  <c r="AP4442" i="10"/>
  <c r="AP4441" i="10"/>
  <c r="AP4440" i="10"/>
  <c r="AP4439" i="10"/>
  <c r="AP4438" i="10"/>
  <c r="AP4437" i="10"/>
  <c r="AP4436" i="10"/>
  <c r="AP4435" i="10"/>
  <c r="AP4434" i="10"/>
  <c r="AP4433" i="10"/>
  <c r="AP4432" i="10"/>
  <c r="AP4431" i="10"/>
  <c r="AP4430" i="10"/>
  <c r="AP4429" i="10"/>
  <c r="AP4428" i="10"/>
  <c r="AP4427" i="10"/>
  <c r="AP4426" i="10"/>
  <c r="AP4425" i="10"/>
  <c r="AP4424" i="10"/>
  <c r="AP4423" i="10"/>
  <c r="AP4422" i="10"/>
  <c r="AP4421" i="10"/>
  <c r="AP4420" i="10"/>
  <c r="AP4419" i="10"/>
  <c r="AP4418" i="10"/>
  <c r="AP4417" i="10"/>
  <c r="AP4416" i="10"/>
  <c r="AP4415" i="10"/>
  <c r="AP4414" i="10"/>
  <c r="AP4413" i="10"/>
  <c r="AP4412" i="10"/>
  <c r="AP4411" i="10"/>
  <c r="AP4410" i="10"/>
  <c r="AP4409" i="10"/>
  <c r="AP4408" i="10"/>
  <c r="AP4407" i="10"/>
  <c r="AP4406" i="10"/>
  <c r="AP4405" i="10"/>
  <c r="AP4404" i="10"/>
  <c r="AP4403" i="10"/>
  <c r="AP4402" i="10"/>
  <c r="AP4401" i="10"/>
  <c r="AP4400" i="10"/>
  <c r="AP4399" i="10"/>
  <c r="AP4398" i="10"/>
  <c r="AP4397" i="10"/>
  <c r="AP4396" i="10"/>
  <c r="AP4395" i="10"/>
  <c r="AP4394" i="10"/>
  <c r="AP4393" i="10"/>
  <c r="AP4392" i="10"/>
  <c r="AP4391" i="10"/>
  <c r="AP4390" i="10"/>
  <c r="AP4389" i="10"/>
  <c r="AP4388" i="10"/>
  <c r="AP4387" i="10"/>
  <c r="AP4386" i="10"/>
  <c r="AP4385" i="10"/>
  <c r="AP4384" i="10"/>
  <c r="AP4383" i="10"/>
  <c r="AP4382" i="10"/>
  <c r="AP4381" i="10"/>
  <c r="AP4380" i="10"/>
  <c r="AP4379" i="10"/>
  <c r="AP4378" i="10"/>
  <c r="AP4377" i="10"/>
  <c r="AP4376" i="10"/>
  <c r="AP4375" i="10"/>
  <c r="AP4374" i="10"/>
  <c r="AP4373" i="10"/>
  <c r="AP4372" i="10"/>
  <c r="AP4371" i="10"/>
  <c r="AP4370" i="10"/>
  <c r="AP4369" i="10"/>
  <c r="AP4368" i="10"/>
  <c r="AP4367" i="10"/>
  <c r="AP4366" i="10"/>
  <c r="AP4365" i="10"/>
  <c r="AP4364" i="10"/>
  <c r="AP4363" i="10"/>
  <c r="AP4362" i="10"/>
  <c r="AP4361" i="10"/>
  <c r="AP4360" i="10"/>
  <c r="AP4359" i="10"/>
  <c r="AP4358" i="10"/>
  <c r="AP4357" i="10"/>
  <c r="AP4356" i="10"/>
  <c r="AP4355" i="10"/>
  <c r="AP4354" i="10"/>
  <c r="AP4353" i="10"/>
  <c r="AP4352" i="10"/>
  <c r="AP4351" i="10"/>
  <c r="AP4350" i="10"/>
  <c r="AP4349" i="10"/>
  <c r="AP4348" i="10"/>
  <c r="AP4347" i="10"/>
  <c r="AP4346" i="10"/>
  <c r="AP4345" i="10"/>
  <c r="AP4344" i="10"/>
  <c r="AP4343" i="10"/>
  <c r="AP4342" i="10"/>
  <c r="AP4341" i="10"/>
  <c r="AP4340" i="10"/>
  <c r="AP4339" i="10"/>
  <c r="AP4338" i="10"/>
  <c r="AP4337" i="10"/>
  <c r="AP4336" i="10"/>
  <c r="AP4335" i="10"/>
  <c r="AP4334" i="10"/>
  <c r="AP4333" i="10"/>
  <c r="AP4332" i="10"/>
  <c r="AP4331" i="10"/>
  <c r="AP4330" i="10"/>
  <c r="AP4329" i="10"/>
  <c r="AP4328" i="10"/>
  <c r="AP4327" i="10"/>
  <c r="AP4326" i="10"/>
  <c r="AP4325" i="10"/>
  <c r="AP4324" i="10"/>
  <c r="AP4323" i="10"/>
  <c r="AP4322" i="10"/>
  <c r="AP4321" i="10"/>
  <c r="AP4320" i="10"/>
  <c r="AP4319" i="10"/>
  <c r="AP4318" i="10"/>
  <c r="AP4317" i="10"/>
  <c r="AP4316" i="10"/>
  <c r="AP4315" i="10"/>
  <c r="AP4314" i="10"/>
  <c r="AP4313" i="10"/>
  <c r="AP4312" i="10"/>
  <c r="AP4311" i="10"/>
  <c r="AP4310" i="10"/>
  <c r="AP4309" i="10"/>
  <c r="AP4308" i="10"/>
  <c r="AP4307" i="10"/>
  <c r="AP4306" i="10"/>
  <c r="AP4305" i="10"/>
  <c r="AP4304" i="10"/>
  <c r="AP4303" i="10"/>
  <c r="AP4302" i="10"/>
  <c r="AP4301" i="10"/>
  <c r="AP4300" i="10"/>
  <c r="AP4299" i="10"/>
  <c r="AP4298" i="10"/>
  <c r="AP4297" i="10"/>
  <c r="AP4296" i="10"/>
  <c r="AP4295" i="10"/>
  <c r="AP4294" i="10"/>
  <c r="AP4293" i="10"/>
  <c r="AP4292" i="10"/>
  <c r="AP4291" i="10"/>
  <c r="AP4290" i="10"/>
  <c r="AP4289" i="10"/>
  <c r="AP4288" i="10"/>
  <c r="AP4287" i="10"/>
  <c r="AP4286" i="10"/>
  <c r="AP4285" i="10"/>
  <c r="AP4284" i="10"/>
  <c r="AP4283" i="10"/>
  <c r="AP4282" i="10"/>
  <c r="AP4281" i="10"/>
  <c r="AP4280" i="10"/>
  <c r="AP4279" i="10"/>
  <c r="AP4278" i="10"/>
  <c r="AP4277" i="10"/>
  <c r="AP4276" i="10"/>
  <c r="AP4275" i="10"/>
  <c r="AP4274" i="10"/>
  <c r="AP4273" i="10"/>
  <c r="AP4272" i="10"/>
  <c r="AP4271" i="10"/>
  <c r="AP4270" i="10"/>
  <c r="AP4269" i="10"/>
  <c r="AP4268" i="10"/>
  <c r="AP4267" i="10"/>
  <c r="AP4266" i="10"/>
  <c r="AP4265" i="10"/>
  <c r="AP4264" i="10"/>
  <c r="AP4263" i="10"/>
  <c r="AP4262" i="10"/>
  <c r="AP4261" i="10"/>
  <c r="AP4260" i="10"/>
  <c r="AP4259" i="10"/>
  <c r="AP4258" i="10"/>
  <c r="AP4257" i="10"/>
  <c r="AP4256" i="10"/>
  <c r="AP4255" i="10"/>
  <c r="AP4254" i="10"/>
  <c r="AP4253" i="10"/>
  <c r="AP4252" i="10"/>
  <c r="AP4251" i="10"/>
  <c r="AP4250" i="10"/>
  <c r="AP4249" i="10"/>
  <c r="AP4248" i="10"/>
  <c r="AP4247" i="10"/>
  <c r="AP4246" i="10"/>
  <c r="AP4245" i="10"/>
  <c r="AP4244" i="10"/>
  <c r="AP4243" i="10"/>
  <c r="AP4242" i="10"/>
  <c r="AP4241" i="10"/>
  <c r="AP4240" i="10"/>
  <c r="AP4239" i="10"/>
  <c r="AP4238" i="10"/>
  <c r="AP4237" i="10"/>
  <c r="AP4236" i="10"/>
  <c r="AP4235" i="10"/>
  <c r="AP4234" i="10"/>
  <c r="AP4233" i="10"/>
  <c r="AP4232" i="10"/>
  <c r="AP4231" i="10"/>
  <c r="AP4230" i="10"/>
  <c r="AP4229" i="10"/>
  <c r="AP4228" i="10"/>
  <c r="AP4227" i="10"/>
  <c r="AP4226" i="10"/>
  <c r="AP4225" i="10"/>
  <c r="AP4224" i="10"/>
  <c r="AP4223" i="10"/>
  <c r="AP4222" i="10"/>
  <c r="AP4221" i="10"/>
  <c r="AP4220" i="10"/>
  <c r="AP4219" i="10"/>
  <c r="AP4218" i="10"/>
  <c r="AP4217" i="10"/>
  <c r="AP4216" i="10"/>
  <c r="AP4215" i="10"/>
  <c r="AP4214" i="10"/>
  <c r="AP4213" i="10"/>
  <c r="AP4212" i="10"/>
  <c r="AP4211" i="10"/>
  <c r="AP4210" i="10"/>
  <c r="AP4209" i="10"/>
  <c r="AP4208" i="10"/>
  <c r="AP4207" i="10"/>
  <c r="AP4206" i="10"/>
  <c r="AP4205" i="10"/>
  <c r="AP4204" i="10"/>
  <c r="AP4203" i="10"/>
  <c r="AP4202" i="10"/>
  <c r="AP4201" i="10"/>
  <c r="AP4200" i="10"/>
  <c r="AP4199" i="10"/>
  <c r="AP4198" i="10"/>
  <c r="AP4197" i="10"/>
  <c r="AP4196" i="10"/>
  <c r="AP4195" i="10"/>
  <c r="AP4194" i="10"/>
  <c r="AP4193" i="10"/>
  <c r="AP4192" i="10"/>
  <c r="AP4191" i="10"/>
  <c r="AP4190" i="10"/>
  <c r="AP4189" i="10"/>
  <c r="AP4188" i="10"/>
  <c r="AP4187" i="10"/>
  <c r="AP4186" i="10"/>
  <c r="AP4185" i="10"/>
  <c r="AP4184" i="10"/>
  <c r="AP4183" i="10"/>
  <c r="AP4182" i="10"/>
  <c r="AP4181" i="10"/>
  <c r="AP4180" i="10"/>
  <c r="AP4179" i="10"/>
  <c r="AP4178" i="10"/>
  <c r="AP4177" i="10"/>
  <c r="AP4176" i="10"/>
  <c r="AP4175" i="10"/>
  <c r="AP4174" i="10"/>
  <c r="AP4173" i="10"/>
  <c r="AP4172" i="10"/>
  <c r="AP4171" i="10"/>
  <c r="AP4170" i="10"/>
  <c r="AP4169" i="10"/>
  <c r="AP4168" i="10"/>
  <c r="AP4167" i="10"/>
  <c r="AP4166" i="10"/>
  <c r="AP4165" i="10"/>
  <c r="AP4164" i="10"/>
  <c r="AP4163" i="10"/>
  <c r="AP4162" i="10"/>
  <c r="AP4161" i="10"/>
  <c r="AP4160" i="10"/>
  <c r="AP4159" i="10"/>
  <c r="AP4158" i="10"/>
  <c r="AP4157" i="10"/>
  <c r="AP4156" i="10"/>
  <c r="AP4155" i="10"/>
  <c r="AP4154" i="10"/>
  <c r="AP4153" i="10"/>
  <c r="AP4152" i="10"/>
  <c r="AP4151" i="10"/>
  <c r="AP4150" i="10"/>
  <c r="AP4149" i="10"/>
  <c r="AP4148" i="10"/>
  <c r="AP4147" i="10"/>
  <c r="AP4146" i="10"/>
  <c r="AP4145" i="10"/>
  <c r="AP4144" i="10"/>
  <c r="AP4143" i="10"/>
  <c r="AP4142" i="10"/>
  <c r="AP4141" i="10"/>
  <c r="AP4140" i="10"/>
  <c r="AP4139" i="10"/>
  <c r="AP4138" i="10"/>
  <c r="AP4137" i="10"/>
  <c r="AP4136" i="10"/>
  <c r="AP4135" i="10"/>
  <c r="AP4134" i="10"/>
  <c r="AP4133" i="10"/>
  <c r="AP4132" i="10"/>
  <c r="AP4131" i="10"/>
  <c r="AP4130" i="10"/>
  <c r="AP4129" i="10"/>
  <c r="AP4128" i="10"/>
  <c r="AP4127" i="10"/>
  <c r="AP4126" i="10"/>
  <c r="AP4125" i="10"/>
  <c r="AP4124" i="10"/>
  <c r="AP4123" i="10"/>
  <c r="AP4122" i="10"/>
  <c r="AP4121" i="10"/>
  <c r="AP4120" i="10"/>
  <c r="AP4119" i="10"/>
  <c r="AP4118" i="10"/>
  <c r="AP4117" i="10"/>
  <c r="AP4116" i="10"/>
  <c r="AP4115" i="10"/>
  <c r="AP4114" i="10"/>
  <c r="AP4113" i="10"/>
  <c r="AP4112" i="10"/>
  <c r="AP4111" i="10"/>
  <c r="AP4110" i="10"/>
  <c r="AP4109" i="10"/>
  <c r="AP4108" i="10"/>
  <c r="AP4107" i="10"/>
  <c r="AP4106" i="10"/>
  <c r="AP4105" i="10"/>
  <c r="AP4104" i="10"/>
  <c r="AP4103" i="10"/>
  <c r="AP4102" i="10"/>
  <c r="AP4101" i="10"/>
  <c r="AP4100" i="10"/>
  <c r="AP4099" i="10"/>
  <c r="AP4098" i="10"/>
  <c r="AP4097" i="10"/>
  <c r="AP4096" i="10"/>
  <c r="AP4095" i="10"/>
  <c r="AP4094" i="10"/>
  <c r="AP4093" i="10"/>
  <c r="AP4092" i="10"/>
  <c r="AP4091" i="10"/>
  <c r="AP4090" i="10"/>
  <c r="AP4089" i="10"/>
  <c r="AP4088" i="10"/>
  <c r="AP4087" i="10"/>
  <c r="AP4086" i="10"/>
  <c r="AP4085" i="10"/>
  <c r="AP4084" i="10"/>
  <c r="AP4083" i="10"/>
  <c r="AP4082" i="10"/>
  <c r="AP4081" i="10"/>
  <c r="AP4080" i="10"/>
  <c r="AP4079" i="10"/>
  <c r="AP4078" i="10"/>
  <c r="AP4077" i="10"/>
  <c r="AP4076" i="10"/>
  <c r="AP4075" i="10"/>
  <c r="AP4074" i="10"/>
  <c r="AP4073" i="10"/>
  <c r="AP4072" i="10"/>
  <c r="AP4071" i="10"/>
  <c r="AP4070" i="10"/>
  <c r="AP4069" i="10"/>
  <c r="AP4068" i="10"/>
  <c r="AP4067" i="10"/>
  <c r="AP4066" i="10"/>
  <c r="AP4065" i="10"/>
  <c r="AP4064" i="10"/>
  <c r="AP4063" i="10"/>
  <c r="AP4062" i="10"/>
  <c r="AP4061" i="10"/>
  <c r="AP4060" i="10"/>
  <c r="AP4059" i="10"/>
  <c r="AP4058" i="10"/>
  <c r="AP4057" i="10"/>
  <c r="AP4056" i="10"/>
  <c r="AP4055" i="10"/>
  <c r="AP4054" i="10"/>
  <c r="AP4053" i="10"/>
  <c r="AP4052" i="10"/>
  <c r="AP4051" i="10"/>
  <c r="AP4050" i="10"/>
  <c r="AP4049" i="10"/>
  <c r="AP4048" i="10"/>
  <c r="AP4047" i="10"/>
  <c r="AP4046" i="10"/>
  <c r="AP4045" i="10"/>
  <c r="AP4044" i="10"/>
  <c r="AP4043" i="10"/>
  <c r="AP4042" i="10"/>
  <c r="AP4041" i="10"/>
  <c r="AP4040" i="10"/>
  <c r="AP4039" i="10"/>
  <c r="AP4038" i="10"/>
  <c r="AP4037" i="10"/>
  <c r="AP4036" i="10"/>
  <c r="AP4035" i="10"/>
  <c r="AP4034" i="10"/>
  <c r="AP4033" i="10"/>
  <c r="AP4032" i="10"/>
  <c r="AP4031" i="10"/>
  <c r="AP4030" i="10"/>
  <c r="AP4029" i="10"/>
  <c r="AP4028" i="10"/>
  <c r="AP4027" i="10"/>
  <c r="AP4026" i="10"/>
  <c r="AP4025" i="10"/>
  <c r="AP4024" i="10"/>
  <c r="AP4023" i="10"/>
  <c r="AP4022" i="10"/>
  <c r="AP4021" i="10"/>
  <c r="AP4020" i="10"/>
  <c r="AP4019" i="10"/>
  <c r="AP4018" i="10"/>
  <c r="AP4017" i="10"/>
  <c r="AP4016" i="10"/>
  <c r="AP4015" i="10"/>
  <c r="AP4014" i="10"/>
  <c r="AP4013" i="10"/>
  <c r="AP4012" i="10"/>
  <c r="AP4011" i="10"/>
  <c r="AP4010" i="10"/>
  <c r="AP4009" i="10"/>
  <c r="AP4008" i="10"/>
  <c r="AP4007" i="10"/>
  <c r="AP4006" i="10"/>
  <c r="AP4005" i="10"/>
  <c r="AP4004" i="10"/>
  <c r="AP4003" i="10"/>
  <c r="AP4002" i="10"/>
  <c r="AP4001" i="10"/>
  <c r="AP4000" i="10"/>
  <c r="AP3999" i="10"/>
  <c r="AP3998" i="10"/>
  <c r="AP3997" i="10"/>
  <c r="AP3996" i="10"/>
  <c r="AP3995" i="10"/>
  <c r="AP3994" i="10"/>
  <c r="AP3993" i="10"/>
  <c r="AP3992" i="10"/>
  <c r="AP3991" i="10"/>
  <c r="AP3990" i="10"/>
  <c r="AP3989" i="10"/>
  <c r="AP3988" i="10"/>
  <c r="AP3987" i="10"/>
  <c r="AP3986" i="10"/>
  <c r="AP3985" i="10"/>
  <c r="AP3984" i="10"/>
  <c r="AP3983" i="10"/>
  <c r="AP3982" i="10"/>
  <c r="AP3981" i="10"/>
  <c r="AP3980" i="10"/>
  <c r="AP3979" i="10"/>
  <c r="AP3978" i="10"/>
  <c r="AP3977" i="10"/>
  <c r="AP3976" i="10"/>
  <c r="AP3975" i="10"/>
  <c r="AP3974" i="10"/>
  <c r="AP3973" i="10"/>
  <c r="AP3972" i="10"/>
  <c r="AP3971" i="10"/>
  <c r="AP3970" i="10"/>
  <c r="AP3969" i="10"/>
  <c r="AP3968" i="10"/>
  <c r="AP3967" i="10"/>
  <c r="AP3966" i="10"/>
  <c r="AP3965" i="10"/>
  <c r="AP3964" i="10"/>
  <c r="AP3963" i="10"/>
  <c r="AP3962" i="10"/>
  <c r="AP3961" i="10"/>
  <c r="AP3960" i="10"/>
  <c r="AP3959" i="10"/>
  <c r="AP3958" i="10"/>
  <c r="AP3957" i="10"/>
  <c r="AP3956" i="10"/>
  <c r="AP3955" i="10"/>
  <c r="AP3954" i="10"/>
  <c r="AP3953" i="10"/>
  <c r="AP3952" i="10"/>
  <c r="AP3951" i="10"/>
  <c r="AP3950" i="10"/>
  <c r="AP3949" i="10"/>
  <c r="AP3948" i="10"/>
  <c r="AP3947" i="10"/>
  <c r="AP3946" i="10"/>
  <c r="AP3945" i="10"/>
  <c r="AP3944" i="10"/>
  <c r="AP3943" i="10"/>
  <c r="AP3942" i="10"/>
  <c r="AP3941" i="10"/>
  <c r="AP3940" i="10"/>
  <c r="AP3939" i="10"/>
  <c r="AP3938" i="10"/>
  <c r="AP3937" i="10"/>
  <c r="AP3936" i="10"/>
  <c r="AP3935" i="10"/>
  <c r="AP3934" i="10"/>
  <c r="AP3933" i="10"/>
  <c r="AP3932" i="10"/>
  <c r="AP3931" i="10"/>
  <c r="AP3930" i="10"/>
  <c r="AP3929" i="10"/>
  <c r="AP3928" i="10"/>
  <c r="AP3927" i="10"/>
  <c r="AP3926" i="10"/>
  <c r="AP3925" i="10"/>
  <c r="AP3924" i="10"/>
  <c r="AP3923" i="10"/>
  <c r="AP3922" i="10"/>
  <c r="AP3921" i="10"/>
  <c r="AP3920" i="10"/>
  <c r="AP3919" i="10"/>
  <c r="AP3918" i="10"/>
  <c r="AP3917" i="10"/>
  <c r="AP3916" i="10"/>
  <c r="AP3915" i="10"/>
  <c r="AP3914" i="10"/>
  <c r="AP3913" i="10"/>
  <c r="AP3912" i="10"/>
  <c r="AP3911" i="10"/>
  <c r="AP3910" i="10"/>
  <c r="AP3909" i="10"/>
  <c r="AP3908" i="10"/>
  <c r="AP3907" i="10"/>
  <c r="AP3906" i="10"/>
  <c r="AP3905" i="10"/>
  <c r="AP3904" i="10"/>
  <c r="AP3903" i="10"/>
  <c r="AP3902" i="10"/>
  <c r="AP3901" i="10"/>
  <c r="AP3900" i="10"/>
  <c r="AP3899" i="10"/>
  <c r="AP3898" i="10"/>
  <c r="AP3897" i="10"/>
  <c r="AP3896" i="10"/>
  <c r="AP3895" i="10"/>
  <c r="AP3894" i="10"/>
  <c r="AP3893" i="10"/>
  <c r="AP3892" i="10"/>
  <c r="AP3891" i="10"/>
  <c r="AP3890" i="10"/>
  <c r="AP3889" i="10"/>
  <c r="AP3888" i="10"/>
  <c r="AP3887" i="10"/>
  <c r="AP3886" i="10"/>
  <c r="AP3885" i="10"/>
  <c r="AP3884" i="10"/>
  <c r="AP3883" i="10"/>
  <c r="AP3882" i="10"/>
  <c r="AP3881" i="10"/>
  <c r="AP3880" i="10"/>
  <c r="AP3879" i="10"/>
  <c r="AP3878" i="10"/>
  <c r="AP3877" i="10"/>
  <c r="AP3876" i="10"/>
  <c r="AP3875" i="10"/>
  <c r="AP3874" i="10"/>
  <c r="AP3873" i="10"/>
  <c r="AP3872" i="10"/>
  <c r="AP3871" i="10"/>
  <c r="AP3870" i="10"/>
  <c r="AP3869" i="10"/>
  <c r="AP3868" i="10"/>
  <c r="AP3867" i="10"/>
  <c r="AP3866" i="10"/>
  <c r="AP3865" i="10"/>
  <c r="AP3864" i="10"/>
  <c r="AP3863" i="10"/>
  <c r="AP3862" i="10"/>
  <c r="AP3861" i="10"/>
  <c r="AP3860" i="10"/>
  <c r="AP3859" i="10"/>
  <c r="AP3858" i="10"/>
  <c r="AP3857" i="10"/>
  <c r="AP3856" i="10"/>
  <c r="AP3855" i="10"/>
  <c r="AP3854" i="10"/>
  <c r="AP3853" i="10"/>
  <c r="AP3852" i="10"/>
  <c r="AP3851" i="10"/>
  <c r="AP3850" i="10"/>
  <c r="AP3849" i="10"/>
  <c r="AP3848" i="10"/>
  <c r="AP3847" i="10"/>
  <c r="AP3846" i="10"/>
  <c r="AP3845" i="10"/>
  <c r="AP3844" i="10"/>
  <c r="AP3843" i="10"/>
  <c r="AP3842" i="10"/>
  <c r="AP3841" i="10"/>
  <c r="AP3840" i="10"/>
  <c r="AP3839" i="10"/>
  <c r="AP3838" i="10"/>
  <c r="AP3837" i="10"/>
  <c r="AP3836" i="10"/>
  <c r="AP3835" i="10"/>
  <c r="AP3834" i="10"/>
  <c r="AP3833" i="10"/>
  <c r="AP3832" i="10"/>
  <c r="AP3831" i="10"/>
  <c r="AP3830" i="10"/>
  <c r="AP3829" i="10"/>
  <c r="AP3828" i="10"/>
  <c r="AP3827" i="10"/>
  <c r="AP3826" i="10"/>
  <c r="AP3825" i="10"/>
  <c r="AP3824" i="10"/>
  <c r="AP3823" i="10"/>
  <c r="AP3822" i="10"/>
  <c r="AP3821" i="10"/>
  <c r="AP3820" i="10"/>
  <c r="AP3819" i="10"/>
  <c r="AP3818" i="10"/>
  <c r="AP3817" i="10"/>
  <c r="AP3816" i="10"/>
  <c r="AP3815" i="10"/>
  <c r="AP3814" i="10"/>
  <c r="AP3813" i="10"/>
  <c r="AP3812" i="10"/>
  <c r="AP3811" i="10"/>
  <c r="AP3810" i="10"/>
  <c r="AP3809" i="10"/>
  <c r="AP3808" i="10"/>
  <c r="AP3807" i="10"/>
  <c r="AP3806" i="10"/>
  <c r="AP3805" i="10"/>
  <c r="AP3804" i="10"/>
  <c r="AP3803" i="10"/>
  <c r="AP3802" i="10"/>
  <c r="AP3801" i="10"/>
  <c r="AP3800" i="10"/>
  <c r="AP3799" i="10"/>
  <c r="AP3798" i="10"/>
  <c r="AP3797" i="10"/>
  <c r="AP3796" i="10"/>
  <c r="AP3795" i="10"/>
  <c r="AP3794" i="10"/>
  <c r="AP3793" i="10"/>
  <c r="AP3792" i="10"/>
  <c r="AP3791" i="10"/>
  <c r="AP3790" i="10"/>
  <c r="AP3789" i="10"/>
  <c r="AP3788" i="10"/>
  <c r="AP3787" i="10"/>
  <c r="AP3786" i="10"/>
  <c r="AP3785" i="10"/>
  <c r="AP3784" i="10"/>
  <c r="AP3783" i="10"/>
  <c r="AP3782" i="10"/>
  <c r="AP3781" i="10"/>
  <c r="AP3780" i="10"/>
  <c r="AP3779" i="10"/>
  <c r="AP3778" i="10"/>
  <c r="AP3777" i="10"/>
  <c r="AP3776" i="10"/>
  <c r="AP3775" i="10"/>
  <c r="AP3774" i="10"/>
  <c r="AP3773" i="10"/>
  <c r="AP3772" i="10"/>
  <c r="AP3771" i="10"/>
  <c r="AP3770" i="10"/>
  <c r="AP3769" i="10"/>
  <c r="AP3768" i="10"/>
  <c r="AP3767" i="10"/>
  <c r="AP3766" i="10"/>
  <c r="AP3765" i="10"/>
  <c r="AP3764" i="10"/>
  <c r="AP3763" i="10"/>
  <c r="AP3762" i="10"/>
  <c r="AP3761" i="10"/>
  <c r="AP3760" i="10"/>
  <c r="AP3759" i="10"/>
  <c r="AP3758" i="10"/>
  <c r="AP3757" i="10"/>
  <c r="AP3756" i="10"/>
  <c r="AP3755" i="10"/>
  <c r="AP3754" i="10"/>
  <c r="AP3753" i="10"/>
  <c r="AP3752" i="10"/>
  <c r="AP3751" i="10"/>
  <c r="AP3750" i="10"/>
  <c r="AP3749" i="10"/>
  <c r="AP3748" i="10"/>
  <c r="AP3747" i="10"/>
  <c r="AP3746" i="10"/>
  <c r="AP3745" i="10"/>
  <c r="AP3744" i="10"/>
  <c r="AP3743" i="10"/>
  <c r="AP3742" i="10"/>
  <c r="AP3741" i="10"/>
  <c r="AP3740" i="10"/>
  <c r="AP3739" i="10"/>
  <c r="AP3738" i="10"/>
  <c r="AP3737" i="10"/>
  <c r="AP3736" i="10"/>
  <c r="AP3735" i="10"/>
  <c r="AP3734" i="10"/>
  <c r="AP3733" i="10"/>
  <c r="AP3732" i="10"/>
  <c r="AP3731" i="10"/>
  <c r="AP3730" i="10"/>
  <c r="AP3729" i="10"/>
  <c r="AP3728" i="10"/>
  <c r="AP3727" i="10"/>
  <c r="AP3726" i="10"/>
  <c r="AP3725" i="10"/>
  <c r="AP3724" i="10"/>
  <c r="AP3723" i="10"/>
  <c r="AP3722" i="10"/>
  <c r="AP3721" i="10"/>
  <c r="AP3720" i="10"/>
  <c r="AP3719" i="10"/>
  <c r="AP3718" i="10"/>
  <c r="AP3717" i="10"/>
  <c r="AP3716" i="10"/>
  <c r="AP3715" i="10"/>
  <c r="AP3714" i="10"/>
  <c r="AP3713" i="10"/>
  <c r="AP3712" i="10"/>
  <c r="AP3711" i="10"/>
  <c r="AP3710" i="10"/>
  <c r="AP3709" i="10"/>
  <c r="AP3708" i="10"/>
  <c r="AP3707" i="10"/>
  <c r="AP3706" i="10"/>
  <c r="AP3705" i="10"/>
  <c r="AP3704" i="10"/>
  <c r="AP3703" i="10"/>
  <c r="AP3702" i="10"/>
  <c r="AP3701" i="10"/>
  <c r="AP3700" i="10"/>
  <c r="AP3699" i="10"/>
  <c r="AP3698" i="10"/>
  <c r="AP3697" i="10"/>
  <c r="AP3696" i="10"/>
  <c r="AP3695" i="10"/>
  <c r="AP3694" i="10"/>
  <c r="AP3693" i="10"/>
  <c r="AP3692" i="10"/>
  <c r="AP3691" i="10"/>
  <c r="AP3690" i="10"/>
  <c r="AP3689" i="10"/>
  <c r="AP3688" i="10"/>
  <c r="AP3687" i="10"/>
  <c r="AP3686" i="10"/>
  <c r="AP3685" i="10"/>
  <c r="AP3684" i="10"/>
  <c r="AP3683" i="10"/>
  <c r="AP3682" i="10"/>
  <c r="AP3681" i="10"/>
  <c r="AP3680" i="10"/>
  <c r="AP3679" i="10"/>
  <c r="AP3678" i="10"/>
  <c r="AP3677" i="10"/>
  <c r="AP3676" i="10"/>
  <c r="AP3675" i="10"/>
  <c r="AP3674" i="10"/>
  <c r="AP3673" i="10"/>
  <c r="AP3672" i="10"/>
  <c r="AP3671" i="10"/>
  <c r="AP3670" i="10"/>
  <c r="AP3669" i="10"/>
  <c r="AP3668" i="10"/>
  <c r="AP3667" i="10"/>
  <c r="AP3666" i="10"/>
  <c r="AP3665" i="10"/>
  <c r="AP3664" i="10"/>
  <c r="AP3663" i="10"/>
  <c r="AP3662" i="10"/>
  <c r="AP3661" i="10"/>
  <c r="AP3660" i="10"/>
  <c r="AP3659" i="10"/>
  <c r="AP3658" i="10"/>
  <c r="AP3657" i="10"/>
  <c r="AP3656" i="10"/>
  <c r="AP3655" i="10"/>
  <c r="AP3654" i="10"/>
  <c r="AP3653" i="10"/>
  <c r="AP3652" i="10"/>
  <c r="AP3651" i="10"/>
  <c r="AP3650" i="10"/>
  <c r="AP3649" i="10"/>
  <c r="AP3648" i="10"/>
  <c r="AP3647" i="10"/>
  <c r="AP3646" i="10"/>
  <c r="AP3645" i="10"/>
  <c r="AP3644" i="10"/>
  <c r="AP3643" i="10"/>
  <c r="AP3642" i="10"/>
  <c r="AP3641" i="10"/>
  <c r="AP3640" i="10"/>
  <c r="AP3639" i="10"/>
  <c r="AP3638" i="10"/>
  <c r="AP3637" i="10"/>
  <c r="AP3636" i="10"/>
  <c r="AP3635" i="10"/>
  <c r="AP3634" i="10"/>
  <c r="AP3633" i="10"/>
  <c r="AP3632" i="10"/>
  <c r="AP3631" i="10"/>
  <c r="AP3630" i="10"/>
  <c r="AP3629" i="10"/>
  <c r="AP3628" i="10"/>
  <c r="AP3627" i="10"/>
  <c r="AP3626" i="10"/>
  <c r="AP3625" i="10"/>
  <c r="AP3624" i="10"/>
  <c r="AP3623" i="10"/>
  <c r="AP3622" i="10"/>
  <c r="AP3621" i="10"/>
  <c r="AP3620" i="10"/>
  <c r="AP3619" i="10"/>
  <c r="AP3618" i="10"/>
  <c r="AP3617" i="10"/>
  <c r="AP3616" i="10"/>
  <c r="AP3615" i="10"/>
  <c r="AP3614" i="10"/>
  <c r="AP3613" i="10"/>
  <c r="AP3612" i="10"/>
  <c r="AP3611" i="10"/>
  <c r="AP3610" i="10"/>
  <c r="AP3609" i="10"/>
  <c r="AP3608" i="10"/>
  <c r="AP3607" i="10"/>
  <c r="AP3606" i="10"/>
  <c r="AP3605" i="10"/>
  <c r="AP3604" i="10"/>
  <c r="AP3603" i="10"/>
  <c r="AP3602" i="10"/>
  <c r="AP3601" i="10"/>
  <c r="AP3600" i="10"/>
  <c r="AP3599" i="10"/>
  <c r="AP3598" i="10"/>
  <c r="AP3597" i="10"/>
  <c r="AP3596" i="10"/>
  <c r="AP3595" i="10"/>
  <c r="AP3594" i="10"/>
  <c r="AP3593" i="10"/>
  <c r="AP3592" i="10"/>
  <c r="AP3591" i="10"/>
  <c r="AP3590" i="10"/>
  <c r="AP3589" i="10"/>
  <c r="AP3588" i="10"/>
  <c r="AP3587" i="10"/>
  <c r="AP3586" i="10"/>
  <c r="AP3585" i="10"/>
  <c r="AP3584" i="10"/>
  <c r="AP3583" i="10"/>
  <c r="AP3582" i="10"/>
  <c r="AP3581" i="10"/>
  <c r="AP3580" i="10"/>
  <c r="AP3579" i="10"/>
  <c r="AP3578" i="10"/>
  <c r="AP3577" i="10"/>
  <c r="AP3576" i="10"/>
  <c r="AP3575" i="10"/>
  <c r="AP3574" i="10"/>
  <c r="AP3573" i="10"/>
  <c r="AP3572" i="10"/>
  <c r="AP3571" i="10"/>
  <c r="AP3570" i="10"/>
  <c r="AP3569" i="10"/>
  <c r="AP3568" i="10"/>
  <c r="AP3567" i="10"/>
  <c r="AP3566" i="10"/>
  <c r="AP3565" i="10"/>
  <c r="AP3564" i="10"/>
  <c r="AP3563" i="10"/>
  <c r="AP3562" i="10"/>
  <c r="AP3561" i="10"/>
  <c r="AP3560" i="10"/>
  <c r="AP3559" i="10"/>
  <c r="AP3558" i="10"/>
  <c r="AP3557" i="10"/>
  <c r="AP3556" i="10"/>
  <c r="AP3555" i="10"/>
  <c r="AP3554" i="10"/>
  <c r="AP3553" i="10"/>
  <c r="AP3552" i="10"/>
  <c r="AP3551" i="10"/>
  <c r="AP3550" i="10"/>
  <c r="AP3549" i="10"/>
  <c r="AP3548" i="10"/>
  <c r="AP3547" i="10"/>
  <c r="AP3546" i="10"/>
  <c r="AP3545" i="10"/>
  <c r="AP3544" i="10"/>
  <c r="AP3543" i="10"/>
  <c r="AP3542" i="10"/>
  <c r="AP3541" i="10"/>
  <c r="AP3540" i="10"/>
  <c r="AP3539" i="10"/>
  <c r="AP3538" i="10"/>
  <c r="AP3537" i="10"/>
  <c r="AP3536" i="10"/>
  <c r="AP3535" i="10"/>
  <c r="AP3534" i="10"/>
  <c r="AP3533" i="10"/>
  <c r="AP3532" i="10"/>
  <c r="AP3531" i="10"/>
  <c r="AP3530" i="10"/>
  <c r="AP3529" i="10"/>
  <c r="AP3528" i="10"/>
  <c r="AP3527" i="10"/>
  <c r="AP3526" i="10"/>
  <c r="AP3525" i="10"/>
  <c r="AP3524" i="10"/>
  <c r="AP3523" i="10"/>
  <c r="AP3522" i="10"/>
  <c r="AP3521" i="10"/>
  <c r="AP3520" i="10"/>
  <c r="AP3519" i="10"/>
  <c r="AP3518" i="10"/>
  <c r="AP3517" i="10"/>
  <c r="AP3516" i="10"/>
  <c r="AP3515" i="10"/>
  <c r="AP3514" i="10"/>
  <c r="AP3513" i="10"/>
  <c r="AP3512" i="10"/>
  <c r="AP3511" i="10"/>
  <c r="AP3510" i="10"/>
  <c r="AP3509" i="10"/>
  <c r="AP3508" i="10"/>
  <c r="AP3507" i="10"/>
  <c r="AP3506" i="10"/>
  <c r="AP3505" i="10"/>
  <c r="AP3504" i="10"/>
  <c r="AP3503" i="10"/>
  <c r="AP3502" i="10"/>
  <c r="AP3501" i="10"/>
  <c r="AP3500" i="10"/>
  <c r="AP3499" i="10"/>
  <c r="AP3498" i="10"/>
  <c r="AP3497" i="10"/>
  <c r="AP3496" i="10"/>
  <c r="AP3495" i="10"/>
  <c r="AP3494" i="10"/>
  <c r="AP3493" i="10"/>
  <c r="AP3492" i="10"/>
  <c r="AP3491" i="10"/>
  <c r="AP3490" i="10"/>
  <c r="AP3489" i="10"/>
  <c r="AP3488" i="10"/>
  <c r="AP3487" i="10"/>
  <c r="AP3486" i="10"/>
  <c r="AP3485" i="10"/>
  <c r="AP3484" i="10"/>
  <c r="AP3483" i="10"/>
  <c r="AP3482" i="10"/>
  <c r="AP3481" i="10"/>
  <c r="AP3480" i="10"/>
  <c r="AP3479" i="10"/>
  <c r="AP3478" i="10"/>
  <c r="AP3477" i="10"/>
  <c r="AP3476" i="10"/>
  <c r="AP3475" i="10"/>
  <c r="AP3474" i="10"/>
  <c r="AP3473" i="10"/>
  <c r="AP3472" i="10"/>
  <c r="AP3471" i="10"/>
  <c r="AP3470" i="10"/>
  <c r="AP3469" i="10"/>
  <c r="AP3468" i="10"/>
  <c r="AP3467" i="10"/>
  <c r="AP3466" i="10"/>
  <c r="AP3465" i="10"/>
  <c r="AP3464" i="10"/>
  <c r="AP3463" i="10"/>
  <c r="AP3462" i="10"/>
  <c r="AP3461" i="10"/>
  <c r="AP3460" i="10"/>
  <c r="AP3459" i="10"/>
  <c r="AP3458" i="10"/>
  <c r="AP3457" i="10"/>
  <c r="AP3456" i="10"/>
  <c r="AP3455" i="10"/>
  <c r="AP3454" i="10"/>
  <c r="AP3453" i="10"/>
  <c r="AP3452" i="10"/>
  <c r="AP3451" i="10"/>
  <c r="AP3450" i="10"/>
  <c r="AP3449" i="10"/>
  <c r="AP3448" i="10"/>
  <c r="AP3447" i="10"/>
  <c r="AP3446" i="10"/>
  <c r="AP3445" i="10"/>
  <c r="AP3444" i="10"/>
  <c r="AP3443" i="10"/>
  <c r="AP3442" i="10"/>
  <c r="AP3441" i="10"/>
  <c r="AP3440" i="10"/>
  <c r="AP3439" i="10"/>
  <c r="AP3438" i="10"/>
  <c r="AP3437" i="10"/>
  <c r="AP3436" i="10"/>
  <c r="AP3435" i="10"/>
  <c r="AP3434" i="10"/>
  <c r="AP3433" i="10"/>
  <c r="AP3432" i="10"/>
  <c r="AP3431" i="10"/>
  <c r="AP3430" i="10"/>
  <c r="AP3429" i="10"/>
  <c r="AP3428" i="10"/>
  <c r="AP3427" i="10"/>
  <c r="AP3426" i="10"/>
  <c r="AP3425" i="10"/>
  <c r="AP3424" i="10"/>
  <c r="AP3423" i="10"/>
  <c r="AP3422" i="10"/>
  <c r="AP3421" i="10"/>
  <c r="AP3420" i="10"/>
  <c r="AP3419" i="10"/>
  <c r="AP3418" i="10"/>
  <c r="AP3417" i="10"/>
  <c r="AP3416" i="10"/>
  <c r="AP3415" i="10"/>
  <c r="AP3414" i="10"/>
  <c r="AP3413" i="10"/>
  <c r="AP3412" i="10"/>
  <c r="AP3411" i="10"/>
  <c r="AP3410" i="10"/>
  <c r="AP3409" i="10"/>
  <c r="AP3408" i="10"/>
  <c r="AP3407" i="10"/>
  <c r="AP3406" i="10"/>
  <c r="AP3405" i="10"/>
  <c r="AP3404" i="10"/>
  <c r="AP3403" i="10"/>
  <c r="AP3402" i="10"/>
  <c r="AP3401" i="10"/>
  <c r="AP3400" i="10"/>
  <c r="AP3399" i="10"/>
  <c r="AP3398" i="10"/>
  <c r="AP3397" i="10"/>
  <c r="AP3396" i="10"/>
  <c r="AP3395" i="10"/>
  <c r="AP3394" i="10"/>
  <c r="AP3393" i="10"/>
  <c r="AP3392" i="10"/>
  <c r="AP3391" i="10"/>
  <c r="AP3390" i="10"/>
  <c r="AP3389" i="10"/>
  <c r="AP3388" i="10"/>
  <c r="AP3387" i="10"/>
  <c r="AP3386" i="10"/>
  <c r="AP3385" i="10"/>
  <c r="AP3384" i="10"/>
  <c r="AP3383" i="10"/>
  <c r="AP3382" i="10"/>
  <c r="AP3381" i="10"/>
  <c r="AP3380" i="10"/>
  <c r="AP3379" i="10"/>
  <c r="AP3378" i="10"/>
  <c r="AP3377" i="10"/>
  <c r="AP3376" i="10"/>
  <c r="AP3375" i="10"/>
  <c r="AP3374" i="10"/>
  <c r="AP3373" i="10"/>
  <c r="AP3372" i="10"/>
  <c r="AP3371" i="10"/>
  <c r="AP3370" i="10"/>
  <c r="AP3369" i="10"/>
  <c r="AP3368" i="10"/>
  <c r="AP3367" i="10"/>
  <c r="AP3366" i="10"/>
  <c r="AP3365" i="10"/>
  <c r="AP3364" i="10"/>
  <c r="AP3363" i="10"/>
  <c r="AP3362" i="10"/>
  <c r="AP3361" i="10"/>
  <c r="AP3360" i="10"/>
  <c r="AP3359" i="10"/>
  <c r="AP3358" i="10"/>
  <c r="AP3357" i="10"/>
  <c r="AP3356" i="10"/>
  <c r="AP3355" i="10"/>
  <c r="AP3354" i="10"/>
  <c r="AP3353" i="10"/>
  <c r="AP3352" i="10"/>
  <c r="AP3351" i="10"/>
  <c r="AP3350" i="10"/>
  <c r="AP3349" i="10"/>
  <c r="AP3348" i="10"/>
  <c r="AP3347" i="10"/>
  <c r="AP3346" i="10"/>
  <c r="AP3345" i="10"/>
  <c r="AP3344" i="10"/>
  <c r="AP3343" i="10"/>
  <c r="AP3342" i="10"/>
  <c r="AP3341" i="10"/>
  <c r="AP3340" i="10"/>
  <c r="AP3339" i="10"/>
  <c r="AP3338" i="10"/>
  <c r="AP3337" i="10"/>
  <c r="AP3336" i="10"/>
  <c r="AP3335" i="10"/>
  <c r="AP3334" i="10"/>
  <c r="AP3333" i="10"/>
  <c r="AP3332" i="10"/>
  <c r="AP3331" i="10"/>
  <c r="AP3330" i="10"/>
  <c r="AP3329" i="10"/>
  <c r="AP3328" i="10"/>
  <c r="AP3327" i="10"/>
  <c r="AP3326" i="10"/>
  <c r="AP3325" i="10"/>
  <c r="AP3324" i="10"/>
  <c r="AP3323" i="10"/>
  <c r="AP3322" i="10"/>
  <c r="AP3321" i="10"/>
  <c r="AP3320" i="10"/>
  <c r="AP3319" i="10"/>
  <c r="AP3318" i="10"/>
  <c r="AP3317" i="10"/>
  <c r="AP3316" i="10"/>
  <c r="AP3315" i="10"/>
  <c r="AP3314" i="10"/>
  <c r="AP3313" i="10"/>
  <c r="AP3312" i="10"/>
  <c r="AP3311" i="10"/>
  <c r="AP3310" i="10"/>
  <c r="AP3309" i="10"/>
  <c r="AP3308" i="10"/>
  <c r="AP3307" i="10"/>
  <c r="AP3306" i="10"/>
  <c r="AP3305" i="10"/>
  <c r="AP3304" i="10"/>
  <c r="AP3303" i="10"/>
  <c r="AP3302" i="10"/>
  <c r="AP3301" i="10"/>
  <c r="AP3300" i="10"/>
  <c r="AP3299" i="10"/>
  <c r="AP3298" i="10"/>
  <c r="AP3297" i="10"/>
  <c r="AP3296" i="10"/>
  <c r="AP3295" i="10"/>
  <c r="AP3294" i="10"/>
  <c r="AP3293" i="10"/>
  <c r="AP3292" i="10"/>
  <c r="AP3291" i="10"/>
  <c r="AP3290" i="10"/>
  <c r="AP3289" i="10"/>
  <c r="AP3288" i="10"/>
  <c r="AP3287" i="10"/>
  <c r="AP3286" i="10"/>
  <c r="AP3285" i="10"/>
  <c r="AP3284" i="10"/>
  <c r="AP3283" i="10"/>
  <c r="AP3282" i="10"/>
  <c r="AP3281" i="10"/>
  <c r="AP3280" i="10"/>
  <c r="AP3279" i="10"/>
  <c r="AP3278" i="10"/>
  <c r="AP3277" i="10"/>
  <c r="AP3276" i="10"/>
  <c r="AP3275" i="10"/>
  <c r="AP3274" i="10"/>
  <c r="AP3273" i="10"/>
  <c r="AP3272" i="10"/>
  <c r="AP3271" i="10"/>
  <c r="AP3270" i="10"/>
  <c r="AP3269" i="10"/>
  <c r="AP3268" i="10"/>
  <c r="AP3267" i="10"/>
  <c r="AP3266" i="10"/>
  <c r="AP3265" i="10"/>
  <c r="AP3264" i="10"/>
  <c r="AP3263" i="10"/>
  <c r="AP3262" i="10"/>
  <c r="AP3261" i="10"/>
  <c r="AP3260" i="10"/>
  <c r="AP3259" i="10"/>
  <c r="AP3258" i="10"/>
  <c r="AP3257" i="10"/>
  <c r="AP3256" i="10"/>
  <c r="AP3255" i="10"/>
  <c r="AP3254" i="10"/>
  <c r="AP3253" i="10"/>
  <c r="AP3252" i="10"/>
  <c r="AP3251" i="10"/>
  <c r="AP3250" i="10"/>
  <c r="AP3249" i="10"/>
  <c r="AP3248" i="10"/>
  <c r="AP3247" i="10"/>
  <c r="AP3246" i="10"/>
  <c r="AP3245" i="10"/>
  <c r="AP3244" i="10"/>
  <c r="AP3243" i="10"/>
  <c r="AP3242" i="10"/>
  <c r="AP3241" i="10"/>
  <c r="AP3240" i="10"/>
  <c r="AP3239" i="10"/>
  <c r="AP3238" i="10"/>
  <c r="AP3237" i="10"/>
  <c r="AP3236" i="10"/>
  <c r="AP3235" i="10"/>
  <c r="AP3234" i="10"/>
  <c r="AP3233" i="10"/>
  <c r="AP3232" i="10"/>
  <c r="AP3231" i="10"/>
  <c r="AP3230" i="10"/>
  <c r="AP3229" i="10"/>
  <c r="AP3228" i="10"/>
  <c r="AP3227" i="10"/>
  <c r="AP3226" i="10"/>
  <c r="AP3225" i="10"/>
  <c r="AP3224" i="10"/>
  <c r="AP3223" i="10"/>
  <c r="AP3222" i="10"/>
  <c r="AP3221" i="10"/>
  <c r="AP3220" i="10"/>
  <c r="AP3219" i="10"/>
  <c r="AP3218" i="10"/>
  <c r="AP3217" i="10"/>
  <c r="AP3216" i="10"/>
  <c r="AP3215" i="10"/>
  <c r="AP3214" i="10"/>
  <c r="AP3213" i="10"/>
  <c r="AP3212" i="10"/>
  <c r="AP3211" i="10"/>
  <c r="AP3210" i="10"/>
  <c r="AP3209" i="10"/>
  <c r="AP3208" i="10"/>
  <c r="AP3207" i="10"/>
  <c r="AP3206" i="10"/>
  <c r="AP3205" i="10"/>
  <c r="AP3204" i="10"/>
  <c r="AP3203" i="10"/>
  <c r="AP3202" i="10"/>
  <c r="AP3201" i="10"/>
  <c r="AP3200" i="10"/>
  <c r="AP3199" i="10"/>
  <c r="AP3198" i="10"/>
  <c r="AP3197" i="10"/>
  <c r="AP3196" i="10"/>
  <c r="AP3195" i="10"/>
  <c r="AP3194" i="10"/>
  <c r="AP3193" i="10"/>
  <c r="AP3192" i="10"/>
  <c r="AP3191" i="10"/>
  <c r="AP3190" i="10"/>
  <c r="AP3189" i="10"/>
  <c r="AP3188" i="10"/>
  <c r="AP3187" i="10"/>
  <c r="AP3186" i="10"/>
  <c r="AP3185" i="10"/>
  <c r="AP3184" i="10"/>
  <c r="AP3183" i="10"/>
  <c r="AP3182" i="10"/>
  <c r="AP3181" i="10"/>
  <c r="AP3180" i="10"/>
  <c r="AP3179" i="10"/>
  <c r="AP3178" i="10"/>
  <c r="AP3177" i="10"/>
  <c r="AP3176" i="10"/>
  <c r="AP3175" i="10"/>
  <c r="AP3174" i="10"/>
  <c r="AP3173" i="10"/>
  <c r="AP3172" i="10"/>
  <c r="AP3171" i="10"/>
  <c r="AP3170" i="10"/>
  <c r="AP3169" i="10"/>
  <c r="AP3168" i="10"/>
  <c r="AP3167" i="10"/>
  <c r="AP3166" i="10"/>
  <c r="AP3165" i="10"/>
  <c r="AP3164" i="10"/>
  <c r="AP3163" i="10"/>
  <c r="AP3162" i="10"/>
  <c r="AP3161" i="10"/>
  <c r="AP3160" i="10"/>
  <c r="AP3159" i="10"/>
  <c r="AP3158" i="10"/>
  <c r="AP3157" i="10"/>
  <c r="AP3156" i="10"/>
  <c r="AP3155" i="10"/>
  <c r="AP3154" i="10"/>
  <c r="AP3153" i="10"/>
  <c r="AP3152" i="10"/>
  <c r="AP3151" i="10"/>
  <c r="AP3150" i="10"/>
  <c r="AP3149" i="10"/>
  <c r="AP3148" i="10"/>
  <c r="AP3147" i="10"/>
  <c r="AP3146" i="10"/>
  <c r="AP3145" i="10"/>
  <c r="AP3144" i="10"/>
  <c r="AP3143" i="10"/>
  <c r="AP3142" i="10"/>
  <c r="AP3141" i="10"/>
  <c r="AP3140" i="10"/>
  <c r="AP3139" i="10"/>
  <c r="AP3138" i="10"/>
  <c r="AP3137" i="10"/>
  <c r="AP3136" i="10"/>
  <c r="AP3135" i="10"/>
  <c r="AP3134" i="10"/>
  <c r="AP3133" i="10"/>
  <c r="AP3132" i="10"/>
  <c r="AP3131" i="10"/>
  <c r="AP3130" i="10"/>
  <c r="AP3129" i="10"/>
  <c r="AP3128" i="10"/>
  <c r="AP3127" i="10"/>
  <c r="AP3126" i="10"/>
  <c r="AP3125" i="10"/>
  <c r="AP3124" i="10"/>
  <c r="AP3123" i="10"/>
  <c r="AP3122" i="10"/>
  <c r="AP3121" i="10"/>
  <c r="AP3120" i="10"/>
  <c r="AP3119" i="10"/>
  <c r="AP3118" i="10"/>
  <c r="AP3117" i="10"/>
  <c r="AP3116" i="10"/>
  <c r="AP3115" i="10"/>
  <c r="AP3114" i="10"/>
  <c r="AP3113" i="10"/>
  <c r="AP3112" i="10"/>
  <c r="AP3111" i="10"/>
  <c r="AP3110" i="10"/>
  <c r="AP3109" i="10"/>
  <c r="AP3108" i="10"/>
  <c r="AP3107" i="10"/>
  <c r="AP3106" i="10"/>
  <c r="AP3105" i="10"/>
  <c r="AP3104" i="10"/>
  <c r="AP3103" i="10"/>
  <c r="AP3102" i="10"/>
  <c r="AP3101" i="10"/>
  <c r="AP3100" i="10"/>
  <c r="AP3099" i="10"/>
  <c r="AP3098" i="10"/>
  <c r="AP3097" i="10"/>
  <c r="AP3096" i="10"/>
  <c r="AP3095" i="10"/>
  <c r="AP3094" i="10"/>
  <c r="AP3093" i="10"/>
  <c r="AP3092" i="10"/>
  <c r="AP3091" i="10"/>
  <c r="AP3090" i="10"/>
  <c r="AP3089" i="10"/>
  <c r="AP3088" i="10"/>
  <c r="AP3087" i="10"/>
  <c r="AP3086" i="10"/>
  <c r="AP3085" i="10"/>
  <c r="AP3084" i="10"/>
  <c r="AP3083" i="10"/>
  <c r="AP3082" i="10"/>
  <c r="AP3081" i="10"/>
  <c r="AP3080" i="10"/>
  <c r="AP3079" i="10"/>
  <c r="AP3078" i="10"/>
  <c r="AP3077" i="10"/>
  <c r="AP3076" i="10"/>
  <c r="AP3075" i="10"/>
  <c r="AP3074" i="10"/>
  <c r="AP3073" i="10"/>
  <c r="AP3072" i="10"/>
  <c r="AP3071" i="10"/>
  <c r="AP3070" i="10"/>
  <c r="AP3069" i="10"/>
  <c r="AP3068" i="10"/>
  <c r="AP3067" i="10"/>
  <c r="AP3066" i="10"/>
  <c r="AP3065" i="10"/>
  <c r="AP3064" i="10"/>
  <c r="AP3063" i="10"/>
  <c r="AP3062" i="10"/>
  <c r="AP3061" i="10"/>
  <c r="AP3060" i="10"/>
  <c r="AP3059" i="10"/>
  <c r="AP3058" i="10"/>
  <c r="AP3057" i="10"/>
  <c r="AP3056" i="10"/>
  <c r="AP3055" i="10"/>
  <c r="AP3054" i="10"/>
  <c r="AP3053" i="10"/>
  <c r="AP3052" i="10"/>
  <c r="AP3051" i="10"/>
  <c r="AP3050" i="10"/>
  <c r="AP3049" i="10"/>
  <c r="AP3048" i="10"/>
  <c r="AP3047" i="10"/>
  <c r="AP3046" i="10"/>
  <c r="AP3045" i="10"/>
  <c r="AP3044" i="10"/>
  <c r="AP3043" i="10"/>
  <c r="AP3042" i="10"/>
  <c r="AP3041" i="10"/>
  <c r="AP3040" i="10"/>
  <c r="AP3039" i="10"/>
  <c r="AP3038" i="10"/>
  <c r="AP3037" i="10"/>
  <c r="AP3036" i="10"/>
  <c r="AP3035" i="10"/>
  <c r="AP3034" i="10"/>
  <c r="AP3033" i="10"/>
  <c r="AP3032" i="10"/>
  <c r="AP3031" i="10"/>
  <c r="AP3030" i="10"/>
  <c r="AP3029" i="10"/>
  <c r="AP3028" i="10"/>
  <c r="AP3027" i="10"/>
  <c r="AP3026" i="10"/>
  <c r="AP3025" i="10"/>
  <c r="AP3024" i="10"/>
  <c r="AP3023" i="10"/>
  <c r="AP3022" i="10"/>
  <c r="AP3021" i="10"/>
  <c r="AP3020" i="10"/>
  <c r="AP3019" i="10"/>
  <c r="AP3018" i="10"/>
  <c r="AP3017" i="10"/>
  <c r="AP3016" i="10"/>
  <c r="AP3015" i="10"/>
  <c r="AP3014" i="10"/>
  <c r="AP3013" i="10"/>
  <c r="AP3012" i="10"/>
  <c r="AP3011" i="10"/>
  <c r="AP3010" i="10"/>
  <c r="AP3009" i="10"/>
  <c r="AP3008" i="10"/>
  <c r="AP3007" i="10"/>
  <c r="AP3006" i="10"/>
  <c r="AP3005" i="10"/>
  <c r="AP3004" i="10"/>
  <c r="AP3003" i="10"/>
  <c r="AP3002" i="10"/>
  <c r="AP3001" i="10"/>
  <c r="AP3000" i="10"/>
  <c r="AP2999" i="10"/>
  <c r="AP2998" i="10"/>
  <c r="AP2997" i="10"/>
  <c r="AP2996" i="10"/>
  <c r="AP2995" i="10"/>
  <c r="AP2994" i="10"/>
  <c r="AP2993" i="10"/>
  <c r="AP2992" i="10"/>
  <c r="AP2991" i="10"/>
  <c r="AP2990" i="10"/>
  <c r="AP2989" i="10"/>
  <c r="AP2988" i="10"/>
  <c r="AP2987" i="10"/>
  <c r="AP2986" i="10"/>
  <c r="AP2985" i="10"/>
  <c r="AP2984" i="10"/>
  <c r="AP2983" i="10"/>
  <c r="AP2982" i="10"/>
  <c r="AP2981" i="10"/>
  <c r="AP2980" i="10"/>
  <c r="AP2979" i="10"/>
  <c r="AP2978" i="10"/>
  <c r="AP2977" i="10"/>
  <c r="AP2976" i="10"/>
  <c r="AP2975" i="10"/>
  <c r="AP2974" i="10"/>
  <c r="AP2973" i="10"/>
  <c r="AP2972" i="10"/>
  <c r="AP2971" i="10"/>
  <c r="AP2970" i="10"/>
  <c r="AP2969" i="10"/>
  <c r="AP2968" i="10"/>
  <c r="AP2967" i="10"/>
  <c r="AP2966" i="10"/>
  <c r="AP2965" i="10"/>
  <c r="AP2964" i="10"/>
  <c r="AP2963" i="10"/>
  <c r="AP2962" i="10"/>
  <c r="AP2961" i="10"/>
  <c r="AP2960" i="10"/>
  <c r="AP2959" i="10"/>
  <c r="AP2958" i="10"/>
  <c r="AP2957" i="10"/>
  <c r="AP2956" i="10"/>
  <c r="AP2955" i="10"/>
  <c r="AP2954" i="10"/>
  <c r="AP2953" i="10"/>
  <c r="AP2952" i="10"/>
  <c r="AP2951" i="10"/>
  <c r="AP2950" i="10"/>
  <c r="AP2949" i="10"/>
  <c r="AP2948" i="10"/>
  <c r="AP2947" i="10"/>
  <c r="AP2946" i="10"/>
  <c r="AP2945" i="10"/>
  <c r="AP2944" i="10"/>
  <c r="AP2943" i="10"/>
  <c r="AP2942" i="10"/>
  <c r="AP2941" i="10"/>
  <c r="AP2940" i="10"/>
  <c r="AP2939" i="10"/>
  <c r="AP2938" i="10"/>
  <c r="AP2937" i="10"/>
  <c r="AP2936" i="10"/>
  <c r="AP2935" i="10"/>
  <c r="AP2934" i="10"/>
  <c r="AP2933" i="10"/>
  <c r="AP2932" i="10"/>
  <c r="AP2931" i="10"/>
  <c r="AP2930" i="10"/>
  <c r="AP2929" i="10"/>
  <c r="AP2928" i="10"/>
  <c r="AP2927" i="10"/>
  <c r="AP2926" i="10"/>
  <c r="AP2925" i="10"/>
  <c r="AP2924" i="10"/>
  <c r="AP2923" i="10"/>
  <c r="AP2922" i="10"/>
  <c r="AP2921" i="10"/>
  <c r="AP2920" i="10"/>
  <c r="AP2919" i="10"/>
  <c r="AP2918" i="10"/>
  <c r="AP2917" i="10"/>
  <c r="AP2916" i="10"/>
  <c r="AP2915" i="10"/>
  <c r="AP2914" i="10"/>
  <c r="AP2913" i="10"/>
  <c r="AP2912" i="10"/>
  <c r="AP2911" i="10"/>
  <c r="AP2910" i="10"/>
  <c r="AP2909" i="10"/>
  <c r="AP2908" i="10"/>
  <c r="AP2907" i="10"/>
  <c r="AP2906" i="10"/>
  <c r="AP2905" i="10"/>
  <c r="AP2904" i="10"/>
  <c r="AP2903" i="10"/>
  <c r="AP2902" i="10"/>
  <c r="AP2901" i="10"/>
  <c r="AP2900" i="10"/>
  <c r="AP2899" i="10"/>
  <c r="AP2898" i="10"/>
  <c r="AP2897" i="10"/>
  <c r="AP2896" i="10"/>
  <c r="AP2895" i="10"/>
  <c r="AP2894" i="10"/>
  <c r="AP2893" i="10"/>
  <c r="AP2892" i="10"/>
  <c r="AP2891" i="10"/>
  <c r="AP2890" i="10"/>
  <c r="AP2889" i="10"/>
  <c r="AP2888" i="10"/>
  <c r="AP2887" i="10"/>
  <c r="AP2886" i="10"/>
  <c r="AP2885" i="10"/>
  <c r="AP2884" i="10"/>
  <c r="AP2883" i="10"/>
  <c r="AP2882" i="10"/>
  <c r="AP2881" i="10"/>
  <c r="AP2880" i="10"/>
  <c r="AP2879" i="10"/>
  <c r="AP2878" i="10"/>
  <c r="AP2877" i="10"/>
  <c r="AP2876" i="10"/>
  <c r="AP2875" i="10"/>
  <c r="AP2874" i="10"/>
  <c r="AP2873" i="10"/>
  <c r="AP2872" i="10"/>
  <c r="AP2871" i="10"/>
  <c r="AP2870" i="10"/>
  <c r="AP2869" i="10"/>
  <c r="AP2868" i="10"/>
  <c r="AP2867" i="10"/>
  <c r="AP2866" i="10"/>
  <c r="AP2865" i="10"/>
  <c r="AP2864" i="10"/>
  <c r="AP2863" i="10"/>
  <c r="AP2862" i="10"/>
  <c r="AP2861" i="10"/>
  <c r="AP2860" i="10"/>
  <c r="AP2859" i="10"/>
  <c r="AP2858" i="10"/>
  <c r="AP2857" i="10"/>
  <c r="AP2856" i="10"/>
  <c r="AP2855" i="10"/>
  <c r="AP2854" i="10"/>
  <c r="AP2853" i="10"/>
  <c r="AP2852" i="10"/>
  <c r="AP2851" i="10"/>
  <c r="AP2850" i="10"/>
  <c r="AP2849" i="10"/>
  <c r="AP2848" i="10"/>
  <c r="AP2847" i="10"/>
  <c r="AP2846" i="10"/>
  <c r="AP2845" i="10"/>
  <c r="AP2844" i="10"/>
  <c r="AP2843" i="10"/>
  <c r="AP2842" i="10"/>
  <c r="AP2841" i="10"/>
  <c r="AP2840" i="10"/>
  <c r="AP2839" i="10"/>
  <c r="AP2838" i="10"/>
  <c r="AP2837" i="10"/>
  <c r="AP2836" i="10"/>
  <c r="AP2835" i="10"/>
  <c r="AP2834" i="10"/>
  <c r="AP2833" i="10"/>
  <c r="AP2832" i="10"/>
  <c r="AP2831" i="10"/>
  <c r="AP2830" i="10"/>
  <c r="AP2829" i="10"/>
  <c r="AP2828" i="10"/>
  <c r="AP2827" i="10"/>
  <c r="AP2826" i="10"/>
  <c r="AP2825" i="10"/>
  <c r="AP2824" i="10"/>
  <c r="AP2823" i="10"/>
  <c r="AP2822" i="10"/>
  <c r="AP2821" i="10"/>
  <c r="AP2820" i="10"/>
  <c r="AP2819" i="10"/>
  <c r="AP2818" i="10"/>
  <c r="AP2817" i="10"/>
  <c r="AP2816" i="10"/>
  <c r="AP2815" i="10"/>
  <c r="AP2814" i="10"/>
  <c r="AP2813" i="10"/>
  <c r="AP2812" i="10"/>
  <c r="AP2811" i="10"/>
  <c r="AP2810" i="10"/>
  <c r="AP2809" i="10"/>
  <c r="AP2808" i="10"/>
  <c r="AP2807" i="10"/>
  <c r="AP2806" i="10"/>
  <c r="AP2805" i="10"/>
  <c r="AP2804" i="10"/>
  <c r="AP2803" i="10"/>
  <c r="AP2802" i="10"/>
  <c r="AP2801" i="10"/>
  <c r="AP2800" i="10"/>
  <c r="AP2799" i="10"/>
  <c r="AP2798" i="10"/>
  <c r="AP2797" i="10"/>
  <c r="AP2796" i="10"/>
  <c r="AP2795" i="10"/>
  <c r="AP2794" i="10"/>
  <c r="AP2793" i="10"/>
  <c r="AP2792" i="10"/>
  <c r="AP2791" i="10"/>
  <c r="AP2790" i="10"/>
  <c r="AP2789" i="10"/>
  <c r="AP2788" i="10"/>
  <c r="AP2787" i="10"/>
  <c r="AP2786" i="10"/>
  <c r="AP2785" i="10"/>
  <c r="AP2784" i="10"/>
  <c r="AP2783" i="10"/>
  <c r="AP2782" i="10"/>
  <c r="AP2781" i="10"/>
  <c r="AP2780" i="10"/>
  <c r="AP2779" i="10"/>
  <c r="AP2778" i="10"/>
  <c r="AP2777" i="10"/>
  <c r="AP2776" i="10"/>
  <c r="AP2775" i="10"/>
  <c r="AP2774" i="10"/>
  <c r="AP2773" i="10"/>
  <c r="AP2772" i="10"/>
  <c r="AP2771" i="10"/>
  <c r="AP2770" i="10"/>
  <c r="AP2769" i="10"/>
  <c r="AP2768" i="10"/>
  <c r="AP2767" i="10"/>
  <c r="AP2766" i="10"/>
  <c r="AP2765" i="10"/>
  <c r="AP2764" i="10"/>
  <c r="AP2763" i="10"/>
  <c r="AP2762" i="10"/>
  <c r="AP2761" i="10"/>
  <c r="AP2760" i="10"/>
  <c r="AP2759" i="10"/>
  <c r="AP2758" i="10"/>
  <c r="AP2757" i="10"/>
  <c r="AP2756" i="10"/>
  <c r="AP2755" i="10"/>
  <c r="AP2754" i="10"/>
  <c r="AP2753" i="10"/>
  <c r="AP2752" i="10"/>
  <c r="AP2751" i="10"/>
  <c r="AP2750" i="10"/>
  <c r="AP2749" i="10"/>
  <c r="AP2748" i="10"/>
  <c r="AP2747" i="10"/>
  <c r="AP2746" i="10"/>
  <c r="AP2745" i="10"/>
  <c r="AP2744" i="10"/>
  <c r="AP2743" i="10"/>
  <c r="AP2742" i="10"/>
  <c r="AP2741" i="10"/>
  <c r="AP2740" i="10"/>
  <c r="AP2739" i="10"/>
  <c r="AP2738" i="10"/>
  <c r="AP2737" i="10"/>
  <c r="AP2736" i="10"/>
  <c r="AP2735" i="10"/>
  <c r="AP2734" i="10"/>
  <c r="AP2733" i="10"/>
  <c r="AP2732" i="10"/>
  <c r="AP2731" i="10"/>
  <c r="AP2730" i="10"/>
  <c r="AP2729" i="10"/>
  <c r="AP2728" i="10"/>
  <c r="AP2727" i="10"/>
  <c r="AP2726" i="10"/>
  <c r="AP2725" i="10"/>
  <c r="AP2724" i="10"/>
  <c r="AP2723" i="10"/>
  <c r="AP2722" i="10"/>
  <c r="AP2721" i="10"/>
  <c r="AP2720" i="10"/>
  <c r="AP2719" i="10"/>
  <c r="AP2718" i="10"/>
  <c r="AP2717" i="10"/>
  <c r="AP2716" i="10"/>
  <c r="AP2715" i="10"/>
  <c r="AP2714" i="10"/>
  <c r="AP2713" i="10"/>
  <c r="AP2712" i="10"/>
  <c r="AP2711" i="10"/>
  <c r="AP2710" i="10"/>
  <c r="AP2709" i="10"/>
  <c r="AP2708" i="10"/>
  <c r="AP2707" i="10"/>
  <c r="AP2706" i="10"/>
  <c r="AP2705" i="10"/>
  <c r="AP2704" i="10"/>
  <c r="AP2703" i="10"/>
  <c r="AP2702" i="10"/>
  <c r="AP2701" i="10"/>
  <c r="AP2700" i="10"/>
  <c r="AP2699" i="10"/>
  <c r="AP2698" i="10"/>
  <c r="AP2697" i="10"/>
  <c r="AP2696" i="10"/>
  <c r="AP2695" i="10"/>
  <c r="AP2694" i="10"/>
  <c r="AP2693" i="10"/>
  <c r="AP2692" i="10"/>
  <c r="AP2691" i="10"/>
  <c r="AP2690" i="10"/>
  <c r="AP2689" i="10"/>
  <c r="AP2688" i="10"/>
  <c r="AP2687" i="10"/>
  <c r="AP2686" i="10"/>
  <c r="AP2685" i="10"/>
  <c r="AP2684" i="10"/>
  <c r="AP2683" i="10"/>
  <c r="AP2682" i="10"/>
  <c r="AP2681" i="10"/>
  <c r="AP2680" i="10"/>
  <c r="AP2679" i="10"/>
  <c r="AP2678" i="10"/>
  <c r="AP2677" i="10"/>
  <c r="AP2676" i="10"/>
  <c r="AP2675" i="10"/>
  <c r="AP2674" i="10"/>
  <c r="AP2673" i="10"/>
  <c r="AP2672" i="10"/>
  <c r="AP2671" i="10"/>
  <c r="AP2670" i="10"/>
  <c r="AP2669" i="10"/>
  <c r="AP2668" i="10"/>
  <c r="AP2667" i="10"/>
  <c r="AP2666" i="10"/>
  <c r="AP2665" i="10"/>
  <c r="AP2664" i="10"/>
  <c r="AP2663" i="10"/>
  <c r="AP2662" i="10"/>
  <c r="AP2661" i="10"/>
  <c r="AP2660" i="10"/>
  <c r="AP2659" i="10"/>
  <c r="AP2658" i="10"/>
  <c r="AP2657" i="10"/>
  <c r="AP2656" i="10"/>
  <c r="AP2655" i="10"/>
  <c r="AP2654" i="10"/>
  <c r="AP2653" i="10"/>
  <c r="AP2652" i="10"/>
  <c r="AP2651" i="10"/>
  <c r="AP2650" i="10"/>
  <c r="AP2649" i="10"/>
  <c r="AP2648" i="10"/>
  <c r="AP2647" i="10"/>
  <c r="AP2646" i="10"/>
  <c r="AP2645" i="10"/>
  <c r="AP2644" i="10"/>
  <c r="AP2643" i="10"/>
  <c r="AP2642" i="10"/>
  <c r="AP2641" i="10"/>
  <c r="AP2640" i="10"/>
  <c r="AP2639" i="10"/>
  <c r="AP2638" i="10"/>
  <c r="AP2637" i="10"/>
  <c r="AP2636" i="10"/>
  <c r="AP2635" i="10"/>
  <c r="AP2634" i="10"/>
  <c r="AP2633" i="10"/>
  <c r="AP2632" i="10"/>
  <c r="AP2631" i="10"/>
  <c r="AP2630" i="10"/>
  <c r="AP2629" i="10"/>
  <c r="AP2628" i="10"/>
  <c r="AP2627" i="10"/>
  <c r="AP2626" i="10"/>
  <c r="AP2625" i="10"/>
  <c r="AP2624" i="10"/>
  <c r="AP2623" i="10"/>
  <c r="AP2622" i="10"/>
  <c r="AP2621" i="10"/>
  <c r="AP2620" i="10"/>
  <c r="AP2619" i="10"/>
  <c r="AP2618" i="10"/>
  <c r="AP2617" i="10"/>
  <c r="AP2616" i="10"/>
  <c r="AP2615" i="10"/>
  <c r="AP2614" i="10"/>
  <c r="AP2613" i="10"/>
  <c r="AP2612" i="10"/>
  <c r="AP2611" i="10"/>
  <c r="AP2610" i="10"/>
  <c r="AP2609" i="10"/>
  <c r="AP2608" i="10"/>
  <c r="AP2607" i="10"/>
  <c r="AP2606" i="10"/>
  <c r="AP2605" i="10"/>
  <c r="AP2604" i="10"/>
  <c r="AP2603" i="10"/>
  <c r="AP2602" i="10"/>
  <c r="AP2601" i="10"/>
  <c r="AP2600" i="10"/>
  <c r="AP2599" i="10"/>
  <c r="AP2598" i="10"/>
  <c r="AP2597" i="10"/>
  <c r="AP2596" i="10"/>
  <c r="AP2595" i="10"/>
  <c r="AP2594" i="10"/>
  <c r="AP2593" i="10"/>
  <c r="AP2592" i="10"/>
  <c r="AP2591" i="10"/>
  <c r="AP2590" i="10"/>
  <c r="AP2589" i="10"/>
  <c r="AP2588" i="10"/>
  <c r="AP2587" i="10"/>
  <c r="AP2586" i="10"/>
  <c r="AP2585" i="10"/>
  <c r="AP2584" i="10"/>
  <c r="AP2583" i="10"/>
  <c r="AP2582" i="10"/>
  <c r="AP2581" i="10"/>
  <c r="AP2580" i="10"/>
  <c r="AP2579" i="10"/>
  <c r="AP2578" i="10"/>
  <c r="AP2577" i="10"/>
  <c r="AP2576" i="10"/>
  <c r="AP2575" i="10"/>
  <c r="AP2574" i="10"/>
  <c r="AP2573" i="10"/>
  <c r="AP2572" i="10"/>
  <c r="AP2571" i="10"/>
  <c r="AP2570" i="10"/>
  <c r="AP2569" i="10"/>
  <c r="AP2568" i="10"/>
  <c r="AP2567" i="10"/>
  <c r="AP2566" i="10"/>
  <c r="AP2565" i="10"/>
  <c r="AP2564" i="10"/>
  <c r="AP2563" i="10"/>
  <c r="AP2562" i="10"/>
  <c r="AP2561" i="10"/>
  <c r="AP2560" i="10"/>
  <c r="AP2559" i="10"/>
  <c r="AP2558" i="10"/>
  <c r="AP2557" i="10"/>
  <c r="AP2556" i="10"/>
  <c r="AP2555" i="10"/>
  <c r="AP2554" i="10"/>
  <c r="AP2553" i="10"/>
  <c r="AP2552" i="10"/>
  <c r="AP2551" i="10"/>
  <c r="AP2550" i="10"/>
  <c r="AP2549" i="10"/>
  <c r="AP2548" i="10"/>
  <c r="AP2547" i="10"/>
  <c r="AP2546" i="10"/>
  <c r="AP2545" i="10"/>
  <c r="AP2544" i="10"/>
  <c r="AP2543" i="10"/>
  <c r="AP2542" i="10"/>
  <c r="AP2541" i="10"/>
  <c r="AP2540" i="10"/>
  <c r="AP2539" i="10"/>
  <c r="AP2538" i="10"/>
  <c r="AP2537" i="10"/>
  <c r="AP2536" i="10"/>
  <c r="AP2535" i="10"/>
  <c r="AP2534" i="10"/>
  <c r="AP2533" i="10"/>
  <c r="AP2532" i="10"/>
  <c r="AP2531" i="10"/>
  <c r="AP2530" i="10"/>
  <c r="AP2529" i="10"/>
  <c r="AP2528" i="10"/>
  <c r="AP2527" i="10"/>
  <c r="AP2526" i="10"/>
  <c r="AP2525" i="10"/>
  <c r="AP2524" i="10"/>
  <c r="AP2523" i="10"/>
  <c r="AP2522" i="10"/>
  <c r="AP2521" i="10"/>
  <c r="AP2520" i="10"/>
  <c r="AP2519" i="10"/>
  <c r="AP2518" i="10"/>
  <c r="AP2517" i="10"/>
  <c r="AP2516" i="10"/>
  <c r="AP2515" i="10"/>
  <c r="AP2514" i="10"/>
  <c r="AP2513" i="10"/>
  <c r="AP2512" i="10"/>
  <c r="AP2511" i="10"/>
  <c r="AP2510" i="10"/>
  <c r="AP2509" i="10"/>
  <c r="AP2508" i="10"/>
  <c r="AP2507" i="10"/>
  <c r="AP2506" i="10"/>
  <c r="AP2505" i="10"/>
  <c r="AP2504" i="10"/>
  <c r="AP2503" i="10"/>
  <c r="AP2502" i="10"/>
  <c r="AP2501" i="10"/>
  <c r="AP2500" i="10"/>
  <c r="AP2499" i="10"/>
  <c r="AP2498" i="10"/>
  <c r="AP2497" i="10"/>
  <c r="AP2496" i="10"/>
  <c r="AP2495" i="10"/>
  <c r="AP2494" i="10"/>
  <c r="AP2493" i="10"/>
  <c r="AP2492" i="10"/>
  <c r="AP2491" i="10"/>
  <c r="AP2490" i="10"/>
  <c r="AP2489" i="10"/>
  <c r="AP2488" i="10"/>
  <c r="AP2487" i="10"/>
  <c r="AP2486" i="10"/>
  <c r="AP2485" i="10"/>
  <c r="AP2484" i="10"/>
  <c r="AP2483" i="10"/>
  <c r="AP2482" i="10"/>
  <c r="AP2481" i="10"/>
  <c r="AP2480" i="10"/>
  <c r="AP2479" i="10"/>
  <c r="AP2478" i="10"/>
  <c r="AP2477" i="10"/>
  <c r="AP2476" i="10"/>
  <c r="AP2475" i="10"/>
  <c r="AP2474" i="10"/>
  <c r="AP2473" i="10"/>
  <c r="AP2472" i="10"/>
  <c r="AP2471" i="10"/>
  <c r="AP2470" i="10"/>
  <c r="AP2469" i="10"/>
  <c r="AP2468" i="10"/>
  <c r="AP2467" i="10"/>
  <c r="AP2466" i="10"/>
  <c r="AP2465" i="10"/>
  <c r="AP2464" i="10"/>
  <c r="AP2463" i="10"/>
  <c r="AP2462" i="10"/>
  <c r="AP2461" i="10"/>
  <c r="AP2460" i="10"/>
  <c r="AP2459" i="10"/>
  <c r="AP2458" i="10"/>
  <c r="AP2457" i="10"/>
  <c r="AP2456" i="10"/>
  <c r="AP2455" i="10"/>
  <c r="AP2454" i="10"/>
  <c r="AP2453" i="10"/>
  <c r="AP2452" i="10"/>
  <c r="AP2451" i="10"/>
  <c r="AP2450" i="10"/>
  <c r="AP2449" i="10"/>
  <c r="AP2448" i="10"/>
  <c r="AP2447" i="10"/>
  <c r="AP2446" i="10"/>
  <c r="AP2445" i="10"/>
  <c r="AP2444" i="10"/>
  <c r="AP2443" i="10"/>
  <c r="AP2442" i="10"/>
  <c r="AP2441" i="10"/>
  <c r="AP2440" i="10"/>
  <c r="AP2439" i="10"/>
  <c r="AP2438" i="10"/>
  <c r="AP2437" i="10"/>
  <c r="AP2436" i="10"/>
  <c r="AP2435" i="10"/>
  <c r="AP2434" i="10"/>
  <c r="AP2433" i="10"/>
  <c r="AP2432" i="10"/>
  <c r="AP2431" i="10"/>
  <c r="AP2430" i="10"/>
  <c r="AP2429" i="10"/>
  <c r="AP2428" i="10"/>
  <c r="AP2427" i="10"/>
  <c r="AP2426" i="10"/>
  <c r="AP2425" i="10"/>
  <c r="AP2424" i="10"/>
  <c r="AP2423" i="10"/>
  <c r="AP2422" i="10"/>
  <c r="AP2421" i="10"/>
  <c r="AP2420" i="10"/>
  <c r="AP2419" i="10"/>
  <c r="AP2418" i="10"/>
  <c r="AP2417" i="10"/>
  <c r="AP2416" i="10"/>
  <c r="AP2415" i="10"/>
  <c r="AP2414" i="10"/>
  <c r="AP2413" i="10"/>
  <c r="AP2412" i="10"/>
  <c r="AP2411" i="10"/>
  <c r="AP2410" i="10"/>
  <c r="AP2409" i="10"/>
  <c r="AP2408" i="10"/>
  <c r="AP2407" i="10"/>
  <c r="AP2406" i="10"/>
  <c r="AP2405" i="10"/>
  <c r="AP2404" i="10"/>
  <c r="AP2403" i="10"/>
  <c r="AP2402" i="10"/>
  <c r="AP2401" i="10"/>
  <c r="AP2400" i="10"/>
  <c r="AP2399" i="10"/>
  <c r="AP2398" i="10"/>
  <c r="AP2397" i="10"/>
  <c r="AP2396" i="10"/>
  <c r="AP2395" i="10"/>
  <c r="AP2394" i="10"/>
  <c r="AP2393" i="10"/>
  <c r="AP2392" i="10"/>
  <c r="AP2391" i="10"/>
  <c r="AP2390" i="10"/>
  <c r="AP2389" i="10"/>
  <c r="AP2388" i="10"/>
  <c r="AP2387" i="10"/>
  <c r="AP2386" i="10"/>
  <c r="AP2385" i="10"/>
  <c r="AP2384" i="10"/>
  <c r="AP2383" i="10"/>
  <c r="AP2382" i="10"/>
  <c r="AP2381" i="10"/>
  <c r="AP2380" i="10"/>
  <c r="AP2379" i="10"/>
  <c r="AP2378" i="10"/>
  <c r="AP2377" i="10"/>
  <c r="AP2376" i="10"/>
  <c r="AP2375" i="10"/>
  <c r="AP2374" i="10"/>
  <c r="AP2373" i="10"/>
  <c r="AP2372" i="10"/>
  <c r="AP2371" i="10"/>
  <c r="AP2370" i="10"/>
  <c r="AP2369" i="10"/>
  <c r="AP2368" i="10"/>
  <c r="AP2367" i="10"/>
  <c r="AP2366" i="10"/>
  <c r="AP2365" i="10"/>
  <c r="AP2364" i="10"/>
  <c r="AP2363" i="10"/>
  <c r="AP2362" i="10"/>
  <c r="AP2361" i="10"/>
  <c r="AP2360" i="10"/>
  <c r="AP2359" i="10"/>
  <c r="AP2358" i="10"/>
  <c r="AP2357" i="10"/>
  <c r="AP2356" i="10"/>
  <c r="AP2355" i="10"/>
  <c r="AP2354" i="10"/>
  <c r="AP2353" i="10"/>
  <c r="AP2352" i="10"/>
  <c r="AP2351" i="10"/>
  <c r="AP2350" i="10"/>
  <c r="AP2349" i="10"/>
  <c r="AP2348" i="10"/>
  <c r="AP2347" i="10"/>
  <c r="AP2346" i="10"/>
  <c r="AP2345" i="10"/>
  <c r="AP2344" i="10"/>
  <c r="AP2343" i="10"/>
  <c r="AP2342" i="10"/>
  <c r="AP2341" i="10"/>
  <c r="AP2340" i="10"/>
  <c r="AP2339" i="10"/>
  <c r="AP2338" i="10"/>
  <c r="AP2337" i="10"/>
  <c r="AP2336" i="10"/>
  <c r="AP2335" i="10"/>
  <c r="AP2334" i="10"/>
  <c r="AP2333" i="10"/>
  <c r="AP2332" i="10"/>
  <c r="AP2331" i="10"/>
  <c r="AP2330" i="10"/>
  <c r="AP2329" i="10"/>
  <c r="AP2328" i="10"/>
  <c r="AP2327" i="10"/>
  <c r="AP2326" i="10"/>
  <c r="AP2325" i="10"/>
  <c r="AP2324" i="10"/>
  <c r="AP2323" i="10"/>
  <c r="AP2322" i="10"/>
  <c r="AP2321" i="10"/>
  <c r="AP2320" i="10"/>
  <c r="AP2319" i="10"/>
  <c r="AP2318" i="10"/>
  <c r="AP2317" i="10"/>
  <c r="AP2316" i="10"/>
  <c r="AP2315" i="10"/>
  <c r="AP2314" i="10"/>
  <c r="AP2313" i="10"/>
  <c r="AP2312" i="10"/>
  <c r="AP2311" i="10"/>
  <c r="AP2310" i="10"/>
  <c r="AP2309" i="10"/>
  <c r="AP2308" i="10"/>
  <c r="AP2307" i="10"/>
  <c r="AP2306" i="10"/>
  <c r="AP2305" i="10"/>
  <c r="AP2304" i="10"/>
  <c r="AP2303" i="10"/>
  <c r="AP2302" i="10"/>
  <c r="AP2301" i="10"/>
  <c r="AP2300" i="10"/>
  <c r="AP2299" i="10"/>
  <c r="AP2298" i="10"/>
  <c r="AP2297" i="10"/>
  <c r="AP2296" i="10"/>
  <c r="AP2295" i="10"/>
  <c r="AP2294" i="10"/>
  <c r="AP2293" i="10"/>
  <c r="AP2292" i="10"/>
  <c r="AP2291" i="10"/>
  <c r="AP2290" i="10"/>
  <c r="AP2289" i="10"/>
  <c r="AP2288" i="10"/>
  <c r="AP2287" i="10"/>
  <c r="AP2286" i="10"/>
  <c r="AP2285" i="10"/>
  <c r="AP2284" i="10"/>
  <c r="AP2283" i="10"/>
  <c r="AP2282" i="10"/>
  <c r="AP2281" i="10"/>
  <c r="AP2280" i="10"/>
  <c r="AP2279" i="10"/>
  <c r="AP2278" i="10"/>
  <c r="AP2277" i="10"/>
  <c r="AP2276" i="10"/>
  <c r="AP2275" i="10"/>
  <c r="AP2274" i="10"/>
  <c r="AP2273" i="10"/>
  <c r="AP2272" i="10"/>
  <c r="AP2271" i="10"/>
  <c r="AP2270" i="10"/>
  <c r="AP2269" i="10"/>
  <c r="AP2268" i="10"/>
  <c r="AP2267" i="10"/>
  <c r="AP2266" i="10"/>
  <c r="AP2265" i="10"/>
  <c r="AP2264" i="10"/>
  <c r="AP2263" i="10"/>
  <c r="AP2262" i="10"/>
  <c r="AP2261" i="10"/>
  <c r="AP2260" i="10"/>
  <c r="AP2259" i="10"/>
  <c r="AP2258" i="10"/>
  <c r="AP2257" i="10"/>
  <c r="AP2256" i="10"/>
  <c r="AP2255" i="10"/>
  <c r="AP2254" i="10"/>
  <c r="AP2253" i="10"/>
  <c r="AP2252" i="10"/>
  <c r="AP2251" i="10"/>
  <c r="AP2250" i="10"/>
  <c r="AP2249" i="10"/>
  <c r="AP2248" i="10"/>
  <c r="AP2247" i="10"/>
  <c r="AP2246" i="10"/>
  <c r="AP2245" i="10"/>
  <c r="AP2244" i="10"/>
  <c r="AP2243" i="10"/>
  <c r="AP2242" i="10"/>
  <c r="AP2241" i="10"/>
  <c r="AP2240" i="10"/>
  <c r="AP2239" i="10"/>
  <c r="AP2238" i="10"/>
  <c r="AP2237" i="10"/>
  <c r="AP2236" i="10"/>
  <c r="AP2235" i="10"/>
  <c r="AP2234" i="10"/>
  <c r="AP2233" i="10"/>
  <c r="AP2232" i="10"/>
  <c r="AP2231" i="10"/>
  <c r="AP2230" i="10"/>
  <c r="AP2229" i="10"/>
  <c r="AP2228" i="10"/>
  <c r="AP2227" i="10"/>
  <c r="AP2226" i="10"/>
  <c r="AP2225" i="10"/>
  <c r="AP2224" i="10"/>
  <c r="AP2223" i="10"/>
  <c r="AP2222" i="10"/>
  <c r="AP2221" i="10"/>
  <c r="AP2220" i="10"/>
  <c r="AP2219" i="10"/>
  <c r="AP2218" i="10"/>
  <c r="AP2217" i="10"/>
  <c r="AP2216" i="10"/>
  <c r="AP2215" i="10"/>
  <c r="AP2214" i="10"/>
  <c r="AP2213" i="10"/>
  <c r="AP2212" i="10"/>
  <c r="AP2211" i="10"/>
  <c r="AP2210" i="10"/>
  <c r="AP2209" i="10"/>
  <c r="AP2208" i="10"/>
  <c r="AP2207" i="10"/>
  <c r="AP2206" i="10"/>
  <c r="AP2205" i="10"/>
  <c r="AP2204" i="10"/>
  <c r="AP2203" i="10"/>
  <c r="AP2202" i="10"/>
  <c r="AP2201" i="10"/>
  <c r="AP2200" i="10"/>
  <c r="AP2199" i="10"/>
  <c r="AP2198" i="10"/>
  <c r="AP2197" i="10"/>
  <c r="AP2196" i="10"/>
  <c r="AP2195" i="10"/>
  <c r="AP2194" i="10"/>
  <c r="AP2193" i="10"/>
  <c r="AP2192" i="10"/>
  <c r="AP2191" i="10"/>
  <c r="AP2190" i="10"/>
  <c r="AP2189" i="10"/>
  <c r="AP2188" i="10"/>
  <c r="AP2187" i="10"/>
  <c r="AP2186" i="10"/>
  <c r="AP2185" i="10"/>
  <c r="AP2184" i="10"/>
  <c r="AP2183" i="10"/>
  <c r="AP2182" i="10"/>
  <c r="AP2181" i="10"/>
  <c r="AP2180" i="10"/>
  <c r="AP2179" i="10"/>
  <c r="AP2178" i="10"/>
  <c r="AP2177" i="10"/>
  <c r="AP2176" i="10"/>
  <c r="AP2175" i="10"/>
  <c r="AP2174" i="10"/>
  <c r="AP2173" i="10"/>
  <c r="AP2172" i="10"/>
  <c r="AP2171" i="10"/>
  <c r="AP2170" i="10"/>
  <c r="AP2169" i="10"/>
  <c r="AP2168" i="10"/>
  <c r="AP2167" i="10"/>
  <c r="AP2166" i="10"/>
  <c r="AP2165" i="10"/>
  <c r="AP2164" i="10"/>
  <c r="AP2163" i="10"/>
  <c r="AP2162" i="10"/>
  <c r="AP2161" i="10"/>
  <c r="AP2160" i="10"/>
  <c r="AP2159" i="10"/>
  <c r="AP2158" i="10"/>
  <c r="AP2157" i="10"/>
  <c r="AP2156" i="10"/>
  <c r="AP2155" i="10"/>
  <c r="AP2154" i="10"/>
  <c r="AP2153" i="10"/>
  <c r="AP2152" i="10"/>
  <c r="AP2151" i="10"/>
  <c r="AP2150" i="10"/>
  <c r="AP2149" i="10"/>
  <c r="AP2148" i="10"/>
  <c r="AP2147" i="10"/>
  <c r="AP2146" i="10"/>
  <c r="AP2145" i="10"/>
  <c r="AP2144" i="10"/>
  <c r="AP2143" i="10"/>
  <c r="AP2142" i="10"/>
  <c r="AP2141" i="10"/>
  <c r="AP2140" i="10"/>
  <c r="AP2139" i="10"/>
  <c r="AP2138" i="10"/>
  <c r="AP2137" i="10"/>
  <c r="AP2136" i="10"/>
  <c r="AP2135" i="10"/>
  <c r="AP2134" i="10"/>
  <c r="AP2133" i="10"/>
  <c r="AP2132" i="10"/>
  <c r="AP2131" i="10"/>
  <c r="AP2130" i="10"/>
  <c r="AP2129" i="10"/>
  <c r="AP2128" i="10"/>
  <c r="AP2127" i="10"/>
  <c r="AP2126" i="10"/>
  <c r="AP2125" i="10"/>
  <c r="AP2124" i="10"/>
  <c r="AP2123" i="10"/>
  <c r="AP2122" i="10"/>
  <c r="AP2121" i="10"/>
  <c r="AP2120" i="10"/>
  <c r="AP2119" i="10"/>
  <c r="AP2118" i="10"/>
  <c r="AP2117" i="10"/>
  <c r="AP2116" i="10"/>
  <c r="AP2115" i="10"/>
  <c r="AP2114" i="10"/>
  <c r="AP2113" i="10"/>
  <c r="AP2112" i="10"/>
  <c r="AP2111" i="10"/>
  <c r="AP2110" i="10"/>
  <c r="AP2109" i="10"/>
  <c r="AP2108" i="10"/>
  <c r="AP2107" i="10"/>
  <c r="AP2106" i="10"/>
  <c r="AP2105" i="10"/>
  <c r="AP2104" i="10"/>
  <c r="AP2103" i="10"/>
  <c r="AP2102" i="10"/>
  <c r="AP2101" i="10"/>
  <c r="AP2100" i="10"/>
  <c r="AP2099" i="10"/>
  <c r="AP2098" i="10"/>
  <c r="AP2097" i="10"/>
  <c r="AP2096" i="10"/>
  <c r="AP2095" i="10"/>
  <c r="AP2094" i="10"/>
  <c r="AP2093" i="10"/>
  <c r="AP2092" i="10"/>
  <c r="AP2091" i="10"/>
  <c r="AP2090" i="10"/>
  <c r="AP2089" i="10"/>
  <c r="AP2088" i="10"/>
  <c r="AP2087" i="10"/>
  <c r="AP2086" i="10"/>
  <c r="AP2085" i="10"/>
  <c r="AP2084" i="10"/>
  <c r="AP2083" i="10"/>
  <c r="AP2082" i="10"/>
  <c r="AP2081" i="10"/>
  <c r="AP2080" i="10"/>
  <c r="AP2079" i="10"/>
  <c r="AP2078" i="10"/>
  <c r="AP2077" i="10"/>
  <c r="AP2076" i="10"/>
  <c r="AP2075" i="10"/>
  <c r="AP2074" i="10"/>
  <c r="AP2073" i="10"/>
  <c r="AP2072" i="10"/>
  <c r="AP2071" i="10"/>
  <c r="AP2070" i="10"/>
  <c r="AP2069" i="10"/>
  <c r="AP2068" i="10"/>
  <c r="AP2067" i="10"/>
  <c r="AP2066" i="10"/>
  <c r="AP2065" i="10"/>
  <c r="AP2064" i="10"/>
  <c r="AP2063" i="10"/>
  <c r="AP2062" i="10"/>
  <c r="AP2061" i="10"/>
  <c r="AP2060" i="10"/>
  <c r="AP2059" i="10"/>
  <c r="AP2058" i="10"/>
  <c r="AP2057" i="10"/>
  <c r="AP2056" i="10"/>
  <c r="AP2055" i="10"/>
  <c r="AP2054" i="10"/>
  <c r="AP2053" i="10"/>
  <c r="AP2052" i="10"/>
  <c r="AP2051" i="10"/>
  <c r="AP2050" i="10"/>
  <c r="AP2049" i="10"/>
  <c r="AP2048" i="10"/>
  <c r="AP2047" i="10"/>
  <c r="AP2046" i="10"/>
  <c r="AP2045" i="10"/>
  <c r="AP2044" i="10"/>
  <c r="AP2043" i="10"/>
  <c r="AP2042" i="10"/>
  <c r="AP2041" i="10"/>
  <c r="AP2040" i="10"/>
  <c r="AP2039" i="10"/>
  <c r="AP2038" i="10"/>
  <c r="AP2037" i="10"/>
  <c r="AP2036" i="10"/>
  <c r="AP2035" i="10"/>
  <c r="AP2034" i="10"/>
  <c r="AP2033" i="10"/>
  <c r="AP2032" i="10"/>
  <c r="AP2031" i="10"/>
  <c r="AP2030" i="10"/>
  <c r="AP2029" i="10"/>
  <c r="AP2028" i="10"/>
  <c r="AP2027" i="10"/>
  <c r="AP2026" i="10"/>
  <c r="AP2025" i="10"/>
  <c r="AP2024" i="10"/>
  <c r="AP2023" i="10"/>
  <c r="AP2022" i="10"/>
  <c r="AP2021" i="10"/>
  <c r="AP2020" i="10"/>
  <c r="AP2019" i="10"/>
  <c r="AP2018" i="10"/>
  <c r="AP2017" i="10"/>
  <c r="AP2016" i="10"/>
  <c r="AP2015" i="10"/>
  <c r="AP2014" i="10"/>
  <c r="AP2013" i="10"/>
  <c r="AP2012" i="10"/>
  <c r="AP2011" i="10"/>
  <c r="AP2010" i="10"/>
  <c r="AP2009" i="10"/>
  <c r="AP2008" i="10"/>
  <c r="AP2007" i="10"/>
  <c r="AP2006" i="10"/>
  <c r="AP2005" i="10"/>
  <c r="AP2004" i="10"/>
  <c r="AP2003" i="10"/>
  <c r="AP2002" i="10"/>
  <c r="AP2001" i="10"/>
  <c r="AP2000" i="10"/>
  <c r="AP1999" i="10"/>
  <c r="AP1998" i="10"/>
  <c r="AP1997" i="10"/>
  <c r="AP1996" i="10"/>
  <c r="AP1995" i="10"/>
  <c r="AP1994" i="10"/>
  <c r="AP1993" i="10"/>
  <c r="AP1992" i="10"/>
  <c r="AP1991" i="10"/>
  <c r="AP1990" i="10"/>
  <c r="AP1989" i="10"/>
  <c r="AP1988" i="10"/>
  <c r="AP1987" i="10"/>
  <c r="AP1986" i="10"/>
  <c r="AP1985" i="10"/>
  <c r="AP1984" i="10"/>
  <c r="AP1983" i="10"/>
  <c r="AP1982" i="10"/>
  <c r="AP1981" i="10"/>
  <c r="AP1980" i="10"/>
  <c r="AP1979" i="10"/>
  <c r="AP1978" i="10"/>
  <c r="AP1977" i="10"/>
  <c r="AP1976" i="10"/>
  <c r="AP1975" i="10"/>
  <c r="AP1974" i="10"/>
  <c r="AP1973" i="10"/>
  <c r="AP1972" i="10"/>
  <c r="AP1971" i="10"/>
  <c r="AP1970" i="10"/>
  <c r="AP1969" i="10"/>
  <c r="AP1968" i="10"/>
  <c r="AP1967" i="10"/>
  <c r="AP1966" i="10"/>
  <c r="AP1965" i="10"/>
  <c r="AP1964" i="10"/>
  <c r="AP1963" i="10"/>
  <c r="AP1962" i="10"/>
  <c r="AP1961" i="10"/>
  <c r="AP1960" i="10"/>
  <c r="AP1959" i="10"/>
  <c r="AP1958" i="10"/>
  <c r="AP1957" i="10"/>
  <c r="AP1956" i="10"/>
  <c r="AP1955" i="10"/>
  <c r="AP1954" i="10"/>
  <c r="AP1953" i="10"/>
  <c r="AP1952" i="10"/>
  <c r="AP1951" i="10"/>
  <c r="AP1950" i="10"/>
  <c r="AP1949" i="10"/>
  <c r="AP1948" i="10"/>
  <c r="AP1947" i="10"/>
  <c r="AP1946" i="10"/>
  <c r="AP1945" i="10"/>
  <c r="AP1944" i="10"/>
  <c r="AP1943" i="10"/>
  <c r="AP1942" i="10"/>
  <c r="AP1941" i="10"/>
  <c r="AP1940" i="10"/>
  <c r="AP1939" i="10"/>
  <c r="AP1938" i="10"/>
  <c r="AP1937" i="10"/>
  <c r="AP1936" i="10"/>
  <c r="AP1935" i="10"/>
  <c r="AP1934" i="10"/>
  <c r="AP1933" i="10"/>
  <c r="AP1932" i="10"/>
  <c r="AP1931" i="10"/>
  <c r="AP1930" i="10"/>
  <c r="AP1929" i="10"/>
  <c r="AP1928" i="10"/>
  <c r="AP1927" i="10"/>
  <c r="AP1926" i="10"/>
  <c r="AP1925" i="10"/>
  <c r="AP1924" i="10"/>
  <c r="AP1923" i="10"/>
  <c r="AP1922" i="10"/>
  <c r="AP1921" i="10"/>
  <c r="AP1920" i="10"/>
  <c r="AP1919" i="10"/>
  <c r="AP1918" i="10"/>
  <c r="AP1917" i="10"/>
  <c r="AP1916" i="10"/>
  <c r="AP1915" i="10"/>
  <c r="AP1914" i="10"/>
  <c r="AP1913" i="10"/>
  <c r="AP1912" i="10"/>
  <c r="AP1911" i="10"/>
  <c r="AP1910" i="10"/>
  <c r="AP1909" i="10"/>
  <c r="AP1908" i="10"/>
  <c r="AP1907" i="10"/>
  <c r="AP1906" i="10"/>
  <c r="AP1905" i="10"/>
  <c r="AP1904" i="10"/>
  <c r="AP1903" i="10"/>
  <c r="AP1902" i="10"/>
  <c r="AP1901" i="10"/>
  <c r="AP1900" i="10"/>
  <c r="AP1899" i="10"/>
  <c r="AP1898" i="10"/>
  <c r="AP1897" i="10"/>
  <c r="AP1896" i="10"/>
  <c r="AP1895" i="10"/>
  <c r="AP1894" i="10"/>
  <c r="AP1893" i="10"/>
  <c r="AP1892" i="10"/>
  <c r="AP1891" i="10"/>
  <c r="AP1890" i="10"/>
  <c r="AP1889" i="10"/>
  <c r="AP1888" i="10"/>
  <c r="AP1887" i="10"/>
  <c r="AP1886" i="10"/>
  <c r="AP1885" i="10"/>
  <c r="AP1884" i="10"/>
  <c r="AP1883" i="10"/>
  <c r="AP1882" i="10"/>
  <c r="AP1881" i="10"/>
  <c r="AP1880" i="10"/>
  <c r="AP1879" i="10"/>
  <c r="AP1878" i="10"/>
  <c r="AP1877" i="10"/>
  <c r="AP1876" i="10"/>
  <c r="AP1875" i="10"/>
  <c r="AP1874" i="10"/>
  <c r="AP1873" i="10"/>
  <c r="AP1872" i="10"/>
  <c r="AP1871" i="10"/>
  <c r="AP1870" i="10"/>
  <c r="AP1869" i="10"/>
  <c r="AP1868" i="10"/>
  <c r="AP1867" i="10"/>
  <c r="AP1866" i="10"/>
  <c r="AP1865" i="10"/>
  <c r="AP1864" i="10"/>
  <c r="AP1863" i="10"/>
  <c r="AP1862" i="10"/>
  <c r="AP1861" i="10"/>
  <c r="AP1860" i="10"/>
  <c r="AP1859" i="10"/>
  <c r="AP1858" i="10"/>
  <c r="AP1857" i="10"/>
  <c r="AP1856" i="10"/>
  <c r="AP1855" i="10"/>
  <c r="AP1854" i="10"/>
  <c r="AP1853" i="10"/>
  <c r="AP1852" i="10"/>
  <c r="AP1851" i="10"/>
  <c r="AP1850" i="10"/>
  <c r="AP1849" i="10"/>
  <c r="AP1848" i="10"/>
  <c r="AP1847" i="10"/>
  <c r="AP1846" i="10"/>
  <c r="AP1845" i="10"/>
  <c r="AP1844" i="10"/>
  <c r="AP1843" i="10"/>
  <c r="AP1842" i="10"/>
  <c r="AP1841" i="10"/>
  <c r="AP1840" i="10"/>
  <c r="AP1839" i="10"/>
  <c r="AP1838" i="10"/>
  <c r="AP1837" i="10"/>
  <c r="AP1836" i="10"/>
  <c r="AP1835" i="10"/>
  <c r="AP1834" i="10"/>
  <c r="AP1833" i="10"/>
  <c r="AP1832" i="10"/>
  <c r="AP1831" i="10"/>
  <c r="AP1830" i="10"/>
  <c r="AP1829" i="10"/>
  <c r="AP1828" i="10"/>
  <c r="AP1827" i="10"/>
  <c r="AP1826" i="10"/>
  <c r="AP1825" i="10"/>
  <c r="AP1824" i="10"/>
  <c r="AP1823" i="10"/>
  <c r="AP1822" i="10"/>
  <c r="AP1821" i="10"/>
  <c r="AP1820" i="10"/>
  <c r="AP1819" i="10"/>
  <c r="AP1818" i="10"/>
  <c r="AP1817" i="10"/>
  <c r="AP1816" i="10"/>
  <c r="AP1815" i="10"/>
  <c r="AP1814" i="10"/>
  <c r="AP1813" i="10"/>
  <c r="AP1812" i="10"/>
  <c r="AP1811" i="10"/>
  <c r="AP1810" i="10"/>
  <c r="AP1809" i="10"/>
  <c r="AP1808" i="10"/>
  <c r="AP1807" i="10"/>
  <c r="AP1806" i="10"/>
  <c r="AP1805" i="10"/>
  <c r="AP1804" i="10"/>
  <c r="AP1803" i="10"/>
  <c r="AP1802" i="10"/>
  <c r="AP1801" i="10"/>
  <c r="AP1800" i="10"/>
  <c r="AP1799" i="10"/>
  <c r="AP1798" i="10"/>
  <c r="AP1797" i="10"/>
  <c r="AP1796" i="10"/>
  <c r="AP1795" i="10"/>
  <c r="AP1794" i="10"/>
  <c r="AP1793" i="10"/>
  <c r="AP1792" i="10"/>
  <c r="AP1791" i="10"/>
  <c r="AP1790" i="10"/>
  <c r="AP1789" i="10"/>
  <c r="AP1788" i="10"/>
  <c r="AP1787" i="10"/>
  <c r="AP1786" i="10"/>
  <c r="AP1785" i="10"/>
  <c r="AP1784" i="10"/>
  <c r="AP1783" i="10"/>
  <c r="AP1782" i="10"/>
  <c r="AP1781" i="10"/>
  <c r="AP1780" i="10"/>
  <c r="AP1779" i="10"/>
  <c r="AP1778" i="10"/>
  <c r="AP1777" i="10"/>
  <c r="AP1776" i="10"/>
  <c r="AP1775" i="10"/>
  <c r="AP1774" i="10"/>
  <c r="AP1773" i="10"/>
  <c r="AP1772" i="10"/>
  <c r="AP1771" i="10"/>
  <c r="AP1770" i="10"/>
  <c r="AP1769" i="10"/>
  <c r="AP1768" i="10"/>
  <c r="AP1767" i="10"/>
  <c r="AP1766" i="10"/>
  <c r="AP1765" i="10"/>
  <c r="AP1764" i="10"/>
  <c r="AP1763" i="10"/>
  <c r="AP1762" i="10"/>
  <c r="AP1761" i="10"/>
  <c r="AP1760" i="10"/>
  <c r="AP1759" i="10"/>
  <c r="AP1758" i="10"/>
  <c r="AP1757" i="10"/>
  <c r="AP1756" i="10"/>
  <c r="AP1755" i="10"/>
  <c r="AP1754" i="10"/>
  <c r="AP1753" i="10"/>
  <c r="AP1752" i="10"/>
  <c r="AP1751" i="10"/>
  <c r="AP1750" i="10"/>
  <c r="AP1749" i="10"/>
  <c r="AP1748" i="10"/>
  <c r="AP1747" i="10"/>
  <c r="AP1746" i="10"/>
  <c r="AP1745" i="10"/>
  <c r="AP1744" i="10"/>
  <c r="AP1743" i="10"/>
  <c r="AP1742" i="10"/>
  <c r="AP1741" i="10"/>
  <c r="AP1740" i="10"/>
  <c r="AP1739" i="10"/>
  <c r="AP1738" i="10"/>
  <c r="AP1737" i="10"/>
  <c r="AP1736" i="10"/>
  <c r="AP1735" i="10"/>
  <c r="AP1734" i="10"/>
  <c r="AP1733" i="10"/>
  <c r="AP1732" i="10"/>
  <c r="AP1731" i="10"/>
  <c r="AP1730" i="10"/>
  <c r="AP1729" i="10"/>
  <c r="AP1728" i="10"/>
  <c r="AP1727" i="10"/>
  <c r="AP1726" i="10"/>
  <c r="AP1725" i="10"/>
  <c r="AP1724" i="10"/>
  <c r="AP1723" i="10"/>
  <c r="AP1722" i="10"/>
  <c r="AP1721" i="10"/>
  <c r="AP1720" i="10"/>
  <c r="AP1719" i="10"/>
  <c r="AP1718" i="10"/>
  <c r="AP1717" i="10"/>
  <c r="AP1716" i="10"/>
  <c r="AP1715" i="10"/>
  <c r="AP1714" i="10"/>
  <c r="AP1713" i="10"/>
  <c r="AP1712" i="10"/>
  <c r="AP1711" i="10"/>
  <c r="AP1710" i="10"/>
  <c r="AP1709" i="10"/>
  <c r="AP1708" i="10"/>
  <c r="AP1707" i="10"/>
  <c r="AP1706" i="10"/>
  <c r="AP1705" i="10"/>
  <c r="AP1704" i="10"/>
  <c r="AP1703" i="10"/>
  <c r="AP1702" i="10"/>
  <c r="AP1701" i="10"/>
  <c r="AP1700" i="10"/>
  <c r="AP1699" i="10"/>
  <c r="AP1698" i="10"/>
  <c r="AP1697" i="10"/>
  <c r="AP1696" i="10"/>
  <c r="AP1695" i="10"/>
  <c r="AP1694" i="10"/>
  <c r="AP1693" i="10"/>
  <c r="AP1692" i="10"/>
  <c r="AP1691" i="10"/>
  <c r="AP1690" i="10"/>
  <c r="AP1689" i="10"/>
  <c r="AP1688" i="10"/>
  <c r="AP1687" i="10"/>
  <c r="AP1686" i="10"/>
  <c r="AP1685" i="10"/>
  <c r="AP1684" i="10"/>
  <c r="AP1683" i="10"/>
  <c r="AP1682" i="10"/>
  <c r="AP1681" i="10"/>
  <c r="AP1680" i="10"/>
  <c r="AP1679" i="10"/>
  <c r="AP1678" i="10"/>
  <c r="AP1677" i="10"/>
  <c r="AP1676" i="10"/>
  <c r="AP1675" i="10"/>
  <c r="AP1674" i="10"/>
  <c r="AP1673" i="10"/>
  <c r="AP1672" i="10"/>
  <c r="AP1671" i="10"/>
  <c r="AP1670" i="10"/>
  <c r="AP1669" i="10"/>
  <c r="AP1668" i="10"/>
  <c r="AP1667" i="10"/>
  <c r="AP1666" i="10"/>
  <c r="AP1665" i="10"/>
  <c r="AP1664" i="10"/>
  <c r="AP1663" i="10"/>
  <c r="AP1662" i="10"/>
  <c r="AP1661" i="10"/>
  <c r="AP1660" i="10"/>
  <c r="AP1659" i="10"/>
  <c r="AP1658" i="10"/>
  <c r="AP1657" i="10"/>
  <c r="AP1656" i="10"/>
  <c r="AP1655" i="10"/>
  <c r="AP1654" i="10"/>
  <c r="AP1653" i="10"/>
  <c r="AP1652" i="10"/>
  <c r="AP1651" i="10"/>
  <c r="AP1650" i="10"/>
  <c r="AP1649" i="10"/>
  <c r="AP1648" i="10"/>
  <c r="AP1647" i="10"/>
  <c r="AP1646" i="10"/>
  <c r="AP1645" i="10"/>
  <c r="AP1644" i="10"/>
  <c r="AP1643" i="10"/>
  <c r="AP1642" i="10"/>
  <c r="AP1641" i="10"/>
  <c r="AP1640" i="10"/>
  <c r="AP1639" i="10"/>
  <c r="AP1638" i="10"/>
  <c r="AP1637" i="10"/>
  <c r="AP1636" i="10"/>
  <c r="AP1635" i="10"/>
  <c r="AP1634" i="10"/>
  <c r="AP1633" i="10"/>
  <c r="AP1632" i="10"/>
  <c r="AP1631" i="10"/>
  <c r="AP1630" i="10"/>
  <c r="AP1629" i="10"/>
  <c r="AP1628" i="10"/>
  <c r="AP1627" i="10"/>
  <c r="AP1626" i="10"/>
  <c r="AP1625" i="10"/>
  <c r="AP1624" i="10"/>
  <c r="AP1623" i="10"/>
  <c r="AP1622" i="10"/>
  <c r="AP1621" i="10"/>
  <c r="AP1620" i="10"/>
  <c r="AP1619" i="10"/>
  <c r="AP1618" i="10"/>
  <c r="AP1617" i="10"/>
  <c r="AP1616" i="10"/>
  <c r="AP1615" i="10"/>
  <c r="AP1614" i="10"/>
  <c r="AP1613" i="10"/>
  <c r="AP1612" i="10"/>
  <c r="AP1611" i="10"/>
  <c r="AP1610" i="10"/>
  <c r="AP1609" i="10"/>
  <c r="AP1608" i="10"/>
  <c r="AP1607" i="10"/>
  <c r="AP1606" i="10"/>
  <c r="AP1605" i="10"/>
  <c r="AP1604" i="10"/>
  <c r="AP1603" i="10"/>
  <c r="AP1602" i="10"/>
  <c r="AP1601" i="10"/>
  <c r="AP1600" i="10"/>
  <c r="AP1599" i="10"/>
  <c r="AP1598" i="10"/>
  <c r="AP1597" i="10"/>
  <c r="AP1596" i="10"/>
  <c r="AP1595" i="10"/>
  <c r="AP1594" i="10"/>
  <c r="AP1593" i="10"/>
  <c r="AP1592" i="10"/>
  <c r="AP1591" i="10"/>
  <c r="AP1590" i="10"/>
  <c r="AP1589" i="10"/>
  <c r="AP1588" i="10"/>
  <c r="AP1587" i="10"/>
  <c r="AP1586" i="10"/>
  <c r="AP1585" i="10"/>
  <c r="AP1584" i="10"/>
  <c r="AP1583" i="10"/>
  <c r="AP1582" i="10"/>
  <c r="AP1581" i="10"/>
  <c r="AP1580" i="10"/>
  <c r="AP1579" i="10"/>
  <c r="AP1578" i="10"/>
  <c r="AP1577" i="10"/>
  <c r="AP1576" i="10"/>
  <c r="AP1575" i="10"/>
  <c r="AP1574" i="10"/>
  <c r="AP1573" i="10"/>
  <c r="AP1572" i="10"/>
  <c r="AP1571" i="10"/>
  <c r="AP1570" i="10"/>
  <c r="AP1569" i="10"/>
  <c r="AP1568" i="10"/>
  <c r="AP1567" i="10"/>
  <c r="AP1566" i="10"/>
  <c r="AP1565" i="10"/>
  <c r="AP1564" i="10"/>
  <c r="AP1563" i="10"/>
  <c r="AP1562" i="10"/>
  <c r="AP1561" i="10"/>
  <c r="AP1560" i="10"/>
  <c r="AP1559" i="10"/>
  <c r="AP1558" i="10"/>
  <c r="AP1557" i="10"/>
  <c r="AP1556" i="10"/>
  <c r="AP1555" i="10"/>
  <c r="AP1554" i="10"/>
  <c r="AP1553" i="10"/>
  <c r="AP1552" i="10"/>
  <c r="AP1551" i="10"/>
  <c r="AP1550" i="10"/>
  <c r="AP1549" i="10"/>
  <c r="AP1548" i="10"/>
  <c r="AP1547" i="10"/>
  <c r="AP1546" i="10"/>
  <c r="AP1545" i="10"/>
  <c r="AP1544" i="10"/>
  <c r="AP1543" i="10"/>
  <c r="AP1542" i="10"/>
  <c r="AP1541" i="10"/>
  <c r="AP1540" i="10"/>
  <c r="AP1539" i="10"/>
  <c r="AP1538" i="10"/>
  <c r="AP1537" i="10"/>
  <c r="AP1536" i="10"/>
  <c r="AP1535" i="10"/>
  <c r="AP1534" i="10"/>
  <c r="AP1533" i="10"/>
  <c r="AP1532" i="10"/>
  <c r="AP1531" i="10"/>
  <c r="AP1530" i="10"/>
  <c r="AP1529" i="10"/>
  <c r="AP1528" i="10"/>
  <c r="AP1527" i="10"/>
  <c r="AP1526" i="10"/>
  <c r="AP1525" i="10"/>
  <c r="AP1524" i="10"/>
  <c r="AP1523" i="10"/>
  <c r="AP1522" i="10"/>
  <c r="AP1521" i="10"/>
  <c r="AP1520" i="10"/>
  <c r="AP1519" i="10"/>
  <c r="AP1518" i="10"/>
  <c r="AP1517" i="10"/>
  <c r="AP1516" i="10"/>
  <c r="AP1515" i="10"/>
  <c r="AP1514" i="10"/>
  <c r="AP1513" i="10"/>
  <c r="AP1512" i="10"/>
  <c r="AP1511" i="10"/>
  <c r="AP1510" i="10"/>
  <c r="AP1509" i="10"/>
  <c r="AP1508" i="10"/>
  <c r="AP1507" i="10"/>
  <c r="AP1506" i="10"/>
  <c r="AP1505" i="10"/>
  <c r="AP1504" i="10"/>
  <c r="AP1503" i="10"/>
  <c r="AP1502" i="10"/>
  <c r="AP1501" i="10"/>
  <c r="AP1500" i="10"/>
  <c r="AP1499" i="10"/>
  <c r="AP1498" i="10"/>
  <c r="AP1497" i="10"/>
  <c r="AP1496" i="10"/>
  <c r="AP1495" i="10"/>
  <c r="AP1494" i="10"/>
  <c r="AP1493" i="10"/>
  <c r="AP1492" i="10"/>
  <c r="AP1491" i="10"/>
  <c r="AP1490" i="10"/>
  <c r="AP1489" i="10"/>
  <c r="AP1488" i="10"/>
  <c r="AP1487" i="10"/>
  <c r="AP1486" i="10"/>
  <c r="AP1485" i="10"/>
  <c r="AP1484" i="10"/>
  <c r="AP1483" i="10"/>
  <c r="AP1482" i="10"/>
  <c r="AP1481" i="10"/>
  <c r="AP1480" i="10"/>
  <c r="AP1479" i="10"/>
  <c r="AP1478" i="10"/>
  <c r="AP1477" i="10"/>
  <c r="AP1476" i="10"/>
  <c r="AP1475" i="10"/>
  <c r="AP1474" i="10"/>
  <c r="AP1473" i="10"/>
  <c r="AP1472" i="10"/>
  <c r="AP1471" i="10"/>
  <c r="AP1470" i="10"/>
  <c r="AP1469" i="10"/>
  <c r="AP1468" i="10"/>
  <c r="AP1467" i="10"/>
  <c r="AP1466" i="10"/>
  <c r="AP1465" i="10"/>
  <c r="AP1464" i="10"/>
  <c r="AP1463" i="10"/>
  <c r="AP1462" i="10"/>
  <c r="AP1461" i="10"/>
  <c r="AP1460" i="10"/>
  <c r="AP1459" i="10"/>
  <c r="AP1458" i="10"/>
  <c r="AP1457" i="10"/>
  <c r="AP1456" i="10"/>
  <c r="AP1455" i="10"/>
  <c r="AP1454" i="10"/>
  <c r="AP1453" i="10"/>
  <c r="AP1452" i="10"/>
  <c r="AP1451" i="10"/>
  <c r="AP1450" i="10"/>
  <c r="AP1449" i="10"/>
  <c r="AP1448" i="10"/>
  <c r="AP1447" i="10"/>
  <c r="AP1446" i="10"/>
  <c r="AP1445" i="10"/>
  <c r="AP1444" i="10"/>
  <c r="AP1443" i="10"/>
  <c r="AP1442" i="10"/>
  <c r="AP1441" i="10"/>
  <c r="AP1440" i="10"/>
  <c r="AP1439" i="10"/>
  <c r="AP1438" i="10"/>
  <c r="AP1437" i="10"/>
  <c r="AP1436" i="10"/>
  <c r="AP1435" i="10"/>
  <c r="AP1434" i="10"/>
  <c r="AP1433" i="10"/>
  <c r="AP1432" i="10"/>
  <c r="AP1431" i="10"/>
  <c r="AP1430" i="10"/>
  <c r="AP1429" i="10"/>
  <c r="AP1428" i="10"/>
  <c r="AP1427" i="10"/>
  <c r="AP1426" i="10"/>
  <c r="AP1425" i="10"/>
  <c r="AP1424" i="10"/>
  <c r="AP1423" i="10"/>
  <c r="AP1422" i="10"/>
  <c r="AP1421" i="10"/>
  <c r="AP1420" i="10"/>
  <c r="AP1419" i="10"/>
  <c r="AP1418" i="10"/>
  <c r="AP1417" i="10"/>
  <c r="AP1416" i="10"/>
  <c r="AP1415" i="10"/>
  <c r="AP1414" i="10"/>
  <c r="AP1413" i="10"/>
  <c r="AP1412" i="10"/>
  <c r="AP1411" i="10"/>
  <c r="AP1410" i="10"/>
  <c r="AP1409" i="10"/>
  <c r="AP1408" i="10"/>
  <c r="AP1407" i="10"/>
  <c r="AP1406" i="10"/>
  <c r="AP1405" i="10"/>
  <c r="AP1404" i="10"/>
  <c r="AP1403" i="10"/>
  <c r="AP1402" i="10"/>
  <c r="AP1401" i="10"/>
  <c r="AP1400" i="10"/>
  <c r="AP1399" i="10"/>
  <c r="AP1398" i="10"/>
  <c r="AP1397" i="10"/>
  <c r="AP1396" i="10"/>
  <c r="AP1395" i="10"/>
  <c r="AP1394" i="10"/>
  <c r="AP1393" i="10"/>
  <c r="AP1392" i="10"/>
  <c r="AP1391" i="10"/>
  <c r="AP1390" i="10"/>
  <c r="AP1389" i="10"/>
  <c r="AP1388" i="10"/>
  <c r="AP1387" i="10"/>
  <c r="AP1386" i="10"/>
  <c r="AP1385" i="10"/>
  <c r="AP1384" i="10"/>
  <c r="AP1383" i="10"/>
  <c r="AP1382" i="10"/>
  <c r="AP1381" i="10"/>
  <c r="AP1380" i="10"/>
  <c r="AP1379" i="10"/>
  <c r="AP1378" i="10"/>
  <c r="AP1377" i="10"/>
  <c r="AP1376" i="10"/>
  <c r="AP1375" i="10"/>
  <c r="AP1374" i="10"/>
  <c r="AP1373" i="10"/>
  <c r="AP1372" i="10"/>
  <c r="AP1371" i="10"/>
  <c r="AP1370" i="10"/>
  <c r="AP1369" i="10"/>
  <c r="AP1368" i="10"/>
  <c r="AP1367" i="10"/>
  <c r="AP1366" i="10"/>
  <c r="AP1365" i="10"/>
  <c r="AP1364" i="10"/>
  <c r="AP1363" i="10"/>
  <c r="AP1362" i="10"/>
  <c r="AP1361" i="10"/>
  <c r="AP1360" i="10"/>
  <c r="AP1359" i="10"/>
  <c r="AP1358" i="10"/>
  <c r="AP1357" i="10"/>
  <c r="AP1356" i="10"/>
  <c r="AP1355" i="10"/>
  <c r="AP1354" i="10"/>
  <c r="AP1353" i="10"/>
  <c r="AP1352" i="10"/>
  <c r="AP1351" i="10"/>
  <c r="AP1350" i="10"/>
  <c r="AP1349" i="10"/>
  <c r="AP1348" i="10"/>
  <c r="AP1347" i="10"/>
  <c r="AP1346" i="10"/>
  <c r="AP1345" i="10"/>
  <c r="AP1344" i="10"/>
  <c r="AP1343" i="10"/>
  <c r="AP1342" i="10"/>
  <c r="AP1341" i="10"/>
  <c r="AP1340" i="10"/>
  <c r="AP1339" i="10"/>
  <c r="AP1338" i="10"/>
  <c r="AP1337" i="10"/>
  <c r="AP1336" i="10"/>
  <c r="AP1335" i="10"/>
  <c r="AP1334" i="10"/>
  <c r="AP1333" i="10"/>
  <c r="AP1332" i="10"/>
  <c r="AP1331" i="10"/>
  <c r="AP1330" i="10"/>
  <c r="AP1329" i="10"/>
  <c r="AP1328" i="10"/>
  <c r="AP1327" i="10"/>
  <c r="AP1326" i="10"/>
  <c r="AP1325" i="10"/>
  <c r="AP1324" i="10"/>
  <c r="AP1323" i="10"/>
  <c r="AP1322" i="10"/>
  <c r="AP1321" i="10"/>
  <c r="AP1320" i="10"/>
  <c r="AP1319" i="10"/>
  <c r="AP1318" i="10"/>
  <c r="AP1317" i="10"/>
  <c r="AP1316" i="10"/>
  <c r="AP1315" i="10"/>
  <c r="AP1314" i="10"/>
  <c r="AP1313" i="10"/>
  <c r="AP1312" i="10"/>
  <c r="AP1311" i="10"/>
  <c r="AP1310" i="10"/>
  <c r="AP1309" i="10"/>
  <c r="AP1308" i="10"/>
  <c r="AP1307" i="10"/>
  <c r="AP1306" i="10"/>
  <c r="AP1305" i="10"/>
  <c r="AP1304" i="10"/>
  <c r="AP1303" i="10"/>
  <c r="AP1302" i="10"/>
  <c r="AP1301" i="10"/>
  <c r="AP1300" i="10"/>
  <c r="AP1299" i="10"/>
  <c r="AP1298" i="10"/>
  <c r="AP1297" i="10"/>
  <c r="AP1296" i="10"/>
  <c r="AP1295" i="10"/>
  <c r="AP1294" i="10"/>
  <c r="AP1293" i="10"/>
  <c r="AP1292" i="10"/>
  <c r="AP1291" i="10"/>
  <c r="AP1290" i="10"/>
  <c r="AP1289" i="10"/>
  <c r="AP1288" i="10"/>
  <c r="AP1287" i="10"/>
  <c r="AP1286" i="10"/>
  <c r="AP1285" i="10"/>
  <c r="AP1284" i="10"/>
  <c r="AP1283" i="10"/>
  <c r="AP1282" i="10"/>
  <c r="AP1281" i="10"/>
  <c r="AP1280" i="10"/>
  <c r="AP1279" i="10"/>
  <c r="AP1278" i="10"/>
  <c r="AP1277" i="10"/>
  <c r="AP1276" i="10"/>
  <c r="AP1275" i="10"/>
  <c r="AP1274" i="10"/>
  <c r="AP1273" i="10"/>
  <c r="AP1272" i="10"/>
  <c r="AP1271" i="10"/>
  <c r="AP1270" i="10"/>
  <c r="AP1269" i="10"/>
  <c r="AP1268" i="10"/>
  <c r="AP1267" i="10"/>
  <c r="AP1266" i="10"/>
  <c r="AP1265" i="10"/>
  <c r="AP1264" i="10"/>
  <c r="AP1263" i="10"/>
  <c r="AP1262" i="10"/>
  <c r="AP1261" i="10"/>
  <c r="AP1260" i="10"/>
  <c r="AP1259" i="10"/>
  <c r="AP1258" i="10"/>
  <c r="AP1257" i="10"/>
  <c r="AP1256" i="10"/>
  <c r="AP1255" i="10"/>
  <c r="AP1254" i="10"/>
  <c r="AP1253" i="10"/>
  <c r="AP1252" i="10"/>
  <c r="AP1251" i="10"/>
  <c r="AP1250" i="10"/>
  <c r="AP1249" i="10"/>
  <c r="AP1248" i="10"/>
  <c r="AP1247" i="10"/>
  <c r="AP1246" i="10"/>
  <c r="AP1245" i="10"/>
  <c r="AP1244" i="10"/>
  <c r="AP1243" i="10"/>
  <c r="AP1242" i="10"/>
  <c r="AP1241" i="10"/>
  <c r="AP1240" i="10"/>
  <c r="AP1239" i="10"/>
  <c r="AP1238" i="10"/>
  <c r="AP1237" i="10"/>
  <c r="AP1236" i="10"/>
  <c r="AP1235" i="10"/>
  <c r="AP1234" i="10"/>
  <c r="AP1233" i="10"/>
  <c r="AP1232" i="10"/>
  <c r="AP1231" i="10"/>
  <c r="AP1230" i="10"/>
  <c r="AP1229" i="10"/>
  <c r="AP1228" i="10"/>
  <c r="AP1227" i="10"/>
  <c r="AP1226" i="10"/>
  <c r="AP1225" i="10"/>
  <c r="AP1224" i="10"/>
  <c r="AP1223" i="10"/>
  <c r="AP1222" i="10"/>
  <c r="AP1221" i="10"/>
  <c r="AP1220" i="10"/>
  <c r="AP1219" i="10"/>
  <c r="AP1218" i="10"/>
  <c r="AP1217" i="10"/>
  <c r="AP1216" i="10"/>
  <c r="AP1215" i="10"/>
  <c r="AP1214" i="10"/>
  <c r="AP1213" i="10"/>
  <c r="AP1212" i="10"/>
  <c r="AP1211" i="10"/>
  <c r="AP1210" i="10"/>
  <c r="AP1209" i="10"/>
  <c r="AP1208" i="10"/>
  <c r="AP1207" i="10"/>
  <c r="AP1206" i="10"/>
  <c r="AP1205" i="10"/>
  <c r="AP1204" i="10"/>
  <c r="AP1203" i="10"/>
  <c r="AP1202" i="10"/>
  <c r="AP1201" i="10"/>
  <c r="AP1200" i="10"/>
  <c r="AP1199" i="10"/>
  <c r="AP1198" i="10"/>
  <c r="AP1197" i="10"/>
  <c r="AP1196" i="10"/>
  <c r="AP1195" i="10"/>
  <c r="AP1194" i="10"/>
  <c r="AP1193" i="10"/>
  <c r="AP1192" i="10"/>
  <c r="AP1191" i="10"/>
  <c r="AP1190" i="10"/>
  <c r="AP1189" i="10"/>
  <c r="AP1188" i="10"/>
  <c r="AP1187" i="10"/>
  <c r="AP1186" i="10"/>
  <c r="AP1185" i="10"/>
  <c r="AP1184" i="10"/>
  <c r="AP1183" i="10"/>
  <c r="AP1182" i="10"/>
  <c r="AP1181" i="10"/>
  <c r="AP1180" i="10"/>
  <c r="AP1179" i="10"/>
  <c r="AP1178" i="10"/>
  <c r="AP1177" i="10"/>
  <c r="AP1176" i="10"/>
  <c r="AP1175" i="10"/>
  <c r="AP1174" i="10"/>
  <c r="AP1173" i="10"/>
  <c r="AP1172" i="10"/>
  <c r="AP1171" i="10"/>
  <c r="AP1170" i="10"/>
  <c r="AP1169" i="10"/>
  <c r="AP1168" i="10"/>
  <c r="AP1167" i="10"/>
  <c r="AP1166" i="10"/>
  <c r="AP1165" i="10"/>
  <c r="AP1164" i="10"/>
  <c r="AP1163" i="10"/>
  <c r="AP1162" i="10"/>
  <c r="AP1161" i="10"/>
  <c r="AP1160" i="10"/>
  <c r="AP1159" i="10"/>
  <c r="AP1158" i="10"/>
  <c r="AP1157" i="10"/>
  <c r="AP1156" i="10"/>
  <c r="AP1155" i="10"/>
  <c r="AP1154" i="10"/>
  <c r="AP1153" i="10"/>
  <c r="AP1152" i="10"/>
  <c r="AP1151" i="10"/>
  <c r="AP1150" i="10"/>
  <c r="AP1149" i="10"/>
  <c r="AP1148" i="10"/>
  <c r="AP1147" i="10"/>
  <c r="AP1146" i="10"/>
  <c r="AP1145" i="10"/>
  <c r="AP1144" i="10"/>
  <c r="AP1143" i="10"/>
  <c r="AP1142" i="10"/>
  <c r="AP1141" i="10"/>
  <c r="AP1140" i="10"/>
  <c r="AP1139" i="10"/>
  <c r="AP1138" i="10"/>
  <c r="AP1137" i="10"/>
  <c r="AP1136" i="10"/>
  <c r="AP1135" i="10"/>
  <c r="AP1134" i="10"/>
  <c r="AP1133" i="10"/>
  <c r="AP1132" i="10"/>
  <c r="AP1131" i="10"/>
  <c r="AP1130" i="10"/>
  <c r="AP1129" i="10"/>
  <c r="AP1128" i="10"/>
  <c r="AP1127" i="10"/>
  <c r="AP1126" i="10"/>
  <c r="AP1125" i="10"/>
  <c r="AP1124" i="10"/>
  <c r="AP1123" i="10"/>
  <c r="AP1122" i="10"/>
  <c r="AP1121" i="10"/>
  <c r="AP1120" i="10"/>
  <c r="AP1119" i="10"/>
  <c r="AP1118" i="10"/>
  <c r="AP1117" i="10"/>
  <c r="AP1116" i="10"/>
  <c r="AP1115" i="10"/>
  <c r="AP1114" i="10"/>
  <c r="AP1113" i="10"/>
  <c r="AP1112" i="10"/>
  <c r="AP1111" i="10"/>
  <c r="AP1110" i="10"/>
  <c r="AP1109" i="10"/>
  <c r="AP1108" i="10"/>
  <c r="AP1107" i="10"/>
  <c r="AP1106" i="10"/>
  <c r="AP1105" i="10"/>
  <c r="AP1104" i="10"/>
  <c r="AP1103" i="10"/>
  <c r="AP1102" i="10"/>
  <c r="AP1101" i="10"/>
  <c r="AP1100" i="10"/>
  <c r="AP1099" i="10"/>
  <c r="AP1098" i="10"/>
  <c r="AP1097" i="10"/>
  <c r="AP1096" i="10"/>
  <c r="AP1095" i="10"/>
  <c r="AP1094" i="10"/>
  <c r="AP1093" i="10"/>
  <c r="AP1092" i="10"/>
  <c r="AP1091" i="10"/>
  <c r="AP1090" i="10"/>
  <c r="AP1089" i="10"/>
  <c r="AP1088" i="10"/>
  <c r="AP1087" i="10"/>
  <c r="AP1086" i="10"/>
  <c r="AP1085" i="10"/>
  <c r="AP1084" i="10"/>
  <c r="AP1083" i="10"/>
  <c r="AP1082" i="10"/>
  <c r="AP1081" i="10"/>
  <c r="AP1080" i="10"/>
  <c r="AP1079" i="10"/>
  <c r="AP1078" i="10"/>
  <c r="AP1077" i="10"/>
  <c r="AP1076" i="10"/>
  <c r="AP1075" i="10"/>
  <c r="AP1074" i="10"/>
  <c r="AP1073" i="10"/>
  <c r="AP1072" i="10"/>
  <c r="AP1071" i="10"/>
  <c r="AP1070" i="10"/>
  <c r="AP1069" i="10"/>
  <c r="AP1068" i="10"/>
  <c r="AP1067" i="10"/>
  <c r="AP1066" i="10"/>
  <c r="AP1065" i="10"/>
  <c r="AP1064" i="10"/>
  <c r="AP1063" i="10"/>
  <c r="AP1062" i="10"/>
  <c r="AP1061" i="10"/>
  <c r="AP1060" i="10"/>
  <c r="AP1059" i="10"/>
  <c r="AP1058" i="10"/>
  <c r="AP1057" i="10"/>
  <c r="AP1056" i="10"/>
  <c r="AP1055" i="10"/>
  <c r="AP1054" i="10"/>
  <c r="AP1053" i="10"/>
  <c r="AP1052" i="10"/>
  <c r="AP1051" i="10"/>
  <c r="AP1050" i="10"/>
  <c r="AP1049" i="10"/>
  <c r="AP1048" i="10"/>
  <c r="AP1047" i="10"/>
  <c r="AP1046" i="10"/>
  <c r="AP1045" i="10"/>
  <c r="AP1044" i="10"/>
  <c r="AP1043" i="10"/>
  <c r="AP1042" i="10"/>
  <c r="AP1041" i="10"/>
  <c r="AP1040" i="10"/>
  <c r="AP1039" i="10"/>
  <c r="AP1038" i="10"/>
  <c r="AP1037" i="10"/>
  <c r="AP1036" i="10"/>
  <c r="AP1035" i="10"/>
  <c r="AP1034" i="10"/>
  <c r="AP1033" i="10"/>
  <c r="AP1032" i="10"/>
  <c r="AP1031" i="10"/>
  <c r="AP1030" i="10"/>
  <c r="AP1029" i="10"/>
  <c r="AP1028" i="10"/>
  <c r="AP1027" i="10"/>
  <c r="AP1026" i="10"/>
  <c r="AP1025" i="10"/>
  <c r="AP1024" i="10"/>
  <c r="AP1023" i="10"/>
  <c r="AP1022" i="10"/>
  <c r="AP1021" i="10"/>
  <c r="AP1020" i="10"/>
  <c r="AP1019" i="10"/>
  <c r="AP1018" i="10"/>
  <c r="AP1017" i="10"/>
  <c r="AP1016" i="10"/>
  <c r="AP1015" i="10"/>
  <c r="AP1014" i="10"/>
  <c r="AP1013" i="10"/>
  <c r="AP1012" i="10"/>
  <c r="AP1011" i="10"/>
  <c r="AP1010" i="10"/>
  <c r="AP1009" i="10"/>
  <c r="AP1008" i="10"/>
  <c r="AP1007" i="10"/>
  <c r="AP1006" i="10"/>
  <c r="AP1005" i="10"/>
  <c r="AP1004" i="10"/>
  <c r="AP1003" i="10"/>
  <c r="AP1002" i="10"/>
  <c r="AP1001" i="10"/>
  <c r="AP1000" i="10"/>
  <c r="AP999" i="10"/>
  <c r="AP998" i="10"/>
  <c r="AP997" i="10"/>
  <c r="AP996" i="10"/>
  <c r="AP995" i="10"/>
  <c r="AP994" i="10"/>
  <c r="AP993" i="10"/>
  <c r="AP992" i="10"/>
  <c r="AP991" i="10"/>
  <c r="AP990" i="10"/>
  <c r="AP989" i="10"/>
  <c r="AP988" i="10"/>
  <c r="AP987" i="10"/>
  <c r="AP986" i="10"/>
  <c r="AP985" i="10"/>
  <c r="AP984" i="10"/>
  <c r="AP983" i="10"/>
  <c r="AP982" i="10"/>
  <c r="AP981" i="10"/>
  <c r="AP980" i="10"/>
  <c r="AP979" i="10"/>
  <c r="AP978" i="10"/>
  <c r="AP977" i="10"/>
  <c r="AP976" i="10"/>
  <c r="AP975" i="10"/>
  <c r="AP974" i="10"/>
  <c r="AP973" i="10"/>
  <c r="AP972" i="10"/>
  <c r="AP971" i="10"/>
  <c r="AP970" i="10"/>
  <c r="AP969" i="10"/>
  <c r="AP968" i="10"/>
  <c r="AP967" i="10"/>
  <c r="AP966" i="10"/>
  <c r="AP965" i="10"/>
  <c r="AP964" i="10"/>
  <c r="AP963" i="10"/>
  <c r="AP962" i="10"/>
  <c r="AP961" i="10"/>
  <c r="AP960" i="10"/>
  <c r="AP959" i="10"/>
  <c r="AP958" i="10"/>
  <c r="AP957" i="10"/>
  <c r="AP956" i="10"/>
  <c r="AP955" i="10"/>
  <c r="AP954" i="10"/>
  <c r="AP953" i="10"/>
  <c r="AP952" i="10"/>
  <c r="AP951" i="10"/>
  <c r="AP950" i="10"/>
  <c r="AP949" i="10"/>
  <c r="AP948" i="10"/>
  <c r="AP947" i="10"/>
  <c r="AP946" i="10"/>
  <c r="AP945" i="10"/>
  <c r="AP944" i="10"/>
  <c r="AP943" i="10"/>
  <c r="AP942" i="10"/>
  <c r="AP941" i="10"/>
  <c r="AP940" i="10"/>
  <c r="AP939" i="10"/>
  <c r="AP938" i="10"/>
  <c r="AP937" i="10"/>
  <c r="AP936" i="10"/>
  <c r="AP935" i="10"/>
  <c r="AP934" i="10"/>
  <c r="AP933" i="10"/>
  <c r="AP932" i="10"/>
  <c r="AP931" i="10"/>
  <c r="AP930" i="10"/>
  <c r="AP929" i="10"/>
  <c r="AP928" i="10"/>
  <c r="AP927" i="10"/>
  <c r="AP926" i="10"/>
  <c r="AP925" i="10"/>
  <c r="AP924" i="10"/>
  <c r="AP923" i="10"/>
  <c r="AP922" i="10"/>
  <c r="AP921" i="10"/>
  <c r="AP920" i="10"/>
  <c r="AP919" i="10"/>
  <c r="AP918" i="10"/>
  <c r="AP917" i="10"/>
  <c r="AP916" i="10"/>
  <c r="AP915" i="10"/>
  <c r="AP914" i="10"/>
  <c r="AP913" i="10"/>
  <c r="AP912" i="10"/>
  <c r="AP911" i="10"/>
  <c r="AP910" i="10"/>
  <c r="AP909" i="10"/>
  <c r="AP908" i="10"/>
  <c r="AP907" i="10"/>
  <c r="AP906" i="10"/>
  <c r="AP905" i="10"/>
  <c r="AP904" i="10"/>
  <c r="AP903" i="10"/>
  <c r="AP902" i="10"/>
  <c r="AP901" i="10"/>
  <c r="AP900" i="10"/>
  <c r="AP899" i="10"/>
  <c r="AP898" i="10"/>
  <c r="AP897" i="10"/>
  <c r="AP896" i="10"/>
  <c r="AP895" i="10"/>
  <c r="AP894" i="10"/>
  <c r="AP893" i="10"/>
  <c r="AP892" i="10"/>
  <c r="AP891" i="10"/>
  <c r="AP890" i="10"/>
  <c r="AP889" i="10"/>
  <c r="AP888" i="10"/>
  <c r="AP887" i="10"/>
  <c r="AP886" i="10"/>
  <c r="AP885" i="10"/>
  <c r="AP884" i="10"/>
  <c r="AP883" i="10"/>
  <c r="AP882" i="10"/>
  <c r="AP881" i="10"/>
  <c r="AP880" i="10"/>
  <c r="AP879" i="10"/>
  <c r="AP878" i="10"/>
  <c r="AP877" i="10"/>
  <c r="AP876" i="10"/>
  <c r="AP875" i="10"/>
  <c r="AP874" i="10"/>
  <c r="AP873" i="10"/>
  <c r="AP872" i="10"/>
  <c r="AP871" i="10"/>
  <c r="AP870" i="10"/>
  <c r="AP869" i="10"/>
  <c r="AP868" i="10"/>
  <c r="AP867" i="10"/>
  <c r="AP866" i="10"/>
  <c r="AP865" i="10"/>
  <c r="AP864" i="10"/>
  <c r="AP863" i="10"/>
  <c r="AP862" i="10"/>
  <c r="AP861" i="10"/>
  <c r="AP860" i="10"/>
  <c r="AP859" i="10"/>
  <c r="AP858" i="10"/>
  <c r="AP857" i="10"/>
  <c r="AP856" i="10"/>
  <c r="AP855" i="10"/>
  <c r="AP854" i="10"/>
  <c r="AP853" i="10"/>
  <c r="AP852" i="10"/>
  <c r="AP851" i="10"/>
  <c r="AP850" i="10"/>
  <c r="AP849" i="10"/>
  <c r="AP848" i="10"/>
  <c r="AP847" i="10"/>
  <c r="AP846" i="10"/>
  <c r="AP845" i="10"/>
  <c r="AP844" i="10"/>
  <c r="AP843" i="10"/>
  <c r="AP842" i="10"/>
  <c r="AP841" i="10"/>
  <c r="AP840" i="10"/>
  <c r="AP839" i="10"/>
  <c r="AP838" i="10"/>
  <c r="AP837" i="10"/>
  <c r="AP836" i="10"/>
  <c r="AP835" i="10"/>
  <c r="AP834" i="10"/>
  <c r="AP833" i="10"/>
  <c r="AP832" i="10"/>
  <c r="AP831" i="10"/>
  <c r="AP830" i="10"/>
  <c r="AP829" i="10"/>
  <c r="AP828" i="10"/>
  <c r="AP827" i="10"/>
  <c r="AP826" i="10"/>
  <c r="AP825" i="10"/>
  <c r="AP824" i="10"/>
  <c r="AP823" i="10"/>
  <c r="AP822" i="10"/>
  <c r="AP821" i="10"/>
  <c r="AP820" i="10"/>
  <c r="AP819" i="10"/>
  <c r="AP818" i="10"/>
  <c r="AP817" i="10"/>
  <c r="AP816" i="10"/>
  <c r="AP815" i="10"/>
  <c r="AP814" i="10"/>
  <c r="AP813" i="10"/>
  <c r="AP812" i="10"/>
  <c r="AP811" i="10"/>
  <c r="AP810" i="10"/>
  <c r="AP809" i="10"/>
  <c r="AP808" i="10"/>
  <c r="AP807" i="10"/>
  <c r="AP806" i="10"/>
  <c r="AP805" i="10"/>
  <c r="AP804" i="10"/>
  <c r="AP803" i="10"/>
  <c r="AP802" i="10"/>
  <c r="AP801" i="10"/>
  <c r="AP800" i="10"/>
  <c r="AP799" i="10"/>
  <c r="AP798" i="10"/>
  <c r="AP797" i="10"/>
  <c r="AP796" i="10"/>
  <c r="AP795" i="10"/>
  <c r="AP794" i="10"/>
  <c r="AP793" i="10"/>
  <c r="AP792" i="10"/>
  <c r="AP791" i="10"/>
  <c r="AP790" i="10"/>
  <c r="AP789" i="10"/>
  <c r="AP788" i="10"/>
  <c r="AP787" i="10"/>
  <c r="AP786" i="10"/>
  <c r="AP785" i="10"/>
  <c r="AP784" i="10"/>
  <c r="AP783" i="10"/>
  <c r="AP782" i="10"/>
  <c r="AP781" i="10"/>
  <c r="AP780" i="10"/>
  <c r="AP779" i="10"/>
  <c r="AP778" i="10"/>
  <c r="AP777" i="10"/>
  <c r="AP776" i="10"/>
  <c r="AP775" i="10"/>
  <c r="AP774" i="10"/>
  <c r="AP773" i="10"/>
  <c r="AP772" i="10"/>
  <c r="AP771" i="10"/>
  <c r="AP770" i="10"/>
  <c r="AP769" i="10"/>
  <c r="AP768" i="10"/>
  <c r="AP767" i="10"/>
  <c r="AP766" i="10"/>
  <c r="AP765" i="10"/>
  <c r="AP764" i="10"/>
  <c r="AP763" i="10"/>
  <c r="AP762" i="10"/>
  <c r="AP761" i="10"/>
  <c r="AP760" i="10"/>
  <c r="AP759" i="10"/>
  <c r="AP758" i="10"/>
  <c r="AP757" i="10"/>
  <c r="AP756" i="10"/>
  <c r="AP755" i="10"/>
  <c r="AP754" i="10"/>
  <c r="AP753" i="10"/>
  <c r="AP752" i="10"/>
  <c r="AP751" i="10"/>
  <c r="AP750" i="10"/>
  <c r="AP749" i="10"/>
  <c r="AP748" i="10"/>
  <c r="AP747" i="10"/>
  <c r="AP746" i="10"/>
  <c r="AP745" i="10"/>
  <c r="AP744" i="10"/>
  <c r="AP743" i="10"/>
  <c r="AP742" i="10"/>
  <c r="AP741" i="10"/>
  <c r="AP740" i="10"/>
  <c r="AP739" i="10"/>
  <c r="AP738" i="10"/>
  <c r="AP737" i="10"/>
  <c r="AP736" i="10"/>
  <c r="AP735" i="10"/>
  <c r="AP734" i="10"/>
  <c r="AP733" i="10"/>
  <c r="AP732" i="10"/>
  <c r="AP731" i="10"/>
  <c r="AP730" i="10"/>
  <c r="AP729" i="10"/>
  <c r="AP728" i="10"/>
  <c r="AP727" i="10"/>
  <c r="AP726" i="10"/>
  <c r="AP725" i="10"/>
  <c r="AP724" i="10"/>
  <c r="AP723" i="10"/>
  <c r="AP722" i="10"/>
  <c r="AP721" i="10"/>
  <c r="AP720" i="10"/>
  <c r="AP719" i="10"/>
  <c r="AP718" i="10"/>
  <c r="AP717" i="10"/>
  <c r="AP716" i="10"/>
  <c r="AP715" i="10"/>
  <c r="AP714" i="10"/>
  <c r="AP713" i="10"/>
  <c r="AP712" i="10"/>
  <c r="AP711" i="10"/>
  <c r="AP710" i="10"/>
  <c r="AP709" i="10"/>
  <c r="AP708" i="10"/>
  <c r="AP707" i="10"/>
  <c r="AP706" i="10"/>
  <c r="AP705" i="10"/>
  <c r="AP704" i="10"/>
  <c r="AP703" i="10"/>
  <c r="AP702" i="10"/>
  <c r="AP701" i="10"/>
  <c r="AP700" i="10"/>
  <c r="AP699" i="10"/>
  <c r="AP698" i="10"/>
  <c r="AP697" i="10"/>
  <c r="AP696" i="10"/>
  <c r="AP695" i="10"/>
  <c r="AP694" i="10"/>
  <c r="AP693" i="10"/>
  <c r="AP692" i="10"/>
  <c r="AP691" i="10"/>
  <c r="AP690" i="10"/>
  <c r="AP689" i="10"/>
  <c r="AP688" i="10"/>
  <c r="AP687" i="10"/>
  <c r="AP686" i="10"/>
  <c r="AP685" i="10"/>
  <c r="AP684" i="10"/>
  <c r="AP683" i="10"/>
  <c r="AP682" i="10"/>
  <c r="AP681" i="10"/>
  <c r="AP680" i="10"/>
  <c r="AP679" i="10"/>
  <c r="AP678" i="10"/>
  <c r="AP677" i="10"/>
  <c r="AP676" i="10"/>
  <c r="AP675" i="10"/>
  <c r="AP674" i="10"/>
  <c r="AP673" i="10"/>
  <c r="AP672" i="10"/>
  <c r="AP671" i="10"/>
  <c r="AP670" i="10"/>
  <c r="AP669" i="10"/>
  <c r="AP668" i="10"/>
  <c r="AP667" i="10"/>
  <c r="AP666" i="10"/>
  <c r="AP665" i="10"/>
  <c r="AP664" i="10"/>
  <c r="AP663" i="10"/>
  <c r="AP662" i="10"/>
  <c r="AP661" i="10"/>
  <c r="AP660" i="10"/>
  <c r="AP659" i="10"/>
  <c r="AP658" i="10"/>
  <c r="AP657" i="10"/>
  <c r="AP656" i="10"/>
  <c r="AP655" i="10"/>
  <c r="AP654" i="10"/>
  <c r="AP653" i="10"/>
  <c r="AP652" i="10"/>
  <c r="AP651" i="10"/>
  <c r="AP650" i="10"/>
  <c r="AP649" i="10"/>
  <c r="AP648" i="10"/>
  <c r="AP647" i="10"/>
  <c r="AP646" i="10"/>
  <c r="AP645" i="10"/>
  <c r="AP644" i="10"/>
  <c r="AP643" i="10"/>
  <c r="AP642" i="10"/>
  <c r="AP641" i="10"/>
  <c r="AP640" i="10"/>
  <c r="AP639" i="10"/>
  <c r="AP638" i="10"/>
  <c r="AP637" i="10"/>
  <c r="AP636" i="10"/>
  <c r="AP635" i="10"/>
  <c r="AP634" i="10"/>
  <c r="AP633" i="10"/>
  <c r="AP632" i="10"/>
  <c r="AP631" i="10"/>
  <c r="AP630" i="10"/>
  <c r="AP629" i="10"/>
  <c r="AP628" i="10"/>
  <c r="AP627" i="10"/>
  <c r="AP626" i="10"/>
  <c r="AP625" i="10"/>
  <c r="AP624" i="10"/>
  <c r="AP623" i="10"/>
  <c r="AP622" i="10"/>
  <c r="AP621" i="10"/>
  <c r="AP620" i="10"/>
  <c r="AP619" i="10"/>
  <c r="AP618" i="10"/>
  <c r="AP617" i="10"/>
  <c r="AP616" i="10"/>
  <c r="AP615" i="10"/>
  <c r="AP614" i="10"/>
  <c r="AP613" i="10"/>
  <c r="AP612" i="10"/>
  <c r="AP611" i="10"/>
  <c r="AP610" i="10"/>
  <c r="AP609" i="10"/>
  <c r="AP608" i="10"/>
  <c r="AP607" i="10"/>
  <c r="AP606" i="10"/>
  <c r="AP605" i="10"/>
  <c r="AP604" i="10"/>
  <c r="AP603" i="10"/>
  <c r="AP602" i="10"/>
  <c r="AP601" i="10"/>
  <c r="AP600" i="10"/>
  <c r="AP599" i="10"/>
  <c r="AP598" i="10"/>
  <c r="AP597" i="10"/>
  <c r="AP596" i="10"/>
  <c r="AP595" i="10"/>
  <c r="AP594" i="10"/>
  <c r="AP593" i="10"/>
  <c r="AP592" i="10"/>
  <c r="AP591" i="10"/>
  <c r="AP590" i="10"/>
  <c r="AP589" i="10"/>
  <c r="AP588" i="10"/>
  <c r="AP587" i="10"/>
  <c r="AP586" i="10"/>
  <c r="AP585" i="10"/>
  <c r="AP584" i="10"/>
  <c r="AP583" i="10"/>
  <c r="AP582" i="10"/>
  <c r="AP581" i="10"/>
  <c r="AP580" i="10"/>
  <c r="AP579" i="10"/>
  <c r="AP578" i="10"/>
  <c r="AP577" i="10"/>
  <c r="AP576" i="10"/>
  <c r="AP575" i="10"/>
  <c r="AP574" i="10"/>
  <c r="AP573" i="10"/>
  <c r="AP572" i="10"/>
  <c r="AP571" i="10"/>
  <c r="AP570" i="10"/>
  <c r="AP569" i="10"/>
  <c r="AP568" i="10"/>
  <c r="AP567" i="10"/>
  <c r="AP566" i="10"/>
  <c r="AP565" i="10"/>
  <c r="AP564" i="10"/>
  <c r="AP563" i="10"/>
  <c r="AP562" i="10"/>
  <c r="AP561" i="10"/>
  <c r="AP560" i="10"/>
  <c r="AP559" i="10"/>
  <c r="AP558" i="10"/>
  <c r="AP557" i="10"/>
  <c r="AP556" i="10"/>
  <c r="AP555" i="10"/>
  <c r="AP554" i="10"/>
  <c r="AP553" i="10"/>
  <c r="AP552" i="10"/>
  <c r="AP551" i="10"/>
  <c r="AP550" i="10"/>
  <c r="AP549" i="10"/>
  <c r="AP548" i="10"/>
  <c r="AP547" i="10"/>
  <c r="AP546" i="10"/>
  <c r="AP545" i="10"/>
  <c r="AP544" i="10"/>
  <c r="AP543" i="10"/>
  <c r="AP542" i="10"/>
  <c r="AP541" i="10"/>
  <c r="AP540" i="10"/>
  <c r="AP539" i="10"/>
  <c r="AP538" i="10"/>
  <c r="AP537" i="10"/>
  <c r="AP536" i="10"/>
  <c r="AP535" i="10"/>
  <c r="AP534" i="10"/>
  <c r="AP533" i="10"/>
  <c r="AP532" i="10"/>
  <c r="AP531" i="10"/>
  <c r="AP530" i="10"/>
  <c r="AP529" i="10"/>
  <c r="AP528" i="10"/>
  <c r="AP527" i="10"/>
  <c r="AP526" i="10"/>
  <c r="AP525" i="10"/>
  <c r="AP524" i="10"/>
  <c r="AP523" i="10"/>
  <c r="AP522" i="10"/>
  <c r="AP521" i="10"/>
  <c r="AP520" i="10"/>
  <c r="AP519" i="10"/>
  <c r="AP518" i="10"/>
  <c r="AP517" i="10"/>
  <c r="AP516" i="10"/>
  <c r="AP515" i="10"/>
  <c r="AP514" i="10"/>
  <c r="AP513" i="10"/>
  <c r="AP512" i="10"/>
  <c r="AP511" i="10"/>
  <c r="AP510" i="10"/>
  <c r="AP509" i="10"/>
  <c r="AP508" i="10"/>
  <c r="AP507" i="10"/>
  <c r="AP506" i="10"/>
  <c r="AP505" i="10"/>
  <c r="AP504" i="10"/>
  <c r="AP503" i="10"/>
  <c r="AP502" i="10"/>
  <c r="AP501" i="10"/>
  <c r="AP500" i="10"/>
  <c r="AP499" i="10"/>
  <c r="AP498" i="10"/>
  <c r="AP497" i="10"/>
  <c r="AP496" i="10"/>
  <c r="AP495" i="10"/>
  <c r="AP494" i="10"/>
  <c r="AP493" i="10"/>
  <c r="AP492" i="10"/>
  <c r="AP491" i="10"/>
  <c r="AP490" i="10"/>
  <c r="AP489" i="10"/>
  <c r="AP488" i="10"/>
  <c r="AP487" i="10"/>
  <c r="AP486" i="10"/>
  <c r="AP485" i="10"/>
  <c r="AP484" i="10"/>
  <c r="AP483" i="10"/>
  <c r="AP482" i="10"/>
  <c r="AP481" i="10"/>
  <c r="AP480" i="10"/>
  <c r="AP479" i="10"/>
  <c r="AP478" i="10"/>
  <c r="AP477" i="10"/>
  <c r="AP476" i="10"/>
  <c r="AP475" i="10"/>
  <c r="AP474" i="10"/>
  <c r="AP473" i="10"/>
  <c r="AP472" i="10"/>
  <c r="AP471" i="10"/>
  <c r="AP470" i="10"/>
  <c r="AP469" i="10"/>
  <c r="AP468" i="10"/>
  <c r="AP467" i="10"/>
  <c r="AP466" i="10"/>
  <c r="AP465" i="10"/>
  <c r="AP464" i="10"/>
  <c r="AP463" i="10"/>
  <c r="AP462" i="10"/>
  <c r="AP461" i="10"/>
  <c r="AP460" i="10"/>
  <c r="AP459" i="10"/>
  <c r="AP458" i="10"/>
  <c r="AP457" i="10"/>
  <c r="AP456" i="10"/>
  <c r="AP455" i="10"/>
  <c r="AP454" i="10"/>
  <c r="AP453" i="10"/>
  <c r="AP452" i="10"/>
  <c r="AP451" i="10"/>
  <c r="AP450" i="10"/>
  <c r="AP449" i="10"/>
  <c r="AP448" i="10"/>
  <c r="AP447" i="10"/>
  <c r="AP446" i="10"/>
  <c r="AP445" i="10"/>
  <c r="AP444" i="10"/>
  <c r="AP443" i="10"/>
  <c r="AP442" i="10"/>
  <c r="AP441" i="10"/>
  <c r="AP440" i="10"/>
  <c r="AP439" i="10"/>
  <c r="AP438" i="10"/>
  <c r="AP437" i="10"/>
  <c r="AP436" i="10"/>
  <c r="AP435" i="10"/>
  <c r="AP434" i="10"/>
  <c r="AP433" i="10"/>
  <c r="AP432" i="10"/>
  <c r="AP431" i="10"/>
  <c r="AP430" i="10"/>
  <c r="AP429" i="10"/>
  <c r="AP428" i="10"/>
  <c r="AP427" i="10"/>
  <c r="AP426" i="10"/>
  <c r="AP425" i="10"/>
  <c r="AP424" i="10"/>
  <c r="AP423" i="10"/>
  <c r="AP422" i="10"/>
  <c r="AP421" i="10"/>
  <c r="AP420" i="10"/>
  <c r="AP419" i="10"/>
  <c r="AP418" i="10"/>
  <c r="AP417" i="10"/>
  <c r="AP416" i="10"/>
  <c r="AP415" i="10"/>
  <c r="AP414" i="10"/>
  <c r="AP413" i="10"/>
  <c r="AP412" i="10"/>
  <c r="AP411" i="10"/>
  <c r="AP410" i="10"/>
  <c r="AP409" i="10"/>
  <c r="AP408" i="10"/>
  <c r="AP407" i="10"/>
  <c r="AP406" i="10"/>
  <c r="AP405" i="10"/>
  <c r="AP404" i="10"/>
  <c r="AP403" i="10"/>
  <c r="AP402" i="10"/>
  <c r="AP401" i="10"/>
  <c r="AP400" i="10"/>
  <c r="AP399" i="10"/>
  <c r="AP398" i="10"/>
  <c r="AP397" i="10"/>
  <c r="AP396" i="10"/>
  <c r="AP395" i="10"/>
  <c r="AP394" i="10"/>
  <c r="AP393" i="10"/>
  <c r="AP392" i="10"/>
  <c r="AP391" i="10"/>
  <c r="AP390" i="10"/>
  <c r="AP389" i="10"/>
  <c r="AP388" i="10"/>
  <c r="AP387" i="10"/>
  <c r="AP386" i="10"/>
  <c r="AP385" i="10"/>
  <c r="AP384" i="10"/>
  <c r="AP383" i="10"/>
  <c r="AP382" i="10"/>
  <c r="AP381" i="10"/>
  <c r="AP380" i="10"/>
  <c r="AP379" i="10"/>
  <c r="AP378" i="10"/>
  <c r="AP377" i="10"/>
  <c r="AP376" i="10"/>
  <c r="AP375" i="10"/>
  <c r="AP374" i="10"/>
  <c r="AP373" i="10"/>
  <c r="AP372" i="10"/>
  <c r="AP371" i="10"/>
  <c r="AP370" i="10"/>
  <c r="AP369" i="10"/>
  <c r="AP368" i="10"/>
  <c r="AP367" i="10"/>
  <c r="AP366" i="10"/>
  <c r="AP365" i="10"/>
  <c r="AP364" i="10"/>
  <c r="AP363" i="10"/>
  <c r="AP362" i="10"/>
  <c r="AP361" i="10"/>
  <c r="AP360" i="10"/>
  <c r="AP359" i="10"/>
  <c r="AP358" i="10"/>
  <c r="AP357" i="10"/>
  <c r="AP356" i="10"/>
  <c r="AP355" i="10"/>
  <c r="AP354" i="10"/>
  <c r="AP353" i="10"/>
  <c r="AP352" i="10"/>
  <c r="AP351" i="10"/>
  <c r="AP350" i="10"/>
  <c r="AP349" i="10"/>
  <c r="AP348" i="10"/>
  <c r="AP347" i="10"/>
  <c r="AP346" i="10"/>
  <c r="AP345" i="10"/>
  <c r="AP344" i="10"/>
  <c r="AP343" i="10"/>
  <c r="AP342" i="10"/>
  <c r="AP341" i="10"/>
  <c r="AP340" i="10"/>
  <c r="AP339" i="10"/>
  <c r="AP338" i="10"/>
  <c r="AP337" i="10"/>
  <c r="AP336" i="10"/>
  <c r="AP335" i="10"/>
  <c r="AP334" i="10"/>
  <c r="AP333" i="10"/>
  <c r="AP332" i="10"/>
  <c r="AP331" i="10"/>
  <c r="AP330" i="10"/>
  <c r="AP329" i="10"/>
  <c r="AP328" i="10"/>
  <c r="AP327" i="10"/>
  <c r="AP326" i="10"/>
  <c r="AP325" i="10"/>
  <c r="AP324" i="10"/>
  <c r="AP323" i="10"/>
  <c r="AP322" i="10"/>
  <c r="AP321" i="10"/>
  <c r="AP320" i="10"/>
  <c r="AP319" i="10"/>
  <c r="AP318" i="10"/>
  <c r="AP317" i="10"/>
  <c r="AP316" i="10"/>
  <c r="AP315" i="10"/>
  <c r="AP314" i="10"/>
  <c r="AP313" i="10"/>
  <c r="AP312" i="10"/>
  <c r="AP311" i="10"/>
  <c r="AP310" i="10"/>
  <c r="AP309" i="10"/>
  <c r="AP308" i="10"/>
  <c r="AP307" i="10"/>
  <c r="AP306" i="10"/>
  <c r="AP305" i="10"/>
  <c r="AP304" i="10"/>
  <c r="AP303" i="10"/>
  <c r="AP302" i="10"/>
  <c r="AP301" i="10"/>
  <c r="AP300" i="10"/>
  <c r="AP299" i="10"/>
  <c r="AP298" i="10"/>
  <c r="AP297" i="10"/>
  <c r="AP296" i="10"/>
  <c r="AP295" i="10"/>
  <c r="AP294" i="10"/>
  <c r="AP293" i="10"/>
  <c r="AP292" i="10"/>
  <c r="AP291" i="10"/>
  <c r="AP290" i="10"/>
  <c r="AP289" i="10"/>
  <c r="AP288" i="10"/>
  <c r="AP287" i="10"/>
  <c r="AP286" i="10"/>
  <c r="AP285" i="10"/>
  <c r="AP284" i="10"/>
  <c r="AP283" i="10"/>
  <c r="AP282" i="10"/>
  <c r="AP281" i="10"/>
  <c r="AP280" i="10"/>
  <c r="AP279" i="10"/>
  <c r="AP278" i="10"/>
  <c r="AP277" i="10"/>
  <c r="AP276" i="10"/>
  <c r="AP275" i="10"/>
  <c r="AP274" i="10"/>
  <c r="AP273" i="10"/>
  <c r="AP272" i="10"/>
  <c r="AP271" i="10"/>
  <c r="AP270" i="10"/>
  <c r="AP269" i="10"/>
  <c r="AP268" i="10"/>
  <c r="AP267" i="10"/>
  <c r="AP266" i="10"/>
  <c r="AP265" i="10"/>
  <c r="AP264" i="10"/>
  <c r="AP263" i="10"/>
  <c r="AP262" i="10"/>
  <c r="AP261" i="10"/>
  <c r="AP260" i="10"/>
  <c r="AP259" i="10"/>
  <c r="AP258" i="10"/>
  <c r="AP257" i="10"/>
  <c r="AP256" i="10"/>
  <c r="AP255" i="10"/>
  <c r="AP254" i="10"/>
  <c r="AP253" i="10"/>
  <c r="AP252" i="10"/>
  <c r="AP251" i="10"/>
  <c r="AP250" i="10"/>
  <c r="AP249" i="10"/>
  <c r="AP248" i="10"/>
  <c r="AP247" i="10"/>
  <c r="AP246" i="10"/>
  <c r="AP245" i="10"/>
  <c r="AP244" i="10"/>
  <c r="AP243" i="10"/>
  <c r="AP242" i="10"/>
  <c r="AP241" i="10"/>
  <c r="AP240" i="10"/>
  <c r="AP239" i="10"/>
  <c r="AP238" i="10"/>
  <c r="AP237" i="10"/>
  <c r="AP236" i="10"/>
  <c r="AP235" i="10"/>
  <c r="AP234" i="10"/>
  <c r="AP233" i="10"/>
  <c r="AP232" i="10"/>
  <c r="AP231" i="10"/>
  <c r="AP230" i="10"/>
  <c r="AP229" i="10"/>
  <c r="AP228" i="10"/>
  <c r="AP227" i="10"/>
  <c r="AP226" i="10"/>
  <c r="AP225" i="10"/>
  <c r="AP224" i="10"/>
  <c r="AP223" i="10"/>
  <c r="AP222" i="10"/>
  <c r="AP221" i="10"/>
  <c r="AP220" i="10"/>
  <c r="AP219" i="10"/>
  <c r="AP218" i="10"/>
  <c r="AP217" i="10"/>
  <c r="AP216" i="10"/>
  <c r="AP215" i="10"/>
  <c r="AP214" i="10"/>
  <c r="AP213" i="10"/>
  <c r="AP212" i="10"/>
  <c r="AP211" i="10"/>
  <c r="AP210" i="10"/>
  <c r="AP209" i="10"/>
  <c r="AP208" i="10"/>
  <c r="AP207" i="10"/>
  <c r="AP206" i="10"/>
  <c r="AP205" i="10"/>
  <c r="AP204" i="10"/>
  <c r="AP203" i="10"/>
  <c r="AP202" i="10"/>
  <c r="AP201" i="10"/>
  <c r="AP200" i="10"/>
  <c r="AP199" i="10"/>
  <c r="AP198" i="10"/>
  <c r="AP197" i="10"/>
  <c r="AP196" i="10"/>
  <c r="AP195" i="10"/>
  <c r="AP194" i="10"/>
  <c r="AP193" i="10"/>
  <c r="AP192" i="10"/>
  <c r="AP191" i="10"/>
  <c r="AP190" i="10"/>
  <c r="AP189" i="10"/>
  <c r="AP188" i="10"/>
  <c r="AP187" i="10"/>
  <c r="AP186" i="10"/>
  <c r="AP185" i="10"/>
  <c r="AP184" i="10"/>
  <c r="AP183" i="10"/>
  <c r="AP182" i="10"/>
  <c r="AP181" i="10"/>
  <c r="AP180" i="10"/>
  <c r="AP179" i="10"/>
  <c r="AP178" i="10"/>
  <c r="AP177" i="10"/>
  <c r="AP176" i="10"/>
  <c r="AP175" i="10"/>
  <c r="AP174" i="10"/>
  <c r="AP173" i="10"/>
  <c r="AP172" i="10"/>
  <c r="AP171" i="10"/>
  <c r="AP170" i="10"/>
  <c r="AP169" i="10"/>
  <c r="AP168" i="10"/>
  <c r="AP167" i="10"/>
  <c r="AP166" i="10"/>
  <c r="AP165" i="10"/>
  <c r="AP164" i="10"/>
  <c r="AP163" i="10"/>
  <c r="AP162" i="10"/>
  <c r="AP161" i="10"/>
  <c r="AP160" i="10"/>
  <c r="AP159" i="10"/>
  <c r="AP158" i="10"/>
  <c r="AP157" i="10"/>
  <c r="AP156" i="10"/>
  <c r="AP155" i="10"/>
  <c r="AP154" i="10"/>
  <c r="AP153" i="10"/>
  <c r="AP152" i="10"/>
  <c r="AP151" i="10"/>
  <c r="AP150" i="10"/>
  <c r="AP149" i="10"/>
  <c r="AP148" i="10"/>
  <c r="AP147" i="10"/>
  <c r="AP146" i="10"/>
  <c r="AP145" i="10"/>
  <c r="AP144" i="10"/>
  <c r="AP143" i="10"/>
  <c r="AP142" i="10"/>
  <c r="AP141" i="10"/>
  <c r="AP140" i="10"/>
  <c r="AP139" i="10"/>
  <c r="AP138" i="10"/>
  <c r="AP137" i="10"/>
  <c r="AP136" i="10"/>
  <c r="AP135" i="10"/>
  <c r="AP134" i="10"/>
  <c r="AP133" i="10"/>
  <c r="AP132" i="10"/>
  <c r="AP131" i="10"/>
  <c r="AP130" i="10"/>
  <c r="AP129" i="10"/>
  <c r="AP128" i="10"/>
  <c r="AP127" i="10"/>
  <c r="AP126" i="10"/>
  <c r="AP125" i="10"/>
  <c r="AP124" i="10"/>
  <c r="AP123" i="10"/>
  <c r="AP122" i="10"/>
  <c r="AP121" i="10"/>
  <c r="AP120" i="10"/>
  <c r="AP119" i="10"/>
  <c r="AP118" i="10"/>
  <c r="AP117" i="10"/>
  <c r="AP116" i="10"/>
  <c r="AP115" i="10"/>
  <c r="AP114" i="10"/>
  <c r="AP113" i="10"/>
  <c r="AP112" i="10"/>
  <c r="AP111" i="10"/>
  <c r="AP110" i="10"/>
  <c r="AP109" i="10"/>
  <c r="AP108" i="10"/>
  <c r="AP107" i="10"/>
  <c r="AP106" i="10"/>
  <c r="AP105" i="10"/>
  <c r="AP104" i="10"/>
  <c r="AP103" i="10"/>
  <c r="AP102" i="10"/>
  <c r="AP101" i="10"/>
  <c r="AP100" i="10"/>
  <c r="AP99" i="10"/>
  <c r="AP98" i="10"/>
  <c r="AP97" i="10"/>
  <c r="AP96" i="10"/>
  <c r="AP95" i="10"/>
  <c r="AP94" i="10"/>
  <c r="AP93" i="10"/>
  <c r="AP92" i="10"/>
  <c r="AP91" i="10"/>
  <c r="AP90" i="10"/>
  <c r="AP89" i="10"/>
  <c r="AP88" i="10"/>
  <c r="AP87" i="10"/>
  <c r="AP86" i="10"/>
  <c r="AP85" i="10"/>
  <c r="AP84" i="10"/>
  <c r="AP83" i="10"/>
  <c r="AP82" i="10"/>
  <c r="AP81" i="10"/>
  <c r="AP80" i="10"/>
  <c r="AP79" i="10"/>
  <c r="AP78" i="10"/>
  <c r="AP77" i="10"/>
  <c r="AP76" i="10"/>
  <c r="AP75" i="10"/>
  <c r="AP74" i="10"/>
  <c r="AP73" i="10"/>
  <c r="AP72" i="10"/>
  <c r="AP71" i="10"/>
  <c r="AP70" i="10"/>
  <c r="AP69" i="10"/>
  <c r="AP68" i="10"/>
  <c r="AP67" i="10"/>
  <c r="AP66" i="10"/>
  <c r="AP65" i="10"/>
  <c r="AP64" i="10"/>
  <c r="AP63" i="10"/>
  <c r="AP62" i="10"/>
  <c r="AP61" i="10"/>
  <c r="AP60" i="10"/>
  <c r="AP59" i="10"/>
  <c r="AP58" i="10"/>
  <c r="AP57" i="10"/>
  <c r="AP56" i="10"/>
  <c r="AP55" i="10"/>
  <c r="AP54" i="10"/>
  <c r="AP53" i="10"/>
  <c r="AP52" i="10"/>
  <c r="AP51" i="10"/>
  <c r="AP50" i="10"/>
  <c r="AP49" i="10"/>
  <c r="AP48" i="10"/>
  <c r="AP47" i="10"/>
  <c r="AP46" i="10"/>
  <c r="AP45" i="10"/>
  <c r="AP44" i="10"/>
  <c r="AP43" i="10"/>
  <c r="AP42" i="10"/>
  <c r="AP41" i="10"/>
  <c r="AP40" i="10"/>
  <c r="AP39" i="10"/>
  <c r="AP38" i="10"/>
  <c r="AP37" i="10"/>
  <c r="AP36" i="10"/>
  <c r="AP35" i="10"/>
  <c r="AP34" i="10"/>
  <c r="AP33" i="10"/>
  <c r="AP32" i="10"/>
  <c r="AP31" i="10"/>
  <c r="AP30" i="10"/>
  <c r="AP29" i="10"/>
  <c r="AP28" i="10"/>
  <c r="AP27"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69" i="10"/>
  <c r="AL170" i="10"/>
  <c r="AL171" i="10"/>
  <c r="AL172" i="10"/>
  <c r="AL173" i="10"/>
  <c r="AL174" i="10"/>
  <c r="AL175" i="10"/>
  <c r="AL176" i="10"/>
  <c r="AL177" i="10"/>
  <c r="AL178" i="10"/>
  <c r="AL179" i="10"/>
  <c r="AL180" i="10"/>
  <c r="AL181" i="10"/>
  <c r="AL182" i="10"/>
  <c r="AL183" i="10"/>
  <c r="AL184" i="10"/>
  <c r="AL185" i="10"/>
  <c r="AL186" i="10"/>
  <c r="AL187" i="10"/>
  <c r="AL188"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211" i="10"/>
  <c r="AL212" i="10"/>
  <c r="AL213" i="10"/>
  <c r="AL214" i="10"/>
  <c r="AL215" i="10"/>
  <c r="AL216" i="10"/>
  <c r="AL217" i="10"/>
  <c r="AL218" i="10"/>
  <c r="AL219" i="10"/>
  <c r="AL220" i="10"/>
  <c r="AL221" i="10"/>
  <c r="AL222" i="10"/>
  <c r="AL223" i="10"/>
  <c r="AL224" i="10"/>
  <c r="AL225" i="10"/>
  <c r="AL226" i="10"/>
  <c r="AL227" i="10"/>
  <c r="AL228" i="10"/>
  <c r="AL229" i="10"/>
  <c r="AL230" i="10"/>
  <c r="AL231" i="10"/>
  <c r="AL232" i="10"/>
  <c r="AL233" i="10"/>
  <c r="AL234" i="10"/>
  <c r="AL235" i="10"/>
  <c r="AL236" i="10"/>
  <c r="AL237" i="10"/>
  <c r="AL238" i="10"/>
  <c r="AL239" i="10"/>
  <c r="AL240" i="10"/>
  <c r="AL241" i="10"/>
  <c r="AL242" i="10"/>
  <c r="AL243" i="10"/>
  <c r="AL244" i="10"/>
  <c r="AL245" i="10"/>
  <c r="AL246" i="10"/>
  <c r="AL247" i="10"/>
  <c r="AL248" i="10"/>
  <c r="AL249" i="10"/>
  <c r="AL250" i="10"/>
  <c r="AL251" i="10"/>
  <c r="AL252" i="10"/>
  <c r="AL253" i="10"/>
  <c r="AL254" i="10"/>
  <c r="AL255" i="10"/>
  <c r="AL256" i="10"/>
  <c r="AL257" i="10"/>
  <c r="AL258" i="10"/>
  <c r="AL259" i="10"/>
  <c r="AL260" i="10"/>
  <c r="AL261" i="10"/>
  <c r="AL262" i="10"/>
  <c r="AL263" i="10"/>
  <c r="AL264" i="10"/>
  <c r="AL265" i="10"/>
  <c r="AL266" i="10"/>
  <c r="AL267" i="10"/>
  <c r="AL268" i="10"/>
  <c r="AL269" i="10"/>
  <c r="AL270" i="10"/>
  <c r="AL271" i="10"/>
  <c r="AL272" i="10"/>
  <c r="AL273" i="10"/>
  <c r="AL274" i="10"/>
  <c r="AL275" i="10"/>
  <c r="AL276" i="10"/>
  <c r="AL277" i="10"/>
  <c r="AL278" i="10"/>
  <c r="AL279" i="10"/>
  <c r="AL280" i="10"/>
  <c r="AL281" i="10"/>
  <c r="AL282" i="10"/>
  <c r="AL283" i="10"/>
  <c r="AL284" i="10"/>
  <c r="AL285" i="10"/>
  <c r="AL286" i="10"/>
  <c r="AL287" i="10"/>
  <c r="AL288" i="10"/>
  <c r="AL289" i="10"/>
  <c r="AL290" i="10"/>
  <c r="AL291" i="10"/>
  <c r="AL292" i="10"/>
  <c r="AL293" i="10"/>
  <c r="AL294" i="10"/>
  <c r="AL295" i="10"/>
  <c r="AL296" i="10"/>
  <c r="AL297" i="10"/>
  <c r="AL298" i="10"/>
  <c r="AL299" i="10"/>
  <c r="AL300" i="10"/>
  <c r="AL301" i="10"/>
  <c r="AL302" i="10"/>
  <c r="AL303" i="10"/>
  <c r="AL304" i="10"/>
  <c r="AL305" i="10"/>
  <c r="AL306" i="10"/>
  <c r="AL307" i="10"/>
  <c r="AL308" i="10"/>
  <c r="AL309" i="10"/>
  <c r="AL310" i="10"/>
  <c r="AL311" i="10"/>
  <c r="AL312" i="10"/>
  <c r="AL313" i="10"/>
  <c r="AL314" i="10"/>
  <c r="AL315" i="10"/>
  <c r="AL316" i="10"/>
  <c r="AL317" i="10"/>
  <c r="AL318" i="10"/>
  <c r="AL319" i="10"/>
  <c r="AL320" i="10"/>
  <c r="AL321" i="10"/>
  <c r="AL322" i="10"/>
  <c r="AL323" i="10"/>
  <c r="AL324" i="10"/>
  <c r="AL325" i="10"/>
  <c r="AL326" i="10"/>
  <c r="AL327" i="10"/>
  <c r="AL328" i="10"/>
  <c r="AL329" i="10"/>
  <c r="AL330" i="10"/>
  <c r="AL331" i="10"/>
  <c r="AL332" i="10"/>
  <c r="AL333" i="10"/>
  <c r="AL334" i="10"/>
  <c r="AL335" i="10"/>
  <c r="AL336" i="10"/>
  <c r="AL337" i="10"/>
  <c r="AL338" i="10"/>
  <c r="AL339" i="10"/>
  <c r="AL340" i="10"/>
  <c r="AL341" i="10"/>
  <c r="AL342" i="10"/>
  <c r="AL343" i="10"/>
  <c r="AL344" i="10"/>
  <c r="AL345" i="10"/>
  <c r="AL346" i="10"/>
  <c r="AL347" i="10"/>
  <c r="AL348" i="10"/>
  <c r="AL349" i="10"/>
  <c r="AL350" i="10"/>
  <c r="AL351" i="10"/>
  <c r="AL352" i="10"/>
  <c r="AL353" i="10"/>
  <c r="AL354" i="10"/>
  <c r="AL355" i="10"/>
  <c r="AL356" i="10"/>
  <c r="AL357" i="10"/>
  <c r="AL358" i="10"/>
  <c r="AL359" i="10"/>
  <c r="AL360" i="10"/>
  <c r="AL361" i="10"/>
  <c r="AL362" i="10"/>
  <c r="AL363" i="10"/>
  <c r="AL364" i="10"/>
  <c r="AL365" i="10"/>
  <c r="AL366" i="10"/>
  <c r="AL367" i="10"/>
  <c r="AL368" i="10"/>
  <c r="AL369" i="10"/>
  <c r="AL370" i="10"/>
  <c r="AL371" i="10"/>
  <c r="AL372" i="10"/>
  <c r="AL373" i="10"/>
  <c r="AL374" i="10"/>
  <c r="AL375" i="10"/>
  <c r="AL376" i="10"/>
  <c r="AL377" i="10"/>
  <c r="AL378" i="10"/>
  <c r="AL379" i="10"/>
  <c r="AL380" i="10"/>
  <c r="AL381" i="10"/>
  <c r="AL382" i="10"/>
  <c r="AL383" i="10"/>
  <c r="AL384" i="10"/>
  <c r="AL385" i="10"/>
  <c r="AL386" i="10"/>
  <c r="AL387" i="10"/>
  <c r="AL388" i="10"/>
  <c r="AL389" i="10"/>
  <c r="AL390" i="10"/>
  <c r="AL391" i="10"/>
  <c r="AL392" i="10"/>
  <c r="AL393" i="10"/>
  <c r="AL394" i="10"/>
  <c r="AL395" i="10"/>
  <c r="AL396" i="10"/>
  <c r="AL397" i="10"/>
  <c r="AL398" i="10"/>
  <c r="AL399" i="10"/>
  <c r="AL400" i="10"/>
  <c r="AL401" i="10"/>
  <c r="AL402" i="10"/>
  <c r="AL403" i="10"/>
  <c r="AL404" i="10"/>
  <c r="AL405" i="10"/>
  <c r="AL406" i="10"/>
  <c r="AL407" i="10"/>
  <c r="AL408" i="10"/>
  <c r="AL409" i="10"/>
  <c r="AL410" i="10"/>
  <c r="AL411" i="10"/>
  <c r="AL412" i="10"/>
  <c r="AL413" i="10"/>
  <c r="AL414" i="10"/>
  <c r="AL415" i="10"/>
  <c r="AL416" i="10"/>
  <c r="AL417" i="10"/>
  <c r="AL418" i="10"/>
  <c r="AL419" i="10"/>
  <c r="AL420" i="10"/>
  <c r="AL421" i="10"/>
  <c r="AL422" i="10"/>
  <c r="AL423" i="10"/>
  <c r="AL424" i="10"/>
  <c r="AL425" i="10"/>
  <c r="AL426" i="10"/>
  <c r="AL427" i="10"/>
  <c r="AL428" i="10"/>
  <c r="AL429" i="10"/>
  <c r="AL430" i="10"/>
  <c r="AL431" i="10"/>
  <c r="AL432" i="10"/>
  <c r="AL433" i="10"/>
  <c r="AL434" i="10"/>
  <c r="AL435" i="10"/>
  <c r="AL436" i="10"/>
  <c r="AL437" i="10"/>
  <c r="AL438" i="10"/>
  <c r="AL439" i="10"/>
  <c r="AL440" i="10"/>
  <c r="AL441" i="10"/>
  <c r="AL442" i="10"/>
  <c r="AL443" i="10"/>
  <c r="AL444" i="10"/>
  <c r="AL445" i="10"/>
  <c r="AL446" i="10"/>
  <c r="AL447" i="10"/>
  <c r="AL448" i="10"/>
  <c r="AL449" i="10"/>
  <c r="AL450" i="10"/>
  <c r="AL451" i="10"/>
  <c r="AL452" i="10"/>
  <c r="AL453" i="10"/>
  <c r="AL454" i="10"/>
  <c r="AL455" i="10"/>
  <c r="AL456" i="10"/>
  <c r="AL457" i="10"/>
  <c r="AL458" i="10"/>
  <c r="AL459" i="10"/>
  <c r="AL460" i="10"/>
  <c r="AL461" i="10"/>
  <c r="AL462" i="10"/>
  <c r="AL463" i="10"/>
  <c r="AL464" i="10"/>
  <c r="AL465" i="10"/>
  <c r="AL466" i="10"/>
  <c r="AL467" i="10"/>
  <c r="AL468" i="10"/>
  <c r="AL469" i="10"/>
  <c r="AL470" i="10"/>
  <c r="AL471" i="10"/>
  <c r="AL472" i="10"/>
  <c r="AL473" i="10"/>
  <c r="AL474" i="10"/>
  <c r="AL475" i="10"/>
  <c r="AL476" i="10"/>
  <c r="AL477" i="10"/>
  <c r="AL478" i="10"/>
  <c r="AL479" i="10"/>
  <c r="AL480" i="10"/>
  <c r="AL481" i="10"/>
  <c r="AL482" i="10"/>
  <c r="AL483" i="10"/>
  <c r="AL484" i="10"/>
  <c r="AL485" i="10"/>
  <c r="AL486" i="10"/>
  <c r="AL487" i="10"/>
  <c r="AL488" i="10"/>
  <c r="AL489" i="10"/>
  <c r="AL490" i="10"/>
  <c r="AL491" i="10"/>
  <c r="AL492" i="10"/>
  <c r="AL493" i="10"/>
  <c r="AL494" i="10"/>
  <c r="AL495" i="10"/>
  <c r="AL496" i="10"/>
  <c r="AL497" i="10"/>
  <c r="AL498" i="10"/>
  <c r="AL499" i="10"/>
  <c r="AL500" i="10"/>
  <c r="AL501" i="10"/>
  <c r="AL502" i="10"/>
  <c r="AL503" i="10"/>
  <c r="AL504" i="10"/>
  <c r="AL505" i="10"/>
  <c r="AL506" i="10"/>
  <c r="AL507" i="10"/>
  <c r="AL508" i="10"/>
  <c r="AL509" i="10"/>
  <c r="AL510" i="10"/>
  <c r="AL511" i="10"/>
  <c r="AL512" i="10"/>
  <c r="AL513" i="10"/>
  <c r="AL514" i="10"/>
  <c r="AL515" i="10"/>
  <c r="AL516" i="10"/>
  <c r="AL517" i="10"/>
  <c r="AL518" i="10"/>
  <c r="AL519" i="10"/>
  <c r="AL520" i="10"/>
  <c r="AL521" i="10"/>
  <c r="AL522" i="10"/>
  <c r="AL523" i="10"/>
  <c r="AL524" i="10"/>
  <c r="AL525" i="10"/>
  <c r="AL526" i="10"/>
  <c r="AL527" i="10"/>
  <c r="AL528" i="10"/>
  <c r="AL529" i="10"/>
  <c r="AL530" i="10"/>
  <c r="AL531" i="10"/>
  <c r="AL532" i="10"/>
  <c r="AL533" i="10"/>
  <c r="AL534" i="10"/>
  <c r="AL535" i="10"/>
  <c r="AL536" i="10"/>
  <c r="AL537" i="10"/>
  <c r="AL538" i="10"/>
  <c r="AL539" i="10"/>
  <c r="AL540" i="10"/>
  <c r="AL541" i="10"/>
  <c r="AL542" i="10"/>
  <c r="AL543" i="10"/>
  <c r="AL544" i="10"/>
  <c r="AL545" i="10"/>
  <c r="AL546" i="10"/>
  <c r="AL547" i="10"/>
  <c r="AL548" i="10"/>
  <c r="AL549" i="10"/>
  <c r="AL550" i="10"/>
  <c r="AL551" i="10"/>
  <c r="AL552" i="10"/>
  <c r="AL553" i="10"/>
  <c r="AL554" i="10"/>
  <c r="AL555" i="10"/>
  <c r="AL556" i="10"/>
  <c r="AL557" i="10"/>
  <c r="AL558" i="10"/>
  <c r="AL559" i="10"/>
  <c r="AL560" i="10"/>
  <c r="AL561" i="10"/>
  <c r="AL562" i="10"/>
  <c r="AL563" i="10"/>
  <c r="AL564" i="10"/>
  <c r="AL565" i="10"/>
  <c r="AL566" i="10"/>
  <c r="AL567" i="10"/>
  <c r="AL568" i="10"/>
  <c r="AL569" i="10"/>
  <c r="AL570" i="10"/>
  <c r="AL571" i="10"/>
  <c r="AL572" i="10"/>
  <c r="AL573" i="10"/>
  <c r="AL574" i="10"/>
  <c r="AL575" i="10"/>
  <c r="AL576" i="10"/>
  <c r="AL577" i="10"/>
  <c r="AL578" i="10"/>
  <c r="AL579" i="10"/>
  <c r="AL580" i="10"/>
  <c r="AL581" i="10"/>
  <c r="AL582" i="10"/>
  <c r="AL583" i="10"/>
  <c r="AL584" i="10"/>
  <c r="AL585" i="10"/>
  <c r="AL586" i="10"/>
  <c r="AL587" i="10"/>
  <c r="AL588" i="10"/>
  <c r="AL589" i="10"/>
  <c r="AL590" i="10"/>
  <c r="AL591" i="10"/>
  <c r="AL592" i="10"/>
  <c r="AL593" i="10"/>
  <c r="AL594" i="10"/>
  <c r="AL595" i="10"/>
  <c r="AL596" i="10"/>
  <c r="AL597" i="10"/>
  <c r="AL598" i="10"/>
  <c r="AL599" i="10"/>
  <c r="AL600" i="10"/>
  <c r="AL601" i="10"/>
  <c r="AL602" i="10"/>
  <c r="AL603" i="10"/>
  <c r="AL604" i="10"/>
  <c r="AL605" i="10"/>
  <c r="AL606" i="10"/>
  <c r="AL607" i="10"/>
  <c r="AL608" i="10"/>
  <c r="AL609" i="10"/>
  <c r="AL610" i="10"/>
  <c r="AL611" i="10"/>
  <c r="AL612" i="10"/>
  <c r="AL613" i="10"/>
  <c r="AL614" i="10"/>
  <c r="AL615" i="10"/>
  <c r="AL616" i="10"/>
  <c r="AL617" i="10"/>
  <c r="AL618" i="10"/>
  <c r="AL619" i="10"/>
  <c r="AL620" i="10"/>
  <c r="AL621" i="10"/>
  <c r="AL622" i="10"/>
  <c r="AL623" i="10"/>
  <c r="AL624" i="10"/>
  <c r="AL625" i="10"/>
  <c r="AL626" i="10"/>
  <c r="AL627" i="10"/>
  <c r="AL628" i="10"/>
  <c r="AL629" i="10"/>
  <c r="AL630" i="10"/>
  <c r="AL631" i="10"/>
  <c r="AL632" i="10"/>
  <c r="AL633" i="10"/>
  <c r="AL634" i="10"/>
  <c r="AL635" i="10"/>
  <c r="AL636" i="10"/>
  <c r="AL637" i="10"/>
  <c r="AL638" i="10"/>
  <c r="AL639" i="10"/>
  <c r="AL640" i="10"/>
  <c r="AL641" i="10"/>
  <c r="AL642" i="10"/>
  <c r="AL643" i="10"/>
  <c r="AL644" i="10"/>
  <c r="AL645" i="10"/>
  <c r="AL646" i="10"/>
  <c r="AL647" i="10"/>
  <c r="AL648" i="10"/>
  <c r="AL649" i="10"/>
  <c r="AL650" i="10"/>
  <c r="AL651" i="10"/>
  <c r="AL652" i="10"/>
  <c r="AL653" i="10"/>
  <c r="AL654" i="10"/>
  <c r="AL655" i="10"/>
  <c r="AL656" i="10"/>
  <c r="AL657" i="10"/>
  <c r="AL658" i="10"/>
  <c r="AL659" i="10"/>
  <c r="AL660" i="10"/>
  <c r="AL661" i="10"/>
  <c r="AL662" i="10"/>
  <c r="AL663" i="10"/>
  <c r="AL664" i="10"/>
  <c r="AL665" i="10"/>
  <c r="AL666" i="10"/>
  <c r="AL667" i="10"/>
  <c r="AL668" i="10"/>
  <c r="AL669" i="10"/>
  <c r="AL670" i="10"/>
  <c r="AL671" i="10"/>
  <c r="AL672" i="10"/>
  <c r="AL673" i="10"/>
  <c r="AL674" i="10"/>
  <c r="AL675" i="10"/>
  <c r="AL676" i="10"/>
  <c r="AL677" i="10"/>
  <c r="AL678" i="10"/>
  <c r="AL679" i="10"/>
  <c r="AL680" i="10"/>
  <c r="AL681" i="10"/>
  <c r="AL682" i="10"/>
  <c r="AL683" i="10"/>
  <c r="AL684" i="10"/>
  <c r="AL685" i="10"/>
  <c r="AL686" i="10"/>
  <c r="AL687" i="10"/>
  <c r="AL688" i="10"/>
  <c r="AL689" i="10"/>
  <c r="AL690" i="10"/>
  <c r="AL691" i="10"/>
  <c r="AL692" i="10"/>
  <c r="AL693" i="10"/>
  <c r="AL694" i="10"/>
  <c r="AL695" i="10"/>
  <c r="AL696" i="10"/>
  <c r="AL697" i="10"/>
  <c r="AL698" i="10"/>
  <c r="AL699" i="10"/>
  <c r="AL700" i="10"/>
  <c r="AL701" i="10"/>
  <c r="AL702" i="10"/>
  <c r="AL703" i="10"/>
  <c r="AL704" i="10"/>
  <c r="AL705" i="10"/>
  <c r="AL706" i="10"/>
  <c r="AL707" i="10"/>
  <c r="AL708" i="10"/>
  <c r="AL709" i="10"/>
  <c r="AL710" i="10"/>
  <c r="AL711" i="10"/>
  <c r="AL712" i="10"/>
  <c r="AL713" i="10"/>
  <c r="AL714" i="10"/>
  <c r="AL715" i="10"/>
  <c r="AL716" i="10"/>
  <c r="AL717" i="10"/>
  <c r="AL718" i="10"/>
  <c r="AL719" i="10"/>
  <c r="AL720" i="10"/>
  <c r="AL721" i="10"/>
  <c r="AL722" i="10"/>
  <c r="AL723" i="10"/>
  <c r="AL724" i="10"/>
  <c r="AL725" i="10"/>
  <c r="AL726" i="10"/>
  <c r="AL727" i="10"/>
  <c r="AL728" i="10"/>
  <c r="AL729" i="10"/>
  <c r="AL730" i="10"/>
  <c r="AL731" i="10"/>
  <c r="AL732" i="10"/>
  <c r="AL733" i="10"/>
  <c r="AL734" i="10"/>
  <c r="AL735" i="10"/>
  <c r="AL736" i="10"/>
  <c r="AL737" i="10"/>
  <c r="AL738" i="10"/>
  <c r="AL739" i="10"/>
  <c r="AL740" i="10"/>
  <c r="AL741" i="10"/>
  <c r="AL742" i="10"/>
  <c r="AL743" i="10"/>
  <c r="AL744" i="10"/>
  <c r="AL745" i="10"/>
  <c r="AL746" i="10"/>
  <c r="AL747" i="10"/>
  <c r="AL748" i="10"/>
  <c r="AL749" i="10"/>
  <c r="AL750" i="10"/>
  <c r="AL751" i="10"/>
  <c r="AL752" i="10"/>
  <c r="AL753" i="10"/>
  <c r="AL754" i="10"/>
  <c r="AL755" i="10"/>
  <c r="AL756" i="10"/>
  <c r="AL757" i="10"/>
  <c r="AL758" i="10"/>
  <c r="AL759" i="10"/>
  <c r="AL760" i="10"/>
  <c r="AL761" i="10"/>
  <c r="AL762" i="10"/>
  <c r="AL763" i="10"/>
  <c r="AL764" i="10"/>
  <c r="AL765" i="10"/>
  <c r="AL766" i="10"/>
  <c r="AL767" i="10"/>
  <c r="AL768" i="10"/>
  <c r="AL769" i="10"/>
  <c r="AL770" i="10"/>
  <c r="AL771" i="10"/>
  <c r="AL772" i="10"/>
  <c r="AL773" i="10"/>
  <c r="AL774" i="10"/>
  <c r="AL775" i="10"/>
  <c r="AL776" i="10"/>
  <c r="AL777" i="10"/>
  <c r="AL778" i="10"/>
  <c r="AL779" i="10"/>
  <c r="AL780" i="10"/>
  <c r="AL781" i="10"/>
  <c r="AL782" i="10"/>
  <c r="AL783" i="10"/>
  <c r="AL784" i="10"/>
  <c r="AL785" i="10"/>
  <c r="AL786" i="10"/>
  <c r="AL787" i="10"/>
  <c r="AL788" i="10"/>
  <c r="AL789" i="10"/>
  <c r="AL790" i="10"/>
  <c r="AL791" i="10"/>
  <c r="AL792" i="10"/>
  <c r="AL793" i="10"/>
  <c r="AL794" i="10"/>
  <c r="AL795" i="10"/>
  <c r="AL796" i="10"/>
  <c r="AL797" i="10"/>
  <c r="AL798" i="10"/>
  <c r="AL799" i="10"/>
  <c r="AL800" i="10"/>
  <c r="AL801" i="10"/>
  <c r="AL802" i="10"/>
  <c r="AL803" i="10"/>
  <c r="AL804" i="10"/>
  <c r="AL805" i="10"/>
  <c r="AL806" i="10"/>
  <c r="AL807" i="10"/>
  <c r="AL808" i="10"/>
  <c r="AL809" i="10"/>
  <c r="AL810" i="10"/>
  <c r="AL811" i="10"/>
  <c r="AL812" i="10"/>
  <c r="AL813" i="10"/>
  <c r="AL814" i="10"/>
  <c r="AL815" i="10"/>
  <c r="AL816" i="10"/>
  <c r="AL817" i="10"/>
  <c r="AL818" i="10"/>
  <c r="AL819" i="10"/>
  <c r="AL820" i="10"/>
  <c r="AL821" i="10"/>
  <c r="AL822" i="10"/>
  <c r="AL823" i="10"/>
  <c r="AL824" i="10"/>
  <c r="AL825" i="10"/>
  <c r="AL826" i="10"/>
  <c r="AL827" i="10"/>
  <c r="AL828" i="10"/>
  <c r="AL829" i="10"/>
  <c r="AL830" i="10"/>
  <c r="AL831" i="10"/>
  <c r="AL832" i="10"/>
  <c r="AL833" i="10"/>
  <c r="AL834" i="10"/>
  <c r="AL835" i="10"/>
  <c r="AL836" i="10"/>
  <c r="AL837" i="10"/>
  <c r="AL838" i="10"/>
  <c r="AL839" i="10"/>
  <c r="AL840" i="10"/>
  <c r="AL841" i="10"/>
  <c r="AL842" i="10"/>
  <c r="AL843" i="10"/>
  <c r="AL844" i="10"/>
  <c r="AL845" i="10"/>
  <c r="AL846" i="10"/>
  <c r="AL847" i="10"/>
  <c r="AL848" i="10"/>
  <c r="AL849" i="10"/>
  <c r="AL850" i="10"/>
  <c r="AL851" i="10"/>
  <c r="AL852" i="10"/>
  <c r="AL853" i="10"/>
  <c r="AL854" i="10"/>
  <c r="AL855" i="10"/>
  <c r="AL856" i="10"/>
  <c r="AL857" i="10"/>
  <c r="AL858" i="10"/>
  <c r="AL859" i="10"/>
  <c r="AL860" i="10"/>
  <c r="AL861" i="10"/>
  <c r="AL862" i="10"/>
  <c r="AL863" i="10"/>
  <c r="AL864" i="10"/>
  <c r="AL865" i="10"/>
  <c r="AL866" i="10"/>
  <c r="AL867" i="10"/>
  <c r="AL868" i="10"/>
  <c r="AL869" i="10"/>
  <c r="AL870" i="10"/>
  <c r="AL871" i="10"/>
  <c r="AL872" i="10"/>
  <c r="AL873" i="10"/>
  <c r="AL874" i="10"/>
  <c r="AL875" i="10"/>
  <c r="AL876" i="10"/>
  <c r="AL877" i="10"/>
  <c r="AL878" i="10"/>
  <c r="AL879" i="10"/>
  <c r="AL880" i="10"/>
  <c r="AL881" i="10"/>
  <c r="AL882" i="10"/>
  <c r="AL883" i="10"/>
  <c r="AL884" i="10"/>
  <c r="AL885" i="10"/>
  <c r="AL886" i="10"/>
  <c r="AL887" i="10"/>
  <c r="AL888" i="10"/>
  <c r="AL889" i="10"/>
  <c r="AL890" i="10"/>
  <c r="AL891" i="10"/>
  <c r="AL892" i="10"/>
  <c r="AL893" i="10"/>
  <c r="AL894" i="10"/>
  <c r="AL895" i="10"/>
  <c r="AL896" i="10"/>
  <c r="AL897" i="10"/>
  <c r="AL898" i="10"/>
  <c r="AL899" i="10"/>
  <c r="AL900" i="10"/>
  <c r="AL901" i="10"/>
  <c r="AL902" i="10"/>
  <c r="AL903" i="10"/>
  <c r="AL904" i="10"/>
  <c r="AL905" i="10"/>
  <c r="AL906" i="10"/>
  <c r="AL907" i="10"/>
  <c r="AL908" i="10"/>
  <c r="AL909" i="10"/>
  <c r="AL910" i="10"/>
  <c r="AL911" i="10"/>
  <c r="AL912" i="10"/>
  <c r="AL913" i="10"/>
  <c r="AL914" i="10"/>
  <c r="AL915" i="10"/>
  <c r="AL916" i="10"/>
  <c r="AL917" i="10"/>
  <c r="AL918" i="10"/>
  <c r="AL919" i="10"/>
  <c r="AL920" i="10"/>
  <c r="AL921" i="10"/>
  <c r="AL922" i="10"/>
  <c r="AL923" i="10"/>
  <c r="AL924" i="10"/>
  <c r="AL925" i="10"/>
  <c r="AL926" i="10"/>
  <c r="AL927" i="10"/>
  <c r="AL928" i="10"/>
  <c r="AL929" i="10"/>
  <c r="AL930" i="10"/>
  <c r="AL931" i="10"/>
  <c r="AL932" i="10"/>
  <c r="AL933" i="10"/>
  <c r="AL934" i="10"/>
  <c r="AL935" i="10"/>
  <c r="AL936" i="10"/>
  <c r="AL937" i="10"/>
  <c r="AL938" i="10"/>
  <c r="AL939" i="10"/>
  <c r="AL940" i="10"/>
  <c r="AL941" i="10"/>
  <c r="AL942" i="10"/>
  <c r="AL943" i="10"/>
  <c r="AL944" i="10"/>
  <c r="AL945" i="10"/>
  <c r="AL946" i="10"/>
  <c r="AL947" i="10"/>
  <c r="AL948" i="10"/>
  <c r="AL949" i="10"/>
  <c r="AL950" i="10"/>
  <c r="AL951" i="10"/>
  <c r="AL952" i="10"/>
  <c r="AL953" i="10"/>
  <c r="AL954" i="10"/>
  <c r="AL955" i="10"/>
  <c r="AL956" i="10"/>
  <c r="AL957" i="10"/>
  <c r="AL958" i="10"/>
  <c r="AL959" i="10"/>
  <c r="AL960" i="10"/>
  <c r="AL961" i="10"/>
  <c r="AL962" i="10"/>
  <c r="AL963" i="10"/>
  <c r="AL964" i="10"/>
  <c r="AL965" i="10"/>
  <c r="AL966" i="10"/>
  <c r="AL967" i="10"/>
  <c r="AL968" i="10"/>
  <c r="AL969" i="10"/>
  <c r="AL970" i="10"/>
  <c r="AL971" i="10"/>
  <c r="AL972" i="10"/>
  <c r="AL973" i="10"/>
  <c r="AL974" i="10"/>
  <c r="AL975" i="10"/>
  <c r="AL976" i="10"/>
  <c r="AL977" i="10"/>
  <c r="AL978" i="10"/>
  <c r="AL979" i="10"/>
  <c r="AL980" i="10"/>
  <c r="AL981" i="10"/>
  <c r="AL982" i="10"/>
  <c r="AL983" i="10"/>
  <c r="AL984" i="10"/>
  <c r="AL985" i="10"/>
  <c r="AL986" i="10"/>
  <c r="AL987" i="10"/>
  <c r="AL988" i="10"/>
  <c r="AL989" i="10"/>
  <c r="AL990" i="10"/>
  <c r="AL991" i="10"/>
  <c r="AL992" i="10"/>
  <c r="AL993" i="10"/>
  <c r="AL994" i="10"/>
  <c r="AL995" i="10"/>
  <c r="AL996" i="10"/>
  <c r="AL997" i="10"/>
  <c r="AL998" i="10"/>
  <c r="AL999" i="10"/>
  <c r="AL1000" i="10"/>
  <c r="AL1001" i="10"/>
  <c r="AL1002" i="10"/>
  <c r="AL1003" i="10"/>
  <c r="AL1004" i="10"/>
  <c r="AL1005" i="10"/>
  <c r="AL1006" i="10"/>
  <c r="AL1007" i="10"/>
  <c r="AL1008" i="10"/>
  <c r="AL1009" i="10"/>
  <c r="AL1010" i="10"/>
  <c r="AL1011" i="10"/>
  <c r="AL1012" i="10"/>
  <c r="AL1013" i="10"/>
  <c r="AL1014" i="10"/>
  <c r="AL1015" i="10"/>
  <c r="AL1016" i="10"/>
  <c r="AL1017" i="10"/>
  <c r="AL1018" i="10"/>
  <c r="AL1019" i="10"/>
  <c r="AL1020" i="10"/>
  <c r="AL1021" i="10"/>
  <c r="AL1022" i="10"/>
  <c r="AL1023" i="10"/>
  <c r="AL1024" i="10"/>
  <c r="AL1025" i="10"/>
  <c r="AL1026" i="10"/>
  <c r="AL1027" i="10"/>
  <c r="AL1028" i="10"/>
  <c r="AL1029" i="10"/>
  <c r="AL1030" i="10"/>
  <c r="AL1031" i="10"/>
  <c r="AL1032" i="10"/>
  <c r="AL1033" i="10"/>
  <c r="AL1034" i="10"/>
  <c r="AL1035" i="10"/>
  <c r="AL1036" i="10"/>
  <c r="AL1037" i="10"/>
  <c r="AL1038" i="10"/>
  <c r="AL1039" i="10"/>
  <c r="AL1040" i="10"/>
  <c r="AL1041" i="10"/>
  <c r="AL1042" i="10"/>
  <c r="AL1043" i="10"/>
  <c r="AL1044" i="10"/>
  <c r="AL1045" i="10"/>
  <c r="AL1046" i="10"/>
  <c r="AL1047" i="10"/>
  <c r="AL1048" i="10"/>
  <c r="AL1049" i="10"/>
  <c r="AL1050" i="10"/>
  <c r="AL1051" i="10"/>
  <c r="AL1052" i="10"/>
  <c r="AL1053" i="10"/>
  <c r="AL1054" i="10"/>
  <c r="AL1055" i="10"/>
  <c r="AL1056" i="10"/>
  <c r="AL1057" i="10"/>
  <c r="AL1058" i="10"/>
  <c r="AL1059" i="10"/>
  <c r="AL1060" i="10"/>
  <c r="AL1061" i="10"/>
  <c r="AL1062" i="10"/>
  <c r="AL1063" i="10"/>
  <c r="AL1064" i="10"/>
  <c r="AL1065" i="10"/>
  <c r="AL1066" i="10"/>
  <c r="AL1067" i="10"/>
  <c r="AL1068" i="10"/>
  <c r="AL1069" i="10"/>
  <c r="AL1070" i="10"/>
  <c r="AL1071" i="10"/>
  <c r="AL1072" i="10"/>
  <c r="AL1073" i="10"/>
  <c r="AL1074" i="10"/>
  <c r="AL1075" i="10"/>
  <c r="AL1076" i="10"/>
  <c r="AL1077" i="10"/>
  <c r="AL1078" i="10"/>
  <c r="AL1079" i="10"/>
  <c r="AL1080" i="10"/>
  <c r="AL1081" i="10"/>
  <c r="AL1082" i="10"/>
  <c r="AL1083" i="10"/>
  <c r="AL1084" i="10"/>
  <c r="AL1085" i="10"/>
  <c r="AL1086" i="10"/>
  <c r="AL1087" i="10"/>
  <c r="AL1088" i="10"/>
  <c r="AL1089" i="10"/>
  <c r="AL1090" i="10"/>
  <c r="AL1091" i="10"/>
  <c r="AL1092" i="10"/>
  <c r="AL1093" i="10"/>
  <c r="AL1094" i="10"/>
  <c r="AL1095" i="10"/>
  <c r="AL1096" i="10"/>
  <c r="AL1097" i="10"/>
  <c r="AL1098" i="10"/>
  <c r="AL1099" i="10"/>
  <c r="AL1100" i="10"/>
  <c r="AL1101" i="10"/>
  <c r="AL1102" i="10"/>
  <c r="AL1103" i="10"/>
  <c r="AL1104" i="10"/>
  <c r="AL1105" i="10"/>
  <c r="AL1106" i="10"/>
  <c r="AL1107" i="10"/>
  <c r="AL1108" i="10"/>
  <c r="AL1109" i="10"/>
  <c r="AL1110" i="10"/>
  <c r="AL1111" i="10"/>
  <c r="AL1112" i="10"/>
  <c r="AL1113" i="10"/>
  <c r="AL1114" i="10"/>
  <c r="AL1115" i="10"/>
  <c r="AL1116" i="10"/>
  <c r="AL1117" i="10"/>
  <c r="AL1118" i="10"/>
  <c r="AL1119" i="10"/>
  <c r="AL1120" i="10"/>
  <c r="AL1121" i="10"/>
  <c r="AL1122" i="10"/>
  <c r="AL1123" i="10"/>
  <c r="AL1124" i="10"/>
  <c r="AL1125" i="10"/>
  <c r="AL1126" i="10"/>
  <c r="AL1127" i="10"/>
  <c r="AL1128" i="10"/>
  <c r="AL1129" i="10"/>
  <c r="AL1130" i="10"/>
  <c r="AL1131" i="10"/>
  <c r="AL1132" i="10"/>
  <c r="AL1133" i="10"/>
  <c r="AL1134" i="10"/>
  <c r="AL1135" i="10"/>
  <c r="AL1136" i="10"/>
  <c r="AL1137" i="10"/>
  <c r="AL1138" i="10"/>
  <c r="AL1139" i="10"/>
  <c r="AL1140" i="10"/>
  <c r="AL1141" i="10"/>
  <c r="AL1142" i="10"/>
  <c r="AL1143" i="10"/>
  <c r="AL1144" i="10"/>
  <c r="AL1145" i="10"/>
  <c r="AL1146" i="10"/>
  <c r="AL1147" i="10"/>
  <c r="AL1148" i="10"/>
  <c r="AL1149" i="10"/>
  <c r="AL1150" i="10"/>
  <c r="AL1151" i="10"/>
  <c r="AL1152" i="10"/>
  <c r="AL1153" i="10"/>
  <c r="AL1154" i="10"/>
  <c r="AL1155" i="10"/>
  <c r="AL1156" i="10"/>
  <c r="AL1157" i="10"/>
  <c r="AL1158" i="10"/>
  <c r="AL1159" i="10"/>
  <c r="AL1160" i="10"/>
  <c r="AL1161" i="10"/>
  <c r="AL1162" i="10"/>
  <c r="AL1163" i="10"/>
  <c r="AL1164" i="10"/>
  <c r="AL1165" i="10"/>
  <c r="AL1166" i="10"/>
  <c r="AL1167" i="10"/>
  <c r="AL1168" i="10"/>
  <c r="AL1169" i="10"/>
  <c r="AL1170" i="10"/>
  <c r="AL1171" i="10"/>
  <c r="AL1172" i="10"/>
  <c r="AL1173" i="10"/>
  <c r="AL1174" i="10"/>
  <c r="AL1175" i="10"/>
  <c r="AL1176" i="10"/>
  <c r="AL1177" i="10"/>
  <c r="AL1178" i="10"/>
  <c r="AL1179" i="10"/>
  <c r="AL1180" i="10"/>
  <c r="AL1181" i="10"/>
  <c r="AL1182" i="10"/>
  <c r="AL1183" i="10"/>
  <c r="AL1184" i="10"/>
  <c r="AL1185" i="10"/>
  <c r="AL1186" i="10"/>
  <c r="AL1187" i="10"/>
  <c r="AL1188" i="10"/>
  <c r="AL1189" i="10"/>
  <c r="AL1190" i="10"/>
  <c r="AL1191" i="10"/>
  <c r="AL1192" i="10"/>
  <c r="AL1193" i="10"/>
  <c r="AL1194" i="10"/>
  <c r="AL1195" i="10"/>
  <c r="AL1196" i="10"/>
  <c r="AL1197" i="10"/>
  <c r="AL1198" i="10"/>
  <c r="AL1199" i="10"/>
  <c r="AL1200" i="10"/>
  <c r="AL1201" i="10"/>
  <c r="AL1202" i="10"/>
  <c r="AL1203" i="10"/>
  <c r="AL1204" i="10"/>
  <c r="AL1205" i="10"/>
  <c r="AL1206" i="10"/>
  <c r="AL1207" i="10"/>
  <c r="AL1208" i="10"/>
  <c r="AL1209" i="10"/>
  <c r="AL1210" i="10"/>
  <c r="AL1211" i="10"/>
  <c r="AL1212" i="10"/>
  <c r="AL1213" i="10"/>
  <c r="AL1214" i="10"/>
  <c r="AL1215" i="10"/>
  <c r="AL1216" i="10"/>
  <c r="AL1217" i="10"/>
  <c r="AL1218" i="10"/>
  <c r="AL1219" i="10"/>
  <c r="AL1220" i="10"/>
  <c r="AL1221" i="10"/>
  <c r="AL1222" i="10"/>
  <c r="AL1223" i="10"/>
  <c r="AL1224" i="10"/>
  <c r="AL1225" i="10"/>
  <c r="AL1226" i="10"/>
  <c r="AL1227" i="10"/>
  <c r="AL1228" i="10"/>
  <c r="AL1229" i="10"/>
  <c r="AL1230" i="10"/>
  <c r="AL1231" i="10"/>
  <c r="AL1232" i="10"/>
  <c r="AL1233" i="10"/>
  <c r="AL1234" i="10"/>
  <c r="AL1235" i="10"/>
  <c r="AL1236" i="10"/>
  <c r="AL1237" i="10"/>
  <c r="AL1238" i="10"/>
  <c r="AL1239" i="10"/>
  <c r="AL1240" i="10"/>
  <c r="AL1241" i="10"/>
  <c r="AL1242" i="10"/>
  <c r="AL1243" i="10"/>
  <c r="AL1244" i="10"/>
  <c r="AL1245" i="10"/>
  <c r="AL1246" i="10"/>
  <c r="AL1247" i="10"/>
  <c r="AL1248" i="10"/>
  <c r="AL1249" i="10"/>
  <c r="AL1250" i="10"/>
  <c r="AL1251" i="10"/>
  <c r="AL1252" i="10"/>
  <c r="AL1253" i="10"/>
  <c r="AL1254" i="10"/>
  <c r="AL1255" i="10"/>
  <c r="AL1256" i="10"/>
  <c r="AL1257" i="10"/>
  <c r="AL1258" i="10"/>
  <c r="AL1259" i="10"/>
  <c r="AL1260" i="10"/>
  <c r="AL1261" i="10"/>
  <c r="AL1262" i="10"/>
  <c r="AL1263" i="10"/>
  <c r="AL1264" i="10"/>
  <c r="AL1265" i="10"/>
  <c r="AL1266" i="10"/>
  <c r="AL1267" i="10"/>
  <c r="AL1268" i="10"/>
  <c r="AL1269" i="10"/>
  <c r="AL1270" i="10"/>
  <c r="AL1271" i="10"/>
  <c r="AL1272" i="10"/>
  <c r="AL1273" i="10"/>
  <c r="AL1274" i="10"/>
  <c r="AL1275" i="10"/>
  <c r="AL1276" i="10"/>
  <c r="AL1277" i="10"/>
  <c r="AL1278" i="10"/>
  <c r="AL1279" i="10"/>
  <c r="AL1280" i="10"/>
  <c r="AL1281" i="10"/>
  <c r="AL1282" i="10"/>
  <c r="AL1283" i="10"/>
  <c r="AL1284" i="10"/>
  <c r="AL1285" i="10"/>
  <c r="AL1286" i="10"/>
  <c r="AL1287" i="10"/>
  <c r="AL1288" i="10"/>
  <c r="AL1289" i="10"/>
  <c r="AL1290" i="10"/>
  <c r="AL1291" i="10"/>
  <c r="AL1292" i="10"/>
  <c r="AL1293" i="10"/>
  <c r="AL1294" i="10"/>
  <c r="AL1295" i="10"/>
  <c r="AL1296" i="10"/>
  <c r="AL1297" i="10"/>
  <c r="AL1298" i="10"/>
  <c r="AL1299" i="10"/>
  <c r="AL1300" i="10"/>
  <c r="AL1301" i="10"/>
  <c r="AL1302" i="10"/>
  <c r="AL1303" i="10"/>
  <c r="AL1304" i="10"/>
  <c r="AL1305" i="10"/>
  <c r="AL1306" i="10"/>
  <c r="AL1307" i="10"/>
  <c r="AL1308" i="10"/>
  <c r="AL1309" i="10"/>
  <c r="AL1310" i="10"/>
  <c r="AL1311" i="10"/>
  <c r="AL1312" i="10"/>
  <c r="AL1313" i="10"/>
  <c r="AL1314" i="10"/>
  <c r="AL1315" i="10"/>
  <c r="AL1316" i="10"/>
  <c r="AL1317" i="10"/>
  <c r="AL1318" i="10"/>
  <c r="AL1319" i="10"/>
  <c r="AL1320" i="10"/>
  <c r="AL1321" i="10"/>
  <c r="AL1322" i="10"/>
  <c r="AL1323" i="10"/>
  <c r="AL1324" i="10"/>
  <c r="AL1325" i="10"/>
  <c r="AL1326" i="10"/>
  <c r="AL1327" i="10"/>
  <c r="AL1328" i="10"/>
  <c r="AL1329" i="10"/>
  <c r="AL1330" i="10"/>
  <c r="AL1331" i="10"/>
  <c r="AL1332" i="10"/>
  <c r="AL1333" i="10"/>
  <c r="AL1334" i="10"/>
  <c r="AL1335" i="10"/>
  <c r="AL1336" i="10"/>
  <c r="AL1337" i="10"/>
  <c r="AL1338" i="10"/>
  <c r="AL1339" i="10"/>
  <c r="AL1340" i="10"/>
  <c r="AL1341" i="10"/>
  <c r="AL1342" i="10"/>
  <c r="AL1343" i="10"/>
  <c r="AL1344" i="10"/>
  <c r="AL1345" i="10"/>
  <c r="AL1346" i="10"/>
  <c r="AL1347" i="10"/>
  <c r="AL1348" i="10"/>
  <c r="AL1349" i="10"/>
  <c r="AL1350" i="10"/>
  <c r="AL1351" i="10"/>
  <c r="AL1352" i="10"/>
  <c r="AL1353" i="10"/>
  <c r="AL1354" i="10"/>
  <c r="AL1355" i="10"/>
  <c r="AL1356" i="10"/>
  <c r="AL1357" i="10"/>
  <c r="AL1358" i="10"/>
  <c r="AL1359" i="10"/>
  <c r="AL1360" i="10"/>
  <c r="AL1361" i="10"/>
  <c r="AL1362" i="10"/>
  <c r="AL1363" i="10"/>
  <c r="AL1364" i="10"/>
  <c r="AL1365" i="10"/>
  <c r="AL1366" i="10"/>
  <c r="AL1367" i="10"/>
  <c r="AL1368" i="10"/>
  <c r="AL1369" i="10"/>
  <c r="AL1370" i="10"/>
  <c r="AL1371" i="10"/>
  <c r="AL1372" i="10"/>
  <c r="AL1373" i="10"/>
  <c r="AL1374" i="10"/>
  <c r="AL1375" i="10"/>
  <c r="AL1376" i="10"/>
  <c r="AL1377" i="10"/>
  <c r="AL1378" i="10"/>
  <c r="AL1379" i="10"/>
  <c r="AL1380" i="10"/>
  <c r="AL1381" i="10"/>
  <c r="AL1382" i="10"/>
  <c r="AL1383" i="10"/>
  <c r="AL1384" i="10"/>
  <c r="AL1385" i="10"/>
  <c r="AL1386" i="10"/>
  <c r="AL1387" i="10"/>
  <c r="AL1388" i="10"/>
  <c r="AL1389" i="10"/>
  <c r="AL1390" i="10"/>
  <c r="AL1391" i="10"/>
  <c r="AL1392" i="10"/>
  <c r="AL1393" i="10"/>
  <c r="AL1394" i="10"/>
  <c r="AL1395" i="10"/>
  <c r="AL1396" i="10"/>
  <c r="AL1397" i="10"/>
  <c r="AL1398" i="10"/>
  <c r="AL1399" i="10"/>
  <c r="AL1400" i="10"/>
  <c r="AL1401" i="10"/>
  <c r="AL1402" i="10"/>
  <c r="AL1403" i="10"/>
  <c r="AL1404" i="10"/>
  <c r="AL1405" i="10"/>
  <c r="AL1406" i="10"/>
  <c r="AL1407" i="10"/>
  <c r="AL1408" i="10"/>
  <c r="AL1409" i="10"/>
  <c r="AL1410" i="10"/>
  <c r="AL1411" i="10"/>
  <c r="AL1412" i="10"/>
  <c r="AL1413" i="10"/>
  <c r="AL1414" i="10"/>
  <c r="AL1415" i="10"/>
  <c r="AL1416" i="10"/>
  <c r="AL1417" i="10"/>
  <c r="AL1418" i="10"/>
  <c r="AL1419" i="10"/>
  <c r="AL1420" i="10"/>
  <c r="AL1421" i="10"/>
  <c r="AL1422" i="10"/>
  <c r="AL1423" i="10"/>
  <c r="AL1424" i="10"/>
  <c r="AL1425" i="10"/>
  <c r="AL1426" i="10"/>
  <c r="AL1427" i="10"/>
  <c r="AL1428" i="10"/>
  <c r="AL1429" i="10"/>
  <c r="AL1430" i="10"/>
  <c r="AL1431" i="10"/>
  <c r="AL1432" i="10"/>
  <c r="AL1433" i="10"/>
  <c r="AL1434" i="10"/>
  <c r="AL1435" i="10"/>
  <c r="AL1436" i="10"/>
  <c r="AL1437" i="10"/>
  <c r="AL1438" i="10"/>
  <c r="AL1439" i="10"/>
  <c r="AL1440" i="10"/>
  <c r="AL1441" i="10"/>
  <c r="AL1442" i="10"/>
  <c r="AL1443" i="10"/>
  <c r="AL1444" i="10"/>
  <c r="AL1445" i="10"/>
  <c r="AL1446" i="10"/>
  <c r="AL1447" i="10"/>
  <c r="AL1448" i="10"/>
  <c r="AL1449" i="10"/>
  <c r="AL1450" i="10"/>
  <c r="AL1451" i="10"/>
  <c r="AL1452" i="10"/>
  <c r="AL1453" i="10"/>
  <c r="AL1454" i="10"/>
  <c r="AL1455" i="10"/>
  <c r="AL1456" i="10"/>
  <c r="AL1457" i="10"/>
  <c r="AL1458" i="10"/>
  <c r="AL1459" i="10"/>
  <c r="AL1460" i="10"/>
  <c r="AL1461" i="10"/>
  <c r="AL1462" i="10"/>
  <c r="AL1463" i="10"/>
  <c r="AL1464" i="10"/>
  <c r="AL1465" i="10"/>
  <c r="AL1466" i="10"/>
  <c r="AL1467" i="10"/>
  <c r="AL1468" i="10"/>
  <c r="AL1469" i="10"/>
  <c r="AL1470" i="10"/>
  <c r="AL1471" i="10"/>
  <c r="AL1472" i="10"/>
  <c r="AL1473" i="10"/>
  <c r="AL1474" i="10"/>
  <c r="AL1475" i="10"/>
  <c r="AL1476" i="10"/>
  <c r="AL1477" i="10"/>
  <c r="AL1478" i="10"/>
  <c r="AL1479" i="10"/>
  <c r="AL1480" i="10"/>
  <c r="AL1481" i="10"/>
  <c r="AL1482" i="10"/>
  <c r="AL1483" i="10"/>
  <c r="AL1484" i="10"/>
  <c r="AL1485" i="10"/>
  <c r="AL1486" i="10"/>
  <c r="AL1487" i="10"/>
  <c r="AL1488" i="10"/>
  <c r="AL1489" i="10"/>
  <c r="AL1490" i="10"/>
  <c r="AL1491" i="10"/>
  <c r="AL1492" i="10"/>
  <c r="AL1493" i="10"/>
  <c r="AL1494" i="10"/>
  <c r="AL1495" i="10"/>
  <c r="AL1496" i="10"/>
  <c r="AL1497" i="10"/>
  <c r="AL1498" i="10"/>
  <c r="AL1499" i="10"/>
  <c r="AL1500" i="10"/>
  <c r="AL1501" i="10"/>
  <c r="AL1502" i="10"/>
  <c r="AL1503" i="10"/>
  <c r="AL1504" i="10"/>
  <c r="AL1505" i="10"/>
  <c r="AL1506" i="10"/>
  <c r="AL1507" i="10"/>
  <c r="AL1508" i="10"/>
  <c r="AL1509" i="10"/>
  <c r="AL1510" i="10"/>
  <c r="AL1511" i="10"/>
  <c r="AL1512" i="10"/>
  <c r="AL1513" i="10"/>
  <c r="AL1514" i="10"/>
  <c r="AL1515" i="10"/>
  <c r="AL1516" i="10"/>
  <c r="AL1517" i="10"/>
  <c r="AL1518" i="10"/>
  <c r="AL1519" i="10"/>
  <c r="AL1520" i="10"/>
  <c r="AL1521" i="10"/>
  <c r="AL1522" i="10"/>
  <c r="AL1523" i="10"/>
  <c r="AL1524" i="10"/>
  <c r="AL1525" i="10"/>
  <c r="AL1526" i="10"/>
  <c r="AL1527" i="10"/>
  <c r="AL1528" i="10"/>
  <c r="AL1529" i="10"/>
  <c r="AL1530" i="10"/>
  <c r="AL1531" i="10"/>
  <c r="AL1532" i="10"/>
  <c r="AL1533" i="10"/>
  <c r="AL1534" i="10"/>
  <c r="AL1535" i="10"/>
  <c r="AL1536" i="10"/>
  <c r="AL1537" i="10"/>
  <c r="AL1538" i="10"/>
  <c r="AL1539" i="10"/>
  <c r="AL1540" i="10"/>
  <c r="AL1541" i="10"/>
  <c r="AL1542" i="10"/>
  <c r="AL1543" i="10"/>
  <c r="AL1544" i="10"/>
  <c r="AL1545" i="10"/>
  <c r="AL1546" i="10"/>
  <c r="AL1547" i="10"/>
  <c r="AL1548" i="10"/>
  <c r="AL1549" i="10"/>
  <c r="AL1550" i="10"/>
  <c r="AL1551" i="10"/>
  <c r="AL1552" i="10"/>
  <c r="AL1553" i="10"/>
  <c r="AL1554" i="10"/>
  <c r="AL1555" i="10"/>
  <c r="AL1556" i="10"/>
  <c r="AL1557" i="10"/>
  <c r="AL1558" i="10"/>
  <c r="AL1559" i="10"/>
  <c r="AL1560" i="10"/>
  <c r="AL1561" i="10"/>
  <c r="AL1562" i="10"/>
  <c r="AL1563" i="10"/>
  <c r="AL1564" i="10"/>
  <c r="AL1565" i="10"/>
  <c r="AL1566" i="10"/>
  <c r="AL1567" i="10"/>
  <c r="AL1568" i="10"/>
  <c r="AL1569" i="10"/>
  <c r="AL1570" i="10"/>
  <c r="AL1571" i="10"/>
  <c r="AL1572" i="10"/>
  <c r="AL1573" i="10"/>
  <c r="AL1574" i="10"/>
  <c r="AL1575" i="10"/>
  <c r="AL1576" i="10"/>
  <c r="AL1577" i="10"/>
  <c r="AL1578" i="10"/>
  <c r="AL1579" i="10"/>
  <c r="AL1580" i="10"/>
  <c r="AL1581" i="10"/>
  <c r="AL1582" i="10"/>
  <c r="AL1583" i="10"/>
  <c r="AL1584" i="10"/>
  <c r="AL1585" i="10"/>
  <c r="AL1586" i="10"/>
  <c r="AL1587" i="10"/>
  <c r="AL1588" i="10"/>
  <c r="AL1589" i="10"/>
  <c r="AL1590" i="10"/>
  <c r="AL1591" i="10"/>
  <c r="AL1592" i="10"/>
  <c r="AL1593" i="10"/>
  <c r="AL1594" i="10"/>
  <c r="AL1595" i="10"/>
  <c r="AL1596" i="10"/>
  <c r="AL1597" i="10"/>
  <c r="AL1598" i="10"/>
  <c r="AL1599" i="10"/>
  <c r="AL1600" i="10"/>
  <c r="AL1601" i="10"/>
  <c r="AL1602" i="10"/>
  <c r="AL1603" i="10"/>
  <c r="AL1604" i="10"/>
  <c r="AL1605" i="10"/>
  <c r="AL1606" i="10"/>
  <c r="AL1607" i="10"/>
  <c r="AL1608" i="10"/>
  <c r="AL1609" i="10"/>
  <c r="AL1610" i="10"/>
  <c r="AL1611" i="10"/>
  <c r="AL1612" i="10"/>
  <c r="AL1613" i="10"/>
  <c r="AL1614" i="10"/>
  <c r="AL1615" i="10"/>
  <c r="AL1616" i="10"/>
  <c r="AL1617" i="10"/>
  <c r="AL1618" i="10"/>
  <c r="AL1619" i="10"/>
  <c r="AL1620" i="10"/>
  <c r="AL1621" i="10"/>
  <c r="AL1622" i="10"/>
  <c r="AL1623" i="10"/>
  <c r="AL1624" i="10"/>
  <c r="AL1625" i="10"/>
  <c r="AL1626" i="10"/>
  <c r="AL1627" i="10"/>
  <c r="AL1628" i="10"/>
  <c r="AL1629" i="10"/>
  <c r="AL1630" i="10"/>
  <c r="AL1631" i="10"/>
  <c r="AL1632" i="10"/>
  <c r="AL1633" i="10"/>
  <c r="AL1634" i="10"/>
  <c r="AL1635" i="10"/>
  <c r="AL1636" i="10"/>
  <c r="AL1637" i="10"/>
  <c r="AL1638" i="10"/>
  <c r="AL1639" i="10"/>
  <c r="AL1640" i="10"/>
  <c r="AL1641" i="10"/>
  <c r="AL1642" i="10"/>
  <c r="AL1643" i="10"/>
  <c r="AL1644" i="10"/>
  <c r="AL1645" i="10"/>
  <c r="AL1646" i="10"/>
  <c r="AL1647" i="10"/>
  <c r="AL1648" i="10"/>
  <c r="AL1649" i="10"/>
  <c r="AL1650" i="10"/>
  <c r="AL1651" i="10"/>
  <c r="AL1652" i="10"/>
  <c r="AL1653" i="10"/>
  <c r="AL1654" i="10"/>
  <c r="AL1655" i="10"/>
  <c r="AL1656" i="10"/>
  <c r="AL1657" i="10"/>
  <c r="AL1658" i="10"/>
  <c r="AL1659" i="10"/>
  <c r="AL1660" i="10"/>
  <c r="AL1661" i="10"/>
  <c r="AL1662" i="10"/>
  <c r="AL1663" i="10"/>
  <c r="AL1664" i="10"/>
  <c r="AL1665" i="10"/>
  <c r="AL1666" i="10"/>
  <c r="AL1667" i="10"/>
  <c r="AL1668" i="10"/>
  <c r="AL1669" i="10"/>
  <c r="AL1670" i="10"/>
  <c r="AL1671" i="10"/>
  <c r="AL1672" i="10"/>
  <c r="AL1673" i="10"/>
  <c r="AL1674" i="10"/>
  <c r="AL1675" i="10"/>
  <c r="AL1676" i="10"/>
  <c r="AL1677" i="10"/>
  <c r="AL1678" i="10"/>
  <c r="AL1679" i="10"/>
  <c r="AL1680" i="10"/>
  <c r="AL1681" i="10"/>
  <c r="AL1682" i="10"/>
  <c r="AL1683" i="10"/>
  <c r="AL1684" i="10"/>
  <c r="AL1685" i="10"/>
  <c r="AL1686" i="10"/>
  <c r="AL1687" i="10"/>
  <c r="AL1688" i="10"/>
  <c r="AL1689" i="10"/>
  <c r="AL1690" i="10"/>
  <c r="AL1691" i="10"/>
  <c r="AL1692" i="10"/>
  <c r="AL1693" i="10"/>
  <c r="AL1694" i="10"/>
  <c r="AL1695" i="10"/>
  <c r="AL1696" i="10"/>
  <c r="AL1697" i="10"/>
  <c r="AL1698" i="10"/>
  <c r="AL1699" i="10"/>
  <c r="AL1700" i="10"/>
  <c r="AL1701" i="10"/>
  <c r="AL1702" i="10"/>
  <c r="AL1703" i="10"/>
  <c r="AL1704" i="10"/>
  <c r="AL1705" i="10"/>
  <c r="AL1706" i="10"/>
  <c r="AL1707" i="10"/>
  <c r="AL1708" i="10"/>
  <c r="AL1709" i="10"/>
  <c r="AL1710" i="10"/>
  <c r="AL1711" i="10"/>
  <c r="AL1712" i="10"/>
  <c r="AL1713" i="10"/>
  <c r="AL1714" i="10"/>
  <c r="AL1715" i="10"/>
  <c r="AL1716" i="10"/>
  <c r="AL1717" i="10"/>
  <c r="AL1718" i="10"/>
  <c r="AL1719" i="10"/>
  <c r="AL1720" i="10"/>
  <c r="AL1721" i="10"/>
  <c r="AL1722" i="10"/>
  <c r="AL1723" i="10"/>
  <c r="AL1724" i="10"/>
  <c r="AL1725" i="10"/>
  <c r="AL1726" i="10"/>
  <c r="AL1727" i="10"/>
  <c r="AL1728" i="10"/>
  <c r="AL1729" i="10"/>
  <c r="AL1730" i="10"/>
  <c r="AL1731" i="10"/>
  <c r="AL1732" i="10"/>
  <c r="AL1733" i="10"/>
  <c r="AL1734" i="10"/>
  <c r="AL1735" i="10"/>
  <c r="AL1736" i="10"/>
  <c r="AL1737" i="10"/>
  <c r="AL1738" i="10"/>
  <c r="AL1739" i="10"/>
  <c r="AL1740" i="10"/>
  <c r="AL1741" i="10"/>
  <c r="AL1742" i="10"/>
  <c r="AL1743" i="10"/>
  <c r="AL1744" i="10"/>
  <c r="AL1745" i="10"/>
  <c r="AL1746" i="10"/>
  <c r="AL1747" i="10"/>
  <c r="AL1748" i="10"/>
  <c r="AL1749" i="10"/>
  <c r="AL1750" i="10"/>
  <c r="AL1751" i="10"/>
  <c r="AL1752" i="10"/>
  <c r="AL1753" i="10"/>
  <c r="AL1754" i="10"/>
  <c r="AL1755" i="10"/>
  <c r="AL1756" i="10"/>
  <c r="AL1757" i="10"/>
  <c r="AL1758" i="10"/>
  <c r="AL1759" i="10"/>
  <c r="AL1760" i="10"/>
  <c r="AL1761" i="10"/>
  <c r="AL1762" i="10"/>
  <c r="AL1763" i="10"/>
  <c r="AL1764" i="10"/>
  <c r="AL1765" i="10"/>
  <c r="AL1766" i="10"/>
  <c r="AL1767" i="10"/>
  <c r="AL1768" i="10"/>
  <c r="AL1769" i="10"/>
  <c r="AL1770" i="10"/>
  <c r="AL1771" i="10"/>
  <c r="AL1772" i="10"/>
  <c r="AL1773" i="10"/>
  <c r="AL1774" i="10"/>
  <c r="AL1775" i="10"/>
  <c r="AL1776" i="10"/>
  <c r="AL1777" i="10"/>
  <c r="AL1778" i="10"/>
  <c r="AL1779" i="10"/>
  <c r="AL1780" i="10"/>
  <c r="AL1781" i="10"/>
  <c r="AL1782" i="10"/>
  <c r="AL1783" i="10"/>
  <c r="AL1784" i="10"/>
  <c r="AL1785" i="10"/>
  <c r="AL1786" i="10"/>
  <c r="AL1787" i="10"/>
  <c r="AL1788" i="10"/>
  <c r="AL1789" i="10"/>
  <c r="AL1790" i="10"/>
  <c r="AL1791" i="10"/>
  <c r="AL1792" i="10"/>
  <c r="AL1793" i="10"/>
  <c r="AL1794" i="10"/>
  <c r="AL1795" i="10"/>
  <c r="AL1796" i="10"/>
  <c r="AL1797" i="10"/>
  <c r="AL1798" i="10"/>
  <c r="AL1799" i="10"/>
  <c r="AL1800" i="10"/>
  <c r="AL1801" i="10"/>
  <c r="AL1802" i="10"/>
  <c r="AL1803" i="10"/>
  <c r="AL1804" i="10"/>
  <c r="AL1805" i="10"/>
  <c r="AL1806" i="10"/>
  <c r="AL1807" i="10"/>
  <c r="AL1808" i="10"/>
  <c r="AL1809" i="10"/>
  <c r="AL1810" i="10"/>
  <c r="AL1811" i="10"/>
  <c r="AL1812" i="10"/>
  <c r="AL1813" i="10"/>
  <c r="AL1814" i="10"/>
  <c r="AL1815" i="10"/>
  <c r="AL1816" i="10"/>
  <c r="AL1817" i="10"/>
  <c r="AL1818" i="10"/>
  <c r="AL1819" i="10"/>
  <c r="AL1820" i="10"/>
  <c r="AL1821" i="10"/>
  <c r="AL1822" i="10"/>
  <c r="AL1823" i="10"/>
  <c r="AL1824" i="10"/>
  <c r="AL1825" i="10"/>
  <c r="AL1826" i="10"/>
  <c r="AL1827" i="10"/>
  <c r="AL1828" i="10"/>
  <c r="AL1829" i="10"/>
  <c r="AL1830" i="10"/>
  <c r="AL1831" i="10"/>
  <c r="AL1832" i="10"/>
  <c r="AL1833" i="10"/>
  <c r="AL1834" i="10"/>
  <c r="AL1835" i="10"/>
  <c r="AL1836" i="10"/>
  <c r="AL1837" i="10"/>
  <c r="AL1838" i="10"/>
  <c r="AL1839" i="10"/>
  <c r="AL1840" i="10"/>
  <c r="AL1841" i="10"/>
  <c r="AL1842" i="10"/>
  <c r="AL1843" i="10"/>
  <c r="AL1844" i="10"/>
  <c r="AL1845" i="10"/>
  <c r="AL1846" i="10"/>
  <c r="AL1847" i="10"/>
  <c r="AL1848" i="10"/>
  <c r="AL1849" i="10"/>
  <c r="AL1850" i="10"/>
  <c r="AL1851" i="10"/>
  <c r="AL1852" i="10"/>
  <c r="AL1853" i="10"/>
  <c r="AL1854" i="10"/>
  <c r="AL1855" i="10"/>
  <c r="AL1856" i="10"/>
  <c r="AL1857" i="10"/>
  <c r="AL1858" i="10"/>
  <c r="AL1859" i="10"/>
  <c r="AL1860" i="10"/>
  <c r="AL1861" i="10"/>
  <c r="AL1862" i="10"/>
  <c r="AL1863" i="10"/>
  <c r="AL1864" i="10"/>
  <c r="AL1865" i="10"/>
  <c r="AL1866" i="10"/>
  <c r="AL1867" i="10"/>
  <c r="AL1868" i="10"/>
  <c r="AL1869" i="10"/>
  <c r="AL1870" i="10"/>
  <c r="AL1871" i="10"/>
  <c r="AL1872" i="10"/>
  <c r="AL1873" i="10"/>
  <c r="AL1874" i="10"/>
  <c r="AL1875" i="10"/>
  <c r="AL1876" i="10"/>
  <c r="AL1877" i="10"/>
  <c r="AL1878" i="10"/>
  <c r="AL1879" i="10"/>
  <c r="AL1880" i="10"/>
  <c r="AL1881" i="10"/>
  <c r="AL1882" i="10"/>
  <c r="AL1883" i="10"/>
  <c r="AL1884" i="10"/>
  <c r="AL1885" i="10"/>
  <c r="AL1886" i="10"/>
  <c r="AL1887" i="10"/>
  <c r="AL1888" i="10"/>
  <c r="AL1889" i="10"/>
  <c r="AL1890" i="10"/>
  <c r="AL1891" i="10"/>
  <c r="AL1892" i="10"/>
  <c r="AL1893" i="10"/>
  <c r="AL1894" i="10"/>
  <c r="AL1895" i="10"/>
  <c r="AL1896" i="10"/>
  <c r="AL1897" i="10"/>
  <c r="AL1898" i="10"/>
  <c r="AL1899" i="10"/>
  <c r="AL1900" i="10"/>
  <c r="AL1901" i="10"/>
  <c r="AL1902" i="10"/>
  <c r="AL1903" i="10"/>
  <c r="AL1904" i="10"/>
  <c r="AL1905" i="10"/>
  <c r="AL1906" i="10"/>
  <c r="AL1907" i="10"/>
  <c r="AL1908" i="10"/>
  <c r="AL1909" i="10"/>
  <c r="AL1910" i="10"/>
  <c r="AL1911" i="10"/>
  <c r="AL1912" i="10"/>
  <c r="AL1913" i="10"/>
  <c r="AL1914" i="10"/>
  <c r="AL1915" i="10"/>
  <c r="AL1916" i="10"/>
  <c r="AL1917" i="10"/>
  <c r="AL1918" i="10"/>
  <c r="AL1919" i="10"/>
  <c r="AL1920" i="10"/>
  <c r="AL1921" i="10"/>
  <c r="AL1922" i="10"/>
  <c r="AL1923" i="10"/>
  <c r="AL1924" i="10"/>
  <c r="AL1925" i="10"/>
  <c r="AL1926" i="10"/>
  <c r="AL1927" i="10"/>
  <c r="AL1928" i="10"/>
  <c r="AL1929" i="10"/>
  <c r="AL1930" i="10"/>
  <c r="AL1931" i="10"/>
  <c r="AL1932" i="10"/>
  <c r="AL1933" i="10"/>
  <c r="AL1934" i="10"/>
  <c r="AL1935" i="10"/>
  <c r="AL1936" i="10"/>
  <c r="AL1937" i="10"/>
  <c r="AL1938" i="10"/>
  <c r="AL1939" i="10"/>
  <c r="AL1940" i="10"/>
  <c r="AL1941" i="10"/>
  <c r="AL1942" i="10"/>
  <c r="AL1943" i="10"/>
  <c r="AL1944" i="10"/>
  <c r="AL1945" i="10"/>
  <c r="AL1946" i="10"/>
  <c r="AL1947" i="10"/>
  <c r="AL1948" i="10"/>
  <c r="AL1949" i="10"/>
  <c r="AL1950" i="10"/>
  <c r="AL1951" i="10"/>
  <c r="AL1952" i="10"/>
  <c r="AL1953" i="10"/>
  <c r="AL1954" i="10"/>
  <c r="AL1955" i="10"/>
  <c r="AL1956" i="10"/>
  <c r="AL1957" i="10"/>
  <c r="AL1958" i="10"/>
  <c r="AL1959" i="10"/>
  <c r="AL1960" i="10"/>
  <c r="AL1961" i="10"/>
  <c r="AL1962" i="10"/>
  <c r="AL1963" i="10"/>
  <c r="AL1964" i="10"/>
  <c r="AL1965" i="10"/>
  <c r="AL1966" i="10"/>
  <c r="AL1967" i="10"/>
  <c r="AL1968" i="10"/>
  <c r="AL1969" i="10"/>
  <c r="AL1970" i="10"/>
  <c r="AL1971" i="10"/>
  <c r="AL1972" i="10"/>
  <c r="AL1973" i="10"/>
  <c r="AL1974" i="10"/>
  <c r="AL1975" i="10"/>
  <c r="AL1976" i="10"/>
  <c r="AL1977" i="10"/>
  <c r="AL1978" i="10"/>
  <c r="AL1979" i="10"/>
  <c r="AL1980" i="10"/>
  <c r="AL1981" i="10"/>
  <c r="AL1982" i="10"/>
  <c r="AL1983" i="10"/>
  <c r="AL1984" i="10"/>
  <c r="AL1985" i="10"/>
  <c r="AL1986" i="10"/>
  <c r="AL1987" i="10"/>
  <c r="AL1988" i="10"/>
  <c r="AL1989" i="10"/>
  <c r="AL1990" i="10"/>
  <c r="AL1991" i="10"/>
  <c r="AL1992" i="10"/>
  <c r="AL1993" i="10"/>
  <c r="AL1994" i="10"/>
  <c r="AL1995" i="10"/>
  <c r="AL1996" i="10"/>
  <c r="AL1997" i="10"/>
  <c r="AL1998" i="10"/>
  <c r="AL1999" i="10"/>
  <c r="AL2000" i="10"/>
  <c r="AL2001" i="10"/>
  <c r="AL2002" i="10"/>
  <c r="AL2003" i="10"/>
  <c r="AL2004" i="10"/>
  <c r="AL2005" i="10"/>
  <c r="AL2006" i="10"/>
  <c r="AL2007" i="10"/>
  <c r="AL2008" i="10"/>
  <c r="AL2009" i="10"/>
  <c r="AL2010" i="10"/>
  <c r="AL2011" i="10"/>
  <c r="AL2012" i="10"/>
  <c r="AL2013" i="10"/>
  <c r="AL2014" i="10"/>
  <c r="AL2015" i="10"/>
  <c r="AL2016" i="10"/>
  <c r="AL2017" i="10"/>
  <c r="AL2018" i="10"/>
  <c r="AL2019" i="10"/>
  <c r="AL2020" i="10"/>
  <c r="AL2021" i="10"/>
  <c r="AL2022" i="10"/>
  <c r="AL2023" i="10"/>
  <c r="AL2024" i="10"/>
  <c r="AL2025" i="10"/>
  <c r="AL2026" i="10"/>
  <c r="AL2027" i="10"/>
  <c r="AL2028" i="10"/>
  <c r="AL2029" i="10"/>
  <c r="AL2030" i="10"/>
  <c r="AL2031" i="10"/>
  <c r="AL2032" i="10"/>
  <c r="AL2033" i="10"/>
  <c r="AL2034" i="10"/>
  <c r="AL2035" i="10"/>
  <c r="AL2036" i="10"/>
  <c r="AL2037" i="10"/>
  <c r="AL2038" i="10"/>
  <c r="AL2039" i="10"/>
  <c r="AL2040" i="10"/>
  <c r="AL2041" i="10"/>
  <c r="AL2042" i="10"/>
  <c r="AL2043" i="10"/>
  <c r="AL2044" i="10"/>
  <c r="AL2045" i="10"/>
  <c r="AL2046" i="10"/>
  <c r="AL2047" i="10"/>
  <c r="AL2048" i="10"/>
  <c r="AL2049" i="10"/>
  <c r="AL2050" i="10"/>
  <c r="AL2051" i="10"/>
  <c r="AL2052" i="10"/>
  <c r="AL2053" i="10"/>
  <c r="AL2054" i="10"/>
  <c r="AL2055" i="10"/>
  <c r="AL2056" i="10"/>
  <c r="AL2057" i="10"/>
  <c r="AL2058" i="10"/>
  <c r="AL2059" i="10"/>
  <c r="AL2060" i="10"/>
  <c r="AL2061" i="10"/>
  <c r="AL2062" i="10"/>
  <c r="AL2063" i="10"/>
  <c r="AL2064" i="10"/>
  <c r="AL2065" i="10"/>
  <c r="AL2066" i="10"/>
  <c r="AL2067" i="10"/>
  <c r="AL2068" i="10"/>
  <c r="AL2069" i="10"/>
  <c r="AL2070" i="10"/>
  <c r="AL2071" i="10"/>
  <c r="AL2072" i="10"/>
  <c r="AL2073" i="10"/>
  <c r="AL2074" i="10"/>
  <c r="AL2075" i="10"/>
  <c r="AL2076" i="10"/>
  <c r="AL2077" i="10"/>
  <c r="AL2078" i="10"/>
  <c r="AL2079" i="10"/>
  <c r="AL2080" i="10"/>
  <c r="AL2081" i="10"/>
  <c r="AL2082" i="10"/>
  <c r="AL2083" i="10"/>
  <c r="AL2084" i="10"/>
  <c r="AL2085" i="10"/>
  <c r="AL2086" i="10"/>
  <c r="AL2087" i="10"/>
  <c r="AL2088" i="10"/>
  <c r="AL2089" i="10"/>
  <c r="AL2090" i="10"/>
  <c r="AL2091" i="10"/>
  <c r="AL2092" i="10"/>
  <c r="AL2093" i="10"/>
  <c r="AL2094" i="10"/>
  <c r="AL2095" i="10"/>
  <c r="AL2096" i="10"/>
  <c r="AL2097" i="10"/>
  <c r="AL2098" i="10"/>
  <c r="AL2099" i="10"/>
  <c r="AL2100" i="10"/>
  <c r="AL2101" i="10"/>
  <c r="AL2102" i="10"/>
  <c r="AL2103" i="10"/>
  <c r="AL2104" i="10"/>
  <c r="AL2105" i="10"/>
  <c r="AL2106" i="10"/>
  <c r="AL2107" i="10"/>
  <c r="AL2108" i="10"/>
  <c r="AL2109" i="10"/>
  <c r="AL2110" i="10"/>
  <c r="AL2111" i="10"/>
  <c r="AL2112" i="10"/>
  <c r="AL2113" i="10"/>
  <c r="AL2114" i="10"/>
  <c r="AL2115" i="10"/>
  <c r="AL2116" i="10"/>
  <c r="AL2117" i="10"/>
  <c r="AL2118" i="10"/>
  <c r="AL2119" i="10"/>
  <c r="AL2120" i="10"/>
  <c r="AL2121" i="10"/>
  <c r="AL2122" i="10"/>
  <c r="AL2123" i="10"/>
  <c r="AL2124" i="10"/>
  <c r="AL2125" i="10"/>
  <c r="AL2126" i="10"/>
  <c r="AL2127" i="10"/>
  <c r="AL2128" i="10"/>
  <c r="AL2129" i="10"/>
  <c r="AL2130" i="10"/>
  <c r="AL2131" i="10"/>
  <c r="AL2132" i="10"/>
  <c r="AL2133" i="10"/>
  <c r="AL2134" i="10"/>
  <c r="AL2135" i="10"/>
  <c r="AL2136" i="10"/>
  <c r="AL2137" i="10"/>
  <c r="AL2138" i="10"/>
  <c r="AL2139" i="10"/>
  <c r="AL2140" i="10"/>
  <c r="AL2141" i="10"/>
  <c r="AL2142" i="10"/>
  <c r="AL2143" i="10"/>
  <c r="AL2144" i="10"/>
  <c r="AL2145" i="10"/>
  <c r="AL2146" i="10"/>
  <c r="AL2147" i="10"/>
  <c r="AL2148" i="10"/>
  <c r="AL2149" i="10"/>
  <c r="AL2150" i="10"/>
  <c r="AL2151" i="10"/>
  <c r="AL2152" i="10"/>
  <c r="AL2153" i="10"/>
  <c r="AL2154" i="10"/>
  <c r="AL2155" i="10"/>
  <c r="AL2156" i="10"/>
  <c r="AL2157" i="10"/>
  <c r="AL2158" i="10"/>
  <c r="AL2159" i="10"/>
  <c r="AL2160" i="10"/>
  <c r="AL2161" i="10"/>
  <c r="AL2162" i="10"/>
  <c r="AL2163" i="10"/>
  <c r="AL2164" i="10"/>
  <c r="AL2165" i="10"/>
  <c r="AL2166" i="10"/>
  <c r="AL2167" i="10"/>
  <c r="AL2168" i="10"/>
  <c r="AL2169" i="10"/>
  <c r="AL2170" i="10"/>
  <c r="AL2171" i="10"/>
  <c r="AL2172" i="10"/>
  <c r="AL2173" i="10"/>
  <c r="AL2174" i="10"/>
  <c r="AL2175" i="10"/>
  <c r="AL2176" i="10"/>
  <c r="AL2177" i="10"/>
  <c r="AL2178" i="10"/>
  <c r="AL2179" i="10"/>
  <c r="AL2180" i="10"/>
  <c r="AL2181" i="10"/>
  <c r="AL2182" i="10"/>
  <c r="AL2183" i="10"/>
  <c r="AL2184" i="10"/>
  <c r="AL2185" i="10"/>
  <c r="AL2186" i="10"/>
  <c r="AL2187" i="10"/>
  <c r="AL2188" i="10"/>
  <c r="AL2189" i="10"/>
  <c r="AL2190" i="10"/>
  <c r="AL2191" i="10"/>
  <c r="AL2192" i="10"/>
  <c r="AL2193" i="10"/>
  <c r="AL2194" i="10"/>
  <c r="AL2195" i="10"/>
  <c r="AL2196" i="10"/>
  <c r="AL2197" i="10"/>
  <c r="AL2198" i="10"/>
  <c r="AL2199" i="10"/>
  <c r="AL2200" i="10"/>
  <c r="AL2201" i="10"/>
  <c r="AL2202" i="10"/>
  <c r="AL2203" i="10"/>
  <c r="AL2204" i="10"/>
  <c r="AL2205" i="10"/>
  <c r="AL2206" i="10"/>
  <c r="AL2207" i="10"/>
  <c r="AL2208" i="10"/>
  <c r="AL2209" i="10"/>
  <c r="AL2210" i="10"/>
  <c r="AL2211" i="10"/>
  <c r="AL2212" i="10"/>
  <c r="AL2213" i="10"/>
  <c r="AL2214" i="10"/>
  <c r="AL2215" i="10"/>
  <c r="AL2216" i="10"/>
  <c r="AL2217" i="10"/>
  <c r="AL2218" i="10"/>
  <c r="AL2219" i="10"/>
  <c r="AL2220" i="10"/>
  <c r="AL2221" i="10"/>
  <c r="AL2222" i="10"/>
  <c r="AL2223" i="10"/>
  <c r="AL2224" i="10"/>
  <c r="AL2225" i="10"/>
  <c r="AL2226" i="10"/>
  <c r="AL2227" i="10"/>
  <c r="AL2228" i="10"/>
  <c r="AL2229" i="10"/>
  <c r="AL2230" i="10"/>
  <c r="AL2231" i="10"/>
  <c r="AL2232" i="10"/>
  <c r="AL2233" i="10"/>
  <c r="AL2234" i="10"/>
  <c r="AL2235" i="10"/>
  <c r="AL2236" i="10"/>
  <c r="AL2237" i="10"/>
  <c r="AL2238" i="10"/>
  <c r="AL2239" i="10"/>
  <c r="AL2240" i="10"/>
  <c r="AL2241" i="10"/>
  <c r="AL2242" i="10"/>
  <c r="AL2243" i="10"/>
  <c r="AL2244" i="10"/>
  <c r="AL2245" i="10"/>
  <c r="AL2246" i="10"/>
  <c r="AL2247" i="10"/>
  <c r="AL2248" i="10"/>
  <c r="AL2249" i="10"/>
  <c r="AL2250" i="10"/>
  <c r="AL2251" i="10"/>
  <c r="AL2252" i="10"/>
  <c r="AL2253" i="10"/>
  <c r="AL2254" i="10"/>
  <c r="AL2255" i="10"/>
  <c r="AL2256" i="10"/>
  <c r="AL2257" i="10"/>
  <c r="AL2258" i="10"/>
  <c r="AL2259" i="10"/>
  <c r="AL2260" i="10"/>
  <c r="AL2261" i="10"/>
  <c r="AL2262" i="10"/>
  <c r="AL2263" i="10"/>
  <c r="AL2264" i="10"/>
  <c r="AL2265" i="10"/>
  <c r="AL2266" i="10"/>
  <c r="AL2267" i="10"/>
  <c r="AL2268" i="10"/>
  <c r="AL2269" i="10"/>
  <c r="AL2270" i="10"/>
  <c r="AL2271" i="10"/>
  <c r="AL2272" i="10"/>
  <c r="AL2273" i="10"/>
  <c r="AL2274" i="10"/>
  <c r="AL2275" i="10"/>
  <c r="AL2276" i="10"/>
  <c r="AL2277" i="10"/>
  <c r="AL2278" i="10"/>
  <c r="AL2279" i="10"/>
  <c r="AL2280" i="10"/>
  <c r="AL2281" i="10"/>
  <c r="AL2282" i="10"/>
  <c r="AL2283" i="10"/>
  <c r="AL2284" i="10"/>
  <c r="AL2285" i="10"/>
  <c r="AL2286" i="10"/>
  <c r="AL2287" i="10"/>
  <c r="AL2288" i="10"/>
  <c r="AL2289" i="10"/>
  <c r="AL2290" i="10"/>
  <c r="AL2291" i="10"/>
  <c r="AL2292" i="10"/>
  <c r="AL2293" i="10"/>
  <c r="AL2294" i="10"/>
  <c r="AL2295" i="10"/>
  <c r="AL2296" i="10"/>
  <c r="AL2297" i="10"/>
  <c r="AL2298" i="10"/>
  <c r="AL2299" i="10"/>
  <c r="AL2300" i="10"/>
  <c r="AL2301" i="10"/>
  <c r="AL2302" i="10"/>
  <c r="AL2303" i="10"/>
  <c r="AL2304" i="10"/>
  <c r="AL2305" i="10"/>
  <c r="AL2306" i="10"/>
  <c r="AL2307" i="10"/>
  <c r="AL2308" i="10"/>
  <c r="AL2309" i="10"/>
  <c r="AL2310" i="10"/>
  <c r="AL2311" i="10"/>
  <c r="AL2312" i="10"/>
  <c r="AL2313" i="10"/>
  <c r="AL2314" i="10"/>
  <c r="AL2315" i="10"/>
  <c r="AL2316" i="10"/>
  <c r="AL2317" i="10"/>
  <c r="AL2318" i="10"/>
  <c r="AL2319" i="10"/>
  <c r="AL2320" i="10"/>
  <c r="AL2321" i="10"/>
  <c r="AL2322" i="10"/>
  <c r="AL2323" i="10"/>
  <c r="AL2324" i="10"/>
  <c r="AL2325" i="10"/>
  <c r="AL2326" i="10"/>
  <c r="AL2327" i="10"/>
  <c r="AL2328" i="10"/>
  <c r="AL2329" i="10"/>
  <c r="AL2330" i="10"/>
  <c r="AL2331" i="10"/>
  <c r="AL2332" i="10"/>
  <c r="AL2333" i="10"/>
  <c r="AL2334" i="10"/>
  <c r="AL2335" i="10"/>
  <c r="AL2336" i="10"/>
  <c r="AL2337" i="10"/>
  <c r="AL2338" i="10"/>
  <c r="AL2339" i="10"/>
  <c r="AL2340" i="10"/>
  <c r="AL2341" i="10"/>
  <c r="AL2342" i="10"/>
  <c r="AL2343" i="10"/>
  <c r="AL2344" i="10"/>
  <c r="AL2345" i="10"/>
  <c r="AL2346" i="10"/>
  <c r="AL2347" i="10"/>
  <c r="AL2348" i="10"/>
  <c r="AL2349" i="10"/>
  <c r="AL2350" i="10"/>
  <c r="AL2351" i="10"/>
  <c r="AL2352" i="10"/>
  <c r="AL2353" i="10"/>
  <c r="AL2354" i="10"/>
  <c r="AL2355" i="10"/>
  <c r="AL2356" i="10"/>
  <c r="AL2357" i="10"/>
  <c r="AL2358" i="10"/>
  <c r="AL2359" i="10"/>
  <c r="AL2360" i="10"/>
  <c r="AL2361" i="10"/>
  <c r="AL2362" i="10"/>
  <c r="AL2363" i="10"/>
  <c r="AL2364" i="10"/>
  <c r="AL2365" i="10"/>
  <c r="AL2366" i="10"/>
  <c r="AL2367" i="10"/>
  <c r="AL2368" i="10"/>
  <c r="AL2369" i="10"/>
  <c r="AL2370" i="10"/>
  <c r="AL2371" i="10"/>
  <c r="AL2372" i="10"/>
  <c r="AL2373" i="10"/>
  <c r="AL2374" i="10"/>
  <c r="AL2375" i="10"/>
  <c r="AL2376" i="10"/>
  <c r="AL2377" i="10"/>
  <c r="AL2378" i="10"/>
  <c r="AL2379" i="10"/>
  <c r="AL2380" i="10"/>
  <c r="AL2381" i="10"/>
  <c r="AL2382" i="10"/>
  <c r="AL2383" i="10"/>
  <c r="AL2384" i="10"/>
  <c r="AL2385" i="10"/>
  <c r="AL2386" i="10"/>
  <c r="AL2387" i="10"/>
  <c r="AL2388" i="10"/>
  <c r="AL2389" i="10"/>
  <c r="AL2390" i="10"/>
  <c r="AL2391" i="10"/>
  <c r="AL2392" i="10"/>
  <c r="AL2393" i="10"/>
  <c r="AL2394" i="10"/>
  <c r="AL2395" i="10"/>
  <c r="AL2396" i="10"/>
  <c r="AL2397" i="10"/>
  <c r="AL2398" i="10"/>
  <c r="AL2399" i="10"/>
  <c r="AL2400" i="10"/>
  <c r="AL2401" i="10"/>
  <c r="AL2402" i="10"/>
  <c r="AL2403" i="10"/>
  <c r="AL2404" i="10"/>
  <c r="AL2405" i="10"/>
  <c r="AL2406" i="10"/>
  <c r="AL2407" i="10"/>
  <c r="AL2408" i="10"/>
  <c r="AL2409" i="10"/>
  <c r="AL2410" i="10"/>
  <c r="AL2411" i="10"/>
  <c r="AL2412" i="10"/>
  <c r="AL2413" i="10"/>
  <c r="AL2414" i="10"/>
  <c r="AL2415" i="10"/>
  <c r="AL2416" i="10"/>
  <c r="AL2417" i="10"/>
  <c r="AL2418" i="10"/>
  <c r="AL2419" i="10"/>
  <c r="AL2420" i="10"/>
  <c r="AL2421" i="10"/>
  <c r="AL2422" i="10"/>
  <c r="AL2423" i="10"/>
  <c r="AL2424" i="10"/>
  <c r="AL2425" i="10"/>
  <c r="AL2426" i="10"/>
  <c r="AL2427" i="10"/>
  <c r="AL2428" i="10"/>
  <c r="AL2429" i="10"/>
  <c r="AL2430" i="10"/>
  <c r="AL2431" i="10"/>
  <c r="AL2432" i="10"/>
  <c r="AL2433" i="10"/>
  <c r="AL2434" i="10"/>
  <c r="AL2435" i="10"/>
  <c r="AL2436" i="10"/>
  <c r="AL2437" i="10"/>
  <c r="AL2438" i="10"/>
  <c r="AL2439" i="10"/>
  <c r="AL2440" i="10"/>
  <c r="AL2441" i="10"/>
  <c r="AL2442" i="10"/>
  <c r="AL2443" i="10"/>
  <c r="AL2444" i="10"/>
  <c r="AL2445" i="10"/>
  <c r="AL2446" i="10"/>
  <c r="AL2447" i="10"/>
  <c r="AL2448" i="10"/>
  <c r="AL2449" i="10"/>
  <c r="AL2450" i="10"/>
  <c r="AL2451" i="10"/>
  <c r="AL2452" i="10"/>
  <c r="AL2453" i="10"/>
  <c r="AL2454" i="10"/>
  <c r="AL2455" i="10"/>
  <c r="AL2456" i="10"/>
  <c r="AL2457" i="10"/>
  <c r="AL2458" i="10"/>
  <c r="AL2459" i="10"/>
  <c r="AL2460" i="10"/>
  <c r="AL2461" i="10"/>
  <c r="AL2462" i="10"/>
  <c r="AL2463" i="10"/>
  <c r="AL2464" i="10"/>
  <c r="AL2465" i="10"/>
  <c r="AL2466" i="10"/>
  <c r="AL2467" i="10"/>
  <c r="AL2468" i="10"/>
  <c r="AL2469" i="10"/>
  <c r="AL2470" i="10"/>
  <c r="AL2471" i="10"/>
  <c r="AL2472" i="10"/>
  <c r="AL2473" i="10"/>
  <c r="AL2474" i="10"/>
  <c r="AL2475" i="10"/>
  <c r="AL2476" i="10"/>
  <c r="AL2477" i="10"/>
  <c r="AL2478" i="10"/>
  <c r="AL2479" i="10"/>
  <c r="AL2480" i="10"/>
  <c r="AL2481" i="10"/>
  <c r="AL2482" i="10"/>
  <c r="AL2483" i="10"/>
  <c r="AL2484" i="10"/>
  <c r="AL2485" i="10"/>
  <c r="AL2486" i="10"/>
  <c r="AL2487" i="10"/>
  <c r="AL2488" i="10"/>
  <c r="AL2489" i="10"/>
  <c r="AL2490" i="10"/>
  <c r="AL2491" i="10"/>
  <c r="AL2492" i="10"/>
  <c r="AL2493" i="10"/>
  <c r="AL2494" i="10"/>
  <c r="AL2495" i="10"/>
  <c r="AL2496" i="10"/>
  <c r="AL2497" i="10"/>
  <c r="AL2498" i="10"/>
  <c r="AL2499" i="10"/>
  <c r="AL2500" i="10"/>
  <c r="AL2501" i="10"/>
  <c r="AL2502" i="10"/>
  <c r="AL2503" i="10"/>
  <c r="AL2504" i="10"/>
  <c r="AL2505" i="10"/>
  <c r="AL2506" i="10"/>
  <c r="AL2507" i="10"/>
  <c r="AL2508" i="10"/>
  <c r="AL2509" i="10"/>
  <c r="AL2510" i="10"/>
  <c r="AL2511" i="10"/>
  <c r="AL2512" i="10"/>
  <c r="AL2513" i="10"/>
  <c r="AL2514" i="10"/>
  <c r="AL2515" i="10"/>
  <c r="AL2516" i="10"/>
  <c r="AL2517" i="10"/>
  <c r="AL2518" i="10"/>
  <c r="AL2519" i="10"/>
  <c r="AL2520" i="10"/>
  <c r="AL2521" i="10"/>
  <c r="AL2522" i="10"/>
  <c r="AL2523" i="10"/>
  <c r="AL2524" i="10"/>
  <c r="AL2525" i="10"/>
  <c r="AL2526" i="10"/>
  <c r="AL2527" i="10"/>
  <c r="AL2528" i="10"/>
  <c r="AL2529" i="10"/>
  <c r="AL2530" i="10"/>
  <c r="AL2531" i="10"/>
  <c r="AL2532" i="10"/>
  <c r="AL2533" i="10"/>
  <c r="AL2534" i="10"/>
  <c r="AL2535" i="10"/>
  <c r="AL2536" i="10"/>
  <c r="AL2537" i="10"/>
  <c r="AL2538" i="10"/>
  <c r="AL2539" i="10"/>
  <c r="AL2540" i="10"/>
  <c r="AL2541" i="10"/>
  <c r="AL2542" i="10"/>
  <c r="AL2543" i="10"/>
  <c r="AL2544" i="10"/>
  <c r="AL2545" i="10"/>
  <c r="AL2546" i="10"/>
  <c r="AL2547" i="10"/>
  <c r="AL2548" i="10"/>
  <c r="AL2549" i="10"/>
  <c r="AL2550" i="10"/>
  <c r="AL2551" i="10"/>
  <c r="AL2552" i="10"/>
  <c r="AL2553" i="10"/>
  <c r="AL2554" i="10"/>
  <c r="AL2555" i="10"/>
  <c r="AL2556" i="10"/>
  <c r="AL2557" i="10"/>
  <c r="AL2558" i="10"/>
  <c r="AL2559" i="10"/>
  <c r="AL2560" i="10"/>
  <c r="AL2561" i="10"/>
  <c r="AL2562" i="10"/>
  <c r="AL2563" i="10"/>
  <c r="AL2564" i="10"/>
  <c r="AL2565" i="10"/>
  <c r="AL2566" i="10"/>
  <c r="AL2567" i="10"/>
  <c r="AL2568" i="10"/>
  <c r="AL2569" i="10"/>
  <c r="AL2570" i="10"/>
  <c r="AL2571" i="10"/>
  <c r="AL2572" i="10"/>
  <c r="AL2573" i="10"/>
  <c r="AL2574" i="10"/>
  <c r="AL2575" i="10"/>
  <c r="AL2576" i="10"/>
  <c r="AL2577" i="10"/>
  <c r="AL2578" i="10"/>
  <c r="AL2579" i="10"/>
  <c r="AL2580" i="10"/>
  <c r="AL2581" i="10"/>
  <c r="AL2582" i="10"/>
  <c r="AL2583" i="10"/>
  <c r="AL2584" i="10"/>
  <c r="AL2585" i="10"/>
  <c r="AL2586" i="10"/>
  <c r="AL2587" i="10"/>
  <c r="AL2588" i="10"/>
  <c r="AL2589" i="10"/>
  <c r="AL2590" i="10"/>
  <c r="AL2591" i="10"/>
  <c r="AL2592" i="10"/>
  <c r="AL2593" i="10"/>
  <c r="AL2594" i="10"/>
  <c r="AL2595" i="10"/>
  <c r="AL2596" i="10"/>
  <c r="AL2597" i="10"/>
  <c r="AL2598" i="10"/>
  <c r="AL2599" i="10"/>
  <c r="AL2600" i="10"/>
  <c r="AL2601" i="10"/>
  <c r="AL2602" i="10"/>
  <c r="AL2603" i="10"/>
  <c r="AL2604" i="10"/>
  <c r="AL2605" i="10"/>
  <c r="AL2606" i="10"/>
  <c r="AL2607" i="10"/>
  <c r="AL2608" i="10"/>
  <c r="AL2609" i="10"/>
  <c r="AL2610" i="10"/>
  <c r="AL2611" i="10"/>
  <c r="AL2612" i="10"/>
  <c r="AL2613" i="10"/>
  <c r="AL2614" i="10"/>
  <c r="AL2615" i="10"/>
  <c r="AL2616" i="10"/>
  <c r="AL2617" i="10"/>
  <c r="AL2618" i="10"/>
  <c r="AL2619" i="10"/>
  <c r="AL2620" i="10"/>
  <c r="AL2621" i="10"/>
  <c r="AL2622" i="10"/>
  <c r="AL2623" i="10"/>
  <c r="AL2624" i="10"/>
  <c r="AL2625" i="10"/>
  <c r="AL2626" i="10"/>
  <c r="AL2627" i="10"/>
  <c r="AL2628" i="10"/>
  <c r="AL2629" i="10"/>
  <c r="AL2630" i="10"/>
  <c r="AL2631" i="10"/>
  <c r="AL2632" i="10"/>
  <c r="AL2633" i="10"/>
  <c r="AL2634" i="10"/>
  <c r="AL2635" i="10"/>
  <c r="AL2636" i="10"/>
  <c r="AL2637" i="10"/>
  <c r="AL2638" i="10"/>
  <c r="AL2639" i="10"/>
  <c r="AL2640" i="10"/>
  <c r="AL2641" i="10"/>
  <c r="AL2642" i="10"/>
  <c r="AL2643" i="10"/>
  <c r="AL2644" i="10"/>
  <c r="AL2645" i="10"/>
  <c r="AL2646" i="10"/>
  <c r="AL2647" i="10"/>
  <c r="AL2648" i="10"/>
  <c r="AL2649" i="10"/>
  <c r="AL2650" i="10"/>
  <c r="AL2651" i="10"/>
  <c r="AL2652" i="10"/>
  <c r="AL2653" i="10"/>
  <c r="AL2654" i="10"/>
  <c r="AL2655" i="10"/>
  <c r="AL2656" i="10"/>
  <c r="AL2657" i="10"/>
  <c r="AL2658" i="10"/>
  <c r="AL2659" i="10"/>
  <c r="AL2660" i="10"/>
  <c r="AL2661" i="10"/>
  <c r="AL2662" i="10"/>
  <c r="AL2663" i="10"/>
  <c r="AL2664" i="10"/>
  <c r="AL2665" i="10"/>
  <c r="AL2666" i="10"/>
  <c r="AL2667" i="10"/>
  <c r="AL2668" i="10"/>
  <c r="AL2669" i="10"/>
  <c r="AL2670" i="10"/>
  <c r="AL2671" i="10"/>
  <c r="AL2672" i="10"/>
  <c r="AL2673" i="10"/>
  <c r="AL2674" i="10"/>
  <c r="AL2675" i="10"/>
  <c r="AL2676" i="10"/>
  <c r="AL2677" i="10"/>
  <c r="AL2678" i="10"/>
  <c r="AL2679" i="10"/>
  <c r="AL2680" i="10"/>
  <c r="AL2681" i="10"/>
  <c r="AL2682" i="10"/>
  <c r="AL2683" i="10"/>
  <c r="AL2684" i="10"/>
  <c r="AL2685" i="10"/>
  <c r="AL2686" i="10"/>
  <c r="AL2687" i="10"/>
  <c r="AL2688" i="10"/>
  <c r="AL2689" i="10"/>
  <c r="AL2690" i="10"/>
  <c r="AL2691" i="10"/>
  <c r="AL2692" i="10"/>
  <c r="AL2693" i="10"/>
  <c r="AL2694" i="10"/>
  <c r="AL2695" i="10"/>
  <c r="AL2696" i="10"/>
  <c r="AL2697" i="10"/>
  <c r="AL2698" i="10"/>
  <c r="AL2699" i="10"/>
  <c r="AL2700" i="10"/>
  <c r="AL2701" i="10"/>
  <c r="AL2702" i="10"/>
  <c r="AL2703" i="10"/>
  <c r="AL2704" i="10"/>
  <c r="AL2705" i="10"/>
  <c r="AL2706" i="10"/>
  <c r="AL2707" i="10"/>
  <c r="AL2708" i="10"/>
  <c r="AL2709" i="10"/>
  <c r="AL2710" i="10"/>
  <c r="AL2711" i="10"/>
  <c r="AL2712" i="10"/>
  <c r="AL2713" i="10"/>
  <c r="AL2714" i="10"/>
  <c r="AL2715" i="10"/>
  <c r="AL2716" i="10"/>
  <c r="AL2717" i="10"/>
  <c r="AL2718" i="10"/>
  <c r="AL2719" i="10"/>
  <c r="AL2720" i="10"/>
  <c r="AL2721" i="10"/>
  <c r="AL2722" i="10"/>
  <c r="AL2723" i="10"/>
  <c r="AL2724" i="10"/>
  <c r="AL2725" i="10"/>
  <c r="AL2726" i="10"/>
  <c r="AL2727" i="10"/>
  <c r="AL2728" i="10"/>
  <c r="AL2729" i="10"/>
  <c r="AL2730" i="10"/>
  <c r="AL2731" i="10"/>
  <c r="AL2732" i="10"/>
  <c r="AL2733" i="10"/>
  <c r="AL2734" i="10"/>
  <c r="AL2735" i="10"/>
  <c r="AL2736" i="10"/>
  <c r="AL2737" i="10"/>
  <c r="AL2738" i="10"/>
  <c r="AL2739" i="10"/>
  <c r="AL2740" i="10"/>
  <c r="AL2741" i="10"/>
  <c r="AL2742" i="10"/>
  <c r="AL2743" i="10"/>
  <c r="AL2744" i="10"/>
  <c r="AL2745" i="10"/>
  <c r="AL2746" i="10"/>
  <c r="AL2747" i="10"/>
  <c r="AL2748" i="10"/>
  <c r="AL2749" i="10"/>
  <c r="AL2750" i="10"/>
  <c r="AL2751" i="10"/>
  <c r="AL2752" i="10"/>
  <c r="AL2753" i="10"/>
  <c r="AL2754" i="10"/>
  <c r="AL2755" i="10"/>
  <c r="AL2756" i="10"/>
  <c r="AL2757" i="10"/>
  <c r="AL2758" i="10"/>
  <c r="AL2759" i="10"/>
  <c r="AL2760" i="10"/>
  <c r="AL2761" i="10"/>
  <c r="AL2762" i="10"/>
  <c r="AL2763" i="10"/>
  <c r="AL2764" i="10"/>
  <c r="AL2765" i="10"/>
  <c r="AL2766" i="10"/>
  <c r="AL2767" i="10"/>
  <c r="AL2768" i="10"/>
  <c r="AL2769" i="10"/>
  <c r="AL2770" i="10"/>
  <c r="AL2771" i="10"/>
  <c r="AL2772" i="10"/>
  <c r="AL2773" i="10"/>
  <c r="AL2774" i="10"/>
  <c r="AL2775" i="10"/>
  <c r="AL2776" i="10"/>
  <c r="AL2777" i="10"/>
  <c r="AL2778" i="10"/>
  <c r="AL2779" i="10"/>
  <c r="AL2780" i="10"/>
  <c r="AL2781" i="10"/>
  <c r="AL2782" i="10"/>
  <c r="AL2783" i="10"/>
  <c r="AL2784" i="10"/>
  <c r="AL2785" i="10"/>
  <c r="AL2786" i="10"/>
  <c r="AL2787" i="10"/>
  <c r="AL2788" i="10"/>
  <c r="AL2789" i="10"/>
  <c r="AL2790" i="10"/>
  <c r="AL2791" i="10"/>
  <c r="AL2792" i="10"/>
  <c r="AL2793" i="10"/>
  <c r="AL2794" i="10"/>
  <c r="AL2795" i="10"/>
  <c r="AL2796" i="10"/>
  <c r="AL2797" i="10"/>
  <c r="AL2798" i="10"/>
  <c r="AL2799" i="10"/>
  <c r="AL2800" i="10"/>
  <c r="AL2801" i="10"/>
  <c r="AL2802" i="10"/>
  <c r="AL2803" i="10"/>
  <c r="AL2804" i="10"/>
  <c r="AL2805" i="10"/>
  <c r="AL2806" i="10"/>
  <c r="AL2807" i="10"/>
  <c r="AL2808" i="10"/>
  <c r="AL2809" i="10"/>
  <c r="AL2810" i="10"/>
  <c r="AL2811" i="10"/>
  <c r="AL2812" i="10"/>
  <c r="AL2813" i="10"/>
  <c r="AL2814" i="10"/>
  <c r="AL2815" i="10"/>
  <c r="AL2816" i="10"/>
  <c r="AL2817" i="10"/>
  <c r="AL2818" i="10"/>
  <c r="AL2819" i="10"/>
  <c r="AL2820" i="10"/>
  <c r="AL2821" i="10"/>
  <c r="AL2822" i="10"/>
  <c r="AL2823" i="10"/>
  <c r="AL2824" i="10"/>
  <c r="AL2825" i="10"/>
  <c r="AL2826" i="10"/>
  <c r="AL2827" i="10"/>
  <c r="AL2828" i="10"/>
  <c r="AL2829" i="10"/>
  <c r="AL2830" i="10"/>
  <c r="AL2831" i="10"/>
  <c r="AL2832" i="10"/>
  <c r="AL2833" i="10"/>
  <c r="AL2834" i="10"/>
  <c r="AL2835" i="10"/>
  <c r="AL2836" i="10"/>
  <c r="AL2837" i="10"/>
  <c r="AL2838" i="10"/>
  <c r="AL2839" i="10"/>
  <c r="AL2840" i="10"/>
  <c r="AL2841" i="10"/>
  <c r="AL2842" i="10"/>
  <c r="AL2843" i="10"/>
  <c r="AL2844" i="10"/>
  <c r="AL2845" i="10"/>
  <c r="AL2846" i="10"/>
  <c r="AL2847" i="10"/>
  <c r="AL2848" i="10"/>
  <c r="AL2849" i="10"/>
  <c r="AL2850" i="10"/>
  <c r="AL2851" i="10"/>
  <c r="AL2852" i="10"/>
  <c r="AL2853" i="10"/>
  <c r="AL2854" i="10"/>
  <c r="AL2855" i="10"/>
  <c r="AL2856" i="10"/>
  <c r="AL2857" i="10"/>
  <c r="AL2858" i="10"/>
  <c r="AL2859" i="10"/>
  <c r="AL2860" i="10"/>
  <c r="AL2861" i="10"/>
  <c r="AL2862" i="10"/>
  <c r="AL2863" i="10"/>
  <c r="AL2864" i="10"/>
  <c r="AL2865" i="10"/>
  <c r="AL2866" i="10"/>
  <c r="AL2867" i="10"/>
  <c r="AL2868" i="10"/>
  <c r="AL2869" i="10"/>
  <c r="AL2870" i="10"/>
  <c r="AL2871" i="10"/>
  <c r="AL2872" i="10"/>
  <c r="AL2873" i="10"/>
  <c r="AL2874" i="10"/>
  <c r="AL2875" i="10"/>
  <c r="AL2876" i="10"/>
  <c r="AL2877" i="10"/>
  <c r="AL2878" i="10"/>
  <c r="AL2879" i="10"/>
  <c r="AL2880" i="10"/>
  <c r="AL2881" i="10"/>
  <c r="AL2882" i="10"/>
  <c r="AL2883" i="10"/>
  <c r="AL2884" i="10"/>
  <c r="AL2885" i="10"/>
  <c r="AL2886" i="10"/>
  <c r="AL2887" i="10"/>
  <c r="AL2888" i="10"/>
  <c r="AL2889" i="10"/>
  <c r="AL2890" i="10"/>
  <c r="AL2891" i="10"/>
  <c r="AL2892" i="10"/>
  <c r="AL2893" i="10"/>
  <c r="AL2894" i="10"/>
  <c r="AL2895" i="10"/>
  <c r="AL2896" i="10"/>
  <c r="AL2897" i="10"/>
  <c r="AL2898" i="10"/>
  <c r="AL2899" i="10"/>
  <c r="AL2900" i="10"/>
  <c r="AL2901" i="10"/>
  <c r="AL2902" i="10"/>
  <c r="AL2903" i="10"/>
  <c r="AL2904" i="10"/>
  <c r="AL2905" i="10"/>
  <c r="AL2906" i="10"/>
  <c r="AL2907" i="10"/>
  <c r="AL2908" i="10"/>
  <c r="AL2909" i="10"/>
  <c r="AL2910" i="10"/>
  <c r="AL2911" i="10"/>
  <c r="AL2912" i="10"/>
  <c r="AL2913" i="10"/>
  <c r="AL2914" i="10"/>
  <c r="AL2915" i="10"/>
  <c r="AL2916" i="10"/>
  <c r="AL2917" i="10"/>
  <c r="AL2918" i="10"/>
  <c r="AL2919" i="10"/>
  <c r="AL2920" i="10"/>
  <c r="AL2921" i="10"/>
  <c r="AL2922" i="10"/>
  <c r="AL2923" i="10"/>
  <c r="AL2924" i="10"/>
  <c r="AL2925" i="10"/>
  <c r="AL2926" i="10"/>
  <c r="AL2927" i="10"/>
  <c r="AL2928" i="10"/>
  <c r="AL2929" i="10"/>
  <c r="AL2930" i="10"/>
  <c r="AL2931" i="10"/>
  <c r="AL2932" i="10"/>
  <c r="AL2933" i="10"/>
  <c r="AL2934" i="10"/>
  <c r="AL2935" i="10"/>
  <c r="AL2936" i="10"/>
  <c r="AL2937" i="10"/>
  <c r="AL2938" i="10"/>
  <c r="AL2939" i="10"/>
  <c r="AL2940" i="10"/>
  <c r="AL2941" i="10"/>
  <c r="AL2942" i="10"/>
  <c r="AL2943" i="10"/>
  <c r="AL2944" i="10"/>
  <c r="AL2945" i="10"/>
  <c r="AL2946" i="10"/>
  <c r="AL2947" i="10"/>
  <c r="AL2948" i="10"/>
  <c r="AL2949" i="10"/>
  <c r="AL2950" i="10"/>
  <c r="AL2951" i="10"/>
  <c r="AL2952" i="10"/>
  <c r="AL2953" i="10"/>
  <c r="AL2954" i="10"/>
  <c r="AL2955" i="10"/>
  <c r="AL2956" i="10"/>
  <c r="AL2957" i="10"/>
  <c r="AL2958" i="10"/>
  <c r="AL2959" i="10"/>
  <c r="AL2960" i="10"/>
  <c r="AL2961" i="10"/>
  <c r="AL2962" i="10"/>
  <c r="AL2963" i="10"/>
  <c r="AL2964" i="10"/>
  <c r="AL2965" i="10"/>
  <c r="AL2966" i="10"/>
  <c r="AL2967" i="10"/>
  <c r="AL2968" i="10"/>
  <c r="AL2969" i="10"/>
  <c r="AL2970" i="10"/>
  <c r="AL2971" i="10"/>
  <c r="AL2972" i="10"/>
  <c r="AL2973" i="10"/>
  <c r="AL2974" i="10"/>
  <c r="AL2975" i="10"/>
  <c r="AL2976" i="10"/>
  <c r="AL2977" i="10"/>
  <c r="AL2978" i="10"/>
  <c r="AL2979" i="10"/>
  <c r="AL2980" i="10"/>
  <c r="AL2981" i="10"/>
  <c r="AL2982" i="10"/>
  <c r="AL2983" i="10"/>
  <c r="AL2984" i="10"/>
  <c r="AL2985" i="10"/>
  <c r="AL2986" i="10"/>
  <c r="AL2987" i="10"/>
  <c r="AL2988" i="10"/>
  <c r="AL2989" i="10"/>
  <c r="AL2990" i="10"/>
  <c r="AL2991" i="10"/>
  <c r="AL2992" i="10"/>
  <c r="AL2993" i="10"/>
  <c r="AL2994" i="10"/>
  <c r="AL2995" i="10"/>
  <c r="AL2996" i="10"/>
  <c r="AL2997" i="10"/>
  <c r="AL2998" i="10"/>
  <c r="AL2999" i="10"/>
  <c r="AL3000" i="10"/>
  <c r="AL3001" i="10"/>
  <c r="AL3002" i="10"/>
  <c r="AL3003" i="10"/>
  <c r="AL3004" i="10"/>
  <c r="AL3005" i="10"/>
  <c r="AL3006" i="10"/>
  <c r="AL3007" i="10"/>
  <c r="AL3008" i="10"/>
  <c r="AL3009" i="10"/>
  <c r="AL3010" i="10"/>
  <c r="AL3011" i="10"/>
  <c r="AL3012" i="10"/>
  <c r="AL3013" i="10"/>
  <c r="AL3014" i="10"/>
  <c r="AL3015" i="10"/>
  <c r="AL3016" i="10"/>
  <c r="AL3017" i="10"/>
  <c r="AL3018" i="10"/>
  <c r="AL3019" i="10"/>
  <c r="AL3020" i="10"/>
  <c r="AL3021" i="10"/>
  <c r="AL3022" i="10"/>
  <c r="AL3023" i="10"/>
  <c r="AL3024" i="10"/>
  <c r="AL3025" i="10"/>
  <c r="AL3026" i="10"/>
  <c r="AL3027" i="10"/>
  <c r="AL3028" i="10"/>
  <c r="AL3029" i="10"/>
  <c r="AL3030" i="10"/>
  <c r="AL3031" i="10"/>
  <c r="AL3032" i="10"/>
  <c r="AL3033" i="10"/>
  <c r="AL3034" i="10"/>
  <c r="AL3035" i="10"/>
  <c r="AL3036" i="10"/>
  <c r="AL3037" i="10"/>
  <c r="AL3038" i="10"/>
  <c r="AL3039" i="10"/>
  <c r="AL3040" i="10"/>
  <c r="AL3041" i="10"/>
  <c r="AL3042" i="10"/>
  <c r="AL3043" i="10"/>
  <c r="AL3044" i="10"/>
  <c r="AL3045" i="10"/>
  <c r="AL3046" i="10"/>
  <c r="AL3047" i="10"/>
  <c r="AL3048" i="10"/>
  <c r="AL3049" i="10"/>
  <c r="AL3050" i="10"/>
  <c r="AL3051" i="10"/>
  <c r="AL3052" i="10"/>
  <c r="AL3053" i="10"/>
  <c r="AL3054" i="10"/>
  <c r="AL3055" i="10"/>
  <c r="AL3056" i="10"/>
  <c r="AL3057" i="10"/>
  <c r="AL3058" i="10"/>
  <c r="AL3059" i="10"/>
  <c r="AL3060" i="10"/>
  <c r="AL3061" i="10"/>
  <c r="AL3062" i="10"/>
  <c r="AL3063" i="10"/>
  <c r="AL3064" i="10"/>
  <c r="AL3065" i="10"/>
  <c r="AL3066" i="10"/>
  <c r="AL3067" i="10"/>
  <c r="AL3068" i="10"/>
  <c r="AL3069" i="10"/>
  <c r="AL3070" i="10"/>
  <c r="AL3071" i="10"/>
  <c r="AL3072" i="10"/>
  <c r="AL3073" i="10"/>
  <c r="AL3074" i="10"/>
  <c r="AL3075" i="10"/>
  <c r="AL3076" i="10"/>
  <c r="AL3077" i="10"/>
  <c r="AL3078" i="10"/>
  <c r="AL3079" i="10"/>
  <c r="AL3080" i="10"/>
  <c r="AL3081" i="10"/>
  <c r="AL3082" i="10"/>
  <c r="AL3083" i="10"/>
  <c r="AL3084" i="10"/>
  <c r="AL3085" i="10"/>
  <c r="AL3086" i="10"/>
  <c r="AL3087" i="10"/>
  <c r="AL3088" i="10"/>
  <c r="AL3089" i="10"/>
  <c r="AL3090" i="10"/>
  <c r="AL3091" i="10"/>
  <c r="AL3092" i="10"/>
  <c r="AL3093" i="10"/>
  <c r="AL3094" i="10"/>
  <c r="AL3095" i="10"/>
  <c r="AL3096" i="10"/>
  <c r="AL3097" i="10"/>
  <c r="AL3098" i="10"/>
  <c r="AL3099" i="10"/>
  <c r="AL3100" i="10"/>
  <c r="AL3101" i="10"/>
  <c r="AL3102" i="10"/>
  <c r="AL3103" i="10"/>
  <c r="AL3104" i="10"/>
  <c r="AL3105" i="10"/>
  <c r="AL3106" i="10"/>
  <c r="AL3107" i="10"/>
  <c r="AL3108" i="10"/>
  <c r="AL3109" i="10"/>
  <c r="AL3110" i="10"/>
  <c r="AL3111" i="10"/>
  <c r="AL3112" i="10"/>
  <c r="AL3113" i="10"/>
  <c r="AL3114" i="10"/>
  <c r="AL3115" i="10"/>
  <c r="AL3116" i="10"/>
  <c r="AL3117" i="10"/>
  <c r="AL3118" i="10"/>
  <c r="AL3119" i="10"/>
  <c r="AL3120" i="10"/>
  <c r="AL3121" i="10"/>
  <c r="AL3122" i="10"/>
  <c r="AL3123" i="10"/>
  <c r="AL3124" i="10"/>
  <c r="AL3125" i="10"/>
  <c r="AL3126" i="10"/>
  <c r="AL3127" i="10"/>
  <c r="AL3128" i="10"/>
  <c r="AL3129" i="10"/>
  <c r="AL3130" i="10"/>
  <c r="AL3131" i="10"/>
  <c r="AL3132" i="10"/>
  <c r="AL3133" i="10"/>
  <c r="AL3134" i="10"/>
  <c r="AL3135" i="10"/>
  <c r="AL3136" i="10"/>
  <c r="AL3137" i="10"/>
  <c r="AL3138" i="10"/>
  <c r="AL3139" i="10"/>
  <c r="AL3140" i="10"/>
  <c r="AL3141" i="10"/>
  <c r="AL3142" i="10"/>
  <c r="AL3143" i="10"/>
  <c r="AL3144" i="10"/>
  <c r="AL3145" i="10"/>
  <c r="AL3146" i="10"/>
  <c r="AL3147" i="10"/>
  <c r="AL3148" i="10"/>
  <c r="AL3149" i="10"/>
  <c r="AL3150" i="10"/>
  <c r="AL3151" i="10"/>
  <c r="AL3152" i="10"/>
  <c r="AL3153" i="10"/>
  <c r="AL3154" i="10"/>
  <c r="AL3155" i="10"/>
  <c r="AL3156" i="10"/>
  <c r="AL3157" i="10"/>
  <c r="AL3158" i="10"/>
  <c r="AL3159" i="10"/>
  <c r="AL3160" i="10"/>
  <c r="AL3161" i="10"/>
  <c r="AL3162" i="10"/>
  <c r="AL3163" i="10"/>
  <c r="AL3164" i="10"/>
  <c r="AL3165" i="10"/>
  <c r="AL3166" i="10"/>
  <c r="AL3167" i="10"/>
  <c r="AL3168" i="10"/>
  <c r="AL3169" i="10"/>
  <c r="AL3170" i="10"/>
  <c r="AL3171" i="10"/>
  <c r="AL3172" i="10"/>
  <c r="AL3173" i="10"/>
  <c r="AL3174" i="10"/>
  <c r="AL3175" i="10"/>
  <c r="AL3176" i="10"/>
  <c r="AL3177" i="10"/>
  <c r="AL3178" i="10"/>
  <c r="AL3179" i="10"/>
  <c r="AL3180" i="10"/>
  <c r="AL3181" i="10"/>
  <c r="AL3182" i="10"/>
  <c r="AL3183" i="10"/>
  <c r="AL3184" i="10"/>
  <c r="AL3185" i="10"/>
  <c r="AL3186" i="10"/>
  <c r="AL3187" i="10"/>
  <c r="AL3188" i="10"/>
  <c r="AL3189" i="10"/>
  <c r="AL3190" i="10"/>
  <c r="AL3191" i="10"/>
  <c r="AL3192" i="10"/>
  <c r="AL3193" i="10"/>
  <c r="AL3194" i="10"/>
  <c r="AL3195" i="10"/>
  <c r="AL3196" i="10"/>
  <c r="AL3197" i="10"/>
  <c r="AL3198" i="10"/>
  <c r="AL3199" i="10"/>
  <c r="AL3200" i="10"/>
  <c r="AL3201" i="10"/>
  <c r="AL3202" i="10"/>
  <c r="AL3203" i="10"/>
  <c r="AL3204" i="10"/>
  <c r="AL3205" i="10"/>
  <c r="AL3206" i="10"/>
  <c r="AL3207" i="10"/>
  <c r="AL3208" i="10"/>
  <c r="AL3209" i="10"/>
  <c r="AL3210" i="10"/>
  <c r="AL3211" i="10"/>
  <c r="AL3212" i="10"/>
  <c r="AL3213" i="10"/>
  <c r="AL3214" i="10"/>
  <c r="AL3215" i="10"/>
  <c r="AL3216" i="10"/>
  <c r="AL3217" i="10"/>
  <c r="AL3218" i="10"/>
  <c r="AL3219" i="10"/>
  <c r="AL3220" i="10"/>
  <c r="AL3221" i="10"/>
  <c r="AL3222" i="10"/>
  <c r="AL3223" i="10"/>
  <c r="AL3224" i="10"/>
  <c r="AL3225" i="10"/>
  <c r="AL3226" i="10"/>
  <c r="AL3227" i="10"/>
  <c r="AL3228" i="10"/>
  <c r="AL3229" i="10"/>
  <c r="AL3230" i="10"/>
  <c r="AL3231" i="10"/>
  <c r="AL3232" i="10"/>
  <c r="AL3233" i="10"/>
  <c r="AL3234" i="10"/>
  <c r="AL3235" i="10"/>
  <c r="AL3236" i="10"/>
  <c r="AL3237" i="10"/>
  <c r="AL3238" i="10"/>
  <c r="AL3239" i="10"/>
  <c r="AL3240" i="10"/>
  <c r="AL3241" i="10"/>
  <c r="AL3242" i="10"/>
  <c r="AL3243" i="10"/>
  <c r="AL3244" i="10"/>
  <c r="AL3245" i="10"/>
  <c r="AL3246" i="10"/>
  <c r="AL3247" i="10"/>
  <c r="AL3248" i="10"/>
  <c r="AL3249" i="10"/>
  <c r="AL3250" i="10"/>
  <c r="AL3251" i="10"/>
  <c r="AL3252" i="10"/>
  <c r="AL3253" i="10"/>
  <c r="AL3254" i="10"/>
  <c r="AL3255" i="10"/>
  <c r="AL3256" i="10"/>
  <c r="AL3257" i="10"/>
  <c r="AL3258" i="10"/>
  <c r="AL3259" i="10"/>
  <c r="AL3260" i="10"/>
  <c r="AL3261" i="10"/>
  <c r="AL3262" i="10"/>
  <c r="AL3263" i="10"/>
  <c r="AL3264" i="10"/>
  <c r="AL3265" i="10"/>
  <c r="AL3266" i="10"/>
  <c r="AL3267" i="10"/>
  <c r="AL3268" i="10"/>
  <c r="AL3269" i="10"/>
  <c r="AL3270" i="10"/>
  <c r="AL3271" i="10"/>
  <c r="AL3272" i="10"/>
  <c r="AL3273" i="10"/>
  <c r="AL3274" i="10"/>
  <c r="AL3275" i="10"/>
  <c r="AL3276" i="10"/>
  <c r="AL3277" i="10"/>
  <c r="AL3278" i="10"/>
  <c r="AL3279" i="10"/>
  <c r="AL3280" i="10"/>
  <c r="AL3281" i="10"/>
  <c r="AL3282" i="10"/>
  <c r="AL3283" i="10"/>
  <c r="AL3284" i="10"/>
  <c r="AL3285" i="10"/>
  <c r="AL3286" i="10"/>
  <c r="AL3287" i="10"/>
  <c r="AL3288" i="10"/>
  <c r="AL3289" i="10"/>
  <c r="AL3290" i="10"/>
  <c r="AL3291" i="10"/>
  <c r="AL3292" i="10"/>
  <c r="AL3293" i="10"/>
  <c r="AL3294" i="10"/>
  <c r="AL3295" i="10"/>
  <c r="AL3296" i="10"/>
  <c r="AL3297" i="10"/>
  <c r="AL3298" i="10"/>
  <c r="AL3299" i="10"/>
  <c r="AL3300" i="10"/>
  <c r="AL3301" i="10"/>
  <c r="AL3302" i="10"/>
  <c r="AL3303" i="10"/>
  <c r="AL3304" i="10"/>
  <c r="AL3305" i="10"/>
  <c r="AL3306" i="10"/>
  <c r="AL3307" i="10"/>
  <c r="AL3308" i="10"/>
  <c r="AL3309" i="10"/>
  <c r="AL3310" i="10"/>
  <c r="AL3311" i="10"/>
  <c r="AL3312" i="10"/>
  <c r="AL3313" i="10"/>
  <c r="AL3314" i="10"/>
  <c r="AL3315" i="10"/>
  <c r="AL3316" i="10"/>
  <c r="AL3317" i="10"/>
  <c r="AL3318" i="10"/>
  <c r="AL3319" i="10"/>
  <c r="AL3320" i="10"/>
  <c r="AL3321" i="10"/>
  <c r="AL3322" i="10"/>
  <c r="AL3323" i="10"/>
  <c r="AL3324" i="10"/>
  <c r="AL3325" i="10"/>
  <c r="AL3326" i="10"/>
  <c r="AL3327" i="10"/>
  <c r="AL3328" i="10"/>
  <c r="AL3329" i="10"/>
  <c r="AL3330" i="10"/>
  <c r="AL3331" i="10"/>
  <c r="AL3332" i="10"/>
  <c r="AL3333" i="10"/>
  <c r="AL3334" i="10"/>
  <c r="AL3335" i="10"/>
  <c r="AL3336" i="10"/>
  <c r="AL3337" i="10"/>
  <c r="AL3338" i="10"/>
  <c r="AL3339" i="10"/>
  <c r="AL3340" i="10"/>
  <c r="AL3341" i="10"/>
  <c r="AL3342" i="10"/>
  <c r="AL3343" i="10"/>
  <c r="AL3344" i="10"/>
  <c r="AL3345" i="10"/>
  <c r="AL3346" i="10"/>
  <c r="AL3347" i="10"/>
  <c r="AL3348" i="10"/>
  <c r="AL3349" i="10"/>
  <c r="AL3350" i="10"/>
  <c r="AL3351" i="10"/>
  <c r="AL3352" i="10"/>
  <c r="AL3353" i="10"/>
  <c r="AL3354" i="10"/>
  <c r="AL3355" i="10"/>
  <c r="AL3356" i="10"/>
  <c r="AL3357" i="10"/>
  <c r="AL3358" i="10"/>
  <c r="AL3359" i="10"/>
  <c r="AL3360" i="10"/>
  <c r="AL3361" i="10"/>
  <c r="AL3362" i="10"/>
  <c r="AL3363" i="10"/>
  <c r="AL3364" i="10"/>
  <c r="AL3365" i="10"/>
  <c r="AL3366" i="10"/>
  <c r="AL3367" i="10"/>
  <c r="AL3368" i="10"/>
  <c r="AL3369" i="10"/>
  <c r="AL3370" i="10"/>
  <c r="AL3371" i="10"/>
  <c r="AL3372" i="10"/>
  <c r="AL3373" i="10"/>
  <c r="AL3374" i="10"/>
  <c r="AL3375" i="10"/>
  <c r="AL3376" i="10"/>
  <c r="AL3377" i="10"/>
  <c r="AL3378" i="10"/>
  <c r="AL3379" i="10"/>
  <c r="AL3380" i="10"/>
  <c r="AL3381" i="10"/>
  <c r="AL3382" i="10"/>
  <c r="AL3383" i="10"/>
  <c r="AL3384" i="10"/>
  <c r="AL3385" i="10"/>
  <c r="AL3386" i="10"/>
  <c r="AL3387" i="10"/>
  <c r="AL3388" i="10"/>
  <c r="AL3389" i="10"/>
  <c r="AL3390" i="10"/>
  <c r="AL3391" i="10"/>
  <c r="AL3392" i="10"/>
  <c r="AL3393" i="10"/>
  <c r="AL3394" i="10"/>
  <c r="AL3395" i="10"/>
  <c r="AL3396" i="10"/>
  <c r="AL3397" i="10"/>
  <c r="AL3398" i="10"/>
  <c r="AL3399" i="10"/>
  <c r="AL3400" i="10"/>
  <c r="AL3401" i="10"/>
  <c r="AL3402" i="10"/>
  <c r="AL3403" i="10"/>
  <c r="AL3404" i="10"/>
  <c r="AL3405" i="10"/>
  <c r="AL3406" i="10"/>
  <c r="AL3407" i="10"/>
  <c r="AL3408" i="10"/>
  <c r="AL3409" i="10"/>
  <c r="AL3410" i="10"/>
  <c r="AL3411" i="10"/>
  <c r="AL3412" i="10"/>
  <c r="AL3413" i="10"/>
  <c r="AL3414" i="10"/>
  <c r="AL3415" i="10"/>
  <c r="AL3416" i="10"/>
  <c r="AL3417" i="10"/>
  <c r="AL3418" i="10"/>
  <c r="AL3419" i="10"/>
  <c r="AL3420" i="10"/>
  <c r="AL3421" i="10"/>
  <c r="AL3422" i="10"/>
  <c r="AL3423" i="10"/>
  <c r="AL3424" i="10"/>
  <c r="AL3425" i="10"/>
  <c r="AL3426" i="10"/>
  <c r="AL3427" i="10"/>
  <c r="AL3428" i="10"/>
  <c r="AL3429" i="10"/>
  <c r="AL3430" i="10"/>
  <c r="AL3431" i="10"/>
  <c r="AL3432" i="10"/>
  <c r="AL3433" i="10"/>
  <c r="AL3434" i="10"/>
  <c r="AL3435" i="10"/>
  <c r="AL3436" i="10"/>
  <c r="AL3437" i="10"/>
  <c r="AL3438" i="10"/>
  <c r="AL3439" i="10"/>
  <c r="AL3440" i="10"/>
  <c r="AL3441" i="10"/>
  <c r="AL3442" i="10"/>
  <c r="AL3443" i="10"/>
  <c r="AL3444" i="10"/>
  <c r="AL3445" i="10"/>
  <c r="AL3446" i="10"/>
  <c r="AL3447" i="10"/>
  <c r="AL3448" i="10"/>
  <c r="AL3449" i="10"/>
  <c r="AL3450" i="10"/>
  <c r="AL3451" i="10"/>
  <c r="AL3452" i="10"/>
  <c r="AL3453" i="10"/>
  <c r="AL3454" i="10"/>
  <c r="AL3455" i="10"/>
  <c r="AL3456" i="10"/>
  <c r="AL3457" i="10"/>
  <c r="AL3458" i="10"/>
  <c r="AL3459" i="10"/>
  <c r="AL3460" i="10"/>
  <c r="AL3461" i="10"/>
  <c r="AL3462" i="10"/>
  <c r="AL3463" i="10"/>
  <c r="AL3464" i="10"/>
  <c r="AL3465" i="10"/>
  <c r="AL3466" i="10"/>
  <c r="AL3467" i="10"/>
  <c r="AL3468" i="10"/>
  <c r="AL3469" i="10"/>
  <c r="AL3470" i="10"/>
  <c r="AL3471" i="10"/>
  <c r="AL3472" i="10"/>
  <c r="AL3473" i="10"/>
  <c r="AL3474" i="10"/>
  <c r="AL3475" i="10"/>
  <c r="AL3476" i="10"/>
  <c r="AL3477" i="10"/>
  <c r="AL3478" i="10"/>
  <c r="AL3479" i="10"/>
  <c r="AL3480" i="10"/>
  <c r="AL3481" i="10"/>
  <c r="AL3482" i="10"/>
  <c r="AL3483" i="10"/>
  <c r="AL3484" i="10"/>
  <c r="AL3485" i="10"/>
  <c r="AL3486" i="10"/>
  <c r="AL3487" i="10"/>
  <c r="AL3488" i="10"/>
  <c r="AL3489" i="10"/>
  <c r="AL3490" i="10"/>
  <c r="AL3491" i="10"/>
  <c r="AL3492" i="10"/>
  <c r="AL3493" i="10"/>
  <c r="AL3494" i="10"/>
  <c r="AL3495" i="10"/>
  <c r="AL3496" i="10"/>
  <c r="AL3497" i="10"/>
  <c r="AL3498" i="10"/>
  <c r="AL3499" i="10"/>
  <c r="AL3500" i="10"/>
  <c r="AL3501" i="10"/>
  <c r="AL3502" i="10"/>
  <c r="AL3503" i="10"/>
  <c r="AL3504" i="10"/>
  <c r="AL3505" i="10"/>
  <c r="AL3506" i="10"/>
  <c r="AL3507" i="10"/>
  <c r="AL3508" i="10"/>
  <c r="AL3509" i="10"/>
  <c r="AL3510" i="10"/>
  <c r="AL3511" i="10"/>
  <c r="AL3512" i="10"/>
  <c r="AL3513" i="10"/>
  <c r="AL3514" i="10"/>
  <c r="AL3515" i="10"/>
  <c r="AL3516" i="10"/>
  <c r="AL3517" i="10"/>
  <c r="AL3518" i="10"/>
  <c r="AL3519" i="10"/>
  <c r="AL3520" i="10"/>
  <c r="AL3521" i="10"/>
  <c r="AL3522" i="10"/>
  <c r="AL3523" i="10"/>
  <c r="AL3524" i="10"/>
  <c r="AL3525" i="10"/>
  <c r="AL3526" i="10"/>
  <c r="AL3527" i="10"/>
  <c r="AL3528" i="10"/>
  <c r="AL3529" i="10"/>
  <c r="AL3530" i="10"/>
  <c r="AL3531" i="10"/>
  <c r="AL3532" i="10"/>
  <c r="AL3533" i="10"/>
  <c r="AL3534" i="10"/>
  <c r="AL3535" i="10"/>
  <c r="AL3536" i="10"/>
  <c r="AL3537" i="10"/>
  <c r="AL3538" i="10"/>
  <c r="AL3539" i="10"/>
  <c r="AL3540" i="10"/>
  <c r="AL3541" i="10"/>
  <c r="AL3542" i="10"/>
  <c r="AL3543" i="10"/>
  <c r="AL3544" i="10"/>
  <c r="AL3545" i="10"/>
  <c r="AL3546" i="10"/>
  <c r="AL3547" i="10"/>
  <c r="AL3548" i="10"/>
  <c r="AL3549" i="10"/>
  <c r="AL3550" i="10"/>
  <c r="AL3551" i="10"/>
  <c r="AL3552" i="10"/>
  <c r="AL3553" i="10"/>
  <c r="AL3554" i="10"/>
  <c r="AL3555" i="10"/>
  <c r="AL3556" i="10"/>
  <c r="AL3557" i="10"/>
  <c r="AL3558" i="10"/>
  <c r="AL3559" i="10"/>
  <c r="AL3560" i="10"/>
  <c r="AL3561" i="10"/>
  <c r="AL3562" i="10"/>
  <c r="AL3563" i="10"/>
  <c r="AL3564" i="10"/>
  <c r="AL3565" i="10"/>
  <c r="AL3566" i="10"/>
  <c r="AL3567" i="10"/>
  <c r="AL3568" i="10"/>
  <c r="AL3569" i="10"/>
  <c r="AL3570" i="10"/>
  <c r="AL3571" i="10"/>
  <c r="AL3572" i="10"/>
  <c r="AL3573" i="10"/>
  <c r="AL3574" i="10"/>
  <c r="AL3575" i="10"/>
  <c r="AL3576" i="10"/>
  <c r="AL3577" i="10"/>
  <c r="AL3578" i="10"/>
  <c r="AL3579" i="10"/>
  <c r="AL3580" i="10"/>
  <c r="AL3581" i="10"/>
  <c r="AL3582" i="10"/>
  <c r="AL3583" i="10"/>
  <c r="AL3584" i="10"/>
  <c r="AL3585" i="10"/>
  <c r="AL3586" i="10"/>
  <c r="AL3587" i="10"/>
  <c r="AL3588" i="10"/>
  <c r="AL3589" i="10"/>
  <c r="AL3590" i="10"/>
  <c r="AL3591" i="10"/>
  <c r="AL3592" i="10"/>
  <c r="AL3593" i="10"/>
  <c r="AL3594" i="10"/>
  <c r="AL3595" i="10"/>
  <c r="AL3596" i="10"/>
  <c r="AL3597" i="10"/>
  <c r="AL3598" i="10"/>
  <c r="AL3599" i="10"/>
  <c r="AL3600" i="10"/>
  <c r="AL3601" i="10"/>
  <c r="AL3602" i="10"/>
  <c r="AL3603" i="10"/>
  <c r="AL3604" i="10"/>
  <c r="AL3605" i="10"/>
  <c r="AL3606" i="10"/>
  <c r="AL3607" i="10"/>
  <c r="AL3608" i="10"/>
  <c r="AL3609" i="10"/>
  <c r="AL3610" i="10"/>
  <c r="AL3611" i="10"/>
  <c r="AL3612" i="10"/>
  <c r="AL3613" i="10"/>
  <c r="AL3614" i="10"/>
  <c r="AL3615" i="10"/>
  <c r="AL3616" i="10"/>
  <c r="AL3617" i="10"/>
  <c r="AL3618" i="10"/>
  <c r="AL3619" i="10"/>
  <c r="AL3620" i="10"/>
  <c r="AL3621" i="10"/>
  <c r="AL3622" i="10"/>
  <c r="AL3623" i="10"/>
  <c r="AL3624" i="10"/>
  <c r="AL3625" i="10"/>
  <c r="AL3626" i="10"/>
  <c r="AL3627" i="10"/>
  <c r="AL3628" i="10"/>
  <c r="AL3629" i="10"/>
  <c r="AL3630" i="10"/>
  <c r="AL3631" i="10"/>
  <c r="AL3632" i="10"/>
  <c r="AL3633" i="10"/>
  <c r="AL3634" i="10"/>
  <c r="AL3635" i="10"/>
  <c r="AL3636" i="10"/>
  <c r="AL3637" i="10"/>
  <c r="AL3638" i="10"/>
  <c r="AL3639" i="10"/>
  <c r="AL3640" i="10"/>
  <c r="AL3641" i="10"/>
  <c r="AL3642" i="10"/>
  <c r="AL3643" i="10"/>
  <c r="AL3644" i="10"/>
  <c r="AL3645" i="10"/>
  <c r="AL3646" i="10"/>
  <c r="AL3647" i="10"/>
  <c r="AL3648" i="10"/>
  <c r="AL3649" i="10"/>
  <c r="AL3650" i="10"/>
  <c r="AL3651" i="10"/>
  <c r="AL3652" i="10"/>
  <c r="AL3653" i="10"/>
  <c r="AL3654" i="10"/>
  <c r="AL3655" i="10"/>
  <c r="AL3656" i="10"/>
  <c r="AL3657" i="10"/>
  <c r="AL3658" i="10"/>
  <c r="AL3659" i="10"/>
  <c r="AL3660" i="10"/>
  <c r="AL3661" i="10"/>
  <c r="AL3662" i="10"/>
  <c r="AL3663" i="10"/>
  <c r="AL3664" i="10"/>
  <c r="AL3665" i="10"/>
  <c r="AL3666" i="10"/>
  <c r="AL3667" i="10"/>
  <c r="AL3668" i="10"/>
  <c r="AL3669" i="10"/>
  <c r="AL3670" i="10"/>
  <c r="AL3671" i="10"/>
  <c r="AL3672" i="10"/>
  <c r="AL3673" i="10"/>
  <c r="AL3674" i="10"/>
  <c r="AL3675" i="10"/>
  <c r="AL3676" i="10"/>
  <c r="AL3677" i="10"/>
  <c r="AL3678" i="10"/>
  <c r="AL3679" i="10"/>
  <c r="AL3680" i="10"/>
  <c r="AL3681" i="10"/>
  <c r="AL3682" i="10"/>
  <c r="AL3683" i="10"/>
  <c r="AL3684" i="10"/>
  <c r="AL3685" i="10"/>
  <c r="AL3686" i="10"/>
  <c r="AL3687" i="10"/>
  <c r="AL3688" i="10"/>
  <c r="AL3689" i="10"/>
  <c r="AL3690" i="10"/>
  <c r="AL3691" i="10"/>
  <c r="AL3692" i="10"/>
  <c r="AL3693" i="10"/>
  <c r="AL3694" i="10"/>
  <c r="AL3695" i="10"/>
  <c r="AL3696" i="10"/>
  <c r="AL3697" i="10"/>
  <c r="AL3698" i="10"/>
  <c r="AL3699" i="10"/>
  <c r="AL3700" i="10"/>
  <c r="AL3701" i="10"/>
  <c r="AL3702" i="10"/>
  <c r="AL3703" i="10"/>
  <c r="AL3704" i="10"/>
  <c r="AL3705" i="10"/>
  <c r="AL3706" i="10"/>
  <c r="AL3707" i="10"/>
  <c r="AL3708" i="10"/>
  <c r="AL3709" i="10"/>
  <c r="AL3710" i="10"/>
  <c r="AL3711" i="10"/>
  <c r="AL3712" i="10"/>
  <c r="AL3713" i="10"/>
  <c r="AL3714" i="10"/>
  <c r="AL3715" i="10"/>
  <c r="AL3716" i="10"/>
  <c r="AL3717" i="10"/>
  <c r="AL3718" i="10"/>
  <c r="AL3719" i="10"/>
  <c r="AL3720" i="10"/>
  <c r="AL3721" i="10"/>
  <c r="AL3722" i="10"/>
  <c r="AL3723" i="10"/>
  <c r="AL3724" i="10"/>
  <c r="AL3725" i="10"/>
  <c r="AL3726" i="10"/>
  <c r="AL3727" i="10"/>
  <c r="AL3728" i="10"/>
  <c r="AL3729" i="10"/>
  <c r="AL3730" i="10"/>
  <c r="AL3731" i="10"/>
  <c r="AL3732" i="10"/>
  <c r="AL3733" i="10"/>
  <c r="AL3734" i="10"/>
  <c r="AL3735" i="10"/>
  <c r="AL3736" i="10"/>
  <c r="AL3737" i="10"/>
  <c r="AL3738" i="10"/>
  <c r="AL3739" i="10"/>
  <c r="AL3740" i="10"/>
  <c r="AL3741" i="10"/>
  <c r="AL3742" i="10"/>
  <c r="AL3743" i="10"/>
  <c r="AL3744" i="10"/>
  <c r="AL3745" i="10"/>
  <c r="AL3746" i="10"/>
  <c r="AL3747" i="10"/>
  <c r="AL3748" i="10"/>
  <c r="AL3749" i="10"/>
  <c r="AL3750" i="10"/>
  <c r="AL3751" i="10"/>
  <c r="AL3752" i="10"/>
  <c r="AL3753" i="10"/>
  <c r="AL3754" i="10"/>
  <c r="AL3755" i="10"/>
  <c r="AL3756" i="10"/>
  <c r="AL3757" i="10"/>
  <c r="AL3758" i="10"/>
  <c r="AL3759" i="10"/>
  <c r="AL3760" i="10"/>
  <c r="AL3761" i="10"/>
  <c r="AL3762" i="10"/>
  <c r="AL3763" i="10"/>
  <c r="AL3764" i="10"/>
  <c r="AL3765" i="10"/>
  <c r="AL3766" i="10"/>
  <c r="AL3767" i="10"/>
  <c r="AL3768" i="10"/>
  <c r="AL3769" i="10"/>
  <c r="AL3770" i="10"/>
  <c r="AL3771" i="10"/>
  <c r="AL3772" i="10"/>
  <c r="AL3773" i="10"/>
  <c r="AL3774" i="10"/>
  <c r="AL3775" i="10"/>
  <c r="AL3776" i="10"/>
  <c r="AL3777" i="10"/>
  <c r="AL3778" i="10"/>
  <c r="AL3779" i="10"/>
  <c r="AL3780" i="10"/>
  <c r="AL3781" i="10"/>
  <c r="AL3782" i="10"/>
  <c r="AL3783" i="10"/>
  <c r="AL3784" i="10"/>
  <c r="AL3785" i="10"/>
  <c r="AL3786" i="10"/>
  <c r="AL3787" i="10"/>
  <c r="AL3788" i="10"/>
  <c r="AL3789" i="10"/>
  <c r="AL3790" i="10"/>
  <c r="AL3791" i="10"/>
  <c r="AL3792" i="10"/>
  <c r="AL3793" i="10"/>
  <c r="AL3794" i="10"/>
  <c r="AL3795" i="10"/>
  <c r="AL3796" i="10"/>
  <c r="AL3797" i="10"/>
  <c r="AL3798" i="10"/>
  <c r="AL3799" i="10"/>
  <c r="AL3800" i="10"/>
  <c r="AL3801" i="10"/>
  <c r="AL3802" i="10"/>
  <c r="AL3803" i="10"/>
  <c r="AL3804" i="10"/>
  <c r="AL3805" i="10"/>
  <c r="AL3806" i="10"/>
  <c r="AL3807" i="10"/>
  <c r="AL3808" i="10"/>
  <c r="AL3809" i="10"/>
  <c r="AL3810" i="10"/>
  <c r="AL3811" i="10"/>
  <c r="AL3812" i="10"/>
  <c r="AL3813" i="10"/>
  <c r="AL3814" i="10"/>
  <c r="AL3815" i="10"/>
  <c r="AL3816" i="10"/>
  <c r="AL3817" i="10"/>
  <c r="AL3818" i="10"/>
  <c r="AL3819" i="10"/>
  <c r="AL3820" i="10"/>
  <c r="AL3821" i="10"/>
  <c r="AL3822" i="10"/>
  <c r="AL3823" i="10"/>
  <c r="AL3824" i="10"/>
  <c r="AL3825" i="10"/>
  <c r="AL3826" i="10"/>
  <c r="AL3827" i="10"/>
  <c r="AL3828" i="10"/>
  <c r="AL3829" i="10"/>
  <c r="AL3830" i="10"/>
  <c r="AL3831" i="10"/>
  <c r="AL3832" i="10"/>
  <c r="AL3833" i="10"/>
  <c r="AL3834" i="10"/>
  <c r="AL3835" i="10"/>
  <c r="AL3836" i="10"/>
  <c r="AL3837" i="10"/>
  <c r="AL3838" i="10"/>
  <c r="AL3839" i="10"/>
  <c r="AL3840" i="10"/>
  <c r="AL3841" i="10"/>
  <c r="AL3842" i="10"/>
  <c r="AL3843" i="10"/>
  <c r="AL3844" i="10"/>
  <c r="AL3845" i="10"/>
  <c r="AL3846" i="10"/>
  <c r="AL3847" i="10"/>
  <c r="AL3848" i="10"/>
  <c r="AL3849" i="10"/>
  <c r="AL3850" i="10"/>
  <c r="AL3851" i="10"/>
  <c r="AL3852" i="10"/>
  <c r="AL3853" i="10"/>
  <c r="AL3854" i="10"/>
  <c r="AL3855" i="10"/>
  <c r="AL3856" i="10"/>
  <c r="AL3857" i="10"/>
  <c r="AL3858" i="10"/>
  <c r="AL3859" i="10"/>
  <c r="AL3860" i="10"/>
  <c r="AL3861" i="10"/>
  <c r="AL3862" i="10"/>
  <c r="AL3863" i="10"/>
  <c r="AL3864" i="10"/>
  <c r="AL3865" i="10"/>
  <c r="AL3866" i="10"/>
  <c r="AL3867" i="10"/>
  <c r="AL3868" i="10"/>
  <c r="AL3869" i="10"/>
  <c r="AL3870" i="10"/>
  <c r="AL3871" i="10"/>
  <c r="AL3872" i="10"/>
  <c r="AL3873" i="10"/>
  <c r="AL3874" i="10"/>
  <c r="AL3875" i="10"/>
  <c r="AL3876" i="10"/>
  <c r="AL3877" i="10"/>
  <c r="AL3878" i="10"/>
  <c r="AL3879" i="10"/>
  <c r="AL3880" i="10"/>
  <c r="AL3881" i="10"/>
  <c r="AL3882" i="10"/>
  <c r="AL3883" i="10"/>
  <c r="AL3884" i="10"/>
  <c r="AL3885" i="10"/>
  <c r="AL3886" i="10"/>
  <c r="AL3887" i="10"/>
  <c r="AL3888" i="10"/>
  <c r="AL3889" i="10"/>
  <c r="AL3890" i="10"/>
  <c r="AL3891" i="10"/>
  <c r="AL3892" i="10"/>
  <c r="AL3893" i="10"/>
  <c r="AL3894" i="10"/>
  <c r="AL3895" i="10"/>
  <c r="AL3896" i="10"/>
  <c r="AL3897" i="10"/>
  <c r="AL3898" i="10"/>
  <c r="AL3899" i="10"/>
  <c r="AL3900" i="10"/>
  <c r="AL3901" i="10"/>
  <c r="AL3902" i="10"/>
  <c r="AL3903" i="10"/>
  <c r="AL3904" i="10"/>
  <c r="AL3905" i="10"/>
  <c r="AL3906" i="10"/>
  <c r="AL3907" i="10"/>
  <c r="AL3908" i="10"/>
  <c r="AL3909" i="10"/>
  <c r="AL3910" i="10"/>
  <c r="AL3911" i="10"/>
  <c r="AL3912" i="10"/>
  <c r="AL3913" i="10"/>
  <c r="AL3914" i="10"/>
  <c r="AL3915" i="10"/>
  <c r="AL3916" i="10"/>
  <c r="AL3917" i="10"/>
  <c r="AL3918" i="10"/>
  <c r="AL3919" i="10"/>
  <c r="AL3920" i="10"/>
  <c r="AL3921" i="10"/>
  <c r="AL3922" i="10"/>
  <c r="AL3923" i="10"/>
  <c r="AL3924" i="10"/>
  <c r="AL3925" i="10"/>
  <c r="AL3926" i="10"/>
  <c r="AL3927" i="10"/>
  <c r="AL3928" i="10"/>
  <c r="AL3929" i="10"/>
  <c r="AL3930" i="10"/>
  <c r="AL3931" i="10"/>
  <c r="AL3932" i="10"/>
  <c r="AL3933" i="10"/>
  <c r="AL3934" i="10"/>
  <c r="AL3935" i="10"/>
  <c r="AL3936" i="10"/>
  <c r="AL3937" i="10"/>
  <c r="AL3938" i="10"/>
  <c r="AL3939" i="10"/>
  <c r="AL3940" i="10"/>
  <c r="AL3941" i="10"/>
  <c r="AL3942" i="10"/>
  <c r="AL3943" i="10"/>
  <c r="AL3944" i="10"/>
  <c r="AL3945" i="10"/>
  <c r="AL3946" i="10"/>
  <c r="AL3947" i="10"/>
  <c r="AL3948" i="10"/>
  <c r="AL3949" i="10"/>
  <c r="AL3950" i="10"/>
  <c r="AL3951" i="10"/>
  <c r="AL3952" i="10"/>
  <c r="AL3953" i="10"/>
  <c r="AL3954" i="10"/>
  <c r="AL3955" i="10"/>
  <c r="AL3956" i="10"/>
  <c r="AL3957" i="10"/>
  <c r="AL3958" i="10"/>
  <c r="AL3959" i="10"/>
  <c r="AL3960" i="10"/>
  <c r="AL3961" i="10"/>
  <c r="AL3962" i="10"/>
  <c r="AL3963" i="10"/>
  <c r="AL3964" i="10"/>
  <c r="AL3965" i="10"/>
  <c r="AL3966" i="10"/>
  <c r="AL3967" i="10"/>
  <c r="AL3968" i="10"/>
  <c r="AL3969" i="10"/>
  <c r="AL3970" i="10"/>
  <c r="AL3971" i="10"/>
  <c r="AL3972" i="10"/>
  <c r="AL3973" i="10"/>
  <c r="AL3974" i="10"/>
  <c r="AL3975" i="10"/>
  <c r="AL3976" i="10"/>
  <c r="AL3977" i="10"/>
  <c r="AL3978" i="10"/>
  <c r="AL3979" i="10"/>
  <c r="AL3980" i="10"/>
  <c r="AL3981" i="10"/>
  <c r="AL3982" i="10"/>
  <c r="AL3983" i="10"/>
  <c r="AL3984" i="10"/>
  <c r="AL3985" i="10"/>
  <c r="AL3986" i="10"/>
  <c r="AL3987" i="10"/>
  <c r="AL3988" i="10"/>
  <c r="AL3989" i="10"/>
  <c r="AL3990" i="10"/>
  <c r="AL3991" i="10"/>
  <c r="AL3992" i="10"/>
  <c r="AL3993" i="10"/>
  <c r="AL3994" i="10"/>
  <c r="AL3995" i="10"/>
  <c r="AL3996" i="10"/>
  <c r="AL3997" i="10"/>
  <c r="AL3998" i="10"/>
  <c r="AL3999" i="10"/>
  <c r="AL4000" i="10"/>
  <c r="AL4001" i="10"/>
  <c r="AL4002" i="10"/>
  <c r="AL4003" i="10"/>
  <c r="AL4004" i="10"/>
  <c r="AL4005" i="10"/>
  <c r="AL4006" i="10"/>
  <c r="AL4007" i="10"/>
  <c r="AL4008" i="10"/>
  <c r="AL4009" i="10"/>
  <c r="AL4010" i="10"/>
  <c r="AL4011" i="10"/>
  <c r="AL4012" i="10"/>
  <c r="AL4013" i="10"/>
  <c r="AL4014" i="10"/>
  <c r="AL4015" i="10"/>
  <c r="AL4016" i="10"/>
  <c r="AL4017" i="10"/>
  <c r="AL4018" i="10"/>
  <c r="AL4019" i="10"/>
  <c r="AL4020" i="10"/>
  <c r="AL4021" i="10"/>
  <c r="AL4022" i="10"/>
  <c r="AL4023" i="10"/>
  <c r="AL4024" i="10"/>
  <c r="AL4025" i="10"/>
  <c r="AL4026" i="10"/>
  <c r="AL4027" i="10"/>
  <c r="AL4028" i="10"/>
  <c r="AL4029" i="10"/>
  <c r="AL4030" i="10"/>
  <c r="AL4031" i="10"/>
  <c r="AL4032" i="10"/>
  <c r="AL4033" i="10"/>
  <c r="AL4034" i="10"/>
  <c r="AL4035" i="10"/>
  <c r="AL4036" i="10"/>
  <c r="AL4037" i="10"/>
  <c r="AL4038" i="10"/>
  <c r="AL4039" i="10"/>
  <c r="AL4040" i="10"/>
  <c r="AL4041" i="10"/>
  <c r="AL4042" i="10"/>
  <c r="AL4043" i="10"/>
  <c r="AL4044" i="10"/>
  <c r="AL4045" i="10"/>
  <c r="AL4046" i="10"/>
  <c r="AL4047" i="10"/>
  <c r="AL4048" i="10"/>
  <c r="AL4049" i="10"/>
  <c r="AL4050" i="10"/>
  <c r="AL4051" i="10"/>
  <c r="AL4052" i="10"/>
  <c r="AL4053" i="10"/>
  <c r="AL4054" i="10"/>
  <c r="AL4055" i="10"/>
  <c r="AL4056" i="10"/>
  <c r="AL4057" i="10"/>
  <c r="AL4058" i="10"/>
  <c r="AL4059" i="10"/>
  <c r="AL4060" i="10"/>
  <c r="AL4061" i="10"/>
  <c r="AL4062" i="10"/>
  <c r="AL4063" i="10"/>
  <c r="AL4064" i="10"/>
  <c r="AL4065" i="10"/>
  <c r="AL4066" i="10"/>
  <c r="AL4067" i="10"/>
  <c r="AL4068" i="10"/>
  <c r="AL4069" i="10"/>
  <c r="AL4070" i="10"/>
  <c r="AL4071" i="10"/>
  <c r="AL4072" i="10"/>
  <c r="AL4073" i="10"/>
  <c r="AL4074" i="10"/>
  <c r="AL4075" i="10"/>
  <c r="AL4076" i="10"/>
  <c r="AL4077" i="10"/>
  <c r="AL4078" i="10"/>
  <c r="AL4079" i="10"/>
  <c r="AL4080" i="10"/>
  <c r="AL4081" i="10"/>
  <c r="AL4082" i="10"/>
  <c r="AL4083" i="10"/>
  <c r="AL4084" i="10"/>
  <c r="AL4085" i="10"/>
  <c r="AL4086" i="10"/>
  <c r="AL4087" i="10"/>
  <c r="AL4088" i="10"/>
  <c r="AL4089" i="10"/>
  <c r="AL4090" i="10"/>
  <c r="AL4091" i="10"/>
  <c r="AL4092" i="10"/>
  <c r="AL4093" i="10"/>
  <c r="AL4094" i="10"/>
  <c r="AL4095" i="10"/>
  <c r="AL4096" i="10"/>
  <c r="AL4097" i="10"/>
  <c r="AL4098" i="10"/>
  <c r="AL4099" i="10"/>
  <c r="AL4100" i="10"/>
  <c r="AL4101" i="10"/>
  <c r="AL4102" i="10"/>
  <c r="AL4103" i="10"/>
  <c r="AL4104" i="10"/>
  <c r="AL4105" i="10"/>
  <c r="AL4106" i="10"/>
  <c r="AL4107" i="10"/>
  <c r="AL4108" i="10"/>
  <c r="AL4109" i="10"/>
  <c r="AL4110" i="10"/>
  <c r="AL4111" i="10"/>
  <c r="AL4112" i="10"/>
  <c r="AL4113" i="10"/>
  <c r="AL4114" i="10"/>
  <c r="AL4115" i="10"/>
  <c r="AL4116" i="10"/>
  <c r="AL4117" i="10"/>
  <c r="AL4118" i="10"/>
  <c r="AL4119" i="10"/>
  <c r="AL4120" i="10"/>
  <c r="AL4121" i="10"/>
  <c r="AL4122" i="10"/>
  <c r="AL4123" i="10"/>
  <c r="AL4124" i="10"/>
  <c r="AL4125" i="10"/>
  <c r="AL4126" i="10"/>
  <c r="AL4127" i="10"/>
  <c r="AL4128" i="10"/>
  <c r="AL4129" i="10"/>
  <c r="AL4130" i="10"/>
  <c r="AL4131" i="10"/>
  <c r="AL4132" i="10"/>
  <c r="AL4133" i="10"/>
  <c r="AL4134" i="10"/>
  <c r="AL4135" i="10"/>
  <c r="AL4136" i="10"/>
  <c r="AL4137" i="10"/>
  <c r="AL4138" i="10"/>
  <c r="AL4139" i="10"/>
  <c r="AL4140" i="10"/>
  <c r="AL4141" i="10"/>
  <c r="AL4142" i="10"/>
  <c r="AL4143" i="10"/>
  <c r="AL4144" i="10"/>
  <c r="AL4145" i="10"/>
  <c r="AL4146" i="10"/>
  <c r="AL4147" i="10"/>
  <c r="AL4148" i="10"/>
  <c r="AL4149" i="10"/>
  <c r="AL4150" i="10"/>
  <c r="AL4151" i="10"/>
  <c r="AL4152" i="10"/>
  <c r="AL4153" i="10"/>
  <c r="AL4154" i="10"/>
  <c r="AL4155" i="10"/>
  <c r="AL4156" i="10"/>
  <c r="AL4157" i="10"/>
  <c r="AL4158" i="10"/>
  <c r="AL4159" i="10"/>
  <c r="AL4160" i="10"/>
  <c r="AL4161" i="10"/>
  <c r="AL4162" i="10"/>
  <c r="AL4163" i="10"/>
  <c r="AL4164" i="10"/>
  <c r="AL4165" i="10"/>
  <c r="AL4166" i="10"/>
  <c r="AL4167" i="10"/>
  <c r="AL4168" i="10"/>
  <c r="AL4169" i="10"/>
  <c r="AL4170" i="10"/>
  <c r="AL4171" i="10"/>
  <c r="AL4172" i="10"/>
  <c r="AL4173" i="10"/>
  <c r="AL4174" i="10"/>
  <c r="AL4175" i="10"/>
  <c r="AL4176" i="10"/>
  <c r="AL4177" i="10"/>
  <c r="AL4178" i="10"/>
  <c r="AL4179" i="10"/>
  <c r="AL4180" i="10"/>
  <c r="AL4181" i="10"/>
  <c r="AL4182" i="10"/>
  <c r="AL4183" i="10"/>
  <c r="AL4184" i="10"/>
  <c r="AL4185" i="10"/>
  <c r="AL4186" i="10"/>
  <c r="AL4187" i="10"/>
  <c r="AL4188" i="10"/>
  <c r="AL4189" i="10"/>
  <c r="AL4190" i="10"/>
  <c r="AL4191" i="10"/>
  <c r="AL4192" i="10"/>
  <c r="AL4193" i="10"/>
  <c r="AL4194" i="10"/>
  <c r="AL4195" i="10"/>
  <c r="AL4196" i="10"/>
  <c r="AL4197" i="10"/>
  <c r="AL4198" i="10"/>
  <c r="AL4199" i="10"/>
  <c r="AL4200" i="10"/>
  <c r="AL4201" i="10"/>
  <c r="AL4202" i="10"/>
  <c r="AL4203" i="10"/>
  <c r="AL4204" i="10"/>
  <c r="AL4205" i="10"/>
  <c r="AL4206" i="10"/>
  <c r="AL4207" i="10"/>
  <c r="AL4208" i="10"/>
  <c r="AL4209" i="10"/>
  <c r="AL4210" i="10"/>
  <c r="AL4211" i="10"/>
  <c r="AL4212" i="10"/>
  <c r="AL4213" i="10"/>
  <c r="AL4214" i="10"/>
  <c r="AL4215" i="10"/>
  <c r="AL4216" i="10"/>
  <c r="AL4217" i="10"/>
  <c r="AL4218" i="10"/>
  <c r="AL4219" i="10"/>
  <c r="AL4220" i="10"/>
  <c r="AL4221" i="10"/>
  <c r="AL4222" i="10"/>
  <c r="AL4223" i="10"/>
  <c r="AL4224" i="10"/>
  <c r="AL4225" i="10"/>
  <c r="AL4226" i="10"/>
  <c r="AL4227" i="10"/>
  <c r="AL4228" i="10"/>
  <c r="AL4229" i="10"/>
  <c r="AL4230" i="10"/>
  <c r="AL4231" i="10"/>
  <c r="AL4232" i="10"/>
  <c r="AL4233" i="10"/>
  <c r="AL4234" i="10"/>
  <c r="AL4235" i="10"/>
  <c r="AL4236" i="10"/>
  <c r="AL4237" i="10"/>
  <c r="AL4238" i="10"/>
  <c r="AL4239" i="10"/>
  <c r="AL4240" i="10"/>
  <c r="AL4241" i="10"/>
  <c r="AL4242" i="10"/>
  <c r="AL4243" i="10"/>
  <c r="AL4244" i="10"/>
  <c r="AL4245" i="10"/>
  <c r="AL4246" i="10"/>
  <c r="AL4247" i="10"/>
  <c r="AL4248" i="10"/>
  <c r="AL4249" i="10"/>
  <c r="AL4250" i="10"/>
  <c r="AL4251" i="10"/>
  <c r="AL4252" i="10"/>
  <c r="AL4253" i="10"/>
  <c r="AL4254" i="10"/>
  <c r="AL4255" i="10"/>
  <c r="AL4256" i="10"/>
  <c r="AL4257" i="10"/>
  <c r="AL4258" i="10"/>
  <c r="AL4259" i="10"/>
  <c r="AL4260" i="10"/>
  <c r="AL4261" i="10"/>
  <c r="AL4262" i="10"/>
  <c r="AL4263" i="10"/>
  <c r="AL4264" i="10"/>
  <c r="AL4265" i="10"/>
  <c r="AL4266" i="10"/>
  <c r="AL4267" i="10"/>
  <c r="AL4268" i="10"/>
  <c r="AL4269" i="10"/>
  <c r="AL4270" i="10"/>
  <c r="AL4271" i="10"/>
  <c r="AL4272" i="10"/>
  <c r="AL4273" i="10"/>
  <c r="AL4274" i="10"/>
  <c r="AL4275" i="10"/>
  <c r="AL4276" i="10"/>
  <c r="AL4277" i="10"/>
  <c r="AL4278" i="10"/>
  <c r="AL4279" i="10"/>
  <c r="AL4280" i="10"/>
  <c r="AL4281" i="10"/>
  <c r="AL4282" i="10"/>
  <c r="AL4283" i="10"/>
  <c r="AL4284" i="10"/>
  <c r="AL4285" i="10"/>
  <c r="AL4286" i="10"/>
  <c r="AL4287" i="10"/>
  <c r="AL4288" i="10"/>
  <c r="AL4289" i="10"/>
  <c r="AL4290" i="10"/>
  <c r="AL4291" i="10"/>
  <c r="AL4292" i="10"/>
  <c r="AL4293" i="10"/>
  <c r="AL4294" i="10"/>
  <c r="AL4295" i="10"/>
  <c r="AL4296" i="10"/>
  <c r="AL4297" i="10"/>
  <c r="AL4298" i="10"/>
  <c r="AL4299" i="10"/>
  <c r="AL4300" i="10"/>
  <c r="AL4301" i="10"/>
  <c r="AL4302" i="10"/>
  <c r="AL4303" i="10"/>
  <c r="AL4304" i="10"/>
  <c r="AL4305" i="10"/>
  <c r="AL4306" i="10"/>
  <c r="AL4307" i="10"/>
  <c r="AL4308" i="10"/>
  <c r="AL4309" i="10"/>
  <c r="AL4310" i="10"/>
  <c r="AL4311" i="10"/>
  <c r="AL4312" i="10"/>
  <c r="AL4313" i="10"/>
  <c r="AL4314" i="10"/>
  <c r="AL4315" i="10"/>
  <c r="AL4316" i="10"/>
  <c r="AL4317" i="10"/>
  <c r="AL4318" i="10"/>
  <c r="AL4319" i="10"/>
  <c r="AL4320" i="10"/>
  <c r="AL4321" i="10"/>
  <c r="AL4322" i="10"/>
  <c r="AL4323" i="10"/>
  <c r="AL4324" i="10"/>
  <c r="AL4325" i="10"/>
  <c r="AL4326" i="10"/>
  <c r="AL4327" i="10"/>
  <c r="AL4328" i="10"/>
  <c r="AL4329" i="10"/>
  <c r="AL4330" i="10"/>
  <c r="AL4331" i="10"/>
  <c r="AL4332" i="10"/>
  <c r="AL4333" i="10"/>
  <c r="AL4334" i="10"/>
  <c r="AL4335" i="10"/>
  <c r="AL4336" i="10"/>
  <c r="AL4337" i="10"/>
  <c r="AL4338" i="10"/>
  <c r="AL4339" i="10"/>
  <c r="AL4340" i="10"/>
  <c r="AL4341" i="10"/>
  <c r="AL4342" i="10"/>
  <c r="AL4343" i="10"/>
  <c r="AL4344" i="10"/>
  <c r="AL4345" i="10"/>
  <c r="AL4346" i="10"/>
  <c r="AL4347" i="10"/>
  <c r="AL4348" i="10"/>
  <c r="AL4349" i="10"/>
  <c r="AL4350" i="10"/>
  <c r="AL4351" i="10"/>
  <c r="AL4352" i="10"/>
  <c r="AL4353" i="10"/>
  <c r="AL4354" i="10"/>
  <c r="AL4355" i="10"/>
  <c r="AL4356" i="10"/>
  <c r="AL4357" i="10"/>
  <c r="AL4358" i="10"/>
  <c r="AL4359" i="10"/>
  <c r="AL4360" i="10"/>
  <c r="AL4361" i="10"/>
  <c r="AL4362" i="10"/>
  <c r="AL4363" i="10"/>
  <c r="AL4364" i="10"/>
  <c r="AL4365" i="10"/>
  <c r="AL4366" i="10"/>
  <c r="AL4367" i="10"/>
  <c r="AL4368" i="10"/>
  <c r="AL4369" i="10"/>
  <c r="AL4370" i="10"/>
  <c r="AL4371" i="10"/>
  <c r="AL4372" i="10"/>
  <c r="AL4373" i="10"/>
  <c r="AL4374" i="10"/>
  <c r="AL4375" i="10"/>
  <c r="AL4376" i="10"/>
  <c r="AL4377" i="10"/>
  <c r="AL4378" i="10"/>
  <c r="AL4379" i="10"/>
  <c r="AL4380" i="10"/>
  <c r="AL4381" i="10"/>
  <c r="AL4382" i="10"/>
  <c r="AL4383" i="10"/>
  <c r="AL4384" i="10"/>
  <c r="AL4385" i="10"/>
  <c r="AL4386" i="10"/>
  <c r="AL4387" i="10"/>
  <c r="AL4388" i="10"/>
  <c r="AL4389" i="10"/>
  <c r="AL4390" i="10"/>
  <c r="AL4391" i="10"/>
  <c r="AL4392" i="10"/>
  <c r="AL4393" i="10"/>
  <c r="AL4394" i="10"/>
  <c r="AL4395" i="10"/>
  <c r="AL4396" i="10"/>
  <c r="AL4397" i="10"/>
  <c r="AL4398" i="10"/>
  <c r="AL4399" i="10"/>
  <c r="AL4400" i="10"/>
  <c r="AL4401" i="10"/>
  <c r="AL4402" i="10"/>
  <c r="AL4403" i="10"/>
  <c r="AL4404" i="10"/>
  <c r="AL4405" i="10"/>
  <c r="AL4406" i="10"/>
  <c r="AL4407" i="10"/>
  <c r="AL4408" i="10"/>
  <c r="AL4409" i="10"/>
  <c r="AL4410" i="10"/>
  <c r="AL4411" i="10"/>
  <c r="AL4412" i="10"/>
  <c r="AL4413" i="10"/>
  <c r="AL4414" i="10"/>
  <c r="AL4415" i="10"/>
  <c r="AL4416" i="10"/>
  <c r="AL4417" i="10"/>
  <c r="AL4418" i="10"/>
  <c r="AL4419" i="10"/>
  <c r="AL4420" i="10"/>
  <c r="AL4421" i="10"/>
  <c r="AL4422" i="10"/>
  <c r="AL4423" i="10"/>
  <c r="AL4424" i="10"/>
  <c r="AL4425" i="10"/>
  <c r="AL4426" i="10"/>
  <c r="AL4427" i="10"/>
  <c r="AL4428" i="10"/>
  <c r="AL4429" i="10"/>
  <c r="AL4430" i="10"/>
  <c r="AL4431" i="10"/>
  <c r="AL4432" i="10"/>
  <c r="AL4433" i="10"/>
  <c r="AL4434" i="10"/>
  <c r="AL4435" i="10"/>
  <c r="AL4436" i="10"/>
  <c r="AL4437" i="10"/>
  <c r="AL4438" i="10"/>
  <c r="AL4439" i="10"/>
  <c r="AL4440" i="10"/>
  <c r="AL4441" i="10"/>
  <c r="AL4442" i="10"/>
  <c r="AL4443" i="10"/>
  <c r="AL4444" i="10"/>
  <c r="AL4445" i="10"/>
  <c r="AL4446" i="10"/>
  <c r="AL4447" i="10"/>
  <c r="AL4448" i="10"/>
  <c r="AL4449" i="10"/>
  <c r="AL4450" i="10"/>
  <c r="AL4451" i="10"/>
  <c r="AL4452" i="10"/>
  <c r="AL4453" i="10"/>
  <c r="AL4454" i="10"/>
  <c r="AL4455" i="10"/>
  <c r="AL4456" i="10"/>
  <c r="AL4457" i="10"/>
  <c r="AL4458" i="10"/>
  <c r="AL4459" i="10"/>
  <c r="AL4460" i="10"/>
  <c r="AL4461" i="10"/>
  <c r="AL4462" i="10"/>
  <c r="AL4463" i="10"/>
  <c r="AL4464" i="10"/>
  <c r="AL4465" i="10"/>
  <c r="AL4466" i="10"/>
  <c r="AL4467" i="10"/>
  <c r="AL4468" i="10"/>
  <c r="AL4469" i="10"/>
  <c r="AL4470" i="10"/>
  <c r="AL4471" i="10"/>
  <c r="AL4472" i="10"/>
  <c r="AL4473" i="10"/>
  <c r="AL4474" i="10"/>
  <c r="AL4475" i="10"/>
  <c r="AL4476" i="10"/>
  <c r="AL4477" i="10"/>
  <c r="AL4478" i="10"/>
  <c r="AL4479" i="10"/>
  <c r="AL4480" i="10"/>
  <c r="AL4481" i="10"/>
  <c r="AL4482" i="10"/>
  <c r="AL4483" i="10"/>
  <c r="AL4484" i="10"/>
  <c r="AL4485" i="10"/>
  <c r="AL4486" i="10"/>
  <c r="AL4487" i="10"/>
  <c r="AL4488" i="10"/>
  <c r="AL4489" i="10"/>
  <c r="AL4490" i="10"/>
  <c r="AL4491" i="10"/>
  <c r="AL4492" i="10"/>
  <c r="AL4493" i="10"/>
  <c r="AL4494" i="10"/>
  <c r="AL4495" i="10"/>
  <c r="AL4496" i="10"/>
  <c r="AL4497" i="10"/>
  <c r="AL4498" i="10"/>
  <c r="AL4499" i="10"/>
  <c r="AL4500" i="10"/>
  <c r="AL4501" i="10"/>
  <c r="AL4502" i="10"/>
  <c r="AL4503" i="10"/>
  <c r="AL4504" i="10"/>
  <c r="AL4505" i="10"/>
  <c r="AL4506" i="10"/>
  <c r="AL4507" i="10"/>
  <c r="AL4508" i="10"/>
  <c r="AL4509" i="10"/>
  <c r="AL4510" i="10"/>
  <c r="AL4511" i="10"/>
  <c r="AL4512" i="10"/>
  <c r="AL4513" i="10"/>
  <c r="AL4514" i="10"/>
  <c r="AL4515" i="10"/>
  <c r="AL4516" i="10"/>
  <c r="AL4517" i="10"/>
  <c r="AL4518" i="10"/>
  <c r="AL4519" i="10"/>
  <c r="AL4520" i="10"/>
  <c r="AL4521" i="10"/>
  <c r="AL4522" i="10"/>
  <c r="AL4523" i="10"/>
  <c r="AL4524" i="10"/>
  <c r="AL4525" i="10"/>
  <c r="AL4526" i="10"/>
  <c r="AL4527" i="10"/>
  <c r="AL4528" i="10"/>
  <c r="AL4529" i="10"/>
  <c r="AL4530" i="10"/>
  <c r="AL4531" i="10"/>
  <c r="AL4532" i="10"/>
  <c r="AL4533" i="10"/>
  <c r="AL4534" i="10"/>
  <c r="AL4535" i="10"/>
  <c r="AL4536" i="10"/>
  <c r="AL4537" i="10"/>
  <c r="AL4538" i="10"/>
  <c r="AL4539" i="10"/>
  <c r="AL4540" i="10"/>
  <c r="AL4541" i="10"/>
  <c r="AL4542" i="10"/>
  <c r="AL4543" i="10"/>
  <c r="AL4544" i="10"/>
  <c r="AL4545" i="10"/>
  <c r="AL4546" i="10"/>
  <c r="AL4547" i="10"/>
  <c r="AL4548" i="10"/>
  <c r="AL4549" i="10"/>
  <c r="AL4550" i="10"/>
  <c r="AL4551" i="10"/>
  <c r="AL4552" i="10"/>
  <c r="AL4553" i="10"/>
  <c r="AL4554" i="10"/>
  <c r="AL4555" i="10"/>
  <c r="AL4556" i="10"/>
  <c r="AL4557" i="10"/>
  <c r="AL4558" i="10"/>
  <c r="AL4559" i="10"/>
  <c r="AL4560" i="10"/>
  <c r="AL4561" i="10"/>
  <c r="AL4562" i="10"/>
  <c r="AL4563" i="10"/>
  <c r="AL4564" i="10"/>
  <c r="AL4565" i="10"/>
  <c r="AL4566" i="10"/>
  <c r="AL4567" i="10"/>
  <c r="AL4568" i="10"/>
  <c r="AL4569" i="10"/>
  <c r="AL4570" i="10"/>
  <c r="AL4571" i="10"/>
  <c r="AL4572" i="10"/>
  <c r="AL4573" i="10"/>
  <c r="AL4574" i="10"/>
  <c r="AL4575" i="10"/>
  <c r="AL4576" i="10"/>
  <c r="AL4577" i="10"/>
  <c r="AL4578" i="10"/>
  <c r="AL4579" i="10"/>
  <c r="AL4580" i="10"/>
  <c r="AL4581" i="10"/>
  <c r="AL4582" i="10"/>
  <c r="AL4583" i="10"/>
  <c r="AL4584" i="10"/>
  <c r="AL4585" i="10"/>
  <c r="AL4586" i="10"/>
  <c r="AL4587" i="10"/>
  <c r="AL4588" i="10"/>
  <c r="AL4589" i="10"/>
  <c r="AL4590" i="10"/>
  <c r="AL4591" i="10"/>
  <c r="AL4592" i="10"/>
  <c r="AL4593" i="10"/>
  <c r="AL4594" i="10"/>
  <c r="AL4595" i="10"/>
  <c r="AL4596" i="10"/>
  <c r="AL4597" i="10"/>
  <c r="AL4598" i="10"/>
  <c r="AL4599" i="10"/>
  <c r="AL4600" i="10"/>
  <c r="AL4601" i="10"/>
  <c r="AL4602" i="10"/>
  <c r="AL4603" i="10"/>
  <c r="AL4604" i="10"/>
  <c r="AL4605" i="10"/>
  <c r="AL4606" i="10"/>
  <c r="AL4607" i="10"/>
  <c r="AL4608" i="10"/>
  <c r="AL4609" i="10"/>
  <c r="AL4610" i="10"/>
  <c r="AL4611" i="10"/>
  <c r="AL4612" i="10"/>
  <c r="AL4613" i="10"/>
  <c r="AL4614" i="10"/>
  <c r="AL4615" i="10"/>
  <c r="AL4616" i="10"/>
  <c r="AL4617" i="10"/>
  <c r="AL4618" i="10"/>
  <c r="AL4619" i="10"/>
  <c r="AL4620" i="10"/>
  <c r="AL4621" i="10"/>
  <c r="AL4622" i="10"/>
  <c r="AL4623" i="10"/>
  <c r="AL4624" i="10"/>
  <c r="AL4625" i="10"/>
  <c r="AL4626" i="10"/>
  <c r="AL4627" i="10"/>
  <c r="AL4628" i="10"/>
  <c r="AL4629" i="10"/>
  <c r="AL4630" i="10"/>
  <c r="AL4631" i="10"/>
  <c r="AL4632" i="10"/>
  <c r="AL4633" i="10"/>
  <c r="AL4634" i="10"/>
  <c r="AL4635" i="10"/>
  <c r="AL4636" i="10"/>
  <c r="AL4637" i="10"/>
  <c r="AL4638" i="10"/>
  <c r="AL4639" i="10"/>
  <c r="AL4640" i="10"/>
  <c r="AL4641" i="10"/>
  <c r="AL4642" i="10"/>
  <c r="AL4643" i="10"/>
  <c r="AL4644" i="10"/>
  <c r="AL4645" i="10"/>
  <c r="AL4646" i="10"/>
  <c r="AL4647" i="10"/>
  <c r="AL4648" i="10"/>
  <c r="AL4649" i="10"/>
  <c r="AL4650" i="10"/>
  <c r="AL4651" i="10"/>
  <c r="AL4652" i="10"/>
  <c r="AL4653" i="10"/>
  <c r="AL4654" i="10"/>
  <c r="AL4655" i="10"/>
  <c r="AL4656" i="10"/>
  <c r="AL4657" i="10"/>
  <c r="AL4658" i="10"/>
  <c r="AL4659" i="10"/>
  <c r="AL4660" i="10"/>
  <c r="AL4661" i="10"/>
  <c r="AL4662" i="10"/>
  <c r="AL4663" i="10"/>
  <c r="AL4664" i="10"/>
  <c r="AL4665" i="10"/>
  <c r="AL4666" i="10"/>
  <c r="AL4667" i="10"/>
  <c r="AL4668" i="10"/>
  <c r="AL4669" i="10"/>
  <c r="AL4670" i="10"/>
  <c r="AL4671" i="10"/>
  <c r="AL4672" i="10"/>
  <c r="AL4673" i="10"/>
  <c r="AL4674" i="10"/>
  <c r="AL4675" i="10"/>
  <c r="AL4676" i="10"/>
  <c r="AL4677" i="10"/>
  <c r="AL4678" i="10"/>
  <c r="AL4679" i="10"/>
  <c r="AL4680" i="10"/>
  <c r="AL4681" i="10"/>
  <c r="AL4682" i="10"/>
  <c r="AL4683" i="10"/>
  <c r="AL4684" i="10"/>
  <c r="AL4685" i="10"/>
  <c r="AL4686" i="10"/>
  <c r="AL4687" i="10"/>
  <c r="AL4688" i="10"/>
  <c r="AL4689" i="10"/>
  <c r="AL4690" i="10"/>
  <c r="AL4691" i="10"/>
  <c r="AL4692" i="10"/>
  <c r="AL4693" i="10"/>
  <c r="AL4694" i="10"/>
  <c r="AL4695" i="10"/>
  <c r="AL4696" i="10"/>
  <c r="AL4697" i="10"/>
  <c r="AL4698" i="10"/>
  <c r="AL4699" i="10"/>
  <c r="AL4700" i="10"/>
  <c r="AL4701" i="10"/>
  <c r="AL4702" i="10"/>
  <c r="AL4703" i="10"/>
  <c r="AL4704" i="10"/>
  <c r="AL4705" i="10"/>
  <c r="AL4706" i="10"/>
  <c r="AL4707" i="10"/>
  <c r="AL4708" i="10"/>
  <c r="AL4709" i="10"/>
  <c r="AL4710" i="10"/>
  <c r="AL4711" i="10"/>
  <c r="AL4712" i="10"/>
  <c r="AL4713" i="10"/>
  <c r="AL4714" i="10"/>
  <c r="AL4715" i="10"/>
  <c r="AL4716" i="10"/>
  <c r="AL4717" i="10"/>
  <c r="AL4718" i="10"/>
  <c r="AL4719" i="10"/>
  <c r="AL4720" i="10"/>
  <c r="AL4721" i="10"/>
  <c r="AL4722" i="10"/>
  <c r="AL4723" i="10"/>
  <c r="AL4724" i="10"/>
  <c r="AL4725" i="10"/>
  <c r="AL4726" i="10"/>
  <c r="AL4727" i="10"/>
  <c r="AL4728" i="10"/>
  <c r="AL4729" i="10"/>
  <c r="AL4730" i="10"/>
  <c r="AL4731" i="10"/>
  <c r="AL4732" i="10"/>
  <c r="AL4733" i="10"/>
  <c r="AL4734" i="10"/>
  <c r="AL4735" i="10"/>
  <c r="AL4736" i="10"/>
  <c r="AL4737" i="10"/>
  <c r="AL4738" i="10"/>
  <c r="AL4739" i="10"/>
  <c r="AL4740" i="10"/>
  <c r="AL4741" i="10"/>
  <c r="AL4742" i="10"/>
  <c r="AL4743" i="10"/>
  <c r="AL4744" i="10"/>
  <c r="AL4745" i="10"/>
  <c r="AL4746" i="10"/>
  <c r="AL4747" i="10"/>
  <c r="AL4748" i="10"/>
  <c r="AL4749" i="10"/>
  <c r="AL4750" i="10"/>
  <c r="AL4751" i="10"/>
  <c r="AL4752" i="10"/>
  <c r="AL4753" i="10"/>
  <c r="AL4754" i="10"/>
  <c r="AL4755" i="10"/>
  <c r="AL4756" i="10"/>
  <c r="AL4757" i="10"/>
  <c r="AL4758" i="10"/>
  <c r="AL4759" i="10"/>
  <c r="AL4760" i="10"/>
  <c r="AL4761" i="10"/>
  <c r="AL4762" i="10"/>
  <c r="AL4763" i="10"/>
  <c r="AL4764" i="10"/>
  <c r="AL4765" i="10"/>
  <c r="AL4766" i="10"/>
  <c r="AL4767" i="10"/>
  <c r="AL4768" i="10"/>
  <c r="AL4769" i="10"/>
  <c r="AL4770" i="10"/>
  <c r="AL4771" i="10"/>
  <c r="AL4772" i="10"/>
  <c r="AL4773" i="10"/>
  <c r="AL4774" i="10"/>
  <c r="AL4775" i="10"/>
  <c r="AL4776" i="10"/>
  <c r="AL4777" i="10"/>
  <c r="AL4778" i="10"/>
  <c r="AL4779" i="10"/>
  <c r="AL4780" i="10"/>
  <c r="AL4781" i="10"/>
  <c r="AL4782" i="10"/>
  <c r="AL4783" i="10"/>
  <c r="AL4784" i="10"/>
  <c r="AL4785" i="10"/>
  <c r="AL4786" i="10"/>
  <c r="AL4787" i="10"/>
  <c r="AL4788" i="10"/>
  <c r="AL4789" i="10"/>
  <c r="AL4790" i="10"/>
  <c r="AL4791" i="10"/>
  <c r="AL4792" i="10"/>
  <c r="AL4793" i="10"/>
  <c r="AL4794" i="10"/>
  <c r="AL4795" i="10"/>
  <c r="AL4796" i="10"/>
  <c r="AL4797" i="10"/>
  <c r="AL4798" i="10"/>
  <c r="AL4799" i="10"/>
  <c r="AL4800" i="10"/>
  <c r="AL4801" i="10"/>
  <c r="AL4802" i="10"/>
  <c r="AL4803" i="10"/>
  <c r="AL4804" i="10"/>
  <c r="AL4805" i="10"/>
  <c r="AL4806" i="10"/>
  <c r="AL4807" i="10"/>
  <c r="AL4808" i="10"/>
  <c r="AL4809" i="10"/>
  <c r="AL4810" i="10"/>
  <c r="AL4811" i="10"/>
  <c r="AL4812" i="10"/>
  <c r="AL4813" i="10"/>
  <c r="AL4814" i="10"/>
  <c r="AL4815" i="10"/>
  <c r="AL4816" i="10"/>
  <c r="AL4817" i="10"/>
  <c r="AL4818" i="10"/>
  <c r="AL4819" i="10"/>
  <c r="AL4820" i="10"/>
  <c r="AL4821" i="10"/>
  <c r="AL4822" i="10"/>
  <c r="AL4823" i="10"/>
  <c r="AL4824" i="10"/>
  <c r="AL4825" i="10"/>
  <c r="AL4826" i="10"/>
  <c r="AL4827" i="10"/>
  <c r="AL4828" i="10"/>
  <c r="AL4829" i="10"/>
  <c r="AL4830" i="10"/>
  <c r="AL4831" i="10"/>
  <c r="AL4832" i="10"/>
  <c r="AL4833" i="10"/>
  <c r="AL4834" i="10"/>
  <c r="AL4835" i="10"/>
  <c r="AL4836" i="10"/>
  <c r="AL4837" i="10"/>
  <c r="AL4838" i="10"/>
  <c r="AL4839" i="10"/>
  <c r="AL4840" i="10"/>
  <c r="AL4841" i="10"/>
  <c r="AL4842" i="10"/>
  <c r="AL4843" i="10"/>
  <c r="AL4844" i="10"/>
  <c r="AL4845" i="10"/>
  <c r="AL4846" i="10"/>
  <c r="AL4847" i="10"/>
  <c r="AL4848" i="10"/>
  <c r="AL4849" i="10"/>
  <c r="AL4850" i="10"/>
  <c r="AL4851" i="10"/>
  <c r="AL4852" i="10"/>
  <c r="AL4853" i="10"/>
  <c r="AL4854" i="10"/>
  <c r="AL4855" i="10"/>
  <c r="AL4856" i="10"/>
  <c r="AL4857" i="10"/>
  <c r="AL4858" i="10"/>
  <c r="AL4859" i="10"/>
  <c r="AL4860" i="10"/>
  <c r="AL4861" i="10"/>
  <c r="AL4862" i="10"/>
  <c r="AL4863" i="10"/>
  <c r="AL4864" i="10"/>
  <c r="AL4865" i="10"/>
  <c r="AL4866" i="10"/>
  <c r="AL4867" i="10"/>
  <c r="AL4868" i="10"/>
  <c r="AL4869" i="10"/>
  <c r="AL4870" i="10"/>
  <c r="AL4871" i="10"/>
  <c r="AL4872" i="10"/>
  <c r="AL4873" i="10"/>
  <c r="AL4874" i="10"/>
  <c r="AL4875" i="10"/>
  <c r="AL4876" i="10"/>
  <c r="AL4877" i="10"/>
  <c r="AL4878" i="10"/>
  <c r="AL4879" i="10"/>
  <c r="AL4880" i="10"/>
  <c r="AL4881" i="10"/>
  <c r="AL4882" i="10"/>
  <c r="AL4883" i="10"/>
  <c r="AL4884" i="10"/>
  <c r="AL4885" i="10"/>
  <c r="AL4886" i="10"/>
  <c r="AL4887" i="10"/>
  <c r="AL4888" i="10"/>
  <c r="AL4889" i="10"/>
  <c r="AL4890" i="10"/>
  <c r="AL4891" i="10"/>
  <c r="AL4892" i="10"/>
  <c r="AL4893" i="10"/>
  <c r="AL4894" i="10"/>
  <c r="AL4895" i="10"/>
  <c r="AL4896" i="10"/>
  <c r="AL4897" i="10"/>
  <c r="AL4898" i="10"/>
  <c r="AL4899" i="10"/>
  <c r="AL4900" i="10"/>
  <c r="AL4901" i="10"/>
  <c r="AL4902" i="10"/>
  <c r="AL4903" i="10"/>
  <c r="AL4904" i="10"/>
  <c r="AL4905" i="10"/>
  <c r="AL4906" i="10"/>
  <c r="AL4907" i="10"/>
  <c r="AL4908" i="10"/>
  <c r="AL4909" i="10"/>
  <c r="AL4910" i="10"/>
  <c r="AL4911" i="10"/>
  <c r="AL4912" i="10"/>
  <c r="AL4913" i="10"/>
  <c r="AL4914" i="10"/>
  <c r="AL4915" i="10"/>
  <c r="AL4916" i="10"/>
  <c r="AL4917" i="10"/>
  <c r="AL4918" i="10"/>
  <c r="AL4919" i="10"/>
  <c r="AL4920" i="10"/>
  <c r="AL4921" i="10"/>
  <c r="AL4922" i="10"/>
  <c r="AL4923" i="10"/>
  <c r="AL4924" i="10"/>
  <c r="AL4925" i="10"/>
  <c r="AL4926" i="10"/>
  <c r="AL4927" i="10"/>
  <c r="AL4928" i="10"/>
  <c r="AL4929" i="10"/>
  <c r="AL4930" i="10"/>
  <c r="AL4931" i="10"/>
  <c r="AL4932" i="10"/>
  <c r="AL4933" i="10"/>
  <c r="AL4934" i="10"/>
  <c r="AL4935" i="10"/>
  <c r="AL4936" i="10"/>
  <c r="AL4937" i="10"/>
  <c r="AL4938" i="10"/>
  <c r="AL4939" i="10"/>
  <c r="AL4940" i="10"/>
  <c r="AL4941" i="10"/>
  <c r="AL4942" i="10"/>
  <c r="AL4943" i="10"/>
  <c r="AL4944" i="10"/>
  <c r="AL4945" i="10"/>
  <c r="AL4946" i="10"/>
  <c r="AL4947" i="10"/>
  <c r="AL4948" i="10"/>
  <c r="AL4949" i="10"/>
  <c r="AL4950" i="10"/>
  <c r="AL4951" i="10"/>
  <c r="AL4952" i="10"/>
  <c r="AL4953" i="10"/>
  <c r="AL4954" i="10"/>
  <c r="AL4955" i="10"/>
  <c r="AL4956" i="10"/>
  <c r="AL4957" i="10"/>
  <c r="AL4958" i="10"/>
  <c r="AL4959" i="10"/>
  <c r="AL4960" i="10"/>
  <c r="AL4961" i="10"/>
  <c r="AL4962" i="10"/>
  <c r="AL4963" i="10"/>
  <c r="AL4964" i="10"/>
  <c r="AL4965" i="10"/>
  <c r="AL4966" i="10"/>
  <c r="AL4967" i="10"/>
  <c r="AL4968" i="10"/>
  <c r="AL4969" i="10"/>
  <c r="AL4970" i="10"/>
  <c r="AL4971" i="10"/>
  <c r="AL4972" i="10"/>
  <c r="AL4973" i="10"/>
  <c r="AL4974" i="10"/>
  <c r="AL4975" i="10"/>
  <c r="AL4976" i="10"/>
  <c r="AL4977" i="10"/>
  <c r="AL4978" i="10"/>
  <c r="AL4979" i="10"/>
  <c r="AL4980" i="10"/>
  <c r="AL4981" i="10"/>
  <c r="AL4982" i="10"/>
  <c r="AL4983" i="10"/>
  <c r="AL4984" i="10"/>
  <c r="AL4985" i="10"/>
  <c r="AL4986" i="10"/>
  <c r="AL4987" i="10"/>
  <c r="AL4988" i="10"/>
  <c r="AL4989" i="10"/>
  <c r="AL4990" i="10"/>
  <c r="AL4991" i="10"/>
  <c r="AL4992" i="10"/>
  <c r="AL4993" i="10"/>
  <c r="AL4994" i="10"/>
  <c r="AL4995" i="10"/>
  <c r="AL4996" i="10"/>
  <c r="AL4997" i="10"/>
  <c r="AL4998" i="10"/>
  <c r="AL4999" i="10"/>
  <c r="AL5000" i="10"/>
  <c r="AL5001" i="10"/>
  <c r="AL5002" i="10"/>
  <c r="AL5003" i="10"/>
  <c r="AL5004" i="10"/>
  <c r="AL5005" i="10"/>
  <c r="AL5006" i="10"/>
  <c r="AL5007" i="10"/>
  <c r="AL5008" i="10"/>
  <c r="AL5009" i="10"/>
  <c r="AL5010" i="10"/>
  <c r="AN5010" i="10"/>
  <c r="AN5009" i="10"/>
  <c r="AN5008" i="10"/>
  <c r="AN5007" i="10"/>
  <c r="AN5006" i="10"/>
  <c r="AN5005" i="10"/>
  <c r="AN5004" i="10"/>
  <c r="AN5003" i="10"/>
  <c r="AN5002" i="10"/>
  <c r="AN5001" i="10"/>
  <c r="AN5000" i="10"/>
  <c r="AN4999" i="10"/>
  <c r="AN4998" i="10"/>
  <c r="AN4997" i="10"/>
  <c r="AN4996" i="10"/>
  <c r="AN4995" i="10"/>
  <c r="AN4994" i="10"/>
  <c r="AN4993" i="10"/>
  <c r="AN4992" i="10"/>
  <c r="AN4991" i="10"/>
  <c r="AN4990" i="10"/>
  <c r="AN4989" i="10"/>
  <c r="AN4988" i="10"/>
  <c r="AN4987" i="10"/>
  <c r="AN4986" i="10"/>
  <c r="AN4985" i="10"/>
  <c r="AN4984" i="10"/>
  <c r="AN4983" i="10"/>
  <c r="AN4982" i="10"/>
  <c r="AN4981" i="10"/>
  <c r="AN4980" i="10"/>
  <c r="AN4979" i="10"/>
  <c r="AN4978" i="10"/>
  <c r="AN4977" i="10"/>
  <c r="AN4976" i="10"/>
  <c r="AN4975" i="10"/>
  <c r="AN4974" i="10"/>
  <c r="AN4973" i="10"/>
  <c r="AN4972" i="10"/>
  <c r="AN4971" i="10"/>
  <c r="AN4970" i="10"/>
  <c r="AN4969" i="10"/>
  <c r="AN4968" i="10"/>
  <c r="AN4967" i="10"/>
  <c r="AN4966" i="10"/>
  <c r="AN4965" i="10"/>
  <c r="AN4964" i="10"/>
  <c r="AN4963" i="10"/>
  <c r="AN4962" i="10"/>
  <c r="AN4961" i="10"/>
  <c r="AN4960" i="10"/>
  <c r="AN4959" i="10"/>
  <c r="AN4958" i="10"/>
  <c r="AN4957" i="10"/>
  <c r="AN4956" i="10"/>
  <c r="AN4955" i="10"/>
  <c r="AN4954" i="10"/>
  <c r="AN4953" i="10"/>
  <c r="AN4952" i="10"/>
  <c r="AN4951" i="10"/>
  <c r="AN4950" i="10"/>
  <c r="AN4949" i="10"/>
  <c r="AN4948" i="10"/>
  <c r="AN4947" i="10"/>
  <c r="AN4946" i="10"/>
  <c r="AN4945" i="10"/>
  <c r="AN4944" i="10"/>
  <c r="AN4943" i="10"/>
  <c r="AN4942" i="10"/>
  <c r="AN4941" i="10"/>
  <c r="AN4940" i="10"/>
  <c r="AN4939" i="10"/>
  <c r="AN4938" i="10"/>
  <c r="AN4937" i="10"/>
  <c r="AN4936" i="10"/>
  <c r="AN4935" i="10"/>
  <c r="AN4934" i="10"/>
  <c r="AN4933" i="10"/>
  <c r="AN4932" i="10"/>
  <c r="AN4931" i="10"/>
  <c r="AN4930" i="10"/>
  <c r="AN4929" i="10"/>
  <c r="AN4928" i="10"/>
  <c r="AN4927" i="10"/>
  <c r="AN4926" i="10"/>
  <c r="AN4925" i="10"/>
  <c r="AN4924" i="10"/>
  <c r="AN4923" i="10"/>
  <c r="AN4922" i="10"/>
  <c r="AN4921" i="10"/>
  <c r="AN4920" i="10"/>
  <c r="AN4919" i="10"/>
  <c r="AN4918" i="10"/>
  <c r="AN4917" i="10"/>
  <c r="AN4916" i="10"/>
  <c r="AN4915" i="10"/>
  <c r="AN4914" i="10"/>
  <c r="AN4913" i="10"/>
  <c r="AN4912" i="10"/>
  <c r="AN4911" i="10"/>
  <c r="AN4910" i="10"/>
  <c r="AN4909" i="10"/>
  <c r="AN4908" i="10"/>
  <c r="AN4907" i="10"/>
  <c r="AN4906" i="10"/>
  <c r="AN4905" i="10"/>
  <c r="AN4904" i="10"/>
  <c r="AN4903" i="10"/>
  <c r="AN4902" i="10"/>
  <c r="AN4901" i="10"/>
  <c r="AN4900" i="10"/>
  <c r="AN4899" i="10"/>
  <c r="AN4898" i="10"/>
  <c r="AN4897" i="10"/>
  <c r="AN4896" i="10"/>
  <c r="AN4895" i="10"/>
  <c r="AN4894" i="10"/>
  <c r="AN4893" i="10"/>
  <c r="AN4892" i="10"/>
  <c r="AN4891" i="10"/>
  <c r="AN4890" i="10"/>
  <c r="AN4889" i="10"/>
  <c r="AN4888" i="10"/>
  <c r="AN4887" i="10"/>
  <c r="AN4886" i="10"/>
  <c r="AN4885" i="10"/>
  <c r="AN4884" i="10"/>
  <c r="AN4883" i="10"/>
  <c r="AN4882" i="10"/>
  <c r="AN4881" i="10"/>
  <c r="AN4880" i="10"/>
  <c r="AN4879" i="10"/>
  <c r="AN4878" i="10"/>
  <c r="AN4877" i="10"/>
  <c r="AN4876" i="10"/>
  <c r="AN4875" i="10"/>
  <c r="AN4874" i="10"/>
  <c r="AN4873" i="10"/>
  <c r="AN4872" i="10"/>
  <c r="AN4871" i="10"/>
  <c r="AN4870" i="10"/>
  <c r="AN4869" i="10"/>
  <c r="AN4868" i="10"/>
  <c r="AN4867" i="10"/>
  <c r="AN4866" i="10"/>
  <c r="AN4865" i="10"/>
  <c r="AN4864" i="10"/>
  <c r="AN4863" i="10"/>
  <c r="AN4862" i="10"/>
  <c r="AN4861" i="10"/>
  <c r="AN4860" i="10"/>
  <c r="AN4859" i="10"/>
  <c r="AN4858" i="10"/>
  <c r="AN4857" i="10"/>
  <c r="AN4856" i="10"/>
  <c r="AN4855" i="10"/>
  <c r="AN4854" i="10"/>
  <c r="AN4853" i="10"/>
  <c r="AN4852" i="10"/>
  <c r="AN4851" i="10"/>
  <c r="AN4850" i="10"/>
  <c r="AN4849" i="10"/>
  <c r="AN4848" i="10"/>
  <c r="AN4847" i="10"/>
  <c r="AN4846" i="10"/>
  <c r="AN4845" i="10"/>
  <c r="AN4844" i="10"/>
  <c r="AN4843" i="10"/>
  <c r="AN4842" i="10"/>
  <c r="AN4841" i="10"/>
  <c r="AN4840" i="10"/>
  <c r="AN4839" i="10"/>
  <c r="AN4838" i="10"/>
  <c r="AN4837" i="10"/>
  <c r="AN4836" i="10"/>
  <c r="AN4835" i="10"/>
  <c r="AN4834" i="10"/>
  <c r="AN4833" i="10"/>
  <c r="AN4832" i="10"/>
  <c r="AN4831" i="10"/>
  <c r="AN4830" i="10"/>
  <c r="AN4829" i="10"/>
  <c r="AN4828" i="10"/>
  <c r="AN4827" i="10"/>
  <c r="AN4826" i="10"/>
  <c r="AN4825" i="10"/>
  <c r="AN4824" i="10"/>
  <c r="AN4823" i="10"/>
  <c r="AN4822" i="10"/>
  <c r="AN4821" i="10"/>
  <c r="AN4820" i="10"/>
  <c r="AN4819" i="10"/>
  <c r="AN4818" i="10"/>
  <c r="AN4817" i="10"/>
  <c r="AN4816" i="10"/>
  <c r="AN4815" i="10"/>
  <c r="AN4814" i="10"/>
  <c r="AN4813" i="10"/>
  <c r="AN4812" i="10"/>
  <c r="AN4811" i="10"/>
  <c r="AN4810" i="10"/>
  <c r="AN4809" i="10"/>
  <c r="AN4808" i="10"/>
  <c r="AN4807" i="10"/>
  <c r="AN4806" i="10"/>
  <c r="AN4805" i="10"/>
  <c r="AN4804" i="10"/>
  <c r="AN4803" i="10"/>
  <c r="AN4802" i="10"/>
  <c r="AN4801" i="10"/>
  <c r="AN4800" i="10"/>
  <c r="AN4799" i="10"/>
  <c r="AN4798" i="10"/>
  <c r="AN4797" i="10"/>
  <c r="AN4796" i="10"/>
  <c r="AN4795" i="10"/>
  <c r="AN4794" i="10"/>
  <c r="AN4793" i="10"/>
  <c r="AN4792" i="10"/>
  <c r="AN4791" i="10"/>
  <c r="AN4790" i="10"/>
  <c r="AN4789" i="10"/>
  <c r="AN4788" i="10"/>
  <c r="AN4787" i="10"/>
  <c r="AN4786" i="10"/>
  <c r="AN4785" i="10"/>
  <c r="AN4784" i="10"/>
  <c r="AN4783" i="10"/>
  <c r="AN4782" i="10"/>
  <c r="AN4781" i="10"/>
  <c r="AN4780" i="10"/>
  <c r="AN4779" i="10"/>
  <c r="AN4778" i="10"/>
  <c r="AN4777" i="10"/>
  <c r="AN4776" i="10"/>
  <c r="AN4775" i="10"/>
  <c r="AN4774" i="10"/>
  <c r="AN4773" i="10"/>
  <c r="AN4772" i="10"/>
  <c r="AN4771" i="10"/>
  <c r="AN4770" i="10"/>
  <c r="AN4769" i="10"/>
  <c r="AN4768" i="10"/>
  <c r="AN4767" i="10"/>
  <c r="AN4766" i="10"/>
  <c r="AN4765" i="10"/>
  <c r="AN4764" i="10"/>
  <c r="AN4763" i="10"/>
  <c r="AN4762" i="10"/>
  <c r="AN4761" i="10"/>
  <c r="AN4760" i="10"/>
  <c r="AN4759" i="10"/>
  <c r="AN4758" i="10"/>
  <c r="AN4757" i="10"/>
  <c r="AN4756" i="10"/>
  <c r="AN4755" i="10"/>
  <c r="AN4754" i="10"/>
  <c r="AN4753" i="10"/>
  <c r="AN4752" i="10"/>
  <c r="AN4751" i="10"/>
  <c r="AN4750" i="10"/>
  <c r="AN4749" i="10"/>
  <c r="AN4748" i="10"/>
  <c r="AN4747" i="10"/>
  <c r="AN4746" i="10"/>
  <c r="AN4745" i="10"/>
  <c r="AN4744" i="10"/>
  <c r="AN4743" i="10"/>
  <c r="AN4742" i="10"/>
  <c r="AN4741" i="10"/>
  <c r="AN4740" i="10"/>
  <c r="AN4739" i="10"/>
  <c r="AN4738" i="10"/>
  <c r="AN4737" i="10"/>
  <c r="AN4736" i="10"/>
  <c r="AN4735" i="10"/>
  <c r="AN4734" i="10"/>
  <c r="AN4733" i="10"/>
  <c r="AN4732" i="10"/>
  <c r="AN4731" i="10"/>
  <c r="AN4730" i="10"/>
  <c r="AN4729" i="10"/>
  <c r="AN4728" i="10"/>
  <c r="AN4727" i="10"/>
  <c r="AN4726" i="10"/>
  <c r="AN4725" i="10"/>
  <c r="AN4724" i="10"/>
  <c r="AN4723" i="10"/>
  <c r="AN4722" i="10"/>
  <c r="AN4721" i="10"/>
  <c r="AN4720" i="10"/>
  <c r="AN4719" i="10"/>
  <c r="AN4718" i="10"/>
  <c r="AN4717" i="10"/>
  <c r="AN4716" i="10"/>
  <c r="AN4715" i="10"/>
  <c r="AN4714" i="10"/>
  <c r="AN4713" i="10"/>
  <c r="AN4712" i="10"/>
  <c r="AN4711" i="10"/>
  <c r="AN4710" i="10"/>
  <c r="AN4709" i="10"/>
  <c r="AN4708" i="10"/>
  <c r="AN4707" i="10"/>
  <c r="AN4706" i="10"/>
  <c r="AN4705" i="10"/>
  <c r="AN4704" i="10"/>
  <c r="AN4703" i="10"/>
  <c r="AN4702" i="10"/>
  <c r="AN4701" i="10"/>
  <c r="AN4700" i="10"/>
  <c r="AN4699" i="10"/>
  <c r="AN4698" i="10"/>
  <c r="AN4697" i="10"/>
  <c r="AN4696" i="10"/>
  <c r="AN4695" i="10"/>
  <c r="AN4694" i="10"/>
  <c r="AN4693" i="10"/>
  <c r="AN4692" i="10"/>
  <c r="AN4691" i="10"/>
  <c r="AN4690" i="10"/>
  <c r="AN4689" i="10"/>
  <c r="AN4688" i="10"/>
  <c r="AN4687" i="10"/>
  <c r="AN4686" i="10"/>
  <c r="AN4685" i="10"/>
  <c r="AN4684" i="10"/>
  <c r="AN4683" i="10"/>
  <c r="AN4682" i="10"/>
  <c r="AN4681" i="10"/>
  <c r="AN4680" i="10"/>
  <c r="AN4679" i="10"/>
  <c r="AN4678" i="10"/>
  <c r="AN4677" i="10"/>
  <c r="AN4676" i="10"/>
  <c r="AN4675" i="10"/>
  <c r="AN4674" i="10"/>
  <c r="AN4673" i="10"/>
  <c r="AN4672" i="10"/>
  <c r="AN4671" i="10"/>
  <c r="AN4670" i="10"/>
  <c r="AN4669" i="10"/>
  <c r="AN4668" i="10"/>
  <c r="AN4667" i="10"/>
  <c r="AN4666" i="10"/>
  <c r="AN4665" i="10"/>
  <c r="AN4664" i="10"/>
  <c r="AN4663" i="10"/>
  <c r="AN4662" i="10"/>
  <c r="AN4661" i="10"/>
  <c r="AN4660" i="10"/>
  <c r="AN4659" i="10"/>
  <c r="AN4658" i="10"/>
  <c r="AN4657" i="10"/>
  <c r="AN4656" i="10"/>
  <c r="AN4655" i="10"/>
  <c r="AN4654" i="10"/>
  <c r="AN4653" i="10"/>
  <c r="AN4652" i="10"/>
  <c r="AN4651" i="10"/>
  <c r="AN4650" i="10"/>
  <c r="AN4649" i="10"/>
  <c r="AN4648" i="10"/>
  <c r="AN4647" i="10"/>
  <c r="AN4646" i="10"/>
  <c r="AN4645" i="10"/>
  <c r="AN4644" i="10"/>
  <c r="AN4643" i="10"/>
  <c r="AN4642" i="10"/>
  <c r="AN4641" i="10"/>
  <c r="AN4640" i="10"/>
  <c r="AN4639" i="10"/>
  <c r="AN4638" i="10"/>
  <c r="AN4637" i="10"/>
  <c r="AN4636" i="10"/>
  <c r="AN4635" i="10"/>
  <c r="AN4634" i="10"/>
  <c r="AN4633" i="10"/>
  <c r="AN4632" i="10"/>
  <c r="AN4631" i="10"/>
  <c r="AN4630" i="10"/>
  <c r="AN4629" i="10"/>
  <c r="AN4628" i="10"/>
  <c r="AN4627" i="10"/>
  <c r="AN4626" i="10"/>
  <c r="AN4625" i="10"/>
  <c r="AN4624" i="10"/>
  <c r="AN4623" i="10"/>
  <c r="AN4622" i="10"/>
  <c r="AN4621" i="10"/>
  <c r="AN4620" i="10"/>
  <c r="AN4619" i="10"/>
  <c r="AN4618" i="10"/>
  <c r="AN4617" i="10"/>
  <c r="AN4616" i="10"/>
  <c r="AN4615" i="10"/>
  <c r="AN4614" i="10"/>
  <c r="AN4613" i="10"/>
  <c r="AN4612" i="10"/>
  <c r="AN4611" i="10"/>
  <c r="AN4610" i="10"/>
  <c r="AN4609" i="10"/>
  <c r="AN4608" i="10"/>
  <c r="AN4607" i="10"/>
  <c r="AN4606" i="10"/>
  <c r="AN4605" i="10"/>
  <c r="AN4604" i="10"/>
  <c r="AN4603" i="10"/>
  <c r="AN4602" i="10"/>
  <c r="AN4601" i="10"/>
  <c r="AN4600" i="10"/>
  <c r="AN4599" i="10"/>
  <c r="AN4598" i="10"/>
  <c r="AN4597" i="10"/>
  <c r="AN4596" i="10"/>
  <c r="AN4595" i="10"/>
  <c r="AN4594" i="10"/>
  <c r="AN4593" i="10"/>
  <c r="AN4592" i="10"/>
  <c r="AN4591" i="10"/>
  <c r="AN4590" i="10"/>
  <c r="AN4589" i="10"/>
  <c r="AN4588" i="10"/>
  <c r="AN4587" i="10"/>
  <c r="AN4586" i="10"/>
  <c r="AN4585" i="10"/>
  <c r="AN4584" i="10"/>
  <c r="AN4583" i="10"/>
  <c r="AN4582" i="10"/>
  <c r="AN4581" i="10"/>
  <c r="AN4580" i="10"/>
  <c r="AN4579" i="10"/>
  <c r="AN4578" i="10"/>
  <c r="AN4577" i="10"/>
  <c r="AN4576" i="10"/>
  <c r="AN4575" i="10"/>
  <c r="AN4574" i="10"/>
  <c r="AN4573" i="10"/>
  <c r="AN4572" i="10"/>
  <c r="AN4571" i="10"/>
  <c r="AN4570" i="10"/>
  <c r="AN4569" i="10"/>
  <c r="AN4568" i="10"/>
  <c r="AN4567" i="10"/>
  <c r="AN4566" i="10"/>
  <c r="AN4565" i="10"/>
  <c r="AN4564" i="10"/>
  <c r="AN4563" i="10"/>
  <c r="AN4562" i="10"/>
  <c r="AN4561" i="10"/>
  <c r="AN4560" i="10"/>
  <c r="AN4559" i="10"/>
  <c r="AN4558" i="10"/>
  <c r="AN4557" i="10"/>
  <c r="AN4556" i="10"/>
  <c r="AN4555" i="10"/>
  <c r="AN4554" i="10"/>
  <c r="AN4553" i="10"/>
  <c r="AN4552" i="10"/>
  <c r="AN4551" i="10"/>
  <c r="AN4550" i="10"/>
  <c r="AN4549" i="10"/>
  <c r="AN4548" i="10"/>
  <c r="AN4547" i="10"/>
  <c r="AN4546" i="10"/>
  <c r="AN4545" i="10"/>
  <c r="AN4544" i="10"/>
  <c r="AN4543" i="10"/>
  <c r="AN4542" i="10"/>
  <c r="AN4541" i="10"/>
  <c r="AN4540" i="10"/>
  <c r="AN4539" i="10"/>
  <c r="AN4538" i="10"/>
  <c r="AN4537" i="10"/>
  <c r="AN4536" i="10"/>
  <c r="AN4535" i="10"/>
  <c r="AN4534" i="10"/>
  <c r="AN4533" i="10"/>
  <c r="AN4532" i="10"/>
  <c r="AN4531" i="10"/>
  <c r="AN4530" i="10"/>
  <c r="AN4529" i="10"/>
  <c r="AN4528" i="10"/>
  <c r="AN4527" i="10"/>
  <c r="AN4526" i="10"/>
  <c r="AN4525" i="10"/>
  <c r="AN4524" i="10"/>
  <c r="AN4523" i="10"/>
  <c r="AN4522" i="10"/>
  <c r="AN4521" i="10"/>
  <c r="AN4520" i="10"/>
  <c r="AN4519" i="10"/>
  <c r="AN4518" i="10"/>
  <c r="AN4517" i="10"/>
  <c r="AN4516" i="10"/>
  <c r="AN4515" i="10"/>
  <c r="AN4514" i="10"/>
  <c r="AN4513" i="10"/>
  <c r="AN4512" i="10"/>
  <c r="AN4511" i="10"/>
  <c r="AN4510" i="10"/>
  <c r="AN4509" i="10"/>
  <c r="AN4508" i="10"/>
  <c r="AN4507" i="10"/>
  <c r="AN4506" i="10"/>
  <c r="AN4505" i="10"/>
  <c r="AN4504" i="10"/>
  <c r="AN4503" i="10"/>
  <c r="AN4502" i="10"/>
  <c r="AN4501" i="10"/>
  <c r="AN4500" i="10"/>
  <c r="AN4499" i="10"/>
  <c r="AN4498" i="10"/>
  <c r="AN4497" i="10"/>
  <c r="AN4496" i="10"/>
  <c r="AN4495" i="10"/>
  <c r="AN4494" i="10"/>
  <c r="AN4493" i="10"/>
  <c r="AN4492" i="10"/>
  <c r="AN4491" i="10"/>
  <c r="AN4490" i="10"/>
  <c r="AN4489" i="10"/>
  <c r="AN4488" i="10"/>
  <c r="AN4487" i="10"/>
  <c r="AN4486" i="10"/>
  <c r="AN4485" i="10"/>
  <c r="AN4484" i="10"/>
  <c r="AN4483" i="10"/>
  <c r="AN4482" i="10"/>
  <c r="AN4481" i="10"/>
  <c r="AN4480" i="10"/>
  <c r="AN4479" i="10"/>
  <c r="AN4478" i="10"/>
  <c r="AN4477" i="10"/>
  <c r="AN4476" i="10"/>
  <c r="AN4475" i="10"/>
  <c r="AN4474" i="10"/>
  <c r="AN4473" i="10"/>
  <c r="AN4472" i="10"/>
  <c r="AN4471" i="10"/>
  <c r="AN4470" i="10"/>
  <c r="AN4469" i="10"/>
  <c r="AN4468" i="10"/>
  <c r="AN4467" i="10"/>
  <c r="AN4466" i="10"/>
  <c r="AN4465" i="10"/>
  <c r="AN4464" i="10"/>
  <c r="AN4463" i="10"/>
  <c r="AN4462" i="10"/>
  <c r="AN4461" i="10"/>
  <c r="AN4460" i="10"/>
  <c r="AN4459" i="10"/>
  <c r="AN4458" i="10"/>
  <c r="AN4457" i="10"/>
  <c r="AN4456" i="10"/>
  <c r="AN4455" i="10"/>
  <c r="AN4454" i="10"/>
  <c r="AN4453" i="10"/>
  <c r="AN4452" i="10"/>
  <c r="AN4451" i="10"/>
  <c r="AN4450" i="10"/>
  <c r="AN4449" i="10"/>
  <c r="AN4448" i="10"/>
  <c r="AN4447" i="10"/>
  <c r="AN4446" i="10"/>
  <c r="AN4445" i="10"/>
  <c r="AN4444" i="10"/>
  <c r="AN4443" i="10"/>
  <c r="AN4442" i="10"/>
  <c r="AN4441" i="10"/>
  <c r="AN4440" i="10"/>
  <c r="AN4439" i="10"/>
  <c r="AN4438" i="10"/>
  <c r="AN4437" i="10"/>
  <c r="AN4436" i="10"/>
  <c r="AN4435" i="10"/>
  <c r="AN4434" i="10"/>
  <c r="AN4433" i="10"/>
  <c r="AN4432" i="10"/>
  <c r="AN4431" i="10"/>
  <c r="AN4430" i="10"/>
  <c r="AN4429" i="10"/>
  <c r="AN4428" i="10"/>
  <c r="AN4427" i="10"/>
  <c r="AN4426" i="10"/>
  <c r="AN4425" i="10"/>
  <c r="AN4424" i="10"/>
  <c r="AN4423" i="10"/>
  <c r="AN4422" i="10"/>
  <c r="AN4421" i="10"/>
  <c r="AN4420" i="10"/>
  <c r="AN4419" i="10"/>
  <c r="AN4418" i="10"/>
  <c r="AN4417" i="10"/>
  <c r="AN4416" i="10"/>
  <c r="AN4415" i="10"/>
  <c r="AN4414" i="10"/>
  <c r="AN4413" i="10"/>
  <c r="AN4412" i="10"/>
  <c r="AN4411" i="10"/>
  <c r="AN4410" i="10"/>
  <c r="AN4409" i="10"/>
  <c r="AN4408" i="10"/>
  <c r="AN4407" i="10"/>
  <c r="AN4406" i="10"/>
  <c r="AN4405" i="10"/>
  <c r="AN4404" i="10"/>
  <c r="AN4403" i="10"/>
  <c r="AN4402" i="10"/>
  <c r="AN4401" i="10"/>
  <c r="AN4400" i="10"/>
  <c r="AN4399" i="10"/>
  <c r="AN4398" i="10"/>
  <c r="AN4397" i="10"/>
  <c r="AN4396" i="10"/>
  <c r="AN4395" i="10"/>
  <c r="AN4394" i="10"/>
  <c r="AN4393" i="10"/>
  <c r="AN4392" i="10"/>
  <c r="AN4391" i="10"/>
  <c r="AN4390" i="10"/>
  <c r="AN4389" i="10"/>
  <c r="AN4388" i="10"/>
  <c r="AN4387" i="10"/>
  <c r="AN4386" i="10"/>
  <c r="AN4385" i="10"/>
  <c r="AN4384" i="10"/>
  <c r="AN4383" i="10"/>
  <c r="AN4382" i="10"/>
  <c r="AN4381" i="10"/>
  <c r="AN4380" i="10"/>
  <c r="AN4379" i="10"/>
  <c r="AN4378" i="10"/>
  <c r="AN4377" i="10"/>
  <c r="AN4376" i="10"/>
  <c r="AN4375" i="10"/>
  <c r="AN4374" i="10"/>
  <c r="AN4373" i="10"/>
  <c r="AN4372" i="10"/>
  <c r="AN4371" i="10"/>
  <c r="AN4370" i="10"/>
  <c r="AN4369" i="10"/>
  <c r="AN4368" i="10"/>
  <c r="AN4367" i="10"/>
  <c r="AN4366" i="10"/>
  <c r="AN4365" i="10"/>
  <c r="AN4364" i="10"/>
  <c r="AN4363" i="10"/>
  <c r="AN4362" i="10"/>
  <c r="AN4361" i="10"/>
  <c r="AN4360" i="10"/>
  <c r="AN4359" i="10"/>
  <c r="AN4358" i="10"/>
  <c r="AN4357" i="10"/>
  <c r="AN4356" i="10"/>
  <c r="AN4355" i="10"/>
  <c r="AN4354" i="10"/>
  <c r="AN4353" i="10"/>
  <c r="AN4352" i="10"/>
  <c r="AN4351" i="10"/>
  <c r="AN4350" i="10"/>
  <c r="AN4349" i="10"/>
  <c r="AN4348" i="10"/>
  <c r="AN4347" i="10"/>
  <c r="AN4346" i="10"/>
  <c r="AN4345" i="10"/>
  <c r="AN4344" i="10"/>
  <c r="AN4343" i="10"/>
  <c r="AN4342" i="10"/>
  <c r="AN4341" i="10"/>
  <c r="AN4340" i="10"/>
  <c r="AN4339" i="10"/>
  <c r="AN4338" i="10"/>
  <c r="AN4337" i="10"/>
  <c r="AN4336" i="10"/>
  <c r="AN4335" i="10"/>
  <c r="AN4334" i="10"/>
  <c r="AN4333" i="10"/>
  <c r="AN4332" i="10"/>
  <c r="AN4331" i="10"/>
  <c r="AN4330" i="10"/>
  <c r="AN4329" i="10"/>
  <c r="AN4328" i="10"/>
  <c r="AN4327" i="10"/>
  <c r="AN4326" i="10"/>
  <c r="AN4325" i="10"/>
  <c r="AN4324" i="10"/>
  <c r="AN4323" i="10"/>
  <c r="AN4322" i="10"/>
  <c r="AN4321" i="10"/>
  <c r="AN4320" i="10"/>
  <c r="AN4319" i="10"/>
  <c r="AN4318" i="10"/>
  <c r="AN4317" i="10"/>
  <c r="AN4316" i="10"/>
  <c r="AN4315" i="10"/>
  <c r="AN4314" i="10"/>
  <c r="AN4313" i="10"/>
  <c r="AN4312" i="10"/>
  <c r="AN4311" i="10"/>
  <c r="AN4310" i="10"/>
  <c r="AN4309" i="10"/>
  <c r="AN4308" i="10"/>
  <c r="AN4307" i="10"/>
  <c r="AN4306" i="10"/>
  <c r="AN4305" i="10"/>
  <c r="AN4304" i="10"/>
  <c r="AN4303" i="10"/>
  <c r="AN4302" i="10"/>
  <c r="AN4301" i="10"/>
  <c r="AN4300" i="10"/>
  <c r="AN4299" i="10"/>
  <c r="AN4298" i="10"/>
  <c r="AN4297" i="10"/>
  <c r="AN4296" i="10"/>
  <c r="AN4295" i="10"/>
  <c r="AN4294" i="10"/>
  <c r="AN4293" i="10"/>
  <c r="AN4292" i="10"/>
  <c r="AN4291" i="10"/>
  <c r="AN4290" i="10"/>
  <c r="AN4289" i="10"/>
  <c r="AN4288" i="10"/>
  <c r="AN4287" i="10"/>
  <c r="AN4286" i="10"/>
  <c r="AN4285" i="10"/>
  <c r="AN4284" i="10"/>
  <c r="AN4283" i="10"/>
  <c r="AN4282" i="10"/>
  <c r="AN4281" i="10"/>
  <c r="AN4280" i="10"/>
  <c r="AN4279" i="10"/>
  <c r="AN4278" i="10"/>
  <c r="AN4277" i="10"/>
  <c r="AN4276" i="10"/>
  <c r="AN4275" i="10"/>
  <c r="AN4274" i="10"/>
  <c r="AN4273" i="10"/>
  <c r="AN4272" i="10"/>
  <c r="AN4271" i="10"/>
  <c r="AN4270" i="10"/>
  <c r="AN4269" i="10"/>
  <c r="AN4268" i="10"/>
  <c r="AN4267" i="10"/>
  <c r="AN4266" i="10"/>
  <c r="AN4265" i="10"/>
  <c r="AN4264" i="10"/>
  <c r="AN4263" i="10"/>
  <c r="AN4262" i="10"/>
  <c r="AN4261" i="10"/>
  <c r="AN4260" i="10"/>
  <c r="AN4259" i="10"/>
  <c r="AN4258" i="10"/>
  <c r="AN4257" i="10"/>
  <c r="AN4256" i="10"/>
  <c r="AN4255" i="10"/>
  <c r="AN4254" i="10"/>
  <c r="AN4253" i="10"/>
  <c r="AN4252" i="10"/>
  <c r="AN4251" i="10"/>
  <c r="AN4250" i="10"/>
  <c r="AN4249" i="10"/>
  <c r="AN4248" i="10"/>
  <c r="AN4247" i="10"/>
  <c r="AN4246" i="10"/>
  <c r="AN4245" i="10"/>
  <c r="AN4244" i="10"/>
  <c r="AN4243" i="10"/>
  <c r="AN4242" i="10"/>
  <c r="AN4241" i="10"/>
  <c r="AN4240" i="10"/>
  <c r="AN4239" i="10"/>
  <c r="AN4238" i="10"/>
  <c r="AN4237" i="10"/>
  <c r="AN4236" i="10"/>
  <c r="AN4235" i="10"/>
  <c r="AN4234" i="10"/>
  <c r="AN4233" i="10"/>
  <c r="AN4232" i="10"/>
  <c r="AN4231" i="10"/>
  <c r="AN4230" i="10"/>
  <c r="AN4229" i="10"/>
  <c r="AN4228" i="10"/>
  <c r="AN4227" i="10"/>
  <c r="AN4226" i="10"/>
  <c r="AN4225" i="10"/>
  <c r="AN4224" i="10"/>
  <c r="AN4223" i="10"/>
  <c r="AN4222" i="10"/>
  <c r="AN4221" i="10"/>
  <c r="AN4220" i="10"/>
  <c r="AN4219" i="10"/>
  <c r="AN4218" i="10"/>
  <c r="AN4217" i="10"/>
  <c r="AN4216" i="10"/>
  <c r="AN4215" i="10"/>
  <c r="AN4214" i="10"/>
  <c r="AN4213" i="10"/>
  <c r="AN4212" i="10"/>
  <c r="AN4211" i="10"/>
  <c r="AN4210" i="10"/>
  <c r="AN4209" i="10"/>
  <c r="AN4208" i="10"/>
  <c r="AN4207" i="10"/>
  <c r="AN4206" i="10"/>
  <c r="AN4205" i="10"/>
  <c r="AN4204" i="10"/>
  <c r="AN4203" i="10"/>
  <c r="AN4202" i="10"/>
  <c r="AN4201" i="10"/>
  <c r="AN4200" i="10"/>
  <c r="AN4199" i="10"/>
  <c r="AN4198" i="10"/>
  <c r="AN4197" i="10"/>
  <c r="AN4196" i="10"/>
  <c r="AN4195" i="10"/>
  <c r="AN4194" i="10"/>
  <c r="AN4193" i="10"/>
  <c r="AN4192" i="10"/>
  <c r="AN4191" i="10"/>
  <c r="AN4190" i="10"/>
  <c r="AN4189" i="10"/>
  <c r="AN4188" i="10"/>
  <c r="AN4187" i="10"/>
  <c r="AN4186" i="10"/>
  <c r="AN4185" i="10"/>
  <c r="AN4184" i="10"/>
  <c r="AN4183" i="10"/>
  <c r="AN4182" i="10"/>
  <c r="AN4181" i="10"/>
  <c r="AN4180" i="10"/>
  <c r="AN4179" i="10"/>
  <c r="AN4178" i="10"/>
  <c r="AN4177" i="10"/>
  <c r="AN4176" i="10"/>
  <c r="AN4175" i="10"/>
  <c r="AN4174" i="10"/>
  <c r="AN4173" i="10"/>
  <c r="AN4172" i="10"/>
  <c r="AN4171" i="10"/>
  <c r="AN4170" i="10"/>
  <c r="AN4169" i="10"/>
  <c r="AN4168" i="10"/>
  <c r="AN4167" i="10"/>
  <c r="AN4166" i="10"/>
  <c r="AN4165" i="10"/>
  <c r="AN4164" i="10"/>
  <c r="AN4163" i="10"/>
  <c r="AN4162" i="10"/>
  <c r="AN4161" i="10"/>
  <c r="AN4160" i="10"/>
  <c r="AN4159" i="10"/>
  <c r="AN4158" i="10"/>
  <c r="AN4157" i="10"/>
  <c r="AN4156" i="10"/>
  <c r="AN4155" i="10"/>
  <c r="AN4154" i="10"/>
  <c r="AN4153" i="10"/>
  <c r="AN4152" i="10"/>
  <c r="AN4151" i="10"/>
  <c r="AN4150" i="10"/>
  <c r="AN4149" i="10"/>
  <c r="AN4148" i="10"/>
  <c r="AN4147" i="10"/>
  <c r="AN4146" i="10"/>
  <c r="AN4145" i="10"/>
  <c r="AN4144" i="10"/>
  <c r="AN4143" i="10"/>
  <c r="AN4142" i="10"/>
  <c r="AN4141" i="10"/>
  <c r="AN4140" i="10"/>
  <c r="AN4139" i="10"/>
  <c r="AN4138" i="10"/>
  <c r="AN4137" i="10"/>
  <c r="AN4136" i="10"/>
  <c r="AN4135" i="10"/>
  <c r="AN4134" i="10"/>
  <c r="AN4133" i="10"/>
  <c r="AN4132" i="10"/>
  <c r="AN4131" i="10"/>
  <c r="AN4130" i="10"/>
  <c r="AN4129" i="10"/>
  <c r="AN4128" i="10"/>
  <c r="AN4127" i="10"/>
  <c r="AN4126" i="10"/>
  <c r="AN4125" i="10"/>
  <c r="AN4124" i="10"/>
  <c r="AN4123" i="10"/>
  <c r="AN4122" i="10"/>
  <c r="AN4121" i="10"/>
  <c r="AN4120" i="10"/>
  <c r="AN4119" i="10"/>
  <c r="AN4118" i="10"/>
  <c r="AN4117" i="10"/>
  <c r="AN4116" i="10"/>
  <c r="AN4115" i="10"/>
  <c r="AN4114" i="10"/>
  <c r="AN4113" i="10"/>
  <c r="AN4112" i="10"/>
  <c r="AN4111" i="10"/>
  <c r="AN4110" i="10"/>
  <c r="AN4109" i="10"/>
  <c r="AN4108" i="10"/>
  <c r="AN4107" i="10"/>
  <c r="AN4106" i="10"/>
  <c r="AN4105" i="10"/>
  <c r="AN4104" i="10"/>
  <c r="AN4103" i="10"/>
  <c r="AN4102" i="10"/>
  <c r="AN4101" i="10"/>
  <c r="AN4100" i="10"/>
  <c r="AN4099" i="10"/>
  <c r="AN4098" i="10"/>
  <c r="AN4097" i="10"/>
  <c r="AN4096" i="10"/>
  <c r="AN4095" i="10"/>
  <c r="AN4094" i="10"/>
  <c r="AN4093" i="10"/>
  <c r="AN4092" i="10"/>
  <c r="AN4091" i="10"/>
  <c r="AN4090" i="10"/>
  <c r="AN4089" i="10"/>
  <c r="AN4088" i="10"/>
  <c r="AN4087" i="10"/>
  <c r="AN4086" i="10"/>
  <c r="AN4085" i="10"/>
  <c r="AN4084" i="10"/>
  <c r="AN4083" i="10"/>
  <c r="AN4082" i="10"/>
  <c r="AN4081" i="10"/>
  <c r="AN4080" i="10"/>
  <c r="AN4079" i="10"/>
  <c r="AN4078" i="10"/>
  <c r="AN4077" i="10"/>
  <c r="AN4076" i="10"/>
  <c r="AN4075" i="10"/>
  <c r="AN4074" i="10"/>
  <c r="AN4073" i="10"/>
  <c r="AN4072" i="10"/>
  <c r="AN4071" i="10"/>
  <c r="AN4070" i="10"/>
  <c r="AN4069" i="10"/>
  <c r="AN4068" i="10"/>
  <c r="AN4067" i="10"/>
  <c r="AN4066" i="10"/>
  <c r="AN4065" i="10"/>
  <c r="AN4064" i="10"/>
  <c r="AN4063" i="10"/>
  <c r="AN4062" i="10"/>
  <c r="AN4061" i="10"/>
  <c r="AN4060" i="10"/>
  <c r="AN4059" i="10"/>
  <c r="AN4058" i="10"/>
  <c r="AN4057" i="10"/>
  <c r="AN4056" i="10"/>
  <c r="AN4055" i="10"/>
  <c r="AN4054" i="10"/>
  <c r="AN4053" i="10"/>
  <c r="AN4052" i="10"/>
  <c r="AN4051" i="10"/>
  <c r="AN4050" i="10"/>
  <c r="AN4049" i="10"/>
  <c r="AN4048" i="10"/>
  <c r="AN4047" i="10"/>
  <c r="AN4046" i="10"/>
  <c r="AN4045" i="10"/>
  <c r="AN4044" i="10"/>
  <c r="AN4043" i="10"/>
  <c r="AN4042" i="10"/>
  <c r="AN4041" i="10"/>
  <c r="AN4040" i="10"/>
  <c r="AN4039" i="10"/>
  <c r="AN4038" i="10"/>
  <c r="AN4037" i="10"/>
  <c r="AN4036" i="10"/>
  <c r="AN4035" i="10"/>
  <c r="AN4034" i="10"/>
  <c r="AN4033" i="10"/>
  <c r="AN4032" i="10"/>
  <c r="AN4031" i="10"/>
  <c r="AN4030" i="10"/>
  <c r="AN4029" i="10"/>
  <c r="AN4028" i="10"/>
  <c r="AN4027" i="10"/>
  <c r="AN4026" i="10"/>
  <c r="AN4025" i="10"/>
  <c r="AN4024" i="10"/>
  <c r="AN4023" i="10"/>
  <c r="AN4022" i="10"/>
  <c r="AN4021" i="10"/>
  <c r="AN4020" i="10"/>
  <c r="AN4019" i="10"/>
  <c r="AN4018" i="10"/>
  <c r="AN4017" i="10"/>
  <c r="AN4016" i="10"/>
  <c r="AN4015" i="10"/>
  <c r="AN4014" i="10"/>
  <c r="AN4013" i="10"/>
  <c r="AN4012" i="10"/>
  <c r="AN4011" i="10"/>
  <c r="AN4010" i="10"/>
  <c r="AN4009" i="10"/>
  <c r="AN4008" i="10"/>
  <c r="AN4007" i="10"/>
  <c r="AN4006" i="10"/>
  <c r="AN4005" i="10"/>
  <c r="AN4004" i="10"/>
  <c r="AN4003" i="10"/>
  <c r="AN4002" i="10"/>
  <c r="AN4001" i="10"/>
  <c r="AN4000" i="10"/>
  <c r="AN3999" i="10"/>
  <c r="AN3998" i="10"/>
  <c r="AN3997" i="10"/>
  <c r="AN3996" i="10"/>
  <c r="AN3995" i="10"/>
  <c r="AN3994" i="10"/>
  <c r="AN3993" i="10"/>
  <c r="AN3992" i="10"/>
  <c r="AN3991" i="10"/>
  <c r="AN3990" i="10"/>
  <c r="AN3989" i="10"/>
  <c r="AN3988" i="10"/>
  <c r="AN3987" i="10"/>
  <c r="AN3986" i="10"/>
  <c r="AN3985" i="10"/>
  <c r="AN3984" i="10"/>
  <c r="AN3983" i="10"/>
  <c r="AN3982" i="10"/>
  <c r="AN3981" i="10"/>
  <c r="AN3980" i="10"/>
  <c r="AN3979" i="10"/>
  <c r="AN3978" i="10"/>
  <c r="AN3977" i="10"/>
  <c r="AN3976" i="10"/>
  <c r="AN3975" i="10"/>
  <c r="AN3974" i="10"/>
  <c r="AN3973" i="10"/>
  <c r="AN3972" i="10"/>
  <c r="AN3971" i="10"/>
  <c r="AN3970" i="10"/>
  <c r="AN3969" i="10"/>
  <c r="AN3968" i="10"/>
  <c r="AN3967" i="10"/>
  <c r="AN3966" i="10"/>
  <c r="AN3965" i="10"/>
  <c r="AN3964" i="10"/>
  <c r="AN3963" i="10"/>
  <c r="AN3962" i="10"/>
  <c r="AN3961" i="10"/>
  <c r="AN3960" i="10"/>
  <c r="AN3959" i="10"/>
  <c r="AN3958" i="10"/>
  <c r="AN3957" i="10"/>
  <c r="AN3956" i="10"/>
  <c r="AN3955" i="10"/>
  <c r="AN3954" i="10"/>
  <c r="AN3953" i="10"/>
  <c r="AN3952" i="10"/>
  <c r="AN3951" i="10"/>
  <c r="AN3950" i="10"/>
  <c r="AN3949" i="10"/>
  <c r="AN3948" i="10"/>
  <c r="AN3947" i="10"/>
  <c r="AN3946" i="10"/>
  <c r="AN3945" i="10"/>
  <c r="AN3944" i="10"/>
  <c r="AN3943" i="10"/>
  <c r="AN3942" i="10"/>
  <c r="AN3941" i="10"/>
  <c r="AN3940" i="10"/>
  <c r="AN3939" i="10"/>
  <c r="AN3938" i="10"/>
  <c r="AN3937" i="10"/>
  <c r="AN3936" i="10"/>
  <c r="AN3935" i="10"/>
  <c r="AN3934" i="10"/>
  <c r="AN3933" i="10"/>
  <c r="AN3932" i="10"/>
  <c r="AN3931" i="10"/>
  <c r="AN3930" i="10"/>
  <c r="AN3929" i="10"/>
  <c r="AN3928" i="10"/>
  <c r="AN3927" i="10"/>
  <c r="AN3926" i="10"/>
  <c r="AN3925" i="10"/>
  <c r="AN3924" i="10"/>
  <c r="AN3923" i="10"/>
  <c r="AN3922" i="10"/>
  <c r="AN3921" i="10"/>
  <c r="AN3920" i="10"/>
  <c r="AN3919" i="10"/>
  <c r="AN3918" i="10"/>
  <c r="AN3917" i="10"/>
  <c r="AN3916" i="10"/>
  <c r="AN3915" i="10"/>
  <c r="AN3914" i="10"/>
  <c r="AN3913" i="10"/>
  <c r="AN3912" i="10"/>
  <c r="AN3911" i="10"/>
  <c r="AN3910" i="10"/>
  <c r="AN3909" i="10"/>
  <c r="AN3908" i="10"/>
  <c r="AN3907" i="10"/>
  <c r="AN3906" i="10"/>
  <c r="AN3905" i="10"/>
  <c r="AN3904" i="10"/>
  <c r="AN3903" i="10"/>
  <c r="AN3902" i="10"/>
  <c r="AN3901" i="10"/>
  <c r="AN3900" i="10"/>
  <c r="AN3899" i="10"/>
  <c r="AN3898" i="10"/>
  <c r="AN3897" i="10"/>
  <c r="AN3896" i="10"/>
  <c r="AN3895" i="10"/>
  <c r="AN3894" i="10"/>
  <c r="AN3893" i="10"/>
  <c r="AN3892" i="10"/>
  <c r="AN3891" i="10"/>
  <c r="AN3890" i="10"/>
  <c r="AN3889" i="10"/>
  <c r="AN3888" i="10"/>
  <c r="AN3887" i="10"/>
  <c r="AN3886" i="10"/>
  <c r="AN3885" i="10"/>
  <c r="AN3884" i="10"/>
  <c r="AN3883" i="10"/>
  <c r="AN3882" i="10"/>
  <c r="AN3881" i="10"/>
  <c r="AN3880" i="10"/>
  <c r="AN3879" i="10"/>
  <c r="AN3878" i="10"/>
  <c r="AN3877" i="10"/>
  <c r="AN3876" i="10"/>
  <c r="AN3875" i="10"/>
  <c r="AN3874" i="10"/>
  <c r="AN3873" i="10"/>
  <c r="AN3872" i="10"/>
  <c r="AN3871" i="10"/>
  <c r="AN3870" i="10"/>
  <c r="AN3869" i="10"/>
  <c r="AN3868" i="10"/>
  <c r="AN3867" i="10"/>
  <c r="AN3866" i="10"/>
  <c r="AN3865" i="10"/>
  <c r="AN3864" i="10"/>
  <c r="AN3863" i="10"/>
  <c r="AN3862" i="10"/>
  <c r="AN3861" i="10"/>
  <c r="AN3860" i="10"/>
  <c r="AN3859" i="10"/>
  <c r="AN3858" i="10"/>
  <c r="AN3857" i="10"/>
  <c r="AN3856" i="10"/>
  <c r="AN3855" i="10"/>
  <c r="AN3854" i="10"/>
  <c r="AN3853" i="10"/>
  <c r="AN3852" i="10"/>
  <c r="AN3851" i="10"/>
  <c r="AN3850" i="10"/>
  <c r="AN3849" i="10"/>
  <c r="AN3848" i="10"/>
  <c r="AN3847" i="10"/>
  <c r="AN3846" i="10"/>
  <c r="AN3845" i="10"/>
  <c r="AN3844" i="10"/>
  <c r="AN3843" i="10"/>
  <c r="AN3842" i="10"/>
  <c r="AN3841" i="10"/>
  <c r="AN3840" i="10"/>
  <c r="AN3839" i="10"/>
  <c r="AN3838" i="10"/>
  <c r="AN3837" i="10"/>
  <c r="AN3836" i="10"/>
  <c r="AN3835" i="10"/>
  <c r="AN3834" i="10"/>
  <c r="AN3833" i="10"/>
  <c r="AN3832" i="10"/>
  <c r="AN3831" i="10"/>
  <c r="AN3830" i="10"/>
  <c r="AN3829" i="10"/>
  <c r="AN3828" i="10"/>
  <c r="AN3827" i="10"/>
  <c r="AN3826" i="10"/>
  <c r="AN3825" i="10"/>
  <c r="AN3824" i="10"/>
  <c r="AN3823" i="10"/>
  <c r="AN3822" i="10"/>
  <c r="AN3821" i="10"/>
  <c r="AN3820" i="10"/>
  <c r="AN3819" i="10"/>
  <c r="AN3818" i="10"/>
  <c r="AN3817" i="10"/>
  <c r="AN3816" i="10"/>
  <c r="AN3815" i="10"/>
  <c r="AN3814" i="10"/>
  <c r="AN3813" i="10"/>
  <c r="AN3812" i="10"/>
  <c r="AN3811" i="10"/>
  <c r="AN3810" i="10"/>
  <c r="AN3809" i="10"/>
  <c r="AN3808" i="10"/>
  <c r="AN3807" i="10"/>
  <c r="AN3806" i="10"/>
  <c r="AN3805" i="10"/>
  <c r="AN3804" i="10"/>
  <c r="AN3803" i="10"/>
  <c r="AN3802" i="10"/>
  <c r="AN3801" i="10"/>
  <c r="AN3800" i="10"/>
  <c r="AN3799" i="10"/>
  <c r="AN3798" i="10"/>
  <c r="AN3797" i="10"/>
  <c r="AN3796" i="10"/>
  <c r="AN3795" i="10"/>
  <c r="AN3794" i="10"/>
  <c r="AN3793" i="10"/>
  <c r="AN3792" i="10"/>
  <c r="AN3791" i="10"/>
  <c r="AN3790" i="10"/>
  <c r="AN3789" i="10"/>
  <c r="AN3788" i="10"/>
  <c r="AN3787" i="10"/>
  <c r="AN3786" i="10"/>
  <c r="AN3785" i="10"/>
  <c r="AN3784" i="10"/>
  <c r="AN3783" i="10"/>
  <c r="AN3782" i="10"/>
  <c r="AN3781" i="10"/>
  <c r="AN3780" i="10"/>
  <c r="AN3779" i="10"/>
  <c r="AN3778" i="10"/>
  <c r="AN3777" i="10"/>
  <c r="AN3776" i="10"/>
  <c r="AN3775" i="10"/>
  <c r="AN3774" i="10"/>
  <c r="AN3773" i="10"/>
  <c r="AN3772" i="10"/>
  <c r="AN3771" i="10"/>
  <c r="AN3770" i="10"/>
  <c r="AN3769" i="10"/>
  <c r="AN3768" i="10"/>
  <c r="AN3767" i="10"/>
  <c r="AN3766" i="10"/>
  <c r="AN3765" i="10"/>
  <c r="AN3764" i="10"/>
  <c r="AN3763" i="10"/>
  <c r="AN3762" i="10"/>
  <c r="AN3761" i="10"/>
  <c r="AN3760" i="10"/>
  <c r="AN3759" i="10"/>
  <c r="AN3758" i="10"/>
  <c r="AN3757" i="10"/>
  <c r="AN3756" i="10"/>
  <c r="AN3755" i="10"/>
  <c r="AN3754" i="10"/>
  <c r="AN3753" i="10"/>
  <c r="AN3752" i="10"/>
  <c r="AN3751" i="10"/>
  <c r="AN3750" i="10"/>
  <c r="AN3749" i="10"/>
  <c r="AN3748" i="10"/>
  <c r="AN3747" i="10"/>
  <c r="AN3746" i="10"/>
  <c r="AN3745" i="10"/>
  <c r="AN3744" i="10"/>
  <c r="AN3743" i="10"/>
  <c r="AN3742" i="10"/>
  <c r="AN3741" i="10"/>
  <c r="AN3740" i="10"/>
  <c r="AN3739" i="10"/>
  <c r="AN3738" i="10"/>
  <c r="AN3737" i="10"/>
  <c r="AN3736" i="10"/>
  <c r="AN3735" i="10"/>
  <c r="AN3734" i="10"/>
  <c r="AN3733" i="10"/>
  <c r="AN3732" i="10"/>
  <c r="AN3731" i="10"/>
  <c r="AN3730" i="10"/>
  <c r="AN3729" i="10"/>
  <c r="AN3728" i="10"/>
  <c r="AN3727" i="10"/>
  <c r="AN3726" i="10"/>
  <c r="AN3725" i="10"/>
  <c r="AN3724" i="10"/>
  <c r="AN3723" i="10"/>
  <c r="AN3722" i="10"/>
  <c r="AN3721" i="10"/>
  <c r="AN3720" i="10"/>
  <c r="AN3719" i="10"/>
  <c r="AN3718" i="10"/>
  <c r="AN3717" i="10"/>
  <c r="AN3716" i="10"/>
  <c r="AN3715" i="10"/>
  <c r="AN3714" i="10"/>
  <c r="AN3713" i="10"/>
  <c r="AN3712" i="10"/>
  <c r="AN3711" i="10"/>
  <c r="AN3710" i="10"/>
  <c r="AN3709" i="10"/>
  <c r="AN3708" i="10"/>
  <c r="AN3707" i="10"/>
  <c r="AN3706" i="10"/>
  <c r="AN3705" i="10"/>
  <c r="AN3704" i="10"/>
  <c r="AN3703" i="10"/>
  <c r="AN3702" i="10"/>
  <c r="AN3701" i="10"/>
  <c r="AN3700" i="10"/>
  <c r="AN3699" i="10"/>
  <c r="AN3698" i="10"/>
  <c r="AN3697" i="10"/>
  <c r="AN3696" i="10"/>
  <c r="AN3695" i="10"/>
  <c r="AN3694" i="10"/>
  <c r="AN3693" i="10"/>
  <c r="AN3692" i="10"/>
  <c r="AN3691" i="10"/>
  <c r="AN3690" i="10"/>
  <c r="AN3689" i="10"/>
  <c r="AN3688" i="10"/>
  <c r="AN3687" i="10"/>
  <c r="AN3686" i="10"/>
  <c r="AN3685" i="10"/>
  <c r="AN3684" i="10"/>
  <c r="AN3683" i="10"/>
  <c r="AN3682" i="10"/>
  <c r="AN3681" i="10"/>
  <c r="AN3680" i="10"/>
  <c r="AN3679" i="10"/>
  <c r="AN3678" i="10"/>
  <c r="AN3677" i="10"/>
  <c r="AN3676" i="10"/>
  <c r="AN3675" i="10"/>
  <c r="AN3674" i="10"/>
  <c r="AN3673" i="10"/>
  <c r="AN3672" i="10"/>
  <c r="AN3671" i="10"/>
  <c r="AN3670" i="10"/>
  <c r="AN3669" i="10"/>
  <c r="AN3668" i="10"/>
  <c r="AN3667" i="10"/>
  <c r="AN3666" i="10"/>
  <c r="AN3665" i="10"/>
  <c r="AN3664" i="10"/>
  <c r="AN3663" i="10"/>
  <c r="AN3662" i="10"/>
  <c r="AN3661" i="10"/>
  <c r="AN3660" i="10"/>
  <c r="AN3659" i="10"/>
  <c r="AN3658" i="10"/>
  <c r="AN3657" i="10"/>
  <c r="AN3656" i="10"/>
  <c r="AN3655" i="10"/>
  <c r="AN3654" i="10"/>
  <c r="AN3653" i="10"/>
  <c r="AN3652" i="10"/>
  <c r="AN3651" i="10"/>
  <c r="AN3650" i="10"/>
  <c r="AN3649" i="10"/>
  <c r="AN3648" i="10"/>
  <c r="AN3647" i="10"/>
  <c r="AN3646" i="10"/>
  <c r="AN3645" i="10"/>
  <c r="AN3644" i="10"/>
  <c r="AN3643" i="10"/>
  <c r="AN3642" i="10"/>
  <c r="AN3641" i="10"/>
  <c r="AN3640" i="10"/>
  <c r="AN3639" i="10"/>
  <c r="AN3638" i="10"/>
  <c r="AN3637" i="10"/>
  <c r="AN3636" i="10"/>
  <c r="AN3635" i="10"/>
  <c r="AN3634" i="10"/>
  <c r="AN3633" i="10"/>
  <c r="AN3632" i="10"/>
  <c r="AN3631" i="10"/>
  <c r="AN3630" i="10"/>
  <c r="AN3629" i="10"/>
  <c r="AN3628" i="10"/>
  <c r="AN3627" i="10"/>
  <c r="AN3626" i="10"/>
  <c r="AN3625" i="10"/>
  <c r="AN3624" i="10"/>
  <c r="AN3623" i="10"/>
  <c r="AN3622" i="10"/>
  <c r="AN3621" i="10"/>
  <c r="AN3620" i="10"/>
  <c r="AN3619" i="10"/>
  <c r="AN3618" i="10"/>
  <c r="AN3617" i="10"/>
  <c r="AN3616" i="10"/>
  <c r="AN3615" i="10"/>
  <c r="AN3614" i="10"/>
  <c r="AN3613" i="10"/>
  <c r="AN3612" i="10"/>
  <c r="AN3611" i="10"/>
  <c r="AN3610" i="10"/>
  <c r="AN3609" i="10"/>
  <c r="AN3608" i="10"/>
  <c r="AN3607" i="10"/>
  <c r="AN3606" i="10"/>
  <c r="AN3605" i="10"/>
  <c r="AN3604" i="10"/>
  <c r="AN3603" i="10"/>
  <c r="AN3602" i="10"/>
  <c r="AN3601" i="10"/>
  <c r="AN3600" i="10"/>
  <c r="AN3599" i="10"/>
  <c r="AN3598" i="10"/>
  <c r="AN3597" i="10"/>
  <c r="AN3596" i="10"/>
  <c r="AN3595" i="10"/>
  <c r="AN3594" i="10"/>
  <c r="AN3593" i="10"/>
  <c r="AN3592" i="10"/>
  <c r="AN3591" i="10"/>
  <c r="AN3590" i="10"/>
  <c r="AN3589" i="10"/>
  <c r="AN3588" i="10"/>
  <c r="AN3587" i="10"/>
  <c r="AN3586" i="10"/>
  <c r="AN3585" i="10"/>
  <c r="AN3584" i="10"/>
  <c r="AN3583" i="10"/>
  <c r="AN3582" i="10"/>
  <c r="AN3581" i="10"/>
  <c r="AN3580" i="10"/>
  <c r="AN3579" i="10"/>
  <c r="AN3578" i="10"/>
  <c r="AN3577" i="10"/>
  <c r="AN3576" i="10"/>
  <c r="AN3575" i="10"/>
  <c r="AN3574" i="10"/>
  <c r="AN3573" i="10"/>
  <c r="AN3572" i="10"/>
  <c r="AN3571" i="10"/>
  <c r="AN3570" i="10"/>
  <c r="AN3569" i="10"/>
  <c r="AN3568" i="10"/>
  <c r="AN3567" i="10"/>
  <c r="AN3566" i="10"/>
  <c r="AN3565" i="10"/>
  <c r="AN3564" i="10"/>
  <c r="AN3563" i="10"/>
  <c r="AN3562" i="10"/>
  <c r="AN3561" i="10"/>
  <c r="AN3560" i="10"/>
  <c r="AN3559" i="10"/>
  <c r="AN3558" i="10"/>
  <c r="AN3557" i="10"/>
  <c r="AN3556" i="10"/>
  <c r="AN3555" i="10"/>
  <c r="AN3554" i="10"/>
  <c r="AN3553" i="10"/>
  <c r="AN3552" i="10"/>
  <c r="AN3551" i="10"/>
  <c r="AN3550" i="10"/>
  <c r="AN3549" i="10"/>
  <c r="AN3548" i="10"/>
  <c r="AN3547" i="10"/>
  <c r="AN3546" i="10"/>
  <c r="AN3545" i="10"/>
  <c r="AN3544" i="10"/>
  <c r="AN3543" i="10"/>
  <c r="AN3542" i="10"/>
  <c r="AN3541" i="10"/>
  <c r="AN3540" i="10"/>
  <c r="AN3539" i="10"/>
  <c r="AN3538" i="10"/>
  <c r="AN3537" i="10"/>
  <c r="AN3536" i="10"/>
  <c r="AN3535" i="10"/>
  <c r="AN3534" i="10"/>
  <c r="AN3533" i="10"/>
  <c r="AN3532" i="10"/>
  <c r="AN3531" i="10"/>
  <c r="AN3530" i="10"/>
  <c r="AN3529" i="10"/>
  <c r="AN3528" i="10"/>
  <c r="AN3527" i="10"/>
  <c r="AN3526" i="10"/>
  <c r="AN3525" i="10"/>
  <c r="AN3524" i="10"/>
  <c r="AN3523" i="10"/>
  <c r="AN3522" i="10"/>
  <c r="AN3521" i="10"/>
  <c r="AN3520" i="10"/>
  <c r="AN3519" i="10"/>
  <c r="AN3518" i="10"/>
  <c r="AN3517" i="10"/>
  <c r="AN3516" i="10"/>
  <c r="AN3515" i="10"/>
  <c r="AN3514" i="10"/>
  <c r="AN3513" i="10"/>
  <c r="AN3512" i="10"/>
  <c r="AN3511" i="10"/>
  <c r="AN3510" i="10"/>
  <c r="AN3509" i="10"/>
  <c r="AN3508" i="10"/>
  <c r="AN3507" i="10"/>
  <c r="AN3506" i="10"/>
  <c r="AN3505" i="10"/>
  <c r="AN3504" i="10"/>
  <c r="AN3503" i="10"/>
  <c r="AN3502" i="10"/>
  <c r="AN3501" i="10"/>
  <c r="AN3500" i="10"/>
  <c r="AN3499" i="10"/>
  <c r="AN3498" i="10"/>
  <c r="AN3497" i="10"/>
  <c r="AN3496" i="10"/>
  <c r="AN3495" i="10"/>
  <c r="AN3494" i="10"/>
  <c r="AN3493" i="10"/>
  <c r="AN3492" i="10"/>
  <c r="AN3491" i="10"/>
  <c r="AN3490" i="10"/>
  <c r="AN3489" i="10"/>
  <c r="AN3488" i="10"/>
  <c r="AN3487" i="10"/>
  <c r="AN3486" i="10"/>
  <c r="AN3485" i="10"/>
  <c r="AN3484" i="10"/>
  <c r="AN3483" i="10"/>
  <c r="AN3482" i="10"/>
  <c r="AN3481" i="10"/>
  <c r="AN3480" i="10"/>
  <c r="AN3479" i="10"/>
  <c r="AN3478" i="10"/>
  <c r="AN3477" i="10"/>
  <c r="AN3476" i="10"/>
  <c r="AN3475" i="10"/>
  <c r="AN3474" i="10"/>
  <c r="AN3473" i="10"/>
  <c r="AN3472" i="10"/>
  <c r="AN3471" i="10"/>
  <c r="AN3470" i="10"/>
  <c r="AN3469" i="10"/>
  <c r="AN3468" i="10"/>
  <c r="AN3467" i="10"/>
  <c r="AN3466" i="10"/>
  <c r="AN3465" i="10"/>
  <c r="AN3464" i="10"/>
  <c r="AN3463" i="10"/>
  <c r="AN3462" i="10"/>
  <c r="AN3461" i="10"/>
  <c r="AN3460" i="10"/>
  <c r="AN3459" i="10"/>
  <c r="AN3458" i="10"/>
  <c r="AN3457" i="10"/>
  <c r="AN3456" i="10"/>
  <c r="AN3455" i="10"/>
  <c r="AN3454" i="10"/>
  <c r="AN3453" i="10"/>
  <c r="AN3452" i="10"/>
  <c r="AN3451" i="10"/>
  <c r="AN3450" i="10"/>
  <c r="AN3449" i="10"/>
  <c r="AN3448" i="10"/>
  <c r="AN3447" i="10"/>
  <c r="AN3446" i="10"/>
  <c r="AN3445" i="10"/>
  <c r="AN3444" i="10"/>
  <c r="AN3443" i="10"/>
  <c r="AN3442" i="10"/>
  <c r="AN3441" i="10"/>
  <c r="AN3440" i="10"/>
  <c r="AN3439" i="10"/>
  <c r="AN3438" i="10"/>
  <c r="AN3437" i="10"/>
  <c r="AN3436" i="10"/>
  <c r="AN3435" i="10"/>
  <c r="AN3434" i="10"/>
  <c r="AN3433" i="10"/>
  <c r="AN3432" i="10"/>
  <c r="AN3431" i="10"/>
  <c r="AN3430" i="10"/>
  <c r="AN3429" i="10"/>
  <c r="AN3428" i="10"/>
  <c r="AN3427" i="10"/>
  <c r="AN3426" i="10"/>
  <c r="AN3425" i="10"/>
  <c r="AN3424" i="10"/>
  <c r="AN3423" i="10"/>
  <c r="AN3422" i="10"/>
  <c r="AN3421" i="10"/>
  <c r="AN3420" i="10"/>
  <c r="AN3419" i="10"/>
  <c r="AN3418" i="10"/>
  <c r="AN3417" i="10"/>
  <c r="AN3416" i="10"/>
  <c r="AN3415" i="10"/>
  <c r="AN3414" i="10"/>
  <c r="AN3413" i="10"/>
  <c r="AN3412" i="10"/>
  <c r="AN3411" i="10"/>
  <c r="AN3410" i="10"/>
  <c r="AN3409" i="10"/>
  <c r="AN3408" i="10"/>
  <c r="AN3407" i="10"/>
  <c r="AN3406" i="10"/>
  <c r="AN3405" i="10"/>
  <c r="AN3404" i="10"/>
  <c r="AN3403" i="10"/>
  <c r="AN3402" i="10"/>
  <c r="AN3401" i="10"/>
  <c r="AN3400" i="10"/>
  <c r="AN3399" i="10"/>
  <c r="AN3398" i="10"/>
  <c r="AN3397" i="10"/>
  <c r="AN3396" i="10"/>
  <c r="AN3395" i="10"/>
  <c r="AN3394" i="10"/>
  <c r="AN3393" i="10"/>
  <c r="AN3392" i="10"/>
  <c r="AN3391" i="10"/>
  <c r="AN3390" i="10"/>
  <c r="AN3389" i="10"/>
  <c r="AN3388" i="10"/>
  <c r="AN3387" i="10"/>
  <c r="AN3386" i="10"/>
  <c r="AN3385" i="10"/>
  <c r="AN3384" i="10"/>
  <c r="AN3383" i="10"/>
  <c r="AN3382" i="10"/>
  <c r="AN3381" i="10"/>
  <c r="AN3380" i="10"/>
  <c r="AN3379" i="10"/>
  <c r="AN3378" i="10"/>
  <c r="AN3377" i="10"/>
  <c r="AN3376" i="10"/>
  <c r="AN3375" i="10"/>
  <c r="AN3374" i="10"/>
  <c r="AN3373" i="10"/>
  <c r="AN3372" i="10"/>
  <c r="AN3371" i="10"/>
  <c r="AN3370" i="10"/>
  <c r="AN3369" i="10"/>
  <c r="AN3368" i="10"/>
  <c r="AN3367" i="10"/>
  <c r="AN3366" i="10"/>
  <c r="AN3365" i="10"/>
  <c r="AN3364" i="10"/>
  <c r="AN3363" i="10"/>
  <c r="AN3362" i="10"/>
  <c r="AN3361" i="10"/>
  <c r="AN3360" i="10"/>
  <c r="AN3359" i="10"/>
  <c r="AN3358" i="10"/>
  <c r="AN3357" i="10"/>
  <c r="AN3356" i="10"/>
  <c r="AN3355" i="10"/>
  <c r="AN3354" i="10"/>
  <c r="AN3353" i="10"/>
  <c r="AN3352" i="10"/>
  <c r="AN3351" i="10"/>
  <c r="AN3350" i="10"/>
  <c r="AN3349" i="10"/>
  <c r="AN3348" i="10"/>
  <c r="AN3347" i="10"/>
  <c r="AN3346" i="10"/>
  <c r="AN3345" i="10"/>
  <c r="AN3344" i="10"/>
  <c r="AN3343" i="10"/>
  <c r="AN3342" i="10"/>
  <c r="AN3341" i="10"/>
  <c r="AN3340" i="10"/>
  <c r="AN3339" i="10"/>
  <c r="AN3338" i="10"/>
  <c r="AN3337" i="10"/>
  <c r="AN3336" i="10"/>
  <c r="AN3335" i="10"/>
  <c r="AN3334" i="10"/>
  <c r="AN3333" i="10"/>
  <c r="AN3332" i="10"/>
  <c r="AN3331" i="10"/>
  <c r="AN3330" i="10"/>
  <c r="AN3329" i="10"/>
  <c r="AN3328" i="10"/>
  <c r="AN3327" i="10"/>
  <c r="AN3326" i="10"/>
  <c r="AN3325" i="10"/>
  <c r="AN3324" i="10"/>
  <c r="AN3323" i="10"/>
  <c r="AN3322" i="10"/>
  <c r="AN3321" i="10"/>
  <c r="AN3320" i="10"/>
  <c r="AN3319" i="10"/>
  <c r="AN3318" i="10"/>
  <c r="AN3317" i="10"/>
  <c r="AN3316" i="10"/>
  <c r="AN3315" i="10"/>
  <c r="AN3314" i="10"/>
  <c r="AN3313" i="10"/>
  <c r="AN3312" i="10"/>
  <c r="AN3311" i="10"/>
  <c r="AN3310" i="10"/>
  <c r="AN3309" i="10"/>
  <c r="AN3308" i="10"/>
  <c r="AN3307" i="10"/>
  <c r="AN3306" i="10"/>
  <c r="AN3305" i="10"/>
  <c r="AN3304" i="10"/>
  <c r="AN3303" i="10"/>
  <c r="AN3302" i="10"/>
  <c r="AN3301" i="10"/>
  <c r="AN3300" i="10"/>
  <c r="AN3299" i="10"/>
  <c r="AN3298" i="10"/>
  <c r="AN3297" i="10"/>
  <c r="AN3296" i="10"/>
  <c r="AN3295" i="10"/>
  <c r="AN3294" i="10"/>
  <c r="AN3293" i="10"/>
  <c r="AN3292" i="10"/>
  <c r="AN3291" i="10"/>
  <c r="AN3290" i="10"/>
  <c r="AN3289" i="10"/>
  <c r="AN3288" i="10"/>
  <c r="AN3287" i="10"/>
  <c r="AN3286" i="10"/>
  <c r="AN3285" i="10"/>
  <c r="AN3284" i="10"/>
  <c r="AN3283" i="10"/>
  <c r="AN3282" i="10"/>
  <c r="AN3281" i="10"/>
  <c r="AN3280" i="10"/>
  <c r="AN3279" i="10"/>
  <c r="AN3278" i="10"/>
  <c r="AN3277" i="10"/>
  <c r="AN3276" i="10"/>
  <c r="AN3275" i="10"/>
  <c r="AN3274" i="10"/>
  <c r="AN3273" i="10"/>
  <c r="AN3272" i="10"/>
  <c r="AN3271" i="10"/>
  <c r="AN3270" i="10"/>
  <c r="AN3269" i="10"/>
  <c r="AN3268" i="10"/>
  <c r="AN3267" i="10"/>
  <c r="AN3266" i="10"/>
  <c r="AN3265" i="10"/>
  <c r="AN3264" i="10"/>
  <c r="AN3263" i="10"/>
  <c r="AN3262" i="10"/>
  <c r="AN3261" i="10"/>
  <c r="AN3260" i="10"/>
  <c r="AN3259" i="10"/>
  <c r="AN3258" i="10"/>
  <c r="AN3257" i="10"/>
  <c r="AN3256" i="10"/>
  <c r="AN3255" i="10"/>
  <c r="AN3254" i="10"/>
  <c r="AN3253" i="10"/>
  <c r="AN3252" i="10"/>
  <c r="AN3251" i="10"/>
  <c r="AN3250" i="10"/>
  <c r="AN3249" i="10"/>
  <c r="AN3248" i="10"/>
  <c r="AN3247" i="10"/>
  <c r="AN3246" i="10"/>
  <c r="AN3245" i="10"/>
  <c r="AN3244" i="10"/>
  <c r="AN3243" i="10"/>
  <c r="AN3242" i="10"/>
  <c r="AN3241" i="10"/>
  <c r="AN3240" i="10"/>
  <c r="AN3239" i="10"/>
  <c r="AN3238" i="10"/>
  <c r="AN3237" i="10"/>
  <c r="AN3236" i="10"/>
  <c r="AN3235" i="10"/>
  <c r="AN3234" i="10"/>
  <c r="AN3233" i="10"/>
  <c r="AN3232" i="10"/>
  <c r="AN3231" i="10"/>
  <c r="AN3230" i="10"/>
  <c r="AN3229" i="10"/>
  <c r="AN3228" i="10"/>
  <c r="AN3227" i="10"/>
  <c r="AN3226" i="10"/>
  <c r="AN3225" i="10"/>
  <c r="AN3224" i="10"/>
  <c r="AN3223" i="10"/>
  <c r="AN3222" i="10"/>
  <c r="AN3221" i="10"/>
  <c r="AN3220" i="10"/>
  <c r="AN3219" i="10"/>
  <c r="AN3218" i="10"/>
  <c r="AN3217" i="10"/>
  <c r="AN3216" i="10"/>
  <c r="AN3215" i="10"/>
  <c r="AN3214" i="10"/>
  <c r="AN3213" i="10"/>
  <c r="AN3212" i="10"/>
  <c r="AN3211" i="10"/>
  <c r="AN3210" i="10"/>
  <c r="AN3209" i="10"/>
  <c r="AN3208" i="10"/>
  <c r="AN3207" i="10"/>
  <c r="AN3206" i="10"/>
  <c r="AN3205" i="10"/>
  <c r="AN3204" i="10"/>
  <c r="AN3203" i="10"/>
  <c r="AN3202" i="10"/>
  <c r="AN3201" i="10"/>
  <c r="AN3200" i="10"/>
  <c r="AN3199" i="10"/>
  <c r="AN3198" i="10"/>
  <c r="AN3197" i="10"/>
  <c r="AN3196" i="10"/>
  <c r="AN3195" i="10"/>
  <c r="AN3194" i="10"/>
  <c r="AN3193" i="10"/>
  <c r="AN3192" i="10"/>
  <c r="AN3191" i="10"/>
  <c r="AN3190" i="10"/>
  <c r="AN3189" i="10"/>
  <c r="AN3188" i="10"/>
  <c r="AN3187" i="10"/>
  <c r="AN3186" i="10"/>
  <c r="AN3185" i="10"/>
  <c r="AN3184" i="10"/>
  <c r="AN3183" i="10"/>
  <c r="AN3182" i="10"/>
  <c r="AN3181" i="10"/>
  <c r="AN3180" i="10"/>
  <c r="AN3179" i="10"/>
  <c r="AN3178" i="10"/>
  <c r="AN3177" i="10"/>
  <c r="AN3176" i="10"/>
  <c r="AN3175" i="10"/>
  <c r="AN3174" i="10"/>
  <c r="AN3173" i="10"/>
  <c r="AN3172" i="10"/>
  <c r="AN3171" i="10"/>
  <c r="AN3170" i="10"/>
  <c r="AN3169" i="10"/>
  <c r="AN3168" i="10"/>
  <c r="AN3167" i="10"/>
  <c r="AN3166" i="10"/>
  <c r="AN3165" i="10"/>
  <c r="AN3164" i="10"/>
  <c r="AN3163" i="10"/>
  <c r="AN3162" i="10"/>
  <c r="AN3161" i="10"/>
  <c r="AN3160" i="10"/>
  <c r="AN3159" i="10"/>
  <c r="AN3158" i="10"/>
  <c r="AN3157" i="10"/>
  <c r="AN3156" i="10"/>
  <c r="AN3155" i="10"/>
  <c r="AN3154" i="10"/>
  <c r="AN3153" i="10"/>
  <c r="AN3152" i="10"/>
  <c r="AN3151" i="10"/>
  <c r="AN3150" i="10"/>
  <c r="AN3149" i="10"/>
  <c r="AN3148" i="10"/>
  <c r="AN3147" i="10"/>
  <c r="AN3146" i="10"/>
  <c r="AN3145" i="10"/>
  <c r="AN3144" i="10"/>
  <c r="AN3143" i="10"/>
  <c r="AN3142" i="10"/>
  <c r="AN3141" i="10"/>
  <c r="AN3140" i="10"/>
  <c r="AN3139" i="10"/>
  <c r="AN3138" i="10"/>
  <c r="AN3137" i="10"/>
  <c r="AN3136" i="10"/>
  <c r="AN3135" i="10"/>
  <c r="AN3134" i="10"/>
  <c r="AN3133" i="10"/>
  <c r="AN3132" i="10"/>
  <c r="AN3131" i="10"/>
  <c r="AN3130" i="10"/>
  <c r="AN3129" i="10"/>
  <c r="AN3128" i="10"/>
  <c r="AN3127" i="10"/>
  <c r="AN3126" i="10"/>
  <c r="AN3125" i="10"/>
  <c r="AN3124" i="10"/>
  <c r="AN3123" i="10"/>
  <c r="AN3122" i="10"/>
  <c r="AN3121" i="10"/>
  <c r="AN3120" i="10"/>
  <c r="AN3119" i="10"/>
  <c r="AN3118" i="10"/>
  <c r="AN3117" i="10"/>
  <c r="AN3116" i="10"/>
  <c r="AN3115" i="10"/>
  <c r="AN3114" i="10"/>
  <c r="AN3113" i="10"/>
  <c r="AN3112" i="10"/>
  <c r="AN3111" i="10"/>
  <c r="AN3110" i="10"/>
  <c r="AN3109" i="10"/>
  <c r="AN3108" i="10"/>
  <c r="AN3107" i="10"/>
  <c r="AN3106" i="10"/>
  <c r="AN3105" i="10"/>
  <c r="AN3104" i="10"/>
  <c r="AN3103" i="10"/>
  <c r="AN3102" i="10"/>
  <c r="AN3101" i="10"/>
  <c r="AN3100" i="10"/>
  <c r="AN3099" i="10"/>
  <c r="AN3098" i="10"/>
  <c r="AN3097" i="10"/>
  <c r="AN3096" i="10"/>
  <c r="AN3095" i="10"/>
  <c r="AN3094" i="10"/>
  <c r="AN3093" i="10"/>
  <c r="AN3092" i="10"/>
  <c r="AN3091" i="10"/>
  <c r="AN3090" i="10"/>
  <c r="AN3089" i="10"/>
  <c r="AN3088" i="10"/>
  <c r="AN3087" i="10"/>
  <c r="AN3086" i="10"/>
  <c r="AN3085" i="10"/>
  <c r="AN3084" i="10"/>
  <c r="AN3083" i="10"/>
  <c r="AN3082" i="10"/>
  <c r="AN3081" i="10"/>
  <c r="AN3080" i="10"/>
  <c r="AN3079" i="10"/>
  <c r="AN3078" i="10"/>
  <c r="AN3077" i="10"/>
  <c r="AN3076" i="10"/>
  <c r="AN3075" i="10"/>
  <c r="AN3074" i="10"/>
  <c r="AN3073" i="10"/>
  <c r="AN3072" i="10"/>
  <c r="AN3071" i="10"/>
  <c r="AN3070" i="10"/>
  <c r="AN3069" i="10"/>
  <c r="AN3068" i="10"/>
  <c r="AN3067" i="10"/>
  <c r="AN3066" i="10"/>
  <c r="AN3065" i="10"/>
  <c r="AN3064" i="10"/>
  <c r="AN3063" i="10"/>
  <c r="AN3062" i="10"/>
  <c r="AN3061" i="10"/>
  <c r="AN3060" i="10"/>
  <c r="AN3059" i="10"/>
  <c r="AN3058" i="10"/>
  <c r="AN3057" i="10"/>
  <c r="AN3056" i="10"/>
  <c r="AN3055" i="10"/>
  <c r="AN3054" i="10"/>
  <c r="AN3053" i="10"/>
  <c r="AN3052" i="10"/>
  <c r="AN3051" i="10"/>
  <c r="AN3050" i="10"/>
  <c r="AN3049" i="10"/>
  <c r="AN3048" i="10"/>
  <c r="AN3047" i="10"/>
  <c r="AN3046" i="10"/>
  <c r="AN3045" i="10"/>
  <c r="AN3044" i="10"/>
  <c r="AN3043" i="10"/>
  <c r="AN3042" i="10"/>
  <c r="AN3041" i="10"/>
  <c r="AN3040" i="10"/>
  <c r="AN3039" i="10"/>
  <c r="AN3038" i="10"/>
  <c r="AN3037" i="10"/>
  <c r="AN3036" i="10"/>
  <c r="AN3035" i="10"/>
  <c r="AN3034" i="10"/>
  <c r="AN3033" i="10"/>
  <c r="AN3032" i="10"/>
  <c r="AN3031" i="10"/>
  <c r="AN3030" i="10"/>
  <c r="AN3029" i="10"/>
  <c r="AN3028" i="10"/>
  <c r="AN3027" i="10"/>
  <c r="AN3026" i="10"/>
  <c r="AN3025" i="10"/>
  <c r="AN3024" i="10"/>
  <c r="AN3023" i="10"/>
  <c r="AN3022" i="10"/>
  <c r="AN3021" i="10"/>
  <c r="AN3020" i="10"/>
  <c r="AN3019" i="10"/>
  <c r="AN3018" i="10"/>
  <c r="AN3017" i="10"/>
  <c r="AN3016" i="10"/>
  <c r="AN3015" i="10"/>
  <c r="AN3014" i="10"/>
  <c r="AN3013" i="10"/>
  <c r="AN3012" i="10"/>
  <c r="AN3011" i="10"/>
  <c r="AN3010" i="10"/>
  <c r="AN3009" i="10"/>
  <c r="AN3008" i="10"/>
  <c r="AN3007" i="10"/>
  <c r="AN3006" i="10"/>
  <c r="AN3005" i="10"/>
  <c r="AN3004" i="10"/>
  <c r="AN3003" i="10"/>
  <c r="AN3002" i="10"/>
  <c r="AN3001" i="10"/>
  <c r="AN3000" i="10"/>
  <c r="AN2999" i="10"/>
  <c r="AN2998" i="10"/>
  <c r="AN2997" i="10"/>
  <c r="AN2996" i="10"/>
  <c r="AN2995" i="10"/>
  <c r="AN2994" i="10"/>
  <c r="AN2993" i="10"/>
  <c r="AN2992" i="10"/>
  <c r="AN2991" i="10"/>
  <c r="AN2990" i="10"/>
  <c r="AN2989" i="10"/>
  <c r="AN2988" i="10"/>
  <c r="AN2987" i="10"/>
  <c r="AN2986" i="10"/>
  <c r="AN2985" i="10"/>
  <c r="AN2984" i="10"/>
  <c r="AN2983" i="10"/>
  <c r="AN2982" i="10"/>
  <c r="AN2981" i="10"/>
  <c r="AN2980" i="10"/>
  <c r="AN2979" i="10"/>
  <c r="AN2978" i="10"/>
  <c r="AN2977" i="10"/>
  <c r="AN2976" i="10"/>
  <c r="AN2975" i="10"/>
  <c r="AN2974" i="10"/>
  <c r="AN2973" i="10"/>
  <c r="AN2972" i="10"/>
  <c r="AN2971" i="10"/>
  <c r="AN2970" i="10"/>
  <c r="AN2969" i="10"/>
  <c r="AN2968" i="10"/>
  <c r="AN2967" i="10"/>
  <c r="AN2966" i="10"/>
  <c r="AN2965" i="10"/>
  <c r="AN2964" i="10"/>
  <c r="AN2963" i="10"/>
  <c r="AN2962" i="10"/>
  <c r="AN2961" i="10"/>
  <c r="AN2960" i="10"/>
  <c r="AN2959" i="10"/>
  <c r="AN2958" i="10"/>
  <c r="AN2957" i="10"/>
  <c r="AN2956" i="10"/>
  <c r="AN2955" i="10"/>
  <c r="AN2954" i="10"/>
  <c r="AN2953" i="10"/>
  <c r="AN2952" i="10"/>
  <c r="AN2951" i="10"/>
  <c r="AN2950" i="10"/>
  <c r="AN2949" i="10"/>
  <c r="AN2948" i="10"/>
  <c r="AN2947" i="10"/>
  <c r="AN2946" i="10"/>
  <c r="AN2945" i="10"/>
  <c r="AN2944" i="10"/>
  <c r="AN2943" i="10"/>
  <c r="AN2942" i="10"/>
  <c r="AN2941" i="10"/>
  <c r="AN2940" i="10"/>
  <c r="AN2939" i="10"/>
  <c r="AN2938" i="10"/>
  <c r="AN2937" i="10"/>
  <c r="AN2936" i="10"/>
  <c r="AN2935" i="10"/>
  <c r="AN2934" i="10"/>
  <c r="AN2933" i="10"/>
  <c r="AN2932" i="10"/>
  <c r="AN2931" i="10"/>
  <c r="AN2930" i="10"/>
  <c r="AN2929" i="10"/>
  <c r="AN2928" i="10"/>
  <c r="AN2927" i="10"/>
  <c r="AN2926" i="10"/>
  <c r="AN2925" i="10"/>
  <c r="AN2924" i="10"/>
  <c r="AN2923" i="10"/>
  <c r="AN2922" i="10"/>
  <c r="AN2921" i="10"/>
  <c r="AN2920" i="10"/>
  <c r="AN2919" i="10"/>
  <c r="AN2918" i="10"/>
  <c r="AN2917" i="10"/>
  <c r="AN2916" i="10"/>
  <c r="AN2915" i="10"/>
  <c r="AN2914" i="10"/>
  <c r="AN2913" i="10"/>
  <c r="AN2912" i="10"/>
  <c r="AN2911" i="10"/>
  <c r="AN2910" i="10"/>
  <c r="AN2909" i="10"/>
  <c r="AN2908" i="10"/>
  <c r="AN2907" i="10"/>
  <c r="AN2906" i="10"/>
  <c r="AN2905" i="10"/>
  <c r="AN2904" i="10"/>
  <c r="AN2903" i="10"/>
  <c r="AN2902" i="10"/>
  <c r="AN2901" i="10"/>
  <c r="AN2900" i="10"/>
  <c r="AN2899" i="10"/>
  <c r="AN2898" i="10"/>
  <c r="AN2897" i="10"/>
  <c r="AN2896" i="10"/>
  <c r="AN2895" i="10"/>
  <c r="AN2894" i="10"/>
  <c r="AN2893" i="10"/>
  <c r="AN2892" i="10"/>
  <c r="AN2891" i="10"/>
  <c r="AN2890" i="10"/>
  <c r="AN2889" i="10"/>
  <c r="AN2888" i="10"/>
  <c r="AN2887" i="10"/>
  <c r="AN2886" i="10"/>
  <c r="AN2885" i="10"/>
  <c r="AN2884" i="10"/>
  <c r="AN2883" i="10"/>
  <c r="AN2882" i="10"/>
  <c r="AN2881" i="10"/>
  <c r="AN2880" i="10"/>
  <c r="AN2879" i="10"/>
  <c r="AN2878" i="10"/>
  <c r="AN2877" i="10"/>
  <c r="AN2876" i="10"/>
  <c r="AN2875" i="10"/>
  <c r="AN2874" i="10"/>
  <c r="AN2873" i="10"/>
  <c r="AN2872" i="10"/>
  <c r="AN2871" i="10"/>
  <c r="AN2870" i="10"/>
  <c r="AN2869" i="10"/>
  <c r="AN2868" i="10"/>
  <c r="AN2867" i="10"/>
  <c r="AN2866" i="10"/>
  <c r="AN2865" i="10"/>
  <c r="AN2864" i="10"/>
  <c r="AN2863" i="10"/>
  <c r="AN2862" i="10"/>
  <c r="AN2861" i="10"/>
  <c r="AN2860" i="10"/>
  <c r="AN2859" i="10"/>
  <c r="AN2858" i="10"/>
  <c r="AN2857" i="10"/>
  <c r="AN2856" i="10"/>
  <c r="AN2855" i="10"/>
  <c r="AN2854" i="10"/>
  <c r="AN2853" i="10"/>
  <c r="AN2852" i="10"/>
  <c r="AN2851" i="10"/>
  <c r="AN2850" i="10"/>
  <c r="AN2849" i="10"/>
  <c r="AN2848" i="10"/>
  <c r="AN2847" i="10"/>
  <c r="AN2846" i="10"/>
  <c r="AN2845" i="10"/>
  <c r="AN2844" i="10"/>
  <c r="AN2843" i="10"/>
  <c r="AN2842" i="10"/>
  <c r="AN2841" i="10"/>
  <c r="AN2840" i="10"/>
  <c r="AN2839" i="10"/>
  <c r="AN2838" i="10"/>
  <c r="AN2837" i="10"/>
  <c r="AN2836" i="10"/>
  <c r="AN2835" i="10"/>
  <c r="AN2834" i="10"/>
  <c r="AN2833" i="10"/>
  <c r="AN2832" i="10"/>
  <c r="AN2831" i="10"/>
  <c r="AN2830" i="10"/>
  <c r="AN2829" i="10"/>
  <c r="AN2828" i="10"/>
  <c r="AN2827" i="10"/>
  <c r="AN2826" i="10"/>
  <c r="AN2825" i="10"/>
  <c r="AN2824" i="10"/>
  <c r="AN2823" i="10"/>
  <c r="AN2822" i="10"/>
  <c r="AN2821" i="10"/>
  <c r="AN2820" i="10"/>
  <c r="AN2819" i="10"/>
  <c r="AN2818" i="10"/>
  <c r="AN2817" i="10"/>
  <c r="AN2816" i="10"/>
  <c r="AN2815" i="10"/>
  <c r="AN2814" i="10"/>
  <c r="AN2813" i="10"/>
  <c r="AN2812" i="10"/>
  <c r="AN2811" i="10"/>
  <c r="AN2810" i="10"/>
  <c r="AN2809" i="10"/>
  <c r="AN2808" i="10"/>
  <c r="AN2807" i="10"/>
  <c r="AN2806" i="10"/>
  <c r="AN2805" i="10"/>
  <c r="AN2804" i="10"/>
  <c r="AN2803" i="10"/>
  <c r="AN2802" i="10"/>
  <c r="AN2801" i="10"/>
  <c r="AN2800" i="10"/>
  <c r="AN2799" i="10"/>
  <c r="AN2798" i="10"/>
  <c r="AN2797" i="10"/>
  <c r="AN2796" i="10"/>
  <c r="AN2795" i="10"/>
  <c r="AN2794" i="10"/>
  <c r="AN2793" i="10"/>
  <c r="AN2792" i="10"/>
  <c r="AN2791" i="10"/>
  <c r="AN2790" i="10"/>
  <c r="AN2789" i="10"/>
  <c r="AN2788" i="10"/>
  <c r="AN2787" i="10"/>
  <c r="AN2786" i="10"/>
  <c r="AN2785" i="10"/>
  <c r="AN2784" i="10"/>
  <c r="AN2783" i="10"/>
  <c r="AN2782" i="10"/>
  <c r="AN2781" i="10"/>
  <c r="AN2780" i="10"/>
  <c r="AN2779" i="10"/>
  <c r="AN2778" i="10"/>
  <c r="AN2777" i="10"/>
  <c r="AN2776" i="10"/>
  <c r="AN2775" i="10"/>
  <c r="AN2774" i="10"/>
  <c r="AN2773" i="10"/>
  <c r="AN2772" i="10"/>
  <c r="AN2771" i="10"/>
  <c r="AN2770" i="10"/>
  <c r="AN2769" i="10"/>
  <c r="AN2768" i="10"/>
  <c r="AN2767" i="10"/>
  <c r="AN2766" i="10"/>
  <c r="AN2765" i="10"/>
  <c r="AN2764" i="10"/>
  <c r="AN2763" i="10"/>
  <c r="AN2762" i="10"/>
  <c r="AN2761" i="10"/>
  <c r="AN2760" i="10"/>
  <c r="AN2759" i="10"/>
  <c r="AN2758" i="10"/>
  <c r="AN2757" i="10"/>
  <c r="AN2756" i="10"/>
  <c r="AN2755" i="10"/>
  <c r="AN2754" i="10"/>
  <c r="AN2753" i="10"/>
  <c r="AN2752" i="10"/>
  <c r="AN2751" i="10"/>
  <c r="AN2750" i="10"/>
  <c r="AN2749" i="10"/>
  <c r="AN2748" i="10"/>
  <c r="AN2747" i="10"/>
  <c r="AN2746" i="10"/>
  <c r="AN2745" i="10"/>
  <c r="AN2744" i="10"/>
  <c r="AN2743" i="10"/>
  <c r="AN2742" i="10"/>
  <c r="AN2741" i="10"/>
  <c r="AN2740" i="10"/>
  <c r="AN2739" i="10"/>
  <c r="AN2738" i="10"/>
  <c r="AN2737" i="10"/>
  <c r="AN2736" i="10"/>
  <c r="AN2735" i="10"/>
  <c r="AN2734" i="10"/>
  <c r="AN2733" i="10"/>
  <c r="AN2732" i="10"/>
  <c r="AN2731" i="10"/>
  <c r="AN2730" i="10"/>
  <c r="AN2729" i="10"/>
  <c r="AN2728" i="10"/>
  <c r="AN2727" i="10"/>
  <c r="AN2726" i="10"/>
  <c r="AN2725" i="10"/>
  <c r="AN2724" i="10"/>
  <c r="AN2723" i="10"/>
  <c r="AN2722" i="10"/>
  <c r="AN2721" i="10"/>
  <c r="AN2720" i="10"/>
  <c r="AN2719" i="10"/>
  <c r="AN2718" i="10"/>
  <c r="AN2717" i="10"/>
  <c r="AN2716" i="10"/>
  <c r="AN2715" i="10"/>
  <c r="AN2714" i="10"/>
  <c r="AN2713" i="10"/>
  <c r="AN2712" i="10"/>
  <c r="AN2711" i="10"/>
  <c r="AN2710" i="10"/>
  <c r="AN2709" i="10"/>
  <c r="AN2708" i="10"/>
  <c r="AN2707" i="10"/>
  <c r="AN2706" i="10"/>
  <c r="AN2705" i="10"/>
  <c r="AN2704" i="10"/>
  <c r="AN2703" i="10"/>
  <c r="AN2702" i="10"/>
  <c r="AN2701" i="10"/>
  <c r="AN2700" i="10"/>
  <c r="AN2699" i="10"/>
  <c r="AN2698" i="10"/>
  <c r="AN2697" i="10"/>
  <c r="AN2696" i="10"/>
  <c r="AN2695" i="10"/>
  <c r="AN2694" i="10"/>
  <c r="AN2693" i="10"/>
  <c r="AN2692" i="10"/>
  <c r="AN2691" i="10"/>
  <c r="AN2690" i="10"/>
  <c r="AN2689" i="10"/>
  <c r="AN2688" i="10"/>
  <c r="AN2687" i="10"/>
  <c r="AN2686" i="10"/>
  <c r="AN2685" i="10"/>
  <c r="AN2684" i="10"/>
  <c r="AN2683" i="10"/>
  <c r="AN2682" i="10"/>
  <c r="AN2681" i="10"/>
  <c r="AN2680" i="10"/>
  <c r="AN2679" i="10"/>
  <c r="AN2678" i="10"/>
  <c r="AN2677" i="10"/>
  <c r="AN2676" i="10"/>
  <c r="AN2675" i="10"/>
  <c r="AN2674" i="10"/>
  <c r="AN2673" i="10"/>
  <c r="AN2672" i="10"/>
  <c r="AN2671" i="10"/>
  <c r="AN2670" i="10"/>
  <c r="AN2669" i="10"/>
  <c r="AN2668" i="10"/>
  <c r="AN2667" i="10"/>
  <c r="AN2666" i="10"/>
  <c r="AN2665" i="10"/>
  <c r="AN2664" i="10"/>
  <c r="AN2663" i="10"/>
  <c r="AN2662" i="10"/>
  <c r="AN2661" i="10"/>
  <c r="AN2660" i="10"/>
  <c r="AN2659" i="10"/>
  <c r="AN2658" i="10"/>
  <c r="AN2657" i="10"/>
  <c r="AN2656" i="10"/>
  <c r="AN2655" i="10"/>
  <c r="AN2654" i="10"/>
  <c r="AN2653" i="10"/>
  <c r="AN2652" i="10"/>
  <c r="AN2651" i="10"/>
  <c r="AN2650" i="10"/>
  <c r="AN2649" i="10"/>
  <c r="AN2648" i="10"/>
  <c r="AN2647" i="10"/>
  <c r="AN2646" i="10"/>
  <c r="AN2645" i="10"/>
  <c r="AN2644" i="10"/>
  <c r="AN2643" i="10"/>
  <c r="AN2642" i="10"/>
  <c r="AN2641" i="10"/>
  <c r="AN2640" i="10"/>
  <c r="AN2639" i="10"/>
  <c r="AN2638" i="10"/>
  <c r="AN2637" i="10"/>
  <c r="AN2636" i="10"/>
  <c r="AN2635" i="10"/>
  <c r="AN2634" i="10"/>
  <c r="AN2633" i="10"/>
  <c r="AN2632" i="10"/>
  <c r="AN2631" i="10"/>
  <c r="AN2630" i="10"/>
  <c r="AN2629" i="10"/>
  <c r="AN2628" i="10"/>
  <c r="AN2627" i="10"/>
  <c r="AN2626" i="10"/>
  <c r="AN2625" i="10"/>
  <c r="AN2624" i="10"/>
  <c r="AN2623" i="10"/>
  <c r="AN2622" i="10"/>
  <c r="AN2621" i="10"/>
  <c r="AN2620" i="10"/>
  <c r="AN2619" i="10"/>
  <c r="AN2618" i="10"/>
  <c r="AN2617" i="10"/>
  <c r="AN2616" i="10"/>
  <c r="AN2615" i="10"/>
  <c r="AN2614" i="10"/>
  <c r="AN2613" i="10"/>
  <c r="AN2612" i="10"/>
  <c r="AN2611" i="10"/>
  <c r="AN2610" i="10"/>
  <c r="AN2609" i="10"/>
  <c r="AN2608" i="10"/>
  <c r="AN2607" i="10"/>
  <c r="AN2606" i="10"/>
  <c r="AN2605" i="10"/>
  <c r="AN2604" i="10"/>
  <c r="AN2603" i="10"/>
  <c r="AN2602" i="10"/>
  <c r="AN2601" i="10"/>
  <c r="AN2600" i="10"/>
  <c r="AN2599" i="10"/>
  <c r="AN2598" i="10"/>
  <c r="AN2597" i="10"/>
  <c r="AN2596" i="10"/>
  <c r="AN2595" i="10"/>
  <c r="AN2594" i="10"/>
  <c r="AN2593" i="10"/>
  <c r="AN2592" i="10"/>
  <c r="AN2591" i="10"/>
  <c r="AN2590" i="10"/>
  <c r="AN2589" i="10"/>
  <c r="AN2588" i="10"/>
  <c r="AN2587" i="10"/>
  <c r="AN2586" i="10"/>
  <c r="AN2585" i="10"/>
  <c r="AN2584" i="10"/>
  <c r="AN2583" i="10"/>
  <c r="AN2582" i="10"/>
  <c r="AN2581" i="10"/>
  <c r="AN2580" i="10"/>
  <c r="AN2579" i="10"/>
  <c r="AN2578" i="10"/>
  <c r="AN2577" i="10"/>
  <c r="AN2576" i="10"/>
  <c r="AN2575" i="10"/>
  <c r="AN2574" i="10"/>
  <c r="AN2573" i="10"/>
  <c r="AN2572" i="10"/>
  <c r="AN2571" i="10"/>
  <c r="AN2570" i="10"/>
  <c r="AN2569" i="10"/>
  <c r="AN2568" i="10"/>
  <c r="AN2567" i="10"/>
  <c r="AN2566" i="10"/>
  <c r="AN2565" i="10"/>
  <c r="AN2564" i="10"/>
  <c r="AN2563" i="10"/>
  <c r="AN2562" i="10"/>
  <c r="AN2561" i="10"/>
  <c r="AN2560" i="10"/>
  <c r="AN2559" i="10"/>
  <c r="AN2558" i="10"/>
  <c r="AN2557" i="10"/>
  <c r="AN2556" i="10"/>
  <c r="AN2555" i="10"/>
  <c r="AN2554" i="10"/>
  <c r="AN2553" i="10"/>
  <c r="AN2552" i="10"/>
  <c r="AN2551" i="10"/>
  <c r="AN2550" i="10"/>
  <c r="AN2549" i="10"/>
  <c r="AN2548" i="10"/>
  <c r="AN2547" i="10"/>
  <c r="AN2546" i="10"/>
  <c r="AN2545" i="10"/>
  <c r="AN2544" i="10"/>
  <c r="AN2543" i="10"/>
  <c r="AN2542" i="10"/>
  <c r="AN2541" i="10"/>
  <c r="AN2540" i="10"/>
  <c r="AN2539" i="10"/>
  <c r="AN2538" i="10"/>
  <c r="AN2537" i="10"/>
  <c r="AN2536" i="10"/>
  <c r="AN2535" i="10"/>
  <c r="AN2534" i="10"/>
  <c r="AN2533" i="10"/>
  <c r="AN2532" i="10"/>
  <c r="AN2531" i="10"/>
  <c r="AN2530" i="10"/>
  <c r="AN2529" i="10"/>
  <c r="AN2528" i="10"/>
  <c r="AN2527" i="10"/>
  <c r="AN2526" i="10"/>
  <c r="AN2525" i="10"/>
  <c r="AN2524" i="10"/>
  <c r="AN2523" i="10"/>
  <c r="AN2522" i="10"/>
  <c r="AN2521" i="10"/>
  <c r="AN2520" i="10"/>
  <c r="AN2519" i="10"/>
  <c r="AN2518" i="10"/>
  <c r="AN2517" i="10"/>
  <c r="AN2516" i="10"/>
  <c r="AN2515" i="10"/>
  <c r="AN2514" i="10"/>
  <c r="AN2513" i="10"/>
  <c r="AN2512" i="10"/>
  <c r="AN2511" i="10"/>
  <c r="AN2510" i="10"/>
  <c r="AN2509" i="10"/>
  <c r="AN2508" i="10"/>
  <c r="AN2507" i="10"/>
  <c r="AN2506" i="10"/>
  <c r="AN2505" i="10"/>
  <c r="AN2504" i="10"/>
  <c r="AN2503" i="10"/>
  <c r="AN2502" i="10"/>
  <c r="AN2501" i="10"/>
  <c r="AN2500" i="10"/>
  <c r="AN2499" i="10"/>
  <c r="AN2498" i="10"/>
  <c r="AN2497" i="10"/>
  <c r="AN2496" i="10"/>
  <c r="AN2495" i="10"/>
  <c r="AN2494" i="10"/>
  <c r="AN2493" i="10"/>
  <c r="AN2492" i="10"/>
  <c r="AN2491" i="10"/>
  <c r="AN2490" i="10"/>
  <c r="AN2489" i="10"/>
  <c r="AN2488" i="10"/>
  <c r="AN2487" i="10"/>
  <c r="AN2486" i="10"/>
  <c r="AN2485" i="10"/>
  <c r="AN2484" i="10"/>
  <c r="AN2483" i="10"/>
  <c r="AN2482" i="10"/>
  <c r="AN2481" i="10"/>
  <c r="AN2480" i="10"/>
  <c r="AN2479" i="10"/>
  <c r="AN2478" i="10"/>
  <c r="AN2477" i="10"/>
  <c r="AN2476" i="10"/>
  <c r="AN2475" i="10"/>
  <c r="AN2474" i="10"/>
  <c r="AN2473" i="10"/>
  <c r="AN2472" i="10"/>
  <c r="AN2471" i="10"/>
  <c r="AN2470" i="10"/>
  <c r="AN2469" i="10"/>
  <c r="AN2468" i="10"/>
  <c r="AN2467" i="10"/>
  <c r="AN2466" i="10"/>
  <c r="AN2465" i="10"/>
  <c r="AN2464" i="10"/>
  <c r="AN2463" i="10"/>
  <c r="AN2462" i="10"/>
  <c r="AN2461" i="10"/>
  <c r="AN2460" i="10"/>
  <c r="AN2459" i="10"/>
  <c r="AN2458" i="10"/>
  <c r="AN2457" i="10"/>
  <c r="AN2456" i="10"/>
  <c r="AN2455" i="10"/>
  <c r="AN2454" i="10"/>
  <c r="AN2453" i="10"/>
  <c r="AN2452" i="10"/>
  <c r="AN2451" i="10"/>
  <c r="AN2450" i="10"/>
  <c r="AN2449" i="10"/>
  <c r="AN2448" i="10"/>
  <c r="AN2447" i="10"/>
  <c r="AN2446" i="10"/>
  <c r="AN2445" i="10"/>
  <c r="AN2444" i="10"/>
  <c r="AN2443" i="10"/>
  <c r="AN2442" i="10"/>
  <c r="AN2441" i="10"/>
  <c r="AN2440" i="10"/>
  <c r="AN2439" i="10"/>
  <c r="AN2438" i="10"/>
  <c r="AN2437" i="10"/>
  <c r="AN2436" i="10"/>
  <c r="AN2435" i="10"/>
  <c r="AN2434" i="10"/>
  <c r="AN2433" i="10"/>
  <c r="AN2432" i="10"/>
  <c r="AN2431" i="10"/>
  <c r="AN2430" i="10"/>
  <c r="AN2429" i="10"/>
  <c r="AN2428" i="10"/>
  <c r="AN2427" i="10"/>
  <c r="AN2426" i="10"/>
  <c r="AN2425" i="10"/>
  <c r="AN2424" i="10"/>
  <c r="AN2423" i="10"/>
  <c r="AN2422" i="10"/>
  <c r="AN2421" i="10"/>
  <c r="AN2420" i="10"/>
  <c r="AN2419" i="10"/>
  <c r="AN2418" i="10"/>
  <c r="AN2417" i="10"/>
  <c r="AN2416" i="10"/>
  <c r="AN2415" i="10"/>
  <c r="AN2414" i="10"/>
  <c r="AN2413" i="10"/>
  <c r="AN2412" i="10"/>
  <c r="AN2411" i="10"/>
  <c r="AN2410" i="10"/>
  <c r="AN2409" i="10"/>
  <c r="AN2408" i="10"/>
  <c r="AN2407" i="10"/>
  <c r="AN2406" i="10"/>
  <c r="AN2405" i="10"/>
  <c r="AN2404" i="10"/>
  <c r="AN2403" i="10"/>
  <c r="AN2402" i="10"/>
  <c r="AN2401" i="10"/>
  <c r="AN2400" i="10"/>
  <c r="AN2399" i="10"/>
  <c r="AN2398" i="10"/>
  <c r="AN2397" i="10"/>
  <c r="AN2396" i="10"/>
  <c r="AN2395" i="10"/>
  <c r="AN2394" i="10"/>
  <c r="AN2393" i="10"/>
  <c r="AN2392" i="10"/>
  <c r="AN2391" i="10"/>
  <c r="AN2390" i="10"/>
  <c r="AN2389" i="10"/>
  <c r="AN2388" i="10"/>
  <c r="AN2387" i="10"/>
  <c r="AN2386" i="10"/>
  <c r="AN2385" i="10"/>
  <c r="AN2384" i="10"/>
  <c r="AN2383" i="10"/>
  <c r="AN2382" i="10"/>
  <c r="AN2381" i="10"/>
  <c r="AN2380" i="10"/>
  <c r="AN2379" i="10"/>
  <c r="AN2378" i="10"/>
  <c r="AN2377" i="10"/>
  <c r="AN2376" i="10"/>
  <c r="AN2375" i="10"/>
  <c r="AN2374" i="10"/>
  <c r="AN2373" i="10"/>
  <c r="AN2372" i="10"/>
  <c r="AN2371" i="10"/>
  <c r="AN2370" i="10"/>
  <c r="AN2369" i="10"/>
  <c r="AN2368" i="10"/>
  <c r="AN2367" i="10"/>
  <c r="AN2366" i="10"/>
  <c r="AN2365" i="10"/>
  <c r="AN2364" i="10"/>
  <c r="AN2363" i="10"/>
  <c r="AN2362" i="10"/>
  <c r="AN2361" i="10"/>
  <c r="AN2360" i="10"/>
  <c r="AN2359" i="10"/>
  <c r="AN2358" i="10"/>
  <c r="AN2357" i="10"/>
  <c r="AN2356" i="10"/>
  <c r="AN2355" i="10"/>
  <c r="AN2354" i="10"/>
  <c r="AN2353" i="10"/>
  <c r="AN2352" i="10"/>
  <c r="AN2351" i="10"/>
  <c r="AN2350" i="10"/>
  <c r="AN2349" i="10"/>
  <c r="AN2348" i="10"/>
  <c r="AN2347" i="10"/>
  <c r="AN2346" i="10"/>
  <c r="AN2345" i="10"/>
  <c r="AN2344" i="10"/>
  <c r="AN2343" i="10"/>
  <c r="AN2342" i="10"/>
  <c r="AN2341" i="10"/>
  <c r="AN2340" i="10"/>
  <c r="AN2339" i="10"/>
  <c r="AN2338" i="10"/>
  <c r="AN2337" i="10"/>
  <c r="AN2336" i="10"/>
  <c r="AN2335" i="10"/>
  <c r="AN2334" i="10"/>
  <c r="AN2333" i="10"/>
  <c r="AN2332" i="10"/>
  <c r="AN2331" i="10"/>
  <c r="AN2330" i="10"/>
  <c r="AN2329" i="10"/>
  <c r="AN2328" i="10"/>
  <c r="AN2327" i="10"/>
  <c r="AN2326" i="10"/>
  <c r="AN2325" i="10"/>
  <c r="AN2324" i="10"/>
  <c r="AN2323" i="10"/>
  <c r="AN2322" i="10"/>
  <c r="AN2321" i="10"/>
  <c r="AN2320" i="10"/>
  <c r="AN2319" i="10"/>
  <c r="AN2318" i="10"/>
  <c r="AN2317" i="10"/>
  <c r="AN2316" i="10"/>
  <c r="AN2315" i="10"/>
  <c r="AN2314" i="10"/>
  <c r="AN2313" i="10"/>
  <c r="AN2312" i="10"/>
  <c r="AN2311" i="10"/>
  <c r="AN2310" i="10"/>
  <c r="AN2309" i="10"/>
  <c r="AN2308" i="10"/>
  <c r="AN2307" i="10"/>
  <c r="AN2306" i="10"/>
  <c r="AN2305" i="10"/>
  <c r="AN2304" i="10"/>
  <c r="AN2303" i="10"/>
  <c r="AN2302" i="10"/>
  <c r="AN2301" i="10"/>
  <c r="AN2300" i="10"/>
  <c r="AN2299" i="10"/>
  <c r="AN2298" i="10"/>
  <c r="AN2297" i="10"/>
  <c r="AN2296" i="10"/>
  <c r="AN2295" i="10"/>
  <c r="AN2294" i="10"/>
  <c r="AN2293" i="10"/>
  <c r="AN2292" i="10"/>
  <c r="AN2291" i="10"/>
  <c r="AN2290" i="10"/>
  <c r="AN2289" i="10"/>
  <c r="AN2288" i="10"/>
  <c r="AN2287" i="10"/>
  <c r="AN2286" i="10"/>
  <c r="AN2285" i="10"/>
  <c r="AN2284" i="10"/>
  <c r="AN2283" i="10"/>
  <c r="AN2282" i="10"/>
  <c r="AN2281" i="10"/>
  <c r="AN2280" i="10"/>
  <c r="AN2279" i="10"/>
  <c r="AN2278" i="10"/>
  <c r="AN2277" i="10"/>
  <c r="AN2276" i="10"/>
  <c r="AN2275" i="10"/>
  <c r="AN2274" i="10"/>
  <c r="AN2273" i="10"/>
  <c r="AN2272" i="10"/>
  <c r="AN2271" i="10"/>
  <c r="AN2270" i="10"/>
  <c r="AN2269" i="10"/>
  <c r="AN2268" i="10"/>
  <c r="AN2267" i="10"/>
  <c r="AN2266" i="10"/>
  <c r="AN2265" i="10"/>
  <c r="AN2264" i="10"/>
  <c r="AN2263" i="10"/>
  <c r="AN2262" i="10"/>
  <c r="AN2261" i="10"/>
  <c r="AN2260" i="10"/>
  <c r="AN2259" i="10"/>
  <c r="AN2258" i="10"/>
  <c r="AN2257" i="10"/>
  <c r="AN2256" i="10"/>
  <c r="AN2255" i="10"/>
  <c r="AN2254" i="10"/>
  <c r="AN2253" i="10"/>
  <c r="AN2252" i="10"/>
  <c r="AN2251" i="10"/>
  <c r="AN2250" i="10"/>
  <c r="AN2249" i="10"/>
  <c r="AN2248" i="10"/>
  <c r="AN2247" i="10"/>
  <c r="AN2246" i="10"/>
  <c r="AN2245" i="10"/>
  <c r="AN2244" i="10"/>
  <c r="AN2243" i="10"/>
  <c r="AN2242" i="10"/>
  <c r="AN2241" i="10"/>
  <c r="AN2240" i="10"/>
  <c r="AN2239" i="10"/>
  <c r="AN2238" i="10"/>
  <c r="AN2237" i="10"/>
  <c r="AN2236" i="10"/>
  <c r="AN2235" i="10"/>
  <c r="AN2234" i="10"/>
  <c r="AN2233" i="10"/>
  <c r="AN2232" i="10"/>
  <c r="AN2231" i="10"/>
  <c r="AN2230" i="10"/>
  <c r="AN2229" i="10"/>
  <c r="AN2228" i="10"/>
  <c r="AN2227" i="10"/>
  <c r="AN2226" i="10"/>
  <c r="AN2225" i="10"/>
  <c r="AN2224" i="10"/>
  <c r="AN2223" i="10"/>
  <c r="AN2222" i="10"/>
  <c r="AN2221" i="10"/>
  <c r="AN2220" i="10"/>
  <c r="AN2219" i="10"/>
  <c r="AN2218" i="10"/>
  <c r="AN2217" i="10"/>
  <c r="AN2216" i="10"/>
  <c r="AN2215" i="10"/>
  <c r="AN2214" i="10"/>
  <c r="AN2213" i="10"/>
  <c r="AN2212" i="10"/>
  <c r="AN2211" i="10"/>
  <c r="AN2210" i="10"/>
  <c r="AN2209" i="10"/>
  <c r="AN2208" i="10"/>
  <c r="AN2207" i="10"/>
  <c r="AN2206" i="10"/>
  <c r="AN2205" i="10"/>
  <c r="AN2204" i="10"/>
  <c r="AN2203" i="10"/>
  <c r="AN2202" i="10"/>
  <c r="AN2201" i="10"/>
  <c r="AN2200" i="10"/>
  <c r="AN2199" i="10"/>
  <c r="AN2198" i="10"/>
  <c r="AN2197" i="10"/>
  <c r="AN2196" i="10"/>
  <c r="AN2195" i="10"/>
  <c r="AN2194" i="10"/>
  <c r="AN2193" i="10"/>
  <c r="AN2192" i="10"/>
  <c r="AN2191" i="10"/>
  <c r="AN2190" i="10"/>
  <c r="AN2189" i="10"/>
  <c r="AN2188" i="10"/>
  <c r="AN2187" i="10"/>
  <c r="AN2186" i="10"/>
  <c r="AN2185" i="10"/>
  <c r="AN2184" i="10"/>
  <c r="AN2183" i="10"/>
  <c r="AN2182" i="10"/>
  <c r="AN2181" i="10"/>
  <c r="AN2180" i="10"/>
  <c r="AN2179" i="10"/>
  <c r="AN2178" i="10"/>
  <c r="AN2177" i="10"/>
  <c r="AN2176" i="10"/>
  <c r="AN2175" i="10"/>
  <c r="AN2174" i="10"/>
  <c r="AN2173" i="10"/>
  <c r="AN2172" i="10"/>
  <c r="AN2171" i="10"/>
  <c r="AN2170" i="10"/>
  <c r="AN2169" i="10"/>
  <c r="AN2168" i="10"/>
  <c r="AN2167" i="10"/>
  <c r="AN2166" i="10"/>
  <c r="AN2165" i="10"/>
  <c r="AN2164" i="10"/>
  <c r="AN2163" i="10"/>
  <c r="AN2162" i="10"/>
  <c r="AN2161" i="10"/>
  <c r="AN2160" i="10"/>
  <c r="AN2159" i="10"/>
  <c r="AN2158" i="10"/>
  <c r="AN2157" i="10"/>
  <c r="AN2156" i="10"/>
  <c r="AN2155" i="10"/>
  <c r="AN2154" i="10"/>
  <c r="AN2153" i="10"/>
  <c r="AN2152" i="10"/>
  <c r="AN2151" i="10"/>
  <c r="AN2150" i="10"/>
  <c r="AN2149" i="10"/>
  <c r="AN2148" i="10"/>
  <c r="AN2147" i="10"/>
  <c r="AN2146" i="10"/>
  <c r="AN2145" i="10"/>
  <c r="AN2144" i="10"/>
  <c r="AN2143" i="10"/>
  <c r="AN2142" i="10"/>
  <c r="AN2141" i="10"/>
  <c r="AN2140" i="10"/>
  <c r="AN2139" i="10"/>
  <c r="AN2138" i="10"/>
  <c r="AN2137" i="10"/>
  <c r="AN2136" i="10"/>
  <c r="AN2135" i="10"/>
  <c r="AN2134" i="10"/>
  <c r="AN2133" i="10"/>
  <c r="AN2132" i="10"/>
  <c r="AN2131" i="10"/>
  <c r="AN2130" i="10"/>
  <c r="AN2129" i="10"/>
  <c r="AN2128" i="10"/>
  <c r="AN2127" i="10"/>
  <c r="AN2126" i="10"/>
  <c r="AN2125" i="10"/>
  <c r="AN2124" i="10"/>
  <c r="AN2123" i="10"/>
  <c r="AN2122" i="10"/>
  <c r="AN2121" i="10"/>
  <c r="AN2120" i="10"/>
  <c r="AN2119" i="10"/>
  <c r="AN2118" i="10"/>
  <c r="AN2117" i="10"/>
  <c r="AN2116" i="10"/>
  <c r="AN2115" i="10"/>
  <c r="AN2114" i="10"/>
  <c r="AN2113" i="10"/>
  <c r="AN2112" i="10"/>
  <c r="AN2111" i="10"/>
  <c r="AN2110" i="10"/>
  <c r="AN2109" i="10"/>
  <c r="AN2108" i="10"/>
  <c r="AN2107" i="10"/>
  <c r="AN2106" i="10"/>
  <c r="AN2105" i="10"/>
  <c r="AN2104" i="10"/>
  <c r="AN2103" i="10"/>
  <c r="AN2102" i="10"/>
  <c r="AN2101" i="10"/>
  <c r="AN2100" i="10"/>
  <c r="AN2099" i="10"/>
  <c r="AN2098" i="10"/>
  <c r="AN2097" i="10"/>
  <c r="AN2096" i="10"/>
  <c r="AN2095" i="10"/>
  <c r="AN2094" i="10"/>
  <c r="AN2093" i="10"/>
  <c r="AN2092" i="10"/>
  <c r="AN2091" i="10"/>
  <c r="AN2090" i="10"/>
  <c r="AN2089" i="10"/>
  <c r="AN2088" i="10"/>
  <c r="AN2087" i="10"/>
  <c r="AN2086" i="10"/>
  <c r="AN2085" i="10"/>
  <c r="AN2084" i="10"/>
  <c r="AN2083" i="10"/>
  <c r="AN2082" i="10"/>
  <c r="AN2081" i="10"/>
  <c r="AN2080" i="10"/>
  <c r="AN2079" i="10"/>
  <c r="AN2078" i="10"/>
  <c r="AN2077" i="10"/>
  <c r="AN2076" i="10"/>
  <c r="AN2075" i="10"/>
  <c r="AN2074" i="10"/>
  <c r="AN2073" i="10"/>
  <c r="AN2072" i="10"/>
  <c r="AN2071" i="10"/>
  <c r="AN2070" i="10"/>
  <c r="AN2069" i="10"/>
  <c r="AN2068" i="10"/>
  <c r="AN2067" i="10"/>
  <c r="AN2066" i="10"/>
  <c r="AN2065" i="10"/>
  <c r="AN2064" i="10"/>
  <c r="AN2063" i="10"/>
  <c r="AN2062" i="10"/>
  <c r="AN2061" i="10"/>
  <c r="AN2060" i="10"/>
  <c r="AN2059" i="10"/>
  <c r="AN2058" i="10"/>
  <c r="AN2057" i="10"/>
  <c r="AN2056" i="10"/>
  <c r="AN2055" i="10"/>
  <c r="AN2054" i="10"/>
  <c r="AN2053" i="10"/>
  <c r="AN2052" i="10"/>
  <c r="AN2051" i="10"/>
  <c r="AN2050" i="10"/>
  <c r="AN2049" i="10"/>
  <c r="AN2048" i="10"/>
  <c r="AN2047" i="10"/>
  <c r="AN2046" i="10"/>
  <c r="AN2045" i="10"/>
  <c r="AN2044" i="10"/>
  <c r="AN2043" i="10"/>
  <c r="AN2042" i="10"/>
  <c r="AN2041" i="10"/>
  <c r="AN2040" i="10"/>
  <c r="AN2039" i="10"/>
  <c r="AN2038" i="10"/>
  <c r="AN2037" i="10"/>
  <c r="AN2036" i="10"/>
  <c r="AN2035" i="10"/>
  <c r="AN2034" i="10"/>
  <c r="AN2033" i="10"/>
  <c r="AN2032" i="10"/>
  <c r="AN2031" i="10"/>
  <c r="AN2030" i="10"/>
  <c r="AN2029" i="10"/>
  <c r="AN2028" i="10"/>
  <c r="AN2027" i="10"/>
  <c r="AN2026" i="10"/>
  <c r="AN2025" i="10"/>
  <c r="AN2024" i="10"/>
  <c r="AN2023" i="10"/>
  <c r="AN2022" i="10"/>
  <c r="AN2021" i="10"/>
  <c r="AN2020" i="10"/>
  <c r="AN2019" i="10"/>
  <c r="AN2018" i="10"/>
  <c r="AN2017" i="10"/>
  <c r="AN2016" i="10"/>
  <c r="AN2015" i="10"/>
  <c r="AN2014" i="10"/>
  <c r="AN2013" i="10"/>
  <c r="AN2012" i="10"/>
  <c r="AN2011" i="10"/>
  <c r="AN2010" i="10"/>
  <c r="AN2009" i="10"/>
  <c r="AN2008" i="10"/>
  <c r="AN2007" i="10"/>
  <c r="AN2006" i="10"/>
  <c r="AN2005" i="10"/>
  <c r="AN2004" i="10"/>
  <c r="AN2003" i="10"/>
  <c r="AN2002" i="10"/>
  <c r="AN2001" i="10"/>
  <c r="AN2000" i="10"/>
  <c r="AN1999" i="10"/>
  <c r="AN1998" i="10"/>
  <c r="AN1997" i="10"/>
  <c r="AN1996" i="10"/>
  <c r="AN1995" i="10"/>
  <c r="AN1994" i="10"/>
  <c r="AN1993" i="10"/>
  <c r="AN1992" i="10"/>
  <c r="AN1991" i="10"/>
  <c r="AN1990" i="10"/>
  <c r="AN1989" i="10"/>
  <c r="AN1988" i="10"/>
  <c r="AN1987" i="10"/>
  <c r="AN1986" i="10"/>
  <c r="AN1985" i="10"/>
  <c r="AN1984" i="10"/>
  <c r="AN1983" i="10"/>
  <c r="AN1982" i="10"/>
  <c r="AN1981" i="10"/>
  <c r="AN1980" i="10"/>
  <c r="AN1979" i="10"/>
  <c r="AN1978" i="10"/>
  <c r="AN1977" i="10"/>
  <c r="AN1976" i="10"/>
  <c r="AN1975" i="10"/>
  <c r="AN1974" i="10"/>
  <c r="AN1973" i="10"/>
  <c r="AN1972" i="10"/>
  <c r="AN1971" i="10"/>
  <c r="AN1970" i="10"/>
  <c r="AN1969" i="10"/>
  <c r="AN1968" i="10"/>
  <c r="AN1967" i="10"/>
  <c r="AN1966" i="10"/>
  <c r="AN1965" i="10"/>
  <c r="AN1964" i="10"/>
  <c r="AN1963" i="10"/>
  <c r="AN1962" i="10"/>
  <c r="AN1961" i="10"/>
  <c r="AN1960" i="10"/>
  <c r="AN1959" i="10"/>
  <c r="AN1958" i="10"/>
  <c r="AN1957" i="10"/>
  <c r="AN1956" i="10"/>
  <c r="AN1955" i="10"/>
  <c r="AN1954" i="10"/>
  <c r="AN1953" i="10"/>
  <c r="AN1952" i="10"/>
  <c r="AN1951" i="10"/>
  <c r="AN1950" i="10"/>
  <c r="AN1949" i="10"/>
  <c r="AN1948" i="10"/>
  <c r="AN1947" i="10"/>
  <c r="AN1946" i="10"/>
  <c r="AN1945" i="10"/>
  <c r="AN1944" i="10"/>
  <c r="AN1943" i="10"/>
  <c r="AN1942" i="10"/>
  <c r="AN1941" i="10"/>
  <c r="AN1940" i="10"/>
  <c r="AN1939" i="10"/>
  <c r="AN1938" i="10"/>
  <c r="AN1937" i="10"/>
  <c r="AN1936" i="10"/>
  <c r="AN1935" i="10"/>
  <c r="AN1934" i="10"/>
  <c r="AN1933" i="10"/>
  <c r="AN1932" i="10"/>
  <c r="AN1931" i="10"/>
  <c r="AN1930" i="10"/>
  <c r="AN1929" i="10"/>
  <c r="AN1928" i="10"/>
  <c r="AN1927" i="10"/>
  <c r="AN1926" i="10"/>
  <c r="AN1925" i="10"/>
  <c r="AN1924" i="10"/>
  <c r="AN1923" i="10"/>
  <c r="AN1922" i="10"/>
  <c r="AN1921" i="10"/>
  <c r="AN1920" i="10"/>
  <c r="AN1919" i="10"/>
  <c r="AN1918" i="10"/>
  <c r="AN1917" i="10"/>
  <c r="AN1916" i="10"/>
  <c r="AN1915" i="10"/>
  <c r="AN1914" i="10"/>
  <c r="AN1913" i="10"/>
  <c r="AN1912" i="10"/>
  <c r="AN1911" i="10"/>
  <c r="AN1910" i="10"/>
  <c r="AN1909" i="10"/>
  <c r="AN1908" i="10"/>
  <c r="AN1907" i="10"/>
  <c r="AN1906" i="10"/>
  <c r="AN1905" i="10"/>
  <c r="AN1904" i="10"/>
  <c r="AN1903" i="10"/>
  <c r="AN1902" i="10"/>
  <c r="AN1901" i="10"/>
  <c r="AN1900" i="10"/>
  <c r="AN1899" i="10"/>
  <c r="AN1898" i="10"/>
  <c r="AN1897" i="10"/>
  <c r="AN1896" i="10"/>
  <c r="AN1895" i="10"/>
  <c r="AN1894" i="10"/>
  <c r="AN1893" i="10"/>
  <c r="AN1892" i="10"/>
  <c r="AN1891" i="10"/>
  <c r="AN1890" i="10"/>
  <c r="AN1889" i="10"/>
  <c r="AN1888" i="10"/>
  <c r="AN1887" i="10"/>
  <c r="AN1886" i="10"/>
  <c r="AN1885" i="10"/>
  <c r="AN1884" i="10"/>
  <c r="AN1883" i="10"/>
  <c r="AN1882" i="10"/>
  <c r="AN1881" i="10"/>
  <c r="AN1880" i="10"/>
  <c r="AN1879" i="10"/>
  <c r="AN1878" i="10"/>
  <c r="AN1877" i="10"/>
  <c r="AN1876" i="10"/>
  <c r="AN1875" i="10"/>
  <c r="AN1874" i="10"/>
  <c r="AN1873" i="10"/>
  <c r="AN1872" i="10"/>
  <c r="AN1871" i="10"/>
  <c r="AN1870" i="10"/>
  <c r="AN1869" i="10"/>
  <c r="AN1868" i="10"/>
  <c r="AN1867" i="10"/>
  <c r="AN1866" i="10"/>
  <c r="AN1865" i="10"/>
  <c r="AN1864" i="10"/>
  <c r="AN1863" i="10"/>
  <c r="AN1862" i="10"/>
  <c r="AN1861" i="10"/>
  <c r="AN1860" i="10"/>
  <c r="AN1859" i="10"/>
  <c r="AN1858" i="10"/>
  <c r="AN1857" i="10"/>
  <c r="AN1856" i="10"/>
  <c r="AN1855" i="10"/>
  <c r="AN1854" i="10"/>
  <c r="AN1853" i="10"/>
  <c r="AN1852" i="10"/>
  <c r="AN1851" i="10"/>
  <c r="AN1850" i="10"/>
  <c r="AN1849" i="10"/>
  <c r="AN1848" i="10"/>
  <c r="AN1847" i="10"/>
  <c r="AN1846" i="10"/>
  <c r="AN1845" i="10"/>
  <c r="AN1844" i="10"/>
  <c r="AN1843" i="10"/>
  <c r="AN1842" i="10"/>
  <c r="AN1841" i="10"/>
  <c r="AN1840" i="10"/>
  <c r="AN1839" i="10"/>
  <c r="AN1838" i="10"/>
  <c r="AN1837" i="10"/>
  <c r="AN1836" i="10"/>
  <c r="AN1835" i="10"/>
  <c r="AN1834" i="10"/>
  <c r="AN1833" i="10"/>
  <c r="AN1832" i="10"/>
  <c r="AN1831" i="10"/>
  <c r="AN1830" i="10"/>
  <c r="AN1829" i="10"/>
  <c r="AN1828" i="10"/>
  <c r="AN1827" i="10"/>
  <c r="AN1826" i="10"/>
  <c r="AN1825" i="10"/>
  <c r="AN1824" i="10"/>
  <c r="AN1823" i="10"/>
  <c r="AN1822" i="10"/>
  <c r="AN1821" i="10"/>
  <c r="AN1820" i="10"/>
  <c r="AN1819" i="10"/>
  <c r="AN1818" i="10"/>
  <c r="AN1817" i="10"/>
  <c r="AN1816" i="10"/>
  <c r="AN1815" i="10"/>
  <c r="AN1814" i="10"/>
  <c r="AN1813" i="10"/>
  <c r="AN1812" i="10"/>
  <c r="AN1811" i="10"/>
  <c r="AN1810" i="10"/>
  <c r="AN1809" i="10"/>
  <c r="AN1808" i="10"/>
  <c r="AN1807" i="10"/>
  <c r="AN1806" i="10"/>
  <c r="AN1805" i="10"/>
  <c r="AN1804" i="10"/>
  <c r="AN1803" i="10"/>
  <c r="AN1802" i="10"/>
  <c r="AN1801" i="10"/>
  <c r="AN1800" i="10"/>
  <c r="AN1799" i="10"/>
  <c r="AN1798" i="10"/>
  <c r="AN1797" i="10"/>
  <c r="AN1796" i="10"/>
  <c r="AN1795" i="10"/>
  <c r="AN1794" i="10"/>
  <c r="AN1793" i="10"/>
  <c r="AN1792" i="10"/>
  <c r="AN1791" i="10"/>
  <c r="AN1790" i="10"/>
  <c r="AN1789" i="10"/>
  <c r="AN1788" i="10"/>
  <c r="AN1787" i="10"/>
  <c r="AN1786" i="10"/>
  <c r="AN1785" i="10"/>
  <c r="AN1784" i="10"/>
  <c r="AN1783" i="10"/>
  <c r="AN1782" i="10"/>
  <c r="AN1781" i="10"/>
  <c r="AN1780" i="10"/>
  <c r="AN1779" i="10"/>
  <c r="AN1778" i="10"/>
  <c r="AN1777" i="10"/>
  <c r="AN1776" i="10"/>
  <c r="AN1775" i="10"/>
  <c r="AN1774" i="10"/>
  <c r="AN1773" i="10"/>
  <c r="AN1772" i="10"/>
  <c r="AN1771" i="10"/>
  <c r="AN1770" i="10"/>
  <c r="AN1769" i="10"/>
  <c r="AN1768" i="10"/>
  <c r="AN1767" i="10"/>
  <c r="AN1766" i="10"/>
  <c r="AN1765" i="10"/>
  <c r="AN1764" i="10"/>
  <c r="AN1763" i="10"/>
  <c r="AN1762" i="10"/>
  <c r="AN1761" i="10"/>
  <c r="AN1760" i="10"/>
  <c r="AN1759" i="10"/>
  <c r="AN1758" i="10"/>
  <c r="AN1757" i="10"/>
  <c r="AN1756" i="10"/>
  <c r="AN1755" i="10"/>
  <c r="AN1754" i="10"/>
  <c r="AN1753" i="10"/>
  <c r="AN1752" i="10"/>
  <c r="AN1751" i="10"/>
  <c r="AN1750" i="10"/>
  <c r="AN1749" i="10"/>
  <c r="AN1748" i="10"/>
  <c r="AN1747" i="10"/>
  <c r="AN1746" i="10"/>
  <c r="AN1745" i="10"/>
  <c r="AN1744" i="10"/>
  <c r="AN1743" i="10"/>
  <c r="AN1742" i="10"/>
  <c r="AN1741" i="10"/>
  <c r="AN1740" i="10"/>
  <c r="AN1739" i="10"/>
  <c r="AN1738" i="10"/>
  <c r="AN1737" i="10"/>
  <c r="AN1736" i="10"/>
  <c r="AN1735" i="10"/>
  <c r="AN1734" i="10"/>
  <c r="AN1733" i="10"/>
  <c r="AN1732" i="10"/>
  <c r="AN1731" i="10"/>
  <c r="AN1730" i="10"/>
  <c r="AN1729" i="10"/>
  <c r="AN1728" i="10"/>
  <c r="AN1727" i="10"/>
  <c r="AN1726" i="10"/>
  <c r="AN1725" i="10"/>
  <c r="AN1724" i="10"/>
  <c r="AN1723" i="10"/>
  <c r="AN1722" i="10"/>
  <c r="AN1721" i="10"/>
  <c r="AN1720" i="10"/>
  <c r="AN1719" i="10"/>
  <c r="AN1718" i="10"/>
  <c r="AN1717" i="10"/>
  <c r="AN1716" i="10"/>
  <c r="AN1715" i="10"/>
  <c r="AN1714" i="10"/>
  <c r="AN1713" i="10"/>
  <c r="AN1712" i="10"/>
  <c r="AN1711" i="10"/>
  <c r="AN1710" i="10"/>
  <c r="AN1709" i="10"/>
  <c r="AN1708" i="10"/>
  <c r="AN1707" i="10"/>
  <c r="AN1706" i="10"/>
  <c r="AN1705" i="10"/>
  <c r="AN1704" i="10"/>
  <c r="AN1703" i="10"/>
  <c r="AN1702" i="10"/>
  <c r="AN1701" i="10"/>
  <c r="AN1700" i="10"/>
  <c r="AN1699" i="10"/>
  <c r="AN1698" i="10"/>
  <c r="AN1697" i="10"/>
  <c r="AN1696" i="10"/>
  <c r="AN1695" i="10"/>
  <c r="AN1694" i="10"/>
  <c r="AN1693" i="10"/>
  <c r="AN1692" i="10"/>
  <c r="AN1691" i="10"/>
  <c r="AN1690" i="10"/>
  <c r="AN1689" i="10"/>
  <c r="AN1688" i="10"/>
  <c r="AN1687" i="10"/>
  <c r="AN1686" i="10"/>
  <c r="AN1685" i="10"/>
  <c r="AN1684" i="10"/>
  <c r="AN1683" i="10"/>
  <c r="AN1682" i="10"/>
  <c r="AN1681" i="10"/>
  <c r="AN1680" i="10"/>
  <c r="AN1679" i="10"/>
  <c r="AN1678" i="10"/>
  <c r="AN1677" i="10"/>
  <c r="AN1676" i="10"/>
  <c r="AN1675" i="10"/>
  <c r="AN1674" i="10"/>
  <c r="AN1673" i="10"/>
  <c r="AN1672" i="10"/>
  <c r="AN1671" i="10"/>
  <c r="AN1670" i="10"/>
  <c r="AN1669" i="10"/>
  <c r="AN1668" i="10"/>
  <c r="AN1667" i="10"/>
  <c r="AN1666" i="10"/>
  <c r="AN1665" i="10"/>
  <c r="AN1664" i="10"/>
  <c r="AN1663" i="10"/>
  <c r="AN1662" i="10"/>
  <c r="AN1661" i="10"/>
  <c r="AN1660" i="10"/>
  <c r="AN1659" i="10"/>
  <c r="AN1658" i="10"/>
  <c r="AN1657" i="10"/>
  <c r="AN1656" i="10"/>
  <c r="AN1655" i="10"/>
  <c r="AN1654" i="10"/>
  <c r="AN1653" i="10"/>
  <c r="AN1652" i="10"/>
  <c r="AN1651" i="10"/>
  <c r="AN1650" i="10"/>
  <c r="AN1649" i="10"/>
  <c r="AN1648" i="10"/>
  <c r="AN1647" i="10"/>
  <c r="AN1646" i="10"/>
  <c r="AN1645" i="10"/>
  <c r="AN1644" i="10"/>
  <c r="AN1643" i="10"/>
  <c r="AN1642" i="10"/>
  <c r="AN1641" i="10"/>
  <c r="AN1640" i="10"/>
  <c r="AN1639" i="10"/>
  <c r="AN1638" i="10"/>
  <c r="AN1637" i="10"/>
  <c r="AN1636" i="10"/>
  <c r="AN1635" i="10"/>
  <c r="AN1634" i="10"/>
  <c r="AN1633" i="10"/>
  <c r="AN1632" i="10"/>
  <c r="AN1631" i="10"/>
  <c r="AN1630" i="10"/>
  <c r="AN1629" i="10"/>
  <c r="AN1628" i="10"/>
  <c r="AN1627" i="10"/>
  <c r="AN1626" i="10"/>
  <c r="AN1625" i="10"/>
  <c r="AN1624" i="10"/>
  <c r="AN1623" i="10"/>
  <c r="AN1622" i="10"/>
  <c r="AN1621" i="10"/>
  <c r="AN1620" i="10"/>
  <c r="AN1619" i="10"/>
  <c r="AN1618" i="10"/>
  <c r="AN1617" i="10"/>
  <c r="AN1616" i="10"/>
  <c r="AN1615" i="10"/>
  <c r="AN1614" i="10"/>
  <c r="AN1613" i="10"/>
  <c r="AN1612" i="10"/>
  <c r="AN1611" i="10"/>
  <c r="AN1610" i="10"/>
  <c r="AN1609" i="10"/>
  <c r="AN1608" i="10"/>
  <c r="AN1607" i="10"/>
  <c r="AN1606" i="10"/>
  <c r="AN1605" i="10"/>
  <c r="AN1604" i="10"/>
  <c r="AN1603" i="10"/>
  <c r="AN1602" i="10"/>
  <c r="AN1601" i="10"/>
  <c r="AN1600" i="10"/>
  <c r="AN1599" i="10"/>
  <c r="AN1598" i="10"/>
  <c r="AN1597" i="10"/>
  <c r="AN1596" i="10"/>
  <c r="AN1595" i="10"/>
  <c r="AN1594" i="10"/>
  <c r="AN1593" i="10"/>
  <c r="AN1592" i="10"/>
  <c r="AN1591" i="10"/>
  <c r="AN1590" i="10"/>
  <c r="AN1589" i="10"/>
  <c r="AN1588" i="10"/>
  <c r="AN1587" i="10"/>
  <c r="AN1586" i="10"/>
  <c r="AN1585" i="10"/>
  <c r="AN1584" i="10"/>
  <c r="AN1583" i="10"/>
  <c r="AN1582" i="10"/>
  <c r="AN1581" i="10"/>
  <c r="AN1580" i="10"/>
  <c r="AN1579" i="10"/>
  <c r="AN1578" i="10"/>
  <c r="AN1577" i="10"/>
  <c r="AN1576" i="10"/>
  <c r="AN1575" i="10"/>
  <c r="AN1574" i="10"/>
  <c r="AN1573" i="10"/>
  <c r="AN1572" i="10"/>
  <c r="AN1571" i="10"/>
  <c r="AN1570" i="10"/>
  <c r="AN1569" i="10"/>
  <c r="AN1568" i="10"/>
  <c r="AN1567" i="10"/>
  <c r="AN1566" i="10"/>
  <c r="AN1565" i="10"/>
  <c r="AN1564" i="10"/>
  <c r="AN1563" i="10"/>
  <c r="AN1562" i="10"/>
  <c r="AN1561" i="10"/>
  <c r="AN1560" i="10"/>
  <c r="AN1559" i="10"/>
  <c r="AN1558" i="10"/>
  <c r="AN1557" i="10"/>
  <c r="AN1556" i="10"/>
  <c r="AN1555" i="10"/>
  <c r="AN1554" i="10"/>
  <c r="AN1553" i="10"/>
  <c r="AN1552" i="10"/>
  <c r="AN1551" i="10"/>
  <c r="AN1550" i="10"/>
  <c r="AN1549" i="10"/>
  <c r="AN1548" i="10"/>
  <c r="AN1547" i="10"/>
  <c r="AN1546" i="10"/>
  <c r="AN1545" i="10"/>
  <c r="AN1544" i="10"/>
  <c r="AN1543" i="10"/>
  <c r="AN1542" i="10"/>
  <c r="AN1541" i="10"/>
  <c r="AN1540" i="10"/>
  <c r="AN1539" i="10"/>
  <c r="AN1538" i="10"/>
  <c r="AN1537" i="10"/>
  <c r="AN1536" i="10"/>
  <c r="AN1535" i="10"/>
  <c r="AN1534" i="10"/>
  <c r="AN1533" i="10"/>
  <c r="AN1532" i="10"/>
  <c r="AN1531" i="10"/>
  <c r="AN1530" i="10"/>
  <c r="AN1529" i="10"/>
  <c r="AN1528" i="10"/>
  <c r="AN1527" i="10"/>
  <c r="AN1526" i="10"/>
  <c r="AN1525" i="10"/>
  <c r="AN1524" i="10"/>
  <c r="AN1523" i="10"/>
  <c r="AN1522" i="10"/>
  <c r="AN1521" i="10"/>
  <c r="AN1520" i="10"/>
  <c r="AN1519" i="10"/>
  <c r="AN1518" i="10"/>
  <c r="AN1517" i="10"/>
  <c r="AN1516" i="10"/>
  <c r="AN1515" i="10"/>
  <c r="AN1514" i="10"/>
  <c r="AN1513" i="10"/>
  <c r="AN1512" i="10"/>
  <c r="AN1511" i="10"/>
  <c r="AN1510" i="10"/>
  <c r="AN1509" i="10"/>
  <c r="AN1508" i="10"/>
  <c r="AN1507" i="10"/>
  <c r="AN1506" i="10"/>
  <c r="AN1505" i="10"/>
  <c r="AN1504" i="10"/>
  <c r="AN1503" i="10"/>
  <c r="AN1502" i="10"/>
  <c r="AN1501" i="10"/>
  <c r="AN1500" i="10"/>
  <c r="AN1499" i="10"/>
  <c r="AN1498" i="10"/>
  <c r="AN1497" i="10"/>
  <c r="AN1496" i="10"/>
  <c r="AN1495" i="10"/>
  <c r="AN1494" i="10"/>
  <c r="AN1493" i="10"/>
  <c r="AN1492" i="10"/>
  <c r="AN1491" i="10"/>
  <c r="AN1490" i="10"/>
  <c r="AN1489" i="10"/>
  <c r="AN1488" i="10"/>
  <c r="AN1487" i="10"/>
  <c r="AN1486" i="10"/>
  <c r="AN1485" i="10"/>
  <c r="AN1484" i="10"/>
  <c r="AN1483" i="10"/>
  <c r="AN1482" i="10"/>
  <c r="AN1481" i="10"/>
  <c r="AN1480" i="10"/>
  <c r="AN1479" i="10"/>
  <c r="AN1478" i="10"/>
  <c r="AN1477" i="10"/>
  <c r="AN1476" i="10"/>
  <c r="AN1475" i="10"/>
  <c r="AN1474" i="10"/>
  <c r="AN1473" i="10"/>
  <c r="AN1472" i="10"/>
  <c r="AN1471" i="10"/>
  <c r="AN1470" i="10"/>
  <c r="AN1469" i="10"/>
  <c r="AN1468" i="10"/>
  <c r="AN1467" i="10"/>
  <c r="AN1466" i="10"/>
  <c r="AN1465" i="10"/>
  <c r="AN1464" i="10"/>
  <c r="AN1463" i="10"/>
  <c r="AN1462" i="10"/>
  <c r="AN1461" i="10"/>
  <c r="AN1460" i="10"/>
  <c r="AN1459" i="10"/>
  <c r="AN1458" i="10"/>
  <c r="AN1457" i="10"/>
  <c r="AN1456" i="10"/>
  <c r="AN1455" i="10"/>
  <c r="AN1454" i="10"/>
  <c r="AN1453" i="10"/>
  <c r="AN1452" i="10"/>
  <c r="AN1451" i="10"/>
  <c r="AN1450" i="10"/>
  <c r="AN1449" i="10"/>
  <c r="AN1448" i="10"/>
  <c r="AN1447" i="10"/>
  <c r="AN1446" i="10"/>
  <c r="AN1445" i="10"/>
  <c r="AN1444" i="10"/>
  <c r="AN1443" i="10"/>
  <c r="AN1442" i="10"/>
  <c r="AN1441" i="10"/>
  <c r="AN1440" i="10"/>
  <c r="AN1439" i="10"/>
  <c r="AN1438" i="10"/>
  <c r="AN1437" i="10"/>
  <c r="AN1436" i="10"/>
  <c r="AN1435" i="10"/>
  <c r="AN1434" i="10"/>
  <c r="AN1433" i="10"/>
  <c r="AN1432" i="10"/>
  <c r="AN1431" i="10"/>
  <c r="AN1430" i="10"/>
  <c r="AN1429" i="10"/>
  <c r="AN1428" i="10"/>
  <c r="AN1427" i="10"/>
  <c r="AN1426" i="10"/>
  <c r="AN1425" i="10"/>
  <c r="AN1424" i="10"/>
  <c r="AN1423" i="10"/>
  <c r="AN1422" i="10"/>
  <c r="AN1421" i="10"/>
  <c r="AN1420" i="10"/>
  <c r="AN1419" i="10"/>
  <c r="AN1418" i="10"/>
  <c r="AN1417" i="10"/>
  <c r="AN1416" i="10"/>
  <c r="AN1415" i="10"/>
  <c r="AN1414" i="10"/>
  <c r="AN1413" i="10"/>
  <c r="AN1412" i="10"/>
  <c r="AN1411" i="10"/>
  <c r="AN1410" i="10"/>
  <c r="AN1409" i="10"/>
  <c r="AN1408" i="10"/>
  <c r="AN1407" i="10"/>
  <c r="AN1406" i="10"/>
  <c r="AN1405" i="10"/>
  <c r="AN1404" i="10"/>
  <c r="AN1403" i="10"/>
  <c r="AN1402" i="10"/>
  <c r="AN1401" i="10"/>
  <c r="AN1400" i="10"/>
  <c r="AN1399" i="10"/>
  <c r="AN1398" i="10"/>
  <c r="AN1397" i="10"/>
  <c r="AN1396" i="10"/>
  <c r="AN1395" i="10"/>
  <c r="AN1394" i="10"/>
  <c r="AN1393" i="10"/>
  <c r="AN1392" i="10"/>
  <c r="AN1391" i="10"/>
  <c r="AN1390" i="10"/>
  <c r="AN1389" i="10"/>
  <c r="AN1388" i="10"/>
  <c r="AN1387" i="10"/>
  <c r="AN1386" i="10"/>
  <c r="AN1385" i="10"/>
  <c r="AN1384" i="10"/>
  <c r="AN1383" i="10"/>
  <c r="AN1382" i="10"/>
  <c r="AN1381" i="10"/>
  <c r="AN1380" i="10"/>
  <c r="AN1379" i="10"/>
  <c r="AN1378" i="10"/>
  <c r="AN1377" i="10"/>
  <c r="AN1376" i="10"/>
  <c r="AN1375" i="10"/>
  <c r="AN1374" i="10"/>
  <c r="AN1373" i="10"/>
  <c r="AN1372" i="10"/>
  <c r="AN1371" i="10"/>
  <c r="AN1370" i="10"/>
  <c r="AN1369" i="10"/>
  <c r="AN1368" i="10"/>
  <c r="AN1367" i="10"/>
  <c r="AN1366" i="10"/>
  <c r="AN1365" i="10"/>
  <c r="AN1364" i="10"/>
  <c r="AN1363" i="10"/>
  <c r="AN1362" i="10"/>
  <c r="AN1361" i="10"/>
  <c r="AN1360" i="10"/>
  <c r="AN1359" i="10"/>
  <c r="AN1358" i="10"/>
  <c r="AN1357" i="10"/>
  <c r="AN1356" i="10"/>
  <c r="AN1355" i="10"/>
  <c r="AN1354" i="10"/>
  <c r="AN1353" i="10"/>
  <c r="AN1352" i="10"/>
  <c r="AN1351" i="10"/>
  <c r="AN1350" i="10"/>
  <c r="AN1349" i="10"/>
  <c r="AN1348" i="10"/>
  <c r="AN1347" i="10"/>
  <c r="AN1346" i="10"/>
  <c r="AN1345" i="10"/>
  <c r="AN1344" i="10"/>
  <c r="AN1343" i="10"/>
  <c r="AN1342" i="10"/>
  <c r="AN1341" i="10"/>
  <c r="AN1340" i="10"/>
  <c r="AN1339" i="10"/>
  <c r="AN1338" i="10"/>
  <c r="AN1337" i="10"/>
  <c r="AN1336" i="10"/>
  <c r="AN1335" i="10"/>
  <c r="AN1334" i="10"/>
  <c r="AN1333" i="10"/>
  <c r="AN1332" i="10"/>
  <c r="AN1331" i="10"/>
  <c r="AN1330" i="10"/>
  <c r="AN1329" i="10"/>
  <c r="AN1328" i="10"/>
  <c r="AN1327" i="10"/>
  <c r="AN1326" i="10"/>
  <c r="AN1325" i="10"/>
  <c r="AN1324" i="10"/>
  <c r="AN1323" i="10"/>
  <c r="AN1322" i="10"/>
  <c r="AN1321" i="10"/>
  <c r="AN1320" i="10"/>
  <c r="AN1319" i="10"/>
  <c r="AN1318" i="10"/>
  <c r="AN1317" i="10"/>
  <c r="AN1316" i="10"/>
  <c r="AN1315" i="10"/>
  <c r="AN1314" i="10"/>
  <c r="AN1313" i="10"/>
  <c r="AN1312" i="10"/>
  <c r="AN1311" i="10"/>
  <c r="AN1310" i="10"/>
  <c r="AN1309" i="10"/>
  <c r="AN1308" i="10"/>
  <c r="AN1307" i="10"/>
  <c r="AN1306" i="10"/>
  <c r="AN1305" i="10"/>
  <c r="AN1304" i="10"/>
  <c r="AN1303" i="10"/>
  <c r="AN1302" i="10"/>
  <c r="AN1301" i="10"/>
  <c r="AN1300" i="10"/>
  <c r="AN1299" i="10"/>
  <c r="AN1298" i="10"/>
  <c r="AN1297" i="10"/>
  <c r="AN1296" i="10"/>
  <c r="AN1295" i="10"/>
  <c r="AN1294" i="10"/>
  <c r="AN1293" i="10"/>
  <c r="AN1292" i="10"/>
  <c r="AN1291" i="10"/>
  <c r="AN1290" i="10"/>
  <c r="AN1289" i="10"/>
  <c r="AN1288" i="10"/>
  <c r="AN1287" i="10"/>
  <c r="AN1286" i="10"/>
  <c r="AN1285" i="10"/>
  <c r="AN1284" i="10"/>
  <c r="AN1283" i="10"/>
  <c r="AN1282" i="10"/>
  <c r="AN1281" i="10"/>
  <c r="AN1280" i="10"/>
  <c r="AN1279" i="10"/>
  <c r="AN1278" i="10"/>
  <c r="AN1277" i="10"/>
  <c r="AN1276" i="10"/>
  <c r="AN1275" i="10"/>
  <c r="AN1274" i="10"/>
  <c r="AN1273" i="10"/>
  <c r="AN1272" i="10"/>
  <c r="AN1271" i="10"/>
  <c r="AN1270" i="10"/>
  <c r="AN1269" i="10"/>
  <c r="AN1268" i="10"/>
  <c r="AN1267" i="10"/>
  <c r="AN1266" i="10"/>
  <c r="AN1265" i="10"/>
  <c r="AN1264" i="10"/>
  <c r="AN1263" i="10"/>
  <c r="AN1262" i="10"/>
  <c r="AN1261" i="10"/>
  <c r="AN1260" i="10"/>
  <c r="AN1259" i="10"/>
  <c r="AN1258" i="10"/>
  <c r="AN1257" i="10"/>
  <c r="AN1256" i="10"/>
  <c r="AN1255" i="10"/>
  <c r="AN1254" i="10"/>
  <c r="AN1253" i="10"/>
  <c r="AN1252" i="10"/>
  <c r="AN1251" i="10"/>
  <c r="AN1250" i="10"/>
  <c r="AN1249" i="10"/>
  <c r="AN1248" i="10"/>
  <c r="AN1247" i="10"/>
  <c r="AN1246" i="10"/>
  <c r="AN1245" i="10"/>
  <c r="AN1244" i="10"/>
  <c r="AN1243" i="10"/>
  <c r="AN1242" i="10"/>
  <c r="AN1241" i="10"/>
  <c r="AN1240" i="10"/>
  <c r="AN1239" i="10"/>
  <c r="AN1238" i="10"/>
  <c r="AN1237" i="10"/>
  <c r="AN1236" i="10"/>
  <c r="AN1235" i="10"/>
  <c r="AN1234" i="10"/>
  <c r="AN1233" i="10"/>
  <c r="AN1232" i="10"/>
  <c r="AN1231" i="10"/>
  <c r="AN1230" i="10"/>
  <c r="AN1229" i="10"/>
  <c r="AN1228" i="10"/>
  <c r="AN1227" i="10"/>
  <c r="AN1226" i="10"/>
  <c r="AN1225" i="10"/>
  <c r="AN1224" i="10"/>
  <c r="AN1223" i="10"/>
  <c r="AN1222" i="10"/>
  <c r="AN1221" i="10"/>
  <c r="AN1220" i="10"/>
  <c r="AN1219" i="10"/>
  <c r="AN1218" i="10"/>
  <c r="AN1217" i="10"/>
  <c r="AN1216" i="10"/>
  <c r="AN1215" i="10"/>
  <c r="AN1214" i="10"/>
  <c r="AN1213" i="10"/>
  <c r="AN1212" i="10"/>
  <c r="AN1211" i="10"/>
  <c r="AN1210" i="10"/>
  <c r="AN1209" i="10"/>
  <c r="AN1208" i="10"/>
  <c r="AN1207" i="10"/>
  <c r="AN1206" i="10"/>
  <c r="AN1205" i="10"/>
  <c r="AN1204" i="10"/>
  <c r="AN1203" i="10"/>
  <c r="AN1202" i="10"/>
  <c r="AN1201" i="10"/>
  <c r="AN1200" i="10"/>
  <c r="AN1199" i="10"/>
  <c r="AN1198" i="10"/>
  <c r="AN1197" i="10"/>
  <c r="AN1196" i="10"/>
  <c r="AN1195" i="10"/>
  <c r="AN1194" i="10"/>
  <c r="AN1193" i="10"/>
  <c r="AN1192" i="10"/>
  <c r="AN1191" i="10"/>
  <c r="AN1190" i="10"/>
  <c r="AN1189" i="10"/>
  <c r="AN1188" i="10"/>
  <c r="AN1187" i="10"/>
  <c r="AN1186" i="10"/>
  <c r="AN1185" i="10"/>
  <c r="AN1184" i="10"/>
  <c r="AN1183" i="10"/>
  <c r="AN1182" i="10"/>
  <c r="AN1181" i="10"/>
  <c r="AN1180" i="10"/>
  <c r="AN1179" i="10"/>
  <c r="AN1178" i="10"/>
  <c r="AN1177" i="10"/>
  <c r="AN1176" i="10"/>
  <c r="AN1175" i="10"/>
  <c r="AN1174" i="10"/>
  <c r="AN1173" i="10"/>
  <c r="AN1172" i="10"/>
  <c r="AN1171" i="10"/>
  <c r="AN1170" i="10"/>
  <c r="AN1169" i="10"/>
  <c r="AN1168" i="10"/>
  <c r="AN1167" i="10"/>
  <c r="AN1166" i="10"/>
  <c r="AN1165" i="10"/>
  <c r="AN1164" i="10"/>
  <c r="AN1163" i="10"/>
  <c r="AN1162" i="10"/>
  <c r="AN1161" i="10"/>
  <c r="AN1160" i="10"/>
  <c r="AN1159" i="10"/>
  <c r="AN1158" i="10"/>
  <c r="AN1157" i="10"/>
  <c r="AN1156" i="10"/>
  <c r="AN1155" i="10"/>
  <c r="AN1154" i="10"/>
  <c r="AN1153" i="10"/>
  <c r="AN1152" i="10"/>
  <c r="AN1151" i="10"/>
  <c r="AN1150" i="10"/>
  <c r="AN1149" i="10"/>
  <c r="AN1148" i="10"/>
  <c r="AN1147" i="10"/>
  <c r="AN1146" i="10"/>
  <c r="AN1145" i="10"/>
  <c r="AN1144" i="10"/>
  <c r="AN1143" i="10"/>
  <c r="AN1142" i="10"/>
  <c r="AN1141" i="10"/>
  <c r="AN1140" i="10"/>
  <c r="AN1139" i="10"/>
  <c r="AN1138" i="10"/>
  <c r="AN1137" i="10"/>
  <c r="AN1136" i="10"/>
  <c r="AN1135" i="10"/>
  <c r="AN1134" i="10"/>
  <c r="AN1133" i="10"/>
  <c r="AN1132" i="10"/>
  <c r="AN1131" i="10"/>
  <c r="AN1130" i="10"/>
  <c r="AN1129" i="10"/>
  <c r="AN1128" i="10"/>
  <c r="AN1127" i="10"/>
  <c r="AN1126" i="10"/>
  <c r="AN1125" i="10"/>
  <c r="AN1124" i="10"/>
  <c r="AN1123" i="10"/>
  <c r="AN1122" i="10"/>
  <c r="AN1121" i="10"/>
  <c r="AN1120" i="10"/>
  <c r="AN1119" i="10"/>
  <c r="AN1118" i="10"/>
  <c r="AN1117" i="10"/>
  <c r="AN1116" i="10"/>
  <c r="AN1115" i="10"/>
  <c r="AN1114" i="10"/>
  <c r="AN1113" i="10"/>
  <c r="AN1112" i="10"/>
  <c r="AN1111" i="10"/>
  <c r="AN1110" i="10"/>
  <c r="AN1109" i="10"/>
  <c r="AN1108" i="10"/>
  <c r="AN1107" i="10"/>
  <c r="AN1106" i="10"/>
  <c r="AN1105" i="10"/>
  <c r="AN1104" i="10"/>
  <c r="AN1103" i="10"/>
  <c r="AN1102" i="10"/>
  <c r="AN1101" i="10"/>
  <c r="AN1100" i="10"/>
  <c r="AN1099" i="10"/>
  <c r="AN1098" i="10"/>
  <c r="AN1097" i="10"/>
  <c r="AN1096" i="10"/>
  <c r="AN1095" i="10"/>
  <c r="AN1094" i="10"/>
  <c r="AN1093" i="10"/>
  <c r="AN1092" i="10"/>
  <c r="AN1091" i="10"/>
  <c r="AN1090" i="10"/>
  <c r="AN1089" i="10"/>
  <c r="AN1088" i="10"/>
  <c r="AN1087" i="10"/>
  <c r="AN1086" i="10"/>
  <c r="AN1085" i="10"/>
  <c r="AN1084" i="10"/>
  <c r="AN1083" i="10"/>
  <c r="AN1082" i="10"/>
  <c r="AN1081" i="10"/>
  <c r="AN1080" i="10"/>
  <c r="AN1079" i="10"/>
  <c r="AN1078" i="10"/>
  <c r="AN1077" i="10"/>
  <c r="AN1076" i="10"/>
  <c r="AN1075" i="10"/>
  <c r="AN1074" i="10"/>
  <c r="AN1073" i="10"/>
  <c r="AN1072" i="10"/>
  <c r="AN1071" i="10"/>
  <c r="AN1070" i="10"/>
  <c r="AN1069" i="10"/>
  <c r="AN1068" i="10"/>
  <c r="AN1067" i="10"/>
  <c r="AN1066" i="10"/>
  <c r="AN1065" i="10"/>
  <c r="AN1064" i="10"/>
  <c r="AN1063" i="10"/>
  <c r="AN1062" i="10"/>
  <c r="AN1061" i="10"/>
  <c r="AN1060" i="10"/>
  <c r="AN1059" i="10"/>
  <c r="AN1058" i="10"/>
  <c r="AN1057" i="10"/>
  <c r="AN1056" i="10"/>
  <c r="AN1055" i="10"/>
  <c r="AN1054" i="10"/>
  <c r="AN1053" i="10"/>
  <c r="AN1052" i="10"/>
  <c r="AN1051" i="10"/>
  <c r="AN1050" i="10"/>
  <c r="AN1049" i="10"/>
  <c r="AN1048" i="10"/>
  <c r="AN1047" i="10"/>
  <c r="AN1046" i="10"/>
  <c r="AN1045" i="10"/>
  <c r="AN1044" i="10"/>
  <c r="AN1043" i="10"/>
  <c r="AN1042" i="10"/>
  <c r="AN1041" i="10"/>
  <c r="AN1040" i="10"/>
  <c r="AN1039" i="10"/>
  <c r="AN1038" i="10"/>
  <c r="AN1037" i="10"/>
  <c r="AN1036" i="10"/>
  <c r="AN1035" i="10"/>
  <c r="AN1034" i="10"/>
  <c r="AN1033" i="10"/>
  <c r="AN1032" i="10"/>
  <c r="AN1031" i="10"/>
  <c r="AN1030" i="10"/>
  <c r="AN1029" i="10"/>
  <c r="AN1028" i="10"/>
  <c r="AN1027" i="10"/>
  <c r="AN1026" i="10"/>
  <c r="AN1025" i="10"/>
  <c r="AN1024" i="10"/>
  <c r="AN1023" i="10"/>
  <c r="AN1022" i="10"/>
  <c r="AN1021" i="10"/>
  <c r="AN1020" i="10"/>
  <c r="AN1019" i="10"/>
  <c r="AN1018" i="10"/>
  <c r="AN1017" i="10"/>
  <c r="AN1016" i="10"/>
  <c r="AN1015" i="10"/>
  <c r="AN1014" i="10"/>
  <c r="AN1013" i="10"/>
  <c r="AN1012" i="10"/>
  <c r="AN1011" i="10"/>
  <c r="AN1010" i="10"/>
  <c r="AN1009" i="10"/>
  <c r="AN1008" i="10"/>
  <c r="AN1007" i="10"/>
  <c r="AN1006" i="10"/>
  <c r="AN1005" i="10"/>
  <c r="AN1004" i="10"/>
  <c r="AN1003" i="10"/>
  <c r="AN1002" i="10"/>
  <c r="AN1001" i="10"/>
  <c r="AN1000" i="10"/>
  <c r="AN999" i="10"/>
  <c r="AN998" i="10"/>
  <c r="AN997" i="10"/>
  <c r="AN996" i="10"/>
  <c r="AN995" i="10"/>
  <c r="AN994" i="10"/>
  <c r="AN993" i="10"/>
  <c r="AN992" i="10"/>
  <c r="AN991" i="10"/>
  <c r="AN990" i="10"/>
  <c r="AN989" i="10"/>
  <c r="AN988" i="10"/>
  <c r="AN987" i="10"/>
  <c r="AN986" i="10"/>
  <c r="AN985" i="10"/>
  <c r="AN984" i="10"/>
  <c r="AN983" i="10"/>
  <c r="AN982" i="10"/>
  <c r="AN981" i="10"/>
  <c r="AN980" i="10"/>
  <c r="AN979" i="10"/>
  <c r="AN978" i="10"/>
  <c r="AN977" i="10"/>
  <c r="AN976" i="10"/>
  <c r="AN975" i="10"/>
  <c r="AN974" i="10"/>
  <c r="AN973" i="10"/>
  <c r="AN972" i="10"/>
  <c r="AN971" i="10"/>
  <c r="AN970" i="10"/>
  <c r="AN969" i="10"/>
  <c r="AN968" i="10"/>
  <c r="AN967" i="10"/>
  <c r="AN966" i="10"/>
  <c r="AN965" i="10"/>
  <c r="AN964" i="10"/>
  <c r="AN963" i="10"/>
  <c r="AN962" i="10"/>
  <c r="AN961" i="10"/>
  <c r="AN960" i="10"/>
  <c r="AN959" i="10"/>
  <c r="AN958" i="10"/>
  <c r="AN957" i="10"/>
  <c r="AN956" i="10"/>
  <c r="AN955" i="10"/>
  <c r="AN954" i="10"/>
  <c r="AN953" i="10"/>
  <c r="AN952" i="10"/>
  <c r="AN951" i="10"/>
  <c r="AN950" i="10"/>
  <c r="AN949" i="10"/>
  <c r="AN948" i="10"/>
  <c r="AN947" i="10"/>
  <c r="AN946" i="10"/>
  <c r="AN945" i="10"/>
  <c r="AN944" i="10"/>
  <c r="AN943" i="10"/>
  <c r="AN942" i="10"/>
  <c r="AN941" i="10"/>
  <c r="AN940" i="10"/>
  <c r="AN939" i="10"/>
  <c r="AN938" i="10"/>
  <c r="AN937" i="10"/>
  <c r="AN936" i="10"/>
  <c r="AN935" i="10"/>
  <c r="AN934" i="10"/>
  <c r="AN933" i="10"/>
  <c r="AN932" i="10"/>
  <c r="AN931" i="10"/>
  <c r="AN930" i="10"/>
  <c r="AN929" i="10"/>
  <c r="AN928" i="10"/>
  <c r="AN927" i="10"/>
  <c r="AN926" i="10"/>
  <c r="AN925" i="10"/>
  <c r="AN924" i="10"/>
  <c r="AN923" i="10"/>
  <c r="AN922" i="10"/>
  <c r="AN921" i="10"/>
  <c r="AN920" i="10"/>
  <c r="AN919" i="10"/>
  <c r="AN918" i="10"/>
  <c r="AN917" i="10"/>
  <c r="AN916" i="10"/>
  <c r="AN915" i="10"/>
  <c r="AN914" i="10"/>
  <c r="AN913" i="10"/>
  <c r="AN912" i="10"/>
  <c r="AN911" i="10"/>
  <c r="AN910" i="10"/>
  <c r="AN909" i="10"/>
  <c r="AN908" i="10"/>
  <c r="AN907" i="10"/>
  <c r="AN906" i="10"/>
  <c r="AN905" i="10"/>
  <c r="AN904" i="10"/>
  <c r="AN903" i="10"/>
  <c r="AN902" i="10"/>
  <c r="AN901" i="10"/>
  <c r="AN900" i="10"/>
  <c r="AN899" i="10"/>
  <c r="AN898" i="10"/>
  <c r="AN897" i="10"/>
  <c r="AN896" i="10"/>
  <c r="AN895" i="10"/>
  <c r="AN894" i="10"/>
  <c r="AN893" i="10"/>
  <c r="AN892" i="10"/>
  <c r="AN891" i="10"/>
  <c r="AN890" i="10"/>
  <c r="AN889" i="10"/>
  <c r="AN888" i="10"/>
  <c r="AN887" i="10"/>
  <c r="AN886" i="10"/>
  <c r="AN885" i="10"/>
  <c r="AN884" i="10"/>
  <c r="AN883" i="10"/>
  <c r="AN882" i="10"/>
  <c r="AN881" i="10"/>
  <c r="AN880" i="10"/>
  <c r="AN879" i="10"/>
  <c r="AN878" i="10"/>
  <c r="AN877" i="10"/>
  <c r="AN876" i="10"/>
  <c r="AN875" i="10"/>
  <c r="AN874" i="10"/>
  <c r="AN873" i="10"/>
  <c r="AN872" i="10"/>
  <c r="AN871" i="10"/>
  <c r="AN870" i="10"/>
  <c r="AN869" i="10"/>
  <c r="AN868" i="10"/>
  <c r="AN867" i="10"/>
  <c r="AN866" i="10"/>
  <c r="AN865" i="10"/>
  <c r="AN864" i="10"/>
  <c r="AN863" i="10"/>
  <c r="AN862" i="10"/>
  <c r="AN861" i="10"/>
  <c r="AN860" i="10"/>
  <c r="AN859" i="10"/>
  <c r="AN858" i="10"/>
  <c r="AN857" i="10"/>
  <c r="AN856" i="10"/>
  <c r="AN855" i="10"/>
  <c r="AN854" i="10"/>
  <c r="AN853" i="10"/>
  <c r="AN852" i="10"/>
  <c r="AN851" i="10"/>
  <c r="AN850" i="10"/>
  <c r="AN849" i="10"/>
  <c r="AN848" i="10"/>
  <c r="AN847" i="10"/>
  <c r="AN846" i="10"/>
  <c r="AN845" i="10"/>
  <c r="AN844" i="10"/>
  <c r="AN843" i="10"/>
  <c r="AN842" i="10"/>
  <c r="AN841" i="10"/>
  <c r="AN840" i="10"/>
  <c r="AN839" i="10"/>
  <c r="AN838" i="10"/>
  <c r="AN837" i="10"/>
  <c r="AN836" i="10"/>
  <c r="AN835" i="10"/>
  <c r="AN834" i="10"/>
  <c r="AN833" i="10"/>
  <c r="AN832" i="10"/>
  <c r="AN831" i="10"/>
  <c r="AN830" i="10"/>
  <c r="AN829" i="10"/>
  <c r="AN828" i="10"/>
  <c r="AN827" i="10"/>
  <c r="AN826" i="10"/>
  <c r="AN825" i="10"/>
  <c r="AN824" i="10"/>
  <c r="AN823" i="10"/>
  <c r="AN822" i="10"/>
  <c r="AN821" i="10"/>
  <c r="AN820" i="10"/>
  <c r="AN819" i="10"/>
  <c r="AN818" i="10"/>
  <c r="AN817" i="10"/>
  <c r="AN816" i="10"/>
  <c r="AN815" i="10"/>
  <c r="AN814" i="10"/>
  <c r="AN813" i="10"/>
  <c r="AN812" i="10"/>
  <c r="AN811" i="10"/>
  <c r="AN810" i="10"/>
  <c r="AN809" i="10"/>
  <c r="AN808" i="10"/>
  <c r="AN807" i="10"/>
  <c r="AN806" i="10"/>
  <c r="AN805" i="10"/>
  <c r="AN804" i="10"/>
  <c r="AN803" i="10"/>
  <c r="AN802" i="10"/>
  <c r="AN801" i="10"/>
  <c r="AN800" i="10"/>
  <c r="AN799" i="10"/>
  <c r="AN798" i="10"/>
  <c r="AN797" i="10"/>
  <c r="AN796" i="10"/>
  <c r="AN795" i="10"/>
  <c r="AN794" i="10"/>
  <c r="AN793" i="10"/>
  <c r="AN792" i="10"/>
  <c r="AN791" i="10"/>
  <c r="AN790" i="10"/>
  <c r="AN789" i="10"/>
  <c r="AN788" i="10"/>
  <c r="AN787" i="10"/>
  <c r="AN786" i="10"/>
  <c r="AN785" i="10"/>
  <c r="AN784" i="10"/>
  <c r="AN783" i="10"/>
  <c r="AN782" i="10"/>
  <c r="AN781" i="10"/>
  <c r="AN780" i="10"/>
  <c r="AN779" i="10"/>
  <c r="AN778" i="10"/>
  <c r="AN777" i="10"/>
  <c r="AN776" i="10"/>
  <c r="AN775" i="10"/>
  <c r="AN774" i="10"/>
  <c r="AN773" i="10"/>
  <c r="AN772" i="10"/>
  <c r="AN771" i="10"/>
  <c r="AN770" i="10"/>
  <c r="AN769" i="10"/>
  <c r="AN768" i="10"/>
  <c r="AN767" i="10"/>
  <c r="AN766" i="10"/>
  <c r="AN765" i="10"/>
  <c r="AN764" i="10"/>
  <c r="AN763" i="10"/>
  <c r="AN762" i="10"/>
  <c r="AN761" i="10"/>
  <c r="AN760" i="10"/>
  <c r="AN759" i="10"/>
  <c r="AN758" i="10"/>
  <c r="AN757" i="10"/>
  <c r="AN756" i="10"/>
  <c r="AN755" i="10"/>
  <c r="AN754" i="10"/>
  <c r="AN753" i="10"/>
  <c r="AN752" i="10"/>
  <c r="AN751" i="10"/>
  <c r="AN750" i="10"/>
  <c r="AN749" i="10"/>
  <c r="AN748" i="10"/>
  <c r="AN747" i="10"/>
  <c r="AN746" i="10"/>
  <c r="AN745" i="10"/>
  <c r="AN744" i="10"/>
  <c r="AN743" i="10"/>
  <c r="AN742" i="10"/>
  <c r="AN741" i="10"/>
  <c r="AN740" i="10"/>
  <c r="AN739" i="10"/>
  <c r="AN738" i="10"/>
  <c r="AN737" i="10"/>
  <c r="AN736" i="10"/>
  <c r="AN735" i="10"/>
  <c r="AN734" i="10"/>
  <c r="AN733" i="10"/>
  <c r="AN732" i="10"/>
  <c r="AN731" i="10"/>
  <c r="AN730" i="10"/>
  <c r="AN729" i="10"/>
  <c r="AN728" i="10"/>
  <c r="AN727" i="10"/>
  <c r="AN726" i="10"/>
  <c r="AN725" i="10"/>
  <c r="AN724" i="10"/>
  <c r="AN723" i="10"/>
  <c r="AN722" i="10"/>
  <c r="AN721" i="10"/>
  <c r="AN720" i="10"/>
  <c r="AN719" i="10"/>
  <c r="AN718" i="10"/>
  <c r="AN717" i="10"/>
  <c r="AN716" i="10"/>
  <c r="AN715" i="10"/>
  <c r="AN714" i="10"/>
  <c r="AN713" i="10"/>
  <c r="AN712" i="10"/>
  <c r="AN711" i="10"/>
  <c r="AN710" i="10"/>
  <c r="AN709" i="10"/>
  <c r="AN708" i="10"/>
  <c r="AN707" i="10"/>
  <c r="AN706" i="10"/>
  <c r="AN705" i="10"/>
  <c r="AN704" i="10"/>
  <c r="AN703" i="10"/>
  <c r="AN702" i="10"/>
  <c r="AN701" i="10"/>
  <c r="AN700" i="10"/>
  <c r="AN699" i="10"/>
  <c r="AN698" i="10"/>
  <c r="AN697" i="10"/>
  <c r="AN696" i="10"/>
  <c r="AN695" i="10"/>
  <c r="AN694" i="10"/>
  <c r="AN693" i="10"/>
  <c r="AN692" i="10"/>
  <c r="AN691" i="10"/>
  <c r="AN690" i="10"/>
  <c r="AN689" i="10"/>
  <c r="AN688" i="10"/>
  <c r="AN687" i="10"/>
  <c r="AN686" i="10"/>
  <c r="AN685" i="10"/>
  <c r="AN684" i="10"/>
  <c r="AN683" i="10"/>
  <c r="AN682" i="10"/>
  <c r="AN681" i="10"/>
  <c r="AN680" i="10"/>
  <c r="AN679" i="10"/>
  <c r="AN678" i="10"/>
  <c r="AN677" i="10"/>
  <c r="AN676" i="10"/>
  <c r="AN675" i="10"/>
  <c r="AN674" i="10"/>
  <c r="AN673" i="10"/>
  <c r="AN672" i="10"/>
  <c r="AN671" i="10"/>
  <c r="AN670" i="10"/>
  <c r="AN669" i="10"/>
  <c r="AN668" i="10"/>
  <c r="AN667" i="10"/>
  <c r="AN666" i="10"/>
  <c r="AN665" i="10"/>
  <c r="AN664" i="10"/>
  <c r="AN663" i="10"/>
  <c r="AN662" i="10"/>
  <c r="AN661" i="10"/>
  <c r="AN660" i="10"/>
  <c r="AN659" i="10"/>
  <c r="AN658" i="10"/>
  <c r="AN657" i="10"/>
  <c r="AN656" i="10"/>
  <c r="AN655" i="10"/>
  <c r="AN654" i="10"/>
  <c r="AN653" i="10"/>
  <c r="AN652" i="10"/>
  <c r="AN651" i="10"/>
  <c r="AN650" i="10"/>
  <c r="AN649" i="10"/>
  <c r="AN648" i="10"/>
  <c r="AN647" i="10"/>
  <c r="AN646" i="10"/>
  <c r="AN645" i="10"/>
  <c r="AN644" i="10"/>
  <c r="AN643" i="10"/>
  <c r="AN642" i="10"/>
  <c r="AN641" i="10"/>
  <c r="AN640" i="10"/>
  <c r="AN639" i="10"/>
  <c r="AN638" i="10"/>
  <c r="AN637" i="10"/>
  <c r="AN636" i="10"/>
  <c r="AN635" i="10"/>
  <c r="AN634" i="10"/>
  <c r="AN633" i="10"/>
  <c r="AN632" i="10"/>
  <c r="AN631" i="10"/>
  <c r="AN630" i="10"/>
  <c r="AN629" i="10"/>
  <c r="AN628" i="10"/>
  <c r="AN627" i="10"/>
  <c r="AN626" i="10"/>
  <c r="AN625" i="10"/>
  <c r="AN624" i="10"/>
  <c r="AN623" i="10"/>
  <c r="AN622" i="10"/>
  <c r="AN621" i="10"/>
  <c r="AN620" i="10"/>
  <c r="AN619" i="10"/>
  <c r="AN618" i="10"/>
  <c r="AN617" i="10"/>
  <c r="AN616" i="10"/>
  <c r="AN615" i="10"/>
  <c r="AN614"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81" i="10"/>
  <c r="AN580"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7" i="10"/>
  <c r="AN546"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3" i="10"/>
  <c r="AN512"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9" i="10"/>
  <c r="AN478"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5" i="10"/>
  <c r="AN444"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11" i="10"/>
  <c r="AN410"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7" i="10"/>
  <c r="AN376"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3" i="10"/>
  <c r="AN342" i="10"/>
  <c r="AN341" i="10"/>
  <c r="AN340" i="10"/>
  <c r="AN339" i="10"/>
  <c r="AN338" i="10"/>
  <c r="AN337" i="10"/>
  <c r="AN336" i="10"/>
  <c r="AN335" i="10"/>
  <c r="AN334" i="10"/>
  <c r="AN333" i="10"/>
  <c r="AN332" i="10"/>
  <c r="AN331" i="10"/>
  <c r="AN330" i="10"/>
  <c r="AN329" i="10"/>
  <c r="AN328" i="10"/>
  <c r="AN327" i="10"/>
  <c r="AN326" i="10"/>
  <c r="AN325" i="10"/>
  <c r="AN324" i="10"/>
  <c r="AN323" i="10"/>
  <c r="AN322" i="10"/>
  <c r="AN321" i="10"/>
  <c r="AN320" i="10"/>
  <c r="AN319" i="10"/>
  <c r="AN318" i="10"/>
  <c r="AN317" i="10"/>
  <c r="AN316" i="10"/>
  <c r="AN315" i="10"/>
  <c r="AN314" i="10"/>
  <c r="AN313" i="10"/>
  <c r="AN312" i="10"/>
  <c r="AN311" i="10"/>
  <c r="AN310" i="10"/>
  <c r="AN309" i="10"/>
  <c r="AN308" i="10"/>
  <c r="AN307" i="10"/>
  <c r="AN306" i="10"/>
  <c r="AN305" i="10"/>
  <c r="AN304" i="10"/>
  <c r="AN303" i="10"/>
  <c r="AN30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5" i="10"/>
  <c r="AN274"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41" i="10"/>
  <c r="AN240"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7" i="10"/>
  <c r="AN206"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3" i="10"/>
  <c r="AN172"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9" i="10"/>
  <c r="AN138"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K5010" i="10"/>
  <c r="AJ5010" i="10"/>
  <c r="AI5010" i="10"/>
  <c r="AH5010" i="10"/>
  <c r="AG5010" i="10"/>
  <c r="AK5009" i="10"/>
  <c r="AJ5009" i="10"/>
  <c r="AI5009" i="10"/>
  <c r="AH5009" i="10"/>
  <c r="AG5009" i="10"/>
  <c r="AK5008" i="10"/>
  <c r="AJ5008" i="10"/>
  <c r="AI5008" i="10"/>
  <c r="AH5008" i="10"/>
  <c r="AG5008" i="10"/>
  <c r="AK5007" i="10"/>
  <c r="AJ5007" i="10"/>
  <c r="AI5007" i="10"/>
  <c r="AH5007" i="10"/>
  <c r="AG5007" i="10"/>
  <c r="AK5006" i="10"/>
  <c r="AJ5006" i="10"/>
  <c r="AI5006" i="10"/>
  <c r="AH5006" i="10"/>
  <c r="AG5006" i="10"/>
  <c r="AK5005" i="10"/>
  <c r="AJ5005" i="10"/>
  <c r="AI5005" i="10"/>
  <c r="AH5005" i="10"/>
  <c r="AG5005" i="10"/>
  <c r="AK5004" i="10"/>
  <c r="AJ5004" i="10"/>
  <c r="AI5004" i="10"/>
  <c r="AH5004" i="10"/>
  <c r="AG5004" i="10"/>
  <c r="AK5003" i="10"/>
  <c r="AJ5003" i="10"/>
  <c r="AI5003" i="10"/>
  <c r="AH5003" i="10"/>
  <c r="AG5003" i="10"/>
  <c r="AK5002" i="10"/>
  <c r="AJ5002" i="10"/>
  <c r="AI5002" i="10"/>
  <c r="AH5002" i="10"/>
  <c r="AG5002" i="10"/>
  <c r="AK5001" i="10"/>
  <c r="AJ5001" i="10"/>
  <c r="AI5001" i="10"/>
  <c r="AH5001" i="10"/>
  <c r="AG5001" i="10"/>
  <c r="AK5000" i="10"/>
  <c r="AJ5000" i="10"/>
  <c r="AI5000" i="10"/>
  <c r="AH5000" i="10"/>
  <c r="AG5000" i="10"/>
  <c r="AK4999" i="10"/>
  <c r="AJ4999" i="10"/>
  <c r="AI4999" i="10"/>
  <c r="AH4999" i="10"/>
  <c r="AG4999" i="10"/>
  <c r="AK4998" i="10"/>
  <c r="AJ4998" i="10"/>
  <c r="AI4998" i="10"/>
  <c r="AH4998" i="10"/>
  <c r="AG4998" i="10"/>
  <c r="AK4997" i="10"/>
  <c r="AJ4997" i="10"/>
  <c r="AI4997" i="10"/>
  <c r="AH4997" i="10"/>
  <c r="AG4997" i="10"/>
  <c r="AK4996" i="10"/>
  <c r="AJ4996" i="10"/>
  <c r="AI4996" i="10"/>
  <c r="AH4996" i="10"/>
  <c r="AG4996" i="10"/>
  <c r="AK4995" i="10"/>
  <c r="AJ4995" i="10"/>
  <c r="AI4995" i="10"/>
  <c r="AH4995" i="10"/>
  <c r="AG4995" i="10"/>
  <c r="AK4994" i="10"/>
  <c r="AJ4994" i="10"/>
  <c r="AI4994" i="10"/>
  <c r="AH4994" i="10"/>
  <c r="AG4994" i="10"/>
  <c r="AK4993" i="10"/>
  <c r="AJ4993" i="10"/>
  <c r="AI4993" i="10"/>
  <c r="AH4993" i="10"/>
  <c r="AG4993" i="10"/>
  <c r="AK4992" i="10"/>
  <c r="AJ4992" i="10"/>
  <c r="AI4992" i="10"/>
  <c r="AH4992" i="10"/>
  <c r="AG4992" i="10"/>
  <c r="AK4991" i="10"/>
  <c r="AJ4991" i="10"/>
  <c r="AI4991" i="10"/>
  <c r="AH4991" i="10"/>
  <c r="AG4991" i="10"/>
  <c r="AK4990" i="10"/>
  <c r="AJ4990" i="10"/>
  <c r="AI4990" i="10"/>
  <c r="AH4990" i="10"/>
  <c r="AG4990" i="10"/>
  <c r="AK4989" i="10"/>
  <c r="AJ4989" i="10"/>
  <c r="AI4989" i="10"/>
  <c r="AH4989" i="10"/>
  <c r="AG4989" i="10"/>
  <c r="AK4988" i="10"/>
  <c r="AJ4988" i="10"/>
  <c r="AI4988" i="10"/>
  <c r="AH4988" i="10"/>
  <c r="AG4988" i="10"/>
  <c r="AK4987" i="10"/>
  <c r="AJ4987" i="10"/>
  <c r="AI4987" i="10"/>
  <c r="AH4987" i="10"/>
  <c r="AG4987" i="10"/>
  <c r="AK4986" i="10"/>
  <c r="AJ4986" i="10"/>
  <c r="AI4986" i="10"/>
  <c r="AH4986" i="10"/>
  <c r="AG4986" i="10"/>
  <c r="AK4985" i="10"/>
  <c r="AJ4985" i="10"/>
  <c r="AI4985" i="10"/>
  <c r="AH4985" i="10"/>
  <c r="AG4985" i="10"/>
  <c r="AK4984" i="10"/>
  <c r="AJ4984" i="10"/>
  <c r="AI4984" i="10"/>
  <c r="AH4984" i="10"/>
  <c r="AG4984" i="10"/>
  <c r="AK4983" i="10"/>
  <c r="AJ4983" i="10"/>
  <c r="AI4983" i="10"/>
  <c r="AH4983" i="10"/>
  <c r="AG4983" i="10"/>
  <c r="AK4982" i="10"/>
  <c r="AJ4982" i="10"/>
  <c r="AI4982" i="10"/>
  <c r="AH4982" i="10"/>
  <c r="AG4982" i="10"/>
  <c r="AK4981" i="10"/>
  <c r="AJ4981" i="10"/>
  <c r="AI4981" i="10"/>
  <c r="AH4981" i="10"/>
  <c r="AG4981" i="10"/>
  <c r="AK4980" i="10"/>
  <c r="AJ4980" i="10"/>
  <c r="AI4980" i="10"/>
  <c r="AH4980" i="10"/>
  <c r="AG4980" i="10"/>
  <c r="AK4979" i="10"/>
  <c r="AJ4979" i="10"/>
  <c r="AI4979" i="10"/>
  <c r="AH4979" i="10"/>
  <c r="AG4979" i="10"/>
  <c r="AK4978" i="10"/>
  <c r="AJ4978" i="10"/>
  <c r="AI4978" i="10"/>
  <c r="AH4978" i="10"/>
  <c r="AG4978" i="10"/>
  <c r="AK4977" i="10"/>
  <c r="AJ4977" i="10"/>
  <c r="AI4977" i="10"/>
  <c r="AH4977" i="10"/>
  <c r="AG4977" i="10"/>
  <c r="AK4976" i="10"/>
  <c r="AJ4976" i="10"/>
  <c r="AI4976" i="10"/>
  <c r="AH4976" i="10"/>
  <c r="AG4976" i="10"/>
  <c r="AK4975" i="10"/>
  <c r="AJ4975" i="10"/>
  <c r="AI4975" i="10"/>
  <c r="AH4975" i="10"/>
  <c r="AG4975" i="10"/>
  <c r="AK4974" i="10"/>
  <c r="AJ4974" i="10"/>
  <c r="AI4974" i="10"/>
  <c r="AH4974" i="10"/>
  <c r="AG4974" i="10"/>
  <c r="AK4973" i="10"/>
  <c r="AJ4973" i="10"/>
  <c r="AI4973" i="10"/>
  <c r="AH4973" i="10"/>
  <c r="AG4973" i="10"/>
  <c r="AK4972" i="10"/>
  <c r="AJ4972" i="10"/>
  <c r="AI4972" i="10"/>
  <c r="AH4972" i="10"/>
  <c r="AG4972" i="10"/>
  <c r="AK4971" i="10"/>
  <c r="AJ4971" i="10"/>
  <c r="AI4971" i="10"/>
  <c r="AH4971" i="10"/>
  <c r="AG4971" i="10"/>
  <c r="AK4970" i="10"/>
  <c r="AJ4970" i="10"/>
  <c r="AI4970" i="10"/>
  <c r="AH4970" i="10"/>
  <c r="AG4970" i="10"/>
  <c r="AK4969" i="10"/>
  <c r="AJ4969" i="10"/>
  <c r="AI4969" i="10"/>
  <c r="AH4969" i="10"/>
  <c r="AG4969" i="10"/>
  <c r="AK4968" i="10"/>
  <c r="AJ4968" i="10"/>
  <c r="AI4968" i="10"/>
  <c r="AH4968" i="10"/>
  <c r="AG4968" i="10"/>
  <c r="AK4967" i="10"/>
  <c r="AJ4967" i="10"/>
  <c r="AI4967" i="10"/>
  <c r="AH4967" i="10"/>
  <c r="AG4967" i="10"/>
  <c r="AK4966" i="10"/>
  <c r="AJ4966" i="10"/>
  <c r="AI4966" i="10"/>
  <c r="AH4966" i="10"/>
  <c r="AG4966" i="10"/>
  <c r="AK4965" i="10"/>
  <c r="AJ4965" i="10"/>
  <c r="AI4965" i="10"/>
  <c r="AH4965" i="10"/>
  <c r="AG4965" i="10"/>
  <c r="AK4964" i="10"/>
  <c r="AJ4964" i="10"/>
  <c r="AI4964" i="10"/>
  <c r="AH4964" i="10"/>
  <c r="AG4964" i="10"/>
  <c r="AK4963" i="10"/>
  <c r="AJ4963" i="10"/>
  <c r="AI4963" i="10"/>
  <c r="AH4963" i="10"/>
  <c r="AG4963" i="10"/>
  <c r="AK4962" i="10"/>
  <c r="AJ4962" i="10"/>
  <c r="AI4962" i="10"/>
  <c r="AH4962" i="10"/>
  <c r="AG4962" i="10"/>
  <c r="AK4961" i="10"/>
  <c r="AJ4961" i="10"/>
  <c r="AI4961" i="10"/>
  <c r="AH4961" i="10"/>
  <c r="AG4961" i="10"/>
  <c r="AK4960" i="10"/>
  <c r="AJ4960" i="10"/>
  <c r="AI4960" i="10"/>
  <c r="AH4960" i="10"/>
  <c r="AG4960" i="10"/>
  <c r="AK4959" i="10"/>
  <c r="AJ4959" i="10"/>
  <c r="AI4959" i="10"/>
  <c r="AH4959" i="10"/>
  <c r="AG4959" i="10"/>
  <c r="AK4958" i="10"/>
  <c r="AJ4958" i="10"/>
  <c r="AI4958" i="10"/>
  <c r="AH4958" i="10"/>
  <c r="AG4958" i="10"/>
  <c r="AK4957" i="10"/>
  <c r="AJ4957" i="10"/>
  <c r="AI4957" i="10"/>
  <c r="AH4957" i="10"/>
  <c r="AG4957" i="10"/>
  <c r="AK4956" i="10"/>
  <c r="AJ4956" i="10"/>
  <c r="AI4956" i="10"/>
  <c r="AH4956" i="10"/>
  <c r="AG4956" i="10"/>
  <c r="AK4955" i="10"/>
  <c r="AJ4955" i="10"/>
  <c r="AI4955" i="10"/>
  <c r="AH4955" i="10"/>
  <c r="AG4955" i="10"/>
  <c r="AK4954" i="10"/>
  <c r="AJ4954" i="10"/>
  <c r="AI4954" i="10"/>
  <c r="AH4954" i="10"/>
  <c r="AG4954" i="10"/>
  <c r="AK4953" i="10"/>
  <c r="AJ4953" i="10"/>
  <c r="AI4953" i="10"/>
  <c r="AH4953" i="10"/>
  <c r="AG4953" i="10"/>
  <c r="AK4952" i="10"/>
  <c r="AJ4952" i="10"/>
  <c r="AI4952" i="10"/>
  <c r="AH4952" i="10"/>
  <c r="AG4952" i="10"/>
  <c r="AK4951" i="10"/>
  <c r="AJ4951" i="10"/>
  <c r="AI4951" i="10"/>
  <c r="AH4951" i="10"/>
  <c r="AG4951" i="10"/>
  <c r="AK4950" i="10"/>
  <c r="AJ4950" i="10"/>
  <c r="AI4950" i="10"/>
  <c r="AH4950" i="10"/>
  <c r="AG4950" i="10"/>
  <c r="AK4949" i="10"/>
  <c r="AJ4949" i="10"/>
  <c r="AI4949" i="10"/>
  <c r="AH4949" i="10"/>
  <c r="AG4949" i="10"/>
  <c r="AK4948" i="10"/>
  <c r="AJ4948" i="10"/>
  <c r="AI4948" i="10"/>
  <c r="AH4948" i="10"/>
  <c r="AG4948" i="10"/>
  <c r="AK4947" i="10"/>
  <c r="AJ4947" i="10"/>
  <c r="AI4947" i="10"/>
  <c r="AH4947" i="10"/>
  <c r="AG4947" i="10"/>
  <c r="AK4946" i="10"/>
  <c r="AJ4946" i="10"/>
  <c r="AI4946" i="10"/>
  <c r="AH4946" i="10"/>
  <c r="AG4946" i="10"/>
  <c r="AK4945" i="10"/>
  <c r="AJ4945" i="10"/>
  <c r="AI4945" i="10"/>
  <c r="AH4945" i="10"/>
  <c r="AG4945" i="10"/>
  <c r="AK4944" i="10"/>
  <c r="AJ4944" i="10"/>
  <c r="AI4944" i="10"/>
  <c r="AH4944" i="10"/>
  <c r="AG4944" i="10"/>
  <c r="AK4943" i="10"/>
  <c r="AJ4943" i="10"/>
  <c r="AI4943" i="10"/>
  <c r="AH4943" i="10"/>
  <c r="AG4943" i="10"/>
  <c r="AK4942" i="10"/>
  <c r="AJ4942" i="10"/>
  <c r="AI4942" i="10"/>
  <c r="AH4942" i="10"/>
  <c r="AG4942" i="10"/>
  <c r="AK4941" i="10"/>
  <c r="AJ4941" i="10"/>
  <c r="AI4941" i="10"/>
  <c r="AH4941" i="10"/>
  <c r="AG4941" i="10"/>
  <c r="AK4940" i="10"/>
  <c r="AJ4940" i="10"/>
  <c r="AI4940" i="10"/>
  <c r="AH4940" i="10"/>
  <c r="AG4940" i="10"/>
  <c r="AK4939" i="10"/>
  <c r="AJ4939" i="10"/>
  <c r="AI4939" i="10"/>
  <c r="AH4939" i="10"/>
  <c r="AG4939" i="10"/>
  <c r="AK4938" i="10"/>
  <c r="AJ4938" i="10"/>
  <c r="AI4938" i="10"/>
  <c r="AH4938" i="10"/>
  <c r="AG4938" i="10"/>
  <c r="AK4937" i="10"/>
  <c r="AJ4937" i="10"/>
  <c r="AI4937" i="10"/>
  <c r="AH4937" i="10"/>
  <c r="AG4937" i="10"/>
  <c r="AK4936" i="10"/>
  <c r="AJ4936" i="10"/>
  <c r="AI4936" i="10"/>
  <c r="AH4936" i="10"/>
  <c r="AG4936" i="10"/>
  <c r="AK4935" i="10"/>
  <c r="AJ4935" i="10"/>
  <c r="AI4935" i="10"/>
  <c r="AH4935" i="10"/>
  <c r="AG4935" i="10"/>
  <c r="AK4934" i="10"/>
  <c r="AJ4934" i="10"/>
  <c r="AI4934" i="10"/>
  <c r="AH4934" i="10"/>
  <c r="AG4934" i="10"/>
  <c r="AK4933" i="10"/>
  <c r="AJ4933" i="10"/>
  <c r="AI4933" i="10"/>
  <c r="AH4933" i="10"/>
  <c r="AG4933" i="10"/>
  <c r="AK4932" i="10"/>
  <c r="AJ4932" i="10"/>
  <c r="AI4932" i="10"/>
  <c r="AH4932" i="10"/>
  <c r="AG4932" i="10"/>
  <c r="AK4931" i="10"/>
  <c r="AJ4931" i="10"/>
  <c r="AI4931" i="10"/>
  <c r="AH4931" i="10"/>
  <c r="AG4931" i="10"/>
  <c r="AK4930" i="10"/>
  <c r="AJ4930" i="10"/>
  <c r="AI4930" i="10"/>
  <c r="AH4930" i="10"/>
  <c r="AG4930" i="10"/>
  <c r="AK4929" i="10"/>
  <c r="AJ4929" i="10"/>
  <c r="AI4929" i="10"/>
  <c r="AH4929" i="10"/>
  <c r="AG4929" i="10"/>
  <c r="AK4928" i="10"/>
  <c r="AJ4928" i="10"/>
  <c r="AI4928" i="10"/>
  <c r="AH4928" i="10"/>
  <c r="AG4928" i="10"/>
  <c r="AK4927" i="10"/>
  <c r="AJ4927" i="10"/>
  <c r="AI4927" i="10"/>
  <c r="AH4927" i="10"/>
  <c r="AG4927" i="10"/>
  <c r="AK4926" i="10"/>
  <c r="AJ4926" i="10"/>
  <c r="AI4926" i="10"/>
  <c r="AH4926" i="10"/>
  <c r="AG4926" i="10"/>
  <c r="AK4925" i="10"/>
  <c r="AJ4925" i="10"/>
  <c r="AI4925" i="10"/>
  <c r="AH4925" i="10"/>
  <c r="AG4925" i="10"/>
  <c r="AK4924" i="10"/>
  <c r="AJ4924" i="10"/>
  <c r="AI4924" i="10"/>
  <c r="AH4924" i="10"/>
  <c r="AG4924" i="10"/>
  <c r="AK4923" i="10"/>
  <c r="AJ4923" i="10"/>
  <c r="AI4923" i="10"/>
  <c r="AH4923" i="10"/>
  <c r="AG4923" i="10"/>
  <c r="AK4922" i="10"/>
  <c r="AJ4922" i="10"/>
  <c r="AI4922" i="10"/>
  <c r="AH4922" i="10"/>
  <c r="AG4922" i="10"/>
  <c r="AK4921" i="10"/>
  <c r="AJ4921" i="10"/>
  <c r="AI4921" i="10"/>
  <c r="AH4921" i="10"/>
  <c r="AG4921" i="10"/>
  <c r="AK4920" i="10"/>
  <c r="AJ4920" i="10"/>
  <c r="AI4920" i="10"/>
  <c r="AH4920" i="10"/>
  <c r="AG4920" i="10"/>
  <c r="AK4919" i="10"/>
  <c r="AJ4919" i="10"/>
  <c r="AI4919" i="10"/>
  <c r="AH4919" i="10"/>
  <c r="AG4919" i="10"/>
  <c r="AK4918" i="10"/>
  <c r="AJ4918" i="10"/>
  <c r="AI4918" i="10"/>
  <c r="AH4918" i="10"/>
  <c r="AG4918" i="10"/>
  <c r="AK4917" i="10"/>
  <c r="AJ4917" i="10"/>
  <c r="AI4917" i="10"/>
  <c r="AH4917" i="10"/>
  <c r="AG4917" i="10"/>
  <c r="AK4916" i="10"/>
  <c r="AJ4916" i="10"/>
  <c r="AI4916" i="10"/>
  <c r="AH4916" i="10"/>
  <c r="AG4916" i="10"/>
  <c r="AK4915" i="10"/>
  <c r="AJ4915" i="10"/>
  <c r="AI4915" i="10"/>
  <c r="AH4915" i="10"/>
  <c r="AG4915" i="10"/>
  <c r="AK4914" i="10"/>
  <c r="AJ4914" i="10"/>
  <c r="AI4914" i="10"/>
  <c r="AH4914" i="10"/>
  <c r="AG4914" i="10"/>
  <c r="AK4913" i="10"/>
  <c r="AJ4913" i="10"/>
  <c r="AI4913" i="10"/>
  <c r="AH4913" i="10"/>
  <c r="AG4913" i="10"/>
  <c r="AK4912" i="10"/>
  <c r="AJ4912" i="10"/>
  <c r="AI4912" i="10"/>
  <c r="AH4912" i="10"/>
  <c r="AG4912" i="10"/>
  <c r="AK4911" i="10"/>
  <c r="AJ4911" i="10"/>
  <c r="AI4911" i="10"/>
  <c r="AH4911" i="10"/>
  <c r="AG4911" i="10"/>
  <c r="AK4910" i="10"/>
  <c r="AJ4910" i="10"/>
  <c r="AI4910" i="10"/>
  <c r="AH4910" i="10"/>
  <c r="AG4910" i="10"/>
  <c r="AK4909" i="10"/>
  <c r="AJ4909" i="10"/>
  <c r="AI4909" i="10"/>
  <c r="AH4909" i="10"/>
  <c r="AG4909" i="10"/>
  <c r="AK4908" i="10"/>
  <c r="AJ4908" i="10"/>
  <c r="AI4908" i="10"/>
  <c r="AH4908" i="10"/>
  <c r="AG4908" i="10"/>
  <c r="AK4907" i="10"/>
  <c r="AJ4907" i="10"/>
  <c r="AI4907" i="10"/>
  <c r="AH4907" i="10"/>
  <c r="AG4907" i="10"/>
  <c r="AK4906" i="10"/>
  <c r="AJ4906" i="10"/>
  <c r="AI4906" i="10"/>
  <c r="AH4906" i="10"/>
  <c r="AG4906" i="10"/>
  <c r="AK4905" i="10"/>
  <c r="AJ4905" i="10"/>
  <c r="AI4905" i="10"/>
  <c r="AH4905" i="10"/>
  <c r="AG4905" i="10"/>
  <c r="AK4904" i="10"/>
  <c r="AJ4904" i="10"/>
  <c r="AI4904" i="10"/>
  <c r="AH4904" i="10"/>
  <c r="AG4904" i="10"/>
  <c r="AK4903" i="10"/>
  <c r="AJ4903" i="10"/>
  <c r="AI4903" i="10"/>
  <c r="AH4903" i="10"/>
  <c r="AG4903" i="10"/>
  <c r="AK4902" i="10"/>
  <c r="AJ4902" i="10"/>
  <c r="AI4902" i="10"/>
  <c r="AH4902" i="10"/>
  <c r="AG4902" i="10"/>
  <c r="AK4901" i="10"/>
  <c r="AJ4901" i="10"/>
  <c r="AI4901" i="10"/>
  <c r="AH4901" i="10"/>
  <c r="AG4901" i="10"/>
  <c r="AK4900" i="10"/>
  <c r="AJ4900" i="10"/>
  <c r="AI4900" i="10"/>
  <c r="AH4900" i="10"/>
  <c r="AG4900" i="10"/>
  <c r="AK4899" i="10"/>
  <c r="AJ4899" i="10"/>
  <c r="AI4899" i="10"/>
  <c r="AH4899" i="10"/>
  <c r="AG4899" i="10"/>
  <c r="AK4898" i="10"/>
  <c r="AJ4898" i="10"/>
  <c r="AI4898" i="10"/>
  <c r="AH4898" i="10"/>
  <c r="AG4898" i="10"/>
  <c r="AK4897" i="10"/>
  <c r="AJ4897" i="10"/>
  <c r="AI4897" i="10"/>
  <c r="AH4897" i="10"/>
  <c r="AG4897" i="10"/>
  <c r="AK4896" i="10"/>
  <c r="AJ4896" i="10"/>
  <c r="AI4896" i="10"/>
  <c r="AH4896" i="10"/>
  <c r="AG4896" i="10"/>
  <c r="AK4895" i="10"/>
  <c r="AJ4895" i="10"/>
  <c r="AI4895" i="10"/>
  <c r="AH4895" i="10"/>
  <c r="AG4895" i="10"/>
  <c r="AK4894" i="10"/>
  <c r="AJ4894" i="10"/>
  <c r="AI4894" i="10"/>
  <c r="AH4894" i="10"/>
  <c r="AG4894" i="10"/>
  <c r="AK4893" i="10"/>
  <c r="AJ4893" i="10"/>
  <c r="AI4893" i="10"/>
  <c r="AH4893" i="10"/>
  <c r="AG4893" i="10"/>
  <c r="AK4892" i="10"/>
  <c r="AJ4892" i="10"/>
  <c r="AI4892" i="10"/>
  <c r="AH4892" i="10"/>
  <c r="AG4892" i="10"/>
  <c r="AK4891" i="10"/>
  <c r="AJ4891" i="10"/>
  <c r="AI4891" i="10"/>
  <c r="AH4891" i="10"/>
  <c r="AG4891" i="10"/>
  <c r="AK4890" i="10"/>
  <c r="AJ4890" i="10"/>
  <c r="AI4890" i="10"/>
  <c r="AH4890" i="10"/>
  <c r="AG4890" i="10"/>
  <c r="AK4889" i="10"/>
  <c r="AJ4889" i="10"/>
  <c r="AI4889" i="10"/>
  <c r="AH4889" i="10"/>
  <c r="AG4889" i="10"/>
  <c r="AK4888" i="10"/>
  <c r="AJ4888" i="10"/>
  <c r="AI4888" i="10"/>
  <c r="AH4888" i="10"/>
  <c r="AG4888" i="10"/>
  <c r="AK4887" i="10"/>
  <c r="AJ4887" i="10"/>
  <c r="AI4887" i="10"/>
  <c r="AH4887" i="10"/>
  <c r="AG4887" i="10"/>
  <c r="AK4886" i="10"/>
  <c r="AJ4886" i="10"/>
  <c r="AI4886" i="10"/>
  <c r="AH4886" i="10"/>
  <c r="AG4886" i="10"/>
  <c r="AK4885" i="10"/>
  <c r="AJ4885" i="10"/>
  <c r="AI4885" i="10"/>
  <c r="AH4885" i="10"/>
  <c r="AG4885" i="10"/>
  <c r="AK4884" i="10"/>
  <c r="AJ4884" i="10"/>
  <c r="AI4884" i="10"/>
  <c r="AH4884" i="10"/>
  <c r="AG4884" i="10"/>
  <c r="AK4883" i="10"/>
  <c r="AJ4883" i="10"/>
  <c r="AI4883" i="10"/>
  <c r="AH4883" i="10"/>
  <c r="AG4883" i="10"/>
  <c r="AK4882" i="10"/>
  <c r="AJ4882" i="10"/>
  <c r="AI4882" i="10"/>
  <c r="AH4882" i="10"/>
  <c r="AG4882" i="10"/>
  <c r="AK4881" i="10"/>
  <c r="AJ4881" i="10"/>
  <c r="AI4881" i="10"/>
  <c r="AH4881" i="10"/>
  <c r="AG4881" i="10"/>
  <c r="AK4880" i="10"/>
  <c r="AJ4880" i="10"/>
  <c r="AI4880" i="10"/>
  <c r="AH4880" i="10"/>
  <c r="AG4880" i="10"/>
  <c r="AK4879" i="10"/>
  <c r="AJ4879" i="10"/>
  <c r="AI4879" i="10"/>
  <c r="AH4879" i="10"/>
  <c r="AG4879" i="10"/>
  <c r="AK4878" i="10"/>
  <c r="AJ4878" i="10"/>
  <c r="AI4878" i="10"/>
  <c r="AH4878" i="10"/>
  <c r="AG4878" i="10"/>
  <c r="AK4877" i="10"/>
  <c r="AJ4877" i="10"/>
  <c r="AI4877" i="10"/>
  <c r="AH4877" i="10"/>
  <c r="AG4877" i="10"/>
  <c r="AK4876" i="10"/>
  <c r="AJ4876" i="10"/>
  <c r="AI4876" i="10"/>
  <c r="AH4876" i="10"/>
  <c r="AG4876" i="10"/>
  <c r="AK4875" i="10"/>
  <c r="AJ4875" i="10"/>
  <c r="AI4875" i="10"/>
  <c r="AH4875" i="10"/>
  <c r="AG4875" i="10"/>
  <c r="AK4874" i="10"/>
  <c r="AJ4874" i="10"/>
  <c r="AI4874" i="10"/>
  <c r="AH4874" i="10"/>
  <c r="AG4874" i="10"/>
  <c r="AK4873" i="10"/>
  <c r="AJ4873" i="10"/>
  <c r="AI4873" i="10"/>
  <c r="AH4873" i="10"/>
  <c r="AG4873" i="10"/>
  <c r="AK4872" i="10"/>
  <c r="AJ4872" i="10"/>
  <c r="AI4872" i="10"/>
  <c r="AH4872" i="10"/>
  <c r="AG4872" i="10"/>
  <c r="AK4871" i="10"/>
  <c r="AJ4871" i="10"/>
  <c r="AI4871" i="10"/>
  <c r="AH4871" i="10"/>
  <c r="AG4871" i="10"/>
  <c r="AK4870" i="10"/>
  <c r="AJ4870" i="10"/>
  <c r="AI4870" i="10"/>
  <c r="AH4870" i="10"/>
  <c r="AG4870" i="10"/>
  <c r="AK4869" i="10"/>
  <c r="AJ4869" i="10"/>
  <c r="AI4869" i="10"/>
  <c r="AH4869" i="10"/>
  <c r="AG4869" i="10"/>
  <c r="AK4868" i="10"/>
  <c r="AJ4868" i="10"/>
  <c r="AI4868" i="10"/>
  <c r="AH4868" i="10"/>
  <c r="AG4868" i="10"/>
  <c r="AK4867" i="10"/>
  <c r="AJ4867" i="10"/>
  <c r="AI4867" i="10"/>
  <c r="AH4867" i="10"/>
  <c r="AG4867" i="10"/>
  <c r="AK4866" i="10"/>
  <c r="AJ4866" i="10"/>
  <c r="AI4866" i="10"/>
  <c r="AH4866" i="10"/>
  <c r="AG4866" i="10"/>
  <c r="AK4865" i="10"/>
  <c r="AJ4865" i="10"/>
  <c r="AI4865" i="10"/>
  <c r="AH4865" i="10"/>
  <c r="AG4865" i="10"/>
  <c r="AK4864" i="10"/>
  <c r="AJ4864" i="10"/>
  <c r="AI4864" i="10"/>
  <c r="AH4864" i="10"/>
  <c r="AG4864" i="10"/>
  <c r="AK4863" i="10"/>
  <c r="AJ4863" i="10"/>
  <c r="AI4863" i="10"/>
  <c r="AH4863" i="10"/>
  <c r="AG4863" i="10"/>
  <c r="AK4862" i="10"/>
  <c r="AJ4862" i="10"/>
  <c r="AI4862" i="10"/>
  <c r="AH4862" i="10"/>
  <c r="AG4862" i="10"/>
  <c r="AK4861" i="10"/>
  <c r="AJ4861" i="10"/>
  <c r="AI4861" i="10"/>
  <c r="AH4861" i="10"/>
  <c r="AG4861" i="10"/>
  <c r="AK4860" i="10"/>
  <c r="AJ4860" i="10"/>
  <c r="AI4860" i="10"/>
  <c r="AH4860" i="10"/>
  <c r="AG4860" i="10"/>
  <c r="AK4859" i="10"/>
  <c r="AJ4859" i="10"/>
  <c r="AI4859" i="10"/>
  <c r="AH4859" i="10"/>
  <c r="AG4859" i="10"/>
  <c r="AK4858" i="10"/>
  <c r="AJ4858" i="10"/>
  <c r="AI4858" i="10"/>
  <c r="AH4858" i="10"/>
  <c r="AG4858" i="10"/>
  <c r="AK4857" i="10"/>
  <c r="AJ4857" i="10"/>
  <c r="AI4857" i="10"/>
  <c r="AH4857" i="10"/>
  <c r="AG4857" i="10"/>
  <c r="AK4856" i="10"/>
  <c r="AJ4856" i="10"/>
  <c r="AI4856" i="10"/>
  <c r="AH4856" i="10"/>
  <c r="AG4856" i="10"/>
  <c r="AK4855" i="10"/>
  <c r="AJ4855" i="10"/>
  <c r="AI4855" i="10"/>
  <c r="AH4855" i="10"/>
  <c r="AG4855" i="10"/>
  <c r="AK4854" i="10"/>
  <c r="AJ4854" i="10"/>
  <c r="AI4854" i="10"/>
  <c r="AH4854" i="10"/>
  <c r="AG4854" i="10"/>
  <c r="AK4853" i="10"/>
  <c r="AJ4853" i="10"/>
  <c r="AI4853" i="10"/>
  <c r="AH4853" i="10"/>
  <c r="AG4853" i="10"/>
  <c r="AK4852" i="10"/>
  <c r="AJ4852" i="10"/>
  <c r="AI4852" i="10"/>
  <c r="AH4852" i="10"/>
  <c r="AG4852" i="10"/>
  <c r="AK4851" i="10"/>
  <c r="AJ4851" i="10"/>
  <c r="AI4851" i="10"/>
  <c r="AH4851" i="10"/>
  <c r="AG4851" i="10"/>
  <c r="AK4850" i="10"/>
  <c r="AJ4850" i="10"/>
  <c r="AI4850" i="10"/>
  <c r="AH4850" i="10"/>
  <c r="AG4850" i="10"/>
  <c r="AK4849" i="10"/>
  <c r="AJ4849" i="10"/>
  <c r="AI4849" i="10"/>
  <c r="AH4849" i="10"/>
  <c r="AG4849" i="10"/>
  <c r="AK4848" i="10"/>
  <c r="AJ4848" i="10"/>
  <c r="AI4848" i="10"/>
  <c r="AH4848" i="10"/>
  <c r="AG4848" i="10"/>
  <c r="AK4847" i="10"/>
  <c r="AJ4847" i="10"/>
  <c r="AI4847" i="10"/>
  <c r="AH4847" i="10"/>
  <c r="AG4847" i="10"/>
  <c r="AK4846" i="10"/>
  <c r="AJ4846" i="10"/>
  <c r="AI4846" i="10"/>
  <c r="AH4846" i="10"/>
  <c r="AG4846" i="10"/>
  <c r="AK4845" i="10"/>
  <c r="AJ4845" i="10"/>
  <c r="AI4845" i="10"/>
  <c r="AH4845" i="10"/>
  <c r="AG4845" i="10"/>
  <c r="AK4844" i="10"/>
  <c r="AJ4844" i="10"/>
  <c r="AI4844" i="10"/>
  <c r="AH4844" i="10"/>
  <c r="AG4844" i="10"/>
  <c r="AK4843" i="10"/>
  <c r="AJ4843" i="10"/>
  <c r="AI4843" i="10"/>
  <c r="AH4843" i="10"/>
  <c r="AG4843" i="10"/>
  <c r="AK4842" i="10"/>
  <c r="AJ4842" i="10"/>
  <c r="AI4842" i="10"/>
  <c r="AH4842" i="10"/>
  <c r="AG4842" i="10"/>
  <c r="AK4841" i="10"/>
  <c r="AJ4841" i="10"/>
  <c r="AI4841" i="10"/>
  <c r="AH4841" i="10"/>
  <c r="AG4841" i="10"/>
  <c r="AK4840" i="10"/>
  <c r="AJ4840" i="10"/>
  <c r="AI4840" i="10"/>
  <c r="AH4840" i="10"/>
  <c r="AG4840" i="10"/>
  <c r="AK4839" i="10"/>
  <c r="AJ4839" i="10"/>
  <c r="AI4839" i="10"/>
  <c r="AH4839" i="10"/>
  <c r="AG4839" i="10"/>
  <c r="AK4838" i="10"/>
  <c r="AJ4838" i="10"/>
  <c r="AI4838" i="10"/>
  <c r="AH4838" i="10"/>
  <c r="AG4838" i="10"/>
  <c r="AK4837" i="10"/>
  <c r="AJ4837" i="10"/>
  <c r="AI4837" i="10"/>
  <c r="AH4837" i="10"/>
  <c r="AG4837" i="10"/>
  <c r="AK4836" i="10"/>
  <c r="AJ4836" i="10"/>
  <c r="AI4836" i="10"/>
  <c r="AH4836" i="10"/>
  <c r="AG4836" i="10"/>
  <c r="AK4835" i="10"/>
  <c r="AJ4835" i="10"/>
  <c r="AI4835" i="10"/>
  <c r="AH4835" i="10"/>
  <c r="AG4835" i="10"/>
  <c r="AK4834" i="10"/>
  <c r="AJ4834" i="10"/>
  <c r="AI4834" i="10"/>
  <c r="AH4834" i="10"/>
  <c r="AG4834" i="10"/>
  <c r="AK4833" i="10"/>
  <c r="AJ4833" i="10"/>
  <c r="AI4833" i="10"/>
  <c r="AH4833" i="10"/>
  <c r="AG4833" i="10"/>
  <c r="AK4832" i="10"/>
  <c r="AJ4832" i="10"/>
  <c r="AI4832" i="10"/>
  <c r="AH4832" i="10"/>
  <c r="AG4832" i="10"/>
  <c r="AK4831" i="10"/>
  <c r="AJ4831" i="10"/>
  <c r="AI4831" i="10"/>
  <c r="AH4831" i="10"/>
  <c r="AG4831" i="10"/>
  <c r="AK4830" i="10"/>
  <c r="AJ4830" i="10"/>
  <c r="AI4830" i="10"/>
  <c r="AH4830" i="10"/>
  <c r="AG4830" i="10"/>
  <c r="AK4829" i="10"/>
  <c r="AJ4829" i="10"/>
  <c r="AI4829" i="10"/>
  <c r="AH4829" i="10"/>
  <c r="AG4829" i="10"/>
  <c r="AK4828" i="10"/>
  <c r="AJ4828" i="10"/>
  <c r="AI4828" i="10"/>
  <c r="AH4828" i="10"/>
  <c r="AG4828" i="10"/>
  <c r="AK4827" i="10"/>
  <c r="AJ4827" i="10"/>
  <c r="AI4827" i="10"/>
  <c r="AH4827" i="10"/>
  <c r="AG4827" i="10"/>
  <c r="AK4826" i="10"/>
  <c r="AJ4826" i="10"/>
  <c r="AI4826" i="10"/>
  <c r="AH4826" i="10"/>
  <c r="AG4826" i="10"/>
  <c r="AK4825" i="10"/>
  <c r="AJ4825" i="10"/>
  <c r="AI4825" i="10"/>
  <c r="AH4825" i="10"/>
  <c r="AG4825" i="10"/>
  <c r="AK4824" i="10"/>
  <c r="AJ4824" i="10"/>
  <c r="AI4824" i="10"/>
  <c r="AH4824" i="10"/>
  <c r="AG4824" i="10"/>
  <c r="AK4823" i="10"/>
  <c r="AJ4823" i="10"/>
  <c r="AI4823" i="10"/>
  <c r="AH4823" i="10"/>
  <c r="AG4823" i="10"/>
  <c r="AK4822" i="10"/>
  <c r="AJ4822" i="10"/>
  <c r="AI4822" i="10"/>
  <c r="AH4822" i="10"/>
  <c r="AG4822" i="10"/>
  <c r="AK4821" i="10"/>
  <c r="AJ4821" i="10"/>
  <c r="AI4821" i="10"/>
  <c r="AH4821" i="10"/>
  <c r="AG4821" i="10"/>
  <c r="AK4820" i="10"/>
  <c r="AJ4820" i="10"/>
  <c r="AI4820" i="10"/>
  <c r="AH4820" i="10"/>
  <c r="AG4820" i="10"/>
  <c r="AK4819" i="10"/>
  <c r="AJ4819" i="10"/>
  <c r="AI4819" i="10"/>
  <c r="AH4819" i="10"/>
  <c r="AG4819" i="10"/>
  <c r="AK4818" i="10"/>
  <c r="AJ4818" i="10"/>
  <c r="AI4818" i="10"/>
  <c r="AH4818" i="10"/>
  <c r="AG4818" i="10"/>
  <c r="AK4817" i="10"/>
  <c r="AJ4817" i="10"/>
  <c r="AI4817" i="10"/>
  <c r="AH4817" i="10"/>
  <c r="AG4817" i="10"/>
  <c r="AK4816" i="10"/>
  <c r="AJ4816" i="10"/>
  <c r="AI4816" i="10"/>
  <c r="AH4816" i="10"/>
  <c r="AG4816" i="10"/>
  <c r="AK4815" i="10"/>
  <c r="AJ4815" i="10"/>
  <c r="AI4815" i="10"/>
  <c r="AH4815" i="10"/>
  <c r="AG4815" i="10"/>
  <c r="AK4814" i="10"/>
  <c r="AJ4814" i="10"/>
  <c r="AI4814" i="10"/>
  <c r="AH4814" i="10"/>
  <c r="AG4814" i="10"/>
  <c r="AK4813" i="10"/>
  <c r="AJ4813" i="10"/>
  <c r="AI4813" i="10"/>
  <c r="AH4813" i="10"/>
  <c r="AG4813" i="10"/>
  <c r="AK4812" i="10"/>
  <c r="AJ4812" i="10"/>
  <c r="AI4812" i="10"/>
  <c r="AH4812" i="10"/>
  <c r="AG4812" i="10"/>
  <c r="AK4811" i="10"/>
  <c r="AJ4811" i="10"/>
  <c r="AI4811" i="10"/>
  <c r="AH4811" i="10"/>
  <c r="AG4811" i="10"/>
  <c r="AK4810" i="10"/>
  <c r="AJ4810" i="10"/>
  <c r="AI4810" i="10"/>
  <c r="AH4810" i="10"/>
  <c r="AG4810" i="10"/>
  <c r="AK4809" i="10"/>
  <c r="AJ4809" i="10"/>
  <c r="AI4809" i="10"/>
  <c r="AH4809" i="10"/>
  <c r="AG4809" i="10"/>
  <c r="AK4808" i="10"/>
  <c r="AJ4808" i="10"/>
  <c r="AI4808" i="10"/>
  <c r="AH4808" i="10"/>
  <c r="AG4808" i="10"/>
  <c r="AK4807" i="10"/>
  <c r="AJ4807" i="10"/>
  <c r="AI4807" i="10"/>
  <c r="AH4807" i="10"/>
  <c r="AG4807" i="10"/>
  <c r="AK4806" i="10"/>
  <c r="AJ4806" i="10"/>
  <c r="AI4806" i="10"/>
  <c r="AH4806" i="10"/>
  <c r="AG4806" i="10"/>
  <c r="AK4805" i="10"/>
  <c r="AJ4805" i="10"/>
  <c r="AI4805" i="10"/>
  <c r="AH4805" i="10"/>
  <c r="AG4805" i="10"/>
  <c r="AK4804" i="10"/>
  <c r="AJ4804" i="10"/>
  <c r="AI4804" i="10"/>
  <c r="AH4804" i="10"/>
  <c r="AG4804" i="10"/>
  <c r="AK4803" i="10"/>
  <c r="AJ4803" i="10"/>
  <c r="AI4803" i="10"/>
  <c r="AH4803" i="10"/>
  <c r="AG4803" i="10"/>
  <c r="AK4802" i="10"/>
  <c r="AJ4802" i="10"/>
  <c r="AI4802" i="10"/>
  <c r="AH4802" i="10"/>
  <c r="AG4802" i="10"/>
  <c r="AK4801" i="10"/>
  <c r="AJ4801" i="10"/>
  <c r="AI4801" i="10"/>
  <c r="AH4801" i="10"/>
  <c r="AG4801" i="10"/>
  <c r="AK4800" i="10"/>
  <c r="AJ4800" i="10"/>
  <c r="AI4800" i="10"/>
  <c r="AH4800" i="10"/>
  <c r="AG4800" i="10"/>
  <c r="AK4799" i="10"/>
  <c r="AJ4799" i="10"/>
  <c r="AI4799" i="10"/>
  <c r="AH4799" i="10"/>
  <c r="AG4799" i="10"/>
  <c r="AK4798" i="10"/>
  <c r="AJ4798" i="10"/>
  <c r="AI4798" i="10"/>
  <c r="AH4798" i="10"/>
  <c r="AG4798" i="10"/>
  <c r="AK4797" i="10"/>
  <c r="AJ4797" i="10"/>
  <c r="AI4797" i="10"/>
  <c r="AH4797" i="10"/>
  <c r="AG4797" i="10"/>
  <c r="AK4796" i="10"/>
  <c r="AJ4796" i="10"/>
  <c r="AI4796" i="10"/>
  <c r="AH4796" i="10"/>
  <c r="AG4796" i="10"/>
  <c r="AK4795" i="10"/>
  <c r="AJ4795" i="10"/>
  <c r="AI4795" i="10"/>
  <c r="AH4795" i="10"/>
  <c r="AG4795" i="10"/>
  <c r="AK4794" i="10"/>
  <c r="AJ4794" i="10"/>
  <c r="AI4794" i="10"/>
  <c r="AH4794" i="10"/>
  <c r="AG4794" i="10"/>
  <c r="AK4793" i="10"/>
  <c r="AJ4793" i="10"/>
  <c r="AI4793" i="10"/>
  <c r="AH4793" i="10"/>
  <c r="AG4793" i="10"/>
  <c r="AK4792" i="10"/>
  <c r="AJ4792" i="10"/>
  <c r="AI4792" i="10"/>
  <c r="AH4792" i="10"/>
  <c r="AG4792" i="10"/>
  <c r="AK4791" i="10"/>
  <c r="AJ4791" i="10"/>
  <c r="AI4791" i="10"/>
  <c r="AH4791" i="10"/>
  <c r="AG4791" i="10"/>
  <c r="AK4790" i="10"/>
  <c r="AJ4790" i="10"/>
  <c r="AI4790" i="10"/>
  <c r="AH4790" i="10"/>
  <c r="AG4790" i="10"/>
  <c r="AK4789" i="10"/>
  <c r="AJ4789" i="10"/>
  <c r="AI4789" i="10"/>
  <c r="AH4789" i="10"/>
  <c r="AG4789" i="10"/>
  <c r="AK4788" i="10"/>
  <c r="AJ4788" i="10"/>
  <c r="AI4788" i="10"/>
  <c r="AH4788" i="10"/>
  <c r="AG4788" i="10"/>
  <c r="AK4787" i="10"/>
  <c r="AJ4787" i="10"/>
  <c r="AI4787" i="10"/>
  <c r="AH4787" i="10"/>
  <c r="AG4787" i="10"/>
  <c r="AK4786" i="10"/>
  <c r="AJ4786" i="10"/>
  <c r="AI4786" i="10"/>
  <c r="AH4786" i="10"/>
  <c r="AG4786" i="10"/>
  <c r="AK4785" i="10"/>
  <c r="AJ4785" i="10"/>
  <c r="AI4785" i="10"/>
  <c r="AH4785" i="10"/>
  <c r="AG4785" i="10"/>
  <c r="AK4784" i="10"/>
  <c r="AJ4784" i="10"/>
  <c r="AI4784" i="10"/>
  <c r="AH4784" i="10"/>
  <c r="AG4784" i="10"/>
  <c r="AK4783" i="10"/>
  <c r="AJ4783" i="10"/>
  <c r="AI4783" i="10"/>
  <c r="AH4783" i="10"/>
  <c r="AG4783" i="10"/>
  <c r="AK4782" i="10"/>
  <c r="AJ4782" i="10"/>
  <c r="AI4782" i="10"/>
  <c r="AH4782" i="10"/>
  <c r="AG4782" i="10"/>
  <c r="AK4781" i="10"/>
  <c r="AJ4781" i="10"/>
  <c r="AI4781" i="10"/>
  <c r="AH4781" i="10"/>
  <c r="AG4781" i="10"/>
  <c r="AK4780" i="10"/>
  <c r="AJ4780" i="10"/>
  <c r="AI4780" i="10"/>
  <c r="AH4780" i="10"/>
  <c r="AG4780" i="10"/>
  <c r="AK4779" i="10"/>
  <c r="AJ4779" i="10"/>
  <c r="AI4779" i="10"/>
  <c r="AH4779" i="10"/>
  <c r="AG4779" i="10"/>
  <c r="AK4778" i="10"/>
  <c r="AJ4778" i="10"/>
  <c r="AI4778" i="10"/>
  <c r="AH4778" i="10"/>
  <c r="AG4778" i="10"/>
  <c r="AK4777" i="10"/>
  <c r="AJ4777" i="10"/>
  <c r="AI4777" i="10"/>
  <c r="AH4777" i="10"/>
  <c r="AG4777" i="10"/>
  <c r="AK4776" i="10"/>
  <c r="AJ4776" i="10"/>
  <c r="AI4776" i="10"/>
  <c r="AH4776" i="10"/>
  <c r="AG4776" i="10"/>
  <c r="AK4775" i="10"/>
  <c r="AJ4775" i="10"/>
  <c r="AI4775" i="10"/>
  <c r="AH4775" i="10"/>
  <c r="AG4775" i="10"/>
  <c r="AK4774" i="10"/>
  <c r="AJ4774" i="10"/>
  <c r="AI4774" i="10"/>
  <c r="AH4774" i="10"/>
  <c r="AG4774" i="10"/>
  <c r="AK4773" i="10"/>
  <c r="AJ4773" i="10"/>
  <c r="AI4773" i="10"/>
  <c r="AH4773" i="10"/>
  <c r="AG4773" i="10"/>
  <c r="AK4772" i="10"/>
  <c r="AJ4772" i="10"/>
  <c r="AI4772" i="10"/>
  <c r="AH4772" i="10"/>
  <c r="AG4772" i="10"/>
  <c r="AK4771" i="10"/>
  <c r="AJ4771" i="10"/>
  <c r="AI4771" i="10"/>
  <c r="AH4771" i="10"/>
  <c r="AG4771" i="10"/>
  <c r="AK4770" i="10"/>
  <c r="AJ4770" i="10"/>
  <c r="AI4770" i="10"/>
  <c r="AH4770" i="10"/>
  <c r="AG4770" i="10"/>
  <c r="AK4769" i="10"/>
  <c r="AJ4769" i="10"/>
  <c r="AI4769" i="10"/>
  <c r="AH4769" i="10"/>
  <c r="AG4769" i="10"/>
  <c r="AK4768" i="10"/>
  <c r="AJ4768" i="10"/>
  <c r="AI4768" i="10"/>
  <c r="AH4768" i="10"/>
  <c r="AG4768" i="10"/>
  <c r="AK4767" i="10"/>
  <c r="AJ4767" i="10"/>
  <c r="AI4767" i="10"/>
  <c r="AH4767" i="10"/>
  <c r="AG4767" i="10"/>
  <c r="AK4766" i="10"/>
  <c r="AJ4766" i="10"/>
  <c r="AI4766" i="10"/>
  <c r="AH4766" i="10"/>
  <c r="AG4766" i="10"/>
  <c r="AK4765" i="10"/>
  <c r="AJ4765" i="10"/>
  <c r="AI4765" i="10"/>
  <c r="AH4765" i="10"/>
  <c r="AG4765" i="10"/>
  <c r="AK4764" i="10"/>
  <c r="AJ4764" i="10"/>
  <c r="AI4764" i="10"/>
  <c r="AH4764" i="10"/>
  <c r="AG4764" i="10"/>
  <c r="AK4763" i="10"/>
  <c r="AJ4763" i="10"/>
  <c r="AI4763" i="10"/>
  <c r="AH4763" i="10"/>
  <c r="AG4763" i="10"/>
  <c r="AK4762" i="10"/>
  <c r="AJ4762" i="10"/>
  <c r="AI4762" i="10"/>
  <c r="AH4762" i="10"/>
  <c r="AG4762" i="10"/>
  <c r="AK4761" i="10"/>
  <c r="AJ4761" i="10"/>
  <c r="AI4761" i="10"/>
  <c r="AH4761" i="10"/>
  <c r="AG4761" i="10"/>
  <c r="AK4760" i="10"/>
  <c r="AJ4760" i="10"/>
  <c r="AI4760" i="10"/>
  <c r="AH4760" i="10"/>
  <c r="AG4760" i="10"/>
  <c r="AK4759" i="10"/>
  <c r="AJ4759" i="10"/>
  <c r="AI4759" i="10"/>
  <c r="AH4759" i="10"/>
  <c r="AG4759" i="10"/>
  <c r="AK4758" i="10"/>
  <c r="AJ4758" i="10"/>
  <c r="AI4758" i="10"/>
  <c r="AH4758" i="10"/>
  <c r="AG4758" i="10"/>
  <c r="AK4757" i="10"/>
  <c r="AJ4757" i="10"/>
  <c r="AI4757" i="10"/>
  <c r="AH4757" i="10"/>
  <c r="AG4757" i="10"/>
  <c r="AK4756" i="10"/>
  <c r="AJ4756" i="10"/>
  <c r="AI4756" i="10"/>
  <c r="AH4756" i="10"/>
  <c r="AG4756" i="10"/>
  <c r="AK4755" i="10"/>
  <c r="AJ4755" i="10"/>
  <c r="AI4755" i="10"/>
  <c r="AH4755" i="10"/>
  <c r="AG4755" i="10"/>
  <c r="AK4754" i="10"/>
  <c r="AJ4754" i="10"/>
  <c r="AI4754" i="10"/>
  <c r="AH4754" i="10"/>
  <c r="AG4754" i="10"/>
  <c r="AK4753" i="10"/>
  <c r="AJ4753" i="10"/>
  <c r="AI4753" i="10"/>
  <c r="AH4753" i="10"/>
  <c r="AG4753" i="10"/>
  <c r="AK4752" i="10"/>
  <c r="AJ4752" i="10"/>
  <c r="AI4752" i="10"/>
  <c r="AH4752" i="10"/>
  <c r="AG4752" i="10"/>
  <c r="AK4751" i="10"/>
  <c r="AJ4751" i="10"/>
  <c r="AI4751" i="10"/>
  <c r="AH4751" i="10"/>
  <c r="AG4751" i="10"/>
  <c r="AK4750" i="10"/>
  <c r="AJ4750" i="10"/>
  <c r="AI4750" i="10"/>
  <c r="AH4750" i="10"/>
  <c r="AG4750" i="10"/>
  <c r="AK4749" i="10"/>
  <c r="AJ4749" i="10"/>
  <c r="AI4749" i="10"/>
  <c r="AH4749" i="10"/>
  <c r="AG4749" i="10"/>
  <c r="AK4748" i="10"/>
  <c r="AJ4748" i="10"/>
  <c r="AI4748" i="10"/>
  <c r="AH4748" i="10"/>
  <c r="AG4748" i="10"/>
  <c r="AK4747" i="10"/>
  <c r="AJ4747" i="10"/>
  <c r="AI4747" i="10"/>
  <c r="AH4747" i="10"/>
  <c r="AG4747" i="10"/>
  <c r="AK4746" i="10"/>
  <c r="AJ4746" i="10"/>
  <c r="AI4746" i="10"/>
  <c r="AH4746" i="10"/>
  <c r="AG4746" i="10"/>
  <c r="AK4745" i="10"/>
  <c r="AJ4745" i="10"/>
  <c r="AI4745" i="10"/>
  <c r="AH4745" i="10"/>
  <c r="AG4745" i="10"/>
  <c r="AK4744" i="10"/>
  <c r="AJ4744" i="10"/>
  <c r="AI4744" i="10"/>
  <c r="AH4744" i="10"/>
  <c r="AG4744" i="10"/>
  <c r="AK4743" i="10"/>
  <c r="AJ4743" i="10"/>
  <c r="AI4743" i="10"/>
  <c r="AH4743" i="10"/>
  <c r="AG4743" i="10"/>
  <c r="AK4742" i="10"/>
  <c r="AJ4742" i="10"/>
  <c r="AI4742" i="10"/>
  <c r="AH4742" i="10"/>
  <c r="AG4742" i="10"/>
  <c r="AK4741" i="10"/>
  <c r="AJ4741" i="10"/>
  <c r="AI4741" i="10"/>
  <c r="AH4741" i="10"/>
  <c r="AG4741" i="10"/>
  <c r="AK4740" i="10"/>
  <c r="AJ4740" i="10"/>
  <c r="AI4740" i="10"/>
  <c r="AH4740" i="10"/>
  <c r="AG4740" i="10"/>
  <c r="AK4739" i="10"/>
  <c r="AJ4739" i="10"/>
  <c r="AI4739" i="10"/>
  <c r="AH4739" i="10"/>
  <c r="AG4739" i="10"/>
  <c r="AK4738" i="10"/>
  <c r="AJ4738" i="10"/>
  <c r="AI4738" i="10"/>
  <c r="AH4738" i="10"/>
  <c r="AG4738" i="10"/>
  <c r="AK4737" i="10"/>
  <c r="AJ4737" i="10"/>
  <c r="AI4737" i="10"/>
  <c r="AH4737" i="10"/>
  <c r="AG4737" i="10"/>
  <c r="AK4736" i="10"/>
  <c r="AJ4736" i="10"/>
  <c r="AI4736" i="10"/>
  <c r="AH4736" i="10"/>
  <c r="AG4736" i="10"/>
  <c r="AK4735" i="10"/>
  <c r="AJ4735" i="10"/>
  <c r="AI4735" i="10"/>
  <c r="AH4735" i="10"/>
  <c r="AG4735" i="10"/>
  <c r="AK4734" i="10"/>
  <c r="AJ4734" i="10"/>
  <c r="AI4734" i="10"/>
  <c r="AH4734" i="10"/>
  <c r="AG4734" i="10"/>
  <c r="AK4733" i="10"/>
  <c r="AJ4733" i="10"/>
  <c r="AI4733" i="10"/>
  <c r="AH4733" i="10"/>
  <c r="AG4733" i="10"/>
  <c r="AK4732" i="10"/>
  <c r="AJ4732" i="10"/>
  <c r="AI4732" i="10"/>
  <c r="AH4732" i="10"/>
  <c r="AG4732" i="10"/>
  <c r="AK4731" i="10"/>
  <c r="AJ4731" i="10"/>
  <c r="AI4731" i="10"/>
  <c r="AH4731" i="10"/>
  <c r="AG4731" i="10"/>
  <c r="AK4730" i="10"/>
  <c r="AJ4730" i="10"/>
  <c r="AI4730" i="10"/>
  <c r="AH4730" i="10"/>
  <c r="AG4730" i="10"/>
  <c r="AK4729" i="10"/>
  <c r="AJ4729" i="10"/>
  <c r="AI4729" i="10"/>
  <c r="AH4729" i="10"/>
  <c r="AG4729" i="10"/>
  <c r="AK4728" i="10"/>
  <c r="AJ4728" i="10"/>
  <c r="AI4728" i="10"/>
  <c r="AH4728" i="10"/>
  <c r="AG4728" i="10"/>
  <c r="AK4727" i="10"/>
  <c r="AJ4727" i="10"/>
  <c r="AI4727" i="10"/>
  <c r="AH4727" i="10"/>
  <c r="AG4727" i="10"/>
  <c r="AK4726" i="10"/>
  <c r="AJ4726" i="10"/>
  <c r="AI4726" i="10"/>
  <c r="AH4726" i="10"/>
  <c r="AG4726" i="10"/>
  <c r="AK4725" i="10"/>
  <c r="AJ4725" i="10"/>
  <c r="AI4725" i="10"/>
  <c r="AH4725" i="10"/>
  <c r="AG4725" i="10"/>
  <c r="AK4724" i="10"/>
  <c r="AJ4724" i="10"/>
  <c r="AI4724" i="10"/>
  <c r="AH4724" i="10"/>
  <c r="AG4724" i="10"/>
  <c r="AK4723" i="10"/>
  <c r="AJ4723" i="10"/>
  <c r="AI4723" i="10"/>
  <c r="AH4723" i="10"/>
  <c r="AG4723" i="10"/>
  <c r="AK4722" i="10"/>
  <c r="AJ4722" i="10"/>
  <c r="AI4722" i="10"/>
  <c r="AH4722" i="10"/>
  <c r="AG4722" i="10"/>
  <c r="AK4721" i="10"/>
  <c r="AJ4721" i="10"/>
  <c r="AI4721" i="10"/>
  <c r="AH4721" i="10"/>
  <c r="AG4721" i="10"/>
  <c r="AK4720" i="10"/>
  <c r="AJ4720" i="10"/>
  <c r="AI4720" i="10"/>
  <c r="AH4720" i="10"/>
  <c r="AG4720" i="10"/>
  <c r="AK4719" i="10"/>
  <c r="AJ4719" i="10"/>
  <c r="AI4719" i="10"/>
  <c r="AH4719" i="10"/>
  <c r="AG4719" i="10"/>
  <c r="AK4718" i="10"/>
  <c r="AJ4718" i="10"/>
  <c r="AI4718" i="10"/>
  <c r="AH4718" i="10"/>
  <c r="AG4718" i="10"/>
  <c r="AK4717" i="10"/>
  <c r="AJ4717" i="10"/>
  <c r="AI4717" i="10"/>
  <c r="AH4717" i="10"/>
  <c r="AG4717" i="10"/>
  <c r="AK4716" i="10"/>
  <c r="AJ4716" i="10"/>
  <c r="AI4716" i="10"/>
  <c r="AH4716" i="10"/>
  <c r="AG4716" i="10"/>
  <c r="AK4715" i="10"/>
  <c r="AJ4715" i="10"/>
  <c r="AI4715" i="10"/>
  <c r="AH4715" i="10"/>
  <c r="AG4715" i="10"/>
  <c r="AK4714" i="10"/>
  <c r="AJ4714" i="10"/>
  <c r="AI4714" i="10"/>
  <c r="AH4714" i="10"/>
  <c r="AG4714" i="10"/>
  <c r="AK4713" i="10"/>
  <c r="AJ4713" i="10"/>
  <c r="AI4713" i="10"/>
  <c r="AH4713" i="10"/>
  <c r="AG4713" i="10"/>
  <c r="AK4712" i="10"/>
  <c r="AJ4712" i="10"/>
  <c r="AI4712" i="10"/>
  <c r="AH4712" i="10"/>
  <c r="AG4712" i="10"/>
  <c r="AK4711" i="10"/>
  <c r="AJ4711" i="10"/>
  <c r="AI4711" i="10"/>
  <c r="AH4711" i="10"/>
  <c r="AG4711" i="10"/>
  <c r="AK4710" i="10"/>
  <c r="AJ4710" i="10"/>
  <c r="AI4710" i="10"/>
  <c r="AH4710" i="10"/>
  <c r="AG4710" i="10"/>
  <c r="AK4709" i="10"/>
  <c r="AJ4709" i="10"/>
  <c r="AI4709" i="10"/>
  <c r="AH4709" i="10"/>
  <c r="AG4709" i="10"/>
  <c r="AK4708" i="10"/>
  <c r="AJ4708" i="10"/>
  <c r="AI4708" i="10"/>
  <c r="AH4708" i="10"/>
  <c r="AG4708" i="10"/>
  <c r="AK4707" i="10"/>
  <c r="AJ4707" i="10"/>
  <c r="AI4707" i="10"/>
  <c r="AH4707" i="10"/>
  <c r="AG4707" i="10"/>
  <c r="AK4706" i="10"/>
  <c r="AJ4706" i="10"/>
  <c r="AI4706" i="10"/>
  <c r="AH4706" i="10"/>
  <c r="AG4706" i="10"/>
  <c r="AK4705" i="10"/>
  <c r="AJ4705" i="10"/>
  <c r="AI4705" i="10"/>
  <c r="AH4705" i="10"/>
  <c r="AG4705" i="10"/>
  <c r="AK4704" i="10"/>
  <c r="AJ4704" i="10"/>
  <c r="AI4704" i="10"/>
  <c r="AH4704" i="10"/>
  <c r="AG4704" i="10"/>
  <c r="AK4703" i="10"/>
  <c r="AJ4703" i="10"/>
  <c r="AI4703" i="10"/>
  <c r="AH4703" i="10"/>
  <c r="AG4703" i="10"/>
  <c r="AK4702" i="10"/>
  <c r="AJ4702" i="10"/>
  <c r="AI4702" i="10"/>
  <c r="AH4702" i="10"/>
  <c r="AG4702" i="10"/>
  <c r="AK4701" i="10"/>
  <c r="AJ4701" i="10"/>
  <c r="AI4701" i="10"/>
  <c r="AH4701" i="10"/>
  <c r="AG4701" i="10"/>
  <c r="AK4700" i="10"/>
  <c r="AJ4700" i="10"/>
  <c r="AI4700" i="10"/>
  <c r="AH4700" i="10"/>
  <c r="AG4700" i="10"/>
  <c r="AK4699" i="10"/>
  <c r="AJ4699" i="10"/>
  <c r="AI4699" i="10"/>
  <c r="AH4699" i="10"/>
  <c r="AG4699" i="10"/>
  <c r="AK4698" i="10"/>
  <c r="AJ4698" i="10"/>
  <c r="AI4698" i="10"/>
  <c r="AH4698" i="10"/>
  <c r="AG4698" i="10"/>
  <c r="AK4697" i="10"/>
  <c r="AJ4697" i="10"/>
  <c r="AI4697" i="10"/>
  <c r="AH4697" i="10"/>
  <c r="AG4697" i="10"/>
  <c r="AK4696" i="10"/>
  <c r="AJ4696" i="10"/>
  <c r="AI4696" i="10"/>
  <c r="AH4696" i="10"/>
  <c r="AG4696" i="10"/>
  <c r="AK4695" i="10"/>
  <c r="AJ4695" i="10"/>
  <c r="AI4695" i="10"/>
  <c r="AH4695" i="10"/>
  <c r="AG4695" i="10"/>
  <c r="AK4694" i="10"/>
  <c r="AJ4694" i="10"/>
  <c r="AI4694" i="10"/>
  <c r="AH4694" i="10"/>
  <c r="AG4694" i="10"/>
  <c r="AK4693" i="10"/>
  <c r="AJ4693" i="10"/>
  <c r="AI4693" i="10"/>
  <c r="AH4693" i="10"/>
  <c r="AG4693" i="10"/>
  <c r="AK4692" i="10"/>
  <c r="AJ4692" i="10"/>
  <c r="AI4692" i="10"/>
  <c r="AH4692" i="10"/>
  <c r="AG4692" i="10"/>
  <c r="AK4691" i="10"/>
  <c r="AJ4691" i="10"/>
  <c r="AI4691" i="10"/>
  <c r="AH4691" i="10"/>
  <c r="AG4691" i="10"/>
  <c r="AK4690" i="10"/>
  <c r="AJ4690" i="10"/>
  <c r="AI4690" i="10"/>
  <c r="AH4690" i="10"/>
  <c r="AG4690" i="10"/>
  <c r="AK4689" i="10"/>
  <c r="AJ4689" i="10"/>
  <c r="AI4689" i="10"/>
  <c r="AH4689" i="10"/>
  <c r="AG4689" i="10"/>
  <c r="AK4688" i="10"/>
  <c r="AJ4688" i="10"/>
  <c r="AI4688" i="10"/>
  <c r="AH4688" i="10"/>
  <c r="AG4688" i="10"/>
  <c r="AK4687" i="10"/>
  <c r="AJ4687" i="10"/>
  <c r="AI4687" i="10"/>
  <c r="AH4687" i="10"/>
  <c r="AG4687" i="10"/>
  <c r="AK4686" i="10"/>
  <c r="AJ4686" i="10"/>
  <c r="AI4686" i="10"/>
  <c r="AH4686" i="10"/>
  <c r="AG4686" i="10"/>
  <c r="AK4685" i="10"/>
  <c r="AJ4685" i="10"/>
  <c r="AI4685" i="10"/>
  <c r="AH4685" i="10"/>
  <c r="AG4685" i="10"/>
  <c r="AK4684" i="10"/>
  <c r="AJ4684" i="10"/>
  <c r="AI4684" i="10"/>
  <c r="AH4684" i="10"/>
  <c r="AG4684" i="10"/>
  <c r="AK4683" i="10"/>
  <c r="AJ4683" i="10"/>
  <c r="AI4683" i="10"/>
  <c r="AH4683" i="10"/>
  <c r="AG4683" i="10"/>
  <c r="AK4682" i="10"/>
  <c r="AJ4682" i="10"/>
  <c r="AI4682" i="10"/>
  <c r="AH4682" i="10"/>
  <c r="AG4682" i="10"/>
  <c r="AK4681" i="10"/>
  <c r="AJ4681" i="10"/>
  <c r="AI4681" i="10"/>
  <c r="AH4681" i="10"/>
  <c r="AG4681" i="10"/>
  <c r="AK4680" i="10"/>
  <c r="AJ4680" i="10"/>
  <c r="AI4680" i="10"/>
  <c r="AH4680" i="10"/>
  <c r="AG4680" i="10"/>
  <c r="AK4679" i="10"/>
  <c r="AJ4679" i="10"/>
  <c r="AI4679" i="10"/>
  <c r="AH4679" i="10"/>
  <c r="AG4679" i="10"/>
  <c r="AK4678" i="10"/>
  <c r="AJ4678" i="10"/>
  <c r="AI4678" i="10"/>
  <c r="AH4678" i="10"/>
  <c r="AG4678" i="10"/>
  <c r="AK4677" i="10"/>
  <c r="AJ4677" i="10"/>
  <c r="AI4677" i="10"/>
  <c r="AH4677" i="10"/>
  <c r="AG4677" i="10"/>
  <c r="AK4676" i="10"/>
  <c r="AJ4676" i="10"/>
  <c r="AI4676" i="10"/>
  <c r="AH4676" i="10"/>
  <c r="AG4676" i="10"/>
  <c r="AK4675" i="10"/>
  <c r="AJ4675" i="10"/>
  <c r="AI4675" i="10"/>
  <c r="AH4675" i="10"/>
  <c r="AG4675" i="10"/>
  <c r="AK4674" i="10"/>
  <c r="AJ4674" i="10"/>
  <c r="AI4674" i="10"/>
  <c r="AH4674" i="10"/>
  <c r="AG4674" i="10"/>
  <c r="AK4673" i="10"/>
  <c r="AJ4673" i="10"/>
  <c r="AI4673" i="10"/>
  <c r="AH4673" i="10"/>
  <c r="AG4673" i="10"/>
  <c r="AK4672" i="10"/>
  <c r="AJ4672" i="10"/>
  <c r="AI4672" i="10"/>
  <c r="AH4672" i="10"/>
  <c r="AG4672" i="10"/>
  <c r="AK4671" i="10"/>
  <c r="AJ4671" i="10"/>
  <c r="AI4671" i="10"/>
  <c r="AH4671" i="10"/>
  <c r="AG4671" i="10"/>
  <c r="AK4670" i="10"/>
  <c r="AJ4670" i="10"/>
  <c r="AI4670" i="10"/>
  <c r="AH4670" i="10"/>
  <c r="AG4670" i="10"/>
  <c r="AK4669" i="10"/>
  <c r="AJ4669" i="10"/>
  <c r="AI4669" i="10"/>
  <c r="AH4669" i="10"/>
  <c r="AG4669" i="10"/>
  <c r="AK4668" i="10"/>
  <c r="AJ4668" i="10"/>
  <c r="AI4668" i="10"/>
  <c r="AH4668" i="10"/>
  <c r="AG4668" i="10"/>
  <c r="AK4667" i="10"/>
  <c r="AJ4667" i="10"/>
  <c r="AI4667" i="10"/>
  <c r="AH4667" i="10"/>
  <c r="AG4667" i="10"/>
  <c r="AK4666" i="10"/>
  <c r="AJ4666" i="10"/>
  <c r="AI4666" i="10"/>
  <c r="AH4666" i="10"/>
  <c r="AG4666" i="10"/>
  <c r="AK4665" i="10"/>
  <c r="AJ4665" i="10"/>
  <c r="AI4665" i="10"/>
  <c r="AH4665" i="10"/>
  <c r="AG4665" i="10"/>
  <c r="AK4664" i="10"/>
  <c r="AJ4664" i="10"/>
  <c r="AI4664" i="10"/>
  <c r="AH4664" i="10"/>
  <c r="AG4664" i="10"/>
  <c r="AK4663" i="10"/>
  <c r="AJ4663" i="10"/>
  <c r="AI4663" i="10"/>
  <c r="AH4663" i="10"/>
  <c r="AG4663" i="10"/>
  <c r="AK4662" i="10"/>
  <c r="AJ4662" i="10"/>
  <c r="AI4662" i="10"/>
  <c r="AH4662" i="10"/>
  <c r="AG4662" i="10"/>
  <c r="AK4661" i="10"/>
  <c r="AJ4661" i="10"/>
  <c r="AI4661" i="10"/>
  <c r="AH4661" i="10"/>
  <c r="AG4661" i="10"/>
  <c r="AK4660" i="10"/>
  <c r="AJ4660" i="10"/>
  <c r="AI4660" i="10"/>
  <c r="AH4660" i="10"/>
  <c r="AG4660" i="10"/>
  <c r="AK4659" i="10"/>
  <c r="AJ4659" i="10"/>
  <c r="AI4659" i="10"/>
  <c r="AH4659" i="10"/>
  <c r="AG4659" i="10"/>
  <c r="AK4658" i="10"/>
  <c r="AJ4658" i="10"/>
  <c r="AI4658" i="10"/>
  <c r="AH4658" i="10"/>
  <c r="AG4658" i="10"/>
  <c r="AK4657" i="10"/>
  <c r="AJ4657" i="10"/>
  <c r="AI4657" i="10"/>
  <c r="AH4657" i="10"/>
  <c r="AG4657" i="10"/>
  <c r="AK4656" i="10"/>
  <c r="AJ4656" i="10"/>
  <c r="AI4656" i="10"/>
  <c r="AH4656" i="10"/>
  <c r="AG4656" i="10"/>
  <c r="AK4655" i="10"/>
  <c r="AJ4655" i="10"/>
  <c r="AI4655" i="10"/>
  <c r="AH4655" i="10"/>
  <c r="AG4655" i="10"/>
  <c r="AK4654" i="10"/>
  <c r="AJ4654" i="10"/>
  <c r="AI4654" i="10"/>
  <c r="AH4654" i="10"/>
  <c r="AG4654" i="10"/>
  <c r="AK4653" i="10"/>
  <c r="AJ4653" i="10"/>
  <c r="AI4653" i="10"/>
  <c r="AH4653" i="10"/>
  <c r="AG4653" i="10"/>
  <c r="AK4652" i="10"/>
  <c r="AJ4652" i="10"/>
  <c r="AI4652" i="10"/>
  <c r="AH4652" i="10"/>
  <c r="AG4652" i="10"/>
  <c r="AK4651" i="10"/>
  <c r="AJ4651" i="10"/>
  <c r="AI4651" i="10"/>
  <c r="AH4651" i="10"/>
  <c r="AG4651" i="10"/>
  <c r="AK4650" i="10"/>
  <c r="AJ4650" i="10"/>
  <c r="AI4650" i="10"/>
  <c r="AH4650" i="10"/>
  <c r="AG4650" i="10"/>
  <c r="AK4649" i="10"/>
  <c r="AJ4649" i="10"/>
  <c r="AI4649" i="10"/>
  <c r="AH4649" i="10"/>
  <c r="AG4649" i="10"/>
  <c r="AK4648" i="10"/>
  <c r="AJ4648" i="10"/>
  <c r="AI4648" i="10"/>
  <c r="AH4648" i="10"/>
  <c r="AG4648" i="10"/>
  <c r="AK4647" i="10"/>
  <c r="AJ4647" i="10"/>
  <c r="AI4647" i="10"/>
  <c r="AH4647" i="10"/>
  <c r="AG4647" i="10"/>
  <c r="AK4646" i="10"/>
  <c r="AJ4646" i="10"/>
  <c r="AI4646" i="10"/>
  <c r="AH4646" i="10"/>
  <c r="AG4646" i="10"/>
  <c r="AK4645" i="10"/>
  <c r="AJ4645" i="10"/>
  <c r="AI4645" i="10"/>
  <c r="AH4645" i="10"/>
  <c r="AG4645" i="10"/>
  <c r="AK4644" i="10"/>
  <c r="AJ4644" i="10"/>
  <c r="AI4644" i="10"/>
  <c r="AH4644" i="10"/>
  <c r="AG4644" i="10"/>
  <c r="AK4643" i="10"/>
  <c r="AJ4643" i="10"/>
  <c r="AI4643" i="10"/>
  <c r="AH4643" i="10"/>
  <c r="AG4643" i="10"/>
  <c r="AK4642" i="10"/>
  <c r="AJ4642" i="10"/>
  <c r="AI4642" i="10"/>
  <c r="AH4642" i="10"/>
  <c r="AG4642" i="10"/>
  <c r="AK4641" i="10"/>
  <c r="AJ4641" i="10"/>
  <c r="AI4641" i="10"/>
  <c r="AH4641" i="10"/>
  <c r="AG4641" i="10"/>
  <c r="AK4640" i="10"/>
  <c r="AJ4640" i="10"/>
  <c r="AI4640" i="10"/>
  <c r="AH4640" i="10"/>
  <c r="AG4640" i="10"/>
  <c r="AK4639" i="10"/>
  <c r="AJ4639" i="10"/>
  <c r="AI4639" i="10"/>
  <c r="AH4639" i="10"/>
  <c r="AG4639" i="10"/>
  <c r="AK4638" i="10"/>
  <c r="AJ4638" i="10"/>
  <c r="AI4638" i="10"/>
  <c r="AH4638" i="10"/>
  <c r="AG4638" i="10"/>
  <c r="AK4637" i="10"/>
  <c r="AJ4637" i="10"/>
  <c r="AI4637" i="10"/>
  <c r="AH4637" i="10"/>
  <c r="AG4637" i="10"/>
  <c r="AK4636" i="10"/>
  <c r="AJ4636" i="10"/>
  <c r="AI4636" i="10"/>
  <c r="AH4636" i="10"/>
  <c r="AG4636" i="10"/>
  <c r="AK4635" i="10"/>
  <c r="AJ4635" i="10"/>
  <c r="AI4635" i="10"/>
  <c r="AH4635" i="10"/>
  <c r="AG4635" i="10"/>
  <c r="AK4634" i="10"/>
  <c r="AJ4634" i="10"/>
  <c r="AI4634" i="10"/>
  <c r="AH4634" i="10"/>
  <c r="AG4634" i="10"/>
  <c r="AK4633" i="10"/>
  <c r="AJ4633" i="10"/>
  <c r="AI4633" i="10"/>
  <c r="AH4633" i="10"/>
  <c r="AG4633" i="10"/>
  <c r="AK4632" i="10"/>
  <c r="AJ4632" i="10"/>
  <c r="AI4632" i="10"/>
  <c r="AH4632" i="10"/>
  <c r="AG4632" i="10"/>
  <c r="AK4631" i="10"/>
  <c r="AJ4631" i="10"/>
  <c r="AI4631" i="10"/>
  <c r="AH4631" i="10"/>
  <c r="AG4631" i="10"/>
  <c r="AK4630" i="10"/>
  <c r="AJ4630" i="10"/>
  <c r="AI4630" i="10"/>
  <c r="AH4630" i="10"/>
  <c r="AG4630" i="10"/>
  <c r="AK4629" i="10"/>
  <c r="AJ4629" i="10"/>
  <c r="AI4629" i="10"/>
  <c r="AH4629" i="10"/>
  <c r="AG4629" i="10"/>
  <c r="AK4628" i="10"/>
  <c r="AJ4628" i="10"/>
  <c r="AI4628" i="10"/>
  <c r="AH4628" i="10"/>
  <c r="AG4628" i="10"/>
  <c r="AK4627" i="10"/>
  <c r="AJ4627" i="10"/>
  <c r="AI4627" i="10"/>
  <c r="AH4627" i="10"/>
  <c r="AG4627" i="10"/>
  <c r="AK4626" i="10"/>
  <c r="AJ4626" i="10"/>
  <c r="AI4626" i="10"/>
  <c r="AH4626" i="10"/>
  <c r="AG4626" i="10"/>
  <c r="AK4625" i="10"/>
  <c r="AJ4625" i="10"/>
  <c r="AI4625" i="10"/>
  <c r="AH4625" i="10"/>
  <c r="AG4625" i="10"/>
  <c r="AK4624" i="10"/>
  <c r="AJ4624" i="10"/>
  <c r="AI4624" i="10"/>
  <c r="AH4624" i="10"/>
  <c r="AG4624" i="10"/>
  <c r="AK4623" i="10"/>
  <c r="AJ4623" i="10"/>
  <c r="AI4623" i="10"/>
  <c r="AH4623" i="10"/>
  <c r="AG4623" i="10"/>
  <c r="AK4622" i="10"/>
  <c r="AJ4622" i="10"/>
  <c r="AI4622" i="10"/>
  <c r="AH4622" i="10"/>
  <c r="AG4622" i="10"/>
  <c r="AK4621" i="10"/>
  <c r="AJ4621" i="10"/>
  <c r="AI4621" i="10"/>
  <c r="AH4621" i="10"/>
  <c r="AG4621" i="10"/>
  <c r="AK4620" i="10"/>
  <c r="AJ4620" i="10"/>
  <c r="AI4620" i="10"/>
  <c r="AH4620" i="10"/>
  <c r="AG4620" i="10"/>
  <c r="AK4619" i="10"/>
  <c r="AJ4619" i="10"/>
  <c r="AI4619" i="10"/>
  <c r="AH4619" i="10"/>
  <c r="AG4619" i="10"/>
  <c r="AK4618" i="10"/>
  <c r="AJ4618" i="10"/>
  <c r="AI4618" i="10"/>
  <c r="AH4618" i="10"/>
  <c r="AG4618" i="10"/>
  <c r="AK4617" i="10"/>
  <c r="AJ4617" i="10"/>
  <c r="AI4617" i="10"/>
  <c r="AH4617" i="10"/>
  <c r="AG4617" i="10"/>
  <c r="AK4616" i="10"/>
  <c r="AJ4616" i="10"/>
  <c r="AI4616" i="10"/>
  <c r="AH4616" i="10"/>
  <c r="AG4616" i="10"/>
  <c r="AK4615" i="10"/>
  <c r="AJ4615" i="10"/>
  <c r="AI4615" i="10"/>
  <c r="AH4615" i="10"/>
  <c r="AG4615" i="10"/>
  <c r="AK4614" i="10"/>
  <c r="AJ4614" i="10"/>
  <c r="AI4614" i="10"/>
  <c r="AH4614" i="10"/>
  <c r="AG4614" i="10"/>
  <c r="AK4613" i="10"/>
  <c r="AJ4613" i="10"/>
  <c r="AI4613" i="10"/>
  <c r="AH4613" i="10"/>
  <c r="AG4613" i="10"/>
  <c r="AK4612" i="10"/>
  <c r="AJ4612" i="10"/>
  <c r="AI4612" i="10"/>
  <c r="AH4612" i="10"/>
  <c r="AG4612" i="10"/>
  <c r="AK4611" i="10"/>
  <c r="AJ4611" i="10"/>
  <c r="AI4611" i="10"/>
  <c r="AH4611" i="10"/>
  <c r="AG4611" i="10"/>
  <c r="AK4610" i="10"/>
  <c r="AJ4610" i="10"/>
  <c r="AI4610" i="10"/>
  <c r="AH4610" i="10"/>
  <c r="AG4610" i="10"/>
  <c r="AK4609" i="10"/>
  <c r="AJ4609" i="10"/>
  <c r="AI4609" i="10"/>
  <c r="AH4609" i="10"/>
  <c r="AG4609" i="10"/>
  <c r="AK4608" i="10"/>
  <c r="AJ4608" i="10"/>
  <c r="AI4608" i="10"/>
  <c r="AH4608" i="10"/>
  <c r="AG4608" i="10"/>
  <c r="AK4607" i="10"/>
  <c r="AJ4607" i="10"/>
  <c r="AI4607" i="10"/>
  <c r="AH4607" i="10"/>
  <c r="AG4607" i="10"/>
  <c r="AK4606" i="10"/>
  <c r="AJ4606" i="10"/>
  <c r="AI4606" i="10"/>
  <c r="AH4606" i="10"/>
  <c r="AG4606" i="10"/>
  <c r="AK4605" i="10"/>
  <c r="AJ4605" i="10"/>
  <c r="AI4605" i="10"/>
  <c r="AH4605" i="10"/>
  <c r="AG4605" i="10"/>
  <c r="AK4604" i="10"/>
  <c r="AJ4604" i="10"/>
  <c r="AI4604" i="10"/>
  <c r="AH4604" i="10"/>
  <c r="AG4604" i="10"/>
  <c r="AK4603" i="10"/>
  <c r="AJ4603" i="10"/>
  <c r="AI4603" i="10"/>
  <c r="AH4603" i="10"/>
  <c r="AG4603" i="10"/>
  <c r="AK4602" i="10"/>
  <c r="AJ4602" i="10"/>
  <c r="AI4602" i="10"/>
  <c r="AH4602" i="10"/>
  <c r="AG4602" i="10"/>
  <c r="AK4601" i="10"/>
  <c r="AJ4601" i="10"/>
  <c r="AI4601" i="10"/>
  <c r="AH4601" i="10"/>
  <c r="AG4601" i="10"/>
  <c r="AK4600" i="10"/>
  <c r="AJ4600" i="10"/>
  <c r="AI4600" i="10"/>
  <c r="AH4600" i="10"/>
  <c r="AG4600" i="10"/>
  <c r="AK4599" i="10"/>
  <c r="AJ4599" i="10"/>
  <c r="AI4599" i="10"/>
  <c r="AH4599" i="10"/>
  <c r="AG4599" i="10"/>
  <c r="AK4598" i="10"/>
  <c r="AJ4598" i="10"/>
  <c r="AI4598" i="10"/>
  <c r="AH4598" i="10"/>
  <c r="AG4598" i="10"/>
  <c r="AK4597" i="10"/>
  <c r="AJ4597" i="10"/>
  <c r="AI4597" i="10"/>
  <c r="AH4597" i="10"/>
  <c r="AG4597" i="10"/>
  <c r="AK4596" i="10"/>
  <c r="AJ4596" i="10"/>
  <c r="AI4596" i="10"/>
  <c r="AH4596" i="10"/>
  <c r="AG4596" i="10"/>
  <c r="AK4595" i="10"/>
  <c r="AJ4595" i="10"/>
  <c r="AI4595" i="10"/>
  <c r="AH4595" i="10"/>
  <c r="AG4595" i="10"/>
  <c r="AK4594" i="10"/>
  <c r="AJ4594" i="10"/>
  <c r="AI4594" i="10"/>
  <c r="AH4594" i="10"/>
  <c r="AG4594" i="10"/>
  <c r="AK4593" i="10"/>
  <c r="AJ4593" i="10"/>
  <c r="AI4593" i="10"/>
  <c r="AH4593" i="10"/>
  <c r="AG4593" i="10"/>
  <c r="AK4592" i="10"/>
  <c r="AJ4592" i="10"/>
  <c r="AI4592" i="10"/>
  <c r="AH4592" i="10"/>
  <c r="AG4592" i="10"/>
  <c r="AK4591" i="10"/>
  <c r="AJ4591" i="10"/>
  <c r="AI4591" i="10"/>
  <c r="AH4591" i="10"/>
  <c r="AG4591" i="10"/>
  <c r="AK4590" i="10"/>
  <c r="AJ4590" i="10"/>
  <c r="AI4590" i="10"/>
  <c r="AH4590" i="10"/>
  <c r="AG4590" i="10"/>
  <c r="AK4589" i="10"/>
  <c r="AJ4589" i="10"/>
  <c r="AI4589" i="10"/>
  <c r="AH4589" i="10"/>
  <c r="AG4589" i="10"/>
  <c r="AK4588" i="10"/>
  <c r="AJ4588" i="10"/>
  <c r="AI4588" i="10"/>
  <c r="AH4588" i="10"/>
  <c r="AG4588" i="10"/>
  <c r="AK4587" i="10"/>
  <c r="AJ4587" i="10"/>
  <c r="AI4587" i="10"/>
  <c r="AH4587" i="10"/>
  <c r="AG4587" i="10"/>
  <c r="AK4586" i="10"/>
  <c r="AJ4586" i="10"/>
  <c r="AI4586" i="10"/>
  <c r="AH4586" i="10"/>
  <c r="AG4586" i="10"/>
  <c r="AK4585" i="10"/>
  <c r="AJ4585" i="10"/>
  <c r="AI4585" i="10"/>
  <c r="AH4585" i="10"/>
  <c r="AG4585" i="10"/>
  <c r="AK4584" i="10"/>
  <c r="AJ4584" i="10"/>
  <c r="AI4584" i="10"/>
  <c r="AH4584" i="10"/>
  <c r="AG4584" i="10"/>
  <c r="AK4583" i="10"/>
  <c r="AJ4583" i="10"/>
  <c r="AI4583" i="10"/>
  <c r="AH4583" i="10"/>
  <c r="AG4583" i="10"/>
  <c r="AK4582" i="10"/>
  <c r="AJ4582" i="10"/>
  <c r="AI4582" i="10"/>
  <c r="AH4582" i="10"/>
  <c r="AG4582" i="10"/>
  <c r="AK4581" i="10"/>
  <c r="AJ4581" i="10"/>
  <c r="AI4581" i="10"/>
  <c r="AH4581" i="10"/>
  <c r="AG4581" i="10"/>
  <c r="AK4580" i="10"/>
  <c r="AJ4580" i="10"/>
  <c r="AI4580" i="10"/>
  <c r="AH4580" i="10"/>
  <c r="AG4580" i="10"/>
  <c r="AK4579" i="10"/>
  <c r="AJ4579" i="10"/>
  <c r="AI4579" i="10"/>
  <c r="AH4579" i="10"/>
  <c r="AG4579" i="10"/>
  <c r="AK4578" i="10"/>
  <c r="AJ4578" i="10"/>
  <c r="AI4578" i="10"/>
  <c r="AH4578" i="10"/>
  <c r="AG4578" i="10"/>
  <c r="AK4577" i="10"/>
  <c r="AJ4577" i="10"/>
  <c r="AI4577" i="10"/>
  <c r="AH4577" i="10"/>
  <c r="AG4577" i="10"/>
  <c r="AK4576" i="10"/>
  <c r="AJ4576" i="10"/>
  <c r="AI4576" i="10"/>
  <c r="AH4576" i="10"/>
  <c r="AG4576" i="10"/>
  <c r="AK4575" i="10"/>
  <c r="AJ4575" i="10"/>
  <c r="AI4575" i="10"/>
  <c r="AH4575" i="10"/>
  <c r="AG4575" i="10"/>
  <c r="AK4574" i="10"/>
  <c r="AJ4574" i="10"/>
  <c r="AI4574" i="10"/>
  <c r="AH4574" i="10"/>
  <c r="AG4574" i="10"/>
  <c r="AK4573" i="10"/>
  <c r="AJ4573" i="10"/>
  <c r="AI4573" i="10"/>
  <c r="AH4573" i="10"/>
  <c r="AG4573" i="10"/>
  <c r="AK4572" i="10"/>
  <c r="AJ4572" i="10"/>
  <c r="AI4572" i="10"/>
  <c r="AH4572" i="10"/>
  <c r="AG4572" i="10"/>
  <c r="AK4571" i="10"/>
  <c r="AJ4571" i="10"/>
  <c r="AI4571" i="10"/>
  <c r="AH4571" i="10"/>
  <c r="AG4571" i="10"/>
  <c r="AK4570" i="10"/>
  <c r="AJ4570" i="10"/>
  <c r="AI4570" i="10"/>
  <c r="AH4570" i="10"/>
  <c r="AG4570" i="10"/>
  <c r="AK4569" i="10"/>
  <c r="AJ4569" i="10"/>
  <c r="AI4569" i="10"/>
  <c r="AH4569" i="10"/>
  <c r="AG4569" i="10"/>
  <c r="AK4568" i="10"/>
  <c r="AJ4568" i="10"/>
  <c r="AI4568" i="10"/>
  <c r="AH4568" i="10"/>
  <c r="AG4568" i="10"/>
  <c r="AK4567" i="10"/>
  <c r="AJ4567" i="10"/>
  <c r="AI4567" i="10"/>
  <c r="AH4567" i="10"/>
  <c r="AG4567" i="10"/>
  <c r="AK4566" i="10"/>
  <c r="AJ4566" i="10"/>
  <c r="AI4566" i="10"/>
  <c r="AH4566" i="10"/>
  <c r="AG4566" i="10"/>
  <c r="AK4565" i="10"/>
  <c r="AJ4565" i="10"/>
  <c r="AI4565" i="10"/>
  <c r="AH4565" i="10"/>
  <c r="AG4565" i="10"/>
  <c r="AK4564" i="10"/>
  <c r="AJ4564" i="10"/>
  <c r="AI4564" i="10"/>
  <c r="AH4564" i="10"/>
  <c r="AG4564" i="10"/>
  <c r="AK4563" i="10"/>
  <c r="AJ4563" i="10"/>
  <c r="AI4563" i="10"/>
  <c r="AH4563" i="10"/>
  <c r="AG4563" i="10"/>
  <c r="AK4562" i="10"/>
  <c r="AJ4562" i="10"/>
  <c r="AI4562" i="10"/>
  <c r="AH4562" i="10"/>
  <c r="AG4562" i="10"/>
  <c r="AK4561" i="10"/>
  <c r="AJ4561" i="10"/>
  <c r="AI4561" i="10"/>
  <c r="AH4561" i="10"/>
  <c r="AG4561" i="10"/>
  <c r="AK4560" i="10"/>
  <c r="AJ4560" i="10"/>
  <c r="AI4560" i="10"/>
  <c r="AH4560" i="10"/>
  <c r="AG4560" i="10"/>
  <c r="AK4559" i="10"/>
  <c r="AJ4559" i="10"/>
  <c r="AI4559" i="10"/>
  <c r="AH4559" i="10"/>
  <c r="AG4559" i="10"/>
  <c r="AK4558" i="10"/>
  <c r="AJ4558" i="10"/>
  <c r="AI4558" i="10"/>
  <c r="AH4558" i="10"/>
  <c r="AG4558" i="10"/>
  <c r="AK4557" i="10"/>
  <c r="AJ4557" i="10"/>
  <c r="AI4557" i="10"/>
  <c r="AH4557" i="10"/>
  <c r="AG4557" i="10"/>
  <c r="AK4556" i="10"/>
  <c r="AJ4556" i="10"/>
  <c r="AI4556" i="10"/>
  <c r="AH4556" i="10"/>
  <c r="AG4556" i="10"/>
  <c r="AK4555" i="10"/>
  <c r="AJ4555" i="10"/>
  <c r="AI4555" i="10"/>
  <c r="AH4555" i="10"/>
  <c r="AG4555" i="10"/>
  <c r="AK4554" i="10"/>
  <c r="AJ4554" i="10"/>
  <c r="AI4554" i="10"/>
  <c r="AH4554" i="10"/>
  <c r="AG4554" i="10"/>
  <c r="AK4553" i="10"/>
  <c r="AJ4553" i="10"/>
  <c r="AI4553" i="10"/>
  <c r="AH4553" i="10"/>
  <c r="AG4553" i="10"/>
  <c r="AK4552" i="10"/>
  <c r="AJ4552" i="10"/>
  <c r="AI4552" i="10"/>
  <c r="AH4552" i="10"/>
  <c r="AG4552" i="10"/>
  <c r="AK4551" i="10"/>
  <c r="AJ4551" i="10"/>
  <c r="AI4551" i="10"/>
  <c r="AH4551" i="10"/>
  <c r="AG4551" i="10"/>
  <c r="AK4550" i="10"/>
  <c r="AJ4550" i="10"/>
  <c r="AI4550" i="10"/>
  <c r="AH4550" i="10"/>
  <c r="AG4550" i="10"/>
  <c r="AK4549" i="10"/>
  <c r="AJ4549" i="10"/>
  <c r="AI4549" i="10"/>
  <c r="AH4549" i="10"/>
  <c r="AG4549" i="10"/>
  <c r="AK4548" i="10"/>
  <c r="AJ4548" i="10"/>
  <c r="AI4548" i="10"/>
  <c r="AH4548" i="10"/>
  <c r="AG4548" i="10"/>
  <c r="AK4547" i="10"/>
  <c r="AJ4547" i="10"/>
  <c r="AI4547" i="10"/>
  <c r="AH4547" i="10"/>
  <c r="AG4547" i="10"/>
  <c r="AK4546" i="10"/>
  <c r="AJ4546" i="10"/>
  <c r="AI4546" i="10"/>
  <c r="AH4546" i="10"/>
  <c r="AG4546" i="10"/>
  <c r="AK4545" i="10"/>
  <c r="AJ4545" i="10"/>
  <c r="AI4545" i="10"/>
  <c r="AH4545" i="10"/>
  <c r="AG4545" i="10"/>
  <c r="AK4544" i="10"/>
  <c r="AJ4544" i="10"/>
  <c r="AI4544" i="10"/>
  <c r="AH4544" i="10"/>
  <c r="AG4544" i="10"/>
  <c r="AK4543" i="10"/>
  <c r="AJ4543" i="10"/>
  <c r="AI4543" i="10"/>
  <c r="AH4543" i="10"/>
  <c r="AG4543" i="10"/>
  <c r="AK4542" i="10"/>
  <c r="AJ4542" i="10"/>
  <c r="AI4542" i="10"/>
  <c r="AH4542" i="10"/>
  <c r="AG4542" i="10"/>
  <c r="AK4541" i="10"/>
  <c r="AJ4541" i="10"/>
  <c r="AI4541" i="10"/>
  <c r="AH4541" i="10"/>
  <c r="AG4541" i="10"/>
  <c r="AK4540" i="10"/>
  <c r="AJ4540" i="10"/>
  <c r="AI4540" i="10"/>
  <c r="AH4540" i="10"/>
  <c r="AG4540" i="10"/>
  <c r="AK4539" i="10"/>
  <c r="AJ4539" i="10"/>
  <c r="AI4539" i="10"/>
  <c r="AH4539" i="10"/>
  <c r="AG4539" i="10"/>
  <c r="AK4538" i="10"/>
  <c r="AJ4538" i="10"/>
  <c r="AI4538" i="10"/>
  <c r="AH4538" i="10"/>
  <c r="AG4538" i="10"/>
  <c r="AK4537" i="10"/>
  <c r="AJ4537" i="10"/>
  <c r="AI4537" i="10"/>
  <c r="AH4537" i="10"/>
  <c r="AG4537" i="10"/>
  <c r="AK4536" i="10"/>
  <c r="AJ4536" i="10"/>
  <c r="AI4536" i="10"/>
  <c r="AH4536" i="10"/>
  <c r="AG4536" i="10"/>
  <c r="AK4535" i="10"/>
  <c r="AJ4535" i="10"/>
  <c r="AI4535" i="10"/>
  <c r="AH4535" i="10"/>
  <c r="AG4535" i="10"/>
  <c r="AK4534" i="10"/>
  <c r="AJ4534" i="10"/>
  <c r="AI4534" i="10"/>
  <c r="AH4534" i="10"/>
  <c r="AG4534" i="10"/>
  <c r="AK4533" i="10"/>
  <c r="AJ4533" i="10"/>
  <c r="AI4533" i="10"/>
  <c r="AH4533" i="10"/>
  <c r="AG4533" i="10"/>
  <c r="AK4532" i="10"/>
  <c r="AJ4532" i="10"/>
  <c r="AI4532" i="10"/>
  <c r="AH4532" i="10"/>
  <c r="AG4532" i="10"/>
  <c r="AK4531" i="10"/>
  <c r="AJ4531" i="10"/>
  <c r="AI4531" i="10"/>
  <c r="AH4531" i="10"/>
  <c r="AG4531" i="10"/>
  <c r="AK4530" i="10"/>
  <c r="AJ4530" i="10"/>
  <c r="AI4530" i="10"/>
  <c r="AH4530" i="10"/>
  <c r="AG4530" i="10"/>
  <c r="AK4529" i="10"/>
  <c r="AJ4529" i="10"/>
  <c r="AI4529" i="10"/>
  <c r="AH4529" i="10"/>
  <c r="AG4529" i="10"/>
  <c r="AK4528" i="10"/>
  <c r="AJ4528" i="10"/>
  <c r="AI4528" i="10"/>
  <c r="AH4528" i="10"/>
  <c r="AG4528" i="10"/>
  <c r="AK4527" i="10"/>
  <c r="AJ4527" i="10"/>
  <c r="AI4527" i="10"/>
  <c r="AH4527" i="10"/>
  <c r="AG4527" i="10"/>
  <c r="AK4526" i="10"/>
  <c r="AJ4526" i="10"/>
  <c r="AI4526" i="10"/>
  <c r="AH4526" i="10"/>
  <c r="AG4526" i="10"/>
  <c r="AK4525" i="10"/>
  <c r="AJ4525" i="10"/>
  <c r="AI4525" i="10"/>
  <c r="AH4525" i="10"/>
  <c r="AG4525" i="10"/>
  <c r="AK4524" i="10"/>
  <c r="AJ4524" i="10"/>
  <c r="AI4524" i="10"/>
  <c r="AH4524" i="10"/>
  <c r="AG4524" i="10"/>
  <c r="AK4523" i="10"/>
  <c r="AJ4523" i="10"/>
  <c r="AI4523" i="10"/>
  <c r="AH4523" i="10"/>
  <c r="AG4523" i="10"/>
  <c r="AK4522" i="10"/>
  <c r="AJ4522" i="10"/>
  <c r="AI4522" i="10"/>
  <c r="AH4522" i="10"/>
  <c r="AG4522" i="10"/>
  <c r="AK4521" i="10"/>
  <c r="AJ4521" i="10"/>
  <c r="AI4521" i="10"/>
  <c r="AH4521" i="10"/>
  <c r="AG4521" i="10"/>
  <c r="AK4520" i="10"/>
  <c r="AJ4520" i="10"/>
  <c r="AI4520" i="10"/>
  <c r="AH4520" i="10"/>
  <c r="AG4520" i="10"/>
  <c r="AK4519" i="10"/>
  <c r="AJ4519" i="10"/>
  <c r="AI4519" i="10"/>
  <c r="AH4519" i="10"/>
  <c r="AG4519" i="10"/>
  <c r="AK4518" i="10"/>
  <c r="AJ4518" i="10"/>
  <c r="AI4518" i="10"/>
  <c r="AH4518" i="10"/>
  <c r="AG4518" i="10"/>
  <c r="AK4517" i="10"/>
  <c r="AJ4517" i="10"/>
  <c r="AI4517" i="10"/>
  <c r="AH4517" i="10"/>
  <c r="AG4517" i="10"/>
  <c r="AK4516" i="10"/>
  <c r="AJ4516" i="10"/>
  <c r="AI4516" i="10"/>
  <c r="AH4516" i="10"/>
  <c r="AG4516" i="10"/>
  <c r="AK4515" i="10"/>
  <c r="AJ4515" i="10"/>
  <c r="AI4515" i="10"/>
  <c r="AH4515" i="10"/>
  <c r="AG4515" i="10"/>
  <c r="AK4514" i="10"/>
  <c r="AJ4514" i="10"/>
  <c r="AI4514" i="10"/>
  <c r="AH4514" i="10"/>
  <c r="AG4514" i="10"/>
  <c r="AK4513" i="10"/>
  <c r="AJ4513" i="10"/>
  <c r="AI4513" i="10"/>
  <c r="AH4513" i="10"/>
  <c r="AG4513" i="10"/>
  <c r="AK4512" i="10"/>
  <c r="AJ4512" i="10"/>
  <c r="AI4512" i="10"/>
  <c r="AH4512" i="10"/>
  <c r="AG4512" i="10"/>
  <c r="AK4511" i="10"/>
  <c r="AJ4511" i="10"/>
  <c r="AI4511" i="10"/>
  <c r="AH4511" i="10"/>
  <c r="AG4511" i="10"/>
  <c r="AK4510" i="10"/>
  <c r="AJ4510" i="10"/>
  <c r="AI4510" i="10"/>
  <c r="AH4510" i="10"/>
  <c r="AG4510" i="10"/>
  <c r="AK4509" i="10"/>
  <c r="AJ4509" i="10"/>
  <c r="AI4509" i="10"/>
  <c r="AH4509" i="10"/>
  <c r="AG4509" i="10"/>
  <c r="AK4508" i="10"/>
  <c r="AJ4508" i="10"/>
  <c r="AI4508" i="10"/>
  <c r="AH4508" i="10"/>
  <c r="AG4508" i="10"/>
  <c r="AK4507" i="10"/>
  <c r="AJ4507" i="10"/>
  <c r="AI4507" i="10"/>
  <c r="AH4507" i="10"/>
  <c r="AG4507" i="10"/>
  <c r="AK4506" i="10"/>
  <c r="AJ4506" i="10"/>
  <c r="AI4506" i="10"/>
  <c r="AH4506" i="10"/>
  <c r="AG4506" i="10"/>
  <c r="AK4505" i="10"/>
  <c r="AJ4505" i="10"/>
  <c r="AI4505" i="10"/>
  <c r="AH4505" i="10"/>
  <c r="AG4505" i="10"/>
  <c r="AK4504" i="10"/>
  <c r="AJ4504" i="10"/>
  <c r="AI4504" i="10"/>
  <c r="AH4504" i="10"/>
  <c r="AG4504" i="10"/>
  <c r="AK4503" i="10"/>
  <c r="AJ4503" i="10"/>
  <c r="AI4503" i="10"/>
  <c r="AH4503" i="10"/>
  <c r="AG4503" i="10"/>
  <c r="AK4502" i="10"/>
  <c r="AJ4502" i="10"/>
  <c r="AI4502" i="10"/>
  <c r="AH4502" i="10"/>
  <c r="AG4502" i="10"/>
  <c r="AK4501" i="10"/>
  <c r="AJ4501" i="10"/>
  <c r="AI4501" i="10"/>
  <c r="AH4501" i="10"/>
  <c r="AG4501" i="10"/>
  <c r="AK4500" i="10"/>
  <c r="AJ4500" i="10"/>
  <c r="AI4500" i="10"/>
  <c r="AH4500" i="10"/>
  <c r="AG4500" i="10"/>
  <c r="AK4499" i="10"/>
  <c r="AJ4499" i="10"/>
  <c r="AI4499" i="10"/>
  <c r="AH4499" i="10"/>
  <c r="AG4499" i="10"/>
  <c r="AK4498" i="10"/>
  <c r="AJ4498" i="10"/>
  <c r="AI4498" i="10"/>
  <c r="AH4498" i="10"/>
  <c r="AG4498" i="10"/>
  <c r="AK4497" i="10"/>
  <c r="AJ4497" i="10"/>
  <c r="AI4497" i="10"/>
  <c r="AH4497" i="10"/>
  <c r="AG4497" i="10"/>
  <c r="AK4496" i="10"/>
  <c r="AJ4496" i="10"/>
  <c r="AI4496" i="10"/>
  <c r="AH4496" i="10"/>
  <c r="AG4496" i="10"/>
  <c r="AK4495" i="10"/>
  <c r="AJ4495" i="10"/>
  <c r="AI4495" i="10"/>
  <c r="AH4495" i="10"/>
  <c r="AG4495" i="10"/>
  <c r="AK4494" i="10"/>
  <c r="AJ4494" i="10"/>
  <c r="AI4494" i="10"/>
  <c r="AH4494" i="10"/>
  <c r="AG4494" i="10"/>
  <c r="AK4493" i="10"/>
  <c r="AJ4493" i="10"/>
  <c r="AI4493" i="10"/>
  <c r="AH4493" i="10"/>
  <c r="AG4493" i="10"/>
  <c r="AK4492" i="10"/>
  <c r="AJ4492" i="10"/>
  <c r="AI4492" i="10"/>
  <c r="AH4492" i="10"/>
  <c r="AG4492" i="10"/>
  <c r="AK4491" i="10"/>
  <c r="AJ4491" i="10"/>
  <c r="AI4491" i="10"/>
  <c r="AH4491" i="10"/>
  <c r="AG4491" i="10"/>
  <c r="AK4490" i="10"/>
  <c r="AJ4490" i="10"/>
  <c r="AI4490" i="10"/>
  <c r="AH4490" i="10"/>
  <c r="AG4490" i="10"/>
  <c r="AK4489" i="10"/>
  <c r="AJ4489" i="10"/>
  <c r="AI4489" i="10"/>
  <c r="AH4489" i="10"/>
  <c r="AG4489" i="10"/>
  <c r="AK4488" i="10"/>
  <c r="AJ4488" i="10"/>
  <c r="AI4488" i="10"/>
  <c r="AH4488" i="10"/>
  <c r="AG4488" i="10"/>
  <c r="AK4487" i="10"/>
  <c r="AJ4487" i="10"/>
  <c r="AI4487" i="10"/>
  <c r="AH4487" i="10"/>
  <c r="AG4487" i="10"/>
  <c r="AK4486" i="10"/>
  <c r="AJ4486" i="10"/>
  <c r="AI4486" i="10"/>
  <c r="AH4486" i="10"/>
  <c r="AG4486" i="10"/>
  <c r="AK4485" i="10"/>
  <c r="AJ4485" i="10"/>
  <c r="AI4485" i="10"/>
  <c r="AH4485" i="10"/>
  <c r="AG4485" i="10"/>
  <c r="AK4484" i="10"/>
  <c r="AJ4484" i="10"/>
  <c r="AI4484" i="10"/>
  <c r="AH4484" i="10"/>
  <c r="AG4484" i="10"/>
  <c r="AK4483" i="10"/>
  <c r="AJ4483" i="10"/>
  <c r="AI4483" i="10"/>
  <c r="AH4483" i="10"/>
  <c r="AG4483" i="10"/>
  <c r="AK4482" i="10"/>
  <c r="AJ4482" i="10"/>
  <c r="AI4482" i="10"/>
  <c r="AH4482" i="10"/>
  <c r="AG4482" i="10"/>
  <c r="AK4481" i="10"/>
  <c r="AJ4481" i="10"/>
  <c r="AI4481" i="10"/>
  <c r="AH4481" i="10"/>
  <c r="AG4481" i="10"/>
  <c r="AK4480" i="10"/>
  <c r="AJ4480" i="10"/>
  <c r="AI4480" i="10"/>
  <c r="AH4480" i="10"/>
  <c r="AG4480" i="10"/>
  <c r="AK4479" i="10"/>
  <c r="AJ4479" i="10"/>
  <c r="AI4479" i="10"/>
  <c r="AH4479" i="10"/>
  <c r="AG4479" i="10"/>
  <c r="AK4478" i="10"/>
  <c r="AJ4478" i="10"/>
  <c r="AI4478" i="10"/>
  <c r="AH4478" i="10"/>
  <c r="AG4478" i="10"/>
  <c r="AK4477" i="10"/>
  <c r="AJ4477" i="10"/>
  <c r="AI4477" i="10"/>
  <c r="AH4477" i="10"/>
  <c r="AG4477" i="10"/>
  <c r="AK4476" i="10"/>
  <c r="AJ4476" i="10"/>
  <c r="AI4476" i="10"/>
  <c r="AH4476" i="10"/>
  <c r="AG4476" i="10"/>
  <c r="AK4475" i="10"/>
  <c r="AJ4475" i="10"/>
  <c r="AI4475" i="10"/>
  <c r="AH4475" i="10"/>
  <c r="AG4475" i="10"/>
  <c r="AK4474" i="10"/>
  <c r="AJ4474" i="10"/>
  <c r="AI4474" i="10"/>
  <c r="AH4474" i="10"/>
  <c r="AG4474" i="10"/>
  <c r="AK4473" i="10"/>
  <c r="AJ4473" i="10"/>
  <c r="AI4473" i="10"/>
  <c r="AH4473" i="10"/>
  <c r="AG4473" i="10"/>
  <c r="AK4472" i="10"/>
  <c r="AJ4472" i="10"/>
  <c r="AI4472" i="10"/>
  <c r="AH4472" i="10"/>
  <c r="AG4472" i="10"/>
  <c r="AK4471" i="10"/>
  <c r="AJ4471" i="10"/>
  <c r="AI4471" i="10"/>
  <c r="AH4471" i="10"/>
  <c r="AG4471" i="10"/>
  <c r="AK4470" i="10"/>
  <c r="AJ4470" i="10"/>
  <c r="AI4470" i="10"/>
  <c r="AH4470" i="10"/>
  <c r="AG4470" i="10"/>
  <c r="AK4469" i="10"/>
  <c r="AJ4469" i="10"/>
  <c r="AI4469" i="10"/>
  <c r="AH4469" i="10"/>
  <c r="AG4469" i="10"/>
  <c r="AK4468" i="10"/>
  <c r="AJ4468" i="10"/>
  <c r="AI4468" i="10"/>
  <c r="AH4468" i="10"/>
  <c r="AG4468" i="10"/>
  <c r="AK4467" i="10"/>
  <c r="AJ4467" i="10"/>
  <c r="AI4467" i="10"/>
  <c r="AH4467" i="10"/>
  <c r="AG4467" i="10"/>
  <c r="AK4466" i="10"/>
  <c r="AJ4466" i="10"/>
  <c r="AI4466" i="10"/>
  <c r="AH4466" i="10"/>
  <c r="AG4466" i="10"/>
  <c r="AK4465" i="10"/>
  <c r="AJ4465" i="10"/>
  <c r="AI4465" i="10"/>
  <c r="AH4465" i="10"/>
  <c r="AG4465" i="10"/>
  <c r="AK4464" i="10"/>
  <c r="AJ4464" i="10"/>
  <c r="AI4464" i="10"/>
  <c r="AH4464" i="10"/>
  <c r="AG4464" i="10"/>
  <c r="AK4463" i="10"/>
  <c r="AJ4463" i="10"/>
  <c r="AI4463" i="10"/>
  <c r="AH4463" i="10"/>
  <c r="AG4463" i="10"/>
  <c r="AK4462" i="10"/>
  <c r="AJ4462" i="10"/>
  <c r="AI4462" i="10"/>
  <c r="AH4462" i="10"/>
  <c r="AG4462" i="10"/>
  <c r="AK4461" i="10"/>
  <c r="AJ4461" i="10"/>
  <c r="AI4461" i="10"/>
  <c r="AH4461" i="10"/>
  <c r="AG4461" i="10"/>
  <c r="AK4460" i="10"/>
  <c r="AJ4460" i="10"/>
  <c r="AI4460" i="10"/>
  <c r="AH4460" i="10"/>
  <c r="AG4460" i="10"/>
  <c r="AK4459" i="10"/>
  <c r="AJ4459" i="10"/>
  <c r="AI4459" i="10"/>
  <c r="AH4459" i="10"/>
  <c r="AG4459" i="10"/>
  <c r="AK4458" i="10"/>
  <c r="AJ4458" i="10"/>
  <c r="AI4458" i="10"/>
  <c r="AH4458" i="10"/>
  <c r="AG4458" i="10"/>
  <c r="AK4457" i="10"/>
  <c r="AJ4457" i="10"/>
  <c r="AI4457" i="10"/>
  <c r="AH4457" i="10"/>
  <c r="AG4457" i="10"/>
  <c r="AK4456" i="10"/>
  <c r="AJ4456" i="10"/>
  <c r="AI4456" i="10"/>
  <c r="AH4456" i="10"/>
  <c r="AG4456" i="10"/>
  <c r="AK4455" i="10"/>
  <c r="AJ4455" i="10"/>
  <c r="AI4455" i="10"/>
  <c r="AH4455" i="10"/>
  <c r="AG4455" i="10"/>
  <c r="AK4454" i="10"/>
  <c r="AJ4454" i="10"/>
  <c r="AI4454" i="10"/>
  <c r="AH4454" i="10"/>
  <c r="AG4454" i="10"/>
  <c r="AK4453" i="10"/>
  <c r="AJ4453" i="10"/>
  <c r="AI4453" i="10"/>
  <c r="AH4453" i="10"/>
  <c r="AG4453" i="10"/>
  <c r="AK4452" i="10"/>
  <c r="AJ4452" i="10"/>
  <c r="AI4452" i="10"/>
  <c r="AH4452" i="10"/>
  <c r="AG4452" i="10"/>
  <c r="AK4451" i="10"/>
  <c r="AJ4451" i="10"/>
  <c r="AI4451" i="10"/>
  <c r="AH4451" i="10"/>
  <c r="AG4451" i="10"/>
  <c r="AK4450" i="10"/>
  <c r="AJ4450" i="10"/>
  <c r="AI4450" i="10"/>
  <c r="AH4450" i="10"/>
  <c r="AG4450" i="10"/>
  <c r="AK4449" i="10"/>
  <c r="AJ4449" i="10"/>
  <c r="AI4449" i="10"/>
  <c r="AH4449" i="10"/>
  <c r="AG4449" i="10"/>
  <c r="AK4448" i="10"/>
  <c r="AJ4448" i="10"/>
  <c r="AI4448" i="10"/>
  <c r="AH4448" i="10"/>
  <c r="AG4448" i="10"/>
  <c r="AK4447" i="10"/>
  <c r="AJ4447" i="10"/>
  <c r="AI4447" i="10"/>
  <c r="AH4447" i="10"/>
  <c r="AG4447" i="10"/>
  <c r="AK4446" i="10"/>
  <c r="AJ4446" i="10"/>
  <c r="AI4446" i="10"/>
  <c r="AH4446" i="10"/>
  <c r="AG4446" i="10"/>
  <c r="AK4445" i="10"/>
  <c r="AJ4445" i="10"/>
  <c r="AI4445" i="10"/>
  <c r="AH4445" i="10"/>
  <c r="AG4445" i="10"/>
  <c r="AK4444" i="10"/>
  <c r="AJ4444" i="10"/>
  <c r="AI4444" i="10"/>
  <c r="AH4444" i="10"/>
  <c r="AG4444" i="10"/>
  <c r="AK4443" i="10"/>
  <c r="AJ4443" i="10"/>
  <c r="AI4443" i="10"/>
  <c r="AH4443" i="10"/>
  <c r="AG4443" i="10"/>
  <c r="AK4442" i="10"/>
  <c r="AJ4442" i="10"/>
  <c r="AI4442" i="10"/>
  <c r="AH4442" i="10"/>
  <c r="AG4442" i="10"/>
  <c r="AK4441" i="10"/>
  <c r="AJ4441" i="10"/>
  <c r="AI4441" i="10"/>
  <c r="AH4441" i="10"/>
  <c r="AG4441" i="10"/>
  <c r="AK4440" i="10"/>
  <c r="AJ4440" i="10"/>
  <c r="AI4440" i="10"/>
  <c r="AH4440" i="10"/>
  <c r="AG4440" i="10"/>
  <c r="AK4439" i="10"/>
  <c r="AJ4439" i="10"/>
  <c r="AI4439" i="10"/>
  <c r="AH4439" i="10"/>
  <c r="AG4439" i="10"/>
  <c r="AK4438" i="10"/>
  <c r="AJ4438" i="10"/>
  <c r="AI4438" i="10"/>
  <c r="AH4438" i="10"/>
  <c r="AG4438" i="10"/>
  <c r="AK4437" i="10"/>
  <c r="AJ4437" i="10"/>
  <c r="AI4437" i="10"/>
  <c r="AH4437" i="10"/>
  <c r="AG4437" i="10"/>
  <c r="AK4436" i="10"/>
  <c r="AJ4436" i="10"/>
  <c r="AI4436" i="10"/>
  <c r="AH4436" i="10"/>
  <c r="AG4436" i="10"/>
  <c r="AK4435" i="10"/>
  <c r="AJ4435" i="10"/>
  <c r="AI4435" i="10"/>
  <c r="AH4435" i="10"/>
  <c r="AG4435" i="10"/>
  <c r="AK4434" i="10"/>
  <c r="AJ4434" i="10"/>
  <c r="AI4434" i="10"/>
  <c r="AH4434" i="10"/>
  <c r="AG4434" i="10"/>
  <c r="AK4433" i="10"/>
  <c r="AJ4433" i="10"/>
  <c r="AI4433" i="10"/>
  <c r="AH4433" i="10"/>
  <c r="AG4433" i="10"/>
  <c r="AK4432" i="10"/>
  <c r="AJ4432" i="10"/>
  <c r="AI4432" i="10"/>
  <c r="AH4432" i="10"/>
  <c r="AG4432" i="10"/>
  <c r="AK4431" i="10"/>
  <c r="AJ4431" i="10"/>
  <c r="AI4431" i="10"/>
  <c r="AH4431" i="10"/>
  <c r="AG4431" i="10"/>
  <c r="AK4430" i="10"/>
  <c r="AJ4430" i="10"/>
  <c r="AI4430" i="10"/>
  <c r="AH4430" i="10"/>
  <c r="AG4430" i="10"/>
  <c r="AK4429" i="10"/>
  <c r="AJ4429" i="10"/>
  <c r="AI4429" i="10"/>
  <c r="AH4429" i="10"/>
  <c r="AG4429" i="10"/>
  <c r="AK4428" i="10"/>
  <c r="AJ4428" i="10"/>
  <c r="AI4428" i="10"/>
  <c r="AH4428" i="10"/>
  <c r="AG4428" i="10"/>
  <c r="AK4427" i="10"/>
  <c r="AJ4427" i="10"/>
  <c r="AI4427" i="10"/>
  <c r="AH4427" i="10"/>
  <c r="AG4427" i="10"/>
  <c r="AK4426" i="10"/>
  <c r="AJ4426" i="10"/>
  <c r="AI4426" i="10"/>
  <c r="AH4426" i="10"/>
  <c r="AG4426" i="10"/>
  <c r="AK4425" i="10"/>
  <c r="AJ4425" i="10"/>
  <c r="AI4425" i="10"/>
  <c r="AH4425" i="10"/>
  <c r="AG4425" i="10"/>
  <c r="AK4424" i="10"/>
  <c r="AJ4424" i="10"/>
  <c r="AI4424" i="10"/>
  <c r="AH4424" i="10"/>
  <c r="AG4424" i="10"/>
  <c r="AK4423" i="10"/>
  <c r="AJ4423" i="10"/>
  <c r="AI4423" i="10"/>
  <c r="AH4423" i="10"/>
  <c r="AG4423" i="10"/>
  <c r="AK4422" i="10"/>
  <c r="AJ4422" i="10"/>
  <c r="AI4422" i="10"/>
  <c r="AH4422" i="10"/>
  <c r="AG4422" i="10"/>
  <c r="AK4421" i="10"/>
  <c r="AJ4421" i="10"/>
  <c r="AI4421" i="10"/>
  <c r="AH4421" i="10"/>
  <c r="AG4421" i="10"/>
  <c r="AK4420" i="10"/>
  <c r="AJ4420" i="10"/>
  <c r="AI4420" i="10"/>
  <c r="AH4420" i="10"/>
  <c r="AG4420" i="10"/>
  <c r="AK4419" i="10"/>
  <c r="AJ4419" i="10"/>
  <c r="AI4419" i="10"/>
  <c r="AH4419" i="10"/>
  <c r="AG4419" i="10"/>
  <c r="AK4418" i="10"/>
  <c r="AJ4418" i="10"/>
  <c r="AI4418" i="10"/>
  <c r="AH4418" i="10"/>
  <c r="AG4418" i="10"/>
  <c r="AK4417" i="10"/>
  <c r="AJ4417" i="10"/>
  <c r="AI4417" i="10"/>
  <c r="AH4417" i="10"/>
  <c r="AG4417" i="10"/>
  <c r="AK4416" i="10"/>
  <c r="AJ4416" i="10"/>
  <c r="AI4416" i="10"/>
  <c r="AH4416" i="10"/>
  <c r="AG4416" i="10"/>
  <c r="AK4415" i="10"/>
  <c r="AJ4415" i="10"/>
  <c r="AI4415" i="10"/>
  <c r="AH4415" i="10"/>
  <c r="AG4415" i="10"/>
  <c r="AK4414" i="10"/>
  <c r="AJ4414" i="10"/>
  <c r="AI4414" i="10"/>
  <c r="AH4414" i="10"/>
  <c r="AG4414" i="10"/>
  <c r="AK4413" i="10"/>
  <c r="AJ4413" i="10"/>
  <c r="AI4413" i="10"/>
  <c r="AH4413" i="10"/>
  <c r="AG4413" i="10"/>
  <c r="AK4412" i="10"/>
  <c r="AJ4412" i="10"/>
  <c r="AI4412" i="10"/>
  <c r="AH4412" i="10"/>
  <c r="AG4412" i="10"/>
  <c r="AK4411" i="10"/>
  <c r="AJ4411" i="10"/>
  <c r="AI4411" i="10"/>
  <c r="AH4411" i="10"/>
  <c r="AG4411" i="10"/>
  <c r="AK4410" i="10"/>
  <c r="AJ4410" i="10"/>
  <c r="AI4410" i="10"/>
  <c r="AH4410" i="10"/>
  <c r="AG4410" i="10"/>
  <c r="AK4409" i="10"/>
  <c r="AJ4409" i="10"/>
  <c r="AI4409" i="10"/>
  <c r="AH4409" i="10"/>
  <c r="AG4409" i="10"/>
  <c r="AK4408" i="10"/>
  <c r="AJ4408" i="10"/>
  <c r="AI4408" i="10"/>
  <c r="AH4408" i="10"/>
  <c r="AG4408" i="10"/>
  <c r="AK4407" i="10"/>
  <c r="AJ4407" i="10"/>
  <c r="AI4407" i="10"/>
  <c r="AH4407" i="10"/>
  <c r="AG4407" i="10"/>
  <c r="AK4406" i="10"/>
  <c r="AJ4406" i="10"/>
  <c r="AI4406" i="10"/>
  <c r="AH4406" i="10"/>
  <c r="AG4406" i="10"/>
  <c r="AK4405" i="10"/>
  <c r="AJ4405" i="10"/>
  <c r="AI4405" i="10"/>
  <c r="AH4405" i="10"/>
  <c r="AG4405" i="10"/>
  <c r="AK4404" i="10"/>
  <c r="AJ4404" i="10"/>
  <c r="AI4404" i="10"/>
  <c r="AH4404" i="10"/>
  <c r="AG4404" i="10"/>
  <c r="AK4403" i="10"/>
  <c r="AJ4403" i="10"/>
  <c r="AI4403" i="10"/>
  <c r="AH4403" i="10"/>
  <c r="AG4403" i="10"/>
  <c r="AK4402" i="10"/>
  <c r="AJ4402" i="10"/>
  <c r="AI4402" i="10"/>
  <c r="AH4402" i="10"/>
  <c r="AG4402" i="10"/>
  <c r="AK4401" i="10"/>
  <c r="AJ4401" i="10"/>
  <c r="AI4401" i="10"/>
  <c r="AH4401" i="10"/>
  <c r="AG4401" i="10"/>
  <c r="AK4400" i="10"/>
  <c r="AJ4400" i="10"/>
  <c r="AI4400" i="10"/>
  <c r="AH4400" i="10"/>
  <c r="AG4400" i="10"/>
  <c r="AK4399" i="10"/>
  <c r="AJ4399" i="10"/>
  <c r="AI4399" i="10"/>
  <c r="AH4399" i="10"/>
  <c r="AG4399" i="10"/>
  <c r="AK4398" i="10"/>
  <c r="AJ4398" i="10"/>
  <c r="AI4398" i="10"/>
  <c r="AH4398" i="10"/>
  <c r="AG4398" i="10"/>
  <c r="AK4397" i="10"/>
  <c r="AJ4397" i="10"/>
  <c r="AI4397" i="10"/>
  <c r="AH4397" i="10"/>
  <c r="AG4397" i="10"/>
  <c r="AK4396" i="10"/>
  <c r="AJ4396" i="10"/>
  <c r="AI4396" i="10"/>
  <c r="AH4396" i="10"/>
  <c r="AG4396" i="10"/>
  <c r="AK4395" i="10"/>
  <c r="AJ4395" i="10"/>
  <c r="AI4395" i="10"/>
  <c r="AH4395" i="10"/>
  <c r="AG4395" i="10"/>
  <c r="AK4394" i="10"/>
  <c r="AJ4394" i="10"/>
  <c r="AI4394" i="10"/>
  <c r="AH4394" i="10"/>
  <c r="AG4394" i="10"/>
  <c r="AK4393" i="10"/>
  <c r="AJ4393" i="10"/>
  <c r="AI4393" i="10"/>
  <c r="AH4393" i="10"/>
  <c r="AG4393" i="10"/>
  <c r="AK4392" i="10"/>
  <c r="AJ4392" i="10"/>
  <c r="AI4392" i="10"/>
  <c r="AH4392" i="10"/>
  <c r="AG4392" i="10"/>
  <c r="AK4391" i="10"/>
  <c r="AJ4391" i="10"/>
  <c r="AI4391" i="10"/>
  <c r="AH4391" i="10"/>
  <c r="AG4391" i="10"/>
  <c r="AK4390" i="10"/>
  <c r="AJ4390" i="10"/>
  <c r="AI4390" i="10"/>
  <c r="AH4390" i="10"/>
  <c r="AG4390" i="10"/>
  <c r="AK4389" i="10"/>
  <c r="AJ4389" i="10"/>
  <c r="AI4389" i="10"/>
  <c r="AH4389" i="10"/>
  <c r="AG4389" i="10"/>
  <c r="AK4388" i="10"/>
  <c r="AJ4388" i="10"/>
  <c r="AI4388" i="10"/>
  <c r="AH4388" i="10"/>
  <c r="AG4388" i="10"/>
  <c r="AK4387" i="10"/>
  <c r="AJ4387" i="10"/>
  <c r="AI4387" i="10"/>
  <c r="AH4387" i="10"/>
  <c r="AG4387" i="10"/>
  <c r="AK4386" i="10"/>
  <c r="AJ4386" i="10"/>
  <c r="AI4386" i="10"/>
  <c r="AH4386" i="10"/>
  <c r="AG4386" i="10"/>
  <c r="AK4385" i="10"/>
  <c r="AJ4385" i="10"/>
  <c r="AI4385" i="10"/>
  <c r="AH4385" i="10"/>
  <c r="AG4385" i="10"/>
  <c r="AK4384" i="10"/>
  <c r="AJ4384" i="10"/>
  <c r="AI4384" i="10"/>
  <c r="AH4384" i="10"/>
  <c r="AG4384" i="10"/>
  <c r="AK4383" i="10"/>
  <c r="AJ4383" i="10"/>
  <c r="AI4383" i="10"/>
  <c r="AH4383" i="10"/>
  <c r="AG4383" i="10"/>
  <c r="AK4382" i="10"/>
  <c r="AJ4382" i="10"/>
  <c r="AI4382" i="10"/>
  <c r="AH4382" i="10"/>
  <c r="AG4382" i="10"/>
  <c r="AK4381" i="10"/>
  <c r="AJ4381" i="10"/>
  <c r="AI4381" i="10"/>
  <c r="AH4381" i="10"/>
  <c r="AG4381" i="10"/>
  <c r="AK4380" i="10"/>
  <c r="AJ4380" i="10"/>
  <c r="AI4380" i="10"/>
  <c r="AH4380" i="10"/>
  <c r="AG4380" i="10"/>
  <c r="AK4379" i="10"/>
  <c r="AJ4379" i="10"/>
  <c r="AI4379" i="10"/>
  <c r="AH4379" i="10"/>
  <c r="AG4379" i="10"/>
  <c r="AK4378" i="10"/>
  <c r="AJ4378" i="10"/>
  <c r="AI4378" i="10"/>
  <c r="AH4378" i="10"/>
  <c r="AG4378" i="10"/>
  <c r="AK4377" i="10"/>
  <c r="AJ4377" i="10"/>
  <c r="AI4377" i="10"/>
  <c r="AH4377" i="10"/>
  <c r="AG4377" i="10"/>
  <c r="AK4376" i="10"/>
  <c r="AJ4376" i="10"/>
  <c r="AI4376" i="10"/>
  <c r="AH4376" i="10"/>
  <c r="AG4376" i="10"/>
  <c r="AK4375" i="10"/>
  <c r="AJ4375" i="10"/>
  <c r="AI4375" i="10"/>
  <c r="AH4375" i="10"/>
  <c r="AG4375" i="10"/>
  <c r="AK4374" i="10"/>
  <c r="AJ4374" i="10"/>
  <c r="AI4374" i="10"/>
  <c r="AH4374" i="10"/>
  <c r="AG4374" i="10"/>
  <c r="AK4373" i="10"/>
  <c r="AJ4373" i="10"/>
  <c r="AI4373" i="10"/>
  <c r="AH4373" i="10"/>
  <c r="AG4373" i="10"/>
  <c r="AK4372" i="10"/>
  <c r="AJ4372" i="10"/>
  <c r="AI4372" i="10"/>
  <c r="AH4372" i="10"/>
  <c r="AG4372" i="10"/>
  <c r="AK4371" i="10"/>
  <c r="AJ4371" i="10"/>
  <c r="AI4371" i="10"/>
  <c r="AH4371" i="10"/>
  <c r="AG4371" i="10"/>
  <c r="AK4370" i="10"/>
  <c r="AJ4370" i="10"/>
  <c r="AI4370" i="10"/>
  <c r="AH4370" i="10"/>
  <c r="AG4370" i="10"/>
  <c r="AK4369" i="10"/>
  <c r="AJ4369" i="10"/>
  <c r="AI4369" i="10"/>
  <c r="AH4369" i="10"/>
  <c r="AG4369" i="10"/>
  <c r="AK4368" i="10"/>
  <c r="AJ4368" i="10"/>
  <c r="AI4368" i="10"/>
  <c r="AH4368" i="10"/>
  <c r="AG4368" i="10"/>
  <c r="AK4367" i="10"/>
  <c r="AJ4367" i="10"/>
  <c r="AI4367" i="10"/>
  <c r="AH4367" i="10"/>
  <c r="AG4367" i="10"/>
  <c r="AK4366" i="10"/>
  <c r="AJ4366" i="10"/>
  <c r="AI4366" i="10"/>
  <c r="AH4366" i="10"/>
  <c r="AG4366" i="10"/>
  <c r="AK4365" i="10"/>
  <c r="AJ4365" i="10"/>
  <c r="AI4365" i="10"/>
  <c r="AH4365" i="10"/>
  <c r="AG4365" i="10"/>
  <c r="AK4364" i="10"/>
  <c r="AJ4364" i="10"/>
  <c r="AI4364" i="10"/>
  <c r="AH4364" i="10"/>
  <c r="AG4364" i="10"/>
  <c r="AK4363" i="10"/>
  <c r="AJ4363" i="10"/>
  <c r="AI4363" i="10"/>
  <c r="AH4363" i="10"/>
  <c r="AG4363" i="10"/>
  <c r="AK4362" i="10"/>
  <c r="AJ4362" i="10"/>
  <c r="AI4362" i="10"/>
  <c r="AH4362" i="10"/>
  <c r="AG4362" i="10"/>
  <c r="AK4361" i="10"/>
  <c r="AJ4361" i="10"/>
  <c r="AI4361" i="10"/>
  <c r="AH4361" i="10"/>
  <c r="AG4361" i="10"/>
  <c r="AK4360" i="10"/>
  <c r="AJ4360" i="10"/>
  <c r="AI4360" i="10"/>
  <c r="AH4360" i="10"/>
  <c r="AG4360" i="10"/>
  <c r="AK4359" i="10"/>
  <c r="AJ4359" i="10"/>
  <c r="AI4359" i="10"/>
  <c r="AH4359" i="10"/>
  <c r="AG4359" i="10"/>
  <c r="AK4358" i="10"/>
  <c r="AJ4358" i="10"/>
  <c r="AI4358" i="10"/>
  <c r="AH4358" i="10"/>
  <c r="AG4358" i="10"/>
  <c r="AK4357" i="10"/>
  <c r="AJ4357" i="10"/>
  <c r="AI4357" i="10"/>
  <c r="AH4357" i="10"/>
  <c r="AG4357" i="10"/>
  <c r="AK4356" i="10"/>
  <c r="AJ4356" i="10"/>
  <c r="AI4356" i="10"/>
  <c r="AH4356" i="10"/>
  <c r="AG4356" i="10"/>
  <c r="AK4355" i="10"/>
  <c r="AJ4355" i="10"/>
  <c r="AI4355" i="10"/>
  <c r="AH4355" i="10"/>
  <c r="AG4355" i="10"/>
  <c r="AK4354" i="10"/>
  <c r="AJ4354" i="10"/>
  <c r="AI4354" i="10"/>
  <c r="AH4354" i="10"/>
  <c r="AG4354" i="10"/>
  <c r="AK4353" i="10"/>
  <c r="AJ4353" i="10"/>
  <c r="AI4353" i="10"/>
  <c r="AH4353" i="10"/>
  <c r="AG4353" i="10"/>
  <c r="AK4352" i="10"/>
  <c r="AJ4352" i="10"/>
  <c r="AI4352" i="10"/>
  <c r="AH4352" i="10"/>
  <c r="AG4352" i="10"/>
  <c r="AK4351" i="10"/>
  <c r="AJ4351" i="10"/>
  <c r="AI4351" i="10"/>
  <c r="AH4351" i="10"/>
  <c r="AG4351" i="10"/>
  <c r="AK4350" i="10"/>
  <c r="AJ4350" i="10"/>
  <c r="AI4350" i="10"/>
  <c r="AH4350" i="10"/>
  <c r="AG4350" i="10"/>
  <c r="AK4349" i="10"/>
  <c r="AJ4349" i="10"/>
  <c r="AI4349" i="10"/>
  <c r="AH4349" i="10"/>
  <c r="AG4349" i="10"/>
  <c r="AK4348" i="10"/>
  <c r="AJ4348" i="10"/>
  <c r="AI4348" i="10"/>
  <c r="AH4348" i="10"/>
  <c r="AG4348" i="10"/>
  <c r="AK4347" i="10"/>
  <c r="AJ4347" i="10"/>
  <c r="AI4347" i="10"/>
  <c r="AH4347" i="10"/>
  <c r="AG4347" i="10"/>
  <c r="AK4346" i="10"/>
  <c r="AJ4346" i="10"/>
  <c r="AI4346" i="10"/>
  <c r="AH4346" i="10"/>
  <c r="AG4346" i="10"/>
  <c r="AK4345" i="10"/>
  <c r="AJ4345" i="10"/>
  <c r="AI4345" i="10"/>
  <c r="AH4345" i="10"/>
  <c r="AG4345" i="10"/>
  <c r="AK4344" i="10"/>
  <c r="AJ4344" i="10"/>
  <c r="AI4344" i="10"/>
  <c r="AH4344" i="10"/>
  <c r="AG4344" i="10"/>
  <c r="AK4343" i="10"/>
  <c r="AJ4343" i="10"/>
  <c r="AI4343" i="10"/>
  <c r="AH4343" i="10"/>
  <c r="AG4343" i="10"/>
  <c r="AK4342" i="10"/>
  <c r="AJ4342" i="10"/>
  <c r="AI4342" i="10"/>
  <c r="AH4342" i="10"/>
  <c r="AG4342" i="10"/>
  <c r="AK4341" i="10"/>
  <c r="AJ4341" i="10"/>
  <c r="AI4341" i="10"/>
  <c r="AH4341" i="10"/>
  <c r="AG4341" i="10"/>
  <c r="AK4340" i="10"/>
  <c r="AJ4340" i="10"/>
  <c r="AI4340" i="10"/>
  <c r="AH4340" i="10"/>
  <c r="AG4340" i="10"/>
  <c r="AK4339" i="10"/>
  <c r="AJ4339" i="10"/>
  <c r="AI4339" i="10"/>
  <c r="AH4339" i="10"/>
  <c r="AG4339" i="10"/>
  <c r="AK4338" i="10"/>
  <c r="AJ4338" i="10"/>
  <c r="AI4338" i="10"/>
  <c r="AH4338" i="10"/>
  <c r="AG4338" i="10"/>
  <c r="AK4337" i="10"/>
  <c r="AJ4337" i="10"/>
  <c r="AI4337" i="10"/>
  <c r="AH4337" i="10"/>
  <c r="AG4337" i="10"/>
  <c r="AK4336" i="10"/>
  <c r="AJ4336" i="10"/>
  <c r="AI4336" i="10"/>
  <c r="AH4336" i="10"/>
  <c r="AG4336" i="10"/>
  <c r="AK4335" i="10"/>
  <c r="AJ4335" i="10"/>
  <c r="AI4335" i="10"/>
  <c r="AH4335" i="10"/>
  <c r="AG4335" i="10"/>
  <c r="AK4334" i="10"/>
  <c r="AJ4334" i="10"/>
  <c r="AI4334" i="10"/>
  <c r="AH4334" i="10"/>
  <c r="AG4334" i="10"/>
  <c r="AK4333" i="10"/>
  <c r="AJ4333" i="10"/>
  <c r="AI4333" i="10"/>
  <c r="AH4333" i="10"/>
  <c r="AG4333" i="10"/>
  <c r="AK4332" i="10"/>
  <c r="AJ4332" i="10"/>
  <c r="AI4332" i="10"/>
  <c r="AH4332" i="10"/>
  <c r="AG4332" i="10"/>
  <c r="AK4331" i="10"/>
  <c r="AJ4331" i="10"/>
  <c r="AI4331" i="10"/>
  <c r="AH4331" i="10"/>
  <c r="AG4331" i="10"/>
  <c r="AK4330" i="10"/>
  <c r="AJ4330" i="10"/>
  <c r="AI4330" i="10"/>
  <c r="AH4330" i="10"/>
  <c r="AG4330" i="10"/>
  <c r="AK4329" i="10"/>
  <c r="AJ4329" i="10"/>
  <c r="AI4329" i="10"/>
  <c r="AH4329" i="10"/>
  <c r="AG4329" i="10"/>
  <c r="AK4328" i="10"/>
  <c r="AJ4328" i="10"/>
  <c r="AI4328" i="10"/>
  <c r="AH4328" i="10"/>
  <c r="AG4328" i="10"/>
  <c r="AK4327" i="10"/>
  <c r="AJ4327" i="10"/>
  <c r="AI4327" i="10"/>
  <c r="AH4327" i="10"/>
  <c r="AG4327" i="10"/>
  <c r="AK4326" i="10"/>
  <c r="AJ4326" i="10"/>
  <c r="AI4326" i="10"/>
  <c r="AH4326" i="10"/>
  <c r="AG4326" i="10"/>
  <c r="AK4325" i="10"/>
  <c r="AJ4325" i="10"/>
  <c r="AI4325" i="10"/>
  <c r="AH4325" i="10"/>
  <c r="AG4325" i="10"/>
  <c r="AK4324" i="10"/>
  <c r="AJ4324" i="10"/>
  <c r="AI4324" i="10"/>
  <c r="AH4324" i="10"/>
  <c r="AG4324" i="10"/>
  <c r="AK4323" i="10"/>
  <c r="AJ4323" i="10"/>
  <c r="AI4323" i="10"/>
  <c r="AH4323" i="10"/>
  <c r="AG4323" i="10"/>
  <c r="AK4322" i="10"/>
  <c r="AJ4322" i="10"/>
  <c r="AI4322" i="10"/>
  <c r="AH4322" i="10"/>
  <c r="AG4322" i="10"/>
  <c r="AK4321" i="10"/>
  <c r="AJ4321" i="10"/>
  <c r="AI4321" i="10"/>
  <c r="AH4321" i="10"/>
  <c r="AG4321" i="10"/>
  <c r="AK4320" i="10"/>
  <c r="AJ4320" i="10"/>
  <c r="AI4320" i="10"/>
  <c r="AH4320" i="10"/>
  <c r="AG4320" i="10"/>
  <c r="AK4319" i="10"/>
  <c r="AJ4319" i="10"/>
  <c r="AI4319" i="10"/>
  <c r="AH4319" i="10"/>
  <c r="AG4319" i="10"/>
  <c r="AK4318" i="10"/>
  <c r="AJ4318" i="10"/>
  <c r="AI4318" i="10"/>
  <c r="AH4318" i="10"/>
  <c r="AG4318" i="10"/>
  <c r="AK4317" i="10"/>
  <c r="AJ4317" i="10"/>
  <c r="AI4317" i="10"/>
  <c r="AH4317" i="10"/>
  <c r="AG4317" i="10"/>
  <c r="AK4316" i="10"/>
  <c r="AJ4316" i="10"/>
  <c r="AI4316" i="10"/>
  <c r="AH4316" i="10"/>
  <c r="AG4316" i="10"/>
  <c r="AK4315" i="10"/>
  <c r="AJ4315" i="10"/>
  <c r="AI4315" i="10"/>
  <c r="AH4315" i="10"/>
  <c r="AG4315" i="10"/>
  <c r="AK4314" i="10"/>
  <c r="AJ4314" i="10"/>
  <c r="AI4314" i="10"/>
  <c r="AH4314" i="10"/>
  <c r="AG4314" i="10"/>
  <c r="AK4313" i="10"/>
  <c r="AJ4313" i="10"/>
  <c r="AI4313" i="10"/>
  <c r="AH4313" i="10"/>
  <c r="AG4313" i="10"/>
  <c r="AK4312" i="10"/>
  <c r="AJ4312" i="10"/>
  <c r="AI4312" i="10"/>
  <c r="AH4312" i="10"/>
  <c r="AG4312" i="10"/>
  <c r="AK4311" i="10"/>
  <c r="AJ4311" i="10"/>
  <c r="AI4311" i="10"/>
  <c r="AH4311" i="10"/>
  <c r="AG4311" i="10"/>
  <c r="AK4310" i="10"/>
  <c r="AJ4310" i="10"/>
  <c r="AI4310" i="10"/>
  <c r="AH4310" i="10"/>
  <c r="AG4310" i="10"/>
  <c r="AK4309" i="10"/>
  <c r="AJ4309" i="10"/>
  <c r="AI4309" i="10"/>
  <c r="AH4309" i="10"/>
  <c r="AG4309" i="10"/>
  <c r="AK4308" i="10"/>
  <c r="AJ4308" i="10"/>
  <c r="AI4308" i="10"/>
  <c r="AH4308" i="10"/>
  <c r="AG4308" i="10"/>
  <c r="AK4307" i="10"/>
  <c r="AJ4307" i="10"/>
  <c r="AI4307" i="10"/>
  <c r="AH4307" i="10"/>
  <c r="AG4307" i="10"/>
  <c r="AK4306" i="10"/>
  <c r="AJ4306" i="10"/>
  <c r="AI4306" i="10"/>
  <c r="AH4306" i="10"/>
  <c r="AG4306" i="10"/>
  <c r="AK4305" i="10"/>
  <c r="AJ4305" i="10"/>
  <c r="AI4305" i="10"/>
  <c r="AH4305" i="10"/>
  <c r="AG4305" i="10"/>
  <c r="AK4304" i="10"/>
  <c r="AJ4304" i="10"/>
  <c r="AI4304" i="10"/>
  <c r="AH4304" i="10"/>
  <c r="AG4304" i="10"/>
  <c r="AK4303" i="10"/>
  <c r="AJ4303" i="10"/>
  <c r="AI4303" i="10"/>
  <c r="AH4303" i="10"/>
  <c r="AG4303" i="10"/>
  <c r="AK4302" i="10"/>
  <c r="AJ4302" i="10"/>
  <c r="AI4302" i="10"/>
  <c r="AH4302" i="10"/>
  <c r="AG4302" i="10"/>
  <c r="AK4301" i="10"/>
  <c r="AJ4301" i="10"/>
  <c r="AI4301" i="10"/>
  <c r="AH4301" i="10"/>
  <c r="AG4301" i="10"/>
  <c r="AK4300" i="10"/>
  <c r="AJ4300" i="10"/>
  <c r="AI4300" i="10"/>
  <c r="AH4300" i="10"/>
  <c r="AG4300" i="10"/>
  <c r="AK4299" i="10"/>
  <c r="AJ4299" i="10"/>
  <c r="AI4299" i="10"/>
  <c r="AH4299" i="10"/>
  <c r="AG4299" i="10"/>
  <c r="AK4298" i="10"/>
  <c r="AJ4298" i="10"/>
  <c r="AI4298" i="10"/>
  <c r="AH4298" i="10"/>
  <c r="AG4298" i="10"/>
  <c r="AK4297" i="10"/>
  <c r="AJ4297" i="10"/>
  <c r="AI4297" i="10"/>
  <c r="AH4297" i="10"/>
  <c r="AG4297" i="10"/>
  <c r="AK4296" i="10"/>
  <c r="AJ4296" i="10"/>
  <c r="AI4296" i="10"/>
  <c r="AH4296" i="10"/>
  <c r="AG4296" i="10"/>
  <c r="AK4295" i="10"/>
  <c r="AJ4295" i="10"/>
  <c r="AI4295" i="10"/>
  <c r="AH4295" i="10"/>
  <c r="AG4295" i="10"/>
  <c r="AK4294" i="10"/>
  <c r="AJ4294" i="10"/>
  <c r="AI4294" i="10"/>
  <c r="AH4294" i="10"/>
  <c r="AG4294" i="10"/>
  <c r="AK4293" i="10"/>
  <c r="AJ4293" i="10"/>
  <c r="AI4293" i="10"/>
  <c r="AH4293" i="10"/>
  <c r="AG4293" i="10"/>
  <c r="AK4292" i="10"/>
  <c r="AJ4292" i="10"/>
  <c r="AI4292" i="10"/>
  <c r="AH4292" i="10"/>
  <c r="AG4292" i="10"/>
  <c r="AK4291" i="10"/>
  <c r="AJ4291" i="10"/>
  <c r="AI4291" i="10"/>
  <c r="AH4291" i="10"/>
  <c r="AG4291" i="10"/>
  <c r="AK4290" i="10"/>
  <c r="AJ4290" i="10"/>
  <c r="AI4290" i="10"/>
  <c r="AH4290" i="10"/>
  <c r="AG4290" i="10"/>
  <c r="AK4289" i="10"/>
  <c r="AJ4289" i="10"/>
  <c r="AI4289" i="10"/>
  <c r="AH4289" i="10"/>
  <c r="AG4289" i="10"/>
  <c r="AK4288" i="10"/>
  <c r="AJ4288" i="10"/>
  <c r="AI4288" i="10"/>
  <c r="AH4288" i="10"/>
  <c r="AG4288" i="10"/>
  <c r="AK4287" i="10"/>
  <c r="AJ4287" i="10"/>
  <c r="AI4287" i="10"/>
  <c r="AH4287" i="10"/>
  <c r="AG4287" i="10"/>
  <c r="AK4286" i="10"/>
  <c r="AJ4286" i="10"/>
  <c r="AI4286" i="10"/>
  <c r="AH4286" i="10"/>
  <c r="AG4286" i="10"/>
  <c r="AK4285" i="10"/>
  <c r="AJ4285" i="10"/>
  <c r="AI4285" i="10"/>
  <c r="AH4285" i="10"/>
  <c r="AG4285" i="10"/>
  <c r="AK4284" i="10"/>
  <c r="AJ4284" i="10"/>
  <c r="AI4284" i="10"/>
  <c r="AH4284" i="10"/>
  <c r="AG4284" i="10"/>
  <c r="AK4283" i="10"/>
  <c r="AJ4283" i="10"/>
  <c r="AI4283" i="10"/>
  <c r="AH4283" i="10"/>
  <c r="AG4283" i="10"/>
  <c r="AK4282" i="10"/>
  <c r="AJ4282" i="10"/>
  <c r="AI4282" i="10"/>
  <c r="AH4282" i="10"/>
  <c r="AG4282" i="10"/>
  <c r="AK4281" i="10"/>
  <c r="AJ4281" i="10"/>
  <c r="AI4281" i="10"/>
  <c r="AH4281" i="10"/>
  <c r="AG4281" i="10"/>
  <c r="AK4280" i="10"/>
  <c r="AJ4280" i="10"/>
  <c r="AI4280" i="10"/>
  <c r="AH4280" i="10"/>
  <c r="AG4280" i="10"/>
  <c r="AK4279" i="10"/>
  <c r="AJ4279" i="10"/>
  <c r="AI4279" i="10"/>
  <c r="AH4279" i="10"/>
  <c r="AG4279" i="10"/>
  <c r="AK4278" i="10"/>
  <c r="AJ4278" i="10"/>
  <c r="AI4278" i="10"/>
  <c r="AH4278" i="10"/>
  <c r="AG4278" i="10"/>
  <c r="AK4277" i="10"/>
  <c r="AJ4277" i="10"/>
  <c r="AI4277" i="10"/>
  <c r="AH4277" i="10"/>
  <c r="AG4277" i="10"/>
  <c r="AK4276" i="10"/>
  <c r="AJ4276" i="10"/>
  <c r="AI4276" i="10"/>
  <c r="AH4276" i="10"/>
  <c r="AG4276" i="10"/>
  <c r="AK4275" i="10"/>
  <c r="AJ4275" i="10"/>
  <c r="AI4275" i="10"/>
  <c r="AH4275" i="10"/>
  <c r="AG4275" i="10"/>
  <c r="AK4274" i="10"/>
  <c r="AJ4274" i="10"/>
  <c r="AI4274" i="10"/>
  <c r="AH4274" i="10"/>
  <c r="AG4274" i="10"/>
  <c r="AK4273" i="10"/>
  <c r="AJ4273" i="10"/>
  <c r="AI4273" i="10"/>
  <c r="AH4273" i="10"/>
  <c r="AG4273" i="10"/>
  <c r="AK4272" i="10"/>
  <c r="AJ4272" i="10"/>
  <c r="AI4272" i="10"/>
  <c r="AH4272" i="10"/>
  <c r="AG4272" i="10"/>
  <c r="AK4271" i="10"/>
  <c r="AJ4271" i="10"/>
  <c r="AI4271" i="10"/>
  <c r="AH4271" i="10"/>
  <c r="AG4271" i="10"/>
  <c r="AK4270" i="10"/>
  <c r="AJ4270" i="10"/>
  <c r="AI4270" i="10"/>
  <c r="AH4270" i="10"/>
  <c r="AG4270" i="10"/>
  <c r="AK4269" i="10"/>
  <c r="AJ4269" i="10"/>
  <c r="AI4269" i="10"/>
  <c r="AH4269" i="10"/>
  <c r="AG4269" i="10"/>
  <c r="AK4268" i="10"/>
  <c r="AJ4268" i="10"/>
  <c r="AI4268" i="10"/>
  <c r="AH4268" i="10"/>
  <c r="AG4268" i="10"/>
  <c r="AK4267" i="10"/>
  <c r="AJ4267" i="10"/>
  <c r="AI4267" i="10"/>
  <c r="AH4267" i="10"/>
  <c r="AG4267" i="10"/>
  <c r="AK4266" i="10"/>
  <c r="AJ4266" i="10"/>
  <c r="AI4266" i="10"/>
  <c r="AH4266" i="10"/>
  <c r="AG4266" i="10"/>
  <c r="AK4265" i="10"/>
  <c r="AJ4265" i="10"/>
  <c r="AI4265" i="10"/>
  <c r="AH4265" i="10"/>
  <c r="AG4265" i="10"/>
  <c r="AK4264" i="10"/>
  <c r="AJ4264" i="10"/>
  <c r="AI4264" i="10"/>
  <c r="AH4264" i="10"/>
  <c r="AG4264" i="10"/>
  <c r="AK4263" i="10"/>
  <c r="AJ4263" i="10"/>
  <c r="AI4263" i="10"/>
  <c r="AH4263" i="10"/>
  <c r="AG4263" i="10"/>
  <c r="AK4262" i="10"/>
  <c r="AJ4262" i="10"/>
  <c r="AI4262" i="10"/>
  <c r="AH4262" i="10"/>
  <c r="AG4262" i="10"/>
  <c r="AK4261" i="10"/>
  <c r="AJ4261" i="10"/>
  <c r="AI4261" i="10"/>
  <c r="AH4261" i="10"/>
  <c r="AG4261" i="10"/>
  <c r="AK4260" i="10"/>
  <c r="AJ4260" i="10"/>
  <c r="AI4260" i="10"/>
  <c r="AH4260" i="10"/>
  <c r="AG4260" i="10"/>
  <c r="AK4259" i="10"/>
  <c r="AJ4259" i="10"/>
  <c r="AI4259" i="10"/>
  <c r="AH4259" i="10"/>
  <c r="AG4259" i="10"/>
  <c r="AK4258" i="10"/>
  <c r="AJ4258" i="10"/>
  <c r="AI4258" i="10"/>
  <c r="AH4258" i="10"/>
  <c r="AG4258" i="10"/>
  <c r="AK4257" i="10"/>
  <c r="AJ4257" i="10"/>
  <c r="AI4257" i="10"/>
  <c r="AH4257" i="10"/>
  <c r="AG4257" i="10"/>
  <c r="AK4256" i="10"/>
  <c r="AJ4256" i="10"/>
  <c r="AI4256" i="10"/>
  <c r="AH4256" i="10"/>
  <c r="AG4256" i="10"/>
  <c r="AK4255" i="10"/>
  <c r="AJ4255" i="10"/>
  <c r="AI4255" i="10"/>
  <c r="AH4255" i="10"/>
  <c r="AG4255" i="10"/>
  <c r="AK4254" i="10"/>
  <c r="AJ4254" i="10"/>
  <c r="AI4254" i="10"/>
  <c r="AH4254" i="10"/>
  <c r="AG4254" i="10"/>
  <c r="AK4253" i="10"/>
  <c r="AJ4253" i="10"/>
  <c r="AI4253" i="10"/>
  <c r="AH4253" i="10"/>
  <c r="AG4253" i="10"/>
  <c r="AK4252" i="10"/>
  <c r="AJ4252" i="10"/>
  <c r="AI4252" i="10"/>
  <c r="AH4252" i="10"/>
  <c r="AG4252" i="10"/>
  <c r="AK4251" i="10"/>
  <c r="AJ4251" i="10"/>
  <c r="AI4251" i="10"/>
  <c r="AH4251" i="10"/>
  <c r="AG4251" i="10"/>
  <c r="AK4250" i="10"/>
  <c r="AJ4250" i="10"/>
  <c r="AI4250" i="10"/>
  <c r="AH4250" i="10"/>
  <c r="AG4250" i="10"/>
  <c r="AK4249" i="10"/>
  <c r="AJ4249" i="10"/>
  <c r="AI4249" i="10"/>
  <c r="AH4249" i="10"/>
  <c r="AG4249" i="10"/>
  <c r="AK4248" i="10"/>
  <c r="AJ4248" i="10"/>
  <c r="AI4248" i="10"/>
  <c r="AH4248" i="10"/>
  <c r="AG4248" i="10"/>
  <c r="AK4247" i="10"/>
  <c r="AJ4247" i="10"/>
  <c r="AI4247" i="10"/>
  <c r="AH4247" i="10"/>
  <c r="AG4247" i="10"/>
  <c r="AK4246" i="10"/>
  <c r="AJ4246" i="10"/>
  <c r="AI4246" i="10"/>
  <c r="AH4246" i="10"/>
  <c r="AG4246" i="10"/>
  <c r="AK4245" i="10"/>
  <c r="AJ4245" i="10"/>
  <c r="AI4245" i="10"/>
  <c r="AH4245" i="10"/>
  <c r="AG4245" i="10"/>
  <c r="AK4244" i="10"/>
  <c r="AJ4244" i="10"/>
  <c r="AI4244" i="10"/>
  <c r="AH4244" i="10"/>
  <c r="AG4244" i="10"/>
  <c r="AK4243" i="10"/>
  <c r="AJ4243" i="10"/>
  <c r="AI4243" i="10"/>
  <c r="AH4243" i="10"/>
  <c r="AG4243" i="10"/>
  <c r="AK4242" i="10"/>
  <c r="AJ4242" i="10"/>
  <c r="AI4242" i="10"/>
  <c r="AH4242" i="10"/>
  <c r="AG4242" i="10"/>
  <c r="AK4241" i="10"/>
  <c r="AJ4241" i="10"/>
  <c r="AI4241" i="10"/>
  <c r="AH4241" i="10"/>
  <c r="AG4241" i="10"/>
  <c r="AK4240" i="10"/>
  <c r="AJ4240" i="10"/>
  <c r="AI4240" i="10"/>
  <c r="AH4240" i="10"/>
  <c r="AG4240" i="10"/>
  <c r="AK4239" i="10"/>
  <c r="AJ4239" i="10"/>
  <c r="AI4239" i="10"/>
  <c r="AH4239" i="10"/>
  <c r="AG4239" i="10"/>
  <c r="AK4238" i="10"/>
  <c r="AJ4238" i="10"/>
  <c r="AI4238" i="10"/>
  <c r="AH4238" i="10"/>
  <c r="AG4238" i="10"/>
  <c r="AK4237" i="10"/>
  <c r="AJ4237" i="10"/>
  <c r="AI4237" i="10"/>
  <c r="AH4237" i="10"/>
  <c r="AG4237" i="10"/>
  <c r="AK4236" i="10"/>
  <c r="AJ4236" i="10"/>
  <c r="AI4236" i="10"/>
  <c r="AH4236" i="10"/>
  <c r="AG4236" i="10"/>
  <c r="AK4235" i="10"/>
  <c r="AJ4235" i="10"/>
  <c r="AI4235" i="10"/>
  <c r="AH4235" i="10"/>
  <c r="AG4235" i="10"/>
  <c r="AK4234" i="10"/>
  <c r="AJ4234" i="10"/>
  <c r="AI4234" i="10"/>
  <c r="AH4234" i="10"/>
  <c r="AG4234" i="10"/>
  <c r="AK4233" i="10"/>
  <c r="AJ4233" i="10"/>
  <c r="AI4233" i="10"/>
  <c r="AH4233" i="10"/>
  <c r="AG4233" i="10"/>
  <c r="AK4232" i="10"/>
  <c r="AJ4232" i="10"/>
  <c r="AI4232" i="10"/>
  <c r="AH4232" i="10"/>
  <c r="AG4232" i="10"/>
  <c r="AK4231" i="10"/>
  <c r="AJ4231" i="10"/>
  <c r="AI4231" i="10"/>
  <c r="AH4231" i="10"/>
  <c r="AG4231" i="10"/>
  <c r="AK4230" i="10"/>
  <c r="AJ4230" i="10"/>
  <c r="AI4230" i="10"/>
  <c r="AH4230" i="10"/>
  <c r="AG4230" i="10"/>
  <c r="AK4229" i="10"/>
  <c r="AJ4229" i="10"/>
  <c r="AI4229" i="10"/>
  <c r="AH4229" i="10"/>
  <c r="AG4229" i="10"/>
  <c r="AK4228" i="10"/>
  <c r="AJ4228" i="10"/>
  <c r="AI4228" i="10"/>
  <c r="AH4228" i="10"/>
  <c r="AG4228" i="10"/>
  <c r="AK4227" i="10"/>
  <c r="AJ4227" i="10"/>
  <c r="AI4227" i="10"/>
  <c r="AH4227" i="10"/>
  <c r="AG4227" i="10"/>
  <c r="AK4226" i="10"/>
  <c r="AJ4226" i="10"/>
  <c r="AI4226" i="10"/>
  <c r="AH4226" i="10"/>
  <c r="AG4226" i="10"/>
  <c r="AK4225" i="10"/>
  <c r="AJ4225" i="10"/>
  <c r="AI4225" i="10"/>
  <c r="AH4225" i="10"/>
  <c r="AG4225" i="10"/>
  <c r="AK4224" i="10"/>
  <c r="AJ4224" i="10"/>
  <c r="AI4224" i="10"/>
  <c r="AH4224" i="10"/>
  <c r="AG4224" i="10"/>
  <c r="AK4223" i="10"/>
  <c r="AJ4223" i="10"/>
  <c r="AI4223" i="10"/>
  <c r="AH4223" i="10"/>
  <c r="AG4223" i="10"/>
  <c r="AK4222" i="10"/>
  <c r="AJ4222" i="10"/>
  <c r="AI4222" i="10"/>
  <c r="AH4222" i="10"/>
  <c r="AG4222" i="10"/>
  <c r="AK4221" i="10"/>
  <c r="AJ4221" i="10"/>
  <c r="AI4221" i="10"/>
  <c r="AH4221" i="10"/>
  <c r="AG4221" i="10"/>
  <c r="AK4220" i="10"/>
  <c r="AJ4220" i="10"/>
  <c r="AI4220" i="10"/>
  <c r="AH4220" i="10"/>
  <c r="AG4220" i="10"/>
  <c r="AK4219" i="10"/>
  <c r="AJ4219" i="10"/>
  <c r="AI4219" i="10"/>
  <c r="AH4219" i="10"/>
  <c r="AG4219" i="10"/>
  <c r="AK4218" i="10"/>
  <c r="AJ4218" i="10"/>
  <c r="AI4218" i="10"/>
  <c r="AH4218" i="10"/>
  <c r="AG4218" i="10"/>
  <c r="AK4217" i="10"/>
  <c r="AJ4217" i="10"/>
  <c r="AI4217" i="10"/>
  <c r="AH4217" i="10"/>
  <c r="AG4217" i="10"/>
  <c r="AK4216" i="10"/>
  <c r="AJ4216" i="10"/>
  <c r="AI4216" i="10"/>
  <c r="AH4216" i="10"/>
  <c r="AG4216" i="10"/>
  <c r="AK4215" i="10"/>
  <c r="AJ4215" i="10"/>
  <c r="AI4215" i="10"/>
  <c r="AH4215" i="10"/>
  <c r="AG4215" i="10"/>
  <c r="AK4214" i="10"/>
  <c r="AJ4214" i="10"/>
  <c r="AI4214" i="10"/>
  <c r="AH4214" i="10"/>
  <c r="AG4214" i="10"/>
  <c r="AK4213" i="10"/>
  <c r="AJ4213" i="10"/>
  <c r="AI4213" i="10"/>
  <c r="AH4213" i="10"/>
  <c r="AG4213" i="10"/>
  <c r="AK4212" i="10"/>
  <c r="AJ4212" i="10"/>
  <c r="AI4212" i="10"/>
  <c r="AH4212" i="10"/>
  <c r="AG4212" i="10"/>
  <c r="AK4211" i="10"/>
  <c r="AJ4211" i="10"/>
  <c r="AI4211" i="10"/>
  <c r="AH4211" i="10"/>
  <c r="AG4211" i="10"/>
  <c r="AK4210" i="10"/>
  <c r="AJ4210" i="10"/>
  <c r="AI4210" i="10"/>
  <c r="AH4210" i="10"/>
  <c r="AG4210" i="10"/>
  <c r="AK4209" i="10"/>
  <c r="AJ4209" i="10"/>
  <c r="AI4209" i="10"/>
  <c r="AH4209" i="10"/>
  <c r="AG4209" i="10"/>
  <c r="AK4208" i="10"/>
  <c r="AJ4208" i="10"/>
  <c r="AI4208" i="10"/>
  <c r="AH4208" i="10"/>
  <c r="AG4208" i="10"/>
  <c r="AK4207" i="10"/>
  <c r="AJ4207" i="10"/>
  <c r="AI4207" i="10"/>
  <c r="AH4207" i="10"/>
  <c r="AG4207" i="10"/>
  <c r="AK4206" i="10"/>
  <c r="AJ4206" i="10"/>
  <c r="AI4206" i="10"/>
  <c r="AH4206" i="10"/>
  <c r="AG4206" i="10"/>
  <c r="AK4205" i="10"/>
  <c r="AJ4205" i="10"/>
  <c r="AI4205" i="10"/>
  <c r="AH4205" i="10"/>
  <c r="AG4205" i="10"/>
  <c r="AK4204" i="10"/>
  <c r="AJ4204" i="10"/>
  <c r="AI4204" i="10"/>
  <c r="AH4204" i="10"/>
  <c r="AG4204" i="10"/>
  <c r="AK4203" i="10"/>
  <c r="AJ4203" i="10"/>
  <c r="AI4203" i="10"/>
  <c r="AH4203" i="10"/>
  <c r="AG4203" i="10"/>
  <c r="AK4202" i="10"/>
  <c r="AJ4202" i="10"/>
  <c r="AI4202" i="10"/>
  <c r="AH4202" i="10"/>
  <c r="AG4202" i="10"/>
  <c r="AK4201" i="10"/>
  <c r="AJ4201" i="10"/>
  <c r="AI4201" i="10"/>
  <c r="AH4201" i="10"/>
  <c r="AG4201" i="10"/>
  <c r="AK4200" i="10"/>
  <c r="AJ4200" i="10"/>
  <c r="AI4200" i="10"/>
  <c r="AH4200" i="10"/>
  <c r="AG4200" i="10"/>
  <c r="AK4199" i="10"/>
  <c r="AJ4199" i="10"/>
  <c r="AI4199" i="10"/>
  <c r="AH4199" i="10"/>
  <c r="AG4199" i="10"/>
  <c r="AK4198" i="10"/>
  <c r="AJ4198" i="10"/>
  <c r="AI4198" i="10"/>
  <c r="AH4198" i="10"/>
  <c r="AG4198" i="10"/>
  <c r="AK4197" i="10"/>
  <c r="AJ4197" i="10"/>
  <c r="AI4197" i="10"/>
  <c r="AH4197" i="10"/>
  <c r="AG4197" i="10"/>
  <c r="AK4196" i="10"/>
  <c r="AJ4196" i="10"/>
  <c r="AI4196" i="10"/>
  <c r="AH4196" i="10"/>
  <c r="AG4196" i="10"/>
  <c r="AK4195" i="10"/>
  <c r="AJ4195" i="10"/>
  <c r="AI4195" i="10"/>
  <c r="AH4195" i="10"/>
  <c r="AG4195" i="10"/>
  <c r="AK4194" i="10"/>
  <c r="AJ4194" i="10"/>
  <c r="AI4194" i="10"/>
  <c r="AH4194" i="10"/>
  <c r="AG4194" i="10"/>
  <c r="AK4193" i="10"/>
  <c r="AJ4193" i="10"/>
  <c r="AI4193" i="10"/>
  <c r="AH4193" i="10"/>
  <c r="AG4193" i="10"/>
  <c r="AK4192" i="10"/>
  <c r="AJ4192" i="10"/>
  <c r="AI4192" i="10"/>
  <c r="AH4192" i="10"/>
  <c r="AG4192" i="10"/>
  <c r="AK4191" i="10"/>
  <c r="AJ4191" i="10"/>
  <c r="AI4191" i="10"/>
  <c r="AH4191" i="10"/>
  <c r="AG4191" i="10"/>
  <c r="AK4190" i="10"/>
  <c r="AJ4190" i="10"/>
  <c r="AI4190" i="10"/>
  <c r="AH4190" i="10"/>
  <c r="AG4190" i="10"/>
  <c r="AK4189" i="10"/>
  <c r="AJ4189" i="10"/>
  <c r="AI4189" i="10"/>
  <c r="AH4189" i="10"/>
  <c r="AG4189" i="10"/>
  <c r="AK4188" i="10"/>
  <c r="AJ4188" i="10"/>
  <c r="AI4188" i="10"/>
  <c r="AH4188" i="10"/>
  <c r="AG4188" i="10"/>
  <c r="AK4187" i="10"/>
  <c r="AJ4187" i="10"/>
  <c r="AI4187" i="10"/>
  <c r="AH4187" i="10"/>
  <c r="AG4187" i="10"/>
  <c r="AK4186" i="10"/>
  <c r="AJ4186" i="10"/>
  <c r="AI4186" i="10"/>
  <c r="AH4186" i="10"/>
  <c r="AG4186" i="10"/>
  <c r="AK4185" i="10"/>
  <c r="AJ4185" i="10"/>
  <c r="AI4185" i="10"/>
  <c r="AH4185" i="10"/>
  <c r="AG4185" i="10"/>
  <c r="AK4184" i="10"/>
  <c r="AJ4184" i="10"/>
  <c r="AI4184" i="10"/>
  <c r="AH4184" i="10"/>
  <c r="AG4184" i="10"/>
  <c r="AK4183" i="10"/>
  <c r="AJ4183" i="10"/>
  <c r="AI4183" i="10"/>
  <c r="AH4183" i="10"/>
  <c r="AG4183" i="10"/>
  <c r="AK4182" i="10"/>
  <c r="AJ4182" i="10"/>
  <c r="AI4182" i="10"/>
  <c r="AH4182" i="10"/>
  <c r="AG4182" i="10"/>
  <c r="AK4181" i="10"/>
  <c r="AJ4181" i="10"/>
  <c r="AI4181" i="10"/>
  <c r="AH4181" i="10"/>
  <c r="AG4181" i="10"/>
  <c r="AK4180" i="10"/>
  <c r="AJ4180" i="10"/>
  <c r="AI4180" i="10"/>
  <c r="AH4180" i="10"/>
  <c r="AG4180" i="10"/>
  <c r="AK4179" i="10"/>
  <c r="AJ4179" i="10"/>
  <c r="AI4179" i="10"/>
  <c r="AH4179" i="10"/>
  <c r="AG4179" i="10"/>
  <c r="AK4178" i="10"/>
  <c r="AJ4178" i="10"/>
  <c r="AI4178" i="10"/>
  <c r="AH4178" i="10"/>
  <c r="AG4178" i="10"/>
  <c r="AK4177" i="10"/>
  <c r="AJ4177" i="10"/>
  <c r="AI4177" i="10"/>
  <c r="AH4177" i="10"/>
  <c r="AG4177" i="10"/>
  <c r="AK4176" i="10"/>
  <c r="AJ4176" i="10"/>
  <c r="AI4176" i="10"/>
  <c r="AH4176" i="10"/>
  <c r="AG4176" i="10"/>
  <c r="AK4175" i="10"/>
  <c r="AJ4175" i="10"/>
  <c r="AI4175" i="10"/>
  <c r="AH4175" i="10"/>
  <c r="AG4175" i="10"/>
  <c r="AK4174" i="10"/>
  <c r="AJ4174" i="10"/>
  <c r="AI4174" i="10"/>
  <c r="AH4174" i="10"/>
  <c r="AG4174" i="10"/>
  <c r="AK4173" i="10"/>
  <c r="AJ4173" i="10"/>
  <c r="AI4173" i="10"/>
  <c r="AH4173" i="10"/>
  <c r="AG4173" i="10"/>
  <c r="AK4172" i="10"/>
  <c r="AJ4172" i="10"/>
  <c r="AI4172" i="10"/>
  <c r="AH4172" i="10"/>
  <c r="AG4172" i="10"/>
  <c r="AK4171" i="10"/>
  <c r="AJ4171" i="10"/>
  <c r="AI4171" i="10"/>
  <c r="AH4171" i="10"/>
  <c r="AG4171" i="10"/>
  <c r="AK4170" i="10"/>
  <c r="AJ4170" i="10"/>
  <c r="AI4170" i="10"/>
  <c r="AH4170" i="10"/>
  <c r="AG4170" i="10"/>
  <c r="AK4169" i="10"/>
  <c r="AJ4169" i="10"/>
  <c r="AI4169" i="10"/>
  <c r="AH4169" i="10"/>
  <c r="AG4169" i="10"/>
  <c r="AK4168" i="10"/>
  <c r="AJ4168" i="10"/>
  <c r="AI4168" i="10"/>
  <c r="AH4168" i="10"/>
  <c r="AG4168" i="10"/>
  <c r="AK4167" i="10"/>
  <c r="AJ4167" i="10"/>
  <c r="AI4167" i="10"/>
  <c r="AH4167" i="10"/>
  <c r="AG4167" i="10"/>
  <c r="AK4166" i="10"/>
  <c r="AJ4166" i="10"/>
  <c r="AI4166" i="10"/>
  <c r="AH4166" i="10"/>
  <c r="AG4166" i="10"/>
  <c r="AK4165" i="10"/>
  <c r="AJ4165" i="10"/>
  <c r="AI4165" i="10"/>
  <c r="AH4165" i="10"/>
  <c r="AG4165" i="10"/>
  <c r="AK4164" i="10"/>
  <c r="AJ4164" i="10"/>
  <c r="AI4164" i="10"/>
  <c r="AH4164" i="10"/>
  <c r="AG4164" i="10"/>
  <c r="AK4163" i="10"/>
  <c r="AJ4163" i="10"/>
  <c r="AI4163" i="10"/>
  <c r="AH4163" i="10"/>
  <c r="AG4163" i="10"/>
  <c r="AK4162" i="10"/>
  <c r="AJ4162" i="10"/>
  <c r="AI4162" i="10"/>
  <c r="AH4162" i="10"/>
  <c r="AG4162" i="10"/>
  <c r="AK4161" i="10"/>
  <c r="AJ4161" i="10"/>
  <c r="AI4161" i="10"/>
  <c r="AH4161" i="10"/>
  <c r="AG4161" i="10"/>
  <c r="AK4160" i="10"/>
  <c r="AJ4160" i="10"/>
  <c r="AI4160" i="10"/>
  <c r="AH4160" i="10"/>
  <c r="AG4160" i="10"/>
  <c r="AK4159" i="10"/>
  <c r="AJ4159" i="10"/>
  <c r="AI4159" i="10"/>
  <c r="AH4159" i="10"/>
  <c r="AG4159" i="10"/>
  <c r="AK4158" i="10"/>
  <c r="AJ4158" i="10"/>
  <c r="AI4158" i="10"/>
  <c r="AH4158" i="10"/>
  <c r="AG4158" i="10"/>
  <c r="AK4157" i="10"/>
  <c r="AJ4157" i="10"/>
  <c r="AI4157" i="10"/>
  <c r="AH4157" i="10"/>
  <c r="AG4157" i="10"/>
  <c r="AK4156" i="10"/>
  <c r="AJ4156" i="10"/>
  <c r="AI4156" i="10"/>
  <c r="AH4156" i="10"/>
  <c r="AG4156" i="10"/>
  <c r="AK4155" i="10"/>
  <c r="AJ4155" i="10"/>
  <c r="AI4155" i="10"/>
  <c r="AH4155" i="10"/>
  <c r="AG4155" i="10"/>
  <c r="AK4154" i="10"/>
  <c r="AJ4154" i="10"/>
  <c r="AI4154" i="10"/>
  <c r="AH4154" i="10"/>
  <c r="AG4154" i="10"/>
  <c r="AK4153" i="10"/>
  <c r="AJ4153" i="10"/>
  <c r="AI4153" i="10"/>
  <c r="AH4153" i="10"/>
  <c r="AG4153" i="10"/>
  <c r="AK4152" i="10"/>
  <c r="AJ4152" i="10"/>
  <c r="AI4152" i="10"/>
  <c r="AH4152" i="10"/>
  <c r="AG4152" i="10"/>
  <c r="AK4151" i="10"/>
  <c r="AJ4151" i="10"/>
  <c r="AI4151" i="10"/>
  <c r="AH4151" i="10"/>
  <c r="AG4151" i="10"/>
  <c r="AK4150" i="10"/>
  <c r="AJ4150" i="10"/>
  <c r="AI4150" i="10"/>
  <c r="AH4150" i="10"/>
  <c r="AG4150" i="10"/>
  <c r="AK4149" i="10"/>
  <c r="AJ4149" i="10"/>
  <c r="AI4149" i="10"/>
  <c r="AH4149" i="10"/>
  <c r="AG4149" i="10"/>
  <c r="AK4148" i="10"/>
  <c r="AJ4148" i="10"/>
  <c r="AI4148" i="10"/>
  <c r="AH4148" i="10"/>
  <c r="AG4148" i="10"/>
  <c r="AK4147" i="10"/>
  <c r="AJ4147" i="10"/>
  <c r="AI4147" i="10"/>
  <c r="AH4147" i="10"/>
  <c r="AG4147" i="10"/>
  <c r="AK4146" i="10"/>
  <c r="AJ4146" i="10"/>
  <c r="AI4146" i="10"/>
  <c r="AH4146" i="10"/>
  <c r="AG4146" i="10"/>
  <c r="AK4145" i="10"/>
  <c r="AJ4145" i="10"/>
  <c r="AI4145" i="10"/>
  <c r="AH4145" i="10"/>
  <c r="AG4145" i="10"/>
  <c r="AK4144" i="10"/>
  <c r="AJ4144" i="10"/>
  <c r="AI4144" i="10"/>
  <c r="AH4144" i="10"/>
  <c r="AG4144" i="10"/>
  <c r="AK4143" i="10"/>
  <c r="AJ4143" i="10"/>
  <c r="AI4143" i="10"/>
  <c r="AH4143" i="10"/>
  <c r="AG4143" i="10"/>
  <c r="AK4142" i="10"/>
  <c r="AJ4142" i="10"/>
  <c r="AI4142" i="10"/>
  <c r="AH4142" i="10"/>
  <c r="AG4142" i="10"/>
  <c r="AK4141" i="10"/>
  <c r="AJ4141" i="10"/>
  <c r="AI4141" i="10"/>
  <c r="AH4141" i="10"/>
  <c r="AG4141" i="10"/>
  <c r="AK4140" i="10"/>
  <c r="AJ4140" i="10"/>
  <c r="AI4140" i="10"/>
  <c r="AH4140" i="10"/>
  <c r="AG4140" i="10"/>
  <c r="AK4139" i="10"/>
  <c r="AJ4139" i="10"/>
  <c r="AI4139" i="10"/>
  <c r="AH4139" i="10"/>
  <c r="AG4139" i="10"/>
  <c r="AK4138" i="10"/>
  <c r="AJ4138" i="10"/>
  <c r="AI4138" i="10"/>
  <c r="AH4138" i="10"/>
  <c r="AG4138" i="10"/>
  <c r="AK4137" i="10"/>
  <c r="AJ4137" i="10"/>
  <c r="AI4137" i="10"/>
  <c r="AH4137" i="10"/>
  <c r="AG4137" i="10"/>
  <c r="AK4136" i="10"/>
  <c r="AJ4136" i="10"/>
  <c r="AI4136" i="10"/>
  <c r="AH4136" i="10"/>
  <c r="AG4136" i="10"/>
  <c r="AK4135" i="10"/>
  <c r="AJ4135" i="10"/>
  <c r="AI4135" i="10"/>
  <c r="AH4135" i="10"/>
  <c r="AG4135" i="10"/>
  <c r="AK4134" i="10"/>
  <c r="AJ4134" i="10"/>
  <c r="AI4134" i="10"/>
  <c r="AH4134" i="10"/>
  <c r="AG4134" i="10"/>
  <c r="AK4133" i="10"/>
  <c r="AJ4133" i="10"/>
  <c r="AI4133" i="10"/>
  <c r="AH4133" i="10"/>
  <c r="AG4133" i="10"/>
  <c r="AK4132" i="10"/>
  <c r="AJ4132" i="10"/>
  <c r="AI4132" i="10"/>
  <c r="AH4132" i="10"/>
  <c r="AG4132" i="10"/>
  <c r="AK4131" i="10"/>
  <c r="AJ4131" i="10"/>
  <c r="AI4131" i="10"/>
  <c r="AH4131" i="10"/>
  <c r="AG4131" i="10"/>
  <c r="AK4130" i="10"/>
  <c r="AJ4130" i="10"/>
  <c r="AI4130" i="10"/>
  <c r="AH4130" i="10"/>
  <c r="AG4130" i="10"/>
  <c r="AK4129" i="10"/>
  <c r="AJ4129" i="10"/>
  <c r="AI4129" i="10"/>
  <c r="AH4129" i="10"/>
  <c r="AG4129" i="10"/>
  <c r="AK4128" i="10"/>
  <c r="AJ4128" i="10"/>
  <c r="AI4128" i="10"/>
  <c r="AH4128" i="10"/>
  <c r="AG4128" i="10"/>
  <c r="AK4127" i="10"/>
  <c r="AJ4127" i="10"/>
  <c r="AI4127" i="10"/>
  <c r="AH4127" i="10"/>
  <c r="AG4127" i="10"/>
  <c r="AK4126" i="10"/>
  <c r="AJ4126" i="10"/>
  <c r="AI4126" i="10"/>
  <c r="AH4126" i="10"/>
  <c r="AG4126" i="10"/>
  <c r="AK4125" i="10"/>
  <c r="AJ4125" i="10"/>
  <c r="AI4125" i="10"/>
  <c r="AH4125" i="10"/>
  <c r="AG4125" i="10"/>
  <c r="AK4124" i="10"/>
  <c r="AJ4124" i="10"/>
  <c r="AI4124" i="10"/>
  <c r="AH4124" i="10"/>
  <c r="AG4124" i="10"/>
  <c r="AK4123" i="10"/>
  <c r="AJ4123" i="10"/>
  <c r="AI4123" i="10"/>
  <c r="AH4123" i="10"/>
  <c r="AG4123" i="10"/>
  <c r="AK4122" i="10"/>
  <c r="AJ4122" i="10"/>
  <c r="AI4122" i="10"/>
  <c r="AH4122" i="10"/>
  <c r="AG4122" i="10"/>
  <c r="AK4121" i="10"/>
  <c r="AJ4121" i="10"/>
  <c r="AI4121" i="10"/>
  <c r="AH4121" i="10"/>
  <c r="AG4121" i="10"/>
  <c r="AK4120" i="10"/>
  <c r="AJ4120" i="10"/>
  <c r="AI4120" i="10"/>
  <c r="AH4120" i="10"/>
  <c r="AG4120" i="10"/>
  <c r="AK4119" i="10"/>
  <c r="AJ4119" i="10"/>
  <c r="AI4119" i="10"/>
  <c r="AH4119" i="10"/>
  <c r="AG4119" i="10"/>
  <c r="AK4118" i="10"/>
  <c r="AJ4118" i="10"/>
  <c r="AI4118" i="10"/>
  <c r="AH4118" i="10"/>
  <c r="AG4118" i="10"/>
  <c r="AK4117" i="10"/>
  <c r="AJ4117" i="10"/>
  <c r="AI4117" i="10"/>
  <c r="AH4117" i="10"/>
  <c r="AG4117" i="10"/>
  <c r="AK4116" i="10"/>
  <c r="AJ4116" i="10"/>
  <c r="AI4116" i="10"/>
  <c r="AH4116" i="10"/>
  <c r="AG4116" i="10"/>
  <c r="AK4115" i="10"/>
  <c r="AJ4115" i="10"/>
  <c r="AI4115" i="10"/>
  <c r="AH4115" i="10"/>
  <c r="AG4115" i="10"/>
  <c r="AK4114" i="10"/>
  <c r="AJ4114" i="10"/>
  <c r="AI4114" i="10"/>
  <c r="AH4114" i="10"/>
  <c r="AG4114" i="10"/>
  <c r="AK4113" i="10"/>
  <c r="AJ4113" i="10"/>
  <c r="AI4113" i="10"/>
  <c r="AH4113" i="10"/>
  <c r="AG4113" i="10"/>
  <c r="AK4112" i="10"/>
  <c r="AJ4112" i="10"/>
  <c r="AI4112" i="10"/>
  <c r="AH4112" i="10"/>
  <c r="AG4112" i="10"/>
  <c r="AK4111" i="10"/>
  <c r="AJ4111" i="10"/>
  <c r="AI4111" i="10"/>
  <c r="AH4111" i="10"/>
  <c r="AG4111" i="10"/>
  <c r="AK4110" i="10"/>
  <c r="AJ4110" i="10"/>
  <c r="AI4110" i="10"/>
  <c r="AH4110" i="10"/>
  <c r="AG4110" i="10"/>
  <c r="AK4109" i="10"/>
  <c r="AJ4109" i="10"/>
  <c r="AI4109" i="10"/>
  <c r="AH4109" i="10"/>
  <c r="AG4109" i="10"/>
  <c r="AK4108" i="10"/>
  <c r="AJ4108" i="10"/>
  <c r="AI4108" i="10"/>
  <c r="AH4108" i="10"/>
  <c r="AG4108" i="10"/>
  <c r="AK4107" i="10"/>
  <c r="AJ4107" i="10"/>
  <c r="AI4107" i="10"/>
  <c r="AH4107" i="10"/>
  <c r="AG4107" i="10"/>
  <c r="AK4106" i="10"/>
  <c r="AJ4106" i="10"/>
  <c r="AI4106" i="10"/>
  <c r="AH4106" i="10"/>
  <c r="AG4106" i="10"/>
  <c r="AK4105" i="10"/>
  <c r="AJ4105" i="10"/>
  <c r="AI4105" i="10"/>
  <c r="AH4105" i="10"/>
  <c r="AG4105" i="10"/>
  <c r="AK4104" i="10"/>
  <c r="AJ4104" i="10"/>
  <c r="AI4104" i="10"/>
  <c r="AH4104" i="10"/>
  <c r="AG4104" i="10"/>
  <c r="AK4103" i="10"/>
  <c r="AJ4103" i="10"/>
  <c r="AI4103" i="10"/>
  <c r="AH4103" i="10"/>
  <c r="AG4103" i="10"/>
  <c r="AK4102" i="10"/>
  <c r="AJ4102" i="10"/>
  <c r="AI4102" i="10"/>
  <c r="AH4102" i="10"/>
  <c r="AG4102" i="10"/>
  <c r="AK4101" i="10"/>
  <c r="AJ4101" i="10"/>
  <c r="AI4101" i="10"/>
  <c r="AH4101" i="10"/>
  <c r="AG4101" i="10"/>
  <c r="AK4100" i="10"/>
  <c r="AJ4100" i="10"/>
  <c r="AI4100" i="10"/>
  <c r="AH4100" i="10"/>
  <c r="AG4100" i="10"/>
  <c r="AK4099" i="10"/>
  <c r="AJ4099" i="10"/>
  <c r="AI4099" i="10"/>
  <c r="AH4099" i="10"/>
  <c r="AG4099" i="10"/>
  <c r="AK4098" i="10"/>
  <c r="AJ4098" i="10"/>
  <c r="AI4098" i="10"/>
  <c r="AH4098" i="10"/>
  <c r="AG4098" i="10"/>
  <c r="AK4097" i="10"/>
  <c r="AJ4097" i="10"/>
  <c r="AI4097" i="10"/>
  <c r="AH4097" i="10"/>
  <c r="AG4097" i="10"/>
  <c r="AK4096" i="10"/>
  <c r="AJ4096" i="10"/>
  <c r="AI4096" i="10"/>
  <c r="AH4096" i="10"/>
  <c r="AG4096" i="10"/>
  <c r="AK4095" i="10"/>
  <c r="AJ4095" i="10"/>
  <c r="AI4095" i="10"/>
  <c r="AH4095" i="10"/>
  <c r="AG4095" i="10"/>
  <c r="AK4094" i="10"/>
  <c r="AJ4094" i="10"/>
  <c r="AI4094" i="10"/>
  <c r="AH4094" i="10"/>
  <c r="AG4094" i="10"/>
  <c r="AK4093" i="10"/>
  <c r="AJ4093" i="10"/>
  <c r="AI4093" i="10"/>
  <c r="AH4093" i="10"/>
  <c r="AG4093" i="10"/>
  <c r="AK4092" i="10"/>
  <c r="AJ4092" i="10"/>
  <c r="AI4092" i="10"/>
  <c r="AH4092" i="10"/>
  <c r="AG4092" i="10"/>
  <c r="AK4091" i="10"/>
  <c r="AJ4091" i="10"/>
  <c r="AI4091" i="10"/>
  <c r="AH4091" i="10"/>
  <c r="AG4091" i="10"/>
  <c r="AK4090" i="10"/>
  <c r="AJ4090" i="10"/>
  <c r="AI4090" i="10"/>
  <c r="AH4090" i="10"/>
  <c r="AG4090" i="10"/>
  <c r="AK4089" i="10"/>
  <c r="AJ4089" i="10"/>
  <c r="AI4089" i="10"/>
  <c r="AH4089" i="10"/>
  <c r="AG4089" i="10"/>
  <c r="AK4088" i="10"/>
  <c r="AJ4088" i="10"/>
  <c r="AI4088" i="10"/>
  <c r="AH4088" i="10"/>
  <c r="AG4088" i="10"/>
  <c r="AK4087" i="10"/>
  <c r="AJ4087" i="10"/>
  <c r="AI4087" i="10"/>
  <c r="AH4087" i="10"/>
  <c r="AG4087" i="10"/>
  <c r="AK4086" i="10"/>
  <c r="AJ4086" i="10"/>
  <c r="AI4086" i="10"/>
  <c r="AH4086" i="10"/>
  <c r="AG4086" i="10"/>
  <c r="AK4085" i="10"/>
  <c r="AJ4085" i="10"/>
  <c r="AI4085" i="10"/>
  <c r="AH4085" i="10"/>
  <c r="AG4085" i="10"/>
  <c r="AK4084" i="10"/>
  <c r="AJ4084" i="10"/>
  <c r="AI4084" i="10"/>
  <c r="AH4084" i="10"/>
  <c r="AG4084" i="10"/>
  <c r="AK4083" i="10"/>
  <c r="AJ4083" i="10"/>
  <c r="AI4083" i="10"/>
  <c r="AH4083" i="10"/>
  <c r="AG4083" i="10"/>
  <c r="AK4082" i="10"/>
  <c r="AJ4082" i="10"/>
  <c r="AI4082" i="10"/>
  <c r="AH4082" i="10"/>
  <c r="AG4082" i="10"/>
  <c r="AK4081" i="10"/>
  <c r="AJ4081" i="10"/>
  <c r="AI4081" i="10"/>
  <c r="AH4081" i="10"/>
  <c r="AG4081" i="10"/>
  <c r="AK4080" i="10"/>
  <c r="AJ4080" i="10"/>
  <c r="AI4080" i="10"/>
  <c r="AH4080" i="10"/>
  <c r="AG4080" i="10"/>
  <c r="AK4079" i="10"/>
  <c r="AJ4079" i="10"/>
  <c r="AI4079" i="10"/>
  <c r="AH4079" i="10"/>
  <c r="AG4079" i="10"/>
  <c r="AK4078" i="10"/>
  <c r="AJ4078" i="10"/>
  <c r="AI4078" i="10"/>
  <c r="AH4078" i="10"/>
  <c r="AG4078" i="10"/>
  <c r="AK4077" i="10"/>
  <c r="AJ4077" i="10"/>
  <c r="AI4077" i="10"/>
  <c r="AH4077" i="10"/>
  <c r="AG4077" i="10"/>
  <c r="AK4076" i="10"/>
  <c r="AJ4076" i="10"/>
  <c r="AI4076" i="10"/>
  <c r="AH4076" i="10"/>
  <c r="AG4076" i="10"/>
  <c r="AK4075" i="10"/>
  <c r="AJ4075" i="10"/>
  <c r="AI4075" i="10"/>
  <c r="AH4075" i="10"/>
  <c r="AG4075" i="10"/>
  <c r="AK4074" i="10"/>
  <c r="AJ4074" i="10"/>
  <c r="AI4074" i="10"/>
  <c r="AH4074" i="10"/>
  <c r="AG4074" i="10"/>
  <c r="AK4073" i="10"/>
  <c r="AJ4073" i="10"/>
  <c r="AI4073" i="10"/>
  <c r="AH4073" i="10"/>
  <c r="AG4073" i="10"/>
  <c r="AK4072" i="10"/>
  <c r="AJ4072" i="10"/>
  <c r="AI4072" i="10"/>
  <c r="AH4072" i="10"/>
  <c r="AG4072" i="10"/>
  <c r="AK4071" i="10"/>
  <c r="AJ4071" i="10"/>
  <c r="AI4071" i="10"/>
  <c r="AH4071" i="10"/>
  <c r="AG4071" i="10"/>
  <c r="AK4070" i="10"/>
  <c r="AJ4070" i="10"/>
  <c r="AI4070" i="10"/>
  <c r="AH4070" i="10"/>
  <c r="AG4070" i="10"/>
  <c r="AK4069" i="10"/>
  <c r="AJ4069" i="10"/>
  <c r="AI4069" i="10"/>
  <c r="AH4069" i="10"/>
  <c r="AG4069" i="10"/>
  <c r="AK4068" i="10"/>
  <c r="AJ4068" i="10"/>
  <c r="AI4068" i="10"/>
  <c r="AH4068" i="10"/>
  <c r="AG4068" i="10"/>
  <c r="AK4067" i="10"/>
  <c r="AJ4067" i="10"/>
  <c r="AI4067" i="10"/>
  <c r="AH4067" i="10"/>
  <c r="AG4067" i="10"/>
  <c r="AK4066" i="10"/>
  <c r="AJ4066" i="10"/>
  <c r="AI4066" i="10"/>
  <c r="AH4066" i="10"/>
  <c r="AG4066" i="10"/>
  <c r="AK4065" i="10"/>
  <c r="AJ4065" i="10"/>
  <c r="AI4065" i="10"/>
  <c r="AH4065" i="10"/>
  <c r="AG4065" i="10"/>
  <c r="AK4064" i="10"/>
  <c r="AJ4064" i="10"/>
  <c r="AI4064" i="10"/>
  <c r="AH4064" i="10"/>
  <c r="AG4064" i="10"/>
  <c r="AK4063" i="10"/>
  <c r="AJ4063" i="10"/>
  <c r="AI4063" i="10"/>
  <c r="AH4063" i="10"/>
  <c r="AG4063" i="10"/>
  <c r="AK4062" i="10"/>
  <c r="AJ4062" i="10"/>
  <c r="AI4062" i="10"/>
  <c r="AH4062" i="10"/>
  <c r="AG4062" i="10"/>
  <c r="AK4061" i="10"/>
  <c r="AJ4061" i="10"/>
  <c r="AI4061" i="10"/>
  <c r="AH4061" i="10"/>
  <c r="AG4061" i="10"/>
  <c r="AK4060" i="10"/>
  <c r="AJ4060" i="10"/>
  <c r="AI4060" i="10"/>
  <c r="AH4060" i="10"/>
  <c r="AG4060" i="10"/>
  <c r="AK4059" i="10"/>
  <c r="AJ4059" i="10"/>
  <c r="AI4059" i="10"/>
  <c r="AH4059" i="10"/>
  <c r="AG4059" i="10"/>
  <c r="AK4058" i="10"/>
  <c r="AJ4058" i="10"/>
  <c r="AI4058" i="10"/>
  <c r="AH4058" i="10"/>
  <c r="AG4058" i="10"/>
  <c r="AK4057" i="10"/>
  <c r="AJ4057" i="10"/>
  <c r="AI4057" i="10"/>
  <c r="AH4057" i="10"/>
  <c r="AG4057" i="10"/>
  <c r="AK4056" i="10"/>
  <c r="AJ4056" i="10"/>
  <c r="AI4056" i="10"/>
  <c r="AH4056" i="10"/>
  <c r="AG4056" i="10"/>
  <c r="AK4055" i="10"/>
  <c r="AJ4055" i="10"/>
  <c r="AI4055" i="10"/>
  <c r="AH4055" i="10"/>
  <c r="AG4055" i="10"/>
  <c r="AK4054" i="10"/>
  <c r="AJ4054" i="10"/>
  <c r="AI4054" i="10"/>
  <c r="AH4054" i="10"/>
  <c r="AG4054" i="10"/>
  <c r="AK4053" i="10"/>
  <c r="AJ4053" i="10"/>
  <c r="AI4053" i="10"/>
  <c r="AH4053" i="10"/>
  <c r="AG4053" i="10"/>
  <c r="AK4052" i="10"/>
  <c r="AJ4052" i="10"/>
  <c r="AI4052" i="10"/>
  <c r="AH4052" i="10"/>
  <c r="AG4052" i="10"/>
  <c r="AK4051" i="10"/>
  <c r="AJ4051" i="10"/>
  <c r="AI4051" i="10"/>
  <c r="AH4051" i="10"/>
  <c r="AG4051" i="10"/>
  <c r="AK4050" i="10"/>
  <c r="AJ4050" i="10"/>
  <c r="AI4050" i="10"/>
  <c r="AH4050" i="10"/>
  <c r="AG4050" i="10"/>
  <c r="AK4049" i="10"/>
  <c r="AJ4049" i="10"/>
  <c r="AI4049" i="10"/>
  <c r="AH4049" i="10"/>
  <c r="AG4049" i="10"/>
  <c r="AK4048" i="10"/>
  <c r="AJ4048" i="10"/>
  <c r="AI4048" i="10"/>
  <c r="AH4048" i="10"/>
  <c r="AG4048" i="10"/>
  <c r="AK4047" i="10"/>
  <c r="AJ4047" i="10"/>
  <c r="AI4047" i="10"/>
  <c r="AH4047" i="10"/>
  <c r="AG4047" i="10"/>
  <c r="AK4046" i="10"/>
  <c r="AJ4046" i="10"/>
  <c r="AI4046" i="10"/>
  <c r="AH4046" i="10"/>
  <c r="AG4046" i="10"/>
  <c r="AK4045" i="10"/>
  <c r="AJ4045" i="10"/>
  <c r="AI4045" i="10"/>
  <c r="AH4045" i="10"/>
  <c r="AG4045" i="10"/>
  <c r="AK4044" i="10"/>
  <c r="AJ4044" i="10"/>
  <c r="AI4044" i="10"/>
  <c r="AH4044" i="10"/>
  <c r="AG4044" i="10"/>
  <c r="AK4043" i="10"/>
  <c r="AJ4043" i="10"/>
  <c r="AI4043" i="10"/>
  <c r="AH4043" i="10"/>
  <c r="AG4043" i="10"/>
  <c r="AK4042" i="10"/>
  <c r="AJ4042" i="10"/>
  <c r="AI4042" i="10"/>
  <c r="AH4042" i="10"/>
  <c r="AG4042" i="10"/>
  <c r="AK4041" i="10"/>
  <c r="AJ4041" i="10"/>
  <c r="AI4041" i="10"/>
  <c r="AH4041" i="10"/>
  <c r="AG4041" i="10"/>
  <c r="AK4040" i="10"/>
  <c r="AJ4040" i="10"/>
  <c r="AI4040" i="10"/>
  <c r="AH4040" i="10"/>
  <c r="AG4040" i="10"/>
  <c r="AK4039" i="10"/>
  <c r="AJ4039" i="10"/>
  <c r="AI4039" i="10"/>
  <c r="AH4039" i="10"/>
  <c r="AG4039" i="10"/>
  <c r="AK4038" i="10"/>
  <c r="AJ4038" i="10"/>
  <c r="AI4038" i="10"/>
  <c r="AH4038" i="10"/>
  <c r="AG4038" i="10"/>
  <c r="AK4037" i="10"/>
  <c r="AJ4037" i="10"/>
  <c r="AI4037" i="10"/>
  <c r="AH4037" i="10"/>
  <c r="AG4037" i="10"/>
  <c r="AK4036" i="10"/>
  <c r="AJ4036" i="10"/>
  <c r="AI4036" i="10"/>
  <c r="AH4036" i="10"/>
  <c r="AG4036" i="10"/>
  <c r="AK4035" i="10"/>
  <c r="AJ4035" i="10"/>
  <c r="AI4035" i="10"/>
  <c r="AH4035" i="10"/>
  <c r="AG4035" i="10"/>
  <c r="AK4034" i="10"/>
  <c r="AJ4034" i="10"/>
  <c r="AI4034" i="10"/>
  <c r="AH4034" i="10"/>
  <c r="AG4034" i="10"/>
  <c r="AK4033" i="10"/>
  <c r="AJ4033" i="10"/>
  <c r="AI4033" i="10"/>
  <c r="AH4033" i="10"/>
  <c r="AG4033" i="10"/>
  <c r="AK4032" i="10"/>
  <c r="AJ4032" i="10"/>
  <c r="AI4032" i="10"/>
  <c r="AH4032" i="10"/>
  <c r="AG4032" i="10"/>
  <c r="AK4031" i="10"/>
  <c r="AJ4031" i="10"/>
  <c r="AI4031" i="10"/>
  <c r="AH4031" i="10"/>
  <c r="AG4031" i="10"/>
  <c r="AK4030" i="10"/>
  <c r="AJ4030" i="10"/>
  <c r="AI4030" i="10"/>
  <c r="AH4030" i="10"/>
  <c r="AG4030" i="10"/>
  <c r="AK4029" i="10"/>
  <c r="AJ4029" i="10"/>
  <c r="AI4029" i="10"/>
  <c r="AH4029" i="10"/>
  <c r="AG4029" i="10"/>
  <c r="AK4028" i="10"/>
  <c r="AJ4028" i="10"/>
  <c r="AI4028" i="10"/>
  <c r="AH4028" i="10"/>
  <c r="AG4028" i="10"/>
  <c r="AK4027" i="10"/>
  <c r="AJ4027" i="10"/>
  <c r="AI4027" i="10"/>
  <c r="AH4027" i="10"/>
  <c r="AG4027" i="10"/>
  <c r="AK4026" i="10"/>
  <c r="AJ4026" i="10"/>
  <c r="AI4026" i="10"/>
  <c r="AH4026" i="10"/>
  <c r="AG4026" i="10"/>
  <c r="AK4025" i="10"/>
  <c r="AJ4025" i="10"/>
  <c r="AI4025" i="10"/>
  <c r="AH4025" i="10"/>
  <c r="AG4025" i="10"/>
  <c r="AK4024" i="10"/>
  <c r="AJ4024" i="10"/>
  <c r="AI4024" i="10"/>
  <c r="AH4024" i="10"/>
  <c r="AG4024" i="10"/>
  <c r="AK4023" i="10"/>
  <c r="AJ4023" i="10"/>
  <c r="AI4023" i="10"/>
  <c r="AH4023" i="10"/>
  <c r="AG4023" i="10"/>
  <c r="AK4022" i="10"/>
  <c r="AJ4022" i="10"/>
  <c r="AI4022" i="10"/>
  <c r="AH4022" i="10"/>
  <c r="AG4022" i="10"/>
  <c r="AK4021" i="10"/>
  <c r="AJ4021" i="10"/>
  <c r="AI4021" i="10"/>
  <c r="AH4021" i="10"/>
  <c r="AG4021" i="10"/>
  <c r="AK4020" i="10"/>
  <c r="AJ4020" i="10"/>
  <c r="AI4020" i="10"/>
  <c r="AH4020" i="10"/>
  <c r="AG4020" i="10"/>
  <c r="AK4019" i="10"/>
  <c r="AJ4019" i="10"/>
  <c r="AI4019" i="10"/>
  <c r="AH4019" i="10"/>
  <c r="AG4019" i="10"/>
  <c r="AK4018" i="10"/>
  <c r="AJ4018" i="10"/>
  <c r="AI4018" i="10"/>
  <c r="AH4018" i="10"/>
  <c r="AG4018" i="10"/>
  <c r="AK4017" i="10"/>
  <c r="AJ4017" i="10"/>
  <c r="AI4017" i="10"/>
  <c r="AH4017" i="10"/>
  <c r="AG4017" i="10"/>
  <c r="AK4016" i="10"/>
  <c r="AJ4016" i="10"/>
  <c r="AI4016" i="10"/>
  <c r="AH4016" i="10"/>
  <c r="AG4016" i="10"/>
  <c r="AK4015" i="10"/>
  <c r="AJ4015" i="10"/>
  <c r="AI4015" i="10"/>
  <c r="AH4015" i="10"/>
  <c r="AG4015" i="10"/>
  <c r="AK4014" i="10"/>
  <c r="AJ4014" i="10"/>
  <c r="AI4014" i="10"/>
  <c r="AH4014" i="10"/>
  <c r="AG4014" i="10"/>
  <c r="AK4013" i="10"/>
  <c r="AJ4013" i="10"/>
  <c r="AI4013" i="10"/>
  <c r="AH4013" i="10"/>
  <c r="AG4013" i="10"/>
  <c r="AK4012" i="10"/>
  <c r="AJ4012" i="10"/>
  <c r="AI4012" i="10"/>
  <c r="AH4012" i="10"/>
  <c r="AG4012" i="10"/>
  <c r="AK4011" i="10"/>
  <c r="AJ4011" i="10"/>
  <c r="AI4011" i="10"/>
  <c r="AH4011" i="10"/>
  <c r="AG4011" i="10"/>
  <c r="AK4010" i="10"/>
  <c r="AJ4010" i="10"/>
  <c r="AI4010" i="10"/>
  <c r="AH4010" i="10"/>
  <c r="AG4010" i="10"/>
  <c r="AK4009" i="10"/>
  <c r="AJ4009" i="10"/>
  <c r="AI4009" i="10"/>
  <c r="AH4009" i="10"/>
  <c r="AG4009" i="10"/>
  <c r="AK4008" i="10"/>
  <c r="AJ4008" i="10"/>
  <c r="AI4008" i="10"/>
  <c r="AH4008" i="10"/>
  <c r="AG4008" i="10"/>
  <c r="AK4007" i="10"/>
  <c r="AJ4007" i="10"/>
  <c r="AI4007" i="10"/>
  <c r="AH4007" i="10"/>
  <c r="AG4007" i="10"/>
  <c r="AK4006" i="10"/>
  <c r="AJ4006" i="10"/>
  <c r="AI4006" i="10"/>
  <c r="AH4006" i="10"/>
  <c r="AG4006" i="10"/>
  <c r="AK4005" i="10"/>
  <c r="AJ4005" i="10"/>
  <c r="AI4005" i="10"/>
  <c r="AH4005" i="10"/>
  <c r="AG4005" i="10"/>
  <c r="AK4004" i="10"/>
  <c r="AJ4004" i="10"/>
  <c r="AI4004" i="10"/>
  <c r="AH4004" i="10"/>
  <c r="AG4004" i="10"/>
  <c r="AK4003" i="10"/>
  <c r="AJ4003" i="10"/>
  <c r="AI4003" i="10"/>
  <c r="AH4003" i="10"/>
  <c r="AG4003" i="10"/>
  <c r="AK4002" i="10"/>
  <c r="AJ4002" i="10"/>
  <c r="AI4002" i="10"/>
  <c r="AH4002" i="10"/>
  <c r="AG4002" i="10"/>
  <c r="AK4001" i="10"/>
  <c r="AJ4001" i="10"/>
  <c r="AI4001" i="10"/>
  <c r="AH4001" i="10"/>
  <c r="AG4001" i="10"/>
  <c r="AK4000" i="10"/>
  <c r="AJ4000" i="10"/>
  <c r="AI4000" i="10"/>
  <c r="AH4000" i="10"/>
  <c r="AG4000" i="10"/>
  <c r="AK3999" i="10"/>
  <c r="AJ3999" i="10"/>
  <c r="AI3999" i="10"/>
  <c r="AH3999" i="10"/>
  <c r="AG3999" i="10"/>
  <c r="AK3998" i="10"/>
  <c r="AJ3998" i="10"/>
  <c r="AI3998" i="10"/>
  <c r="AH3998" i="10"/>
  <c r="AG3998" i="10"/>
  <c r="AK3997" i="10"/>
  <c r="AJ3997" i="10"/>
  <c r="AI3997" i="10"/>
  <c r="AH3997" i="10"/>
  <c r="AG3997" i="10"/>
  <c r="AK3996" i="10"/>
  <c r="AJ3996" i="10"/>
  <c r="AI3996" i="10"/>
  <c r="AH3996" i="10"/>
  <c r="AG3996" i="10"/>
  <c r="AK3995" i="10"/>
  <c r="AJ3995" i="10"/>
  <c r="AI3995" i="10"/>
  <c r="AH3995" i="10"/>
  <c r="AG3995" i="10"/>
  <c r="AK3994" i="10"/>
  <c r="AJ3994" i="10"/>
  <c r="AI3994" i="10"/>
  <c r="AH3994" i="10"/>
  <c r="AG3994" i="10"/>
  <c r="AK3993" i="10"/>
  <c r="AJ3993" i="10"/>
  <c r="AI3993" i="10"/>
  <c r="AH3993" i="10"/>
  <c r="AG3993" i="10"/>
  <c r="AK3992" i="10"/>
  <c r="AJ3992" i="10"/>
  <c r="AI3992" i="10"/>
  <c r="AH3992" i="10"/>
  <c r="AG3992" i="10"/>
  <c r="AK3991" i="10"/>
  <c r="AJ3991" i="10"/>
  <c r="AI3991" i="10"/>
  <c r="AH3991" i="10"/>
  <c r="AG3991" i="10"/>
  <c r="AK3990" i="10"/>
  <c r="AJ3990" i="10"/>
  <c r="AI3990" i="10"/>
  <c r="AH3990" i="10"/>
  <c r="AG3990" i="10"/>
  <c r="AK3989" i="10"/>
  <c r="AJ3989" i="10"/>
  <c r="AI3989" i="10"/>
  <c r="AH3989" i="10"/>
  <c r="AG3989" i="10"/>
  <c r="AK3988" i="10"/>
  <c r="AJ3988" i="10"/>
  <c r="AI3988" i="10"/>
  <c r="AH3988" i="10"/>
  <c r="AG3988" i="10"/>
  <c r="AK3987" i="10"/>
  <c r="AJ3987" i="10"/>
  <c r="AI3987" i="10"/>
  <c r="AH3987" i="10"/>
  <c r="AG3987" i="10"/>
  <c r="AK3986" i="10"/>
  <c r="AJ3986" i="10"/>
  <c r="AI3986" i="10"/>
  <c r="AH3986" i="10"/>
  <c r="AG3986" i="10"/>
  <c r="AK3985" i="10"/>
  <c r="AJ3985" i="10"/>
  <c r="AI3985" i="10"/>
  <c r="AH3985" i="10"/>
  <c r="AG3985" i="10"/>
  <c r="AK3984" i="10"/>
  <c r="AJ3984" i="10"/>
  <c r="AI3984" i="10"/>
  <c r="AH3984" i="10"/>
  <c r="AG3984" i="10"/>
  <c r="AK3983" i="10"/>
  <c r="AJ3983" i="10"/>
  <c r="AI3983" i="10"/>
  <c r="AH3983" i="10"/>
  <c r="AG3983" i="10"/>
  <c r="AK3982" i="10"/>
  <c r="AJ3982" i="10"/>
  <c r="AI3982" i="10"/>
  <c r="AH3982" i="10"/>
  <c r="AG3982" i="10"/>
  <c r="AK3981" i="10"/>
  <c r="AJ3981" i="10"/>
  <c r="AI3981" i="10"/>
  <c r="AH3981" i="10"/>
  <c r="AG3981" i="10"/>
  <c r="AK3980" i="10"/>
  <c r="AJ3980" i="10"/>
  <c r="AI3980" i="10"/>
  <c r="AH3980" i="10"/>
  <c r="AG3980" i="10"/>
  <c r="AK3979" i="10"/>
  <c r="AJ3979" i="10"/>
  <c r="AI3979" i="10"/>
  <c r="AH3979" i="10"/>
  <c r="AG3979" i="10"/>
  <c r="AK3978" i="10"/>
  <c r="AJ3978" i="10"/>
  <c r="AI3978" i="10"/>
  <c r="AH3978" i="10"/>
  <c r="AG3978" i="10"/>
  <c r="AK3977" i="10"/>
  <c r="AJ3977" i="10"/>
  <c r="AI3977" i="10"/>
  <c r="AH3977" i="10"/>
  <c r="AG3977" i="10"/>
  <c r="AK3976" i="10"/>
  <c r="AJ3976" i="10"/>
  <c r="AI3976" i="10"/>
  <c r="AH3976" i="10"/>
  <c r="AG3976" i="10"/>
  <c r="AK3975" i="10"/>
  <c r="AJ3975" i="10"/>
  <c r="AI3975" i="10"/>
  <c r="AH3975" i="10"/>
  <c r="AG3975" i="10"/>
  <c r="AK3974" i="10"/>
  <c r="AJ3974" i="10"/>
  <c r="AI3974" i="10"/>
  <c r="AH3974" i="10"/>
  <c r="AG3974" i="10"/>
  <c r="AK3973" i="10"/>
  <c r="AJ3973" i="10"/>
  <c r="AI3973" i="10"/>
  <c r="AH3973" i="10"/>
  <c r="AG3973" i="10"/>
  <c r="AK3972" i="10"/>
  <c r="AJ3972" i="10"/>
  <c r="AI3972" i="10"/>
  <c r="AH3972" i="10"/>
  <c r="AG3972" i="10"/>
  <c r="AK3971" i="10"/>
  <c r="AJ3971" i="10"/>
  <c r="AI3971" i="10"/>
  <c r="AH3971" i="10"/>
  <c r="AG3971" i="10"/>
  <c r="AK3970" i="10"/>
  <c r="AJ3970" i="10"/>
  <c r="AI3970" i="10"/>
  <c r="AH3970" i="10"/>
  <c r="AG3970" i="10"/>
  <c r="AK3969" i="10"/>
  <c r="AJ3969" i="10"/>
  <c r="AI3969" i="10"/>
  <c r="AH3969" i="10"/>
  <c r="AG3969" i="10"/>
  <c r="AK3968" i="10"/>
  <c r="AJ3968" i="10"/>
  <c r="AI3968" i="10"/>
  <c r="AH3968" i="10"/>
  <c r="AG3968" i="10"/>
  <c r="AK3967" i="10"/>
  <c r="AJ3967" i="10"/>
  <c r="AI3967" i="10"/>
  <c r="AH3967" i="10"/>
  <c r="AG3967" i="10"/>
  <c r="AK3966" i="10"/>
  <c r="AJ3966" i="10"/>
  <c r="AI3966" i="10"/>
  <c r="AH3966" i="10"/>
  <c r="AG3966" i="10"/>
  <c r="AK3965" i="10"/>
  <c r="AJ3965" i="10"/>
  <c r="AI3965" i="10"/>
  <c r="AH3965" i="10"/>
  <c r="AG3965" i="10"/>
  <c r="AK3964" i="10"/>
  <c r="AJ3964" i="10"/>
  <c r="AI3964" i="10"/>
  <c r="AH3964" i="10"/>
  <c r="AG3964" i="10"/>
  <c r="AK3963" i="10"/>
  <c r="AJ3963" i="10"/>
  <c r="AI3963" i="10"/>
  <c r="AH3963" i="10"/>
  <c r="AG3963" i="10"/>
  <c r="AK3962" i="10"/>
  <c r="AJ3962" i="10"/>
  <c r="AI3962" i="10"/>
  <c r="AH3962" i="10"/>
  <c r="AG3962" i="10"/>
  <c r="AK3961" i="10"/>
  <c r="AJ3961" i="10"/>
  <c r="AI3961" i="10"/>
  <c r="AH3961" i="10"/>
  <c r="AG3961" i="10"/>
  <c r="AK3960" i="10"/>
  <c r="AJ3960" i="10"/>
  <c r="AI3960" i="10"/>
  <c r="AH3960" i="10"/>
  <c r="AG3960" i="10"/>
  <c r="AK3959" i="10"/>
  <c r="AJ3959" i="10"/>
  <c r="AI3959" i="10"/>
  <c r="AH3959" i="10"/>
  <c r="AG3959" i="10"/>
  <c r="AK3958" i="10"/>
  <c r="AJ3958" i="10"/>
  <c r="AI3958" i="10"/>
  <c r="AH3958" i="10"/>
  <c r="AG3958" i="10"/>
  <c r="AK3957" i="10"/>
  <c r="AJ3957" i="10"/>
  <c r="AI3957" i="10"/>
  <c r="AH3957" i="10"/>
  <c r="AG3957" i="10"/>
  <c r="AK3956" i="10"/>
  <c r="AJ3956" i="10"/>
  <c r="AI3956" i="10"/>
  <c r="AH3956" i="10"/>
  <c r="AG3956" i="10"/>
  <c r="AK3955" i="10"/>
  <c r="AJ3955" i="10"/>
  <c r="AI3955" i="10"/>
  <c r="AH3955" i="10"/>
  <c r="AG3955" i="10"/>
  <c r="AK3954" i="10"/>
  <c r="AJ3954" i="10"/>
  <c r="AI3954" i="10"/>
  <c r="AH3954" i="10"/>
  <c r="AG3954" i="10"/>
  <c r="AK3953" i="10"/>
  <c r="AJ3953" i="10"/>
  <c r="AI3953" i="10"/>
  <c r="AH3953" i="10"/>
  <c r="AG3953" i="10"/>
  <c r="AK3952" i="10"/>
  <c r="AJ3952" i="10"/>
  <c r="AI3952" i="10"/>
  <c r="AH3952" i="10"/>
  <c r="AG3952" i="10"/>
  <c r="AK3951" i="10"/>
  <c r="AJ3951" i="10"/>
  <c r="AI3951" i="10"/>
  <c r="AH3951" i="10"/>
  <c r="AG3951" i="10"/>
  <c r="AK3950" i="10"/>
  <c r="AJ3950" i="10"/>
  <c r="AI3950" i="10"/>
  <c r="AH3950" i="10"/>
  <c r="AG3950" i="10"/>
  <c r="AK3949" i="10"/>
  <c r="AJ3949" i="10"/>
  <c r="AI3949" i="10"/>
  <c r="AH3949" i="10"/>
  <c r="AG3949" i="10"/>
  <c r="AK3948" i="10"/>
  <c r="AJ3948" i="10"/>
  <c r="AI3948" i="10"/>
  <c r="AH3948" i="10"/>
  <c r="AG3948" i="10"/>
  <c r="AK3947" i="10"/>
  <c r="AJ3947" i="10"/>
  <c r="AI3947" i="10"/>
  <c r="AH3947" i="10"/>
  <c r="AG3947" i="10"/>
  <c r="AK3946" i="10"/>
  <c r="AJ3946" i="10"/>
  <c r="AI3946" i="10"/>
  <c r="AH3946" i="10"/>
  <c r="AG3946" i="10"/>
  <c r="AK3945" i="10"/>
  <c r="AJ3945" i="10"/>
  <c r="AI3945" i="10"/>
  <c r="AH3945" i="10"/>
  <c r="AG3945" i="10"/>
  <c r="AK3944" i="10"/>
  <c r="AJ3944" i="10"/>
  <c r="AI3944" i="10"/>
  <c r="AH3944" i="10"/>
  <c r="AG3944" i="10"/>
  <c r="AK3943" i="10"/>
  <c r="AJ3943" i="10"/>
  <c r="AI3943" i="10"/>
  <c r="AH3943" i="10"/>
  <c r="AG3943" i="10"/>
  <c r="AK3942" i="10"/>
  <c r="AJ3942" i="10"/>
  <c r="AI3942" i="10"/>
  <c r="AH3942" i="10"/>
  <c r="AG3942" i="10"/>
  <c r="AK3941" i="10"/>
  <c r="AJ3941" i="10"/>
  <c r="AI3941" i="10"/>
  <c r="AH3941" i="10"/>
  <c r="AG3941" i="10"/>
  <c r="AK3940" i="10"/>
  <c r="AJ3940" i="10"/>
  <c r="AI3940" i="10"/>
  <c r="AH3940" i="10"/>
  <c r="AG3940" i="10"/>
  <c r="AK3939" i="10"/>
  <c r="AJ3939" i="10"/>
  <c r="AI3939" i="10"/>
  <c r="AH3939" i="10"/>
  <c r="AG3939" i="10"/>
  <c r="AK3938" i="10"/>
  <c r="AJ3938" i="10"/>
  <c r="AI3938" i="10"/>
  <c r="AH3938" i="10"/>
  <c r="AG3938" i="10"/>
  <c r="AK3937" i="10"/>
  <c r="AJ3937" i="10"/>
  <c r="AI3937" i="10"/>
  <c r="AH3937" i="10"/>
  <c r="AG3937" i="10"/>
  <c r="AK3936" i="10"/>
  <c r="AJ3936" i="10"/>
  <c r="AI3936" i="10"/>
  <c r="AH3936" i="10"/>
  <c r="AG3936" i="10"/>
  <c r="AK3935" i="10"/>
  <c r="AJ3935" i="10"/>
  <c r="AI3935" i="10"/>
  <c r="AH3935" i="10"/>
  <c r="AG3935" i="10"/>
  <c r="AK3934" i="10"/>
  <c r="AJ3934" i="10"/>
  <c r="AI3934" i="10"/>
  <c r="AH3934" i="10"/>
  <c r="AG3934" i="10"/>
  <c r="AK3933" i="10"/>
  <c r="AJ3933" i="10"/>
  <c r="AI3933" i="10"/>
  <c r="AH3933" i="10"/>
  <c r="AG3933" i="10"/>
  <c r="AK3932" i="10"/>
  <c r="AJ3932" i="10"/>
  <c r="AI3932" i="10"/>
  <c r="AH3932" i="10"/>
  <c r="AG3932" i="10"/>
  <c r="AK3931" i="10"/>
  <c r="AJ3931" i="10"/>
  <c r="AI3931" i="10"/>
  <c r="AH3931" i="10"/>
  <c r="AG3931" i="10"/>
  <c r="AK3930" i="10"/>
  <c r="AJ3930" i="10"/>
  <c r="AI3930" i="10"/>
  <c r="AH3930" i="10"/>
  <c r="AG3930" i="10"/>
  <c r="AK3929" i="10"/>
  <c r="AJ3929" i="10"/>
  <c r="AI3929" i="10"/>
  <c r="AH3929" i="10"/>
  <c r="AG3929" i="10"/>
  <c r="AK3928" i="10"/>
  <c r="AJ3928" i="10"/>
  <c r="AI3928" i="10"/>
  <c r="AH3928" i="10"/>
  <c r="AG3928" i="10"/>
  <c r="AK3927" i="10"/>
  <c r="AJ3927" i="10"/>
  <c r="AI3927" i="10"/>
  <c r="AH3927" i="10"/>
  <c r="AG3927" i="10"/>
  <c r="AK3926" i="10"/>
  <c r="AJ3926" i="10"/>
  <c r="AI3926" i="10"/>
  <c r="AH3926" i="10"/>
  <c r="AG3926" i="10"/>
  <c r="AK3925" i="10"/>
  <c r="AJ3925" i="10"/>
  <c r="AI3925" i="10"/>
  <c r="AH3925" i="10"/>
  <c r="AG3925" i="10"/>
  <c r="AK3924" i="10"/>
  <c r="AJ3924" i="10"/>
  <c r="AI3924" i="10"/>
  <c r="AH3924" i="10"/>
  <c r="AG3924" i="10"/>
  <c r="AK3923" i="10"/>
  <c r="AJ3923" i="10"/>
  <c r="AI3923" i="10"/>
  <c r="AH3923" i="10"/>
  <c r="AG3923" i="10"/>
  <c r="AK3922" i="10"/>
  <c r="AJ3922" i="10"/>
  <c r="AI3922" i="10"/>
  <c r="AH3922" i="10"/>
  <c r="AG3922" i="10"/>
  <c r="AK3921" i="10"/>
  <c r="AJ3921" i="10"/>
  <c r="AI3921" i="10"/>
  <c r="AH3921" i="10"/>
  <c r="AG3921" i="10"/>
  <c r="AK3920" i="10"/>
  <c r="AJ3920" i="10"/>
  <c r="AI3920" i="10"/>
  <c r="AH3920" i="10"/>
  <c r="AG3920" i="10"/>
  <c r="AK3919" i="10"/>
  <c r="AJ3919" i="10"/>
  <c r="AI3919" i="10"/>
  <c r="AH3919" i="10"/>
  <c r="AG3919" i="10"/>
  <c r="AK3918" i="10"/>
  <c r="AJ3918" i="10"/>
  <c r="AI3918" i="10"/>
  <c r="AH3918" i="10"/>
  <c r="AG3918" i="10"/>
  <c r="AK3917" i="10"/>
  <c r="AJ3917" i="10"/>
  <c r="AI3917" i="10"/>
  <c r="AH3917" i="10"/>
  <c r="AG3917" i="10"/>
  <c r="AK3916" i="10"/>
  <c r="AJ3916" i="10"/>
  <c r="AI3916" i="10"/>
  <c r="AH3916" i="10"/>
  <c r="AG3916" i="10"/>
  <c r="AK3915" i="10"/>
  <c r="AJ3915" i="10"/>
  <c r="AI3915" i="10"/>
  <c r="AH3915" i="10"/>
  <c r="AG3915" i="10"/>
  <c r="AK3914" i="10"/>
  <c r="AJ3914" i="10"/>
  <c r="AI3914" i="10"/>
  <c r="AH3914" i="10"/>
  <c r="AG3914" i="10"/>
  <c r="AK3913" i="10"/>
  <c r="AJ3913" i="10"/>
  <c r="AI3913" i="10"/>
  <c r="AH3913" i="10"/>
  <c r="AG3913" i="10"/>
  <c r="AK3912" i="10"/>
  <c r="AJ3912" i="10"/>
  <c r="AI3912" i="10"/>
  <c r="AH3912" i="10"/>
  <c r="AG3912" i="10"/>
  <c r="AK3911" i="10"/>
  <c r="AJ3911" i="10"/>
  <c r="AI3911" i="10"/>
  <c r="AH3911" i="10"/>
  <c r="AG3911" i="10"/>
  <c r="AK3910" i="10"/>
  <c r="AJ3910" i="10"/>
  <c r="AI3910" i="10"/>
  <c r="AH3910" i="10"/>
  <c r="AG3910" i="10"/>
  <c r="AK3909" i="10"/>
  <c r="AJ3909" i="10"/>
  <c r="AI3909" i="10"/>
  <c r="AH3909" i="10"/>
  <c r="AG3909" i="10"/>
  <c r="AK3908" i="10"/>
  <c r="AJ3908" i="10"/>
  <c r="AI3908" i="10"/>
  <c r="AH3908" i="10"/>
  <c r="AG3908" i="10"/>
  <c r="AK3907" i="10"/>
  <c r="AJ3907" i="10"/>
  <c r="AI3907" i="10"/>
  <c r="AH3907" i="10"/>
  <c r="AG3907" i="10"/>
  <c r="AK3906" i="10"/>
  <c r="AJ3906" i="10"/>
  <c r="AI3906" i="10"/>
  <c r="AH3906" i="10"/>
  <c r="AG3906" i="10"/>
  <c r="AK3905" i="10"/>
  <c r="AJ3905" i="10"/>
  <c r="AI3905" i="10"/>
  <c r="AH3905" i="10"/>
  <c r="AG3905" i="10"/>
  <c r="AK3904" i="10"/>
  <c r="AJ3904" i="10"/>
  <c r="AI3904" i="10"/>
  <c r="AH3904" i="10"/>
  <c r="AG3904" i="10"/>
  <c r="AK3903" i="10"/>
  <c r="AJ3903" i="10"/>
  <c r="AI3903" i="10"/>
  <c r="AH3903" i="10"/>
  <c r="AG3903" i="10"/>
  <c r="AK3902" i="10"/>
  <c r="AJ3902" i="10"/>
  <c r="AI3902" i="10"/>
  <c r="AH3902" i="10"/>
  <c r="AG3902" i="10"/>
  <c r="AK3901" i="10"/>
  <c r="AJ3901" i="10"/>
  <c r="AI3901" i="10"/>
  <c r="AH3901" i="10"/>
  <c r="AG3901" i="10"/>
  <c r="AK3900" i="10"/>
  <c r="AJ3900" i="10"/>
  <c r="AI3900" i="10"/>
  <c r="AH3900" i="10"/>
  <c r="AG3900" i="10"/>
  <c r="AK3899" i="10"/>
  <c r="AJ3899" i="10"/>
  <c r="AI3899" i="10"/>
  <c r="AH3899" i="10"/>
  <c r="AG3899" i="10"/>
  <c r="AK3898" i="10"/>
  <c r="AJ3898" i="10"/>
  <c r="AI3898" i="10"/>
  <c r="AH3898" i="10"/>
  <c r="AG3898" i="10"/>
  <c r="AK3897" i="10"/>
  <c r="AJ3897" i="10"/>
  <c r="AI3897" i="10"/>
  <c r="AH3897" i="10"/>
  <c r="AG3897" i="10"/>
  <c r="AK3896" i="10"/>
  <c r="AJ3896" i="10"/>
  <c r="AI3896" i="10"/>
  <c r="AH3896" i="10"/>
  <c r="AG3896" i="10"/>
  <c r="AK3895" i="10"/>
  <c r="AJ3895" i="10"/>
  <c r="AI3895" i="10"/>
  <c r="AH3895" i="10"/>
  <c r="AG3895" i="10"/>
  <c r="AK3894" i="10"/>
  <c r="AJ3894" i="10"/>
  <c r="AI3894" i="10"/>
  <c r="AH3894" i="10"/>
  <c r="AG3894" i="10"/>
  <c r="AK3893" i="10"/>
  <c r="AJ3893" i="10"/>
  <c r="AI3893" i="10"/>
  <c r="AH3893" i="10"/>
  <c r="AG3893" i="10"/>
  <c r="AK3892" i="10"/>
  <c r="AJ3892" i="10"/>
  <c r="AI3892" i="10"/>
  <c r="AH3892" i="10"/>
  <c r="AG3892" i="10"/>
  <c r="AK3891" i="10"/>
  <c r="AJ3891" i="10"/>
  <c r="AI3891" i="10"/>
  <c r="AH3891" i="10"/>
  <c r="AG3891" i="10"/>
  <c r="AK3890" i="10"/>
  <c r="AJ3890" i="10"/>
  <c r="AI3890" i="10"/>
  <c r="AH3890" i="10"/>
  <c r="AG3890" i="10"/>
  <c r="AK3889" i="10"/>
  <c r="AJ3889" i="10"/>
  <c r="AI3889" i="10"/>
  <c r="AH3889" i="10"/>
  <c r="AG3889" i="10"/>
  <c r="AK3888" i="10"/>
  <c r="AJ3888" i="10"/>
  <c r="AI3888" i="10"/>
  <c r="AH3888" i="10"/>
  <c r="AG3888" i="10"/>
  <c r="AK3887" i="10"/>
  <c r="AJ3887" i="10"/>
  <c r="AI3887" i="10"/>
  <c r="AH3887" i="10"/>
  <c r="AG3887" i="10"/>
  <c r="AK3886" i="10"/>
  <c r="AJ3886" i="10"/>
  <c r="AI3886" i="10"/>
  <c r="AH3886" i="10"/>
  <c r="AG3886" i="10"/>
  <c r="AK3885" i="10"/>
  <c r="AJ3885" i="10"/>
  <c r="AI3885" i="10"/>
  <c r="AH3885" i="10"/>
  <c r="AG3885" i="10"/>
  <c r="AK3884" i="10"/>
  <c r="AJ3884" i="10"/>
  <c r="AI3884" i="10"/>
  <c r="AH3884" i="10"/>
  <c r="AG3884" i="10"/>
  <c r="AK3883" i="10"/>
  <c r="AJ3883" i="10"/>
  <c r="AI3883" i="10"/>
  <c r="AH3883" i="10"/>
  <c r="AG3883" i="10"/>
  <c r="AK3882" i="10"/>
  <c r="AJ3882" i="10"/>
  <c r="AI3882" i="10"/>
  <c r="AH3882" i="10"/>
  <c r="AG3882" i="10"/>
  <c r="AK3881" i="10"/>
  <c r="AJ3881" i="10"/>
  <c r="AI3881" i="10"/>
  <c r="AH3881" i="10"/>
  <c r="AG3881" i="10"/>
  <c r="AK3880" i="10"/>
  <c r="AJ3880" i="10"/>
  <c r="AI3880" i="10"/>
  <c r="AH3880" i="10"/>
  <c r="AG3880" i="10"/>
  <c r="AK3879" i="10"/>
  <c r="AJ3879" i="10"/>
  <c r="AI3879" i="10"/>
  <c r="AH3879" i="10"/>
  <c r="AG3879" i="10"/>
  <c r="AK3878" i="10"/>
  <c r="AJ3878" i="10"/>
  <c r="AI3878" i="10"/>
  <c r="AH3878" i="10"/>
  <c r="AG3878" i="10"/>
  <c r="AK3877" i="10"/>
  <c r="AJ3877" i="10"/>
  <c r="AI3877" i="10"/>
  <c r="AH3877" i="10"/>
  <c r="AG3877" i="10"/>
  <c r="AK3876" i="10"/>
  <c r="AJ3876" i="10"/>
  <c r="AI3876" i="10"/>
  <c r="AH3876" i="10"/>
  <c r="AG3876" i="10"/>
  <c r="AK3875" i="10"/>
  <c r="AJ3875" i="10"/>
  <c r="AI3875" i="10"/>
  <c r="AH3875" i="10"/>
  <c r="AG3875" i="10"/>
  <c r="AK3874" i="10"/>
  <c r="AJ3874" i="10"/>
  <c r="AI3874" i="10"/>
  <c r="AH3874" i="10"/>
  <c r="AG3874" i="10"/>
  <c r="AK3873" i="10"/>
  <c r="AJ3873" i="10"/>
  <c r="AI3873" i="10"/>
  <c r="AH3873" i="10"/>
  <c r="AG3873" i="10"/>
  <c r="AK3872" i="10"/>
  <c r="AJ3872" i="10"/>
  <c r="AI3872" i="10"/>
  <c r="AH3872" i="10"/>
  <c r="AG3872" i="10"/>
  <c r="AK3871" i="10"/>
  <c r="AJ3871" i="10"/>
  <c r="AI3871" i="10"/>
  <c r="AH3871" i="10"/>
  <c r="AG3871" i="10"/>
  <c r="AK3870" i="10"/>
  <c r="AJ3870" i="10"/>
  <c r="AI3870" i="10"/>
  <c r="AH3870" i="10"/>
  <c r="AG3870" i="10"/>
  <c r="AK3869" i="10"/>
  <c r="AJ3869" i="10"/>
  <c r="AI3869" i="10"/>
  <c r="AH3869" i="10"/>
  <c r="AG3869" i="10"/>
  <c r="AK3868" i="10"/>
  <c r="AJ3868" i="10"/>
  <c r="AI3868" i="10"/>
  <c r="AH3868" i="10"/>
  <c r="AG3868" i="10"/>
  <c r="AK3867" i="10"/>
  <c r="AJ3867" i="10"/>
  <c r="AI3867" i="10"/>
  <c r="AH3867" i="10"/>
  <c r="AG3867" i="10"/>
  <c r="AK3866" i="10"/>
  <c r="AJ3866" i="10"/>
  <c r="AI3866" i="10"/>
  <c r="AH3866" i="10"/>
  <c r="AG3866" i="10"/>
  <c r="AK3865" i="10"/>
  <c r="AJ3865" i="10"/>
  <c r="AI3865" i="10"/>
  <c r="AH3865" i="10"/>
  <c r="AG3865" i="10"/>
  <c r="AK3864" i="10"/>
  <c r="AJ3864" i="10"/>
  <c r="AI3864" i="10"/>
  <c r="AH3864" i="10"/>
  <c r="AG3864" i="10"/>
  <c r="AK3863" i="10"/>
  <c r="AJ3863" i="10"/>
  <c r="AI3863" i="10"/>
  <c r="AH3863" i="10"/>
  <c r="AG3863" i="10"/>
  <c r="AK3862" i="10"/>
  <c r="AJ3862" i="10"/>
  <c r="AI3862" i="10"/>
  <c r="AH3862" i="10"/>
  <c r="AG3862" i="10"/>
  <c r="AK3861" i="10"/>
  <c r="AJ3861" i="10"/>
  <c r="AI3861" i="10"/>
  <c r="AH3861" i="10"/>
  <c r="AG3861" i="10"/>
  <c r="AK3860" i="10"/>
  <c r="AJ3860" i="10"/>
  <c r="AI3860" i="10"/>
  <c r="AH3860" i="10"/>
  <c r="AG3860" i="10"/>
  <c r="AK3859" i="10"/>
  <c r="AJ3859" i="10"/>
  <c r="AI3859" i="10"/>
  <c r="AH3859" i="10"/>
  <c r="AG3859" i="10"/>
  <c r="AK3858" i="10"/>
  <c r="AJ3858" i="10"/>
  <c r="AI3858" i="10"/>
  <c r="AH3858" i="10"/>
  <c r="AG3858" i="10"/>
  <c r="AK3857" i="10"/>
  <c r="AJ3857" i="10"/>
  <c r="AI3857" i="10"/>
  <c r="AH3857" i="10"/>
  <c r="AG3857" i="10"/>
  <c r="AK3856" i="10"/>
  <c r="AJ3856" i="10"/>
  <c r="AI3856" i="10"/>
  <c r="AH3856" i="10"/>
  <c r="AG3856" i="10"/>
  <c r="AK3855" i="10"/>
  <c r="AJ3855" i="10"/>
  <c r="AI3855" i="10"/>
  <c r="AH3855" i="10"/>
  <c r="AG3855" i="10"/>
  <c r="AK3854" i="10"/>
  <c r="AJ3854" i="10"/>
  <c r="AI3854" i="10"/>
  <c r="AH3854" i="10"/>
  <c r="AG3854" i="10"/>
  <c r="AK3853" i="10"/>
  <c r="AJ3853" i="10"/>
  <c r="AI3853" i="10"/>
  <c r="AH3853" i="10"/>
  <c r="AG3853" i="10"/>
  <c r="AK3852" i="10"/>
  <c r="AJ3852" i="10"/>
  <c r="AI3852" i="10"/>
  <c r="AH3852" i="10"/>
  <c r="AG3852" i="10"/>
  <c r="AK3851" i="10"/>
  <c r="AJ3851" i="10"/>
  <c r="AI3851" i="10"/>
  <c r="AH3851" i="10"/>
  <c r="AG3851" i="10"/>
  <c r="AK3850" i="10"/>
  <c r="AJ3850" i="10"/>
  <c r="AI3850" i="10"/>
  <c r="AH3850" i="10"/>
  <c r="AG3850" i="10"/>
  <c r="AK3849" i="10"/>
  <c r="AJ3849" i="10"/>
  <c r="AI3849" i="10"/>
  <c r="AH3849" i="10"/>
  <c r="AG3849" i="10"/>
  <c r="AK3848" i="10"/>
  <c r="AJ3848" i="10"/>
  <c r="AI3848" i="10"/>
  <c r="AH3848" i="10"/>
  <c r="AG3848" i="10"/>
  <c r="AK3847" i="10"/>
  <c r="AJ3847" i="10"/>
  <c r="AI3847" i="10"/>
  <c r="AH3847" i="10"/>
  <c r="AG3847" i="10"/>
  <c r="AK3846" i="10"/>
  <c r="AJ3846" i="10"/>
  <c r="AI3846" i="10"/>
  <c r="AH3846" i="10"/>
  <c r="AG3846" i="10"/>
  <c r="AK3845" i="10"/>
  <c r="AJ3845" i="10"/>
  <c r="AI3845" i="10"/>
  <c r="AH3845" i="10"/>
  <c r="AG3845" i="10"/>
  <c r="AK3844" i="10"/>
  <c r="AJ3844" i="10"/>
  <c r="AI3844" i="10"/>
  <c r="AH3844" i="10"/>
  <c r="AG3844" i="10"/>
  <c r="AK3843" i="10"/>
  <c r="AJ3843" i="10"/>
  <c r="AI3843" i="10"/>
  <c r="AH3843" i="10"/>
  <c r="AG3843" i="10"/>
  <c r="AK3842" i="10"/>
  <c r="AJ3842" i="10"/>
  <c r="AI3842" i="10"/>
  <c r="AH3842" i="10"/>
  <c r="AG3842" i="10"/>
  <c r="AK3841" i="10"/>
  <c r="AJ3841" i="10"/>
  <c r="AI3841" i="10"/>
  <c r="AH3841" i="10"/>
  <c r="AG3841" i="10"/>
  <c r="AK3840" i="10"/>
  <c r="AJ3840" i="10"/>
  <c r="AI3840" i="10"/>
  <c r="AH3840" i="10"/>
  <c r="AG3840" i="10"/>
  <c r="AK3839" i="10"/>
  <c r="AJ3839" i="10"/>
  <c r="AI3839" i="10"/>
  <c r="AH3839" i="10"/>
  <c r="AG3839" i="10"/>
  <c r="AK3838" i="10"/>
  <c r="AJ3838" i="10"/>
  <c r="AI3838" i="10"/>
  <c r="AH3838" i="10"/>
  <c r="AG3838" i="10"/>
  <c r="AK3837" i="10"/>
  <c r="AJ3837" i="10"/>
  <c r="AI3837" i="10"/>
  <c r="AH3837" i="10"/>
  <c r="AG3837" i="10"/>
  <c r="AK3836" i="10"/>
  <c r="AJ3836" i="10"/>
  <c r="AI3836" i="10"/>
  <c r="AH3836" i="10"/>
  <c r="AG3836" i="10"/>
  <c r="AK3835" i="10"/>
  <c r="AJ3835" i="10"/>
  <c r="AI3835" i="10"/>
  <c r="AH3835" i="10"/>
  <c r="AG3835" i="10"/>
  <c r="AK3834" i="10"/>
  <c r="AJ3834" i="10"/>
  <c r="AI3834" i="10"/>
  <c r="AH3834" i="10"/>
  <c r="AG3834" i="10"/>
  <c r="AK3833" i="10"/>
  <c r="AJ3833" i="10"/>
  <c r="AI3833" i="10"/>
  <c r="AH3833" i="10"/>
  <c r="AG3833" i="10"/>
  <c r="AK3832" i="10"/>
  <c r="AJ3832" i="10"/>
  <c r="AI3832" i="10"/>
  <c r="AH3832" i="10"/>
  <c r="AG3832" i="10"/>
  <c r="AK3831" i="10"/>
  <c r="AJ3831" i="10"/>
  <c r="AI3831" i="10"/>
  <c r="AH3831" i="10"/>
  <c r="AG3831" i="10"/>
  <c r="AK3830" i="10"/>
  <c r="AJ3830" i="10"/>
  <c r="AI3830" i="10"/>
  <c r="AH3830" i="10"/>
  <c r="AG3830" i="10"/>
  <c r="AK3829" i="10"/>
  <c r="AJ3829" i="10"/>
  <c r="AI3829" i="10"/>
  <c r="AH3829" i="10"/>
  <c r="AG3829" i="10"/>
  <c r="AK3828" i="10"/>
  <c r="AJ3828" i="10"/>
  <c r="AI3828" i="10"/>
  <c r="AH3828" i="10"/>
  <c r="AG3828" i="10"/>
  <c r="AK3827" i="10"/>
  <c r="AJ3827" i="10"/>
  <c r="AI3827" i="10"/>
  <c r="AH3827" i="10"/>
  <c r="AG3827" i="10"/>
  <c r="AK3826" i="10"/>
  <c r="AJ3826" i="10"/>
  <c r="AI3826" i="10"/>
  <c r="AH3826" i="10"/>
  <c r="AG3826" i="10"/>
  <c r="AK3825" i="10"/>
  <c r="AJ3825" i="10"/>
  <c r="AI3825" i="10"/>
  <c r="AH3825" i="10"/>
  <c r="AG3825" i="10"/>
  <c r="AK3824" i="10"/>
  <c r="AJ3824" i="10"/>
  <c r="AI3824" i="10"/>
  <c r="AH3824" i="10"/>
  <c r="AG3824" i="10"/>
  <c r="AK3823" i="10"/>
  <c r="AJ3823" i="10"/>
  <c r="AI3823" i="10"/>
  <c r="AH3823" i="10"/>
  <c r="AG3823" i="10"/>
  <c r="AK3822" i="10"/>
  <c r="AJ3822" i="10"/>
  <c r="AI3822" i="10"/>
  <c r="AH3822" i="10"/>
  <c r="AG3822" i="10"/>
  <c r="AK3821" i="10"/>
  <c r="AJ3821" i="10"/>
  <c r="AI3821" i="10"/>
  <c r="AH3821" i="10"/>
  <c r="AG3821" i="10"/>
  <c r="AK3820" i="10"/>
  <c r="AJ3820" i="10"/>
  <c r="AI3820" i="10"/>
  <c r="AH3820" i="10"/>
  <c r="AG3820" i="10"/>
  <c r="AK3819" i="10"/>
  <c r="AJ3819" i="10"/>
  <c r="AI3819" i="10"/>
  <c r="AH3819" i="10"/>
  <c r="AG3819" i="10"/>
  <c r="AK3818" i="10"/>
  <c r="AJ3818" i="10"/>
  <c r="AI3818" i="10"/>
  <c r="AH3818" i="10"/>
  <c r="AG3818" i="10"/>
  <c r="AK3817" i="10"/>
  <c r="AJ3817" i="10"/>
  <c r="AI3817" i="10"/>
  <c r="AH3817" i="10"/>
  <c r="AG3817" i="10"/>
  <c r="AK3816" i="10"/>
  <c r="AJ3816" i="10"/>
  <c r="AI3816" i="10"/>
  <c r="AH3816" i="10"/>
  <c r="AG3816" i="10"/>
  <c r="AK3815" i="10"/>
  <c r="AJ3815" i="10"/>
  <c r="AI3815" i="10"/>
  <c r="AH3815" i="10"/>
  <c r="AG3815" i="10"/>
  <c r="AK3814" i="10"/>
  <c r="AJ3814" i="10"/>
  <c r="AI3814" i="10"/>
  <c r="AH3814" i="10"/>
  <c r="AG3814" i="10"/>
  <c r="AK3813" i="10"/>
  <c r="AJ3813" i="10"/>
  <c r="AI3813" i="10"/>
  <c r="AH3813" i="10"/>
  <c r="AG3813" i="10"/>
  <c r="AK3812" i="10"/>
  <c r="AJ3812" i="10"/>
  <c r="AI3812" i="10"/>
  <c r="AH3812" i="10"/>
  <c r="AG3812" i="10"/>
  <c r="AK3811" i="10"/>
  <c r="AJ3811" i="10"/>
  <c r="AI3811" i="10"/>
  <c r="AH3811" i="10"/>
  <c r="AG3811" i="10"/>
  <c r="AK3810" i="10"/>
  <c r="AJ3810" i="10"/>
  <c r="AI3810" i="10"/>
  <c r="AH3810" i="10"/>
  <c r="AG3810" i="10"/>
  <c r="AK3809" i="10"/>
  <c r="AJ3809" i="10"/>
  <c r="AI3809" i="10"/>
  <c r="AH3809" i="10"/>
  <c r="AG3809" i="10"/>
  <c r="AK3808" i="10"/>
  <c r="AJ3808" i="10"/>
  <c r="AI3808" i="10"/>
  <c r="AH3808" i="10"/>
  <c r="AG3808" i="10"/>
  <c r="AK3807" i="10"/>
  <c r="AJ3807" i="10"/>
  <c r="AI3807" i="10"/>
  <c r="AH3807" i="10"/>
  <c r="AG3807" i="10"/>
  <c r="AK3806" i="10"/>
  <c r="AJ3806" i="10"/>
  <c r="AI3806" i="10"/>
  <c r="AH3806" i="10"/>
  <c r="AG3806" i="10"/>
  <c r="AK3805" i="10"/>
  <c r="AJ3805" i="10"/>
  <c r="AI3805" i="10"/>
  <c r="AH3805" i="10"/>
  <c r="AG3805" i="10"/>
  <c r="AK3804" i="10"/>
  <c r="AJ3804" i="10"/>
  <c r="AI3804" i="10"/>
  <c r="AH3804" i="10"/>
  <c r="AG3804" i="10"/>
  <c r="AK3803" i="10"/>
  <c r="AJ3803" i="10"/>
  <c r="AI3803" i="10"/>
  <c r="AH3803" i="10"/>
  <c r="AG3803" i="10"/>
  <c r="AK3802" i="10"/>
  <c r="AJ3802" i="10"/>
  <c r="AI3802" i="10"/>
  <c r="AH3802" i="10"/>
  <c r="AG3802" i="10"/>
  <c r="AK3801" i="10"/>
  <c r="AJ3801" i="10"/>
  <c r="AI3801" i="10"/>
  <c r="AH3801" i="10"/>
  <c r="AG3801" i="10"/>
  <c r="AK3800" i="10"/>
  <c r="AJ3800" i="10"/>
  <c r="AI3800" i="10"/>
  <c r="AH3800" i="10"/>
  <c r="AG3800" i="10"/>
  <c r="AK3799" i="10"/>
  <c r="AJ3799" i="10"/>
  <c r="AI3799" i="10"/>
  <c r="AH3799" i="10"/>
  <c r="AG3799" i="10"/>
  <c r="AK3798" i="10"/>
  <c r="AJ3798" i="10"/>
  <c r="AI3798" i="10"/>
  <c r="AH3798" i="10"/>
  <c r="AG3798" i="10"/>
  <c r="AK3797" i="10"/>
  <c r="AJ3797" i="10"/>
  <c r="AI3797" i="10"/>
  <c r="AH3797" i="10"/>
  <c r="AG3797" i="10"/>
  <c r="AK3796" i="10"/>
  <c r="AJ3796" i="10"/>
  <c r="AI3796" i="10"/>
  <c r="AH3796" i="10"/>
  <c r="AG3796" i="10"/>
  <c r="AK3795" i="10"/>
  <c r="AJ3795" i="10"/>
  <c r="AI3795" i="10"/>
  <c r="AH3795" i="10"/>
  <c r="AG3795" i="10"/>
  <c r="AK3794" i="10"/>
  <c r="AJ3794" i="10"/>
  <c r="AI3794" i="10"/>
  <c r="AH3794" i="10"/>
  <c r="AG3794" i="10"/>
  <c r="AK3793" i="10"/>
  <c r="AJ3793" i="10"/>
  <c r="AI3793" i="10"/>
  <c r="AH3793" i="10"/>
  <c r="AG3793" i="10"/>
  <c r="AK3792" i="10"/>
  <c r="AJ3792" i="10"/>
  <c r="AI3792" i="10"/>
  <c r="AH3792" i="10"/>
  <c r="AG3792" i="10"/>
  <c r="AK3791" i="10"/>
  <c r="AJ3791" i="10"/>
  <c r="AI3791" i="10"/>
  <c r="AH3791" i="10"/>
  <c r="AG3791" i="10"/>
  <c r="AK3790" i="10"/>
  <c r="AJ3790" i="10"/>
  <c r="AI3790" i="10"/>
  <c r="AH3790" i="10"/>
  <c r="AG3790" i="10"/>
  <c r="AK3789" i="10"/>
  <c r="AJ3789" i="10"/>
  <c r="AI3789" i="10"/>
  <c r="AH3789" i="10"/>
  <c r="AG3789" i="10"/>
  <c r="AK3788" i="10"/>
  <c r="AJ3788" i="10"/>
  <c r="AI3788" i="10"/>
  <c r="AH3788" i="10"/>
  <c r="AG3788" i="10"/>
  <c r="AK3787" i="10"/>
  <c r="AJ3787" i="10"/>
  <c r="AI3787" i="10"/>
  <c r="AH3787" i="10"/>
  <c r="AG3787" i="10"/>
  <c r="AK3786" i="10"/>
  <c r="AJ3786" i="10"/>
  <c r="AI3786" i="10"/>
  <c r="AH3786" i="10"/>
  <c r="AG3786" i="10"/>
  <c r="AK3785" i="10"/>
  <c r="AJ3785" i="10"/>
  <c r="AI3785" i="10"/>
  <c r="AH3785" i="10"/>
  <c r="AG3785" i="10"/>
  <c r="AK3784" i="10"/>
  <c r="AJ3784" i="10"/>
  <c r="AI3784" i="10"/>
  <c r="AH3784" i="10"/>
  <c r="AG3784" i="10"/>
  <c r="AK3783" i="10"/>
  <c r="AJ3783" i="10"/>
  <c r="AI3783" i="10"/>
  <c r="AH3783" i="10"/>
  <c r="AG3783" i="10"/>
  <c r="AK3782" i="10"/>
  <c r="AJ3782" i="10"/>
  <c r="AI3782" i="10"/>
  <c r="AH3782" i="10"/>
  <c r="AG3782" i="10"/>
  <c r="AK3781" i="10"/>
  <c r="AJ3781" i="10"/>
  <c r="AI3781" i="10"/>
  <c r="AH3781" i="10"/>
  <c r="AG3781" i="10"/>
  <c r="AK3780" i="10"/>
  <c r="AJ3780" i="10"/>
  <c r="AI3780" i="10"/>
  <c r="AH3780" i="10"/>
  <c r="AG3780" i="10"/>
  <c r="AK3779" i="10"/>
  <c r="AJ3779" i="10"/>
  <c r="AI3779" i="10"/>
  <c r="AH3779" i="10"/>
  <c r="AG3779" i="10"/>
  <c r="AK3778" i="10"/>
  <c r="AJ3778" i="10"/>
  <c r="AI3778" i="10"/>
  <c r="AH3778" i="10"/>
  <c r="AG3778" i="10"/>
  <c r="AK3777" i="10"/>
  <c r="AJ3777" i="10"/>
  <c r="AI3777" i="10"/>
  <c r="AH3777" i="10"/>
  <c r="AG3777" i="10"/>
  <c r="AK3776" i="10"/>
  <c r="AJ3776" i="10"/>
  <c r="AI3776" i="10"/>
  <c r="AH3776" i="10"/>
  <c r="AG3776" i="10"/>
  <c r="AK3775" i="10"/>
  <c r="AJ3775" i="10"/>
  <c r="AI3775" i="10"/>
  <c r="AH3775" i="10"/>
  <c r="AG3775" i="10"/>
  <c r="AK3774" i="10"/>
  <c r="AJ3774" i="10"/>
  <c r="AI3774" i="10"/>
  <c r="AH3774" i="10"/>
  <c r="AG3774" i="10"/>
  <c r="AK3773" i="10"/>
  <c r="AJ3773" i="10"/>
  <c r="AI3773" i="10"/>
  <c r="AH3773" i="10"/>
  <c r="AG3773" i="10"/>
  <c r="AK3772" i="10"/>
  <c r="AJ3772" i="10"/>
  <c r="AI3772" i="10"/>
  <c r="AH3772" i="10"/>
  <c r="AG3772" i="10"/>
  <c r="AK3771" i="10"/>
  <c r="AJ3771" i="10"/>
  <c r="AI3771" i="10"/>
  <c r="AH3771" i="10"/>
  <c r="AG3771" i="10"/>
  <c r="AK3770" i="10"/>
  <c r="AJ3770" i="10"/>
  <c r="AI3770" i="10"/>
  <c r="AH3770" i="10"/>
  <c r="AG3770" i="10"/>
  <c r="AK3769" i="10"/>
  <c r="AJ3769" i="10"/>
  <c r="AI3769" i="10"/>
  <c r="AH3769" i="10"/>
  <c r="AG3769" i="10"/>
  <c r="AK3768" i="10"/>
  <c r="AJ3768" i="10"/>
  <c r="AI3768" i="10"/>
  <c r="AH3768" i="10"/>
  <c r="AG3768" i="10"/>
  <c r="AK3767" i="10"/>
  <c r="AJ3767" i="10"/>
  <c r="AI3767" i="10"/>
  <c r="AH3767" i="10"/>
  <c r="AG3767" i="10"/>
  <c r="AK3766" i="10"/>
  <c r="AJ3766" i="10"/>
  <c r="AI3766" i="10"/>
  <c r="AH3766" i="10"/>
  <c r="AG3766" i="10"/>
  <c r="AK3765" i="10"/>
  <c r="AJ3765" i="10"/>
  <c r="AI3765" i="10"/>
  <c r="AH3765" i="10"/>
  <c r="AG3765" i="10"/>
  <c r="AK3764" i="10"/>
  <c r="AJ3764" i="10"/>
  <c r="AI3764" i="10"/>
  <c r="AH3764" i="10"/>
  <c r="AG3764" i="10"/>
  <c r="AK3763" i="10"/>
  <c r="AJ3763" i="10"/>
  <c r="AI3763" i="10"/>
  <c r="AH3763" i="10"/>
  <c r="AG3763" i="10"/>
  <c r="AK3762" i="10"/>
  <c r="AJ3762" i="10"/>
  <c r="AI3762" i="10"/>
  <c r="AH3762" i="10"/>
  <c r="AG3762" i="10"/>
  <c r="AK3761" i="10"/>
  <c r="AJ3761" i="10"/>
  <c r="AI3761" i="10"/>
  <c r="AH3761" i="10"/>
  <c r="AG3761" i="10"/>
  <c r="AK3760" i="10"/>
  <c r="AJ3760" i="10"/>
  <c r="AI3760" i="10"/>
  <c r="AH3760" i="10"/>
  <c r="AG3760" i="10"/>
  <c r="AK3759" i="10"/>
  <c r="AJ3759" i="10"/>
  <c r="AI3759" i="10"/>
  <c r="AH3759" i="10"/>
  <c r="AG3759" i="10"/>
  <c r="AK3758" i="10"/>
  <c r="AJ3758" i="10"/>
  <c r="AI3758" i="10"/>
  <c r="AH3758" i="10"/>
  <c r="AG3758" i="10"/>
  <c r="AK3757" i="10"/>
  <c r="AJ3757" i="10"/>
  <c r="AI3757" i="10"/>
  <c r="AH3757" i="10"/>
  <c r="AG3757" i="10"/>
  <c r="AK3756" i="10"/>
  <c r="AJ3756" i="10"/>
  <c r="AI3756" i="10"/>
  <c r="AH3756" i="10"/>
  <c r="AG3756" i="10"/>
  <c r="AK3755" i="10"/>
  <c r="AJ3755" i="10"/>
  <c r="AI3755" i="10"/>
  <c r="AH3755" i="10"/>
  <c r="AG3755" i="10"/>
  <c r="AK3754" i="10"/>
  <c r="AJ3754" i="10"/>
  <c r="AI3754" i="10"/>
  <c r="AH3754" i="10"/>
  <c r="AG3754" i="10"/>
  <c r="AK3753" i="10"/>
  <c r="AJ3753" i="10"/>
  <c r="AI3753" i="10"/>
  <c r="AH3753" i="10"/>
  <c r="AG3753" i="10"/>
  <c r="AK3752" i="10"/>
  <c r="AJ3752" i="10"/>
  <c r="AI3752" i="10"/>
  <c r="AH3752" i="10"/>
  <c r="AG3752" i="10"/>
  <c r="AK3751" i="10"/>
  <c r="AJ3751" i="10"/>
  <c r="AI3751" i="10"/>
  <c r="AH3751" i="10"/>
  <c r="AG3751" i="10"/>
  <c r="AK3750" i="10"/>
  <c r="AJ3750" i="10"/>
  <c r="AI3750" i="10"/>
  <c r="AH3750" i="10"/>
  <c r="AG3750" i="10"/>
  <c r="AK3749" i="10"/>
  <c r="AJ3749" i="10"/>
  <c r="AI3749" i="10"/>
  <c r="AH3749" i="10"/>
  <c r="AG3749" i="10"/>
  <c r="AK3748" i="10"/>
  <c r="AJ3748" i="10"/>
  <c r="AI3748" i="10"/>
  <c r="AH3748" i="10"/>
  <c r="AG3748" i="10"/>
  <c r="AK3747" i="10"/>
  <c r="AJ3747" i="10"/>
  <c r="AI3747" i="10"/>
  <c r="AH3747" i="10"/>
  <c r="AG3747" i="10"/>
  <c r="AK3746" i="10"/>
  <c r="AJ3746" i="10"/>
  <c r="AI3746" i="10"/>
  <c r="AH3746" i="10"/>
  <c r="AG3746" i="10"/>
  <c r="AK3745" i="10"/>
  <c r="AJ3745" i="10"/>
  <c r="AI3745" i="10"/>
  <c r="AH3745" i="10"/>
  <c r="AG3745" i="10"/>
  <c r="AK3744" i="10"/>
  <c r="AJ3744" i="10"/>
  <c r="AI3744" i="10"/>
  <c r="AH3744" i="10"/>
  <c r="AG3744" i="10"/>
  <c r="AK3743" i="10"/>
  <c r="AJ3743" i="10"/>
  <c r="AI3743" i="10"/>
  <c r="AH3743" i="10"/>
  <c r="AG3743" i="10"/>
  <c r="AK3742" i="10"/>
  <c r="AJ3742" i="10"/>
  <c r="AI3742" i="10"/>
  <c r="AH3742" i="10"/>
  <c r="AG3742" i="10"/>
  <c r="AK3741" i="10"/>
  <c r="AJ3741" i="10"/>
  <c r="AI3741" i="10"/>
  <c r="AH3741" i="10"/>
  <c r="AG3741" i="10"/>
  <c r="AK3740" i="10"/>
  <c r="AJ3740" i="10"/>
  <c r="AI3740" i="10"/>
  <c r="AH3740" i="10"/>
  <c r="AG3740" i="10"/>
  <c r="AK3739" i="10"/>
  <c r="AJ3739" i="10"/>
  <c r="AI3739" i="10"/>
  <c r="AH3739" i="10"/>
  <c r="AG3739" i="10"/>
  <c r="AK3738" i="10"/>
  <c r="AJ3738" i="10"/>
  <c r="AI3738" i="10"/>
  <c r="AH3738" i="10"/>
  <c r="AG3738" i="10"/>
  <c r="AK3737" i="10"/>
  <c r="AJ3737" i="10"/>
  <c r="AI3737" i="10"/>
  <c r="AH3737" i="10"/>
  <c r="AG3737" i="10"/>
  <c r="AK3736" i="10"/>
  <c r="AJ3736" i="10"/>
  <c r="AI3736" i="10"/>
  <c r="AH3736" i="10"/>
  <c r="AG3736" i="10"/>
  <c r="AK3735" i="10"/>
  <c r="AJ3735" i="10"/>
  <c r="AI3735" i="10"/>
  <c r="AH3735" i="10"/>
  <c r="AG3735" i="10"/>
  <c r="AK3734" i="10"/>
  <c r="AJ3734" i="10"/>
  <c r="AI3734" i="10"/>
  <c r="AH3734" i="10"/>
  <c r="AG3734" i="10"/>
  <c r="AK3733" i="10"/>
  <c r="AJ3733" i="10"/>
  <c r="AI3733" i="10"/>
  <c r="AH3733" i="10"/>
  <c r="AG3733" i="10"/>
  <c r="AK3732" i="10"/>
  <c r="AJ3732" i="10"/>
  <c r="AI3732" i="10"/>
  <c r="AH3732" i="10"/>
  <c r="AG3732" i="10"/>
  <c r="AK3731" i="10"/>
  <c r="AJ3731" i="10"/>
  <c r="AI3731" i="10"/>
  <c r="AH3731" i="10"/>
  <c r="AG3731" i="10"/>
  <c r="AK3730" i="10"/>
  <c r="AJ3730" i="10"/>
  <c r="AI3730" i="10"/>
  <c r="AH3730" i="10"/>
  <c r="AG3730" i="10"/>
  <c r="AK3729" i="10"/>
  <c r="AJ3729" i="10"/>
  <c r="AI3729" i="10"/>
  <c r="AH3729" i="10"/>
  <c r="AG3729" i="10"/>
  <c r="AK3728" i="10"/>
  <c r="AJ3728" i="10"/>
  <c r="AI3728" i="10"/>
  <c r="AH3728" i="10"/>
  <c r="AG3728" i="10"/>
  <c r="AK3727" i="10"/>
  <c r="AJ3727" i="10"/>
  <c r="AI3727" i="10"/>
  <c r="AH3727" i="10"/>
  <c r="AG3727" i="10"/>
  <c r="AK3726" i="10"/>
  <c r="AJ3726" i="10"/>
  <c r="AI3726" i="10"/>
  <c r="AH3726" i="10"/>
  <c r="AG3726" i="10"/>
  <c r="AK3725" i="10"/>
  <c r="AJ3725" i="10"/>
  <c r="AI3725" i="10"/>
  <c r="AH3725" i="10"/>
  <c r="AG3725" i="10"/>
  <c r="AK3724" i="10"/>
  <c r="AJ3724" i="10"/>
  <c r="AI3724" i="10"/>
  <c r="AH3724" i="10"/>
  <c r="AG3724" i="10"/>
  <c r="AK3723" i="10"/>
  <c r="AJ3723" i="10"/>
  <c r="AI3723" i="10"/>
  <c r="AH3723" i="10"/>
  <c r="AG3723" i="10"/>
  <c r="AK3722" i="10"/>
  <c r="AJ3722" i="10"/>
  <c r="AI3722" i="10"/>
  <c r="AH3722" i="10"/>
  <c r="AG3722" i="10"/>
  <c r="AK3721" i="10"/>
  <c r="AJ3721" i="10"/>
  <c r="AI3721" i="10"/>
  <c r="AH3721" i="10"/>
  <c r="AG3721" i="10"/>
  <c r="AK3720" i="10"/>
  <c r="AJ3720" i="10"/>
  <c r="AI3720" i="10"/>
  <c r="AH3720" i="10"/>
  <c r="AG3720" i="10"/>
  <c r="AK3719" i="10"/>
  <c r="AJ3719" i="10"/>
  <c r="AI3719" i="10"/>
  <c r="AH3719" i="10"/>
  <c r="AG3719" i="10"/>
  <c r="AK3718" i="10"/>
  <c r="AJ3718" i="10"/>
  <c r="AI3718" i="10"/>
  <c r="AH3718" i="10"/>
  <c r="AG3718" i="10"/>
  <c r="AK3717" i="10"/>
  <c r="AJ3717" i="10"/>
  <c r="AI3717" i="10"/>
  <c r="AH3717" i="10"/>
  <c r="AG3717" i="10"/>
  <c r="AK3716" i="10"/>
  <c r="AJ3716" i="10"/>
  <c r="AI3716" i="10"/>
  <c r="AH3716" i="10"/>
  <c r="AG3716" i="10"/>
  <c r="AK3715" i="10"/>
  <c r="AJ3715" i="10"/>
  <c r="AI3715" i="10"/>
  <c r="AH3715" i="10"/>
  <c r="AG3715" i="10"/>
  <c r="AK3714" i="10"/>
  <c r="AJ3714" i="10"/>
  <c r="AI3714" i="10"/>
  <c r="AH3714" i="10"/>
  <c r="AG3714" i="10"/>
  <c r="AK3713" i="10"/>
  <c r="AJ3713" i="10"/>
  <c r="AI3713" i="10"/>
  <c r="AH3713" i="10"/>
  <c r="AG3713" i="10"/>
  <c r="AK3712" i="10"/>
  <c r="AJ3712" i="10"/>
  <c r="AI3712" i="10"/>
  <c r="AH3712" i="10"/>
  <c r="AG3712" i="10"/>
  <c r="AK3711" i="10"/>
  <c r="AJ3711" i="10"/>
  <c r="AI3711" i="10"/>
  <c r="AH3711" i="10"/>
  <c r="AG3711" i="10"/>
  <c r="AK3710" i="10"/>
  <c r="AJ3710" i="10"/>
  <c r="AI3710" i="10"/>
  <c r="AH3710" i="10"/>
  <c r="AG3710" i="10"/>
  <c r="AK3709" i="10"/>
  <c r="AJ3709" i="10"/>
  <c r="AI3709" i="10"/>
  <c r="AH3709" i="10"/>
  <c r="AG3709" i="10"/>
  <c r="AK3708" i="10"/>
  <c r="AJ3708" i="10"/>
  <c r="AI3708" i="10"/>
  <c r="AH3708" i="10"/>
  <c r="AG3708" i="10"/>
  <c r="AK3707" i="10"/>
  <c r="AJ3707" i="10"/>
  <c r="AI3707" i="10"/>
  <c r="AH3707" i="10"/>
  <c r="AG3707" i="10"/>
  <c r="AK3706" i="10"/>
  <c r="AJ3706" i="10"/>
  <c r="AI3706" i="10"/>
  <c r="AH3706" i="10"/>
  <c r="AG3706" i="10"/>
  <c r="AK3705" i="10"/>
  <c r="AJ3705" i="10"/>
  <c r="AI3705" i="10"/>
  <c r="AH3705" i="10"/>
  <c r="AG3705" i="10"/>
  <c r="AK3704" i="10"/>
  <c r="AJ3704" i="10"/>
  <c r="AI3704" i="10"/>
  <c r="AH3704" i="10"/>
  <c r="AG3704" i="10"/>
  <c r="AK3703" i="10"/>
  <c r="AJ3703" i="10"/>
  <c r="AI3703" i="10"/>
  <c r="AH3703" i="10"/>
  <c r="AG3703" i="10"/>
  <c r="AK3702" i="10"/>
  <c r="AJ3702" i="10"/>
  <c r="AI3702" i="10"/>
  <c r="AH3702" i="10"/>
  <c r="AG3702" i="10"/>
  <c r="AK3701" i="10"/>
  <c r="AJ3701" i="10"/>
  <c r="AI3701" i="10"/>
  <c r="AH3701" i="10"/>
  <c r="AG3701" i="10"/>
  <c r="AK3700" i="10"/>
  <c r="AJ3700" i="10"/>
  <c r="AI3700" i="10"/>
  <c r="AH3700" i="10"/>
  <c r="AG3700" i="10"/>
  <c r="AK3699" i="10"/>
  <c r="AJ3699" i="10"/>
  <c r="AI3699" i="10"/>
  <c r="AH3699" i="10"/>
  <c r="AG3699" i="10"/>
  <c r="AK3698" i="10"/>
  <c r="AJ3698" i="10"/>
  <c r="AI3698" i="10"/>
  <c r="AH3698" i="10"/>
  <c r="AG3698" i="10"/>
  <c r="AK3697" i="10"/>
  <c r="AJ3697" i="10"/>
  <c r="AI3697" i="10"/>
  <c r="AH3697" i="10"/>
  <c r="AG3697" i="10"/>
  <c r="AK3696" i="10"/>
  <c r="AJ3696" i="10"/>
  <c r="AI3696" i="10"/>
  <c r="AH3696" i="10"/>
  <c r="AG3696" i="10"/>
  <c r="AK3695" i="10"/>
  <c r="AJ3695" i="10"/>
  <c r="AI3695" i="10"/>
  <c r="AH3695" i="10"/>
  <c r="AG3695" i="10"/>
  <c r="AK3694" i="10"/>
  <c r="AJ3694" i="10"/>
  <c r="AI3694" i="10"/>
  <c r="AH3694" i="10"/>
  <c r="AG3694" i="10"/>
  <c r="AK3693" i="10"/>
  <c r="AJ3693" i="10"/>
  <c r="AI3693" i="10"/>
  <c r="AH3693" i="10"/>
  <c r="AG3693" i="10"/>
  <c r="AK3692" i="10"/>
  <c r="AJ3692" i="10"/>
  <c r="AI3692" i="10"/>
  <c r="AH3692" i="10"/>
  <c r="AG3692" i="10"/>
  <c r="AK3691" i="10"/>
  <c r="AJ3691" i="10"/>
  <c r="AI3691" i="10"/>
  <c r="AH3691" i="10"/>
  <c r="AG3691" i="10"/>
  <c r="AK3690" i="10"/>
  <c r="AJ3690" i="10"/>
  <c r="AI3690" i="10"/>
  <c r="AH3690" i="10"/>
  <c r="AG3690" i="10"/>
  <c r="AK3689" i="10"/>
  <c r="AJ3689" i="10"/>
  <c r="AI3689" i="10"/>
  <c r="AH3689" i="10"/>
  <c r="AG3689" i="10"/>
  <c r="AK3688" i="10"/>
  <c r="AJ3688" i="10"/>
  <c r="AI3688" i="10"/>
  <c r="AH3688" i="10"/>
  <c r="AG3688" i="10"/>
  <c r="AK3687" i="10"/>
  <c r="AJ3687" i="10"/>
  <c r="AI3687" i="10"/>
  <c r="AH3687" i="10"/>
  <c r="AG3687" i="10"/>
  <c r="AK3686" i="10"/>
  <c r="AJ3686" i="10"/>
  <c r="AI3686" i="10"/>
  <c r="AH3686" i="10"/>
  <c r="AG3686" i="10"/>
  <c r="AK3685" i="10"/>
  <c r="AJ3685" i="10"/>
  <c r="AI3685" i="10"/>
  <c r="AH3685" i="10"/>
  <c r="AG3685" i="10"/>
  <c r="AK3684" i="10"/>
  <c r="AJ3684" i="10"/>
  <c r="AI3684" i="10"/>
  <c r="AH3684" i="10"/>
  <c r="AG3684" i="10"/>
  <c r="AK3683" i="10"/>
  <c r="AJ3683" i="10"/>
  <c r="AI3683" i="10"/>
  <c r="AH3683" i="10"/>
  <c r="AG3683" i="10"/>
  <c r="AK3682" i="10"/>
  <c r="AJ3682" i="10"/>
  <c r="AI3682" i="10"/>
  <c r="AH3682" i="10"/>
  <c r="AG3682" i="10"/>
  <c r="AK3681" i="10"/>
  <c r="AJ3681" i="10"/>
  <c r="AI3681" i="10"/>
  <c r="AH3681" i="10"/>
  <c r="AG3681" i="10"/>
  <c r="AK3680" i="10"/>
  <c r="AJ3680" i="10"/>
  <c r="AI3680" i="10"/>
  <c r="AH3680" i="10"/>
  <c r="AG3680" i="10"/>
  <c r="AK3679" i="10"/>
  <c r="AJ3679" i="10"/>
  <c r="AI3679" i="10"/>
  <c r="AH3679" i="10"/>
  <c r="AG3679" i="10"/>
  <c r="AK3678" i="10"/>
  <c r="AJ3678" i="10"/>
  <c r="AI3678" i="10"/>
  <c r="AH3678" i="10"/>
  <c r="AG3678" i="10"/>
  <c r="AK3677" i="10"/>
  <c r="AJ3677" i="10"/>
  <c r="AI3677" i="10"/>
  <c r="AH3677" i="10"/>
  <c r="AG3677" i="10"/>
  <c r="AK3676" i="10"/>
  <c r="AJ3676" i="10"/>
  <c r="AI3676" i="10"/>
  <c r="AH3676" i="10"/>
  <c r="AG3676" i="10"/>
  <c r="AK3675" i="10"/>
  <c r="AJ3675" i="10"/>
  <c r="AI3675" i="10"/>
  <c r="AH3675" i="10"/>
  <c r="AG3675" i="10"/>
  <c r="AK3674" i="10"/>
  <c r="AJ3674" i="10"/>
  <c r="AI3674" i="10"/>
  <c r="AH3674" i="10"/>
  <c r="AG3674" i="10"/>
  <c r="AK3673" i="10"/>
  <c r="AJ3673" i="10"/>
  <c r="AI3673" i="10"/>
  <c r="AH3673" i="10"/>
  <c r="AG3673" i="10"/>
  <c r="AK3672" i="10"/>
  <c r="AJ3672" i="10"/>
  <c r="AI3672" i="10"/>
  <c r="AH3672" i="10"/>
  <c r="AG3672" i="10"/>
  <c r="AK3671" i="10"/>
  <c r="AJ3671" i="10"/>
  <c r="AI3671" i="10"/>
  <c r="AH3671" i="10"/>
  <c r="AG3671" i="10"/>
  <c r="AK3670" i="10"/>
  <c r="AJ3670" i="10"/>
  <c r="AI3670" i="10"/>
  <c r="AH3670" i="10"/>
  <c r="AG3670" i="10"/>
  <c r="AK3669" i="10"/>
  <c r="AJ3669" i="10"/>
  <c r="AI3669" i="10"/>
  <c r="AH3669" i="10"/>
  <c r="AG3669" i="10"/>
  <c r="AK3668" i="10"/>
  <c r="AJ3668" i="10"/>
  <c r="AI3668" i="10"/>
  <c r="AH3668" i="10"/>
  <c r="AG3668" i="10"/>
  <c r="AK3667" i="10"/>
  <c r="AJ3667" i="10"/>
  <c r="AI3667" i="10"/>
  <c r="AH3667" i="10"/>
  <c r="AG3667" i="10"/>
  <c r="AK3666" i="10"/>
  <c r="AJ3666" i="10"/>
  <c r="AI3666" i="10"/>
  <c r="AH3666" i="10"/>
  <c r="AG3666" i="10"/>
  <c r="AK3665" i="10"/>
  <c r="AJ3665" i="10"/>
  <c r="AI3665" i="10"/>
  <c r="AH3665" i="10"/>
  <c r="AG3665" i="10"/>
  <c r="AK3664" i="10"/>
  <c r="AJ3664" i="10"/>
  <c r="AI3664" i="10"/>
  <c r="AH3664" i="10"/>
  <c r="AG3664" i="10"/>
  <c r="AK3663" i="10"/>
  <c r="AJ3663" i="10"/>
  <c r="AI3663" i="10"/>
  <c r="AH3663" i="10"/>
  <c r="AG3663" i="10"/>
  <c r="AK3662" i="10"/>
  <c r="AJ3662" i="10"/>
  <c r="AI3662" i="10"/>
  <c r="AH3662" i="10"/>
  <c r="AG3662" i="10"/>
  <c r="AK3661" i="10"/>
  <c r="AJ3661" i="10"/>
  <c r="AI3661" i="10"/>
  <c r="AH3661" i="10"/>
  <c r="AG3661" i="10"/>
  <c r="AK3660" i="10"/>
  <c r="AJ3660" i="10"/>
  <c r="AI3660" i="10"/>
  <c r="AH3660" i="10"/>
  <c r="AG3660" i="10"/>
  <c r="AK3659" i="10"/>
  <c r="AJ3659" i="10"/>
  <c r="AI3659" i="10"/>
  <c r="AH3659" i="10"/>
  <c r="AG3659" i="10"/>
  <c r="AK3658" i="10"/>
  <c r="AJ3658" i="10"/>
  <c r="AI3658" i="10"/>
  <c r="AH3658" i="10"/>
  <c r="AG3658" i="10"/>
  <c r="AK3657" i="10"/>
  <c r="AJ3657" i="10"/>
  <c r="AI3657" i="10"/>
  <c r="AH3657" i="10"/>
  <c r="AG3657" i="10"/>
  <c r="AK3656" i="10"/>
  <c r="AJ3656" i="10"/>
  <c r="AI3656" i="10"/>
  <c r="AH3656" i="10"/>
  <c r="AG3656" i="10"/>
  <c r="AK3655" i="10"/>
  <c r="AJ3655" i="10"/>
  <c r="AI3655" i="10"/>
  <c r="AH3655" i="10"/>
  <c r="AG3655" i="10"/>
  <c r="AK3654" i="10"/>
  <c r="AJ3654" i="10"/>
  <c r="AI3654" i="10"/>
  <c r="AH3654" i="10"/>
  <c r="AG3654" i="10"/>
  <c r="AK3653" i="10"/>
  <c r="AJ3653" i="10"/>
  <c r="AI3653" i="10"/>
  <c r="AH3653" i="10"/>
  <c r="AG3653" i="10"/>
  <c r="AK3652" i="10"/>
  <c r="AJ3652" i="10"/>
  <c r="AI3652" i="10"/>
  <c r="AH3652" i="10"/>
  <c r="AG3652" i="10"/>
  <c r="AK3651" i="10"/>
  <c r="AJ3651" i="10"/>
  <c r="AI3651" i="10"/>
  <c r="AH3651" i="10"/>
  <c r="AG3651" i="10"/>
  <c r="AK3650" i="10"/>
  <c r="AJ3650" i="10"/>
  <c r="AI3650" i="10"/>
  <c r="AH3650" i="10"/>
  <c r="AG3650" i="10"/>
  <c r="AK3649" i="10"/>
  <c r="AJ3649" i="10"/>
  <c r="AI3649" i="10"/>
  <c r="AH3649" i="10"/>
  <c r="AG3649" i="10"/>
  <c r="AK3648" i="10"/>
  <c r="AJ3648" i="10"/>
  <c r="AI3648" i="10"/>
  <c r="AH3648" i="10"/>
  <c r="AG3648" i="10"/>
  <c r="AK3647" i="10"/>
  <c r="AJ3647" i="10"/>
  <c r="AI3647" i="10"/>
  <c r="AH3647" i="10"/>
  <c r="AG3647" i="10"/>
  <c r="AK3646" i="10"/>
  <c r="AJ3646" i="10"/>
  <c r="AI3646" i="10"/>
  <c r="AH3646" i="10"/>
  <c r="AG3646" i="10"/>
  <c r="AK3645" i="10"/>
  <c r="AJ3645" i="10"/>
  <c r="AI3645" i="10"/>
  <c r="AH3645" i="10"/>
  <c r="AG3645" i="10"/>
  <c r="AK3644" i="10"/>
  <c r="AJ3644" i="10"/>
  <c r="AI3644" i="10"/>
  <c r="AH3644" i="10"/>
  <c r="AG3644" i="10"/>
  <c r="AK3643" i="10"/>
  <c r="AJ3643" i="10"/>
  <c r="AI3643" i="10"/>
  <c r="AH3643" i="10"/>
  <c r="AG3643" i="10"/>
  <c r="AK3642" i="10"/>
  <c r="AJ3642" i="10"/>
  <c r="AI3642" i="10"/>
  <c r="AH3642" i="10"/>
  <c r="AG3642" i="10"/>
  <c r="AK3641" i="10"/>
  <c r="AJ3641" i="10"/>
  <c r="AI3641" i="10"/>
  <c r="AH3641" i="10"/>
  <c r="AG3641" i="10"/>
  <c r="AK3640" i="10"/>
  <c r="AJ3640" i="10"/>
  <c r="AI3640" i="10"/>
  <c r="AH3640" i="10"/>
  <c r="AG3640" i="10"/>
  <c r="AK3639" i="10"/>
  <c r="AJ3639" i="10"/>
  <c r="AI3639" i="10"/>
  <c r="AH3639" i="10"/>
  <c r="AG3639" i="10"/>
  <c r="AK3638" i="10"/>
  <c r="AJ3638" i="10"/>
  <c r="AI3638" i="10"/>
  <c r="AH3638" i="10"/>
  <c r="AG3638" i="10"/>
  <c r="AK3637" i="10"/>
  <c r="AJ3637" i="10"/>
  <c r="AI3637" i="10"/>
  <c r="AH3637" i="10"/>
  <c r="AG3637" i="10"/>
  <c r="AK3636" i="10"/>
  <c r="AJ3636" i="10"/>
  <c r="AI3636" i="10"/>
  <c r="AH3636" i="10"/>
  <c r="AG3636" i="10"/>
  <c r="AK3635" i="10"/>
  <c r="AJ3635" i="10"/>
  <c r="AI3635" i="10"/>
  <c r="AH3635" i="10"/>
  <c r="AG3635" i="10"/>
  <c r="AK3634" i="10"/>
  <c r="AJ3634" i="10"/>
  <c r="AI3634" i="10"/>
  <c r="AH3634" i="10"/>
  <c r="AG3634" i="10"/>
  <c r="AK3633" i="10"/>
  <c r="AJ3633" i="10"/>
  <c r="AI3633" i="10"/>
  <c r="AH3633" i="10"/>
  <c r="AG3633" i="10"/>
  <c r="AK3632" i="10"/>
  <c r="AJ3632" i="10"/>
  <c r="AI3632" i="10"/>
  <c r="AH3632" i="10"/>
  <c r="AG3632" i="10"/>
  <c r="AK3631" i="10"/>
  <c r="AJ3631" i="10"/>
  <c r="AI3631" i="10"/>
  <c r="AH3631" i="10"/>
  <c r="AG3631" i="10"/>
  <c r="AK3630" i="10"/>
  <c r="AJ3630" i="10"/>
  <c r="AI3630" i="10"/>
  <c r="AH3630" i="10"/>
  <c r="AG3630" i="10"/>
  <c r="AK3629" i="10"/>
  <c r="AJ3629" i="10"/>
  <c r="AI3629" i="10"/>
  <c r="AH3629" i="10"/>
  <c r="AG3629" i="10"/>
  <c r="AK3628" i="10"/>
  <c r="AJ3628" i="10"/>
  <c r="AI3628" i="10"/>
  <c r="AH3628" i="10"/>
  <c r="AG3628" i="10"/>
  <c r="AK3627" i="10"/>
  <c r="AJ3627" i="10"/>
  <c r="AI3627" i="10"/>
  <c r="AH3627" i="10"/>
  <c r="AG3627" i="10"/>
  <c r="AK3626" i="10"/>
  <c r="AJ3626" i="10"/>
  <c r="AI3626" i="10"/>
  <c r="AH3626" i="10"/>
  <c r="AG3626" i="10"/>
  <c r="AK3625" i="10"/>
  <c r="AJ3625" i="10"/>
  <c r="AI3625" i="10"/>
  <c r="AH3625" i="10"/>
  <c r="AG3625" i="10"/>
  <c r="AK3624" i="10"/>
  <c r="AJ3624" i="10"/>
  <c r="AI3624" i="10"/>
  <c r="AH3624" i="10"/>
  <c r="AG3624" i="10"/>
  <c r="AK3623" i="10"/>
  <c r="AJ3623" i="10"/>
  <c r="AI3623" i="10"/>
  <c r="AH3623" i="10"/>
  <c r="AG3623" i="10"/>
  <c r="AK3622" i="10"/>
  <c r="AJ3622" i="10"/>
  <c r="AI3622" i="10"/>
  <c r="AH3622" i="10"/>
  <c r="AG3622" i="10"/>
  <c r="AK3621" i="10"/>
  <c r="AJ3621" i="10"/>
  <c r="AI3621" i="10"/>
  <c r="AH3621" i="10"/>
  <c r="AG3621" i="10"/>
  <c r="AK3620" i="10"/>
  <c r="AJ3620" i="10"/>
  <c r="AI3620" i="10"/>
  <c r="AH3620" i="10"/>
  <c r="AG3620" i="10"/>
  <c r="AK3619" i="10"/>
  <c r="AJ3619" i="10"/>
  <c r="AI3619" i="10"/>
  <c r="AH3619" i="10"/>
  <c r="AG3619" i="10"/>
  <c r="AK3618" i="10"/>
  <c r="AJ3618" i="10"/>
  <c r="AI3618" i="10"/>
  <c r="AH3618" i="10"/>
  <c r="AG3618" i="10"/>
  <c r="AK3617" i="10"/>
  <c r="AJ3617" i="10"/>
  <c r="AI3617" i="10"/>
  <c r="AH3617" i="10"/>
  <c r="AG3617" i="10"/>
  <c r="AK3616" i="10"/>
  <c r="AJ3616" i="10"/>
  <c r="AI3616" i="10"/>
  <c r="AH3616" i="10"/>
  <c r="AG3616" i="10"/>
  <c r="AK3615" i="10"/>
  <c r="AJ3615" i="10"/>
  <c r="AI3615" i="10"/>
  <c r="AH3615" i="10"/>
  <c r="AG3615" i="10"/>
  <c r="AK3614" i="10"/>
  <c r="AJ3614" i="10"/>
  <c r="AI3614" i="10"/>
  <c r="AH3614" i="10"/>
  <c r="AG3614" i="10"/>
  <c r="AK3613" i="10"/>
  <c r="AJ3613" i="10"/>
  <c r="AI3613" i="10"/>
  <c r="AH3613" i="10"/>
  <c r="AG3613" i="10"/>
  <c r="AK3612" i="10"/>
  <c r="AJ3612" i="10"/>
  <c r="AI3612" i="10"/>
  <c r="AH3612" i="10"/>
  <c r="AG3612" i="10"/>
  <c r="AK3611" i="10"/>
  <c r="AJ3611" i="10"/>
  <c r="AI3611" i="10"/>
  <c r="AH3611" i="10"/>
  <c r="AG3611" i="10"/>
  <c r="AK3610" i="10"/>
  <c r="AJ3610" i="10"/>
  <c r="AI3610" i="10"/>
  <c r="AH3610" i="10"/>
  <c r="AG3610" i="10"/>
  <c r="AK3609" i="10"/>
  <c r="AJ3609" i="10"/>
  <c r="AI3609" i="10"/>
  <c r="AH3609" i="10"/>
  <c r="AG3609" i="10"/>
  <c r="AK3608" i="10"/>
  <c r="AJ3608" i="10"/>
  <c r="AI3608" i="10"/>
  <c r="AH3608" i="10"/>
  <c r="AG3608" i="10"/>
  <c r="AK3607" i="10"/>
  <c r="AJ3607" i="10"/>
  <c r="AI3607" i="10"/>
  <c r="AH3607" i="10"/>
  <c r="AG3607" i="10"/>
  <c r="AK3606" i="10"/>
  <c r="AJ3606" i="10"/>
  <c r="AI3606" i="10"/>
  <c r="AH3606" i="10"/>
  <c r="AG3606" i="10"/>
  <c r="AK3605" i="10"/>
  <c r="AJ3605" i="10"/>
  <c r="AI3605" i="10"/>
  <c r="AH3605" i="10"/>
  <c r="AG3605" i="10"/>
  <c r="AK3604" i="10"/>
  <c r="AJ3604" i="10"/>
  <c r="AI3604" i="10"/>
  <c r="AH3604" i="10"/>
  <c r="AG3604" i="10"/>
  <c r="AK3603" i="10"/>
  <c r="AJ3603" i="10"/>
  <c r="AI3603" i="10"/>
  <c r="AH3603" i="10"/>
  <c r="AG3603" i="10"/>
  <c r="AK3602" i="10"/>
  <c r="AJ3602" i="10"/>
  <c r="AI3602" i="10"/>
  <c r="AH3602" i="10"/>
  <c r="AG3602" i="10"/>
  <c r="AK3601" i="10"/>
  <c r="AJ3601" i="10"/>
  <c r="AI3601" i="10"/>
  <c r="AH3601" i="10"/>
  <c r="AG3601" i="10"/>
  <c r="AK3600" i="10"/>
  <c r="AJ3600" i="10"/>
  <c r="AI3600" i="10"/>
  <c r="AH3600" i="10"/>
  <c r="AG3600" i="10"/>
  <c r="AK3599" i="10"/>
  <c r="AJ3599" i="10"/>
  <c r="AI3599" i="10"/>
  <c r="AH3599" i="10"/>
  <c r="AG3599" i="10"/>
  <c r="AK3598" i="10"/>
  <c r="AJ3598" i="10"/>
  <c r="AI3598" i="10"/>
  <c r="AH3598" i="10"/>
  <c r="AG3598" i="10"/>
  <c r="AK3597" i="10"/>
  <c r="AJ3597" i="10"/>
  <c r="AI3597" i="10"/>
  <c r="AH3597" i="10"/>
  <c r="AG3597" i="10"/>
  <c r="AK3596" i="10"/>
  <c r="AJ3596" i="10"/>
  <c r="AI3596" i="10"/>
  <c r="AH3596" i="10"/>
  <c r="AG3596" i="10"/>
  <c r="AK3595" i="10"/>
  <c r="AJ3595" i="10"/>
  <c r="AI3595" i="10"/>
  <c r="AH3595" i="10"/>
  <c r="AG3595" i="10"/>
  <c r="AK3594" i="10"/>
  <c r="AJ3594" i="10"/>
  <c r="AI3594" i="10"/>
  <c r="AH3594" i="10"/>
  <c r="AG3594" i="10"/>
  <c r="AK3593" i="10"/>
  <c r="AJ3593" i="10"/>
  <c r="AI3593" i="10"/>
  <c r="AH3593" i="10"/>
  <c r="AG3593" i="10"/>
  <c r="AK3592" i="10"/>
  <c r="AJ3592" i="10"/>
  <c r="AI3592" i="10"/>
  <c r="AH3592" i="10"/>
  <c r="AG3592" i="10"/>
  <c r="AK3591" i="10"/>
  <c r="AJ3591" i="10"/>
  <c r="AI3591" i="10"/>
  <c r="AH3591" i="10"/>
  <c r="AG3591" i="10"/>
  <c r="AK3590" i="10"/>
  <c r="AJ3590" i="10"/>
  <c r="AI3590" i="10"/>
  <c r="AH3590" i="10"/>
  <c r="AG3590" i="10"/>
  <c r="AK3589" i="10"/>
  <c r="AJ3589" i="10"/>
  <c r="AI3589" i="10"/>
  <c r="AH3589" i="10"/>
  <c r="AG3589" i="10"/>
  <c r="AK3588" i="10"/>
  <c r="AJ3588" i="10"/>
  <c r="AI3588" i="10"/>
  <c r="AH3588" i="10"/>
  <c r="AG3588" i="10"/>
  <c r="AK3587" i="10"/>
  <c r="AJ3587" i="10"/>
  <c r="AI3587" i="10"/>
  <c r="AH3587" i="10"/>
  <c r="AG3587" i="10"/>
  <c r="AK3586" i="10"/>
  <c r="AJ3586" i="10"/>
  <c r="AI3586" i="10"/>
  <c r="AH3586" i="10"/>
  <c r="AG3586" i="10"/>
  <c r="AK3585" i="10"/>
  <c r="AJ3585" i="10"/>
  <c r="AI3585" i="10"/>
  <c r="AH3585" i="10"/>
  <c r="AG3585" i="10"/>
  <c r="AK3584" i="10"/>
  <c r="AJ3584" i="10"/>
  <c r="AI3584" i="10"/>
  <c r="AH3584" i="10"/>
  <c r="AG3584" i="10"/>
  <c r="AK3583" i="10"/>
  <c r="AJ3583" i="10"/>
  <c r="AI3583" i="10"/>
  <c r="AH3583" i="10"/>
  <c r="AG3583" i="10"/>
  <c r="AK3582" i="10"/>
  <c r="AJ3582" i="10"/>
  <c r="AI3582" i="10"/>
  <c r="AH3582" i="10"/>
  <c r="AG3582" i="10"/>
  <c r="AK3581" i="10"/>
  <c r="AJ3581" i="10"/>
  <c r="AI3581" i="10"/>
  <c r="AH3581" i="10"/>
  <c r="AG3581" i="10"/>
  <c r="AK3580" i="10"/>
  <c r="AJ3580" i="10"/>
  <c r="AI3580" i="10"/>
  <c r="AH3580" i="10"/>
  <c r="AG3580" i="10"/>
  <c r="AK3579" i="10"/>
  <c r="AJ3579" i="10"/>
  <c r="AI3579" i="10"/>
  <c r="AH3579" i="10"/>
  <c r="AG3579" i="10"/>
  <c r="AK3578" i="10"/>
  <c r="AJ3578" i="10"/>
  <c r="AI3578" i="10"/>
  <c r="AH3578" i="10"/>
  <c r="AG3578" i="10"/>
  <c r="AK3577" i="10"/>
  <c r="AJ3577" i="10"/>
  <c r="AI3577" i="10"/>
  <c r="AH3577" i="10"/>
  <c r="AG3577" i="10"/>
  <c r="AK3576" i="10"/>
  <c r="AJ3576" i="10"/>
  <c r="AI3576" i="10"/>
  <c r="AH3576" i="10"/>
  <c r="AG3576" i="10"/>
  <c r="AK3575" i="10"/>
  <c r="AJ3575" i="10"/>
  <c r="AI3575" i="10"/>
  <c r="AH3575" i="10"/>
  <c r="AG3575" i="10"/>
  <c r="AK3574" i="10"/>
  <c r="AJ3574" i="10"/>
  <c r="AI3574" i="10"/>
  <c r="AH3574" i="10"/>
  <c r="AG3574" i="10"/>
  <c r="AK3573" i="10"/>
  <c r="AJ3573" i="10"/>
  <c r="AI3573" i="10"/>
  <c r="AH3573" i="10"/>
  <c r="AG3573" i="10"/>
  <c r="AK3572" i="10"/>
  <c r="AJ3572" i="10"/>
  <c r="AI3572" i="10"/>
  <c r="AH3572" i="10"/>
  <c r="AG3572" i="10"/>
  <c r="AK3571" i="10"/>
  <c r="AJ3571" i="10"/>
  <c r="AI3571" i="10"/>
  <c r="AH3571" i="10"/>
  <c r="AG3571" i="10"/>
  <c r="AK3570" i="10"/>
  <c r="AJ3570" i="10"/>
  <c r="AI3570" i="10"/>
  <c r="AH3570" i="10"/>
  <c r="AG3570" i="10"/>
  <c r="AK3569" i="10"/>
  <c r="AJ3569" i="10"/>
  <c r="AI3569" i="10"/>
  <c r="AH3569" i="10"/>
  <c r="AG3569" i="10"/>
  <c r="AK3568" i="10"/>
  <c r="AJ3568" i="10"/>
  <c r="AI3568" i="10"/>
  <c r="AH3568" i="10"/>
  <c r="AG3568" i="10"/>
  <c r="AK3567" i="10"/>
  <c r="AJ3567" i="10"/>
  <c r="AI3567" i="10"/>
  <c r="AH3567" i="10"/>
  <c r="AG3567" i="10"/>
  <c r="AK3566" i="10"/>
  <c r="AJ3566" i="10"/>
  <c r="AI3566" i="10"/>
  <c r="AH3566" i="10"/>
  <c r="AG3566" i="10"/>
  <c r="AK3565" i="10"/>
  <c r="AJ3565" i="10"/>
  <c r="AI3565" i="10"/>
  <c r="AH3565" i="10"/>
  <c r="AG3565" i="10"/>
  <c r="AK3564" i="10"/>
  <c r="AJ3564" i="10"/>
  <c r="AI3564" i="10"/>
  <c r="AH3564" i="10"/>
  <c r="AG3564" i="10"/>
  <c r="AK3563" i="10"/>
  <c r="AJ3563" i="10"/>
  <c r="AI3563" i="10"/>
  <c r="AH3563" i="10"/>
  <c r="AG3563" i="10"/>
  <c r="AK3562" i="10"/>
  <c r="AJ3562" i="10"/>
  <c r="AI3562" i="10"/>
  <c r="AH3562" i="10"/>
  <c r="AG3562" i="10"/>
  <c r="AK3561" i="10"/>
  <c r="AJ3561" i="10"/>
  <c r="AI3561" i="10"/>
  <c r="AH3561" i="10"/>
  <c r="AG3561" i="10"/>
  <c r="AK3560" i="10"/>
  <c r="AJ3560" i="10"/>
  <c r="AI3560" i="10"/>
  <c r="AH3560" i="10"/>
  <c r="AG3560" i="10"/>
  <c r="AK3559" i="10"/>
  <c r="AJ3559" i="10"/>
  <c r="AI3559" i="10"/>
  <c r="AH3559" i="10"/>
  <c r="AG3559" i="10"/>
  <c r="AK3558" i="10"/>
  <c r="AJ3558" i="10"/>
  <c r="AI3558" i="10"/>
  <c r="AH3558" i="10"/>
  <c r="AG3558" i="10"/>
  <c r="AK3557" i="10"/>
  <c r="AJ3557" i="10"/>
  <c r="AI3557" i="10"/>
  <c r="AH3557" i="10"/>
  <c r="AG3557" i="10"/>
  <c r="AK3556" i="10"/>
  <c r="AJ3556" i="10"/>
  <c r="AI3556" i="10"/>
  <c r="AH3556" i="10"/>
  <c r="AG3556" i="10"/>
  <c r="AK3555" i="10"/>
  <c r="AJ3555" i="10"/>
  <c r="AI3555" i="10"/>
  <c r="AH3555" i="10"/>
  <c r="AG3555" i="10"/>
  <c r="AK3554" i="10"/>
  <c r="AJ3554" i="10"/>
  <c r="AI3554" i="10"/>
  <c r="AH3554" i="10"/>
  <c r="AG3554" i="10"/>
  <c r="AK3553" i="10"/>
  <c r="AJ3553" i="10"/>
  <c r="AI3553" i="10"/>
  <c r="AH3553" i="10"/>
  <c r="AG3553" i="10"/>
  <c r="AK3552" i="10"/>
  <c r="AJ3552" i="10"/>
  <c r="AI3552" i="10"/>
  <c r="AH3552" i="10"/>
  <c r="AG3552" i="10"/>
  <c r="AK3551" i="10"/>
  <c r="AJ3551" i="10"/>
  <c r="AI3551" i="10"/>
  <c r="AH3551" i="10"/>
  <c r="AG3551" i="10"/>
  <c r="AK3550" i="10"/>
  <c r="AJ3550" i="10"/>
  <c r="AI3550" i="10"/>
  <c r="AH3550" i="10"/>
  <c r="AG3550" i="10"/>
  <c r="AK3549" i="10"/>
  <c r="AJ3549" i="10"/>
  <c r="AI3549" i="10"/>
  <c r="AH3549" i="10"/>
  <c r="AG3549" i="10"/>
  <c r="AK3548" i="10"/>
  <c r="AJ3548" i="10"/>
  <c r="AI3548" i="10"/>
  <c r="AH3548" i="10"/>
  <c r="AG3548" i="10"/>
  <c r="AK3547" i="10"/>
  <c r="AJ3547" i="10"/>
  <c r="AI3547" i="10"/>
  <c r="AH3547" i="10"/>
  <c r="AG3547" i="10"/>
  <c r="AK3546" i="10"/>
  <c r="AJ3546" i="10"/>
  <c r="AI3546" i="10"/>
  <c r="AH3546" i="10"/>
  <c r="AG3546" i="10"/>
  <c r="AK3545" i="10"/>
  <c r="AJ3545" i="10"/>
  <c r="AI3545" i="10"/>
  <c r="AH3545" i="10"/>
  <c r="AG3545" i="10"/>
  <c r="AK3544" i="10"/>
  <c r="AJ3544" i="10"/>
  <c r="AI3544" i="10"/>
  <c r="AH3544" i="10"/>
  <c r="AG3544" i="10"/>
  <c r="AK3543" i="10"/>
  <c r="AJ3543" i="10"/>
  <c r="AI3543" i="10"/>
  <c r="AH3543" i="10"/>
  <c r="AG3543" i="10"/>
  <c r="AK3542" i="10"/>
  <c r="AJ3542" i="10"/>
  <c r="AI3542" i="10"/>
  <c r="AH3542" i="10"/>
  <c r="AG3542" i="10"/>
  <c r="AK3541" i="10"/>
  <c r="AJ3541" i="10"/>
  <c r="AI3541" i="10"/>
  <c r="AH3541" i="10"/>
  <c r="AG3541" i="10"/>
  <c r="AK3540" i="10"/>
  <c r="AJ3540" i="10"/>
  <c r="AI3540" i="10"/>
  <c r="AH3540" i="10"/>
  <c r="AG3540" i="10"/>
  <c r="AK3539" i="10"/>
  <c r="AJ3539" i="10"/>
  <c r="AI3539" i="10"/>
  <c r="AH3539" i="10"/>
  <c r="AG3539" i="10"/>
  <c r="AK3538" i="10"/>
  <c r="AJ3538" i="10"/>
  <c r="AI3538" i="10"/>
  <c r="AH3538" i="10"/>
  <c r="AG3538" i="10"/>
  <c r="AK3537" i="10"/>
  <c r="AJ3537" i="10"/>
  <c r="AI3537" i="10"/>
  <c r="AH3537" i="10"/>
  <c r="AG3537" i="10"/>
  <c r="AK3536" i="10"/>
  <c r="AJ3536" i="10"/>
  <c r="AI3536" i="10"/>
  <c r="AH3536" i="10"/>
  <c r="AG3536" i="10"/>
  <c r="AK3535" i="10"/>
  <c r="AJ3535" i="10"/>
  <c r="AI3535" i="10"/>
  <c r="AH3535" i="10"/>
  <c r="AG3535" i="10"/>
  <c r="AK3534" i="10"/>
  <c r="AJ3534" i="10"/>
  <c r="AI3534" i="10"/>
  <c r="AH3534" i="10"/>
  <c r="AG3534" i="10"/>
  <c r="AK3533" i="10"/>
  <c r="AJ3533" i="10"/>
  <c r="AI3533" i="10"/>
  <c r="AH3533" i="10"/>
  <c r="AG3533" i="10"/>
  <c r="AK3532" i="10"/>
  <c r="AJ3532" i="10"/>
  <c r="AI3532" i="10"/>
  <c r="AH3532" i="10"/>
  <c r="AG3532" i="10"/>
  <c r="AK3531" i="10"/>
  <c r="AJ3531" i="10"/>
  <c r="AI3531" i="10"/>
  <c r="AH3531" i="10"/>
  <c r="AG3531" i="10"/>
  <c r="AK3530" i="10"/>
  <c r="AJ3530" i="10"/>
  <c r="AI3530" i="10"/>
  <c r="AH3530" i="10"/>
  <c r="AG3530" i="10"/>
  <c r="AK3529" i="10"/>
  <c r="AJ3529" i="10"/>
  <c r="AI3529" i="10"/>
  <c r="AH3529" i="10"/>
  <c r="AG3529" i="10"/>
  <c r="AK3528" i="10"/>
  <c r="AJ3528" i="10"/>
  <c r="AI3528" i="10"/>
  <c r="AH3528" i="10"/>
  <c r="AG3528" i="10"/>
  <c r="AK3527" i="10"/>
  <c r="AJ3527" i="10"/>
  <c r="AI3527" i="10"/>
  <c r="AH3527" i="10"/>
  <c r="AG3527" i="10"/>
  <c r="AK3526" i="10"/>
  <c r="AJ3526" i="10"/>
  <c r="AI3526" i="10"/>
  <c r="AH3526" i="10"/>
  <c r="AG3526" i="10"/>
  <c r="AK3525" i="10"/>
  <c r="AJ3525" i="10"/>
  <c r="AI3525" i="10"/>
  <c r="AH3525" i="10"/>
  <c r="AG3525" i="10"/>
  <c r="AK3524" i="10"/>
  <c r="AJ3524" i="10"/>
  <c r="AI3524" i="10"/>
  <c r="AH3524" i="10"/>
  <c r="AG3524" i="10"/>
  <c r="AK3523" i="10"/>
  <c r="AJ3523" i="10"/>
  <c r="AI3523" i="10"/>
  <c r="AH3523" i="10"/>
  <c r="AG3523" i="10"/>
  <c r="AK3522" i="10"/>
  <c r="AJ3522" i="10"/>
  <c r="AI3522" i="10"/>
  <c r="AH3522" i="10"/>
  <c r="AG3522" i="10"/>
  <c r="AK3521" i="10"/>
  <c r="AJ3521" i="10"/>
  <c r="AI3521" i="10"/>
  <c r="AH3521" i="10"/>
  <c r="AG3521" i="10"/>
  <c r="AK3520" i="10"/>
  <c r="AJ3520" i="10"/>
  <c r="AI3520" i="10"/>
  <c r="AH3520" i="10"/>
  <c r="AG3520" i="10"/>
  <c r="AK3519" i="10"/>
  <c r="AJ3519" i="10"/>
  <c r="AI3519" i="10"/>
  <c r="AH3519" i="10"/>
  <c r="AG3519" i="10"/>
  <c r="AK3518" i="10"/>
  <c r="AJ3518" i="10"/>
  <c r="AI3518" i="10"/>
  <c r="AH3518" i="10"/>
  <c r="AG3518" i="10"/>
  <c r="AK3517" i="10"/>
  <c r="AJ3517" i="10"/>
  <c r="AI3517" i="10"/>
  <c r="AH3517" i="10"/>
  <c r="AG3517" i="10"/>
  <c r="AK3516" i="10"/>
  <c r="AJ3516" i="10"/>
  <c r="AI3516" i="10"/>
  <c r="AH3516" i="10"/>
  <c r="AG3516" i="10"/>
  <c r="AK3515" i="10"/>
  <c r="AJ3515" i="10"/>
  <c r="AI3515" i="10"/>
  <c r="AH3515" i="10"/>
  <c r="AG3515" i="10"/>
  <c r="AK3514" i="10"/>
  <c r="AJ3514" i="10"/>
  <c r="AI3514" i="10"/>
  <c r="AH3514" i="10"/>
  <c r="AG3514" i="10"/>
  <c r="AK3513" i="10"/>
  <c r="AJ3513" i="10"/>
  <c r="AI3513" i="10"/>
  <c r="AH3513" i="10"/>
  <c r="AG3513" i="10"/>
  <c r="AK3512" i="10"/>
  <c r="AJ3512" i="10"/>
  <c r="AI3512" i="10"/>
  <c r="AH3512" i="10"/>
  <c r="AG3512" i="10"/>
  <c r="AK3511" i="10"/>
  <c r="AJ3511" i="10"/>
  <c r="AI3511" i="10"/>
  <c r="AH3511" i="10"/>
  <c r="AG3511" i="10"/>
  <c r="AK3510" i="10"/>
  <c r="AJ3510" i="10"/>
  <c r="AI3510" i="10"/>
  <c r="AH3510" i="10"/>
  <c r="AG3510" i="10"/>
  <c r="AK3509" i="10"/>
  <c r="AJ3509" i="10"/>
  <c r="AI3509" i="10"/>
  <c r="AH3509" i="10"/>
  <c r="AG3509" i="10"/>
  <c r="AK3508" i="10"/>
  <c r="AJ3508" i="10"/>
  <c r="AI3508" i="10"/>
  <c r="AH3508" i="10"/>
  <c r="AG3508" i="10"/>
  <c r="AK3507" i="10"/>
  <c r="AJ3507" i="10"/>
  <c r="AI3507" i="10"/>
  <c r="AH3507" i="10"/>
  <c r="AG3507" i="10"/>
  <c r="AK3506" i="10"/>
  <c r="AJ3506" i="10"/>
  <c r="AI3506" i="10"/>
  <c r="AH3506" i="10"/>
  <c r="AG3506" i="10"/>
  <c r="AK3505" i="10"/>
  <c r="AJ3505" i="10"/>
  <c r="AI3505" i="10"/>
  <c r="AH3505" i="10"/>
  <c r="AG3505" i="10"/>
  <c r="AK3504" i="10"/>
  <c r="AJ3504" i="10"/>
  <c r="AI3504" i="10"/>
  <c r="AH3504" i="10"/>
  <c r="AG3504" i="10"/>
  <c r="AK3503" i="10"/>
  <c r="AJ3503" i="10"/>
  <c r="AI3503" i="10"/>
  <c r="AH3503" i="10"/>
  <c r="AG3503" i="10"/>
  <c r="AK3502" i="10"/>
  <c r="AJ3502" i="10"/>
  <c r="AI3502" i="10"/>
  <c r="AH3502" i="10"/>
  <c r="AG3502" i="10"/>
  <c r="AK3501" i="10"/>
  <c r="AJ3501" i="10"/>
  <c r="AI3501" i="10"/>
  <c r="AH3501" i="10"/>
  <c r="AG3501" i="10"/>
  <c r="AK3500" i="10"/>
  <c r="AJ3500" i="10"/>
  <c r="AI3500" i="10"/>
  <c r="AH3500" i="10"/>
  <c r="AG3500" i="10"/>
  <c r="AK3499" i="10"/>
  <c r="AJ3499" i="10"/>
  <c r="AI3499" i="10"/>
  <c r="AH3499" i="10"/>
  <c r="AG3499" i="10"/>
  <c r="AK3498" i="10"/>
  <c r="AJ3498" i="10"/>
  <c r="AI3498" i="10"/>
  <c r="AH3498" i="10"/>
  <c r="AG3498" i="10"/>
  <c r="AK3497" i="10"/>
  <c r="AJ3497" i="10"/>
  <c r="AI3497" i="10"/>
  <c r="AH3497" i="10"/>
  <c r="AG3497" i="10"/>
  <c r="AK3496" i="10"/>
  <c r="AJ3496" i="10"/>
  <c r="AI3496" i="10"/>
  <c r="AH3496" i="10"/>
  <c r="AG3496" i="10"/>
  <c r="AK3495" i="10"/>
  <c r="AJ3495" i="10"/>
  <c r="AI3495" i="10"/>
  <c r="AH3495" i="10"/>
  <c r="AG3495" i="10"/>
  <c r="AK3494" i="10"/>
  <c r="AJ3494" i="10"/>
  <c r="AI3494" i="10"/>
  <c r="AH3494" i="10"/>
  <c r="AG3494" i="10"/>
  <c r="AK3493" i="10"/>
  <c r="AJ3493" i="10"/>
  <c r="AI3493" i="10"/>
  <c r="AH3493" i="10"/>
  <c r="AG3493" i="10"/>
  <c r="AK3492" i="10"/>
  <c r="AJ3492" i="10"/>
  <c r="AI3492" i="10"/>
  <c r="AH3492" i="10"/>
  <c r="AG3492" i="10"/>
  <c r="AK3491" i="10"/>
  <c r="AJ3491" i="10"/>
  <c r="AI3491" i="10"/>
  <c r="AH3491" i="10"/>
  <c r="AG3491" i="10"/>
  <c r="AK3490" i="10"/>
  <c r="AJ3490" i="10"/>
  <c r="AI3490" i="10"/>
  <c r="AH3490" i="10"/>
  <c r="AG3490" i="10"/>
  <c r="AK3489" i="10"/>
  <c r="AJ3489" i="10"/>
  <c r="AI3489" i="10"/>
  <c r="AH3489" i="10"/>
  <c r="AG3489" i="10"/>
  <c r="AK3488" i="10"/>
  <c r="AJ3488" i="10"/>
  <c r="AI3488" i="10"/>
  <c r="AH3488" i="10"/>
  <c r="AG3488" i="10"/>
  <c r="AK3487" i="10"/>
  <c r="AJ3487" i="10"/>
  <c r="AI3487" i="10"/>
  <c r="AH3487" i="10"/>
  <c r="AG3487" i="10"/>
  <c r="AK3486" i="10"/>
  <c r="AJ3486" i="10"/>
  <c r="AI3486" i="10"/>
  <c r="AH3486" i="10"/>
  <c r="AG3486" i="10"/>
  <c r="AK3485" i="10"/>
  <c r="AJ3485" i="10"/>
  <c r="AI3485" i="10"/>
  <c r="AH3485" i="10"/>
  <c r="AG3485" i="10"/>
  <c r="AK3484" i="10"/>
  <c r="AJ3484" i="10"/>
  <c r="AI3484" i="10"/>
  <c r="AH3484" i="10"/>
  <c r="AG3484" i="10"/>
  <c r="AK3483" i="10"/>
  <c r="AJ3483" i="10"/>
  <c r="AI3483" i="10"/>
  <c r="AH3483" i="10"/>
  <c r="AG3483" i="10"/>
  <c r="AK3482" i="10"/>
  <c r="AJ3482" i="10"/>
  <c r="AI3482" i="10"/>
  <c r="AH3482" i="10"/>
  <c r="AG3482" i="10"/>
  <c r="AK3481" i="10"/>
  <c r="AJ3481" i="10"/>
  <c r="AI3481" i="10"/>
  <c r="AH3481" i="10"/>
  <c r="AG3481" i="10"/>
  <c r="AK3480" i="10"/>
  <c r="AJ3480" i="10"/>
  <c r="AI3480" i="10"/>
  <c r="AH3480" i="10"/>
  <c r="AG3480" i="10"/>
  <c r="AK3479" i="10"/>
  <c r="AJ3479" i="10"/>
  <c r="AI3479" i="10"/>
  <c r="AH3479" i="10"/>
  <c r="AG3479" i="10"/>
  <c r="AK3478" i="10"/>
  <c r="AJ3478" i="10"/>
  <c r="AI3478" i="10"/>
  <c r="AH3478" i="10"/>
  <c r="AG3478" i="10"/>
  <c r="AK3477" i="10"/>
  <c r="AJ3477" i="10"/>
  <c r="AI3477" i="10"/>
  <c r="AH3477" i="10"/>
  <c r="AG3477" i="10"/>
  <c r="AK3476" i="10"/>
  <c r="AJ3476" i="10"/>
  <c r="AI3476" i="10"/>
  <c r="AH3476" i="10"/>
  <c r="AG3476" i="10"/>
  <c r="AK3475" i="10"/>
  <c r="AJ3475" i="10"/>
  <c r="AI3475" i="10"/>
  <c r="AH3475" i="10"/>
  <c r="AG3475" i="10"/>
  <c r="AK3474" i="10"/>
  <c r="AJ3474" i="10"/>
  <c r="AI3474" i="10"/>
  <c r="AH3474" i="10"/>
  <c r="AG3474" i="10"/>
  <c r="AK3473" i="10"/>
  <c r="AJ3473" i="10"/>
  <c r="AI3473" i="10"/>
  <c r="AH3473" i="10"/>
  <c r="AG3473" i="10"/>
  <c r="AK3472" i="10"/>
  <c r="AJ3472" i="10"/>
  <c r="AI3472" i="10"/>
  <c r="AH3472" i="10"/>
  <c r="AG3472" i="10"/>
  <c r="AK3471" i="10"/>
  <c r="AJ3471" i="10"/>
  <c r="AI3471" i="10"/>
  <c r="AH3471" i="10"/>
  <c r="AG3471" i="10"/>
  <c r="AK3470" i="10"/>
  <c r="AJ3470" i="10"/>
  <c r="AI3470" i="10"/>
  <c r="AH3470" i="10"/>
  <c r="AG3470" i="10"/>
  <c r="AK3469" i="10"/>
  <c r="AJ3469" i="10"/>
  <c r="AI3469" i="10"/>
  <c r="AH3469" i="10"/>
  <c r="AG3469" i="10"/>
  <c r="AK3468" i="10"/>
  <c r="AJ3468" i="10"/>
  <c r="AI3468" i="10"/>
  <c r="AH3468" i="10"/>
  <c r="AG3468" i="10"/>
  <c r="AK3467" i="10"/>
  <c r="AJ3467" i="10"/>
  <c r="AI3467" i="10"/>
  <c r="AH3467" i="10"/>
  <c r="AG3467" i="10"/>
  <c r="AK3466" i="10"/>
  <c r="AJ3466" i="10"/>
  <c r="AI3466" i="10"/>
  <c r="AH3466" i="10"/>
  <c r="AG3466" i="10"/>
  <c r="AK3465" i="10"/>
  <c r="AJ3465" i="10"/>
  <c r="AI3465" i="10"/>
  <c r="AH3465" i="10"/>
  <c r="AG3465" i="10"/>
  <c r="AK3464" i="10"/>
  <c r="AJ3464" i="10"/>
  <c r="AI3464" i="10"/>
  <c r="AH3464" i="10"/>
  <c r="AG3464" i="10"/>
  <c r="AK3463" i="10"/>
  <c r="AJ3463" i="10"/>
  <c r="AI3463" i="10"/>
  <c r="AH3463" i="10"/>
  <c r="AG3463" i="10"/>
  <c r="AK3462" i="10"/>
  <c r="AJ3462" i="10"/>
  <c r="AI3462" i="10"/>
  <c r="AH3462" i="10"/>
  <c r="AG3462" i="10"/>
  <c r="AK3461" i="10"/>
  <c r="AJ3461" i="10"/>
  <c r="AI3461" i="10"/>
  <c r="AH3461" i="10"/>
  <c r="AG3461" i="10"/>
  <c r="AK3460" i="10"/>
  <c r="AJ3460" i="10"/>
  <c r="AI3460" i="10"/>
  <c r="AH3460" i="10"/>
  <c r="AG3460" i="10"/>
  <c r="AK3459" i="10"/>
  <c r="AJ3459" i="10"/>
  <c r="AI3459" i="10"/>
  <c r="AH3459" i="10"/>
  <c r="AG3459" i="10"/>
  <c r="AK3458" i="10"/>
  <c r="AJ3458" i="10"/>
  <c r="AI3458" i="10"/>
  <c r="AH3458" i="10"/>
  <c r="AG3458" i="10"/>
  <c r="AK3457" i="10"/>
  <c r="AJ3457" i="10"/>
  <c r="AI3457" i="10"/>
  <c r="AH3457" i="10"/>
  <c r="AG3457" i="10"/>
  <c r="AK3456" i="10"/>
  <c r="AJ3456" i="10"/>
  <c r="AI3456" i="10"/>
  <c r="AH3456" i="10"/>
  <c r="AG3456" i="10"/>
  <c r="AK3455" i="10"/>
  <c r="AJ3455" i="10"/>
  <c r="AI3455" i="10"/>
  <c r="AH3455" i="10"/>
  <c r="AG3455" i="10"/>
  <c r="AK3454" i="10"/>
  <c r="AJ3454" i="10"/>
  <c r="AI3454" i="10"/>
  <c r="AH3454" i="10"/>
  <c r="AG3454" i="10"/>
  <c r="AK3453" i="10"/>
  <c r="AJ3453" i="10"/>
  <c r="AI3453" i="10"/>
  <c r="AH3453" i="10"/>
  <c r="AG3453" i="10"/>
  <c r="AK3452" i="10"/>
  <c r="AJ3452" i="10"/>
  <c r="AI3452" i="10"/>
  <c r="AH3452" i="10"/>
  <c r="AG3452" i="10"/>
  <c r="AK3451" i="10"/>
  <c r="AJ3451" i="10"/>
  <c r="AI3451" i="10"/>
  <c r="AH3451" i="10"/>
  <c r="AG3451" i="10"/>
  <c r="AK3450" i="10"/>
  <c r="AJ3450" i="10"/>
  <c r="AI3450" i="10"/>
  <c r="AH3450" i="10"/>
  <c r="AG3450" i="10"/>
  <c r="AK3449" i="10"/>
  <c r="AJ3449" i="10"/>
  <c r="AI3449" i="10"/>
  <c r="AH3449" i="10"/>
  <c r="AG3449" i="10"/>
  <c r="AK3448" i="10"/>
  <c r="AJ3448" i="10"/>
  <c r="AI3448" i="10"/>
  <c r="AH3448" i="10"/>
  <c r="AG3448" i="10"/>
  <c r="AK3447" i="10"/>
  <c r="AJ3447" i="10"/>
  <c r="AI3447" i="10"/>
  <c r="AH3447" i="10"/>
  <c r="AG3447" i="10"/>
  <c r="AK3446" i="10"/>
  <c r="AJ3446" i="10"/>
  <c r="AI3446" i="10"/>
  <c r="AH3446" i="10"/>
  <c r="AG3446" i="10"/>
  <c r="AK3445" i="10"/>
  <c r="AJ3445" i="10"/>
  <c r="AI3445" i="10"/>
  <c r="AH3445" i="10"/>
  <c r="AG3445" i="10"/>
  <c r="AK3444" i="10"/>
  <c r="AJ3444" i="10"/>
  <c r="AI3444" i="10"/>
  <c r="AH3444" i="10"/>
  <c r="AG3444" i="10"/>
  <c r="AK3443" i="10"/>
  <c r="AJ3443" i="10"/>
  <c r="AI3443" i="10"/>
  <c r="AH3443" i="10"/>
  <c r="AG3443" i="10"/>
  <c r="AK3442" i="10"/>
  <c r="AJ3442" i="10"/>
  <c r="AI3442" i="10"/>
  <c r="AH3442" i="10"/>
  <c r="AG3442" i="10"/>
  <c r="AK3441" i="10"/>
  <c r="AJ3441" i="10"/>
  <c r="AI3441" i="10"/>
  <c r="AH3441" i="10"/>
  <c r="AG3441" i="10"/>
  <c r="AK3440" i="10"/>
  <c r="AJ3440" i="10"/>
  <c r="AI3440" i="10"/>
  <c r="AH3440" i="10"/>
  <c r="AG3440" i="10"/>
  <c r="AK3439" i="10"/>
  <c r="AJ3439" i="10"/>
  <c r="AI3439" i="10"/>
  <c r="AH3439" i="10"/>
  <c r="AG3439" i="10"/>
  <c r="AK3438" i="10"/>
  <c r="AJ3438" i="10"/>
  <c r="AI3438" i="10"/>
  <c r="AH3438" i="10"/>
  <c r="AG3438" i="10"/>
  <c r="AK3437" i="10"/>
  <c r="AJ3437" i="10"/>
  <c r="AI3437" i="10"/>
  <c r="AH3437" i="10"/>
  <c r="AG3437" i="10"/>
  <c r="AK3436" i="10"/>
  <c r="AJ3436" i="10"/>
  <c r="AI3436" i="10"/>
  <c r="AH3436" i="10"/>
  <c r="AG3436" i="10"/>
  <c r="AK3435" i="10"/>
  <c r="AJ3435" i="10"/>
  <c r="AI3435" i="10"/>
  <c r="AH3435" i="10"/>
  <c r="AG3435" i="10"/>
  <c r="AK3434" i="10"/>
  <c r="AJ3434" i="10"/>
  <c r="AI3434" i="10"/>
  <c r="AH3434" i="10"/>
  <c r="AG3434" i="10"/>
  <c r="AK3433" i="10"/>
  <c r="AJ3433" i="10"/>
  <c r="AI3433" i="10"/>
  <c r="AH3433" i="10"/>
  <c r="AG3433" i="10"/>
  <c r="AK3432" i="10"/>
  <c r="AJ3432" i="10"/>
  <c r="AI3432" i="10"/>
  <c r="AH3432" i="10"/>
  <c r="AG3432" i="10"/>
  <c r="AK3431" i="10"/>
  <c r="AJ3431" i="10"/>
  <c r="AI3431" i="10"/>
  <c r="AH3431" i="10"/>
  <c r="AG3431" i="10"/>
  <c r="AK3430" i="10"/>
  <c r="AJ3430" i="10"/>
  <c r="AI3430" i="10"/>
  <c r="AH3430" i="10"/>
  <c r="AG3430" i="10"/>
  <c r="AK3429" i="10"/>
  <c r="AJ3429" i="10"/>
  <c r="AI3429" i="10"/>
  <c r="AH3429" i="10"/>
  <c r="AG3429" i="10"/>
  <c r="AK3428" i="10"/>
  <c r="AJ3428" i="10"/>
  <c r="AI3428" i="10"/>
  <c r="AH3428" i="10"/>
  <c r="AG3428" i="10"/>
  <c r="AK3427" i="10"/>
  <c r="AJ3427" i="10"/>
  <c r="AI3427" i="10"/>
  <c r="AH3427" i="10"/>
  <c r="AG3427" i="10"/>
  <c r="AK3426" i="10"/>
  <c r="AJ3426" i="10"/>
  <c r="AI3426" i="10"/>
  <c r="AH3426" i="10"/>
  <c r="AG3426" i="10"/>
  <c r="AK3425" i="10"/>
  <c r="AJ3425" i="10"/>
  <c r="AI3425" i="10"/>
  <c r="AH3425" i="10"/>
  <c r="AG3425" i="10"/>
  <c r="AK3424" i="10"/>
  <c r="AJ3424" i="10"/>
  <c r="AI3424" i="10"/>
  <c r="AH3424" i="10"/>
  <c r="AG3424" i="10"/>
  <c r="AK3423" i="10"/>
  <c r="AJ3423" i="10"/>
  <c r="AI3423" i="10"/>
  <c r="AH3423" i="10"/>
  <c r="AG3423" i="10"/>
  <c r="AK3422" i="10"/>
  <c r="AJ3422" i="10"/>
  <c r="AI3422" i="10"/>
  <c r="AH3422" i="10"/>
  <c r="AG3422" i="10"/>
  <c r="AK3421" i="10"/>
  <c r="AJ3421" i="10"/>
  <c r="AI3421" i="10"/>
  <c r="AH3421" i="10"/>
  <c r="AG3421" i="10"/>
  <c r="AK3420" i="10"/>
  <c r="AJ3420" i="10"/>
  <c r="AI3420" i="10"/>
  <c r="AH3420" i="10"/>
  <c r="AG3420" i="10"/>
  <c r="AK3419" i="10"/>
  <c r="AJ3419" i="10"/>
  <c r="AI3419" i="10"/>
  <c r="AH3419" i="10"/>
  <c r="AG3419" i="10"/>
  <c r="AK3418" i="10"/>
  <c r="AJ3418" i="10"/>
  <c r="AI3418" i="10"/>
  <c r="AH3418" i="10"/>
  <c r="AG3418" i="10"/>
  <c r="AK3417" i="10"/>
  <c r="AJ3417" i="10"/>
  <c r="AI3417" i="10"/>
  <c r="AH3417" i="10"/>
  <c r="AG3417" i="10"/>
  <c r="AK3416" i="10"/>
  <c r="AJ3416" i="10"/>
  <c r="AI3416" i="10"/>
  <c r="AH3416" i="10"/>
  <c r="AG3416" i="10"/>
  <c r="AK3415" i="10"/>
  <c r="AJ3415" i="10"/>
  <c r="AI3415" i="10"/>
  <c r="AH3415" i="10"/>
  <c r="AG3415" i="10"/>
  <c r="AK3414" i="10"/>
  <c r="AJ3414" i="10"/>
  <c r="AI3414" i="10"/>
  <c r="AH3414" i="10"/>
  <c r="AG3414" i="10"/>
  <c r="AK3413" i="10"/>
  <c r="AJ3413" i="10"/>
  <c r="AI3413" i="10"/>
  <c r="AH3413" i="10"/>
  <c r="AG3413" i="10"/>
  <c r="AK3412" i="10"/>
  <c r="AJ3412" i="10"/>
  <c r="AI3412" i="10"/>
  <c r="AH3412" i="10"/>
  <c r="AG3412" i="10"/>
  <c r="AK3411" i="10"/>
  <c r="AJ3411" i="10"/>
  <c r="AI3411" i="10"/>
  <c r="AH3411" i="10"/>
  <c r="AG3411" i="10"/>
  <c r="AK3410" i="10"/>
  <c r="AJ3410" i="10"/>
  <c r="AI3410" i="10"/>
  <c r="AH3410" i="10"/>
  <c r="AG3410" i="10"/>
  <c r="AK3409" i="10"/>
  <c r="AJ3409" i="10"/>
  <c r="AI3409" i="10"/>
  <c r="AH3409" i="10"/>
  <c r="AG3409" i="10"/>
  <c r="AK3408" i="10"/>
  <c r="AJ3408" i="10"/>
  <c r="AI3408" i="10"/>
  <c r="AH3408" i="10"/>
  <c r="AG3408" i="10"/>
  <c r="AK3407" i="10"/>
  <c r="AJ3407" i="10"/>
  <c r="AI3407" i="10"/>
  <c r="AH3407" i="10"/>
  <c r="AG3407" i="10"/>
  <c r="AK3406" i="10"/>
  <c r="AJ3406" i="10"/>
  <c r="AI3406" i="10"/>
  <c r="AH3406" i="10"/>
  <c r="AG3406" i="10"/>
  <c r="AK3405" i="10"/>
  <c r="AJ3405" i="10"/>
  <c r="AI3405" i="10"/>
  <c r="AH3405" i="10"/>
  <c r="AG3405" i="10"/>
  <c r="AK3404" i="10"/>
  <c r="AJ3404" i="10"/>
  <c r="AI3404" i="10"/>
  <c r="AH3404" i="10"/>
  <c r="AG3404" i="10"/>
  <c r="AK3403" i="10"/>
  <c r="AJ3403" i="10"/>
  <c r="AI3403" i="10"/>
  <c r="AH3403" i="10"/>
  <c r="AG3403" i="10"/>
  <c r="AK3402" i="10"/>
  <c r="AJ3402" i="10"/>
  <c r="AI3402" i="10"/>
  <c r="AH3402" i="10"/>
  <c r="AG3402" i="10"/>
  <c r="AK3401" i="10"/>
  <c r="AJ3401" i="10"/>
  <c r="AI3401" i="10"/>
  <c r="AH3401" i="10"/>
  <c r="AG3401" i="10"/>
  <c r="AK3400" i="10"/>
  <c r="AJ3400" i="10"/>
  <c r="AI3400" i="10"/>
  <c r="AH3400" i="10"/>
  <c r="AG3400" i="10"/>
  <c r="AK3399" i="10"/>
  <c r="AJ3399" i="10"/>
  <c r="AI3399" i="10"/>
  <c r="AH3399" i="10"/>
  <c r="AG3399" i="10"/>
  <c r="AK3398" i="10"/>
  <c r="AJ3398" i="10"/>
  <c r="AI3398" i="10"/>
  <c r="AH3398" i="10"/>
  <c r="AG3398" i="10"/>
  <c r="AK3397" i="10"/>
  <c r="AJ3397" i="10"/>
  <c r="AI3397" i="10"/>
  <c r="AH3397" i="10"/>
  <c r="AG3397" i="10"/>
  <c r="AK3396" i="10"/>
  <c r="AJ3396" i="10"/>
  <c r="AI3396" i="10"/>
  <c r="AH3396" i="10"/>
  <c r="AG3396" i="10"/>
  <c r="AK3395" i="10"/>
  <c r="AJ3395" i="10"/>
  <c r="AI3395" i="10"/>
  <c r="AH3395" i="10"/>
  <c r="AG3395" i="10"/>
  <c r="AK3394" i="10"/>
  <c r="AJ3394" i="10"/>
  <c r="AI3394" i="10"/>
  <c r="AH3394" i="10"/>
  <c r="AG3394" i="10"/>
  <c r="AK3393" i="10"/>
  <c r="AJ3393" i="10"/>
  <c r="AI3393" i="10"/>
  <c r="AH3393" i="10"/>
  <c r="AG3393" i="10"/>
  <c r="AK3392" i="10"/>
  <c r="AJ3392" i="10"/>
  <c r="AI3392" i="10"/>
  <c r="AH3392" i="10"/>
  <c r="AG3392" i="10"/>
  <c r="AK3391" i="10"/>
  <c r="AJ3391" i="10"/>
  <c r="AI3391" i="10"/>
  <c r="AH3391" i="10"/>
  <c r="AG3391" i="10"/>
  <c r="AK3390" i="10"/>
  <c r="AJ3390" i="10"/>
  <c r="AI3390" i="10"/>
  <c r="AH3390" i="10"/>
  <c r="AG3390" i="10"/>
  <c r="AK3389" i="10"/>
  <c r="AJ3389" i="10"/>
  <c r="AI3389" i="10"/>
  <c r="AH3389" i="10"/>
  <c r="AG3389" i="10"/>
  <c r="AK3388" i="10"/>
  <c r="AJ3388" i="10"/>
  <c r="AI3388" i="10"/>
  <c r="AH3388" i="10"/>
  <c r="AG3388" i="10"/>
  <c r="AK3387" i="10"/>
  <c r="AJ3387" i="10"/>
  <c r="AI3387" i="10"/>
  <c r="AH3387" i="10"/>
  <c r="AG3387" i="10"/>
  <c r="AK3386" i="10"/>
  <c r="AJ3386" i="10"/>
  <c r="AI3386" i="10"/>
  <c r="AH3386" i="10"/>
  <c r="AG3386" i="10"/>
  <c r="AK3385" i="10"/>
  <c r="AJ3385" i="10"/>
  <c r="AI3385" i="10"/>
  <c r="AH3385" i="10"/>
  <c r="AG3385" i="10"/>
  <c r="AK3384" i="10"/>
  <c r="AJ3384" i="10"/>
  <c r="AI3384" i="10"/>
  <c r="AH3384" i="10"/>
  <c r="AG3384" i="10"/>
  <c r="AK3383" i="10"/>
  <c r="AJ3383" i="10"/>
  <c r="AI3383" i="10"/>
  <c r="AH3383" i="10"/>
  <c r="AG3383" i="10"/>
  <c r="AK3382" i="10"/>
  <c r="AJ3382" i="10"/>
  <c r="AI3382" i="10"/>
  <c r="AH3382" i="10"/>
  <c r="AG3382" i="10"/>
  <c r="AK3381" i="10"/>
  <c r="AJ3381" i="10"/>
  <c r="AI3381" i="10"/>
  <c r="AH3381" i="10"/>
  <c r="AG3381" i="10"/>
  <c r="AK3380" i="10"/>
  <c r="AJ3380" i="10"/>
  <c r="AI3380" i="10"/>
  <c r="AH3380" i="10"/>
  <c r="AG3380" i="10"/>
  <c r="AK3379" i="10"/>
  <c r="AJ3379" i="10"/>
  <c r="AI3379" i="10"/>
  <c r="AH3379" i="10"/>
  <c r="AG3379" i="10"/>
  <c r="AK3378" i="10"/>
  <c r="AJ3378" i="10"/>
  <c r="AI3378" i="10"/>
  <c r="AH3378" i="10"/>
  <c r="AG3378" i="10"/>
  <c r="AK3377" i="10"/>
  <c r="AJ3377" i="10"/>
  <c r="AI3377" i="10"/>
  <c r="AH3377" i="10"/>
  <c r="AG3377" i="10"/>
  <c r="AK3376" i="10"/>
  <c r="AJ3376" i="10"/>
  <c r="AI3376" i="10"/>
  <c r="AH3376" i="10"/>
  <c r="AG3376" i="10"/>
  <c r="AK3375" i="10"/>
  <c r="AJ3375" i="10"/>
  <c r="AI3375" i="10"/>
  <c r="AH3375" i="10"/>
  <c r="AG3375" i="10"/>
  <c r="AK3374" i="10"/>
  <c r="AJ3374" i="10"/>
  <c r="AI3374" i="10"/>
  <c r="AH3374" i="10"/>
  <c r="AG3374" i="10"/>
  <c r="AK3373" i="10"/>
  <c r="AJ3373" i="10"/>
  <c r="AI3373" i="10"/>
  <c r="AH3373" i="10"/>
  <c r="AG3373" i="10"/>
  <c r="AK3372" i="10"/>
  <c r="AJ3372" i="10"/>
  <c r="AI3372" i="10"/>
  <c r="AH3372" i="10"/>
  <c r="AG3372" i="10"/>
  <c r="AK3371" i="10"/>
  <c r="AJ3371" i="10"/>
  <c r="AI3371" i="10"/>
  <c r="AH3371" i="10"/>
  <c r="AG3371" i="10"/>
  <c r="AK3370" i="10"/>
  <c r="AJ3370" i="10"/>
  <c r="AI3370" i="10"/>
  <c r="AH3370" i="10"/>
  <c r="AG3370" i="10"/>
  <c r="AK3369" i="10"/>
  <c r="AJ3369" i="10"/>
  <c r="AI3369" i="10"/>
  <c r="AH3369" i="10"/>
  <c r="AG3369" i="10"/>
  <c r="AK3368" i="10"/>
  <c r="AJ3368" i="10"/>
  <c r="AI3368" i="10"/>
  <c r="AH3368" i="10"/>
  <c r="AG3368" i="10"/>
  <c r="AK3367" i="10"/>
  <c r="AJ3367" i="10"/>
  <c r="AI3367" i="10"/>
  <c r="AH3367" i="10"/>
  <c r="AG3367" i="10"/>
  <c r="AK3366" i="10"/>
  <c r="AJ3366" i="10"/>
  <c r="AI3366" i="10"/>
  <c r="AH3366" i="10"/>
  <c r="AG3366" i="10"/>
  <c r="AK3365" i="10"/>
  <c r="AJ3365" i="10"/>
  <c r="AI3365" i="10"/>
  <c r="AH3365" i="10"/>
  <c r="AG3365" i="10"/>
  <c r="AK3364" i="10"/>
  <c r="AJ3364" i="10"/>
  <c r="AI3364" i="10"/>
  <c r="AH3364" i="10"/>
  <c r="AG3364" i="10"/>
  <c r="AK3363" i="10"/>
  <c r="AJ3363" i="10"/>
  <c r="AI3363" i="10"/>
  <c r="AH3363" i="10"/>
  <c r="AG3363" i="10"/>
  <c r="AK3362" i="10"/>
  <c r="AJ3362" i="10"/>
  <c r="AI3362" i="10"/>
  <c r="AH3362" i="10"/>
  <c r="AG3362" i="10"/>
  <c r="AK3361" i="10"/>
  <c r="AJ3361" i="10"/>
  <c r="AI3361" i="10"/>
  <c r="AH3361" i="10"/>
  <c r="AG3361" i="10"/>
  <c r="AK3360" i="10"/>
  <c r="AJ3360" i="10"/>
  <c r="AI3360" i="10"/>
  <c r="AH3360" i="10"/>
  <c r="AG3360" i="10"/>
  <c r="AK3359" i="10"/>
  <c r="AJ3359" i="10"/>
  <c r="AI3359" i="10"/>
  <c r="AH3359" i="10"/>
  <c r="AG3359" i="10"/>
  <c r="AK3358" i="10"/>
  <c r="AJ3358" i="10"/>
  <c r="AI3358" i="10"/>
  <c r="AH3358" i="10"/>
  <c r="AG3358" i="10"/>
  <c r="AK3357" i="10"/>
  <c r="AJ3357" i="10"/>
  <c r="AI3357" i="10"/>
  <c r="AH3357" i="10"/>
  <c r="AG3357" i="10"/>
  <c r="AK3356" i="10"/>
  <c r="AJ3356" i="10"/>
  <c r="AI3356" i="10"/>
  <c r="AH3356" i="10"/>
  <c r="AG3356" i="10"/>
  <c r="AK3355" i="10"/>
  <c r="AJ3355" i="10"/>
  <c r="AI3355" i="10"/>
  <c r="AH3355" i="10"/>
  <c r="AG3355" i="10"/>
  <c r="AK3354" i="10"/>
  <c r="AJ3354" i="10"/>
  <c r="AI3354" i="10"/>
  <c r="AH3354" i="10"/>
  <c r="AG3354" i="10"/>
  <c r="AK3353" i="10"/>
  <c r="AJ3353" i="10"/>
  <c r="AI3353" i="10"/>
  <c r="AH3353" i="10"/>
  <c r="AG3353" i="10"/>
  <c r="AK3352" i="10"/>
  <c r="AJ3352" i="10"/>
  <c r="AI3352" i="10"/>
  <c r="AH3352" i="10"/>
  <c r="AG3352" i="10"/>
  <c r="AK3351" i="10"/>
  <c r="AJ3351" i="10"/>
  <c r="AI3351" i="10"/>
  <c r="AH3351" i="10"/>
  <c r="AG3351" i="10"/>
  <c r="AK3350" i="10"/>
  <c r="AJ3350" i="10"/>
  <c r="AI3350" i="10"/>
  <c r="AH3350" i="10"/>
  <c r="AG3350" i="10"/>
  <c r="AK3349" i="10"/>
  <c r="AJ3349" i="10"/>
  <c r="AI3349" i="10"/>
  <c r="AH3349" i="10"/>
  <c r="AG3349" i="10"/>
  <c r="AK3348" i="10"/>
  <c r="AJ3348" i="10"/>
  <c r="AI3348" i="10"/>
  <c r="AH3348" i="10"/>
  <c r="AG3348" i="10"/>
  <c r="AK3347" i="10"/>
  <c r="AJ3347" i="10"/>
  <c r="AI3347" i="10"/>
  <c r="AH3347" i="10"/>
  <c r="AG3347" i="10"/>
  <c r="AK3346" i="10"/>
  <c r="AJ3346" i="10"/>
  <c r="AI3346" i="10"/>
  <c r="AH3346" i="10"/>
  <c r="AG3346" i="10"/>
  <c r="AK3345" i="10"/>
  <c r="AJ3345" i="10"/>
  <c r="AI3345" i="10"/>
  <c r="AH3345" i="10"/>
  <c r="AG3345" i="10"/>
  <c r="AK3344" i="10"/>
  <c r="AJ3344" i="10"/>
  <c r="AI3344" i="10"/>
  <c r="AH3344" i="10"/>
  <c r="AG3344" i="10"/>
  <c r="AK3343" i="10"/>
  <c r="AJ3343" i="10"/>
  <c r="AI3343" i="10"/>
  <c r="AH3343" i="10"/>
  <c r="AG3343" i="10"/>
  <c r="AK3342" i="10"/>
  <c r="AJ3342" i="10"/>
  <c r="AI3342" i="10"/>
  <c r="AH3342" i="10"/>
  <c r="AG3342" i="10"/>
  <c r="AK3341" i="10"/>
  <c r="AJ3341" i="10"/>
  <c r="AI3341" i="10"/>
  <c r="AH3341" i="10"/>
  <c r="AG3341" i="10"/>
  <c r="AK3340" i="10"/>
  <c r="AJ3340" i="10"/>
  <c r="AI3340" i="10"/>
  <c r="AH3340" i="10"/>
  <c r="AG3340" i="10"/>
  <c r="AK3339" i="10"/>
  <c r="AJ3339" i="10"/>
  <c r="AI3339" i="10"/>
  <c r="AH3339" i="10"/>
  <c r="AG3339" i="10"/>
  <c r="AK3338" i="10"/>
  <c r="AJ3338" i="10"/>
  <c r="AI3338" i="10"/>
  <c r="AH3338" i="10"/>
  <c r="AG3338" i="10"/>
  <c r="AK3337" i="10"/>
  <c r="AJ3337" i="10"/>
  <c r="AI3337" i="10"/>
  <c r="AH3337" i="10"/>
  <c r="AG3337" i="10"/>
  <c r="AK3336" i="10"/>
  <c r="AJ3336" i="10"/>
  <c r="AI3336" i="10"/>
  <c r="AH3336" i="10"/>
  <c r="AG3336" i="10"/>
  <c r="AK3335" i="10"/>
  <c r="AJ3335" i="10"/>
  <c r="AI3335" i="10"/>
  <c r="AH3335" i="10"/>
  <c r="AG3335" i="10"/>
  <c r="AK3334" i="10"/>
  <c r="AJ3334" i="10"/>
  <c r="AI3334" i="10"/>
  <c r="AH3334" i="10"/>
  <c r="AG3334" i="10"/>
  <c r="AK3333" i="10"/>
  <c r="AJ3333" i="10"/>
  <c r="AI3333" i="10"/>
  <c r="AH3333" i="10"/>
  <c r="AG3333" i="10"/>
  <c r="AK3332" i="10"/>
  <c r="AJ3332" i="10"/>
  <c r="AI3332" i="10"/>
  <c r="AH3332" i="10"/>
  <c r="AG3332" i="10"/>
  <c r="AK3331" i="10"/>
  <c r="AJ3331" i="10"/>
  <c r="AI3331" i="10"/>
  <c r="AH3331" i="10"/>
  <c r="AG3331" i="10"/>
  <c r="AK3330" i="10"/>
  <c r="AJ3330" i="10"/>
  <c r="AI3330" i="10"/>
  <c r="AH3330" i="10"/>
  <c r="AG3330" i="10"/>
  <c r="AK3329" i="10"/>
  <c r="AJ3329" i="10"/>
  <c r="AI3329" i="10"/>
  <c r="AH3329" i="10"/>
  <c r="AG3329" i="10"/>
  <c r="AK3328" i="10"/>
  <c r="AJ3328" i="10"/>
  <c r="AI3328" i="10"/>
  <c r="AH3328" i="10"/>
  <c r="AG3328" i="10"/>
  <c r="AK3327" i="10"/>
  <c r="AJ3327" i="10"/>
  <c r="AI3327" i="10"/>
  <c r="AH3327" i="10"/>
  <c r="AG3327" i="10"/>
  <c r="AK3326" i="10"/>
  <c r="AJ3326" i="10"/>
  <c r="AI3326" i="10"/>
  <c r="AH3326" i="10"/>
  <c r="AG3326" i="10"/>
  <c r="AK3325" i="10"/>
  <c r="AJ3325" i="10"/>
  <c r="AI3325" i="10"/>
  <c r="AH3325" i="10"/>
  <c r="AG3325" i="10"/>
  <c r="AK3324" i="10"/>
  <c r="AJ3324" i="10"/>
  <c r="AI3324" i="10"/>
  <c r="AH3324" i="10"/>
  <c r="AG3324" i="10"/>
  <c r="AK3323" i="10"/>
  <c r="AJ3323" i="10"/>
  <c r="AI3323" i="10"/>
  <c r="AH3323" i="10"/>
  <c r="AG3323" i="10"/>
  <c r="AK3322" i="10"/>
  <c r="AJ3322" i="10"/>
  <c r="AI3322" i="10"/>
  <c r="AH3322" i="10"/>
  <c r="AG3322" i="10"/>
  <c r="AK3321" i="10"/>
  <c r="AJ3321" i="10"/>
  <c r="AI3321" i="10"/>
  <c r="AH3321" i="10"/>
  <c r="AG3321" i="10"/>
  <c r="AK3320" i="10"/>
  <c r="AJ3320" i="10"/>
  <c r="AI3320" i="10"/>
  <c r="AH3320" i="10"/>
  <c r="AG3320" i="10"/>
  <c r="AK3319" i="10"/>
  <c r="AJ3319" i="10"/>
  <c r="AI3319" i="10"/>
  <c r="AH3319" i="10"/>
  <c r="AG3319" i="10"/>
  <c r="AK3318" i="10"/>
  <c r="AJ3318" i="10"/>
  <c r="AI3318" i="10"/>
  <c r="AH3318" i="10"/>
  <c r="AG3318" i="10"/>
  <c r="AK3317" i="10"/>
  <c r="AJ3317" i="10"/>
  <c r="AI3317" i="10"/>
  <c r="AH3317" i="10"/>
  <c r="AG3317" i="10"/>
  <c r="AK3316" i="10"/>
  <c r="AJ3316" i="10"/>
  <c r="AI3316" i="10"/>
  <c r="AH3316" i="10"/>
  <c r="AG3316" i="10"/>
  <c r="AK3315" i="10"/>
  <c r="AJ3315" i="10"/>
  <c r="AI3315" i="10"/>
  <c r="AH3315" i="10"/>
  <c r="AG3315" i="10"/>
  <c r="AK3314" i="10"/>
  <c r="AJ3314" i="10"/>
  <c r="AI3314" i="10"/>
  <c r="AH3314" i="10"/>
  <c r="AG3314" i="10"/>
  <c r="AK3313" i="10"/>
  <c r="AJ3313" i="10"/>
  <c r="AI3313" i="10"/>
  <c r="AH3313" i="10"/>
  <c r="AG3313" i="10"/>
  <c r="AK3312" i="10"/>
  <c r="AJ3312" i="10"/>
  <c r="AI3312" i="10"/>
  <c r="AH3312" i="10"/>
  <c r="AG3312" i="10"/>
  <c r="AK3311" i="10"/>
  <c r="AJ3311" i="10"/>
  <c r="AI3311" i="10"/>
  <c r="AH3311" i="10"/>
  <c r="AG3311" i="10"/>
  <c r="AK3310" i="10"/>
  <c r="AJ3310" i="10"/>
  <c r="AI3310" i="10"/>
  <c r="AH3310" i="10"/>
  <c r="AG3310" i="10"/>
  <c r="AK3309" i="10"/>
  <c r="AJ3309" i="10"/>
  <c r="AI3309" i="10"/>
  <c r="AH3309" i="10"/>
  <c r="AG3309" i="10"/>
  <c r="AK3308" i="10"/>
  <c r="AJ3308" i="10"/>
  <c r="AI3308" i="10"/>
  <c r="AH3308" i="10"/>
  <c r="AG3308" i="10"/>
  <c r="AK3307" i="10"/>
  <c r="AJ3307" i="10"/>
  <c r="AI3307" i="10"/>
  <c r="AH3307" i="10"/>
  <c r="AG3307" i="10"/>
  <c r="AK3306" i="10"/>
  <c r="AJ3306" i="10"/>
  <c r="AI3306" i="10"/>
  <c r="AH3306" i="10"/>
  <c r="AG3306" i="10"/>
  <c r="AK3305" i="10"/>
  <c r="AJ3305" i="10"/>
  <c r="AI3305" i="10"/>
  <c r="AH3305" i="10"/>
  <c r="AG3305" i="10"/>
  <c r="AK3304" i="10"/>
  <c r="AJ3304" i="10"/>
  <c r="AI3304" i="10"/>
  <c r="AH3304" i="10"/>
  <c r="AG3304" i="10"/>
  <c r="AK3303" i="10"/>
  <c r="AJ3303" i="10"/>
  <c r="AI3303" i="10"/>
  <c r="AH3303" i="10"/>
  <c r="AG3303" i="10"/>
  <c r="AK3302" i="10"/>
  <c r="AJ3302" i="10"/>
  <c r="AI3302" i="10"/>
  <c r="AH3302" i="10"/>
  <c r="AG3302" i="10"/>
  <c r="AK3301" i="10"/>
  <c r="AJ3301" i="10"/>
  <c r="AI3301" i="10"/>
  <c r="AH3301" i="10"/>
  <c r="AG3301" i="10"/>
  <c r="AK3300" i="10"/>
  <c r="AJ3300" i="10"/>
  <c r="AI3300" i="10"/>
  <c r="AH3300" i="10"/>
  <c r="AG3300" i="10"/>
  <c r="AK3299" i="10"/>
  <c r="AJ3299" i="10"/>
  <c r="AI3299" i="10"/>
  <c r="AH3299" i="10"/>
  <c r="AG3299" i="10"/>
  <c r="AK3298" i="10"/>
  <c r="AJ3298" i="10"/>
  <c r="AI3298" i="10"/>
  <c r="AH3298" i="10"/>
  <c r="AG3298" i="10"/>
  <c r="AK3297" i="10"/>
  <c r="AJ3297" i="10"/>
  <c r="AI3297" i="10"/>
  <c r="AH3297" i="10"/>
  <c r="AG3297" i="10"/>
  <c r="AK3296" i="10"/>
  <c r="AJ3296" i="10"/>
  <c r="AI3296" i="10"/>
  <c r="AH3296" i="10"/>
  <c r="AG3296" i="10"/>
  <c r="AK3295" i="10"/>
  <c r="AJ3295" i="10"/>
  <c r="AI3295" i="10"/>
  <c r="AH3295" i="10"/>
  <c r="AG3295" i="10"/>
  <c r="AK3294" i="10"/>
  <c r="AJ3294" i="10"/>
  <c r="AI3294" i="10"/>
  <c r="AH3294" i="10"/>
  <c r="AG3294" i="10"/>
  <c r="AK3293" i="10"/>
  <c r="AJ3293" i="10"/>
  <c r="AI3293" i="10"/>
  <c r="AH3293" i="10"/>
  <c r="AG3293" i="10"/>
  <c r="AK3292" i="10"/>
  <c r="AJ3292" i="10"/>
  <c r="AI3292" i="10"/>
  <c r="AH3292" i="10"/>
  <c r="AG3292" i="10"/>
  <c r="AK3291" i="10"/>
  <c r="AJ3291" i="10"/>
  <c r="AI3291" i="10"/>
  <c r="AH3291" i="10"/>
  <c r="AG3291" i="10"/>
  <c r="AK3290" i="10"/>
  <c r="AJ3290" i="10"/>
  <c r="AI3290" i="10"/>
  <c r="AH3290" i="10"/>
  <c r="AG3290" i="10"/>
  <c r="AK3289" i="10"/>
  <c r="AJ3289" i="10"/>
  <c r="AI3289" i="10"/>
  <c r="AH3289" i="10"/>
  <c r="AG3289" i="10"/>
  <c r="AK3288" i="10"/>
  <c r="AJ3288" i="10"/>
  <c r="AI3288" i="10"/>
  <c r="AH3288" i="10"/>
  <c r="AG3288" i="10"/>
  <c r="AK3287" i="10"/>
  <c r="AJ3287" i="10"/>
  <c r="AI3287" i="10"/>
  <c r="AH3287" i="10"/>
  <c r="AG3287" i="10"/>
  <c r="AK3286" i="10"/>
  <c r="AJ3286" i="10"/>
  <c r="AI3286" i="10"/>
  <c r="AH3286" i="10"/>
  <c r="AG3286" i="10"/>
  <c r="AK3285" i="10"/>
  <c r="AJ3285" i="10"/>
  <c r="AI3285" i="10"/>
  <c r="AH3285" i="10"/>
  <c r="AG3285" i="10"/>
  <c r="AK3284" i="10"/>
  <c r="AJ3284" i="10"/>
  <c r="AI3284" i="10"/>
  <c r="AH3284" i="10"/>
  <c r="AG3284" i="10"/>
  <c r="AK3283" i="10"/>
  <c r="AJ3283" i="10"/>
  <c r="AI3283" i="10"/>
  <c r="AH3283" i="10"/>
  <c r="AG3283" i="10"/>
  <c r="AK3282" i="10"/>
  <c r="AJ3282" i="10"/>
  <c r="AI3282" i="10"/>
  <c r="AH3282" i="10"/>
  <c r="AG3282" i="10"/>
  <c r="AK3281" i="10"/>
  <c r="AJ3281" i="10"/>
  <c r="AI3281" i="10"/>
  <c r="AH3281" i="10"/>
  <c r="AG3281" i="10"/>
  <c r="AK3280" i="10"/>
  <c r="AJ3280" i="10"/>
  <c r="AI3280" i="10"/>
  <c r="AH3280" i="10"/>
  <c r="AG3280" i="10"/>
  <c r="AK3279" i="10"/>
  <c r="AJ3279" i="10"/>
  <c r="AI3279" i="10"/>
  <c r="AH3279" i="10"/>
  <c r="AG3279" i="10"/>
  <c r="AK3278" i="10"/>
  <c r="AJ3278" i="10"/>
  <c r="AI3278" i="10"/>
  <c r="AH3278" i="10"/>
  <c r="AG3278" i="10"/>
  <c r="AK3277" i="10"/>
  <c r="AJ3277" i="10"/>
  <c r="AI3277" i="10"/>
  <c r="AH3277" i="10"/>
  <c r="AG3277" i="10"/>
  <c r="AK3276" i="10"/>
  <c r="AJ3276" i="10"/>
  <c r="AI3276" i="10"/>
  <c r="AH3276" i="10"/>
  <c r="AG3276" i="10"/>
  <c r="AK3275" i="10"/>
  <c r="AJ3275" i="10"/>
  <c r="AI3275" i="10"/>
  <c r="AH3275" i="10"/>
  <c r="AG3275" i="10"/>
  <c r="AK3274" i="10"/>
  <c r="AJ3274" i="10"/>
  <c r="AI3274" i="10"/>
  <c r="AH3274" i="10"/>
  <c r="AG3274" i="10"/>
  <c r="AK3273" i="10"/>
  <c r="AJ3273" i="10"/>
  <c r="AI3273" i="10"/>
  <c r="AH3273" i="10"/>
  <c r="AG3273" i="10"/>
  <c r="AK3272" i="10"/>
  <c r="AJ3272" i="10"/>
  <c r="AI3272" i="10"/>
  <c r="AH3272" i="10"/>
  <c r="AG3272" i="10"/>
  <c r="AK3271" i="10"/>
  <c r="AJ3271" i="10"/>
  <c r="AI3271" i="10"/>
  <c r="AH3271" i="10"/>
  <c r="AG3271" i="10"/>
  <c r="AK3270" i="10"/>
  <c r="AJ3270" i="10"/>
  <c r="AI3270" i="10"/>
  <c r="AH3270" i="10"/>
  <c r="AG3270" i="10"/>
  <c r="AK3269" i="10"/>
  <c r="AJ3269" i="10"/>
  <c r="AI3269" i="10"/>
  <c r="AH3269" i="10"/>
  <c r="AG3269" i="10"/>
  <c r="AK3268" i="10"/>
  <c r="AJ3268" i="10"/>
  <c r="AI3268" i="10"/>
  <c r="AH3268" i="10"/>
  <c r="AG3268" i="10"/>
  <c r="AK3267" i="10"/>
  <c r="AJ3267" i="10"/>
  <c r="AI3267" i="10"/>
  <c r="AH3267" i="10"/>
  <c r="AG3267" i="10"/>
  <c r="AK3266" i="10"/>
  <c r="AJ3266" i="10"/>
  <c r="AI3266" i="10"/>
  <c r="AH3266" i="10"/>
  <c r="AG3266" i="10"/>
  <c r="AK3265" i="10"/>
  <c r="AJ3265" i="10"/>
  <c r="AI3265" i="10"/>
  <c r="AH3265" i="10"/>
  <c r="AG3265" i="10"/>
  <c r="AK3264" i="10"/>
  <c r="AJ3264" i="10"/>
  <c r="AI3264" i="10"/>
  <c r="AH3264" i="10"/>
  <c r="AG3264" i="10"/>
  <c r="AK3263" i="10"/>
  <c r="AJ3263" i="10"/>
  <c r="AI3263" i="10"/>
  <c r="AH3263" i="10"/>
  <c r="AG3263" i="10"/>
  <c r="AK3262" i="10"/>
  <c r="AJ3262" i="10"/>
  <c r="AI3262" i="10"/>
  <c r="AH3262" i="10"/>
  <c r="AG3262" i="10"/>
  <c r="AK3261" i="10"/>
  <c r="AJ3261" i="10"/>
  <c r="AI3261" i="10"/>
  <c r="AH3261" i="10"/>
  <c r="AG3261" i="10"/>
  <c r="AK3260" i="10"/>
  <c r="AJ3260" i="10"/>
  <c r="AI3260" i="10"/>
  <c r="AH3260" i="10"/>
  <c r="AG3260" i="10"/>
  <c r="AK3259" i="10"/>
  <c r="AJ3259" i="10"/>
  <c r="AI3259" i="10"/>
  <c r="AH3259" i="10"/>
  <c r="AG3259" i="10"/>
  <c r="AK3258" i="10"/>
  <c r="AJ3258" i="10"/>
  <c r="AI3258" i="10"/>
  <c r="AH3258" i="10"/>
  <c r="AG3258" i="10"/>
  <c r="AK3257" i="10"/>
  <c r="AJ3257" i="10"/>
  <c r="AI3257" i="10"/>
  <c r="AH3257" i="10"/>
  <c r="AG3257" i="10"/>
  <c r="AK3256" i="10"/>
  <c r="AJ3256" i="10"/>
  <c r="AI3256" i="10"/>
  <c r="AH3256" i="10"/>
  <c r="AG3256" i="10"/>
  <c r="AK3255" i="10"/>
  <c r="AJ3255" i="10"/>
  <c r="AI3255" i="10"/>
  <c r="AH3255" i="10"/>
  <c r="AG3255" i="10"/>
  <c r="AK3254" i="10"/>
  <c r="AJ3254" i="10"/>
  <c r="AI3254" i="10"/>
  <c r="AH3254" i="10"/>
  <c r="AG3254" i="10"/>
  <c r="AK3253" i="10"/>
  <c r="AJ3253" i="10"/>
  <c r="AI3253" i="10"/>
  <c r="AH3253" i="10"/>
  <c r="AG3253" i="10"/>
  <c r="AK3252" i="10"/>
  <c r="AJ3252" i="10"/>
  <c r="AI3252" i="10"/>
  <c r="AH3252" i="10"/>
  <c r="AG3252" i="10"/>
  <c r="AK3251" i="10"/>
  <c r="AJ3251" i="10"/>
  <c r="AI3251" i="10"/>
  <c r="AH3251" i="10"/>
  <c r="AG3251" i="10"/>
  <c r="AK3250" i="10"/>
  <c r="AJ3250" i="10"/>
  <c r="AI3250" i="10"/>
  <c r="AH3250" i="10"/>
  <c r="AG3250" i="10"/>
  <c r="AK3249" i="10"/>
  <c r="AJ3249" i="10"/>
  <c r="AI3249" i="10"/>
  <c r="AH3249" i="10"/>
  <c r="AG3249" i="10"/>
  <c r="AK3248" i="10"/>
  <c r="AJ3248" i="10"/>
  <c r="AI3248" i="10"/>
  <c r="AH3248" i="10"/>
  <c r="AG3248" i="10"/>
  <c r="AK3247" i="10"/>
  <c r="AJ3247" i="10"/>
  <c r="AI3247" i="10"/>
  <c r="AH3247" i="10"/>
  <c r="AG3247" i="10"/>
  <c r="AK3246" i="10"/>
  <c r="AJ3246" i="10"/>
  <c r="AI3246" i="10"/>
  <c r="AH3246" i="10"/>
  <c r="AG3246" i="10"/>
  <c r="AK3245" i="10"/>
  <c r="AJ3245" i="10"/>
  <c r="AI3245" i="10"/>
  <c r="AH3245" i="10"/>
  <c r="AG3245" i="10"/>
  <c r="AK3244" i="10"/>
  <c r="AJ3244" i="10"/>
  <c r="AI3244" i="10"/>
  <c r="AH3244" i="10"/>
  <c r="AG3244" i="10"/>
  <c r="AK3243" i="10"/>
  <c r="AJ3243" i="10"/>
  <c r="AI3243" i="10"/>
  <c r="AH3243" i="10"/>
  <c r="AG3243" i="10"/>
  <c r="AK3242" i="10"/>
  <c r="AJ3242" i="10"/>
  <c r="AI3242" i="10"/>
  <c r="AH3242" i="10"/>
  <c r="AG3242" i="10"/>
  <c r="AK3241" i="10"/>
  <c r="AJ3241" i="10"/>
  <c r="AI3241" i="10"/>
  <c r="AH3241" i="10"/>
  <c r="AG3241" i="10"/>
  <c r="AK3240" i="10"/>
  <c r="AJ3240" i="10"/>
  <c r="AI3240" i="10"/>
  <c r="AH3240" i="10"/>
  <c r="AG3240" i="10"/>
  <c r="AK3239" i="10"/>
  <c r="AJ3239" i="10"/>
  <c r="AI3239" i="10"/>
  <c r="AH3239" i="10"/>
  <c r="AG3239" i="10"/>
  <c r="AK3238" i="10"/>
  <c r="AJ3238" i="10"/>
  <c r="AI3238" i="10"/>
  <c r="AH3238" i="10"/>
  <c r="AG3238" i="10"/>
  <c r="AK3237" i="10"/>
  <c r="AJ3237" i="10"/>
  <c r="AI3237" i="10"/>
  <c r="AH3237" i="10"/>
  <c r="AG3237" i="10"/>
  <c r="AK3236" i="10"/>
  <c r="AJ3236" i="10"/>
  <c r="AI3236" i="10"/>
  <c r="AH3236" i="10"/>
  <c r="AG3236" i="10"/>
  <c r="AK3235" i="10"/>
  <c r="AJ3235" i="10"/>
  <c r="AI3235" i="10"/>
  <c r="AH3235" i="10"/>
  <c r="AG3235" i="10"/>
  <c r="AK3234" i="10"/>
  <c r="AJ3234" i="10"/>
  <c r="AI3234" i="10"/>
  <c r="AH3234" i="10"/>
  <c r="AG3234" i="10"/>
  <c r="AK3233" i="10"/>
  <c r="AJ3233" i="10"/>
  <c r="AI3233" i="10"/>
  <c r="AH3233" i="10"/>
  <c r="AG3233" i="10"/>
  <c r="AK3232" i="10"/>
  <c r="AJ3232" i="10"/>
  <c r="AI3232" i="10"/>
  <c r="AH3232" i="10"/>
  <c r="AG3232" i="10"/>
  <c r="AK3231" i="10"/>
  <c r="AJ3231" i="10"/>
  <c r="AI3231" i="10"/>
  <c r="AH3231" i="10"/>
  <c r="AG3231" i="10"/>
  <c r="AK3230" i="10"/>
  <c r="AJ3230" i="10"/>
  <c r="AI3230" i="10"/>
  <c r="AH3230" i="10"/>
  <c r="AG3230" i="10"/>
  <c r="AK3229" i="10"/>
  <c r="AJ3229" i="10"/>
  <c r="AI3229" i="10"/>
  <c r="AH3229" i="10"/>
  <c r="AG3229" i="10"/>
  <c r="AK3228" i="10"/>
  <c r="AJ3228" i="10"/>
  <c r="AI3228" i="10"/>
  <c r="AH3228" i="10"/>
  <c r="AG3228" i="10"/>
  <c r="AK3227" i="10"/>
  <c r="AJ3227" i="10"/>
  <c r="AI3227" i="10"/>
  <c r="AH3227" i="10"/>
  <c r="AG3227" i="10"/>
  <c r="AK3226" i="10"/>
  <c r="AJ3226" i="10"/>
  <c r="AI3226" i="10"/>
  <c r="AH3226" i="10"/>
  <c r="AG3226" i="10"/>
  <c r="AK3225" i="10"/>
  <c r="AJ3225" i="10"/>
  <c r="AI3225" i="10"/>
  <c r="AH3225" i="10"/>
  <c r="AG3225" i="10"/>
  <c r="AK3224" i="10"/>
  <c r="AJ3224" i="10"/>
  <c r="AI3224" i="10"/>
  <c r="AH3224" i="10"/>
  <c r="AG3224" i="10"/>
  <c r="AK3223" i="10"/>
  <c r="AJ3223" i="10"/>
  <c r="AI3223" i="10"/>
  <c r="AH3223" i="10"/>
  <c r="AG3223" i="10"/>
  <c r="AK3222" i="10"/>
  <c r="AJ3222" i="10"/>
  <c r="AI3222" i="10"/>
  <c r="AH3222" i="10"/>
  <c r="AG3222" i="10"/>
  <c r="AK3221" i="10"/>
  <c r="AJ3221" i="10"/>
  <c r="AI3221" i="10"/>
  <c r="AH3221" i="10"/>
  <c r="AG3221" i="10"/>
  <c r="AK3220" i="10"/>
  <c r="AJ3220" i="10"/>
  <c r="AI3220" i="10"/>
  <c r="AH3220" i="10"/>
  <c r="AG3220" i="10"/>
  <c r="AK3219" i="10"/>
  <c r="AJ3219" i="10"/>
  <c r="AI3219" i="10"/>
  <c r="AH3219" i="10"/>
  <c r="AG3219" i="10"/>
  <c r="AK3218" i="10"/>
  <c r="AJ3218" i="10"/>
  <c r="AI3218" i="10"/>
  <c r="AH3218" i="10"/>
  <c r="AG3218" i="10"/>
  <c r="AK3217" i="10"/>
  <c r="AJ3217" i="10"/>
  <c r="AI3217" i="10"/>
  <c r="AH3217" i="10"/>
  <c r="AG3217" i="10"/>
  <c r="AK3216" i="10"/>
  <c r="AJ3216" i="10"/>
  <c r="AI3216" i="10"/>
  <c r="AH3216" i="10"/>
  <c r="AG3216" i="10"/>
  <c r="AK3215" i="10"/>
  <c r="AJ3215" i="10"/>
  <c r="AI3215" i="10"/>
  <c r="AH3215" i="10"/>
  <c r="AG3215" i="10"/>
  <c r="AK3214" i="10"/>
  <c r="AJ3214" i="10"/>
  <c r="AI3214" i="10"/>
  <c r="AH3214" i="10"/>
  <c r="AG3214" i="10"/>
  <c r="AK3213" i="10"/>
  <c r="AJ3213" i="10"/>
  <c r="AI3213" i="10"/>
  <c r="AH3213" i="10"/>
  <c r="AG3213" i="10"/>
  <c r="AK3212" i="10"/>
  <c r="AJ3212" i="10"/>
  <c r="AI3212" i="10"/>
  <c r="AH3212" i="10"/>
  <c r="AG3212" i="10"/>
  <c r="AK3211" i="10"/>
  <c r="AJ3211" i="10"/>
  <c r="AI3211" i="10"/>
  <c r="AH3211" i="10"/>
  <c r="AG3211" i="10"/>
  <c r="AK3210" i="10"/>
  <c r="AJ3210" i="10"/>
  <c r="AI3210" i="10"/>
  <c r="AH3210" i="10"/>
  <c r="AG3210" i="10"/>
  <c r="AK3209" i="10"/>
  <c r="AJ3209" i="10"/>
  <c r="AI3209" i="10"/>
  <c r="AH3209" i="10"/>
  <c r="AG3209" i="10"/>
  <c r="AK3208" i="10"/>
  <c r="AJ3208" i="10"/>
  <c r="AI3208" i="10"/>
  <c r="AH3208" i="10"/>
  <c r="AG3208" i="10"/>
  <c r="AK3207" i="10"/>
  <c r="AJ3207" i="10"/>
  <c r="AI3207" i="10"/>
  <c r="AH3207" i="10"/>
  <c r="AG3207" i="10"/>
  <c r="AK3206" i="10"/>
  <c r="AJ3206" i="10"/>
  <c r="AI3206" i="10"/>
  <c r="AH3206" i="10"/>
  <c r="AG3206" i="10"/>
  <c r="AK3205" i="10"/>
  <c r="AJ3205" i="10"/>
  <c r="AI3205" i="10"/>
  <c r="AH3205" i="10"/>
  <c r="AG3205" i="10"/>
  <c r="AK3204" i="10"/>
  <c r="AJ3204" i="10"/>
  <c r="AI3204" i="10"/>
  <c r="AH3204" i="10"/>
  <c r="AG3204" i="10"/>
  <c r="AK3203" i="10"/>
  <c r="AJ3203" i="10"/>
  <c r="AI3203" i="10"/>
  <c r="AH3203" i="10"/>
  <c r="AG3203" i="10"/>
  <c r="AK3202" i="10"/>
  <c r="AJ3202" i="10"/>
  <c r="AI3202" i="10"/>
  <c r="AH3202" i="10"/>
  <c r="AG3202" i="10"/>
  <c r="AK3201" i="10"/>
  <c r="AJ3201" i="10"/>
  <c r="AI3201" i="10"/>
  <c r="AH3201" i="10"/>
  <c r="AG3201" i="10"/>
  <c r="AK3200" i="10"/>
  <c r="AJ3200" i="10"/>
  <c r="AI3200" i="10"/>
  <c r="AH3200" i="10"/>
  <c r="AG3200" i="10"/>
  <c r="AK3199" i="10"/>
  <c r="AJ3199" i="10"/>
  <c r="AI3199" i="10"/>
  <c r="AH3199" i="10"/>
  <c r="AG3199" i="10"/>
  <c r="AK3198" i="10"/>
  <c r="AJ3198" i="10"/>
  <c r="AI3198" i="10"/>
  <c r="AH3198" i="10"/>
  <c r="AG3198" i="10"/>
  <c r="AK3197" i="10"/>
  <c r="AJ3197" i="10"/>
  <c r="AI3197" i="10"/>
  <c r="AH3197" i="10"/>
  <c r="AG3197" i="10"/>
  <c r="AK3196" i="10"/>
  <c r="AJ3196" i="10"/>
  <c r="AI3196" i="10"/>
  <c r="AH3196" i="10"/>
  <c r="AG3196" i="10"/>
  <c r="AK3195" i="10"/>
  <c r="AJ3195" i="10"/>
  <c r="AI3195" i="10"/>
  <c r="AH3195" i="10"/>
  <c r="AG3195" i="10"/>
  <c r="AK3194" i="10"/>
  <c r="AJ3194" i="10"/>
  <c r="AI3194" i="10"/>
  <c r="AH3194" i="10"/>
  <c r="AG3194" i="10"/>
  <c r="AK3193" i="10"/>
  <c r="AJ3193" i="10"/>
  <c r="AI3193" i="10"/>
  <c r="AH3193" i="10"/>
  <c r="AG3193" i="10"/>
  <c r="AK3192" i="10"/>
  <c r="AJ3192" i="10"/>
  <c r="AI3192" i="10"/>
  <c r="AH3192" i="10"/>
  <c r="AG3192" i="10"/>
  <c r="AK3191" i="10"/>
  <c r="AJ3191" i="10"/>
  <c r="AI3191" i="10"/>
  <c r="AH3191" i="10"/>
  <c r="AG3191" i="10"/>
  <c r="AK3190" i="10"/>
  <c r="AJ3190" i="10"/>
  <c r="AI3190" i="10"/>
  <c r="AH3190" i="10"/>
  <c r="AG3190" i="10"/>
  <c r="AK3189" i="10"/>
  <c r="AJ3189" i="10"/>
  <c r="AI3189" i="10"/>
  <c r="AH3189" i="10"/>
  <c r="AG3189" i="10"/>
  <c r="AK3188" i="10"/>
  <c r="AJ3188" i="10"/>
  <c r="AI3188" i="10"/>
  <c r="AH3188" i="10"/>
  <c r="AG3188" i="10"/>
  <c r="AK3187" i="10"/>
  <c r="AJ3187" i="10"/>
  <c r="AI3187" i="10"/>
  <c r="AH3187" i="10"/>
  <c r="AG3187" i="10"/>
  <c r="AK3186" i="10"/>
  <c r="AJ3186" i="10"/>
  <c r="AI3186" i="10"/>
  <c r="AH3186" i="10"/>
  <c r="AG3186" i="10"/>
  <c r="AK3185" i="10"/>
  <c r="AJ3185" i="10"/>
  <c r="AI3185" i="10"/>
  <c r="AH3185" i="10"/>
  <c r="AG3185" i="10"/>
  <c r="AK3184" i="10"/>
  <c r="AJ3184" i="10"/>
  <c r="AI3184" i="10"/>
  <c r="AH3184" i="10"/>
  <c r="AG3184" i="10"/>
  <c r="AK3183" i="10"/>
  <c r="AJ3183" i="10"/>
  <c r="AI3183" i="10"/>
  <c r="AH3183" i="10"/>
  <c r="AG3183" i="10"/>
  <c r="AK3182" i="10"/>
  <c r="AJ3182" i="10"/>
  <c r="AI3182" i="10"/>
  <c r="AH3182" i="10"/>
  <c r="AG3182" i="10"/>
  <c r="AK3181" i="10"/>
  <c r="AJ3181" i="10"/>
  <c r="AI3181" i="10"/>
  <c r="AH3181" i="10"/>
  <c r="AG3181" i="10"/>
  <c r="AK3180" i="10"/>
  <c r="AJ3180" i="10"/>
  <c r="AI3180" i="10"/>
  <c r="AH3180" i="10"/>
  <c r="AG3180" i="10"/>
  <c r="AK3179" i="10"/>
  <c r="AJ3179" i="10"/>
  <c r="AI3179" i="10"/>
  <c r="AH3179" i="10"/>
  <c r="AG3179" i="10"/>
  <c r="AK3178" i="10"/>
  <c r="AJ3178" i="10"/>
  <c r="AI3178" i="10"/>
  <c r="AH3178" i="10"/>
  <c r="AG3178" i="10"/>
  <c r="AK3177" i="10"/>
  <c r="AJ3177" i="10"/>
  <c r="AI3177" i="10"/>
  <c r="AH3177" i="10"/>
  <c r="AG3177" i="10"/>
  <c r="AK3176" i="10"/>
  <c r="AJ3176" i="10"/>
  <c r="AI3176" i="10"/>
  <c r="AH3176" i="10"/>
  <c r="AG3176" i="10"/>
  <c r="AK3175" i="10"/>
  <c r="AJ3175" i="10"/>
  <c r="AI3175" i="10"/>
  <c r="AH3175" i="10"/>
  <c r="AG3175" i="10"/>
  <c r="AK3174" i="10"/>
  <c r="AJ3174" i="10"/>
  <c r="AI3174" i="10"/>
  <c r="AH3174" i="10"/>
  <c r="AG3174" i="10"/>
  <c r="AK3173" i="10"/>
  <c r="AJ3173" i="10"/>
  <c r="AI3173" i="10"/>
  <c r="AH3173" i="10"/>
  <c r="AG3173" i="10"/>
  <c r="AK3172" i="10"/>
  <c r="AJ3172" i="10"/>
  <c r="AI3172" i="10"/>
  <c r="AH3172" i="10"/>
  <c r="AG3172" i="10"/>
  <c r="AK3171" i="10"/>
  <c r="AJ3171" i="10"/>
  <c r="AI3171" i="10"/>
  <c r="AH3171" i="10"/>
  <c r="AG3171" i="10"/>
  <c r="AK3170" i="10"/>
  <c r="AJ3170" i="10"/>
  <c r="AI3170" i="10"/>
  <c r="AH3170" i="10"/>
  <c r="AG3170" i="10"/>
  <c r="AK3169" i="10"/>
  <c r="AJ3169" i="10"/>
  <c r="AI3169" i="10"/>
  <c r="AH3169" i="10"/>
  <c r="AG3169" i="10"/>
  <c r="AK3168" i="10"/>
  <c r="AJ3168" i="10"/>
  <c r="AI3168" i="10"/>
  <c r="AH3168" i="10"/>
  <c r="AG3168" i="10"/>
  <c r="AK3167" i="10"/>
  <c r="AJ3167" i="10"/>
  <c r="AI3167" i="10"/>
  <c r="AH3167" i="10"/>
  <c r="AG3167" i="10"/>
  <c r="AK3166" i="10"/>
  <c r="AJ3166" i="10"/>
  <c r="AI3166" i="10"/>
  <c r="AH3166" i="10"/>
  <c r="AG3166" i="10"/>
  <c r="AK3165" i="10"/>
  <c r="AJ3165" i="10"/>
  <c r="AI3165" i="10"/>
  <c r="AH3165" i="10"/>
  <c r="AG3165" i="10"/>
  <c r="AK3164" i="10"/>
  <c r="AJ3164" i="10"/>
  <c r="AI3164" i="10"/>
  <c r="AH3164" i="10"/>
  <c r="AG3164" i="10"/>
  <c r="AK3163" i="10"/>
  <c r="AJ3163" i="10"/>
  <c r="AI3163" i="10"/>
  <c r="AH3163" i="10"/>
  <c r="AG3163" i="10"/>
  <c r="AK3162" i="10"/>
  <c r="AJ3162" i="10"/>
  <c r="AI3162" i="10"/>
  <c r="AH3162" i="10"/>
  <c r="AG3162" i="10"/>
  <c r="AK3161" i="10"/>
  <c r="AJ3161" i="10"/>
  <c r="AI3161" i="10"/>
  <c r="AH3161" i="10"/>
  <c r="AG3161" i="10"/>
  <c r="AK3160" i="10"/>
  <c r="AJ3160" i="10"/>
  <c r="AI3160" i="10"/>
  <c r="AH3160" i="10"/>
  <c r="AG3160" i="10"/>
  <c r="AK3159" i="10"/>
  <c r="AJ3159" i="10"/>
  <c r="AI3159" i="10"/>
  <c r="AH3159" i="10"/>
  <c r="AG3159" i="10"/>
  <c r="AK3158" i="10"/>
  <c r="AJ3158" i="10"/>
  <c r="AI3158" i="10"/>
  <c r="AH3158" i="10"/>
  <c r="AG3158" i="10"/>
  <c r="AK3157" i="10"/>
  <c r="AJ3157" i="10"/>
  <c r="AI3157" i="10"/>
  <c r="AH3157" i="10"/>
  <c r="AG3157" i="10"/>
  <c r="AK3156" i="10"/>
  <c r="AJ3156" i="10"/>
  <c r="AI3156" i="10"/>
  <c r="AH3156" i="10"/>
  <c r="AG3156" i="10"/>
  <c r="AK3155" i="10"/>
  <c r="AJ3155" i="10"/>
  <c r="AI3155" i="10"/>
  <c r="AH3155" i="10"/>
  <c r="AG3155" i="10"/>
  <c r="AK3154" i="10"/>
  <c r="AJ3154" i="10"/>
  <c r="AI3154" i="10"/>
  <c r="AH3154" i="10"/>
  <c r="AG3154" i="10"/>
  <c r="AK3153" i="10"/>
  <c r="AJ3153" i="10"/>
  <c r="AI3153" i="10"/>
  <c r="AH3153" i="10"/>
  <c r="AG3153" i="10"/>
  <c r="AK3152" i="10"/>
  <c r="AJ3152" i="10"/>
  <c r="AI3152" i="10"/>
  <c r="AH3152" i="10"/>
  <c r="AG3152" i="10"/>
  <c r="AK3151" i="10"/>
  <c r="AJ3151" i="10"/>
  <c r="AI3151" i="10"/>
  <c r="AH3151" i="10"/>
  <c r="AG3151" i="10"/>
  <c r="AK3150" i="10"/>
  <c r="AJ3150" i="10"/>
  <c r="AI3150" i="10"/>
  <c r="AH3150" i="10"/>
  <c r="AG3150" i="10"/>
  <c r="AK3149" i="10"/>
  <c r="AJ3149" i="10"/>
  <c r="AI3149" i="10"/>
  <c r="AH3149" i="10"/>
  <c r="AG3149" i="10"/>
  <c r="AK3148" i="10"/>
  <c r="AJ3148" i="10"/>
  <c r="AI3148" i="10"/>
  <c r="AH3148" i="10"/>
  <c r="AG3148" i="10"/>
  <c r="AK3147" i="10"/>
  <c r="AJ3147" i="10"/>
  <c r="AI3147" i="10"/>
  <c r="AH3147" i="10"/>
  <c r="AG3147" i="10"/>
  <c r="AK3146" i="10"/>
  <c r="AJ3146" i="10"/>
  <c r="AI3146" i="10"/>
  <c r="AH3146" i="10"/>
  <c r="AG3146" i="10"/>
  <c r="AK3145" i="10"/>
  <c r="AJ3145" i="10"/>
  <c r="AI3145" i="10"/>
  <c r="AH3145" i="10"/>
  <c r="AG3145" i="10"/>
  <c r="AK3144" i="10"/>
  <c r="AJ3144" i="10"/>
  <c r="AI3144" i="10"/>
  <c r="AH3144" i="10"/>
  <c r="AG3144" i="10"/>
  <c r="AK3143" i="10"/>
  <c r="AJ3143" i="10"/>
  <c r="AI3143" i="10"/>
  <c r="AH3143" i="10"/>
  <c r="AG3143" i="10"/>
  <c r="AK3142" i="10"/>
  <c r="AJ3142" i="10"/>
  <c r="AI3142" i="10"/>
  <c r="AH3142" i="10"/>
  <c r="AG3142" i="10"/>
  <c r="AK3141" i="10"/>
  <c r="AJ3141" i="10"/>
  <c r="AI3141" i="10"/>
  <c r="AH3141" i="10"/>
  <c r="AG3141" i="10"/>
  <c r="AK3140" i="10"/>
  <c r="AJ3140" i="10"/>
  <c r="AI3140" i="10"/>
  <c r="AH3140" i="10"/>
  <c r="AG3140" i="10"/>
  <c r="AK3139" i="10"/>
  <c r="AJ3139" i="10"/>
  <c r="AI3139" i="10"/>
  <c r="AH3139" i="10"/>
  <c r="AG3139" i="10"/>
  <c r="AK3138" i="10"/>
  <c r="AJ3138" i="10"/>
  <c r="AI3138" i="10"/>
  <c r="AH3138" i="10"/>
  <c r="AG3138" i="10"/>
  <c r="AK3137" i="10"/>
  <c r="AJ3137" i="10"/>
  <c r="AI3137" i="10"/>
  <c r="AH3137" i="10"/>
  <c r="AG3137" i="10"/>
  <c r="AK3136" i="10"/>
  <c r="AJ3136" i="10"/>
  <c r="AI3136" i="10"/>
  <c r="AH3136" i="10"/>
  <c r="AG3136" i="10"/>
  <c r="AK3135" i="10"/>
  <c r="AJ3135" i="10"/>
  <c r="AI3135" i="10"/>
  <c r="AH3135" i="10"/>
  <c r="AG3135" i="10"/>
  <c r="AK3134" i="10"/>
  <c r="AJ3134" i="10"/>
  <c r="AI3134" i="10"/>
  <c r="AH3134" i="10"/>
  <c r="AG3134" i="10"/>
  <c r="AK3133" i="10"/>
  <c r="AJ3133" i="10"/>
  <c r="AI3133" i="10"/>
  <c r="AH3133" i="10"/>
  <c r="AG3133" i="10"/>
  <c r="AK3132" i="10"/>
  <c r="AJ3132" i="10"/>
  <c r="AI3132" i="10"/>
  <c r="AH3132" i="10"/>
  <c r="AG3132" i="10"/>
  <c r="AK3131" i="10"/>
  <c r="AJ3131" i="10"/>
  <c r="AI3131" i="10"/>
  <c r="AH3131" i="10"/>
  <c r="AG3131" i="10"/>
  <c r="AK3130" i="10"/>
  <c r="AJ3130" i="10"/>
  <c r="AI3130" i="10"/>
  <c r="AH3130" i="10"/>
  <c r="AG3130" i="10"/>
  <c r="AK3129" i="10"/>
  <c r="AJ3129" i="10"/>
  <c r="AI3129" i="10"/>
  <c r="AH3129" i="10"/>
  <c r="AG3129" i="10"/>
  <c r="AK3128" i="10"/>
  <c r="AJ3128" i="10"/>
  <c r="AI3128" i="10"/>
  <c r="AH3128" i="10"/>
  <c r="AG3128" i="10"/>
  <c r="AK3127" i="10"/>
  <c r="AJ3127" i="10"/>
  <c r="AI3127" i="10"/>
  <c r="AH3127" i="10"/>
  <c r="AG3127" i="10"/>
  <c r="AK3126" i="10"/>
  <c r="AJ3126" i="10"/>
  <c r="AI3126" i="10"/>
  <c r="AH3126" i="10"/>
  <c r="AG3126" i="10"/>
  <c r="AK3125" i="10"/>
  <c r="AJ3125" i="10"/>
  <c r="AI3125" i="10"/>
  <c r="AH3125" i="10"/>
  <c r="AG3125" i="10"/>
  <c r="AK3124" i="10"/>
  <c r="AJ3124" i="10"/>
  <c r="AI3124" i="10"/>
  <c r="AH3124" i="10"/>
  <c r="AG3124" i="10"/>
  <c r="AK3123" i="10"/>
  <c r="AJ3123" i="10"/>
  <c r="AI3123" i="10"/>
  <c r="AH3123" i="10"/>
  <c r="AG3123" i="10"/>
  <c r="AK3122" i="10"/>
  <c r="AJ3122" i="10"/>
  <c r="AI3122" i="10"/>
  <c r="AH3122" i="10"/>
  <c r="AG3122" i="10"/>
  <c r="AK3121" i="10"/>
  <c r="AJ3121" i="10"/>
  <c r="AI3121" i="10"/>
  <c r="AH3121" i="10"/>
  <c r="AG3121" i="10"/>
  <c r="AK3120" i="10"/>
  <c r="AJ3120" i="10"/>
  <c r="AI3120" i="10"/>
  <c r="AH3120" i="10"/>
  <c r="AG3120" i="10"/>
  <c r="AK3119" i="10"/>
  <c r="AJ3119" i="10"/>
  <c r="AI3119" i="10"/>
  <c r="AH3119" i="10"/>
  <c r="AG3119" i="10"/>
  <c r="AK3118" i="10"/>
  <c r="AJ3118" i="10"/>
  <c r="AI3118" i="10"/>
  <c r="AH3118" i="10"/>
  <c r="AG3118" i="10"/>
  <c r="AK3117" i="10"/>
  <c r="AJ3117" i="10"/>
  <c r="AI3117" i="10"/>
  <c r="AH3117" i="10"/>
  <c r="AG3117" i="10"/>
  <c r="AK3116" i="10"/>
  <c r="AJ3116" i="10"/>
  <c r="AI3116" i="10"/>
  <c r="AH3116" i="10"/>
  <c r="AG3116" i="10"/>
  <c r="AK3115" i="10"/>
  <c r="AJ3115" i="10"/>
  <c r="AI3115" i="10"/>
  <c r="AH3115" i="10"/>
  <c r="AG3115" i="10"/>
  <c r="AK3114" i="10"/>
  <c r="AJ3114" i="10"/>
  <c r="AI3114" i="10"/>
  <c r="AH3114" i="10"/>
  <c r="AG3114" i="10"/>
  <c r="AK3113" i="10"/>
  <c r="AJ3113" i="10"/>
  <c r="AI3113" i="10"/>
  <c r="AH3113" i="10"/>
  <c r="AG3113" i="10"/>
  <c r="AK3112" i="10"/>
  <c r="AJ3112" i="10"/>
  <c r="AI3112" i="10"/>
  <c r="AH3112" i="10"/>
  <c r="AG3112" i="10"/>
  <c r="AK3111" i="10"/>
  <c r="AJ3111" i="10"/>
  <c r="AI3111" i="10"/>
  <c r="AH3111" i="10"/>
  <c r="AG3111" i="10"/>
  <c r="AK3110" i="10"/>
  <c r="AJ3110" i="10"/>
  <c r="AI3110" i="10"/>
  <c r="AH3110" i="10"/>
  <c r="AG3110" i="10"/>
  <c r="AK3109" i="10"/>
  <c r="AJ3109" i="10"/>
  <c r="AI3109" i="10"/>
  <c r="AH3109" i="10"/>
  <c r="AG3109" i="10"/>
  <c r="AK3108" i="10"/>
  <c r="AJ3108" i="10"/>
  <c r="AI3108" i="10"/>
  <c r="AH3108" i="10"/>
  <c r="AG3108" i="10"/>
  <c r="AK3107" i="10"/>
  <c r="AJ3107" i="10"/>
  <c r="AI3107" i="10"/>
  <c r="AH3107" i="10"/>
  <c r="AG3107" i="10"/>
  <c r="AK3106" i="10"/>
  <c r="AJ3106" i="10"/>
  <c r="AI3106" i="10"/>
  <c r="AH3106" i="10"/>
  <c r="AG3106" i="10"/>
  <c r="AK3105" i="10"/>
  <c r="AJ3105" i="10"/>
  <c r="AI3105" i="10"/>
  <c r="AH3105" i="10"/>
  <c r="AG3105" i="10"/>
  <c r="AK3104" i="10"/>
  <c r="AJ3104" i="10"/>
  <c r="AI3104" i="10"/>
  <c r="AH3104" i="10"/>
  <c r="AG3104" i="10"/>
  <c r="AK3103" i="10"/>
  <c r="AJ3103" i="10"/>
  <c r="AI3103" i="10"/>
  <c r="AH3103" i="10"/>
  <c r="AG3103" i="10"/>
  <c r="AK3102" i="10"/>
  <c r="AJ3102" i="10"/>
  <c r="AI3102" i="10"/>
  <c r="AH3102" i="10"/>
  <c r="AG3102" i="10"/>
  <c r="AK3101" i="10"/>
  <c r="AJ3101" i="10"/>
  <c r="AI3101" i="10"/>
  <c r="AH3101" i="10"/>
  <c r="AG3101" i="10"/>
  <c r="AK3100" i="10"/>
  <c r="AJ3100" i="10"/>
  <c r="AI3100" i="10"/>
  <c r="AH3100" i="10"/>
  <c r="AG3100" i="10"/>
  <c r="AK3099" i="10"/>
  <c r="AJ3099" i="10"/>
  <c r="AI3099" i="10"/>
  <c r="AH3099" i="10"/>
  <c r="AG3099" i="10"/>
  <c r="AK3098" i="10"/>
  <c r="AJ3098" i="10"/>
  <c r="AI3098" i="10"/>
  <c r="AH3098" i="10"/>
  <c r="AG3098" i="10"/>
  <c r="AK3097" i="10"/>
  <c r="AJ3097" i="10"/>
  <c r="AI3097" i="10"/>
  <c r="AH3097" i="10"/>
  <c r="AG3097" i="10"/>
  <c r="AK3096" i="10"/>
  <c r="AJ3096" i="10"/>
  <c r="AI3096" i="10"/>
  <c r="AH3096" i="10"/>
  <c r="AG3096" i="10"/>
  <c r="AK3095" i="10"/>
  <c r="AJ3095" i="10"/>
  <c r="AI3095" i="10"/>
  <c r="AH3095" i="10"/>
  <c r="AG3095" i="10"/>
  <c r="AK3094" i="10"/>
  <c r="AJ3094" i="10"/>
  <c r="AI3094" i="10"/>
  <c r="AH3094" i="10"/>
  <c r="AG3094" i="10"/>
  <c r="AK3093" i="10"/>
  <c r="AJ3093" i="10"/>
  <c r="AI3093" i="10"/>
  <c r="AH3093" i="10"/>
  <c r="AG3093" i="10"/>
  <c r="AK3092" i="10"/>
  <c r="AJ3092" i="10"/>
  <c r="AI3092" i="10"/>
  <c r="AH3092" i="10"/>
  <c r="AG3092" i="10"/>
  <c r="AK3091" i="10"/>
  <c r="AJ3091" i="10"/>
  <c r="AI3091" i="10"/>
  <c r="AH3091" i="10"/>
  <c r="AG3091" i="10"/>
  <c r="AK3090" i="10"/>
  <c r="AJ3090" i="10"/>
  <c r="AI3090" i="10"/>
  <c r="AH3090" i="10"/>
  <c r="AG3090" i="10"/>
  <c r="AK3089" i="10"/>
  <c r="AJ3089" i="10"/>
  <c r="AI3089" i="10"/>
  <c r="AH3089" i="10"/>
  <c r="AG3089" i="10"/>
  <c r="AK3088" i="10"/>
  <c r="AJ3088" i="10"/>
  <c r="AI3088" i="10"/>
  <c r="AH3088" i="10"/>
  <c r="AG3088" i="10"/>
  <c r="AK3087" i="10"/>
  <c r="AJ3087" i="10"/>
  <c r="AI3087" i="10"/>
  <c r="AH3087" i="10"/>
  <c r="AG3087" i="10"/>
  <c r="AK3086" i="10"/>
  <c r="AJ3086" i="10"/>
  <c r="AI3086" i="10"/>
  <c r="AH3086" i="10"/>
  <c r="AG3086" i="10"/>
  <c r="AK3085" i="10"/>
  <c r="AJ3085" i="10"/>
  <c r="AI3085" i="10"/>
  <c r="AH3085" i="10"/>
  <c r="AG3085" i="10"/>
  <c r="AK3084" i="10"/>
  <c r="AJ3084" i="10"/>
  <c r="AI3084" i="10"/>
  <c r="AH3084" i="10"/>
  <c r="AG3084" i="10"/>
  <c r="AK3083" i="10"/>
  <c r="AJ3083" i="10"/>
  <c r="AI3083" i="10"/>
  <c r="AH3083" i="10"/>
  <c r="AG3083" i="10"/>
  <c r="AK3082" i="10"/>
  <c r="AJ3082" i="10"/>
  <c r="AI3082" i="10"/>
  <c r="AH3082" i="10"/>
  <c r="AG3082" i="10"/>
  <c r="AK3081" i="10"/>
  <c r="AJ3081" i="10"/>
  <c r="AI3081" i="10"/>
  <c r="AH3081" i="10"/>
  <c r="AG3081" i="10"/>
  <c r="AK3080" i="10"/>
  <c r="AJ3080" i="10"/>
  <c r="AI3080" i="10"/>
  <c r="AH3080" i="10"/>
  <c r="AG3080" i="10"/>
  <c r="AK3079" i="10"/>
  <c r="AJ3079" i="10"/>
  <c r="AI3079" i="10"/>
  <c r="AH3079" i="10"/>
  <c r="AG3079" i="10"/>
  <c r="AK3078" i="10"/>
  <c r="AJ3078" i="10"/>
  <c r="AI3078" i="10"/>
  <c r="AH3078" i="10"/>
  <c r="AG3078" i="10"/>
  <c r="AK3077" i="10"/>
  <c r="AJ3077" i="10"/>
  <c r="AI3077" i="10"/>
  <c r="AH3077" i="10"/>
  <c r="AG3077" i="10"/>
  <c r="AK3076" i="10"/>
  <c r="AJ3076" i="10"/>
  <c r="AI3076" i="10"/>
  <c r="AH3076" i="10"/>
  <c r="AG3076" i="10"/>
  <c r="AK3075" i="10"/>
  <c r="AJ3075" i="10"/>
  <c r="AI3075" i="10"/>
  <c r="AH3075" i="10"/>
  <c r="AG3075" i="10"/>
  <c r="AK3074" i="10"/>
  <c r="AJ3074" i="10"/>
  <c r="AI3074" i="10"/>
  <c r="AH3074" i="10"/>
  <c r="AG3074" i="10"/>
  <c r="AK3073" i="10"/>
  <c r="AJ3073" i="10"/>
  <c r="AI3073" i="10"/>
  <c r="AH3073" i="10"/>
  <c r="AG3073" i="10"/>
  <c r="AK3072" i="10"/>
  <c r="AJ3072" i="10"/>
  <c r="AI3072" i="10"/>
  <c r="AH3072" i="10"/>
  <c r="AG3072" i="10"/>
  <c r="AK3071" i="10"/>
  <c r="AJ3071" i="10"/>
  <c r="AI3071" i="10"/>
  <c r="AH3071" i="10"/>
  <c r="AG3071" i="10"/>
  <c r="AK3070" i="10"/>
  <c r="AJ3070" i="10"/>
  <c r="AI3070" i="10"/>
  <c r="AH3070" i="10"/>
  <c r="AG3070" i="10"/>
  <c r="AK3069" i="10"/>
  <c r="AJ3069" i="10"/>
  <c r="AI3069" i="10"/>
  <c r="AH3069" i="10"/>
  <c r="AG3069" i="10"/>
  <c r="AK3068" i="10"/>
  <c r="AJ3068" i="10"/>
  <c r="AI3068" i="10"/>
  <c r="AH3068" i="10"/>
  <c r="AG3068" i="10"/>
  <c r="AK3067" i="10"/>
  <c r="AJ3067" i="10"/>
  <c r="AI3067" i="10"/>
  <c r="AH3067" i="10"/>
  <c r="AG3067" i="10"/>
  <c r="AK3066" i="10"/>
  <c r="AJ3066" i="10"/>
  <c r="AI3066" i="10"/>
  <c r="AH3066" i="10"/>
  <c r="AG3066" i="10"/>
  <c r="AK3065" i="10"/>
  <c r="AJ3065" i="10"/>
  <c r="AI3065" i="10"/>
  <c r="AH3065" i="10"/>
  <c r="AG3065" i="10"/>
  <c r="AK3064" i="10"/>
  <c r="AJ3064" i="10"/>
  <c r="AI3064" i="10"/>
  <c r="AH3064" i="10"/>
  <c r="AG3064" i="10"/>
  <c r="AK3063" i="10"/>
  <c r="AJ3063" i="10"/>
  <c r="AI3063" i="10"/>
  <c r="AH3063" i="10"/>
  <c r="AG3063" i="10"/>
  <c r="AK3062" i="10"/>
  <c r="AJ3062" i="10"/>
  <c r="AI3062" i="10"/>
  <c r="AH3062" i="10"/>
  <c r="AG3062" i="10"/>
  <c r="AK3061" i="10"/>
  <c r="AJ3061" i="10"/>
  <c r="AI3061" i="10"/>
  <c r="AH3061" i="10"/>
  <c r="AG3061" i="10"/>
  <c r="AK3060" i="10"/>
  <c r="AJ3060" i="10"/>
  <c r="AI3060" i="10"/>
  <c r="AH3060" i="10"/>
  <c r="AG3060" i="10"/>
  <c r="AK3059" i="10"/>
  <c r="AJ3059" i="10"/>
  <c r="AI3059" i="10"/>
  <c r="AH3059" i="10"/>
  <c r="AG3059" i="10"/>
  <c r="AK3058" i="10"/>
  <c r="AJ3058" i="10"/>
  <c r="AI3058" i="10"/>
  <c r="AH3058" i="10"/>
  <c r="AG3058" i="10"/>
  <c r="AK3057" i="10"/>
  <c r="AJ3057" i="10"/>
  <c r="AI3057" i="10"/>
  <c r="AH3057" i="10"/>
  <c r="AG3057" i="10"/>
  <c r="AK3056" i="10"/>
  <c r="AJ3056" i="10"/>
  <c r="AI3056" i="10"/>
  <c r="AH3056" i="10"/>
  <c r="AG3056" i="10"/>
  <c r="AK3055" i="10"/>
  <c r="AJ3055" i="10"/>
  <c r="AI3055" i="10"/>
  <c r="AH3055" i="10"/>
  <c r="AG3055" i="10"/>
  <c r="AK3054" i="10"/>
  <c r="AJ3054" i="10"/>
  <c r="AI3054" i="10"/>
  <c r="AH3054" i="10"/>
  <c r="AG3054" i="10"/>
  <c r="AK3053" i="10"/>
  <c r="AJ3053" i="10"/>
  <c r="AI3053" i="10"/>
  <c r="AH3053" i="10"/>
  <c r="AG3053" i="10"/>
  <c r="AK3052" i="10"/>
  <c r="AJ3052" i="10"/>
  <c r="AI3052" i="10"/>
  <c r="AH3052" i="10"/>
  <c r="AG3052" i="10"/>
  <c r="AK3051" i="10"/>
  <c r="AJ3051" i="10"/>
  <c r="AI3051" i="10"/>
  <c r="AH3051" i="10"/>
  <c r="AG3051" i="10"/>
  <c r="AK3050" i="10"/>
  <c r="AJ3050" i="10"/>
  <c r="AI3050" i="10"/>
  <c r="AH3050" i="10"/>
  <c r="AG3050" i="10"/>
  <c r="AK3049" i="10"/>
  <c r="AJ3049" i="10"/>
  <c r="AI3049" i="10"/>
  <c r="AH3049" i="10"/>
  <c r="AG3049" i="10"/>
  <c r="AK3048" i="10"/>
  <c r="AJ3048" i="10"/>
  <c r="AI3048" i="10"/>
  <c r="AH3048" i="10"/>
  <c r="AG3048" i="10"/>
  <c r="AK3047" i="10"/>
  <c r="AJ3047" i="10"/>
  <c r="AI3047" i="10"/>
  <c r="AH3047" i="10"/>
  <c r="AG3047" i="10"/>
  <c r="AK3046" i="10"/>
  <c r="AJ3046" i="10"/>
  <c r="AI3046" i="10"/>
  <c r="AH3046" i="10"/>
  <c r="AG3046" i="10"/>
  <c r="AK3045" i="10"/>
  <c r="AJ3045" i="10"/>
  <c r="AI3045" i="10"/>
  <c r="AH3045" i="10"/>
  <c r="AG3045" i="10"/>
  <c r="AK3044" i="10"/>
  <c r="AJ3044" i="10"/>
  <c r="AI3044" i="10"/>
  <c r="AH3044" i="10"/>
  <c r="AG3044" i="10"/>
  <c r="AK3043" i="10"/>
  <c r="AJ3043" i="10"/>
  <c r="AI3043" i="10"/>
  <c r="AH3043" i="10"/>
  <c r="AG3043" i="10"/>
  <c r="AK3042" i="10"/>
  <c r="AJ3042" i="10"/>
  <c r="AI3042" i="10"/>
  <c r="AH3042" i="10"/>
  <c r="AG3042" i="10"/>
  <c r="AK3041" i="10"/>
  <c r="AJ3041" i="10"/>
  <c r="AI3041" i="10"/>
  <c r="AH3041" i="10"/>
  <c r="AG3041" i="10"/>
  <c r="AK3040" i="10"/>
  <c r="AJ3040" i="10"/>
  <c r="AI3040" i="10"/>
  <c r="AH3040" i="10"/>
  <c r="AG3040" i="10"/>
  <c r="AK3039" i="10"/>
  <c r="AJ3039" i="10"/>
  <c r="AI3039" i="10"/>
  <c r="AH3039" i="10"/>
  <c r="AG3039" i="10"/>
  <c r="AK3038" i="10"/>
  <c r="AJ3038" i="10"/>
  <c r="AI3038" i="10"/>
  <c r="AH3038" i="10"/>
  <c r="AG3038" i="10"/>
  <c r="AK3037" i="10"/>
  <c r="AJ3037" i="10"/>
  <c r="AI3037" i="10"/>
  <c r="AH3037" i="10"/>
  <c r="AG3037" i="10"/>
  <c r="AK3036" i="10"/>
  <c r="AJ3036" i="10"/>
  <c r="AI3036" i="10"/>
  <c r="AH3036" i="10"/>
  <c r="AG3036" i="10"/>
  <c r="AK3035" i="10"/>
  <c r="AJ3035" i="10"/>
  <c r="AI3035" i="10"/>
  <c r="AH3035" i="10"/>
  <c r="AG3035" i="10"/>
  <c r="AK3034" i="10"/>
  <c r="AJ3034" i="10"/>
  <c r="AI3034" i="10"/>
  <c r="AH3034" i="10"/>
  <c r="AG3034" i="10"/>
  <c r="AK3033" i="10"/>
  <c r="AJ3033" i="10"/>
  <c r="AI3033" i="10"/>
  <c r="AH3033" i="10"/>
  <c r="AG3033" i="10"/>
  <c r="AK3032" i="10"/>
  <c r="AJ3032" i="10"/>
  <c r="AI3032" i="10"/>
  <c r="AH3032" i="10"/>
  <c r="AG3032" i="10"/>
  <c r="AK3031" i="10"/>
  <c r="AJ3031" i="10"/>
  <c r="AI3031" i="10"/>
  <c r="AH3031" i="10"/>
  <c r="AG3031" i="10"/>
  <c r="AK3030" i="10"/>
  <c r="AJ3030" i="10"/>
  <c r="AI3030" i="10"/>
  <c r="AH3030" i="10"/>
  <c r="AG3030" i="10"/>
  <c r="AK3029" i="10"/>
  <c r="AJ3029" i="10"/>
  <c r="AI3029" i="10"/>
  <c r="AH3029" i="10"/>
  <c r="AG3029" i="10"/>
  <c r="AK3028" i="10"/>
  <c r="AJ3028" i="10"/>
  <c r="AI3028" i="10"/>
  <c r="AH3028" i="10"/>
  <c r="AG3028" i="10"/>
  <c r="AK3027" i="10"/>
  <c r="AJ3027" i="10"/>
  <c r="AI3027" i="10"/>
  <c r="AH3027" i="10"/>
  <c r="AG3027" i="10"/>
  <c r="AK3026" i="10"/>
  <c r="AJ3026" i="10"/>
  <c r="AI3026" i="10"/>
  <c r="AH3026" i="10"/>
  <c r="AG3026" i="10"/>
  <c r="AK3025" i="10"/>
  <c r="AJ3025" i="10"/>
  <c r="AI3025" i="10"/>
  <c r="AH3025" i="10"/>
  <c r="AG3025" i="10"/>
  <c r="AK3024" i="10"/>
  <c r="AJ3024" i="10"/>
  <c r="AI3024" i="10"/>
  <c r="AH3024" i="10"/>
  <c r="AG3024" i="10"/>
  <c r="AK3023" i="10"/>
  <c r="AJ3023" i="10"/>
  <c r="AI3023" i="10"/>
  <c r="AH3023" i="10"/>
  <c r="AG3023" i="10"/>
  <c r="AK3022" i="10"/>
  <c r="AJ3022" i="10"/>
  <c r="AI3022" i="10"/>
  <c r="AH3022" i="10"/>
  <c r="AG3022" i="10"/>
  <c r="AK3021" i="10"/>
  <c r="AJ3021" i="10"/>
  <c r="AI3021" i="10"/>
  <c r="AH3021" i="10"/>
  <c r="AG3021" i="10"/>
  <c r="AK3020" i="10"/>
  <c r="AJ3020" i="10"/>
  <c r="AI3020" i="10"/>
  <c r="AH3020" i="10"/>
  <c r="AG3020" i="10"/>
  <c r="AK3019" i="10"/>
  <c r="AJ3019" i="10"/>
  <c r="AI3019" i="10"/>
  <c r="AH3019" i="10"/>
  <c r="AG3019" i="10"/>
  <c r="AK3018" i="10"/>
  <c r="AJ3018" i="10"/>
  <c r="AI3018" i="10"/>
  <c r="AH3018" i="10"/>
  <c r="AG3018" i="10"/>
  <c r="AK3017" i="10"/>
  <c r="AJ3017" i="10"/>
  <c r="AI3017" i="10"/>
  <c r="AH3017" i="10"/>
  <c r="AG3017" i="10"/>
  <c r="AK3016" i="10"/>
  <c r="AJ3016" i="10"/>
  <c r="AI3016" i="10"/>
  <c r="AH3016" i="10"/>
  <c r="AG3016" i="10"/>
  <c r="AK3015" i="10"/>
  <c r="AJ3015" i="10"/>
  <c r="AI3015" i="10"/>
  <c r="AH3015" i="10"/>
  <c r="AG3015" i="10"/>
  <c r="AK3014" i="10"/>
  <c r="AJ3014" i="10"/>
  <c r="AI3014" i="10"/>
  <c r="AH3014" i="10"/>
  <c r="AG3014" i="10"/>
  <c r="AK3013" i="10"/>
  <c r="AJ3013" i="10"/>
  <c r="AI3013" i="10"/>
  <c r="AH3013" i="10"/>
  <c r="AG3013" i="10"/>
  <c r="AK3012" i="10"/>
  <c r="AJ3012" i="10"/>
  <c r="AI3012" i="10"/>
  <c r="AH3012" i="10"/>
  <c r="AG3012" i="10"/>
  <c r="AK3011" i="10"/>
  <c r="AJ3011" i="10"/>
  <c r="AI3011" i="10"/>
  <c r="AH3011" i="10"/>
  <c r="AG3011" i="10"/>
  <c r="AK3010" i="10"/>
  <c r="AJ3010" i="10"/>
  <c r="AI3010" i="10"/>
  <c r="AH3010" i="10"/>
  <c r="AG3010" i="10"/>
  <c r="AK3009" i="10"/>
  <c r="AJ3009" i="10"/>
  <c r="AI3009" i="10"/>
  <c r="AH3009" i="10"/>
  <c r="AG3009" i="10"/>
  <c r="AK3008" i="10"/>
  <c r="AJ3008" i="10"/>
  <c r="AI3008" i="10"/>
  <c r="AH3008" i="10"/>
  <c r="AG3008" i="10"/>
  <c r="AK3007" i="10"/>
  <c r="AJ3007" i="10"/>
  <c r="AI3007" i="10"/>
  <c r="AH3007" i="10"/>
  <c r="AG3007" i="10"/>
  <c r="AK3006" i="10"/>
  <c r="AJ3006" i="10"/>
  <c r="AI3006" i="10"/>
  <c r="AH3006" i="10"/>
  <c r="AG3006" i="10"/>
  <c r="AK3005" i="10"/>
  <c r="AJ3005" i="10"/>
  <c r="AI3005" i="10"/>
  <c r="AH3005" i="10"/>
  <c r="AG3005" i="10"/>
  <c r="AK3004" i="10"/>
  <c r="AJ3004" i="10"/>
  <c r="AI3004" i="10"/>
  <c r="AH3004" i="10"/>
  <c r="AG3004" i="10"/>
  <c r="AK3003" i="10"/>
  <c r="AJ3003" i="10"/>
  <c r="AI3003" i="10"/>
  <c r="AH3003" i="10"/>
  <c r="AG3003" i="10"/>
  <c r="AK3002" i="10"/>
  <c r="AJ3002" i="10"/>
  <c r="AI3002" i="10"/>
  <c r="AH3002" i="10"/>
  <c r="AG3002" i="10"/>
  <c r="AK3001" i="10"/>
  <c r="AJ3001" i="10"/>
  <c r="AI3001" i="10"/>
  <c r="AH3001" i="10"/>
  <c r="AG3001" i="10"/>
  <c r="AK3000" i="10"/>
  <c r="AJ3000" i="10"/>
  <c r="AI3000" i="10"/>
  <c r="AH3000" i="10"/>
  <c r="AG3000" i="10"/>
  <c r="AK2999" i="10"/>
  <c r="AJ2999" i="10"/>
  <c r="AI2999" i="10"/>
  <c r="AH2999" i="10"/>
  <c r="AG2999" i="10"/>
  <c r="AK2998" i="10"/>
  <c r="AJ2998" i="10"/>
  <c r="AI2998" i="10"/>
  <c r="AH2998" i="10"/>
  <c r="AG2998" i="10"/>
  <c r="AK2997" i="10"/>
  <c r="AJ2997" i="10"/>
  <c r="AI2997" i="10"/>
  <c r="AH2997" i="10"/>
  <c r="AG2997" i="10"/>
  <c r="AK2996" i="10"/>
  <c r="AJ2996" i="10"/>
  <c r="AI2996" i="10"/>
  <c r="AH2996" i="10"/>
  <c r="AG2996" i="10"/>
  <c r="AK2995" i="10"/>
  <c r="AJ2995" i="10"/>
  <c r="AI2995" i="10"/>
  <c r="AH2995" i="10"/>
  <c r="AG2995" i="10"/>
  <c r="AK2994" i="10"/>
  <c r="AJ2994" i="10"/>
  <c r="AI2994" i="10"/>
  <c r="AH2994" i="10"/>
  <c r="AG2994" i="10"/>
  <c r="AK2993" i="10"/>
  <c r="AJ2993" i="10"/>
  <c r="AI2993" i="10"/>
  <c r="AH2993" i="10"/>
  <c r="AG2993" i="10"/>
  <c r="AK2992" i="10"/>
  <c r="AJ2992" i="10"/>
  <c r="AI2992" i="10"/>
  <c r="AH2992" i="10"/>
  <c r="AG2992" i="10"/>
  <c r="AK2991" i="10"/>
  <c r="AJ2991" i="10"/>
  <c r="AI2991" i="10"/>
  <c r="AH2991" i="10"/>
  <c r="AG2991" i="10"/>
  <c r="AK2990" i="10"/>
  <c r="AJ2990" i="10"/>
  <c r="AI2990" i="10"/>
  <c r="AH2990" i="10"/>
  <c r="AG2990" i="10"/>
  <c r="AK2989" i="10"/>
  <c r="AJ2989" i="10"/>
  <c r="AI2989" i="10"/>
  <c r="AH2989" i="10"/>
  <c r="AG2989" i="10"/>
  <c r="AK2988" i="10"/>
  <c r="AJ2988" i="10"/>
  <c r="AI2988" i="10"/>
  <c r="AH2988" i="10"/>
  <c r="AG2988" i="10"/>
  <c r="AK2987" i="10"/>
  <c r="AJ2987" i="10"/>
  <c r="AI2987" i="10"/>
  <c r="AH2987" i="10"/>
  <c r="AG2987" i="10"/>
  <c r="AK2986" i="10"/>
  <c r="AJ2986" i="10"/>
  <c r="AI2986" i="10"/>
  <c r="AH2986" i="10"/>
  <c r="AG2986" i="10"/>
  <c r="AK2985" i="10"/>
  <c r="AJ2985" i="10"/>
  <c r="AI2985" i="10"/>
  <c r="AH2985" i="10"/>
  <c r="AG2985" i="10"/>
  <c r="AK2984" i="10"/>
  <c r="AJ2984" i="10"/>
  <c r="AI2984" i="10"/>
  <c r="AH2984" i="10"/>
  <c r="AG2984" i="10"/>
  <c r="AK2983" i="10"/>
  <c r="AJ2983" i="10"/>
  <c r="AI2983" i="10"/>
  <c r="AH2983" i="10"/>
  <c r="AG2983" i="10"/>
  <c r="AK2982" i="10"/>
  <c r="AJ2982" i="10"/>
  <c r="AI2982" i="10"/>
  <c r="AH2982" i="10"/>
  <c r="AG2982" i="10"/>
  <c r="AK2981" i="10"/>
  <c r="AJ2981" i="10"/>
  <c r="AI2981" i="10"/>
  <c r="AH2981" i="10"/>
  <c r="AG2981" i="10"/>
  <c r="AK2980" i="10"/>
  <c r="AJ2980" i="10"/>
  <c r="AI2980" i="10"/>
  <c r="AH2980" i="10"/>
  <c r="AG2980" i="10"/>
  <c r="AK2979" i="10"/>
  <c r="AJ2979" i="10"/>
  <c r="AI2979" i="10"/>
  <c r="AH2979" i="10"/>
  <c r="AG2979" i="10"/>
  <c r="AK2978" i="10"/>
  <c r="AJ2978" i="10"/>
  <c r="AI2978" i="10"/>
  <c r="AH2978" i="10"/>
  <c r="AG2978" i="10"/>
  <c r="AK2977" i="10"/>
  <c r="AJ2977" i="10"/>
  <c r="AI2977" i="10"/>
  <c r="AH2977" i="10"/>
  <c r="AG2977" i="10"/>
  <c r="AK2976" i="10"/>
  <c r="AJ2976" i="10"/>
  <c r="AI2976" i="10"/>
  <c r="AH2976" i="10"/>
  <c r="AG2976" i="10"/>
  <c r="AK2975" i="10"/>
  <c r="AJ2975" i="10"/>
  <c r="AI2975" i="10"/>
  <c r="AH2975" i="10"/>
  <c r="AG2975" i="10"/>
  <c r="AK2974" i="10"/>
  <c r="AJ2974" i="10"/>
  <c r="AI2974" i="10"/>
  <c r="AH2974" i="10"/>
  <c r="AG2974" i="10"/>
  <c r="AK2973" i="10"/>
  <c r="AJ2973" i="10"/>
  <c r="AI2973" i="10"/>
  <c r="AH2973" i="10"/>
  <c r="AG2973" i="10"/>
  <c r="AK2972" i="10"/>
  <c r="AJ2972" i="10"/>
  <c r="AI2972" i="10"/>
  <c r="AH2972" i="10"/>
  <c r="AG2972" i="10"/>
  <c r="AK2971" i="10"/>
  <c r="AJ2971" i="10"/>
  <c r="AI2971" i="10"/>
  <c r="AH2971" i="10"/>
  <c r="AG2971" i="10"/>
  <c r="AK2970" i="10"/>
  <c r="AJ2970" i="10"/>
  <c r="AI2970" i="10"/>
  <c r="AH2970" i="10"/>
  <c r="AG2970" i="10"/>
  <c r="AK2969" i="10"/>
  <c r="AJ2969" i="10"/>
  <c r="AI2969" i="10"/>
  <c r="AH2969" i="10"/>
  <c r="AG2969" i="10"/>
  <c r="AK2968" i="10"/>
  <c r="AJ2968" i="10"/>
  <c r="AI2968" i="10"/>
  <c r="AH2968" i="10"/>
  <c r="AG2968" i="10"/>
  <c r="AK2967" i="10"/>
  <c r="AJ2967" i="10"/>
  <c r="AI2967" i="10"/>
  <c r="AH2967" i="10"/>
  <c r="AG2967" i="10"/>
  <c r="AK2966" i="10"/>
  <c r="AJ2966" i="10"/>
  <c r="AI2966" i="10"/>
  <c r="AH2966" i="10"/>
  <c r="AG2966" i="10"/>
  <c r="AK2965" i="10"/>
  <c r="AJ2965" i="10"/>
  <c r="AI2965" i="10"/>
  <c r="AH2965" i="10"/>
  <c r="AG2965" i="10"/>
  <c r="AK2964" i="10"/>
  <c r="AJ2964" i="10"/>
  <c r="AI2964" i="10"/>
  <c r="AH2964" i="10"/>
  <c r="AG2964" i="10"/>
  <c r="AK2963" i="10"/>
  <c r="AJ2963" i="10"/>
  <c r="AI2963" i="10"/>
  <c r="AH2963" i="10"/>
  <c r="AG2963" i="10"/>
  <c r="AK2962" i="10"/>
  <c r="AJ2962" i="10"/>
  <c r="AI2962" i="10"/>
  <c r="AH2962" i="10"/>
  <c r="AG2962" i="10"/>
  <c r="AK2961" i="10"/>
  <c r="AJ2961" i="10"/>
  <c r="AI2961" i="10"/>
  <c r="AH2961" i="10"/>
  <c r="AG2961" i="10"/>
  <c r="AK2960" i="10"/>
  <c r="AJ2960" i="10"/>
  <c r="AI2960" i="10"/>
  <c r="AH2960" i="10"/>
  <c r="AG2960" i="10"/>
  <c r="AK2959" i="10"/>
  <c r="AJ2959" i="10"/>
  <c r="AI2959" i="10"/>
  <c r="AH2959" i="10"/>
  <c r="AG2959" i="10"/>
  <c r="AK2958" i="10"/>
  <c r="AJ2958" i="10"/>
  <c r="AI2958" i="10"/>
  <c r="AH2958" i="10"/>
  <c r="AG2958" i="10"/>
  <c r="AK2957" i="10"/>
  <c r="AJ2957" i="10"/>
  <c r="AI2957" i="10"/>
  <c r="AH2957" i="10"/>
  <c r="AG2957" i="10"/>
  <c r="AK2956" i="10"/>
  <c r="AJ2956" i="10"/>
  <c r="AI2956" i="10"/>
  <c r="AH2956" i="10"/>
  <c r="AG2956" i="10"/>
  <c r="AK2955" i="10"/>
  <c r="AJ2955" i="10"/>
  <c r="AI2955" i="10"/>
  <c r="AH2955" i="10"/>
  <c r="AG2955" i="10"/>
  <c r="AK2954" i="10"/>
  <c r="AJ2954" i="10"/>
  <c r="AI2954" i="10"/>
  <c r="AH2954" i="10"/>
  <c r="AG2954" i="10"/>
  <c r="AK2953" i="10"/>
  <c r="AJ2953" i="10"/>
  <c r="AI2953" i="10"/>
  <c r="AH2953" i="10"/>
  <c r="AG2953" i="10"/>
  <c r="AK2952" i="10"/>
  <c r="AJ2952" i="10"/>
  <c r="AI2952" i="10"/>
  <c r="AH2952" i="10"/>
  <c r="AG2952" i="10"/>
  <c r="AK2951" i="10"/>
  <c r="AJ2951" i="10"/>
  <c r="AI2951" i="10"/>
  <c r="AH2951" i="10"/>
  <c r="AG2951" i="10"/>
  <c r="AK2950" i="10"/>
  <c r="AJ2950" i="10"/>
  <c r="AI2950" i="10"/>
  <c r="AH2950" i="10"/>
  <c r="AG2950" i="10"/>
  <c r="AK2949" i="10"/>
  <c r="AJ2949" i="10"/>
  <c r="AI2949" i="10"/>
  <c r="AH2949" i="10"/>
  <c r="AG2949" i="10"/>
  <c r="AK2948" i="10"/>
  <c r="AJ2948" i="10"/>
  <c r="AI2948" i="10"/>
  <c r="AH2948" i="10"/>
  <c r="AG2948" i="10"/>
  <c r="AK2947" i="10"/>
  <c r="AJ2947" i="10"/>
  <c r="AI2947" i="10"/>
  <c r="AH2947" i="10"/>
  <c r="AG2947" i="10"/>
  <c r="AK2946" i="10"/>
  <c r="AJ2946" i="10"/>
  <c r="AI2946" i="10"/>
  <c r="AH2946" i="10"/>
  <c r="AG2946" i="10"/>
  <c r="AK2945" i="10"/>
  <c r="AJ2945" i="10"/>
  <c r="AI2945" i="10"/>
  <c r="AH2945" i="10"/>
  <c r="AG2945" i="10"/>
  <c r="AK2944" i="10"/>
  <c r="AJ2944" i="10"/>
  <c r="AI2944" i="10"/>
  <c r="AH2944" i="10"/>
  <c r="AG2944" i="10"/>
  <c r="AK2943" i="10"/>
  <c r="AJ2943" i="10"/>
  <c r="AI2943" i="10"/>
  <c r="AH2943" i="10"/>
  <c r="AG2943" i="10"/>
  <c r="AK2942" i="10"/>
  <c r="AJ2942" i="10"/>
  <c r="AI2942" i="10"/>
  <c r="AH2942" i="10"/>
  <c r="AG2942" i="10"/>
  <c r="AK2941" i="10"/>
  <c r="AJ2941" i="10"/>
  <c r="AI2941" i="10"/>
  <c r="AH2941" i="10"/>
  <c r="AG2941" i="10"/>
  <c r="AK2940" i="10"/>
  <c r="AJ2940" i="10"/>
  <c r="AI2940" i="10"/>
  <c r="AH2940" i="10"/>
  <c r="AG2940" i="10"/>
  <c r="AK2939" i="10"/>
  <c r="AJ2939" i="10"/>
  <c r="AI2939" i="10"/>
  <c r="AH2939" i="10"/>
  <c r="AG2939" i="10"/>
  <c r="AK2938" i="10"/>
  <c r="AJ2938" i="10"/>
  <c r="AI2938" i="10"/>
  <c r="AH2938" i="10"/>
  <c r="AG2938" i="10"/>
  <c r="AK2937" i="10"/>
  <c r="AJ2937" i="10"/>
  <c r="AI2937" i="10"/>
  <c r="AH2937" i="10"/>
  <c r="AG2937" i="10"/>
  <c r="AK2936" i="10"/>
  <c r="AJ2936" i="10"/>
  <c r="AI2936" i="10"/>
  <c r="AH2936" i="10"/>
  <c r="AG2936" i="10"/>
  <c r="AK2935" i="10"/>
  <c r="AJ2935" i="10"/>
  <c r="AI2935" i="10"/>
  <c r="AH2935" i="10"/>
  <c r="AG2935" i="10"/>
  <c r="AK2934" i="10"/>
  <c r="AJ2934" i="10"/>
  <c r="AI2934" i="10"/>
  <c r="AH2934" i="10"/>
  <c r="AG2934" i="10"/>
  <c r="AK2933" i="10"/>
  <c r="AJ2933" i="10"/>
  <c r="AI2933" i="10"/>
  <c r="AH2933" i="10"/>
  <c r="AG2933" i="10"/>
  <c r="AK2932" i="10"/>
  <c r="AJ2932" i="10"/>
  <c r="AI2932" i="10"/>
  <c r="AH2932" i="10"/>
  <c r="AG2932" i="10"/>
  <c r="AK2931" i="10"/>
  <c r="AJ2931" i="10"/>
  <c r="AI2931" i="10"/>
  <c r="AH2931" i="10"/>
  <c r="AG2931" i="10"/>
  <c r="AK2930" i="10"/>
  <c r="AJ2930" i="10"/>
  <c r="AI2930" i="10"/>
  <c r="AH2930" i="10"/>
  <c r="AG2930" i="10"/>
  <c r="AK2929" i="10"/>
  <c r="AJ2929" i="10"/>
  <c r="AI2929" i="10"/>
  <c r="AH2929" i="10"/>
  <c r="AG2929" i="10"/>
  <c r="AK2928" i="10"/>
  <c r="AJ2928" i="10"/>
  <c r="AI2928" i="10"/>
  <c r="AH2928" i="10"/>
  <c r="AG2928" i="10"/>
  <c r="AK2927" i="10"/>
  <c r="AJ2927" i="10"/>
  <c r="AI2927" i="10"/>
  <c r="AH2927" i="10"/>
  <c r="AG2927" i="10"/>
  <c r="AK2926" i="10"/>
  <c r="AJ2926" i="10"/>
  <c r="AI2926" i="10"/>
  <c r="AH2926" i="10"/>
  <c r="AG2926" i="10"/>
  <c r="AK2925" i="10"/>
  <c r="AJ2925" i="10"/>
  <c r="AI2925" i="10"/>
  <c r="AH2925" i="10"/>
  <c r="AG2925" i="10"/>
  <c r="AK2924" i="10"/>
  <c r="AJ2924" i="10"/>
  <c r="AI2924" i="10"/>
  <c r="AH2924" i="10"/>
  <c r="AG2924" i="10"/>
  <c r="AK2923" i="10"/>
  <c r="AJ2923" i="10"/>
  <c r="AI2923" i="10"/>
  <c r="AH2923" i="10"/>
  <c r="AG2923" i="10"/>
  <c r="AK2922" i="10"/>
  <c r="AJ2922" i="10"/>
  <c r="AI2922" i="10"/>
  <c r="AH2922" i="10"/>
  <c r="AG2922" i="10"/>
  <c r="AK2921" i="10"/>
  <c r="AJ2921" i="10"/>
  <c r="AI2921" i="10"/>
  <c r="AH2921" i="10"/>
  <c r="AG2921" i="10"/>
  <c r="AK2920" i="10"/>
  <c r="AJ2920" i="10"/>
  <c r="AI2920" i="10"/>
  <c r="AH2920" i="10"/>
  <c r="AG2920" i="10"/>
  <c r="AK2919" i="10"/>
  <c r="AJ2919" i="10"/>
  <c r="AI2919" i="10"/>
  <c r="AH2919" i="10"/>
  <c r="AG2919" i="10"/>
  <c r="AK2918" i="10"/>
  <c r="AJ2918" i="10"/>
  <c r="AI2918" i="10"/>
  <c r="AH2918" i="10"/>
  <c r="AG2918" i="10"/>
  <c r="AK2917" i="10"/>
  <c r="AJ2917" i="10"/>
  <c r="AI2917" i="10"/>
  <c r="AH2917" i="10"/>
  <c r="AG2917" i="10"/>
  <c r="AK2916" i="10"/>
  <c r="AJ2916" i="10"/>
  <c r="AI2916" i="10"/>
  <c r="AH2916" i="10"/>
  <c r="AG2916" i="10"/>
  <c r="AK2915" i="10"/>
  <c r="AJ2915" i="10"/>
  <c r="AI2915" i="10"/>
  <c r="AH2915" i="10"/>
  <c r="AG2915" i="10"/>
  <c r="AK2914" i="10"/>
  <c r="AJ2914" i="10"/>
  <c r="AI2914" i="10"/>
  <c r="AH2914" i="10"/>
  <c r="AG2914" i="10"/>
  <c r="AK2913" i="10"/>
  <c r="AJ2913" i="10"/>
  <c r="AI2913" i="10"/>
  <c r="AH2913" i="10"/>
  <c r="AG2913" i="10"/>
  <c r="AK2912" i="10"/>
  <c r="AJ2912" i="10"/>
  <c r="AI2912" i="10"/>
  <c r="AH2912" i="10"/>
  <c r="AG2912" i="10"/>
  <c r="AK2911" i="10"/>
  <c r="AJ2911" i="10"/>
  <c r="AI2911" i="10"/>
  <c r="AH2911" i="10"/>
  <c r="AG2911" i="10"/>
  <c r="AK2910" i="10"/>
  <c r="AJ2910" i="10"/>
  <c r="AI2910" i="10"/>
  <c r="AH2910" i="10"/>
  <c r="AG2910" i="10"/>
  <c r="AK2909" i="10"/>
  <c r="AJ2909" i="10"/>
  <c r="AI2909" i="10"/>
  <c r="AH2909" i="10"/>
  <c r="AG2909" i="10"/>
  <c r="AK2908" i="10"/>
  <c r="AJ2908" i="10"/>
  <c r="AI2908" i="10"/>
  <c r="AH2908" i="10"/>
  <c r="AG2908" i="10"/>
  <c r="AK2907" i="10"/>
  <c r="AJ2907" i="10"/>
  <c r="AI2907" i="10"/>
  <c r="AH2907" i="10"/>
  <c r="AG2907" i="10"/>
  <c r="AK2906" i="10"/>
  <c r="AJ2906" i="10"/>
  <c r="AI2906" i="10"/>
  <c r="AH2906" i="10"/>
  <c r="AG2906" i="10"/>
  <c r="AK2905" i="10"/>
  <c r="AJ2905" i="10"/>
  <c r="AI2905" i="10"/>
  <c r="AH2905" i="10"/>
  <c r="AG2905" i="10"/>
  <c r="AK2904" i="10"/>
  <c r="AJ2904" i="10"/>
  <c r="AI2904" i="10"/>
  <c r="AH2904" i="10"/>
  <c r="AG2904" i="10"/>
  <c r="AK2903" i="10"/>
  <c r="AJ2903" i="10"/>
  <c r="AI2903" i="10"/>
  <c r="AH2903" i="10"/>
  <c r="AG2903" i="10"/>
  <c r="AK2902" i="10"/>
  <c r="AJ2902" i="10"/>
  <c r="AI2902" i="10"/>
  <c r="AH2902" i="10"/>
  <c r="AG2902" i="10"/>
  <c r="AK2901" i="10"/>
  <c r="AJ2901" i="10"/>
  <c r="AI2901" i="10"/>
  <c r="AH2901" i="10"/>
  <c r="AG2901" i="10"/>
  <c r="AK2900" i="10"/>
  <c r="AJ2900" i="10"/>
  <c r="AI2900" i="10"/>
  <c r="AH2900" i="10"/>
  <c r="AG2900" i="10"/>
  <c r="AK2899" i="10"/>
  <c r="AJ2899" i="10"/>
  <c r="AI2899" i="10"/>
  <c r="AH2899" i="10"/>
  <c r="AG2899" i="10"/>
  <c r="AK2898" i="10"/>
  <c r="AJ2898" i="10"/>
  <c r="AI2898" i="10"/>
  <c r="AH2898" i="10"/>
  <c r="AG2898" i="10"/>
  <c r="AK2897" i="10"/>
  <c r="AJ2897" i="10"/>
  <c r="AI2897" i="10"/>
  <c r="AH2897" i="10"/>
  <c r="AG2897" i="10"/>
  <c r="AK2896" i="10"/>
  <c r="AJ2896" i="10"/>
  <c r="AI2896" i="10"/>
  <c r="AH2896" i="10"/>
  <c r="AG2896" i="10"/>
  <c r="AK2895" i="10"/>
  <c r="AJ2895" i="10"/>
  <c r="AI2895" i="10"/>
  <c r="AH2895" i="10"/>
  <c r="AG2895" i="10"/>
  <c r="AK2894" i="10"/>
  <c r="AJ2894" i="10"/>
  <c r="AI2894" i="10"/>
  <c r="AH2894" i="10"/>
  <c r="AG2894" i="10"/>
  <c r="AK2893" i="10"/>
  <c r="AJ2893" i="10"/>
  <c r="AI2893" i="10"/>
  <c r="AH2893" i="10"/>
  <c r="AG2893" i="10"/>
  <c r="AK2892" i="10"/>
  <c r="AJ2892" i="10"/>
  <c r="AI2892" i="10"/>
  <c r="AH2892" i="10"/>
  <c r="AG2892" i="10"/>
  <c r="AK2891" i="10"/>
  <c r="AJ2891" i="10"/>
  <c r="AI2891" i="10"/>
  <c r="AH2891" i="10"/>
  <c r="AG2891" i="10"/>
  <c r="AK2890" i="10"/>
  <c r="AJ2890" i="10"/>
  <c r="AI2890" i="10"/>
  <c r="AH2890" i="10"/>
  <c r="AG2890" i="10"/>
  <c r="AK2889" i="10"/>
  <c r="AJ2889" i="10"/>
  <c r="AI2889" i="10"/>
  <c r="AH2889" i="10"/>
  <c r="AG2889" i="10"/>
  <c r="AK2888" i="10"/>
  <c r="AJ2888" i="10"/>
  <c r="AI2888" i="10"/>
  <c r="AH2888" i="10"/>
  <c r="AG2888" i="10"/>
  <c r="AK2887" i="10"/>
  <c r="AJ2887" i="10"/>
  <c r="AI2887" i="10"/>
  <c r="AH2887" i="10"/>
  <c r="AG2887" i="10"/>
  <c r="AK2886" i="10"/>
  <c r="AJ2886" i="10"/>
  <c r="AI2886" i="10"/>
  <c r="AH2886" i="10"/>
  <c r="AG2886" i="10"/>
  <c r="AK2885" i="10"/>
  <c r="AJ2885" i="10"/>
  <c r="AI2885" i="10"/>
  <c r="AH2885" i="10"/>
  <c r="AG2885" i="10"/>
  <c r="AK2884" i="10"/>
  <c r="AJ2884" i="10"/>
  <c r="AI2884" i="10"/>
  <c r="AH2884" i="10"/>
  <c r="AG2884" i="10"/>
  <c r="AK2883" i="10"/>
  <c r="AJ2883" i="10"/>
  <c r="AI2883" i="10"/>
  <c r="AH2883" i="10"/>
  <c r="AG2883" i="10"/>
  <c r="AK2882" i="10"/>
  <c r="AJ2882" i="10"/>
  <c r="AI2882" i="10"/>
  <c r="AH2882" i="10"/>
  <c r="AG2882" i="10"/>
  <c r="AK2881" i="10"/>
  <c r="AJ2881" i="10"/>
  <c r="AI2881" i="10"/>
  <c r="AH2881" i="10"/>
  <c r="AG2881" i="10"/>
  <c r="AK2880" i="10"/>
  <c r="AJ2880" i="10"/>
  <c r="AI2880" i="10"/>
  <c r="AH2880" i="10"/>
  <c r="AG2880" i="10"/>
  <c r="AK2879" i="10"/>
  <c r="AJ2879" i="10"/>
  <c r="AI2879" i="10"/>
  <c r="AH2879" i="10"/>
  <c r="AG2879" i="10"/>
  <c r="AK2878" i="10"/>
  <c r="AJ2878" i="10"/>
  <c r="AI2878" i="10"/>
  <c r="AH2878" i="10"/>
  <c r="AG2878" i="10"/>
  <c r="AK2877" i="10"/>
  <c r="AJ2877" i="10"/>
  <c r="AI2877" i="10"/>
  <c r="AH2877" i="10"/>
  <c r="AG2877" i="10"/>
  <c r="AK2876" i="10"/>
  <c r="AJ2876" i="10"/>
  <c r="AI2876" i="10"/>
  <c r="AH2876" i="10"/>
  <c r="AG2876" i="10"/>
  <c r="AK2875" i="10"/>
  <c r="AJ2875" i="10"/>
  <c r="AI2875" i="10"/>
  <c r="AH2875" i="10"/>
  <c r="AG2875" i="10"/>
  <c r="AK2874" i="10"/>
  <c r="AJ2874" i="10"/>
  <c r="AI2874" i="10"/>
  <c r="AH2874" i="10"/>
  <c r="AG2874" i="10"/>
  <c r="AK2873" i="10"/>
  <c r="AJ2873" i="10"/>
  <c r="AI2873" i="10"/>
  <c r="AH2873" i="10"/>
  <c r="AG2873" i="10"/>
  <c r="AK2872" i="10"/>
  <c r="AJ2872" i="10"/>
  <c r="AI2872" i="10"/>
  <c r="AH2872" i="10"/>
  <c r="AG2872" i="10"/>
  <c r="AK2871" i="10"/>
  <c r="AJ2871" i="10"/>
  <c r="AI2871" i="10"/>
  <c r="AH2871" i="10"/>
  <c r="AG2871" i="10"/>
  <c r="AK2870" i="10"/>
  <c r="AJ2870" i="10"/>
  <c r="AI2870" i="10"/>
  <c r="AH2870" i="10"/>
  <c r="AG2870" i="10"/>
  <c r="AK2869" i="10"/>
  <c r="AJ2869" i="10"/>
  <c r="AI2869" i="10"/>
  <c r="AH2869" i="10"/>
  <c r="AG2869" i="10"/>
  <c r="AK2868" i="10"/>
  <c r="AJ2868" i="10"/>
  <c r="AI2868" i="10"/>
  <c r="AH2868" i="10"/>
  <c r="AG2868" i="10"/>
  <c r="AK2867" i="10"/>
  <c r="AJ2867" i="10"/>
  <c r="AI2867" i="10"/>
  <c r="AH2867" i="10"/>
  <c r="AG2867" i="10"/>
  <c r="AK2866" i="10"/>
  <c r="AJ2866" i="10"/>
  <c r="AI2866" i="10"/>
  <c r="AH2866" i="10"/>
  <c r="AG2866" i="10"/>
  <c r="AK2865" i="10"/>
  <c r="AJ2865" i="10"/>
  <c r="AI2865" i="10"/>
  <c r="AH2865" i="10"/>
  <c r="AG2865" i="10"/>
  <c r="AK2864" i="10"/>
  <c r="AJ2864" i="10"/>
  <c r="AI2864" i="10"/>
  <c r="AH2864" i="10"/>
  <c r="AG2864" i="10"/>
  <c r="AK2863" i="10"/>
  <c r="AJ2863" i="10"/>
  <c r="AI2863" i="10"/>
  <c r="AH2863" i="10"/>
  <c r="AG2863" i="10"/>
  <c r="AK2862" i="10"/>
  <c r="AJ2862" i="10"/>
  <c r="AI2862" i="10"/>
  <c r="AH2862" i="10"/>
  <c r="AG2862" i="10"/>
  <c r="AK2861" i="10"/>
  <c r="AJ2861" i="10"/>
  <c r="AI2861" i="10"/>
  <c r="AH2861" i="10"/>
  <c r="AG2861" i="10"/>
  <c r="AK2860" i="10"/>
  <c r="AJ2860" i="10"/>
  <c r="AI2860" i="10"/>
  <c r="AH2860" i="10"/>
  <c r="AG2860" i="10"/>
  <c r="AK2859" i="10"/>
  <c r="AJ2859" i="10"/>
  <c r="AI2859" i="10"/>
  <c r="AH2859" i="10"/>
  <c r="AG2859" i="10"/>
  <c r="AK2858" i="10"/>
  <c r="AJ2858" i="10"/>
  <c r="AI2858" i="10"/>
  <c r="AH2858" i="10"/>
  <c r="AG2858" i="10"/>
  <c r="AK2857" i="10"/>
  <c r="AJ2857" i="10"/>
  <c r="AI2857" i="10"/>
  <c r="AH2857" i="10"/>
  <c r="AG2857" i="10"/>
  <c r="AK2856" i="10"/>
  <c r="AJ2856" i="10"/>
  <c r="AI2856" i="10"/>
  <c r="AH2856" i="10"/>
  <c r="AG2856" i="10"/>
  <c r="AK2855" i="10"/>
  <c r="AJ2855" i="10"/>
  <c r="AI2855" i="10"/>
  <c r="AH2855" i="10"/>
  <c r="AG2855" i="10"/>
  <c r="AK2854" i="10"/>
  <c r="AJ2854" i="10"/>
  <c r="AI2854" i="10"/>
  <c r="AH2854" i="10"/>
  <c r="AG2854" i="10"/>
  <c r="AK2853" i="10"/>
  <c r="AJ2853" i="10"/>
  <c r="AI2853" i="10"/>
  <c r="AH2853" i="10"/>
  <c r="AG2853" i="10"/>
  <c r="AK2852" i="10"/>
  <c r="AJ2852" i="10"/>
  <c r="AI2852" i="10"/>
  <c r="AH2852" i="10"/>
  <c r="AG2852" i="10"/>
  <c r="AK2851" i="10"/>
  <c r="AJ2851" i="10"/>
  <c r="AI2851" i="10"/>
  <c r="AH2851" i="10"/>
  <c r="AG2851" i="10"/>
  <c r="AK2850" i="10"/>
  <c r="AJ2850" i="10"/>
  <c r="AI2850" i="10"/>
  <c r="AH2850" i="10"/>
  <c r="AG2850" i="10"/>
  <c r="AK2849" i="10"/>
  <c r="AJ2849" i="10"/>
  <c r="AI2849" i="10"/>
  <c r="AH2849" i="10"/>
  <c r="AG2849" i="10"/>
  <c r="AK2848" i="10"/>
  <c r="AJ2848" i="10"/>
  <c r="AI2848" i="10"/>
  <c r="AH2848" i="10"/>
  <c r="AG2848" i="10"/>
  <c r="AK2847" i="10"/>
  <c r="AJ2847" i="10"/>
  <c r="AI2847" i="10"/>
  <c r="AH2847" i="10"/>
  <c r="AG2847" i="10"/>
  <c r="AK2846" i="10"/>
  <c r="AJ2846" i="10"/>
  <c r="AI2846" i="10"/>
  <c r="AH2846" i="10"/>
  <c r="AG2846" i="10"/>
  <c r="AK2845" i="10"/>
  <c r="AJ2845" i="10"/>
  <c r="AI2845" i="10"/>
  <c r="AH2845" i="10"/>
  <c r="AG2845" i="10"/>
  <c r="AK2844" i="10"/>
  <c r="AJ2844" i="10"/>
  <c r="AI2844" i="10"/>
  <c r="AH2844" i="10"/>
  <c r="AG2844" i="10"/>
  <c r="AK2843" i="10"/>
  <c r="AJ2843" i="10"/>
  <c r="AI2843" i="10"/>
  <c r="AH2843" i="10"/>
  <c r="AG2843" i="10"/>
  <c r="AK2842" i="10"/>
  <c r="AJ2842" i="10"/>
  <c r="AI2842" i="10"/>
  <c r="AH2842" i="10"/>
  <c r="AG2842" i="10"/>
  <c r="AK2841" i="10"/>
  <c r="AJ2841" i="10"/>
  <c r="AI2841" i="10"/>
  <c r="AH2841" i="10"/>
  <c r="AG2841" i="10"/>
  <c r="AK2840" i="10"/>
  <c r="AJ2840" i="10"/>
  <c r="AI2840" i="10"/>
  <c r="AH2840" i="10"/>
  <c r="AG2840" i="10"/>
  <c r="AK2839" i="10"/>
  <c r="AJ2839" i="10"/>
  <c r="AI2839" i="10"/>
  <c r="AH2839" i="10"/>
  <c r="AG2839" i="10"/>
  <c r="AK2838" i="10"/>
  <c r="AJ2838" i="10"/>
  <c r="AI2838" i="10"/>
  <c r="AH2838" i="10"/>
  <c r="AG2838" i="10"/>
  <c r="AK2837" i="10"/>
  <c r="AJ2837" i="10"/>
  <c r="AI2837" i="10"/>
  <c r="AH2837" i="10"/>
  <c r="AG2837" i="10"/>
  <c r="AK2836" i="10"/>
  <c r="AJ2836" i="10"/>
  <c r="AI2836" i="10"/>
  <c r="AH2836" i="10"/>
  <c r="AG2836" i="10"/>
  <c r="AK2835" i="10"/>
  <c r="AJ2835" i="10"/>
  <c r="AI2835" i="10"/>
  <c r="AH2835" i="10"/>
  <c r="AG2835" i="10"/>
  <c r="AK2834" i="10"/>
  <c r="AJ2834" i="10"/>
  <c r="AI2834" i="10"/>
  <c r="AH2834" i="10"/>
  <c r="AG2834" i="10"/>
  <c r="AK2833" i="10"/>
  <c r="AJ2833" i="10"/>
  <c r="AI2833" i="10"/>
  <c r="AH2833" i="10"/>
  <c r="AG2833" i="10"/>
  <c r="AK2832" i="10"/>
  <c r="AJ2832" i="10"/>
  <c r="AI2832" i="10"/>
  <c r="AH2832" i="10"/>
  <c r="AG2832" i="10"/>
  <c r="AK2831" i="10"/>
  <c r="AJ2831" i="10"/>
  <c r="AI2831" i="10"/>
  <c r="AH2831" i="10"/>
  <c r="AG2831" i="10"/>
  <c r="AK2830" i="10"/>
  <c r="AJ2830" i="10"/>
  <c r="AI2830" i="10"/>
  <c r="AH2830" i="10"/>
  <c r="AG2830" i="10"/>
  <c r="AK2829" i="10"/>
  <c r="AJ2829" i="10"/>
  <c r="AI2829" i="10"/>
  <c r="AH2829" i="10"/>
  <c r="AG2829" i="10"/>
  <c r="AK2828" i="10"/>
  <c r="AJ2828" i="10"/>
  <c r="AI2828" i="10"/>
  <c r="AH2828" i="10"/>
  <c r="AG2828" i="10"/>
  <c r="AK2827" i="10"/>
  <c r="AJ2827" i="10"/>
  <c r="AI2827" i="10"/>
  <c r="AH2827" i="10"/>
  <c r="AG2827" i="10"/>
  <c r="AK2826" i="10"/>
  <c r="AJ2826" i="10"/>
  <c r="AI2826" i="10"/>
  <c r="AH2826" i="10"/>
  <c r="AG2826" i="10"/>
  <c r="AK2825" i="10"/>
  <c r="AJ2825" i="10"/>
  <c r="AI2825" i="10"/>
  <c r="AH2825" i="10"/>
  <c r="AG2825" i="10"/>
  <c r="AK2824" i="10"/>
  <c r="AJ2824" i="10"/>
  <c r="AI2824" i="10"/>
  <c r="AH2824" i="10"/>
  <c r="AG2824" i="10"/>
  <c r="AK2823" i="10"/>
  <c r="AJ2823" i="10"/>
  <c r="AI2823" i="10"/>
  <c r="AH2823" i="10"/>
  <c r="AG2823" i="10"/>
  <c r="AK2822" i="10"/>
  <c r="AJ2822" i="10"/>
  <c r="AI2822" i="10"/>
  <c r="AH2822" i="10"/>
  <c r="AG2822" i="10"/>
  <c r="AK2821" i="10"/>
  <c r="AJ2821" i="10"/>
  <c r="AI2821" i="10"/>
  <c r="AH2821" i="10"/>
  <c r="AG2821" i="10"/>
  <c r="AK2820" i="10"/>
  <c r="AJ2820" i="10"/>
  <c r="AI2820" i="10"/>
  <c r="AH2820" i="10"/>
  <c r="AG2820" i="10"/>
  <c r="AK2819" i="10"/>
  <c r="AJ2819" i="10"/>
  <c r="AI2819" i="10"/>
  <c r="AH2819" i="10"/>
  <c r="AG2819" i="10"/>
  <c r="AK2818" i="10"/>
  <c r="AJ2818" i="10"/>
  <c r="AI2818" i="10"/>
  <c r="AH2818" i="10"/>
  <c r="AG2818" i="10"/>
  <c r="AK2817" i="10"/>
  <c r="AJ2817" i="10"/>
  <c r="AI2817" i="10"/>
  <c r="AH2817" i="10"/>
  <c r="AG2817" i="10"/>
  <c r="AK2816" i="10"/>
  <c r="AJ2816" i="10"/>
  <c r="AI2816" i="10"/>
  <c r="AH2816" i="10"/>
  <c r="AG2816" i="10"/>
  <c r="AK2815" i="10"/>
  <c r="AJ2815" i="10"/>
  <c r="AI2815" i="10"/>
  <c r="AH2815" i="10"/>
  <c r="AG2815" i="10"/>
  <c r="AK2814" i="10"/>
  <c r="AJ2814" i="10"/>
  <c r="AI2814" i="10"/>
  <c r="AH2814" i="10"/>
  <c r="AG2814" i="10"/>
  <c r="AK2813" i="10"/>
  <c r="AJ2813" i="10"/>
  <c r="AI2813" i="10"/>
  <c r="AH2813" i="10"/>
  <c r="AG2813" i="10"/>
  <c r="AK2812" i="10"/>
  <c r="AJ2812" i="10"/>
  <c r="AI2812" i="10"/>
  <c r="AH2812" i="10"/>
  <c r="AG2812" i="10"/>
  <c r="AK2811" i="10"/>
  <c r="AJ2811" i="10"/>
  <c r="AI2811" i="10"/>
  <c r="AH2811" i="10"/>
  <c r="AG2811" i="10"/>
  <c r="AK2810" i="10"/>
  <c r="AJ2810" i="10"/>
  <c r="AI2810" i="10"/>
  <c r="AH2810" i="10"/>
  <c r="AG2810" i="10"/>
  <c r="AK2809" i="10"/>
  <c r="AJ2809" i="10"/>
  <c r="AI2809" i="10"/>
  <c r="AH2809" i="10"/>
  <c r="AG2809" i="10"/>
  <c r="AK2808" i="10"/>
  <c r="AJ2808" i="10"/>
  <c r="AI2808" i="10"/>
  <c r="AH2808" i="10"/>
  <c r="AG2808" i="10"/>
  <c r="AK2807" i="10"/>
  <c r="AJ2807" i="10"/>
  <c r="AI2807" i="10"/>
  <c r="AH2807" i="10"/>
  <c r="AG2807" i="10"/>
  <c r="AK2806" i="10"/>
  <c r="AJ2806" i="10"/>
  <c r="AI2806" i="10"/>
  <c r="AH2806" i="10"/>
  <c r="AG2806" i="10"/>
  <c r="AK2805" i="10"/>
  <c r="AJ2805" i="10"/>
  <c r="AI2805" i="10"/>
  <c r="AH2805" i="10"/>
  <c r="AG2805" i="10"/>
  <c r="AK2804" i="10"/>
  <c r="AJ2804" i="10"/>
  <c r="AI2804" i="10"/>
  <c r="AH2804" i="10"/>
  <c r="AG2804" i="10"/>
  <c r="AK2803" i="10"/>
  <c r="AJ2803" i="10"/>
  <c r="AI2803" i="10"/>
  <c r="AH2803" i="10"/>
  <c r="AG2803" i="10"/>
  <c r="AK2802" i="10"/>
  <c r="AJ2802" i="10"/>
  <c r="AI2802" i="10"/>
  <c r="AH2802" i="10"/>
  <c r="AG2802" i="10"/>
  <c r="AK2801" i="10"/>
  <c r="AJ2801" i="10"/>
  <c r="AI2801" i="10"/>
  <c r="AH2801" i="10"/>
  <c r="AG2801" i="10"/>
  <c r="AK2800" i="10"/>
  <c r="AJ2800" i="10"/>
  <c r="AI2800" i="10"/>
  <c r="AH2800" i="10"/>
  <c r="AG2800" i="10"/>
  <c r="AK2799" i="10"/>
  <c r="AJ2799" i="10"/>
  <c r="AI2799" i="10"/>
  <c r="AH2799" i="10"/>
  <c r="AG2799" i="10"/>
  <c r="AK2798" i="10"/>
  <c r="AJ2798" i="10"/>
  <c r="AI2798" i="10"/>
  <c r="AH2798" i="10"/>
  <c r="AG2798" i="10"/>
  <c r="AK2797" i="10"/>
  <c r="AJ2797" i="10"/>
  <c r="AI2797" i="10"/>
  <c r="AH2797" i="10"/>
  <c r="AG2797" i="10"/>
  <c r="AK2796" i="10"/>
  <c r="AJ2796" i="10"/>
  <c r="AI2796" i="10"/>
  <c r="AH2796" i="10"/>
  <c r="AG2796" i="10"/>
  <c r="AK2795" i="10"/>
  <c r="AJ2795" i="10"/>
  <c r="AI2795" i="10"/>
  <c r="AH2795" i="10"/>
  <c r="AG2795" i="10"/>
  <c r="AK2794" i="10"/>
  <c r="AJ2794" i="10"/>
  <c r="AI2794" i="10"/>
  <c r="AH2794" i="10"/>
  <c r="AG2794" i="10"/>
  <c r="AK2793" i="10"/>
  <c r="AJ2793" i="10"/>
  <c r="AI2793" i="10"/>
  <c r="AH2793" i="10"/>
  <c r="AG2793" i="10"/>
  <c r="AK2792" i="10"/>
  <c r="AJ2792" i="10"/>
  <c r="AI2792" i="10"/>
  <c r="AH2792" i="10"/>
  <c r="AG2792" i="10"/>
  <c r="AK2791" i="10"/>
  <c r="AJ2791" i="10"/>
  <c r="AI2791" i="10"/>
  <c r="AH2791" i="10"/>
  <c r="AG2791" i="10"/>
  <c r="AK2790" i="10"/>
  <c r="AJ2790" i="10"/>
  <c r="AI2790" i="10"/>
  <c r="AH2790" i="10"/>
  <c r="AG2790" i="10"/>
  <c r="AK2789" i="10"/>
  <c r="AJ2789" i="10"/>
  <c r="AI2789" i="10"/>
  <c r="AH2789" i="10"/>
  <c r="AG2789" i="10"/>
  <c r="AK2788" i="10"/>
  <c r="AJ2788" i="10"/>
  <c r="AI2788" i="10"/>
  <c r="AH2788" i="10"/>
  <c r="AG2788" i="10"/>
  <c r="AK2787" i="10"/>
  <c r="AJ2787" i="10"/>
  <c r="AI2787" i="10"/>
  <c r="AH2787" i="10"/>
  <c r="AG2787" i="10"/>
  <c r="AK2786" i="10"/>
  <c r="AJ2786" i="10"/>
  <c r="AI2786" i="10"/>
  <c r="AH2786" i="10"/>
  <c r="AG2786" i="10"/>
  <c r="AK2785" i="10"/>
  <c r="AJ2785" i="10"/>
  <c r="AI2785" i="10"/>
  <c r="AH2785" i="10"/>
  <c r="AG2785" i="10"/>
  <c r="AK2784" i="10"/>
  <c r="AJ2784" i="10"/>
  <c r="AI2784" i="10"/>
  <c r="AH2784" i="10"/>
  <c r="AG2784" i="10"/>
  <c r="AK2783" i="10"/>
  <c r="AJ2783" i="10"/>
  <c r="AI2783" i="10"/>
  <c r="AH2783" i="10"/>
  <c r="AG2783" i="10"/>
  <c r="AK2782" i="10"/>
  <c r="AJ2782" i="10"/>
  <c r="AI2782" i="10"/>
  <c r="AH2782" i="10"/>
  <c r="AG2782" i="10"/>
  <c r="AK2781" i="10"/>
  <c r="AJ2781" i="10"/>
  <c r="AI2781" i="10"/>
  <c r="AH2781" i="10"/>
  <c r="AG2781" i="10"/>
  <c r="AK2780" i="10"/>
  <c r="AJ2780" i="10"/>
  <c r="AI2780" i="10"/>
  <c r="AH2780" i="10"/>
  <c r="AG2780" i="10"/>
  <c r="AK2779" i="10"/>
  <c r="AJ2779" i="10"/>
  <c r="AI2779" i="10"/>
  <c r="AH2779" i="10"/>
  <c r="AG2779" i="10"/>
  <c r="AK2778" i="10"/>
  <c r="AJ2778" i="10"/>
  <c r="AI2778" i="10"/>
  <c r="AH2778" i="10"/>
  <c r="AG2778" i="10"/>
  <c r="AK2777" i="10"/>
  <c r="AJ2777" i="10"/>
  <c r="AI2777" i="10"/>
  <c r="AH2777" i="10"/>
  <c r="AG2777" i="10"/>
  <c r="AK2776" i="10"/>
  <c r="AJ2776" i="10"/>
  <c r="AI2776" i="10"/>
  <c r="AH2776" i="10"/>
  <c r="AG2776" i="10"/>
  <c r="AK2775" i="10"/>
  <c r="AJ2775" i="10"/>
  <c r="AI2775" i="10"/>
  <c r="AH2775" i="10"/>
  <c r="AG2775" i="10"/>
  <c r="AK2774" i="10"/>
  <c r="AJ2774" i="10"/>
  <c r="AI2774" i="10"/>
  <c r="AH2774" i="10"/>
  <c r="AG2774" i="10"/>
  <c r="AK2773" i="10"/>
  <c r="AJ2773" i="10"/>
  <c r="AI2773" i="10"/>
  <c r="AH2773" i="10"/>
  <c r="AG2773" i="10"/>
  <c r="AK2772" i="10"/>
  <c r="AJ2772" i="10"/>
  <c r="AI2772" i="10"/>
  <c r="AH2772" i="10"/>
  <c r="AG2772" i="10"/>
  <c r="AK2771" i="10"/>
  <c r="AJ2771" i="10"/>
  <c r="AI2771" i="10"/>
  <c r="AH2771" i="10"/>
  <c r="AG2771" i="10"/>
  <c r="AK2770" i="10"/>
  <c r="AJ2770" i="10"/>
  <c r="AI2770" i="10"/>
  <c r="AH2770" i="10"/>
  <c r="AG2770" i="10"/>
  <c r="AK2769" i="10"/>
  <c r="AJ2769" i="10"/>
  <c r="AI2769" i="10"/>
  <c r="AH2769" i="10"/>
  <c r="AG2769" i="10"/>
  <c r="AK2768" i="10"/>
  <c r="AJ2768" i="10"/>
  <c r="AI2768" i="10"/>
  <c r="AH2768" i="10"/>
  <c r="AG2768" i="10"/>
  <c r="AK2767" i="10"/>
  <c r="AJ2767" i="10"/>
  <c r="AI2767" i="10"/>
  <c r="AH2767" i="10"/>
  <c r="AG2767" i="10"/>
  <c r="AK2766" i="10"/>
  <c r="AJ2766" i="10"/>
  <c r="AI2766" i="10"/>
  <c r="AH2766" i="10"/>
  <c r="AG2766" i="10"/>
  <c r="AK2765" i="10"/>
  <c r="AJ2765" i="10"/>
  <c r="AI2765" i="10"/>
  <c r="AH2765" i="10"/>
  <c r="AG2765" i="10"/>
  <c r="AK2764" i="10"/>
  <c r="AJ2764" i="10"/>
  <c r="AI2764" i="10"/>
  <c r="AH2764" i="10"/>
  <c r="AG2764" i="10"/>
  <c r="AK2763" i="10"/>
  <c r="AJ2763" i="10"/>
  <c r="AI2763" i="10"/>
  <c r="AH2763" i="10"/>
  <c r="AG2763" i="10"/>
  <c r="AK2762" i="10"/>
  <c r="AJ2762" i="10"/>
  <c r="AI2762" i="10"/>
  <c r="AH2762" i="10"/>
  <c r="AG2762" i="10"/>
  <c r="AK2761" i="10"/>
  <c r="AJ2761" i="10"/>
  <c r="AI2761" i="10"/>
  <c r="AH2761" i="10"/>
  <c r="AG2761" i="10"/>
  <c r="AK2760" i="10"/>
  <c r="AJ2760" i="10"/>
  <c r="AI2760" i="10"/>
  <c r="AH2760" i="10"/>
  <c r="AG2760" i="10"/>
  <c r="AK2759" i="10"/>
  <c r="AJ2759" i="10"/>
  <c r="AI2759" i="10"/>
  <c r="AH2759" i="10"/>
  <c r="AG2759" i="10"/>
  <c r="AK2758" i="10"/>
  <c r="AJ2758" i="10"/>
  <c r="AI2758" i="10"/>
  <c r="AH2758" i="10"/>
  <c r="AG2758" i="10"/>
  <c r="AK2757" i="10"/>
  <c r="AJ2757" i="10"/>
  <c r="AI2757" i="10"/>
  <c r="AH2757" i="10"/>
  <c r="AG2757" i="10"/>
  <c r="AK2756" i="10"/>
  <c r="AJ2756" i="10"/>
  <c r="AI2756" i="10"/>
  <c r="AH2756" i="10"/>
  <c r="AG2756" i="10"/>
  <c r="AK2755" i="10"/>
  <c r="AJ2755" i="10"/>
  <c r="AI2755" i="10"/>
  <c r="AH2755" i="10"/>
  <c r="AG2755" i="10"/>
  <c r="AK2754" i="10"/>
  <c r="AJ2754" i="10"/>
  <c r="AI2754" i="10"/>
  <c r="AH2754" i="10"/>
  <c r="AG2754" i="10"/>
  <c r="AK2753" i="10"/>
  <c r="AJ2753" i="10"/>
  <c r="AI2753" i="10"/>
  <c r="AH2753" i="10"/>
  <c r="AG2753" i="10"/>
  <c r="AK2752" i="10"/>
  <c r="AJ2752" i="10"/>
  <c r="AI2752" i="10"/>
  <c r="AH2752" i="10"/>
  <c r="AG2752" i="10"/>
  <c r="AK2751" i="10"/>
  <c r="AJ2751" i="10"/>
  <c r="AI2751" i="10"/>
  <c r="AH2751" i="10"/>
  <c r="AG2751" i="10"/>
  <c r="AK2750" i="10"/>
  <c r="AJ2750" i="10"/>
  <c r="AI2750" i="10"/>
  <c r="AH2750" i="10"/>
  <c r="AG2750" i="10"/>
  <c r="AK2749" i="10"/>
  <c r="AJ2749" i="10"/>
  <c r="AI2749" i="10"/>
  <c r="AH2749" i="10"/>
  <c r="AG2749" i="10"/>
  <c r="AK2748" i="10"/>
  <c r="AJ2748" i="10"/>
  <c r="AI2748" i="10"/>
  <c r="AH2748" i="10"/>
  <c r="AG2748" i="10"/>
  <c r="AK2747" i="10"/>
  <c r="AJ2747" i="10"/>
  <c r="AI2747" i="10"/>
  <c r="AH2747" i="10"/>
  <c r="AG2747" i="10"/>
  <c r="AK2746" i="10"/>
  <c r="AJ2746" i="10"/>
  <c r="AI2746" i="10"/>
  <c r="AH2746" i="10"/>
  <c r="AG2746" i="10"/>
  <c r="AK2745" i="10"/>
  <c r="AJ2745" i="10"/>
  <c r="AI2745" i="10"/>
  <c r="AH2745" i="10"/>
  <c r="AG2745" i="10"/>
  <c r="AK2744" i="10"/>
  <c r="AJ2744" i="10"/>
  <c r="AI2744" i="10"/>
  <c r="AH2744" i="10"/>
  <c r="AG2744" i="10"/>
  <c r="AK2743" i="10"/>
  <c r="AJ2743" i="10"/>
  <c r="AI2743" i="10"/>
  <c r="AH2743" i="10"/>
  <c r="AG2743" i="10"/>
  <c r="AK2742" i="10"/>
  <c r="AJ2742" i="10"/>
  <c r="AI2742" i="10"/>
  <c r="AH2742" i="10"/>
  <c r="AG2742" i="10"/>
  <c r="AK2741" i="10"/>
  <c r="AJ2741" i="10"/>
  <c r="AI2741" i="10"/>
  <c r="AH2741" i="10"/>
  <c r="AG2741" i="10"/>
  <c r="AK2740" i="10"/>
  <c r="AJ2740" i="10"/>
  <c r="AI2740" i="10"/>
  <c r="AH2740" i="10"/>
  <c r="AG2740" i="10"/>
  <c r="AK2739" i="10"/>
  <c r="AJ2739" i="10"/>
  <c r="AI2739" i="10"/>
  <c r="AH2739" i="10"/>
  <c r="AG2739" i="10"/>
  <c r="AK2738" i="10"/>
  <c r="AJ2738" i="10"/>
  <c r="AI2738" i="10"/>
  <c r="AH2738" i="10"/>
  <c r="AG2738" i="10"/>
  <c r="AK2737" i="10"/>
  <c r="AJ2737" i="10"/>
  <c r="AI2737" i="10"/>
  <c r="AH2737" i="10"/>
  <c r="AG2737" i="10"/>
  <c r="AK2736" i="10"/>
  <c r="AJ2736" i="10"/>
  <c r="AI2736" i="10"/>
  <c r="AH2736" i="10"/>
  <c r="AG2736" i="10"/>
  <c r="AK2735" i="10"/>
  <c r="AJ2735" i="10"/>
  <c r="AI2735" i="10"/>
  <c r="AH2735" i="10"/>
  <c r="AG2735" i="10"/>
  <c r="AK2734" i="10"/>
  <c r="AJ2734" i="10"/>
  <c r="AI2734" i="10"/>
  <c r="AH2734" i="10"/>
  <c r="AG2734" i="10"/>
  <c r="AK2733" i="10"/>
  <c r="AJ2733" i="10"/>
  <c r="AI2733" i="10"/>
  <c r="AH2733" i="10"/>
  <c r="AG2733" i="10"/>
  <c r="AK2732" i="10"/>
  <c r="AJ2732" i="10"/>
  <c r="AI2732" i="10"/>
  <c r="AH2732" i="10"/>
  <c r="AG2732" i="10"/>
  <c r="AK2731" i="10"/>
  <c r="AJ2731" i="10"/>
  <c r="AI2731" i="10"/>
  <c r="AH2731" i="10"/>
  <c r="AG2731" i="10"/>
  <c r="AK2730" i="10"/>
  <c r="AJ2730" i="10"/>
  <c r="AI2730" i="10"/>
  <c r="AH2730" i="10"/>
  <c r="AG2730" i="10"/>
  <c r="AK2729" i="10"/>
  <c r="AJ2729" i="10"/>
  <c r="AI2729" i="10"/>
  <c r="AH2729" i="10"/>
  <c r="AG2729" i="10"/>
  <c r="AK2728" i="10"/>
  <c r="AJ2728" i="10"/>
  <c r="AI2728" i="10"/>
  <c r="AH2728" i="10"/>
  <c r="AG2728" i="10"/>
  <c r="AK2727" i="10"/>
  <c r="AJ2727" i="10"/>
  <c r="AI2727" i="10"/>
  <c r="AH2727" i="10"/>
  <c r="AG2727" i="10"/>
  <c r="AK2726" i="10"/>
  <c r="AJ2726" i="10"/>
  <c r="AI2726" i="10"/>
  <c r="AH2726" i="10"/>
  <c r="AG2726" i="10"/>
  <c r="AK2725" i="10"/>
  <c r="AJ2725" i="10"/>
  <c r="AI2725" i="10"/>
  <c r="AH2725" i="10"/>
  <c r="AG2725" i="10"/>
  <c r="AK2724" i="10"/>
  <c r="AJ2724" i="10"/>
  <c r="AI2724" i="10"/>
  <c r="AH2724" i="10"/>
  <c r="AG2724" i="10"/>
  <c r="AK2723" i="10"/>
  <c r="AJ2723" i="10"/>
  <c r="AI2723" i="10"/>
  <c r="AH2723" i="10"/>
  <c r="AG2723" i="10"/>
  <c r="AK2722" i="10"/>
  <c r="AJ2722" i="10"/>
  <c r="AI2722" i="10"/>
  <c r="AH2722" i="10"/>
  <c r="AG2722" i="10"/>
  <c r="AK2721" i="10"/>
  <c r="AJ2721" i="10"/>
  <c r="AI2721" i="10"/>
  <c r="AH2721" i="10"/>
  <c r="AG2721" i="10"/>
  <c r="AK2720" i="10"/>
  <c r="AJ2720" i="10"/>
  <c r="AI2720" i="10"/>
  <c r="AH2720" i="10"/>
  <c r="AG2720" i="10"/>
  <c r="AK2719" i="10"/>
  <c r="AJ2719" i="10"/>
  <c r="AI2719" i="10"/>
  <c r="AH2719" i="10"/>
  <c r="AG2719" i="10"/>
  <c r="AK2718" i="10"/>
  <c r="AJ2718" i="10"/>
  <c r="AI2718" i="10"/>
  <c r="AH2718" i="10"/>
  <c r="AG2718" i="10"/>
  <c r="AK2717" i="10"/>
  <c r="AJ2717" i="10"/>
  <c r="AI2717" i="10"/>
  <c r="AH2717" i="10"/>
  <c r="AG2717" i="10"/>
  <c r="AK2716" i="10"/>
  <c r="AJ2716" i="10"/>
  <c r="AI2716" i="10"/>
  <c r="AH2716" i="10"/>
  <c r="AG2716" i="10"/>
  <c r="AK2715" i="10"/>
  <c r="AJ2715" i="10"/>
  <c r="AI2715" i="10"/>
  <c r="AH2715" i="10"/>
  <c r="AG2715" i="10"/>
  <c r="AK2714" i="10"/>
  <c r="AJ2714" i="10"/>
  <c r="AI2714" i="10"/>
  <c r="AH2714" i="10"/>
  <c r="AG2714" i="10"/>
  <c r="AK2713" i="10"/>
  <c r="AJ2713" i="10"/>
  <c r="AI2713" i="10"/>
  <c r="AH2713" i="10"/>
  <c r="AG2713" i="10"/>
  <c r="AK2712" i="10"/>
  <c r="AJ2712" i="10"/>
  <c r="AI2712" i="10"/>
  <c r="AH2712" i="10"/>
  <c r="AG2712" i="10"/>
  <c r="AK2711" i="10"/>
  <c r="AJ2711" i="10"/>
  <c r="AI2711" i="10"/>
  <c r="AH2711" i="10"/>
  <c r="AG2711" i="10"/>
  <c r="AK2710" i="10"/>
  <c r="AJ2710" i="10"/>
  <c r="AI2710" i="10"/>
  <c r="AH2710" i="10"/>
  <c r="AG2710" i="10"/>
  <c r="AK2709" i="10"/>
  <c r="AJ2709" i="10"/>
  <c r="AI2709" i="10"/>
  <c r="AH2709" i="10"/>
  <c r="AG2709" i="10"/>
  <c r="AK2708" i="10"/>
  <c r="AJ2708" i="10"/>
  <c r="AI2708" i="10"/>
  <c r="AH2708" i="10"/>
  <c r="AG2708" i="10"/>
  <c r="AK2707" i="10"/>
  <c r="AJ2707" i="10"/>
  <c r="AI2707" i="10"/>
  <c r="AH2707" i="10"/>
  <c r="AG2707" i="10"/>
  <c r="AK2706" i="10"/>
  <c r="AJ2706" i="10"/>
  <c r="AI2706" i="10"/>
  <c r="AH2706" i="10"/>
  <c r="AG2706" i="10"/>
  <c r="AK2705" i="10"/>
  <c r="AJ2705" i="10"/>
  <c r="AI2705" i="10"/>
  <c r="AH2705" i="10"/>
  <c r="AG2705" i="10"/>
  <c r="AK2704" i="10"/>
  <c r="AJ2704" i="10"/>
  <c r="AI2704" i="10"/>
  <c r="AH2704" i="10"/>
  <c r="AG2704" i="10"/>
  <c r="AK2703" i="10"/>
  <c r="AJ2703" i="10"/>
  <c r="AI2703" i="10"/>
  <c r="AH2703" i="10"/>
  <c r="AG2703" i="10"/>
  <c r="AK2702" i="10"/>
  <c r="AJ2702" i="10"/>
  <c r="AI2702" i="10"/>
  <c r="AH2702" i="10"/>
  <c r="AG2702" i="10"/>
  <c r="AK2701" i="10"/>
  <c r="AJ2701" i="10"/>
  <c r="AI2701" i="10"/>
  <c r="AH2701" i="10"/>
  <c r="AG2701" i="10"/>
  <c r="AK2700" i="10"/>
  <c r="AJ2700" i="10"/>
  <c r="AI2700" i="10"/>
  <c r="AH2700" i="10"/>
  <c r="AG2700" i="10"/>
  <c r="AK2699" i="10"/>
  <c r="AJ2699" i="10"/>
  <c r="AI2699" i="10"/>
  <c r="AH2699" i="10"/>
  <c r="AG2699" i="10"/>
  <c r="AK2698" i="10"/>
  <c r="AJ2698" i="10"/>
  <c r="AI2698" i="10"/>
  <c r="AH2698" i="10"/>
  <c r="AG2698" i="10"/>
  <c r="AK2697" i="10"/>
  <c r="AJ2697" i="10"/>
  <c r="AI2697" i="10"/>
  <c r="AH2697" i="10"/>
  <c r="AG2697" i="10"/>
  <c r="AK2696" i="10"/>
  <c r="AJ2696" i="10"/>
  <c r="AI2696" i="10"/>
  <c r="AH2696" i="10"/>
  <c r="AG2696" i="10"/>
  <c r="AK2695" i="10"/>
  <c r="AJ2695" i="10"/>
  <c r="AI2695" i="10"/>
  <c r="AH2695" i="10"/>
  <c r="AG2695" i="10"/>
  <c r="AK2694" i="10"/>
  <c r="AJ2694" i="10"/>
  <c r="AI2694" i="10"/>
  <c r="AH2694" i="10"/>
  <c r="AG2694" i="10"/>
  <c r="AK2693" i="10"/>
  <c r="AJ2693" i="10"/>
  <c r="AI2693" i="10"/>
  <c r="AH2693" i="10"/>
  <c r="AG2693" i="10"/>
  <c r="AK2692" i="10"/>
  <c r="AJ2692" i="10"/>
  <c r="AI2692" i="10"/>
  <c r="AH2692" i="10"/>
  <c r="AG2692" i="10"/>
  <c r="AK2691" i="10"/>
  <c r="AJ2691" i="10"/>
  <c r="AI2691" i="10"/>
  <c r="AH2691" i="10"/>
  <c r="AG2691" i="10"/>
  <c r="AK2690" i="10"/>
  <c r="AJ2690" i="10"/>
  <c r="AI2690" i="10"/>
  <c r="AH2690" i="10"/>
  <c r="AG2690" i="10"/>
  <c r="AK2689" i="10"/>
  <c r="AJ2689" i="10"/>
  <c r="AI2689" i="10"/>
  <c r="AH2689" i="10"/>
  <c r="AG2689" i="10"/>
  <c r="AK2688" i="10"/>
  <c r="AJ2688" i="10"/>
  <c r="AI2688" i="10"/>
  <c r="AH2688" i="10"/>
  <c r="AG2688" i="10"/>
  <c r="AK2687" i="10"/>
  <c r="AJ2687" i="10"/>
  <c r="AI2687" i="10"/>
  <c r="AH2687" i="10"/>
  <c r="AG2687" i="10"/>
  <c r="AK2686" i="10"/>
  <c r="AJ2686" i="10"/>
  <c r="AI2686" i="10"/>
  <c r="AH2686" i="10"/>
  <c r="AG2686" i="10"/>
  <c r="AK2685" i="10"/>
  <c r="AJ2685" i="10"/>
  <c r="AI2685" i="10"/>
  <c r="AH2685" i="10"/>
  <c r="AG2685" i="10"/>
  <c r="AK2684" i="10"/>
  <c r="AJ2684" i="10"/>
  <c r="AI2684" i="10"/>
  <c r="AH2684" i="10"/>
  <c r="AG2684" i="10"/>
  <c r="AK2683" i="10"/>
  <c r="AJ2683" i="10"/>
  <c r="AI2683" i="10"/>
  <c r="AH2683" i="10"/>
  <c r="AG2683" i="10"/>
  <c r="AK2682" i="10"/>
  <c r="AJ2682" i="10"/>
  <c r="AI2682" i="10"/>
  <c r="AH2682" i="10"/>
  <c r="AG2682" i="10"/>
  <c r="AK2681" i="10"/>
  <c r="AJ2681" i="10"/>
  <c r="AI2681" i="10"/>
  <c r="AH2681" i="10"/>
  <c r="AG2681" i="10"/>
  <c r="AK2680" i="10"/>
  <c r="AJ2680" i="10"/>
  <c r="AI2680" i="10"/>
  <c r="AH2680" i="10"/>
  <c r="AG2680" i="10"/>
  <c r="AK2679" i="10"/>
  <c r="AJ2679" i="10"/>
  <c r="AI2679" i="10"/>
  <c r="AH2679" i="10"/>
  <c r="AG2679" i="10"/>
  <c r="AK2678" i="10"/>
  <c r="AJ2678" i="10"/>
  <c r="AI2678" i="10"/>
  <c r="AH2678" i="10"/>
  <c r="AG2678" i="10"/>
  <c r="AK2677" i="10"/>
  <c r="AJ2677" i="10"/>
  <c r="AI2677" i="10"/>
  <c r="AH2677" i="10"/>
  <c r="AG2677" i="10"/>
  <c r="AK2676" i="10"/>
  <c r="AJ2676" i="10"/>
  <c r="AI2676" i="10"/>
  <c r="AH2676" i="10"/>
  <c r="AG2676" i="10"/>
  <c r="AK2675" i="10"/>
  <c r="AJ2675" i="10"/>
  <c r="AI2675" i="10"/>
  <c r="AH2675" i="10"/>
  <c r="AG2675" i="10"/>
  <c r="AK2674" i="10"/>
  <c r="AJ2674" i="10"/>
  <c r="AI2674" i="10"/>
  <c r="AH2674" i="10"/>
  <c r="AG2674" i="10"/>
  <c r="AK2673" i="10"/>
  <c r="AJ2673" i="10"/>
  <c r="AI2673" i="10"/>
  <c r="AH2673" i="10"/>
  <c r="AG2673" i="10"/>
  <c r="AK2672" i="10"/>
  <c r="AJ2672" i="10"/>
  <c r="AI2672" i="10"/>
  <c r="AH2672" i="10"/>
  <c r="AG2672" i="10"/>
  <c r="AK2671" i="10"/>
  <c r="AJ2671" i="10"/>
  <c r="AI2671" i="10"/>
  <c r="AH2671" i="10"/>
  <c r="AG2671" i="10"/>
  <c r="AK2670" i="10"/>
  <c r="AJ2670" i="10"/>
  <c r="AI2670" i="10"/>
  <c r="AH2670" i="10"/>
  <c r="AG2670" i="10"/>
  <c r="AK2669" i="10"/>
  <c r="AJ2669" i="10"/>
  <c r="AI2669" i="10"/>
  <c r="AH2669" i="10"/>
  <c r="AG2669" i="10"/>
  <c r="AK2668" i="10"/>
  <c r="AJ2668" i="10"/>
  <c r="AI2668" i="10"/>
  <c r="AH2668" i="10"/>
  <c r="AG2668" i="10"/>
  <c r="AK2667" i="10"/>
  <c r="AJ2667" i="10"/>
  <c r="AI2667" i="10"/>
  <c r="AH2667" i="10"/>
  <c r="AG2667" i="10"/>
  <c r="AK2666" i="10"/>
  <c r="AJ2666" i="10"/>
  <c r="AI2666" i="10"/>
  <c r="AH2666" i="10"/>
  <c r="AG2666" i="10"/>
  <c r="AK2665" i="10"/>
  <c r="AJ2665" i="10"/>
  <c r="AI2665" i="10"/>
  <c r="AH2665" i="10"/>
  <c r="AG2665" i="10"/>
  <c r="AK2664" i="10"/>
  <c r="AJ2664" i="10"/>
  <c r="AI2664" i="10"/>
  <c r="AH2664" i="10"/>
  <c r="AG2664" i="10"/>
  <c r="AK2663" i="10"/>
  <c r="AJ2663" i="10"/>
  <c r="AI2663" i="10"/>
  <c r="AH2663" i="10"/>
  <c r="AG2663" i="10"/>
  <c r="AK2662" i="10"/>
  <c r="AJ2662" i="10"/>
  <c r="AI2662" i="10"/>
  <c r="AH2662" i="10"/>
  <c r="AG2662" i="10"/>
  <c r="AK2661" i="10"/>
  <c r="AJ2661" i="10"/>
  <c r="AI2661" i="10"/>
  <c r="AH2661" i="10"/>
  <c r="AG2661" i="10"/>
  <c r="AK2660" i="10"/>
  <c r="AJ2660" i="10"/>
  <c r="AI2660" i="10"/>
  <c r="AH2660" i="10"/>
  <c r="AG2660" i="10"/>
  <c r="AK2659" i="10"/>
  <c r="AJ2659" i="10"/>
  <c r="AI2659" i="10"/>
  <c r="AH2659" i="10"/>
  <c r="AG2659" i="10"/>
  <c r="AK2658" i="10"/>
  <c r="AJ2658" i="10"/>
  <c r="AI2658" i="10"/>
  <c r="AH2658" i="10"/>
  <c r="AG2658" i="10"/>
  <c r="AK2657" i="10"/>
  <c r="AJ2657" i="10"/>
  <c r="AI2657" i="10"/>
  <c r="AH2657" i="10"/>
  <c r="AG2657" i="10"/>
  <c r="AK2656" i="10"/>
  <c r="AJ2656" i="10"/>
  <c r="AI2656" i="10"/>
  <c r="AH2656" i="10"/>
  <c r="AG2656" i="10"/>
  <c r="AK2655" i="10"/>
  <c r="AJ2655" i="10"/>
  <c r="AI2655" i="10"/>
  <c r="AH2655" i="10"/>
  <c r="AG2655" i="10"/>
  <c r="AK2654" i="10"/>
  <c r="AJ2654" i="10"/>
  <c r="AI2654" i="10"/>
  <c r="AH2654" i="10"/>
  <c r="AG2654" i="10"/>
  <c r="AK2653" i="10"/>
  <c r="AJ2653" i="10"/>
  <c r="AI2653" i="10"/>
  <c r="AH2653" i="10"/>
  <c r="AG2653" i="10"/>
  <c r="AK2652" i="10"/>
  <c r="AJ2652" i="10"/>
  <c r="AI2652" i="10"/>
  <c r="AH2652" i="10"/>
  <c r="AG2652" i="10"/>
  <c r="AK2651" i="10"/>
  <c r="AJ2651" i="10"/>
  <c r="AI2651" i="10"/>
  <c r="AH2651" i="10"/>
  <c r="AG2651" i="10"/>
  <c r="AK2650" i="10"/>
  <c r="AJ2650" i="10"/>
  <c r="AI2650" i="10"/>
  <c r="AH2650" i="10"/>
  <c r="AG2650" i="10"/>
  <c r="AK2649" i="10"/>
  <c r="AJ2649" i="10"/>
  <c r="AI2649" i="10"/>
  <c r="AH2649" i="10"/>
  <c r="AG2649" i="10"/>
  <c r="AK2648" i="10"/>
  <c r="AJ2648" i="10"/>
  <c r="AI2648" i="10"/>
  <c r="AH2648" i="10"/>
  <c r="AG2648" i="10"/>
  <c r="AK2647" i="10"/>
  <c r="AJ2647" i="10"/>
  <c r="AI2647" i="10"/>
  <c r="AH2647" i="10"/>
  <c r="AG2647" i="10"/>
  <c r="AK2646" i="10"/>
  <c r="AJ2646" i="10"/>
  <c r="AI2646" i="10"/>
  <c r="AH2646" i="10"/>
  <c r="AG2646" i="10"/>
  <c r="AK2645" i="10"/>
  <c r="AJ2645" i="10"/>
  <c r="AI2645" i="10"/>
  <c r="AH2645" i="10"/>
  <c r="AG2645" i="10"/>
  <c r="AK2644" i="10"/>
  <c r="AJ2644" i="10"/>
  <c r="AI2644" i="10"/>
  <c r="AH2644" i="10"/>
  <c r="AG2644" i="10"/>
  <c r="AK2643" i="10"/>
  <c r="AJ2643" i="10"/>
  <c r="AI2643" i="10"/>
  <c r="AH2643" i="10"/>
  <c r="AG2643" i="10"/>
  <c r="AK2642" i="10"/>
  <c r="AJ2642" i="10"/>
  <c r="AI2642" i="10"/>
  <c r="AH2642" i="10"/>
  <c r="AG2642" i="10"/>
  <c r="AK2641" i="10"/>
  <c r="AJ2641" i="10"/>
  <c r="AI2641" i="10"/>
  <c r="AH2641" i="10"/>
  <c r="AG2641" i="10"/>
  <c r="AK2640" i="10"/>
  <c r="AJ2640" i="10"/>
  <c r="AI2640" i="10"/>
  <c r="AH2640" i="10"/>
  <c r="AG2640" i="10"/>
  <c r="AK2639" i="10"/>
  <c r="AJ2639" i="10"/>
  <c r="AI2639" i="10"/>
  <c r="AH2639" i="10"/>
  <c r="AG2639" i="10"/>
  <c r="AK2638" i="10"/>
  <c r="AJ2638" i="10"/>
  <c r="AI2638" i="10"/>
  <c r="AH2638" i="10"/>
  <c r="AG2638" i="10"/>
  <c r="AK2637" i="10"/>
  <c r="AJ2637" i="10"/>
  <c r="AI2637" i="10"/>
  <c r="AH2637" i="10"/>
  <c r="AG2637" i="10"/>
  <c r="AK2636" i="10"/>
  <c r="AJ2636" i="10"/>
  <c r="AI2636" i="10"/>
  <c r="AH2636" i="10"/>
  <c r="AG2636" i="10"/>
  <c r="AK2635" i="10"/>
  <c r="AJ2635" i="10"/>
  <c r="AI2635" i="10"/>
  <c r="AH2635" i="10"/>
  <c r="AG2635" i="10"/>
  <c r="AK2634" i="10"/>
  <c r="AJ2634" i="10"/>
  <c r="AI2634" i="10"/>
  <c r="AH2634" i="10"/>
  <c r="AG2634" i="10"/>
  <c r="AK2633" i="10"/>
  <c r="AJ2633" i="10"/>
  <c r="AI2633" i="10"/>
  <c r="AH2633" i="10"/>
  <c r="AG2633" i="10"/>
  <c r="AK2632" i="10"/>
  <c r="AJ2632" i="10"/>
  <c r="AI2632" i="10"/>
  <c r="AH2632" i="10"/>
  <c r="AG2632" i="10"/>
  <c r="AK2631" i="10"/>
  <c r="AJ2631" i="10"/>
  <c r="AI2631" i="10"/>
  <c r="AH2631" i="10"/>
  <c r="AG2631" i="10"/>
  <c r="AK2630" i="10"/>
  <c r="AJ2630" i="10"/>
  <c r="AI2630" i="10"/>
  <c r="AH2630" i="10"/>
  <c r="AG2630" i="10"/>
  <c r="AK2629" i="10"/>
  <c r="AJ2629" i="10"/>
  <c r="AI2629" i="10"/>
  <c r="AH2629" i="10"/>
  <c r="AG2629" i="10"/>
  <c r="AK2628" i="10"/>
  <c r="AJ2628" i="10"/>
  <c r="AI2628" i="10"/>
  <c r="AH2628" i="10"/>
  <c r="AG2628" i="10"/>
  <c r="AK2627" i="10"/>
  <c r="AJ2627" i="10"/>
  <c r="AI2627" i="10"/>
  <c r="AH2627" i="10"/>
  <c r="AG2627" i="10"/>
  <c r="AK2626" i="10"/>
  <c r="AJ2626" i="10"/>
  <c r="AI2626" i="10"/>
  <c r="AH2626" i="10"/>
  <c r="AG2626" i="10"/>
  <c r="AK2625" i="10"/>
  <c r="AJ2625" i="10"/>
  <c r="AI2625" i="10"/>
  <c r="AH2625" i="10"/>
  <c r="AG2625" i="10"/>
  <c r="AK2624" i="10"/>
  <c r="AJ2624" i="10"/>
  <c r="AI2624" i="10"/>
  <c r="AH2624" i="10"/>
  <c r="AG2624" i="10"/>
  <c r="AK2623" i="10"/>
  <c r="AJ2623" i="10"/>
  <c r="AI2623" i="10"/>
  <c r="AH2623" i="10"/>
  <c r="AG2623" i="10"/>
  <c r="AK2622" i="10"/>
  <c r="AJ2622" i="10"/>
  <c r="AI2622" i="10"/>
  <c r="AH2622" i="10"/>
  <c r="AG2622" i="10"/>
  <c r="AK2621" i="10"/>
  <c r="AJ2621" i="10"/>
  <c r="AI2621" i="10"/>
  <c r="AH2621" i="10"/>
  <c r="AG2621" i="10"/>
  <c r="AK2620" i="10"/>
  <c r="AJ2620" i="10"/>
  <c r="AI2620" i="10"/>
  <c r="AH2620" i="10"/>
  <c r="AG2620" i="10"/>
  <c r="AK2619" i="10"/>
  <c r="AJ2619" i="10"/>
  <c r="AI2619" i="10"/>
  <c r="AH2619" i="10"/>
  <c r="AG2619" i="10"/>
  <c r="AK2618" i="10"/>
  <c r="AJ2618" i="10"/>
  <c r="AI2618" i="10"/>
  <c r="AH2618" i="10"/>
  <c r="AG2618" i="10"/>
  <c r="AK2617" i="10"/>
  <c r="AJ2617" i="10"/>
  <c r="AI2617" i="10"/>
  <c r="AH2617" i="10"/>
  <c r="AG2617" i="10"/>
  <c r="AK2616" i="10"/>
  <c r="AJ2616" i="10"/>
  <c r="AI2616" i="10"/>
  <c r="AH2616" i="10"/>
  <c r="AG2616" i="10"/>
  <c r="AK2615" i="10"/>
  <c r="AJ2615" i="10"/>
  <c r="AI2615" i="10"/>
  <c r="AH2615" i="10"/>
  <c r="AG2615" i="10"/>
  <c r="AK2614" i="10"/>
  <c r="AJ2614" i="10"/>
  <c r="AI2614" i="10"/>
  <c r="AH2614" i="10"/>
  <c r="AG2614" i="10"/>
  <c r="AK2613" i="10"/>
  <c r="AJ2613" i="10"/>
  <c r="AI2613" i="10"/>
  <c r="AH2613" i="10"/>
  <c r="AG2613" i="10"/>
  <c r="AK2612" i="10"/>
  <c r="AJ2612" i="10"/>
  <c r="AI2612" i="10"/>
  <c r="AH2612" i="10"/>
  <c r="AG2612" i="10"/>
  <c r="AK2611" i="10"/>
  <c r="AJ2611" i="10"/>
  <c r="AI2611" i="10"/>
  <c r="AH2611" i="10"/>
  <c r="AG2611" i="10"/>
  <c r="AK2610" i="10"/>
  <c r="AJ2610" i="10"/>
  <c r="AI2610" i="10"/>
  <c r="AH2610" i="10"/>
  <c r="AG2610" i="10"/>
  <c r="AK2609" i="10"/>
  <c r="AJ2609" i="10"/>
  <c r="AI2609" i="10"/>
  <c r="AH2609" i="10"/>
  <c r="AG2609" i="10"/>
  <c r="AK2608" i="10"/>
  <c r="AJ2608" i="10"/>
  <c r="AI2608" i="10"/>
  <c r="AH2608" i="10"/>
  <c r="AG2608" i="10"/>
  <c r="AK2607" i="10"/>
  <c r="AJ2607" i="10"/>
  <c r="AI2607" i="10"/>
  <c r="AH2607" i="10"/>
  <c r="AG2607" i="10"/>
  <c r="AK2606" i="10"/>
  <c r="AJ2606" i="10"/>
  <c r="AI2606" i="10"/>
  <c r="AH2606" i="10"/>
  <c r="AG2606" i="10"/>
  <c r="AK2605" i="10"/>
  <c r="AJ2605" i="10"/>
  <c r="AI2605" i="10"/>
  <c r="AH2605" i="10"/>
  <c r="AG2605" i="10"/>
  <c r="AK2604" i="10"/>
  <c r="AJ2604" i="10"/>
  <c r="AI2604" i="10"/>
  <c r="AH2604" i="10"/>
  <c r="AG2604" i="10"/>
  <c r="AK2603" i="10"/>
  <c r="AJ2603" i="10"/>
  <c r="AI2603" i="10"/>
  <c r="AH2603" i="10"/>
  <c r="AG2603" i="10"/>
  <c r="AK2602" i="10"/>
  <c r="AJ2602" i="10"/>
  <c r="AI2602" i="10"/>
  <c r="AH2602" i="10"/>
  <c r="AG2602" i="10"/>
  <c r="AK2601" i="10"/>
  <c r="AJ2601" i="10"/>
  <c r="AI2601" i="10"/>
  <c r="AH2601" i="10"/>
  <c r="AG2601" i="10"/>
  <c r="AK2600" i="10"/>
  <c r="AJ2600" i="10"/>
  <c r="AI2600" i="10"/>
  <c r="AH2600" i="10"/>
  <c r="AG2600" i="10"/>
  <c r="AK2599" i="10"/>
  <c r="AJ2599" i="10"/>
  <c r="AI2599" i="10"/>
  <c r="AH2599" i="10"/>
  <c r="AG2599" i="10"/>
  <c r="AK2598" i="10"/>
  <c r="AJ2598" i="10"/>
  <c r="AI2598" i="10"/>
  <c r="AH2598" i="10"/>
  <c r="AG2598" i="10"/>
  <c r="AK2597" i="10"/>
  <c r="AJ2597" i="10"/>
  <c r="AI2597" i="10"/>
  <c r="AH2597" i="10"/>
  <c r="AG2597" i="10"/>
  <c r="AK2596" i="10"/>
  <c r="AJ2596" i="10"/>
  <c r="AI2596" i="10"/>
  <c r="AH2596" i="10"/>
  <c r="AG2596" i="10"/>
  <c r="AK2595" i="10"/>
  <c r="AJ2595" i="10"/>
  <c r="AI2595" i="10"/>
  <c r="AH2595" i="10"/>
  <c r="AG2595" i="10"/>
  <c r="AK2594" i="10"/>
  <c r="AJ2594" i="10"/>
  <c r="AI2594" i="10"/>
  <c r="AH2594" i="10"/>
  <c r="AG2594" i="10"/>
  <c r="AK2593" i="10"/>
  <c r="AJ2593" i="10"/>
  <c r="AI2593" i="10"/>
  <c r="AH2593" i="10"/>
  <c r="AG2593" i="10"/>
  <c r="AK2592" i="10"/>
  <c r="AJ2592" i="10"/>
  <c r="AI2592" i="10"/>
  <c r="AH2592" i="10"/>
  <c r="AG2592" i="10"/>
  <c r="AK2591" i="10"/>
  <c r="AJ2591" i="10"/>
  <c r="AI2591" i="10"/>
  <c r="AH2591" i="10"/>
  <c r="AG2591" i="10"/>
  <c r="AK2590" i="10"/>
  <c r="AJ2590" i="10"/>
  <c r="AI2590" i="10"/>
  <c r="AH2590" i="10"/>
  <c r="AG2590" i="10"/>
  <c r="AK2589" i="10"/>
  <c r="AJ2589" i="10"/>
  <c r="AI2589" i="10"/>
  <c r="AH2589" i="10"/>
  <c r="AG2589" i="10"/>
  <c r="AK2588" i="10"/>
  <c r="AJ2588" i="10"/>
  <c r="AI2588" i="10"/>
  <c r="AH2588" i="10"/>
  <c r="AG2588" i="10"/>
  <c r="AK2587" i="10"/>
  <c r="AJ2587" i="10"/>
  <c r="AI2587" i="10"/>
  <c r="AH2587" i="10"/>
  <c r="AG2587" i="10"/>
  <c r="AK2586" i="10"/>
  <c r="AJ2586" i="10"/>
  <c r="AI2586" i="10"/>
  <c r="AH2586" i="10"/>
  <c r="AG2586" i="10"/>
  <c r="AK2585" i="10"/>
  <c r="AJ2585" i="10"/>
  <c r="AI2585" i="10"/>
  <c r="AH2585" i="10"/>
  <c r="AG2585" i="10"/>
  <c r="AK2584" i="10"/>
  <c r="AJ2584" i="10"/>
  <c r="AI2584" i="10"/>
  <c r="AH2584" i="10"/>
  <c r="AG2584" i="10"/>
  <c r="AK2583" i="10"/>
  <c r="AJ2583" i="10"/>
  <c r="AI2583" i="10"/>
  <c r="AH2583" i="10"/>
  <c r="AG2583" i="10"/>
  <c r="AK2582" i="10"/>
  <c r="AJ2582" i="10"/>
  <c r="AI2582" i="10"/>
  <c r="AH2582" i="10"/>
  <c r="AG2582" i="10"/>
  <c r="AK2581" i="10"/>
  <c r="AJ2581" i="10"/>
  <c r="AI2581" i="10"/>
  <c r="AH2581" i="10"/>
  <c r="AG2581" i="10"/>
  <c r="AK2580" i="10"/>
  <c r="AJ2580" i="10"/>
  <c r="AI2580" i="10"/>
  <c r="AH2580" i="10"/>
  <c r="AG2580" i="10"/>
  <c r="AK2579" i="10"/>
  <c r="AJ2579" i="10"/>
  <c r="AI2579" i="10"/>
  <c r="AH2579" i="10"/>
  <c r="AG2579" i="10"/>
  <c r="AK2578" i="10"/>
  <c r="AJ2578" i="10"/>
  <c r="AI2578" i="10"/>
  <c r="AH2578" i="10"/>
  <c r="AG2578" i="10"/>
  <c r="AK2577" i="10"/>
  <c r="AJ2577" i="10"/>
  <c r="AI2577" i="10"/>
  <c r="AH2577" i="10"/>
  <c r="AG2577" i="10"/>
  <c r="AK2576" i="10"/>
  <c r="AJ2576" i="10"/>
  <c r="AI2576" i="10"/>
  <c r="AH2576" i="10"/>
  <c r="AG2576" i="10"/>
  <c r="AK2575" i="10"/>
  <c r="AJ2575" i="10"/>
  <c r="AI2575" i="10"/>
  <c r="AH2575" i="10"/>
  <c r="AG2575" i="10"/>
  <c r="AK2574" i="10"/>
  <c r="AJ2574" i="10"/>
  <c r="AI2574" i="10"/>
  <c r="AH2574" i="10"/>
  <c r="AG2574" i="10"/>
  <c r="AK2573" i="10"/>
  <c r="AJ2573" i="10"/>
  <c r="AI2573" i="10"/>
  <c r="AH2573" i="10"/>
  <c r="AG2573" i="10"/>
  <c r="AK2572" i="10"/>
  <c r="AJ2572" i="10"/>
  <c r="AI2572" i="10"/>
  <c r="AH2572" i="10"/>
  <c r="AG2572" i="10"/>
  <c r="AK2571" i="10"/>
  <c r="AJ2571" i="10"/>
  <c r="AI2571" i="10"/>
  <c r="AH2571" i="10"/>
  <c r="AG2571" i="10"/>
  <c r="AK2570" i="10"/>
  <c r="AJ2570" i="10"/>
  <c r="AI2570" i="10"/>
  <c r="AH2570" i="10"/>
  <c r="AG2570" i="10"/>
  <c r="AK2569" i="10"/>
  <c r="AJ2569" i="10"/>
  <c r="AI2569" i="10"/>
  <c r="AH2569" i="10"/>
  <c r="AG2569" i="10"/>
  <c r="AK2568" i="10"/>
  <c r="AJ2568" i="10"/>
  <c r="AI2568" i="10"/>
  <c r="AH2568" i="10"/>
  <c r="AG2568" i="10"/>
  <c r="AK2567" i="10"/>
  <c r="AJ2567" i="10"/>
  <c r="AI2567" i="10"/>
  <c r="AH2567" i="10"/>
  <c r="AG2567" i="10"/>
  <c r="AK2566" i="10"/>
  <c r="AJ2566" i="10"/>
  <c r="AI2566" i="10"/>
  <c r="AH2566" i="10"/>
  <c r="AG2566" i="10"/>
  <c r="AK2565" i="10"/>
  <c r="AJ2565" i="10"/>
  <c r="AI2565" i="10"/>
  <c r="AH2565" i="10"/>
  <c r="AG2565" i="10"/>
  <c r="AK2564" i="10"/>
  <c r="AJ2564" i="10"/>
  <c r="AI2564" i="10"/>
  <c r="AH2564" i="10"/>
  <c r="AG2564" i="10"/>
  <c r="AK2563" i="10"/>
  <c r="AJ2563" i="10"/>
  <c r="AI2563" i="10"/>
  <c r="AH2563" i="10"/>
  <c r="AG2563" i="10"/>
  <c r="AK2562" i="10"/>
  <c r="AJ2562" i="10"/>
  <c r="AI2562" i="10"/>
  <c r="AH2562" i="10"/>
  <c r="AG2562" i="10"/>
  <c r="AK2561" i="10"/>
  <c r="AJ2561" i="10"/>
  <c r="AI2561" i="10"/>
  <c r="AH2561" i="10"/>
  <c r="AG2561" i="10"/>
  <c r="AK2560" i="10"/>
  <c r="AJ2560" i="10"/>
  <c r="AI2560" i="10"/>
  <c r="AH2560" i="10"/>
  <c r="AG2560" i="10"/>
  <c r="AK2559" i="10"/>
  <c r="AJ2559" i="10"/>
  <c r="AI2559" i="10"/>
  <c r="AH2559" i="10"/>
  <c r="AG2559" i="10"/>
  <c r="AK2558" i="10"/>
  <c r="AJ2558" i="10"/>
  <c r="AI2558" i="10"/>
  <c r="AH2558" i="10"/>
  <c r="AG2558" i="10"/>
  <c r="AK2557" i="10"/>
  <c r="AJ2557" i="10"/>
  <c r="AI2557" i="10"/>
  <c r="AH2557" i="10"/>
  <c r="AG2557" i="10"/>
  <c r="AK2556" i="10"/>
  <c r="AJ2556" i="10"/>
  <c r="AI2556" i="10"/>
  <c r="AH2556" i="10"/>
  <c r="AG2556" i="10"/>
  <c r="AK2555" i="10"/>
  <c r="AJ2555" i="10"/>
  <c r="AI2555" i="10"/>
  <c r="AH2555" i="10"/>
  <c r="AG2555" i="10"/>
  <c r="AK2554" i="10"/>
  <c r="AJ2554" i="10"/>
  <c r="AI2554" i="10"/>
  <c r="AH2554" i="10"/>
  <c r="AG2554" i="10"/>
  <c r="AK2553" i="10"/>
  <c r="AJ2553" i="10"/>
  <c r="AI2553" i="10"/>
  <c r="AH2553" i="10"/>
  <c r="AG2553" i="10"/>
  <c r="AK2552" i="10"/>
  <c r="AJ2552" i="10"/>
  <c r="AI2552" i="10"/>
  <c r="AH2552" i="10"/>
  <c r="AG2552" i="10"/>
  <c r="AK2551" i="10"/>
  <c r="AJ2551" i="10"/>
  <c r="AI2551" i="10"/>
  <c r="AH2551" i="10"/>
  <c r="AG2551" i="10"/>
  <c r="AK2550" i="10"/>
  <c r="AJ2550" i="10"/>
  <c r="AI2550" i="10"/>
  <c r="AH2550" i="10"/>
  <c r="AG2550" i="10"/>
  <c r="AK2549" i="10"/>
  <c r="AJ2549" i="10"/>
  <c r="AI2549" i="10"/>
  <c r="AH2549" i="10"/>
  <c r="AG2549" i="10"/>
  <c r="AK2548" i="10"/>
  <c r="AJ2548" i="10"/>
  <c r="AI2548" i="10"/>
  <c r="AH2548" i="10"/>
  <c r="AG2548" i="10"/>
  <c r="AK2547" i="10"/>
  <c r="AJ2547" i="10"/>
  <c r="AI2547" i="10"/>
  <c r="AH2547" i="10"/>
  <c r="AG2547" i="10"/>
  <c r="AK2546" i="10"/>
  <c r="AJ2546" i="10"/>
  <c r="AI2546" i="10"/>
  <c r="AH2546" i="10"/>
  <c r="AG2546" i="10"/>
  <c r="AK2545" i="10"/>
  <c r="AJ2545" i="10"/>
  <c r="AI2545" i="10"/>
  <c r="AH2545" i="10"/>
  <c r="AG2545" i="10"/>
  <c r="AK2544" i="10"/>
  <c r="AJ2544" i="10"/>
  <c r="AI2544" i="10"/>
  <c r="AH2544" i="10"/>
  <c r="AG2544" i="10"/>
  <c r="AK2543" i="10"/>
  <c r="AJ2543" i="10"/>
  <c r="AI2543" i="10"/>
  <c r="AH2543" i="10"/>
  <c r="AG2543" i="10"/>
  <c r="AK2542" i="10"/>
  <c r="AJ2542" i="10"/>
  <c r="AI2542" i="10"/>
  <c r="AH2542" i="10"/>
  <c r="AG2542" i="10"/>
  <c r="AK2541" i="10"/>
  <c r="AJ2541" i="10"/>
  <c r="AI2541" i="10"/>
  <c r="AH2541" i="10"/>
  <c r="AG2541" i="10"/>
  <c r="AK2540" i="10"/>
  <c r="AJ2540" i="10"/>
  <c r="AI2540" i="10"/>
  <c r="AH2540" i="10"/>
  <c r="AG2540" i="10"/>
  <c r="AK2539" i="10"/>
  <c r="AJ2539" i="10"/>
  <c r="AI2539" i="10"/>
  <c r="AH2539" i="10"/>
  <c r="AG2539" i="10"/>
  <c r="AK2538" i="10"/>
  <c r="AJ2538" i="10"/>
  <c r="AI2538" i="10"/>
  <c r="AH2538" i="10"/>
  <c r="AG2538" i="10"/>
  <c r="AK2537" i="10"/>
  <c r="AJ2537" i="10"/>
  <c r="AI2537" i="10"/>
  <c r="AH2537" i="10"/>
  <c r="AG2537" i="10"/>
  <c r="AK2536" i="10"/>
  <c r="AJ2536" i="10"/>
  <c r="AI2536" i="10"/>
  <c r="AH2536" i="10"/>
  <c r="AG2536" i="10"/>
  <c r="AK2535" i="10"/>
  <c r="AJ2535" i="10"/>
  <c r="AI2535" i="10"/>
  <c r="AH2535" i="10"/>
  <c r="AG2535" i="10"/>
  <c r="AK2534" i="10"/>
  <c r="AJ2534" i="10"/>
  <c r="AI2534" i="10"/>
  <c r="AH2534" i="10"/>
  <c r="AG2534" i="10"/>
  <c r="AK2533" i="10"/>
  <c r="AJ2533" i="10"/>
  <c r="AI2533" i="10"/>
  <c r="AH2533" i="10"/>
  <c r="AG2533" i="10"/>
  <c r="AK2532" i="10"/>
  <c r="AJ2532" i="10"/>
  <c r="AI2532" i="10"/>
  <c r="AH2532" i="10"/>
  <c r="AG2532" i="10"/>
  <c r="AK2531" i="10"/>
  <c r="AJ2531" i="10"/>
  <c r="AI2531" i="10"/>
  <c r="AH2531" i="10"/>
  <c r="AG2531" i="10"/>
  <c r="AK2530" i="10"/>
  <c r="AJ2530" i="10"/>
  <c r="AI2530" i="10"/>
  <c r="AH2530" i="10"/>
  <c r="AG2530" i="10"/>
  <c r="AK2529" i="10"/>
  <c r="AJ2529" i="10"/>
  <c r="AI2529" i="10"/>
  <c r="AH2529" i="10"/>
  <c r="AG2529" i="10"/>
  <c r="AK2528" i="10"/>
  <c r="AJ2528" i="10"/>
  <c r="AI2528" i="10"/>
  <c r="AH2528" i="10"/>
  <c r="AG2528" i="10"/>
  <c r="AK2527" i="10"/>
  <c r="AJ2527" i="10"/>
  <c r="AI2527" i="10"/>
  <c r="AH2527" i="10"/>
  <c r="AG2527" i="10"/>
  <c r="AK2526" i="10"/>
  <c r="AJ2526" i="10"/>
  <c r="AI2526" i="10"/>
  <c r="AH2526" i="10"/>
  <c r="AG2526" i="10"/>
  <c r="AK2525" i="10"/>
  <c r="AJ2525" i="10"/>
  <c r="AI2525" i="10"/>
  <c r="AH2525" i="10"/>
  <c r="AG2525" i="10"/>
  <c r="AK2524" i="10"/>
  <c r="AJ2524" i="10"/>
  <c r="AI2524" i="10"/>
  <c r="AH2524" i="10"/>
  <c r="AG2524" i="10"/>
  <c r="AK2523" i="10"/>
  <c r="AJ2523" i="10"/>
  <c r="AI2523" i="10"/>
  <c r="AH2523" i="10"/>
  <c r="AG2523" i="10"/>
  <c r="AK2522" i="10"/>
  <c r="AJ2522" i="10"/>
  <c r="AI2522" i="10"/>
  <c r="AH2522" i="10"/>
  <c r="AG2522" i="10"/>
  <c r="AK2521" i="10"/>
  <c r="AJ2521" i="10"/>
  <c r="AI2521" i="10"/>
  <c r="AH2521" i="10"/>
  <c r="AG2521" i="10"/>
  <c r="AK2520" i="10"/>
  <c r="AJ2520" i="10"/>
  <c r="AI2520" i="10"/>
  <c r="AH2520" i="10"/>
  <c r="AG2520" i="10"/>
  <c r="AK2519" i="10"/>
  <c r="AJ2519" i="10"/>
  <c r="AI2519" i="10"/>
  <c r="AH2519" i="10"/>
  <c r="AG2519" i="10"/>
  <c r="AK2518" i="10"/>
  <c r="AJ2518" i="10"/>
  <c r="AI2518" i="10"/>
  <c r="AH2518" i="10"/>
  <c r="AG2518" i="10"/>
  <c r="AK2517" i="10"/>
  <c r="AJ2517" i="10"/>
  <c r="AI2517" i="10"/>
  <c r="AH2517" i="10"/>
  <c r="AG2517" i="10"/>
  <c r="AK2516" i="10"/>
  <c r="AJ2516" i="10"/>
  <c r="AI2516" i="10"/>
  <c r="AH2516" i="10"/>
  <c r="AG2516" i="10"/>
  <c r="AK2515" i="10"/>
  <c r="AJ2515" i="10"/>
  <c r="AI2515" i="10"/>
  <c r="AH2515" i="10"/>
  <c r="AG2515" i="10"/>
  <c r="AK2514" i="10"/>
  <c r="AJ2514" i="10"/>
  <c r="AI2514" i="10"/>
  <c r="AH2514" i="10"/>
  <c r="AG2514" i="10"/>
  <c r="AK2513" i="10"/>
  <c r="AJ2513" i="10"/>
  <c r="AI2513" i="10"/>
  <c r="AH2513" i="10"/>
  <c r="AG2513" i="10"/>
  <c r="AK2512" i="10"/>
  <c r="AJ2512" i="10"/>
  <c r="AI2512" i="10"/>
  <c r="AH2512" i="10"/>
  <c r="AG2512" i="10"/>
  <c r="AK2511" i="10"/>
  <c r="AJ2511" i="10"/>
  <c r="AI2511" i="10"/>
  <c r="AH2511" i="10"/>
  <c r="AG2511" i="10"/>
  <c r="AK2510" i="10"/>
  <c r="AJ2510" i="10"/>
  <c r="AI2510" i="10"/>
  <c r="AH2510" i="10"/>
  <c r="AG2510" i="10"/>
  <c r="AK2509" i="10"/>
  <c r="AJ2509" i="10"/>
  <c r="AI2509" i="10"/>
  <c r="AH2509" i="10"/>
  <c r="AG2509" i="10"/>
  <c r="AK2508" i="10"/>
  <c r="AJ2508" i="10"/>
  <c r="AI2508" i="10"/>
  <c r="AH2508" i="10"/>
  <c r="AG2508" i="10"/>
  <c r="AK2507" i="10"/>
  <c r="AJ2507" i="10"/>
  <c r="AI2507" i="10"/>
  <c r="AH2507" i="10"/>
  <c r="AG2507" i="10"/>
  <c r="AK2506" i="10"/>
  <c r="AJ2506" i="10"/>
  <c r="AI2506" i="10"/>
  <c r="AH2506" i="10"/>
  <c r="AG2506" i="10"/>
  <c r="AK2505" i="10"/>
  <c r="AJ2505" i="10"/>
  <c r="AI2505" i="10"/>
  <c r="AH2505" i="10"/>
  <c r="AG2505" i="10"/>
  <c r="AK2504" i="10"/>
  <c r="AJ2504" i="10"/>
  <c r="AI2504" i="10"/>
  <c r="AH2504" i="10"/>
  <c r="AG2504" i="10"/>
  <c r="AK2503" i="10"/>
  <c r="AJ2503" i="10"/>
  <c r="AI2503" i="10"/>
  <c r="AH2503" i="10"/>
  <c r="AG2503" i="10"/>
  <c r="AK2502" i="10"/>
  <c r="AJ2502" i="10"/>
  <c r="AI2502" i="10"/>
  <c r="AH2502" i="10"/>
  <c r="AG2502" i="10"/>
  <c r="AK2501" i="10"/>
  <c r="AJ2501" i="10"/>
  <c r="AI2501" i="10"/>
  <c r="AH2501" i="10"/>
  <c r="AG2501" i="10"/>
  <c r="AK2500" i="10"/>
  <c r="AJ2500" i="10"/>
  <c r="AI2500" i="10"/>
  <c r="AH2500" i="10"/>
  <c r="AG2500" i="10"/>
  <c r="AK2499" i="10"/>
  <c r="AJ2499" i="10"/>
  <c r="AI2499" i="10"/>
  <c r="AH2499" i="10"/>
  <c r="AG2499" i="10"/>
  <c r="AK2498" i="10"/>
  <c r="AJ2498" i="10"/>
  <c r="AI2498" i="10"/>
  <c r="AH2498" i="10"/>
  <c r="AG2498" i="10"/>
  <c r="AK2497" i="10"/>
  <c r="AJ2497" i="10"/>
  <c r="AI2497" i="10"/>
  <c r="AH2497" i="10"/>
  <c r="AG2497" i="10"/>
  <c r="AK2496" i="10"/>
  <c r="AJ2496" i="10"/>
  <c r="AI2496" i="10"/>
  <c r="AH2496" i="10"/>
  <c r="AG2496" i="10"/>
  <c r="AK2495" i="10"/>
  <c r="AJ2495" i="10"/>
  <c r="AI2495" i="10"/>
  <c r="AH2495" i="10"/>
  <c r="AG2495" i="10"/>
  <c r="AK2494" i="10"/>
  <c r="AJ2494" i="10"/>
  <c r="AI2494" i="10"/>
  <c r="AH2494" i="10"/>
  <c r="AG2494" i="10"/>
  <c r="AK2493" i="10"/>
  <c r="AJ2493" i="10"/>
  <c r="AI2493" i="10"/>
  <c r="AH2493" i="10"/>
  <c r="AG2493" i="10"/>
  <c r="AK2492" i="10"/>
  <c r="AJ2492" i="10"/>
  <c r="AI2492" i="10"/>
  <c r="AH2492" i="10"/>
  <c r="AG2492" i="10"/>
  <c r="AK2491" i="10"/>
  <c r="AJ2491" i="10"/>
  <c r="AI2491" i="10"/>
  <c r="AH2491" i="10"/>
  <c r="AG2491" i="10"/>
  <c r="AK2490" i="10"/>
  <c r="AJ2490" i="10"/>
  <c r="AI2490" i="10"/>
  <c r="AH2490" i="10"/>
  <c r="AG2490" i="10"/>
  <c r="AK2489" i="10"/>
  <c r="AJ2489" i="10"/>
  <c r="AI2489" i="10"/>
  <c r="AH2489" i="10"/>
  <c r="AG2489" i="10"/>
  <c r="AK2488" i="10"/>
  <c r="AJ2488" i="10"/>
  <c r="AI2488" i="10"/>
  <c r="AH2488" i="10"/>
  <c r="AG2488" i="10"/>
  <c r="AK2487" i="10"/>
  <c r="AJ2487" i="10"/>
  <c r="AI2487" i="10"/>
  <c r="AH2487" i="10"/>
  <c r="AG2487" i="10"/>
  <c r="AK2486" i="10"/>
  <c r="AJ2486" i="10"/>
  <c r="AI2486" i="10"/>
  <c r="AH2486" i="10"/>
  <c r="AG2486" i="10"/>
  <c r="AK2485" i="10"/>
  <c r="AJ2485" i="10"/>
  <c r="AI2485" i="10"/>
  <c r="AH2485" i="10"/>
  <c r="AG2485" i="10"/>
  <c r="AK2484" i="10"/>
  <c r="AJ2484" i="10"/>
  <c r="AI2484" i="10"/>
  <c r="AH2484" i="10"/>
  <c r="AG2484" i="10"/>
  <c r="AK2483" i="10"/>
  <c r="AJ2483" i="10"/>
  <c r="AI2483" i="10"/>
  <c r="AH2483" i="10"/>
  <c r="AG2483" i="10"/>
  <c r="AK2482" i="10"/>
  <c r="AJ2482" i="10"/>
  <c r="AI2482" i="10"/>
  <c r="AH2482" i="10"/>
  <c r="AG2482" i="10"/>
  <c r="AK2481" i="10"/>
  <c r="AJ2481" i="10"/>
  <c r="AI2481" i="10"/>
  <c r="AH2481" i="10"/>
  <c r="AG2481" i="10"/>
  <c r="AK2480" i="10"/>
  <c r="AJ2480" i="10"/>
  <c r="AI2480" i="10"/>
  <c r="AH2480" i="10"/>
  <c r="AG2480" i="10"/>
  <c r="AK2479" i="10"/>
  <c r="AJ2479" i="10"/>
  <c r="AI2479" i="10"/>
  <c r="AH2479" i="10"/>
  <c r="AG2479" i="10"/>
  <c r="AK2478" i="10"/>
  <c r="AJ2478" i="10"/>
  <c r="AI2478" i="10"/>
  <c r="AH2478" i="10"/>
  <c r="AG2478" i="10"/>
  <c r="AK2477" i="10"/>
  <c r="AJ2477" i="10"/>
  <c r="AI2477" i="10"/>
  <c r="AH2477" i="10"/>
  <c r="AG2477" i="10"/>
  <c r="AK2476" i="10"/>
  <c r="AJ2476" i="10"/>
  <c r="AI2476" i="10"/>
  <c r="AH2476" i="10"/>
  <c r="AG2476" i="10"/>
  <c r="AK2475" i="10"/>
  <c r="AJ2475" i="10"/>
  <c r="AI2475" i="10"/>
  <c r="AH2475" i="10"/>
  <c r="AG2475" i="10"/>
  <c r="AK2474" i="10"/>
  <c r="AJ2474" i="10"/>
  <c r="AI2474" i="10"/>
  <c r="AH2474" i="10"/>
  <c r="AG2474" i="10"/>
  <c r="AK2473" i="10"/>
  <c r="AJ2473" i="10"/>
  <c r="AI2473" i="10"/>
  <c r="AH2473" i="10"/>
  <c r="AG2473" i="10"/>
  <c r="AK2472" i="10"/>
  <c r="AJ2472" i="10"/>
  <c r="AI2472" i="10"/>
  <c r="AH2472" i="10"/>
  <c r="AG2472" i="10"/>
  <c r="AK2471" i="10"/>
  <c r="AJ2471" i="10"/>
  <c r="AI2471" i="10"/>
  <c r="AH2471" i="10"/>
  <c r="AG2471" i="10"/>
  <c r="AK2470" i="10"/>
  <c r="AJ2470" i="10"/>
  <c r="AI2470" i="10"/>
  <c r="AH2470" i="10"/>
  <c r="AG2470" i="10"/>
  <c r="AK2469" i="10"/>
  <c r="AJ2469" i="10"/>
  <c r="AI2469" i="10"/>
  <c r="AH2469" i="10"/>
  <c r="AG2469" i="10"/>
  <c r="AK2468" i="10"/>
  <c r="AJ2468" i="10"/>
  <c r="AI2468" i="10"/>
  <c r="AH2468" i="10"/>
  <c r="AG2468" i="10"/>
  <c r="AK2467" i="10"/>
  <c r="AJ2467" i="10"/>
  <c r="AI2467" i="10"/>
  <c r="AH2467" i="10"/>
  <c r="AG2467" i="10"/>
  <c r="AK2466" i="10"/>
  <c r="AJ2466" i="10"/>
  <c r="AI2466" i="10"/>
  <c r="AH2466" i="10"/>
  <c r="AG2466" i="10"/>
  <c r="AK2465" i="10"/>
  <c r="AJ2465" i="10"/>
  <c r="AI2465" i="10"/>
  <c r="AH2465" i="10"/>
  <c r="AG2465" i="10"/>
  <c r="AK2464" i="10"/>
  <c r="AJ2464" i="10"/>
  <c r="AI2464" i="10"/>
  <c r="AH2464" i="10"/>
  <c r="AG2464" i="10"/>
  <c r="AK2463" i="10"/>
  <c r="AJ2463" i="10"/>
  <c r="AI2463" i="10"/>
  <c r="AH2463" i="10"/>
  <c r="AG2463" i="10"/>
  <c r="AK2462" i="10"/>
  <c r="AJ2462" i="10"/>
  <c r="AI2462" i="10"/>
  <c r="AH2462" i="10"/>
  <c r="AG2462" i="10"/>
  <c r="AK2461" i="10"/>
  <c r="AJ2461" i="10"/>
  <c r="AI2461" i="10"/>
  <c r="AH2461" i="10"/>
  <c r="AG2461" i="10"/>
  <c r="AK2460" i="10"/>
  <c r="AJ2460" i="10"/>
  <c r="AI2460" i="10"/>
  <c r="AH2460" i="10"/>
  <c r="AG2460" i="10"/>
  <c r="AK2459" i="10"/>
  <c r="AJ2459" i="10"/>
  <c r="AI2459" i="10"/>
  <c r="AH2459" i="10"/>
  <c r="AG2459" i="10"/>
  <c r="AK2458" i="10"/>
  <c r="AJ2458" i="10"/>
  <c r="AI2458" i="10"/>
  <c r="AH2458" i="10"/>
  <c r="AG2458" i="10"/>
  <c r="AK2457" i="10"/>
  <c r="AJ2457" i="10"/>
  <c r="AI2457" i="10"/>
  <c r="AH2457" i="10"/>
  <c r="AG2457" i="10"/>
  <c r="AK2456" i="10"/>
  <c r="AJ2456" i="10"/>
  <c r="AI2456" i="10"/>
  <c r="AH2456" i="10"/>
  <c r="AG2456" i="10"/>
  <c r="AK2455" i="10"/>
  <c r="AJ2455" i="10"/>
  <c r="AI2455" i="10"/>
  <c r="AH2455" i="10"/>
  <c r="AG2455" i="10"/>
  <c r="AK2454" i="10"/>
  <c r="AJ2454" i="10"/>
  <c r="AI2454" i="10"/>
  <c r="AH2454" i="10"/>
  <c r="AG2454" i="10"/>
  <c r="AK2453" i="10"/>
  <c r="AJ2453" i="10"/>
  <c r="AI2453" i="10"/>
  <c r="AH2453" i="10"/>
  <c r="AG2453" i="10"/>
  <c r="AK2452" i="10"/>
  <c r="AJ2452" i="10"/>
  <c r="AI2452" i="10"/>
  <c r="AH2452" i="10"/>
  <c r="AG2452" i="10"/>
  <c r="AK2451" i="10"/>
  <c r="AJ2451" i="10"/>
  <c r="AI2451" i="10"/>
  <c r="AH2451" i="10"/>
  <c r="AG2451" i="10"/>
  <c r="AK2450" i="10"/>
  <c r="AJ2450" i="10"/>
  <c r="AI2450" i="10"/>
  <c r="AH2450" i="10"/>
  <c r="AG2450" i="10"/>
  <c r="AK2449" i="10"/>
  <c r="AJ2449" i="10"/>
  <c r="AI2449" i="10"/>
  <c r="AH2449" i="10"/>
  <c r="AG2449" i="10"/>
  <c r="AK2448" i="10"/>
  <c r="AJ2448" i="10"/>
  <c r="AI2448" i="10"/>
  <c r="AH2448" i="10"/>
  <c r="AG2448" i="10"/>
  <c r="AK2447" i="10"/>
  <c r="AJ2447" i="10"/>
  <c r="AI2447" i="10"/>
  <c r="AH2447" i="10"/>
  <c r="AG2447" i="10"/>
  <c r="AK2446" i="10"/>
  <c r="AJ2446" i="10"/>
  <c r="AI2446" i="10"/>
  <c r="AH2446" i="10"/>
  <c r="AG2446" i="10"/>
  <c r="AK2445" i="10"/>
  <c r="AJ2445" i="10"/>
  <c r="AI2445" i="10"/>
  <c r="AH2445" i="10"/>
  <c r="AG2445" i="10"/>
  <c r="AK2444" i="10"/>
  <c r="AJ2444" i="10"/>
  <c r="AI2444" i="10"/>
  <c r="AH2444" i="10"/>
  <c r="AG2444" i="10"/>
  <c r="AK2443" i="10"/>
  <c r="AJ2443" i="10"/>
  <c r="AI2443" i="10"/>
  <c r="AH2443" i="10"/>
  <c r="AG2443" i="10"/>
  <c r="AK2442" i="10"/>
  <c r="AJ2442" i="10"/>
  <c r="AI2442" i="10"/>
  <c r="AH2442" i="10"/>
  <c r="AG2442" i="10"/>
  <c r="AK2441" i="10"/>
  <c r="AJ2441" i="10"/>
  <c r="AI2441" i="10"/>
  <c r="AH2441" i="10"/>
  <c r="AG2441" i="10"/>
  <c r="AK2440" i="10"/>
  <c r="AJ2440" i="10"/>
  <c r="AI2440" i="10"/>
  <c r="AH2440" i="10"/>
  <c r="AG2440" i="10"/>
  <c r="AK2439" i="10"/>
  <c r="AJ2439" i="10"/>
  <c r="AI2439" i="10"/>
  <c r="AH2439" i="10"/>
  <c r="AG2439" i="10"/>
  <c r="AK2438" i="10"/>
  <c r="AJ2438" i="10"/>
  <c r="AI2438" i="10"/>
  <c r="AH2438" i="10"/>
  <c r="AG2438" i="10"/>
  <c r="AK2437" i="10"/>
  <c r="AJ2437" i="10"/>
  <c r="AI2437" i="10"/>
  <c r="AH2437" i="10"/>
  <c r="AG2437" i="10"/>
  <c r="AK2436" i="10"/>
  <c r="AJ2436" i="10"/>
  <c r="AI2436" i="10"/>
  <c r="AH2436" i="10"/>
  <c r="AG2436" i="10"/>
  <c r="AK2435" i="10"/>
  <c r="AJ2435" i="10"/>
  <c r="AI2435" i="10"/>
  <c r="AH2435" i="10"/>
  <c r="AG2435" i="10"/>
  <c r="AK2434" i="10"/>
  <c r="AJ2434" i="10"/>
  <c r="AI2434" i="10"/>
  <c r="AH2434" i="10"/>
  <c r="AG2434" i="10"/>
  <c r="AK2433" i="10"/>
  <c r="AJ2433" i="10"/>
  <c r="AI2433" i="10"/>
  <c r="AH2433" i="10"/>
  <c r="AG2433" i="10"/>
  <c r="AK2432" i="10"/>
  <c r="AJ2432" i="10"/>
  <c r="AI2432" i="10"/>
  <c r="AH2432" i="10"/>
  <c r="AG2432" i="10"/>
  <c r="AK2431" i="10"/>
  <c r="AJ2431" i="10"/>
  <c r="AI2431" i="10"/>
  <c r="AH2431" i="10"/>
  <c r="AG2431" i="10"/>
  <c r="AK2430" i="10"/>
  <c r="AJ2430" i="10"/>
  <c r="AI2430" i="10"/>
  <c r="AH2430" i="10"/>
  <c r="AG2430" i="10"/>
  <c r="AK2429" i="10"/>
  <c r="AJ2429" i="10"/>
  <c r="AI2429" i="10"/>
  <c r="AH2429" i="10"/>
  <c r="AG2429" i="10"/>
  <c r="AK2428" i="10"/>
  <c r="AJ2428" i="10"/>
  <c r="AI2428" i="10"/>
  <c r="AH2428" i="10"/>
  <c r="AG2428" i="10"/>
  <c r="AK2427" i="10"/>
  <c r="AJ2427" i="10"/>
  <c r="AI2427" i="10"/>
  <c r="AH2427" i="10"/>
  <c r="AG2427" i="10"/>
  <c r="AK2426" i="10"/>
  <c r="AJ2426" i="10"/>
  <c r="AI2426" i="10"/>
  <c r="AH2426" i="10"/>
  <c r="AG2426" i="10"/>
  <c r="AK2425" i="10"/>
  <c r="AJ2425" i="10"/>
  <c r="AI2425" i="10"/>
  <c r="AH2425" i="10"/>
  <c r="AG2425" i="10"/>
  <c r="AK2424" i="10"/>
  <c r="AJ2424" i="10"/>
  <c r="AI2424" i="10"/>
  <c r="AH2424" i="10"/>
  <c r="AG2424" i="10"/>
  <c r="AK2423" i="10"/>
  <c r="AJ2423" i="10"/>
  <c r="AI2423" i="10"/>
  <c r="AH2423" i="10"/>
  <c r="AG2423" i="10"/>
  <c r="AK2422" i="10"/>
  <c r="AJ2422" i="10"/>
  <c r="AI2422" i="10"/>
  <c r="AH2422" i="10"/>
  <c r="AG2422" i="10"/>
  <c r="AK2421" i="10"/>
  <c r="AJ2421" i="10"/>
  <c r="AI2421" i="10"/>
  <c r="AH2421" i="10"/>
  <c r="AG2421" i="10"/>
  <c r="AK2420" i="10"/>
  <c r="AJ2420" i="10"/>
  <c r="AI2420" i="10"/>
  <c r="AH2420" i="10"/>
  <c r="AG2420" i="10"/>
  <c r="AK2419" i="10"/>
  <c r="AJ2419" i="10"/>
  <c r="AI2419" i="10"/>
  <c r="AH2419" i="10"/>
  <c r="AG2419" i="10"/>
  <c r="AK2418" i="10"/>
  <c r="AJ2418" i="10"/>
  <c r="AI2418" i="10"/>
  <c r="AH2418" i="10"/>
  <c r="AG2418" i="10"/>
  <c r="AK2417" i="10"/>
  <c r="AJ2417" i="10"/>
  <c r="AI2417" i="10"/>
  <c r="AH2417" i="10"/>
  <c r="AG2417" i="10"/>
  <c r="AK2416" i="10"/>
  <c r="AJ2416" i="10"/>
  <c r="AI2416" i="10"/>
  <c r="AH2416" i="10"/>
  <c r="AG2416" i="10"/>
  <c r="AK2415" i="10"/>
  <c r="AJ2415" i="10"/>
  <c r="AI2415" i="10"/>
  <c r="AH2415" i="10"/>
  <c r="AG2415" i="10"/>
  <c r="AK2414" i="10"/>
  <c r="AJ2414" i="10"/>
  <c r="AI2414" i="10"/>
  <c r="AH2414" i="10"/>
  <c r="AG2414" i="10"/>
  <c r="AK2413" i="10"/>
  <c r="AJ2413" i="10"/>
  <c r="AI2413" i="10"/>
  <c r="AH2413" i="10"/>
  <c r="AG2413" i="10"/>
  <c r="AK2412" i="10"/>
  <c r="AJ2412" i="10"/>
  <c r="AI2412" i="10"/>
  <c r="AH2412" i="10"/>
  <c r="AG2412" i="10"/>
  <c r="AK2411" i="10"/>
  <c r="AJ2411" i="10"/>
  <c r="AI2411" i="10"/>
  <c r="AH2411" i="10"/>
  <c r="AG2411" i="10"/>
  <c r="AK2410" i="10"/>
  <c r="AJ2410" i="10"/>
  <c r="AI2410" i="10"/>
  <c r="AH2410" i="10"/>
  <c r="AG2410" i="10"/>
  <c r="AK2409" i="10"/>
  <c r="AJ2409" i="10"/>
  <c r="AI2409" i="10"/>
  <c r="AH2409" i="10"/>
  <c r="AG2409" i="10"/>
  <c r="AK2408" i="10"/>
  <c r="AJ2408" i="10"/>
  <c r="AI2408" i="10"/>
  <c r="AH2408" i="10"/>
  <c r="AG2408" i="10"/>
  <c r="AK2407" i="10"/>
  <c r="AJ2407" i="10"/>
  <c r="AI2407" i="10"/>
  <c r="AH2407" i="10"/>
  <c r="AG2407" i="10"/>
  <c r="AK2406" i="10"/>
  <c r="AJ2406" i="10"/>
  <c r="AI2406" i="10"/>
  <c r="AH2406" i="10"/>
  <c r="AG2406" i="10"/>
  <c r="AK2405" i="10"/>
  <c r="AJ2405" i="10"/>
  <c r="AI2405" i="10"/>
  <c r="AH2405" i="10"/>
  <c r="AG2405" i="10"/>
  <c r="AK2404" i="10"/>
  <c r="AJ2404" i="10"/>
  <c r="AI2404" i="10"/>
  <c r="AH2404" i="10"/>
  <c r="AG2404" i="10"/>
  <c r="AK2403" i="10"/>
  <c r="AJ2403" i="10"/>
  <c r="AI2403" i="10"/>
  <c r="AH2403" i="10"/>
  <c r="AG2403" i="10"/>
  <c r="AK2402" i="10"/>
  <c r="AJ2402" i="10"/>
  <c r="AI2402" i="10"/>
  <c r="AH2402" i="10"/>
  <c r="AG2402" i="10"/>
  <c r="AK2401" i="10"/>
  <c r="AJ2401" i="10"/>
  <c r="AI2401" i="10"/>
  <c r="AH2401" i="10"/>
  <c r="AG2401" i="10"/>
  <c r="AK2400" i="10"/>
  <c r="AJ2400" i="10"/>
  <c r="AI2400" i="10"/>
  <c r="AH2400" i="10"/>
  <c r="AG2400" i="10"/>
  <c r="AK2399" i="10"/>
  <c r="AJ2399" i="10"/>
  <c r="AI2399" i="10"/>
  <c r="AH2399" i="10"/>
  <c r="AG2399" i="10"/>
  <c r="AK2398" i="10"/>
  <c r="AJ2398" i="10"/>
  <c r="AI2398" i="10"/>
  <c r="AH2398" i="10"/>
  <c r="AG2398" i="10"/>
  <c r="AK2397" i="10"/>
  <c r="AJ2397" i="10"/>
  <c r="AI2397" i="10"/>
  <c r="AH2397" i="10"/>
  <c r="AG2397" i="10"/>
  <c r="AK2396" i="10"/>
  <c r="AJ2396" i="10"/>
  <c r="AI2396" i="10"/>
  <c r="AH2396" i="10"/>
  <c r="AG2396" i="10"/>
  <c r="AK2395" i="10"/>
  <c r="AJ2395" i="10"/>
  <c r="AI2395" i="10"/>
  <c r="AH2395" i="10"/>
  <c r="AG2395" i="10"/>
  <c r="AK2394" i="10"/>
  <c r="AJ2394" i="10"/>
  <c r="AI2394" i="10"/>
  <c r="AH2394" i="10"/>
  <c r="AG2394" i="10"/>
  <c r="AK2393" i="10"/>
  <c r="AJ2393" i="10"/>
  <c r="AI2393" i="10"/>
  <c r="AH2393" i="10"/>
  <c r="AG2393" i="10"/>
  <c r="AK2392" i="10"/>
  <c r="AJ2392" i="10"/>
  <c r="AI2392" i="10"/>
  <c r="AH2392" i="10"/>
  <c r="AG2392" i="10"/>
  <c r="AK2391" i="10"/>
  <c r="AJ2391" i="10"/>
  <c r="AI2391" i="10"/>
  <c r="AH2391" i="10"/>
  <c r="AG2391" i="10"/>
  <c r="AK2390" i="10"/>
  <c r="AJ2390" i="10"/>
  <c r="AI2390" i="10"/>
  <c r="AH2390" i="10"/>
  <c r="AG2390" i="10"/>
  <c r="AK2389" i="10"/>
  <c r="AJ2389" i="10"/>
  <c r="AI2389" i="10"/>
  <c r="AH2389" i="10"/>
  <c r="AG2389" i="10"/>
  <c r="AK2388" i="10"/>
  <c r="AJ2388" i="10"/>
  <c r="AI2388" i="10"/>
  <c r="AH2388" i="10"/>
  <c r="AG2388" i="10"/>
  <c r="AK2387" i="10"/>
  <c r="AJ2387" i="10"/>
  <c r="AI2387" i="10"/>
  <c r="AH2387" i="10"/>
  <c r="AG2387" i="10"/>
  <c r="AK2386" i="10"/>
  <c r="AJ2386" i="10"/>
  <c r="AI2386" i="10"/>
  <c r="AH2386" i="10"/>
  <c r="AG2386" i="10"/>
  <c r="AK2385" i="10"/>
  <c r="AJ2385" i="10"/>
  <c r="AI2385" i="10"/>
  <c r="AH2385" i="10"/>
  <c r="AG2385" i="10"/>
  <c r="AK2384" i="10"/>
  <c r="AJ2384" i="10"/>
  <c r="AI2384" i="10"/>
  <c r="AH2384" i="10"/>
  <c r="AG2384" i="10"/>
  <c r="AK2383" i="10"/>
  <c r="AJ2383" i="10"/>
  <c r="AI2383" i="10"/>
  <c r="AH2383" i="10"/>
  <c r="AG2383" i="10"/>
  <c r="AK2382" i="10"/>
  <c r="AJ2382" i="10"/>
  <c r="AI2382" i="10"/>
  <c r="AH2382" i="10"/>
  <c r="AG2382" i="10"/>
  <c r="AK2381" i="10"/>
  <c r="AJ2381" i="10"/>
  <c r="AI2381" i="10"/>
  <c r="AH2381" i="10"/>
  <c r="AG2381" i="10"/>
  <c r="AK2380" i="10"/>
  <c r="AJ2380" i="10"/>
  <c r="AI2380" i="10"/>
  <c r="AH2380" i="10"/>
  <c r="AG2380" i="10"/>
  <c r="AK2379" i="10"/>
  <c r="AJ2379" i="10"/>
  <c r="AI2379" i="10"/>
  <c r="AH2379" i="10"/>
  <c r="AG2379" i="10"/>
  <c r="AK2378" i="10"/>
  <c r="AJ2378" i="10"/>
  <c r="AI2378" i="10"/>
  <c r="AH2378" i="10"/>
  <c r="AG2378" i="10"/>
  <c r="AK2377" i="10"/>
  <c r="AJ2377" i="10"/>
  <c r="AI2377" i="10"/>
  <c r="AH2377" i="10"/>
  <c r="AG2377" i="10"/>
  <c r="AK2376" i="10"/>
  <c r="AJ2376" i="10"/>
  <c r="AI2376" i="10"/>
  <c r="AH2376" i="10"/>
  <c r="AG2376" i="10"/>
  <c r="AK2375" i="10"/>
  <c r="AJ2375" i="10"/>
  <c r="AI2375" i="10"/>
  <c r="AH2375" i="10"/>
  <c r="AG2375" i="10"/>
  <c r="AK2374" i="10"/>
  <c r="AJ2374" i="10"/>
  <c r="AI2374" i="10"/>
  <c r="AH2374" i="10"/>
  <c r="AG2374" i="10"/>
  <c r="AK2373" i="10"/>
  <c r="AJ2373" i="10"/>
  <c r="AI2373" i="10"/>
  <c r="AH2373" i="10"/>
  <c r="AG2373" i="10"/>
  <c r="AK2372" i="10"/>
  <c r="AJ2372" i="10"/>
  <c r="AI2372" i="10"/>
  <c r="AH2372" i="10"/>
  <c r="AG2372" i="10"/>
  <c r="AK2371" i="10"/>
  <c r="AJ2371" i="10"/>
  <c r="AI2371" i="10"/>
  <c r="AH2371" i="10"/>
  <c r="AG2371" i="10"/>
  <c r="AK2370" i="10"/>
  <c r="AJ2370" i="10"/>
  <c r="AI2370" i="10"/>
  <c r="AH2370" i="10"/>
  <c r="AG2370" i="10"/>
  <c r="AK2369" i="10"/>
  <c r="AJ2369" i="10"/>
  <c r="AI2369" i="10"/>
  <c r="AH2369" i="10"/>
  <c r="AG2369" i="10"/>
  <c r="AK2368" i="10"/>
  <c r="AJ2368" i="10"/>
  <c r="AI2368" i="10"/>
  <c r="AH2368" i="10"/>
  <c r="AG2368" i="10"/>
  <c r="AK2367" i="10"/>
  <c r="AJ2367" i="10"/>
  <c r="AI2367" i="10"/>
  <c r="AH2367" i="10"/>
  <c r="AG2367" i="10"/>
  <c r="AK2366" i="10"/>
  <c r="AJ2366" i="10"/>
  <c r="AI2366" i="10"/>
  <c r="AH2366" i="10"/>
  <c r="AG2366" i="10"/>
  <c r="AK2365" i="10"/>
  <c r="AJ2365" i="10"/>
  <c r="AI2365" i="10"/>
  <c r="AH2365" i="10"/>
  <c r="AG2365" i="10"/>
  <c r="AK2364" i="10"/>
  <c r="AJ2364" i="10"/>
  <c r="AI2364" i="10"/>
  <c r="AH2364" i="10"/>
  <c r="AG2364" i="10"/>
  <c r="AK2363" i="10"/>
  <c r="AJ2363" i="10"/>
  <c r="AI2363" i="10"/>
  <c r="AH2363" i="10"/>
  <c r="AG2363" i="10"/>
  <c r="AK2362" i="10"/>
  <c r="AJ2362" i="10"/>
  <c r="AI2362" i="10"/>
  <c r="AH2362" i="10"/>
  <c r="AG2362" i="10"/>
  <c r="AK2361" i="10"/>
  <c r="AJ2361" i="10"/>
  <c r="AI2361" i="10"/>
  <c r="AH2361" i="10"/>
  <c r="AG2361" i="10"/>
  <c r="AK2360" i="10"/>
  <c r="AJ2360" i="10"/>
  <c r="AI2360" i="10"/>
  <c r="AH2360" i="10"/>
  <c r="AG2360" i="10"/>
  <c r="AK2359" i="10"/>
  <c r="AJ2359" i="10"/>
  <c r="AI2359" i="10"/>
  <c r="AH2359" i="10"/>
  <c r="AG2359" i="10"/>
  <c r="AK2358" i="10"/>
  <c r="AJ2358" i="10"/>
  <c r="AI2358" i="10"/>
  <c r="AH2358" i="10"/>
  <c r="AG2358" i="10"/>
  <c r="AK2357" i="10"/>
  <c r="AJ2357" i="10"/>
  <c r="AI2357" i="10"/>
  <c r="AH2357" i="10"/>
  <c r="AG2357" i="10"/>
  <c r="AK2356" i="10"/>
  <c r="AJ2356" i="10"/>
  <c r="AI2356" i="10"/>
  <c r="AH2356" i="10"/>
  <c r="AG2356" i="10"/>
  <c r="AK2355" i="10"/>
  <c r="AJ2355" i="10"/>
  <c r="AI2355" i="10"/>
  <c r="AH2355" i="10"/>
  <c r="AG2355" i="10"/>
  <c r="AK2354" i="10"/>
  <c r="AJ2354" i="10"/>
  <c r="AI2354" i="10"/>
  <c r="AH2354" i="10"/>
  <c r="AG2354" i="10"/>
  <c r="AK2353" i="10"/>
  <c r="AJ2353" i="10"/>
  <c r="AI2353" i="10"/>
  <c r="AH2353" i="10"/>
  <c r="AG2353" i="10"/>
  <c r="AK2352" i="10"/>
  <c r="AJ2352" i="10"/>
  <c r="AI2352" i="10"/>
  <c r="AH2352" i="10"/>
  <c r="AG2352" i="10"/>
  <c r="AK2351" i="10"/>
  <c r="AJ2351" i="10"/>
  <c r="AI2351" i="10"/>
  <c r="AH2351" i="10"/>
  <c r="AG2351" i="10"/>
  <c r="AK2350" i="10"/>
  <c r="AJ2350" i="10"/>
  <c r="AI2350" i="10"/>
  <c r="AH2350" i="10"/>
  <c r="AG2350" i="10"/>
  <c r="AK2349" i="10"/>
  <c r="AJ2349" i="10"/>
  <c r="AI2349" i="10"/>
  <c r="AH2349" i="10"/>
  <c r="AG2349" i="10"/>
  <c r="AK2348" i="10"/>
  <c r="AJ2348" i="10"/>
  <c r="AI2348" i="10"/>
  <c r="AH2348" i="10"/>
  <c r="AG2348" i="10"/>
  <c r="AK2347" i="10"/>
  <c r="AJ2347" i="10"/>
  <c r="AI2347" i="10"/>
  <c r="AH2347" i="10"/>
  <c r="AG2347" i="10"/>
  <c r="AK2346" i="10"/>
  <c r="AJ2346" i="10"/>
  <c r="AI2346" i="10"/>
  <c r="AH2346" i="10"/>
  <c r="AG2346" i="10"/>
  <c r="AK2345" i="10"/>
  <c r="AJ2345" i="10"/>
  <c r="AI2345" i="10"/>
  <c r="AH2345" i="10"/>
  <c r="AG2345" i="10"/>
  <c r="AK2344" i="10"/>
  <c r="AJ2344" i="10"/>
  <c r="AI2344" i="10"/>
  <c r="AH2344" i="10"/>
  <c r="AG2344" i="10"/>
  <c r="AK2343" i="10"/>
  <c r="AJ2343" i="10"/>
  <c r="AI2343" i="10"/>
  <c r="AH2343" i="10"/>
  <c r="AG2343" i="10"/>
  <c r="AK2342" i="10"/>
  <c r="AJ2342" i="10"/>
  <c r="AI2342" i="10"/>
  <c r="AH2342" i="10"/>
  <c r="AG2342" i="10"/>
  <c r="AK2341" i="10"/>
  <c r="AJ2341" i="10"/>
  <c r="AI2341" i="10"/>
  <c r="AH2341" i="10"/>
  <c r="AG2341" i="10"/>
  <c r="AK2340" i="10"/>
  <c r="AJ2340" i="10"/>
  <c r="AI2340" i="10"/>
  <c r="AH2340" i="10"/>
  <c r="AG2340" i="10"/>
  <c r="AK2339" i="10"/>
  <c r="AJ2339" i="10"/>
  <c r="AI2339" i="10"/>
  <c r="AH2339" i="10"/>
  <c r="AG2339" i="10"/>
  <c r="AK2338" i="10"/>
  <c r="AJ2338" i="10"/>
  <c r="AI2338" i="10"/>
  <c r="AH2338" i="10"/>
  <c r="AG2338" i="10"/>
  <c r="AK2337" i="10"/>
  <c r="AJ2337" i="10"/>
  <c r="AI2337" i="10"/>
  <c r="AH2337" i="10"/>
  <c r="AG2337" i="10"/>
  <c r="AK2336" i="10"/>
  <c r="AJ2336" i="10"/>
  <c r="AI2336" i="10"/>
  <c r="AH2336" i="10"/>
  <c r="AG2336" i="10"/>
  <c r="AK2335" i="10"/>
  <c r="AJ2335" i="10"/>
  <c r="AI2335" i="10"/>
  <c r="AH2335" i="10"/>
  <c r="AG2335" i="10"/>
  <c r="AK2334" i="10"/>
  <c r="AJ2334" i="10"/>
  <c r="AI2334" i="10"/>
  <c r="AH2334" i="10"/>
  <c r="AG2334" i="10"/>
  <c r="AK2333" i="10"/>
  <c r="AJ2333" i="10"/>
  <c r="AI2333" i="10"/>
  <c r="AH2333" i="10"/>
  <c r="AG2333" i="10"/>
  <c r="AK2332" i="10"/>
  <c r="AJ2332" i="10"/>
  <c r="AI2332" i="10"/>
  <c r="AH2332" i="10"/>
  <c r="AG2332" i="10"/>
  <c r="AK2331" i="10"/>
  <c r="AJ2331" i="10"/>
  <c r="AI2331" i="10"/>
  <c r="AH2331" i="10"/>
  <c r="AG2331" i="10"/>
  <c r="AK2330" i="10"/>
  <c r="AJ2330" i="10"/>
  <c r="AI2330" i="10"/>
  <c r="AH2330" i="10"/>
  <c r="AG2330" i="10"/>
  <c r="AK2329" i="10"/>
  <c r="AJ2329" i="10"/>
  <c r="AI2329" i="10"/>
  <c r="AH2329" i="10"/>
  <c r="AG2329" i="10"/>
  <c r="AK2328" i="10"/>
  <c r="AJ2328" i="10"/>
  <c r="AI2328" i="10"/>
  <c r="AH2328" i="10"/>
  <c r="AG2328" i="10"/>
  <c r="AK2327" i="10"/>
  <c r="AJ2327" i="10"/>
  <c r="AI2327" i="10"/>
  <c r="AH2327" i="10"/>
  <c r="AG2327" i="10"/>
  <c r="AK2326" i="10"/>
  <c r="AJ2326" i="10"/>
  <c r="AI2326" i="10"/>
  <c r="AH2326" i="10"/>
  <c r="AG2326" i="10"/>
  <c r="AK2325" i="10"/>
  <c r="AJ2325" i="10"/>
  <c r="AI2325" i="10"/>
  <c r="AH2325" i="10"/>
  <c r="AG2325" i="10"/>
  <c r="AK2324" i="10"/>
  <c r="AJ2324" i="10"/>
  <c r="AI2324" i="10"/>
  <c r="AH2324" i="10"/>
  <c r="AG2324" i="10"/>
  <c r="AK2323" i="10"/>
  <c r="AJ2323" i="10"/>
  <c r="AI2323" i="10"/>
  <c r="AH2323" i="10"/>
  <c r="AG2323" i="10"/>
  <c r="AK2322" i="10"/>
  <c r="AJ2322" i="10"/>
  <c r="AI2322" i="10"/>
  <c r="AH2322" i="10"/>
  <c r="AG2322" i="10"/>
  <c r="AK2321" i="10"/>
  <c r="AJ2321" i="10"/>
  <c r="AI2321" i="10"/>
  <c r="AH2321" i="10"/>
  <c r="AG2321" i="10"/>
  <c r="AK2320" i="10"/>
  <c r="AJ2320" i="10"/>
  <c r="AI2320" i="10"/>
  <c r="AH2320" i="10"/>
  <c r="AG2320" i="10"/>
  <c r="AK2319" i="10"/>
  <c r="AJ2319" i="10"/>
  <c r="AI2319" i="10"/>
  <c r="AH2319" i="10"/>
  <c r="AG2319" i="10"/>
  <c r="AK2318" i="10"/>
  <c r="AJ2318" i="10"/>
  <c r="AI2318" i="10"/>
  <c r="AH2318" i="10"/>
  <c r="AG2318" i="10"/>
  <c r="AK2317" i="10"/>
  <c r="AJ2317" i="10"/>
  <c r="AI2317" i="10"/>
  <c r="AH2317" i="10"/>
  <c r="AG2317" i="10"/>
  <c r="AK2316" i="10"/>
  <c r="AJ2316" i="10"/>
  <c r="AI2316" i="10"/>
  <c r="AH2316" i="10"/>
  <c r="AG2316" i="10"/>
  <c r="AK2315" i="10"/>
  <c r="AJ2315" i="10"/>
  <c r="AI2315" i="10"/>
  <c r="AH2315" i="10"/>
  <c r="AG2315" i="10"/>
  <c r="AK2314" i="10"/>
  <c r="AJ2314" i="10"/>
  <c r="AI2314" i="10"/>
  <c r="AH2314" i="10"/>
  <c r="AG2314" i="10"/>
  <c r="AK2313" i="10"/>
  <c r="AJ2313" i="10"/>
  <c r="AI2313" i="10"/>
  <c r="AH2313" i="10"/>
  <c r="AG2313" i="10"/>
  <c r="AK2312" i="10"/>
  <c r="AJ2312" i="10"/>
  <c r="AI2312" i="10"/>
  <c r="AH2312" i="10"/>
  <c r="AG2312" i="10"/>
  <c r="AK2311" i="10"/>
  <c r="AJ2311" i="10"/>
  <c r="AI2311" i="10"/>
  <c r="AH2311" i="10"/>
  <c r="AG2311" i="10"/>
  <c r="AK2310" i="10"/>
  <c r="AJ2310" i="10"/>
  <c r="AI2310" i="10"/>
  <c r="AH2310" i="10"/>
  <c r="AG2310" i="10"/>
  <c r="AK2309" i="10"/>
  <c r="AJ2309" i="10"/>
  <c r="AI2309" i="10"/>
  <c r="AH2309" i="10"/>
  <c r="AG2309" i="10"/>
  <c r="AK2308" i="10"/>
  <c r="AJ2308" i="10"/>
  <c r="AI2308" i="10"/>
  <c r="AH2308" i="10"/>
  <c r="AG2308" i="10"/>
  <c r="AK2307" i="10"/>
  <c r="AJ2307" i="10"/>
  <c r="AI2307" i="10"/>
  <c r="AH2307" i="10"/>
  <c r="AG2307" i="10"/>
  <c r="AK2306" i="10"/>
  <c r="AJ2306" i="10"/>
  <c r="AI2306" i="10"/>
  <c r="AH2306" i="10"/>
  <c r="AG2306" i="10"/>
  <c r="AK2305" i="10"/>
  <c r="AJ2305" i="10"/>
  <c r="AI2305" i="10"/>
  <c r="AH2305" i="10"/>
  <c r="AG2305" i="10"/>
  <c r="AK2304" i="10"/>
  <c r="AJ2304" i="10"/>
  <c r="AI2304" i="10"/>
  <c r="AH2304" i="10"/>
  <c r="AG2304" i="10"/>
  <c r="AK2303" i="10"/>
  <c r="AJ2303" i="10"/>
  <c r="AI2303" i="10"/>
  <c r="AH2303" i="10"/>
  <c r="AG2303" i="10"/>
  <c r="AK2302" i="10"/>
  <c r="AJ2302" i="10"/>
  <c r="AI2302" i="10"/>
  <c r="AH2302" i="10"/>
  <c r="AG2302" i="10"/>
  <c r="AK2301" i="10"/>
  <c r="AJ2301" i="10"/>
  <c r="AI2301" i="10"/>
  <c r="AH2301" i="10"/>
  <c r="AG2301" i="10"/>
  <c r="AK2300" i="10"/>
  <c r="AJ2300" i="10"/>
  <c r="AI2300" i="10"/>
  <c r="AH2300" i="10"/>
  <c r="AG2300" i="10"/>
  <c r="AK2299" i="10"/>
  <c r="AJ2299" i="10"/>
  <c r="AI2299" i="10"/>
  <c r="AH2299" i="10"/>
  <c r="AG2299" i="10"/>
  <c r="AK2298" i="10"/>
  <c r="AJ2298" i="10"/>
  <c r="AI2298" i="10"/>
  <c r="AH2298" i="10"/>
  <c r="AG2298" i="10"/>
  <c r="AK2297" i="10"/>
  <c r="AJ2297" i="10"/>
  <c r="AI2297" i="10"/>
  <c r="AH2297" i="10"/>
  <c r="AG2297" i="10"/>
  <c r="AK2296" i="10"/>
  <c r="AJ2296" i="10"/>
  <c r="AI2296" i="10"/>
  <c r="AH2296" i="10"/>
  <c r="AG2296" i="10"/>
  <c r="AK2295" i="10"/>
  <c r="AJ2295" i="10"/>
  <c r="AI2295" i="10"/>
  <c r="AH2295" i="10"/>
  <c r="AG2295" i="10"/>
  <c r="AK2294" i="10"/>
  <c r="AJ2294" i="10"/>
  <c r="AI2294" i="10"/>
  <c r="AH2294" i="10"/>
  <c r="AG2294" i="10"/>
  <c r="AK2293" i="10"/>
  <c r="AJ2293" i="10"/>
  <c r="AI2293" i="10"/>
  <c r="AH2293" i="10"/>
  <c r="AG2293" i="10"/>
  <c r="AK2292" i="10"/>
  <c r="AJ2292" i="10"/>
  <c r="AI2292" i="10"/>
  <c r="AH2292" i="10"/>
  <c r="AG2292" i="10"/>
  <c r="AK2291" i="10"/>
  <c r="AJ2291" i="10"/>
  <c r="AI2291" i="10"/>
  <c r="AH2291" i="10"/>
  <c r="AG2291" i="10"/>
  <c r="AK2290" i="10"/>
  <c r="AJ2290" i="10"/>
  <c r="AI2290" i="10"/>
  <c r="AH2290" i="10"/>
  <c r="AG2290" i="10"/>
  <c r="AK2289" i="10"/>
  <c r="AJ2289" i="10"/>
  <c r="AI2289" i="10"/>
  <c r="AH2289" i="10"/>
  <c r="AG2289" i="10"/>
  <c r="AK2288" i="10"/>
  <c r="AJ2288" i="10"/>
  <c r="AI2288" i="10"/>
  <c r="AH2288" i="10"/>
  <c r="AG2288" i="10"/>
  <c r="AK2287" i="10"/>
  <c r="AJ2287" i="10"/>
  <c r="AI2287" i="10"/>
  <c r="AH2287" i="10"/>
  <c r="AG2287" i="10"/>
  <c r="AK2286" i="10"/>
  <c r="AJ2286" i="10"/>
  <c r="AI2286" i="10"/>
  <c r="AH2286" i="10"/>
  <c r="AG2286" i="10"/>
  <c r="AK2285" i="10"/>
  <c r="AJ2285" i="10"/>
  <c r="AI2285" i="10"/>
  <c r="AH2285" i="10"/>
  <c r="AG2285" i="10"/>
  <c r="AK2284" i="10"/>
  <c r="AJ2284" i="10"/>
  <c r="AI2284" i="10"/>
  <c r="AH2284" i="10"/>
  <c r="AG2284" i="10"/>
  <c r="AK2283" i="10"/>
  <c r="AJ2283" i="10"/>
  <c r="AI2283" i="10"/>
  <c r="AH2283" i="10"/>
  <c r="AG2283" i="10"/>
  <c r="AK2282" i="10"/>
  <c r="AJ2282" i="10"/>
  <c r="AI2282" i="10"/>
  <c r="AH2282" i="10"/>
  <c r="AG2282" i="10"/>
  <c r="AK2281" i="10"/>
  <c r="AJ2281" i="10"/>
  <c r="AI2281" i="10"/>
  <c r="AH2281" i="10"/>
  <c r="AG2281" i="10"/>
  <c r="AK2280" i="10"/>
  <c r="AJ2280" i="10"/>
  <c r="AI2280" i="10"/>
  <c r="AH2280" i="10"/>
  <c r="AG2280" i="10"/>
  <c r="AK2279" i="10"/>
  <c r="AJ2279" i="10"/>
  <c r="AI2279" i="10"/>
  <c r="AH2279" i="10"/>
  <c r="AG2279" i="10"/>
  <c r="AK2278" i="10"/>
  <c r="AJ2278" i="10"/>
  <c r="AI2278" i="10"/>
  <c r="AH2278" i="10"/>
  <c r="AG2278" i="10"/>
  <c r="AK2277" i="10"/>
  <c r="AJ2277" i="10"/>
  <c r="AI2277" i="10"/>
  <c r="AH2277" i="10"/>
  <c r="AG2277" i="10"/>
  <c r="AK2276" i="10"/>
  <c r="AJ2276" i="10"/>
  <c r="AI2276" i="10"/>
  <c r="AH2276" i="10"/>
  <c r="AG2276" i="10"/>
  <c r="AK2275" i="10"/>
  <c r="AJ2275" i="10"/>
  <c r="AI2275" i="10"/>
  <c r="AH2275" i="10"/>
  <c r="AG2275" i="10"/>
  <c r="AK2274" i="10"/>
  <c r="AJ2274" i="10"/>
  <c r="AI2274" i="10"/>
  <c r="AH2274" i="10"/>
  <c r="AG2274" i="10"/>
  <c r="AK2273" i="10"/>
  <c r="AJ2273" i="10"/>
  <c r="AI2273" i="10"/>
  <c r="AH2273" i="10"/>
  <c r="AG2273" i="10"/>
  <c r="AK2272" i="10"/>
  <c r="AJ2272" i="10"/>
  <c r="AI2272" i="10"/>
  <c r="AH2272" i="10"/>
  <c r="AG2272" i="10"/>
  <c r="AK2271" i="10"/>
  <c r="AJ2271" i="10"/>
  <c r="AI2271" i="10"/>
  <c r="AH2271" i="10"/>
  <c r="AG2271" i="10"/>
  <c r="AK2270" i="10"/>
  <c r="AJ2270" i="10"/>
  <c r="AI2270" i="10"/>
  <c r="AH2270" i="10"/>
  <c r="AG2270" i="10"/>
  <c r="AK2269" i="10"/>
  <c r="AJ2269" i="10"/>
  <c r="AI2269" i="10"/>
  <c r="AH2269" i="10"/>
  <c r="AG2269" i="10"/>
  <c r="AK2268" i="10"/>
  <c r="AJ2268" i="10"/>
  <c r="AI2268" i="10"/>
  <c r="AH2268" i="10"/>
  <c r="AG2268" i="10"/>
  <c r="AK2267" i="10"/>
  <c r="AJ2267" i="10"/>
  <c r="AI2267" i="10"/>
  <c r="AH2267" i="10"/>
  <c r="AG2267" i="10"/>
  <c r="AK2266" i="10"/>
  <c r="AJ2266" i="10"/>
  <c r="AI2266" i="10"/>
  <c r="AH2266" i="10"/>
  <c r="AG2266" i="10"/>
  <c r="AK2265" i="10"/>
  <c r="AJ2265" i="10"/>
  <c r="AI2265" i="10"/>
  <c r="AH2265" i="10"/>
  <c r="AG2265" i="10"/>
  <c r="AK2264" i="10"/>
  <c r="AJ2264" i="10"/>
  <c r="AI2264" i="10"/>
  <c r="AH2264" i="10"/>
  <c r="AG2264" i="10"/>
  <c r="AK2263" i="10"/>
  <c r="AJ2263" i="10"/>
  <c r="AI2263" i="10"/>
  <c r="AH2263" i="10"/>
  <c r="AG2263" i="10"/>
  <c r="AK2262" i="10"/>
  <c r="AJ2262" i="10"/>
  <c r="AI2262" i="10"/>
  <c r="AH2262" i="10"/>
  <c r="AG2262" i="10"/>
  <c r="AK2261" i="10"/>
  <c r="AJ2261" i="10"/>
  <c r="AI2261" i="10"/>
  <c r="AH2261" i="10"/>
  <c r="AG2261" i="10"/>
  <c r="AK2260" i="10"/>
  <c r="AJ2260" i="10"/>
  <c r="AI2260" i="10"/>
  <c r="AH2260" i="10"/>
  <c r="AG2260" i="10"/>
  <c r="AK2259" i="10"/>
  <c r="AJ2259" i="10"/>
  <c r="AI2259" i="10"/>
  <c r="AH2259" i="10"/>
  <c r="AG2259" i="10"/>
  <c r="AK2258" i="10"/>
  <c r="AJ2258" i="10"/>
  <c r="AI2258" i="10"/>
  <c r="AH2258" i="10"/>
  <c r="AG2258" i="10"/>
  <c r="AK2257" i="10"/>
  <c r="AJ2257" i="10"/>
  <c r="AI2257" i="10"/>
  <c r="AH2257" i="10"/>
  <c r="AG2257" i="10"/>
  <c r="AK2256" i="10"/>
  <c r="AJ2256" i="10"/>
  <c r="AI2256" i="10"/>
  <c r="AH2256" i="10"/>
  <c r="AG2256" i="10"/>
  <c r="AK2255" i="10"/>
  <c r="AJ2255" i="10"/>
  <c r="AI2255" i="10"/>
  <c r="AH2255" i="10"/>
  <c r="AG2255" i="10"/>
  <c r="AK2254" i="10"/>
  <c r="AJ2254" i="10"/>
  <c r="AI2254" i="10"/>
  <c r="AH2254" i="10"/>
  <c r="AG2254" i="10"/>
  <c r="AK2253" i="10"/>
  <c r="AJ2253" i="10"/>
  <c r="AI2253" i="10"/>
  <c r="AH2253" i="10"/>
  <c r="AG2253" i="10"/>
  <c r="AK2252" i="10"/>
  <c r="AJ2252" i="10"/>
  <c r="AI2252" i="10"/>
  <c r="AH2252" i="10"/>
  <c r="AG2252" i="10"/>
  <c r="AK2251" i="10"/>
  <c r="AJ2251" i="10"/>
  <c r="AI2251" i="10"/>
  <c r="AH2251" i="10"/>
  <c r="AG2251" i="10"/>
  <c r="AK2250" i="10"/>
  <c r="AJ2250" i="10"/>
  <c r="AI2250" i="10"/>
  <c r="AH2250" i="10"/>
  <c r="AG2250" i="10"/>
  <c r="AK2249" i="10"/>
  <c r="AJ2249" i="10"/>
  <c r="AI2249" i="10"/>
  <c r="AH2249" i="10"/>
  <c r="AG2249" i="10"/>
  <c r="AK2248" i="10"/>
  <c r="AJ2248" i="10"/>
  <c r="AI2248" i="10"/>
  <c r="AH2248" i="10"/>
  <c r="AG2248" i="10"/>
  <c r="AK2247" i="10"/>
  <c r="AJ2247" i="10"/>
  <c r="AI2247" i="10"/>
  <c r="AH2247" i="10"/>
  <c r="AG2247" i="10"/>
  <c r="AK2246" i="10"/>
  <c r="AJ2246" i="10"/>
  <c r="AI2246" i="10"/>
  <c r="AH2246" i="10"/>
  <c r="AG2246" i="10"/>
  <c r="AK2245" i="10"/>
  <c r="AJ2245" i="10"/>
  <c r="AI2245" i="10"/>
  <c r="AH2245" i="10"/>
  <c r="AG2245" i="10"/>
  <c r="AK2244" i="10"/>
  <c r="AJ2244" i="10"/>
  <c r="AI2244" i="10"/>
  <c r="AH2244" i="10"/>
  <c r="AG2244" i="10"/>
  <c r="AK2243" i="10"/>
  <c r="AJ2243" i="10"/>
  <c r="AI2243" i="10"/>
  <c r="AH2243" i="10"/>
  <c r="AG2243" i="10"/>
  <c r="AK2242" i="10"/>
  <c r="AJ2242" i="10"/>
  <c r="AI2242" i="10"/>
  <c r="AH2242" i="10"/>
  <c r="AG2242" i="10"/>
  <c r="AK2241" i="10"/>
  <c r="AJ2241" i="10"/>
  <c r="AI2241" i="10"/>
  <c r="AH2241" i="10"/>
  <c r="AG2241" i="10"/>
  <c r="AK2240" i="10"/>
  <c r="AJ2240" i="10"/>
  <c r="AI2240" i="10"/>
  <c r="AH2240" i="10"/>
  <c r="AG2240" i="10"/>
  <c r="AK2239" i="10"/>
  <c r="AJ2239" i="10"/>
  <c r="AI2239" i="10"/>
  <c r="AH2239" i="10"/>
  <c r="AG2239" i="10"/>
  <c r="AK2238" i="10"/>
  <c r="AJ2238" i="10"/>
  <c r="AI2238" i="10"/>
  <c r="AH2238" i="10"/>
  <c r="AG2238" i="10"/>
  <c r="AK2237" i="10"/>
  <c r="AJ2237" i="10"/>
  <c r="AI2237" i="10"/>
  <c r="AH2237" i="10"/>
  <c r="AG2237" i="10"/>
  <c r="AK2236" i="10"/>
  <c r="AJ2236" i="10"/>
  <c r="AI2236" i="10"/>
  <c r="AH2236" i="10"/>
  <c r="AG2236" i="10"/>
  <c r="AK2235" i="10"/>
  <c r="AJ2235" i="10"/>
  <c r="AI2235" i="10"/>
  <c r="AH2235" i="10"/>
  <c r="AG2235" i="10"/>
  <c r="AK2234" i="10"/>
  <c r="AJ2234" i="10"/>
  <c r="AI2234" i="10"/>
  <c r="AH2234" i="10"/>
  <c r="AG2234" i="10"/>
  <c r="AK2233" i="10"/>
  <c r="AJ2233" i="10"/>
  <c r="AI2233" i="10"/>
  <c r="AH2233" i="10"/>
  <c r="AG2233" i="10"/>
  <c r="AK2232" i="10"/>
  <c r="AJ2232" i="10"/>
  <c r="AI2232" i="10"/>
  <c r="AH2232" i="10"/>
  <c r="AG2232" i="10"/>
  <c r="AK2231" i="10"/>
  <c r="AJ2231" i="10"/>
  <c r="AI2231" i="10"/>
  <c r="AH2231" i="10"/>
  <c r="AG2231" i="10"/>
  <c r="AK2230" i="10"/>
  <c r="AJ2230" i="10"/>
  <c r="AI2230" i="10"/>
  <c r="AH2230" i="10"/>
  <c r="AG2230" i="10"/>
  <c r="AK2229" i="10"/>
  <c r="AJ2229" i="10"/>
  <c r="AI2229" i="10"/>
  <c r="AH2229" i="10"/>
  <c r="AG2229" i="10"/>
  <c r="AK2228" i="10"/>
  <c r="AJ2228" i="10"/>
  <c r="AI2228" i="10"/>
  <c r="AH2228" i="10"/>
  <c r="AG2228" i="10"/>
  <c r="AK2227" i="10"/>
  <c r="AJ2227" i="10"/>
  <c r="AI2227" i="10"/>
  <c r="AH2227" i="10"/>
  <c r="AG2227" i="10"/>
  <c r="AK2226" i="10"/>
  <c r="AJ2226" i="10"/>
  <c r="AI2226" i="10"/>
  <c r="AH2226" i="10"/>
  <c r="AG2226" i="10"/>
  <c r="AK2225" i="10"/>
  <c r="AJ2225" i="10"/>
  <c r="AI2225" i="10"/>
  <c r="AH2225" i="10"/>
  <c r="AG2225" i="10"/>
  <c r="AK2224" i="10"/>
  <c r="AJ2224" i="10"/>
  <c r="AI2224" i="10"/>
  <c r="AH2224" i="10"/>
  <c r="AG2224" i="10"/>
  <c r="AK2223" i="10"/>
  <c r="AJ2223" i="10"/>
  <c r="AI2223" i="10"/>
  <c r="AH2223" i="10"/>
  <c r="AG2223" i="10"/>
  <c r="AK2222" i="10"/>
  <c r="AJ2222" i="10"/>
  <c r="AI2222" i="10"/>
  <c r="AH2222" i="10"/>
  <c r="AG2222" i="10"/>
  <c r="AK2221" i="10"/>
  <c r="AJ2221" i="10"/>
  <c r="AI2221" i="10"/>
  <c r="AH2221" i="10"/>
  <c r="AG2221" i="10"/>
  <c r="AK2220" i="10"/>
  <c r="AJ2220" i="10"/>
  <c r="AI2220" i="10"/>
  <c r="AH2220" i="10"/>
  <c r="AG2220" i="10"/>
  <c r="AK2219" i="10"/>
  <c r="AJ2219" i="10"/>
  <c r="AI2219" i="10"/>
  <c r="AH2219" i="10"/>
  <c r="AG2219" i="10"/>
  <c r="AK2218" i="10"/>
  <c r="AJ2218" i="10"/>
  <c r="AI2218" i="10"/>
  <c r="AH2218" i="10"/>
  <c r="AG2218" i="10"/>
  <c r="AK2217" i="10"/>
  <c r="AJ2217" i="10"/>
  <c r="AI2217" i="10"/>
  <c r="AH2217" i="10"/>
  <c r="AG2217" i="10"/>
  <c r="AK2216" i="10"/>
  <c r="AJ2216" i="10"/>
  <c r="AI2216" i="10"/>
  <c r="AH2216" i="10"/>
  <c r="AG2216" i="10"/>
  <c r="AK2215" i="10"/>
  <c r="AJ2215" i="10"/>
  <c r="AI2215" i="10"/>
  <c r="AH2215" i="10"/>
  <c r="AG2215" i="10"/>
  <c r="AK2214" i="10"/>
  <c r="AJ2214" i="10"/>
  <c r="AI2214" i="10"/>
  <c r="AH2214" i="10"/>
  <c r="AG2214" i="10"/>
  <c r="AK2213" i="10"/>
  <c r="AJ2213" i="10"/>
  <c r="AI2213" i="10"/>
  <c r="AH2213" i="10"/>
  <c r="AG2213" i="10"/>
  <c r="AK2212" i="10"/>
  <c r="AJ2212" i="10"/>
  <c r="AI2212" i="10"/>
  <c r="AH2212" i="10"/>
  <c r="AG2212" i="10"/>
  <c r="AK2211" i="10"/>
  <c r="AJ2211" i="10"/>
  <c r="AI2211" i="10"/>
  <c r="AH2211" i="10"/>
  <c r="AG2211" i="10"/>
  <c r="AK2210" i="10"/>
  <c r="AJ2210" i="10"/>
  <c r="AI2210" i="10"/>
  <c r="AH2210" i="10"/>
  <c r="AG2210" i="10"/>
  <c r="AK2209" i="10"/>
  <c r="AJ2209" i="10"/>
  <c r="AI2209" i="10"/>
  <c r="AH2209" i="10"/>
  <c r="AG2209" i="10"/>
  <c r="AK2208" i="10"/>
  <c r="AJ2208" i="10"/>
  <c r="AI2208" i="10"/>
  <c r="AH2208" i="10"/>
  <c r="AG2208" i="10"/>
  <c r="AK2207" i="10"/>
  <c r="AJ2207" i="10"/>
  <c r="AI2207" i="10"/>
  <c r="AH2207" i="10"/>
  <c r="AG2207" i="10"/>
  <c r="AK2206" i="10"/>
  <c r="AJ2206" i="10"/>
  <c r="AI2206" i="10"/>
  <c r="AH2206" i="10"/>
  <c r="AG2206" i="10"/>
  <c r="AK2205" i="10"/>
  <c r="AJ2205" i="10"/>
  <c r="AI2205" i="10"/>
  <c r="AH2205" i="10"/>
  <c r="AG2205" i="10"/>
  <c r="AK2204" i="10"/>
  <c r="AJ2204" i="10"/>
  <c r="AI2204" i="10"/>
  <c r="AH2204" i="10"/>
  <c r="AG2204" i="10"/>
  <c r="AK2203" i="10"/>
  <c r="AJ2203" i="10"/>
  <c r="AI2203" i="10"/>
  <c r="AH2203" i="10"/>
  <c r="AG2203" i="10"/>
  <c r="AK2202" i="10"/>
  <c r="AJ2202" i="10"/>
  <c r="AI2202" i="10"/>
  <c r="AH2202" i="10"/>
  <c r="AG2202" i="10"/>
  <c r="AK2201" i="10"/>
  <c r="AJ2201" i="10"/>
  <c r="AI2201" i="10"/>
  <c r="AH2201" i="10"/>
  <c r="AG2201" i="10"/>
  <c r="AK2200" i="10"/>
  <c r="AJ2200" i="10"/>
  <c r="AI2200" i="10"/>
  <c r="AH2200" i="10"/>
  <c r="AG2200" i="10"/>
  <c r="AK2199" i="10"/>
  <c r="AJ2199" i="10"/>
  <c r="AI2199" i="10"/>
  <c r="AH2199" i="10"/>
  <c r="AG2199" i="10"/>
  <c r="AK2198" i="10"/>
  <c r="AJ2198" i="10"/>
  <c r="AI2198" i="10"/>
  <c r="AH2198" i="10"/>
  <c r="AG2198" i="10"/>
  <c r="AK2197" i="10"/>
  <c r="AJ2197" i="10"/>
  <c r="AI2197" i="10"/>
  <c r="AH2197" i="10"/>
  <c r="AG2197" i="10"/>
  <c r="AK2196" i="10"/>
  <c r="AJ2196" i="10"/>
  <c r="AI2196" i="10"/>
  <c r="AH2196" i="10"/>
  <c r="AG2196" i="10"/>
  <c r="AK2195" i="10"/>
  <c r="AJ2195" i="10"/>
  <c r="AI2195" i="10"/>
  <c r="AH2195" i="10"/>
  <c r="AG2195" i="10"/>
  <c r="AK2194" i="10"/>
  <c r="AJ2194" i="10"/>
  <c r="AI2194" i="10"/>
  <c r="AH2194" i="10"/>
  <c r="AG2194" i="10"/>
  <c r="AK2193" i="10"/>
  <c r="AJ2193" i="10"/>
  <c r="AI2193" i="10"/>
  <c r="AH2193" i="10"/>
  <c r="AG2193" i="10"/>
  <c r="AK2192" i="10"/>
  <c r="AJ2192" i="10"/>
  <c r="AI2192" i="10"/>
  <c r="AH2192" i="10"/>
  <c r="AG2192" i="10"/>
  <c r="AK2191" i="10"/>
  <c r="AJ2191" i="10"/>
  <c r="AI2191" i="10"/>
  <c r="AH2191" i="10"/>
  <c r="AG2191" i="10"/>
  <c r="AK2190" i="10"/>
  <c r="AJ2190" i="10"/>
  <c r="AI2190" i="10"/>
  <c r="AH2190" i="10"/>
  <c r="AG2190" i="10"/>
  <c r="AK2189" i="10"/>
  <c r="AJ2189" i="10"/>
  <c r="AI2189" i="10"/>
  <c r="AH2189" i="10"/>
  <c r="AG2189" i="10"/>
  <c r="AK2188" i="10"/>
  <c r="AJ2188" i="10"/>
  <c r="AI2188" i="10"/>
  <c r="AH2188" i="10"/>
  <c r="AG2188" i="10"/>
  <c r="AK2187" i="10"/>
  <c r="AJ2187" i="10"/>
  <c r="AI2187" i="10"/>
  <c r="AH2187" i="10"/>
  <c r="AG2187" i="10"/>
  <c r="AK2186" i="10"/>
  <c r="AJ2186" i="10"/>
  <c r="AI2186" i="10"/>
  <c r="AH2186" i="10"/>
  <c r="AG2186" i="10"/>
  <c r="AK2185" i="10"/>
  <c r="AJ2185" i="10"/>
  <c r="AI2185" i="10"/>
  <c r="AH2185" i="10"/>
  <c r="AG2185" i="10"/>
  <c r="AK2184" i="10"/>
  <c r="AJ2184" i="10"/>
  <c r="AI2184" i="10"/>
  <c r="AH2184" i="10"/>
  <c r="AG2184" i="10"/>
  <c r="AK2183" i="10"/>
  <c r="AJ2183" i="10"/>
  <c r="AI2183" i="10"/>
  <c r="AH2183" i="10"/>
  <c r="AG2183" i="10"/>
  <c r="AK2182" i="10"/>
  <c r="AJ2182" i="10"/>
  <c r="AI2182" i="10"/>
  <c r="AH2182" i="10"/>
  <c r="AG2182" i="10"/>
  <c r="AK2181" i="10"/>
  <c r="AJ2181" i="10"/>
  <c r="AI2181" i="10"/>
  <c r="AH2181" i="10"/>
  <c r="AG2181" i="10"/>
  <c r="AK2180" i="10"/>
  <c r="AJ2180" i="10"/>
  <c r="AI2180" i="10"/>
  <c r="AH2180" i="10"/>
  <c r="AG2180" i="10"/>
  <c r="AK2179" i="10"/>
  <c r="AJ2179" i="10"/>
  <c r="AI2179" i="10"/>
  <c r="AH2179" i="10"/>
  <c r="AG2179" i="10"/>
  <c r="AK2178" i="10"/>
  <c r="AJ2178" i="10"/>
  <c r="AI2178" i="10"/>
  <c r="AH2178" i="10"/>
  <c r="AG2178" i="10"/>
  <c r="AK2177" i="10"/>
  <c r="AJ2177" i="10"/>
  <c r="AI2177" i="10"/>
  <c r="AH2177" i="10"/>
  <c r="AG2177" i="10"/>
  <c r="AK2176" i="10"/>
  <c r="AJ2176" i="10"/>
  <c r="AI2176" i="10"/>
  <c r="AH2176" i="10"/>
  <c r="AG2176" i="10"/>
  <c r="AK2175" i="10"/>
  <c r="AJ2175" i="10"/>
  <c r="AI2175" i="10"/>
  <c r="AH2175" i="10"/>
  <c r="AG2175" i="10"/>
  <c r="AK2174" i="10"/>
  <c r="AJ2174" i="10"/>
  <c r="AI2174" i="10"/>
  <c r="AH2174" i="10"/>
  <c r="AG2174" i="10"/>
  <c r="AK2173" i="10"/>
  <c r="AJ2173" i="10"/>
  <c r="AI2173" i="10"/>
  <c r="AH2173" i="10"/>
  <c r="AG2173" i="10"/>
  <c r="AK2172" i="10"/>
  <c r="AJ2172" i="10"/>
  <c r="AI2172" i="10"/>
  <c r="AH2172" i="10"/>
  <c r="AG2172" i="10"/>
  <c r="AK2171" i="10"/>
  <c r="AJ2171" i="10"/>
  <c r="AI2171" i="10"/>
  <c r="AH2171" i="10"/>
  <c r="AG2171" i="10"/>
  <c r="AK2170" i="10"/>
  <c r="AJ2170" i="10"/>
  <c r="AI2170" i="10"/>
  <c r="AH2170" i="10"/>
  <c r="AG2170" i="10"/>
  <c r="AK2169" i="10"/>
  <c r="AJ2169" i="10"/>
  <c r="AI2169" i="10"/>
  <c r="AH2169" i="10"/>
  <c r="AG2169" i="10"/>
  <c r="AK2168" i="10"/>
  <c r="AJ2168" i="10"/>
  <c r="AI2168" i="10"/>
  <c r="AH2168" i="10"/>
  <c r="AG2168" i="10"/>
  <c r="AK2167" i="10"/>
  <c r="AJ2167" i="10"/>
  <c r="AI2167" i="10"/>
  <c r="AH2167" i="10"/>
  <c r="AG2167" i="10"/>
  <c r="AK2166" i="10"/>
  <c r="AJ2166" i="10"/>
  <c r="AI2166" i="10"/>
  <c r="AH2166" i="10"/>
  <c r="AG2166" i="10"/>
  <c r="AK2165" i="10"/>
  <c r="AJ2165" i="10"/>
  <c r="AI2165" i="10"/>
  <c r="AH2165" i="10"/>
  <c r="AG2165" i="10"/>
  <c r="AK2164" i="10"/>
  <c r="AJ2164" i="10"/>
  <c r="AI2164" i="10"/>
  <c r="AH2164" i="10"/>
  <c r="AG2164" i="10"/>
  <c r="AK2163" i="10"/>
  <c r="AJ2163" i="10"/>
  <c r="AI2163" i="10"/>
  <c r="AH2163" i="10"/>
  <c r="AG2163" i="10"/>
  <c r="AK2162" i="10"/>
  <c r="AJ2162" i="10"/>
  <c r="AI2162" i="10"/>
  <c r="AH2162" i="10"/>
  <c r="AG2162" i="10"/>
  <c r="AK2161" i="10"/>
  <c r="AJ2161" i="10"/>
  <c r="AI2161" i="10"/>
  <c r="AH2161" i="10"/>
  <c r="AG2161" i="10"/>
  <c r="AK2160" i="10"/>
  <c r="AJ2160" i="10"/>
  <c r="AI2160" i="10"/>
  <c r="AH2160" i="10"/>
  <c r="AG2160" i="10"/>
  <c r="AK2159" i="10"/>
  <c r="AJ2159" i="10"/>
  <c r="AI2159" i="10"/>
  <c r="AH2159" i="10"/>
  <c r="AG2159" i="10"/>
  <c r="AK2158" i="10"/>
  <c r="AJ2158" i="10"/>
  <c r="AI2158" i="10"/>
  <c r="AH2158" i="10"/>
  <c r="AG2158" i="10"/>
  <c r="AK2157" i="10"/>
  <c r="AJ2157" i="10"/>
  <c r="AI2157" i="10"/>
  <c r="AH2157" i="10"/>
  <c r="AG2157" i="10"/>
  <c r="AK2156" i="10"/>
  <c r="AJ2156" i="10"/>
  <c r="AI2156" i="10"/>
  <c r="AH2156" i="10"/>
  <c r="AG2156" i="10"/>
  <c r="AK2155" i="10"/>
  <c r="AJ2155" i="10"/>
  <c r="AI2155" i="10"/>
  <c r="AH2155" i="10"/>
  <c r="AG2155" i="10"/>
  <c r="AK2154" i="10"/>
  <c r="AJ2154" i="10"/>
  <c r="AI2154" i="10"/>
  <c r="AH2154" i="10"/>
  <c r="AG2154" i="10"/>
  <c r="AK2153" i="10"/>
  <c r="AJ2153" i="10"/>
  <c r="AI2153" i="10"/>
  <c r="AH2153" i="10"/>
  <c r="AG2153" i="10"/>
  <c r="AK2152" i="10"/>
  <c r="AJ2152" i="10"/>
  <c r="AI2152" i="10"/>
  <c r="AH2152" i="10"/>
  <c r="AG2152" i="10"/>
  <c r="AK2151" i="10"/>
  <c r="AJ2151" i="10"/>
  <c r="AI2151" i="10"/>
  <c r="AH2151" i="10"/>
  <c r="AG2151" i="10"/>
  <c r="AK2150" i="10"/>
  <c r="AJ2150" i="10"/>
  <c r="AI2150" i="10"/>
  <c r="AH2150" i="10"/>
  <c r="AG2150" i="10"/>
  <c r="AK2149" i="10"/>
  <c r="AJ2149" i="10"/>
  <c r="AI2149" i="10"/>
  <c r="AH2149" i="10"/>
  <c r="AG2149" i="10"/>
  <c r="AK2148" i="10"/>
  <c r="AJ2148" i="10"/>
  <c r="AI2148" i="10"/>
  <c r="AH2148" i="10"/>
  <c r="AG2148" i="10"/>
  <c r="AK2147" i="10"/>
  <c r="AJ2147" i="10"/>
  <c r="AI2147" i="10"/>
  <c r="AH2147" i="10"/>
  <c r="AG2147" i="10"/>
  <c r="AK2146" i="10"/>
  <c r="AJ2146" i="10"/>
  <c r="AI2146" i="10"/>
  <c r="AH2146" i="10"/>
  <c r="AG2146" i="10"/>
  <c r="AK2145" i="10"/>
  <c r="AJ2145" i="10"/>
  <c r="AI2145" i="10"/>
  <c r="AH2145" i="10"/>
  <c r="AG2145" i="10"/>
  <c r="AK2144" i="10"/>
  <c r="AJ2144" i="10"/>
  <c r="AI2144" i="10"/>
  <c r="AH2144" i="10"/>
  <c r="AG2144" i="10"/>
  <c r="AK2143" i="10"/>
  <c r="AJ2143" i="10"/>
  <c r="AI2143" i="10"/>
  <c r="AH2143" i="10"/>
  <c r="AG2143" i="10"/>
  <c r="AK2142" i="10"/>
  <c r="AJ2142" i="10"/>
  <c r="AI2142" i="10"/>
  <c r="AH2142" i="10"/>
  <c r="AG2142" i="10"/>
  <c r="AK2141" i="10"/>
  <c r="AJ2141" i="10"/>
  <c r="AI2141" i="10"/>
  <c r="AH2141" i="10"/>
  <c r="AG2141" i="10"/>
  <c r="AK2140" i="10"/>
  <c r="AJ2140" i="10"/>
  <c r="AI2140" i="10"/>
  <c r="AH2140" i="10"/>
  <c r="AG2140" i="10"/>
  <c r="AK2139" i="10"/>
  <c r="AJ2139" i="10"/>
  <c r="AI2139" i="10"/>
  <c r="AH2139" i="10"/>
  <c r="AG2139" i="10"/>
  <c r="AK2138" i="10"/>
  <c r="AJ2138" i="10"/>
  <c r="AI2138" i="10"/>
  <c r="AH2138" i="10"/>
  <c r="AG2138" i="10"/>
  <c r="AK2137" i="10"/>
  <c r="AJ2137" i="10"/>
  <c r="AI2137" i="10"/>
  <c r="AH2137" i="10"/>
  <c r="AG2137" i="10"/>
  <c r="AK2136" i="10"/>
  <c r="AJ2136" i="10"/>
  <c r="AI2136" i="10"/>
  <c r="AH2136" i="10"/>
  <c r="AG2136" i="10"/>
  <c r="AK2135" i="10"/>
  <c r="AJ2135" i="10"/>
  <c r="AI2135" i="10"/>
  <c r="AH2135" i="10"/>
  <c r="AG2135" i="10"/>
  <c r="AK2134" i="10"/>
  <c r="AJ2134" i="10"/>
  <c r="AI2134" i="10"/>
  <c r="AH2134" i="10"/>
  <c r="AG2134" i="10"/>
  <c r="AK2133" i="10"/>
  <c r="AJ2133" i="10"/>
  <c r="AI2133" i="10"/>
  <c r="AH2133" i="10"/>
  <c r="AG2133" i="10"/>
  <c r="AK2132" i="10"/>
  <c r="AJ2132" i="10"/>
  <c r="AI2132" i="10"/>
  <c r="AH2132" i="10"/>
  <c r="AG2132" i="10"/>
  <c r="AK2131" i="10"/>
  <c r="AJ2131" i="10"/>
  <c r="AI2131" i="10"/>
  <c r="AH2131" i="10"/>
  <c r="AG2131" i="10"/>
  <c r="AK2130" i="10"/>
  <c r="AJ2130" i="10"/>
  <c r="AI2130" i="10"/>
  <c r="AH2130" i="10"/>
  <c r="AG2130" i="10"/>
  <c r="AK2129" i="10"/>
  <c r="AJ2129" i="10"/>
  <c r="AI2129" i="10"/>
  <c r="AH2129" i="10"/>
  <c r="AG2129" i="10"/>
  <c r="AK2128" i="10"/>
  <c r="AJ2128" i="10"/>
  <c r="AI2128" i="10"/>
  <c r="AH2128" i="10"/>
  <c r="AG2128" i="10"/>
  <c r="AK2127" i="10"/>
  <c r="AJ2127" i="10"/>
  <c r="AI2127" i="10"/>
  <c r="AH2127" i="10"/>
  <c r="AG2127" i="10"/>
  <c r="AK2126" i="10"/>
  <c r="AJ2126" i="10"/>
  <c r="AI2126" i="10"/>
  <c r="AH2126" i="10"/>
  <c r="AG2126" i="10"/>
  <c r="AK2125" i="10"/>
  <c r="AJ2125" i="10"/>
  <c r="AI2125" i="10"/>
  <c r="AH2125" i="10"/>
  <c r="AG2125" i="10"/>
  <c r="AK2124" i="10"/>
  <c r="AJ2124" i="10"/>
  <c r="AI2124" i="10"/>
  <c r="AH2124" i="10"/>
  <c r="AG2124" i="10"/>
  <c r="AK2123" i="10"/>
  <c r="AJ2123" i="10"/>
  <c r="AI2123" i="10"/>
  <c r="AH2123" i="10"/>
  <c r="AG2123" i="10"/>
  <c r="AK2122" i="10"/>
  <c r="AJ2122" i="10"/>
  <c r="AI2122" i="10"/>
  <c r="AH2122" i="10"/>
  <c r="AG2122" i="10"/>
  <c r="AK2121" i="10"/>
  <c r="AJ2121" i="10"/>
  <c r="AI2121" i="10"/>
  <c r="AH2121" i="10"/>
  <c r="AG2121" i="10"/>
  <c r="AK2120" i="10"/>
  <c r="AJ2120" i="10"/>
  <c r="AI2120" i="10"/>
  <c r="AH2120" i="10"/>
  <c r="AG2120" i="10"/>
  <c r="AK2119" i="10"/>
  <c r="AJ2119" i="10"/>
  <c r="AI2119" i="10"/>
  <c r="AH2119" i="10"/>
  <c r="AG2119" i="10"/>
  <c r="AK2118" i="10"/>
  <c r="AJ2118" i="10"/>
  <c r="AI2118" i="10"/>
  <c r="AH2118" i="10"/>
  <c r="AG2118" i="10"/>
  <c r="AK2117" i="10"/>
  <c r="AJ2117" i="10"/>
  <c r="AI2117" i="10"/>
  <c r="AH2117" i="10"/>
  <c r="AG2117" i="10"/>
  <c r="AK2116" i="10"/>
  <c r="AJ2116" i="10"/>
  <c r="AI2116" i="10"/>
  <c r="AH2116" i="10"/>
  <c r="AG2116" i="10"/>
  <c r="AK2115" i="10"/>
  <c r="AJ2115" i="10"/>
  <c r="AI2115" i="10"/>
  <c r="AH2115" i="10"/>
  <c r="AG2115" i="10"/>
  <c r="AK2114" i="10"/>
  <c r="AJ2114" i="10"/>
  <c r="AI2114" i="10"/>
  <c r="AH2114" i="10"/>
  <c r="AG2114" i="10"/>
  <c r="AK2113" i="10"/>
  <c r="AJ2113" i="10"/>
  <c r="AI2113" i="10"/>
  <c r="AH2113" i="10"/>
  <c r="AG2113" i="10"/>
  <c r="AK2112" i="10"/>
  <c r="AJ2112" i="10"/>
  <c r="AI2112" i="10"/>
  <c r="AH2112" i="10"/>
  <c r="AG2112" i="10"/>
  <c r="AK2111" i="10"/>
  <c r="AJ2111" i="10"/>
  <c r="AI2111" i="10"/>
  <c r="AH2111" i="10"/>
  <c r="AG2111" i="10"/>
  <c r="AK2110" i="10"/>
  <c r="AJ2110" i="10"/>
  <c r="AI2110" i="10"/>
  <c r="AH2110" i="10"/>
  <c r="AG2110" i="10"/>
  <c r="AK2109" i="10"/>
  <c r="AJ2109" i="10"/>
  <c r="AI2109" i="10"/>
  <c r="AH2109" i="10"/>
  <c r="AG2109" i="10"/>
  <c r="AK2108" i="10"/>
  <c r="AJ2108" i="10"/>
  <c r="AI2108" i="10"/>
  <c r="AH2108" i="10"/>
  <c r="AG2108" i="10"/>
  <c r="AK2107" i="10"/>
  <c r="AJ2107" i="10"/>
  <c r="AI2107" i="10"/>
  <c r="AH2107" i="10"/>
  <c r="AG2107" i="10"/>
  <c r="AK2106" i="10"/>
  <c r="AJ2106" i="10"/>
  <c r="AI2106" i="10"/>
  <c r="AH2106" i="10"/>
  <c r="AG2106" i="10"/>
  <c r="AK2105" i="10"/>
  <c r="AJ2105" i="10"/>
  <c r="AI2105" i="10"/>
  <c r="AH2105" i="10"/>
  <c r="AG2105" i="10"/>
  <c r="AK2104" i="10"/>
  <c r="AJ2104" i="10"/>
  <c r="AI2104" i="10"/>
  <c r="AH2104" i="10"/>
  <c r="AG2104" i="10"/>
  <c r="AK2103" i="10"/>
  <c r="AJ2103" i="10"/>
  <c r="AI2103" i="10"/>
  <c r="AH2103" i="10"/>
  <c r="AG2103" i="10"/>
  <c r="AK2102" i="10"/>
  <c r="AJ2102" i="10"/>
  <c r="AI2102" i="10"/>
  <c r="AH2102" i="10"/>
  <c r="AG2102" i="10"/>
  <c r="AK2101" i="10"/>
  <c r="AJ2101" i="10"/>
  <c r="AI2101" i="10"/>
  <c r="AH2101" i="10"/>
  <c r="AG2101" i="10"/>
  <c r="AK2100" i="10"/>
  <c r="AJ2100" i="10"/>
  <c r="AI2100" i="10"/>
  <c r="AH2100" i="10"/>
  <c r="AG2100" i="10"/>
  <c r="AK2099" i="10"/>
  <c r="AJ2099" i="10"/>
  <c r="AI2099" i="10"/>
  <c r="AH2099" i="10"/>
  <c r="AG2099" i="10"/>
  <c r="AK2098" i="10"/>
  <c r="AJ2098" i="10"/>
  <c r="AI2098" i="10"/>
  <c r="AH2098" i="10"/>
  <c r="AG2098" i="10"/>
  <c r="AK2097" i="10"/>
  <c r="AJ2097" i="10"/>
  <c r="AI2097" i="10"/>
  <c r="AH2097" i="10"/>
  <c r="AG2097" i="10"/>
  <c r="AK2096" i="10"/>
  <c r="AJ2096" i="10"/>
  <c r="AI2096" i="10"/>
  <c r="AH2096" i="10"/>
  <c r="AG2096" i="10"/>
  <c r="AK2095" i="10"/>
  <c r="AJ2095" i="10"/>
  <c r="AI2095" i="10"/>
  <c r="AH2095" i="10"/>
  <c r="AG2095" i="10"/>
  <c r="AK2094" i="10"/>
  <c r="AJ2094" i="10"/>
  <c r="AI2094" i="10"/>
  <c r="AH2094" i="10"/>
  <c r="AG2094" i="10"/>
  <c r="AK2093" i="10"/>
  <c r="AJ2093" i="10"/>
  <c r="AI2093" i="10"/>
  <c r="AH2093" i="10"/>
  <c r="AG2093" i="10"/>
  <c r="AK2092" i="10"/>
  <c r="AJ2092" i="10"/>
  <c r="AI2092" i="10"/>
  <c r="AH2092" i="10"/>
  <c r="AG2092" i="10"/>
  <c r="AK2091" i="10"/>
  <c r="AJ2091" i="10"/>
  <c r="AI2091" i="10"/>
  <c r="AH2091" i="10"/>
  <c r="AG2091" i="10"/>
  <c r="AK2090" i="10"/>
  <c r="AJ2090" i="10"/>
  <c r="AI2090" i="10"/>
  <c r="AH2090" i="10"/>
  <c r="AG2090" i="10"/>
  <c r="AK2089" i="10"/>
  <c r="AJ2089" i="10"/>
  <c r="AI2089" i="10"/>
  <c r="AH2089" i="10"/>
  <c r="AG2089" i="10"/>
  <c r="AK2088" i="10"/>
  <c r="AJ2088" i="10"/>
  <c r="AI2088" i="10"/>
  <c r="AH2088" i="10"/>
  <c r="AG2088" i="10"/>
  <c r="AK2087" i="10"/>
  <c r="AJ2087" i="10"/>
  <c r="AI2087" i="10"/>
  <c r="AH2087" i="10"/>
  <c r="AG2087" i="10"/>
  <c r="AK2086" i="10"/>
  <c r="AJ2086" i="10"/>
  <c r="AI2086" i="10"/>
  <c r="AH2086" i="10"/>
  <c r="AG2086" i="10"/>
  <c r="AK2085" i="10"/>
  <c r="AJ2085" i="10"/>
  <c r="AI2085" i="10"/>
  <c r="AH2085" i="10"/>
  <c r="AG2085" i="10"/>
  <c r="AK2084" i="10"/>
  <c r="AJ2084" i="10"/>
  <c r="AI2084" i="10"/>
  <c r="AH2084" i="10"/>
  <c r="AG2084" i="10"/>
  <c r="AK2083" i="10"/>
  <c r="AJ2083" i="10"/>
  <c r="AI2083" i="10"/>
  <c r="AH2083" i="10"/>
  <c r="AG2083" i="10"/>
  <c r="AK2082" i="10"/>
  <c r="AJ2082" i="10"/>
  <c r="AI2082" i="10"/>
  <c r="AH2082" i="10"/>
  <c r="AG2082" i="10"/>
  <c r="AK2081" i="10"/>
  <c r="AJ2081" i="10"/>
  <c r="AI2081" i="10"/>
  <c r="AH2081" i="10"/>
  <c r="AG2081" i="10"/>
  <c r="AK2080" i="10"/>
  <c r="AJ2080" i="10"/>
  <c r="AI2080" i="10"/>
  <c r="AH2080" i="10"/>
  <c r="AG2080" i="10"/>
  <c r="AK2079" i="10"/>
  <c r="AJ2079" i="10"/>
  <c r="AI2079" i="10"/>
  <c r="AH2079" i="10"/>
  <c r="AG2079" i="10"/>
  <c r="AK2078" i="10"/>
  <c r="AJ2078" i="10"/>
  <c r="AI2078" i="10"/>
  <c r="AH2078" i="10"/>
  <c r="AG2078" i="10"/>
  <c r="AK2077" i="10"/>
  <c r="AJ2077" i="10"/>
  <c r="AI2077" i="10"/>
  <c r="AH2077" i="10"/>
  <c r="AG2077" i="10"/>
  <c r="AK2076" i="10"/>
  <c r="AJ2076" i="10"/>
  <c r="AI2076" i="10"/>
  <c r="AH2076" i="10"/>
  <c r="AG2076" i="10"/>
  <c r="AK2075" i="10"/>
  <c r="AJ2075" i="10"/>
  <c r="AI2075" i="10"/>
  <c r="AH2075" i="10"/>
  <c r="AG2075" i="10"/>
  <c r="AK2074" i="10"/>
  <c r="AJ2074" i="10"/>
  <c r="AI2074" i="10"/>
  <c r="AH2074" i="10"/>
  <c r="AG2074" i="10"/>
  <c r="AK2073" i="10"/>
  <c r="AJ2073" i="10"/>
  <c r="AI2073" i="10"/>
  <c r="AH2073" i="10"/>
  <c r="AG2073" i="10"/>
  <c r="AK2072" i="10"/>
  <c r="AJ2072" i="10"/>
  <c r="AI2072" i="10"/>
  <c r="AH2072" i="10"/>
  <c r="AG2072" i="10"/>
  <c r="AK2071" i="10"/>
  <c r="AJ2071" i="10"/>
  <c r="AI2071" i="10"/>
  <c r="AH2071" i="10"/>
  <c r="AG2071" i="10"/>
  <c r="AK2070" i="10"/>
  <c r="AJ2070" i="10"/>
  <c r="AI2070" i="10"/>
  <c r="AH2070" i="10"/>
  <c r="AG2070" i="10"/>
  <c r="AK2069" i="10"/>
  <c r="AJ2069" i="10"/>
  <c r="AI2069" i="10"/>
  <c r="AH2069" i="10"/>
  <c r="AG2069" i="10"/>
  <c r="AK2068" i="10"/>
  <c r="AJ2068" i="10"/>
  <c r="AI2068" i="10"/>
  <c r="AH2068" i="10"/>
  <c r="AG2068" i="10"/>
  <c r="AK2067" i="10"/>
  <c r="AJ2067" i="10"/>
  <c r="AI2067" i="10"/>
  <c r="AH2067" i="10"/>
  <c r="AG2067" i="10"/>
  <c r="AK2066" i="10"/>
  <c r="AJ2066" i="10"/>
  <c r="AI2066" i="10"/>
  <c r="AH2066" i="10"/>
  <c r="AG2066" i="10"/>
  <c r="AK2065" i="10"/>
  <c r="AJ2065" i="10"/>
  <c r="AI2065" i="10"/>
  <c r="AH2065" i="10"/>
  <c r="AG2065" i="10"/>
  <c r="AK2064" i="10"/>
  <c r="AJ2064" i="10"/>
  <c r="AI2064" i="10"/>
  <c r="AH2064" i="10"/>
  <c r="AG2064" i="10"/>
  <c r="AK2063" i="10"/>
  <c r="AJ2063" i="10"/>
  <c r="AI2063" i="10"/>
  <c r="AH2063" i="10"/>
  <c r="AG2063" i="10"/>
  <c r="AK2062" i="10"/>
  <c r="AJ2062" i="10"/>
  <c r="AI2062" i="10"/>
  <c r="AH2062" i="10"/>
  <c r="AG2062" i="10"/>
  <c r="AK2061" i="10"/>
  <c r="AJ2061" i="10"/>
  <c r="AI2061" i="10"/>
  <c r="AH2061" i="10"/>
  <c r="AG2061" i="10"/>
  <c r="AK2060" i="10"/>
  <c r="AJ2060" i="10"/>
  <c r="AI2060" i="10"/>
  <c r="AH2060" i="10"/>
  <c r="AG2060" i="10"/>
  <c r="AK2059" i="10"/>
  <c r="AJ2059" i="10"/>
  <c r="AI2059" i="10"/>
  <c r="AH2059" i="10"/>
  <c r="AG2059" i="10"/>
  <c r="AK2058" i="10"/>
  <c r="AJ2058" i="10"/>
  <c r="AI2058" i="10"/>
  <c r="AH2058" i="10"/>
  <c r="AG2058" i="10"/>
  <c r="AK2057" i="10"/>
  <c r="AJ2057" i="10"/>
  <c r="AI2057" i="10"/>
  <c r="AH2057" i="10"/>
  <c r="AG2057" i="10"/>
  <c r="AK2056" i="10"/>
  <c r="AJ2056" i="10"/>
  <c r="AI2056" i="10"/>
  <c r="AH2056" i="10"/>
  <c r="AG2056" i="10"/>
  <c r="AK2055" i="10"/>
  <c r="AJ2055" i="10"/>
  <c r="AI2055" i="10"/>
  <c r="AH2055" i="10"/>
  <c r="AG2055" i="10"/>
  <c r="AK2054" i="10"/>
  <c r="AJ2054" i="10"/>
  <c r="AI2054" i="10"/>
  <c r="AH2054" i="10"/>
  <c r="AG2054" i="10"/>
  <c r="AK2053" i="10"/>
  <c r="AJ2053" i="10"/>
  <c r="AI2053" i="10"/>
  <c r="AH2053" i="10"/>
  <c r="AG2053" i="10"/>
  <c r="AK2052" i="10"/>
  <c r="AJ2052" i="10"/>
  <c r="AI2052" i="10"/>
  <c r="AH2052" i="10"/>
  <c r="AG2052" i="10"/>
  <c r="AK2051" i="10"/>
  <c r="AJ2051" i="10"/>
  <c r="AI2051" i="10"/>
  <c r="AH2051" i="10"/>
  <c r="AG2051" i="10"/>
  <c r="AK2050" i="10"/>
  <c r="AJ2050" i="10"/>
  <c r="AI2050" i="10"/>
  <c r="AH2050" i="10"/>
  <c r="AG2050" i="10"/>
  <c r="AK2049" i="10"/>
  <c r="AJ2049" i="10"/>
  <c r="AI2049" i="10"/>
  <c r="AH2049" i="10"/>
  <c r="AG2049" i="10"/>
  <c r="AK2048" i="10"/>
  <c r="AJ2048" i="10"/>
  <c r="AI2048" i="10"/>
  <c r="AH2048" i="10"/>
  <c r="AG2048" i="10"/>
  <c r="AK2047" i="10"/>
  <c r="AJ2047" i="10"/>
  <c r="AI2047" i="10"/>
  <c r="AH2047" i="10"/>
  <c r="AG2047" i="10"/>
  <c r="AK2046" i="10"/>
  <c r="AJ2046" i="10"/>
  <c r="AI2046" i="10"/>
  <c r="AH2046" i="10"/>
  <c r="AG2046" i="10"/>
  <c r="AK2045" i="10"/>
  <c r="AJ2045" i="10"/>
  <c r="AI2045" i="10"/>
  <c r="AH2045" i="10"/>
  <c r="AG2045" i="10"/>
  <c r="AK2044" i="10"/>
  <c r="AJ2044" i="10"/>
  <c r="AI2044" i="10"/>
  <c r="AH2044" i="10"/>
  <c r="AG2044" i="10"/>
  <c r="AK2043" i="10"/>
  <c r="AJ2043" i="10"/>
  <c r="AI2043" i="10"/>
  <c r="AH2043" i="10"/>
  <c r="AG2043" i="10"/>
  <c r="AK2042" i="10"/>
  <c r="AJ2042" i="10"/>
  <c r="AI2042" i="10"/>
  <c r="AH2042" i="10"/>
  <c r="AG2042" i="10"/>
  <c r="AK2041" i="10"/>
  <c r="AJ2041" i="10"/>
  <c r="AI2041" i="10"/>
  <c r="AH2041" i="10"/>
  <c r="AG2041" i="10"/>
  <c r="AK2040" i="10"/>
  <c r="AJ2040" i="10"/>
  <c r="AI2040" i="10"/>
  <c r="AH2040" i="10"/>
  <c r="AG2040" i="10"/>
  <c r="AK2039" i="10"/>
  <c r="AJ2039" i="10"/>
  <c r="AI2039" i="10"/>
  <c r="AH2039" i="10"/>
  <c r="AG2039" i="10"/>
  <c r="AK2038" i="10"/>
  <c r="AJ2038" i="10"/>
  <c r="AI2038" i="10"/>
  <c r="AH2038" i="10"/>
  <c r="AG2038" i="10"/>
  <c r="AK2037" i="10"/>
  <c r="AJ2037" i="10"/>
  <c r="AI2037" i="10"/>
  <c r="AH2037" i="10"/>
  <c r="AG2037" i="10"/>
  <c r="AK2036" i="10"/>
  <c r="AJ2036" i="10"/>
  <c r="AI2036" i="10"/>
  <c r="AH2036" i="10"/>
  <c r="AG2036" i="10"/>
  <c r="AK2035" i="10"/>
  <c r="AJ2035" i="10"/>
  <c r="AI2035" i="10"/>
  <c r="AH2035" i="10"/>
  <c r="AG2035" i="10"/>
  <c r="AK2034" i="10"/>
  <c r="AJ2034" i="10"/>
  <c r="AI2034" i="10"/>
  <c r="AH2034" i="10"/>
  <c r="AG2034" i="10"/>
  <c r="AK2033" i="10"/>
  <c r="AJ2033" i="10"/>
  <c r="AI2033" i="10"/>
  <c r="AH2033" i="10"/>
  <c r="AG2033" i="10"/>
  <c r="AK2032" i="10"/>
  <c r="AJ2032" i="10"/>
  <c r="AI2032" i="10"/>
  <c r="AH2032" i="10"/>
  <c r="AG2032" i="10"/>
  <c r="AK2031" i="10"/>
  <c r="AJ2031" i="10"/>
  <c r="AI2031" i="10"/>
  <c r="AH2031" i="10"/>
  <c r="AG2031" i="10"/>
  <c r="AK2030" i="10"/>
  <c r="AJ2030" i="10"/>
  <c r="AI2030" i="10"/>
  <c r="AH2030" i="10"/>
  <c r="AG2030" i="10"/>
  <c r="AK2029" i="10"/>
  <c r="AJ2029" i="10"/>
  <c r="AI2029" i="10"/>
  <c r="AH2029" i="10"/>
  <c r="AG2029" i="10"/>
  <c r="AK2028" i="10"/>
  <c r="AJ2028" i="10"/>
  <c r="AI2028" i="10"/>
  <c r="AH2028" i="10"/>
  <c r="AG2028" i="10"/>
  <c r="AK2027" i="10"/>
  <c r="AJ2027" i="10"/>
  <c r="AI2027" i="10"/>
  <c r="AH2027" i="10"/>
  <c r="AG2027" i="10"/>
  <c r="AK2026" i="10"/>
  <c r="AJ2026" i="10"/>
  <c r="AI2026" i="10"/>
  <c r="AH2026" i="10"/>
  <c r="AG2026" i="10"/>
  <c r="AK2025" i="10"/>
  <c r="AJ2025" i="10"/>
  <c r="AI2025" i="10"/>
  <c r="AH2025" i="10"/>
  <c r="AG2025" i="10"/>
  <c r="AK2024" i="10"/>
  <c r="AJ2024" i="10"/>
  <c r="AI2024" i="10"/>
  <c r="AH2024" i="10"/>
  <c r="AG2024" i="10"/>
  <c r="AK2023" i="10"/>
  <c r="AJ2023" i="10"/>
  <c r="AI2023" i="10"/>
  <c r="AH2023" i="10"/>
  <c r="AG2023" i="10"/>
  <c r="AK2022" i="10"/>
  <c r="AJ2022" i="10"/>
  <c r="AI2022" i="10"/>
  <c r="AH2022" i="10"/>
  <c r="AG2022" i="10"/>
  <c r="AK2021" i="10"/>
  <c r="AJ2021" i="10"/>
  <c r="AI2021" i="10"/>
  <c r="AH2021" i="10"/>
  <c r="AG2021" i="10"/>
  <c r="AK2020" i="10"/>
  <c r="AJ2020" i="10"/>
  <c r="AI2020" i="10"/>
  <c r="AH2020" i="10"/>
  <c r="AG2020" i="10"/>
  <c r="AK2019" i="10"/>
  <c r="AJ2019" i="10"/>
  <c r="AI2019" i="10"/>
  <c r="AH2019" i="10"/>
  <c r="AG2019" i="10"/>
  <c r="AK2018" i="10"/>
  <c r="AJ2018" i="10"/>
  <c r="AI2018" i="10"/>
  <c r="AH2018" i="10"/>
  <c r="AG2018" i="10"/>
  <c r="AK2017" i="10"/>
  <c r="AJ2017" i="10"/>
  <c r="AI2017" i="10"/>
  <c r="AH2017" i="10"/>
  <c r="AG2017" i="10"/>
  <c r="AK2016" i="10"/>
  <c r="AJ2016" i="10"/>
  <c r="AI2016" i="10"/>
  <c r="AH2016" i="10"/>
  <c r="AG2016" i="10"/>
  <c r="AK2015" i="10"/>
  <c r="AJ2015" i="10"/>
  <c r="AI2015" i="10"/>
  <c r="AH2015" i="10"/>
  <c r="AG2015" i="10"/>
  <c r="AK2014" i="10"/>
  <c r="AJ2014" i="10"/>
  <c r="AI2014" i="10"/>
  <c r="AH2014" i="10"/>
  <c r="AG2014" i="10"/>
  <c r="AK2013" i="10"/>
  <c r="AJ2013" i="10"/>
  <c r="AI2013" i="10"/>
  <c r="AH2013" i="10"/>
  <c r="AG2013" i="10"/>
  <c r="AK2012" i="10"/>
  <c r="AJ2012" i="10"/>
  <c r="AI2012" i="10"/>
  <c r="AH2012" i="10"/>
  <c r="AG2012" i="10"/>
  <c r="AK2011" i="10"/>
  <c r="AJ2011" i="10"/>
  <c r="AI2011" i="10"/>
  <c r="AH2011" i="10"/>
  <c r="AG2011" i="10"/>
  <c r="AK2010" i="10"/>
  <c r="AJ2010" i="10"/>
  <c r="AI2010" i="10"/>
  <c r="AH2010" i="10"/>
  <c r="AG2010" i="10"/>
  <c r="AK2009" i="10"/>
  <c r="AJ2009" i="10"/>
  <c r="AI2009" i="10"/>
  <c r="AH2009" i="10"/>
  <c r="AG2009" i="10"/>
  <c r="AK2008" i="10"/>
  <c r="AJ2008" i="10"/>
  <c r="AI2008" i="10"/>
  <c r="AH2008" i="10"/>
  <c r="AG2008" i="10"/>
  <c r="AK2007" i="10"/>
  <c r="AJ2007" i="10"/>
  <c r="AI2007" i="10"/>
  <c r="AH2007" i="10"/>
  <c r="AG2007" i="10"/>
  <c r="AK2006" i="10"/>
  <c r="AJ2006" i="10"/>
  <c r="AI2006" i="10"/>
  <c r="AH2006" i="10"/>
  <c r="AG2006" i="10"/>
  <c r="AK2005" i="10"/>
  <c r="AJ2005" i="10"/>
  <c r="AI2005" i="10"/>
  <c r="AH2005" i="10"/>
  <c r="AG2005" i="10"/>
  <c r="AK2004" i="10"/>
  <c r="AJ2004" i="10"/>
  <c r="AI2004" i="10"/>
  <c r="AH2004" i="10"/>
  <c r="AG2004" i="10"/>
  <c r="AK2003" i="10"/>
  <c r="AJ2003" i="10"/>
  <c r="AI2003" i="10"/>
  <c r="AH2003" i="10"/>
  <c r="AG2003" i="10"/>
  <c r="AK2002" i="10"/>
  <c r="AJ2002" i="10"/>
  <c r="AI2002" i="10"/>
  <c r="AH2002" i="10"/>
  <c r="AG2002" i="10"/>
  <c r="AK2001" i="10"/>
  <c r="AJ2001" i="10"/>
  <c r="AI2001" i="10"/>
  <c r="AH2001" i="10"/>
  <c r="AG2001" i="10"/>
  <c r="AK2000" i="10"/>
  <c r="AJ2000" i="10"/>
  <c r="AI2000" i="10"/>
  <c r="AH2000" i="10"/>
  <c r="AG2000" i="10"/>
  <c r="AK1999" i="10"/>
  <c r="AJ1999" i="10"/>
  <c r="AI1999" i="10"/>
  <c r="AH1999" i="10"/>
  <c r="AG1999" i="10"/>
  <c r="AK1998" i="10"/>
  <c r="AJ1998" i="10"/>
  <c r="AI1998" i="10"/>
  <c r="AH1998" i="10"/>
  <c r="AG1998" i="10"/>
  <c r="AK1997" i="10"/>
  <c r="AJ1997" i="10"/>
  <c r="AI1997" i="10"/>
  <c r="AH1997" i="10"/>
  <c r="AG1997" i="10"/>
  <c r="AK1996" i="10"/>
  <c r="AJ1996" i="10"/>
  <c r="AI1996" i="10"/>
  <c r="AH1996" i="10"/>
  <c r="AG1996" i="10"/>
  <c r="AK1995" i="10"/>
  <c r="AJ1995" i="10"/>
  <c r="AI1995" i="10"/>
  <c r="AH1995" i="10"/>
  <c r="AG1995" i="10"/>
  <c r="AK1994" i="10"/>
  <c r="AJ1994" i="10"/>
  <c r="AI1994" i="10"/>
  <c r="AH1994" i="10"/>
  <c r="AG1994" i="10"/>
  <c r="AK1993" i="10"/>
  <c r="AJ1993" i="10"/>
  <c r="AI1993" i="10"/>
  <c r="AH1993" i="10"/>
  <c r="AG1993" i="10"/>
  <c r="AK1992" i="10"/>
  <c r="AJ1992" i="10"/>
  <c r="AI1992" i="10"/>
  <c r="AH1992" i="10"/>
  <c r="AG1992" i="10"/>
  <c r="AK1991" i="10"/>
  <c r="AJ1991" i="10"/>
  <c r="AI1991" i="10"/>
  <c r="AH1991" i="10"/>
  <c r="AG1991" i="10"/>
  <c r="AK1990" i="10"/>
  <c r="AJ1990" i="10"/>
  <c r="AI1990" i="10"/>
  <c r="AH1990" i="10"/>
  <c r="AG1990" i="10"/>
  <c r="AK1989" i="10"/>
  <c r="AJ1989" i="10"/>
  <c r="AI1989" i="10"/>
  <c r="AH1989" i="10"/>
  <c r="AG1989" i="10"/>
  <c r="AK1988" i="10"/>
  <c r="AJ1988" i="10"/>
  <c r="AI1988" i="10"/>
  <c r="AH1988" i="10"/>
  <c r="AG1988" i="10"/>
  <c r="AK1987" i="10"/>
  <c r="AJ1987" i="10"/>
  <c r="AI1987" i="10"/>
  <c r="AH1987" i="10"/>
  <c r="AG1987" i="10"/>
  <c r="AK1986" i="10"/>
  <c r="AJ1986" i="10"/>
  <c r="AI1986" i="10"/>
  <c r="AH1986" i="10"/>
  <c r="AG1986" i="10"/>
  <c r="AK1985" i="10"/>
  <c r="AJ1985" i="10"/>
  <c r="AI1985" i="10"/>
  <c r="AH1985" i="10"/>
  <c r="AG1985" i="10"/>
  <c r="AK1984" i="10"/>
  <c r="AJ1984" i="10"/>
  <c r="AI1984" i="10"/>
  <c r="AH1984" i="10"/>
  <c r="AG1984" i="10"/>
  <c r="AK1983" i="10"/>
  <c r="AJ1983" i="10"/>
  <c r="AI1983" i="10"/>
  <c r="AH1983" i="10"/>
  <c r="AG1983" i="10"/>
  <c r="AK1982" i="10"/>
  <c r="AJ1982" i="10"/>
  <c r="AI1982" i="10"/>
  <c r="AH1982" i="10"/>
  <c r="AG1982" i="10"/>
  <c r="AK1981" i="10"/>
  <c r="AJ1981" i="10"/>
  <c r="AI1981" i="10"/>
  <c r="AH1981" i="10"/>
  <c r="AG1981" i="10"/>
  <c r="AK1980" i="10"/>
  <c r="AJ1980" i="10"/>
  <c r="AI1980" i="10"/>
  <c r="AH1980" i="10"/>
  <c r="AG1980" i="10"/>
  <c r="AK1979" i="10"/>
  <c r="AJ1979" i="10"/>
  <c r="AI1979" i="10"/>
  <c r="AH1979" i="10"/>
  <c r="AG1979" i="10"/>
  <c r="AK1978" i="10"/>
  <c r="AJ1978" i="10"/>
  <c r="AI1978" i="10"/>
  <c r="AH1978" i="10"/>
  <c r="AG1978" i="10"/>
  <c r="AK1977" i="10"/>
  <c r="AJ1977" i="10"/>
  <c r="AI1977" i="10"/>
  <c r="AH1977" i="10"/>
  <c r="AG1977" i="10"/>
  <c r="AK1976" i="10"/>
  <c r="AJ1976" i="10"/>
  <c r="AI1976" i="10"/>
  <c r="AH1976" i="10"/>
  <c r="AG1976" i="10"/>
  <c r="AK1975" i="10"/>
  <c r="AJ1975" i="10"/>
  <c r="AI1975" i="10"/>
  <c r="AH1975" i="10"/>
  <c r="AG1975" i="10"/>
  <c r="AK1974" i="10"/>
  <c r="AJ1974" i="10"/>
  <c r="AI1974" i="10"/>
  <c r="AH1974" i="10"/>
  <c r="AG1974" i="10"/>
  <c r="AK1973" i="10"/>
  <c r="AJ1973" i="10"/>
  <c r="AI1973" i="10"/>
  <c r="AH1973" i="10"/>
  <c r="AG1973" i="10"/>
  <c r="AK1972" i="10"/>
  <c r="AJ1972" i="10"/>
  <c r="AI1972" i="10"/>
  <c r="AH1972" i="10"/>
  <c r="AG1972" i="10"/>
  <c r="AK1971" i="10"/>
  <c r="AJ1971" i="10"/>
  <c r="AI1971" i="10"/>
  <c r="AH1971" i="10"/>
  <c r="AG1971" i="10"/>
  <c r="AK1970" i="10"/>
  <c r="AJ1970" i="10"/>
  <c r="AI1970" i="10"/>
  <c r="AH1970" i="10"/>
  <c r="AG1970" i="10"/>
  <c r="AK1969" i="10"/>
  <c r="AJ1969" i="10"/>
  <c r="AI1969" i="10"/>
  <c r="AH1969" i="10"/>
  <c r="AG1969" i="10"/>
  <c r="AK1968" i="10"/>
  <c r="AJ1968" i="10"/>
  <c r="AI1968" i="10"/>
  <c r="AH1968" i="10"/>
  <c r="AG1968" i="10"/>
  <c r="AK1967" i="10"/>
  <c r="AJ1967" i="10"/>
  <c r="AI1967" i="10"/>
  <c r="AH1967" i="10"/>
  <c r="AG1967" i="10"/>
  <c r="AK1966" i="10"/>
  <c r="AJ1966" i="10"/>
  <c r="AI1966" i="10"/>
  <c r="AH1966" i="10"/>
  <c r="AG1966" i="10"/>
  <c r="AK1965" i="10"/>
  <c r="AJ1965" i="10"/>
  <c r="AI1965" i="10"/>
  <c r="AH1965" i="10"/>
  <c r="AG1965" i="10"/>
  <c r="AK1964" i="10"/>
  <c r="AJ1964" i="10"/>
  <c r="AI1964" i="10"/>
  <c r="AH1964" i="10"/>
  <c r="AG1964" i="10"/>
  <c r="AK1963" i="10"/>
  <c r="AJ1963" i="10"/>
  <c r="AI1963" i="10"/>
  <c r="AH1963" i="10"/>
  <c r="AG1963" i="10"/>
  <c r="AK1962" i="10"/>
  <c r="AJ1962" i="10"/>
  <c r="AI1962" i="10"/>
  <c r="AH1962" i="10"/>
  <c r="AG1962" i="10"/>
  <c r="AK1961" i="10"/>
  <c r="AJ1961" i="10"/>
  <c r="AI1961" i="10"/>
  <c r="AH1961" i="10"/>
  <c r="AG1961" i="10"/>
  <c r="AK1960" i="10"/>
  <c r="AJ1960" i="10"/>
  <c r="AI1960" i="10"/>
  <c r="AH1960" i="10"/>
  <c r="AG1960" i="10"/>
  <c r="AK1959" i="10"/>
  <c r="AJ1959" i="10"/>
  <c r="AI1959" i="10"/>
  <c r="AH1959" i="10"/>
  <c r="AG1959" i="10"/>
  <c r="AK1958" i="10"/>
  <c r="AJ1958" i="10"/>
  <c r="AI1958" i="10"/>
  <c r="AH1958" i="10"/>
  <c r="AG1958" i="10"/>
  <c r="AK1957" i="10"/>
  <c r="AJ1957" i="10"/>
  <c r="AI1957" i="10"/>
  <c r="AH1957" i="10"/>
  <c r="AG1957" i="10"/>
  <c r="AK1956" i="10"/>
  <c r="AJ1956" i="10"/>
  <c r="AI1956" i="10"/>
  <c r="AH1956" i="10"/>
  <c r="AG1956" i="10"/>
  <c r="AK1955" i="10"/>
  <c r="AJ1955" i="10"/>
  <c r="AI1955" i="10"/>
  <c r="AH1955" i="10"/>
  <c r="AG1955" i="10"/>
  <c r="AK1954" i="10"/>
  <c r="AJ1954" i="10"/>
  <c r="AI1954" i="10"/>
  <c r="AH1954" i="10"/>
  <c r="AG1954" i="10"/>
  <c r="AK1953" i="10"/>
  <c r="AJ1953" i="10"/>
  <c r="AI1953" i="10"/>
  <c r="AH1953" i="10"/>
  <c r="AG1953" i="10"/>
  <c r="AK1952" i="10"/>
  <c r="AJ1952" i="10"/>
  <c r="AI1952" i="10"/>
  <c r="AH1952" i="10"/>
  <c r="AG1952" i="10"/>
  <c r="AK1951" i="10"/>
  <c r="AJ1951" i="10"/>
  <c r="AI1951" i="10"/>
  <c r="AH1951" i="10"/>
  <c r="AG1951" i="10"/>
  <c r="AK1950" i="10"/>
  <c r="AJ1950" i="10"/>
  <c r="AI1950" i="10"/>
  <c r="AH1950" i="10"/>
  <c r="AG1950" i="10"/>
  <c r="AK1949" i="10"/>
  <c r="AJ1949" i="10"/>
  <c r="AI1949" i="10"/>
  <c r="AH1949" i="10"/>
  <c r="AG1949" i="10"/>
  <c r="AK1948" i="10"/>
  <c r="AJ1948" i="10"/>
  <c r="AI1948" i="10"/>
  <c r="AH1948" i="10"/>
  <c r="AG1948" i="10"/>
  <c r="AK1947" i="10"/>
  <c r="AJ1947" i="10"/>
  <c r="AI1947" i="10"/>
  <c r="AH1947" i="10"/>
  <c r="AG1947" i="10"/>
  <c r="AK1946" i="10"/>
  <c r="AJ1946" i="10"/>
  <c r="AI1946" i="10"/>
  <c r="AH1946" i="10"/>
  <c r="AG1946" i="10"/>
  <c r="AK1945" i="10"/>
  <c r="AJ1945" i="10"/>
  <c r="AI1945" i="10"/>
  <c r="AH1945" i="10"/>
  <c r="AG1945" i="10"/>
  <c r="AK1944" i="10"/>
  <c r="AJ1944" i="10"/>
  <c r="AI1944" i="10"/>
  <c r="AH1944" i="10"/>
  <c r="AG1944" i="10"/>
  <c r="AK1943" i="10"/>
  <c r="AJ1943" i="10"/>
  <c r="AI1943" i="10"/>
  <c r="AH1943" i="10"/>
  <c r="AG1943" i="10"/>
  <c r="AK1942" i="10"/>
  <c r="AJ1942" i="10"/>
  <c r="AI1942" i="10"/>
  <c r="AH1942" i="10"/>
  <c r="AG1942" i="10"/>
  <c r="AK1941" i="10"/>
  <c r="AJ1941" i="10"/>
  <c r="AI1941" i="10"/>
  <c r="AH1941" i="10"/>
  <c r="AG1941" i="10"/>
  <c r="AK1940" i="10"/>
  <c r="AJ1940" i="10"/>
  <c r="AI1940" i="10"/>
  <c r="AH1940" i="10"/>
  <c r="AG1940" i="10"/>
  <c r="AK1939" i="10"/>
  <c r="AJ1939" i="10"/>
  <c r="AI1939" i="10"/>
  <c r="AH1939" i="10"/>
  <c r="AG1939" i="10"/>
  <c r="AK1938" i="10"/>
  <c r="AJ1938" i="10"/>
  <c r="AI1938" i="10"/>
  <c r="AH1938" i="10"/>
  <c r="AG1938" i="10"/>
  <c r="AK1937" i="10"/>
  <c r="AJ1937" i="10"/>
  <c r="AI1937" i="10"/>
  <c r="AH1937" i="10"/>
  <c r="AG1937" i="10"/>
  <c r="AK1936" i="10"/>
  <c r="AJ1936" i="10"/>
  <c r="AI1936" i="10"/>
  <c r="AH1936" i="10"/>
  <c r="AG1936" i="10"/>
  <c r="AK1935" i="10"/>
  <c r="AJ1935" i="10"/>
  <c r="AI1935" i="10"/>
  <c r="AH1935" i="10"/>
  <c r="AG1935" i="10"/>
  <c r="AK1934" i="10"/>
  <c r="AJ1934" i="10"/>
  <c r="AI1934" i="10"/>
  <c r="AH1934" i="10"/>
  <c r="AG1934" i="10"/>
  <c r="AK1933" i="10"/>
  <c r="AJ1933" i="10"/>
  <c r="AI1933" i="10"/>
  <c r="AH1933" i="10"/>
  <c r="AG1933" i="10"/>
  <c r="AK1932" i="10"/>
  <c r="AJ1932" i="10"/>
  <c r="AI1932" i="10"/>
  <c r="AH1932" i="10"/>
  <c r="AG1932" i="10"/>
  <c r="AK1931" i="10"/>
  <c r="AJ1931" i="10"/>
  <c r="AI1931" i="10"/>
  <c r="AH1931" i="10"/>
  <c r="AG1931" i="10"/>
  <c r="AK1930" i="10"/>
  <c r="AJ1930" i="10"/>
  <c r="AI1930" i="10"/>
  <c r="AH1930" i="10"/>
  <c r="AG1930" i="10"/>
  <c r="AK1929" i="10"/>
  <c r="AJ1929" i="10"/>
  <c r="AI1929" i="10"/>
  <c r="AH1929" i="10"/>
  <c r="AG1929" i="10"/>
  <c r="AK1928" i="10"/>
  <c r="AJ1928" i="10"/>
  <c r="AI1928" i="10"/>
  <c r="AH1928" i="10"/>
  <c r="AG1928" i="10"/>
  <c r="AK1927" i="10"/>
  <c r="AJ1927" i="10"/>
  <c r="AI1927" i="10"/>
  <c r="AH1927" i="10"/>
  <c r="AG1927" i="10"/>
  <c r="AK1926" i="10"/>
  <c r="AJ1926" i="10"/>
  <c r="AI1926" i="10"/>
  <c r="AH1926" i="10"/>
  <c r="AG1926" i="10"/>
  <c r="AK1925" i="10"/>
  <c r="AJ1925" i="10"/>
  <c r="AI1925" i="10"/>
  <c r="AH1925" i="10"/>
  <c r="AG1925" i="10"/>
  <c r="AK1924" i="10"/>
  <c r="AJ1924" i="10"/>
  <c r="AI1924" i="10"/>
  <c r="AH1924" i="10"/>
  <c r="AG1924" i="10"/>
  <c r="AK1923" i="10"/>
  <c r="AJ1923" i="10"/>
  <c r="AI1923" i="10"/>
  <c r="AH1923" i="10"/>
  <c r="AG1923" i="10"/>
  <c r="AK1922" i="10"/>
  <c r="AJ1922" i="10"/>
  <c r="AI1922" i="10"/>
  <c r="AH1922" i="10"/>
  <c r="AG1922" i="10"/>
  <c r="AK1921" i="10"/>
  <c r="AJ1921" i="10"/>
  <c r="AI1921" i="10"/>
  <c r="AH1921" i="10"/>
  <c r="AG1921" i="10"/>
  <c r="AK1920" i="10"/>
  <c r="AJ1920" i="10"/>
  <c r="AI1920" i="10"/>
  <c r="AH1920" i="10"/>
  <c r="AG1920" i="10"/>
  <c r="AK1919" i="10"/>
  <c r="AJ1919" i="10"/>
  <c r="AI1919" i="10"/>
  <c r="AH1919" i="10"/>
  <c r="AG1919" i="10"/>
  <c r="AK1918" i="10"/>
  <c r="AJ1918" i="10"/>
  <c r="AI1918" i="10"/>
  <c r="AH1918" i="10"/>
  <c r="AG1918" i="10"/>
  <c r="AK1917" i="10"/>
  <c r="AJ1917" i="10"/>
  <c r="AI1917" i="10"/>
  <c r="AH1917" i="10"/>
  <c r="AG1917" i="10"/>
  <c r="AK1916" i="10"/>
  <c r="AJ1916" i="10"/>
  <c r="AI1916" i="10"/>
  <c r="AH1916" i="10"/>
  <c r="AG1916" i="10"/>
  <c r="AK1915" i="10"/>
  <c r="AJ1915" i="10"/>
  <c r="AI1915" i="10"/>
  <c r="AH1915" i="10"/>
  <c r="AG1915" i="10"/>
  <c r="AK1914" i="10"/>
  <c r="AJ1914" i="10"/>
  <c r="AI1914" i="10"/>
  <c r="AH1914" i="10"/>
  <c r="AG1914" i="10"/>
  <c r="AK1913" i="10"/>
  <c r="AJ1913" i="10"/>
  <c r="AI1913" i="10"/>
  <c r="AH1913" i="10"/>
  <c r="AG1913" i="10"/>
  <c r="AK1912" i="10"/>
  <c r="AJ1912" i="10"/>
  <c r="AI1912" i="10"/>
  <c r="AH1912" i="10"/>
  <c r="AG1912" i="10"/>
  <c r="AK1911" i="10"/>
  <c r="AJ1911" i="10"/>
  <c r="AI1911" i="10"/>
  <c r="AH1911" i="10"/>
  <c r="AG1911" i="10"/>
  <c r="AK1910" i="10"/>
  <c r="AJ1910" i="10"/>
  <c r="AI1910" i="10"/>
  <c r="AH1910" i="10"/>
  <c r="AG1910" i="10"/>
  <c r="AK1909" i="10"/>
  <c r="AJ1909" i="10"/>
  <c r="AI1909" i="10"/>
  <c r="AH1909" i="10"/>
  <c r="AG1909" i="10"/>
  <c r="AK1908" i="10"/>
  <c r="AJ1908" i="10"/>
  <c r="AI1908" i="10"/>
  <c r="AH1908" i="10"/>
  <c r="AG1908" i="10"/>
  <c r="AK1907" i="10"/>
  <c r="AJ1907" i="10"/>
  <c r="AI1907" i="10"/>
  <c r="AH1907" i="10"/>
  <c r="AG1907" i="10"/>
  <c r="AK1906" i="10"/>
  <c r="AJ1906" i="10"/>
  <c r="AI1906" i="10"/>
  <c r="AH1906" i="10"/>
  <c r="AG1906" i="10"/>
  <c r="AK1905" i="10"/>
  <c r="AJ1905" i="10"/>
  <c r="AI1905" i="10"/>
  <c r="AH1905" i="10"/>
  <c r="AG1905" i="10"/>
  <c r="AK1904" i="10"/>
  <c r="AJ1904" i="10"/>
  <c r="AI1904" i="10"/>
  <c r="AH1904" i="10"/>
  <c r="AG1904" i="10"/>
  <c r="AK1903" i="10"/>
  <c r="AJ1903" i="10"/>
  <c r="AI1903" i="10"/>
  <c r="AH1903" i="10"/>
  <c r="AG1903" i="10"/>
  <c r="AK1902" i="10"/>
  <c r="AJ1902" i="10"/>
  <c r="AI1902" i="10"/>
  <c r="AH1902" i="10"/>
  <c r="AG1902" i="10"/>
  <c r="AK1901" i="10"/>
  <c r="AJ1901" i="10"/>
  <c r="AI1901" i="10"/>
  <c r="AH1901" i="10"/>
  <c r="AG1901" i="10"/>
  <c r="AK1900" i="10"/>
  <c r="AJ1900" i="10"/>
  <c r="AI1900" i="10"/>
  <c r="AH1900" i="10"/>
  <c r="AG1900" i="10"/>
  <c r="AK1899" i="10"/>
  <c r="AJ1899" i="10"/>
  <c r="AI1899" i="10"/>
  <c r="AH1899" i="10"/>
  <c r="AG1899" i="10"/>
  <c r="AK1898" i="10"/>
  <c r="AJ1898" i="10"/>
  <c r="AI1898" i="10"/>
  <c r="AH1898" i="10"/>
  <c r="AG1898" i="10"/>
  <c r="AK1897" i="10"/>
  <c r="AJ1897" i="10"/>
  <c r="AI1897" i="10"/>
  <c r="AH1897" i="10"/>
  <c r="AG1897" i="10"/>
  <c r="AK1896" i="10"/>
  <c r="AJ1896" i="10"/>
  <c r="AI1896" i="10"/>
  <c r="AH1896" i="10"/>
  <c r="AG1896" i="10"/>
  <c r="AK1895" i="10"/>
  <c r="AJ1895" i="10"/>
  <c r="AI1895" i="10"/>
  <c r="AH1895" i="10"/>
  <c r="AG1895" i="10"/>
  <c r="AK1894" i="10"/>
  <c r="AJ1894" i="10"/>
  <c r="AI1894" i="10"/>
  <c r="AH1894" i="10"/>
  <c r="AG1894" i="10"/>
  <c r="AK1893" i="10"/>
  <c r="AJ1893" i="10"/>
  <c r="AI1893" i="10"/>
  <c r="AH1893" i="10"/>
  <c r="AG1893" i="10"/>
  <c r="AK1892" i="10"/>
  <c r="AJ1892" i="10"/>
  <c r="AI1892" i="10"/>
  <c r="AH1892" i="10"/>
  <c r="AG1892" i="10"/>
  <c r="AK1891" i="10"/>
  <c r="AJ1891" i="10"/>
  <c r="AI1891" i="10"/>
  <c r="AH1891" i="10"/>
  <c r="AG1891" i="10"/>
  <c r="AK1890" i="10"/>
  <c r="AJ1890" i="10"/>
  <c r="AI1890" i="10"/>
  <c r="AH1890" i="10"/>
  <c r="AG1890" i="10"/>
  <c r="AK1889" i="10"/>
  <c r="AJ1889" i="10"/>
  <c r="AI1889" i="10"/>
  <c r="AH1889" i="10"/>
  <c r="AG1889" i="10"/>
  <c r="AK1888" i="10"/>
  <c r="AJ1888" i="10"/>
  <c r="AI1888" i="10"/>
  <c r="AH1888" i="10"/>
  <c r="AG1888" i="10"/>
  <c r="AK1887" i="10"/>
  <c r="AJ1887" i="10"/>
  <c r="AI1887" i="10"/>
  <c r="AH1887" i="10"/>
  <c r="AG1887" i="10"/>
  <c r="AK1886" i="10"/>
  <c r="AJ1886" i="10"/>
  <c r="AI1886" i="10"/>
  <c r="AH1886" i="10"/>
  <c r="AG1886" i="10"/>
  <c r="AK1885" i="10"/>
  <c r="AJ1885" i="10"/>
  <c r="AI1885" i="10"/>
  <c r="AH1885" i="10"/>
  <c r="AG1885" i="10"/>
  <c r="AK1884" i="10"/>
  <c r="AJ1884" i="10"/>
  <c r="AI1884" i="10"/>
  <c r="AH1884" i="10"/>
  <c r="AG1884" i="10"/>
  <c r="AK1883" i="10"/>
  <c r="AJ1883" i="10"/>
  <c r="AI1883" i="10"/>
  <c r="AH1883" i="10"/>
  <c r="AG1883" i="10"/>
  <c r="AK1882" i="10"/>
  <c r="AJ1882" i="10"/>
  <c r="AI1882" i="10"/>
  <c r="AH1882" i="10"/>
  <c r="AG1882" i="10"/>
  <c r="AK1881" i="10"/>
  <c r="AJ1881" i="10"/>
  <c r="AI1881" i="10"/>
  <c r="AH1881" i="10"/>
  <c r="AG1881" i="10"/>
  <c r="AK1880" i="10"/>
  <c r="AJ1880" i="10"/>
  <c r="AI1880" i="10"/>
  <c r="AH1880" i="10"/>
  <c r="AG1880" i="10"/>
  <c r="AK1879" i="10"/>
  <c r="AJ1879" i="10"/>
  <c r="AI1879" i="10"/>
  <c r="AH1879" i="10"/>
  <c r="AG1879" i="10"/>
  <c r="AK1878" i="10"/>
  <c r="AJ1878" i="10"/>
  <c r="AI1878" i="10"/>
  <c r="AH1878" i="10"/>
  <c r="AG1878" i="10"/>
  <c r="AK1877" i="10"/>
  <c r="AJ1877" i="10"/>
  <c r="AI1877" i="10"/>
  <c r="AH1877" i="10"/>
  <c r="AG1877" i="10"/>
  <c r="AK1876" i="10"/>
  <c r="AJ1876" i="10"/>
  <c r="AI1876" i="10"/>
  <c r="AH1876" i="10"/>
  <c r="AG1876" i="10"/>
  <c r="AK1875" i="10"/>
  <c r="AJ1875" i="10"/>
  <c r="AI1875" i="10"/>
  <c r="AH1875" i="10"/>
  <c r="AG1875" i="10"/>
  <c r="AK1874" i="10"/>
  <c r="AJ1874" i="10"/>
  <c r="AI1874" i="10"/>
  <c r="AH1874" i="10"/>
  <c r="AG1874" i="10"/>
  <c r="AK1873" i="10"/>
  <c r="AJ1873" i="10"/>
  <c r="AI1873" i="10"/>
  <c r="AH1873" i="10"/>
  <c r="AG1873" i="10"/>
  <c r="AK1872" i="10"/>
  <c r="AJ1872" i="10"/>
  <c r="AI1872" i="10"/>
  <c r="AH1872" i="10"/>
  <c r="AG1872" i="10"/>
  <c r="AK1871" i="10"/>
  <c r="AJ1871" i="10"/>
  <c r="AI1871" i="10"/>
  <c r="AH1871" i="10"/>
  <c r="AG1871" i="10"/>
  <c r="AK1870" i="10"/>
  <c r="AJ1870" i="10"/>
  <c r="AI1870" i="10"/>
  <c r="AH1870" i="10"/>
  <c r="AG1870" i="10"/>
  <c r="AK1869" i="10"/>
  <c r="AJ1869" i="10"/>
  <c r="AI1869" i="10"/>
  <c r="AH1869" i="10"/>
  <c r="AG1869" i="10"/>
  <c r="AK1868" i="10"/>
  <c r="AJ1868" i="10"/>
  <c r="AI1868" i="10"/>
  <c r="AH1868" i="10"/>
  <c r="AG1868" i="10"/>
  <c r="AK1867" i="10"/>
  <c r="AJ1867" i="10"/>
  <c r="AI1867" i="10"/>
  <c r="AH1867" i="10"/>
  <c r="AG1867" i="10"/>
  <c r="AK1866" i="10"/>
  <c r="AJ1866" i="10"/>
  <c r="AI1866" i="10"/>
  <c r="AH1866" i="10"/>
  <c r="AG1866" i="10"/>
  <c r="AK1865" i="10"/>
  <c r="AJ1865" i="10"/>
  <c r="AI1865" i="10"/>
  <c r="AH1865" i="10"/>
  <c r="AG1865" i="10"/>
  <c r="AK1864" i="10"/>
  <c r="AJ1864" i="10"/>
  <c r="AI1864" i="10"/>
  <c r="AH1864" i="10"/>
  <c r="AG1864" i="10"/>
  <c r="AK1863" i="10"/>
  <c r="AJ1863" i="10"/>
  <c r="AI1863" i="10"/>
  <c r="AH1863" i="10"/>
  <c r="AG1863" i="10"/>
  <c r="AK1862" i="10"/>
  <c r="AJ1862" i="10"/>
  <c r="AI1862" i="10"/>
  <c r="AH1862" i="10"/>
  <c r="AG1862" i="10"/>
  <c r="AK1861" i="10"/>
  <c r="AJ1861" i="10"/>
  <c r="AI1861" i="10"/>
  <c r="AH1861" i="10"/>
  <c r="AG1861" i="10"/>
  <c r="AK1860" i="10"/>
  <c r="AJ1860" i="10"/>
  <c r="AI1860" i="10"/>
  <c r="AH1860" i="10"/>
  <c r="AG1860" i="10"/>
  <c r="AK1859" i="10"/>
  <c r="AJ1859" i="10"/>
  <c r="AI1859" i="10"/>
  <c r="AH1859" i="10"/>
  <c r="AG1859" i="10"/>
  <c r="AK1858" i="10"/>
  <c r="AJ1858" i="10"/>
  <c r="AI1858" i="10"/>
  <c r="AH1858" i="10"/>
  <c r="AG1858" i="10"/>
  <c r="AK1857" i="10"/>
  <c r="AJ1857" i="10"/>
  <c r="AI1857" i="10"/>
  <c r="AH1857" i="10"/>
  <c r="AG1857" i="10"/>
  <c r="AK1856" i="10"/>
  <c r="AJ1856" i="10"/>
  <c r="AI1856" i="10"/>
  <c r="AH1856" i="10"/>
  <c r="AG1856" i="10"/>
  <c r="AK1855" i="10"/>
  <c r="AJ1855" i="10"/>
  <c r="AI1855" i="10"/>
  <c r="AH1855" i="10"/>
  <c r="AG1855" i="10"/>
  <c r="AK1854" i="10"/>
  <c r="AJ1854" i="10"/>
  <c r="AI1854" i="10"/>
  <c r="AH1854" i="10"/>
  <c r="AG1854" i="10"/>
  <c r="AK1853" i="10"/>
  <c r="AJ1853" i="10"/>
  <c r="AI1853" i="10"/>
  <c r="AH1853" i="10"/>
  <c r="AG1853" i="10"/>
  <c r="AK1852" i="10"/>
  <c r="AJ1852" i="10"/>
  <c r="AI1852" i="10"/>
  <c r="AH1852" i="10"/>
  <c r="AG1852" i="10"/>
  <c r="AK1851" i="10"/>
  <c r="AJ1851" i="10"/>
  <c r="AI1851" i="10"/>
  <c r="AH1851" i="10"/>
  <c r="AG1851" i="10"/>
  <c r="AK1850" i="10"/>
  <c r="AJ1850" i="10"/>
  <c r="AI1850" i="10"/>
  <c r="AH1850" i="10"/>
  <c r="AG1850" i="10"/>
  <c r="AK1849" i="10"/>
  <c r="AJ1849" i="10"/>
  <c r="AI1849" i="10"/>
  <c r="AH1849" i="10"/>
  <c r="AG1849" i="10"/>
  <c r="AK1848" i="10"/>
  <c r="AJ1848" i="10"/>
  <c r="AI1848" i="10"/>
  <c r="AH1848" i="10"/>
  <c r="AG1848" i="10"/>
  <c r="AK1847" i="10"/>
  <c r="AJ1847" i="10"/>
  <c r="AI1847" i="10"/>
  <c r="AH1847" i="10"/>
  <c r="AG1847" i="10"/>
  <c r="AK1846" i="10"/>
  <c r="AJ1846" i="10"/>
  <c r="AI1846" i="10"/>
  <c r="AH1846" i="10"/>
  <c r="AG1846" i="10"/>
  <c r="AK1845" i="10"/>
  <c r="AJ1845" i="10"/>
  <c r="AI1845" i="10"/>
  <c r="AH1845" i="10"/>
  <c r="AG1845" i="10"/>
  <c r="AK1844" i="10"/>
  <c r="AJ1844" i="10"/>
  <c r="AI1844" i="10"/>
  <c r="AH1844" i="10"/>
  <c r="AG1844" i="10"/>
  <c r="AK1843" i="10"/>
  <c r="AJ1843" i="10"/>
  <c r="AI1843" i="10"/>
  <c r="AH1843" i="10"/>
  <c r="AG1843" i="10"/>
  <c r="AK1842" i="10"/>
  <c r="AJ1842" i="10"/>
  <c r="AI1842" i="10"/>
  <c r="AH1842" i="10"/>
  <c r="AG1842" i="10"/>
  <c r="AK1841" i="10"/>
  <c r="AJ1841" i="10"/>
  <c r="AI1841" i="10"/>
  <c r="AH1841" i="10"/>
  <c r="AG1841" i="10"/>
  <c r="AK1840" i="10"/>
  <c r="AJ1840" i="10"/>
  <c r="AI1840" i="10"/>
  <c r="AH1840" i="10"/>
  <c r="AG1840" i="10"/>
  <c r="AK1839" i="10"/>
  <c r="AJ1839" i="10"/>
  <c r="AI1839" i="10"/>
  <c r="AH1839" i="10"/>
  <c r="AG1839" i="10"/>
  <c r="AK1838" i="10"/>
  <c r="AJ1838" i="10"/>
  <c r="AI1838" i="10"/>
  <c r="AH1838" i="10"/>
  <c r="AG1838" i="10"/>
  <c r="AK1837" i="10"/>
  <c r="AJ1837" i="10"/>
  <c r="AI1837" i="10"/>
  <c r="AH1837" i="10"/>
  <c r="AG1837" i="10"/>
  <c r="AK1836" i="10"/>
  <c r="AJ1836" i="10"/>
  <c r="AI1836" i="10"/>
  <c r="AH1836" i="10"/>
  <c r="AG1836" i="10"/>
  <c r="AK1835" i="10"/>
  <c r="AJ1835" i="10"/>
  <c r="AI1835" i="10"/>
  <c r="AH1835" i="10"/>
  <c r="AG1835" i="10"/>
  <c r="AK1834" i="10"/>
  <c r="AJ1834" i="10"/>
  <c r="AI1834" i="10"/>
  <c r="AH1834" i="10"/>
  <c r="AG1834" i="10"/>
  <c r="AK1833" i="10"/>
  <c r="AJ1833" i="10"/>
  <c r="AI1833" i="10"/>
  <c r="AH1833" i="10"/>
  <c r="AG1833" i="10"/>
  <c r="AK1832" i="10"/>
  <c r="AJ1832" i="10"/>
  <c r="AI1832" i="10"/>
  <c r="AH1832" i="10"/>
  <c r="AG1832" i="10"/>
  <c r="AK1831" i="10"/>
  <c r="AJ1831" i="10"/>
  <c r="AI1831" i="10"/>
  <c r="AH1831" i="10"/>
  <c r="AG1831" i="10"/>
  <c r="AK1830" i="10"/>
  <c r="AJ1830" i="10"/>
  <c r="AI1830" i="10"/>
  <c r="AH1830" i="10"/>
  <c r="AG1830" i="10"/>
  <c r="AK1829" i="10"/>
  <c r="AJ1829" i="10"/>
  <c r="AI1829" i="10"/>
  <c r="AH1829" i="10"/>
  <c r="AG1829" i="10"/>
  <c r="AK1828" i="10"/>
  <c r="AJ1828" i="10"/>
  <c r="AI1828" i="10"/>
  <c r="AH1828" i="10"/>
  <c r="AG1828" i="10"/>
  <c r="AK1827" i="10"/>
  <c r="AJ1827" i="10"/>
  <c r="AI1827" i="10"/>
  <c r="AH1827" i="10"/>
  <c r="AG1827" i="10"/>
  <c r="AK1826" i="10"/>
  <c r="AJ1826" i="10"/>
  <c r="AI1826" i="10"/>
  <c r="AH1826" i="10"/>
  <c r="AG1826" i="10"/>
  <c r="AK1825" i="10"/>
  <c r="AJ1825" i="10"/>
  <c r="AI1825" i="10"/>
  <c r="AH1825" i="10"/>
  <c r="AG1825" i="10"/>
  <c r="AK1824" i="10"/>
  <c r="AJ1824" i="10"/>
  <c r="AI1824" i="10"/>
  <c r="AH1824" i="10"/>
  <c r="AG1824" i="10"/>
  <c r="AK1823" i="10"/>
  <c r="AJ1823" i="10"/>
  <c r="AI1823" i="10"/>
  <c r="AH1823" i="10"/>
  <c r="AG1823" i="10"/>
  <c r="AK1822" i="10"/>
  <c r="AJ1822" i="10"/>
  <c r="AI1822" i="10"/>
  <c r="AH1822" i="10"/>
  <c r="AG1822" i="10"/>
  <c r="AK1821" i="10"/>
  <c r="AJ1821" i="10"/>
  <c r="AI1821" i="10"/>
  <c r="AH1821" i="10"/>
  <c r="AG1821" i="10"/>
  <c r="AK1820" i="10"/>
  <c r="AJ1820" i="10"/>
  <c r="AI1820" i="10"/>
  <c r="AH1820" i="10"/>
  <c r="AG1820" i="10"/>
  <c r="AK1819" i="10"/>
  <c r="AJ1819" i="10"/>
  <c r="AI1819" i="10"/>
  <c r="AH1819" i="10"/>
  <c r="AG1819" i="10"/>
  <c r="AK1818" i="10"/>
  <c r="AJ1818" i="10"/>
  <c r="AI1818" i="10"/>
  <c r="AH1818" i="10"/>
  <c r="AG1818" i="10"/>
  <c r="AK1817" i="10"/>
  <c r="AJ1817" i="10"/>
  <c r="AI1817" i="10"/>
  <c r="AH1817" i="10"/>
  <c r="AG1817" i="10"/>
  <c r="AK1816" i="10"/>
  <c r="AJ1816" i="10"/>
  <c r="AI1816" i="10"/>
  <c r="AH1816" i="10"/>
  <c r="AG1816" i="10"/>
  <c r="AK1815" i="10"/>
  <c r="AJ1815" i="10"/>
  <c r="AI1815" i="10"/>
  <c r="AH1815" i="10"/>
  <c r="AG1815" i="10"/>
  <c r="AK1814" i="10"/>
  <c r="AJ1814" i="10"/>
  <c r="AI1814" i="10"/>
  <c r="AH1814" i="10"/>
  <c r="AG1814" i="10"/>
  <c r="AK1813" i="10"/>
  <c r="AJ1813" i="10"/>
  <c r="AI1813" i="10"/>
  <c r="AH1813" i="10"/>
  <c r="AG1813" i="10"/>
  <c r="AK1812" i="10"/>
  <c r="AJ1812" i="10"/>
  <c r="AI1812" i="10"/>
  <c r="AH1812" i="10"/>
  <c r="AG1812" i="10"/>
  <c r="AK1811" i="10"/>
  <c r="AJ1811" i="10"/>
  <c r="AI1811" i="10"/>
  <c r="AH1811" i="10"/>
  <c r="AG1811" i="10"/>
  <c r="AK1810" i="10"/>
  <c r="AJ1810" i="10"/>
  <c r="AI1810" i="10"/>
  <c r="AH1810" i="10"/>
  <c r="AG1810" i="10"/>
  <c r="AK1809" i="10"/>
  <c r="AJ1809" i="10"/>
  <c r="AI1809" i="10"/>
  <c r="AH1809" i="10"/>
  <c r="AG1809" i="10"/>
  <c r="AK1808" i="10"/>
  <c r="AJ1808" i="10"/>
  <c r="AI1808" i="10"/>
  <c r="AH1808" i="10"/>
  <c r="AG1808" i="10"/>
  <c r="AK1807" i="10"/>
  <c r="AJ1807" i="10"/>
  <c r="AI1807" i="10"/>
  <c r="AH1807" i="10"/>
  <c r="AG1807" i="10"/>
  <c r="AK1806" i="10"/>
  <c r="AJ1806" i="10"/>
  <c r="AI1806" i="10"/>
  <c r="AH1806" i="10"/>
  <c r="AG1806" i="10"/>
  <c r="AK1805" i="10"/>
  <c r="AJ1805" i="10"/>
  <c r="AI1805" i="10"/>
  <c r="AH1805" i="10"/>
  <c r="AG1805" i="10"/>
  <c r="AK1804" i="10"/>
  <c r="AJ1804" i="10"/>
  <c r="AI1804" i="10"/>
  <c r="AH1804" i="10"/>
  <c r="AG1804" i="10"/>
  <c r="AK1803" i="10"/>
  <c r="AJ1803" i="10"/>
  <c r="AI1803" i="10"/>
  <c r="AH1803" i="10"/>
  <c r="AG1803" i="10"/>
  <c r="AK1802" i="10"/>
  <c r="AJ1802" i="10"/>
  <c r="AI1802" i="10"/>
  <c r="AH1802" i="10"/>
  <c r="AG1802" i="10"/>
  <c r="AK1801" i="10"/>
  <c r="AJ1801" i="10"/>
  <c r="AI1801" i="10"/>
  <c r="AH1801" i="10"/>
  <c r="AG1801" i="10"/>
  <c r="AK1800" i="10"/>
  <c r="AJ1800" i="10"/>
  <c r="AI1800" i="10"/>
  <c r="AH1800" i="10"/>
  <c r="AG1800" i="10"/>
  <c r="AK1799" i="10"/>
  <c r="AJ1799" i="10"/>
  <c r="AI1799" i="10"/>
  <c r="AH1799" i="10"/>
  <c r="AG1799" i="10"/>
  <c r="AK1798" i="10"/>
  <c r="AJ1798" i="10"/>
  <c r="AI1798" i="10"/>
  <c r="AH1798" i="10"/>
  <c r="AG1798" i="10"/>
  <c r="AK1797" i="10"/>
  <c r="AJ1797" i="10"/>
  <c r="AI1797" i="10"/>
  <c r="AH1797" i="10"/>
  <c r="AG1797" i="10"/>
  <c r="AK1796" i="10"/>
  <c r="AJ1796" i="10"/>
  <c r="AI1796" i="10"/>
  <c r="AH1796" i="10"/>
  <c r="AG1796" i="10"/>
  <c r="AK1795" i="10"/>
  <c r="AJ1795" i="10"/>
  <c r="AI1795" i="10"/>
  <c r="AH1795" i="10"/>
  <c r="AG1795" i="10"/>
  <c r="AK1794" i="10"/>
  <c r="AJ1794" i="10"/>
  <c r="AI1794" i="10"/>
  <c r="AH1794" i="10"/>
  <c r="AG1794" i="10"/>
  <c r="AK1793" i="10"/>
  <c r="AJ1793" i="10"/>
  <c r="AI1793" i="10"/>
  <c r="AH1793" i="10"/>
  <c r="AG1793" i="10"/>
  <c r="AK1792" i="10"/>
  <c r="AJ1792" i="10"/>
  <c r="AI1792" i="10"/>
  <c r="AH1792" i="10"/>
  <c r="AG1792" i="10"/>
  <c r="AK1791" i="10"/>
  <c r="AJ1791" i="10"/>
  <c r="AI1791" i="10"/>
  <c r="AH1791" i="10"/>
  <c r="AG1791" i="10"/>
  <c r="AK1790" i="10"/>
  <c r="AJ1790" i="10"/>
  <c r="AI1790" i="10"/>
  <c r="AH1790" i="10"/>
  <c r="AG1790" i="10"/>
  <c r="AK1789" i="10"/>
  <c r="AJ1789" i="10"/>
  <c r="AI1789" i="10"/>
  <c r="AH1789" i="10"/>
  <c r="AG1789" i="10"/>
  <c r="AK1788" i="10"/>
  <c r="AJ1788" i="10"/>
  <c r="AI1788" i="10"/>
  <c r="AH1788" i="10"/>
  <c r="AG1788" i="10"/>
  <c r="AK1787" i="10"/>
  <c r="AJ1787" i="10"/>
  <c r="AI1787" i="10"/>
  <c r="AH1787" i="10"/>
  <c r="AG1787" i="10"/>
  <c r="AK1786" i="10"/>
  <c r="AJ1786" i="10"/>
  <c r="AI1786" i="10"/>
  <c r="AH1786" i="10"/>
  <c r="AG1786" i="10"/>
  <c r="AK1785" i="10"/>
  <c r="AJ1785" i="10"/>
  <c r="AI1785" i="10"/>
  <c r="AH1785" i="10"/>
  <c r="AG1785" i="10"/>
  <c r="AK1784" i="10"/>
  <c r="AJ1784" i="10"/>
  <c r="AI1784" i="10"/>
  <c r="AH1784" i="10"/>
  <c r="AG1784" i="10"/>
  <c r="AK1783" i="10"/>
  <c r="AJ1783" i="10"/>
  <c r="AI1783" i="10"/>
  <c r="AH1783" i="10"/>
  <c r="AG1783" i="10"/>
  <c r="AK1782" i="10"/>
  <c r="AJ1782" i="10"/>
  <c r="AI1782" i="10"/>
  <c r="AH1782" i="10"/>
  <c r="AG1782" i="10"/>
  <c r="AK1781" i="10"/>
  <c r="AJ1781" i="10"/>
  <c r="AI1781" i="10"/>
  <c r="AH1781" i="10"/>
  <c r="AG1781" i="10"/>
  <c r="AK1780" i="10"/>
  <c r="AJ1780" i="10"/>
  <c r="AI1780" i="10"/>
  <c r="AH1780" i="10"/>
  <c r="AG1780" i="10"/>
  <c r="AK1779" i="10"/>
  <c r="AJ1779" i="10"/>
  <c r="AI1779" i="10"/>
  <c r="AH1779" i="10"/>
  <c r="AG1779" i="10"/>
  <c r="AK1778" i="10"/>
  <c r="AJ1778" i="10"/>
  <c r="AI1778" i="10"/>
  <c r="AH1778" i="10"/>
  <c r="AG1778" i="10"/>
  <c r="AK1777" i="10"/>
  <c r="AJ1777" i="10"/>
  <c r="AI1777" i="10"/>
  <c r="AH1777" i="10"/>
  <c r="AG1777" i="10"/>
  <c r="AK1776" i="10"/>
  <c r="AJ1776" i="10"/>
  <c r="AI1776" i="10"/>
  <c r="AH1776" i="10"/>
  <c r="AG1776" i="10"/>
  <c r="AK1775" i="10"/>
  <c r="AJ1775" i="10"/>
  <c r="AI1775" i="10"/>
  <c r="AH1775" i="10"/>
  <c r="AG1775" i="10"/>
  <c r="AK1774" i="10"/>
  <c r="AJ1774" i="10"/>
  <c r="AI1774" i="10"/>
  <c r="AH1774" i="10"/>
  <c r="AG1774" i="10"/>
  <c r="AK1773" i="10"/>
  <c r="AJ1773" i="10"/>
  <c r="AI1773" i="10"/>
  <c r="AH1773" i="10"/>
  <c r="AG1773" i="10"/>
  <c r="AK1772" i="10"/>
  <c r="AJ1772" i="10"/>
  <c r="AI1772" i="10"/>
  <c r="AH1772" i="10"/>
  <c r="AG1772" i="10"/>
  <c r="AK1771" i="10"/>
  <c r="AJ1771" i="10"/>
  <c r="AI1771" i="10"/>
  <c r="AH1771" i="10"/>
  <c r="AG1771" i="10"/>
  <c r="AK1770" i="10"/>
  <c r="AJ1770" i="10"/>
  <c r="AI1770" i="10"/>
  <c r="AH1770" i="10"/>
  <c r="AG1770" i="10"/>
  <c r="AK1769" i="10"/>
  <c r="AJ1769" i="10"/>
  <c r="AI1769" i="10"/>
  <c r="AH1769" i="10"/>
  <c r="AG1769" i="10"/>
  <c r="AK1768" i="10"/>
  <c r="AJ1768" i="10"/>
  <c r="AI1768" i="10"/>
  <c r="AH1768" i="10"/>
  <c r="AG1768" i="10"/>
  <c r="AK1767" i="10"/>
  <c r="AJ1767" i="10"/>
  <c r="AI1767" i="10"/>
  <c r="AH1767" i="10"/>
  <c r="AG1767" i="10"/>
  <c r="AK1766" i="10"/>
  <c r="AJ1766" i="10"/>
  <c r="AI1766" i="10"/>
  <c r="AH1766" i="10"/>
  <c r="AG1766" i="10"/>
  <c r="AK1765" i="10"/>
  <c r="AJ1765" i="10"/>
  <c r="AI1765" i="10"/>
  <c r="AH1765" i="10"/>
  <c r="AG1765" i="10"/>
  <c r="AK1764" i="10"/>
  <c r="AJ1764" i="10"/>
  <c r="AI1764" i="10"/>
  <c r="AH1764" i="10"/>
  <c r="AG1764" i="10"/>
  <c r="AK1763" i="10"/>
  <c r="AJ1763" i="10"/>
  <c r="AI1763" i="10"/>
  <c r="AH1763" i="10"/>
  <c r="AG1763" i="10"/>
  <c r="AK1762" i="10"/>
  <c r="AJ1762" i="10"/>
  <c r="AI1762" i="10"/>
  <c r="AH1762" i="10"/>
  <c r="AG1762" i="10"/>
  <c r="AK1761" i="10"/>
  <c r="AJ1761" i="10"/>
  <c r="AI1761" i="10"/>
  <c r="AH1761" i="10"/>
  <c r="AG1761" i="10"/>
  <c r="AK1760" i="10"/>
  <c r="AJ1760" i="10"/>
  <c r="AI1760" i="10"/>
  <c r="AH1760" i="10"/>
  <c r="AG1760" i="10"/>
  <c r="AK1759" i="10"/>
  <c r="AJ1759" i="10"/>
  <c r="AI1759" i="10"/>
  <c r="AH1759" i="10"/>
  <c r="AG1759" i="10"/>
  <c r="AK1758" i="10"/>
  <c r="AJ1758" i="10"/>
  <c r="AI1758" i="10"/>
  <c r="AH1758" i="10"/>
  <c r="AG1758" i="10"/>
  <c r="AK1757" i="10"/>
  <c r="AJ1757" i="10"/>
  <c r="AI1757" i="10"/>
  <c r="AH1757" i="10"/>
  <c r="AG1757" i="10"/>
  <c r="AK1756" i="10"/>
  <c r="AJ1756" i="10"/>
  <c r="AI1756" i="10"/>
  <c r="AH1756" i="10"/>
  <c r="AG1756" i="10"/>
  <c r="AK1755" i="10"/>
  <c r="AJ1755" i="10"/>
  <c r="AI1755" i="10"/>
  <c r="AH1755" i="10"/>
  <c r="AG1755" i="10"/>
  <c r="AK1754" i="10"/>
  <c r="AJ1754" i="10"/>
  <c r="AI1754" i="10"/>
  <c r="AH1754" i="10"/>
  <c r="AG1754" i="10"/>
  <c r="AK1753" i="10"/>
  <c r="AJ1753" i="10"/>
  <c r="AI1753" i="10"/>
  <c r="AH1753" i="10"/>
  <c r="AG1753" i="10"/>
  <c r="AK1752" i="10"/>
  <c r="AJ1752" i="10"/>
  <c r="AI1752" i="10"/>
  <c r="AH1752" i="10"/>
  <c r="AG1752" i="10"/>
  <c r="AK1751" i="10"/>
  <c r="AJ1751" i="10"/>
  <c r="AI1751" i="10"/>
  <c r="AH1751" i="10"/>
  <c r="AG1751" i="10"/>
  <c r="AK1750" i="10"/>
  <c r="AJ1750" i="10"/>
  <c r="AI1750" i="10"/>
  <c r="AH1750" i="10"/>
  <c r="AG1750" i="10"/>
  <c r="AK1749" i="10"/>
  <c r="AJ1749" i="10"/>
  <c r="AI1749" i="10"/>
  <c r="AH1749" i="10"/>
  <c r="AG1749" i="10"/>
  <c r="AK1748" i="10"/>
  <c r="AJ1748" i="10"/>
  <c r="AI1748" i="10"/>
  <c r="AH1748" i="10"/>
  <c r="AG1748" i="10"/>
  <c r="AK1747" i="10"/>
  <c r="AJ1747" i="10"/>
  <c r="AI1747" i="10"/>
  <c r="AH1747" i="10"/>
  <c r="AG1747" i="10"/>
  <c r="AK1746" i="10"/>
  <c r="AJ1746" i="10"/>
  <c r="AI1746" i="10"/>
  <c r="AH1746" i="10"/>
  <c r="AG1746" i="10"/>
  <c r="AK1745" i="10"/>
  <c r="AJ1745" i="10"/>
  <c r="AI1745" i="10"/>
  <c r="AH1745" i="10"/>
  <c r="AG1745" i="10"/>
  <c r="AK1744" i="10"/>
  <c r="AJ1744" i="10"/>
  <c r="AI1744" i="10"/>
  <c r="AH1744" i="10"/>
  <c r="AG1744" i="10"/>
  <c r="AK1743" i="10"/>
  <c r="AJ1743" i="10"/>
  <c r="AI1743" i="10"/>
  <c r="AH1743" i="10"/>
  <c r="AG1743" i="10"/>
  <c r="AK1742" i="10"/>
  <c r="AJ1742" i="10"/>
  <c r="AI1742" i="10"/>
  <c r="AH1742" i="10"/>
  <c r="AG1742" i="10"/>
  <c r="AK1741" i="10"/>
  <c r="AJ1741" i="10"/>
  <c r="AI1741" i="10"/>
  <c r="AH1741" i="10"/>
  <c r="AG1741" i="10"/>
  <c r="AK1740" i="10"/>
  <c r="AJ1740" i="10"/>
  <c r="AI1740" i="10"/>
  <c r="AH1740" i="10"/>
  <c r="AG1740" i="10"/>
  <c r="AK1739" i="10"/>
  <c r="AJ1739" i="10"/>
  <c r="AI1739" i="10"/>
  <c r="AH1739" i="10"/>
  <c r="AG1739" i="10"/>
  <c r="AK1738" i="10"/>
  <c r="AJ1738" i="10"/>
  <c r="AI1738" i="10"/>
  <c r="AH1738" i="10"/>
  <c r="AG1738" i="10"/>
  <c r="AK1737" i="10"/>
  <c r="AJ1737" i="10"/>
  <c r="AI1737" i="10"/>
  <c r="AH1737" i="10"/>
  <c r="AG1737" i="10"/>
  <c r="AK1736" i="10"/>
  <c r="AJ1736" i="10"/>
  <c r="AI1736" i="10"/>
  <c r="AH1736" i="10"/>
  <c r="AG1736" i="10"/>
  <c r="AK1735" i="10"/>
  <c r="AJ1735" i="10"/>
  <c r="AI1735" i="10"/>
  <c r="AH1735" i="10"/>
  <c r="AG1735" i="10"/>
  <c r="AK1734" i="10"/>
  <c r="AJ1734" i="10"/>
  <c r="AI1734" i="10"/>
  <c r="AH1734" i="10"/>
  <c r="AG1734" i="10"/>
  <c r="AK1733" i="10"/>
  <c r="AJ1733" i="10"/>
  <c r="AI1733" i="10"/>
  <c r="AH1733" i="10"/>
  <c r="AG1733" i="10"/>
  <c r="AK1732" i="10"/>
  <c r="AJ1732" i="10"/>
  <c r="AI1732" i="10"/>
  <c r="AH1732" i="10"/>
  <c r="AG1732" i="10"/>
  <c r="AK1731" i="10"/>
  <c r="AJ1731" i="10"/>
  <c r="AI1731" i="10"/>
  <c r="AH1731" i="10"/>
  <c r="AG1731" i="10"/>
  <c r="AK1730" i="10"/>
  <c r="AJ1730" i="10"/>
  <c r="AI1730" i="10"/>
  <c r="AH1730" i="10"/>
  <c r="AG1730" i="10"/>
  <c r="AK1729" i="10"/>
  <c r="AJ1729" i="10"/>
  <c r="AI1729" i="10"/>
  <c r="AH1729" i="10"/>
  <c r="AG1729" i="10"/>
  <c r="AK1728" i="10"/>
  <c r="AJ1728" i="10"/>
  <c r="AI1728" i="10"/>
  <c r="AH1728" i="10"/>
  <c r="AG1728" i="10"/>
  <c r="AK1727" i="10"/>
  <c r="AJ1727" i="10"/>
  <c r="AI1727" i="10"/>
  <c r="AH1727" i="10"/>
  <c r="AG1727" i="10"/>
  <c r="AK1726" i="10"/>
  <c r="AJ1726" i="10"/>
  <c r="AI1726" i="10"/>
  <c r="AH1726" i="10"/>
  <c r="AG1726" i="10"/>
  <c r="AK1725" i="10"/>
  <c r="AJ1725" i="10"/>
  <c r="AI1725" i="10"/>
  <c r="AH1725" i="10"/>
  <c r="AG1725" i="10"/>
  <c r="AK1724" i="10"/>
  <c r="AJ1724" i="10"/>
  <c r="AI1724" i="10"/>
  <c r="AH1724" i="10"/>
  <c r="AG1724" i="10"/>
  <c r="AK1723" i="10"/>
  <c r="AJ1723" i="10"/>
  <c r="AI1723" i="10"/>
  <c r="AH1723" i="10"/>
  <c r="AG1723" i="10"/>
  <c r="AK1722" i="10"/>
  <c r="AJ1722" i="10"/>
  <c r="AI1722" i="10"/>
  <c r="AH1722" i="10"/>
  <c r="AG1722" i="10"/>
  <c r="AK1721" i="10"/>
  <c r="AJ1721" i="10"/>
  <c r="AI1721" i="10"/>
  <c r="AH1721" i="10"/>
  <c r="AG1721" i="10"/>
  <c r="AK1720" i="10"/>
  <c r="AJ1720" i="10"/>
  <c r="AI1720" i="10"/>
  <c r="AH1720" i="10"/>
  <c r="AG1720" i="10"/>
  <c r="AK1719" i="10"/>
  <c r="AJ1719" i="10"/>
  <c r="AI1719" i="10"/>
  <c r="AH1719" i="10"/>
  <c r="AG1719" i="10"/>
  <c r="AK1718" i="10"/>
  <c r="AJ1718" i="10"/>
  <c r="AI1718" i="10"/>
  <c r="AH1718" i="10"/>
  <c r="AG1718" i="10"/>
  <c r="AK1717" i="10"/>
  <c r="AJ1717" i="10"/>
  <c r="AI1717" i="10"/>
  <c r="AH1717" i="10"/>
  <c r="AG1717" i="10"/>
  <c r="AK1716" i="10"/>
  <c r="AJ1716" i="10"/>
  <c r="AI1716" i="10"/>
  <c r="AH1716" i="10"/>
  <c r="AG1716" i="10"/>
  <c r="AK1715" i="10"/>
  <c r="AJ1715" i="10"/>
  <c r="AI1715" i="10"/>
  <c r="AH1715" i="10"/>
  <c r="AG1715" i="10"/>
  <c r="AK1714" i="10"/>
  <c r="AJ1714" i="10"/>
  <c r="AI1714" i="10"/>
  <c r="AH1714" i="10"/>
  <c r="AG1714" i="10"/>
  <c r="AK1713" i="10"/>
  <c r="AJ1713" i="10"/>
  <c r="AI1713" i="10"/>
  <c r="AH1713" i="10"/>
  <c r="AG1713" i="10"/>
  <c r="AK1712" i="10"/>
  <c r="AJ1712" i="10"/>
  <c r="AI1712" i="10"/>
  <c r="AH1712" i="10"/>
  <c r="AG1712" i="10"/>
  <c r="AK1711" i="10"/>
  <c r="AJ1711" i="10"/>
  <c r="AI1711" i="10"/>
  <c r="AH1711" i="10"/>
  <c r="AG1711" i="10"/>
  <c r="AK1710" i="10"/>
  <c r="AJ1710" i="10"/>
  <c r="AI1710" i="10"/>
  <c r="AH1710" i="10"/>
  <c r="AG1710" i="10"/>
  <c r="AK1709" i="10"/>
  <c r="AJ1709" i="10"/>
  <c r="AI1709" i="10"/>
  <c r="AH1709" i="10"/>
  <c r="AG1709" i="10"/>
  <c r="AK1708" i="10"/>
  <c r="AJ1708" i="10"/>
  <c r="AI1708" i="10"/>
  <c r="AH1708" i="10"/>
  <c r="AG1708" i="10"/>
  <c r="AK1707" i="10"/>
  <c r="AJ1707" i="10"/>
  <c r="AI1707" i="10"/>
  <c r="AH1707" i="10"/>
  <c r="AG1707" i="10"/>
  <c r="AK1706" i="10"/>
  <c r="AJ1706" i="10"/>
  <c r="AI1706" i="10"/>
  <c r="AH1706" i="10"/>
  <c r="AG1706" i="10"/>
  <c r="AK1705" i="10"/>
  <c r="AJ1705" i="10"/>
  <c r="AI1705" i="10"/>
  <c r="AH1705" i="10"/>
  <c r="AG1705" i="10"/>
  <c r="AK1704" i="10"/>
  <c r="AJ1704" i="10"/>
  <c r="AI1704" i="10"/>
  <c r="AH1704" i="10"/>
  <c r="AG1704" i="10"/>
  <c r="AK1703" i="10"/>
  <c r="AJ1703" i="10"/>
  <c r="AI1703" i="10"/>
  <c r="AH1703" i="10"/>
  <c r="AG1703" i="10"/>
  <c r="AK1702" i="10"/>
  <c r="AJ1702" i="10"/>
  <c r="AI1702" i="10"/>
  <c r="AH1702" i="10"/>
  <c r="AG1702" i="10"/>
  <c r="AK1701" i="10"/>
  <c r="AJ1701" i="10"/>
  <c r="AI1701" i="10"/>
  <c r="AH1701" i="10"/>
  <c r="AG1701" i="10"/>
  <c r="AK1700" i="10"/>
  <c r="AJ1700" i="10"/>
  <c r="AI1700" i="10"/>
  <c r="AH1700" i="10"/>
  <c r="AG1700" i="10"/>
  <c r="AK1699" i="10"/>
  <c r="AJ1699" i="10"/>
  <c r="AI1699" i="10"/>
  <c r="AH1699" i="10"/>
  <c r="AG1699" i="10"/>
  <c r="AK1698" i="10"/>
  <c r="AJ1698" i="10"/>
  <c r="AI1698" i="10"/>
  <c r="AH1698" i="10"/>
  <c r="AG1698" i="10"/>
  <c r="AK1697" i="10"/>
  <c r="AJ1697" i="10"/>
  <c r="AI1697" i="10"/>
  <c r="AH1697" i="10"/>
  <c r="AG1697" i="10"/>
  <c r="AK1696" i="10"/>
  <c r="AJ1696" i="10"/>
  <c r="AI1696" i="10"/>
  <c r="AH1696" i="10"/>
  <c r="AG1696" i="10"/>
  <c r="AK1695" i="10"/>
  <c r="AJ1695" i="10"/>
  <c r="AI1695" i="10"/>
  <c r="AH1695" i="10"/>
  <c r="AG1695" i="10"/>
  <c r="AK1694" i="10"/>
  <c r="AJ1694" i="10"/>
  <c r="AI1694" i="10"/>
  <c r="AH1694" i="10"/>
  <c r="AG1694" i="10"/>
  <c r="AK1693" i="10"/>
  <c r="AJ1693" i="10"/>
  <c r="AI1693" i="10"/>
  <c r="AH1693" i="10"/>
  <c r="AG1693" i="10"/>
  <c r="AK1692" i="10"/>
  <c r="AJ1692" i="10"/>
  <c r="AI1692" i="10"/>
  <c r="AH1692" i="10"/>
  <c r="AG1692" i="10"/>
  <c r="AK1691" i="10"/>
  <c r="AJ1691" i="10"/>
  <c r="AI1691" i="10"/>
  <c r="AH1691" i="10"/>
  <c r="AG1691" i="10"/>
  <c r="AK1690" i="10"/>
  <c r="AJ1690" i="10"/>
  <c r="AI1690" i="10"/>
  <c r="AH1690" i="10"/>
  <c r="AG1690" i="10"/>
  <c r="AK1689" i="10"/>
  <c r="AJ1689" i="10"/>
  <c r="AI1689" i="10"/>
  <c r="AH1689" i="10"/>
  <c r="AG1689" i="10"/>
  <c r="AK1688" i="10"/>
  <c r="AJ1688" i="10"/>
  <c r="AI1688" i="10"/>
  <c r="AH1688" i="10"/>
  <c r="AG1688" i="10"/>
  <c r="AK1687" i="10"/>
  <c r="AJ1687" i="10"/>
  <c r="AI1687" i="10"/>
  <c r="AH1687" i="10"/>
  <c r="AG1687" i="10"/>
  <c r="AK1686" i="10"/>
  <c r="AJ1686" i="10"/>
  <c r="AI1686" i="10"/>
  <c r="AH1686" i="10"/>
  <c r="AG1686" i="10"/>
  <c r="AK1685" i="10"/>
  <c r="AJ1685" i="10"/>
  <c r="AI1685" i="10"/>
  <c r="AH1685" i="10"/>
  <c r="AG1685" i="10"/>
  <c r="AK1684" i="10"/>
  <c r="AJ1684" i="10"/>
  <c r="AI1684" i="10"/>
  <c r="AH1684" i="10"/>
  <c r="AG1684" i="10"/>
  <c r="AK1683" i="10"/>
  <c r="AJ1683" i="10"/>
  <c r="AI1683" i="10"/>
  <c r="AH1683" i="10"/>
  <c r="AG1683" i="10"/>
  <c r="AK1682" i="10"/>
  <c r="AJ1682" i="10"/>
  <c r="AI1682" i="10"/>
  <c r="AH1682" i="10"/>
  <c r="AG1682" i="10"/>
  <c r="AK1681" i="10"/>
  <c r="AJ1681" i="10"/>
  <c r="AI1681" i="10"/>
  <c r="AH1681" i="10"/>
  <c r="AG1681" i="10"/>
  <c r="AK1680" i="10"/>
  <c r="AJ1680" i="10"/>
  <c r="AI1680" i="10"/>
  <c r="AH1680" i="10"/>
  <c r="AG1680" i="10"/>
  <c r="AK1679" i="10"/>
  <c r="AJ1679" i="10"/>
  <c r="AI1679" i="10"/>
  <c r="AH1679" i="10"/>
  <c r="AG1679" i="10"/>
  <c r="AK1678" i="10"/>
  <c r="AJ1678" i="10"/>
  <c r="AI1678" i="10"/>
  <c r="AH1678" i="10"/>
  <c r="AG1678" i="10"/>
  <c r="AK1677" i="10"/>
  <c r="AJ1677" i="10"/>
  <c r="AI1677" i="10"/>
  <c r="AH1677" i="10"/>
  <c r="AG1677" i="10"/>
  <c r="AK1676" i="10"/>
  <c r="AJ1676" i="10"/>
  <c r="AI1676" i="10"/>
  <c r="AH1676" i="10"/>
  <c r="AG1676" i="10"/>
  <c r="AK1675" i="10"/>
  <c r="AJ1675" i="10"/>
  <c r="AI1675" i="10"/>
  <c r="AH1675" i="10"/>
  <c r="AG1675" i="10"/>
  <c r="AK1674" i="10"/>
  <c r="AJ1674" i="10"/>
  <c r="AI1674" i="10"/>
  <c r="AH1674" i="10"/>
  <c r="AG1674" i="10"/>
  <c r="AK1673" i="10"/>
  <c r="AJ1673" i="10"/>
  <c r="AI1673" i="10"/>
  <c r="AH1673" i="10"/>
  <c r="AG1673" i="10"/>
  <c r="AK1672" i="10"/>
  <c r="AJ1672" i="10"/>
  <c r="AI1672" i="10"/>
  <c r="AH1672" i="10"/>
  <c r="AG1672" i="10"/>
  <c r="AK1671" i="10"/>
  <c r="AJ1671" i="10"/>
  <c r="AI1671" i="10"/>
  <c r="AH1671" i="10"/>
  <c r="AG1671" i="10"/>
  <c r="AK1670" i="10"/>
  <c r="AJ1670" i="10"/>
  <c r="AI1670" i="10"/>
  <c r="AH1670" i="10"/>
  <c r="AG1670" i="10"/>
  <c r="AK1669" i="10"/>
  <c r="AJ1669" i="10"/>
  <c r="AI1669" i="10"/>
  <c r="AH1669" i="10"/>
  <c r="AG1669" i="10"/>
  <c r="AK1668" i="10"/>
  <c r="AJ1668" i="10"/>
  <c r="AI1668" i="10"/>
  <c r="AH1668" i="10"/>
  <c r="AG1668" i="10"/>
  <c r="AK1667" i="10"/>
  <c r="AJ1667" i="10"/>
  <c r="AI1667" i="10"/>
  <c r="AH1667" i="10"/>
  <c r="AG1667" i="10"/>
  <c r="AK1666" i="10"/>
  <c r="AJ1666" i="10"/>
  <c r="AI1666" i="10"/>
  <c r="AH1666" i="10"/>
  <c r="AG1666" i="10"/>
  <c r="AK1665" i="10"/>
  <c r="AJ1665" i="10"/>
  <c r="AI1665" i="10"/>
  <c r="AH1665" i="10"/>
  <c r="AG1665" i="10"/>
  <c r="AK1664" i="10"/>
  <c r="AJ1664" i="10"/>
  <c r="AI1664" i="10"/>
  <c r="AH1664" i="10"/>
  <c r="AG1664" i="10"/>
  <c r="AK1663" i="10"/>
  <c r="AJ1663" i="10"/>
  <c r="AI1663" i="10"/>
  <c r="AH1663" i="10"/>
  <c r="AG1663" i="10"/>
  <c r="AK1662" i="10"/>
  <c r="AJ1662" i="10"/>
  <c r="AI1662" i="10"/>
  <c r="AH1662" i="10"/>
  <c r="AG1662" i="10"/>
  <c r="AK1661" i="10"/>
  <c r="AJ1661" i="10"/>
  <c r="AI1661" i="10"/>
  <c r="AH1661" i="10"/>
  <c r="AG1661" i="10"/>
  <c r="AK1660" i="10"/>
  <c r="AJ1660" i="10"/>
  <c r="AI1660" i="10"/>
  <c r="AH1660" i="10"/>
  <c r="AG1660" i="10"/>
  <c r="AK1659" i="10"/>
  <c r="AJ1659" i="10"/>
  <c r="AI1659" i="10"/>
  <c r="AH1659" i="10"/>
  <c r="AG1659" i="10"/>
  <c r="AK1658" i="10"/>
  <c r="AJ1658" i="10"/>
  <c r="AI1658" i="10"/>
  <c r="AH1658" i="10"/>
  <c r="AG1658" i="10"/>
  <c r="AK1657" i="10"/>
  <c r="AJ1657" i="10"/>
  <c r="AI1657" i="10"/>
  <c r="AH1657" i="10"/>
  <c r="AG1657" i="10"/>
  <c r="AK1656" i="10"/>
  <c r="AJ1656" i="10"/>
  <c r="AI1656" i="10"/>
  <c r="AH1656" i="10"/>
  <c r="AG1656" i="10"/>
  <c r="AK1655" i="10"/>
  <c r="AJ1655" i="10"/>
  <c r="AI1655" i="10"/>
  <c r="AH1655" i="10"/>
  <c r="AG1655" i="10"/>
  <c r="AK1654" i="10"/>
  <c r="AJ1654" i="10"/>
  <c r="AI1654" i="10"/>
  <c r="AH1654" i="10"/>
  <c r="AG1654" i="10"/>
  <c r="AK1653" i="10"/>
  <c r="AJ1653" i="10"/>
  <c r="AI1653" i="10"/>
  <c r="AH1653" i="10"/>
  <c r="AG1653" i="10"/>
  <c r="AK1652" i="10"/>
  <c r="AJ1652" i="10"/>
  <c r="AI1652" i="10"/>
  <c r="AH1652" i="10"/>
  <c r="AG1652" i="10"/>
  <c r="AK1651" i="10"/>
  <c r="AJ1651" i="10"/>
  <c r="AI1651" i="10"/>
  <c r="AH1651" i="10"/>
  <c r="AG1651" i="10"/>
  <c r="AK1650" i="10"/>
  <c r="AJ1650" i="10"/>
  <c r="AI1650" i="10"/>
  <c r="AH1650" i="10"/>
  <c r="AG1650" i="10"/>
  <c r="AK1649" i="10"/>
  <c r="AJ1649" i="10"/>
  <c r="AI1649" i="10"/>
  <c r="AH1649" i="10"/>
  <c r="AG1649" i="10"/>
  <c r="AK1648" i="10"/>
  <c r="AJ1648" i="10"/>
  <c r="AI1648" i="10"/>
  <c r="AH1648" i="10"/>
  <c r="AG1648" i="10"/>
  <c r="AK1647" i="10"/>
  <c r="AJ1647" i="10"/>
  <c r="AI1647" i="10"/>
  <c r="AH1647" i="10"/>
  <c r="AG1647" i="10"/>
  <c r="AK1646" i="10"/>
  <c r="AJ1646" i="10"/>
  <c r="AI1646" i="10"/>
  <c r="AH1646" i="10"/>
  <c r="AG1646" i="10"/>
  <c r="AK1645" i="10"/>
  <c r="AJ1645" i="10"/>
  <c r="AI1645" i="10"/>
  <c r="AH1645" i="10"/>
  <c r="AG1645" i="10"/>
  <c r="AK1644" i="10"/>
  <c r="AJ1644" i="10"/>
  <c r="AI1644" i="10"/>
  <c r="AH1644" i="10"/>
  <c r="AG1644" i="10"/>
  <c r="AK1643" i="10"/>
  <c r="AJ1643" i="10"/>
  <c r="AI1643" i="10"/>
  <c r="AH1643" i="10"/>
  <c r="AG1643" i="10"/>
  <c r="AK1642" i="10"/>
  <c r="AJ1642" i="10"/>
  <c r="AI1642" i="10"/>
  <c r="AH1642" i="10"/>
  <c r="AG1642" i="10"/>
  <c r="AK1641" i="10"/>
  <c r="AJ1641" i="10"/>
  <c r="AI1641" i="10"/>
  <c r="AH1641" i="10"/>
  <c r="AG1641" i="10"/>
  <c r="AK1640" i="10"/>
  <c r="AJ1640" i="10"/>
  <c r="AI1640" i="10"/>
  <c r="AH1640" i="10"/>
  <c r="AG1640" i="10"/>
  <c r="AK1639" i="10"/>
  <c r="AJ1639" i="10"/>
  <c r="AI1639" i="10"/>
  <c r="AH1639" i="10"/>
  <c r="AG1639" i="10"/>
  <c r="AK1638" i="10"/>
  <c r="AJ1638" i="10"/>
  <c r="AI1638" i="10"/>
  <c r="AH1638" i="10"/>
  <c r="AG1638" i="10"/>
  <c r="AK1637" i="10"/>
  <c r="AJ1637" i="10"/>
  <c r="AI1637" i="10"/>
  <c r="AH1637" i="10"/>
  <c r="AG1637" i="10"/>
  <c r="AK1636" i="10"/>
  <c r="AJ1636" i="10"/>
  <c r="AI1636" i="10"/>
  <c r="AH1636" i="10"/>
  <c r="AG1636" i="10"/>
  <c r="AK1635" i="10"/>
  <c r="AJ1635" i="10"/>
  <c r="AI1635" i="10"/>
  <c r="AH1635" i="10"/>
  <c r="AG1635" i="10"/>
  <c r="AK1634" i="10"/>
  <c r="AJ1634" i="10"/>
  <c r="AI1634" i="10"/>
  <c r="AH1634" i="10"/>
  <c r="AG1634" i="10"/>
  <c r="AK1633" i="10"/>
  <c r="AJ1633" i="10"/>
  <c r="AI1633" i="10"/>
  <c r="AH1633" i="10"/>
  <c r="AG1633" i="10"/>
  <c r="AK1632" i="10"/>
  <c r="AJ1632" i="10"/>
  <c r="AI1632" i="10"/>
  <c r="AH1632" i="10"/>
  <c r="AG1632" i="10"/>
  <c r="AK1631" i="10"/>
  <c r="AJ1631" i="10"/>
  <c r="AI1631" i="10"/>
  <c r="AH1631" i="10"/>
  <c r="AG1631" i="10"/>
  <c r="AK1630" i="10"/>
  <c r="AJ1630" i="10"/>
  <c r="AI1630" i="10"/>
  <c r="AH1630" i="10"/>
  <c r="AG1630" i="10"/>
  <c r="AK1629" i="10"/>
  <c r="AJ1629" i="10"/>
  <c r="AI1629" i="10"/>
  <c r="AH1629" i="10"/>
  <c r="AG1629" i="10"/>
  <c r="AK1628" i="10"/>
  <c r="AJ1628" i="10"/>
  <c r="AI1628" i="10"/>
  <c r="AH1628" i="10"/>
  <c r="AG1628" i="10"/>
  <c r="AK1627" i="10"/>
  <c r="AJ1627" i="10"/>
  <c r="AI1627" i="10"/>
  <c r="AH1627" i="10"/>
  <c r="AG1627" i="10"/>
  <c r="AK1626" i="10"/>
  <c r="AJ1626" i="10"/>
  <c r="AI1626" i="10"/>
  <c r="AH1626" i="10"/>
  <c r="AG1626" i="10"/>
  <c r="AK1625" i="10"/>
  <c r="AJ1625" i="10"/>
  <c r="AI1625" i="10"/>
  <c r="AH1625" i="10"/>
  <c r="AG1625" i="10"/>
  <c r="AK1624" i="10"/>
  <c r="AJ1624" i="10"/>
  <c r="AI1624" i="10"/>
  <c r="AH1624" i="10"/>
  <c r="AG1624" i="10"/>
  <c r="AK1623" i="10"/>
  <c r="AJ1623" i="10"/>
  <c r="AI1623" i="10"/>
  <c r="AH1623" i="10"/>
  <c r="AG1623" i="10"/>
  <c r="AK1622" i="10"/>
  <c r="AJ1622" i="10"/>
  <c r="AI1622" i="10"/>
  <c r="AH1622" i="10"/>
  <c r="AG1622" i="10"/>
  <c r="AK1621" i="10"/>
  <c r="AJ1621" i="10"/>
  <c r="AI1621" i="10"/>
  <c r="AH1621" i="10"/>
  <c r="AG1621" i="10"/>
  <c r="AK1620" i="10"/>
  <c r="AJ1620" i="10"/>
  <c r="AI1620" i="10"/>
  <c r="AH1620" i="10"/>
  <c r="AG1620" i="10"/>
  <c r="AK1619" i="10"/>
  <c r="AJ1619" i="10"/>
  <c r="AI1619" i="10"/>
  <c r="AH1619" i="10"/>
  <c r="AG1619" i="10"/>
  <c r="AK1618" i="10"/>
  <c r="AJ1618" i="10"/>
  <c r="AI1618" i="10"/>
  <c r="AH1618" i="10"/>
  <c r="AG1618" i="10"/>
  <c r="AK1617" i="10"/>
  <c r="AJ1617" i="10"/>
  <c r="AI1617" i="10"/>
  <c r="AH1617" i="10"/>
  <c r="AG1617" i="10"/>
  <c r="AK1616" i="10"/>
  <c r="AJ1616" i="10"/>
  <c r="AI1616" i="10"/>
  <c r="AH1616" i="10"/>
  <c r="AG1616" i="10"/>
  <c r="AK1615" i="10"/>
  <c r="AJ1615" i="10"/>
  <c r="AI1615" i="10"/>
  <c r="AH1615" i="10"/>
  <c r="AG1615" i="10"/>
  <c r="AK1614" i="10"/>
  <c r="AJ1614" i="10"/>
  <c r="AI1614" i="10"/>
  <c r="AH1614" i="10"/>
  <c r="AG1614" i="10"/>
  <c r="AK1613" i="10"/>
  <c r="AJ1613" i="10"/>
  <c r="AI1613" i="10"/>
  <c r="AH1613" i="10"/>
  <c r="AG1613" i="10"/>
  <c r="AK1612" i="10"/>
  <c r="AJ1612" i="10"/>
  <c r="AI1612" i="10"/>
  <c r="AH1612" i="10"/>
  <c r="AG1612" i="10"/>
  <c r="AK1611" i="10"/>
  <c r="AJ1611" i="10"/>
  <c r="AI1611" i="10"/>
  <c r="AH1611" i="10"/>
  <c r="AG1611" i="10"/>
  <c r="AK1610" i="10"/>
  <c r="AJ1610" i="10"/>
  <c r="AI1610" i="10"/>
  <c r="AH1610" i="10"/>
  <c r="AG1610" i="10"/>
  <c r="AK1609" i="10"/>
  <c r="AJ1609" i="10"/>
  <c r="AI1609" i="10"/>
  <c r="AH1609" i="10"/>
  <c r="AG1609" i="10"/>
  <c r="AK1608" i="10"/>
  <c r="AJ1608" i="10"/>
  <c r="AI1608" i="10"/>
  <c r="AH1608" i="10"/>
  <c r="AG1608" i="10"/>
  <c r="AK1607" i="10"/>
  <c r="AJ1607" i="10"/>
  <c r="AI1607" i="10"/>
  <c r="AH1607" i="10"/>
  <c r="AG1607" i="10"/>
  <c r="AK1606" i="10"/>
  <c r="AJ1606" i="10"/>
  <c r="AI1606" i="10"/>
  <c r="AH1606" i="10"/>
  <c r="AG1606" i="10"/>
  <c r="AK1605" i="10"/>
  <c r="AJ1605" i="10"/>
  <c r="AI1605" i="10"/>
  <c r="AH1605" i="10"/>
  <c r="AG1605" i="10"/>
  <c r="AK1604" i="10"/>
  <c r="AJ1604" i="10"/>
  <c r="AI1604" i="10"/>
  <c r="AH1604" i="10"/>
  <c r="AG1604" i="10"/>
  <c r="AK1603" i="10"/>
  <c r="AJ1603" i="10"/>
  <c r="AI1603" i="10"/>
  <c r="AH1603" i="10"/>
  <c r="AG1603" i="10"/>
  <c r="AK1602" i="10"/>
  <c r="AJ1602" i="10"/>
  <c r="AI1602" i="10"/>
  <c r="AH1602" i="10"/>
  <c r="AG1602" i="10"/>
  <c r="AK1601" i="10"/>
  <c r="AJ1601" i="10"/>
  <c r="AI1601" i="10"/>
  <c r="AH1601" i="10"/>
  <c r="AG1601" i="10"/>
  <c r="AK1600" i="10"/>
  <c r="AJ1600" i="10"/>
  <c r="AI1600" i="10"/>
  <c r="AH1600" i="10"/>
  <c r="AG1600" i="10"/>
  <c r="AK1599" i="10"/>
  <c r="AJ1599" i="10"/>
  <c r="AI1599" i="10"/>
  <c r="AH1599" i="10"/>
  <c r="AG1599" i="10"/>
  <c r="AK1598" i="10"/>
  <c r="AJ1598" i="10"/>
  <c r="AI1598" i="10"/>
  <c r="AH1598" i="10"/>
  <c r="AG1598" i="10"/>
  <c r="AK1597" i="10"/>
  <c r="AJ1597" i="10"/>
  <c r="AI1597" i="10"/>
  <c r="AH1597" i="10"/>
  <c r="AG1597" i="10"/>
  <c r="AK1596" i="10"/>
  <c r="AJ1596" i="10"/>
  <c r="AI1596" i="10"/>
  <c r="AH1596" i="10"/>
  <c r="AG1596" i="10"/>
  <c r="AK1595" i="10"/>
  <c r="AJ1595" i="10"/>
  <c r="AI1595" i="10"/>
  <c r="AH1595" i="10"/>
  <c r="AG1595" i="10"/>
  <c r="AK1594" i="10"/>
  <c r="AJ1594" i="10"/>
  <c r="AI1594" i="10"/>
  <c r="AH1594" i="10"/>
  <c r="AG1594" i="10"/>
  <c r="AK1593" i="10"/>
  <c r="AJ1593" i="10"/>
  <c r="AI1593" i="10"/>
  <c r="AH1593" i="10"/>
  <c r="AG1593" i="10"/>
  <c r="AK1592" i="10"/>
  <c r="AJ1592" i="10"/>
  <c r="AI1592" i="10"/>
  <c r="AH1592" i="10"/>
  <c r="AG1592" i="10"/>
  <c r="AK1591" i="10"/>
  <c r="AJ1591" i="10"/>
  <c r="AI1591" i="10"/>
  <c r="AH1591" i="10"/>
  <c r="AG1591" i="10"/>
  <c r="AK1590" i="10"/>
  <c r="AJ1590" i="10"/>
  <c r="AI1590" i="10"/>
  <c r="AH1590" i="10"/>
  <c r="AG1590" i="10"/>
  <c r="AK1589" i="10"/>
  <c r="AJ1589" i="10"/>
  <c r="AI1589" i="10"/>
  <c r="AH1589" i="10"/>
  <c r="AG1589" i="10"/>
  <c r="AK1588" i="10"/>
  <c r="AJ1588" i="10"/>
  <c r="AI1588" i="10"/>
  <c r="AH1588" i="10"/>
  <c r="AG1588" i="10"/>
  <c r="AK1587" i="10"/>
  <c r="AJ1587" i="10"/>
  <c r="AI1587" i="10"/>
  <c r="AH1587" i="10"/>
  <c r="AG1587" i="10"/>
  <c r="AK1586" i="10"/>
  <c r="AJ1586" i="10"/>
  <c r="AI1586" i="10"/>
  <c r="AH1586" i="10"/>
  <c r="AG1586" i="10"/>
  <c r="AK1585" i="10"/>
  <c r="AJ1585" i="10"/>
  <c r="AI1585" i="10"/>
  <c r="AH1585" i="10"/>
  <c r="AG1585" i="10"/>
  <c r="AK1584" i="10"/>
  <c r="AJ1584" i="10"/>
  <c r="AI1584" i="10"/>
  <c r="AH1584" i="10"/>
  <c r="AG1584" i="10"/>
  <c r="AK1583" i="10"/>
  <c r="AJ1583" i="10"/>
  <c r="AI1583" i="10"/>
  <c r="AH1583" i="10"/>
  <c r="AG1583" i="10"/>
  <c r="AK1582" i="10"/>
  <c r="AJ1582" i="10"/>
  <c r="AI1582" i="10"/>
  <c r="AH1582" i="10"/>
  <c r="AG1582" i="10"/>
  <c r="AK1581" i="10"/>
  <c r="AJ1581" i="10"/>
  <c r="AI1581" i="10"/>
  <c r="AH1581" i="10"/>
  <c r="AG1581" i="10"/>
  <c r="AK1580" i="10"/>
  <c r="AJ1580" i="10"/>
  <c r="AI1580" i="10"/>
  <c r="AH1580" i="10"/>
  <c r="AG1580" i="10"/>
  <c r="AK1579" i="10"/>
  <c r="AJ1579" i="10"/>
  <c r="AI1579" i="10"/>
  <c r="AH1579" i="10"/>
  <c r="AG1579" i="10"/>
  <c r="AK1578" i="10"/>
  <c r="AJ1578" i="10"/>
  <c r="AI1578" i="10"/>
  <c r="AH1578" i="10"/>
  <c r="AG1578" i="10"/>
  <c r="AK1577" i="10"/>
  <c r="AJ1577" i="10"/>
  <c r="AI1577" i="10"/>
  <c r="AH1577" i="10"/>
  <c r="AG1577" i="10"/>
  <c r="AK1576" i="10"/>
  <c r="AJ1576" i="10"/>
  <c r="AI1576" i="10"/>
  <c r="AH1576" i="10"/>
  <c r="AG1576" i="10"/>
  <c r="AK1575" i="10"/>
  <c r="AJ1575" i="10"/>
  <c r="AI1575" i="10"/>
  <c r="AH1575" i="10"/>
  <c r="AG1575" i="10"/>
  <c r="AK1574" i="10"/>
  <c r="AJ1574" i="10"/>
  <c r="AI1574" i="10"/>
  <c r="AH1574" i="10"/>
  <c r="AG1574" i="10"/>
  <c r="AK1573" i="10"/>
  <c r="AJ1573" i="10"/>
  <c r="AI1573" i="10"/>
  <c r="AH1573" i="10"/>
  <c r="AG1573" i="10"/>
  <c r="AK1572" i="10"/>
  <c r="AJ1572" i="10"/>
  <c r="AI1572" i="10"/>
  <c r="AH1572" i="10"/>
  <c r="AG1572" i="10"/>
  <c r="AK1571" i="10"/>
  <c r="AJ1571" i="10"/>
  <c r="AI1571" i="10"/>
  <c r="AH1571" i="10"/>
  <c r="AG1571" i="10"/>
  <c r="AK1570" i="10"/>
  <c r="AJ1570" i="10"/>
  <c r="AI1570" i="10"/>
  <c r="AH1570" i="10"/>
  <c r="AG1570" i="10"/>
  <c r="AK1569" i="10"/>
  <c r="AJ1569" i="10"/>
  <c r="AI1569" i="10"/>
  <c r="AH1569" i="10"/>
  <c r="AG1569" i="10"/>
  <c r="AK1568" i="10"/>
  <c r="AJ1568" i="10"/>
  <c r="AI1568" i="10"/>
  <c r="AH1568" i="10"/>
  <c r="AG1568" i="10"/>
  <c r="AK1567" i="10"/>
  <c r="AJ1567" i="10"/>
  <c r="AI1567" i="10"/>
  <c r="AH1567" i="10"/>
  <c r="AG1567" i="10"/>
  <c r="AK1566" i="10"/>
  <c r="AJ1566" i="10"/>
  <c r="AI1566" i="10"/>
  <c r="AH1566" i="10"/>
  <c r="AG1566" i="10"/>
  <c r="AK1565" i="10"/>
  <c r="AJ1565" i="10"/>
  <c r="AI1565" i="10"/>
  <c r="AH1565" i="10"/>
  <c r="AG1565" i="10"/>
  <c r="AK1564" i="10"/>
  <c r="AJ1564" i="10"/>
  <c r="AI1564" i="10"/>
  <c r="AH1564" i="10"/>
  <c r="AG1564" i="10"/>
  <c r="AK1563" i="10"/>
  <c r="AJ1563" i="10"/>
  <c r="AI1563" i="10"/>
  <c r="AH1563" i="10"/>
  <c r="AG1563" i="10"/>
  <c r="AK1562" i="10"/>
  <c r="AJ1562" i="10"/>
  <c r="AI1562" i="10"/>
  <c r="AH1562" i="10"/>
  <c r="AG1562" i="10"/>
  <c r="AK1561" i="10"/>
  <c r="AJ1561" i="10"/>
  <c r="AI1561" i="10"/>
  <c r="AH1561" i="10"/>
  <c r="AG1561" i="10"/>
  <c r="AK1560" i="10"/>
  <c r="AJ1560" i="10"/>
  <c r="AI1560" i="10"/>
  <c r="AH1560" i="10"/>
  <c r="AG1560" i="10"/>
  <c r="AK1559" i="10"/>
  <c r="AJ1559" i="10"/>
  <c r="AI1559" i="10"/>
  <c r="AH1559" i="10"/>
  <c r="AG1559" i="10"/>
  <c r="AK1558" i="10"/>
  <c r="AJ1558" i="10"/>
  <c r="AI1558" i="10"/>
  <c r="AH1558" i="10"/>
  <c r="AG1558" i="10"/>
  <c r="AK1557" i="10"/>
  <c r="AJ1557" i="10"/>
  <c r="AI1557" i="10"/>
  <c r="AH1557" i="10"/>
  <c r="AG1557" i="10"/>
  <c r="AK1556" i="10"/>
  <c r="AJ1556" i="10"/>
  <c r="AI1556" i="10"/>
  <c r="AH1556" i="10"/>
  <c r="AG1556" i="10"/>
  <c r="AK1555" i="10"/>
  <c r="AJ1555" i="10"/>
  <c r="AI1555" i="10"/>
  <c r="AH1555" i="10"/>
  <c r="AG1555" i="10"/>
  <c r="AK1554" i="10"/>
  <c r="AJ1554" i="10"/>
  <c r="AI1554" i="10"/>
  <c r="AH1554" i="10"/>
  <c r="AG1554" i="10"/>
  <c r="AK1553" i="10"/>
  <c r="AJ1553" i="10"/>
  <c r="AI1553" i="10"/>
  <c r="AH1553" i="10"/>
  <c r="AG1553" i="10"/>
  <c r="AK1552" i="10"/>
  <c r="AJ1552" i="10"/>
  <c r="AI1552" i="10"/>
  <c r="AH1552" i="10"/>
  <c r="AG1552" i="10"/>
  <c r="AK1551" i="10"/>
  <c r="AJ1551" i="10"/>
  <c r="AI1551" i="10"/>
  <c r="AH1551" i="10"/>
  <c r="AG1551" i="10"/>
  <c r="AK1550" i="10"/>
  <c r="AJ1550" i="10"/>
  <c r="AI1550" i="10"/>
  <c r="AH1550" i="10"/>
  <c r="AG1550" i="10"/>
  <c r="AK1549" i="10"/>
  <c r="AJ1549" i="10"/>
  <c r="AI1549" i="10"/>
  <c r="AH1549" i="10"/>
  <c r="AG1549" i="10"/>
  <c r="AK1548" i="10"/>
  <c r="AJ1548" i="10"/>
  <c r="AI1548" i="10"/>
  <c r="AH1548" i="10"/>
  <c r="AG1548" i="10"/>
  <c r="AK1547" i="10"/>
  <c r="AJ1547" i="10"/>
  <c r="AI1547" i="10"/>
  <c r="AH1547" i="10"/>
  <c r="AG1547" i="10"/>
  <c r="AK1546" i="10"/>
  <c r="AJ1546" i="10"/>
  <c r="AI1546" i="10"/>
  <c r="AH1546" i="10"/>
  <c r="AG1546" i="10"/>
  <c r="AK1545" i="10"/>
  <c r="AJ1545" i="10"/>
  <c r="AI1545" i="10"/>
  <c r="AH1545" i="10"/>
  <c r="AG1545" i="10"/>
  <c r="AK1544" i="10"/>
  <c r="AJ1544" i="10"/>
  <c r="AI1544" i="10"/>
  <c r="AH1544" i="10"/>
  <c r="AG1544" i="10"/>
  <c r="AK1543" i="10"/>
  <c r="AJ1543" i="10"/>
  <c r="AI1543" i="10"/>
  <c r="AH1543" i="10"/>
  <c r="AG1543" i="10"/>
  <c r="AK1542" i="10"/>
  <c r="AJ1542" i="10"/>
  <c r="AI1542" i="10"/>
  <c r="AH1542" i="10"/>
  <c r="AG1542" i="10"/>
  <c r="AK1541" i="10"/>
  <c r="AJ1541" i="10"/>
  <c r="AI1541" i="10"/>
  <c r="AH1541" i="10"/>
  <c r="AG1541" i="10"/>
  <c r="AK1540" i="10"/>
  <c r="AJ1540" i="10"/>
  <c r="AI1540" i="10"/>
  <c r="AH1540" i="10"/>
  <c r="AG1540" i="10"/>
  <c r="AK1539" i="10"/>
  <c r="AJ1539" i="10"/>
  <c r="AI1539" i="10"/>
  <c r="AH1539" i="10"/>
  <c r="AG1539" i="10"/>
  <c r="AK1538" i="10"/>
  <c r="AJ1538" i="10"/>
  <c r="AI1538" i="10"/>
  <c r="AH1538" i="10"/>
  <c r="AG1538" i="10"/>
  <c r="AK1537" i="10"/>
  <c r="AJ1537" i="10"/>
  <c r="AI1537" i="10"/>
  <c r="AH1537" i="10"/>
  <c r="AG1537" i="10"/>
  <c r="AK1536" i="10"/>
  <c r="AJ1536" i="10"/>
  <c r="AI1536" i="10"/>
  <c r="AH1536" i="10"/>
  <c r="AG1536" i="10"/>
  <c r="AK1535" i="10"/>
  <c r="AJ1535" i="10"/>
  <c r="AI1535" i="10"/>
  <c r="AH1535" i="10"/>
  <c r="AG1535" i="10"/>
  <c r="AK1534" i="10"/>
  <c r="AJ1534" i="10"/>
  <c r="AI1534" i="10"/>
  <c r="AH1534" i="10"/>
  <c r="AG1534" i="10"/>
  <c r="AK1533" i="10"/>
  <c r="AJ1533" i="10"/>
  <c r="AI1533" i="10"/>
  <c r="AH1533" i="10"/>
  <c r="AG1533" i="10"/>
  <c r="AK1532" i="10"/>
  <c r="AJ1532" i="10"/>
  <c r="AI1532" i="10"/>
  <c r="AH1532" i="10"/>
  <c r="AG1532" i="10"/>
  <c r="AK1531" i="10"/>
  <c r="AJ1531" i="10"/>
  <c r="AI1531" i="10"/>
  <c r="AH1531" i="10"/>
  <c r="AG1531" i="10"/>
  <c r="AK1530" i="10"/>
  <c r="AJ1530" i="10"/>
  <c r="AI1530" i="10"/>
  <c r="AH1530" i="10"/>
  <c r="AG1530" i="10"/>
  <c r="AK1529" i="10"/>
  <c r="AJ1529" i="10"/>
  <c r="AI1529" i="10"/>
  <c r="AH1529" i="10"/>
  <c r="AG1529" i="10"/>
  <c r="AK1528" i="10"/>
  <c r="AJ1528" i="10"/>
  <c r="AI1528" i="10"/>
  <c r="AH1528" i="10"/>
  <c r="AG1528" i="10"/>
  <c r="AK1527" i="10"/>
  <c r="AJ1527" i="10"/>
  <c r="AI1527" i="10"/>
  <c r="AH1527" i="10"/>
  <c r="AG1527" i="10"/>
  <c r="AK1526" i="10"/>
  <c r="AJ1526" i="10"/>
  <c r="AI1526" i="10"/>
  <c r="AH1526" i="10"/>
  <c r="AG1526" i="10"/>
  <c r="AK1525" i="10"/>
  <c r="AJ1525" i="10"/>
  <c r="AI1525" i="10"/>
  <c r="AH1525" i="10"/>
  <c r="AG1525" i="10"/>
  <c r="AK1524" i="10"/>
  <c r="AJ1524" i="10"/>
  <c r="AI1524" i="10"/>
  <c r="AH1524" i="10"/>
  <c r="AG1524" i="10"/>
  <c r="AK1523" i="10"/>
  <c r="AJ1523" i="10"/>
  <c r="AI1523" i="10"/>
  <c r="AH1523" i="10"/>
  <c r="AG1523" i="10"/>
  <c r="AK1522" i="10"/>
  <c r="AJ1522" i="10"/>
  <c r="AI1522" i="10"/>
  <c r="AH1522" i="10"/>
  <c r="AG1522" i="10"/>
  <c r="AK1521" i="10"/>
  <c r="AJ1521" i="10"/>
  <c r="AI1521" i="10"/>
  <c r="AH1521" i="10"/>
  <c r="AG1521" i="10"/>
  <c r="AK1520" i="10"/>
  <c r="AJ1520" i="10"/>
  <c r="AI1520" i="10"/>
  <c r="AH1520" i="10"/>
  <c r="AG1520" i="10"/>
  <c r="AK1519" i="10"/>
  <c r="AJ1519" i="10"/>
  <c r="AI1519" i="10"/>
  <c r="AH1519" i="10"/>
  <c r="AG1519" i="10"/>
  <c r="AK1518" i="10"/>
  <c r="AJ1518" i="10"/>
  <c r="AI1518" i="10"/>
  <c r="AH1518" i="10"/>
  <c r="AG1518" i="10"/>
  <c r="AK1517" i="10"/>
  <c r="AJ1517" i="10"/>
  <c r="AI1517" i="10"/>
  <c r="AH1517" i="10"/>
  <c r="AG1517" i="10"/>
  <c r="AK1516" i="10"/>
  <c r="AJ1516" i="10"/>
  <c r="AI1516" i="10"/>
  <c r="AH1516" i="10"/>
  <c r="AG1516" i="10"/>
  <c r="AK1515" i="10"/>
  <c r="AJ1515" i="10"/>
  <c r="AI1515" i="10"/>
  <c r="AH1515" i="10"/>
  <c r="AG1515" i="10"/>
  <c r="AK1514" i="10"/>
  <c r="AJ1514" i="10"/>
  <c r="AI1514" i="10"/>
  <c r="AH1514" i="10"/>
  <c r="AG1514" i="10"/>
  <c r="AK1513" i="10"/>
  <c r="AJ1513" i="10"/>
  <c r="AI1513" i="10"/>
  <c r="AH1513" i="10"/>
  <c r="AG1513" i="10"/>
  <c r="AK1512" i="10"/>
  <c r="AJ1512" i="10"/>
  <c r="AI1512" i="10"/>
  <c r="AH1512" i="10"/>
  <c r="AG1512" i="10"/>
  <c r="AK1511" i="10"/>
  <c r="AJ1511" i="10"/>
  <c r="AI1511" i="10"/>
  <c r="AH1511" i="10"/>
  <c r="AG1511" i="10"/>
  <c r="AK1510" i="10"/>
  <c r="AJ1510" i="10"/>
  <c r="AI1510" i="10"/>
  <c r="AH1510" i="10"/>
  <c r="AG1510" i="10"/>
  <c r="AK1509" i="10"/>
  <c r="AJ1509" i="10"/>
  <c r="AI1509" i="10"/>
  <c r="AH1509" i="10"/>
  <c r="AG1509" i="10"/>
  <c r="AK1508" i="10"/>
  <c r="AJ1508" i="10"/>
  <c r="AI1508" i="10"/>
  <c r="AH1508" i="10"/>
  <c r="AG1508" i="10"/>
  <c r="AK1507" i="10"/>
  <c r="AJ1507" i="10"/>
  <c r="AI1507" i="10"/>
  <c r="AH1507" i="10"/>
  <c r="AG1507" i="10"/>
  <c r="AK1506" i="10"/>
  <c r="AJ1506" i="10"/>
  <c r="AI1506" i="10"/>
  <c r="AH1506" i="10"/>
  <c r="AG1506" i="10"/>
  <c r="AK1505" i="10"/>
  <c r="AJ1505" i="10"/>
  <c r="AI1505" i="10"/>
  <c r="AH1505" i="10"/>
  <c r="AG1505" i="10"/>
  <c r="AK1504" i="10"/>
  <c r="AJ1504" i="10"/>
  <c r="AI1504" i="10"/>
  <c r="AH1504" i="10"/>
  <c r="AG1504" i="10"/>
  <c r="AK1503" i="10"/>
  <c r="AJ1503" i="10"/>
  <c r="AI1503" i="10"/>
  <c r="AH1503" i="10"/>
  <c r="AG1503" i="10"/>
  <c r="AK1502" i="10"/>
  <c r="AJ1502" i="10"/>
  <c r="AI1502" i="10"/>
  <c r="AH1502" i="10"/>
  <c r="AG1502" i="10"/>
  <c r="AK1501" i="10"/>
  <c r="AJ1501" i="10"/>
  <c r="AI1501" i="10"/>
  <c r="AH1501" i="10"/>
  <c r="AG1501" i="10"/>
  <c r="AK1500" i="10"/>
  <c r="AJ1500" i="10"/>
  <c r="AI1500" i="10"/>
  <c r="AH1500" i="10"/>
  <c r="AG1500" i="10"/>
  <c r="AK1499" i="10"/>
  <c r="AJ1499" i="10"/>
  <c r="AI1499" i="10"/>
  <c r="AH1499" i="10"/>
  <c r="AG1499" i="10"/>
  <c r="AK1498" i="10"/>
  <c r="AJ1498" i="10"/>
  <c r="AI1498" i="10"/>
  <c r="AH1498" i="10"/>
  <c r="AG1498" i="10"/>
  <c r="AK1497" i="10"/>
  <c r="AJ1497" i="10"/>
  <c r="AI1497" i="10"/>
  <c r="AH1497" i="10"/>
  <c r="AG1497" i="10"/>
  <c r="AK1496" i="10"/>
  <c r="AJ1496" i="10"/>
  <c r="AI1496" i="10"/>
  <c r="AH1496" i="10"/>
  <c r="AG1496" i="10"/>
  <c r="AK1495" i="10"/>
  <c r="AJ1495" i="10"/>
  <c r="AI1495" i="10"/>
  <c r="AH1495" i="10"/>
  <c r="AG1495" i="10"/>
  <c r="AK1494" i="10"/>
  <c r="AJ1494" i="10"/>
  <c r="AI1494" i="10"/>
  <c r="AH1494" i="10"/>
  <c r="AG1494" i="10"/>
  <c r="AK1493" i="10"/>
  <c r="AJ1493" i="10"/>
  <c r="AI1493" i="10"/>
  <c r="AH1493" i="10"/>
  <c r="AG1493" i="10"/>
  <c r="AK1492" i="10"/>
  <c r="AJ1492" i="10"/>
  <c r="AI1492" i="10"/>
  <c r="AH1492" i="10"/>
  <c r="AG1492" i="10"/>
  <c r="AK1491" i="10"/>
  <c r="AJ1491" i="10"/>
  <c r="AI1491" i="10"/>
  <c r="AH1491" i="10"/>
  <c r="AG1491" i="10"/>
  <c r="AK1490" i="10"/>
  <c r="AJ1490" i="10"/>
  <c r="AI1490" i="10"/>
  <c r="AH1490" i="10"/>
  <c r="AG1490" i="10"/>
  <c r="AK1489" i="10"/>
  <c r="AJ1489" i="10"/>
  <c r="AI1489" i="10"/>
  <c r="AH1489" i="10"/>
  <c r="AG1489" i="10"/>
  <c r="AK1488" i="10"/>
  <c r="AJ1488" i="10"/>
  <c r="AI1488" i="10"/>
  <c r="AH1488" i="10"/>
  <c r="AG1488" i="10"/>
  <c r="AK1487" i="10"/>
  <c r="AJ1487" i="10"/>
  <c r="AI1487" i="10"/>
  <c r="AH1487" i="10"/>
  <c r="AG1487" i="10"/>
  <c r="AK1486" i="10"/>
  <c r="AJ1486" i="10"/>
  <c r="AI1486" i="10"/>
  <c r="AH1486" i="10"/>
  <c r="AG1486" i="10"/>
  <c r="AK1485" i="10"/>
  <c r="AJ1485" i="10"/>
  <c r="AI1485" i="10"/>
  <c r="AH1485" i="10"/>
  <c r="AG1485" i="10"/>
  <c r="AK1484" i="10"/>
  <c r="AJ1484" i="10"/>
  <c r="AI1484" i="10"/>
  <c r="AH1484" i="10"/>
  <c r="AG1484" i="10"/>
  <c r="AK1483" i="10"/>
  <c r="AJ1483" i="10"/>
  <c r="AI1483" i="10"/>
  <c r="AH1483" i="10"/>
  <c r="AG1483" i="10"/>
  <c r="AK1482" i="10"/>
  <c r="AJ1482" i="10"/>
  <c r="AI1482" i="10"/>
  <c r="AH1482" i="10"/>
  <c r="AG1482" i="10"/>
  <c r="AK1481" i="10"/>
  <c r="AJ1481" i="10"/>
  <c r="AI1481" i="10"/>
  <c r="AH1481" i="10"/>
  <c r="AG1481" i="10"/>
  <c r="AK1480" i="10"/>
  <c r="AJ1480" i="10"/>
  <c r="AI1480" i="10"/>
  <c r="AH1480" i="10"/>
  <c r="AG1480" i="10"/>
  <c r="AK1479" i="10"/>
  <c r="AJ1479" i="10"/>
  <c r="AI1479" i="10"/>
  <c r="AH1479" i="10"/>
  <c r="AG1479" i="10"/>
  <c r="AK1478" i="10"/>
  <c r="AJ1478" i="10"/>
  <c r="AI1478" i="10"/>
  <c r="AH1478" i="10"/>
  <c r="AG1478" i="10"/>
  <c r="AK1477" i="10"/>
  <c r="AJ1477" i="10"/>
  <c r="AI1477" i="10"/>
  <c r="AH1477" i="10"/>
  <c r="AG1477" i="10"/>
  <c r="AK1476" i="10"/>
  <c r="AJ1476" i="10"/>
  <c r="AI1476" i="10"/>
  <c r="AH1476" i="10"/>
  <c r="AG1476" i="10"/>
  <c r="AK1475" i="10"/>
  <c r="AJ1475" i="10"/>
  <c r="AI1475" i="10"/>
  <c r="AH1475" i="10"/>
  <c r="AG1475" i="10"/>
  <c r="AK1474" i="10"/>
  <c r="AJ1474" i="10"/>
  <c r="AI1474" i="10"/>
  <c r="AH1474" i="10"/>
  <c r="AG1474" i="10"/>
  <c r="AK1473" i="10"/>
  <c r="AJ1473" i="10"/>
  <c r="AI1473" i="10"/>
  <c r="AH1473" i="10"/>
  <c r="AG1473" i="10"/>
  <c r="AK1472" i="10"/>
  <c r="AJ1472" i="10"/>
  <c r="AI1472" i="10"/>
  <c r="AH1472" i="10"/>
  <c r="AG1472" i="10"/>
  <c r="AK1471" i="10"/>
  <c r="AJ1471" i="10"/>
  <c r="AI1471" i="10"/>
  <c r="AH1471" i="10"/>
  <c r="AG1471" i="10"/>
  <c r="AK1470" i="10"/>
  <c r="AJ1470" i="10"/>
  <c r="AI1470" i="10"/>
  <c r="AH1470" i="10"/>
  <c r="AG1470" i="10"/>
  <c r="AK1469" i="10"/>
  <c r="AJ1469" i="10"/>
  <c r="AI1469" i="10"/>
  <c r="AH1469" i="10"/>
  <c r="AG1469" i="10"/>
  <c r="AK1468" i="10"/>
  <c r="AJ1468" i="10"/>
  <c r="AI1468" i="10"/>
  <c r="AH1468" i="10"/>
  <c r="AG1468" i="10"/>
  <c r="AK1467" i="10"/>
  <c r="AJ1467" i="10"/>
  <c r="AI1467" i="10"/>
  <c r="AH1467" i="10"/>
  <c r="AG1467" i="10"/>
  <c r="AK1466" i="10"/>
  <c r="AJ1466" i="10"/>
  <c r="AI1466" i="10"/>
  <c r="AH1466" i="10"/>
  <c r="AG1466" i="10"/>
  <c r="AK1465" i="10"/>
  <c r="AJ1465" i="10"/>
  <c r="AI1465" i="10"/>
  <c r="AH1465" i="10"/>
  <c r="AG1465" i="10"/>
  <c r="AK1464" i="10"/>
  <c r="AJ1464" i="10"/>
  <c r="AI1464" i="10"/>
  <c r="AH1464" i="10"/>
  <c r="AG1464" i="10"/>
  <c r="AK1463" i="10"/>
  <c r="AJ1463" i="10"/>
  <c r="AI1463" i="10"/>
  <c r="AH1463" i="10"/>
  <c r="AG1463" i="10"/>
  <c r="AK1462" i="10"/>
  <c r="AJ1462" i="10"/>
  <c r="AI1462" i="10"/>
  <c r="AH1462" i="10"/>
  <c r="AG1462" i="10"/>
  <c r="AK1461" i="10"/>
  <c r="AJ1461" i="10"/>
  <c r="AI1461" i="10"/>
  <c r="AH1461" i="10"/>
  <c r="AG1461" i="10"/>
  <c r="AK1460" i="10"/>
  <c r="AJ1460" i="10"/>
  <c r="AI1460" i="10"/>
  <c r="AH1460" i="10"/>
  <c r="AG1460" i="10"/>
  <c r="AK1459" i="10"/>
  <c r="AJ1459" i="10"/>
  <c r="AI1459" i="10"/>
  <c r="AH1459" i="10"/>
  <c r="AG1459" i="10"/>
  <c r="AK1458" i="10"/>
  <c r="AJ1458" i="10"/>
  <c r="AI1458" i="10"/>
  <c r="AH1458" i="10"/>
  <c r="AG1458" i="10"/>
  <c r="AK1457" i="10"/>
  <c r="AJ1457" i="10"/>
  <c r="AI1457" i="10"/>
  <c r="AH1457" i="10"/>
  <c r="AG1457" i="10"/>
  <c r="AK1456" i="10"/>
  <c r="AJ1456" i="10"/>
  <c r="AI1456" i="10"/>
  <c r="AH1456" i="10"/>
  <c r="AG1456" i="10"/>
  <c r="AK1455" i="10"/>
  <c r="AJ1455" i="10"/>
  <c r="AI1455" i="10"/>
  <c r="AH1455" i="10"/>
  <c r="AG1455" i="10"/>
  <c r="AK1454" i="10"/>
  <c r="AJ1454" i="10"/>
  <c r="AI1454" i="10"/>
  <c r="AH1454" i="10"/>
  <c r="AG1454" i="10"/>
  <c r="AK1453" i="10"/>
  <c r="AJ1453" i="10"/>
  <c r="AI1453" i="10"/>
  <c r="AH1453" i="10"/>
  <c r="AG1453" i="10"/>
  <c r="AK1452" i="10"/>
  <c r="AJ1452" i="10"/>
  <c r="AI1452" i="10"/>
  <c r="AH1452" i="10"/>
  <c r="AG1452" i="10"/>
  <c r="AK1451" i="10"/>
  <c r="AJ1451" i="10"/>
  <c r="AI1451" i="10"/>
  <c r="AH1451" i="10"/>
  <c r="AG1451" i="10"/>
  <c r="AK1450" i="10"/>
  <c r="AJ1450" i="10"/>
  <c r="AI1450" i="10"/>
  <c r="AH1450" i="10"/>
  <c r="AG1450" i="10"/>
  <c r="AK1449" i="10"/>
  <c r="AJ1449" i="10"/>
  <c r="AI1449" i="10"/>
  <c r="AH1449" i="10"/>
  <c r="AG1449" i="10"/>
  <c r="AK1448" i="10"/>
  <c r="AJ1448" i="10"/>
  <c r="AI1448" i="10"/>
  <c r="AH1448" i="10"/>
  <c r="AG1448" i="10"/>
  <c r="AK1447" i="10"/>
  <c r="AJ1447" i="10"/>
  <c r="AI1447" i="10"/>
  <c r="AH1447" i="10"/>
  <c r="AG1447" i="10"/>
  <c r="AK1446" i="10"/>
  <c r="AJ1446" i="10"/>
  <c r="AI1446" i="10"/>
  <c r="AH1446" i="10"/>
  <c r="AG1446" i="10"/>
  <c r="AK1445" i="10"/>
  <c r="AJ1445" i="10"/>
  <c r="AI1445" i="10"/>
  <c r="AH1445" i="10"/>
  <c r="AG1445" i="10"/>
  <c r="AK1444" i="10"/>
  <c r="AJ1444" i="10"/>
  <c r="AI1444" i="10"/>
  <c r="AH1444" i="10"/>
  <c r="AG1444" i="10"/>
  <c r="AK1443" i="10"/>
  <c r="AJ1443" i="10"/>
  <c r="AI1443" i="10"/>
  <c r="AH1443" i="10"/>
  <c r="AG1443" i="10"/>
  <c r="AK1442" i="10"/>
  <c r="AJ1442" i="10"/>
  <c r="AI1442" i="10"/>
  <c r="AH1442" i="10"/>
  <c r="AG1442" i="10"/>
  <c r="AK1441" i="10"/>
  <c r="AJ1441" i="10"/>
  <c r="AI1441" i="10"/>
  <c r="AH1441" i="10"/>
  <c r="AG1441" i="10"/>
  <c r="AK1440" i="10"/>
  <c r="AJ1440" i="10"/>
  <c r="AI1440" i="10"/>
  <c r="AH1440" i="10"/>
  <c r="AG1440" i="10"/>
  <c r="AK1439" i="10"/>
  <c r="AJ1439" i="10"/>
  <c r="AI1439" i="10"/>
  <c r="AH1439" i="10"/>
  <c r="AG1439" i="10"/>
  <c r="AK1438" i="10"/>
  <c r="AJ1438" i="10"/>
  <c r="AI1438" i="10"/>
  <c r="AH1438" i="10"/>
  <c r="AG1438" i="10"/>
  <c r="AK1437" i="10"/>
  <c r="AJ1437" i="10"/>
  <c r="AI1437" i="10"/>
  <c r="AH1437" i="10"/>
  <c r="AG1437" i="10"/>
  <c r="AK1436" i="10"/>
  <c r="AJ1436" i="10"/>
  <c r="AI1436" i="10"/>
  <c r="AH1436" i="10"/>
  <c r="AG1436" i="10"/>
  <c r="AK1435" i="10"/>
  <c r="AJ1435" i="10"/>
  <c r="AI1435" i="10"/>
  <c r="AH1435" i="10"/>
  <c r="AG1435" i="10"/>
  <c r="AK1434" i="10"/>
  <c r="AJ1434" i="10"/>
  <c r="AI1434" i="10"/>
  <c r="AH1434" i="10"/>
  <c r="AG1434" i="10"/>
  <c r="AK1433" i="10"/>
  <c r="AJ1433" i="10"/>
  <c r="AI1433" i="10"/>
  <c r="AH1433" i="10"/>
  <c r="AG1433" i="10"/>
  <c r="AK1432" i="10"/>
  <c r="AJ1432" i="10"/>
  <c r="AI1432" i="10"/>
  <c r="AH1432" i="10"/>
  <c r="AG1432" i="10"/>
  <c r="AK1431" i="10"/>
  <c r="AJ1431" i="10"/>
  <c r="AI1431" i="10"/>
  <c r="AH1431" i="10"/>
  <c r="AG1431" i="10"/>
  <c r="AK1430" i="10"/>
  <c r="AJ1430" i="10"/>
  <c r="AI1430" i="10"/>
  <c r="AH1430" i="10"/>
  <c r="AG1430" i="10"/>
  <c r="AK1429" i="10"/>
  <c r="AJ1429" i="10"/>
  <c r="AI1429" i="10"/>
  <c r="AH1429" i="10"/>
  <c r="AG1429" i="10"/>
  <c r="AK1428" i="10"/>
  <c r="AJ1428" i="10"/>
  <c r="AI1428" i="10"/>
  <c r="AH1428" i="10"/>
  <c r="AG1428" i="10"/>
  <c r="AK1427" i="10"/>
  <c r="AJ1427" i="10"/>
  <c r="AI1427" i="10"/>
  <c r="AH1427" i="10"/>
  <c r="AG1427" i="10"/>
  <c r="AK1426" i="10"/>
  <c r="AJ1426" i="10"/>
  <c r="AI1426" i="10"/>
  <c r="AH1426" i="10"/>
  <c r="AG1426" i="10"/>
  <c r="AK1425" i="10"/>
  <c r="AJ1425" i="10"/>
  <c r="AI1425" i="10"/>
  <c r="AH1425" i="10"/>
  <c r="AG1425" i="10"/>
  <c r="AK1424" i="10"/>
  <c r="AJ1424" i="10"/>
  <c r="AI1424" i="10"/>
  <c r="AH1424" i="10"/>
  <c r="AG1424" i="10"/>
  <c r="AK1423" i="10"/>
  <c r="AJ1423" i="10"/>
  <c r="AI1423" i="10"/>
  <c r="AH1423" i="10"/>
  <c r="AG1423" i="10"/>
  <c r="AK1422" i="10"/>
  <c r="AJ1422" i="10"/>
  <c r="AI1422" i="10"/>
  <c r="AH1422" i="10"/>
  <c r="AG1422" i="10"/>
  <c r="AK1421" i="10"/>
  <c r="AJ1421" i="10"/>
  <c r="AI1421" i="10"/>
  <c r="AH1421" i="10"/>
  <c r="AG1421" i="10"/>
  <c r="AK1420" i="10"/>
  <c r="AJ1420" i="10"/>
  <c r="AI1420" i="10"/>
  <c r="AH1420" i="10"/>
  <c r="AG1420" i="10"/>
  <c r="AK1419" i="10"/>
  <c r="AJ1419" i="10"/>
  <c r="AI1419" i="10"/>
  <c r="AH1419" i="10"/>
  <c r="AG1419" i="10"/>
  <c r="AK1418" i="10"/>
  <c r="AJ1418" i="10"/>
  <c r="AI1418" i="10"/>
  <c r="AH1418" i="10"/>
  <c r="AG1418" i="10"/>
  <c r="AK1417" i="10"/>
  <c r="AJ1417" i="10"/>
  <c r="AI1417" i="10"/>
  <c r="AH1417" i="10"/>
  <c r="AG1417" i="10"/>
  <c r="AK1416" i="10"/>
  <c r="AJ1416" i="10"/>
  <c r="AI1416" i="10"/>
  <c r="AH1416" i="10"/>
  <c r="AG1416" i="10"/>
  <c r="AK1415" i="10"/>
  <c r="AJ1415" i="10"/>
  <c r="AI1415" i="10"/>
  <c r="AH1415" i="10"/>
  <c r="AG1415" i="10"/>
  <c r="AK1414" i="10"/>
  <c r="AJ1414" i="10"/>
  <c r="AI1414" i="10"/>
  <c r="AH1414" i="10"/>
  <c r="AG1414" i="10"/>
  <c r="AK1413" i="10"/>
  <c r="AJ1413" i="10"/>
  <c r="AI1413" i="10"/>
  <c r="AH1413" i="10"/>
  <c r="AG1413" i="10"/>
  <c r="AK1412" i="10"/>
  <c r="AJ1412" i="10"/>
  <c r="AI1412" i="10"/>
  <c r="AH1412" i="10"/>
  <c r="AG1412" i="10"/>
  <c r="AK1411" i="10"/>
  <c r="AJ1411" i="10"/>
  <c r="AI1411" i="10"/>
  <c r="AH1411" i="10"/>
  <c r="AG1411" i="10"/>
  <c r="AK1410" i="10"/>
  <c r="AJ1410" i="10"/>
  <c r="AI1410" i="10"/>
  <c r="AH1410" i="10"/>
  <c r="AG1410" i="10"/>
  <c r="AK1409" i="10"/>
  <c r="AJ1409" i="10"/>
  <c r="AI1409" i="10"/>
  <c r="AH1409" i="10"/>
  <c r="AG1409" i="10"/>
  <c r="AK1408" i="10"/>
  <c r="AJ1408" i="10"/>
  <c r="AI1408" i="10"/>
  <c r="AH1408" i="10"/>
  <c r="AG1408" i="10"/>
  <c r="AK1407" i="10"/>
  <c r="AJ1407" i="10"/>
  <c r="AI1407" i="10"/>
  <c r="AH1407" i="10"/>
  <c r="AG1407" i="10"/>
  <c r="AK1406" i="10"/>
  <c r="AJ1406" i="10"/>
  <c r="AI1406" i="10"/>
  <c r="AH1406" i="10"/>
  <c r="AG1406" i="10"/>
  <c r="AK1405" i="10"/>
  <c r="AJ1405" i="10"/>
  <c r="AI1405" i="10"/>
  <c r="AH1405" i="10"/>
  <c r="AG1405" i="10"/>
  <c r="AK1404" i="10"/>
  <c r="AJ1404" i="10"/>
  <c r="AI1404" i="10"/>
  <c r="AH1404" i="10"/>
  <c r="AG1404" i="10"/>
  <c r="AK1403" i="10"/>
  <c r="AJ1403" i="10"/>
  <c r="AI1403" i="10"/>
  <c r="AH1403" i="10"/>
  <c r="AG1403" i="10"/>
  <c r="AK1402" i="10"/>
  <c r="AJ1402" i="10"/>
  <c r="AI1402" i="10"/>
  <c r="AH1402" i="10"/>
  <c r="AG1402" i="10"/>
  <c r="AK1401" i="10"/>
  <c r="AJ1401" i="10"/>
  <c r="AI1401" i="10"/>
  <c r="AH1401" i="10"/>
  <c r="AG1401" i="10"/>
  <c r="AK1400" i="10"/>
  <c r="AJ1400" i="10"/>
  <c r="AI1400" i="10"/>
  <c r="AH1400" i="10"/>
  <c r="AG1400" i="10"/>
  <c r="AK1399" i="10"/>
  <c r="AJ1399" i="10"/>
  <c r="AI1399" i="10"/>
  <c r="AH1399" i="10"/>
  <c r="AG1399" i="10"/>
  <c r="AK1398" i="10"/>
  <c r="AJ1398" i="10"/>
  <c r="AI1398" i="10"/>
  <c r="AH1398" i="10"/>
  <c r="AG1398" i="10"/>
  <c r="AK1397" i="10"/>
  <c r="AJ1397" i="10"/>
  <c r="AI1397" i="10"/>
  <c r="AH1397" i="10"/>
  <c r="AG1397" i="10"/>
  <c r="AK1396" i="10"/>
  <c r="AJ1396" i="10"/>
  <c r="AI1396" i="10"/>
  <c r="AH1396" i="10"/>
  <c r="AG1396" i="10"/>
  <c r="AK1395" i="10"/>
  <c r="AJ1395" i="10"/>
  <c r="AI1395" i="10"/>
  <c r="AH1395" i="10"/>
  <c r="AG1395" i="10"/>
  <c r="AK1394" i="10"/>
  <c r="AJ1394" i="10"/>
  <c r="AI1394" i="10"/>
  <c r="AH1394" i="10"/>
  <c r="AG1394" i="10"/>
  <c r="AK1393" i="10"/>
  <c r="AJ1393" i="10"/>
  <c r="AI1393" i="10"/>
  <c r="AH1393" i="10"/>
  <c r="AG1393" i="10"/>
  <c r="AK1392" i="10"/>
  <c r="AJ1392" i="10"/>
  <c r="AI1392" i="10"/>
  <c r="AH1392" i="10"/>
  <c r="AG1392" i="10"/>
  <c r="AK1391" i="10"/>
  <c r="AJ1391" i="10"/>
  <c r="AI1391" i="10"/>
  <c r="AH1391" i="10"/>
  <c r="AG1391" i="10"/>
  <c r="AK1390" i="10"/>
  <c r="AJ1390" i="10"/>
  <c r="AI1390" i="10"/>
  <c r="AH1390" i="10"/>
  <c r="AG1390" i="10"/>
  <c r="AK1389" i="10"/>
  <c r="AJ1389" i="10"/>
  <c r="AI1389" i="10"/>
  <c r="AH1389" i="10"/>
  <c r="AG1389" i="10"/>
  <c r="AK1388" i="10"/>
  <c r="AJ1388" i="10"/>
  <c r="AI1388" i="10"/>
  <c r="AH1388" i="10"/>
  <c r="AG1388" i="10"/>
  <c r="AK1387" i="10"/>
  <c r="AJ1387" i="10"/>
  <c r="AI1387" i="10"/>
  <c r="AH1387" i="10"/>
  <c r="AG1387" i="10"/>
  <c r="AK1386" i="10"/>
  <c r="AJ1386" i="10"/>
  <c r="AI1386" i="10"/>
  <c r="AH1386" i="10"/>
  <c r="AG1386" i="10"/>
  <c r="AK1385" i="10"/>
  <c r="AJ1385" i="10"/>
  <c r="AI1385" i="10"/>
  <c r="AH1385" i="10"/>
  <c r="AG1385" i="10"/>
  <c r="AK1384" i="10"/>
  <c r="AJ1384" i="10"/>
  <c r="AI1384" i="10"/>
  <c r="AH1384" i="10"/>
  <c r="AG1384" i="10"/>
  <c r="AK1383" i="10"/>
  <c r="AJ1383" i="10"/>
  <c r="AI1383" i="10"/>
  <c r="AH1383" i="10"/>
  <c r="AG1383" i="10"/>
  <c r="AK1382" i="10"/>
  <c r="AJ1382" i="10"/>
  <c r="AI1382" i="10"/>
  <c r="AH1382" i="10"/>
  <c r="AG1382" i="10"/>
  <c r="AK1381" i="10"/>
  <c r="AJ1381" i="10"/>
  <c r="AI1381" i="10"/>
  <c r="AH1381" i="10"/>
  <c r="AG1381" i="10"/>
  <c r="AK1380" i="10"/>
  <c r="AJ1380" i="10"/>
  <c r="AI1380" i="10"/>
  <c r="AH1380" i="10"/>
  <c r="AG1380" i="10"/>
  <c r="AK1379" i="10"/>
  <c r="AJ1379" i="10"/>
  <c r="AI1379" i="10"/>
  <c r="AH1379" i="10"/>
  <c r="AG1379" i="10"/>
  <c r="AK1378" i="10"/>
  <c r="AJ1378" i="10"/>
  <c r="AI1378" i="10"/>
  <c r="AH1378" i="10"/>
  <c r="AG1378" i="10"/>
  <c r="AK1377" i="10"/>
  <c r="AJ1377" i="10"/>
  <c r="AI1377" i="10"/>
  <c r="AH1377" i="10"/>
  <c r="AG1377" i="10"/>
  <c r="AK1376" i="10"/>
  <c r="AJ1376" i="10"/>
  <c r="AI1376" i="10"/>
  <c r="AH1376" i="10"/>
  <c r="AG1376" i="10"/>
  <c r="AK1375" i="10"/>
  <c r="AJ1375" i="10"/>
  <c r="AI1375" i="10"/>
  <c r="AH1375" i="10"/>
  <c r="AG1375" i="10"/>
  <c r="AK1374" i="10"/>
  <c r="AJ1374" i="10"/>
  <c r="AI1374" i="10"/>
  <c r="AH1374" i="10"/>
  <c r="AG1374" i="10"/>
  <c r="AK1373" i="10"/>
  <c r="AJ1373" i="10"/>
  <c r="AI1373" i="10"/>
  <c r="AH1373" i="10"/>
  <c r="AG1373" i="10"/>
  <c r="AK1372" i="10"/>
  <c r="AJ1372" i="10"/>
  <c r="AI1372" i="10"/>
  <c r="AH1372" i="10"/>
  <c r="AG1372" i="10"/>
  <c r="AK1371" i="10"/>
  <c r="AJ1371" i="10"/>
  <c r="AI1371" i="10"/>
  <c r="AH1371" i="10"/>
  <c r="AG1371" i="10"/>
  <c r="AK1370" i="10"/>
  <c r="AJ1370" i="10"/>
  <c r="AI1370" i="10"/>
  <c r="AH1370" i="10"/>
  <c r="AG1370" i="10"/>
  <c r="AK1369" i="10"/>
  <c r="AJ1369" i="10"/>
  <c r="AI1369" i="10"/>
  <c r="AH1369" i="10"/>
  <c r="AG1369" i="10"/>
  <c r="AK1368" i="10"/>
  <c r="AJ1368" i="10"/>
  <c r="AI1368" i="10"/>
  <c r="AH1368" i="10"/>
  <c r="AG1368" i="10"/>
  <c r="AK1367" i="10"/>
  <c r="AJ1367" i="10"/>
  <c r="AI1367" i="10"/>
  <c r="AH1367" i="10"/>
  <c r="AG1367" i="10"/>
  <c r="AK1366" i="10"/>
  <c r="AJ1366" i="10"/>
  <c r="AI1366" i="10"/>
  <c r="AH1366" i="10"/>
  <c r="AG1366" i="10"/>
  <c r="AK1365" i="10"/>
  <c r="AJ1365" i="10"/>
  <c r="AI1365" i="10"/>
  <c r="AH1365" i="10"/>
  <c r="AG1365" i="10"/>
  <c r="AK1364" i="10"/>
  <c r="AJ1364" i="10"/>
  <c r="AI1364" i="10"/>
  <c r="AH1364" i="10"/>
  <c r="AG1364" i="10"/>
  <c r="AK1363" i="10"/>
  <c r="AJ1363" i="10"/>
  <c r="AI1363" i="10"/>
  <c r="AH1363" i="10"/>
  <c r="AG1363" i="10"/>
  <c r="AK1362" i="10"/>
  <c r="AJ1362" i="10"/>
  <c r="AI1362" i="10"/>
  <c r="AH1362" i="10"/>
  <c r="AG1362" i="10"/>
  <c r="AK1361" i="10"/>
  <c r="AJ1361" i="10"/>
  <c r="AI1361" i="10"/>
  <c r="AH1361" i="10"/>
  <c r="AG1361" i="10"/>
  <c r="AK1360" i="10"/>
  <c r="AJ1360" i="10"/>
  <c r="AI1360" i="10"/>
  <c r="AH1360" i="10"/>
  <c r="AG1360" i="10"/>
  <c r="AK1359" i="10"/>
  <c r="AJ1359" i="10"/>
  <c r="AI1359" i="10"/>
  <c r="AH1359" i="10"/>
  <c r="AG1359" i="10"/>
  <c r="AK1358" i="10"/>
  <c r="AJ1358" i="10"/>
  <c r="AI1358" i="10"/>
  <c r="AH1358" i="10"/>
  <c r="AG1358" i="10"/>
  <c r="AK1357" i="10"/>
  <c r="AJ1357" i="10"/>
  <c r="AI1357" i="10"/>
  <c r="AH1357" i="10"/>
  <c r="AG1357" i="10"/>
  <c r="AK1356" i="10"/>
  <c r="AJ1356" i="10"/>
  <c r="AI1356" i="10"/>
  <c r="AH1356" i="10"/>
  <c r="AG1356" i="10"/>
  <c r="AK1355" i="10"/>
  <c r="AJ1355" i="10"/>
  <c r="AI1355" i="10"/>
  <c r="AH1355" i="10"/>
  <c r="AG1355" i="10"/>
  <c r="AK1354" i="10"/>
  <c r="AJ1354" i="10"/>
  <c r="AI1354" i="10"/>
  <c r="AH1354" i="10"/>
  <c r="AG1354" i="10"/>
  <c r="AK1353" i="10"/>
  <c r="AJ1353" i="10"/>
  <c r="AI1353" i="10"/>
  <c r="AH1353" i="10"/>
  <c r="AG1353" i="10"/>
  <c r="AK1352" i="10"/>
  <c r="AJ1352" i="10"/>
  <c r="AI1352" i="10"/>
  <c r="AH1352" i="10"/>
  <c r="AG1352" i="10"/>
  <c r="AK1351" i="10"/>
  <c r="AJ1351" i="10"/>
  <c r="AI1351" i="10"/>
  <c r="AH1351" i="10"/>
  <c r="AG1351" i="10"/>
  <c r="AK1350" i="10"/>
  <c r="AJ1350" i="10"/>
  <c r="AI1350" i="10"/>
  <c r="AH1350" i="10"/>
  <c r="AG1350" i="10"/>
  <c r="AK1349" i="10"/>
  <c r="AJ1349" i="10"/>
  <c r="AI1349" i="10"/>
  <c r="AH1349" i="10"/>
  <c r="AG1349" i="10"/>
  <c r="AK1348" i="10"/>
  <c r="AJ1348" i="10"/>
  <c r="AI1348" i="10"/>
  <c r="AH1348" i="10"/>
  <c r="AG1348" i="10"/>
  <c r="AK1347" i="10"/>
  <c r="AJ1347" i="10"/>
  <c r="AI1347" i="10"/>
  <c r="AH1347" i="10"/>
  <c r="AG1347" i="10"/>
  <c r="AK1346" i="10"/>
  <c r="AJ1346" i="10"/>
  <c r="AI1346" i="10"/>
  <c r="AH1346" i="10"/>
  <c r="AG1346" i="10"/>
  <c r="AK1345" i="10"/>
  <c r="AJ1345" i="10"/>
  <c r="AI1345" i="10"/>
  <c r="AH1345" i="10"/>
  <c r="AG1345" i="10"/>
  <c r="AK1344" i="10"/>
  <c r="AJ1344" i="10"/>
  <c r="AI1344" i="10"/>
  <c r="AH1344" i="10"/>
  <c r="AG1344" i="10"/>
  <c r="AK1343" i="10"/>
  <c r="AJ1343" i="10"/>
  <c r="AI1343" i="10"/>
  <c r="AH1343" i="10"/>
  <c r="AG1343" i="10"/>
  <c r="AK1342" i="10"/>
  <c r="AJ1342" i="10"/>
  <c r="AI1342" i="10"/>
  <c r="AH1342" i="10"/>
  <c r="AG1342" i="10"/>
  <c r="AK1341" i="10"/>
  <c r="AJ1341" i="10"/>
  <c r="AI1341" i="10"/>
  <c r="AH1341" i="10"/>
  <c r="AG1341" i="10"/>
  <c r="AK1340" i="10"/>
  <c r="AJ1340" i="10"/>
  <c r="AI1340" i="10"/>
  <c r="AH1340" i="10"/>
  <c r="AG1340" i="10"/>
  <c r="AK1339" i="10"/>
  <c r="AJ1339" i="10"/>
  <c r="AI1339" i="10"/>
  <c r="AH1339" i="10"/>
  <c r="AG1339" i="10"/>
  <c r="AK1338" i="10"/>
  <c r="AJ1338" i="10"/>
  <c r="AI1338" i="10"/>
  <c r="AH1338" i="10"/>
  <c r="AG1338" i="10"/>
  <c r="AK1337" i="10"/>
  <c r="AJ1337" i="10"/>
  <c r="AI1337" i="10"/>
  <c r="AH1337" i="10"/>
  <c r="AG1337" i="10"/>
  <c r="AK1336" i="10"/>
  <c r="AJ1336" i="10"/>
  <c r="AI1336" i="10"/>
  <c r="AH1336" i="10"/>
  <c r="AG1336" i="10"/>
  <c r="AK1335" i="10"/>
  <c r="AJ1335" i="10"/>
  <c r="AI1335" i="10"/>
  <c r="AH1335" i="10"/>
  <c r="AG1335" i="10"/>
  <c r="AK1334" i="10"/>
  <c r="AJ1334" i="10"/>
  <c r="AI1334" i="10"/>
  <c r="AH1334" i="10"/>
  <c r="AG1334" i="10"/>
  <c r="AK1333" i="10"/>
  <c r="AJ1333" i="10"/>
  <c r="AI1333" i="10"/>
  <c r="AH1333" i="10"/>
  <c r="AG1333" i="10"/>
  <c r="AK1332" i="10"/>
  <c r="AJ1332" i="10"/>
  <c r="AI1332" i="10"/>
  <c r="AH1332" i="10"/>
  <c r="AG1332" i="10"/>
  <c r="AK1331" i="10"/>
  <c r="AJ1331" i="10"/>
  <c r="AI1331" i="10"/>
  <c r="AH1331" i="10"/>
  <c r="AG1331" i="10"/>
  <c r="AK1330" i="10"/>
  <c r="AJ1330" i="10"/>
  <c r="AI1330" i="10"/>
  <c r="AH1330" i="10"/>
  <c r="AG1330" i="10"/>
  <c r="AK1329" i="10"/>
  <c r="AJ1329" i="10"/>
  <c r="AI1329" i="10"/>
  <c r="AH1329" i="10"/>
  <c r="AG1329" i="10"/>
  <c r="AK1328" i="10"/>
  <c r="AJ1328" i="10"/>
  <c r="AI1328" i="10"/>
  <c r="AH1328" i="10"/>
  <c r="AG1328" i="10"/>
  <c r="AK1327" i="10"/>
  <c r="AJ1327" i="10"/>
  <c r="AI1327" i="10"/>
  <c r="AH1327" i="10"/>
  <c r="AG1327" i="10"/>
  <c r="AK1326" i="10"/>
  <c r="AJ1326" i="10"/>
  <c r="AI1326" i="10"/>
  <c r="AH1326" i="10"/>
  <c r="AG1326" i="10"/>
  <c r="AK1325" i="10"/>
  <c r="AJ1325" i="10"/>
  <c r="AI1325" i="10"/>
  <c r="AH1325" i="10"/>
  <c r="AG1325" i="10"/>
  <c r="AK1324" i="10"/>
  <c r="AJ1324" i="10"/>
  <c r="AI1324" i="10"/>
  <c r="AH1324" i="10"/>
  <c r="AG1324" i="10"/>
  <c r="AK1323" i="10"/>
  <c r="AJ1323" i="10"/>
  <c r="AI1323" i="10"/>
  <c r="AH1323" i="10"/>
  <c r="AG1323" i="10"/>
  <c r="AK1322" i="10"/>
  <c r="AJ1322" i="10"/>
  <c r="AI1322" i="10"/>
  <c r="AH1322" i="10"/>
  <c r="AG1322" i="10"/>
  <c r="AK1321" i="10"/>
  <c r="AJ1321" i="10"/>
  <c r="AI1321" i="10"/>
  <c r="AH1321" i="10"/>
  <c r="AG1321" i="10"/>
  <c r="AK1320" i="10"/>
  <c r="AJ1320" i="10"/>
  <c r="AI1320" i="10"/>
  <c r="AH1320" i="10"/>
  <c r="AG1320" i="10"/>
  <c r="AK1319" i="10"/>
  <c r="AJ1319" i="10"/>
  <c r="AI1319" i="10"/>
  <c r="AH1319" i="10"/>
  <c r="AG1319" i="10"/>
  <c r="AK1318" i="10"/>
  <c r="AJ1318" i="10"/>
  <c r="AI1318" i="10"/>
  <c r="AH1318" i="10"/>
  <c r="AG1318" i="10"/>
  <c r="AK1317" i="10"/>
  <c r="AJ1317" i="10"/>
  <c r="AI1317" i="10"/>
  <c r="AH1317" i="10"/>
  <c r="AG1317" i="10"/>
  <c r="AK1316" i="10"/>
  <c r="AJ1316" i="10"/>
  <c r="AI1316" i="10"/>
  <c r="AH1316" i="10"/>
  <c r="AG1316" i="10"/>
  <c r="AK1315" i="10"/>
  <c r="AJ1315" i="10"/>
  <c r="AI1315" i="10"/>
  <c r="AH1315" i="10"/>
  <c r="AG1315" i="10"/>
  <c r="AK1314" i="10"/>
  <c r="AJ1314" i="10"/>
  <c r="AI1314" i="10"/>
  <c r="AH1314" i="10"/>
  <c r="AG1314" i="10"/>
  <c r="AK1313" i="10"/>
  <c r="AJ1313" i="10"/>
  <c r="AI1313" i="10"/>
  <c r="AH1313" i="10"/>
  <c r="AG1313" i="10"/>
  <c r="AK1312" i="10"/>
  <c r="AJ1312" i="10"/>
  <c r="AI1312" i="10"/>
  <c r="AH1312" i="10"/>
  <c r="AG1312" i="10"/>
  <c r="AK1311" i="10"/>
  <c r="AJ1311" i="10"/>
  <c r="AI1311" i="10"/>
  <c r="AH1311" i="10"/>
  <c r="AG1311" i="10"/>
  <c r="AK1310" i="10"/>
  <c r="AJ1310" i="10"/>
  <c r="AI1310" i="10"/>
  <c r="AH1310" i="10"/>
  <c r="AG1310" i="10"/>
  <c r="AK1309" i="10"/>
  <c r="AJ1309" i="10"/>
  <c r="AI1309" i="10"/>
  <c r="AH1309" i="10"/>
  <c r="AG1309" i="10"/>
  <c r="AK1308" i="10"/>
  <c r="AJ1308" i="10"/>
  <c r="AI1308" i="10"/>
  <c r="AH1308" i="10"/>
  <c r="AG1308" i="10"/>
  <c r="AK1307" i="10"/>
  <c r="AJ1307" i="10"/>
  <c r="AI1307" i="10"/>
  <c r="AH1307" i="10"/>
  <c r="AG1307" i="10"/>
  <c r="AK1306" i="10"/>
  <c r="AJ1306" i="10"/>
  <c r="AI1306" i="10"/>
  <c r="AH1306" i="10"/>
  <c r="AG1306" i="10"/>
  <c r="AK1305" i="10"/>
  <c r="AJ1305" i="10"/>
  <c r="AI1305" i="10"/>
  <c r="AH1305" i="10"/>
  <c r="AG1305" i="10"/>
  <c r="AK1304" i="10"/>
  <c r="AJ1304" i="10"/>
  <c r="AI1304" i="10"/>
  <c r="AH1304" i="10"/>
  <c r="AG1304" i="10"/>
  <c r="AK1303" i="10"/>
  <c r="AJ1303" i="10"/>
  <c r="AI1303" i="10"/>
  <c r="AH1303" i="10"/>
  <c r="AG1303" i="10"/>
  <c r="AK1302" i="10"/>
  <c r="AJ1302" i="10"/>
  <c r="AI1302" i="10"/>
  <c r="AH1302" i="10"/>
  <c r="AG1302" i="10"/>
  <c r="AK1301" i="10"/>
  <c r="AJ1301" i="10"/>
  <c r="AI1301" i="10"/>
  <c r="AH1301" i="10"/>
  <c r="AG1301" i="10"/>
  <c r="AK1300" i="10"/>
  <c r="AJ1300" i="10"/>
  <c r="AI1300" i="10"/>
  <c r="AH1300" i="10"/>
  <c r="AG1300" i="10"/>
  <c r="AK1299" i="10"/>
  <c r="AJ1299" i="10"/>
  <c r="AI1299" i="10"/>
  <c r="AH1299" i="10"/>
  <c r="AG1299" i="10"/>
  <c r="AK1298" i="10"/>
  <c r="AJ1298" i="10"/>
  <c r="AI1298" i="10"/>
  <c r="AH1298" i="10"/>
  <c r="AG1298" i="10"/>
  <c r="AK1297" i="10"/>
  <c r="AJ1297" i="10"/>
  <c r="AI1297" i="10"/>
  <c r="AH1297" i="10"/>
  <c r="AG1297" i="10"/>
  <c r="AK1296" i="10"/>
  <c r="AJ1296" i="10"/>
  <c r="AI1296" i="10"/>
  <c r="AH1296" i="10"/>
  <c r="AG1296" i="10"/>
  <c r="AK1295" i="10"/>
  <c r="AJ1295" i="10"/>
  <c r="AI1295" i="10"/>
  <c r="AH1295" i="10"/>
  <c r="AG1295" i="10"/>
  <c r="AK1294" i="10"/>
  <c r="AJ1294" i="10"/>
  <c r="AI1294" i="10"/>
  <c r="AH1294" i="10"/>
  <c r="AG1294" i="10"/>
  <c r="AK1293" i="10"/>
  <c r="AJ1293" i="10"/>
  <c r="AI1293" i="10"/>
  <c r="AH1293" i="10"/>
  <c r="AG1293" i="10"/>
  <c r="AK1292" i="10"/>
  <c r="AJ1292" i="10"/>
  <c r="AI1292" i="10"/>
  <c r="AH1292" i="10"/>
  <c r="AG1292" i="10"/>
  <c r="AK1291" i="10"/>
  <c r="AJ1291" i="10"/>
  <c r="AI1291" i="10"/>
  <c r="AH1291" i="10"/>
  <c r="AG1291" i="10"/>
  <c r="AK1290" i="10"/>
  <c r="AJ1290" i="10"/>
  <c r="AI1290" i="10"/>
  <c r="AH1290" i="10"/>
  <c r="AG1290" i="10"/>
  <c r="AK1289" i="10"/>
  <c r="AJ1289" i="10"/>
  <c r="AI1289" i="10"/>
  <c r="AH1289" i="10"/>
  <c r="AG1289" i="10"/>
  <c r="AK1288" i="10"/>
  <c r="AJ1288" i="10"/>
  <c r="AI1288" i="10"/>
  <c r="AH1288" i="10"/>
  <c r="AG1288" i="10"/>
  <c r="AK1287" i="10"/>
  <c r="AJ1287" i="10"/>
  <c r="AI1287" i="10"/>
  <c r="AH1287" i="10"/>
  <c r="AG1287" i="10"/>
  <c r="AK1286" i="10"/>
  <c r="AJ1286" i="10"/>
  <c r="AI1286" i="10"/>
  <c r="AH1286" i="10"/>
  <c r="AG1286" i="10"/>
  <c r="AK1285" i="10"/>
  <c r="AJ1285" i="10"/>
  <c r="AI1285" i="10"/>
  <c r="AH1285" i="10"/>
  <c r="AG1285" i="10"/>
  <c r="AK1284" i="10"/>
  <c r="AJ1284" i="10"/>
  <c r="AI1284" i="10"/>
  <c r="AH1284" i="10"/>
  <c r="AG1284" i="10"/>
  <c r="AK1283" i="10"/>
  <c r="AJ1283" i="10"/>
  <c r="AI1283" i="10"/>
  <c r="AH1283" i="10"/>
  <c r="AG1283" i="10"/>
  <c r="AK1282" i="10"/>
  <c r="AJ1282" i="10"/>
  <c r="AI1282" i="10"/>
  <c r="AH1282" i="10"/>
  <c r="AG1282" i="10"/>
  <c r="AK1281" i="10"/>
  <c r="AJ1281" i="10"/>
  <c r="AI1281" i="10"/>
  <c r="AH1281" i="10"/>
  <c r="AG1281" i="10"/>
  <c r="AK1280" i="10"/>
  <c r="AJ1280" i="10"/>
  <c r="AI1280" i="10"/>
  <c r="AH1280" i="10"/>
  <c r="AG1280" i="10"/>
  <c r="AK1279" i="10"/>
  <c r="AJ1279" i="10"/>
  <c r="AI1279" i="10"/>
  <c r="AH1279" i="10"/>
  <c r="AG1279" i="10"/>
  <c r="AK1278" i="10"/>
  <c r="AJ1278" i="10"/>
  <c r="AI1278" i="10"/>
  <c r="AH1278" i="10"/>
  <c r="AG1278" i="10"/>
  <c r="AK1277" i="10"/>
  <c r="AJ1277" i="10"/>
  <c r="AI1277" i="10"/>
  <c r="AH1277" i="10"/>
  <c r="AG1277" i="10"/>
  <c r="AK1276" i="10"/>
  <c r="AJ1276" i="10"/>
  <c r="AI1276" i="10"/>
  <c r="AH1276" i="10"/>
  <c r="AG1276" i="10"/>
  <c r="AK1275" i="10"/>
  <c r="AJ1275" i="10"/>
  <c r="AI1275" i="10"/>
  <c r="AH1275" i="10"/>
  <c r="AG1275" i="10"/>
  <c r="AK1274" i="10"/>
  <c r="AJ1274" i="10"/>
  <c r="AI1274" i="10"/>
  <c r="AH1274" i="10"/>
  <c r="AG1274" i="10"/>
  <c r="AK1273" i="10"/>
  <c r="AJ1273" i="10"/>
  <c r="AI1273" i="10"/>
  <c r="AH1273" i="10"/>
  <c r="AG1273" i="10"/>
  <c r="AK1272" i="10"/>
  <c r="AJ1272" i="10"/>
  <c r="AI1272" i="10"/>
  <c r="AH1272" i="10"/>
  <c r="AG1272" i="10"/>
  <c r="AK1271" i="10"/>
  <c r="AJ1271" i="10"/>
  <c r="AI1271" i="10"/>
  <c r="AH1271" i="10"/>
  <c r="AG1271" i="10"/>
  <c r="AK1270" i="10"/>
  <c r="AJ1270" i="10"/>
  <c r="AI1270" i="10"/>
  <c r="AH1270" i="10"/>
  <c r="AG1270" i="10"/>
  <c r="AK1269" i="10"/>
  <c r="AJ1269" i="10"/>
  <c r="AI1269" i="10"/>
  <c r="AH1269" i="10"/>
  <c r="AG1269" i="10"/>
  <c r="AK1268" i="10"/>
  <c r="AJ1268" i="10"/>
  <c r="AI1268" i="10"/>
  <c r="AH1268" i="10"/>
  <c r="AG1268" i="10"/>
  <c r="AK1267" i="10"/>
  <c r="AJ1267" i="10"/>
  <c r="AI1267" i="10"/>
  <c r="AH1267" i="10"/>
  <c r="AG1267" i="10"/>
  <c r="AK1266" i="10"/>
  <c r="AJ1266" i="10"/>
  <c r="AI1266" i="10"/>
  <c r="AH1266" i="10"/>
  <c r="AG1266" i="10"/>
  <c r="AK1265" i="10"/>
  <c r="AJ1265" i="10"/>
  <c r="AI1265" i="10"/>
  <c r="AH1265" i="10"/>
  <c r="AG1265" i="10"/>
  <c r="AK1264" i="10"/>
  <c r="AJ1264" i="10"/>
  <c r="AI1264" i="10"/>
  <c r="AH1264" i="10"/>
  <c r="AG1264" i="10"/>
  <c r="AK1263" i="10"/>
  <c r="AJ1263" i="10"/>
  <c r="AI1263" i="10"/>
  <c r="AH1263" i="10"/>
  <c r="AG1263" i="10"/>
  <c r="AK1262" i="10"/>
  <c r="AJ1262" i="10"/>
  <c r="AI1262" i="10"/>
  <c r="AH1262" i="10"/>
  <c r="AG1262" i="10"/>
  <c r="AK1261" i="10"/>
  <c r="AJ1261" i="10"/>
  <c r="AI1261" i="10"/>
  <c r="AH1261" i="10"/>
  <c r="AG1261" i="10"/>
  <c r="AK1260" i="10"/>
  <c r="AJ1260" i="10"/>
  <c r="AI1260" i="10"/>
  <c r="AH1260" i="10"/>
  <c r="AG1260" i="10"/>
  <c r="AK1259" i="10"/>
  <c r="AJ1259" i="10"/>
  <c r="AI1259" i="10"/>
  <c r="AH1259" i="10"/>
  <c r="AG1259" i="10"/>
  <c r="AK1258" i="10"/>
  <c r="AJ1258" i="10"/>
  <c r="AI1258" i="10"/>
  <c r="AH1258" i="10"/>
  <c r="AG1258" i="10"/>
  <c r="AK1257" i="10"/>
  <c r="AJ1257" i="10"/>
  <c r="AI1257" i="10"/>
  <c r="AH1257" i="10"/>
  <c r="AG1257" i="10"/>
  <c r="AK1256" i="10"/>
  <c r="AJ1256" i="10"/>
  <c r="AI1256" i="10"/>
  <c r="AH1256" i="10"/>
  <c r="AG1256" i="10"/>
  <c r="AK1255" i="10"/>
  <c r="AJ1255" i="10"/>
  <c r="AI1255" i="10"/>
  <c r="AH1255" i="10"/>
  <c r="AG1255" i="10"/>
  <c r="AK1254" i="10"/>
  <c r="AJ1254" i="10"/>
  <c r="AI1254" i="10"/>
  <c r="AH1254" i="10"/>
  <c r="AG1254" i="10"/>
  <c r="AK1253" i="10"/>
  <c r="AJ1253" i="10"/>
  <c r="AI1253" i="10"/>
  <c r="AH1253" i="10"/>
  <c r="AG1253" i="10"/>
  <c r="AK1252" i="10"/>
  <c r="AJ1252" i="10"/>
  <c r="AI1252" i="10"/>
  <c r="AH1252" i="10"/>
  <c r="AG1252" i="10"/>
  <c r="AK1251" i="10"/>
  <c r="AJ1251" i="10"/>
  <c r="AI1251" i="10"/>
  <c r="AH1251" i="10"/>
  <c r="AG1251" i="10"/>
  <c r="AK1250" i="10"/>
  <c r="AJ1250" i="10"/>
  <c r="AI1250" i="10"/>
  <c r="AH1250" i="10"/>
  <c r="AG1250" i="10"/>
  <c r="AK1249" i="10"/>
  <c r="AJ1249" i="10"/>
  <c r="AI1249" i="10"/>
  <c r="AH1249" i="10"/>
  <c r="AG1249" i="10"/>
  <c r="AK1248" i="10"/>
  <c r="AJ1248" i="10"/>
  <c r="AI1248" i="10"/>
  <c r="AH1248" i="10"/>
  <c r="AG1248" i="10"/>
  <c r="AK1247" i="10"/>
  <c r="AJ1247" i="10"/>
  <c r="AI1247" i="10"/>
  <c r="AH1247" i="10"/>
  <c r="AG1247" i="10"/>
  <c r="AK1246" i="10"/>
  <c r="AJ1246" i="10"/>
  <c r="AI1246" i="10"/>
  <c r="AH1246" i="10"/>
  <c r="AG1246" i="10"/>
  <c r="AK1245" i="10"/>
  <c r="AJ1245" i="10"/>
  <c r="AI1245" i="10"/>
  <c r="AH1245" i="10"/>
  <c r="AG1245" i="10"/>
  <c r="AK1244" i="10"/>
  <c r="AJ1244" i="10"/>
  <c r="AI1244" i="10"/>
  <c r="AH1244" i="10"/>
  <c r="AG1244" i="10"/>
  <c r="AK1243" i="10"/>
  <c r="AJ1243" i="10"/>
  <c r="AI1243" i="10"/>
  <c r="AH1243" i="10"/>
  <c r="AG1243" i="10"/>
  <c r="AK1242" i="10"/>
  <c r="AJ1242" i="10"/>
  <c r="AI1242" i="10"/>
  <c r="AH1242" i="10"/>
  <c r="AG1242" i="10"/>
  <c r="AK1241" i="10"/>
  <c r="AJ1241" i="10"/>
  <c r="AI1241" i="10"/>
  <c r="AH1241" i="10"/>
  <c r="AG1241" i="10"/>
  <c r="AK1240" i="10"/>
  <c r="AJ1240" i="10"/>
  <c r="AI1240" i="10"/>
  <c r="AH1240" i="10"/>
  <c r="AG1240" i="10"/>
  <c r="AK1239" i="10"/>
  <c r="AJ1239" i="10"/>
  <c r="AI1239" i="10"/>
  <c r="AH1239" i="10"/>
  <c r="AG1239" i="10"/>
  <c r="AK1238" i="10"/>
  <c r="AJ1238" i="10"/>
  <c r="AI1238" i="10"/>
  <c r="AH1238" i="10"/>
  <c r="AG1238" i="10"/>
  <c r="AK1237" i="10"/>
  <c r="AJ1237" i="10"/>
  <c r="AI1237" i="10"/>
  <c r="AH1237" i="10"/>
  <c r="AG1237" i="10"/>
  <c r="AK1236" i="10"/>
  <c r="AJ1236" i="10"/>
  <c r="AI1236" i="10"/>
  <c r="AH1236" i="10"/>
  <c r="AG1236" i="10"/>
  <c r="AK1235" i="10"/>
  <c r="AJ1235" i="10"/>
  <c r="AI1235" i="10"/>
  <c r="AH1235" i="10"/>
  <c r="AG1235" i="10"/>
  <c r="AK1234" i="10"/>
  <c r="AJ1234" i="10"/>
  <c r="AI1234" i="10"/>
  <c r="AH1234" i="10"/>
  <c r="AG1234" i="10"/>
  <c r="AK1233" i="10"/>
  <c r="AJ1233" i="10"/>
  <c r="AI1233" i="10"/>
  <c r="AH1233" i="10"/>
  <c r="AG1233" i="10"/>
  <c r="AK1232" i="10"/>
  <c r="AJ1232" i="10"/>
  <c r="AI1232" i="10"/>
  <c r="AH1232" i="10"/>
  <c r="AG1232" i="10"/>
  <c r="AK1231" i="10"/>
  <c r="AJ1231" i="10"/>
  <c r="AI1231" i="10"/>
  <c r="AH1231" i="10"/>
  <c r="AG1231" i="10"/>
  <c r="AK1230" i="10"/>
  <c r="AJ1230" i="10"/>
  <c r="AI1230" i="10"/>
  <c r="AH1230" i="10"/>
  <c r="AG1230" i="10"/>
  <c r="AK1229" i="10"/>
  <c r="AJ1229" i="10"/>
  <c r="AI1229" i="10"/>
  <c r="AH1229" i="10"/>
  <c r="AG1229" i="10"/>
  <c r="AK1228" i="10"/>
  <c r="AJ1228" i="10"/>
  <c r="AI1228" i="10"/>
  <c r="AH1228" i="10"/>
  <c r="AG1228" i="10"/>
  <c r="AK1227" i="10"/>
  <c r="AJ1227" i="10"/>
  <c r="AI1227" i="10"/>
  <c r="AH1227" i="10"/>
  <c r="AG1227" i="10"/>
  <c r="AK1226" i="10"/>
  <c r="AJ1226" i="10"/>
  <c r="AI1226" i="10"/>
  <c r="AH1226" i="10"/>
  <c r="AG1226" i="10"/>
  <c r="AK1225" i="10"/>
  <c r="AJ1225" i="10"/>
  <c r="AI1225" i="10"/>
  <c r="AH1225" i="10"/>
  <c r="AG1225" i="10"/>
  <c r="AK1224" i="10"/>
  <c r="AJ1224" i="10"/>
  <c r="AI1224" i="10"/>
  <c r="AH1224" i="10"/>
  <c r="AG1224" i="10"/>
  <c r="AK1223" i="10"/>
  <c r="AJ1223" i="10"/>
  <c r="AI1223" i="10"/>
  <c r="AH1223" i="10"/>
  <c r="AG1223" i="10"/>
  <c r="AK1222" i="10"/>
  <c r="AJ1222" i="10"/>
  <c r="AI1222" i="10"/>
  <c r="AH1222" i="10"/>
  <c r="AG1222" i="10"/>
  <c r="AK1221" i="10"/>
  <c r="AJ1221" i="10"/>
  <c r="AI1221" i="10"/>
  <c r="AH1221" i="10"/>
  <c r="AG1221" i="10"/>
  <c r="AK1220" i="10"/>
  <c r="AJ1220" i="10"/>
  <c r="AI1220" i="10"/>
  <c r="AH1220" i="10"/>
  <c r="AG1220" i="10"/>
  <c r="AK1219" i="10"/>
  <c r="AJ1219" i="10"/>
  <c r="AI1219" i="10"/>
  <c r="AH1219" i="10"/>
  <c r="AG1219" i="10"/>
  <c r="AK1218" i="10"/>
  <c r="AJ1218" i="10"/>
  <c r="AI1218" i="10"/>
  <c r="AH1218" i="10"/>
  <c r="AG1218" i="10"/>
  <c r="AK1217" i="10"/>
  <c r="AJ1217" i="10"/>
  <c r="AI1217" i="10"/>
  <c r="AH1217" i="10"/>
  <c r="AG1217" i="10"/>
  <c r="AK1216" i="10"/>
  <c r="AJ1216" i="10"/>
  <c r="AI1216" i="10"/>
  <c r="AH1216" i="10"/>
  <c r="AG1216" i="10"/>
  <c r="AK1215" i="10"/>
  <c r="AJ1215" i="10"/>
  <c r="AI1215" i="10"/>
  <c r="AH1215" i="10"/>
  <c r="AG1215" i="10"/>
  <c r="AK1214" i="10"/>
  <c r="AJ1214" i="10"/>
  <c r="AI1214" i="10"/>
  <c r="AH1214" i="10"/>
  <c r="AG1214" i="10"/>
  <c r="AK1213" i="10"/>
  <c r="AJ1213" i="10"/>
  <c r="AI1213" i="10"/>
  <c r="AH1213" i="10"/>
  <c r="AG1213" i="10"/>
  <c r="AK1212" i="10"/>
  <c r="AJ1212" i="10"/>
  <c r="AI1212" i="10"/>
  <c r="AH1212" i="10"/>
  <c r="AG1212" i="10"/>
  <c r="AK1211" i="10"/>
  <c r="AJ1211" i="10"/>
  <c r="AI1211" i="10"/>
  <c r="AH1211" i="10"/>
  <c r="AG1211" i="10"/>
  <c r="AK1210" i="10"/>
  <c r="AJ1210" i="10"/>
  <c r="AI1210" i="10"/>
  <c r="AH1210" i="10"/>
  <c r="AG1210" i="10"/>
  <c r="AK1209" i="10"/>
  <c r="AJ1209" i="10"/>
  <c r="AI1209" i="10"/>
  <c r="AH1209" i="10"/>
  <c r="AG1209" i="10"/>
  <c r="AK1208" i="10"/>
  <c r="AJ1208" i="10"/>
  <c r="AI1208" i="10"/>
  <c r="AH1208" i="10"/>
  <c r="AG1208" i="10"/>
  <c r="AK1207" i="10"/>
  <c r="AJ1207" i="10"/>
  <c r="AI1207" i="10"/>
  <c r="AH1207" i="10"/>
  <c r="AG1207" i="10"/>
  <c r="AK1206" i="10"/>
  <c r="AJ1206" i="10"/>
  <c r="AI1206" i="10"/>
  <c r="AH1206" i="10"/>
  <c r="AG1206" i="10"/>
  <c r="AK1205" i="10"/>
  <c r="AJ1205" i="10"/>
  <c r="AI1205" i="10"/>
  <c r="AH1205" i="10"/>
  <c r="AG1205" i="10"/>
  <c r="AK1204" i="10"/>
  <c r="AJ1204" i="10"/>
  <c r="AI1204" i="10"/>
  <c r="AH1204" i="10"/>
  <c r="AG1204" i="10"/>
  <c r="AK1203" i="10"/>
  <c r="AJ1203" i="10"/>
  <c r="AI1203" i="10"/>
  <c r="AH1203" i="10"/>
  <c r="AG1203" i="10"/>
  <c r="AK1202" i="10"/>
  <c r="AJ1202" i="10"/>
  <c r="AI1202" i="10"/>
  <c r="AH1202" i="10"/>
  <c r="AG1202" i="10"/>
  <c r="AK1201" i="10"/>
  <c r="AJ1201" i="10"/>
  <c r="AI1201" i="10"/>
  <c r="AH1201" i="10"/>
  <c r="AG1201" i="10"/>
  <c r="AK1200" i="10"/>
  <c r="AJ1200" i="10"/>
  <c r="AI1200" i="10"/>
  <c r="AH1200" i="10"/>
  <c r="AG1200" i="10"/>
  <c r="AK1199" i="10"/>
  <c r="AJ1199" i="10"/>
  <c r="AI1199" i="10"/>
  <c r="AH1199" i="10"/>
  <c r="AG1199" i="10"/>
  <c r="AK1198" i="10"/>
  <c r="AJ1198" i="10"/>
  <c r="AI1198" i="10"/>
  <c r="AH1198" i="10"/>
  <c r="AG1198" i="10"/>
  <c r="AK1197" i="10"/>
  <c r="AJ1197" i="10"/>
  <c r="AI1197" i="10"/>
  <c r="AH1197" i="10"/>
  <c r="AG1197" i="10"/>
  <c r="AK1196" i="10"/>
  <c r="AJ1196" i="10"/>
  <c r="AI1196" i="10"/>
  <c r="AH1196" i="10"/>
  <c r="AG1196" i="10"/>
  <c r="AK1195" i="10"/>
  <c r="AJ1195" i="10"/>
  <c r="AI1195" i="10"/>
  <c r="AH1195" i="10"/>
  <c r="AG1195" i="10"/>
  <c r="AK1194" i="10"/>
  <c r="AJ1194" i="10"/>
  <c r="AI1194" i="10"/>
  <c r="AH1194" i="10"/>
  <c r="AG1194" i="10"/>
  <c r="AK1193" i="10"/>
  <c r="AJ1193" i="10"/>
  <c r="AI1193" i="10"/>
  <c r="AH1193" i="10"/>
  <c r="AG1193" i="10"/>
  <c r="AK1192" i="10"/>
  <c r="AJ1192" i="10"/>
  <c r="AI1192" i="10"/>
  <c r="AH1192" i="10"/>
  <c r="AG1192" i="10"/>
  <c r="AK1191" i="10"/>
  <c r="AJ1191" i="10"/>
  <c r="AI1191" i="10"/>
  <c r="AH1191" i="10"/>
  <c r="AG1191" i="10"/>
  <c r="AK1190" i="10"/>
  <c r="AJ1190" i="10"/>
  <c r="AI1190" i="10"/>
  <c r="AH1190" i="10"/>
  <c r="AG1190" i="10"/>
  <c r="AK1189" i="10"/>
  <c r="AJ1189" i="10"/>
  <c r="AI1189" i="10"/>
  <c r="AH1189" i="10"/>
  <c r="AG1189" i="10"/>
  <c r="AK1188" i="10"/>
  <c r="AJ1188" i="10"/>
  <c r="AI1188" i="10"/>
  <c r="AH1188" i="10"/>
  <c r="AG1188" i="10"/>
  <c r="AK1187" i="10"/>
  <c r="AJ1187" i="10"/>
  <c r="AI1187" i="10"/>
  <c r="AH1187" i="10"/>
  <c r="AG1187" i="10"/>
  <c r="AK1186" i="10"/>
  <c r="AJ1186" i="10"/>
  <c r="AI1186" i="10"/>
  <c r="AH1186" i="10"/>
  <c r="AG1186" i="10"/>
  <c r="AK1185" i="10"/>
  <c r="AJ1185" i="10"/>
  <c r="AI1185" i="10"/>
  <c r="AH1185" i="10"/>
  <c r="AG1185" i="10"/>
  <c r="AK1184" i="10"/>
  <c r="AJ1184" i="10"/>
  <c r="AI1184" i="10"/>
  <c r="AH1184" i="10"/>
  <c r="AG1184" i="10"/>
  <c r="AK1183" i="10"/>
  <c r="AJ1183" i="10"/>
  <c r="AI1183" i="10"/>
  <c r="AH1183" i="10"/>
  <c r="AG1183" i="10"/>
  <c r="AK1182" i="10"/>
  <c r="AJ1182" i="10"/>
  <c r="AI1182" i="10"/>
  <c r="AH1182" i="10"/>
  <c r="AG1182" i="10"/>
  <c r="AK1181" i="10"/>
  <c r="AJ1181" i="10"/>
  <c r="AI1181" i="10"/>
  <c r="AH1181" i="10"/>
  <c r="AG1181" i="10"/>
  <c r="AK1180" i="10"/>
  <c r="AJ1180" i="10"/>
  <c r="AI1180" i="10"/>
  <c r="AH1180" i="10"/>
  <c r="AG1180" i="10"/>
  <c r="AK1179" i="10"/>
  <c r="AJ1179" i="10"/>
  <c r="AI1179" i="10"/>
  <c r="AH1179" i="10"/>
  <c r="AG1179" i="10"/>
  <c r="AK1178" i="10"/>
  <c r="AJ1178" i="10"/>
  <c r="AI1178" i="10"/>
  <c r="AH1178" i="10"/>
  <c r="AG1178" i="10"/>
  <c r="AK1177" i="10"/>
  <c r="AJ1177" i="10"/>
  <c r="AI1177" i="10"/>
  <c r="AH1177" i="10"/>
  <c r="AG1177" i="10"/>
  <c r="AK1176" i="10"/>
  <c r="AJ1176" i="10"/>
  <c r="AI1176" i="10"/>
  <c r="AH1176" i="10"/>
  <c r="AG1176" i="10"/>
  <c r="AK1175" i="10"/>
  <c r="AJ1175" i="10"/>
  <c r="AI1175" i="10"/>
  <c r="AH1175" i="10"/>
  <c r="AG1175" i="10"/>
  <c r="AK1174" i="10"/>
  <c r="AJ1174" i="10"/>
  <c r="AI1174" i="10"/>
  <c r="AH1174" i="10"/>
  <c r="AG1174" i="10"/>
  <c r="AK1173" i="10"/>
  <c r="AJ1173" i="10"/>
  <c r="AI1173" i="10"/>
  <c r="AH1173" i="10"/>
  <c r="AG1173" i="10"/>
  <c r="AK1172" i="10"/>
  <c r="AJ1172" i="10"/>
  <c r="AI1172" i="10"/>
  <c r="AH1172" i="10"/>
  <c r="AG1172" i="10"/>
  <c r="AK1171" i="10"/>
  <c r="AJ1171" i="10"/>
  <c r="AI1171" i="10"/>
  <c r="AH1171" i="10"/>
  <c r="AG1171" i="10"/>
  <c r="AK1170" i="10"/>
  <c r="AJ1170" i="10"/>
  <c r="AI1170" i="10"/>
  <c r="AH1170" i="10"/>
  <c r="AG1170" i="10"/>
  <c r="AK1169" i="10"/>
  <c r="AJ1169" i="10"/>
  <c r="AI1169" i="10"/>
  <c r="AH1169" i="10"/>
  <c r="AG1169" i="10"/>
  <c r="AK1168" i="10"/>
  <c r="AJ1168" i="10"/>
  <c r="AI1168" i="10"/>
  <c r="AH1168" i="10"/>
  <c r="AG1168" i="10"/>
  <c r="AK1167" i="10"/>
  <c r="AJ1167" i="10"/>
  <c r="AI1167" i="10"/>
  <c r="AH1167" i="10"/>
  <c r="AG1167" i="10"/>
  <c r="AK1166" i="10"/>
  <c r="AJ1166" i="10"/>
  <c r="AI1166" i="10"/>
  <c r="AH1166" i="10"/>
  <c r="AG1166" i="10"/>
  <c r="AK1165" i="10"/>
  <c r="AJ1165" i="10"/>
  <c r="AI1165" i="10"/>
  <c r="AH1165" i="10"/>
  <c r="AG1165" i="10"/>
  <c r="AK1164" i="10"/>
  <c r="AJ1164" i="10"/>
  <c r="AI1164" i="10"/>
  <c r="AH1164" i="10"/>
  <c r="AG1164" i="10"/>
  <c r="AK1163" i="10"/>
  <c r="AJ1163" i="10"/>
  <c r="AI1163" i="10"/>
  <c r="AH1163" i="10"/>
  <c r="AG1163" i="10"/>
  <c r="AK1162" i="10"/>
  <c r="AJ1162" i="10"/>
  <c r="AI1162" i="10"/>
  <c r="AH1162" i="10"/>
  <c r="AG1162" i="10"/>
  <c r="AK1161" i="10"/>
  <c r="AJ1161" i="10"/>
  <c r="AI1161" i="10"/>
  <c r="AH1161" i="10"/>
  <c r="AG1161" i="10"/>
  <c r="AK1160" i="10"/>
  <c r="AJ1160" i="10"/>
  <c r="AI1160" i="10"/>
  <c r="AH1160" i="10"/>
  <c r="AG1160" i="10"/>
  <c r="AK1159" i="10"/>
  <c r="AJ1159" i="10"/>
  <c r="AI1159" i="10"/>
  <c r="AH1159" i="10"/>
  <c r="AG1159" i="10"/>
  <c r="AK1158" i="10"/>
  <c r="AJ1158" i="10"/>
  <c r="AI1158" i="10"/>
  <c r="AH1158" i="10"/>
  <c r="AG1158" i="10"/>
  <c r="AK1157" i="10"/>
  <c r="AJ1157" i="10"/>
  <c r="AI1157" i="10"/>
  <c r="AH1157" i="10"/>
  <c r="AG1157" i="10"/>
  <c r="AK1156" i="10"/>
  <c r="AJ1156" i="10"/>
  <c r="AI1156" i="10"/>
  <c r="AH1156" i="10"/>
  <c r="AG1156" i="10"/>
  <c r="AK1155" i="10"/>
  <c r="AJ1155" i="10"/>
  <c r="AI1155" i="10"/>
  <c r="AH1155" i="10"/>
  <c r="AG1155" i="10"/>
  <c r="AK1154" i="10"/>
  <c r="AJ1154" i="10"/>
  <c r="AI1154" i="10"/>
  <c r="AH1154" i="10"/>
  <c r="AG1154" i="10"/>
  <c r="AK1153" i="10"/>
  <c r="AJ1153" i="10"/>
  <c r="AI1153" i="10"/>
  <c r="AH1153" i="10"/>
  <c r="AG1153" i="10"/>
  <c r="AK1152" i="10"/>
  <c r="AJ1152" i="10"/>
  <c r="AI1152" i="10"/>
  <c r="AH1152" i="10"/>
  <c r="AG1152" i="10"/>
  <c r="AK1151" i="10"/>
  <c r="AJ1151" i="10"/>
  <c r="AI1151" i="10"/>
  <c r="AH1151" i="10"/>
  <c r="AG1151" i="10"/>
  <c r="AK1150" i="10"/>
  <c r="AJ1150" i="10"/>
  <c r="AI1150" i="10"/>
  <c r="AH1150" i="10"/>
  <c r="AG1150" i="10"/>
  <c r="AK1149" i="10"/>
  <c r="AJ1149" i="10"/>
  <c r="AI1149" i="10"/>
  <c r="AH1149" i="10"/>
  <c r="AG1149" i="10"/>
  <c r="AK1148" i="10"/>
  <c r="AJ1148" i="10"/>
  <c r="AI1148" i="10"/>
  <c r="AH1148" i="10"/>
  <c r="AG1148" i="10"/>
  <c r="AK1147" i="10"/>
  <c r="AJ1147" i="10"/>
  <c r="AI1147" i="10"/>
  <c r="AH1147" i="10"/>
  <c r="AG1147" i="10"/>
  <c r="AK1146" i="10"/>
  <c r="AJ1146" i="10"/>
  <c r="AI1146" i="10"/>
  <c r="AH1146" i="10"/>
  <c r="AG1146" i="10"/>
  <c r="AK1145" i="10"/>
  <c r="AJ1145" i="10"/>
  <c r="AI1145" i="10"/>
  <c r="AH1145" i="10"/>
  <c r="AG1145" i="10"/>
  <c r="AK1144" i="10"/>
  <c r="AJ1144" i="10"/>
  <c r="AI1144" i="10"/>
  <c r="AH1144" i="10"/>
  <c r="AG1144" i="10"/>
  <c r="AK1143" i="10"/>
  <c r="AJ1143" i="10"/>
  <c r="AI1143" i="10"/>
  <c r="AH1143" i="10"/>
  <c r="AG1143" i="10"/>
  <c r="AK1142" i="10"/>
  <c r="AJ1142" i="10"/>
  <c r="AI1142" i="10"/>
  <c r="AH1142" i="10"/>
  <c r="AG1142" i="10"/>
  <c r="AK1141" i="10"/>
  <c r="AJ1141" i="10"/>
  <c r="AI1141" i="10"/>
  <c r="AH1141" i="10"/>
  <c r="AG1141" i="10"/>
  <c r="AK1140" i="10"/>
  <c r="AJ1140" i="10"/>
  <c r="AI1140" i="10"/>
  <c r="AH1140" i="10"/>
  <c r="AG1140" i="10"/>
  <c r="AK1139" i="10"/>
  <c r="AJ1139" i="10"/>
  <c r="AI1139" i="10"/>
  <c r="AH1139" i="10"/>
  <c r="AG1139" i="10"/>
  <c r="AK1138" i="10"/>
  <c r="AJ1138" i="10"/>
  <c r="AI1138" i="10"/>
  <c r="AH1138" i="10"/>
  <c r="AG1138" i="10"/>
  <c r="AK1137" i="10"/>
  <c r="AJ1137" i="10"/>
  <c r="AI1137" i="10"/>
  <c r="AH1137" i="10"/>
  <c r="AG1137" i="10"/>
  <c r="AK1136" i="10"/>
  <c r="AJ1136" i="10"/>
  <c r="AI1136" i="10"/>
  <c r="AH1136" i="10"/>
  <c r="AG1136" i="10"/>
  <c r="AK1135" i="10"/>
  <c r="AJ1135" i="10"/>
  <c r="AI1135" i="10"/>
  <c r="AH1135" i="10"/>
  <c r="AG1135" i="10"/>
  <c r="AK1134" i="10"/>
  <c r="AJ1134" i="10"/>
  <c r="AI1134" i="10"/>
  <c r="AH1134" i="10"/>
  <c r="AG1134" i="10"/>
  <c r="AK1133" i="10"/>
  <c r="AJ1133" i="10"/>
  <c r="AI1133" i="10"/>
  <c r="AH1133" i="10"/>
  <c r="AG1133" i="10"/>
  <c r="AK1132" i="10"/>
  <c r="AJ1132" i="10"/>
  <c r="AI1132" i="10"/>
  <c r="AH1132" i="10"/>
  <c r="AG1132" i="10"/>
  <c r="AK1131" i="10"/>
  <c r="AJ1131" i="10"/>
  <c r="AI1131" i="10"/>
  <c r="AH1131" i="10"/>
  <c r="AG1131" i="10"/>
  <c r="AK1130" i="10"/>
  <c r="AJ1130" i="10"/>
  <c r="AI1130" i="10"/>
  <c r="AH1130" i="10"/>
  <c r="AG1130" i="10"/>
  <c r="AK1129" i="10"/>
  <c r="AJ1129" i="10"/>
  <c r="AI1129" i="10"/>
  <c r="AH1129" i="10"/>
  <c r="AG1129" i="10"/>
  <c r="AK1128" i="10"/>
  <c r="AJ1128" i="10"/>
  <c r="AI1128" i="10"/>
  <c r="AH1128" i="10"/>
  <c r="AG1128" i="10"/>
  <c r="AK1127" i="10"/>
  <c r="AJ1127" i="10"/>
  <c r="AI1127" i="10"/>
  <c r="AH1127" i="10"/>
  <c r="AG1127" i="10"/>
  <c r="AK1126" i="10"/>
  <c r="AJ1126" i="10"/>
  <c r="AI1126" i="10"/>
  <c r="AH1126" i="10"/>
  <c r="AG1126" i="10"/>
  <c r="AK1125" i="10"/>
  <c r="AJ1125" i="10"/>
  <c r="AI1125" i="10"/>
  <c r="AH1125" i="10"/>
  <c r="AG1125" i="10"/>
  <c r="AK1124" i="10"/>
  <c r="AJ1124" i="10"/>
  <c r="AI1124" i="10"/>
  <c r="AH1124" i="10"/>
  <c r="AG1124" i="10"/>
  <c r="AK1123" i="10"/>
  <c r="AJ1123" i="10"/>
  <c r="AI1123" i="10"/>
  <c r="AH1123" i="10"/>
  <c r="AG1123" i="10"/>
  <c r="AK1122" i="10"/>
  <c r="AJ1122" i="10"/>
  <c r="AI1122" i="10"/>
  <c r="AH1122" i="10"/>
  <c r="AG1122" i="10"/>
  <c r="AK1121" i="10"/>
  <c r="AJ1121" i="10"/>
  <c r="AI1121" i="10"/>
  <c r="AH1121" i="10"/>
  <c r="AG1121" i="10"/>
  <c r="AK1120" i="10"/>
  <c r="AJ1120" i="10"/>
  <c r="AI1120" i="10"/>
  <c r="AH1120" i="10"/>
  <c r="AG1120" i="10"/>
  <c r="AK1119" i="10"/>
  <c r="AJ1119" i="10"/>
  <c r="AI1119" i="10"/>
  <c r="AH1119" i="10"/>
  <c r="AG1119" i="10"/>
  <c r="AK1118" i="10"/>
  <c r="AJ1118" i="10"/>
  <c r="AI1118" i="10"/>
  <c r="AH1118" i="10"/>
  <c r="AG1118" i="10"/>
  <c r="AK1117" i="10"/>
  <c r="AJ1117" i="10"/>
  <c r="AI1117" i="10"/>
  <c r="AH1117" i="10"/>
  <c r="AG1117" i="10"/>
  <c r="AK1116" i="10"/>
  <c r="AJ1116" i="10"/>
  <c r="AI1116" i="10"/>
  <c r="AH1116" i="10"/>
  <c r="AG1116" i="10"/>
  <c r="AK1115" i="10"/>
  <c r="AJ1115" i="10"/>
  <c r="AI1115" i="10"/>
  <c r="AH1115" i="10"/>
  <c r="AG1115" i="10"/>
  <c r="AK1114" i="10"/>
  <c r="AJ1114" i="10"/>
  <c r="AI1114" i="10"/>
  <c r="AH1114" i="10"/>
  <c r="AG1114" i="10"/>
  <c r="AK1113" i="10"/>
  <c r="AJ1113" i="10"/>
  <c r="AI1113" i="10"/>
  <c r="AH1113" i="10"/>
  <c r="AG1113" i="10"/>
  <c r="AK1112" i="10"/>
  <c r="AJ1112" i="10"/>
  <c r="AI1112" i="10"/>
  <c r="AH1112" i="10"/>
  <c r="AG1112" i="10"/>
  <c r="AK1111" i="10"/>
  <c r="AJ1111" i="10"/>
  <c r="AI1111" i="10"/>
  <c r="AH1111" i="10"/>
  <c r="AG1111" i="10"/>
  <c r="AK1110" i="10"/>
  <c r="AJ1110" i="10"/>
  <c r="AI1110" i="10"/>
  <c r="AH1110" i="10"/>
  <c r="AG1110" i="10"/>
  <c r="AK1109" i="10"/>
  <c r="AJ1109" i="10"/>
  <c r="AI1109" i="10"/>
  <c r="AH1109" i="10"/>
  <c r="AG1109" i="10"/>
  <c r="AK1108" i="10"/>
  <c r="AJ1108" i="10"/>
  <c r="AI1108" i="10"/>
  <c r="AH1108" i="10"/>
  <c r="AG1108" i="10"/>
  <c r="AK1107" i="10"/>
  <c r="AJ1107" i="10"/>
  <c r="AI1107" i="10"/>
  <c r="AH1107" i="10"/>
  <c r="AG1107" i="10"/>
  <c r="AK1106" i="10"/>
  <c r="AJ1106" i="10"/>
  <c r="AI1106" i="10"/>
  <c r="AH1106" i="10"/>
  <c r="AG1106" i="10"/>
  <c r="AK1105" i="10"/>
  <c r="AJ1105" i="10"/>
  <c r="AI1105" i="10"/>
  <c r="AH1105" i="10"/>
  <c r="AG1105" i="10"/>
  <c r="AK1104" i="10"/>
  <c r="AJ1104" i="10"/>
  <c r="AI1104" i="10"/>
  <c r="AH1104" i="10"/>
  <c r="AG1104" i="10"/>
  <c r="AK1103" i="10"/>
  <c r="AJ1103" i="10"/>
  <c r="AI1103" i="10"/>
  <c r="AH1103" i="10"/>
  <c r="AG1103" i="10"/>
  <c r="AK1102" i="10"/>
  <c r="AJ1102" i="10"/>
  <c r="AI1102" i="10"/>
  <c r="AH1102" i="10"/>
  <c r="AG1102" i="10"/>
  <c r="AK1101" i="10"/>
  <c r="AJ1101" i="10"/>
  <c r="AI1101" i="10"/>
  <c r="AH1101" i="10"/>
  <c r="AG1101" i="10"/>
  <c r="AK1100" i="10"/>
  <c r="AJ1100" i="10"/>
  <c r="AI1100" i="10"/>
  <c r="AH1100" i="10"/>
  <c r="AG1100" i="10"/>
  <c r="AK1099" i="10"/>
  <c r="AJ1099" i="10"/>
  <c r="AI1099" i="10"/>
  <c r="AH1099" i="10"/>
  <c r="AG1099" i="10"/>
  <c r="AK1098" i="10"/>
  <c r="AJ1098" i="10"/>
  <c r="AI1098" i="10"/>
  <c r="AH1098" i="10"/>
  <c r="AG1098" i="10"/>
  <c r="AK1097" i="10"/>
  <c r="AJ1097" i="10"/>
  <c r="AI1097" i="10"/>
  <c r="AH1097" i="10"/>
  <c r="AG1097" i="10"/>
  <c r="AK1096" i="10"/>
  <c r="AJ1096" i="10"/>
  <c r="AI1096" i="10"/>
  <c r="AH1096" i="10"/>
  <c r="AG1096" i="10"/>
  <c r="AK1095" i="10"/>
  <c r="AJ1095" i="10"/>
  <c r="AI1095" i="10"/>
  <c r="AH1095" i="10"/>
  <c r="AG1095" i="10"/>
  <c r="AK1094" i="10"/>
  <c r="AJ1094" i="10"/>
  <c r="AI1094" i="10"/>
  <c r="AH1094" i="10"/>
  <c r="AG1094" i="10"/>
  <c r="AK1093" i="10"/>
  <c r="AJ1093" i="10"/>
  <c r="AI1093" i="10"/>
  <c r="AH1093" i="10"/>
  <c r="AG1093" i="10"/>
  <c r="AK1092" i="10"/>
  <c r="AJ1092" i="10"/>
  <c r="AI1092" i="10"/>
  <c r="AH1092" i="10"/>
  <c r="AG1092" i="10"/>
  <c r="AK1091" i="10"/>
  <c r="AJ1091" i="10"/>
  <c r="AI1091" i="10"/>
  <c r="AH1091" i="10"/>
  <c r="AG1091" i="10"/>
  <c r="AK1090" i="10"/>
  <c r="AJ1090" i="10"/>
  <c r="AI1090" i="10"/>
  <c r="AH1090" i="10"/>
  <c r="AG1090" i="10"/>
  <c r="AK1089" i="10"/>
  <c r="AJ1089" i="10"/>
  <c r="AI1089" i="10"/>
  <c r="AH1089" i="10"/>
  <c r="AG1089" i="10"/>
  <c r="AK1088" i="10"/>
  <c r="AJ1088" i="10"/>
  <c r="AI1088" i="10"/>
  <c r="AH1088" i="10"/>
  <c r="AG1088" i="10"/>
  <c r="AK1087" i="10"/>
  <c r="AJ1087" i="10"/>
  <c r="AI1087" i="10"/>
  <c r="AH1087" i="10"/>
  <c r="AG1087" i="10"/>
  <c r="AK1086" i="10"/>
  <c r="AJ1086" i="10"/>
  <c r="AI1086" i="10"/>
  <c r="AH1086" i="10"/>
  <c r="AG1086" i="10"/>
  <c r="AK1085" i="10"/>
  <c r="AJ1085" i="10"/>
  <c r="AI1085" i="10"/>
  <c r="AH1085" i="10"/>
  <c r="AG1085" i="10"/>
  <c r="AK1084" i="10"/>
  <c r="AJ1084" i="10"/>
  <c r="AI1084" i="10"/>
  <c r="AH1084" i="10"/>
  <c r="AG1084" i="10"/>
  <c r="AK1083" i="10"/>
  <c r="AJ1083" i="10"/>
  <c r="AI1083" i="10"/>
  <c r="AH1083" i="10"/>
  <c r="AG1083" i="10"/>
  <c r="AK1082" i="10"/>
  <c r="AJ1082" i="10"/>
  <c r="AI1082" i="10"/>
  <c r="AH1082" i="10"/>
  <c r="AG1082" i="10"/>
  <c r="AK1081" i="10"/>
  <c r="AJ1081" i="10"/>
  <c r="AI1081" i="10"/>
  <c r="AH1081" i="10"/>
  <c r="AG1081" i="10"/>
  <c r="AK1080" i="10"/>
  <c r="AJ1080" i="10"/>
  <c r="AI1080" i="10"/>
  <c r="AH1080" i="10"/>
  <c r="AG1080" i="10"/>
  <c r="AK1079" i="10"/>
  <c r="AJ1079" i="10"/>
  <c r="AI1079" i="10"/>
  <c r="AH1079" i="10"/>
  <c r="AG1079" i="10"/>
  <c r="AK1078" i="10"/>
  <c r="AJ1078" i="10"/>
  <c r="AI1078" i="10"/>
  <c r="AH1078" i="10"/>
  <c r="AG1078" i="10"/>
  <c r="AK1077" i="10"/>
  <c r="AJ1077" i="10"/>
  <c r="AI1077" i="10"/>
  <c r="AH1077" i="10"/>
  <c r="AG1077" i="10"/>
  <c r="AK1076" i="10"/>
  <c r="AJ1076" i="10"/>
  <c r="AI1076" i="10"/>
  <c r="AH1076" i="10"/>
  <c r="AG1076" i="10"/>
  <c r="AK1075" i="10"/>
  <c r="AJ1075" i="10"/>
  <c r="AI1075" i="10"/>
  <c r="AH1075" i="10"/>
  <c r="AG1075" i="10"/>
  <c r="AK1074" i="10"/>
  <c r="AJ1074" i="10"/>
  <c r="AI1074" i="10"/>
  <c r="AH1074" i="10"/>
  <c r="AG1074" i="10"/>
  <c r="AK1073" i="10"/>
  <c r="AJ1073" i="10"/>
  <c r="AI1073" i="10"/>
  <c r="AH1073" i="10"/>
  <c r="AG1073" i="10"/>
  <c r="AK1072" i="10"/>
  <c r="AJ1072" i="10"/>
  <c r="AI1072" i="10"/>
  <c r="AH1072" i="10"/>
  <c r="AG1072" i="10"/>
  <c r="AK1071" i="10"/>
  <c r="AJ1071" i="10"/>
  <c r="AI1071" i="10"/>
  <c r="AH1071" i="10"/>
  <c r="AG1071" i="10"/>
  <c r="AK1070" i="10"/>
  <c r="AJ1070" i="10"/>
  <c r="AI1070" i="10"/>
  <c r="AH1070" i="10"/>
  <c r="AG1070" i="10"/>
  <c r="AK1069" i="10"/>
  <c r="AJ1069" i="10"/>
  <c r="AI1069" i="10"/>
  <c r="AH1069" i="10"/>
  <c r="AG1069" i="10"/>
  <c r="AK1068" i="10"/>
  <c r="AJ1068" i="10"/>
  <c r="AI1068" i="10"/>
  <c r="AH1068" i="10"/>
  <c r="AG1068" i="10"/>
  <c r="AK1067" i="10"/>
  <c r="AJ1067" i="10"/>
  <c r="AI1067" i="10"/>
  <c r="AH1067" i="10"/>
  <c r="AG1067" i="10"/>
  <c r="AK1066" i="10"/>
  <c r="AJ1066" i="10"/>
  <c r="AI1066" i="10"/>
  <c r="AH1066" i="10"/>
  <c r="AG1066" i="10"/>
  <c r="AK1065" i="10"/>
  <c r="AJ1065" i="10"/>
  <c r="AI1065" i="10"/>
  <c r="AH1065" i="10"/>
  <c r="AG1065" i="10"/>
  <c r="AK1064" i="10"/>
  <c r="AJ1064" i="10"/>
  <c r="AI1064" i="10"/>
  <c r="AH1064" i="10"/>
  <c r="AG1064" i="10"/>
  <c r="AK1063" i="10"/>
  <c r="AJ1063" i="10"/>
  <c r="AI1063" i="10"/>
  <c r="AH1063" i="10"/>
  <c r="AG1063" i="10"/>
  <c r="AK1062" i="10"/>
  <c r="AJ1062" i="10"/>
  <c r="AI1062" i="10"/>
  <c r="AH1062" i="10"/>
  <c r="AG1062" i="10"/>
  <c r="AK1061" i="10"/>
  <c r="AJ1061" i="10"/>
  <c r="AI1061" i="10"/>
  <c r="AH1061" i="10"/>
  <c r="AG1061" i="10"/>
  <c r="AK1060" i="10"/>
  <c r="AJ1060" i="10"/>
  <c r="AI1060" i="10"/>
  <c r="AH1060" i="10"/>
  <c r="AG1060" i="10"/>
  <c r="AK1059" i="10"/>
  <c r="AJ1059" i="10"/>
  <c r="AI1059" i="10"/>
  <c r="AH1059" i="10"/>
  <c r="AG1059" i="10"/>
  <c r="AK1058" i="10"/>
  <c r="AJ1058" i="10"/>
  <c r="AI1058" i="10"/>
  <c r="AH1058" i="10"/>
  <c r="AG1058" i="10"/>
  <c r="AK1057" i="10"/>
  <c r="AJ1057" i="10"/>
  <c r="AI1057" i="10"/>
  <c r="AH1057" i="10"/>
  <c r="AG1057" i="10"/>
  <c r="AK1056" i="10"/>
  <c r="AJ1056" i="10"/>
  <c r="AI1056" i="10"/>
  <c r="AH1056" i="10"/>
  <c r="AG1056" i="10"/>
  <c r="AK1055" i="10"/>
  <c r="AJ1055" i="10"/>
  <c r="AI1055" i="10"/>
  <c r="AH1055" i="10"/>
  <c r="AG1055" i="10"/>
  <c r="AK1054" i="10"/>
  <c r="AJ1054" i="10"/>
  <c r="AI1054" i="10"/>
  <c r="AH1054" i="10"/>
  <c r="AG1054" i="10"/>
  <c r="AK1053" i="10"/>
  <c r="AJ1053" i="10"/>
  <c r="AI1053" i="10"/>
  <c r="AH1053" i="10"/>
  <c r="AG1053" i="10"/>
  <c r="AK1052" i="10"/>
  <c r="AJ1052" i="10"/>
  <c r="AI1052" i="10"/>
  <c r="AH1052" i="10"/>
  <c r="AG1052" i="10"/>
  <c r="AK1051" i="10"/>
  <c r="AJ1051" i="10"/>
  <c r="AI1051" i="10"/>
  <c r="AH1051" i="10"/>
  <c r="AG1051" i="10"/>
  <c r="AK1050" i="10"/>
  <c r="AJ1050" i="10"/>
  <c r="AI1050" i="10"/>
  <c r="AH1050" i="10"/>
  <c r="AG1050" i="10"/>
  <c r="AK1049" i="10"/>
  <c r="AJ1049" i="10"/>
  <c r="AI1049" i="10"/>
  <c r="AH1049" i="10"/>
  <c r="AG1049" i="10"/>
  <c r="AK1048" i="10"/>
  <c r="AJ1048" i="10"/>
  <c r="AI1048" i="10"/>
  <c r="AH1048" i="10"/>
  <c r="AG1048" i="10"/>
  <c r="AK1047" i="10"/>
  <c r="AJ1047" i="10"/>
  <c r="AI1047" i="10"/>
  <c r="AH1047" i="10"/>
  <c r="AG1047" i="10"/>
  <c r="AK1046" i="10"/>
  <c r="AJ1046" i="10"/>
  <c r="AI1046" i="10"/>
  <c r="AH1046" i="10"/>
  <c r="AG1046" i="10"/>
  <c r="AK1045" i="10"/>
  <c r="AJ1045" i="10"/>
  <c r="AI1045" i="10"/>
  <c r="AH1045" i="10"/>
  <c r="AG1045" i="10"/>
  <c r="AK1044" i="10"/>
  <c r="AJ1044" i="10"/>
  <c r="AI1044" i="10"/>
  <c r="AH1044" i="10"/>
  <c r="AG1044" i="10"/>
  <c r="AK1043" i="10"/>
  <c r="AJ1043" i="10"/>
  <c r="AI1043" i="10"/>
  <c r="AH1043" i="10"/>
  <c r="AG1043" i="10"/>
  <c r="AK1042" i="10"/>
  <c r="AJ1042" i="10"/>
  <c r="AI1042" i="10"/>
  <c r="AH1042" i="10"/>
  <c r="AG1042" i="10"/>
  <c r="AK1041" i="10"/>
  <c r="AJ1041" i="10"/>
  <c r="AI1041" i="10"/>
  <c r="AH1041" i="10"/>
  <c r="AG1041" i="10"/>
  <c r="AK1040" i="10"/>
  <c r="AJ1040" i="10"/>
  <c r="AI1040" i="10"/>
  <c r="AH1040" i="10"/>
  <c r="AG1040" i="10"/>
  <c r="AK1039" i="10"/>
  <c r="AJ1039" i="10"/>
  <c r="AI1039" i="10"/>
  <c r="AH1039" i="10"/>
  <c r="AG1039" i="10"/>
  <c r="AK1038" i="10"/>
  <c r="AJ1038" i="10"/>
  <c r="AI1038" i="10"/>
  <c r="AH1038" i="10"/>
  <c r="AG1038" i="10"/>
  <c r="AK1037" i="10"/>
  <c r="AJ1037" i="10"/>
  <c r="AI1037" i="10"/>
  <c r="AH1037" i="10"/>
  <c r="AG1037" i="10"/>
  <c r="AK1036" i="10"/>
  <c r="AJ1036" i="10"/>
  <c r="AI1036" i="10"/>
  <c r="AH1036" i="10"/>
  <c r="AG1036" i="10"/>
  <c r="AK1035" i="10"/>
  <c r="AJ1035" i="10"/>
  <c r="AI1035" i="10"/>
  <c r="AH1035" i="10"/>
  <c r="AG1035" i="10"/>
  <c r="AK1034" i="10"/>
  <c r="AJ1034" i="10"/>
  <c r="AI1034" i="10"/>
  <c r="AH1034" i="10"/>
  <c r="AG1034" i="10"/>
  <c r="AK1033" i="10"/>
  <c r="AJ1033" i="10"/>
  <c r="AI1033" i="10"/>
  <c r="AH1033" i="10"/>
  <c r="AG1033" i="10"/>
  <c r="AK1032" i="10"/>
  <c r="AJ1032" i="10"/>
  <c r="AI1032" i="10"/>
  <c r="AH1032" i="10"/>
  <c r="AG1032" i="10"/>
  <c r="AK1031" i="10"/>
  <c r="AJ1031" i="10"/>
  <c r="AI1031" i="10"/>
  <c r="AH1031" i="10"/>
  <c r="AG1031" i="10"/>
  <c r="AK1030" i="10"/>
  <c r="AJ1030" i="10"/>
  <c r="AI1030" i="10"/>
  <c r="AH1030" i="10"/>
  <c r="AG1030" i="10"/>
  <c r="AK1029" i="10"/>
  <c r="AJ1029" i="10"/>
  <c r="AI1029" i="10"/>
  <c r="AH1029" i="10"/>
  <c r="AG1029" i="10"/>
  <c r="AK1028" i="10"/>
  <c r="AJ1028" i="10"/>
  <c r="AI1028" i="10"/>
  <c r="AH1028" i="10"/>
  <c r="AG1028" i="10"/>
  <c r="AK1027" i="10"/>
  <c r="AJ1027" i="10"/>
  <c r="AI1027" i="10"/>
  <c r="AH1027" i="10"/>
  <c r="AG1027" i="10"/>
  <c r="AK1026" i="10"/>
  <c r="AJ1026" i="10"/>
  <c r="AI1026" i="10"/>
  <c r="AH1026" i="10"/>
  <c r="AG1026" i="10"/>
  <c r="AK1025" i="10"/>
  <c r="AJ1025" i="10"/>
  <c r="AI1025" i="10"/>
  <c r="AH1025" i="10"/>
  <c r="AG1025" i="10"/>
  <c r="AK1024" i="10"/>
  <c r="AJ1024" i="10"/>
  <c r="AI1024" i="10"/>
  <c r="AH1024" i="10"/>
  <c r="AG1024" i="10"/>
  <c r="AK1023" i="10"/>
  <c r="AJ1023" i="10"/>
  <c r="AI1023" i="10"/>
  <c r="AH1023" i="10"/>
  <c r="AG1023" i="10"/>
  <c r="AK1022" i="10"/>
  <c r="AJ1022" i="10"/>
  <c r="AI1022" i="10"/>
  <c r="AH1022" i="10"/>
  <c r="AG1022" i="10"/>
  <c r="AK1021" i="10"/>
  <c r="AJ1021" i="10"/>
  <c r="AI1021" i="10"/>
  <c r="AH1021" i="10"/>
  <c r="AG1021" i="10"/>
  <c r="AK1020" i="10"/>
  <c r="AJ1020" i="10"/>
  <c r="AI1020" i="10"/>
  <c r="AH1020" i="10"/>
  <c r="AG1020" i="10"/>
  <c r="AK1019" i="10"/>
  <c r="AJ1019" i="10"/>
  <c r="AI1019" i="10"/>
  <c r="AH1019" i="10"/>
  <c r="AG1019" i="10"/>
  <c r="AK1018" i="10"/>
  <c r="AJ1018" i="10"/>
  <c r="AI1018" i="10"/>
  <c r="AH1018" i="10"/>
  <c r="AG1018" i="10"/>
  <c r="AK1017" i="10"/>
  <c r="AJ1017" i="10"/>
  <c r="AI1017" i="10"/>
  <c r="AH1017" i="10"/>
  <c r="AG1017" i="10"/>
  <c r="AK1016" i="10"/>
  <c r="AJ1016" i="10"/>
  <c r="AI1016" i="10"/>
  <c r="AH1016" i="10"/>
  <c r="AG1016" i="10"/>
  <c r="AK1015" i="10"/>
  <c r="AJ1015" i="10"/>
  <c r="AI1015" i="10"/>
  <c r="AH1015" i="10"/>
  <c r="AG1015" i="10"/>
  <c r="AK1014" i="10"/>
  <c r="AJ1014" i="10"/>
  <c r="AI1014" i="10"/>
  <c r="AH1014" i="10"/>
  <c r="AG1014" i="10"/>
  <c r="AK1013" i="10"/>
  <c r="AJ1013" i="10"/>
  <c r="AI1013" i="10"/>
  <c r="AH1013" i="10"/>
  <c r="AG1013" i="10"/>
  <c r="AK1012" i="10"/>
  <c r="AJ1012" i="10"/>
  <c r="AI1012" i="10"/>
  <c r="AH1012" i="10"/>
  <c r="AG1012" i="10"/>
  <c r="AK1011" i="10"/>
  <c r="AJ1011" i="10"/>
  <c r="AI1011" i="10"/>
  <c r="AH1011" i="10"/>
  <c r="AG1011" i="10"/>
  <c r="AK1010" i="10"/>
  <c r="AJ1010" i="10"/>
  <c r="AI1010" i="10"/>
  <c r="AH1010" i="10"/>
  <c r="AG1010" i="10"/>
  <c r="AK1009" i="10"/>
  <c r="AJ1009" i="10"/>
  <c r="AI1009" i="10"/>
  <c r="AH1009" i="10"/>
  <c r="AG1009" i="10"/>
  <c r="AK1008" i="10"/>
  <c r="AJ1008" i="10"/>
  <c r="AI1008" i="10"/>
  <c r="AH1008" i="10"/>
  <c r="AG1008" i="10"/>
  <c r="AK1007" i="10"/>
  <c r="AJ1007" i="10"/>
  <c r="AI1007" i="10"/>
  <c r="AH1007" i="10"/>
  <c r="AG1007" i="10"/>
  <c r="AK1006" i="10"/>
  <c r="AJ1006" i="10"/>
  <c r="AI1006" i="10"/>
  <c r="AH1006" i="10"/>
  <c r="AG1006" i="10"/>
  <c r="AK1005" i="10"/>
  <c r="AJ1005" i="10"/>
  <c r="AI1005" i="10"/>
  <c r="AH1005" i="10"/>
  <c r="AG1005" i="10"/>
  <c r="AK1004" i="10"/>
  <c r="AJ1004" i="10"/>
  <c r="AI1004" i="10"/>
  <c r="AH1004" i="10"/>
  <c r="AG1004" i="10"/>
  <c r="AK1003" i="10"/>
  <c r="AJ1003" i="10"/>
  <c r="AI1003" i="10"/>
  <c r="AH1003" i="10"/>
  <c r="AG1003" i="10"/>
  <c r="AK1002" i="10"/>
  <c r="AJ1002" i="10"/>
  <c r="AI1002" i="10"/>
  <c r="AH1002" i="10"/>
  <c r="AG1002" i="10"/>
  <c r="AK1001" i="10"/>
  <c r="AJ1001" i="10"/>
  <c r="AI1001" i="10"/>
  <c r="AH1001" i="10"/>
  <c r="AG1001" i="10"/>
  <c r="AK1000" i="10"/>
  <c r="AJ1000" i="10"/>
  <c r="AI1000" i="10"/>
  <c r="AH1000" i="10"/>
  <c r="AG1000" i="10"/>
  <c r="AK999" i="10"/>
  <c r="AJ999" i="10"/>
  <c r="AI999" i="10"/>
  <c r="AH999" i="10"/>
  <c r="AG999" i="10"/>
  <c r="AK998" i="10"/>
  <c r="AJ998" i="10"/>
  <c r="AI998" i="10"/>
  <c r="AH998" i="10"/>
  <c r="AG998" i="10"/>
  <c r="AK997" i="10"/>
  <c r="AJ997" i="10"/>
  <c r="AI997" i="10"/>
  <c r="AH997" i="10"/>
  <c r="AG997" i="10"/>
  <c r="AK996" i="10"/>
  <c r="AJ996" i="10"/>
  <c r="AI996" i="10"/>
  <c r="AH996" i="10"/>
  <c r="AG996" i="10"/>
  <c r="AK995" i="10"/>
  <c r="AJ995" i="10"/>
  <c r="AI995" i="10"/>
  <c r="AH995" i="10"/>
  <c r="AG995" i="10"/>
  <c r="AK994" i="10"/>
  <c r="AJ994" i="10"/>
  <c r="AI994" i="10"/>
  <c r="AH994" i="10"/>
  <c r="AG994" i="10"/>
  <c r="AK993" i="10"/>
  <c r="AJ993" i="10"/>
  <c r="AI993" i="10"/>
  <c r="AH993" i="10"/>
  <c r="AG993" i="10"/>
  <c r="AK992" i="10"/>
  <c r="AJ992" i="10"/>
  <c r="AI992" i="10"/>
  <c r="AH992" i="10"/>
  <c r="AG992" i="10"/>
  <c r="AK991" i="10"/>
  <c r="AJ991" i="10"/>
  <c r="AI991" i="10"/>
  <c r="AH991" i="10"/>
  <c r="AG991" i="10"/>
  <c r="AK990" i="10"/>
  <c r="AJ990" i="10"/>
  <c r="AI990" i="10"/>
  <c r="AH990" i="10"/>
  <c r="AG990" i="10"/>
  <c r="AK989" i="10"/>
  <c r="AJ989" i="10"/>
  <c r="AI989" i="10"/>
  <c r="AH989" i="10"/>
  <c r="AG989" i="10"/>
  <c r="AK988" i="10"/>
  <c r="AJ988" i="10"/>
  <c r="AI988" i="10"/>
  <c r="AH988" i="10"/>
  <c r="AG988" i="10"/>
  <c r="AK987" i="10"/>
  <c r="AJ987" i="10"/>
  <c r="AI987" i="10"/>
  <c r="AH987" i="10"/>
  <c r="AG987" i="10"/>
  <c r="AK986" i="10"/>
  <c r="AJ986" i="10"/>
  <c r="AI986" i="10"/>
  <c r="AH986" i="10"/>
  <c r="AG986" i="10"/>
  <c r="AK985" i="10"/>
  <c r="AJ985" i="10"/>
  <c r="AI985" i="10"/>
  <c r="AH985" i="10"/>
  <c r="AG985" i="10"/>
  <c r="AK984" i="10"/>
  <c r="AJ984" i="10"/>
  <c r="AI984" i="10"/>
  <c r="AH984" i="10"/>
  <c r="AG984" i="10"/>
  <c r="AK983" i="10"/>
  <c r="AJ983" i="10"/>
  <c r="AI983" i="10"/>
  <c r="AH983" i="10"/>
  <c r="AG983" i="10"/>
  <c r="AK982" i="10"/>
  <c r="AJ982" i="10"/>
  <c r="AI982" i="10"/>
  <c r="AH982" i="10"/>
  <c r="AG982" i="10"/>
  <c r="AK981" i="10"/>
  <c r="AJ981" i="10"/>
  <c r="AI981" i="10"/>
  <c r="AH981" i="10"/>
  <c r="AG981" i="10"/>
  <c r="AK980" i="10"/>
  <c r="AJ980" i="10"/>
  <c r="AI980" i="10"/>
  <c r="AH980" i="10"/>
  <c r="AG980" i="10"/>
  <c r="AK979" i="10"/>
  <c r="AJ979" i="10"/>
  <c r="AI979" i="10"/>
  <c r="AH979" i="10"/>
  <c r="AG979" i="10"/>
  <c r="AK978" i="10"/>
  <c r="AJ978" i="10"/>
  <c r="AI978" i="10"/>
  <c r="AH978" i="10"/>
  <c r="AG978" i="10"/>
  <c r="AK977" i="10"/>
  <c r="AJ977" i="10"/>
  <c r="AI977" i="10"/>
  <c r="AH977" i="10"/>
  <c r="AG977" i="10"/>
  <c r="AK976" i="10"/>
  <c r="AJ976" i="10"/>
  <c r="AI976" i="10"/>
  <c r="AH976" i="10"/>
  <c r="AG976" i="10"/>
  <c r="AK975" i="10"/>
  <c r="AJ975" i="10"/>
  <c r="AI975" i="10"/>
  <c r="AH975" i="10"/>
  <c r="AG975" i="10"/>
  <c r="AK974" i="10"/>
  <c r="AJ974" i="10"/>
  <c r="AI974" i="10"/>
  <c r="AH974" i="10"/>
  <c r="AG974" i="10"/>
  <c r="AK973" i="10"/>
  <c r="AJ973" i="10"/>
  <c r="AI973" i="10"/>
  <c r="AH973" i="10"/>
  <c r="AG973" i="10"/>
  <c r="AK972" i="10"/>
  <c r="AJ972" i="10"/>
  <c r="AI972" i="10"/>
  <c r="AH972" i="10"/>
  <c r="AG972" i="10"/>
  <c r="AK971" i="10"/>
  <c r="AJ971" i="10"/>
  <c r="AI971" i="10"/>
  <c r="AH971" i="10"/>
  <c r="AG971" i="10"/>
  <c r="AK970" i="10"/>
  <c r="AJ970" i="10"/>
  <c r="AI970" i="10"/>
  <c r="AH970" i="10"/>
  <c r="AG970" i="10"/>
  <c r="AK969" i="10"/>
  <c r="AJ969" i="10"/>
  <c r="AI969" i="10"/>
  <c r="AH969" i="10"/>
  <c r="AG969" i="10"/>
  <c r="AK968" i="10"/>
  <c r="AJ968" i="10"/>
  <c r="AI968" i="10"/>
  <c r="AH968" i="10"/>
  <c r="AG968" i="10"/>
  <c r="AK967" i="10"/>
  <c r="AJ967" i="10"/>
  <c r="AI967" i="10"/>
  <c r="AH967" i="10"/>
  <c r="AG967" i="10"/>
  <c r="AK966" i="10"/>
  <c r="AJ966" i="10"/>
  <c r="AI966" i="10"/>
  <c r="AH966" i="10"/>
  <c r="AG966" i="10"/>
  <c r="AK965" i="10"/>
  <c r="AJ965" i="10"/>
  <c r="AI965" i="10"/>
  <c r="AH965" i="10"/>
  <c r="AG965" i="10"/>
  <c r="AK964" i="10"/>
  <c r="AJ964" i="10"/>
  <c r="AI964" i="10"/>
  <c r="AH964" i="10"/>
  <c r="AG964" i="10"/>
  <c r="AK963" i="10"/>
  <c r="AJ963" i="10"/>
  <c r="AI963" i="10"/>
  <c r="AH963" i="10"/>
  <c r="AG963" i="10"/>
  <c r="AK962" i="10"/>
  <c r="AJ962" i="10"/>
  <c r="AI962" i="10"/>
  <c r="AH962" i="10"/>
  <c r="AG962" i="10"/>
  <c r="AK961" i="10"/>
  <c r="AJ961" i="10"/>
  <c r="AI961" i="10"/>
  <c r="AH961" i="10"/>
  <c r="AG961" i="10"/>
  <c r="AK960" i="10"/>
  <c r="AJ960" i="10"/>
  <c r="AI960" i="10"/>
  <c r="AH960" i="10"/>
  <c r="AG960" i="10"/>
  <c r="AK959" i="10"/>
  <c r="AJ959" i="10"/>
  <c r="AI959" i="10"/>
  <c r="AH959" i="10"/>
  <c r="AG959" i="10"/>
  <c r="AK958" i="10"/>
  <c r="AJ958" i="10"/>
  <c r="AI958" i="10"/>
  <c r="AH958" i="10"/>
  <c r="AG958" i="10"/>
  <c r="AK957" i="10"/>
  <c r="AJ957" i="10"/>
  <c r="AI957" i="10"/>
  <c r="AH957" i="10"/>
  <c r="AG957" i="10"/>
  <c r="AK956" i="10"/>
  <c r="AJ956" i="10"/>
  <c r="AI956" i="10"/>
  <c r="AH956" i="10"/>
  <c r="AG956" i="10"/>
  <c r="AK955" i="10"/>
  <c r="AJ955" i="10"/>
  <c r="AI955" i="10"/>
  <c r="AH955" i="10"/>
  <c r="AG955" i="10"/>
  <c r="AK954" i="10"/>
  <c r="AJ954" i="10"/>
  <c r="AI954" i="10"/>
  <c r="AH954" i="10"/>
  <c r="AG954" i="10"/>
  <c r="AK953" i="10"/>
  <c r="AJ953" i="10"/>
  <c r="AI953" i="10"/>
  <c r="AH953" i="10"/>
  <c r="AG953" i="10"/>
  <c r="AK952" i="10"/>
  <c r="AJ952" i="10"/>
  <c r="AI952" i="10"/>
  <c r="AH952" i="10"/>
  <c r="AG952" i="10"/>
  <c r="AK951" i="10"/>
  <c r="AJ951" i="10"/>
  <c r="AI951" i="10"/>
  <c r="AH951" i="10"/>
  <c r="AG951" i="10"/>
  <c r="AK950" i="10"/>
  <c r="AJ950" i="10"/>
  <c r="AI950" i="10"/>
  <c r="AH950" i="10"/>
  <c r="AG950" i="10"/>
  <c r="AK949" i="10"/>
  <c r="AJ949" i="10"/>
  <c r="AI949" i="10"/>
  <c r="AH949" i="10"/>
  <c r="AG949" i="10"/>
  <c r="AK948" i="10"/>
  <c r="AJ948" i="10"/>
  <c r="AI948" i="10"/>
  <c r="AH948" i="10"/>
  <c r="AG948" i="10"/>
  <c r="AK947" i="10"/>
  <c r="AJ947" i="10"/>
  <c r="AI947" i="10"/>
  <c r="AH947" i="10"/>
  <c r="AG947" i="10"/>
  <c r="AK946" i="10"/>
  <c r="AJ946" i="10"/>
  <c r="AI946" i="10"/>
  <c r="AH946" i="10"/>
  <c r="AG946" i="10"/>
  <c r="AK945" i="10"/>
  <c r="AJ945" i="10"/>
  <c r="AI945" i="10"/>
  <c r="AH945" i="10"/>
  <c r="AG945" i="10"/>
  <c r="AK944" i="10"/>
  <c r="AJ944" i="10"/>
  <c r="AI944" i="10"/>
  <c r="AH944" i="10"/>
  <c r="AG944" i="10"/>
  <c r="AK943" i="10"/>
  <c r="AJ943" i="10"/>
  <c r="AI943" i="10"/>
  <c r="AH943" i="10"/>
  <c r="AG943" i="10"/>
  <c r="AK942" i="10"/>
  <c r="AJ942" i="10"/>
  <c r="AI942" i="10"/>
  <c r="AH942" i="10"/>
  <c r="AG942" i="10"/>
  <c r="AK941" i="10"/>
  <c r="AJ941" i="10"/>
  <c r="AI941" i="10"/>
  <c r="AH941" i="10"/>
  <c r="AG941" i="10"/>
  <c r="AK940" i="10"/>
  <c r="AJ940" i="10"/>
  <c r="AI940" i="10"/>
  <c r="AH940" i="10"/>
  <c r="AG940" i="10"/>
  <c r="AK939" i="10"/>
  <c r="AJ939" i="10"/>
  <c r="AI939" i="10"/>
  <c r="AH939" i="10"/>
  <c r="AG939" i="10"/>
  <c r="AK938" i="10"/>
  <c r="AJ938" i="10"/>
  <c r="AI938" i="10"/>
  <c r="AH938" i="10"/>
  <c r="AG938" i="10"/>
  <c r="AK937" i="10"/>
  <c r="AJ937" i="10"/>
  <c r="AI937" i="10"/>
  <c r="AH937" i="10"/>
  <c r="AG937" i="10"/>
  <c r="AK936" i="10"/>
  <c r="AJ936" i="10"/>
  <c r="AI936" i="10"/>
  <c r="AH936" i="10"/>
  <c r="AG936" i="10"/>
  <c r="AK935" i="10"/>
  <c r="AJ935" i="10"/>
  <c r="AI935" i="10"/>
  <c r="AH935" i="10"/>
  <c r="AG935" i="10"/>
  <c r="AK934" i="10"/>
  <c r="AJ934" i="10"/>
  <c r="AI934" i="10"/>
  <c r="AH934" i="10"/>
  <c r="AG934" i="10"/>
  <c r="AK933" i="10"/>
  <c r="AJ933" i="10"/>
  <c r="AI933" i="10"/>
  <c r="AH933" i="10"/>
  <c r="AG933" i="10"/>
  <c r="AK932" i="10"/>
  <c r="AJ932" i="10"/>
  <c r="AI932" i="10"/>
  <c r="AH932" i="10"/>
  <c r="AG932" i="10"/>
  <c r="AK931" i="10"/>
  <c r="AJ931" i="10"/>
  <c r="AI931" i="10"/>
  <c r="AH931" i="10"/>
  <c r="AG931" i="10"/>
  <c r="AK930" i="10"/>
  <c r="AJ930" i="10"/>
  <c r="AI930" i="10"/>
  <c r="AH930" i="10"/>
  <c r="AG930" i="10"/>
  <c r="AK929" i="10"/>
  <c r="AJ929" i="10"/>
  <c r="AI929" i="10"/>
  <c r="AH929" i="10"/>
  <c r="AG929" i="10"/>
  <c r="AK928" i="10"/>
  <c r="AJ928" i="10"/>
  <c r="AI928" i="10"/>
  <c r="AH928" i="10"/>
  <c r="AG928" i="10"/>
  <c r="AK927" i="10"/>
  <c r="AJ927" i="10"/>
  <c r="AI927" i="10"/>
  <c r="AH927" i="10"/>
  <c r="AG927" i="10"/>
  <c r="AK926" i="10"/>
  <c r="AJ926" i="10"/>
  <c r="AI926" i="10"/>
  <c r="AH926" i="10"/>
  <c r="AG926" i="10"/>
  <c r="AK925" i="10"/>
  <c r="AJ925" i="10"/>
  <c r="AI925" i="10"/>
  <c r="AH925" i="10"/>
  <c r="AG925" i="10"/>
  <c r="AK924" i="10"/>
  <c r="AJ924" i="10"/>
  <c r="AI924" i="10"/>
  <c r="AH924" i="10"/>
  <c r="AG924" i="10"/>
  <c r="AK923" i="10"/>
  <c r="AJ923" i="10"/>
  <c r="AI923" i="10"/>
  <c r="AH923" i="10"/>
  <c r="AG923" i="10"/>
  <c r="AK922" i="10"/>
  <c r="AJ922" i="10"/>
  <c r="AI922" i="10"/>
  <c r="AH922" i="10"/>
  <c r="AG922" i="10"/>
  <c r="AK921" i="10"/>
  <c r="AJ921" i="10"/>
  <c r="AI921" i="10"/>
  <c r="AH921" i="10"/>
  <c r="AG921" i="10"/>
  <c r="AK920" i="10"/>
  <c r="AJ920" i="10"/>
  <c r="AI920" i="10"/>
  <c r="AH920" i="10"/>
  <c r="AG920" i="10"/>
  <c r="AK919" i="10"/>
  <c r="AJ919" i="10"/>
  <c r="AI919" i="10"/>
  <c r="AH919" i="10"/>
  <c r="AG919" i="10"/>
  <c r="AK918" i="10"/>
  <c r="AJ918" i="10"/>
  <c r="AI918" i="10"/>
  <c r="AH918" i="10"/>
  <c r="AG918" i="10"/>
  <c r="AK917" i="10"/>
  <c r="AJ917" i="10"/>
  <c r="AI917" i="10"/>
  <c r="AH917" i="10"/>
  <c r="AG917" i="10"/>
  <c r="AK916" i="10"/>
  <c r="AJ916" i="10"/>
  <c r="AI916" i="10"/>
  <c r="AH916" i="10"/>
  <c r="AG916" i="10"/>
  <c r="AK915" i="10"/>
  <c r="AJ915" i="10"/>
  <c r="AI915" i="10"/>
  <c r="AH915" i="10"/>
  <c r="AG915" i="10"/>
  <c r="AK914" i="10"/>
  <c r="AJ914" i="10"/>
  <c r="AI914" i="10"/>
  <c r="AH914" i="10"/>
  <c r="AG914" i="10"/>
  <c r="AK913" i="10"/>
  <c r="AJ913" i="10"/>
  <c r="AI913" i="10"/>
  <c r="AH913" i="10"/>
  <c r="AG913" i="10"/>
  <c r="AK912" i="10"/>
  <c r="AJ912" i="10"/>
  <c r="AI912" i="10"/>
  <c r="AH912" i="10"/>
  <c r="AG912" i="10"/>
  <c r="AK911" i="10"/>
  <c r="AJ911" i="10"/>
  <c r="AI911" i="10"/>
  <c r="AH911" i="10"/>
  <c r="AG911" i="10"/>
  <c r="AK910" i="10"/>
  <c r="AJ910" i="10"/>
  <c r="AI910" i="10"/>
  <c r="AH910" i="10"/>
  <c r="AG910" i="10"/>
  <c r="AK909" i="10"/>
  <c r="AJ909" i="10"/>
  <c r="AI909" i="10"/>
  <c r="AH909" i="10"/>
  <c r="AG909" i="10"/>
  <c r="AK908" i="10"/>
  <c r="AJ908" i="10"/>
  <c r="AI908" i="10"/>
  <c r="AH908" i="10"/>
  <c r="AG908" i="10"/>
  <c r="AK907" i="10"/>
  <c r="AJ907" i="10"/>
  <c r="AI907" i="10"/>
  <c r="AH907" i="10"/>
  <c r="AG907" i="10"/>
  <c r="AK906" i="10"/>
  <c r="AJ906" i="10"/>
  <c r="AI906" i="10"/>
  <c r="AH906" i="10"/>
  <c r="AG906" i="10"/>
  <c r="AK905" i="10"/>
  <c r="AJ905" i="10"/>
  <c r="AI905" i="10"/>
  <c r="AH905" i="10"/>
  <c r="AG905" i="10"/>
  <c r="AK904" i="10"/>
  <c r="AJ904" i="10"/>
  <c r="AI904" i="10"/>
  <c r="AH904" i="10"/>
  <c r="AG904" i="10"/>
  <c r="AK903" i="10"/>
  <c r="AJ903" i="10"/>
  <c r="AI903" i="10"/>
  <c r="AH903" i="10"/>
  <c r="AG903" i="10"/>
  <c r="AK902" i="10"/>
  <c r="AJ902" i="10"/>
  <c r="AI902" i="10"/>
  <c r="AH902" i="10"/>
  <c r="AG902" i="10"/>
  <c r="AK901" i="10"/>
  <c r="AJ901" i="10"/>
  <c r="AI901" i="10"/>
  <c r="AH901" i="10"/>
  <c r="AG901" i="10"/>
  <c r="AK900" i="10"/>
  <c r="AJ900" i="10"/>
  <c r="AI900" i="10"/>
  <c r="AH900" i="10"/>
  <c r="AG900" i="10"/>
  <c r="AK899" i="10"/>
  <c r="AJ899" i="10"/>
  <c r="AI899" i="10"/>
  <c r="AH899" i="10"/>
  <c r="AG899" i="10"/>
  <c r="AK898" i="10"/>
  <c r="AJ898" i="10"/>
  <c r="AI898" i="10"/>
  <c r="AH898" i="10"/>
  <c r="AG898" i="10"/>
  <c r="AK897" i="10"/>
  <c r="AJ897" i="10"/>
  <c r="AI897" i="10"/>
  <c r="AH897" i="10"/>
  <c r="AG897" i="10"/>
  <c r="AK896" i="10"/>
  <c r="AJ896" i="10"/>
  <c r="AI896" i="10"/>
  <c r="AH896" i="10"/>
  <c r="AG896" i="10"/>
  <c r="AK895" i="10"/>
  <c r="AJ895" i="10"/>
  <c r="AI895" i="10"/>
  <c r="AH895" i="10"/>
  <c r="AG895" i="10"/>
  <c r="AK894" i="10"/>
  <c r="AJ894" i="10"/>
  <c r="AI894" i="10"/>
  <c r="AH894" i="10"/>
  <c r="AG894" i="10"/>
  <c r="AK893" i="10"/>
  <c r="AJ893" i="10"/>
  <c r="AI893" i="10"/>
  <c r="AH893" i="10"/>
  <c r="AG893" i="10"/>
  <c r="AK892" i="10"/>
  <c r="AJ892" i="10"/>
  <c r="AI892" i="10"/>
  <c r="AH892" i="10"/>
  <c r="AG892" i="10"/>
  <c r="AK891" i="10"/>
  <c r="AJ891" i="10"/>
  <c r="AI891" i="10"/>
  <c r="AH891" i="10"/>
  <c r="AG891" i="10"/>
  <c r="AK890" i="10"/>
  <c r="AJ890" i="10"/>
  <c r="AI890" i="10"/>
  <c r="AH890" i="10"/>
  <c r="AG890" i="10"/>
  <c r="AK889" i="10"/>
  <c r="AJ889" i="10"/>
  <c r="AI889" i="10"/>
  <c r="AH889" i="10"/>
  <c r="AG889" i="10"/>
  <c r="AK888" i="10"/>
  <c r="AJ888" i="10"/>
  <c r="AI888" i="10"/>
  <c r="AH888" i="10"/>
  <c r="AG888" i="10"/>
  <c r="AK887" i="10"/>
  <c r="AJ887" i="10"/>
  <c r="AI887" i="10"/>
  <c r="AH887" i="10"/>
  <c r="AG887" i="10"/>
  <c r="AK886" i="10"/>
  <c r="AJ886" i="10"/>
  <c r="AI886" i="10"/>
  <c r="AH886" i="10"/>
  <c r="AG886" i="10"/>
  <c r="AK885" i="10"/>
  <c r="AJ885" i="10"/>
  <c r="AI885" i="10"/>
  <c r="AH885" i="10"/>
  <c r="AG885" i="10"/>
  <c r="AK884" i="10"/>
  <c r="AJ884" i="10"/>
  <c r="AI884" i="10"/>
  <c r="AH884" i="10"/>
  <c r="AG884" i="10"/>
  <c r="AK883" i="10"/>
  <c r="AJ883" i="10"/>
  <c r="AI883" i="10"/>
  <c r="AH883" i="10"/>
  <c r="AG883" i="10"/>
  <c r="AK882" i="10"/>
  <c r="AJ882" i="10"/>
  <c r="AI882" i="10"/>
  <c r="AH882" i="10"/>
  <c r="AG882" i="10"/>
  <c r="AK881" i="10"/>
  <c r="AJ881" i="10"/>
  <c r="AI881" i="10"/>
  <c r="AH881" i="10"/>
  <c r="AG881" i="10"/>
  <c r="AK880" i="10"/>
  <c r="AJ880" i="10"/>
  <c r="AI880" i="10"/>
  <c r="AH880" i="10"/>
  <c r="AG880" i="10"/>
  <c r="AK879" i="10"/>
  <c r="AJ879" i="10"/>
  <c r="AI879" i="10"/>
  <c r="AH879" i="10"/>
  <c r="AG879" i="10"/>
  <c r="AK878" i="10"/>
  <c r="AJ878" i="10"/>
  <c r="AI878" i="10"/>
  <c r="AH878" i="10"/>
  <c r="AG878" i="10"/>
  <c r="AK877" i="10"/>
  <c r="AJ877" i="10"/>
  <c r="AI877" i="10"/>
  <c r="AH877" i="10"/>
  <c r="AG877" i="10"/>
  <c r="AK876" i="10"/>
  <c r="AJ876" i="10"/>
  <c r="AI876" i="10"/>
  <c r="AH876" i="10"/>
  <c r="AG876" i="10"/>
  <c r="AK875" i="10"/>
  <c r="AJ875" i="10"/>
  <c r="AI875" i="10"/>
  <c r="AH875" i="10"/>
  <c r="AG875" i="10"/>
  <c r="AK874" i="10"/>
  <c r="AJ874" i="10"/>
  <c r="AI874" i="10"/>
  <c r="AH874" i="10"/>
  <c r="AG874" i="10"/>
  <c r="AK873" i="10"/>
  <c r="AJ873" i="10"/>
  <c r="AI873" i="10"/>
  <c r="AH873" i="10"/>
  <c r="AG873" i="10"/>
  <c r="AK872" i="10"/>
  <c r="AJ872" i="10"/>
  <c r="AI872" i="10"/>
  <c r="AH872" i="10"/>
  <c r="AG872" i="10"/>
  <c r="AK871" i="10"/>
  <c r="AJ871" i="10"/>
  <c r="AI871" i="10"/>
  <c r="AH871" i="10"/>
  <c r="AG871" i="10"/>
  <c r="AK870" i="10"/>
  <c r="AJ870" i="10"/>
  <c r="AI870" i="10"/>
  <c r="AH870" i="10"/>
  <c r="AG870" i="10"/>
  <c r="AK869" i="10"/>
  <c r="AJ869" i="10"/>
  <c r="AI869" i="10"/>
  <c r="AH869" i="10"/>
  <c r="AG869" i="10"/>
  <c r="AK868" i="10"/>
  <c r="AJ868" i="10"/>
  <c r="AI868" i="10"/>
  <c r="AH868" i="10"/>
  <c r="AG868" i="10"/>
  <c r="AK867" i="10"/>
  <c r="AJ867" i="10"/>
  <c r="AI867" i="10"/>
  <c r="AH867" i="10"/>
  <c r="AG867" i="10"/>
  <c r="AK866" i="10"/>
  <c r="AJ866" i="10"/>
  <c r="AI866" i="10"/>
  <c r="AH866" i="10"/>
  <c r="AG866" i="10"/>
  <c r="AK865" i="10"/>
  <c r="AJ865" i="10"/>
  <c r="AI865" i="10"/>
  <c r="AH865" i="10"/>
  <c r="AG865" i="10"/>
  <c r="AK864" i="10"/>
  <c r="AJ864" i="10"/>
  <c r="AI864" i="10"/>
  <c r="AH864" i="10"/>
  <c r="AG864" i="10"/>
  <c r="AK863" i="10"/>
  <c r="AJ863" i="10"/>
  <c r="AI863" i="10"/>
  <c r="AH863" i="10"/>
  <c r="AG863" i="10"/>
  <c r="AK862" i="10"/>
  <c r="AJ862" i="10"/>
  <c r="AI862" i="10"/>
  <c r="AH862" i="10"/>
  <c r="AG862" i="10"/>
  <c r="AK861" i="10"/>
  <c r="AJ861" i="10"/>
  <c r="AI861" i="10"/>
  <c r="AH861" i="10"/>
  <c r="AG861" i="10"/>
  <c r="AK860" i="10"/>
  <c r="AJ860" i="10"/>
  <c r="AI860" i="10"/>
  <c r="AH860" i="10"/>
  <c r="AG860" i="10"/>
  <c r="AK859" i="10"/>
  <c r="AJ859" i="10"/>
  <c r="AI859" i="10"/>
  <c r="AH859" i="10"/>
  <c r="AG859" i="10"/>
  <c r="AK858" i="10"/>
  <c r="AJ858" i="10"/>
  <c r="AI858" i="10"/>
  <c r="AH858" i="10"/>
  <c r="AG858" i="10"/>
  <c r="AK857" i="10"/>
  <c r="AJ857" i="10"/>
  <c r="AI857" i="10"/>
  <c r="AH857" i="10"/>
  <c r="AG857" i="10"/>
  <c r="AK856" i="10"/>
  <c r="AJ856" i="10"/>
  <c r="AI856" i="10"/>
  <c r="AH856" i="10"/>
  <c r="AG856" i="10"/>
  <c r="AK855" i="10"/>
  <c r="AJ855" i="10"/>
  <c r="AI855" i="10"/>
  <c r="AH855" i="10"/>
  <c r="AG855" i="10"/>
  <c r="AK854" i="10"/>
  <c r="AJ854" i="10"/>
  <c r="AI854" i="10"/>
  <c r="AH854" i="10"/>
  <c r="AG854" i="10"/>
  <c r="AK853" i="10"/>
  <c r="AJ853" i="10"/>
  <c r="AI853" i="10"/>
  <c r="AH853" i="10"/>
  <c r="AG853" i="10"/>
  <c r="AK852" i="10"/>
  <c r="AJ852" i="10"/>
  <c r="AI852" i="10"/>
  <c r="AH852" i="10"/>
  <c r="AG852" i="10"/>
  <c r="AK851" i="10"/>
  <c r="AJ851" i="10"/>
  <c r="AI851" i="10"/>
  <c r="AH851" i="10"/>
  <c r="AG851" i="10"/>
  <c r="AK850" i="10"/>
  <c r="AJ850" i="10"/>
  <c r="AI850" i="10"/>
  <c r="AH850" i="10"/>
  <c r="AG850" i="10"/>
  <c r="AK849" i="10"/>
  <c r="AJ849" i="10"/>
  <c r="AI849" i="10"/>
  <c r="AH849" i="10"/>
  <c r="AG849" i="10"/>
  <c r="AK848" i="10"/>
  <c r="AJ848" i="10"/>
  <c r="AI848" i="10"/>
  <c r="AH848" i="10"/>
  <c r="AG848" i="10"/>
  <c r="AK847" i="10"/>
  <c r="AJ847" i="10"/>
  <c r="AI847" i="10"/>
  <c r="AH847" i="10"/>
  <c r="AG847" i="10"/>
  <c r="AK846" i="10"/>
  <c r="AJ846" i="10"/>
  <c r="AI846" i="10"/>
  <c r="AH846" i="10"/>
  <c r="AG846" i="10"/>
  <c r="AK845" i="10"/>
  <c r="AJ845" i="10"/>
  <c r="AI845" i="10"/>
  <c r="AH845" i="10"/>
  <c r="AG845" i="10"/>
  <c r="AK844" i="10"/>
  <c r="AJ844" i="10"/>
  <c r="AI844" i="10"/>
  <c r="AH844" i="10"/>
  <c r="AG844" i="10"/>
  <c r="AK843" i="10"/>
  <c r="AJ843" i="10"/>
  <c r="AI843" i="10"/>
  <c r="AH843" i="10"/>
  <c r="AG843" i="10"/>
  <c r="AK842" i="10"/>
  <c r="AJ842" i="10"/>
  <c r="AI842" i="10"/>
  <c r="AH842" i="10"/>
  <c r="AG842" i="10"/>
  <c r="AK841" i="10"/>
  <c r="AJ841" i="10"/>
  <c r="AI841" i="10"/>
  <c r="AH841" i="10"/>
  <c r="AG841" i="10"/>
  <c r="AK840" i="10"/>
  <c r="AJ840" i="10"/>
  <c r="AI840" i="10"/>
  <c r="AH840" i="10"/>
  <c r="AG840" i="10"/>
  <c r="AK839" i="10"/>
  <c r="AJ839" i="10"/>
  <c r="AI839" i="10"/>
  <c r="AH839" i="10"/>
  <c r="AG839" i="10"/>
  <c r="AK838" i="10"/>
  <c r="AJ838" i="10"/>
  <c r="AI838" i="10"/>
  <c r="AH838" i="10"/>
  <c r="AG838" i="10"/>
  <c r="AK837" i="10"/>
  <c r="AJ837" i="10"/>
  <c r="AI837" i="10"/>
  <c r="AH837" i="10"/>
  <c r="AG837" i="10"/>
  <c r="AK836" i="10"/>
  <c r="AJ836" i="10"/>
  <c r="AI836" i="10"/>
  <c r="AH836" i="10"/>
  <c r="AG836" i="10"/>
  <c r="AK835" i="10"/>
  <c r="AJ835" i="10"/>
  <c r="AI835" i="10"/>
  <c r="AH835" i="10"/>
  <c r="AG835" i="10"/>
  <c r="AK834" i="10"/>
  <c r="AJ834" i="10"/>
  <c r="AI834" i="10"/>
  <c r="AH834" i="10"/>
  <c r="AG834" i="10"/>
  <c r="AK833" i="10"/>
  <c r="AJ833" i="10"/>
  <c r="AI833" i="10"/>
  <c r="AH833" i="10"/>
  <c r="AG833" i="10"/>
  <c r="AK832" i="10"/>
  <c r="AJ832" i="10"/>
  <c r="AI832" i="10"/>
  <c r="AH832" i="10"/>
  <c r="AG832" i="10"/>
  <c r="AK831" i="10"/>
  <c r="AJ831" i="10"/>
  <c r="AI831" i="10"/>
  <c r="AH831" i="10"/>
  <c r="AG831" i="10"/>
  <c r="AK830" i="10"/>
  <c r="AJ830" i="10"/>
  <c r="AI830" i="10"/>
  <c r="AH830" i="10"/>
  <c r="AG830" i="10"/>
  <c r="AK829" i="10"/>
  <c r="AJ829" i="10"/>
  <c r="AI829" i="10"/>
  <c r="AH829" i="10"/>
  <c r="AG829" i="10"/>
  <c r="AK828" i="10"/>
  <c r="AJ828" i="10"/>
  <c r="AI828" i="10"/>
  <c r="AH828" i="10"/>
  <c r="AG828" i="10"/>
  <c r="AK827" i="10"/>
  <c r="AJ827" i="10"/>
  <c r="AI827" i="10"/>
  <c r="AH827" i="10"/>
  <c r="AG827" i="10"/>
  <c r="AK826" i="10"/>
  <c r="AJ826" i="10"/>
  <c r="AI826" i="10"/>
  <c r="AH826" i="10"/>
  <c r="AG826" i="10"/>
  <c r="AK825" i="10"/>
  <c r="AJ825" i="10"/>
  <c r="AI825" i="10"/>
  <c r="AH825" i="10"/>
  <c r="AG825" i="10"/>
  <c r="AK824" i="10"/>
  <c r="AJ824" i="10"/>
  <c r="AI824" i="10"/>
  <c r="AH824" i="10"/>
  <c r="AG824" i="10"/>
  <c r="AK823" i="10"/>
  <c r="AJ823" i="10"/>
  <c r="AI823" i="10"/>
  <c r="AH823" i="10"/>
  <c r="AG823" i="10"/>
  <c r="AK822" i="10"/>
  <c r="AJ822" i="10"/>
  <c r="AI822" i="10"/>
  <c r="AH822" i="10"/>
  <c r="AG822" i="10"/>
  <c r="AK821" i="10"/>
  <c r="AJ821" i="10"/>
  <c r="AI821" i="10"/>
  <c r="AH821" i="10"/>
  <c r="AG821" i="10"/>
  <c r="AK820" i="10"/>
  <c r="AJ820" i="10"/>
  <c r="AI820" i="10"/>
  <c r="AH820" i="10"/>
  <c r="AG820" i="10"/>
  <c r="AK819" i="10"/>
  <c r="AJ819" i="10"/>
  <c r="AI819" i="10"/>
  <c r="AH819" i="10"/>
  <c r="AG819" i="10"/>
  <c r="AK818" i="10"/>
  <c r="AJ818" i="10"/>
  <c r="AI818" i="10"/>
  <c r="AH818" i="10"/>
  <c r="AG818" i="10"/>
  <c r="AK817" i="10"/>
  <c r="AJ817" i="10"/>
  <c r="AI817" i="10"/>
  <c r="AH817" i="10"/>
  <c r="AG817" i="10"/>
  <c r="AK816" i="10"/>
  <c r="AJ816" i="10"/>
  <c r="AI816" i="10"/>
  <c r="AH816" i="10"/>
  <c r="AG816" i="10"/>
  <c r="AK815" i="10"/>
  <c r="AJ815" i="10"/>
  <c r="AI815" i="10"/>
  <c r="AH815" i="10"/>
  <c r="AG815" i="10"/>
  <c r="AK814" i="10"/>
  <c r="AJ814" i="10"/>
  <c r="AI814" i="10"/>
  <c r="AH814" i="10"/>
  <c r="AG814" i="10"/>
  <c r="AK813" i="10"/>
  <c r="AJ813" i="10"/>
  <c r="AI813" i="10"/>
  <c r="AH813" i="10"/>
  <c r="AG813" i="10"/>
  <c r="AK812" i="10"/>
  <c r="AJ812" i="10"/>
  <c r="AI812" i="10"/>
  <c r="AH812" i="10"/>
  <c r="AG812" i="10"/>
  <c r="AK811" i="10"/>
  <c r="AJ811" i="10"/>
  <c r="AI811" i="10"/>
  <c r="AH811" i="10"/>
  <c r="AG811" i="10"/>
  <c r="AK810" i="10"/>
  <c r="AJ810" i="10"/>
  <c r="AI810" i="10"/>
  <c r="AH810" i="10"/>
  <c r="AG810" i="10"/>
  <c r="AK809" i="10"/>
  <c r="AJ809" i="10"/>
  <c r="AI809" i="10"/>
  <c r="AH809" i="10"/>
  <c r="AG809" i="10"/>
  <c r="AK808" i="10"/>
  <c r="AJ808" i="10"/>
  <c r="AI808" i="10"/>
  <c r="AH808" i="10"/>
  <c r="AG808" i="10"/>
  <c r="AK807" i="10"/>
  <c r="AJ807" i="10"/>
  <c r="AI807" i="10"/>
  <c r="AH807" i="10"/>
  <c r="AG807" i="10"/>
  <c r="AK806" i="10"/>
  <c r="AJ806" i="10"/>
  <c r="AI806" i="10"/>
  <c r="AH806" i="10"/>
  <c r="AG806" i="10"/>
  <c r="AK805" i="10"/>
  <c r="AJ805" i="10"/>
  <c r="AI805" i="10"/>
  <c r="AH805" i="10"/>
  <c r="AG805" i="10"/>
  <c r="AK804" i="10"/>
  <c r="AJ804" i="10"/>
  <c r="AI804" i="10"/>
  <c r="AH804" i="10"/>
  <c r="AG804" i="10"/>
  <c r="AK803" i="10"/>
  <c r="AJ803" i="10"/>
  <c r="AI803" i="10"/>
  <c r="AH803" i="10"/>
  <c r="AG803" i="10"/>
  <c r="AK802" i="10"/>
  <c r="AJ802" i="10"/>
  <c r="AI802" i="10"/>
  <c r="AH802" i="10"/>
  <c r="AG802" i="10"/>
  <c r="AK801" i="10"/>
  <c r="AJ801" i="10"/>
  <c r="AI801" i="10"/>
  <c r="AH801" i="10"/>
  <c r="AG801" i="10"/>
  <c r="AK800" i="10"/>
  <c r="AJ800" i="10"/>
  <c r="AI800" i="10"/>
  <c r="AH800" i="10"/>
  <c r="AG800" i="10"/>
  <c r="AK799" i="10"/>
  <c r="AJ799" i="10"/>
  <c r="AI799" i="10"/>
  <c r="AH799" i="10"/>
  <c r="AG799" i="10"/>
  <c r="AK798" i="10"/>
  <c r="AJ798" i="10"/>
  <c r="AI798" i="10"/>
  <c r="AH798" i="10"/>
  <c r="AG798" i="10"/>
  <c r="AK797" i="10"/>
  <c r="AJ797" i="10"/>
  <c r="AI797" i="10"/>
  <c r="AH797" i="10"/>
  <c r="AG797" i="10"/>
  <c r="AK796" i="10"/>
  <c r="AJ796" i="10"/>
  <c r="AI796" i="10"/>
  <c r="AH796" i="10"/>
  <c r="AG796" i="10"/>
  <c r="AK795" i="10"/>
  <c r="AJ795" i="10"/>
  <c r="AI795" i="10"/>
  <c r="AH795" i="10"/>
  <c r="AG795" i="10"/>
  <c r="AK794" i="10"/>
  <c r="AJ794" i="10"/>
  <c r="AI794" i="10"/>
  <c r="AH794" i="10"/>
  <c r="AG794" i="10"/>
  <c r="AK793" i="10"/>
  <c r="AJ793" i="10"/>
  <c r="AI793" i="10"/>
  <c r="AH793" i="10"/>
  <c r="AG793" i="10"/>
  <c r="AK792" i="10"/>
  <c r="AJ792" i="10"/>
  <c r="AI792" i="10"/>
  <c r="AH792" i="10"/>
  <c r="AG792" i="10"/>
  <c r="AK791" i="10"/>
  <c r="AJ791" i="10"/>
  <c r="AI791" i="10"/>
  <c r="AH791" i="10"/>
  <c r="AG791" i="10"/>
  <c r="AK790" i="10"/>
  <c r="AJ790" i="10"/>
  <c r="AI790" i="10"/>
  <c r="AH790" i="10"/>
  <c r="AG790" i="10"/>
  <c r="AK789" i="10"/>
  <c r="AJ789" i="10"/>
  <c r="AI789" i="10"/>
  <c r="AH789" i="10"/>
  <c r="AG789" i="10"/>
  <c r="AK788" i="10"/>
  <c r="AJ788" i="10"/>
  <c r="AI788" i="10"/>
  <c r="AH788" i="10"/>
  <c r="AG788" i="10"/>
  <c r="AK787" i="10"/>
  <c r="AJ787" i="10"/>
  <c r="AI787" i="10"/>
  <c r="AH787" i="10"/>
  <c r="AG787" i="10"/>
  <c r="AK786" i="10"/>
  <c r="AJ786" i="10"/>
  <c r="AI786" i="10"/>
  <c r="AH786" i="10"/>
  <c r="AG786" i="10"/>
  <c r="AK785" i="10"/>
  <c r="AJ785" i="10"/>
  <c r="AI785" i="10"/>
  <c r="AH785" i="10"/>
  <c r="AG785" i="10"/>
  <c r="AK784" i="10"/>
  <c r="AJ784" i="10"/>
  <c r="AI784" i="10"/>
  <c r="AH784" i="10"/>
  <c r="AG784" i="10"/>
  <c r="AK783" i="10"/>
  <c r="AJ783" i="10"/>
  <c r="AI783" i="10"/>
  <c r="AH783" i="10"/>
  <c r="AG783" i="10"/>
  <c r="AK782" i="10"/>
  <c r="AJ782" i="10"/>
  <c r="AI782" i="10"/>
  <c r="AH782" i="10"/>
  <c r="AG782" i="10"/>
  <c r="AK781" i="10"/>
  <c r="AJ781" i="10"/>
  <c r="AI781" i="10"/>
  <c r="AH781" i="10"/>
  <c r="AG781" i="10"/>
  <c r="AK780" i="10"/>
  <c r="AJ780" i="10"/>
  <c r="AI780" i="10"/>
  <c r="AH780" i="10"/>
  <c r="AG780" i="10"/>
  <c r="AK779" i="10"/>
  <c r="AJ779" i="10"/>
  <c r="AI779" i="10"/>
  <c r="AH779" i="10"/>
  <c r="AG779" i="10"/>
  <c r="AK778" i="10"/>
  <c r="AJ778" i="10"/>
  <c r="AI778" i="10"/>
  <c r="AH778" i="10"/>
  <c r="AG778" i="10"/>
  <c r="AK777" i="10"/>
  <c r="AJ777" i="10"/>
  <c r="AI777" i="10"/>
  <c r="AH777" i="10"/>
  <c r="AG777" i="10"/>
  <c r="AK776" i="10"/>
  <c r="AJ776" i="10"/>
  <c r="AI776" i="10"/>
  <c r="AH776" i="10"/>
  <c r="AG776" i="10"/>
  <c r="AK775" i="10"/>
  <c r="AJ775" i="10"/>
  <c r="AI775" i="10"/>
  <c r="AH775" i="10"/>
  <c r="AG775" i="10"/>
  <c r="AK774" i="10"/>
  <c r="AJ774" i="10"/>
  <c r="AI774" i="10"/>
  <c r="AH774" i="10"/>
  <c r="AG774" i="10"/>
  <c r="AK773" i="10"/>
  <c r="AJ773" i="10"/>
  <c r="AI773" i="10"/>
  <c r="AH773" i="10"/>
  <c r="AG773" i="10"/>
  <c r="AK772" i="10"/>
  <c r="AJ772" i="10"/>
  <c r="AI772" i="10"/>
  <c r="AH772" i="10"/>
  <c r="AG772" i="10"/>
  <c r="AK771" i="10"/>
  <c r="AJ771" i="10"/>
  <c r="AI771" i="10"/>
  <c r="AH771" i="10"/>
  <c r="AG771" i="10"/>
  <c r="AK770" i="10"/>
  <c r="AJ770" i="10"/>
  <c r="AI770" i="10"/>
  <c r="AH770" i="10"/>
  <c r="AG770" i="10"/>
  <c r="AK769" i="10"/>
  <c r="AJ769" i="10"/>
  <c r="AI769" i="10"/>
  <c r="AH769" i="10"/>
  <c r="AG769" i="10"/>
  <c r="AK768" i="10"/>
  <c r="AJ768" i="10"/>
  <c r="AI768" i="10"/>
  <c r="AH768" i="10"/>
  <c r="AG768" i="10"/>
  <c r="AK767" i="10"/>
  <c r="AJ767" i="10"/>
  <c r="AI767" i="10"/>
  <c r="AH767" i="10"/>
  <c r="AG767" i="10"/>
  <c r="AK766" i="10"/>
  <c r="AJ766" i="10"/>
  <c r="AI766" i="10"/>
  <c r="AH766" i="10"/>
  <c r="AG766" i="10"/>
  <c r="AK765" i="10"/>
  <c r="AJ765" i="10"/>
  <c r="AI765" i="10"/>
  <c r="AH765" i="10"/>
  <c r="AG765" i="10"/>
  <c r="AK764" i="10"/>
  <c r="AJ764" i="10"/>
  <c r="AI764" i="10"/>
  <c r="AH764" i="10"/>
  <c r="AG764" i="10"/>
  <c r="AK763" i="10"/>
  <c r="AJ763" i="10"/>
  <c r="AI763" i="10"/>
  <c r="AH763" i="10"/>
  <c r="AG763" i="10"/>
  <c r="AK762" i="10"/>
  <c r="AJ762" i="10"/>
  <c r="AI762" i="10"/>
  <c r="AH762" i="10"/>
  <c r="AG762" i="10"/>
  <c r="AK761" i="10"/>
  <c r="AJ761" i="10"/>
  <c r="AI761" i="10"/>
  <c r="AH761" i="10"/>
  <c r="AG761" i="10"/>
  <c r="AK760" i="10"/>
  <c r="AJ760" i="10"/>
  <c r="AI760" i="10"/>
  <c r="AH760" i="10"/>
  <c r="AG760" i="10"/>
  <c r="AK759" i="10"/>
  <c r="AJ759" i="10"/>
  <c r="AI759" i="10"/>
  <c r="AH759" i="10"/>
  <c r="AG759" i="10"/>
  <c r="AK758" i="10"/>
  <c r="AJ758" i="10"/>
  <c r="AI758" i="10"/>
  <c r="AH758" i="10"/>
  <c r="AG758" i="10"/>
  <c r="AK757" i="10"/>
  <c r="AJ757" i="10"/>
  <c r="AI757" i="10"/>
  <c r="AH757" i="10"/>
  <c r="AG757" i="10"/>
  <c r="AK756" i="10"/>
  <c r="AJ756" i="10"/>
  <c r="AI756" i="10"/>
  <c r="AH756" i="10"/>
  <c r="AG756" i="10"/>
  <c r="AK755" i="10"/>
  <c r="AJ755" i="10"/>
  <c r="AI755" i="10"/>
  <c r="AH755" i="10"/>
  <c r="AG755" i="10"/>
  <c r="AK754" i="10"/>
  <c r="AJ754" i="10"/>
  <c r="AI754" i="10"/>
  <c r="AH754" i="10"/>
  <c r="AG754" i="10"/>
  <c r="AK753" i="10"/>
  <c r="AJ753" i="10"/>
  <c r="AI753" i="10"/>
  <c r="AH753" i="10"/>
  <c r="AG753" i="10"/>
  <c r="AK752" i="10"/>
  <c r="AJ752" i="10"/>
  <c r="AI752" i="10"/>
  <c r="AH752" i="10"/>
  <c r="AG752" i="10"/>
  <c r="AK751" i="10"/>
  <c r="AJ751" i="10"/>
  <c r="AI751" i="10"/>
  <c r="AH751" i="10"/>
  <c r="AG751" i="10"/>
  <c r="AK750" i="10"/>
  <c r="AJ750" i="10"/>
  <c r="AI750" i="10"/>
  <c r="AH750" i="10"/>
  <c r="AG750" i="10"/>
  <c r="AK749" i="10"/>
  <c r="AJ749" i="10"/>
  <c r="AI749" i="10"/>
  <c r="AH749" i="10"/>
  <c r="AG749" i="10"/>
  <c r="AK748" i="10"/>
  <c r="AJ748" i="10"/>
  <c r="AI748" i="10"/>
  <c r="AH748" i="10"/>
  <c r="AG748" i="10"/>
  <c r="AK747" i="10"/>
  <c r="AJ747" i="10"/>
  <c r="AI747" i="10"/>
  <c r="AH747" i="10"/>
  <c r="AG747" i="10"/>
  <c r="AK746" i="10"/>
  <c r="AJ746" i="10"/>
  <c r="AI746" i="10"/>
  <c r="AH746" i="10"/>
  <c r="AG746" i="10"/>
  <c r="AK745" i="10"/>
  <c r="AJ745" i="10"/>
  <c r="AI745" i="10"/>
  <c r="AH745" i="10"/>
  <c r="AG745" i="10"/>
  <c r="AK744" i="10"/>
  <c r="AJ744" i="10"/>
  <c r="AI744" i="10"/>
  <c r="AH744" i="10"/>
  <c r="AG744" i="10"/>
  <c r="AK743" i="10"/>
  <c r="AJ743" i="10"/>
  <c r="AI743" i="10"/>
  <c r="AH743" i="10"/>
  <c r="AG743" i="10"/>
  <c r="AK742" i="10"/>
  <c r="AJ742" i="10"/>
  <c r="AI742" i="10"/>
  <c r="AH742" i="10"/>
  <c r="AG742" i="10"/>
  <c r="AK741" i="10"/>
  <c r="AJ741" i="10"/>
  <c r="AI741" i="10"/>
  <c r="AH741" i="10"/>
  <c r="AG741" i="10"/>
  <c r="AK740" i="10"/>
  <c r="AJ740" i="10"/>
  <c r="AI740" i="10"/>
  <c r="AH740" i="10"/>
  <c r="AG740" i="10"/>
  <c r="AK739" i="10"/>
  <c r="AJ739" i="10"/>
  <c r="AI739" i="10"/>
  <c r="AH739" i="10"/>
  <c r="AG739" i="10"/>
  <c r="AK738" i="10"/>
  <c r="AJ738" i="10"/>
  <c r="AI738" i="10"/>
  <c r="AH738" i="10"/>
  <c r="AG738" i="10"/>
  <c r="AK737" i="10"/>
  <c r="AJ737" i="10"/>
  <c r="AI737" i="10"/>
  <c r="AH737" i="10"/>
  <c r="AG737" i="10"/>
  <c r="AK736" i="10"/>
  <c r="AJ736" i="10"/>
  <c r="AI736" i="10"/>
  <c r="AH736" i="10"/>
  <c r="AG736" i="10"/>
  <c r="AK735" i="10"/>
  <c r="AJ735" i="10"/>
  <c r="AI735" i="10"/>
  <c r="AH735" i="10"/>
  <c r="AG735" i="10"/>
  <c r="AK734" i="10"/>
  <c r="AJ734" i="10"/>
  <c r="AI734" i="10"/>
  <c r="AH734" i="10"/>
  <c r="AG734" i="10"/>
  <c r="AK733" i="10"/>
  <c r="AJ733" i="10"/>
  <c r="AI733" i="10"/>
  <c r="AH733" i="10"/>
  <c r="AG733" i="10"/>
  <c r="AK732" i="10"/>
  <c r="AJ732" i="10"/>
  <c r="AI732" i="10"/>
  <c r="AH732" i="10"/>
  <c r="AG732" i="10"/>
  <c r="AK731" i="10"/>
  <c r="AJ731" i="10"/>
  <c r="AI731" i="10"/>
  <c r="AH731" i="10"/>
  <c r="AG731" i="10"/>
  <c r="AK730" i="10"/>
  <c r="AJ730" i="10"/>
  <c r="AI730" i="10"/>
  <c r="AH730" i="10"/>
  <c r="AG730" i="10"/>
  <c r="AK729" i="10"/>
  <c r="AJ729" i="10"/>
  <c r="AI729" i="10"/>
  <c r="AH729" i="10"/>
  <c r="AG729" i="10"/>
  <c r="AK728" i="10"/>
  <c r="AJ728" i="10"/>
  <c r="AI728" i="10"/>
  <c r="AH728" i="10"/>
  <c r="AG728" i="10"/>
  <c r="AK727" i="10"/>
  <c r="AJ727" i="10"/>
  <c r="AI727" i="10"/>
  <c r="AH727" i="10"/>
  <c r="AG727" i="10"/>
  <c r="AK726" i="10"/>
  <c r="AJ726" i="10"/>
  <c r="AI726" i="10"/>
  <c r="AH726" i="10"/>
  <c r="AG726" i="10"/>
  <c r="AK725" i="10"/>
  <c r="AJ725" i="10"/>
  <c r="AI725" i="10"/>
  <c r="AH725" i="10"/>
  <c r="AG725" i="10"/>
  <c r="AK724" i="10"/>
  <c r="AJ724" i="10"/>
  <c r="AI724" i="10"/>
  <c r="AH724" i="10"/>
  <c r="AG724" i="10"/>
  <c r="AK723" i="10"/>
  <c r="AJ723" i="10"/>
  <c r="AI723" i="10"/>
  <c r="AH723" i="10"/>
  <c r="AG723" i="10"/>
  <c r="AK722" i="10"/>
  <c r="AJ722" i="10"/>
  <c r="AI722" i="10"/>
  <c r="AH722" i="10"/>
  <c r="AG722" i="10"/>
  <c r="AK721" i="10"/>
  <c r="AJ721" i="10"/>
  <c r="AI721" i="10"/>
  <c r="AH721" i="10"/>
  <c r="AG721" i="10"/>
  <c r="AK720" i="10"/>
  <c r="AJ720" i="10"/>
  <c r="AI720" i="10"/>
  <c r="AH720" i="10"/>
  <c r="AG720" i="10"/>
  <c r="AK719" i="10"/>
  <c r="AJ719" i="10"/>
  <c r="AI719" i="10"/>
  <c r="AH719" i="10"/>
  <c r="AG719" i="10"/>
  <c r="AK718" i="10"/>
  <c r="AJ718" i="10"/>
  <c r="AI718" i="10"/>
  <c r="AH718" i="10"/>
  <c r="AG718" i="10"/>
  <c r="AK717" i="10"/>
  <c r="AJ717" i="10"/>
  <c r="AI717" i="10"/>
  <c r="AH717" i="10"/>
  <c r="AG717" i="10"/>
  <c r="AK716" i="10"/>
  <c r="AJ716" i="10"/>
  <c r="AI716" i="10"/>
  <c r="AH716" i="10"/>
  <c r="AG716" i="10"/>
  <c r="AK715" i="10"/>
  <c r="AJ715" i="10"/>
  <c r="AI715" i="10"/>
  <c r="AH715" i="10"/>
  <c r="AG715" i="10"/>
  <c r="AK714" i="10"/>
  <c r="AJ714" i="10"/>
  <c r="AI714" i="10"/>
  <c r="AH714" i="10"/>
  <c r="AG714" i="10"/>
  <c r="AK713" i="10"/>
  <c r="AJ713" i="10"/>
  <c r="AI713" i="10"/>
  <c r="AH713" i="10"/>
  <c r="AG713" i="10"/>
  <c r="AK712" i="10"/>
  <c r="AJ712" i="10"/>
  <c r="AI712" i="10"/>
  <c r="AH712" i="10"/>
  <c r="AG712" i="10"/>
  <c r="AK711" i="10"/>
  <c r="AJ711" i="10"/>
  <c r="AI711" i="10"/>
  <c r="AH711" i="10"/>
  <c r="AG711" i="10"/>
  <c r="AK710" i="10"/>
  <c r="AJ710" i="10"/>
  <c r="AI710" i="10"/>
  <c r="AH710" i="10"/>
  <c r="AG710" i="10"/>
  <c r="AK709" i="10"/>
  <c r="AJ709" i="10"/>
  <c r="AI709" i="10"/>
  <c r="AH709" i="10"/>
  <c r="AG709" i="10"/>
  <c r="AK708" i="10"/>
  <c r="AJ708" i="10"/>
  <c r="AI708" i="10"/>
  <c r="AH708" i="10"/>
  <c r="AG708" i="10"/>
  <c r="AK707" i="10"/>
  <c r="AJ707" i="10"/>
  <c r="AI707" i="10"/>
  <c r="AH707" i="10"/>
  <c r="AG707" i="10"/>
  <c r="AK706" i="10"/>
  <c r="AJ706" i="10"/>
  <c r="AI706" i="10"/>
  <c r="AH706" i="10"/>
  <c r="AG706" i="10"/>
  <c r="AK705" i="10"/>
  <c r="AJ705" i="10"/>
  <c r="AI705" i="10"/>
  <c r="AH705" i="10"/>
  <c r="AG705" i="10"/>
  <c r="AK704" i="10"/>
  <c r="AJ704" i="10"/>
  <c r="AI704" i="10"/>
  <c r="AH704" i="10"/>
  <c r="AG704" i="10"/>
  <c r="AK703" i="10"/>
  <c r="AJ703" i="10"/>
  <c r="AI703" i="10"/>
  <c r="AH703" i="10"/>
  <c r="AG703" i="10"/>
  <c r="AK702" i="10"/>
  <c r="AJ702" i="10"/>
  <c r="AI702" i="10"/>
  <c r="AH702" i="10"/>
  <c r="AG702" i="10"/>
  <c r="AK701" i="10"/>
  <c r="AJ701" i="10"/>
  <c r="AI701" i="10"/>
  <c r="AH701" i="10"/>
  <c r="AG701" i="10"/>
  <c r="AK700" i="10"/>
  <c r="AJ700" i="10"/>
  <c r="AI700" i="10"/>
  <c r="AH700" i="10"/>
  <c r="AG700" i="10"/>
  <c r="AK699" i="10"/>
  <c r="AJ699" i="10"/>
  <c r="AI699" i="10"/>
  <c r="AH699" i="10"/>
  <c r="AG699" i="10"/>
  <c r="AK698" i="10"/>
  <c r="AJ698" i="10"/>
  <c r="AI698" i="10"/>
  <c r="AH698" i="10"/>
  <c r="AG698" i="10"/>
  <c r="AK697" i="10"/>
  <c r="AJ697" i="10"/>
  <c r="AI697" i="10"/>
  <c r="AH697" i="10"/>
  <c r="AG697" i="10"/>
  <c r="AK696" i="10"/>
  <c r="AJ696" i="10"/>
  <c r="AI696" i="10"/>
  <c r="AH696" i="10"/>
  <c r="AG696" i="10"/>
  <c r="AK695" i="10"/>
  <c r="AJ695" i="10"/>
  <c r="AI695" i="10"/>
  <c r="AH695" i="10"/>
  <c r="AG695" i="10"/>
  <c r="AK694" i="10"/>
  <c r="AJ694" i="10"/>
  <c r="AI694" i="10"/>
  <c r="AH694" i="10"/>
  <c r="AG694" i="10"/>
  <c r="AK693" i="10"/>
  <c r="AJ693" i="10"/>
  <c r="AI693" i="10"/>
  <c r="AH693" i="10"/>
  <c r="AG693" i="10"/>
  <c r="AK692" i="10"/>
  <c r="AJ692" i="10"/>
  <c r="AI692" i="10"/>
  <c r="AH692" i="10"/>
  <c r="AG692" i="10"/>
  <c r="AK691" i="10"/>
  <c r="AJ691" i="10"/>
  <c r="AI691" i="10"/>
  <c r="AH691" i="10"/>
  <c r="AG691" i="10"/>
  <c r="AK690" i="10"/>
  <c r="AJ690" i="10"/>
  <c r="AI690" i="10"/>
  <c r="AH690" i="10"/>
  <c r="AG690" i="10"/>
  <c r="AK689" i="10"/>
  <c r="AJ689" i="10"/>
  <c r="AI689" i="10"/>
  <c r="AH689" i="10"/>
  <c r="AG689" i="10"/>
  <c r="AK688" i="10"/>
  <c r="AJ688" i="10"/>
  <c r="AI688" i="10"/>
  <c r="AH688" i="10"/>
  <c r="AG688" i="10"/>
  <c r="AK687" i="10"/>
  <c r="AJ687" i="10"/>
  <c r="AI687" i="10"/>
  <c r="AH687" i="10"/>
  <c r="AG687" i="10"/>
  <c r="AK686" i="10"/>
  <c r="AJ686" i="10"/>
  <c r="AI686" i="10"/>
  <c r="AH686" i="10"/>
  <c r="AG686" i="10"/>
  <c r="AK685" i="10"/>
  <c r="AJ685" i="10"/>
  <c r="AI685" i="10"/>
  <c r="AH685" i="10"/>
  <c r="AG685" i="10"/>
  <c r="AK684" i="10"/>
  <c r="AJ684" i="10"/>
  <c r="AI684" i="10"/>
  <c r="AH684" i="10"/>
  <c r="AG684" i="10"/>
  <c r="AK683" i="10"/>
  <c r="AJ683" i="10"/>
  <c r="AI683" i="10"/>
  <c r="AH683" i="10"/>
  <c r="AG683" i="10"/>
  <c r="AK682" i="10"/>
  <c r="AJ682" i="10"/>
  <c r="AI682" i="10"/>
  <c r="AH682" i="10"/>
  <c r="AG682" i="10"/>
  <c r="AK681" i="10"/>
  <c r="AJ681" i="10"/>
  <c r="AI681" i="10"/>
  <c r="AH681" i="10"/>
  <c r="AG681" i="10"/>
  <c r="AK680" i="10"/>
  <c r="AJ680" i="10"/>
  <c r="AI680" i="10"/>
  <c r="AH680" i="10"/>
  <c r="AG680" i="10"/>
  <c r="AK679" i="10"/>
  <c r="AJ679" i="10"/>
  <c r="AI679" i="10"/>
  <c r="AH679" i="10"/>
  <c r="AG679" i="10"/>
  <c r="AK678" i="10"/>
  <c r="AJ678" i="10"/>
  <c r="AI678" i="10"/>
  <c r="AH678" i="10"/>
  <c r="AG678" i="10"/>
  <c r="AK677" i="10"/>
  <c r="AJ677" i="10"/>
  <c r="AI677" i="10"/>
  <c r="AH677" i="10"/>
  <c r="AG677" i="10"/>
  <c r="AK676" i="10"/>
  <c r="AJ676" i="10"/>
  <c r="AI676" i="10"/>
  <c r="AH676" i="10"/>
  <c r="AG676" i="10"/>
  <c r="AK675" i="10"/>
  <c r="AJ675" i="10"/>
  <c r="AI675" i="10"/>
  <c r="AH675" i="10"/>
  <c r="AG675" i="10"/>
  <c r="AK674" i="10"/>
  <c r="AJ674" i="10"/>
  <c r="AI674" i="10"/>
  <c r="AH674" i="10"/>
  <c r="AG674" i="10"/>
  <c r="AK673" i="10"/>
  <c r="AJ673" i="10"/>
  <c r="AI673" i="10"/>
  <c r="AH673" i="10"/>
  <c r="AG673" i="10"/>
  <c r="AK672" i="10"/>
  <c r="AJ672" i="10"/>
  <c r="AI672" i="10"/>
  <c r="AH672" i="10"/>
  <c r="AG672" i="10"/>
  <c r="AK671" i="10"/>
  <c r="AJ671" i="10"/>
  <c r="AI671" i="10"/>
  <c r="AH671" i="10"/>
  <c r="AG671" i="10"/>
  <c r="AK670" i="10"/>
  <c r="AJ670" i="10"/>
  <c r="AI670" i="10"/>
  <c r="AH670" i="10"/>
  <c r="AG670" i="10"/>
  <c r="AK669" i="10"/>
  <c r="AJ669" i="10"/>
  <c r="AI669" i="10"/>
  <c r="AH669" i="10"/>
  <c r="AG669" i="10"/>
  <c r="AK668" i="10"/>
  <c r="AJ668" i="10"/>
  <c r="AI668" i="10"/>
  <c r="AH668" i="10"/>
  <c r="AG668" i="10"/>
  <c r="AK667" i="10"/>
  <c r="AJ667" i="10"/>
  <c r="AI667" i="10"/>
  <c r="AH667" i="10"/>
  <c r="AG667" i="10"/>
  <c r="AK666" i="10"/>
  <c r="AJ666" i="10"/>
  <c r="AI666" i="10"/>
  <c r="AH666" i="10"/>
  <c r="AG666" i="10"/>
  <c r="AK665" i="10"/>
  <c r="AJ665" i="10"/>
  <c r="AI665" i="10"/>
  <c r="AH665" i="10"/>
  <c r="AG665" i="10"/>
  <c r="AK664" i="10"/>
  <c r="AJ664" i="10"/>
  <c r="AI664" i="10"/>
  <c r="AH664" i="10"/>
  <c r="AG664" i="10"/>
  <c r="AK663" i="10"/>
  <c r="AJ663" i="10"/>
  <c r="AI663" i="10"/>
  <c r="AH663" i="10"/>
  <c r="AG663" i="10"/>
  <c r="AK662" i="10"/>
  <c r="AJ662" i="10"/>
  <c r="AI662" i="10"/>
  <c r="AH662" i="10"/>
  <c r="AG662" i="10"/>
  <c r="AK661" i="10"/>
  <c r="AJ661" i="10"/>
  <c r="AI661" i="10"/>
  <c r="AH661" i="10"/>
  <c r="AG661" i="10"/>
  <c r="AK660" i="10"/>
  <c r="AJ660" i="10"/>
  <c r="AI660" i="10"/>
  <c r="AH660" i="10"/>
  <c r="AG660" i="10"/>
  <c r="AK659" i="10"/>
  <c r="AJ659" i="10"/>
  <c r="AI659" i="10"/>
  <c r="AH659" i="10"/>
  <c r="AG659" i="10"/>
  <c r="AK658" i="10"/>
  <c r="AJ658" i="10"/>
  <c r="AI658" i="10"/>
  <c r="AH658" i="10"/>
  <c r="AG658" i="10"/>
  <c r="AK657" i="10"/>
  <c r="AJ657" i="10"/>
  <c r="AI657" i="10"/>
  <c r="AH657" i="10"/>
  <c r="AG657" i="10"/>
  <c r="AK656" i="10"/>
  <c r="AJ656" i="10"/>
  <c r="AI656" i="10"/>
  <c r="AH656" i="10"/>
  <c r="AG656" i="10"/>
  <c r="AK655" i="10"/>
  <c r="AJ655" i="10"/>
  <c r="AI655" i="10"/>
  <c r="AH655" i="10"/>
  <c r="AG655" i="10"/>
  <c r="AK654" i="10"/>
  <c r="AJ654" i="10"/>
  <c r="AI654" i="10"/>
  <c r="AH654" i="10"/>
  <c r="AG654" i="10"/>
  <c r="AK653" i="10"/>
  <c r="AJ653" i="10"/>
  <c r="AI653" i="10"/>
  <c r="AH653" i="10"/>
  <c r="AG653" i="10"/>
  <c r="AK652" i="10"/>
  <c r="AJ652" i="10"/>
  <c r="AI652" i="10"/>
  <c r="AH652" i="10"/>
  <c r="AG652" i="10"/>
  <c r="AK651" i="10"/>
  <c r="AJ651" i="10"/>
  <c r="AI651" i="10"/>
  <c r="AH651" i="10"/>
  <c r="AG651" i="10"/>
  <c r="AK650" i="10"/>
  <c r="AJ650" i="10"/>
  <c r="AI650" i="10"/>
  <c r="AH650" i="10"/>
  <c r="AG650" i="10"/>
  <c r="AK649" i="10"/>
  <c r="AJ649" i="10"/>
  <c r="AI649" i="10"/>
  <c r="AH649" i="10"/>
  <c r="AG649" i="10"/>
  <c r="AK648" i="10"/>
  <c r="AJ648" i="10"/>
  <c r="AI648" i="10"/>
  <c r="AH648" i="10"/>
  <c r="AG648" i="10"/>
  <c r="AK647" i="10"/>
  <c r="AJ647" i="10"/>
  <c r="AI647" i="10"/>
  <c r="AH647" i="10"/>
  <c r="AG647" i="10"/>
  <c r="AK646" i="10"/>
  <c r="AJ646" i="10"/>
  <c r="AI646" i="10"/>
  <c r="AH646" i="10"/>
  <c r="AG646" i="10"/>
  <c r="AK645" i="10"/>
  <c r="AJ645" i="10"/>
  <c r="AI645" i="10"/>
  <c r="AH645" i="10"/>
  <c r="AG645" i="10"/>
  <c r="AK644" i="10"/>
  <c r="AJ644" i="10"/>
  <c r="AI644" i="10"/>
  <c r="AH644" i="10"/>
  <c r="AG644" i="10"/>
  <c r="AK643" i="10"/>
  <c r="AJ643" i="10"/>
  <c r="AI643" i="10"/>
  <c r="AH643" i="10"/>
  <c r="AG643" i="10"/>
  <c r="AK642" i="10"/>
  <c r="AJ642" i="10"/>
  <c r="AI642" i="10"/>
  <c r="AH642" i="10"/>
  <c r="AG642" i="10"/>
  <c r="AK641" i="10"/>
  <c r="AJ641" i="10"/>
  <c r="AI641" i="10"/>
  <c r="AH641" i="10"/>
  <c r="AG641" i="10"/>
  <c r="AK640" i="10"/>
  <c r="AJ640" i="10"/>
  <c r="AI640" i="10"/>
  <c r="AH640" i="10"/>
  <c r="AG640" i="10"/>
  <c r="AK639" i="10"/>
  <c r="AJ639" i="10"/>
  <c r="AI639" i="10"/>
  <c r="AH639" i="10"/>
  <c r="AG639" i="10"/>
  <c r="AK638" i="10"/>
  <c r="AJ638" i="10"/>
  <c r="AI638" i="10"/>
  <c r="AH638" i="10"/>
  <c r="AG638" i="10"/>
  <c r="AK637" i="10"/>
  <c r="AJ637" i="10"/>
  <c r="AI637" i="10"/>
  <c r="AH637" i="10"/>
  <c r="AG637" i="10"/>
  <c r="AK636" i="10"/>
  <c r="AJ636" i="10"/>
  <c r="AI636" i="10"/>
  <c r="AH636" i="10"/>
  <c r="AG636" i="10"/>
  <c r="AK635" i="10"/>
  <c r="AJ635" i="10"/>
  <c r="AI635" i="10"/>
  <c r="AH635" i="10"/>
  <c r="AG635" i="10"/>
  <c r="AK634" i="10"/>
  <c r="AJ634" i="10"/>
  <c r="AI634" i="10"/>
  <c r="AH634" i="10"/>
  <c r="AG634" i="10"/>
  <c r="AK633" i="10"/>
  <c r="AJ633" i="10"/>
  <c r="AI633" i="10"/>
  <c r="AH633" i="10"/>
  <c r="AG633" i="10"/>
  <c r="AK632" i="10"/>
  <c r="AJ632" i="10"/>
  <c r="AI632" i="10"/>
  <c r="AH632" i="10"/>
  <c r="AG632" i="10"/>
  <c r="AK631" i="10"/>
  <c r="AJ631" i="10"/>
  <c r="AI631" i="10"/>
  <c r="AH631" i="10"/>
  <c r="AG631" i="10"/>
  <c r="AK630" i="10"/>
  <c r="AJ630" i="10"/>
  <c r="AI630" i="10"/>
  <c r="AH630" i="10"/>
  <c r="AG630" i="10"/>
  <c r="AK629" i="10"/>
  <c r="AJ629" i="10"/>
  <c r="AI629" i="10"/>
  <c r="AH629" i="10"/>
  <c r="AG629" i="10"/>
  <c r="AK628" i="10"/>
  <c r="AJ628" i="10"/>
  <c r="AI628" i="10"/>
  <c r="AH628" i="10"/>
  <c r="AG628" i="10"/>
  <c r="AK627" i="10"/>
  <c r="AJ627" i="10"/>
  <c r="AI627" i="10"/>
  <c r="AH627" i="10"/>
  <c r="AG627" i="10"/>
  <c r="AK626" i="10"/>
  <c r="AJ626" i="10"/>
  <c r="AI626" i="10"/>
  <c r="AH626" i="10"/>
  <c r="AG626" i="10"/>
  <c r="AK625" i="10"/>
  <c r="AJ625" i="10"/>
  <c r="AI625" i="10"/>
  <c r="AH625" i="10"/>
  <c r="AG625" i="10"/>
  <c r="AK624" i="10"/>
  <c r="AJ624" i="10"/>
  <c r="AI624" i="10"/>
  <c r="AH624" i="10"/>
  <c r="AG624" i="10"/>
  <c r="AK623" i="10"/>
  <c r="AJ623" i="10"/>
  <c r="AI623" i="10"/>
  <c r="AH623" i="10"/>
  <c r="AG623" i="10"/>
  <c r="AK622" i="10"/>
  <c r="AJ622" i="10"/>
  <c r="AI622" i="10"/>
  <c r="AH622" i="10"/>
  <c r="AG622" i="10"/>
  <c r="AK621" i="10"/>
  <c r="AJ621" i="10"/>
  <c r="AI621" i="10"/>
  <c r="AH621" i="10"/>
  <c r="AG621" i="10"/>
  <c r="AK620" i="10"/>
  <c r="AJ620" i="10"/>
  <c r="AI620" i="10"/>
  <c r="AH620" i="10"/>
  <c r="AG620" i="10"/>
  <c r="AK619" i="10"/>
  <c r="AJ619" i="10"/>
  <c r="AI619" i="10"/>
  <c r="AH619" i="10"/>
  <c r="AG619" i="10"/>
  <c r="AK618" i="10"/>
  <c r="AJ618" i="10"/>
  <c r="AI618" i="10"/>
  <c r="AH618" i="10"/>
  <c r="AG618" i="10"/>
  <c r="AK617" i="10"/>
  <c r="AJ617" i="10"/>
  <c r="AI617" i="10"/>
  <c r="AH617" i="10"/>
  <c r="AG617" i="10"/>
  <c r="AK616" i="10"/>
  <c r="AJ616" i="10"/>
  <c r="AI616" i="10"/>
  <c r="AH616" i="10"/>
  <c r="AG616" i="10"/>
  <c r="AK615" i="10"/>
  <c r="AJ615" i="10"/>
  <c r="AI615" i="10"/>
  <c r="AH615" i="10"/>
  <c r="AG615" i="10"/>
  <c r="AK614" i="10"/>
  <c r="AJ614" i="10"/>
  <c r="AI614" i="10"/>
  <c r="AH614" i="10"/>
  <c r="AG614" i="10"/>
  <c r="AK613" i="10"/>
  <c r="AJ613" i="10"/>
  <c r="AI613" i="10"/>
  <c r="AH613" i="10"/>
  <c r="AG613" i="10"/>
  <c r="AK612" i="10"/>
  <c r="AJ612" i="10"/>
  <c r="AI612" i="10"/>
  <c r="AH612" i="10"/>
  <c r="AG612" i="10"/>
  <c r="AK611" i="10"/>
  <c r="AJ611" i="10"/>
  <c r="AI611" i="10"/>
  <c r="AH611" i="10"/>
  <c r="AG611" i="10"/>
  <c r="AK610" i="10"/>
  <c r="AJ610" i="10"/>
  <c r="AI610" i="10"/>
  <c r="AH610" i="10"/>
  <c r="AG610" i="10"/>
  <c r="AK609" i="10"/>
  <c r="AJ609" i="10"/>
  <c r="AI609" i="10"/>
  <c r="AH609" i="10"/>
  <c r="AG609" i="10"/>
  <c r="AK608" i="10"/>
  <c r="AJ608" i="10"/>
  <c r="AI608" i="10"/>
  <c r="AH608" i="10"/>
  <c r="AG608" i="10"/>
  <c r="AK607" i="10"/>
  <c r="AJ607" i="10"/>
  <c r="AI607" i="10"/>
  <c r="AH607" i="10"/>
  <c r="AG607" i="10"/>
  <c r="AK606" i="10"/>
  <c r="AJ606" i="10"/>
  <c r="AI606" i="10"/>
  <c r="AH606" i="10"/>
  <c r="AG606" i="10"/>
  <c r="AK605" i="10"/>
  <c r="AJ605" i="10"/>
  <c r="AI605" i="10"/>
  <c r="AH605" i="10"/>
  <c r="AG605" i="10"/>
  <c r="AK604" i="10"/>
  <c r="AJ604" i="10"/>
  <c r="AI604" i="10"/>
  <c r="AH604" i="10"/>
  <c r="AG604" i="10"/>
  <c r="AK603" i="10"/>
  <c r="AJ603" i="10"/>
  <c r="AI603" i="10"/>
  <c r="AH603" i="10"/>
  <c r="AG603" i="10"/>
  <c r="AK602" i="10"/>
  <c r="AJ602" i="10"/>
  <c r="AI602" i="10"/>
  <c r="AH602" i="10"/>
  <c r="AG602" i="10"/>
  <c r="AK601" i="10"/>
  <c r="AJ601" i="10"/>
  <c r="AI601" i="10"/>
  <c r="AH601" i="10"/>
  <c r="AG601" i="10"/>
  <c r="AK600" i="10"/>
  <c r="AJ600" i="10"/>
  <c r="AI600" i="10"/>
  <c r="AH600" i="10"/>
  <c r="AG600" i="10"/>
  <c r="AK599" i="10"/>
  <c r="AJ599" i="10"/>
  <c r="AI599" i="10"/>
  <c r="AH599" i="10"/>
  <c r="AG599" i="10"/>
  <c r="AK598" i="10"/>
  <c r="AJ598" i="10"/>
  <c r="AI598" i="10"/>
  <c r="AH598" i="10"/>
  <c r="AG598" i="10"/>
  <c r="AK597" i="10"/>
  <c r="AJ597" i="10"/>
  <c r="AI597" i="10"/>
  <c r="AH597" i="10"/>
  <c r="AG597" i="10"/>
  <c r="AK596" i="10"/>
  <c r="AJ596" i="10"/>
  <c r="AI596" i="10"/>
  <c r="AH596" i="10"/>
  <c r="AG596" i="10"/>
  <c r="AK595" i="10"/>
  <c r="AJ595" i="10"/>
  <c r="AI595" i="10"/>
  <c r="AH595" i="10"/>
  <c r="AG595" i="10"/>
  <c r="AK594" i="10"/>
  <c r="AJ594" i="10"/>
  <c r="AI594" i="10"/>
  <c r="AH594" i="10"/>
  <c r="AG594" i="10"/>
  <c r="AK593" i="10"/>
  <c r="AJ593" i="10"/>
  <c r="AI593" i="10"/>
  <c r="AH593" i="10"/>
  <c r="AG593" i="10"/>
  <c r="AK592" i="10"/>
  <c r="AJ592" i="10"/>
  <c r="AI592" i="10"/>
  <c r="AH592" i="10"/>
  <c r="AG592" i="10"/>
  <c r="AK591" i="10"/>
  <c r="AJ591" i="10"/>
  <c r="AI591" i="10"/>
  <c r="AH591" i="10"/>
  <c r="AG591" i="10"/>
  <c r="AK590" i="10"/>
  <c r="AJ590" i="10"/>
  <c r="AI590" i="10"/>
  <c r="AH590" i="10"/>
  <c r="AG590" i="10"/>
  <c r="AK589" i="10"/>
  <c r="AJ589" i="10"/>
  <c r="AI589" i="10"/>
  <c r="AH589" i="10"/>
  <c r="AG589" i="10"/>
  <c r="AK588" i="10"/>
  <c r="AJ588" i="10"/>
  <c r="AI588" i="10"/>
  <c r="AH588" i="10"/>
  <c r="AG588" i="10"/>
  <c r="AK587" i="10"/>
  <c r="AJ587" i="10"/>
  <c r="AI587" i="10"/>
  <c r="AH587" i="10"/>
  <c r="AG587" i="10"/>
  <c r="AK586" i="10"/>
  <c r="AJ586" i="10"/>
  <c r="AI586" i="10"/>
  <c r="AH586" i="10"/>
  <c r="AG586" i="10"/>
  <c r="AK585" i="10"/>
  <c r="AJ585" i="10"/>
  <c r="AI585" i="10"/>
  <c r="AH585" i="10"/>
  <c r="AG585" i="10"/>
  <c r="AK584" i="10"/>
  <c r="AJ584" i="10"/>
  <c r="AI584" i="10"/>
  <c r="AH584" i="10"/>
  <c r="AG584" i="10"/>
  <c r="AK583" i="10"/>
  <c r="AJ583" i="10"/>
  <c r="AI583" i="10"/>
  <c r="AH583" i="10"/>
  <c r="AG583" i="10"/>
  <c r="AK582" i="10"/>
  <c r="AJ582" i="10"/>
  <c r="AI582" i="10"/>
  <c r="AH582" i="10"/>
  <c r="AG582" i="10"/>
  <c r="AK581" i="10"/>
  <c r="AJ581" i="10"/>
  <c r="AI581" i="10"/>
  <c r="AH581" i="10"/>
  <c r="AG581" i="10"/>
  <c r="AK580" i="10"/>
  <c r="AJ580" i="10"/>
  <c r="AI580" i="10"/>
  <c r="AH580" i="10"/>
  <c r="AG580" i="10"/>
  <c r="AK579" i="10"/>
  <c r="AJ579" i="10"/>
  <c r="AI579" i="10"/>
  <c r="AH579" i="10"/>
  <c r="AG579" i="10"/>
  <c r="AK578" i="10"/>
  <c r="AJ578" i="10"/>
  <c r="AI578" i="10"/>
  <c r="AH578" i="10"/>
  <c r="AG578" i="10"/>
  <c r="AK577" i="10"/>
  <c r="AJ577" i="10"/>
  <c r="AI577" i="10"/>
  <c r="AH577" i="10"/>
  <c r="AG577" i="10"/>
  <c r="AK576" i="10"/>
  <c r="AJ576" i="10"/>
  <c r="AI576" i="10"/>
  <c r="AH576" i="10"/>
  <c r="AG576" i="10"/>
  <c r="AK575" i="10"/>
  <c r="AJ575" i="10"/>
  <c r="AI575" i="10"/>
  <c r="AH575" i="10"/>
  <c r="AG575" i="10"/>
  <c r="AK574" i="10"/>
  <c r="AJ574" i="10"/>
  <c r="AI574" i="10"/>
  <c r="AH574" i="10"/>
  <c r="AG574" i="10"/>
  <c r="AK573" i="10"/>
  <c r="AJ573" i="10"/>
  <c r="AI573" i="10"/>
  <c r="AH573" i="10"/>
  <c r="AG573" i="10"/>
  <c r="AK572" i="10"/>
  <c r="AJ572" i="10"/>
  <c r="AI572" i="10"/>
  <c r="AH572" i="10"/>
  <c r="AG572" i="10"/>
  <c r="AK571" i="10"/>
  <c r="AJ571" i="10"/>
  <c r="AI571" i="10"/>
  <c r="AH571" i="10"/>
  <c r="AG571" i="10"/>
  <c r="AK570" i="10"/>
  <c r="AJ570" i="10"/>
  <c r="AI570" i="10"/>
  <c r="AH570" i="10"/>
  <c r="AG570" i="10"/>
  <c r="AK569" i="10"/>
  <c r="AJ569" i="10"/>
  <c r="AI569" i="10"/>
  <c r="AH569" i="10"/>
  <c r="AG569" i="10"/>
  <c r="AK568" i="10"/>
  <c r="AJ568" i="10"/>
  <c r="AI568" i="10"/>
  <c r="AH568" i="10"/>
  <c r="AG568" i="10"/>
  <c r="AK567" i="10"/>
  <c r="AJ567" i="10"/>
  <c r="AI567" i="10"/>
  <c r="AH567" i="10"/>
  <c r="AG567" i="10"/>
  <c r="AK566" i="10"/>
  <c r="AJ566" i="10"/>
  <c r="AI566" i="10"/>
  <c r="AH566" i="10"/>
  <c r="AG566" i="10"/>
  <c r="AK565" i="10"/>
  <c r="AJ565" i="10"/>
  <c r="AI565" i="10"/>
  <c r="AH565" i="10"/>
  <c r="AG565" i="10"/>
  <c r="AK564" i="10"/>
  <c r="AJ564" i="10"/>
  <c r="AI564" i="10"/>
  <c r="AH564" i="10"/>
  <c r="AG564" i="10"/>
  <c r="AK563" i="10"/>
  <c r="AJ563" i="10"/>
  <c r="AI563" i="10"/>
  <c r="AH563" i="10"/>
  <c r="AG563" i="10"/>
  <c r="AK562" i="10"/>
  <c r="AJ562" i="10"/>
  <c r="AI562" i="10"/>
  <c r="AH562" i="10"/>
  <c r="AG562" i="10"/>
  <c r="AK561" i="10"/>
  <c r="AJ561" i="10"/>
  <c r="AI561" i="10"/>
  <c r="AH561" i="10"/>
  <c r="AG561" i="10"/>
  <c r="AK560" i="10"/>
  <c r="AJ560" i="10"/>
  <c r="AI560" i="10"/>
  <c r="AH560" i="10"/>
  <c r="AG560" i="10"/>
  <c r="AK559" i="10"/>
  <c r="AJ559" i="10"/>
  <c r="AI559" i="10"/>
  <c r="AH559" i="10"/>
  <c r="AG559" i="10"/>
  <c r="AK558" i="10"/>
  <c r="AJ558" i="10"/>
  <c r="AI558" i="10"/>
  <c r="AH558" i="10"/>
  <c r="AG558" i="10"/>
  <c r="AK557" i="10"/>
  <c r="AJ557" i="10"/>
  <c r="AI557" i="10"/>
  <c r="AH557" i="10"/>
  <c r="AG557" i="10"/>
  <c r="AK556" i="10"/>
  <c r="AJ556" i="10"/>
  <c r="AI556" i="10"/>
  <c r="AH556" i="10"/>
  <c r="AG556" i="10"/>
  <c r="AK555" i="10"/>
  <c r="AJ555" i="10"/>
  <c r="AI555" i="10"/>
  <c r="AH555" i="10"/>
  <c r="AG555" i="10"/>
  <c r="AK554" i="10"/>
  <c r="AJ554" i="10"/>
  <c r="AI554" i="10"/>
  <c r="AH554" i="10"/>
  <c r="AG554" i="10"/>
  <c r="AK553" i="10"/>
  <c r="AJ553" i="10"/>
  <c r="AI553" i="10"/>
  <c r="AH553" i="10"/>
  <c r="AG553" i="10"/>
  <c r="AK552" i="10"/>
  <c r="AJ552" i="10"/>
  <c r="AI552" i="10"/>
  <c r="AH552" i="10"/>
  <c r="AG552" i="10"/>
  <c r="AK551" i="10"/>
  <c r="AJ551" i="10"/>
  <c r="AI551" i="10"/>
  <c r="AH551" i="10"/>
  <c r="AG551" i="10"/>
  <c r="AK550" i="10"/>
  <c r="AJ550" i="10"/>
  <c r="AI550" i="10"/>
  <c r="AH550" i="10"/>
  <c r="AG550" i="10"/>
  <c r="AK549" i="10"/>
  <c r="AJ549" i="10"/>
  <c r="AI549" i="10"/>
  <c r="AH549" i="10"/>
  <c r="AG549" i="10"/>
  <c r="AK548" i="10"/>
  <c r="AJ548" i="10"/>
  <c r="AI548" i="10"/>
  <c r="AH548" i="10"/>
  <c r="AG548" i="10"/>
  <c r="AK547" i="10"/>
  <c r="AJ547" i="10"/>
  <c r="AI547" i="10"/>
  <c r="AH547" i="10"/>
  <c r="AG547" i="10"/>
  <c r="AK546" i="10"/>
  <c r="AJ546" i="10"/>
  <c r="AI546" i="10"/>
  <c r="AH546" i="10"/>
  <c r="AG546" i="10"/>
  <c r="AK545" i="10"/>
  <c r="AJ545" i="10"/>
  <c r="AI545" i="10"/>
  <c r="AH545" i="10"/>
  <c r="AG545" i="10"/>
  <c r="AK544" i="10"/>
  <c r="AJ544" i="10"/>
  <c r="AI544" i="10"/>
  <c r="AH544" i="10"/>
  <c r="AG544" i="10"/>
  <c r="AK543" i="10"/>
  <c r="AJ543" i="10"/>
  <c r="AI543" i="10"/>
  <c r="AH543" i="10"/>
  <c r="AG543" i="10"/>
  <c r="AK542" i="10"/>
  <c r="AJ542" i="10"/>
  <c r="AI542" i="10"/>
  <c r="AH542" i="10"/>
  <c r="AG542" i="10"/>
  <c r="AK541" i="10"/>
  <c r="AJ541" i="10"/>
  <c r="AI541" i="10"/>
  <c r="AH541" i="10"/>
  <c r="AG541" i="10"/>
  <c r="AK540" i="10"/>
  <c r="AJ540" i="10"/>
  <c r="AI540" i="10"/>
  <c r="AH540" i="10"/>
  <c r="AG540" i="10"/>
  <c r="AK539" i="10"/>
  <c r="AJ539" i="10"/>
  <c r="AI539" i="10"/>
  <c r="AH539" i="10"/>
  <c r="AG539" i="10"/>
  <c r="AK538" i="10"/>
  <c r="AJ538" i="10"/>
  <c r="AI538" i="10"/>
  <c r="AH538" i="10"/>
  <c r="AG538" i="10"/>
  <c r="AK537" i="10"/>
  <c r="AJ537" i="10"/>
  <c r="AI537" i="10"/>
  <c r="AH537" i="10"/>
  <c r="AG537" i="10"/>
  <c r="AK536" i="10"/>
  <c r="AJ536" i="10"/>
  <c r="AI536" i="10"/>
  <c r="AH536" i="10"/>
  <c r="AG536" i="10"/>
  <c r="AK535" i="10"/>
  <c r="AJ535" i="10"/>
  <c r="AI535" i="10"/>
  <c r="AH535" i="10"/>
  <c r="AG535" i="10"/>
  <c r="AK534" i="10"/>
  <c r="AJ534" i="10"/>
  <c r="AI534" i="10"/>
  <c r="AH534" i="10"/>
  <c r="AG534" i="10"/>
  <c r="AK533" i="10"/>
  <c r="AJ533" i="10"/>
  <c r="AI533" i="10"/>
  <c r="AH533" i="10"/>
  <c r="AG533" i="10"/>
  <c r="AK532" i="10"/>
  <c r="AJ532" i="10"/>
  <c r="AI532" i="10"/>
  <c r="AH532" i="10"/>
  <c r="AG532" i="10"/>
  <c r="AK531" i="10"/>
  <c r="AJ531" i="10"/>
  <c r="AI531" i="10"/>
  <c r="AH531" i="10"/>
  <c r="AG531" i="10"/>
  <c r="AK530" i="10"/>
  <c r="AJ530" i="10"/>
  <c r="AI530" i="10"/>
  <c r="AH530" i="10"/>
  <c r="AG530" i="10"/>
  <c r="AK529" i="10"/>
  <c r="AJ529" i="10"/>
  <c r="AI529" i="10"/>
  <c r="AH529" i="10"/>
  <c r="AG529" i="10"/>
  <c r="AK528" i="10"/>
  <c r="AJ528" i="10"/>
  <c r="AI528" i="10"/>
  <c r="AH528" i="10"/>
  <c r="AG528" i="10"/>
  <c r="AK527" i="10"/>
  <c r="AJ527" i="10"/>
  <c r="AI527" i="10"/>
  <c r="AH527" i="10"/>
  <c r="AG527" i="10"/>
  <c r="AK526" i="10"/>
  <c r="AJ526" i="10"/>
  <c r="AI526" i="10"/>
  <c r="AH526" i="10"/>
  <c r="AG526" i="10"/>
  <c r="AK525" i="10"/>
  <c r="AJ525" i="10"/>
  <c r="AI525" i="10"/>
  <c r="AH525" i="10"/>
  <c r="AG525" i="10"/>
  <c r="AK524" i="10"/>
  <c r="AJ524" i="10"/>
  <c r="AI524" i="10"/>
  <c r="AH524" i="10"/>
  <c r="AG524" i="10"/>
  <c r="AK523" i="10"/>
  <c r="AJ523" i="10"/>
  <c r="AI523" i="10"/>
  <c r="AH523" i="10"/>
  <c r="AG523" i="10"/>
  <c r="AK522" i="10"/>
  <c r="AJ522" i="10"/>
  <c r="AI522" i="10"/>
  <c r="AH522" i="10"/>
  <c r="AG522" i="10"/>
  <c r="AK521" i="10"/>
  <c r="AJ521" i="10"/>
  <c r="AI521" i="10"/>
  <c r="AH521" i="10"/>
  <c r="AG521" i="10"/>
  <c r="AK520" i="10"/>
  <c r="AJ520" i="10"/>
  <c r="AI520" i="10"/>
  <c r="AH520" i="10"/>
  <c r="AG520" i="10"/>
  <c r="AK519" i="10"/>
  <c r="AJ519" i="10"/>
  <c r="AI519" i="10"/>
  <c r="AH519" i="10"/>
  <c r="AG519" i="10"/>
  <c r="AK518" i="10"/>
  <c r="AJ518" i="10"/>
  <c r="AI518" i="10"/>
  <c r="AH518" i="10"/>
  <c r="AG518" i="10"/>
  <c r="AK517" i="10"/>
  <c r="AJ517" i="10"/>
  <c r="AI517" i="10"/>
  <c r="AH517" i="10"/>
  <c r="AG517" i="10"/>
  <c r="AK516" i="10"/>
  <c r="AJ516" i="10"/>
  <c r="AI516" i="10"/>
  <c r="AH516" i="10"/>
  <c r="AG516" i="10"/>
  <c r="AK515" i="10"/>
  <c r="AJ515" i="10"/>
  <c r="AI515" i="10"/>
  <c r="AH515" i="10"/>
  <c r="AG515" i="10"/>
  <c r="AK514" i="10"/>
  <c r="AJ514" i="10"/>
  <c r="AI514" i="10"/>
  <c r="AH514" i="10"/>
  <c r="AG514" i="10"/>
  <c r="AK513" i="10"/>
  <c r="AJ513" i="10"/>
  <c r="AI513" i="10"/>
  <c r="AH513" i="10"/>
  <c r="AG513" i="10"/>
  <c r="AK512" i="10"/>
  <c r="AJ512" i="10"/>
  <c r="AI512" i="10"/>
  <c r="AH512" i="10"/>
  <c r="AG512" i="10"/>
  <c r="AK511" i="10"/>
  <c r="AJ511" i="10"/>
  <c r="AI511" i="10"/>
  <c r="AH511" i="10"/>
  <c r="AG511" i="10"/>
  <c r="AK510" i="10"/>
  <c r="AJ510" i="10"/>
  <c r="AI510" i="10"/>
  <c r="AH510" i="10"/>
  <c r="AG510" i="10"/>
  <c r="AK509" i="10"/>
  <c r="AJ509" i="10"/>
  <c r="AI509" i="10"/>
  <c r="AH509" i="10"/>
  <c r="AG509" i="10"/>
  <c r="AK508" i="10"/>
  <c r="AJ508" i="10"/>
  <c r="AI508" i="10"/>
  <c r="AH508" i="10"/>
  <c r="AG508" i="10"/>
  <c r="AK507" i="10"/>
  <c r="AJ507" i="10"/>
  <c r="AI507" i="10"/>
  <c r="AH507" i="10"/>
  <c r="AG507" i="10"/>
  <c r="AK506" i="10"/>
  <c r="AJ506" i="10"/>
  <c r="AI506" i="10"/>
  <c r="AH506" i="10"/>
  <c r="AG506" i="10"/>
  <c r="AK505" i="10"/>
  <c r="AJ505" i="10"/>
  <c r="AI505" i="10"/>
  <c r="AH505" i="10"/>
  <c r="AG505" i="10"/>
  <c r="AK504" i="10"/>
  <c r="AJ504" i="10"/>
  <c r="AI504" i="10"/>
  <c r="AH504" i="10"/>
  <c r="AG504" i="10"/>
  <c r="AK503" i="10"/>
  <c r="AJ503" i="10"/>
  <c r="AI503" i="10"/>
  <c r="AH503" i="10"/>
  <c r="AG503" i="10"/>
  <c r="AK502" i="10"/>
  <c r="AJ502" i="10"/>
  <c r="AI502" i="10"/>
  <c r="AH502" i="10"/>
  <c r="AG502" i="10"/>
  <c r="AK501" i="10"/>
  <c r="AJ501" i="10"/>
  <c r="AI501" i="10"/>
  <c r="AH501" i="10"/>
  <c r="AG501" i="10"/>
  <c r="AK500" i="10"/>
  <c r="AJ500" i="10"/>
  <c r="AI500" i="10"/>
  <c r="AH500" i="10"/>
  <c r="AG500" i="10"/>
  <c r="AK499" i="10"/>
  <c r="AJ499" i="10"/>
  <c r="AI499" i="10"/>
  <c r="AH499" i="10"/>
  <c r="AG499" i="10"/>
  <c r="AK498" i="10"/>
  <c r="AJ498" i="10"/>
  <c r="AI498" i="10"/>
  <c r="AH498" i="10"/>
  <c r="AG498" i="10"/>
  <c r="AK497" i="10"/>
  <c r="AJ497" i="10"/>
  <c r="AI497" i="10"/>
  <c r="AH497" i="10"/>
  <c r="AG497" i="10"/>
  <c r="AK496" i="10"/>
  <c r="AJ496" i="10"/>
  <c r="AI496" i="10"/>
  <c r="AH496" i="10"/>
  <c r="AG496" i="10"/>
  <c r="AK495" i="10"/>
  <c r="AJ495" i="10"/>
  <c r="AI495" i="10"/>
  <c r="AH495" i="10"/>
  <c r="AG495" i="10"/>
  <c r="AK494" i="10"/>
  <c r="AJ494" i="10"/>
  <c r="AI494" i="10"/>
  <c r="AH494" i="10"/>
  <c r="AG494" i="10"/>
  <c r="AK493" i="10"/>
  <c r="AJ493" i="10"/>
  <c r="AI493" i="10"/>
  <c r="AH493" i="10"/>
  <c r="AG493" i="10"/>
  <c r="AK492" i="10"/>
  <c r="AJ492" i="10"/>
  <c r="AI492" i="10"/>
  <c r="AH492" i="10"/>
  <c r="AG492" i="10"/>
  <c r="AK491" i="10"/>
  <c r="AJ491" i="10"/>
  <c r="AI491" i="10"/>
  <c r="AH491" i="10"/>
  <c r="AG491" i="10"/>
  <c r="AK490" i="10"/>
  <c r="AJ490" i="10"/>
  <c r="AI490" i="10"/>
  <c r="AH490" i="10"/>
  <c r="AG490" i="10"/>
  <c r="AK489" i="10"/>
  <c r="AJ489" i="10"/>
  <c r="AI489" i="10"/>
  <c r="AH489" i="10"/>
  <c r="AG489" i="10"/>
  <c r="AK488" i="10"/>
  <c r="AJ488" i="10"/>
  <c r="AI488" i="10"/>
  <c r="AH488" i="10"/>
  <c r="AG488" i="10"/>
  <c r="AK487" i="10"/>
  <c r="AJ487" i="10"/>
  <c r="AI487" i="10"/>
  <c r="AH487" i="10"/>
  <c r="AG487" i="10"/>
  <c r="AK486" i="10"/>
  <c r="AJ486" i="10"/>
  <c r="AI486" i="10"/>
  <c r="AH486" i="10"/>
  <c r="AG486" i="10"/>
  <c r="AK485" i="10"/>
  <c r="AJ485" i="10"/>
  <c r="AI485" i="10"/>
  <c r="AH485" i="10"/>
  <c r="AG485" i="10"/>
  <c r="AK484" i="10"/>
  <c r="AJ484" i="10"/>
  <c r="AI484" i="10"/>
  <c r="AH484" i="10"/>
  <c r="AG484" i="10"/>
  <c r="AK483" i="10"/>
  <c r="AJ483" i="10"/>
  <c r="AI483" i="10"/>
  <c r="AH483" i="10"/>
  <c r="AG483" i="10"/>
  <c r="AK482" i="10"/>
  <c r="AJ482" i="10"/>
  <c r="AI482" i="10"/>
  <c r="AH482" i="10"/>
  <c r="AG482" i="10"/>
  <c r="AK481" i="10"/>
  <c r="AJ481" i="10"/>
  <c r="AI481" i="10"/>
  <c r="AH481" i="10"/>
  <c r="AG481" i="10"/>
  <c r="AK480" i="10"/>
  <c r="AJ480" i="10"/>
  <c r="AI480" i="10"/>
  <c r="AH480" i="10"/>
  <c r="AG480" i="10"/>
  <c r="AK479" i="10"/>
  <c r="AJ479" i="10"/>
  <c r="AI479" i="10"/>
  <c r="AH479" i="10"/>
  <c r="AG479" i="10"/>
  <c r="AK478" i="10"/>
  <c r="AJ478" i="10"/>
  <c r="AI478" i="10"/>
  <c r="AH478" i="10"/>
  <c r="AG478" i="10"/>
  <c r="AK477" i="10"/>
  <c r="AJ477" i="10"/>
  <c r="AI477" i="10"/>
  <c r="AH477" i="10"/>
  <c r="AG477" i="10"/>
  <c r="AK476" i="10"/>
  <c r="AJ476" i="10"/>
  <c r="AI476" i="10"/>
  <c r="AH476" i="10"/>
  <c r="AG476" i="10"/>
  <c r="AK475" i="10"/>
  <c r="AJ475" i="10"/>
  <c r="AI475" i="10"/>
  <c r="AH475" i="10"/>
  <c r="AG475" i="10"/>
  <c r="AK474" i="10"/>
  <c r="AJ474" i="10"/>
  <c r="AI474" i="10"/>
  <c r="AH474" i="10"/>
  <c r="AG474" i="10"/>
  <c r="AK473" i="10"/>
  <c r="AJ473" i="10"/>
  <c r="AI473" i="10"/>
  <c r="AH473" i="10"/>
  <c r="AG473" i="10"/>
  <c r="AK472" i="10"/>
  <c r="AJ472" i="10"/>
  <c r="AI472" i="10"/>
  <c r="AH472" i="10"/>
  <c r="AG472" i="10"/>
  <c r="AK471" i="10"/>
  <c r="AJ471" i="10"/>
  <c r="AI471" i="10"/>
  <c r="AH471" i="10"/>
  <c r="AG471" i="10"/>
  <c r="AK470" i="10"/>
  <c r="AJ470" i="10"/>
  <c r="AI470" i="10"/>
  <c r="AH470" i="10"/>
  <c r="AG470" i="10"/>
  <c r="AK469" i="10"/>
  <c r="AJ469" i="10"/>
  <c r="AI469" i="10"/>
  <c r="AH469" i="10"/>
  <c r="AG469" i="10"/>
  <c r="AK468" i="10"/>
  <c r="AJ468" i="10"/>
  <c r="AI468" i="10"/>
  <c r="AH468" i="10"/>
  <c r="AG468" i="10"/>
  <c r="AK467" i="10"/>
  <c r="AJ467" i="10"/>
  <c r="AI467" i="10"/>
  <c r="AH467" i="10"/>
  <c r="AG467" i="10"/>
  <c r="AK466" i="10"/>
  <c r="AJ466" i="10"/>
  <c r="AI466" i="10"/>
  <c r="AH466" i="10"/>
  <c r="AG466" i="10"/>
  <c r="AK465" i="10"/>
  <c r="AJ465" i="10"/>
  <c r="AI465" i="10"/>
  <c r="AH465" i="10"/>
  <c r="AG465" i="10"/>
  <c r="AK464" i="10"/>
  <c r="AJ464" i="10"/>
  <c r="AI464" i="10"/>
  <c r="AH464" i="10"/>
  <c r="AG464" i="10"/>
  <c r="AK463" i="10"/>
  <c r="AJ463" i="10"/>
  <c r="AI463" i="10"/>
  <c r="AH463" i="10"/>
  <c r="AG463" i="10"/>
  <c r="AK462" i="10"/>
  <c r="AJ462" i="10"/>
  <c r="AI462" i="10"/>
  <c r="AH462" i="10"/>
  <c r="AG462" i="10"/>
  <c r="AK461" i="10"/>
  <c r="AJ461" i="10"/>
  <c r="AI461" i="10"/>
  <c r="AH461" i="10"/>
  <c r="AG461" i="10"/>
  <c r="AK460" i="10"/>
  <c r="AJ460" i="10"/>
  <c r="AI460" i="10"/>
  <c r="AH460" i="10"/>
  <c r="AG460" i="10"/>
  <c r="AK459" i="10"/>
  <c r="AJ459" i="10"/>
  <c r="AI459" i="10"/>
  <c r="AH459" i="10"/>
  <c r="AG459" i="10"/>
  <c r="AK458" i="10"/>
  <c r="AJ458" i="10"/>
  <c r="AI458" i="10"/>
  <c r="AH458" i="10"/>
  <c r="AG458" i="10"/>
  <c r="AK457" i="10"/>
  <c r="AJ457" i="10"/>
  <c r="AI457" i="10"/>
  <c r="AH457" i="10"/>
  <c r="AG457" i="10"/>
  <c r="AK456" i="10"/>
  <c r="AJ456" i="10"/>
  <c r="AI456" i="10"/>
  <c r="AH456" i="10"/>
  <c r="AG456" i="10"/>
  <c r="AK455" i="10"/>
  <c r="AJ455" i="10"/>
  <c r="AI455" i="10"/>
  <c r="AH455" i="10"/>
  <c r="AG455" i="10"/>
  <c r="AK454" i="10"/>
  <c r="AJ454" i="10"/>
  <c r="AI454" i="10"/>
  <c r="AH454" i="10"/>
  <c r="AG454" i="10"/>
  <c r="AK453" i="10"/>
  <c r="AJ453" i="10"/>
  <c r="AI453" i="10"/>
  <c r="AH453" i="10"/>
  <c r="AG453" i="10"/>
  <c r="AK452" i="10"/>
  <c r="AJ452" i="10"/>
  <c r="AI452" i="10"/>
  <c r="AH452" i="10"/>
  <c r="AG452" i="10"/>
  <c r="AK451" i="10"/>
  <c r="AJ451" i="10"/>
  <c r="AI451" i="10"/>
  <c r="AH451" i="10"/>
  <c r="AG451" i="10"/>
  <c r="AK450" i="10"/>
  <c r="AJ450" i="10"/>
  <c r="AI450" i="10"/>
  <c r="AH450" i="10"/>
  <c r="AG450" i="10"/>
  <c r="AK449" i="10"/>
  <c r="AJ449" i="10"/>
  <c r="AI449" i="10"/>
  <c r="AH449" i="10"/>
  <c r="AG449" i="10"/>
  <c r="AK448" i="10"/>
  <c r="AJ448" i="10"/>
  <c r="AI448" i="10"/>
  <c r="AH448" i="10"/>
  <c r="AG448" i="10"/>
  <c r="AK447" i="10"/>
  <c r="AJ447" i="10"/>
  <c r="AI447" i="10"/>
  <c r="AH447" i="10"/>
  <c r="AG447" i="10"/>
  <c r="AK446" i="10"/>
  <c r="AJ446" i="10"/>
  <c r="AI446" i="10"/>
  <c r="AH446" i="10"/>
  <c r="AG446" i="10"/>
  <c r="AK445" i="10"/>
  <c r="AJ445" i="10"/>
  <c r="AI445" i="10"/>
  <c r="AH445" i="10"/>
  <c r="AG445" i="10"/>
  <c r="AK444" i="10"/>
  <c r="AJ444" i="10"/>
  <c r="AI444" i="10"/>
  <c r="AH444" i="10"/>
  <c r="AG444" i="10"/>
  <c r="AK443" i="10"/>
  <c r="AJ443" i="10"/>
  <c r="AI443" i="10"/>
  <c r="AH443" i="10"/>
  <c r="AG443" i="10"/>
  <c r="AK442" i="10"/>
  <c r="AJ442" i="10"/>
  <c r="AI442" i="10"/>
  <c r="AH442" i="10"/>
  <c r="AG442" i="10"/>
  <c r="AK441" i="10"/>
  <c r="AJ441" i="10"/>
  <c r="AI441" i="10"/>
  <c r="AH441" i="10"/>
  <c r="AG441" i="10"/>
  <c r="AK440" i="10"/>
  <c r="AJ440" i="10"/>
  <c r="AI440" i="10"/>
  <c r="AH440" i="10"/>
  <c r="AG440" i="10"/>
  <c r="AK439" i="10"/>
  <c r="AJ439" i="10"/>
  <c r="AI439" i="10"/>
  <c r="AH439" i="10"/>
  <c r="AG439" i="10"/>
  <c r="AK438" i="10"/>
  <c r="AJ438" i="10"/>
  <c r="AI438" i="10"/>
  <c r="AH438" i="10"/>
  <c r="AG438" i="10"/>
  <c r="AK437" i="10"/>
  <c r="AJ437" i="10"/>
  <c r="AI437" i="10"/>
  <c r="AH437" i="10"/>
  <c r="AG437" i="10"/>
  <c r="AK436" i="10"/>
  <c r="AJ436" i="10"/>
  <c r="AI436" i="10"/>
  <c r="AH436" i="10"/>
  <c r="AG436" i="10"/>
  <c r="AK435" i="10"/>
  <c r="AJ435" i="10"/>
  <c r="AI435" i="10"/>
  <c r="AH435" i="10"/>
  <c r="AG435" i="10"/>
  <c r="AK434" i="10"/>
  <c r="AJ434" i="10"/>
  <c r="AI434" i="10"/>
  <c r="AH434" i="10"/>
  <c r="AG434" i="10"/>
  <c r="AK433" i="10"/>
  <c r="AJ433" i="10"/>
  <c r="AI433" i="10"/>
  <c r="AH433" i="10"/>
  <c r="AG433" i="10"/>
  <c r="AK432" i="10"/>
  <c r="AJ432" i="10"/>
  <c r="AI432" i="10"/>
  <c r="AH432" i="10"/>
  <c r="AG432" i="10"/>
  <c r="AK431" i="10"/>
  <c r="AJ431" i="10"/>
  <c r="AI431" i="10"/>
  <c r="AH431" i="10"/>
  <c r="AG431" i="10"/>
  <c r="AK430" i="10"/>
  <c r="AJ430" i="10"/>
  <c r="AI430" i="10"/>
  <c r="AH430" i="10"/>
  <c r="AG430" i="10"/>
  <c r="AK429" i="10"/>
  <c r="AJ429" i="10"/>
  <c r="AI429" i="10"/>
  <c r="AH429" i="10"/>
  <c r="AG429" i="10"/>
  <c r="AK428" i="10"/>
  <c r="AJ428" i="10"/>
  <c r="AI428" i="10"/>
  <c r="AH428" i="10"/>
  <c r="AG428" i="10"/>
  <c r="AK427" i="10"/>
  <c r="AJ427" i="10"/>
  <c r="AI427" i="10"/>
  <c r="AH427" i="10"/>
  <c r="AG427" i="10"/>
  <c r="AK426" i="10"/>
  <c r="AJ426" i="10"/>
  <c r="AI426" i="10"/>
  <c r="AH426" i="10"/>
  <c r="AG426" i="10"/>
  <c r="AK425" i="10"/>
  <c r="AJ425" i="10"/>
  <c r="AI425" i="10"/>
  <c r="AH425" i="10"/>
  <c r="AG425" i="10"/>
  <c r="AK424" i="10"/>
  <c r="AJ424" i="10"/>
  <c r="AI424" i="10"/>
  <c r="AH424" i="10"/>
  <c r="AG424" i="10"/>
  <c r="AK423" i="10"/>
  <c r="AJ423" i="10"/>
  <c r="AI423" i="10"/>
  <c r="AH423" i="10"/>
  <c r="AG423" i="10"/>
  <c r="AK422" i="10"/>
  <c r="AJ422" i="10"/>
  <c r="AI422" i="10"/>
  <c r="AH422" i="10"/>
  <c r="AG422" i="10"/>
  <c r="AK421" i="10"/>
  <c r="AJ421" i="10"/>
  <c r="AI421" i="10"/>
  <c r="AH421" i="10"/>
  <c r="AG421" i="10"/>
  <c r="AK420" i="10"/>
  <c r="AJ420" i="10"/>
  <c r="AI420" i="10"/>
  <c r="AH420" i="10"/>
  <c r="AG420" i="10"/>
  <c r="AK419" i="10"/>
  <c r="AJ419" i="10"/>
  <c r="AI419" i="10"/>
  <c r="AH419" i="10"/>
  <c r="AG419" i="10"/>
  <c r="AK418" i="10"/>
  <c r="AJ418" i="10"/>
  <c r="AI418" i="10"/>
  <c r="AH418" i="10"/>
  <c r="AG418" i="10"/>
  <c r="AK417" i="10"/>
  <c r="AJ417" i="10"/>
  <c r="AI417" i="10"/>
  <c r="AH417" i="10"/>
  <c r="AG417" i="10"/>
  <c r="AK416" i="10"/>
  <c r="AJ416" i="10"/>
  <c r="AI416" i="10"/>
  <c r="AH416" i="10"/>
  <c r="AG416" i="10"/>
  <c r="AK415" i="10"/>
  <c r="AJ415" i="10"/>
  <c r="AI415" i="10"/>
  <c r="AH415" i="10"/>
  <c r="AG415" i="10"/>
  <c r="AK414" i="10"/>
  <c r="AJ414" i="10"/>
  <c r="AI414" i="10"/>
  <c r="AH414" i="10"/>
  <c r="AG414" i="10"/>
  <c r="AK413" i="10"/>
  <c r="AJ413" i="10"/>
  <c r="AI413" i="10"/>
  <c r="AH413" i="10"/>
  <c r="AG413" i="10"/>
  <c r="AK412" i="10"/>
  <c r="AJ412" i="10"/>
  <c r="AI412" i="10"/>
  <c r="AH412" i="10"/>
  <c r="AG412" i="10"/>
  <c r="AK411" i="10"/>
  <c r="AJ411" i="10"/>
  <c r="AI411" i="10"/>
  <c r="AH411" i="10"/>
  <c r="AG411" i="10"/>
  <c r="AK410" i="10"/>
  <c r="AJ410" i="10"/>
  <c r="AI410" i="10"/>
  <c r="AH410" i="10"/>
  <c r="AG410" i="10"/>
  <c r="AK409" i="10"/>
  <c r="AJ409" i="10"/>
  <c r="AI409" i="10"/>
  <c r="AH409" i="10"/>
  <c r="AG409" i="10"/>
  <c r="AK408" i="10"/>
  <c r="AJ408" i="10"/>
  <c r="AI408" i="10"/>
  <c r="AH408" i="10"/>
  <c r="AG408" i="10"/>
  <c r="AK407" i="10"/>
  <c r="AJ407" i="10"/>
  <c r="AI407" i="10"/>
  <c r="AH407" i="10"/>
  <c r="AG407" i="10"/>
  <c r="AK406" i="10"/>
  <c r="AJ406" i="10"/>
  <c r="AI406" i="10"/>
  <c r="AH406" i="10"/>
  <c r="AG406" i="10"/>
  <c r="AK405" i="10"/>
  <c r="AJ405" i="10"/>
  <c r="AI405" i="10"/>
  <c r="AH405" i="10"/>
  <c r="AG405" i="10"/>
  <c r="AK404" i="10"/>
  <c r="AJ404" i="10"/>
  <c r="AI404" i="10"/>
  <c r="AH404" i="10"/>
  <c r="AG404" i="10"/>
  <c r="AK403" i="10"/>
  <c r="AJ403" i="10"/>
  <c r="AI403" i="10"/>
  <c r="AH403" i="10"/>
  <c r="AG403" i="10"/>
  <c r="AK402" i="10"/>
  <c r="AJ402" i="10"/>
  <c r="AI402" i="10"/>
  <c r="AH402" i="10"/>
  <c r="AG402" i="10"/>
  <c r="AK401" i="10"/>
  <c r="AJ401" i="10"/>
  <c r="AI401" i="10"/>
  <c r="AH401" i="10"/>
  <c r="AG401" i="10"/>
  <c r="AK400" i="10"/>
  <c r="AJ400" i="10"/>
  <c r="AI400" i="10"/>
  <c r="AH400" i="10"/>
  <c r="AG400" i="10"/>
  <c r="AK399" i="10"/>
  <c r="AJ399" i="10"/>
  <c r="AI399" i="10"/>
  <c r="AH399" i="10"/>
  <c r="AG399" i="10"/>
  <c r="AK398" i="10"/>
  <c r="AJ398" i="10"/>
  <c r="AI398" i="10"/>
  <c r="AH398" i="10"/>
  <c r="AG398" i="10"/>
  <c r="AK397" i="10"/>
  <c r="AJ397" i="10"/>
  <c r="AI397" i="10"/>
  <c r="AH397" i="10"/>
  <c r="AG397" i="10"/>
  <c r="AK396" i="10"/>
  <c r="AJ396" i="10"/>
  <c r="AI396" i="10"/>
  <c r="AH396" i="10"/>
  <c r="AG396" i="10"/>
  <c r="AK395" i="10"/>
  <c r="AJ395" i="10"/>
  <c r="AI395" i="10"/>
  <c r="AH395" i="10"/>
  <c r="AG395" i="10"/>
  <c r="AK394" i="10"/>
  <c r="AJ394" i="10"/>
  <c r="AI394" i="10"/>
  <c r="AH394" i="10"/>
  <c r="AG394" i="10"/>
  <c r="AK393" i="10"/>
  <c r="AJ393" i="10"/>
  <c r="AI393" i="10"/>
  <c r="AH393" i="10"/>
  <c r="AG393" i="10"/>
  <c r="AK392" i="10"/>
  <c r="AJ392" i="10"/>
  <c r="AI392" i="10"/>
  <c r="AH392" i="10"/>
  <c r="AG392" i="10"/>
  <c r="AK391" i="10"/>
  <c r="AJ391" i="10"/>
  <c r="AI391" i="10"/>
  <c r="AH391" i="10"/>
  <c r="AG391" i="10"/>
  <c r="AK390" i="10"/>
  <c r="AJ390" i="10"/>
  <c r="AI390" i="10"/>
  <c r="AH390" i="10"/>
  <c r="AG390" i="10"/>
  <c r="AK389" i="10"/>
  <c r="AJ389" i="10"/>
  <c r="AI389" i="10"/>
  <c r="AH389" i="10"/>
  <c r="AG389" i="10"/>
  <c r="AK388" i="10"/>
  <c r="AJ388" i="10"/>
  <c r="AI388" i="10"/>
  <c r="AH388" i="10"/>
  <c r="AG388" i="10"/>
  <c r="AK387" i="10"/>
  <c r="AJ387" i="10"/>
  <c r="AI387" i="10"/>
  <c r="AH387" i="10"/>
  <c r="AG387" i="10"/>
  <c r="AK386" i="10"/>
  <c r="AJ386" i="10"/>
  <c r="AI386" i="10"/>
  <c r="AH386" i="10"/>
  <c r="AG386" i="10"/>
  <c r="AK385" i="10"/>
  <c r="AJ385" i="10"/>
  <c r="AI385" i="10"/>
  <c r="AH385" i="10"/>
  <c r="AG385" i="10"/>
  <c r="AK384" i="10"/>
  <c r="AJ384" i="10"/>
  <c r="AI384" i="10"/>
  <c r="AH384" i="10"/>
  <c r="AG384" i="10"/>
  <c r="AK383" i="10"/>
  <c r="AJ383" i="10"/>
  <c r="AI383" i="10"/>
  <c r="AH383" i="10"/>
  <c r="AG383" i="10"/>
  <c r="AK382" i="10"/>
  <c r="AJ382" i="10"/>
  <c r="AI382" i="10"/>
  <c r="AH382" i="10"/>
  <c r="AG382" i="10"/>
  <c r="AK381" i="10"/>
  <c r="AJ381" i="10"/>
  <c r="AI381" i="10"/>
  <c r="AH381" i="10"/>
  <c r="AG381" i="10"/>
  <c r="AK380" i="10"/>
  <c r="AJ380" i="10"/>
  <c r="AI380" i="10"/>
  <c r="AH380" i="10"/>
  <c r="AG380" i="10"/>
  <c r="AK379" i="10"/>
  <c r="AJ379" i="10"/>
  <c r="AI379" i="10"/>
  <c r="AH379" i="10"/>
  <c r="AG379" i="10"/>
  <c r="AK378" i="10"/>
  <c r="AJ378" i="10"/>
  <c r="AI378" i="10"/>
  <c r="AH378" i="10"/>
  <c r="AG378" i="10"/>
  <c r="AK377" i="10"/>
  <c r="AJ377" i="10"/>
  <c r="AI377" i="10"/>
  <c r="AH377" i="10"/>
  <c r="AG377" i="10"/>
  <c r="AK376" i="10"/>
  <c r="AJ376" i="10"/>
  <c r="AI376" i="10"/>
  <c r="AH376" i="10"/>
  <c r="AG376" i="10"/>
  <c r="AK375" i="10"/>
  <c r="AJ375" i="10"/>
  <c r="AI375" i="10"/>
  <c r="AH375" i="10"/>
  <c r="AG375" i="10"/>
  <c r="AK374" i="10"/>
  <c r="AJ374" i="10"/>
  <c r="AI374" i="10"/>
  <c r="AH374" i="10"/>
  <c r="AG374" i="10"/>
  <c r="AK373" i="10"/>
  <c r="AJ373" i="10"/>
  <c r="AI373" i="10"/>
  <c r="AH373" i="10"/>
  <c r="AG373" i="10"/>
  <c r="AK372" i="10"/>
  <c r="AJ372" i="10"/>
  <c r="AI372" i="10"/>
  <c r="AH372" i="10"/>
  <c r="AG372" i="10"/>
  <c r="AK371" i="10"/>
  <c r="AJ371" i="10"/>
  <c r="AI371" i="10"/>
  <c r="AH371" i="10"/>
  <c r="AG371" i="10"/>
  <c r="AK370" i="10"/>
  <c r="AJ370" i="10"/>
  <c r="AI370" i="10"/>
  <c r="AH370" i="10"/>
  <c r="AG370" i="10"/>
  <c r="AK369" i="10"/>
  <c r="AJ369" i="10"/>
  <c r="AI369" i="10"/>
  <c r="AH369" i="10"/>
  <c r="AG369" i="10"/>
  <c r="AK368" i="10"/>
  <c r="AJ368" i="10"/>
  <c r="AI368" i="10"/>
  <c r="AH368" i="10"/>
  <c r="AG368" i="10"/>
  <c r="AK367" i="10"/>
  <c r="AJ367" i="10"/>
  <c r="AI367" i="10"/>
  <c r="AH367" i="10"/>
  <c r="AG367" i="10"/>
  <c r="AK366" i="10"/>
  <c r="AJ366" i="10"/>
  <c r="AI366" i="10"/>
  <c r="AH366" i="10"/>
  <c r="AG366" i="10"/>
  <c r="AK365" i="10"/>
  <c r="AJ365" i="10"/>
  <c r="AI365" i="10"/>
  <c r="AH365" i="10"/>
  <c r="AG365" i="10"/>
  <c r="AK364" i="10"/>
  <c r="AJ364" i="10"/>
  <c r="AI364" i="10"/>
  <c r="AH364" i="10"/>
  <c r="AG364" i="10"/>
  <c r="AK363" i="10"/>
  <c r="AJ363" i="10"/>
  <c r="AI363" i="10"/>
  <c r="AH363" i="10"/>
  <c r="AG363" i="10"/>
  <c r="AK362" i="10"/>
  <c r="AJ362" i="10"/>
  <c r="AI362" i="10"/>
  <c r="AH362" i="10"/>
  <c r="AG362" i="10"/>
  <c r="AK361" i="10"/>
  <c r="AJ361" i="10"/>
  <c r="AI361" i="10"/>
  <c r="AH361" i="10"/>
  <c r="AG361" i="10"/>
  <c r="AK360" i="10"/>
  <c r="AJ360" i="10"/>
  <c r="AI360" i="10"/>
  <c r="AH360" i="10"/>
  <c r="AG360" i="10"/>
  <c r="AK359" i="10"/>
  <c r="AJ359" i="10"/>
  <c r="AI359" i="10"/>
  <c r="AH359" i="10"/>
  <c r="AG359" i="10"/>
  <c r="AK358" i="10"/>
  <c r="AJ358" i="10"/>
  <c r="AI358" i="10"/>
  <c r="AH358" i="10"/>
  <c r="AG358" i="10"/>
  <c r="AK357" i="10"/>
  <c r="AJ357" i="10"/>
  <c r="AI357" i="10"/>
  <c r="AH357" i="10"/>
  <c r="AG357" i="10"/>
  <c r="AK356" i="10"/>
  <c r="AJ356" i="10"/>
  <c r="AI356" i="10"/>
  <c r="AH356" i="10"/>
  <c r="AG356" i="10"/>
  <c r="AK355" i="10"/>
  <c r="AJ355" i="10"/>
  <c r="AI355" i="10"/>
  <c r="AH355" i="10"/>
  <c r="AG355" i="10"/>
  <c r="AK354" i="10"/>
  <c r="AJ354" i="10"/>
  <c r="AI354" i="10"/>
  <c r="AH354" i="10"/>
  <c r="AG354" i="10"/>
  <c r="AK353" i="10"/>
  <c r="AJ353" i="10"/>
  <c r="AI353" i="10"/>
  <c r="AH353" i="10"/>
  <c r="AG353" i="10"/>
  <c r="AK352" i="10"/>
  <c r="AJ352" i="10"/>
  <c r="AI352" i="10"/>
  <c r="AH352" i="10"/>
  <c r="AG352" i="10"/>
  <c r="AK351" i="10"/>
  <c r="AJ351" i="10"/>
  <c r="AI351" i="10"/>
  <c r="AH351" i="10"/>
  <c r="AG351" i="10"/>
  <c r="AK350" i="10"/>
  <c r="AJ350" i="10"/>
  <c r="AI350" i="10"/>
  <c r="AH350" i="10"/>
  <c r="AG350" i="10"/>
  <c r="AK349" i="10"/>
  <c r="AJ349" i="10"/>
  <c r="AI349" i="10"/>
  <c r="AH349" i="10"/>
  <c r="AG349" i="10"/>
  <c r="AK348" i="10"/>
  <c r="AJ348" i="10"/>
  <c r="AI348" i="10"/>
  <c r="AH348" i="10"/>
  <c r="AG348" i="10"/>
  <c r="AK347" i="10"/>
  <c r="AJ347" i="10"/>
  <c r="AI347" i="10"/>
  <c r="AH347" i="10"/>
  <c r="AG347" i="10"/>
  <c r="AK346" i="10"/>
  <c r="AJ346" i="10"/>
  <c r="AI346" i="10"/>
  <c r="AH346" i="10"/>
  <c r="AG346" i="10"/>
  <c r="AK345" i="10"/>
  <c r="AJ345" i="10"/>
  <c r="AI345" i="10"/>
  <c r="AH345" i="10"/>
  <c r="AG345" i="10"/>
  <c r="AK344" i="10"/>
  <c r="AJ344" i="10"/>
  <c r="AI344" i="10"/>
  <c r="AH344" i="10"/>
  <c r="AG344" i="10"/>
  <c r="AK343" i="10"/>
  <c r="AJ343" i="10"/>
  <c r="AI343" i="10"/>
  <c r="AH343" i="10"/>
  <c r="AG343" i="10"/>
  <c r="AK342" i="10"/>
  <c r="AJ342" i="10"/>
  <c r="AI342" i="10"/>
  <c r="AH342" i="10"/>
  <c r="AG342" i="10"/>
  <c r="AK341" i="10"/>
  <c r="AJ341" i="10"/>
  <c r="AI341" i="10"/>
  <c r="AH341" i="10"/>
  <c r="AG341" i="10"/>
  <c r="AK340" i="10"/>
  <c r="AJ340" i="10"/>
  <c r="AI340" i="10"/>
  <c r="AH340" i="10"/>
  <c r="AG340" i="10"/>
  <c r="AK339" i="10"/>
  <c r="AJ339" i="10"/>
  <c r="AI339" i="10"/>
  <c r="AH339" i="10"/>
  <c r="AG339" i="10"/>
  <c r="AK338" i="10"/>
  <c r="AJ338" i="10"/>
  <c r="AI338" i="10"/>
  <c r="AH338" i="10"/>
  <c r="AG338" i="10"/>
  <c r="AK337" i="10"/>
  <c r="AJ337" i="10"/>
  <c r="AI337" i="10"/>
  <c r="AH337" i="10"/>
  <c r="AG337" i="10"/>
  <c r="AK336" i="10"/>
  <c r="AJ336" i="10"/>
  <c r="AI336" i="10"/>
  <c r="AH336" i="10"/>
  <c r="AG336" i="10"/>
  <c r="AK335" i="10"/>
  <c r="AJ335" i="10"/>
  <c r="AI335" i="10"/>
  <c r="AH335" i="10"/>
  <c r="AG335" i="10"/>
  <c r="AK334" i="10"/>
  <c r="AJ334" i="10"/>
  <c r="AI334" i="10"/>
  <c r="AH334" i="10"/>
  <c r="AG334" i="10"/>
  <c r="AK333" i="10"/>
  <c r="AJ333" i="10"/>
  <c r="AI333" i="10"/>
  <c r="AH333" i="10"/>
  <c r="AG333" i="10"/>
  <c r="AK332" i="10"/>
  <c r="AJ332" i="10"/>
  <c r="AI332" i="10"/>
  <c r="AH332" i="10"/>
  <c r="AG332" i="10"/>
  <c r="AK331" i="10"/>
  <c r="AJ331" i="10"/>
  <c r="AI331" i="10"/>
  <c r="AH331" i="10"/>
  <c r="AG331" i="10"/>
  <c r="AK330" i="10"/>
  <c r="AJ330" i="10"/>
  <c r="AI330" i="10"/>
  <c r="AH330" i="10"/>
  <c r="AG330" i="10"/>
  <c r="AK329" i="10"/>
  <c r="AJ329" i="10"/>
  <c r="AI329" i="10"/>
  <c r="AH329" i="10"/>
  <c r="AG329" i="10"/>
  <c r="AK328" i="10"/>
  <c r="AJ328" i="10"/>
  <c r="AI328" i="10"/>
  <c r="AH328" i="10"/>
  <c r="AG328" i="10"/>
  <c r="AK327" i="10"/>
  <c r="AJ327" i="10"/>
  <c r="AI327" i="10"/>
  <c r="AH327" i="10"/>
  <c r="AG327" i="10"/>
  <c r="AK326" i="10"/>
  <c r="AJ326" i="10"/>
  <c r="AI326" i="10"/>
  <c r="AH326" i="10"/>
  <c r="AG326" i="10"/>
  <c r="AK325" i="10"/>
  <c r="AJ325" i="10"/>
  <c r="AI325" i="10"/>
  <c r="AH325" i="10"/>
  <c r="AG325" i="10"/>
  <c r="AK324" i="10"/>
  <c r="AJ324" i="10"/>
  <c r="AI324" i="10"/>
  <c r="AH324" i="10"/>
  <c r="AG324" i="10"/>
  <c r="AK323" i="10"/>
  <c r="AJ323" i="10"/>
  <c r="AI323" i="10"/>
  <c r="AH323" i="10"/>
  <c r="AG323" i="10"/>
  <c r="AK322" i="10"/>
  <c r="AJ322" i="10"/>
  <c r="AI322" i="10"/>
  <c r="AH322" i="10"/>
  <c r="AG322" i="10"/>
  <c r="AK321" i="10"/>
  <c r="AJ321" i="10"/>
  <c r="AI321" i="10"/>
  <c r="AH321" i="10"/>
  <c r="AG321" i="10"/>
  <c r="AK320" i="10"/>
  <c r="AJ320" i="10"/>
  <c r="AI320" i="10"/>
  <c r="AH320" i="10"/>
  <c r="AG320" i="10"/>
  <c r="AK319" i="10"/>
  <c r="AJ319" i="10"/>
  <c r="AI319" i="10"/>
  <c r="AH319" i="10"/>
  <c r="AG319" i="10"/>
  <c r="AK318" i="10"/>
  <c r="AJ318" i="10"/>
  <c r="AI318" i="10"/>
  <c r="AH318" i="10"/>
  <c r="AG318" i="10"/>
  <c r="AK317" i="10"/>
  <c r="AJ317" i="10"/>
  <c r="AI317" i="10"/>
  <c r="AH317" i="10"/>
  <c r="AG317" i="10"/>
  <c r="AK316" i="10"/>
  <c r="AJ316" i="10"/>
  <c r="AI316" i="10"/>
  <c r="AH316" i="10"/>
  <c r="AG316" i="10"/>
  <c r="AK315" i="10"/>
  <c r="AJ315" i="10"/>
  <c r="AI315" i="10"/>
  <c r="AH315" i="10"/>
  <c r="AG315" i="10"/>
  <c r="AK314" i="10"/>
  <c r="AJ314" i="10"/>
  <c r="AI314" i="10"/>
  <c r="AH314" i="10"/>
  <c r="AG314" i="10"/>
  <c r="AK313" i="10"/>
  <c r="AJ313" i="10"/>
  <c r="AI313" i="10"/>
  <c r="AH313" i="10"/>
  <c r="AG313" i="10"/>
  <c r="AK312" i="10"/>
  <c r="AJ312" i="10"/>
  <c r="AI312" i="10"/>
  <c r="AH312" i="10"/>
  <c r="AG312" i="10"/>
  <c r="AK311" i="10"/>
  <c r="AJ311" i="10"/>
  <c r="AI311" i="10"/>
  <c r="AH311" i="10"/>
  <c r="AG311" i="10"/>
  <c r="AK310" i="10"/>
  <c r="AJ310" i="10"/>
  <c r="AI310" i="10"/>
  <c r="AH310" i="10"/>
  <c r="AG310" i="10"/>
  <c r="AK309" i="10"/>
  <c r="AJ309" i="10"/>
  <c r="AI309" i="10"/>
  <c r="AH309" i="10"/>
  <c r="AG309" i="10"/>
  <c r="AK308" i="10"/>
  <c r="AJ308" i="10"/>
  <c r="AI308" i="10"/>
  <c r="AH308" i="10"/>
  <c r="AG308" i="10"/>
  <c r="AK307" i="10"/>
  <c r="AJ307" i="10"/>
  <c r="AI307" i="10"/>
  <c r="AH307" i="10"/>
  <c r="AG307" i="10"/>
  <c r="AK306" i="10"/>
  <c r="AJ306" i="10"/>
  <c r="AI306" i="10"/>
  <c r="AH306" i="10"/>
  <c r="AG306" i="10"/>
  <c r="AK305" i="10"/>
  <c r="AJ305" i="10"/>
  <c r="AI305" i="10"/>
  <c r="AH305" i="10"/>
  <c r="AG305" i="10"/>
  <c r="AK304" i="10"/>
  <c r="AJ304" i="10"/>
  <c r="AI304" i="10"/>
  <c r="AH304" i="10"/>
  <c r="AG304" i="10"/>
  <c r="AK303" i="10"/>
  <c r="AJ303" i="10"/>
  <c r="AI303" i="10"/>
  <c r="AH303" i="10"/>
  <c r="AG303" i="10"/>
  <c r="AK302" i="10"/>
  <c r="AJ302" i="10"/>
  <c r="AI302" i="10"/>
  <c r="AH302" i="10"/>
  <c r="AG302" i="10"/>
  <c r="AK301" i="10"/>
  <c r="AJ301" i="10"/>
  <c r="AI301" i="10"/>
  <c r="AH301" i="10"/>
  <c r="AG301" i="10"/>
  <c r="AK300" i="10"/>
  <c r="AJ300" i="10"/>
  <c r="AI300" i="10"/>
  <c r="AH300" i="10"/>
  <c r="AG300" i="10"/>
  <c r="AK299" i="10"/>
  <c r="AJ299" i="10"/>
  <c r="AI299" i="10"/>
  <c r="AH299" i="10"/>
  <c r="AG299" i="10"/>
  <c r="AK298" i="10"/>
  <c r="AJ298" i="10"/>
  <c r="AI298" i="10"/>
  <c r="AH298" i="10"/>
  <c r="AG298" i="10"/>
  <c r="AK297" i="10"/>
  <c r="AJ297" i="10"/>
  <c r="AI297" i="10"/>
  <c r="AH297" i="10"/>
  <c r="AG297" i="10"/>
  <c r="AK296" i="10"/>
  <c r="AJ296" i="10"/>
  <c r="AI296" i="10"/>
  <c r="AH296" i="10"/>
  <c r="AG296" i="10"/>
  <c r="AK295" i="10"/>
  <c r="AJ295" i="10"/>
  <c r="AI295" i="10"/>
  <c r="AH295" i="10"/>
  <c r="AG295" i="10"/>
  <c r="AK294" i="10"/>
  <c r="AJ294" i="10"/>
  <c r="AI294" i="10"/>
  <c r="AH294" i="10"/>
  <c r="AG294" i="10"/>
  <c r="AK293" i="10"/>
  <c r="AJ293" i="10"/>
  <c r="AI293" i="10"/>
  <c r="AH293" i="10"/>
  <c r="AG293" i="10"/>
  <c r="AK292" i="10"/>
  <c r="AJ292" i="10"/>
  <c r="AI292" i="10"/>
  <c r="AH292" i="10"/>
  <c r="AG292" i="10"/>
  <c r="AK291" i="10"/>
  <c r="AJ291" i="10"/>
  <c r="AI291" i="10"/>
  <c r="AH291" i="10"/>
  <c r="AG291" i="10"/>
  <c r="AK290" i="10"/>
  <c r="AJ290" i="10"/>
  <c r="AI290" i="10"/>
  <c r="AH290" i="10"/>
  <c r="AG290" i="10"/>
  <c r="AK289" i="10"/>
  <c r="AJ289" i="10"/>
  <c r="AI289" i="10"/>
  <c r="AH289" i="10"/>
  <c r="AG289" i="10"/>
  <c r="AK288" i="10"/>
  <c r="AJ288" i="10"/>
  <c r="AI288" i="10"/>
  <c r="AH288" i="10"/>
  <c r="AG288" i="10"/>
  <c r="AK287" i="10"/>
  <c r="AJ287" i="10"/>
  <c r="AI287" i="10"/>
  <c r="AH287" i="10"/>
  <c r="AG287" i="10"/>
  <c r="AK286" i="10"/>
  <c r="AJ286" i="10"/>
  <c r="AI286" i="10"/>
  <c r="AH286" i="10"/>
  <c r="AG286" i="10"/>
  <c r="AK285" i="10"/>
  <c r="AJ285" i="10"/>
  <c r="AI285" i="10"/>
  <c r="AH285" i="10"/>
  <c r="AG285" i="10"/>
  <c r="AK284" i="10"/>
  <c r="AJ284" i="10"/>
  <c r="AI284" i="10"/>
  <c r="AH284" i="10"/>
  <c r="AG284" i="10"/>
  <c r="AK283" i="10"/>
  <c r="AJ283" i="10"/>
  <c r="AI283" i="10"/>
  <c r="AH283" i="10"/>
  <c r="AG283" i="10"/>
  <c r="AK282" i="10"/>
  <c r="AJ282" i="10"/>
  <c r="AI282" i="10"/>
  <c r="AH282" i="10"/>
  <c r="AG282" i="10"/>
  <c r="AK281" i="10"/>
  <c r="AJ281" i="10"/>
  <c r="AI281" i="10"/>
  <c r="AH281" i="10"/>
  <c r="AG281" i="10"/>
  <c r="AK280" i="10"/>
  <c r="AJ280" i="10"/>
  <c r="AI280" i="10"/>
  <c r="AH280" i="10"/>
  <c r="AG280" i="10"/>
  <c r="AK279" i="10"/>
  <c r="AJ279" i="10"/>
  <c r="AI279" i="10"/>
  <c r="AH279" i="10"/>
  <c r="AG279" i="10"/>
  <c r="AK278" i="10"/>
  <c r="AJ278" i="10"/>
  <c r="AI278" i="10"/>
  <c r="AH278" i="10"/>
  <c r="AG278" i="10"/>
  <c r="AK277" i="10"/>
  <c r="AJ277" i="10"/>
  <c r="AI277" i="10"/>
  <c r="AH277" i="10"/>
  <c r="AG277" i="10"/>
  <c r="AK276" i="10"/>
  <c r="AJ276" i="10"/>
  <c r="AI276" i="10"/>
  <c r="AH276" i="10"/>
  <c r="AG276" i="10"/>
  <c r="AK275" i="10"/>
  <c r="AJ275" i="10"/>
  <c r="AI275" i="10"/>
  <c r="AH275" i="10"/>
  <c r="AG275" i="10"/>
  <c r="AK274" i="10"/>
  <c r="AJ274" i="10"/>
  <c r="AI274" i="10"/>
  <c r="AH274" i="10"/>
  <c r="AG274" i="10"/>
  <c r="AK273" i="10"/>
  <c r="AJ273" i="10"/>
  <c r="AI273" i="10"/>
  <c r="AH273" i="10"/>
  <c r="AG273" i="10"/>
  <c r="AK272" i="10"/>
  <c r="AJ272" i="10"/>
  <c r="AI272" i="10"/>
  <c r="AH272" i="10"/>
  <c r="AG272" i="10"/>
  <c r="AK271" i="10"/>
  <c r="AJ271" i="10"/>
  <c r="AI271" i="10"/>
  <c r="AH271" i="10"/>
  <c r="AG271" i="10"/>
  <c r="AK270" i="10"/>
  <c r="AJ270" i="10"/>
  <c r="AI270" i="10"/>
  <c r="AH270" i="10"/>
  <c r="AG270" i="10"/>
  <c r="AK269" i="10"/>
  <c r="AJ269" i="10"/>
  <c r="AI269" i="10"/>
  <c r="AH269" i="10"/>
  <c r="AG269" i="10"/>
  <c r="AK268" i="10"/>
  <c r="AJ268" i="10"/>
  <c r="AI268" i="10"/>
  <c r="AH268" i="10"/>
  <c r="AG268" i="10"/>
  <c r="AK267" i="10"/>
  <c r="AJ267" i="10"/>
  <c r="AI267" i="10"/>
  <c r="AH267" i="10"/>
  <c r="AG267" i="10"/>
  <c r="AK266" i="10"/>
  <c r="AJ266" i="10"/>
  <c r="AI266" i="10"/>
  <c r="AH266" i="10"/>
  <c r="AG266" i="10"/>
  <c r="AK265" i="10"/>
  <c r="AJ265" i="10"/>
  <c r="AI265" i="10"/>
  <c r="AH265" i="10"/>
  <c r="AG265" i="10"/>
  <c r="AK264" i="10"/>
  <c r="AJ264" i="10"/>
  <c r="AI264" i="10"/>
  <c r="AH264" i="10"/>
  <c r="AG264" i="10"/>
  <c r="AK263" i="10"/>
  <c r="AJ263" i="10"/>
  <c r="AI263" i="10"/>
  <c r="AH263" i="10"/>
  <c r="AG263" i="10"/>
  <c r="AK262" i="10"/>
  <c r="AJ262" i="10"/>
  <c r="AI262" i="10"/>
  <c r="AH262" i="10"/>
  <c r="AG262" i="10"/>
  <c r="AK261" i="10"/>
  <c r="AJ261" i="10"/>
  <c r="AI261" i="10"/>
  <c r="AH261" i="10"/>
  <c r="AG261" i="10"/>
  <c r="AK260" i="10"/>
  <c r="AJ260" i="10"/>
  <c r="AI260" i="10"/>
  <c r="AH260" i="10"/>
  <c r="AG260" i="10"/>
  <c r="AK259" i="10"/>
  <c r="AJ259" i="10"/>
  <c r="AI259" i="10"/>
  <c r="AH259" i="10"/>
  <c r="AG259" i="10"/>
  <c r="AK258" i="10"/>
  <c r="AJ258" i="10"/>
  <c r="AI258" i="10"/>
  <c r="AH258" i="10"/>
  <c r="AG258" i="10"/>
  <c r="AK257" i="10"/>
  <c r="AJ257" i="10"/>
  <c r="AI257" i="10"/>
  <c r="AH257" i="10"/>
  <c r="AG257" i="10"/>
  <c r="AK256" i="10"/>
  <c r="AJ256" i="10"/>
  <c r="AI256" i="10"/>
  <c r="AH256" i="10"/>
  <c r="AG256" i="10"/>
  <c r="AK255" i="10"/>
  <c r="AJ255" i="10"/>
  <c r="AI255" i="10"/>
  <c r="AH255" i="10"/>
  <c r="AG255" i="10"/>
  <c r="AK254" i="10"/>
  <c r="AJ254" i="10"/>
  <c r="AI254" i="10"/>
  <c r="AH254" i="10"/>
  <c r="AG254" i="10"/>
  <c r="AK253" i="10"/>
  <c r="AJ253" i="10"/>
  <c r="AI253" i="10"/>
  <c r="AH253" i="10"/>
  <c r="AG253" i="10"/>
  <c r="AK252" i="10"/>
  <c r="AJ252" i="10"/>
  <c r="AI252" i="10"/>
  <c r="AH252" i="10"/>
  <c r="AG252" i="10"/>
  <c r="AK251" i="10"/>
  <c r="AJ251" i="10"/>
  <c r="AI251" i="10"/>
  <c r="AH251" i="10"/>
  <c r="AG251" i="10"/>
  <c r="AK250" i="10"/>
  <c r="AJ250" i="10"/>
  <c r="AI250" i="10"/>
  <c r="AH250" i="10"/>
  <c r="AG250" i="10"/>
  <c r="AK249" i="10"/>
  <c r="AJ249" i="10"/>
  <c r="AI249" i="10"/>
  <c r="AH249" i="10"/>
  <c r="AG249" i="10"/>
  <c r="AK248" i="10"/>
  <c r="AJ248" i="10"/>
  <c r="AI248" i="10"/>
  <c r="AH248" i="10"/>
  <c r="AG248" i="10"/>
  <c r="AK247" i="10"/>
  <c r="AJ247" i="10"/>
  <c r="AI247" i="10"/>
  <c r="AH247" i="10"/>
  <c r="AG247" i="10"/>
  <c r="AK246" i="10"/>
  <c r="AJ246" i="10"/>
  <c r="AI246" i="10"/>
  <c r="AH246" i="10"/>
  <c r="AG246" i="10"/>
  <c r="AK245" i="10"/>
  <c r="AJ245" i="10"/>
  <c r="AI245" i="10"/>
  <c r="AH245" i="10"/>
  <c r="AG245" i="10"/>
  <c r="AK244" i="10"/>
  <c r="AJ244" i="10"/>
  <c r="AI244" i="10"/>
  <c r="AH244" i="10"/>
  <c r="AG244" i="10"/>
  <c r="AK243" i="10"/>
  <c r="AJ243" i="10"/>
  <c r="AI243" i="10"/>
  <c r="AH243" i="10"/>
  <c r="AG243" i="10"/>
  <c r="AK242" i="10"/>
  <c r="AJ242" i="10"/>
  <c r="AI242" i="10"/>
  <c r="AH242" i="10"/>
  <c r="AG242" i="10"/>
  <c r="AK241" i="10"/>
  <c r="AJ241" i="10"/>
  <c r="AI241" i="10"/>
  <c r="AH241" i="10"/>
  <c r="AG241" i="10"/>
  <c r="AK240" i="10"/>
  <c r="AJ240" i="10"/>
  <c r="AI240" i="10"/>
  <c r="AH240" i="10"/>
  <c r="AG240" i="10"/>
  <c r="AK239" i="10"/>
  <c r="AJ239" i="10"/>
  <c r="AI239" i="10"/>
  <c r="AH239" i="10"/>
  <c r="AG239" i="10"/>
  <c r="AK238" i="10"/>
  <c r="AJ238" i="10"/>
  <c r="AI238" i="10"/>
  <c r="AH238" i="10"/>
  <c r="AG238" i="10"/>
  <c r="AK237" i="10"/>
  <c r="AJ237" i="10"/>
  <c r="AI237" i="10"/>
  <c r="AH237" i="10"/>
  <c r="AG237" i="10"/>
  <c r="AK236" i="10"/>
  <c r="AJ236" i="10"/>
  <c r="AI236" i="10"/>
  <c r="AH236" i="10"/>
  <c r="AG236" i="10"/>
  <c r="AK235" i="10"/>
  <c r="AJ235" i="10"/>
  <c r="AI235" i="10"/>
  <c r="AH235" i="10"/>
  <c r="AG235" i="10"/>
  <c r="AK234" i="10"/>
  <c r="AJ234" i="10"/>
  <c r="AI234" i="10"/>
  <c r="AH234" i="10"/>
  <c r="AG234" i="10"/>
  <c r="AK233" i="10"/>
  <c r="AJ233" i="10"/>
  <c r="AI233" i="10"/>
  <c r="AH233" i="10"/>
  <c r="AG233" i="10"/>
  <c r="AK232" i="10"/>
  <c r="AJ232" i="10"/>
  <c r="AI232" i="10"/>
  <c r="AH232" i="10"/>
  <c r="AG232" i="10"/>
  <c r="AK231" i="10"/>
  <c r="AJ231" i="10"/>
  <c r="AI231" i="10"/>
  <c r="AH231" i="10"/>
  <c r="AG231" i="10"/>
  <c r="AK230" i="10"/>
  <c r="AJ230" i="10"/>
  <c r="AI230" i="10"/>
  <c r="AH230" i="10"/>
  <c r="AG230" i="10"/>
  <c r="AK229" i="10"/>
  <c r="AJ229" i="10"/>
  <c r="AI229" i="10"/>
  <c r="AH229" i="10"/>
  <c r="AG229" i="10"/>
  <c r="AK228" i="10"/>
  <c r="AJ228" i="10"/>
  <c r="AI228" i="10"/>
  <c r="AH228" i="10"/>
  <c r="AG228" i="10"/>
  <c r="AK227" i="10"/>
  <c r="AJ227" i="10"/>
  <c r="AI227" i="10"/>
  <c r="AH227" i="10"/>
  <c r="AG227" i="10"/>
  <c r="AK226" i="10"/>
  <c r="AJ226" i="10"/>
  <c r="AI226" i="10"/>
  <c r="AH226" i="10"/>
  <c r="AG226" i="10"/>
  <c r="AK225" i="10"/>
  <c r="AJ225" i="10"/>
  <c r="AI225" i="10"/>
  <c r="AH225" i="10"/>
  <c r="AG225" i="10"/>
  <c r="AK224" i="10"/>
  <c r="AJ224" i="10"/>
  <c r="AI224" i="10"/>
  <c r="AH224" i="10"/>
  <c r="AG224" i="10"/>
  <c r="AK223" i="10"/>
  <c r="AJ223" i="10"/>
  <c r="AI223" i="10"/>
  <c r="AH223" i="10"/>
  <c r="AG223" i="10"/>
  <c r="AK222" i="10"/>
  <c r="AJ222" i="10"/>
  <c r="AI222" i="10"/>
  <c r="AH222" i="10"/>
  <c r="AG222" i="10"/>
  <c r="AK221" i="10"/>
  <c r="AJ221" i="10"/>
  <c r="AI221" i="10"/>
  <c r="AH221" i="10"/>
  <c r="AG221" i="10"/>
  <c r="AK220" i="10"/>
  <c r="AJ220" i="10"/>
  <c r="AI220" i="10"/>
  <c r="AH220" i="10"/>
  <c r="AG220" i="10"/>
  <c r="AK219" i="10"/>
  <c r="AJ219" i="10"/>
  <c r="AI219" i="10"/>
  <c r="AH219" i="10"/>
  <c r="AG219" i="10"/>
  <c r="AK218" i="10"/>
  <c r="AJ218" i="10"/>
  <c r="AI218" i="10"/>
  <c r="AH218" i="10"/>
  <c r="AG218" i="10"/>
  <c r="AK217" i="10"/>
  <c r="AJ217" i="10"/>
  <c r="AI217" i="10"/>
  <c r="AH217" i="10"/>
  <c r="AG217" i="10"/>
  <c r="AK216" i="10"/>
  <c r="AJ216" i="10"/>
  <c r="AI216" i="10"/>
  <c r="AH216" i="10"/>
  <c r="AG216" i="10"/>
  <c r="AK215" i="10"/>
  <c r="AJ215" i="10"/>
  <c r="AI215" i="10"/>
  <c r="AH215" i="10"/>
  <c r="AG215" i="10"/>
  <c r="AK214" i="10"/>
  <c r="AJ214" i="10"/>
  <c r="AI214" i="10"/>
  <c r="AH214" i="10"/>
  <c r="AG214" i="10"/>
  <c r="AK213" i="10"/>
  <c r="AJ213" i="10"/>
  <c r="AI213" i="10"/>
  <c r="AH213" i="10"/>
  <c r="AG213" i="10"/>
  <c r="AK212" i="10"/>
  <c r="AJ212" i="10"/>
  <c r="AI212" i="10"/>
  <c r="AH212" i="10"/>
  <c r="AG212" i="10"/>
  <c r="AK211" i="10"/>
  <c r="AJ211" i="10"/>
  <c r="AI211" i="10"/>
  <c r="AH211" i="10"/>
  <c r="AG211" i="10"/>
  <c r="AK210" i="10"/>
  <c r="AJ210" i="10"/>
  <c r="AI210" i="10"/>
  <c r="AH210" i="10"/>
  <c r="AG210" i="10"/>
  <c r="AK209" i="10"/>
  <c r="AJ209" i="10"/>
  <c r="AI209" i="10"/>
  <c r="AH209" i="10"/>
  <c r="AG209" i="10"/>
  <c r="AK208" i="10"/>
  <c r="AJ208" i="10"/>
  <c r="AI208" i="10"/>
  <c r="AH208" i="10"/>
  <c r="AG208" i="10"/>
  <c r="AK207" i="10"/>
  <c r="AJ207" i="10"/>
  <c r="AI207" i="10"/>
  <c r="AH207" i="10"/>
  <c r="AG207" i="10"/>
  <c r="AK206" i="10"/>
  <c r="AJ206" i="10"/>
  <c r="AI206" i="10"/>
  <c r="AH206" i="10"/>
  <c r="AG206" i="10"/>
  <c r="AK205" i="10"/>
  <c r="AJ205" i="10"/>
  <c r="AI205" i="10"/>
  <c r="AH205" i="10"/>
  <c r="AG205" i="10"/>
  <c r="AK204" i="10"/>
  <c r="AJ204" i="10"/>
  <c r="AI204" i="10"/>
  <c r="AH204" i="10"/>
  <c r="AG204" i="10"/>
  <c r="AK203" i="10"/>
  <c r="AJ203" i="10"/>
  <c r="AI203" i="10"/>
  <c r="AH203" i="10"/>
  <c r="AG203" i="10"/>
  <c r="AK202" i="10"/>
  <c r="AJ202" i="10"/>
  <c r="AI202" i="10"/>
  <c r="AH202" i="10"/>
  <c r="AG202" i="10"/>
  <c r="AK201" i="10"/>
  <c r="AJ201" i="10"/>
  <c r="AI201" i="10"/>
  <c r="AH201" i="10"/>
  <c r="AG201" i="10"/>
  <c r="AK200" i="10"/>
  <c r="AJ200" i="10"/>
  <c r="AI200" i="10"/>
  <c r="AH200" i="10"/>
  <c r="AG200" i="10"/>
  <c r="AK199" i="10"/>
  <c r="AJ199" i="10"/>
  <c r="AI199" i="10"/>
  <c r="AH199" i="10"/>
  <c r="AG199" i="10"/>
  <c r="AK198" i="10"/>
  <c r="AJ198" i="10"/>
  <c r="AI198" i="10"/>
  <c r="AH198" i="10"/>
  <c r="AG198" i="10"/>
  <c r="AK197" i="10"/>
  <c r="AJ197" i="10"/>
  <c r="AI197" i="10"/>
  <c r="AH197" i="10"/>
  <c r="AG197" i="10"/>
  <c r="AK196" i="10"/>
  <c r="AJ196" i="10"/>
  <c r="AI196" i="10"/>
  <c r="AH196" i="10"/>
  <c r="AG196" i="10"/>
  <c r="AK195" i="10"/>
  <c r="AJ195" i="10"/>
  <c r="AI195" i="10"/>
  <c r="AH195" i="10"/>
  <c r="AG195" i="10"/>
  <c r="AK194" i="10"/>
  <c r="AJ194" i="10"/>
  <c r="AI194" i="10"/>
  <c r="AH194" i="10"/>
  <c r="AG194" i="10"/>
  <c r="AK193" i="10"/>
  <c r="AJ193" i="10"/>
  <c r="AI193" i="10"/>
  <c r="AH193" i="10"/>
  <c r="AG193" i="10"/>
  <c r="AK192" i="10"/>
  <c r="AJ192" i="10"/>
  <c r="AI192" i="10"/>
  <c r="AH192" i="10"/>
  <c r="AG192" i="10"/>
  <c r="AK191" i="10"/>
  <c r="AJ191" i="10"/>
  <c r="AI191" i="10"/>
  <c r="AH191" i="10"/>
  <c r="AG191" i="10"/>
  <c r="AK190" i="10"/>
  <c r="AJ190" i="10"/>
  <c r="AI190" i="10"/>
  <c r="AH190" i="10"/>
  <c r="AG190" i="10"/>
  <c r="AK189" i="10"/>
  <c r="AJ189" i="10"/>
  <c r="AI189" i="10"/>
  <c r="AH189" i="10"/>
  <c r="AG189" i="10"/>
  <c r="AK188" i="10"/>
  <c r="AJ188" i="10"/>
  <c r="AI188" i="10"/>
  <c r="AH188" i="10"/>
  <c r="AG188" i="10"/>
  <c r="AK187" i="10"/>
  <c r="AJ187" i="10"/>
  <c r="AI187" i="10"/>
  <c r="AH187" i="10"/>
  <c r="AG187" i="10"/>
  <c r="AK186" i="10"/>
  <c r="AJ186" i="10"/>
  <c r="AI186" i="10"/>
  <c r="AH186" i="10"/>
  <c r="AG186" i="10"/>
  <c r="AK185" i="10"/>
  <c r="AJ185" i="10"/>
  <c r="AI185" i="10"/>
  <c r="AH185" i="10"/>
  <c r="AG185" i="10"/>
  <c r="AK184" i="10"/>
  <c r="AJ184" i="10"/>
  <c r="AI184" i="10"/>
  <c r="AH184" i="10"/>
  <c r="AG184" i="10"/>
  <c r="AK183" i="10"/>
  <c r="AJ183" i="10"/>
  <c r="AI183" i="10"/>
  <c r="AH183" i="10"/>
  <c r="AG183" i="10"/>
  <c r="AK182" i="10"/>
  <c r="AJ182" i="10"/>
  <c r="AI182" i="10"/>
  <c r="AH182" i="10"/>
  <c r="AG182" i="10"/>
  <c r="AK181" i="10"/>
  <c r="AJ181" i="10"/>
  <c r="AI181" i="10"/>
  <c r="AH181" i="10"/>
  <c r="AG181" i="10"/>
  <c r="AK180" i="10"/>
  <c r="AJ180" i="10"/>
  <c r="AI180" i="10"/>
  <c r="AH180" i="10"/>
  <c r="AG180" i="10"/>
  <c r="AK179" i="10"/>
  <c r="AJ179" i="10"/>
  <c r="AI179" i="10"/>
  <c r="AH179" i="10"/>
  <c r="AG179" i="10"/>
  <c r="AK178" i="10"/>
  <c r="AJ178" i="10"/>
  <c r="AI178" i="10"/>
  <c r="AH178" i="10"/>
  <c r="AG178" i="10"/>
  <c r="AK177" i="10"/>
  <c r="AJ177" i="10"/>
  <c r="AI177" i="10"/>
  <c r="AH177" i="10"/>
  <c r="AG177" i="10"/>
  <c r="AK176" i="10"/>
  <c r="AJ176" i="10"/>
  <c r="AI176" i="10"/>
  <c r="AH176" i="10"/>
  <c r="AG176" i="10"/>
  <c r="AK175" i="10"/>
  <c r="AJ175" i="10"/>
  <c r="AI175" i="10"/>
  <c r="AH175" i="10"/>
  <c r="AG175" i="10"/>
  <c r="AK174" i="10"/>
  <c r="AJ174" i="10"/>
  <c r="AI174" i="10"/>
  <c r="AH174" i="10"/>
  <c r="AG174" i="10"/>
  <c r="AK173" i="10"/>
  <c r="AJ173" i="10"/>
  <c r="AI173" i="10"/>
  <c r="AH173" i="10"/>
  <c r="AG173" i="10"/>
  <c r="AK172" i="10"/>
  <c r="AJ172" i="10"/>
  <c r="AI172" i="10"/>
  <c r="AH172" i="10"/>
  <c r="AG172" i="10"/>
  <c r="AK171" i="10"/>
  <c r="AJ171" i="10"/>
  <c r="AI171" i="10"/>
  <c r="AH171" i="10"/>
  <c r="AG171" i="10"/>
  <c r="AK170" i="10"/>
  <c r="AJ170" i="10"/>
  <c r="AI170" i="10"/>
  <c r="AH170" i="10"/>
  <c r="AG170" i="10"/>
  <c r="AK169" i="10"/>
  <c r="AJ169" i="10"/>
  <c r="AI169" i="10"/>
  <c r="AH169" i="10"/>
  <c r="AG169" i="10"/>
  <c r="AK168" i="10"/>
  <c r="AJ168" i="10"/>
  <c r="AI168" i="10"/>
  <c r="AH168" i="10"/>
  <c r="AG168" i="10"/>
  <c r="AK167" i="10"/>
  <c r="AJ167" i="10"/>
  <c r="AI167" i="10"/>
  <c r="AH167" i="10"/>
  <c r="AG167" i="10"/>
  <c r="AK166" i="10"/>
  <c r="AJ166" i="10"/>
  <c r="AI166" i="10"/>
  <c r="AH166" i="10"/>
  <c r="AG166" i="10"/>
  <c r="AK165" i="10"/>
  <c r="AJ165" i="10"/>
  <c r="AI165" i="10"/>
  <c r="AH165" i="10"/>
  <c r="AG165" i="10"/>
  <c r="AK164" i="10"/>
  <c r="AJ164" i="10"/>
  <c r="AI164" i="10"/>
  <c r="AH164" i="10"/>
  <c r="AG164" i="10"/>
  <c r="AK163" i="10"/>
  <c r="AJ163" i="10"/>
  <c r="AI163" i="10"/>
  <c r="AH163" i="10"/>
  <c r="AG163" i="10"/>
  <c r="AK162" i="10"/>
  <c r="AJ162" i="10"/>
  <c r="AI162" i="10"/>
  <c r="AH162" i="10"/>
  <c r="AG162" i="10"/>
  <c r="AK161" i="10"/>
  <c r="AJ161" i="10"/>
  <c r="AI161" i="10"/>
  <c r="AH161" i="10"/>
  <c r="AG161" i="10"/>
  <c r="AK160" i="10"/>
  <c r="AJ160" i="10"/>
  <c r="AI160" i="10"/>
  <c r="AH160" i="10"/>
  <c r="AG160" i="10"/>
  <c r="AK159" i="10"/>
  <c r="AJ159" i="10"/>
  <c r="AI159" i="10"/>
  <c r="AH159" i="10"/>
  <c r="AG159" i="10"/>
  <c r="AK158" i="10"/>
  <c r="AJ158" i="10"/>
  <c r="AI158" i="10"/>
  <c r="AH158" i="10"/>
  <c r="AG158" i="10"/>
  <c r="AK157" i="10"/>
  <c r="AJ157" i="10"/>
  <c r="AI157" i="10"/>
  <c r="AH157" i="10"/>
  <c r="AG157" i="10"/>
  <c r="AK156" i="10"/>
  <c r="AJ156" i="10"/>
  <c r="AI156" i="10"/>
  <c r="AH156" i="10"/>
  <c r="AG156" i="10"/>
  <c r="AK155" i="10"/>
  <c r="AJ155" i="10"/>
  <c r="AI155" i="10"/>
  <c r="AH155" i="10"/>
  <c r="AG155" i="10"/>
  <c r="AK154" i="10"/>
  <c r="AJ154" i="10"/>
  <c r="AI154" i="10"/>
  <c r="AH154" i="10"/>
  <c r="AG154" i="10"/>
  <c r="AK153" i="10"/>
  <c r="AJ153" i="10"/>
  <c r="AI153" i="10"/>
  <c r="AH153" i="10"/>
  <c r="AG153" i="10"/>
  <c r="AK152" i="10"/>
  <c r="AJ152" i="10"/>
  <c r="AI152" i="10"/>
  <c r="AH152" i="10"/>
  <c r="AG152" i="10"/>
  <c r="AK151" i="10"/>
  <c r="AJ151" i="10"/>
  <c r="AI151" i="10"/>
  <c r="AH151" i="10"/>
  <c r="AG151" i="10"/>
  <c r="AK150" i="10"/>
  <c r="AJ150" i="10"/>
  <c r="AI150" i="10"/>
  <c r="AH150" i="10"/>
  <c r="AG150" i="10"/>
  <c r="AK149" i="10"/>
  <c r="AJ149" i="10"/>
  <c r="AI149" i="10"/>
  <c r="AH149" i="10"/>
  <c r="AG149" i="10"/>
  <c r="AK148" i="10"/>
  <c r="AJ148" i="10"/>
  <c r="AI148" i="10"/>
  <c r="AH148" i="10"/>
  <c r="AG148" i="10"/>
  <c r="AK147" i="10"/>
  <c r="AJ147" i="10"/>
  <c r="AI147" i="10"/>
  <c r="AH147" i="10"/>
  <c r="AG147" i="10"/>
  <c r="AK146" i="10"/>
  <c r="AJ146" i="10"/>
  <c r="AI146" i="10"/>
  <c r="AH146" i="10"/>
  <c r="AG146" i="10"/>
  <c r="AK145" i="10"/>
  <c r="AJ145" i="10"/>
  <c r="AI145" i="10"/>
  <c r="AH145" i="10"/>
  <c r="AG145" i="10"/>
  <c r="AK144" i="10"/>
  <c r="AJ144" i="10"/>
  <c r="AI144" i="10"/>
  <c r="AH144" i="10"/>
  <c r="AG144" i="10"/>
  <c r="AK143" i="10"/>
  <c r="AJ143" i="10"/>
  <c r="AI143" i="10"/>
  <c r="AH143" i="10"/>
  <c r="AG143" i="10"/>
  <c r="AK142" i="10"/>
  <c r="AJ142" i="10"/>
  <c r="AI142" i="10"/>
  <c r="AH142" i="10"/>
  <c r="AG142" i="10"/>
  <c r="AK141" i="10"/>
  <c r="AJ141" i="10"/>
  <c r="AI141" i="10"/>
  <c r="AH141" i="10"/>
  <c r="AG141" i="10"/>
  <c r="AK140" i="10"/>
  <c r="AJ140" i="10"/>
  <c r="AI140" i="10"/>
  <c r="AH140" i="10"/>
  <c r="AG140" i="10"/>
  <c r="AK139" i="10"/>
  <c r="AJ139" i="10"/>
  <c r="AI139" i="10"/>
  <c r="AH139" i="10"/>
  <c r="AG139" i="10"/>
  <c r="AK138" i="10"/>
  <c r="AJ138" i="10"/>
  <c r="AI138" i="10"/>
  <c r="AH138" i="10"/>
  <c r="AG138" i="10"/>
  <c r="AK137" i="10"/>
  <c r="AJ137" i="10"/>
  <c r="AI137" i="10"/>
  <c r="AH137" i="10"/>
  <c r="AG137" i="10"/>
  <c r="AK136" i="10"/>
  <c r="AJ136" i="10"/>
  <c r="AI136" i="10"/>
  <c r="AH136" i="10"/>
  <c r="AG136" i="10"/>
  <c r="AK135" i="10"/>
  <c r="AJ135" i="10"/>
  <c r="AI135" i="10"/>
  <c r="AH135" i="10"/>
  <c r="AG135" i="10"/>
  <c r="AK134" i="10"/>
  <c r="AJ134" i="10"/>
  <c r="AI134" i="10"/>
  <c r="AH134" i="10"/>
  <c r="AG134" i="10"/>
  <c r="AK133" i="10"/>
  <c r="AJ133" i="10"/>
  <c r="AI133" i="10"/>
  <c r="AH133" i="10"/>
  <c r="AG133" i="10"/>
  <c r="AK132" i="10"/>
  <c r="AJ132" i="10"/>
  <c r="AI132" i="10"/>
  <c r="AH132" i="10"/>
  <c r="AG132" i="10"/>
  <c r="AK131" i="10"/>
  <c r="AJ131" i="10"/>
  <c r="AI131" i="10"/>
  <c r="AH131" i="10"/>
  <c r="AG131" i="10"/>
  <c r="AK130" i="10"/>
  <c r="AJ130" i="10"/>
  <c r="AI130" i="10"/>
  <c r="AH130" i="10"/>
  <c r="AG130" i="10"/>
  <c r="AK129" i="10"/>
  <c r="AJ129" i="10"/>
  <c r="AI129" i="10"/>
  <c r="AH129" i="10"/>
  <c r="AG129" i="10"/>
  <c r="AK128" i="10"/>
  <c r="AJ128" i="10"/>
  <c r="AI128" i="10"/>
  <c r="AH128" i="10"/>
  <c r="AG128" i="10"/>
  <c r="AK127" i="10"/>
  <c r="AJ127" i="10"/>
  <c r="AI127" i="10"/>
  <c r="AH127" i="10"/>
  <c r="AG127" i="10"/>
  <c r="AK126" i="10"/>
  <c r="AJ126" i="10"/>
  <c r="AI126" i="10"/>
  <c r="AH126" i="10"/>
  <c r="AG126" i="10"/>
  <c r="AK125" i="10"/>
  <c r="AJ125" i="10"/>
  <c r="AI125" i="10"/>
  <c r="AH125" i="10"/>
  <c r="AG125" i="10"/>
  <c r="AK124" i="10"/>
  <c r="AJ124" i="10"/>
  <c r="AI124" i="10"/>
  <c r="AH124" i="10"/>
  <c r="AG124" i="10"/>
  <c r="AK123" i="10"/>
  <c r="AJ123" i="10"/>
  <c r="AI123" i="10"/>
  <c r="AH123" i="10"/>
  <c r="AG123" i="10"/>
  <c r="AK122" i="10"/>
  <c r="AJ122" i="10"/>
  <c r="AI122" i="10"/>
  <c r="AH122" i="10"/>
  <c r="AG122" i="10"/>
  <c r="AK121" i="10"/>
  <c r="AJ121" i="10"/>
  <c r="AI121" i="10"/>
  <c r="AH121" i="10"/>
  <c r="AG121" i="10"/>
  <c r="AK120" i="10"/>
  <c r="AJ120" i="10"/>
  <c r="AI120" i="10"/>
  <c r="AH120" i="10"/>
  <c r="AG120" i="10"/>
  <c r="AK119" i="10"/>
  <c r="AJ119" i="10"/>
  <c r="AI119" i="10"/>
  <c r="AH119" i="10"/>
  <c r="AG119" i="10"/>
  <c r="AK118" i="10"/>
  <c r="AJ118" i="10"/>
  <c r="AI118" i="10"/>
  <c r="AH118" i="10"/>
  <c r="AG118" i="10"/>
  <c r="AK117" i="10"/>
  <c r="AJ117" i="10"/>
  <c r="AI117" i="10"/>
  <c r="AH117" i="10"/>
  <c r="AG117" i="10"/>
  <c r="AK116" i="10"/>
  <c r="AJ116" i="10"/>
  <c r="AI116" i="10"/>
  <c r="AH116" i="10"/>
  <c r="AG116" i="10"/>
  <c r="AK115" i="10"/>
  <c r="AJ115" i="10"/>
  <c r="AI115" i="10"/>
  <c r="AH115" i="10"/>
  <c r="AG115" i="10"/>
  <c r="AK114" i="10"/>
  <c r="AJ114" i="10"/>
  <c r="AI114" i="10"/>
  <c r="AH114" i="10"/>
  <c r="AG114" i="10"/>
  <c r="AK113" i="10"/>
  <c r="AJ113" i="10"/>
  <c r="AI113" i="10"/>
  <c r="AH113" i="10"/>
  <c r="AG113" i="10"/>
  <c r="AK112" i="10"/>
  <c r="AJ112" i="10"/>
  <c r="AI112" i="10"/>
  <c r="AH112" i="10"/>
  <c r="AG112" i="10"/>
  <c r="AK111" i="10"/>
  <c r="AJ111" i="10"/>
  <c r="AI111" i="10"/>
  <c r="AH111" i="10"/>
  <c r="AG111" i="10"/>
  <c r="AK110" i="10"/>
  <c r="AJ110" i="10"/>
  <c r="AI110" i="10"/>
  <c r="AH110" i="10"/>
  <c r="AG110" i="10"/>
  <c r="AK109" i="10"/>
  <c r="AJ109" i="10"/>
  <c r="AI109" i="10"/>
  <c r="AH109" i="10"/>
  <c r="AG109" i="10"/>
  <c r="AK108" i="10"/>
  <c r="AJ108" i="10"/>
  <c r="AI108" i="10"/>
  <c r="AH108" i="10"/>
  <c r="AG108" i="10"/>
  <c r="AK107" i="10"/>
  <c r="AJ107" i="10"/>
  <c r="AI107" i="10"/>
  <c r="AH107" i="10"/>
  <c r="AG107" i="10"/>
  <c r="AK106" i="10"/>
  <c r="AJ106" i="10"/>
  <c r="AI106" i="10"/>
  <c r="AH106" i="10"/>
  <c r="AG106" i="10"/>
  <c r="AK105" i="10"/>
  <c r="AJ105" i="10"/>
  <c r="AI105" i="10"/>
  <c r="AH105" i="10"/>
  <c r="AG105" i="10"/>
  <c r="AK104" i="10"/>
  <c r="AJ104" i="10"/>
  <c r="AI104" i="10"/>
  <c r="AH104" i="10"/>
  <c r="AG104" i="10"/>
  <c r="AK103" i="10"/>
  <c r="AJ103" i="10"/>
  <c r="AI103" i="10"/>
  <c r="AH103" i="10"/>
  <c r="AG103" i="10"/>
  <c r="AK102" i="10"/>
  <c r="AJ102" i="10"/>
  <c r="AI102" i="10"/>
  <c r="AH102" i="10"/>
  <c r="AG102" i="10"/>
  <c r="AK101" i="10"/>
  <c r="AJ101" i="10"/>
  <c r="AI101" i="10"/>
  <c r="AH101" i="10"/>
  <c r="AG101" i="10"/>
  <c r="AK100" i="10"/>
  <c r="AJ100" i="10"/>
  <c r="AI100" i="10"/>
  <c r="AH100" i="10"/>
  <c r="AG100" i="10"/>
  <c r="AK99" i="10"/>
  <c r="AJ99" i="10"/>
  <c r="AI99" i="10"/>
  <c r="AH99" i="10"/>
  <c r="AG99" i="10"/>
  <c r="AK98" i="10"/>
  <c r="AJ98" i="10"/>
  <c r="AI98" i="10"/>
  <c r="AH98" i="10"/>
  <c r="AG98" i="10"/>
  <c r="AK97" i="10"/>
  <c r="AJ97" i="10"/>
  <c r="AI97" i="10"/>
  <c r="AH97" i="10"/>
  <c r="AG97" i="10"/>
  <c r="AK96" i="10"/>
  <c r="AJ96" i="10"/>
  <c r="AI96" i="10"/>
  <c r="AH96" i="10"/>
  <c r="AG96" i="10"/>
  <c r="AK95" i="10"/>
  <c r="AJ95" i="10"/>
  <c r="AI95" i="10"/>
  <c r="AH95" i="10"/>
  <c r="AG95" i="10"/>
  <c r="AK94" i="10"/>
  <c r="AJ94" i="10"/>
  <c r="AI94" i="10"/>
  <c r="AH94" i="10"/>
  <c r="AG94" i="10"/>
  <c r="AK93" i="10"/>
  <c r="AJ93" i="10"/>
  <c r="AI93" i="10"/>
  <c r="AH93" i="10"/>
  <c r="AG93" i="10"/>
  <c r="AK92" i="10"/>
  <c r="AJ92" i="10"/>
  <c r="AI92" i="10"/>
  <c r="AH92" i="10"/>
  <c r="AG92" i="10"/>
  <c r="AK91" i="10"/>
  <c r="AJ91" i="10"/>
  <c r="AI91" i="10"/>
  <c r="AH91" i="10"/>
  <c r="AG91" i="10"/>
  <c r="AK90" i="10"/>
  <c r="AJ90" i="10"/>
  <c r="AI90" i="10"/>
  <c r="AH90" i="10"/>
  <c r="AG90" i="10"/>
  <c r="AK89" i="10"/>
  <c r="AJ89" i="10"/>
  <c r="AI89" i="10"/>
  <c r="AH89" i="10"/>
  <c r="AG89" i="10"/>
  <c r="AK88" i="10"/>
  <c r="AJ88" i="10"/>
  <c r="AI88" i="10"/>
  <c r="AH88" i="10"/>
  <c r="AG88" i="10"/>
  <c r="AK87" i="10"/>
  <c r="AJ87" i="10"/>
  <c r="AI87" i="10"/>
  <c r="AH87" i="10"/>
  <c r="AG87" i="10"/>
  <c r="AK86" i="10"/>
  <c r="AJ86" i="10"/>
  <c r="AI86" i="10"/>
  <c r="AH86" i="10"/>
  <c r="AG86" i="10"/>
  <c r="AK85" i="10"/>
  <c r="AJ85" i="10"/>
  <c r="AI85" i="10"/>
  <c r="AH85" i="10"/>
  <c r="AG85" i="10"/>
  <c r="AK84" i="10"/>
  <c r="AJ84" i="10"/>
  <c r="AI84" i="10"/>
  <c r="AH84" i="10"/>
  <c r="AG84" i="10"/>
  <c r="AK83" i="10"/>
  <c r="AJ83" i="10"/>
  <c r="AI83" i="10"/>
  <c r="AH83" i="10"/>
  <c r="AG83" i="10"/>
  <c r="AK82" i="10"/>
  <c r="AJ82" i="10"/>
  <c r="AI82" i="10"/>
  <c r="AH82" i="10"/>
  <c r="AG82" i="10"/>
  <c r="AK81" i="10"/>
  <c r="AJ81" i="10"/>
  <c r="AI81" i="10"/>
  <c r="AH81" i="10"/>
  <c r="AG81" i="10"/>
  <c r="AK80" i="10"/>
  <c r="AJ80" i="10"/>
  <c r="AI80" i="10"/>
  <c r="AH80" i="10"/>
  <c r="AG80" i="10"/>
  <c r="AK79" i="10"/>
  <c r="AJ79" i="10"/>
  <c r="AI79" i="10"/>
  <c r="AH79" i="10"/>
  <c r="AG79" i="10"/>
  <c r="AK78" i="10"/>
  <c r="AJ78" i="10"/>
  <c r="AI78" i="10"/>
  <c r="AH78" i="10"/>
  <c r="AG78" i="10"/>
  <c r="AK77" i="10"/>
  <c r="AJ77" i="10"/>
  <c r="AI77" i="10"/>
  <c r="AH77" i="10"/>
  <c r="AG77" i="10"/>
  <c r="AK76" i="10"/>
  <c r="AJ76" i="10"/>
  <c r="AI76" i="10"/>
  <c r="AH76" i="10"/>
  <c r="AG76" i="10"/>
  <c r="AK75" i="10"/>
  <c r="AJ75" i="10"/>
  <c r="AI75" i="10"/>
  <c r="AH75" i="10"/>
  <c r="AG75" i="10"/>
  <c r="AK74" i="10"/>
  <c r="AJ74" i="10"/>
  <c r="AI74" i="10"/>
  <c r="AH74" i="10"/>
  <c r="AG74" i="10"/>
  <c r="AK73" i="10"/>
  <c r="AJ73" i="10"/>
  <c r="AI73" i="10"/>
  <c r="AH73" i="10"/>
  <c r="AG73" i="10"/>
  <c r="AK72" i="10"/>
  <c r="AJ72" i="10"/>
  <c r="AI72" i="10"/>
  <c r="AH72" i="10"/>
  <c r="AG72" i="10"/>
  <c r="AK71" i="10"/>
  <c r="AJ71" i="10"/>
  <c r="AI71" i="10"/>
  <c r="AH71" i="10"/>
  <c r="AG71" i="10"/>
  <c r="AK70" i="10"/>
  <c r="AJ70" i="10"/>
  <c r="AI70" i="10"/>
  <c r="AH70" i="10"/>
  <c r="AG70" i="10"/>
  <c r="AK69" i="10"/>
  <c r="AJ69" i="10"/>
  <c r="AI69" i="10"/>
  <c r="AH69" i="10"/>
  <c r="AG69" i="10"/>
  <c r="AK68" i="10"/>
  <c r="AJ68" i="10"/>
  <c r="AI68" i="10"/>
  <c r="AH68" i="10"/>
  <c r="AG68" i="10"/>
  <c r="AK67" i="10"/>
  <c r="AJ67" i="10"/>
  <c r="AI67" i="10"/>
  <c r="AH67" i="10"/>
  <c r="AG67" i="10"/>
  <c r="AK66" i="10"/>
  <c r="AJ66" i="10"/>
  <c r="AI66" i="10"/>
  <c r="AH66" i="10"/>
  <c r="AG66" i="10"/>
  <c r="AK65" i="10"/>
  <c r="AJ65" i="10"/>
  <c r="AI65" i="10"/>
  <c r="AH65" i="10"/>
  <c r="AG65" i="10"/>
  <c r="AK64" i="10"/>
  <c r="AJ64" i="10"/>
  <c r="AI64" i="10"/>
  <c r="AH64" i="10"/>
  <c r="AG64" i="10"/>
  <c r="AK63" i="10"/>
  <c r="AJ63" i="10"/>
  <c r="AI63" i="10"/>
  <c r="AH63" i="10"/>
  <c r="AG63" i="10"/>
  <c r="AK62" i="10"/>
  <c r="AJ62" i="10"/>
  <c r="AI62" i="10"/>
  <c r="AH62" i="10"/>
  <c r="AG62" i="10"/>
  <c r="AK61" i="10"/>
  <c r="AJ61" i="10"/>
  <c r="AI61" i="10"/>
  <c r="AH61" i="10"/>
  <c r="AG61" i="10"/>
  <c r="AK60" i="10"/>
  <c r="AJ60" i="10"/>
  <c r="AI60" i="10"/>
  <c r="AH60" i="10"/>
  <c r="AG60" i="10"/>
  <c r="AK59" i="10"/>
  <c r="AJ59" i="10"/>
  <c r="AI59" i="10"/>
  <c r="AH59" i="10"/>
  <c r="AG59" i="10"/>
  <c r="AK58" i="10"/>
  <c r="AJ58" i="10"/>
  <c r="AI58" i="10"/>
  <c r="AH58" i="10"/>
  <c r="AG58" i="10"/>
  <c r="AK57" i="10"/>
  <c r="AJ57" i="10"/>
  <c r="AI57" i="10"/>
  <c r="AH57" i="10"/>
  <c r="AG57" i="10"/>
  <c r="AK56" i="10"/>
  <c r="AJ56" i="10"/>
  <c r="AI56" i="10"/>
  <c r="AH56" i="10"/>
  <c r="AG56" i="10"/>
  <c r="AK55" i="10"/>
  <c r="AJ55" i="10"/>
  <c r="AI55" i="10"/>
  <c r="AH55" i="10"/>
  <c r="AG55" i="10"/>
  <c r="AK54" i="10"/>
  <c r="AJ54" i="10"/>
  <c r="AI54" i="10"/>
  <c r="AH54" i="10"/>
  <c r="AG54" i="10"/>
  <c r="AK53" i="10"/>
  <c r="AJ53" i="10"/>
  <c r="AI53" i="10"/>
  <c r="AH53" i="10"/>
  <c r="AG53" i="10"/>
  <c r="AK52" i="10"/>
  <c r="AJ52" i="10"/>
  <c r="AI52" i="10"/>
  <c r="AH52" i="10"/>
  <c r="AG52" i="10"/>
  <c r="AK51" i="10"/>
  <c r="AJ51" i="10"/>
  <c r="AI51" i="10"/>
  <c r="AH51" i="10"/>
  <c r="AG51" i="10"/>
  <c r="AK50" i="10"/>
  <c r="AJ50" i="10"/>
  <c r="AI50" i="10"/>
  <c r="AH50" i="10"/>
  <c r="AG50" i="10"/>
  <c r="AK49" i="10"/>
  <c r="AJ49" i="10"/>
  <c r="AI49" i="10"/>
  <c r="AH49" i="10"/>
  <c r="AG49" i="10"/>
  <c r="AK48" i="10"/>
  <c r="AJ48" i="10"/>
  <c r="AI48" i="10"/>
  <c r="AH48" i="10"/>
  <c r="AG48" i="10"/>
  <c r="AK47" i="10"/>
  <c r="AJ47" i="10"/>
  <c r="AI47" i="10"/>
  <c r="AH47" i="10"/>
  <c r="AG47" i="10"/>
  <c r="AK46" i="10"/>
  <c r="AJ46" i="10"/>
  <c r="AI46" i="10"/>
  <c r="AH46" i="10"/>
  <c r="AG46" i="10"/>
  <c r="AK45" i="10"/>
  <c r="AJ45" i="10"/>
  <c r="AI45" i="10"/>
  <c r="AH45" i="10"/>
  <c r="AG45" i="10"/>
  <c r="AK44" i="10"/>
  <c r="AJ44" i="10"/>
  <c r="AI44" i="10"/>
  <c r="AH44" i="10"/>
  <c r="AG44" i="10"/>
  <c r="AK43" i="10"/>
  <c r="AJ43" i="10"/>
  <c r="AI43" i="10"/>
  <c r="AH43" i="10"/>
  <c r="AG43" i="10"/>
  <c r="AK42" i="10"/>
  <c r="AJ42" i="10"/>
  <c r="AI42" i="10"/>
  <c r="AH42" i="10"/>
  <c r="AG42" i="10"/>
  <c r="AK41" i="10"/>
  <c r="AJ41" i="10"/>
  <c r="AI41" i="10"/>
  <c r="AH41" i="10"/>
  <c r="AG41" i="10"/>
  <c r="AK40" i="10"/>
  <c r="AJ40" i="10"/>
  <c r="AI40" i="10"/>
  <c r="AH40" i="10"/>
  <c r="AG40" i="10"/>
  <c r="AK39" i="10"/>
  <c r="AJ39" i="10"/>
  <c r="AI39" i="10"/>
  <c r="AH39" i="10"/>
  <c r="AG39" i="10"/>
  <c r="AK38" i="10"/>
  <c r="AJ38" i="10"/>
  <c r="AI38" i="10"/>
  <c r="AH38" i="10"/>
  <c r="AG38" i="10"/>
  <c r="AK37" i="10"/>
  <c r="AJ37" i="10"/>
  <c r="AI37" i="10"/>
  <c r="AH37" i="10"/>
  <c r="AG37" i="10"/>
  <c r="AK36" i="10"/>
  <c r="AJ36" i="10"/>
  <c r="AI36" i="10"/>
  <c r="AH36" i="10"/>
  <c r="AG36" i="10"/>
  <c r="AK35" i="10"/>
  <c r="AJ35" i="10"/>
  <c r="AI35" i="10"/>
  <c r="AH35" i="10"/>
  <c r="AG35" i="10"/>
  <c r="AK34" i="10"/>
  <c r="AJ34" i="10"/>
  <c r="AI34" i="10"/>
  <c r="AH34" i="10"/>
  <c r="AG34" i="10"/>
  <c r="AK33" i="10"/>
  <c r="AJ33" i="10"/>
  <c r="AI33" i="10"/>
  <c r="AH33" i="10"/>
  <c r="AG33" i="10"/>
  <c r="AK32" i="10"/>
  <c r="AJ32" i="10"/>
  <c r="AI32" i="10"/>
  <c r="AH32" i="10"/>
  <c r="AG32" i="10"/>
  <c r="AK31" i="10"/>
  <c r="AJ31" i="10"/>
  <c r="AI31" i="10"/>
  <c r="AH31" i="10"/>
  <c r="AG31" i="10"/>
  <c r="AK30" i="10"/>
  <c r="AJ30" i="10"/>
  <c r="AI30" i="10"/>
  <c r="AH30" i="10"/>
  <c r="AG30" i="10"/>
  <c r="AK29" i="10"/>
  <c r="AJ29" i="10"/>
  <c r="AI29" i="10"/>
  <c r="AH29" i="10"/>
  <c r="AG29" i="10"/>
  <c r="AK28" i="10"/>
  <c r="AJ28" i="10"/>
  <c r="AI28" i="10"/>
  <c r="AH28" i="10"/>
  <c r="AG28" i="10"/>
  <c r="AK27" i="10"/>
  <c r="AJ27" i="10"/>
  <c r="AI27" i="10"/>
  <c r="AH27" i="10"/>
  <c r="AG27" i="10"/>
  <c r="AK26" i="10"/>
  <c r="AJ26" i="10"/>
  <c r="AI26" i="10"/>
  <c r="AH26" i="10"/>
  <c r="AG26" i="10"/>
  <c r="AK25" i="10"/>
  <c r="AJ25" i="10"/>
  <c r="AI25" i="10"/>
  <c r="AH25" i="10"/>
  <c r="AG25" i="10"/>
  <c r="AK24" i="10"/>
  <c r="AJ24" i="10"/>
  <c r="AI24" i="10"/>
  <c r="AH24" i="10"/>
  <c r="AG24" i="10"/>
  <c r="AK23" i="10"/>
  <c r="AJ23" i="10"/>
  <c r="AI23" i="10"/>
  <c r="AH23" i="10"/>
  <c r="AG23" i="10"/>
  <c r="AK22" i="10"/>
  <c r="AJ22" i="10"/>
  <c r="AI22" i="10"/>
  <c r="AH22" i="10"/>
  <c r="AG22" i="10"/>
  <c r="AK21" i="10"/>
  <c r="AJ21" i="10"/>
  <c r="AI21" i="10"/>
  <c r="AH21" i="10"/>
  <c r="AG21" i="10"/>
  <c r="AK20" i="10"/>
  <c r="AJ20" i="10"/>
  <c r="AI20" i="10"/>
  <c r="AH20" i="10"/>
  <c r="AG20" i="10"/>
  <c r="AK19" i="10"/>
  <c r="AJ19" i="10"/>
  <c r="AI19" i="10"/>
  <c r="AH19" i="10"/>
  <c r="AG19" i="10"/>
  <c r="AK18" i="10"/>
  <c r="AJ18" i="10"/>
  <c r="AI18" i="10"/>
  <c r="AH18" i="10"/>
  <c r="AG18" i="10"/>
  <c r="AK17" i="10"/>
  <c r="AJ17" i="10"/>
  <c r="AI17" i="10"/>
  <c r="AH17" i="10"/>
  <c r="AG17" i="10"/>
  <c r="AK16" i="10"/>
  <c r="AJ16" i="10"/>
  <c r="AI16" i="10"/>
  <c r="AH16" i="10"/>
  <c r="AG16" i="10"/>
  <c r="AK15" i="10"/>
  <c r="AJ15" i="10"/>
  <c r="AI15" i="10"/>
  <c r="AH15" i="10"/>
  <c r="AG15" i="10"/>
  <c r="AK14" i="10"/>
  <c r="AJ14" i="10"/>
  <c r="AI14" i="10"/>
  <c r="AH14" i="10"/>
  <c r="AG14" i="10"/>
  <c r="AK13" i="10"/>
  <c r="AJ13" i="10"/>
  <c r="AI13" i="10"/>
  <c r="AH13" i="10"/>
  <c r="AG13" i="10"/>
  <c r="AK12" i="10"/>
  <c r="AJ12" i="10"/>
  <c r="AI12" i="10"/>
  <c r="AH12" i="10"/>
  <c r="AG12" i="10"/>
  <c r="AH11" i="10"/>
  <c r="AI11" i="10"/>
  <c r="AJ11" i="10"/>
  <c r="AK11" i="10"/>
  <c r="AG11" i="10"/>
  <c r="I11" i="10"/>
  <c r="J5010" i="10"/>
  <c r="J5009" i="10"/>
  <c r="J5008" i="10"/>
  <c r="J5007" i="10"/>
  <c r="J5006" i="10"/>
  <c r="J5005" i="10"/>
  <c r="J5004" i="10"/>
  <c r="J5003" i="10"/>
  <c r="J5002" i="10"/>
  <c r="J5001" i="10"/>
  <c r="J5000" i="10"/>
  <c r="J4999" i="10"/>
  <c r="J4998" i="10"/>
  <c r="J4997" i="10"/>
  <c r="J4996" i="10"/>
  <c r="J4995" i="10"/>
  <c r="J4994" i="10"/>
  <c r="J4993" i="10"/>
  <c r="J4992" i="10"/>
  <c r="J4991" i="10"/>
  <c r="J4990" i="10"/>
  <c r="J4989" i="10"/>
  <c r="J4988" i="10"/>
  <c r="J4987" i="10"/>
  <c r="J4986" i="10"/>
  <c r="J4985" i="10"/>
  <c r="J4984" i="10"/>
  <c r="J4983" i="10"/>
  <c r="J4982" i="10"/>
  <c r="J4981" i="10"/>
  <c r="J4980" i="10"/>
  <c r="J4979" i="10"/>
  <c r="J4978" i="10"/>
  <c r="J4977" i="10"/>
  <c r="J4976" i="10"/>
  <c r="J4975" i="10"/>
  <c r="J4974" i="10"/>
  <c r="J4973" i="10"/>
  <c r="J4972" i="10"/>
  <c r="J4971" i="10"/>
  <c r="J4970" i="10"/>
  <c r="J4969" i="10"/>
  <c r="J4968" i="10"/>
  <c r="J4967" i="10"/>
  <c r="J4966" i="10"/>
  <c r="J4965" i="10"/>
  <c r="J4964" i="10"/>
  <c r="J4963" i="10"/>
  <c r="J4962" i="10"/>
  <c r="J4961" i="10"/>
  <c r="J4960" i="10"/>
  <c r="J4959" i="10"/>
  <c r="J4958" i="10"/>
  <c r="J4957" i="10"/>
  <c r="J4956" i="10"/>
  <c r="J4955" i="10"/>
  <c r="J4954" i="10"/>
  <c r="J4953" i="10"/>
  <c r="J4952" i="10"/>
  <c r="J4951" i="10"/>
  <c r="J4950" i="10"/>
  <c r="J4949" i="10"/>
  <c r="J4948" i="10"/>
  <c r="J4947" i="10"/>
  <c r="J4946" i="10"/>
  <c r="J4945" i="10"/>
  <c r="J4944" i="10"/>
  <c r="J4943" i="10"/>
  <c r="J4942" i="10"/>
  <c r="J4941" i="10"/>
  <c r="J4940" i="10"/>
  <c r="J4939" i="10"/>
  <c r="J4938" i="10"/>
  <c r="J4937" i="10"/>
  <c r="J4936" i="10"/>
  <c r="J4935" i="10"/>
  <c r="J4934" i="10"/>
  <c r="J4933" i="10"/>
  <c r="J4932" i="10"/>
  <c r="J4931" i="10"/>
  <c r="J4930" i="10"/>
  <c r="J4929" i="10"/>
  <c r="J4928" i="10"/>
  <c r="J4927" i="10"/>
  <c r="J4926" i="10"/>
  <c r="J4925" i="10"/>
  <c r="J4924" i="10"/>
  <c r="J4923" i="10"/>
  <c r="J4922" i="10"/>
  <c r="J4921" i="10"/>
  <c r="J4920" i="10"/>
  <c r="J4919" i="10"/>
  <c r="J4918" i="10"/>
  <c r="J4917" i="10"/>
  <c r="J4916" i="10"/>
  <c r="J4915" i="10"/>
  <c r="J4914" i="10"/>
  <c r="J4913" i="10"/>
  <c r="J4912" i="10"/>
  <c r="J4911" i="10"/>
  <c r="J4910" i="10"/>
  <c r="J4909" i="10"/>
  <c r="J4908" i="10"/>
  <c r="J4907" i="10"/>
  <c r="J4906" i="10"/>
  <c r="J4905" i="10"/>
  <c r="J4904" i="10"/>
  <c r="J4903" i="10"/>
  <c r="J4902" i="10"/>
  <c r="J4901" i="10"/>
  <c r="J4900" i="10"/>
  <c r="J4899" i="10"/>
  <c r="J4898" i="10"/>
  <c r="J4897" i="10"/>
  <c r="J4896" i="10"/>
  <c r="J4895" i="10"/>
  <c r="J4894" i="10"/>
  <c r="J4893" i="10"/>
  <c r="J4892" i="10"/>
  <c r="J4891" i="10"/>
  <c r="J4890" i="10"/>
  <c r="J4889" i="10"/>
  <c r="J4888" i="10"/>
  <c r="J4887" i="10"/>
  <c r="J4886" i="10"/>
  <c r="J4885" i="10"/>
  <c r="J4884" i="10"/>
  <c r="J4883" i="10"/>
  <c r="J4882" i="10"/>
  <c r="J4881" i="10"/>
  <c r="J4880" i="10"/>
  <c r="J4879" i="10"/>
  <c r="J4878" i="10"/>
  <c r="J4877" i="10"/>
  <c r="J4876" i="10"/>
  <c r="J4875" i="10"/>
  <c r="J4874" i="10"/>
  <c r="J4873" i="10"/>
  <c r="J4872" i="10"/>
  <c r="J4871" i="10"/>
  <c r="J4870" i="10"/>
  <c r="J4869" i="10"/>
  <c r="J4868" i="10"/>
  <c r="J4867" i="10"/>
  <c r="J4866" i="10"/>
  <c r="J4865" i="10"/>
  <c r="J4864" i="10"/>
  <c r="J4863" i="10"/>
  <c r="J4862" i="10"/>
  <c r="J4861" i="10"/>
  <c r="J4860" i="10"/>
  <c r="J4859" i="10"/>
  <c r="J4858" i="10"/>
  <c r="J4857" i="10"/>
  <c r="J4856" i="10"/>
  <c r="J4855" i="10"/>
  <c r="J4854" i="10"/>
  <c r="J4853" i="10"/>
  <c r="J4852" i="10"/>
  <c r="J4851" i="10"/>
  <c r="J4850" i="10"/>
  <c r="J4849" i="10"/>
  <c r="J4848" i="10"/>
  <c r="J4847" i="10"/>
  <c r="J4846" i="10"/>
  <c r="J4845" i="10"/>
  <c r="J4844" i="10"/>
  <c r="J4843" i="10"/>
  <c r="J4842" i="10"/>
  <c r="J4841" i="10"/>
  <c r="J4840" i="10"/>
  <c r="J4839" i="10"/>
  <c r="J4838" i="10"/>
  <c r="J4837" i="10"/>
  <c r="J4836" i="10"/>
  <c r="J4835" i="10"/>
  <c r="J4834" i="10"/>
  <c r="J4833" i="10"/>
  <c r="J4832" i="10"/>
  <c r="J4831" i="10"/>
  <c r="J4830" i="10"/>
  <c r="J4829" i="10"/>
  <c r="J4828" i="10"/>
  <c r="J4827" i="10"/>
  <c r="J4826" i="10"/>
  <c r="J4825" i="10"/>
  <c r="J4824" i="10"/>
  <c r="J4823" i="10"/>
  <c r="J4822" i="10"/>
  <c r="J4821" i="10"/>
  <c r="J4820" i="10"/>
  <c r="J4819" i="10"/>
  <c r="J4818" i="10"/>
  <c r="J4817" i="10"/>
  <c r="J4816" i="10"/>
  <c r="J4815" i="10"/>
  <c r="J4814" i="10"/>
  <c r="J4813" i="10"/>
  <c r="J4812" i="10"/>
  <c r="J4811" i="10"/>
  <c r="J4810" i="10"/>
  <c r="J4809" i="10"/>
  <c r="J4808" i="10"/>
  <c r="J4807" i="10"/>
  <c r="J4806" i="10"/>
  <c r="J4805" i="10"/>
  <c r="J4804" i="10"/>
  <c r="J4803" i="10"/>
  <c r="J4802" i="10"/>
  <c r="J4801" i="10"/>
  <c r="J4800" i="10"/>
  <c r="J4799" i="10"/>
  <c r="J4798" i="10"/>
  <c r="J4797" i="10"/>
  <c r="J4796" i="10"/>
  <c r="J4795" i="10"/>
  <c r="J4794" i="10"/>
  <c r="J4793" i="10"/>
  <c r="J4792" i="10"/>
  <c r="J4791" i="10"/>
  <c r="J4790" i="10"/>
  <c r="J4789" i="10"/>
  <c r="J4788" i="10"/>
  <c r="J4787" i="10"/>
  <c r="J4786" i="10"/>
  <c r="J4785" i="10"/>
  <c r="J4784" i="10"/>
  <c r="J4783" i="10"/>
  <c r="J4782" i="10"/>
  <c r="J4781" i="10"/>
  <c r="J4780" i="10"/>
  <c r="J4779" i="10"/>
  <c r="J4778" i="10"/>
  <c r="J4777" i="10"/>
  <c r="J4776" i="10"/>
  <c r="J4775" i="10"/>
  <c r="J4774" i="10"/>
  <c r="J4773" i="10"/>
  <c r="J4772" i="10"/>
  <c r="J4771" i="10"/>
  <c r="J4770" i="10"/>
  <c r="J4769" i="10"/>
  <c r="J4768" i="10"/>
  <c r="J4767" i="10"/>
  <c r="J4766" i="10"/>
  <c r="J4765" i="10"/>
  <c r="J4764" i="10"/>
  <c r="J4763" i="10"/>
  <c r="J4762" i="10"/>
  <c r="J4761" i="10"/>
  <c r="J4760" i="10"/>
  <c r="J4759" i="10"/>
  <c r="J4758" i="10"/>
  <c r="J4757" i="10"/>
  <c r="J4756" i="10"/>
  <c r="J4755" i="10"/>
  <c r="J4754" i="10"/>
  <c r="J4753" i="10"/>
  <c r="J4752" i="10"/>
  <c r="J4751" i="10"/>
  <c r="J4750" i="10"/>
  <c r="J4749" i="10"/>
  <c r="J4748" i="10"/>
  <c r="J4747" i="10"/>
  <c r="J4746" i="10"/>
  <c r="J4745" i="10"/>
  <c r="J4744" i="10"/>
  <c r="J4743" i="10"/>
  <c r="J4742" i="10"/>
  <c r="J4741" i="10"/>
  <c r="J4740" i="10"/>
  <c r="J4739" i="10"/>
  <c r="J4738" i="10"/>
  <c r="J4737" i="10"/>
  <c r="J4736" i="10"/>
  <c r="J4735" i="10"/>
  <c r="J4734" i="10"/>
  <c r="J4733" i="10"/>
  <c r="J4732" i="10"/>
  <c r="J4731" i="10"/>
  <c r="J4730" i="10"/>
  <c r="J4729" i="10"/>
  <c r="J4728" i="10"/>
  <c r="J4727" i="10"/>
  <c r="J4726" i="10"/>
  <c r="J4725" i="10"/>
  <c r="J4724" i="10"/>
  <c r="J4723" i="10"/>
  <c r="J4722" i="10"/>
  <c r="J4721" i="10"/>
  <c r="J4720" i="10"/>
  <c r="J4719" i="10"/>
  <c r="J4718" i="10"/>
  <c r="J4717" i="10"/>
  <c r="J4716" i="10"/>
  <c r="J4715" i="10"/>
  <c r="J4714" i="10"/>
  <c r="J4713" i="10"/>
  <c r="J4712" i="10"/>
  <c r="J4711" i="10"/>
  <c r="J4710" i="10"/>
  <c r="J4709" i="10"/>
  <c r="J4708" i="10"/>
  <c r="J4707" i="10"/>
  <c r="J4706" i="10"/>
  <c r="J4705" i="10"/>
  <c r="J4704" i="10"/>
  <c r="J4703" i="10"/>
  <c r="J4702" i="10"/>
  <c r="J4701" i="10"/>
  <c r="J4700" i="10"/>
  <c r="J4699" i="10"/>
  <c r="J4698" i="10"/>
  <c r="J4697" i="10"/>
  <c r="J4696" i="10"/>
  <c r="J4695" i="10"/>
  <c r="J4694" i="10"/>
  <c r="J4693" i="10"/>
  <c r="J4692" i="10"/>
  <c r="J4691" i="10"/>
  <c r="J4690" i="10"/>
  <c r="J4689" i="10"/>
  <c r="J4688" i="10"/>
  <c r="J4687" i="10"/>
  <c r="J4686" i="10"/>
  <c r="J4685" i="10"/>
  <c r="J4684" i="10"/>
  <c r="J4683" i="10"/>
  <c r="J4682" i="10"/>
  <c r="J4681" i="10"/>
  <c r="J4680" i="10"/>
  <c r="J4679" i="10"/>
  <c r="J4678" i="10"/>
  <c r="J4677" i="10"/>
  <c r="J4676" i="10"/>
  <c r="J4675" i="10"/>
  <c r="J4674" i="10"/>
  <c r="J4673" i="10"/>
  <c r="J4672" i="10"/>
  <c r="J4671" i="10"/>
  <c r="J4670" i="10"/>
  <c r="J4669" i="10"/>
  <c r="J4668" i="10"/>
  <c r="J4667" i="10"/>
  <c r="J4666" i="10"/>
  <c r="J4665" i="10"/>
  <c r="J4664" i="10"/>
  <c r="J4663" i="10"/>
  <c r="J4662" i="10"/>
  <c r="J4661" i="10"/>
  <c r="J4660" i="10"/>
  <c r="J4659" i="10"/>
  <c r="J4658" i="10"/>
  <c r="J4657" i="10"/>
  <c r="J4656" i="10"/>
  <c r="J4655" i="10"/>
  <c r="J4654" i="10"/>
  <c r="J4653" i="10"/>
  <c r="J4652" i="10"/>
  <c r="J4651" i="10"/>
  <c r="J4650" i="10"/>
  <c r="J4649" i="10"/>
  <c r="J4648" i="10"/>
  <c r="J4647" i="10"/>
  <c r="J4646" i="10"/>
  <c r="J4645" i="10"/>
  <c r="J4644" i="10"/>
  <c r="J4643" i="10"/>
  <c r="J4642" i="10"/>
  <c r="J4641" i="10"/>
  <c r="J4640" i="10"/>
  <c r="J4639" i="10"/>
  <c r="J4638" i="10"/>
  <c r="J4637" i="10"/>
  <c r="J4636" i="10"/>
  <c r="J4635" i="10"/>
  <c r="J4634" i="10"/>
  <c r="J4633" i="10"/>
  <c r="J4632" i="10"/>
  <c r="J4631" i="10"/>
  <c r="J4630" i="10"/>
  <c r="J4629" i="10"/>
  <c r="J4628" i="10"/>
  <c r="J4627" i="10"/>
  <c r="J4626" i="10"/>
  <c r="J4625" i="10"/>
  <c r="J4624" i="10"/>
  <c r="J4623" i="10"/>
  <c r="J4622" i="10"/>
  <c r="J4621" i="10"/>
  <c r="J4620" i="10"/>
  <c r="J4619" i="10"/>
  <c r="J4618" i="10"/>
  <c r="J4617" i="10"/>
  <c r="J4616" i="10"/>
  <c r="J4615" i="10"/>
  <c r="J4614" i="10"/>
  <c r="J4613" i="10"/>
  <c r="J4612" i="10"/>
  <c r="J4611" i="10"/>
  <c r="J4610" i="10"/>
  <c r="J4609" i="10"/>
  <c r="J4608" i="10"/>
  <c r="J4607" i="10"/>
  <c r="J4606" i="10"/>
  <c r="J4605" i="10"/>
  <c r="J4604" i="10"/>
  <c r="J4603" i="10"/>
  <c r="J4602" i="10"/>
  <c r="J4601" i="10"/>
  <c r="J4600" i="10"/>
  <c r="J4599" i="10"/>
  <c r="J4598" i="10"/>
  <c r="J4597" i="10"/>
  <c r="J4596" i="10"/>
  <c r="J4595" i="10"/>
  <c r="J4594" i="10"/>
  <c r="J4593" i="10"/>
  <c r="J4592" i="10"/>
  <c r="J4591" i="10"/>
  <c r="J4590" i="10"/>
  <c r="J4589" i="10"/>
  <c r="J4588" i="10"/>
  <c r="J4587" i="10"/>
  <c r="J4586" i="10"/>
  <c r="J4585" i="10"/>
  <c r="J4584" i="10"/>
  <c r="J4583" i="10"/>
  <c r="J4582" i="10"/>
  <c r="J4581" i="10"/>
  <c r="J4580" i="10"/>
  <c r="J4579" i="10"/>
  <c r="J4578" i="10"/>
  <c r="J4577" i="10"/>
  <c r="J4576" i="10"/>
  <c r="J4575" i="10"/>
  <c r="J4574" i="10"/>
  <c r="J4573" i="10"/>
  <c r="J4572" i="10"/>
  <c r="J4571" i="10"/>
  <c r="J4570" i="10"/>
  <c r="J4569" i="10"/>
  <c r="J4568" i="10"/>
  <c r="J4567" i="10"/>
  <c r="J4566" i="10"/>
  <c r="J4565" i="10"/>
  <c r="J4564" i="10"/>
  <c r="J4563" i="10"/>
  <c r="J4562" i="10"/>
  <c r="J4561" i="10"/>
  <c r="J4560" i="10"/>
  <c r="J4559" i="10"/>
  <c r="J4558" i="10"/>
  <c r="J4557" i="10"/>
  <c r="J4556" i="10"/>
  <c r="J4555" i="10"/>
  <c r="J4554" i="10"/>
  <c r="J4553" i="10"/>
  <c r="J4552" i="10"/>
  <c r="J4551" i="10"/>
  <c r="J4550" i="10"/>
  <c r="J4549" i="10"/>
  <c r="J4548" i="10"/>
  <c r="J4547" i="10"/>
  <c r="J4546" i="10"/>
  <c r="J4545" i="10"/>
  <c r="J4544" i="10"/>
  <c r="J4543" i="10"/>
  <c r="J4542" i="10"/>
  <c r="J4541" i="10"/>
  <c r="J4540" i="10"/>
  <c r="J4539" i="10"/>
  <c r="J4538" i="10"/>
  <c r="J4537" i="10"/>
  <c r="J4536" i="10"/>
  <c r="J4535" i="10"/>
  <c r="J4534" i="10"/>
  <c r="J4533" i="10"/>
  <c r="J4532" i="10"/>
  <c r="J4531" i="10"/>
  <c r="J4530" i="10"/>
  <c r="J4529" i="10"/>
  <c r="J4528" i="10"/>
  <c r="J4527" i="10"/>
  <c r="J4526" i="10"/>
  <c r="J4525" i="10"/>
  <c r="J4524" i="10"/>
  <c r="J4523" i="10"/>
  <c r="J4522" i="10"/>
  <c r="J4521" i="10"/>
  <c r="J4520" i="10"/>
  <c r="J4519" i="10"/>
  <c r="J4518" i="10"/>
  <c r="J4517" i="10"/>
  <c r="J4516" i="10"/>
  <c r="J4515" i="10"/>
  <c r="J4514" i="10"/>
  <c r="J4513" i="10"/>
  <c r="J4512" i="10"/>
  <c r="J4511" i="10"/>
  <c r="J4510" i="10"/>
  <c r="J4509" i="10"/>
  <c r="J4508" i="10"/>
  <c r="J4507" i="10"/>
  <c r="J4506" i="10"/>
  <c r="J4505" i="10"/>
  <c r="J4504" i="10"/>
  <c r="J4503" i="10"/>
  <c r="J4502" i="10"/>
  <c r="J4501" i="10"/>
  <c r="J4500" i="10"/>
  <c r="J4499" i="10"/>
  <c r="J4498" i="10"/>
  <c r="J4497" i="10"/>
  <c r="J4496" i="10"/>
  <c r="J4495" i="10"/>
  <c r="J4494" i="10"/>
  <c r="J4493" i="10"/>
  <c r="J4492" i="10"/>
  <c r="J4491" i="10"/>
  <c r="J4490" i="10"/>
  <c r="J4489" i="10"/>
  <c r="J4488" i="10"/>
  <c r="J4487" i="10"/>
  <c r="J4486" i="10"/>
  <c r="J4485" i="10"/>
  <c r="J4484" i="10"/>
  <c r="J4483" i="10"/>
  <c r="J4482" i="10"/>
  <c r="J4481" i="10"/>
  <c r="J4480" i="10"/>
  <c r="J4479" i="10"/>
  <c r="J4478" i="10"/>
  <c r="J4477" i="10"/>
  <c r="J4476" i="10"/>
  <c r="J4475" i="10"/>
  <c r="J4474" i="10"/>
  <c r="J4473" i="10"/>
  <c r="J4472" i="10"/>
  <c r="J4471" i="10"/>
  <c r="J4470" i="10"/>
  <c r="J4469" i="10"/>
  <c r="J4468" i="10"/>
  <c r="J4467" i="10"/>
  <c r="J4466" i="10"/>
  <c r="J4465" i="10"/>
  <c r="J4464" i="10"/>
  <c r="J4463" i="10"/>
  <c r="J4462" i="10"/>
  <c r="J4461" i="10"/>
  <c r="J4460" i="10"/>
  <c r="J4459" i="10"/>
  <c r="J4458" i="10"/>
  <c r="J4457" i="10"/>
  <c r="J4456" i="10"/>
  <c r="J4455" i="10"/>
  <c r="J4454" i="10"/>
  <c r="J4453" i="10"/>
  <c r="J4452" i="10"/>
  <c r="J4451" i="10"/>
  <c r="J4450" i="10"/>
  <c r="J4449" i="10"/>
  <c r="J4448" i="10"/>
  <c r="J4447" i="10"/>
  <c r="J4446" i="10"/>
  <c r="J4445" i="10"/>
  <c r="J4444" i="10"/>
  <c r="J4443" i="10"/>
  <c r="J4442" i="10"/>
  <c r="J4441" i="10"/>
  <c r="J4440" i="10"/>
  <c r="J4439" i="10"/>
  <c r="J4438" i="10"/>
  <c r="J4437" i="10"/>
  <c r="J4436" i="10"/>
  <c r="J4435" i="10"/>
  <c r="J4434" i="10"/>
  <c r="J4433" i="10"/>
  <c r="J4432" i="10"/>
  <c r="J4431" i="10"/>
  <c r="J4430" i="10"/>
  <c r="J4429" i="10"/>
  <c r="J4428" i="10"/>
  <c r="J4427" i="10"/>
  <c r="J4426" i="10"/>
  <c r="J4425" i="10"/>
  <c r="J4424" i="10"/>
  <c r="J4423" i="10"/>
  <c r="J4422" i="10"/>
  <c r="J4421" i="10"/>
  <c r="J4420" i="10"/>
  <c r="J4419" i="10"/>
  <c r="J4418" i="10"/>
  <c r="J4417" i="10"/>
  <c r="J4416" i="10"/>
  <c r="J4415" i="10"/>
  <c r="J4414" i="10"/>
  <c r="J4413" i="10"/>
  <c r="J4412" i="10"/>
  <c r="J4411" i="10"/>
  <c r="J4410" i="10"/>
  <c r="J4409" i="10"/>
  <c r="J4408" i="10"/>
  <c r="J4407" i="10"/>
  <c r="J4406" i="10"/>
  <c r="J4405" i="10"/>
  <c r="J4404" i="10"/>
  <c r="J4403" i="10"/>
  <c r="J4402" i="10"/>
  <c r="J4401" i="10"/>
  <c r="J4400" i="10"/>
  <c r="J4399" i="10"/>
  <c r="J4398" i="10"/>
  <c r="J4397" i="10"/>
  <c r="J4396" i="10"/>
  <c r="J4395" i="10"/>
  <c r="J4394" i="10"/>
  <c r="J4393" i="10"/>
  <c r="J4392" i="10"/>
  <c r="J4391" i="10"/>
  <c r="J4390" i="10"/>
  <c r="J4389" i="10"/>
  <c r="J4388" i="10"/>
  <c r="J4387" i="10"/>
  <c r="J4386" i="10"/>
  <c r="J4385" i="10"/>
  <c r="J4384" i="10"/>
  <c r="J4383" i="10"/>
  <c r="J4382" i="10"/>
  <c r="J4381" i="10"/>
  <c r="J4380" i="10"/>
  <c r="J4379" i="10"/>
  <c r="J4378" i="10"/>
  <c r="J4377" i="10"/>
  <c r="J4376" i="10"/>
  <c r="J4375" i="10"/>
  <c r="J4374" i="10"/>
  <c r="J4373" i="10"/>
  <c r="J4372" i="10"/>
  <c r="J4371" i="10"/>
  <c r="J4370" i="10"/>
  <c r="J4369" i="10"/>
  <c r="J4368" i="10"/>
  <c r="J4367" i="10"/>
  <c r="J4366" i="10"/>
  <c r="J4365" i="10"/>
  <c r="J4364" i="10"/>
  <c r="J4363" i="10"/>
  <c r="J4362" i="10"/>
  <c r="J4361" i="10"/>
  <c r="J4360" i="10"/>
  <c r="J4359" i="10"/>
  <c r="J4358" i="10"/>
  <c r="J4357" i="10"/>
  <c r="J4356" i="10"/>
  <c r="J4355" i="10"/>
  <c r="J4354" i="10"/>
  <c r="J4353" i="10"/>
  <c r="J4352" i="10"/>
  <c r="J4351" i="10"/>
  <c r="J4350" i="10"/>
  <c r="J4349" i="10"/>
  <c r="J4348" i="10"/>
  <c r="J4347" i="10"/>
  <c r="J4346" i="10"/>
  <c r="J4345" i="10"/>
  <c r="J4344" i="10"/>
  <c r="J4343" i="10"/>
  <c r="J4342" i="10"/>
  <c r="J4341" i="10"/>
  <c r="J4340" i="10"/>
  <c r="J4339" i="10"/>
  <c r="J4338" i="10"/>
  <c r="J4337" i="10"/>
  <c r="J4336" i="10"/>
  <c r="J4335" i="10"/>
  <c r="J4334" i="10"/>
  <c r="J4333" i="10"/>
  <c r="J4332" i="10"/>
  <c r="J4331" i="10"/>
  <c r="J4330" i="10"/>
  <c r="J4329" i="10"/>
  <c r="J4328" i="10"/>
  <c r="J4327" i="10"/>
  <c r="J4326" i="10"/>
  <c r="J4325" i="10"/>
  <c r="J4324" i="10"/>
  <c r="J4323" i="10"/>
  <c r="J4322" i="10"/>
  <c r="J4321" i="10"/>
  <c r="J4320" i="10"/>
  <c r="J4319" i="10"/>
  <c r="J4318" i="10"/>
  <c r="J4317" i="10"/>
  <c r="J4316" i="10"/>
  <c r="J4315" i="10"/>
  <c r="J4314" i="10"/>
  <c r="J4313" i="10"/>
  <c r="J4312" i="10"/>
  <c r="J4311" i="10"/>
  <c r="J4310" i="10"/>
  <c r="J4309" i="10"/>
  <c r="J4308" i="10"/>
  <c r="J4307" i="10"/>
  <c r="J4306" i="10"/>
  <c r="J4305" i="10"/>
  <c r="J4304" i="10"/>
  <c r="J4303" i="10"/>
  <c r="J4302" i="10"/>
  <c r="J4301" i="10"/>
  <c r="J4300" i="10"/>
  <c r="J4299" i="10"/>
  <c r="J4298" i="10"/>
  <c r="J4297" i="10"/>
  <c r="J4296" i="10"/>
  <c r="J4295" i="10"/>
  <c r="J4294" i="10"/>
  <c r="J4293" i="10"/>
  <c r="J4292" i="10"/>
  <c r="J4291" i="10"/>
  <c r="J4290" i="10"/>
  <c r="J4289" i="10"/>
  <c r="J4288" i="10"/>
  <c r="J4287" i="10"/>
  <c r="J4286" i="10"/>
  <c r="J4285" i="10"/>
  <c r="J4284" i="10"/>
  <c r="J4283" i="10"/>
  <c r="J4282" i="10"/>
  <c r="J4281" i="10"/>
  <c r="J4280" i="10"/>
  <c r="J4279" i="10"/>
  <c r="J4278" i="10"/>
  <c r="J4277" i="10"/>
  <c r="J4276" i="10"/>
  <c r="J4275" i="10"/>
  <c r="J4274" i="10"/>
  <c r="J4273" i="10"/>
  <c r="J4272" i="10"/>
  <c r="J4271" i="10"/>
  <c r="J4270" i="10"/>
  <c r="J4269" i="10"/>
  <c r="J4268" i="10"/>
  <c r="J4267" i="10"/>
  <c r="J4266" i="10"/>
  <c r="J4265" i="10"/>
  <c r="J4264" i="10"/>
  <c r="J4263" i="10"/>
  <c r="J4262" i="10"/>
  <c r="J4261" i="10"/>
  <c r="J4260" i="10"/>
  <c r="J4259" i="10"/>
  <c r="J4258" i="10"/>
  <c r="J4257" i="10"/>
  <c r="J4256" i="10"/>
  <c r="J4255" i="10"/>
  <c r="J4254" i="10"/>
  <c r="J4253" i="10"/>
  <c r="J4252" i="10"/>
  <c r="J4251" i="10"/>
  <c r="J4250" i="10"/>
  <c r="J4249" i="10"/>
  <c r="J4248" i="10"/>
  <c r="J4247" i="10"/>
  <c r="J4246" i="10"/>
  <c r="J4245" i="10"/>
  <c r="J4244" i="10"/>
  <c r="J4243" i="10"/>
  <c r="J4242" i="10"/>
  <c r="J4241" i="10"/>
  <c r="J4240" i="10"/>
  <c r="J4239" i="10"/>
  <c r="J4238" i="10"/>
  <c r="J4237" i="10"/>
  <c r="J4236" i="10"/>
  <c r="J4235" i="10"/>
  <c r="J4234" i="10"/>
  <c r="J4233" i="10"/>
  <c r="J4232" i="10"/>
  <c r="J4231" i="10"/>
  <c r="J4230" i="10"/>
  <c r="J4229" i="10"/>
  <c r="J4228" i="10"/>
  <c r="J4227" i="10"/>
  <c r="J4226" i="10"/>
  <c r="J4225" i="10"/>
  <c r="J4224" i="10"/>
  <c r="J4223" i="10"/>
  <c r="J4222" i="10"/>
  <c r="J4221" i="10"/>
  <c r="J4220" i="10"/>
  <c r="J4219" i="10"/>
  <c r="J4218" i="10"/>
  <c r="J4217" i="10"/>
  <c r="J4216" i="10"/>
  <c r="J4215" i="10"/>
  <c r="J4214" i="10"/>
  <c r="J4213" i="10"/>
  <c r="J4212" i="10"/>
  <c r="J4211" i="10"/>
  <c r="J4210" i="10"/>
  <c r="J4209" i="10"/>
  <c r="J4208" i="10"/>
  <c r="J4207" i="10"/>
  <c r="J4206" i="10"/>
  <c r="J4205" i="10"/>
  <c r="J4204" i="10"/>
  <c r="J4203" i="10"/>
  <c r="J4202" i="10"/>
  <c r="J4201" i="10"/>
  <c r="J4200" i="10"/>
  <c r="J4199" i="10"/>
  <c r="J4198" i="10"/>
  <c r="J4197" i="10"/>
  <c r="J4196" i="10"/>
  <c r="J4195" i="10"/>
  <c r="J4194" i="10"/>
  <c r="J4193" i="10"/>
  <c r="J4192" i="10"/>
  <c r="J4191" i="10"/>
  <c r="J4190" i="10"/>
  <c r="J4189" i="10"/>
  <c r="J4188" i="10"/>
  <c r="J4187" i="10"/>
  <c r="J4186" i="10"/>
  <c r="J4185" i="10"/>
  <c r="J4184" i="10"/>
  <c r="J4183" i="10"/>
  <c r="J4182" i="10"/>
  <c r="J4181" i="10"/>
  <c r="J4180" i="10"/>
  <c r="J4179" i="10"/>
  <c r="J4178" i="10"/>
  <c r="J4177" i="10"/>
  <c r="J4176" i="10"/>
  <c r="J4175" i="10"/>
  <c r="J4174" i="10"/>
  <c r="J4173" i="10"/>
  <c r="J4172" i="10"/>
  <c r="J4171" i="10"/>
  <c r="J4170" i="10"/>
  <c r="J4169" i="10"/>
  <c r="J4168" i="10"/>
  <c r="J4167" i="10"/>
  <c r="J4166" i="10"/>
  <c r="J4165" i="10"/>
  <c r="J4164" i="10"/>
  <c r="J4163" i="10"/>
  <c r="J4162" i="10"/>
  <c r="J4161" i="10"/>
  <c r="J4160" i="10"/>
  <c r="J4159" i="10"/>
  <c r="J4158" i="10"/>
  <c r="J4157" i="10"/>
  <c r="J4156" i="10"/>
  <c r="J4155" i="10"/>
  <c r="J4154" i="10"/>
  <c r="J4153" i="10"/>
  <c r="J4152" i="10"/>
  <c r="J4151" i="10"/>
  <c r="J4150" i="10"/>
  <c r="J4149" i="10"/>
  <c r="J4148" i="10"/>
  <c r="J4147" i="10"/>
  <c r="J4146" i="10"/>
  <c r="J4145" i="10"/>
  <c r="J4144" i="10"/>
  <c r="J4143" i="10"/>
  <c r="J4142" i="10"/>
  <c r="J4141" i="10"/>
  <c r="J4140" i="10"/>
  <c r="J4139" i="10"/>
  <c r="J4138" i="10"/>
  <c r="J4137" i="10"/>
  <c r="J4136" i="10"/>
  <c r="J4135" i="10"/>
  <c r="J4134" i="10"/>
  <c r="J4133" i="10"/>
  <c r="J4132" i="10"/>
  <c r="J4131" i="10"/>
  <c r="J4130" i="10"/>
  <c r="J4129" i="10"/>
  <c r="J4128" i="10"/>
  <c r="J4127" i="10"/>
  <c r="J4126" i="10"/>
  <c r="J4125" i="10"/>
  <c r="J4124" i="10"/>
  <c r="J4123" i="10"/>
  <c r="J4122" i="10"/>
  <c r="J4121" i="10"/>
  <c r="J4120" i="10"/>
  <c r="J4119" i="10"/>
  <c r="J4118" i="10"/>
  <c r="J4117" i="10"/>
  <c r="J4116" i="10"/>
  <c r="J4115" i="10"/>
  <c r="J4114" i="10"/>
  <c r="J4113" i="10"/>
  <c r="J4112" i="10"/>
  <c r="J4111" i="10"/>
  <c r="J4110" i="10"/>
  <c r="J4109" i="10"/>
  <c r="J4108" i="10"/>
  <c r="J4107" i="10"/>
  <c r="J4106" i="10"/>
  <c r="J4105" i="10"/>
  <c r="J4104" i="10"/>
  <c r="J4103" i="10"/>
  <c r="J4102" i="10"/>
  <c r="J4101" i="10"/>
  <c r="J4100" i="10"/>
  <c r="J4099" i="10"/>
  <c r="J4098" i="10"/>
  <c r="J4097" i="10"/>
  <c r="J4096" i="10"/>
  <c r="J4095" i="10"/>
  <c r="J4094" i="10"/>
  <c r="J4093" i="10"/>
  <c r="J4092" i="10"/>
  <c r="J4091" i="10"/>
  <c r="J4090" i="10"/>
  <c r="J4089" i="10"/>
  <c r="J4088" i="10"/>
  <c r="J4087" i="10"/>
  <c r="J4086" i="10"/>
  <c r="J4085" i="10"/>
  <c r="J4084" i="10"/>
  <c r="J4083" i="10"/>
  <c r="J4082" i="10"/>
  <c r="J4081" i="10"/>
  <c r="J4080" i="10"/>
  <c r="J4079" i="10"/>
  <c r="J4078" i="10"/>
  <c r="J4077" i="10"/>
  <c r="J4076" i="10"/>
  <c r="J4075" i="10"/>
  <c r="J4074" i="10"/>
  <c r="J4073" i="10"/>
  <c r="J4072" i="10"/>
  <c r="J4071" i="10"/>
  <c r="J4070" i="10"/>
  <c r="J4069" i="10"/>
  <c r="J4068" i="10"/>
  <c r="J4067" i="10"/>
  <c r="J4066" i="10"/>
  <c r="J4065" i="10"/>
  <c r="J4064" i="10"/>
  <c r="J4063" i="10"/>
  <c r="J4062" i="10"/>
  <c r="J4061" i="10"/>
  <c r="J4060" i="10"/>
  <c r="J4059" i="10"/>
  <c r="J4058" i="10"/>
  <c r="J4057" i="10"/>
  <c r="J4056" i="10"/>
  <c r="J4055" i="10"/>
  <c r="J4054" i="10"/>
  <c r="J4053" i="10"/>
  <c r="J4052" i="10"/>
  <c r="J4051" i="10"/>
  <c r="J4050" i="10"/>
  <c r="J4049" i="10"/>
  <c r="J4048" i="10"/>
  <c r="J4047" i="10"/>
  <c r="J4046" i="10"/>
  <c r="J4045" i="10"/>
  <c r="J4044" i="10"/>
  <c r="J4043" i="10"/>
  <c r="J4042" i="10"/>
  <c r="J4041" i="10"/>
  <c r="J4040" i="10"/>
  <c r="J4039" i="10"/>
  <c r="J4038" i="10"/>
  <c r="J4037" i="10"/>
  <c r="J4036" i="10"/>
  <c r="J4035" i="10"/>
  <c r="J4034" i="10"/>
  <c r="J4033" i="10"/>
  <c r="J4032" i="10"/>
  <c r="J4031" i="10"/>
  <c r="J4030" i="10"/>
  <c r="J4029" i="10"/>
  <c r="J4028" i="10"/>
  <c r="J4027" i="10"/>
  <c r="J4026" i="10"/>
  <c r="J4025" i="10"/>
  <c r="J4024" i="10"/>
  <c r="J4023" i="10"/>
  <c r="J4022" i="10"/>
  <c r="J4021" i="10"/>
  <c r="J4020" i="10"/>
  <c r="J4019" i="10"/>
  <c r="J4018" i="10"/>
  <c r="J4017" i="10"/>
  <c r="J4016" i="10"/>
  <c r="J4015" i="10"/>
  <c r="J4014" i="10"/>
  <c r="J4013" i="10"/>
  <c r="J4012" i="10"/>
  <c r="J4011" i="10"/>
  <c r="J4010" i="10"/>
  <c r="J4009" i="10"/>
  <c r="J4008" i="10"/>
  <c r="J4007" i="10"/>
  <c r="J4006" i="10"/>
  <c r="J4005" i="10"/>
  <c r="J4004" i="10"/>
  <c r="J4003" i="10"/>
  <c r="J4002" i="10"/>
  <c r="J4001" i="10"/>
  <c r="J4000" i="10"/>
  <c r="J3999" i="10"/>
  <c r="J3998" i="10"/>
  <c r="J3997" i="10"/>
  <c r="J3996" i="10"/>
  <c r="J3995" i="10"/>
  <c r="J3994" i="10"/>
  <c r="J3993" i="10"/>
  <c r="J3992" i="10"/>
  <c r="J3991" i="10"/>
  <c r="J3990" i="10"/>
  <c r="J3989" i="10"/>
  <c r="J3988" i="10"/>
  <c r="J3987" i="10"/>
  <c r="J3986" i="10"/>
  <c r="J3985" i="10"/>
  <c r="J3984" i="10"/>
  <c r="J3983" i="10"/>
  <c r="J3982" i="10"/>
  <c r="J3981" i="10"/>
  <c r="J3980" i="10"/>
  <c r="J3979" i="10"/>
  <c r="J3978" i="10"/>
  <c r="J3977" i="10"/>
  <c r="J3976" i="10"/>
  <c r="J3975" i="10"/>
  <c r="J3974" i="10"/>
  <c r="J3973" i="10"/>
  <c r="J3972" i="10"/>
  <c r="J3971" i="10"/>
  <c r="J3970" i="10"/>
  <c r="J3969" i="10"/>
  <c r="J3968" i="10"/>
  <c r="J3967" i="10"/>
  <c r="J3966" i="10"/>
  <c r="J3965" i="10"/>
  <c r="J3964" i="10"/>
  <c r="J3963" i="10"/>
  <c r="J3962" i="10"/>
  <c r="J3961" i="10"/>
  <c r="J3960" i="10"/>
  <c r="J3959" i="10"/>
  <c r="J3958" i="10"/>
  <c r="J3957" i="10"/>
  <c r="J3956" i="10"/>
  <c r="J3955" i="10"/>
  <c r="J3954" i="10"/>
  <c r="J3953" i="10"/>
  <c r="J3952" i="10"/>
  <c r="J3951" i="10"/>
  <c r="J3950" i="10"/>
  <c r="J3949" i="10"/>
  <c r="J3948" i="10"/>
  <c r="J3947" i="10"/>
  <c r="J3946" i="10"/>
  <c r="J3945" i="10"/>
  <c r="J3944" i="10"/>
  <c r="J3943" i="10"/>
  <c r="J3942" i="10"/>
  <c r="J3941" i="10"/>
  <c r="J3940" i="10"/>
  <c r="J3939" i="10"/>
  <c r="J3938" i="10"/>
  <c r="J3937" i="10"/>
  <c r="J3936" i="10"/>
  <c r="J3935" i="10"/>
  <c r="J3934" i="10"/>
  <c r="J3933" i="10"/>
  <c r="J3932" i="10"/>
  <c r="J3931" i="10"/>
  <c r="J3930" i="10"/>
  <c r="J3929" i="10"/>
  <c r="J3928" i="10"/>
  <c r="J3927" i="10"/>
  <c r="J3926" i="10"/>
  <c r="J3925" i="10"/>
  <c r="J3924" i="10"/>
  <c r="J3923" i="10"/>
  <c r="J3922" i="10"/>
  <c r="J3921" i="10"/>
  <c r="J3920" i="10"/>
  <c r="J3919" i="10"/>
  <c r="J3918" i="10"/>
  <c r="J3917" i="10"/>
  <c r="J3916" i="10"/>
  <c r="J3915" i="10"/>
  <c r="J3914" i="10"/>
  <c r="J3913" i="10"/>
  <c r="J3912" i="10"/>
  <c r="J3911" i="10"/>
  <c r="J3910" i="10"/>
  <c r="J3909" i="10"/>
  <c r="J3908" i="10"/>
  <c r="J3907" i="10"/>
  <c r="J3906" i="10"/>
  <c r="J3905" i="10"/>
  <c r="J3904" i="10"/>
  <c r="J3903" i="10"/>
  <c r="J3902" i="10"/>
  <c r="J3901" i="10"/>
  <c r="J3900" i="10"/>
  <c r="J3899" i="10"/>
  <c r="J3898" i="10"/>
  <c r="J3897" i="10"/>
  <c r="J3896" i="10"/>
  <c r="J3895" i="10"/>
  <c r="J3894" i="10"/>
  <c r="J3893" i="10"/>
  <c r="J3892" i="10"/>
  <c r="J3891" i="10"/>
  <c r="J3890" i="10"/>
  <c r="J3889" i="10"/>
  <c r="J3888" i="10"/>
  <c r="J3887" i="10"/>
  <c r="J3886" i="10"/>
  <c r="J3885" i="10"/>
  <c r="J3884" i="10"/>
  <c r="J3883" i="10"/>
  <c r="J3882" i="10"/>
  <c r="J3881" i="10"/>
  <c r="J3880" i="10"/>
  <c r="J3879" i="10"/>
  <c r="J3878" i="10"/>
  <c r="J3877" i="10"/>
  <c r="J3876" i="10"/>
  <c r="J3875" i="10"/>
  <c r="J3874" i="10"/>
  <c r="J3873" i="10"/>
  <c r="J3872" i="10"/>
  <c r="J3871" i="10"/>
  <c r="J3870" i="10"/>
  <c r="J3869" i="10"/>
  <c r="J3868" i="10"/>
  <c r="J3867" i="10"/>
  <c r="J3866" i="10"/>
  <c r="J3865" i="10"/>
  <c r="J3864" i="10"/>
  <c r="J3863" i="10"/>
  <c r="J3862" i="10"/>
  <c r="J3861" i="10"/>
  <c r="J3860" i="10"/>
  <c r="J3859" i="10"/>
  <c r="J3858" i="10"/>
  <c r="J3857" i="10"/>
  <c r="J3856" i="10"/>
  <c r="J3855" i="10"/>
  <c r="J3854" i="10"/>
  <c r="J3853" i="10"/>
  <c r="J3852" i="10"/>
  <c r="J3851" i="10"/>
  <c r="J3850" i="10"/>
  <c r="J3849" i="10"/>
  <c r="J3848" i="10"/>
  <c r="J3847" i="10"/>
  <c r="J3846" i="10"/>
  <c r="J3845" i="10"/>
  <c r="J3844" i="10"/>
  <c r="J3843" i="10"/>
  <c r="J3842" i="10"/>
  <c r="J3841" i="10"/>
  <c r="J3840" i="10"/>
  <c r="J3839" i="10"/>
  <c r="J3838" i="10"/>
  <c r="J3837" i="10"/>
  <c r="J3836" i="10"/>
  <c r="J3835" i="10"/>
  <c r="J3834" i="10"/>
  <c r="J3833" i="10"/>
  <c r="J3832" i="10"/>
  <c r="J3831" i="10"/>
  <c r="J3830" i="10"/>
  <c r="J3829" i="10"/>
  <c r="J3828" i="10"/>
  <c r="J3827" i="10"/>
  <c r="J3826" i="10"/>
  <c r="J3825" i="10"/>
  <c r="J3824" i="10"/>
  <c r="J3823" i="10"/>
  <c r="J3822" i="10"/>
  <c r="J3821" i="10"/>
  <c r="J3820" i="10"/>
  <c r="J3819" i="10"/>
  <c r="J3818" i="10"/>
  <c r="J3817" i="10"/>
  <c r="J3816" i="10"/>
  <c r="J3815" i="10"/>
  <c r="J3814" i="10"/>
  <c r="J3813" i="10"/>
  <c r="J3812" i="10"/>
  <c r="J3811" i="10"/>
  <c r="J3810" i="10"/>
  <c r="J3809" i="10"/>
  <c r="J3808" i="10"/>
  <c r="J3807" i="10"/>
  <c r="J3806" i="10"/>
  <c r="J3805" i="10"/>
  <c r="J3804" i="10"/>
  <c r="J3803" i="10"/>
  <c r="J3802" i="10"/>
  <c r="J3801" i="10"/>
  <c r="J3800" i="10"/>
  <c r="J3799" i="10"/>
  <c r="J3798" i="10"/>
  <c r="J3797" i="10"/>
  <c r="J3796" i="10"/>
  <c r="J3795" i="10"/>
  <c r="J3794" i="10"/>
  <c r="J3793" i="10"/>
  <c r="J3792" i="10"/>
  <c r="J3791" i="10"/>
  <c r="J3790" i="10"/>
  <c r="J3789" i="10"/>
  <c r="J3788" i="10"/>
  <c r="J3787" i="10"/>
  <c r="J3786" i="10"/>
  <c r="J3785" i="10"/>
  <c r="J3784" i="10"/>
  <c r="J3783" i="10"/>
  <c r="J3782" i="10"/>
  <c r="J3781" i="10"/>
  <c r="J3780" i="10"/>
  <c r="J3779" i="10"/>
  <c r="J3778" i="10"/>
  <c r="J3777" i="10"/>
  <c r="J3776" i="10"/>
  <c r="J3775" i="10"/>
  <c r="J3774" i="10"/>
  <c r="J3773" i="10"/>
  <c r="J3772" i="10"/>
  <c r="J3771" i="10"/>
  <c r="J3770" i="10"/>
  <c r="J3769" i="10"/>
  <c r="J3768" i="10"/>
  <c r="J3767" i="10"/>
  <c r="J3766" i="10"/>
  <c r="J3765" i="10"/>
  <c r="J3764" i="10"/>
  <c r="J3763" i="10"/>
  <c r="J3762" i="10"/>
  <c r="J3761" i="10"/>
  <c r="J3760" i="10"/>
  <c r="J3759" i="10"/>
  <c r="J3758" i="10"/>
  <c r="J3757" i="10"/>
  <c r="J3756" i="10"/>
  <c r="J3755" i="10"/>
  <c r="J3754" i="10"/>
  <c r="J3753" i="10"/>
  <c r="J3752" i="10"/>
  <c r="J3751" i="10"/>
  <c r="J3750" i="10"/>
  <c r="J3749" i="10"/>
  <c r="J3748" i="10"/>
  <c r="J3747" i="10"/>
  <c r="J3746" i="10"/>
  <c r="J3745" i="10"/>
  <c r="J3744" i="10"/>
  <c r="J3743" i="10"/>
  <c r="J3742" i="10"/>
  <c r="J3741" i="10"/>
  <c r="J3740" i="10"/>
  <c r="J3739" i="10"/>
  <c r="J3738" i="10"/>
  <c r="J3737" i="10"/>
  <c r="J3736" i="10"/>
  <c r="J3735" i="10"/>
  <c r="J3734" i="10"/>
  <c r="J3733" i="10"/>
  <c r="J3732" i="10"/>
  <c r="J3731" i="10"/>
  <c r="J3730" i="10"/>
  <c r="J3729" i="10"/>
  <c r="J3728" i="10"/>
  <c r="J3727" i="10"/>
  <c r="J3726" i="10"/>
  <c r="J3725" i="10"/>
  <c r="J3724" i="10"/>
  <c r="J3723" i="10"/>
  <c r="J3722" i="10"/>
  <c r="J3721" i="10"/>
  <c r="J3720" i="10"/>
  <c r="J3719" i="10"/>
  <c r="J3718" i="10"/>
  <c r="J3717" i="10"/>
  <c r="J3716" i="10"/>
  <c r="J3715" i="10"/>
  <c r="J3714" i="10"/>
  <c r="J3713" i="10"/>
  <c r="J3712" i="10"/>
  <c r="J3711" i="10"/>
  <c r="J3710" i="10"/>
  <c r="J3709" i="10"/>
  <c r="J3708" i="10"/>
  <c r="J3707" i="10"/>
  <c r="J3706" i="10"/>
  <c r="J3705" i="10"/>
  <c r="J3704" i="10"/>
  <c r="J3703" i="10"/>
  <c r="J3702" i="10"/>
  <c r="J3701" i="10"/>
  <c r="J3700" i="10"/>
  <c r="J3699" i="10"/>
  <c r="J3698" i="10"/>
  <c r="J3697" i="10"/>
  <c r="J3696" i="10"/>
  <c r="J3695" i="10"/>
  <c r="J3694" i="10"/>
  <c r="J3693" i="10"/>
  <c r="J3692" i="10"/>
  <c r="J3691" i="10"/>
  <c r="J3690" i="10"/>
  <c r="J3689" i="10"/>
  <c r="J3688" i="10"/>
  <c r="J3687" i="10"/>
  <c r="J3686" i="10"/>
  <c r="J3685" i="10"/>
  <c r="J3684" i="10"/>
  <c r="J3683" i="10"/>
  <c r="J3682" i="10"/>
  <c r="J3681" i="10"/>
  <c r="J3680" i="10"/>
  <c r="J3679" i="10"/>
  <c r="J3678" i="10"/>
  <c r="J3677" i="10"/>
  <c r="J3676" i="10"/>
  <c r="J3675" i="10"/>
  <c r="J3674" i="10"/>
  <c r="J3673" i="10"/>
  <c r="J3672" i="10"/>
  <c r="J3671" i="10"/>
  <c r="J3670" i="10"/>
  <c r="J3669" i="10"/>
  <c r="J3668" i="10"/>
  <c r="J3667" i="10"/>
  <c r="J3666" i="10"/>
  <c r="J3665" i="10"/>
  <c r="J3664" i="10"/>
  <c r="J3663" i="10"/>
  <c r="J3662" i="10"/>
  <c r="J3661" i="10"/>
  <c r="J3660" i="10"/>
  <c r="J3659" i="10"/>
  <c r="J3658" i="10"/>
  <c r="J3657" i="10"/>
  <c r="J3656" i="10"/>
  <c r="J3655" i="10"/>
  <c r="J3654" i="10"/>
  <c r="J3653" i="10"/>
  <c r="J3652" i="10"/>
  <c r="J3651" i="10"/>
  <c r="J3650" i="10"/>
  <c r="J3649" i="10"/>
  <c r="J3648" i="10"/>
  <c r="J3647" i="10"/>
  <c r="J3646" i="10"/>
  <c r="J3645" i="10"/>
  <c r="J3644" i="10"/>
  <c r="J3643" i="10"/>
  <c r="J3642" i="10"/>
  <c r="J3641" i="10"/>
  <c r="J3640" i="10"/>
  <c r="J3639" i="10"/>
  <c r="J3638" i="10"/>
  <c r="J3637" i="10"/>
  <c r="J3636" i="10"/>
  <c r="J3635" i="10"/>
  <c r="J3634" i="10"/>
  <c r="J3633" i="10"/>
  <c r="J3632" i="10"/>
  <c r="J3631" i="10"/>
  <c r="J3630" i="10"/>
  <c r="J3629" i="10"/>
  <c r="J3628" i="10"/>
  <c r="J3627" i="10"/>
  <c r="J3626" i="10"/>
  <c r="J3625" i="10"/>
  <c r="J3624" i="10"/>
  <c r="J3623" i="10"/>
  <c r="J3622" i="10"/>
  <c r="J3621" i="10"/>
  <c r="J3620" i="10"/>
  <c r="J3619" i="10"/>
  <c r="J3618" i="10"/>
  <c r="J3617" i="10"/>
  <c r="J3616" i="10"/>
  <c r="J3615" i="10"/>
  <c r="J3614" i="10"/>
  <c r="J3613" i="10"/>
  <c r="J3612" i="10"/>
  <c r="J3611" i="10"/>
  <c r="J3610" i="10"/>
  <c r="J3609" i="10"/>
  <c r="J3608" i="10"/>
  <c r="J3607" i="10"/>
  <c r="J3606" i="10"/>
  <c r="J3605" i="10"/>
  <c r="J3604" i="10"/>
  <c r="J3603" i="10"/>
  <c r="J3602" i="10"/>
  <c r="J3601" i="10"/>
  <c r="J3600" i="10"/>
  <c r="J3599" i="10"/>
  <c r="J3598" i="10"/>
  <c r="J3597" i="10"/>
  <c r="J3596" i="10"/>
  <c r="J3595" i="10"/>
  <c r="J3594" i="10"/>
  <c r="J3593" i="10"/>
  <c r="J3592" i="10"/>
  <c r="J3591" i="10"/>
  <c r="J3590" i="10"/>
  <c r="J3589" i="10"/>
  <c r="J3588" i="10"/>
  <c r="J3587" i="10"/>
  <c r="J3586" i="10"/>
  <c r="J3585" i="10"/>
  <c r="J3584" i="10"/>
  <c r="J3583" i="10"/>
  <c r="J3582" i="10"/>
  <c r="J3581" i="10"/>
  <c r="J3580" i="10"/>
  <c r="J3579" i="10"/>
  <c r="J3578" i="10"/>
  <c r="J3577" i="10"/>
  <c r="J3576" i="10"/>
  <c r="J3575" i="10"/>
  <c r="J3574" i="10"/>
  <c r="J3573" i="10"/>
  <c r="J3572" i="10"/>
  <c r="J3571" i="10"/>
  <c r="J3570" i="10"/>
  <c r="J3569" i="10"/>
  <c r="J3568" i="10"/>
  <c r="J3567" i="10"/>
  <c r="J3566" i="10"/>
  <c r="J3565" i="10"/>
  <c r="J3564" i="10"/>
  <c r="J3563" i="10"/>
  <c r="J3562" i="10"/>
  <c r="J3561" i="10"/>
  <c r="J3560" i="10"/>
  <c r="J3559" i="10"/>
  <c r="J3558" i="10"/>
  <c r="J3557" i="10"/>
  <c r="J3556" i="10"/>
  <c r="J3555" i="10"/>
  <c r="J3554" i="10"/>
  <c r="J3553" i="10"/>
  <c r="J3552" i="10"/>
  <c r="J3551" i="10"/>
  <c r="J3550" i="10"/>
  <c r="J3549" i="10"/>
  <c r="J3548" i="10"/>
  <c r="J3547" i="10"/>
  <c r="J3546" i="10"/>
  <c r="J3545" i="10"/>
  <c r="J3544" i="10"/>
  <c r="J3543" i="10"/>
  <c r="J3542" i="10"/>
  <c r="J3541" i="10"/>
  <c r="J3540" i="10"/>
  <c r="J3539" i="10"/>
  <c r="J3538" i="10"/>
  <c r="J3537" i="10"/>
  <c r="J3536" i="10"/>
  <c r="J3535" i="10"/>
  <c r="J3534" i="10"/>
  <c r="J3533" i="10"/>
  <c r="J3532" i="10"/>
  <c r="J3531" i="10"/>
  <c r="J3530" i="10"/>
  <c r="J3529" i="10"/>
  <c r="J3528" i="10"/>
  <c r="J3527" i="10"/>
  <c r="J3526" i="10"/>
  <c r="J3525" i="10"/>
  <c r="J3524" i="10"/>
  <c r="J3523" i="10"/>
  <c r="J3522" i="10"/>
  <c r="J3521" i="10"/>
  <c r="J3520" i="10"/>
  <c r="J3519" i="10"/>
  <c r="J3518" i="10"/>
  <c r="J3517" i="10"/>
  <c r="J3516" i="10"/>
  <c r="J3515" i="10"/>
  <c r="J3514" i="10"/>
  <c r="J3513" i="10"/>
  <c r="J3512" i="10"/>
  <c r="J3511" i="10"/>
  <c r="J3510" i="10"/>
  <c r="J3509" i="10"/>
  <c r="J3508" i="10"/>
  <c r="J3507" i="10"/>
  <c r="J3506" i="10"/>
  <c r="J3505" i="10"/>
  <c r="J3504" i="10"/>
  <c r="J3503" i="10"/>
  <c r="J3502" i="10"/>
  <c r="J3501" i="10"/>
  <c r="J3500" i="10"/>
  <c r="J3499" i="10"/>
  <c r="J3498" i="10"/>
  <c r="J3497" i="10"/>
  <c r="J3496" i="10"/>
  <c r="J3495" i="10"/>
  <c r="J3494" i="10"/>
  <c r="J3493" i="10"/>
  <c r="J3492" i="10"/>
  <c r="J3491" i="10"/>
  <c r="J3490" i="10"/>
  <c r="J3489" i="10"/>
  <c r="J3488" i="10"/>
  <c r="J3487" i="10"/>
  <c r="J3486" i="10"/>
  <c r="J3485" i="10"/>
  <c r="J3484" i="10"/>
  <c r="J3483" i="10"/>
  <c r="J3482" i="10"/>
  <c r="J3481" i="10"/>
  <c r="J3480" i="10"/>
  <c r="J3479" i="10"/>
  <c r="J3478" i="10"/>
  <c r="J3477" i="10"/>
  <c r="J3476" i="10"/>
  <c r="J3475" i="10"/>
  <c r="J3474" i="10"/>
  <c r="J3473" i="10"/>
  <c r="J3472" i="10"/>
  <c r="J3471" i="10"/>
  <c r="J3470" i="10"/>
  <c r="J3469" i="10"/>
  <c r="J3468" i="10"/>
  <c r="J3467" i="10"/>
  <c r="J3466" i="10"/>
  <c r="J3465" i="10"/>
  <c r="J3464" i="10"/>
  <c r="J3463" i="10"/>
  <c r="J3462" i="10"/>
  <c r="J3461" i="10"/>
  <c r="J3460" i="10"/>
  <c r="J3459" i="10"/>
  <c r="J3458" i="10"/>
  <c r="J3457" i="10"/>
  <c r="J3456" i="10"/>
  <c r="J3455" i="10"/>
  <c r="J3454" i="10"/>
  <c r="J3453" i="10"/>
  <c r="J3452" i="10"/>
  <c r="J3451" i="10"/>
  <c r="J3450" i="10"/>
  <c r="J3449" i="10"/>
  <c r="J3448" i="10"/>
  <c r="J3447" i="10"/>
  <c r="J3446" i="10"/>
  <c r="J3445" i="10"/>
  <c r="J3444" i="10"/>
  <c r="J3443" i="10"/>
  <c r="J3442" i="10"/>
  <c r="J3441" i="10"/>
  <c r="J3440" i="10"/>
  <c r="J3439" i="10"/>
  <c r="J3438" i="10"/>
  <c r="J3437" i="10"/>
  <c r="J3436" i="10"/>
  <c r="J3435" i="10"/>
  <c r="J3434" i="10"/>
  <c r="J3433" i="10"/>
  <c r="J3432" i="10"/>
  <c r="J3431" i="10"/>
  <c r="J3430" i="10"/>
  <c r="J3429" i="10"/>
  <c r="J3428" i="10"/>
  <c r="J3427" i="10"/>
  <c r="J3426" i="10"/>
  <c r="J3425" i="10"/>
  <c r="J3424" i="10"/>
  <c r="J3423" i="10"/>
  <c r="J3422" i="10"/>
  <c r="J3421" i="10"/>
  <c r="J3420" i="10"/>
  <c r="J3419" i="10"/>
  <c r="J3418" i="10"/>
  <c r="J3417" i="10"/>
  <c r="J3416" i="10"/>
  <c r="J3415" i="10"/>
  <c r="J3414" i="10"/>
  <c r="J3413" i="10"/>
  <c r="J3412" i="10"/>
  <c r="J3411" i="10"/>
  <c r="J3410" i="10"/>
  <c r="J3409" i="10"/>
  <c r="J3408" i="10"/>
  <c r="J3407" i="10"/>
  <c r="J3406" i="10"/>
  <c r="J3405" i="10"/>
  <c r="J3404" i="10"/>
  <c r="J3403" i="10"/>
  <c r="J3402" i="10"/>
  <c r="J3401" i="10"/>
  <c r="J3400" i="10"/>
  <c r="J3399" i="10"/>
  <c r="J3398" i="10"/>
  <c r="J3397" i="10"/>
  <c r="J3396" i="10"/>
  <c r="J3395" i="10"/>
  <c r="J3394" i="10"/>
  <c r="J3393" i="10"/>
  <c r="J3392" i="10"/>
  <c r="J3391" i="10"/>
  <c r="J3390" i="10"/>
  <c r="J3389" i="10"/>
  <c r="J3388" i="10"/>
  <c r="J3387" i="10"/>
  <c r="J3386" i="10"/>
  <c r="J3385" i="10"/>
  <c r="J3384" i="10"/>
  <c r="J3383" i="10"/>
  <c r="J3382" i="10"/>
  <c r="J3381" i="10"/>
  <c r="J3380" i="10"/>
  <c r="J3379" i="10"/>
  <c r="J3378" i="10"/>
  <c r="J3377" i="10"/>
  <c r="J3376" i="10"/>
  <c r="J3375" i="10"/>
  <c r="J3374" i="10"/>
  <c r="J3373" i="10"/>
  <c r="J3372" i="10"/>
  <c r="J3371" i="10"/>
  <c r="J3370" i="10"/>
  <c r="J3369" i="10"/>
  <c r="J3368" i="10"/>
  <c r="J3367" i="10"/>
  <c r="J3366" i="10"/>
  <c r="J3365" i="10"/>
  <c r="J3364" i="10"/>
  <c r="J3363" i="10"/>
  <c r="J3362" i="10"/>
  <c r="J3361" i="10"/>
  <c r="J3360" i="10"/>
  <c r="J3359" i="10"/>
  <c r="J3358" i="10"/>
  <c r="J3357" i="10"/>
  <c r="J3356" i="10"/>
  <c r="J3355" i="10"/>
  <c r="J3354" i="10"/>
  <c r="J3353" i="10"/>
  <c r="J3352" i="10"/>
  <c r="J3351" i="10"/>
  <c r="J3350" i="10"/>
  <c r="J3349" i="10"/>
  <c r="J3348" i="10"/>
  <c r="J3347" i="10"/>
  <c r="J3346" i="10"/>
  <c r="J3345" i="10"/>
  <c r="J3344" i="10"/>
  <c r="J3343" i="10"/>
  <c r="J3342" i="10"/>
  <c r="J3341" i="10"/>
  <c r="J3340" i="10"/>
  <c r="J3339" i="10"/>
  <c r="J3338" i="10"/>
  <c r="J3337" i="10"/>
  <c r="J3336" i="10"/>
  <c r="J3335" i="10"/>
  <c r="J3334" i="10"/>
  <c r="J3333" i="10"/>
  <c r="J3332" i="10"/>
  <c r="J3331" i="10"/>
  <c r="J3330" i="10"/>
  <c r="J3329" i="10"/>
  <c r="J3328" i="10"/>
  <c r="J3327" i="10"/>
  <c r="J3326" i="10"/>
  <c r="J3325" i="10"/>
  <c r="J3324" i="10"/>
  <c r="J3323" i="10"/>
  <c r="J3322" i="10"/>
  <c r="J3321" i="10"/>
  <c r="J3320" i="10"/>
  <c r="J3319" i="10"/>
  <c r="J3318" i="10"/>
  <c r="J3317" i="10"/>
  <c r="J3316" i="10"/>
  <c r="J3315" i="10"/>
  <c r="J3314" i="10"/>
  <c r="J3313" i="10"/>
  <c r="J3312" i="10"/>
  <c r="J3311" i="10"/>
  <c r="J3310" i="10"/>
  <c r="J3309" i="10"/>
  <c r="J3308" i="10"/>
  <c r="J3307" i="10"/>
  <c r="J3306" i="10"/>
  <c r="J3305" i="10"/>
  <c r="J3304" i="10"/>
  <c r="J3303" i="10"/>
  <c r="J3302" i="10"/>
  <c r="J3301" i="10"/>
  <c r="J3300" i="10"/>
  <c r="J3299" i="10"/>
  <c r="J3298" i="10"/>
  <c r="J3297" i="10"/>
  <c r="J3296" i="10"/>
  <c r="J3295" i="10"/>
  <c r="J3294" i="10"/>
  <c r="J3293" i="10"/>
  <c r="J3292" i="10"/>
  <c r="J3291" i="10"/>
  <c r="J3290" i="10"/>
  <c r="J3289" i="10"/>
  <c r="J3288" i="10"/>
  <c r="J3287" i="10"/>
  <c r="J3286" i="10"/>
  <c r="J3285" i="10"/>
  <c r="J3284" i="10"/>
  <c r="J3283" i="10"/>
  <c r="J3282" i="10"/>
  <c r="J3281" i="10"/>
  <c r="J3280" i="10"/>
  <c r="J3279" i="10"/>
  <c r="J3278" i="10"/>
  <c r="J3277" i="10"/>
  <c r="J3276" i="10"/>
  <c r="J3275" i="10"/>
  <c r="J3274" i="10"/>
  <c r="J3273" i="10"/>
  <c r="J3272" i="10"/>
  <c r="J3271" i="10"/>
  <c r="J3270" i="10"/>
  <c r="J3269" i="10"/>
  <c r="J3268" i="10"/>
  <c r="J3267" i="10"/>
  <c r="J3266" i="10"/>
  <c r="J3265" i="10"/>
  <c r="J3264" i="10"/>
  <c r="J3263" i="10"/>
  <c r="J3262" i="10"/>
  <c r="J3261" i="10"/>
  <c r="J3260" i="10"/>
  <c r="J3259" i="10"/>
  <c r="J3258" i="10"/>
  <c r="J3257" i="10"/>
  <c r="J3256" i="10"/>
  <c r="J3255" i="10"/>
  <c r="J3254" i="10"/>
  <c r="J3253" i="10"/>
  <c r="J3252" i="10"/>
  <c r="J3251" i="10"/>
  <c r="J3250" i="10"/>
  <c r="J3249" i="10"/>
  <c r="J3248" i="10"/>
  <c r="J3247" i="10"/>
  <c r="J3246" i="10"/>
  <c r="J3245" i="10"/>
  <c r="J3244" i="10"/>
  <c r="J3243" i="10"/>
  <c r="J3242" i="10"/>
  <c r="J3241" i="10"/>
  <c r="J3240" i="10"/>
  <c r="J3239" i="10"/>
  <c r="J3238" i="10"/>
  <c r="J3237" i="10"/>
  <c r="J3236" i="10"/>
  <c r="J3235" i="10"/>
  <c r="J3234" i="10"/>
  <c r="J3233" i="10"/>
  <c r="J3232" i="10"/>
  <c r="J3231" i="10"/>
  <c r="J3230" i="10"/>
  <c r="J3229" i="10"/>
  <c r="J3228" i="10"/>
  <c r="J3227" i="10"/>
  <c r="J3226" i="10"/>
  <c r="J3225" i="10"/>
  <c r="J3224" i="10"/>
  <c r="J3223" i="10"/>
  <c r="J3222" i="10"/>
  <c r="J3221" i="10"/>
  <c r="J3220" i="10"/>
  <c r="J3219" i="10"/>
  <c r="J3218" i="10"/>
  <c r="J3217" i="10"/>
  <c r="J3216" i="10"/>
  <c r="J3215" i="10"/>
  <c r="J3214" i="10"/>
  <c r="J3213" i="10"/>
  <c r="J3212" i="10"/>
  <c r="J3211" i="10"/>
  <c r="J3210" i="10"/>
  <c r="J3209" i="10"/>
  <c r="J3208" i="10"/>
  <c r="J3207" i="10"/>
  <c r="J3206" i="10"/>
  <c r="J3205" i="10"/>
  <c r="J3204" i="10"/>
  <c r="J3203" i="10"/>
  <c r="J3202" i="10"/>
  <c r="J3201" i="10"/>
  <c r="J3200" i="10"/>
  <c r="J3199" i="10"/>
  <c r="J3198" i="10"/>
  <c r="J3197" i="10"/>
  <c r="J3196" i="10"/>
  <c r="J3195" i="10"/>
  <c r="J3194" i="10"/>
  <c r="J3193" i="10"/>
  <c r="J3192" i="10"/>
  <c r="J3191" i="10"/>
  <c r="J3190" i="10"/>
  <c r="J3189" i="10"/>
  <c r="J3188" i="10"/>
  <c r="J3187" i="10"/>
  <c r="J3186" i="10"/>
  <c r="J3185" i="10"/>
  <c r="J3184" i="10"/>
  <c r="J3183" i="10"/>
  <c r="J3182" i="10"/>
  <c r="J3181" i="10"/>
  <c r="J3180" i="10"/>
  <c r="J3179" i="10"/>
  <c r="J3178" i="10"/>
  <c r="J3177" i="10"/>
  <c r="J3176" i="10"/>
  <c r="J3175" i="10"/>
  <c r="J3174" i="10"/>
  <c r="J3173" i="10"/>
  <c r="J3172" i="10"/>
  <c r="J3171" i="10"/>
  <c r="J3170" i="10"/>
  <c r="J3169" i="10"/>
  <c r="J3168" i="10"/>
  <c r="J3167" i="10"/>
  <c r="J3166" i="10"/>
  <c r="J3165" i="10"/>
  <c r="J3164" i="10"/>
  <c r="J3163" i="10"/>
  <c r="J3162" i="10"/>
  <c r="J3161" i="10"/>
  <c r="J3160" i="10"/>
  <c r="J3159" i="10"/>
  <c r="J3158" i="10"/>
  <c r="J3157" i="10"/>
  <c r="J3156" i="10"/>
  <c r="J3155" i="10"/>
  <c r="J3154" i="10"/>
  <c r="J3153" i="10"/>
  <c r="J3152" i="10"/>
  <c r="J3151" i="10"/>
  <c r="J3150" i="10"/>
  <c r="J3149" i="10"/>
  <c r="J3148" i="10"/>
  <c r="J3147" i="10"/>
  <c r="J3146" i="10"/>
  <c r="J3145" i="10"/>
  <c r="J3144" i="10"/>
  <c r="J3143" i="10"/>
  <c r="J3142" i="10"/>
  <c r="J3141" i="10"/>
  <c r="J3140" i="10"/>
  <c r="J3139" i="10"/>
  <c r="J3138" i="10"/>
  <c r="J3137" i="10"/>
  <c r="J3136" i="10"/>
  <c r="J3135" i="10"/>
  <c r="J3134" i="10"/>
  <c r="J3133" i="10"/>
  <c r="J3132" i="10"/>
  <c r="J3131" i="10"/>
  <c r="J3130" i="10"/>
  <c r="J3129" i="10"/>
  <c r="J3128" i="10"/>
  <c r="J3127" i="10"/>
  <c r="J3126" i="10"/>
  <c r="J3125" i="10"/>
  <c r="J3124" i="10"/>
  <c r="J3123" i="10"/>
  <c r="J3122" i="10"/>
  <c r="J3121" i="10"/>
  <c r="J3120" i="10"/>
  <c r="J3119" i="10"/>
  <c r="J3118" i="10"/>
  <c r="J3117" i="10"/>
  <c r="J3116" i="10"/>
  <c r="J3115" i="10"/>
  <c r="J3114" i="10"/>
  <c r="J3113" i="10"/>
  <c r="J3112" i="10"/>
  <c r="J3111" i="10"/>
  <c r="J3110" i="10"/>
  <c r="J3109" i="10"/>
  <c r="J3108" i="10"/>
  <c r="J3107" i="10"/>
  <c r="J3106" i="10"/>
  <c r="J3105" i="10"/>
  <c r="J3104" i="10"/>
  <c r="J3103" i="10"/>
  <c r="J3102" i="10"/>
  <c r="J3101" i="10"/>
  <c r="J3100" i="10"/>
  <c r="J3099" i="10"/>
  <c r="J3098" i="10"/>
  <c r="J3097" i="10"/>
  <c r="J3096" i="10"/>
  <c r="J3095" i="10"/>
  <c r="J3094" i="10"/>
  <c r="J3093" i="10"/>
  <c r="J3092" i="10"/>
  <c r="J3091" i="10"/>
  <c r="J3090" i="10"/>
  <c r="J3089" i="10"/>
  <c r="J3088" i="10"/>
  <c r="J3087" i="10"/>
  <c r="J3086" i="10"/>
  <c r="J3085" i="10"/>
  <c r="J3084" i="10"/>
  <c r="J3083" i="10"/>
  <c r="J3082" i="10"/>
  <c r="J3081" i="10"/>
  <c r="J3080" i="10"/>
  <c r="J3079" i="10"/>
  <c r="J3078" i="10"/>
  <c r="J3077" i="10"/>
  <c r="J3076" i="10"/>
  <c r="J3075" i="10"/>
  <c r="J3074" i="10"/>
  <c r="J3073" i="10"/>
  <c r="J3072" i="10"/>
  <c r="J3071" i="10"/>
  <c r="J3070" i="10"/>
  <c r="J3069" i="10"/>
  <c r="J3068" i="10"/>
  <c r="J3067" i="10"/>
  <c r="J3066" i="10"/>
  <c r="J3065" i="10"/>
  <c r="J3064" i="10"/>
  <c r="J3063" i="10"/>
  <c r="J3062" i="10"/>
  <c r="J3061" i="10"/>
  <c r="J3060" i="10"/>
  <c r="J3059" i="10"/>
  <c r="J3058" i="10"/>
  <c r="J3057" i="10"/>
  <c r="J3056" i="10"/>
  <c r="J3055" i="10"/>
  <c r="J3054" i="10"/>
  <c r="J3053" i="10"/>
  <c r="J3052" i="10"/>
  <c r="J3051" i="10"/>
  <c r="J3050" i="10"/>
  <c r="J3049" i="10"/>
  <c r="J3048" i="10"/>
  <c r="J3047" i="10"/>
  <c r="J3046" i="10"/>
  <c r="J3045" i="10"/>
  <c r="J3044" i="10"/>
  <c r="J3043" i="10"/>
  <c r="J3042" i="10"/>
  <c r="J3041" i="10"/>
  <c r="J3040" i="10"/>
  <c r="J3039" i="10"/>
  <c r="J3038" i="10"/>
  <c r="J3037" i="10"/>
  <c r="J3036" i="10"/>
  <c r="J3035" i="10"/>
  <c r="J3034" i="10"/>
  <c r="J3033" i="10"/>
  <c r="J3032" i="10"/>
  <c r="J3031" i="10"/>
  <c r="J3030" i="10"/>
  <c r="J3029" i="10"/>
  <c r="J3028" i="10"/>
  <c r="J3027" i="10"/>
  <c r="J3026" i="10"/>
  <c r="J3025" i="10"/>
  <c r="J3024" i="10"/>
  <c r="J3023" i="10"/>
  <c r="J3022" i="10"/>
  <c r="J3021" i="10"/>
  <c r="J3020" i="10"/>
  <c r="J3019" i="10"/>
  <c r="J3018" i="10"/>
  <c r="J3017" i="10"/>
  <c r="J3016" i="10"/>
  <c r="J3015" i="10"/>
  <c r="J3014" i="10"/>
  <c r="J3013" i="10"/>
  <c r="J3012" i="10"/>
  <c r="J3011" i="10"/>
  <c r="J3010" i="10"/>
  <c r="J3009" i="10"/>
  <c r="J3008" i="10"/>
  <c r="J3007" i="10"/>
  <c r="J3006" i="10"/>
  <c r="J3005" i="10"/>
  <c r="J3004" i="10"/>
  <c r="J3003" i="10"/>
  <c r="J3002" i="10"/>
  <c r="J3001" i="10"/>
  <c r="J3000" i="10"/>
  <c r="J2999" i="10"/>
  <c r="J2998" i="10"/>
  <c r="J2997" i="10"/>
  <c r="J2996" i="10"/>
  <c r="J2995" i="10"/>
  <c r="J2994" i="10"/>
  <c r="J2993" i="10"/>
  <c r="J2992" i="10"/>
  <c r="J2991" i="10"/>
  <c r="J2990" i="10"/>
  <c r="J2989" i="10"/>
  <c r="J2988" i="10"/>
  <c r="J2987" i="10"/>
  <c r="J2986" i="10"/>
  <c r="J2985" i="10"/>
  <c r="J2984" i="10"/>
  <c r="J2983" i="10"/>
  <c r="J2982" i="10"/>
  <c r="J2981" i="10"/>
  <c r="J2980" i="10"/>
  <c r="J2979" i="10"/>
  <c r="J2978" i="10"/>
  <c r="J2977" i="10"/>
  <c r="J2976" i="10"/>
  <c r="J2975" i="10"/>
  <c r="J2974" i="10"/>
  <c r="J2973" i="10"/>
  <c r="J2972" i="10"/>
  <c r="J2971" i="10"/>
  <c r="J2970" i="10"/>
  <c r="J2969" i="10"/>
  <c r="J2968" i="10"/>
  <c r="J2967" i="10"/>
  <c r="J2966" i="10"/>
  <c r="J2965" i="10"/>
  <c r="J2964" i="10"/>
  <c r="J2963" i="10"/>
  <c r="J2962" i="10"/>
  <c r="J2961" i="10"/>
  <c r="J2960" i="10"/>
  <c r="J2959" i="10"/>
  <c r="J2958" i="10"/>
  <c r="J2957" i="10"/>
  <c r="J2956" i="10"/>
  <c r="J2955" i="10"/>
  <c r="J2954" i="10"/>
  <c r="J2953" i="10"/>
  <c r="J2952" i="10"/>
  <c r="J2951" i="10"/>
  <c r="J2950" i="10"/>
  <c r="J2949" i="10"/>
  <c r="J2948" i="10"/>
  <c r="J2947" i="10"/>
  <c r="J2946" i="10"/>
  <c r="J2945" i="10"/>
  <c r="J2944" i="10"/>
  <c r="J2943" i="10"/>
  <c r="J2942" i="10"/>
  <c r="J2941" i="10"/>
  <c r="J2940" i="10"/>
  <c r="J2939" i="10"/>
  <c r="J2938" i="10"/>
  <c r="J2937" i="10"/>
  <c r="J2936" i="10"/>
  <c r="J2935" i="10"/>
  <c r="J2934" i="10"/>
  <c r="J2933" i="10"/>
  <c r="J2932" i="10"/>
  <c r="J2931" i="10"/>
  <c r="J2930" i="10"/>
  <c r="J2929" i="10"/>
  <c r="J2928" i="10"/>
  <c r="J2927" i="10"/>
  <c r="J2926" i="10"/>
  <c r="J2925" i="10"/>
  <c r="J2924" i="10"/>
  <c r="J2923" i="10"/>
  <c r="J2922" i="10"/>
  <c r="J2921" i="10"/>
  <c r="J2920" i="10"/>
  <c r="J2919" i="10"/>
  <c r="J2918" i="10"/>
  <c r="J2917" i="10"/>
  <c r="J2916" i="10"/>
  <c r="J2915" i="10"/>
  <c r="J2914" i="10"/>
  <c r="J2913" i="10"/>
  <c r="J2912" i="10"/>
  <c r="J2911" i="10"/>
  <c r="J2910" i="10"/>
  <c r="J2909" i="10"/>
  <c r="J2908" i="10"/>
  <c r="J2907" i="10"/>
  <c r="J2906" i="10"/>
  <c r="J2905" i="10"/>
  <c r="J2904" i="10"/>
  <c r="J2903" i="10"/>
  <c r="J2902" i="10"/>
  <c r="J2901" i="10"/>
  <c r="J2900" i="10"/>
  <c r="J2899" i="10"/>
  <c r="J2898" i="10"/>
  <c r="J2897" i="10"/>
  <c r="J2896" i="10"/>
  <c r="J2895" i="10"/>
  <c r="J2894" i="10"/>
  <c r="J2893" i="10"/>
  <c r="J2892" i="10"/>
  <c r="J2891" i="10"/>
  <c r="J2890" i="10"/>
  <c r="J2889" i="10"/>
  <c r="J2888" i="10"/>
  <c r="J2887" i="10"/>
  <c r="J2886" i="10"/>
  <c r="J2885" i="10"/>
  <c r="J2884" i="10"/>
  <c r="J2883" i="10"/>
  <c r="J2882" i="10"/>
  <c r="J2881" i="10"/>
  <c r="J2880" i="10"/>
  <c r="J2879" i="10"/>
  <c r="J2878" i="10"/>
  <c r="J2877" i="10"/>
  <c r="J2876" i="10"/>
  <c r="J2875" i="10"/>
  <c r="J2874" i="10"/>
  <c r="J2873" i="10"/>
  <c r="J2872" i="10"/>
  <c r="J2871" i="10"/>
  <c r="J2870" i="10"/>
  <c r="J2869" i="10"/>
  <c r="J2868" i="10"/>
  <c r="J2867" i="10"/>
  <c r="J2866" i="10"/>
  <c r="J2865" i="10"/>
  <c r="J2864" i="10"/>
  <c r="J2863" i="10"/>
  <c r="J2862" i="10"/>
  <c r="J2861" i="10"/>
  <c r="J2860" i="10"/>
  <c r="J2859" i="10"/>
  <c r="J2858" i="10"/>
  <c r="J2857" i="10"/>
  <c r="J2856" i="10"/>
  <c r="J2855" i="10"/>
  <c r="J2854" i="10"/>
  <c r="J2853" i="10"/>
  <c r="J2852" i="10"/>
  <c r="J2851" i="10"/>
  <c r="J2850" i="10"/>
  <c r="J2849" i="10"/>
  <c r="J2848" i="10"/>
  <c r="J2847" i="10"/>
  <c r="J2846" i="10"/>
  <c r="J2845" i="10"/>
  <c r="J2844" i="10"/>
  <c r="J2843" i="10"/>
  <c r="J2842" i="10"/>
  <c r="J2841" i="10"/>
  <c r="J2840" i="10"/>
  <c r="J2839" i="10"/>
  <c r="J2838" i="10"/>
  <c r="J2837" i="10"/>
  <c r="J2836" i="10"/>
  <c r="J2835" i="10"/>
  <c r="J2834" i="10"/>
  <c r="J2833" i="10"/>
  <c r="J2832" i="10"/>
  <c r="J2831" i="10"/>
  <c r="J2830" i="10"/>
  <c r="J2829" i="10"/>
  <c r="J2828" i="10"/>
  <c r="J2827" i="10"/>
  <c r="J2826" i="10"/>
  <c r="J2825" i="10"/>
  <c r="J2824" i="10"/>
  <c r="J2823" i="10"/>
  <c r="J2822" i="10"/>
  <c r="J2821" i="10"/>
  <c r="J2820" i="10"/>
  <c r="J2819" i="10"/>
  <c r="J2818" i="10"/>
  <c r="J2817" i="10"/>
  <c r="J2816" i="10"/>
  <c r="J2815" i="10"/>
  <c r="J2814" i="10"/>
  <c r="J2813" i="10"/>
  <c r="J2812" i="10"/>
  <c r="J2811" i="10"/>
  <c r="J2810" i="10"/>
  <c r="J2809" i="10"/>
  <c r="J2808" i="10"/>
  <c r="J2807" i="10"/>
  <c r="J2806" i="10"/>
  <c r="J2805" i="10"/>
  <c r="J2804" i="10"/>
  <c r="J2803" i="10"/>
  <c r="J2802" i="10"/>
  <c r="J2801" i="10"/>
  <c r="J2800" i="10"/>
  <c r="J2799" i="10"/>
  <c r="J2798" i="10"/>
  <c r="J2797" i="10"/>
  <c r="J2796" i="10"/>
  <c r="J2795" i="10"/>
  <c r="J2794" i="10"/>
  <c r="J2793" i="10"/>
  <c r="J2792" i="10"/>
  <c r="J2791" i="10"/>
  <c r="J2790" i="10"/>
  <c r="J2789" i="10"/>
  <c r="J2788" i="10"/>
  <c r="J2787" i="10"/>
  <c r="J2786" i="10"/>
  <c r="J2785" i="10"/>
  <c r="J2784" i="10"/>
  <c r="J2783" i="10"/>
  <c r="J2782" i="10"/>
  <c r="J2781" i="10"/>
  <c r="J2780" i="10"/>
  <c r="J2779" i="10"/>
  <c r="J2778" i="10"/>
  <c r="J2777" i="10"/>
  <c r="J2776" i="10"/>
  <c r="J2775" i="10"/>
  <c r="J2774" i="10"/>
  <c r="J2773" i="10"/>
  <c r="J2772" i="10"/>
  <c r="J2771" i="10"/>
  <c r="J2770" i="10"/>
  <c r="J2769" i="10"/>
  <c r="J2768" i="10"/>
  <c r="J2767" i="10"/>
  <c r="J2766" i="10"/>
  <c r="J2765" i="10"/>
  <c r="J2764" i="10"/>
  <c r="J2763" i="10"/>
  <c r="J2762" i="10"/>
  <c r="J2761" i="10"/>
  <c r="J2760" i="10"/>
  <c r="J2759" i="10"/>
  <c r="J2758" i="10"/>
  <c r="J2757" i="10"/>
  <c r="J2756" i="10"/>
  <c r="J2755" i="10"/>
  <c r="J2754" i="10"/>
  <c r="J2753" i="10"/>
  <c r="J2752" i="10"/>
  <c r="J2751" i="10"/>
  <c r="J2750" i="10"/>
  <c r="J2749" i="10"/>
  <c r="J2748" i="10"/>
  <c r="J2747" i="10"/>
  <c r="J2746" i="10"/>
  <c r="J2745" i="10"/>
  <c r="J2744" i="10"/>
  <c r="J2743" i="10"/>
  <c r="J2742" i="10"/>
  <c r="J2741" i="10"/>
  <c r="J2740" i="10"/>
  <c r="J2739" i="10"/>
  <c r="J2738" i="10"/>
  <c r="J2737" i="10"/>
  <c r="J2736" i="10"/>
  <c r="J2735" i="10"/>
  <c r="J2734" i="10"/>
  <c r="J2733" i="10"/>
  <c r="J2732" i="10"/>
  <c r="J2731" i="10"/>
  <c r="J2730" i="10"/>
  <c r="J2729" i="10"/>
  <c r="J2728" i="10"/>
  <c r="J2727" i="10"/>
  <c r="J2726" i="10"/>
  <c r="J2725" i="10"/>
  <c r="J2724" i="10"/>
  <c r="J2723" i="10"/>
  <c r="J2722" i="10"/>
  <c r="J2721" i="10"/>
  <c r="J2720" i="10"/>
  <c r="J2719" i="10"/>
  <c r="J2718" i="10"/>
  <c r="J2717" i="10"/>
  <c r="J2716" i="10"/>
  <c r="J2715" i="10"/>
  <c r="J2714" i="10"/>
  <c r="J2713" i="10"/>
  <c r="J2712" i="10"/>
  <c r="J2711" i="10"/>
  <c r="J2710" i="10"/>
  <c r="J2709" i="10"/>
  <c r="J2708" i="10"/>
  <c r="J2707" i="10"/>
  <c r="J2706" i="10"/>
  <c r="J2705" i="10"/>
  <c r="J2704" i="10"/>
  <c r="J2703" i="10"/>
  <c r="J2702" i="10"/>
  <c r="J2701" i="10"/>
  <c r="J2700" i="10"/>
  <c r="J2699" i="10"/>
  <c r="J2698" i="10"/>
  <c r="J2697" i="10"/>
  <c r="J2696" i="10"/>
  <c r="J2695" i="10"/>
  <c r="J2694" i="10"/>
  <c r="J2693" i="10"/>
  <c r="J2692" i="10"/>
  <c r="J2691" i="10"/>
  <c r="J2690" i="10"/>
  <c r="J2689" i="10"/>
  <c r="J2688" i="10"/>
  <c r="J2687" i="10"/>
  <c r="J2686" i="10"/>
  <c r="J2685" i="10"/>
  <c r="J2684" i="10"/>
  <c r="J2683" i="10"/>
  <c r="J2682" i="10"/>
  <c r="J2681" i="10"/>
  <c r="J2680" i="10"/>
  <c r="J2679" i="10"/>
  <c r="J2678" i="10"/>
  <c r="J2677" i="10"/>
  <c r="J2676" i="10"/>
  <c r="J2675" i="10"/>
  <c r="J2674" i="10"/>
  <c r="J2673" i="10"/>
  <c r="J2672" i="10"/>
  <c r="J2671" i="10"/>
  <c r="J2670" i="10"/>
  <c r="J2669" i="10"/>
  <c r="J2668" i="10"/>
  <c r="J2667" i="10"/>
  <c r="J2666" i="10"/>
  <c r="J2665" i="10"/>
  <c r="J2664" i="10"/>
  <c r="J2663" i="10"/>
  <c r="J2662" i="10"/>
  <c r="J2661" i="10"/>
  <c r="J2660" i="10"/>
  <c r="J2659" i="10"/>
  <c r="J2658" i="10"/>
  <c r="J2657" i="10"/>
  <c r="J2656" i="10"/>
  <c r="J2655" i="10"/>
  <c r="J2654" i="10"/>
  <c r="J2653" i="10"/>
  <c r="J2652" i="10"/>
  <c r="J2651" i="10"/>
  <c r="J2650" i="10"/>
  <c r="J2649" i="10"/>
  <c r="J2648" i="10"/>
  <c r="J2647" i="10"/>
  <c r="J2646" i="10"/>
  <c r="J2645" i="10"/>
  <c r="J2644" i="10"/>
  <c r="J2643" i="10"/>
  <c r="J2642" i="10"/>
  <c r="J2641" i="10"/>
  <c r="J2640" i="10"/>
  <c r="J2639" i="10"/>
  <c r="J2638" i="10"/>
  <c r="J2637" i="10"/>
  <c r="J2636" i="10"/>
  <c r="J2635" i="10"/>
  <c r="J2634" i="10"/>
  <c r="J2633" i="10"/>
  <c r="J2632" i="10"/>
  <c r="J2631" i="10"/>
  <c r="J2630" i="10"/>
  <c r="J2629" i="10"/>
  <c r="J2628" i="10"/>
  <c r="J2627" i="10"/>
  <c r="J2626" i="10"/>
  <c r="J2625" i="10"/>
  <c r="J2624" i="10"/>
  <c r="J2623" i="10"/>
  <c r="J2622" i="10"/>
  <c r="J2621" i="10"/>
  <c r="J2620" i="10"/>
  <c r="J2619" i="10"/>
  <c r="J2618" i="10"/>
  <c r="J2617" i="10"/>
  <c r="J2616" i="10"/>
  <c r="J2615" i="10"/>
  <c r="J2614" i="10"/>
  <c r="J2613" i="10"/>
  <c r="J2612" i="10"/>
  <c r="J2611" i="10"/>
  <c r="J2610" i="10"/>
  <c r="J2609" i="10"/>
  <c r="J2608" i="10"/>
  <c r="J2607" i="10"/>
  <c r="J2606" i="10"/>
  <c r="J2605" i="10"/>
  <c r="J2604" i="10"/>
  <c r="J2603" i="10"/>
  <c r="J2602" i="10"/>
  <c r="J2601" i="10"/>
  <c r="J2600" i="10"/>
  <c r="J2599" i="10"/>
  <c r="J2598" i="10"/>
  <c r="J2597" i="10"/>
  <c r="J2596" i="10"/>
  <c r="J2595" i="10"/>
  <c r="J2594" i="10"/>
  <c r="J2593" i="10"/>
  <c r="J2592" i="10"/>
  <c r="J2591" i="10"/>
  <c r="J2590" i="10"/>
  <c r="J2589" i="10"/>
  <c r="J2588" i="10"/>
  <c r="J2587" i="10"/>
  <c r="J2586" i="10"/>
  <c r="J2585" i="10"/>
  <c r="J2584" i="10"/>
  <c r="J2583" i="10"/>
  <c r="J2582" i="10"/>
  <c r="J2581" i="10"/>
  <c r="J2580" i="10"/>
  <c r="J2579" i="10"/>
  <c r="J2578" i="10"/>
  <c r="J2577" i="10"/>
  <c r="J2576" i="10"/>
  <c r="J2575" i="10"/>
  <c r="J2574" i="10"/>
  <c r="J2573" i="10"/>
  <c r="J2572" i="10"/>
  <c r="J2571" i="10"/>
  <c r="J2570" i="10"/>
  <c r="J2569" i="10"/>
  <c r="J2568" i="10"/>
  <c r="J2567" i="10"/>
  <c r="J2566" i="10"/>
  <c r="J2565" i="10"/>
  <c r="J2564" i="10"/>
  <c r="J2563" i="10"/>
  <c r="J2562" i="10"/>
  <c r="J2561" i="10"/>
  <c r="J2560" i="10"/>
  <c r="J2559" i="10"/>
  <c r="J2558" i="10"/>
  <c r="J2557" i="10"/>
  <c r="J2556" i="10"/>
  <c r="J2555" i="10"/>
  <c r="J2554" i="10"/>
  <c r="J2553" i="10"/>
  <c r="J2552" i="10"/>
  <c r="J2551" i="10"/>
  <c r="J2550" i="10"/>
  <c r="J2549" i="10"/>
  <c r="J2548" i="10"/>
  <c r="J2547" i="10"/>
  <c r="J2546" i="10"/>
  <c r="J2545" i="10"/>
  <c r="J2544" i="10"/>
  <c r="J2543" i="10"/>
  <c r="J2542" i="10"/>
  <c r="J2541" i="10"/>
  <c r="J2540" i="10"/>
  <c r="J2539" i="10"/>
  <c r="J2538" i="10"/>
  <c r="J2537" i="10"/>
  <c r="J2536" i="10"/>
  <c r="J2535" i="10"/>
  <c r="J2534" i="10"/>
  <c r="J2533" i="10"/>
  <c r="J2532" i="10"/>
  <c r="J2531" i="10"/>
  <c r="J2530" i="10"/>
  <c r="J2529" i="10"/>
  <c r="J2528" i="10"/>
  <c r="J2527" i="10"/>
  <c r="J2526" i="10"/>
  <c r="J2525" i="10"/>
  <c r="J2524" i="10"/>
  <c r="J2523" i="10"/>
  <c r="J2522" i="10"/>
  <c r="J2521" i="10"/>
  <c r="J2520" i="10"/>
  <c r="J2519" i="10"/>
  <c r="J2518" i="10"/>
  <c r="J2517" i="10"/>
  <c r="J2516" i="10"/>
  <c r="J2515" i="10"/>
  <c r="J2514" i="10"/>
  <c r="J2513" i="10"/>
  <c r="J2512" i="10"/>
  <c r="J2511" i="10"/>
  <c r="J2510" i="10"/>
  <c r="J2509" i="10"/>
  <c r="J2508" i="10"/>
  <c r="J2507" i="10"/>
  <c r="J2506" i="10"/>
  <c r="J2505" i="10"/>
  <c r="J2504" i="10"/>
  <c r="J2503" i="10"/>
  <c r="J2502" i="10"/>
  <c r="J2501" i="10"/>
  <c r="J2500" i="10"/>
  <c r="J2499" i="10"/>
  <c r="J2498" i="10"/>
  <c r="J2497" i="10"/>
  <c r="J2496" i="10"/>
  <c r="J2495" i="10"/>
  <c r="J2494" i="10"/>
  <c r="J2493" i="10"/>
  <c r="J2492" i="10"/>
  <c r="J2491" i="10"/>
  <c r="J2490" i="10"/>
  <c r="J2489" i="10"/>
  <c r="J2488" i="10"/>
  <c r="J2487" i="10"/>
  <c r="J2486" i="10"/>
  <c r="J2485" i="10"/>
  <c r="J2484" i="10"/>
  <c r="J2483" i="10"/>
  <c r="J2482" i="10"/>
  <c r="J2481" i="10"/>
  <c r="J2480" i="10"/>
  <c r="J2479" i="10"/>
  <c r="J2478" i="10"/>
  <c r="J2477" i="10"/>
  <c r="J2476" i="10"/>
  <c r="J2475" i="10"/>
  <c r="J2474" i="10"/>
  <c r="J2473" i="10"/>
  <c r="J2472" i="10"/>
  <c r="J2471" i="10"/>
  <c r="J2470" i="10"/>
  <c r="J2469" i="10"/>
  <c r="J2468" i="10"/>
  <c r="J2467" i="10"/>
  <c r="J2466" i="10"/>
  <c r="J2465" i="10"/>
  <c r="J2464" i="10"/>
  <c r="J2463" i="10"/>
  <c r="J2462" i="10"/>
  <c r="J2461" i="10"/>
  <c r="J2460" i="10"/>
  <c r="J2459" i="10"/>
  <c r="J2458" i="10"/>
  <c r="J2457" i="10"/>
  <c r="J2456" i="10"/>
  <c r="J2455" i="10"/>
  <c r="J2454" i="10"/>
  <c r="J2453" i="10"/>
  <c r="J2452" i="10"/>
  <c r="J2451" i="10"/>
  <c r="J2450" i="10"/>
  <c r="J2449" i="10"/>
  <c r="J2448" i="10"/>
  <c r="J2447" i="10"/>
  <c r="J2446" i="10"/>
  <c r="J2445" i="10"/>
  <c r="J2444" i="10"/>
  <c r="J2443" i="10"/>
  <c r="J2442" i="10"/>
  <c r="J2441" i="10"/>
  <c r="J2440" i="10"/>
  <c r="J2439" i="10"/>
  <c r="J2438" i="10"/>
  <c r="J2437" i="10"/>
  <c r="J2436" i="10"/>
  <c r="J2435" i="10"/>
  <c r="J2434" i="10"/>
  <c r="J2433" i="10"/>
  <c r="J2432" i="10"/>
  <c r="J2431" i="10"/>
  <c r="J2430" i="10"/>
  <c r="J2429" i="10"/>
  <c r="J2428" i="10"/>
  <c r="J2427" i="10"/>
  <c r="J2426" i="10"/>
  <c r="J2425" i="10"/>
  <c r="J2424" i="10"/>
  <c r="J2423" i="10"/>
  <c r="J2422" i="10"/>
  <c r="J2421" i="10"/>
  <c r="J2420" i="10"/>
  <c r="J2419" i="10"/>
  <c r="J2418" i="10"/>
  <c r="J2417" i="10"/>
  <c r="J2416" i="10"/>
  <c r="J2415" i="10"/>
  <c r="J2414" i="10"/>
  <c r="J2413" i="10"/>
  <c r="J2412" i="10"/>
  <c r="J2411" i="10"/>
  <c r="J2410" i="10"/>
  <c r="J2409" i="10"/>
  <c r="J2408" i="10"/>
  <c r="J2407" i="10"/>
  <c r="J2406" i="10"/>
  <c r="J2405" i="10"/>
  <c r="J2404" i="10"/>
  <c r="J2403" i="10"/>
  <c r="J2402" i="10"/>
  <c r="J2401" i="10"/>
  <c r="J2400" i="10"/>
  <c r="J2399" i="10"/>
  <c r="J2398" i="10"/>
  <c r="J2397" i="10"/>
  <c r="J2396" i="10"/>
  <c r="J2395" i="10"/>
  <c r="J2394" i="10"/>
  <c r="J2393" i="10"/>
  <c r="J2392" i="10"/>
  <c r="J2391" i="10"/>
  <c r="J2390" i="10"/>
  <c r="J2389" i="10"/>
  <c r="J2388" i="10"/>
  <c r="J2387" i="10"/>
  <c r="J2386" i="10"/>
  <c r="J2385" i="10"/>
  <c r="J2384" i="10"/>
  <c r="J2383" i="10"/>
  <c r="J2382" i="10"/>
  <c r="J2381" i="10"/>
  <c r="J2380" i="10"/>
  <c r="J2379" i="10"/>
  <c r="J2378" i="10"/>
  <c r="J2377" i="10"/>
  <c r="J2376" i="10"/>
  <c r="J2375" i="10"/>
  <c r="J2374" i="10"/>
  <c r="J2373" i="10"/>
  <c r="J2372" i="10"/>
  <c r="J2371" i="10"/>
  <c r="J2370" i="10"/>
  <c r="J2369" i="10"/>
  <c r="J2368" i="10"/>
  <c r="J2367" i="10"/>
  <c r="J2366" i="10"/>
  <c r="J2365" i="10"/>
  <c r="J2364" i="10"/>
  <c r="J2363" i="10"/>
  <c r="J2362" i="10"/>
  <c r="J2361" i="10"/>
  <c r="J2360" i="10"/>
  <c r="J2359" i="10"/>
  <c r="J2358" i="10"/>
  <c r="J2357" i="10"/>
  <c r="J2356" i="10"/>
  <c r="J2355" i="10"/>
  <c r="J2354" i="10"/>
  <c r="J2353" i="10"/>
  <c r="J2352" i="10"/>
  <c r="J2351" i="10"/>
  <c r="J2350" i="10"/>
  <c r="J2349" i="10"/>
  <c r="J2348" i="10"/>
  <c r="J2347" i="10"/>
  <c r="J2346" i="10"/>
  <c r="J2345" i="10"/>
  <c r="J2344" i="10"/>
  <c r="J2343" i="10"/>
  <c r="J2342" i="10"/>
  <c r="J2341" i="10"/>
  <c r="J2340" i="10"/>
  <c r="J2339" i="10"/>
  <c r="J2338" i="10"/>
  <c r="J2337" i="10"/>
  <c r="J2336" i="10"/>
  <c r="J2335" i="10"/>
  <c r="J2334" i="10"/>
  <c r="J2333" i="10"/>
  <c r="J2332" i="10"/>
  <c r="J2331" i="10"/>
  <c r="J2330" i="10"/>
  <c r="J2329" i="10"/>
  <c r="J2328" i="10"/>
  <c r="J2327" i="10"/>
  <c r="J2326" i="10"/>
  <c r="J2325" i="10"/>
  <c r="J2324" i="10"/>
  <c r="J2323" i="10"/>
  <c r="J2322" i="10"/>
  <c r="J2321" i="10"/>
  <c r="J2320" i="10"/>
  <c r="J2319" i="10"/>
  <c r="J2318" i="10"/>
  <c r="J2317" i="10"/>
  <c r="J2316" i="10"/>
  <c r="J2315" i="10"/>
  <c r="J2314" i="10"/>
  <c r="J2313" i="10"/>
  <c r="J2312" i="10"/>
  <c r="J2311" i="10"/>
  <c r="J2310" i="10"/>
  <c r="J2309" i="10"/>
  <c r="J2308" i="10"/>
  <c r="J2307" i="10"/>
  <c r="J2306" i="10"/>
  <c r="J2305" i="10"/>
  <c r="J2304" i="10"/>
  <c r="J2303" i="10"/>
  <c r="J2302" i="10"/>
  <c r="J2301" i="10"/>
  <c r="J2300" i="10"/>
  <c r="J2299" i="10"/>
  <c r="J2298" i="10"/>
  <c r="J2297" i="10"/>
  <c r="J2296" i="10"/>
  <c r="J2295" i="10"/>
  <c r="J2294" i="10"/>
  <c r="J2293" i="10"/>
  <c r="J2292" i="10"/>
  <c r="J2291" i="10"/>
  <c r="J2290" i="10"/>
  <c r="J2289" i="10"/>
  <c r="J2288" i="10"/>
  <c r="J2287" i="10"/>
  <c r="J2286" i="10"/>
  <c r="J2285" i="10"/>
  <c r="J2284" i="10"/>
  <c r="J2283" i="10"/>
  <c r="J2282" i="10"/>
  <c r="J2281" i="10"/>
  <c r="J2280" i="10"/>
  <c r="J2279" i="10"/>
  <c r="J2278" i="10"/>
  <c r="J2277" i="10"/>
  <c r="J2276" i="10"/>
  <c r="J2275" i="10"/>
  <c r="J2274" i="10"/>
  <c r="J2273" i="10"/>
  <c r="J2272" i="10"/>
  <c r="J2271" i="10"/>
  <c r="J2270" i="10"/>
  <c r="J2269" i="10"/>
  <c r="J2268" i="10"/>
  <c r="J2267" i="10"/>
  <c r="J2266" i="10"/>
  <c r="J2265" i="10"/>
  <c r="J2264" i="10"/>
  <c r="J2263" i="10"/>
  <c r="J2262" i="10"/>
  <c r="J2261" i="10"/>
  <c r="J2260" i="10"/>
  <c r="J2259" i="10"/>
  <c r="J2258" i="10"/>
  <c r="J2257" i="10"/>
  <c r="J2256" i="10"/>
  <c r="J2255" i="10"/>
  <c r="J2254" i="10"/>
  <c r="J2253" i="10"/>
  <c r="J2252" i="10"/>
  <c r="J2251" i="10"/>
  <c r="J2250" i="10"/>
  <c r="J2249" i="10"/>
  <c r="J2248" i="10"/>
  <c r="J2247" i="10"/>
  <c r="J2246" i="10"/>
  <c r="J2245" i="10"/>
  <c r="J2244" i="10"/>
  <c r="J2243" i="10"/>
  <c r="J2242" i="10"/>
  <c r="J2241" i="10"/>
  <c r="J2240" i="10"/>
  <c r="J2239" i="10"/>
  <c r="J2238" i="10"/>
  <c r="J2237" i="10"/>
  <c r="J2236" i="10"/>
  <c r="J2235" i="10"/>
  <c r="J2234" i="10"/>
  <c r="J2233" i="10"/>
  <c r="J2232" i="10"/>
  <c r="J2231" i="10"/>
  <c r="J2230" i="10"/>
  <c r="J2229" i="10"/>
  <c r="J2228" i="10"/>
  <c r="J2227" i="10"/>
  <c r="J2226" i="10"/>
  <c r="J2225" i="10"/>
  <c r="J2224" i="10"/>
  <c r="J2223" i="10"/>
  <c r="J2222" i="10"/>
  <c r="J2221" i="10"/>
  <c r="J2220" i="10"/>
  <c r="J2219" i="10"/>
  <c r="J2218" i="10"/>
  <c r="J2217" i="10"/>
  <c r="J2216" i="10"/>
  <c r="J2215" i="10"/>
  <c r="J2214" i="10"/>
  <c r="J2213" i="10"/>
  <c r="J2212" i="10"/>
  <c r="J2211" i="10"/>
  <c r="J2210" i="10"/>
  <c r="J2209" i="10"/>
  <c r="J2208" i="10"/>
  <c r="J2207" i="10"/>
  <c r="J2206" i="10"/>
  <c r="J2205" i="10"/>
  <c r="J2204" i="10"/>
  <c r="J2203" i="10"/>
  <c r="J2202" i="10"/>
  <c r="J2201" i="10"/>
  <c r="J2200" i="10"/>
  <c r="J2199" i="10"/>
  <c r="J2198" i="10"/>
  <c r="J2197" i="10"/>
  <c r="J2196" i="10"/>
  <c r="J2195" i="10"/>
  <c r="J2194" i="10"/>
  <c r="J2193" i="10"/>
  <c r="J2192" i="10"/>
  <c r="J2191" i="10"/>
  <c r="J2190" i="10"/>
  <c r="J2189" i="10"/>
  <c r="J2188" i="10"/>
  <c r="J2187" i="10"/>
  <c r="J2186" i="10"/>
  <c r="J2185" i="10"/>
  <c r="J2184" i="10"/>
  <c r="J2183" i="10"/>
  <c r="J2182" i="10"/>
  <c r="J2181" i="10"/>
  <c r="J2180" i="10"/>
  <c r="J2179" i="10"/>
  <c r="J2178" i="10"/>
  <c r="J2177" i="10"/>
  <c r="J2176" i="10"/>
  <c r="J2175" i="10"/>
  <c r="J2174" i="10"/>
  <c r="J2173" i="10"/>
  <c r="J2172" i="10"/>
  <c r="J2171" i="10"/>
  <c r="J2170" i="10"/>
  <c r="J2169" i="10"/>
  <c r="J2168" i="10"/>
  <c r="J2167" i="10"/>
  <c r="J2166" i="10"/>
  <c r="J2165" i="10"/>
  <c r="J2164" i="10"/>
  <c r="J2163" i="10"/>
  <c r="J2162" i="10"/>
  <c r="J2161" i="10"/>
  <c r="J2160" i="10"/>
  <c r="J2159" i="10"/>
  <c r="J2158" i="10"/>
  <c r="J2157" i="10"/>
  <c r="J2156" i="10"/>
  <c r="J2155" i="10"/>
  <c r="J2154" i="10"/>
  <c r="J2153" i="10"/>
  <c r="J2152" i="10"/>
  <c r="J2151" i="10"/>
  <c r="J2150" i="10"/>
  <c r="J2149" i="10"/>
  <c r="J2148" i="10"/>
  <c r="J2147" i="10"/>
  <c r="J2146" i="10"/>
  <c r="J2145" i="10"/>
  <c r="J2144" i="10"/>
  <c r="J2143" i="10"/>
  <c r="J2142" i="10"/>
  <c r="J2141" i="10"/>
  <c r="J2140" i="10"/>
  <c r="J2139" i="10"/>
  <c r="J2138" i="10"/>
  <c r="J2137" i="10"/>
  <c r="J2136" i="10"/>
  <c r="J2135" i="10"/>
  <c r="J2134" i="10"/>
  <c r="J2133" i="10"/>
  <c r="J2132" i="10"/>
  <c r="J2131" i="10"/>
  <c r="J2130" i="10"/>
  <c r="J2129" i="10"/>
  <c r="J2128" i="10"/>
  <c r="J2127" i="10"/>
  <c r="J2126" i="10"/>
  <c r="J2125" i="10"/>
  <c r="J2124" i="10"/>
  <c r="J2123" i="10"/>
  <c r="J2122" i="10"/>
  <c r="J2121" i="10"/>
  <c r="J2120" i="10"/>
  <c r="J2119" i="10"/>
  <c r="J2118" i="10"/>
  <c r="J2117" i="10"/>
  <c r="J2116" i="10"/>
  <c r="J2115" i="10"/>
  <c r="J2114" i="10"/>
  <c r="J2113" i="10"/>
  <c r="J2112" i="10"/>
  <c r="J2111" i="10"/>
  <c r="J2110" i="10"/>
  <c r="J2109" i="10"/>
  <c r="J2108" i="10"/>
  <c r="J2107" i="10"/>
  <c r="J2106" i="10"/>
  <c r="J2105" i="10"/>
  <c r="J2104" i="10"/>
  <c r="J2103" i="10"/>
  <c r="J2102" i="10"/>
  <c r="J2101" i="10"/>
  <c r="J2100" i="10"/>
  <c r="J2099" i="10"/>
  <c r="J2098" i="10"/>
  <c r="J2097" i="10"/>
  <c r="J2096" i="10"/>
  <c r="J2095" i="10"/>
  <c r="J2094" i="10"/>
  <c r="J2093" i="10"/>
  <c r="J2092" i="10"/>
  <c r="J2091" i="10"/>
  <c r="J2090" i="10"/>
  <c r="J2089" i="10"/>
  <c r="J2088" i="10"/>
  <c r="J2087" i="10"/>
  <c r="J2086" i="10"/>
  <c r="J2085" i="10"/>
  <c r="J2084" i="10"/>
  <c r="J2083" i="10"/>
  <c r="J2082" i="10"/>
  <c r="J2081" i="10"/>
  <c r="J2080" i="10"/>
  <c r="J2079" i="10"/>
  <c r="J2078" i="10"/>
  <c r="J2077" i="10"/>
  <c r="J2076" i="10"/>
  <c r="J2075" i="10"/>
  <c r="J2074" i="10"/>
  <c r="J2073" i="10"/>
  <c r="J2072" i="10"/>
  <c r="J2071" i="10"/>
  <c r="J2070" i="10"/>
  <c r="J2069" i="10"/>
  <c r="J2068" i="10"/>
  <c r="J2067" i="10"/>
  <c r="J2066" i="10"/>
  <c r="J2065" i="10"/>
  <c r="J2064" i="10"/>
  <c r="J2063" i="10"/>
  <c r="J2062" i="10"/>
  <c r="J2061" i="10"/>
  <c r="J2060" i="10"/>
  <c r="J2059" i="10"/>
  <c r="J2058" i="10"/>
  <c r="J2057" i="10"/>
  <c r="J2056" i="10"/>
  <c r="J2055" i="10"/>
  <c r="J2054" i="10"/>
  <c r="J2053" i="10"/>
  <c r="J2052" i="10"/>
  <c r="J2051" i="10"/>
  <c r="J2050" i="10"/>
  <c r="J2049" i="10"/>
  <c r="J2048" i="10"/>
  <c r="J2047" i="10"/>
  <c r="J2046" i="10"/>
  <c r="J2045" i="10"/>
  <c r="J2044" i="10"/>
  <c r="J2043" i="10"/>
  <c r="J2042" i="10"/>
  <c r="J2041" i="10"/>
  <c r="J2040" i="10"/>
  <c r="J2039" i="10"/>
  <c r="J2038" i="10"/>
  <c r="J2037" i="10"/>
  <c r="J2036" i="10"/>
  <c r="J2035" i="10"/>
  <c r="J2034" i="10"/>
  <c r="J2033" i="10"/>
  <c r="J2032" i="10"/>
  <c r="J2031" i="10"/>
  <c r="J2030" i="10"/>
  <c r="J2029" i="10"/>
  <c r="J2028" i="10"/>
  <c r="J2027" i="10"/>
  <c r="J2026" i="10"/>
  <c r="J2025" i="10"/>
  <c r="J2024" i="10"/>
  <c r="J2023" i="10"/>
  <c r="J2022" i="10"/>
  <c r="J2021" i="10"/>
  <c r="J2020" i="10"/>
  <c r="J2019" i="10"/>
  <c r="J2018" i="10"/>
  <c r="J2017" i="10"/>
  <c r="J2016" i="10"/>
  <c r="J2015" i="10"/>
  <c r="J2014" i="10"/>
  <c r="J2013" i="10"/>
  <c r="J2012" i="10"/>
  <c r="J2011" i="10"/>
  <c r="J2010" i="10"/>
  <c r="J2009" i="10"/>
  <c r="J2008" i="10"/>
  <c r="J2007" i="10"/>
  <c r="J2006" i="10"/>
  <c r="J2005" i="10"/>
  <c r="J2004" i="10"/>
  <c r="J2003" i="10"/>
  <c r="J2002" i="10"/>
  <c r="J2001" i="10"/>
  <c r="J2000" i="10"/>
  <c r="J1999" i="10"/>
  <c r="J1998" i="10"/>
  <c r="J1997" i="10"/>
  <c r="J1996" i="10"/>
  <c r="J1995" i="10"/>
  <c r="J1994" i="10"/>
  <c r="J1993" i="10"/>
  <c r="J1992" i="10"/>
  <c r="J1991" i="10"/>
  <c r="J1990" i="10"/>
  <c r="J1989" i="10"/>
  <c r="J1988" i="10"/>
  <c r="J1987" i="10"/>
  <c r="J1986" i="10"/>
  <c r="J1985" i="10"/>
  <c r="J1984" i="10"/>
  <c r="J1983" i="10"/>
  <c r="J1982" i="10"/>
  <c r="J1981" i="10"/>
  <c r="J1980" i="10"/>
  <c r="J1979" i="10"/>
  <c r="J1978" i="10"/>
  <c r="J1977" i="10"/>
  <c r="J1976" i="10"/>
  <c r="J1975" i="10"/>
  <c r="J1974" i="10"/>
  <c r="J1973" i="10"/>
  <c r="J1972" i="10"/>
  <c r="J1971" i="10"/>
  <c r="J1970" i="10"/>
  <c r="J1969" i="10"/>
  <c r="J1968" i="10"/>
  <c r="J1967" i="10"/>
  <c r="J1966" i="10"/>
  <c r="J1965" i="10"/>
  <c r="J1964" i="10"/>
  <c r="J1963" i="10"/>
  <c r="J1962" i="10"/>
  <c r="J1961" i="10"/>
  <c r="J1960" i="10"/>
  <c r="J1959" i="10"/>
  <c r="J1958" i="10"/>
  <c r="J1957" i="10"/>
  <c r="J1956" i="10"/>
  <c r="J1955" i="10"/>
  <c r="J1954" i="10"/>
  <c r="J1953" i="10"/>
  <c r="J1952" i="10"/>
  <c r="J1951" i="10"/>
  <c r="J1950" i="10"/>
  <c r="J1949" i="10"/>
  <c r="J1948" i="10"/>
  <c r="J1947" i="10"/>
  <c r="J1946" i="10"/>
  <c r="J1945" i="10"/>
  <c r="J1944" i="10"/>
  <c r="J1943" i="10"/>
  <c r="J1942" i="10"/>
  <c r="J1941" i="10"/>
  <c r="J1940" i="10"/>
  <c r="J1939" i="10"/>
  <c r="J1938" i="10"/>
  <c r="J1937" i="10"/>
  <c r="J1936" i="10"/>
  <c r="J1935" i="10"/>
  <c r="J1934" i="10"/>
  <c r="J1933" i="10"/>
  <c r="J1932" i="10"/>
  <c r="J1931" i="10"/>
  <c r="J1930" i="10"/>
  <c r="J1929" i="10"/>
  <c r="J1928" i="10"/>
  <c r="J1927" i="10"/>
  <c r="J1926" i="10"/>
  <c r="J1925" i="10"/>
  <c r="J1924" i="10"/>
  <c r="J1923" i="10"/>
  <c r="J1922" i="10"/>
  <c r="J1921" i="10"/>
  <c r="J1920" i="10"/>
  <c r="J1919" i="10"/>
  <c r="J1918" i="10"/>
  <c r="J1917" i="10"/>
  <c r="J1916" i="10"/>
  <c r="J1915" i="10"/>
  <c r="J1914" i="10"/>
  <c r="J1913" i="10"/>
  <c r="J1912" i="10"/>
  <c r="J1911" i="10"/>
  <c r="J1910" i="10"/>
  <c r="J1909" i="10"/>
  <c r="J1908" i="10"/>
  <c r="J1907" i="10"/>
  <c r="J1906" i="10"/>
  <c r="J1905" i="10"/>
  <c r="J1904" i="10"/>
  <c r="J1903" i="10"/>
  <c r="J1902" i="10"/>
  <c r="J1901" i="10"/>
  <c r="J1900" i="10"/>
  <c r="J1899" i="10"/>
  <c r="J1898" i="10"/>
  <c r="J1897" i="10"/>
  <c r="J1896" i="10"/>
  <c r="J1895" i="10"/>
  <c r="J1894" i="10"/>
  <c r="J1893" i="10"/>
  <c r="J1892" i="10"/>
  <c r="J1891" i="10"/>
  <c r="J1890" i="10"/>
  <c r="J1889" i="10"/>
  <c r="J1888" i="10"/>
  <c r="J1887" i="10"/>
  <c r="J1886" i="10"/>
  <c r="J1885" i="10"/>
  <c r="J1884" i="10"/>
  <c r="J1883" i="10"/>
  <c r="J1882" i="10"/>
  <c r="J1881" i="10"/>
  <c r="J1880" i="10"/>
  <c r="J1879" i="10"/>
  <c r="J1878" i="10"/>
  <c r="J1877" i="10"/>
  <c r="J1876" i="10"/>
  <c r="J1875" i="10"/>
  <c r="J1874" i="10"/>
  <c r="J1873" i="10"/>
  <c r="J1872" i="10"/>
  <c r="J1871" i="10"/>
  <c r="J1870" i="10"/>
  <c r="J1869" i="10"/>
  <c r="J1868" i="10"/>
  <c r="J1867" i="10"/>
  <c r="J1866" i="10"/>
  <c r="J1865" i="10"/>
  <c r="J1864" i="10"/>
  <c r="J1863" i="10"/>
  <c r="J1862" i="10"/>
  <c r="J1861" i="10"/>
  <c r="J1860" i="10"/>
  <c r="J1859" i="10"/>
  <c r="J1858" i="10"/>
  <c r="J1857" i="10"/>
  <c r="J1856" i="10"/>
  <c r="J1855" i="10"/>
  <c r="J1854" i="10"/>
  <c r="J1853" i="10"/>
  <c r="J1852" i="10"/>
  <c r="J1851" i="10"/>
  <c r="J1850" i="10"/>
  <c r="J1849" i="10"/>
  <c r="J1848" i="10"/>
  <c r="J1847" i="10"/>
  <c r="J1846" i="10"/>
  <c r="J1845" i="10"/>
  <c r="J1844" i="10"/>
  <c r="J1843" i="10"/>
  <c r="J1842" i="10"/>
  <c r="J1841" i="10"/>
  <c r="J1840" i="10"/>
  <c r="J1839" i="10"/>
  <c r="J1838" i="10"/>
  <c r="J1837" i="10"/>
  <c r="J1836" i="10"/>
  <c r="J1835" i="10"/>
  <c r="J1834" i="10"/>
  <c r="J1833" i="10"/>
  <c r="J1832" i="10"/>
  <c r="J1831" i="10"/>
  <c r="J1830" i="10"/>
  <c r="J1829" i="10"/>
  <c r="J1828" i="10"/>
  <c r="J1827" i="10"/>
  <c r="J1826" i="10"/>
  <c r="J1825" i="10"/>
  <c r="J1824" i="10"/>
  <c r="J1823" i="10"/>
  <c r="J1822" i="10"/>
  <c r="J1821" i="10"/>
  <c r="J1820" i="10"/>
  <c r="J1819" i="10"/>
  <c r="J1818" i="10"/>
  <c r="J1817" i="10"/>
  <c r="J1816" i="10"/>
  <c r="J1815" i="10"/>
  <c r="J1814" i="10"/>
  <c r="J1813" i="10"/>
  <c r="J1812" i="10"/>
  <c r="J1811" i="10"/>
  <c r="J1810" i="10"/>
  <c r="J1809" i="10"/>
  <c r="J1808" i="10"/>
  <c r="J1807" i="10"/>
  <c r="J1806" i="10"/>
  <c r="J1805" i="10"/>
  <c r="J1804" i="10"/>
  <c r="J1803" i="10"/>
  <c r="J1802" i="10"/>
  <c r="J1801" i="10"/>
  <c r="J1800" i="10"/>
  <c r="J1799" i="10"/>
  <c r="J1798" i="10"/>
  <c r="J1797" i="10"/>
  <c r="J1796" i="10"/>
  <c r="J1795" i="10"/>
  <c r="J1794" i="10"/>
  <c r="J1793" i="10"/>
  <c r="J1792" i="10"/>
  <c r="J1791" i="10"/>
  <c r="J1790" i="10"/>
  <c r="J1789" i="10"/>
  <c r="J1788" i="10"/>
  <c r="J1787" i="10"/>
  <c r="J1786" i="10"/>
  <c r="J1785" i="10"/>
  <c r="J1784" i="10"/>
  <c r="J1783" i="10"/>
  <c r="J1782" i="10"/>
  <c r="J1781" i="10"/>
  <c r="J1780" i="10"/>
  <c r="J1779" i="10"/>
  <c r="J1778" i="10"/>
  <c r="J1777" i="10"/>
  <c r="J1776" i="10"/>
  <c r="J1775" i="10"/>
  <c r="J1774" i="10"/>
  <c r="J1773" i="10"/>
  <c r="J1772" i="10"/>
  <c r="J1771" i="10"/>
  <c r="J1770" i="10"/>
  <c r="J1769" i="10"/>
  <c r="J1768" i="10"/>
  <c r="J1767" i="10"/>
  <c r="J1766" i="10"/>
  <c r="J1765" i="10"/>
  <c r="J1764" i="10"/>
  <c r="J1763" i="10"/>
  <c r="J1762" i="10"/>
  <c r="J1761" i="10"/>
  <c r="J1760" i="10"/>
  <c r="J1759" i="10"/>
  <c r="J1758" i="10"/>
  <c r="J1757" i="10"/>
  <c r="J1756" i="10"/>
  <c r="J1755" i="10"/>
  <c r="J1754" i="10"/>
  <c r="J1753" i="10"/>
  <c r="J1752" i="10"/>
  <c r="J1751" i="10"/>
  <c r="J1750" i="10"/>
  <c r="J1749" i="10"/>
  <c r="J1748" i="10"/>
  <c r="J1747" i="10"/>
  <c r="J1746" i="10"/>
  <c r="J1745" i="10"/>
  <c r="J1744" i="10"/>
  <c r="J1743" i="10"/>
  <c r="J1742" i="10"/>
  <c r="J1741" i="10"/>
  <c r="J1740" i="10"/>
  <c r="J1739" i="10"/>
  <c r="J1738" i="10"/>
  <c r="J1737" i="10"/>
  <c r="J1736" i="10"/>
  <c r="J1735" i="10"/>
  <c r="J1734" i="10"/>
  <c r="J1733" i="10"/>
  <c r="J1732" i="10"/>
  <c r="J1731" i="10"/>
  <c r="J1730" i="10"/>
  <c r="J1729" i="10"/>
  <c r="J1728" i="10"/>
  <c r="J1727" i="10"/>
  <c r="J1726" i="10"/>
  <c r="J1725" i="10"/>
  <c r="J1724" i="10"/>
  <c r="J1723" i="10"/>
  <c r="J1722" i="10"/>
  <c r="J1721" i="10"/>
  <c r="J1720" i="10"/>
  <c r="J1719" i="10"/>
  <c r="J1718" i="10"/>
  <c r="J1717" i="10"/>
  <c r="J1716" i="10"/>
  <c r="J1715" i="10"/>
  <c r="J1714" i="10"/>
  <c r="J1713" i="10"/>
  <c r="J1712" i="10"/>
  <c r="J1711" i="10"/>
  <c r="J1710" i="10"/>
  <c r="J1709" i="10"/>
  <c r="J1708" i="10"/>
  <c r="J1707" i="10"/>
  <c r="J1706" i="10"/>
  <c r="J1705" i="10"/>
  <c r="J1704" i="10"/>
  <c r="J1703" i="10"/>
  <c r="J1702" i="10"/>
  <c r="J1701" i="10"/>
  <c r="J1700" i="10"/>
  <c r="J1699" i="10"/>
  <c r="J1698" i="10"/>
  <c r="J1697" i="10"/>
  <c r="J1696" i="10"/>
  <c r="J1695" i="10"/>
  <c r="J1694" i="10"/>
  <c r="J1693" i="10"/>
  <c r="J1692" i="10"/>
  <c r="J1691" i="10"/>
  <c r="J1690" i="10"/>
  <c r="J1689" i="10"/>
  <c r="J1688" i="10"/>
  <c r="J1687" i="10"/>
  <c r="J1686" i="10"/>
  <c r="J1685" i="10"/>
  <c r="J1684" i="10"/>
  <c r="J1683" i="10"/>
  <c r="J1682" i="10"/>
  <c r="J1681" i="10"/>
  <c r="J1680" i="10"/>
  <c r="J1679" i="10"/>
  <c r="J1678" i="10"/>
  <c r="J1677" i="10"/>
  <c r="J1676" i="10"/>
  <c r="J1675" i="10"/>
  <c r="J1674" i="10"/>
  <c r="J1673" i="10"/>
  <c r="J1672" i="10"/>
  <c r="J1671" i="10"/>
  <c r="J1670" i="10"/>
  <c r="J1669" i="10"/>
  <c r="J1668" i="10"/>
  <c r="J1667" i="10"/>
  <c r="J1666" i="10"/>
  <c r="J1665" i="10"/>
  <c r="J1664" i="10"/>
  <c r="J1663" i="10"/>
  <c r="J1662" i="10"/>
  <c r="J1661" i="10"/>
  <c r="J1660" i="10"/>
  <c r="J1659" i="10"/>
  <c r="J1658" i="10"/>
  <c r="J1657" i="10"/>
  <c r="J1656" i="10"/>
  <c r="J1655" i="10"/>
  <c r="J1654" i="10"/>
  <c r="J1653" i="10"/>
  <c r="J1652" i="10"/>
  <c r="J1651" i="10"/>
  <c r="J1650" i="10"/>
  <c r="J1649" i="10"/>
  <c r="J1648" i="10"/>
  <c r="J1647" i="10"/>
  <c r="J1646" i="10"/>
  <c r="J1645" i="10"/>
  <c r="J1644" i="10"/>
  <c r="J1643" i="10"/>
  <c r="J1642" i="10"/>
  <c r="J1641" i="10"/>
  <c r="J1640" i="10"/>
  <c r="J1639" i="10"/>
  <c r="J1638" i="10"/>
  <c r="J1637" i="10"/>
  <c r="J1636" i="10"/>
  <c r="J1635" i="10"/>
  <c r="J1634" i="10"/>
  <c r="J1633" i="10"/>
  <c r="J1632" i="10"/>
  <c r="J1631" i="10"/>
  <c r="J1630" i="10"/>
  <c r="J1629" i="10"/>
  <c r="J1628" i="10"/>
  <c r="J1627" i="10"/>
  <c r="J1626" i="10"/>
  <c r="J1625" i="10"/>
  <c r="J1624" i="10"/>
  <c r="J1623" i="10"/>
  <c r="J1622" i="10"/>
  <c r="J1621" i="10"/>
  <c r="J1620" i="10"/>
  <c r="J1619" i="10"/>
  <c r="J1618" i="10"/>
  <c r="J1617" i="10"/>
  <c r="J1616" i="10"/>
  <c r="J1615" i="10"/>
  <c r="J1614" i="10"/>
  <c r="J1613" i="10"/>
  <c r="J1612" i="10"/>
  <c r="J1611" i="10"/>
  <c r="J1610" i="10"/>
  <c r="J1609" i="10"/>
  <c r="J1608" i="10"/>
  <c r="J1607" i="10"/>
  <c r="J1606" i="10"/>
  <c r="J1605" i="10"/>
  <c r="J1604" i="10"/>
  <c r="J1603" i="10"/>
  <c r="J1602" i="10"/>
  <c r="J1601" i="10"/>
  <c r="J1600" i="10"/>
  <c r="J1599" i="10"/>
  <c r="J1598" i="10"/>
  <c r="J1597" i="10"/>
  <c r="J1596" i="10"/>
  <c r="J1595" i="10"/>
  <c r="J1594" i="10"/>
  <c r="J1593" i="10"/>
  <c r="J1592" i="10"/>
  <c r="J1591" i="10"/>
  <c r="J1590" i="10"/>
  <c r="J1589" i="10"/>
  <c r="J1588" i="10"/>
  <c r="J1587" i="10"/>
  <c r="J1586" i="10"/>
  <c r="J1585" i="10"/>
  <c r="J1584" i="10"/>
  <c r="J1583" i="10"/>
  <c r="J1582" i="10"/>
  <c r="J1581" i="10"/>
  <c r="J1580" i="10"/>
  <c r="J1579" i="10"/>
  <c r="J1578" i="10"/>
  <c r="J1577" i="10"/>
  <c r="J1576" i="10"/>
  <c r="J1575" i="10"/>
  <c r="J1574" i="10"/>
  <c r="J1573" i="10"/>
  <c r="J1572" i="10"/>
  <c r="J1571" i="10"/>
  <c r="J1570" i="10"/>
  <c r="J1569" i="10"/>
  <c r="J1568" i="10"/>
  <c r="J1567" i="10"/>
  <c r="J1566" i="10"/>
  <c r="J1565" i="10"/>
  <c r="J1564" i="10"/>
  <c r="J1563" i="10"/>
  <c r="J1562" i="10"/>
  <c r="J1561" i="10"/>
  <c r="J1560" i="10"/>
  <c r="J1559" i="10"/>
  <c r="J1558" i="10"/>
  <c r="J1557" i="10"/>
  <c r="J1556" i="10"/>
  <c r="J1555" i="10"/>
  <c r="J1554" i="10"/>
  <c r="J1553" i="10"/>
  <c r="J1552" i="10"/>
  <c r="J1551" i="10"/>
  <c r="J1550" i="10"/>
  <c r="J1549" i="10"/>
  <c r="J1548" i="10"/>
  <c r="J1547" i="10"/>
  <c r="J1546" i="10"/>
  <c r="J1545" i="10"/>
  <c r="J1544" i="10"/>
  <c r="J1543" i="10"/>
  <c r="J1542" i="10"/>
  <c r="J1541" i="10"/>
  <c r="J1540" i="10"/>
  <c r="J1539" i="10"/>
  <c r="J1538" i="10"/>
  <c r="J1537" i="10"/>
  <c r="J1536" i="10"/>
  <c r="J1535" i="10"/>
  <c r="J1534" i="10"/>
  <c r="J1533" i="10"/>
  <c r="J1532" i="10"/>
  <c r="J1531" i="10"/>
  <c r="J1530" i="10"/>
  <c r="J1529" i="10"/>
  <c r="J1528" i="10"/>
  <c r="J1527" i="10"/>
  <c r="J1526" i="10"/>
  <c r="J1525" i="10"/>
  <c r="J1524" i="10"/>
  <c r="J1523" i="10"/>
  <c r="J1522" i="10"/>
  <c r="J1521" i="10"/>
  <c r="J1520" i="10"/>
  <c r="J1519" i="10"/>
  <c r="J1518" i="10"/>
  <c r="J1517" i="10"/>
  <c r="J1516" i="10"/>
  <c r="J1515" i="10"/>
  <c r="J1514" i="10"/>
  <c r="J1513" i="10"/>
  <c r="J1512" i="10"/>
  <c r="J1511" i="10"/>
  <c r="J1510" i="10"/>
  <c r="J1509" i="10"/>
  <c r="J1508" i="10"/>
  <c r="J1507" i="10"/>
  <c r="J1506" i="10"/>
  <c r="J1505" i="10"/>
  <c r="J1504" i="10"/>
  <c r="J1503" i="10"/>
  <c r="J1502" i="10"/>
  <c r="J1501" i="10"/>
  <c r="J1500" i="10"/>
  <c r="J1499" i="10"/>
  <c r="J1498" i="10"/>
  <c r="J1497" i="10"/>
  <c r="J1496" i="10"/>
  <c r="J1495" i="10"/>
  <c r="J1494" i="10"/>
  <c r="J1493" i="10"/>
  <c r="J1492" i="10"/>
  <c r="J1491" i="10"/>
  <c r="J1490" i="10"/>
  <c r="J1489" i="10"/>
  <c r="J1488" i="10"/>
  <c r="J1487" i="10"/>
  <c r="J1486" i="10"/>
  <c r="J1485" i="10"/>
  <c r="J1484" i="10"/>
  <c r="J1483" i="10"/>
  <c r="J1482" i="10"/>
  <c r="J1481" i="10"/>
  <c r="J1480" i="10"/>
  <c r="J1479" i="10"/>
  <c r="J1478" i="10"/>
  <c r="J1477" i="10"/>
  <c r="J1476" i="10"/>
  <c r="J1475" i="10"/>
  <c r="J1474" i="10"/>
  <c r="J1473" i="10"/>
  <c r="J1472" i="10"/>
  <c r="J1471" i="10"/>
  <c r="J1470" i="10"/>
  <c r="J1469" i="10"/>
  <c r="J1468" i="10"/>
  <c r="J1467" i="10"/>
  <c r="J1466" i="10"/>
  <c r="J1465" i="10"/>
  <c r="J1464" i="10"/>
  <c r="J1463" i="10"/>
  <c r="J1462" i="10"/>
  <c r="J1461" i="10"/>
  <c r="J1460" i="10"/>
  <c r="J1459" i="10"/>
  <c r="J1458" i="10"/>
  <c r="J1457" i="10"/>
  <c r="J1456" i="10"/>
  <c r="J1455" i="10"/>
  <c r="J1454" i="10"/>
  <c r="J1453" i="10"/>
  <c r="J1452" i="10"/>
  <c r="J1451" i="10"/>
  <c r="J1450" i="10"/>
  <c r="J1449" i="10"/>
  <c r="J1448" i="10"/>
  <c r="J1447" i="10"/>
  <c r="J1446" i="10"/>
  <c r="J1445" i="10"/>
  <c r="J1444" i="10"/>
  <c r="J1443" i="10"/>
  <c r="J1442" i="10"/>
  <c r="J1441" i="10"/>
  <c r="J1440" i="10"/>
  <c r="J1439" i="10"/>
  <c r="J1438" i="10"/>
  <c r="J1437" i="10"/>
  <c r="J1436" i="10"/>
  <c r="J1435" i="10"/>
  <c r="J1434" i="10"/>
  <c r="J1433" i="10"/>
  <c r="J1432" i="10"/>
  <c r="J1431" i="10"/>
  <c r="J1430" i="10"/>
  <c r="J1429" i="10"/>
  <c r="J1428" i="10"/>
  <c r="J1427" i="10"/>
  <c r="J1426" i="10"/>
  <c r="J1425" i="10"/>
  <c r="J1424" i="10"/>
  <c r="J1423" i="10"/>
  <c r="J1422" i="10"/>
  <c r="J1421" i="10"/>
  <c r="J1420" i="10"/>
  <c r="J1419" i="10"/>
  <c r="J1418" i="10"/>
  <c r="J1417" i="10"/>
  <c r="J1416" i="10"/>
  <c r="J1415" i="10"/>
  <c r="J1414" i="10"/>
  <c r="J1413" i="10"/>
  <c r="J1412" i="10"/>
  <c r="J1411" i="10"/>
  <c r="J1410" i="10"/>
  <c r="J1409" i="10"/>
  <c r="J1408" i="10"/>
  <c r="J1407" i="10"/>
  <c r="J1406" i="10"/>
  <c r="J1405" i="10"/>
  <c r="J1404" i="10"/>
  <c r="J1403" i="10"/>
  <c r="J1402" i="10"/>
  <c r="J1401" i="10"/>
  <c r="J1400" i="10"/>
  <c r="J1399" i="10"/>
  <c r="J1398" i="10"/>
  <c r="J1397" i="10"/>
  <c r="J1396" i="10"/>
  <c r="J1395" i="10"/>
  <c r="J1394" i="10"/>
  <c r="J1393" i="10"/>
  <c r="J1392" i="10"/>
  <c r="J1391" i="10"/>
  <c r="J1390" i="10"/>
  <c r="J1389" i="10"/>
  <c r="J1388" i="10"/>
  <c r="J1387" i="10"/>
  <c r="J1386" i="10"/>
  <c r="J1385" i="10"/>
  <c r="J1384" i="10"/>
  <c r="J1383" i="10"/>
  <c r="J1382" i="10"/>
  <c r="J1381" i="10"/>
  <c r="J1380" i="10"/>
  <c r="J1379" i="10"/>
  <c r="J1378" i="10"/>
  <c r="J1377" i="10"/>
  <c r="J1376" i="10"/>
  <c r="J1375" i="10"/>
  <c r="J1374" i="10"/>
  <c r="J1373" i="10"/>
  <c r="J1372" i="10"/>
  <c r="J1371" i="10"/>
  <c r="J1370" i="10"/>
  <c r="J1369" i="10"/>
  <c r="J1368" i="10"/>
  <c r="J1367" i="10"/>
  <c r="J1366" i="10"/>
  <c r="J1365" i="10"/>
  <c r="J1364" i="10"/>
  <c r="J1363" i="10"/>
  <c r="J1362" i="10"/>
  <c r="J1361" i="10"/>
  <c r="J1360" i="10"/>
  <c r="J1359" i="10"/>
  <c r="J1358" i="10"/>
  <c r="J1357" i="10"/>
  <c r="J1356" i="10"/>
  <c r="J1355" i="10"/>
  <c r="J1354" i="10"/>
  <c r="J1353" i="10"/>
  <c r="J1352" i="10"/>
  <c r="J1351" i="10"/>
  <c r="J1350" i="10"/>
  <c r="J1349" i="10"/>
  <c r="J1348" i="10"/>
  <c r="J1347" i="10"/>
  <c r="J1346" i="10"/>
  <c r="J1345" i="10"/>
  <c r="J1344" i="10"/>
  <c r="J1343" i="10"/>
  <c r="J1342" i="10"/>
  <c r="J1341" i="10"/>
  <c r="J1340" i="10"/>
  <c r="J1339" i="10"/>
  <c r="J1338" i="10"/>
  <c r="J1337" i="10"/>
  <c r="J1336" i="10"/>
  <c r="J1335" i="10"/>
  <c r="J1334" i="10"/>
  <c r="J1333" i="10"/>
  <c r="J1332" i="10"/>
  <c r="J1331" i="10"/>
  <c r="J1330" i="10"/>
  <c r="J1329" i="10"/>
  <c r="J1328" i="10"/>
  <c r="J1327" i="10"/>
  <c r="J1326" i="10"/>
  <c r="J1325" i="10"/>
  <c r="J1324" i="10"/>
  <c r="J1323" i="10"/>
  <c r="J1322" i="10"/>
  <c r="J1321" i="10"/>
  <c r="J1320" i="10"/>
  <c r="J1319" i="10"/>
  <c r="J1318" i="10"/>
  <c r="J1317" i="10"/>
  <c r="J1316" i="10"/>
  <c r="J1315" i="10"/>
  <c r="J1314" i="10"/>
  <c r="J1313" i="10"/>
  <c r="J1312" i="10"/>
  <c r="J1311" i="10"/>
  <c r="J1310" i="10"/>
  <c r="J1309" i="10"/>
  <c r="J1308" i="10"/>
  <c r="J1307" i="10"/>
  <c r="J1306" i="10"/>
  <c r="J1305" i="10"/>
  <c r="J1304" i="10"/>
  <c r="J1303" i="10"/>
  <c r="J1302" i="10"/>
  <c r="J1301" i="10"/>
  <c r="J1300" i="10"/>
  <c r="J1299" i="10"/>
  <c r="J1298" i="10"/>
  <c r="J1297" i="10"/>
  <c r="J1296" i="10"/>
  <c r="J1295" i="10"/>
  <c r="J1294" i="10"/>
  <c r="J1293" i="10"/>
  <c r="J1292" i="10"/>
  <c r="J1291" i="10"/>
  <c r="J1290" i="10"/>
  <c r="J1289" i="10"/>
  <c r="J1288" i="10"/>
  <c r="J1287" i="10"/>
  <c r="J1286" i="10"/>
  <c r="J1285" i="10"/>
  <c r="J1284" i="10"/>
  <c r="J1283" i="10"/>
  <c r="J1282" i="10"/>
  <c r="J1281" i="10"/>
  <c r="J1280" i="10"/>
  <c r="J1279" i="10"/>
  <c r="J1278" i="10"/>
  <c r="J1277" i="10"/>
  <c r="J1276" i="10"/>
  <c r="J1275" i="10"/>
  <c r="J1274" i="10"/>
  <c r="J1273" i="10"/>
  <c r="J1272" i="10"/>
  <c r="J1271" i="10"/>
  <c r="J1270" i="10"/>
  <c r="J1269" i="10"/>
  <c r="J1268" i="10"/>
  <c r="J1267" i="10"/>
  <c r="J1266" i="10"/>
  <c r="J1265" i="10"/>
  <c r="J1264" i="10"/>
  <c r="J1263" i="10"/>
  <c r="J1262" i="10"/>
  <c r="J1261" i="10"/>
  <c r="J1260" i="10"/>
  <c r="J1259" i="10"/>
  <c r="J1258" i="10"/>
  <c r="J1257" i="10"/>
  <c r="J1256" i="10"/>
  <c r="J1255" i="10"/>
  <c r="J1254" i="10"/>
  <c r="J1253" i="10"/>
  <c r="J1252" i="10"/>
  <c r="J1251" i="10"/>
  <c r="J1250" i="10"/>
  <c r="J1249" i="10"/>
  <c r="J1248" i="10"/>
  <c r="J1247" i="10"/>
  <c r="J1246" i="10"/>
  <c r="J1245" i="10"/>
  <c r="J1244" i="10"/>
  <c r="J1243" i="10"/>
  <c r="J1242" i="10"/>
  <c r="J1241" i="10"/>
  <c r="J1240" i="10"/>
  <c r="J1239" i="10"/>
  <c r="J1238" i="10"/>
  <c r="J1237" i="10"/>
  <c r="J1236" i="10"/>
  <c r="J1235" i="10"/>
  <c r="J1234" i="10"/>
  <c r="J1233" i="10"/>
  <c r="J1232" i="10"/>
  <c r="J1231" i="10"/>
  <c r="J1230" i="10"/>
  <c r="J1229" i="10"/>
  <c r="J1228" i="10"/>
  <c r="J1227" i="10"/>
  <c r="J1226" i="10"/>
  <c r="J1225" i="10"/>
  <c r="J1224" i="10"/>
  <c r="J1223" i="10"/>
  <c r="J1222" i="10"/>
  <c r="J1221" i="10"/>
  <c r="J1220" i="10"/>
  <c r="J1219" i="10"/>
  <c r="J1218" i="10"/>
  <c r="J1217" i="10"/>
  <c r="J1216" i="10"/>
  <c r="J1215" i="10"/>
  <c r="J1214" i="10"/>
  <c r="J1213" i="10"/>
  <c r="J1212" i="10"/>
  <c r="J1211" i="10"/>
  <c r="J1210" i="10"/>
  <c r="J1209" i="10"/>
  <c r="J1208" i="10"/>
  <c r="J1207" i="10"/>
  <c r="J1206" i="10"/>
  <c r="J1205" i="10"/>
  <c r="J1204" i="10"/>
  <c r="J1203" i="10"/>
  <c r="J1202" i="10"/>
  <c r="J1201" i="10"/>
  <c r="J1200" i="10"/>
  <c r="J1199" i="10"/>
  <c r="J1198" i="10"/>
  <c r="J1197" i="10"/>
  <c r="J1196" i="10"/>
  <c r="J1195" i="10"/>
  <c r="J1194" i="10"/>
  <c r="J1193" i="10"/>
  <c r="J1192" i="10"/>
  <c r="J1191" i="10"/>
  <c r="J1190" i="10"/>
  <c r="J1189" i="10"/>
  <c r="J1188" i="10"/>
  <c r="J1187" i="10"/>
  <c r="J1186" i="10"/>
  <c r="J1185" i="10"/>
  <c r="J1184" i="10"/>
  <c r="J1183" i="10"/>
  <c r="J1182" i="10"/>
  <c r="J1181" i="10"/>
  <c r="J1180" i="10"/>
  <c r="J1179" i="10"/>
  <c r="J1178" i="10"/>
  <c r="J1177" i="10"/>
  <c r="J1176" i="10"/>
  <c r="J1175" i="10"/>
  <c r="J1174" i="10"/>
  <c r="J1173" i="10"/>
  <c r="J1172" i="10"/>
  <c r="J1171" i="10"/>
  <c r="J1170" i="10"/>
  <c r="J1169" i="10"/>
  <c r="J1168" i="10"/>
  <c r="J1167" i="10"/>
  <c r="J1166" i="10"/>
  <c r="J1165" i="10"/>
  <c r="J1164" i="10"/>
  <c r="J1163" i="10"/>
  <c r="J1162" i="10"/>
  <c r="J1161" i="10"/>
  <c r="J1160" i="10"/>
  <c r="J1159" i="10"/>
  <c r="J1158" i="10"/>
  <c r="J1157" i="10"/>
  <c r="J1156" i="10"/>
  <c r="J1155" i="10"/>
  <c r="J1154" i="10"/>
  <c r="J1153" i="10"/>
  <c r="J1152" i="10"/>
  <c r="J1151" i="10"/>
  <c r="J1150" i="10"/>
  <c r="J1149" i="10"/>
  <c r="J1148" i="10"/>
  <c r="J1147" i="10"/>
  <c r="J1146" i="10"/>
  <c r="J1145" i="10"/>
  <c r="J1144" i="10"/>
  <c r="J1143" i="10"/>
  <c r="J1142" i="10"/>
  <c r="J1141" i="10"/>
  <c r="J1140" i="10"/>
  <c r="J1139" i="10"/>
  <c r="J1138" i="10"/>
  <c r="J1137" i="10"/>
  <c r="J1136" i="10"/>
  <c r="J1135" i="10"/>
  <c r="J1134" i="10"/>
  <c r="J1133" i="10"/>
  <c r="J1132" i="10"/>
  <c r="J1131" i="10"/>
  <c r="J1130" i="10"/>
  <c r="J1129" i="10"/>
  <c r="J1128" i="10"/>
  <c r="J1127" i="10"/>
  <c r="J1126" i="10"/>
  <c r="J1125" i="10"/>
  <c r="J1124" i="10"/>
  <c r="J1123" i="10"/>
  <c r="J1122" i="10"/>
  <c r="J1121" i="10"/>
  <c r="J1120" i="10"/>
  <c r="J1119" i="10"/>
  <c r="J1118" i="10"/>
  <c r="J1117" i="10"/>
  <c r="J1116" i="10"/>
  <c r="J1115" i="10"/>
  <c r="J1114" i="10"/>
  <c r="J1113" i="10"/>
  <c r="J1112" i="10"/>
  <c r="J1111" i="10"/>
  <c r="J1110" i="10"/>
  <c r="J1109" i="10"/>
  <c r="J1108" i="10"/>
  <c r="J1107" i="10"/>
  <c r="J1106" i="10"/>
  <c r="J1105" i="10"/>
  <c r="J1104" i="10"/>
  <c r="J1103" i="10"/>
  <c r="J1102" i="10"/>
  <c r="J1101" i="10"/>
  <c r="J1100" i="10"/>
  <c r="J1099" i="10"/>
  <c r="J1098" i="10"/>
  <c r="J1097" i="10"/>
  <c r="J1096" i="10"/>
  <c r="J1095" i="10"/>
  <c r="J1094" i="10"/>
  <c r="J1093" i="10"/>
  <c r="J1092" i="10"/>
  <c r="J1091" i="10"/>
  <c r="J1090" i="10"/>
  <c r="J1089" i="10"/>
  <c r="J1088" i="10"/>
  <c r="J1087" i="10"/>
  <c r="J1086" i="10"/>
  <c r="J1085" i="10"/>
  <c r="J1084" i="10"/>
  <c r="J1083" i="10"/>
  <c r="J1082" i="10"/>
  <c r="J1081" i="10"/>
  <c r="J1080" i="10"/>
  <c r="J1079" i="10"/>
  <c r="J1078" i="10"/>
  <c r="J1077" i="10"/>
  <c r="J1076" i="10"/>
  <c r="J1075" i="10"/>
  <c r="J1074" i="10"/>
  <c r="J1073" i="10"/>
  <c r="J1072" i="10"/>
  <c r="J1071" i="10"/>
  <c r="J1070" i="10"/>
  <c r="J1069" i="10"/>
  <c r="J1068" i="10"/>
  <c r="J1067" i="10"/>
  <c r="J1066" i="10"/>
  <c r="J1065" i="10"/>
  <c r="J1064" i="10"/>
  <c r="J1063" i="10"/>
  <c r="J1062" i="10"/>
  <c r="J1061" i="10"/>
  <c r="J1060" i="10"/>
  <c r="J1059" i="10"/>
  <c r="J1058" i="10"/>
  <c r="J1057" i="10"/>
  <c r="J1056" i="10"/>
  <c r="J1055" i="10"/>
  <c r="J1054" i="10"/>
  <c r="J1053" i="10"/>
  <c r="J1052" i="10"/>
  <c r="J1051" i="10"/>
  <c r="J1050" i="10"/>
  <c r="J1049" i="10"/>
  <c r="J1048" i="10"/>
  <c r="J1047" i="10"/>
  <c r="J1046" i="10"/>
  <c r="J1045" i="10"/>
  <c r="J1044" i="10"/>
  <c r="J1043" i="10"/>
  <c r="J1042" i="10"/>
  <c r="J1041" i="10"/>
  <c r="J1040" i="10"/>
  <c r="J1039" i="10"/>
  <c r="J1038" i="10"/>
  <c r="J1037" i="10"/>
  <c r="J1036" i="10"/>
  <c r="J1035" i="10"/>
  <c r="J1034" i="10"/>
  <c r="J1033" i="10"/>
  <c r="J1032" i="10"/>
  <c r="J1031" i="10"/>
  <c r="J1030" i="10"/>
  <c r="J1029" i="10"/>
  <c r="J1028" i="10"/>
  <c r="J1027" i="10"/>
  <c r="J1026" i="10"/>
  <c r="J1025" i="10"/>
  <c r="J1024" i="10"/>
  <c r="J1023" i="10"/>
  <c r="J1022" i="10"/>
  <c r="J1021" i="10"/>
  <c r="J1020" i="10"/>
  <c r="J1019" i="10"/>
  <c r="J1018" i="10"/>
  <c r="J1017" i="10"/>
  <c r="J1016" i="10"/>
  <c r="J1015" i="10"/>
  <c r="J1014" i="10"/>
  <c r="J1013" i="10"/>
  <c r="J1012" i="10"/>
  <c r="J1011" i="10"/>
  <c r="J1010" i="10"/>
  <c r="J1009" i="10"/>
  <c r="J1008" i="10"/>
  <c r="J1007" i="10"/>
  <c r="J1006" i="10"/>
  <c r="J1005" i="10"/>
  <c r="J1004" i="10"/>
  <c r="J1003" i="10"/>
  <c r="J1002" i="10"/>
  <c r="J1001" i="10"/>
  <c r="J1000" i="10"/>
  <c r="J999" i="10"/>
  <c r="J998" i="10"/>
  <c r="J997" i="10"/>
  <c r="J996" i="10"/>
  <c r="J995" i="10"/>
  <c r="J994" i="10"/>
  <c r="J993" i="10"/>
  <c r="J992" i="10"/>
  <c r="J991" i="10"/>
  <c r="J990" i="10"/>
  <c r="J989" i="10"/>
  <c r="J988" i="10"/>
  <c r="J987" i="10"/>
  <c r="J986" i="10"/>
  <c r="J985" i="10"/>
  <c r="J984" i="10"/>
  <c r="J983" i="10"/>
  <c r="J982" i="10"/>
  <c r="J981" i="10"/>
  <c r="J980" i="10"/>
  <c r="J979" i="10"/>
  <c r="J978" i="10"/>
  <c r="J977" i="10"/>
  <c r="J976" i="10"/>
  <c r="J975" i="10"/>
  <c r="J974" i="10"/>
  <c r="J973" i="10"/>
  <c r="J972" i="10"/>
  <c r="J971" i="10"/>
  <c r="J970" i="10"/>
  <c r="J969" i="10"/>
  <c r="J968" i="10"/>
  <c r="J967" i="10"/>
  <c r="J966" i="10"/>
  <c r="J965" i="10"/>
  <c r="J964" i="10"/>
  <c r="J963" i="10"/>
  <c r="J962" i="10"/>
  <c r="J961" i="10"/>
  <c r="J960" i="10"/>
  <c r="J959" i="10"/>
  <c r="J958" i="10"/>
  <c r="J957" i="10"/>
  <c r="J956" i="10"/>
  <c r="J955" i="10"/>
  <c r="J954" i="10"/>
  <c r="J953" i="10"/>
  <c r="J952" i="10"/>
  <c r="J951" i="10"/>
  <c r="J950" i="10"/>
  <c r="J949" i="10"/>
  <c r="J948" i="10"/>
  <c r="J947" i="10"/>
  <c r="J946" i="10"/>
  <c r="J945" i="10"/>
  <c r="J944" i="10"/>
  <c r="J943" i="10"/>
  <c r="J942" i="10"/>
  <c r="J941" i="10"/>
  <c r="J940" i="10"/>
  <c r="J939" i="10"/>
  <c r="J938" i="10"/>
  <c r="J937" i="10"/>
  <c r="J936" i="10"/>
  <c r="J935" i="10"/>
  <c r="J934" i="10"/>
  <c r="J933" i="10"/>
  <c r="J932" i="10"/>
  <c r="J931" i="10"/>
  <c r="J930" i="10"/>
  <c r="J929" i="10"/>
  <c r="J928" i="10"/>
  <c r="J927" i="10"/>
  <c r="J926" i="10"/>
  <c r="J925" i="10"/>
  <c r="J924" i="10"/>
  <c r="J923" i="10"/>
  <c r="J922" i="10"/>
  <c r="J921" i="10"/>
  <c r="J920" i="10"/>
  <c r="J919" i="10"/>
  <c r="J918" i="10"/>
  <c r="J917" i="10"/>
  <c r="J916" i="10"/>
  <c r="J915" i="10"/>
  <c r="J914" i="10"/>
  <c r="J913" i="10"/>
  <c r="J912" i="10"/>
  <c r="J911" i="10"/>
  <c r="J910" i="10"/>
  <c r="J909" i="10"/>
  <c r="J908" i="10"/>
  <c r="J907" i="10"/>
  <c r="J906" i="10"/>
  <c r="J905" i="10"/>
  <c r="J904" i="10"/>
  <c r="J903" i="10"/>
  <c r="J902" i="10"/>
  <c r="J901" i="10"/>
  <c r="J900" i="10"/>
  <c r="J899" i="10"/>
  <c r="J898" i="10"/>
  <c r="J897" i="10"/>
  <c r="J896" i="10"/>
  <c r="J895" i="10"/>
  <c r="J894" i="10"/>
  <c r="J893" i="10"/>
  <c r="J892" i="10"/>
  <c r="J891" i="10"/>
  <c r="J890" i="10"/>
  <c r="J889" i="10"/>
  <c r="J888" i="10"/>
  <c r="J887" i="10"/>
  <c r="J886" i="10"/>
  <c r="J885" i="10"/>
  <c r="J884" i="10"/>
  <c r="J883" i="10"/>
  <c r="J882" i="10"/>
  <c r="J881" i="10"/>
  <c r="J880" i="10"/>
  <c r="J879" i="10"/>
  <c r="J878" i="10"/>
  <c r="J877" i="10"/>
  <c r="J876" i="10"/>
  <c r="J875" i="10"/>
  <c r="J874" i="10"/>
  <c r="J873" i="10"/>
  <c r="J872" i="10"/>
  <c r="J871" i="10"/>
  <c r="J870" i="10"/>
  <c r="J869" i="10"/>
  <c r="J868" i="10"/>
  <c r="J867" i="10"/>
  <c r="J866" i="10"/>
  <c r="J865" i="10"/>
  <c r="J864" i="10"/>
  <c r="J863" i="10"/>
  <c r="J862" i="10"/>
  <c r="J861" i="10"/>
  <c r="J860" i="10"/>
  <c r="J859" i="10"/>
  <c r="J858" i="10"/>
  <c r="J857" i="10"/>
  <c r="J856" i="10"/>
  <c r="J855" i="10"/>
  <c r="J854" i="10"/>
  <c r="J853" i="10"/>
  <c r="J852" i="10"/>
  <c r="J851" i="10"/>
  <c r="J850" i="10"/>
  <c r="J849" i="10"/>
  <c r="J848" i="10"/>
  <c r="J847" i="10"/>
  <c r="J846" i="10"/>
  <c r="J845" i="10"/>
  <c r="J844" i="10"/>
  <c r="J843" i="10"/>
  <c r="J842" i="10"/>
  <c r="J841" i="10"/>
  <c r="J840" i="10"/>
  <c r="J839" i="10"/>
  <c r="J838" i="10"/>
  <c r="J837" i="10"/>
  <c r="J836" i="10"/>
  <c r="J835" i="10"/>
  <c r="J834" i="10"/>
  <c r="J833" i="10"/>
  <c r="J832" i="10"/>
  <c r="J831" i="10"/>
  <c r="J830" i="10"/>
  <c r="J829" i="10"/>
  <c r="J828" i="10"/>
  <c r="J827" i="10"/>
  <c r="J826" i="10"/>
  <c r="J825" i="10"/>
  <c r="J824" i="10"/>
  <c r="J823" i="10"/>
  <c r="J822" i="10"/>
  <c r="J821" i="10"/>
  <c r="J820" i="10"/>
  <c r="J819" i="10"/>
  <c r="J818" i="10"/>
  <c r="J817" i="10"/>
  <c r="J816" i="10"/>
  <c r="J815" i="10"/>
  <c r="J814" i="10"/>
  <c r="J813" i="10"/>
  <c r="J812" i="10"/>
  <c r="J811" i="10"/>
  <c r="J810" i="10"/>
  <c r="J809" i="10"/>
  <c r="J808" i="10"/>
  <c r="J807" i="10"/>
  <c r="J806" i="10"/>
  <c r="J805" i="10"/>
  <c r="J804" i="10"/>
  <c r="J803" i="10"/>
  <c r="J802" i="10"/>
  <c r="J801" i="10"/>
  <c r="J800" i="10"/>
  <c r="J799" i="10"/>
  <c r="J798" i="10"/>
  <c r="J797" i="10"/>
  <c r="J796" i="10"/>
  <c r="J795" i="10"/>
  <c r="J794" i="10"/>
  <c r="J793" i="10"/>
  <c r="J792" i="10"/>
  <c r="J791" i="10"/>
  <c r="J790" i="10"/>
  <c r="J789" i="10"/>
  <c r="J788" i="10"/>
  <c r="J787" i="10"/>
  <c r="J786" i="10"/>
  <c r="J785" i="10"/>
  <c r="J784" i="10"/>
  <c r="J783" i="10"/>
  <c r="J782" i="10"/>
  <c r="J781" i="10"/>
  <c r="J780" i="10"/>
  <c r="J779" i="10"/>
  <c r="J778" i="10"/>
  <c r="J777" i="10"/>
  <c r="J776" i="10"/>
  <c r="J775" i="10"/>
  <c r="J774" i="10"/>
  <c r="J773" i="10"/>
  <c r="J772" i="10"/>
  <c r="J771" i="10"/>
  <c r="J770" i="10"/>
  <c r="J769" i="10"/>
  <c r="J768" i="10"/>
  <c r="J767" i="10"/>
  <c r="J766" i="10"/>
  <c r="J765" i="10"/>
  <c r="J764" i="10"/>
  <c r="J763" i="10"/>
  <c r="J762" i="10"/>
  <c r="J761" i="10"/>
  <c r="J760" i="10"/>
  <c r="J759" i="10"/>
  <c r="J758" i="10"/>
  <c r="J757" i="10"/>
  <c r="J756" i="10"/>
  <c r="J755" i="10"/>
  <c r="J754" i="10"/>
  <c r="J753" i="10"/>
  <c r="J752" i="10"/>
  <c r="J751" i="10"/>
  <c r="J750" i="10"/>
  <c r="J749" i="10"/>
  <c r="J748" i="10"/>
  <c r="J747" i="10"/>
  <c r="J746" i="10"/>
  <c r="J745" i="10"/>
  <c r="J744" i="10"/>
  <c r="J743" i="10"/>
  <c r="J742" i="10"/>
  <c r="J741" i="10"/>
  <c r="J740" i="10"/>
  <c r="J739" i="10"/>
  <c r="J738" i="10"/>
  <c r="J737" i="10"/>
  <c r="J736" i="10"/>
  <c r="J735" i="10"/>
  <c r="J734" i="10"/>
  <c r="J733" i="10"/>
  <c r="J732" i="10"/>
  <c r="J731" i="10"/>
  <c r="J730" i="10"/>
  <c r="J729" i="10"/>
  <c r="J728" i="10"/>
  <c r="J727" i="10"/>
  <c r="J726" i="10"/>
  <c r="J725" i="10"/>
  <c r="J724" i="10"/>
  <c r="J723" i="10"/>
  <c r="J722" i="10"/>
  <c r="J721" i="10"/>
  <c r="J720" i="10"/>
  <c r="J719" i="10"/>
  <c r="J718" i="10"/>
  <c r="J717" i="10"/>
  <c r="J716" i="10"/>
  <c r="J715" i="10"/>
  <c r="J714" i="10"/>
  <c r="J713" i="10"/>
  <c r="J712" i="10"/>
  <c r="J711" i="10"/>
  <c r="J710" i="10"/>
  <c r="J709" i="10"/>
  <c r="J708" i="10"/>
  <c r="J707" i="10"/>
  <c r="J706" i="10"/>
  <c r="J705" i="10"/>
  <c r="J704" i="10"/>
  <c r="J703" i="10"/>
  <c r="J702" i="10"/>
  <c r="J701" i="10"/>
  <c r="J700" i="10"/>
  <c r="J699" i="10"/>
  <c r="J698" i="10"/>
  <c r="J697" i="10"/>
  <c r="J696" i="10"/>
  <c r="J695" i="10"/>
  <c r="J694" i="10"/>
  <c r="J693" i="10"/>
  <c r="J692" i="10"/>
  <c r="J691" i="10"/>
  <c r="J690" i="10"/>
  <c r="J689" i="10"/>
  <c r="J688" i="10"/>
  <c r="J687" i="10"/>
  <c r="J686" i="10"/>
  <c r="J685" i="10"/>
  <c r="J684" i="10"/>
  <c r="J683" i="10"/>
  <c r="J682" i="10"/>
  <c r="J681" i="10"/>
  <c r="J680" i="10"/>
  <c r="J679" i="10"/>
  <c r="J678" i="10"/>
  <c r="J677" i="10"/>
  <c r="J676" i="10"/>
  <c r="J675" i="10"/>
  <c r="J674" i="10"/>
  <c r="J673" i="10"/>
  <c r="J672" i="10"/>
  <c r="J671" i="10"/>
  <c r="J670" i="10"/>
  <c r="J669" i="10"/>
  <c r="J668" i="10"/>
  <c r="J667" i="10"/>
  <c r="J666" i="10"/>
  <c r="J665" i="10"/>
  <c r="J664" i="10"/>
  <c r="J663" i="10"/>
  <c r="J662" i="10"/>
  <c r="J661" i="10"/>
  <c r="J660" i="10"/>
  <c r="J659" i="10"/>
  <c r="J658" i="10"/>
  <c r="J657" i="10"/>
  <c r="J656" i="10"/>
  <c r="J655" i="10"/>
  <c r="J654" i="10"/>
  <c r="J653" i="10"/>
  <c r="J652" i="10"/>
  <c r="J651" i="10"/>
  <c r="J650" i="10"/>
  <c r="J649" i="10"/>
  <c r="J648" i="10"/>
  <c r="J647" i="10"/>
  <c r="J646" i="10"/>
  <c r="J645" i="10"/>
  <c r="J644" i="10"/>
  <c r="J643" i="10"/>
  <c r="J642" i="10"/>
  <c r="J641" i="10"/>
  <c r="J640" i="10"/>
  <c r="J639" i="10"/>
  <c r="J638" i="10"/>
  <c r="J637" i="10"/>
  <c r="J636" i="10"/>
  <c r="J635" i="10"/>
  <c r="J634" i="10"/>
  <c r="J633" i="10"/>
  <c r="J632" i="10"/>
  <c r="J631" i="10"/>
  <c r="J630" i="10"/>
  <c r="J629" i="10"/>
  <c r="J628" i="10"/>
  <c r="J627" i="10"/>
  <c r="J626" i="10"/>
  <c r="J625" i="10"/>
  <c r="J624" i="10"/>
  <c r="J623" i="10"/>
  <c r="J622" i="10"/>
  <c r="J621" i="10"/>
  <c r="J620" i="10"/>
  <c r="J619" i="10"/>
  <c r="J618" i="10"/>
  <c r="J617" i="10"/>
  <c r="J616" i="10"/>
  <c r="J615" i="10"/>
  <c r="J614" i="10"/>
  <c r="J613" i="10"/>
  <c r="J612" i="10"/>
  <c r="J611" i="10"/>
  <c r="J610" i="10"/>
  <c r="J609" i="10"/>
  <c r="J608" i="10"/>
  <c r="J607" i="10"/>
  <c r="J606" i="10"/>
  <c r="J605" i="10"/>
  <c r="J604" i="10"/>
  <c r="J603" i="10"/>
  <c r="J602" i="10"/>
  <c r="J601" i="10"/>
  <c r="J600" i="10"/>
  <c r="J599" i="10"/>
  <c r="J598" i="10"/>
  <c r="J597" i="10"/>
  <c r="J596" i="10"/>
  <c r="J595" i="10"/>
  <c r="J594" i="10"/>
  <c r="J593" i="10"/>
  <c r="J592" i="10"/>
  <c r="J591" i="10"/>
  <c r="J590" i="10"/>
  <c r="J589" i="10"/>
  <c r="J588" i="10"/>
  <c r="J587" i="10"/>
  <c r="J586" i="10"/>
  <c r="J585" i="10"/>
  <c r="J584" i="10"/>
  <c r="J583" i="10"/>
  <c r="J582" i="10"/>
  <c r="J581" i="10"/>
  <c r="J580" i="10"/>
  <c r="J579" i="10"/>
  <c r="J578" i="10"/>
  <c r="J577" i="10"/>
  <c r="J576" i="10"/>
  <c r="J575" i="10"/>
  <c r="J574" i="10"/>
  <c r="J573" i="10"/>
  <c r="J572" i="10"/>
  <c r="J571" i="10"/>
  <c r="J570" i="10"/>
  <c r="J569" i="10"/>
  <c r="J568" i="10"/>
  <c r="J567" i="10"/>
  <c r="J566" i="10"/>
  <c r="J565" i="10"/>
  <c r="J564" i="10"/>
  <c r="J563" i="10"/>
  <c r="J562" i="10"/>
  <c r="J561" i="10"/>
  <c r="J560" i="10"/>
  <c r="J559" i="10"/>
  <c r="J558" i="10"/>
  <c r="J557" i="10"/>
  <c r="J556" i="10"/>
  <c r="J555" i="10"/>
  <c r="J554" i="10"/>
  <c r="J553" i="10"/>
  <c r="J552" i="10"/>
  <c r="J551" i="10"/>
  <c r="J550" i="10"/>
  <c r="J549" i="10"/>
  <c r="J548" i="10"/>
  <c r="J547" i="10"/>
  <c r="J546" i="10"/>
  <c r="J545" i="10"/>
  <c r="J544" i="10"/>
  <c r="J543" i="10"/>
  <c r="J542" i="10"/>
  <c r="J541" i="10"/>
  <c r="J540" i="10"/>
  <c r="J539" i="10"/>
  <c r="J538" i="10"/>
  <c r="J537" i="10"/>
  <c r="J536" i="10"/>
  <c r="J535" i="10"/>
  <c r="J534" i="10"/>
  <c r="J533" i="10"/>
  <c r="J532" i="10"/>
  <c r="J531" i="10"/>
  <c r="J530" i="10"/>
  <c r="J529" i="10"/>
  <c r="J528" i="10"/>
  <c r="J527" i="10"/>
  <c r="J526" i="10"/>
  <c r="J525" i="10"/>
  <c r="J524" i="10"/>
  <c r="J523" i="10"/>
  <c r="J522" i="10"/>
  <c r="J521" i="10"/>
  <c r="J520" i="10"/>
  <c r="J519" i="10"/>
  <c r="J518" i="10"/>
  <c r="J517" i="10"/>
  <c r="J516" i="10"/>
  <c r="J515" i="10"/>
  <c r="J514" i="10"/>
  <c r="J513" i="10"/>
  <c r="J512" i="10"/>
  <c r="J511" i="10"/>
  <c r="J510" i="10"/>
  <c r="J509" i="10"/>
  <c r="J508" i="10"/>
  <c r="J507" i="10"/>
  <c r="J506" i="10"/>
  <c r="J505" i="10"/>
  <c r="J504" i="10"/>
  <c r="J503" i="10"/>
  <c r="J502" i="10"/>
  <c r="J501" i="10"/>
  <c r="J500" i="10"/>
  <c r="J499" i="10"/>
  <c r="J498" i="10"/>
  <c r="J497" i="10"/>
  <c r="J496" i="10"/>
  <c r="J495" i="10"/>
  <c r="J494" i="10"/>
  <c r="J493" i="10"/>
  <c r="J492" i="10"/>
  <c r="J491" i="10"/>
  <c r="J490" i="10"/>
  <c r="J489" i="10"/>
  <c r="J488" i="10"/>
  <c r="J487" i="10"/>
  <c r="J486" i="10"/>
  <c r="J485" i="10"/>
  <c r="J484" i="10"/>
  <c r="J483" i="10"/>
  <c r="J482" i="10"/>
  <c r="J481" i="10"/>
  <c r="J480" i="10"/>
  <c r="J479" i="10"/>
  <c r="J478" i="10"/>
  <c r="J477" i="10"/>
  <c r="J476" i="10"/>
  <c r="J475" i="10"/>
  <c r="J474" i="10"/>
  <c r="J473" i="10"/>
  <c r="J472" i="10"/>
  <c r="J471" i="10"/>
  <c r="J470" i="10"/>
  <c r="J469" i="10"/>
  <c r="J468" i="10"/>
  <c r="J467" i="10"/>
  <c r="J466" i="10"/>
  <c r="J465" i="10"/>
  <c r="J464" i="10"/>
  <c r="J463" i="10"/>
  <c r="J462" i="10"/>
  <c r="J461" i="10"/>
  <c r="J460" i="10"/>
  <c r="J459" i="10"/>
  <c r="J458" i="10"/>
  <c r="J457" i="10"/>
  <c r="J456" i="10"/>
  <c r="J455" i="10"/>
  <c r="J454" i="10"/>
  <c r="J453" i="10"/>
  <c r="J452" i="10"/>
  <c r="J451" i="10"/>
  <c r="J450" i="10"/>
  <c r="J449" i="10"/>
  <c r="J448" i="10"/>
  <c r="J447" i="10"/>
  <c r="J446" i="10"/>
  <c r="J445" i="10"/>
  <c r="J444" i="10"/>
  <c r="J443" i="10"/>
  <c r="J442" i="10"/>
  <c r="J441" i="10"/>
  <c r="J440" i="10"/>
  <c r="J439" i="10"/>
  <c r="J438" i="10"/>
  <c r="J437" i="10"/>
  <c r="J436" i="10"/>
  <c r="J435" i="10"/>
  <c r="J434" i="10"/>
  <c r="J433" i="10"/>
  <c r="J432" i="10"/>
  <c r="J431" i="10"/>
  <c r="J430" i="10"/>
  <c r="J429" i="10"/>
  <c r="J428" i="10"/>
  <c r="J427" i="10"/>
  <c r="J426" i="10"/>
  <c r="J425" i="10"/>
  <c r="J424" i="10"/>
  <c r="J423" i="10"/>
  <c r="J422" i="10"/>
  <c r="J421" i="10"/>
  <c r="J420" i="10"/>
  <c r="J419" i="10"/>
  <c r="J418" i="10"/>
  <c r="J417" i="10"/>
  <c r="J416" i="10"/>
  <c r="J415" i="10"/>
  <c r="J414" i="10"/>
  <c r="J413" i="10"/>
  <c r="J412" i="10"/>
  <c r="J411" i="10"/>
  <c r="J410" i="10"/>
  <c r="J409" i="10"/>
  <c r="J408" i="10"/>
  <c r="J407" i="10"/>
  <c r="J406" i="10"/>
  <c r="J405" i="10"/>
  <c r="J404" i="10"/>
  <c r="J403" i="10"/>
  <c r="J402" i="10"/>
  <c r="J401" i="10"/>
  <c r="J400" i="10"/>
  <c r="J399" i="10"/>
  <c r="J398" i="10"/>
  <c r="J397" i="10"/>
  <c r="J396" i="10"/>
  <c r="J395" i="10"/>
  <c r="J394" i="10"/>
  <c r="J393"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I5010" i="10"/>
  <c r="I5009" i="10"/>
  <c r="I5008" i="10"/>
  <c r="I5007" i="10"/>
  <c r="I5006" i="10"/>
  <c r="I5005" i="10"/>
  <c r="I5004" i="10"/>
  <c r="I5003" i="10"/>
  <c r="I5002" i="10"/>
  <c r="I5001" i="10"/>
  <c r="I5000" i="10"/>
  <c r="I4999" i="10"/>
  <c r="I4998" i="10"/>
  <c r="I4997" i="10"/>
  <c r="I4996" i="10"/>
  <c r="I4995" i="10"/>
  <c r="I4994" i="10"/>
  <c r="I4993" i="10"/>
  <c r="I4992" i="10"/>
  <c r="I4991" i="10"/>
  <c r="I4990" i="10"/>
  <c r="I4989" i="10"/>
  <c r="I4988" i="10"/>
  <c r="I4987" i="10"/>
  <c r="I4986" i="10"/>
  <c r="I4985" i="10"/>
  <c r="I4984" i="10"/>
  <c r="I4983" i="10"/>
  <c r="I4982" i="10"/>
  <c r="I4981" i="10"/>
  <c r="I4980" i="10"/>
  <c r="I4979" i="10"/>
  <c r="I4978" i="10"/>
  <c r="I4977" i="10"/>
  <c r="I4976" i="10"/>
  <c r="I4975" i="10"/>
  <c r="I4974" i="10"/>
  <c r="I4973" i="10"/>
  <c r="I4972" i="10"/>
  <c r="I4971" i="10"/>
  <c r="I4970" i="10"/>
  <c r="I4969" i="10"/>
  <c r="I4968" i="10"/>
  <c r="I4967" i="10"/>
  <c r="I4966" i="10"/>
  <c r="I4965" i="10"/>
  <c r="I4964" i="10"/>
  <c r="I4963" i="10"/>
  <c r="I4962" i="10"/>
  <c r="I4961" i="10"/>
  <c r="I4960" i="10"/>
  <c r="I4959" i="10"/>
  <c r="I4958" i="10"/>
  <c r="I4957" i="10"/>
  <c r="I4956" i="10"/>
  <c r="I4955" i="10"/>
  <c r="I4954" i="10"/>
  <c r="I4953" i="10"/>
  <c r="I4952" i="10"/>
  <c r="I4951" i="10"/>
  <c r="I4950" i="10"/>
  <c r="I4949" i="10"/>
  <c r="I4948" i="10"/>
  <c r="I4947" i="10"/>
  <c r="I4946" i="10"/>
  <c r="I4945" i="10"/>
  <c r="I4944" i="10"/>
  <c r="I4943" i="10"/>
  <c r="I4942" i="10"/>
  <c r="I4941" i="10"/>
  <c r="I4940" i="10"/>
  <c r="I4939" i="10"/>
  <c r="I4938" i="10"/>
  <c r="I4937" i="10"/>
  <c r="I4936" i="10"/>
  <c r="I4935" i="10"/>
  <c r="I4934" i="10"/>
  <c r="I4933" i="10"/>
  <c r="I4932" i="10"/>
  <c r="I4931" i="10"/>
  <c r="I4930" i="10"/>
  <c r="I4929" i="10"/>
  <c r="I4928" i="10"/>
  <c r="I4927" i="10"/>
  <c r="I4926" i="10"/>
  <c r="I4925" i="10"/>
  <c r="I4924" i="10"/>
  <c r="I4923" i="10"/>
  <c r="I4922" i="10"/>
  <c r="I4921" i="10"/>
  <c r="I4920" i="10"/>
  <c r="I4919" i="10"/>
  <c r="I4918" i="10"/>
  <c r="I4917" i="10"/>
  <c r="I4916" i="10"/>
  <c r="I4915" i="10"/>
  <c r="I4914" i="10"/>
  <c r="I4913" i="10"/>
  <c r="I4912" i="10"/>
  <c r="I4911" i="10"/>
  <c r="I4910" i="10"/>
  <c r="I4909" i="10"/>
  <c r="I4908" i="10"/>
  <c r="I4907" i="10"/>
  <c r="I4906" i="10"/>
  <c r="I4905" i="10"/>
  <c r="I4904" i="10"/>
  <c r="I4903" i="10"/>
  <c r="I4902" i="10"/>
  <c r="I4901" i="10"/>
  <c r="I4900" i="10"/>
  <c r="I4899" i="10"/>
  <c r="I4898" i="10"/>
  <c r="I4897" i="10"/>
  <c r="I4896" i="10"/>
  <c r="I4895" i="10"/>
  <c r="I4894" i="10"/>
  <c r="I4893" i="10"/>
  <c r="I4892" i="10"/>
  <c r="I4891" i="10"/>
  <c r="I4890" i="10"/>
  <c r="I4889" i="10"/>
  <c r="I4888" i="10"/>
  <c r="I4887" i="10"/>
  <c r="I4886" i="10"/>
  <c r="I4885" i="10"/>
  <c r="I4884" i="10"/>
  <c r="I4883" i="10"/>
  <c r="I4882" i="10"/>
  <c r="I4881" i="10"/>
  <c r="I4880" i="10"/>
  <c r="I4879" i="10"/>
  <c r="I4878" i="10"/>
  <c r="I4877" i="10"/>
  <c r="I4876" i="10"/>
  <c r="I4875" i="10"/>
  <c r="I4874" i="10"/>
  <c r="I4873" i="10"/>
  <c r="I4872" i="10"/>
  <c r="I4871" i="10"/>
  <c r="I4870" i="10"/>
  <c r="I4869" i="10"/>
  <c r="I4868" i="10"/>
  <c r="I4867" i="10"/>
  <c r="I4866" i="10"/>
  <c r="I4865" i="10"/>
  <c r="I4864" i="10"/>
  <c r="I4863" i="10"/>
  <c r="I4862" i="10"/>
  <c r="I4861" i="10"/>
  <c r="I4860" i="10"/>
  <c r="I4859" i="10"/>
  <c r="I4858" i="10"/>
  <c r="I4857" i="10"/>
  <c r="I4856" i="10"/>
  <c r="I4855" i="10"/>
  <c r="I4854" i="10"/>
  <c r="I4853" i="10"/>
  <c r="I4852" i="10"/>
  <c r="I4851" i="10"/>
  <c r="I4850" i="10"/>
  <c r="I4849" i="10"/>
  <c r="I4848" i="10"/>
  <c r="I4847" i="10"/>
  <c r="I4846" i="10"/>
  <c r="I4845" i="10"/>
  <c r="I4844" i="10"/>
  <c r="I4843" i="10"/>
  <c r="I4842" i="10"/>
  <c r="I4841" i="10"/>
  <c r="I4840" i="10"/>
  <c r="I4839" i="10"/>
  <c r="I4838" i="10"/>
  <c r="I4837" i="10"/>
  <c r="I4836" i="10"/>
  <c r="I4835" i="10"/>
  <c r="I4834" i="10"/>
  <c r="I4833" i="10"/>
  <c r="I4832" i="10"/>
  <c r="I4831" i="10"/>
  <c r="I4830" i="10"/>
  <c r="I4829" i="10"/>
  <c r="I4828" i="10"/>
  <c r="I4827" i="10"/>
  <c r="I4826" i="10"/>
  <c r="I4825" i="10"/>
  <c r="I4824" i="10"/>
  <c r="I4823" i="10"/>
  <c r="I4822" i="10"/>
  <c r="I4821" i="10"/>
  <c r="I4820" i="10"/>
  <c r="I4819" i="10"/>
  <c r="I4818" i="10"/>
  <c r="I4817" i="10"/>
  <c r="I4816" i="10"/>
  <c r="I4815" i="10"/>
  <c r="I4814" i="10"/>
  <c r="I4813" i="10"/>
  <c r="I4812" i="10"/>
  <c r="I4811" i="10"/>
  <c r="I4810" i="10"/>
  <c r="I4809" i="10"/>
  <c r="I4808" i="10"/>
  <c r="I4807" i="10"/>
  <c r="I4806" i="10"/>
  <c r="I4805" i="10"/>
  <c r="I4804" i="10"/>
  <c r="I4803" i="10"/>
  <c r="I4802" i="10"/>
  <c r="I4801" i="10"/>
  <c r="I4800" i="10"/>
  <c r="I4799" i="10"/>
  <c r="I4798" i="10"/>
  <c r="I4797" i="10"/>
  <c r="I4796" i="10"/>
  <c r="I4795" i="10"/>
  <c r="I4794" i="10"/>
  <c r="I4793" i="10"/>
  <c r="I4792" i="10"/>
  <c r="I4791" i="10"/>
  <c r="I4790" i="10"/>
  <c r="I4789" i="10"/>
  <c r="I4788" i="10"/>
  <c r="I4787" i="10"/>
  <c r="I4786" i="10"/>
  <c r="I4785" i="10"/>
  <c r="I4784" i="10"/>
  <c r="I4783" i="10"/>
  <c r="I4782" i="10"/>
  <c r="I4781" i="10"/>
  <c r="I4780" i="10"/>
  <c r="I4779" i="10"/>
  <c r="I4778" i="10"/>
  <c r="I4777" i="10"/>
  <c r="I4776" i="10"/>
  <c r="I4775" i="10"/>
  <c r="I4774" i="10"/>
  <c r="I4773" i="10"/>
  <c r="I4772" i="10"/>
  <c r="I4771" i="10"/>
  <c r="I4770" i="10"/>
  <c r="I4769" i="10"/>
  <c r="I4768" i="10"/>
  <c r="I4767" i="10"/>
  <c r="I4766" i="10"/>
  <c r="I4765" i="10"/>
  <c r="I4764" i="10"/>
  <c r="I4763" i="10"/>
  <c r="I4762" i="10"/>
  <c r="I4761" i="10"/>
  <c r="I4760" i="10"/>
  <c r="I4759" i="10"/>
  <c r="I4758" i="10"/>
  <c r="I4757" i="10"/>
  <c r="I4756" i="10"/>
  <c r="I4755" i="10"/>
  <c r="I4754" i="10"/>
  <c r="I4753" i="10"/>
  <c r="I4752" i="10"/>
  <c r="I4751" i="10"/>
  <c r="I4750" i="10"/>
  <c r="I4749" i="10"/>
  <c r="I4748" i="10"/>
  <c r="I4747" i="10"/>
  <c r="I4746" i="10"/>
  <c r="I4745" i="10"/>
  <c r="I4744" i="10"/>
  <c r="I4743" i="10"/>
  <c r="I4742" i="10"/>
  <c r="I4741" i="10"/>
  <c r="I4740" i="10"/>
  <c r="I4739" i="10"/>
  <c r="I4738" i="10"/>
  <c r="I4737" i="10"/>
  <c r="I4736" i="10"/>
  <c r="I4735" i="10"/>
  <c r="I4734" i="10"/>
  <c r="I4733" i="10"/>
  <c r="I4732" i="10"/>
  <c r="I4731" i="10"/>
  <c r="I4730" i="10"/>
  <c r="I4729" i="10"/>
  <c r="I4728" i="10"/>
  <c r="I4727" i="10"/>
  <c r="I4726" i="10"/>
  <c r="I4725" i="10"/>
  <c r="I4724" i="10"/>
  <c r="I4723" i="10"/>
  <c r="I4722" i="10"/>
  <c r="I4721" i="10"/>
  <c r="I4720" i="10"/>
  <c r="I4719" i="10"/>
  <c r="I4718" i="10"/>
  <c r="I4717" i="10"/>
  <c r="I4716" i="10"/>
  <c r="I4715" i="10"/>
  <c r="I4714" i="10"/>
  <c r="I4713" i="10"/>
  <c r="I4712" i="10"/>
  <c r="I4711" i="10"/>
  <c r="I4710" i="10"/>
  <c r="I4709" i="10"/>
  <c r="I4708" i="10"/>
  <c r="I4707" i="10"/>
  <c r="I4706" i="10"/>
  <c r="I4705" i="10"/>
  <c r="I4704" i="10"/>
  <c r="I4703" i="10"/>
  <c r="I4702" i="10"/>
  <c r="I4701" i="10"/>
  <c r="I4700" i="10"/>
  <c r="I4699" i="10"/>
  <c r="I4698" i="10"/>
  <c r="I4697" i="10"/>
  <c r="I4696" i="10"/>
  <c r="I4695" i="10"/>
  <c r="I4694" i="10"/>
  <c r="I4693" i="10"/>
  <c r="I4692" i="10"/>
  <c r="I4691" i="10"/>
  <c r="I4690" i="10"/>
  <c r="I4689" i="10"/>
  <c r="I4688" i="10"/>
  <c r="I4687" i="10"/>
  <c r="I4686" i="10"/>
  <c r="I4685" i="10"/>
  <c r="I4684" i="10"/>
  <c r="I4683" i="10"/>
  <c r="I4682" i="10"/>
  <c r="I4681" i="10"/>
  <c r="I4680" i="10"/>
  <c r="I4679" i="10"/>
  <c r="I4678" i="10"/>
  <c r="I4677" i="10"/>
  <c r="I4676" i="10"/>
  <c r="I4675" i="10"/>
  <c r="I4674" i="10"/>
  <c r="I4673" i="10"/>
  <c r="I4672" i="10"/>
  <c r="I4671" i="10"/>
  <c r="I4670" i="10"/>
  <c r="I4669" i="10"/>
  <c r="I4668" i="10"/>
  <c r="I4667" i="10"/>
  <c r="I4666" i="10"/>
  <c r="I4665" i="10"/>
  <c r="I4664" i="10"/>
  <c r="I4663" i="10"/>
  <c r="I4662" i="10"/>
  <c r="I4661" i="10"/>
  <c r="I4660" i="10"/>
  <c r="I4659" i="10"/>
  <c r="I4658" i="10"/>
  <c r="I4657" i="10"/>
  <c r="I4656" i="10"/>
  <c r="I4655" i="10"/>
  <c r="I4654" i="10"/>
  <c r="I4653" i="10"/>
  <c r="I4652" i="10"/>
  <c r="I4651" i="10"/>
  <c r="I4650" i="10"/>
  <c r="I4649" i="10"/>
  <c r="I4648" i="10"/>
  <c r="I4647" i="10"/>
  <c r="I4646" i="10"/>
  <c r="I4645" i="10"/>
  <c r="I4644" i="10"/>
  <c r="I4643" i="10"/>
  <c r="I4642" i="10"/>
  <c r="I4641" i="10"/>
  <c r="I4640" i="10"/>
  <c r="I4639" i="10"/>
  <c r="I4638" i="10"/>
  <c r="I4637" i="10"/>
  <c r="I4636" i="10"/>
  <c r="I4635" i="10"/>
  <c r="I4634" i="10"/>
  <c r="I4633" i="10"/>
  <c r="I4632" i="10"/>
  <c r="I4631" i="10"/>
  <c r="I4630" i="10"/>
  <c r="I4629" i="10"/>
  <c r="I4628" i="10"/>
  <c r="I4627" i="10"/>
  <c r="I4626" i="10"/>
  <c r="I4625" i="10"/>
  <c r="I4624" i="10"/>
  <c r="I4623" i="10"/>
  <c r="I4622" i="10"/>
  <c r="I4621" i="10"/>
  <c r="I4620" i="10"/>
  <c r="I4619" i="10"/>
  <c r="I4618" i="10"/>
  <c r="I4617" i="10"/>
  <c r="I4616" i="10"/>
  <c r="I4615" i="10"/>
  <c r="I4614" i="10"/>
  <c r="I4613" i="10"/>
  <c r="I4612" i="10"/>
  <c r="I4611" i="10"/>
  <c r="I4610" i="10"/>
  <c r="I4609" i="10"/>
  <c r="I4608" i="10"/>
  <c r="I4607" i="10"/>
  <c r="I4606" i="10"/>
  <c r="I4605" i="10"/>
  <c r="I4604" i="10"/>
  <c r="I4603" i="10"/>
  <c r="I4602" i="10"/>
  <c r="I4601" i="10"/>
  <c r="I4600" i="10"/>
  <c r="I4599" i="10"/>
  <c r="I4598" i="10"/>
  <c r="I4597" i="10"/>
  <c r="I4596" i="10"/>
  <c r="I4595" i="10"/>
  <c r="I4594" i="10"/>
  <c r="I4593" i="10"/>
  <c r="I4592" i="10"/>
  <c r="I4591" i="10"/>
  <c r="I4590" i="10"/>
  <c r="I4589" i="10"/>
  <c r="I4588" i="10"/>
  <c r="I4587" i="10"/>
  <c r="I4586" i="10"/>
  <c r="I4585" i="10"/>
  <c r="I4584" i="10"/>
  <c r="I4583" i="10"/>
  <c r="I4582" i="10"/>
  <c r="I4581" i="10"/>
  <c r="I4580" i="10"/>
  <c r="I4579" i="10"/>
  <c r="I4578" i="10"/>
  <c r="I4577" i="10"/>
  <c r="I4576" i="10"/>
  <c r="I4575" i="10"/>
  <c r="I4574" i="10"/>
  <c r="I4573" i="10"/>
  <c r="I4572" i="10"/>
  <c r="I4571" i="10"/>
  <c r="I4570" i="10"/>
  <c r="I4569" i="10"/>
  <c r="I4568" i="10"/>
  <c r="I4567" i="10"/>
  <c r="I4566" i="10"/>
  <c r="I4565" i="10"/>
  <c r="I4564" i="10"/>
  <c r="I4563" i="10"/>
  <c r="I4562" i="10"/>
  <c r="I4561" i="10"/>
  <c r="I4560" i="10"/>
  <c r="I4559" i="10"/>
  <c r="I4558" i="10"/>
  <c r="I4557" i="10"/>
  <c r="I4556" i="10"/>
  <c r="I4555" i="10"/>
  <c r="I4554" i="10"/>
  <c r="I4553" i="10"/>
  <c r="I4552" i="10"/>
  <c r="I4551" i="10"/>
  <c r="I4550" i="10"/>
  <c r="I4549" i="10"/>
  <c r="I4548" i="10"/>
  <c r="I4547" i="10"/>
  <c r="I4546" i="10"/>
  <c r="I4545" i="10"/>
  <c r="I4544" i="10"/>
  <c r="I4543" i="10"/>
  <c r="I4542" i="10"/>
  <c r="I4541" i="10"/>
  <c r="I4540" i="10"/>
  <c r="I4539" i="10"/>
  <c r="I4538" i="10"/>
  <c r="I4537" i="10"/>
  <c r="I4536" i="10"/>
  <c r="I4535" i="10"/>
  <c r="I4534" i="10"/>
  <c r="I4533" i="10"/>
  <c r="I4532" i="10"/>
  <c r="I4531" i="10"/>
  <c r="I4530" i="10"/>
  <c r="I4529" i="10"/>
  <c r="I4528" i="10"/>
  <c r="I4527" i="10"/>
  <c r="I4526" i="10"/>
  <c r="I4525" i="10"/>
  <c r="I4524" i="10"/>
  <c r="I4523" i="10"/>
  <c r="I4522" i="10"/>
  <c r="I4521" i="10"/>
  <c r="I4520" i="10"/>
  <c r="I4519" i="10"/>
  <c r="I4518" i="10"/>
  <c r="I4517" i="10"/>
  <c r="I4516" i="10"/>
  <c r="I4515" i="10"/>
  <c r="I4514" i="10"/>
  <c r="I4513" i="10"/>
  <c r="I4512" i="10"/>
  <c r="I4511" i="10"/>
  <c r="I4510" i="10"/>
  <c r="I4509" i="10"/>
  <c r="I4508" i="10"/>
  <c r="I4507" i="10"/>
  <c r="I4506" i="10"/>
  <c r="I4505" i="10"/>
  <c r="I4504" i="10"/>
  <c r="I4503" i="10"/>
  <c r="I4502" i="10"/>
  <c r="I4501" i="10"/>
  <c r="I4500" i="10"/>
  <c r="I4499" i="10"/>
  <c r="I4498" i="10"/>
  <c r="I4497" i="10"/>
  <c r="I4496" i="10"/>
  <c r="I4495" i="10"/>
  <c r="I4494" i="10"/>
  <c r="I4493" i="10"/>
  <c r="I4492" i="10"/>
  <c r="I4491" i="10"/>
  <c r="I4490" i="10"/>
  <c r="I4489" i="10"/>
  <c r="I4488" i="10"/>
  <c r="I4487" i="10"/>
  <c r="I4486" i="10"/>
  <c r="I4485" i="10"/>
  <c r="I4484" i="10"/>
  <c r="I4483" i="10"/>
  <c r="I4482" i="10"/>
  <c r="I4481" i="10"/>
  <c r="I4480" i="10"/>
  <c r="I4479" i="10"/>
  <c r="I4478" i="10"/>
  <c r="I4477" i="10"/>
  <c r="I4476" i="10"/>
  <c r="I4475" i="10"/>
  <c r="I4474" i="10"/>
  <c r="I4473" i="10"/>
  <c r="I4472" i="10"/>
  <c r="I4471" i="10"/>
  <c r="I4470" i="10"/>
  <c r="I4469" i="10"/>
  <c r="I4468" i="10"/>
  <c r="I4467" i="10"/>
  <c r="I4466" i="10"/>
  <c r="I4465" i="10"/>
  <c r="I4464" i="10"/>
  <c r="I4463" i="10"/>
  <c r="I4462" i="10"/>
  <c r="I4461" i="10"/>
  <c r="I4460" i="10"/>
  <c r="I4459" i="10"/>
  <c r="I4458" i="10"/>
  <c r="I4457" i="10"/>
  <c r="I4456" i="10"/>
  <c r="I4455" i="10"/>
  <c r="I4454" i="10"/>
  <c r="I4453" i="10"/>
  <c r="I4452" i="10"/>
  <c r="I4451" i="10"/>
  <c r="I4450" i="10"/>
  <c r="I4449" i="10"/>
  <c r="I4448" i="10"/>
  <c r="I4447" i="10"/>
  <c r="I4446" i="10"/>
  <c r="I4445" i="10"/>
  <c r="I4444" i="10"/>
  <c r="I4443" i="10"/>
  <c r="I4442" i="10"/>
  <c r="I4441" i="10"/>
  <c r="I4440" i="10"/>
  <c r="I4439" i="10"/>
  <c r="I4438" i="10"/>
  <c r="I4437" i="10"/>
  <c r="I4436" i="10"/>
  <c r="I4435" i="10"/>
  <c r="I4434" i="10"/>
  <c r="I4433" i="10"/>
  <c r="I4432" i="10"/>
  <c r="I4431" i="10"/>
  <c r="I4430" i="10"/>
  <c r="I4429" i="10"/>
  <c r="I4428" i="10"/>
  <c r="I4427" i="10"/>
  <c r="I4426" i="10"/>
  <c r="I4425" i="10"/>
  <c r="I4424" i="10"/>
  <c r="I4423" i="10"/>
  <c r="I4422" i="10"/>
  <c r="I4421" i="10"/>
  <c r="I4420" i="10"/>
  <c r="I4419" i="10"/>
  <c r="I4418" i="10"/>
  <c r="I4417" i="10"/>
  <c r="I4416" i="10"/>
  <c r="I4415" i="10"/>
  <c r="I4414" i="10"/>
  <c r="I4413" i="10"/>
  <c r="I4412" i="10"/>
  <c r="I4411" i="10"/>
  <c r="I4410" i="10"/>
  <c r="I4409" i="10"/>
  <c r="I4408" i="10"/>
  <c r="I4407" i="10"/>
  <c r="I4406" i="10"/>
  <c r="I4405" i="10"/>
  <c r="I4404" i="10"/>
  <c r="I4403" i="10"/>
  <c r="I4402" i="10"/>
  <c r="I4401" i="10"/>
  <c r="I4400" i="10"/>
  <c r="I4399" i="10"/>
  <c r="I4398" i="10"/>
  <c r="I4397" i="10"/>
  <c r="I4396" i="10"/>
  <c r="I4395" i="10"/>
  <c r="I4394" i="10"/>
  <c r="I4393" i="10"/>
  <c r="I4392" i="10"/>
  <c r="I4391" i="10"/>
  <c r="I4390" i="10"/>
  <c r="I4389" i="10"/>
  <c r="I4388" i="10"/>
  <c r="I4387" i="10"/>
  <c r="I4386" i="10"/>
  <c r="I4385" i="10"/>
  <c r="I4384" i="10"/>
  <c r="I4383" i="10"/>
  <c r="I4382" i="10"/>
  <c r="I4381" i="10"/>
  <c r="I4380" i="10"/>
  <c r="I4379" i="10"/>
  <c r="I4378" i="10"/>
  <c r="I4377" i="10"/>
  <c r="I4376" i="10"/>
  <c r="I4375" i="10"/>
  <c r="I4374" i="10"/>
  <c r="I4373" i="10"/>
  <c r="I4372" i="10"/>
  <c r="I4371" i="10"/>
  <c r="I4370" i="10"/>
  <c r="I4369" i="10"/>
  <c r="I4368" i="10"/>
  <c r="I4367" i="10"/>
  <c r="I4366" i="10"/>
  <c r="I4365" i="10"/>
  <c r="I4364" i="10"/>
  <c r="I4363" i="10"/>
  <c r="I4362" i="10"/>
  <c r="I4361" i="10"/>
  <c r="I4360" i="10"/>
  <c r="I4359" i="10"/>
  <c r="I4358" i="10"/>
  <c r="I4357" i="10"/>
  <c r="I4356" i="10"/>
  <c r="I4355" i="10"/>
  <c r="I4354" i="10"/>
  <c r="I4353" i="10"/>
  <c r="I4352" i="10"/>
  <c r="I4351" i="10"/>
  <c r="I4350" i="10"/>
  <c r="I4349" i="10"/>
  <c r="I4348" i="10"/>
  <c r="I4347" i="10"/>
  <c r="I4346" i="10"/>
  <c r="I4345" i="10"/>
  <c r="I4344" i="10"/>
  <c r="I4343" i="10"/>
  <c r="I4342" i="10"/>
  <c r="I4341" i="10"/>
  <c r="I4340" i="10"/>
  <c r="I4339" i="10"/>
  <c r="I4338" i="10"/>
  <c r="I4337" i="10"/>
  <c r="I4336" i="10"/>
  <c r="I4335" i="10"/>
  <c r="I4334" i="10"/>
  <c r="I4333" i="10"/>
  <c r="I4332" i="10"/>
  <c r="I4331" i="10"/>
  <c r="I4330" i="10"/>
  <c r="I4329" i="10"/>
  <c r="I4328" i="10"/>
  <c r="I4327" i="10"/>
  <c r="I4326" i="10"/>
  <c r="I4325" i="10"/>
  <c r="I4324" i="10"/>
  <c r="I4323" i="10"/>
  <c r="I4322" i="10"/>
  <c r="I4321" i="10"/>
  <c r="I4320" i="10"/>
  <c r="I4319" i="10"/>
  <c r="I4318" i="10"/>
  <c r="I4317" i="10"/>
  <c r="I4316" i="10"/>
  <c r="I4315" i="10"/>
  <c r="I4314" i="10"/>
  <c r="I4313" i="10"/>
  <c r="I4312" i="10"/>
  <c r="I4311" i="10"/>
  <c r="I4310" i="10"/>
  <c r="I4309" i="10"/>
  <c r="I4308" i="10"/>
  <c r="I4307" i="10"/>
  <c r="I4306" i="10"/>
  <c r="I4305" i="10"/>
  <c r="I4304" i="10"/>
  <c r="I4303" i="10"/>
  <c r="I4302" i="10"/>
  <c r="I4301" i="10"/>
  <c r="I4300" i="10"/>
  <c r="I4299" i="10"/>
  <c r="I4298" i="10"/>
  <c r="I4297" i="10"/>
  <c r="I4296" i="10"/>
  <c r="I4295" i="10"/>
  <c r="I4294" i="10"/>
  <c r="I4293" i="10"/>
  <c r="I4292" i="10"/>
  <c r="I4291" i="10"/>
  <c r="I4290" i="10"/>
  <c r="I4289" i="10"/>
  <c r="I4288" i="10"/>
  <c r="I4287" i="10"/>
  <c r="I4286" i="10"/>
  <c r="I4285" i="10"/>
  <c r="I4284" i="10"/>
  <c r="I4283" i="10"/>
  <c r="I4282" i="10"/>
  <c r="I4281" i="10"/>
  <c r="I4280" i="10"/>
  <c r="I4279" i="10"/>
  <c r="I4278" i="10"/>
  <c r="I4277" i="10"/>
  <c r="I4276" i="10"/>
  <c r="I4275" i="10"/>
  <c r="I4274" i="10"/>
  <c r="I4273" i="10"/>
  <c r="I4272" i="10"/>
  <c r="I4271" i="10"/>
  <c r="I4270" i="10"/>
  <c r="I4269" i="10"/>
  <c r="I4268" i="10"/>
  <c r="I4267" i="10"/>
  <c r="I4266" i="10"/>
  <c r="I4265" i="10"/>
  <c r="I4264" i="10"/>
  <c r="I4263" i="10"/>
  <c r="I4262" i="10"/>
  <c r="I4261" i="10"/>
  <c r="I4260" i="10"/>
  <c r="I4259" i="10"/>
  <c r="I4258" i="10"/>
  <c r="I4257" i="10"/>
  <c r="I4256" i="10"/>
  <c r="I4255" i="10"/>
  <c r="I4254" i="10"/>
  <c r="I4253" i="10"/>
  <c r="I4252" i="10"/>
  <c r="I4251" i="10"/>
  <c r="I4250" i="10"/>
  <c r="I4249" i="10"/>
  <c r="I4248" i="10"/>
  <c r="I4247" i="10"/>
  <c r="I4246" i="10"/>
  <c r="I4245" i="10"/>
  <c r="I4244" i="10"/>
  <c r="I4243" i="10"/>
  <c r="I4242" i="10"/>
  <c r="I4241" i="10"/>
  <c r="I4240" i="10"/>
  <c r="I4239" i="10"/>
  <c r="I4238" i="10"/>
  <c r="I4237" i="10"/>
  <c r="I4236" i="10"/>
  <c r="I4235" i="10"/>
  <c r="I4234" i="10"/>
  <c r="I4233" i="10"/>
  <c r="I4232" i="10"/>
  <c r="I4231" i="10"/>
  <c r="I4230" i="10"/>
  <c r="I4229" i="10"/>
  <c r="I4228" i="10"/>
  <c r="I4227" i="10"/>
  <c r="I4226" i="10"/>
  <c r="I4225" i="10"/>
  <c r="I4224" i="10"/>
  <c r="I4223" i="10"/>
  <c r="I4222" i="10"/>
  <c r="I4221" i="10"/>
  <c r="I4220" i="10"/>
  <c r="I4219" i="10"/>
  <c r="I4218" i="10"/>
  <c r="I4217" i="10"/>
  <c r="I4216" i="10"/>
  <c r="I4215" i="10"/>
  <c r="I4214" i="10"/>
  <c r="I4213" i="10"/>
  <c r="I4212" i="10"/>
  <c r="I4211" i="10"/>
  <c r="I4210" i="10"/>
  <c r="I4209" i="10"/>
  <c r="I4208" i="10"/>
  <c r="I4207" i="10"/>
  <c r="I4206" i="10"/>
  <c r="I4205" i="10"/>
  <c r="I4204" i="10"/>
  <c r="I4203" i="10"/>
  <c r="I4202" i="10"/>
  <c r="I4201" i="10"/>
  <c r="I4200" i="10"/>
  <c r="I4199" i="10"/>
  <c r="I4198" i="10"/>
  <c r="I4197" i="10"/>
  <c r="I4196" i="10"/>
  <c r="I4195" i="10"/>
  <c r="I4194" i="10"/>
  <c r="I4193" i="10"/>
  <c r="I4192" i="10"/>
  <c r="I4191" i="10"/>
  <c r="I4190" i="10"/>
  <c r="I4189" i="10"/>
  <c r="I4188" i="10"/>
  <c r="I4187" i="10"/>
  <c r="I4186" i="10"/>
  <c r="I4185" i="10"/>
  <c r="I4184" i="10"/>
  <c r="I4183" i="10"/>
  <c r="I4182" i="10"/>
  <c r="I4181" i="10"/>
  <c r="I4180" i="10"/>
  <c r="I4179" i="10"/>
  <c r="I4178" i="10"/>
  <c r="I4177" i="10"/>
  <c r="I4176" i="10"/>
  <c r="I4175" i="10"/>
  <c r="I4174" i="10"/>
  <c r="I4173" i="10"/>
  <c r="I4172" i="10"/>
  <c r="I4171" i="10"/>
  <c r="I4170" i="10"/>
  <c r="I4169" i="10"/>
  <c r="I4168" i="10"/>
  <c r="I4167" i="10"/>
  <c r="I4166" i="10"/>
  <c r="I4165" i="10"/>
  <c r="I4164" i="10"/>
  <c r="I4163" i="10"/>
  <c r="I4162" i="10"/>
  <c r="I4161" i="10"/>
  <c r="I4160" i="10"/>
  <c r="I4159" i="10"/>
  <c r="I4158" i="10"/>
  <c r="I4157" i="10"/>
  <c r="I4156" i="10"/>
  <c r="I4155" i="10"/>
  <c r="I4154" i="10"/>
  <c r="I4153" i="10"/>
  <c r="I4152" i="10"/>
  <c r="I4151" i="10"/>
  <c r="I4150" i="10"/>
  <c r="I4149" i="10"/>
  <c r="I4148" i="10"/>
  <c r="I4147" i="10"/>
  <c r="I4146" i="10"/>
  <c r="I4145" i="10"/>
  <c r="I4144" i="10"/>
  <c r="I4143" i="10"/>
  <c r="I4142" i="10"/>
  <c r="I4141" i="10"/>
  <c r="I4140" i="10"/>
  <c r="I4139" i="10"/>
  <c r="I4138" i="10"/>
  <c r="I4137" i="10"/>
  <c r="I4136" i="10"/>
  <c r="I4135" i="10"/>
  <c r="I4134" i="10"/>
  <c r="I4133" i="10"/>
  <c r="I4132" i="10"/>
  <c r="I4131" i="10"/>
  <c r="I4130" i="10"/>
  <c r="I4129" i="10"/>
  <c r="I4128" i="10"/>
  <c r="I4127" i="10"/>
  <c r="I4126" i="10"/>
  <c r="I4125" i="10"/>
  <c r="I4124" i="10"/>
  <c r="I4123" i="10"/>
  <c r="I4122" i="10"/>
  <c r="I4121" i="10"/>
  <c r="I4120" i="10"/>
  <c r="I4119" i="10"/>
  <c r="I4118" i="10"/>
  <c r="I4117" i="10"/>
  <c r="I4116" i="10"/>
  <c r="I4115" i="10"/>
  <c r="I4114" i="10"/>
  <c r="I4113" i="10"/>
  <c r="I4112" i="10"/>
  <c r="I4111" i="10"/>
  <c r="I4110" i="10"/>
  <c r="I4109" i="10"/>
  <c r="I4108" i="10"/>
  <c r="I4107" i="10"/>
  <c r="I4106" i="10"/>
  <c r="I4105" i="10"/>
  <c r="I4104" i="10"/>
  <c r="I4103" i="10"/>
  <c r="I4102" i="10"/>
  <c r="I4101" i="10"/>
  <c r="I4100" i="10"/>
  <c r="I4099" i="10"/>
  <c r="I4098" i="10"/>
  <c r="I4097" i="10"/>
  <c r="I4096" i="10"/>
  <c r="I4095" i="10"/>
  <c r="I4094" i="10"/>
  <c r="I4093" i="10"/>
  <c r="I4092" i="10"/>
  <c r="I4091" i="10"/>
  <c r="I4090" i="10"/>
  <c r="I4089" i="10"/>
  <c r="I4088" i="10"/>
  <c r="I4087" i="10"/>
  <c r="I4086" i="10"/>
  <c r="I4085" i="10"/>
  <c r="I4084" i="10"/>
  <c r="I4083" i="10"/>
  <c r="I4082" i="10"/>
  <c r="I4081" i="10"/>
  <c r="I4080" i="10"/>
  <c r="I4079" i="10"/>
  <c r="I4078" i="10"/>
  <c r="I4077" i="10"/>
  <c r="I4076" i="10"/>
  <c r="I4075" i="10"/>
  <c r="I4074" i="10"/>
  <c r="I4073" i="10"/>
  <c r="I4072" i="10"/>
  <c r="I4071" i="10"/>
  <c r="I4070" i="10"/>
  <c r="I4069" i="10"/>
  <c r="I4068" i="10"/>
  <c r="I4067" i="10"/>
  <c r="I4066" i="10"/>
  <c r="I4065" i="10"/>
  <c r="I4064" i="10"/>
  <c r="I4063" i="10"/>
  <c r="I4062" i="10"/>
  <c r="I4061" i="10"/>
  <c r="I4060" i="10"/>
  <c r="I4059" i="10"/>
  <c r="I4058" i="10"/>
  <c r="I4057" i="10"/>
  <c r="I4056" i="10"/>
  <c r="I4055" i="10"/>
  <c r="I4054" i="10"/>
  <c r="I4053" i="10"/>
  <c r="I4052" i="10"/>
  <c r="I4051" i="10"/>
  <c r="I4050" i="10"/>
  <c r="I4049" i="10"/>
  <c r="I4048" i="10"/>
  <c r="I4047" i="10"/>
  <c r="I4046" i="10"/>
  <c r="I4045" i="10"/>
  <c r="I4044" i="10"/>
  <c r="I4043" i="10"/>
  <c r="I4042" i="10"/>
  <c r="I4041" i="10"/>
  <c r="I4040" i="10"/>
  <c r="I4039" i="10"/>
  <c r="I4038" i="10"/>
  <c r="I4037" i="10"/>
  <c r="I4036" i="10"/>
  <c r="I4035" i="10"/>
  <c r="I4034" i="10"/>
  <c r="I4033" i="10"/>
  <c r="I4032" i="10"/>
  <c r="I4031" i="10"/>
  <c r="I4030" i="10"/>
  <c r="I4029" i="10"/>
  <c r="I4028" i="10"/>
  <c r="I4027" i="10"/>
  <c r="I4026" i="10"/>
  <c r="I4025" i="10"/>
  <c r="I4024" i="10"/>
  <c r="I4023" i="10"/>
  <c r="I4022" i="10"/>
  <c r="I4021" i="10"/>
  <c r="I4020" i="10"/>
  <c r="I4019" i="10"/>
  <c r="I4018" i="10"/>
  <c r="I4017" i="10"/>
  <c r="I4016" i="10"/>
  <c r="I4015" i="10"/>
  <c r="I4014" i="10"/>
  <c r="I4013" i="10"/>
  <c r="I4012" i="10"/>
  <c r="I4011" i="10"/>
  <c r="I4010" i="10"/>
  <c r="I4009" i="10"/>
  <c r="I4008" i="10"/>
  <c r="I4007" i="10"/>
  <c r="I4006" i="10"/>
  <c r="I4005" i="10"/>
  <c r="I4004" i="10"/>
  <c r="I4003" i="10"/>
  <c r="I4002" i="10"/>
  <c r="I4001" i="10"/>
  <c r="I4000" i="10"/>
  <c r="I3999" i="10"/>
  <c r="I3998" i="10"/>
  <c r="I3997" i="10"/>
  <c r="I3996" i="10"/>
  <c r="I3995" i="10"/>
  <c r="I3994" i="10"/>
  <c r="I3993" i="10"/>
  <c r="I3992" i="10"/>
  <c r="I3991" i="10"/>
  <c r="I3990" i="10"/>
  <c r="I3989" i="10"/>
  <c r="I3988" i="10"/>
  <c r="I3987" i="10"/>
  <c r="I3986" i="10"/>
  <c r="I3985" i="10"/>
  <c r="I3984" i="10"/>
  <c r="I3983" i="10"/>
  <c r="I3982" i="10"/>
  <c r="I3981" i="10"/>
  <c r="I3980" i="10"/>
  <c r="I3979" i="10"/>
  <c r="I3978" i="10"/>
  <c r="I3977" i="10"/>
  <c r="I3976" i="10"/>
  <c r="I3975" i="10"/>
  <c r="I3974" i="10"/>
  <c r="I3973" i="10"/>
  <c r="I3972" i="10"/>
  <c r="I3971" i="10"/>
  <c r="I3970" i="10"/>
  <c r="I3969" i="10"/>
  <c r="I3968" i="10"/>
  <c r="I3967" i="10"/>
  <c r="I3966" i="10"/>
  <c r="I3965" i="10"/>
  <c r="I3964" i="10"/>
  <c r="I3963" i="10"/>
  <c r="I3962" i="10"/>
  <c r="I3961" i="10"/>
  <c r="I3960" i="10"/>
  <c r="I3959" i="10"/>
  <c r="I3958" i="10"/>
  <c r="I3957" i="10"/>
  <c r="I3956" i="10"/>
  <c r="I3955" i="10"/>
  <c r="I3954" i="10"/>
  <c r="I3953" i="10"/>
  <c r="I3952" i="10"/>
  <c r="I3951" i="10"/>
  <c r="I3950" i="10"/>
  <c r="I3949" i="10"/>
  <c r="I3948" i="10"/>
  <c r="I3947" i="10"/>
  <c r="I3946" i="10"/>
  <c r="I3945" i="10"/>
  <c r="I3944" i="10"/>
  <c r="I3943" i="10"/>
  <c r="I3942" i="10"/>
  <c r="I3941" i="10"/>
  <c r="I3940" i="10"/>
  <c r="I3939" i="10"/>
  <c r="I3938" i="10"/>
  <c r="I3937" i="10"/>
  <c r="I3936" i="10"/>
  <c r="I3935" i="10"/>
  <c r="I3934" i="10"/>
  <c r="I3933" i="10"/>
  <c r="I3932" i="10"/>
  <c r="I3931" i="10"/>
  <c r="I3930" i="10"/>
  <c r="I3929" i="10"/>
  <c r="I3928" i="10"/>
  <c r="I3927" i="10"/>
  <c r="I3926" i="10"/>
  <c r="I3925" i="10"/>
  <c r="I3924" i="10"/>
  <c r="I3923" i="10"/>
  <c r="I3922" i="10"/>
  <c r="I3921" i="10"/>
  <c r="I3920" i="10"/>
  <c r="I3919" i="10"/>
  <c r="I3918" i="10"/>
  <c r="I3917" i="10"/>
  <c r="I3916" i="10"/>
  <c r="I3915" i="10"/>
  <c r="I3914" i="10"/>
  <c r="I3913" i="10"/>
  <c r="I3912" i="10"/>
  <c r="I3911" i="10"/>
  <c r="I3910" i="10"/>
  <c r="I3909" i="10"/>
  <c r="I3908" i="10"/>
  <c r="I3907" i="10"/>
  <c r="I3906" i="10"/>
  <c r="I3905" i="10"/>
  <c r="I3904" i="10"/>
  <c r="I3903" i="10"/>
  <c r="I3902" i="10"/>
  <c r="I3901" i="10"/>
  <c r="I3900" i="10"/>
  <c r="I3899" i="10"/>
  <c r="I3898" i="10"/>
  <c r="I3897" i="10"/>
  <c r="I3896" i="10"/>
  <c r="I3895" i="10"/>
  <c r="I3894" i="10"/>
  <c r="I3893" i="10"/>
  <c r="I3892" i="10"/>
  <c r="I3891" i="10"/>
  <c r="I3890" i="10"/>
  <c r="I3889" i="10"/>
  <c r="I3888" i="10"/>
  <c r="I3887" i="10"/>
  <c r="I3886" i="10"/>
  <c r="I3885" i="10"/>
  <c r="I3884" i="10"/>
  <c r="I3883" i="10"/>
  <c r="I3882" i="10"/>
  <c r="I3881" i="10"/>
  <c r="I3880" i="10"/>
  <c r="I3879" i="10"/>
  <c r="I3878" i="10"/>
  <c r="I3877" i="10"/>
  <c r="I3876" i="10"/>
  <c r="I3875" i="10"/>
  <c r="I3874" i="10"/>
  <c r="I3873" i="10"/>
  <c r="I3872" i="10"/>
  <c r="I3871" i="10"/>
  <c r="I3870" i="10"/>
  <c r="I3869" i="10"/>
  <c r="I3868" i="10"/>
  <c r="I3867" i="10"/>
  <c r="I3866" i="10"/>
  <c r="I3865" i="10"/>
  <c r="I3864" i="10"/>
  <c r="I3863" i="10"/>
  <c r="I3862" i="10"/>
  <c r="I3861" i="10"/>
  <c r="I3860" i="10"/>
  <c r="I3859" i="10"/>
  <c r="I3858" i="10"/>
  <c r="I3857" i="10"/>
  <c r="I3856" i="10"/>
  <c r="I3855" i="10"/>
  <c r="I3854" i="10"/>
  <c r="I3853" i="10"/>
  <c r="I3852" i="10"/>
  <c r="I3851" i="10"/>
  <c r="I3850" i="10"/>
  <c r="I3849" i="10"/>
  <c r="I3848" i="10"/>
  <c r="I3847" i="10"/>
  <c r="I3846" i="10"/>
  <c r="I3845" i="10"/>
  <c r="I3844" i="10"/>
  <c r="I3843" i="10"/>
  <c r="I3842" i="10"/>
  <c r="I3841" i="10"/>
  <c r="I3840" i="10"/>
  <c r="I3839" i="10"/>
  <c r="I3838" i="10"/>
  <c r="I3837" i="10"/>
  <c r="I3836" i="10"/>
  <c r="I3835" i="10"/>
  <c r="I3834" i="10"/>
  <c r="I3833" i="10"/>
  <c r="I3832" i="10"/>
  <c r="I3831" i="10"/>
  <c r="I3830" i="10"/>
  <c r="I3829" i="10"/>
  <c r="I3828" i="10"/>
  <c r="I3827" i="10"/>
  <c r="I3826" i="10"/>
  <c r="I3825" i="10"/>
  <c r="I3824" i="10"/>
  <c r="I3823" i="10"/>
  <c r="I3822" i="10"/>
  <c r="I3821" i="10"/>
  <c r="I3820" i="10"/>
  <c r="I3819" i="10"/>
  <c r="I3818" i="10"/>
  <c r="I3817" i="10"/>
  <c r="I3816" i="10"/>
  <c r="I3815" i="10"/>
  <c r="I3814" i="10"/>
  <c r="I3813" i="10"/>
  <c r="I3812" i="10"/>
  <c r="I3811" i="10"/>
  <c r="I3810" i="10"/>
  <c r="I3809" i="10"/>
  <c r="I3808" i="10"/>
  <c r="I3807" i="10"/>
  <c r="I3806" i="10"/>
  <c r="I3805" i="10"/>
  <c r="I3804" i="10"/>
  <c r="I3803" i="10"/>
  <c r="I3802" i="10"/>
  <c r="I3801" i="10"/>
  <c r="I3800" i="10"/>
  <c r="I3799" i="10"/>
  <c r="I3798" i="10"/>
  <c r="I3797" i="10"/>
  <c r="I3796" i="10"/>
  <c r="I3795" i="10"/>
  <c r="I3794" i="10"/>
  <c r="I3793" i="10"/>
  <c r="I3792" i="10"/>
  <c r="I3791" i="10"/>
  <c r="I3790" i="10"/>
  <c r="I3789" i="10"/>
  <c r="I3788" i="10"/>
  <c r="I3787" i="10"/>
  <c r="I3786" i="10"/>
  <c r="I3785" i="10"/>
  <c r="I3784" i="10"/>
  <c r="I3783" i="10"/>
  <c r="I3782" i="10"/>
  <c r="I3781" i="10"/>
  <c r="I3780" i="10"/>
  <c r="I3779" i="10"/>
  <c r="I3778" i="10"/>
  <c r="I3777" i="10"/>
  <c r="I3776" i="10"/>
  <c r="I3775" i="10"/>
  <c r="I3774" i="10"/>
  <c r="I3773" i="10"/>
  <c r="I3772" i="10"/>
  <c r="I3771" i="10"/>
  <c r="I3770" i="10"/>
  <c r="I3769" i="10"/>
  <c r="I3768" i="10"/>
  <c r="I3767" i="10"/>
  <c r="I3766" i="10"/>
  <c r="I3765" i="10"/>
  <c r="I3764" i="10"/>
  <c r="I3763" i="10"/>
  <c r="I3762" i="10"/>
  <c r="I3761" i="10"/>
  <c r="I3760" i="10"/>
  <c r="I3759" i="10"/>
  <c r="I3758" i="10"/>
  <c r="I3757" i="10"/>
  <c r="I3756" i="10"/>
  <c r="I3755" i="10"/>
  <c r="I3754" i="10"/>
  <c r="I3753" i="10"/>
  <c r="I3752" i="10"/>
  <c r="I3751" i="10"/>
  <c r="I3750" i="10"/>
  <c r="I3749" i="10"/>
  <c r="I3748" i="10"/>
  <c r="I3747" i="10"/>
  <c r="I3746" i="10"/>
  <c r="I3745" i="10"/>
  <c r="I3744" i="10"/>
  <c r="I3743" i="10"/>
  <c r="I3742" i="10"/>
  <c r="I3741" i="10"/>
  <c r="I3740" i="10"/>
  <c r="I3739" i="10"/>
  <c r="I3738" i="10"/>
  <c r="I3737" i="10"/>
  <c r="I3736" i="10"/>
  <c r="I3735" i="10"/>
  <c r="I3734" i="10"/>
  <c r="I3733" i="10"/>
  <c r="I3732" i="10"/>
  <c r="I3731" i="10"/>
  <c r="I3730" i="10"/>
  <c r="I3729" i="10"/>
  <c r="I3728" i="10"/>
  <c r="I3727" i="10"/>
  <c r="I3726" i="10"/>
  <c r="I3725" i="10"/>
  <c r="I3724" i="10"/>
  <c r="I3723" i="10"/>
  <c r="I3722" i="10"/>
  <c r="I3721" i="10"/>
  <c r="I3720" i="10"/>
  <c r="I3719" i="10"/>
  <c r="I3718" i="10"/>
  <c r="I3717" i="10"/>
  <c r="I3716" i="10"/>
  <c r="I3715" i="10"/>
  <c r="I3714" i="10"/>
  <c r="I3713" i="10"/>
  <c r="I3712" i="10"/>
  <c r="I3711" i="10"/>
  <c r="I3710" i="10"/>
  <c r="I3709" i="10"/>
  <c r="I3708" i="10"/>
  <c r="I3707" i="10"/>
  <c r="I3706" i="10"/>
  <c r="I3705" i="10"/>
  <c r="I3704" i="10"/>
  <c r="I3703" i="10"/>
  <c r="I3702" i="10"/>
  <c r="I3701" i="10"/>
  <c r="I3700" i="10"/>
  <c r="I3699" i="10"/>
  <c r="I3698" i="10"/>
  <c r="I3697" i="10"/>
  <c r="I3696" i="10"/>
  <c r="I3695" i="10"/>
  <c r="I3694" i="10"/>
  <c r="I3693" i="10"/>
  <c r="I3692" i="10"/>
  <c r="I3691" i="10"/>
  <c r="I3690" i="10"/>
  <c r="I3689" i="10"/>
  <c r="I3688" i="10"/>
  <c r="I3687" i="10"/>
  <c r="I3686" i="10"/>
  <c r="I3685" i="10"/>
  <c r="I3684" i="10"/>
  <c r="I3683" i="10"/>
  <c r="I3682" i="10"/>
  <c r="I3681" i="10"/>
  <c r="I3680" i="10"/>
  <c r="I3679" i="10"/>
  <c r="I3678" i="10"/>
  <c r="I3677" i="10"/>
  <c r="I3676" i="10"/>
  <c r="I3675" i="10"/>
  <c r="I3674" i="10"/>
  <c r="I3673" i="10"/>
  <c r="I3672" i="10"/>
  <c r="I3671" i="10"/>
  <c r="I3670" i="10"/>
  <c r="I3669" i="10"/>
  <c r="I3668" i="10"/>
  <c r="I3667" i="10"/>
  <c r="I3666" i="10"/>
  <c r="I3665" i="10"/>
  <c r="I3664" i="10"/>
  <c r="I3663" i="10"/>
  <c r="I3662" i="10"/>
  <c r="I3661" i="10"/>
  <c r="I3660" i="10"/>
  <c r="I3659" i="10"/>
  <c r="I3658" i="10"/>
  <c r="I3657" i="10"/>
  <c r="I3656" i="10"/>
  <c r="I3655" i="10"/>
  <c r="I3654" i="10"/>
  <c r="I3653" i="10"/>
  <c r="I3652" i="10"/>
  <c r="I3651" i="10"/>
  <c r="I3650" i="10"/>
  <c r="I3649" i="10"/>
  <c r="I3648" i="10"/>
  <c r="I3647" i="10"/>
  <c r="I3646" i="10"/>
  <c r="I3645" i="10"/>
  <c r="I3644" i="10"/>
  <c r="I3643" i="10"/>
  <c r="I3642" i="10"/>
  <c r="I3641" i="10"/>
  <c r="I3640" i="10"/>
  <c r="I3639" i="10"/>
  <c r="I3638" i="10"/>
  <c r="I3637" i="10"/>
  <c r="I3636" i="10"/>
  <c r="I3635" i="10"/>
  <c r="I3634" i="10"/>
  <c r="I3633" i="10"/>
  <c r="I3632" i="10"/>
  <c r="I3631" i="10"/>
  <c r="I3630" i="10"/>
  <c r="I3629" i="10"/>
  <c r="I3628" i="10"/>
  <c r="I3627" i="10"/>
  <c r="I3626" i="10"/>
  <c r="I3625" i="10"/>
  <c r="I3624" i="10"/>
  <c r="I3623" i="10"/>
  <c r="I3622" i="10"/>
  <c r="I3621" i="10"/>
  <c r="I3620" i="10"/>
  <c r="I3619" i="10"/>
  <c r="I3618" i="10"/>
  <c r="I3617" i="10"/>
  <c r="I3616" i="10"/>
  <c r="I3615" i="10"/>
  <c r="I3614" i="10"/>
  <c r="I3613" i="10"/>
  <c r="I3612" i="10"/>
  <c r="I3611" i="10"/>
  <c r="I3610" i="10"/>
  <c r="I3609" i="10"/>
  <c r="I3608" i="10"/>
  <c r="I3607" i="10"/>
  <c r="I3606" i="10"/>
  <c r="I3605" i="10"/>
  <c r="I3604" i="10"/>
  <c r="I3603" i="10"/>
  <c r="I3602" i="10"/>
  <c r="I3601" i="10"/>
  <c r="I3600" i="10"/>
  <c r="I3599" i="10"/>
  <c r="I3598" i="10"/>
  <c r="I3597" i="10"/>
  <c r="I3596" i="10"/>
  <c r="I3595" i="10"/>
  <c r="I3594" i="10"/>
  <c r="I3593" i="10"/>
  <c r="I3592" i="10"/>
  <c r="I3591" i="10"/>
  <c r="I3590" i="10"/>
  <c r="I3589" i="10"/>
  <c r="I3588" i="10"/>
  <c r="I3587" i="10"/>
  <c r="I3586" i="10"/>
  <c r="I3585" i="10"/>
  <c r="I3584" i="10"/>
  <c r="I3583" i="10"/>
  <c r="I3582" i="10"/>
  <c r="I3581" i="10"/>
  <c r="I3580" i="10"/>
  <c r="I3579" i="10"/>
  <c r="I3578" i="10"/>
  <c r="I3577" i="10"/>
  <c r="I3576" i="10"/>
  <c r="I3575" i="10"/>
  <c r="I3574" i="10"/>
  <c r="I3573" i="10"/>
  <c r="I3572" i="10"/>
  <c r="I3571" i="10"/>
  <c r="I3570" i="10"/>
  <c r="I3569" i="10"/>
  <c r="I3568" i="10"/>
  <c r="I3567" i="10"/>
  <c r="I3566" i="10"/>
  <c r="I3565" i="10"/>
  <c r="I3564" i="10"/>
  <c r="I3563" i="10"/>
  <c r="I3562" i="10"/>
  <c r="I3561" i="10"/>
  <c r="I3560" i="10"/>
  <c r="I3559" i="10"/>
  <c r="I3558" i="10"/>
  <c r="I3557" i="10"/>
  <c r="I3556" i="10"/>
  <c r="I3555" i="10"/>
  <c r="I3554" i="10"/>
  <c r="I3553" i="10"/>
  <c r="I3552" i="10"/>
  <c r="I3551" i="10"/>
  <c r="I3550" i="10"/>
  <c r="I3549" i="10"/>
  <c r="I3548" i="10"/>
  <c r="I3547" i="10"/>
  <c r="I3546" i="10"/>
  <c r="I3545" i="10"/>
  <c r="I3544" i="10"/>
  <c r="I3543" i="10"/>
  <c r="I3542" i="10"/>
  <c r="I3541" i="10"/>
  <c r="I3540" i="10"/>
  <c r="I3539" i="10"/>
  <c r="I3538" i="10"/>
  <c r="I3537" i="10"/>
  <c r="I3536" i="10"/>
  <c r="I3535" i="10"/>
  <c r="I3534" i="10"/>
  <c r="I3533" i="10"/>
  <c r="I3532" i="10"/>
  <c r="I3531" i="10"/>
  <c r="I3530" i="10"/>
  <c r="I3529" i="10"/>
  <c r="I3528" i="10"/>
  <c r="I3527" i="10"/>
  <c r="I3526" i="10"/>
  <c r="I3525" i="10"/>
  <c r="I3524" i="10"/>
  <c r="I3523" i="10"/>
  <c r="I3522" i="10"/>
  <c r="I3521" i="10"/>
  <c r="I3520" i="10"/>
  <c r="I3519" i="10"/>
  <c r="I3518" i="10"/>
  <c r="I3517" i="10"/>
  <c r="I3516" i="10"/>
  <c r="I3515" i="10"/>
  <c r="I3514" i="10"/>
  <c r="I3513" i="10"/>
  <c r="I3512" i="10"/>
  <c r="I3511" i="10"/>
  <c r="I3510" i="10"/>
  <c r="I3509" i="10"/>
  <c r="I3508" i="10"/>
  <c r="I3507" i="10"/>
  <c r="I3506" i="10"/>
  <c r="I3505" i="10"/>
  <c r="I3504" i="10"/>
  <c r="I3503" i="10"/>
  <c r="I3502" i="10"/>
  <c r="I3501" i="10"/>
  <c r="I3500" i="10"/>
  <c r="I3499" i="10"/>
  <c r="I3498" i="10"/>
  <c r="I3497" i="10"/>
  <c r="I3496" i="10"/>
  <c r="I3495" i="10"/>
  <c r="I3494" i="10"/>
  <c r="I3493" i="10"/>
  <c r="I3492" i="10"/>
  <c r="I3491" i="10"/>
  <c r="I3490" i="10"/>
  <c r="I3489" i="10"/>
  <c r="I3488" i="10"/>
  <c r="I3487" i="10"/>
  <c r="I3486" i="10"/>
  <c r="I3485" i="10"/>
  <c r="I3484" i="10"/>
  <c r="I3483" i="10"/>
  <c r="I3482" i="10"/>
  <c r="I3481" i="10"/>
  <c r="I3480" i="10"/>
  <c r="I3479" i="10"/>
  <c r="I3478" i="10"/>
  <c r="I3477" i="10"/>
  <c r="I3476" i="10"/>
  <c r="I3475" i="10"/>
  <c r="I3474" i="10"/>
  <c r="I3473" i="10"/>
  <c r="I3472" i="10"/>
  <c r="I3471" i="10"/>
  <c r="I3470" i="10"/>
  <c r="I3469" i="10"/>
  <c r="I3468" i="10"/>
  <c r="I3467" i="10"/>
  <c r="I3466" i="10"/>
  <c r="I3465" i="10"/>
  <c r="I3464" i="10"/>
  <c r="I3463" i="10"/>
  <c r="I3462" i="10"/>
  <c r="I3461" i="10"/>
  <c r="I3460" i="10"/>
  <c r="I3459" i="10"/>
  <c r="I3458" i="10"/>
  <c r="I3457" i="10"/>
  <c r="I3456" i="10"/>
  <c r="I3455" i="10"/>
  <c r="I3454" i="10"/>
  <c r="I3453" i="10"/>
  <c r="I3452" i="10"/>
  <c r="I3451" i="10"/>
  <c r="I3450" i="10"/>
  <c r="I3449" i="10"/>
  <c r="I3448" i="10"/>
  <c r="I3447" i="10"/>
  <c r="I3446" i="10"/>
  <c r="I3445" i="10"/>
  <c r="I3444" i="10"/>
  <c r="I3443" i="10"/>
  <c r="I3442" i="10"/>
  <c r="I3441" i="10"/>
  <c r="I3440" i="10"/>
  <c r="I3439" i="10"/>
  <c r="I3438" i="10"/>
  <c r="I3437" i="10"/>
  <c r="I3436" i="10"/>
  <c r="I3435" i="10"/>
  <c r="I3434" i="10"/>
  <c r="I3433" i="10"/>
  <c r="I3432" i="10"/>
  <c r="I3431" i="10"/>
  <c r="I3430" i="10"/>
  <c r="I3429" i="10"/>
  <c r="I3428" i="10"/>
  <c r="I3427" i="10"/>
  <c r="I3426" i="10"/>
  <c r="I3425" i="10"/>
  <c r="I3424" i="10"/>
  <c r="I3423" i="10"/>
  <c r="I3422" i="10"/>
  <c r="I3421" i="10"/>
  <c r="I3420" i="10"/>
  <c r="I3419" i="10"/>
  <c r="I3418" i="10"/>
  <c r="I3417" i="10"/>
  <c r="I3416" i="10"/>
  <c r="I3415" i="10"/>
  <c r="I3414" i="10"/>
  <c r="I3413" i="10"/>
  <c r="I3412" i="10"/>
  <c r="I3411" i="10"/>
  <c r="I3410" i="10"/>
  <c r="I3409" i="10"/>
  <c r="I3408" i="10"/>
  <c r="I3407" i="10"/>
  <c r="I3406" i="10"/>
  <c r="I3405" i="10"/>
  <c r="I3404" i="10"/>
  <c r="I3403" i="10"/>
  <c r="I3402" i="10"/>
  <c r="I3401" i="10"/>
  <c r="I3400" i="10"/>
  <c r="I3399" i="10"/>
  <c r="I3398" i="10"/>
  <c r="I3397" i="10"/>
  <c r="I3396" i="10"/>
  <c r="I3395" i="10"/>
  <c r="I3394" i="10"/>
  <c r="I3393" i="10"/>
  <c r="I3392" i="10"/>
  <c r="I3391" i="10"/>
  <c r="I3390" i="10"/>
  <c r="I3389" i="10"/>
  <c r="I3388" i="10"/>
  <c r="I3387" i="10"/>
  <c r="I3386" i="10"/>
  <c r="I3385" i="10"/>
  <c r="I3384" i="10"/>
  <c r="I3383" i="10"/>
  <c r="I3382" i="10"/>
  <c r="I3381" i="10"/>
  <c r="I3380" i="10"/>
  <c r="I3379" i="10"/>
  <c r="I3378" i="10"/>
  <c r="I3377" i="10"/>
  <c r="I3376" i="10"/>
  <c r="I3375" i="10"/>
  <c r="I3374" i="10"/>
  <c r="I3373" i="10"/>
  <c r="I3372" i="10"/>
  <c r="I3371" i="10"/>
  <c r="I3370" i="10"/>
  <c r="I3369" i="10"/>
  <c r="I3368" i="10"/>
  <c r="I3367" i="10"/>
  <c r="I3366" i="10"/>
  <c r="I3365" i="10"/>
  <c r="I3364" i="10"/>
  <c r="I3363" i="10"/>
  <c r="I3362" i="10"/>
  <c r="I3361" i="10"/>
  <c r="I3360" i="10"/>
  <c r="I3359" i="10"/>
  <c r="I3358" i="10"/>
  <c r="I3357" i="10"/>
  <c r="I3356" i="10"/>
  <c r="I3355" i="10"/>
  <c r="I3354" i="10"/>
  <c r="I3353" i="10"/>
  <c r="I3352" i="10"/>
  <c r="I3351" i="10"/>
  <c r="I3350" i="10"/>
  <c r="I3349" i="10"/>
  <c r="I3348" i="10"/>
  <c r="I3347" i="10"/>
  <c r="I3346" i="10"/>
  <c r="I3345" i="10"/>
  <c r="I3344" i="10"/>
  <c r="I3343" i="10"/>
  <c r="I3342" i="10"/>
  <c r="I3341" i="10"/>
  <c r="I3340" i="10"/>
  <c r="I3339" i="10"/>
  <c r="I3338" i="10"/>
  <c r="I3337" i="10"/>
  <c r="I3336" i="10"/>
  <c r="I3335" i="10"/>
  <c r="I3334" i="10"/>
  <c r="I3333" i="10"/>
  <c r="I3332" i="10"/>
  <c r="I3331" i="10"/>
  <c r="I3330" i="10"/>
  <c r="I3329" i="10"/>
  <c r="I3328" i="10"/>
  <c r="I3327" i="10"/>
  <c r="I3326" i="10"/>
  <c r="I3325" i="10"/>
  <c r="I3324" i="10"/>
  <c r="I3323" i="10"/>
  <c r="I3322" i="10"/>
  <c r="I3321" i="10"/>
  <c r="I3320" i="10"/>
  <c r="I3319" i="10"/>
  <c r="I3318" i="10"/>
  <c r="I3317" i="10"/>
  <c r="I3316" i="10"/>
  <c r="I3315" i="10"/>
  <c r="I3314" i="10"/>
  <c r="I3313" i="10"/>
  <c r="I3312" i="10"/>
  <c r="I3311" i="10"/>
  <c r="I3310" i="10"/>
  <c r="I3309" i="10"/>
  <c r="I3308" i="10"/>
  <c r="I3307" i="10"/>
  <c r="I3306" i="10"/>
  <c r="I3305" i="10"/>
  <c r="I3304" i="10"/>
  <c r="I3303" i="10"/>
  <c r="I3302" i="10"/>
  <c r="I3301" i="10"/>
  <c r="I3300" i="10"/>
  <c r="I3299" i="10"/>
  <c r="I3298" i="10"/>
  <c r="I3297" i="10"/>
  <c r="I3296" i="10"/>
  <c r="I3295" i="10"/>
  <c r="I3294" i="10"/>
  <c r="I3293" i="10"/>
  <c r="I3292" i="10"/>
  <c r="I3291" i="10"/>
  <c r="I3290" i="10"/>
  <c r="I3289" i="10"/>
  <c r="I3288" i="10"/>
  <c r="I3287" i="10"/>
  <c r="I3286" i="10"/>
  <c r="I3285" i="10"/>
  <c r="I3284" i="10"/>
  <c r="I3283" i="10"/>
  <c r="I3282" i="10"/>
  <c r="I3281" i="10"/>
  <c r="I3280" i="10"/>
  <c r="I3279" i="10"/>
  <c r="I3278" i="10"/>
  <c r="I3277" i="10"/>
  <c r="I3276" i="10"/>
  <c r="I3275" i="10"/>
  <c r="I3274" i="10"/>
  <c r="I3273" i="10"/>
  <c r="I3272" i="10"/>
  <c r="I3271" i="10"/>
  <c r="I3270" i="10"/>
  <c r="I3269" i="10"/>
  <c r="I3268" i="10"/>
  <c r="I3267" i="10"/>
  <c r="I3266" i="10"/>
  <c r="I3265" i="10"/>
  <c r="I3264" i="10"/>
  <c r="I3263" i="10"/>
  <c r="I3262" i="10"/>
  <c r="I3261" i="10"/>
  <c r="I3260" i="10"/>
  <c r="I3259" i="10"/>
  <c r="I3258" i="10"/>
  <c r="I3257" i="10"/>
  <c r="I3256" i="10"/>
  <c r="I3255" i="10"/>
  <c r="I3254" i="10"/>
  <c r="I3253" i="10"/>
  <c r="I3252" i="10"/>
  <c r="I3251" i="10"/>
  <c r="I3250" i="10"/>
  <c r="I3249" i="10"/>
  <c r="I3248" i="10"/>
  <c r="I3247" i="10"/>
  <c r="I3246" i="10"/>
  <c r="I3245" i="10"/>
  <c r="I3244" i="10"/>
  <c r="I3243" i="10"/>
  <c r="I3242" i="10"/>
  <c r="I3241" i="10"/>
  <c r="I3240" i="10"/>
  <c r="I3239" i="10"/>
  <c r="I3238" i="10"/>
  <c r="I3237" i="10"/>
  <c r="I3236" i="10"/>
  <c r="I3235" i="10"/>
  <c r="I3234" i="10"/>
  <c r="I3233" i="10"/>
  <c r="I3232" i="10"/>
  <c r="I3231" i="10"/>
  <c r="I3230" i="10"/>
  <c r="I3229" i="10"/>
  <c r="I3228" i="10"/>
  <c r="I3227" i="10"/>
  <c r="I3226" i="10"/>
  <c r="I3225" i="10"/>
  <c r="I3224" i="10"/>
  <c r="I3223" i="10"/>
  <c r="I3222" i="10"/>
  <c r="I3221" i="10"/>
  <c r="I3220" i="10"/>
  <c r="I3219" i="10"/>
  <c r="I3218" i="10"/>
  <c r="I3217" i="10"/>
  <c r="I3216" i="10"/>
  <c r="I3215" i="10"/>
  <c r="I3214" i="10"/>
  <c r="I3213" i="10"/>
  <c r="I3212" i="10"/>
  <c r="I3211" i="10"/>
  <c r="I3210" i="10"/>
  <c r="I3209" i="10"/>
  <c r="I3208" i="10"/>
  <c r="I3207" i="10"/>
  <c r="I3206" i="10"/>
  <c r="I3205" i="10"/>
  <c r="I3204" i="10"/>
  <c r="I3203" i="10"/>
  <c r="I3202" i="10"/>
  <c r="I3201" i="10"/>
  <c r="I3200" i="10"/>
  <c r="I3199" i="10"/>
  <c r="I3198" i="10"/>
  <c r="I3197" i="10"/>
  <c r="I3196" i="10"/>
  <c r="I3195" i="10"/>
  <c r="I3194" i="10"/>
  <c r="I3193" i="10"/>
  <c r="I3192" i="10"/>
  <c r="I3191" i="10"/>
  <c r="I3190" i="10"/>
  <c r="I3189" i="10"/>
  <c r="I3188" i="10"/>
  <c r="I3187" i="10"/>
  <c r="I3186" i="10"/>
  <c r="I3185" i="10"/>
  <c r="I3184" i="10"/>
  <c r="I3183" i="10"/>
  <c r="I3182" i="10"/>
  <c r="I3181" i="10"/>
  <c r="I3180" i="10"/>
  <c r="I3179" i="10"/>
  <c r="I3178" i="10"/>
  <c r="I3177" i="10"/>
  <c r="I3176" i="10"/>
  <c r="I3175" i="10"/>
  <c r="I3174" i="10"/>
  <c r="I3173" i="10"/>
  <c r="I3172" i="10"/>
  <c r="I3171" i="10"/>
  <c r="I3170" i="10"/>
  <c r="I3169" i="10"/>
  <c r="I3168" i="10"/>
  <c r="I3167" i="10"/>
  <c r="I3166" i="10"/>
  <c r="I3165" i="10"/>
  <c r="I3164" i="10"/>
  <c r="I3163" i="10"/>
  <c r="I3162" i="10"/>
  <c r="I3161" i="10"/>
  <c r="I3160" i="10"/>
  <c r="I3159" i="10"/>
  <c r="I3158" i="10"/>
  <c r="I3157" i="10"/>
  <c r="I3156" i="10"/>
  <c r="I3155" i="10"/>
  <c r="I3154" i="10"/>
  <c r="I3153" i="10"/>
  <c r="I3152" i="10"/>
  <c r="I3151" i="10"/>
  <c r="I3150" i="10"/>
  <c r="I3149" i="10"/>
  <c r="I3148" i="10"/>
  <c r="I3147" i="10"/>
  <c r="I3146" i="10"/>
  <c r="I3145" i="10"/>
  <c r="I3144" i="10"/>
  <c r="I3143" i="10"/>
  <c r="I3142" i="10"/>
  <c r="I3141" i="10"/>
  <c r="I3140" i="10"/>
  <c r="I3139" i="10"/>
  <c r="I3138" i="10"/>
  <c r="I3137" i="10"/>
  <c r="I3136" i="10"/>
  <c r="I3135" i="10"/>
  <c r="I3134" i="10"/>
  <c r="I3133" i="10"/>
  <c r="I3132" i="10"/>
  <c r="I3131" i="10"/>
  <c r="I3130" i="10"/>
  <c r="I3129" i="10"/>
  <c r="I3128" i="10"/>
  <c r="I3127" i="10"/>
  <c r="I3126" i="10"/>
  <c r="I3125" i="10"/>
  <c r="I3124" i="10"/>
  <c r="I3123" i="10"/>
  <c r="I3122" i="10"/>
  <c r="I3121" i="10"/>
  <c r="I3120" i="10"/>
  <c r="I3119" i="10"/>
  <c r="I3118" i="10"/>
  <c r="I3117" i="10"/>
  <c r="I3116" i="10"/>
  <c r="I3115" i="10"/>
  <c r="I3114" i="10"/>
  <c r="I3113" i="10"/>
  <c r="I3112" i="10"/>
  <c r="I3111" i="10"/>
  <c r="I3110" i="10"/>
  <c r="I3109" i="10"/>
  <c r="I3108" i="10"/>
  <c r="I3107" i="10"/>
  <c r="I3106" i="10"/>
  <c r="I3105" i="10"/>
  <c r="I3104" i="10"/>
  <c r="I3103" i="10"/>
  <c r="I3102" i="10"/>
  <c r="I3101" i="10"/>
  <c r="I3100" i="10"/>
  <c r="I3099" i="10"/>
  <c r="I3098" i="10"/>
  <c r="I3097" i="10"/>
  <c r="I3096" i="10"/>
  <c r="I3095" i="10"/>
  <c r="I3094" i="10"/>
  <c r="I3093" i="10"/>
  <c r="I3092" i="10"/>
  <c r="I3091" i="10"/>
  <c r="I3090" i="10"/>
  <c r="I3089" i="10"/>
  <c r="I3088" i="10"/>
  <c r="I3087" i="10"/>
  <c r="I3086" i="10"/>
  <c r="I3085" i="10"/>
  <c r="I3084" i="10"/>
  <c r="I3083" i="10"/>
  <c r="I3082" i="10"/>
  <c r="I3081" i="10"/>
  <c r="I3080" i="10"/>
  <c r="I3079" i="10"/>
  <c r="I3078" i="10"/>
  <c r="I3077" i="10"/>
  <c r="I3076" i="10"/>
  <c r="I3075" i="10"/>
  <c r="I3074" i="10"/>
  <c r="I3073" i="10"/>
  <c r="I3072" i="10"/>
  <c r="I3071" i="10"/>
  <c r="I3070" i="10"/>
  <c r="I3069" i="10"/>
  <c r="I3068" i="10"/>
  <c r="I3067" i="10"/>
  <c r="I3066" i="10"/>
  <c r="I3065" i="10"/>
  <c r="I3064" i="10"/>
  <c r="I3063" i="10"/>
  <c r="I3062" i="10"/>
  <c r="I3061" i="10"/>
  <c r="I3060" i="10"/>
  <c r="I3059" i="10"/>
  <c r="I3058" i="10"/>
  <c r="I3057" i="10"/>
  <c r="I3056" i="10"/>
  <c r="I3055" i="10"/>
  <c r="I3054" i="10"/>
  <c r="I3053" i="10"/>
  <c r="I3052" i="10"/>
  <c r="I3051" i="10"/>
  <c r="I3050" i="10"/>
  <c r="I3049" i="10"/>
  <c r="I3048" i="10"/>
  <c r="I3047" i="10"/>
  <c r="I3046" i="10"/>
  <c r="I3045" i="10"/>
  <c r="I3044" i="10"/>
  <c r="I3043" i="10"/>
  <c r="I3042" i="10"/>
  <c r="I3041" i="10"/>
  <c r="I3040" i="10"/>
  <c r="I3039" i="10"/>
  <c r="I3038" i="10"/>
  <c r="I3037" i="10"/>
  <c r="I3036" i="10"/>
  <c r="I3035" i="10"/>
  <c r="I3034" i="10"/>
  <c r="I3033" i="10"/>
  <c r="I3032" i="10"/>
  <c r="I3031" i="10"/>
  <c r="I3030" i="10"/>
  <c r="I3029" i="10"/>
  <c r="I3028" i="10"/>
  <c r="I3027" i="10"/>
  <c r="I3026" i="10"/>
  <c r="I3025" i="10"/>
  <c r="I3024" i="10"/>
  <c r="I3023" i="10"/>
  <c r="I3022" i="10"/>
  <c r="I3021" i="10"/>
  <c r="I3020" i="10"/>
  <c r="I3019" i="10"/>
  <c r="I3018" i="10"/>
  <c r="I3017" i="10"/>
  <c r="I3016" i="10"/>
  <c r="I3015" i="10"/>
  <c r="I3014" i="10"/>
  <c r="I3013" i="10"/>
  <c r="I3012" i="10"/>
  <c r="I3011" i="10"/>
  <c r="I3010" i="10"/>
  <c r="I3009" i="10"/>
  <c r="I3008" i="10"/>
  <c r="I3007" i="10"/>
  <c r="I3006" i="10"/>
  <c r="I3005" i="10"/>
  <c r="I3004" i="10"/>
  <c r="I3003" i="10"/>
  <c r="I3002" i="10"/>
  <c r="I3001" i="10"/>
  <c r="I3000" i="10"/>
  <c r="I2999" i="10"/>
  <c r="I2998" i="10"/>
  <c r="I2997" i="10"/>
  <c r="I2996" i="10"/>
  <c r="I2995" i="10"/>
  <c r="I2994" i="10"/>
  <c r="I2993" i="10"/>
  <c r="I2992" i="10"/>
  <c r="I2991" i="10"/>
  <c r="I2990" i="10"/>
  <c r="I2989" i="10"/>
  <c r="I2988" i="10"/>
  <c r="I2987" i="10"/>
  <c r="I2986" i="10"/>
  <c r="I2985" i="10"/>
  <c r="I2984" i="10"/>
  <c r="I2983" i="10"/>
  <c r="I2982" i="10"/>
  <c r="I2981" i="10"/>
  <c r="I2980" i="10"/>
  <c r="I2979" i="10"/>
  <c r="I2978" i="10"/>
  <c r="I2977" i="10"/>
  <c r="I2976" i="10"/>
  <c r="I2975" i="10"/>
  <c r="I2974" i="10"/>
  <c r="I2973" i="10"/>
  <c r="I2972" i="10"/>
  <c r="I2971" i="10"/>
  <c r="I2970" i="10"/>
  <c r="I2969" i="10"/>
  <c r="I2968" i="10"/>
  <c r="I2967" i="10"/>
  <c r="I2966" i="10"/>
  <c r="I2965" i="10"/>
  <c r="I2964" i="10"/>
  <c r="I2963" i="10"/>
  <c r="I2962" i="10"/>
  <c r="I2961" i="10"/>
  <c r="I2960" i="10"/>
  <c r="I2959" i="10"/>
  <c r="I2958" i="10"/>
  <c r="I2957" i="10"/>
  <c r="I2956" i="10"/>
  <c r="I2955" i="10"/>
  <c r="I2954" i="10"/>
  <c r="I2953" i="10"/>
  <c r="I2952" i="10"/>
  <c r="I2951" i="10"/>
  <c r="I2950" i="10"/>
  <c r="I2949" i="10"/>
  <c r="I2948" i="10"/>
  <c r="I2947" i="10"/>
  <c r="I2946" i="10"/>
  <c r="I2945" i="10"/>
  <c r="I2944" i="10"/>
  <c r="I2943" i="10"/>
  <c r="I2942" i="10"/>
  <c r="I2941" i="10"/>
  <c r="I2940" i="10"/>
  <c r="I2939" i="10"/>
  <c r="I2938" i="10"/>
  <c r="I2937" i="10"/>
  <c r="I2936" i="10"/>
  <c r="I2935" i="10"/>
  <c r="I2934" i="10"/>
  <c r="I2933" i="10"/>
  <c r="I2932" i="10"/>
  <c r="I2931" i="10"/>
  <c r="I2930" i="10"/>
  <c r="I2929" i="10"/>
  <c r="I2928" i="10"/>
  <c r="I2927" i="10"/>
  <c r="I2926" i="10"/>
  <c r="I2925" i="10"/>
  <c r="I2924" i="10"/>
  <c r="I2923" i="10"/>
  <c r="I2922" i="10"/>
  <c r="I2921" i="10"/>
  <c r="I2920" i="10"/>
  <c r="I2919" i="10"/>
  <c r="I2918" i="10"/>
  <c r="I2917" i="10"/>
  <c r="I2916" i="10"/>
  <c r="I2915" i="10"/>
  <c r="I2914" i="10"/>
  <c r="I2913" i="10"/>
  <c r="I2912" i="10"/>
  <c r="I2911" i="10"/>
  <c r="I2910" i="10"/>
  <c r="I2909" i="10"/>
  <c r="I2908" i="10"/>
  <c r="I2907" i="10"/>
  <c r="I2906" i="10"/>
  <c r="I2905" i="10"/>
  <c r="I2904" i="10"/>
  <c r="I2903" i="10"/>
  <c r="I2902" i="10"/>
  <c r="I2901" i="10"/>
  <c r="I2900" i="10"/>
  <c r="I2899" i="10"/>
  <c r="I2898" i="10"/>
  <c r="I2897" i="10"/>
  <c r="I2896" i="10"/>
  <c r="I2895" i="10"/>
  <c r="I2894" i="10"/>
  <c r="I2893" i="10"/>
  <c r="I2892" i="10"/>
  <c r="I2891" i="10"/>
  <c r="I2890" i="10"/>
  <c r="I2889" i="10"/>
  <c r="I2888" i="10"/>
  <c r="I2887" i="10"/>
  <c r="I2886" i="10"/>
  <c r="I2885" i="10"/>
  <c r="I2884" i="10"/>
  <c r="I2883" i="10"/>
  <c r="I2882" i="10"/>
  <c r="I2881" i="10"/>
  <c r="I2880" i="10"/>
  <c r="I2879" i="10"/>
  <c r="I2878" i="10"/>
  <c r="I2877" i="10"/>
  <c r="I2876" i="10"/>
  <c r="I2875" i="10"/>
  <c r="I2874" i="10"/>
  <c r="I2873" i="10"/>
  <c r="I2872" i="10"/>
  <c r="I2871" i="10"/>
  <c r="I2870" i="10"/>
  <c r="I2869" i="10"/>
  <c r="I2868" i="10"/>
  <c r="I2867" i="10"/>
  <c r="I2866" i="10"/>
  <c r="I2865" i="10"/>
  <c r="I2864" i="10"/>
  <c r="I2863" i="10"/>
  <c r="I2862" i="10"/>
  <c r="I2861" i="10"/>
  <c r="I2860" i="10"/>
  <c r="I2859" i="10"/>
  <c r="I2858" i="10"/>
  <c r="I2857" i="10"/>
  <c r="I2856" i="10"/>
  <c r="I2855" i="10"/>
  <c r="I2854" i="10"/>
  <c r="I2853" i="10"/>
  <c r="I2852" i="10"/>
  <c r="I2851" i="10"/>
  <c r="I2850" i="10"/>
  <c r="I2849" i="10"/>
  <c r="I2848" i="10"/>
  <c r="I2847" i="10"/>
  <c r="I2846" i="10"/>
  <c r="I2845" i="10"/>
  <c r="I2844" i="10"/>
  <c r="I2843" i="10"/>
  <c r="I2842" i="10"/>
  <c r="I2841" i="10"/>
  <c r="I2840" i="10"/>
  <c r="I2839" i="10"/>
  <c r="I2838" i="10"/>
  <c r="I2837" i="10"/>
  <c r="I2836" i="10"/>
  <c r="I2835" i="10"/>
  <c r="I2834" i="10"/>
  <c r="I2833" i="10"/>
  <c r="I2832" i="10"/>
  <c r="I2831" i="10"/>
  <c r="I2830" i="10"/>
  <c r="I2829" i="10"/>
  <c r="I2828" i="10"/>
  <c r="I2827" i="10"/>
  <c r="I2826" i="10"/>
  <c r="I2825" i="10"/>
  <c r="I2824" i="10"/>
  <c r="I2823" i="10"/>
  <c r="I2822" i="10"/>
  <c r="I2821" i="10"/>
  <c r="I2820" i="10"/>
  <c r="I2819" i="10"/>
  <c r="I2818" i="10"/>
  <c r="I2817" i="10"/>
  <c r="I2816" i="10"/>
  <c r="I2815" i="10"/>
  <c r="I2814" i="10"/>
  <c r="I2813" i="10"/>
  <c r="I2812" i="10"/>
  <c r="I2811" i="10"/>
  <c r="I2810" i="10"/>
  <c r="I2809" i="10"/>
  <c r="I2808" i="10"/>
  <c r="I2807" i="10"/>
  <c r="I2806" i="10"/>
  <c r="I2805" i="10"/>
  <c r="I2804" i="10"/>
  <c r="I2803" i="10"/>
  <c r="I2802" i="10"/>
  <c r="I2801" i="10"/>
  <c r="I2800" i="10"/>
  <c r="I2799" i="10"/>
  <c r="I2798" i="10"/>
  <c r="I2797" i="10"/>
  <c r="I2796" i="10"/>
  <c r="I2795" i="10"/>
  <c r="I2794" i="10"/>
  <c r="I2793" i="10"/>
  <c r="I2792" i="10"/>
  <c r="I2791" i="10"/>
  <c r="I2790" i="10"/>
  <c r="I2789" i="10"/>
  <c r="I2788" i="10"/>
  <c r="I2787" i="10"/>
  <c r="I2786" i="10"/>
  <c r="I2785" i="10"/>
  <c r="I2784" i="10"/>
  <c r="I2783" i="10"/>
  <c r="I2782" i="10"/>
  <c r="I2781" i="10"/>
  <c r="I2780" i="10"/>
  <c r="I2779" i="10"/>
  <c r="I2778" i="10"/>
  <c r="I2777" i="10"/>
  <c r="I2776" i="10"/>
  <c r="I2775" i="10"/>
  <c r="I2774" i="10"/>
  <c r="I2773" i="10"/>
  <c r="I2772" i="10"/>
  <c r="I2771" i="10"/>
  <c r="I2770" i="10"/>
  <c r="I2769" i="10"/>
  <c r="I2768" i="10"/>
  <c r="I2767" i="10"/>
  <c r="I2766" i="10"/>
  <c r="I2765" i="10"/>
  <c r="I2764" i="10"/>
  <c r="I2763" i="10"/>
  <c r="I2762" i="10"/>
  <c r="I2761" i="10"/>
  <c r="I2760" i="10"/>
  <c r="I2759" i="10"/>
  <c r="I2758" i="10"/>
  <c r="I2757" i="10"/>
  <c r="I2756" i="10"/>
  <c r="I2755" i="10"/>
  <c r="I2754" i="10"/>
  <c r="I2753" i="10"/>
  <c r="I2752" i="10"/>
  <c r="I2751" i="10"/>
  <c r="I2750" i="10"/>
  <c r="I2749" i="10"/>
  <c r="I2748" i="10"/>
  <c r="I2747" i="10"/>
  <c r="I2746" i="10"/>
  <c r="I2745" i="10"/>
  <c r="I2744" i="10"/>
  <c r="I2743" i="10"/>
  <c r="I2742" i="10"/>
  <c r="I2741" i="10"/>
  <c r="I2740" i="10"/>
  <c r="I2739" i="10"/>
  <c r="I2738" i="10"/>
  <c r="I2737" i="10"/>
  <c r="I2736" i="10"/>
  <c r="I2735" i="10"/>
  <c r="I2734" i="10"/>
  <c r="I2733" i="10"/>
  <c r="I2732" i="10"/>
  <c r="I2731" i="10"/>
  <c r="I2730" i="10"/>
  <c r="I2729" i="10"/>
  <c r="I2728" i="10"/>
  <c r="I2727" i="10"/>
  <c r="I2726" i="10"/>
  <c r="I2725" i="10"/>
  <c r="I2724" i="10"/>
  <c r="I2723" i="10"/>
  <c r="I2722" i="10"/>
  <c r="I2721" i="10"/>
  <c r="I2720" i="10"/>
  <c r="I2719" i="10"/>
  <c r="I2718" i="10"/>
  <c r="I2717" i="10"/>
  <c r="I2716" i="10"/>
  <c r="I2715" i="10"/>
  <c r="I2714" i="10"/>
  <c r="I2713" i="10"/>
  <c r="I2712" i="10"/>
  <c r="I2711" i="10"/>
  <c r="I2710" i="10"/>
  <c r="I2709" i="10"/>
  <c r="I2708" i="10"/>
  <c r="I2707" i="10"/>
  <c r="I2706" i="10"/>
  <c r="I2705" i="10"/>
  <c r="I2704" i="10"/>
  <c r="I2703" i="10"/>
  <c r="I2702" i="10"/>
  <c r="I2701" i="10"/>
  <c r="I2700" i="10"/>
  <c r="I2699" i="10"/>
  <c r="I2698" i="10"/>
  <c r="I2697" i="10"/>
  <c r="I2696" i="10"/>
  <c r="I2695" i="10"/>
  <c r="I2694" i="10"/>
  <c r="I2693" i="10"/>
  <c r="I2692" i="10"/>
  <c r="I2691" i="10"/>
  <c r="I2690" i="10"/>
  <c r="I2689" i="10"/>
  <c r="I2688" i="10"/>
  <c r="I2687" i="10"/>
  <c r="I2686" i="10"/>
  <c r="I2685" i="10"/>
  <c r="I2684" i="10"/>
  <c r="I2683" i="10"/>
  <c r="I2682" i="10"/>
  <c r="I2681" i="10"/>
  <c r="I2680" i="10"/>
  <c r="I2679" i="10"/>
  <c r="I2678" i="10"/>
  <c r="I2677" i="10"/>
  <c r="I2676" i="10"/>
  <c r="I2675" i="10"/>
  <c r="I2674" i="10"/>
  <c r="I2673" i="10"/>
  <c r="I2672" i="10"/>
  <c r="I2671" i="10"/>
  <c r="I2670" i="10"/>
  <c r="I2669" i="10"/>
  <c r="I2668" i="10"/>
  <c r="I2667" i="10"/>
  <c r="I2666" i="10"/>
  <c r="I2665" i="10"/>
  <c r="I2664" i="10"/>
  <c r="I2663" i="10"/>
  <c r="I2662" i="10"/>
  <c r="I2661" i="10"/>
  <c r="I2660" i="10"/>
  <c r="I2659" i="10"/>
  <c r="I2658" i="10"/>
  <c r="I2657" i="10"/>
  <c r="I2656" i="10"/>
  <c r="I2655" i="10"/>
  <c r="I2654" i="10"/>
  <c r="I2653" i="10"/>
  <c r="I2652" i="10"/>
  <c r="I2651" i="10"/>
  <c r="I2650" i="10"/>
  <c r="I2649" i="10"/>
  <c r="I2648" i="10"/>
  <c r="I2647" i="10"/>
  <c r="I2646" i="10"/>
  <c r="I2645" i="10"/>
  <c r="I2644" i="10"/>
  <c r="I2643" i="10"/>
  <c r="I2642" i="10"/>
  <c r="I2641" i="10"/>
  <c r="I2640" i="10"/>
  <c r="I2639" i="10"/>
  <c r="I2638" i="10"/>
  <c r="I2637" i="10"/>
  <c r="I2636" i="10"/>
  <c r="I2635" i="10"/>
  <c r="I2634" i="10"/>
  <c r="I2633" i="10"/>
  <c r="I2632" i="10"/>
  <c r="I2631" i="10"/>
  <c r="I2630" i="10"/>
  <c r="I2629" i="10"/>
  <c r="I2628" i="10"/>
  <c r="I2627" i="10"/>
  <c r="I2626" i="10"/>
  <c r="I2625" i="10"/>
  <c r="I2624" i="10"/>
  <c r="I2623" i="10"/>
  <c r="I2622" i="10"/>
  <c r="I2621" i="10"/>
  <c r="I2620" i="10"/>
  <c r="I2619" i="10"/>
  <c r="I2618" i="10"/>
  <c r="I2617" i="10"/>
  <c r="I2616" i="10"/>
  <c r="I2615" i="10"/>
  <c r="I2614" i="10"/>
  <c r="I2613" i="10"/>
  <c r="I2612" i="10"/>
  <c r="I2611" i="10"/>
  <c r="I2610" i="10"/>
  <c r="I2609" i="10"/>
  <c r="I2608" i="10"/>
  <c r="I2607" i="10"/>
  <c r="I2606" i="10"/>
  <c r="I2605" i="10"/>
  <c r="I2604" i="10"/>
  <c r="I2603" i="10"/>
  <c r="I2602" i="10"/>
  <c r="I2601" i="10"/>
  <c r="I2600" i="10"/>
  <c r="I2599" i="10"/>
  <c r="I2598" i="10"/>
  <c r="I2597" i="10"/>
  <c r="I2596" i="10"/>
  <c r="I2595" i="10"/>
  <c r="I2594" i="10"/>
  <c r="I2593" i="10"/>
  <c r="I2592" i="10"/>
  <c r="I2591" i="10"/>
  <c r="I2590" i="10"/>
  <c r="I2589" i="10"/>
  <c r="I2588" i="10"/>
  <c r="I2587" i="10"/>
  <c r="I2586" i="10"/>
  <c r="I2585" i="10"/>
  <c r="I2584" i="10"/>
  <c r="I2583" i="10"/>
  <c r="I2582" i="10"/>
  <c r="I2581" i="10"/>
  <c r="I2580" i="10"/>
  <c r="I2579" i="10"/>
  <c r="I2578" i="10"/>
  <c r="I2577" i="10"/>
  <c r="I2576" i="10"/>
  <c r="I2575" i="10"/>
  <c r="I2574" i="10"/>
  <c r="I2573" i="10"/>
  <c r="I2572" i="10"/>
  <c r="I2571" i="10"/>
  <c r="I2570" i="10"/>
  <c r="I2569" i="10"/>
  <c r="I2568" i="10"/>
  <c r="I2567" i="10"/>
  <c r="I2566" i="10"/>
  <c r="I2565" i="10"/>
  <c r="I2564" i="10"/>
  <c r="I2563" i="10"/>
  <c r="I2562" i="10"/>
  <c r="I2561" i="10"/>
  <c r="I2560" i="10"/>
  <c r="I2559" i="10"/>
  <c r="I2558" i="10"/>
  <c r="I2557" i="10"/>
  <c r="I2556" i="10"/>
  <c r="I2555" i="10"/>
  <c r="I2554" i="10"/>
  <c r="I2553" i="10"/>
  <c r="I2552" i="10"/>
  <c r="I2551" i="10"/>
  <c r="I2550" i="10"/>
  <c r="I2549" i="10"/>
  <c r="I2548" i="10"/>
  <c r="I2547" i="10"/>
  <c r="I2546" i="10"/>
  <c r="I2545" i="10"/>
  <c r="I2544" i="10"/>
  <c r="I2543" i="10"/>
  <c r="I2542" i="10"/>
  <c r="I2541" i="10"/>
  <c r="I2540" i="10"/>
  <c r="I2539" i="10"/>
  <c r="I2538" i="10"/>
  <c r="I2537" i="10"/>
  <c r="I2536" i="10"/>
  <c r="I2535" i="10"/>
  <c r="I2534" i="10"/>
  <c r="I2533" i="10"/>
  <c r="I2532" i="10"/>
  <c r="I2531" i="10"/>
  <c r="I2530" i="10"/>
  <c r="I2529" i="10"/>
  <c r="I2528" i="10"/>
  <c r="I2527" i="10"/>
  <c r="I2526" i="10"/>
  <c r="I2525" i="10"/>
  <c r="I2524" i="10"/>
  <c r="I2523" i="10"/>
  <c r="I2522" i="10"/>
  <c r="I2521" i="10"/>
  <c r="I2520" i="10"/>
  <c r="I2519" i="10"/>
  <c r="I2518" i="10"/>
  <c r="I2517" i="10"/>
  <c r="I2516" i="10"/>
  <c r="I2515" i="10"/>
  <c r="I2514" i="10"/>
  <c r="I2513" i="10"/>
  <c r="I2512" i="10"/>
  <c r="I2511" i="10"/>
  <c r="I2510" i="10"/>
  <c r="I2509" i="10"/>
  <c r="I2508" i="10"/>
  <c r="I2507" i="10"/>
  <c r="I2506" i="10"/>
  <c r="I2505" i="10"/>
  <c r="I2504" i="10"/>
  <c r="I2503" i="10"/>
  <c r="I2502" i="10"/>
  <c r="I2501" i="10"/>
  <c r="I2500" i="10"/>
  <c r="I2499" i="10"/>
  <c r="I2498" i="10"/>
  <c r="I2497" i="10"/>
  <c r="I2496" i="10"/>
  <c r="I2495" i="10"/>
  <c r="I2494" i="10"/>
  <c r="I2493" i="10"/>
  <c r="I2492" i="10"/>
  <c r="I2491" i="10"/>
  <c r="I2490" i="10"/>
  <c r="I2489" i="10"/>
  <c r="I2488" i="10"/>
  <c r="I2487" i="10"/>
  <c r="I2486" i="10"/>
  <c r="I2485" i="10"/>
  <c r="I2484" i="10"/>
  <c r="I2483" i="10"/>
  <c r="I2482" i="10"/>
  <c r="I2481" i="10"/>
  <c r="I2480" i="10"/>
  <c r="I2479" i="10"/>
  <c r="I2478" i="10"/>
  <c r="I2477" i="10"/>
  <c r="I2476" i="10"/>
  <c r="I2475" i="10"/>
  <c r="I2474" i="10"/>
  <c r="I2473" i="10"/>
  <c r="I2472" i="10"/>
  <c r="I2471" i="10"/>
  <c r="I2470" i="10"/>
  <c r="I2469" i="10"/>
  <c r="I2468" i="10"/>
  <c r="I2467" i="10"/>
  <c r="I2466" i="10"/>
  <c r="I2465" i="10"/>
  <c r="I2464" i="10"/>
  <c r="I2463" i="10"/>
  <c r="I2462" i="10"/>
  <c r="I2461" i="10"/>
  <c r="I2460" i="10"/>
  <c r="I2459" i="10"/>
  <c r="I2458" i="10"/>
  <c r="I2457" i="10"/>
  <c r="I2456" i="10"/>
  <c r="I2455" i="10"/>
  <c r="I2454" i="10"/>
  <c r="I2453" i="10"/>
  <c r="I2452" i="10"/>
  <c r="I2451" i="10"/>
  <c r="I2450" i="10"/>
  <c r="I2449" i="10"/>
  <c r="I2448" i="10"/>
  <c r="I2447" i="10"/>
  <c r="I2446" i="10"/>
  <c r="I2445" i="10"/>
  <c r="I2444" i="10"/>
  <c r="I2443" i="10"/>
  <c r="I2442" i="10"/>
  <c r="I2441" i="10"/>
  <c r="I2440" i="10"/>
  <c r="I2439" i="10"/>
  <c r="I2438" i="10"/>
  <c r="I2437" i="10"/>
  <c r="I2436" i="10"/>
  <c r="I2435" i="10"/>
  <c r="I2434" i="10"/>
  <c r="I2433" i="10"/>
  <c r="I2432" i="10"/>
  <c r="I2431" i="10"/>
  <c r="I2430" i="10"/>
  <c r="I2429" i="10"/>
  <c r="I2428" i="10"/>
  <c r="I2427" i="10"/>
  <c r="I2426" i="10"/>
  <c r="I2425" i="10"/>
  <c r="I2424" i="10"/>
  <c r="I2423" i="10"/>
  <c r="I2422" i="10"/>
  <c r="I2421" i="10"/>
  <c r="I2420" i="10"/>
  <c r="I2419" i="10"/>
  <c r="I2418" i="10"/>
  <c r="I2417" i="10"/>
  <c r="I2416" i="10"/>
  <c r="I2415" i="10"/>
  <c r="I2414" i="10"/>
  <c r="I2413" i="10"/>
  <c r="I2412" i="10"/>
  <c r="I2411" i="10"/>
  <c r="I2410" i="10"/>
  <c r="I2409" i="10"/>
  <c r="I2408" i="10"/>
  <c r="I2407" i="10"/>
  <c r="I2406" i="10"/>
  <c r="I2405" i="10"/>
  <c r="I2404" i="10"/>
  <c r="I2403" i="10"/>
  <c r="I2402" i="10"/>
  <c r="I2401" i="10"/>
  <c r="I2400" i="10"/>
  <c r="I2399" i="10"/>
  <c r="I2398" i="10"/>
  <c r="I2397" i="10"/>
  <c r="I2396" i="10"/>
  <c r="I2395" i="10"/>
  <c r="I2394" i="10"/>
  <c r="I2393" i="10"/>
  <c r="I2392" i="10"/>
  <c r="I2391" i="10"/>
  <c r="I2390" i="10"/>
  <c r="I2389" i="10"/>
  <c r="I2388" i="10"/>
  <c r="I2387" i="10"/>
  <c r="I2386" i="10"/>
  <c r="I2385" i="10"/>
  <c r="I2384" i="10"/>
  <c r="I2383" i="10"/>
  <c r="I2382" i="10"/>
  <c r="I2381" i="10"/>
  <c r="I2380" i="10"/>
  <c r="I2379" i="10"/>
  <c r="I2378" i="10"/>
  <c r="I2377" i="10"/>
  <c r="I2376" i="10"/>
  <c r="I2375" i="10"/>
  <c r="I2374" i="10"/>
  <c r="I2373" i="10"/>
  <c r="I2372" i="10"/>
  <c r="I2371" i="10"/>
  <c r="I2370" i="10"/>
  <c r="I2369" i="10"/>
  <c r="I2368" i="10"/>
  <c r="I2367" i="10"/>
  <c r="I2366" i="10"/>
  <c r="I2365" i="10"/>
  <c r="I2364" i="10"/>
  <c r="I2363" i="10"/>
  <c r="I2362" i="10"/>
  <c r="I2361" i="10"/>
  <c r="I2360" i="10"/>
  <c r="I2359" i="10"/>
  <c r="I2358" i="10"/>
  <c r="I2357" i="10"/>
  <c r="I2356" i="10"/>
  <c r="I2355" i="10"/>
  <c r="I2354" i="10"/>
  <c r="I2353" i="10"/>
  <c r="I2352" i="10"/>
  <c r="I2351" i="10"/>
  <c r="I2350" i="10"/>
  <c r="I2349" i="10"/>
  <c r="I2348" i="10"/>
  <c r="I2347" i="10"/>
  <c r="I2346" i="10"/>
  <c r="I2345" i="10"/>
  <c r="I2344" i="10"/>
  <c r="I2343" i="10"/>
  <c r="I2342" i="10"/>
  <c r="I2341" i="10"/>
  <c r="I2340" i="10"/>
  <c r="I2339" i="10"/>
  <c r="I2338" i="10"/>
  <c r="I2337" i="10"/>
  <c r="I2336" i="10"/>
  <c r="I2335" i="10"/>
  <c r="I2334" i="10"/>
  <c r="I2333" i="10"/>
  <c r="I2332" i="10"/>
  <c r="I2331" i="10"/>
  <c r="I2330" i="10"/>
  <c r="I2329" i="10"/>
  <c r="I2328" i="10"/>
  <c r="I2327" i="10"/>
  <c r="I2326" i="10"/>
  <c r="I2325" i="10"/>
  <c r="I2324" i="10"/>
  <c r="I2323" i="10"/>
  <c r="I2322" i="10"/>
  <c r="I2321" i="10"/>
  <c r="I2320" i="10"/>
  <c r="I2319" i="10"/>
  <c r="I2318" i="10"/>
  <c r="I2317" i="10"/>
  <c r="I2316" i="10"/>
  <c r="I2315" i="10"/>
  <c r="I2314" i="10"/>
  <c r="I2313" i="10"/>
  <c r="I2312" i="10"/>
  <c r="I2311" i="10"/>
  <c r="I2310" i="10"/>
  <c r="I2309" i="10"/>
  <c r="I2308" i="10"/>
  <c r="I2307" i="10"/>
  <c r="I2306" i="10"/>
  <c r="I2305" i="10"/>
  <c r="I2304" i="10"/>
  <c r="I2303" i="10"/>
  <c r="I2302" i="10"/>
  <c r="I2301" i="10"/>
  <c r="I2300" i="10"/>
  <c r="I2299" i="10"/>
  <c r="I2298" i="10"/>
  <c r="I2297" i="10"/>
  <c r="I2296" i="10"/>
  <c r="I2295" i="10"/>
  <c r="I2294" i="10"/>
  <c r="I2293" i="10"/>
  <c r="I2292" i="10"/>
  <c r="I2291" i="10"/>
  <c r="I2290" i="10"/>
  <c r="I2289" i="10"/>
  <c r="I2288" i="10"/>
  <c r="I2287" i="10"/>
  <c r="I2286" i="10"/>
  <c r="I2285" i="10"/>
  <c r="I2284" i="10"/>
  <c r="I2283" i="10"/>
  <c r="I2282" i="10"/>
  <c r="I2281" i="10"/>
  <c r="I2280" i="10"/>
  <c r="I2279" i="10"/>
  <c r="I2278" i="10"/>
  <c r="I2277" i="10"/>
  <c r="I2276" i="10"/>
  <c r="I2275" i="10"/>
  <c r="I2274" i="10"/>
  <c r="I2273" i="10"/>
  <c r="I2272" i="10"/>
  <c r="I2271" i="10"/>
  <c r="I2270" i="10"/>
  <c r="I2269" i="10"/>
  <c r="I2268" i="10"/>
  <c r="I2267" i="10"/>
  <c r="I2266" i="10"/>
  <c r="I2265" i="10"/>
  <c r="I2264" i="10"/>
  <c r="I2263" i="10"/>
  <c r="I2262" i="10"/>
  <c r="I2261" i="10"/>
  <c r="I2260" i="10"/>
  <c r="I2259" i="10"/>
  <c r="I2258" i="10"/>
  <c r="I2257" i="10"/>
  <c r="I2256" i="10"/>
  <c r="I2255" i="10"/>
  <c r="I2254" i="10"/>
  <c r="I2253" i="10"/>
  <c r="I2252" i="10"/>
  <c r="I2251" i="10"/>
  <c r="I2250" i="10"/>
  <c r="I2249" i="10"/>
  <c r="I2248" i="10"/>
  <c r="I2247" i="10"/>
  <c r="I2246" i="10"/>
  <c r="I2245" i="10"/>
  <c r="I2244" i="10"/>
  <c r="I2243" i="10"/>
  <c r="I2242" i="10"/>
  <c r="I2241" i="10"/>
  <c r="I2240" i="10"/>
  <c r="I2239" i="10"/>
  <c r="I2238" i="10"/>
  <c r="I2237" i="10"/>
  <c r="I2236" i="10"/>
  <c r="I2235" i="10"/>
  <c r="I2234" i="10"/>
  <c r="I2233" i="10"/>
  <c r="I2232" i="10"/>
  <c r="I2231" i="10"/>
  <c r="I2230" i="10"/>
  <c r="I2229" i="10"/>
  <c r="I2228" i="10"/>
  <c r="I2227" i="10"/>
  <c r="I2226" i="10"/>
  <c r="I2225" i="10"/>
  <c r="I2224" i="10"/>
  <c r="I2223" i="10"/>
  <c r="I2222" i="10"/>
  <c r="I2221" i="10"/>
  <c r="I2220" i="10"/>
  <c r="I2219" i="10"/>
  <c r="I2218" i="10"/>
  <c r="I2217" i="10"/>
  <c r="I2216" i="10"/>
  <c r="I2215" i="10"/>
  <c r="I2214" i="10"/>
  <c r="I2213" i="10"/>
  <c r="I2212" i="10"/>
  <c r="I2211" i="10"/>
  <c r="I2210" i="10"/>
  <c r="I2209" i="10"/>
  <c r="I2208" i="10"/>
  <c r="I2207" i="10"/>
  <c r="I2206" i="10"/>
  <c r="I2205" i="10"/>
  <c r="I2204" i="10"/>
  <c r="I2203" i="10"/>
  <c r="I2202" i="10"/>
  <c r="I2201" i="10"/>
  <c r="I2200" i="10"/>
  <c r="I2199" i="10"/>
  <c r="I2198" i="10"/>
  <c r="I2197" i="10"/>
  <c r="I2196" i="10"/>
  <c r="I2195" i="10"/>
  <c r="I2194" i="10"/>
  <c r="I2193" i="10"/>
  <c r="I2192" i="10"/>
  <c r="I2191" i="10"/>
  <c r="I2190" i="10"/>
  <c r="I2189" i="10"/>
  <c r="I2188" i="10"/>
  <c r="I2187" i="10"/>
  <c r="I2186" i="10"/>
  <c r="I2185" i="10"/>
  <c r="I2184" i="10"/>
  <c r="I2183" i="10"/>
  <c r="I2182" i="10"/>
  <c r="I2181" i="10"/>
  <c r="I2180" i="10"/>
  <c r="I2179" i="10"/>
  <c r="I2178" i="10"/>
  <c r="I2177" i="10"/>
  <c r="I2176" i="10"/>
  <c r="I2175" i="10"/>
  <c r="I2174" i="10"/>
  <c r="I2173" i="10"/>
  <c r="I2172" i="10"/>
  <c r="I2171" i="10"/>
  <c r="I2170" i="10"/>
  <c r="I2169" i="10"/>
  <c r="I2168" i="10"/>
  <c r="I2167" i="10"/>
  <c r="I2166" i="10"/>
  <c r="I2165" i="10"/>
  <c r="I2164" i="10"/>
  <c r="I2163" i="10"/>
  <c r="I2162" i="10"/>
  <c r="I2161" i="10"/>
  <c r="I2160" i="10"/>
  <c r="I2159" i="10"/>
  <c r="I2158" i="10"/>
  <c r="I2157" i="10"/>
  <c r="I2156" i="10"/>
  <c r="I2155" i="10"/>
  <c r="I2154" i="10"/>
  <c r="I2153" i="10"/>
  <c r="I2152" i="10"/>
  <c r="I2151" i="10"/>
  <c r="I2150" i="10"/>
  <c r="I2149" i="10"/>
  <c r="I2148" i="10"/>
  <c r="I2147" i="10"/>
  <c r="I2146" i="10"/>
  <c r="I2145" i="10"/>
  <c r="I2144" i="10"/>
  <c r="I2143" i="10"/>
  <c r="I2142" i="10"/>
  <c r="I2141" i="10"/>
  <c r="I2140" i="10"/>
  <c r="I2139" i="10"/>
  <c r="I2138" i="10"/>
  <c r="I2137" i="10"/>
  <c r="I2136" i="10"/>
  <c r="I2135" i="10"/>
  <c r="I2134" i="10"/>
  <c r="I2133" i="10"/>
  <c r="I2132" i="10"/>
  <c r="I2131" i="10"/>
  <c r="I2130" i="10"/>
  <c r="I2129" i="10"/>
  <c r="I2128" i="10"/>
  <c r="I2127" i="10"/>
  <c r="I2126" i="10"/>
  <c r="I2125" i="10"/>
  <c r="I2124" i="10"/>
  <c r="I2123" i="10"/>
  <c r="I2122" i="10"/>
  <c r="I2121" i="10"/>
  <c r="I2120" i="10"/>
  <c r="I2119" i="10"/>
  <c r="I2118" i="10"/>
  <c r="I2117" i="10"/>
  <c r="I2116" i="10"/>
  <c r="I2115" i="10"/>
  <c r="I2114" i="10"/>
  <c r="I2113" i="10"/>
  <c r="I2112" i="10"/>
  <c r="I2111" i="10"/>
  <c r="I2110" i="10"/>
  <c r="I2109" i="10"/>
  <c r="I2108" i="10"/>
  <c r="I2107" i="10"/>
  <c r="I2106" i="10"/>
  <c r="I2105" i="10"/>
  <c r="I2104" i="10"/>
  <c r="I2103" i="10"/>
  <c r="I2102" i="10"/>
  <c r="I2101" i="10"/>
  <c r="I2100" i="10"/>
  <c r="I2099" i="10"/>
  <c r="I2098" i="10"/>
  <c r="I2097" i="10"/>
  <c r="I2096" i="10"/>
  <c r="I2095" i="10"/>
  <c r="I2094" i="10"/>
  <c r="I2093" i="10"/>
  <c r="I2092" i="10"/>
  <c r="I2091" i="10"/>
  <c r="I2090" i="10"/>
  <c r="I2089" i="10"/>
  <c r="I2088" i="10"/>
  <c r="I2087" i="10"/>
  <c r="I2086" i="10"/>
  <c r="I2085" i="10"/>
  <c r="I2084" i="10"/>
  <c r="I2083" i="10"/>
  <c r="I2082" i="10"/>
  <c r="I2081" i="10"/>
  <c r="I2080" i="10"/>
  <c r="I2079" i="10"/>
  <c r="I2078" i="10"/>
  <c r="I2077" i="10"/>
  <c r="I2076" i="10"/>
  <c r="I2075" i="10"/>
  <c r="I2074" i="10"/>
  <c r="I2073" i="10"/>
  <c r="I2072" i="10"/>
  <c r="I2071" i="10"/>
  <c r="I2070" i="10"/>
  <c r="I2069" i="10"/>
  <c r="I2068" i="10"/>
  <c r="I2067" i="10"/>
  <c r="I2066" i="10"/>
  <c r="I2065" i="10"/>
  <c r="I2064" i="10"/>
  <c r="I2063" i="10"/>
  <c r="I2062" i="10"/>
  <c r="I2061" i="10"/>
  <c r="I2060" i="10"/>
  <c r="I2059" i="10"/>
  <c r="I2058" i="10"/>
  <c r="I2057" i="10"/>
  <c r="I2056" i="10"/>
  <c r="I2055" i="10"/>
  <c r="I2054" i="10"/>
  <c r="I2053" i="10"/>
  <c r="I2052" i="10"/>
  <c r="I2051" i="10"/>
  <c r="I2050" i="10"/>
  <c r="I2049" i="10"/>
  <c r="I2048" i="10"/>
  <c r="I2047" i="10"/>
  <c r="I2046" i="10"/>
  <c r="I2045" i="10"/>
  <c r="I2044" i="10"/>
  <c r="I2043" i="10"/>
  <c r="I2042" i="10"/>
  <c r="I2041" i="10"/>
  <c r="I2040" i="10"/>
  <c r="I2039" i="10"/>
  <c r="I2038" i="10"/>
  <c r="I2037" i="10"/>
  <c r="I2036" i="10"/>
  <c r="I2035" i="10"/>
  <c r="I2034" i="10"/>
  <c r="I2033" i="10"/>
  <c r="I2032" i="10"/>
  <c r="I2031" i="10"/>
  <c r="I2030" i="10"/>
  <c r="I2029" i="10"/>
  <c r="I2028" i="10"/>
  <c r="I2027" i="10"/>
  <c r="I2026" i="10"/>
  <c r="I2025" i="10"/>
  <c r="I2024" i="10"/>
  <c r="I2023" i="10"/>
  <c r="I2022" i="10"/>
  <c r="I2021" i="10"/>
  <c r="I2020" i="10"/>
  <c r="I2019" i="10"/>
  <c r="I2018" i="10"/>
  <c r="I2017" i="10"/>
  <c r="I2016" i="10"/>
  <c r="I2015" i="10"/>
  <c r="I2014" i="10"/>
  <c r="I2013" i="10"/>
  <c r="I2012" i="10"/>
  <c r="I2011" i="10"/>
  <c r="I2010" i="10"/>
  <c r="I2009" i="10"/>
  <c r="I2008" i="10"/>
  <c r="I2007" i="10"/>
  <c r="I2006" i="10"/>
  <c r="I2005" i="10"/>
  <c r="I2004" i="10"/>
  <c r="I2003" i="10"/>
  <c r="I2002" i="10"/>
  <c r="I2001" i="10"/>
  <c r="I2000" i="10"/>
  <c r="I1999" i="10"/>
  <c r="I1998" i="10"/>
  <c r="I1997" i="10"/>
  <c r="I1996" i="10"/>
  <c r="I1995" i="10"/>
  <c r="I1994" i="10"/>
  <c r="I1993" i="10"/>
  <c r="I1992" i="10"/>
  <c r="I1991" i="10"/>
  <c r="I1990" i="10"/>
  <c r="I1989" i="10"/>
  <c r="I1988" i="10"/>
  <c r="I1987" i="10"/>
  <c r="I1986" i="10"/>
  <c r="I1985" i="10"/>
  <c r="I1984" i="10"/>
  <c r="I1983" i="10"/>
  <c r="I1982" i="10"/>
  <c r="I1981" i="10"/>
  <c r="I1980" i="10"/>
  <c r="I1979" i="10"/>
  <c r="I1978" i="10"/>
  <c r="I1977" i="10"/>
  <c r="I1976" i="10"/>
  <c r="I1975" i="10"/>
  <c r="I1974" i="10"/>
  <c r="I1973" i="10"/>
  <c r="I1972" i="10"/>
  <c r="I1971" i="10"/>
  <c r="I1970" i="10"/>
  <c r="I1969" i="10"/>
  <c r="I1968" i="10"/>
  <c r="I1967" i="10"/>
  <c r="I1966" i="10"/>
  <c r="I1965" i="10"/>
  <c r="I1964" i="10"/>
  <c r="I1963" i="10"/>
  <c r="I1962" i="10"/>
  <c r="I1961" i="10"/>
  <c r="I1960" i="10"/>
  <c r="I1959" i="10"/>
  <c r="I1958" i="10"/>
  <c r="I1957" i="10"/>
  <c r="I1956" i="10"/>
  <c r="I1955" i="10"/>
  <c r="I1954" i="10"/>
  <c r="I1953" i="10"/>
  <c r="I1952" i="10"/>
  <c r="I1951" i="10"/>
  <c r="I1950" i="10"/>
  <c r="I1949" i="10"/>
  <c r="I1948" i="10"/>
  <c r="I1947" i="10"/>
  <c r="I1946" i="10"/>
  <c r="I1945" i="10"/>
  <c r="I1944" i="10"/>
  <c r="I1943" i="10"/>
  <c r="I1942" i="10"/>
  <c r="I1941" i="10"/>
  <c r="I1940" i="10"/>
  <c r="I1939" i="10"/>
  <c r="I1938" i="10"/>
  <c r="I1937" i="10"/>
  <c r="I1936" i="10"/>
  <c r="I1935" i="10"/>
  <c r="I1934" i="10"/>
  <c r="I1933" i="10"/>
  <c r="I1932" i="10"/>
  <c r="I1931" i="10"/>
  <c r="I1930" i="10"/>
  <c r="I1929" i="10"/>
  <c r="I1928" i="10"/>
  <c r="I1927" i="10"/>
  <c r="I1926" i="10"/>
  <c r="I1925" i="10"/>
  <c r="I1924" i="10"/>
  <c r="I1923" i="10"/>
  <c r="I1922" i="10"/>
  <c r="I1921" i="10"/>
  <c r="I1920" i="10"/>
  <c r="I1919" i="10"/>
  <c r="I1918" i="10"/>
  <c r="I1917" i="10"/>
  <c r="I1916" i="10"/>
  <c r="I1915" i="10"/>
  <c r="I1914" i="10"/>
  <c r="I1913" i="10"/>
  <c r="I1912" i="10"/>
  <c r="I1911" i="10"/>
  <c r="I1910" i="10"/>
  <c r="I1909" i="10"/>
  <c r="I1908" i="10"/>
  <c r="I1907" i="10"/>
  <c r="I1906" i="10"/>
  <c r="I1905" i="10"/>
  <c r="I1904" i="10"/>
  <c r="I1903" i="10"/>
  <c r="I1902" i="10"/>
  <c r="I1901" i="10"/>
  <c r="I1900" i="10"/>
  <c r="I1899" i="10"/>
  <c r="I1898" i="10"/>
  <c r="I1897" i="10"/>
  <c r="I1896" i="10"/>
  <c r="I1895" i="10"/>
  <c r="I1894" i="10"/>
  <c r="I1893" i="10"/>
  <c r="I1892" i="10"/>
  <c r="I1891" i="10"/>
  <c r="I1890" i="10"/>
  <c r="I1889" i="10"/>
  <c r="I1888" i="10"/>
  <c r="I1887" i="10"/>
  <c r="I1886" i="10"/>
  <c r="I1885" i="10"/>
  <c r="I1884" i="10"/>
  <c r="I1883" i="10"/>
  <c r="I1882" i="10"/>
  <c r="I1881" i="10"/>
  <c r="I1880" i="10"/>
  <c r="I1879" i="10"/>
  <c r="I1878" i="10"/>
  <c r="I1877" i="10"/>
  <c r="I1876" i="10"/>
  <c r="I1875" i="10"/>
  <c r="I1874" i="10"/>
  <c r="I1873" i="10"/>
  <c r="I1872" i="10"/>
  <c r="I1871" i="10"/>
  <c r="I1870" i="10"/>
  <c r="I1869" i="10"/>
  <c r="I1868" i="10"/>
  <c r="I1867" i="10"/>
  <c r="I1866" i="10"/>
  <c r="I1865" i="10"/>
  <c r="I1864" i="10"/>
  <c r="I1863" i="10"/>
  <c r="I1862" i="10"/>
  <c r="I1861" i="10"/>
  <c r="I1860" i="10"/>
  <c r="I1859" i="10"/>
  <c r="I1858" i="10"/>
  <c r="I1857" i="10"/>
  <c r="I1856" i="10"/>
  <c r="I1855" i="10"/>
  <c r="I1854" i="10"/>
  <c r="I1853" i="10"/>
  <c r="I1852" i="10"/>
  <c r="I1851" i="10"/>
  <c r="I1850" i="10"/>
  <c r="I1849" i="10"/>
  <c r="I1848" i="10"/>
  <c r="I1847" i="10"/>
  <c r="I1846" i="10"/>
  <c r="I1845" i="10"/>
  <c r="I1844" i="10"/>
  <c r="I1843" i="10"/>
  <c r="I1842" i="10"/>
  <c r="I1841" i="10"/>
  <c r="I1840" i="10"/>
  <c r="I1839" i="10"/>
  <c r="I1838" i="10"/>
  <c r="I1837" i="10"/>
  <c r="I1836" i="10"/>
  <c r="I1835" i="10"/>
  <c r="I1834" i="10"/>
  <c r="I1833" i="10"/>
  <c r="I1832" i="10"/>
  <c r="I1831" i="10"/>
  <c r="I1830" i="10"/>
  <c r="I1829" i="10"/>
  <c r="I1828" i="10"/>
  <c r="I1827" i="10"/>
  <c r="I1826" i="10"/>
  <c r="I1825" i="10"/>
  <c r="I1824" i="10"/>
  <c r="I1823" i="10"/>
  <c r="I1822" i="10"/>
  <c r="I1821" i="10"/>
  <c r="I1820" i="10"/>
  <c r="I1819" i="10"/>
  <c r="I1818" i="10"/>
  <c r="I1817" i="10"/>
  <c r="I1816" i="10"/>
  <c r="I1815" i="10"/>
  <c r="I1814" i="10"/>
  <c r="I1813" i="10"/>
  <c r="I1812" i="10"/>
  <c r="I1811" i="10"/>
  <c r="I1810" i="10"/>
  <c r="I1809" i="10"/>
  <c r="I1808" i="10"/>
  <c r="I1807" i="10"/>
  <c r="I1806" i="10"/>
  <c r="I1805" i="10"/>
  <c r="I1804" i="10"/>
  <c r="I1803" i="10"/>
  <c r="I1802" i="10"/>
  <c r="I1801" i="10"/>
  <c r="I1800" i="10"/>
  <c r="I1799" i="10"/>
  <c r="I1798" i="10"/>
  <c r="I1797" i="10"/>
  <c r="I1796" i="10"/>
  <c r="I1795" i="10"/>
  <c r="I1794" i="10"/>
  <c r="I1793" i="10"/>
  <c r="I1792" i="10"/>
  <c r="I1791" i="10"/>
  <c r="I1790" i="10"/>
  <c r="I1789" i="10"/>
  <c r="I1788" i="10"/>
  <c r="I1787" i="10"/>
  <c r="I1786" i="10"/>
  <c r="I1785" i="10"/>
  <c r="I1784" i="10"/>
  <c r="I1783" i="10"/>
  <c r="I1782" i="10"/>
  <c r="I1781" i="10"/>
  <c r="I1780" i="10"/>
  <c r="I1779" i="10"/>
  <c r="I1778" i="10"/>
  <c r="I1777" i="10"/>
  <c r="I1776" i="10"/>
  <c r="I1775" i="10"/>
  <c r="I1774" i="10"/>
  <c r="I1773" i="10"/>
  <c r="I1772" i="10"/>
  <c r="I1771" i="10"/>
  <c r="I1770" i="10"/>
  <c r="I1769" i="10"/>
  <c r="I1768" i="10"/>
  <c r="I1767" i="10"/>
  <c r="I1766" i="10"/>
  <c r="I1765" i="10"/>
  <c r="I1764" i="10"/>
  <c r="I1763" i="10"/>
  <c r="I1762" i="10"/>
  <c r="I1761" i="10"/>
  <c r="I1760" i="10"/>
  <c r="I1759" i="10"/>
  <c r="I1758" i="10"/>
  <c r="I1757" i="10"/>
  <c r="I1756" i="10"/>
  <c r="I1755" i="10"/>
  <c r="I1754" i="10"/>
  <c r="I1753" i="10"/>
  <c r="I1752" i="10"/>
  <c r="I1751" i="10"/>
  <c r="I1750" i="10"/>
  <c r="I1749" i="10"/>
  <c r="I1748" i="10"/>
  <c r="I1747" i="10"/>
  <c r="I1746" i="10"/>
  <c r="I1745" i="10"/>
  <c r="I1744" i="10"/>
  <c r="I1743" i="10"/>
  <c r="I1742" i="10"/>
  <c r="I1741" i="10"/>
  <c r="I1740" i="10"/>
  <c r="I1739" i="10"/>
  <c r="I1738" i="10"/>
  <c r="I1737" i="10"/>
  <c r="I1736" i="10"/>
  <c r="I1735" i="10"/>
  <c r="I1734" i="10"/>
  <c r="I1733" i="10"/>
  <c r="I1732" i="10"/>
  <c r="I1731" i="10"/>
  <c r="I1730" i="10"/>
  <c r="I1729" i="10"/>
  <c r="I1728" i="10"/>
  <c r="I1727" i="10"/>
  <c r="I1726" i="10"/>
  <c r="I1725" i="10"/>
  <c r="I1724" i="10"/>
  <c r="I1723" i="10"/>
  <c r="I1722" i="10"/>
  <c r="I1721" i="10"/>
  <c r="I1720" i="10"/>
  <c r="I1719" i="10"/>
  <c r="I1718" i="10"/>
  <c r="I1717" i="10"/>
  <c r="I1716" i="10"/>
  <c r="I1715" i="10"/>
  <c r="I1714" i="10"/>
  <c r="I1713" i="10"/>
  <c r="I1712" i="10"/>
  <c r="I1711" i="10"/>
  <c r="I1710" i="10"/>
  <c r="I1709" i="10"/>
  <c r="I1708" i="10"/>
  <c r="I1707" i="10"/>
  <c r="I1706" i="10"/>
  <c r="I1705" i="10"/>
  <c r="I1704" i="10"/>
  <c r="I1703" i="10"/>
  <c r="I1702" i="10"/>
  <c r="I1701" i="10"/>
  <c r="I1700" i="10"/>
  <c r="I1699" i="10"/>
  <c r="I1698" i="10"/>
  <c r="I1697" i="10"/>
  <c r="I1696" i="10"/>
  <c r="I1695" i="10"/>
  <c r="I1694" i="10"/>
  <c r="I1693" i="10"/>
  <c r="I1692" i="10"/>
  <c r="I1691" i="10"/>
  <c r="I1690" i="10"/>
  <c r="I1689" i="10"/>
  <c r="I1688" i="10"/>
  <c r="I1687" i="10"/>
  <c r="I1686" i="10"/>
  <c r="I1685" i="10"/>
  <c r="I1684" i="10"/>
  <c r="I1683" i="10"/>
  <c r="I1682" i="10"/>
  <c r="I1681" i="10"/>
  <c r="I1680" i="10"/>
  <c r="I1679" i="10"/>
  <c r="I1678" i="10"/>
  <c r="I1677" i="10"/>
  <c r="I1676" i="10"/>
  <c r="I1675" i="10"/>
  <c r="I1674" i="10"/>
  <c r="I1673" i="10"/>
  <c r="I1672" i="10"/>
  <c r="I1671" i="10"/>
  <c r="I1670" i="10"/>
  <c r="I1669" i="10"/>
  <c r="I1668" i="10"/>
  <c r="I1667" i="10"/>
  <c r="I1666" i="10"/>
  <c r="I1665" i="10"/>
  <c r="I1664" i="10"/>
  <c r="I1663" i="10"/>
  <c r="I1662" i="10"/>
  <c r="I1661" i="10"/>
  <c r="I1660" i="10"/>
  <c r="I1659" i="10"/>
  <c r="I1658" i="10"/>
  <c r="I1657" i="10"/>
  <c r="I1656" i="10"/>
  <c r="I1655" i="10"/>
  <c r="I1654" i="10"/>
  <c r="I1653" i="10"/>
  <c r="I1652" i="10"/>
  <c r="I1651" i="10"/>
  <c r="I1650" i="10"/>
  <c r="I1649" i="10"/>
  <c r="I1648" i="10"/>
  <c r="I1647" i="10"/>
  <c r="I1646" i="10"/>
  <c r="I1645" i="10"/>
  <c r="I1644" i="10"/>
  <c r="I1643" i="10"/>
  <c r="I1642" i="10"/>
  <c r="I1641" i="10"/>
  <c r="I1640" i="10"/>
  <c r="I1639" i="10"/>
  <c r="I1638" i="10"/>
  <c r="I1637" i="10"/>
  <c r="I1636" i="10"/>
  <c r="I1635" i="10"/>
  <c r="I1634" i="10"/>
  <c r="I1633" i="10"/>
  <c r="I1632" i="10"/>
  <c r="I1631" i="10"/>
  <c r="I1630" i="10"/>
  <c r="I1629" i="10"/>
  <c r="I1628" i="10"/>
  <c r="I1627" i="10"/>
  <c r="I1626" i="10"/>
  <c r="I1625" i="10"/>
  <c r="I1624" i="10"/>
  <c r="I1623" i="10"/>
  <c r="I1622" i="10"/>
  <c r="I1621" i="10"/>
  <c r="I1620" i="10"/>
  <c r="I1619" i="10"/>
  <c r="I1618" i="10"/>
  <c r="I1617" i="10"/>
  <c r="I1616" i="10"/>
  <c r="I1615" i="10"/>
  <c r="I1614" i="10"/>
  <c r="I1613" i="10"/>
  <c r="I1612" i="10"/>
  <c r="I1611" i="10"/>
  <c r="I1610" i="10"/>
  <c r="I1609" i="10"/>
  <c r="I1608" i="10"/>
  <c r="I1607" i="10"/>
  <c r="I1606" i="10"/>
  <c r="I1605" i="10"/>
  <c r="I1604" i="10"/>
  <c r="I1603" i="10"/>
  <c r="I1602" i="10"/>
  <c r="I1601" i="10"/>
  <c r="I1600" i="10"/>
  <c r="I1599" i="10"/>
  <c r="I1598" i="10"/>
  <c r="I1597" i="10"/>
  <c r="I1596" i="10"/>
  <c r="I1595" i="10"/>
  <c r="I1594" i="10"/>
  <c r="I1593" i="10"/>
  <c r="I1592" i="10"/>
  <c r="I1591" i="10"/>
  <c r="I1590" i="10"/>
  <c r="I1589" i="10"/>
  <c r="I1588" i="10"/>
  <c r="I1587" i="10"/>
  <c r="I1586" i="10"/>
  <c r="I1585" i="10"/>
  <c r="I1584" i="10"/>
  <c r="I1583" i="10"/>
  <c r="I1582" i="10"/>
  <c r="I1581" i="10"/>
  <c r="I1580" i="10"/>
  <c r="I1579" i="10"/>
  <c r="I1578" i="10"/>
  <c r="I1577" i="10"/>
  <c r="I1576" i="10"/>
  <c r="I1575" i="10"/>
  <c r="I1574" i="10"/>
  <c r="I1573" i="10"/>
  <c r="I1572" i="10"/>
  <c r="I1571" i="10"/>
  <c r="I1570" i="10"/>
  <c r="I1569" i="10"/>
  <c r="I1568" i="10"/>
  <c r="I1567" i="10"/>
  <c r="I1566" i="10"/>
  <c r="I1565" i="10"/>
  <c r="I1564" i="10"/>
  <c r="I1563" i="10"/>
  <c r="I1562" i="10"/>
  <c r="I1561" i="10"/>
  <c r="I1560" i="10"/>
  <c r="I1559" i="10"/>
  <c r="I1558" i="10"/>
  <c r="I1557" i="10"/>
  <c r="I1556" i="10"/>
  <c r="I1555" i="10"/>
  <c r="I1554" i="10"/>
  <c r="I1553" i="10"/>
  <c r="I1552" i="10"/>
  <c r="I1551" i="10"/>
  <c r="I1550" i="10"/>
  <c r="I1549" i="10"/>
  <c r="I1548" i="10"/>
  <c r="I1547" i="10"/>
  <c r="I1546" i="10"/>
  <c r="I1545" i="10"/>
  <c r="I1544" i="10"/>
  <c r="I1543" i="10"/>
  <c r="I1542" i="10"/>
  <c r="I1541" i="10"/>
  <c r="I1540" i="10"/>
  <c r="I1539" i="10"/>
  <c r="I1538" i="10"/>
  <c r="I1537" i="10"/>
  <c r="I1536" i="10"/>
  <c r="I1535" i="10"/>
  <c r="I1534" i="10"/>
  <c r="I1533" i="10"/>
  <c r="I1532" i="10"/>
  <c r="I1531" i="10"/>
  <c r="I1530" i="10"/>
  <c r="I1529" i="10"/>
  <c r="I1528" i="10"/>
  <c r="I1527" i="10"/>
  <c r="I1526" i="10"/>
  <c r="I1525" i="10"/>
  <c r="I1524" i="10"/>
  <c r="I1523" i="10"/>
  <c r="I1522" i="10"/>
  <c r="I1521" i="10"/>
  <c r="I1520" i="10"/>
  <c r="I1519" i="10"/>
  <c r="I1518" i="10"/>
  <c r="I1517" i="10"/>
  <c r="I1516" i="10"/>
  <c r="I1515" i="10"/>
  <c r="I1514" i="10"/>
  <c r="I1513" i="10"/>
  <c r="I1512" i="10"/>
  <c r="I1511" i="10"/>
  <c r="I1510" i="10"/>
  <c r="I1509" i="10"/>
  <c r="I1508" i="10"/>
  <c r="I1507" i="10"/>
  <c r="I1506" i="10"/>
  <c r="I1505" i="10"/>
  <c r="I1504" i="10"/>
  <c r="I1503" i="10"/>
  <c r="I1502" i="10"/>
  <c r="I1501" i="10"/>
  <c r="I1500" i="10"/>
  <c r="I1499" i="10"/>
  <c r="I1498" i="10"/>
  <c r="I1497" i="10"/>
  <c r="I1496" i="10"/>
  <c r="I1495" i="10"/>
  <c r="I1494" i="10"/>
  <c r="I1493" i="10"/>
  <c r="I1492" i="10"/>
  <c r="I1491" i="10"/>
  <c r="I1490" i="10"/>
  <c r="I1489" i="10"/>
  <c r="I1488" i="10"/>
  <c r="I1487" i="10"/>
  <c r="I1486" i="10"/>
  <c r="I1485" i="10"/>
  <c r="I1484" i="10"/>
  <c r="I1483" i="10"/>
  <c r="I1482" i="10"/>
  <c r="I1481" i="10"/>
  <c r="I1480" i="10"/>
  <c r="I1479" i="10"/>
  <c r="I1478" i="10"/>
  <c r="I1477" i="10"/>
  <c r="I1476" i="10"/>
  <c r="I1475" i="10"/>
  <c r="I1474" i="10"/>
  <c r="I1473" i="10"/>
  <c r="I1472" i="10"/>
  <c r="I1471" i="10"/>
  <c r="I1470" i="10"/>
  <c r="I1469" i="10"/>
  <c r="I1468" i="10"/>
  <c r="I1467" i="10"/>
  <c r="I1466" i="10"/>
  <c r="I1465" i="10"/>
  <c r="I1464" i="10"/>
  <c r="I1463" i="10"/>
  <c r="I1462" i="10"/>
  <c r="I1461" i="10"/>
  <c r="I1460" i="10"/>
  <c r="I1459" i="10"/>
  <c r="I1458" i="10"/>
  <c r="I1457" i="10"/>
  <c r="I1456" i="10"/>
  <c r="I1455" i="10"/>
  <c r="I1454" i="10"/>
  <c r="I1453" i="10"/>
  <c r="I1452" i="10"/>
  <c r="I1451" i="10"/>
  <c r="I1450" i="10"/>
  <c r="I1449" i="10"/>
  <c r="I1448" i="10"/>
  <c r="I1447" i="10"/>
  <c r="I1446" i="10"/>
  <c r="I1445" i="10"/>
  <c r="I1444" i="10"/>
  <c r="I1443" i="10"/>
  <c r="I1442" i="10"/>
  <c r="I1441" i="10"/>
  <c r="I1440" i="10"/>
  <c r="I1439" i="10"/>
  <c r="I1438" i="10"/>
  <c r="I1437" i="10"/>
  <c r="I1436" i="10"/>
  <c r="I1435" i="10"/>
  <c r="I1434" i="10"/>
  <c r="I1433" i="10"/>
  <c r="I1432" i="10"/>
  <c r="I1431" i="10"/>
  <c r="I1430" i="10"/>
  <c r="I1429" i="10"/>
  <c r="I1428" i="10"/>
  <c r="I1427" i="10"/>
  <c r="I1426" i="10"/>
  <c r="I1425" i="10"/>
  <c r="I1424" i="10"/>
  <c r="I1423" i="10"/>
  <c r="I1422" i="10"/>
  <c r="I1421" i="10"/>
  <c r="I1420" i="10"/>
  <c r="I1419" i="10"/>
  <c r="I1418" i="10"/>
  <c r="I1417" i="10"/>
  <c r="I1416" i="10"/>
  <c r="I1415" i="10"/>
  <c r="I1414" i="10"/>
  <c r="I1413" i="10"/>
  <c r="I1412" i="10"/>
  <c r="I1411" i="10"/>
  <c r="I1410" i="10"/>
  <c r="I1409" i="10"/>
  <c r="I1408" i="10"/>
  <c r="I1407" i="10"/>
  <c r="I1406" i="10"/>
  <c r="I1405" i="10"/>
  <c r="I1404" i="10"/>
  <c r="I1403" i="10"/>
  <c r="I1402" i="10"/>
  <c r="I1401" i="10"/>
  <c r="I1400" i="10"/>
  <c r="I1399" i="10"/>
  <c r="I1398" i="10"/>
  <c r="I1397" i="10"/>
  <c r="I1396" i="10"/>
  <c r="I1395" i="10"/>
  <c r="I1394" i="10"/>
  <c r="I1393" i="10"/>
  <c r="I1392" i="10"/>
  <c r="I1391" i="10"/>
  <c r="I1390" i="10"/>
  <c r="I1389" i="10"/>
  <c r="I1388" i="10"/>
  <c r="I1387" i="10"/>
  <c r="I1386" i="10"/>
  <c r="I1385" i="10"/>
  <c r="I1384" i="10"/>
  <c r="I1383" i="10"/>
  <c r="I1382" i="10"/>
  <c r="I1381" i="10"/>
  <c r="I1380" i="10"/>
  <c r="I1379" i="10"/>
  <c r="I1378" i="10"/>
  <c r="I1377" i="10"/>
  <c r="I1376" i="10"/>
  <c r="I1375" i="10"/>
  <c r="I1374" i="10"/>
  <c r="I1373" i="10"/>
  <c r="I1372" i="10"/>
  <c r="I1371" i="10"/>
  <c r="I1370" i="10"/>
  <c r="I1369" i="10"/>
  <c r="I1368" i="10"/>
  <c r="I1367" i="10"/>
  <c r="I1366" i="10"/>
  <c r="I1365" i="10"/>
  <c r="I1364" i="10"/>
  <c r="I1363" i="10"/>
  <c r="I1362" i="10"/>
  <c r="I1361" i="10"/>
  <c r="I1360" i="10"/>
  <c r="I1359" i="10"/>
  <c r="I1358" i="10"/>
  <c r="I1357" i="10"/>
  <c r="I1356" i="10"/>
  <c r="I1355" i="10"/>
  <c r="I1354" i="10"/>
  <c r="I1353" i="10"/>
  <c r="I1352" i="10"/>
  <c r="I1351" i="10"/>
  <c r="I1350" i="10"/>
  <c r="I1349" i="10"/>
  <c r="I1348" i="10"/>
  <c r="I1347" i="10"/>
  <c r="I1346" i="10"/>
  <c r="I1345" i="10"/>
  <c r="I1344" i="10"/>
  <c r="I1343" i="10"/>
  <c r="I1342" i="10"/>
  <c r="I1341" i="10"/>
  <c r="I1340" i="10"/>
  <c r="I1339" i="10"/>
  <c r="I1338" i="10"/>
  <c r="I1337" i="10"/>
  <c r="I1336" i="10"/>
  <c r="I1335" i="10"/>
  <c r="I1334" i="10"/>
  <c r="I1333" i="10"/>
  <c r="I1332" i="10"/>
  <c r="I1331" i="10"/>
  <c r="I1330" i="10"/>
  <c r="I1329" i="10"/>
  <c r="I1328" i="10"/>
  <c r="I1327" i="10"/>
  <c r="I1326" i="10"/>
  <c r="I1325" i="10"/>
  <c r="I1324" i="10"/>
  <c r="I1323" i="10"/>
  <c r="I1322" i="10"/>
  <c r="I1321" i="10"/>
  <c r="I1320" i="10"/>
  <c r="I1319" i="10"/>
  <c r="I1318" i="10"/>
  <c r="I1317" i="10"/>
  <c r="I1316" i="10"/>
  <c r="I1315" i="10"/>
  <c r="I1314" i="10"/>
  <c r="I1313" i="10"/>
  <c r="I1312" i="10"/>
  <c r="I1311" i="10"/>
  <c r="I1310" i="10"/>
  <c r="I1309" i="10"/>
  <c r="I1308" i="10"/>
  <c r="I1307" i="10"/>
  <c r="I1306" i="10"/>
  <c r="I1305" i="10"/>
  <c r="I1304" i="10"/>
  <c r="I1303" i="10"/>
  <c r="I1302" i="10"/>
  <c r="I1301" i="10"/>
  <c r="I1300" i="10"/>
  <c r="I1299" i="10"/>
  <c r="I1298" i="10"/>
  <c r="I1297" i="10"/>
  <c r="I1296" i="10"/>
  <c r="I1295" i="10"/>
  <c r="I1294" i="10"/>
  <c r="I1293" i="10"/>
  <c r="I1292" i="10"/>
  <c r="I1291" i="10"/>
  <c r="I1290" i="10"/>
  <c r="I1289" i="10"/>
  <c r="I1288" i="10"/>
  <c r="I1287" i="10"/>
  <c r="I1286" i="10"/>
  <c r="I1285" i="10"/>
  <c r="I1284" i="10"/>
  <c r="I1283" i="10"/>
  <c r="I1282" i="10"/>
  <c r="I1281" i="10"/>
  <c r="I1280" i="10"/>
  <c r="I1279" i="10"/>
  <c r="I1278" i="10"/>
  <c r="I1277" i="10"/>
  <c r="I1276" i="10"/>
  <c r="I1275" i="10"/>
  <c r="I1274" i="10"/>
  <c r="I1273" i="10"/>
  <c r="I1272" i="10"/>
  <c r="I1271" i="10"/>
  <c r="I1270" i="10"/>
  <c r="I1269" i="10"/>
  <c r="I1268" i="10"/>
  <c r="I1267" i="10"/>
  <c r="I1266" i="10"/>
  <c r="I1265" i="10"/>
  <c r="I1264" i="10"/>
  <c r="I1263" i="10"/>
  <c r="I1262" i="10"/>
  <c r="I1261" i="10"/>
  <c r="I1260" i="10"/>
  <c r="I1259" i="10"/>
  <c r="I1258" i="10"/>
  <c r="I1257" i="10"/>
  <c r="I1256" i="10"/>
  <c r="I1255" i="10"/>
  <c r="I1254" i="10"/>
  <c r="I1253" i="10"/>
  <c r="I1252" i="10"/>
  <c r="I1251" i="10"/>
  <c r="I1250" i="10"/>
  <c r="I1249" i="10"/>
  <c r="I1248" i="10"/>
  <c r="I1247" i="10"/>
  <c r="I1246" i="10"/>
  <c r="I1245" i="10"/>
  <c r="I1244" i="10"/>
  <c r="I1243" i="10"/>
  <c r="I1242" i="10"/>
  <c r="I1241" i="10"/>
  <c r="I1240" i="10"/>
  <c r="I1239" i="10"/>
  <c r="I1238" i="10"/>
  <c r="I1237" i="10"/>
  <c r="I1236" i="10"/>
  <c r="I1235" i="10"/>
  <c r="I1234" i="10"/>
  <c r="I1233" i="10"/>
  <c r="I1232" i="10"/>
  <c r="I1231" i="10"/>
  <c r="I1230" i="10"/>
  <c r="I1229" i="10"/>
  <c r="I1228" i="10"/>
  <c r="I1227" i="10"/>
  <c r="I1226" i="10"/>
  <c r="I1225" i="10"/>
  <c r="I1224" i="10"/>
  <c r="I1223" i="10"/>
  <c r="I1222" i="10"/>
  <c r="I1221" i="10"/>
  <c r="I1220" i="10"/>
  <c r="I1219" i="10"/>
  <c r="I1218" i="10"/>
  <c r="I1217" i="10"/>
  <c r="I1216" i="10"/>
  <c r="I1215" i="10"/>
  <c r="I1214" i="10"/>
  <c r="I1213" i="10"/>
  <c r="I1212" i="10"/>
  <c r="I1211" i="10"/>
  <c r="I1210" i="10"/>
  <c r="I1209" i="10"/>
  <c r="I1208" i="10"/>
  <c r="I1207" i="10"/>
  <c r="I1206" i="10"/>
  <c r="I1205" i="10"/>
  <c r="I1204" i="10"/>
  <c r="I1203" i="10"/>
  <c r="I1202" i="10"/>
  <c r="I1201" i="10"/>
  <c r="I1200" i="10"/>
  <c r="I1199" i="10"/>
  <c r="I1198" i="10"/>
  <c r="I1197" i="10"/>
  <c r="I1196" i="10"/>
  <c r="I1195" i="10"/>
  <c r="I1194" i="10"/>
  <c r="I1193" i="10"/>
  <c r="I1192" i="10"/>
  <c r="I1191" i="10"/>
  <c r="I1190" i="10"/>
  <c r="I1189" i="10"/>
  <c r="I1188" i="10"/>
  <c r="I1187" i="10"/>
  <c r="I1186" i="10"/>
  <c r="I1185" i="10"/>
  <c r="I1184" i="10"/>
  <c r="I1183" i="10"/>
  <c r="I1182" i="10"/>
  <c r="I1181" i="10"/>
  <c r="I1180" i="10"/>
  <c r="I1179" i="10"/>
  <c r="I1178" i="10"/>
  <c r="I1177" i="10"/>
  <c r="I1176" i="10"/>
  <c r="I1175" i="10"/>
  <c r="I1174" i="10"/>
  <c r="I1173" i="10"/>
  <c r="I1172" i="10"/>
  <c r="I1171" i="10"/>
  <c r="I1170" i="10"/>
  <c r="I1169" i="10"/>
  <c r="I1168" i="10"/>
  <c r="I1167" i="10"/>
  <c r="I1166" i="10"/>
  <c r="I1165" i="10"/>
  <c r="I1164" i="10"/>
  <c r="I1163" i="10"/>
  <c r="I1162" i="10"/>
  <c r="I1161" i="10"/>
  <c r="I1160" i="10"/>
  <c r="I1159" i="10"/>
  <c r="I1158" i="10"/>
  <c r="I1157" i="10"/>
  <c r="I1156" i="10"/>
  <c r="I1155" i="10"/>
  <c r="I1154" i="10"/>
  <c r="I1153" i="10"/>
  <c r="I1152" i="10"/>
  <c r="I1151" i="10"/>
  <c r="I1150" i="10"/>
  <c r="I1149" i="10"/>
  <c r="I1148" i="10"/>
  <c r="I1147" i="10"/>
  <c r="I1146" i="10"/>
  <c r="I1145" i="10"/>
  <c r="I1144" i="10"/>
  <c r="I1143" i="10"/>
  <c r="I1142" i="10"/>
  <c r="I1141" i="10"/>
  <c r="I1140" i="10"/>
  <c r="I1139" i="10"/>
  <c r="I1138" i="10"/>
  <c r="I1137" i="10"/>
  <c r="I1136" i="10"/>
  <c r="I1135" i="10"/>
  <c r="I1134" i="10"/>
  <c r="I1133" i="10"/>
  <c r="I1132" i="10"/>
  <c r="I1131" i="10"/>
  <c r="I1130" i="10"/>
  <c r="I1129" i="10"/>
  <c r="I1128" i="10"/>
  <c r="I1127" i="10"/>
  <c r="I1126" i="10"/>
  <c r="I1125" i="10"/>
  <c r="I1124" i="10"/>
  <c r="I1123" i="10"/>
  <c r="I1122" i="10"/>
  <c r="I1121" i="10"/>
  <c r="I1120" i="10"/>
  <c r="I1119" i="10"/>
  <c r="I1118" i="10"/>
  <c r="I1117" i="10"/>
  <c r="I1116" i="10"/>
  <c r="I1115" i="10"/>
  <c r="I1114" i="10"/>
  <c r="I1113" i="10"/>
  <c r="I1112" i="10"/>
  <c r="I1111" i="10"/>
  <c r="I1110" i="10"/>
  <c r="I1109" i="10"/>
  <c r="I1108" i="10"/>
  <c r="I1107" i="10"/>
  <c r="I1106" i="10"/>
  <c r="I1105" i="10"/>
  <c r="I1104" i="10"/>
  <c r="I1103" i="10"/>
  <c r="I1102" i="10"/>
  <c r="I1101" i="10"/>
  <c r="I1100" i="10"/>
  <c r="I1099" i="10"/>
  <c r="I1098" i="10"/>
  <c r="I1097" i="10"/>
  <c r="I1096" i="10"/>
  <c r="I1095" i="10"/>
  <c r="I1094" i="10"/>
  <c r="I1093" i="10"/>
  <c r="I1092" i="10"/>
  <c r="I1091" i="10"/>
  <c r="I1090" i="10"/>
  <c r="I1089" i="10"/>
  <c r="I1088" i="10"/>
  <c r="I1087" i="10"/>
  <c r="I1086" i="10"/>
  <c r="I1085" i="10"/>
  <c r="I1084" i="10"/>
  <c r="I1083" i="10"/>
  <c r="I1082" i="10"/>
  <c r="I1081" i="10"/>
  <c r="I1080" i="10"/>
  <c r="I1079" i="10"/>
  <c r="I1078" i="10"/>
  <c r="I1077" i="10"/>
  <c r="I1076" i="10"/>
  <c r="I1075" i="10"/>
  <c r="I1074" i="10"/>
  <c r="I1073" i="10"/>
  <c r="I1072" i="10"/>
  <c r="I1071" i="10"/>
  <c r="I1070" i="10"/>
  <c r="I1069" i="10"/>
  <c r="I1068" i="10"/>
  <c r="I1067" i="10"/>
  <c r="I1066" i="10"/>
  <c r="I1065" i="10"/>
  <c r="I1064" i="10"/>
  <c r="I1063" i="10"/>
  <c r="I1062" i="10"/>
  <c r="I1061" i="10"/>
  <c r="I1060" i="10"/>
  <c r="I1059" i="10"/>
  <c r="I1058" i="10"/>
  <c r="I1057" i="10"/>
  <c r="I1056" i="10"/>
  <c r="I1055" i="10"/>
  <c r="I1054" i="10"/>
  <c r="I1053" i="10"/>
  <c r="I1052" i="10"/>
  <c r="I1051" i="10"/>
  <c r="I1050" i="10"/>
  <c r="I1049" i="10"/>
  <c r="I1048" i="10"/>
  <c r="I1047" i="10"/>
  <c r="I1046" i="10"/>
  <c r="I1045" i="10"/>
  <c r="I1044" i="10"/>
  <c r="I1043" i="10"/>
  <c r="I1042" i="10"/>
  <c r="I1041" i="10"/>
  <c r="I1040" i="10"/>
  <c r="I1039" i="10"/>
  <c r="I1038" i="10"/>
  <c r="I1037" i="10"/>
  <c r="I1036" i="10"/>
  <c r="I1035" i="10"/>
  <c r="I1034" i="10"/>
  <c r="I1033" i="10"/>
  <c r="I1032" i="10"/>
  <c r="I1031" i="10"/>
  <c r="I1030" i="10"/>
  <c r="I1029" i="10"/>
  <c r="I1028" i="10"/>
  <c r="I1027" i="10"/>
  <c r="I1026" i="10"/>
  <c r="I1025" i="10"/>
  <c r="I1024" i="10"/>
  <c r="I1023" i="10"/>
  <c r="I1022" i="10"/>
  <c r="I1021" i="10"/>
  <c r="I1020" i="10"/>
  <c r="I1019" i="10"/>
  <c r="I1018" i="10"/>
  <c r="I1017" i="10"/>
  <c r="I1016" i="10"/>
  <c r="I1015" i="10"/>
  <c r="I1014" i="10"/>
  <c r="I1013" i="10"/>
  <c r="I1012" i="10"/>
  <c r="I1011" i="10"/>
  <c r="I1010" i="10"/>
  <c r="I1009" i="10"/>
  <c r="I1008" i="10"/>
  <c r="I1007" i="10"/>
  <c r="I1006" i="10"/>
  <c r="I1005" i="10"/>
  <c r="I1004" i="10"/>
  <c r="I1003" i="10"/>
  <c r="I1002" i="10"/>
  <c r="I1001" i="10"/>
  <c r="I1000" i="10"/>
  <c r="I999" i="10"/>
  <c r="I998" i="10"/>
  <c r="I997" i="10"/>
  <c r="I996" i="10"/>
  <c r="I995" i="10"/>
  <c r="I994" i="10"/>
  <c r="I993" i="10"/>
  <c r="I992" i="10"/>
  <c r="I991" i="10"/>
  <c r="I990" i="10"/>
  <c r="I989" i="10"/>
  <c r="I988" i="10"/>
  <c r="I987" i="10"/>
  <c r="I986" i="10"/>
  <c r="I985" i="10"/>
  <c r="I984" i="10"/>
  <c r="I983" i="10"/>
  <c r="I982" i="10"/>
  <c r="I981" i="10"/>
  <c r="I980" i="10"/>
  <c r="I979" i="10"/>
  <c r="I978" i="10"/>
  <c r="I977" i="10"/>
  <c r="I976" i="10"/>
  <c r="I975" i="10"/>
  <c r="I974" i="10"/>
  <c r="I973" i="10"/>
  <c r="I972" i="10"/>
  <c r="I971" i="10"/>
  <c r="I970" i="10"/>
  <c r="I969" i="10"/>
  <c r="I968" i="10"/>
  <c r="I967" i="10"/>
  <c r="I966" i="10"/>
  <c r="I965" i="10"/>
  <c r="I964" i="10"/>
  <c r="I963" i="10"/>
  <c r="I962" i="10"/>
  <c r="I961" i="10"/>
  <c r="I960" i="10"/>
  <c r="I959" i="10"/>
  <c r="I958" i="10"/>
  <c r="I957" i="10"/>
  <c r="I956" i="10"/>
  <c r="I955" i="10"/>
  <c r="I954" i="10"/>
  <c r="I953" i="10"/>
  <c r="I952" i="10"/>
  <c r="I951" i="10"/>
  <c r="I950" i="10"/>
  <c r="I949" i="10"/>
  <c r="I948" i="10"/>
  <c r="I947" i="10"/>
  <c r="I946" i="10"/>
  <c r="I945" i="10"/>
  <c r="I944" i="10"/>
  <c r="I943" i="10"/>
  <c r="I942" i="10"/>
  <c r="I941" i="10"/>
  <c r="I940" i="10"/>
  <c r="I939" i="10"/>
  <c r="I938" i="10"/>
  <c r="I937" i="10"/>
  <c r="I936" i="10"/>
  <c r="I935" i="10"/>
  <c r="I934" i="10"/>
  <c r="I933" i="10"/>
  <c r="I932" i="10"/>
  <c r="I931" i="10"/>
  <c r="I930" i="10"/>
  <c r="I929" i="10"/>
  <c r="I928" i="10"/>
  <c r="I927" i="10"/>
  <c r="I926" i="10"/>
  <c r="I925" i="10"/>
  <c r="I924" i="10"/>
  <c r="I923" i="10"/>
  <c r="I922" i="10"/>
  <c r="I921" i="10"/>
  <c r="I920" i="10"/>
  <c r="I919" i="10"/>
  <c r="I918" i="10"/>
  <c r="I917" i="10"/>
  <c r="I916" i="10"/>
  <c r="I915" i="10"/>
  <c r="I914" i="10"/>
  <c r="I913" i="10"/>
  <c r="I912" i="10"/>
  <c r="I911" i="10"/>
  <c r="I910" i="10"/>
  <c r="I909" i="10"/>
  <c r="I908" i="10"/>
  <c r="I907" i="10"/>
  <c r="I906" i="10"/>
  <c r="I905" i="10"/>
  <c r="I904" i="10"/>
  <c r="I903" i="10"/>
  <c r="I902" i="10"/>
  <c r="I901" i="10"/>
  <c r="I900" i="10"/>
  <c r="I899" i="10"/>
  <c r="I898" i="10"/>
  <c r="I897" i="10"/>
  <c r="I896" i="10"/>
  <c r="I895" i="10"/>
  <c r="I894" i="10"/>
  <c r="I893" i="10"/>
  <c r="I892" i="10"/>
  <c r="I891" i="10"/>
  <c r="I890" i="10"/>
  <c r="I889" i="10"/>
  <c r="I888" i="10"/>
  <c r="I887" i="10"/>
  <c r="I886" i="10"/>
  <c r="I885" i="10"/>
  <c r="I884" i="10"/>
  <c r="I883" i="10"/>
  <c r="I882" i="10"/>
  <c r="I881" i="10"/>
  <c r="I880" i="10"/>
  <c r="I879" i="10"/>
  <c r="I878" i="10"/>
  <c r="I877" i="10"/>
  <c r="I876" i="10"/>
  <c r="I875" i="10"/>
  <c r="I874" i="10"/>
  <c r="I873" i="10"/>
  <c r="I872" i="10"/>
  <c r="I871" i="10"/>
  <c r="I870" i="10"/>
  <c r="I869" i="10"/>
  <c r="I868" i="10"/>
  <c r="I867" i="10"/>
  <c r="I866" i="10"/>
  <c r="I865" i="10"/>
  <c r="I864" i="10"/>
  <c r="I863" i="10"/>
  <c r="I862" i="10"/>
  <c r="I861" i="10"/>
  <c r="I860" i="10"/>
  <c r="I859" i="10"/>
  <c r="I858" i="10"/>
  <c r="I857" i="10"/>
  <c r="I856" i="10"/>
  <c r="I855" i="10"/>
  <c r="I854" i="10"/>
  <c r="I853" i="10"/>
  <c r="I852" i="10"/>
  <c r="I851" i="10"/>
  <c r="I850" i="10"/>
  <c r="I849" i="10"/>
  <c r="I848" i="10"/>
  <c r="I847" i="10"/>
  <c r="I846" i="10"/>
  <c r="I845" i="10"/>
  <c r="I844" i="10"/>
  <c r="I843" i="10"/>
  <c r="I842" i="10"/>
  <c r="I841" i="10"/>
  <c r="I840" i="10"/>
  <c r="I839" i="10"/>
  <c r="I838" i="10"/>
  <c r="I837" i="10"/>
  <c r="I836" i="10"/>
  <c r="I835" i="10"/>
  <c r="I834" i="10"/>
  <c r="I833" i="10"/>
  <c r="I832" i="10"/>
  <c r="I831" i="10"/>
  <c r="I830" i="10"/>
  <c r="I829" i="10"/>
  <c r="I828" i="10"/>
  <c r="I827" i="10"/>
  <c r="I826" i="10"/>
  <c r="I825" i="10"/>
  <c r="I824" i="10"/>
  <c r="I823" i="10"/>
  <c r="I822" i="10"/>
  <c r="I821" i="10"/>
  <c r="I820" i="10"/>
  <c r="I819" i="10"/>
  <c r="I818" i="10"/>
  <c r="I817" i="10"/>
  <c r="I816" i="10"/>
  <c r="I815" i="10"/>
  <c r="I814" i="10"/>
  <c r="I813" i="10"/>
  <c r="I812" i="10"/>
  <c r="I811" i="10"/>
  <c r="I810" i="10"/>
  <c r="I809" i="10"/>
  <c r="I808" i="10"/>
  <c r="I807" i="10"/>
  <c r="I806" i="10"/>
  <c r="I805" i="10"/>
  <c r="I804" i="10"/>
  <c r="I803" i="10"/>
  <c r="I802" i="10"/>
  <c r="I801" i="10"/>
  <c r="I800" i="10"/>
  <c r="I799" i="10"/>
  <c r="I798" i="10"/>
  <c r="I797" i="10"/>
  <c r="I796" i="10"/>
  <c r="I795" i="10"/>
  <c r="I794" i="10"/>
  <c r="I793" i="10"/>
  <c r="I792" i="10"/>
  <c r="I791" i="10"/>
  <c r="I790" i="10"/>
  <c r="I789" i="10"/>
  <c r="I788" i="10"/>
  <c r="I787" i="10"/>
  <c r="I786" i="10"/>
  <c r="I785" i="10"/>
  <c r="I784" i="10"/>
  <c r="I783" i="10"/>
  <c r="I782" i="10"/>
  <c r="I781" i="10"/>
  <c r="I780" i="10"/>
  <c r="I779" i="10"/>
  <c r="I778" i="10"/>
  <c r="I777" i="10"/>
  <c r="I776" i="10"/>
  <c r="I775" i="10"/>
  <c r="I774" i="10"/>
  <c r="I773" i="10"/>
  <c r="I772" i="10"/>
  <c r="I771" i="10"/>
  <c r="I770" i="10"/>
  <c r="I769" i="10"/>
  <c r="I768" i="10"/>
  <c r="I767" i="10"/>
  <c r="I766" i="10"/>
  <c r="I765" i="10"/>
  <c r="I764" i="10"/>
  <c r="I763" i="10"/>
  <c r="I762" i="10"/>
  <c r="I761" i="10"/>
  <c r="I760" i="10"/>
  <c r="I759" i="10"/>
  <c r="I758" i="10"/>
  <c r="I757" i="10"/>
  <c r="I756" i="10"/>
  <c r="I755" i="10"/>
  <c r="I754" i="10"/>
  <c r="I753" i="10"/>
  <c r="I752" i="10"/>
  <c r="I751" i="10"/>
  <c r="I750" i="10"/>
  <c r="I749" i="10"/>
  <c r="I748" i="10"/>
  <c r="I747" i="10"/>
  <c r="I746" i="10"/>
  <c r="I745" i="10"/>
  <c r="I744" i="10"/>
  <c r="I743" i="10"/>
  <c r="I742" i="10"/>
  <c r="I741" i="10"/>
  <c r="I740" i="10"/>
  <c r="I739" i="10"/>
  <c r="I738" i="10"/>
  <c r="I737" i="10"/>
  <c r="I736" i="10"/>
  <c r="I735" i="10"/>
  <c r="I734" i="10"/>
  <c r="I733" i="10"/>
  <c r="I732" i="10"/>
  <c r="I731" i="10"/>
  <c r="I730" i="10"/>
  <c r="I729" i="10"/>
  <c r="I728" i="10"/>
  <c r="I727" i="10"/>
  <c r="I726" i="10"/>
  <c r="I725" i="10"/>
  <c r="I724" i="10"/>
  <c r="I723" i="10"/>
  <c r="I722" i="10"/>
  <c r="I721" i="10"/>
  <c r="I720" i="10"/>
  <c r="I719" i="10"/>
  <c r="I718" i="10"/>
  <c r="I717" i="10"/>
  <c r="I716" i="10"/>
  <c r="I715" i="10"/>
  <c r="I714" i="10"/>
  <c r="I713" i="10"/>
  <c r="I712" i="10"/>
  <c r="I711" i="10"/>
  <c r="I710" i="10"/>
  <c r="I709" i="10"/>
  <c r="I708" i="10"/>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AZ26" i="1"/>
  <c r="AZ25" i="1"/>
  <c r="AZ24" i="1"/>
  <c r="AZ23" i="1"/>
  <c r="AZ22" i="1"/>
  <c r="AZ21" i="1"/>
  <c r="AZ20" i="1"/>
  <c r="AZ19" i="1"/>
  <c r="AZ18" i="1"/>
  <c r="AZ17" i="1"/>
  <c r="P20" i="8"/>
  <c r="P19" i="8"/>
  <c r="P18" i="8"/>
  <c r="P17" i="8"/>
  <c r="P16" i="8"/>
  <c r="P15" i="8"/>
  <c r="P14" i="8"/>
  <c r="P13" i="8"/>
  <c r="P12" i="8"/>
  <c r="P11" i="8"/>
  <c r="AQ21" i="8" l="1"/>
  <c r="AQ27" i="8"/>
  <c r="AQ33" i="8"/>
  <c r="AQ39" i="8"/>
  <c r="AQ45" i="8"/>
  <c r="AQ51" i="8"/>
  <c r="AQ57" i="8"/>
  <c r="AQ63" i="8"/>
  <c r="AQ69" i="8"/>
  <c r="AQ75" i="8"/>
  <c r="AQ81" i="8"/>
  <c r="AQ87" i="8"/>
  <c r="AQ93" i="8"/>
  <c r="AQ99" i="8"/>
  <c r="AQ105" i="8"/>
  <c r="AQ111" i="8"/>
  <c r="AQ117" i="8"/>
  <c r="AQ123" i="8"/>
  <c r="AQ129" i="8"/>
  <c r="AQ135" i="8"/>
  <c r="AQ141" i="8"/>
  <c r="AQ147" i="8"/>
  <c r="AQ153" i="8"/>
  <c r="AQ159" i="8"/>
  <c r="AQ165" i="8"/>
  <c r="AQ171" i="8"/>
  <c r="AQ177" i="8"/>
  <c r="AQ183" i="8"/>
  <c r="AQ189" i="8"/>
  <c r="AQ195" i="8"/>
  <c r="AQ201" i="8"/>
  <c r="AQ207" i="8"/>
  <c r="AQ213" i="8"/>
  <c r="AQ219" i="8"/>
  <c r="AQ225" i="8"/>
  <c r="AQ231" i="8"/>
  <c r="AQ237" i="8"/>
  <c r="AQ243" i="8"/>
  <c r="AQ249" i="8"/>
  <c r="AQ255" i="8"/>
  <c r="AQ261" i="8"/>
  <c r="AQ267" i="8"/>
  <c r="AQ273" i="8"/>
  <c r="AQ279" i="8"/>
  <c r="AQ285" i="8"/>
  <c r="AQ291" i="8"/>
  <c r="AQ297" i="8"/>
  <c r="AQ303" i="8"/>
  <c r="AQ309" i="8"/>
  <c r="AQ22" i="8"/>
  <c r="AQ28" i="8"/>
  <c r="AQ34" i="8"/>
  <c r="AQ40" i="8"/>
  <c r="AQ46" i="8"/>
  <c r="AQ52" i="8"/>
  <c r="AQ58" i="8"/>
  <c r="AQ64" i="8"/>
  <c r="AQ70" i="8"/>
  <c r="AQ76" i="8"/>
  <c r="AQ82" i="8"/>
  <c r="AQ88" i="8"/>
  <c r="AQ94" i="8"/>
  <c r="AQ100" i="8"/>
  <c r="AQ106" i="8"/>
  <c r="AQ112" i="8"/>
  <c r="AQ118" i="8"/>
  <c r="AQ124" i="8"/>
  <c r="AQ130" i="8"/>
  <c r="AQ136" i="8"/>
  <c r="AQ142" i="8"/>
  <c r="AQ148" i="8"/>
  <c r="AQ154" i="8"/>
  <c r="AQ160" i="8"/>
  <c r="AQ166" i="8"/>
  <c r="AQ172" i="8"/>
  <c r="AQ178" i="8"/>
  <c r="AQ184" i="8"/>
  <c r="AQ190" i="8"/>
  <c r="AQ196" i="8"/>
  <c r="AQ202" i="8"/>
  <c r="AQ208" i="8"/>
  <c r="AQ214" i="8"/>
  <c r="AQ220" i="8"/>
  <c r="AQ226" i="8"/>
  <c r="AQ232" i="8"/>
  <c r="AQ238" i="8"/>
  <c r="AQ244" i="8"/>
  <c r="AQ250" i="8"/>
  <c r="AQ256" i="8"/>
  <c r="AQ262" i="8"/>
  <c r="AQ268" i="8"/>
  <c r="AQ274" i="8"/>
  <c r="AQ280" i="8"/>
  <c r="AQ286" i="8"/>
  <c r="AQ292" i="8"/>
  <c r="AQ298" i="8"/>
  <c r="AQ304" i="8"/>
  <c r="AQ310" i="8"/>
  <c r="AQ23" i="8"/>
  <c r="AQ29" i="8"/>
  <c r="AQ35" i="8"/>
  <c r="AQ41" i="8"/>
  <c r="AQ47" i="8"/>
  <c r="AQ53" i="8"/>
  <c r="AQ59" i="8"/>
  <c r="AQ65" i="8"/>
  <c r="AQ71" i="8"/>
  <c r="AQ77" i="8"/>
  <c r="AQ83" i="8"/>
  <c r="AQ89" i="8"/>
  <c r="AQ95" i="8"/>
  <c r="AQ101" i="8"/>
  <c r="AQ107" i="8"/>
  <c r="AQ113" i="8"/>
  <c r="AQ119" i="8"/>
  <c r="AQ125" i="8"/>
  <c r="AQ131" i="8"/>
  <c r="AQ137" i="8"/>
  <c r="AQ143" i="8"/>
  <c r="AQ149" i="8"/>
  <c r="AQ155" i="8"/>
  <c r="AQ161" i="8"/>
  <c r="AQ167" i="8"/>
  <c r="AQ173" i="8"/>
  <c r="AQ179" i="8"/>
  <c r="AQ185" i="8"/>
  <c r="AQ191" i="8"/>
  <c r="AQ197" i="8"/>
  <c r="AQ203" i="8"/>
  <c r="AQ209" i="8"/>
  <c r="AQ215" i="8"/>
  <c r="AQ221" i="8"/>
  <c r="AQ227" i="8"/>
  <c r="AQ233" i="8"/>
  <c r="AQ239" i="8"/>
  <c r="AQ245" i="8"/>
  <c r="AQ251" i="8"/>
  <c r="AQ257" i="8"/>
  <c r="AQ263" i="8"/>
  <c r="AQ269" i="8"/>
  <c r="AQ275" i="8"/>
  <c r="AQ281" i="8"/>
  <c r="AQ287" i="8"/>
  <c r="AQ293" i="8"/>
  <c r="AQ299" i="8"/>
  <c r="AQ305" i="8"/>
  <c r="AQ24" i="8"/>
  <c r="AQ30" i="8"/>
  <c r="AQ36" i="8"/>
  <c r="AQ42" i="8"/>
  <c r="AQ48" i="8"/>
  <c r="AQ54" i="8"/>
  <c r="AQ60" i="8"/>
  <c r="AQ66" i="8"/>
  <c r="AQ72" i="8"/>
  <c r="AQ78" i="8"/>
  <c r="AQ84" i="8"/>
  <c r="AQ90" i="8"/>
  <c r="AQ96" i="8"/>
  <c r="AQ102" i="8"/>
  <c r="AQ108" i="8"/>
  <c r="AQ114" i="8"/>
  <c r="AQ120" i="8"/>
  <c r="AQ126" i="8"/>
  <c r="AQ132" i="8"/>
  <c r="AQ138" i="8"/>
  <c r="AQ144" i="8"/>
  <c r="AQ150" i="8"/>
  <c r="AQ156" i="8"/>
  <c r="AQ162" i="8"/>
  <c r="AQ168" i="8"/>
  <c r="AQ174" i="8"/>
  <c r="AQ180" i="8"/>
  <c r="AQ186" i="8"/>
  <c r="AQ192" i="8"/>
  <c r="AQ198" i="8"/>
  <c r="AQ204" i="8"/>
  <c r="AQ210" i="8"/>
  <c r="AQ216" i="8"/>
  <c r="AQ222" i="8"/>
  <c r="AQ228" i="8"/>
  <c r="AQ234" i="8"/>
  <c r="AQ240" i="8"/>
  <c r="AQ246" i="8"/>
  <c r="AQ252" i="8"/>
  <c r="AQ258" i="8"/>
  <c r="AQ264" i="8"/>
  <c r="AQ270" i="8"/>
  <c r="AQ276" i="8"/>
  <c r="AQ282" i="8"/>
  <c r="AQ288" i="8"/>
  <c r="AQ294" i="8"/>
  <c r="AQ300" i="8"/>
  <c r="AQ306" i="8"/>
  <c r="AP26" i="10"/>
  <c r="O26" i="10" s="1"/>
  <c r="AQ25" i="8"/>
  <c r="AQ31" i="8"/>
  <c r="AQ37" i="8"/>
  <c r="AQ43" i="8"/>
  <c r="AQ49" i="8"/>
  <c r="AQ55" i="8"/>
  <c r="AQ61" i="8"/>
  <c r="AQ67" i="8"/>
  <c r="AQ73" i="8"/>
  <c r="AQ79" i="8"/>
  <c r="AQ85" i="8"/>
  <c r="AQ91" i="8"/>
  <c r="AQ97" i="8"/>
  <c r="AQ103" i="8"/>
  <c r="AQ109" i="8"/>
  <c r="AQ115" i="8"/>
  <c r="AQ121" i="8"/>
  <c r="AQ127" i="8"/>
  <c r="AQ133" i="8"/>
  <c r="AQ139" i="8"/>
  <c r="AQ145" i="8"/>
  <c r="AQ151" i="8"/>
  <c r="AQ157" i="8"/>
  <c r="AQ163" i="8"/>
  <c r="AQ169" i="8"/>
  <c r="AQ175" i="8"/>
  <c r="AQ181" i="8"/>
  <c r="AQ187" i="8"/>
  <c r="AQ193" i="8"/>
  <c r="AQ199" i="8"/>
  <c r="AQ205" i="8"/>
  <c r="AQ211" i="8"/>
  <c r="AQ217" i="8"/>
  <c r="AQ223" i="8"/>
  <c r="AQ229" i="8"/>
  <c r="AQ235" i="8"/>
  <c r="AQ241" i="8"/>
  <c r="AQ247" i="8"/>
  <c r="AQ253" i="8"/>
  <c r="AQ259" i="8"/>
  <c r="AQ265" i="8"/>
  <c r="AQ271" i="8"/>
  <c r="AQ277" i="8"/>
  <c r="AQ283" i="8"/>
  <c r="AQ289" i="8"/>
  <c r="AQ295" i="8"/>
  <c r="AQ301" i="8"/>
  <c r="AQ307" i="8"/>
  <c r="AQ26" i="8"/>
  <c r="AQ32" i="8"/>
  <c r="AQ38" i="8"/>
  <c r="AQ44" i="8"/>
  <c r="AQ50" i="8"/>
  <c r="AQ56" i="8"/>
  <c r="AQ62" i="8"/>
  <c r="AQ68" i="8"/>
  <c r="AQ74" i="8"/>
  <c r="AQ80" i="8"/>
  <c r="AQ86" i="8"/>
  <c r="AQ92" i="8"/>
  <c r="AQ98" i="8"/>
  <c r="AQ104" i="8"/>
  <c r="AQ110" i="8"/>
  <c r="AQ116" i="8"/>
  <c r="AQ122" i="8"/>
  <c r="AQ128" i="8"/>
  <c r="AQ134" i="8"/>
  <c r="AQ140" i="8"/>
  <c r="AQ146" i="8"/>
  <c r="AQ152" i="8"/>
  <c r="AQ158" i="8"/>
  <c r="AQ164" i="8"/>
  <c r="AQ170" i="8"/>
  <c r="AQ176" i="8"/>
  <c r="AQ182" i="8"/>
  <c r="AQ188" i="8"/>
  <c r="AQ194" i="8"/>
  <c r="AQ200" i="8"/>
  <c r="AQ206" i="8"/>
  <c r="AQ212" i="8"/>
  <c r="AQ218" i="8"/>
  <c r="AQ224" i="8"/>
  <c r="AQ230" i="8"/>
  <c r="AQ236" i="8"/>
  <c r="AQ242" i="8"/>
  <c r="AQ248" i="8"/>
  <c r="AQ254" i="8"/>
  <c r="AQ260" i="8"/>
  <c r="AQ266" i="8"/>
  <c r="AQ272" i="8"/>
  <c r="AQ278" i="8"/>
  <c r="AQ284" i="8"/>
  <c r="AQ290" i="8"/>
  <c r="AQ296" i="8"/>
  <c r="AQ302" i="8"/>
  <c r="AQ308" i="8"/>
  <c r="AR18" i="10"/>
  <c r="R18" i="10" s="1"/>
  <c r="AT18" i="10" s="1"/>
  <c r="AR21" i="10"/>
  <c r="R21" i="10" s="1"/>
  <c r="AT21" i="10" s="1"/>
  <c r="AR23" i="10"/>
  <c r="AR14" i="10"/>
  <c r="R14" i="10" s="1"/>
  <c r="AK19" i="8"/>
  <c r="AM19" i="8" s="1"/>
  <c r="AK18" i="8"/>
  <c r="AM18" i="8" s="1"/>
  <c r="AN26" i="10"/>
  <c r="L26" i="10" s="1"/>
  <c r="M26" i="10" s="1"/>
  <c r="AK20" i="8"/>
  <c r="AM20" i="8" s="1"/>
  <c r="AK14" i="8"/>
  <c r="AM14" i="8" s="1"/>
  <c r="R29" i="10"/>
  <c r="AT29" i="10" s="1"/>
  <c r="R47" i="10"/>
  <c r="AT47" i="10" s="1"/>
  <c r="R77" i="10"/>
  <c r="AT77" i="10" s="1"/>
  <c r="R107" i="10"/>
  <c r="AT107" i="10" s="1"/>
  <c r="R137" i="10"/>
  <c r="AT137" i="10" s="1"/>
  <c r="R167" i="10"/>
  <c r="AT167" i="10" s="1"/>
  <c r="R197" i="10"/>
  <c r="AT197" i="10" s="1"/>
  <c r="R227" i="10"/>
  <c r="AT227" i="10" s="1"/>
  <c r="R263" i="10"/>
  <c r="AT263" i="10" s="1"/>
  <c r="R299" i="10"/>
  <c r="AT299" i="10" s="1"/>
  <c r="R329" i="10"/>
  <c r="AT329" i="10" s="1"/>
  <c r="R359" i="10"/>
  <c r="AT359" i="10" s="1"/>
  <c r="R389" i="10"/>
  <c r="AT389" i="10" s="1"/>
  <c r="R419" i="10"/>
  <c r="AT419" i="10" s="1"/>
  <c r="R449" i="10"/>
  <c r="AT449" i="10" s="1"/>
  <c r="R473" i="10"/>
  <c r="AT473" i="10" s="1"/>
  <c r="R503" i="10"/>
  <c r="AT503" i="10" s="1"/>
  <c r="R527" i="10"/>
  <c r="AT527" i="10" s="1"/>
  <c r="R557" i="10"/>
  <c r="AT557" i="10" s="1"/>
  <c r="R581" i="10"/>
  <c r="AT581" i="10" s="1"/>
  <c r="R611" i="10"/>
  <c r="AT611" i="10" s="1"/>
  <c r="R641" i="10"/>
  <c r="AT641" i="10" s="1"/>
  <c r="R671" i="10"/>
  <c r="AT671" i="10" s="1"/>
  <c r="R701" i="10"/>
  <c r="AT701" i="10" s="1"/>
  <c r="R725" i="10"/>
  <c r="AT725" i="10" s="1"/>
  <c r="R743" i="10"/>
  <c r="AT743" i="10" s="1"/>
  <c r="R773" i="10"/>
  <c r="AT773" i="10" s="1"/>
  <c r="R803" i="10"/>
  <c r="AT803" i="10" s="1"/>
  <c r="R827" i="10"/>
  <c r="AT827" i="10" s="1"/>
  <c r="R851" i="10"/>
  <c r="AT851" i="10" s="1"/>
  <c r="R881" i="10"/>
  <c r="AT881" i="10" s="1"/>
  <c r="R911" i="10"/>
  <c r="AT911" i="10" s="1"/>
  <c r="R929" i="10"/>
  <c r="AT929" i="10" s="1"/>
  <c r="R959" i="10"/>
  <c r="AT959" i="10" s="1"/>
  <c r="R983" i="10"/>
  <c r="AT983" i="10" s="1"/>
  <c r="R1007" i="10"/>
  <c r="AT1007" i="10" s="1"/>
  <c r="R1037" i="10"/>
  <c r="AT1037" i="10" s="1"/>
  <c r="R1079" i="10"/>
  <c r="AT1079" i="10" s="1"/>
  <c r="R1109" i="10"/>
  <c r="AT1109" i="10" s="1"/>
  <c r="R1133" i="10"/>
  <c r="AT1133" i="10" s="1"/>
  <c r="R1157" i="10"/>
  <c r="AT1157" i="10" s="1"/>
  <c r="R1187" i="10"/>
  <c r="AT1187" i="10" s="1"/>
  <c r="R1217" i="10"/>
  <c r="AT1217" i="10" s="1"/>
  <c r="R1253" i="10"/>
  <c r="AT1253" i="10" s="1"/>
  <c r="R1277" i="10"/>
  <c r="AT1277" i="10" s="1"/>
  <c r="R1307" i="10"/>
  <c r="AT1307" i="10" s="1"/>
  <c r="R1337" i="10"/>
  <c r="AT1337" i="10" s="1"/>
  <c r="R1367" i="10"/>
  <c r="AT1367" i="10" s="1"/>
  <c r="R1397" i="10"/>
  <c r="AT1397" i="10" s="1"/>
  <c r="R1427" i="10"/>
  <c r="AT1427" i="10" s="1"/>
  <c r="R1451" i="10"/>
  <c r="AT1451" i="10" s="1"/>
  <c r="R1475" i="10"/>
  <c r="AT1475" i="10" s="1"/>
  <c r="R1505" i="10"/>
  <c r="AT1505" i="10" s="1"/>
  <c r="R1535" i="10"/>
  <c r="AT1535" i="10" s="1"/>
  <c r="R1565" i="10"/>
  <c r="AT1565" i="10" s="1"/>
  <c r="R1589" i="10"/>
  <c r="AT1589" i="10" s="1"/>
  <c r="R1619" i="10"/>
  <c r="AT1619" i="10" s="1"/>
  <c r="R1655" i="10"/>
  <c r="AT1655" i="10" s="1"/>
  <c r="R1685" i="10"/>
  <c r="AT1685" i="10" s="1"/>
  <c r="R1715" i="10"/>
  <c r="AT1715" i="10" s="1"/>
  <c r="R1745" i="10"/>
  <c r="AT1745" i="10" s="1"/>
  <c r="R1775" i="10"/>
  <c r="AT1775" i="10" s="1"/>
  <c r="R1817" i="10"/>
  <c r="AT1817" i="10" s="1"/>
  <c r="R1853" i="10"/>
  <c r="AT1853" i="10" s="1"/>
  <c r="R1883" i="10"/>
  <c r="AT1883" i="10" s="1"/>
  <c r="R1913" i="10"/>
  <c r="AT1913" i="10" s="1"/>
  <c r="R1943" i="10"/>
  <c r="AT1943" i="10" s="1"/>
  <c r="R1973" i="10"/>
  <c r="AT1973" i="10" s="1"/>
  <c r="R1997" i="10"/>
  <c r="AT1997" i="10" s="1"/>
  <c r="R2021" i="10"/>
  <c r="AT2021" i="10" s="1"/>
  <c r="R2051" i="10"/>
  <c r="AT2051" i="10" s="1"/>
  <c r="R2087" i="10"/>
  <c r="AT2087" i="10" s="1"/>
  <c r="R2117" i="10"/>
  <c r="AT2117" i="10" s="1"/>
  <c r="R2147" i="10"/>
  <c r="AT2147" i="10" s="1"/>
  <c r="R2177" i="10"/>
  <c r="AT2177" i="10" s="1"/>
  <c r="R2207" i="10"/>
  <c r="AT2207" i="10" s="1"/>
  <c r="R2261" i="10"/>
  <c r="AT2261" i="10" s="1"/>
  <c r="R2321" i="10"/>
  <c r="AT2321" i="10" s="1"/>
  <c r="R2381" i="10"/>
  <c r="AT2381" i="10" s="1"/>
  <c r="R2411" i="10"/>
  <c r="AT2411" i="10" s="1"/>
  <c r="R2441" i="10"/>
  <c r="AT2441" i="10" s="1"/>
  <c r="R2471" i="10"/>
  <c r="AT2471" i="10" s="1"/>
  <c r="R2507" i="10"/>
  <c r="AT2507" i="10" s="1"/>
  <c r="R2531" i="10"/>
  <c r="AT2531" i="10" s="1"/>
  <c r="R2561" i="10"/>
  <c r="AT2561" i="10" s="1"/>
  <c r="R2591" i="10"/>
  <c r="AT2591" i="10" s="1"/>
  <c r="R2621" i="10"/>
  <c r="AT2621" i="10" s="1"/>
  <c r="R2651" i="10"/>
  <c r="AT2651" i="10" s="1"/>
  <c r="R2681" i="10"/>
  <c r="AT2681" i="10" s="1"/>
  <c r="R2717" i="10"/>
  <c r="AT2717" i="10" s="1"/>
  <c r="R2753" i="10"/>
  <c r="AT2753" i="10" s="1"/>
  <c r="R2777" i="10"/>
  <c r="AT2777" i="10" s="1"/>
  <c r="R2801" i="10"/>
  <c r="AT2801" i="10" s="1"/>
  <c r="R2831" i="10"/>
  <c r="AT2831" i="10" s="1"/>
  <c r="R2855" i="10"/>
  <c r="AT2855" i="10" s="1"/>
  <c r="R2885" i="10"/>
  <c r="AT2885" i="10" s="1"/>
  <c r="R2909" i="10"/>
  <c r="AT2909" i="10" s="1"/>
  <c r="R2939" i="10"/>
  <c r="AT2939" i="10" s="1"/>
  <c r="R2957" i="10"/>
  <c r="AT2957" i="10" s="1"/>
  <c r="R2987" i="10"/>
  <c r="AT2987" i="10" s="1"/>
  <c r="R3017" i="10"/>
  <c r="AT3017" i="10" s="1"/>
  <c r="R3053" i="10"/>
  <c r="AT3053" i="10" s="1"/>
  <c r="R3101" i="10"/>
  <c r="AT3101" i="10" s="1"/>
  <c r="R3131" i="10"/>
  <c r="AT3131" i="10" s="1"/>
  <c r="R3161" i="10"/>
  <c r="AT3161" i="10" s="1"/>
  <c r="R3197" i="10"/>
  <c r="AT3197" i="10" s="1"/>
  <c r="R3227" i="10"/>
  <c r="AT3227" i="10" s="1"/>
  <c r="R3257" i="10"/>
  <c r="AT3257" i="10" s="1"/>
  <c r="R3287" i="10"/>
  <c r="AT3287" i="10" s="1"/>
  <c r="R3311" i="10"/>
  <c r="AT3311" i="10" s="1"/>
  <c r="R3341" i="10"/>
  <c r="AT3341" i="10" s="1"/>
  <c r="R3371" i="10"/>
  <c r="AT3371" i="10" s="1"/>
  <c r="R3401" i="10"/>
  <c r="AT3401" i="10" s="1"/>
  <c r="R3419" i="10"/>
  <c r="AT3419" i="10" s="1"/>
  <c r="R3437" i="10"/>
  <c r="AT3437" i="10" s="1"/>
  <c r="R3467" i="10"/>
  <c r="AT3467" i="10" s="1"/>
  <c r="R3497" i="10"/>
  <c r="AT3497" i="10" s="1"/>
  <c r="R3521" i="10"/>
  <c r="AT3521" i="10" s="1"/>
  <c r="R3539" i="10"/>
  <c r="AT3539" i="10" s="1"/>
  <c r="R3569" i="10"/>
  <c r="AT3569" i="10" s="1"/>
  <c r="R3587" i="10"/>
  <c r="AT3587" i="10" s="1"/>
  <c r="R3605" i="10"/>
  <c r="AT3605" i="10" s="1"/>
  <c r="R3635" i="10"/>
  <c r="AT3635" i="10" s="1"/>
  <c r="R3659" i="10"/>
  <c r="AT3659" i="10" s="1"/>
  <c r="R3683" i="10"/>
  <c r="AT3683" i="10" s="1"/>
  <c r="R3707" i="10"/>
  <c r="AT3707" i="10" s="1"/>
  <c r="R3737" i="10"/>
  <c r="AT3737" i="10" s="1"/>
  <c r="R3767" i="10"/>
  <c r="AT3767" i="10" s="1"/>
  <c r="R3785" i="10"/>
  <c r="AT3785" i="10" s="1"/>
  <c r="R3815" i="10"/>
  <c r="AT3815" i="10" s="1"/>
  <c r="R3827" i="10"/>
  <c r="AT3827" i="10" s="1"/>
  <c r="R3851" i="10"/>
  <c r="AT3851" i="10" s="1"/>
  <c r="R3875" i="10"/>
  <c r="AT3875" i="10" s="1"/>
  <c r="R3905" i="10"/>
  <c r="AT3905" i="10" s="1"/>
  <c r="R3935" i="10"/>
  <c r="AT3935" i="10" s="1"/>
  <c r="R3959" i="10"/>
  <c r="AT3959" i="10" s="1"/>
  <c r="R3989" i="10"/>
  <c r="AT3989" i="10" s="1"/>
  <c r="R4013" i="10"/>
  <c r="AT4013" i="10" s="1"/>
  <c r="R4037" i="10"/>
  <c r="AT4037" i="10" s="1"/>
  <c r="R4067" i="10"/>
  <c r="AT4067" i="10" s="1"/>
  <c r="R4097" i="10"/>
  <c r="AT4097" i="10" s="1"/>
  <c r="R4133" i="10"/>
  <c r="AT4133" i="10" s="1"/>
  <c r="R4163" i="10"/>
  <c r="AT4163" i="10" s="1"/>
  <c r="R4193" i="10"/>
  <c r="AT4193" i="10" s="1"/>
  <c r="R4223" i="10"/>
  <c r="AT4223" i="10" s="1"/>
  <c r="R4247" i="10"/>
  <c r="AT4247" i="10" s="1"/>
  <c r="R4277" i="10"/>
  <c r="AT4277" i="10" s="1"/>
  <c r="R4307" i="10"/>
  <c r="AT4307" i="10" s="1"/>
  <c r="R4337" i="10"/>
  <c r="AT4337" i="10" s="1"/>
  <c r="R4367" i="10"/>
  <c r="AT4367" i="10" s="1"/>
  <c r="R4397" i="10"/>
  <c r="AT4397" i="10" s="1"/>
  <c r="R4439" i="10"/>
  <c r="AT4439" i="10" s="1"/>
  <c r="R4469" i="10"/>
  <c r="AT4469" i="10" s="1"/>
  <c r="R4505" i="10"/>
  <c r="AT4505" i="10" s="1"/>
  <c r="R4535" i="10"/>
  <c r="AT4535" i="10" s="1"/>
  <c r="R4565" i="10"/>
  <c r="AT4565" i="10" s="1"/>
  <c r="R4595" i="10"/>
  <c r="AT4595" i="10" s="1"/>
  <c r="R4619" i="10"/>
  <c r="AT4619" i="10" s="1"/>
  <c r="R4631" i="10"/>
  <c r="AT4631" i="10" s="1"/>
  <c r="R4661" i="10"/>
  <c r="AT4661" i="10" s="1"/>
  <c r="R4697" i="10"/>
  <c r="AT4697" i="10" s="1"/>
  <c r="R4733" i="10"/>
  <c r="AT4733" i="10" s="1"/>
  <c r="R4757" i="10"/>
  <c r="AT4757" i="10" s="1"/>
  <c r="R4781" i="10"/>
  <c r="AT4781" i="10" s="1"/>
  <c r="R4805" i="10"/>
  <c r="AT4805" i="10" s="1"/>
  <c r="R4841" i="10"/>
  <c r="AT4841" i="10" s="1"/>
  <c r="R4859" i="10"/>
  <c r="AT4859" i="10" s="1"/>
  <c r="R4883" i="10"/>
  <c r="AT4883" i="10" s="1"/>
  <c r="R4919" i="10"/>
  <c r="AT4919" i="10" s="1"/>
  <c r="R4955" i="10"/>
  <c r="AT4955" i="10" s="1"/>
  <c r="R4985" i="10"/>
  <c r="AT4985" i="10" s="1"/>
  <c r="R28" i="10"/>
  <c r="AT28" i="10" s="1"/>
  <c r="R34" i="10"/>
  <c r="AT34" i="10" s="1"/>
  <c r="R40" i="10"/>
  <c r="AT40" i="10" s="1"/>
  <c r="R46" i="10"/>
  <c r="AT46" i="10" s="1"/>
  <c r="R52" i="10"/>
  <c r="AT52" i="10" s="1"/>
  <c r="R58" i="10"/>
  <c r="AT58" i="10" s="1"/>
  <c r="R64" i="10"/>
  <c r="AT64" i="10" s="1"/>
  <c r="R70" i="10"/>
  <c r="AT70" i="10" s="1"/>
  <c r="R76" i="10"/>
  <c r="AT76" i="10" s="1"/>
  <c r="R82" i="10"/>
  <c r="AT82" i="10" s="1"/>
  <c r="R88" i="10"/>
  <c r="AT88" i="10" s="1"/>
  <c r="R94" i="10"/>
  <c r="AT94" i="10" s="1"/>
  <c r="R100" i="10"/>
  <c r="AT100" i="10" s="1"/>
  <c r="R106" i="10"/>
  <c r="AT106" i="10" s="1"/>
  <c r="R112" i="10"/>
  <c r="AT112" i="10" s="1"/>
  <c r="R118" i="10"/>
  <c r="AT118" i="10" s="1"/>
  <c r="R124" i="10"/>
  <c r="AT124" i="10" s="1"/>
  <c r="R130" i="10"/>
  <c r="AT130" i="10" s="1"/>
  <c r="R136" i="10"/>
  <c r="AT136" i="10" s="1"/>
  <c r="R142" i="10"/>
  <c r="AT142" i="10" s="1"/>
  <c r="R148" i="10"/>
  <c r="AT148" i="10" s="1"/>
  <c r="R154" i="10"/>
  <c r="AT154" i="10" s="1"/>
  <c r="R160" i="10"/>
  <c r="AT160" i="10" s="1"/>
  <c r="R166" i="10"/>
  <c r="AT166" i="10" s="1"/>
  <c r="R172" i="10"/>
  <c r="AT172" i="10" s="1"/>
  <c r="R178" i="10"/>
  <c r="AT178" i="10" s="1"/>
  <c r="R184" i="10"/>
  <c r="AT184" i="10" s="1"/>
  <c r="R190" i="10"/>
  <c r="AT190" i="10" s="1"/>
  <c r="R196" i="10"/>
  <c r="AT196" i="10" s="1"/>
  <c r="R202" i="10"/>
  <c r="AT202" i="10" s="1"/>
  <c r="R208" i="10"/>
  <c r="AT208" i="10" s="1"/>
  <c r="R214" i="10"/>
  <c r="AT214" i="10" s="1"/>
  <c r="R220" i="10"/>
  <c r="AT220" i="10" s="1"/>
  <c r="R226" i="10"/>
  <c r="AT226" i="10" s="1"/>
  <c r="R232" i="10"/>
  <c r="AT232" i="10" s="1"/>
  <c r="R238" i="10"/>
  <c r="AT238" i="10" s="1"/>
  <c r="R244" i="10"/>
  <c r="AT244" i="10" s="1"/>
  <c r="R250" i="10"/>
  <c r="AT250" i="10" s="1"/>
  <c r="R256" i="10"/>
  <c r="AT256" i="10" s="1"/>
  <c r="R262" i="10"/>
  <c r="AT262" i="10" s="1"/>
  <c r="R268" i="10"/>
  <c r="AT268" i="10" s="1"/>
  <c r="R274" i="10"/>
  <c r="AT274" i="10" s="1"/>
  <c r="R280" i="10"/>
  <c r="AT280" i="10" s="1"/>
  <c r="R286" i="10"/>
  <c r="AT286" i="10" s="1"/>
  <c r="R292" i="10"/>
  <c r="AT292" i="10" s="1"/>
  <c r="R298" i="10"/>
  <c r="AT298" i="10" s="1"/>
  <c r="R304" i="10"/>
  <c r="AT304" i="10" s="1"/>
  <c r="R310" i="10"/>
  <c r="AT310" i="10" s="1"/>
  <c r="R316" i="10"/>
  <c r="AT316" i="10" s="1"/>
  <c r="R322" i="10"/>
  <c r="AT322" i="10" s="1"/>
  <c r="R328" i="10"/>
  <c r="AT328" i="10" s="1"/>
  <c r="R334" i="10"/>
  <c r="AT334" i="10" s="1"/>
  <c r="R340" i="10"/>
  <c r="AT340" i="10" s="1"/>
  <c r="R346" i="10"/>
  <c r="AT346" i="10" s="1"/>
  <c r="R352" i="10"/>
  <c r="AT352" i="10" s="1"/>
  <c r="R358" i="10"/>
  <c r="AT358" i="10" s="1"/>
  <c r="R364" i="10"/>
  <c r="AT364" i="10" s="1"/>
  <c r="R370" i="10"/>
  <c r="AT370" i="10" s="1"/>
  <c r="R376" i="10"/>
  <c r="AT376" i="10" s="1"/>
  <c r="R382" i="10"/>
  <c r="AT382" i="10" s="1"/>
  <c r="R388" i="10"/>
  <c r="AT388" i="10" s="1"/>
  <c r="R394" i="10"/>
  <c r="AT394" i="10" s="1"/>
  <c r="R400" i="10"/>
  <c r="AT400" i="10" s="1"/>
  <c r="R406" i="10"/>
  <c r="AT406" i="10" s="1"/>
  <c r="R412" i="10"/>
  <c r="AT412" i="10" s="1"/>
  <c r="R418" i="10"/>
  <c r="AT418" i="10" s="1"/>
  <c r="R424" i="10"/>
  <c r="AT424" i="10" s="1"/>
  <c r="R430" i="10"/>
  <c r="AT430" i="10" s="1"/>
  <c r="R436" i="10"/>
  <c r="AT436" i="10" s="1"/>
  <c r="R442" i="10"/>
  <c r="AT442" i="10" s="1"/>
  <c r="R448" i="10"/>
  <c r="AT448" i="10" s="1"/>
  <c r="R454" i="10"/>
  <c r="AT454" i="10" s="1"/>
  <c r="R460" i="10"/>
  <c r="AT460" i="10" s="1"/>
  <c r="R466" i="10"/>
  <c r="AT466" i="10" s="1"/>
  <c r="R472" i="10"/>
  <c r="AT472" i="10" s="1"/>
  <c r="R478" i="10"/>
  <c r="AT478" i="10" s="1"/>
  <c r="R484" i="10"/>
  <c r="AT484" i="10" s="1"/>
  <c r="R490" i="10"/>
  <c r="AT490" i="10" s="1"/>
  <c r="R496" i="10"/>
  <c r="AT496" i="10" s="1"/>
  <c r="R502" i="10"/>
  <c r="AT502" i="10" s="1"/>
  <c r="R508" i="10"/>
  <c r="AT508" i="10" s="1"/>
  <c r="R514" i="10"/>
  <c r="AT514" i="10" s="1"/>
  <c r="R520" i="10"/>
  <c r="AT520" i="10" s="1"/>
  <c r="R526" i="10"/>
  <c r="AT526" i="10" s="1"/>
  <c r="R532" i="10"/>
  <c r="AT532" i="10" s="1"/>
  <c r="R538" i="10"/>
  <c r="AT538" i="10" s="1"/>
  <c r="R544" i="10"/>
  <c r="AT544" i="10" s="1"/>
  <c r="R550" i="10"/>
  <c r="AT550" i="10" s="1"/>
  <c r="R556" i="10"/>
  <c r="AT556" i="10" s="1"/>
  <c r="R562" i="10"/>
  <c r="AT562" i="10" s="1"/>
  <c r="R568" i="10"/>
  <c r="AT568" i="10" s="1"/>
  <c r="R574" i="10"/>
  <c r="AT574" i="10" s="1"/>
  <c r="R580" i="10"/>
  <c r="AT580" i="10" s="1"/>
  <c r="R586" i="10"/>
  <c r="AT586" i="10" s="1"/>
  <c r="R592" i="10"/>
  <c r="AT592" i="10" s="1"/>
  <c r="R598" i="10"/>
  <c r="AT598" i="10" s="1"/>
  <c r="R604" i="10"/>
  <c r="AT604" i="10" s="1"/>
  <c r="R610" i="10"/>
  <c r="AT610" i="10" s="1"/>
  <c r="R616" i="10"/>
  <c r="AT616" i="10" s="1"/>
  <c r="R622" i="10"/>
  <c r="AT622" i="10" s="1"/>
  <c r="R628" i="10"/>
  <c r="AT628" i="10" s="1"/>
  <c r="R634" i="10"/>
  <c r="AT634" i="10" s="1"/>
  <c r="R640" i="10"/>
  <c r="AT640" i="10" s="1"/>
  <c r="R646" i="10"/>
  <c r="AT646" i="10" s="1"/>
  <c r="R652" i="10"/>
  <c r="AT652" i="10" s="1"/>
  <c r="R658" i="10"/>
  <c r="AT658" i="10" s="1"/>
  <c r="R664" i="10"/>
  <c r="AT664" i="10" s="1"/>
  <c r="R670" i="10"/>
  <c r="AT670" i="10" s="1"/>
  <c r="R676" i="10"/>
  <c r="AT676" i="10" s="1"/>
  <c r="R682" i="10"/>
  <c r="AT682" i="10" s="1"/>
  <c r="R688" i="10"/>
  <c r="AT688" i="10" s="1"/>
  <c r="R694" i="10"/>
  <c r="AT694" i="10" s="1"/>
  <c r="R700" i="10"/>
  <c r="AT700" i="10" s="1"/>
  <c r="R706" i="10"/>
  <c r="AT706" i="10" s="1"/>
  <c r="R712" i="10"/>
  <c r="AT712" i="10" s="1"/>
  <c r="R718" i="10"/>
  <c r="AT718" i="10" s="1"/>
  <c r="R724" i="10"/>
  <c r="AT724" i="10" s="1"/>
  <c r="R730" i="10"/>
  <c r="AT730" i="10" s="1"/>
  <c r="R736" i="10"/>
  <c r="AT736" i="10" s="1"/>
  <c r="R742" i="10"/>
  <c r="AT742" i="10" s="1"/>
  <c r="R748" i="10"/>
  <c r="AT748" i="10" s="1"/>
  <c r="R754" i="10"/>
  <c r="AT754" i="10" s="1"/>
  <c r="R760" i="10"/>
  <c r="AT760" i="10" s="1"/>
  <c r="R766" i="10"/>
  <c r="AT766" i="10" s="1"/>
  <c r="R772" i="10"/>
  <c r="AT772" i="10" s="1"/>
  <c r="R778" i="10"/>
  <c r="AT778" i="10" s="1"/>
  <c r="R784" i="10"/>
  <c r="AT784" i="10" s="1"/>
  <c r="R790" i="10"/>
  <c r="AT790" i="10" s="1"/>
  <c r="R796" i="10"/>
  <c r="AT796" i="10" s="1"/>
  <c r="R802" i="10"/>
  <c r="AT802" i="10" s="1"/>
  <c r="R808" i="10"/>
  <c r="AT808" i="10" s="1"/>
  <c r="R814" i="10"/>
  <c r="AT814" i="10" s="1"/>
  <c r="R820" i="10"/>
  <c r="AT820" i="10" s="1"/>
  <c r="R826" i="10"/>
  <c r="AT826" i="10" s="1"/>
  <c r="R832" i="10"/>
  <c r="AT832" i="10" s="1"/>
  <c r="R838" i="10"/>
  <c r="AT838" i="10" s="1"/>
  <c r="R844" i="10"/>
  <c r="AT844" i="10" s="1"/>
  <c r="R850" i="10"/>
  <c r="AT850" i="10" s="1"/>
  <c r="R856" i="10"/>
  <c r="AT856" i="10" s="1"/>
  <c r="R862" i="10"/>
  <c r="AT862" i="10" s="1"/>
  <c r="R868" i="10"/>
  <c r="AT868" i="10" s="1"/>
  <c r="R874" i="10"/>
  <c r="AT874" i="10" s="1"/>
  <c r="R880" i="10"/>
  <c r="AT880" i="10" s="1"/>
  <c r="R886" i="10"/>
  <c r="AT886" i="10" s="1"/>
  <c r="R892" i="10"/>
  <c r="AT892" i="10" s="1"/>
  <c r="R898" i="10"/>
  <c r="AT898" i="10" s="1"/>
  <c r="R904" i="10"/>
  <c r="AT904" i="10" s="1"/>
  <c r="R910" i="10"/>
  <c r="AT910" i="10" s="1"/>
  <c r="R916" i="10"/>
  <c r="AT916" i="10" s="1"/>
  <c r="R922" i="10"/>
  <c r="AT922" i="10" s="1"/>
  <c r="R928" i="10"/>
  <c r="AT928" i="10" s="1"/>
  <c r="R934" i="10"/>
  <c r="AT934" i="10" s="1"/>
  <c r="R940" i="10"/>
  <c r="AT940" i="10" s="1"/>
  <c r="R946" i="10"/>
  <c r="AT946" i="10" s="1"/>
  <c r="R952" i="10"/>
  <c r="AT952" i="10" s="1"/>
  <c r="R958" i="10"/>
  <c r="AT958" i="10" s="1"/>
  <c r="R964" i="10"/>
  <c r="AT964" i="10" s="1"/>
  <c r="R970" i="10"/>
  <c r="AT970" i="10" s="1"/>
  <c r="R976" i="10"/>
  <c r="AT976" i="10" s="1"/>
  <c r="R982" i="10"/>
  <c r="AT982" i="10" s="1"/>
  <c r="R988" i="10"/>
  <c r="AT988" i="10" s="1"/>
  <c r="R994" i="10"/>
  <c r="AT994" i="10" s="1"/>
  <c r="R1000" i="10"/>
  <c r="AT1000" i="10" s="1"/>
  <c r="R1006" i="10"/>
  <c r="AT1006" i="10" s="1"/>
  <c r="R1012" i="10"/>
  <c r="AT1012" i="10" s="1"/>
  <c r="R1018" i="10"/>
  <c r="AT1018" i="10" s="1"/>
  <c r="R1024" i="10"/>
  <c r="AT1024" i="10" s="1"/>
  <c r="R1030" i="10"/>
  <c r="AT1030" i="10" s="1"/>
  <c r="R1036" i="10"/>
  <c r="AT1036" i="10" s="1"/>
  <c r="R1042" i="10"/>
  <c r="AT1042" i="10" s="1"/>
  <c r="R1048" i="10"/>
  <c r="AT1048" i="10" s="1"/>
  <c r="R1054" i="10"/>
  <c r="AT1054" i="10" s="1"/>
  <c r="R1060" i="10"/>
  <c r="AT1060" i="10" s="1"/>
  <c r="R1066" i="10"/>
  <c r="AT1066" i="10" s="1"/>
  <c r="R1072" i="10"/>
  <c r="AT1072" i="10" s="1"/>
  <c r="R1078" i="10"/>
  <c r="AT1078" i="10" s="1"/>
  <c r="R1084" i="10"/>
  <c r="AT1084" i="10" s="1"/>
  <c r="R1090" i="10"/>
  <c r="AT1090" i="10" s="1"/>
  <c r="R1096" i="10"/>
  <c r="AT1096" i="10" s="1"/>
  <c r="R1102" i="10"/>
  <c r="AT1102" i="10" s="1"/>
  <c r="R1108" i="10"/>
  <c r="AT1108" i="10" s="1"/>
  <c r="R1114" i="10"/>
  <c r="AT1114" i="10" s="1"/>
  <c r="R1120" i="10"/>
  <c r="AT1120" i="10" s="1"/>
  <c r="R1126" i="10"/>
  <c r="AT1126" i="10" s="1"/>
  <c r="R1132" i="10"/>
  <c r="AT1132" i="10" s="1"/>
  <c r="R1138" i="10"/>
  <c r="AT1138" i="10" s="1"/>
  <c r="R1144" i="10"/>
  <c r="AT1144" i="10" s="1"/>
  <c r="R1150" i="10"/>
  <c r="AT1150" i="10" s="1"/>
  <c r="R1156" i="10"/>
  <c r="AT1156" i="10" s="1"/>
  <c r="R1162" i="10"/>
  <c r="AT1162" i="10" s="1"/>
  <c r="R1168" i="10"/>
  <c r="AT1168" i="10" s="1"/>
  <c r="R1174" i="10"/>
  <c r="AT1174" i="10" s="1"/>
  <c r="R1180" i="10"/>
  <c r="AT1180" i="10" s="1"/>
  <c r="R1186" i="10"/>
  <c r="AT1186" i="10" s="1"/>
  <c r="R1192" i="10"/>
  <c r="AT1192" i="10" s="1"/>
  <c r="R1198" i="10"/>
  <c r="AT1198" i="10" s="1"/>
  <c r="R1204" i="10"/>
  <c r="AT1204" i="10" s="1"/>
  <c r="R1210" i="10"/>
  <c r="AT1210" i="10" s="1"/>
  <c r="R1216" i="10"/>
  <c r="AT1216" i="10" s="1"/>
  <c r="R1222" i="10"/>
  <c r="AT1222" i="10" s="1"/>
  <c r="R1228" i="10"/>
  <c r="AT1228" i="10" s="1"/>
  <c r="R1234" i="10"/>
  <c r="AT1234" i="10" s="1"/>
  <c r="R1240" i="10"/>
  <c r="AT1240" i="10" s="1"/>
  <c r="R1246" i="10"/>
  <c r="AT1246" i="10" s="1"/>
  <c r="R1252" i="10"/>
  <c r="AT1252" i="10" s="1"/>
  <c r="R1258" i="10"/>
  <c r="AT1258" i="10" s="1"/>
  <c r="R1264" i="10"/>
  <c r="AT1264" i="10" s="1"/>
  <c r="R1270" i="10"/>
  <c r="AT1270" i="10" s="1"/>
  <c r="R1276" i="10"/>
  <c r="AT1276" i="10" s="1"/>
  <c r="R1282" i="10"/>
  <c r="AT1282" i="10" s="1"/>
  <c r="R1288" i="10"/>
  <c r="AT1288" i="10" s="1"/>
  <c r="R1294" i="10"/>
  <c r="AT1294" i="10" s="1"/>
  <c r="R1300" i="10"/>
  <c r="AT1300" i="10" s="1"/>
  <c r="R1306" i="10"/>
  <c r="AT1306" i="10" s="1"/>
  <c r="R1312" i="10"/>
  <c r="AT1312" i="10" s="1"/>
  <c r="R1318" i="10"/>
  <c r="AT1318" i="10" s="1"/>
  <c r="R1324" i="10"/>
  <c r="AT1324" i="10" s="1"/>
  <c r="R1330" i="10"/>
  <c r="AT1330" i="10" s="1"/>
  <c r="R1336" i="10"/>
  <c r="AT1336" i="10" s="1"/>
  <c r="R1342" i="10"/>
  <c r="AT1342" i="10" s="1"/>
  <c r="R1348" i="10"/>
  <c r="AT1348" i="10" s="1"/>
  <c r="R1354" i="10"/>
  <c r="AT1354" i="10" s="1"/>
  <c r="R1360" i="10"/>
  <c r="AT1360" i="10" s="1"/>
  <c r="R1366" i="10"/>
  <c r="AT1366" i="10" s="1"/>
  <c r="R1372" i="10"/>
  <c r="AT1372" i="10" s="1"/>
  <c r="R1378" i="10"/>
  <c r="AT1378" i="10" s="1"/>
  <c r="R1384" i="10"/>
  <c r="AT1384" i="10" s="1"/>
  <c r="R1390" i="10"/>
  <c r="AT1390" i="10" s="1"/>
  <c r="R1396" i="10"/>
  <c r="AT1396" i="10" s="1"/>
  <c r="R1402" i="10"/>
  <c r="AT1402" i="10" s="1"/>
  <c r="R1408" i="10"/>
  <c r="AT1408" i="10" s="1"/>
  <c r="R1414" i="10"/>
  <c r="AT1414" i="10" s="1"/>
  <c r="R1420" i="10"/>
  <c r="AT1420" i="10" s="1"/>
  <c r="R1426" i="10"/>
  <c r="AT1426" i="10" s="1"/>
  <c r="R1432" i="10"/>
  <c r="AT1432" i="10" s="1"/>
  <c r="R1438" i="10"/>
  <c r="AT1438" i="10" s="1"/>
  <c r="R1444" i="10"/>
  <c r="AT1444" i="10" s="1"/>
  <c r="R1450" i="10"/>
  <c r="AT1450" i="10" s="1"/>
  <c r="R1456" i="10"/>
  <c r="AT1456" i="10" s="1"/>
  <c r="R1462" i="10"/>
  <c r="AT1462" i="10" s="1"/>
  <c r="R1468" i="10"/>
  <c r="AT1468" i="10" s="1"/>
  <c r="R1474" i="10"/>
  <c r="AT1474" i="10" s="1"/>
  <c r="R1480" i="10"/>
  <c r="AT1480" i="10" s="1"/>
  <c r="R1486" i="10"/>
  <c r="AT1486" i="10" s="1"/>
  <c r="R1492" i="10"/>
  <c r="AT1492" i="10" s="1"/>
  <c r="R1498" i="10"/>
  <c r="AT1498" i="10" s="1"/>
  <c r="R1504" i="10"/>
  <c r="AT1504" i="10" s="1"/>
  <c r="R1510" i="10"/>
  <c r="AT1510" i="10" s="1"/>
  <c r="R1516" i="10"/>
  <c r="AT1516" i="10" s="1"/>
  <c r="R1522" i="10"/>
  <c r="AT1522" i="10" s="1"/>
  <c r="R1528" i="10"/>
  <c r="AT1528" i="10" s="1"/>
  <c r="R1534" i="10"/>
  <c r="AT1534" i="10" s="1"/>
  <c r="R1540" i="10"/>
  <c r="AT1540" i="10" s="1"/>
  <c r="R1546" i="10"/>
  <c r="AT1546" i="10" s="1"/>
  <c r="R1552" i="10"/>
  <c r="AT1552" i="10" s="1"/>
  <c r="R1558" i="10"/>
  <c r="AT1558" i="10" s="1"/>
  <c r="R1564" i="10"/>
  <c r="AT1564" i="10" s="1"/>
  <c r="R1570" i="10"/>
  <c r="AT1570" i="10" s="1"/>
  <c r="R1576" i="10"/>
  <c r="AT1576" i="10" s="1"/>
  <c r="R1582" i="10"/>
  <c r="AT1582" i="10" s="1"/>
  <c r="R1588" i="10"/>
  <c r="AT1588" i="10" s="1"/>
  <c r="R1594" i="10"/>
  <c r="AT1594" i="10" s="1"/>
  <c r="R1600" i="10"/>
  <c r="AT1600" i="10" s="1"/>
  <c r="R1606" i="10"/>
  <c r="AT1606" i="10" s="1"/>
  <c r="R1612" i="10"/>
  <c r="AT1612" i="10" s="1"/>
  <c r="R1618" i="10"/>
  <c r="AT1618" i="10" s="1"/>
  <c r="R1624" i="10"/>
  <c r="AT1624" i="10" s="1"/>
  <c r="R1630" i="10"/>
  <c r="AT1630" i="10" s="1"/>
  <c r="R1636" i="10"/>
  <c r="AT1636" i="10" s="1"/>
  <c r="R1642" i="10"/>
  <c r="AT1642" i="10" s="1"/>
  <c r="R1648" i="10"/>
  <c r="AT1648" i="10" s="1"/>
  <c r="R1654" i="10"/>
  <c r="AT1654" i="10" s="1"/>
  <c r="R1660" i="10"/>
  <c r="AT1660" i="10" s="1"/>
  <c r="R1666" i="10"/>
  <c r="AT1666" i="10" s="1"/>
  <c r="R1672" i="10"/>
  <c r="AT1672" i="10" s="1"/>
  <c r="R1678" i="10"/>
  <c r="AT1678" i="10" s="1"/>
  <c r="R1684" i="10"/>
  <c r="AT1684" i="10" s="1"/>
  <c r="R1690" i="10"/>
  <c r="AT1690" i="10" s="1"/>
  <c r="R1696" i="10"/>
  <c r="AT1696" i="10" s="1"/>
  <c r="R1702" i="10"/>
  <c r="AT1702" i="10" s="1"/>
  <c r="R1708" i="10"/>
  <c r="AT1708" i="10" s="1"/>
  <c r="R1714" i="10"/>
  <c r="AT1714" i="10" s="1"/>
  <c r="R1720" i="10"/>
  <c r="AT1720" i="10" s="1"/>
  <c r="R1726" i="10"/>
  <c r="AT1726" i="10" s="1"/>
  <c r="R1732" i="10"/>
  <c r="AT1732" i="10" s="1"/>
  <c r="R1738" i="10"/>
  <c r="AT1738" i="10" s="1"/>
  <c r="R1744" i="10"/>
  <c r="AT1744" i="10" s="1"/>
  <c r="R1750" i="10"/>
  <c r="AT1750" i="10" s="1"/>
  <c r="R1756" i="10"/>
  <c r="AT1756" i="10" s="1"/>
  <c r="R1762" i="10"/>
  <c r="AT1762" i="10" s="1"/>
  <c r="R1768" i="10"/>
  <c r="AT1768" i="10" s="1"/>
  <c r="R1774" i="10"/>
  <c r="AT1774" i="10" s="1"/>
  <c r="R1780" i="10"/>
  <c r="AT1780" i="10" s="1"/>
  <c r="R1786" i="10"/>
  <c r="AT1786" i="10" s="1"/>
  <c r="R1792" i="10"/>
  <c r="AT1792" i="10" s="1"/>
  <c r="R1798" i="10"/>
  <c r="AT1798" i="10" s="1"/>
  <c r="R1804" i="10"/>
  <c r="AT1804" i="10" s="1"/>
  <c r="R1810" i="10"/>
  <c r="AT1810" i="10" s="1"/>
  <c r="R1816" i="10"/>
  <c r="AT1816" i="10" s="1"/>
  <c r="R1822" i="10"/>
  <c r="AT1822" i="10" s="1"/>
  <c r="R1828" i="10"/>
  <c r="AT1828" i="10" s="1"/>
  <c r="R1834" i="10"/>
  <c r="AT1834" i="10" s="1"/>
  <c r="R1840" i="10"/>
  <c r="AT1840" i="10" s="1"/>
  <c r="R1846" i="10"/>
  <c r="AT1846" i="10" s="1"/>
  <c r="R1852" i="10"/>
  <c r="AT1852" i="10" s="1"/>
  <c r="R1858" i="10"/>
  <c r="AT1858" i="10" s="1"/>
  <c r="R1864" i="10"/>
  <c r="AT1864" i="10" s="1"/>
  <c r="R1870" i="10"/>
  <c r="AT1870" i="10" s="1"/>
  <c r="R1876" i="10"/>
  <c r="AT1876" i="10" s="1"/>
  <c r="R1882" i="10"/>
  <c r="AT1882" i="10" s="1"/>
  <c r="R1888" i="10"/>
  <c r="AT1888" i="10" s="1"/>
  <c r="R1894" i="10"/>
  <c r="AT1894" i="10" s="1"/>
  <c r="R1900" i="10"/>
  <c r="AT1900" i="10" s="1"/>
  <c r="R1906" i="10"/>
  <c r="AT1906" i="10" s="1"/>
  <c r="R1912" i="10"/>
  <c r="AT1912" i="10" s="1"/>
  <c r="R1918" i="10"/>
  <c r="AT1918" i="10" s="1"/>
  <c r="R1924" i="10"/>
  <c r="AT1924" i="10" s="1"/>
  <c r="R1930" i="10"/>
  <c r="AT1930" i="10" s="1"/>
  <c r="R1936" i="10"/>
  <c r="AT1936" i="10" s="1"/>
  <c r="R1942" i="10"/>
  <c r="AT1942" i="10" s="1"/>
  <c r="R1948" i="10"/>
  <c r="AT1948" i="10" s="1"/>
  <c r="R59" i="10"/>
  <c r="AT59" i="10" s="1"/>
  <c r="R89" i="10"/>
  <c r="AT89" i="10" s="1"/>
  <c r="R119" i="10"/>
  <c r="AT119" i="10" s="1"/>
  <c r="R149" i="10"/>
  <c r="AT149" i="10" s="1"/>
  <c r="R179" i="10"/>
  <c r="AT179" i="10" s="1"/>
  <c r="R221" i="10"/>
  <c r="AT221" i="10" s="1"/>
  <c r="R251" i="10"/>
  <c r="AT251" i="10" s="1"/>
  <c r="R287" i="10"/>
  <c r="AT287" i="10" s="1"/>
  <c r="R317" i="10"/>
  <c r="AT317" i="10" s="1"/>
  <c r="R347" i="10"/>
  <c r="AT347" i="10" s="1"/>
  <c r="R377" i="10"/>
  <c r="AT377" i="10" s="1"/>
  <c r="R407" i="10"/>
  <c r="AT407" i="10" s="1"/>
  <c r="R443" i="10"/>
  <c r="AT443" i="10" s="1"/>
  <c r="R479" i="10"/>
  <c r="AT479" i="10" s="1"/>
  <c r="R509" i="10"/>
  <c r="AT509" i="10" s="1"/>
  <c r="R533" i="10"/>
  <c r="AT533" i="10" s="1"/>
  <c r="R563" i="10"/>
  <c r="AT563" i="10" s="1"/>
  <c r="R587" i="10"/>
  <c r="AT587" i="10" s="1"/>
  <c r="R617" i="10"/>
  <c r="AT617" i="10" s="1"/>
  <c r="R647" i="10"/>
  <c r="AT647" i="10" s="1"/>
  <c r="R677" i="10"/>
  <c r="AT677" i="10" s="1"/>
  <c r="R713" i="10"/>
  <c r="AT713" i="10" s="1"/>
  <c r="R755" i="10"/>
  <c r="AT755" i="10" s="1"/>
  <c r="R785" i="10"/>
  <c r="AT785" i="10" s="1"/>
  <c r="R815" i="10"/>
  <c r="AT815" i="10" s="1"/>
  <c r="R857" i="10"/>
  <c r="AT857" i="10" s="1"/>
  <c r="R887" i="10"/>
  <c r="AT887" i="10" s="1"/>
  <c r="R917" i="10"/>
  <c r="AT917" i="10" s="1"/>
  <c r="R941" i="10"/>
  <c r="AT941" i="10" s="1"/>
  <c r="R965" i="10"/>
  <c r="AT965" i="10" s="1"/>
  <c r="R989" i="10"/>
  <c r="AT989" i="10" s="1"/>
  <c r="R1019" i="10"/>
  <c r="AT1019" i="10" s="1"/>
  <c r="R1049" i="10"/>
  <c r="AT1049" i="10" s="1"/>
  <c r="R1085" i="10"/>
  <c r="AT1085" i="10" s="1"/>
  <c r="R1127" i="10"/>
  <c r="AT1127" i="10" s="1"/>
  <c r="R1163" i="10"/>
  <c r="AT1163" i="10" s="1"/>
  <c r="R1199" i="10"/>
  <c r="AT1199" i="10" s="1"/>
  <c r="R1229" i="10"/>
  <c r="AT1229" i="10" s="1"/>
  <c r="R1259" i="10"/>
  <c r="AT1259" i="10" s="1"/>
  <c r="R1283" i="10"/>
  <c r="AT1283" i="10" s="1"/>
  <c r="R1313" i="10"/>
  <c r="AT1313" i="10" s="1"/>
  <c r="R1331" i="10"/>
  <c r="AT1331" i="10" s="1"/>
  <c r="R1361" i="10"/>
  <c r="AT1361" i="10" s="1"/>
  <c r="R1379" i="10"/>
  <c r="AT1379" i="10" s="1"/>
  <c r="R1409" i="10"/>
  <c r="AT1409" i="10" s="1"/>
  <c r="R1457" i="10"/>
  <c r="AT1457" i="10" s="1"/>
  <c r="R1493" i="10"/>
  <c r="AT1493" i="10" s="1"/>
  <c r="R1523" i="10"/>
  <c r="AT1523" i="10" s="1"/>
  <c r="R1559" i="10"/>
  <c r="AT1559" i="10" s="1"/>
  <c r="R1595" i="10"/>
  <c r="AT1595" i="10" s="1"/>
  <c r="R1625" i="10"/>
  <c r="AT1625" i="10" s="1"/>
  <c r="R1661" i="10"/>
  <c r="AT1661" i="10" s="1"/>
  <c r="R1679" i="10"/>
  <c r="AT1679" i="10" s="1"/>
  <c r="R1709" i="10"/>
  <c r="AT1709" i="10" s="1"/>
  <c r="R1739" i="10"/>
  <c r="AT1739" i="10" s="1"/>
  <c r="R1769" i="10"/>
  <c r="AT1769" i="10" s="1"/>
  <c r="R1799" i="10"/>
  <c r="AT1799" i="10" s="1"/>
  <c r="R1829" i="10"/>
  <c r="AT1829" i="10" s="1"/>
  <c r="R1859" i="10"/>
  <c r="AT1859" i="10" s="1"/>
  <c r="R1889" i="10"/>
  <c r="AT1889" i="10" s="1"/>
  <c r="R1919" i="10"/>
  <c r="AT1919" i="10" s="1"/>
  <c r="R1955" i="10"/>
  <c r="AT1955" i="10" s="1"/>
  <c r="R1991" i="10"/>
  <c r="AT1991" i="10" s="1"/>
  <c r="R2027" i="10"/>
  <c r="AT2027" i="10" s="1"/>
  <c r="R2063" i="10"/>
  <c r="AT2063" i="10" s="1"/>
  <c r="R2093" i="10"/>
  <c r="AT2093" i="10" s="1"/>
  <c r="R2123" i="10"/>
  <c r="AT2123" i="10" s="1"/>
  <c r="R2153" i="10"/>
  <c r="AT2153" i="10" s="1"/>
  <c r="R2183" i="10"/>
  <c r="AT2183" i="10" s="1"/>
  <c r="R2231" i="10"/>
  <c r="AT2231" i="10" s="1"/>
  <c r="R2255" i="10"/>
  <c r="AT2255" i="10" s="1"/>
  <c r="R2279" i="10"/>
  <c r="AT2279" i="10" s="1"/>
  <c r="R2309" i="10"/>
  <c r="AT2309" i="10" s="1"/>
  <c r="R2345" i="10"/>
  <c r="AT2345" i="10" s="1"/>
  <c r="R2369" i="10"/>
  <c r="AT2369" i="10" s="1"/>
  <c r="R2405" i="10"/>
  <c r="AT2405" i="10" s="1"/>
  <c r="R2435" i="10"/>
  <c r="AT2435" i="10" s="1"/>
  <c r="R2489" i="10"/>
  <c r="AT2489" i="10" s="1"/>
  <c r="R2537" i="10"/>
  <c r="AT2537" i="10" s="1"/>
  <c r="R2579" i="10"/>
  <c r="AT2579" i="10" s="1"/>
  <c r="R2615" i="10"/>
  <c r="AT2615" i="10" s="1"/>
  <c r="R2645" i="10"/>
  <c r="AT2645" i="10" s="1"/>
  <c r="R2675" i="10"/>
  <c r="AT2675" i="10" s="1"/>
  <c r="R2723" i="10"/>
  <c r="AT2723" i="10" s="1"/>
  <c r="R2747" i="10"/>
  <c r="AT2747" i="10" s="1"/>
  <c r="R2783" i="10"/>
  <c r="AT2783" i="10" s="1"/>
  <c r="R2819" i="10"/>
  <c r="AT2819" i="10" s="1"/>
  <c r="R2861" i="10"/>
  <c r="AT2861" i="10" s="1"/>
  <c r="R2933" i="10"/>
  <c r="AT2933" i="10" s="1"/>
  <c r="R2969" i="10"/>
  <c r="AT2969" i="10" s="1"/>
  <c r="R3011" i="10"/>
  <c r="AT3011" i="10" s="1"/>
  <c r="R3035" i="10"/>
  <c r="AT3035" i="10" s="1"/>
  <c r="R3065" i="10"/>
  <c r="AT3065" i="10" s="1"/>
  <c r="R3083" i="10"/>
  <c r="AT3083" i="10" s="1"/>
  <c r="R3113" i="10"/>
  <c r="AT3113" i="10" s="1"/>
  <c r="R3143" i="10"/>
  <c r="AT3143" i="10" s="1"/>
  <c r="R3173" i="10"/>
  <c r="AT3173" i="10" s="1"/>
  <c r="R3209" i="10"/>
  <c r="AT3209" i="10" s="1"/>
  <c r="R3245" i="10"/>
  <c r="AT3245" i="10" s="1"/>
  <c r="R3269" i="10"/>
  <c r="AT3269" i="10" s="1"/>
  <c r="R3305" i="10"/>
  <c r="AT3305" i="10" s="1"/>
  <c r="R3329" i="10"/>
  <c r="AT3329" i="10" s="1"/>
  <c r="R3353" i="10"/>
  <c r="AT3353" i="10" s="1"/>
  <c r="R3383" i="10"/>
  <c r="AT3383" i="10" s="1"/>
  <c r="R3413" i="10"/>
  <c r="AT3413" i="10" s="1"/>
  <c r="R3443" i="10"/>
  <c r="AT3443" i="10" s="1"/>
  <c r="R3473" i="10"/>
  <c r="AT3473" i="10" s="1"/>
  <c r="R3503" i="10"/>
  <c r="AT3503" i="10" s="1"/>
  <c r="R3533" i="10"/>
  <c r="AT3533" i="10" s="1"/>
  <c r="R3545" i="10"/>
  <c r="AT3545" i="10" s="1"/>
  <c r="R3581" i="10"/>
  <c r="AT3581" i="10" s="1"/>
  <c r="R3617" i="10"/>
  <c r="AT3617" i="10" s="1"/>
  <c r="R3647" i="10"/>
  <c r="AT3647" i="10" s="1"/>
  <c r="R3677" i="10"/>
  <c r="AT3677" i="10" s="1"/>
  <c r="R3713" i="10"/>
  <c r="AT3713" i="10" s="1"/>
  <c r="R3743" i="10"/>
  <c r="AT3743" i="10" s="1"/>
  <c r="R3773" i="10"/>
  <c r="AT3773" i="10" s="1"/>
  <c r="R3797" i="10"/>
  <c r="AT3797" i="10" s="1"/>
  <c r="R3821" i="10"/>
  <c r="AT3821" i="10" s="1"/>
  <c r="R3863" i="10"/>
  <c r="AT3863" i="10" s="1"/>
  <c r="R3893" i="10"/>
  <c r="AT3893" i="10" s="1"/>
  <c r="R3917" i="10"/>
  <c r="AT3917" i="10" s="1"/>
  <c r="R3947" i="10"/>
  <c r="AT3947" i="10" s="1"/>
  <c r="R3971" i="10"/>
  <c r="AT3971" i="10" s="1"/>
  <c r="R4001" i="10"/>
  <c r="AT4001" i="10" s="1"/>
  <c r="R4031" i="10"/>
  <c r="AT4031" i="10" s="1"/>
  <c r="R4055" i="10"/>
  <c r="AT4055" i="10" s="1"/>
  <c r="R4091" i="10"/>
  <c r="AT4091" i="10" s="1"/>
  <c r="R4121" i="10"/>
  <c r="AT4121" i="10" s="1"/>
  <c r="R4157" i="10"/>
  <c r="AT4157" i="10" s="1"/>
  <c r="R4187" i="10"/>
  <c r="AT4187" i="10" s="1"/>
  <c r="R4211" i="10"/>
  <c r="AT4211" i="10" s="1"/>
  <c r="R4241" i="10"/>
  <c r="AT4241" i="10" s="1"/>
  <c r="R4271" i="10"/>
  <c r="AT4271" i="10" s="1"/>
  <c r="R4301" i="10"/>
  <c r="AT4301" i="10" s="1"/>
  <c r="R4331" i="10"/>
  <c r="AT4331" i="10" s="1"/>
  <c r="R4355" i="10"/>
  <c r="AT4355" i="10" s="1"/>
  <c r="R4379" i="10"/>
  <c r="AT4379" i="10" s="1"/>
  <c r="R4403" i="10"/>
  <c r="AT4403" i="10" s="1"/>
  <c r="R4427" i="10"/>
  <c r="AT4427" i="10" s="1"/>
  <c r="R4457" i="10"/>
  <c r="AT4457" i="10" s="1"/>
  <c r="R4487" i="10"/>
  <c r="AT4487" i="10" s="1"/>
  <c r="R4517" i="10"/>
  <c r="AT4517" i="10" s="1"/>
  <c r="R4547" i="10"/>
  <c r="AT4547" i="10" s="1"/>
  <c r="R4571" i="10"/>
  <c r="AT4571" i="10" s="1"/>
  <c r="R4607" i="10"/>
  <c r="AT4607" i="10" s="1"/>
  <c r="R4649" i="10"/>
  <c r="AT4649" i="10" s="1"/>
  <c r="R4685" i="10"/>
  <c r="AT4685" i="10" s="1"/>
  <c r="R4715" i="10"/>
  <c r="AT4715" i="10" s="1"/>
  <c r="R4745" i="10"/>
  <c r="AT4745" i="10" s="1"/>
  <c r="R4775" i="10"/>
  <c r="AT4775" i="10" s="1"/>
  <c r="R4793" i="10"/>
  <c r="AT4793" i="10" s="1"/>
  <c r="R4811" i="10"/>
  <c r="AT4811" i="10" s="1"/>
  <c r="R4835" i="10"/>
  <c r="AT4835" i="10" s="1"/>
  <c r="R4853" i="10"/>
  <c r="AT4853" i="10" s="1"/>
  <c r="R4865" i="10"/>
  <c r="AT4865" i="10" s="1"/>
  <c r="R4895" i="10"/>
  <c r="AT4895" i="10" s="1"/>
  <c r="R4913" i="10"/>
  <c r="AT4913" i="10" s="1"/>
  <c r="R4931" i="10"/>
  <c r="AT4931" i="10" s="1"/>
  <c r="R4961" i="10"/>
  <c r="AT4961" i="10" s="1"/>
  <c r="R4997" i="10"/>
  <c r="AT4997" i="10" s="1"/>
  <c r="R23" i="10"/>
  <c r="AT23" i="10" s="1"/>
  <c r="R30" i="10"/>
  <c r="AT30" i="10" s="1"/>
  <c r="R36" i="10"/>
  <c r="AT36" i="10" s="1"/>
  <c r="R42" i="10"/>
  <c r="AT42" i="10" s="1"/>
  <c r="R48" i="10"/>
  <c r="AT48" i="10" s="1"/>
  <c r="R54" i="10"/>
  <c r="AT54" i="10" s="1"/>
  <c r="R60" i="10"/>
  <c r="AT60" i="10" s="1"/>
  <c r="R66" i="10"/>
  <c r="AT66" i="10" s="1"/>
  <c r="R72" i="10"/>
  <c r="AT72" i="10" s="1"/>
  <c r="R78" i="10"/>
  <c r="AT78" i="10" s="1"/>
  <c r="R84" i="10"/>
  <c r="AT84" i="10" s="1"/>
  <c r="R90" i="10"/>
  <c r="AT90" i="10" s="1"/>
  <c r="R96" i="10"/>
  <c r="AT96" i="10" s="1"/>
  <c r="R102" i="10"/>
  <c r="AT102" i="10" s="1"/>
  <c r="R108" i="10"/>
  <c r="AT108" i="10" s="1"/>
  <c r="R114" i="10"/>
  <c r="AT114" i="10" s="1"/>
  <c r="R120" i="10"/>
  <c r="AT120" i="10" s="1"/>
  <c r="R126" i="10"/>
  <c r="AT126" i="10" s="1"/>
  <c r="R132" i="10"/>
  <c r="AT132" i="10" s="1"/>
  <c r="R138" i="10"/>
  <c r="AT138" i="10" s="1"/>
  <c r="R144" i="10"/>
  <c r="AT144" i="10" s="1"/>
  <c r="R150" i="10"/>
  <c r="AT150" i="10" s="1"/>
  <c r="R156" i="10"/>
  <c r="AT156" i="10" s="1"/>
  <c r="R162" i="10"/>
  <c r="AT162" i="10" s="1"/>
  <c r="R168" i="10"/>
  <c r="AT168" i="10" s="1"/>
  <c r="R174" i="10"/>
  <c r="AT174" i="10" s="1"/>
  <c r="R180" i="10"/>
  <c r="AT180" i="10" s="1"/>
  <c r="R186" i="10"/>
  <c r="AT186" i="10" s="1"/>
  <c r="R192" i="10"/>
  <c r="AT192" i="10" s="1"/>
  <c r="R198" i="10"/>
  <c r="AT198" i="10" s="1"/>
  <c r="R204" i="10"/>
  <c r="AT204" i="10" s="1"/>
  <c r="R210" i="10"/>
  <c r="AT210" i="10" s="1"/>
  <c r="R216" i="10"/>
  <c r="AT216" i="10" s="1"/>
  <c r="R222" i="10"/>
  <c r="AT222" i="10" s="1"/>
  <c r="R228" i="10"/>
  <c r="AT228" i="10" s="1"/>
  <c r="R234" i="10"/>
  <c r="AT234" i="10" s="1"/>
  <c r="R240" i="10"/>
  <c r="AT240" i="10" s="1"/>
  <c r="R246" i="10"/>
  <c r="AT246" i="10" s="1"/>
  <c r="R252" i="10"/>
  <c r="AT252" i="10" s="1"/>
  <c r="R258" i="10"/>
  <c r="AT258" i="10" s="1"/>
  <c r="R264" i="10"/>
  <c r="AT264" i="10" s="1"/>
  <c r="R270" i="10"/>
  <c r="AT270" i="10" s="1"/>
  <c r="R276" i="10"/>
  <c r="AT276" i="10" s="1"/>
  <c r="R282" i="10"/>
  <c r="AT282" i="10" s="1"/>
  <c r="R288" i="10"/>
  <c r="AT288" i="10" s="1"/>
  <c r="R294" i="10"/>
  <c r="AT294" i="10" s="1"/>
  <c r="R300" i="10"/>
  <c r="AT300" i="10" s="1"/>
  <c r="R306" i="10"/>
  <c r="AT306" i="10" s="1"/>
  <c r="R312" i="10"/>
  <c r="AT312" i="10" s="1"/>
  <c r="R318" i="10"/>
  <c r="AT318" i="10" s="1"/>
  <c r="R324" i="10"/>
  <c r="AT324" i="10" s="1"/>
  <c r="R330" i="10"/>
  <c r="AT330" i="10" s="1"/>
  <c r="R336" i="10"/>
  <c r="AT336" i="10" s="1"/>
  <c r="R342" i="10"/>
  <c r="AT342" i="10" s="1"/>
  <c r="R348" i="10"/>
  <c r="AT348" i="10" s="1"/>
  <c r="R354" i="10"/>
  <c r="AT354" i="10" s="1"/>
  <c r="R360" i="10"/>
  <c r="AT360" i="10" s="1"/>
  <c r="R366" i="10"/>
  <c r="AT366" i="10" s="1"/>
  <c r="R372" i="10"/>
  <c r="AT372" i="10" s="1"/>
  <c r="R378" i="10"/>
  <c r="AT378" i="10" s="1"/>
  <c r="R384" i="10"/>
  <c r="AT384" i="10" s="1"/>
  <c r="R390" i="10"/>
  <c r="AT390" i="10" s="1"/>
  <c r="R396" i="10"/>
  <c r="AT396" i="10" s="1"/>
  <c r="R402" i="10"/>
  <c r="AT402" i="10" s="1"/>
  <c r="R408" i="10"/>
  <c r="AT408" i="10" s="1"/>
  <c r="R414" i="10"/>
  <c r="AT414" i="10" s="1"/>
  <c r="R420" i="10"/>
  <c r="AT420" i="10" s="1"/>
  <c r="R426" i="10"/>
  <c r="AT426" i="10" s="1"/>
  <c r="R432" i="10"/>
  <c r="AT432" i="10" s="1"/>
  <c r="R438" i="10"/>
  <c r="AT438" i="10" s="1"/>
  <c r="R444" i="10"/>
  <c r="AT444" i="10" s="1"/>
  <c r="R450" i="10"/>
  <c r="AT450" i="10" s="1"/>
  <c r="R456" i="10"/>
  <c r="AT456" i="10" s="1"/>
  <c r="R462" i="10"/>
  <c r="AT462" i="10" s="1"/>
  <c r="R468" i="10"/>
  <c r="AT468" i="10" s="1"/>
  <c r="R474" i="10"/>
  <c r="AT474" i="10" s="1"/>
  <c r="R480" i="10"/>
  <c r="AT480" i="10" s="1"/>
  <c r="R486" i="10"/>
  <c r="AT486" i="10" s="1"/>
  <c r="R492" i="10"/>
  <c r="AT492" i="10" s="1"/>
  <c r="R498" i="10"/>
  <c r="AT498" i="10" s="1"/>
  <c r="R504" i="10"/>
  <c r="AT504" i="10" s="1"/>
  <c r="R510" i="10"/>
  <c r="AT510" i="10" s="1"/>
  <c r="R516" i="10"/>
  <c r="AT516" i="10" s="1"/>
  <c r="R522" i="10"/>
  <c r="AT522" i="10" s="1"/>
  <c r="R528" i="10"/>
  <c r="AT528" i="10" s="1"/>
  <c r="R534" i="10"/>
  <c r="AT534" i="10" s="1"/>
  <c r="R540" i="10"/>
  <c r="AT540" i="10" s="1"/>
  <c r="R546" i="10"/>
  <c r="AT546" i="10" s="1"/>
  <c r="R552" i="10"/>
  <c r="AT552" i="10" s="1"/>
  <c r="R558" i="10"/>
  <c r="AT558" i="10" s="1"/>
  <c r="R564" i="10"/>
  <c r="AT564" i="10" s="1"/>
  <c r="R570" i="10"/>
  <c r="AT570" i="10" s="1"/>
  <c r="R576" i="10"/>
  <c r="AT576" i="10" s="1"/>
  <c r="R582" i="10"/>
  <c r="AT582" i="10" s="1"/>
  <c r="R588" i="10"/>
  <c r="AT588" i="10" s="1"/>
  <c r="R594" i="10"/>
  <c r="AT594" i="10" s="1"/>
  <c r="R600" i="10"/>
  <c r="AT600" i="10" s="1"/>
  <c r="R606" i="10"/>
  <c r="AT606" i="10" s="1"/>
  <c r="R612" i="10"/>
  <c r="AT612" i="10" s="1"/>
  <c r="R618" i="10"/>
  <c r="AT618" i="10" s="1"/>
  <c r="R624" i="10"/>
  <c r="AT624" i="10" s="1"/>
  <c r="R630" i="10"/>
  <c r="AT630" i="10" s="1"/>
  <c r="R636" i="10"/>
  <c r="AT636" i="10" s="1"/>
  <c r="R642" i="10"/>
  <c r="AT642" i="10" s="1"/>
  <c r="R648" i="10"/>
  <c r="AT648" i="10" s="1"/>
  <c r="R654" i="10"/>
  <c r="AT654" i="10" s="1"/>
  <c r="R660" i="10"/>
  <c r="AT660" i="10" s="1"/>
  <c r="R666" i="10"/>
  <c r="AT666" i="10" s="1"/>
  <c r="R672" i="10"/>
  <c r="AT672" i="10" s="1"/>
  <c r="R678" i="10"/>
  <c r="AT678" i="10" s="1"/>
  <c r="R684" i="10"/>
  <c r="AT684" i="10" s="1"/>
  <c r="R690" i="10"/>
  <c r="AT690" i="10" s="1"/>
  <c r="R696" i="10"/>
  <c r="AT696" i="10" s="1"/>
  <c r="R702" i="10"/>
  <c r="AT702" i="10" s="1"/>
  <c r="R708" i="10"/>
  <c r="AT708" i="10" s="1"/>
  <c r="R714" i="10"/>
  <c r="AT714" i="10" s="1"/>
  <c r="R720" i="10"/>
  <c r="AT720" i="10" s="1"/>
  <c r="R726" i="10"/>
  <c r="AT726" i="10" s="1"/>
  <c r="R732" i="10"/>
  <c r="AT732" i="10" s="1"/>
  <c r="R738" i="10"/>
  <c r="AT738" i="10" s="1"/>
  <c r="R744" i="10"/>
  <c r="AT744" i="10" s="1"/>
  <c r="R750" i="10"/>
  <c r="AT750" i="10" s="1"/>
  <c r="R756" i="10"/>
  <c r="AT756" i="10" s="1"/>
  <c r="R762" i="10"/>
  <c r="AT762" i="10" s="1"/>
  <c r="R768" i="10"/>
  <c r="AT768" i="10" s="1"/>
  <c r="R774" i="10"/>
  <c r="AT774" i="10" s="1"/>
  <c r="R780" i="10"/>
  <c r="AT780" i="10" s="1"/>
  <c r="R786" i="10"/>
  <c r="AT786" i="10" s="1"/>
  <c r="R792" i="10"/>
  <c r="AT792" i="10" s="1"/>
  <c r="R798" i="10"/>
  <c r="AT798" i="10" s="1"/>
  <c r="R804" i="10"/>
  <c r="AT804" i="10" s="1"/>
  <c r="R810" i="10"/>
  <c r="AT810" i="10" s="1"/>
  <c r="R816" i="10"/>
  <c r="AT816" i="10" s="1"/>
  <c r="R822" i="10"/>
  <c r="AT822" i="10" s="1"/>
  <c r="R828" i="10"/>
  <c r="AT828" i="10" s="1"/>
  <c r="R834" i="10"/>
  <c r="AT834" i="10" s="1"/>
  <c r="R840" i="10"/>
  <c r="AT840" i="10" s="1"/>
  <c r="R846" i="10"/>
  <c r="AT846" i="10" s="1"/>
  <c r="R852" i="10"/>
  <c r="AT852" i="10" s="1"/>
  <c r="R858" i="10"/>
  <c r="AT858" i="10" s="1"/>
  <c r="R864" i="10"/>
  <c r="AT864" i="10" s="1"/>
  <c r="R870" i="10"/>
  <c r="AT870" i="10" s="1"/>
  <c r="R876" i="10"/>
  <c r="AT876" i="10" s="1"/>
  <c r="R882" i="10"/>
  <c r="AT882" i="10" s="1"/>
  <c r="R888" i="10"/>
  <c r="AT888" i="10" s="1"/>
  <c r="R894" i="10"/>
  <c r="AT894" i="10" s="1"/>
  <c r="R900" i="10"/>
  <c r="AT900" i="10" s="1"/>
  <c r="R906" i="10"/>
  <c r="AT906" i="10" s="1"/>
  <c r="R912" i="10"/>
  <c r="AT912" i="10" s="1"/>
  <c r="R918" i="10"/>
  <c r="AT918" i="10" s="1"/>
  <c r="R924" i="10"/>
  <c r="AT924" i="10" s="1"/>
  <c r="R930" i="10"/>
  <c r="AT930" i="10" s="1"/>
  <c r="R936" i="10"/>
  <c r="AT936" i="10" s="1"/>
  <c r="R942" i="10"/>
  <c r="AT942" i="10" s="1"/>
  <c r="R948" i="10"/>
  <c r="AT948" i="10" s="1"/>
  <c r="R954" i="10"/>
  <c r="AT954" i="10" s="1"/>
  <c r="R960" i="10"/>
  <c r="AT960" i="10" s="1"/>
  <c r="R966" i="10"/>
  <c r="AT966" i="10" s="1"/>
  <c r="R972" i="10"/>
  <c r="AT972" i="10" s="1"/>
  <c r="R978" i="10"/>
  <c r="AT978" i="10" s="1"/>
  <c r="R984" i="10"/>
  <c r="AT984" i="10" s="1"/>
  <c r="R990" i="10"/>
  <c r="AT990" i="10" s="1"/>
  <c r="R996" i="10"/>
  <c r="AT996" i="10" s="1"/>
  <c r="R1002" i="10"/>
  <c r="AT1002" i="10" s="1"/>
  <c r="R1008" i="10"/>
  <c r="AT1008" i="10" s="1"/>
  <c r="R1014" i="10"/>
  <c r="AT1014" i="10" s="1"/>
  <c r="R1020" i="10"/>
  <c r="AT1020" i="10" s="1"/>
  <c r="R1026" i="10"/>
  <c r="AT1026" i="10" s="1"/>
  <c r="R1032" i="10"/>
  <c r="AT1032" i="10" s="1"/>
  <c r="R1038" i="10"/>
  <c r="AT1038" i="10" s="1"/>
  <c r="R1044" i="10"/>
  <c r="AT1044" i="10" s="1"/>
  <c r="R1050" i="10"/>
  <c r="AT1050" i="10" s="1"/>
  <c r="R1056" i="10"/>
  <c r="AT1056" i="10" s="1"/>
  <c r="R1062" i="10"/>
  <c r="AT1062" i="10" s="1"/>
  <c r="R1068" i="10"/>
  <c r="AT1068" i="10" s="1"/>
  <c r="R1074" i="10"/>
  <c r="AT1074" i="10" s="1"/>
  <c r="R1080" i="10"/>
  <c r="AT1080" i="10" s="1"/>
  <c r="R1086" i="10"/>
  <c r="AT1086" i="10" s="1"/>
  <c r="R1092" i="10"/>
  <c r="AT1092" i="10" s="1"/>
  <c r="R1098" i="10"/>
  <c r="AT1098" i="10" s="1"/>
  <c r="R1104" i="10"/>
  <c r="AT1104" i="10" s="1"/>
  <c r="R1110" i="10"/>
  <c r="AT1110" i="10" s="1"/>
  <c r="R1116" i="10"/>
  <c r="AT1116" i="10" s="1"/>
  <c r="R1122" i="10"/>
  <c r="AT1122" i="10" s="1"/>
  <c r="R1128" i="10"/>
  <c r="AT1128" i="10" s="1"/>
  <c r="R1134" i="10"/>
  <c r="AT1134" i="10" s="1"/>
  <c r="R1140" i="10"/>
  <c r="AT1140" i="10" s="1"/>
  <c r="R1146" i="10"/>
  <c r="AT1146" i="10" s="1"/>
  <c r="R1152" i="10"/>
  <c r="AT1152" i="10" s="1"/>
  <c r="R1158" i="10"/>
  <c r="AT1158" i="10" s="1"/>
  <c r="R1164" i="10"/>
  <c r="AT1164" i="10" s="1"/>
  <c r="R1170" i="10"/>
  <c r="AT1170" i="10" s="1"/>
  <c r="R1176" i="10"/>
  <c r="AT1176" i="10" s="1"/>
  <c r="R1182" i="10"/>
  <c r="AT1182" i="10" s="1"/>
  <c r="R1188" i="10"/>
  <c r="AT1188" i="10" s="1"/>
  <c r="R1194" i="10"/>
  <c r="AT1194" i="10" s="1"/>
  <c r="R1200" i="10"/>
  <c r="AT1200" i="10" s="1"/>
  <c r="R1206" i="10"/>
  <c r="AT1206" i="10" s="1"/>
  <c r="R1212" i="10"/>
  <c r="AT1212" i="10" s="1"/>
  <c r="R1218" i="10"/>
  <c r="AT1218" i="10" s="1"/>
  <c r="R1224" i="10"/>
  <c r="AT1224" i="10" s="1"/>
  <c r="R1230" i="10"/>
  <c r="AT1230" i="10" s="1"/>
  <c r="R1236" i="10"/>
  <c r="AT1236" i="10" s="1"/>
  <c r="R1242" i="10"/>
  <c r="AT1242" i="10" s="1"/>
  <c r="R1248" i="10"/>
  <c r="AT1248" i="10" s="1"/>
  <c r="R1254" i="10"/>
  <c r="AT1254" i="10" s="1"/>
  <c r="R1260" i="10"/>
  <c r="AT1260" i="10" s="1"/>
  <c r="R1266" i="10"/>
  <c r="AT1266" i="10" s="1"/>
  <c r="R1272" i="10"/>
  <c r="AT1272" i="10" s="1"/>
  <c r="R1278" i="10"/>
  <c r="AT1278" i="10" s="1"/>
  <c r="R1284" i="10"/>
  <c r="AT1284" i="10" s="1"/>
  <c r="R1290" i="10"/>
  <c r="AT1290" i="10" s="1"/>
  <c r="R1296" i="10"/>
  <c r="AT1296" i="10" s="1"/>
  <c r="R1302" i="10"/>
  <c r="AT1302" i="10" s="1"/>
  <c r="R1308" i="10"/>
  <c r="AT1308" i="10" s="1"/>
  <c r="R1314" i="10"/>
  <c r="AT1314" i="10" s="1"/>
  <c r="R1320" i="10"/>
  <c r="AT1320" i="10" s="1"/>
  <c r="R1326" i="10"/>
  <c r="AT1326" i="10" s="1"/>
  <c r="R1332" i="10"/>
  <c r="AT1332" i="10" s="1"/>
  <c r="R1338" i="10"/>
  <c r="AT1338" i="10" s="1"/>
  <c r="R1344" i="10"/>
  <c r="AT1344" i="10" s="1"/>
  <c r="R1350" i="10"/>
  <c r="AT1350" i="10" s="1"/>
  <c r="R1356" i="10"/>
  <c r="AT1356" i="10" s="1"/>
  <c r="R1362" i="10"/>
  <c r="AT1362" i="10" s="1"/>
  <c r="R1368" i="10"/>
  <c r="AT1368" i="10" s="1"/>
  <c r="R1374" i="10"/>
  <c r="AT1374" i="10" s="1"/>
  <c r="R1380" i="10"/>
  <c r="AT1380" i="10" s="1"/>
  <c r="R1386" i="10"/>
  <c r="AT1386" i="10" s="1"/>
  <c r="R1392" i="10"/>
  <c r="AT1392" i="10" s="1"/>
  <c r="R1398" i="10"/>
  <c r="AT1398" i="10" s="1"/>
  <c r="R1404" i="10"/>
  <c r="AT1404" i="10" s="1"/>
  <c r="R1410" i="10"/>
  <c r="AT1410" i="10" s="1"/>
  <c r="R1416" i="10"/>
  <c r="AT1416" i="10" s="1"/>
  <c r="R1422" i="10"/>
  <c r="AT1422" i="10" s="1"/>
  <c r="R1428" i="10"/>
  <c r="AT1428" i="10" s="1"/>
  <c r="R1434" i="10"/>
  <c r="AT1434" i="10" s="1"/>
  <c r="R1440" i="10"/>
  <c r="AT1440" i="10" s="1"/>
  <c r="R1446" i="10"/>
  <c r="AT1446" i="10" s="1"/>
  <c r="R1452" i="10"/>
  <c r="AT1452" i="10" s="1"/>
  <c r="R1458" i="10"/>
  <c r="AT1458" i="10" s="1"/>
  <c r="R1464" i="10"/>
  <c r="AT1464" i="10" s="1"/>
  <c r="R1470" i="10"/>
  <c r="AT1470" i="10" s="1"/>
  <c r="R1476" i="10"/>
  <c r="AT1476" i="10" s="1"/>
  <c r="R1482" i="10"/>
  <c r="AT1482" i="10" s="1"/>
  <c r="R1488" i="10"/>
  <c r="AT1488" i="10" s="1"/>
  <c r="R1494" i="10"/>
  <c r="AT1494" i="10" s="1"/>
  <c r="R1500" i="10"/>
  <c r="AT1500" i="10" s="1"/>
  <c r="R1506" i="10"/>
  <c r="AT1506" i="10" s="1"/>
  <c r="R1512" i="10"/>
  <c r="AT1512" i="10" s="1"/>
  <c r="R1518" i="10"/>
  <c r="AT1518" i="10" s="1"/>
  <c r="R1524" i="10"/>
  <c r="AT1524" i="10" s="1"/>
  <c r="R1530" i="10"/>
  <c r="AT1530" i="10" s="1"/>
  <c r="R1536" i="10"/>
  <c r="AT1536" i="10" s="1"/>
  <c r="R1542" i="10"/>
  <c r="AT1542" i="10" s="1"/>
  <c r="R1548" i="10"/>
  <c r="AT1548" i="10" s="1"/>
  <c r="R1554" i="10"/>
  <c r="AT1554" i="10" s="1"/>
  <c r="R1560" i="10"/>
  <c r="AT1560" i="10" s="1"/>
  <c r="R1566" i="10"/>
  <c r="AT1566" i="10" s="1"/>
  <c r="R1572" i="10"/>
  <c r="AT1572" i="10" s="1"/>
  <c r="R1578" i="10"/>
  <c r="AT1578" i="10" s="1"/>
  <c r="R1584" i="10"/>
  <c r="AT1584" i="10" s="1"/>
  <c r="R1590" i="10"/>
  <c r="AT1590" i="10" s="1"/>
  <c r="R1596" i="10"/>
  <c r="AT1596" i="10" s="1"/>
  <c r="R1602" i="10"/>
  <c r="AT1602" i="10" s="1"/>
  <c r="R1608" i="10"/>
  <c r="AT1608" i="10" s="1"/>
  <c r="R1614" i="10"/>
  <c r="AT1614" i="10" s="1"/>
  <c r="R1620" i="10"/>
  <c r="AT1620" i="10" s="1"/>
  <c r="R1626" i="10"/>
  <c r="AT1626" i="10" s="1"/>
  <c r="R1632" i="10"/>
  <c r="AT1632" i="10" s="1"/>
  <c r="R1638" i="10"/>
  <c r="AT1638" i="10" s="1"/>
  <c r="R1644" i="10"/>
  <c r="AT1644" i="10" s="1"/>
  <c r="R1650" i="10"/>
  <c r="AT1650" i="10" s="1"/>
  <c r="R1656" i="10"/>
  <c r="AT1656" i="10" s="1"/>
  <c r="R1662" i="10"/>
  <c r="AT1662" i="10" s="1"/>
  <c r="R1668" i="10"/>
  <c r="AT1668" i="10" s="1"/>
  <c r="R1674" i="10"/>
  <c r="AT1674" i="10" s="1"/>
  <c r="R1680" i="10"/>
  <c r="AT1680" i="10" s="1"/>
  <c r="R1686" i="10"/>
  <c r="AT1686" i="10" s="1"/>
  <c r="R1692" i="10"/>
  <c r="AT1692" i="10" s="1"/>
  <c r="R1698" i="10"/>
  <c r="AT1698" i="10" s="1"/>
  <c r="R1704" i="10"/>
  <c r="AT1704" i="10" s="1"/>
  <c r="R1710" i="10"/>
  <c r="AT1710" i="10" s="1"/>
  <c r="R1716" i="10"/>
  <c r="AT1716" i="10" s="1"/>
  <c r="R1722" i="10"/>
  <c r="AT1722" i="10" s="1"/>
  <c r="R1728" i="10"/>
  <c r="AT1728" i="10" s="1"/>
  <c r="R1734" i="10"/>
  <c r="AT1734" i="10" s="1"/>
  <c r="R1740" i="10"/>
  <c r="AT1740" i="10" s="1"/>
  <c r="R1746" i="10"/>
  <c r="AT1746" i="10" s="1"/>
  <c r="R1752" i="10"/>
  <c r="AT1752" i="10" s="1"/>
  <c r="R1758" i="10"/>
  <c r="AT1758" i="10" s="1"/>
  <c r="R1764" i="10"/>
  <c r="AT1764" i="10" s="1"/>
  <c r="R1770" i="10"/>
  <c r="AT1770" i="10" s="1"/>
  <c r="R1776" i="10"/>
  <c r="AT1776" i="10" s="1"/>
  <c r="R1782" i="10"/>
  <c r="AT1782" i="10" s="1"/>
  <c r="R1788" i="10"/>
  <c r="AT1788" i="10" s="1"/>
  <c r="R1794" i="10"/>
  <c r="AT1794" i="10" s="1"/>
  <c r="R1800" i="10"/>
  <c r="AT1800" i="10" s="1"/>
  <c r="R1806" i="10"/>
  <c r="AT1806" i="10" s="1"/>
  <c r="R1812" i="10"/>
  <c r="AT1812" i="10" s="1"/>
  <c r="R1818" i="10"/>
  <c r="AT1818" i="10" s="1"/>
  <c r="R1824" i="10"/>
  <c r="AT1824" i="10" s="1"/>
  <c r="R1830" i="10"/>
  <c r="AT1830" i="10" s="1"/>
  <c r="R1836" i="10"/>
  <c r="AT1836" i="10" s="1"/>
  <c r="R1842" i="10"/>
  <c r="AT1842" i="10" s="1"/>
  <c r="R1848" i="10"/>
  <c r="AT1848" i="10" s="1"/>
  <c r="R1854" i="10"/>
  <c r="AT1854" i="10" s="1"/>
  <c r="R1860" i="10"/>
  <c r="AT1860" i="10" s="1"/>
  <c r="R1866" i="10"/>
  <c r="AT1866" i="10" s="1"/>
  <c r="R1872" i="10"/>
  <c r="AT1872" i="10" s="1"/>
  <c r="R1878" i="10"/>
  <c r="AT1878" i="10" s="1"/>
  <c r="R1884" i="10"/>
  <c r="AT1884" i="10" s="1"/>
  <c r="R1890" i="10"/>
  <c r="AT1890" i="10" s="1"/>
  <c r="R1896" i="10"/>
  <c r="AT1896" i="10" s="1"/>
  <c r="R1902" i="10"/>
  <c r="AT1902" i="10" s="1"/>
  <c r="R1908" i="10"/>
  <c r="AT1908" i="10" s="1"/>
  <c r="R1914" i="10"/>
  <c r="AT1914" i="10" s="1"/>
  <c r="R1920" i="10"/>
  <c r="AT1920" i="10" s="1"/>
  <c r="R1926" i="10"/>
  <c r="AT1926" i="10" s="1"/>
  <c r="R1932" i="10"/>
  <c r="AT1932" i="10" s="1"/>
  <c r="R1938" i="10"/>
  <c r="AT1938" i="10" s="1"/>
  <c r="R1944" i="10"/>
  <c r="AT1944" i="10" s="1"/>
  <c r="R41" i="10"/>
  <c r="AT41" i="10" s="1"/>
  <c r="R71" i="10"/>
  <c r="AT71" i="10" s="1"/>
  <c r="R101" i="10"/>
  <c r="AT101" i="10" s="1"/>
  <c r="R131" i="10"/>
  <c r="AT131" i="10" s="1"/>
  <c r="R161" i="10"/>
  <c r="AT161" i="10" s="1"/>
  <c r="R185" i="10"/>
  <c r="AT185" i="10" s="1"/>
  <c r="R209" i="10"/>
  <c r="AT209" i="10" s="1"/>
  <c r="R239" i="10"/>
  <c r="AT239" i="10" s="1"/>
  <c r="R269" i="10"/>
  <c r="AT269" i="10" s="1"/>
  <c r="R293" i="10"/>
  <c r="AT293" i="10" s="1"/>
  <c r="R323" i="10"/>
  <c r="AT323" i="10" s="1"/>
  <c r="R353" i="10"/>
  <c r="AT353" i="10" s="1"/>
  <c r="R395" i="10"/>
  <c r="AT395" i="10" s="1"/>
  <c r="R425" i="10"/>
  <c r="AT425" i="10" s="1"/>
  <c r="R455" i="10"/>
  <c r="AT455" i="10" s="1"/>
  <c r="R485" i="10"/>
  <c r="AT485" i="10" s="1"/>
  <c r="R515" i="10"/>
  <c r="AT515" i="10" s="1"/>
  <c r="R551" i="10"/>
  <c r="AT551" i="10" s="1"/>
  <c r="R593" i="10"/>
  <c r="AT593" i="10" s="1"/>
  <c r="R629" i="10"/>
  <c r="AT629" i="10" s="1"/>
  <c r="R665" i="10"/>
  <c r="AT665" i="10" s="1"/>
  <c r="R689" i="10"/>
  <c r="AT689" i="10" s="1"/>
  <c r="R719" i="10"/>
  <c r="AT719" i="10" s="1"/>
  <c r="R749" i="10"/>
  <c r="AT749" i="10" s="1"/>
  <c r="R779" i="10"/>
  <c r="AT779" i="10" s="1"/>
  <c r="R809" i="10"/>
  <c r="AT809" i="10" s="1"/>
  <c r="R839" i="10"/>
  <c r="AT839" i="10" s="1"/>
  <c r="R869" i="10"/>
  <c r="AT869" i="10" s="1"/>
  <c r="R893" i="10"/>
  <c r="AT893" i="10" s="1"/>
  <c r="R923" i="10"/>
  <c r="AT923" i="10" s="1"/>
  <c r="R953" i="10"/>
  <c r="AT953" i="10" s="1"/>
  <c r="R995" i="10"/>
  <c r="AT995" i="10" s="1"/>
  <c r="R1031" i="10"/>
  <c r="AT1031" i="10" s="1"/>
  <c r="R1061" i="10"/>
  <c r="AT1061" i="10" s="1"/>
  <c r="R1103" i="10"/>
  <c r="AT1103" i="10" s="1"/>
  <c r="R1139" i="10"/>
  <c r="AT1139" i="10" s="1"/>
  <c r="R1169" i="10"/>
  <c r="AT1169" i="10" s="1"/>
  <c r="R1205" i="10"/>
  <c r="AT1205" i="10" s="1"/>
  <c r="R1235" i="10"/>
  <c r="AT1235" i="10" s="1"/>
  <c r="R1265" i="10"/>
  <c r="AT1265" i="10" s="1"/>
  <c r="R1289" i="10"/>
  <c r="AT1289" i="10" s="1"/>
  <c r="R1319" i="10"/>
  <c r="AT1319" i="10" s="1"/>
  <c r="R1343" i="10"/>
  <c r="AT1343" i="10" s="1"/>
  <c r="R1373" i="10"/>
  <c r="AT1373" i="10" s="1"/>
  <c r="R1403" i="10"/>
  <c r="AT1403" i="10" s="1"/>
  <c r="R1433" i="10"/>
  <c r="AT1433" i="10" s="1"/>
  <c r="R1463" i="10"/>
  <c r="AT1463" i="10" s="1"/>
  <c r="R1487" i="10"/>
  <c r="AT1487" i="10" s="1"/>
  <c r="R1517" i="10"/>
  <c r="AT1517" i="10" s="1"/>
  <c r="R1547" i="10"/>
  <c r="AT1547" i="10" s="1"/>
  <c r="R1583" i="10"/>
  <c r="AT1583" i="10" s="1"/>
  <c r="R1613" i="10"/>
  <c r="AT1613" i="10" s="1"/>
  <c r="R1637" i="10"/>
  <c r="AT1637" i="10" s="1"/>
  <c r="R1667" i="10"/>
  <c r="AT1667" i="10" s="1"/>
  <c r="R1697" i="10"/>
  <c r="AT1697" i="10" s="1"/>
  <c r="R1727" i="10"/>
  <c r="AT1727" i="10" s="1"/>
  <c r="R1757" i="10"/>
  <c r="AT1757" i="10" s="1"/>
  <c r="R1787" i="10"/>
  <c r="AT1787" i="10" s="1"/>
  <c r="R1823" i="10"/>
  <c r="AT1823" i="10" s="1"/>
  <c r="R1847" i="10"/>
  <c r="AT1847" i="10" s="1"/>
  <c r="R1877" i="10"/>
  <c r="AT1877" i="10" s="1"/>
  <c r="R1901" i="10"/>
  <c r="AT1901" i="10" s="1"/>
  <c r="R1931" i="10"/>
  <c r="AT1931" i="10" s="1"/>
  <c r="R1961" i="10"/>
  <c r="AT1961" i="10" s="1"/>
  <c r="R1985" i="10"/>
  <c r="AT1985" i="10" s="1"/>
  <c r="R2015" i="10"/>
  <c r="AT2015" i="10" s="1"/>
  <c r="R2045" i="10"/>
  <c r="AT2045" i="10" s="1"/>
  <c r="R2075" i="10"/>
  <c r="AT2075" i="10" s="1"/>
  <c r="R2111" i="10"/>
  <c r="AT2111" i="10" s="1"/>
  <c r="R2141" i="10"/>
  <c r="AT2141" i="10" s="1"/>
  <c r="R2171" i="10"/>
  <c r="AT2171" i="10" s="1"/>
  <c r="R2201" i="10"/>
  <c r="AT2201" i="10" s="1"/>
  <c r="R2225" i="10"/>
  <c r="AT2225" i="10" s="1"/>
  <c r="R2249" i="10"/>
  <c r="AT2249" i="10" s="1"/>
  <c r="R2285" i="10"/>
  <c r="AT2285" i="10" s="1"/>
  <c r="R2303" i="10"/>
  <c r="AT2303" i="10" s="1"/>
  <c r="R2333" i="10"/>
  <c r="AT2333" i="10" s="1"/>
  <c r="R2363" i="10"/>
  <c r="AT2363" i="10" s="1"/>
  <c r="R2393" i="10"/>
  <c r="AT2393" i="10" s="1"/>
  <c r="R2423" i="10"/>
  <c r="AT2423" i="10" s="1"/>
  <c r="R2459" i="10"/>
  <c r="AT2459" i="10" s="1"/>
  <c r="R2483" i="10"/>
  <c r="AT2483" i="10" s="1"/>
  <c r="R2513" i="10"/>
  <c r="AT2513" i="10" s="1"/>
  <c r="R2549" i="10"/>
  <c r="AT2549" i="10" s="1"/>
  <c r="R2573" i="10"/>
  <c r="AT2573" i="10" s="1"/>
  <c r="R2603" i="10"/>
  <c r="AT2603" i="10" s="1"/>
  <c r="R2627" i="10"/>
  <c r="AT2627" i="10" s="1"/>
  <c r="R2657" i="10"/>
  <c r="AT2657" i="10" s="1"/>
  <c r="R2687" i="10"/>
  <c r="AT2687" i="10" s="1"/>
  <c r="R2705" i="10"/>
  <c r="AT2705" i="10" s="1"/>
  <c r="R2729" i="10"/>
  <c r="AT2729" i="10" s="1"/>
  <c r="R2741" i="10"/>
  <c r="AT2741" i="10" s="1"/>
  <c r="R2771" i="10"/>
  <c r="AT2771" i="10" s="1"/>
  <c r="R2807" i="10"/>
  <c r="AT2807" i="10" s="1"/>
  <c r="R2837" i="10"/>
  <c r="AT2837" i="10" s="1"/>
  <c r="R2879" i="10"/>
  <c r="AT2879" i="10" s="1"/>
  <c r="R2903" i="10"/>
  <c r="AT2903" i="10" s="1"/>
  <c r="R2921" i="10"/>
  <c r="AT2921" i="10" s="1"/>
  <c r="R2951" i="10"/>
  <c r="AT2951" i="10" s="1"/>
  <c r="R2981" i="10"/>
  <c r="AT2981" i="10" s="1"/>
  <c r="R3005" i="10"/>
  <c r="AT3005" i="10" s="1"/>
  <c r="R3041" i="10"/>
  <c r="AT3041" i="10" s="1"/>
  <c r="R3071" i="10"/>
  <c r="AT3071" i="10" s="1"/>
  <c r="R3095" i="10"/>
  <c r="AT3095" i="10" s="1"/>
  <c r="R3125" i="10"/>
  <c r="AT3125" i="10" s="1"/>
  <c r="R3149" i="10"/>
  <c r="AT3149" i="10" s="1"/>
  <c r="R3179" i="10"/>
  <c r="AT3179" i="10" s="1"/>
  <c r="R3203" i="10"/>
  <c r="AT3203" i="10" s="1"/>
  <c r="R3239" i="10"/>
  <c r="AT3239" i="10" s="1"/>
  <c r="R3275" i="10"/>
  <c r="AT3275" i="10" s="1"/>
  <c r="R3317" i="10"/>
  <c r="AT3317" i="10" s="1"/>
  <c r="R3359" i="10"/>
  <c r="AT3359" i="10" s="1"/>
  <c r="R3395" i="10"/>
  <c r="AT3395" i="10" s="1"/>
  <c r="R3431" i="10"/>
  <c r="AT3431" i="10" s="1"/>
  <c r="R3461" i="10"/>
  <c r="AT3461" i="10" s="1"/>
  <c r="R3491" i="10"/>
  <c r="AT3491" i="10" s="1"/>
  <c r="R3527" i="10"/>
  <c r="AT3527" i="10" s="1"/>
  <c r="R3557" i="10"/>
  <c r="AT3557" i="10" s="1"/>
  <c r="R3593" i="10"/>
  <c r="AT3593" i="10" s="1"/>
  <c r="R3623" i="10"/>
  <c r="AT3623" i="10" s="1"/>
  <c r="R3653" i="10"/>
  <c r="AT3653" i="10" s="1"/>
  <c r="R3689" i="10"/>
  <c r="AT3689" i="10" s="1"/>
  <c r="R3725" i="10"/>
  <c r="AT3725" i="10" s="1"/>
  <c r="R3761" i="10"/>
  <c r="AT3761" i="10" s="1"/>
  <c r="R3803" i="10"/>
  <c r="AT3803" i="10" s="1"/>
  <c r="R3839" i="10"/>
  <c r="AT3839" i="10" s="1"/>
  <c r="R3869" i="10"/>
  <c r="AT3869" i="10" s="1"/>
  <c r="R3899" i="10"/>
  <c r="AT3899" i="10" s="1"/>
  <c r="R3923" i="10"/>
  <c r="AT3923" i="10" s="1"/>
  <c r="R3953" i="10"/>
  <c r="AT3953" i="10" s="1"/>
  <c r="R3983" i="10"/>
  <c r="AT3983" i="10" s="1"/>
  <c r="R4007" i="10"/>
  <c r="AT4007" i="10" s="1"/>
  <c r="R4043" i="10"/>
  <c r="AT4043" i="10" s="1"/>
  <c r="R4073" i="10"/>
  <c r="AT4073" i="10" s="1"/>
  <c r="R4103" i="10"/>
  <c r="AT4103" i="10" s="1"/>
  <c r="R4139" i="10"/>
  <c r="AT4139" i="10" s="1"/>
  <c r="R4169" i="10"/>
  <c r="AT4169" i="10" s="1"/>
  <c r="R4199" i="10"/>
  <c r="AT4199" i="10" s="1"/>
  <c r="R4229" i="10"/>
  <c r="AT4229" i="10" s="1"/>
  <c r="R4265" i="10"/>
  <c r="AT4265" i="10" s="1"/>
  <c r="R4295" i="10"/>
  <c r="AT4295" i="10" s="1"/>
  <c r="R4325" i="10"/>
  <c r="AT4325" i="10" s="1"/>
  <c r="R4361" i="10"/>
  <c r="AT4361" i="10" s="1"/>
  <c r="R4391" i="10"/>
  <c r="AT4391" i="10" s="1"/>
  <c r="R4421" i="10"/>
  <c r="AT4421" i="10" s="1"/>
  <c r="R4451" i="10"/>
  <c r="AT4451" i="10" s="1"/>
  <c r="R4481" i="10"/>
  <c r="AT4481" i="10" s="1"/>
  <c r="R4499" i="10"/>
  <c r="AT4499" i="10" s="1"/>
  <c r="R4523" i="10"/>
  <c r="AT4523" i="10" s="1"/>
  <c r="R4553" i="10"/>
  <c r="AT4553" i="10" s="1"/>
  <c r="R4577" i="10"/>
  <c r="AT4577" i="10" s="1"/>
  <c r="R4601" i="10"/>
  <c r="AT4601" i="10" s="1"/>
  <c r="R4637" i="10"/>
  <c r="AT4637" i="10" s="1"/>
  <c r="R4673" i="10"/>
  <c r="AT4673" i="10" s="1"/>
  <c r="R4703" i="10"/>
  <c r="AT4703" i="10" s="1"/>
  <c r="R4727" i="10"/>
  <c r="AT4727" i="10" s="1"/>
  <c r="R4763" i="10"/>
  <c r="AT4763" i="10" s="1"/>
  <c r="R4799" i="10"/>
  <c r="AT4799" i="10" s="1"/>
  <c r="R4823" i="10"/>
  <c r="AT4823" i="10" s="1"/>
  <c r="R4847" i="10"/>
  <c r="AT4847" i="10" s="1"/>
  <c r="R4871" i="10"/>
  <c r="AT4871" i="10" s="1"/>
  <c r="R4901" i="10"/>
  <c r="AT4901" i="10" s="1"/>
  <c r="R4943" i="10"/>
  <c r="AT4943" i="10" s="1"/>
  <c r="R4973" i="10"/>
  <c r="AT4973" i="10" s="1"/>
  <c r="R4991" i="10"/>
  <c r="AT4991" i="10" s="1"/>
  <c r="R31" i="10"/>
  <c r="AT31" i="10" s="1"/>
  <c r="R37" i="10"/>
  <c r="AT37" i="10" s="1"/>
  <c r="R43" i="10"/>
  <c r="AT43" i="10" s="1"/>
  <c r="R49" i="10"/>
  <c r="AT49" i="10" s="1"/>
  <c r="R55" i="10"/>
  <c r="AT55" i="10" s="1"/>
  <c r="R61" i="10"/>
  <c r="AT61" i="10" s="1"/>
  <c r="R67" i="10"/>
  <c r="AT67" i="10" s="1"/>
  <c r="R73" i="10"/>
  <c r="AT73" i="10" s="1"/>
  <c r="R79" i="10"/>
  <c r="AT79" i="10" s="1"/>
  <c r="R85" i="10"/>
  <c r="AT85" i="10" s="1"/>
  <c r="R91" i="10"/>
  <c r="AT91" i="10" s="1"/>
  <c r="R97" i="10"/>
  <c r="AT97" i="10" s="1"/>
  <c r="R103" i="10"/>
  <c r="AT103" i="10" s="1"/>
  <c r="R109" i="10"/>
  <c r="AT109" i="10" s="1"/>
  <c r="R115" i="10"/>
  <c r="AT115" i="10" s="1"/>
  <c r="R121" i="10"/>
  <c r="AT121" i="10" s="1"/>
  <c r="R127" i="10"/>
  <c r="AT127" i="10" s="1"/>
  <c r="R133" i="10"/>
  <c r="AT133" i="10" s="1"/>
  <c r="R139" i="10"/>
  <c r="AT139" i="10" s="1"/>
  <c r="R145" i="10"/>
  <c r="AT145" i="10" s="1"/>
  <c r="R151" i="10"/>
  <c r="AT151" i="10" s="1"/>
  <c r="R157" i="10"/>
  <c r="AT157" i="10" s="1"/>
  <c r="R163" i="10"/>
  <c r="AT163" i="10" s="1"/>
  <c r="R169" i="10"/>
  <c r="AT169" i="10" s="1"/>
  <c r="R175" i="10"/>
  <c r="AT175" i="10" s="1"/>
  <c r="R181" i="10"/>
  <c r="AT181" i="10" s="1"/>
  <c r="R187" i="10"/>
  <c r="AT187" i="10" s="1"/>
  <c r="R193" i="10"/>
  <c r="AT193" i="10" s="1"/>
  <c r="R199" i="10"/>
  <c r="AT199" i="10" s="1"/>
  <c r="R205" i="10"/>
  <c r="AT205" i="10" s="1"/>
  <c r="R211" i="10"/>
  <c r="AT211" i="10" s="1"/>
  <c r="R217" i="10"/>
  <c r="AT217" i="10" s="1"/>
  <c r="R223" i="10"/>
  <c r="AT223" i="10" s="1"/>
  <c r="R229" i="10"/>
  <c r="AT229" i="10" s="1"/>
  <c r="R235" i="10"/>
  <c r="AT235" i="10" s="1"/>
  <c r="R241" i="10"/>
  <c r="AT241" i="10" s="1"/>
  <c r="R247" i="10"/>
  <c r="AT247" i="10" s="1"/>
  <c r="R253" i="10"/>
  <c r="AT253" i="10" s="1"/>
  <c r="R259" i="10"/>
  <c r="AT259" i="10" s="1"/>
  <c r="R265" i="10"/>
  <c r="AT265" i="10" s="1"/>
  <c r="R271" i="10"/>
  <c r="AT271" i="10" s="1"/>
  <c r="R277" i="10"/>
  <c r="AT277" i="10" s="1"/>
  <c r="R283" i="10"/>
  <c r="AT283" i="10" s="1"/>
  <c r="R289" i="10"/>
  <c r="AT289" i="10" s="1"/>
  <c r="R295" i="10"/>
  <c r="AT295" i="10" s="1"/>
  <c r="R301" i="10"/>
  <c r="AT301" i="10" s="1"/>
  <c r="R307" i="10"/>
  <c r="AT307" i="10" s="1"/>
  <c r="R313" i="10"/>
  <c r="AT313" i="10" s="1"/>
  <c r="R319" i="10"/>
  <c r="AT319" i="10" s="1"/>
  <c r="R325" i="10"/>
  <c r="AT325" i="10" s="1"/>
  <c r="R331" i="10"/>
  <c r="AT331" i="10" s="1"/>
  <c r="R337" i="10"/>
  <c r="AT337" i="10" s="1"/>
  <c r="R343" i="10"/>
  <c r="AT343" i="10" s="1"/>
  <c r="R349" i="10"/>
  <c r="AT349" i="10" s="1"/>
  <c r="R355" i="10"/>
  <c r="AT355" i="10" s="1"/>
  <c r="R361" i="10"/>
  <c r="AT361" i="10" s="1"/>
  <c r="R367" i="10"/>
  <c r="AT367" i="10" s="1"/>
  <c r="R373" i="10"/>
  <c r="AT373" i="10" s="1"/>
  <c r="R379" i="10"/>
  <c r="AT379" i="10" s="1"/>
  <c r="R385" i="10"/>
  <c r="AT385" i="10" s="1"/>
  <c r="R391" i="10"/>
  <c r="AT391" i="10" s="1"/>
  <c r="R397" i="10"/>
  <c r="AT397" i="10" s="1"/>
  <c r="R403" i="10"/>
  <c r="AT403" i="10" s="1"/>
  <c r="R409" i="10"/>
  <c r="AT409" i="10" s="1"/>
  <c r="R415" i="10"/>
  <c r="AT415" i="10" s="1"/>
  <c r="R421" i="10"/>
  <c r="AT421" i="10" s="1"/>
  <c r="R427" i="10"/>
  <c r="AT427" i="10" s="1"/>
  <c r="R433" i="10"/>
  <c r="AT433" i="10" s="1"/>
  <c r="R439" i="10"/>
  <c r="AT439" i="10" s="1"/>
  <c r="R445" i="10"/>
  <c r="AT445" i="10" s="1"/>
  <c r="R451" i="10"/>
  <c r="AT451" i="10" s="1"/>
  <c r="R457" i="10"/>
  <c r="AT457" i="10" s="1"/>
  <c r="R463" i="10"/>
  <c r="AT463" i="10" s="1"/>
  <c r="R469" i="10"/>
  <c r="AT469" i="10" s="1"/>
  <c r="R475" i="10"/>
  <c r="AT475" i="10" s="1"/>
  <c r="R481" i="10"/>
  <c r="AT481" i="10" s="1"/>
  <c r="R487" i="10"/>
  <c r="AT487" i="10" s="1"/>
  <c r="R493" i="10"/>
  <c r="AT493" i="10" s="1"/>
  <c r="R499" i="10"/>
  <c r="AT499" i="10" s="1"/>
  <c r="R505" i="10"/>
  <c r="AT505" i="10" s="1"/>
  <c r="R511" i="10"/>
  <c r="AT511" i="10" s="1"/>
  <c r="R517" i="10"/>
  <c r="AT517" i="10" s="1"/>
  <c r="R523" i="10"/>
  <c r="AT523" i="10" s="1"/>
  <c r="R529" i="10"/>
  <c r="AT529" i="10" s="1"/>
  <c r="R535" i="10"/>
  <c r="AT535" i="10" s="1"/>
  <c r="R541" i="10"/>
  <c r="AT541" i="10" s="1"/>
  <c r="R547" i="10"/>
  <c r="AT547" i="10" s="1"/>
  <c r="R553" i="10"/>
  <c r="AT553" i="10" s="1"/>
  <c r="R559" i="10"/>
  <c r="AT559" i="10" s="1"/>
  <c r="R565" i="10"/>
  <c r="AT565" i="10" s="1"/>
  <c r="R571" i="10"/>
  <c r="AT571" i="10" s="1"/>
  <c r="R577" i="10"/>
  <c r="AT577" i="10" s="1"/>
  <c r="R583" i="10"/>
  <c r="AT583" i="10" s="1"/>
  <c r="R589" i="10"/>
  <c r="AT589" i="10" s="1"/>
  <c r="R595" i="10"/>
  <c r="AT595" i="10" s="1"/>
  <c r="R601" i="10"/>
  <c r="AT601" i="10" s="1"/>
  <c r="R607" i="10"/>
  <c r="AT607" i="10" s="1"/>
  <c r="R613" i="10"/>
  <c r="AT613" i="10" s="1"/>
  <c r="R619" i="10"/>
  <c r="AT619" i="10" s="1"/>
  <c r="R625" i="10"/>
  <c r="AT625" i="10" s="1"/>
  <c r="R631" i="10"/>
  <c r="AT631" i="10" s="1"/>
  <c r="R637" i="10"/>
  <c r="AT637" i="10" s="1"/>
  <c r="R643" i="10"/>
  <c r="AT643" i="10" s="1"/>
  <c r="R649" i="10"/>
  <c r="AT649" i="10" s="1"/>
  <c r="R655" i="10"/>
  <c r="AT655" i="10" s="1"/>
  <c r="R661" i="10"/>
  <c r="AT661" i="10" s="1"/>
  <c r="R667" i="10"/>
  <c r="AT667" i="10" s="1"/>
  <c r="R673" i="10"/>
  <c r="AT673" i="10" s="1"/>
  <c r="R679" i="10"/>
  <c r="AT679" i="10" s="1"/>
  <c r="R685" i="10"/>
  <c r="AT685" i="10" s="1"/>
  <c r="R691" i="10"/>
  <c r="AT691" i="10" s="1"/>
  <c r="R697" i="10"/>
  <c r="AT697" i="10" s="1"/>
  <c r="R703" i="10"/>
  <c r="AT703" i="10" s="1"/>
  <c r="R709" i="10"/>
  <c r="AT709" i="10" s="1"/>
  <c r="R715" i="10"/>
  <c r="AT715" i="10" s="1"/>
  <c r="R721" i="10"/>
  <c r="AT721" i="10" s="1"/>
  <c r="R727" i="10"/>
  <c r="AT727" i="10" s="1"/>
  <c r="R733" i="10"/>
  <c r="AT733" i="10" s="1"/>
  <c r="R739" i="10"/>
  <c r="AT739" i="10" s="1"/>
  <c r="R745" i="10"/>
  <c r="AT745" i="10" s="1"/>
  <c r="R751" i="10"/>
  <c r="AT751" i="10" s="1"/>
  <c r="R757" i="10"/>
  <c r="AT757" i="10" s="1"/>
  <c r="R763" i="10"/>
  <c r="AT763" i="10" s="1"/>
  <c r="R769" i="10"/>
  <c r="AT769" i="10" s="1"/>
  <c r="R775" i="10"/>
  <c r="AT775" i="10" s="1"/>
  <c r="R781" i="10"/>
  <c r="AT781" i="10" s="1"/>
  <c r="R787" i="10"/>
  <c r="AT787" i="10" s="1"/>
  <c r="R793" i="10"/>
  <c r="AT793" i="10" s="1"/>
  <c r="R799" i="10"/>
  <c r="AT799" i="10" s="1"/>
  <c r="R805" i="10"/>
  <c r="AT805" i="10" s="1"/>
  <c r="R811" i="10"/>
  <c r="AT811" i="10" s="1"/>
  <c r="R817" i="10"/>
  <c r="AT817" i="10" s="1"/>
  <c r="R823" i="10"/>
  <c r="AT823" i="10" s="1"/>
  <c r="R829" i="10"/>
  <c r="AT829" i="10" s="1"/>
  <c r="R835" i="10"/>
  <c r="AT835" i="10" s="1"/>
  <c r="R841" i="10"/>
  <c r="AT841" i="10" s="1"/>
  <c r="R847" i="10"/>
  <c r="AT847" i="10" s="1"/>
  <c r="R853" i="10"/>
  <c r="AT853" i="10" s="1"/>
  <c r="R859" i="10"/>
  <c r="AT859" i="10" s="1"/>
  <c r="R865" i="10"/>
  <c r="AT865" i="10" s="1"/>
  <c r="R871" i="10"/>
  <c r="AT871" i="10" s="1"/>
  <c r="R877" i="10"/>
  <c r="AT877" i="10" s="1"/>
  <c r="R883" i="10"/>
  <c r="AT883" i="10" s="1"/>
  <c r="R889" i="10"/>
  <c r="AT889" i="10" s="1"/>
  <c r="R895" i="10"/>
  <c r="AT895" i="10" s="1"/>
  <c r="R901" i="10"/>
  <c r="AT901" i="10" s="1"/>
  <c r="R907" i="10"/>
  <c r="AT907" i="10" s="1"/>
  <c r="R913" i="10"/>
  <c r="AT913" i="10" s="1"/>
  <c r="R919" i="10"/>
  <c r="AT919" i="10" s="1"/>
  <c r="R925" i="10"/>
  <c r="AT925" i="10" s="1"/>
  <c r="R931" i="10"/>
  <c r="AT931" i="10" s="1"/>
  <c r="R937" i="10"/>
  <c r="AT937" i="10" s="1"/>
  <c r="R943" i="10"/>
  <c r="AT943" i="10" s="1"/>
  <c r="R949" i="10"/>
  <c r="AT949" i="10" s="1"/>
  <c r="R955" i="10"/>
  <c r="AT955" i="10" s="1"/>
  <c r="R961" i="10"/>
  <c r="AT961" i="10" s="1"/>
  <c r="R967" i="10"/>
  <c r="AT967" i="10" s="1"/>
  <c r="R973" i="10"/>
  <c r="AT973" i="10" s="1"/>
  <c r="R979" i="10"/>
  <c r="AT979" i="10" s="1"/>
  <c r="R985" i="10"/>
  <c r="AT985" i="10" s="1"/>
  <c r="R991" i="10"/>
  <c r="AT991" i="10" s="1"/>
  <c r="R997" i="10"/>
  <c r="AT997" i="10" s="1"/>
  <c r="R1003" i="10"/>
  <c r="AT1003" i="10" s="1"/>
  <c r="R1009" i="10"/>
  <c r="AT1009" i="10" s="1"/>
  <c r="R1015" i="10"/>
  <c r="AT1015" i="10" s="1"/>
  <c r="R1021" i="10"/>
  <c r="AT1021" i="10" s="1"/>
  <c r="R1027" i="10"/>
  <c r="AT1027" i="10" s="1"/>
  <c r="R1033" i="10"/>
  <c r="AT1033" i="10" s="1"/>
  <c r="R1039" i="10"/>
  <c r="AT1039" i="10" s="1"/>
  <c r="R1045" i="10"/>
  <c r="AT1045" i="10" s="1"/>
  <c r="R1051" i="10"/>
  <c r="AT1051" i="10" s="1"/>
  <c r="R1057" i="10"/>
  <c r="AT1057" i="10" s="1"/>
  <c r="R1063" i="10"/>
  <c r="AT1063" i="10" s="1"/>
  <c r="R1069" i="10"/>
  <c r="AT1069" i="10" s="1"/>
  <c r="R1075" i="10"/>
  <c r="AT1075" i="10" s="1"/>
  <c r="R1081" i="10"/>
  <c r="AT1081" i="10" s="1"/>
  <c r="R1087" i="10"/>
  <c r="AT1087" i="10" s="1"/>
  <c r="R1093" i="10"/>
  <c r="AT1093" i="10" s="1"/>
  <c r="R1099" i="10"/>
  <c r="AT1099" i="10" s="1"/>
  <c r="R1105" i="10"/>
  <c r="AT1105" i="10" s="1"/>
  <c r="R1111" i="10"/>
  <c r="AT1111" i="10" s="1"/>
  <c r="R1117" i="10"/>
  <c r="AT1117" i="10" s="1"/>
  <c r="R1123" i="10"/>
  <c r="AT1123" i="10" s="1"/>
  <c r="R1129" i="10"/>
  <c r="AT1129" i="10" s="1"/>
  <c r="R1135" i="10"/>
  <c r="AT1135" i="10" s="1"/>
  <c r="R1141" i="10"/>
  <c r="AT1141" i="10" s="1"/>
  <c r="R1147" i="10"/>
  <c r="AT1147" i="10" s="1"/>
  <c r="R1153" i="10"/>
  <c r="AT1153" i="10" s="1"/>
  <c r="R1159" i="10"/>
  <c r="AT1159" i="10" s="1"/>
  <c r="R1165" i="10"/>
  <c r="AT1165" i="10" s="1"/>
  <c r="R1171" i="10"/>
  <c r="AT1171" i="10" s="1"/>
  <c r="R1177" i="10"/>
  <c r="AT1177" i="10" s="1"/>
  <c r="R1183" i="10"/>
  <c r="AT1183" i="10" s="1"/>
  <c r="R1189" i="10"/>
  <c r="AT1189" i="10" s="1"/>
  <c r="R1195" i="10"/>
  <c r="AT1195" i="10" s="1"/>
  <c r="R1201" i="10"/>
  <c r="AT1201" i="10" s="1"/>
  <c r="R1207" i="10"/>
  <c r="AT1207" i="10" s="1"/>
  <c r="R1213" i="10"/>
  <c r="AT1213" i="10" s="1"/>
  <c r="R1219" i="10"/>
  <c r="AT1219" i="10" s="1"/>
  <c r="R1225" i="10"/>
  <c r="AT1225" i="10" s="1"/>
  <c r="R1231" i="10"/>
  <c r="AT1231" i="10" s="1"/>
  <c r="R1237" i="10"/>
  <c r="AT1237" i="10" s="1"/>
  <c r="R1243" i="10"/>
  <c r="AT1243" i="10" s="1"/>
  <c r="R1249" i="10"/>
  <c r="AT1249" i="10" s="1"/>
  <c r="R1255" i="10"/>
  <c r="AT1255" i="10" s="1"/>
  <c r="R1261" i="10"/>
  <c r="AT1261" i="10" s="1"/>
  <c r="R1267" i="10"/>
  <c r="AT1267" i="10" s="1"/>
  <c r="R1273" i="10"/>
  <c r="AT1273" i="10" s="1"/>
  <c r="R1279" i="10"/>
  <c r="AT1279" i="10" s="1"/>
  <c r="R1285" i="10"/>
  <c r="AT1285" i="10" s="1"/>
  <c r="R1291" i="10"/>
  <c r="AT1291" i="10" s="1"/>
  <c r="R1297" i="10"/>
  <c r="AT1297" i="10" s="1"/>
  <c r="R1303" i="10"/>
  <c r="AT1303" i="10" s="1"/>
  <c r="R1309" i="10"/>
  <c r="AT1309" i="10" s="1"/>
  <c r="R1315" i="10"/>
  <c r="AT1315" i="10" s="1"/>
  <c r="R1321" i="10"/>
  <c r="AT1321" i="10" s="1"/>
  <c r="R1327" i="10"/>
  <c r="AT1327" i="10" s="1"/>
  <c r="R1333" i="10"/>
  <c r="AT1333" i="10" s="1"/>
  <c r="R1339" i="10"/>
  <c r="AT1339" i="10" s="1"/>
  <c r="R1345" i="10"/>
  <c r="AT1345" i="10" s="1"/>
  <c r="R1351" i="10"/>
  <c r="AT1351" i="10" s="1"/>
  <c r="R1357" i="10"/>
  <c r="AT1357" i="10" s="1"/>
  <c r="R1363" i="10"/>
  <c r="AT1363" i="10" s="1"/>
  <c r="R1369" i="10"/>
  <c r="AT1369" i="10" s="1"/>
  <c r="R1375" i="10"/>
  <c r="AT1375" i="10" s="1"/>
  <c r="R1381" i="10"/>
  <c r="AT1381" i="10" s="1"/>
  <c r="R1387" i="10"/>
  <c r="AT1387" i="10" s="1"/>
  <c r="R1393" i="10"/>
  <c r="AT1393" i="10" s="1"/>
  <c r="R1399" i="10"/>
  <c r="AT1399" i="10" s="1"/>
  <c r="R1405" i="10"/>
  <c r="AT1405" i="10" s="1"/>
  <c r="R1411" i="10"/>
  <c r="AT1411" i="10" s="1"/>
  <c r="R1417" i="10"/>
  <c r="AT1417" i="10" s="1"/>
  <c r="R1423" i="10"/>
  <c r="AT1423" i="10" s="1"/>
  <c r="R1429" i="10"/>
  <c r="AT1429" i="10" s="1"/>
  <c r="R1435" i="10"/>
  <c r="AT1435" i="10" s="1"/>
  <c r="R1441" i="10"/>
  <c r="AT1441" i="10" s="1"/>
  <c r="R1447" i="10"/>
  <c r="AT1447" i="10" s="1"/>
  <c r="R1453" i="10"/>
  <c r="AT1453" i="10" s="1"/>
  <c r="R1459" i="10"/>
  <c r="AT1459" i="10" s="1"/>
  <c r="R1465" i="10"/>
  <c r="AT1465" i="10" s="1"/>
  <c r="R1471" i="10"/>
  <c r="AT1471" i="10" s="1"/>
  <c r="R1477" i="10"/>
  <c r="AT1477" i="10" s="1"/>
  <c r="R1483" i="10"/>
  <c r="AT1483" i="10" s="1"/>
  <c r="R1489" i="10"/>
  <c r="AT1489" i="10" s="1"/>
  <c r="R1495" i="10"/>
  <c r="AT1495" i="10" s="1"/>
  <c r="R1501" i="10"/>
  <c r="AT1501" i="10" s="1"/>
  <c r="R1507" i="10"/>
  <c r="AT1507" i="10" s="1"/>
  <c r="R1513" i="10"/>
  <c r="AT1513" i="10" s="1"/>
  <c r="R1519" i="10"/>
  <c r="AT1519" i="10" s="1"/>
  <c r="R1525" i="10"/>
  <c r="AT1525" i="10" s="1"/>
  <c r="R1531" i="10"/>
  <c r="AT1531" i="10" s="1"/>
  <c r="R1537" i="10"/>
  <c r="AT1537" i="10" s="1"/>
  <c r="R1543" i="10"/>
  <c r="AT1543" i="10" s="1"/>
  <c r="R1549" i="10"/>
  <c r="AT1549" i="10" s="1"/>
  <c r="R1555" i="10"/>
  <c r="AT1555" i="10" s="1"/>
  <c r="R1561" i="10"/>
  <c r="AT1561" i="10" s="1"/>
  <c r="R1567" i="10"/>
  <c r="AT1567" i="10" s="1"/>
  <c r="R1573" i="10"/>
  <c r="AT1573" i="10" s="1"/>
  <c r="R1579" i="10"/>
  <c r="AT1579" i="10" s="1"/>
  <c r="R1585" i="10"/>
  <c r="AT1585" i="10" s="1"/>
  <c r="R1591" i="10"/>
  <c r="AT1591" i="10" s="1"/>
  <c r="R1597" i="10"/>
  <c r="AT1597" i="10" s="1"/>
  <c r="R1603" i="10"/>
  <c r="AT1603" i="10" s="1"/>
  <c r="R1609" i="10"/>
  <c r="AT1609" i="10" s="1"/>
  <c r="R1615" i="10"/>
  <c r="AT1615" i="10" s="1"/>
  <c r="R1621" i="10"/>
  <c r="AT1621" i="10" s="1"/>
  <c r="R1627" i="10"/>
  <c r="AT1627" i="10" s="1"/>
  <c r="R1633" i="10"/>
  <c r="AT1633" i="10" s="1"/>
  <c r="R1639" i="10"/>
  <c r="AT1639" i="10" s="1"/>
  <c r="R1645" i="10"/>
  <c r="AT1645" i="10" s="1"/>
  <c r="R1651" i="10"/>
  <c r="AT1651" i="10" s="1"/>
  <c r="R1657" i="10"/>
  <c r="AT1657" i="10" s="1"/>
  <c r="R1663" i="10"/>
  <c r="AT1663" i="10" s="1"/>
  <c r="R1669" i="10"/>
  <c r="AT1669" i="10" s="1"/>
  <c r="R1675" i="10"/>
  <c r="AT1675" i="10" s="1"/>
  <c r="R1681" i="10"/>
  <c r="AT1681" i="10" s="1"/>
  <c r="R1687" i="10"/>
  <c r="AT1687" i="10" s="1"/>
  <c r="R1693" i="10"/>
  <c r="AT1693" i="10" s="1"/>
  <c r="R1699" i="10"/>
  <c r="AT1699" i="10" s="1"/>
  <c r="R1705" i="10"/>
  <c r="AT1705" i="10" s="1"/>
  <c r="R1711" i="10"/>
  <c r="AT1711" i="10" s="1"/>
  <c r="R1717" i="10"/>
  <c r="AT1717" i="10" s="1"/>
  <c r="R1723" i="10"/>
  <c r="AT1723" i="10" s="1"/>
  <c r="R1729" i="10"/>
  <c r="AT1729" i="10" s="1"/>
  <c r="R1735" i="10"/>
  <c r="AT1735" i="10" s="1"/>
  <c r="R1741" i="10"/>
  <c r="AT1741" i="10" s="1"/>
  <c r="R1747" i="10"/>
  <c r="AT1747" i="10" s="1"/>
  <c r="R1753" i="10"/>
  <c r="AT1753" i="10" s="1"/>
  <c r="R1759" i="10"/>
  <c r="AT1759" i="10" s="1"/>
  <c r="R1765" i="10"/>
  <c r="AT1765" i="10" s="1"/>
  <c r="R1771" i="10"/>
  <c r="AT1771" i="10" s="1"/>
  <c r="R1777" i="10"/>
  <c r="AT1777" i="10" s="1"/>
  <c r="R1783" i="10"/>
  <c r="AT1783" i="10" s="1"/>
  <c r="R1789" i="10"/>
  <c r="AT1789" i="10" s="1"/>
  <c r="R1795" i="10"/>
  <c r="AT1795" i="10" s="1"/>
  <c r="R1801" i="10"/>
  <c r="AT1801" i="10" s="1"/>
  <c r="R1807" i="10"/>
  <c r="AT1807" i="10" s="1"/>
  <c r="R1813" i="10"/>
  <c r="AT1813" i="10" s="1"/>
  <c r="R1819" i="10"/>
  <c r="AT1819" i="10" s="1"/>
  <c r="R1825" i="10"/>
  <c r="AT1825" i="10" s="1"/>
  <c r="R1831" i="10"/>
  <c r="AT1831" i="10" s="1"/>
  <c r="R1837" i="10"/>
  <c r="AT1837" i="10" s="1"/>
  <c r="R1843" i="10"/>
  <c r="AT1843" i="10" s="1"/>
  <c r="R1849" i="10"/>
  <c r="AT1849" i="10" s="1"/>
  <c r="R1855" i="10"/>
  <c r="AT1855" i="10" s="1"/>
  <c r="R1861" i="10"/>
  <c r="AT1861" i="10" s="1"/>
  <c r="R1867" i="10"/>
  <c r="AT1867" i="10" s="1"/>
  <c r="R1873" i="10"/>
  <c r="AT1873" i="10" s="1"/>
  <c r="R1879" i="10"/>
  <c r="AT1879" i="10" s="1"/>
  <c r="R1885" i="10"/>
  <c r="AT1885" i="10" s="1"/>
  <c r="R1891" i="10"/>
  <c r="AT1891" i="10" s="1"/>
  <c r="R1897" i="10"/>
  <c r="AT1897" i="10" s="1"/>
  <c r="R1903" i="10"/>
  <c r="AT1903" i="10" s="1"/>
  <c r="R1909" i="10"/>
  <c r="AT1909" i="10" s="1"/>
  <c r="R1915" i="10"/>
  <c r="AT1915" i="10" s="1"/>
  <c r="R1921" i="10"/>
  <c r="AT1921" i="10" s="1"/>
  <c r="R1927" i="10"/>
  <c r="AT1927" i="10" s="1"/>
  <c r="R1933" i="10"/>
  <c r="AT1933" i="10" s="1"/>
  <c r="R1939" i="10"/>
  <c r="AT1939" i="10" s="1"/>
  <c r="R1945" i="10"/>
  <c r="AT1945" i="10" s="1"/>
  <c r="R1951" i="10"/>
  <c r="AT1951" i="10" s="1"/>
  <c r="R1957" i="10"/>
  <c r="AT1957" i="10" s="1"/>
  <c r="R1963" i="10"/>
  <c r="AT1963" i="10" s="1"/>
  <c r="R1969" i="10"/>
  <c r="AT1969" i="10" s="1"/>
  <c r="R1975" i="10"/>
  <c r="AT1975" i="10" s="1"/>
  <c r="R1981" i="10"/>
  <c r="AT1981" i="10" s="1"/>
  <c r="R1987" i="10"/>
  <c r="AT1987" i="10" s="1"/>
  <c r="R1993" i="10"/>
  <c r="AT1993" i="10" s="1"/>
  <c r="R1999" i="10"/>
  <c r="AT1999" i="10" s="1"/>
  <c r="R2005" i="10"/>
  <c r="AT2005" i="10" s="1"/>
  <c r="R2011" i="10"/>
  <c r="AT2011" i="10" s="1"/>
  <c r="R2017" i="10"/>
  <c r="AT2017" i="10" s="1"/>
  <c r="R2023" i="10"/>
  <c r="AT2023" i="10" s="1"/>
  <c r="R2029" i="10"/>
  <c r="AT2029" i="10" s="1"/>
  <c r="R2035" i="10"/>
  <c r="AT2035" i="10" s="1"/>
  <c r="R2041" i="10"/>
  <c r="AT2041" i="10" s="1"/>
  <c r="R2047" i="10"/>
  <c r="AT2047" i="10" s="1"/>
  <c r="R2053" i="10"/>
  <c r="AT2053" i="10" s="1"/>
  <c r="R2059" i="10"/>
  <c r="AT2059" i="10" s="1"/>
  <c r="R2065" i="10"/>
  <c r="AT2065" i="10" s="1"/>
  <c r="R2071" i="10"/>
  <c r="AT2071" i="10" s="1"/>
  <c r="R2077" i="10"/>
  <c r="AT2077" i="10" s="1"/>
  <c r="R2083" i="10"/>
  <c r="AT2083" i="10" s="1"/>
  <c r="R2089" i="10"/>
  <c r="AT2089" i="10" s="1"/>
  <c r="R2095" i="10"/>
  <c r="AT2095" i="10" s="1"/>
  <c r="R2101" i="10"/>
  <c r="AT2101" i="10" s="1"/>
  <c r="R2107" i="10"/>
  <c r="AT2107" i="10" s="1"/>
  <c r="R2113" i="10"/>
  <c r="AT2113" i="10" s="1"/>
  <c r="R2119" i="10"/>
  <c r="AT2119" i="10" s="1"/>
  <c r="R2125" i="10"/>
  <c r="AT2125" i="10" s="1"/>
  <c r="R2131" i="10"/>
  <c r="AT2131" i="10" s="1"/>
  <c r="R2137" i="10"/>
  <c r="AT2137" i="10" s="1"/>
  <c r="R2143" i="10"/>
  <c r="AT2143" i="10" s="1"/>
  <c r="R2149" i="10"/>
  <c r="AT2149" i="10" s="1"/>
  <c r="R2155" i="10"/>
  <c r="AT2155" i="10" s="1"/>
  <c r="R2161" i="10"/>
  <c r="AT2161" i="10" s="1"/>
  <c r="R2167" i="10"/>
  <c r="AT2167" i="10" s="1"/>
  <c r="R2173" i="10"/>
  <c r="AT2173" i="10" s="1"/>
  <c r="R2179" i="10"/>
  <c r="AT2179" i="10" s="1"/>
  <c r="R2185" i="10"/>
  <c r="AT2185" i="10" s="1"/>
  <c r="R2191" i="10"/>
  <c r="AT2191" i="10" s="1"/>
  <c r="R2197" i="10"/>
  <c r="AT2197" i="10" s="1"/>
  <c r="R2203" i="10"/>
  <c r="AT2203" i="10" s="1"/>
  <c r="R2209" i="10"/>
  <c r="AT2209" i="10" s="1"/>
  <c r="R2215" i="10"/>
  <c r="AT2215" i="10" s="1"/>
  <c r="R2221" i="10"/>
  <c r="AT2221" i="10" s="1"/>
  <c r="R2227" i="10"/>
  <c r="AT2227" i="10" s="1"/>
  <c r="R2233" i="10"/>
  <c r="AT2233" i="10" s="1"/>
  <c r="R2239" i="10"/>
  <c r="AT2239" i="10" s="1"/>
  <c r="R2245" i="10"/>
  <c r="AT2245" i="10" s="1"/>
  <c r="R2251" i="10"/>
  <c r="AT2251" i="10" s="1"/>
  <c r="R2257" i="10"/>
  <c r="AT2257" i="10" s="1"/>
  <c r="R2263" i="10"/>
  <c r="AT2263" i="10" s="1"/>
  <c r="R2269" i="10"/>
  <c r="AT2269" i="10" s="1"/>
  <c r="R2275" i="10"/>
  <c r="AT2275" i="10" s="1"/>
  <c r="R2281" i="10"/>
  <c r="AT2281" i="10" s="1"/>
  <c r="R2287" i="10"/>
  <c r="AT2287" i="10" s="1"/>
  <c r="R2293" i="10"/>
  <c r="AT2293" i="10" s="1"/>
  <c r="R2299" i="10"/>
  <c r="AT2299" i="10" s="1"/>
  <c r="R2305" i="10"/>
  <c r="AT2305" i="10" s="1"/>
  <c r="R2311" i="10"/>
  <c r="AT2311" i="10" s="1"/>
  <c r="R2317" i="10"/>
  <c r="AT2317" i="10" s="1"/>
  <c r="R2323" i="10"/>
  <c r="AT2323" i="10" s="1"/>
  <c r="R2329" i="10"/>
  <c r="AT2329" i="10" s="1"/>
  <c r="R2335" i="10"/>
  <c r="AT2335" i="10" s="1"/>
  <c r="R2341" i="10"/>
  <c r="AT2341" i="10" s="1"/>
  <c r="R2347" i="10"/>
  <c r="AT2347" i="10" s="1"/>
  <c r="R2353" i="10"/>
  <c r="AT2353" i="10" s="1"/>
  <c r="R2359" i="10"/>
  <c r="AT2359" i="10" s="1"/>
  <c r="R2365" i="10"/>
  <c r="AT2365" i="10" s="1"/>
  <c r="R2371" i="10"/>
  <c r="AT2371" i="10" s="1"/>
  <c r="R2377" i="10"/>
  <c r="AT2377" i="10" s="1"/>
  <c r="R2383" i="10"/>
  <c r="AT2383" i="10" s="1"/>
  <c r="R2389" i="10"/>
  <c r="AT2389" i="10" s="1"/>
  <c r="R2395" i="10"/>
  <c r="AT2395" i="10" s="1"/>
  <c r="R2401" i="10"/>
  <c r="AT2401" i="10" s="1"/>
  <c r="R2407" i="10"/>
  <c r="AT2407" i="10" s="1"/>
  <c r="R2413" i="10"/>
  <c r="AT2413" i="10" s="1"/>
  <c r="R2419" i="10"/>
  <c r="AT2419" i="10" s="1"/>
  <c r="R2425" i="10"/>
  <c r="AT2425" i="10" s="1"/>
  <c r="R2431" i="10"/>
  <c r="AT2431" i="10" s="1"/>
  <c r="R2437" i="10"/>
  <c r="AT2437" i="10" s="1"/>
  <c r="R2443" i="10"/>
  <c r="AT2443" i="10" s="1"/>
  <c r="R2449" i="10"/>
  <c r="AT2449" i="10" s="1"/>
  <c r="R2455" i="10"/>
  <c r="AT2455" i="10" s="1"/>
  <c r="R2461" i="10"/>
  <c r="AT2461" i="10" s="1"/>
  <c r="R2467" i="10"/>
  <c r="AT2467" i="10" s="1"/>
  <c r="R2473" i="10"/>
  <c r="AT2473" i="10" s="1"/>
  <c r="R2479" i="10"/>
  <c r="AT2479" i="10" s="1"/>
  <c r="R2485" i="10"/>
  <c r="AT2485" i="10" s="1"/>
  <c r="R2491" i="10"/>
  <c r="AT2491" i="10" s="1"/>
  <c r="R2497" i="10"/>
  <c r="AT2497" i="10" s="1"/>
  <c r="R2503" i="10"/>
  <c r="AT2503" i="10" s="1"/>
  <c r="R2509" i="10"/>
  <c r="AT2509" i="10" s="1"/>
  <c r="R2515" i="10"/>
  <c r="AT2515" i="10" s="1"/>
  <c r="R2521" i="10"/>
  <c r="AT2521" i="10" s="1"/>
  <c r="R2527" i="10"/>
  <c r="AT2527" i="10" s="1"/>
  <c r="R2533" i="10"/>
  <c r="AT2533" i="10" s="1"/>
  <c r="R2539" i="10"/>
  <c r="AT2539" i="10" s="1"/>
  <c r="R2545" i="10"/>
  <c r="AT2545" i="10" s="1"/>
  <c r="R2551" i="10"/>
  <c r="AT2551" i="10" s="1"/>
  <c r="R2557" i="10"/>
  <c r="AT2557" i="10" s="1"/>
  <c r="R2563" i="10"/>
  <c r="AT2563" i="10" s="1"/>
  <c r="R2569" i="10"/>
  <c r="AT2569" i="10" s="1"/>
  <c r="R2575" i="10"/>
  <c r="AT2575" i="10" s="1"/>
  <c r="R2581" i="10"/>
  <c r="AT2581" i="10" s="1"/>
  <c r="R2587" i="10"/>
  <c r="AT2587" i="10" s="1"/>
  <c r="R2593" i="10"/>
  <c r="AT2593" i="10" s="1"/>
  <c r="R2599" i="10"/>
  <c r="AT2599" i="10" s="1"/>
  <c r="R2605" i="10"/>
  <c r="AT2605" i="10" s="1"/>
  <c r="R2611" i="10"/>
  <c r="AT2611" i="10" s="1"/>
  <c r="R2617" i="10"/>
  <c r="AT2617" i="10" s="1"/>
  <c r="R2623" i="10"/>
  <c r="AT2623" i="10" s="1"/>
  <c r="R2629" i="10"/>
  <c r="AT2629" i="10" s="1"/>
  <c r="R2635" i="10"/>
  <c r="AT2635" i="10" s="1"/>
  <c r="R2641" i="10"/>
  <c r="AT2641" i="10" s="1"/>
  <c r="R2647" i="10"/>
  <c r="AT2647" i="10" s="1"/>
  <c r="R2653" i="10"/>
  <c r="AT2653" i="10" s="1"/>
  <c r="R2659" i="10"/>
  <c r="AT2659" i="10" s="1"/>
  <c r="R2665" i="10"/>
  <c r="AT2665" i="10" s="1"/>
  <c r="R2671" i="10"/>
  <c r="AT2671" i="10" s="1"/>
  <c r="R2677" i="10"/>
  <c r="AT2677" i="10" s="1"/>
  <c r="R2683" i="10"/>
  <c r="AT2683" i="10" s="1"/>
  <c r="R2689" i="10"/>
  <c r="AT2689" i="10" s="1"/>
  <c r="R2695" i="10"/>
  <c r="AT2695" i="10" s="1"/>
  <c r="R2701" i="10"/>
  <c r="AT2701" i="10" s="1"/>
  <c r="R2707" i="10"/>
  <c r="AT2707" i="10" s="1"/>
  <c r="R2713" i="10"/>
  <c r="AT2713" i="10" s="1"/>
  <c r="R2719" i="10"/>
  <c r="AT2719" i="10" s="1"/>
  <c r="R2725" i="10"/>
  <c r="AT2725" i="10" s="1"/>
  <c r="R2731" i="10"/>
  <c r="AT2731" i="10" s="1"/>
  <c r="R2737" i="10"/>
  <c r="AT2737" i="10" s="1"/>
  <c r="R2743" i="10"/>
  <c r="AT2743" i="10" s="1"/>
  <c r="R2749" i="10"/>
  <c r="AT2749" i="10" s="1"/>
  <c r="R2755" i="10"/>
  <c r="AT2755" i="10" s="1"/>
  <c r="R2761" i="10"/>
  <c r="AT2761" i="10" s="1"/>
  <c r="R2767" i="10"/>
  <c r="AT2767" i="10" s="1"/>
  <c r="R2773" i="10"/>
  <c r="AT2773" i="10" s="1"/>
  <c r="R2779" i="10"/>
  <c r="AT2779" i="10" s="1"/>
  <c r="R2785" i="10"/>
  <c r="AT2785" i="10" s="1"/>
  <c r="R2791" i="10"/>
  <c r="AT2791" i="10" s="1"/>
  <c r="R2797" i="10"/>
  <c r="AT2797" i="10" s="1"/>
  <c r="R2803" i="10"/>
  <c r="AT2803" i="10" s="1"/>
  <c r="R2809" i="10"/>
  <c r="AT2809" i="10" s="1"/>
  <c r="R2815" i="10"/>
  <c r="AT2815" i="10" s="1"/>
  <c r="R2821" i="10"/>
  <c r="AT2821" i="10" s="1"/>
  <c r="R2827" i="10"/>
  <c r="AT2827" i="10" s="1"/>
  <c r="R2833" i="10"/>
  <c r="AT2833" i="10" s="1"/>
  <c r="R2839" i="10"/>
  <c r="AT2839" i="10" s="1"/>
  <c r="R2845" i="10"/>
  <c r="AT2845" i="10" s="1"/>
  <c r="R2851" i="10"/>
  <c r="AT2851" i="10" s="1"/>
  <c r="R2857" i="10"/>
  <c r="AT2857" i="10" s="1"/>
  <c r="R2863" i="10"/>
  <c r="AT2863" i="10" s="1"/>
  <c r="R2869" i="10"/>
  <c r="AT2869" i="10" s="1"/>
  <c r="R2875" i="10"/>
  <c r="AT2875" i="10" s="1"/>
  <c r="R2881" i="10"/>
  <c r="AT2881" i="10" s="1"/>
  <c r="R2887" i="10"/>
  <c r="AT2887" i="10" s="1"/>
  <c r="R2893" i="10"/>
  <c r="AT2893" i="10" s="1"/>
  <c r="R2899" i="10"/>
  <c r="AT2899" i="10" s="1"/>
  <c r="R2905" i="10"/>
  <c r="AT2905" i="10" s="1"/>
  <c r="R2911" i="10"/>
  <c r="AT2911" i="10" s="1"/>
  <c r="R2917" i="10"/>
  <c r="AT2917" i="10" s="1"/>
  <c r="R2923" i="10"/>
  <c r="AT2923" i="10" s="1"/>
  <c r="R2929" i="10"/>
  <c r="AT2929" i="10" s="1"/>
  <c r="R2935" i="10"/>
  <c r="AT2935" i="10" s="1"/>
  <c r="R2941" i="10"/>
  <c r="AT2941" i="10" s="1"/>
  <c r="R2947" i="10"/>
  <c r="AT2947" i="10" s="1"/>
  <c r="R2953" i="10"/>
  <c r="AT2953" i="10" s="1"/>
  <c r="R2959" i="10"/>
  <c r="AT2959" i="10" s="1"/>
  <c r="R2965" i="10"/>
  <c r="AT2965" i="10" s="1"/>
  <c r="R2971" i="10"/>
  <c r="AT2971" i="10" s="1"/>
  <c r="R2977" i="10"/>
  <c r="AT2977" i="10" s="1"/>
  <c r="R2983" i="10"/>
  <c r="AT2983" i="10" s="1"/>
  <c r="R2989" i="10"/>
  <c r="AT2989" i="10" s="1"/>
  <c r="R2995" i="10"/>
  <c r="AT2995" i="10" s="1"/>
  <c r="R3001" i="10"/>
  <c r="AT3001" i="10" s="1"/>
  <c r="R3007" i="10"/>
  <c r="AT3007" i="10" s="1"/>
  <c r="R3013" i="10"/>
  <c r="AT3013" i="10" s="1"/>
  <c r="R3019" i="10"/>
  <c r="AT3019" i="10" s="1"/>
  <c r="R3025" i="10"/>
  <c r="AT3025" i="10" s="1"/>
  <c r="R3031" i="10"/>
  <c r="AT3031" i="10" s="1"/>
  <c r="R3037" i="10"/>
  <c r="AT3037" i="10" s="1"/>
  <c r="R3043" i="10"/>
  <c r="AT3043" i="10" s="1"/>
  <c r="R3049" i="10"/>
  <c r="AT3049" i="10" s="1"/>
  <c r="R3055" i="10"/>
  <c r="AT3055" i="10" s="1"/>
  <c r="R3061" i="10"/>
  <c r="AT3061" i="10" s="1"/>
  <c r="R3067" i="10"/>
  <c r="AT3067" i="10" s="1"/>
  <c r="R3073" i="10"/>
  <c r="AT3073" i="10" s="1"/>
  <c r="R3079" i="10"/>
  <c r="AT3079" i="10" s="1"/>
  <c r="R3085" i="10"/>
  <c r="AT3085" i="10" s="1"/>
  <c r="R3091" i="10"/>
  <c r="AT3091" i="10" s="1"/>
  <c r="R3097" i="10"/>
  <c r="AT3097" i="10" s="1"/>
  <c r="R3103" i="10"/>
  <c r="AT3103" i="10" s="1"/>
  <c r="R3109" i="10"/>
  <c r="AT3109" i="10" s="1"/>
  <c r="R3115" i="10"/>
  <c r="AT3115" i="10" s="1"/>
  <c r="R3121" i="10"/>
  <c r="AT3121" i="10" s="1"/>
  <c r="R3127" i="10"/>
  <c r="AT3127" i="10" s="1"/>
  <c r="R3133" i="10"/>
  <c r="AT3133" i="10" s="1"/>
  <c r="R3139" i="10"/>
  <c r="AT3139" i="10" s="1"/>
  <c r="R3145" i="10"/>
  <c r="AT3145" i="10" s="1"/>
  <c r="R3151" i="10"/>
  <c r="AT3151" i="10" s="1"/>
  <c r="R3157" i="10"/>
  <c r="AT3157" i="10" s="1"/>
  <c r="R3163" i="10"/>
  <c r="AT3163" i="10" s="1"/>
  <c r="R3169" i="10"/>
  <c r="AT3169" i="10" s="1"/>
  <c r="R3175" i="10"/>
  <c r="AT3175" i="10" s="1"/>
  <c r="R3181" i="10"/>
  <c r="AT3181" i="10" s="1"/>
  <c r="R3187" i="10"/>
  <c r="AT3187" i="10" s="1"/>
  <c r="R3193" i="10"/>
  <c r="AT3193" i="10" s="1"/>
  <c r="R3199" i="10"/>
  <c r="AT3199" i="10" s="1"/>
  <c r="R3205" i="10"/>
  <c r="AT3205" i="10" s="1"/>
  <c r="R3211" i="10"/>
  <c r="AT3211" i="10" s="1"/>
  <c r="R3217" i="10"/>
  <c r="AT3217" i="10" s="1"/>
  <c r="R3223" i="10"/>
  <c r="AT3223" i="10" s="1"/>
  <c r="R3229" i="10"/>
  <c r="AT3229" i="10" s="1"/>
  <c r="R3235" i="10"/>
  <c r="AT3235" i="10" s="1"/>
  <c r="R3241" i="10"/>
  <c r="AT3241" i="10" s="1"/>
  <c r="R3247" i="10"/>
  <c r="AT3247" i="10" s="1"/>
  <c r="R3253" i="10"/>
  <c r="AT3253" i="10" s="1"/>
  <c r="R3259" i="10"/>
  <c r="AT3259" i="10" s="1"/>
  <c r="R3265" i="10"/>
  <c r="AT3265" i="10" s="1"/>
  <c r="R3271" i="10"/>
  <c r="AT3271" i="10" s="1"/>
  <c r="R3277" i="10"/>
  <c r="AT3277" i="10" s="1"/>
  <c r="R3283" i="10"/>
  <c r="AT3283" i="10" s="1"/>
  <c r="R3289" i="10"/>
  <c r="AT3289" i="10" s="1"/>
  <c r="R3295" i="10"/>
  <c r="AT3295" i="10" s="1"/>
  <c r="R3301" i="10"/>
  <c r="AT3301" i="10" s="1"/>
  <c r="R3307" i="10"/>
  <c r="AT3307" i="10" s="1"/>
  <c r="R3313" i="10"/>
  <c r="AT3313" i="10" s="1"/>
  <c r="R3319" i="10"/>
  <c r="AT3319" i="10" s="1"/>
  <c r="R3325" i="10"/>
  <c r="AT3325" i="10" s="1"/>
  <c r="R3331" i="10"/>
  <c r="AT3331" i="10" s="1"/>
  <c r="R3337" i="10"/>
  <c r="AT3337" i="10" s="1"/>
  <c r="R3343" i="10"/>
  <c r="AT3343" i="10" s="1"/>
  <c r="R3349" i="10"/>
  <c r="AT3349" i="10" s="1"/>
  <c r="R3355" i="10"/>
  <c r="AT3355" i="10" s="1"/>
  <c r="R3361" i="10"/>
  <c r="AT3361" i="10" s="1"/>
  <c r="R3367" i="10"/>
  <c r="AT3367" i="10" s="1"/>
  <c r="R3373" i="10"/>
  <c r="AT3373" i="10" s="1"/>
  <c r="R3379" i="10"/>
  <c r="AT3379" i="10" s="1"/>
  <c r="R3385" i="10"/>
  <c r="AT3385" i="10" s="1"/>
  <c r="R3391" i="10"/>
  <c r="AT3391" i="10" s="1"/>
  <c r="R3397" i="10"/>
  <c r="AT3397" i="10" s="1"/>
  <c r="R3403" i="10"/>
  <c r="AT3403" i="10" s="1"/>
  <c r="R3409" i="10"/>
  <c r="AT3409" i="10" s="1"/>
  <c r="R3415" i="10"/>
  <c r="AT3415" i="10" s="1"/>
  <c r="R3421" i="10"/>
  <c r="AT3421" i="10" s="1"/>
  <c r="R3427" i="10"/>
  <c r="AT3427" i="10" s="1"/>
  <c r="R3433" i="10"/>
  <c r="AT3433" i="10" s="1"/>
  <c r="R3439" i="10"/>
  <c r="AT3439" i="10" s="1"/>
  <c r="R3445" i="10"/>
  <c r="AT3445" i="10" s="1"/>
  <c r="R3451" i="10"/>
  <c r="AT3451" i="10" s="1"/>
  <c r="R3457" i="10"/>
  <c r="AT3457" i="10" s="1"/>
  <c r="R3463" i="10"/>
  <c r="AT3463" i="10" s="1"/>
  <c r="R3469" i="10"/>
  <c r="AT3469" i="10" s="1"/>
  <c r="R3475" i="10"/>
  <c r="AT3475" i="10" s="1"/>
  <c r="R3481" i="10"/>
  <c r="AT3481" i="10" s="1"/>
  <c r="R3487" i="10"/>
  <c r="AT3487" i="10" s="1"/>
  <c r="R3493" i="10"/>
  <c r="AT3493" i="10" s="1"/>
  <c r="R3499" i="10"/>
  <c r="AT3499" i="10" s="1"/>
  <c r="R3505" i="10"/>
  <c r="AT3505" i="10" s="1"/>
  <c r="R3511" i="10"/>
  <c r="AT3511" i="10" s="1"/>
  <c r="R3517" i="10"/>
  <c r="AT3517" i="10" s="1"/>
  <c r="R3523" i="10"/>
  <c r="AT3523" i="10" s="1"/>
  <c r="R3529" i="10"/>
  <c r="AT3529" i="10" s="1"/>
  <c r="R3535" i="10"/>
  <c r="AT3535" i="10" s="1"/>
  <c r="R3541" i="10"/>
  <c r="AT3541" i="10" s="1"/>
  <c r="R3547" i="10"/>
  <c r="AT3547" i="10" s="1"/>
  <c r="R3553" i="10"/>
  <c r="AT3553" i="10" s="1"/>
  <c r="R3559" i="10"/>
  <c r="AT3559" i="10" s="1"/>
  <c r="R3565" i="10"/>
  <c r="AT3565" i="10" s="1"/>
  <c r="R3571" i="10"/>
  <c r="AT3571" i="10" s="1"/>
  <c r="R3577" i="10"/>
  <c r="AT3577" i="10" s="1"/>
  <c r="R3583" i="10"/>
  <c r="AT3583" i="10" s="1"/>
  <c r="R3589" i="10"/>
  <c r="AT3589" i="10" s="1"/>
  <c r="R3595" i="10"/>
  <c r="AT3595" i="10" s="1"/>
  <c r="R3601" i="10"/>
  <c r="AT3601" i="10" s="1"/>
  <c r="R3607" i="10"/>
  <c r="AT3607" i="10" s="1"/>
  <c r="R3613" i="10"/>
  <c r="AT3613" i="10" s="1"/>
  <c r="R3619" i="10"/>
  <c r="AT3619" i="10" s="1"/>
  <c r="R3625" i="10"/>
  <c r="AT3625" i="10" s="1"/>
  <c r="R3631" i="10"/>
  <c r="AT3631" i="10" s="1"/>
  <c r="R3637" i="10"/>
  <c r="AT3637" i="10" s="1"/>
  <c r="R3643" i="10"/>
  <c r="AT3643" i="10" s="1"/>
  <c r="R3649" i="10"/>
  <c r="AT3649" i="10" s="1"/>
  <c r="R3655" i="10"/>
  <c r="AT3655" i="10" s="1"/>
  <c r="R3661" i="10"/>
  <c r="AT3661" i="10" s="1"/>
  <c r="R3667" i="10"/>
  <c r="AT3667" i="10" s="1"/>
  <c r="R3673" i="10"/>
  <c r="AT3673" i="10" s="1"/>
  <c r="R3679" i="10"/>
  <c r="AT3679" i="10" s="1"/>
  <c r="R3685" i="10"/>
  <c r="AT3685" i="10" s="1"/>
  <c r="R3691" i="10"/>
  <c r="AT3691" i="10" s="1"/>
  <c r="R3697" i="10"/>
  <c r="AT3697" i="10" s="1"/>
  <c r="R3703" i="10"/>
  <c r="AT3703" i="10" s="1"/>
  <c r="R3709" i="10"/>
  <c r="AT3709" i="10" s="1"/>
  <c r="R3715" i="10"/>
  <c r="AT3715" i="10" s="1"/>
  <c r="R3721" i="10"/>
  <c r="AT3721" i="10" s="1"/>
  <c r="R3727" i="10"/>
  <c r="AT3727" i="10" s="1"/>
  <c r="R3733" i="10"/>
  <c r="AT3733" i="10" s="1"/>
  <c r="R3739" i="10"/>
  <c r="AT3739" i="10" s="1"/>
  <c r="R3745" i="10"/>
  <c r="AT3745" i="10" s="1"/>
  <c r="R3751" i="10"/>
  <c r="AT3751" i="10" s="1"/>
  <c r="R3757" i="10"/>
  <c r="AT3757" i="10" s="1"/>
  <c r="R3763" i="10"/>
  <c r="AT3763" i="10" s="1"/>
  <c r="R3769" i="10"/>
  <c r="AT3769" i="10" s="1"/>
  <c r="R3775" i="10"/>
  <c r="AT3775" i="10" s="1"/>
  <c r="R3781" i="10"/>
  <c r="AT3781" i="10" s="1"/>
  <c r="R3787" i="10"/>
  <c r="AT3787" i="10" s="1"/>
  <c r="R3793" i="10"/>
  <c r="AT3793" i="10" s="1"/>
  <c r="R3799" i="10"/>
  <c r="AT3799" i="10" s="1"/>
  <c r="R3805" i="10"/>
  <c r="AT3805" i="10" s="1"/>
  <c r="R3811" i="10"/>
  <c r="AT3811" i="10" s="1"/>
  <c r="R3817" i="10"/>
  <c r="AT3817" i="10" s="1"/>
  <c r="R3823" i="10"/>
  <c r="AT3823" i="10" s="1"/>
  <c r="R3829" i="10"/>
  <c r="AT3829" i="10" s="1"/>
  <c r="R3835" i="10"/>
  <c r="AT3835" i="10" s="1"/>
  <c r="R3841" i="10"/>
  <c r="AT3841" i="10" s="1"/>
  <c r="R3847" i="10"/>
  <c r="AT3847" i="10" s="1"/>
  <c r="R3853" i="10"/>
  <c r="AT3853" i="10" s="1"/>
  <c r="R3859" i="10"/>
  <c r="AT3859" i="10" s="1"/>
  <c r="R3865" i="10"/>
  <c r="AT3865" i="10" s="1"/>
  <c r="R3871" i="10"/>
  <c r="AT3871" i="10" s="1"/>
  <c r="R3877" i="10"/>
  <c r="AT3877" i="10" s="1"/>
  <c r="R3883" i="10"/>
  <c r="AT3883" i="10" s="1"/>
  <c r="R3889" i="10"/>
  <c r="AT3889" i="10" s="1"/>
  <c r="R3895" i="10"/>
  <c r="AT3895" i="10" s="1"/>
  <c r="R3901" i="10"/>
  <c r="AT3901" i="10" s="1"/>
  <c r="R3907" i="10"/>
  <c r="AT3907" i="10" s="1"/>
  <c r="R3913" i="10"/>
  <c r="AT3913" i="10" s="1"/>
  <c r="R3919" i="10"/>
  <c r="AT3919" i="10" s="1"/>
  <c r="R3925" i="10"/>
  <c r="AT3925" i="10" s="1"/>
  <c r="R3931" i="10"/>
  <c r="AT3931" i="10" s="1"/>
  <c r="R3937" i="10"/>
  <c r="AT3937" i="10" s="1"/>
  <c r="R3943" i="10"/>
  <c r="AT3943" i="10" s="1"/>
  <c r="R3949" i="10"/>
  <c r="AT3949" i="10" s="1"/>
  <c r="R3955" i="10"/>
  <c r="AT3955" i="10" s="1"/>
  <c r="R3961" i="10"/>
  <c r="AT3961" i="10" s="1"/>
  <c r="R3967" i="10"/>
  <c r="AT3967" i="10" s="1"/>
  <c r="R3973" i="10"/>
  <c r="AT3973" i="10" s="1"/>
  <c r="R3979" i="10"/>
  <c r="AT3979" i="10" s="1"/>
  <c r="R3985" i="10"/>
  <c r="AT3985" i="10" s="1"/>
  <c r="R3991" i="10"/>
  <c r="AT3991" i="10" s="1"/>
  <c r="R3997" i="10"/>
  <c r="AT3997" i="10" s="1"/>
  <c r="R4003" i="10"/>
  <c r="AT4003" i="10" s="1"/>
  <c r="R4009" i="10"/>
  <c r="AT4009" i="10" s="1"/>
  <c r="R4015" i="10"/>
  <c r="AT4015" i="10" s="1"/>
  <c r="R4021" i="10"/>
  <c r="AT4021" i="10" s="1"/>
  <c r="R4027" i="10"/>
  <c r="AT4027" i="10" s="1"/>
  <c r="R4033" i="10"/>
  <c r="AT4033" i="10" s="1"/>
  <c r="R4039" i="10"/>
  <c r="AT4039" i="10" s="1"/>
  <c r="R4045" i="10"/>
  <c r="AT4045" i="10" s="1"/>
  <c r="R4051" i="10"/>
  <c r="AT4051" i="10" s="1"/>
  <c r="R4057" i="10"/>
  <c r="AT4057" i="10" s="1"/>
  <c r="R4063" i="10"/>
  <c r="AT4063" i="10" s="1"/>
  <c r="R4069" i="10"/>
  <c r="AT4069" i="10" s="1"/>
  <c r="R4075" i="10"/>
  <c r="AT4075" i="10" s="1"/>
  <c r="R4081" i="10"/>
  <c r="AT4081" i="10" s="1"/>
  <c r="R4087" i="10"/>
  <c r="AT4087" i="10" s="1"/>
  <c r="R4093" i="10"/>
  <c r="AT4093" i="10" s="1"/>
  <c r="R4099" i="10"/>
  <c r="AT4099" i="10" s="1"/>
  <c r="R4105" i="10"/>
  <c r="AT4105" i="10" s="1"/>
  <c r="R4111" i="10"/>
  <c r="AT4111" i="10" s="1"/>
  <c r="R4117" i="10"/>
  <c r="AT4117" i="10" s="1"/>
  <c r="R4123" i="10"/>
  <c r="AT4123" i="10" s="1"/>
  <c r="R4129" i="10"/>
  <c r="AT4129" i="10" s="1"/>
  <c r="R4135" i="10"/>
  <c r="AT4135" i="10" s="1"/>
  <c r="R4141" i="10"/>
  <c r="AT4141" i="10" s="1"/>
  <c r="R4147" i="10"/>
  <c r="AT4147" i="10" s="1"/>
  <c r="R4153" i="10"/>
  <c r="AT4153" i="10" s="1"/>
  <c r="R4159" i="10"/>
  <c r="AT4159" i="10" s="1"/>
  <c r="R4165" i="10"/>
  <c r="AT4165" i="10" s="1"/>
  <c r="R4171" i="10"/>
  <c r="AT4171" i="10" s="1"/>
  <c r="R4177" i="10"/>
  <c r="AT4177" i="10" s="1"/>
  <c r="R4183" i="10"/>
  <c r="AT4183" i="10" s="1"/>
  <c r="R4189" i="10"/>
  <c r="AT4189" i="10" s="1"/>
  <c r="R4195" i="10"/>
  <c r="AT4195" i="10" s="1"/>
  <c r="R4201" i="10"/>
  <c r="AT4201" i="10" s="1"/>
  <c r="R4207" i="10"/>
  <c r="AT4207" i="10" s="1"/>
  <c r="R4213" i="10"/>
  <c r="AT4213" i="10" s="1"/>
  <c r="R4219" i="10"/>
  <c r="AT4219" i="10" s="1"/>
  <c r="R4225" i="10"/>
  <c r="AT4225" i="10" s="1"/>
  <c r="R4231" i="10"/>
  <c r="AT4231" i="10" s="1"/>
  <c r="R4237" i="10"/>
  <c r="AT4237" i="10" s="1"/>
  <c r="R4243" i="10"/>
  <c r="AT4243" i="10" s="1"/>
  <c r="R4249" i="10"/>
  <c r="AT4249" i="10" s="1"/>
  <c r="R4255" i="10"/>
  <c r="AT4255" i="10" s="1"/>
  <c r="R4261" i="10"/>
  <c r="AT4261" i="10" s="1"/>
  <c r="R4267" i="10"/>
  <c r="AT4267" i="10" s="1"/>
  <c r="R4273" i="10"/>
  <c r="AT4273" i="10" s="1"/>
  <c r="R4279" i="10"/>
  <c r="AT4279" i="10" s="1"/>
  <c r="R4285" i="10"/>
  <c r="AT4285" i="10" s="1"/>
  <c r="R4291" i="10"/>
  <c r="AT4291" i="10" s="1"/>
  <c r="R4297" i="10"/>
  <c r="AT4297" i="10" s="1"/>
  <c r="R4303" i="10"/>
  <c r="AT4303" i="10" s="1"/>
  <c r="R4309" i="10"/>
  <c r="AT4309" i="10" s="1"/>
  <c r="R4315" i="10"/>
  <c r="AT4315" i="10" s="1"/>
  <c r="R4321" i="10"/>
  <c r="AT4321" i="10" s="1"/>
  <c r="R4327" i="10"/>
  <c r="AT4327" i="10" s="1"/>
  <c r="R4333" i="10"/>
  <c r="AT4333" i="10" s="1"/>
  <c r="R4339" i="10"/>
  <c r="AT4339" i="10" s="1"/>
  <c r="R4345" i="10"/>
  <c r="AT4345" i="10" s="1"/>
  <c r="R4351" i="10"/>
  <c r="AT4351" i="10" s="1"/>
  <c r="R4357" i="10"/>
  <c r="AT4357" i="10" s="1"/>
  <c r="R4363" i="10"/>
  <c r="AT4363" i="10" s="1"/>
  <c r="R4369" i="10"/>
  <c r="AT4369" i="10" s="1"/>
  <c r="R4375" i="10"/>
  <c r="AT4375" i="10" s="1"/>
  <c r="R4381" i="10"/>
  <c r="AT4381" i="10" s="1"/>
  <c r="R4387" i="10"/>
  <c r="AT4387" i="10" s="1"/>
  <c r="R4393" i="10"/>
  <c r="AT4393" i="10" s="1"/>
  <c r="R4399" i="10"/>
  <c r="AT4399" i="10" s="1"/>
  <c r="R4405" i="10"/>
  <c r="AT4405" i="10" s="1"/>
  <c r="R4411" i="10"/>
  <c r="AT4411" i="10" s="1"/>
  <c r="R4417" i="10"/>
  <c r="AT4417" i="10" s="1"/>
  <c r="R4423" i="10"/>
  <c r="AT4423" i="10" s="1"/>
  <c r="R4429" i="10"/>
  <c r="AT4429" i="10" s="1"/>
  <c r="R4435" i="10"/>
  <c r="AT4435" i="10" s="1"/>
  <c r="R4441" i="10"/>
  <c r="AT4441" i="10" s="1"/>
  <c r="R4447" i="10"/>
  <c r="AT4447" i="10" s="1"/>
  <c r="R4453" i="10"/>
  <c r="AT4453" i="10" s="1"/>
  <c r="R4459" i="10"/>
  <c r="AT4459" i="10" s="1"/>
  <c r="R4465" i="10"/>
  <c r="AT4465" i="10" s="1"/>
  <c r="R4471" i="10"/>
  <c r="AT4471" i="10" s="1"/>
  <c r="R4477" i="10"/>
  <c r="AT4477" i="10" s="1"/>
  <c r="R4483" i="10"/>
  <c r="AT4483" i="10" s="1"/>
  <c r="R4489" i="10"/>
  <c r="AT4489" i="10" s="1"/>
  <c r="R4495" i="10"/>
  <c r="AT4495" i="10" s="1"/>
  <c r="R4501" i="10"/>
  <c r="AT4501" i="10" s="1"/>
  <c r="R4507" i="10"/>
  <c r="AT4507" i="10" s="1"/>
  <c r="R4513" i="10"/>
  <c r="AT4513" i="10" s="1"/>
  <c r="R4519" i="10"/>
  <c r="AT4519" i="10" s="1"/>
  <c r="R4525" i="10"/>
  <c r="AT4525" i="10" s="1"/>
  <c r="R4531" i="10"/>
  <c r="AT4531" i="10" s="1"/>
  <c r="R4537" i="10"/>
  <c r="AT4537" i="10" s="1"/>
  <c r="R4543" i="10"/>
  <c r="AT4543" i="10" s="1"/>
  <c r="R4549" i="10"/>
  <c r="AT4549" i="10" s="1"/>
  <c r="R4555" i="10"/>
  <c r="AT4555" i="10" s="1"/>
  <c r="R4561" i="10"/>
  <c r="AT4561" i="10" s="1"/>
  <c r="R4567" i="10"/>
  <c r="AT4567" i="10" s="1"/>
  <c r="R4573" i="10"/>
  <c r="AT4573" i="10" s="1"/>
  <c r="R4579" i="10"/>
  <c r="AT4579" i="10" s="1"/>
  <c r="R4585" i="10"/>
  <c r="AT4585" i="10" s="1"/>
  <c r="R4591" i="10"/>
  <c r="AT4591" i="10" s="1"/>
  <c r="R4597" i="10"/>
  <c r="AT4597" i="10" s="1"/>
  <c r="R4603" i="10"/>
  <c r="AT4603" i="10" s="1"/>
  <c r="R4609" i="10"/>
  <c r="AT4609" i="10" s="1"/>
  <c r="R4615" i="10"/>
  <c r="AT4615" i="10" s="1"/>
  <c r="R4621" i="10"/>
  <c r="AT4621" i="10" s="1"/>
  <c r="R4627" i="10"/>
  <c r="AT4627" i="10" s="1"/>
  <c r="R4633" i="10"/>
  <c r="AT4633" i="10" s="1"/>
  <c r="R4639" i="10"/>
  <c r="AT4639" i="10" s="1"/>
  <c r="R4645" i="10"/>
  <c r="AT4645" i="10" s="1"/>
  <c r="R4651" i="10"/>
  <c r="AT4651" i="10" s="1"/>
  <c r="R4657" i="10"/>
  <c r="AT4657" i="10" s="1"/>
  <c r="R4663" i="10"/>
  <c r="AT4663" i="10" s="1"/>
  <c r="R4669" i="10"/>
  <c r="AT4669" i="10" s="1"/>
  <c r="R4675" i="10"/>
  <c r="AT4675" i="10" s="1"/>
  <c r="R4681" i="10"/>
  <c r="AT4681" i="10" s="1"/>
  <c r="R4687" i="10"/>
  <c r="AT4687" i="10" s="1"/>
  <c r="R4693" i="10"/>
  <c r="AT4693" i="10" s="1"/>
  <c r="R4699" i="10"/>
  <c r="AT4699" i="10" s="1"/>
  <c r="R4705" i="10"/>
  <c r="AT4705" i="10" s="1"/>
  <c r="R4711" i="10"/>
  <c r="AT4711" i="10" s="1"/>
  <c r="R4717" i="10"/>
  <c r="AT4717" i="10" s="1"/>
  <c r="R4723" i="10"/>
  <c r="AT4723" i="10" s="1"/>
  <c r="R4729" i="10"/>
  <c r="AT4729" i="10" s="1"/>
  <c r="R4735" i="10"/>
  <c r="AT4735" i="10" s="1"/>
  <c r="R4741" i="10"/>
  <c r="AT4741" i="10" s="1"/>
  <c r="R4747" i="10"/>
  <c r="AT4747" i="10" s="1"/>
  <c r="R4753" i="10"/>
  <c r="AT4753" i="10" s="1"/>
  <c r="R4759" i="10"/>
  <c r="AT4759" i="10" s="1"/>
  <c r="R4765" i="10"/>
  <c r="AT4765" i="10" s="1"/>
  <c r="R4771" i="10"/>
  <c r="AT4771" i="10" s="1"/>
  <c r="R4777" i="10"/>
  <c r="AT4777" i="10" s="1"/>
  <c r="R4783" i="10"/>
  <c r="AT4783" i="10" s="1"/>
  <c r="R4789" i="10"/>
  <c r="AT4789" i="10" s="1"/>
  <c r="R4795" i="10"/>
  <c r="AT4795" i="10" s="1"/>
  <c r="R4801" i="10"/>
  <c r="AT4801" i="10" s="1"/>
  <c r="R4807" i="10"/>
  <c r="AT4807" i="10" s="1"/>
  <c r="R4813" i="10"/>
  <c r="AT4813" i="10" s="1"/>
  <c r="R4819" i="10"/>
  <c r="AT4819" i="10" s="1"/>
  <c r="R4825" i="10"/>
  <c r="AT4825" i="10" s="1"/>
  <c r="R4831" i="10"/>
  <c r="AT4831" i="10" s="1"/>
  <c r="R4837" i="10"/>
  <c r="AT4837" i="10" s="1"/>
  <c r="R4843" i="10"/>
  <c r="AT4843" i="10" s="1"/>
  <c r="R4849" i="10"/>
  <c r="AT4849" i="10" s="1"/>
  <c r="R4855" i="10"/>
  <c r="AT4855" i="10" s="1"/>
  <c r="R4861" i="10"/>
  <c r="AT4861" i="10" s="1"/>
  <c r="R4867" i="10"/>
  <c r="AT4867" i="10" s="1"/>
  <c r="R4873" i="10"/>
  <c r="AT4873" i="10" s="1"/>
  <c r="R4879" i="10"/>
  <c r="AT4879" i="10" s="1"/>
  <c r="R4885" i="10"/>
  <c r="AT4885" i="10" s="1"/>
  <c r="R4891" i="10"/>
  <c r="AT4891" i="10" s="1"/>
  <c r="R4897" i="10"/>
  <c r="AT4897" i="10" s="1"/>
  <c r="R4903" i="10"/>
  <c r="AT4903" i="10" s="1"/>
  <c r="R4909" i="10"/>
  <c r="AT4909" i="10" s="1"/>
  <c r="R4915" i="10"/>
  <c r="AT4915" i="10" s="1"/>
  <c r="R4921" i="10"/>
  <c r="AT4921" i="10" s="1"/>
  <c r="R4927" i="10"/>
  <c r="AT4927" i="10" s="1"/>
  <c r="R4933" i="10"/>
  <c r="AT4933" i="10" s="1"/>
  <c r="R4939" i="10"/>
  <c r="AT4939" i="10" s="1"/>
  <c r="R4945" i="10"/>
  <c r="AT4945" i="10" s="1"/>
  <c r="R4951" i="10"/>
  <c r="AT4951" i="10" s="1"/>
  <c r="R4957" i="10"/>
  <c r="AT4957" i="10" s="1"/>
  <c r="R4963" i="10"/>
  <c r="AT4963" i="10" s="1"/>
  <c r="R4969" i="10"/>
  <c r="AT4969" i="10" s="1"/>
  <c r="R4975" i="10"/>
  <c r="AT4975" i="10" s="1"/>
  <c r="R4981" i="10"/>
  <c r="AT4981" i="10" s="1"/>
  <c r="R4987" i="10"/>
  <c r="AT4987" i="10" s="1"/>
  <c r="R4993" i="10"/>
  <c r="AT4993" i="10" s="1"/>
  <c r="R4999" i="10"/>
  <c r="AT4999" i="10" s="1"/>
  <c r="R5005" i="10"/>
  <c r="AT5005" i="10" s="1"/>
  <c r="R53" i="10"/>
  <c r="AT53" i="10" s="1"/>
  <c r="R83" i="10"/>
  <c r="AT83" i="10" s="1"/>
  <c r="R113" i="10"/>
  <c r="AT113" i="10" s="1"/>
  <c r="R143" i="10"/>
  <c r="AT143" i="10" s="1"/>
  <c r="R173" i="10"/>
  <c r="AT173" i="10" s="1"/>
  <c r="R203" i="10"/>
  <c r="AT203" i="10" s="1"/>
  <c r="R233" i="10"/>
  <c r="AT233" i="10" s="1"/>
  <c r="R257" i="10"/>
  <c r="AT257" i="10" s="1"/>
  <c r="R281" i="10"/>
  <c r="AT281" i="10" s="1"/>
  <c r="R305" i="10"/>
  <c r="AT305" i="10" s="1"/>
  <c r="R335" i="10"/>
  <c r="AT335" i="10" s="1"/>
  <c r="R365" i="10"/>
  <c r="AT365" i="10" s="1"/>
  <c r="R383" i="10"/>
  <c r="AT383" i="10" s="1"/>
  <c r="R413" i="10"/>
  <c r="AT413" i="10" s="1"/>
  <c r="R437" i="10"/>
  <c r="AT437" i="10" s="1"/>
  <c r="R467" i="10"/>
  <c r="AT467" i="10" s="1"/>
  <c r="R497" i="10"/>
  <c r="AT497" i="10" s="1"/>
  <c r="R539" i="10"/>
  <c r="AT539" i="10" s="1"/>
  <c r="R575" i="10"/>
  <c r="AT575" i="10" s="1"/>
  <c r="R605" i="10"/>
  <c r="AT605" i="10" s="1"/>
  <c r="R635" i="10"/>
  <c r="AT635" i="10" s="1"/>
  <c r="R653" i="10"/>
  <c r="AT653" i="10" s="1"/>
  <c r="R683" i="10"/>
  <c r="AT683" i="10" s="1"/>
  <c r="R707" i="10"/>
  <c r="AT707" i="10" s="1"/>
  <c r="R737" i="10"/>
  <c r="AT737" i="10" s="1"/>
  <c r="R767" i="10"/>
  <c r="AT767" i="10" s="1"/>
  <c r="R797" i="10"/>
  <c r="AT797" i="10" s="1"/>
  <c r="R821" i="10"/>
  <c r="AT821" i="10" s="1"/>
  <c r="R845" i="10"/>
  <c r="AT845" i="10" s="1"/>
  <c r="R875" i="10"/>
  <c r="AT875" i="10" s="1"/>
  <c r="R905" i="10"/>
  <c r="AT905" i="10" s="1"/>
  <c r="R947" i="10"/>
  <c r="AT947" i="10" s="1"/>
  <c r="R977" i="10"/>
  <c r="AT977" i="10" s="1"/>
  <c r="R1001" i="10"/>
  <c r="AT1001" i="10" s="1"/>
  <c r="R1025" i="10"/>
  <c r="AT1025" i="10" s="1"/>
  <c r="R1055" i="10"/>
  <c r="AT1055" i="10" s="1"/>
  <c r="R1073" i="10"/>
  <c r="AT1073" i="10" s="1"/>
  <c r="R1091" i="10"/>
  <c r="AT1091" i="10" s="1"/>
  <c r="R1115" i="10"/>
  <c r="AT1115" i="10" s="1"/>
  <c r="R1145" i="10"/>
  <c r="AT1145" i="10" s="1"/>
  <c r="R1175" i="10"/>
  <c r="AT1175" i="10" s="1"/>
  <c r="R1193" i="10"/>
  <c r="AT1193" i="10" s="1"/>
  <c r="R1223" i="10"/>
  <c r="AT1223" i="10" s="1"/>
  <c r="R1241" i="10"/>
  <c r="AT1241" i="10" s="1"/>
  <c r="R1271" i="10"/>
  <c r="AT1271" i="10" s="1"/>
  <c r="R1301" i="10"/>
  <c r="AT1301" i="10" s="1"/>
  <c r="R1325" i="10"/>
  <c r="AT1325" i="10" s="1"/>
  <c r="R1355" i="10"/>
  <c r="AT1355" i="10" s="1"/>
  <c r="R1385" i="10"/>
  <c r="AT1385" i="10" s="1"/>
  <c r="R1415" i="10"/>
  <c r="AT1415" i="10" s="1"/>
  <c r="R1439" i="10"/>
  <c r="AT1439" i="10" s="1"/>
  <c r="R1469" i="10"/>
  <c r="AT1469" i="10" s="1"/>
  <c r="R1499" i="10"/>
  <c r="AT1499" i="10" s="1"/>
  <c r="R1529" i="10"/>
  <c r="AT1529" i="10" s="1"/>
  <c r="R1553" i="10"/>
  <c r="AT1553" i="10" s="1"/>
  <c r="R1577" i="10"/>
  <c r="AT1577" i="10" s="1"/>
  <c r="R1601" i="10"/>
  <c r="AT1601" i="10" s="1"/>
  <c r="R1631" i="10"/>
  <c r="AT1631" i="10" s="1"/>
  <c r="R1649" i="10"/>
  <c r="AT1649" i="10" s="1"/>
  <c r="R1691" i="10"/>
  <c r="AT1691" i="10" s="1"/>
  <c r="R1721" i="10"/>
  <c r="AT1721" i="10" s="1"/>
  <c r="R1751" i="10"/>
  <c r="AT1751" i="10" s="1"/>
  <c r="R1781" i="10"/>
  <c r="AT1781" i="10" s="1"/>
  <c r="R1811" i="10"/>
  <c r="AT1811" i="10" s="1"/>
  <c r="R1841" i="10"/>
  <c r="AT1841" i="10" s="1"/>
  <c r="R1865" i="10"/>
  <c r="AT1865" i="10" s="1"/>
  <c r="R1895" i="10"/>
  <c r="AT1895" i="10" s="1"/>
  <c r="R1925" i="10"/>
  <c r="AT1925" i="10" s="1"/>
  <c r="R1949" i="10"/>
  <c r="AT1949" i="10" s="1"/>
  <c r="R1979" i="10"/>
  <c r="AT1979" i="10" s="1"/>
  <c r="R2009" i="10"/>
  <c r="AT2009" i="10" s="1"/>
  <c r="R2039" i="10"/>
  <c r="AT2039" i="10" s="1"/>
  <c r="R2069" i="10"/>
  <c r="AT2069" i="10" s="1"/>
  <c r="R2099" i="10"/>
  <c r="AT2099" i="10" s="1"/>
  <c r="R2135" i="10"/>
  <c r="AT2135" i="10" s="1"/>
  <c r="R2165" i="10"/>
  <c r="AT2165" i="10" s="1"/>
  <c r="R2189" i="10"/>
  <c r="AT2189" i="10" s="1"/>
  <c r="R2213" i="10"/>
  <c r="AT2213" i="10" s="1"/>
  <c r="R2237" i="10"/>
  <c r="AT2237" i="10" s="1"/>
  <c r="R2267" i="10"/>
  <c r="AT2267" i="10" s="1"/>
  <c r="R2291" i="10"/>
  <c r="AT2291" i="10" s="1"/>
  <c r="R2315" i="10"/>
  <c r="AT2315" i="10" s="1"/>
  <c r="R2339" i="10"/>
  <c r="AT2339" i="10" s="1"/>
  <c r="R2357" i="10"/>
  <c r="AT2357" i="10" s="1"/>
  <c r="R2387" i="10"/>
  <c r="AT2387" i="10" s="1"/>
  <c r="R2417" i="10"/>
  <c r="AT2417" i="10" s="1"/>
  <c r="R2453" i="10"/>
  <c r="AT2453" i="10" s="1"/>
  <c r="R2477" i="10"/>
  <c r="AT2477" i="10" s="1"/>
  <c r="R2501" i="10"/>
  <c r="AT2501" i="10" s="1"/>
  <c r="R2525" i="10"/>
  <c r="AT2525" i="10" s="1"/>
  <c r="R2555" i="10"/>
  <c r="AT2555" i="10" s="1"/>
  <c r="R2585" i="10"/>
  <c r="AT2585" i="10" s="1"/>
  <c r="R2609" i="10"/>
  <c r="AT2609" i="10" s="1"/>
  <c r="R2639" i="10"/>
  <c r="AT2639" i="10" s="1"/>
  <c r="R2669" i="10"/>
  <c r="AT2669" i="10" s="1"/>
  <c r="R2699" i="10"/>
  <c r="AT2699" i="10" s="1"/>
  <c r="R2735" i="10"/>
  <c r="AT2735" i="10" s="1"/>
  <c r="R2765" i="10"/>
  <c r="AT2765" i="10" s="1"/>
  <c r="R2795" i="10"/>
  <c r="AT2795" i="10" s="1"/>
  <c r="R2825" i="10"/>
  <c r="AT2825" i="10" s="1"/>
  <c r="R2849" i="10"/>
  <c r="AT2849" i="10" s="1"/>
  <c r="R2867" i="10"/>
  <c r="AT2867" i="10" s="1"/>
  <c r="R2891" i="10"/>
  <c r="AT2891" i="10" s="1"/>
  <c r="R2915" i="10"/>
  <c r="AT2915" i="10" s="1"/>
  <c r="R2945" i="10"/>
  <c r="AT2945" i="10" s="1"/>
  <c r="R2975" i="10"/>
  <c r="AT2975" i="10" s="1"/>
  <c r="R2999" i="10"/>
  <c r="AT2999" i="10" s="1"/>
  <c r="R3029" i="10"/>
  <c r="AT3029" i="10" s="1"/>
  <c r="R3047" i="10"/>
  <c r="AT3047" i="10" s="1"/>
  <c r="R3077" i="10"/>
  <c r="AT3077" i="10" s="1"/>
  <c r="R3107" i="10"/>
  <c r="AT3107" i="10" s="1"/>
  <c r="R3137" i="10"/>
  <c r="AT3137" i="10" s="1"/>
  <c r="R3167" i="10"/>
  <c r="AT3167" i="10" s="1"/>
  <c r="R3191" i="10"/>
  <c r="AT3191" i="10" s="1"/>
  <c r="R3215" i="10"/>
  <c r="AT3215" i="10" s="1"/>
  <c r="R3233" i="10"/>
  <c r="AT3233" i="10" s="1"/>
  <c r="R3263" i="10"/>
  <c r="AT3263" i="10" s="1"/>
  <c r="R3293" i="10"/>
  <c r="AT3293" i="10" s="1"/>
  <c r="R3335" i="10"/>
  <c r="AT3335" i="10" s="1"/>
  <c r="R3365" i="10"/>
  <c r="AT3365" i="10" s="1"/>
  <c r="R3389" i="10"/>
  <c r="AT3389" i="10" s="1"/>
  <c r="R3425" i="10"/>
  <c r="AT3425" i="10" s="1"/>
  <c r="R3455" i="10"/>
  <c r="AT3455" i="10" s="1"/>
  <c r="R3485" i="10"/>
  <c r="AT3485" i="10" s="1"/>
  <c r="R3509" i="10"/>
  <c r="AT3509" i="10" s="1"/>
  <c r="R3551" i="10"/>
  <c r="AT3551" i="10" s="1"/>
  <c r="R3575" i="10"/>
  <c r="AT3575" i="10" s="1"/>
  <c r="R3611" i="10"/>
  <c r="AT3611" i="10" s="1"/>
  <c r="R3641" i="10"/>
  <c r="AT3641" i="10" s="1"/>
  <c r="R3671" i="10"/>
  <c r="AT3671" i="10" s="1"/>
  <c r="R3701" i="10"/>
  <c r="AT3701" i="10" s="1"/>
  <c r="R3731" i="10"/>
  <c r="AT3731" i="10" s="1"/>
  <c r="R3755" i="10"/>
  <c r="AT3755" i="10" s="1"/>
  <c r="R3791" i="10"/>
  <c r="AT3791" i="10" s="1"/>
  <c r="R3833" i="10"/>
  <c r="AT3833" i="10" s="1"/>
  <c r="R3857" i="10"/>
  <c r="AT3857" i="10" s="1"/>
  <c r="R3881" i="10"/>
  <c r="AT3881" i="10" s="1"/>
  <c r="R3911" i="10"/>
  <c r="AT3911" i="10" s="1"/>
  <c r="R3941" i="10"/>
  <c r="AT3941" i="10" s="1"/>
  <c r="R3977" i="10"/>
  <c r="AT3977" i="10" s="1"/>
  <c r="R4019" i="10"/>
  <c r="AT4019" i="10" s="1"/>
  <c r="R4061" i="10"/>
  <c r="AT4061" i="10" s="1"/>
  <c r="R4085" i="10"/>
  <c r="AT4085" i="10" s="1"/>
  <c r="R4109" i="10"/>
  <c r="AT4109" i="10" s="1"/>
  <c r="R4127" i="10"/>
  <c r="AT4127" i="10" s="1"/>
  <c r="R4151" i="10"/>
  <c r="AT4151" i="10" s="1"/>
  <c r="R4181" i="10"/>
  <c r="AT4181" i="10" s="1"/>
  <c r="R4205" i="10"/>
  <c r="AT4205" i="10" s="1"/>
  <c r="R4235" i="10"/>
  <c r="AT4235" i="10" s="1"/>
  <c r="R4259" i="10"/>
  <c r="AT4259" i="10" s="1"/>
  <c r="R4289" i="10"/>
  <c r="AT4289" i="10" s="1"/>
  <c r="R4319" i="10"/>
  <c r="AT4319" i="10" s="1"/>
  <c r="R4349" i="10"/>
  <c r="AT4349" i="10" s="1"/>
  <c r="R4385" i="10"/>
  <c r="AT4385" i="10" s="1"/>
  <c r="R4409" i="10"/>
  <c r="AT4409" i="10" s="1"/>
  <c r="R4433" i="10"/>
  <c r="AT4433" i="10" s="1"/>
  <c r="R4463" i="10"/>
  <c r="AT4463" i="10" s="1"/>
  <c r="R4493" i="10"/>
  <c r="AT4493" i="10" s="1"/>
  <c r="R4529" i="10"/>
  <c r="AT4529" i="10" s="1"/>
  <c r="R4559" i="10"/>
  <c r="AT4559" i="10" s="1"/>
  <c r="R4589" i="10"/>
  <c r="AT4589" i="10" s="1"/>
  <c r="R4613" i="10"/>
  <c r="AT4613" i="10" s="1"/>
  <c r="R4643" i="10"/>
  <c r="AT4643" i="10" s="1"/>
  <c r="R4667" i="10"/>
  <c r="AT4667" i="10" s="1"/>
  <c r="R4691" i="10"/>
  <c r="AT4691" i="10" s="1"/>
  <c r="R4721" i="10"/>
  <c r="AT4721" i="10" s="1"/>
  <c r="R4751" i="10"/>
  <c r="AT4751" i="10" s="1"/>
  <c r="R4787" i="10"/>
  <c r="AT4787" i="10" s="1"/>
  <c r="R4829" i="10"/>
  <c r="AT4829" i="10" s="1"/>
  <c r="R4889" i="10"/>
  <c r="AT4889" i="10" s="1"/>
  <c r="R4925" i="10"/>
  <c r="AT4925" i="10" s="1"/>
  <c r="R4949" i="10"/>
  <c r="AT4949" i="10" s="1"/>
  <c r="R4979" i="10"/>
  <c r="AT4979" i="10" s="1"/>
  <c r="R5009" i="10"/>
  <c r="AT5009" i="10" s="1"/>
  <c r="R24" i="10"/>
  <c r="AT24" i="10" s="1"/>
  <c r="R26" i="10"/>
  <c r="AT26" i="10" s="1"/>
  <c r="R32" i="10"/>
  <c r="AT32" i="10" s="1"/>
  <c r="R38" i="10"/>
  <c r="AT38" i="10" s="1"/>
  <c r="R44" i="10"/>
  <c r="AT44" i="10" s="1"/>
  <c r="R50" i="10"/>
  <c r="AT50" i="10" s="1"/>
  <c r="R56" i="10"/>
  <c r="AT56" i="10" s="1"/>
  <c r="R62" i="10"/>
  <c r="AT62" i="10" s="1"/>
  <c r="R68" i="10"/>
  <c r="AT68" i="10" s="1"/>
  <c r="R74" i="10"/>
  <c r="AT74" i="10" s="1"/>
  <c r="R80" i="10"/>
  <c r="AT80" i="10" s="1"/>
  <c r="R86" i="10"/>
  <c r="AT86" i="10" s="1"/>
  <c r="R92" i="10"/>
  <c r="AT92" i="10" s="1"/>
  <c r="R98" i="10"/>
  <c r="AT98" i="10" s="1"/>
  <c r="R104" i="10"/>
  <c r="AT104" i="10" s="1"/>
  <c r="R110" i="10"/>
  <c r="AT110" i="10" s="1"/>
  <c r="R116" i="10"/>
  <c r="AT116" i="10" s="1"/>
  <c r="R122" i="10"/>
  <c r="AT122" i="10" s="1"/>
  <c r="R128" i="10"/>
  <c r="AT128" i="10" s="1"/>
  <c r="R134" i="10"/>
  <c r="AT134" i="10" s="1"/>
  <c r="R140" i="10"/>
  <c r="AT140" i="10" s="1"/>
  <c r="R146" i="10"/>
  <c r="AT146" i="10" s="1"/>
  <c r="R152" i="10"/>
  <c r="AT152" i="10" s="1"/>
  <c r="R158" i="10"/>
  <c r="AT158" i="10" s="1"/>
  <c r="R164" i="10"/>
  <c r="AT164" i="10" s="1"/>
  <c r="R170" i="10"/>
  <c r="AT170" i="10" s="1"/>
  <c r="R176" i="10"/>
  <c r="AT176" i="10" s="1"/>
  <c r="R182" i="10"/>
  <c r="AT182" i="10" s="1"/>
  <c r="R188" i="10"/>
  <c r="AT188" i="10" s="1"/>
  <c r="R194" i="10"/>
  <c r="AT194" i="10" s="1"/>
  <c r="R200" i="10"/>
  <c r="AT200" i="10" s="1"/>
  <c r="R206" i="10"/>
  <c r="AT206" i="10" s="1"/>
  <c r="R212" i="10"/>
  <c r="AT212" i="10" s="1"/>
  <c r="R218" i="10"/>
  <c r="AT218" i="10" s="1"/>
  <c r="R224" i="10"/>
  <c r="AT224" i="10" s="1"/>
  <c r="R230" i="10"/>
  <c r="AT230" i="10" s="1"/>
  <c r="R236" i="10"/>
  <c r="AT236" i="10" s="1"/>
  <c r="R242" i="10"/>
  <c r="AT242" i="10" s="1"/>
  <c r="R248" i="10"/>
  <c r="AT248" i="10" s="1"/>
  <c r="R254" i="10"/>
  <c r="AT254" i="10" s="1"/>
  <c r="R260" i="10"/>
  <c r="AT260" i="10" s="1"/>
  <c r="R266" i="10"/>
  <c r="AT266" i="10" s="1"/>
  <c r="R272" i="10"/>
  <c r="AT272" i="10" s="1"/>
  <c r="R278" i="10"/>
  <c r="AT278" i="10" s="1"/>
  <c r="R284" i="10"/>
  <c r="AT284" i="10" s="1"/>
  <c r="R290" i="10"/>
  <c r="AT290" i="10" s="1"/>
  <c r="R296" i="10"/>
  <c r="AT296" i="10" s="1"/>
  <c r="R302" i="10"/>
  <c r="AT302" i="10" s="1"/>
  <c r="R308" i="10"/>
  <c r="AT308" i="10" s="1"/>
  <c r="R314" i="10"/>
  <c r="AT314" i="10" s="1"/>
  <c r="R320" i="10"/>
  <c r="AT320" i="10" s="1"/>
  <c r="R326" i="10"/>
  <c r="AT326" i="10" s="1"/>
  <c r="R332" i="10"/>
  <c r="AT332" i="10" s="1"/>
  <c r="R338" i="10"/>
  <c r="AT338" i="10" s="1"/>
  <c r="R344" i="10"/>
  <c r="AT344" i="10" s="1"/>
  <c r="R350" i="10"/>
  <c r="AT350" i="10" s="1"/>
  <c r="R356" i="10"/>
  <c r="AT356" i="10" s="1"/>
  <c r="R362" i="10"/>
  <c r="AT362" i="10" s="1"/>
  <c r="R368" i="10"/>
  <c r="AT368" i="10" s="1"/>
  <c r="R374" i="10"/>
  <c r="AT374" i="10" s="1"/>
  <c r="R380" i="10"/>
  <c r="AT380" i="10" s="1"/>
  <c r="R386" i="10"/>
  <c r="AT386" i="10" s="1"/>
  <c r="R392" i="10"/>
  <c r="AT392" i="10" s="1"/>
  <c r="R398" i="10"/>
  <c r="AT398" i="10" s="1"/>
  <c r="R404" i="10"/>
  <c r="AT404" i="10" s="1"/>
  <c r="R410" i="10"/>
  <c r="AT410" i="10" s="1"/>
  <c r="R416" i="10"/>
  <c r="AT416" i="10" s="1"/>
  <c r="R422" i="10"/>
  <c r="AT422" i="10" s="1"/>
  <c r="R428" i="10"/>
  <c r="AT428" i="10" s="1"/>
  <c r="R434" i="10"/>
  <c r="AT434" i="10" s="1"/>
  <c r="R440" i="10"/>
  <c r="AT440" i="10" s="1"/>
  <c r="R446" i="10"/>
  <c r="AT446" i="10" s="1"/>
  <c r="R452" i="10"/>
  <c r="AT452" i="10" s="1"/>
  <c r="R458" i="10"/>
  <c r="AT458" i="10" s="1"/>
  <c r="R464" i="10"/>
  <c r="AT464" i="10" s="1"/>
  <c r="R470" i="10"/>
  <c r="AT470" i="10" s="1"/>
  <c r="R476" i="10"/>
  <c r="AT476" i="10" s="1"/>
  <c r="R482" i="10"/>
  <c r="AT482" i="10" s="1"/>
  <c r="R488" i="10"/>
  <c r="AT488" i="10" s="1"/>
  <c r="R494" i="10"/>
  <c r="AT494" i="10" s="1"/>
  <c r="R500" i="10"/>
  <c r="AT500" i="10" s="1"/>
  <c r="R506" i="10"/>
  <c r="AT506" i="10" s="1"/>
  <c r="R512" i="10"/>
  <c r="AT512" i="10" s="1"/>
  <c r="R518" i="10"/>
  <c r="AT518" i="10" s="1"/>
  <c r="R524" i="10"/>
  <c r="AT524" i="10" s="1"/>
  <c r="R530" i="10"/>
  <c r="AT530" i="10" s="1"/>
  <c r="R536" i="10"/>
  <c r="AT536" i="10" s="1"/>
  <c r="R542" i="10"/>
  <c r="AT542" i="10" s="1"/>
  <c r="R548" i="10"/>
  <c r="AT548" i="10" s="1"/>
  <c r="R554" i="10"/>
  <c r="AT554" i="10" s="1"/>
  <c r="R560" i="10"/>
  <c r="AT560" i="10" s="1"/>
  <c r="R566" i="10"/>
  <c r="AT566" i="10" s="1"/>
  <c r="R572" i="10"/>
  <c r="AT572" i="10" s="1"/>
  <c r="R578" i="10"/>
  <c r="AT578" i="10" s="1"/>
  <c r="R584" i="10"/>
  <c r="AT584" i="10" s="1"/>
  <c r="R590" i="10"/>
  <c r="AT590" i="10" s="1"/>
  <c r="R596" i="10"/>
  <c r="AT596" i="10" s="1"/>
  <c r="R602" i="10"/>
  <c r="AT602" i="10" s="1"/>
  <c r="R608" i="10"/>
  <c r="AT608" i="10" s="1"/>
  <c r="R614" i="10"/>
  <c r="AT614" i="10" s="1"/>
  <c r="R620" i="10"/>
  <c r="AT620" i="10" s="1"/>
  <c r="R626" i="10"/>
  <c r="AT626" i="10" s="1"/>
  <c r="R632" i="10"/>
  <c r="AT632" i="10" s="1"/>
  <c r="R638" i="10"/>
  <c r="AT638" i="10" s="1"/>
  <c r="R644" i="10"/>
  <c r="AT644" i="10" s="1"/>
  <c r="R650" i="10"/>
  <c r="AT650" i="10" s="1"/>
  <c r="R656" i="10"/>
  <c r="AT656" i="10" s="1"/>
  <c r="R662" i="10"/>
  <c r="AT662" i="10" s="1"/>
  <c r="R668" i="10"/>
  <c r="AT668" i="10" s="1"/>
  <c r="R674" i="10"/>
  <c r="AT674" i="10" s="1"/>
  <c r="R680" i="10"/>
  <c r="AT680" i="10" s="1"/>
  <c r="R686" i="10"/>
  <c r="AT686" i="10" s="1"/>
  <c r="R692" i="10"/>
  <c r="AT692" i="10" s="1"/>
  <c r="R698" i="10"/>
  <c r="AT698" i="10" s="1"/>
  <c r="R704" i="10"/>
  <c r="AT704" i="10" s="1"/>
  <c r="R710" i="10"/>
  <c r="AT710" i="10" s="1"/>
  <c r="R716" i="10"/>
  <c r="AT716" i="10" s="1"/>
  <c r="R722" i="10"/>
  <c r="AT722" i="10" s="1"/>
  <c r="R728" i="10"/>
  <c r="AT728" i="10" s="1"/>
  <c r="R734" i="10"/>
  <c r="AT734" i="10" s="1"/>
  <c r="R740" i="10"/>
  <c r="AT740" i="10" s="1"/>
  <c r="R746" i="10"/>
  <c r="AT746" i="10" s="1"/>
  <c r="R752" i="10"/>
  <c r="AT752" i="10" s="1"/>
  <c r="R758" i="10"/>
  <c r="AT758" i="10" s="1"/>
  <c r="R764" i="10"/>
  <c r="AT764" i="10" s="1"/>
  <c r="R770" i="10"/>
  <c r="AT770" i="10" s="1"/>
  <c r="R776" i="10"/>
  <c r="AT776" i="10" s="1"/>
  <c r="R782" i="10"/>
  <c r="AT782" i="10" s="1"/>
  <c r="R788" i="10"/>
  <c r="AT788" i="10" s="1"/>
  <c r="R794" i="10"/>
  <c r="AT794" i="10" s="1"/>
  <c r="R800" i="10"/>
  <c r="AT800" i="10" s="1"/>
  <c r="R806" i="10"/>
  <c r="AT806" i="10" s="1"/>
  <c r="R812" i="10"/>
  <c r="AT812" i="10" s="1"/>
  <c r="R818" i="10"/>
  <c r="AT818" i="10" s="1"/>
  <c r="R824" i="10"/>
  <c r="AT824" i="10" s="1"/>
  <c r="R830" i="10"/>
  <c r="AT830" i="10" s="1"/>
  <c r="R836" i="10"/>
  <c r="AT836" i="10" s="1"/>
  <c r="R842" i="10"/>
  <c r="AT842" i="10" s="1"/>
  <c r="R848" i="10"/>
  <c r="AT848" i="10" s="1"/>
  <c r="R854" i="10"/>
  <c r="AT854" i="10" s="1"/>
  <c r="R860" i="10"/>
  <c r="AT860" i="10" s="1"/>
  <c r="R866" i="10"/>
  <c r="AT866" i="10" s="1"/>
  <c r="R872" i="10"/>
  <c r="AT872" i="10" s="1"/>
  <c r="R878" i="10"/>
  <c r="AT878" i="10" s="1"/>
  <c r="R884" i="10"/>
  <c r="AT884" i="10" s="1"/>
  <c r="R890" i="10"/>
  <c r="AT890" i="10" s="1"/>
  <c r="R896" i="10"/>
  <c r="AT896" i="10" s="1"/>
  <c r="R902" i="10"/>
  <c r="AT902" i="10" s="1"/>
  <c r="R908" i="10"/>
  <c r="AT908" i="10" s="1"/>
  <c r="R914" i="10"/>
  <c r="AT914" i="10" s="1"/>
  <c r="R920" i="10"/>
  <c r="AT920" i="10" s="1"/>
  <c r="R926" i="10"/>
  <c r="AT926" i="10" s="1"/>
  <c r="R932" i="10"/>
  <c r="AT932" i="10" s="1"/>
  <c r="R938" i="10"/>
  <c r="AT938" i="10" s="1"/>
  <c r="R944" i="10"/>
  <c r="AT944" i="10" s="1"/>
  <c r="R950" i="10"/>
  <c r="AT950" i="10" s="1"/>
  <c r="R956" i="10"/>
  <c r="AT956" i="10" s="1"/>
  <c r="R962" i="10"/>
  <c r="AT962" i="10" s="1"/>
  <c r="R968" i="10"/>
  <c r="AT968" i="10" s="1"/>
  <c r="R974" i="10"/>
  <c r="AT974" i="10" s="1"/>
  <c r="R980" i="10"/>
  <c r="AT980" i="10" s="1"/>
  <c r="R986" i="10"/>
  <c r="AT986" i="10" s="1"/>
  <c r="R992" i="10"/>
  <c r="AT992" i="10" s="1"/>
  <c r="R998" i="10"/>
  <c r="AT998" i="10" s="1"/>
  <c r="R1004" i="10"/>
  <c r="AT1004" i="10" s="1"/>
  <c r="R1010" i="10"/>
  <c r="AT1010" i="10" s="1"/>
  <c r="R1016" i="10"/>
  <c r="AT1016" i="10" s="1"/>
  <c r="R1022" i="10"/>
  <c r="AT1022" i="10" s="1"/>
  <c r="R1028" i="10"/>
  <c r="AT1028" i="10" s="1"/>
  <c r="R1034" i="10"/>
  <c r="AT1034" i="10" s="1"/>
  <c r="R1040" i="10"/>
  <c r="AT1040" i="10" s="1"/>
  <c r="R1046" i="10"/>
  <c r="AT1046" i="10" s="1"/>
  <c r="R1052" i="10"/>
  <c r="AT1052" i="10" s="1"/>
  <c r="R1058" i="10"/>
  <c r="AT1058" i="10" s="1"/>
  <c r="R1064" i="10"/>
  <c r="AT1064" i="10" s="1"/>
  <c r="R1070" i="10"/>
  <c r="AT1070" i="10" s="1"/>
  <c r="R1076" i="10"/>
  <c r="AT1076" i="10" s="1"/>
  <c r="R1082" i="10"/>
  <c r="AT1082" i="10" s="1"/>
  <c r="R1088" i="10"/>
  <c r="AT1088" i="10" s="1"/>
  <c r="R1094" i="10"/>
  <c r="AT1094" i="10" s="1"/>
  <c r="R1100" i="10"/>
  <c r="AT1100" i="10" s="1"/>
  <c r="R1106" i="10"/>
  <c r="AT1106" i="10" s="1"/>
  <c r="R1112" i="10"/>
  <c r="AT1112" i="10" s="1"/>
  <c r="R1118" i="10"/>
  <c r="AT1118" i="10" s="1"/>
  <c r="R1124" i="10"/>
  <c r="AT1124" i="10" s="1"/>
  <c r="R1130" i="10"/>
  <c r="AT1130" i="10" s="1"/>
  <c r="R1136" i="10"/>
  <c r="AT1136" i="10" s="1"/>
  <c r="R1142" i="10"/>
  <c r="AT1142" i="10" s="1"/>
  <c r="R1148" i="10"/>
  <c r="AT1148" i="10" s="1"/>
  <c r="R1154" i="10"/>
  <c r="AT1154" i="10" s="1"/>
  <c r="R1160" i="10"/>
  <c r="AT1160" i="10" s="1"/>
  <c r="R1166" i="10"/>
  <c r="AT1166" i="10" s="1"/>
  <c r="R1172" i="10"/>
  <c r="AT1172" i="10" s="1"/>
  <c r="R1178" i="10"/>
  <c r="AT1178" i="10" s="1"/>
  <c r="R1184" i="10"/>
  <c r="AT1184" i="10" s="1"/>
  <c r="R1190" i="10"/>
  <c r="AT1190" i="10" s="1"/>
  <c r="R1196" i="10"/>
  <c r="AT1196" i="10" s="1"/>
  <c r="R1202" i="10"/>
  <c r="AT1202" i="10" s="1"/>
  <c r="R1208" i="10"/>
  <c r="AT1208" i="10" s="1"/>
  <c r="R1214" i="10"/>
  <c r="AT1214" i="10" s="1"/>
  <c r="R1220" i="10"/>
  <c r="AT1220" i="10" s="1"/>
  <c r="R1226" i="10"/>
  <c r="AT1226" i="10" s="1"/>
  <c r="R1232" i="10"/>
  <c r="AT1232" i="10" s="1"/>
  <c r="R1238" i="10"/>
  <c r="AT1238" i="10" s="1"/>
  <c r="R1244" i="10"/>
  <c r="AT1244" i="10" s="1"/>
  <c r="R1250" i="10"/>
  <c r="AT1250" i="10" s="1"/>
  <c r="R1256" i="10"/>
  <c r="AT1256" i="10" s="1"/>
  <c r="R1262" i="10"/>
  <c r="AT1262" i="10" s="1"/>
  <c r="R1268" i="10"/>
  <c r="AT1268" i="10" s="1"/>
  <c r="R1274" i="10"/>
  <c r="AT1274" i="10" s="1"/>
  <c r="R1280" i="10"/>
  <c r="AT1280" i="10" s="1"/>
  <c r="R1286" i="10"/>
  <c r="AT1286" i="10" s="1"/>
  <c r="R1292" i="10"/>
  <c r="AT1292" i="10" s="1"/>
  <c r="R1298" i="10"/>
  <c r="AT1298" i="10" s="1"/>
  <c r="R1304" i="10"/>
  <c r="AT1304" i="10" s="1"/>
  <c r="R1310" i="10"/>
  <c r="AT1310" i="10" s="1"/>
  <c r="R1316" i="10"/>
  <c r="AT1316" i="10" s="1"/>
  <c r="R1322" i="10"/>
  <c r="AT1322" i="10" s="1"/>
  <c r="R1328" i="10"/>
  <c r="AT1328" i="10" s="1"/>
  <c r="R1334" i="10"/>
  <c r="AT1334" i="10" s="1"/>
  <c r="R1340" i="10"/>
  <c r="AT1340" i="10" s="1"/>
  <c r="R1346" i="10"/>
  <c r="AT1346" i="10" s="1"/>
  <c r="R1352" i="10"/>
  <c r="AT1352" i="10" s="1"/>
  <c r="R1358" i="10"/>
  <c r="AT1358" i="10" s="1"/>
  <c r="R1364" i="10"/>
  <c r="AT1364" i="10" s="1"/>
  <c r="R1370" i="10"/>
  <c r="AT1370" i="10" s="1"/>
  <c r="R1376" i="10"/>
  <c r="AT1376" i="10" s="1"/>
  <c r="R1382" i="10"/>
  <c r="AT1382" i="10" s="1"/>
  <c r="R1388" i="10"/>
  <c r="AT1388" i="10" s="1"/>
  <c r="R1394" i="10"/>
  <c r="AT1394" i="10" s="1"/>
  <c r="R1400" i="10"/>
  <c r="AT1400" i="10" s="1"/>
  <c r="R1406" i="10"/>
  <c r="AT1406" i="10" s="1"/>
  <c r="R1412" i="10"/>
  <c r="AT1412" i="10" s="1"/>
  <c r="R1418" i="10"/>
  <c r="AT1418" i="10" s="1"/>
  <c r="R1424" i="10"/>
  <c r="AT1424" i="10" s="1"/>
  <c r="R1430" i="10"/>
  <c r="AT1430" i="10" s="1"/>
  <c r="R1436" i="10"/>
  <c r="AT1436" i="10" s="1"/>
  <c r="R1442" i="10"/>
  <c r="AT1442" i="10" s="1"/>
  <c r="R1448" i="10"/>
  <c r="AT1448" i="10" s="1"/>
  <c r="R1454" i="10"/>
  <c r="AT1454" i="10" s="1"/>
  <c r="R1460" i="10"/>
  <c r="AT1460" i="10" s="1"/>
  <c r="R1466" i="10"/>
  <c r="AT1466" i="10" s="1"/>
  <c r="R1472" i="10"/>
  <c r="AT1472" i="10" s="1"/>
  <c r="R1478" i="10"/>
  <c r="AT1478" i="10" s="1"/>
  <c r="R1484" i="10"/>
  <c r="AT1484" i="10" s="1"/>
  <c r="R1490" i="10"/>
  <c r="AT1490" i="10" s="1"/>
  <c r="R1496" i="10"/>
  <c r="AT1496" i="10" s="1"/>
  <c r="R1502" i="10"/>
  <c r="AT1502" i="10" s="1"/>
  <c r="R1508" i="10"/>
  <c r="AT1508" i="10" s="1"/>
  <c r="R1514" i="10"/>
  <c r="AT1514" i="10" s="1"/>
  <c r="R1520" i="10"/>
  <c r="AT1520" i="10" s="1"/>
  <c r="R1526" i="10"/>
  <c r="AT1526" i="10" s="1"/>
  <c r="R1532" i="10"/>
  <c r="AT1532" i="10" s="1"/>
  <c r="R1538" i="10"/>
  <c r="AT1538" i="10" s="1"/>
  <c r="R1544" i="10"/>
  <c r="AT1544" i="10" s="1"/>
  <c r="R1550" i="10"/>
  <c r="AT1550" i="10" s="1"/>
  <c r="R1556" i="10"/>
  <c r="AT1556" i="10" s="1"/>
  <c r="R1562" i="10"/>
  <c r="AT1562" i="10" s="1"/>
  <c r="R1568" i="10"/>
  <c r="AT1568" i="10" s="1"/>
  <c r="R1574" i="10"/>
  <c r="AT1574" i="10" s="1"/>
  <c r="R1580" i="10"/>
  <c r="AT1580" i="10" s="1"/>
  <c r="R1586" i="10"/>
  <c r="AT1586" i="10" s="1"/>
  <c r="R1592" i="10"/>
  <c r="AT1592" i="10" s="1"/>
  <c r="R1598" i="10"/>
  <c r="AT1598" i="10" s="1"/>
  <c r="R1604" i="10"/>
  <c r="AT1604" i="10" s="1"/>
  <c r="R1610" i="10"/>
  <c r="AT1610" i="10" s="1"/>
  <c r="R1616" i="10"/>
  <c r="AT1616" i="10" s="1"/>
  <c r="R1622" i="10"/>
  <c r="AT1622" i="10" s="1"/>
  <c r="R1628" i="10"/>
  <c r="AT1628" i="10" s="1"/>
  <c r="R1634" i="10"/>
  <c r="AT1634" i="10" s="1"/>
  <c r="R1640" i="10"/>
  <c r="AT1640" i="10" s="1"/>
  <c r="R1646" i="10"/>
  <c r="AT1646" i="10" s="1"/>
  <c r="R1652" i="10"/>
  <c r="AT1652" i="10" s="1"/>
  <c r="R1658" i="10"/>
  <c r="AT1658" i="10" s="1"/>
  <c r="R1664" i="10"/>
  <c r="AT1664" i="10" s="1"/>
  <c r="R1670" i="10"/>
  <c r="AT1670" i="10" s="1"/>
  <c r="R1676" i="10"/>
  <c r="AT1676" i="10" s="1"/>
  <c r="R1682" i="10"/>
  <c r="AT1682" i="10" s="1"/>
  <c r="R1688" i="10"/>
  <c r="AT1688" i="10" s="1"/>
  <c r="R1694" i="10"/>
  <c r="AT1694" i="10" s="1"/>
  <c r="R1700" i="10"/>
  <c r="AT1700" i="10" s="1"/>
  <c r="R1706" i="10"/>
  <c r="AT1706" i="10" s="1"/>
  <c r="R1712" i="10"/>
  <c r="AT1712" i="10" s="1"/>
  <c r="R1718" i="10"/>
  <c r="AT1718" i="10" s="1"/>
  <c r="R1724" i="10"/>
  <c r="AT1724" i="10" s="1"/>
  <c r="R1730" i="10"/>
  <c r="AT1730" i="10" s="1"/>
  <c r="R1736" i="10"/>
  <c r="AT1736" i="10" s="1"/>
  <c r="R1742" i="10"/>
  <c r="AT1742" i="10" s="1"/>
  <c r="R1748" i="10"/>
  <c r="AT1748" i="10" s="1"/>
  <c r="R1754" i="10"/>
  <c r="AT1754" i="10" s="1"/>
  <c r="R1760" i="10"/>
  <c r="AT1760" i="10" s="1"/>
  <c r="R1766" i="10"/>
  <c r="AT1766" i="10" s="1"/>
  <c r="R1772" i="10"/>
  <c r="AT1772" i="10" s="1"/>
  <c r="R1778" i="10"/>
  <c r="AT1778" i="10" s="1"/>
  <c r="R1784" i="10"/>
  <c r="AT1784" i="10" s="1"/>
  <c r="R1790" i="10"/>
  <c r="AT1790" i="10" s="1"/>
  <c r="R1796" i="10"/>
  <c r="AT1796" i="10" s="1"/>
  <c r="R1802" i="10"/>
  <c r="AT1802" i="10" s="1"/>
  <c r="R1808" i="10"/>
  <c r="AT1808" i="10" s="1"/>
  <c r="R1814" i="10"/>
  <c r="AT1814" i="10" s="1"/>
  <c r="R1820" i="10"/>
  <c r="AT1820" i="10" s="1"/>
  <c r="R1826" i="10"/>
  <c r="AT1826" i="10" s="1"/>
  <c r="R1832" i="10"/>
  <c r="AT1832" i="10" s="1"/>
  <c r="R1838" i="10"/>
  <c r="AT1838" i="10" s="1"/>
  <c r="R1844" i="10"/>
  <c r="AT1844" i="10" s="1"/>
  <c r="R1850" i="10"/>
  <c r="AT1850" i="10" s="1"/>
  <c r="R1856" i="10"/>
  <c r="AT1856" i="10" s="1"/>
  <c r="R1862" i="10"/>
  <c r="AT1862" i="10" s="1"/>
  <c r="R1868" i="10"/>
  <c r="AT1868" i="10" s="1"/>
  <c r="R1874" i="10"/>
  <c r="AT1874" i="10" s="1"/>
  <c r="R1880" i="10"/>
  <c r="AT1880" i="10" s="1"/>
  <c r="R1886" i="10"/>
  <c r="AT1886" i="10" s="1"/>
  <c r="R1892" i="10"/>
  <c r="AT1892" i="10" s="1"/>
  <c r="R1898" i="10"/>
  <c r="AT1898" i="10" s="1"/>
  <c r="R1904" i="10"/>
  <c r="AT1904" i="10" s="1"/>
  <c r="R1910" i="10"/>
  <c r="AT1910" i="10" s="1"/>
  <c r="R1916" i="10"/>
  <c r="AT1916" i="10" s="1"/>
  <c r="R1922" i="10"/>
  <c r="AT1922" i="10" s="1"/>
  <c r="R1928" i="10"/>
  <c r="AT1928" i="10" s="1"/>
  <c r="R1934" i="10"/>
  <c r="AT1934" i="10" s="1"/>
  <c r="R1940" i="10"/>
  <c r="AT1940" i="10" s="1"/>
  <c r="R19" i="10"/>
  <c r="AT19" i="10" s="1"/>
  <c r="R35" i="10"/>
  <c r="AT35" i="10" s="1"/>
  <c r="R65" i="10"/>
  <c r="AT65" i="10" s="1"/>
  <c r="R95" i="10"/>
  <c r="AT95" i="10" s="1"/>
  <c r="R125" i="10"/>
  <c r="AT125" i="10" s="1"/>
  <c r="R155" i="10"/>
  <c r="AT155" i="10" s="1"/>
  <c r="R191" i="10"/>
  <c r="AT191" i="10" s="1"/>
  <c r="R215" i="10"/>
  <c r="AT215" i="10" s="1"/>
  <c r="R245" i="10"/>
  <c r="AT245" i="10" s="1"/>
  <c r="R275" i="10"/>
  <c r="AT275" i="10" s="1"/>
  <c r="R311" i="10"/>
  <c r="AT311" i="10" s="1"/>
  <c r="R341" i="10"/>
  <c r="AT341" i="10" s="1"/>
  <c r="R371" i="10"/>
  <c r="AT371" i="10" s="1"/>
  <c r="R401" i="10"/>
  <c r="AT401" i="10" s="1"/>
  <c r="R431" i="10"/>
  <c r="AT431" i="10" s="1"/>
  <c r="R461" i="10"/>
  <c r="AT461" i="10" s="1"/>
  <c r="R491" i="10"/>
  <c r="AT491" i="10" s="1"/>
  <c r="R521" i="10"/>
  <c r="AT521" i="10" s="1"/>
  <c r="R545" i="10"/>
  <c r="AT545" i="10" s="1"/>
  <c r="R569" i="10"/>
  <c r="AT569" i="10" s="1"/>
  <c r="R599" i="10"/>
  <c r="AT599" i="10" s="1"/>
  <c r="R623" i="10"/>
  <c r="AT623" i="10" s="1"/>
  <c r="R659" i="10"/>
  <c r="AT659" i="10" s="1"/>
  <c r="R695" i="10"/>
  <c r="AT695" i="10" s="1"/>
  <c r="R731" i="10"/>
  <c r="AT731" i="10" s="1"/>
  <c r="R761" i="10"/>
  <c r="AT761" i="10" s="1"/>
  <c r="R791" i="10"/>
  <c r="AT791" i="10" s="1"/>
  <c r="R833" i="10"/>
  <c r="AT833" i="10" s="1"/>
  <c r="R863" i="10"/>
  <c r="AT863" i="10" s="1"/>
  <c r="R899" i="10"/>
  <c r="AT899" i="10" s="1"/>
  <c r="R935" i="10"/>
  <c r="AT935" i="10" s="1"/>
  <c r="R971" i="10"/>
  <c r="AT971" i="10" s="1"/>
  <c r="R1013" i="10"/>
  <c r="AT1013" i="10" s="1"/>
  <c r="R1043" i="10"/>
  <c r="AT1043" i="10" s="1"/>
  <c r="R1067" i="10"/>
  <c r="AT1067" i="10" s="1"/>
  <c r="R1097" i="10"/>
  <c r="AT1097" i="10" s="1"/>
  <c r="R1121" i="10"/>
  <c r="AT1121" i="10" s="1"/>
  <c r="R1151" i="10"/>
  <c r="AT1151" i="10" s="1"/>
  <c r="R1181" i="10"/>
  <c r="AT1181" i="10" s="1"/>
  <c r="R1211" i="10"/>
  <c r="AT1211" i="10" s="1"/>
  <c r="R1247" i="10"/>
  <c r="AT1247" i="10" s="1"/>
  <c r="R1295" i="10"/>
  <c r="AT1295" i="10" s="1"/>
  <c r="R1349" i="10"/>
  <c r="AT1349" i="10" s="1"/>
  <c r="R1391" i="10"/>
  <c r="AT1391" i="10" s="1"/>
  <c r="R1421" i="10"/>
  <c r="AT1421" i="10" s="1"/>
  <c r="R1445" i="10"/>
  <c r="AT1445" i="10" s="1"/>
  <c r="R1481" i="10"/>
  <c r="AT1481" i="10" s="1"/>
  <c r="R1511" i="10"/>
  <c r="AT1511" i="10" s="1"/>
  <c r="R1541" i="10"/>
  <c r="AT1541" i="10" s="1"/>
  <c r="R1571" i="10"/>
  <c r="AT1571" i="10" s="1"/>
  <c r="R1607" i="10"/>
  <c r="AT1607" i="10" s="1"/>
  <c r="R1643" i="10"/>
  <c r="AT1643" i="10" s="1"/>
  <c r="R1673" i="10"/>
  <c r="AT1673" i="10" s="1"/>
  <c r="R1703" i="10"/>
  <c r="AT1703" i="10" s="1"/>
  <c r="R1733" i="10"/>
  <c r="AT1733" i="10" s="1"/>
  <c r="R1763" i="10"/>
  <c r="AT1763" i="10" s="1"/>
  <c r="R1793" i="10"/>
  <c r="AT1793" i="10" s="1"/>
  <c r="R1805" i="10"/>
  <c r="AT1805" i="10" s="1"/>
  <c r="R1835" i="10"/>
  <c r="AT1835" i="10" s="1"/>
  <c r="R1871" i="10"/>
  <c r="AT1871" i="10" s="1"/>
  <c r="R1907" i="10"/>
  <c r="AT1907" i="10" s="1"/>
  <c r="R1937" i="10"/>
  <c r="AT1937" i="10" s="1"/>
  <c r="R1967" i="10"/>
  <c r="AT1967" i="10" s="1"/>
  <c r="R2003" i="10"/>
  <c r="AT2003" i="10" s="1"/>
  <c r="R2033" i="10"/>
  <c r="AT2033" i="10" s="1"/>
  <c r="R2057" i="10"/>
  <c r="AT2057" i="10" s="1"/>
  <c r="R2081" i="10"/>
  <c r="AT2081" i="10" s="1"/>
  <c r="R2105" i="10"/>
  <c r="AT2105" i="10" s="1"/>
  <c r="R2129" i="10"/>
  <c r="AT2129" i="10" s="1"/>
  <c r="R2159" i="10"/>
  <c r="AT2159" i="10" s="1"/>
  <c r="R2195" i="10"/>
  <c r="AT2195" i="10" s="1"/>
  <c r="R2219" i="10"/>
  <c r="AT2219" i="10" s="1"/>
  <c r="R2243" i="10"/>
  <c r="AT2243" i="10" s="1"/>
  <c r="R2273" i="10"/>
  <c r="AT2273" i="10" s="1"/>
  <c r="R2297" i="10"/>
  <c r="AT2297" i="10" s="1"/>
  <c r="R2327" i="10"/>
  <c r="AT2327" i="10" s="1"/>
  <c r="R2351" i="10"/>
  <c r="AT2351" i="10" s="1"/>
  <c r="R2375" i="10"/>
  <c r="AT2375" i="10" s="1"/>
  <c r="R2399" i="10"/>
  <c r="AT2399" i="10" s="1"/>
  <c r="R2429" i="10"/>
  <c r="AT2429" i="10" s="1"/>
  <c r="R2447" i="10"/>
  <c r="AT2447" i="10" s="1"/>
  <c r="R2465" i="10"/>
  <c r="AT2465" i="10" s="1"/>
  <c r="R2495" i="10"/>
  <c r="AT2495" i="10" s="1"/>
  <c r="R2519" i="10"/>
  <c r="AT2519" i="10" s="1"/>
  <c r="R2543" i="10"/>
  <c r="AT2543" i="10" s="1"/>
  <c r="R2567" i="10"/>
  <c r="AT2567" i="10" s="1"/>
  <c r="R2597" i="10"/>
  <c r="AT2597" i="10" s="1"/>
  <c r="R2633" i="10"/>
  <c r="AT2633" i="10" s="1"/>
  <c r="R2663" i="10"/>
  <c r="AT2663" i="10" s="1"/>
  <c r="R2693" i="10"/>
  <c r="AT2693" i="10" s="1"/>
  <c r="R2711" i="10"/>
  <c r="AT2711" i="10" s="1"/>
  <c r="R2759" i="10"/>
  <c r="AT2759" i="10" s="1"/>
  <c r="R2789" i="10"/>
  <c r="AT2789" i="10" s="1"/>
  <c r="R2813" i="10"/>
  <c r="AT2813" i="10" s="1"/>
  <c r="R2843" i="10"/>
  <c r="AT2843" i="10" s="1"/>
  <c r="R2873" i="10"/>
  <c r="AT2873" i="10" s="1"/>
  <c r="R2897" i="10"/>
  <c r="AT2897" i="10" s="1"/>
  <c r="R2927" i="10"/>
  <c r="AT2927" i="10" s="1"/>
  <c r="R2963" i="10"/>
  <c r="AT2963" i="10" s="1"/>
  <c r="R2993" i="10"/>
  <c r="AT2993" i="10" s="1"/>
  <c r="R3023" i="10"/>
  <c r="AT3023" i="10" s="1"/>
  <c r="R3059" i="10"/>
  <c r="AT3059" i="10" s="1"/>
  <c r="R3089" i="10"/>
  <c r="AT3089" i="10" s="1"/>
  <c r="R3119" i="10"/>
  <c r="AT3119" i="10" s="1"/>
  <c r="R3155" i="10"/>
  <c r="AT3155" i="10" s="1"/>
  <c r="R3185" i="10"/>
  <c r="AT3185" i="10" s="1"/>
  <c r="R3221" i="10"/>
  <c r="AT3221" i="10" s="1"/>
  <c r="R3251" i="10"/>
  <c r="AT3251" i="10" s="1"/>
  <c r="R3281" i="10"/>
  <c r="AT3281" i="10" s="1"/>
  <c r="R3299" i="10"/>
  <c r="AT3299" i="10" s="1"/>
  <c r="R3323" i="10"/>
  <c r="AT3323" i="10" s="1"/>
  <c r="R3347" i="10"/>
  <c r="AT3347" i="10" s="1"/>
  <c r="R3377" i="10"/>
  <c r="AT3377" i="10" s="1"/>
  <c r="R3407" i="10"/>
  <c r="AT3407" i="10" s="1"/>
  <c r="R3449" i="10"/>
  <c r="AT3449" i="10" s="1"/>
  <c r="R3479" i="10"/>
  <c r="AT3479" i="10" s="1"/>
  <c r="R3515" i="10"/>
  <c r="AT3515" i="10" s="1"/>
  <c r="R3563" i="10"/>
  <c r="AT3563" i="10" s="1"/>
  <c r="R3599" i="10"/>
  <c r="AT3599" i="10" s="1"/>
  <c r="R3629" i="10"/>
  <c r="AT3629" i="10" s="1"/>
  <c r="R3665" i="10"/>
  <c r="AT3665" i="10" s="1"/>
  <c r="R3695" i="10"/>
  <c r="AT3695" i="10" s="1"/>
  <c r="R3719" i="10"/>
  <c r="AT3719" i="10" s="1"/>
  <c r="R3749" i="10"/>
  <c r="AT3749" i="10" s="1"/>
  <c r="R3779" i="10"/>
  <c r="AT3779" i="10" s="1"/>
  <c r="R3809" i="10"/>
  <c r="AT3809" i="10" s="1"/>
  <c r="R3845" i="10"/>
  <c r="AT3845" i="10" s="1"/>
  <c r="R3887" i="10"/>
  <c r="AT3887" i="10" s="1"/>
  <c r="R3929" i="10"/>
  <c r="AT3929" i="10" s="1"/>
  <c r="R3965" i="10"/>
  <c r="AT3965" i="10" s="1"/>
  <c r="R3995" i="10"/>
  <c r="AT3995" i="10" s="1"/>
  <c r="R4025" i="10"/>
  <c r="AT4025" i="10" s="1"/>
  <c r="R4049" i="10"/>
  <c r="AT4049" i="10" s="1"/>
  <c r="R4079" i="10"/>
  <c r="AT4079" i="10" s="1"/>
  <c r="R4115" i="10"/>
  <c r="AT4115" i="10" s="1"/>
  <c r="R4145" i="10"/>
  <c r="AT4145" i="10" s="1"/>
  <c r="R4175" i="10"/>
  <c r="AT4175" i="10" s="1"/>
  <c r="R4217" i="10"/>
  <c r="AT4217" i="10" s="1"/>
  <c r="R4253" i="10"/>
  <c r="AT4253" i="10" s="1"/>
  <c r="R4283" i="10"/>
  <c r="AT4283" i="10" s="1"/>
  <c r="R4313" i="10"/>
  <c r="AT4313" i="10" s="1"/>
  <c r="R4343" i="10"/>
  <c r="AT4343" i="10" s="1"/>
  <c r="R4373" i="10"/>
  <c r="AT4373" i="10" s="1"/>
  <c r="R4415" i="10"/>
  <c r="AT4415" i="10" s="1"/>
  <c r="R4445" i="10"/>
  <c r="AT4445" i="10" s="1"/>
  <c r="R4475" i="10"/>
  <c r="AT4475" i="10" s="1"/>
  <c r="R4511" i="10"/>
  <c r="AT4511" i="10" s="1"/>
  <c r="R4541" i="10"/>
  <c r="AT4541" i="10" s="1"/>
  <c r="R4583" i="10"/>
  <c r="AT4583" i="10" s="1"/>
  <c r="R4625" i="10"/>
  <c r="AT4625" i="10" s="1"/>
  <c r="R4655" i="10"/>
  <c r="AT4655" i="10" s="1"/>
  <c r="R4679" i="10"/>
  <c r="AT4679" i="10" s="1"/>
  <c r="R4709" i="10"/>
  <c r="AT4709" i="10" s="1"/>
  <c r="R4739" i="10"/>
  <c r="AT4739" i="10" s="1"/>
  <c r="R4769" i="10"/>
  <c r="AT4769" i="10" s="1"/>
  <c r="R4817" i="10"/>
  <c r="AT4817" i="10" s="1"/>
  <c r="R4877" i="10"/>
  <c r="AT4877" i="10" s="1"/>
  <c r="R4907" i="10"/>
  <c r="AT4907" i="10" s="1"/>
  <c r="R4937" i="10"/>
  <c r="AT4937" i="10" s="1"/>
  <c r="R4967" i="10"/>
  <c r="AT4967" i="10" s="1"/>
  <c r="R5003" i="10"/>
  <c r="AT5003" i="10" s="1"/>
  <c r="R27" i="10"/>
  <c r="AT27" i="10" s="1"/>
  <c r="R33" i="10"/>
  <c r="AT33" i="10" s="1"/>
  <c r="R39" i="10"/>
  <c r="AT39" i="10" s="1"/>
  <c r="R45" i="10"/>
  <c r="AT45" i="10" s="1"/>
  <c r="R51" i="10"/>
  <c r="AT51" i="10" s="1"/>
  <c r="R57" i="10"/>
  <c r="AT57" i="10" s="1"/>
  <c r="R63" i="10"/>
  <c r="AT63" i="10" s="1"/>
  <c r="R69" i="10"/>
  <c r="AT69" i="10" s="1"/>
  <c r="R75" i="10"/>
  <c r="AT75" i="10" s="1"/>
  <c r="R81" i="10"/>
  <c r="AT81" i="10" s="1"/>
  <c r="R87" i="10"/>
  <c r="AT87" i="10" s="1"/>
  <c r="R93" i="10"/>
  <c r="AT93" i="10" s="1"/>
  <c r="R99" i="10"/>
  <c r="AT99" i="10" s="1"/>
  <c r="R105" i="10"/>
  <c r="AT105" i="10" s="1"/>
  <c r="R111" i="10"/>
  <c r="AT111" i="10" s="1"/>
  <c r="R117" i="10"/>
  <c r="AT117" i="10" s="1"/>
  <c r="R123" i="10"/>
  <c r="AT123" i="10" s="1"/>
  <c r="R129" i="10"/>
  <c r="AT129" i="10" s="1"/>
  <c r="R135" i="10"/>
  <c r="AT135" i="10" s="1"/>
  <c r="R141" i="10"/>
  <c r="AT141" i="10" s="1"/>
  <c r="R147" i="10"/>
  <c r="AT147" i="10" s="1"/>
  <c r="R153" i="10"/>
  <c r="AT153" i="10" s="1"/>
  <c r="R159" i="10"/>
  <c r="AT159" i="10" s="1"/>
  <c r="R165" i="10"/>
  <c r="AT165" i="10" s="1"/>
  <c r="R171" i="10"/>
  <c r="AT171" i="10" s="1"/>
  <c r="R177" i="10"/>
  <c r="AT177" i="10" s="1"/>
  <c r="R183" i="10"/>
  <c r="AT183" i="10" s="1"/>
  <c r="R189" i="10"/>
  <c r="AT189" i="10" s="1"/>
  <c r="R195" i="10"/>
  <c r="AT195" i="10" s="1"/>
  <c r="R201" i="10"/>
  <c r="AT201" i="10" s="1"/>
  <c r="R207" i="10"/>
  <c r="AT207" i="10" s="1"/>
  <c r="R213" i="10"/>
  <c r="AT213" i="10" s="1"/>
  <c r="R219" i="10"/>
  <c r="AT219" i="10" s="1"/>
  <c r="R225" i="10"/>
  <c r="AT225" i="10" s="1"/>
  <c r="R231" i="10"/>
  <c r="AT231" i="10" s="1"/>
  <c r="R237" i="10"/>
  <c r="AT237" i="10" s="1"/>
  <c r="R243" i="10"/>
  <c r="AT243" i="10" s="1"/>
  <c r="R249" i="10"/>
  <c r="AT249" i="10" s="1"/>
  <c r="R255" i="10"/>
  <c r="AT255" i="10" s="1"/>
  <c r="R261" i="10"/>
  <c r="AT261" i="10" s="1"/>
  <c r="R267" i="10"/>
  <c r="AT267" i="10" s="1"/>
  <c r="R273" i="10"/>
  <c r="AT273" i="10" s="1"/>
  <c r="R279" i="10"/>
  <c r="AT279" i="10" s="1"/>
  <c r="R285" i="10"/>
  <c r="AT285" i="10" s="1"/>
  <c r="R291" i="10"/>
  <c r="AT291" i="10" s="1"/>
  <c r="R297" i="10"/>
  <c r="AT297" i="10" s="1"/>
  <c r="R303" i="10"/>
  <c r="AT303" i="10" s="1"/>
  <c r="R309" i="10"/>
  <c r="AT309" i="10" s="1"/>
  <c r="R315" i="10"/>
  <c r="AT315" i="10" s="1"/>
  <c r="R321" i="10"/>
  <c r="AT321" i="10" s="1"/>
  <c r="R327" i="10"/>
  <c r="AT327" i="10" s="1"/>
  <c r="R333" i="10"/>
  <c r="AT333" i="10" s="1"/>
  <c r="R339" i="10"/>
  <c r="AT339" i="10" s="1"/>
  <c r="R345" i="10"/>
  <c r="AT345" i="10" s="1"/>
  <c r="R351" i="10"/>
  <c r="AT351" i="10" s="1"/>
  <c r="R357" i="10"/>
  <c r="AT357" i="10" s="1"/>
  <c r="R363" i="10"/>
  <c r="AT363" i="10" s="1"/>
  <c r="R369" i="10"/>
  <c r="AT369" i="10" s="1"/>
  <c r="R375" i="10"/>
  <c r="AT375" i="10" s="1"/>
  <c r="R381" i="10"/>
  <c r="AT381" i="10" s="1"/>
  <c r="R387" i="10"/>
  <c r="AT387" i="10" s="1"/>
  <c r="R393" i="10"/>
  <c r="AT393" i="10" s="1"/>
  <c r="R399" i="10"/>
  <c r="AT399" i="10" s="1"/>
  <c r="R405" i="10"/>
  <c r="AT405" i="10" s="1"/>
  <c r="R411" i="10"/>
  <c r="AT411" i="10" s="1"/>
  <c r="R417" i="10"/>
  <c r="AT417" i="10" s="1"/>
  <c r="R423" i="10"/>
  <c r="AT423" i="10" s="1"/>
  <c r="R429" i="10"/>
  <c r="AT429" i="10" s="1"/>
  <c r="R435" i="10"/>
  <c r="AT435" i="10" s="1"/>
  <c r="R441" i="10"/>
  <c r="AT441" i="10" s="1"/>
  <c r="R447" i="10"/>
  <c r="AT447" i="10" s="1"/>
  <c r="R453" i="10"/>
  <c r="AT453" i="10" s="1"/>
  <c r="R459" i="10"/>
  <c r="AT459" i="10" s="1"/>
  <c r="R465" i="10"/>
  <c r="AT465" i="10" s="1"/>
  <c r="R471" i="10"/>
  <c r="AT471" i="10" s="1"/>
  <c r="R477" i="10"/>
  <c r="AT477" i="10" s="1"/>
  <c r="R483" i="10"/>
  <c r="AT483" i="10" s="1"/>
  <c r="R489" i="10"/>
  <c r="AT489" i="10" s="1"/>
  <c r="R495" i="10"/>
  <c r="AT495" i="10" s="1"/>
  <c r="R501" i="10"/>
  <c r="AT501" i="10" s="1"/>
  <c r="R507" i="10"/>
  <c r="AT507" i="10" s="1"/>
  <c r="R513" i="10"/>
  <c r="AT513" i="10" s="1"/>
  <c r="R519" i="10"/>
  <c r="AT519" i="10" s="1"/>
  <c r="R525" i="10"/>
  <c r="AT525" i="10" s="1"/>
  <c r="R531" i="10"/>
  <c r="AT531" i="10" s="1"/>
  <c r="R537" i="10"/>
  <c r="AT537" i="10" s="1"/>
  <c r="R543" i="10"/>
  <c r="AT543" i="10" s="1"/>
  <c r="R549" i="10"/>
  <c r="AT549" i="10" s="1"/>
  <c r="R555" i="10"/>
  <c r="AT555" i="10" s="1"/>
  <c r="R561" i="10"/>
  <c r="AT561" i="10" s="1"/>
  <c r="R567" i="10"/>
  <c r="AT567" i="10" s="1"/>
  <c r="R573" i="10"/>
  <c r="AT573" i="10" s="1"/>
  <c r="R579" i="10"/>
  <c r="AT579" i="10" s="1"/>
  <c r="R585" i="10"/>
  <c r="AT585" i="10" s="1"/>
  <c r="R591" i="10"/>
  <c r="AT591" i="10" s="1"/>
  <c r="R597" i="10"/>
  <c r="AT597" i="10" s="1"/>
  <c r="R603" i="10"/>
  <c r="AT603" i="10" s="1"/>
  <c r="R609" i="10"/>
  <c r="AT609" i="10" s="1"/>
  <c r="R615" i="10"/>
  <c r="AT615" i="10" s="1"/>
  <c r="R621" i="10"/>
  <c r="AT621" i="10" s="1"/>
  <c r="R627" i="10"/>
  <c r="AT627" i="10" s="1"/>
  <c r="R633" i="10"/>
  <c r="AT633" i="10" s="1"/>
  <c r="R639" i="10"/>
  <c r="AT639" i="10" s="1"/>
  <c r="R645" i="10"/>
  <c r="AT645" i="10" s="1"/>
  <c r="R651" i="10"/>
  <c r="AT651" i="10" s="1"/>
  <c r="R657" i="10"/>
  <c r="AT657" i="10" s="1"/>
  <c r="R663" i="10"/>
  <c r="AT663" i="10" s="1"/>
  <c r="R669" i="10"/>
  <c r="AT669" i="10" s="1"/>
  <c r="R675" i="10"/>
  <c r="AT675" i="10" s="1"/>
  <c r="R681" i="10"/>
  <c r="AT681" i="10" s="1"/>
  <c r="R687" i="10"/>
  <c r="AT687" i="10" s="1"/>
  <c r="R693" i="10"/>
  <c r="AT693" i="10" s="1"/>
  <c r="R699" i="10"/>
  <c r="AT699" i="10" s="1"/>
  <c r="R705" i="10"/>
  <c r="AT705" i="10" s="1"/>
  <c r="R711" i="10"/>
  <c r="AT711" i="10" s="1"/>
  <c r="R717" i="10"/>
  <c r="AT717" i="10" s="1"/>
  <c r="R723" i="10"/>
  <c r="AT723" i="10" s="1"/>
  <c r="R729" i="10"/>
  <c r="AT729" i="10" s="1"/>
  <c r="R735" i="10"/>
  <c r="AT735" i="10" s="1"/>
  <c r="R741" i="10"/>
  <c r="AT741" i="10" s="1"/>
  <c r="R747" i="10"/>
  <c r="AT747" i="10" s="1"/>
  <c r="R753" i="10"/>
  <c r="AT753" i="10" s="1"/>
  <c r="R759" i="10"/>
  <c r="AT759" i="10" s="1"/>
  <c r="R765" i="10"/>
  <c r="AT765" i="10" s="1"/>
  <c r="R771" i="10"/>
  <c r="AT771" i="10" s="1"/>
  <c r="R777" i="10"/>
  <c r="AT777" i="10" s="1"/>
  <c r="R783" i="10"/>
  <c r="AT783" i="10" s="1"/>
  <c r="R789" i="10"/>
  <c r="AT789" i="10" s="1"/>
  <c r="R795" i="10"/>
  <c r="AT795" i="10" s="1"/>
  <c r="R801" i="10"/>
  <c r="AT801" i="10" s="1"/>
  <c r="R807" i="10"/>
  <c r="AT807" i="10" s="1"/>
  <c r="R813" i="10"/>
  <c r="AT813" i="10" s="1"/>
  <c r="R819" i="10"/>
  <c r="AT819" i="10" s="1"/>
  <c r="R825" i="10"/>
  <c r="AT825" i="10" s="1"/>
  <c r="R831" i="10"/>
  <c r="AT831" i="10" s="1"/>
  <c r="R837" i="10"/>
  <c r="AT837" i="10" s="1"/>
  <c r="R843" i="10"/>
  <c r="AT843" i="10" s="1"/>
  <c r="R849" i="10"/>
  <c r="AT849" i="10" s="1"/>
  <c r="R855" i="10"/>
  <c r="AT855" i="10" s="1"/>
  <c r="R861" i="10"/>
  <c r="AT861" i="10" s="1"/>
  <c r="R867" i="10"/>
  <c r="AT867" i="10" s="1"/>
  <c r="R873" i="10"/>
  <c r="AT873" i="10" s="1"/>
  <c r="R879" i="10"/>
  <c r="AT879" i="10" s="1"/>
  <c r="R885" i="10"/>
  <c r="AT885" i="10" s="1"/>
  <c r="R891" i="10"/>
  <c r="AT891" i="10" s="1"/>
  <c r="R897" i="10"/>
  <c r="AT897" i="10" s="1"/>
  <c r="R903" i="10"/>
  <c r="AT903" i="10" s="1"/>
  <c r="R909" i="10"/>
  <c r="AT909" i="10" s="1"/>
  <c r="R915" i="10"/>
  <c r="AT915" i="10" s="1"/>
  <c r="R921" i="10"/>
  <c r="AT921" i="10" s="1"/>
  <c r="R927" i="10"/>
  <c r="AT927" i="10" s="1"/>
  <c r="R933" i="10"/>
  <c r="AT933" i="10" s="1"/>
  <c r="R939" i="10"/>
  <c r="AT939" i="10" s="1"/>
  <c r="R945" i="10"/>
  <c r="AT945" i="10" s="1"/>
  <c r="R951" i="10"/>
  <c r="AT951" i="10" s="1"/>
  <c r="R957" i="10"/>
  <c r="AT957" i="10" s="1"/>
  <c r="R963" i="10"/>
  <c r="AT963" i="10" s="1"/>
  <c r="R969" i="10"/>
  <c r="AT969" i="10" s="1"/>
  <c r="R975" i="10"/>
  <c r="AT975" i="10" s="1"/>
  <c r="R981" i="10"/>
  <c r="AT981" i="10" s="1"/>
  <c r="R987" i="10"/>
  <c r="AT987" i="10" s="1"/>
  <c r="R993" i="10"/>
  <c r="AT993" i="10" s="1"/>
  <c r="R999" i="10"/>
  <c r="AT999" i="10" s="1"/>
  <c r="R1005" i="10"/>
  <c r="AT1005" i="10" s="1"/>
  <c r="R1011" i="10"/>
  <c r="AT1011" i="10" s="1"/>
  <c r="R1017" i="10"/>
  <c r="AT1017" i="10" s="1"/>
  <c r="R1023" i="10"/>
  <c r="AT1023" i="10" s="1"/>
  <c r="R1029" i="10"/>
  <c r="AT1029" i="10" s="1"/>
  <c r="R1035" i="10"/>
  <c r="AT1035" i="10" s="1"/>
  <c r="R1041" i="10"/>
  <c r="AT1041" i="10" s="1"/>
  <c r="R1047" i="10"/>
  <c r="AT1047" i="10" s="1"/>
  <c r="R1053" i="10"/>
  <c r="AT1053" i="10" s="1"/>
  <c r="R1059" i="10"/>
  <c r="AT1059" i="10" s="1"/>
  <c r="R1065" i="10"/>
  <c r="AT1065" i="10" s="1"/>
  <c r="R1071" i="10"/>
  <c r="AT1071" i="10" s="1"/>
  <c r="R1077" i="10"/>
  <c r="AT1077" i="10" s="1"/>
  <c r="R1083" i="10"/>
  <c r="AT1083" i="10" s="1"/>
  <c r="R1089" i="10"/>
  <c r="AT1089" i="10" s="1"/>
  <c r="R1095" i="10"/>
  <c r="AT1095" i="10" s="1"/>
  <c r="R1101" i="10"/>
  <c r="AT1101" i="10" s="1"/>
  <c r="R1107" i="10"/>
  <c r="AT1107" i="10" s="1"/>
  <c r="R1113" i="10"/>
  <c r="AT1113" i="10" s="1"/>
  <c r="R1119" i="10"/>
  <c r="AT1119" i="10" s="1"/>
  <c r="R1125" i="10"/>
  <c r="AT1125" i="10" s="1"/>
  <c r="R1131" i="10"/>
  <c r="AT1131" i="10" s="1"/>
  <c r="R1137" i="10"/>
  <c r="AT1137" i="10" s="1"/>
  <c r="R1143" i="10"/>
  <c r="AT1143" i="10" s="1"/>
  <c r="R1149" i="10"/>
  <c r="AT1149" i="10" s="1"/>
  <c r="R1155" i="10"/>
  <c r="AT1155" i="10" s="1"/>
  <c r="R1161" i="10"/>
  <c r="AT1161" i="10" s="1"/>
  <c r="R1167" i="10"/>
  <c r="AT1167" i="10" s="1"/>
  <c r="R1173" i="10"/>
  <c r="AT1173" i="10" s="1"/>
  <c r="R1179" i="10"/>
  <c r="AT1179" i="10" s="1"/>
  <c r="R1185" i="10"/>
  <c r="AT1185" i="10" s="1"/>
  <c r="R1191" i="10"/>
  <c r="AT1191" i="10" s="1"/>
  <c r="R1197" i="10"/>
  <c r="AT1197" i="10" s="1"/>
  <c r="R1203" i="10"/>
  <c r="AT1203" i="10" s="1"/>
  <c r="R1209" i="10"/>
  <c r="AT1209" i="10" s="1"/>
  <c r="R1215" i="10"/>
  <c r="AT1215" i="10" s="1"/>
  <c r="R1221" i="10"/>
  <c r="AT1221" i="10" s="1"/>
  <c r="R1227" i="10"/>
  <c r="AT1227" i="10" s="1"/>
  <c r="R1233" i="10"/>
  <c r="AT1233" i="10" s="1"/>
  <c r="R1239" i="10"/>
  <c r="AT1239" i="10" s="1"/>
  <c r="R1245" i="10"/>
  <c r="AT1245" i="10" s="1"/>
  <c r="R1251" i="10"/>
  <c r="AT1251" i="10" s="1"/>
  <c r="R1257" i="10"/>
  <c r="AT1257" i="10" s="1"/>
  <c r="R1263" i="10"/>
  <c r="AT1263" i="10" s="1"/>
  <c r="R1269" i="10"/>
  <c r="AT1269" i="10" s="1"/>
  <c r="R1275" i="10"/>
  <c r="AT1275" i="10" s="1"/>
  <c r="R1281" i="10"/>
  <c r="AT1281" i="10" s="1"/>
  <c r="R1287" i="10"/>
  <c r="AT1287" i="10" s="1"/>
  <c r="R1293" i="10"/>
  <c r="AT1293" i="10" s="1"/>
  <c r="R1299" i="10"/>
  <c r="AT1299" i="10" s="1"/>
  <c r="R1305" i="10"/>
  <c r="AT1305" i="10" s="1"/>
  <c r="R1311" i="10"/>
  <c r="AT1311" i="10" s="1"/>
  <c r="R1317" i="10"/>
  <c r="AT1317" i="10" s="1"/>
  <c r="R1323" i="10"/>
  <c r="AT1323" i="10" s="1"/>
  <c r="R1329" i="10"/>
  <c r="AT1329" i="10" s="1"/>
  <c r="R1335" i="10"/>
  <c r="AT1335" i="10" s="1"/>
  <c r="R1341" i="10"/>
  <c r="AT1341" i="10" s="1"/>
  <c r="R1347" i="10"/>
  <c r="AT1347" i="10" s="1"/>
  <c r="R1353" i="10"/>
  <c r="AT1353" i="10" s="1"/>
  <c r="R1359" i="10"/>
  <c r="AT1359" i="10" s="1"/>
  <c r="R1365" i="10"/>
  <c r="AT1365" i="10" s="1"/>
  <c r="R1371" i="10"/>
  <c r="AT1371" i="10" s="1"/>
  <c r="R1377" i="10"/>
  <c r="AT1377" i="10" s="1"/>
  <c r="R1383" i="10"/>
  <c r="AT1383" i="10" s="1"/>
  <c r="R1389" i="10"/>
  <c r="AT1389" i="10" s="1"/>
  <c r="R1395" i="10"/>
  <c r="AT1395" i="10" s="1"/>
  <c r="R1401" i="10"/>
  <c r="AT1401" i="10" s="1"/>
  <c r="R1407" i="10"/>
  <c r="AT1407" i="10" s="1"/>
  <c r="R1413" i="10"/>
  <c r="AT1413" i="10" s="1"/>
  <c r="R1419" i="10"/>
  <c r="AT1419" i="10" s="1"/>
  <c r="R1425" i="10"/>
  <c r="AT1425" i="10" s="1"/>
  <c r="R1431" i="10"/>
  <c r="AT1431" i="10" s="1"/>
  <c r="R1437" i="10"/>
  <c r="AT1437" i="10" s="1"/>
  <c r="R1443" i="10"/>
  <c r="AT1443" i="10" s="1"/>
  <c r="R1449" i="10"/>
  <c r="AT1449" i="10" s="1"/>
  <c r="R1455" i="10"/>
  <c r="AT1455" i="10" s="1"/>
  <c r="R1461" i="10"/>
  <c r="AT1461" i="10" s="1"/>
  <c r="R1467" i="10"/>
  <c r="AT1467" i="10" s="1"/>
  <c r="R1473" i="10"/>
  <c r="AT1473" i="10" s="1"/>
  <c r="R1479" i="10"/>
  <c r="AT1479" i="10" s="1"/>
  <c r="R1485" i="10"/>
  <c r="AT1485" i="10" s="1"/>
  <c r="R1491" i="10"/>
  <c r="AT1491" i="10" s="1"/>
  <c r="R1497" i="10"/>
  <c r="AT1497" i="10" s="1"/>
  <c r="R1503" i="10"/>
  <c r="AT1503" i="10" s="1"/>
  <c r="R1509" i="10"/>
  <c r="AT1509" i="10" s="1"/>
  <c r="R1515" i="10"/>
  <c r="AT1515" i="10" s="1"/>
  <c r="R1521" i="10"/>
  <c r="AT1521" i="10" s="1"/>
  <c r="R1527" i="10"/>
  <c r="AT1527" i="10" s="1"/>
  <c r="R1533" i="10"/>
  <c r="AT1533" i="10" s="1"/>
  <c r="R1539" i="10"/>
  <c r="AT1539" i="10" s="1"/>
  <c r="R1545" i="10"/>
  <c r="AT1545" i="10" s="1"/>
  <c r="R1551" i="10"/>
  <c r="AT1551" i="10" s="1"/>
  <c r="R1557" i="10"/>
  <c r="AT1557" i="10" s="1"/>
  <c r="R1563" i="10"/>
  <c r="AT1563" i="10" s="1"/>
  <c r="R1569" i="10"/>
  <c r="AT1569" i="10" s="1"/>
  <c r="R1575" i="10"/>
  <c r="AT1575" i="10" s="1"/>
  <c r="R1581" i="10"/>
  <c r="AT1581" i="10" s="1"/>
  <c r="R1587" i="10"/>
  <c r="AT1587" i="10" s="1"/>
  <c r="R1593" i="10"/>
  <c r="AT1593" i="10" s="1"/>
  <c r="R1599" i="10"/>
  <c r="AT1599" i="10" s="1"/>
  <c r="R1605" i="10"/>
  <c r="AT1605" i="10" s="1"/>
  <c r="R1611" i="10"/>
  <c r="AT1611" i="10" s="1"/>
  <c r="R1617" i="10"/>
  <c r="AT1617" i="10" s="1"/>
  <c r="R1623" i="10"/>
  <c r="AT1623" i="10" s="1"/>
  <c r="R1629" i="10"/>
  <c r="AT1629" i="10" s="1"/>
  <c r="R1635" i="10"/>
  <c r="AT1635" i="10" s="1"/>
  <c r="R1641" i="10"/>
  <c r="AT1641" i="10" s="1"/>
  <c r="R1647" i="10"/>
  <c r="AT1647" i="10" s="1"/>
  <c r="R1653" i="10"/>
  <c r="AT1653" i="10" s="1"/>
  <c r="R1659" i="10"/>
  <c r="AT1659" i="10" s="1"/>
  <c r="R1665" i="10"/>
  <c r="AT1665" i="10" s="1"/>
  <c r="R1671" i="10"/>
  <c r="AT1671" i="10" s="1"/>
  <c r="R1677" i="10"/>
  <c r="AT1677" i="10" s="1"/>
  <c r="R1683" i="10"/>
  <c r="AT1683" i="10" s="1"/>
  <c r="R1689" i="10"/>
  <c r="AT1689" i="10" s="1"/>
  <c r="R1695" i="10"/>
  <c r="AT1695" i="10" s="1"/>
  <c r="R1701" i="10"/>
  <c r="AT1701" i="10" s="1"/>
  <c r="R1707" i="10"/>
  <c r="AT1707" i="10" s="1"/>
  <c r="R1713" i="10"/>
  <c r="AT1713" i="10" s="1"/>
  <c r="R1719" i="10"/>
  <c r="AT1719" i="10" s="1"/>
  <c r="R1725" i="10"/>
  <c r="AT1725" i="10" s="1"/>
  <c r="R1731" i="10"/>
  <c r="AT1731" i="10" s="1"/>
  <c r="R1737" i="10"/>
  <c r="AT1737" i="10" s="1"/>
  <c r="R1743" i="10"/>
  <c r="AT1743" i="10" s="1"/>
  <c r="R1749" i="10"/>
  <c r="AT1749" i="10" s="1"/>
  <c r="R1755" i="10"/>
  <c r="AT1755" i="10" s="1"/>
  <c r="R1761" i="10"/>
  <c r="AT1761" i="10" s="1"/>
  <c r="R1767" i="10"/>
  <c r="AT1767" i="10" s="1"/>
  <c r="R1773" i="10"/>
  <c r="AT1773" i="10" s="1"/>
  <c r="R1779" i="10"/>
  <c r="AT1779" i="10" s="1"/>
  <c r="R1785" i="10"/>
  <c r="AT1785" i="10" s="1"/>
  <c r="R1791" i="10"/>
  <c r="AT1791" i="10" s="1"/>
  <c r="R1797" i="10"/>
  <c r="AT1797" i="10" s="1"/>
  <c r="R1803" i="10"/>
  <c r="AT1803" i="10" s="1"/>
  <c r="R1809" i="10"/>
  <c r="AT1809" i="10" s="1"/>
  <c r="R1815" i="10"/>
  <c r="AT1815" i="10" s="1"/>
  <c r="R1821" i="10"/>
  <c r="AT1821" i="10" s="1"/>
  <c r="R1827" i="10"/>
  <c r="AT1827" i="10" s="1"/>
  <c r="R1833" i="10"/>
  <c r="AT1833" i="10" s="1"/>
  <c r="R1839" i="10"/>
  <c r="AT1839" i="10" s="1"/>
  <c r="R1845" i="10"/>
  <c r="AT1845" i="10" s="1"/>
  <c r="R1851" i="10"/>
  <c r="AT1851" i="10" s="1"/>
  <c r="R1857" i="10"/>
  <c r="AT1857" i="10" s="1"/>
  <c r="R1863" i="10"/>
  <c r="AT1863" i="10" s="1"/>
  <c r="R1869" i="10"/>
  <c r="AT1869" i="10" s="1"/>
  <c r="R1875" i="10"/>
  <c r="AT1875" i="10" s="1"/>
  <c r="R1881" i="10"/>
  <c r="AT1881" i="10" s="1"/>
  <c r="R1887" i="10"/>
  <c r="AT1887" i="10" s="1"/>
  <c r="R1893" i="10"/>
  <c r="AT1893" i="10" s="1"/>
  <c r="R1899" i="10"/>
  <c r="AT1899" i="10" s="1"/>
  <c r="R1905" i="10"/>
  <c r="AT1905" i="10" s="1"/>
  <c r="R1911" i="10"/>
  <c r="AT1911" i="10" s="1"/>
  <c r="R1917" i="10"/>
  <c r="AT1917" i="10" s="1"/>
  <c r="R1923" i="10"/>
  <c r="AT1923" i="10" s="1"/>
  <c r="R1929" i="10"/>
  <c r="AT1929" i="10" s="1"/>
  <c r="R1935" i="10"/>
  <c r="AT1935" i="10" s="1"/>
  <c r="R1941" i="10"/>
  <c r="AT1941" i="10" s="1"/>
  <c r="R1954" i="10"/>
  <c r="AT1954" i="10" s="1"/>
  <c r="R1960" i="10"/>
  <c r="AT1960" i="10" s="1"/>
  <c r="R1966" i="10"/>
  <c r="AT1966" i="10" s="1"/>
  <c r="R1972" i="10"/>
  <c r="AT1972" i="10" s="1"/>
  <c r="R1978" i="10"/>
  <c r="AT1978" i="10" s="1"/>
  <c r="R1984" i="10"/>
  <c r="AT1984" i="10" s="1"/>
  <c r="R1990" i="10"/>
  <c r="AT1990" i="10" s="1"/>
  <c r="R1996" i="10"/>
  <c r="AT1996" i="10" s="1"/>
  <c r="R2002" i="10"/>
  <c r="AT2002" i="10" s="1"/>
  <c r="R2008" i="10"/>
  <c r="AT2008" i="10" s="1"/>
  <c r="R2014" i="10"/>
  <c r="AT2014" i="10" s="1"/>
  <c r="R2020" i="10"/>
  <c r="AT2020" i="10" s="1"/>
  <c r="R2026" i="10"/>
  <c r="AT2026" i="10" s="1"/>
  <c r="R2032" i="10"/>
  <c r="AT2032" i="10" s="1"/>
  <c r="R2038" i="10"/>
  <c r="AT2038" i="10" s="1"/>
  <c r="R2044" i="10"/>
  <c r="AT2044" i="10" s="1"/>
  <c r="R2050" i="10"/>
  <c r="AT2050" i="10" s="1"/>
  <c r="R2056" i="10"/>
  <c r="AT2056" i="10" s="1"/>
  <c r="R2062" i="10"/>
  <c r="AT2062" i="10" s="1"/>
  <c r="R2068" i="10"/>
  <c r="AT2068" i="10" s="1"/>
  <c r="R2074" i="10"/>
  <c r="AT2074" i="10" s="1"/>
  <c r="R2080" i="10"/>
  <c r="AT2080" i="10" s="1"/>
  <c r="R2086" i="10"/>
  <c r="AT2086" i="10" s="1"/>
  <c r="R2092" i="10"/>
  <c r="AT2092" i="10" s="1"/>
  <c r="R2098" i="10"/>
  <c r="AT2098" i="10" s="1"/>
  <c r="R2104" i="10"/>
  <c r="AT2104" i="10" s="1"/>
  <c r="R2110" i="10"/>
  <c r="AT2110" i="10" s="1"/>
  <c r="R2116" i="10"/>
  <c r="AT2116" i="10" s="1"/>
  <c r="R2122" i="10"/>
  <c r="AT2122" i="10" s="1"/>
  <c r="R2128" i="10"/>
  <c r="AT2128" i="10" s="1"/>
  <c r="R2134" i="10"/>
  <c r="AT2134" i="10" s="1"/>
  <c r="R2140" i="10"/>
  <c r="AT2140" i="10" s="1"/>
  <c r="R2146" i="10"/>
  <c r="AT2146" i="10" s="1"/>
  <c r="R2152" i="10"/>
  <c r="AT2152" i="10" s="1"/>
  <c r="R2158" i="10"/>
  <c r="AT2158" i="10" s="1"/>
  <c r="R2164" i="10"/>
  <c r="AT2164" i="10" s="1"/>
  <c r="R2170" i="10"/>
  <c r="AT2170" i="10" s="1"/>
  <c r="R2176" i="10"/>
  <c r="AT2176" i="10" s="1"/>
  <c r="R2182" i="10"/>
  <c r="AT2182" i="10" s="1"/>
  <c r="R2188" i="10"/>
  <c r="AT2188" i="10" s="1"/>
  <c r="R2194" i="10"/>
  <c r="AT2194" i="10" s="1"/>
  <c r="R2200" i="10"/>
  <c r="AT2200" i="10" s="1"/>
  <c r="R2206" i="10"/>
  <c r="AT2206" i="10" s="1"/>
  <c r="R2212" i="10"/>
  <c r="AT2212" i="10" s="1"/>
  <c r="R2218" i="10"/>
  <c r="AT2218" i="10" s="1"/>
  <c r="R2224" i="10"/>
  <c r="AT2224" i="10" s="1"/>
  <c r="R2230" i="10"/>
  <c r="AT2230" i="10" s="1"/>
  <c r="R2236" i="10"/>
  <c r="AT2236" i="10" s="1"/>
  <c r="R2242" i="10"/>
  <c r="AT2242" i="10" s="1"/>
  <c r="R2248" i="10"/>
  <c r="AT2248" i="10" s="1"/>
  <c r="R2254" i="10"/>
  <c r="AT2254" i="10" s="1"/>
  <c r="R2260" i="10"/>
  <c r="AT2260" i="10" s="1"/>
  <c r="R2266" i="10"/>
  <c r="AT2266" i="10" s="1"/>
  <c r="R2272" i="10"/>
  <c r="AT2272" i="10" s="1"/>
  <c r="R2278" i="10"/>
  <c r="AT2278" i="10" s="1"/>
  <c r="R2284" i="10"/>
  <c r="AT2284" i="10" s="1"/>
  <c r="R2290" i="10"/>
  <c r="AT2290" i="10" s="1"/>
  <c r="R2296" i="10"/>
  <c r="AT2296" i="10" s="1"/>
  <c r="R2302" i="10"/>
  <c r="AT2302" i="10" s="1"/>
  <c r="R2308" i="10"/>
  <c r="AT2308" i="10" s="1"/>
  <c r="R2314" i="10"/>
  <c r="AT2314" i="10" s="1"/>
  <c r="R2320" i="10"/>
  <c r="AT2320" i="10" s="1"/>
  <c r="R2326" i="10"/>
  <c r="AT2326" i="10" s="1"/>
  <c r="R2332" i="10"/>
  <c r="AT2332" i="10" s="1"/>
  <c r="R2338" i="10"/>
  <c r="AT2338" i="10" s="1"/>
  <c r="R2344" i="10"/>
  <c r="AT2344" i="10" s="1"/>
  <c r="R2350" i="10"/>
  <c r="AT2350" i="10" s="1"/>
  <c r="R2356" i="10"/>
  <c r="AT2356" i="10" s="1"/>
  <c r="R2362" i="10"/>
  <c r="AT2362" i="10" s="1"/>
  <c r="R2368" i="10"/>
  <c r="AT2368" i="10" s="1"/>
  <c r="R2374" i="10"/>
  <c r="AT2374" i="10" s="1"/>
  <c r="R2380" i="10"/>
  <c r="AT2380" i="10" s="1"/>
  <c r="R2386" i="10"/>
  <c r="AT2386" i="10" s="1"/>
  <c r="R2392" i="10"/>
  <c r="AT2392" i="10" s="1"/>
  <c r="R2398" i="10"/>
  <c r="AT2398" i="10" s="1"/>
  <c r="R2404" i="10"/>
  <c r="AT2404" i="10" s="1"/>
  <c r="R2410" i="10"/>
  <c r="AT2410" i="10" s="1"/>
  <c r="R2416" i="10"/>
  <c r="AT2416" i="10" s="1"/>
  <c r="R2422" i="10"/>
  <c r="AT2422" i="10" s="1"/>
  <c r="R2428" i="10"/>
  <c r="AT2428" i="10" s="1"/>
  <c r="R2434" i="10"/>
  <c r="AT2434" i="10" s="1"/>
  <c r="R2440" i="10"/>
  <c r="AT2440" i="10" s="1"/>
  <c r="R2446" i="10"/>
  <c r="AT2446" i="10" s="1"/>
  <c r="R2452" i="10"/>
  <c r="AT2452" i="10" s="1"/>
  <c r="R2458" i="10"/>
  <c r="AT2458" i="10" s="1"/>
  <c r="R2464" i="10"/>
  <c r="AT2464" i="10" s="1"/>
  <c r="R2470" i="10"/>
  <c r="AT2470" i="10" s="1"/>
  <c r="R2476" i="10"/>
  <c r="AT2476" i="10" s="1"/>
  <c r="R2482" i="10"/>
  <c r="AT2482" i="10" s="1"/>
  <c r="R2488" i="10"/>
  <c r="AT2488" i="10" s="1"/>
  <c r="R2494" i="10"/>
  <c r="AT2494" i="10" s="1"/>
  <c r="R2500" i="10"/>
  <c r="AT2500" i="10" s="1"/>
  <c r="R2506" i="10"/>
  <c r="AT2506" i="10" s="1"/>
  <c r="R2512" i="10"/>
  <c r="AT2512" i="10" s="1"/>
  <c r="R2518" i="10"/>
  <c r="AT2518" i="10" s="1"/>
  <c r="R2524" i="10"/>
  <c r="AT2524" i="10" s="1"/>
  <c r="R2530" i="10"/>
  <c r="AT2530" i="10" s="1"/>
  <c r="R2536" i="10"/>
  <c r="AT2536" i="10" s="1"/>
  <c r="R2542" i="10"/>
  <c r="AT2542" i="10" s="1"/>
  <c r="R2548" i="10"/>
  <c r="AT2548" i="10" s="1"/>
  <c r="R2554" i="10"/>
  <c r="AT2554" i="10" s="1"/>
  <c r="R2560" i="10"/>
  <c r="AT2560" i="10" s="1"/>
  <c r="R2566" i="10"/>
  <c r="AT2566" i="10" s="1"/>
  <c r="R2572" i="10"/>
  <c r="AT2572" i="10" s="1"/>
  <c r="R2578" i="10"/>
  <c r="AT2578" i="10" s="1"/>
  <c r="R2584" i="10"/>
  <c r="AT2584" i="10" s="1"/>
  <c r="R2590" i="10"/>
  <c r="AT2590" i="10" s="1"/>
  <c r="R2596" i="10"/>
  <c r="AT2596" i="10" s="1"/>
  <c r="R2602" i="10"/>
  <c r="AT2602" i="10" s="1"/>
  <c r="R2608" i="10"/>
  <c r="AT2608" i="10" s="1"/>
  <c r="R2614" i="10"/>
  <c r="AT2614" i="10" s="1"/>
  <c r="R2620" i="10"/>
  <c r="AT2620" i="10" s="1"/>
  <c r="R2626" i="10"/>
  <c r="AT2626" i="10" s="1"/>
  <c r="R2632" i="10"/>
  <c r="AT2632" i="10" s="1"/>
  <c r="R2638" i="10"/>
  <c r="AT2638" i="10" s="1"/>
  <c r="R2644" i="10"/>
  <c r="AT2644" i="10" s="1"/>
  <c r="R2650" i="10"/>
  <c r="AT2650" i="10" s="1"/>
  <c r="R2656" i="10"/>
  <c r="AT2656" i="10" s="1"/>
  <c r="R2662" i="10"/>
  <c r="AT2662" i="10" s="1"/>
  <c r="R2668" i="10"/>
  <c r="AT2668" i="10" s="1"/>
  <c r="R2674" i="10"/>
  <c r="AT2674" i="10" s="1"/>
  <c r="R2680" i="10"/>
  <c r="AT2680" i="10" s="1"/>
  <c r="R2686" i="10"/>
  <c r="AT2686" i="10" s="1"/>
  <c r="R2692" i="10"/>
  <c r="AT2692" i="10" s="1"/>
  <c r="R2698" i="10"/>
  <c r="AT2698" i="10" s="1"/>
  <c r="R2704" i="10"/>
  <c r="AT2704" i="10" s="1"/>
  <c r="R2710" i="10"/>
  <c r="AT2710" i="10" s="1"/>
  <c r="R2716" i="10"/>
  <c r="AT2716" i="10" s="1"/>
  <c r="R2722" i="10"/>
  <c r="AT2722" i="10" s="1"/>
  <c r="R2728" i="10"/>
  <c r="AT2728" i="10" s="1"/>
  <c r="R2734" i="10"/>
  <c r="AT2734" i="10" s="1"/>
  <c r="R2740" i="10"/>
  <c r="AT2740" i="10" s="1"/>
  <c r="R2746" i="10"/>
  <c r="AT2746" i="10" s="1"/>
  <c r="R2752" i="10"/>
  <c r="AT2752" i="10" s="1"/>
  <c r="R2758" i="10"/>
  <c r="AT2758" i="10" s="1"/>
  <c r="R2764" i="10"/>
  <c r="AT2764" i="10" s="1"/>
  <c r="R2770" i="10"/>
  <c r="AT2770" i="10" s="1"/>
  <c r="R2776" i="10"/>
  <c r="AT2776" i="10" s="1"/>
  <c r="R2782" i="10"/>
  <c r="AT2782" i="10" s="1"/>
  <c r="R2788" i="10"/>
  <c r="AT2788" i="10" s="1"/>
  <c r="R2794" i="10"/>
  <c r="AT2794" i="10" s="1"/>
  <c r="R2800" i="10"/>
  <c r="AT2800" i="10" s="1"/>
  <c r="R2806" i="10"/>
  <c r="AT2806" i="10" s="1"/>
  <c r="R2812" i="10"/>
  <c r="AT2812" i="10" s="1"/>
  <c r="R2818" i="10"/>
  <c r="AT2818" i="10" s="1"/>
  <c r="R2824" i="10"/>
  <c r="AT2824" i="10" s="1"/>
  <c r="R2830" i="10"/>
  <c r="AT2830" i="10" s="1"/>
  <c r="R2836" i="10"/>
  <c r="AT2836" i="10" s="1"/>
  <c r="R2842" i="10"/>
  <c r="AT2842" i="10" s="1"/>
  <c r="R2848" i="10"/>
  <c r="AT2848" i="10" s="1"/>
  <c r="R2854" i="10"/>
  <c r="AT2854" i="10" s="1"/>
  <c r="R2860" i="10"/>
  <c r="AT2860" i="10" s="1"/>
  <c r="R2866" i="10"/>
  <c r="AT2866" i="10" s="1"/>
  <c r="R2872" i="10"/>
  <c r="AT2872" i="10" s="1"/>
  <c r="R2878" i="10"/>
  <c r="AT2878" i="10" s="1"/>
  <c r="R2884" i="10"/>
  <c r="AT2884" i="10" s="1"/>
  <c r="R2890" i="10"/>
  <c r="AT2890" i="10" s="1"/>
  <c r="R2896" i="10"/>
  <c r="AT2896" i="10" s="1"/>
  <c r="R2902" i="10"/>
  <c r="AT2902" i="10" s="1"/>
  <c r="R2908" i="10"/>
  <c r="AT2908" i="10" s="1"/>
  <c r="R2914" i="10"/>
  <c r="AT2914" i="10" s="1"/>
  <c r="R2920" i="10"/>
  <c r="AT2920" i="10" s="1"/>
  <c r="R2926" i="10"/>
  <c r="AT2926" i="10" s="1"/>
  <c r="R2932" i="10"/>
  <c r="AT2932" i="10" s="1"/>
  <c r="R2938" i="10"/>
  <c r="AT2938" i="10" s="1"/>
  <c r="R2944" i="10"/>
  <c r="AT2944" i="10" s="1"/>
  <c r="R2950" i="10"/>
  <c r="AT2950" i="10" s="1"/>
  <c r="R2956" i="10"/>
  <c r="AT2956" i="10" s="1"/>
  <c r="R2962" i="10"/>
  <c r="AT2962" i="10" s="1"/>
  <c r="R2968" i="10"/>
  <c r="AT2968" i="10" s="1"/>
  <c r="R2974" i="10"/>
  <c r="AT2974" i="10" s="1"/>
  <c r="R2980" i="10"/>
  <c r="AT2980" i="10" s="1"/>
  <c r="R2986" i="10"/>
  <c r="AT2986" i="10" s="1"/>
  <c r="R2992" i="10"/>
  <c r="AT2992" i="10" s="1"/>
  <c r="R2998" i="10"/>
  <c r="AT2998" i="10" s="1"/>
  <c r="R3004" i="10"/>
  <c r="AT3004" i="10" s="1"/>
  <c r="R3010" i="10"/>
  <c r="AT3010" i="10" s="1"/>
  <c r="R3016" i="10"/>
  <c r="AT3016" i="10" s="1"/>
  <c r="R3022" i="10"/>
  <c r="AT3022" i="10" s="1"/>
  <c r="R3028" i="10"/>
  <c r="AT3028" i="10" s="1"/>
  <c r="R3034" i="10"/>
  <c r="AT3034" i="10" s="1"/>
  <c r="R3040" i="10"/>
  <c r="AT3040" i="10" s="1"/>
  <c r="R3046" i="10"/>
  <c r="AT3046" i="10" s="1"/>
  <c r="R3052" i="10"/>
  <c r="AT3052" i="10" s="1"/>
  <c r="R3058" i="10"/>
  <c r="AT3058" i="10" s="1"/>
  <c r="R3064" i="10"/>
  <c r="AT3064" i="10" s="1"/>
  <c r="R3070" i="10"/>
  <c r="AT3070" i="10" s="1"/>
  <c r="R3076" i="10"/>
  <c r="AT3076" i="10" s="1"/>
  <c r="R3082" i="10"/>
  <c r="AT3082" i="10" s="1"/>
  <c r="R3088" i="10"/>
  <c r="AT3088" i="10" s="1"/>
  <c r="R3094" i="10"/>
  <c r="AT3094" i="10" s="1"/>
  <c r="R3100" i="10"/>
  <c r="AT3100" i="10" s="1"/>
  <c r="R3106" i="10"/>
  <c r="AT3106" i="10" s="1"/>
  <c r="R3112" i="10"/>
  <c r="AT3112" i="10" s="1"/>
  <c r="R3118" i="10"/>
  <c r="AT3118" i="10" s="1"/>
  <c r="R3124" i="10"/>
  <c r="AT3124" i="10" s="1"/>
  <c r="R3130" i="10"/>
  <c r="AT3130" i="10" s="1"/>
  <c r="R3136" i="10"/>
  <c r="AT3136" i="10" s="1"/>
  <c r="R3142" i="10"/>
  <c r="AT3142" i="10" s="1"/>
  <c r="R3148" i="10"/>
  <c r="AT3148" i="10" s="1"/>
  <c r="R3154" i="10"/>
  <c r="AT3154" i="10" s="1"/>
  <c r="R3160" i="10"/>
  <c r="AT3160" i="10" s="1"/>
  <c r="R3166" i="10"/>
  <c r="AT3166" i="10" s="1"/>
  <c r="R3172" i="10"/>
  <c r="AT3172" i="10" s="1"/>
  <c r="R3178" i="10"/>
  <c r="AT3178" i="10" s="1"/>
  <c r="R3184" i="10"/>
  <c r="AT3184" i="10" s="1"/>
  <c r="R3190" i="10"/>
  <c r="AT3190" i="10" s="1"/>
  <c r="R3196" i="10"/>
  <c r="AT3196" i="10" s="1"/>
  <c r="R3202" i="10"/>
  <c r="AT3202" i="10" s="1"/>
  <c r="R3208" i="10"/>
  <c r="AT3208" i="10" s="1"/>
  <c r="R3214" i="10"/>
  <c r="AT3214" i="10" s="1"/>
  <c r="R3220" i="10"/>
  <c r="AT3220" i="10" s="1"/>
  <c r="R3226" i="10"/>
  <c r="AT3226" i="10" s="1"/>
  <c r="R3232" i="10"/>
  <c r="AT3232" i="10" s="1"/>
  <c r="R3238" i="10"/>
  <c r="AT3238" i="10" s="1"/>
  <c r="R3244" i="10"/>
  <c r="AT3244" i="10" s="1"/>
  <c r="R3250" i="10"/>
  <c r="AT3250" i="10" s="1"/>
  <c r="R3256" i="10"/>
  <c r="AT3256" i="10" s="1"/>
  <c r="R3262" i="10"/>
  <c r="AT3262" i="10" s="1"/>
  <c r="R3268" i="10"/>
  <c r="AT3268" i="10" s="1"/>
  <c r="R3274" i="10"/>
  <c r="AT3274" i="10" s="1"/>
  <c r="R3280" i="10"/>
  <c r="AT3280" i="10" s="1"/>
  <c r="R3286" i="10"/>
  <c r="AT3286" i="10" s="1"/>
  <c r="R3292" i="10"/>
  <c r="AT3292" i="10" s="1"/>
  <c r="R3298" i="10"/>
  <c r="AT3298" i="10" s="1"/>
  <c r="R3304" i="10"/>
  <c r="AT3304" i="10" s="1"/>
  <c r="R3310" i="10"/>
  <c r="AT3310" i="10" s="1"/>
  <c r="R3316" i="10"/>
  <c r="AT3316" i="10" s="1"/>
  <c r="R3322" i="10"/>
  <c r="AT3322" i="10" s="1"/>
  <c r="R3328" i="10"/>
  <c r="AT3328" i="10" s="1"/>
  <c r="R3334" i="10"/>
  <c r="AT3334" i="10" s="1"/>
  <c r="R3340" i="10"/>
  <c r="AT3340" i="10" s="1"/>
  <c r="R3346" i="10"/>
  <c r="AT3346" i="10" s="1"/>
  <c r="R3352" i="10"/>
  <c r="AT3352" i="10" s="1"/>
  <c r="R3358" i="10"/>
  <c r="AT3358" i="10" s="1"/>
  <c r="R3364" i="10"/>
  <c r="AT3364" i="10" s="1"/>
  <c r="R3370" i="10"/>
  <c r="AT3370" i="10" s="1"/>
  <c r="R3376" i="10"/>
  <c r="AT3376" i="10" s="1"/>
  <c r="R3382" i="10"/>
  <c r="AT3382" i="10" s="1"/>
  <c r="R3388" i="10"/>
  <c r="AT3388" i="10" s="1"/>
  <c r="R3394" i="10"/>
  <c r="AT3394" i="10" s="1"/>
  <c r="R3400" i="10"/>
  <c r="AT3400" i="10" s="1"/>
  <c r="R3406" i="10"/>
  <c r="AT3406" i="10" s="1"/>
  <c r="R3412" i="10"/>
  <c r="AT3412" i="10" s="1"/>
  <c r="R3418" i="10"/>
  <c r="AT3418" i="10" s="1"/>
  <c r="R3424" i="10"/>
  <c r="AT3424" i="10" s="1"/>
  <c r="R3430" i="10"/>
  <c r="AT3430" i="10" s="1"/>
  <c r="R3436" i="10"/>
  <c r="AT3436" i="10" s="1"/>
  <c r="R3442" i="10"/>
  <c r="AT3442" i="10" s="1"/>
  <c r="R3448" i="10"/>
  <c r="AT3448" i="10" s="1"/>
  <c r="R3454" i="10"/>
  <c r="AT3454" i="10" s="1"/>
  <c r="R3460" i="10"/>
  <c r="AT3460" i="10" s="1"/>
  <c r="R3466" i="10"/>
  <c r="AT3466" i="10" s="1"/>
  <c r="R3472" i="10"/>
  <c r="AT3472" i="10" s="1"/>
  <c r="R3478" i="10"/>
  <c r="AT3478" i="10" s="1"/>
  <c r="R3484" i="10"/>
  <c r="AT3484" i="10" s="1"/>
  <c r="R3490" i="10"/>
  <c r="AT3490" i="10" s="1"/>
  <c r="R3496" i="10"/>
  <c r="AT3496" i="10" s="1"/>
  <c r="R3502" i="10"/>
  <c r="AT3502" i="10" s="1"/>
  <c r="R3508" i="10"/>
  <c r="AT3508" i="10" s="1"/>
  <c r="R3514" i="10"/>
  <c r="AT3514" i="10" s="1"/>
  <c r="R3520" i="10"/>
  <c r="AT3520" i="10" s="1"/>
  <c r="R3526" i="10"/>
  <c r="AT3526" i="10" s="1"/>
  <c r="R3532" i="10"/>
  <c r="AT3532" i="10" s="1"/>
  <c r="R3538" i="10"/>
  <c r="AT3538" i="10" s="1"/>
  <c r="R3544" i="10"/>
  <c r="AT3544" i="10" s="1"/>
  <c r="R3550" i="10"/>
  <c r="AT3550" i="10" s="1"/>
  <c r="R3556" i="10"/>
  <c r="AT3556" i="10" s="1"/>
  <c r="R3562" i="10"/>
  <c r="AT3562" i="10" s="1"/>
  <c r="R3568" i="10"/>
  <c r="AT3568" i="10" s="1"/>
  <c r="R3574" i="10"/>
  <c r="AT3574" i="10" s="1"/>
  <c r="R3580" i="10"/>
  <c r="AT3580" i="10" s="1"/>
  <c r="R3586" i="10"/>
  <c r="AT3586" i="10" s="1"/>
  <c r="R3592" i="10"/>
  <c r="AT3592" i="10" s="1"/>
  <c r="R3598" i="10"/>
  <c r="AT3598" i="10" s="1"/>
  <c r="R3604" i="10"/>
  <c r="AT3604" i="10" s="1"/>
  <c r="R3610" i="10"/>
  <c r="AT3610" i="10" s="1"/>
  <c r="R3616" i="10"/>
  <c r="AT3616" i="10" s="1"/>
  <c r="R3622" i="10"/>
  <c r="AT3622" i="10" s="1"/>
  <c r="R3628" i="10"/>
  <c r="AT3628" i="10" s="1"/>
  <c r="R3634" i="10"/>
  <c r="AT3634" i="10" s="1"/>
  <c r="R3640" i="10"/>
  <c r="AT3640" i="10" s="1"/>
  <c r="R3646" i="10"/>
  <c r="AT3646" i="10" s="1"/>
  <c r="R3652" i="10"/>
  <c r="AT3652" i="10" s="1"/>
  <c r="R3658" i="10"/>
  <c r="AT3658" i="10" s="1"/>
  <c r="R3664" i="10"/>
  <c r="AT3664" i="10" s="1"/>
  <c r="R3670" i="10"/>
  <c r="AT3670" i="10" s="1"/>
  <c r="R3676" i="10"/>
  <c r="AT3676" i="10" s="1"/>
  <c r="R3682" i="10"/>
  <c r="AT3682" i="10" s="1"/>
  <c r="R3688" i="10"/>
  <c r="AT3688" i="10" s="1"/>
  <c r="R3694" i="10"/>
  <c r="AT3694" i="10" s="1"/>
  <c r="R3700" i="10"/>
  <c r="AT3700" i="10" s="1"/>
  <c r="R3706" i="10"/>
  <c r="AT3706" i="10" s="1"/>
  <c r="R3712" i="10"/>
  <c r="AT3712" i="10" s="1"/>
  <c r="R3718" i="10"/>
  <c r="AT3718" i="10" s="1"/>
  <c r="R3724" i="10"/>
  <c r="AT3724" i="10" s="1"/>
  <c r="R3730" i="10"/>
  <c r="AT3730" i="10" s="1"/>
  <c r="R3736" i="10"/>
  <c r="AT3736" i="10" s="1"/>
  <c r="R3742" i="10"/>
  <c r="AT3742" i="10" s="1"/>
  <c r="R3748" i="10"/>
  <c r="AT3748" i="10" s="1"/>
  <c r="R3754" i="10"/>
  <c r="AT3754" i="10" s="1"/>
  <c r="R3760" i="10"/>
  <c r="AT3760" i="10" s="1"/>
  <c r="R3766" i="10"/>
  <c r="AT3766" i="10" s="1"/>
  <c r="R3772" i="10"/>
  <c r="AT3772" i="10" s="1"/>
  <c r="R3778" i="10"/>
  <c r="AT3778" i="10" s="1"/>
  <c r="R3784" i="10"/>
  <c r="AT3784" i="10" s="1"/>
  <c r="R3790" i="10"/>
  <c r="AT3790" i="10" s="1"/>
  <c r="R3796" i="10"/>
  <c r="AT3796" i="10" s="1"/>
  <c r="R3802" i="10"/>
  <c r="AT3802" i="10" s="1"/>
  <c r="R3808" i="10"/>
  <c r="AT3808" i="10" s="1"/>
  <c r="R3814" i="10"/>
  <c r="AT3814" i="10" s="1"/>
  <c r="R3820" i="10"/>
  <c r="AT3820" i="10" s="1"/>
  <c r="R3826" i="10"/>
  <c r="AT3826" i="10" s="1"/>
  <c r="R3832" i="10"/>
  <c r="AT3832" i="10" s="1"/>
  <c r="R3838" i="10"/>
  <c r="AT3838" i="10" s="1"/>
  <c r="R3844" i="10"/>
  <c r="AT3844" i="10" s="1"/>
  <c r="R3850" i="10"/>
  <c r="AT3850" i="10" s="1"/>
  <c r="R3856" i="10"/>
  <c r="AT3856" i="10" s="1"/>
  <c r="R3862" i="10"/>
  <c r="AT3862" i="10" s="1"/>
  <c r="R3868" i="10"/>
  <c r="AT3868" i="10" s="1"/>
  <c r="R3874" i="10"/>
  <c r="AT3874" i="10" s="1"/>
  <c r="R3880" i="10"/>
  <c r="AT3880" i="10" s="1"/>
  <c r="R3886" i="10"/>
  <c r="AT3886" i="10" s="1"/>
  <c r="R3892" i="10"/>
  <c r="AT3892" i="10" s="1"/>
  <c r="R3898" i="10"/>
  <c r="AT3898" i="10" s="1"/>
  <c r="R3904" i="10"/>
  <c r="AT3904" i="10" s="1"/>
  <c r="R3910" i="10"/>
  <c r="AT3910" i="10" s="1"/>
  <c r="R3916" i="10"/>
  <c r="AT3916" i="10" s="1"/>
  <c r="R3922" i="10"/>
  <c r="AT3922" i="10" s="1"/>
  <c r="R3928" i="10"/>
  <c r="AT3928" i="10" s="1"/>
  <c r="R3934" i="10"/>
  <c r="AT3934" i="10" s="1"/>
  <c r="R3940" i="10"/>
  <c r="AT3940" i="10" s="1"/>
  <c r="R3946" i="10"/>
  <c r="AT3946" i="10" s="1"/>
  <c r="R3952" i="10"/>
  <c r="AT3952" i="10" s="1"/>
  <c r="R3958" i="10"/>
  <c r="AT3958" i="10" s="1"/>
  <c r="R3964" i="10"/>
  <c r="AT3964" i="10" s="1"/>
  <c r="R3970" i="10"/>
  <c r="AT3970" i="10" s="1"/>
  <c r="R3976" i="10"/>
  <c r="AT3976" i="10" s="1"/>
  <c r="R3982" i="10"/>
  <c r="AT3982" i="10" s="1"/>
  <c r="R3988" i="10"/>
  <c r="AT3988" i="10" s="1"/>
  <c r="R3994" i="10"/>
  <c r="AT3994" i="10" s="1"/>
  <c r="R4000" i="10"/>
  <c r="AT4000" i="10" s="1"/>
  <c r="R4006" i="10"/>
  <c r="AT4006" i="10" s="1"/>
  <c r="R4012" i="10"/>
  <c r="AT4012" i="10" s="1"/>
  <c r="R4018" i="10"/>
  <c r="AT4018" i="10" s="1"/>
  <c r="R4024" i="10"/>
  <c r="AT4024" i="10" s="1"/>
  <c r="R4030" i="10"/>
  <c r="AT4030" i="10" s="1"/>
  <c r="R4036" i="10"/>
  <c r="AT4036" i="10" s="1"/>
  <c r="R4042" i="10"/>
  <c r="AT4042" i="10" s="1"/>
  <c r="R4048" i="10"/>
  <c r="AT4048" i="10" s="1"/>
  <c r="R4054" i="10"/>
  <c r="AT4054" i="10" s="1"/>
  <c r="R4060" i="10"/>
  <c r="AT4060" i="10" s="1"/>
  <c r="R4066" i="10"/>
  <c r="AT4066" i="10" s="1"/>
  <c r="R4072" i="10"/>
  <c r="AT4072" i="10" s="1"/>
  <c r="R4078" i="10"/>
  <c r="AT4078" i="10" s="1"/>
  <c r="R4084" i="10"/>
  <c r="AT4084" i="10" s="1"/>
  <c r="R4090" i="10"/>
  <c r="AT4090" i="10" s="1"/>
  <c r="R4096" i="10"/>
  <c r="AT4096" i="10" s="1"/>
  <c r="R4102" i="10"/>
  <c r="AT4102" i="10" s="1"/>
  <c r="R4108" i="10"/>
  <c r="AT4108" i="10" s="1"/>
  <c r="R4114" i="10"/>
  <c r="AT4114" i="10" s="1"/>
  <c r="R4120" i="10"/>
  <c r="AT4120" i="10" s="1"/>
  <c r="R4126" i="10"/>
  <c r="AT4126" i="10" s="1"/>
  <c r="R4132" i="10"/>
  <c r="AT4132" i="10" s="1"/>
  <c r="R4138" i="10"/>
  <c r="AT4138" i="10" s="1"/>
  <c r="R4144" i="10"/>
  <c r="AT4144" i="10" s="1"/>
  <c r="R4150" i="10"/>
  <c r="AT4150" i="10" s="1"/>
  <c r="R4156" i="10"/>
  <c r="AT4156" i="10" s="1"/>
  <c r="R4162" i="10"/>
  <c r="AT4162" i="10" s="1"/>
  <c r="R4168" i="10"/>
  <c r="AT4168" i="10" s="1"/>
  <c r="R4174" i="10"/>
  <c r="AT4174" i="10" s="1"/>
  <c r="R4180" i="10"/>
  <c r="AT4180" i="10" s="1"/>
  <c r="R4186" i="10"/>
  <c r="AT4186" i="10" s="1"/>
  <c r="R4192" i="10"/>
  <c r="AT4192" i="10" s="1"/>
  <c r="R4198" i="10"/>
  <c r="AT4198" i="10" s="1"/>
  <c r="R4204" i="10"/>
  <c r="AT4204" i="10" s="1"/>
  <c r="R4210" i="10"/>
  <c r="AT4210" i="10" s="1"/>
  <c r="R4216" i="10"/>
  <c r="AT4216" i="10" s="1"/>
  <c r="R4222" i="10"/>
  <c r="AT4222" i="10" s="1"/>
  <c r="R4228" i="10"/>
  <c r="AT4228" i="10" s="1"/>
  <c r="R4234" i="10"/>
  <c r="AT4234" i="10" s="1"/>
  <c r="R4240" i="10"/>
  <c r="AT4240" i="10" s="1"/>
  <c r="R4246" i="10"/>
  <c r="AT4246" i="10" s="1"/>
  <c r="R4252" i="10"/>
  <c r="AT4252" i="10" s="1"/>
  <c r="R4258" i="10"/>
  <c r="AT4258" i="10" s="1"/>
  <c r="R4264" i="10"/>
  <c r="AT4264" i="10" s="1"/>
  <c r="R4270" i="10"/>
  <c r="AT4270" i="10" s="1"/>
  <c r="R4276" i="10"/>
  <c r="AT4276" i="10" s="1"/>
  <c r="R4282" i="10"/>
  <c r="AT4282" i="10" s="1"/>
  <c r="R4288" i="10"/>
  <c r="AT4288" i="10" s="1"/>
  <c r="R4294" i="10"/>
  <c r="AT4294" i="10" s="1"/>
  <c r="R4300" i="10"/>
  <c r="AT4300" i="10" s="1"/>
  <c r="R4306" i="10"/>
  <c r="AT4306" i="10" s="1"/>
  <c r="R4312" i="10"/>
  <c r="AT4312" i="10" s="1"/>
  <c r="R4318" i="10"/>
  <c r="AT4318" i="10" s="1"/>
  <c r="R4324" i="10"/>
  <c r="AT4324" i="10" s="1"/>
  <c r="R4330" i="10"/>
  <c r="AT4330" i="10" s="1"/>
  <c r="R4336" i="10"/>
  <c r="AT4336" i="10" s="1"/>
  <c r="R4342" i="10"/>
  <c r="AT4342" i="10" s="1"/>
  <c r="R4348" i="10"/>
  <c r="AT4348" i="10" s="1"/>
  <c r="R4354" i="10"/>
  <c r="AT4354" i="10" s="1"/>
  <c r="R4360" i="10"/>
  <c r="AT4360" i="10" s="1"/>
  <c r="R4366" i="10"/>
  <c r="AT4366" i="10" s="1"/>
  <c r="R4372" i="10"/>
  <c r="AT4372" i="10" s="1"/>
  <c r="R4378" i="10"/>
  <c r="AT4378" i="10" s="1"/>
  <c r="R4384" i="10"/>
  <c r="AT4384" i="10" s="1"/>
  <c r="R4390" i="10"/>
  <c r="AT4390" i="10" s="1"/>
  <c r="R4396" i="10"/>
  <c r="AT4396" i="10" s="1"/>
  <c r="R4402" i="10"/>
  <c r="AT4402" i="10" s="1"/>
  <c r="R4408" i="10"/>
  <c r="AT4408" i="10" s="1"/>
  <c r="R4414" i="10"/>
  <c r="AT4414" i="10" s="1"/>
  <c r="R4420" i="10"/>
  <c r="AT4420" i="10" s="1"/>
  <c r="R4426" i="10"/>
  <c r="AT4426" i="10" s="1"/>
  <c r="R4432" i="10"/>
  <c r="AT4432" i="10" s="1"/>
  <c r="R4438" i="10"/>
  <c r="AT4438" i="10" s="1"/>
  <c r="R4444" i="10"/>
  <c r="AT4444" i="10" s="1"/>
  <c r="R4450" i="10"/>
  <c r="AT4450" i="10" s="1"/>
  <c r="R4456" i="10"/>
  <c r="AT4456" i="10" s="1"/>
  <c r="R4462" i="10"/>
  <c r="AT4462" i="10" s="1"/>
  <c r="R4468" i="10"/>
  <c r="AT4468" i="10" s="1"/>
  <c r="R4474" i="10"/>
  <c r="AT4474" i="10" s="1"/>
  <c r="R4480" i="10"/>
  <c r="AT4480" i="10" s="1"/>
  <c r="R4486" i="10"/>
  <c r="AT4486" i="10" s="1"/>
  <c r="R4492" i="10"/>
  <c r="AT4492" i="10" s="1"/>
  <c r="R4498" i="10"/>
  <c r="AT4498" i="10" s="1"/>
  <c r="R4504" i="10"/>
  <c r="AT4504" i="10" s="1"/>
  <c r="R4510" i="10"/>
  <c r="AT4510" i="10" s="1"/>
  <c r="R4516" i="10"/>
  <c r="AT4516" i="10" s="1"/>
  <c r="R4522" i="10"/>
  <c r="AT4522" i="10" s="1"/>
  <c r="R4528" i="10"/>
  <c r="AT4528" i="10" s="1"/>
  <c r="R4534" i="10"/>
  <c r="AT4534" i="10" s="1"/>
  <c r="R4540" i="10"/>
  <c r="AT4540" i="10" s="1"/>
  <c r="R4546" i="10"/>
  <c r="AT4546" i="10" s="1"/>
  <c r="R4552" i="10"/>
  <c r="AT4552" i="10" s="1"/>
  <c r="R4558" i="10"/>
  <c r="AT4558" i="10" s="1"/>
  <c r="R4564" i="10"/>
  <c r="AT4564" i="10" s="1"/>
  <c r="R4570" i="10"/>
  <c r="AT4570" i="10" s="1"/>
  <c r="R4576" i="10"/>
  <c r="AT4576" i="10" s="1"/>
  <c r="R4582" i="10"/>
  <c r="AT4582" i="10" s="1"/>
  <c r="R4588" i="10"/>
  <c r="AT4588" i="10" s="1"/>
  <c r="R4594" i="10"/>
  <c r="AT4594" i="10" s="1"/>
  <c r="R4600" i="10"/>
  <c r="AT4600" i="10" s="1"/>
  <c r="R4606" i="10"/>
  <c r="AT4606" i="10" s="1"/>
  <c r="R4612" i="10"/>
  <c r="AT4612" i="10" s="1"/>
  <c r="R4618" i="10"/>
  <c r="AT4618" i="10" s="1"/>
  <c r="R4624" i="10"/>
  <c r="AT4624" i="10" s="1"/>
  <c r="R4630" i="10"/>
  <c r="AT4630" i="10" s="1"/>
  <c r="R4636" i="10"/>
  <c r="AT4636" i="10" s="1"/>
  <c r="R4642" i="10"/>
  <c r="AT4642" i="10" s="1"/>
  <c r="R4648" i="10"/>
  <c r="AT4648" i="10" s="1"/>
  <c r="R4654" i="10"/>
  <c r="AT4654" i="10" s="1"/>
  <c r="R4660" i="10"/>
  <c r="AT4660" i="10" s="1"/>
  <c r="R4666" i="10"/>
  <c r="AT4666" i="10" s="1"/>
  <c r="R4672" i="10"/>
  <c r="AT4672" i="10" s="1"/>
  <c r="R4678" i="10"/>
  <c r="AT4678" i="10" s="1"/>
  <c r="R4684" i="10"/>
  <c r="AT4684" i="10" s="1"/>
  <c r="R4690" i="10"/>
  <c r="AT4690" i="10" s="1"/>
  <c r="R4696" i="10"/>
  <c r="AT4696" i="10" s="1"/>
  <c r="R4702" i="10"/>
  <c r="AT4702" i="10" s="1"/>
  <c r="R4708" i="10"/>
  <c r="AT4708" i="10" s="1"/>
  <c r="R4714" i="10"/>
  <c r="AT4714" i="10" s="1"/>
  <c r="R4720" i="10"/>
  <c r="AT4720" i="10" s="1"/>
  <c r="R4726" i="10"/>
  <c r="AT4726" i="10" s="1"/>
  <c r="R4732" i="10"/>
  <c r="AT4732" i="10" s="1"/>
  <c r="R4738" i="10"/>
  <c r="AT4738" i="10" s="1"/>
  <c r="R4744" i="10"/>
  <c r="AT4744" i="10" s="1"/>
  <c r="R4750" i="10"/>
  <c r="AT4750" i="10" s="1"/>
  <c r="R4756" i="10"/>
  <c r="AT4756" i="10" s="1"/>
  <c r="R4762" i="10"/>
  <c r="AT4762" i="10" s="1"/>
  <c r="R4768" i="10"/>
  <c r="AT4768" i="10" s="1"/>
  <c r="R4774" i="10"/>
  <c r="AT4774" i="10" s="1"/>
  <c r="R4780" i="10"/>
  <c r="AT4780" i="10" s="1"/>
  <c r="R4786" i="10"/>
  <c r="AT4786" i="10" s="1"/>
  <c r="R4792" i="10"/>
  <c r="AT4792" i="10" s="1"/>
  <c r="R4798" i="10"/>
  <c r="AT4798" i="10" s="1"/>
  <c r="R4804" i="10"/>
  <c r="AT4804" i="10" s="1"/>
  <c r="R4810" i="10"/>
  <c r="AT4810" i="10" s="1"/>
  <c r="R4816" i="10"/>
  <c r="AT4816" i="10" s="1"/>
  <c r="R4822" i="10"/>
  <c r="AT4822" i="10" s="1"/>
  <c r="R4828" i="10"/>
  <c r="AT4828" i="10" s="1"/>
  <c r="R4834" i="10"/>
  <c r="AT4834" i="10" s="1"/>
  <c r="R4840" i="10"/>
  <c r="AT4840" i="10" s="1"/>
  <c r="R4846" i="10"/>
  <c r="AT4846" i="10" s="1"/>
  <c r="R4852" i="10"/>
  <c r="AT4852" i="10" s="1"/>
  <c r="R4858" i="10"/>
  <c r="AT4858" i="10" s="1"/>
  <c r="R4864" i="10"/>
  <c r="AT4864" i="10" s="1"/>
  <c r="R4870" i="10"/>
  <c r="AT4870" i="10" s="1"/>
  <c r="R4876" i="10"/>
  <c r="AT4876" i="10" s="1"/>
  <c r="R4882" i="10"/>
  <c r="AT4882" i="10" s="1"/>
  <c r="R4888" i="10"/>
  <c r="AT4888" i="10" s="1"/>
  <c r="R4894" i="10"/>
  <c r="AT4894" i="10" s="1"/>
  <c r="R4900" i="10"/>
  <c r="AT4900" i="10" s="1"/>
  <c r="R4906" i="10"/>
  <c r="AT4906" i="10" s="1"/>
  <c r="R4912" i="10"/>
  <c r="AT4912" i="10" s="1"/>
  <c r="R4918" i="10"/>
  <c r="AT4918" i="10" s="1"/>
  <c r="R4924" i="10"/>
  <c r="AT4924" i="10" s="1"/>
  <c r="R4930" i="10"/>
  <c r="AT4930" i="10" s="1"/>
  <c r="R4936" i="10"/>
  <c r="AT4936" i="10" s="1"/>
  <c r="R4942" i="10"/>
  <c r="AT4942" i="10" s="1"/>
  <c r="R4948" i="10"/>
  <c r="AT4948" i="10" s="1"/>
  <c r="R4954" i="10"/>
  <c r="AT4954" i="10" s="1"/>
  <c r="R4960" i="10"/>
  <c r="AT4960" i="10" s="1"/>
  <c r="R4966" i="10"/>
  <c r="AT4966" i="10" s="1"/>
  <c r="R4972" i="10"/>
  <c r="AT4972" i="10" s="1"/>
  <c r="R4978" i="10"/>
  <c r="AT4978" i="10" s="1"/>
  <c r="R4984" i="10"/>
  <c r="AT4984" i="10" s="1"/>
  <c r="R4990" i="10"/>
  <c r="AT4990" i="10" s="1"/>
  <c r="R4996" i="10"/>
  <c r="AT4996" i="10" s="1"/>
  <c r="R5002" i="10"/>
  <c r="AT5002" i="10" s="1"/>
  <c r="R5008" i="10"/>
  <c r="AT5008" i="10" s="1"/>
  <c r="R1950" i="10"/>
  <c r="AT1950" i="10" s="1"/>
  <c r="R1956" i="10"/>
  <c r="AT1956" i="10" s="1"/>
  <c r="R1962" i="10"/>
  <c r="AT1962" i="10" s="1"/>
  <c r="R1968" i="10"/>
  <c r="AT1968" i="10" s="1"/>
  <c r="R1974" i="10"/>
  <c r="AT1974" i="10" s="1"/>
  <c r="R1980" i="10"/>
  <c r="AT1980" i="10" s="1"/>
  <c r="R1986" i="10"/>
  <c r="AT1986" i="10" s="1"/>
  <c r="R1992" i="10"/>
  <c r="AT1992" i="10" s="1"/>
  <c r="R1998" i="10"/>
  <c r="AT1998" i="10" s="1"/>
  <c r="R2004" i="10"/>
  <c r="AT2004" i="10" s="1"/>
  <c r="R2010" i="10"/>
  <c r="AT2010" i="10" s="1"/>
  <c r="R2016" i="10"/>
  <c r="AT2016" i="10" s="1"/>
  <c r="R2022" i="10"/>
  <c r="AT2022" i="10" s="1"/>
  <c r="R2028" i="10"/>
  <c r="AT2028" i="10" s="1"/>
  <c r="R2034" i="10"/>
  <c r="AT2034" i="10" s="1"/>
  <c r="R2040" i="10"/>
  <c r="AT2040" i="10" s="1"/>
  <c r="R2046" i="10"/>
  <c r="AT2046" i="10" s="1"/>
  <c r="R2052" i="10"/>
  <c r="AT2052" i="10" s="1"/>
  <c r="R2058" i="10"/>
  <c r="AT2058" i="10" s="1"/>
  <c r="R2064" i="10"/>
  <c r="AT2064" i="10" s="1"/>
  <c r="R2070" i="10"/>
  <c r="AT2070" i="10" s="1"/>
  <c r="R2076" i="10"/>
  <c r="AT2076" i="10" s="1"/>
  <c r="R2082" i="10"/>
  <c r="AT2082" i="10" s="1"/>
  <c r="R2088" i="10"/>
  <c r="AT2088" i="10" s="1"/>
  <c r="R2094" i="10"/>
  <c r="AT2094" i="10" s="1"/>
  <c r="R2100" i="10"/>
  <c r="AT2100" i="10" s="1"/>
  <c r="R2106" i="10"/>
  <c r="AT2106" i="10" s="1"/>
  <c r="R2112" i="10"/>
  <c r="AT2112" i="10" s="1"/>
  <c r="R2118" i="10"/>
  <c r="AT2118" i="10" s="1"/>
  <c r="R2124" i="10"/>
  <c r="AT2124" i="10" s="1"/>
  <c r="R2130" i="10"/>
  <c r="AT2130" i="10" s="1"/>
  <c r="R2136" i="10"/>
  <c r="AT2136" i="10" s="1"/>
  <c r="R2142" i="10"/>
  <c r="AT2142" i="10" s="1"/>
  <c r="R2148" i="10"/>
  <c r="AT2148" i="10" s="1"/>
  <c r="R2154" i="10"/>
  <c r="AT2154" i="10" s="1"/>
  <c r="R2160" i="10"/>
  <c r="AT2160" i="10" s="1"/>
  <c r="R2166" i="10"/>
  <c r="AT2166" i="10" s="1"/>
  <c r="R2172" i="10"/>
  <c r="AT2172" i="10" s="1"/>
  <c r="R2178" i="10"/>
  <c r="AT2178" i="10" s="1"/>
  <c r="R2184" i="10"/>
  <c r="AT2184" i="10" s="1"/>
  <c r="R2190" i="10"/>
  <c r="AT2190" i="10" s="1"/>
  <c r="R2196" i="10"/>
  <c r="AT2196" i="10" s="1"/>
  <c r="R2202" i="10"/>
  <c r="AT2202" i="10" s="1"/>
  <c r="R2208" i="10"/>
  <c r="AT2208" i="10" s="1"/>
  <c r="R2214" i="10"/>
  <c r="AT2214" i="10" s="1"/>
  <c r="R2220" i="10"/>
  <c r="AT2220" i="10" s="1"/>
  <c r="R2226" i="10"/>
  <c r="AT2226" i="10" s="1"/>
  <c r="R2232" i="10"/>
  <c r="AT2232" i="10" s="1"/>
  <c r="R2238" i="10"/>
  <c r="AT2238" i="10" s="1"/>
  <c r="R2244" i="10"/>
  <c r="AT2244" i="10" s="1"/>
  <c r="R2250" i="10"/>
  <c r="AT2250" i="10" s="1"/>
  <c r="R2256" i="10"/>
  <c r="AT2256" i="10" s="1"/>
  <c r="R2262" i="10"/>
  <c r="AT2262" i="10" s="1"/>
  <c r="R2268" i="10"/>
  <c r="AT2268" i="10" s="1"/>
  <c r="R2274" i="10"/>
  <c r="AT2274" i="10" s="1"/>
  <c r="R2280" i="10"/>
  <c r="AT2280" i="10" s="1"/>
  <c r="R2286" i="10"/>
  <c r="AT2286" i="10" s="1"/>
  <c r="R2292" i="10"/>
  <c r="AT2292" i="10" s="1"/>
  <c r="R2298" i="10"/>
  <c r="AT2298" i="10" s="1"/>
  <c r="R2304" i="10"/>
  <c r="AT2304" i="10" s="1"/>
  <c r="R2310" i="10"/>
  <c r="AT2310" i="10" s="1"/>
  <c r="R2316" i="10"/>
  <c r="AT2316" i="10" s="1"/>
  <c r="R2322" i="10"/>
  <c r="AT2322" i="10" s="1"/>
  <c r="R2328" i="10"/>
  <c r="AT2328" i="10" s="1"/>
  <c r="R2334" i="10"/>
  <c r="AT2334" i="10" s="1"/>
  <c r="R2340" i="10"/>
  <c r="AT2340" i="10" s="1"/>
  <c r="R2346" i="10"/>
  <c r="AT2346" i="10" s="1"/>
  <c r="R2352" i="10"/>
  <c r="AT2352" i="10" s="1"/>
  <c r="R2358" i="10"/>
  <c r="AT2358" i="10" s="1"/>
  <c r="R2364" i="10"/>
  <c r="AT2364" i="10" s="1"/>
  <c r="R2370" i="10"/>
  <c r="AT2370" i="10" s="1"/>
  <c r="R2376" i="10"/>
  <c r="AT2376" i="10" s="1"/>
  <c r="R2382" i="10"/>
  <c r="AT2382" i="10" s="1"/>
  <c r="R2388" i="10"/>
  <c r="AT2388" i="10" s="1"/>
  <c r="R2394" i="10"/>
  <c r="AT2394" i="10" s="1"/>
  <c r="R2400" i="10"/>
  <c r="AT2400" i="10" s="1"/>
  <c r="R2406" i="10"/>
  <c r="AT2406" i="10" s="1"/>
  <c r="R2412" i="10"/>
  <c r="AT2412" i="10" s="1"/>
  <c r="R2418" i="10"/>
  <c r="AT2418" i="10" s="1"/>
  <c r="R2424" i="10"/>
  <c r="AT2424" i="10" s="1"/>
  <c r="R2430" i="10"/>
  <c r="AT2430" i="10" s="1"/>
  <c r="R2436" i="10"/>
  <c r="AT2436" i="10" s="1"/>
  <c r="R2442" i="10"/>
  <c r="AT2442" i="10" s="1"/>
  <c r="R2448" i="10"/>
  <c r="AT2448" i="10" s="1"/>
  <c r="R2454" i="10"/>
  <c r="AT2454" i="10" s="1"/>
  <c r="R2460" i="10"/>
  <c r="AT2460" i="10" s="1"/>
  <c r="R2466" i="10"/>
  <c r="AT2466" i="10" s="1"/>
  <c r="R2472" i="10"/>
  <c r="AT2472" i="10" s="1"/>
  <c r="R2478" i="10"/>
  <c r="AT2478" i="10" s="1"/>
  <c r="R2484" i="10"/>
  <c r="AT2484" i="10" s="1"/>
  <c r="R2490" i="10"/>
  <c r="AT2490" i="10" s="1"/>
  <c r="R2496" i="10"/>
  <c r="AT2496" i="10" s="1"/>
  <c r="R2502" i="10"/>
  <c r="AT2502" i="10" s="1"/>
  <c r="R2508" i="10"/>
  <c r="AT2508" i="10" s="1"/>
  <c r="R2514" i="10"/>
  <c r="AT2514" i="10" s="1"/>
  <c r="R2520" i="10"/>
  <c r="AT2520" i="10" s="1"/>
  <c r="R2526" i="10"/>
  <c r="AT2526" i="10" s="1"/>
  <c r="R2532" i="10"/>
  <c r="AT2532" i="10" s="1"/>
  <c r="R2538" i="10"/>
  <c r="AT2538" i="10" s="1"/>
  <c r="R2544" i="10"/>
  <c r="AT2544" i="10" s="1"/>
  <c r="R2550" i="10"/>
  <c r="AT2550" i="10" s="1"/>
  <c r="R2556" i="10"/>
  <c r="AT2556" i="10" s="1"/>
  <c r="R2562" i="10"/>
  <c r="AT2562" i="10" s="1"/>
  <c r="R2568" i="10"/>
  <c r="AT2568" i="10" s="1"/>
  <c r="R2574" i="10"/>
  <c r="AT2574" i="10" s="1"/>
  <c r="R2580" i="10"/>
  <c r="AT2580" i="10" s="1"/>
  <c r="R2586" i="10"/>
  <c r="AT2586" i="10" s="1"/>
  <c r="R2592" i="10"/>
  <c r="AT2592" i="10" s="1"/>
  <c r="R2598" i="10"/>
  <c r="AT2598" i="10" s="1"/>
  <c r="R2604" i="10"/>
  <c r="AT2604" i="10" s="1"/>
  <c r="R2610" i="10"/>
  <c r="AT2610" i="10" s="1"/>
  <c r="R2616" i="10"/>
  <c r="AT2616" i="10" s="1"/>
  <c r="R2622" i="10"/>
  <c r="AT2622" i="10" s="1"/>
  <c r="R2628" i="10"/>
  <c r="AT2628" i="10" s="1"/>
  <c r="R2634" i="10"/>
  <c r="AT2634" i="10" s="1"/>
  <c r="R2640" i="10"/>
  <c r="AT2640" i="10" s="1"/>
  <c r="R2646" i="10"/>
  <c r="AT2646" i="10" s="1"/>
  <c r="R2652" i="10"/>
  <c r="AT2652" i="10" s="1"/>
  <c r="R2658" i="10"/>
  <c r="AT2658" i="10" s="1"/>
  <c r="R2664" i="10"/>
  <c r="AT2664" i="10" s="1"/>
  <c r="R2670" i="10"/>
  <c r="AT2670" i="10" s="1"/>
  <c r="R2676" i="10"/>
  <c r="AT2676" i="10" s="1"/>
  <c r="R2682" i="10"/>
  <c r="AT2682" i="10" s="1"/>
  <c r="R2688" i="10"/>
  <c r="AT2688" i="10" s="1"/>
  <c r="R2694" i="10"/>
  <c r="AT2694" i="10" s="1"/>
  <c r="R2700" i="10"/>
  <c r="AT2700" i="10" s="1"/>
  <c r="R2706" i="10"/>
  <c r="AT2706" i="10" s="1"/>
  <c r="R2712" i="10"/>
  <c r="AT2712" i="10" s="1"/>
  <c r="R2718" i="10"/>
  <c r="AT2718" i="10" s="1"/>
  <c r="R2724" i="10"/>
  <c r="AT2724" i="10" s="1"/>
  <c r="R2730" i="10"/>
  <c r="AT2730" i="10" s="1"/>
  <c r="R2736" i="10"/>
  <c r="AT2736" i="10" s="1"/>
  <c r="R2742" i="10"/>
  <c r="AT2742" i="10" s="1"/>
  <c r="R2748" i="10"/>
  <c r="AT2748" i="10" s="1"/>
  <c r="R2754" i="10"/>
  <c r="AT2754" i="10" s="1"/>
  <c r="R2760" i="10"/>
  <c r="AT2760" i="10" s="1"/>
  <c r="R2766" i="10"/>
  <c r="AT2766" i="10" s="1"/>
  <c r="R2772" i="10"/>
  <c r="AT2772" i="10" s="1"/>
  <c r="R2778" i="10"/>
  <c r="AT2778" i="10" s="1"/>
  <c r="R2784" i="10"/>
  <c r="AT2784" i="10" s="1"/>
  <c r="R2790" i="10"/>
  <c r="AT2790" i="10" s="1"/>
  <c r="R2796" i="10"/>
  <c r="AT2796" i="10" s="1"/>
  <c r="R2802" i="10"/>
  <c r="AT2802" i="10" s="1"/>
  <c r="R2808" i="10"/>
  <c r="AT2808" i="10" s="1"/>
  <c r="R2814" i="10"/>
  <c r="AT2814" i="10" s="1"/>
  <c r="R2820" i="10"/>
  <c r="AT2820" i="10" s="1"/>
  <c r="R2826" i="10"/>
  <c r="AT2826" i="10" s="1"/>
  <c r="R2832" i="10"/>
  <c r="AT2832" i="10" s="1"/>
  <c r="R2838" i="10"/>
  <c r="AT2838" i="10" s="1"/>
  <c r="R2844" i="10"/>
  <c r="AT2844" i="10" s="1"/>
  <c r="R2850" i="10"/>
  <c r="AT2850" i="10" s="1"/>
  <c r="R2856" i="10"/>
  <c r="AT2856" i="10" s="1"/>
  <c r="R2862" i="10"/>
  <c r="AT2862" i="10" s="1"/>
  <c r="R2868" i="10"/>
  <c r="AT2868" i="10" s="1"/>
  <c r="R2874" i="10"/>
  <c r="AT2874" i="10" s="1"/>
  <c r="R2880" i="10"/>
  <c r="AT2880" i="10" s="1"/>
  <c r="R2886" i="10"/>
  <c r="AT2886" i="10" s="1"/>
  <c r="R2892" i="10"/>
  <c r="AT2892" i="10" s="1"/>
  <c r="R2898" i="10"/>
  <c r="AT2898" i="10" s="1"/>
  <c r="R2904" i="10"/>
  <c r="AT2904" i="10" s="1"/>
  <c r="R2910" i="10"/>
  <c r="AT2910" i="10" s="1"/>
  <c r="R2916" i="10"/>
  <c r="AT2916" i="10" s="1"/>
  <c r="R2922" i="10"/>
  <c r="AT2922" i="10" s="1"/>
  <c r="R2928" i="10"/>
  <c r="AT2928" i="10" s="1"/>
  <c r="R2934" i="10"/>
  <c r="AT2934" i="10" s="1"/>
  <c r="R2940" i="10"/>
  <c r="AT2940" i="10" s="1"/>
  <c r="R2946" i="10"/>
  <c r="AT2946" i="10" s="1"/>
  <c r="R2952" i="10"/>
  <c r="AT2952" i="10" s="1"/>
  <c r="R2958" i="10"/>
  <c r="AT2958" i="10" s="1"/>
  <c r="R2964" i="10"/>
  <c r="AT2964" i="10" s="1"/>
  <c r="R2970" i="10"/>
  <c r="AT2970" i="10" s="1"/>
  <c r="R2976" i="10"/>
  <c r="AT2976" i="10" s="1"/>
  <c r="R2982" i="10"/>
  <c r="AT2982" i="10" s="1"/>
  <c r="R2988" i="10"/>
  <c r="AT2988" i="10" s="1"/>
  <c r="R2994" i="10"/>
  <c r="AT2994" i="10" s="1"/>
  <c r="R3000" i="10"/>
  <c r="AT3000" i="10" s="1"/>
  <c r="R3006" i="10"/>
  <c r="AT3006" i="10" s="1"/>
  <c r="R3012" i="10"/>
  <c r="AT3012" i="10" s="1"/>
  <c r="R3018" i="10"/>
  <c r="AT3018" i="10" s="1"/>
  <c r="R3024" i="10"/>
  <c r="AT3024" i="10" s="1"/>
  <c r="R3030" i="10"/>
  <c r="AT3030" i="10" s="1"/>
  <c r="R3036" i="10"/>
  <c r="AT3036" i="10" s="1"/>
  <c r="R3042" i="10"/>
  <c r="AT3042" i="10" s="1"/>
  <c r="R3048" i="10"/>
  <c r="AT3048" i="10" s="1"/>
  <c r="R3054" i="10"/>
  <c r="AT3054" i="10" s="1"/>
  <c r="R3060" i="10"/>
  <c r="AT3060" i="10" s="1"/>
  <c r="R3066" i="10"/>
  <c r="AT3066" i="10" s="1"/>
  <c r="R3072" i="10"/>
  <c r="AT3072" i="10" s="1"/>
  <c r="R3078" i="10"/>
  <c r="AT3078" i="10" s="1"/>
  <c r="R3084" i="10"/>
  <c r="AT3084" i="10" s="1"/>
  <c r="R3090" i="10"/>
  <c r="AT3090" i="10" s="1"/>
  <c r="R3096" i="10"/>
  <c r="AT3096" i="10" s="1"/>
  <c r="R3102" i="10"/>
  <c r="AT3102" i="10" s="1"/>
  <c r="R3108" i="10"/>
  <c r="AT3108" i="10" s="1"/>
  <c r="R3114" i="10"/>
  <c r="AT3114" i="10" s="1"/>
  <c r="R3120" i="10"/>
  <c r="AT3120" i="10" s="1"/>
  <c r="R3126" i="10"/>
  <c r="AT3126" i="10" s="1"/>
  <c r="R3132" i="10"/>
  <c r="AT3132" i="10" s="1"/>
  <c r="R3138" i="10"/>
  <c r="AT3138" i="10" s="1"/>
  <c r="R3144" i="10"/>
  <c r="AT3144" i="10" s="1"/>
  <c r="R3150" i="10"/>
  <c r="AT3150" i="10" s="1"/>
  <c r="R3156" i="10"/>
  <c r="AT3156" i="10" s="1"/>
  <c r="R3162" i="10"/>
  <c r="AT3162" i="10" s="1"/>
  <c r="R3168" i="10"/>
  <c r="AT3168" i="10" s="1"/>
  <c r="R3174" i="10"/>
  <c r="AT3174" i="10" s="1"/>
  <c r="R3180" i="10"/>
  <c r="AT3180" i="10" s="1"/>
  <c r="R3186" i="10"/>
  <c r="AT3186" i="10" s="1"/>
  <c r="R3192" i="10"/>
  <c r="AT3192" i="10" s="1"/>
  <c r="R3198" i="10"/>
  <c r="AT3198" i="10" s="1"/>
  <c r="R3204" i="10"/>
  <c r="AT3204" i="10" s="1"/>
  <c r="R3210" i="10"/>
  <c r="AT3210" i="10" s="1"/>
  <c r="R3216" i="10"/>
  <c r="AT3216" i="10" s="1"/>
  <c r="R3222" i="10"/>
  <c r="AT3222" i="10" s="1"/>
  <c r="R3228" i="10"/>
  <c r="AT3228" i="10" s="1"/>
  <c r="R3234" i="10"/>
  <c r="AT3234" i="10" s="1"/>
  <c r="R3240" i="10"/>
  <c r="AT3240" i="10" s="1"/>
  <c r="R3246" i="10"/>
  <c r="AT3246" i="10" s="1"/>
  <c r="R3252" i="10"/>
  <c r="AT3252" i="10" s="1"/>
  <c r="R3258" i="10"/>
  <c r="AT3258" i="10" s="1"/>
  <c r="R3264" i="10"/>
  <c r="AT3264" i="10" s="1"/>
  <c r="R3270" i="10"/>
  <c r="AT3270" i="10" s="1"/>
  <c r="R3276" i="10"/>
  <c r="AT3276" i="10" s="1"/>
  <c r="R3282" i="10"/>
  <c r="AT3282" i="10" s="1"/>
  <c r="R3288" i="10"/>
  <c r="AT3288" i="10" s="1"/>
  <c r="R3294" i="10"/>
  <c r="AT3294" i="10" s="1"/>
  <c r="R3300" i="10"/>
  <c r="AT3300" i="10" s="1"/>
  <c r="R3306" i="10"/>
  <c r="AT3306" i="10" s="1"/>
  <c r="R3312" i="10"/>
  <c r="AT3312" i="10" s="1"/>
  <c r="R3318" i="10"/>
  <c r="AT3318" i="10" s="1"/>
  <c r="R3324" i="10"/>
  <c r="AT3324" i="10" s="1"/>
  <c r="R3330" i="10"/>
  <c r="AT3330" i="10" s="1"/>
  <c r="R3336" i="10"/>
  <c r="AT3336" i="10" s="1"/>
  <c r="R3342" i="10"/>
  <c r="AT3342" i="10" s="1"/>
  <c r="R3348" i="10"/>
  <c r="AT3348" i="10" s="1"/>
  <c r="R3354" i="10"/>
  <c r="AT3354" i="10" s="1"/>
  <c r="R3360" i="10"/>
  <c r="AT3360" i="10" s="1"/>
  <c r="R3366" i="10"/>
  <c r="AT3366" i="10" s="1"/>
  <c r="R3372" i="10"/>
  <c r="AT3372" i="10" s="1"/>
  <c r="R3378" i="10"/>
  <c r="AT3378" i="10" s="1"/>
  <c r="R3384" i="10"/>
  <c r="AT3384" i="10" s="1"/>
  <c r="R3390" i="10"/>
  <c r="AT3390" i="10" s="1"/>
  <c r="R3396" i="10"/>
  <c r="AT3396" i="10" s="1"/>
  <c r="R3402" i="10"/>
  <c r="AT3402" i="10" s="1"/>
  <c r="R3408" i="10"/>
  <c r="AT3408" i="10" s="1"/>
  <c r="R3414" i="10"/>
  <c r="AT3414" i="10" s="1"/>
  <c r="R3420" i="10"/>
  <c r="AT3420" i="10" s="1"/>
  <c r="R3426" i="10"/>
  <c r="AT3426" i="10" s="1"/>
  <c r="R3432" i="10"/>
  <c r="AT3432" i="10" s="1"/>
  <c r="R3438" i="10"/>
  <c r="AT3438" i="10" s="1"/>
  <c r="R3444" i="10"/>
  <c r="AT3444" i="10" s="1"/>
  <c r="R3450" i="10"/>
  <c r="AT3450" i="10" s="1"/>
  <c r="R3456" i="10"/>
  <c r="AT3456" i="10" s="1"/>
  <c r="R3462" i="10"/>
  <c r="AT3462" i="10" s="1"/>
  <c r="R3468" i="10"/>
  <c r="AT3468" i="10" s="1"/>
  <c r="R3474" i="10"/>
  <c r="AT3474" i="10" s="1"/>
  <c r="R3480" i="10"/>
  <c r="AT3480" i="10" s="1"/>
  <c r="R3486" i="10"/>
  <c r="AT3486" i="10" s="1"/>
  <c r="R3492" i="10"/>
  <c r="AT3492" i="10" s="1"/>
  <c r="R3498" i="10"/>
  <c r="AT3498" i="10" s="1"/>
  <c r="R3504" i="10"/>
  <c r="AT3504" i="10" s="1"/>
  <c r="R3510" i="10"/>
  <c r="AT3510" i="10" s="1"/>
  <c r="R3516" i="10"/>
  <c r="AT3516" i="10" s="1"/>
  <c r="R3522" i="10"/>
  <c r="AT3522" i="10" s="1"/>
  <c r="R3528" i="10"/>
  <c r="AT3528" i="10" s="1"/>
  <c r="R3534" i="10"/>
  <c r="AT3534" i="10" s="1"/>
  <c r="R3540" i="10"/>
  <c r="AT3540" i="10" s="1"/>
  <c r="R3546" i="10"/>
  <c r="AT3546" i="10" s="1"/>
  <c r="R3552" i="10"/>
  <c r="AT3552" i="10" s="1"/>
  <c r="R3558" i="10"/>
  <c r="AT3558" i="10" s="1"/>
  <c r="R3564" i="10"/>
  <c r="AT3564" i="10" s="1"/>
  <c r="R3570" i="10"/>
  <c r="AT3570" i="10" s="1"/>
  <c r="R3576" i="10"/>
  <c r="AT3576" i="10" s="1"/>
  <c r="R3582" i="10"/>
  <c r="AT3582" i="10" s="1"/>
  <c r="R3588" i="10"/>
  <c r="AT3588" i="10" s="1"/>
  <c r="R3594" i="10"/>
  <c r="AT3594" i="10" s="1"/>
  <c r="R3600" i="10"/>
  <c r="AT3600" i="10" s="1"/>
  <c r="R3606" i="10"/>
  <c r="AT3606" i="10" s="1"/>
  <c r="R3612" i="10"/>
  <c r="AT3612" i="10" s="1"/>
  <c r="R3618" i="10"/>
  <c r="AT3618" i="10" s="1"/>
  <c r="R3624" i="10"/>
  <c r="AT3624" i="10" s="1"/>
  <c r="R3630" i="10"/>
  <c r="AT3630" i="10" s="1"/>
  <c r="R3636" i="10"/>
  <c r="AT3636" i="10" s="1"/>
  <c r="R3642" i="10"/>
  <c r="AT3642" i="10" s="1"/>
  <c r="R3648" i="10"/>
  <c r="AT3648" i="10" s="1"/>
  <c r="R3654" i="10"/>
  <c r="AT3654" i="10" s="1"/>
  <c r="R3660" i="10"/>
  <c r="AT3660" i="10" s="1"/>
  <c r="R3666" i="10"/>
  <c r="AT3666" i="10" s="1"/>
  <c r="R3672" i="10"/>
  <c r="AT3672" i="10" s="1"/>
  <c r="R3678" i="10"/>
  <c r="AT3678" i="10" s="1"/>
  <c r="R3684" i="10"/>
  <c r="AT3684" i="10" s="1"/>
  <c r="R3690" i="10"/>
  <c r="AT3690" i="10" s="1"/>
  <c r="R3696" i="10"/>
  <c r="AT3696" i="10" s="1"/>
  <c r="R3702" i="10"/>
  <c r="AT3702" i="10" s="1"/>
  <c r="R3708" i="10"/>
  <c r="AT3708" i="10" s="1"/>
  <c r="R3714" i="10"/>
  <c r="AT3714" i="10" s="1"/>
  <c r="R3720" i="10"/>
  <c r="AT3720" i="10" s="1"/>
  <c r="R3726" i="10"/>
  <c r="AT3726" i="10" s="1"/>
  <c r="R3732" i="10"/>
  <c r="AT3732" i="10" s="1"/>
  <c r="R3738" i="10"/>
  <c r="AT3738" i="10" s="1"/>
  <c r="R3744" i="10"/>
  <c r="AT3744" i="10" s="1"/>
  <c r="R3750" i="10"/>
  <c r="AT3750" i="10" s="1"/>
  <c r="R3756" i="10"/>
  <c r="AT3756" i="10" s="1"/>
  <c r="R3762" i="10"/>
  <c r="AT3762" i="10" s="1"/>
  <c r="R3768" i="10"/>
  <c r="AT3768" i="10" s="1"/>
  <c r="R3774" i="10"/>
  <c r="AT3774" i="10" s="1"/>
  <c r="R3780" i="10"/>
  <c r="AT3780" i="10" s="1"/>
  <c r="R3786" i="10"/>
  <c r="AT3786" i="10" s="1"/>
  <c r="R3792" i="10"/>
  <c r="AT3792" i="10" s="1"/>
  <c r="R3798" i="10"/>
  <c r="AT3798" i="10" s="1"/>
  <c r="R3804" i="10"/>
  <c r="AT3804" i="10" s="1"/>
  <c r="R3810" i="10"/>
  <c r="AT3810" i="10" s="1"/>
  <c r="R3816" i="10"/>
  <c r="AT3816" i="10" s="1"/>
  <c r="R3822" i="10"/>
  <c r="AT3822" i="10" s="1"/>
  <c r="R3828" i="10"/>
  <c r="AT3828" i="10" s="1"/>
  <c r="R3834" i="10"/>
  <c r="AT3834" i="10" s="1"/>
  <c r="R3840" i="10"/>
  <c r="AT3840" i="10" s="1"/>
  <c r="R3846" i="10"/>
  <c r="AT3846" i="10" s="1"/>
  <c r="R3852" i="10"/>
  <c r="AT3852" i="10" s="1"/>
  <c r="R3858" i="10"/>
  <c r="AT3858" i="10" s="1"/>
  <c r="R3864" i="10"/>
  <c r="AT3864" i="10" s="1"/>
  <c r="R3870" i="10"/>
  <c r="AT3870" i="10" s="1"/>
  <c r="R3876" i="10"/>
  <c r="AT3876" i="10" s="1"/>
  <c r="R3882" i="10"/>
  <c r="AT3882" i="10" s="1"/>
  <c r="R3888" i="10"/>
  <c r="AT3888" i="10" s="1"/>
  <c r="R3894" i="10"/>
  <c r="AT3894" i="10" s="1"/>
  <c r="R3900" i="10"/>
  <c r="AT3900" i="10" s="1"/>
  <c r="R3906" i="10"/>
  <c r="AT3906" i="10" s="1"/>
  <c r="R3912" i="10"/>
  <c r="AT3912" i="10" s="1"/>
  <c r="R3918" i="10"/>
  <c r="AT3918" i="10" s="1"/>
  <c r="R3924" i="10"/>
  <c r="AT3924" i="10" s="1"/>
  <c r="R3930" i="10"/>
  <c r="AT3930" i="10" s="1"/>
  <c r="R3936" i="10"/>
  <c r="AT3936" i="10" s="1"/>
  <c r="R3942" i="10"/>
  <c r="AT3942" i="10" s="1"/>
  <c r="R3948" i="10"/>
  <c r="AT3948" i="10" s="1"/>
  <c r="R3954" i="10"/>
  <c r="AT3954" i="10" s="1"/>
  <c r="R3960" i="10"/>
  <c r="AT3960" i="10" s="1"/>
  <c r="R3966" i="10"/>
  <c r="AT3966" i="10" s="1"/>
  <c r="R3972" i="10"/>
  <c r="AT3972" i="10" s="1"/>
  <c r="R3978" i="10"/>
  <c r="AT3978" i="10" s="1"/>
  <c r="R3984" i="10"/>
  <c r="AT3984" i="10" s="1"/>
  <c r="R3990" i="10"/>
  <c r="AT3990" i="10" s="1"/>
  <c r="R3996" i="10"/>
  <c r="AT3996" i="10" s="1"/>
  <c r="R4002" i="10"/>
  <c r="AT4002" i="10" s="1"/>
  <c r="R4008" i="10"/>
  <c r="AT4008" i="10" s="1"/>
  <c r="R4014" i="10"/>
  <c r="AT4014" i="10" s="1"/>
  <c r="R4020" i="10"/>
  <c r="AT4020" i="10" s="1"/>
  <c r="R4026" i="10"/>
  <c r="AT4026" i="10" s="1"/>
  <c r="R4032" i="10"/>
  <c r="AT4032" i="10" s="1"/>
  <c r="R4038" i="10"/>
  <c r="AT4038" i="10" s="1"/>
  <c r="R4044" i="10"/>
  <c r="AT4044" i="10" s="1"/>
  <c r="R4050" i="10"/>
  <c r="AT4050" i="10" s="1"/>
  <c r="R4056" i="10"/>
  <c r="AT4056" i="10" s="1"/>
  <c r="R4062" i="10"/>
  <c r="AT4062" i="10" s="1"/>
  <c r="R4068" i="10"/>
  <c r="AT4068" i="10" s="1"/>
  <c r="R4074" i="10"/>
  <c r="AT4074" i="10" s="1"/>
  <c r="R4080" i="10"/>
  <c r="AT4080" i="10" s="1"/>
  <c r="R4086" i="10"/>
  <c r="AT4086" i="10" s="1"/>
  <c r="R4092" i="10"/>
  <c r="AT4092" i="10" s="1"/>
  <c r="R4098" i="10"/>
  <c r="AT4098" i="10" s="1"/>
  <c r="R4104" i="10"/>
  <c r="AT4104" i="10" s="1"/>
  <c r="R4110" i="10"/>
  <c r="AT4110" i="10" s="1"/>
  <c r="R4116" i="10"/>
  <c r="AT4116" i="10" s="1"/>
  <c r="R4122" i="10"/>
  <c r="AT4122" i="10" s="1"/>
  <c r="R4128" i="10"/>
  <c r="AT4128" i="10" s="1"/>
  <c r="R4134" i="10"/>
  <c r="AT4134" i="10" s="1"/>
  <c r="R4140" i="10"/>
  <c r="AT4140" i="10" s="1"/>
  <c r="R4146" i="10"/>
  <c r="AT4146" i="10" s="1"/>
  <c r="R4152" i="10"/>
  <c r="AT4152" i="10" s="1"/>
  <c r="R4158" i="10"/>
  <c r="AT4158" i="10" s="1"/>
  <c r="R4164" i="10"/>
  <c r="AT4164" i="10" s="1"/>
  <c r="R4170" i="10"/>
  <c r="AT4170" i="10" s="1"/>
  <c r="R4176" i="10"/>
  <c r="AT4176" i="10" s="1"/>
  <c r="R4182" i="10"/>
  <c r="AT4182" i="10" s="1"/>
  <c r="R4188" i="10"/>
  <c r="AT4188" i="10" s="1"/>
  <c r="R4194" i="10"/>
  <c r="AT4194" i="10" s="1"/>
  <c r="R4200" i="10"/>
  <c r="AT4200" i="10" s="1"/>
  <c r="R4206" i="10"/>
  <c r="AT4206" i="10" s="1"/>
  <c r="R4212" i="10"/>
  <c r="AT4212" i="10" s="1"/>
  <c r="R4218" i="10"/>
  <c r="AT4218" i="10" s="1"/>
  <c r="R4224" i="10"/>
  <c r="AT4224" i="10" s="1"/>
  <c r="R4230" i="10"/>
  <c r="AT4230" i="10" s="1"/>
  <c r="R4236" i="10"/>
  <c r="AT4236" i="10" s="1"/>
  <c r="R4242" i="10"/>
  <c r="AT4242" i="10" s="1"/>
  <c r="R4248" i="10"/>
  <c r="AT4248" i="10" s="1"/>
  <c r="R4254" i="10"/>
  <c r="AT4254" i="10" s="1"/>
  <c r="R4260" i="10"/>
  <c r="AT4260" i="10" s="1"/>
  <c r="R4266" i="10"/>
  <c r="AT4266" i="10" s="1"/>
  <c r="R4272" i="10"/>
  <c r="AT4272" i="10" s="1"/>
  <c r="R4278" i="10"/>
  <c r="AT4278" i="10" s="1"/>
  <c r="R4284" i="10"/>
  <c r="AT4284" i="10" s="1"/>
  <c r="R4290" i="10"/>
  <c r="AT4290" i="10" s="1"/>
  <c r="R4296" i="10"/>
  <c r="AT4296" i="10" s="1"/>
  <c r="R4302" i="10"/>
  <c r="AT4302" i="10" s="1"/>
  <c r="R4308" i="10"/>
  <c r="AT4308" i="10" s="1"/>
  <c r="R4314" i="10"/>
  <c r="AT4314" i="10" s="1"/>
  <c r="R4320" i="10"/>
  <c r="AT4320" i="10" s="1"/>
  <c r="R4326" i="10"/>
  <c r="AT4326" i="10" s="1"/>
  <c r="R4332" i="10"/>
  <c r="AT4332" i="10" s="1"/>
  <c r="R4338" i="10"/>
  <c r="AT4338" i="10" s="1"/>
  <c r="R4344" i="10"/>
  <c r="AT4344" i="10" s="1"/>
  <c r="R4350" i="10"/>
  <c r="AT4350" i="10" s="1"/>
  <c r="R4356" i="10"/>
  <c r="AT4356" i="10" s="1"/>
  <c r="R4362" i="10"/>
  <c r="AT4362" i="10" s="1"/>
  <c r="R4368" i="10"/>
  <c r="AT4368" i="10" s="1"/>
  <c r="R4374" i="10"/>
  <c r="AT4374" i="10" s="1"/>
  <c r="R4380" i="10"/>
  <c r="AT4380" i="10" s="1"/>
  <c r="R4386" i="10"/>
  <c r="AT4386" i="10" s="1"/>
  <c r="R4392" i="10"/>
  <c r="AT4392" i="10" s="1"/>
  <c r="R4398" i="10"/>
  <c r="AT4398" i="10" s="1"/>
  <c r="R4404" i="10"/>
  <c r="AT4404" i="10" s="1"/>
  <c r="R4410" i="10"/>
  <c r="AT4410" i="10" s="1"/>
  <c r="R4416" i="10"/>
  <c r="AT4416" i="10" s="1"/>
  <c r="R4422" i="10"/>
  <c r="AT4422" i="10" s="1"/>
  <c r="R4428" i="10"/>
  <c r="AT4428" i="10" s="1"/>
  <c r="R4434" i="10"/>
  <c r="AT4434" i="10" s="1"/>
  <c r="R4440" i="10"/>
  <c r="AT4440" i="10" s="1"/>
  <c r="R4446" i="10"/>
  <c r="AT4446" i="10" s="1"/>
  <c r="R4452" i="10"/>
  <c r="AT4452" i="10" s="1"/>
  <c r="R4458" i="10"/>
  <c r="AT4458" i="10" s="1"/>
  <c r="R4464" i="10"/>
  <c r="AT4464" i="10" s="1"/>
  <c r="R4470" i="10"/>
  <c r="AT4470" i="10" s="1"/>
  <c r="R4476" i="10"/>
  <c r="AT4476" i="10" s="1"/>
  <c r="R4482" i="10"/>
  <c r="AT4482" i="10" s="1"/>
  <c r="R4488" i="10"/>
  <c r="AT4488" i="10" s="1"/>
  <c r="R4494" i="10"/>
  <c r="AT4494" i="10" s="1"/>
  <c r="R4500" i="10"/>
  <c r="AT4500" i="10" s="1"/>
  <c r="R4506" i="10"/>
  <c r="AT4506" i="10" s="1"/>
  <c r="R4512" i="10"/>
  <c r="AT4512" i="10" s="1"/>
  <c r="R4518" i="10"/>
  <c r="AT4518" i="10" s="1"/>
  <c r="R4524" i="10"/>
  <c r="AT4524" i="10" s="1"/>
  <c r="R4530" i="10"/>
  <c r="AT4530" i="10" s="1"/>
  <c r="R4536" i="10"/>
  <c r="AT4536" i="10" s="1"/>
  <c r="R4542" i="10"/>
  <c r="AT4542" i="10" s="1"/>
  <c r="R4548" i="10"/>
  <c r="AT4548" i="10" s="1"/>
  <c r="R4554" i="10"/>
  <c r="AT4554" i="10" s="1"/>
  <c r="R4560" i="10"/>
  <c r="AT4560" i="10" s="1"/>
  <c r="R4566" i="10"/>
  <c r="AT4566" i="10" s="1"/>
  <c r="R4572" i="10"/>
  <c r="AT4572" i="10" s="1"/>
  <c r="R4578" i="10"/>
  <c r="AT4578" i="10" s="1"/>
  <c r="R4584" i="10"/>
  <c r="AT4584" i="10" s="1"/>
  <c r="R4590" i="10"/>
  <c r="AT4590" i="10" s="1"/>
  <c r="R4596" i="10"/>
  <c r="AT4596" i="10" s="1"/>
  <c r="R4602" i="10"/>
  <c r="AT4602" i="10" s="1"/>
  <c r="R4608" i="10"/>
  <c r="AT4608" i="10" s="1"/>
  <c r="R4614" i="10"/>
  <c r="AT4614" i="10" s="1"/>
  <c r="R4620" i="10"/>
  <c r="AT4620" i="10" s="1"/>
  <c r="R4626" i="10"/>
  <c r="AT4626" i="10" s="1"/>
  <c r="R4632" i="10"/>
  <c r="AT4632" i="10" s="1"/>
  <c r="R4638" i="10"/>
  <c r="AT4638" i="10" s="1"/>
  <c r="R4644" i="10"/>
  <c r="AT4644" i="10" s="1"/>
  <c r="R4650" i="10"/>
  <c r="AT4650" i="10" s="1"/>
  <c r="R4656" i="10"/>
  <c r="AT4656" i="10" s="1"/>
  <c r="R4662" i="10"/>
  <c r="AT4662" i="10" s="1"/>
  <c r="R4668" i="10"/>
  <c r="AT4668" i="10" s="1"/>
  <c r="R4674" i="10"/>
  <c r="AT4674" i="10" s="1"/>
  <c r="R4680" i="10"/>
  <c r="AT4680" i="10" s="1"/>
  <c r="R4686" i="10"/>
  <c r="AT4686" i="10" s="1"/>
  <c r="R4692" i="10"/>
  <c r="AT4692" i="10" s="1"/>
  <c r="R4698" i="10"/>
  <c r="AT4698" i="10" s="1"/>
  <c r="R4704" i="10"/>
  <c r="AT4704" i="10" s="1"/>
  <c r="R4710" i="10"/>
  <c r="AT4710" i="10" s="1"/>
  <c r="R4716" i="10"/>
  <c r="AT4716" i="10" s="1"/>
  <c r="R4722" i="10"/>
  <c r="AT4722" i="10" s="1"/>
  <c r="R4728" i="10"/>
  <c r="AT4728" i="10" s="1"/>
  <c r="R4734" i="10"/>
  <c r="AT4734" i="10" s="1"/>
  <c r="R4740" i="10"/>
  <c r="AT4740" i="10" s="1"/>
  <c r="R4746" i="10"/>
  <c r="AT4746" i="10" s="1"/>
  <c r="R4752" i="10"/>
  <c r="AT4752" i="10" s="1"/>
  <c r="R4758" i="10"/>
  <c r="AT4758" i="10" s="1"/>
  <c r="R4764" i="10"/>
  <c r="AT4764" i="10" s="1"/>
  <c r="R4770" i="10"/>
  <c r="AT4770" i="10" s="1"/>
  <c r="R4776" i="10"/>
  <c r="AT4776" i="10" s="1"/>
  <c r="R4782" i="10"/>
  <c r="AT4782" i="10" s="1"/>
  <c r="R4788" i="10"/>
  <c r="AT4788" i="10" s="1"/>
  <c r="R4794" i="10"/>
  <c r="AT4794" i="10" s="1"/>
  <c r="R4800" i="10"/>
  <c r="AT4800" i="10" s="1"/>
  <c r="R4806" i="10"/>
  <c r="AT4806" i="10" s="1"/>
  <c r="R4812" i="10"/>
  <c r="AT4812" i="10" s="1"/>
  <c r="R4818" i="10"/>
  <c r="AT4818" i="10" s="1"/>
  <c r="R4824" i="10"/>
  <c r="AT4824" i="10" s="1"/>
  <c r="R4830" i="10"/>
  <c r="AT4830" i="10" s="1"/>
  <c r="R4836" i="10"/>
  <c r="AT4836" i="10" s="1"/>
  <c r="R4842" i="10"/>
  <c r="AT4842" i="10" s="1"/>
  <c r="R4848" i="10"/>
  <c r="AT4848" i="10" s="1"/>
  <c r="R4854" i="10"/>
  <c r="AT4854" i="10" s="1"/>
  <c r="R4860" i="10"/>
  <c r="AT4860" i="10" s="1"/>
  <c r="R4866" i="10"/>
  <c r="AT4866" i="10" s="1"/>
  <c r="R4872" i="10"/>
  <c r="AT4872" i="10" s="1"/>
  <c r="R4878" i="10"/>
  <c r="AT4878" i="10" s="1"/>
  <c r="R4884" i="10"/>
  <c r="AT4884" i="10" s="1"/>
  <c r="R4890" i="10"/>
  <c r="AT4890" i="10" s="1"/>
  <c r="R4896" i="10"/>
  <c r="AT4896" i="10" s="1"/>
  <c r="R4902" i="10"/>
  <c r="AT4902" i="10" s="1"/>
  <c r="R4908" i="10"/>
  <c r="AT4908" i="10" s="1"/>
  <c r="R4914" i="10"/>
  <c r="AT4914" i="10" s="1"/>
  <c r="R4920" i="10"/>
  <c r="AT4920" i="10" s="1"/>
  <c r="R4926" i="10"/>
  <c r="AT4926" i="10" s="1"/>
  <c r="R4932" i="10"/>
  <c r="AT4932" i="10" s="1"/>
  <c r="R4938" i="10"/>
  <c r="AT4938" i="10" s="1"/>
  <c r="R4944" i="10"/>
  <c r="AT4944" i="10" s="1"/>
  <c r="R4950" i="10"/>
  <c r="AT4950" i="10" s="1"/>
  <c r="R4956" i="10"/>
  <c r="AT4956" i="10" s="1"/>
  <c r="R4962" i="10"/>
  <c r="AT4962" i="10" s="1"/>
  <c r="R4968" i="10"/>
  <c r="AT4968" i="10" s="1"/>
  <c r="R4974" i="10"/>
  <c r="AT4974" i="10" s="1"/>
  <c r="R4980" i="10"/>
  <c r="AT4980" i="10" s="1"/>
  <c r="R4986" i="10"/>
  <c r="AT4986" i="10" s="1"/>
  <c r="R4992" i="10"/>
  <c r="AT4992" i="10" s="1"/>
  <c r="R4998" i="10"/>
  <c r="AT4998" i="10" s="1"/>
  <c r="R5004" i="10"/>
  <c r="AT5004" i="10" s="1"/>
  <c r="R5010" i="10"/>
  <c r="AT5010" i="10" s="1"/>
  <c r="R1946" i="10"/>
  <c r="AT1946" i="10" s="1"/>
  <c r="R1952" i="10"/>
  <c r="AT1952" i="10" s="1"/>
  <c r="R1958" i="10"/>
  <c r="AT1958" i="10" s="1"/>
  <c r="R1964" i="10"/>
  <c r="AT1964" i="10" s="1"/>
  <c r="R1970" i="10"/>
  <c r="AT1970" i="10" s="1"/>
  <c r="R1976" i="10"/>
  <c r="AT1976" i="10" s="1"/>
  <c r="R1982" i="10"/>
  <c r="AT1982" i="10" s="1"/>
  <c r="R1988" i="10"/>
  <c r="AT1988" i="10" s="1"/>
  <c r="R1994" i="10"/>
  <c r="AT1994" i="10" s="1"/>
  <c r="R2000" i="10"/>
  <c r="AT2000" i="10" s="1"/>
  <c r="R2006" i="10"/>
  <c r="AT2006" i="10" s="1"/>
  <c r="R2012" i="10"/>
  <c r="AT2012" i="10" s="1"/>
  <c r="R2018" i="10"/>
  <c r="AT2018" i="10" s="1"/>
  <c r="R2024" i="10"/>
  <c r="AT2024" i="10" s="1"/>
  <c r="R2030" i="10"/>
  <c r="AT2030" i="10" s="1"/>
  <c r="R2036" i="10"/>
  <c r="AT2036" i="10" s="1"/>
  <c r="R2042" i="10"/>
  <c r="AT2042" i="10" s="1"/>
  <c r="R2048" i="10"/>
  <c r="AT2048" i="10" s="1"/>
  <c r="R2054" i="10"/>
  <c r="AT2054" i="10" s="1"/>
  <c r="R2060" i="10"/>
  <c r="AT2060" i="10" s="1"/>
  <c r="R2066" i="10"/>
  <c r="AT2066" i="10" s="1"/>
  <c r="R2072" i="10"/>
  <c r="AT2072" i="10" s="1"/>
  <c r="R2078" i="10"/>
  <c r="AT2078" i="10" s="1"/>
  <c r="R2084" i="10"/>
  <c r="AT2084" i="10" s="1"/>
  <c r="R2090" i="10"/>
  <c r="AT2090" i="10" s="1"/>
  <c r="R2096" i="10"/>
  <c r="AT2096" i="10" s="1"/>
  <c r="R2102" i="10"/>
  <c r="AT2102" i="10" s="1"/>
  <c r="R2108" i="10"/>
  <c r="AT2108" i="10" s="1"/>
  <c r="R2114" i="10"/>
  <c r="AT2114" i="10" s="1"/>
  <c r="R2120" i="10"/>
  <c r="AT2120" i="10" s="1"/>
  <c r="R2126" i="10"/>
  <c r="AT2126" i="10" s="1"/>
  <c r="R2132" i="10"/>
  <c r="AT2132" i="10" s="1"/>
  <c r="R2138" i="10"/>
  <c r="AT2138" i="10" s="1"/>
  <c r="R2144" i="10"/>
  <c r="AT2144" i="10" s="1"/>
  <c r="R2150" i="10"/>
  <c r="AT2150" i="10" s="1"/>
  <c r="R2156" i="10"/>
  <c r="AT2156" i="10" s="1"/>
  <c r="R2162" i="10"/>
  <c r="AT2162" i="10" s="1"/>
  <c r="R2168" i="10"/>
  <c r="AT2168" i="10" s="1"/>
  <c r="R2174" i="10"/>
  <c r="AT2174" i="10" s="1"/>
  <c r="R2180" i="10"/>
  <c r="AT2180" i="10" s="1"/>
  <c r="R2186" i="10"/>
  <c r="AT2186" i="10" s="1"/>
  <c r="R2192" i="10"/>
  <c r="AT2192" i="10" s="1"/>
  <c r="R2198" i="10"/>
  <c r="AT2198" i="10" s="1"/>
  <c r="R2204" i="10"/>
  <c r="AT2204" i="10" s="1"/>
  <c r="R2210" i="10"/>
  <c r="AT2210" i="10" s="1"/>
  <c r="R2216" i="10"/>
  <c r="AT2216" i="10" s="1"/>
  <c r="R2222" i="10"/>
  <c r="AT2222" i="10" s="1"/>
  <c r="R2228" i="10"/>
  <c r="AT2228" i="10" s="1"/>
  <c r="R2234" i="10"/>
  <c r="AT2234" i="10" s="1"/>
  <c r="R2240" i="10"/>
  <c r="AT2240" i="10" s="1"/>
  <c r="R2246" i="10"/>
  <c r="AT2246" i="10" s="1"/>
  <c r="R2252" i="10"/>
  <c r="AT2252" i="10" s="1"/>
  <c r="R2258" i="10"/>
  <c r="AT2258" i="10" s="1"/>
  <c r="R2264" i="10"/>
  <c r="AT2264" i="10" s="1"/>
  <c r="R2270" i="10"/>
  <c r="AT2270" i="10" s="1"/>
  <c r="R2276" i="10"/>
  <c r="AT2276" i="10" s="1"/>
  <c r="R2282" i="10"/>
  <c r="AT2282" i="10" s="1"/>
  <c r="R2288" i="10"/>
  <c r="AT2288" i="10" s="1"/>
  <c r="R2294" i="10"/>
  <c r="AT2294" i="10" s="1"/>
  <c r="R2300" i="10"/>
  <c r="AT2300" i="10" s="1"/>
  <c r="R2306" i="10"/>
  <c r="AT2306" i="10" s="1"/>
  <c r="R2312" i="10"/>
  <c r="AT2312" i="10" s="1"/>
  <c r="R2318" i="10"/>
  <c r="AT2318" i="10" s="1"/>
  <c r="R2324" i="10"/>
  <c r="AT2324" i="10" s="1"/>
  <c r="R2330" i="10"/>
  <c r="AT2330" i="10" s="1"/>
  <c r="R2336" i="10"/>
  <c r="AT2336" i="10" s="1"/>
  <c r="R2342" i="10"/>
  <c r="AT2342" i="10" s="1"/>
  <c r="R2348" i="10"/>
  <c r="AT2348" i="10" s="1"/>
  <c r="R2354" i="10"/>
  <c r="AT2354" i="10" s="1"/>
  <c r="R2360" i="10"/>
  <c r="AT2360" i="10" s="1"/>
  <c r="R2366" i="10"/>
  <c r="AT2366" i="10" s="1"/>
  <c r="R2372" i="10"/>
  <c r="AT2372" i="10" s="1"/>
  <c r="R2378" i="10"/>
  <c r="AT2378" i="10" s="1"/>
  <c r="R2384" i="10"/>
  <c r="AT2384" i="10" s="1"/>
  <c r="R2390" i="10"/>
  <c r="AT2390" i="10" s="1"/>
  <c r="R2396" i="10"/>
  <c r="AT2396" i="10" s="1"/>
  <c r="R2402" i="10"/>
  <c r="AT2402" i="10" s="1"/>
  <c r="R2408" i="10"/>
  <c r="AT2408" i="10" s="1"/>
  <c r="R2414" i="10"/>
  <c r="AT2414" i="10" s="1"/>
  <c r="R2420" i="10"/>
  <c r="AT2420" i="10" s="1"/>
  <c r="R2426" i="10"/>
  <c r="AT2426" i="10" s="1"/>
  <c r="R2432" i="10"/>
  <c r="AT2432" i="10" s="1"/>
  <c r="R2438" i="10"/>
  <c r="AT2438" i="10" s="1"/>
  <c r="R2444" i="10"/>
  <c r="AT2444" i="10" s="1"/>
  <c r="R2450" i="10"/>
  <c r="AT2450" i="10" s="1"/>
  <c r="R2456" i="10"/>
  <c r="AT2456" i="10" s="1"/>
  <c r="R2462" i="10"/>
  <c r="AT2462" i="10" s="1"/>
  <c r="R2468" i="10"/>
  <c r="AT2468" i="10" s="1"/>
  <c r="R2474" i="10"/>
  <c r="AT2474" i="10" s="1"/>
  <c r="R2480" i="10"/>
  <c r="AT2480" i="10" s="1"/>
  <c r="R2486" i="10"/>
  <c r="AT2486" i="10" s="1"/>
  <c r="R2492" i="10"/>
  <c r="AT2492" i="10" s="1"/>
  <c r="R2498" i="10"/>
  <c r="AT2498" i="10" s="1"/>
  <c r="R2504" i="10"/>
  <c r="AT2504" i="10" s="1"/>
  <c r="R2510" i="10"/>
  <c r="AT2510" i="10" s="1"/>
  <c r="R2516" i="10"/>
  <c r="AT2516" i="10" s="1"/>
  <c r="R2522" i="10"/>
  <c r="AT2522" i="10" s="1"/>
  <c r="R2528" i="10"/>
  <c r="AT2528" i="10" s="1"/>
  <c r="R2534" i="10"/>
  <c r="AT2534" i="10" s="1"/>
  <c r="R2540" i="10"/>
  <c r="AT2540" i="10" s="1"/>
  <c r="R2546" i="10"/>
  <c r="AT2546" i="10" s="1"/>
  <c r="R2552" i="10"/>
  <c r="AT2552" i="10" s="1"/>
  <c r="R2558" i="10"/>
  <c r="AT2558" i="10" s="1"/>
  <c r="R2564" i="10"/>
  <c r="AT2564" i="10" s="1"/>
  <c r="R2570" i="10"/>
  <c r="AT2570" i="10" s="1"/>
  <c r="R2576" i="10"/>
  <c r="AT2576" i="10" s="1"/>
  <c r="R2582" i="10"/>
  <c r="AT2582" i="10" s="1"/>
  <c r="R2588" i="10"/>
  <c r="AT2588" i="10" s="1"/>
  <c r="R2594" i="10"/>
  <c r="AT2594" i="10" s="1"/>
  <c r="R2600" i="10"/>
  <c r="AT2600" i="10" s="1"/>
  <c r="R2606" i="10"/>
  <c r="AT2606" i="10" s="1"/>
  <c r="R2612" i="10"/>
  <c r="AT2612" i="10" s="1"/>
  <c r="R2618" i="10"/>
  <c r="AT2618" i="10" s="1"/>
  <c r="R2624" i="10"/>
  <c r="AT2624" i="10" s="1"/>
  <c r="R2630" i="10"/>
  <c r="AT2630" i="10" s="1"/>
  <c r="R2636" i="10"/>
  <c r="AT2636" i="10" s="1"/>
  <c r="R2642" i="10"/>
  <c r="AT2642" i="10" s="1"/>
  <c r="R2648" i="10"/>
  <c r="AT2648" i="10" s="1"/>
  <c r="R2654" i="10"/>
  <c r="AT2654" i="10" s="1"/>
  <c r="R2660" i="10"/>
  <c r="AT2660" i="10" s="1"/>
  <c r="R2666" i="10"/>
  <c r="AT2666" i="10" s="1"/>
  <c r="R2672" i="10"/>
  <c r="AT2672" i="10" s="1"/>
  <c r="R2678" i="10"/>
  <c r="AT2678" i="10" s="1"/>
  <c r="R2684" i="10"/>
  <c r="AT2684" i="10" s="1"/>
  <c r="R2690" i="10"/>
  <c r="AT2690" i="10" s="1"/>
  <c r="R2696" i="10"/>
  <c r="AT2696" i="10" s="1"/>
  <c r="R2702" i="10"/>
  <c r="AT2702" i="10" s="1"/>
  <c r="R2708" i="10"/>
  <c r="AT2708" i="10" s="1"/>
  <c r="R2714" i="10"/>
  <c r="AT2714" i="10" s="1"/>
  <c r="R2720" i="10"/>
  <c r="AT2720" i="10" s="1"/>
  <c r="R2726" i="10"/>
  <c r="AT2726" i="10" s="1"/>
  <c r="R2732" i="10"/>
  <c r="AT2732" i="10" s="1"/>
  <c r="R2738" i="10"/>
  <c r="AT2738" i="10" s="1"/>
  <c r="R2744" i="10"/>
  <c r="AT2744" i="10" s="1"/>
  <c r="R2750" i="10"/>
  <c r="AT2750" i="10" s="1"/>
  <c r="R2756" i="10"/>
  <c r="AT2756" i="10" s="1"/>
  <c r="R2762" i="10"/>
  <c r="AT2762" i="10" s="1"/>
  <c r="R2768" i="10"/>
  <c r="AT2768" i="10" s="1"/>
  <c r="R2774" i="10"/>
  <c r="AT2774" i="10" s="1"/>
  <c r="R2780" i="10"/>
  <c r="AT2780" i="10" s="1"/>
  <c r="R2786" i="10"/>
  <c r="AT2786" i="10" s="1"/>
  <c r="R2792" i="10"/>
  <c r="AT2792" i="10" s="1"/>
  <c r="R2798" i="10"/>
  <c r="AT2798" i="10" s="1"/>
  <c r="R2804" i="10"/>
  <c r="AT2804" i="10" s="1"/>
  <c r="R2810" i="10"/>
  <c r="AT2810" i="10" s="1"/>
  <c r="R2816" i="10"/>
  <c r="AT2816" i="10" s="1"/>
  <c r="R2822" i="10"/>
  <c r="AT2822" i="10" s="1"/>
  <c r="R2828" i="10"/>
  <c r="AT2828" i="10" s="1"/>
  <c r="R2834" i="10"/>
  <c r="AT2834" i="10" s="1"/>
  <c r="R2840" i="10"/>
  <c r="AT2840" i="10" s="1"/>
  <c r="R2846" i="10"/>
  <c r="AT2846" i="10" s="1"/>
  <c r="R2852" i="10"/>
  <c r="AT2852" i="10" s="1"/>
  <c r="R2858" i="10"/>
  <c r="AT2858" i="10" s="1"/>
  <c r="R2864" i="10"/>
  <c r="AT2864" i="10" s="1"/>
  <c r="R2870" i="10"/>
  <c r="AT2870" i="10" s="1"/>
  <c r="R2876" i="10"/>
  <c r="AT2876" i="10" s="1"/>
  <c r="R2882" i="10"/>
  <c r="AT2882" i="10" s="1"/>
  <c r="R2888" i="10"/>
  <c r="AT2888" i="10" s="1"/>
  <c r="R2894" i="10"/>
  <c r="AT2894" i="10" s="1"/>
  <c r="R2900" i="10"/>
  <c r="AT2900" i="10" s="1"/>
  <c r="R2906" i="10"/>
  <c r="AT2906" i="10" s="1"/>
  <c r="R2912" i="10"/>
  <c r="AT2912" i="10" s="1"/>
  <c r="R2918" i="10"/>
  <c r="AT2918" i="10" s="1"/>
  <c r="R2924" i="10"/>
  <c r="AT2924" i="10" s="1"/>
  <c r="R2930" i="10"/>
  <c r="AT2930" i="10" s="1"/>
  <c r="R2936" i="10"/>
  <c r="AT2936" i="10" s="1"/>
  <c r="R2942" i="10"/>
  <c r="AT2942" i="10" s="1"/>
  <c r="R2948" i="10"/>
  <c r="AT2948" i="10" s="1"/>
  <c r="R2954" i="10"/>
  <c r="AT2954" i="10" s="1"/>
  <c r="R2960" i="10"/>
  <c r="AT2960" i="10" s="1"/>
  <c r="R2966" i="10"/>
  <c r="AT2966" i="10" s="1"/>
  <c r="R2972" i="10"/>
  <c r="AT2972" i="10" s="1"/>
  <c r="R2978" i="10"/>
  <c r="AT2978" i="10" s="1"/>
  <c r="R2984" i="10"/>
  <c r="AT2984" i="10" s="1"/>
  <c r="R2990" i="10"/>
  <c r="AT2990" i="10" s="1"/>
  <c r="R2996" i="10"/>
  <c r="AT2996" i="10" s="1"/>
  <c r="R3002" i="10"/>
  <c r="AT3002" i="10" s="1"/>
  <c r="R3008" i="10"/>
  <c r="AT3008" i="10" s="1"/>
  <c r="R3014" i="10"/>
  <c r="AT3014" i="10" s="1"/>
  <c r="R3020" i="10"/>
  <c r="AT3020" i="10" s="1"/>
  <c r="R3026" i="10"/>
  <c r="AT3026" i="10" s="1"/>
  <c r="R3032" i="10"/>
  <c r="AT3032" i="10" s="1"/>
  <c r="R3038" i="10"/>
  <c r="AT3038" i="10" s="1"/>
  <c r="R3044" i="10"/>
  <c r="AT3044" i="10" s="1"/>
  <c r="R3050" i="10"/>
  <c r="AT3050" i="10" s="1"/>
  <c r="R3056" i="10"/>
  <c r="AT3056" i="10" s="1"/>
  <c r="R3062" i="10"/>
  <c r="AT3062" i="10" s="1"/>
  <c r="R3068" i="10"/>
  <c r="AT3068" i="10" s="1"/>
  <c r="R3074" i="10"/>
  <c r="AT3074" i="10" s="1"/>
  <c r="R3080" i="10"/>
  <c r="AT3080" i="10" s="1"/>
  <c r="R3086" i="10"/>
  <c r="AT3086" i="10" s="1"/>
  <c r="R3092" i="10"/>
  <c r="AT3092" i="10" s="1"/>
  <c r="R3098" i="10"/>
  <c r="AT3098" i="10" s="1"/>
  <c r="R3104" i="10"/>
  <c r="AT3104" i="10" s="1"/>
  <c r="R3110" i="10"/>
  <c r="AT3110" i="10" s="1"/>
  <c r="R3116" i="10"/>
  <c r="AT3116" i="10" s="1"/>
  <c r="R3122" i="10"/>
  <c r="AT3122" i="10" s="1"/>
  <c r="R3128" i="10"/>
  <c r="AT3128" i="10" s="1"/>
  <c r="R3134" i="10"/>
  <c r="AT3134" i="10" s="1"/>
  <c r="R3140" i="10"/>
  <c r="AT3140" i="10" s="1"/>
  <c r="R3146" i="10"/>
  <c r="AT3146" i="10" s="1"/>
  <c r="R3152" i="10"/>
  <c r="AT3152" i="10" s="1"/>
  <c r="R3158" i="10"/>
  <c r="AT3158" i="10" s="1"/>
  <c r="R3164" i="10"/>
  <c r="AT3164" i="10" s="1"/>
  <c r="R3170" i="10"/>
  <c r="AT3170" i="10" s="1"/>
  <c r="R3176" i="10"/>
  <c r="AT3176" i="10" s="1"/>
  <c r="R3182" i="10"/>
  <c r="AT3182" i="10" s="1"/>
  <c r="R3188" i="10"/>
  <c r="AT3188" i="10" s="1"/>
  <c r="R3194" i="10"/>
  <c r="AT3194" i="10" s="1"/>
  <c r="R3200" i="10"/>
  <c r="AT3200" i="10" s="1"/>
  <c r="R3206" i="10"/>
  <c r="AT3206" i="10" s="1"/>
  <c r="R3212" i="10"/>
  <c r="AT3212" i="10" s="1"/>
  <c r="R3218" i="10"/>
  <c r="AT3218" i="10" s="1"/>
  <c r="R3224" i="10"/>
  <c r="AT3224" i="10" s="1"/>
  <c r="R3230" i="10"/>
  <c r="AT3230" i="10" s="1"/>
  <c r="R3236" i="10"/>
  <c r="AT3236" i="10" s="1"/>
  <c r="R3242" i="10"/>
  <c r="AT3242" i="10" s="1"/>
  <c r="R3248" i="10"/>
  <c r="AT3248" i="10" s="1"/>
  <c r="R3254" i="10"/>
  <c r="AT3254" i="10" s="1"/>
  <c r="R3260" i="10"/>
  <c r="AT3260" i="10" s="1"/>
  <c r="R3266" i="10"/>
  <c r="AT3266" i="10" s="1"/>
  <c r="R3272" i="10"/>
  <c r="AT3272" i="10" s="1"/>
  <c r="R3278" i="10"/>
  <c r="AT3278" i="10" s="1"/>
  <c r="R3284" i="10"/>
  <c r="AT3284" i="10" s="1"/>
  <c r="R3290" i="10"/>
  <c r="AT3290" i="10" s="1"/>
  <c r="R3296" i="10"/>
  <c r="AT3296" i="10" s="1"/>
  <c r="R3302" i="10"/>
  <c r="AT3302" i="10" s="1"/>
  <c r="R3308" i="10"/>
  <c r="AT3308" i="10" s="1"/>
  <c r="R3314" i="10"/>
  <c r="AT3314" i="10" s="1"/>
  <c r="R3320" i="10"/>
  <c r="AT3320" i="10" s="1"/>
  <c r="R3326" i="10"/>
  <c r="AT3326" i="10" s="1"/>
  <c r="R3332" i="10"/>
  <c r="AT3332" i="10" s="1"/>
  <c r="R3338" i="10"/>
  <c r="AT3338" i="10" s="1"/>
  <c r="R3344" i="10"/>
  <c r="AT3344" i="10" s="1"/>
  <c r="R3350" i="10"/>
  <c r="AT3350" i="10" s="1"/>
  <c r="R3356" i="10"/>
  <c r="AT3356" i="10" s="1"/>
  <c r="R3362" i="10"/>
  <c r="AT3362" i="10" s="1"/>
  <c r="R3368" i="10"/>
  <c r="AT3368" i="10" s="1"/>
  <c r="R3374" i="10"/>
  <c r="AT3374" i="10" s="1"/>
  <c r="R3380" i="10"/>
  <c r="AT3380" i="10" s="1"/>
  <c r="R3386" i="10"/>
  <c r="AT3386" i="10" s="1"/>
  <c r="R3392" i="10"/>
  <c r="AT3392" i="10" s="1"/>
  <c r="R3398" i="10"/>
  <c r="AT3398" i="10" s="1"/>
  <c r="R3404" i="10"/>
  <c r="AT3404" i="10" s="1"/>
  <c r="R3410" i="10"/>
  <c r="AT3410" i="10" s="1"/>
  <c r="R3416" i="10"/>
  <c r="AT3416" i="10" s="1"/>
  <c r="R3422" i="10"/>
  <c r="AT3422" i="10" s="1"/>
  <c r="R3428" i="10"/>
  <c r="AT3428" i="10" s="1"/>
  <c r="R3434" i="10"/>
  <c r="AT3434" i="10" s="1"/>
  <c r="R3440" i="10"/>
  <c r="AT3440" i="10" s="1"/>
  <c r="R3446" i="10"/>
  <c r="AT3446" i="10" s="1"/>
  <c r="R3452" i="10"/>
  <c r="AT3452" i="10" s="1"/>
  <c r="R3458" i="10"/>
  <c r="AT3458" i="10" s="1"/>
  <c r="R3464" i="10"/>
  <c r="AT3464" i="10" s="1"/>
  <c r="R3470" i="10"/>
  <c r="AT3470" i="10" s="1"/>
  <c r="R3476" i="10"/>
  <c r="AT3476" i="10" s="1"/>
  <c r="R3482" i="10"/>
  <c r="AT3482" i="10" s="1"/>
  <c r="R3488" i="10"/>
  <c r="AT3488" i="10" s="1"/>
  <c r="R3494" i="10"/>
  <c r="AT3494" i="10" s="1"/>
  <c r="R3500" i="10"/>
  <c r="AT3500" i="10" s="1"/>
  <c r="R3506" i="10"/>
  <c r="AT3506" i="10" s="1"/>
  <c r="R3512" i="10"/>
  <c r="AT3512" i="10" s="1"/>
  <c r="R3518" i="10"/>
  <c r="AT3518" i="10" s="1"/>
  <c r="R3524" i="10"/>
  <c r="AT3524" i="10" s="1"/>
  <c r="R3530" i="10"/>
  <c r="AT3530" i="10" s="1"/>
  <c r="R3536" i="10"/>
  <c r="AT3536" i="10" s="1"/>
  <c r="R3542" i="10"/>
  <c r="AT3542" i="10" s="1"/>
  <c r="R3548" i="10"/>
  <c r="AT3548" i="10" s="1"/>
  <c r="R3554" i="10"/>
  <c r="AT3554" i="10" s="1"/>
  <c r="R3560" i="10"/>
  <c r="AT3560" i="10" s="1"/>
  <c r="R3566" i="10"/>
  <c r="AT3566" i="10" s="1"/>
  <c r="R3572" i="10"/>
  <c r="AT3572" i="10" s="1"/>
  <c r="R3578" i="10"/>
  <c r="AT3578" i="10" s="1"/>
  <c r="R3584" i="10"/>
  <c r="AT3584" i="10" s="1"/>
  <c r="R3590" i="10"/>
  <c r="AT3590" i="10" s="1"/>
  <c r="R3596" i="10"/>
  <c r="AT3596" i="10" s="1"/>
  <c r="R3602" i="10"/>
  <c r="AT3602" i="10" s="1"/>
  <c r="R3608" i="10"/>
  <c r="AT3608" i="10" s="1"/>
  <c r="R3614" i="10"/>
  <c r="AT3614" i="10" s="1"/>
  <c r="R3620" i="10"/>
  <c r="AT3620" i="10" s="1"/>
  <c r="R3626" i="10"/>
  <c r="AT3626" i="10" s="1"/>
  <c r="R3632" i="10"/>
  <c r="AT3632" i="10" s="1"/>
  <c r="R3638" i="10"/>
  <c r="AT3638" i="10" s="1"/>
  <c r="R3644" i="10"/>
  <c r="AT3644" i="10" s="1"/>
  <c r="R3650" i="10"/>
  <c r="AT3650" i="10" s="1"/>
  <c r="R3656" i="10"/>
  <c r="AT3656" i="10" s="1"/>
  <c r="R3662" i="10"/>
  <c r="AT3662" i="10" s="1"/>
  <c r="R3668" i="10"/>
  <c r="AT3668" i="10" s="1"/>
  <c r="R3674" i="10"/>
  <c r="AT3674" i="10" s="1"/>
  <c r="R3680" i="10"/>
  <c r="AT3680" i="10" s="1"/>
  <c r="R3686" i="10"/>
  <c r="AT3686" i="10" s="1"/>
  <c r="R3692" i="10"/>
  <c r="AT3692" i="10" s="1"/>
  <c r="R3698" i="10"/>
  <c r="AT3698" i="10" s="1"/>
  <c r="R3704" i="10"/>
  <c r="AT3704" i="10" s="1"/>
  <c r="R3710" i="10"/>
  <c r="AT3710" i="10" s="1"/>
  <c r="R3716" i="10"/>
  <c r="AT3716" i="10" s="1"/>
  <c r="R3722" i="10"/>
  <c r="AT3722" i="10" s="1"/>
  <c r="R3728" i="10"/>
  <c r="AT3728" i="10" s="1"/>
  <c r="R3734" i="10"/>
  <c r="AT3734" i="10" s="1"/>
  <c r="R3740" i="10"/>
  <c r="AT3740" i="10" s="1"/>
  <c r="R3746" i="10"/>
  <c r="AT3746" i="10" s="1"/>
  <c r="R3752" i="10"/>
  <c r="AT3752" i="10" s="1"/>
  <c r="R3758" i="10"/>
  <c r="AT3758" i="10" s="1"/>
  <c r="R3764" i="10"/>
  <c r="AT3764" i="10" s="1"/>
  <c r="R3770" i="10"/>
  <c r="AT3770" i="10" s="1"/>
  <c r="R3776" i="10"/>
  <c r="AT3776" i="10" s="1"/>
  <c r="R3782" i="10"/>
  <c r="AT3782" i="10" s="1"/>
  <c r="R3788" i="10"/>
  <c r="AT3788" i="10" s="1"/>
  <c r="R3794" i="10"/>
  <c r="AT3794" i="10" s="1"/>
  <c r="R3800" i="10"/>
  <c r="AT3800" i="10" s="1"/>
  <c r="R3806" i="10"/>
  <c r="AT3806" i="10" s="1"/>
  <c r="R3812" i="10"/>
  <c r="AT3812" i="10" s="1"/>
  <c r="R3818" i="10"/>
  <c r="AT3818" i="10" s="1"/>
  <c r="R3824" i="10"/>
  <c r="AT3824" i="10" s="1"/>
  <c r="R3830" i="10"/>
  <c r="AT3830" i="10" s="1"/>
  <c r="R3836" i="10"/>
  <c r="AT3836" i="10" s="1"/>
  <c r="R3842" i="10"/>
  <c r="AT3842" i="10" s="1"/>
  <c r="R3848" i="10"/>
  <c r="AT3848" i="10" s="1"/>
  <c r="R3854" i="10"/>
  <c r="AT3854" i="10" s="1"/>
  <c r="R3860" i="10"/>
  <c r="AT3860" i="10" s="1"/>
  <c r="R3866" i="10"/>
  <c r="AT3866" i="10" s="1"/>
  <c r="R3872" i="10"/>
  <c r="AT3872" i="10" s="1"/>
  <c r="R3878" i="10"/>
  <c r="AT3878" i="10" s="1"/>
  <c r="R3884" i="10"/>
  <c r="AT3884" i="10" s="1"/>
  <c r="R3890" i="10"/>
  <c r="AT3890" i="10" s="1"/>
  <c r="R3896" i="10"/>
  <c r="AT3896" i="10" s="1"/>
  <c r="R3902" i="10"/>
  <c r="AT3902" i="10" s="1"/>
  <c r="R3908" i="10"/>
  <c r="AT3908" i="10" s="1"/>
  <c r="R3914" i="10"/>
  <c r="AT3914" i="10" s="1"/>
  <c r="R3920" i="10"/>
  <c r="AT3920" i="10" s="1"/>
  <c r="R3926" i="10"/>
  <c r="AT3926" i="10" s="1"/>
  <c r="R3932" i="10"/>
  <c r="AT3932" i="10" s="1"/>
  <c r="R3938" i="10"/>
  <c r="AT3938" i="10" s="1"/>
  <c r="R3944" i="10"/>
  <c r="AT3944" i="10" s="1"/>
  <c r="R3950" i="10"/>
  <c r="AT3950" i="10" s="1"/>
  <c r="R3956" i="10"/>
  <c r="AT3956" i="10" s="1"/>
  <c r="R3962" i="10"/>
  <c r="AT3962" i="10" s="1"/>
  <c r="R3968" i="10"/>
  <c r="AT3968" i="10" s="1"/>
  <c r="R3974" i="10"/>
  <c r="AT3974" i="10" s="1"/>
  <c r="R3980" i="10"/>
  <c r="AT3980" i="10" s="1"/>
  <c r="R3986" i="10"/>
  <c r="AT3986" i="10" s="1"/>
  <c r="R3992" i="10"/>
  <c r="AT3992" i="10" s="1"/>
  <c r="R3998" i="10"/>
  <c r="AT3998" i="10" s="1"/>
  <c r="R4004" i="10"/>
  <c r="AT4004" i="10" s="1"/>
  <c r="R4010" i="10"/>
  <c r="AT4010" i="10" s="1"/>
  <c r="R4016" i="10"/>
  <c r="AT4016" i="10" s="1"/>
  <c r="R4022" i="10"/>
  <c r="AT4022" i="10" s="1"/>
  <c r="R4028" i="10"/>
  <c r="AT4028" i="10" s="1"/>
  <c r="R4034" i="10"/>
  <c r="AT4034" i="10" s="1"/>
  <c r="R4040" i="10"/>
  <c r="AT4040" i="10" s="1"/>
  <c r="R4046" i="10"/>
  <c r="AT4046" i="10" s="1"/>
  <c r="R4052" i="10"/>
  <c r="AT4052" i="10" s="1"/>
  <c r="R4058" i="10"/>
  <c r="AT4058" i="10" s="1"/>
  <c r="R4064" i="10"/>
  <c r="AT4064" i="10" s="1"/>
  <c r="R4070" i="10"/>
  <c r="AT4070" i="10" s="1"/>
  <c r="R4076" i="10"/>
  <c r="AT4076" i="10" s="1"/>
  <c r="R4082" i="10"/>
  <c r="AT4082" i="10" s="1"/>
  <c r="R4088" i="10"/>
  <c r="AT4088" i="10" s="1"/>
  <c r="R4094" i="10"/>
  <c r="AT4094" i="10" s="1"/>
  <c r="R4100" i="10"/>
  <c r="AT4100" i="10" s="1"/>
  <c r="R4106" i="10"/>
  <c r="AT4106" i="10" s="1"/>
  <c r="R4112" i="10"/>
  <c r="AT4112" i="10" s="1"/>
  <c r="R4118" i="10"/>
  <c r="AT4118" i="10" s="1"/>
  <c r="R4124" i="10"/>
  <c r="AT4124" i="10" s="1"/>
  <c r="R4130" i="10"/>
  <c r="AT4130" i="10" s="1"/>
  <c r="R4136" i="10"/>
  <c r="AT4136" i="10" s="1"/>
  <c r="R4142" i="10"/>
  <c r="AT4142" i="10" s="1"/>
  <c r="R4148" i="10"/>
  <c r="AT4148" i="10" s="1"/>
  <c r="R4154" i="10"/>
  <c r="AT4154" i="10" s="1"/>
  <c r="R4160" i="10"/>
  <c r="AT4160" i="10" s="1"/>
  <c r="R4166" i="10"/>
  <c r="AT4166" i="10" s="1"/>
  <c r="R4172" i="10"/>
  <c r="AT4172" i="10" s="1"/>
  <c r="R4178" i="10"/>
  <c r="AT4178" i="10" s="1"/>
  <c r="R4184" i="10"/>
  <c r="AT4184" i="10" s="1"/>
  <c r="R4190" i="10"/>
  <c r="AT4190" i="10" s="1"/>
  <c r="R4196" i="10"/>
  <c r="AT4196" i="10" s="1"/>
  <c r="R4202" i="10"/>
  <c r="AT4202" i="10" s="1"/>
  <c r="R4208" i="10"/>
  <c r="AT4208" i="10" s="1"/>
  <c r="R4214" i="10"/>
  <c r="AT4214" i="10" s="1"/>
  <c r="R4220" i="10"/>
  <c r="AT4220" i="10" s="1"/>
  <c r="R4226" i="10"/>
  <c r="AT4226" i="10" s="1"/>
  <c r="R4232" i="10"/>
  <c r="AT4232" i="10" s="1"/>
  <c r="R4238" i="10"/>
  <c r="AT4238" i="10" s="1"/>
  <c r="R4244" i="10"/>
  <c r="AT4244" i="10" s="1"/>
  <c r="R4250" i="10"/>
  <c r="AT4250" i="10" s="1"/>
  <c r="R4256" i="10"/>
  <c r="AT4256" i="10" s="1"/>
  <c r="R4262" i="10"/>
  <c r="AT4262" i="10" s="1"/>
  <c r="R4268" i="10"/>
  <c r="AT4268" i="10" s="1"/>
  <c r="R4274" i="10"/>
  <c r="AT4274" i="10" s="1"/>
  <c r="R4280" i="10"/>
  <c r="AT4280" i="10" s="1"/>
  <c r="R4286" i="10"/>
  <c r="AT4286" i="10" s="1"/>
  <c r="R4292" i="10"/>
  <c r="AT4292" i="10" s="1"/>
  <c r="R4298" i="10"/>
  <c r="AT4298" i="10" s="1"/>
  <c r="R4304" i="10"/>
  <c r="AT4304" i="10" s="1"/>
  <c r="R4310" i="10"/>
  <c r="AT4310" i="10" s="1"/>
  <c r="R4316" i="10"/>
  <c r="AT4316" i="10" s="1"/>
  <c r="R4322" i="10"/>
  <c r="AT4322" i="10" s="1"/>
  <c r="R4328" i="10"/>
  <c r="AT4328" i="10" s="1"/>
  <c r="R4334" i="10"/>
  <c r="AT4334" i="10" s="1"/>
  <c r="R4340" i="10"/>
  <c r="AT4340" i="10" s="1"/>
  <c r="R4346" i="10"/>
  <c r="AT4346" i="10" s="1"/>
  <c r="R4352" i="10"/>
  <c r="AT4352" i="10" s="1"/>
  <c r="R4358" i="10"/>
  <c r="AT4358" i="10" s="1"/>
  <c r="R4364" i="10"/>
  <c r="AT4364" i="10" s="1"/>
  <c r="R4370" i="10"/>
  <c r="AT4370" i="10" s="1"/>
  <c r="R4376" i="10"/>
  <c r="AT4376" i="10" s="1"/>
  <c r="R4382" i="10"/>
  <c r="AT4382" i="10" s="1"/>
  <c r="R4388" i="10"/>
  <c r="AT4388" i="10" s="1"/>
  <c r="R4394" i="10"/>
  <c r="AT4394" i="10" s="1"/>
  <c r="R4400" i="10"/>
  <c r="AT4400" i="10" s="1"/>
  <c r="R4406" i="10"/>
  <c r="AT4406" i="10" s="1"/>
  <c r="R4412" i="10"/>
  <c r="AT4412" i="10" s="1"/>
  <c r="R4418" i="10"/>
  <c r="AT4418" i="10" s="1"/>
  <c r="R4424" i="10"/>
  <c r="AT4424" i="10" s="1"/>
  <c r="R4430" i="10"/>
  <c r="AT4430" i="10" s="1"/>
  <c r="R4436" i="10"/>
  <c r="AT4436" i="10" s="1"/>
  <c r="R4442" i="10"/>
  <c r="AT4442" i="10" s="1"/>
  <c r="R4448" i="10"/>
  <c r="AT4448" i="10" s="1"/>
  <c r="R4454" i="10"/>
  <c r="AT4454" i="10" s="1"/>
  <c r="R4460" i="10"/>
  <c r="AT4460" i="10" s="1"/>
  <c r="R4466" i="10"/>
  <c r="AT4466" i="10" s="1"/>
  <c r="R4472" i="10"/>
  <c r="AT4472" i="10" s="1"/>
  <c r="R4478" i="10"/>
  <c r="AT4478" i="10" s="1"/>
  <c r="R4484" i="10"/>
  <c r="AT4484" i="10" s="1"/>
  <c r="R4490" i="10"/>
  <c r="AT4490" i="10" s="1"/>
  <c r="R4496" i="10"/>
  <c r="AT4496" i="10" s="1"/>
  <c r="R4502" i="10"/>
  <c r="AT4502" i="10" s="1"/>
  <c r="R4508" i="10"/>
  <c r="AT4508" i="10" s="1"/>
  <c r="R4514" i="10"/>
  <c r="AT4514" i="10" s="1"/>
  <c r="R4520" i="10"/>
  <c r="AT4520" i="10" s="1"/>
  <c r="R4526" i="10"/>
  <c r="AT4526" i="10" s="1"/>
  <c r="R4532" i="10"/>
  <c r="AT4532" i="10" s="1"/>
  <c r="R4538" i="10"/>
  <c r="AT4538" i="10" s="1"/>
  <c r="R4544" i="10"/>
  <c r="AT4544" i="10" s="1"/>
  <c r="R4550" i="10"/>
  <c r="AT4550" i="10" s="1"/>
  <c r="R4556" i="10"/>
  <c r="AT4556" i="10" s="1"/>
  <c r="R4562" i="10"/>
  <c r="AT4562" i="10" s="1"/>
  <c r="R4568" i="10"/>
  <c r="AT4568" i="10" s="1"/>
  <c r="R4574" i="10"/>
  <c r="AT4574" i="10" s="1"/>
  <c r="R4580" i="10"/>
  <c r="AT4580" i="10" s="1"/>
  <c r="R4586" i="10"/>
  <c r="AT4586" i="10" s="1"/>
  <c r="R4592" i="10"/>
  <c r="AT4592" i="10" s="1"/>
  <c r="R4598" i="10"/>
  <c r="AT4598" i="10" s="1"/>
  <c r="R4604" i="10"/>
  <c r="AT4604" i="10" s="1"/>
  <c r="R4610" i="10"/>
  <c r="AT4610" i="10" s="1"/>
  <c r="R4616" i="10"/>
  <c r="AT4616" i="10" s="1"/>
  <c r="R4622" i="10"/>
  <c r="AT4622" i="10" s="1"/>
  <c r="R4628" i="10"/>
  <c r="AT4628" i="10" s="1"/>
  <c r="R4634" i="10"/>
  <c r="AT4634" i="10" s="1"/>
  <c r="R4640" i="10"/>
  <c r="AT4640" i="10" s="1"/>
  <c r="R4646" i="10"/>
  <c r="AT4646" i="10" s="1"/>
  <c r="R4652" i="10"/>
  <c r="AT4652" i="10" s="1"/>
  <c r="R4658" i="10"/>
  <c r="AT4658" i="10" s="1"/>
  <c r="R4664" i="10"/>
  <c r="AT4664" i="10" s="1"/>
  <c r="R4670" i="10"/>
  <c r="AT4670" i="10" s="1"/>
  <c r="R4676" i="10"/>
  <c r="AT4676" i="10" s="1"/>
  <c r="R4682" i="10"/>
  <c r="AT4682" i="10" s="1"/>
  <c r="R4688" i="10"/>
  <c r="AT4688" i="10" s="1"/>
  <c r="R4694" i="10"/>
  <c r="AT4694" i="10" s="1"/>
  <c r="R4700" i="10"/>
  <c r="AT4700" i="10" s="1"/>
  <c r="R4706" i="10"/>
  <c r="AT4706" i="10" s="1"/>
  <c r="R4712" i="10"/>
  <c r="AT4712" i="10" s="1"/>
  <c r="R4718" i="10"/>
  <c r="AT4718" i="10" s="1"/>
  <c r="R4724" i="10"/>
  <c r="AT4724" i="10" s="1"/>
  <c r="R4730" i="10"/>
  <c r="AT4730" i="10" s="1"/>
  <c r="R4736" i="10"/>
  <c r="AT4736" i="10" s="1"/>
  <c r="R4742" i="10"/>
  <c r="AT4742" i="10" s="1"/>
  <c r="R4748" i="10"/>
  <c r="AT4748" i="10" s="1"/>
  <c r="R4754" i="10"/>
  <c r="AT4754" i="10" s="1"/>
  <c r="R4760" i="10"/>
  <c r="AT4760" i="10" s="1"/>
  <c r="R4766" i="10"/>
  <c r="AT4766" i="10" s="1"/>
  <c r="R4772" i="10"/>
  <c r="AT4772" i="10" s="1"/>
  <c r="R4778" i="10"/>
  <c r="AT4778" i="10" s="1"/>
  <c r="R4784" i="10"/>
  <c r="AT4784" i="10" s="1"/>
  <c r="R4790" i="10"/>
  <c r="AT4790" i="10" s="1"/>
  <c r="R4796" i="10"/>
  <c r="AT4796" i="10" s="1"/>
  <c r="R4802" i="10"/>
  <c r="AT4802" i="10" s="1"/>
  <c r="R4808" i="10"/>
  <c r="AT4808" i="10" s="1"/>
  <c r="R4814" i="10"/>
  <c r="AT4814" i="10" s="1"/>
  <c r="R4820" i="10"/>
  <c r="AT4820" i="10" s="1"/>
  <c r="R4826" i="10"/>
  <c r="AT4826" i="10" s="1"/>
  <c r="R4832" i="10"/>
  <c r="AT4832" i="10" s="1"/>
  <c r="R4838" i="10"/>
  <c r="AT4838" i="10" s="1"/>
  <c r="R4844" i="10"/>
  <c r="AT4844" i="10" s="1"/>
  <c r="R4850" i="10"/>
  <c r="AT4850" i="10" s="1"/>
  <c r="R4856" i="10"/>
  <c r="AT4856" i="10" s="1"/>
  <c r="R4862" i="10"/>
  <c r="AT4862" i="10" s="1"/>
  <c r="R4868" i="10"/>
  <c r="AT4868" i="10" s="1"/>
  <c r="R4874" i="10"/>
  <c r="AT4874" i="10" s="1"/>
  <c r="R4880" i="10"/>
  <c r="AT4880" i="10" s="1"/>
  <c r="R4886" i="10"/>
  <c r="AT4886" i="10" s="1"/>
  <c r="R4892" i="10"/>
  <c r="AT4892" i="10" s="1"/>
  <c r="R4898" i="10"/>
  <c r="AT4898" i="10" s="1"/>
  <c r="R4904" i="10"/>
  <c r="AT4904" i="10" s="1"/>
  <c r="R4910" i="10"/>
  <c r="AT4910" i="10" s="1"/>
  <c r="R4916" i="10"/>
  <c r="AT4916" i="10" s="1"/>
  <c r="R4922" i="10"/>
  <c r="AT4922" i="10" s="1"/>
  <c r="R4928" i="10"/>
  <c r="AT4928" i="10" s="1"/>
  <c r="R4934" i="10"/>
  <c r="AT4934" i="10" s="1"/>
  <c r="R4940" i="10"/>
  <c r="AT4940" i="10" s="1"/>
  <c r="R4946" i="10"/>
  <c r="AT4946" i="10" s="1"/>
  <c r="R4952" i="10"/>
  <c r="AT4952" i="10" s="1"/>
  <c r="R4958" i="10"/>
  <c r="AT4958" i="10" s="1"/>
  <c r="R4964" i="10"/>
  <c r="AT4964" i="10" s="1"/>
  <c r="R4970" i="10"/>
  <c r="AT4970" i="10" s="1"/>
  <c r="R4976" i="10"/>
  <c r="AT4976" i="10" s="1"/>
  <c r="R4982" i="10"/>
  <c r="AT4982" i="10" s="1"/>
  <c r="R4988" i="10"/>
  <c r="AT4988" i="10" s="1"/>
  <c r="R4994" i="10"/>
  <c r="AT4994" i="10" s="1"/>
  <c r="R5000" i="10"/>
  <c r="AT5000" i="10" s="1"/>
  <c r="R5006" i="10"/>
  <c r="AT5006" i="10" s="1"/>
  <c r="R1947" i="10"/>
  <c r="AT1947" i="10" s="1"/>
  <c r="R1953" i="10"/>
  <c r="AT1953" i="10" s="1"/>
  <c r="R1959" i="10"/>
  <c r="AT1959" i="10" s="1"/>
  <c r="R1965" i="10"/>
  <c r="AT1965" i="10" s="1"/>
  <c r="R1971" i="10"/>
  <c r="AT1971" i="10" s="1"/>
  <c r="R1977" i="10"/>
  <c r="AT1977" i="10" s="1"/>
  <c r="R1983" i="10"/>
  <c r="AT1983" i="10" s="1"/>
  <c r="R1989" i="10"/>
  <c r="AT1989" i="10" s="1"/>
  <c r="R1995" i="10"/>
  <c r="AT1995" i="10" s="1"/>
  <c r="R2001" i="10"/>
  <c r="AT2001" i="10" s="1"/>
  <c r="R2007" i="10"/>
  <c r="AT2007" i="10" s="1"/>
  <c r="R2013" i="10"/>
  <c r="AT2013" i="10" s="1"/>
  <c r="R2019" i="10"/>
  <c r="AT2019" i="10" s="1"/>
  <c r="R2025" i="10"/>
  <c r="AT2025" i="10" s="1"/>
  <c r="R2031" i="10"/>
  <c r="AT2031" i="10" s="1"/>
  <c r="R2037" i="10"/>
  <c r="AT2037" i="10" s="1"/>
  <c r="R2043" i="10"/>
  <c r="AT2043" i="10" s="1"/>
  <c r="R2049" i="10"/>
  <c r="AT2049" i="10" s="1"/>
  <c r="R2055" i="10"/>
  <c r="AT2055" i="10" s="1"/>
  <c r="R2061" i="10"/>
  <c r="AT2061" i="10" s="1"/>
  <c r="R2067" i="10"/>
  <c r="AT2067" i="10" s="1"/>
  <c r="R2073" i="10"/>
  <c r="AT2073" i="10" s="1"/>
  <c r="R2079" i="10"/>
  <c r="AT2079" i="10" s="1"/>
  <c r="R2085" i="10"/>
  <c r="AT2085" i="10" s="1"/>
  <c r="R2091" i="10"/>
  <c r="AT2091" i="10" s="1"/>
  <c r="R2097" i="10"/>
  <c r="AT2097" i="10" s="1"/>
  <c r="R2103" i="10"/>
  <c r="AT2103" i="10" s="1"/>
  <c r="R2109" i="10"/>
  <c r="AT2109" i="10" s="1"/>
  <c r="R2115" i="10"/>
  <c r="AT2115" i="10" s="1"/>
  <c r="R2121" i="10"/>
  <c r="AT2121" i="10" s="1"/>
  <c r="R2127" i="10"/>
  <c r="AT2127" i="10" s="1"/>
  <c r="R2133" i="10"/>
  <c r="AT2133" i="10" s="1"/>
  <c r="R2139" i="10"/>
  <c r="AT2139" i="10" s="1"/>
  <c r="R2145" i="10"/>
  <c r="AT2145" i="10" s="1"/>
  <c r="R2151" i="10"/>
  <c r="AT2151" i="10" s="1"/>
  <c r="R2157" i="10"/>
  <c r="AT2157" i="10" s="1"/>
  <c r="R2163" i="10"/>
  <c r="AT2163" i="10" s="1"/>
  <c r="R2169" i="10"/>
  <c r="AT2169" i="10" s="1"/>
  <c r="R2175" i="10"/>
  <c r="AT2175" i="10" s="1"/>
  <c r="R2181" i="10"/>
  <c r="AT2181" i="10" s="1"/>
  <c r="R2187" i="10"/>
  <c r="AT2187" i="10" s="1"/>
  <c r="R2193" i="10"/>
  <c r="AT2193" i="10" s="1"/>
  <c r="R2199" i="10"/>
  <c r="AT2199" i="10" s="1"/>
  <c r="R2205" i="10"/>
  <c r="AT2205" i="10" s="1"/>
  <c r="R2211" i="10"/>
  <c r="AT2211" i="10" s="1"/>
  <c r="R2217" i="10"/>
  <c r="AT2217" i="10" s="1"/>
  <c r="R2223" i="10"/>
  <c r="AT2223" i="10" s="1"/>
  <c r="R2229" i="10"/>
  <c r="AT2229" i="10" s="1"/>
  <c r="R2235" i="10"/>
  <c r="AT2235" i="10" s="1"/>
  <c r="R2241" i="10"/>
  <c r="AT2241" i="10" s="1"/>
  <c r="R2247" i="10"/>
  <c r="AT2247" i="10" s="1"/>
  <c r="R2253" i="10"/>
  <c r="AT2253" i="10" s="1"/>
  <c r="R2259" i="10"/>
  <c r="AT2259" i="10" s="1"/>
  <c r="R2265" i="10"/>
  <c r="AT2265" i="10" s="1"/>
  <c r="R2271" i="10"/>
  <c r="AT2271" i="10" s="1"/>
  <c r="R2277" i="10"/>
  <c r="AT2277" i="10" s="1"/>
  <c r="R2283" i="10"/>
  <c r="AT2283" i="10" s="1"/>
  <c r="R2289" i="10"/>
  <c r="AT2289" i="10" s="1"/>
  <c r="R2295" i="10"/>
  <c r="AT2295" i="10" s="1"/>
  <c r="R2301" i="10"/>
  <c r="AT2301" i="10" s="1"/>
  <c r="R2307" i="10"/>
  <c r="AT2307" i="10" s="1"/>
  <c r="R2313" i="10"/>
  <c r="AT2313" i="10" s="1"/>
  <c r="R2319" i="10"/>
  <c r="AT2319" i="10" s="1"/>
  <c r="R2325" i="10"/>
  <c r="AT2325" i="10" s="1"/>
  <c r="R2331" i="10"/>
  <c r="AT2331" i="10" s="1"/>
  <c r="R2337" i="10"/>
  <c r="AT2337" i="10" s="1"/>
  <c r="R2343" i="10"/>
  <c r="AT2343" i="10" s="1"/>
  <c r="R2349" i="10"/>
  <c r="AT2349" i="10" s="1"/>
  <c r="R2355" i="10"/>
  <c r="AT2355" i="10" s="1"/>
  <c r="R2361" i="10"/>
  <c r="AT2361" i="10" s="1"/>
  <c r="R2367" i="10"/>
  <c r="AT2367" i="10" s="1"/>
  <c r="R2373" i="10"/>
  <c r="AT2373" i="10" s="1"/>
  <c r="R2379" i="10"/>
  <c r="AT2379" i="10" s="1"/>
  <c r="R2385" i="10"/>
  <c r="AT2385" i="10" s="1"/>
  <c r="R2391" i="10"/>
  <c r="AT2391" i="10" s="1"/>
  <c r="R2397" i="10"/>
  <c r="AT2397" i="10" s="1"/>
  <c r="R2403" i="10"/>
  <c r="AT2403" i="10" s="1"/>
  <c r="R2409" i="10"/>
  <c r="AT2409" i="10" s="1"/>
  <c r="R2415" i="10"/>
  <c r="AT2415" i="10" s="1"/>
  <c r="R2421" i="10"/>
  <c r="AT2421" i="10" s="1"/>
  <c r="R2427" i="10"/>
  <c r="AT2427" i="10" s="1"/>
  <c r="R2433" i="10"/>
  <c r="AT2433" i="10" s="1"/>
  <c r="R2439" i="10"/>
  <c r="AT2439" i="10" s="1"/>
  <c r="R2445" i="10"/>
  <c r="AT2445" i="10" s="1"/>
  <c r="R2451" i="10"/>
  <c r="AT2451" i="10" s="1"/>
  <c r="R2457" i="10"/>
  <c r="AT2457" i="10" s="1"/>
  <c r="R2463" i="10"/>
  <c r="AT2463" i="10" s="1"/>
  <c r="R2469" i="10"/>
  <c r="AT2469" i="10" s="1"/>
  <c r="R2475" i="10"/>
  <c r="AT2475" i="10" s="1"/>
  <c r="R2481" i="10"/>
  <c r="AT2481" i="10" s="1"/>
  <c r="R2487" i="10"/>
  <c r="AT2487" i="10" s="1"/>
  <c r="R2493" i="10"/>
  <c r="AT2493" i="10" s="1"/>
  <c r="R2499" i="10"/>
  <c r="AT2499" i="10" s="1"/>
  <c r="R2505" i="10"/>
  <c r="AT2505" i="10" s="1"/>
  <c r="R2511" i="10"/>
  <c r="AT2511" i="10" s="1"/>
  <c r="R2517" i="10"/>
  <c r="AT2517" i="10" s="1"/>
  <c r="R2523" i="10"/>
  <c r="AT2523" i="10" s="1"/>
  <c r="R2529" i="10"/>
  <c r="AT2529" i="10" s="1"/>
  <c r="R2535" i="10"/>
  <c r="AT2535" i="10" s="1"/>
  <c r="R2541" i="10"/>
  <c r="AT2541" i="10" s="1"/>
  <c r="R2547" i="10"/>
  <c r="AT2547" i="10" s="1"/>
  <c r="R2553" i="10"/>
  <c r="AT2553" i="10" s="1"/>
  <c r="R2559" i="10"/>
  <c r="AT2559" i="10" s="1"/>
  <c r="R2565" i="10"/>
  <c r="AT2565" i="10" s="1"/>
  <c r="R2571" i="10"/>
  <c r="AT2571" i="10" s="1"/>
  <c r="R2577" i="10"/>
  <c r="AT2577" i="10" s="1"/>
  <c r="R2583" i="10"/>
  <c r="AT2583" i="10" s="1"/>
  <c r="R2589" i="10"/>
  <c r="AT2589" i="10" s="1"/>
  <c r="R2595" i="10"/>
  <c r="AT2595" i="10" s="1"/>
  <c r="R2601" i="10"/>
  <c r="AT2601" i="10" s="1"/>
  <c r="R2607" i="10"/>
  <c r="AT2607" i="10" s="1"/>
  <c r="R2613" i="10"/>
  <c r="AT2613" i="10" s="1"/>
  <c r="R2619" i="10"/>
  <c r="AT2619" i="10" s="1"/>
  <c r="R2625" i="10"/>
  <c r="AT2625" i="10" s="1"/>
  <c r="R2631" i="10"/>
  <c r="AT2631" i="10" s="1"/>
  <c r="R2637" i="10"/>
  <c r="AT2637" i="10" s="1"/>
  <c r="R2643" i="10"/>
  <c r="AT2643" i="10" s="1"/>
  <c r="R2649" i="10"/>
  <c r="AT2649" i="10" s="1"/>
  <c r="R2655" i="10"/>
  <c r="AT2655" i="10" s="1"/>
  <c r="R2661" i="10"/>
  <c r="AT2661" i="10" s="1"/>
  <c r="R2667" i="10"/>
  <c r="AT2667" i="10" s="1"/>
  <c r="R2673" i="10"/>
  <c r="AT2673" i="10" s="1"/>
  <c r="R2679" i="10"/>
  <c r="AT2679" i="10" s="1"/>
  <c r="R2685" i="10"/>
  <c r="AT2685" i="10" s="1"/>
  <c r="R2691" i="10"/>
  <c r="AT2691" i="10" s="1"/>
  <c r="R2697" i="10"/>
  <c r="AT2697" i="10" s="1"/>
  <c r="R2703" i="10"/>
  <c r="AT2703" i="10" s="1"/>
  <c r="R2709" i="10"/>
  <c r="AT2709" i="10" s="1"/>
  <c r="R2715" i="10"/>
  <c r="AT2715" i="10" s="1"/>
  <c r="R2721" i="10"/>
  <c r="AT2721" i="10" s="1"/>
  <c r="R2727" i="10"/>
  <c r="AT2727" i="10" s="1"/>
  <c r="R2733" i="10"/>
  <c r="AT2733" i="10" s="1"/>
  <c r="R2739" i="10"/>
  <c r="AT2739" i="10" s="1"/>
  <c r="R2745" i="10"/>
  <c r="AT2745" i="10" s="1"/>
  <c r="R2751" i="10"/>
  <c r="AT2751" i="10" s="1"/>
  <c r="R2757" i="10"/>
  <c r="AT2757" i="10" s="1"/>
  <c r="R2763" i="10"/>
  <c r="AT2763" i="10" s="1"/>
  <c r="R2769" i="10"/>
  <c r="AT2769" i="10" s="1"/>
  <c r="R2775" i="10"/>
  <c r="AT2775" i="10" s="1"/>
  <c r="R2781" i="10"/>
  <c r="AT2781" i="10" s="1"/>
  <c r="R2787" i="10"/>
  <c r="AT2787" i="10" s="1"/>
  <c r="R2793" i="10"/>
  <c r="AT2793" i="10" s="1"/>
  <c r="R2799" i="10"/>
  <c r="AT2799" i="10" s="1"/>
  <c r="R2805" i="10"/>
  <c r="AT2805" i="10" s="1"/>
  <c r="R2811" i="10"/>
  <c r="AT2811" i="10" s="1"/>
  <c r="R2817" i="10"/>
  <c r="AT2817" i="10" s="1"/>
  <c r="R2823" i="10"/>
  <c r="AT2823" i="10" s="1"/>
  <c r="R2829" i="10"/>
  <c r="AT2829" i="10" s="1"/>
  <c r="R2835" i="10"/>
  <c r="AT2835" i="10" s="1"/>
  <c r="R2841" i="10"/>
  <c r="AT2841" i="10" s="1"/>
  <c r="R2847" i="10"/>
  <c r="AT2847" i="10" s="1"/>
  <c r="R2853" i="10"/>
  <c r="AT2853" i="10" s="1"/>
  <c r="R2859" i="10"/>
  <c r="AT2859" i="10" s="1"/>
  <c r="R2865" i="10"/>
  <c r="AT2865" i="10" s="1"/>
  <c r="R2871" i="10"/>
  <c r="AT2871" i="10" s="1"/>
  <c r="R2877" i="10"/>
  <c r="AT2877" i="10" s="1"/>
  <c r="R2883" i="10"/>
  <c r="AT2883" i="10" s="1"/>
  <c r="R2889" i="10"/>
  <c r="AT2889" i="10" s="1"/>
  <c r="R2895" i="10"/>
  <c r="AT2895" i="10" s="1"/>
  <c r="R2901" i="10"/>
  <c r="AT2901" i="10" s="1"/>
  <c r="R2907" i="10"/>
  <c r="AT2907" i="10" s="1"/>
  <c r="R2913" i="10"/>
  <c r="AT2913" i="10" s="1"/>
  <c r="R2919" i="10"/>
  <c r="AT2919" i="10" s="1"/>
  <c r="R2925" i="10"/>
  <c r="AT2925" i="10" s="1"/>
  <c r="R2931" i="10"/>
  <c r="AT2931" i="10" s="1"/>
  <c r="R2937" i="10"/>
  <c r="AT2937" i="10" s="1"/>
  <c r="R2943" i="10"/>
  <c r="AT2943" i="10" s="1"/>
  <c r="R2949" i="10"/>
  <c r="AT2949" i="10" s="1"/>
  <c r="R2955" i="10"/>
  <c r="AT2955" i="10" s="1"/>
  <c r="R2961" i="10"/>
  <c r="AT2961" i="10" s="1"/>
  <c r="R2967" i="10"/>
  <c r="AT2967" i="10" s="1"/>
  <c r="R2973" i="10"/>
  <c r="AT2973" i="10" s="1"/>
  <c r="R2979" i="10"/>
  <c r="AT2979" i="10" s="1"/>
  <c r="R2985" i="10"/>
  <c r="AT2985" i="10" s="1"/>
  <c r="R2991" i="10"/>
  <c r="AT2991" i="10" s="1"/>
  <c r="R2997" i="10"/>
  <c r="AT2997" i="10" s="1"/>
  <c r="R3003" i="10"/>
  <c r="AT3003" i="10" s="1"/>
  <c r="R3009" i="10"/>
  <c r="AT3009" i="10" s="1"/>
  <c r="R3015" i="10"/>
  <c r="AT3015" i="10" s="1"/>
  <c r="R3021" i="10"/>
  <c r="AT3021" i="10" s="1"/>
  <c r="R3027" i="10"/>
  <c r="AT3027" i="10" s="1"/>
  <c r="R3033" i="10"/>
  <c r="AT3033" i="10" s="1"/>
  <c r="R3039" i="10"/>
  <c r="AT3039" i="10" s="1"/>
  <c r="R3045" i="10"/>
  <c r="AT3045" i="10" s="1"/>
  <c r="R3051" i="10"/>
  <c r="AT3051" i="10" s="1"/>
  <c r="R3057" i="10"/>
  <c r="AT3057" i="10" s="1"/>
  <c r="R3063" i="10"/>
  <c r="AT3063" i="10" s="1"/>
  <c r="R3069" i="10"/>
  <c r="AT3069" i="10" s="1"/>
  <c r="R3075" i="10"/>
  <c r="AT3075" i="10" s="1"/>
  <c r="R3081" i="10"/>
  <c r="AT3081" i="10" s="1"/>
  <c r="R3087" i="10"/>
  <c r="AT3087" i="10" s="1"/>
  <c r="R3093" i="10"/>
  <c r="AT3093" i="10" s="1"/>
  <c r="R3099" i="10"/>
  <c r="AT3099" i="10" s="1"/>
  <c r="R3105" i="10"/>
  <c r="AT3105" i="10" s="1"/>
  <c r="R3111" i="10"/>
  <c r="AT3111" i="10" s="1"/>
  <c r="R3117" i="10"/>
  <c r="AT3117" i="10" s="1"/>
  <c r="R3123" i="10"/>
  <c r="AT3123" i="10" s="1"/>
  <c r="R3129" i="10"/>
  <c r="AT3129" i="10" s="1"/>
  <c r="R3135" i="10"/>
  <c r="AT3135" i="10" s="1"/>
  <c r="R3141" i="10"/>
  <c r="AT3141" i="10" s="1"/>
  <c r="R3147" i="10"/>
  <c r="AT3147" i="10" s="1"/>
  <c r="R3153" i="10"/>
  <c r="AT3153" i="10" s="1"/>
  <c r="R3159" i="10"/>
  <c r="AT3159" i="10" s="1"/>
  <c r="R3165" i="10"/>
  <c r="AT3165" i="10" s="1"/>
  <c r="R3171" i="10"/>
  <c r="AT3171" i="10" s="1"/>
  <c r="R3177" i="10"/>
  <c r="AT3177" i="10" s="1"/>
  <c r="R3183" i="10"/>
  <c r="AT3183" i="10" s="1"/>
  <c r="R3189" i="10"/>
  <c r="AT3189" i="10" s="1"/>
  <c r="R3195" i="10"/>
  <c r="AT3195" i="10" s="1"/>
  <c r="R3201" i="10"/>
  <c r="AT3201" i="10" s="1"/>
  <c r="R3207" i="10"/>
  <c r="AT3207" i="10" s="1"/>
  <c r="R3213" i="10"/>
  <c r="AT3213" i="10" s="1"/>
  <c r="R3219" i="10"/>
  <c r="AT3219" i="10" s="1"/>
  <c r="R3225" i="10"/>
  <c r="AT3225" i="10" s="1"/>
  <c r="R3231" i="10"/>
  <c r="AT3231" i="10" s="1"/>
  <c r="R3237" i="10"/>
  <c r="AT3237" i="10" s="1"/>
  <c r="R3243" i="10"/>
  <c r="AT3243" i="10" s="1"/>
  <c r="R3249" i="10"/>
  <c r="AT3249" i="10" s="1"/>
  <c r="R3255" i="10"/>
  <c r="AT3255" i="10" s="1"/>
  <c r="R3261" i="10"/>
  <c r="AT3261" i="10" s="1"/>
  <c r="R3267" i="10"/>
  <c r="AT3267" i="10" s="1"/>
  <c r="R3273" i="10"/>
  <c r="AT3273" i="10" s="1"/>
  <c r="R3279" i="10"/>
  <c r="AT3279" i="10" s="1"/>
  <c r="R3285" i="10"/>
  <c r="AT3285" i="10" s="1"/>
  <c r="R3291" i="10"/>
  <c r="AT3291" i="10" s="1"/>
  <c r="R3297" i="10"/>
  <c r="AT3297" i="10" s="1"/>
  <c r="R3303" i="10"/>
  <c r="AT3303" i="10" s="1"/>
  <c r="R3309" i="10"/>
  <c r="AT3309" i="10" s="1"/>
  <c r="R3315" i="10"/>
  <c r="AT3315" i="10" s="1"/>
  <c r="R3321" i="10"/>
  <c r="AT3321" i="10" s="1"/>
  <c r="R3327" i="10"/>
  <c r="AT3327" i="10" s="1"/>
  <c r="R3333" i="10"/>
  <c r="AT3333" i="10" s="1"/>
  <c r="R3339" i="10"/>
  <c r="AT3339" i="10" s="1"/>
  <c r="R3345" i="10"/>
  <c r="AT3345" i="10" s="1"/>
  <c r="R3351" i="10"/>
  <c r="AT3351" i="10" s="1"/>
  <c r="R3357" i="10"/>
  <c r="AT3357" i="10" s="1"/>
  <c r="R3363" i="10"/>
  <c r="AT3363" i="10" s="1"/>
  <c r="R3369" i="10"/>
  <c r="AT3369" i="10" s="1"/>
  <c r="R3375" i="10"/>
  <c r="AT3375" i="10" s="1"/>
  <c r="R3381" i="10"/>
  <c r="AT3381" i="10" s="1"/>
  <c r="R3387" i="10"/>
  <c r="AT3387" i="10" s="1"/>
  <c r="R3393" i="10"/>
  <c r="AT3393" i="10" s="1"/>
  <c r="R3399" i="10"/>
  <c r="AT3399" i="10" s="1"/>
  <c r="R3405" i="10"/>
  <c r="AT3405" i="10" s="1"/>
  <c r="R3411" i="10"/>
  <c r="AT3411" i="10" s="1"/>
  <c r="R3417" i="10"/>
  <c r="AT3417" i="10" s="1"/>
  <c r="R3423" i="10"/>
  <c r="AT3423" i="10" s="1"/>
  <c r="R3429" i="10"/>
  <c r="AT3429" i="10" s="1"/>
  <c r="R3435" i="10"/>
  <c r="AT3435" i="10" s="1"/>
  <c r="R3441" i="10"/>
  <c r="AT3441" i="10" s="1"/>
  <c r="R3447" i="10"/>
  <c r="AT3447" i="10" s="1"/>
  <c r="R3453" i="10"/>
  <c r="AT3453" i="10" s="1"/>
  <c r="R3459" i="10"/>
  <c r="AT3459" i="10" s="1"/>
  <c r="R3465" i="10"/>
  <c r="AT3465" i="10" s="1"/>
  <c r="R3471" i="10"/>
  <c r="AT3471" i="10" s="1"/>
  <c r="R3477" i="10"/>
  <c r="AT3477" i="10" s="1"/>
  <c r="R3483" i="10"/>
  <c r="AT3483" i="10" s="1"/>
  <c r="R3489" i="10"/>
  <c r="AT3489" i="10" s="1"/>
  <c r="R3495" i="10"/>
  <c r="AT3495" i="10" s="1"/>
  <c r="R3501" i="10"/>
  <c r="AT3501" i="10" s="1"/>
  <c r="R3507" i="10"/>
  <c r="AT3507" i="10" s="1"/>
  <c r="R3513" i="10"/>
  <c r="AT3513" i="10" s="1"/>
  <c r="R3519" i="10"/>
  <c r="AT3519" i="10" s="1"/>
  <c r="R3525" i="10"/>
  <c r="AT3525" i="10" s="1"/>
  <c r="R3531" i="10"/>
  <c r="AT3531" i="10" s="1"/>
  <c r="R3537" i="10"/>
  <c r="AT3537" i="10" s="1"/>
  <c r="R3543" i="10"/>
  <c r="AT3543" i="10" s="1"/>
  <c r="R3549" i="10"/>
  <c r="AT3549" i="10" s="1"/>
  <c r="R3555" i="10"/>
  <c r="AT3555" i="10" s="1"/>
  <c r="R3561" i="10"/>
  <c r="AT3561" i="10" s="1"/>
  <c r="R3567" i="10"/>
  <c r="AT3567" i="10" s="1"/>
  <c r="R3573" i="10"/>
  <c r="AT3573" i="10" s="1"/>
  <c r="R3579" i="10"/>
  <c r="AT3579" i="10" s="1"/>
  <c r="R3585" i="10"/>
  <c r="AT3585" i="10" s="1"/>
  <c r="R3591" i="10"/>
  <c r="AT3591" i="10" s="1"/>
  <c r="R3597" i="10"/>
  <c r="AT3597" i="10" s="1"/>
  <c r="R3603" i="10"/>
  <c r="AT3603" i="10" s="1"/>
  <c r="R3609" i="10"/>
  <c r="AT3609" i="10" s="1"/>
  <c r="R3615" i="10"/>
  <c r="AT3615" i="10" s="1"/>
  <c r="R3621" i="10"/>
  <c r="AT3621" i="10" s="1"/>
  <c r="R3627" i="10"/>
  <c r="AT3627" i="10" s="1"/>
  <c r="R3633" i="10"/>
  <c r="AT3633" i="10" s="1"/>
  <c r="R3639" i="10"/>
  <c r="AT3639" i="10" s="1"/>
  <c r="R3645" i="10"/>
  <c r="AT3645" i="10" s="1"/>
  <c r="R3651" i="10"/>
  <c r="AT3651" i="10" s="1"/>
  <c r="R3657" i="10"/>
  <c r="AT3657" i="10" s="1"/>
  <c r="R3663" i="10"/>
  <c r="AT3663" i="10" s="1"/>
  <c r="R3669" i="10"/>
  <c r="AT3669" i="10" s="1"/>
  <c r="R3675" i="10"/>
  <c r="AT3675" i="10" s="1"/>
  <c r="R3681" i="10"/>
  <c r="AT3681" i="10" s="1"/>
  <c r="R3687" i="10"/>
  <c r="AT3687" i="10" s="1"/>
  <c r="R3693" i="10"/>
  <c r="AT3693" i="10" s="1"/>
  <c r="R3699" i="10"/>
  <c r="AT3699" i="10" s="1"/>
  <c r="R3705" i="10"/>
  <c r="AT3705" i="10" s="1"/>
  <c r="R3711" i="10"/>
  <c r="AT3711" i="10" s="1"/>
  <c r="R3717" i="10"/>
  <c r="AT3717" i="10" s="1"/>
  <c r="R3723" i="10"/>
  <c r="AT3723" i="10" s="1"/>
  <c r="R3729" i="10"/>
  <c r="AT3729" i="10" s="1"/>
  <c r="R3735" i="10"/>
  <c r="AT3735" i="10" s="1"/>
  <c r="R3741" i="10"/>
  <c r="AT3741" i="10" s="1"/>
  <c r="R3747" i="10"/>
  <c r="AT3747" i="10" s="1"/>
  <c r="R3753" i="10"/>
  <c r="AT3753" i="10" s="1"/>
  <c r="R3759" i="10"/>
  <c r="AT3759" i="10" s="1"/>
  <c r="R3765" i="10"/>
  <c r="AT3765" i="10" s="1"/>
  <c r="R3771" i="10"/>
  <c r="AT3771" i="10" s="1"/>
  <c r="R3777" i="10"/>
  <c r="AT3777" i="10" s="1"/>
  <c r="R3783" i="10"/>
  <c r="AT3783" i="10" s="1"/>
  <c r="R3789" i="10"/>
  <c r="AT3789" i="10" s="1"/>
  <c r="R3795" i="10"/>
  <c r="AT3795" i="10" s="1"/>
  <c r="R3801" i="10"/>
  <c r="AT3801" i="10" s="1"/>
  <c r="R3807" i="10"/>
  <c r="AT3807" i="10" s="1"/>
  <c r="R3813" i="10"/>
  <c r="AT3813" i="10" s="1"/>
  <c r="R3819" i="10"/>
  <c r="AT3819" i="10" s="1"/>
  <c r="R3825" i="10"/>
  <c r="AT3825" i="10" s="1"/>
  <c r="R3831" i="10"/>
  <c r="AT3831" i="10" s="1"/>
  <c r="R3837" i="10"/>
  <c r="AT3837" i="10" s="1"/>
  <c r="R3843" i="10"/>
  <c r="AT3843" i="10" s="1"/>
  <c r="R3849" i="10"/>
  <c r="AT3849" i="10" s="1"/>
  <c r="R3855" i="10"/>
  <c r="AT3855" i="10" s="1"/>
  <c r="R3861" i="10"/>
  <c r="AT3861" i="10" s="1"/>
  <c r="R3867" i="10"/>
  <c r="AT3867" i="10" s="1"/>
  <c r="R3873" i="10"/>
  <c r="AT3873" i="10" s="1"/>
  <c r="R3879" i="10"/>
  <c r="AT3879" i="10" s="1"/>
  <c r="R3885" i="10"/>
  <c r="AT3885" i="10" s="1"/>
  <c r="R3891" i="10"/>
  <c r="AT3891" i="10" s="1"/>
  <c r="R3897" i="10"/>
  <c r="AT3897" i="10" s="1"/>
  <c r="R3903" i="10"/>
  <c r="AT3903" i="10" s="1"/>
  <c r="R3909" i="10"/>
  <c r="AT3909" i="10" s="1"/>
  <c r="R3915" i="10"/>
  <c r="AT3915" i="10" s="1"/>
  <c r="R3921" i="10"/>
  <c r="AT3921" i="10" s="1"/>
  <c r="R3927" i="10"/>
  <c r="AT3927" i="10" s="1"/>
  <c r="R3933" i="10"/>
  <c r="AT3933" i="10" s="1"/>
  <c r="R3939" i="10"/>
  <c r="AT3939" i="10" s="1"/>
  <c r="R3945" i="10"/>
  <c r="AT3945" i="10" s="1"/>
  <c r="R3951" i="10"/>
  <c r="AT3951" i="10" s="1"/>
  <c r="R3957" i="10"/>
  <c r="AT3957" i="10" s="1"/>
  <c r="R3963" i="10"/>
  <c r="AT3963" i="10" s="1"/>
  <c r="R3969" i="10"/>
  <c r="AT3969" i="10" s="1"/>
  <c r="R3975" i="10"/>
  <c r="AT3975" i="10" s="1"/>
  <c r="R3981" i="10"/>
  <c r="AT3981" i="10" s="1"/>
  <c r="R3987" i="10"/>
  <c r="AT3987" i="10" s="1"/>
  <c r="R3993" i="10"/>
  <c r="AT3993" i="10" s="1"/>
  <c r="R3999" i="10"/>
  <c r="AT3999" i="10" s="1"/>
  <c r="R4005" i="10"/>
  <c r="AT4005" i="10" s="1"/>
  <c r="R4011" i="10"/>
  <c r="AT4011" i="10" s="1"/>
  <c r="R4017" i="10"/>
  <c r="AT4017" i="10" s="1"/>
  <c r="R4023" i="10"/>
  <c r="AT4023" i="10" s="1"/>
  <c r="R4029" i="10"/>
  <c r="AT4029" i="10" s="1"/>
  <c r="R4035" i="10"/>
  <c r="AT4035" i="10" s="1"/>
  <c r="R4041" i="10"/>
  <c r="AT4041" i="10" s="1"/>
  <c r="R4047" i="10"/>
  <c r="AT4047" i="10" s="1"/>
  <c r="R4053" i="10"/>
  <c r="AT4053" i="10" s="1"/>
  <c r="R4059" i="10"/>
  <c r="AT4059" i="10" s="1"/>
  <c r="R4065" i="10"/>
  <c r="AT4065" i="10" s="1"/>
  <c r="R4071" i="10"/>
  <c r="AT4071" i="10" s="1"/>
  <c r="R4077" i="10"/>
  <c r="AT4077" i="10" s="1"/>
  <c r="R4083" i="10"/>
  <c r="AT4083" i="10" s="1"/>
  <c r="R4089" i="10"/>
  <c r="AT4089" i="10" s="1"/>
  <c r="R4095" i="10"/>
  <c r="AT4095" i="10" s="1"/>
  <c r="R4101" i="10"/>
  <c r="AT4101" i="10" s="1"/>
  <c r="R4107" i="10"/>
  <c r="AT4107" i="10" s="1"/>
  <c r="R4113" i="10"/>
  <c r="AT4113" i="10" s="1"/>
  <c r="R4119" i="10"/>
  <c r="AT4119" i="10" s="1"/>
  <c r="R4125" i="10"/>
  <c r="AT4125" i="10" s="1"/>
  <c r="R4131" i="10"/>
  <c r="AT4131" i="10" s="1"/>
  <c r="R4137" i="10"/>
  <c r="AT4137" i="10" s="1"/>
  <c r="R4143" i="10"/>
  <c r="AT4143" i="10" s="1"/>
  <c r="R4149" i="10"/>
  <c r="AT4149" i="10" s="1"/>
  <c r="R4155" i="10"/>
  <c r="AT4155" i="10" s="1"/>
  <c r="R4161" i="10"/>
  <c r="AT4161" i="10" s="1"/>
  <c r="R4167" i="10"/>
  <c r="AT4167" i="10" s="1"/>
  <c r="R4173" i="10"/>
  <c r="AT4173" i="10" s="1"/>
  <c r="R4179" i="10"/>
  <c r="AT4179" i="10" s="1"/>
  <c r="R4185" i="10"/>
  <c r="AT4185" i="10" s="1"/>
  <c r="R4191" i="10"/>
  <c r="AT4191" i="10" s="1"/>
  <c r="R4197" i="10"/>
  <c r="AT4197" i="10" s="1"/>
  <c r="R4203" i="10"/>
  <c r="AT4203" i="10" s="1"/>
  <c r="R4209" i="10"/>
  <c r="AT4209" i="10" s="1"/>
  <c r="R4215" i="10"/>
  <c r="AT4215" i="10" s="1"/>
  <c r="R4221" i="10"/>
  <c r="AT4221" i="10" s="1"/>
  <c r="R4227" i="10"/>
  <c r="AT4227" i="10" s="1"/>
  <c r="R4233" i="10"/>
  <c r="AT4233" i="10" s="1"/>
  <c r="R4239" i="10"/>
  <c r="AT4239" i="10" s="1"/>
  <c r="R4245" i="10"/>
  <c r="AT4245" i="10" s="1"/>
  <c r="R4251" i="10"/>
  <c r="AT4251" i="10" s="1"/>
  <c r="R4257" i="10"/>
  <c r="AT4257" i="10" s="1"/>
  <c r="R4263" i="10"/>
  <c r="AT4263" i="10" s="1"/>
  <c r="R4269" i="10"/>
  <c r="AT4269" i="10" s="1"/>
  <c r="R4275" i="10"/>
  <c r="AT4275" i="10" s="1"/>
  <c r="R4281" i="10"/>
  <c r="AT4281" i="10" s="1"/>
  <c r="R4287" i="10"/>
  <c r="AT4287" i="10" s="1"/>
  <c r="R4293" i="10"/>
  <c r="AT4293" i="10" s="1"/>
  <c r="R4299" i="10"/>
  <c r="AT4299" i="10" s="1"/>
  <c r="R4305" i="10"/>
  <c r="AT4305" i="10" s="1"/>
  <c r="R4311" i="10"/>
  <c r="AT4311" i="10" s="1"/>
  <c r="R4317" i="10"/>
  <c r="AT4317" i="10" s="1"/>
  <c r="R4323" i="10"/>
  <c r="AT4323" i="10" s="1"/>
  <c r="R4329" i="10"/>
  <c r="AT4329" i="10" s="1"/>
  <c r="R4335" i="10"/>
  <c r="AT4335" i="10" s="1"/>
  <c r="R4341" i="10"/>
  <c r="AT4341" i="10" s="1"/>
  <c r="R4347" i="10"/>
  <c r="AT4347" i="10" s="1"/>
  <c r="R4353" i="10"/>
  <c r="AT4353" i="10" s="1"/>
  <c r="R4359" i="10"/>
  <c r="AT4359" i="10" s="1"/>
  <c r="R4365" i="10"/>
  <c r="AT4365" i="10" s="1"/>
  <c r="R4371" i="10"/>
  <c r="AT4371" i="10" s="1"/>
  <c r="R4377" i="10"/>
  <c r="AT4377" i="10" s="1"/>
  <c r="R4383" i="10"/>
  <c r="AT4383" i="10" s="1"/>
  <c r="R4389" i="10"/>
  <c r="AT4389" i="10" s="1"/>
  <c r="R4395" i="10"/>
  <c r="AT4395" i="10" s="1"/>
  <c r="R4401" i="10"/>
  <c r="AT4401" i="10" s="1"/>
  <c r="R4407" i="10"/>
  <c r="AT4407" i="10" s="1"/>
  <c r="R4413" i="10"/>
  <c r="AT4413" i="10" s="1"/>
  <c r="R4419" i="10"/>
  <c r="AT4419" i="10" s="1"/>
  <c r="R4425" i="10"/>
  <c r="AT4425" i="10" s="1"/>
  <c r="R4431" i="10"/>
  <c r="AT4431" i="10" s="1"/>
  <c r="R4437" i="10"/>
  <c r="AT4437" i="10" s="1"/>
  <c r="R4443" i="10"/>
  <c r="AT4443" i="10" s="1"/>
  <c r="R4449" i="10"/>
  <c r="AT4449" i="10" s="1"/>
  <c r="R4455" i="10"/>
  <c r="AT4455" i="10" s="1"/>
  <c r="R4461" i="10"/>
  <c r="AT4461" i="10" s="1"/>
  <c r="R4467" i="10"/>
  <c r="AT4467" i="10" s="1"/>
  <c r="R4473" i="10"/>
  <c r="AT4473" i="10" s="1"/>
  <c r="R4479" i="10"/>
  <c r="AT4479" i="10" s="1"/>
  <c r="R4485" i="10"/>
  <c r="AT4485" i="10" s="1"/>
  <c r="R4491" i="10"/>
  <c r="AT4491" i="10" s="1"/>
  <c r="R4497" i="10"/>
  <c r="AT4497" i="10" s="1"/>
  <c r="R4503" i="10"/>
  <c r="AT4503" i="10" s="1"/>
  <c r="R4509" i="10"/>
  <c r="AT4509" i="10" s="1"/>
  <c r="R4515" i="10"/>
  <c r="AT4515" i="10" s="1"/>
  <c r="R4521" i="10"/>
  <c r="AT4521" i="10" s="1"/>
  <c r="R4527" i="10"/>
  <c r="AT4527" i="10" s="1"/>
  <c r="R4533" i="10"/>
  <c r="AT4533" i="10" s="1"/>
  <c r="R4539" i="10"/>
  <c r="AT4539" i="10" s="1"/>
  <c r="R4545" i="10"/>
  <c r="AT4545" i="10" s="1"/>
  <c r="R4551" i="10"/>
  <c r="AT4551" i="10" s="1"/>
  <c r="R4557" i="10"/>
  <c r="AT4557" i="10" s="1"/>
  <c r="R4563" i="10"/>
  <c r="AT4563" i="10" s="1"/>
  <c r="R4569" i="10"/>
  <c r="AT4569" i="10" s="1"/>
  <c r="R4575" i="10"/>
  <c r="AT4575" i="10" s="1"/>
  <c r="R4581" i="10"/>
  <c r="AT4581" i="10" s="1"/>
  <c r="R4587" i="10"/>
  <c r="AT4587" i="10" s="1"/>
  <c r="R4593" i="10"/>
  <c r="AT4593" i="10" s="1"/>
  <c r="R4599" i="10"/>
  <c r="AT4599" i="10" s="1"/>
  <c r="R4605" i="10"/>
  <c r="AT4605" i="10" s="1"/>
  <c r="R4611" i="10"/>
  <c r="AT4611" i="10" s="1"/>
  <c r="R4617" i="10"/>
  <c r="AT4617" i="10" s="1"/>
  <c r="R4623" i="10"/>
  <c r="AT4623" i="10" s="1"/>
  <c r="R4629" i="10"/>
  <c r="AT4629" i="10" s="1"/>
  <c r="R4635" i="10"/>
  <c r="AT4635" i="10" s="1"/>
  <c r="R4641" i="10"/>
  <c r="AT4641" i="10" s="1"/>
  <c r="R4647" i="10"/>
  <c r="AT4647" i="10" s="1"/>
  <c r="R4653" i="10"/>
  <c r="AT4653" i="10" s="1"/>
  <c r="R4659" i="10"/>
  <c r="AT4659" i="10" s="1"/>
  <c r="R4665" i="10"/>
  <c r="AT4665" i="10" s="1"/>
  <c r="R4671" i="10"/>
  <c r="AT4671" i="10" s="1"/>
  <c r="R4677" i="10"/>
  <c r="AT4677" i="10" s="1"/>
  <c r="R4683" i="10"/>
  <c r="AT4683" i="10" s="1"/>
  <c r="R4689" i="10"/>
  <c r="AT4689" i="10" s="1"/>
  <c r="R4695" i="10"/>
  <c r="AT4695" i="10" s="1"/>
  <c r="R4701" i="10"/>
  <c r="AT4701" i="10" s="1"/>
  <c r="R4707" i="10"/>
  <c r="AT4707" i="10" s="1"/>
  <c r="R4713" i="10"/>
  <c r="AT4713" i="10" s="1"/>
  <c r="R4719" i="10"/>
  <c r="AT4719" i="10" s="1"/>
  <c r="R4725" i="10"/>
  <c r="AT4725" i="10" s="1"/>
  <c r="R4731" i="10"/>
  <c r="AT4731" i="10" s="1"/>
  <c r="R4737" i="10"/>
  <c r="AT4737" i="10" s="1"/>
  <c r="R4743" i="10"/>
  <c r="AT4743" i="10" s="1"/>
  <c r="R4749" i="10"/>
  <c r="AT4749" i="10" s="1"/>
  <c r="R4755" i="10"/>
  <c r="AT4755" i="10" s="1"/>
  <c r="R4761" i="10"/>
  <c r="AT4761" i="10" s="1"/>
  <c r="R4767" i="10"/>
  <c r="AT4767" i="10" s="1"/>
  <c r="R4773" i="10"/>
  <c r="AT4773" i="10" s="1"/>
  <c r="R4779" i="10"/>
  <c r="AT4779" i="10" s="1"/>
  <c r="R4785" i="10"/>
  <c r="AT4785" i="10" s="1"/>
  <c r="R4791" i="10"/>
  <c r="AT4791" i="10" s="1"/>
  <c r="R4797" i="10"/>
  <c r="AT4797" i="10" s="1"/>
  <c r="R4803" i="10"/>
  <c r="AT4803" i="10" s="1"/>
  <c r="R4809" i="10"/>
  <c r="AT4809" i="10" s="1"/>
  <c r="R4815" i="10"/>
  <c r="AT4815" i="10" s="1"/>
  <c r="R4821" i="10"/>
  <c r="AT4821" i="10" s="1"/>
  <c r="R4827" i="10"/>
  <c r="AT4827" i="10" s="1"/>
  <c r="R4833" i="10"/>
  <c r="AT4833" i="10" s="1"/>
  <c r="R4839" i="10"/>
  <c r="AT4839" i="10" s="1"/>
  <c r="R4845" i="10"/>
  <c r="AT4845" i="10" s="1"/>
  <c r="R4851" i="10"/>
  <c r="AT4851" i="10" s="1"/>
  <c r="R4857" i="10"/>
  <c r="AT4857" i="10" s="1"/>
  <c r="R4863" i="10"/>
  <c r="AT4863" i="10" s="1"/>
  <c r="R4869" i="10"/>
  <c r="AT4869" i="10" s="1"/>
  <c r="R4875" i="10"/>
  <c r="AT4875" i="10" s="1"/>
  <c r="R4881" i="10"/>
  <c r="AT4881" i="10" s="1"/>
  <c r="R4887" i="10"/>
  <c r="AT4887" i="10" s="1"/>
  <c r="R4893" i="10"/>
  <c r="AT4893" i="10" s="1"/>
  <c r="R4899" i="10"/>
  <c r="AT4899" i="10" s="1"/>
  <c r="R4905" i="10"/>
  <c r="AT4905" i="10" s="1"/>
  <c r="R4911" i="10"/>
  <c r="AT4911" i="10" s="1"/>
  <c r="R4917" i="10"/>
  <c r="AT4917" i="10" s="1"/>
  <c r="R4923" i="10"/>
  <c r="AT4923" i="10" s="1"/>
  <c r="R4929" i="10"/>
  <c r="AT4929" i="10" s="1"/>
  <c r="R4935" i="10"/>
  <c r="AT4935" i="10" s="1"/>
  <c r="R4941" i="10"/>
  <c r="AT4941" i="10" s="1"/>
  <c r="R4947" i="10"/>
  <c r="AT4947" i="10" s="1"/>
  <c r="R4953" i="10"/>
  <c r="AT4953" i="10" s="1"/>
  <c r="R4959" i="10"/>
  <c r="AT4959" i="10" s="1"/>
  <c r="R4965" i="10"/>
  <c r="AT4965" i="10" s="1"/>
  <c r="R4971" i="10"/>
  <c r="AT4971" i="10" s="1"/>
  <c r="R4977" i="10"/>
  <c r="AT4977" i="10" s="1"/>
  <c r="R4983" i="10"/>
  <c r="AT4983" i="10" s="1"/>
  <c r="R4989" i="10"/>
  <c r="AT4989" i="10" s="1"/>
  <c r="R4995" i="10"/>
  <c r="AT4995" i="10" s="1"/>
  <c r="R5001" i="10"/>
  <c r="AT5001" i="10" s="1"/>
  <c r="R5007" i="10"/>
  <c r="AT5007" i="10" s="1"/>
  <c r="AN21" i="10"/>
  <c r="L21" i="10" s="1"/>
  <c r="AN16" i="10"/>
  <c r="L16" i="10" s="1"/>
  <c r="M16" i="10" s="1"/>
  <c r="AN22" i="10"/>
  <c r="L22" i="10" s="1"/>
  <c r="M22" i="10" s="1"/>
  <c r="AN19" i="10"/>
  <c r="L19" i="10" s="1"/>
  <c r="M19" i="10" s="1"/>
  <c r="AP20" i="10"/>
  <c r="O20" i="10" s="1"/>
  <c r="P20" i="10" s="1"/>
  <c r="AN25" i="10"/>
  <c r="L25" i="10" s="1"/>
  <c r="AP19" i="10"/>
  <c r="O19" i="10" s="1"/>
  <c r="AP25" i="10"/>
  <c r="O25" i="10" s="1"/>
  <c r="P25" i="10" s="1"/>
  <c r="AR13" i="10"/>
  <c r="R13" i="10" s="1"/>
  <c r="AR16" i="10"/>
  <c r="AP18" i="10"/>
  <c r="O18" i="10" s="1"/>
  <c r="P18" i="10" s="1"/>
  <c r="AP24" i="10"/>
  <c r="O24" i="10" s="1"/>
  <c r="P24" i="10" s="1"/>
  <c r="AR12" i="10"/>
  <c r="R12" i="10" s="1"/>
  <c r="AR22" i="10"/>
  <c r="AN17" i="10"/>
  <c r="L17" i="10" s="1"/>
  <c r="M17" i="10" s="1"/>
  <c r="AN23" i="10"/>
  <c r="L23" i="10" s="1"/>
  <c r="M23" i="10" s="1"/>
  <c r="AN18" i="10"/>
  <c r="L18" i="10" s="1"/>
  <c r="M18" i="10" s="1"/>
  <c r="AN24" i="10"/>
  <c r="L24" i="10" s="1"/>
  <c r="AN20" i="10"/>
  <c r="L20" i="10" s="1"/>
  <c r="AP21" i="10"/>
  <c r="O21" i="10" s="1"/>
  <c r="P21" i="10" s="1"/>
  <c r="AR17" i="10"/>
  <c r="AP16" i="10"/>
  <c r="O16" i="10" s="1"/>
  <c r="P16" i="10" s="1"/>
  <c r="AP22" i="10"/>
  <c r="O22" i="10" s="1"/>
  <c r="P22" i="10" s="1"/>
  <c r="AP17" i="10"/>
  <c r="O17" i="10" s="1"/>
  <c r="P17" i="10" s="1"/>
  <c r="AP23" i="10"/>
  <c r="O23" i="10" s="1"/>
  <c r="P23" i="10" s="1"/>
  <c r="AR25" i="10"/>
  <c r="AR20" i="10"/>
  <c r="AK15" i="8"/>
  <c r="AM15" i="8" s="1"/>
  <c r="AK17" i="8"/>
  <c r="AM17" i="8" s="1"/>
  <c r="AK13" i="8"/>
  <c r="AM13" i="8" s="1"/>
  <c r="AK16" i="8"/>
  <c r="AM16" i="8" s="1"/>
  <c r="AO307" i="8"/>
  <c r="AO51" i="8"/>
  <c r="AO75" i="8"/>
  <c r="AO123" i="8"/>
  <c r="AO153" i="8"/>
  <c r="AO165" i="8"/>
  <c r="AO171" i="8"/>
  <c r="AO183" i="8"/>
  <c r="AO189" i="8"/>
  <c r="AO207" i="8"/>
  <c r="AO219" i="8"/>
  <c r="AO225" i="8"/>
  <c r="AO243" i="8"/>
  <c r="AO297" i="8"/>
  <c r="AO46" i="8"/>
  <c r="AO94" i="8"/>
  <c r="AO118" i="8"/>
  <c r="P2111" i="10"/>
  <c r="P2759" i="10"/>
  <c r="P3407" i="10"/>
  <c r="P4055" i="10"/>
  <c r="AO188" i="8"/>
  <c r="AO260" i="8"/>
  <c r="AO147" i="8"/>
  <c r="AO201" i="8"/>
  <c r="AO274" i="8"/>
  <c r="AO231" i="8"/>
  <c r="BL9" i="8"/>
  <c r="BL11" i="8" s="1"/>
  <c r="BE20" i="8" s="1"/>
  <c r="AO24" i="8"/>
  <c r="AO30" i="8"/>
  <c r="AO42" i="8"/>
  <c r="AO48" i="8"/>
  <c r="AO54" i="8"/>
  <c r="AO60" i="8"/>
  <c r="AO66" i="8"/>
  <c r="AO78" i="8"/>
  <c r="AO84" i="8"/>
  <c r="AO90" i="8"/>
  <c r="AO96" i="8"/>
  <c r="AO102" i="8"/>
  <c r="AO114" i="8"/>
  <c r="AO120" i="8"/>
  <c r="AO126" i="8"/>
  <c r="AO132" i="8"/>
  <c r="AO138" i="8"/>
  <c r="AO144" i="8"/>
  <c r="AO150" i="8"/>
  <c r="AO156" i="8"/>
  <c r="AO162" i="8"/>
  <c r="AO168" i="8"/>
  <c r="AO25" i="8"/>
  <c r="AO31" i="8"/>
  <c r="AO37" i="8"/>
  <c r="AO49" i="8"/>
  <c r="AO55" i="8"/>
  <c r="AO61" i="8"/>
  <c r="AO67" i="8"/>
  <c r="AO73" i="8"/>
  <c r="AO85" i="8"/>
  <c r="AO91" i="8"/>
  <c r="AO97" i="8"/>
  <c r="AO103" i="8"/>
  <c r="AO109" i="8"/>
  <c r="AO121" i="8"/>
  <c r="AO127" i="8"/>
  <c r="AO133" i="8"/>
  <c r="AO145" i="8"/>
  <c r="AO151" i="8"/>
  <c r="AO163" i="8"/>
  <c r="AO169" i="8"/>
  <c r="AO175" i="8"/>
  <c r="AO181" i="8"/>
  <c r="AO187" i="8"/>
  <c r="AO193" i="8"/>
  <c r="AO199" i="8"/>
  <c r="AO205" i="8"/>
  <c r="AO211" i="8"/>
  <c r="AO217" i="8"/>
  <c r="AO223" i="8"/>
  <c r="AO229" i="8"/>
  <c r="AO235" i="8"/>
  <c r="AO241" i="8"/>
  <c r="AO247" i="8"/>
  <c r="AO253" i="8"/>
  <c r="AO259" i="8"/>
  <c r="AO265" i="8"/>
  <c r="AO271" i="8"/>
  <c r="AO277" i="8"/>
  <c r="AO283" i="8"/>
  <c r="AO289" i="8"/>
  <c r="AO26" i="8"/>
  <c r="AO32" i="8"/>
  <c r="AO38" i="8"/>
  <c r="AO44" i="8"/>
  <c r="AO56" i="8"/>
  <c r="AO68" i="8"/>
  <c r="AO74" i="8"/>
  <c r="AO80" i="8"/>
  <c r="AO92" i="8"/>
  <c r="AO104" i="8"/>
  <c r="AO110" i="8"/>
  <c r="AO116" i="8"/>
  <c r="AO296" i="8"/>
  <c r="AO21" i="8"/>
  <c r="AO27" i="8"/>
  <c r="AO303" i="8"/>
  <c r="AO309" i="8"/>
  <c r="AO22" i="8"/>
  <c r="AO28" i="8"/>
  <c r="AO40" i="8"/>
  <c r="AO52" i="8"/>
  <c r="AO64" i="8"/>
  <c r="AO76" i="8"/>
  <c r="AO88" i="8"/>
  <c r="AO100" i="8"/>
  <c r="AO112" i="8"/>
  <c r="AO124" i="8"/>
  <c r="AO130" i="8"/>
  <c r="AO136" i="8"/>
  <c r="AO142" i="8"/>
  <c r="AO148" i="8"/>
  <c r="AO154" i="8"/>
  <c r="AO160" i="8"/>
  <c r="AO166" i="8"/>
  <c r="AO172" i="8"/>
  <c r="AO184" i="8"/>
  <c r="AO196" i="8"/>
  <c r="AO208" i="8"/>
  <c r="AO220" i="8"/>
  <c r="AO232" i="8"/>
  <c r="AO244" i="8"/>
  <c r="AO256" i="8"/>
  <c r="AO23" i="8"/>
  <c r="AO29" i="8"/>
  <c r="AO35" i="8"/>
  <c r="AO41" i="8"/>
  <c r="AO47" i="8"/>
  <c r="AO53" i="8"/>
  <c r="AO59" i="8"/>
  <c r="AO65" i="8"/>
  <c r="AO71" i="8"/>
  <c r="AO77" i="8"/>
  <c r="AO83" i="8"/>
  <c r="AO89" i="8"/>
  <c r="AO95" i="8"/>
  <c r="AO101" i="8"/>
  <c r="AO107" i="8"/>
  <c r="AO113" i="8"/>
  <c r="AO119" i="8"/>
  <c r="AO125" i="8"/>
  <c r="AO131" i="8"/>
  <c r="AO137" i="8"/>
  <c r="AO143" i="8"/>
  <c r="AO149" i="8"/>
  <c r="AO155" i="8"/>
  <c r="AO161" i="8"/>
  <c r="AO167" i="8"/>
  <c r="AO173" i="8"/>
  <c r="AO179" i="8"/>
  <c r="AO185" i="8"/>
  <c r="AO191" i="8"/>
  <c r="AO197" i="8"/>
  <c r="AO203" i="8"/>
  <c r="AO209" i="8"/>
  <c r="AO215" i="8"/>
  <c r="AO221" i="8"/>
  <c r="AO227" i="8"/>
  <c r="AO233" i="8"/>
  <c r="AO239" i="8"/>
  <c r="AO245" i="8"/>
  <c r="AO251" i="8"/>
  <c r="AO257" i="8"/>
  <c r="AO263" i="8"/>
  <c r="AO269" i="8"/>
  <c r="AO275" i="8"/>
  <c r="AO281" i="8"/>
  <c r="AO287" i="8"/>
  <c r="AO262" i="8"/>
  <c r="AO268" i="8"/>
  <c r="AO280" i="8"/>
  <c r="AO286" i="8"/>
  <c r="AO292" i="8"/>
  <c r="AO298" i="8"/>
  <c r="AO304" i="8"/>
  <c r="AO310" i="8"/>
  <c r="AO57" i="8"/>
  <c r="AO93" i="8"/>
  <c r="AO135" i="8"/>
  <c r="AO178" i="8"/>
  <c r="AO308" i="8"/>
  <c r="AO299" i="8"/>
  <c r="AO305" i="8"/>
  <c r="AO36" i="8"/>
  <c r="AO43" i="8"/>
  <c r="AO50" i="8"/>
  <c r="AO58" i="8"/>
  <c r="AO72" i="8"/>
  <c r="AO79" i="8"/>
  <c r="AO86" i="8"/>
  <c r="AO108" i="8"/>
  <c r="AO115" i="8"/>
  <c r="AO122" i="8"/>
  <c r="AO139" i="8"/>
  <c r="AO157" i="8"/>
  <c r="AO190" i="8"/>
  <c r="AO214" i="8"/>
  <c r="AO226" i="8"/>
  <c r="AO238" i="8"/>
  <c r="AO301" i="8"/>
  <c r="AO174" i="8"/>
  <c r="AO180" i="8"/>
  <c r="AO186" i="8"/>
  <c r="AO192" i="8"/>
  <c r="AO198" i="8"/>
  <c r="AO204" i="8"/>
  <c r="AO210" i="8"/>
  <c r="AO216" i="8"/>
  <c r="AO222" i="8"/>
  <c r="AO228" i="8"/>
  <c r="AO234" i="8"/>
  <c r="AO240" i="8"/>
  <c r="AO246" i="8"/>
  <c r="AO252" i="8"/>
  <c r="AO258" i="8"/>
  <c r="AO264" i="8"/>
  <c r="AO270" i="8"/>
  <c r="AO276" i="8"/>
  <c r="AO282" i="8"/>
  <c r="AO288" i="8"/>
  <c r="AO300" i="8"/>
  <c r="AO306" i="8"/>
  <c r="AO33" i="8"/>
  <c r="AO69" i="8"/>
  <c r="AO106" i="8"/>
  <c r="AO236" i="8"/>
  <c r="AO279" i="8"/>
  <c r="AO8" i="8"/>
  <c r="AO19" i="8" s="1"/>
  <c r="AQ19" i="8" s="1"/>
  <c r="AO295" i="8"/>
  <c r="AO82" i="8"/>
  <c r="AO159" i="8"/>
  <c r="AO202" i="8"/>
  <c r="AO128" i="8"/>
  <c r="AO134" i="8"/>
  <c r="AO140" i="8"/>
  <c r="AO146" i="8"/>
  <c r="AO152" i="8"/>
  <c r="AO158" i="8"/>
  <c r="AO170" i="8"/>
  <c r="AO176" i="8"/>
  <c r="AO182" i="8"/>
  <c r="AO194" i="8"/>
  <c r="AO200" i="8"/>
  <c r="AO206" i="8"/>
  <c r="AO212" i="8"/>
  <c r="AO218" i="8"/>
  <c r="AO224" i="8"/>
  <c r="AO230" i="8"/>
  <c r="AO242" i="8"/>
  <c r="AO248" i="8"/>
  <c r="AO254" i="8"/>
  <c r="AO266" i="8"/>
  <c r="AO272" i="8"/>
  <c r="AO278" i="8"/>
  <c r="AO284" i="8"/>
  <c r="AO290" i="8"/>
  <c r="AO302" i="8"/>
  <c r="AO45" i="8"/>
  <c r="AO81" i="8"/>
  <c r="AO164" i="8"/>
  <c r="AO250" i="8"/>
  <c r="AO293" i="8"/>
  <c r="AO39" i="8"/>
  <c r="AO63" i="8"/>
  <c r="AO87" i="8"/>
  <c r="AO99" i="8"/>
  <c r="AO105" i="8"/>
  <c r="AO111" i="8"/>
  <c r="AO117" i="8"/>
  <c r="AO129" i="8"/>
  <c r="AO141" i="8"/>
  <c r="AO177" i="8"/>
  <c r="AO195" i="8"/>
  <c r="AO213" i="8"/>
  <c r="AO237" i="8"/>
  <c r="AO249" i="8"/>
  <c r="AO255" i="8"/>
  <c r="AO261" i="8"/>
  <c r="AO267" i="8"/>
  <c r="AO273" i="8"/>
  <c r="AO285" i="8"/>
  <c r="AO291" i="8"/>
  <c r="AO34" i="8"/>
  <c r="AO62" i="8"/>
  <c r="AO70" i="8"/>
  <c r="AO98" i="8"/>
  <c r="AO294" i="8"/>
  <c r="P135" i="10"/>
  <c r="P2241" i="10"/>
  <c r="P2889" i="10"/>
  <c r="P3537" i="10"/>
  <c r="P4833" i="10"/>
  <c r="AK11" i="8"/>
  <c r="AM11" i="8" s="1"/>
  <c r="AK12" i="8"/>
  <c r="AM12" i="8" s="1"/>
  <c r="AR15" i="10"/>
  <c r="R15" i="10" s="1"/>
  <c r="AR11" i="10"/>
  <c r="R11" i="10" s="1"/>
  <c r="AV131" i="10"/>
  <c r="AX131" i="10" s="1"/>
  <c r="AV261" i="10"/>
  <c r="AX261" i="10" s="1"/>
  <c r="AV391" i="10"/>
  <c r="AX391" i="10" s="1"/>
  <c r="AV521" i="10"/>
  <c r="AX521" i="10" s="1"/>
  <c r="AV683" i="10"/>
  <c r="AX683" i="10" s="1"/>
  <c r="AV845" i="10"/>
  <c r="AX845" i="10" s="1"/>
  <c r="AV1007" i="10"/>
  <c r="AX1007" i="10" s="1"/>
  <c r="AV1174" i="10"/>
  <c r="AX1174" i="10" s="1"/>
  <c r="AV1368" i="10"/>
  <c r="AX1368" i="10" s="1"/>
  <c r="AV1582" i="10"/>
  <c r="AX1582" i="10" s="1"/>
  <c r="AV1824" i="10"/>
  <c r="AX1824" i="10" s="1"/>
  <c r="AV2108" i="10"/>
  <c r="AX2108" i="10" s="1"/>
  <c r="AV2536" i="10"/>
  <c r="AX2536" i="10" s="1"/>
  <c r="AV3043" i="10"/>
  <c r="AX3043" i="10" s="1"/>
  <c r="AV3623" i="10"/>
  <c r="AX3623" i="10" s="1"/>
  <c r="AV4437" i="10"/>
  <c r="AX4437" i="10" s="1"/>
  <c r="AP14" i="10"/>
  <c r="O14" i="10" s="1"/>
  <c r="J14" i="9" s="1"/>
  <c r="K14" i="9" s="1"/>
  <c r="AV23" i="10"/>
  <c r="AV153" i="10"/>
  <c r="AX153" i="10" s="1"/>
  <c r="AV283" i="10"/>
  <c r="AX283" i="10" s="1"/>
  <c r="AV412" i="10"/>
  <c r="AX412" i="10" s="1"/>
  <c r="AV548" i="10"/>
  <c r="AX548" i="10" s="1"/>
  <c r="AV710" i="10"/>
  <c r="AX710" i="10" s="1"/>
  <c r="AV872" i="10"/>
  <c r="AX872" i="10" s="1"/>
  <c r="AV1034" i="10"/>
  <c r="AX1034" i="10" s="1"/>
  <c r="AV1206" i="10"/>
  <c r="AX1206" i="10" s="1"/>
  <c r="AV1401" i="10"/>
  <c r="AX1401" i="10" s="1"/>
  <c r="AV1623" i="10"/>
  <c r="AX1623" i="10" s="1"/>
  <c r="AV1865" i="10"/>
  <c r="AX1865" i="10" s="1"/>
  <c r="AV2173" i="10"/>
  <c r="AX2173" i="10" s="1"/>
  <c r="AV2610" i="10"/>
  <c r="AX2610" i="10" s="1"/>
  <c r="AV3140" i="10"/>
  <c r="AX3140" i="10" s="1"/>
  <c r="AV3721" i="10"/>
  <c r="AX3721" i="10" s="1"/>
  <c r="AV4584" i="10"/>
  <c r="AX4584" i="10" s="1"/>
  <c r="AV45" i="10"/>
  <c r="AX45" i="10" s="1"/>
  <c r="AV175" i="10"/>
  <c r="AX175" i="10" s="1"/>
  <c r="AV304" i="10"/>
  <c r="AX304" i="10" s="1"/>
  <c r="AV434" i="10"/>
  <c r="AX434" i="10" s="1"/>
  <c r="AV575" i="10"/>
  <c r="AX575" i="10" s="1"/>
  <c r="AV737" i="10"/>
  <c r="AX737" i="10" s="1"/>
  <c r="AV899" i="10"/>
  <c r="AX899" i="10" s="1"/>
  <c r="AV1061" i="10"/>
  <c r="AX1061" i="10" s="1"/>
  <c r="AV1239" i="10"/>
  <c r="AX1239" i="10" s="1"/>
  <c r="AV1433" i="10"/>
  <c r="AX1433" i="10" s="1"/>
  <c r="AV1662" i="10"/>
  <c r="AX1662" i="10" s="1"/>
  <c r="AV1914" i="10"/>
  <c r="AX1914" i="10" s="1"/>
  <c r="AV2244" i="10"/>
  <c r="AX2244" i="10" s="1"/>
  <c r="AV2683" i="10"/>
  <c r="AX2683" i="10" s="1"/>
  <c r="AV3234" i="10"/>
  <c r="AX3234" i="10" s="1"/>
  <c r="AV3854" i="10"/>
  <c r="AX3854" i="10" s="1"/>
  <c r="AV4724" i="10"/>
  <c r="AX4724" i="10" s="1"/>
  <c r="AV67" i="10"/>
  <c r="AX67" i="10" s="1"/>
  <c r="AV196" i="10"/>
  <c r="AX196" i="10" s="1"/>
  <c r="AV326" i="10"/>
  <c r="AX326" i="10" s="1"/>
  <c r="AV455" i="10"/>
  <c r="AX455" i="10" s="1"/>
  <c r="AV602" i="10"/>
  <c r="AX602" i="10" s="1"/>
  <c r="AV764" i="10"/>
  <c r="AX764" i="10" s="1"/>
  <c r="AV926" i="10"/>
  <c r="AX926" i="10" s="1"/>
  <c r="AV1088" i="10"/>
  <c r="AX1088" i="10" s="1"/>
  <c r="AV1271" i="10"/>
  <c r="AX1271" i="10" s="1"/>
  <c r="AV1465" i="10"/>
  <c r="AX1465" i="10" s="1"/>
  <c r="AV1703" i="10"/>
  <c r="AX1703" i="10" s="1"/>
  <c r="AV1963" i="10"/>
  <c r="AX1963" i="10" s="1"/>
  <c r="AV2317" i="10"/>
  <c r="AX2317" i="10" s="1"/>
  <c r="AV2756" i="10"/>
  <c r="AX2756" i="10" s="1"/>
  <c r="AV3332" i="10"/>
  <c r="AX3332" i="10" s="1"/>
  <c r="AV4000" i="10"/>
  <c r="AX4000" i="10" s="1"/>
  <c r="AV4872" i="10"/>
  <c r="AX4872" i="10" s="1"/>
  <c r="AV88" i="10"/>
  <c r="AX88" i="10" s="1"/>
  <c r="AV218" i="10"/>
  <c r="AX218" i="10" s="1"/>
  <c r="AV347" i="10"/>
  <c r="AX347" i="10" s="1"/>
  <c r="AV477" i="10"/>
  <c r="AX477" i="10" s="1"/>
  <c r="AV629" i="10"/>
  <c r="AX629" i="10" s="1"/>
  <c r="AV791" i="10"/>
  <c r="AX791" i="10" s="1"/>
  <c r="AV953" i="10"/>
  <c r="AX953" i="10" s="1"/>
  <c r="AV1115" i="10"/>
  <c r="AX1115" i="10" s="1"/>
  <c r="AV1303" i="10"/>
  <c r="AX1303" i="10" s="1"/>
  <c r="AV1500" i="10"/>
  <c r="AX1500" i="10" s="1"/>
  <c r="AV1744" i="10"/>
  <c r="AX1744" i="10" s="1"/>
  <c r="AV2010" i="10"/>
  <c r="AX2010" i="10" s="1"/>
  <c r="AV2392" i="10"/>
  <c r="AX2392" i="10" s="1"/>
  <c r="AV2845" i="10"/>
  <c r="AX2845" i="10" s="1"/>
  <c r="AV3432" i="10"/>
  <c r="AX3432" i="10" s="1"/>
  <c r="AV4141" i="10"/>
  <c r="AX4141" i="10" s="1"/>
  <c r="AV110" i="10"/>
  <c r="AX110" i="10" s="1"/>
  <c r="AV239" i="10"/>
  <c r="AX239" i="10" s="1"/>
  <c r="AV369" i="10"/>
  <c r="AX369" i="10" s="1"/>
  <c r="AV499" i="10"/>
  <c r="AX499" i="10" s="1"/>
  <c r="AV656" i="10"/>
  <c r="AX656" i="10" s="1"/>
  <c r="AV818" i="10"/>
  <c r="AX818" i="10" s="1"/>
  <c r="AV980" i="10"/>
  <c r="AX980" i="10" s="1"/>
  <c r="AV1142" i="10"/>
  <c r="AX1142" i="10" s="1"/>
  <c r="AV1336" i="10"/>
  <c r="AX1336" i="10" s="1"/>
  <c r="AV1541" i="10"/>
  <c r="AX1541" i="10" s="1"/>
  <c r="AV1785" i="10"/>
  <c r="AX1785" i="10" s="1"/>
  <c r="AV2059" i="10"/>
  <c r="AX2059" i="10" s="1"/>
  <c r="AV2466" i="10"/>
  <c r="AX2466" i="10" s="1"/>
  <c r="AV2944" i="10"/>
  <c r="AX2944" i="10" s="1"/>
  <c r="AV3529" i="10"/>
  <c r="AX3529" i="10" s="1"/>
  <c r="AV5008" i="10"/>
  <c r="AX5008" i="10" s="1"/>
  <c r="AV5002" i="10"/>
  <c r="AX5002" i="10" s="1"/>
  <c r="AV4996" i="10"/>
  <c r="AX4996" i="10" s="1"/>
  <c r="AV4990" i="10"/>
  <c r="AX4990" i="10" s="1"/>
  <c r="AV4984" i="10"/>
  <c r="AX4984" i="10" s="1"/>
  <c r="AV4978" i="10"/>
  <c r="AX4978" i="10" s="1"/>
  <c r="AV4972" i="10"/>
  <c r="AX4972" i="10" s="1"/>
  <c r="AV4966" i="10"/>
  <c r="AX4966" i="10" s="1"/>
  <c r="AV4960" i="10"/>
  <c r="AX4960" i="10" s="1"/>
  <c r="AV4954" i="10"/>
  <c r="AX4954" i="10" s="1"/>
  <c r="AV4948" i="10"/>
  <c r="AX4948" i="10" s="1"/>
  <c r="AV4942" i="10"/>
  <c r="AX4942" i="10" s="1"/>
  <c r="AV4936" i="10"/>
  <c r="AX4936" i="10" s="1"/>
  <c r="AV4930" i="10"/>
  <c r="AX4930" i="10" s="1"/>
  <c r="AV4924" i="10"/>
  <c r="AX4924" i="10" s="1"/>
  <c r="AV4918" i="10"/>
  <c r="AX4918" i="10" s="1"/>
  <c r="AV4912" i="10"/>
  <c r="AX4912" i="10" s="1"/>
  <c r="AV4906" i="10"/>
  <c r="AX4906" i="10" s="1"/>
  <c r="AV4900" i="10"/>
  <c r="AX4900" i="10" s="1"/>
  <c r="AV4894" i="10"/>
  <c r="AX4894" i="10" s="1"/>
  <c r="AV5007" i="10"/>
  <c r="AX5007" i="10" s="1"/>
  <c r="AV5001" i="10"/>
  <c r="AX5001" i="10" s="1"/>
  <c r="AV4995" i="10"/>
  <c r="AX4995" i="10" s="1"/>
  <c r="AV4989" i="10"/>
  <c r="AX4989" i="10" s="1"/>
  <c r="AV4983" i="10"/>
  <c r="AX4983" i="10" s="1"/>
  <c r="AV4977" i="10"/>
  <c r="AX4977" i="10" s="1"/>
  <c r="AV4971" i="10"/>
  <c r="AX4971" i="10" s="1"/>
  <c r="AV4965" i="10"/>
  <c r="AX4965" i="10" s="1"/>
  <c r="AV4959" i="10"/>
  <c r="AX4959" i="10" s="1"/>
  <c r="AV4953" i="10"/>
  <c r="AX4953" i="10" s="1"/>
  <c r="AV4947" i="10"/>
  <c r="AX4947" i="10" s="1"/>
  <c r="AV4941" i="10"/>
  <c r="AX4941" i="10" s="1"/>
  <c r="AV4935" i="10"/>
  <c r="AX4935" i="10" s="1"/>
  <c r="AV4929" i="10"/>
  <c r="AX4929" i="10" s="1"/>
  <c r="AV4923" i="10"/>
  <c r="AX4923" i="10" s="1"/>
  <c r="AV4917" i="10"/>
  <c r="AX4917" i="10" s="1"/>
  <c r="AV4911" i="10"/>
  <c r="AX4911" i="10" s="1"/>
  <c r="AV5009" i="10"/>
  <c r="AX5009" i="10" s="1"/>
  <c r="AV5003" i="10"/>
  <c r="AX5003" i="10" s="1"/>
  <c r="AV4997" i="10"/>
  <c r="AX4997" i="10" s="1"/>
  <c r="AV4991" i="10"/>
  <c r="AX4991" i="10" s="1"/>
  <c r="AV4985" i="10"/>
  <c r="AX4985" i="10" s="1"/>
  <c r="AV4979" i="10"/>
  <c r="AX4979" i="10" s="1"/>
  <c r="AV4973" i="10"/>
  <c r="AX4973" i="10" s="1"/>
  <c r="AV4967" i="10"/>
  <c r="AX4967" i="10" s="1"/>
  <c r="AV4961" i="10"/>
  <c r="AX4961" i="10" s="1"/>
  <c r="AV4955" i="10"/>
  <c r="AX4955" i="10" s="1"/>
  <c r="AV4949" i="10"/>
  <c r="AX4949" i="10" s="1"/>
  <c r="AV4943" i="10"/>
  <c r="AX4943" i="10" s="1"/>
  <c r="AV4937" i="10"/>
  <c r="AX4937" i="10" s="1"/>
  <c r="AV4931" i="10"/>
  <c r="AX4931" i="10" s="1"/>
  <c r="AV4925" i="10"/>
  <c r="AX4925" i="10" s="1"/>
  <c r="AV4919" i="10"/>
  <c r="AX4919" i="10" s="1"/>
  <c r="AV4913" i="10"/>
  <c r="AX4913" i="10" s="1"/>
  <c r="AV4907" i="10"/>
  <c r="AX4907" i="10" s="1"/>
  <c r="AV4901" i="10"/>
  <c r="AX4901" i="10" s="1"/>
  <c r="AV4895" i="10"/>
  <c r="AX4895" i="10" s="1"/>
  <c r="AV4889" i="10"/>
  <c r="AX4889" i="10" s="1"/>
  <c r="AV4883" i="10"/>
  <c r="AX4883" i="10" s="1"/>
  <c r="AV4877" i="10"/>
  <c r="AX4877" i="10" s="1"/>
  <c r="AV4871" i="10"/>
  <c r="AX4871" i="10" s="1"/>
  <c r="AV4865" i="10"/>
  <c r="AX4865" i="10" s="1"/>
  <c r="AV4859" i="10"/>
  <c r="AX4859" i="10" s="1"/>
  <c r="AV4853" i="10"/>
  <c r="AX4853" i="10" s="1"/>
  <c r="AV4847" i="10"/>
  <c r="AX4847" i="10" s="1"/>
  <c r="AV4841" i="10"/>
  <c r="AX4841" i="10" s="1"/>
  <c r="AV4835" i="10"/>
  <c r="AX4835" i="10" s="1"/>
  <c r="AV4829" i="10"/>
  <c r="AX4829" i="10" s="1"/>
  <c r="AV4823" i="10"/>
  <c r="AX4823" i="10" s="1"/>
  <c r="AV4817" i="10"/>
  <c r="AX4817" i="10" s="1"/>
  <c r="AV4811" i="10"/>
  <c r="AX4811" i="10" s="1"/>
  <c r="AV4805" i="10"/>
  <c r="AX4805" i="10" s="1"/>
  <c r="AV4799" i="10"/>
  <c r="AX4799" i="10" s="1"/>
  <c r="AV4793" i="10"/>
  <c r="AX4793" i="10" s="1"/>
  <c r="AV4787" i="10"/>
  <c r="AX4787" i="10" s="1"/>
  <c r="AV4781" i="10"/>
  <c r="AX4781" i="10" s="1"/>
  <c r="AV4775" i="10"/>
  <c r="AX4775" i="10" s="1"/>
  <c r="AV4769" i="10"/>
  <c r="AX4769" i="10" s="1"/>
  <c r="AV4763" i="10"/>
  <c r="AX4763" i="10" s="1"/>
  <c r="AV4757" i="10"/>
  <c r="AX4757" i="10" s="1"/>
  <c r="AV4751" i="10"/>
  <c r="AX4751" i="10" s="1"/>
  <c r="AV4745" i="10"/>
  <c r="AX4745" i="10" s="1"/>
  <c r="AV4739" i="10"/>
  <c r="AX4739" i="10" s="1"/>
  <c r="AV4733" i="10"/>
  <c r="AX4733" i="10" s="1"/>
  <c r="AV4727" i="10"/>
  <c r="AX4727" i="10" s="1"/>
  <c r="AV4721" i="10"/>
  <c r="AX4721" i="10" s="1"/>
  <c r="AV4715" i="10"/>
  <c r="AX4715" i="10" s="1"/>
  <c r="AV4709" i="10"/>
  <c r="AX4709" i="10" s="1"/>
  <c r="AV4703" i="10"/>
  <c r="AX4703" i="10" s="1"/>
  <c r="AV4697" i="10"/>
  <c r="AX4697" i="10" s="1"/>
  <c r="AV4691" i="10"/>
  <c r="AX4691" i="10" s="1"/>
  <c r="AV4685" i="10"/>
  <c r="AX4685" i="10" s="1"/>
  <c r="AV4679" i="10"/>
  <c r="AX4679" i="10" s="1"/>
  <c r="AV4673" i="10"/>
  <c r="AX4673" i="10" s="1"/>
  <c r="AV4667" i="10"/>
  <c r="AX4667" i="10" s="1"/>
  <c r="AV4661" i="10"/>
  <c r="AX4661" i="10" s="1"/>
  <c r="AV4655" i="10"/>
  <c r="AX4655" i="10" s="1"/>
  <c r="AV4649" i="10"/>
  <c r="AX4649" i="10" s="1"/>
  <c r="AV4643" i="10"/>
  <c r="AX4643" i="10" s="1"/>
  <c r="AV4637" i="10"/>
  <c r="AX4637" i="10" s="1"/>
  <c r="AV4631" i="10"/>
  <c r="AX4631" i="10" s="1"/>
  <c r="AV4625" i="10"/>
  <c r="AX4625" i="10" s="1"/>
  <c r="AV4619" i="10"/>
  <c r="AX4619" i="10" s="1"/>
  <c r="AV4613" i="10"/>
  <c r="AX4613" i="10" s="1"/>
  <c r="AV4607" i="10"/>
  <c r="AX4607" i="10" s="1"/>
  <c r="AV4601" i="10"/>
  <c r="AX4601" i="10" s="1"/>
  <c r="AV4595" i="10"/>
  <c r="AX4595" i="10" s="1"/>
  <c r="AV4589" i="10"/>
  <c r="AX4589" i="10" s="1"/>
  <c r="AV4583" i="10"/>
  <c r="AX4583" i="10" s="1"/>
  <c r="AV4577" i="10"/>
  <c r="AX4577" i="10" s="1"/>
  <c r="AV4571" i="10"/>
  <c r="AX4571" i="10" s="1"/>
  <c r="AV4565" i="10"/>
  <c r="AX4565" i="10" s="1"/>
  <c r="AV4559" i="10"/>
  <c r="AX4559" i="10" s="1"/>
  <c r="AV4553" i="10"/>
  <c r="AX4553" i="10" s="1"/>
  <c r="AV4547" i="10"/>
  <c r="AX4547" i="10" s="1"/>
  <c r="AV4541" i="10"/>
  <c r="AX4541" i="10" s="1"/>
  <c r="AV4535" i="10"/>
  <c r="AX4535" i="10" s="1"/>
  <c r="AV4529" i="10"/>
  <c r="AX4529" i="10" s="1"/>
  <c r="AV4523" i="10"/>
  <c r="AX4523" i="10" s="1"/>
  <c r="AV4517" i="10"/>
  <c r="AX4517" i="10" s="1"/>
  <c r="AV4511" i="10"/>
  <c r="AX4511" i="10" s="1"/>
  <c r="AV4505" i="10"/>
  <c r="AX4505" i="10" s="1"/>
  <c r="AV4499" i="10"/>
  <c r="AX4499" i="10" s="1"/>
  <c r="AV4493" i="10"/>
  <c r="AX4493" i="10" s="1"/>
  <c r="AV4487" i="10"/>
  <c r="AX4487" i="10" s="1"/>
  <c r="AV4481" i="10"/>
  <c r="AX4481" i="10" s="1"/>
  <c r="AV4475" i="10"/>
  <c r="AX4475" i="10" s="1"/>
  <c r="AV4469" i="10"/>
  <c r="AX4469" i="10" s="1"/>
  <c r="AV4463" i="10"/>
  <c r="AX4463" i="10" s="1"/>
  <c r="AV4457" i="10"/>
  <c r="AX4457" i="10" s="1"/>
  <c r="AV4451" i="10"/>
  <c r="AX4451" i="10" s="1"/>
  <c r="AV4445" i="10"/>
  <c r="AX4445" i="10" s="1"/>
  <c r="AV4439" i="10"/>
  <c r="AX4439" i="10" s="1"/>
  <c r="AV4433" i="10"/>
  <c r="AX4433" i="10" s="1"/>
  <c r="AV4427" i="10"/>
  <c r="AX4427" i="10" s="1"/>
  <c r="AV4421" i="10"/>
  <c r="AX4421" i="10" s="1"/>
  <c r="AV4415" i="10"/>
  <c r="AX4415" i="10" s="1"/>
  <c r="AV4409" i="10"/>
  <c r="AX4409" i="10" s="1"/>
  <c r="AV4403" i="10"/>
  <c r="AX4403" i="10" s="1"/>
  <c r="AV4397" i="10"/>
  <c r="AX4397" i="10" s="1"/>
  <c r="AV4391" i="10"/>
  <c r="AX4391" i="10" s="1"/>
  <c r="AV4385" i="10"/>
  <c r="AX4385" i="10" s="1"/>
  <c r="AV4379" i="10"/>
  <c r="AX4379" i="10" s="1"/>
  <c r="AV4373" i="10"/>
  <c r="AX4373" i="10" s="1"/>
  <c r="AV4367" i="10"/>
  <c r="AX4367" i="10" s="1"/>
  <c r="AV4361" i="10"/>
  <c r="AX4361" i="10" s="1"/>
  <c r="AV4355" i="10"/>
  <c r="AX4355" i="10" s="1"/>
  <c r="AV4349" i="10"/>
  <c r="AX4349" i="10" s="1"/>
  <c r="AV4343" i="10"/>
  <c r="AX4343" i="10" s="1"/>
  <c r="AV4337" i="10"/>
  <c r="AX4337" i="10" s="1"/>
  <c r="AV4331" i="10"/>
  <c r="AX4331" i="10" s="1"/>
  <c r="AV4325" i="10"/>
  <c r="AX4325" i="10" s="1"/>
  <c r="AV4319" i="10"/>
  <c r="AX4319" i="10" s="1"/>
  <c r="AV4313" i="10"/>
  <c r="AX4313" i="10" s="1"/>
  <c r="AV4307" i="10"/>
  <c r="AX4307" i="10" s="1"/>
  <c r="AV4301" i="10"/>
  <c r="AX4301" i="10" s="1"/>
  <c r="AV4295" i="10"/>
  <c r="AX4295" i="10" s="1"/>
  <c r="AV4289" i="10"/>
  <c r="AX4289" i="10" s="1"/>
  <c r="AV4283" i="10"/>
  <c r="AX4283" i="10" s="1"/>
  <c r="AV4277" i="10"/>
  <c r="AX4277" i="10" s="1"/>
  <c r="AV4271" i="10"/>
  <c r="AX4271" i="10" s="1"/>
  <c r="AV4265" i="10"/>
  <c r="AX4265" i="10" s="1"/>
  <c r="AV4259" i="10"/>
  <c r="AX4259" i="10" s="1"/>
  <c r="AV4253" i="10"/>
  <c r="AX4253" i="10" s="1"/>
  <c r="AV4247" i="10"/>
  <c r="AX4247" i="10" s="1"/>
  <c r="AV4241" i="10"/>
  <c r="AX4241" i="10" s="1"/>
  <c r="AV4235" i="10"/>
  <c r="AX4235" i="10" s="1"/>
  <c r="AV4229" i="10"/>
  <c r="AX4229" i="10" s="1"/>
  <c r="AV4223" i="10"/>
  <c r="AX4223" i="10" s="1"/>
  <c r="AV4217" i="10"/>
  <c r="AX4217" i="10" s="1"/>
  <c r="AV4211" i="10"/>
  <c r="AX4211" i="10" s="1"/>
  <c r="AV4205" i="10"/>
  <c r="AX4205" i="10" s="1"/>
  <c r="AV4199" i="10"/>
  <c r="AX4199" i="10" s="1"/>
  <c r="AV4193" i="10"/>
  <c r="AX4193" i="10" s="1"/>
  <c r="AV4187" i="10"/>
  <c r="AX4187" i="10" s="1"/>
  <c r="AV4181" i="10"/>
  <c r="AX4181" i="10" s="1"/>
  <c r="AV4175" i="10"/>
  <c r="AX4175" i="10" s="1"/>
  <c r="AV4169" i="10"/>
  <c r="AX4169" i="10" s="1"/>
  <c r="AV4163" i="10"/>
  <c r="AX4163" i="10" s="1"/>
  <c r="AV4157" i="10"/>
  <c r="AX4157" i="10" s="1"/>
  <c r="AV4151" i="10"/>
  <c r="AX4151" i="10" s="1"/>
  <c r="AV4145" i="10"/>
  <c r="AX4145" i="10" s="1"/>
  <c r="AV4139" i="10"/>
  <c r="AX4139" i="10" s="1"/>
  <c r="AV4133" i="10"/>
  <c r="AX4133" i="10" s="1"/>
  <c r="AV4127" i="10"/>
  <c r="AX4127" i="10" s="1"/>
  <c r="AV4121" i="10"/>
  <c r="AX4121" i="10" s="1"/>
  <c r="AV4115" i="10"/>
  <c r="AX4115" i="10" s="1"/>
  <c r="AV4109" i="10"/>
  <c r="AX4109" i="10" s="1"/>
  <c r="AV4103" i="10"/>
  <c r="AX4103" i="10" s="1"/>
  <c r="AV4097" i="10"/>
  <c r="AX4097" i="10" s="1"/>
  <c r="AV4091" i="10"/>
  <c r="AX4091" i="10" s="1"/>
  <c r="AV4085" i="10"/>
  <c r="AX4085" i="10" s="1"/>
  <c r="AV4079" i="10"/>
  <c r="AX4079" i="10" s="1"/>
  <c r="AV4073" i="10"/>
  <c r="AX4073" i="10" s="1"/>
  <c r="AV4067" i="10"/>
  <c r="AX4067" i="10" s="1"/>
  <c r="AV4061" i="10"/>
  <c r="AX4061" i="10" s="1"/>
  <c r="AV4055" i="10"/>
  <c r="AX4055" i="10" s="1"/>
  <c r="AV4049" i="10"/>
  <c r="AX4049" i="10" s="1"/>
  <c r="AV4043" i="10"/>
  <c r="AX4043" i="10" s="1"/>
  <c r="AV4037" i="10"/>
  <c r="AX4037" i="10" s="1"/>
  <c r="AV4031" i="10"/>
  <c r="AX4031" i="10" s="1"/>
  <c r="AV4025" i="10"/>
  <c r="AX4025" i="10" s="1"/>
  <c r="AV4019" i="10"/>
  <c r="AX4019" i="10" s="1"/>
  <c r="AV4013" i="10"/>
  <c r="AX4013" i="10" s="1"/>
  <c r="AV4007" i="10"/>
  <c r="AX4007" i="10" s="1"/>
  <c r="AV4001" i="10"/>
  <c r="AX4001" i="10" s="1"/>
  <c r="AV3995" i="10"/>
  <c r="AX3995" i="10" s="1"/>
  <c r="AV3989" i="10"/>
  <c r="AX3989" i="10" s="1"/>
  <c r="AV3983" i="10"/>
  <c r="AX3983" i="10" s="1"/>
  <c r="AV3977" i="10"/>
  <c r="AX3977" i="10" s="1"/>
  <c r="AV3971" i="10"/>
  <c r="AX3971" i="10" s="1"/>
  <c r="AV3965" i="10"/>
  <c r="AX3965" i="10" s="1"/>
  <c r="AV3959" i="10"/>
  <c r="AX3959" i="10" s="1"/>
  <c r="AV3953" i="10"/>
  <c r="AX3953" i="10" s="1"/>
  <c r="AV3947" i="10"/>
  <c r="AX3947" i="10" s="1"/>
  <c r="AV3941" i="10"/>
  <c r="AX3941" i="10" s="1"/>
  <c r="AV3935" i="10"/>
  <c r="AX3935" i="10" s="1"/>
  <c r="AV3929" i="10"/>
  <c r="AX3929" i="10" s="1"/>
  <c r="AV3923" i="10"/>
  <c r="AX3923" i="10" s="1"/>
  <c r="AV3917" i="10"/>
  <c r="AX3917" i="10" s="1"/>
  <c r="AV3911" i="10"/>
  <c r="AX3911" i="10" s="1"/>
  <c r="AV3905" i="10"/>
  <c r="AX3905" i="10" s="1"/>
  <c r="AV3899" i="10"/>
  <c r="AX3899" i="10" s="1"/>
  <c r="AV3893" i="10"/>
  <c r="AX3893" i="10" s="1"/>
  <c r="AV3887" i="10"/>
  <c r="AX3887" i="10" s="1"/>
  <c r="AV3881" i="10"/>
  <c r="AX3881" i="10" s="1"/>
  <c r="AV3875" i="10"/>
  <c r="AX3875" i="10" s="1"/>
  <c r="AV3869" i="10"/>
  <c r="AX3869" i="10" s="1"/>
  <c r="AV3863" i="10"/>
  <c r="AX3863" i="10" s="1"/>
  <c r="AV3857" i="10"/>
  <c r="AX3857" i="10" s="1"/>
  <c r="AV3851" i="10"/>
  <c r="AX3851" i="10" s="1"/>
  <c r="AV3845" i="10"/>
  <c r="AX3845" i="10" s="1"/>
  <c r="AV3839" i="10"/>
  <c r="AX3839" i="10" s="1"/>
  <c r="AV3833" i="10"/>
  <c r="AX3833" i="10" s="1"/>
  <c r="AV3827" i="10"/>
  <c r="AX3827" i="10" s="1"/>
  <c r="AV3821" i="10"/>
  <c r="AX3821" i="10" s="1"/>
  <c r="AV3815" i="10"/>
  <c r="AX3815" i="10" s="1"/>
  <c r="AV3809" i="10"/>
  <c r="AX3809" i="10" s="1"/>
  <c r="AV3803" i="10"/>
  <c r="AX3803" i="10" s="1"/>
  <c r="AV3797" i="10"/>
  <c r="AX3797" i="10" s="1"/>
  <c r="AV3791" i="10"/>
  <c r="AX3791" i="10" s="1"/>
  <c r="AV3785" i="10"/>
  <c r="AX3785" i="10" s="1"/>
  <c r="AV3779" i="10"/>
  <c r="AX3779" i="10" s="1"/>
  <c r="AV3773" i="10"/>
  <c r="AX3773" i="10" s="1"/>
  <c r="AV3767" i="10"/>
  <c r="AX3767" i="10" s="1"/>
  <c r="AV3761" i="10"/>
  <c r="AX3761" i="10" s="1"/>
  <c r="AV3755" i="10"/>
  <c r="AX3755" i="10" s="1"/>
  <c r="AV3749" i="10"/>
  <c r="AX3749" i="10" s="1"/>
  <c r="AV3743" i="10"/>
  <c r="AX3743" i="10" s="1"/>
  <c r="AV3737" i="10"/>
  <c r="AX3737" i="10" s="1"/>
  <c r="AV5006" i="10"/>
  <c r="AX5006" i="10" s="1"/>
  <c r="AV4994" i="10"/>
  <c r="AX4994" i="10" s="1"/>
  <c r="AV4982" i="10"/>
  <c r="AX4982" i="10" s="1"/>
  <c r="AV4970" i="10"/>
  <c r="AX4970" i="10" s="1"/>
  <c r="AV4958" i="10"/>
  <c r="AX4958" i="10" s="1"/>
  <c r="AV4946" i="10"/>
  <c r="AX4946" i="10" s="1"/>
  <c r="AV4934" i="10"/>
  <c r="AX4934" i="10" s="1"/>
  <c r="AV4922" i="10"/>
  <c r="AX4922" i="10" s="1"/>
  <c r="AV4910" i="10"/>
  <c r="AX4910" i="10" s="1"/>
  <c r="AV4902" i="10"/>
  <c r="AX4902" i="10" s="1"/>
  <c r="AV4892" i="10"/>
  <c r="AX4892" i="10" s="1"/>
  <c r="AV4885" i="10"/>
  <c r="AX4885" i="10" s="1"/>
  <c r="AV4878" i="10"/>
  <c r="AX4878" i="10" s="1"/>
  <c r="AV4870" i="10"/>
  <c r="AX4870" i="10" s="1"/>
  <c r="AV4863" i="10"/>
  <c r="AX4863" i="10" s="1"/>
  <c r="AV4856" i="10"/>
  <c r="AX4856" i="10" s="1"/>
  <c r="AV4849" i="10"/>
  <c r="AX4849" i="10" s="1"/>
  <c r="AV4842" i="10"/>
  <c r="AX4842" i="10" s="1"/>
  <c r="AV4834" i="10"/>
  <c r="AX4834" i="10" s="1"/>
  <c r="AV4827" i="10"/>
  <c r="AX4827" i="10" s="1"/>
  <c r="AV4820" i="10"/>
  <c r="AX4820" i="10" s="1"/>
  <c r="AV4813" i="10"/>
  <c r="AX4813" i="10" s="1"/>
  <c r="AV4806" i="10"/>
  <c r="AX4806" i="10" s="1"/>
  <c r="AV4798" i="10"/>
  <c r="AX4798" i="10" s="1"/>
  <c r="AV4791" i="10"/>
  <c r="AX4791" i="10" s="1"/>
  <c r="AV4784" i="10"/>
  <c r="AX4784" i="10" s="1"/>
  <c r="AV4777" i="10"/>
  <c r="AX4777" i="10" s="1"/>
  <c r="AV4770" i="10"/>
  <c r="AX4770" i="10" s="1"/>
  <c r="AV4762" i="10"/>
  <c r="AX4762" i="10" s="1"/>
  <c r="AV4755" i="10"/>
  <c r="AX4755" i="10" s="1"/>
  <c r="AV4748" i="10"/>
  <c r="AX4748" i="10" s="1"/>
  <c r="AV4741" i="10"/>
  <c r="AX4741" i="10" s="1"/>
  <c r="AV4734" i="10"/>
  <c r="AX4734" i="10" s="1"/>
  <c r="AV4726" i="10"/>
  <c r="AX4726" i="10" s="1"/>
  <c r="AV4719" i="10"/>
  <c r="AX4719" i="10" s="1"/>
  <c r="AV4712" i="10"/>
  <c r="AX4712" i="10" s="1"/>
  <c r="AV4705" i="10"/>
  <c r="AX4705" i="10" s="1"/>
  <c r="AV4698" i="10"/>
  <c r="AX4698" i="10" s="1"/>
  <c r="AV4690" i="10"/>
  <c r="AX4690" i="10" s="1"/>
  <c r="AV4683" i="10"/>
  <c r="AX4683" i="10" s="1"/>
  <c r="AV4676" i="10"/>
  <c r="AX4676" i="10" s="1"/>
  <c r="AV4669" i="10"/>
  <c r="AX4669" i="10" s="1"/>
  <c r="AV4662" i="10"/>
  <c r="AX4662" i="10" s="1"/>
  <c r="AV4654" i="10"/>
  <c r="AX4654" i="10" s="1"/>
  <c r="AV4647" i="10"/>
  <c r="AX4647" i="10" s="1"/>
  <c r="AV4640" i="10"/>
  <c r="AX4640" i="10" s="1"/>
  <c r="AV4633" i="10"/>
  <c r="AX4633" i="10" s="1"/>
  <c r="AV4626" i="10"/>
  <c r="AX4626" i="10" s="1"/>
  <c r="AV4618" i="10"/>
  <c r="AX4618" i="10" s="1"/>
  <c r="AV4611" i="10"/>
  <c r="AX4611" i="10" s="1"/>
  <c r="AV4604" i="10"/>
  <c r="AX4604" i="10" s="1"/>
  <c r="AV4597" i="10"/>
  <c r="AX4597" i="10" s="1"/>
  <c r="AV4590" i="10"/>
  <c r="AX4590" i="10" s="1"/>
  <c r="AV4582" i="10"/>
  <c r="AX4582" i="10" s="1"/>
  <c r="AV4575" i="10"/>
  <c r="AX4575" i="10" s="1"/>
  <c r="AV4568" i="10"/>
  <c r="AX4568" i="10" s="1"/>
  <c r="AV4561" i="10"/>
  <c r="AX4561" i="10" s="1"/>
  <c r="AV4554" i="10"/>
  <c r="AX4554" i="10" s="1"/>
  <c r="AV4546" i="10"/>
  <c r="AX4546" i="10" s="1"/>
  <c r="AV4539" i="10"/>
  <c r="AX4539" i="10" s="1"/>
  <c r="AV4532" i="10"/>
  <c r="AX4532" i="10" s="1"/>
  <c r="AV4525" i="10"/>
  <c r="AX4525" i="10" s="1"/>
  <c r="AV4518" i="10"/>
  <c r="AX4518" i="10" s="1"/>
  <c r="AV4510" i="10"/>
  <c r="AX4510" i="10" s="1"/>
  <c r="AV4503" i="10"/>
  <c r="AX4503" i="10" s="1"/>
  <c r="AV4496" i="10"/>
  <c r="AX4496" i="10" s="1"/>
  <c r="AV4489" i="10"/>
  <c r="AX4489" i="10" s="1"/>
  <c r="AV4482" i="10"/>
  <c r="AX4482" i="10" s="1"/>
  <c r="AV4474" i="10"/>
  <c r="AX4474" i="10" s="1"/>
  <c r="AV4467" i="10"/>
  <c r="AX4467" i="10" s="1"/>
  <c r="AV4460" i="10"/>
  <c r="AX4460" i="10" s="1"/>
  <c r="AV4453" i="10"/>
  <c r="AX4453" i="10" s="1"/>
  <c r="AV4446" i="10"/>
  <c r="AX4446" i="10" s="1"/>
  <c r="AV4438" i="10"/>
  <c r="AX4438" i="10" s="1"/>
  <c r="AV4431" i="10"/>
  <c r="AX4431" i="10" s="1"/>
  <c r="AV4424" i="10"/>
  <c r="AX4424" i="10" s="1"/>
  <c r="AV4417" i="10"/>
  <c r="AX4417" i="10" s="1"/>
  <c r="AV4410" i="10"/>
  <c r="AX4410" i="10" s="1"/>
  <c r="AV4402" i="10"/>
  <c r="AX4402" i="10" s="1"/>
  <c r="AV4395" i="10"/>
  <c r="AX4395" i="10" s="1"/>
  <c r="AV4388" i="10"/>
  <c r="AX4388" i="10" s="1"/>
  <c r="AV4381" i="10"/>
  <c r="AX4381" i="10" s="1"/>
  <c r="AV4374" i="10"/>
  <c r="AX4374" i="10" s="1"/>
  <c r="AV4366" i="10"/>
  <c r="AX4366" i="10" s="1"/>
  <c r="AV4359" i="10"/>
  <c r="AX4359" i="10" s="1"/>
  <c r="AV4352" i="10"/>
  <c r="AX4352" i="10" s="1"/>
  <c r="AV4345" i="10"/>
  <c r="AX4345" i="10" s="1"/>
  <c r="AV4338" i="10"/>
  <c r="AX4338" i="10" s="1"/>
  <c r="AV4330" i="10"/>
  <c r="AX4330" i="10" s="1"/>
  <c r="AV4323" i="10"/>
  <c r="AX4323" i="10" s="1"/>
  <c r="AV4316" i="10"/>
  <c r="AX4316" i="10" s="1"/>
  <c r="AV4309" i="10"/>
  <c r="AX4309" i="10" s="1"/>
  <c r="AV4302" i="10"/>
  <c r="AX4302" i="10" s="1"/>
  <c r="AV4294" i="10"/>
  <c r="AX4294" i="10" s="1"/>
  <c r="AV4287" i="10"/>
  <c r="AX4287" i="10" s="1"/>
  <c r="AV4280" i="10"/>
  <c r="AX4280" i="10" s="1"/>
  <c r="AV4273" i="10"/>
  <c r="AX4273" i="10" s="1"/>
  <c r="AV4266" i="10"/>
  <c r="AX4266" i="10" s="1"/>
  <c r="AV4258" i="10"/>
  <c r="AX4258" i="10" s="1"/>
  <c r="AV4251" i="10"/>
  <c r="AX4251" i="10" s="1"/>
  <c r="AV4244" i="10"/>
  <c r="AX4244" i="10" s="1"/>
  <c r="AV4237" i="10"/>
  <c r="AX4237" i="10" s="1"/>
  <c r="AV4230" i="10"/>
  <c r="AX4230" i="10" s="1"/>
  <c r="AV4222" i="10"/>
  <c r="AX4222" i="10" s="1"/>
  <c r="AV4215" i="10"/>
  <c r="AX4215" i="10" s="1"/>
  <c r="AV4208" i="10"/>
  <c r="AX4208" i="10" s="1"/>
  <c r="AV4201" i="10"/>
  <c r="AX4201" i="10" s="1"/>
  <c r="AV4194" i="10"/>
  <c r="AX4194" i="10" s="1"/>
  <c r="AV4186" i="10"/>
  <c r="AX4186" i="10" s="1"/>
  <c r="AV4179" i="10"/>
  <c r="AX4179" i="10" s="1"/>
  <c r="AV4172" i="10"/>
  <c r="AX4172" i="10" s="1"/>
  <c r="AV4165" i="10"/>
  <c r="AX4165" i="10" s="1"/>
  <c r="AV4158" i="10"/>
  <c r="AX4158" i="10" s="1"/>
  <c r="AV4150" i="10"/>
  <c r="AX4150" i="10" s="1"/>
  <c r="AV4143" i="10"/>
  <c r="AX4143" i="10" s="1"/>
  <c r="AV4136" i="10"/>
  <c r="AX4136" i="10" s="1"/>
  <c r="AV4129" i="10"/>
  <c r="AX4129" i="10" s="1"/>
  <c r="AV4122" i="10"/>
  <c r="AX4122" i="10" s="1"/>
  <c r="AV4114" i="10"/>
  <c r="AX4114" i="10" s="1"/>
  <c r="AV4107" i="10"/>
  <c r="AX4107" i="10" s="1"/>
  <c r="AV4100" i="10"/>
  <c r="AX4100" i="10" s="1"/>
  <c r="AV4093" i="10"/>
  <c r="AX4093" i="10" s="1"/>
  <c r="AV4086" i="10"/>
  <c r="AX4086" i="10" s="1"/>
  <c r="AV4078" i="10"/>
  <c r="AX4078" i="10" s="1"/>
  <c r="AV4071" i="10"/>
  <c r="AX4071" i="10" s="1"/>
  <c r="AV4064" i="10"/>
  <c r="AX4064" i="10" s="1"/>
  <c r="AV4057" i="10"/>
  <c r="AX4057" i="10" s="1"/>
  <c r="AV4050" i="10"/>
  <c r="AX4050" i="10" s="1"/>
  <c r="AV4042" i="10"/>
  <c r="AX4042" i="10" s="1"/>
  <c r="AV4035" i="10"/>
  <c r="AX4035" i="10" s="1"/>
  <c r="AV4028" i="10"/>
  <c r="AX4028" i="10" s="1"/>
  <c r="AV4021" i="10"/>
  <c r="AX4021" i="10" s="1"/>
  <c r="AV4014" i="10"/>
  <c r="AX4014" i="10" s="1"/>
  <c r="AV4006" i="10"/>
  <c r="AX4006" i="10" s="1"/>
  <c r="AV3999" i="10"/>
  <c r="AX3999" i="10" s="1"/>
  <c r="AV3992" i="10"/>
  <c r="AX3992" i="10" s="1"/>
  <c r="AV3985" i="10"/>
  <c r="AX3985" i="10" s="1"/>
  <c r="AV3978" i="10"/>
  <c r="AX3978" i="10" s="1"/>
  <c r="AV3970" i="10"/>
  <c r="AX3970" i="10" s="1"/>
  <c r="AV3963" i="10"/>
  <c r="AX3963" i="10" s="1"/>
  <c r="AV3956" i="10"/>
  <c r="AX3956" i="10" s="1"/>
  <c r="AV3949" i="10"/>
  <c r="AX3949" i="10" s="1"/>
  <c r="AV3942" i="10"/>
  <c r="AX3942" i="10" s="1"/>
  <c r="AV3934" i="10"/>
  <c r="AX3934" i="10" s="1"/>
  <c r="AV3927" i="10"/>
  <c r="AX3927" i="10" s="1"/>
  <c r="AV3920" i="10"/>
  <c r="AX3920" i="10" s="1"/>
  <c r="AV3913" i="10"/>
  <c r="AX3913" i="10" s="1"/>
  <c r="AV3906" i="10"/>
  <c r="AX3906" i="10" s="1"/>
  <c r="AV3898" i="10"/>
  <c r="AX3898" i="10" s="1"/>
  <c r="AV3891" i="10"/>
  <c r="AX3891" i="10" s="1"/>
  <c r="AV3884" i="10"/>
  <c r="AX3884" i="10" s="1"/>
  <c r="AV3877" i="10"/>
  <c r="AX3877" i="10" s="1"/>
  <c r="AV3870" i="10"/>
  <c r="AX3870" i="10" s="1"/>
  <c r="AV3862" i="10"/>
  <c r="AX3862" i="10" s="1"/>
  <c r="AV3855" i="10"/>
  <c r="AX3855" i="10" s="1"/>
  <c r="AV3848" i="10"/>
  <c r="AX3848" i="10" s="1"/>
  <c r="AV3841" i="10"/>
  <c r="AX3841" i="10" s="1"/>
  <c r="AV3834" i="10"/>
  <c r="AX3834" i="10" s="1"/>
  <c r="AV3826" i="10"/>
  <c r="AX3826" i="10" s="1"/>
  <c r="AV3819" i="10"/>
  <c r="AX3819" i="10" s="1"/>
  <c r="AV3812" i="10"/>
  <c r="AX3812" i="10" s="1"/>
  <c r="AV3805" i="10"/>
  <c r="AX3805" i="10" s="1"/>
  <c r="AV3798" i="10"/>
  <c r="AX3798" i="10" s="1"/>
  <c r="AV3790" i="10"/>
  <c r="AX3790" i="10" s="1"/>
  <c r="AV3783" i="10"/>
  <c r="AX3783" i="10" s="1"/>
  <c r="AV3776" i="10"/>
  <c r="AX3776" i="10" s="1"/>
  <c r="AV4999" i="10"/>
  <c r="AX4999" i="10" s="1"/>
  <c r="AV4987" i="10"/>
  <c r="AX4987" i="10" s="1"/>
  <c r="AV4975" i="10"/>
  <c r="AX4975" i="10" s="1"/>
  <c r="AV4963" i="10"/>
  <c r="AX4963" i="10" s="1"/>
  <c r="AV4951" i="10"/>
  <c r="AX4951" i="10" s="1"/>
  <c r="AV4939" i="10"/>
  <c r="AX4939" i="10" s="1"/>
  <c r="AV4927" i="10"/>
  <c r="AX4927" i="10" s="1"/>
  <c r="AV4915" i="10"/>
  <c r="AX4915" i="10" s="1"/>
  <c r="AV4904" i="10"/>
  <c r="AX4904" i="10" s="1"/>
  <c r="AV4896" i="10"/>
  <c r="AX4896" i="10" s="1"/>
  <c r="AV4887" i="10"/>
  <c r="AX4887" i="10" s="1"/>
  <c r="AV4880" i="10"/>
  <c r="AX4880" i="10" s="1"/>
  <c r="AV4873" i="10"/>
  <c r="AX4873" i="10" s="1"/>
  <c r="AV4866" i="10"/>
  <c r="AX4866" i="10" s="1"/>
  <c r="AV4858" i="10"/>
  <c r="AX4858" i="10" s="1"/>
  <c r="AV4851" i="10"/>
  <c r="AX4851" i="10" s="1"/>
  <c r="AV4844" i="10"/>
  <c r="AX4844" i="10" s="1"/>
  <c r="AV4837" i="10"/>
  <c r="AX4837" i="10" s="1"/>
  <c r="AV4830" i="10"/>
  <c r="AX4830" i="10" s="1"/>
  <c r="AV4822" i="10"/>
  <c r="AX4822" i="10" s="1"/>
  <c r="AV4815" i="10"/>
  <c r="AX4815" i="10" s="1"/>
  <c r="AV4808" i="10"/>
  <c r="AX4808" i="10" s="1"/>
  <c r="AV4801" i="10"/>
  <c r="AX4801" i="10" s="1"/>
  <c r="AV4794" i="10"/>
  <c r="AX4794" i="10" s="1"/>
  <c r="AV4786" i="10"/>
  <c r="AX4786" i="10" s="1"/>
  <c r="AV4779" i="10"/>
  <c r="AX4779" i="10" s="1"/>
  <c r="AV4772" i="10"/>
  <c r="AX4772" i="10" s="1"/>
  <c r="AV4765" i="10"/>
  <c r="AX4765" i="10" s="1"/>
  <c r="AV4758" i="10"/>
  <c r="AX4758" i="10" s="1"/>
  <c r="AV4750" i="10"/>
  <c r="AX4750" i="10" s="1"/>
  <c r="AV4743" i="10"/>
  <c r="AX4743" i="10" s="1"/>
  <c r="AV4736" i="10"/>
  <c r="AX4736" i="10" s="1"/>
  <c r="AV4729" i="10"/>
  <c r="AX4729" i="10" s="1"/>
  <c r="AV4722" i="10"/>
  <c r="AX4722" i="10" s="1"/>
  <c r="AV4714" i="10"/>
  <c r="AX4714" i="10" s="1"/>
  <c r="AV4707" i="10"/>
  <c r="AX4707" i="10" s="1"/>
  <c r="AV4700" i="10"/>
  <c r="AX4700" i="10" s="1"/>
  <c r="AV4693" i="10"/>
  <c r="AX4693" i="10" s="1"/>
  <c r="AV4686" i="10"/>
  <c r="AX4686" i="10" s="1"/>
  <c r="AV4678" i="10"/>
  <c r="AX4678" i="10" s="1"/>
  <c r="AV4671" i="10"/>
  <c r="AX4671" i="10" s="1"/>
  <c r="AV4664" i="10"/>
  <c r="AX4664" i="10" s="1"/>
  <c r="AV4657" i="10"/>
  <c r="AX4657" i="10" s="1"/>
  <c r="AV4650" i="10"/>
  <c r="AX4650" i="10" s="1"/>
  <c r="AV4642" i="10"/>
  <c r="AX4642" i="10" s="1"/>
  <c r="AV4635" i="10"/>
  <c r="AX4635" i="10" s="1"/>
  <c r="AV4628" i="10"/>
  <c r="AX4628" i="10" s="1"/>
  <c r="AV4621" i="10"/>
  <c r="AX4621" i="10" s="1"/>
  <c r="AV4614" i="10"/>
  <c r="AX4614" i="10" s="1"/>
  <c r="AV4606" i="10"/>
  <c r="AX4606" i="10" s="1"/>
  <c r="AV4599" i="10"/>
  <c r="AX4599" i="10" s="1"/>
  <c r="AV4592" i="10"/>
  <c r="AX4592" i="10" s="1"/>
  <c r="AV4585" i="10"/>
  <c r="AX4585" i="10" s="1"/>
  <c r="AV4578" i="10"/>
  <c r="AX4578" i="10" s="1"/>
  <c r="AV4570" i="10"/>
  <c r="AX4570" i="10" s="1"/>
  <c r="AV4563" i="10"/>
  <c r="AX4563" i="10" s="1"/>
  <c r="AV4556" i="10"/>
  <c r="AX4556" i="10" s="1"/>
  <c r="AV4549" i="10"/>
  <c r="AX4549" i="10" s="1"/>
  <c r="AV4542" i="10"/>
  <c r="AX4542" i="10" s="1"/>
  <c r="AV4534" i="10"/>
  <c r="AX4534" i="10" s="1"/>
  <c r="AV4527" i="10"/>
  <c r="AX4527" i="10" s="1"/>
  <c r="AV4520" i="10"/>
  <c r="AX4520" i="10" s="1"/>
  <c r="AV4513" i="10"/>
  <c r="AX4513" i="10" s="1"/>
  <c r="AV4506" i="10"/>
  <c r="AX4506" i="10" s="1"/>
  <c r="AV4498" i="10"/>
  <c r="AX4498" i="10" s="1"/>
  <c r="AV4491" i="10"/>
  <c r="AX4491" i="10" s="1"/>
  <c r="AV4484" i="10"/>
  <c r="AX4484" i="10" s="1"/>
  <c r="AV4477" i="10"/>
  <c r="AX4477" i="10" s="1"/>
  <c r="AV4470" i="10"/>
  <c r="AX4470" i="10" s="1"/>
  <c r="AV4462" i="10"/>
  <c r="AX4462" i="10" s="1"/>
  <c r="AV4455" i="10"/>
  <c r="AX4455" i="10" s="1"/>
  <c r="AV4448" i="10"/>
  <c r="AX4448" i="10" s="1"/>
  <c r="AV4441" i="10"/>
  <c r="AX4441" i="10" s="1"/>
  <c r="AV4434" i="10"/>
  <c r="AX4434" i="10" s="1"/>
  <c r="AV4426" i="10"/>
  <c r="AX4426" i="10" s="1"/>
  <c r="AV4419" i="10"/>
  <c r="AX4419" i="10" s="1"/>
  <c r="AV4412" i="10"/>
  <c r="AX4412" i="10" s="1"/>
  <c r="AV4405" i="10"/>
  <c r="AX4405" i="10" s="1"/>
  <c r="AV4398" i="10"/>
  <c r="AX4398" i="10" s="1"/>
  <c r="AV4390" i="10"/>
  <c r="AX4390" i="10" s="1"/>
  <c r="AV4383" i="10"/>
  <c r="AX4383" i="10" s="1"/>
  <c r="AV4376" i="10"/>
  <c r="AX4376" i="10" s="1"/>
  <c r="AV4369" i="10"/>
  <c r="AX4369" i="10" s="1"/>
  <c r="AV4362" i="10"/>
  <c r="AX4362" i="10" s="1"/>
  <c r="AV4354" i="10"/>
  <c r="AX4354" i="10" s="1"/>
  <c r="AV4347" i="10"/>
  <c r="AX4347" i="10" s="1"/>
  <c r="AV4340" i="10"/>
  <c r="AX4340" i="10" s="1"/>
  <c r="AV4333" i="10"/>
  <c r="AX4333" i="10" s="1"/>
  <c r="AV4326" i="10"/>
  <c r="AX4326" i="10" s="1"/>
  <c r="AV4318" i="10"/>
  <c r="AX4318" i="10" s="1"/>
  <c r="AV4311" i="10"/>
  <c r="AX4311" i="10" s="1"/>
  <c r="AV4304" i="10"/>
  <c r="AX4304" i="10" s="1"/>
  <c r="AV4297" i="10"/>
  <c r="AX4297" i="10" s="1"/>
  <c r="AV4290" i="10"/>
  <c r="AX4290" i="10" s="1"/>
  <c r="AV4282" i="10"/>
  <c r="AX4282" i="10" s="1"/>
  <c r="AV4275" i="10"/>
  <c r="AX4275" i="10" s="1"/>
  <c r="AV4268" i="10"/>
  <c r="AX4268" i="10" s="1"/>
  <c r="AV4261" i="10"/>
  <c r="AX4261" i="10" s="1"/>
  <c r="AV4254" i="10"/>
  <c r="AX4254" i="10" s="1"/>
  <c r="AV4246" i="10"/>
  <c r="AX4246" i="10" s="1"/>
  <c r="AV4239" i="10"/>
  <c r="AX4239" i="10" s="1"/>
  <c r="AV4232" i="10"/>
  <c r="AX4232" i="10" s="1"/>
  <c r="AV4225" i="10"/>
  <c r="AX4225" i="10" s="1"/>
  <c r="AV4218" i="10"/>
  <c r="AX4218" i="10" s="1"/>
  <c r="AV4210" i="10"/>
  <c r="AX4210" i="10" s="1"/>
  <c r="AV4203" i="10"/>
  <c r="AX4203" i="10" s="1"/>
  <c r="AV4196" i="10"/>
  <c r="AX4196" i="10" s="1"/>
  <c r="AV4189" i="10"/>
  <c r="AX4189" i="10" s="1"/>
  <c r="AV4182" i="10"/>
  <c r="AX4182" i="10" s="1"/>
  <c r="AV4174" i="10"/>
  <c r="AX4174" i="10" s="1"/>
  <c r="AV4167" i="10"/>
  <c r="AX4167" i="10" s="1"/>
  <c r="AV4160" i="10"/>
  <c r="AX4160" i="10" s="1"/>
  <c r="AV4153" i="10"/>
  <c r="AX4153" i="10" s="1"/>
  <c r="AV4146" i="10"/>
  <c r="AX4146" i="10" s="1"/>
  <c r="AV4138" i="10"/>
  <c r="AX4138" i="10" s="1"/>
  <c r="AV4131" i="10"/>
  <c r="AX4131" i="10" s="1"/>
  <c r="AV4124" i="10"/>
  <c r="AX4124" i="10" s="1"/>
  <c r="AV4117" i="10"/>
  <c r="AX4117" i="10" s="1"/>
  <c r="AV4110" i="10"/>
  <c r="AX4110" i="10" s="1"/>
  <c r="AV4102" i="10"/>
  <c r="AX4102" i="10" s="1"/>
  <c r="AV4095" i="10"/>
  <c r="AX4095" i="10" s="1"/>
  <c r="AV4088" i="10"/>
  <c r="AX4088" i="10" s="1"/>
  <c r="AV4081" i="10"/>
  <c r="AX4081" i="10" s="1"/>
  <c r="AV4074" i="10"/>
  <c r="AX4074" i="10" s="1"/>
  <c r="AV4066" i="10"/>
  <c r="AX4066" i="10" s="1"/>
  <c r="AV4059" i="10"/>
  <c r="AX4059" i="10" s="1"/>
  <c r="AV4052" i="10"/>
  <c r="AX4052" i="10" s="1"/>
  <c r="AV4045" i="10"/>
  <c r="AX4045" i="10" s="1"/>
  <c r="AV4038" i="10"/>
  <c r="AX4038" i="10" s="1"/>
  <c r="AV4030" i="10"/>
  <c r="AX4030" i="10" s="1"/>
  <c r="AV4023" i="10"/>
  <c r="AX4023" i="10" s="1"/>
  <c r="AV4016" i="10"/>
  <c r="AX4016" i="10" s="1"/>
  <c r="AV4009" i="10"/>
  <c r="AX4009" i="10" s="1"/>
  <c r="AV4002" i="10"/>
  <c r="AX4002" i="10" s="1"/>
  <c r="AV3994" i="10"/>
  <c r="AX3994" i="10" s="1"/>
  <c r="AV3987" i="10"/>
  <c r="AX3987" i="10" s="1"/>
  <c r="AV3980" i="10"/>
  <c r="AX3980" i="10" s="1"/>
  <c r="AV3973" i="10"/>
  <c r="AX3973" i="10" s="1"/>
  <c r="AV3966" i="10"/>
  <c r="AX3966" i="10" s="1"/>
  <c r="AV3958" i="10"/>
  <c r="AX3958" i="10" s="1"/>
  <c r="AV3951" i="10"/>
  <c r="AX3951" i="10" s="1"/>
  <c r="AV3944" i="10"/>
  <c r="AX3944" i="10" s="1"/>
  <c r="AV3937" i="10"/>
  <c r="AX3937" i="10" s="1"/>
  <c r="AV3930" i="10"/>
  <c r="AX3930" i="10" s="1"/>
  <c r="AV3922" i="10"/>
  <c r="AX3922" i="10" s="1"/>
  <c r="AV3915" i="10"/>
  <c r="AX3915" i="10" s="1"/>
  <c r="AV3908" i="10"/>
  <c r="AX3908" i="10" s="1"/>
  <c r="AV3901" i="10"/>
  <c r="AX3901" i="10" s="1"/>
  <c r="AV3894" i="10"/>
  <c r="AX3894" i="10" s="1"/>
  <c r="AV3886" i="10"/>
  <c r="AX3886" i="10" s="1"/>
  <c r="AV3879" i="10"/>
  <c r="AX3879" i="10" s="1"/>
  <c r="AV3872" i="10"/>
  <c r="AX3872" i="10" s="1"/>
  <c r="AV3865" i="10"/>
  <c r="AX3865" i="10" s="1"/>
  <c r="AV3858" i="10"/>
  <c r="AX3858" i="10" s="1"/>
  <c r="AV3850" i="10"/>
  <c r="AX3850" i="10" s="1"/>
  <c r="AV3843" i="10"/>
  <c r="AX3843" i="10" s="1"/>
  <c r="AV3836" i="10"/>
  <c r="AX3836" i="10" s="1"/>
  <c r="AV3829" i="10"/>
  <c r="AX3829" i="10" s="1"/>
  <c r="AV3822" i="10"/>
  <c r="AX3822" i="10" s="1"/>
  <c r="AV3814" i="10"/>
  <c r="AX3814" i="10" s="1"/>
  <c r="AV3807" i="10"/>
  <c r="AX3807" i="10" s="1"/>
  <c r="AV3800" i="10"/>
  <c r="AX3800" i="10" s="1"/>
  <c r="AV3793" i="10"/>
  <c r="AX3793" i="10" s="1"/>
  <c r="AV3786" i="10"/>
  <c r="AX3786" i="10" s="1"/>
  <c r="AV3778" i="10"/>
  <c r="AX3778" i="10" s="1"/>
  <c r="AV3771" i="10"/>
  <c r="AX3771" i="10" s="1"/>
  <c r="AV3764" i="10"/>
  <c r="AX3764" i="10" s="1"/>
  <c r="AV3757" i="10"/>
  <c r="AX3757" i="10" s="1"/>
  <c r="AV3750" i="10"/>
  <c r="AX3750" i="10" s="1"/>
  <c r="AV3742" i="10"/>
  <c r="AX3742" i="10" s="1"/>
  <c r="AV3735" i="10"/>
  <c r="AX3735" i="10" s="1"/>
  <c r="AV3729" i="10"/>
  <c r="AX3729" i="10" s="1"/>
  <c r="AV3723" i="10"/>
  <c r="AX3723" i="10" s="1"/>
  <c r="AV3717" i="10"/>
  <c r="AX3717" i="10" s="1"/>
  <c r="AV3711" i="10"/>
  <c r="AX3711" i="10" s="1"/>
  <c r="AV3705" i="10"/>
  <c r="AX3705" i="10" s="1"/>
  <c r="AV3699" i="10"/>
  <c r="AX3699" i="10" s="1"/>
  <c r="AV3693" i="10"/>
  <c r="AX3693" i="10" s="1"/>
  <c r="AV3687" i="10"/>
  <c r="AX3687" i="10" s="1"/>
  <c r="AV3681" i="10"/>
  <c r="AX3681" i="10" s="1"/>
  <c r="AV3675" i="10"/>
  <c r="AX3675" i="10" s="1"/>
  <c r="AV3669" i="10"/>
  <c r="AX3669" i="10" s="1"/>
  <c r="AV3663" i="10"/>
  <c r="AX3663" i="10" s="1"/>
  <c r="AV3657" i="10"/>
  <c r="AX3657" i="10" s="1"/>
  <c r="AV3651" i="10"/>
  <c r="AX3651" i="10" s="1"/>
  <c r="AV3645" i="10"/>
  <c r="AX3645" i="10" s="1"/>
  <c r="AV3639" i="10"/>
  <c r="AX3639" i="10" s="1"/>
  <c r="AV3633" i="10"/>
  <c r="AX3633" i="10" s="1"/>
  <c r="AV3627" i="10"/>
  <c r="AX3627" i="10" s="1"/>
  <c r="AV3621" i="10"/>
  <c r="AX3621" i="10" s="1"/>
  <c r="AV3615" i="10"/>
  <c r="AX3615" i="10" s="1"/>
  <c r="AV3609" i="10"/>
  <c r="AX3609" i="10" s="1"/>
  <c r="AV3603" i="10"/>
  <c r="AX3603" i="10" s="1"/>
  <c r="AV3597" i="10"/>
  <c r="AX3597" i="10" s="1"/>
  <c r="AV3591" i="10"/>
  <c r="AX3591" i="10" s="1"/>
  <c r="AV3585" i="10"/>
  <c r="AX3585" i="10" s="1"/>
  <c r="AV3579" i="10"/>
  <c r="AX3579" i="10" s="1"/>
  <c r="AV3573" i="10"/>
  <c r="AX3573" i="10" s="1"/>
  <c r="AV3567" i="10"/>
  <c r="AX3567" i="10" s="1"/>
  <c r="AV3561" i="10"/>
  <c r="AX3561" i="10" s="1"/>
  <c r="AV3555" i="10"/>
  <c r="AX3555" i="10" s="1"/>
  <c r="AV3549" i="10"/>
  <c r="AX3549" i="10" s="1"/>
  <c r="AV3543" i="10"/>
  <c r="AX3543" i="10" s="1"/>
  <c r="AV3537" i="10"/>
  <c r="AX3537" i="10" s="1"/>
  <c r="AV3531" i="10"/>
  <c r="AX3531" i="10" s="1"/>
  <c r="AV3525" i="10"/>
  <c r="AX3525" i="10" s="1"/>
  <c r="AV3519" i="10"/>
  <c r="AX3519" i="10" s="1"/>
  <c r="AV3513" i="10"/>
  <c r="AX3513" i="10" s="1"/>
  <c r="AV3507" i="10"/>
  <c r="AX3507" i="10" s="1"/>
  <c r="AV3501" i="10"/>
  <c r="AX3501" i="10" s="1"/>
  <c r="AV3495" i="10"/>
  <c r="AX3495" i="10" s="1"/>
  <c r="AV3489" i="10"/>
  <c r="AX3489" i="10" s="1"/>
  <c r="AV3483" i="10"/>
  <c r="AX3483" i="10" s="1"/>
  <c r="AV3477" i="10"/>
  <c r="AX3477" i="10" s="1"/>
  <c r="AV3471" i="10"/>
  <c r="AX3471" i="10" s="1"/>
  <c r="AV3465" i="10"/>
  <c r="AX3465" i="10" s="1"/>
  <c r="AV3459" i="10"/>
  <c r="AX3459" i="10" s="1"/>
  <c r="AV3453" i="10"/>
  <c r="AX3453" i="10" s="1"/>
  <c r="AV3447" i="10"/>
  <c r="AX3447" i="10" s="1"/>
  <c r="AV3441" i="10"/>
  <c r="AX3441" i="10" s="1"/>
  <c r="AV3435" i="10"/>
  <c r="AX3435" i="10" s="1"/>
  <c r="AV3429" i="10"/>
  <c r="AX3429" i="10" s="1"/>
  <c r="AV3423" i="10"/>
  <c r="AX3423" i="10" s="1"/>
  <c r="AV3417" i="10"/>
  <c r="AX3417" i="10" s="1"/>
  <c r="AV3411" i="10"/>
  <c r="AX3411" i="10" s="1"/>
  <c r="AV3405" i="10"/>
  <c r="AX3405" i="10" s="1"/>
  <c r="AV3399" i="10"/>
  <c r="AX3399" i="10" s="1"/>
  <c r="AV3393" i="10"/>
  <c r="AX3393" i="10" s="1"/>
  <c r="AV3387" i="10"/>
  <c r="AX3387" i="10" s="1"/>
  <c r="AV3381" i="10"/>
  <c r="AX3381" i="10" s="1"/>
  <c r="AV3375" i="10"/>
  <c r="AX3375" i="10" s="1"/>
  <c r="AV3369" i="10"/>
  <c r="AX3369" i="10" s="1"/>
  <c r="AV3363" i="10"/>
  <c r="AX3363" i="10" s="1"/>
  <c r="AV3357" i="10"/>
  <c r="AX3357" i="10" s="1"/>
  <c r="AV3351" i="10"/>
  <c r="AX3351" i="10" s="1"/>
  <c r="AV3345" i="10"/>
  <c r="AX3345" i="10" s="1"/>
  <c r="AV3339" i="10"/>
  <c r="AX3339" i="10" s="1"/>
  <c r="AV3333" i="10"/>
  <c r="AX3333" i="10" s="1"/>
  <c r="AV3327" i="10"/>
  <c r="AX3327" i="10" s="1"/>
  <c r="AV3321" i="10"/>
  <c r="AX3321" i="10" s="1"/>
  <c r="AV3315" i="10"/>
  <c r="AX3315" i="10" s="1"/>
  <c r="AV3309" i="10"/>
  <c r="AX3309" i="10" s="1"/>
  <c r="AV3303" i="10"/>
  <c r="AX3303" i="10" s="1"/>
  <c r="AV3297" i="10"/>
  <c r="AX3297" i="10" s="1"/>
  <c r="AV3291" i="10"/>
  <c r="AX3291" i="10" s="1"/>
  <c r="AV3285" i="10"/>
  <c r="AX3285" i="10" s="1"/>
  <c r="AV3279" i="10"/>
  <c r="AX3279" i="10" s="1"/>
  <c r="AV3273" i="10"/>
  <c r="AX3273" i="10" s="1"/>
  <c r="AV3267" i="10"/>
  <c r="AX3267" i="10" s="1"/>
  <c r="AV3261" i="10"/>
  <c r="AX3261" i="10" s="1"/>
  <c r="AV3255" i="10"/>
  <c r="AX3255" i="10" s="1"/>
  <c r="AV3249" i="10"/>
  <c r="AX3249" i="10" s="1"/>
  <c r="AV3243" i="10"/>
  <c r="AX3243" i="10" s="1"/>
  <c r="AV3237" i="10"/>
  <c r="AX3237" i="10" s="1"/>
  <c r="AV3231" i="10"/>
  <c r="AX3231" i="10" s="1"/>
  <c r="AV3225" i="10"/>
  <c r="AX3225" i="10" s="1"/>
  <c r="AV3219" i="10"/>
  <c r="AX3219" i="10" s="1"/>
  <c r="AV3213" i="10"/>
  <c r="AX3213" i="10" s="1"/>
  <c r="AV3207" i="10"/>
  <c r="AX3207" i="10" s="1"/>
  <c r="AV3201" i="10"/>
  <c r="AX3201" i="10" s="1"/>
  <c r="AV3195" i="10"/>
  <c r="AX3195" i="10" s="1"/>
  <c r="AV3189" i="10"/>
  <c r="AX3189" i="10" s="1"/>
  <c r="AV3183" i="10"/>
  <c r="AX3183" i="10" s="1"/>
  <c r="AV3177" i="10"/>
  <c r="AX3177" i="10" s="1"/>
  <c r="AV3171" i="10"/>
  <c r="AX3171" i="10" s="1"/>
  <c r="AV3165" i="10"/>
  <c r="AX3165" i="10" s="1"/>
  <c r="AV3159" i="10"/>
  <c r="AX3159" i="10" s="1"/>
  <c r="AV3153" i="10"/>
  <c r="AX3153" i="10" s="1"/>
  <c r="AV3147" i="10"/>
  <c r="AX3147" i="10" s="1"/>
  <c r="AV3141" i="10"/>
  <c r="AX3141" i="10" s="1"/>
  <c r="AV3135" i="10"/>
  <c r="AX3135" i="10" s="1"/>
  <c r="AV3129" i="10"/>
  <c r="AX3129" i="10" s="1"/>
  <c r="AV3123" i="10"/>
  <c r="AX3123" i="10" s="1"/>
  <c r="AV3117" i="10"/>
  <c r="AX3117" i="10" s="1"/>
  <c r="AV3111" i="10"/>
  <c r="AX3111" i="10" s="1"/>
  <c r="AV3105" i="10"/>
  <c r="AX3105" i="10" s="1"/>
  <c r="AV3099" i="10"/>
  <c r="AX3099" i="10" s="1"/>
  <c r="AV3093" i="10"/>
  <c r="AX3093" i="10" s="1"/>
  <c r="AV3087" i="10"/>
  <c r="AX3087" i="10" s="1"/>
  <c r="AV3081" i="10"/>
  <c r="AX3081" i="10" s="1"/>
  <c r="AV3075" i="10"/>
  <c r="AX3075" i="10" s="1"/>
  <c r="AV3069" i="10"/>
  <c r="AX3069" i="10" s="1"/>
  <c r="AV3063" i="10"/>
  <c r="AX3063" i="10" s="1"/>
  <c r="AV3057" i="10"/>
  <c r="AX3057" i="10" s="1"/>
  <c r="AV3051" i="10"/>
  <c r="AX3051" i="10" s="1"/>
  <c r="AV3045" i="10"/>
  <c r="AX3045" i="10" s="1"/>
  <c r="AV3039" i="10"/>
  <c r="AX3039" i="10" s="1"/>
  <c r="AV3033" i="10"/>
  <c r="AX3033" i="10" s="1"/>
  <c r="AV3027" i="10"/>
  <c r="AX3027" i="10" s="1"/>
  <c r="AV3021" i="10"/>
  <c r="AX3021" i="10" s="1"/>
  <c r="AV3015" i="10"/>
  <c r="AX3015" i="10" s="1"/>
  <c r="AV3009" i="10"/>
  <c r="AX3009" i="10" s="1"/>
  <c r="AV3003" i="10"/>
  <c r="AX3003" i="10" s="1"/>
  <c r="AV2997" i="10"/>
  <c r="AX2997" i="10" s="1"/>
  <c r="AV2991" i="10"/>
  <c r="AX2991" i="10" s="1"/>
  <c r="AV2985" i="10"/>
  <c r="AX2985" i="10" s="1"/>
  <c r="AV2979" i="10"/>
  <c r="AX2979" i="10" s="1"/>
  <c r="AV2973" i="10"/>
  <c r="AX2973" i="10" s="1"/>
  <c r="AV2967" i="10"/>
  <c r="AX2967" i="10" s="1"/>
  <c r="AV2961" i="10"/>
  <c r="AX2961" i="10" s="1"/>
  <c r="AV2955" i="10"/>
  <c r="AX2955" i="10" s="1"/>
  <c r="AV2949" i="10"/>
  <c r="AX2949" i="10" s="1"/>
  <c r="AV2943" i="10"/>
  <c r="AX2943" i="10" s="1"/>
  <c r="AV2937" i="10"/>
  <c r="AX2937" i="10" s="1"/>
  <c r="AV2931" i="10"/>
  <c r="AX2931" i="10" s="1"/>
  <c r="AV2925" i="10"/>
  <c r="AX2925" i="10" s="1"/>
  <c r="AV2919" i="10"/>
  <c r="AX2919" i="10" s="1"/>
  <c r="AV2913" i="10"/>
  <c r="AX2913" i="10" s="1"/>
  <c r="AV2907" i="10"/>
  <c r="AX2907" i="10" s="1"/>
  <c r="AV2901" i="10"/>
  <c r="AX2901" i="10" s="1"/>
  <c r="AV2895" i="10"/>
  <c r="AX2895" i="10" s="1"/>
  <c r="AV2889" i="10"/>
  <c r="AX2889" i="10" s="1"/>
  <c r="AV2883" i="10"/>
  <c r="AX2883" i="10" s="1"/>
  <c r="AV2877" i="10"/>
  <c r="AX2877" i="10" s="1"/>
  <c r="AV2871" i="10"/>
  <c r="AX2871" i="10" s="1"/>
  <c r="AV2865" i="10"/>
  <c r="AX2865" i="10" s="1"/>
  <c r="AV2859" i="10"/>
  <c r="AX2859" i="10" s="1"/>
  <c r="AV2853" i="10"/>
  <c r="AX2853" i="10" s="1"/>
  <c r="AV2847" i="10"/>
  <c r="AX2847" i="10" s="1"/>
  <c r="AV2841" i="10"/>
  <c r="AX2841" i="10" s="1"/>
  <c r="AV2835" i="10"/>
  <c r="AX2835" i="10" s="1"/>
  <c r="AV2829" i="10"/>
  <c r="AX2829" i="10" s="1"/>
  <c r="AV2823" i="10"/>
  <c r="AX2823" i="10" s="1"/>
  <c r="AV2817" i="10"/>
  <c r="AX2817" i="10" s="1"/>
  <c r="AV2811" i="10"/>
  <c r="AX2811" i="10" s="1"/>
  <c r="AV2805" i="10"/>
  <c r="AX2805" i="10" s="1"/>
  <c r="AV2799" i="10"/>
  <c r="AX2799" i="10" s="1"/>
  <c r="AV2793" i="10"/>
  <c r="AX2793" i="10" s="1"/>
  <c r="AV2787" i="10"/>
  <c r="AX2787" i="10" s="1"/>
  <c r="AV2781" i="10"/>
  <c r="AX2781" i="10" s="1"/>
  <c r="AV2775" i="10"/>
  <c r="AX2775" i="10" s="1"/>
  <c r="AV2769" i="10"/>
  <c r="AX2769" i="10" s="1"/>
  <c r="AV2763" i="10"/>
  <c r="AX2763" i="10" s="1"/>
  <c r="AV2757" i="10"/>
  <c r="AX2757" i="10" s="1"/>
  <c r="AV2751" i="10"/>
  <c r="AX2751" i="10" s="1"/>
  <c r="AV2745" i="10"/>
  <c r="AX2745" i="10" s="1"/>
  <c r="AV2739" i="10"/>
  <c r="AX2739" i="10" s="1"/>
  <c r="AV2733" i="10"/>
  <c r="AX2733" i="10" s="1"/>
  <c r="AV2727" i="10"/>
  <c r="AX2727" i="10" s="1"/>
  <c r="AV2721" i="10"/>
  <c r="AX2721" i="10" s="1"/>
  <c r="AV2715" i="10"/>
  <c r="AX2715" i="10" s="1"/>
  <c r="AV2709" i="10"/>
  <c r="AX2709" i="10" s="1"/>
  <c r="AV2703" i="10"/>
  <c r="AX2703" i="10" s="1"/>
  <c r="AV2697" i="10"/>
  <c r="AX2697" i="10" s="1"/>
  <c r="AV2691" i="10"/>
  <c r="AX2691" i="10" s="1"/>
  <c r="AV2685" i="10"/>
  <c r="AX2685" i="10" s="1"/>
  <c r="AV2679" i="10"/>
  <c r="AX2679" i="10" s="1"/>
  <c r="AV2673" i="10"/>
  <c r="AX2673" i="10" s="1"/>
  <c r="AV2667" i="10"/>
  <c r="AX2667" i="10" s="1"/>
  <c r="AV2661" i="10"/>
  <c r="AX2661" i="10" s="1"/>
  <c r="AV2655" i="10"/>
  <c r="AX2655" i="10" s="1"/>
  <c r="AV2649" i="10"/>
  <c r="AX2649" i="10" s="1"/>
  <c r="AV2643" i="10"/>
  <c r="AX2643" i="10" s="1"/>
  <c r="AV2637" i="10"/>
  <c r="AX2637" i="10" s="1"/>
  <c r="AV2631" i="10"/>
  <c r="AX2631" i="10" s="1"/>
  <c r="AV2625" i="10"/>
  <c r="AX2625" i="10" s="1"/>
  <c r="AV2619" i="10"/>
  <c r="AX2619" i="10" s="1"/>
  <c r="AV2613" i="10"/>
  <c r="AX2613" i="10" s="1"/>
  <c r="AV2607" i="10"/>
  <c r="AX2607" i="10" s="1"/>
  <c r="AV2601" i="10"/>
  <c r="AX2601" i="10" s="1"/>
  <c r="AV2595" i="10"/>
  <c r="AX2595" i="10" s="1"/>
  <c r="AV2589" i="10"/>
  <c r="AX2589" i="10" s="1"/>
  <c r="AV2583" i="10"/>
  <c r="AX2583" i="10" s="1"/>
  <c r="AV2577" i="10"/>
  <c r="AX2577" i="10" s="1"/>
  <c r="AV2571" i="10"/>
  <c r="AX2571" i="10" s="1"/>
  <c r="AV2565" i="10"/>
  <c r="AX2565" i="10" s="1"/>
  <c r="AV2559" i="10"/>
  <c r="AX2559" i="10" s="1"/>
  <c r="AV2553" i="10"/>
  <c r="AX2553" i="10" s="1"/>
  <c r="AV2547" i="10"/>
  <c r="AX2547" i="10" s="1"/>
  <c r="AV2541" i="10"/>
  <c r="AX2541" i="10" s="1"/>
  <c r="AV2535" i="10"/>
  <c r="AX2535" i="10" s="1"/>
  <c r="AV2529" i="10"/>
  <c r="AX2529" i="10" s="1"/>
  <c r="AV2523" i="10"/>
  <c r="AX2523" i="10" s="1"/>
  <c r="AV2517" i="10"/>
  <c r="AX2517" i="10" s="1"/>
  <c r="AV2511" i="10"/>
  <c r="AX2511" i="10" s="1"/>
  <c r="AV2505" i="10"/>
  <c r="AX2505" i="10" s="1"/>
  <c r="AV2499" i="10"/>
  <c r="AX2499" i="10" s="1"/>
  <c r="AV2493" i="10"/>
  <c r="AX2493" i="10" s="1"/>
  <c r="AV2487" i="10"/>
  <c r="AX2487" i="10" s="1"/>
  <c r="AV2481" i="10"/>
  <c r="AX2481" i="10" s="1"/>
  <c r="AV2475" i="10"/>
  <c r="AX2475" i="10" s="1"/>
  <c r="AV2469" i="10"/>
  <c r="AX2469" i="10" s="1"/>
  <c r="AV2463" i="10"/>
  <c r="AX2463" i="10" s="1"/>
  <c r="AV2457" i="10"/>
  <c r="AX2457" i="10" s="1"/>
  <c r="AV2451" i="10"/>
  <c r="AX2451" i="10" s="1"/>
  <c r="AV2445" i="10"/>
  <c r="AX2445" i="10" s="1"/>
  <c r="AV2439" i="10"/>
  <c r="AX2439" i="10" s="1"/>
  <c r="AV2433" i="10"/>
  <c r="AX2433" i="10" s="1"/>
  <c r="AV2427" i="10"/>
  <c r="AX2427" i="10" s="1"/>
  <c r="AV2421" i="10"/>
  <c r="AX2421" i="10" s="1"/>
  <c r="AV2415" i="10"/>
  <c r="AX2415" i="10" s="1"/>
  <c r="AV2409" i="10"/>
  <c r="AX2409" i="10" s="1"/>
  <c r="AV2403" i="10"/>
  <c r="AX2403" i="10" s="1"/>
  <c r="AV2397" i="10"/>
  <c r="AX2397" i="10" s="1"/>
  <c r="AV2391" i="10"/>
  <c r="AX2391" i="10" s="1"/>
  <c r="AV2385" i="10"/>
  <c r="AX2385" i="10" s="1"/>
  <c r="AV2379" i="10"/>
  <c r="AX2379" i="10" s="1"/>
  <c r="AV2373" i="10"/>
  <c r="AX2373" i="10" s="1"/>
  <c r="AV2367" i="10"/>
  <c r="AX2367" i="10" s="1"/>
  <c r="AV2361" i="10"/>
  <c r="AX2361" i="10" s="1"/>
  <c r="AV2355" i="10"/>
  <c r="AX2355" i="10" s="1"/>
  <c r="AV2349" i="10"/>
  <c r="AX2349" i="10" s="1"/>
  <c r="AV2343" i="10"/>
  <c r="AX2343" i="10" s="1"/>
  <c r="AV2337" i="10"/>
  <c r="AX2337" i="10" s="1"/>
  <c r="AV2331" i="10"/>
  <c r="AX2331" i="10" s="1"/>
  <c r="AV2325" i="10"/>
  <c r="AX2325" i="10" s="1"/>
  <c r="AV2319" i="10"/>
  <c r="AX2319" i="10" s="1"/>
  <c r="AV2313" i="10"/>
  <c r="AX2313" i="10" s="1"/>
  <c r="AV2307" i="10"/>
  <c r="AX2307" i="10" s="1"/>
  <c r="AV2301" i="10"/>
  <c r="AX2301" i="10" s="1"/>
  <c r="AV2295" i="10"/>
  <c r="AX2295" i="10" s="1"/>
  <c r="AV2289" i="10"/>
  <c r="AX2289" i="10" s="1"/>
  <c r="AV2283" i="10"/>
  <c r="AX2283" i="10" s="1"/>
  <c r="AV2277" i="10"/>
  <c r="AX2277" i="10" s="1"/>
  <c r="AV2271" i="10"/>
  <c r="AX2271" i="10" s="1"/>
  <c r="AV2265" i="10"/>
  <c r="AX2265" i="10" s="1"/>
  <c r="AV2259" i="10"/>
  <c r="AX2259" i="10" s="1"/>
  <c r="AV2253" i="10"/>
  <c r="AX2253" i="10" s="1"/>
  <c r="AV2247" i="10"/>
  <c r="AX2247" i="10" s="1"/>
  <c r="AV2241" i="10"/>
  <c r="AX2241" i="10" s="1"/>
  <c r="AV2235" i="10"/>
  <c r="AX2235" i="10" s="1"/>
  <c r="AV2229" i="10"/>
  <c r="AX2229" i="10" s="1"/>
  <c r="AV2223" i="10"/>
  <c r="AX2223" i="10" s="1"/>
  <c r="AV2217" i="10"/>
  <c r="AX2217" i="10" s="1"/>
  <c r="AV2211" i="10"/>
  <c r="AX2211" i="10" s="1"/>
  <c r="AV2205" i="10"/>
  <c r="AX2205" i="10" s="1"/>
  <c r="AV2199" i="10"/>
  <c r="AX2199" i="10" s="1"/>
  <c r="AV2193" i="10"/>
  <c r="AX2193" i="10" s="1"/>
  <c r="AV2187" i="10"/>
  <c r="AX2187" i="10" s="1"/>
  <c r="AV2181" i="10"/>
  <c r="AX2181" i="10" s="1"/>
  <c r="AV2175" i="10"/>
  <c r="AX2175" i="10" s="1"/>
  <c r="AV2169" i="10"/>
  <c r="AX2169" i="10" s="1"/>
  <c r="AV2163" i="10"/>
  <c r="AX2163" i="10" s="1"/>
  <c r="AV2157" i="10"/>
  <c r="AX2157" i="10" s="1"/>
  <c r="AV2151" i="10"/>
  <c r="AX2151" i="10" s="1"/>
  <c r="AV2145" i="10"/>
  <c r="AX2145" i="10" s="1"/>
  <c r="AV2139" i="10"/>
  <c r="AX2139" i="10" s="1"/>
  <c r="AV2133" i="10"/>
  <c r="AX2133" i="10" s="1"/>
  <c r="AV2127" i="10"/>
  <c r="AX2127" i="10" s="1"/>
  <c r="AV2121" i="10"/>
  <c r="AX2121" i="10" s="1"/>
  <c r="AV2115" i="10"/>
  <c r="AX2115" i="10" s="1"/>
  <c r="AV2109" i="10"/>
  <c r="AX2109" i="10" s="1"/>
  <c r="AV2103" i="10"/>
  <c r="AX2103" i="10" s="1"/>
  <c r="AV2097" i="10"/>
  <c r="AX2097" i="10" s="1"/>
  <c r="AV2091" i="10"/>
  <c r="AX2091" i="10" s="1"/>
  <c r="AV2085" i="10"/>
  <c r="AX2085" i="10" s="1"/>
  <c r="AV2079" i="10"/>
  <c r="AX2079" i="10" s="1"/>
  <c r="AV2073" i="10"/>
  <c r="AX2073" i="10" s="1"/>
  <c r="AV2067" i="10"/>
  <c r="AX2067" i="10" s="1"/>
  <c r="AV2061" i="10"/>
  <c r="AX2061" i="10" s="1"/>
  <c r="AV2055" i="10"/>
  <c r="AX2055" i="10" s="1"/>
  <c r="AV2049" i="10"/>
  <c r="AX2049" i="10" s="1"/>
  <c r="AV2043" i="10"/>
  <c r="AX2043" i="10" s="1"/>
  <c r="AV2037" i="10"/>
  <c r="AX2037" i="10" s="1"/>
  <c r="AV2031" i="10"/>
  <c r="AX2031" i="10" s="1"/>
  <c r="AV2025" i="10"/>
  <c r="AX2025" i="10" s="1"/>
  <c r="AV2019" i="10"/>
  <c r="AX2019" i="10" s="1"/>
  <c r="AV2013" i="10"/>
  <c r="AX2013" i="10" s="1"/>
  <c r="AV2007" i="10"/>
  <c r="AX2007" i="10" s="1"/>
  <c r="AV2001" i="10"/>
  <c r="AX2001" i="10" s="1"/>
  <c r="AV1995" i="10"/>
  <c r="AX1995" i="10" s="1"/>
  <c r="AV1989" i="10"/>
  <c r="AX1989" i="10" s="1"/>
  <c r="AV1983" i="10"/>
  <c r="AX1983" i="10" s="1"/>
  <c r="AV1977" i="10"/>
  <c r="AX1977" i="10" s="1"/>
  <c r="AV1971" i="10"/>
  <c r="AX1971" i="10" s="1"/>
  <c r="AV1965" i="10"/>
  <c r="AX1965" i="10" s="1"/>
  <c r="AV1959" i="10"/>
  <c r="AX1959" i="10" s="1"/>
  <c r="AV1953" i="10"/>
  <c r="AX1953" i="10" s="1"/>
  <c r="AV1947" i="10"/>
  <c r="AX1947" i="10" s="1"/>
  <c r="AV1941" i="10"/>
  <c r="AX1941" i="10" s="1"/>
  <c r="AV1935" i="10"/>
  <c r="AX1935" i="10" s="1"/>
  <c r="AV1929" i="10"/>
  <c r="AX1929" i="10" s="1"/>
  <c r="AV1923" i="10"/>
  <c r="AX1923" i="10" s="1"/>
  <c r="AV1917" i="10"/>
  <c r="AX1917" i="10" s="1"/>
  <c r="AV1911" i="10"/>
  <c r="AX1911" i="10" s="1"/>
  <c r="AV1905" i="10"/>
  <c r="AX1905" i="10" s="1"/>
  <c r="AV1899" i="10"/>
  <c r="AX1899" i="10" s="1"/>
  <c r="AV1893" i="10"/>
  <c r="AX1893" i="10" s="1"/>
  <c r="AV1887" i="10"/>
  <c r="AX1887" i="10" s="1"/>
  <c r="AV1881" i="10"/>
  <c r="AX1881" i="10" s="1"/>
  <c r="AV1875" i="10"/>
  <c r="AX1875" i="10" s="1"/>
  <c r="AV1869" i="10"/>
  <c r="AX1869" i="10" s="1"/>
  <c r="AV5010" i="10"/>
  <c r="AX5010" i="10" s="1"/>
  <c r="AV4992" i="10"/>
  <c r="AX4992" i="10" s="1"/>
  <c r="AV4974" i="10"/>
  <c r="AX4974" i="10" s="1"/>
  <c r="AV4956" i="10"/>
  <c r="AX4956" i="10" s="1"/>
  <c r="AV4938" i="10"/>
  <c r="AX4938" i="10" s="1"/>
  <c r="AV4920" i="10"/>
  <c r="AX4920" i="10" s="1"/>
  <c r="AV4903" i="10"/>
  <c r="AX4903" i="10" s="1"/>
  <c r="AV4890" i="10"/>
  <c r="AX4890" i="10" s="1"/>
  <c r="AV4879" i="10"/>
  <c r="AX4879" i="10" s="1"/>
  <c r="AV4868" i="10"/>
  <c r="AX4868" i="10" s="1"/>
  <c r="AV4857" i="10"/>
  <c r="AX4857" i="10" s="1"/>
  <c r="AV4846" i="10"/>
  <c r="AX4846" i="10" s="1"/>
  <c r="AV4836" i="10"/>
  <c r="AX4836" i="10" s="1"/>
  <c r="AV4825" i="10"/>
  <c r="AX4825" i="10" s="1"/>
  <c r="AV4814" i="10"/>
  <c r="AX4814" i="10" s="1"/>
  <c r="AV4803" i="10"/>
  <c r="AX4803" i="10" s="1"/>
  <c r="AV4792" i="10"/>
  <c r="AX4792" i="10" s="1"/>
  <c r="AV4782" i="10"/>
  <c r="AX4782" i="10" s="1"/>
  <c r="AV4771" i="10"/>
  <c r="AX4771" i="10" s="1"/>
  <c r="AV4760" i="10"/>
  <c r="AX4760" i="10" s="1"/>
  <c r="AV4749" i="10"/>
  <c r="AX4749" i="10" s="1"/>
  <c r="AV4738" i="10"/>
  <c r="AX4738" i="10" s="1"/>
  <c r="AV4728" i="10"/>
  <c r="AX4728" i="10" s="1"/>
  <c r="AV4717" i="10"/>
  <c r="AX4717" i="10" s="1"/>
  <c r="AV4706" i="10"/>
  <c r="AX4706" i="10" s="1"/>
  <c r="AV4695" i="10"/>
  <c r="AX4695" i="10" s="1"/>
  <c r="AV4684" i="10"/>
  <c r="AX4684" i="10" s="1"/>
  <c r="AV4674" i="10"/>
  <c r="AX4674" i="10" s="1"/>
  <c r="AV4663" i="10"/>
  <c r="AX4663" i="10" s="1"/>
  <c r="AV4652" i="10"/>
  <c r="AX4652" i="10" s="1"/>
  <c r="AV4641" i="10"/>
  <c r="AX4641" i="10" s="1"/>
  <c r="AV4630" i="10"/>
  <c r="AX4630" i="10" s="1"/>
  <c r="AV4620" i="10"/>
  <c r="AX4620" i="10" s="1"/>
  <c r="AV4609" i="10"/>
  <c r="AX4609" i="10" s="1"/>
  <c r="AV4598" i="10"/>
  <c r="AX4598" i="10" s="1"/>
  <c r="AV4587" i="10"/>
  <c r="AX4587" i="10" s="1"/>
  <c r="AV4576" i="10"/>
  <c r="AX4576" i="10" s="1"/>
  <c r="AV4566" i="10"/>
  <c r="AX4566" i="10" s="1"/>
  <c r="AV4555" i="10"/>
  <c r="AX4555" i="10" s="1"/>
  <c r="AV4544" i="10"/>
  <c r="AX4544" i="10" s="1"/>
  <c r="AV4533" i="10"/>
  <c r="AX4533" i="10" s="1"/>
  <c r="AV4522" i="10"/>
  <c r="AX4522" i="10" s="1"/>
  <c r="AV4512" i="10"/>
  <c r="AX4512" i="10" s="1"/>
  <c r="AV4501" i="10"/>
  <c r="AX4501" i="10" s="1"/>
  <c r="AV4490" i="10"/>
  <c r="AX4490" i="10" s="1"/>
  <c r="AV4479" i="10"/>
  <c r="AX4479" i="10" s="1"/>
  <c r="AV4468" i="10"/>
  <c r="AX4468" i="10" s="1"/>
  <c r="AV4458" i="10"/>
  <c r="AX4458" i="10" s="1"/>
  <c r="AV4447" i="10"/>
  <c r="AX4447" i="10" s="1"/>
  <c r="AV4436" i="10"/>
  <c r="AX4436" i="10" s="1"/>
  <c r="AV4425" i="10"/>
  <c r="AX4425" i="10" s="1"/>
  <c r="AV4414" i="10"/>
  <c r="AX4414" i="10" s="1"/>
  <c r="AV4404" i="10"/>
  <c r="AX4404" i="10" s="1"/>
  <c r="AV4393" i="10"/>
  <c r="AX4393" i="10" s="1"/>
  <c r="AV4382" i="10"/>
  <c r="AX4382" i="10" s="1"/>
  <c r="AV4371" i="10"/>
  <c r="AX4371" i="10" s="1"/>
  <c r="AV4360" i="10"/>
  <c r="AX4360" i="10" s="1"/>
  <c r="AV4350" i="10"/>
  <c r="AX4350" i="10" s="1"/>
  <c r="AV4339" i="10"/>
  <c r="AX4339" i="10" s="1"/>
  <c r="AV4328" i="10"/>
  <c r="AX4328" i="10" s="1"/>
  <c r="AV4317" i="10"/>
  <c r="AX4317" i="10" s="1"/>
  <c r="AV4306" i="10"/>
  <c r="AX4306" i="10" s="1"/>
  <c r="AV4296" i="10"/>
  <c r="AX4296" i="10" s="1"/>
  <c r="AV4285" i="10"/>
  <c r="AX4285" i="10" s="1"/>
  <c r="AV4274" i="10"/>
  <c r="AX4274" i="10" s="1"/>
  <c r="AV4263" i="10"/>
  <c r="AX4263" i="10" s="1"/>
  <c r="AV4252" i="10"/>
  <c r="AX4252" i="10" s="1"/>
  <c r="AV4242" i="10"/>
  <c r="AX4242" i="10" s="1"/>
  <c r="AV4231" i="10"/>
  <c r="AX4231" i="10" s="1"/>
  <c r="AV4220" i="10"/>
  <c r="AX4220" i="10" s="1"/>
  <c r="AV4209" i="10"/>
  <c r="AX4209" i="10" s="1"/>
  <c r="AV4198" i="10"/>
  <c r="AX4198" i="10" s="1"/>
  <c r="AV4188" i="10"/>
  <c r="AX4188" i="10" s="1"/>
  <c r="AV4177" i="10"/>
  <c r="AX4177" i="10" s="1"/>
  <c r="AV4166" i="10"/>
  <c r="AX4166" i="10" s="1"/>
  <c r="AV4155" i="10"/>
  <c r="AX4155" i="10" s="1"/>
  <c r="AV4144" i="10"/>
  <c r="AX4144" i="10" s="1"/>
  <c r="AV4134" i="10"/>
  <c r="AX4134" i="10" s="1"/>
  <c r="AV4123" i="10"/>
  <c r="AX4123" i="10" s="1"/>
  <c r="AV4112" i="10"/>
  <c r="AX4112" i="10" s="1"/>
  <c r="AV4101" i="10"/>
  <c r="AX4101" i="10" s="1"/>
  <c r="AV4090" i="10"/>
  <c r="AX4090" i="10" s="1"/>
  <c r="AV4080" i="10"/>
  <c r="AX4080" i="10" s="1"/>
  <c r="AV4069" i="10"/>
  <c r="AX4069" i="10" s="1"/>
  <c r="AV4058" i="10"/>
  <c r="AX4058" i="10" s="1"/>
  <c r="AV4047" i="10"/>
  <c r="AX4047" i="10" s="1"/>
  <c r="AV4036" i="10"/>
  <c r="AX4036" i="10" s="1"/>
  <c r="AV4026" i="10"/>
  <c r="AX4026" i="10" s="1"/>
  <c r="AV4015" i="10"/>
  <c r="AX4015" i="10" s="1"/>
  <c r="AV4004" i="10"/>
  <c r="AX4004" i="10" s="1"/>
  <c r="AV3993" i="10"/>
  <c r="AX3993" i="10" s="1"/>
  <c r="AV3982" i="10"/>
  <c r="AX3982" i="10" s="1"/>
  <c r="AV3972" i="10"/>
  <c r="AX3972" i="10" s="1"/>
  <c r="AV3961" i="10"/>
  <c r="AX3961" i="10" s="1"/>
  <c r="AV3950" i="10"/>
  <c r="AX3950" i="10" s="1"/>
  <c r="AV3939" i="10"/>
  <c r="AX3939" i="10" s="1"/>
  <c r="AV3928" i="10"/>
  <c r="AX3928" i="10" s="1"/>
  <c r="AV3918" i="10"/>
  <c r="AX3918" i="10" s="1"/>
  <c r="AV3907" i="10"/>
  <c r="AX3907" i="10" s="1"/>
  <c r="AV3896" i="10"/>
  <c r="AX3896" i="10" s="1"/>
  <c r="AV3885" i="10"/>
  <c r="AX3885" i="10" s="1"/>
  <c r="AV3874" i="10"/>
  <c r="AX3874" i="10" s="1"/>
  <c r="AV3864" i="10"/>
  <c r="AX3864" i="10" s="1"/>
  <c r="AV3853" i="10"/>
  <c r="AX3853" i="10" s="1"/>
  <c r="AV3842" i="10"/>
  <c r="AX3842" i="10" s="1"/>
  <c r="AV3831" i="10"/>
  <c r="AX3831" i="10" s="1"/>
  <c r="AV3820" i="10"/>
  <c r="AX3820" i="10" s="1"/>
  <c r="AV3810" i="10"/>
  <c r="AX3810" i="10" s="1"/>
  <c r="AV3799" i="10"/>
  <c r="AX3799" i="10" s="1"/>
  <c r="AV3788" i="10"/>
  <c r="AX3788" i="10" s="1"/>
  <c r="AV3777" i="10"/>
  <c r="AX3777" i="10" s="1"/>
  <c r="AV3768" i="10"/>
  <c r="AX3768" i="10" s="1"/>
  <c r="AV3759" i="10"/>
  <c r="AX3759" i="10" s="1"/>
  <c r="AV3751" i="10"/>
  <c r="AX3751" i="10" s="1"/>
  <c r="AV3741" i="10"/>
  <c r="AX3741" i="10" s="1"/>
  <c r="AV3733" i="10"/>
  <c r="AX3733" i="10" s="1"/>
  <c r="AV3726" i="10"/>
  <c r="AX3726" i="10" s="1"/>
  <c r="AV3719" i="10"/>
  <c r="AX3719" i="10" s="1"/>
  <c r="AV3712" i="10"/>
  <c r="AX3712" i="10" s="1"/>
  <c r="AV3704" i="10"/>
  <c r="AX3704" i="10" s="1"/>
  <c r="AV3697" i="10"/>
  <c r="AX3697" i="10" s="1"/>
  <c r="AV3690" i="10"/>
  <c r="AX3690" i="10" s="1"/>
  <c r="AV3683" i="10"/>
  <c r="AX3683" i="10" s="1"/>
  <c r="AV3676" i="10"/>
  <c r="AX3676" i="10" s="1"/>
  <c r="AV3668" i="10"/>
  <c r="AX3668" i="10" s="1"/>
  <c r="AV3661" i="10"/>
  <c r="AX3661" i="10" s="1"/>
  <c r="AV3654" i="10"/>
  <c r="AX3654" i="10" s="1"/>
  <c r="AV3647" i="10"/>
  <c r="AX3647" i="10" s="1"/>
  <c r="AV3640" i="10"/>
  <c r="AX3640" i="10" s="1"/>
  <c r="AV3632" i="10"/>
  <c r="AX3632" i="10" s="1"/>
  <c r="AV3625" i="10"/>
  <c r="AX3625" i="10" s="1"/>
  <c r="AV3618" i="10"/>
  <c r="AX3618" i="10" s="1"/>
  <c r="AV3611" i="10"/>
  <c r="AX3611" i="10" s="1"/>
  <c r="AV3604" i="10"/>
  <c r="AX3604" i="10" s="1"/>
  <c r="AV3596" i="10"/>
  <c r="AX3596" i="10" s="1"/>
  <c r="AV3589" i="10"/>
  <c r="AX3589" i="10" s="1"/>
  <c r="AV3582" i="10"/>
  <c r="AX3582" i="10" s="1"/>
  <c r="AV3575" i="10"/>
  <c r="AX3575" i="10" s="1"/>
  <c r="AV3568" i="10"/>
  <c r="AX3568" i="10" s="1"/>
  <c r="AV3560" i="10"/>
  <c r="AX3560" i="10" s="1"/>
  <c r="AV3553" i="10"/>
  <c r="AX3553" i="10" s="1"/>
  <c r="AV3546" i="10"/>
  <c r="AX3546" i="10" s="1"/>
  <c r="AV3539" i="10"/>
  <c r="AX3539" i="10" s="1"/>
  <c r="AV3532" i="10"/>
  <c r="AX3532" i="10" s="1"/>
  <c r="AV3524" i="10"/>
  <c r="AX3524" i="10" s="1"/>
  <c r="AV3517" i="10"/>
  <c r="AX3517" i="10" s="1"/>
  <c r="AV3510" i="10"/>
  <c r="AX3510" i="10" s="1"/>
  <c r="AV3503" i="10"/>
  <c r="AX3503" i="10" s="1"/>
  <c r="AV3496" i="10"/>
  <c r="AX3496" i="10" s="1"/>
  <c r="AV3488" i="10"/>
  <c r="AX3488" i="10" s="1"/>
  <c r="AV3481" i="10"/>
  <c r="AX3481" i="10" s="1"/>
  <c r="AV3474" i="10"/>
  <c r="AX3474" i="10" s="1"/>
  <c r="AV3467" i="10"/>
  <c r="AX3467" i="10" s="1"/>
  <c r="AV3460" i="10"/>
  <c r="AX3460" i="10" s="1"/>
  <c r="AV3452" i="10"/>
  <c r="AX3452" i="10" s="1"/>
  <c r="AV3445" i="10"/>
  <c r="AX3445" i="10" s="1"/>
  <c r="AV3438" i="10"/>
  <c r="AX3438" i="10" s="1"/>
  <c r="AV3431" i="10"/>
  <c r="AX3431" i="10" s="1"/>
  <c r="AV3424" i="10"/>
  <c r="AX3424" i="10" s="1"/>
  <c r="AV3416" i="10"/>
  <c r="AX3416" i="10" s="1"/>
  <c r="AV3409" i="10"/>
  <c r="AX3409" i="10" s="1"/>
  <c r="AV3402" i="10"/>
  <c r="AX3402" i="10" s="1"/>
  <c r="AV3395" i="10"/>
  <c r="AX3395" i="10" s="1"/>
  <c r="AV3388" i="10"/>
  <c r="AX3388" i="10" s="1"/>
  <c r="AV3380" i="10"/>
  <c r="AX3380" i="10" s="1"/>
  <c r="AV3373" i="10"/>
  <c r="AX3373" i="10" s="1"/>
  <c r="AV3366" i="10"/>
  <c r="AX3366" i="10" s="1"/>
  <c r="AV3359" i="10"/>
  <c r="AX3359" i="10" s="1"/>
  <c r="AV3352" i="10"/>
  <c r="AX3352" i="10" s="1"/>
  <c r="AV3344" i="10"/>
  <c r="AX3344" i="10" s="1"/>
  <c r="AV3337" i="10"/>
  <c r="AX3337" i="10" s="1"/>
  <c r="AV3330" i="10"/>
  <c r="AX3330" i="10" s="1"/>
  <c r="AV3323" i="10"/>
  <c r="AX3323" i="10" s="1"/>
  <c r="AV3316" i="10"/>
  <c r="AX3316" i="10" s="1"/>
  <c r="AV3308" i="10"/>
  <c r="AX3308" i="10" s="1"/>
  <c r="AV3301" i="10"/>
  <c r="AX3301" i="10" s="1"/>
  <c r="AV3294" i="10"/>
  <c r="AX3294" i="10" s="1"/>
  <c r="AV3287" i="10"/>
  <c r="AX3287" i="10" s="1"/>
  <c r="AV3280" i="10"/>
  <c r="AX3280" i="10" s="1"/>
  <c r="AV3272" i="10"/>
  <c r="AX3272" i="10" s="1"/>
  <c r="AV3265" i="10"/>
  <c r="AX3265" i="10" s="1"/>
  <c r="AV3258" i="10"/>
  <c r="AX3258" i="10" s="1"/>
  <c r="AV3251" i="10"/>
  <c r="AX3251" i="10" s="1"/>
  <c r="AV3244" i="10"/>
  <c r="AX3244" i="10" s="1"/>
  <c r="AV3236" i="10"/>
  <c r="AX3236" i="10" s="1"/>
  <c r="AV3229" i="10"/>
  <c r="AX3229" i="10" s="1"/>
  <c r="AV3222" i="10"/>
  <c r="AX3222" i="10" s="1"/>
  <c r="AV3215" i="10"/>
  <c r="AX3215" i="10" s="1"/>
  <c r="AV3208" i="10"/>
  <c r="AX3208" i="10" s="1"/>
  <c r="AV3200" i="10"/>
  <c r="AX3200" i="10" s="1"/>
  <c r="AV3193" i="10"/>
  <c r="AX3193" i="10" s="1"/>
  <c r="AV3186" i="10"/>
  <c r="AX3186" i="10" s="1"/>
  <c r="AV3179" i="10"/>
  <c r="AX3179" i="10" s="1"/>
  <c r="AV3172" i="10"/>
  <c r="AX3172" i="10" s="1"/>
  <c r="AV3164" i="10"/>
  <c r="AX3164" i="10" s="1"/>
  <c r="AV3157" i="10"/>
  <c r="AX3157" i="10" s="1"/>
  <c r="AV3150" i="10"/>
  <c r="AX3150" i="10" s="1"/>
  <c r="AV3143" i="10"/>
  <c r="AX3143" i="10" s="1"/>
  <c r="AV3136" i="10"/>
  <c r="AX3136" i="10" s="1"/>
  <c r="AV3128" i="10"/>
  <c r="AX3128" i="10" s="1"/>
  <c r="AV3121" i="10"/>
  <c r="AX3121" i="10" s="1"/>
  <c r="AV3114" i="10"/>
  <c r="AX3114" i="10" s="1"/>
  <c r="AV3107" i="10"/>
  <c r="AX3107" i="10" s="1"/>
  <c r="AV3100" i="10"/>
  <c r="AX3100" i="10" s="1"/>
  <c r="AV3092" i="10"/>
  <c r="AX3092" i="10" s="1"/>
  <c r="AV3085" i="10"/>
  <c r="AX3085" i="10" s="1"/>
  <c r="AV3078" i="10"/>
  <c r="AX3078" i="10" s="1"/>
  <c r="AV3071" i="10"/>
  <c r="AX3071" i="10" s="1"/>
  <c r="AV3064" i="10"/>
  <c r="AX3064" i="10" s="1"/>
  <c r="AV3056" i="10"/>
  <c r="AX3056" i="10" s="1"/>
  <c r="AV3049" i="10"/>
  <c r="AX3049" i="10" s="1"/>
  <c r="AV3042" i="10"/>
  <c r="AX3042" i="10" s="1"/>
  <c r="AV3035" i="10"/>
  <c r="AX3035" i="10" s="1"/>
  <c r="AV3028" i="10"/>
  <c r="AX3028" i="10" s="1"/>
  <c r="AV3020" i="10"/>
  <c r="AX3020" i="10" s="1"/>
  <c r="AV3013" i="10"/>
  <c r="AX3013" i="10" s="1"/>
  <c r="AV3006" i="10"/>
  <c r="AX3006" i="10" s="1"/>
  <c r="AV2999" i="10"/>
  <c r="AX2999" i="10" s="1"/>
  <c r="AV2992" i="10"/>
  <c r="AX2992" i="10" s="1"/>
  <c r="AV2984" i="10"/>
  <c r="AX2984" i="10" s="1"/>
  <c r="AV2977" i="10"/>
  <c r="AX2977" i="10" s="1"/>
  <c r="AV2970" i="10"/>
  <c r="AX2970" i="10" s="1"/>
  <c r="AV2963" i="10"/>
  <c r="AX2963" i="10" s="1"/>
  <c r="AV2956" i="10"/>
  <c r="AX2956" i="10" s="1"/>
  <c r="AV2948" i="10"/>
  <c r="AX2948" i="10" s="1"/>
  <c r="AV2941" i="10"/>
  <c r="AX2941" i="10" s="1"/>
  <c r="AV2934" i="10"/>
  <c r="AX2934" i="10" s="1"/>
  <c r="AV2927" i="10"/>
  <c r="AX2927" i="10" s="1"/>
  <c r="AV2920" i="10"/>
  <c r="AX2920" i="10" s="1"/>
  <c r="AV2912" i="10"/>
  <c r="AX2912" i="10" s="1"/>
  <c r="AV2905" i="10"/>
  <c r="AX2905" i="10" s="1"/>
  <c r="AV2898" i="10"/>
  <c r="AX2898" i="10" s="1"/>
  <c r="AV2891" i="10"/>
  <c r="AX2891" i="10" s="1"/>
  <c r="AV2884" i="10"/>
  <c r="AX2884" i="10" s="1"/>
  <c r="AV2876" i="10"/>
  <c r="AX2876" i="10" s="1"/>
  <c r="AV2869" i="10"/>
  <c r="AX2869" i="10" s="1"/>
  <c r="AV2862" i="10"/>
  <c r="AX2862" i="10" s="1"/>
  <c r="AV2855" i="10"/>
  <c r="AX2855" i="10" s="1"/>
  <c r="AV2848" i="10"/>
  <c r="AX2848" i="10" s="1"/>
  <c r="AV2840" i="10"/>
  <c r="AX2840" i="10" s="1"/>
  <c r="AV2833" i="10"/>
  <c r="AX2833" i="10" s="1"/>
  <c r="AV2826" i="10"/>
  <c r="AX2826" i="10" s="1"/>
  <c r="AV2819" i="10"/>
  <c r="AX2819" i="10" s="1"/>
  <c r="AV2812" i="10"/>
  <c r="AX2812" i="10" s="1"/>
  <c r="AV2804" i="10"/>
  <c r="AX2804" i="10" s="1"/>
  <c r="AV2797" i="10"/>
  <c r="AX2797" i="10" s="1"/>
  <c r="AV2790" i="10"/>
  <c r="AX2790" i="10" s="1"/>
  <c r="AV2783" i="10"/>
  <c r="AX2783" i="10" s="1"/>
  <c r="AV2776" i="10"/>
  <c r="AX2776" i="10" s="1"/>
  <c r="AV5005" i="10"/>
  <c r="AX5005" i="10" s="1"/>
  <c r="AV4988" i="10"/>
  <c r="AX4988" i="10" s="1"/>
  <c r="AV4969" i="10"/>
  <c r="AX4969" i="10" s="1"/>
  <c r="AV4952" i="10"/>
  <c r="AX4952" i="10" s="1"/>
  <c r="AV4933" i="10"/>
  <c r="AX4933" i="10" s="1"/>
  <c r="AV4916" i="10"/>
  <c r="AX4916" i="10" s="1"/>
  <c r="AV4899" i="10"/>
  <c r="AX4899" i="10" s="1"/>
  <c r="AV4888" i="10"/>
  <c r="AX4888" i="10" s="1"/>
  <c r="AV4876" i="10"/>
  <c r="AX4876" i="10" s="1"/>
  <c r="AV4867" i="10"/>
  <c r="AX4867" i="10" s="1"/>
  <c r="AV4855" i="10"/>
  <c r="AX4855" i="10" s="1"/>
  <c r="AV4845" i="10"/>
  <c r="AX4845" i="10" s="1"/>
  <c r="AV4833" i="10"/>
  <c r="AX4833" i="10" s="1"/>
  <c r="AV4824" i="10"/>
  <c r="AX4824" i="10" s="1"/>
  <c r="AV4812" i="10"/>
  <c r="AX4812" i="10" s="1"/>
  <c r="AV4802" i="10"/>
  <c r="AX4802" i="10" s="1"/>
  <c r="AV4790" i="10"/>
  <c r="AX4790" i="10" s="1"/>
  <c r="AV4780" i="10"/>
  <c r="AX4780" i="10" s="1"/>
  <c r="AV4768" i="10"/>
  <c r="AX4768" i="10" s="1"/>
  <c r="AV4759" i="10"/>
  <c r="AX4759" i="10" s="1"/>
  <c r="AV4747" i="10"/>
  <c r="AX4747" i="10" s="1"/>
  <c r="AV4737" i="10"/>
  <c r="AX4737" i="10" s="1"/>
  <c r="AV4725" i="10"/>
  <c r="AX4725" i="10" s="1"/>
  <c r="AV4716" i="10"/>
  <c r="AX4716" i="10" s="1"/>
  <c r="AV4704" i="10"/>
  <c r="AX4704" i="10" s="1"/>
  <c r="AV4694" i="10"/>
  <c r="AX4694" i="10" s="1"/>
  <c r="AV4682" i="10"/>
  <c r="AX4682" i="10" s="1"/>
  <c r="AV4672" i="10"/>
  <c r="AX4672" i="10" s="1"/>
  <c r="AV4660" i="10"/>
  <c r="AX4660" i="10" s="1"/>
  <c r="AV4651" i="10"/>
  <c r="AX4651" i="10" s="1"/>
  <c r="AV4639" i="10"/>
  <c r="AX4639" i="10" s="1"/>
  <c r="AV4629" i="10"/>
  <c r="AX4629" i="10" s="1"/>
  <c r="AV4617" i="10"/>
  <c r="AX4617" i="10" s="1"/>
  <c r="AV4608" i="10"/>
  <c r="AX4608" i="10" s="1"/>
  <c r="AV4596" i="10"/>
  <c r="AX4596" i="10" s="1"/>
  <c r="AV4586" i="10"/>
  <c r="AX4586" i="10" s="1"/>
  <c r="AV4574" i="10"/>
  <c r="AX4574" i="10" s="1"/>
  <c r="AV4564" i="10"/>
  <c r="AX4564" i="10" s="1"/>
  <c r="AV4552" i="10"/>
  <c r="AX4552" i="10" s="1"/>
  <c r="AV4543" i="10"/>
  <c r="AX4543" i="10" s="1"/>
  <c r="AV4531" i="10"/>
  <c r="AX4531" i="10" s="1"/>
  <c r="AV4521" i="10"/>
  <c r="AX4521" i="10" s="1"/>
  <c r="AV4509" i="10"/>
  <c r="AX4509" i="10" s="1"/>
  <c r="AV4500" i="10"/>
  <c r="AX4500" i="10" s="1"/>
  <c r="AV4488" i="10"/>
  <c r="AX4488" i="10" s="1"/>
  <c r="AV4478" i="10"/>
  <c r="AX4478" i="10" s="1"/>
  <c r="AV4466" i="10"/>
  <c r="AX4466" i="10" s="1"/>
  <c r="AV4456" i="10"/>
  <c r="AX4456" i="10" s="1"/>
  <c r="AV4444" i="10"/>
  <c r="AX4444" i="10" s="1"/>
  <c r="AV4435" i="10"/>
  <c r="AX4435" i="10" s="1"/>
  <c r="AV4423" i="10"/>
  <c r="AX4423" i="10" s="1"/>
  <c r="AV4413" i="10"/>
  <c r="AX4413" i="10" s="1"/>
  <c r="AV4401" i="10"/>
  <c r="AX4401" i="10" s="1"/>
  <c r="AV4392" i="10"/>
  <c r="AX4392" i="10" s="1"/>
  <c r="AV4380" i="10"/>
  <c r="AX4380" i="10" s="1"/>
  <c r="AV4370" i="10"/>
  <c r="AX4370" i="10" s="1"/>
  <c r="AV4358" i="10"/>
  <c r="AX4358" i="10" s="1"/>
  <c r="AV4348" i="10"/>
  <c r="AX4348" i="10" s="1"/>
  <c r="AV4336" i="10"/>
  <c r="AX4336" i="10" s="1"/>
  <c r="AV4327" i="10"/>
  <c r="AX4327" i="10" s="1"/>
  <c r="AV4315" i="10"/>
  <c r="AX4315" i="10" s="1"/>
  <c r="AV4305" i="10"/>
  <c r="AX4305" i="10" s="1"/>
  <c r="AV4293" i="10"/>
  <c r="AX4293" i="10" s="1"/>
  <c r="AV4284" i="10"/>
  <c r="AX4284" i="10" s="1"/>
  <c r="AV4272" i="10"/>
  <c r="AX4272" i="10" s="1"/>
  <c r="AV4262" i="10"/>
  <c r="AX4262" i="10" s="1"/>
  <c r="AV4250" i="10"/>
  <c r="AX4250" i="10" s="1"/>
  <c r="AV4240" i="10"/>
  <c r="AX4240" i="10" s="1"/>
  <c r="AV4228" i="10"/>
  <c r="AX4228" i="10" s="1"/>
  <c r="AV4219" i="10"/>
  <c r="AX4219" i="10" s="1"/>
  <c r="AV4207" i="10"/>
  <c r="AX4207" i="10" s="1"/>
  <c r="AV4197" i="10"/>
  <c r="AX4197" i="10" s="1"/>
  <c r="AV4185" i="10"/>
  <c r="AX4185" i="10" s="1"/>
  <c r="AV4176" i="10"/>
  <c r="AX4176" i="10" s="1"/>
  <c r="AV4164" i="10"/>
  <c r="AX4164" i="10" s="1"/>
  <c r="AV4154" i="10"/>
  <c r="AX4154" i="10" s="1"/>
  <c r="AV4142" i="10"/>
  <c r="AX4142" i="10" s="1"/>
  <c r="AV4132" i="10"/>
  <c r="AX4132" i="10" s="1"/>
  <c r="AV4120" i="10"/>
  <c r="AX4120" i="10" s="1"/>
  <c r="AV4111" i="10"/>
  <c r="AX4111" i="10" s="1"/>
  <c r="AV4099" i="10"/>
  <c r="AX4099" i="10" s="1"/>
  <c r="AV4089" i="10"/>
  <c r="AX4089" i="10" s="1"/>
  <c r="AV4077" i="10"/>
  <c r="AX4077" i="10" s="1"/>
  <c r="AV4068" i="10"/>
  <c r="AX4068" i="10" s="1"/>
  <c r="AV4056" i="10"/>
  <c r="AX4056" i="10" s="1"/>
  <c r="AV4046" i="10"/>
  <c r="AX4046" i="10" s="1"/>
  <c r="AV4034" i="10"/>
  <c r="AX4034" i="10" s="1"/>
  <c r="AV4024" i="10"/>
  <c r="AX4024" i="10" s="1"/>
  <c r="AV4012" i="10"/>
  <c r="AX4012" i="10" s="1"/>
  <c r="AV4003" i="10"/>
  <c r="AX4003" i="10" s="1"/>
  <c r="AV3991" i="10"/>
  <c r="AX3991" i="10" s="1"/>
  <c r="AV3981" i="10"/>
  <c r="AX3981" i="10" s="1"/>
  <c r="AV3969" i="10"/>
  <c r="AX3969" i="10" s="1"/>
  <c r="AV3960" i="10"/>
  <c r="AX3960" i="10" s="1"/>
  <c r="AV3948" i="10"/>
  <c r="AX3948" i="10" s="1"/>
  <c r="AV3938" i="10"/>
  <c r="AX3938" i="10" s="1"/>
  <c r="AV3926" i="10"/>
  <c r="AX3926" i="10" s="1"/>
  <c r="AV3916" i="10"/>
  <c r="AX3916" i="10" s="1"/>
  <c r="AV3904" i="10"/>
  <c r="AX3904" i="10" s="1"/>
  <c r="AV3895" i="10"/>
  <c r="AX3895" i="10" s="1"/>
  <c r="AV3883" i="10"/>
  <c r="AX3883" i="10" s="1"/>
  <c r="AV3873" i="10"/>
  <c r="AX3873" i="10" s="1"/>
  <c r="AV3861" i="10"/>
  <c r="AX3861" i="10" s="1"/>
  <c r="AV3852" i="10"/>
  <c r="AX3852" i="10" s="1"/>
  <c r="AV3840" i="10"/>
  <c r="AX3840" i="10" s="1"/>
  <c r="AV3830" i="10"/>
  <c r="AX3830" i="10" s="1"/>
  <c r="AV3818" i="10"/>
  <c r="AX3818" i="10" s="1"/>
  <c r="AV3808" i="10"/>
  <c r="AX3808" i="10" s="1"/>
  <c r="AV3796" i="10"/>
  <c r="AX3796" i="10" s="1"/>
  <c r="AV3787" i="10"/>
  <c r="AX3787" i="10" s="1"/>
  <c r="AV3775" i="10"/>
  <c r="AX3775" i="10" s="1"/>
  <c r="AV3766" i="10"/>
  <c r="AX3766" i="10" s="1"/>
  <c r="AV3758" i="10"/>
  <c r="AX3758" i="10" s="1"/>
  <c r="AV3748" i="10"/>
  <c r="AX3748" i="10" s="1"/>
  <c r="AV3740" i="10"/>
  <c r="AX3740" i="10" s="1"/>
  <c r="AV3732" i="10"/>
  <c r="AX3732" i="10" s="1"/>
  <c r="AV3725" i="10"/>
  <c r="AX3725" i="10" s="1"/>
  <c r="AV3718" i="10"/>
  <c r="AX3718" i="10" s="1"/>
  <c r="AV3710" i="10"/>
  <c r="AX3710" i="10" s="1"/>
  <c r="AV3703" i="10"/>
  <c r="AX3703" i="10" s="1"/>
  <c r="AV3696" i="10"/>
  <c r="AX3696" i="10" s="1"/>
  <c r="AV3689" i="10"/>
  <c r="AX3689" i="10" s="1"/>
  <c r="AV3682" i="10"/>
  <c r="AX3682" i="10" s="1"/>
  <c r="AV3674" i="10"/>
  <c r="AX3674" i="10" s="1"/>
  <c r="AV3667" i="10"/>
  <c r="AX3667" i="10" s="1"/>
  <c r="AV3660" i="10"/>
  <c r="AX3660" i="10" s="1"/>
  <c r="AV3653" i="10"/>
  <c r="AX3653" i="10" s="1"/>
  <c r="AV3646" i="10"/>
  <c r="AX3646" i="10" s="1"/>
  <c r="AV3638" i="10"/>
  <c r="AX3638" i="10" s="1"/>
  <c r="AV3631" i="10"/>
  <c r="AX3631" i="10" s="1"/>
  <c r="AV3624" i="10"/>
  <c r="AX3624" i="10" s="1"/>
  <c r="AV3617" i="10"/>
  <c r="AX3617" i="10" s="1"/>
  <c r="AV3610" i="10"/>
  <c r="AX3610" i="10" s="1"/>
  <c r="AV3602" i="10"/>
  <c r="AX3602" i="10" s="1"/>
  <c r="AV3595" i="10"/>
  <c r="AX3595" i="10" s="1"/>
  <c r="AV3588" i="10"/>
  <c r="AX3588" i="10" s="1"/>
  <c r="AV3581" i="10"/>
  <c r="AX3581" i="10" s="1"/>
  <c r="AV3574" i="10"/>
  <c r="AX3574" i="10" s="1"/>
  <c r="AV3566" i="10"/>
  <c r="AX3566" i="10" s="1"/>
  <c r="AV3559" i="10"/>
  <c r="AX3559" i="10" s="1"/>
  <c r="AV3552" i="10"/>
  <c r="AX3552" i="10" s="1"/>
  <c r="AV3545" i="10"/>
  <c r="AX3545" i="10" s="1"/>
  <c r="AV3538" i="10"/>
  <c r="AX3538" i="10" s="1"/>
  <c r="AV3530" i="10"/>
  <c r="AX3530" i="10" s="1"/>
  <c r="AV3523" i="10"/>
  <c r="AX3523" i="10" s="1"/>
  <c r="AV3516" i="10"/>
  <c r="AX3516" i="10" s="1"/>
  <c r="AV3509" i="10"/>
  <c r="AX3509" i="10" s="1"/>
  <c r="AV3502" i="10"/>
  <c r="AX3502" i="10" s="1"/>
  <c r="AV3494" i="10"/>
  <c r="AX3494" i="10" s="1"/>
  <c r="AV3487" i="10"/>
  <c r="AX3487" i="10" s="1"/>
  <c r="AV3480" i="10"/>
  <c r="AX3480" i="10" s="1"/>
  <c r="AV3473" i="10"/>
  <c r="AX3473" i="10" s="1"/>
  <c r="AV3466" i="10"/>
  <c r="AX3466" i="10" s="1"/>
  <c r="AV3458" i="10"/>
  <c r="AX3458" i="10" s="1"/>
  <c r="AV3451" i="10"/>
  <c r="AX3451" i="10" s="1"/>
  <c r="AV3444" i="10"/>
  <c r="AX3444" i="10" s="1"/>
  <c r="AV3437" i="10"/>
  <c r="AX3437" i="10" s="1"/>
  <c r="AV3430" i="10"/>
  <c r="AX3430" i="10" s="1"/>
  <c r="AV3422" i="10"/>
  <c r="AX3422" i="10" s="1"/>
  <c r="AV3415" i="10"/>
  <c r="AX3415" i="10" s="1"/>
  <c r="AV3408" i="10"/>
  <c r="AX3408" i="10" s="1"/>
  <c r="AV3401" i="10"/>
  <c r="AX3401" i="10" s="1"/>
  <c r="AV3394" i="10"/>
  <c r="AX3394" i="10" s="1"/>
  <c r="AV3386" i="10"/>
  <c r="AX3386" i="10" s="1"/>
  <c r="AV3379" i="10"/>
  <c r="AX3379" i="10" s="1"/>
  <c r="AV3372" i="10"/>
  <c r="AX3372" i="10" s="1"/>
  <c r="AV3365" i="10"/>
  <c r="AX3365" i="10" s="1"/>
  <c r="AV3358" i="10"/>
  <c r="AX3358" i="10" s="1"/>
  <c r="AV3350" i="10"/>
  <c r="AX3350" i="10" s="1"/>
  <c r="AV3343" i="10"/>
  <c r="AX3343" i="10" s="1"/>
  <c r="AV3336" i="10"/>
  <c r="AX3336" i="10" s="1"/>
  <c r="AV3329" i="10"/>
  <c r="AX3329" i="10" s="1"/>
  <c r="AV3322" i="10"/>
  <c r="AX3322" i="10" s="1"/>
  <c r="AV3314" i="10"/>
  <c r="AX3314" i="10" s="1"/>
  <c r="AV3307" i="10"/>
  <c r="AX3307" i="10" s="1"/>
  <c r="AV3300" i="10"/>
  <c r="AX3300" i="10" s="1"/>
  <c r="AV3293" i="10"/>
  <c r="AX3293" i="10" s="1"/>
  <c r="AV3286" i="10"/>
  <c r="AX3286" i="10" s="1"/>
  <c r="AV3278" i="10"/>
  <c r="AX3278" i="10" s="1"/>
  <c r="AV3271" i="10"/>
  <c r="AX3271" i="10" s="1"/>
  <c r="AV3264" i="10"/>
  <c r="AX3264" i="10" s="1"/>
  <c r="AV3257" i="10"/>
  <c r="AX3257" i="10" s="1"/>
  <c r="AV3250" i="10"/>
  <c r="AX3250" i="10" s="1"/>
  <c r="AV3242" i="10"/>
  <c r="AX3242" i="10" s="1"/>
  <c r="AV3235" i="10"/>
  <c r="AX3235" i="10" s="1"/>
  <c r="AV3228" i="10"/>
  <c r="AX3228" i="10" s="1"/>
  <c r="AV3221" i="10"/>
  <c r="AX3221" i="10" s="1"/>
  <c r="AV3214" i="10"/>
  <c r="AX3214" i="10" s="1"/>
  <c r="AV3206" i="10"/>
  <c r="AX3206" i="10" s="1"/>
  <c r="AV3199" i="10"/>
  <c r="AX3199" i="10" s="1"/>
  <c r="AV3192" i="10"/>
  <c r="AX3192" i="10" s="1"/>
  <c r="AV3185" i="10"/>
  <c r="AX3185" i="10" s="1"/>
  <c r="AV3178" i="10"/>
  <c r="AX3178" i="10" s="1"/>
  <c r="AV3170" i="10"/>
  <c r="AX3170" i="10" s="1"/>
  <c r="AV3163" i="10"/>
  <c r="AX3163" i="10" s="1"/>
  <c r="AV3156" i="10"/>
  <c r="AX3156" i="10" s="1"/>
  <c r="AV3149" i="10"/>
  <c r="AX3149" i="10" s="1"/>
  <c r="AV3142" i="10"/>
  <c r="AX3142" i="10" s="1"/>
  <c r="AV3134" i="10"/>
  <c r="AX3134" i="10" s="1"/>
  <c r="AV3127" i="10"/>
  <c r="AX3127" i="10" s="1"/>
  <c r="AV3120" i="10"/>
  <c r="AX3120" i="10" s="1"/>
  <c r="AV3113" i="10"/>
  <c r="AX3113" i="10" s="1"/>
  <c r="AV3106" i="10"/>
  <c r="AX3106" i="10" s="1"/>
  <c r="AV3098" i="10"/>
  <c r="AX3098" i="10" s="1"/>
  <c r="AV3091" i="10"/>
  <c r="AX3091" i="10" s="1"/>
  <c r="AV3084" i="10"/>
  <c r="AX3084" i="10" s="1"/>
  <c r="AV3077" i="10"/>
  <c r="AX3077" i="10" s="1"/>
  <c r="AV3070" i="10"/>
  <c r="AX3070" i="10" s="1"/>
  <c r="AV3062" i="10"/>
  <c r="AX3062" i="10" s="1"/>
  <c r="AV3055" i="10"/>
  <c r="AX3055" i="10" s="1"/>
  <c r="AV3048" i="10"/>
  <c r="AX3048" i="10" s="1"/>
  <c r="AV3041" i="10"/>
  <c r="AX3041" i="10" s="1"/>
  <c r="AV3034" i="10"/>
  <c r="AX3034" i="10" s="1"/>
  <c r="AV3026" i="10"/>
  <c r="AX3026" i="10" s="1"/>
  <c r="AV3019" i="10"/>
  <c r="AX3019" i="10" s="1"/>
  <c r="AV3012" i="10"/>
  <c r="AX3012" i="10" s="1"/>
  <c r="AV3005" i="10"/>
  <c r="AX3005" i="10" s="1"/>
  <c r="AV2998" i="10"/>
  <c r="AX2998" i="10" s="1"/>
  <c r="AV2990" i="10"/>
  <c r="AX2990" i="10" s="1"/>
  <c r="AV2983" i="10"/>
  <c r="AX2983" i="10" s="1"/>
  <c r="AV2976" i="10"/>
  <c r="AX2976" i="10" s="1"/>
  <c r="AV2969" i="10"/>
  <c r="AX2969" i="10" s="1"/>
  <c r="AV2962" i="10"/>
  <c r="AX2962" i="10" s="1"/>
  <c r="AV2954" i="10"/>
  <c r="AX2954" i="10" s="1"/>
  <c r="AV2947" i="10"/>
  <c r="AX2947" i="10" s="1"/>
  <c r="AV2940" i="10"/>
  <c r="AX2940" i="10" s="1"/>
  <c r="AV2933" i="10"/>
  <c r="AX2933" i="10" s="1"/>
  <c r="AV2926" i="10"/>
  <c r="AX2926" i="10" s="1"/>
  <c r="AV2918" i="10"/>
  <c r="AX2918" i="10" s="1"/>
  <c r="AV2911" i="10"/>
  <c r="AX2911" i="10" s="1"/>
  <c r="AV2904" i="10"/>
  <c r="AX2904" i="10" s="1"/>
  <c r="AV2897" i="10"/>
  <c r="AX2897" i="10" s="1"/>
  <c r="AV2890" i="10"/>
  <c r="AX2890" i="10" s="1"/>
  <c r="AV2882" i="10"/>
  <c r="AX2882" i="10" s="1"/>
  <c r="AV2875" i="10"/>
  <c r="AX2875" i="10" s="1"/>
  <c r="AV2868" i="10"/>
  <c r="AX2868" i="10" s="1"/>
  <c r="AV2861" i="10"/>
  <c r="AX2861" i="10" s="1"/>
  <c r="AV2854" i="10"/>
  <c r="AX2854" i="10" s="1"/>
  <c r="AV2846" i="10"/>
  <c r="AX2846" i="10" s="1"/>
  <c r="AV2839" i="10"/>
  <c r="AX2839" i="10" s="1"/>
  <c r="AV2832" i="10"/>
  <c r="AX2832" i="10" s="1"/>
  <c r="AV2825" i="10"/>
  <c r="AX2825" i="10" s="1"/>
  <c r="AV2818" i="10"/>
  <c r="AX2818" i="10" s="1"/>
  <c r="AV2810" i="10"/>
  <c r="AX2810" i="10" s="1"/>
  <c r="AV2803" i="10"/>
  <c r="AX2803" i="10" s="1"/>
  <c r="AV2796" i="10"/>
  <c r="AX2796" i="10" s="1"/>
  <c r="AV2789" i="10"/>
  <c r="AX2789" i="10" s="1"/>
  <c r="AV2782" i="10"/>
  <c r="AX2782" i="10" s="1"/>
  <c r="AV2774" i="10"/>
  <c r="AX2774" i="10" s="1"/>
  <c r="AV2767" i="10"/>
  <c r="AX2767" i="10" s="1"/>
  <c r="AV2760" i="10"/>
  <c r="AX2760" i="10" s="1"/>
  <c r="AV2753" i="10"/>
  <c r="AX2753" i="10" s="1"/>
  <c r="AV2746" i="10"/>
  <c r="AX2746" i="10" s="1"/>
  <c r="AV2738" i="10"/>
  <c r="AX2738" i="10" s="1"/>
  <c r="AV2731" i="10"/>
  <c r="AX2731" i="10" s="1"/>
  <c r="AV2724" i="10"/>
  <c r="AX2724" i="10" s="1"/>
  <c r="AV2717" i="10"/>
  <c r="AX2717" i="10" s="1"/>
  <c r="AV2710" i="10"/>
  <c r="AX2710" i="10" s="1"/>
  <c r="AV2702" i="10"/>
  <c r="AX2702" i="10" s="1"/>
  <c r="AV2695" i="10"/>
  <c r="AX2695" i="10" s="1"/>
  <c r="AV2688" i="10"/>
  <c r="AX2688" i="10" s="1"/>
  <c r="AV2681" i="10"/>
  <c r="AX2681" i="10" s="1"/>
  <c r="AV2674" i="10"/>
  <c r="AX2674" i="10" s="1"/>
  <c r="AV2666" i="10"/>
  <c r="AX2666" i="10" s="1"/>
  <c r="AV2659" i="10"/>
  <c r="AX2659" i="10" s="1"/>
  <c r="AV2652" i="10"/>
  <c r="AX2652" i="10" s="1"/>
  <c r="AV2645" i="10"/>
  <c r="AX2645" i="10" s="1"/>
  <c r="AV2638" i="10"/>
  <c r="AX2638" i="10" s="1"/>
  <c r="AV2630" i="10"/>
  <c r="AX2630" i="10" s="1"/>
  <c r="AV2623" i="10"/>
  <c r="AX2623" i="10" s="1"/>
  <c r="AV2616" i="10"/>
  <c r="AX2616" i="10" s="1"/>
  <c r="AV2609" i="10"/>
  <c r="AX2609" i="10" s="1"/>
  <c r="AV2602" i="10"/>
  <c r="AX2602" i="10" s="1"/>
  <c r="AV2594" i="10"/>
  <c r="AX2594" i="10" s="1"/>
  <c r="AV2587" i="10"/>
  <c r="AX2587" i="10" s="1"/>
  <c r="AV2580" i="10"/>
  <c r="AX2580" i="10" s="1"/>
  <c r="AV2573" i="10"/>
  <c r="AX2573" i="10" s="1"/>
  <c r="AV2566" i="10"/>
  <c r="AX2566" i="10" s="1"/>
  <c r="AV2558" i="10"/>
  <c r="AX2558" i="10" s="1"/>
  <c r="AV2551" i="10"/>
  <c r="AX2551" i="10" s="1"/>
  <c r="AV2544" i="10"/>
  <c r="AX2544" i="10" s="1"/>
  <c r="AV2537" i="10"/>
  <c r="AX2537" i="10" s="1"/>
  <c r="AV2530" i="10"/>
  <c r="AX2530" i="10" s="1"/>
  <c r="AV2522" i="10"/>
  <c r="AX2522" i="10" s="1"/>
  <c r="AV2515" i="10"/>
  <c r="AX2515" i="10" s="1"/>
  <c r="AV2508" i="10"/>
  <c r="AX2508" i="10" s="1"/>
  <c r="AV2501" i="10"/>
  <c r="AX2501" i="10" s="1"/>
  <c r="AV2494" i="10"/>
  <c r="AX2494" i="10" s="1"/>
  <c r="AV2486" i="10"/>
  <c r="AX2486" i="10" s="1"/>
  <c r="AV2479" i="10"/>
  <c r="AX2479" i="10" s="1"/>
  <c r="AV2472" i="10"/>
  <c r="AX2472" i="10" s="1"/>
  <c r="AV2465" i="10"/>
  <c r="AX2465" i="10" s="1"/>
  <c r="AV2458" i="10"/>
  <c r="AX2458" i="10" s="1"/>
  <c r="AV2450" i="10"/>
  <c r="AX2450" i="10" s="1"/>
  <c r="AV2443" i="10"/>
  <c r="AX2443" i="10" s="1"/>
  <c r="AV2436" i="10"/>
  <c r="AX2436" i="10" s="1"/>
  <c r="AV2429" i="10"/>
  <c r="AX2429" i="10" s="1"/>
  <c r="AV2422" i="10"/>
  <c r="AX2422" i="10" s="1"/>
  <c r="AV2414" i="10"/>
  <c r="AX2414" i="10" s="1"/>
  <c r="AV2407" i="10"/>
  <c r="AX2407" i="10" s="1"/>
  <c r="AV2400" i="10"/>
  <c r="AX2400" i="10" s="1"/>
  <c r="AV2393" i="10"/>
  <c r="AX2393" i="10" s="1"/>
  <c r="AV2386" i="10"/>
  <c r="AX2386" i="10" s="1"/>
  <c r="AV2378" i="10"/>
  <c r="AX2378" i="10" s="1"/>
  <c r="AV2371" i="10"/>
  <c r="AX2371" i="10" s="1"/>
  <c r="AV2364" i="10"/>
  <c r="AX2364" i="10" s="1"/>
  <c r="AV2357" i="10"/>
  <c r="AX2357" i="10" s="1"/>
  <c r="AV2350" i="10"/>
  <c r="AX2350" i="10" s="1"/>
  <c r="AV2342" i="10"/>
  <c r="AX2342" i="10" s="1"/>
  <c r="AV2335" i="10"/>
  <c r="AX2335" i="10" s="1"/>
  <c r="AV2328" i="10"/>
  <c r="AX2328" i="10" s="1"/>
  <c r="AV2321" i="10"/>
  <c r="AX2321" i="10" s="1"/>
  <c r="AV2314" i="10"/>
  <c r="AX2314" i="10" s="1"/>
  <c r="AV2306" i="10"/>
  <c r="AX2306" i="10" s="1"/>
  <c r="AV2299" i="10"/>
  <c r="AX2299" i="10" s="1"/>
  <c r="AV2292" i="10"/>
  <c r="AX2292" i="10" s="1"/>
  <c r="AV2285" i="10"/>
  <c r="AX2285" i="10" s="1"/>
  <c r="AV2278" i="10"/>
  <c r="AX2278" i="10" s="1"/>
  <c r="AV2270" i="10"/>
  <c r="AX2270" i="10" s="1"/>
  <c r="AV2263" i="10"/>
  <c r="AX2263" i="10" s="1"/>
  <c r="AV2256" i="10"/>
  <c r="AX2256" i="10" s="1"/>
  <c r="AV2249" i="10"/>
  <c r="AX2249" i="10" s="1"/>
  <c r="AV2242" i="10"/>
  <c r="AX2242" i="10" s="1"/>
  <c r="AV2234" i="10"/>
  <c r="AX2234" i="10" s="1"/>
  <c r="AV2227" i="10"/>
  <c r="AX2227" i="10" s="1"/>
  <c r="AV2220" i="10"/>
  <c r="AX2220" i="10" s="1"/>
  <c r="AV2213" i="10"/>
  <c r="AX2213" i="10" s="1"/>
  <c r="AV2206" i="10"/>
  <c r="AX2206" i="10" s="1"/>
  <c r="AV2198" i="10"/>
  <c r="AX2198" i="10" s="1"/>
  <c r="AV2191" i="10"/>
  <c r="AX2191" i="10" s="1"/>
  <c r="AV2184" i="10"/>
  <c r="AX2184" i="10" s="1"/>
  <c r="AV2177" i="10"/>
  <c r="AX2177" i="10" s="1"/>
  <c r="AV2170" i="10"/>
  <c r="AX2170" i="10" s="1"/>
  <c r="AV2162" i="10"/>
  <c r="AX2162" i="10" s="1"/>
  <c r="AV2155" i="10"/>
  <c r="AX2155" i="10" s="1"/>
  <c r="AV2148" i="10"/>
  <c r="AX2148" i="10" s="1"/>
  <c r="AV2141" i="10"/>
  <c r="AX2141" i="10" s="1"/>
  <c r="AV2134" i="10"/>
  <c r="AX2134" i="10" s="1"/>
  <c r="AV2126" i="10"/>
  <c r="AX2126" i="10" s="1"/>
  <c r="AV5000" i="10"/>
  <c r="AX5000" i="10" s="1"/>
  <c r="AV4981" i="10"/>
  <c r="AX4981" i="10" s="1"/>
  <c r="AV4964" i="10"/>
  <c r="AX4964" i="10" s="1"/>
  <c r="AV4945" i="10"/>
  <c r="AX4945" i="10" s="1"/>
  <c r="AV4928" i="10"/>
  <c r="AX4928" i="10" s="1"/>
  <c r="AV4909" i="10"/>
  <c r="AX4909" i="10" s="1"/>
  <c r="AV4897" i="10"/>
  <c r="AX4897" i="10" s="1"/>
  <c r="AV4884" i="10"/>
  <c r="AX4884" i="10" s="1"/>
  <c r="AV4874" i="10"/>
  <c r="AX4874" i="10" s="1"/>
  <c r="AV4862" i="10"/>
  <c r="AX4862" i="10" s="1"/>
  <c r="AV4852" i="10"/>
  <c r="AX4852" i="10" s="1"/>
  <c r="AV4840" i="10"/>
  <c r="AX4840" i="10" s="1"/>
  <c r="AV4831" i="10"/>
  <c r="AX4831" i="10" s="1"/>
  <c r="AV4819" i="10"/>
  <c r="AX4819" i="10" s="1"/>
  <c r="AV4809" i="10"/>
  <c r="AX4809" i="10" s="1"/>
  <c r="AV4797" i="10"/>
  <c r="AX4797" i="10" s="1"/>
  <c r="AV4788" i="10"/>
  <c r="AX4788" i="10" s="1"/>
  <c r="AV4776" i="10"/>
  <c r="AX4776" i="10" s="1"/>
  <c r="AV4766" i="10"/>
  <c r="AX4766" i="10" s="1"/>
  <c r="AV4754" i="10"/>
  <c r="AX4754" i="10" s="1"/>
  <c r="AV4744" i="10"/>
  <c r="AX4744" i="10" s="1"/>
  <c r="AV4732" i="10"/>
  <c r="AX4732" i="10" s="1"/>
  <c r="AV4723" i="10"/>
  <c r="AX4723" i="10" s="1"/>
  <c r="AV4711" i="10"/>
  <c r="AX4711" i="10" s="1"/>
  <c r="AV4701" i="10"/>
  <c r="AX4701" i="10" s="1"/>
  <c r="AV4689" i="10"/>
  <c r="AX4689" i="10" s="1"/>
  <c r="AV4680" i="10"/>
  <c r="AX4680" i="10" s="1"/>
  <c r="AV4668" i="10"/>
  <c r="AX4668" i="10" s="1"/>
  <c r="AV4658" i="10"/>
  <c r="AX4658" i="10" s="1"/>
  <c r="AV4646" i="10"/>
  <c r="AX4646" i="10" s="1"/>
  <c r="AV4636" i="10"/>
  <c r="AX4636" i="10" s="1"/>
  <c r="AV4624" i="10"/>
  <c r="AX4624" i="10" s="1"/>
  <c r="AV4615" i="10"/>
  <c r="AX4615" i="10" s="1"/>
  <c r="AV4603" i="10"/>
  <c r="AX4603" i="10" s="1"/>
  <c r="AV4593" i="10"/>
  <c r="AX4593" i="10" s="1"/>
  <c r="AV4581" i="10"/>
  <c r="AX4581" i="10" s="1"/>
  <c r="AV4572" i="10"/>
  <c r="AX4572" i="10" s="1"/>
  <c r="AV4560" i="10"/>
  <c r="AX4560" i="10" s="1"/>
  <c r="AV4550" i="10"/>
  <c r="AX4550" i="10" s="1"/>
  <c r="AV4538" i="10"/>
  <c r="AX4538" i="10" s="1"/>
  <c r="AV4528" i="10"/>
  <c r="AX4528" i="10" s="1"/>
  <c r="AV4516" i="10"/>
  <c r="AX4516" i="10" s="1"/>
  <c r="AV4507" i="10"/>
  <c r="AX4507" i="10" s="1"/>
  <c r="AV4495" i="10"/>
  <c r="AX4495" i="10" s="1"/>
  <c r="AV4485" i="10"/>
  <c r="AX4485" i="10" s="1"/>
  <c r="AV4473" i="10"/>
  <c r="AX4473" i="10" s="1"/>
  <c r="AV4464" i="10"/>
  <c r="AX4464" i="10" s="1"/>
  <c r="AV4452" i="10"/>
  <c r="AX4452" i="10" s="1"/>
  <c r="AV4442" i="10"/>
  <c r="AX4442" i="10" s="1"/>
  <c r="AV4430" i="10"/>
  <c r="AX4430" i="10" s="1"/>
  <c r="AV4420" i="10"/>
  <c r="AX4420" i="10" s="1"/>
  <c r="AV4408" i="10"/>
  <c r="AX4408" i="10" s="1"/>
  <c r="AV4399" i="10"/>
  <c r="AX4399" i="10" s="1"/>
  <c r="AV4387" i="10"/>
  <c r="AX4387" i="10" s="1"/>
  <c r="AV4377" i="10"/>
  <c r="AX4377" i="10" s="1"/>
  <c r="AV4365" i="10"/>
  <c r="AX4365" i="10" s="1"/>
  <c r="AV4356" i="10"/>
  <c r="AX4356" i="10" s="1"/>
  <c r="AV4344" i="10"/>
  <c r="AX4344" i="10" s="1"/>
  <c r="AV4334" i="10"/>
  <c r="AX4334" i="10" s="1"/>
  <c r="AV4322" i="10"/>
  <c r="AX4322" i="10" s="1"/>
  <c r="AV4312" i="10"/>
  <c r="AX4312" i="10" s="1"/>
  <c r="AV4300" i="10"/>
  <c r="AX4300" i="10" s="1"/>
  <c r="AV4291" i="10"/>
  <c r="AX4291" i="10" s="1"/>
  <c r="AV4279" i="10"/>
  <c r="AX4279" i="10" s="1"/>
  <c r="AV4269" i="10"/>
  <c r="AX4269" i="10" s="1"/>
  <c r="AV4257" i="10"/>
  <c r="AX4257" i="10" s="1"/>
  <c r="AV4248" i="10"/>
  <c r="AX4248" i="10" s="1"/>
  <c r="AV4236" i="10"/>
  <c r="AX4236" i="10" s="1"/>
  <c r="AV4226" i="10"/>
  <c r="AX4226" i="10" s="1"/>
  <c r="AV4214" i="10"/>
  <c r="AX4214" i="10" s="1"/>
  <c r="AV4204" i="10"/>
  <c r="AX4204" i="10" s="1"/>
  <c r="AV4192" i="10"/>
  <c r="AX4192" i="10" s="1"/>
  <c r="AV4183" i="10"/>
  <c r="AX4183" i="10" s="1"/>
  <c r="AV4171" i="10"/>
  <c r="AX4171" i="10" s="1"/>
  <c r="AV4161" i="10"/>
  <c r="AX4161" i="10" s="1"/>
  <c r="AV4149" i="10"/>
  <c r="AX4149" i="10" s="1"/>
  <c r="AV4140" i="10"/>
  <c r="AX4140" i="10" s="1"/>
  <c r="AV4128" i="10"/>
  <c r="AX4128" i="10" s="1"/>
  <c r="AV4118" i="10"/>
  <c r="AX4118" i="10" s="1"/>
  <c r="AV4106" i="10"/>
  <c r="AX4106" i="10" s="1"/>
  <c r="AV4096" i="10"/>
  <c r="AX4096" i="10" s="1"/>
  <c r="AV4084" i="10"/>
  <c r="AX4084" i="10" s="1"/>
  <c r="AV4075" i="10"/>
  <c r="AX4075" i="10" s="1"/>
  <c r="AV4063" i="10"/>
  <c r="AX4063" i="10" s="1"/>
  <c r="AV4053" i="10"/>
  <c r="AX4053" i="10" s="1"/>
  <c r="AV4041" i="10"/>
  <c r="AX4041" i="10" s="1"/>
  <c r="AV4032" i="10"/>
  <c r="AX4032" i="10" s="1"/>
  <c r="AV4020" i="10"/>
  <c r="AX4020" i="10" s="1"/>
  <c r="AV4010" i="10"/>
  <c r="AX4010" i="10" s="1"/>
  <c r="AV3998" i="10"/>
  <c r="AX3998" i="10" s="1"/>
  <c r="AV3988" i="10"/>
  <c r="AX3988" i="10" s="1"/>
  <c r="AV3976" i="10"/>
  <c r="AX3976" i="10" s="1"/>
  <c r="AV3967" i="10"/>
  <c r="AX3967" i="10" s="1"/>
  <c r="AV3955" i="10"/>
  <c r="AX3955" i="10" s="1"/>
  <c r="AV3945" i="10"/>
  <c r="AX3945" i="10" s="1"/>
  <c r="AV3933" i="10"/>
  <c r="AX3933" i="10" s="1"/>
  <c r="AV3924" i="10"/>
  <c r="AX3924" i="10" s="1"/>
  <c r="AV3912" i="10"/>
  <c r="AX3912" i="10" s="1"/>
  <c r="AV3902" i="10"/>
  <c r="AX3902" i="10" s="1"/>
  <c r="AV3890" i="10"/>
  <c r="AX3890" i="10" s="1"/>
  <c r="AV3880" i="10"/>
  <c r="AX3880" i="10" s="1"/>
  <c r="AV3868" i="10"/>
  <c r="AX3868" i="10" s="1"/>
  <c r="AV3859" i="10"/>
  <c r="AX3859" i="10" s="1"/>
  <c r="AV3847" i="10"/>
  <c r="AX3847" i="10" s="1"/>
  <c r="AV3837" i="10"/>
  <c r="AX3837" i="10" s="1"/>
  <c r="AV3825" i="10"/>
  <c r="AX3825" i="10" s="1"/>
  <c r="AV3816" i="10"/>
  <c r="AX3816" i="10" s="1"/>
  <c r="AV3804" i="10"/>
  <c r="AX3804" i="10" s="1"/>
  <c r="AV3794" i="10"/>
  <c r="AX3794" i="10" s="1"/>
  <c r="AV3782" i="10"/>
  <c r="AX3782" i="10" s="1"/>
  <c r="AV3772" i="10"/>
  <c r="AX3772" i="10" s="1"/>
  <c r="AV3763" i="10"/>
  <c r="AX3763" i="10" s="1"/>
  <c r="AV3754" i="10"/>
  <c r="AX3754" i="10" s="1"/>
  <c r="AV3746" i="10"/>
  <c r="AX3746" i="10" s="1"/>
  <c r="AV3738" i="10"/>
  <c r="AX3738" i="10" s="1"/>
  <c r="AV3730" i="10"/>
  <c r="AX3730" i="10" s="1"/>
  <c r="AV3722" i="10"/>
  <c r="AX3722" i="10" s="1"/>
  <c r="AV3715" i="10"/>
  <c r="AX3715" i="10" s="1"/>
  <c r="AV3708" i="10"/>
  <c r="AX3708" i="10" s="1"/>
  <c r="AV3701" i="10"/>
  <c r="AX3701" i="10" s="1"/>
  <c r="AV3694" i="10"/>
  <c r="AX3694" i="10" s="1"/>
  <c r="AV3686" i="10"/>
  <c r="AX3686" i="10" s="1"/>
  <c r="AV3679" i="10"/>
  <c r="AX3679" i="10" s="1"/>
  <c r="AV3672" i="10"/>
  <c r="AX3672" i="10" s="1"/>
  <c r="AV3665" i="10"/>
  <c r="AX3665" i="10" s="1"/>
  <c r="AV3658" i="10"/>
  <c r="AX3658" i="10" s="1"/>
  <c r="AV3650" i="10"/>
  <c r="AX3650" i="10" s="1"/>
  <c r="AV3643" i="10"/>
  <c r="AX3643" i="10" s="1"/>
  <c r="AV3636" i="10"/>
  <c r="AX3636" i="10" s="1"/>
  <c r="AV3629" i="10"/>
  <c r="AX3629" i="10" s="1"/>
  <c r="AV3622" i="10"/>
  <c r="AX3622" i="10" s="1"/>
  <c r="AV3614" i="10"/>
  <c r="AX3614" i="10" s="1"/>
  <c r="AV3607" i="10"/>
  <c r="AX3607" i="10" s="1"/>
  <c r="AV3600" i="10"/>
  <c r="AX3600" i="10" s="1"/>
  <c r="AV3593" i="10"/>
  <c r="AX3593" i="10" s="1"/>
  <c r="AV3586" i="10"/>
  <c r="AX3586" i="10" s="1"/>
  <c r="AV3578" i="10"/>
  <c r="AX3578" i="10" s="1"/>
  <c r="AV3571" i="10"/>
  <c r="AX3571" i="10" s="1"/>
  <c r="AV3564" i="10"/>
  <c r="AX3564" i="10" s="1"/>
  <c r="AV3557" i="10"/>
  <c r="AX3557" i="10" s="1"/>
  <c r="AV3550" i="10"/>
  <c r="AX3550" i="10" s="1"/>
  <c r="AV3542" i="10"/>
  <c r="AX3542" i="10" s="1"/>
  <c r="AV3535" i="10"/>
  <c r="AX3535" i="10" s="1"/>
  <c r="AV3528" i="10"/>
  <c r="AX3528" i="10" s="1"/>
  <c r="AV3521" i="10"/>
  <c r="AX3521" i="10" s="1"/>
  <c r="AV3514" i="10"/>
  <c r="AX3514" i="10" s="1"/>
  <c r="AV3506" i="10"/>
  <c r="AX3506" i="10" s="1"/>
  <c r="AV3499" i="10"/>
  <c r="AX3499" i="10" s="1"/>
  <c r="AV3492" i="10"/>
  <c r="AX3492" i="10" s="1"/>
  <c r="AV3485" i="10"/>
  <c r="AX3485" i="10" s="1"/>
  <c r="AV3478" i="10"/>
  <c r="AX3478" i="10" s="1"/>
  <c r="AV3470" i="10"/>
  <c r="AX3470" i="10" s="1"/>
  <c r="AV3463" i="10"/>
  <c r="AX3463" i="10" s="1"/>
  <c r="AV3456" i="10"/>
  <c r="AX3456" i="10" s="1"/>
  <c r="AV3449" i="10"/>
  <c r="AX3449" i="10" s="1"/>
  <c r="AV3442" i="10"/>
  <c r="AX3442" i="10" s="1"/>
  <c r="AV3434" i="10"/>
  <c r="AX3434" i="10" s="1"/>
  <c r="AV3427" i="10"/>
  <c r="AX3427" i="10" s="1"/>
  <c r="AV3420" i="10"/>
  <c r="AX3420" i="10" s="1"/>
  <c r="AV3413" i="10"/>
  <c r="AX3413" i="10" s="1"/>
  <c r="AV3406" i="10"/>
  <c r="AX3406" i="10" s="1"/>
  <c r="AV3398" i="10"/>
  <c r="AX3398" i="10" s="1"/>
  <c r="AV3391" i="10"/>
  <c r="AX3391" i="10" s="1"/>
  <c r="AV3384" i="10"/>
  <c r="AX3384" i="10" s="1"/>
  <c r="AV3377" i="10"/>
  <c r="AX3377" i="10" s="1"/>
  <c r="AV3370" i="10"/>
  <c r="AX3370" i="10" s="1"/>
  <c r="AV3362" i="10"/>
  <c r="AX3362" i="10" s="1"/>
  <c r="AV3355" i="10"/>
  <c r="AX3355" i="10" s="1"/>
  <c r="AV3348" i="10"/>
  <c r="AX3348" i="10" s="1"/>
  <c r="AV3341" i="10"/>
  <c r="AX3341" i="10" s="1"/>
  <c r="AV3334" i="10"/>
  <c r="AX3334" i="10" s="1"/>
  <c r="AV3326" i="10"/>
  <c r="AX3326" i="10" s="1"/>
  <c r="AV3319" i="10"/>
  <c r="AX3319" i="10" s="1"/>
  <c r="AV3312" i="10"/>
  <c r="AX3312" i="10" s="1"/>
  <c r="AV3305" i="10"/>
  <c r="AX3305" i="10" s="1"/>
  <c r="AV3298" i="10"/>
  <c r="AX3298" i="10" s="1"/>
  <c r="AV3290" i="10"/>
  <c r="AX3290" i="10" s="1"/>
  <c r="AV3283" i="10"/>
  <c r="AX3283" i="10" s="1"/>
  <c r="AV3276" i="10"/>
  <c r="AX3276" i="10" s="1"/>
  <c r="AV3269" i="10"/>
  <c r="AX3269" i="10" s="1"/>
  <c r="AV3262" i="10"/>
  <c r="AX3262" i="10" s="1"/>
  <c r="AV3254" i="10"/>
  <c r="AX3254" i="10" s="1"/>
  <c r="AV3247" i="10"/>
  <c r="AX3247" i="10" s="1"/>
  <c r="AV3240" i="10"/>
  <c r="AX3240" i="10" s="1"/>
  <c r="AV3233" i="10"/>
  <c r="AX3233" i="10" s="1"/>
  <c r="AV3226" i="10"/>
  <c r="AX3226" i="10" s="1"/>
  <c r="AV3218" i="10"/>
  <c r="AX3218" i="10" s="1"/>
  <c r="AV3211" i="10"/>
  <c r="AX3211" i="10" s="1"/>
  <c r="AV3204" i="10"/>
  <c r="AX3204" i="10" s="1"/>
  <c r="AV3197" i="10"/>
  <c r="AX3197" i="10" s="1"/>
  <c r="AV3190" i="10"/>
  <c r="AX3190" i="10" s="1"/>
  <c r="AV3182" i="10"/>
  <c r="AX3182" i="10" s="1"/>
  <c r="AV3175" i="10"/>
  <c r="AX3175" i="10" s="1"/>
  <c r="AV3168" i="10"/>
  <c r="AX3168" i="10" s="1"/>
  <c r="AV3161" i="10"/>
  <c r="AX3161" i="10" s="1"/>
  <c r="AV3154" i="10"/>
  <c r="AX3154" i="10" s="1"/>
  <c r="AV3146" i="10"/>
  <c r="AX3146" i="10" s="1"/>
  <c r="AV3139" i="10"/>
  <c r="AX3139" i="10" s="1"/>
  <c r="AV3132" i="10"/>
  <c r="AX3132" i="10" s="1"/>
  <c r="AV3125" i="10"/>
  <c r="AX3125" i="10" s="1"/>
  <c r="AV3118" i="10"/>
  <c r="AX3118" i="10" s="1"/>
  <c r="AV3110" i="10"/>
  <c r="AX3110" i="10" s="1"/>
  <c r="AV3103" i="10"/>
  <c r="AX3103" i="10" s="1"/>
  <c r="AV3096" i="10"/>
  <c r="AX3096" i="10" s="1"/>
  <c r="AV3089" i="10"/>
  <c r="AX3089" i="10" s="1"/>
  <c r="AV3082" i="10"/>
  <c r="AX3082" i="10" s="1"/>
  <c r="AV3074" i="10"/>
  <c r="AX3074" i="10" s="1"/>
  <c r="AV3067" i="10"/>
  <c r="AX3067" i="10" s="1"/>
  <c r="AV3060" i="10"/>
  <c r="AX3060" i="10" s="1"/>
  <c r="AV3053" i="10"/>
  <c r="AX3053" i="10" s="1"/>
  <c r="AV3046" i="10"/>
  <c r="AX3046" i="10" s="1"/>
  <c r="AV3038" i="10"/>
  <c r="AX3038" i="10" s="1"/>
  <c r="AV3031" i="10"/>
  <c r="AX3031" i="10" s="1"/>
  <c r="AV3024" i="10"/>
  <c r="AX3024" i="10" s="1"/>
  <c r="AV3017" i="10"/>
  <c r="AX3017" i="10" s="1"/>
  <c r="AV3010" i="10"/>
  <c r="AX3010" i="10" s="1"/>
  <c r="AV3002" i="10"/>
  <c r="AX3002" i="10" s="1"/>
  <c r="AV2995" i="10"/>
  <c r="AX2995" i="10" s="1"/>
  <c r="AV2988" i="10"/>
  <c r="AX2988" i="10" s="1"/>
  <c r="AV2981" i="10"/>
  <c r="AX2981" i="10" s="1"/>
  <c r="AV2974" i="10"/>
  <c r="AX2974" i="10" s="1"/>
  <c r="AV2966" i="10"/>
  <c r="AX2966" i="10" s="1"/>
  <c r="AV2959" i="10"/>
  <c r="AX2959" i="10" s="1"/>
  <c r="AV2952" i="10"/>
  <c r="AX2952" i="10" s="1"/>
  <c r="AV2945" i="10"/>
  <c r="AX2945" i="10" s="1"/>
  <c r="AV2938" i="10"/>
  <c r="AX2938" i="10" s="1"/>
  <c r="AV2930" i="10"/>
  <c r="AX2930" i="10" s="1"/>
  <c r="AV2923" i="10"/>
  <c r="AX2923" i="10" s="1"/>
  <c r="AV2916" i="10"/>
  <c r="AX2916" i="10" s="1"/>
  <c r="AV2909" i="10"/>
  <c r="AX2909" i="10" s="1"/>
  <c r="AV2902" i="10"/>
  <c r="AX2902" i="10" s="1"/>
  <c r="AV2894" i="10"/>
  <c r="AX2894" i="10" s="1"/>
  <c r="AV2887" i="10"/>
  <c r="AX2887" i="10" s="1"/>
  <c r="AV2880" i="10"/>
  <c r="AX2880" i="10" s="1"/>
  <c r="AV2873" i="10"/>
  <c r="AX2873" i="10" s="1"/>
  <c r="AV2866" i="10"/>
  <c r="AX2866" i="10" s="1"/>
  <c r="AV2858" i="10"/>
  <c r="AX2858" i="10" s="1"/>
  <c r="AV2851" i="10"/>
  <c r="AX2851" i="10" s="1"/>
  <c r="AV2844" i="10"/>
  <c r="AX2844" i="10" s="1"/>
  <c r="AV2837" i="10"/>
  <c r="AX2837" i="10" s="1"/>
  <c r="AV2830" i="10"/>
  <c r="AX2830" i="10" s="1"/>
  <c r="AV2822" i="10"/>
  <c r="AX2822" i="10" s="1"/>
  <c r="AV2815" i="10"/>
  <c r="AX2815" i="10" s="1"/>
  <c r="AV2808" i="10"/>
  <c r="AX2808" i="10" s="1"/>
  <c r="AV2801" i="10"/>
  <c r="AX2801" i="10" s="1"/>
  <c r="AV2794" i="10"/>
  <c r="AX2794" i="10" s="1"/>
  <c r="AV2786" i="10"/>
  <c r="AX2786" i="10" s="1"/>
  <c r="AV2779" i="10"/>
  <c r="AX2779" i="10" s="1"/>
  <c r="AV2772" i="10"/>
  <c r="AX2772" i="10" s="1"/>
  <c r="AV2765" i="10"/>
  <c r="AX2765" i="10" s="1"/>
  <c r="AV2758" i="10"/>
  <c r="AX2758" i="10" s="1"/>
  <c r="AV2750" i="10"/>
  <c r="AX2750" i="10" s="1"/>
  <c r="AV2743" i="10"/>
  <c r="AX2743" i="10" s="1"/>
  <c r="AV2736" i="10"/>
  <c r="AX2736" i="10" s="1"/>
  <c r="AV2729" i="10"/>
  <c r="AX2729" i="10" s="1"/>
  <c r="AV2722" i="10"/>
  <c r="AX2722" i="10" s="1"/>
  <c r="AV2714" i="10"/>
  <c r="AX2714" i="10" s="1"/>
  <c r="AV2707" i="10"/>
  <c r="AX2707" i="10" s="1"/>
  <c r="AV2700" i="10"/>
  <c r="AX2700" i="10" s="1"/>
  <c r="AV2693" i="10"/>
  <c r="AX2693" i="10" s="1"/>
  <c r="AV2686" i="10"/>
  <c r="AX2686" i="10" s="1"/>
  <c r="AV2678" i="10"/>
  <c r="AX2678" i="10" s="1"/>
  <c r="AV2671" i="10"/>
  <c r="AX2671" i="10" s="1"/>
  <c r="AV2664" i="10"/>
  <c r="AX2664" i="10" s="1"/>
  <c r="AV2657" i="10"/>
  <c r="AX2657" i="10" s="1"/>
  <c r="AV2650" i="10"/>
  <c r="AX2650" i="10" s="1"/>
  <c r="AV2642" i="10"/>
  <c r="AX2642" i="10" s="1"/>
  <c r="AV2635" i="10"/>
  <c r="AX2635" i="10" s="1"/>
  <c r="AV2628" i="10"/>
  <c r="AX2628" i="10" s="1"/>
  <c r="AV2621" i="10"/>
  <c r="AX2621" i="10" s="1"/>
  <c r="AV2614" i="10"/>
  <c r="AX2614" i="10" s="1"/>
  <c r="AV2606" i="10"/>
  <c r="AX2606" i="10" s="1"/>
  <c r="AV2599" i="10"/>
  <c r="AX2599" i="10" s="1"/>
  <c r="AV2592" i="10"/>
  <c r="AX2592" i="10" s="1"/>
  <c r="AV2585" i="10"/>
  <c r="AX2585" i="10" s="1"/>
  <c r="AV2578" i="10"/>
  <c r="AX2578" i="10" s="1"/>
  <c r="AV2570" i="10"/>
  <c r="AX2570" i="10" s="1"/>
  <c r="AV2563" i="10"/>
  <c r="AX2563" i="10" s="1"/>
  <c r="AV2556" i="10"/>
  <c r="AX2556" i="10" s="1"/>
  <c r="AV2549" i="10"/>
  <c r="AX2549" i="10" s="1"/>
  <c r="AV2542" i="10"/>
  <c r="AX2542" i="10" s="1"/>
  <c r="AV2534" i="10"/>
  <c r="AX2534" i="10" s="1"/>
  <c r="AV2527" i="10"/>
  <c r="AX2527" i="10" s="1"/>
  <c r="AV2520" i="10"/>
  <c r="AX2520" i="10" s="1"/>
  <c r="AV2513" i="10"/>
  <c r="AX2513" i="10" s="1"/>
  <c r="AV2506" i="10"/>
  <c r="AX2506" i="10" s="1"/>
  <c r="AV2498" i="10"/>
  <c r="AX2498" i="10" s="1"/>
  <c r="AV2491" i="10"/>
  <c r="AX2491" i="10" s="1"/>
  <c r="AV2484" i="10"/>
  <c r="AX2484" i="10" s="1"/>
  <c r="AV2477" i="10"/>
  <c r="AX2477" i="10" s="1"/>
  <c r="AV2470" i="10"/>
  <c r="AX2470" i="10" s="1"/>
  <c r="AV2462" i="10"/>
  <c r="AX2462" i="10" s="1"/>
  <c r="AV2455" i="10"/>
  <c r="AX2455" i="10" s="1"/>
  <c r="AV2448" i="10"/>
  <c r="AX2448" i="10" s="1"/>
  <c r="AV2441" i="10"/>
  <c r="AX2441" i="10" s="1"/>
  <c r="AV2434" i="10"/>
  <c r="AX2434" i="10" s="1"/>
  <c r="AV2426" i="10"/>
  <c r="AX2426" i="10" s="1"/>
  <c r="AV2419" i="10"/>
  <c r="AX2419" i="10" s="1"/>
  <c r="AV2412" i="10"/>
  <c r="AX2412" i="10" s="1"/>
  <c r="AV2405" i="10"/>
  <c r="AX2405" i="10" s="1"/>
  <c r="AV2398" i="10"/>
  <c r="AX2398" i="10" s="1"/>
  <c r="AV2390" i="10"/>
  <c r="AX2390" i="10" s="1"/>
  <c r="AV2383" i="10"/>
  <c r="AX2383" i="10" s="1"/>
  <c r="AV2376" i="10"/>
  <c r="AX2376" i="10" s="1"/>
  <c r="AV2369" i="10"/>
  <c r="AX2369" i="10" s="1"/>
  <c r="AV2362" i="10"/>
  <c r="AX2362" i="10" s="1"/>
  <c r="AV2354" i="10"/>
  <c r="AX2354" i="10" s="1"/>
  <c r="AV2347" i="10"/>
  <c r="AX2347" i="10" s="1"/>
  <c r="AV2340" i="10"/>
  <c r="AX2340" i="10" s="1"/>
  <c r="AV2333" i="10"/>
  <c r="AX2333" i="10" s="1"/>
  <c r="AV2326" i="10"/>
  <c r="AX2326" i="10" s="1"/>
  <c r="AV2318" i="10"/>
  <c r="AX2318" i="10" s="1"/>
  <c r="AV2311" i="10"/>
  <c r="AX2311" i="10" s="1"/>
  <c r="AV2304" i="10"/>
  <c r="AX2304" i="10" s="1"/>
  <c r="AV2297" i="10"/>
  <c r="AX2297" i="10" s="1"/>
  <c r="AV2290" i="10"/>
  <c r="AX2290" i="10" s="1"/>
  <c r="AV2282" i="10"/>
  <c r="AX2282" i="10" s="1"/>
  <c r="AV2275" i="10"/>
  <c r="AX2275" i="10" s="1"/>
  <c r="AV2268" i="10"/>
  <c r="AX2268" i="10" s="1"/>
  <c r="AV2261" i="10"/>
  <c r="AX2261" i="10" s="1"/>
  <c r="AV2254" i="10"/>
  <c r="AX2254" i="10" s="1"/>
  <c r="AV2246" i="10"/>
  <c r="AX2246" i="10" s="1"/>
  <c r="AV2239" i="10"/>
  <c r="AX2239" i="10" s="1"/>
  <c r="AV2232" i="10"/>
  <c r="AX2232" i="10" s="1"/>
  <c r="AV2225" i="10"/>
  <c r="AX2225" i="10" s="1"/>
  <c r="AV2218" i="10"/>
  <c r="AX2218" i="10" s="1"/>
  <c r="AV2210" i="10"/>
  <c r="AX2210" i="10" s="1"/>
  <c r="AV2203" i="10"/>
  <c r="AX2203" i="10" s="1"/>
  <c r="AV2196" i="10"/>
  <c r="AX2196" i="10" s="1"/>
  <c r="AV2189" i="10"/>
  <c r="AX2189" i="10" s="1"/>
  <c r="AV2182" i="10"/>
  <c r="AX2182" i="10" s="1"/>
  <c r="AV2174" i="10"/>
  <c r="AX2174" i="10" s="1"/>
  <c r="AV2167" i="10"/>
  <c r="AX2167" i="10" s="1"/>
  <c r="AV2160" i="10"/>
  <c r="AX2160" i="10" s="1"/>
  <c r="AV2153" i="10"/>
  <c r="AX2153" i="10" s="1"/>
  <c r="AV2146" i="10"/>
  <c r="AX2146" i="10" s="1"/>
  <c r="AV2138" i="10"/>
  <c r="AX2138" i="10" s="1"/>
  <c r="AV2131" i="10"/>
  <c r="AX2131" i="10" s="1"/>
  <c r="AV4980" i="10"/>
  <c r="AX4980" i="10" s="1"/>
  <c r="AV4944" i="10"/>
  <c r="AX4944" i="10" s="1"/>
  <c r="AV4908" i="10"/>
  <c r="AX4908" i="10" s="1"/>
  <c r="AV4882" i="10"/>
  <c r="AX4882" i="10" s="1"/>
  <c r="AV4861" i="10"/>
  <c r="AX4861" i="10" s="1"/>
  <c r="AV4839" i="10"/>
  <c r="AX4839" i="10" s="1"/>
  <c r="AV4818" i="10"/>
  <c r="AX4818" i="10" s="1"/>
  <c r="AV4796" i="10"/>
  <c r="AX4796" i="10" s="1"/>
  <c r="AV4774" i="10"/>
  <c r="AX4774" i="10" s="1"/>
  <c r="AV4753" i="10"/>
  <c r="AX4753" i="10" s="1"/>
  <c r="AV4731" i="10"/>
  <c r="AX4731" i="10" s="1"/>
  <c r="AV4710" i="10"/>
  <c r="AX4710" i="10" s="1"/>
  <c r="AV4688" i="10"/>
  <c r="AX4688" i="10" s="1"/>
  <c r="AV4666" i="10"/>
  <c r="AX4666" i="10" s="1"/>
  <c r="AV4645" i="10"/>
  <c r="AX4645" i="10" s="1"/>
  <c r="AV4623" i="10"/>
  <c r="AX4623" i="10" s="1"/>
  <c r="AV4602" i="10"/>
  <c r="AX4602" i="10" s="1"/>
  <c r="AV4580" i="10"/>
  <c r="AX4580" i="10" s="1"/>
  <c r="AV4558" i="10"/>
  <c r="AX4558" i="10" s="1"/>
  <c r="AV4537" i="10"/>
  <c r="AX4537" i="10" s="1"/>
  <c r="AV4515" i="10"/>
  <c r="AX4515" i="10" s="1"/>
  <c r="AV4494" i="10"/>
  <c r="AX4494" i="10" s="1"/>
  <c r="AV4472" i="10"/>
  <c r="AX4472" i="10" s="1"/>
  <c r="AV4450" i="10"/>
  <c r="AX4450" i="10" s="1"/>
  <c r="AV4429" i="10"/>
  <c r="AX4429" i="10" s="1"/>
  <c r="AV4407" i="10"/>
  <c r="AX4407" i="10" s="1"/>
  <c r="AV4386" i="10"/>
  <c r="AX4386" i="10" s="1"/>
  <c r="AV4364" i="10"/>
  <c r="AX4364" i="10" s="1"/>
  <c r="AV4342" i="10"/>
  <c r="AX4342" i="10" s="1"/>
  <c r="AV4321" i="10"/>
  <c r="AX4321" i="10" s="1"/>
  <c r="AV4299" i="10"/>
  <c r="AX4299" i="10" s="1"/>
  <c r="AV4278" i="10"/>
  <c r="AX4278" i="10" s="1"/>
  <c r="AV4256" i="10"/>
  <c r="AX4256" i="10" s="1"/>
  <c r="AV4234" i="10"/>
  <c r="AX4234" i="10" s="1"/>
  <c r="AV4213" i="10"/>
  <c r="AX4213" i="10" s="1"/>
  <c r="AV4191" i="10"/>
  <c r="AX4191" i="10" s="1"/>
  <c r="AV4170" i="10"/>
  <c r="AX4170" i="10" s="1"/>
  <c r="AV4148" i="10"/>
  <c r="AX4148" i="10" s="1"/>
  <c r="AV4126" i="10"/>
  <c r="AX4126" i="10" s="1"/>
  <c r="AV4105" i="10"/>
  <c r="AX4105" i="10" s="1"/>
  <c r="AV4083" i="10"/>
  <c r="AX4083" i="10" s="1"/>
  <c r="AV4062" i="10"/>
  <c r="AX4062" i="10" s="1"/>
  <c r="AV4040" i="10"/>
  <c r="AX4040" i="10" s="1"/>
  <c r="AV4018" i="10"/>
  <c r="AX4018" i="10" s="1"/>
  <c r="AV3997" i="10"/>
  <c r="AX3997" i="10" s="1"/>
  <c r="AV3975" i="10"/>
  <c r="AX3975" i="10" s="1"/>
  <c r="AV3954" i="10"/>
  <c r="AX3954" i="10" s="1"/>
  <c r="AV3932" i="10"/>
  <c r="AX3932" i="10" s="1"/>
  <c r="AV3910" i="10"/>
  <c r="AX3910" i="10" s="1"/>
  <c r="AV3889" i="10"/>
  <c r="AX3889" i="10" s="1"/>
  <c r="AV3867" i="10"/>
  <c r="AX3867" i="10" s="1"/>
  <c r="AV3846" i="10"/>
  <c r="AX3846" i="10" s="1"/>
  <c r="AV3824" i="10"/>
  <c r="AX3824" i="10" s="1"/>
  <c r="AV3802" i="10"/>
  <c r="AX3802" i="10" s="1"/>
  <c r="AV3781" i="10"/>
  <c r="AX3781" i="10" s="1"/>
  <c r="AV3762" i="10"/>
  <c r="AX3762" i="10" s="1"/>
  <c r="AV3745" i="10"/>
  <c r="AX3745" i="10" s="1"/>
  <c r="AV3728" i="10"/>
  <c r="AX3728" i="10" s="1"/>
  <c r="AV3714" i="10"/>
  <c r="AX3714" i="10" s="1"/>
  <c r="AV3700" i="10"/>
  <c r="AX3700" i="10" s="1"/>
  <c r="AV3685" i="10"/>
  <c r="AX3685" i="10" s="1"/>
  <c r="AV3671" i="10"/>
  <c r="AX3671" i="10" s="1"/>
  <c r="AV3656" i="10"/>
  <c r="AX3656" i="10" s="1"/>
  <c r="AV3642" i="10"/>
  <c r="AX3642" i="10" s="1"/>
  <c r="AV3628" i="10"/>
  <c r="AX3628" i="10" s="1"/>
  <c r="AV3613" i="10"/>
  <c r="AX3613" i="10" s="1"/>
  <c r="AV3599" i="10"/>
  <c r="AX3599" i="10" s="1"/>
  <c r="AV3584" i="10"/>
  <c r="AX3584" i="10" s="1"/>
  <c r="AV3570" i="10"/>
  <c r="AX3570" i="10" s="1"/>
  <c r="AV3556" i="10"/>
  <c r="AX3556" i="10" s="1"/>
  <c r="AV3541" i="10"/>
  <c r="AX3541" i="10" s="1"/>
  <c r="AV3527" i="10"/>
  <c r="AX3527" i="10" s="1"/>
  <c r="AV3512" i="10"/>
  <c r="AX3512" i="10" s="1"/>
  <c r="AV3498" i="10"/>
  <c r="AX3498" i="10" s="1"/>
  <c r="AV3484" i="10"/>
  <c r="AX3484" i="10" s="1"/>
  <c r="AV3469" i="10"/>
  <c r="AX3469" i="10" s="1"/>
  <c r="AV3455" i="10"/>
  <c r="AX3455" i="10" s="1"/>
  <c r="AV3440" i="10"/>
  <c r="AX3440" i="10" s="1"/>
  <c r="AV3426" i="10"/>
  <c r="AX3426" i="10" s="1"/>
  <c r="AV3412" i="10"/>
  <c r="AX3412" i="10" s="1"/>
  <c r="AV3397" i="10"/>
  <c r="AX3397" i="10" s="1"/>
  <c r="AV3383" i="10"/>
  <c r="AX3383" i="10" s="1"/>
  <c r="AV3368" i="10"/>
  <c r="AX3368" i="10" s="1"/>
  <c r="AV3354" i="10"/>
  <c r="AX3354" i="10" s="1"/>
  <c r="AV3340" i="10"/>
  <c r="AX3340" i="10" s="1"/>
  <c r="AV3325" i="10"/>
  <c r="AX3325" i="10" s="1"/>
  <c r="AV3311" i="10"/>
  <c r="AX3311" i="10" s="1"/>
  <c r="AV3296" i="10"/>
  <c r="AX3296" i="10" s="1"/>
  <c r="AV3282" i="10"/>
  <c r="AX3282" i="10" s="1"/>
  <c r="AV3268" i="10"/>
  <c r="AX3268" i="10" s="1"/>
  <c r="AV3253" i="10"/>
  <c r="AX3253" i="10" s="1"/>
  <c r="AV3239" i="10"/>
  <c r="AX3239" i="10" s="1"/>
  <c r="AV3224" i="10"/>
  <c r="AX3224" i="10" s="1"/>
  <c r="AV3210" i="10"/>
  <c r="AX3210" i="10" s="1"/>
  <c r="AV3196" i="10"/>
  <c r="AX3196" i="10" s="1"/>
  <c r="AV3181" i="10"/>
  <c r="AX3181" i="10" s="1"/>
  <c r="AV3167" i="10"/>
  <c r="AX3167" i="10" s="1"/>
  <c r="AV3152" i="10"/>
  <c r="AX3152" i="10" s="1"/>
  <c r="AV3138" i="10"/>
  <c r="AX3138" i="10" s="1"/>
  <c r="AV3124" i="10"/>
  <c r="AX3124" i="10" s="1"/>
  <c r="AV3109" i="10"/>
  <c r="AX3109" i="10" s="1"/>
  <c r="AV3095" i="10"/>
  <c r="AX3095" i="10" s="1"/>
  <c r="AV3080" i="10"/>
  <c r="AX3080" i="10" s="1"/>
  <c r="AV3066" i="10"/>
  <c r="AX3066" i="10" s="1"/>
  <c r="AV3052" i="10"/>
  <c r="AX3052" i="10" s="1"/>
  <c r="AV3037" i="10"/>
  <c r="AX3037" i="10" s="1"/>
  <c r="AV3023" i="10"/>
  <c r="AX3023" i="10" s="1"/>
  <c r="AV3008" i="10"/>
  <c r="AX3008" i="10" s="1"/>
  <c r="AV2994" i="10"/>
  <c r="AX2994" i="10" s="1"/>
  <c r="AV2980" i="10"/>
  <c r="AX2980" i="10" s="1"/>
  <c r="AV2965" i="10"/>
  <c r="AX2965" i="10" s="1"/>
  <c r="AV2951" i="10"/>
  <c r="AX2951" i="10" s="1"/>
  <c r="AV2936" i="10"/>
  <c r="AX2936" i="10" s="1"/>
  <c r="AV2922" i="10"/>
  <c r="AX2922" i="10" s="1"/>
  <c r="AV2908" i="10"/>
  <c r="AX2908" i="10" s="1"/>
  <c r="AV2893" i="10"/>
  <c r="AX2893" i="10" s="1"/>
  <c r="AV2879" i="10"/>
  <c r="AX2879" i="10" s="1"/>
  <c r="AV2864" i="10"/>
  <c r="AX2864" i="10" s="1"/>
  <c r="AV2850" i="10"/>
  <c r="AX2850" i="10" s="1"/>
  <c r="AV2836" i="10"/>
  <c r="AX2836" i="10" s="1"/>
  <c r="AV2821" i="10"/>
  <c r="AX2821" i="10" s="1"/>
  <c r="AV2807" i="10"/>
  <c r="AX2807" i="10" s="1"/>
  <c r="AV2792" i="10"/>
  <c r="AX2792" i="10" s="1"/>
  <c r="AV2778" i="10"/>
  <c r="AX2778" i="10" s="1"/>
  <c r="AV2766" i="10"/>
  <c r="AX2766" i="10" s="1"/>
  <c r="AV2755" i="10"/>
  <c r="AX2755" i="10" s="1"/>
  <c r="AV2744" i="10"/>
  <c r="AX2744" i="10" s="1"/>
  <c r="AV2734" i="10"/>
  <c r="AX2734" i="10" s="1"/>
  <c r="AV2723" i="10"/>
  <c r="AX2723" i="10" s="1"/>
  <c r="AV2712" i="10"/>
  <c r="AX2712" i="10" s="1"/>
  <c r="AV2701" i="10"/>
  <c r="AX2701" i="10" s="1"/>
  <c r="AV2690" i="10"/>
  <c r="AX2690" i="10" s="1"/>
  <c r="AV2680" i="10"/>
  <c r="AX2680" i="10" s="1"/>
  <c r="AV2669" i="10"/>
  <c r="AX2669" i="10" s="1"/>
  <c r="AV2658" i="10"/>
  <c r="AX2658" i="10" s="1"/>
  <c r="AV2647" i="10"/>
  <c r="AX2647" i="10" s="1"/>
  <c r="AV2636" i="10"/>
  <c r="AX2636" i="10" s="1"/>
  <c r="AV2626" i="10"/>
  <c r="AX2626" i="10" s="1"/>
  <c r="AV2615" i="10"/>
  <c r="AX2615" i="10" s="1"/>
  <c r="AV2604" i="10"/>
  <c r="AX2604" i="10" s="1"/>
  <c r="AV2593" i="10"/>
  <c r="AX2593" i="10" s="1"/>
  <c r="AV2582" i="10"/>
  <c r="AX2582" i="10" s="1"/>
  <c r="AV2572" i="10"/>
  <c r="AX2572" i="10" s="1"/>
  <c r="AV2561" i="10"/>
  <c r="AX2561" i="10" s="1"/>
  <c r="AV2550" i="10"/>
  <c r="AX2550" i="10" s="1"/>
  <c r="AV2539" i="10"/>
  <c r="AX2539" i="10" s="1"/>
  <c r="AV2528" i="10"/>
  <c r="AX2528" i="10" s="1"/>
  <c r="AV2518" i="10"/>
  <c r="AX2518" i="10" s="1"/>
  <c r="AV2507" i="10"/>
  <c r="AX2507" i="10" s="1"/>
  <c r="AV2496" i="10"/>
  <c r="AX2496" i="10" s="1"/>
  <c r="AV2485" i="10"/>
  <c r="AX2485" i="10" s="1"/>
  <c r="AV2474" i="10"/>
  <c r="AX2474" i="10" s="1"/>
  <c r="AV2464" i="10"/>
  <c r="AX2464" i="10" s="1"/>
  <c r="AV2453" i="10"/>
  <c r="AX2453" i="10" s="1"/>
  <c r="AV2442" i="10"/>
  <c r="AX2442" i="10" s="1"/>
  <c r="AV2431" i="10"/>
  <c r="AX2431" i="10" s="1"/>
  <c r="AV2420" i="10"/>
  <c r="AX2420" i="10" s="1"/>
  <c r="AV2410" i="10"/>
  <c r="AX2410" i="10" s="1"/>
  <c r="AV2399" i="10"/>
  <c r="AX2399" i="10" s="1"/>
  <c r="AV2388" i="10"/>
  <c r="AX2388" i="10" s="1"/>
  <c r="AV2377" i="10"/>
  <c r="AX2377" i="10" s="1"/>
  <c r="AV2366" i="10"/>
  <c r="AX2366" i="10" s="1"/>
  <c r="AV2356" i="10"/>
  <c r="AX2356" i="10" s="1"/>
  <c r="AV2345" i="10"/>
  <c r="AX2345" i="10" s="1"/>
  <c r="AV2334" i="10"/>
  <c r="AX2334" i="10" s="1"/>
  <c r="AV2323" i="10"/>
  <c r="AX2323" i="10" s="1"/>
  <c r="AV2312" i="10"/>
  <c r="AX2312" i="10" s="1"/>
  <c r="AV2302" i="10"/>
  <c r="AX2302" i="10" s="1"/>
  <c r="AV2291" i="10"/>
  <c r="AX2291" i="10" s="1"/>
  <c r="AV2280" i="10"/>
  <c r="AX2280" i="10" s="1"/>
  <c r="AV2269" i="10"/>
  <c r="AX2269" i="10" s="1"/>
  <c r="AV2258" i="10"/>
  <c r="AX2258" i="10" s="1"/>
  <c r="AV2248" i="10"/>
  <c r="AX2248" i="10" s="1"/>
  <c r="AV2237" i="10"/>
  <c r="AX2237" i="10" s="1"/>
  <c r="AV2226" i="10"/>
  <c r="AX2226" i="10" s="1"/>
  <c r="AV2215" i="10"/>
  <c r="AX2215" i="10" s="1"/>
  <c r="AV2204" i="10"/>
  <c r="AX2204" i="10" s="1"/>
  <c r="AV2194" i="10"/>
  <c r="AX2194" i="10" s="1"/>
  <c r="AV2183" i="10"/>
  <c r="AX2183" i="10" s="1"/>
  <c r="AV2172" i="10"/>
  <c r="AX2172" i="10" s="1"/>
  <c r="AV2161" i="10"/>
  <c r="AX2161" i="10" s="1"/>
  <c r="AV2150" i="10"/>
  <c r="AX2150" i="10" s="1"/>
  <c r="AV2140" i="10"/>
  <c r="AX2140" i="10" s="1"/>
  <c r="AV2129" i="10"/>
  <c r="AX2129" i="10" s="1"/>
  <c r="AV2120" i="10"/>
  <c r="AX2120" i="10" s="1"/>
  <c r="AV2113" i="10"/>
  <c r="AX2113" i="10" s="1"/>
  <c r="AV2106" i="10"/>
  <c r="AX2106" i="10" s="1"/>
  <c r="AV2099" i="10"/>
  <c r="AX2099" i="10" s="1"/>
  <c r="AV2092" i="10"/>
  <c r="AX2092" i="10" s="1"/>
  <c r="AV2084" i="10"/>
  <c r="AX2084" i="10" s="1"/>
  <c r="AV2077" i="10"/>
  <c r="AX2077" i="10" s="1"/>
  <c r="AV2070" i="10"/>
  <c r="AX2070" i="10" s="1"/>
  <c r="AV2063" i="10"/>
  <c r="AX2063" i="10" s="1"/>
  <c r="AV2056" i="10"/>
  <c r="AX2056" i="10" s="1"/>
  <c r="AV2048" i="10"/>
  <c r="AX2048" i="10" s="1"/>
  <c r="AV2041" i="10"/>
  <c r="AX2041" i="10" s="1"/>
  <c r="AV2034" i="10"/>
  <c r="AX2034" i="10" s="1"/>
  <c r="AV2027" i="10"/>
  <c r="AX2027" i="10" s="1"/>
  <c r="AV2020" i="10"/>
  <c r="AX2020" i="10" s="1"/>
  <c r="AV2012" i="10"/>
  <c r="AX2012" i="10" s="1"/>
  <c r="AV2005" i="10"/>
  <c r="AX2005" i="10" s="1"/>
  <c r="AV1998" i="10"/>
  <c r="AX1998" i="10" s="1"/>
  <c r="AV1991" i="10"/>
  <c r="AX1991" i="10" s="1"/>
  <c r="AV1984" i="10"/>
  <c r="AX1984" i="10" s="1"/>
  <c r="AV1976" i="10"/>
  <c r="AX1976" i="10" s="1"/>
  <c r="AV1969" i="10"/>
  <c r="AX1969" i="10" s="1"/>
  <c r="AV1962" i="10"/>
  <c r="AX1962" i="10" s="1"/>
  <c r="AV1955" i="10"/>
  <c r="AX1955" i="10" s="1"/>
  <c r="AV1948" i="10"/>
  <c r="AX1948" i="10" s="1"/>
  <c r="AV1940" i="10"/>
  <c r="AX1940" i="10" s="1"/>
  <c r="AV1933" i="10"/>
  <c r="AX1933" i="10" s="1"/>
  <c r="AV1926" i="10"/>
  <c r="AX1926" i="10" s="1"/>
  <c r="AV1919" i="10"/>
  <c r="AX1919" i="10" s="1"/>
  <c r="AV1912" i="10"/>
  <c r="AX1912" i="10" s="1"/>
  <c r="AV1904" i="10"/>
  <c r="AX1904" i="10" s="1"/>
  <c r="AV1897" i="10"/>
  <c r="AX1897" i="10" s="1"/>
  <c r="AV1890" i="10"/>
  <c r="AX1890" i="10" s="1"/>
  <c r="AV1883" i="10"/>
  <c r="AX1883" i="10" s="1"/>
  <c r="AV1876" i="10"/>
  <c r="AX1876" i="10" s="1"/>
  <c r="AV1868" i="10"/>
  <c r="AX1868" i="10" s="1"/>
  <c r="AV1862" i="10"/>
  <c r="AX1862" i="10" s="1"/>
  <c r="AV1856" i="10"/>
  <c r="AX1856" i="10" s="1"/>
  <c r="AV1850" i="10"/>
  <c r="AX1850" i="10" s="1"/>
  <c r="AV1844" i="10"/>
  <c r="AX1844" i="10" s="1"/>
  <c r="AV1838" i="10"/>
  <c r="AX1838" i="10" s="1"/>
  <c r="AV1832" i="10"/>
  <c r="AX1832" i="10" s="1"/>
  <c r="AV1826" i="10"/>
  <c r="AX1826" i="10" s="1"/>
  <c r="AV1820" i="10"/>
  <c r="AX1820" i="10" s="1"/>
  <c r="AV1814" i="10"/>
  <c r="AX1814" i="10" s="1"/>
  <c r="AV1808" i="10"/>
  <c r="AX1808" i="10" s="1"/>
  <c r="AV1802" i="10"/>
  <c r="AX1802" i="10" s="1"/>
  <c r="AV1796" i="10"/>
  <c r="AX1796" i="10" s="1"/>
  <c r="AV1790" i="10"/>
  <c r="AX1790" i="10" s="1"/>
  <c r="AV1784" i="10"/>
  <c r="AX1784" i="10" s="1"/>
  <c r="AV1778" i="10"/>
  <c r="AX1778" i="10" s="1"/>
  <c r="AV1772" i="10"/>
  <c r="AX1772" i="10" s="1"/>
  <c r="AV1766" i="10"/>
  <c r="AX1766" i="10" s="1"/>
  <c r="AV1760" i="10"/>
  <c r="AX1760" i="10" s="1"/>
  <c r="AV1754" i="10"/>
  <c r="AX1754" i="10" s="1"/>
  <c r="AV1748" i="10"/>
  <c r="AX1748" i="10" s="1"/>
  <c r="AV1742" i="10"/>
  <c r="AX1742" i="10" s="1"/>
  <c r="AV1736" i="10"/>
  <c r="AX1736" i="10" s="1"/>
  <c r="AV1730" i="10"/>
  <c r="AX1730" i="10" s="1"/>
  <c r="AV1724" i="10"/>
  <c r="AX1724" i="10" s="1"/>
  <c r="AV1718" i="10"/>
  <c r="AX1718" i="10" s="1"/>
  <c r="AV1712" i="10"/>
  <c r="AX1712" i="10" s="1"/>
  <c r="AV1706" i="10"/>
  <c r="AX1706" i="10" s="1"/>
  <c r="AV1700" i="10"/>
  <c r="AX1700" i="10" s="1"/>
  <c r="AV1694" i="10"/>
  <c r="AX1694" i="10" s="1"/>
  <c r="AV1688" i="10"/>
  <c r="AX1688" i="10" s="1"/>
  <c r="AV1682" i="10"/>
  <c r="AX1682" i="10" s="1"/>
  <c r="AV1676" i="10"/>
  <c r="AX1676" i="10" s="1"/>
  <c r="AV1670" i="10"/>
  <c r="AX1670" i="10" s="1"/>
  <c r="AV1664" i="10"/>
  <c r="AX1664" i="10" s="1"/>
  <c r="AV1658" i="10"/>
  <c r="AX1658" i="10" s="1"/>
  <c r="AV1652" i="10"/>
  <c r="AX1652" i="10" s="1"/>
  <c r="AV1646" i="10"/>
  <c r="AX1646" i="10" s="1"/>
  <c r="AV1640" i="10"/>
  <c r="AX1640" i="10" s="1"/>
  <c r="AV1634" i="10"/>
  <c r="AX1634" i="10" s="1"/>
  <c r="AV1628" i="10"/>
  <c r="AX1628" i="10" s="1"/>
  <c r="AV1622" i="10"/>
  <c r="AX1622" i="10" s="1"/>
  <c r="AV1616" i="10"/>
  <c r="AX1616" i="10" s="1"/>
  <c r="AV1610" i="10"/>
  <c r="AX1610" i="10" s="1"/>
  <c r="AV1604" i="10"/>
  <c r="AX1604" i="10" s="1"/>
  <c r="AV1598" i="10"/>
  <c r="AX1598" i="10" s="1"/>
  <c r="AV1592" i="10"/>
  <c r="AX1592" i="10" s="1"/>
  <c r="AV1586" i="10"/>
  <c r="AX1586" i="10" s="1"/>
  <c r="AV1580" i="10"/>
  <c r="AX1580" i="10" s="1"/>
  <c r="AV1574" i="10"/>
  <c r="AX1574" i="10" s="1"/>
  <c r="AV1568" i="10"/>
  <c r="AX1568" i="10" s="1"/>
  <c r="AV1562" i="10"/>
  <c r="AX1562" i="10" s="1"/>
  <c r="AV1556" i="10"/>
  <c r="AX1556" i="10" s="1"/>
  <c r="AV1550" i="10"/>
  <c r="AX1550" i="10" s="1"/>
  <c r="AV1544" i="10"/>
  <c r="AX1544" i="10" s="1"/>
  <c r="AV1538" i="10"/>
  <c r="AX1538" i="10" s="1"/>
  <c r="AV1532" i="10"/>
  <c r="AX1532" i="10" s="1"/>
  <c r="AV1526" i="10"/>
  <c r="AX1526" i="10" s="1"/>
  <c r="AV1520" i="10"/>
  <c r="AX1520" i="10" s="1"/>
  <c r="AV1514" i="10"/>
  <c r="AX1514" i="10" s="1"/>
  <c r="AV1508" i="10"/>
  <c r="AX1508" i="10" s="1"/>
  <c r="AV1502" i="10"/>
  <c r="AX1502" i="10" s="1"/>
  <c r="AV1496" i="10"/>
  <c r="AX1496" i="10" s="1"/>
  <c r="AV1490" i="10"/>
  <c r="AX1490" i="10" s="1"/>
  <c r="AV1484" i="10"/>
  <c r="AX1484" i="10" s="1"/>
  <c r="AV1478" i="10"/>
  <c r="AX1478" i="10" s="1"/>
  <c r="AV1472" i="10"/>
  <c r="AX1472" i="10" s="1"/>
  <c r="AV1466" i="10"/>
  <c r="AX1466" i="10" s="1"/>
  <c r="AV1460" i="10"/>
  <c r="AX1460" i="10" s="1"/>
  <c r="AV1454" i="10"/>
  <c r="AX1454" i="10" s="1"/>
  <c r="AV1448" i="10"/>
  <c r="AX1448" i="10" s="1"/>
  <c r="AV1442" i="10"/>
  <c r="AX1442" i="10" s="1"/>
  <c r="AV1436" i="10"/>
  <c r="AX1436" i="10" s="1"/>
  <c r="AV1430" i="10"/>
  <c r="AX1430" i="10" s="1"/>
  <c r="AV1424" i="10"/>
  <c r="AX1424" i="10" s="1"/>
  <c r="AV1418" i="10"/>
  <c r="AX1418" i="10" s="1"/>
  <c r="AV1412" i="10"/>
  <c r="AX1412" i="10" s="1"/>
  <c r="AV1406" i="10"/>
  <c r="AX1406" i="10" s="1"/>
  <c r="AV1400" i="10"/>
  <c r="AX1400" i="10" s="1"/>
  <c r="AV1394" i="10"/>
  <c r="AX1394" i="10" s="1"/>
  <c r="AV1388" i="10"/>
  <c r="AX1388" i="10" s="1"/>
  <c r="AV1382" i="10"/>
  <c r="AX1382" i="10" s="1"/>
  <c r="AV1376" i="10"/>
  <c r="AX1376" i="10" s="1"/>
  <c r="AV1370" i="10"/>
  <c r="AX1370" i="10" s="1"/>
  <c r="AV1364" i="10"/>
  <c r="AX1364" i="10" s="1"/>
  <c r="AV1358" i="10"/>
  <c r="AX1358" i="10" s="1"/>
  <c r="AV1352" i="10"/>
  <c r="AX1352" i="10" s="1"/>
  <c r="AV1346" i="10"/>
  <c r="AX1346" i="10" s="1"/>
  <c r="AV1340" i="10"/>
  <c r="AX1340" i="10" s="1"/>
  <c r="AV1334" i="10"/>
  <c r="AX1334" i="10" s="1"/>
  <c r="AV1328" i="10"/>
  <c r="AX1328" i="10" s="1"/>
  <c r="AV1322" i="10"/>
  <c r="AX1322" i="10" s="1"/>
  <c r="AV1316" i="10"/>
  <c r="AX1316" i="10" s="1"/>
  <c r="AV1310" i="10"/>
  <c r="AX1310" i="10" s="1"/>
  <c r="AV1304" i="10"/>
  <c r="AX1304" i="10" s="1"/>
  <c r="AV1298" i="10"/>
  <c r="AX1298" i="10" s="1"/>
  <c r="AV1292" i="10"/>
  <c r="AX1292" i="10" s="1"/>
  <c r="AV1286" i="10"/>
  <c r="AX1286" i="10" s="1"/>
  <c r="AV1280" i="10"/>
  <c r="AX1280" i="10" s="1"/>
  <c r="AV1274" i="10"/>
  <c r="AX1274" i="10" s="1"/>
  <c r="AV1268" i="10"/>
  <c r="AX1268" i="10" s="1"/>
  <c r="AV1262" i="10"/>
  <c r="AX1262" i="10" s="1"/>
  <c r="AV1256" i="10"/>
  <c r="AX1256" i="10" s="1"/>
  <c r="AV1250" i="10"/>
  <c r="AX1250" i="10" s="1"/>
  <c r="AV1244" i="10"/>
  <c r="AX1244" i="10" s="1"/>
  <c r="AV1238" i="10"/>
  <c r="AX1238" i="10" s="1"/>
  <c r="AV1232" i="10"/>
  <c r="AX1232" i="10" s="1"/>
  <c r="AV1226" i="10"/>
  <c r="AX1226" i="10" s="1"/>
  <c r="AV1220" i="10"/>
  <c r="AX1220" i="10" s="1"/>
  <c r="AV1214" i="10"/>
  <c r="AX1214" i="10" s="1"/>
  <c r="AV1208" i="10"/>
  <c r="AX1208" i="10" s="1"/>
  <c r="AV1202" i="10"/>
  <c r="AX1202" i="10" s="1"/>
  <c r="AV1196" i="10"/>
  <c r="AX1196" i="10" s="1"/>
  <c r="AV1190" i="10"/>
  <c r="AX1190" i="10" s="1"/>
  <c r="AV1184" i="10"/>
  <c r="AX1184" i="10" s="1"/>
  <c r="AV1178" i="10"/>
  <c r="AX1178" i="10" s="1"/>
  <c r="AV1172" i="10"/>
  <c r="AX1172" i="10" s="1"/>
  <c r="AV1166" i="10"/>
  <c r="AX1166" i="10" s="1"/>
  <c r="AV1160" i="10"/>
  <c r="AX1160" i="10" s="1"/>
  <c r="AV1154" i="10"/>
  <c r="AX1154" i="10" s="1"/>
  <c r="AV1148" i="10"/>
  <c r="AX1148" i="10" s="1"/>
  <c r="AV4976" i="10"/>
  <c r="AX4976" i="10" s="1"/>
  <c r="AV4940" i="10"/>
  <c r="AX4940" i="10" s="1"/>
  <c r="AV4905" i="10"/>
  <c r="AX4905" i="10" s="1"/>
  <c r="AV4881" i="10"/>
  <c r="AX4881" i="10" s="1"/>
  <c r="AV4860" i="10"/>
  <c r="AX4860" i="10" s="1"/>
  <c r="AV4838" i="10"/>
  <c r="AX4838" i="10" s="1"/>
  <c r="AV4816" i="10"/>
  <c r="AX4816" i="10" s="1"/>
  <c r="AV4795" i="10"/>
  <c r="AX4795" i="10" s="1"/>
  <c r="AV4773" i="10"/>
  <c r="AX4773" i="10" s="1"/>
  <c r="AV4752" i="10"/>
  <c r="AX4752" i="10" s="1"/>
  <c r="AV4730" i="10"/>
  <c r="AX4730" i="10" s="1"/>
  <c r="AV4708" i="10"/>
  <c r="AX4708" i="10" s="1"/>
  <c r="AV4687" i="10"/>
  <c r="AX4687" i="10" s="1"/>
  <c r="AV4665" i="10"/>
  <c r="AX4665" i="10" s="1"/>
  <c r="AV4644" i="10"/>
  <c r="AX4644" i="10" s="1"/>
  <c r="AV4622" i="10"/>
  <c r="AX4622" i="10" s="1"/>
  <c r="AV4600" i="10"/>
  <c r="AX4600" i="10" s="1"/>
  <c r="AV4579" i="10"/>
  <c r="AX4579" i="10" s="1"/>
  <c r="AV4557" i="10"/>
  <c r="AX4557" i="10" s="1"/>
  <c r="AV4536" i="10"/>
  <c r="AX4536" i="10" s="1"/>
  <c r="AV4514" i="10"/>
  <c r="AX4514" i="10" s="1"/>
  <c r="AV4492" i="10"/>
  <c r="AX4492" i="10" s="1"/>
  <c r="AV4471" i="10"/>
  <c r="AX4471" i="10" s="1"/>
  <c r="AV4449" i="10"/>
  <c r="AX4449" i="10" s="1"/>
  <c r="AV4428" i="10"/>
  <c r="AX4428" i="10" s="1"/>
  <c r="AV4406" i="10"/>
  <c r="AX4406" i="10" s="1"/>
  <c r="AV4384" i="10"/>
  <c r="AX4384" i="10" s="1"/>
  <c r="AV4363" i="10"/>
  <c r="AX4363" i="10" s="1"/>
  <c r="AV4341" i="10"/>
  <c r="AX4341" i="10" s="1"/>
  <c r="AV4320" i="10"/>
  <c r="AX4320" i="10" s="1"/>
  <c r="AV4298" i="10"/>
  <c r="AX4298" i="10" s="1"/>
  <c r="AV4276" i="10"/>
  <c r="AX4276" i="10" s="1"/>
  <c r="AV4255" i="10"/>
  <c r="AX4255" i="10" s="1"/>
  <c r="AV4233" i="10"/>
  <c r="AX4233" i="10" s="1"/>
  <c r="AV4212" i="10"/>
  <c r="AX4212" i="10" s="1"/>
  <c r="AV4190" i="10"/>
  <c r="AX4190" i="10" s="1"/>
  <c r="AV4168" i="10"/>
  <c r="AX4168" i="10" s="1"/>
  <c r="AV4147" i="10"/>
  <c r="AX4147" i="10" s="1"/>
  <c r="AV4125" i="10"/>
  <c r="AX4125" i="10" s="1"/>
  <c r="AV4104" i="10"/>
  <c r="AX4104" i="10" s="1"/>
  <c r="AV4082" i="10"/>
  <c r="AX4082" i="10" s="1"/>
  <c r="AV4060" i="10"/>
  <c r="AX4060" i="10" s="1"/>
  <c r="AV4039" i="10"/>
  <c r="AX4039" i="10" s="1"/>
  <c r="AV4017" i="10"/>
  <c r="AX4017" i="10" s="1"/>
  <c r="AV3996" i="10"/>
  <c r="AX3996" i="10" s="1"/>
  <c r="AV3974" i="10"/>
  <c r="AX3974" i="10" s="1"/>
  <c r="AV3952" i="10"/>
  <c r="AX3952" i="10" s="1"/>
  <c r="AV3931" i="10"/>
  <c r="AX3931" i="10" s="1"/>
  <c r="AV3909" i="10"/>
  <c r="AX3909" i="10" s="1"/>
  <c r="AV3888" i="10"/>
  <c r="AX3888" i="10" s="1"/>
  <c r="AV3866" i="10"/>
  <c r="AX3866" i="10" s="1"/>
  <c r="AV3844" i="10"/>
  <c r="AX3844" i="10" s="1"/>
  <c r="AV3823" i="10"/>
  <c r="AX3823" i="10" s="1"/>
  <c r="AV3801" i="10"/>
  <c r="AX3801" i="10" s="1"/>
  <c r="AV3780" i="10"/>
  <c r="AX3780" i="10" s="1"/>
  <c r="AV3760" i="10"/>
  <c r="AX3760" i="10" s="1"/>
  <c r="AV3744" i="10"/>
  <c r="AX3744" i="10" s="1"/>
  <c r="AV3727" i="10"/>
  <c r="AX3727" i="10" s="1"/>
  <c r="AV3713" i="10"/>
  <c r="AX3713" i="10" s="1"/>
  <c r="AV3698" i="10"/>
  <c r="AX3698" i="10" s="1"/>
  <c r="AV3684" i="10"/>
  <c r="AX3684" i="10" s="1"/>
  <c r="AV3670" i="10"/>
  <c r="AX3670" i="10" s="1"/>
  <c r="AV3655" i="10"/>
  <c r="AX3655" i="10" s="1"/>
  <c r="AV3641" i="10"/>
  <c r="AX3641" i="10" s="1"/>
  <c r="AV3626" i="10"/>
  <c r="AX3626" i="10" s="1"/>
  <c r="AV3612" i="10"/>
  <c r="AX3612" i="10" s="1"/>
  <c r="AV3598" i="10"/>
  <c r="AX3598" i="10" s="1"/>
  <c r="AV3583" i="10"/>
  <c r="AX3583" i="10" s="1"/>
  <c r="AV3569" i="10"/>
  <c r="AX3569" i="10" s="1"/>
  <c r="AV3554" i="10"/>
  <c r="AX3554" i="10" s="1"/>
  <c r="AV3540" i="10"/>
  <c r="AX3540" i="10" s="1"/>
  <c r="AV3526" i="10"/>
  <c r="AX3526" i="10" s="1"/>
  <c r="AV3511" i="10"/>
  <c r="AX3511" i="10" s="1"/>
  <c r="AV3497" i="10"/>
  <c r="AX3497" i="10" s="1"/>
  <c r="AV3482" i="10"/>
  <c r="AX3482" i="10" s="1"/>
  <c r="AV3468" i="10"/>
  <c r="AX3468" i="10" s="1"/>
  <c r="AV3454" i="10"/>
  <c r="AX3454" i="10" s="1"/>
  <c r="AV3439" i="10"/>
  <c r="AX3439" i="10" s="1"/>
  <c r="AV3425" i="10"/>
  <c r="AX3425" i="10" s="1"/>
  <c r="AV3410" i="10"/>
  <c r="AX3410" i="10" s="1"/>
  <c r="AV3396" i="10"/>
  <c r="AX3396" i="10" s="1"/>
  <c r="AV3382" i="10"/>
  <c r="AX3382" i="10" s="1"/>
  <c r="AV3367" i="10"/>
  <c r="AX3367" i="10" s="1"/>
  <c r="AV3353" i="10"/>
  <c r="AX3353" i="10" s="1"/>
  <c r="AV3338" i="10"/>
  <c r="AX3338" i="10" s="1"/>
  <c r="AV3324" i="10"/>
  <c r="AX3324" i="10" s="1"/>
  <c r="AV3310" i="10"/>
  <c r="AX3310" i="10" s="1"/>
  <c r="AV3295" i="10"/>
  <c r="AX3295" i="10" s="1"/>
  <c r="AV3281" i="10"/>
  <c r="AX3281" i="10" s="1"/>
  <c r="AV3266" i="10"/>
  <c r="AX3266" i="10" s="1"/>
  <c r="AV3252" i="10"/>
  <c r="AX3252" i="10" s="1"/>
  <c r="AV3238" i="10"/>
  <c r="AX3238" i="10" s="1"/>
  <c r="AV3223" i="10"/>
  <c r="AX3223" i="10" s="1"/>
  <c r="AV3209" i="10"/>
  <c r="AX3209" i="10" s="1"/>
  <c r="AV3194" i="10"/>
  <c r="AX3194" i="10" s="1"/>
  <c r="AV3180" i="10"/>
  <c r="AX3180" i="10" s="1"/>
  <c r="AV3166" i="10"/>
  <c r="AX3166" i="10" s="1"/>
  <c r="AV3151" i="10"/>
  <c r="AX3151" i="10" s="1"/>
  <c r="AV3137" i="10"/>
  <c r="AX3137" i="10" s="1"/>
  <c r="AV3122" i="10"/>
  <c r="AX3122" i="10" s="1"/>
  <c r="AV3108" i="10"/>
  <c r="AX3108" i="10" s="1"/>
  <c r="AV3094" i="10"/>
  <c r="AX3094" i="10" s="1"/>
  <c r="AV3079" i="10"/>
  <c r="AX3079" i="10" s="1"/>
  <c r="AV3065" i="10"/>
  <c r="AX3065" i="10" s="1"/>
  <c r="AV3050" i="10"/>
  <c r="AX3050" i="10" s="1"/>
  <c r="AV3036" i="10"/>
  <c r="AX3036" i="10" s="1"/>
  <c r="AV3022" i="10"/>
  <c r="AX3022" i="10" s="1"/>
  <c r="AV3007" i="10"/>
  <c r="AX3007" i="10" s="1"/>
  <c r="AV2993" i="10"/>
  <c r="AX2993" i="10" s="1"/>
  <c r="AV2978" i="10"/>
  <c r="AX2978" i="10" s="1"/>
  <c r="AV2964" i="10"/>
  <c r="AX2964" i="10" s="1"/>
  <c r="AV2950" i="10"/>
  <c r="AX2950" i="10" s="1"/>
  <c r="AV2935" i="10"/>
  <c r="AX2935" i="10" s="1"/>
  <c r="AV2921" i="10"/>
  <c r="AX2921" i="10" s="1"/>
  <c r="AV2906" i="10"/>
  <c r="AX2906" i="10" s="1"/>
  <c r="AV2892" i="10"/>
  <c r="AX2892" i="10" s="1"/>
  <c r="AV2878" i="10"/>
  <c r="AX2878" i="10" s="1"/>
  <c r="AV2863" i="10"/>
  <c r="AX2863" i="10" s="1"/>
  <c r="AV2849" i="10"/>
  <c r="AX2849" i="10" s="1"/>
  <c r="AV2834" i="10"/>
  <c r="AX2834" i="10" s="1"/>
  <c r="AV2820" i="10"/>
  <c r="AX2820" i="10" s="1"/>
  <c r="AV2806" i="10"/>
  <c r="AX2806" i="10" s="1"/>
  <c r="AV2791" i="10"/>
  <c r="AX2791" i="10" s="1"/>
  <c r="AV2777" i="10"/>
  <c r="AX2777" i="10" s="1"/>
  <c r="AV2764" i="10"/>
  <c r="AX2764" i="10" s="1"/>
  <c r="AV2754" i="10"/>
  <c r="AX2754" i="10" s="1"/>
  <c r="AV2742" i="10"/>
  <c r="AX2742" i="10" s="1"/>
  <c r="AV2732" i="10"/>
  <c r="AX2732" i="10" s="1"/>
  <c r="AV2720" i="10"/>
  <c r="AX2720" i="10" s="1"/>
  <c r="AV2711" i="10"/>
  <c r="AX2711" i="10" s="1"/>
  <c r="AV2699" i="10"/>
  <c r="AX2699" i="10" s="1"/>
  <c r="AV2689" i="10"/>
  <c r="AX2689" i="10" s="1"/>
  <c r="AV2677" i="10"/>
  <c r="AX2677" i="10" s="1"/>
  <c r="AV2668" i="10"/>
  <c r="AX2668" i="10" s="1"/>
  <c r="AV2656" i="10"/>
  <c r="AX2656" i="10" s="1"/>
  <c r="AV2646" i="10"/>
  <c r="AX2646" i="10" s="1"/>
  <c r="AV2634" i="10"/>
  <c r="AX2634" i="10" s="1"/>
  <c r="AV2624" i="10"/>
  <c r="AX2624" i="10" s="1"/>
  <c r="AV2612" i="10"/>
  <c r="AX2612" i="10" s="1"/>
  <c r="AV2603" i="10"/>
  <c r="AX2603" i="10" s="1"/>
  <c r="AV2591" i="10"/>
  <c r="AX2591" i="10" s="1"/>
  <c r="AV2581" i="10"/>
  <c r="AX2581" i="10" s="1"/>
  <c r="AV2569" i="10"/>
  <c r="AX2569" i="10" s="1"/>
  <c r="AV2560" i="10"/>
  <c r="AX2560" i="10" s="1"/>
  <c r="AV2548" i="10"/>
  <c r="AX2548" i="10" s="1"/>
  <c r="AV2538" i="10"/>
  <c r="AX2538" i="10" s="1"/>
  <c r="AV2526" i="10"/>
  <c r="AX2526" i="10" s="1"/>
  <c r="AV2516" i="10"/>
  <c r="AX2516" i="10" s="1"/>
  <c r="AV2504" i="10"/>
  <c r="AX2504" i="10" s="1"/>
  <c r="AV2495" i="10"/>
  <c r="AX2495" i="10" s="1"/>
  <c r="AV2483" i="10"/>
  <c r="AX2483" i="10" s="1"/>
  <c r="AV2473" i="10"/>
  <c r="AX2473" i="10" s="1"/>
  <c r="AV2461" i="10"/>
  <c r="AX2461" i="10" s="1"/>
  <c r="AV2452" i="10"/>
  <c r="AX2452" i="10" s="1"/>
  <c r="AV2440" i="10"/>
  <c r="AX2440" i="10" s="1"/>
  <c r="AV2430" i="10"/>
  <c r="AX2430" i="10" s="1"/>
  <c r="AV2418" i="10"/>
  <c r="AX2418" i="10" s="1"/>
  <c r="AV2408" i="10"/>
  <c r="AX2408" i="10" s="1"/>
  <c r="AV2396" i="10"/>
  <c r="AX2396" i="10" s="1"/>
  <c r="AV2387" i="10"/>
  <c r="AX2387" i="10" s="1"/>
  <c r="AV2375" i="10"/>
  <c r="AX2375" i="10" s="1"/>
  <c r="AV2365" i="10"/>
  <c r="AX2365" i="10" s="1"/>
  <c r="AV2353" i="10"/>
  <c r="AX2353" i="10" s="1"/>
  <c r="AV2344" i="10"/>
  <c r="AX2344" i="10" s="1"/>
  <c r="AV2332" i="10"/>
  <c r="AX2332" i="10" s="1"/>
  <c r="AV2322" i="10"/>
  <c r="AX2322" i="10" s="1"/>
  <c r="AV2310" i="10"/>
  <c r="AX2310" i="10" s="1"/>
  <c r="AV2300" i="10"/>
  <c r="AX2300" i="10" s="1"/>
  <c r="AV2288" i="10"/>
  <c r="AX2288" i="10" s="1"/>
  <c r="AV2279" i="10"/>
  <c r="AX2279" i="10" s="1"/>
  <c r="AV2267" i="10"/>
  <c r="AX2267" i="10" s="1"/>
  <c r="AV2257" i="10"/>
  <c r="AX2257" i="10" s="1"/>
  <c r="AV2245" i="10"/>
  <c r="AX2245" i="10" s="1"/>
  <c r="AV2236" i="10"/>
  <c r="AX2236" i="10" s="1"/>
  <c r="AV2224" i="10"/>
  <c r="AX2224" i="10" s="1"/>
  <c r="AV2214" i="10"/>
  <c r="AX2214" i="10" s="1"/>
  <c r="AV2202" i="10"/>
  <c r="AX2202" i="10" s="1"/>
  <c r="AV2192" i="10"/>
  <c r="AX2192" i="10" s="1"/>
  <c r="AV2180" i="10"/>
  <c r="AX2180" i="10" s="1"/>
  <c r="AV2171" i="10"/>
  <c r="AX2171" i="10" s="1"/>
  <c r="AV2159" i="10"/>
  <c r="AX2159" i="10" s="1"/>
  <c r="AV2149" i="10"/>
  <c r="AX2149" i="10" s="1"/>
  <c r="AV2137" i="10"/>
  <c r="AX2137" i="10" s="1"/>
  <c r="AV2128" i="10"/>
  <c r="AX2128" i="10" s="1"/>
  <c r="AV2119" i="10"/>
  <c r="AX2119" i="10" s="1"/>
  <c r="AV2112" i="10"/>
  <c r="AX2112" i="10" s="1"/>
  <c r="AV2105" i="10"/>
  <c r="AX2105" i="10" s="1"/>
  <c r="AV2098" i="10"/>
  <c r="AX2098" i="10" s="1"/>
  <c r="AV2090" i="10"/>
  <c r="AX2090" i="10" s="1"/>
  <c r="AV2083" i="10"/>
  <c r="AX2083" i="10" s="1"/>
  <c r="AV2076" i="10"/>
  <c r="AX2076" i="10" s="1"/>
  <c r="AV2069" i="10"/>
  <c r="AX2069" i="10" s="1"/>
  <c r="AV2062" i="10"/>
  <c r="AX2062" i="10" s="1"/>
  <c r="AV2054" i="10"/>
  <c r="AX2054" i="10" s="1"/>
  <c r="AV2047" i="10"/>
  <c r="AX2047" i="10" s="1"/>
  <c r="AV2040" i="10"/>
  <c r="AX2040" i="10" s="1"/>
  <c r="AV2033" i="10"/>
  <c r="AX2033" i="10" s="1"/>
  <c r="AV2026" i="10"/>
  <c r="AX2026" i="10" s="1"/>
  <c r="AV2018" i="10"/>
  <c r="AX2018" i="10" s="1"/>
  <c r="AV2011" i="10"/>
  <c r="AX2011" i="10" s="1"/>
  <c r="AV2004" i="10"/>
  <c r="AX2004" i="10" s="1"/>
  <c r="AV1997" i="10"/>
  <c r="AX1997" i="10" s="1"/>
  <c r="AV1990" i="10"/>
  <c r="AX1990" i="10" s="1"/>
  <c r="AV1982" i="10"/>
  <c r="AX1982" i="10" s="1"/>
  <c r="AV1975" i="10"/>
  <c r="AX1975" i="10" s="1"/>
  <c r="AV1968" i="10"/>
  <c r="AX1968" i="10" s="1"/>
  <c r="AV1961" i="10"/>
  <c r="AX1961" i="10" s="1"/>
  <c r="AV1954" i="10"/>
  <c r="AX1954" i="10" s="1"/>
  <c r="AV1946" i="10"/>
  <c r="AX1946" i="10" s="1"/>
  <c r="AV1939" i="10"/>
  <c r="AX1939" i="10" s="1"/>
  <c r="AV1932" i="10"/>
  <c r="AX1932" i="10" s="1"/>
  <c r="AV1925" i="10"/>
  <c r="AX1925" i="10" s="1"/>
  <c r="AV1918" i="10"/>
  <c r="AX1918" i="10" s="1"/>
  <c r="AV1910" i="10"/>
  <c r="AX1910" i="10" s="1"/>
  <c r="AV1903" i="10"/>
  <c r="AX1903" i="10" s="1"/>
  <c r="AV1896" i="10"/>
  <c r="AX1896" i="10" s="1"/>
  <c r="AV1889" i="10"/>
  <c r="AX1889" i="10" s="1"/>
  <c r="AV1882" i="10"/>
  <c r="AX1882" i="10" s="1"/>
  <c r="AV1874" i="10"/>
  <c r="AX1874" i="10" s="1"/>
  <c r="AV1867" i="10"/>
  <c r="AX1867" i="10" s="1"/>
  <c r="AV1861" i="10"/>
  <c r="AX1861" i="10" s="1"/>
  <c r="AV1855" i="10"/>
  <c r="AX1855" i="10" s="1"/>
  <c r="AV1849" i="10"/>
  <c r="AX1849" i="10" s="1"/>
  <c r="AV1843" i="10"/>
  <c r="AX1843" i="10" s="1"/>
  <c r="AV1837" i="10"/>
  <c r="AX1837" i="10" s="1"/>
  <c r="AV1831" i="10"/>
  <c r="AX1831" i="10" s="1"/>
  <c r="AV1825" i="10"/>
  <c r="AX1825" i="10" s="1"/>
  <c r="AV1819" i="10"/>
  <c r="AX1819" i="10" s="1"/>
  <c r="AV1813" i="10"/>
  <c r="AX1813" i="10" s="1"/>
  <c r="AV1807" i="10"/>
  <c r="AX1807" i="10" s="1"/>
  <c r="AV1801" i="10"/>
  <c r="AX1801" i="10" s="1"/>
  <c r="AV1795" i="10"/>
  <c r="AX1795" i="10" s="1"/>
  <c r="AV1789" i="10"/>
  <c r="AX1789" i="10" s="1"/>
  <c r="AV1783" i="10"/>
  <c r="AX1783" i="10" s="1"/>
  <c r="AV1777" i="10"/>
  <c r="AX1777" i="10" s="1"/>
  <c r="AV1771" i="10"/>
  <c r="AX1771" i="10" s="1"/>
  <c r="AV1765" i="10"/>
  <c r="AX1765" i="10" s="1"/>
  <c r="AV1759" i="10"/>
  <c r="AX1759" i="10" s="1"/>
  <c r="AV1753" i="10"/>
  <c r="AX1753" i="10" s="1"/>
  <c r="AV1747" i="10"/>
  <c r="AX1747" i="10" s="1"/>
  <c r="AV1741" i="10"/>
  <c r="AX1741" i="10" s="1"/>
  <c r="AV1735" i="10"/>
  <c r="AX1735" i="10" s="1"/>
  <c r="AV1729" i="10"/>
  <c r="AX1729" i="10" s="1"/>
  <c r="AV1723" i="10"/>
  <c r="AX1723" i="10" s="1"/>
  <c r="AV1717" i="10"/>
  <c r="AX1717" i="10" s="1"/>
  <c r="AV1711" i="10"/>
  <c r="AX1711" i="10" s="1"/>
  <c r="AV1705" i="10"/>
  <c r="AX1705" i="10" s="1"/>
  <c r="AV1699" i="10"/>
  <c r="AX1699" i="10" s="1"/>
  <c r="AV1693" i="10"/>
  <c r="AX1693" i="10" s="1"/>
  <c r="AV1687" i="10"/>
  <c r="AX1687" i="10" s="1"/>
  <c r="AV1681" i="10"/>
  <c r="AX1681" i="10" s="1"/>
  <c r="AV1675" i="10"/>
  <c r="AX1675" i="10" s="1"/>
  <c r="AV1669" i="10"/>
  <c r="AX1669" i="10" s="1"/>
  <c r="AV1663" i="10"/>
  <c r="AX1663" i="10" s="1"/>
  <c r="AV1657" i="10"/>
  <c r="AX1657" i="10" s="1"/>
  <c r="AV1651" i="10"/>
  <c r="AX1651" i="10" s="1"/>
  <c r="AV1645" i="10"/>
  <c r="AX1645" i="10" s="1"/>
  <c r="AV1639" i="10"/>
  <c r="AX1639" i="10" s="1"/>
  <c r="AV1633" i="10"/>
  <c r="AX1633" i="10" s="1"/>
  <c r="AV1627" i="10"/>
  <c r="AX1627" i="10" s="1"/>
  <c r="AV1621" i="10"/>
  <c r="AX1621" i="10" s="1"/>
  <c r="AV1615" i="10"/>
  <c r="AX1615" i="10" s="1"/>
  <c r="AV1609" i="10"/>
  <c r="AX1609" i="10" s="1"/>
  <c r="AV1603" i="10"/>
  <c r="AX1603" i="10" s="1"/>
  <c r="AV1597" i="10"/>
  <c r="AX1597" i="10" s="1"/>
  <c r="AV1591" i="10"/>
  <c r="AX1591" i="10" s="1"/>
  <c r="AV1585" i="10"/>
  <c r="AX1585" i="10" s="1"/>
  <c r="AV1579" i="10"/>
  <c r="AX1579" i="10" s="1"/>
  <c r="AV1573" i="10"/>
  <c r="AX1573" i="10" s="1"/>
  <c r="AV1567" i="10"/>
  <c r="AX1567" i="10" s="1"/>
  <c r="AV1561" i="10"/>
  <c r="AX1561" i="10" s="1"/>
  <c r="AV1555" i="10"/>
  <c r="AX1555" i="10" s="1"/>
  <c r="AV1549" i="10"/>
  <c r="AX1549" i="10" s="1"/>
  <c r="AV1543" i="10"/>
  <c r="AX1543" i="10" s="1"/>
  <c r="AV1537" i="10"/>
  <c r="AX1537" i="10" s="1"/>
  <c r="AV1531" i="10"/>
  <c r="AX1531" i="10" s="1"/>
  <c r="AV1525" i="10"/>
  <c r="AX1525" i="10" s="1"/>
  <c r="AV1519" i="10"/>
  <c r="AX1519" i="10" s="1"/>
  <c r="AV1513" i="10"/>
  <c r="AX1513" i="10" s="1"/>
  <c r="AV1507" i="10"/>
  <c r="AX1507" i="10" s="1"/>
  <c r="AV1501" i="10"/>
  <c r="AX1501" i="10" s="1"/>
  <c r="AV1495" i="10"/>
  <c r="AX1495" i="10" s="1"/>
  <c r="AV1489" i="10"/>
  <c r="AX1489" i="10" s="1"/>
  <c r="AV4986" i="10"/>
  <c r="AX4986" i="10" s="1"/>
  <c r="AV4926" i="10"/>
  <c r="AX4926" i="10" s="1"/>
  <c r="AV4886" i="10"/>
  <c r="AX4886" i="10" s="1"/>
  <c r="AV4850" i="10"/>
  <c r="AX4850" i="10" s="1"/>
  <c r="AV4821" i="10"/>
  <c r="AX4821" i="10" s="1"/>
  <c r="AV4785" i="10"/>
  <c r="AX4785" i="10" s="1"/>
  <c r="AV4756" i="10"/>
  <c r="AX4756" i="10" s="1"/>
  <c r="AV4720" i="10"/>
  <c r="AX4720" i="10" s="1"/>
  <c r="AV4692" i="10"/>
  <c r="AX4692" i="10" s="1"/>
  <c r="AV4656" i="10"/>
  <c r="AX4656" i="10" s="1"/>
  <c r="AV4627" i="10"/>
  <c r="AX4627" i="10" s="1"/>
  <c r="AV4591" i="10"/>
  <c r="AX4591" i="10" s="1"/>
  <c r="AV4562" i="10"/>
  <c r="AX4562" i="10" s="1"/>
  <c r="AV4526" i="10"/>
  <c r="AX4526" i="10" s="1"/>
  <c r="AV4497" i="10"/>
  <c r="AX4497" i="10" s="1"/>
  <c r="AV4461" i="10"/>
  <c r="AX4461" i="10" s="1"/>
  <c r="AV4432" i="10"/>
  <c r="AX4432" i="10" s="1"/>
  <c r="AV4396" i="10"/>
  <c r="AX4396" i="10" s="1"/>
  <c r="AV4368" i="10"/>
  <c r="AX4368" i="10" s="1"/>
  <c r="AV4332" i="10"/>
  <c r="AX4332" i="10" s="1"/>
  <c r="AV4303" i="10"/>
  <c r="AX4303" i="10" s="1"/>
  <c r="AV4267" i="10"/>
  <c r="AX4267" i="10" s="1"/>
  <c r="AV4238" i="10"/>
  <c r="AX4238" i="10" s="1"/>
  <c r="AV4202" i="10"/>
  <c r="AX4202" i="10" s="1"/>
  <c r="AV4173" i="10"/>
  <c r="AX4173" i="10" s="1"/>
  <c r="AV4137" i="10"/>
  <c r="AX4137" i="10" s="1"/>
  <c r="AV4108" i="10"/>
  <c r="AX4108" i="10" s="1"/>
  <c r="AV4072" i="10"/>
  <c r="AX4072" i="10" s="1"/>
  <c r="AV4044" i="10"/>
  <c r="AX4044" i="10" s="1"/>
  <c r="AV4008" i="10"/>
  <c r="AX4008" i="10" s="1"/>
  <c r="AV3979" i="10"/>
  <c r="AX3979" i="10" s="1"/>
  <c r="AV3943" i="10"/>
  <c r="AX3943" i="10" s="1"/>
  <c r="AV3914" i="10"/>
  <c r="AX3914" i="10" s="1"/>
  <c r="AV3878" i="10"/>
  <c r="AX3878" i="10" s="1"/>
  <c r="AV3849" i="10"/>
  <c r="AX3849" i="10" s="1"/>
  <c r="AV3813" i="10"/>
  <c r="AX3813" i="10" s="1"/>
  <c r="AV3784" i="10"/>
  <c r="AX3784" i="10" s="1"/>
  <c r="AV3753" i="10"/>
  <c r="AX3753" i="10" s="1"/>
  <c r="AV3731" i="10"/>
  <c r="AX3731" i="10" s="1"/>
  <c r="AV3707" i="10"/>
  <c r="AX3707" i="10" s="1"/>
  <c r="AV3688" i="10"/>
  <c r="AX3688" i="10" s="1"/>
  <c r="AV3664" i="10"/>
  <c r="AX3664" i="10" s="1"/>
  <c r="AV3644" i="10"/>
  <c r="AX3644" i="10" s="1"/>
  <c r="AV3620" i="10"/>
  <c r="AX3620" i="10" s="1"/>
  <c r="AV3601" i="10"/>
  <c r="AX3601" i="10" s="1"/>
  <c r="AV3577" i="10"/>
  <c r="AX3577" i="10" s="1"/>
  <c r="AV3558" i="10"/>
  <c r="AX3558" i="10" s="1"/>
  <c r="AV3534" i="10"/>
  <c r="AX3534" i="10" s="1"/>
  <c r="AV3515" i="10"/>
  <c r="AX3515" i="10" s="1"/>
  <c r="AV3491" i="10"/>
  <c r="AX3491" i="10" s="1"/>
  <c r="AV3472" i="10"/>
  <c r="AX3472" i="10" s="1"/>
  <c r="AV3448" i="10"/>
  <c r="AX3448" i="10" s="1"/>
  <c r="AV3428" i="10"/>
  <c r="AX3428" i="10" s="1"/>
  <c r="AV3404" i="10"/>
  <c r="AX3404" i="10" s="1"/>
  <c r="AV3385" i="10"/>
  <c r="AX3385" i="10" s="1"/>
  <c r="AV3361" i="10"/>
  <c r="AX3361" i="10" s="1"/>
  <c r="AV3342" i="10"/>
  <c r="AX3342" i="10" s="1"/>
  <c r="AV3318" i="10"/>
  <c r="AX3318" i="10" s="1"/>
  <c r="AV3299" i="10"/>
  <c r="AX3299" i="10" s="1"/>
  <c r="AV3275" i="10"/>
  <c r="AX3275" i="10" s="1"/>
  <c r="AV3256" i="10"/>
  <c r="AX3256" i="10" s="1"/>
  <c r="AV3232" i="10"/>
  <c r="AX3232" i="10" s="1"/>
  <c r="AV3212" i="10"/>
  <c r="AX3212" i="10" s="1"/>
  <c r="AV3188" i="10"/>
  <c r="AX3188" i="10" s="1"/>
  <c r="AV3169" i="10"/>
  <c r="AX3169" i="10" s="1"/>
  <c r="AV3145" i="10"/>
  <c r="AX3145" i="10" s="1"/>
  <c r="AV3126" i="10"/>
  <c r="AX3126" i="10" s="1"/>
  <c r="AV3102" i="10"/>
  <c r="AX3102" i="10" s="1"/>
  <c r="AV3083" i="10"/>
  <c r="AX3083" i="10" s="1"/>
  <c r="AV3059" i="10"/>
  <c r="AX3059" i="10" s="1"/>
  <c r="AV3040" i="10"/>
  <c r="AX3040" i="10" s="1"/>
  <c r="AV3016" i="10"/>
  <c r="AX3016" i="10" s="1"/>
  <c r="AV2996" i="10"/>
  <c r="AX2996" i="10" s="1"/>
  <c r="AV2972" i="10"/>
  <c r="AX2972" i="10" s="1"/>
  <c r="AV2953" i="10"/>
  <c r="AX2953" i="10" s="1"/>
  <c r="AV2929" i="10"/>
  <c r="AX2929" i="10" s="1"/>
  <c r="AV2910" i="10"/>
  <c r="AX2910" i="10" s="1"/>
  <c r="AV2886" i="10"/>
  <c r="AX2886" i="10" s="1"/>
  <c r="AV2867" i="10"/>
  <c r="AX2867" i="10" s="1"/>
  <c r="AV2843" i="10"/>
  <c r="AX2843" i="10" s="1"/>
  <c r="AV2824" i="10"/>
  <c r="AX2824" i="10" s="1"/>
  <c r="AV2800" i="10"/>
  <c r="AX2800" i="10" s="1"/>
  <c r="AV2780" i="10"/>
  <c r="AX2780" i="10" s="1"/>
  <c r="AV2761" i="10"/>
  <c r="AX2761" i="10" s="1"/>
  <c r="AV2747" i="10"/>
  <c r="AX2747" i="10" s="1"/>
  <c r="AV2728" i="10"/>
  <c r="AX2728" i="10" s="1"/>
  <c r="AV2713" i="10"/>
  <c r="AX2713" i="10" s="1"/>
  <c r="AV2696" i="10"/>
  <c r="AX2696" i="10" s="1"/>
  <c r="AV2682" i="10"/>
  <c r="AX2682" i="10" s="1"/>
  <c r="AV2663" i="10"/>
  <c r="AX2663" i="10" s="1"/>
  <c r="AV2648" i="10"/>
  <c r="AX2648" i="10" s="1"/>
  <c r="AV2632" i="10"/>
  <c r="AX2632" i="10" s="1"/>
  <c r="AV2617" i="10"/>
  <c r="AX2617" i="10" s="1"/>
  <c r="AV2598" i="10"/>
  <c r="AX2598" i="10" s="1"/>
  <c r="AV2584" i="10"/>
  <c r="AX2584" i="10" s="1"/>
  <c r="AV2567" i="10"/>
  <c r="AX2567" i="10" s="1"/>
  <c r="AV2552" i="10"/>
  <c r="AX2552" i="10" s="1"/>
  <c r="AV2533" i="10"/>
  <c r="AX2533" i="10" s="1"/>
  <c r="AV2519" i="10"/>
  <c r="AX2519" i="10" s="1"/>
  <c r="AV2502" i="10"/>
  <c r="AX2502" i="10" s="1"/>
  <c r="AV2488" i="10"/>
  <c r="AX2488" i="10" s="1"/>
  <c r="AV2468" i="10"/>
  <c r="AX2468" i="10" s="1"/>
  <c r="AV2454" i="10"/>
  <c r="AX2454" i="10" s="1"/>
  <c r="AV2437" i="10"/>
  <c r="AX2437" i="10" s="1"/>
  <c r="AV2423" i="10"/>
  <c r="AX2423" i="10" s="1"/>
  <c r="AV2404" i="10"/>
  <c r="AX2404" i="10" s="1"/>
  <c r="AV2389" i="10"/>
  <c r="AX2389" i="10" s="1"/>
  <c r="AV2372" i="10"/>
  <c r="AX2372" i="10" s="1"/>
  <c r="AV2358" i="10"/>
  <c r="AX2358" i="10" s="1"/>
  <c r="AV2339" i="10"/>
  <c r="AX2339" i="10" s="1"/>
  <c r="AV2324" i="10"/>
  <c r="AX2324" i="10" s="1"/>
  <c r="AV2308" i="10"/>
  <c r="AX2308" i="10" s="1"/>
  <c r="AV2293" i="10"/>
  <c r="AX2293" i="10" s="1"/>
  <c r="AV2274" i="10"/>
  <c r="AX2274" i="10" s="1"/>
  <c r="AV2260" i="10"/>
  <c r="AX2260" i="10" s="1"/>
  <c r="AV2243" i="10"/>
  <c r="AX2243" i="10" s="1"/>
  <c r="AV2228" i="10"/>
  <c r="AX2228" i="10" s="1"/>
  <c r="AV2209" i="10"/>
  <c r="AX2209" i="10" s="1"/>
  <c r="AV2195" i="10"/>
  <c r="AX2195" i="10" s="1"/>
  <c r="AV2178" i="10"/>
  <c r="AX2178" i="10" s="1"/>
  <c r="AV2164" i="10"/>
  <c r="AX2164" i="10" s="1"/>
  <c r="AV2144" i="10"/>
  <c r="AX2144" i="10" s="1"/>
  <c r="AV2130" i="10"/>
  <c r="AX2130" i="10" s="1"/>
  <c r="AV2117" i="10"/>
  <c r="AX2117" i="10" s="1"/>
  <c r="AV2107" i="10"/>
  <c r="AX2107" i="10" s="1"/>
  <c r="AV2095" i="10"/>
  <c r="AX2095" i="10" s="1"/>
  <c r="AV2086" i="10"/>
  <c r="AX2086" i="10" s="1"/>
  <c r="AV2074" i="10"/>
  <c r="AX2074" i="10" s="1"/>
  <c r="AV2064" i="10"/>
  <c r="AX2064" i="10" s="1"/>
  <c r="AV2052" i="10"/>
  <c r="AX2052" i="10" s="1"/>
  <c r="AV2042" i="10"/>
  <c r="AX2042" i="10" s="1"/>
  <c r="AV2030" i="10"/>
  <c r="AX2030" i="10" s="1"/>
  <c r="AV2021" i="10"/>
  <c r="AX2021" i="10" s="1"/>
  <c r="AV2009" i="10"/>
  <c r="AX2009" i="10" s="1"/>
  <c r="AV1999" i="10"/>
  <c r="AX1999" i="10" s="1"/>
  <c r="AV1987" i="10"/>
  <c r="AX1987" i="10" s="1"/>
  <c r="AV1978" i="10"/>
  <c r="AX1978" i="10" s="1"/>
  <c r="AV1966" i="10"/>
  <c r="AX1966" i="10" s="1"/>
  <c r="AV1956" i="10"/>
  <c r="AX1956" i="10" s="1"/>
  <c r="AV1944" i="10"/>
  <c r="AX1944" i="10" s="1"/>
  <c r="AV1934" i="10"/>
  <c r="AX1934" i="10" s="1"/>
  <c r="AV1922" i="10"/>
  <c r="AX1922" i="10" s="1"/>
  <c r="AV1913" i="10"/>
  <c r="AX1913" i="10" s="1"/>
  <c r="AV1901" i="10"/>
  <c r="AX1901" i="10" s="1"/>
  <c r="AV1891" i="10"/>
  <c r="AX1891" i="10" s="1"/>
  <c r="AV1879" i="10"/>
  <c r="AX1879" i="10" s="1"/>
  <c r="AV1870" i="10"/>
  <c r="AX1870" i="10" s="1"/>
  <c r="AV1859" i="10"/>
  <c r="AX1859" i="10" s="1"/>
  <c r="AV1851" i="10"/>
  <c r="AX1851" i="10" s="1"/>
  <c r="AV1841" i="10"/>
  <c r="AX1841" i="10" s="1"/>
  <c r="AV1833" i="10"/>
  <c r="AX1833" i="10" s="1"/>
  <c r="AV1823" i="10"/>
  <c r="AX1823" i="10" s="1"/>
  <c r="AV1815" i="10"/>
  <c r="AX1815" i="10" s="1"/>
  <c r="AV1805" i="10"/>
  <c r="AX1805" i="10" s="1"/>
  <c r="AV1797" i="10"/>
  <c r="AX1797" i="10" s="1"/>
  <c r="AV1787" i="10"/>
  <c r="AX1787" i="10" s="1"/>
  <c r="AV1779" i="10"/>
  <c r="AX1779" i="10" s="1"/>
  <c r="AV1769" i="10"/>
  <c r="AX1769" i="10" s="1"/>
  <c r="AV1761" i="10"/>
  <c r="AX1761" i="10" s="1"/>
  <c r="AV1751" i="10"/>
  <c r="AX1751" i="10" s="1"/>
  <c r="AV1743" i="10"/>
  <c r="AX1743" i="10" s="1"/>
  <c r="AV1733" i="10"/>
  <c r="AX1733" i="10" s="1"/>
  <c r="AV1725" i="10"/>
  <c r="AX1725" i="10" s="1"/>
  <c r="AV1715" i="10"/>
  <c r="AX1715" i="10" s="1"/>
  <c r="AV1707" i="10"/>
  <c r="AX1707" i="10" s="1"/>
  <c r="AV1697" i="10"/>
  <c r="AX1697" i="10" s="1"/>
  <c r="AV1689" i="10"/>
  <c r="AX1689" i="10" s="1"/>
  <c r="AV1679" i="10"/>
  <c r="AX1679" i="10" s="1"/>
  <c r="AV1671" i="10"/>
  <c r="AX1671" i="10" s="1"/>
  <c r="AV1661" i="10"/>
  <c r="AX1661" i="10" s="1"/>
  <c r="AV1653" i="10"/>
  <c r="AX1653" i="10" s="1"/>
  <c r="AV1643" i="10"/>
  <c r="AX1643" i="10" s="1"/>
  <c r="AV1635" i="10"/>
  <c r="AX1635" i="10" s="1"/>
  <c r="AV1625" i="10"/>
  <c r="AX1625" i="10" s="1"/>
  <c r="AV1617" i="10"/>
  <c r="AX1617" i="10" s="1"/>
  <c r="AV1607" i="10"/>
  <c r="AX1607" i="10" s="1"/>
  <c r="AV1599" i="10"/>
  <c r="AX1599" i="10" s="1"/>
  <c r="AV1589" i="10"/>
  <c r="AX1589" i="10" s="1"/>
  <c r="AV1581" i="10"/>
  <c r="AX1581" i="10" s="1"/>
  <c r="AV1571" i="10"/>
  <c r="AX1571" i="10" s="1"/>
  <c r="AV1563" i="10"/>
  <c r="AX1563" i="10" s="1"/>
  <c r="AV1553" i="10"/>
  <c r="AX1553" i="10" s="1"/>
  <c r="AV1545" i="10"/>
  <c r="AX1545" i="10" s="1"/>
  <c r="AV1535" i="10"/>
  <c r="AX1535" i="10" s="1"/>
  <c r="AV1527" i="10"/>
  <c r="AX1527" i="10" s="1"/>
  <c r="AV1517" i="10"/>
  <c r="AX1517" i="10" s="1"/>
  <c r="AV1509" i="10"/>
  <c r="AX1509" i="10" s="1"/>
  <c r="AV1499" i="10"/>
  <c r="AX1499" i="10" s="1"/>
  <c r="AV1491" i="10"/>
  <c r="AX1491" i="10" s="1"/>
  <c r="AV1482" i="10"/>
  <c r="AX1482" i="10" s="1"/>
  <c r="AV1475" i="10"/>
  <c r="AX1475" i="10" s="1"/>
  <c r="AV1468" i="10"/>
  <c r="AX1468" i="10" s="1"/>
  <c r="AV1461" i="10"/>
  <c r="AX1461" i="10" s="1"/>
  <c r="AV1453" i="10"/>
  <c r="AX1453" i="10" s="1"/>
  <c r="AV1446" i="10"/>
  <c r="AX1446" i="10" s="1"/>
  <c r="AV1439" i="10"/>
  <c r="AX1439" i="10" s="1"/>
  <c r="AV1432" i="10"/>
  <c r="AX1432" i="10" s="1"/>
  <c r="AV1425" i="10"/>
  <c r="AX1425" i="10" s="1"/>
  <c r="AV1417" i="10"/>
  <c r="AX1417" i="10" s="1"/>
  <c r="AV1410" i="10"/>
  <c r="AX1410" i="10" s="1"/>
  <c r="AV1403" i="10"/>
  <c r="AX1403" i="10" s="1"/>
  <c r="AV1396" i="10"/>
  <c r="AX1396" i="10" s="1"/>
  <c r="AV1389" i="10"/>
  <c r="AX1389" i="10" s="1"/>
  <c r="AV1381" i="10"/>
  <c r="AX1381" i="10" s="1"/>
  <c r="AV1374" i="10"/>
  <c r="AX1374" i="10" s="1"/>
  <c r="AV1367" i="10"/>
  <c r="AX1367" i="10" s="1"/>
  <c r="AV1360" i="10"/>
  <c r="AX1360" i="10" s="1"/>
  <c r="AV1353" i="10"/>
  <c r="AX1353" i="10" s="1"/>
  <c r="AV1345" i="10"/>
  <c r="AX1345" i="10" s="1"/>
  <c r="AV1338" i="10"/>
  <c r="AX1338" i="10" s="1"/>
  <c r="AV1331" i="10"/>
  <c r="AX1331" i="10" s="1"/>
  <c r="AV1324" i="10"/>
  <c r="AX1324" i="10" s="1"/>
  <c r="AV1317" i="10"/>
  <c r="AX1317" i="10" s="1"/>
  <c r="AV1309" i="10"/>
  <c r="AX1309" i="10" s="1"/>
  <c r="AV1302" i="10"/>
  <c r="AX1302" i="10" s="1"/>
  <c r="AV1295" i="10"/>
  <c r="AX1295" i="10" s="1"/>
  <c r="AV1288" i="10"/>
  <c r="AX1288" i="10" s="1"/>
  <c r="AV1281" i="10"/>
  <c r="AX1281" i="10" s="1"/>
  <c r="AV1273" i="10"/>
  <c r="AX1273" i="10" s="1"/>
  <c r="AV1266" i="10"/>
  <c r="AX1266" i="10" s="1"/>
  <c r="AV1259" i="10"/>
  <c r="AX1259" i="10" s="1"/>
  <c r="AV1252" i="10"/>
  <c r="AX1252" i="10" s="1"/>
  <c r="AV1245" i="10"/>
  <c r="AX1245" i="10" s="1"/>
  <c r="AV1237" i="10"/>
  <c r="AX1237" i="10" s="1"/>
  <c r="AV1230" i="10"/>
  <c r="AX1230" i="10" s="1"/>
  <c r="AV1223" i="10"/>
  <c r="AX1223" i="10" s="1"/>
  <c r="AV1216" i="10"/>
  <c r="AX1216" i="10" s="1"/>
  <c r="AV1209" i="10"/>
  <c r="AX1209" i="10" s="1"/>
  <c r="AV1201" i="10"/>
  <c r="AX1201" i="10" s="1"/>
  <c r="AV1194" i="10"/>
  <c r="AX1194" i="10" s="1"/>
  <c r="AV1187" i="10"/>
  <c r="AX1187" i="10" s="1"/>
  <c r="AV1180" i="10"/>
  <c r="AX1180" i="10" s="1"/>
  <c r="AV1173" i="10"/>
  <c r="AX1173" i="10" s="1"/>
  <c r="AV1165" i="10"/>
  <c r="AX1165" i="10" s="1"/>
  <c r="AV1158" i="10"/>
  <c r="AX1158" i="10" s="1"/>
  <c r="AV1151" i="10"/>
  <c r="AX1151" i="10" s="1"/>
  <c r="AV1144" i="10"/>
  <c r="AX1144" i="10" s="1"/>
  <c r="AV1138" i="10"/>
  <c r="AX1138" i="10" s="1"/>
  <c r="AV1132" i="10"/>
  <c r="AX1132" i="10" s="1"/>
  <c r="AV1126" i="10"/>
  <c r="AX1126" i="10" s="1"/>
  <c r="AV1120" i="10"/>
  <c r="AX1120" i="10" s="1"/>
  <c r="AV1114" i="10"/>
  <c r="AX1114" i="10" s="1"/>
  <c r="AV1108" i="10"/>
  <c r="AX1108" i="10" s="1"/>
  <c r="AV1102" i="10"/>
  <c r="AX1102" i="10" s="1"/>
  <c r="AV1096" i="10"/>
  <c r="AX1096" i="10" s="1"/>
  <c r="AV1090" i="10"/>
  <c r="AX1090" i="10" s="1"/>
  <c r="AV1084" i="10"/>
  <c r="AX1084" i="10" s="1"/>
  <c r="AV1078" i="10"/>
  <c r="AX1078" i="10" s="1"/>
  <c r="AV1072" i="10"/>
  <c r="AX1072" i="10" s="1"/>
  <c r="AV1066" i="10"/>
  <c r="AX1066" i="10" s="1"/>
  <c r="AV1060" i="10"/>
  <c r="AX1060" i="10" s="1"/>
  <c r="AV1054" i="10"/>
  <c r="AX1054" i="10" s="1"/>
  <c r="AV1048" i="10"/>
  <c r="AX1048" i="10" s="1"/>
  <c r="AV1042" i="10"/>
  <c r="AX1042" i="10" s="1"/>
  <c r="AV1036" i="10"/>
  <c r="AX1036" i="10" s="1"/>
  <c r="AV1030" i="10"/>
  <c r="AX1030" i="10" s="1"/>
  <c r="AV1024" i="10"/>
  <c r="AX1024" i="10" s="1"/>
  <c r="AV1018" i="10"/>
  <c r="AX1018" i="10" s="1"/>
  <c r="AV1012" i="10"/>
  <c r="AX1012" i="10" s="1"/>
  <c r="AV1006" i="10"/>
  <c r="AX1006" i="10" s="1"/>
  <c r="AV1000" i="10"/>
  <c r="AX1000" i="10" s="1"/>
  <c r="AV994" i="10"/>
  <c r="AX994" i="10" s="1"/>
  <c r="AV988" i="10"/>
  <c r="AX988" i="10" s="1"/>
  <c r="AV982" i="10"/>
  <c r="AX982" i="10" s="1"/>
  <c r="AV976" i="10"/>
  <c r="AX976" i="10" s="1"/>
  <c r="AV970" i="10"/>
  <c r="AX970" i="10" s="1"/>
  <c r="AV964" i="10"/>
  <c r="AX964" i="10" s="1"/>
  <c r="AV958" i="10"/>
  <c r="AX958" i="10" s="1"/>
  <c r="AV952" i="10"/>
  <c r="AX952" i="10" s="1"/>
  <c r="AV946" i="10"/>
  <c r="AX946" i="10" s="1"/>
  <c r="AV940" i="10"/>
  <c r="AX940" i="10" s="1"/>
  <c r="AV934" i="10"/>
  <c r="AX934" i="10" s="1"/>
  <c r="AV928" i="10"/>
  <c r="AX928" i="10" s="1"/>
  <c r="AV922" i="10"/>
  <c r="AX922" i="10" s="1"/>
  <c r="AV916" i="10"/>
  <c r="AX916" i="10" s="1"/>
  <c r="AV910" i="10"/>
  <c r="AX910" i="10" s="1"/>
  <c r="AV904" i="10"/>
  <c r="AX904" i="10" s="1"/>
  <c r="AV898" i="10"/>
  <c r="AX898" i="10" s="1"/>
  <c r="AV892" i="10"/>
  <c r="AX892" i="10" s="1"/>
  <c r="AV886" i="10"/>
  <c r="AX886" i="10" s="1"/>
  <c r="AV880" i="10"/>
  <c r="AX880" i="10" s="1"/>
  <c r="AV874" i="10"/>
  <c r="AX874" i="10" s="1"/>
  <c r="AV868" i="10"/>
  <c r="AX868" i="10" s="1"/>
  <c r="AV862" i="10"/>
  <c r="AX862" i="10" s="1"/>
  <c r="AV856" i="10"/>
  <c r="AX856" i="10" s="1"/>
  <c r="AV850" i="10"/>
  <c r="AX850" i="10" s="1"/>
  <c r="AV844" i="10"/>
  <c r="AX844" i="10" s="1"/>
  <c r="AV838" i="10"/>
  <c r="AX838" i="10" s="1"/>
  <c r="AV832" i="10"/>
  <c r="AX832" i="10" s="1"/>
  <c r="AV826" i="10"/>
  <c r="AX826" i="10" s="1"/>
  <c r="AV820" i="10"/>
  <c r="AX820" i="10" s="1"/>
  <c r="AV814" i="10"/>
  <c r="AX814" i="10" s="1"/>
  <c r="AV808" i="10"/>
  <c r="AX808" i="10" s="1"/>
  <c r="AV802" i="10"/>
  <c r="AX802" i="10" s="1"/>
  <c r="AV796" i="10"/>
  <c r="AX796" i="10" s="1"/>
  <c r="AV790" i="10"/>
  <c r="AX790" i="10" s="1"/>
  <c r="AV784" i="10"/>
  <c r="AX784" i="10" s="1"/>
  <c r="AV778" i="10"/>
  <c r="AX778" i="10" s="1"/>
  <c r="AV772" i="10"/>
  <c r="AX772" i="10" s="1"/>
  <c r="AV766" i="10"/>
  <c r="AX766" i="10" s="1"/>
  <c r="AV760" i="10"/>
  <c r="AX760" i="10" s="1"/>
  <c r="AV754" i="10"/>
  <c r="AX754" i="10" s="1"/>
  <c r="AV748" i="10"/>
  <c r="AX748" i="10" s="1"/>
  <c r="AV742" i="10"/>
  <c r="AX742" i="10" s="1"/>
  <c r="AV736" i="10"/>
  <c r="AX736" i="10" s="1"/>
  <c r="AV730" i="10"/>
  <c r="AX730" i="10" s="1"/>
  <c r="AV724" i="10"/>
  <c r="AX724" i="10" s="1"/>
  <c r="AV718" i="10"/>
  <c r="AX718" i="10" s="1"/>
  <c r="AV712" i="10"/>
  <c r="AX712" i="10" s="1"/>
  <c r="AV706" i="10"/>
  <c r="AX706" i="10" s="1"/>
  <c r="AV700" i="10"/>
  <c r="AX700" i="10" s="1"/>
  <c r="AV694" i="10"/>
  <c r="AX694" i="10" s="1"/>
  <c r="AV688" i="10"/>
  <c r="AX688" i="10" s="1"/>
  <c r="AV682" i="10"/>
  <c r="AX682" i="10" s="1"/>
  <c r="AV676" i="10"/>
  <c r="AX676" i="10" s="1"/>
  <c r="AV670" i="10"/>
  <c r="AX670" i="10" s="1"/>
  <c r="AV664" i="10"/>
  <c r="AX664" i="10" s="1"/>
  <c r="AV658" i="10"/>
  <c r="AX658" i="10" s="1"/>
  <c r="AV652" i="10"/>
  <c r="AX652" i="10" s="1"/>
  <c r="AV646" i="10"/>
  <c r="AX646" i="10" s="1"/>
  <c r="AV640" i="10"/>
  <c r="AX640" i="10" s="1"/>
  <c r="AV634" i="10"/>
  <c r="AX634" i="10" s="1"/>
  <c r="AV628" i="10"/>
  <c r="AX628" i="10" s="1"/>
  <c r="AV622" i="10"/>
  <c r="AX622" i="10" s="1"/>
  <c r="AV616" i="10"/>
  <c r="AX616" i="10" s="1"/>
  <c r="AV610" i="10"/>
  <c r="AX610" i="10" s="1"/>
  <c r="AV604" i="10"/>
  <c r="AX604" i="10" s="1"/>
  <c r="AV598" i="10"/>
  <c r="AX598" i="10" s="1"/>
  <c r="AV592" i="10"/>
  <c r="AX592" i="10" s="1"/>
  <c r="AV586" i="10"/>
  <c r="AX586" i="10" s="1"/>
  <c r="AV580" i="10"/>
  <c r="AX580" i="10" s="1"/>
  <c r="AV574" i="10"/>
  <c r="AX574" i="10" s="1"/>
  <c r="AV568" i="10"/>
  <c r="AX568" i="10" s="1"/>
  <c r="AV562" i="10"/>
  <c r="AX562" i="10" s="1"/>
  <c r="AV556" i="10"/>
  <c r="AX556" i="10" s="1"/>
  <c r="AV550" i="10"/>
  <c r="AX550" i="10" s="1"/>
  <c r="AV544" i="10"/>
  <c r="AX544" i="10" s="1"/>
  <c r="AV538" i="10"/>
  <c r="AX538" i="10" s="1"/>
  <c r="AV532" i="10"/>
  <c r="AX532" i="10" s="1"/>
  <c r="AV526" i="10"/>
  <c r="AX526" i="10" s="1"/>
  <c r="AV520" i="10"/>
  <c r="AX520" i="10" s="1"/>
  <c r="AV4998" i="10"/>
  <c r="AX4998" i="10" s="1"/>
  <c r="AV4950" i="10"/>
  <c r="AX4950" i="10" s="1"/>
  <c r="AV4893" i="10"/>
  <c r="AX4893" i="10" s="1"/>
  <c r="AV4864" i="10"/>
  <c r="AX4864" i="10" s="1"/>
  <c r="AV4828" i="10"/>
  <c r="AX4828" i="10" s="1"/>
  <c r="AV4800" i="10"/>
  <c r="AX4800" i="10" s="1"/>
  <c r="AV4764" i="10"/>
  <c r="AX4764" i="10" s="1"/>
  <c r="AV4735" i="10"/>
  <c r="AX4735" i="10" s="1"/>
  <c r="AV4699" i="10"/>
  <c r="AX4699" i="10" s="1"/>
  <c r="AV4670" i="10"/>
  <c r="AX4670" i="10" s="1"/>
  <c r="AV4634" i="10"/>
  <c r="AX4634" i="10" s="1"/>
  <c r="AV4605" i="10"/>
  <c r="AX4605" i="10" s="1"/>
  <c r="AV4569" i="10"/>
  <c r="AX4569" i="10" s="1"/>
  <c r="AV4540" i="10"/>
  <c r="AX4540" i="10" s="1"/>
  <c r="AV4504" i="10"/>
  <c r="AX4504" i="10" s="1"/>
  <c r="AV4476" i="10"/>
  <c r="AX4476" i="10" s="1"/>
  <c r="AV4440" i="10"/>
  <c r="AX4440" i="10" s="1"/>
  <c r="AV4411" i="10"/>
  <c r="AX4411" i="10" s="1"/>
  <c r="AV4375" i="10"/>
  <c r="AX4375" i="10" s="1"/>
  <c r="AV4346" i="10"/>
  <c r="AX4346" i="10" s="1"/>
  <c r="AV4310" i="10"/>
  <c r="AX4310" i="10" s="1"/>
  <c r="AV4281" i="10"/>
  <c r="AX4281" i="10" s="1"/>
  <c r="AV4245" i="10"/>
  <c r="AX4245" i="10" s="1"/>
  <c r="AV4216" i="10"/>
  <c r="AX4216" i="10" s="1"/>
  <c r="AV4180" i="10"/>
  <c r="AX4180" i="10" s="1"/>
  <c r="AV4152" i="10"/>
  <c r="AX4152" i="10" s="1"/>
  <c r="AV4116" i="10"/>
  <c r="AX4116" i="10" s="1"/>
  <c r="AV4087" i="10"/>
  <c r="AX4087" i="10" s="1"/>
  <c r="AV4051" i="10"/>
  <c r="AX4051" i="10" s="1"/>
  <c r="AV4022" i="10"/>
  <c r="AX4022" i="10" s="1"/>
  <c r="AV3986" i="10"/>
  <c r="AX3986" i="10" s="1"/>
  <c r="AV3957" i="10"/>
  <c r="AX3957" i="10" s="1"/>
  <c r="AV3921" i="10"/>
  <c r="AX3921" i="10" s="1"/>
  <c r="AV3892" i="10"/>
  <c r="AX3892" i="10" s="1"/>
  <c r="AV3856" i="10"/>
  <c r="AX3856" i="10" s="1"/>
  <c r="AV3828" i="10"/>
  <c r="AX3828" i="10" s="1"/>
  <c r="AV3792" i="10"/>
  <c r="AX3792" i="10" s="1"/>
  <c r="AV3765" i="10"/>
  <c r="AX3765" i="10" s="1"/>
  <c r="AV3736" i="10"/>
  <c r="AX3736" i="10" s="1"/>
  <c r="AV3716" i="10"/>
  <c r="AX3716" i="10" s="1"/>
  <c r="AV3692" i="10"/>
  <c r="AX3692" i="10" s="1"/>
  <c r="AV3673" i="10"/>
  <c r="AX3673" i="10" s="1"/>
  <c r="AV3649" i="10"/>
  <c r="AX3649" i="10" s="1"/>
  <c r="AV3630" i="10"/>
  <c r="AX3630" i="10" s="1"/>
  <c r="AV3606" i="10"/>
  <c r="AX3606" i="10" s="1"/>
  <c r="AV3587" i="10"/>
  <c r="AX3587" i="10" s="1"/>
  <c r="AV3563" i="10"/>
  <c r="AX3563" i="10" s="1"/>
  <c r="AV3544" i="10"/>
  <c r="AX3544" i="10" s="1"/>
  <c r="AV3520" i="10"/>
  <c r="AX3520" i="10" s="1"/>
  <c r="AV3500" i="10"/>
  <c r="AX3500" i="10" s="1"/>
  <c r="AV3476" i="10"/>
  <c r="AX3476" i="10" s="1"/>
  <c r="AV3457" i="10"/>
  <c r="AX3457" i="10" s="1"/>
  <c r="AV3433" i="10"/>
  <c r="AX3433" i="10" s="1"/>
  <c r="AV3414" i="10"/>
  <c r="AX3414" i="10" s="1"/>
  <c r="AV3390" i="10"/>
  <c r="AX3390" i="10" s="1"/>
  <c r="AV3371" i="10"/>
  <c r="AX3371" i="10" s="1"/>
  <c r="AV3347" i="10"/>
  <c r="AX3347" i="10" s="1"/>
  <c r="AV3328" i="10"/>
  <c r="AX3328" i="10" s="1"/>
  <c r="AV3304" i="10"/>
  <c r="AX3304" i="10" s="1"/>
  <c r="AV3284" i="10"/>
  <c r="AX3284" i="10" s="1"/>
  <c r="AV3260" i="10"/>
  <c r="AX3260" i="10" s="1"/>
  <c r="AV3241" i="10"/>
  <c r="AX3241" i="10" s="1"/>
  <c r="AV3217" i="10"/>
  <c r="AX3217" i="10" s="1"/>
  <c r="AV3198" i="10"/>
  <c r="AX3198" i="10" s="1"/>
  <c r="AV3174" i="10"/>
  <c r="AX3174" i="10" s="1"/>
  <c r="AV3155" i="10"/>
  <c r="AX3155" i="10" s="1"/>
  <c r="AV3131" i="10"/>
  <c r="AX3131" i="10" s="1"/>
  <c r="AV3112" i="10"/>
  <c r="AX3112" i="10" s="1"/>
  <c r="AV3088" i="10"/>
  <c r="AX3088" i="10" s="1"/>
  <c r="AV3068" i="10"/>
  <c r="AX3068" i="10" s="1"/>
  <c r="AV3044" i="10"/>
  <c r="AX3044" i="10" s="1"/>
  <c r="AV3025" i="10"/>
  <c r="AX3025" i="10" s="1"/>
  <c r="AV3001" i="10"/>
  <c r="AX3001" i="10" s="1"/>
  <c r="AV2982" i="10"/>
  <c r="AX2982" i="10" s="1"/>
  <c r="AV2958" i="10"/>
  <c r="AX2958" i="10" s="1"/>
  <c r="AV2939" i="10"/>
  <c r="AX2939" i="10" s="1"/>
  <c r="AV2915" i="10"/>
  <c r="AX2915" i="10" s="1"/>
  <c r="AV2896" i="10"/>
  <c r="AX2896" i="10" s="1"/>
  <c r="AV2872" i="10"/>
  <c r="AX2872" i="10" s="1"/>
  <c r="AV2852" i="10"/>
  <c r="AX2852" i="10" s="1"/>
  <c r="AV2828" i="10"/>
  <c r="AX2828" i="10" s="1"/>
  <c r="AV2809" i="10"/>
  <c r="AX2809" i="10" s="1"/>
  <c r="AV2785" i="10"/>
  <c r="AX2785" i="10" s="1"/>
  <c r="AV2768" i="10"/>
  <c r="AX2768" i="10" s="1"/>
  <c r="AV2749" i="10"/>
  <c r="AX2749" i="10" s="1"/>
  <c r="AV2735" i="10"/>
  <c r="AX2735" i="10" s="1"/>
  <c r="AV2718" i="10"/>
  <c r="AX2718" i="10" s="1"/>
  <c r="AV2704" i="10"/>
  <c r="AX2704" i="10" s="1"/>
  <c r="AV2684" i="10"/>
  <c r="AX2684" i="10" s="1"/>
  <c r="AV2670" i="10"/>
  <c r="AX2670" i="10" s="1"/>
  <c r="AV2653" i="10"/>
  <c r="AX2653" i="10" s="1"/>
  <c r="AV2639" i="10"/>
  <c r="AX2639" i="10" s="1"/>
  <c r="AV2620" i="10"/>
  <c r="AX2620" i="10" s="1"/>
  <c r="AV2605" i="10"/>
  <c r="AX2605" i="10" s="1"/>
  <c r="AV2588" i="10"/>
  <c r="AX2588" i="10" s="1"/>
  <c r="AV2574" i="10"/>
  <c r="AX2574" i="10" s="1"/>
  <c r="AV2555" i="10"/>
  <c r="AX2555" i="10" s="1"/>
  <c r="AV2540" i="10"/>
  <c r="AX2540" i="10" s="1"/>
  <c r="AV2524" i="10"/>
  <c r="AX2524" i="10" s="1"/>
  <c r="AV2509" i="10"/>
  <c r="AX2509" i="10" s="1"/>
  <c r="AV2490" i="10"/>
  <c r="AX2490" i="10" s="1"/>
  <c r="AV2476" i="10"/>
  <c r="AX2476" i="10" s="1"/>
  <c r="AV2459" i="10"/>
  <c r="AX2459" i="10" s="1"/>
  <c r="AV2444" i="10"/>
  <c r="AX2444" i="10" s="1"/>
  <c r="AV2425" i="10"/>
  <c r="AX2425" i="10" s="1"/>
  <c r="AV2411" i="10"/>
  <c r="AX2411" i="10" s="1"/>
  <c r="AV2394" i="10"/>
  <c r="AX2394" i="10" s="1"/>
  <c r="AV2380" i="10"/>
  <c r="AX2380" i="10" s="1"/>
  <c r="AV2360" i="10"/>
  <c r="AX2360" i="10" s="1"/>
  <c r="AV2346" i="10"/>
  <c r="AX2346" i="10" s="1"/>
  <c r="AV2329" i="10"/>
  <c r="AX2329" i="10" s="1"/>
  <c r="AV2315" i="10"/>
  <c r="AX2315" i="10" s="1"/>
  <c r="AV2296" i="10"/>
  <c r="AX2296" i="10" s="1"/>
  <c r="AV2281" i="10"/>
  <c r="AX2281" i="10" s="1"/>
  <c r="AV2264" i="10"/>
  <c r="AX2264" i="10" s="1"/>
  <c r="AV2250" i="10"/>
  <c r="AX2250" i="10" s="1"/>
  <c r="AV2231" i="10"/>
  <c r="AX2231" i="10" s="1"/>
  <c r="AV2216" i="10"/>
  <c r="AX2216" i="10" s="1"/>
  <c r="AV2200" i="10"/>
  <c r="AX2200" i="10" s="1"/>
  <c r="AV2185" i="10"/>
  <c r="AX2185" i="10" s="1"/>
  <c r="AV2166" i="10"/>
  <c r="AX2166" i="10" s="1"/>
  <c r="AV2152" i="10"/>
  <c r="AX2152" i="10" s="1"/>
  <c r="AV2135" i="10"/>
  <c r="AX2135" i="10" s="1"/>
  <c r="AV2122" i="10"/>
  <c r="AX2122" i="10" s="1"/>
  <c r="AV2110" i="10"/>
  <c r="AX2110" i="10" s="1"/>
  <c r="AV2100" i="10"/>
  <c r="AX2100" i="10" s="1"/>
  <c r="AV2088" i="10"/>
  <c r="AX2088" i="10" s="1"/>
  <c r="AV2078" i="10"/>
  <c r="AX2078" i="10" s="1"/>
  <c r="AV2066" i="10"/>
  <c r="AX2066" i="10" s="1"/>
  <c r="AV2057" i="10"/>
  <c r="AX2057" i="10" s="1"/>
  <c r="AV2045" i="10"/>
  <c r="AX2045" i="10" s="1"/>
  <c r="AV2035" i="10"/>
  <c r="AX2035" i="10" s="1"/>
  <c r="AV2023" i="10"/>
  <c r="AX2023" i="10" s="1"/>
  <c r="AV2014" i="10"/>
  <c r="AX2014" i="10" s="1"/>
  <c r="AV2002" i="10"/>
  <c r="AX2002" i="10" s="1"/>
  <c r="AV1992" i="10"/>
  <c r="AX1992" i="10" s="1"/>
  <c r="AV1980" i="10"/>
  <c r="AX1980" i="10" s="1"/>
  <c r="AV1970" i="10"/>
  <c r="AX1970" i="10" s="1"/>
  <c r="AV1958" i="10"/>
  <c r="AX1958" i="10" s="1"/>
  <c r="AV1949" i="10"/>
  <c r="AX1949" i="10" s="1"/>
  <c r="AV1937" i="10"/>
  <c r="AX1937" i="10" s="1"/>
  <c r="AV1927" i="10"/>
  <c r="AX1927" i="10" s="1"/>
  <c r="AV1915" i="10"/>
  <c r="AX1915" i="10" s="1"/>
  <c r="AV1906" i="10"/>
  <c r="AX1906" i="10" s="1"/>
  <c r="AV1894" i="10"/>
  <c r="AX1894" i="10" s="1"/>
  <c r="AV1884" i="10"/>
  <c r="AX1884" i="10" s="1"/>
  <c r="AV1872" i="10"/>
  <c r="AX1872" i="10" s="1"/>
  <c r="AV1863" i="10"/>
  <c r="AX1863" i="10" s="1"/>
  <c r="AV1853" i="10"/>
  <c r="AX1853" i="10" s="1"/>
  <c r="AV1845" i="10"/>
  <c r="AX1845" i="10" s="1"/>
  <c r="AV1835" i="10"/>
  <c r="AX1835" i="10" s="1"/>
  <c r="AV1827" i="10"/>
  <c r="AX1827" i="10" s="1"/>
  <c r="AV1817" i="10"/>
  <c r="AX1817" i="10" s="1"/>
  <c r="AV1809" i="10"/>
  <c r="AX1809" i="10" s="1"/>
  <c r="AV1799" i="10"/>
  <c r="AX1799" i="10" s="1"/>
  <c r="AV1791" i="10"/>
  <c r="AX1791" i="10" s="1"/>
  <c r="AV1781" i="10"/>
  <c r="AX1781" i="10" s="1"/>
  <c r="AV1773" i="10"/>
  <c r="AX1773" i="10" s="1"/>
  <c r="AV1763" i="10"/>
  <c r="AX1763" i="10" s="1"/>
  <c r="AV1755" i="10"/>
  <c r="AX1755" i="10" s="1"/>
  <c r="AV1745" i="10"/>
  <c r="AX1745" i="10" s="1"/>
  <c r="AV1737" i="10"/>
  <c r="AX1737" i="10" s="1"/>
  <c r="AV1727" i="10"/>
  <c r="AX1727" i="10" s="1"/>
  <c r="AV1719" i="10"/>
  <c r="AX1719" i="10" s="1"/>
  <c r="AV1709" i="10"/>
  <c r="AX1709" i="10" s="1"/>
  <c r="AV1701" i="10"/>
  <c r="AX1701" i="10" s="1"/>
  <c r="AV1691" i="10"/>
  <c r="AX1691" i="10" s="1"/>
  <c r="AV1683" i="10"/>
  <c r="AX1683" i="10" s="1"/>
  <c r="AV1673" i="10"/>
  <c r="AX1673" i="10" s="1"/>
  <c r="AV1665" i="10"/>
  <c r="AX1665" i="10" s="1"/>
  <c r="AV1655" i="10"/>
  <c r="AX1655" i="10" s="1"/>
  <c r="AV1647" i="10"/>
  <c r="AX1647" i="10" s="1"/>
  <c r="AV1637" i="10"/>
  <c r="AX1637" i="10" s="1"/>
  <c r="AV1629" i="10"/>
  <c r="AX1629" i="10" s="1"/>
  <c r="AV1619" i="10"/>
  <c r="AX1619" i="10" s="1"/>
  <c r="AV1611" i="10"/>
  <c r="AX1611" i="10" s="1"/>
  <c r="AV1601" i="10"/>
  <c r="AX1601" i="10" s="1"/>
  <c r="AV1593" i="10"/>
  <c r="AX1593" i="10" s="1"/>
  <c r="AV1583" i="10"/>
  <c r="AX1583" i="10" s="1"/>
  <c r="AV1575" i="10"/>
  <c r="AX1575" i="10" s="1"/>
  <c r="AV1565" i="10"/>
  <c r="AX1565" i="10" s="1"/>
  <c r="AV1557" i="10"/>
  <c r="AX1557" i="10" s="1"/>
  <c r="AV1547" i="10"/>
  <c r="AX1547" i="10" s="1"/>
  <c r="AV1539" i="10"/>
  <c r="AX1539" i="10" s="1"/>
  <c r="AV1529" i="10"/>
  <c r="AX1529" i="10" s="1"/>
  <c r="AV1521" i="10"/>
  <c r="AX1521" i="10" s="1"/>
  <c r="AV1511" i="10"/>
  <c r="AX1511" i="10" s="1"/>
  <c r="AV1503" i="10"/>
  <c r="AX1503" i="10" s="1"/>
  <c r="AV1493" i="10"/>
  <c r="AX1493" i="10" s="1"/>
  <c r="AV1485" i="10"/>
  <c r="AX1485" i="10" s="1"/>
  <c r="AV1477" i="10"/>
  <c r="AX1477" i="10" s="1"/>
  <c r="AV1470" i="10"/>
  <c r="AX1470" i="10" s="1"/>
  <c r="AV1463" i="10"/>
  <c r="AX1463" i="10" s="1"/>
  <c r="AV1456" i="10"/>
  <c r="AX1456" i="10" s="1"/>
  <c r="AV1449" i="10"/>
  <c r="AX1449" i="10" s="1"/>
  <c r="AV1441" i="10"/>
  <c r="AX1441" i="10" s="1"/>
  <c r="AV1434" i="10"/>
  <c r="AX1434" i="10" s="1"/>
  <c r="AV1427" i="10"/>
  <c r="AX1427" i="10" s="1"/>
  <c r="AV1420" i="10"/>
  <c r="AX1420" i="10" s="1"/>
  <c r="AV1413" i="10"/>
  <c r="AX1413" i="10" s="1"/>
  <c r="AV1405" i="10"/>
  <c r="AX1405" i="10" s="1"/>
  <c r="AV1398" i="10"/>
  <c r="AX1398" i="10" s="1"/>
  <c r="AV1391" i="10"/>
  <c r="AX1391" i="10" s="1"/>
  <c r="AV1384" i="10"/>
  <c r="AX1384" i="10" s="1"/>
  <c r="AV1377" i="10"/>
  <c r="AX1377" i="10" s="1"/>
  <c r="AV1369" i="10"/>
  <c r="AX1369" i="10" s="1"/>
  <c r="AV1362" i="10"/>
  <c r="AX1362" i="10" s="1"/>
  <c r="AV1355" i="10"/>
  <c r="AX1355" i="10" s="1"/>
  <c r="AV1348" i="10"/>
  <c r="AX1348" i="10" s="1"/>
  <c r="AV1341" i="10"/>
  <c r="AX1341" i="10" s="1"/>
  <c r="AV1333" i="10"/>
  <c r="AX1333" i="10" s="1"/>
  <c r="AV1326" i="10"/>
  <c r="AX1326" i="10" s="1"/>
  <c r="AV1319" i="10"/>
  <c r="AX1319" i="10" s="1"/>
  <c r="AV1312" i="10"/>
  <c r="AX1312" i="10" s="1"/>
  <c r="AV1305" i="10"/>
  <c r="AX1305" i="10" s="1"/>
  <c r="AV1297" i="10"/>
  <c r="AX1297" i="10" s="1"/>
  <c r="AV1290" i="10"/>
  <c r="AX1290" i="10" s="1"/>
  <c r="AV1283" i="10"/>
  <c r="AX1283" i="10" s="1"/>
  <c r="AV1276" i="10"/>
  <c r="AX1276" i="10" s="1"/>
  <c r="AV1269" i="10"/>
  <c r="AX1269" i="10" s="1"/>
  <c r="AV1261" i="10"/>
  <c r="AX1261" i="10" s="1"/>
  <c r="AV1254" i="10"/>
  <c r="AX1254" i="10" s="1"/>
  <c r="AV1247" i="10"/>
  <c r="AX1247" i="10" s="1"/>
  <c r="AV1240" i="10"/>
  <c r="AX1240" i="10" s="1"/>
  <c r="AV1233" i="10"/>
  <c r="AX1233" i="10" s="1"/>
  <c r="AV1225" i="10"/>
  <c r="AX1225" i="10" s="1"/>
  <c r="AV1218" i="10"/>
  <c r="AX1218" i="10" s="1"/>
  <c r="AV1211" i="10"/>
  <c r="AX1211" i="10" s="1"/>
  <c r="AV1204" i="10"/>
  <c r="AX1204" i="10" s="1"/>
  <c r="AV1197" i="10"/>
  <c r="AX1197" i="10" s="1"/>
  <c r="AV1189" i="10"/>
  <c r="AX1189" i="10" s="1"/>
  <c r="AV1182" i="10"/>
  <c r="AX1182" i="10" s="1"/>
  <c r="AV1175" i="10"/>
  <c r="AX1175" i="10" s="1"/>
  <c r="AV1168" i="10"/>
  <c r="AX1168" i="10" s="1"/>
  <c r="AV1161" i="10"/>
  <c r="AX1161" i="10" s="1"/>
  <c r="AV1153" i="10"/>
  <c r="AX1153" i="10" s="1"/>
  <c r="AV1146" i="10"/>
  <c r="AX1146" i="10" s="1"/>
  <c r="AV1140" i="10"/>
  <c r="AX1140" i="10" s="1"/>
  <c r="AV1134" i="10"/>
  <c r="AX1134" i="10" s="1"/>
  <c r="AV1128" i="10"/>
  <c r="AX1128" i="10" s="1"/>
  <c r="AV1122" i="10"/>
  <c r="AX1122" i="10" s="1"/>
  <c r="AV1116" i="10"/>
  <c r="AX1116" i="10" s="1"/>
  <c r="AV1110" i="10"/>
  <c r="AX1110" i="10" s="1"/>
  <c r="AV1104" i="10"/>
  <c r="AX1104" i="10" s="1"/>
  <c r="AV1098" i="10"/>
  <c r="AX1098" i="10" s="1"/>
  <c r="AV1092" i="10"/>
  <c r="AX1092" i="10" s="1"/>
  <c r="AV1086" i="10"/>
  <c r="AX1086" i="10" s="1"/>
  <c r="AV1080" i="10"/>
  <c r="AX1080" i="10" s="1"/>
  <c r="AV1074" i="10"/>
  <c r="AX1074" i="10" s="1"/>
  <c r="AV1068" i="10"/>
  <c r="AX1068" i="10" s="1"/>
  <c r="AV1062" i="10"/>
  <c r="AX1062" i="10" s="1"/>
  <c r="AV1056" i="10"/>
  <c r="AX1056" i="10" s="1"/>
  <c r="AV1050" i="10"/>
  <c r="AX1050" i="10" s="1"/>
  <c r="AV1044" i="10"/>
  <c r="AX1044" i="10" s="1"/>
  <c r="AV1038" i="10"/>
  <c r="AX1038" i="10" s="1"/>
  <c r="AV1032" i="10"/>
  <c r="AX1032" i="10" s="1"/>
  <c r="AV1026" i="10"/>
  <c r="AX1026" i="10" s="1"/>
  <c r="AV1020" i="10"/>
  <c r="AX1020" i="10" s="1"/>
  <c r="AV1014" i="10"/>
  <c r="AX1014" i="10" s="1"/>
  <c r="AV1008" i="10"/>
  <c r="AX1008" i="10" s="1"/>
  <c r="AV1002" i="10"/>
  <c r="AX1002" i="10" s="1"/>
  <c r="AV996" i="10"/>
  <c r="AX996" i="10" s="1"/>
  <c r="AV990" i="10"/>
  <c r="AX990" i="10" s="1"/>
  <c r="AV984" i="10"/>
  <c r="AX984" i="10" s="1"/>
  <c r="AV978" i="10"/>
  <c r="AX978" i="10" s="1"/>
  <c r="AV972" i="10"/>
  <c r="AX972" i="10" s="1"/>
  <c r="AV966" i="10"/>
  <c r="AX966" i="10" s="1"/>
  <c r="AV960" i="10"/>
  <c r="AX960" i="10" s="1"/>
  <c r="AV954" i="10"/>
  <c r="AX954" i="10" s="1"/>
  <c r="AV948" i="10"/>
  <c r="AX948" i="10" s="1"/>
  <c r="AV942" i="10"/>
  <c r="AX942" i="10" s="1"/>
  <c r="AV936" i="10"/>
  <c r="AX936" i="10" s="1"/>
  <c r="AV930" i="10"/>
  <c r="AX930" i="10" s="1"/>
  <c r="AV924" i="10"/>
  <c r="AX924" i="10" s="1"/>
  <c r="AV918" i="10"/>
  <c r="AX918" i="10" s="1"/>
  <c r="AV912" i="10"/>
  <c r="AX912" i="10" s="1"/>
  <c r="AV906" i="10"/>
  <c r="AX906" i="10" s="1"/>
  <c r="AV900" i="10"/>
  <c r="AX900" i="10" s="1"/>
  <c r="AV894" i="10"/>
  <c r="AX894" i="10" s="1"/>
  <c r="AV888" i="10"/>
  <c r="AX888" i="10" s="1"/>
  <c r="AV882" i="10"/>
  <c r="AX882" i="10" s="1"/>
  <c r="AV876" i="10"/>
  <c r="AX876" i="10" s="1"/>
  <c r="AV870" i="10"/>
  <c r="AX870" i="10" s="1"/>
  <c r="AV864" i="10"/>
  <c r="AX864" i="10" s="1"/>
  <c r="AV858" i="10"/>
  <c r="AX858" i="10" s="1"/>
  <c r="AV852" i="10"/>
  <c r="AX852" i="10" s="1"/>
  <c r="AV846" i="10"/>
  <c r="AX846" i="10" s="1"/>
  <c r="AV840" i="10"/>
  <c r="AX840" i="10" s="1"/>
  <c r="AV834" i="10"/>
  <c r="AX834" i="10" s="1"/>
  <c r="AV828" i="10"/>
  <c r="AX828" i="10" s="1"/>
  <c r="AV822" i="10"/>
  <c r="AX822" i="10" s="1"/>
  <c r="AV816" i="10"/>
  <c r="AX816" i="10" s="1"/>
  <c r="AV810" i="10"/>
  <c r="AX810" i="10" s="1"/>
  <c r="AV804" i="10"/>
  <c r="AX804" i="10" s="1"/>
  <c r="AV798" i="10"/>
  <c r="AX798" i="10" s="1"/>
  <c r="AV792" i="10"/>
  <c r="AX792" i="10" s="1"/>
  <c r="AV786" i="10"/>
  <c r="AX786" i="10" s="1"/>
  <c r="AV780" i="10"/>
  <c r="AX780" i="10" s="1"/>
  <c r="AV774" i="10"/>
  <c r="AX774" i="10" s="1"/>
  <c r="AV768" i="10"/>
  <c r="AX768" i="10" s="1"/>
  <c r="AV762" i="10"/>
  <c r="AX762" i="10" s="1"/>
  <c r="AV756" i="10"/>
  <c r="AX756" i="10" s="1"/>
  <c r="AV750" i="10"/>
  <c r="AX750" i="10" s="1"/>
  <c r="AV744" i="10"/>
  <c r="AX744" i="10" s="1"/>
  <c r="AV738" i="10"/>
  <c r="AX738" i="10" s="1"/>
  <c r="AV732" i="10"/>
  <c r="AX732" i="10" s="1"/>
  <c r="AV726" i="10"/>
  <c r="AX726" i="10" s="1"/>
  <c r="AV720" i="10"/>
  <c r="AX720" i="10" s="1"/>
  <c r="AV714" i="10"/>
  <c r="AX714" i="10" s="1"/>
  <c r="AV708" i="10"/>
  <c r="AX708" i="10" s="1"/>
  <c r="AV702" i="10"/>
  <c r="AX702" i="10" s="1"/>
  <c r="AV696" i="10"/>
  <c r="AX696" i="10" s="1"/>
  <c r="AV690" i="10"/>
  <c r="AX690" i="10" s="1"/>
  <c r="AV684" i="10"/>
  <c r="AX684" i="10" s="1"/>
  <c r="AV678" i="10"/>
  <c r="AX678" i="10" s="1"/>
  <c r="AV672" i="10"/>
  <c r="AX672" i="10" s="1"/>
  <c r="AV666" i="10"/>
  <c r="AX666" i="10" s="1"/>
  <c r="AV660" i="10"/>
  <c r="AX660" i="10" s="1"/>
  <c r="AV654" i="10"/>
  <c r="AX654" i="10" s="1"/>
  <c r="AV648" i="10"/>
  <c r="AX648" i="10" s="1"/>
  <c r="AV642" i="10"/>
  <c r="AX642" i="10" s="1"/>
  <c r="AV636" i="10"/>
  <c r="AX636" i="10" s="1"/>
  <c r="AV630" i="10"/>
  <c r="AX630" i="10" s="1"/>
  <c r="AV624" i="10"/>
  <c r="AX624" i="10" s="1"/>
  <c r="AV618" i="10"/>
  <c r="AX618" i="10" s="1"/>
  <c r="AV612" i="10"/>
  <c r="AX612" i="10" s="1"/>
  <c r="AV606" i="10"/>
  <c r="AX606" i="10" s="1"/>
  <c r="AV600" i="10"/>
  <c r="AX600" i="10" s="1"/>
  <c r="AV594" i="10"/>
  <c r="AX594" i="10" s="1"/>
  <c r="AV588" i="10"/>
  <c r="AX588" i="10" s="1"/>
  <c r="AV582" i="10"/>
  <c r="AX582" i="10" s="1"/>
  <c r="AV576" i="10"/>
  <c r="AX576" i="10" s="1"/>
  <c r="AV570" i="10"/>
  <c r="AX570" i="10" s="1"/>
  <c r="AV564" i="10"/>
  <c r="AX564" i="10" s="1"/>
  <c r="AV558" i="10"/>
  <c r="AX558" i="10" s="1"/>
  <c r="AV552" i="10"/>
  <c r="AX552" i="10" s="1"/>
  <c r="AV546" i="10"/>
  <c r="AX546" i="10" s="1"/>
  <c r="AV540" i="10"/>
  <c r="AX540" i="10" s="1"/>
  <c r="AV534" i="10"/>
  <c r="AX534" i="10" s="1"/>
  <c r="AV528" i="10"/>
  <c r="AX528" i="10" s="1"/>
  <c r="AV522" i="10"/>
  <c r="AX522" i="10" s="1"/>
  <c r="AV516" i="10"/>
  <c r="AX516" i="10" s="1"/>
  <c r="AV510" i="10"/>
  <c r="AX510" i="10" s="1"/>
  <c r="AV504" i="10"/>
  <c r="AX504" i="10" s="1"/>
  <c r="AV498" i="10"/>
  <c r="AX498" i="10" s="1"/>
  <c r="AV492" i="10"/>
  <c r="AX492" i="10" s="1"/>
  <c r="AV486" i="10"/>
  <c r="AX486" i="10" s="1"/>
  <c r="AV480" i="10"/>
  <c r="AX480" i="10" s="1"/>
  <c r="AV474" i="10"/>
  <c r="AX474" i="10" s="1"/>
  <c r="AV468" i="10"/>
  <c r="AX468" i="10" s="1"/>
  <c r="AV462" i="10"/>
  <c r="AX462" i="10" s="1"/>
  <c r="AV456" i="10"/>
  <c r="AX456" i="10" s="1"/>
  <c r="AV450" i="10"/>
  <c r="AX450" i="10" s="1"/>
  <c r="AV444" i="10"/>
  <c r="AX444" i="10" s="1"/>
  <c r="AV438" i="10"/>
  <c r="AX438" i="10" s="1"/>
  <c r="AV432" i="10"/>
  <c r="AX432" i="10" s="1"/>
  <c r="AV426" i="10"/>
  <c r="AX426" i="10" s="1"/>
  <c r="AV420" i="10"/>
  <c r="AX420" i="10" s="1"/>
  <c r="AV414" i="10"/>
  <c r="AX414" i="10" s="1"/>
  <c r="AV408" i="10"/>
  <c r="AX408" i="10" s="1"/>
  <c r="AV402" i="10"/>
  <c r="AX402" i="10" s="1"/>
  <c r="AV396" i="10"/>
  <c r="AX396" i="10" s="1"/>
  <c r="AV390" i="10"/>
  <c r="AX390" i="10" s="1"/>
  <c r="AV384" i="10"/>
  <c r="AX384" i="10" s="1"/>
  <c r="AV378" i="10"/>
  <c r="AX378" i="10" s="1"/>
  <c r="AV372" i="10"/>
  <c r="AX372" i="10" s="1"/>
  <c r="AV366" i="10"/>
  <c r="AX366" i="10" s="1"/>
  <c r="AV360" i="10"/>
  <c r="AX360" i="10" s="1"/>
  <c r="AV354" i="10"/>
  <c r="AX354" i="10" s="1"/>
  <c r="AV348" i="10"/>
  <c r="AX348" i="10" s="1"/>
  <c r="AV342" i="10"/>
  <c r="AX342" i="10" s="1"/>
  <c r="AV336" i="10"/>
  <c r="AX336" i="10" s="1"/>
  <c r="AV330" i="10"/>
  <c r="AX330" i="10" s="1"/>
  <c r="AV324" i="10"/>
  <c r="AX324" i="10" s="1"/>
  <c r="AV318" i="10"/>
  <c r="AX318" i="10" s="1"/>
  <c r="AV312" i="10"/>
  <c r="AX312" i="10" s="1"/>
  <c r="AV306" i="10"/>
  <c r="AX306" i="10" s="1"/>
  <c r="AV300" i="10"/>
  <c r="AX300" i="10" s="1"/>
  <c r="AV294" i="10"/>
  <c r="AX294" i="10" s="1"/>
  <c r="AV288" i="10"/>
  <c r="AX288" i="10" s="1"/>
  <c r="AV282" i="10"/>
  <c r="AX282" i="10" s="1"/>
  <c r="AV276" i="10"/>
  <c r="AX276" i="10" s="1"/>
  <c r="AV270" i="10"/>
  <c r="AX270" i="10" s="1"/>
  <c r="AV264" i="10"/>
  <c r="AX264" i="10" s="1"/>
  <c r="AV258" i="10"/>
  <c r="AX258" i="10" s="1"/>
  <c r="AV252" i="10"/>
  <c r="AX252" i="10" s="1"/>
  <c r="AV246" i="10"/>
  <c r="AX246" i="10" s="1"/>
  <c r="AV240" i="10"/>
  <c r="AX240" i="10" s="1"/>
  <c r="AV234" i="10"/>
  <c r="AX234" i="10" s="1"/>
  <c r="AV228" i="10"/>
  <c r="AX228" i="10" s="1"/>
  <c r="AV222" i="10"/>
  <c r="AX222" i="10" s="1"/>
  <c r="AV216" i="10"/>
  <c r="AX216" i="10" s="1"/>
  <c r="AV210" i="10"/>
  <c r="AX210" i="10" s="1"/>
  <c r="AV204" i="10"/>
  <c r="AX204" i="10" s="1"/>
  <c r="AV198" i="10"/>
  <c r="AX198" i="10" s="1"/>
  <c r="AV192" i="10"/>
  <c r="AX192" i="10" s="1"/>
  <c r="AV186" i="10"/>
  <c r="AX186" i="10" s="1"/>
  <c r="AV180" i="10"/>
  <c r="AX180" i="10" s="1"/>
  <c r="AV174" i="10"/>
  <c r="AX174" i="10" s="1"/>
  <c r="AV168" i="10"/>
  <c r="AX168" i="10" s="1"/>
  <c r="AV162" i="10"/>
  <c r="AX162" i="10" s="1"/>
  <c r="AV156" i="10"/>
  <c r="AX156" i="10" s="1"/>
  <c r="AV150" i="10"/>
  <c r="AX150" i="10" s="1"/>
  <c r="AV144" i="10"/>
  <c r="AX144" i="10" s="1"/>
  <c r="AV138" i="10"/>
  <c r="AX138" i="10" s="1"/>
  <c r="AV132" i="10"/>
  <c r="AX132" i="10" s="1"/>
  <c r="AV126" i="10"/>
  <c r="AX126" i="10" s="1"/>
  <c r="AV120" i="10"/>
  <c r="AX120" i="10" s="1"/>
  <c r="AV114" i="10"/>
  <c r="AX114" i="10" s="1"/>
  <c r="AV108" i="10"/>
  <c r="AX108" i="10" s="1"/>
  <c r="AV102" i="10"/>
  <c r="AX102" i="10" s="1"/>
  <c r="AV96" i="10"/>
  <c r="AX96" i="10" s="1"/>
  <c r="AV90" i="10"/>
  <c r="AX90" i="10" s="1"/>
  <c r="AV84" i="10"/>
  <c r="AX84" i="10" s="1"/>
  <c r="AV78" i="10"/>
  <c r="AX78" i="10" s="1"/>
  <c r="AV72" i="10"/>
  <c r="AX72" i="10" s="1"/>
  <c r="AV66" i="10"/>
  <c r="AX66" i="10" s="1"/>
  <c r="AV60" i="10"/>
  <c r="AX60" i="10" s="1"/>
  <c r="AV54" i="10"/>
  <c r="AX54" i="10" s="1"/>
  <c r="AV48" i="10"/>
  <c r="AX48" i="10" s="1"/>
  <c r="AV42" i="10"/>
  <c r="AX42" i="10" s="1"/>
  <c r="AV36" i="10"/>
  <c r="AX36" i="10" s="1"/>
  <c r="AV30" i="10"/>
  <c r="AX30" i="10" s="1"/>
  <c r="AV24" i="10"/>
  <c r="AX24" i="10" s="1"/>
  <c r="AV18" i="10"/>
  <c r="AX18" i="10" s="1"/>
  <c r="AV12" i="10"/>
  <c r="AV4962" i="10"/>
  <c r="AX4962" i="10" s="1"/>
  <c r="AV4891" i="10"/>
  <c r="AX4891" i="10" s="1"/>
  <c r="AV4843" i="10"/>
  <c r="AX4843" i="10" s="1"/>
  <c r="AV4789" i="10"/>
  <c r="AX4789" i="10" s="1"/>
  <c r="AV4742" i="10"/>
  <c r="AX4742" i="10" s="1"/>
  <c r="AV4696" i="10"/>
  <c r="AX4696" i="10" s="1"/>
  <c r="AV4648" i="10"/>
  <c r="AX4648" i="10" s="1"/>
  <c r="AV4594" i="10"/>
  <c r="AX4594" i="10" s="1"/>
  <c r="AV4548" i="10"/>
  <c r="AX4548" i="10" s="1"/>
  <c r="AV4502" i="10"/>
  <c r="AX4502" i="10" s="1"/>
  <c r="AV4454" i="10"/>
  <c r="AX4454" i="10" s="1"/>
  <c r="AV4400" i="10"/>
  <c r="AX4400" i="10" s="1"/>
  <c r="AV4353" i="10"/>
  <c r="AX4353" i="10" s="1"/>
  <c r="AV4308" i="10"/>
  <c r="AX4308" i="10" s="1"/>
  <c r="AV4260" i="10"/>
  <c r="AX4260" i="10" s="1"/>
  <c r="AV4206" i="10"/>
  <c r="AX4206" i="10" s="1"/>
  <c r="AV4159" i="10"/>
  <c r="AX4159" i="10" s="1"/>
  <c r="AV4113" i="10"/>
  <c r="AX4113" i="10" s="1"/>
  <c r="AV4065" i="10"/>
  <c r="AX4065" i="10" s="1"/>
  <c r="AV4011" i="10"/>
  <c r="AX4011" i="10" s="1"/>
  <c r="AV3964" i="10"/>
  <c r="AX3964" i="10" s="1"/>
  <c r="AV3919" i="10"/>
  <c r="AX3919" i="10" s="1"/>
  <c r="AV3871" i="10"/>
  <c r="AX3871" i="10" s="1"/>
  <c r="AV3817" i="10"/>
  <c r="AX3817" i="10" s="1"/>
  <c r="AV3770" i="10"/>
  <c r="AX3770" i="10" s="1"/>
  <c r="AV3734" i="10"/>
  <c r="AX3734" i="10" s="1"/>
  <c r="AV3702" i="10"/>
  <c r="AX3702" i="10" s="1"/>
  <c r="AV3666" i="10"/>
  <c r="AX3666" i="10" s="1"/>
  <c r="AV3635" i="10"/>
  <c r="AX3635" i="10" s="1"/>
  <c r="AV3605" i="10"/>
  <c r="AX3605" i="10" s="1"/>
  <c r="AV3572" i="10"/>
  <c r="AX3572" i="10" s="1"/>
  <c r="AV3536" i="10"/>
  <c r="AX3536" i="10" s="1"/>
  <c r="AV3505" i="10"/>
  <c r="AX3505" i="10" s="1"/>
  <c r="AV3475" i="10"/>
  <c r="AX3475" i="10" s="1"/>
  <c r="AV3443" i="10"/>
  <c r="AX3443" i="10" s="1"/>
  <c r="AV3407" i="10"/>
  <c r="AX3407" i="10" s="1"/>
  <c r="AV3376" i="10"/>
  <c r="AX3376" i="10" s="1"/>
  <c r="AV3346" i="10"/>
  <c r="AX3346" i="10" s="1"/>
  <c r="AV3313" i="10"/>
  <c r="AX3313" i="10" s="1"/>
  <c r="AV3277" i="10"/>
  <c r="AX3277" i="10" s="1"/>
  <c r="AV3246" i="10"/>
  <c r="AX3246" i="10" s="1"/>
  <c r="AV3216" i="10"/>
  <c r="AX3216" i="10" s="1"/>
  <c r="AV3184" i="10"/>
  <c r="AX3184" i="10" s="1"/>
  <c r="AV3148" i="10"/>
  <c r="AX3148" i="10" s="1"/>
  <c r="AV3116" i="10"/>
  <c r="AX3116" i="10" s="1"/>
  <c r="AV3086" i="10"/>
  <c r="AX3086" i="10" s="1"/>
  <c r="AV3054" i="10"/>
  <c r="AX3054" i="10" s="1"/>
  <c r="AV3018" i="10"/>
  <c r="AX3018" i="10" s="1"/>
  <c r="AV2987" i="10"/>
  <c r="AX2987" i="10" s="1"/>
  <c r="AV2957" i="10"/>
  <c r="AX2957" i="10" s="1"/>
  <c r="AV2924" i="10"/>
  <c r="AX2924" i="10" s="1"/>
  <c r="AV2888" i="10"/>
  <c r="AX2888" i="10" s="1"/>
  <c r="AV2857" i="10"/>
  <c r="AX2857" i="10" s="1"/>
  <c r="AV2827" i="10"/>
  <c r="AX2827" i="10" s="1"/>
  <c r="AV2795" i="10"/>
  <c r="AX2795" i="10" s="1"/>
  <c r="AV2762" i="10"/>
  <c r="AX2762" i="10" s="1"/>
  <c r="AV2740" i="10"/>
  <c r="AX2740" i="10" s="1"/>
  <c r="AV2716" i="10"/>
  <c r="AX2716" i="10" s="1"/>
  <c r="AV2692" i="10"/>
  <c r="AX2692" i="10" s="1"/>
  <c r="AV2665" i="10"/>
  <c r="AX2665" i="10" s="1"/>
  <c r="AV2641" i="10"/>
  <c r="AX2641" i="10" s="1"/>
  <c r="AV2618" i="10"/>
  <c r="AX2618" i="10" s="1"/>
  <c r="AV2596" i="10"/>
  <c r="AX2596" i="10" s="1"/>
  <c r="AV2568" i="10"/>
  <c r="AX2568" i="10" s="1"/>
  <c r="AV2545" i="10"/>
  <c r="AX2545" i="10" s="1"/>
  <c r="AV2521" i="10"/>
  <c r="AX2521" i="10" s="1"/>
  <c r="AV2497" i="10"/>
  <c r="AX2497" i="10" s="1"/>
  <c r="AV2471" i="10"/>
  <c r="AX2471" i="10" s="1"/>
  <c r="AV2447" i="10"/>
  <c r="AX2447" i="10" s="1"/>
  <c r="AV2424" i="10"/>
  <c r="AX2424" i="10" s="1"/>
  <c r="AV2401" i="10"/>
  <c r="AX2401" i="10" s="1"/>
  <c r="AV2374" i="10"/>
  <c r="AX2374" i="10" s="1"/>
  <c r="AV2351" i="10"/>
  <c r="AX2351" i="10" s="1"/>
  <c r="AV2327" i="10"/>
  <c r="AX2327" i="10" s="1"/>
  <c r="AV2303" i="10"/>
  <c r="AX2303" i="10" s="1"/>
  <c r="AV2276" i="10"/>
  <c r="AX2276" i="10" s="1"/>
  <c r="AV2252" i="10"/>
  <c r="AX2252" i="10" s="1"/>
  <c r="AV2230" i="10"/>
  <c r="AX2230" i="10" s="1"/>
  <c r="AV2207" i="10"/>
  <c r="AX2207" i="10" s="1"/>
  <c r="AV2179" i="10"/>
  <c r="AX2179" i="10" s="1"/>
  <c r="AV2156" i="10"/>
  <c r="AX2156" i="10" s="1"/>
  <c r="AV2132" i="10"/>
  <c r="AX2132" i="10" s="1"/>
  <c r="AV2114" i="10"/>
  <c r="AX2114" i="10" s="1"/>
  <c r="AV2096" i="10"/>
  <c r="AX2096" i="10" s="1"/>
  <c r="AV2081" i="10"/>
  <c r="AX2081" i="10" s="1"/>
  <c r="AV2065" i="10"/>
  <c r="AX2065" i="10" s="1"/>
  <c r="AV2050" i="10"/>
  <c r="AX2050" i="10" s="1"/>
  <c r="AV2032" i="10"/>
  <c r="AX2032" i="10" s="1"/>
  <c r="AV2016" i="10"/>
  <c r="AX2016" i="10" s="1"/>
  <c r="AV2000" i="10"/>
  <c r="AX2000" i="10" s="1"/>
  <c r="AV1985" i="10"/>
  <c r="AX1985" i="10" s="1"/>
  <c r="AV1967" i="10"/>
  <c r="AX1967" i="10" s="1"/>
  <c r="AV1951" i="10"/>
  <c r="AX1951" i="10" s="1"/>
  <c r="AV1936" i="10"/>
  <c r="AX1936" i="10" s="1"/>
  <c r="AV1920" i="10"/>
  <c r="AX1920" i="10" s="1"/>
  <c r="AV1902" i="10"/>
  <c r="AX1902" i="10" s="1"/>
  <c r="AV1886" i="10"/>
  <c r="AX1886" i="10" s="1"/>
  <c r="AV1871" i="10"/>
  <c r="AX1871" i="10" s="1"/>
  <c r="AV1857" i="10"/>
  <c r="AX1857" i="10" s="1"/>
  <c r="AV1842" i="10"/>
  <c r="AX1842" i="10" s="1"/>
  <c r="AV1829" i="10"/>
  <c r="AX1829" i="10" s="1"/>
  <c r="AV1816" i="10"/>
  <c r="AX1816" i="10" s="1"/>
  <c r="AV1803" i="10"/>
  <c r="AX1803" i="10" s="1"/>
  <c r="AV1788" i="10"/>
  <c r="AX1788" i="10" s="1"/>
  <c r="AV1775" i="10"/>
  <c r="AX1775" i="10" s="1"/>
  <c r="AV1762" i="10"/>
  <c r="AX1762" i="10" s="1"/>
  <c r="AV1749" i="10"/>
  <c r="AX1749" i="10" s="1"/>
  <c r="AV1734" i="10"/>
  <c r="AX1734" i="10" s="1"/>
  <c r="AV1721" i="10"/>
  <c r="AX1721" i="10" s="1"/>
  <c r="AV1708" i="10"/>
  <c r="AX1708" i="10" s="1"/>
  <c r="AV1695" i="10"/>
  <c r="AX1695" i="10" s="1"/>
  <c r="AV1680" i="10"/>
  <c r="AX1680" i="10" s="1"/>
  <c r="AV1667" i="10"/>
  <c r="AX1667" i="10" s="1"/>
  <c r="AV1654" i="10"/>
  <c r="AX1654" i="10" s="1"/>
  <c r="AV1641" i="10"/>
  <c r="AX1641" i="10" s="1"/>
  <c r="AV1626" i="10"/>
  <c r="AX1626" i="10" s="1"/>
  <c r="AV1613" i="10"/>
  <c r="AX1613" i="10" s="1"/>
  <c r="AV1600" i="10"/>
  <c r="AX1600" i="10" s="1"/>
  <c r="AV1587" i="10"/>
  <c r="AX1587" i="10" s="1"/>
  <c r="AV1572" i="10"/>
  <c r="AX1572" i="10" s="1"/>
  <c r="AV1559" i="10"/>
  <c r="AX1559" i="10" s="1"/>
  <c r="AV1546" i="10"/>
  <c r="AX1546" i="10" s="1"/>
  <c r="AV1533" i="10"/>
  <c r="AX1533" i="10" s="1"/>
  <c r="AV1518" i="10"/>
  <c r="AX1518" i="10" s="1"/>
  <c r="AV1505" i="10"/>
  <c r="AX1505" i="10" s="1"/>
  <c r="AV1492" i="10"/>
  <c r="AX1492" i="10" s="1"/>
  <c r="AV1480" i="10"/>
  <c r="AX1480" i="10" s="1"/>
  <c r="AV1469" i="10"/>
  <c r="AX1469" i="10" s="1"/>
  <c r="AV1458" i="10"/>
  <c r="AX1458" i="10" s="1"/>
  <c r="AV1447" i="10"/>
  <c r="AX1447" i="10" s="1"/>
  <c r="AV1437" i="10"/>
  <c r="AX1437" i="10" s="1"/>
  <c r="AV1426" i="10"/>
  <c r="AX1426" i="10" s="1"/>
  <c r="AV1415" i="10"/>
  <c r="AX1415" i="10" s="1"/>
  <c r="AV1404" i="10"/>
  <c r="AX1404" i="10" s="1"/>
  <c r="AV1393" i="10"/>
  <c r="AX1393" i="10" s="1"/>
  <c r="AV1383" i="10"/>
  <c r="AX1383" i="10" s="1"/>
  <c r="AV1372" i="10"/>
  <c r="AX1372" i="10" s="1"/>
  <c r="AV1361" i="10"/>
  <c r="AX1361" i="10" s="1"/>
  <c r="AV1350" i="10"/>
  <c r="AX1350" i="10" s="1"/>
  <c r="AV1339" i="10"/>
  <c r="AX1339" i="10" s="1"/>
  <c r="AV1329" i="10"/>
  <c r="AX1329" i="10" s="1"/>
  <c r="AV1318" i="10"/>
  <c r="AX1318" i="10" s="1"/>
  <c r="AV1307" i="10"/>
  <c r="AX1307" i="10" s="1"/>
  <c r="AV1296" i="10"/>
  <c r="AX1296" i="10" s="1"/>
  <c r="AV1285" i="10"/>
  <c r="AX1285" i="10" s="1"/>
  <c r="AV1275" i="10"/>
  <c r="AX1275" i="10" s="1"/>
  <c r="AV1264" i="10"/>
  <c r="AX1264" i="10" s="1"/>
  <c r="AV1253" i="10"/>
  <c r="AX1253" i="10" s="1"/>
  <c r="AV1242" i="10"/>
  <c r="AX1242" i="10" s="1"/>
  <c r="AV1231" i="10"/>
  <c r="AX1231" i="10" s="1"/>
  <c r="AV1221" i="10"/>
  <c r="AX1221" i="10" s="1"/>
  <c r="AV1210" i="10"/>
  <c r="AX1210" i="10" s="1"/>
  <c r="AV1199" i="10"/>
  <c r="AX1199" i="10" s="1"/>
  <c r="AV1188" i="10"/>
  <c r="AX1188" i="10" s="1"/>
  <c r="AV1177" i="10"/>
  <c r="AX1177" i="10" s="1"/>
  <c r="AV1167" i="10"/>
  <c r="AX1167" i="10" s="1"/>
  <c r="AV1156" i="10"/>
  <c r="AX1156" i="10" s="1"/>
  <c r="AV1145" i="10"/>
  <c r="AX1145" i="10" s="1"/>
  <c r="AV1136" i="10"/>
  <c r="AX1136" i="10" s="1"/>
  <c r="AV1127" i="10"/>
  <c r="AX1127" i="10" s="1"/>
  <c r="AV1118" i="10"/>
  <c r="AX1118" i="10" s="1"/>
  <c r="AV1109" i="10"/>
  <c r="AX1109" i="10" s="1"/>
  <c r="AV1100" i="10"/>
  <c r="AX1100" i="10" s="1"/>
  <c r="AV1091" i="10"/>
  <c r="AX1091" i="10" s="1"/>
  <c r="AV1082" i="10"/>
  <c r="AX1082" i="10" s="1"/>
  <c r="AV1073" i="10"/>
  <c r="AX1073" i="10" s="1"/>
  <c r="AV1064" i="10"/>
  <c r="AX1064" i="10" s="1"/>
  <c r="AV1055" i="10"/>
  <c r="AX1055" i="10" s="1"/>
  <c r="AV1046" i="10"/>
  <c r="AX1046" i="10" s="1"/>
  <c r="AV1037" i="10"/>
  <c r="AX1037" i="10" s="1"/>
  <c r="AV1028" i="10"/>
  <c r="AX1028" i="10" s="1"/>
  <c r="AV1019" i="10"/>
  <c r="AX1019" i="10" s="1"/>
  <c r="AV1010" i="10"/>
  <c r="AX1010" i="10" s="1"/>
  <c r="AV1001" i="10"/>
  <c r="AX1001" i="10" s="1"/>
  <c r="AV992" i="10"/>
  <c r="AX992" i="10" s="1"/>
  <c r="AV983" i="10"/>
  <c r="AX983" i="10" s="1"/>
  <c r="AV974" i="10"/>
  <c r="AX974" i="10" s="1"/>
  <c r="AV965" i="10"/>
  <c r="AX965" i="10" s="1"/>
  <c r="AV956" i="10"/>
  <c r="AX956" i="10" s="1"/>
  <c r="AV947" i="10"/>
  <c r="AX947" i="10" s="1"/>
  <c r="AV938" i="10"/>
  <c r="AX938" i="10" s="1"/>
  <c r="AV929" i="10"/>
  <c r="AX929" i="10" s="1"/>
  <c r="AV920" i="10"/>
  <c r="AX920" i="10" s="1"/>
  <c r="AV911" i="10"/>
  <c r="AX911" i="10" s="1"/>
  <c r="AV902" i="10"/>
  <c r="AX902" i="10" s="1"/>
  <c r="AV893" i="10"/>
  <c r="AX893" i="10" s="1"/>
  <c r="AV884" i="10"/>
  <c r="AX884" i="10" s="1"/>
  <c r="AV875" i="10"/>
  <c r="AX875" i="10" s="1"/>
  <c r="AV866" i="10"/>
  <c r="AX866" i="10" s="1"/>
  <c r="AV857" i="10"/>
  <c r="AX857" i="10" s="1"/>
  <c r="AV848" i="10"/>
  <c r="AX848" i="10" s="1"/>
  <c r="AV839" i="10"/>
  <c r="AX839" i="10" s="1"/>
  <c r="AV830" i="10"/>
  <c r="AX830" i="10" s="1"/>
  <c r="AV821" i="10"/>
  <c r="AX821" i="10" s="1"/>
  <c r="AV812" i="10"/>
  <c r="AX812" i="10" s="1"/>
  <c r="AV803" i="10"/>
  <c r="AX803" i="10" s="1"/>
  <c r="AV794" i="10"/>
  <c r="AX794" i="10" s="1"/>
  <c r="AV785" i="10"/>
  <c r="AX785" i="10" s="1"/>
  <c r="AV776" i="10"/>
  <c r="AX776" i="10" s="1"/>
  <c r="AV767" i="10"/>
  <c r="AX767" i="10" s="1"/>
  <c r="AV758" i="10"/>
  <c r="AX758" i="10" s="1"/>
  <c r="AV749" i="10"/>
  <c r="AX749" i="10" s="1"/>
  <c r="AV740" i="10"/>
  <c r="AX740" i="10" s="1"/>
  <c r="AV731" i="10"/>
  <c r="AX731" i="10" s="1"/>
  <c r="AV722" i="10"/>
  <c r="AX722" i="10" s="1"/>
  <c r="AV713" i="10"/>
  <c r="AX713" i="10" s="1"/>
  <c r="AV704" i="10"/>
  <c r="AX704" i="10" s="1"/>
  <c r="AV695" i="10"/>
  <c r="AX695" i="10" s="1"/>
  <c r="AV686" i="10"/>
  <c r="AX686" i="10" s="1"/>
  <c r="AV677" i="10"/>
  <c r="AX677" i="10" s="1"/>
  <c r="AV668" i="10"/>
  <c r="AX668" i="10" s="1"/>
  <c r="AV659" i="10"/>
  <c r="AX659" i="10" s="1"/>
  <c r="AV650" i="10"/>
  <c r="AX650" i="10" s="1"/>
  <c r="AV641" i="10"/>
  <c r="AX641" i="10" s="1"/>
  <c r="AV632" i="10"/>
  <c r="AX632" i="10" s="1"/>
  <c r="AV623" i="10"/>
  <c r="AX623" i="10" s="1"/>
  <c r="AV614" i="10"/>
  <c r="AX614" i="10" s="1"/>
  <c r="AV605" i="10"/>
  <c r="AX605" i="10" s="1"/>
  <c r="AV596" i="10"/>
  <c r="AX596" i="10" s="1"/>
  <c r="AV587" i="10"/>
  <c r="AX587" i="10" s="1"/>
  <c r="AV578" i="10"/>
  <c r="AX578" i="10" s="1"/>
  <c r="AV569" i="10"/>
  <c r="AX569" i="10" s="1"/>
  <c r="AV560" i="10"/>
  <c r="AX560" i="10" s="1"/>
  <c r="AV551" i="10"/>
  <c r="AX551" i="10" s="1"/>
  <c r="AV542" i="10"/>
  <c r="AX542" i="10" s="1"/>
  <c r="AV533" i="10"/>
  <c r="AX533" i="10" s="1"/>
  <c r="AV524" i="10"/>
  <c r="AX524" i="10" s="1"/>
  <c r="AV515" i="10"/>
  <c r="AX515" i="10" s="1"/>
  <c r="AV508" i="10"/>
  <c r="AX508" i="10" s="1"/>
  <c r="AV501" i="10"/>
  <c r="AX501" i="10" s="1"/>
  <c r="AV494" i="10"/>
  <c r="AX494" i="10" s="1"/>
  <c r="AV487" i="10"/>
  <c r="AX487" i="10" s="1"/>
  <c r="AV479" i="10"/>
  <c r="AX479" i="10" s="1"/>
  <c r="AV472" i="10"/>
  <c r="AX472" i="10" s="1"/>
  <c r="AV465" i="10"/>
  <c r="AX465" i="10" s="1"/>
  <c r="AV458" i="10"/>
  <c r="AX458" i="10" s="1"/>
  <c r="AV451" i="10"/>
  <c r="AX451" i="10" s="1"/>
  <c r="AV443" i="10"/>
  <c r="AX443" i="10" s="1"/>
  <c r="AV436" i="10"/>
  <c r="AX436" i="10" s="1"/>
  <c r="AV429" i="10"/>
  <c r="AX429" i="10" s="1"/>
  <c r="AV422" i="10"/>
  <c r="AX422" i="10" s="1"/>
  <c r="AV415" i="10"/>
  <c r="AX415" i="10" s="1"/>
  <c r="AV407" i="10"/>
  <c r="AX407" i="10" s="1"/>
  <c r="AV400" i="10"/>
  <c r="AX400" i="10" s="1"/>
  <c r="AV393" i="10"/>
  <c r="AX393" i="10" s="1"/>
  <c r="AV386" i="10"/>
  <c r="AX386" i="10" s="1"/>
  <c r="AV379" i="10"/>
  <c r="AX379" i="10" s="1"/>
  <c r="AV371" i="10"/>
  <c r="AX371" i="10" s="1"/>
  <c r="AV364" i="10"/>
  <c r="AX364" i="10" s="1"/>
  <c r="AV357" i="10"/>
  <c r="AX357" i="10" s="1"/>
  <c r="AV350" i="10"/>
  <c r="AX350" i="10" s="1"/>
  <c r="AV343" i="10"/>
  <c r="AX343" i="10" s="1"/>
  <c r="AV335" i="10"/>
  <c r="AX335" i="10" s="1"/>
  <c r="AV328" i="10"/>
  <c r="AX328" i="10" s="1"/>
  <c r="AV321" i="10"/>
  <c r="AX321" i="10" s="1"/>
  <c r="AV314" i="10"/>
  <c r="AX314" i="10" s="1"/>
  <c r="AV307" i="10"/>
  <c r="AX307" i="10" s="1"/>
  <c r="AV299" i="10"/>
  <c r="AX299" i="10" s="1"/>
  <c r="AV292" i="10"/>
  <c r="AX292" i="10" s="1"/>
  <c r="AV285" i="10"/>
  <c r="AX285" i="10" s="1"/>
  <c r="AV278" i="10"/>
  <c r="AX278" i="10" s="1"/>
  <c r="AV271" i="10"/>
  <c r="AX271" i="10" s="1"/>
  <c r="AV263" i="10"/>
  <c r="AX263" i="10" s="1"/>
  <c r="AV256" i="10"/>
  <c r="AX256" i="10" s="1"/>
  <c r="AV249" i="10"/>
  <c r="AX249" i="10" s="1"/>
  <c r="AV242" i="10"/>
  <c r="AX242" i="10" s="1"/>
  <c r="AV235" i="10"/>
  <c r="AX235" i="10" s="1"/>
  <c r="AV227" i="10"/>
  <c r="AX227" i="10" s="1"/>
  <c r="AV220" i="10"/>
  <c r="AX220" i="10" s="1"/>
  <c r="AV213" i="10"/>
  <c r="AX213" i="10" s="1"/>
  <c r="AV206" i="10"/>
  <c r="AX206" i="10" s="1"/>
  <c r="AV199" i="10"/>
  <c r="AX199" i="10" s="1"/>
  <c r="AV191" i="10"/>
  <c r="AX191" i="10" s="1"/>
  <c r="AV184" i="10"/>
  <c r="AX184" i="10" s="1"/>
  <c r="AV177" i="10"/>
  <c r="AX177" i="10" s="1"/>
  <c r="AV170" i="10"/>
  <c r="AX170" i="10" s="1"/>
  <c r="AV163" i="10"/>
  <c r="AX163" i="10" s="1"/>
  <c r="AV155" i="10"/>
  <c r="AX155" i="10" s="1"/>
  <c r="AV148" i="10"/>
  <c r="AX148" i="10" s="1"/>
  <c r="AV141" i="10"/>
  <c r="AX141" i="10" s="1"/>
  <c r="AV134" i="10"/>
  <c r="AX134" i="10" s="1"/>
  <c r="AV127" i="10"/>
  <c r="AX127" i="10" s="1"/>
  <c r="AV119" i="10"/>
  <c r="AX119" i="10" s="1"/>
  <c r="AV112" i="10"/>
  <c r="AX112" i="10" s="1"/>
  <c r="AV105" i="10"/>
  <c r="AX105" i="10" s="1"/>
  <c r="AV98" i="10"/>
  <c r="AX98" i="10" s="1"/>
  <c r="AV91" i="10"/>
  <c r="AX91" i="10" s="1"/>
  <c r="AV83" i="10"/>
  <c r="AX83" i="10" s="1"/>
  <c r="AV76" i="10"/>
  <c r="AX76" i="10" s="1"/>
  <c r="AV69" i="10"/>
  <c r="AX69" i="10" s="1"/>
  <c r="AV62" i="10"/>
  <c r="AX62" i="10" s="1"/>
  <c r="AV55" i="10"/>
  <c r="AX55" i="10" s="1"/>
  <c r="AV47" i="10"/>
  <c r="AX47" i="10" s="1"/>
  <c r="AV40" i="10"/>
  <c r="AX40" i="10" s="1"/>
  <c r="AV33" i="10"/>
  <c r="AX33" i="10" s="1"/>
  <c r="AV26" i="10"/>
  <c r="AX26" i="10" s="1"/>
  <c r="AV19" i="10"/>
  <c r="AX19" i="10" s="1"/>
  <c r="AV11" i="10"/>
  <c r="AV4957" i="10"/>
  <c r="AX4957" i="10" s="1"/>
  <c r="AV4875" i="10"/>
  <c r="AX4875" i="10" s="1"/>
  <c r="AV4832" i="10"/>
  <c r="AX4832" i="10" s="1"/>
  <c r="AV4783" i="10"/>
  <c r="AX4783" i="10" s="1"/>
  <c r="AV4740" i="10"/>
  <c r="AX4740" i="10" s="1"/>
  <c r="AV4681" i="10"/>
  <c r="AX4681" i="10" s="1"/>
  <c r="AV4638" i="10"/>
  <c r="AX4638" i="10" s="1"/>
  <c r="AV4588" i="10"/>
  <c r="AX4588" i="10" s="1"/>
  <c r="AV4545" i="10"/>
  <c r="AX4545" i="10" s="1"/>
  <c r="AV4486" i="10"/>
  <c r="AX4486" i="10" s="1"/>
  <c r="AV4443" i="10"/>
  <c r="AX4443" i="10" s="1"/>
  <c r="AV4394" i="10"/>
  <c r="AX4394" i="10" s="1"/>
  <c r="AV4351" i="10"/>
  <c r="AX4351" i="10" s="1"/>
  <c r="AV4292" i="10"/>
  <c r="AX4292" i="10" s="1"/>
  <c r="AV4249" i="10"/>
  <c r="AX4249" i="10" s="1"/>
  <c r="AV4200" i="10"/>
  <c r="AX4200" i="10" s="1"/>
  <c r="AV4156" i="10"/>
  <c r="AX4156" i="10" s="1"/>
  <c r="AV4098" i="10"/>
  <c r="AX4098" i="10" s="1"/>
  <c r="AV4054" i="10"/>
  <c r="AX4054" i="10" s="1"/>
  <c r="AV4005" i="10"/>
  <c r="AX4005" i="10" s="1"/>
  <c r="AV3962" i="10"/>
  <c r="AX3962" i="10" s="1"/>
  <c r="AV3903" i="10"/>
  <c r="AX3903" i="10" s="1"/>
  <c r="AV3860" i="10"/>
  <c r="AX3860" i="10" s="1"/>
  <c r="AV3811" i="10"/>
  <c r="AX3811" i="10" s="1"/>
  <c r="AV3769" i="10"/>
  <c r="AX3769" i="10" s="1"/>
  <c r="AV3724" i="10"/>
  <c r="AX3724" i="10" s="1"/>
  <c r="AV3695" i="10"/>
  <c r="AX3695" i="10" s="1"/>
  <c r="AV3662" i="10"/>
  <c r="AX3662" i="10" s="1"/>
  <c r="AV3634" i="10"/>
  <c r="AX3634" i="10" s="1"/>
  <c r="AV3594" i="10"/>
  <c r="AX3594" i="10" s="1"/>
  <c r="AV3565" i="10"/>
  <c r="AX3565" i="10" s="1"/>
  <c r="AV3533" i="10"/>
  <c r="AX3533" i="10" s="1"/>
  <c r="AV3504" i="10"/>
  <c r="AX3504" i="10" s="1"/>
  <c r="AV3464" i="10"/>
  <c r="AX3464" i="10" s="1"/>
  <c r="AV3436" i="10"/>
  <c r="AX3436" i="10" s="1"/>
  <c r="AV3403" i="10"/>
  <c r="AX3403" i="10" s="1"/>
  <c r="AV3374" i="10"/>
  <c r="AX3374" i="10" s="1"/>
  <c r="AV3335" i="10"/>
  <c r="AX3335" i="10" s="1"/>
  <c r="AV3306" i="10"/>
  <c r="AX3306" i="10" s="1"/>
  <c r="AV3274" i="10"/>
  <c r="AX3274" i="10" s="1"/>
  <c r="AV3245" i="10"/>
  <c r="AX3245" i="10" s="1"/>
  <c r="AV3205" i="10"/>
  <c r="AX3205" i="10" s="1"/>
  <c r="AV3176" i="10"/>
  <c r="AX3176" i="10" s="1"/>
  <c r="AV3144" i="10"/>
  <c r="AX3144" i="10" s="1"/>
  <c r="AV3115" i="10"/>
  <c r="AX3115" i="10" s="1"/>
  <c r="AV3076" i="10"/>
  <c r="AX3076" i="10" s="1"/>
  <c r="AV3047" i="10"/>
  <c r="AX3047" i="10" s="1"/>
  <c r="AV3014" i="10"/>
  <c r="AX3014" i="10" s="1"/>
  <c r="AV2986" i="10"/>
  <c r="AX2986" i="10" s="1"/>
  <c r="AV2946" i="10"/>
  <c r="AX2946" i="10" s="1"/>
  <c r="AV2917" i="10"/>
  <c r="AX2917" i="10" s="1"/>
  <c r="AV2885" i="10"/>
  <c r="AX2885" i="10" s="1"/>
  <c r="AV2856" i="10"/>
  <c r="AX2856" i="10" s="1"/>
  <c r="AV2816" i="10"/>
  <c r="AX2816" i="10" s="1"/>
  <c r="AV2788" i="10"/>
  <c r="AX2788" i="10" s="1"/>
  <c r="AV2759" i="10"/>
  <c r="AX2759" i="10" s="1"/>
  <c r="AV2737" i="10"/>
  <c r="AX2737" i="10" s="1"/>
  <c r="AV2708" i="10"/>
  <c r="AX2708" i="10" s="1"/>
  <c r="AV2687" i="10"/>
  <c r="AX2687" i="10" s="1"/>
  <c r="AV2662" i="10"/>
  <c r="AX2662" i="10" s="1"/>
  <c r="AV2640" i="10"/>
  <c r="AX2640" i="10" s="1"/>
  <c r="AV2611" i="10"/>
  <c r="AX2611" i="10" s="1"/>
  <c r="AV2590" i="10"/>
  <c r="AX2590" i="10" s="1"/>
  <c r="AV2564" i="10"/>
  <c r="AX2564" i="10" s="1"/>
  <c r="AV2543" i="10"/>
  <c r="AX2543" i="10" s="1"/>
  <c r="AV2514" i="10"/>
  <c r="AX2514" i="10" s="1"/>
  <c r="AV2492" i="10"/>
  <c r="AX2492" i="10" s="1"/>
  <c r="AV2467" i="10"/>
  <c r="AX2467" i="10" s="1"/>
  <c r="AV2446" i="10"/>
  <c r="AX2446" i="10" s="1"/>
  <c r="AV2417" i="10"/>
  <c r="AX2417" i="10" s="1"/>
  <c r="AV2395" i="10"/>
  <c r="AX2395" i="10" s="1"/>
  <c r="AV2370" i="10"/>
  <c r="AX2370" i="10" s="1"/>
  <c r="AV2348" i="10"/>
  <c r="AX2348" i="10" s="1"/>
  <c r="AV2320" i="10"/>
  <c r="AX2320" i="10" s="1"/>
  <c r="AV2298" i="10"/>
  <c r="AX2298" i="10" s="1"/>
  <c r="AV2273" i="10"/>
  <c r="AX2273" i="10" s="1"/>
  <c r="AV2251" i="10"/>
  <c r="AX2251" i="10" s="1"/>
  <c r="AV2222" i="10"/>
  <c r="AX2222" i="10" s="1"/>
  <c r="AV2201" i="10"/>
  <c r="AX2201" i="10" s="1"/>
  <c r="AV2176" i="10"/>
  <c r="AX2176" i="10" s="1"/>
  <c r="AV2154" i="10"/>
  <c r="AX2154" i="10" s="1"/>
  <c r="AV2125" i="10"/>
  <c r="AX2125" i="10" s="1"/>
  <c r="AV2111" i="10"/>
  <c r="AX2111" i="10" s="1"/>
  <c r="AV2094" i="10"/>
  <c r="AX2094" i="10" s="1"/>
  <c r="AV2080" i="10"/>
  <c r="AX2080" i="10" s="1"/>
  <c r="AV2060" i="10"/>
  <c r="AX2060" i="10" s="1"/>
  <c r="AV2046" i="10"/>
  <c r="AX2046" i="10" s="1"/>
  <c r="AV2029" i="10"/>
  <c r="AX2029" i="10" s="1"/>
  <c r="AV2015" i="10"/>
  <c r="AX2015" i="10" s="1"/>
  <c r="AV1996" i="10"/>
  <c r="AX1996" i="10" s="1"/>
  <c r="AV1981" i="10"/>
  <c r="AX1981" i="10" s="1"/>
  <c r="AV1964" i="10"/>
  <c r="AX1964" i="10" s="1"/>
  <c r="AV1950" i="10"/>
  <c r="AX1950" i="10" s="1"/>
  <c r="AV1931" i="10"/>
  <c r="AX1931" i="10" s="1"/>
  <c r="AV1916" i="10"/>
  <c r="AX1916" i="10" s="1"/>
  <c r="AV1900" i="10"/>
  <c r="AX1900" i="10" s="1"/>
  <c r="AV1885" i="10"/>
  <c r="AX1885" i="10" s="1"/>
  <c r="AV1866" i="10"/>
  <c r="AX1866" i="10" s="1"/>
  <c r="AV1854" i="10"/>
  <c r="AX1854" i="10" s="1"/>
  <c r="AV1840" i="10"/>
  <c r="AX1840" i="10" s="1"/>
  <c r="AV1828" i="10"/>
  <c r="AX1828" i="10" s="1"/>
  <c r="AV1812" i="10"/>
  <c r="AX1812" i="10" s="1"/>
  <c r="AV1800" i="10"/>
  <c r="AX1800" i="10" s="1"/>
  <c r="AV1786" i="10"/>
  <c r="AX1786" i="10" s="1"/>
  <c r="AV1774" i="10"/>
  <c r="AX1774" i="10" s="1"/>
  <c r="AV1758" i="10"/>
  <c r="AX1758" i="10" s="1"/>
  <c r="AV1746" i="10"/>
  <c r="AX1746" i="10" s="1"/>
  <c r="AV1732" i="10"/>
  <c r="AX1732" i="10" s="1"/>
  <c r="AV1720" i="10"/>
  <c r="AX1720" i="10" s="1"/>
  <c r="AV1704" i="10"/>
  <c r="AX1704" i="10" s="1"/>
  <c r="AV1692" i="10"/>
  <c r="AX1692" i="10" s="1"/>
  <c r="AV1678" i="10"/>
  <c r="AX1678" i="10" s="1"/>
  <c r="AV1666" i="10"/>
  <c r="AX1666" i="10" s="1"/>
  <c r="AV1650" i="10"/>
  <c r="AX1650" i="10" s="1"/>
  <c r="AV1638" i="10"/>
  <c r="AX1638" i="10" s="1"/>
  <c r="AV1624" i="10"/>
  <c r="AX1624" i="10" s="1"/>
  <c r="AV1612" i="10"/>
  <c r="AX1612" i="10" s="1"/>
  <c r="AV1596" i="10"/>
  <c r="AX1596" i="10" s="1"/>
  <c r="AV1584" i="10"/>
  <c r="AX1584" i="10" s="1"/>
  <c r="AV1570" i="10"/>
  <c r="AX1570" i="10" s="1"/>
  <c r="AV1558" i="10"/>
  <c r="AX1558" i="10" s="1"/>
  <c r="AV1542" i="10"/>
  <c r="AX1542" i="10" s="1"/>
  <c r="AV1530" i="10"/>
  <c r="AX1530" i="10" s="1"/>
  <c r="AV1516" i="10"/>
  <c r="AX1516" i="10" s="1"/>
  <c r="AV1504" i="10"/>
  <c r="AX1504" i="10" s="1"/>
  <c r="AV1488" i="10"/>
  <c r="AX1488" i="10" s="1"/>
  <c r="AV1479" i="10"/>
  <c r="AX1479" i="10" s="1"/>
  <c r="AV1467" i="10"/>
  <c r="AX1467" i="10" s="1"/>
  <c r="AV1457" i="10"/>
  <c r="AX1457" i="10" s="1"/>
  <c r="AV1445" i="10"/>
  <c r="AX1445" i="10" s="1"/>
  <c r="AV1435" i="10"/>
  <c r="AX1435" i="10" s="1"/>
  <c r="AV1423" i="10"/>
  <c r="AX1423" i="10" s="1"/>
  <c r="AV1414" i="10"/>
  <c r="AX1414" i="10" s="1"/>
  <c r="AV1402" i="10"/>
  <c r="AX1402" i="10" s="1"/>
  <c r="AV1392" i="10"/>
  <c r="AX1392" i="10" s="1"/>
  <c r="AV1380" i="10"/>
  <c r="AX1380" i="10" s="1"/>
  <c r="AV1371" i="10"/>
  <c r="AX1371" i="10" s="1"/>
  <c r="AV1359" i="10"/>
  <c r="AX1359" i="10" s="1"/>
  <c r="AV1349" i="10"/>
  <c r="AX1349" i="10" s="1"/>
  <c r="AV1337" i="10"/>
  <c r="AX1337" i="10" s="1"/>
  <c r="AV1327" i="10"/>
  <c r="AX1327" i="10" s="1"/>
  <c r="AV1315" i="10"/>
  <c r="AX1315" i="10" s="1"/>
  <c r="AV1306" i="10"/>
  <c r="AX1306" i="10" s="1"/>
  <c r="AV1294" i="10"/>
  <c r="AX1294" i="10" s="1"/>
  <c r="AV1284" i="10"/>
  <c r="AX1284" i="10" s="1"/>
  <c r="AV1272" i="10"/>
  <c r="AX1272" i="10" s="1"/>
  <c r="AV1263" i="10"/>
  <c r="AX1263" i="10" s="1"/>
  <c r="AV1251" i="10"/>
  <c r="AX1251" i="10" s="1"/>
  <c r="AV1241" i="10"/>
  <c r="AX1241" i="10" s="1"/>
  <c r="AV1229" i="10"/>
  <c r="AX1229" i="10" s="1"/>
  <c r="AV1219" i="10"/>
  <c r="AX1219" i="10" s="1"/>
  <c r="AV1207" i="10"/>
  <c r="AX1207" i="10" s="1"/>
  <c r="AV1198" i="10"/>
  <c r="AX1198" i="10" s="1"/>
  <c r="AV1186" i="10"/>
  <c r="AX1186" i="10" s="1"/>
  <c r="AV1176" i="10"/>
  <c r="AX1176" i="10" s="1"/>
  <c r="AV1164" i="10"/>
  <c r="AX1164" i="10" s="1"/>
  <c r="AV1155" i="10"/>
  <c r="AX1155" i="10" s="1"/>
  <c r="AV1143" i="10"/>
  <c r="AX1143" i="10" s="1"/>
  <c r="AV1135" i="10"/>
  <c r="AX1135" i="10" s="1"/>
  <c r="AV1125" i="10"/>
  <c r="AX1125" i="10" s="1"/>
  <c r="AV1117" i="10"/>
  <c r="AX1117" i="10" s="1"/>
  <c r="AV1107" i="10"/>
  <c r="AX1107" i="10" s="1"/>
  <c r="AV1099" i="10"/>
  <c r="AX1099" i="10" s="1"/>
  <c r="AV1089" i="10"/>
  <c r="AX1089" i="10" s="1"/>
  <c r="AV1081" i="10"/>
  <c r="AX1081" i="10" s="1"/>
  <c r="AV1071" i="10"/>
  <c r="AX1071" i="10" s="1"/>
  <c r="AV1063" i="10"/>
  <c r="AX1063" i="10" s="1"/>
  <c r="AV1053" i="10"/>
  <c r="AX1053" i="10" s="1"/>
  <c r="AV1045" i="10"/>
  <c r="AX1045" i="10" s="1"/>
  <c r="AV1035" i="10"/>
  <c r="AX1035" i="10" s="1"/>
  <c r="AV1027" i="10"/>
  <c r="AX1027" i="10" s="1"/>
  <c r="AV1017" i="10"/>
  <c r="AX1017" i="10" s="1"/>
  <c r="AV1009" i="10"/>
  <c r="AX1009" i="10" s="1"/>
  <c r="AV999" i="10"/>
  <c r="AX999" i="10" s="1"/>
  <c r="AV991" i="10"/>
  <c r="AX991" i="10" s="1"/>
  <c r="AV981" i="10"/>
  <c r="AX981" i="10" s="1"/>
  <c r="AV973" i="10"/>
  <c r="AX973" i="10" s="1"/>
  <c r="AV963" i="10"/>
  <c r="AX963" i="10" s="1"/>
  <c r="AV955" i="10"/>
  <c r="AX955" i="10" s="1"/>
  <c r="AV945" i="10"/>
  <c r="AX945" i="10" s="1"/>
  <c r="AV937" i="10"/>
  <c r="AX937" i="10" s="1"/>
  <c r="AV927" i="10"/>
  <c r="AX927" i="10" s="1"/>
  <c r="AV919" i="10"/>
  <c r="AX919" i="10" s="1"/>
  <c r="AV909" i="10"/>
  <c r="AX909" i="10" s="1"/>
  <c r="AV901" i="10"/>
  <c r="AX901" i="10" s="1"/>
  <c r="AV891" i="10"/>
  <c r="AX891" i="10" s="1"/>
  <c r="AV883" i="10"/>
  <c r="AX883" i="10" s="1"/>
  <c r="AV873" i="10"/>
  <c r="AX873" i="10" s="1"/>
  <c r="AV865" i="10"/>
  <c r="AX865" i="10" s="1"/>
  <c r="AV855" i="10"/>
  <c r="AX855" i="10" s="1"/>
  <c r="AV847" i="10"/>
  <c r="AX847" i="10" s="1"/>
  <c r="AV837" i="10"/>
  <c r="AX837" i="10" s="1"/>
  <c r="AV829" i="10"/>
  <c r="AX829" i="10" s="1"/>
  <c r="AV819" i="10"/>
  <c r="AX819" i="10" s="1"/>
  <c r="AV811" i="10"/>
  <c r="AX811" i="10" s="1"/>
  <c r="AV801" i="10"/>
  <c r="AX801" i="10" s="1"/>
  <c r="AV793" i="10"/>
  <c r="AX793" i="10" s="1"/>
  <c r="AV783" i="10"/>
  <c r="AX783" i="10" s="1"/>
  <c r="AV775" i="10"/>
  <c r="AX775" i="10" s="1"/>
  <c r="AV765" i="10"/>
  <c r="AX765" i="10" s="1"/>
  <c r="AV757" i="10"/>
  <c r="AX757" i="10" s="1"/>
  <c r="AV747" i="10"/>
  <c r="AX747" i="10" s="1"/>
  <c r="AV739" i="10"/>
  <c r="AX739" i="10" s="1"/>
  <c r="AV729" i="10"/>
  <c r="AX729" i="10" s="1"/>
  <c r="AV721" i="10"/>
  <c r="AX721" i="10" s="1"/>
  <c r="AV711" i="10"/>
  <c r="AX711" i="10" s="1"/>
  <c r="AV703" i="10"/>
  <c r="AX703" i="10" s="1"/>
  <c r="AV693" i="10"/>
  <c r="AX693" i="10" s="1"/>
  <c r="AV685" i="10"/>
  <c r="AX685" i="10" s="1"/>
  <c r="AV675" i="10"/>
  <c r="AX675" i="10" s="1"/>
  <c r="AV667" i="10"/>
  <c r="AX667" i="10" s="1"/>
  <c r="AV657" i="10"/>
  <c r="AX657" i="10" s="1"/>
  <c r="AV649" i="10"/>
  <c r="AX649" i="10" s="1"/>
  <c r="AV639" i="10"/>
  <c r="AX639" i="10" s="1"/>
  <c r="AV631" i="10"/>
  <c r="AX631" i="10" s="1"/>
  <c r="AV621" i="10"/>
  <c r="AX621" i="10" s="1"/>
  <c r="AV613" i="10"/>
  <c r="AX613" i="10" s="1"/>
  <c r="AV603" i="10"/>
  <c r="AX603" i="10" s="1"/>
  <c r="AV595" i="10"/>
  <c r="AX595" i="10" s="1"/>
  <c r="AV585" i="10"/>
  <c r="AX585" i="10" s="1"/>
  <c r="AV577" i="10"/>
  <c r="AX577" i="10" s="1"/>
  <c r="AV567" i="10"/>
  <c r="AX567" i="10" s="1"/>
  <c r="AV559" i="10"/>
  <c r="AX559" i="10" s="1"/>
  <c r="AV549" i="10"/>
  <c r="AX549" i="10" s="1"/>
  <c r="AV541" i="10"/>
  <c r="AX541" i="10" s="1"/>
  <c r="AV531" i="10"/>
  <c r="AX531" i="10" s="1"/>
  <c r="AV523" i="10"/>
  <c r="AX523" i="10" s="1"/>
  <c r="AV514" i="10"/>
  <c r="AX514" i="10" s="1"/>
  <c r="AV507" i="10"/>
  <c r="AX507" i="10" s="1"/>
  <c r="AV500" i="10"/>
  <c r="AX500" i="10" s="1"/>
  <c r="AV493" i="10"/>
  <c r="AX493" i="10" s="1"/>
  <c r="AV485" i="10"/>
  <c r="AX485" i="10" s="1"/>
  <c r="AV478" i="10"/>
  <c r="AX478" i="10" s="1"/>
  <c r="AV471" i="10"/>
  <c r="AX471" i="10" s="1"/>
  <c r="AV464" i="10"/>
  <c r="AX464" i="10" s="1"/>
  <c r="AV457" i="10"/>
  <c r="AX457" i="10" s="1"/>
  <c r="AV449" i="10"/>
  <c r="AX449" i="10" s="1"/>
  <c r="AV442" i="10"/>
  <c r="AX442" i="10" s="1"/>
  <c r="AV435" i="10"/>
  <c r="AX435" i="10" s="1"/>
  <c r="AV428" i="10"/>
  <c r="AX428" i="10" s="1"/>
  <c r="AV421" i="10"/>
  <c r="AX421" i="10" s="1"/>
  <c r="AV413" i="10"/>
  <c r="AX413" i="10" s="1"/>
  <c r="AV406" i="10"/>
  <c r="AX406" i="10" s="1"/>
  <c r="AV399" i="10"/>
  <c r="AX399" i="10" s="1"/>
  <c r="AV392" i="10"/>
  <c r="AX392" i="10" s="1"/>
  <c r="AV385" i="10"/>
  <c r="AX385" i="10" s="1"/>
  <c r="AV377" i="10"/>
  <c r="AX377" i="10" s="1"/>
  <c r="AV370" i="10"/>
  <c r="AX370" i="10" s="1"/>
  <c r="AV363" i="10"/>
  <c r="AX363" i="10" s="1"/>
  <c r="AV356" i="10"/>
  <c r="AX356" i="10" s="1"/>
  <c r="AV349" i="10"/>
  <c r="AX349" i="10" s="1"/>
  <c r="AV341" i="10"/>
  <c r="AX341" i="10" s="1"/>
  <c r="AV334" i="10"/>
  <c r="AX334" i="10" s="1"/>
  <c r="AV327" i="10"/>
  <c r="AX327" i="10" s="1"/>
  <c r="AV320" i="10"/>
  <c r="AX320" i="10" s="1"/>
  <c r="AV313" i="10"/>
  <c r="AX313" i="10" s="1"/>
  <c r="AV305" i="10"/>
  <c r="AX305" i="10" s="1"/>
  <c r="AV298" i="10"/>
  <c r="AX298" i="10" s="1"/>
  <c r="AV291" i="10"/>
  <c r="AX291" i="10" s="1"/>
  <c r="AV284" i="10"/>
  <c r="AX284" i="10" s="1"/>
  <c r="AV277" i="10"/>
  <c r="AX277" i="10" s="1"/>
  <c r="AV269" i="10"/>
  <c r="AX269" i="10" s="1"/>
  <c r="AV262" i="10"/>
  <c r="AX262" i="10" s="1"/>
  <c r="AV255" i="10"/>
  <c r="AX255" i="10" s="1"/>
  <c r="AV248" i="10"/>
  <c r="AX248" i="10" s="1"/>
  <c r="AV241" i="10"/>
  <c r="AX241" i="10" s="1"/>
  <c r="AV233" i="10"/>
  <c r="AX233" i="10" s="1"/>
  <c r="AV226" i="10"/>
  <c r="AX226" i="10" s="1"/>
  <c r="AV219" i="10"/>
  <c r="AX219" i="10" s="1"/>
  <c r="AV212" i="10"/>
  <c r="AX212" i="10" s="1"/>
  <c r="AV205" i="10"/>
  <c r="AX205" i="10" s="1"/>
  <c r="AV197" i="10"/>
  <c r="AX197" i="10" s="1"/>
  <c r="AV190" i="10"/>
  <c r="AX190" i="10" s="1"/>
  <c r="AV183" i="10"/>
  <c r="AX183" i="10" s="1"/>
  <c r="AV176" i="10"/>
  <c r="AX176" i="10" s="1"/>
  <c r="AV169" i="10"/>
  <c r="AX169" i="10" s="1"/>
  <c r="AV161" i="10"/>
  <c r="AX161" i="10" s="1"/>
  <c r="AV154" i="10"/>
  <c r="AX154" i="10" s="1"/>
  <c r="AV147" i="10"/>
  <c r="AX147" i="10" s="1"/>
  <c r="AV140" i="10"/>
  <c r="AX140" i="10" s="1"/>
  <c r="AV133" i="10"/>
  <c r="AX133" i="10" s="1"/>
  <c r="AV125" i="10"/>
  <c r="AX125" i="10" s="1"/>
  <c r="AV118" i="10"/>
  <c r="AX118" i="10" s="1"/>
  <c r="AV111" i="10"/>
  <c r="AX111" i="10" s="1"/>
  <c r="AV104" i="10"/>
  <c r="AX104" i="10" s="1"/>
  <c r="AV97" i="10"/>
  <c r="AX97" i="10" s="1"/>
  <c r="AV89" i="10"/>
  <c r="AX89" i="10" s="1"/>
  <c r="AV82" i="10"/>
  <c r="AX82" i="10" s="1"/>
  <c r="AV75" i="10"/>
  <c r="AX75" i="10" s="1"/>
  <c r="AV68" i="10"/>
  <c r="AX68" i="10" s="1"/>
  <c r="AV61" i="10"/>
  <c r="AX61" i="10" s="1"/>
  <c r="AV53" i="10"/>
  <c r="AX53" i="10" s="1"/>
  <c r="AV46" i="10"/>
  <c r="AX46" i="10" s="1"/>
  <c r="AV39" i="10"/>
  <c r="AX39" i="10" s="1"/>
  <c r="AV32" i="10"/>
  <c r="AX32" i="10" s="1"/>
  <c r="AV25" i="10"/>
  <c r="AX25" i="10" s="1"/>
  <c r="AV17" i="10"/>
  <c r="AV5004" i="10"/>
  <c r="AX5004" i="10" s="1"/>
  <c r="AV4921" i="10"/>
  <c r="AX4921" i="10" s="1"/>
  <c r="AV4869" i="10"/>
  <c r="AX4869" i="10" s="1"/>
  <c r="AV4810" i="10"/>
  <c r="AX4810" i="10" s="1"/>
  <c r="AV4767" i="10"/>
  <c r="AX4767" i="10" s="1"/>
  <c r="AV4718" i="10"/>
  <c r="AX4718" i="10" s="1"/>
  <c r="AV4675" i="10"/>
  <c r="AX4675" i="10" s="1"/>
  <c r="AV4616" i="10"/>
  <c r="AX4616" i="10" s="1"/>
  <c r="AV4573" i="10"/>
  <c r="AX4573" i="10" s="1"/>
  <c r="AV4524" i="10"/>
  <c r="AX4524" i="10" s="1"/>
  <c r="AV4480" i="10"/>
  <c r="AX4480" i="10" s="1"/>
  <c r="AV4422" i="10"/>
  <c r="AX4422" i="10" s="1"/>
  <c r="AV4378" i="10"/>
  <c r="AX4378" i="10" s="1"/>
  <c r="AV4329" i="10"/>
  <c r="AX4329" i="10" s="1"/>
  <c r="AV4286" i="10"/>
  <c r="AX4286" i="10" s="1"/>
  <c r="AV4227" i="10"/>
  <c r="AX4227" i="10" s="1"/>
  <c r="AV4184" i="10"/>
  <c r="AX4184" i="10" s="1"/>
  <c r="AV4135" i="10"/>
  <c r="AX4135" i="10" s="1"/>
  <c r="AV4092" i="10"/>
  <c r="AX4092" i="10" s="1"/>
  <c r="AV4033" i="10"/>
  <c r="AX4033" i="10" s="1"/>
  <c r="AV3990" i="10"/>
  <c r="AX3990" i="10" s="1"/>
  <c r="AV3940" i="10"/>
  <c r="AX3940" i="10" s="1"/>
  <c r="AV3897" i="10"/>
  <c r="AX3897" i="10" s="1"/>
  <c r="AV3838" i="10"/>
  <c r="AX3838" i="10" s="1"/>
  <c r="AV3795" i="10"/>
  <c r="AX3795" i="10" s="1"/>
  <c r="AV3752" i="10"/>
  <c r="AX3752" i="10" s="1"/>
  <c r="AV3720" i="10"/>
  <c r="AX3720" i="10" s="1"/>
  <c r="AV3680" i="10"/>
  <c r="AX3680" i="10" s="1"/>
  <c r="AV3652" i="10"/>
  <c r="AX3652" i="10" s="1"/>
  <c r="AV3619" i="10"/>
  <c r="AX3619" i="10" s="1"/>
  <c r="AV3590" i="10"/>
  <c r="AX3590" i="10" s="1"/>
  <c r="AV3551" i="10"/>
  <c r="AX3551" i="10" s="1"/>
  <c r="AV3522" i="10"/>
  <c r="AX3522" i="10" s="1"/>
  <c r="AV3490" i="10"/>
  <c r="AX3490" i="10" s="1"/>
  <c r="AV3461" i="10"/>
  <c r="AX3461" i="10" s="1"/>
  <c r="AV3421" i="10"/>
  <c r="AX3421" i="10" s="1"/>
  <c r="AV3392" i="10"/>
  <c r="AX3392" i="10" s="1"/>
  <c r="AV3360" i="10"/>
  <c r="AX3360" i="10" s="1"/>
  <c r="AV3331" i="10"/>
  <c r="AX3331" i="10" s="1"/>
  <c r="AV3292" i="10"/>
  <c r="AX3292" i="10" s="1"/>
  <c r="AV3263" i="10"/>
  <c r="AX3263" i="10" s="1"/>
  <c r="AV3230" i="10"/>
  <c r="AX3230" i="10" s="1"/>
  <c r="AV3202" i="10"/>
  <c r="AX3202" i="10" s="1"/>
  <c r="AV3162" i="10"/>
  <c r="AX3162" i="10" s="1"/>
  <c r="AV3133" i="10"/>
  <c r="AX3133" i="10" s="1"/>
  <c r="AV3101" i="10"/>
  <c r="AX3101" i="10" s="1"/>
  <c r="AV3072" i="10"/>
  <c r="AX3072" i="10" s="1"/>
  <c r="AV3032" i="10"/>
  <c r="AX3032" i="10" s="1"/>
  <c r="AV3004" i="10"/>
  <c r="AX3004" i="10" s="1"/>
  <c r="AV2971" i="10"/>
  <c r="AX2971" i="10" s="1"/>
  <c r="AV2942" i="10"/>
  <c r="AX2942" i="10" s="1"/>
  <c r="AV2903" i="10"/>
  <c r="AX2903" i="10" s="1"/>
  <c r="AV2874" i="10"/>
  <c r="AX2874" i="10" s="1"/>
  <c r="AV2842" i="10"/>
  <c r="AX2842" i="10" s="1"/>
  <c r="AV2813" i="10"/>
  <c r="AX2813" i="10" s="1"/>
  <c r="AV2773" i="10"/>
  <c r="AX2773" i="10" s="1"/>
  <c r="AV2752" i="10"/>
  <c r="AX2752" i="10" s="1"/>
  <c r="AV2726" i="10"/>
  <c r="AX2726" i="10" s="1"/>
  <c r="AV2705" i="10"/>
  <c r="AX2705" i="10" s="1"/>
  <c r="AV2676" i="10"/>
  <c r="AX2676" i="10" s="1"/>
  <c r="AV2654" i="10"/>
  <c r="AX2654" i="10" s="1"/>
  <c r="AV2629" i="10"/>
  <c r="AX2629" i="10" s="1"/>
  <c r="AV2608" i="10"/>
  <c r="AX2608" i="10" s="1"/>
  <c r="AV2579" i="10"/>
  <c r="AX2579" i="10" s="1"/>
  <c r="AV2557" i="10"/>
  <c r="AX2557" i="10" s="1"/>
  <c r="AV2532" i="10"/>
  <c r="AX2532" i="10" s="1"/>
  <c r="AV2510" i="10"/>
  <c r="AX2510" i="10" s="1"/>
  <c r="AV2482" i="10"/>
  <c r="AX2482" i="10" s="1"/>
  <c r="AV2460" i="10"/>
  <c r="AX2460" i="10" s="1"/>
  <c r="AV2435" i="10"/>
  <c r="AX2435" i="10" s="1"/>
  <c r="AV2413" i="10"/>
  <c r="AX2413" i="10" s="1"/>
  <c r="AV2384" i="10"/>
  <c r="AX2384" i="10" s="1"/>
  <c r="AV2363" i="10"/>
  <c r="AX2363" i="10" s="1"/>
  <c r="AV2338" i="10"/>
  <c r="AX2338" i="10" s="1"/>
  <c r="AV2316" i="10"/>
  <c r="AX2316" i="10" s="1"/>
  <c r="AV2287" i="10"/>
  <c r="AX2287" i="10" s="1"/>
  <c r="AV2266" i="10"/>
  <c r="AX2266" i="10" s="1"/>
  <c r="AV2240" i="10"/>
  <c r="AX2240" i="10" s="1"/>
  <c r="AV2219" i="10"/>
  <c r="AX2219" i="10" s="1"/>
  <c r="AV2190" i="10"/>
  <c r="AX2190" i="10" s="1"/>
  <c r="AV2168" i="10"/>
  <c r="AX2168" i="10" s="1"/>
  <c r="AV2143" i="10"/>
  <c r="AX2143" i="10" s="1"/>
  <c r="AV2123" i="10"/>
  <c r="AX2123" i="10" s="1"/>
  <c r="AV2104" i="10"/>
  <c r="AX2104" i="10" s="1"/>
  <c r="AV2089" i="10"/>
  <c r="AX2089" i="10" s="1"/>
  <c r="AV2072" i="10"/>
  <c r="AX2072" i="10" s="1"/>
  <c r="AV2058" i="10"/>
  <c r="AX2058" i="10" s="1"/>
  <c r="AV2039" i="10"/>
  <c r="AX2039" i="10" s="1"/>
  <c r="AV2024" i="10"/>
  <c r="AX2024" i="10" s="1"/>
  <c r="AV2008" i="10"/>
  <c r="AX2008" i="10" s="1"/>
  <c r="AV1993" i="10"/>
  <c r="AX1993" i="10" s="1"/>
  <c r="AV1974" i="10"/>
  <c r="AX1974" i="10" s="1"/>
  <c r="AV1960" i="10"/>
  <c r="AX1960" i="10" s="1"/>
  <c r="AV1943" i="10"/>
  <c r="AX1943" i="10" s="1"/>
  <c r="AV1928" i="10"/>
  <c r="AX1928" i="10" s="1"/>
  <c r="AV1909" i="10"/>
  <c r="AX1909" i="10" s="1"/>
  <c r="AV1895" i="10"/>
  <c r="AX1895" i="10" s="1"/>
  <c r="AV1878" i="10"/>
  <c r="AX1878" i="10" s="1"/>
  <c r="AV1864" i="10"/>
  <c r="AX1864" i="10" s="1"/>
  <c r="AV1848" i="10"/>
  <c r="AX1848" i="10" s="1"/>
  <c r="AV1836" i="10"/>
  <c r="AX1836" i="10" s="1"/>
  <c r="AV1822" i="10"/>
  <c r="AX1822" i="10" s="1"/>
  <c r="AV1810" i="10"/>
  <c r="AX1810" i="10" s="1"/>
  <c r="AV1794" i="10"/>
  <c r="AX1794" i="10" s="1"/>
  <c r="AV1782" i="10"/>
  <c r="AX1782" i="10" s="1"/>
  <c r="AV1768" i="10"/>
  <c r="AX1768" i="10" s="1"/>
  <c r="AV1756" i="10"/>
  <c r="AX1756" i="10" s="1"/>
  <c r="AV1740" i="10"/>
  <c r="AX1740" i="10" s="1"/>
  <c r="AV1728" i="10"/>
  <c r="AX1728" i="10" s="1"/>
  <c r="AV1714" i="10"/>
  <c r="AX1714" i="10" s="1"/>
  <c r="AV1702" i="10"/>
  <c r="AX1702" i="10" s="1"/>
  <c r="AV1686" i="10"/>
  <c r="AX1686" i="10" s="1"/>
  <c r="AV1674" i="10"/>
  <c r="AX1674" i="10" s="1"/>
  <c r="AV1660" i="10"/>
  <c r="AX1660" i="10" s="1"/>
  <c r="AV1648" i="10"/>
  <c r="AX1648" i="10" s="1"/>
  <c r="AV1632" i="10"/>
  <c r="AX1632" i="10" s="1"/>
  <c r="AV1620" i="10"/>
  <c r="AX1620" i="10" s="1"/>
  <c r="AV1606" i="10"/>
  <c r="AX1606" i="10" s="1"/>
  <c r="AV1594" i="10"/>
  <c r="AX1594" i="10" s="1"/>
  <c r="AV1578" i="10"/>
  <c r="AX1578" i="10" s="1"/>
  <c r="AV1566" i="10"/>
  <c r="AX1566" i="10" s="1"/>
  <c r="AV1552" i="10"/>
  <c r="AX1552" i="10" s="1"/>
  <c r="AV1540" i="10"/>
  <c r="AX1540" i="10" s="1"/>
  <c r="AV1524" i="10"/>
  <c r="AX1524" i="10" s="1"/>
  <c r="AV1512" i="10"/>
  <c r="AX1512" i="10" s="1"/>
  <c r="AV1498" i="10"/>
  <c r="AX1498" i="10" s="1"/>
  <c r="AV1486" i="10"/>
  <c r="AX1486" i="10" s="1"/>
  <c r="AV1474" i="10"/>
  <c r="AX1474" i="10" s="1"/>
  <c r="AV1464" i="10"/>
  <c r="AX1464" i="10" s="1"/>
  <c r="AV1452" i="10"/>
  <c r="AX1452" i="10" s="1"/>
  <c r="AV1443" i="10"/>
  <c r="AX1443" i="10" s="1"/>
  <c r="AV1431" i="10"/>
  <c r="AX1431" i="10" s="1"/>
  <c r="AV1421" i="10"/>
  <c r="AX1421" i="10" s="1"/>
  <c r="AV1409" i="10"/>
  <c r="AX1409" i="10" s="1"/>
  <c r="AV1399" i="10"/>
  <c r="AX1399" i="10" s="1"/>
  <c r="AV1387" i="10"/>
  <c r="AX1387" i="10" s="1"/>
  <c r="AV1378" i="10"/>
  <c r="AX1378" i="10" s="1"/>
  <c r="AV1366" i="10"/>
  <c r="AX1366" i="10" s="1"/>
  <c r="AV1356" i="10"/>
  <c r="AX1356" i="10" s="1"/>
  <c r="AV1344" i="10"/>
  <c r="AX1344" i="10" s="1"/>
  <c r="AV1335" i="10"/>
  <c r="AX1335" i="10" s="1"/>
  <c r="AV1323" i="10"/>
  <c r="AX1323" i="10" s="1"/>
  <c r="AV1313" i="10"/>
  <c r="AX1313" i="10" s="1"/>
  <c r="AV1301" i="10"/>
  <c r="AX1301" i="10" s="1"/>
  <c r="AV1291" i="10"/>
  <c r="AX1291" i="10" s="1"/>
  <c r="AV1279" i="10"/>
  <c r="AX1279" i="10" s="1"/>
  <c r="AV1270" i="10"/>
  <c r="AX1270" i="10" s="1"/>
  <c r="AV1258" i="10"/>
  <c r="AX1258" i="10" s="1"/>
  <c r="AV1248" i="10"/>
  <c r="AX1248" i="10" s="1"/>
  <c r="AV1236" i="10"/>
  <c r="AX1236" i="10" s="1"/>
  <c r="AV1227" i="10"/>
  <c r="AX1227" i="10" s="1"/>
  <c r="AV1215" i="10"/>
  <c r="AX1215" i="10" s="1"/>
  <c r="AV1205" i="10"/>
  <c r="AX1205" i="10" s="1"/>
  <c r="AV1193" i="10"/>
  <c r="AX1193" i="10" s="1"/>
  <c r="AV1183" i="10"/>
  <c r="AX1183" i="10" s="1"/>
  <c r="AV1171" i="10"/>
  <c r="AX1171" i="10" s="1"/>
  <c r="AV1162" i="10"/>
  <c r="AX1162" i="10" s="1"/>
  <c r="AV1150" i="10"/>
  <c r="AX1150" i="10" s="1"/>
  <c r="AV1141" i="10"/>
  <c r="AX1141" i="10" s="1"/>
  <c r="AV1131" i="10"/>
  <c r="AX1131" i="10" s="1"/>
  <c r="AV1123" i="10"/>
  <c r="AX1123" i="10" s="1"/>
  <c r="AV1113" i="10"/>
  <c r="AX1113" i="10" s="1"/>
  <c r="AV1105" i="10"/>
  <c r="AX1105" i="10" s="1"/>
  <c r="AV1095" i="10"/>
  <c r="AX1095" i="10" s="1"/>
  <c r="AV1087" i="10"/>
  <c r="AX1087" i="10" s="1"/>
  <c r="AV1077" i="10"/>
  <c r="AX1077" i="10" s="1"/>
  <c r="AV1069" i="10"/>
  <c r="AX1069" i="10" s="1"/>
  <c r="AV1059" i="10"/>
  <c r="AX1059" i="10" s="1"/>
  <c r="AV1051" i="10"/>
  <c r="AX1051" i="10" s="1"/>
  <c r="AV1041" i="10"/>
  <c r="AX1041" i="10" s="1"/>
  <c r="AV1033" i="10"/>
  <c r="AX1033" i="10" s="1"/>
  <c r="AV1023" i="10"/>
  <c r="AX1023" i="10" s="1"/>
  <c r="AV1015" i="10"/>
  <c r="AX1015" i="10" s="1"/>
  <c r="AV1005" i="10"/>
  <c r="AX1005" i="10" s="1"/>
  <c r="AV997" i="10"/>
  <c r="AX997" i="10" s="1"/>
  <c r="AV987" i="10"/>
  <c r="AX987" i="10" s="1"/>
  <c r="AV979" i="10"/>
  <c r="AX979" i="10" s="1"/>
  <c r="AV969" i="10"/>
  <c r="AX969" i="10" s="1"/>
  <c r="AV961" i="10"/>
  <c r="AX961" i="10" s="1"/>
  <c r="AV951" i="10"/>
  <c r="AX951" i="10" s="1"/>
  <c r="AV943" i="10"/>
  <c r="AX943" i="10" s="1"/>
  <c r="AV933" i="10"/>
  <c r="AX933" i="10" s="1"/>
  <c r="AV925" i="10"/>
  <c r="AX925" i="10" s="1"/>
  <c r="AV915" i="10"/>
  <c r="AX915" i="10" s="1"/>
  <c r="AV907" i="10"/>
  <c r="AX907" i="10" s="1"/>
  <c r="AV897" i="10"/>
  <c r="AX897" i="10" s="1"/>
  <c r="AV889" i="10"/>
  <c r="AX889" i="10" s="1"/>
  <c r="AV879" i="10"/>
  <c r="AX879" i="10" s="1"/>
  <c r="AV871" i="10"/>
  <c r="AX871" i="10" s="1"/>
  <c r="AV861" i="10"/>
  <c r="AX861" i="10" s="1"/>
  <c r="AV853" i="10"/>
  <c r="AX853" i="10" s="1"/>
  <c r="AV843" i="10"/>
  <c r="AX843" i="10" s="1"/>
  <c r="AV835" i="10"/>
  <c r="AX835" i="10" s="1"/>
  <c r="AV825" i="10"/>
  <c r="AX825" i="10" s="1"/>
  <c r="AV817" i="10"/>
  <c r="AX817" i="10" s="1"/>
  <c r="AV807" i="10"/>
  <c r="AX807" i="10" s="1"/>
  <c r="AV799" i="10"/>
  <c r="AX799" i="10" s="1"/>
  <c r="AV789" i="10"/>
  <c r="AX789" i="10" s="1"/>
  <c r="AV781" i="10"/>
  <c r="AX781" i="10" s="1"/>
  <c r="AV771" i="10"/>
  <c r="AX771" i="10" s="1"/>
  <c r="AV763" i="10"/>
  <c r="AX763" i="10" s="1"/>
  <c r="AV753" i="10"/>
  <c r="AX753" i="10" s="1"/>
  <c r="AV745" i="10"/>
  <c r="AX745" i="10" s="1"/>
  <c r="AV735" i="10"/>
  <c r="AX735" i="10" s="1"/>
  <c r="AV727" i="10"/>
  <c r="AX727" i="10" s="1"/>
  <c r="AV717" i="10"/>
  <c r="AX717" i="10" s="1"/>
  <c r="AV709" i="10"/>
  <c r="AX709" i="10" s="1"/>
  <c r="AV699" i="10"/>
  <c r="AX699" i="10" s="1"/>
  <c r="AV691" i="10"/>
  <c r="AX691" i="10" s="1"/>
  <c r="AV681" i="10"/>
  <c r="AX681" i="10" s="1"/>
  <c r="AV673" i="10"/>
  <c r="AX673" i="10" s="1"/>
  <c r="AV663" i="10"/>
  <c r="AX663" i="10" s="1"/>
  <c r="AV655" i="10"/>
  <c r="AX655" i="10" s="1"/>
  <c r="AV645" i="10"/>
  <c r="AX645" i="10" s="1"/>
  <c r="AV637" i="10"/>
  <c r="AX637" i="10" s="1"/>
  <c r="AV627" i="10"/>
  <c r="AX627" i="10" s="1"/>
  <c r="AV619" i="10"/>
  <c r="AX619" i="10" s="1"/>
  <c r="AV609" i="10"/>
  <c r="AX609" i="10" s="1"/>
  <c r="AV601" i="10"/>
  <c r="AX601" i="10" s="1"/>
  <c r="AV591" i="10"/>
  <c r="AX591" i="10" s="1"/>
  <c r="AV583" i="10"/>
  <c r="AX583" i="10" s="1"/>
  <c r="AV573" i="10"/>
  <c r="AX573" i="10" s="1"/>
  <c r="AV565" i="10"/>
  <c r="AX565" i="10" s="1"/>
  <c r="AV555" i="10"/>
  <c r="AX555" i="10" s="1"/>
  <c r="AV547" i="10"/>
  <c r="AX547" i="10" s="1"/>
  <c r="AV537" i="10"/>
  <c r="AX537" i="10" s="1"/>
  <c r="AV529" i="10"/>
  <c r="AX529" i="10" s="1"/>
  <c r="AV519" i="10"/>
  <c r="AX519" i="10" s="1"/>
  <c r="AV512" i="10"/>
  <c r="AX512" i="10" s="1"/>
  <c r="AV505" i="10"/>
  <c r="AX505" i="10" s="1"/>
  <c r="AV497" i="10"/>
  <c r="AX497" i="10" s="1"/>
  <c r="AV490" i="10"/>
  <c r="AX490" i="10" s="1"/>
  <c r="AV483" i="10"/>
  <c r="AX483" i="10" s="1"/>
  <c r="AV476" i="10"/>
  <c r="AX476" i="10" s="1"/>
  <c r="AV469" i="10"/>
  <c r="AX469" i="10" s="1"/>
  <c r="AV461" i="10"/>
  <c r="AX461" i="10" s="1"/>
  <c r="AV454" i="10"/>
  <c r="AX454" i="10" s="1"/>
  <c r="AV447" i="10"/>
  <c r="AX447" i="10" s="1"/>
  <c r="AV440" i="10"/>
  <c r="AX440" i="10" s="1"/>
  <c r="AV433" i="10"/>
  <c r="AX433" i="10" s="1"/>
  <c r="AV425" i="10"/>
  <c r="AX425" i="10" s="1"/>
  <c r="AV418" i="10"/>
  <c r="AX418" i="10" s="1"/>
  <c r="AV411" i="10"/>
  <c r="AX411" i="10" s="1"/>
  <c r="AV404" i="10"/>
  <c r="AX404" i="10" s="1"/>
  <c r="AV397" i="10"/>
  <c r="AX397" i="10" s="1"/>
  <c r="AV389" i="10"/>
  <c r="AX389" i="10" s="1"/>
  <c r="AV382" i="10"/>
  <c r="AX382" i="10" s="1"/>
  <c r="AV375" i="10"/>
  <c r="AX375" i="10" s="1"/>
  <c r="AV368" i="10"/>
  <c r="AX368" i="10" s="1"/>
  <c r="AV361" i="10"/>
  <c r="AX361" i="10" s="1"/>
  <c r="AV353" i="10"/>
  <c r="AX353" i="10" s="1"/>
  <c r="AV346" i="10"/>
  <c r="AX346" i="10" s="1"/>
  <c r="AV339" i="10"/>
  <c r="AX339" i="10" s="1"/>
  <c r="AV332" i="10"/>
  <c r="AX332" i="10" s="1"/>
  <c r="AV325" i="10"/>
  <c r="AX325" i="10" s="1"/>
  <c r="AV317" i="10"/>
  <c r="AX317" i="10" s="1"/>
  <c r="AV310" i="10"/>
  <c r="AX310" i="10" s="1"/>
  <c r="AV303" i="10"/>
  <c r="AX303" i="10" s="1"/>
  <c r="AV296" i="10"/>
  <c r="AX296" i="10" s="1"/>
  <c r="AV289" i="10"/>
  <c r="AX289" i="10" s="1"/>
  <c r="AV281" i="10"/>
  <c r="AX281" i="10" s="1"/>
  <c r="AV274" i="10"/>
  <c r="AX274" i="10" s="1"/>
  <c r="AV267" i="10"/>
  <c r="AX267" i="10" s="1"/>
  <c r="AV260" i="10"/>
  <c r="AX260" i="10" s="1"/>
  <c r="AV253" i="10"/>
  <c r="AX253" i="10" s="1"/>
  <c r="AV245" i="10"/>
  <c r="AX245" i="10" s="1"/>
  <c r="AV238" i="10"/>
  <c r="AX238" i="10" s="1"/>
  <c r="AV231" i="10"/>
  <c r="AX231" i="10" s="1"/>
  <c r="AV224" i="10"/>
  <c r="AX224" i="10" s="1"/>
  <c r="AV217" i="10"/>
  <c r="AX217" i="10" s="1"/>
  <c r="AV209" i="10"/>
  <c r="AX209" i="10" s="1"/>
  <c r="AV202" i="10"/>
  <c r="AX202" i="10" s="1"/>
  <c r="AV195" i="10"/>
  <c r="AX195" i="10" s="1"/>
  <c r="AV188" i="10"/>
  <c r="AX188" i="10" s="1"/>
  <c r="AV181" i="10"/>
  <c r="AX181" i="10" s="1"/>
  <c r="AV173" i="10"/>
  <c r="AX173" i="10" s="1"/>
  <c r="AV166" i="10"/>
  <c r="AX166" i="10" s="1"/>
  <c r="AV159" i="10"/>
  <c r="AX159" i="10" s="1"/>
  <c r="AV152" i="10"/>
  <c r="AX152" i="10" s="1"/>
  <c r="AV145" i="10"/>
  <c r="AX145" i="10" s="1"/>
  <c r="AV137" i="10"/>
  <c r="AX137" i="10" s="1"/>
  <c r="AV130" i="10"/>
  <c r="AX130" i="10" s="1"/>
  <c r="AV123" i="10"/>
  <c r="AX123" i="10" s="1"/>
  <c r="AV116" i="10"/>
  <c r="AX116" i="10" s="1"/>
  <c r="AV109" i="10"/>
  <c r="AX109" i="10" s="1"/>
  <c r="AV101" i="10"/>
  <c r="AX101" i="10" s="1"/>
  <c r="AV94" i="10"/>
  <c r="AX94" i="10" s="1"/>
  <c r="AV87" i="10"/>
  <c r="AX87" i="10" s="1"/>
  <c r="AV80" i="10"/>
  <c r="AX80" i="10" s="1"/>
  <c r="AV73" i="10"/>
  <c r="AX73" i="10" s="1"/>
  <c r="AV65" i="10"/>
  <c r="AX65" i="10" s="1"/>
  <c r="AV58" i="10"/>
  <c r="AX58" i="10" s="1"/>
  <c r="AV51" i="10"/>
  <c r="AX51" i="10" s="1"/>
  <c r="AV44" i="10"/>
  <c r="AX44" i="10" s="1"/>
  <c r="AV37" i="10"/>
  <c r="AX37" i="10" s="1"/>
  <c r="AV29" i="10"/>
  <c r="AX29" i="10" s="1"/>
  <c r="AV22" i="10"/>
  <c r="AX22" i="10" s="1"/>
  <c r="AV15" i="10"/>
  <c r="AV4968" i="10"/>
  <c r="AX4968" i="10" s="1"/>
  <c r="AV4898" i="10"/>
  <c r="AX4898" i="10" s="1"/>
  <c r="AV4848" i="10"/>
  <c r="AX4848" i="10" s="1"/>
  <c r="AV4804" i="10"/>
  <c r="AX4804" i="10" s="1"/>
  <c r="AV4746" i="10"/>
  <c r="AX4746" i="10" s="1"/>
  <c r="AV4702" i="10"/>
  <c r="AX4702" i="10" s="1"/>
  <c r="AV4653" i="10"/>
  <c r="AX4653" i="10" s="1"/>
  <c r="AV4610" i="10"/>
  <c r="AX4610" i="10" s="1"/>
  <c r="AV4551" i="10"/>
  <c r="AX4551" i="10" s="1"/>
  <c r="AV4508" i="10"/>
  <c r="AX4508" i="10" s="1"/>
  <c r="AV4459" i="10"/>
  <c r="AX4459" i="10" s="1"/>
  <c r="AV4416" i="10"/>
  <c r="AX4416" i="10" s="1"/>
  <c r="AV4357" i="10"/>
  <c r="AX4357" i="10" s="1"/>
  <c r="AV4314" i="10"/>
  <c r="AX4314" i="10" s="1"/>
  <c r="AV4264" i="10"/>
  <c r="AX4264" i="10" s="1"/>
  <c r="AV4221" i="10"/>
  <c r="AX4221" i="10" s="1"/>
  <c r="AV4162" i="10"/>
  <c r="AX4162" i="10" s="1"/>
  <c r="AV4119" i="10"/>
  <c r="AX4119" i="10" s="1"/>
  <c r="AV4070" i="10"/>
  <c r="AX4070" i="10" s="1"/>
  <c r="AV4027" i="10"/>
  <c r="AX4027" i="10" s="1"/>
  <c r="AV3968" i="10"/>
  <c r="AX3968" i="10" s="1"/>
  <c r="AV3925" i="10"/>
  <c r="AX3925" i="10" s="1"/>
  <c r="AV3876" i="10"/>
  <c r="AX3876" i="10" s="1"/>
  <c r="AV3832" i="10"/>
  <c r="AX3832" i="10" s="1"/>
  <c r="AV3774" i="10"/>
  <c r="AX3774" i="10" s="1"/>
  <c r="AV3739" i="10"/>
  <c r="AX3739" i="10" s="1"/>
  <c r="AV3706" i="10"/>
  <c r="AX3706" i="10" s="1"/>
  <c r="AV3677" i="10"/>
  <c r="AX3677" i="10" s="1"/>
  <c r="AV3637" i="10"/>
  <c r="AX3637" i="10" s="1"/>
  <c r="AV3608" i="10"/>
  <c r="AX3608" i="10" s="1"/>
  <c r="AV3576" i="10"/>
  <c r="AX3576" i="10" s="1"/>
  <c r="AV3547" i="10"/>
  <c r="AX3547" i="10" s="1"/>
  <c r="AV3508" i="10"/>
  <c r="AX3508" i="10" s="1"/>
  <c r="AV3479" i="10"/>
  <c r="AX3479" i="10" s="1"/>
  <c r="AV3446" i="10"/>
  <c r="AX3446" i="10" s="1"/>
  <c r="AV3418" i="10"/>
  <c r="AX3418" i="10" s="1"/>
  <c r="AV3378" i="10"/>
  <c r="AX3378" i="10" s="1"/>
  <c r="AV3349" i="10"/>
  <c r="AX3349" i="10" s="1"/>
  <c r="AV3317" i="10"/>
  <c r="AX3317" i="10" s="1"/>
  <c r="AV3288" i="10"/>
  <c r="AX3288" i="10" s="1"/>
  <c r="AV3248" i="10"/>
  <c r="AX3248" i="10" s="1"/>
  <c r="AV3220" i="10"/>
  <c r="AX3220" i="10" s="1"/>
  <c r="AV3187" i="10"/>
  <c r="AX3187" i="10" s="1"/>
  <c r="AV3158" i="10"/>
  <c r="AX3158" i="10" s="1"/>
  <c r="AV3119" i="10"/>
  <c r="AX3119" i="10" s="1"/>
  <c r="AV3090" i="10"/>
  <c r="AX3090" i="10" s="1"/>
  <c r="AV3058" i="10"/>
  <c r="AX3058" i="10" s="1"/>
  <c r="AV3029" i="10"/>
  <c r="AX3029" i="10" s="1"/>
  <c r="AV2989" i="10"/>
  <c r="AX2989" i="10" s="1"/>
  <c r="AV2960" i="10"/>
  <c r="AX2960" i="10" s="1"/>
  <c r="AV2928" i="10"/>
  <c r="AX2928" i="10" s="1"/>
  <c r="AV2899" i="10"/>
  <c r="AX2899" i="10" s="1"/>
  <c r="AV2860" i="10"/>
  <c r="AX2860" i="10" s="1"/>
  <c r="AV2831" i="10"/>
  <c r="AX2831" i="10" s="1"/>
  <c r="AV2798" i="10"/>
  <c r="AX2798" i="10" s="1"/>
  <c r="AV2770" i="10"/>
  <c r="AX2770" i="10" s="1"/>
  <c r="AV2741" i="10"/>
  <c r="AX2741" i="10" s="1"/>
  <c r="AV2719" i="10"/>
  <c r="AX2719" i="10" s="1"/>
  <c r="AV2694" i="10"/>
  <c r="AX2694" i="10" s="1"/>
  <c r="AV2672" i="10"/>
  <c r="AX2672" i="10" s="1"/>
  <c r="AV2644" i="10"/>
  <c r="AX2644" i="10" s="1"/>
  <c r="AV2622" i="10"/>
  <c r="AX2622" i="10" s="1"/>
  <c r="AV2597" i="10"/>
  <c r="AX2597" i="10" s="1"/>
  <c r="AV2575" i="10"/>
  <c r="AX2575" i="10" s="1"/>
  <c r="AV2546" i="10"/>
  <c r="AX2546" i="10" s="1"/>
  <c r="AV2525" i="10"/>
  <c r="AX2525" i="10" s="1"/>
  <c r="AV2500" i="10"/>
  <c r="AX2500" i="10" s="1"/>
  <c r="AV2478" i="10"/>
  <c r="AX2478" i="10" s="1"/>
  <c r="AV2449" i="10"/>
  <c r="AX2449" i="10" s="1"/>
  <c r="AV2428" i="10"/>
  <c r="AX2428" i="10" s="1"/>
  <c r="AV2402" i="10"/>
  <c r="AX2402" i="10" s="1"/>
  <c r="AV2381" i="10"/>
  <c r="AX2381" i="10" s="1"/>
  <c r="AV2352" i="10"/>
  <c r="AX2352" i="10" s="1"/>
  <c r="AV2330" i="10"/>
  <c r="AX2330" i="10" s="1"/>
  <c r="AV2305" i="10"/>
  <c r="AX2305" i="10" s="1"/>
  <c r="AV2284" i="10"/>
  <c r="AX2284" i="10" s="1"/>
  <c r="AV2255" i="10"/>
  <c r="AX2255" i="10" s="1"/>
  <c r="AV2233" i="10"/>
  <c r="AX2233" i="10" s="1"/>
  <c r="AV2208" i="10"/>
  <c r="AX2208" i="10" s="1"/>
  <c r="AV2186" i="10"/>
  <c r="AX2186" i="10" s="1"/>
  <c r="AV2158" i="10"/>
  <c r="AX2158" i="10" s="1"/>
  <c r="AV2136" i="10"/>
  <c r="AX2136" i="10" s="1"/>
  <c r="AV2116" i="10"/>
  <c r="AX2116" i="10" s="1"/>
  <c r="AV2101" i="10"/>
  <c r="AX2101" i="10" s="1"/>
  <c r="AV2082" i="10"/>
  <c r="AX2082" i="10" s="1"/>
  <c r="AV2068" i="10"/>
  <c r="AX2068" i="10" s="1"/>
  <c r="AV2051" i="10"/>
  <c r="AX2051" i="10" s="1"/>
  <c r="AV2036" i="10"/>
  <c r="AX2036" i="10" s="1"/>
  <c r="AV2017" i="10"/>
  <c r="AX2017" i="10" s="1"/>
  <c r="AV2003" i="10"/>
  <c r="AX2003" i="10" s="1"/>
  <c r="AV1986" i="10"/>
  <c r="AX1986" i="10" s="1"/>
  <c r="AV1972" i="10"/>
  <c r="AX1972" i="10" s="1"/>
  <c r="AV1952" i="10"/>
  <c r="AX1952" i="10" s="1"/>
  <c r="AV1938" i="10"/>
  <c r="AX1938" i="10" s="1"/>
  <c r="AV1921" i="10"/>
  <c r="AX1921" i="10" s="1"/>
  <c r="AV1907" i="10"/>
  <c r="AX1907" i="10" s="1"/>
  <c r="AV1888" i="10"/>
  <c r="AX1888" i="10" s="1"/>
  <c r="AV1873" i="10"/>
  <c r="AX1873" i="10" s="1"/>
  <c r="AV1858" i="10"/>
  <c r="AX1858" i="10" s="1"/>
  <c r="AV1846" i="10"/>
  <c r="AX1846" i="10" s="1"/>
  <c r="AV1830" i="10"/>
  <c r="AX1830" i="10" s="1"/>
  <c r="AV1818" i="10"/>
  <c r="AX1818" i="10" s="1"/>
  <c r="AV1804" i="10"/>
  <c r="AX1804" i="10" s="1"/>
  <c r="AV1792" i="10"/>
  <c r="AX1792" i="10" s="1"/>
  <c r="AV1776" i="10"/>
  <c r="AX1776" i="10" s="1"/>
  <c r="AV1764" i="10"/>
  <c r="AX1764" i="10" s="1"/>
  <c r="AV1750" i="10"/>
  <c r="AX1750" i="10" s="1"/>
  <c r="AV1738" i="10"/>
  <c r="AX1738" i="10" s="1"/>
  <c r="AV1722" i="10"/>
  <c r="AX1722" i="10" s="1"/>
  <c r="AV1710" i="10"/>
  <c r="AX1710" i="10" s="1"/>
  <c r="AV1696" i="10"/>
  <c r="AX1696" i="10" s="1"/>
  <c r="AV1684" i="10"/>
  <c r="AX1684" i="10" s="1"/>
  <c r="AV1668" i="10"/>
  <c r="AX1668" i="10" s="1"/>
  <c r="AV1656" i="10"/>
  <c r="AX1656" i="10" s="1"/>
  <c r="AV1642" i="10"/>
  <c r="AX1642" i="10" s="1"/>
  <c r="AV1630" i="10"/>
  <c r="AX1630" i="10" s="1"/>
  <c r="AV1614" i="10"/>
  <c r="AX1614" i="10" s="1"/>
  <c r="AV1602" i="10"/>
  <c r="AX1602" i="10" s="1"/>
  <c r="AV1588" i="10"/>
  <c r="AX1588" i="10" s="1"/>
  <c r="AV1576" i="10"/>
  <c r="AX1576" i="10" s="1"/>
  <c r="AV1560" i="10"/>
  <c r="AX1560" i="10" s="1"/>
  <c r="AV1548" i="10"/>
  <c r="AX1548" i="10" s="1"/>
  <c r="AV1534" i="10"/>
  <c r="AX1534" i="10" s="1"/>
  <c r="AV1522" i="10"/>
  <c r="AX1522" i="10" s="1"/>
  <c r="AV1506" i="10"/>
  <c r="AX1506" i="10" s="1"/>
  <c r="AV1494" i="10"/>
  <c r="AX1494" i="10" s="1"/>
  <c r="AV1481" i="10"/>
  <c r="AX1481" i="10" s="1"/>
  <c r="AV1471" i="10"/>
  <c r="AX1471" i="10" s="1"/>
  <c r="AV1459" i="10"/>
  <c r="AX1459" i="10" s="1"/>
  <c r="AV1450" i="10"/>
  <c r="AX1450" i="10" s="1"/>
  <c r="AV1438" i="10"/>
  <c r="AX1438" i="10" s="1"/>
  <c r="AV1428" i="10"/>
  <c r="AX1428" i="10" s="1"/>
  <c r="AV1416" i="10"/>
  <c r="AX1416" i="10" s="1"/>
  <c r="AV1407" i="10"/>
  <c r="AX1407" i="10" s="1"/>
  <c r="AV1395" i="10"/>
  <c r="AX1395" i="10" s="1"/>
  <c r="AV1385" i="10"/>
  <c r="AX1385" i="10" s="1"/>
  <c r="AV1373" i="10"/>
  <c r="AX1373" i="10" s="1"/>
  <c r="AV1363" i="10"/>
  <c r="AX1363" i="10" s="1"/>
  <c r="AV1351" i="10"/>
  <c r="AX1351" i="10" s="1"/>
  <c r="AV1342" i="10"/>
  <c r="AX1342" i="10" s="1"/>
  <c r="AV1330" i="10"/>
  <c r="AX1330" i="10" s="1"/>
  <c r="AV1320" i="10"/>
  <c r="AX1320" i="10" s="1"/>
  <c r="AV1308" i="10"/>
  <c r="AX1308" i="10" s="1"/>
  <c r="AV1299" i="10"/>
  <c r="AX1299" i="10" s="1"/>
  <c r="AV1287" i="10"/>
  <c r="AX1287" i="10" s="1"/>
  <c r="AV1277" i="10"/>
  <c r="AX1277" i="10" s="1"/>
  <c r="AV1265" i="10"/>
  <c r="AX1265" i="10" s="1"/>
  <c r="AV1255" i="10"/>
  <c r="AX1255" i="10" s="1"/>
  <c r="AV1243" i="10"/>
  <c r="AX1243" i="10" s="1"/>
  <c r="AV1234" i="10"/>
  <c r="AX1234" i="10" s="1"/>
  <c r="AV1222" i="10"/>
  <c r="AX1222" i="10" s="1"/>
  <c r="AV1212" i="10"/>
  <c r="AX1212" i="10" s="1"/>
  <c r="AV1200" i="10"/>
  <c r="AX1200" i="10" s="1"/>
  <c r="AV1191" i="10"/>
  <c r="AX1191" i="10" s="1"/>
  <c r="AV1179" i="10"/>
  <c r="AX1179" i="10" s="1"/>
  <c r="AV1169" i="10"/>
  <c r="AX1169" i="10" s="1"/>
  <c r="AV1157" i="10"/>
  <c r="AX1157" i="10" s="1"/>
  <c r="AV1147" i="10"/>
  <c r="AX1147" i="10" s="1"/>
  <c r="AV1137" i="10"/>
  <c r="AX1137" i="10" s="1"/>
  <c r="AV1129" i="10"/>
  <c r="AX1129" i="10" s="1"/>
  <c r="AV1119" i="10"/>
  <c r="AX1119" i="10" s="1"/>
  <c r="AV1111" i="10"/>
  <c r="AX1111" i="10" s="1"/>
  <c r="AV1101" i="10"/>
  <c r="AX1101" i="10" s="1"/>
  <c r="AV1093" i="10"/>
  <c r="AX1093" i="10" s="1"/>
  <c r="AV1083" i="10"/>
  <c r="AX1083" i="10" s="1"/>
  <c r="AV1075" i="10"/>
  <c r="AX1075" i="10" s="1"/>
  <c r="AV1065" i="10"/>
  <c r="AX1065" i="10" s="1"/>
  <c r="AV1057" i="10"/>
  <c r="AX1057" i="10" s="1"/>
  <c r="AV1047" i="10"/>
  <c r="AX1047" i="10" s="1"/>
  <c r="AV1039" i="10"/>
  <c r="AX1039" i="10" s="1"/>
  <c r="AV1029" i="10"/>
  <c r="AX1029" i="10" s="1"/>
  <c r="AV1021" i="10"/>
  <c r="AX1021" i="10" s="1"/>
  <c r="AV1011" i="10"/>
  <c r="AX1011" i="10" s="1"/>
  <c r="AV1003" i="10"/>
  <c r="AX1003" i="10" s="1"/>
  <c r="AV993" i="10"/>
  <c r="AX993" i="10" s="1"/>
  <c r="AV985" i="10"/>
  <c r="AX985" i="10" s="1"/>
  <c r="AV975" i="10"/>
  <c r="AX975" i="10" s="1"/>
  <c r="AV967" i="10"/>
  <c r="AX967" i="10" s="1"/>
  <c r="AV957" i="10"/>
  <c r="AX957" i="10" s="1"/>
  <c r="AV949" i="10"/>
  <c r="AX949" i="10" s="1"/>
  <c r="AV939" i="10"/>
  <c r="AX939" i="10" s="1"/>
  <c r="AV931" i="10"/>
  <c r="AX931" i="10" s="1"/>
  <c r="AV921" i="10"/>
  <c r="AX921" i="10" s="1"/>
  <c r="AV913" i="10"/>
  <c r="AX913" i="10" s="1"/>
  <c r="AV903" i="10"/>
  <c r="AX903" i="10" s="1"/>
  <c r="AV895" i="10"/>
  <c r="AX895" i="10" s="1"/>
  <c r="AV885" i="10"/>
  <c r="AX885" i="10" s="1"/>
  <c r="AV877" i="10"/>
  <c r="AX877" i="10" s="1"/>
  <c r="AV867" i="10"/>
  <c r="AX867" i="10" s="1"/>
  <c r="AV859" i="10"/>
  <c r="AX859" i="10" s="1"/>
  <c r="AV849" i="10"/>
  <c r="AX849" i="10" s="1"/>
  <c r="AV841" i="10"/>
  <c r="AX841" i="10" s="1"/>
  <c r="AV831" i="10"/>
  <c r="AX831" i="10" s="1"/>
  <c r="AV823" i="10"/>
  <c r="AX823" i="10" s="1"/>
  <c r="AV813" i="10"/>
  <c r="AX813" i="10" s="1"/>
  <c r="AV805" i="10"/>
  <c r="AX805" i="10" s="1"/>
  <c r="AV795" i="10"/>
  <c r="AX795" i="10" s="1"/>
  <c r="AV787" i="10"/>
  <c r="AX787" i="10" s="1"/>
  <c r="AV777" i="10"/>
  <c r="AX777" i="10" s="1"/>
  <c r="AV769" i="10"/>
  <c r="AX769" i="10" s="1"/>
  <c r="AV759" i="10"/>
  <c r="AX759" i="10" s="1"/>
  <c r="AV751" i="10"/>
  <c r="AX751" i="10" s="1"/>
  <c r="AV741" i="10"/>
  <c r="AX741" i="10" s="1"/>
  <c r="AV733" i="10"/>
  <c r="AX733" i="10" s="1"/>
  <c r="AV723" i="10"/>
  <c r="AX723" i="10" s="1"/>
  <c r="AV715" i="10"/>
  <c r="AX715" i="10" s="1"/>
  <c r="AV705" i="10"/>
  <c r="AX705" i="10" s="1"/>
  <c r="AV697" i="10"/>
  <c r="AX697" i="10" s="1"/>
  <c r="AV687" i="10"/>
  <c r="AX687" i="10" s="1"/>
  <c r="AV679" i="10"/>
  <c r="AX679" i="10" s="1"/>
  <c r="AV669" i="10"/>
  <c r="AX669" i="10" s="1"/>
  <c r="AV661" i="10"/>
  <c r="AX661" i="10" s="1"/>
  <c r="AV651" i="10"/>
  <c r="AX651" i="10" s="1"/>
  <c r="AV643" i="10"/>
  <c r="AX643" i="10" s="1"/>
  <c r="AV633" i="10"/>
  <c r="AX633" i="10" s="1"/>
  <c r="AV625" i="10"/>
  <c r="AX625" i="10" s="1"/>
  <c r="AV615" i="10"/>
  <c r="AX615" i="10" s="1"/>
  <c r="AV607" i="10"/>
  <c r="AX607" i="10" s="1"/>
  <c r="AV597" i="10"/>
  <c r="AX597" i="10" s="1"/>
  <c r="AV589" i="10"/>
  <c r="AX589" i="10" s="1"/>
  <c r="AV579" i="10"/>
  <c r="AX579" i="10" s="1"/>
  <c r="AV571" i="10"/>
  <c r="AX571" i="10" s="1"/>
  <c r="AV561" i="10"/>
  <c r="AX561" i="10" s="1"/>
  <c r="AV553" i="10"/>
  <c r="AX553" i="10" s="1"/>
  <c r="AV543" i="10"/>
  <c r="AX543" i="10" s="1"/>
  <c r="AV535" i="10"/>
  <c r="AX535" i="10" s="1"/>
  <c r="AV525" i="10"/>
  <c r="AX525" i="10" s="1"/>
  <c r="AV517" i="10"/>
  <c r="AX517" i="10" s="1"/>
  <c r="AV509" i="10"/>
  <c r="AX509" i="10" s="1"/>
  <c r="AV502" i="10"/>
  <c r="AX502" i="10" s="1"/>
  <c r="AV495" i="10"/>
  <c r="AX495" i="10" s="1"/>
  <c r="AV488" i="10"/>
  <c r="AX488" i="10" s="1"/>
  <c r="AV481" i="10"/>
  <c r="AX481" i="10" s="1"/>
  <c r="AV473" i="10"/>
  <c r="AX473" i="10" s="1"/>
  <c r="AV466" i="10"/>
  <c r="AX466" i="10" s="1"/>
  <c r="AV459" i="10"/>
  <c r="AX459" i="10" s="1"/>
  <c r="AV452" i="10"/>
  <c r="AX452" i="10" s="1"/>
  <c r="AV445" i="10"/>
  <c r="AX445" i="10" s="1"/>
  <c r="AV437" i="10"/>
  <c r="AX437" i="10" s="1"/>
  <c r="AV430" i="10"/>
  <c r="AX430" i="10" s="1"/>
  <c r="AV423" i="10"/>
  <c r="AX423" i="10" s="1"/>
  <c r="AV416" i="10"/>
  <c r="AX416" i="10" s="1"/>
  <c r="AV409" i="10"/>
  <c r="AX409" i="10" s="1"/>
  <c r="AV401" i="10"/>
  <c r="AX401" i="10" s="1"/>
  <c r="AV394" i="10"/>
  <c r="AX394" i="10" s="1"/>
  <c r="AV387" i="10"/>
  <c r="AX387" i="10" s="1"/>
  <c r="AV380" i="10"/>
  <c r="AX380" i="10" s="1"/>
  <c r="AV373" i="10"/>
  <c r="AX373" i="10" s="1"/>
  <c r="AV365" i="10"/>
  <c r="AX365" i="10" s="1"/>
  <c r="AV358" i="10"/>
  <c r="AX358" i="10" s="1"/>
  <c r="AV351" i="10"/>
  <c r="AX351" i="10" s="1"/>
  <c r="AV344" i="10"/>
  <c r="AX344" i="10" s="1"/>
  <c r="AV337" i="10"/>
  <c r="AX337" i="10" s="1"/>
  <c r="AV329" i="10"/>
  <c r="AX329" i="10" s="1"/>
  <c r="AV322" i="10"/>
  <c r="AX322" i="10" s="1"/>
  <c r="AV315" i="10"/>
  <c r="AX315" i="10" s="1"/>
  <c r="AV308" i="10"/>
  <c r="AX308" i="10" s="1"/>
  <c r="AV301" i="10"/>
  <c r="AX301" i="10" s="1"/>
  <c r="AV293" i="10"/>
  <c r="AX293" i="10" s="1"/>
  <c r="AV286" i="10"/>
  <c r="AX286" i="10" s="1"/>
  <c r="AV279" i="10"/>
  <c r="AX279" i="10" s="1"/>
  <c r="AV272" i="10"/>
  <c r="AX272" i="10" s="1"/>
  <c r="AV265" i="10"/>
  <c r="AX265" i="10" s="1"/>
  <c r="AV257" i="10"/>
  <c r="AX257" i="10" s="1"/>
  <c r="AV250" i="10"/>
  <c r="AX250" i="10" s="1"/>
  <c r="AV243" i="10"/>
  <c r="AX243" i="10" s="1"/>
  <c r="AV236" i="10"/>
  <c r="AX236" i="10" s="1"/>
  <c r="AV229" i="10"/>
  <c r="AX229" i="10" s="1"/>
  <c r="AV221" i="10"/>
  <c r="AX221" i="10" s="1"/>
  <c r="AV214" i="10"/>
  <c r="AX214" i="10" s="1"/>
  <c r="AV207" i="10"/>
  <c r="AX207" i="10" s="1"/>
  <c r="AV200" i="10"/>
  <c r="AX200" i="10" s="1"/>
  <c r="AV193" i="10"/>
  <c r="AX193" i="10" s="1"/>
  <c r="AV185" i="10"/>
  <c r="AX185" i="10" s="1"/>
  <c r="AV178" i="10"/>
  <c r="AX178" i="10" s="1"/>
  <c r="AV171" i="10"/>
  <c r="AX171" i="10" s="1"/>
  <c r="AV164" i="10"/>
  <c r="AX164" i="10" s="1"/>
  <c r="AV157" i="10"/>
  <c r="AX157" i="10" s="1"/>
  <c r="AV149" i="10"/>
  <c r="AX149" i="10" s="1"/>
  <c r="AV142" i="10"/>
  <c r="AX142" i="10" s="1"/>
  <c r="AV135" i="10"/>
  <c r="AX135" i="10" s="1"/>
  <c r="AV128" i="10"/>
  <c r="AX128" i="10" s="1"/>
  <c r="AV121" i="10"/>
  <c r="AX121" i="10" s="1"/>
  <c r="AV113" i="10"/>
  <c r="AX113" i="10" s="1"/>
  <c r="AV106" i="10"/>
  <c r="AX106" i="10" s="1"/>
  <c r="AV99" i="10"/>
  <c r="AX99" i="10" s="1"/>
  <c r="AV92" i="10"/>
  <c r="AX92" i="10" s="1"/>
  <c r="AV85" i="10"/>
  <c r="AX85" i="10" s="1"/>
  <c r="AV77" i="10"/>
  <c r="AX77" i="10" s="1"/>
  <c r="AV70" i="10"/>
  <c r="AX70" i="10" s="1"/>
  <c r="AV63" i="10"/>
  <c r="AX63" i="10" s="1"/>
  <c r="AV56" i="10"/>
  <c r="AX56" i="10" s="1"/>
  <c r="AV49" i="10"/>
  <c r="AX49" i="10" s="1"/>
  <c r="AV41" i="10"/>
  <c r="AX41" i="10" s="1"/>
  <c r="AV34" i="10"/>
  <c r="AX34" i="10" s="1"/>
  <c r="AV27" i="10"/>
  <c r="AX27" i="10" s="1"/>
  <c r="AV20" i="10"/>
  <c r="AV13" i="10"/>
  <c r="AV21" i="10"/>
  <c r="AX21" i="10" s="1"/>
  <c r="AV43" i="10"/>
  <c r="AX43" i="10" s="1"/>
  <c r="AV64" i="10"/>
  <c r="AX64" i="10" s="1"/>
  <c r="AV86" i="10"/>
  <c r="AX86" i="10" s="1"/>
  <c r="AV107" i="10"/>
  <c r="AX107" i="10" s="1"/>
  <c r="AV129" i="10"/>
  <c r="AX129" i="10" s="1"/>
  <c r="AV151" i="10"/>
  <c r="AX151" i="10" s="1"/>
  <c r="AV172" i="10"/>
  <c r="AX172" i="10" s="1"/>
  <c r="AV194" i="10"/>
  <c r="AX194" i="10" s="1"/>
  <c r="AV215" i="10"/>
  <c r="AX215" i="10" s="1"/>
  <c r="AV237" i="10"/>
  <c r="AX237" i="10" s="1"/>
  <c r="AV259" i="10"/>
  <c r="AX259" i="10" s="1"/>
  <c r="AV280" i="10"/>
  <c r="AX280" i="10" s="1"/>
  <c r="AV302" i="10"/>
  <c r="AX302" i="10" s="1"/>
  <c r="AV323" i="10"/>
  <c r="AX323" i="10" s="1"/>
  <c r="AV345" i="10"/>
  <c r="AX345" i="10" s="1"/>
  <c r="AV367" i="10"/>
  <c r="AX367" i="10" s="1"/>
  <c r="AV388" i="10"/>
  <c r="AX388" i="10" s="1"/>
  <c r="AV410" i="10"/>
  <c r="AX410" i="10" s="1"/>
  <c r="AV431" i="10"/>
  <c r="AX431" i="10" s="1"/>
  <c r="AV453" i="10"/>
  <c r="AX453" i="10" s="1"/>
  <c r="AV475" i="10"/>
  <c r="AX475" i="10" s="1"/>
  <c r="AV496" i="10"/>
  <c r="AX496" i="10" s="1"/>
  <c r="AV518" i="10"/>
  <c r="AX518" i="10" s="1"/>
  <c r="AV545" i="10"/>
  <c r="AX545" i="10" s="1"/>
  <c r="AV572" i="10"/>
  <c r="AX572" i="10" s="1"/>
  <c r="AV599" i="10"/>
  <c r="AX599" i="10" s="1"/>
  <c r="AV626" i="10"/>
  <c r="AX626" i="10" s="1"/>
  <c r="AV653" i="10"/>
  <c r="AX653" i="10" s="1"/>
  <c r="AV680" i="10"/>
  <c r="AX680" i="10" s="1"/>
  <c r="AV707" i="10"/>
  <c r="AX707" i="10" s="1"/>
  <c r="AV734" i="10"/>
  <c r="AX734" i="10" s="1"/>
  <c r="AV761" i="10"/>
  <c r="AX761" i="10" s="1"/>
  <c r="AV788" i="10"/>
  <c r="AX788" i="10" s="1"/>
  <c r="AV815" i="10"/>
  <c r="AX815" i="10" s="1"/>
  <c r="AV842" i="10"/>
  <c r="AX842" i="10" s="1"/>
  <c r="AV869" i="10"/>
  <c r="AX869" i="10" s="1"/>
  <c r="AV896" i="10"/>
  <c r="AX896" i="10" s="1"/>
  <c r="AV923" i="10"/>
  <c r="AX923" i="10" s="1"/>
  <c r="AV950" i="10"/>
  <c r="AX950" i="10" s="1"/>
  <c r="AV977" i="10"/>
  <c r="AX977" i="10" s="1"/>
  <c r="AV1004" i="10"/>
  <c r="AX1004" i="10" s="1"/>
  <c r="AV1031" i="10"/>
  <c r="AX1031" i="10" s="1"/>
  <c r="AV1058" i="10"/>
  <c r="AX1058" i="10" s="1"/>
  <c r="AV1085" i="10"/>
  <c r="AX1085" i="10" s="1"/>
  <c r="AV1112" i="10"/>
  <c r="AX1112" i="10" s="1"/>
  <c r="AV1139" i="10"/>
  <c r="AX1139" i="10" s="1"/>
  <c r="AV1170" i="10"/>
  <c r="AX1170" i="10" s="1"/>
  <c r="AV1203" i="10"/>
  <c r="AX1203" i="10" s="1"/>
  <c r="AV1235" i="10"/>
  <c r="AX1235" i="10" s="1"/>
  <c r="AV1267" i="10"/>
  <c r="AX1267" i="10" s="1"/>
  <c r="AV1300" i="10"/>
  <c r="AX1300" i="10" s="1"/>
  <c r="AV1332" i="10"/>
  <c r="AX1332" i="10" s="1"/>
  <c r="AV1365" i="10"/>
  <c r="AX1365" i="10" s="1"/>
  <c r="AV1397" i="10"/>
  <c r="AX1397" i="10" s="1"/>
  <c r="AV1429" i="10"/>
  <c r="AX1429" i="10" s="1"/>
  <c r="AV1462" i="10"/>
  <c r="AX1462" i="10" s="1"/>
  <c r="AV1497" i="10"/>
  <c r="AX1497" i="10" s="1"/>
  <c r="AV1536" i="10"/>
  <c r="AX1536" i="10" s="1"/>
  <c r="AV1577" i="10"/>
  <c r="AX1577" i="10" s="1"/>
  <c r="AV1618" i="10"/>
  <c r="AX1618" i="10" s="1"/>
  <c r="AV1659" i="10"/>
  <c r="AX1659" i="10" s="1"/>
  <c r="AV1698" i="10"/>
  <c r="AX1698" i="10" s="1"/>
  <c r="AV1739" i="10"/>
  <c r="AX1739" i="10" s="1"/>
  <c r="AV1780" i="10"/>
  <c r="AX1780" i="10" s="1"/>
  <c r="AV1821" i="10"/>
  <c r="AX1821" i="10" s="1"/>
  <c r="AV1860" i="10"/>
  <c r="AX1860" i="10" s="1"/>
  <c r="AV1908" i="10"/>
  <c r="AX1908" i="10" s="1"/>
  <c r="AV1957" i="10"/>
  <c r="AX1957" i="10" s="1"/>
  <c r="AV2006" i="10"/>
  <c r="AX2006" i="10" s="1"/>
  <c r="AV2053" i="10"/>
  <c r="AX2053" i="10" s="1"/>
  <c r="AV2102" i="10"/>
  <c r="AX2102" i="10" s="1"/>
  <c r="AV2165" i="10"/>
  <c r="AX2165" i="10" s="1"/>
  <c r="AV2238" i="10"/>
  <c r="AX2238" i="10" s="1"/>
  <c r="AV2309" i="10"/>
  <c r="AX2309" i="10" s="1"/>
  <c r="AV2382" i="10"/>
  <c r="AX2382" i="10" s="1"/>
  <c r="AV2456" i="10"/>
  <c r="AX2456" i="10" s="1"/>
  <c r="AV2531" i="10"/>
  <c r="AX2531" i="10" s="1"/>
  <c r="AV2600" i="10"/>
  <c r="AX2600" i="10" s="1"/>
  <c r="AV2675" i="10"/>
  <c r="AX2675" i="10" s="1"/>
  <c r="AV2748" i="10"/>
  <c r="AX2748" i="10" s="1"/>
  <c r="AV2838" i="10"/>
  <c r="AX2838" i="10" s="1"/>
  <c r="AV2932" i="10"/>
  <c r="AX2932" i="10" s="1"/>
  <c r="AV3030" i="10"/>
  <c r="AX3030" i="10" s="1"/>
  <c r="AV3130" i="10"/>
  <c r="AX3130" i="10" s="1"/>
  <c r="AV3227" i="10"/>
  <c r="AX3227" i="10" s="1"/>
  <c r="AV3320" i="10"/>
  <c r="AX3320" i="10" s="1"/>
  <c r="AV3419" i="10"/>
  <c r="AX3419" i="10" s="1"/>
  <c r="AV3518" i="10"/>
  <c r="AX3518" i="10" s="1"/>
  <c r="AV3616" i="10"/>
  <c r="AX3616" i="10" s="1"/>
  <c r="AV3709" i="10"/>
  <c r="AX3709" i="10" s="1"/>
  <c r="AV3835" i="10"/>
  <c r="AX3835" i="10" s="1"/>
  <c r="AV3984" i="10"/>
  <c r="AX3984" i="10" s="1"/>
  <c r="AV4130" i="10"/>
  <c r="AX4130" i="10" s="1"/>
  <c r="AV4270" i="10"/>
  <c r="AX4270" i="10" s="1"/>
  <c r="AV4418" i="10"/>
  <c r="AX4418" i="10" s="1"/>
  <c r="AV4567" i="10"/>
  <c r="AX4567" i="10" s="1"/>
  <c r="AV4713" i="10"/>
  <c r="AX4713" i="10" s="1"/>
  <c r="AV4854" i="10"/>
  <c r="AX4854" i="10" s="1"/>
  <c r="AN11" i="10"/>
  <c r="L11" i="10" s="1"/>
  <c r="AV28" i="10"/>
  <c r="AX28" i="10" s="1"/>
  <c r="AV50" i="10"/>
  <c r="AX50" i="10" s="1"/>
  <c r="AV71" i="10"/>
  <c r="AX71" i="10" s="1"/>
  <c r="AV93" i="10"/>
  <c r="AX93" i="10" s="1"/>
  <c r="AV115" i="10"/>
  <c r="AX115" i="10" s="1"/>
  <c r="AV136" i="10"/>
  <c r="AX136" i="10" s="1"/>
  <c r="AV158" i="10"/>
  <c r="AX158" i="10" s="1"/>
  <c r="AV179" i="10"/>
  <c r="AX179" i="10" s="1"/>
  <c r="AV201" i="10"/>
  <c r="AX201" i="10" s="1"/>
  <c r="AV223" i="10"/>
  <c r="AX223" i="10" s="1"/>
  <c r="AV244" i="10"/>
  <c r="AX244" i="10" s="1"/>
  <c r="AV266" i="10"/>
  <c r="AX266" i="10" s="1"/>
  <c r="AV287" i="10"/>
  <c r="AX287" i="10" s="1"/>
  <c r="AV309" i="10"/>
  <c r="AX309" i="10" s="1"/>
  <c r="AV331" i="10"/>
  <c r="AX331" i="10" s="1"/>
  <c r="AV352" i="10"/>
  <c r="AX352" i="10" s="1"/>
  <c r="AV374" i="10"/>
  <c r="AX374" i="10" s="1"/>
  <c r="AV395" i="10"/>
  <c r="AX395" i="10" s="1"/>
  <c r="AV417" i="10"/>
  <c r="AX417" i="10" s="1"/>
  <c r="AV439" i="10"/>
  <c r="AX439" i="10" s="1"/>
  <c r="AV460" i="10"/>
  <c r="AX460" i="10" s="1"/>
  <c r="AV482" i="10"/>
  <c r="AX482" i="10" s="1"/>
  <c r="AV503" i="10"/>
  <c r="AX503" i="10" s="1"/>
  <c r="AV527" i="10"/>
  <c r="AX527" i="10" s="1"/>
  <c r="AV554" i="10"/>
  <c r="AX554" i="10" s="1"/>
  <c r="AV581" i="10"/>
  <c r="AX581" i="10" s="1"/>
  <c r="AV608" i="10"/>
  <c r="AX608" i="10" s="1"/>
  <c r="AV635" i="10"/>
  <c r="AX635" i="10" s="1"/>
  <c r="AV662" i="10"/>
  <c r="AX662" i="10" s="1"/>
  <c r="AV689" i="10"/>
  <c r="AX689" i="10" s="1"/>
  <c r="AV716" i="10"/>
  <c r="AX716" i="10" s="1"/>
  <c r="AV743" i="10"/>
  <c r="AX743" i="10" s="1"/>
  <c r="AV770" i="10"/>
  <c r="AX770" i="10" s="1"/>
  <c r="AV797" i="10"/>
  <c r="AX797" i="10" s="1"/>
  <c r="AV824" i="10"/>
  <c r="AX824" i="10" s="1"/>
  <c r="AV851" i="10"/>
  <c r="AX851" i="10" s="1"/>
  <c r="AV878" i="10"/>
  <c r="AX878" i="10" s="1"/>
  <c r="AV905" i="10"/>
  <c r="AX905" i="10" s="1"/>
  <c r="AV932" i="10"/>
  <c r="AX932" i="10" s="1"/>
  <c r="AV959" i="10"/>
  <c r="AX959" i="10" s="1"/>
  <c r="AV986" i="10"/>
  <c r="AX986" i="10" s="1"/>
  <c r="AV1013" i="10"/>
  <c r="AX1013" i="10" s="1"/>
  <c r="AV1040" i="10"/>
  <c r="AX1040" i="10" s="1"/>
  <c r="AV1067" i="10"/>
  <c r="AX1067" i="10" s="1"/>
  <c r="AV1094" i="10"/>
  <c r="AX1094" i="10" s="1"/>
  <c r="AV1121" i="10"/>
  <c r="AX1121" i="10" s="1"/>
  <c r="AV1149" i="10"/>
  <c r="AX1149" i="10" s="1"/>
  <c r="AV1181" i="10"/>
  <c r="AX1181" i="10" s="1"/>
  <c r="AV1213" i="10"/>
  <c r="AX1213" i="10" s="1"/>
  <c r="AV1246" i="10"/>
  <c r="AX1246" i="10" s="1"/>
  <c r="AV1278" i="10"/>
  <c r="AX1278" i="10" s="1"/>
  <c r="AV1311" i="10"/>
  <c r="AX1311" i="10" s="1"/>
  <c r="AV1343" i="10"/>
  <c r="AX1343" i="10" s="1"/>
  <c r="AV1375" i="10"/>
  <c r="AX1375" i="10" s="1"/>
  <c r="AV1408" i="10"/>
  <c r="AX1408" i="10" s="1"/>
  <c r="AV1440" i="10"/>
  <c r="AX1440" i="10" s="1"/>
  <c r="AV1473" i="10"/>
  <c r="AX1473" i="10" s="1"/>
  <c r="AV1510" i="10"/>
  <c r="AX1510" i="10" s="1"/>
  <c r="AV1551" i="10"/>
  <c r="AX1551" i="10" s="1"/>
  <c r="AV1590" i="10"/>
  <c r="AX1590" i="10" s="1"/>
  <c r="AV1631" i="10"/>
  <c r="AX1631" i="10" s="1"/>
  <c r="AV1672" i="10"/>
  <c r="AX1672" i="10" s="1"/>
  <c r="AV1713" i="10"/>
  <c r="AX1713" i="10" s="1"/>
  <c r="AV1752" i="10"/>
  <c r="AX1752" i="10" s="1"/>
  <c r="AV1793" i="10"/>
  <c r="AX1793" i="10" s="1"/>
  <c r="AV1834" i="10"/>
  <c r="AX1834" i="10" s="1"/>
  <c r="AV1877" i="10"/>
  <c r="AX1877" i="10" s="1"/>
  <c r="AV1924" i="10"/>
  <c r="AX1924" i="10" s="1"/>
  <c r="AV1973" i="10"/>
  <c r="AX1973" i="10" s="1"/>
  <c r="AV2022" i="10"/>
  <c r="AX2022" i="10" s="1"/>
  <c r="AV2071" i="10"/>
  <c r="AX2071" i="10" s="1"/>
  <c r="AV2118" i="10"/>
  <c r="AX2118" i="10" s="1"/>
  <c r="AV2188" i="10"/>
  <c r="AX2188" i="10" s="1"/>
  <c r="AV2262" i="10"/>
  <c r="AX2262" i="10" s="1"/>
  <c r="AV2336" i="10"/>
  <c r="AX2336" i="10" s="1"/>
  <c r="AV2406" i="10"/>
  <c r="AX2406" i="10" s="1"/>
  <c r="AV2480" i="10"/>
  <c r="AX2480" i="10" s="1"/>
  <c r="AV2554" i="10"/>
  <c r="AX2554" i="10" s="1"/>
  <c r="AV2627" i="10"/>
  <c r="AX2627" i="10" s="1"/>
  <c r="AV2698" i="10"/>
  <c r="AX2698" i="10" s="1"/>
  <c r="AV2771" i="10"/>
  <c r="AX2771" i="10" s="1"/>
  <c r="AV2870" i="10"/>
  <c r="AX2870" i="10" s="1"/>
  <c r="AV2968" i="10"/>
  <c r="AX2968" i="10" s="1"/>
  <c r="AV3061" i="10"/>
  <c r="AX3061" i="10" s="1"/>
  <c r="AV3160" i="10"/>
  <c r="AX3160" i="10" s="1"/>
  <c r="AV3259" i="10"/>
  <c r="AX3259" i="10" s="1"/>
  <c r="AV3356" i="10"/>
  <c r="AX3356" i="10" s="1"/>
  <c r="AV3450" i="10"/>
  <c r="AX3450" i="10" s="1"/>
  <c r="AV3548" i="10"/>
  <c r="AX3548" i="10" s="1"/>
  <c r="AV3648" i="10"/>
  <c r="AX3648" i="10" s="1"/>
  <c r="AV3747" i="10"/>
  <c r="AX3747" i="10" s="1"/>
  <c r="AV3882" i="10"/>
  <c r="AX3882" i="10" s="1"/>
  <c r="AV4029" i="10"/>
  <c r="AX4029" i="10" s="1"/>
  <c r="AV4178" i="10"/>
  <c r="AX4178" i="10" s="1"/>
  <c r="AV4324" i="10"/>
  <c r="AX4324" i="10" s="1"/>
  <c r="AV4465" i="10"/>
  <c r="AX4465" i="10" s="1"/>
  <c r="AV4612" i="10"/>
  <c r="AX4612" i="10" s="1"/>
  <c r="AV4761" i="10"/>
  <c r="AX4761" i="10" s="1"/>
  <c r="AV4914" i="10"/>
  <c r="AX4914" i="10" s="1"/>
  <c r="P1348" i="10"/>
  <c r="P1420" i="10"/>
  <c r="P1492" i="10"/>
  <c r="P1564" i="10"/>
  <c r="P1636" i="10"/>
  <c r="P1738" i="10"/>
  <c r="P1852" i="10"/>
  <c r="P2500" i="10"/>
  <c r="P3148" i="10"/>
  <c r="P3796" i="10"/>
  <c r="P4978" i="10"/>
  <c r="AV31" i="10"/>
  <c r="AX31" i="10" s="1"/>
  <c r="AV52" i="10"/>
  <c r="AX52" i="10" s="1"/>
  <c r="AV74" i="10"/>
  <c r="AX74" i="10" s="1"/>
  <c r="AV95" i="10"/>
  <c r="AX95" i="10" s="1"/>
  <c r="AV117" i="10"/>
  <c r="AX117" i="10" s="1"/>
  <c r="AV139" i="10"/>
  <c r="AX139" i="10" s="1"/>
  <c r="AV160" i="10"/>
  <c r="AX160" i="10" s="1"/>
  <c r="AV182" i="10"/>
  <c r="AX182" i="10" s="1"/>
  <c r="AV203" i="10"/>
  <c r="AX203" i="10" s="1"/>
  <c r="AV225" i="10"/>
  <c r="AX225" i="10" s="1"/>
  <c r="AV247" i="10"/>
  <c r="AX247" i="10" s="1"/>
  <c r="AV268" i="10"/>
  <c r="AX268" i="10" s="1"/>
  <c r="AV290" i="10"/>
  <c r="AX290" i="10" s="1"/>
  <c r="AV311" i="10"/>
  <c r="AX311" i="10" s="1"/>
  <c r="AV333" i="10"/>
  <c r="AX333" i="10" s="1"/>
  <c r="AV355" i="10"/>
  <c r="AX355" i="10" s="1"/>
  <c r="AV376" i="10"/>
  <c r="AX376" i="10" s="1"/>
  <c r="AV398" i="10"/>
  <c r="AX398" i="10" s="1"/>
  <c r="AV419" i="10"/>
  <c r="AX419" i="10" s="1"/>
  <c r="AV441" i="10"/>
  <c r="AX441" i="10" s="1"/>
  <c r="AV463" i="10"/>
  <c r="AX463" i="10" s="1"/>
  <c r="AV484" i="10"/>
  <c r="AX484" i="10" s="1"/>
  <c r="AV506" i="10"/>
  <c r="AX506" i="10" s="1"/>
  <c r="AV530" i="10"/>
  <c r="AX530" i="10" s="1"/>
  <c r="AV557" i="10"/>
  <c r="AX557" i="10" s="1"/>
  <c r="AV584" i="10"/>
  <c r="AX584" i="10" s="1"/>
  <c r="AV611" i="10"/>
  <c r="AX611" i="10" s="1"/>
  <c r="AV638" i="10"/>
  <c r="AX638" i="10" s="1"/>
  <c r="AV665" i="10"/>
  <c r="AX665" i="10" s="1"/>
  <c r="AV692" i="10"/>
  <c r="AX692" i="10" s="1"/>
  <c r="AV719" i="10"/>
  <c r="AX719" i="10" s="1"/>
  <c r="AV746" i="10"/>
  <c r="AX746" i="10" s="1"/>
  <c r="AV773" i="10"/>
  <c r="AX773" i="10" s="1"/>
  <c r="AV800" i="10"/>
  <c r="AX800" i="10" s="1"/>
  <c r="AV827" i="10"/>
  <c r="AX827" i="10" s="1"/>
  <c r="AV854" i="10"/>
  <c r="AX854" i="10" s="1"/>
  <c r="AV881" i="10"/>
  <c r="AX881" i="10" s="1"/>
  <c r="AV908" i="10"/>
  <c r="AX908" i="10" s="1"/>
  <c r="AV935" i="10"/>
  <c r="AX935" i="10" s="1"/>
  <c r="AV962" i="10"/>
  <c r="AX962" i="10" s="1"/>
  <c r="AV989" i="10"/>
  <c r="AX989" i="10" s="1"/>
  <c r="AV1016" i="10"/>
  <c r="AX1016" i="10" s="1"/>
  <c r="AV1043" i="10"/>
  <c r="AX1043" i="10" s="1"/>
  <c r="AV1070" i="10"/>
  <c r="AX1070" i="10" s="1"/>
  <c r="AV1097" i="10"/>
  <c r="AX1097" i="10" s="1"/>
  <c r="AV1124" i="10"/>
  <c r="AX1124" i="10" s="1"/>
  <c r="AV1152" i="10"/>
  <c r="AX1152" i="10" s="1"/>
  <c r="AV1185" i="10"/>
  <c r="AX1185" i="10" s="1"/>
  <c r="AV1217" i="10"/>
  <c r="AX1217" i="10" s="1"/>
  <c r="AV1249" i="10"/>
  <c r="AX1249" i="10" s="1"/>
  <c r="AV1282" i="10"/>
  <c r="AX1282" i="10" s="1"/>
  <c r="AV1314" i="10"/>
  <c r="AX1314" i="10" s="1"/>
  <c r="AV1347" i="10"/>
  <c r="AX1347" i="10" s="1"/>
  <c r="AV1379" i="10"/>
  <c r="AX1379" i="10" s="1"/>
  <c r="AV1411" i="10"/>
  <c r="AX1411" i="10" s="1"/>
  <c r="AV1444" i="10"/>
  <c r="AX1444" i="10" s="1"/>
  <c r="AV1476" i="10"/>
  <c r="AX1476" i="10" s="1"/>
  <c r="AV1515" i="10"/>
  <c r="AX1515" i="10" s="1"/>
  <c r="AV1554" i="10"/>
  <c r="AX1554" i="10" s="1"/>
  <c r="AV1595" i="10"/>
  <c r="AX1595" i="10" s="1"/>
  <c r="AV1636" i="10"/>
  <c r="AX1636" i="10" s="1"/>
  <c r="AV1677" i="10"/>
  <c r="AX1677" i="10" s="1"/>
  <c r="AV1716" i="10"/>
  <c r="AX1716" i="10" s="1"/>
  <c r="AV1757" i="10"/>
  <c r="AX1757" i="10" s="1"/>
  <c r="AV1798" i="10"/>
  <c r="AX1798" i="10" s="1"/>
  <c r="AV1839" i="10"/>
  <c r="AX1839" i="10" s="1"/>
  <c r="AV1880" i="10"/>
  <c r="AX1880" i="10" s="1"/>
  <c r="AV1930" i="10"/>
  <c r="AX1930" i="10" s="1"/>
  <c r="AV1979" i="10"/>
  <c r="AX1979" i="10" s="1"/>
  <c r="AV2028" i="10"/>
  <c r="AX2028" i="10" s="1"/>
  <c r="AV2075" i="10"/>
  <c r="AX2075" i="10" s="1"/>
  <c r="AV2124" i="10"/>
  <c r="AX2124" i="10" s="1"/>
  <c r="AV2197" i="10"/>
  <c r="AX2197" i="10" s="1"/>
  <c r="AV2272" i="10"/>
  <c r="AX2272" i="10" s="1"/>
  <c r="AV2341" i="10"/>
  <c r="AX2341" i="10" s="1"/>
  <c r="AV2416" i="10"/>
  <c r="AX2416" i="10" s="1"/>
  <c r="AV2489" i="10"/>
  <c r="AX2489" i="10" s="1"/>
  <c r="AV2562" i="10"/>
  <c r="AX2562" i="10" s="1"/>
  <c r="AV2633" i="10"/>
  <c r="AX2633" i="10" s="1"/>
  <c r="AV2706" i="10"/>
  <c r="AX2706" i="10" s="1"/>
  <c r="AV2784" i="10"/>
  <c r="AX2784" i="10" s="1"/>
  <c r="AV2881" i="10"/>
  <c r="AX2881" i="10" s="1"/>
  <c r="AV2975" i="10"/>
  <c r="AX2975" i="10" s="1"/>
  <c r="AV3073" i="10"/>
  <c r="AX3073" i="10" s="1"/>
  <c r="AV3173" i="10"/>
  <c r="AX3173" i="10" s="1"/>
  <c r="AV3270" i="10"/>
  <c r="AX3270" i="10" s="1"/>
  <c r="AV3364" i="10"/>
  <c r="AX3364" i="10" s="1"/>
  <c r="AV3462" i="10"/>
  <c r="AX3462" i="10" s="1"/>
  <c r="AV3562" i="10"/>
  <c r="AX3562" i="10" s="1"/>
  <c r="AV3659" i="10"/>
  <c r="AX3659" i="10" s="1"/>
  <c r="AV3756" i="10"/>
  <c r="AX3756" i="10" s="1"/>
  <c r="AV3900" i="10"/>
  <c r="AX3900" i="10" s="1"/>
  <c r="AV4048" i="10"/>
  <c r="AX4048" i="10" s="1"/>
  <c r="AV4195" i="10"/>
  <c r="AX4195" i="10" s="1"/>
  <c r="AV4335" i="10"/>
  <c r="AX4335" i="10" s="1"/>
  <c r="AV4483" i="10"/>
  <c r="AX4483" i="10" s="1"/>
  <c r="AV4632" i="10"/>
  <c r="AX4632" i="10" s="1"/>
  <c r="AV4778" i="10"/>
  <c r="AX4778" i="10" s="1"/>
  <c r="AV4932" i="10"/>
  <c r="AX4932" i="10" s="1"/>
  <c r="AV14" i="10"/>
  <c r="AV35" i="10"/>
  <c r="AX35" i="10" s="1"/>
  <c r="AV57" i="10"/>
  <c r="AX57" i="10" s="1"/>
  <c r="AV79" i="10"/>
  <c r="AX79" i="10" s="1"/>
  <c r="AV100" i="10"/>
  <c r="AX100" i="10" s="1"/>
  <c r="AV122" i="10"/>
  <c r="AX122" i="10" s="1"/>
  <c r="AV143" i="10"/>
  <c r="AX143" i="10" s="1"/>
  <c r="AV165" i="10"/>
  <c r="AX165" i="10" s="1"/>
  <c r="AV187" i="10"/>
  <c r="AX187" i="10" s="1"/>
  <c r="AV208" i="10"/>
  <c r="AX208" i="10" s="1"/>
  <c r="AV230" i="10"/>
  <c r="AX230" i="10" s="1"/>
  <c r="AV251" i="10"/>
  <c r="AX251" i="10" s="1"/>
  <c r="AV273" i="10"/>
  <c r="AX273" i="10" s="1"/>
  <c r="AV295" i="10"/>
  <c r="AX295" i="10" s="1"/>
  <c r="AV316" i="10"/>
  <c r="AX316" i="10" s="1"/>
  <c r="AV338" i="10"/>
  <c r="AX338" i="10" s="1"/>
  <c r="AV359" i="10"/>
  <c r="AX359" i="10" s="1"/>
  <c r="AV381" i="10"/>
  <c r="AX381" i="10" s="1"/>
  <c r="AV403" i="10"/>
  <c r="AX403" i="10" s="1"/>
  <c r="AV424" i="10"/>
  <c r="AX424" i="10" s="1"/>
  <c r="AV446" i="10"/>
  <c r="AX446" i="10" s="1"/>
  <c r="AV467" i="10"/>
  <c r="AX467" i="10" s="1"/>
  <c r="AV489" i="10"/>
  <c r="AX489" i="10" s="1"/>
  <c r="AV511" i="10"/>
  <c r="AX511" i="10" s="1"/>
  <c r="AV536" i="10"/>
  <c r="AX536" i="10" s="1"/>
  <c r="AV563" i="10"/>
  <c r="AX563" i="10" s="1"/>
  <c r="AV590" i="10"/>
  <c r="AX590" i="10" s="1"/>
  <c r="AV617" i="10"/>
  <c r="AX617" i="10" s="1"/>
  <c r="AV644" i="10"/>
  <c r="AX644" i="10" s="1"/>
  <c r="AV671" i="10"/>
  <c r="AX671" i="10" s="1"/>
  <c r="AV698" i="10"/>
  <c r="AX698" i="10" s="1"/>
  <c r="AV725" i="10"/>
  <c r="AX725" i="10" s="1"/>
  <c r="AV752" i="10"/>
  <c r="AX752" i="10" s="1"/>
  <c r="AV779" i="10"/>
  <c r="AX779" i="10" s="1"/>
  <c r="AV806" i="10"/>
  <c r="AX806" i="10" s="1"/>
  <c r="AV833" i="10"/>
  <c r="AX833" i="10" s="1"/>
  <c r="AV860" i="10"/>
  <c r="AX860" i="10" s="1"/>
  <c r="AV887" i="10"/>
  <c r="AX887" i="10" s="1"/>
  <c r="AV914" i="10"/>
  <c r="AX914" i="10" s="1"/>
  <c r="AV941" i="10"/>
  <c r="AX941" i="10" s="1"/>
  <c r="AV968" i="10"/>
  <c r="AX968" i="10" s="1"/>
  <c r="AV995" i="10"/>
  <c r="AX995" i="10" s="1"/>
  <c r="AV1022" i="10"/>
  <c r="AX1022" i="10" s="1"/>
  <c r="AV1049" i="10"/>
  <c r="AX1049" i="10" s="1"/>
  <c r="AV1076" i="10"/>
  <c r="AX1076" i="10" s="1"/>
  <c r="AV1103" i="10"/>
  <c r="AX1103" i="10" s="1"/>
  <c r="AV1130" i="10"/>
  <c r="AX1130" i="10" s="1"/>
  <c r="AV1159" i="10"/>
  <c r="AX1159" i="10" s="1"/>
  <c r="AV1192" i="10"/>
  <c r="AX1192" i="10" s="1"/>
  <c r="AV1224" i="10"/>
  <c r="AX1224" i="10" s="1"/>
  <c r="AV1257" i="10"/>
  <c r="AX1257" i="10" s="1"/>
  <c r="AV1289" i="10"/>
  <c r="AX1289" i="10" s="1"/>
  <c r="AV1321" i="10"/>
  <c r="AX1321" i="10" s="1"/>
  <c r="AV1354" i="10"/>
  <c r="AX1354" i="10" s="1"/>
  <c r="AV1386" i="10"/>
  <c r="AX1386" i="10" s="1"/>
  <c r="AV1419" i="10"/>
  <c r="AX1419" i="10" s="1"/>
  <c r="AV1451" i="10"/>
  <c r="AX1451" i="10" s="1"/>
  <c r="AV1483" i="10"/>
  <c r="AX1483" i="10" s="1"/>
  <c r="AV1523" i="10"/>
  <c r="AX1523" i="10" s="1"/>
  <c r="AV1564" i="10"/>
  <c r="AX1564" i="10" s="1"/>
  <c r="AV1605" i="10"/>
  <c r="AX1605" i="10" s="1"/>
  <c r="AV1644" i="10"/>
  <c r="AX1644" i="10" s="1"/>
  <c r="AV1685" i="10"/>
  <c r="AX1685" i="10" s="1"/>
  <c r="AV1726" i="10"/>
  <c r="AX1726" i="10" s="1"/>
  <c r="AV1767" i="10"/>
  <c r="AX1767" i="10" s="1"/>
  <c r="AV1806" i="10"/>
  <c r="AX1806" i="10" s="1"/>
  <c r="AV1847" i="10"/>
  <c r="AX1847" i="10" s="1"/>
  <c r="AV1892" i="10"/>
  <c r="AX1892" i="10" s="1"/>
  <c r="AV1942" i="10"/>
  <c r="AX1942" i="10" s="1"/>
  <c r="AV1988" i="10"/>
  <c r="AX1988" i="10" s="1"/>
  <c r="AV2038" i="10"/>
  <c r="AX2038" i="10" s="1"/>
  <c r="AV2087" i="10"/>
  <c r="AX2087" i="10" s="1"/>
  <c r="AV2142" i="10"/>
  <c r="AX2142" i="10" s="1"/>
  <c r="AV2212" i="10"/>
  <c r="AX2212" i="10" s="1"/>
  <c r="AV2286" i="10"/>
  <c r="AX2286" i="10" s="1"/>
  <c r="AV2359" i="10"/>
  <c r="AX2359" i="10" s="1"/>
  <c r="AV2432" i="10"/>
  <c r="AX2432" i="10" s="1"/>
  <c r="AV2503" i="10"/>
  <c r="AX2503" i="10" s="1"/>
  <c r="AV2576" i="10"/>
  <c r="AX2576" i="10" s="1"/>
  <c r="AV2651" i="10"/>
  <c r="AX2651" i="10" s="1"/>
  <c r="AV2725" i="10"/>
  <c r="AX2725" i="10" s="1"/>
  <c r="AV2802" i="10"/>
  <c r="AX2802" i="10" s="1"/>
  <c r="AV2900" i="10"/>
  <c r="AX2900" i="10" s="1"/>
  <c r="AV3000" i="10"/>
  <c r="AX3000" i="10" s="1"/>
  <c r="AV3097" i="10"/>
  <c r="AX3097" i="10" s="1"/>
  <c r="AV3191" i="10"/>
  <c r="AX3191" i="10" s="1"/>
  <c r="AV3289" i="10"/>
  <c r="AX3289" i="10" s="1"/>
  <c r="AV3389" i="10"/>
  <c r="AX3389" i="10" s="1"/>
  <c r="AV3486" i="10"/>
  <c r="AX3486" i="10" s="1"/>
  <c r="AV3580" i="10"/>
  <c r="AX3580" i="10" s="1"/>
  <c r="AV3678" i="10"/>
  <c r="AX3678" i="10" s="1"/>
  <c r="AV3789" i="10"/>
  <c r="AX3789" i="10" s="1"/>
  <c r="AV3936" i="10"/>
  <c r="AX3936" i="10" s="1"/>
  <c r="AV4076" i="10"/>
  <c r="AX4076" i="10" s="1"/>
  <c r="AV4224" i="10"/>
  <c r="AX4224" i="10" s="1"/>
  <c r="AV4372" i="10"/>
  <c r="AX4372" i="10" s="1"/>
  <c r="AV4519" i="10"/>
  <c r="AX4519" i="10" s="1"/>
  <c r="AV4659" i="10"/>
  <c r="AX4659" i="10" s="1"/>
  <c r="AV4807" i="10"/>
  <c r="AX4807" i="10" s="1"/>
  <c r="AV4993" i="10"/>
  <c r="AX4993" i="10" s="1"/>
  <c r="AV16" i="10"/>
  <c r="AX16" i="10" s="1"/>
  <c r="AV38" i="10"/>
  <c r="AX38" i="10" s="1"/>
  <c r="AV59" i="10"/>
  <c r="AX59" i="10" s="1"/>
  <c r="AV81" i="10"/>
  <c r="AX81" i="10" s="1"/>
  <c r="AV103" i="10"/>
  <c r="AX103" i="10" s="1"/>
  <c r="AV124" i="10"/>
  <c r="AX124" i="10" s="1"/>
  <c r="AV146" i="10"/>
  <c r="AX146" i="10" s="1"/>
  <c r="AV167" i="10"/>
  <c r="AX167" i="10" s="1"/>
  <c r="AV189" i="10"/>
  <c r="AX189" i="10" s="1"/>
  <c r="AV211" i="10"/>
  <c r="AX211" i="10" s="1"/>
  <c r="AV232" i="10"/>
  <c r="AX232" i="10" s="1"/>
  <c r="AV254" i="10"/>
  <c r="AX254" i="10" s="1"/>
  <c r="AV275" i="10"/>
  <c r="AX275" i="10" s="1"/>
  <c r="AV297" i="10"/>
  <c r="AX297" i="10" s="1"/>
  <c r="AV319" i="10"/>
  <c r="AX319" i="10" s="1"/>
  <c r="AV340" i="10"/>
  <c r="AX340" i="10" s="1"/>
  <c r="AV362" i="10"/>
  <c r="AX362" i="10" s="1"/>
  <c r="AV383" i="10"/>
  <c r="AX383" i="10" s="1"/>
  <c r="AV405" i="10"/>
  <c r="AX405" i="10" s="1"/>
  <c r="AV427" i="10"/>
  <c r="AX427" i="10" s="1"/>
  <c r="AV448" i="10"/>
  <c r="AX448" i="10" s="1"/>
  <c r="AV470" i="10"/>
  <c r="AX470" i="10" s="1"/>
  <c r="AV491" i="10"/>
  <c r="AX491" i="10" s="1"/>
  <c r="AV513" i="10"/>
  <c r="AX513" i="10" s="1"/>
  <c r="AV539" i="10"/>
  <c r="AX539" i="10" s="1"/>
  <c r="AV566" i="10"/>
  <c r="AX566" i="10" s="1"/>
  <c r="AV593" i="10"/>
  <c r="AX593" i="10" s="1"/>
  <c r="AV620" i="10"/>
  <c r="AX620" i="10" s="1"/>
  <c r="AV647" i="10"/>
  <c r="AX647" i="10" s="1"/>
  <c r="AV674" i="10"/>
  <c r="AX674" i="10" s="1"/>
  <c r="AV701" i="10"/>
  <c r="AX701" i="10" s="1"/>
  <c r="AV728" i="10"/>
  <c r="AX728" i="10" s="1"/>
  <c r="AV755" i="10"/>
  <c r="AX755" i="10" s="1"/>
  <c r="AV782" i="10"/>
  <c r="AX782" i="10" s="1"/>
  <c r="AV809" i="10"/>
  <c r="AX809" i="10" s="1"/>
  <c r="AV836" i="10"/>
  <c r="AX836" i="10" s="1"/>
  <c r="AV863" i="10"/>
  <c r="AX863" i="10" s="1"/>
  <c r="AV890" i="10"/>
  <c r="AX890" i="10" s="1"/>
  <c r="AV917" i="10"/>
  <c r="AX917" i="10" s="1"/>
  <c r="AV944" i="10"/>
  <c r="AX944" i="10" s="1"/>
  <c r="AV971" i="10"/>
  <c r="AX971" i="10" s="1"/>
  <c r="AV998" i="10"/>
  <c r="AX998" i="10" s="1"/>
  <c r="AV1025" i="10"/>
  <c r="AX1025" i="10" s="1"/>
  <c r="AV1052" i="10"/>
  <c r="AX1052" i="10" s="1"/>
  <c r="AV1079" i="10"/>
  <c r="AX1079" i="10" s="1"/>
  <c r="AV1106" i="10"/>
  <c r="AX1106" i="10" s="1"/>
  <c r="AV1133" i="10"/>
  <c r="AX1133" i="10" s="1"/>
  <c r="AV1163" i="10"/>
  <c r="AX1163" i="10" s="1"/>
  <c r="AV1195" i="10"/>
  <c r="AX1195" i="10" s="1"/>
  <c r="AV1228" i="10"/>
  <c r="AX1228" i="10" s="1"/>
  <c r="AV1260" i="10"/>
  <c r="AX1260" i="10" s="1"/>
  <c r="AV1293" i="10"/>
  <c r="AX1293" i="10" s="1"/>
  <c r="AV1325" i="10"/>
  <c r="AX1325" i="10" s="1"/>
  <c r="AV1357" i="10"/>
  <c r="AX1357" i="10" s="1"/>
  <c r="AV1390" i="10"/>
  <c r="AX1390" i="10" s="1"/>
  <c r="AV1422" i="10"/>
  <c r="AX1422" i="10" s="1"/>
  <c r="AV1455" i="10"/>
  <c r="AX1455" i="10" s="1"/>
  <c r="AV1487" i="10"/>
  <c r="AX1487" i="10" s="1"/>
  <c r="AV1528" i="10"/>
  <c r="AX1528" i="10" s="1"/>
  <c r="AV1569" i="10"/>
  <c r="AX1569" i="10" s="1"/>
  <c r="AV1608" i="10"/>
  <c r="AX1608" i="10" s="1"/>
  <c r="AV1649" i="10"/>
  <c r="AX1649" i="10" s="1"/>
  <c r="AV1690" i="10"/>
  <c r="AX1690" i="10" s="1"/>
  <c r="AV1731" i="10"/>
  <c r="AX1731" i="10" s="1"/>
  <c r="AV1770" i="10"/>
  <c r="AX1770" i="10" s="1"/>
  <c r="AV1811" i="10"/>
  <c r="AX1811" i="10" s="1"/>
  <c r="AV1852" i="10"/>
  <c r="AX1852" i="10" s="1"/>
  <c r="AV1898" i="10"/>
  <c r="AX1898" i="10" s="1"/>
  <c r="AV1945" i="10"/>
  <c r="AX1945" i="10" s="1"/>
  <c r="AV1994" i="10"/>
  <c r="AX1994" i="10" s="1"/>
  <c r="AV2044" i="10"/>
  <c r="AX2044" i="10" s="1"/>
  <c r="AV2093" i="10"/>
  <c r="AX2093" i="10" s="1"/>
  <c r="AV2147" i="10"/>
  <c r="AX2147" i="10" s="1"/>
  <c r="AV2221" i="10"/>
  <c r="AX2221" i="10" s="1"/>
  <c r="AV2294" i="10"/>
  <c r="AX2294" i="10" s="1"/>
  <c r="AV2368" i="10"/>
  <c r="AX2368" i="10" s="1"/>
  <c r="AV2438" i="10"/>
  <c r="AX2438" i="10" s="1"/>
  <c r="AV2512" i="10"/>
  <c r="AX2512" i="10" s="1"/>
  <c r="AV2586" i="10"/>
  <c r="AX2586" i="10" s="1"/>
  <c r="AV2660" i="10"/>
  <c r="AX2660" i="10" s="1"/>
  <c r="AV2730" i="10"/>
  <c r="AX2730" i="10" s="1"/>
  <c r="AV2814" i="10"/>
  <c r="AX2814" i="10" s="1"/>
  <c r="AV2914" i="10"/>
  <c r="AX2914" i="10" s="1"/>
  <c r="AV3011" i="10"/>
  <c r="AX3011" i="10" s="1"/>
  <c r="AV3104" i="10"/>
  <c r="AX3104" i="10" s="1"/>
  <c r="AV3203" i="10"/>
  <c r="AX3203" i="10" s="1"/>
  <c r="AV3302" i="10"/>
  <c r="AX3302" i="10" s="1"/>
  <c r="AV3400" i="10"/>
  <c r="AX3400" i="10" s="1"/>
  <c r="AV3493" i="10"/>
  <c r="AX3493" i="10" s="1"/>
  <c r="AV3592" i="10"/>
  <c r="AX3592" i="10" s="1"/>
  <c r="AV3691" i="10"/>
  <c r="AX3691" i="10" s="1"/>
  <c r="AV3806" i="10"/>
  <c r="AX3806" i="10" s="1"/>
  <c r="AV3946" i="10"/>
  <c r="AX3946" i="10" s="1"/>
  <c r="AV4094" i="10"/>
  <c r="AX4094" i="10" s="1"/>
  <c r="AV4243" i="10"/>
  <c r="AX4243" i="10" s="1"/>
  <c r="AV4389" i="10"/>
  <c r="AX4389" i="10" s="1"/>
  <c r="AV4530" i="10"/>
  <c r="AX4530" i="10" s="1"/>
  <c r="AV4677" i="10"/>
  <c r="AX4677" i="10" s="1"/>
  <c r="AV4826" i="10"/>
  <c r="AX4826" i="10" s="1"/>
  <c r="P49" i="10"/>
  <c r="P85" i="10"/>
  <c r="P2371" i="10"/>
  <c r="P3019" i="10"/>
  <c r="P3667" i="10"/>
  <c r="P4315" i="10"/>
  <c r="AN15" i="10"/>
  <c r="L15" i="10" s="1"/>
  <c r="G15" i="9" s="1"/>
  <c r="H15" i="9" s="1"/>
  <c r="P92" i="10"/>
  <c r="P182" i="10"/>
  <c r="P236" i="10"/>
  <c r="P290" i="10"/>
  <c r="P344" i="10"/>
  <c r="P398" i="10"/>
  <c r="P452" i="10"/>
  <c r="P818" i="10"/>
  <c r="P1034" i="10"/>
  <c r="P3278" i="10"/>
  <c r="AP13" i="10"/>
  <c r="O13" i="10" s="1"/>
  <c r="P510" i="10"/>
  <c r="P582" i="10"/>
  <c r="P654" i="10"/>
  <c r="P726" i="10"/>
  <c r="P1284" i="10"/>
  <c r="AN12" i="10"/>
  <c r="AP11" i="10"/>
  <c r="O11" i="10" s="1"/>
  <c r="P29" i="10"/>
  <c r="P35" i="10"/>
  <c r="P41" i="10"/>
  <c r="P47" i="10"/>
  <c r="P53" i="10"/>
  <c r="P59" i="10"/>
  <c r="P65" i="10"/>
  <c r="P71" i="10"/>
  <c r="P77" i="10"/>
  <c r="P83" i="10"/>
  <c r="P89" i="10"/>
  <c r="P95" i="10"/>
  <c r="P101" i="10"/>
  <c r="P107" i="10"/>
  <c r="P113" i="10"/>
  <c r="P119" i="10"/>
  <c r="P125" i="10"/>
  <c r="P131" i="10"/>
  <c r="P137" i="10"/>
  <c r="P143" i="10"/>
  <c r="P149" i="10"/>
  <c r="P155" i="10"/>
  <c r="P161" i="10"/>
  <c r="P167" i="10"/>
  <c r="P173" i="10"/>
  <c r="P179" i="10"/>
  <c r="P185" i="10"/>
  <c r="P191" i="10"/>
  <c r="P197" i="10"/>
  <c r="P203" i="10"/>
  <c r="P209" i="10"/>
  <c r="P215" i="10"/>
  <c r="P221" i="10"/>
  <c r="P227" i="10"/>
  <c r="P233" i="10"/>
  <c r="P239" i="10"/>
  <c r="P245" i="10"/>
  <c r="P251" i="10"/>
  <c r="P257" i="10"/>
  <c r="P263" i="10"/>
  <c r="P269" i="10"/>
  <c r="P275" i="10"/>
  <c r="P281" i="10"/>
  <c r="P287" i="10"/>
  <c r="P293" i="10"/>
  <c r="P299" i="10"/>
  <c r="P305" i="10"/>
  <c r="P311" i="10"/>
  <c r="P317" i="10"/>
  <c r="P323" i="10"/>
  <c r="P329" i="10"/>
  <c r="P335" i="10"/>
  <c r="P341" i="10"/>
  <c r="P347" i="10"/>
  <c r="P353" i="10"/>
  <c r="P359" i="10"/>
  <c r="P365" i="10"/>
  <c r="P371" i="10"/>
  <c r="P377" i="10"/>
  <c r="P383" i="10"/>
  <c r="P389" i="10"/>
  <c r="P395" i="10"/>
  <c r="P401" i="10"/>
  <c r="P407" i="10"/>
  <c r="P413" i="10"/>
  <c r="P419" i="10"/>
  <c r="P425" i="10"/>
  <c r="P431" i="10"/>
  <c r="P437" i="10"/>
  <c r="P443" i="10"/>
  <c r="P449" i="10"/>
  <c r="P455" i="10"/>
  <c r="P461" i="10"/>
  <c r="P467" i="10"/>
  <c r="P473" i="10"/>
  <c r="P479" i="10"/>
  <c r="P485" i="10"/>
  <c r="P491" i="10"/>
  <c r="P497" i="10"/>
  <c r="P503" i="10"/>
  <c r="P509" i="10"/>
  <c r="P515" i="10"/>
  <c r="P521" i="10"/>
  <c r="P527" i="10"/>
  <c r="P533" i="10"/>
  <c r="P539" i="10"/>
  <c r="P545" i="10"/>
  <c r="P551" i="10"/>
  <c r="P557" i="10"/>
  <c r="P563" i="10"/>
  <c r="P569" i="10"/>
  <c r="P575" i="10"/>
  <c r="P581" i="10"/>
  <c r="P587" i="10"/>
  <c r="P593" i="10"/>
  <c r="P599" i="10"/>
  <c r="P605" i="10"/>
  <c r="P611" i="10"/>
  <c r="P617" i="10"/>
  <c r="P623" i="10"/>
  <c r="P629" i="10"/>
  <c r="P635" i="10"/>
  <c r="P641" i="10"/>
  <c r="P647" i="10"/>
  <c r="P653" i="10"/>
  <c r="P659" i="10"/>
  <c r="P665" i="10"/>
  <c r="P671" i="10"/>
  <c r="P677" i="10"/>
  <c r="P683" i="10"/>
  <c r="P689" i="10"/>
  <c r="P695" i="10"/>
  <c r="P701" i="10"/>
  <c r="P707" i="10"/>
  <c r="P713" i="10"/>
  <c r="P719" i="10"/>
  <c r="P725" i="10"/>
  <c r="P731" i="10"/>
  <c r="P737" i="10"/>
  <c r="P743" i="10"/>
  <c r="P749" i="10"/>
  <c r="P755" i="10"/>
  <c r="P761" i="10"/>
  <c r="P767" i="10"/>
  <c r="P773" i="10"/>
  <c r="P779" i="10"/>
  <c r="P785" i="10"/>
  <c r="P791" i="10"/>
  <c r="P797" i="10"/>
  <c r="P803" i="10"/>
  <c r="P809" i="10"/>
  <c r="P815" i="10"/>
  <c r="P821" i="10"/>
  <c r="P827" i="10"/>
  <c r="P833" i="10"/>
  <c r="P839" i="10"/>
  <c r="P845" i="10"/>
  <c r="P851" i="10"/>
  <c r="P857" i="10"/>
  <c r="P863" i="10"/>
  <c r="P869" i="10"/>
  <c r="P875" i="10"/>
  <c r="P881" i="10"/>
  <c r="P887" i="10"/>
  <c r="P893" i="10"/>
  <c r="P899" i="10"/>
  <c r="P905" i="10"/>
  <c r="P911" i="10"/>
  <c r="P917" i="10"/>
  <c r="P923" i="10"/>
  <c r="P929" i="10"/>
  <c r="P935" i="10"/>
  <c r="P941" i="10"/>
  <c r="P947" i="10"/>
  <c r="P953" i="10"/>
  <c r="P959" i="10"/>
  <c r="P965" i="10"/>
  <c r="P971" i="10"/>
  <c r="P977" i="10"/>
  <c r="P983" i="10"/>
  <c r="P989" i="10"/>
  <c r="P995" i="10"/>
  <c r="P1001" i="10"/>
  <c r="P1007" i="10"/>
  <c r="P1013" i="10"/>
  <c r="P1019" i="10"/>
  <c r="P1025" i="10"/>
  <c r="P1031" i="10"/>
  <c r="P1037" i="10"/>
  <c r="P1043" i="10"/>
  <c r="P1049" i="10"/>
  <c r="P1055" i="10"/>
  <c r="P1061" i="10"/>
  <c r="P1067" i="10"/>
  <c r="P1073" i="10"/>
  <c r="P1079" i="10"/>
  <c r="P1085" i="10"/>
  <c r="P1091" i="10"/>
  <c r="P1097" i="10"/>
  <c r="P1103" i="10"/>
  <c r="P1109" i="10"/>
  <c r="P1115" i="10"/>
  <c r="P1121" i="10"/>
  <c r="P1127" i="10"/>
  <c r="P1133" i="10"/>
  <c r="P1139" i="10"/>
  <c r="P1145" i="10"/>
  <c r="P1151" i="10"/>
  <c r="P1157" i="10"/>
  <c r="P1163" i="10"/>
  <c r="P1169" i="10"/>
  <c r="P1175" i="10"/>
  <c r="P1181" i="10"/>
  <c r="P1187" i="10"/>
  <c r="P1193" i="10"/>
  <c r="P1199" i="10"/>
  <c r="P1205" i="10"/>
  <c r="P1211" i="10"/>
  <c r="P1217" i="10"/>
  <c r="P1223" i="10"/>
  <c r="P1229" i="10"/>
  <c r="P1235" i="10"/>
  <c r="P1241" i="10"/>
  <c r="P1247" i="10"/>
  <c r="P1253" i="10"/>
  <c r="P1259" i="10"/>
  <c r="P1265" i="10"/>
  <c r="P1271" i="10"/>
  <c r="P1277" i="10"/>
  <c r="P1283" i="10"/>
  <c r="P1289" i="10"/>
  <c r="P1295" i="10"/>
  <c r="P1301" i="10"/>
  <c r="P1307" i="10"/>
  <c r="P1313" i="10"/>
  <c r="P1319" i="10"/>
  <c r="P1325" i="10"/>
  <c r="P1331" i="10"/>
  <c r="P1337" i="10"/>
  <c r="P1343" i="10"/>
  <c r="P1349" i="10"/>
  <c r="P1355" i="10"/>
  <c r="P1361" i="10"/>
  <c r="P1367" i="10"/>
  <c r="P1373" i="10"/>
  <c r="P1379" i="10"/>
  <c r="P1385" i="10"/>
  <c r="P1391" i="10"/>
  <c r="P1397" i="10"/>
  <c r="P1403" i="10"/>
  <c r="P1409" i="10"/>
  <c r="P1415" i="10"/>
  <c r="P1421" i="10"/>
  <c r="P1427" i="10"/>
  <c r="P1433" i="10"/>
  <c r="P1439" i="10"/>
  <c r="P1445" i="10"/>
  <c r="P1451" i="10"/>
  <c r="P1457" i="10"/>
  <c r="P1463" i="10"/>
  <c r="P1469" i="10"/>
  <c r="P1475" i="10"/>
  <c r="P1481" i="10"/>
  <c r="P1487" i="10"/>
  <c r="P1493" i="10"/>
  <c r="P1499" i="10"/>
  <c r="P1505" i="10"/>
  <c r="P1511" i="10"/>
  <c r="P1517" i="10"/>
  <c r="P1523" i="10"/>
  <c r="P1529" i="10"/>
  <c r="P1535" i="10"/>
  <c r="P1541" i="10"/>
  <c r="AP12" i="10"/>
  <c r="O12" i="10" s="1"/>
  <c r="P30" i="10"/>
  <c r="P36" i="10"/>
  <c r="P42" i="10"/>
  <c r="P48" i="10"/>
  <c r="P54" i="10"/>
  <c r="P60" i="10"/>
  <c r="P66" i="10"/>
  <c r="P72" i="10"/>
  <c r="P78" i="10"/>
  <c r="P84" i="10"/>
  <c r="P90" i="10"/>
  <c r="P96" i="10"/>
  <c r="P102" i="10"/>
  <c r="P108" i="10"/>
  <c r="P114" i="10"/>
  <c r="P120" i="10"/>
  <c r="P126" i="10"/>
  <c r="P132" i="10"/>
  <c r="P138" i="10"/>
  <c r="P144" i="10"/>
  <c r="P150" i="10"/>
  <c r="P156" i="10"/>
  <c r="P162" i="10"/>
  <c r="P168" i="10"/>
  <c r="P174" i="10"/>
  <c r="P180" i="10"/>
  <c r="P186" i="10"/>
  <c r="P192" i="10"/>
  <c r="P198" i="10"/>
  <c r="P204" i="10"/>
  <c r="P210" i="10"/>
  <c r="P216" i="10"/>
  <c r="P222" i="10"/>
  <c r="P228" i="10"/>
  <c r="P234" i="10"/>
  <c r="P240" i="10"/>
  <c r="P246" i="10"/>
  <c r="P252" i="10"/>
  <c r="P258" i="10"/>
  <c r="P264" i="10"/>
  <c r="P270" i="10"/>
  <c r="P276" i="10"/>
  <c r="P282" i="10"/>
  <c r="P288" i="10"/>
  <c r="P294" i="10"/>
  <c r="P300" i="10"/>
  <c r="P306" i="10"/>
  <c r="P312" i="10"/>
  <c r="P318" i="10"/>
  <c r="P324" i="10"/>
  <c r="P330" i="10"/>
  <c r="P336" i="10"/>
  <c r="P342" i="10"/>
  <c r="P348" i="10"/>
  <c r="P354" i="10"/>
  <c r="P360" i="10"/>
  <c r="P366" i="10"/>
  <c r="P372" i="10"/>
  <c r="P378" i="10"/>
  <c r="P384" i="10"/>
  <c r="P390" i="10"/>
  <c r="P396" i="10"/>
  <c r="P402" i="10"/>
  <c r="P408" i="10"/>
  <c r="P414" i="10"/>
  <c r="P420" i="10"/>
  <c r="P426" i="10"/>
  <c r="P432" i="10"/>
  <c r="P438" i="10"/>
  <c r="P444" i="10"/>
  <c r="P450" i="10"/>
  <c r="P456" i="10"/>
  <c r="P462" i="10"/>
  <c r="P468" i="10"/>
  <c r="P474" i="10"/>
  <c r="P480" i="10"/>
  <c r="P486" i="10"/>
  <c r="P492" i="10"/>
  <c r="P498" i="10"/>
  <c r="P504" i="10"/>
  <c r="P516" i="10"/>
  <c r="P522" i="10"/>
  <c r="P528" i="10"/>
  <c r="P534" i="10"/>
  <c r="P540" i="10"/>
  <c r="P546" i="10"/>
  <c r="P552" i="10"/>
  <c r="P558" i="10"/>
  <c r="P564" i="10"/>
  <c r="P570" i="10"/>
  <c r="P576" i="10"/>
  <c r="P588" i="10"/>
  <c r="P594" i="10"/>
  <c r="P600" i="10"/>
  <c r="P606" i="10"/>
  <c r="P612" i="10"/>
  <c r="P618" i="10"/>
  <c r="P624" i="10"/>
  <c r="P630" i="10"/>
  <c r="P636" i="10"/>
  <c r="P642" i="10"/>
  <c r="P648" i="10"/>
  <c r="P660" i="10"/>
  <c r="P666" i="10"/>
  <c r="P672" i="10"/>
  <c r="P678" i="10"/>
  <c r="P684" i="10"/>
  <c r="P690" i="10"/>
  <c r="P696" i="10"/>
  <c r="P702" i="10"/>
  <c r="P708" i="10"/>
  <c r="P714" i="10"/>
  <c r="P720" i="10"/>
  <c r="P732" i="10"/>
  <c r="P738" i="10"/>
  <c r="P744" i="10"/>
  <c r="P750" i="10"/>
  <c r="P756" i="10"/>
  <c r="P762" i="10"/>
  <c r="P768" i="10"/>
  <c r="P774" i="10"/>
  <c r="P780" i="10"/>
  <c r="P786" i="10"/>
  <c r="P792" i="10"/>
  <c r="P798" i="10"/>
  <c r="P804" i="10"/>
  <c r="P810" i="10"/>
  <c r="P816" i="10"/>
  <c r="P822" i="10"/>
  <c r="P828" i="10"/>
  <c r="P834" i="10"/>
  <c r="P840" i="10"/>
  <c r="P846" i="10"/>
  <c r="P852" i="10"/>
  <c r="P858" i="10"/>
  <c r="P864" i="10"/>
  <c r="P870" i="10"/>
  <c r="P876" i="10"/>
  <c r="P882" i="10"/>
  <c r="P888" i="10"/>
  <c r="P894" i="10"/>
  <c r="P900" i="10"/>
  <c r="P906" i="10"/>
  <c r="P912" i="10"/>
  <c r="P918" i="10"/>
  <c r="P924" i="10"/>
  <c r="P930" i="10"/>
  <c r="P936" i="10"/>
  <c r="P942" i="10"/>
  <c r="P948" i="10"/>
  <c r="P954" i="10"/>
  <c r="P960" i="10"/>
  <c r="P966" i="10"/>
  <c r="P972" i="10"/>
  <c r="P978" i="10"/>
  <c r="P984" i="10"/>
  <c r="P990" i="10"/>
  <c r="P996" i="10"/>
  <c r="P1002" i="10"/>
  <c r="P1008" i="10"/>
  <c r="P1014" i="10"/>
  <c r="P1020" i="10"/>
  <c r="P1026" i="10"/>
  <c r="P1032" i="10"/>
  <c r="P1038" i="10"/>
  <c r="P1044" i="10"/>
  <c r="P1050" i="10"/>
  <c r="P1056" i="10"/>
  <c r="P1062" i="10"/>
  <c r="P1068" i="10"/>
  <c r="P1074" i="10"/>
  <c r="P1080" i="10"/>
  <c r="P1086" i="10"/>
  <c r="P1092" i="10"/>
  <c r="P1098" i="10"/>
  <c r="P1104" i="10"/>
  <c r="P1110" i="10"/>
  <c r="P1116" i="10"/>
  <c r="P1122" i="10"/>
  <c r="P1128" i="10"/>
  <c r="P1134" i="10"/>
  <c r="P1140" i="10"/>
  <c r="P1146" i="10"/>
  <c r="P1152" i="10"/>
  <c r="P1158" i="10"/>
  <c r="P1164" i="10"/>
  <c r="P1170" i="10"/>
  <c r="P1176" i="10"/>
  <c r="P1182" i="10"/>
  <c r="P1188" i="10"/>
  <c r="P1194" i="10"/>
  <c r="P1200" i="10"/>
  <c r="P1206" i="10"/>
  <c r="P1212" i="10"/>
  <c r="P1218" i="10"/>
  <c r="P1224" i="10"/>
  <c r="P1230" i="10"/>
  <c r="P1236" i="10"/>
  <c r="P1242" i="10"/>
  <c r="P1248" i="10"/>
  <c r="P1254" i="10"/>
  <c r="P1260" i="10"/>
  <c r="P1266" i="10"/>
  <c r="P1272" i="10"/>
  <c r="P1278" i="10"/>
  <c r="P1290" i="10"/>
  <c r="P1296" i="10"/>
  <c r="P1302" i="10"/>
  <c r="P1308" i="10"/>
  <c r="P1314" i="10"/>
  <c r="P1320" i="10"/>
  <c r="P1326" i="10"/>
  <c r="P1332" i="10"/>
  <c r="P1338" i="10"/>
  <c r="P1344" i="10"/>
  <c r="P1350" i="10"/>
  <c r="P1356" i="10"/>
  <c r="P1362" i="10"/>
  <c r="P1368" i="10"/>
  <c r="P1374" i="10"/>
  <c r="P1380" i="10"/>
  <c r="P1386" i="10"/>
  <c r="P1392" i="10"/>
  <c r="P1398" i="10"/>
  <c r="P1404" i="10"/>
  <c r="P1410" i="10"/>
  <c r="P1416" i="10"/>
  <c r="P1422" i="10"/>
  <c r="P1428" i="10"/>
  <c r="P1434" i="10"/>
  <c r="P1440" i="10"/>
  <c r="P1446" i="10"/>
  <c r="P1452" i="10"/>
  <c r="P1458" i="10"/>
  <c r="P1464" i="10"/>
  <c r="P1470" i="10"/>
  <c r="P1476" i="10"/>
  <c r="P1482" i="10"/>
  <c r="P1488" i="10"/>
  <c r="P1494" i="10"/>
  <c r="P1500" i="10"/>
  <c r="P1506" i="10"/>
  <c r="P1512" i="10"/>
  <c r="P1518" i="10"/>
  <c r="P1524" i="10"/>
  <c r="P1530" i="10"/>
  <c r="P1536" i="10"/>
  <c r="P1542" i="10"/>
  <c r="P1548" i="10"/>
  <c r="P1554" i="10"/>
  <c r="P1560" i="10"/>
  <c r="P1566" i="10"/>
  <c r="P1572" i="10"/>
  <c r="P1578" i="10"/>
  <c r="P1584" i="10"/>
  <c r="P1590" i="10"/>
  <c r="P1596" i="10"/>
  <c r="P1602" i="10"/>
  <c r="P1608" i="10"/>
  <c r="P1614" i="10"/>
  <c r="P1620" i="10"/>
  <c r="P1626" i="10"/>
  <c r="P1632" i="10"/>
  <c r="P1638" i="10"/>
  <c r="P1644" i="10"/>
  <c r="P1650" i="10"/>
  <c r="P1656" i="10"/>
  <c r="P1662" i="10"/>
  <c r="P1668" i="10"/>
  <c r="P1674" i="10"/>
  <c r="P1680" i="10"/>
  <c r="P1686" i="10"/>
  <c r="P1692" i="10"/>
  <c r="P1698" i="10"/>
  <c r="P1704" i="10"/>
  <c r="P1710" i="10"/>
  <c r="P1716" i="10"/>
  <c r="P1722" i="10"/>
  <c r="P1728" i="10"/>
  <c r="P1734" i="10"/>
  <c r="P1740" i="10"/>
  <c r="P1746" i="10"/>
  <c r="P1752" i="10"/>
  <c r="P1758" i="10"/>
  <c r="P1764" i="10"/>
  <c r="P1770" i="10"/>
  <c r="P1776" i="10"/>
  <c r="P1782" i="10"/>
  <c r="P1788" i="10"/>
  <c r="P1794" i="10"/>
  <c r="P1800" i="10"/>
  <c r="P1806" i="10"/>
  <c r="P1812" i="10"/>
  <c r="P1818" i="10"/>
  <c r="P1824" i="10"/>
  <c r="P1830" i="10"/>
  <c r="P1836" i="10"/>
  <c r="P1842" i="10"/>
  <c r="P1848" i="10"/>
  <c r="P1854" i="10"/>
  <c r="P1860" i="10"/>
  <c r="P1866" i="10"/>
  <c r="P1872" i="10"/>
  <c r="P1878" i="10"/>
  <c r="P1884" i="10"/>
  <c r="P1890" i="10"/>
  <c r="P1896" i="10"/>
  <c r="P1902" i="10"/>
  <c r="P1908" i="10"/>
  <c r="P1914" i="10"/>
  <c r="P1920" i="10"/>
  <c r="P1926" i="10"/>
  <c r="P1932" i="10"/>
  <c r="P1938" i="10"/>
  <c r="P1944" i="10"/>
  <c r="P1950" i="10"/>
  <c r="P1956" i="10"/>
  <c r="P1962" i="10"/>
  <c r="P1968" i="10"/>
  <c r="P1974" i="10"/>
  <c r="P1980" i="10"/>
  <c r="P1986" i="10"/>
  <c r="P1992" i="10"/>
  <c r="P1998" i="10"/>
  <c r="P2004" i="10"/>
  <c r="P2010" i="10"/>
  <c r="P2016" i="10"/>
  <c r="P2022" i="10"/>
  <c r="P2028" i="10"/>
  <c r="P2034" i="10"/>
  <c r="P2040" i="10"/>
  <c r="P2046" i="10"/>
  <c r="P2052" i="10"/>
  <c r="P2058" i="10"/>
  <c r="P2064" i="10"/>
  <c r="P2070" i="10"/>
  <c r="P2076" i="10"/>
  <c r="P2082" i="10"/>
  <c r="P2088" i="10"/>
  <c r="P2094" i="10"/>
  <c r="P2100" i="10"/>
  <c r="P2106" i="10"/>
  <c r="P2112" i="10"/>
  <c r="P2118" i="10"/>
  <c r="P2124" i="10"/>
  <c r="P2130" i="10"/>
  <c r="P2136" i="10"/>
  <c r="P2142" i="10"/>
  <c r="P2148" i="10"/>
  <c r="P2154" i="10"/>
  <c r="P2160" i="10"/>
  <c r="P2166" i="10"/>
  <c r="P2172" i="10"/>
  <c r="P2178" i="10"/>
  <c r="P2184" i="10"/>
  <c r="P2190" i="10"/>
  <c r="P2196" i="10"/>
  <c r="P2202" i="10"/>
  <c r="P2208" i="10"/>
  <c r="P2214" i="10"/>
  <c r="P2220" i="10"/>
  <c r="P2226" i="10"/>
  <c r="P2232" i="10"/>
  <c r="P2238" i="10"/>
  <c r="P2244" i="10"/>
  <c r="P2250" i="10"/>
  <c r="P2256" i="10"/>
  <c r="P2262" i="10"/>
  <c r="P2268" i="10"/>
  <c r="P2274" i="10"/>
  <c r="P2280" i="10"/>
  <c r="P2286" i="10"/>
  <c r="P2292" i="10"/>
  <c r="P2298" i="10"/>
  <c r="P2304" i="10"/>
  <c r="P2310" i="10"/>
  <c r="P2316" i="10"/>
  <c r="P2322" i="10"/>
  <c r="P2328" i="10"/>
  <c r="P2334" i="10"/>
  <c r="P2340" i="10"/>
  <c r="P2346" i="10"/>
  <c r="P2352" i="10"/>
  <c r="P2358" i="10"/>
  <c r="P2364" i="10"/>
  <c r="P2370" i="10"/>
  <c r="P2376" i="10"/>
  <c r="P2382" i="10"/>
  <c r="P2388" i="10"/>
  <c r="P2394" i="10"/>
  <c r="P2400" i="10"/>
  <c r="P2406" i="10"/>
  <c r="P2412" i="10"/>
  <c r="P2418" i="10"/>
  <c r="P2424" i="10"/>
  <c r="P2430" i="10"/>
  <c r="P2436" i="10"/>
  <c r="P2442" i="10"/>
  <c r="P2448" i="10"/>
  <c r="P2454" i="10"/>
  <c r="P2460" i="10"/>
  <c r="P2466" i="10"/>
  <c r="P2472" i="10"/>
  <c r="P2478" i="10"/>
  <c r="P2484" i="10"/>
  <c r="P2490" i="10"/>
  <c r="P2496" i="10"/>
  <c r="P2502" i="10"/>
  <c r="P2508" i="10"/>
  <c r="P2514" i="10"/>
  <c r="P2520" i="10"/>
  <c r="P2526" i="10"/>
  <c r="P2532" i="10"/>
  <c r="P2538" i="10"/>
  <c r="P2544" i="10"/>
  <c r="P121" i="10"/>
  <c r="P157" i="10"/>
  <c r="P26" i="10"/>
  <c r="P32" i="10"/>
  <c r="P38" i="10"/>
  <c r="P44" i="10"/>
  <c r="P50" i="10"/>
  <c r="P56" i="10"/>
  <c r="P62" i="10"/>
  <c r="P68" i="10"/>
  <c r="P74" i="10"/>
  <c r="P80" i="10"/>
  <c r="P86" i="10"/>
  <c r="P98" i="10"/>
  <c r="P104" i="10"/>
  <c r="P110" i="10"/>
  <c r="P116" i="10"/>
  <c r="P122" i="10"/>
  <c r="P128" i="10"/>
  <c r="P134" i="10"/>
  <c r="P140" i="10"/>
  <c r="P146" i="10"/>
  <c r="P152" i="10"/>
  <c r="P158" i="10"/>
  <c r="P164" i="10"/>
  <c r="P170" i="10"/>
  <c r="P176" i="10"/>
  <c r="P188" i="10"/>
  <c r="P194" i="10"/>
  <c r="P200" i="10"/>
  <c r="P206" i="10"/>
  <c r="P212" i="10"/>
  <c r="P218" i="10"/>
  <c r="P224" i="10"/>
  <c r="P230" i="10"/>
  <c r="P242" i="10"/>
  <c r="P248" i="10"/>
  <c r="P254" i="10"/>
  <c r="P260" i="10"/>
  <c r="P266" i="10"/>
  <c r="P272" i="10"/>
  <c r="P278" i="10"/>
  <c r="P284" i="10"/>
  <c r="P296" i="10"/>
  <c r="P302" i="10"/>
  <c r="P308" i="10"/>
  <c r="P314" i="10"/>
  <c r="P320" i="10"/>
  <c r="P326" i="10"/>
  <c r="P332" i="10"/>
  <c r="P338" i="10"/>
  <c r="P350" i="10"/>
  <c r="P356" i="10"/>
  <c r="P362" i="10"/>
  <c r="P368" i="10"/>
  <c r="P374" i="10"/>
  <c r="P380" i="10"/>
  <c r="P386" i="10"/>
  <c r="P392" i="10"/>
  <c r="P404" i="10"/>
  <c r="P410" i="10"/>
  <c r="P416" i="10"/>
  <c r="P422" i="10"/>
  <c r="P428" i="10"/>
  <c r="P434" i="10"/>
  <c r="P440" i="10"/>
  <c r="P446" i="10"/>
  <c r="P458" i="10"/>
  <c r="P464" i="10"/>
  <c r="P470" i="10"/>
  <c r="P476" i="10"/>
  <c r="P482" i="10"/>
  <c r="P488" i="10"/>
  <c r="P494" i="10"/>
  <c r="P500" i="10"/>
  <c r="P506" i="10"/>
  <c r="P512" i="10"/>
  <c r="P518" i="10"/>
  <c r="P524" i="10"/>
  <c r="P530" i="10"/>
  <c r="P536" i="10"/>
  <c r="P542" i="10"/>
  <c r="P548" i="10"/>
  <c r="P554" i="10"/>
  <c r="P560" i="10"/>
  <c r="P566" i="10"/>
  <c r="P572" i="10"/>
  <c r="P578" i="10"/>
  <c r="P584" i="10"/>
  <c r="P590" i="10"/>
  <c r="P596" i="10"/>
  <c r="P602" i="10"/>
  <c r="P608" i="10"/>
  <c r="P614" i="10"/>
  <c r="P620" i="10"/>
  <c r="P626" i="10"/>
  <c r="P632" i="10"/>
  <c r="P638" i="10"/>
  <c r="P644" i="10"/>
  <c r="P650" i="10"/>
  <c r="P656" i="10"/>
  <c r="P662" i="10"/>
  <c r="P668" i="10"/>
  <c r="P674" i="10"/>
  <c r="P680" i="10"/>
  <c r="P686" i="10"/>
  <c r="P692" i="10"/>
  <c r="P698" i="10"/>
  <c r="P704" i="10"/>
  <c r="P710" i="10"/>
  <c r="P716" i="10"/>
  <c r="P722" i="10"/>
  <c r="P728" i="10"/>
  <c r="P734" i="10"/>
  <c r="P740" i="10"/>
  <c r="P746" i="10"/>
  <c r="P752" i="10"/>
  <c r="P758" i="10"/>
  <c r="P764" i="10"/>
  <c r="P770" i="10"/>
  <c r="P776" i="10"/>
  <c r="P782" i="10"/>
  <c r="P788" i="10"/>
  <c r="P794" i="10"/>
  <c r="P800" i="10"/>
  <c r="P806" i="10"/>
  <c r="P812" i="10"/>
  <c r="P824" i="10"/>
  <c r="P830" i="10"/>
  <c r="P836" i="10"/>
  <c r="P842" i="10"/>
  <c r="P848" i="10"/>
  <c r="P854" i="10"/>
  <c r="P860" i="10"/>
  <c r="P866" i="10"/>
  <c r="P872" i="10"/>
  <c r="P878" i="10"/>
  <c r="P884" i="10"/>
  <c r="P890" i="10"/>
  <c r="P896" i="10"/>
  <c r="P902" i="10"/>
  <c r="P908" i="10"/>
  <c r="P914" i="10"/>
  <c r="P920" i="10"/>
  <c r="P926" i="10"/>
  <c r="P932" i="10"/>
  <c r="P938" i="10"/>
  <c r="P944" i="10"/>
  <c r="P950" i="10"/>
  <c r="P956" i="10"/>
  <c r="P962" i="10"/>
  <c r="P968" i="10"/>
  <c r="P974" i="10"/>
  <c r="P980" i="10"/>
  <c r="P986" i="10"/>
  <c r="P992" i="10"/>
  <c r="P998" i="10"/>
  <c r="P1070" i="10"/>
  <c r="P1106" i="10"/>
  <c r="P1982" i="10"/>
  <c r="P2630" i="10"/>
  <c r="P4574" i="10"/>
  <c r="AN14" i="10"/>
  <c r="L14" i="10" s="1"/>
  <c r="G14" i="9" s="1"/>
  <c r="H14" i="9" s="1"/>
  <c r="AP15" i="10"/>
  <c r="O15" i="10" s="1"/>
  <c r="P27" i="10"/>
  <c r="P63" i="10"/>
  <c r="P99" i="10"/>
  <c r="P1143" i="10"/>
  <c r="AN13" i="10"/>
  <c r="P1186" i="10"/>
  <c r="P1547" i="10"/>
  <c r="P1553" i="10"/>
  <c r="P1559" i="10"/>
  <c r="P1565" i="10"/>
  <c r="P1571" i="10"/>
  <c r="P1577" i="10"/>
  <c r="P1583" i="10"/>
  <c r="P1589" i="10"/>
  <c r="P1595" i="10"/>
  <c r="P1601" i="10"/>
  <c r="P1607" i="10"/>
  <c r="P1613" i="10"/>
  <c r="P1619" i="10"/>
  <c r="P1625" i="10"/>
  <c r="P1631" i="10"/>
  <c r="P1637" i="10"/>
  <c r="P1643" i="10"/>
  <c r="P1649" i="10"/>
  <c r="P1655" i="10"/>
  <c r="P1661" i="10"/>
  <c r="P1667" i="10"/>
  <c r="P1673" i="10"/>
  <c r="P1679" i="10"/>
  <c r="P1685" i="10"/>
  <c r="P1691" i="10"/>
  <c r="P1697" i="10"/>
  <c r="P1703" i="10"/>
  <c r="P1709" i="10"/>
  <c r="P1715" i="10"/>
  <c r="P1721" i="10"/>
  <c r="P1727" i="10"/>
  <c r="P1733" i="10"/>
  <c r="P1739" i="10"/>
  <c r="P1745" i="10"/>
  <c r="P1751" i="10"/>
  <c r="P1757" i="10"/>
  <c r="P1763" i="10"/>
  <c r="P1769" i="10"/>
  <c r="P1775" i="10"/>
  <c r="P1781" i="10"/>
  <c r="P1787" i="10"/>
  <c r="P1793" i="10"/>
  <c r="P1799" i="10"/>
  <c r="P1805" i="10"/>
  <c r="P1811" i="10"/>
  <c r="P1817" i="10"/>
  <c r="P1823" i="10"/>
  <c r="P1829" i="10"/>
  <c r="P1835" i="10"/>
  <c r="P1841" i="10"/>
  <c r="P1847" i="10"/>
  <c r="P1853" i="10"/>
  <c r="P1859" i="10"/>
  <c r="P1865" i="10"/>
  <c r="P1871" i="10"/>
  <c r="P1877" i="10"/>
  <c r="P1883" i="10"/>
  <c r="P1889" i="10"/>
  <c r="P1895" i="10"/>
  <c r="P1901" i="10"/>
  <c r="P1907" i="10"/>
  <c r="P1913" i="10"/>
  <c r="P1919" i="10"/>
  <c r="P1925" i="10"/>
  <c r="P1931" i="10"/>
  <c r="P1937" i="10"/>
  <c r="P1943" i="10"/>
  <c r="P1949" i="10"/>
  <c r="P1955" i="10"/>
  <c r="P1961" i="10"/>
  <c r="P1967" i="10"/>
  <c r="P1973" i="10"/>
  <c r="P1979" i="10"/>
  <c r="P1985" i="10"/>
  <c r="P1991" i="10"/>
  <c r="P1997" i="10"/>
  <c r="P2003" i="10"/>
  <c r="P2009" i="10"/>
  <c r="P2015" i="10"/>
  <c r="P2021" i="10"/>
  <c r="P2027" i="10"/>
  <c r="P2033" i="10"/>
  <c r="P2039" i="10"/>
  <c r="P2045" i="10"/>
  <c r="P2219" i="10"/>
  <c r="P2327" i="10"/>
  <c r="P2435" i="10"/>
  <c r="P2543" i="10"/>
  <c r="P2651" i="10"/>
  <c r="P2867" i="10"/>
  <c r="P2975" i="10"/>
  <c r="P3083" i="10"/>
  <c r="P3191" i="10"/>
  <c r="P3299" i="10"/>
  <c r="P3515" i="10"/>
  <c r="P3623" i="10"/>
  <c r="P3731" i="10"/>
  <c r="P3839" i="10"/>
  <c r="P4271" i="10"/>
  <c r="P4487" i="10"/>
  <c r="P4703" i="10"/>
  <c r="P19" i="10"/>
  <c r="P31" i="10"/>
  <c r="P37" i="10"/>
  <c r="P43" i="10"/>
  <c r="P55" i="10"/>
  <c r="P61" i="10"/>
  <c r="P67" i="10"/>
  <c r="P73" i="10"/>
  <c r="P79" i="10"/>
  <c r="P91" i="10"/>
  <c r="P97" i="10"/>
  <c r="P103" i="10"/>
  <c r="P109" i="10"/>
  <c r="P115" i="10"/>
  <c r="P127" i="10"/>
  <c r="P133" i="10"/>
  <c r="P139" i="10"/>
  <c r="P145" i="10"/>
  <c r="P151" i="10"/>
  <c r="P163" i="10"/>
  <c r="P169" i="10"/>
  <c r="P175" i="10"/>
  <c r="P181" i="10"/>
  <c r="P187" i="10"/>
  <c r="P193" i="10"/>
  <c r="P199" i="10"/>
  <c r="P205" i="10"/>
  <c r="P211" i="10"/>
  <c r="P217" i="10"/>
  <c r="P223" i="10"/>
  <c r="P229" i="10"/>
  <c r="P235" i="10"/>
  <c r="P241" i="10"/>
  <c r="P247" i="10"/>
  <c r="P253" i="10"/>
  <c r="P259" i="10"/>
  <c r="P265" i="10"/>
  <c r="P271" i="10"/>
  <c r="P277" i="10"/>
  <c r="P283" i="10"/>
  <c r="P289" i="10"/>
  <c r="P295" i="10"/>
  <c r="P301" i="10"/>
  <c r="P307" i="10"/>
  <c r="P313" i="10"/>
  <c r="P319" i="10"/>
  <c r="P325" i="10"/>
  <c r="P331" i="10"/>
  <c r="P337" i="10"/>
  <c r="P343" i="10"/>
  <c r="P349" i="10"/>
  <c r="P355" i="10"/>
  <c r="P361" i="10"/>
  <c r="P367" i="10"/>
  <c r="P373" i="10"/>
  <c r="P379" i="10"/>
  <c r="P385" i="10"/>
  <c r="P391" i="10"/>
  <c r="P397" i="10"/>
  <c r="P403" i="10"/>
  <c r="P409" i="10"/>
  <c r="P415" i="10"/>
  <c r="P421" i="10"/>
  <c r="P427" i="10"/>
  <c r="P433" i="10"/>
  <c r="P439" i="10"/>
  <c r="P445" i="10"/>
  <c r="P451" i="10"/>
  <c r="P457" i="10"/>
  <c r="P463" i="10"/>
  <c r="P469" i="10"/>
  <c r="P475" i="10"/>
  <c r="P481" i="10"/>
  <c r="P487" i="10"/>
  <c r="P493" i="10"/>
  <c r="P499" i="10"/>
  <c r="P505" i="10"/>
  <c r="P511" i="10"/>
  <c r="P517" i="10"/>
  <c r="P523" i="10"/>
  <c r="P529" i="10"/>
  <c r="P535" i="10"/>
  <c r="P541" i="10"/>
  <c r="P547" i="10"/>
  <c r="P553" i="10"/>
  <c r="P559" i="10"/>
  <c r="P565" i="10"/>
  <c r="P571" i="10"/>
  <c r="P577" i="10"/>
  <c r="P583" i="10"/>
  <c r="P589" i="10"/>
  <c r="P595" i="10"/>
  <c r="P601" i="10"/>
  <c r="P607" i="10"/>
  <c r="P613" i="10"/>
  <c r="P619" i="10"/>
  <c r="P625" i="10"/>
  <c r="P631" i="10"/>
  <c r="P637" i="10"/>
  <c r="P643" i="10"/>
  <c r="P649" i="10"/>
  <c r="P655" i="10"/>
  <c r="P661" i="10"/>
  <c r="P667" i="10"/>
  <c r="P673" i="10"/>
  <c r="P679" i="10"/>
  <c r="P685" i="10"/>
  <c r="P691" i="10"/>
  <c r="P697" i="10"/>
  <c r="P703" i="10"/>
  <c r="P709" i="10"/>
  <c r="P715" i="10"/>
  <c r="P721" i="10"/>
  <c r="P727" i="10"/>
  <c r="P733" i="10"/>
  <c r="P739" i="10"/>
  <c r="P745" i="10"/>
  <c r="P751" i="10"/>
  <c r="P757" i="10"/>
  <c r="P763" i="10"/>
  <c r="P769" i="10"/>
  <c r="P775" i="10"/>
  <c r="P781" i="10"/>
  <c r="P787" i="10"/>
  <c r="P793" i="10"/>
  <c r="P799" i="10"/>
  <c r="P805" i="10"/>
  <c r="P811" i="10"/>
  <c r="P817" i="10"/>
  <c r="P823" i="10"/>
  <c r="P829" i="10"/>
  <c r="P835" i="10"/>
  <c r="P841" i="10"/>
  <c r="P847" i="10"/>
  <c r="P853" i="10"/>
  <c r="P859" i="10"/>
  <c r="P865" i="10"/>
  <c r="P871" i="10"/>
  <c r="P877" i="10"/>
  <c r="P883" i="10"/>
  <c r="P889" i="10"/>
  <c r="P895" i="10"/>
  <c r="P901" i="10"/>
  <c r="P907" i="10"/>
  <c r="P913" i="10"/>
  <c r="P919" i="10"/>
  <c r="P925" i="10"/>
  <c r="P931" i="10"/>
  <c r="P937" i="10"/>
  <c r="P943" i="10"/>
  <c r="P949" i="10"/>
  <c r="P955" i="10"/>
  <c r="P961" i="10"/>
  <c r="P967" i="10"/>
  <c r="P973" i="10"/>
  <c r="P979" i="10"/>
  <c r="P985" i="10"/>
  <c r="P991" i="10"/>
  <c r="P997" i="10"/>
  <c r="P1003" i="10"/>
  <c r="P1009" i="10"/>
  <c r="P1015" i="10"/>
  <c r="P1021" i="10"/>
  <c r="P1027" i="10"/>
  <c r="P1033" i="10"/>
  <c r="P1039" i="10"/>
  <c r="P1045" i="10"/>
  <c r="P1051" i="10"/>
  <c r="P1057" i="10"/>
  <c r="P1063" i="10"/>
  <c r="P1069" i="10"/>
  <c r="P1075" i="10"/>
  <c r="P1081" i="10"/>
  <c r="P1087" i="10"/>
  <c r="P1093" i="10"/>
  <c r="P1099" i="10"/>
  <c r="P1105" i="10"/>
  <c r="P1111" i="10"/>
  <c r="P1117" i="10"/>
  <c r="P1123" i="10"/>
  <c r="P1129" i="10"/>
  <c r="P1135" i="10"/>
  <c r="P1141" i="10"/>
  <c r="P1147" i="10"/>
  <c r="P1153" i="10"/>
  <c r="P1159" i="10"/>
  <c r="P1165" i="10"/>
  <c r="P1171" i="10"/>
  <c r="P1177" i="10"/>
  <c r="P1183" i="10"/>
  <c r="P1189" i="10"/>
  <c r="P1195" i="10"/>
  <c r="P1201" i="10"/>
  <c r="P1207" i="10"/>
  <c r="P1213" i="10"/>
  <c r="P1219" i="10"/>
  <c r="P1225" i="10"/>
  <c r="P1231" i="10"/>
  <c r="P1237" i="10"/>
  <c r="P1243" i="10"/>
  <c r="P1249" i="10"/>
  <c r="P1255" i="10"/>
  <c r="P1261" i="10"/>
  <c r="P1267" i="10"/>
  <c r="P1273" i="10"/>
  <c r="P1279" i="10"/>
  <c r="P1285" i="10"/>
  <c r="P1291" i="10"/>
  <c r="P1297" i="10"/>
  <c r="P1303" i="10"/>
  <c r="P1309" i="10"/>
  <c r="P1315" i="10"/>
  <c r="P1321" i="10"/>
  <c r="P1327" i="10"/>
  <c r="P1333" i="10"/>
  <c r="P1339" i="10"/>
  <c r="P1345" i="10"/>
  <c r="P1351" i="10"/>
  <c r="P1357" i="10"/>
  <c r="P1363" i="10"/>
  <c r="P1369" i="10"/>
  <c r="P1375" i="10"/>
  <c r="P1381" i="10"/>
  <c r="P1387" i="10"/>
  <c r="P1393" i="10"/>
  <c r="P1399" i="10"/>
  <c r="P1405" i="10"/>
  <c r="P1411" i="10"/>
  <c r="P1417" i="10"/>
  <c r="P1423" i="10"/>
  <c r="P1429" i="10"/>
  <c r="P1435" i="10"/>
  <c r="P1441" i="10"/>
  <c r="P1447" i="10"/>
  <c r="P1453" i="10"/>
  <c r="P1459" i="10"/>
  <c r="P1465" i="10"/>
  <c r="P1471" i="10"/>
  <c r="P1477" i="10"/>
  <c r="P1483" i="10"/>
  <c r="P1489" i="10"/>
  <c r="P1495" i="10"/>
  <c r="P1501" i="10"/>
  <c r="P1507" i="10"/>
  <c r="P1513" i="10"/>
  <c r="P1519" i="10"/>
  <c r="P1525" i="10"/>
  <c r="P1531" i="10"/>
  <c r="P1537" i="10"/>
  <c r="P1543" i="10"/>
  <c r="P1549" i="10"/>
  <c r="P1555" i="10"/>
  <c r="P1561" i="10"/>
  <c r="P1567" i="10"/>
  <c r="P1573" i="10"/>
  <c r="P1579" i="10"/>
  <c r="P1585" i="10"/>
  <c r="P1591" i="10"/>
  <c r="P1597" i="10"/>
  <c r="P1603" i="10"/>
  <c r="P1609" i="10"/>
  <c r="P1615" i="10"/>
  <c r="P1621" i="10"/>
  <c r="P1627" i="10"/>
  <c r="P1633" i="10"/>
  <c r="P1639" i="10"/>
  <c r="P1645" i="10"/>
  <c r="P1651" i="10"/>
  <c r="P1657" i="10"/>
  <c r="P1663" i="10"/>
  <c r="P1669" i="10"/>
  <c r="P1675" i="10"/>
  <c r="P1681" i="10"/>
  <c r="P1687" i="10"/>
  <c r="P1693" i="10"/>
  <c r="P1699" i="10"/>
  <c r="P1705" i="10"/>
  <c r="P1711" i="10"/>
  <c r="P1717" i="10"/>
  <c r="P1723" i="10"/>
  <c r="P1729" i="10"/>
  <c r="P1735" i="10"/>
  <c r="P1741" i="10"/>
  <c r="P1747" i="10"/>
  <c r="P1753" i="10"/>
  <c r="P1759" i="10"/>
  <c r="P1765" i="10"/>
  <c r="P1771" i="10"/>
  <c r="P1777" i="10"/>
  <c r="P1783" i="10"/>
  <c r="P1789" i="10"/>
  <c r="P1795" i="10"/>
  <c r="P1801" i="10"/>
  <c r="P1807" i="10"/>
  <c r="P1813" i="10"/>
  <c r="P1819" i="10"/>
  <c r="P1825" i="10"/>
  <c r="P1831" i="10"/>
  <c r="P1837" i="10"/>
  <c r="P1843" i="10"/>
  <c r="P1849" i="10"/>
  <c r="P1855" i="10"/>
  <c r="P1861" i="10"/>
  <c r="P1867" i="10"/>
  <c r="P1939" i="10"/>
  <c r="P2047" i="10"/>
  <c r="P2155" i="10"/>
  <c r="P2263" i="10"/>
  <c r="P2479" i="10"/>
  <c r="P2587" i="10"/>
  <c r="P2695" i="10"/>
  <c r="P2803" i="10"/>
  <c r="P2911" i="10"/>
  <c r="P3127" i="10"/>
  <c r="P3235" i="10"/>
  <c r="P3343" i="10"/>
  <c r="P3451" i="10"/>
  <c r="P3559" i="10"/>
  <c r="P3775" i="10"/>
  <c r="P3883" i="10"/>
  <c r="P4099" i="10"/>
  <c r="P4531" i="10"/>
  <c r="P4747" i="10"/>
  <c r="P1004" i="10"/>
  <c r="P1010" i="10"/>
  <c r="P1016" i="10"/>
  <c r="P1022" i="10"/>
  <c r="P1028" i="10"/>
  <c r="P1040" i="10"/>
  <c r="P1046" i="10"/>
  <c r="P1052" i="10"/>
  <c r="P1058" i="10"/>
  <c r="P1064" i="10"/>
  <c r="P1076" i="10"/>
  <c r="P1082" i="10"/>
  <c r="P1088" i="10"/>
  <c r="P1094" i="10"/>
  <c r="P1100" i="10"/>
  <c r="P1112" i="10"/>
  <c r="P1118" i="10"/>
  <c r="P1124" i="10"/>
  <c r="P1130" i="10"/>
  <c r="P1136" i="10"/>
  <c r="P1142" i="10"/>
  <c r="P1148" i="10"/>
  <c r="P1154" i="10"/>
  <c r="P1160" i="10"/>
  <c r="P1166" i="10"/>
  <c r="P1172" i="10"/>
  <c r="P1178" i="10"/>
  <c r="P1184" i="10"/>
  <c r="P1190" i="10"/>
  <c r="P1196" i="10"/>
  <c r="P1202" i="10"/>
  <c r="P1208" i="10"/>
  <c r="P1214" i="10"/>
  <c r="P1220" i="10"/>
  <c r="P1226" i="10"/>
  <c r="P1232" i="10"/>
  <c r="P1238" i="10"/>
  <c r="P1244" i="10"/>
  <c r="P1250" i="10"/>
  <c r="P1256" i="10"/>
  <c r="P1262" i="10"/>
  <c r="P1268" i="10"/>
  <c r="P1274" i="10"/>
  <c r="P1280" i="10"/>
  <c r="P1286" i="10"/>
  <c r="P1292" i="10"/>
  <c r="P1298" i="10"/>
  <c r="P1304" i="10"/>
  <c r="P1310" i="10"/>
  <c r="P1316" i="10"/>
  <c r="P1322" i="10"/>
  <c r="P1328" i="10"/>
  <c r="P1334" i="10"/>
  <c r="P1340" i="10"/>
  <c r="P1346" i="10"/>
  <c r="P1352" i="10"/>
  <c r="P1358" i="10"/>
  <c r="P1364" i="10"/>
  <c r="P1370" i="10"/>
  <c r="P1376" i="10"/>
  <c r="P1382" i="10"/>
  <c r="P1388" i="10"/>
  <c r="P1394" i="10"/>
  <c r="P1400" i="10"/>
  <c r="P1406" i="10"/>
  <c r="P1412" i="10"/>
  <c r="P1418" i="10"/>
  <c r="P1424" i="10"/>
  <c r="P1430" i="10"/>
  <c r="P1436" i="10"/>
  <c r="P1442" i="10"/>
  <c r="P1448" i="10"/>
  <c r="P1454" i="10"/>
  <c r="P1460" i="10"/>
  <c r="P1466" i="10"/>
  <c r="P1472" i="10"/>
  <c r="P1478" i="10"/>
  <c r="P1484" i="10"/>
  <c r="P1490" i="10"/>
  <c r="P1496" i="10"/>
  <c r="P1502" i="10"/>
  <c r="P1508" i="10"/>
  <c r="P1514" i="10"/>
  <c r="P1520" i="10"/>
  <c r="P1526" i="10"/>
  <c r="P1532" i="10"/>
  <c r="P1538" i="10"/>
  <c r="P1544" i="10"/>
  <c r="P1550" i="10"/>
  <c r="P1556" i="10"/>
  <c r="P1562" i="10"/>
  <c r="P1568" i="10"/>
  <c r="P1574" i="10"/>
  <c r="P1580" i="10"/>
  <c r="P1586" i="10"/>
  <c r="P1592" i="10"/>
  <c r="P1598" i="10"/>
  <c r="P1604" i="10"/>
  <c r="P1610" i="10"/>
  <c r="P1616" i="10"/>
  <c r="P1622" i="10"/>
  <c r="P1628" i="10"/>
  <c r="P1634" i="10"/>
  <c r="P1640" i="10"/>
  <c r="P1646" i="10"/>
  <c r="P1652" i="10"/>
  <c r="P1658" i="10"/>
  <c r="P1664" i="10"/>
  <c r="P1670" i="10"/>
  <c r="P1676" i="10"/>
  <c r="P1682" i="10"/>
  <c r="P1688" i="10"/>
  <c r="P1694" i="10"/>
  <c r="P1700" i="10"/>
  <c r="P1706" i="10"/>
  <c r="P1712" i="10"/>
  <c r="P1718" i="10"/>
  <c r="P1724" i="10"/>
  <c r="P1730" i="10"/>
  <c r="P1736" i="10"/>
  <c r="P1742" i="10"/>
  <c r="P1748" i="10"/>
  <c r="P1754" i="10"/>
  <c r="P1760" i="10"/>
  <c r="P1766" i="10"/>
  <c r="P1772" i="10"/>
  <c r="P1778" i="10"/>
  <c r="P1784" i="10"/>
  <c r="P1790" i="10"/>
  <c r="P1796" i="10"/>
  <c r="P1802" i="10"/>
  <c r="P1808" i="10"/>
  <c r="P1814" i="10"/>
  <c r="P1820" i="10"/>
  <c r="P1826" i="10"/>
  <c r="P1832" i="10"/>
  <c r="P1838" i="10"/>
  <c r="P1844" i="10"/>
  <c r="P1850" i="10"/>
  <c r="P1856" i="10"/>
  <c r="P1862" i="10"/>
  <c r="P1868" i="10"/>
  <c r="P1874" i="10"/>
  <c r="P1880" i="10"/>
  <c r="P1886" i="10"/>
  <c r="P1892" i="10"/>
  <c r="P1898" i="10"/>
  <c r="P1904" i="10"/>
  <c r="P1910" i="10"/>
  <c r="P1916" i="10"/>
  <c r="P1922" i="10"/>
  <c r="P1928" i="10"/>
  <c r="P1934" i="10"/>
  <c r="P1940" i="10"/>
  <c r="P1946" i="10"/>
  <c r="P1952" i="10"/>
  <c r="P1958" i="10"/>
  <c r="P1964" i="10"/>
  <c r="P1970" i="10"/>
  <c r="P1976" i="10"/>
  <c r="P1988" i="10"/>
  <c r="P1994" i="10"/>
  <c r="P2000" i="10"/>
  <c r="P2006" i="10"/>
  <c r="P2012" i="10"/>
  <c r="P2018" i="10"/>
  <c r="P2024" i="10"/>
  <c r="P2030" i="10"/>
  <c r="P2036" i="10"/>
  <c r="P2042" i="10"/>
  <c r="P2048" i="10"/>
  <c r="P2054" i="10"/>
  <c r="P2060" i="10"/>
  <c r="P2066" i="10"/>
  <c r="P2072" i="10"/>
  <c r="P2078" i="10"/>
  <c r="P2084" i="10"/>
  <c r="P2090" i="10"/>
  <c r="P2096" i="10"/>
  <c r="P2102" i="10"/>
  <c r="P2108" i="10"/>
  <c r="P2114" i="10"/>
  <c r="P2120" i="10"/>
  <c r="P2126" i="10"/>
  <c r="P2132" i="10"/>
  <c r="P2138" i="10"/>
  <c r="P2144" i="10"/>
  <c r="P2150" i="10"/>
  <c r="P2156" i="10"/>
  <c r="P2162" i="10"/>
  <c r="P2168" i="10"/>
  <c r="P2174" i="10"/>
  <c r="P2180" i="10"/>
  <c r="P2186" i="10"/>
  <c r="P2192" i="10"/>
  <c r="P2198" i="10"/>
  <c r="P2204" i="10"/>
  <c r="P2210" i="10"/>
  <c r="P2216" i="10"/>
  <c r="P2222" i="10"/>
  <c r="P2228" i="10"/>
  <c r="P2234" i="10"/>
  <c r="P2240" i="10"/>
  <c r="P2246" i="10"/>
  <c r="P2252" i="10"/>
  <c r="P2258" i="10"/>
  <c r="P2264" i="10"/>
  <c r="P2270" i="10"/>
  <c r="P2276" i="10"/>
  <c r="P2282" i="10"/>
  <c r="P2288" i="10"/>
  <c r="P2294" i="10"/>
  <c r="P2300" i="10"/>
  <c r="P2306" i="10"/>
  <c r="P2312" i="10"/>
  <c r="P2318" i="10"/>
  <c r="P2324" i="10"/>
  <c r="P2330" i="10"/>
  <c r="P2336" i="10"/>
  <c r="P2342" i="10"/>
  <c r="P2348" i="10"/>
  <c r="P2354" i="10"/>
  <c r="P2360" i="10"/>
  <c r="P2366" i="10"/>
  <c r="P2372" i="10"/>
  <c r="P2378" i="10"/>
  <c r="P2384" i="10"/>
  <c r="P2390" i="10"/>
  <c r="P2396" i="10"/>
  <c r="P2402" i="10"/>
  <c r="P2408" i="10"/>
  <c r="P2414" i="10"/>
  <c r="P2420" i="10"/>
  <c r="P2426" i="10"/>
  <c r="P2432" i="10"/>
  <c r="P2438" i="10"/>
  <c r="P2444" i="10"/>
  <c r="P2450" i="10"/>
  <c r="P2456" i="10"/>
  <c r="P2462" i="10"/>
  <c r="P2468" i="10"/>
  <c r="P2474" i="10"/>
  <c r="P2480" i="10"/>
  <c r="P2486" i="10"/>
  <c r="P2492" i="10"/>
  <c r="P2498" i="10"/>
  <c r="P2504" i="10"/>
  <c r="P2510" i="10"/>
  <c r="P2516" i="10"/>
  <c r="P2522" i="10"/>
  <c r="P2528" i="10"/>
  <c r="P2534" i="10"/>
  <c r="P2540" i="10"/>
  <c r="P2546" i="10"/>
  <c r="P2552" i="10"/>
  <c r="P2558" i="10"/>
  <c r="P2564" i="10"/>
  <c r="P2570" i="10"/>
  <c r="P2576" i="10"/>
  <c r="P2582" i="10"/>
  <c r="P2588" i="10"/>
  <c r="P2594" i="10"/>
  <c r="P2600" i="10"/>
  <c r="P2606" i="10"/>
  <c r="P2612" i="10"/>
  <c r="P2618" i="10"/>
  <c r="P2624" i="10"/>
  <c r="P2636" i="10"/>
  <c r="P2642" i="10"/>
  <c r="P2648" i="10"/>
  <c r="P2654" i="10"/>
  <c r="P2660" i="10"/>
  <c r="P2666" i="10"/>
  <c r="P2672" i="10"/>
  <c r="P2678" i="10"/>
  <c r="P2684" i="10"/>
  <c r="P2690" i="10"/>
  <c r="P2696" i="10"/>
  <c r="P2702" i="10"/>
  <c r="P2708" i="10"/>
  <c r="P2714" i="10"/>
  <c r="P2720" i="10"/>
  <c r="P2726" i="10"/>
  <c r="P2732" i="10"/>
  <c r="P2738" i="10"/>
  <c r="P2744" i="10"/>
  <c r="P2750" i="10"/>
  <c r="P2756" i="10"/>
  <c r="P2762" i="10"/>
  <c r="P2768" i="10"/>
  <c r="P2774" i="10"/>
  <c r="P2780" i="10"/>
  <c r="P2786" i="10"/>
  <c r="P2792" i="10"/>
  <c r="P2798" i="10"/>
  <c r="P2804" i="10"/>
  <c r="P2810" i="10"/>
  <c r="P2816" i="10"/>
  <c r="P2822" i="10"/>
  <c r="P2828" i="10"/>
  <c r="P2834" i="10"/>
  <c r="P2840" i="10"/>
  <c r="P2846" i="10"/>
  <c r="P2852" i="10"/>
  <c r="P2858" i="10"/>
  <c r="P2864" i="10"/>
  <c r="P2870" i="10"/>
  <c r="P2876" i="10"/>
  <c r="P2882" i="10"/>
  <c r="P2888" i="10"/>
  <c r="P2894" i="10"/>
  <c r="P2900" i="10"/>
  <c r="P2906" i="10"/>
  <c r="P2912" i="10"/>
  <c r="P2918" i="10"/>
  <c r="P2924" i="10"/>
  <c r="P2930" i="10"/>
  <c r="P2936" i="10"/>
  <c r="P2942" i="10"/>
  <c r="P2948" i="10"/>
  <c r="P2954" i="10"/>
  <c r="P2960" i="10"/>
  <c r="P2966" i="10"/>
  <c r="P2972" i="10"/>
  <c r="P2978" i="10"/>
  <c r="P2984" i="10"/>
  <c r="P2990" i="10"/>
  <c r="P2996" i="10"/>
  <c r="P3002" i="10"/>
  <c r="P3008" i="10"/>
  <c r="P3014" i="10"/>
  <c r="P3020" i="10"/>
  <c r="P3026" i="10"/>
  <c r="P3032" i="10"/>
  <c r="P3038" i="10"/>
  <c r="P3044" i="10"/>
  <c r="P3050" i="10"/>
  <c r="P3056" i="10"/>
  <c r="P3062" i="10"/>
  <c r="P3068" i="10"/>
  <c r="P3074" i="10"/>
  <c r="P3080" i="10"/>
  <c r="P3086" i="10"/>
  <c r="P3092" i="10"/>
  <c r="P3098" i="10"/>
  <c r="P3104" i="10"/>
  <c r="P3110" i="10"/>
  <c r="P3116" i="10"/>
  <c r="P3122" i="10"/>
  <c r="P3128" i="10"/>
  <c r="P3134" i="10"/>
  <c r="P3140" i="10"/>
  <c r="P3146" i="10"/>
  <c r="P3152" i="10"/>
  <c r="P3158" i="10"/>
  <c r="P3164" i="10"/>
  <c r="P3170" i="10"/>
  <c r="P3176" i="10"/>
  <c r="P3182" i="10"/>
  <c r="P3188" i="10"/>
  <c r="P3194" i="10"/>
  <c r="P3200" i="10"/>
  <c r="P3206" i="10"/>
  <c r="P3212" i="10"/>
  <c r="P3218" i="10"/>
  <c r="P3224" i="10"/>
  <c r="P3230" i="10"/>
  <c r="P3236" i="10"/>
  <c r="P3242" i="10"/>
  <c r="P3248" i="10"/>
  <c r="P3254" i="10"/>
  <c r="P3260" i="10"/>
  <c r="P3266" i="10"/>
  <c r="P3272" i="10"/>
  <c r="P3284" i="10"/>
  <c r="P3290" i="10"/>
  <c r="P3296" i="10"/>
  <c r="P3302" i="10"/>
  <c r="P3308" i="10"/>
  <c r="P3314" i="10"/>
  <c r="P3320" i="10"/>
  <c r="P3326" i="10"/>
  <c r="P3332" i="10"/>
  <c r="P3338" i="10"/>
  <c r="P3344" i="10"/>
  <c r="P3350" i="10"/>
  <c r="P3356" i="10"/>
  <c r="P3362" i="10"/>
  <c r="P3368" i="10"/>
  <c r="P3374" i="10"/>
  <c r="P3380" i="10"/>
  <c r="P3386" i="10"/>
  <c r="P3392" i="10"/>
  <c r="P3398" i="10"/>
  <c r="P3404" i="10"/>
  <c r="P3410" i="10"/>
  <c r="P3416" i="10"/>
  <c r="P3422" i="10"/>
  <c r="P3428" i="10"/>
  <c r="P3434" i="10"/>
  <c r="P3440" i="10"/>
  <c r="P3446" i="10"/>
  <c r="P3452" i="10"/>
  <c r="P3458" i="10"/>
  <c r="P3464" i="10"/>
  <c r="P3470" i="10"/>
  <c r="P3476" i="10"/>
  <c r="P3482" i="10"/>
  <c r="P3488" i="10"/>
  <c r="P3494" i="10"/>
  <c r="P3500" i="10"/>
  <c r="P3506" i="10"/>
  <c r="P3512" i="10"/>
  <c r="P3518" i="10"/>
  <c r="P3524" i="10"/>
  <c r="P3530" i="10"/>
  <c r="P3536" i="10"/>
  <c r="P3542" i="10"/>
  <c r="P3548" i="10"/>
  <c r="P3554" i="10"/>
  <c r="P3560" i="10"/>
  <c r="P3566" i="10"/>
  <c r="P3572" i="10"/>
  <c r="P3578" i="10"/>
  <c r="P3584" i="10"/>
  <c r="P3590" i="10"/>
  <c r="P3596" i="10"/>
  <c r="P3602" i="10"/>
  <c r="P3608" i="10"/>
  <c r="P3614" i="10"/>
  <c r="P3620" i="10"/>
  <c r="P3626" i="10"/>
  <c r="P3632" i="10"/>
  <c r="P3638" i="10"/>
  <c r="P3644" i="10"/>
  <c r="P3650" i="10"/>
  <c r="P3656" i="10"/>
  <c r="P3662" i="10"/>
  <c r="P3668" i="10"/>
  <c r="P3674" i="10"/>
  <c r="P3680" i="10"/>
  <c r="P3686" i="10"/>
  <c r="P3692" i="10"/>
  <c r="P3698" i="10"/>
  <c r="P3704" i="10"/>
  <c r="P3710" i="10"/>
  <c r="P3716" i="10"/>
  <c r="P3722" i="10"/>
  <c r="P3728" i="10"/>
  <c r="P3734" i="10"/>
  <c r="P3740" i="10"/>
  <c r="P3746" i="10"/>
  <c r="P3752" i="10"/>
  <c r="P3758" i="10"/>
  <c r="P3764" i="10"/>
  <c r="P3770" i="10"/>
  <c r="P3776" i="10"/>
  <c r="P3782" i="10"/>
  <c r="P3788" i="10"/>
  <c r="P3794" i="10"/>
  <c r="P3800" i="10"/>
  <c r="P3806" i="10"/>
  <c r="P3812" i="10"/>
  <c r="P3818" i="10"/>
  <c r="P3824" i="10"/>
  <c r="P3830" i="10"/>
  <c r="P3836" i="10"/>
  <c r="P3842" i="10"/>
  <c r="P3848" i="10"/>
  <c r="P3854" i="10"/>
  <c r="P3860" i="10"/>
  <c r="P3866" i="10"/>
  <c r="P3872" i="10"/>
  <c r="P3878" i="10"/>
  <c r="P3884" i="10"/>
  <c r="P3890" i="10"/>
  <c r="P3896" i="10"/>
  <c r="P3902" i="10"/>
  <c r="P3908" i="10"/>
  <c r="P3914" i="10"/>
  <c r="P3920" i="10"/>
  <c r="P3926" i="10"/>
  <c r="P3932" i="10"/>
  <c r="P3938" i="10"/>
  <c r="P3944" i="10"/>
  <c r="P3950" i="10"/>
  <c r="P3956" i="10"/>
  <c r="P3962" i="10"/>
  <c r="P3968" i="10"/>
  <c r="P3974" i="10"/>
  <c r="P3980" i="10"/>
  <c r="P3986" i="10"/>
  <c r="P3992" i="10"/>
  <c r="P3998" i="10"/>
  <c r="P4004" i="10"/>
  <c r="P4010" i="10"/>
  <c r="P4016" i="10"/>
  <c r="P4022" i="10"/>
  <c r="P4028" i="10"/>
  <c r="P4034" i="10"/>
  <c r="P4040" i="10"/>
  <c r="P4046" i="10"/>
  <c r="P4052" i="10"/>
  <c r="P4058" i="10"/>
  <c r="P4064" i="10"/>
  <c r="P4070" i="10"/>
  <c r="P4076" i="10"/>
  <c r="P4082" i="10"/>
  <c r="P4088" i="10"/>
  <c r="P4094" i="10"/>
  <c r="P4100" i="10"/>
  <c r="P4106" i="10"/>
  <c r="P4112" i="10"/>
  <c r="P4118" i="10"/>
  <c r="P4124" i="10"/>
  <c r="P4130" i="10"/>
  <c r="P4136" i="10"/>
  <c r="P4142" i="10"/>
  <c r="P4148" i="10"/>
  <c r="P4154" i="10"/>
  <c r="P4160" i="10"/>
  <c r="P4166" i="10"/>
  <c r="P4172" i="10"/>
  <c r="P4178" i="10"/>
  <c r="P4184" i="10"/>
  <c r="P4190" i="10"/>
  <c r="P4196" i="10"/>
  <c r="P4202" i="10"/>
  <c r="P4208" i="10"/>
  <c r="P4214" i="10"/>
  <c r="P4220" i="10"/>
  <c r="P4226" i="10"/>
  <c r="P4232" i="10"/>
  <c r="P4238" i="10"/>
  <c r="P4244" i="10"/>
  <c r="P4250" i="10"/>
  <c r="P4256" i="10"/>
  <c r="P4262" i="10"/>
  <c r="P4268" i="10"/>
  <c r="P4274" i="10"/>
  <c r="P4280" i="10"/>
  <c r="P4286" i="10"/>
  <c r="P4292" i="10"/>
  <c r="P4298" i="10"/>
  <c r="P4304" i="10"/>
  <c r="P4310" i="10"/>
  <c r="P4316" i="10"/>
  <c r="P4322" i="10"/>
  <c r="P4328" i="10"/>
  <c r="P4334" i="10"/>
  <c r="P4340" i="10"/>
  <c r="P4346" i="10"/>
  <c r="P4352" i="10"/>
  <c r="P4358" i="10"/>
  <c r="P4364" i="10"/>
  <c r="P4370" i="10"/>
  <c r="P4376" i="10"/>
  <c r="P4382" i="10"/>
  <c r="P4388" i="10"/>
  <c r="P4394" i="10"/>
  <c r="P4400" i="10"/>
  <c r="P4406" i="10"/>
  <c r="P4412" i="10"/>
  <c r="P4418" i="10"/>
  <c r="P4424" i="10"/>
  <c r="P4430" i="10"/>
  <c r="P4436" i="10"/>
  <c r="P4442" i="10"/>
  <c r="P4448" i="10"/>
  <c r="P4454" i="10"/>
  <c r="P4460" i="10"/>
  <c r="P4466" i="10"/>
  <c r="P4472" i="10"/>
  <c r="P4478" i="10"/>
  <c r="P4484" i="10"/>
  <c r="P4490" i="10"/>
  <c r="P4496" i="10"/>
  <c r="P4502" i="10"/>
  <c r="P4508" i="10"/>
  <c r="P4514" i="10"/>
  <c r="P4520" i="10"/>
  <c r="P4526" i="10"/>
  <c r="P4532" i="10"/>
  <c r="P4538" i="10"/>
  <c r="P4544" i="10"/>
  <c r="P4550" i="10"/>
  <c r="P4556" i="10"/>
  <c r="P4562" i="10"/>
  <c r="P4568" i="10"/>
  <c r="P4580" i="10"/>
  <c r="P4586" i="10"/>
  <c r="P4592" i="10"/>
  <c r="P4598" i="10"/>
  <c r="P4604" i="10"/>
  <c r="P4610" i="10"/>
  <c r="P4616" i="10"/>
  <c r="P4622" i="10"/>
  <c r="P4628" i="10"/>
  <c r="P4634" i="10"/>
  <c r="P4640" i="10"/>
  <c r="P4646" i="10"/>
  <c r="P4652" i="10"/>
  <c r="P4658" i="10"/>
  <c r="P4664" i="10"/>
  <c r="P4670" i="10"/>
  <c r="P4676" i="10"/>
  <c r="P4682" i="10"/>
  <c r="P4688" i="10"/>
  <c r="P4694" i="10"/>
  <c r="P4700" i="10"/>
  <c r="P4706" i="10"/>
  <c r="P4712" i="10"/>
  <c r="P4718" i="10"/>
  <c r="P4724" i="10"/>
  <c r="P4730" i="10"/>
  <c r="P4736" i="10"/>
  <c r="P4742" i="10"/>
  <c r="P4748" i="10"/>
  <c r="P4754" i="10"/>
  <c r="P4760" i="10"/>
  <c r="P4766" i="10"/>
  <c r="P4772" i="10"/>
  <c r="P4778" i="10"/>
  <c r="P4784" i="10"/>
  <c r="P4790" i="10"/>
  <c r="P4796" i="10"/>
  <c r="P4802" i="10"/>
  <c r="P4808" i="10"/>
  <c r="P4814" i="10"/>
  <c r="P4820" i="10"/>
  <c r="P4826" i="10"/>
  <c r="P4832" i="10"/>
  <c r="P4838" i="10"/>
  <c r="P4844" i="10"/>
  <c r="P4850" i="10"/>
  <c r="P4856" i="10"/>
  <c r="P4862" i="10"/>
  <c r="P4868" i="10"/>
  <c r="P4874" i="10"/>
  <c r="P4880" i="10"/>
  <c r="P4886" i="10"/>
  <c r="P4892" i="10"/>
  <c r="P4898" i="10"/>
  <c r="P4904" i="10"/>
  <c r="P4910" i="10"/>
  <c r="P4916" i="10"/>
  <c r="P4922" i="10"/>
  <c r="P4928" i="10"/>
  <c r="P4934" i="10"/>
  <c r="P4940" i="10"/>
  <c r="P4946" i="10"/>
  <c r="P4952" i="10"/>
  <c r="P4958" i="10"/>
  <c r="P4964" i="10"/>
  <c r="P4970" i="10"/>
  <c r="P4976" i="10"/>
  <c r="P4982" i="10"/>
  <c r="P4988" i="10"/>
  <c r="P4994" i="10"/>
  <c r="P5000" i="10"/>
  <c r="P5006" i="10"/>
  <c r="P33" i="10"/>
  <c r="P39" i="10"/>
  <c r="P45" i="10"/>
  <c r="P51" i="10"/>
  <c r="P57" i="10"/>
  <c r="P69" i="10"/>
  <c r="P75" i="10"/>
  <c r="P81" i="10"/>
  <c r="P87" i="10"/>
  <c r="P93" i="10"/>
  <c r="P105" i="10"/>
  <c r="P111" i="10"/>
  <c r="P117" i="10"/>
  <c r="P123" i="10"/>
  <c r="P129" i="10"/>
  <c r="P141" i="10"/>
  <c r="P147" i="10"/>
  <c r="P153" i="10"/>
  <c r="P159" i="10"/>
  <c r="P165" i="10"/>
  <c r="P171" i="10"/>
  <c r="P177" i="10"/>
  <c r="P183" i="10"/>
  <c r="P189" i="10"/>
  <c r="P195" i="10"/>
  <c r="P201" i="10"/>
  <c r="P207" i="10"/>
  <c r="P213" i="10"/>
  <c r="P219" i="10"/>
  <c r="P225" i="10"/>
  <c r="P231" i="10"/>
  <c r="P237" i="10"/>
  <c r="P243" i="10"/>
  <c r="P249" i="10"/>
  <c r="P255" i="10"/>
  <c r="P261" i="10"/>
  <c r="P267" i="10"/>
  <c r="P273" i="10"/>
  <c r="P279" i="10"/>
  <c r="P285" i="10"/>
  <c r="P291" i="10"/>
  <c r="P297" i="10"/>
  <c r="P303" i="10"/>
  <c r="P309" i="10"/>
  <c r="P315" i="10"/>
  <c r="P321" i="10"/>
  <c r="P327" i="10"/>
  <c r="P333" i="10"/>
  <c r="P339" i="10"/>
  <c r="P345" i="10"/>
  <c r="P351" i="10"/>
  <c r="P357" i="10"/>
  <c r="P363" i="10"/>
  <c r="P369" i="10"/>
  <c r="P375" i="10"/>
  <c r="P381" i="10"/>
  <c r="P387" i="10"/>
  <c r="P393" i="10"/>
  <c r="P399" i="10"/>
  <c r="P405" i="10"/>
  <c r="P411" i="10"/>
  <c r="P417" i="10"/>
  <c r="P423" i="10"/>
  <c r="P429" i="10"/>
  <c r="P435" i="10"/>
  <c r="P441" i="10"/>
  <c r="P447" i="10"/>
  <c r="P453" i="10"/>
  <c r="P459" i="10"/>
  <c r="P465" i="10"/>
  <c r="P471" i="10"/>
  <c r="P477" i="10"/>
  <c r="P483" i="10"/>
  <c r="P489" i="10"/>
  <c r="P495" i="10"/>
  <c r="P501" i="10"/>
  <c r="P507" i="10"/>
  <c r="P513" i="10"/>
  <c r="P519" i="10"/>
  <c r="P525" i="10"/>
  <c r="P531" i="10"/>
  <c r="P537" i="10"/>
  <c r="P543" i="10"/>
  <c r="P549" i="10"/>
  <c r="P555" i="10"/>
  <c r="P561" i="10"/>
  <c r="P567" i="10"/>
  <c r="P573" i="10"/>
  <c r="P579" i="10"/>
  <c r="P585" i="10"/>
  <c r="P591" i="10"/>
  <c r="P597" i="10"/>
  <c r="P603" i="10"/>
  <c r="P609" i="10"/>
  <c r="P615" i="10"/>
  <c r="P621" i="10"/>
  <c r="P627" i="10"/>
  <c r="P633" i="10"/>
  <c r="P639" i="10"/>
  <c r="P645" i="10"/>
  <c r="P651" i="10"/>
  <c r="P657" i="10"/>
  <c r="P663" i="10"/>
  <c r="P669" i="10"/>
  <c r="P675" i="10"/>
  <c r="P681" i="10"/>
  <c r="P687" i="10"/>
  <c r="P693" i="10"/>
  <c r="P699" i="10"/>
  <c r="P705" i="10"/>
  <c r="P711" i="10"/>
  <c r="P717" i="10"/>
  <c r="P723" i="10"/>
  <c r="P729" i="10"/>
  <c r="P735" i="10"/>
  <c r="P741" i="10"/>
  <c r="P747" i="10"/>
  <c r="P753" i="10"/>
  <c r="P759" i="10"/>
  <c r="P765" i="10"/>
  <c r="P771" i="10"/>
  <c r="P777" i="10"/>
  <c r="P783" i="10"/>
  <c r="P789" i="10"/>
  <c r="P795" i="10"/>
  <c r="P801" i="10"/>
  <c r="P807" i="10"/>
  <c r="P813" i="10"/>
  <c r="P819" i="10"/>
  <c r="P825" i="10"/>
  <c r="P831" i="10"/>
  <c r="P837" i="10"/>
  <c r="P843" i="10"/>
  <c r="P849" i="10"/>
  <c r="P855" i="10"/>
  <c r="P861" i="10"/>
  <c r="P867" i="10"/>
  <c r="P873" i="10"/>
  <c r="P879" i="10"/>
  <c r="P885" i="10"/>
  <c r="P891" i="10"/>
  <c r="P897" i="10"/>
  <c r="P903" i="10"/>
  <c r="P909" i="10"/>
  <c r="P915" i="10"/>
  <c r="P921" i="10"/>
  <c r="P927" i="10"/>
  <c r="P933" i="10"/>
  <c r="P939" i="10"/>
  <c r="P945" i="10"/>
  <c r="P951" i="10"/>
  <c r="P957" i="10"/>
  <c r="P963" i="10"/>
  <c r="P969" i="10"/>
  <c r="P975" i="10"/>
  <c r="P981" i="10"/>
  <c r="P987" i="10"/>
  <c r="P993" i="10"/>
  <c r="P999" i="10"/>
  <c r="P1005" i="10"/>
  <c r="P1011" i="10"/>
  <c r="P1017" i="10"/>
  <c r="P1023" i="10"/>
  <c r="P1029" i="10"/>
  <c r="P1035" i="10"/>
  <c r="P1041" i="10"/>
  <c r="P1047" i="10"/>
  <c r="P1053" i="10"/>
  <c r="P1059" i="10"/>
  <c r="P1065" i="10"/>
  <c r="P1071" i="10"/>
  <c r="P1077" i="10"/>
  <c r="P1083" i="10"/>
  <c r="P1089" i="10"/>
  <c r="P1095" i="10"/>
  <c r="P1101" i="10"/>
  <c r="P1107" i="10"/>
  <c r="P1113" i="10"/>
  <c r="P1119" i="10"/>
  <c r="P1125" i="10"/>
  <c r="P1131" i="10"/>
  <c r="P1137" i="10"/>
  <c r="P1149" i="10"/>
  <c r="P1155" i="10"/>
  <c r="P1161" i="10"/>
  <c r="P1167" i="10"/>
  <c r="P1173" i="10"/>
  <c r="P1179" i="10"/>
  <c r="P1185" i="10"/>
  <c r="P1191" i="10"/>
  <c r="P1197" i="10"/>
  <c r="P1203" i="10"/>
  <c r="P1209" i="10"/>
  <c r="P1215" i="10"/>
  <c r="P1221" i="10"/>
  <c r="P1227" i="10"/>
  <c r="P1233" i="10"/>
  <c r="P1239" i="10"/>
  <c r="P1245" i="10"/>
  <c r="P1251" i="10"/>
  <c r="P1257" i="10"/>
  <c r="P1263" i="10"/>
  <c r="P1269" i="10"/>
  <c r="P1275" i="10"/>
  <c r="P1281" i="10"/>
  <c r="P1287" i="10"/>
  <c r="P1293" i="10"/>
  <c r="P1299" i="10"/>
  <c r="P1305" i="10"/>
  <c r="P1311" i="10"/>
  <c r="P1317" i="10"/>
  <c r="P1323" i="10"/>
  <c r="P1329" i="10"/>
  <c r="P1335" i="10"/>
  <c r="P1341" i="10"/>
  <c r="P1347" i="10"/>
  <c r="P1353" i="10"/>
  <c r="P1359" i="10"/>
  <c r="P1365" i="10"/>
  <c r="P1371" i="10"/>
  <c r="P1377" i="10"/>
  <c r="P1383" i="10"/>
  <c r="P1389" i="10"/>
  <c r="P1395" i="10"/>
  <c r="P1401" i="10"/>
  <c r="P1407" i="10"/>
  <c r="P1413" i="10"/>
  <c r="P1419" i="10"/>
  <c r="P1425" i="10"/>
  <c r="P1431" i="10"/>
  <c r="P1437" i="10"/>
  <c r="P1443" i="10"/>
  <c r="P1449" i="10"/>
  <c r="P1455" i="10"/>
  <c r="P1461" i="10"/>
  <c r="P1467" i="10"/>
  <c r="P1473" i="10"/>
  <c r="P1479" i="10"/>
  <c r="P1485" i="10"/>
  <c r="P1491" i="10"/>
  <c r="P1497" i="10"/>
  <c r="P1503" i="10"/>
  <c r="P1509" i="10"/>
  <c r="P1917" i="10"/>
  <c r="P2025" i="10"/>
  <c r="P2133" i="10"/>
  <c r="P2349" i="10"/>
  <c r="P2457" i="10"/>
  <c r="P2565" i="10"/>
  <c r="P2673" i="10"/>
  <c r="P2781" i="10"/>
  <c r="P2997" i="10"/>
  <c r="P3105" i="10"/>
  <c r="P3213" i="10"/>
  <c r="P3321" i="10"/>
  <c r="P3429" i="10"/>
  <c r="P3645" i="10"/>
  <c r="P3753" i="10"/>
  <c r="P3969" i="10"/>
  <c r="P4185" i="10"/>
  <c r="P4401" i="10"/>
  <c r="P4617" i="10"/>
  <c r="P28" i="10"/>
  <c r="P34" i="10"/>
  <c r="P40" i="10"/>
  <c r="P46" i="10"/>
  <c r="P52" i="10"/>
  <c r="P58" i="10"/>
  <c r="P64" i="10"/>
  <c r="P70" i="10"/>
  <c r="P76" i="10"/>
  <c r="P82" i="10"/>
  <c r="P88" i="10"/>
  <c r="P94" i="10"/>
  <c r="P100" i="10"/>
  <c r="P106" i="10"/>
  <c r="P112" i="10"/>
  <c r="P118" i="10"/>
  <c r="P124" i="10"/>
  <c r="P130" i="10"/>
  <c r="P136" i="10"/>
  <c r="P142" i="10"/>
  <c r="P148" i="10"/>
  <c r="P154" i="10"/>
  <c r="P160" i="10"/>
  <c r="P166" i="10"/>
  <c r="P172" i="10"/>
  <c r="P178" i="10"/>
  <c r="P184" i="10"/>
  <c r="P190" i="10"/>
  <c r="P196" i="10"/>
  <c r="P202" i="10"/>
  <c r="P208" i="10"/>
  <c r="P214" i="10"/>
  <c r="P220" i="10"/>
  <c r="P226" i="10"/>
  <c r="P232" i="10"/>
  <c r="P238" i="10"/>
  <c r="P244" i="10"/>
  <c r="P250" i="10"/>
  <c r="P256" i="10"/>
  <c r="P262" i="10"/>
  <c r="P268" i="10"/>
  <c r="P274" i="10"/>
  <c r="P280" i="10"/>
  <c r="P286" i="10"/>
  <c r="P292" i="10"/>
  <c r="P298" i="10"/>
  <c r="P304" i="10"/>
  <c r="P310" i="10"/>
  <c r="P316" i="10"/>
  <c r="P322" i="10"/>
  <c r="P328" i="10"/>
  <c r="P334" i="10"/>
  <c r="P340" i="10"/>
  <c r="P346" i="10"/>
  <c r="P352" i="10"/>
  <c r="P358" i="10"/>
  <c r="P364" i="10"/>
  <c r="P370" i="10"/>
  <c r="P376" i="10"/>
  <c r="P382" i="10"/>
  <c r="P388" i="10"/>
  <c r="P394" i="10"/>
  <c r="P400" i="10"/>
  <c r="P406" i="10"/>
  <c r="P412" i="10"/>
  <c r="P418" i="10"/>
  <c r="P424" i="10"/>
  <c r="P430" i="10"/>
  <c r="P436" i="10"/>
  <c r="P442" i="10"/>
  <c r="P448" i="10"/>
  <c r="P454" i="10"/>
  <c r="P460" i="10"/>
  <c r="P466" i="10"/>
  <c r="P472" i="10"/>
  <c r="P478" i="10"/>
  <c r="P484" i="10"/>
  <c r="P490" i="10"/>
  <c r="P496" i="10"/>
  <c r="P502" i="10"/>
  <c r="P508" i="10"/>
  <c r="P514" i="10"/>
  <c r="P520" i="10"/>
  <c r="P526" i="10"/>
  <c r="P532" i="10"/>
  <c r="P538" i="10"/>
  <c r="P544" i="10"/>
  <c r="P550" i="10"/>
  <c r="P556" i="10"/>
  <c r="P562" i="10"/>
  <c r="P568" i="10"/>
  <c r="P574" i="10"/>
  <c r="P580" i="10"/>
  <c r="P586" i="10"/>
  <c r="P592" i="10"/>
  <c r="P598" i="10"/>
  <c r="P604" i="10"/>
  <c r="P610" i="10"/>
  <c r="P616" i="10"/>
  <c r="P622" i="10"/>
  <c r="P628" i="10"/>
  <c r="P634" i="10"/>
  <c r="P640" i="10"/>
  <c r="P646" i="10"/>
  <c r="P652" i="10"/>
  <c r="P658" i="10"/>
  <c r="P664" i="10"/>
  <c r="P670" i="10"/>
  <c r="P676" i="10"/>
  <c r="P682" i="10"/>
  <c r="P688" i="10"/>
  <c r="P694" i="10"/>
  <c r="P700" i="10"/>
  <c r="P706" i="10"/>
  <c r="P712" i="10"/>
  <c r="P718" i="10"/>
  <c r="P724" i="10"/>
  <c r="P730" i="10"/>
  <c r="P736" i="10"/>
  <c r="P742" i="10"/>
  <c r="P748" i="10"/>
  <c r="P754" i="10"/>
  <c r="P760" i="10"/>
  <c r="P766" i="10"/>
  <c r="P772" i="10"/>
  <c r="P778" i="10"/>
  <c r="P784" i="10"/>
  <c r="P790" i="10"/>
  <c r="P796" i="10"/>
  <c r="P802" i="10"/>
  <c r="P808" i="10"/>
  <c r="P814" i="10"/>
  <c r="P820" i="10"/>
  <c r="P826" i="10"/>
  <c r="P832" i="10"/>
  <c r="P838" i="10"/>
  <c r="P844" i="10"/>
  <c r="P850" i="10"/>
  <c r="P856" i="10"/>
  <c r="P862" i="10"/>
  <c r="P868" i="10"/>
  <c r="P874" i="10"/>
  <c r="P880" i="10"/>
  <c r="P886" i="10"/>
  <c r="P892" i="10"/>
  <c r="P898" i="10"/>
  <c r="P904" i="10"/>
  <c r="P910" i="10"/>
  <c r="P916" i="10"/>
  <c r="P922" i="10"/>
  <c r="P928" i="10"/>
  <c r="P934" i="10"/>
  <c r="P940" i="10"/>
  <c r="P946" i="10"/>
  <c r="P952" i="10"/>
  <c r="P958" i="10"/>
  <c r="P964" i="10"/>
  <c r="P970" i="10"/>
  <c r="P976" i="10"/>
  <c r="P982" i="10"/>
  <c r="P988" i="10"/>
  <c r="P994" i="10"/>
  <c r="P1000" i="10"/>
  <c r="P1006" i="10"/>
  <c r="P1012" i="10"/>
  <c r="P1018" i="10"/>
  <c r="P1024" i="10"/>
  <c r="P1030" i="10"/>
  <c r="P1036" i="10"/>
  <c r="P1042" i="10"/>
  <c r="P1048" i="10"/>
  <c r="P1054" i="10"/>
  <c r="P1060" i="10"/>
  <c r="P1066" i="10"/>
  <c r="P1072" i="10"/>
  <c r="P1078" i="10"/>
  <c r="P1084" i="10"/>
  <c r="P1090" i="10"/>
  <c r="P1096" i="10"/>
  <c r="P1102" i="10"/>
  <c r="P1108" i="10"/>
  <c r="P1114" i="10"/>
  <c r="P1120" i="10"/>
  <c r="P1126" i="10"/>
  <c r="P1132" i="10"/>
  <c r="P1138" i="10"/>
  <c r="P1144" i="10"/>
  <c r="P1150" i="10"/>
  <c r="P1156" i="10"/>
  <c r="P1162" i="10"/>
  <c r="P1168" i="10"/>
  <c r="P1174" i="10"/>
  <c r="P1180" i="10"/>
  <c r="P1192" i="10"/>
  <c r="P1198" i="10"/>
  <c r="P1204" i="10"/>
  <c r="P1210" i="10"/>
  <c r="P1216" i="10"/>
  <c r="P1222" i="10"/>
  <c r="P1228" i="10"/>
  <c r="P1234" i="10"/>
  <c r="P1240" i="10"/>
  <c r="P1246" i="10"/>
  <c r="P1252" i="10"/>
  <c r="P1258" i="10"/>
  <c r="P1264" i="10"/>
  <c r="P1270" i="10"/>
  <c r="P1276" i="10"/>
  <c r="P1282" i="10"/>
  <c r="P1288" i="10"/>
  <c r="P1294" i="10"/>
  <c r="P1300" i="10"/>
  <c r="P1306" i="10"/>
  <c r="P1312" i="10"/>
  <c r="P1318" i="10"/>
  <c r="P1324" i="10"/>
  <c r="P1330" i="10"/>
  <c r="P1336" i="10"/>
  <c r="P1342" i="10"/>
  <c r="P1360" i="10"/>
  <c r="P1372" i="10"/>
  <c r="P1384" i="10"/>
  <c r="P1396" i="10"/>
  <c r="P1408" i="10"/>
  <c r="P1432" i="10"/>
  <c r="P1444" i="10"/>
  <c r="P1456" i="10"/>
  <c r="P1468" i="10"/>
  <c r="P1480" i="10"/>
  <c r="P1504" i="10"/>
  <c r="P1516" i="10"/>
  <c r="P1528" i="10"/>
  <c r="P1540" i="10"/>
  <c r="P1552" i="10"/>
  <c r="P1576" i="10"/>
  <c r="P1588" i="10"/>
  <c r="P1600" i="10"/>
  <c r="P1612" i="10"/>
  <c r="P1624" i="10"/>
  <c r="P1648" i="10"/>
  <c r="P1666" i="10"/>
  <c r="P1684" i="10"/>
  <c r="P1702" i="10"/>
  <c r="P1720" i="10"/>
  <c r="P1756" i="10"/>
  <c r="P1774" i="10"/>
  <c r="P1792" i="10"/>
  <c r="P1810" i="10"/>
  <c r="P1960" i="10"/>
  <c r="P2068" i="10"/>
  <c r="P2176" i="10"/>
  <c r="P2284" i="10"/>
  <c r="P2392" i="10"/>
  <c r="P2608" i="10"/>
  <c r="P2716" i="10"/>
  <c r="P2824" i="10"/>
  <c r="P2932" i="10"/>
  <c r="P3040" i="10"/>
  <c r="P3256" i="10"/>
  <c r="P3364" i="10"/>
  <c r="P3472" i="10"/>
  <c r="P3580" i="10"/>
  <c r="P3688" i="10"/>
  <c r="P4012" i="10"/>
  <c r="P4228" i="10"/>
  <c r="P4444" i="10"/>
  <c r="P4660" i="10"/>
  <c r="P4876" i="10"/>
  <c r="P4924" i="10"/>
  <c r="P1515" i="10"/>
  <c r="P1521" i="10"/>
  <c r="P1527" i="10"/>
  <c r="P1533" i="10"/>
  <c r="P1539" i="10"/>
  <c r="P1545" i="10"/>
  <c r="P1551" i="10"/>
  <c r="P1557" i="10"/>
  <c r="P1563" i="10"/>
  <c r="P1569" i="10"/>
  <c r="P1575" i="10"/>
  <c r="P1581" i="10"/>
  <c r="P1587" i="10"/>
  <c r="P1593" i="10"/>
  <c r="P1599" i="10"/>
  <c r="P1605" i="10"/>
  <c r="P1611" i="10"/>
  <c r="P1617" i="10"/>
  <c r="P1623" i="10"/>
  <c r="P1629" i="10"/>
  <c r="P1635" i="10"/>
  <c r="P1641" i="10"/>
  <c r="P1647" i="10"/>
  <c r="P1653" i="10"/>
  <c r="P1659" i="10"/>
  <c r="P1665" i="10"/>
  <c r="P1671" i="10"/>
  <c r="P1677" i="10"/>
  <c r="P1683" i="10"/>
  <c r="P1689" i="10"/>
  <c r="P1695" i="10"/>
  <c r="P1701" i="10"/>
  <c r="P1707" i="10"/>
  <c r="P1713" i="10"/>
  <c r="P1719" i="10"/>
  <c r="P1725" i="10"/>
  <c r="P1731" i="10"/>
  <c r="P1737" i="10"/>
  <c r="P1743" i="10"/>
  <c r="P1749" i="10"/>
  <c r="P1755" i="10"/>
  <c r="P1761" i="10"/>
  <c r="P1767" i="10"/>
  <c r="P1773" i="10"/>
  <c r="P1779" i="10"/>
  <c r="P1785" i="10"/>
  <c r="P1791" i="10"/>
  <c r="P1797" i="10"/>
  <c r="P1803" i="10"/>
  <c r="P1809" i="10"/>
  <c r="P1815" i="10"/>
  <c r="P1821" i="10"/>
  <c r="P1827" i="10"/>
  <c r="P1833" i="10"/>
  <c r="P1839" i="10"/>
  <c r="P1845" i="10"/>
  <c r="P1851" i="10"/>
  <c r="P1857" i="10"/>
  <c r="P1863" i="10"/>
  <c r="P1869" i="10"/>
  <c r="P1875" i="10"/>
  <c r="P1881" i="10"/>
  <c r="P1887" i="10"/>
  <c r="P1893" i="10"/>
  <c r="P1899" i="10"/>
  <c r="P1905" i="10"/>
  <c r="P1911" i="10"/>
  <c r="P1923" i="10"/>
  <c r="P1929" i="10"/>
  <c r="P1935" i="10"/>
  <c r="P1941" i="10"/>
  <c r="P1947" i="10"/>
  <c r="P1953" i="10"/>
  <c r="P1959" i="10"/>
  <c r="P1965" i="10"/>
  <c r="P1971" i="10"/>
  <c r="P1977" i="10"/>
  <c r="P1983" i="10"/>
  <c r="P1989" i="10"/>
  <c r="P1995" i="10"/>
  <c r="P2001" i="10"/>
  <c r="P2007" i="10"/>
  <c r="P2013" i="10"/>
  <c r="P2019" i="10"/>
  <c r="P2031" i="10"/>
  <c r="P2037" i="10"/>
  <c r="P2043" i="10"/>
  <c r="P2049" i="10"/>
  <c r="P2055" i="10"/>
  <c r="P2061" i="10"/>
  <c r="P2067" i="10"/>
  <c r="P2073" i="10"/>
  <c r="P2079" i="10"/>
  <c r="P2085" i="10"/>
  <c r="P2091" i="10"/>
  <c r="P2097" i="10"/>
  <c r="P2103" i="10"/>
  <c r="P2109" i="10"/>
  <c r="P2115" i="10"/>
  <c r="P2121" i="10"/>
  <c r="P2127" i="10"/>
  <c r="P2139" i="10"/>
  <c r="P2145" i="10"/>
  <c r="P2151" i="10"/>
  <c r="P2157" i="10"/>
  <c r="P2163" i="10"/>
  <c r="P2169" i="10"/>
  <c r="P2175" i="10"/>
  <c r="P2181" i="10"/>
  <c r="P2187" i="10"/>
  <c r="P2193" i="10"/>
  <c r="P2199" i="10"/>
  <c r="P2205" i="10"/>
  <c r="P2211" i="10"/>
  <c r="P2217" i="10"/>
  <c r="P2223" i="10"/>
  <c r="P2229" i="10"/>
  <c r="P2235" i="10"/>
  <c r="P2247" i="10"/>
  <c r="P2253" i="10"/>
  <c r="P2259" i="10"/>
  <c r="P2265" i="10"/>
  <c r="P2271" i="10"/>
  <c r="P2277" i="10"/>
  <c r="P2283" i="10"/>
  <c r="P2289" i="10"/>
  <c r="P2295" i="10"/>
  <c r="P2301" i="10"/>
  <c r="P2307" i="10"/>
  <c r="P2313" i="10"/>
  <c r="P2319" i="10"/>
  <c r="P2325" i="10"/>
  <c r="P2331" i="10"/>
  <c r="P2337" i="10"/>
  <c r="P2343" i="10"/>
  <c r="P2355" i="10"/>
  <c r="P2361" i="10"/>
  <c r="P2367" i="10"/>
  <c r="P2373" i="10"/>
  <c r="P2379" i="10"/>
  <c r="P2385" i="10"/>
  <c r="P2391" i="10"/>
  <c r="P2397" i="10"/>
  <c r="P2403" i="10"/>
  <c r="P2409" i="10"/>
  <c r="P2415" i="10"/>
  <c r="P2421" i="10"/>
  <c r="P2427" i="10"/>
  <c r="P2433" i="10"/>
  <c r="P2439" i="10"/>
  <c r="P2445" i="10"/>
  <c r="P2451" i="10"/>
  <c r="P2463" i="10"/>
  <c r="P2469" i="10"/>
  <c r="P2475" i="10"/>
  <c r="P2481" i="10"/>
  <c r="P2487" i="10"/>
  <c r="P2493" i="10"/>
  <c r="P2499" i="10"/>
  <c r="P2505" i="10"/>
  <c r="P2511" i="10"/>
  <c r="P2517" i="10"/>
  <c r="P2523" i="10"/>
  <c r="P2529" i="10"/>
  <c r="P2535" i="10"/>
  <c r="P2541" i="10"/>
  <c r="P2547" i="10"/>
  <c r="P2553" i="10"/>
  <c r="P2559" i="10"/>
  <c r="P2571" i="10"/>
  <c r="P2577" i="10"/>
  <c r="P2583" i="10"/>
  <c r="P2589" i="10"/>
  <c r="P2595" i="10"/>
  <c r="P2601" i="10"/>
  <c r="P2607" i="10"/>
  <c r="P2613" i="10"/>
  <c r="P2619" i="10"/>
  <c r="P2625" i="10"/>
  <c r="P2631" i="10"/>
  <c r="P2637" i="10"/>
  <c r="P2643" i="10"/>
  <c r="P2649" i="10"/>
  <c r="P2655" i="10"/>
  <c r="P2661" i="10"/>
  <c r="P2667" i="10"/>
  <c r="P2679" i="10"/>
  <c r="P2685" i="10"/>
  <c r="P2691" i="10"/>
  <c r="P2697" i="10"/>
  <c r="P2703" i="10"/>
  <c r="P2709" i="10"/>
  <c r="P2715" i="10"/>
  <c r="P2721" i="10"/>
  <c r="P2727" i="10"/>
  <c r="P2733" i="10"/>
  <c r="P2739" i="10"/>
  <c r="P2745" i="10"/>
  <c r="P2751" i="10"/>
  <c r="P2757" i="10"/>
  <c r="P2763" i="10"/>
  <c r="P2769" i="10"/>
  <c r="P2775" i="10"/>
  <c r="P2787" i="10"/>
  <c r="P2793" i="10"/>
  <c r="P2799" i="10"/>
  <c r="P2805" i="10"/>
  <c r="P2811" i="10"/>
  <c r="P2817" i="10"/>
  <c r="P2823" i="10"/>
  <c r="P2829" i="10"/>
  <c r="P2835" i="10"/>
  <c r="P2841" i="10"/>
  <c r="P2847" i="10"/>
  <c r="P2853" i="10"/>
  <c r="P2859" i="10"/>
  <c r="P2865" i="10"/>
  <c r="P2871" i="10"/>
  <c r="P2877" i="10"/>
  <c r="P2883" i="10"/>
  <c r="P2895" i="10"/>
  <c r="P2901" i="10"/>
  <c r="P2907" i="10"/>
  <c r="P2913" i="10"/>
  <c r="P2919" i="10"/>
  <c r="P2925" i="10"/>
  <c r="P2931" i="10"/>
  <c r="P2937" i="10"/>
  <c r="P2943" i="10"/>
  <c r="P2949" i="10"/>
  <c r="P2955" i="10"/>
  <c r="P2961" i="10"/>
  <c r="P2967" i="10"/>
  <c r="P2973" i="10"/>
  <c r="P2979" i="10"/>
  <c r="P2985" i="10"/>
  <c r="P2991" i="10"/>
  <c r="P3003" i="10"/>
  <c r="P3009" i="10"/>
  <c r="P3015" i="10"/>
  <c r="P3021" i="10"/>
  <c r="P3027" i="10"/>
  <c r="P3033" i="10"/>
  <c r="P3039" i="10"/>
  <c r="P3045" i="10"/>
  <c r="P3051" i="10"/>
  <c r="P3057" i="10"/>
  <c r="P3063" i="10"/>
  <c r="P3069" i="10"/>
  <c r="P3075" i="10"/>
  <c r="P3081" i="10"/>
  <c r="P3087" i="10"/>
  <c r="P3093" i="10"/>
  <c r="P3099" i="10"/>
  <c r="P3111" i="10"/>
  <c r="P3117" i="10"/>
  <c r="P3123" i="10"/>
  <c r="P3129" i="10"/>
  <c r="P3135" i="10"/>
  <c r="P3141" i="10"/>
  <c r="P3147" i="10"/>
  <c r="P3153" i="10"/>
  <c r="P3159" i="10"/>
  <c r="P3165" i="10"/>
  <c r="P3171" i="10"/>
  <c r="P3177" i="10"/>
  <c r="P3183" i="10"/>
  <c r="P3189" i="10"/>
  <c r="P3195" i="10"/>
  <c r="P3201" i="10"/>
  <c r="P3207" i="10"/>
  <c r="P3219" i="10"/>
  <c r="P3225" i="10"/>
  <c r="P3231" i="10"/>
  <c r="P3237" i="10"/>
  <c r="P3243" i="10"/>
  <c r="P3249" i="10"/>
  <c r="P3255" i="10"/>
  <c r="P3261" i="10"/>
  <c r="P3267" i="10"/>
  <c r="P3273" i="10"/>
  <c r="P3279" i="10"/>
  <c r="P3285" i="10"/>
  <c r="P3291" i="10"/>
  <c r="P3297" i="10"/>
  <c r="P3303" i="10"/>
  <c r="P3309" i="10"/>
  <c r="P3315" i="10"/>
  <c r="P3327" i="10"/>
  <c r="P3333" i="10"/>
  <c r="P3339" i="10"/>
  <c r="P3345" i="10"/>
  <c r="P3351" i="10"/>
  <c r="P3357" i="10"/>
  <c r="P3363" i="10"/>
  <c r="P3369" i="10"/>
  <c r="P3375" i="10"/>
  <c r="P3381" i="10"/>
  <c r="P3387" i="10"/>
  <c r="P3393" i="10"/>
  <c r="P3399" i="10"/>
  <c r="P3405" i="10"/>
  <c r="P3411" i="10"/>
  <c r="P3417" i="10"/>
  <c r="P3423" i="10"/>
  <c r="P3435" i="10"/>
  <c r="P3441" i="10"/>
  <c r="P3447" i="10"/>
  <c r="P3453" i="10"/>
  <c r="P3459" i="10"/>
  <c r="P3465" i="10"/>
  <c r="P3471" i="10"/>
  <c r="P3477" i="10"/>
  <c r="P3483" i="10"/>
  <c r="P3489" i="10"/>
  <c r="P3495" i="10"/>
  <c r="P3501" i="10"/>
  <c r="P3507" i="10"/>
  <c r="P3513" i="10"/>
  <c r="P3519" i="10"/>
  <c r="P3525" i="10"/>
  <c r="P3531" i="10"/>
  <c r="P3543" i="10"/>
  <c r="P3549" i="10"/>
  <c r="P3555" i="10"/>
  <c r="P3561" i="10"/>
  <c r="P3567" i="10"/>
  <c r="P3573" i="10"/>
  <c r="P3579" i="10"/>
  <c r="P3585" i="10"/>
  <c r="P3591" i="10"/>
  <c r="P3597" i="10"/>
  <c r="P3603" i="10"/>
  <c r="P3609" i="10"/>
  <c r="P3615" i="10"/>
  <c r="P3621" i="10"/>
  <c r="P3627" i="10"/>
  <c r="P3633" i="10"/>
  <c r="P3639" i="10"/>
  <c r="P3651" i="10"/>
  <c r="P3657" i="10"/>
  <c r="P3663" i="10"/>
  <c r="P3669" i="10"/>
  <c r="P3675" i="10"/>
  <c r="P3681" i="10"/>
  <c r="P3687" i="10"/>
  <c r="P3693" i="10"/>
  <c r="P3699" i="10"/>
  <c r="P3705" i="10"/>
  <c r="P3711" i="10"/>
  <c r="P3717" i="10"/>
  <c r="P3723" i="10"/>
  <c r="P3729" i="10"/>
  <c r="P3735" i="10"/>
  <c r="P3741" i="10"/>
  <c r="P3747" i="10"/>
  <c r="P3759" i="10"/>
  <c r="P3765" i="10"/>
  <c r="P3771" i="10"/>
  <c r="P3777" i="10"/>
  <c r="P3783" i="10"/>
  <c r="P3789" i="10"/>
  <c r="P3795" i="10"/>
  <c r="P3801" i="10"/>
  <c r="P3807" i="10"/>
  <c r="P3813" i="10"/>
  <c r="P3819" i="10"/>
  <c r="P3825" i="10"/>
  <c r="P3831" i="10"/>
  <c r="P3837" i="10"/>
  <c r="P3843" i="10"/>
  <c r="P3849" i="10"/>
  <c r="P3855" i="10"/>
  <c r="P3861" i="10"/>
  <c r="P3867" i="10"/>
  <c r="P3873" i="10"/>
  <c r="P3879" i="10"/>
  <c r="P3885" i="10"/>
  <c r="P3891" i="10"/>
  <c r="P3897" i="10"/>
  <c r="P3903" i="10"/>
  <c r="P3909" i="10"/>
  <c r="P3915" i="10"/>
  <c r="P3921" i="10"/>
  <c r="P3927" i="10"/>
  <c r="P3933" i="10"/>
  <c r="P3939" i="10"/>
  <c r="P3945" i="10"/>
  <c r="P3951" i="10"/>
  <c r="P3957" i="10"/>
  <c r="P3963" i="10"/>
  <c r="P3975" i="10"/>
  <c r="P3981" i="10"/>
  <c r="P3987" i="10"/>
  <c r="P3993" i="10"/>
  <c r="P3999" i="10"/>
  <c r="P4005" i="10"/>
  <c r="P4011" i="10"/>
  <c r="P4017" i="10"/>
  <c r="P4023" i="10"/>
  <c r="P4029" i="10"/>
  <c r="P4035" i="10"/>
  <c r="P4041" i="10"/>
  <c r="P4047" i="10"/>
  <c r="P4053" i="10"/>
  <c r="P4059" i="10"/>
  <c r="P4065" i="10"/>
  <c r="P4071" i="10"/>
  <c r="P4077" i="10"/>
  <c r="P4083" i="10"/>
  <c r="P4089" i="10"/>
  <c r="P4095" i="10"/>
  <c r="P4101" i="10"/>
  <c r="P4107" i="10"/>
  <c r="P4113" i="10"/>
  <c r="P4119" i="10"/>
  <c r="P4125" i="10"/>
  <c r="P4131" i="10"/>
  <c r="P4137" i="10"/>
  <c r="P4143" i="10"/>
  <c r="P4149" i="10"/>
  <c r="P4155" i="10"/>
  <c r="P4161" i="10"/>
  <c r="P4167" i="10"/>
  <c r="P4173" i="10"/>
  <c r="P4179" i="10"/>
  <c r="P4191" i="10"/>
  <c r="P4197" i="10"/>
  <c r="P4203" i="10"/>
  <c r="P4209" i="10"/>
  <c r="P4215" i="10"/>
  <c r="P4221" i="10"/>
  <c r="P4227" i="10"/>
  <c r="P4233" i="10"/>
  <c r="P4239" i="10"/>
  <c r="P4245" i="10"/>
  <c r="P4251" i="10"/>
  <c r="P4257" i="10"/>
  <c r="P4263" i="10"/>
  <c r="P4269" i="10"/>
  <c r="P4275" i="10"/>
  <c r="P4281" i="10"/>
  <c r="P4287" i="10"/>
  <c r="P4293" i="10"/>
  <c r="P4299" i="10"/>
  <c r="P4305" i="10"/>
  <c r="P4311" i="10"/>
  <c r="P4317" i="10"/>
  <c r="P4323" i="10"/>
  <c r="P4329" i="10"/>
  <c r="P4335" i="10"/>
  <c r="P4341" i="10"/>
  <c r="P4347" i="10"/>
  <c r="P4353" i="10"/>
  <c r="P4359" i="10"/>
  <c r="P4365" i="10"/>
  <c r="P4371" i="10"/>
  <c r="P4377" i="10"/>
  <c r="P4383" i="10"/>
  <c r="P4389" i="10"/>
  <c r="P4395" i="10"/>
  <c r="P4407" i="10"/>
  <c r="P4413" i="10"/>
  <c r="P4419" i="10"/>
  <c r="P4425" i="10"/>
  <c r="P4431" i="10"/>
  <c r="P4437" i="10"/>
  <c r="P4443" i="10"/>
  <c r="P4449" i="10"/>
  <c r="P4455" i="10"/>
  <c r="P4461" i="10"/>
  <c r="P4467" i="10"/>
  <c r="P4473" i="10"/>
  <c r="P4479" i="10"/>
  <c r="P4485" i="10"/>
  <c r="P4491" i="10"/>
  <c r="P4497" i="10"/>
  <c r="P4503" i="10"/>
  <c r="P4509" i="10"/>
  <c r="P4515" i="10"/>
  <c r="P4521" i="10"/>
  <c r="P4527" i="10"/>
  <c r="P4533" i="10"/>
  <c r="P4539" i="10"/>
  <c r="P4545" i="10"/>
  <c r="P4551" i="10"/>
  <c r="P4557" i="10"/>
  <c r="P4563" i="10"/>
  <c r="P4569" i="10"/>
  <c r="P4575" i="10"/>
  <c r="P4581" i="10"/>
  <c r="P4587" i="10"/>
  <c r="P4593" i="10"/>
  <c r="P4599" i="10"/>
  <c r="P4605" i="10"/>
  <c r="P4611" i="10"/>
  <c r="P4623" i="10"/>
  <c r="P4629" i="10"/>
  <c r="P4635" i="10"/>
  <c r="P4641" i="10"/>
  <c r="P4647" i="10"/>
  <c r="P4653" i="10"/>
  <c r="P4659" i="10"/>
  <c r="P4665" i="10"/>
  <c r="P4671" i="10"/>
  <c r="P4677" i="10"/>
  <c r="P4683" i="10"/>
  <c r="P4689" i="10"/>
  <c r="P4695" i="10"/>
  <c r="P4701" i="10"/>
  <c r="P4707" i="10"/>
  <c r="P4713" i="10"/>
  <c r="P4719" i="10"/>
  <c r="P4725" i="10"/>
  <c r="P4731" i="10"/>
  <c r="P4737" i="10"/>
  <c r="P4743" i="10"/>
  <c r="P4749" i="10"/>
  <c r="P4755" i="10"/>
  <c r="P4761" i="10"/>
  <c r="P4767" i="10"/>
  <c r="P4773" i="10"/>
  <c r="P4779" i="10"/>
  <c r="P4785" i="10"/>
  <c r="P4791" i="10"/>
  <c r="P4797" i="10"/>
  <c r="P4803" i="10"/>
  <c r="P4809" i="10"/>
  <c r="P4815" i="10"/>
  <c r="P4821" i="10"/>
  <c r="P4827" i="10"/>
  <c r="P4839" i="10"/>
  <c r="P4845" i="10"/>
  <c r="P4851" i="10"/>
  <c r="P4857" i="10"/>
  <c r="P4863" i="10"/>
  <c r="P4869" i="10"/>
  <c r="P4875" i="10"/>
  <c r="P4881" i="10"/>
  <c r="P4887" i="10"/>
  <c r="P4893" i="10"/>
  <c r="P4899" i="10"/>
  <c r="P4905" i="10"/>
  <c r="P4911" i="10"/>
  <c r="P4917" i="10"/>
  <c r="P4923" i="10"/>
  <c r="P4929" i="10"/>
  <c r="P4935" i="10"/>
  <c r="P4941" i="10"/>
  <c r="P4947" i="10"/>
  <c r="P4953" i="10"/>
  <c r="P4959" i="10"/>
  <c r="P4965" i="10"/>
  <c r="P4971" i="10"/>
  <c r="P4977" i="10"/>
  <c r="P4983" i="10"/>
  <c r="P4989" i="10"/>
  <c r="P4995" i="10"/>
  <c r="P5001" i="10"/>
  <c r="P5007" i="10"/>
  <c r="P1354" i="10"/>
  <c r="P1366" i="10"/>
  <c r="P1378" i="10"/>
  <c r="P1390" i="10"/>
  <c r="P1402" i="10"/>
  <c r="P1414" i="10"/>
  <c r="P1426" i="10"/>
  <c r="P1438" i="10"/>
  <c r="P1450" i="10"/>
  <c r="P1462" i="10"/>
  <c r="P1474" i="10"/>
  <c r="P1486" i="10"/>
  <c r="P1498" i="10"/>
  <c r="P1510" i="10"/>
  <c r="P1522" i="10"/>
  <c r="P1534" i="10"/>
  <c r="P1546" i="10"/>
  <c r="P1558" i="10"/>
  <c r="P1570" i="10"/>
  <c r="P1582" i="10"/>
  <c r="P1594" i="10"/>
  <c r="P1606" i="10"/>
  <c r="P1618" i="10"/>
  <c r="P1630" i="10"/>
  <c r="P1642" i="10"/>
  <c r="P1654" i="10"/>
  <c r="P1660" i="10"/>
  <c r="P1672" i="10"/>
  <c r="P1678" i="10"/>
  <c r="P1690" i="10"/>
  <c r="P1696" i="10"/>
  <c r="P1708" i="10"/>
  <c r="P1714" i="10"/>
  <c r="P1726" i="10"/>
  <c r="P1732" i="10"/>
  <c r="P1744" i="10"/>
  <c r="P1750" i="10"/>
  <c r="P1762" i="10"/>
  <c r="P1768" i="10"/>
  <c r="P1780" i="10"/>
  <c r="P1786" i="10"/>
  <c r="P1798" i="10"/>
  <c r="P1804" i="10"/>
  <c r="P1816" i="10"/>
  <c r="P1822" i="10"/>
  <c r="P1828" i="10"/>
  <c r="P1834" i="10"/>
  <c r="P1840" i="10"/>
  <c r="P1846" i="10"/>
  <c r="P1858" i="10"/>
  <c r="P1864" i="10"/>
  <c r="P1870" i="10"/>
  <c r="P1876" i="10"/>
  <c r="P1882" i="10"/>
  <c r="P1888" i="10"/>
  <c r="P1894" i="10"/>
  <c r="P1900" i="10"/>
  <c r="P1906" i="10"/>
  <c r="P1912" i="10"/>
  <c r="P1918" i="10"/>
  <c r="P1924" i="10"/>
  <c r="P1930" i="10"/>
  <c r="P1936" i="10"/>
  <c r="P1942" i="10"/>
  <c r="P1948" i="10"/>
  <c r="P1954" i="10"/>
  <c r="P1966" i="10"/>
  <c r="P1972" i="10"/>
  <c r="P1978" i="10"/>
  <c r="P1984" i="10"/>
  <c r="P1990" i="10"/>
  <c r="P1996" i="10"/>
  <c r="P2002" i="10"/>
  <c r="P2008" i="10"/>
  <c r="P2014" i="10"/>
  <c r="P2020" i="10"/>
  <c r="P2026" i="10"/>
  <c r="P2032" i="10"/>
  <c r="P2038" i="10"/>
  <c r="P2044" i="10"/>
  <c r="P2050" i="10"/>
  <c r="P2056" i="10"/>
  <c r="P2062" i="10"/>
  <c r="P2074" i="10"/>
  <c r="P2080" i="10"/>
  <c r="P2086" i="10"/>
  <c r="P2092" i="10"/>
  <c r="P2098" i="10"/>
  <c r="P2104" i="10"/>
  <c r="P2110" i="10"/>
  <c r="P2116" i="10"/>
  <c r="P2122" i="10"/>
  <c r="P2128" i="10"/>
  <c r="P2134" i="10"/>
  <c r="P2140" i="10"/>
  <c r="P2146" i="10"/>
  <c r="P2152" i="10"/>
  <c r="P2158" i="10"/>
  <c r="P2164" i="10"/>
  <c r="P2170" i="10"/>
  <c r="P2182" i="10"/>
  <c r="P2188" i="10"/>
  <c r="P2194" i="10"/>
  <c r="P2200" i="10"/>
  <c r="P2206" i="10"/>
  <c r="P2212" i="10"/>
  <c r="P2218" i="10"/>
  <c r="P2224" i="10"/>
  <c r="P2230" i="10"/>
  <c r="P2236" i="10"/>
  <c r="P2242" i="10"/>
  <c r="P2248" i="10"/>
  <c r="P2254" i="10"/>
  <c r="P2260" i="10"/>
  <c r="P2266" i="10"/>
  <c r="P2272" i="10"/>
  <c r="P2278" i="10"/>
  <c r="P2290" i="10"/>
  <c r="P2296" i="10"/>
  <c r="P2302" i="10"/>
  <c r="P2308" i="10"/>
  <c r="P2314" i="10"/>
  <c r="P2320" i="10"/>
  <c r="P2326" i="10"/>
  <c r="P2332" i="10"/>
  <c r="P2338" i="10"/>
  <c r="P2344" i="10"/>
  <c r="P2350" i="10"/>
  <c r="P2356" i="10"/>
  <c r="P2362" i="10"/>
  <c r="P2368" i="10"/>
  <c r="P2374" i="10"/>
  <c r="P2380" i="10"/>
  <c r="P2386" i="10"/>
  <c r="P2398" i="10"/>
  <c r="P2404" i="10"/>
  <c r="P2410" i="10"/>
  <c r="P2416" i="10"/>
  <c r="P2422" i="10"/>
  <c r="P2428" i="10"/>
  <c r="P2434" i="10"/>
  <c r="P2440" i="10"/>
  <c r="P2446" i="10"/>
  <c r="P2452" i="10"/>
  <c r="P2458" i="10"/>
  <c r="P2464" i="10"/>
  <c r="P2470" i="10"/>
  <c r="P2476" i="10"/>
  <c r="P2482" i="10"/>
  <c r="P2488" i="10"/>
  <c r="P2494" i="10"/>
  <c r="P2506" i="10"/>
  <c r="P2512" i="10"/>
  <c r="P2518" i="10"/>
  <c r="P2524" i="10"/>
  <c r="P2530" i="10"/>
  <c r="P2536" i="10"/>
  <c r="P2542" i="10"/>
  <c r="P2548" i="10"/>
  <c r="P2554" i="10"/>
  <c r="P2560" i="10"/>
  <c r="P2566" i="10"/>
  <c r="P2572" i="10"/>
  <c r="P2578" i="10"/>
  <c r="P2584" i="10"/>
  <c r="P2590" i="10"/>
  <c r="P2596" i="10"/>
  <c r="P2602" i="10"/>
  <c r="P2614" i="10"/>
  <c r="P2620" i="10"/>
  <c r="P2626" i="10"/>
  <c r="P2632" i="10"/>
  <c r="P2638" i="10"/>
  <c r="P2644" i="10"/>
  <c r="P2650" i="10"/>
  <c r="P2656" i="10"/>
  <c r="P2662" i="10"/>
  <c r="P2668" i="10"/>
  <c r="P2674" i="10"/>
  <c r="P2680" i="10"/>
  <c r="P2686" i="10"/>
  <c r="P2692" i="10"/>
  <c r="P2698" i="10"/>
  <c r="P2704" i="10"/>
  <c r="P2710" i="10"/>
  <c r="P2722" i="10"/>
  <c r="P2728" i="10"/>
  <c r="P2734" i="10"/>
  <c r="P2740" i="10"/>
  <c r="P2746" i="10"/>
  <c r="P2752" i="10"/>
  <c r="P2758" i="10"/>
  <c r="P2764" i="10"/>
  <c r="P2770" i="10"/>
  <c r="P2776" i="10"/>
  <c r="P2782" i="10"/>
  <c r="P2788" i="10"/>
  <c r="P2794" i="10"/>
  <c r="P2800" i="10"/>
  <c r="P2806" i="10"/>
  <c r="P2812" i="10"/>
  <c r="P2818" i="10"/>
  <c r="P2830" i="10"/>
  <c r="P2836" i="10"/>
  <c r="P2842" i="10"/>
  <c r="P2848" i="10"/>
  <c r="P2854" i="10"/>
  <c r="P2860" i="10"/>
  <c r="P2866" i="10"/>
  <c r="P2872" i="10"/>
  <c r="P2878" i="10"/>
  <c r="P2884" i="10"/>
  <c r="P2890" i="10"/>
  <c r="P2896" i="10"/>
  <c r="P2902" i="10"/>
  <c r="P2908" i="10"/>
  <c r="P2914" i="10"/>
  <c r="P2920" i="10"/>
  <c r="P2926" i="10"/>
  <c r="P2938" i="10"/>
  <c r="P2944" i="10"/>
  <c r="P2950" i="10"/>
  <c r="P2956" i="10"/>
  <c r="P2962" i="10"/>
  <c r="P2968" i="10"/>
  <c r="P2974" i="10"/>
  <c r="P2980" i="10"/>
  <c r="P2986" i="10"/>
  <c r="P2992" i="10"/>
  <c r="P2998" i="10"/>
  <c r="P3004" i="10"/>
  <c r="P3010" i="10"/>
  <c r="P3016" i="10"/>
  <c r="P3022" i="10"/>
  <c r="P3028" i="10"/>
  <c r="P3034" i="10"/>
  <c r="P3046" i="10"/>
  <c r="P3052" i="10"/>
  <c r="P3058" i="10"/>
  <c r="P3064" i="10"/>
  <c r="P3070" i="10"/>
  <c r="P3076" i="10"/>
  <c r="P3082" i="10"/>
  <c r="P3088" i="10"/>
  <c r="P3094" i="10"/>
  <c r="P3100" i="10"/>
  <c r="P3106" i="10"/>
  <c r="P3112" i="10"/>
  <c r="P3118" i="10"/>
  <c r="P3124" i="10"/>
  <c r="P3130" i="10"/>
  <c r="P3136" i="10"/>
  <c r="P3142" i="10"/>
  <c r="P3154" i="10"/>
  <c r="P3160" i="10"/>
  <c r="P3166" i="10"/>
  <c r="P3172" i="10"/>
  <c r="P3178" i="10"/>
  <c r="P3184" i="10"/>
  <c r="P3190" i="10"/>
  <c r="P3196" i="10"/>
  <c r="P3202" i="10"/>
  <c r="P3208" i="10"/>
  <c r="P3214" i="10"/>
  <c r="P3220" i="10"/>
  <c r="P3226" i="10"/>
  <c r="P3232" i="10"/>
  <c r="P3238" i="10"/>
  <c r="P3244" i="10"/>
  <c r="P3250" i="10"/>
  <c r="P3262" i="10"/>
  <c r="P3268" i="10"/>
  <c r="P3274" i="10"/>
  <c r="P3280" i="10"/>
  <c r="P3286" i="10"/>
  <c r="P3292" i="10"/>
  <c r="P3298" i="10"/>
  <c r="P3304" i="10"/>
  <c r="P3310" i="10"/>
  <c r="P3316" i="10"/>
  <c r="P3322" i="10"/>
  <c r="P3328" i="10"/>
  <c r="P3334" i="10"/>
  <c r="P3340" i="10"/>
  <c r="P3346" i="10"/>
  <c r="P3352" i="10"/>
  <c r="P3358" i="10"/>
  <c r="P3370" i="10"/>
  <c r="P3376" i="10"/>
  <c r="P3382" i="10"/>
  <c r="P3388" i="10"/>
  <c r="P3394" i="10"/>
  <c r="P3400" i="10"/>
  <c r="P3406" i="10"/>
  <c r="P3412" i="10"/>
  <c r="P3418" i="10"/>
  <c r="P3424" i="10"/>
  <c r="P3430" i="10"/>
  <c r="P3436" i="10"/>
  <c r="P3442" i="10"/>
  <c r="P3448" i="10"/>
  <c r="P3454" i="10"/>
  <c r="P3460" i="10"/>
  <c r="P3466" i="10"/>
  <c r="P3478" i="10"/>
  <c r="P3484" i="10"/>
  <c r="P3490" i="10"/>
  <c r="P3496" i="10"/>
  <c r="P3502" i="10"/>
  <c r="P3508" i="10"/>
  <c r="P3514" i="10"/>
  <c r="P3520" i="10"/>
  <c r="P3526" i="10"/>
  <c r="P3532" i="10"/>
  <c r="P3538" i="10"/>
  <c r="P3544" i="10"/>
  <c r="P3550" i="10"/>
  <c r="P3556" i="10"/>
  <c r="P3562" i="10"/>
  <c r="P3568" i="10"/>
  <c r="P3574" i="10"/>
  <c r="P3586" i="10"/>
  <c r="P3592" i="10"/>
  <c r="P3598" i="10"/>
  <c r="P3604" i="10"/>
  <c r="P3610" i="10"/>
  <c r="P3616" i="10"/>
  <c r="P3622" i="10"/>
  <c r="P3628" i="10"/>
  <c r="P3634" i="10"/>
  <c r="P3640" i="10"/>
  <c r="P3646" i="10"/>
  <c r="P3652" i="10"/>
  <c r="P3658" i="10"/>
  <c r="P3664" i="10"/>
  <c r="P3670" i="10"/>
  <c r="P3676" i="10"/>
  <c r="P3682" i="10"/>
  <c r="P3694" i="10"/>
  <c r="P3700" i="10"/>
  <c r="P3706" i="10"/>
  <c r="P3712" i="10"/>
  <c r="P3718" i="10"/>
  <c r="P3724" i="10"/>
  <c r="P3730" i="10"/>
  <c r="P3736" i="10"/>
  <c r="P3742" i="10"/>
  <c r="P3748" i="10"/>
  <c r="P3754" i="10"/>
  <c r="P3760" i="10"/>
  <c r="P3766" i="10"/>
  <c r="P3772" i="10"/>
  <c r="P3778" i="10"/>
  <c r="P3784" i="10"/>
  <c r="P3790" i="10"/>
  <c r="P3802" i="10"/>
  <c r="P3808" i="10"/>
  <c r="P3814" i="10"/>
  <c r="P3820" i="10"/>
  <c r="P3826" i="10"/>
  <c r="P3832" i="10"/>
  <c r="P3838" i="10"/>
  <c r="P3844" i="10"/>
  <c r="P3850" i="10"/>
  <c r="P3856" i="10"/>
  <c r="P3862" i="10"/>
  <c r="P3868" i="10"/>
  <c r="P3874" i="10"/>
  <c r="P3880" i="10"/>
  <c r="P3886" i="10"/>
  <c r="P3892" i="10"/>
  <c r="P3898" i="10"/>
  <c r="P3904" i="10"/>
  <c r="P3910" i="10"/>
  <c r="P3916" i="10"/>
  <c r="P3922" i="10"/>
  <c r="P3928" i="10"/>
  <c r="P3934" i="10"/>
  <c r="P3940" i="10"/>
  <c r="P3946" i="10"/>
  <c r="P3952" i="10"/>
  <c r="P3958" i="10"/>
  <c r="P3964" i="10"/>
  <c r="P3970" i="10"/>
  <c r="P3976" i="10"/>
  <c r="P3982" i="10"/>
  <c r="P3988" i="10"/>
  <c r="P3994" i="10"/>
  <c r="P4000" i="10"/>
  <c r="P4006" i="10"/>
  <c r="P4018" i="10"/>
  <c r="P4024" i="10"/>
  <c r="P4030" i="10"/>
  <c r="P4036" i="10"/>
  <c r="P4042" i="10"/>
  <c r="P4048" i="10"/>
  <c r="P4054" i="10"/>
  <c r="P4060" i="10"/>
  <c r="P4066" i="10"/>
  <c r="P4072" i="10"/>
  <c r="P4078" i="10"/>
  <c r="P4084" i="10"/>
  <c r="P4090" i="10"/>
  <c r="P4096" i="10"/>
  <c r="P4102" i="10"/>
  <c r="P4108" i="10"/>
  <c r="P4114" i="10"/>
  <c r="P4120" i="10"/>
  <c r="P4126" i="10"/>
  <c r="P4132" i="10"/>
  <c r="P4138" i="10"/>
  <c r="P4144" i="10"/>
  <c r="P4150" i="10"/>
  <c r="P4156" i="10"/>
  <c r="P4162" i="10"/>
  <c r="P4168" i="10"/>
  <c r="P4174" i="10"/>
  <c r="P4180" i="10"/>
  <c r="P4186" i="10"/>
  <c r="P4192" i="10"/>
  <c r="P4198" i="10"/>
  <c r="P4204" i="10"/>
  <c r="P4210" i="10"/>
  <c r="P4216" i="10"/>
  <c r="P4222" i="10"/>
  <c r="P4234" i="10"/>
  <c r="P4240" i="10"/>
  <c r="P4246" i="10"/>
  <c r="P4252" i="10"/>
  <c r="P4258" i="10"/>
  <c r="P4264" i="10"/>
  <c r="P4270" i="10"/>
  <c r="P4276" i="10"/>
  <c r="P4282" i="10"/>
  <c r="P4288" i="10"/>
  <c r="P4294" i="10"/>
  <c r="P4300" i="10"/>
  <c r="P4306" i="10"/>
  <c r="P4312" i="10"/>
  <c r="P4318" i="10"/>
  <c r="P4324" i="10"/>
  <c r="P4330" i="10"/>
  <c r="P4336" i="10"/>
  <c r="P4342" i="10"/>
  <c r="P4348" i="10"/>
  <c r="P4354" i="10"/>
  <c r="P4360" i="10"/>
  <c r="P4366" i="10"/>
  <c r="P4372" i="10"/>
  <c r="P4378" i="10"/>
  <c r="P4384" i="10"/>
  <c r="P4390" i="10"/>
  <c r="P4396" i="10"/>
  <c r="P4402" i="10"/>
  <c r="P4408" i="10"/>
  <c r="P4414" i="10"/>
  <c r="P4420" i="10"/>
  <c r="P4426" i="10"/>
  <c r="P4432" i="10"/>
  <c r="P4438" i="10"/>
  <c r="P4450" i="10"/>
  <c r="P4456" i="10"/>
  <c r="P4462" i="10"/>
  <c r="P4468" i="10"/>
  <c r="P4474" i="10"/>
  <c r="P4480" i="10"/>
  <c r="P4486" i="10"/>
  <c r="P4492" i="10"/>
  <c r="P4498" i="10"/>
  <c r="P4504" i="10"/>
  <c r="P4510" i="10"/>
  <c r="P4516" i="10"/>
  <c r="P4522" i="10"/>
  <c r="P4528" i="10"/>
  <c r="P4534" i="10"/>
  <c r="P4540" i="10"/>
  <c r="P4546" i="10"/>
  <c r="P4552" i="10"/>
  <c r="P4558" i="10"/>
  <c r="P4564" i="10"/>
  <c r="P4570" i="10"/>
  <c r="P4576" i="10"/>
  <c r="P4582" i="10"/>
  <c r="P4588" i="10"/>
  <c r="P4594" i="10"/>
  <c r="P4600" i="10"/>
  <c r="P4606" i="10"/>
  <c r="P4612" i="10"/>
  <c r="P4618" i="10"/>
  <c r="P4624" i="10"/>
  <c r="P4630" i="10"/>
  <c r="P4636" i="10"/>
  <c r="P4642" i="10"/>
  <c r="P4648" i="10"/>
  <c r="P4654" i="10"/>
  <c r="P4666" i="10"/>
  <c r="P4672" i="10"/>
  <c r="P4678" i="10"/>
  <c r="P4684" i="10"/>
  <c r="P4690" i="10"/>
  <c r="P4696" i="10"/>
  <c r="P4702" i="10"/>
  <c r="P4708" i="10"/>
  <c r="P4714" i="10"/>
  <c r="P4720" i="10"/>
  <c r="P4726" i="10"/>
  <c r="P4732" i="10"/>
  <c r="P4738" i="10"/>
  <c r="P4744" i="10"/>
  <c r="P4750" i="10"/>
  <c r="P4756" i="10"/>
  <c r="P4762" i="10"/>
  <c r="P4768" i="10"/>
  <c r="P4774" i="10"/>
  <c r="P4780" i="10"/>
  <c r="P4786" i="10"/>
  <c r="P4792" i="10"/>
  <c r="P4798" i="10"/>
  <c r="P4804" i="10"/>
  <c r="P4810" i="10"/>
  <c r="P4816" i="10"/>
  <c r="P4822" i="10"/>
  <c r="P4828" i="10"/>
  <c r="P4834" i="10"/>
  <c r="P4840" i="10"/>
  <c r="P4846" i="10"/>
  <c r="P4852" i="10"/>
  <c r="P4858" i="10"/>
  <c r="P4864" i="10"/>
  <c r="P4870" i="10"/>
  <c r="P4882" i="10"/>
  <c r="P4888" i="10"/>
  <c r="P4894" i="10"/>
  <c r="P4900" i="10"/>
  <c r="P4906" i="10"/>
  <c r="P4912" i="10"/>
  <c r="P4918" i="10"/>
  <c r="P4930" i="10"/>
  <c r="P4936" i="10"/>
  <c r="P4942" i="10"/>
  <c r="P4948" i="10"/>
  <c r="P4954" i="10"/>
  <c r="P4960" i="10"/>
  <c r="P4966" i="10"/>
  <c r="P4972" i="10"/>
  <c r="P4984" i="10"/>
  <c r="P4990" i="10"/>
  <c r="P4996" i="10"/>
  <c r="P5002" i="10"/>
  <c r="P5008" i="10"/>
  <c r="P2051" i="10"/>
  <c r="P2057" i="10"/>
  <c r="P2063" i="10"/>
  <c r="P2069" i="10"/>
  <c r="P2075" i="10"/>
  <c r="P2081" i="10"/>
  <c r="P2087" i="10"/>
  <c r="P2093" i="10"/>
  <c r="P2099" i="10"/>
  <c r="P2105" i="10"/>
  <c r="P2117" i="10"/>
  <c r="P2123" i="10"/>
  <c r="P2129" i="10"/>
  <c r="P2135" i="10"/>
  <c r="P2141" i="10"/>
  <c r="P2147" i="10"/>
  <c r="P2153" i="10"/>
  <c r="P2159" i="10"/>
  <c r="P2165" i="10"/>
  <c r="P2171" i="10"/>
  <c r="P2177" i="10"/>
  <c r="P2183" i="10"/>
  <c r="P2189" i="10"/>
  <c r="P2195" i="10"/>
  <c r="P2201" i="10"/>
  <c r="P2207" i="10"/>
  <c r="P2213" i="10"/>
  <c r="P2225" i="10"/>
  <c r="P2231" i="10"/>
  <c r="P2237" i="10"/>
  <c r="P2243" i="10"/>
  <c r="P2249" i="10"/>
  <c r="P2255" i="10"/>
  <c r="P2261" i="10"/>
  <c r="P2267" i="10"/>
  <c r="P2273" i="10"/>
  <c r="P2279" i="10"/>
  <c r="P2285" i="10"/>
  <c r="P2291" i="10"/>
  <c r="P2297" i="10"/>
  <c r="P2303" i="10"/>
  <c r="P2309" i="10"/>
  <c r="P2315" i="10"/>
  <c r="P2321" i="10"/>
  <c r="P2333" i="10"/>
  <c r="P2339" i="10"/>
  <c r="P2345" i="10"/>
  <c r="P2351" i="10"/>
  <c r="P2357" i="10"/>
  <c r="P2363" i="10"/>
  <c r="P2369" i="10"/>
  <c r="P2375" i="10"/>
  <c r="P2381" i="10"/>
  <c r="P2387" i="10"/>
  <c r="P2393" i="10"/>
  <c r="P2399" i="10"/>
  <c r="P2405" i="10"/>
  <c r="P2411" i="10"/>
  <c r="P2417" i="10"/>
  <c r="P2423" i="10"/>
  <c r="P2429" i="10"/>
  <c r="P2441" i="10"/>
  <c r="P2447" i="10"/>
  <c r="P2453" i="10"/>
  <c r="P2459" i="10"/>
  <c r="P2465" i="10"/>
  <c r="P2471" i="10"/>
  <c r="P2477" i="10"/>
  <c r="P2483" i="10"/>
  <c r="P2489" i="10"/>
  <c r="P2495" i="10"/>
  <c r="P2501" i="10"/>
  <c r="P2507" i="10"/>
  <c r="P2513" i="10"/>
  <c r="P2519" i="10"/>
  <c r="P2525" i="10"/>
  <c r="P2531" i="10"/>
  <c r="P2537" i="10"/>
  <c r="P2549" i="10"/>
  <c r="P2555" i="10"/>
  <c r="P2561" i="10"/>
  <c r="P2567" i="10"/>
  <c r="P2573" i="10"/>
  <c r="P2579" i="10"/>
  <c r="P2585" i="10"/>
  <c r="P2591" i="10"/>
  <c r="P2597" i="10"/>
  <c r="P2603" i="10"/>
  <c r="P2609" i="10"/>
  <c r="P2615" i="10"/>
  <c r="P2621" i="10"/>
  <c r="P2627" i="10"/>
  <c r="P2633" i="10"/>
  <c r="P2639" i="10"/>
  <c r="P2645" i="10"/>
  <c r="P2657" i="10"/>
  <c r="P2663" i="10"/>
  <c r="P2669" i="10"/>
  <c r="P2675" i="10"/>
  <c r="P2681" i="10"/>
  <c r="P2687" i="10"/>
  <c r="P2693" i="10"/>
  <c r="P2699" i="10"/>
  <c r="P2705" i="10"/>
  <c r="P2711" i="10"/>
  <c r="P2717" i="10"/>
  <c r="P2723" i="10"/>
  <c r="P2729" i="10"/>
  <c r="P2735" i="10"/>
  <c r="P2741" i="10"/>
  <c r="P2747" i="10"/>
  <c r="P2753" i="10"/>
  <c r="P2765" i="10"/>
  <c r="P2771" i="10"/>
  <c r="P2777" i="10"/>
  <c r="P2783" i="10"/>
  <c r="P2789" i="10"/>
  <c r="P2795" i="10"/>
  <c r="P2801" i="10"/>
  <c r="P2807" i="10"/>
  <c r="P2813" i="10"/>
  <c r="P2819" i="10"/>
  <c r="P2825" i="10"/>
  <c r="P2831" i="10"/>
  <c r="P2837" i="10"/>
  <c r="P2843" i="10"/>
  <c r="P2849" i="10"/>
  <c r="P2855" i="10"/>
  <c r="P2861" i="10"/>
  <c r="P2873" i="10"/>
  <c r="P2879" i="10"/>
  <c r="P2885" i="10"/>
  <c r="P2891" i="10"/>
  <c r="P2897" i="10"/>
  <c r="P2903" i="10"/>
  <c r="P2909" i="10"/>
  <c r="P2915" i="10"/>
  <c r="P2921" i="10"/>
  <c r="P2927" i="10"/>
  <c r="P2933" i="10"/>
  <c r="P2939" i="10"/>
  <c r="P2945" i="10"/>
  <c r="P2951" i="10"/>
  <c r="P2957" i="10"/>
  <c r="P2963" i="10"/>
  <c r="P2969" i="10"/>
  <c r="P2981" i="10"/>
  <c r="P2987" i="10"/>
  <c r="P2993" i="10"/>
  <c r="P2999" i="10"/>
  <c r="P3005" i="10"/>
  <c r="P3011" i="10"/>
  <c r="P3017" i="10"/>
  <c r="P3023" i="10"/>
  <c r="P3029" i="10"/>
  <c r="P3035" i="10"/>
  <c r="P3041" i="10"/>
  <c r="P3047" i="10"/>
  <c r="P3053" i="10"/>
  <c r="P3059" i="10"/>
  <c r="P3065" i="10"/>
  <c r="P3071" i="10"/>
  <c r="P3077" i="10"/>
  <c r="P3089" i="10"/>
  <c r="P3095" i="10"/>
  <c r="P3101" i="10"/>
  <c r="P3107" i="10"/>
  <c r="P3113" i="10"/>
  <c r="P3119" i="10"/>
  <c r="P3125" i="10"/>
  <c r="P3131" i="10"/>
  <c r="P3137" i="10"/>
  <c r="P3143" i="10"/>
  <c r="P3149" i="10"/>
  <c r="P3155" i="10"/>
  <c r="P3161" i="10"/>
  <c r="P3167" i="10"/>
  <c r="P3173" i="10"/>
  <c r="P3179" i="10"/>
  <c r="P3185" i="10"/>
  <c r="P3197" i="10"/>
  <c r="P3203" i="10"/>
  <c r="P3209" i="10"/>
  <c r="P3215" i="10"/>
  <c r="P3221" i="10"/>
  <c r="P3227" i="10"/>
  <c r="P3233" i="10"/>
  <c r="P3239" i="10"/>
  <c r="P3245" i="10"/>
  <c r="P3251" i="10"/>
  <c r="P3257" i="10"/>
  <c r="P3263" i="10"/>
  <c r="P3269" i="10"/>
  <c r="P3275" i="10"/>
  <c r="P3281" i="10"/>
  <c r="P3287" i="10"/>
  <c r="P3293" i="10"/>
  <c r="P3305" i="10"/>
  <c r="P3311" i="10"/>
  <c r="P3317" i="10"/>
  <c r="P3323" i="10"/>
  <c r="P3329" i="10"/>
  <c r="P3335" i="10"/>
  <c r="P3341" i="10"/>
  <c r="P3347" i="10"/>
  <c r="P3353" i="10"/>
  <c r="P3359" i="10"/>
  <c r="P3365" i="10"/>
  <c r="P3371" i="10"/>
  <c r="P3377" i="10"/>
  <c r="P3383" i="10"/>
  <c r="P3389" i="10"/>
  <c r="P3395" i="10"/>
  <c r="P3401" i="10"/>
  <c r="P3413" i="10"/>
  <c r="P3419" i="10"/>
  <c r="P3425" i="10"/>
  <c r="P3431" i="10"/>
  <c r="P3437" i="10"/>
  <c r="P3443" i="10"/>
  <c r="P3449" i="10"/>
  <c r="P3455" i="10"/>
  <c r="P3461" i="10"/>
  <c r="P3467" i="10"/>
  <c r="P3473" i="10"/>
  <c r="P3479" i="10"/>
  <c r="P3485" i="10"/>
  <c r="P3491" i="10"/>
  <c r="P3497" i="10"/>
  <c r="P3503" i="10"/>
  <c r="P3509" i="10"/>
  <c r="P3521" i="10"/>
  <c r="P3527" i="10"/>
  <c r="P3533" i="10"/>
  <c r="P3539" i="10"/>
  <c r="P3545" i="10"/>
  <c r="P3551" i="10"/>
  <c r="P3557" i="10"/>
  <c r="P3563" i="10"/>
  <c r="P3569" i="10"/>
  <c r="P3575" i="10"/>
  <c r="P3581" i="10"/>
  <c r="P3587" i="10"/>
  <c r="P3593" i="10"/>
  <c r="P3599" i="10"/>
  <c r="P3605" i="10"/>
  <c r="P3611" i="10"/>
  <c r="P3617" i="10"/>
  <c r="P3629" i="10"/>
  <c r="P3635" i="10"/>
  <c r="P3641" i="10"/>
  <c r="P3647" i="10"/>
  <c r="P3653" i="10"/>
  <c r="P3659" i="10"/>
  <c r="P3665" i="10"/>
  <c r="P3671" i="10"/>
  <c r="P3677" i="10"/>
  <c r="P3683" i="10"/>
  <c r="P3689" i="10"/>
  <c r="P3695" i="10"/>
  <c r="P3701" i="10"/>
  <c r="P3707" i="10"/>
  <c r="P3713" i="10"/>
  <c r="P3719" i="10"/>
  <c r="P3725" i="10"/>
  <c r="P3737" i="10"/>
  <c r="P3743" i="10"/>
  <c r="P3749" i="10"/>
  <c r="P3755" i="10"/>
  <c r="P3761" i="10"/>
  <c r="P3767" i="10"/>
  <c r="P3773" i="10"/>
  <c r="P3779" i="10"/>
  <c r="P3785" i="10"/>
  <c r="P3791" i="10"/>
  <c r="P3797" i="10"/>
  <c r="P3803" i="10"/>
  <c r="P3809" i="10"/>
  <c r="P3815" i="10"/>
  <c r="P3821" i="10"/>
  <c r="P3827" i="10"/>
  <c r="P3833" i="10"/>
  <c r="P3845" i="10"/>
  <c r="P3851" i="10"/>
  <c r="P3857" i="10"/>
  <c r="P3863" i="10"/>
  <c r="P3869" i="10"/>
  <c r="P3875" i="10"/>
  <c r="P3881" i="10"/>
  <c r="P3887" i="10"/>
  <c r="P3893" i="10"/>
  <c r="P3899" i="10"/>
  <c r="P3905" i="10"/>
  <c r="P3911" i="10"/>
  <c r="P3917" i="10"/>
  <c r="P3923" i="10"/>
  <c r="P3929" i="10"/>
  <c r="P3935" i="10"/>
  <c r="P3941" i="10"/>
  <c r="P3947" i="10"/>
  <c r="P3953" i="10"/>
  <c r="P3959" i="10"/>
  <c r="P3965" i="10"/>
  <c r="P3971" i="10"/>
  <c r="P3977" i="10"/>
  <c r="P3983" i="10"/>
  <c r="P3989" i="10"/>
  <c r="P3995" i="10"/>
  <c r="P4001" i="10"/>
  <c r="P4007" i="10"/>
  <c r="P4013" i="10"/>
  <c r="P4019" i="10"/>
  <c r="P4025" i="10"/>
  <c r="P4031" i="10"/>
  <c r="P4037" i="10"/>
  <c r="P4043" i="10"/>
  <c r="P4049" i="10"/>
  <c r="P4061" i="10"/>
  <c r="P4067" i="10"/>
  <c r="P4073" i="10"/>
  <c r="P4079" i="10"/>
  <c r="P4085" i="10"/>
  <c r="P4091" i="10"/>
  <c r="P4097" i="10"/>
  <c r="P4103" i="10"/>
  <c r="P4109" i="10"/>
  <c r="P4115" i="10"/>
  <c r="P4121" i="10"/>
  <c r="P4127" i="10"/>
  <c r="P4133" i="10"/>
  <c r="P4139" i="10"/>
  <c r="P4145" i="10"/>
  <c r="P4151" i="10"/>
  <c r="P4157" i="10"/>
  <c r="P4163" i="10"/>
  <c r="P4169" i="10"/>
  <c r="P4175" i="10"/>
  <c r="P4181" i="10"/>
  <c r="P4187" i="10"/>
  <c r="P4193" i="10"/>
  <c r="P4199" i="10"/>
  <c r="P4205" i="10"/>
  <c r="P4211" i="10"/>
  <c r="P4217" i="10"/>
  <c r="P4223" i="10"/>
  <c r="P4229" i="10"/>
  <c r="P4235" i="10"/>
  <c r="P4241" i="10"/>
  <c r="P4247" i="10"/>
  <c r="P4253" i="10"/>
  <c r="P4259" i="10"/>
  <c r="P4265" i="10"/>
  <c r="P4277" i="10"/>
  <c r="P4283" i="10"/>
  <c r="P4289" i="10"/>
  <c r="P4295" i="10"/>
  <c r="P4301" i="10"/>
  <c r="P4307" i="10"/>
  <c r="P4313" i="10"/>
  <c r="P4319" i="10"/>
  <c r="P4325" i="10"/>
  <c r="P4331" i="10"/>
  <c r="P4337" i="10"/>
  <c r="P4343" i="10"/>
  <c r="P4349" i="10"/>
  <c r="P4355" i="10"/>
  <c r="P4361" i="10"/>
  <c r="P4367" i="10"/>
  <c r="P4373" i="10"/>
  <c r="P4379" i="10"/>
  <c r="P4385" i="10"/>
  <c r="P4391" i="10"/>
  <c r="P4397" i="10"/>
  <c r="P4403" i="10"/>
  <c r="P4409" i="10"/>
  <c r="P4415" i="10"/>
  <c r="P4421" i="10"/>
  <c r="P4427" i="10"/>
  <c r="P4433" i="10"/>
  <c r="P4439" i="10"/>
  <c r="P4445" i="10"/>
  <c r="P4451" i="10"/>
  <c r="P4457" i="10"/>
  <c r="P4463" i="10"/>
  <c r="P4469" i="10"/>
  <c r="P4475" i="10"/>
  <c r="P4481" i="10"/>
  <c r="P4493" i="10"/>
  <c r="P4499" i="10"/>
  <c r="P4505" i="10"/>
  <c r="P4511" i="10"/>
  <c r="P4517" i="10"/>
  <c r="P4523" i="10"/>
  <c r="P4529" i="10"/>
  <c r="P4535" i="10"/>
  <c r="P4541" i="10"/>
  <c r="P4547" i="10"/>
  <c r="P4553" i="10"/>
  <c r="P4559" i="10"/>
  <c r="P4565" i="10"/>
  <c r="P4571" i="10"/>
  <c r="P4577" i="10"/>
  <c r="P4583" i="10"/>
  <c r="P4589" i="10"/>
  <c r="P4595" i="10"/>
  <c r="P4601" i="10"/>
  <c r="P4607" i="10"/>
  <c r="P4613" i="10"/>
  <c r="P4619" i="10"/>
  <c r="P4625" i="10"/>
  <c r="P4631" i="10"/>
  <c r="P4637" i="10"/>
  <c r="P4643" i="10"/>
  <c r="P4649" i="10"/>
  <c r="P4655" i="10"/>
  <c r="P4661" i="10"/>
  <c r="P4667" i="10"/>
  <c r="P4673" i="10"/>
  <c r="P4679" i="10"/>
  <c r="P4685" i="10"/>
  <c r="P4691" i="10"/>
  <c r="P4697" i="10"/>
  <c r="P4709" i="10"/>
  <c r="P4715" i="10"/>
  <c r="P4721" i="10"/>
  <c r="P4727" i="10"/>
  <c r="P4733" i="10"/>
  <c r="P4739" i="10"/>
  <c r="P4745" i="10"/>
  <c r="P4751" i="10"/>
  <c r="P4757" i="10"/>
  <c r="P4763" i="10"/>
  <c r="P4769" i="10"/>
  <c r="P4775" i="10"/>
  <c r="P4781" i="10"/>
  <c r="P4787" i="10"/>
  <c r="P4793" i="10"/>
  <c r="P4799" i="10"/>
  <c r="P4805" i="10"/>
  <c r="P4811" i="10"/>
  <c r="P4817" i="10"/>
  <c r="P4823" i="10"/>
  <c r="P4829" i="10"/>
  <c r="P4835" i="10"/>
  <c r="P4841" i="10"/>
  <c r="P4847" i="10"/>
  <c r="P4853" i="10"/>
  <c r="P4859" i="10"/>
  <c r="P4865" i="10"/>
  <c r="P4871" i="10"/>
  <c r="P4877" i="10"/>
  <c r="P4883" i="10"/>
  <c r="P4889" i="10"/>
  <c r="P4895" i="10"/>
  <c r="P4901" i="10"/>
  <c r="P4907" i="10"/>
  <c r="P4913" i="10"/>
  <c r="P4919" i="10"/>
  <c r="P4925" i="10"/>
  <c r="P2550" i="10"/>
  <c r="P2556" i="10"/>
  <c r="P2562" i="10"/>
  <c r="P2568" i="10"/>
  <c r="P2574" i="10"/>
  <c r="P2580" i="10"/>
  <c r="P2586" i="10"/>
  <c r="P2592" i="10"/>
  <c r="P2598" i="10"/>
  <c r="P2604" i="10"/>
  <c r="P2610" i="10"/>
  <c r="P2616" i="10"/>
  <c r="P2622" i="10"/>
  <c r="P2628" i="10"/>
  <c r="P2634" i="10"/>
  <c r="P2640" i="10"/>
  <c r="P2646" i="10"/>
  <c r="P2652" i="10"/>
  <c r="P2658" i="10"/>
  <c r="P2664" i="10"/>
  <c r="P2670" i="10"/>
  <c r="P2676" i="10"/>
  <c r="P2682" i="10"/>
  <c r="P2688" i="10"/>
  <c r="P2694" i="10"/>
  <c r="P2700" i="10"/>
  <c r="P2706" i="10"/>
  <c r="P2712" i="10"/>
  <c r="P2718" i="10"/>
  <c r="P2724" i="10"/>
  <c r="P2730" i="10"/>
  <c r="P2736" i="10"/>
  <c r="P2742" i="10"/>
  <c r="P2748" i="10"/>
  <c r="P2754" i="10"/>
  <c r="P2760" i="10"/>
  <c r="P2766" i="10"/>
  <c r="P2772" i="10"/>
  <c r="P2778" i="10"/>
  <c r="P2784" i="10"/>
  <c r="P2790" i="10"/>
  <c r="P2796" i="10"/>
  <c r="P2802" i="10"/>
  <c r="P2808" i="10"/>
  <c r="P2814" i="10"/>
  <c r="P2820" i="10"/>
  <c r="P2826" i="10"/>
  <c r="P2832" i="10"/>
  <c r="P2838" i="10"/>
  <c r="P2844" i="10"/>
  <c r="P2850" i="10"/>
  <c r="P2856" i="10"/>
  <c r="P2862" i="10"/>
  <c r="P2868" i="10"/>
  <c r="P2874" i="10"/>
  <c r="P2880" i="10"/>
  <c r="P2886" i="10"/>
  <c r="P2892" i="10"/>
  <c r="P2898" i="10"/>
  <c r="P2904" i="10"/>
  <c r="P2910" i="10"/>
  <c r="P2916" i="10"/>
  <c r="P2922" i="10"/>
  <c r="P2928" i="10"/>
  <c r="P2934" i="10"/>
  <c r="P2940" i="10"/>
  <c r="P2946" i="10"/>
  <c r="P2952" i="10"/>
  <c r="P2958" i="10"/>
  <c r="P2964" i="10"/>
  <c r="P2970" i="10"/>
  <c r="P2976" i="10"/>
  <c r="P2982" i="10"/>
  <c r="P2988" i="10"/>
  <c r="P2994" i="10"/>
  <c r="P3000" i="10"/>
  <c r="P3006" i="10"/>
  <c r="P3012" i="10"/>
  <c r="P3018" i="10"/>
  <c r="P3024" i="10"/>
  <c r="P3030" i="10"/>
  <c r="P3036" i="10"/>
  <c r="P3042" i="10"/>
  <c r="P3048" i="10"/>
  <c r="P3054" i="10"/>
  <c r="P3060" i="10"/>
  <c r="P3066" i="10"/>
  <c r="P3072" i="10"/>
  <c r="P3078" i="10"/>
  <c r="P3084" i="10"/>
  <c r="P3090" i="10"/>
  <c r="P3096" i="10"/>
  <c r="P3102" i="10"/>
  <c r="P3108" i="10"/>
  <c r="P3114" i="10"/>
  <c r="P3120" i="10"/>
  <c r="P3126" i="10"/>
  <c r="P3132" i="10"/>
  <c r="P3138" i="10"/>
  <c r="P3144" i="10"/>
  <c r="P3150" i="10"/>
  <c r="P3156" i="10"/>
  <c r="P3162" i="10"/>
  <c r="P3168" i="10"/>
  <c r="P3174" i="10"/>
  <c r="P3180" i="10"/>
  <c r="P3186" i="10"/>
  <c r="P3192" i="10"/>
  <c r="P3198" i="10"/>
  <c r="P3204" i="10"/>
  <c r="P3210" i="10"/>
  <c r="P3216" i="10"/>
  <c r="P3222" i="10"/>
  <c r="P3228" i="10"/>
  <c r="P3234" i="10"/>
  <c r="P3240" i="10"/>
  <c r="P3246" i="10"/>
  <c r="P3252" i="10"/>
  <c r="P3258" i="10"/>
  <c r="P3264" i="10"/>
  <c r="P3270" i="10"/>
  <c r="P3276" i="10"/>
  <c r="P3282" i="10"/>
  <c r="P3288" i="10"/>
  <c r="P3294" i="10"/>
  <c r="P3300" i="10"/>
  <c r="P3306" i="10"/>
  <c r="P3312" i="10"/>
  <c r="P3318" i="10"/>
  <c r="P3324" i="10"/>
  <c r="P3330" i="10"/>
  <c r="P3336" i="10"/>
  <c r="P3342" i="10"/>
  <c r="P3348" i="10"/>
  <c r="P3354" i="10"/>
  <c r="P3360" i="10"/>
  <c r="P3366" i="10"/>
  <c r="P3372" i="10"/>
  <c r="P3378" i="10"/>
  <c r="P3384" i="10"/>
  <c r="P3390" i="10"/>
  <c r="P3396" i="10"/>
  <c r="P3402" i="10"/>
  <c r="P3408" i="10"/>
  <c r="P3414" i="10"/>
  <c r="P3420" i="10"/>
  <c r="P3426" i="10"/>
  <c r="P3432" i="10"/>
  <c r="P3438" i="10"/>
  <c r="P3444" i="10"/>
  <c r="P3450" i="10"/>
  <c r="P3456" i="10"/>
  <c r="P3462" i="10"/>
  <c r="P3468" i="10"/>
  <c r="P3474" i="10"/>
  <c r="P3480" i="10"/>
  <c r="P3486" i="10"/>
  <c r="P3492" i="10"/>
  <c r="P3498" i="10"/>
  <c r="P3504" i="10"/>
  <c r="P3510" i="10"/>
  <c r="P3516" i="10"/>
  <c r="P3522" i="10"/>
  <c r="P3528" i="10"/>
  <c r="P3534" i="10"/>
  <c r="P3540" i="10"/>
  <c r="P3546" i="10"/>
  <c r="P3552" i="10"/>
  <c r="P3558" i="10"/>
  <c r="P3564" i="10"/>
  <c r="P3570" i="10"/>
  <c r="P3576" i="10"/>
  <c r="P3582" i="10"/>
  <c r="P3588" i="10"/>
  <c r="P3594" i="10"/>
  <c r="P3600" i="10"/>
  <c r="P3606" i="10"/>
  <c r="P3612" i="10"/>
  <c r="P3618" i="10"/>
  <c r="P3624" i="10"/>
  <c r="P3630" i="10"/>
  <c r="P3636" i="10"/>
  <c r="P3642" i="10"/>
  <c r="P3648" i="10"/>
  <c r="P3654" i="10"/>
  <c r="P3660" i="10"/>
  <c r="P3666" i="10"/>
  <c r="P3672" i="10"/>
  <c r="P3678" i="10"/>
  <c r="P3684" i="10"/>
  <c r="P3690" i="10"/>
  <c r="P3696" i="10"/>
  <c r="P3702" i="10"/>
  <c r="P3708" i="10"/>
  <c r="P3714" i="10"/>
  <c r="P3720" i="10"/>
  <c r="P3726" i="10"/>
  <c r="P3732" i="10"/>
  <c r="P3738" i="10"/>
  <c r="P3744" i="10"/>
  <c r="P3750" i="10"/>
  <c r="P3756" i="10"/>
  <c r="P3762" i="10"/>
  <c r="P3768" i="10"/>
  <c r="P3774" i="10"/>
  <c r="P3780" i="10"/>
  <c r="P3786" i="10"/>
  <c r="P3792" i="10"/>
  <c r="P3798" i="10"/>
  <c r="P3804" i="10"/>
  <c r="P3810" i="10"/>
  <c r="P3816" i="10"/>
  <c r="P3822" i="10"/>
  <c r="P3828" i="10"/>
  <c r="P3834" i="10"/>
  <c r="P3840" i="10"/>
  <c r="P3846" i="10"/>
  <c r="P3852" i="10"/>
  <c r="P3858" i="10"/>
  <c r="P3864" i="10"/>
  <c r="P3870" i="10"/>
  <c r="P3876" i="10"/>
  <c r="P3882" i="10"/>
  <c r="P3888" i="10"/>
  <c r="P3894" i="10"/>
  <c r="P3900" i="10"/>
  <c r="P3906" i="10"/>
  <c r="P3912" i="10"/>
  <c r="P3918" i="10"/>
  <c r="P3924" i="10"/>
  <c r="P3930" i="10"/>
  <c r="P3936" i="10"/>
  <c r="P3942" i="10"/>
  <c r="P3948" i="10"/>
  <c r="P3954" i="10"/>
  <c r="P3960" i="10"/>
  <c r="P3966" i="10"/>
  <c r="P3972" i="10"/>
  <c r="P3978" i="10"/>
  <c r="P3984" i="10"/>
  <c r="P3990" i="10"/>
  <c r="P3996" i="10"/>
  <c r="P4002" i="10"/>
  <c r="P4008" i="10"/>
  <c r="P4014" i="10"/>
  <c r="P4020" i="10"/>
  <c r="P4026" i="10"/>
  <c r="P4032" i="10"/>
  <c r="P4038" i="10"/>
  <c r="P4044" i="10"/>
  <c r="P4050" i="10"/>
  <c r="P4056" i="10"/>
  <c r="P4062" i="10"/>
  <c r="P4068" i="10"/>
  <c r="P4074" i="10"/>
  <c r="P4080" i="10"/>
  <c r="P4086" i="10"/>
  <c r="P4092" i="10"/>
  <c r="P4098" i="10"/>
  <c r="P4104" i="10"/>
  <c r="P4110" i="10"/>
  <c r="P4116" i="10"/>
  <c r="P4122" i="10"/>
  <c r="P4128" i="10"/>
  <c r="P4134" i="10"/>
  <c r="P4140" i="10"/>
  <c r="P4146" i="10"/>
  <c r="P4152" i="10"/>
  <c r="P4158" i="10"/>
  <c r="P4164" i="10"/>
  <c r="P4170" i="10"/>
  <c r="P4176" i="10"/>
  <c r="P4182" i="10"/>
  <c r="P4188" i="10"/>
  <c r="P4194" i="10"/>
  <c r="P4200" i="10"/>
  <c r="P4206" i="10"/>
  <c r="P4212" i="10"/>
  <c r="P4218" i="10"/>
  <c r="P4224" i="10"/>
  <c r="P4230" i="10"/>
  <c r="P4236" i="10"/>
  <c r="P4242" i="10"/>
  <c r="P4248" i="10"/>
  <c r="P4254" i="10"/>
  <c r="P4260" i="10"/>
  <c r="P4266" i="10"/>
  <c r="P4272" i="10"/>
  <c r="P4278" i="10"/>
  <c r="P4284" i="10"/>
  <c r="P4290" i="10"/>
  <c r="P4296" i="10"/>
  <c r="P4302" i="10"/>
  <c r="P4308" i="10"/>
  <c r="P4314" i="10"/>
  <c r="P4320" i="10"/>
  <c r="P4326" i="10"/>
  <c r="P4332" i="10"/>
  <c r="P4338" i="10"/>
  <c r="P4344" i="10"/>
  <c r="P4350" i="10"/>
  <c r="P4356" i="10"/>
  <c r="P4362" i="10"/>
  <c r="P4368" i="10"/>
  <c r="P4374" i="10"/>
  <c r="P4380" i="10"/>
  <c r="P4386" i="10"/>
  <c r="P4392" i="10"/>
  <c r="P4398" i="10"/>
  <c r="P4404" i="10"/>
  <c r="P4410" i="10"/>
  <c r="P4416" i="10"/>
  <c r="P4422" i="10"/>
  <c r="P4428" i="10"/>
  <c r="P4434" i="10"/>
  <c r="P4440" i="10"/>
  <c r="P4446" i="10"/>
  <c r="P4452" i="10"/>
  <c r="P4458" i="10"/>
  <c r="P4464" i="10"/>
  <c r="P4470" i="10"/>
  <c r="P4476" i="10"/>
  <c r="P4482" i="10"/>
  <c r="P4488" i="10"/>
  <c r="P4494" i="10"/>
  <c r="P4500" i="10"/>
  <c r="P4506" i="10"/>
  <c r="P4512" i="10"/>
  <c r="P4518" i="10"/>
  <c r="P4524" i="10"/>
  <c r="P4530" i="10"/>
  <c r="P4536" i="10"/>
  <c r="P4542" i="10"/>
  <c r="P4548" i="10"/>
  <c r="P4554" i="10"/>
  <c r="P4560" i="10"/>
  <c r="P4566" i="10"/>
  <c r="P4572" i="10"/>
  <c r="P4578" i="10"/>
  <c r="P4584" i="10"/>
  <c r="P4590" i="10"/>
  <c r="P4596" i="10"/>
  <c r="P4602" i="10"/>
  <c r="P4608" i="10"/>
  <c r="P4614" i="10"/>
  <c r="P4620" i="10"/>
  <c r="P4626" i="10"/>
  <c r="P4632" i="10"/>
  <c r="P4638" i="10"/>
  <c r="P4644" i="10"/>
  <c r="P4650" i="10"/>
  <c r="P4656" i="10"/>
  <c r="P4662" i="10"/>
  <c r="P4668" i="10"/>
  <c r="P4674" i="10"/>
  <c r="P4680" i="10"/>
  <c r="P4686" i="10"/>
  <c r="P4692" i="10"/>
  <c r="P4698" i="10"/>
  <c r="P4704" i="10"/>
  <c r="P4710" i="10"/>
  <c r="P4716" i="10"/>
  <c r="P4722" i="10"/>
  <c r="P4728" i="10"/>
  <c r="P4734" i="10"/>
  <c r="P4740" i="10"/>
  <c r="P4746" i="10"/>
  <c r="P4752" i="10"/>
  <c r="P4758" i="10"/>
  <c r="P4764" i="10"/>
  <c r="P4770" i="10"/>
  <c r="P4776" i="10"/>
  <c r="P4782" i="10"/>
  <c r="P4788" i="10"/>
  <c r="P4794" i="10"/>
  <c r="P4800" i="10"/>
  <c r="P4806" i="10"/>
  <c r="P4812" i="10"/>
  <c r="P4818" i="10"/>
  <c r="P4824" i="10"/>
  <c r="P4830" i="10"/>
  <c r="P4836" i="10"/>
  <c r="P4842" i="10"/>
  <c r="P4848" i="10"/>
  <c r="P4854" i="10"/>
  <c r="P4860" i="10"/>
  <c r="P4866" i="10"/>
  <c r="P4872" i="10"/>
  <c r="P4878" i="10"/>
  <c r="P4884" i="10"/>
  <c r="P4890" i="10"/>
  <c r="P4896" i="10"/>
  <c r="P4902" i="10"/>
  <c r="P4908" i="10"/>
  <c r="P4914" i="10"/>
  <c r="P4920" i="10"/>
  <c r="P4926" i="10"/>
  <c r="P4932" i="10"/>
  <c r="P4938" i="10"/>
  <c r="P4944" i="10"/>
  <c r="P4950" i="10"/>
  <c r="P4956" i="10"/>
  <c r="P4962" i="10"/>
  <c r="P4968" i="10"/>
  <c r="P4974" i="10"/>
  <c r="P4980" i="10"/>
  <c r="P4986" i="10"/>
  <c r="P4992" i="10"/>
  <c r="P4998" i="10"/>
  <c r="P5004" i="10"/>
  <c r="P5010" i="10"/>
  <c r="P1873" i="10"/>
  <c r="P1879" i="10"/>
  <c r="P1885" i="10"/>
  <c r="P1891" i="10"/>
  <c r="P1897" i="10"/>
  <c r="P1903" i="10"/>
  <c r="P1909" i="10"/>
  <c r="P1915" i="10"/>
  <c r="P1921" i="10"/>
  <c r="P1927" i="10"/>
  <c r="P1933" i="10"/>
  <c r="P1945" i="10"/>
  <c r="P1951" i="10"/>
  <c r="P1957" i="10"/>
  <c r="P1963" i="10"/>
  <c r="P1969" i="10"/>
  <c r="P1975" i="10"/>
  <c r="P1981" i="10"/>
  <c r="P1987" i="10"/>
  <c r="P1993" i="10"/>
  <c r="P1999" i="10"/>
  <c r="P2005" i="10"/>
  <c r="P2011" i="10"/>
  <c r="P2017" i="10"/>
  <c r="P2023" i="10"/>
  <c r="P2029" i="10"/>
  <c r="P2035" i="10"/>
  <c r="P2041" i="10"/>
  <c r="P2053" i="10"/>
  <c r="P2059" i="10"/>
  <c r="P2065" i="10"/>
  <c r="P2071" i="10"/>
  <c r="P2077" i="10"/>
  <c r="P2083" i="10"/>
  <c r="P2089" i="10"/>
  <c r="P2095" i="10"/>
  <c r="P2101" i="10"/>
  <c r="P2107" i="10"/>
  <c r="P2113" i="10"/>
  <c r="P2119" i="10"/>
  <c r="P2125" i="10"/>
  <c r="P2131" i="10"/>
  <c r="P2137" i="10"/>
  <c r="P2143" i="10"/>
  <c r="P2149" i="10"/>
  <c r="P2161" i="10"/>
  <c r="P2167" i="10"/>
  <c r="P2173" i="10"/>
  <c r="P2179" i="10"/>
  <c r="P2185" i="10"/>
  <c r="P2191" i="10"/>
  <c r="P2197" i="10"/>
  <c r="P2203" i="10"/>
  <c r="P2209" i="10"/>
  <c r="P2215" i="10"/>
  <c r="P2221" i="10"/>
  <c r="P2227" i="10"/>
  <c r="P2233" i="10"/>
  <c r="P2239" i="10"/>
  <c r="P2245" i="10"/>
  <c r="P2251" i="10"/>
  <c r="P2257" i="10"/>
  <c r="P2269" i="10"/>
  <c r="P2275" i="10"/>
  <c r="P2281" i="10"/>
  <c r="P2287" i="10"/>
  <c r="P2293" i="10"/>
  <c r="P2299" i="10"/>
  <c r="P2305" i="10"/>
  <c r="P2311" i="10"/>
  <c r="P2317" i="10"/>
  <c r="P2323" i="10"/>
  <c r="P2329" i="10"/>
  <c r="P2335" i="10"/>
  <c r="P2341" i="10"/>
  <c r="P2347" i="10"/>
  <c r="P2353" i="10"/>
  <c r="P2359" i="10"/>
  <c r="P2365" i="10"/>
  <c r="P2377" i="10"/>
  <c r="P2383" i="10"/>
  <c r="P2389" i="10"/>
  <c r="P2395" i="10"/>
  <c r="P2401" i="10"/>
  <c r="P2407" i="10"/>
  <c r="P2413" i="10"/>
  <c r="P2419" i="10"/>
  <c r="P2425" i="10"/>
  <c r="P2431" i="10"/>
  <c r="P2437" i="10"/>
  <c r="P2443" i="10"/>
  <c r="P2449" i="10"/>
  <c r="P2455" i="10"/>
  <c r="P2461" i="10"/>
  <c r="P2467" i="10"/>
  <c r="P2473" i="10"/>
  <c r="P2485" i="10"/>
  <c r="P2491" i="10"/>
  <c r="P2497" i="10"/>
  <c r="P2503" i="10"/>
  <c r="P2509" i="10"/>
  <c r="P2515" i="10"/>
  <c r="P2521" i="10"/>
  <c r="P2527" i="10"/>
  <c r="P2533" i="10"/>
  <c r="P2539" i="10"/>
  <c r="P2545" i="10"/>
  <c r="P2551" i="10"/>
  <c r="P2557" i="10"/>
  <c r="P2563" i="10"/>
  <c r="P2569" i="10"/>
  <c r="P2575" i="10"/>
  <c r="P2581" i="10"/>
  <c r="P2593" i="10"/>
  <c r="P2599" i="10"/>
  <c r="P2605" i="10"/>
  <c r="P2611" i="10"/>
  <c r="P2617" i="10"/>
  <c r="P2623" i="10"/>
  <c r="P2629" i="10"/>
  <c r="P2635" i="10"/>
  <c r="P2641" i="10"/>
  <c r="P2647" i="10"/>
  <c r="P2653" i="10"/>
  <c r="P2659" i="10"/>
  <c r="P2665" i="10"/>
  <c r="P2671" i="10"/>
  <c r="P2677" i="10"/>
  <c r="P2683" i="10"/>
  <c r="P2689" i="10"/>
  <c r="P2701" i="10"/>
  <c r="P2707" i="10"/>
  <c r="P2713" i="10"/>
  <c r="P2719" i="10"/>
  <c r="P2725" i="10"/>
  <c r="P2731" i="10"/>
  <c r="P2737" i="10"/>
  <c r="P2743" i="10"/>
  <c r="P2749" i="10"/>
  <c r="P2755" i="10"/>
  <c r="P2761" i="10"/>
  <c r="P2767" i="10"/>
  <c r="P2773" i="10"/>
  <c r="P2779" i="10"/>
  <c r="P2785" i="10"/>
  <c r="P2791" i="10"/>
  <c r="P2797" i="10"/>
  <c r="P2809" i="10"/>
  <c r="P2815" i="10"/>
  <c r="P2821" i="10"/>
  <c r="P2827" i="10"/>
  <c r="P2833" i="10"/>
  <c r="P2839" i="10"/>
  <c r="P2845" i="10"/>
  <c r="P2851" i="10"/>
  <c r="P2857" i="10"/>
  <c r="P2863" i="10"/>
  <c r="P2869" i="10"/>
  <c r="P2875" i="10"/>
  <c r="P2881" i="10"/>
  <c r="P2887" i="10"/>
  <c r="P2893" i="10"/>
  <c r="P2899" i="10"/>
  <c r="P2905" i="10"/>
  <c r="P2917" i="10"/>
  <c r="P2923" i="10"/>
  <c r="P2929" i="10"/>
  <c r="P2935" i="10"/>
  <c r="P2941" i="10"/>
  <c r="P2947" i="10"/>
  <c r="P2953" i="10"/>
  <c r="P2959" i="10"/>
  <c r="P2965" i="10"/>
  <c r="P2971" i="10"/>
  <c r="P2977" i="10"/>
  <c r="P2983" i="10"/>
  <c r="P2989" i="10"/>
  <c r="P2995" i="10"/>
  <c r="P3001" i="10"/>
  <c r="P3007" i="10"/>
  <c r="P3013" i="10"/>
  <c r="P3025" i="10"/>
  <c r="P3031" i="10"/>
  <c r="P3037" i="10"/>
  <c r="P3043" i="10"/>
  <c r="P3049" i="10"/>
  <c r="P3055" i="10"/>
  <c r="P3061" i="10"/>
  <c r="P3067" i="10"/>
  <c r="P3073" i="10"/>
  <c r="P3079" i="10"/>
  <c r="P3085" i="10"/>
  <c r="P3091" i="10"/>
  <c r="P3097" i="10"/>
  <c r="P3103" i="10"/>
  <c r="P3109" i="10"/>
  <c r="P3115" i="10"/>
  <c r="P3121" i="10"/>
  <c r="P3133" i="10"/>
  <c r="P3139" i="10"/>
  <c r="P3145" i="10"/>
  <c r="P3151" i="10"/>
  <c r="P3157" i="10"/>
  <c r="P3163" i="10"/>
  <c r="P3169" i="10"/>
  <c r="P3175" i="10"/>
  <c r="P3181" i="10"/>
  <c r="P3187" i="10"/>
  <c r="P3193" i="10"/>
  <c r="P3199" i="10"/>
  <c r="P3205" i="10"/>
  <c r="P3211" i="10"/>
  <c r="P3217" i="10"/>
  <c r="P3223" i="10"/>
  <c r="P3229" i="10"/>
  <c r="P3241" i="10"/>
  <c r="P3247" i="10"/>
  <c r="P3253" i="10"/>
  <c r="P3259" i="10"/>
  <c r="P3265" i="10"/>
  <c r="P3271" i="10"/>
  <c r="P3277" i="10"/>
  <c r="P3283" i="10"/>
  <c r="P3289" i="10"/>
  <c r="P3295" i="10"/>
  <c r="P3301" i="10"/>
  <c r="P3307" i="10"/>
  <c r="P3313" i="10"/>
  <c r="P3319" i="10"/>
  <c r="P3325" i="10"/>
  <c r="P3331" i="10"/>
  <c r="P3337" i="10"/>
  <c r="P3349" i="10"/>
  <c r="P3355" i="10"/>
  <c r="P3361" i="10"/>
  <c r="P3367" i="10"/>
  <c r="P3373" i="10"/>
  <c r="P3379" i="10"/>
  <c r="P3385" i="10"/>
  <c r="P3391" i="10"/>
  <c r="P3397" i="10"/>
  <c r="P3403" i="10"/>
  <c r="P3409" i="10"/>
  <c r="P3415" i="10"/>
  <c r="P3421" i="10"/>
  <c r="P3427" i="10"/>
  <c r="P3433" i="10"/>
  <c r="P3439" i="10"/>
  <c r="P3445" i="10"/>
  <c r="P3457" i="10"/>
  <c r="P3463" i="10"/>
  <c r="P3469" i="10"/>
  <c r="P3475" i="10"/>
  <c r="P3481" i="10"/>
  <c r="P3487" i="10"/>
  <c r="P3493" i="10"/>
  <c r="P3499" i="10"/>
  <c r="P3505" i="10"/>
  <c r="P3511" i="10"/>
  <c r="P3517" i="10"/>
  <c r="P3523" i="10"/>
  <c r="P3529" i="10"/>
  <c r="P3535" i="10"/>
  <c r="P3541" i="10"/>
  <c r="P3547" i="10"/>
  <c r="P3553" i="10"/>
  <c r="P3565" i="10"/>
  <c r="P3571" i="10"/>
  <c r="P3577" i="10"/>
  <c r="P3583" i="10"/>
  <c r="P3589" i="10"/>
  <c r="P3595" i="10"/>
  <c r="P3601" i="10"/>
  <c r="P3607" i="10"/>
  <c r="P3613" i="10"/>
  <c r="P3619" i="10"/>
  <c r="P3625" i="10"/>
  <c r="P3631" i="10"/>
  <c r="P3637" i="10"/>
  <c r="P3643" i="10"/>
  <c r="P3649" i="10"/>
  <c r="P3655" i="10"/>
  <c r="P3661" i="10"/>
  <c r="P3673" i="10"/>
  <c r="P3679" i="10"/>
  <c r="P3685" i="10"/>
  <c r="P3691" i="10"/>
  <c r="P3697" i="10"/>
  <c r="P3703" i="10"/>
  <c r="P3709" i="10"/>
  <c r="P3715" i="10"/>
  <c r="P3721" i="10"/>
  <c r="P3727" i="10"/>
  <c r="P3733" i="10"/>
  <c r="P3739" i="10"/>
  <c r="P3745" i="10"/>
  <c r="P3751" i="10"/>
  <c r="P3757" i="10"/>
  <c r="P3763" i="10"/>
  <c r="P3769" i="10"/>
  <c r="P3781" i="10"/>
  <c r="P3787" i="10"/>
  <c r="P3793" i="10"/>
  <c r="P3799" i="10"/>
  <c r="P3805" i="10"/>
  <c r="P3811" i="10"/>
  <c r="P3817" i="10"/>
  <c r="P3823" i="10"/>
  <c r="P3829" i="10"/>
  <c r="P3835" i="10"/>
  <c r="P3841" i="10"/>
  <c r="P3847" i="10"/>
  <c r="P3853" i="10"/>
  <c r="P3859" i="10"/>
  <c r="P3865" i="10"/>
  <c r="P3871" i="10"/>
  <c r="P3877" i="10"/>
  <c r="P3889" i="10"/>
  <c r="P3895" i="10"/>
  <c r="P3901" i="10"/>
  <c r="P3907" i="10"/>
  <c r="P3913" i="10"/>
  <c r="P3919" i="10"/>
  <c r="P3925" i="10"/>
  <c r="P3931" i="10"/>
  <c r="P3937" i="10"/>
  <c r="P3943" i="10"/>
  <c r="P3949" i="10"/>
  <c r="P3955" i="10"/>
  <c r="P3961" i="10"/>
  <c r="P3967" i="10"/>
  <c r="P3973" i="10"/>
  <c r="P3979" i="10"/>
  <c r="P3985" i="10"/>
  <c r="P3991" i="10"/>
  <c r="P3997" i="10"/>
  <c r="P4003" i="10"/>
  <c r="P4009" i="10"/>
  <c r="P4015" i="10"/>
  <c r="P4021" i="10"/>
  <c r="P4027" i="10"/>
  <c r="P4033" i="10"/>
  <c r="P4039" i="10"/>
  <c r="P4045" i="10"/>
  <c r="P4051" i="10"/>
  <c r="P4057" i="10"/>
  <c r="P4063" i="10"/>
  <c r="P4069" i="10"/>
  <c r="P4075" i="10"/>
  <c r="P4081" i="10"/>
  <c r="P4087" i="10"/>
  <c r="P4093" i="10"/>
  <c r="P4105" i="10"/>
  <c r="P4111" i="10"/>
  <c r="P4117" i="10"/>
  <c r="P4123" i="10"/>
  <c r="P4129" i="10"/>
  <c r="P4135" i="10"/>
  <c r="P4141" i="10"/>
  <c r="P4147" i="10"/>
  <c r="P4153" i="10"/>
  <c r="P4159" i="10"/>
  <c r="P4165" i="10"/>
  <c r="P4171" i="10"/>
  <c r="P4177" i="10"/>
  <c r="P4183" i="10"/>
  <c r="P4189" i="10"/>
  <c r="P4195" i="10"/>
  <c r="P4201" i="10"/>
  <c r="P4207" i="10"/>
  <c r="P4213" i="10"/>
  <c r="P4219" i="10"/>
  <c r="P4225" i="10"/>
  <c r="P4231" i="10"/>
  <c r="P4237" i="10"/>
  <c r="P4243" i="10"/>
  <c r="P4249" i="10"/>
  <c r="P4255" i="10"/>
  <c r="P4261" i="10"/>
  <c r="P4267" i="10"/>
  <c r="P4273" i="10"/>
  <c r="P4279" i="10"/>
  <c r="P4285" i="10"/>
  <c r="P4291" i="10"/>
  <c r="P4297" i="10"/>
  <c r="P4303" i="10"/>
  <c r="P4309" i="10"/>
  <c r="P4321" i="10"/>
  <c r="P4327" i="10"/>
  <c r="P4333" i="10"/>
  <c r="P4339" i="10"/>
  <c r="P4345" i="10"/>
  <c r="P4351" i="10"/>
  <c r="P4357" i="10"/>
  <c r="P4363" i="10"/>
  <c r="P4369" i="10"/>
  <c r="P4375" i="10"/>
  <c r="P4381" i="10"/>
  <c r="P4387" i="10"/>
  <c r="P4393" i="10"/>
  <c r="P4399" i="10"/>
  <c r="P4405" i="10"/>
  <c r="P4411" i="10"/>
  <c r="P4417" i="10"/>
  <c r="P4423" i="10"/>
  <c r="P4429" i="10"/>
  <c r="P4435" i="10"/>
  <c r="P4441" i="10"/>
  <c r="P4447" i="10"/>
  <c r="P4453" i="10"/>
  <c r="P4459" i="10"/>
  <c r="P4465" i="10"/>
  <c r="P4471" i="10"/>
  <c r="P4477" i="10"/>
  <c r="P4483" i="10"/>
  <c r="P4489" i="10"/>
  <c r="P4495" i="10"/>
  <c r="P4501" i="10"/>
  <c r="P4507" i="10"/>
  <c r="P4513" i="10"/>
  <c r="P4519" i="10"/>
  <c r="P4525" i="10"/>
  <c r="P4537" i="10"/>
  <c r="P4543" i="10"/>
  <c r="P4549" i="10"/>
  <c r="P4555" i="10"/>
  <c r="P4561" i="10"/>
  <c r="P4567" i="10"/>
  <c r="P4573" i="10"/>
  <c r="P4579" i="10"/>
  <c r="P4585" i="10"/>
  <c r="P4591" i="10"/>
  <c r="P4597" i="10"/>
  <c r="P4603" i="10"/>
  <c r="P4609" i="10"/>
  <c r="P4615" i="10"/>
  <c r="P4621" i="10"/>
  <c r="P4627" i="10"/>
  <c r="P4633" i="10"/>
  <c r="P4639" i="10"/>
  <c r="P4645" i="10"/>
  <c r="P4651" i="10"/>
  <c r="P4657" i="10"/>
  <c r="P4663" i="10"/>
  <c r="P4669" i="10"/>
  <c r="P4675" i="10"/>
  <c r="P4681" i="10"/>
  <c r="P4687" i="10"/>
  <c r="P4693" i="10"/>
  <c r="P4699" i="10"/>
  <c r="P4705" i="10"/>
  <c r="P4711" i="10"/>
  <c r="P4717" i="10"/>
  <c r="P4723" i="10"/>
  <c r="P4729" i="10"/>
  <c r="P4735" i="10"/>
  <c r="P4741" i="10"/>
  <c r="P4753" i="10"/>
  <c r="P4759" i="10"/>
  <c r="P4765" i="10"/>
  <c r="P4771" i="10"/>
  <c r="P4777" i="10"/>
  <c r="P4783" i="10"/>
  <c r="P4789" i="10"/>
  <c r="P4795" i="10"/>
  <c r="P4801" i="10"/>
  <c r="P4807" i="10"/>
  <c r="P4813" i="10"/>
  <c r="P4819" i="10"/>
  <c r="P4825" i="10"/>
  <c r="P4831" i="10"/>
  <c r="P4837" i="10"/>
  <c r="P4843" i="10"/>
  <c r="P4849" i="10"/>
  <c r="P4855" i="10"/>
  <c r="P4861" i="10"/>
  <c r="P4867" i="10"/>
  <c r="P4873" i="10"/>
  <c r="P4879" i="10"/>
  <c r="P4885" i="10"/>
  <c r="P4891" i="10"/>
  <c r="P4897" i="10"/>
  <c r="P4903" i="10"/>
  <c r="P4909" i="10"/>
  <c r="P4915" i="10"/>
  <c r="P4921" i="10"/>
  <c r="P4927" i="10"/>
  <c r="P4933" i="10"/>
  <c r="P4939" i="10"/>
  <c r="P4945" i="10"/>
  <c r="P4951" i="10"/>
  <c r="P4957" i="10"/>
  <c r="P4963" i="10"/>
  <c r="P4969" i="10"/>
  <c r="P4975" i="10"/>
  <c r="P4981" i="10"/>
  <c r="P4987" i="10"/>
  <c r="P4993" i="10"/>
  <c r="P4999" i="10"/>
  <c r="P5005" i="10"/>
  <c r="P4931" i="10"/>
  <c r="P4937" i="10"/>
  <c r="P4943" i="10"/>
  <c r="P4949" i="10"/>
  <c r="P4955" i="10"/>
  <c r="P4961" i="10"/>
  <c r="P4967" i="10"/>
  <c r="P4973" i="10"/>
  <c r="P4979" i="10"/>
  <c r="P4985" i="10"/>
  <c r="P4991" i="10"/>
  <c r="P4997" i="10"/>
  <c r="P5003" i="10"/>
  <c r="P5009" i="10"/>
  <c r="M20" i="10"/>
  <c r="M32" i="10"/>
  <c r="M38" i="10"/>
  <c r="M44" i="10"/>
  <c r="M50" i="10"/>
  <c r="M56" i="10"/>
  <c r="M62" i="10"/>
  <c r="M68" i="10"/>
  <c r="M74" i="10"/>
  <c r="M80" i="10"/>
  <c r="M86" i="10"/>
  <c r="M92" i="10"/>
  <c r="M98" i="10"/>
  <c r="M104" i="10"/>
  <c r="M110" i="10"/>
  <c r="M116" i="10"/>
  <c r="M122" i="10"/>
  <c r="M128" i="10"/>
  <c r="M134" i="10"/>
  <c r="M140" i="10"/>
  <c r="M146" i="10"/>
  <c r="M152" i="10"/>
  <c r="M158" i="10"/>
  <c r="M164" i="10"/>
  <c r="M170" i="10"/>
  <c r="M176" i="10"/>
  <c r="M182" i="10"/>
  <c r="M188" i="10"/>
  <c r="M194" i="10"/>
  <c r="M200" i="10"/>
  <c r="M206" i="10"/>
  <c r="M212" i="10"/>
  <c r="M218" i="10"/>
  <c r="M224" i="10"/>
  <c r="M230" i="10"/>
  <c r="M236" i="10"/>
  <c r="M242" i="10"/>
  <c r="M248" i="10"/>
  <c r="M254" i="10"/>
  <c r="M260" i="10"/>
  <c r="M266" i="10"/>
  <c r="M272" i="10"/>
  <c r="M278" i="10"/>
  <c r="M284" i="10"/>
  <c r="M290" i="10"/>
  <c r="M296" i="10"/>
  <c r="M302" i="10"/>
  <c r="M308" i="10"/>
  <c r="M314" i="10"/>
  <c r="M320" i="10"/>
  <c r="M326" i="10"/>
  <c r="M332" i="10"/>
  <c r="M338" i="10"/>
  <c r="M344" i="10"/>
  <c r="M350" i="10"/>
  <c r="M356" i="10"/>
  <c r="M362" i="10"/>
  <c r="M368" i="10"/>
  <c r="M374" i="10"/>
  <c r="M380" i="10"/>
  <c r="M386" i="10"/>
  <c r="M392" i="10"/>
  <c r="M398" i="10"/>
  <c r="M404" i="10"/>
  <c r="M410" i="10"/>
  <c r="M416" i="10"/>
  <c r="M422" i="10"/>
  <c r="M428" i="10"/>
  <c r="M434" i="10"/>
  <c r="M440" i="10"/>
  <c r="M446" i="10"/>
  <c r="M452" i="10"/>
  <c r="M458" i="10"/>
  <c r="M464" i="10"/>
  <c r="M470" i="10"/>
  <c r="M21" i="10"/>
  <c r="M27" i="10"/>
  <c r="M33" i="10"/>
  <c r="M39" i="10"/>
  <c r="M45" i="10"/>
  <c r="M51" i="10"/>
  <c r="M57" i="10"/>
  <c r="M63" i="10"/>
  <c r="M69" i="10"/>
  <c r="M75" i="10"/>
  <c r="M81" i="10"/>
  <c r="M87" i="10"/>
  <c r="M93" i="10"/>
  <c r="M99" i="10"/>
  <c r="M105" i="10"/>
  <c r="M111" i="10"/>
  <c r="M117" i="10"/>
  <c r="M123" i="10"/>
  <c r="M129" i="10"/>
  <c r="M135" i="10"/>
  <c r="M141" i="10"/>
  <c r="M147" i="10"/>
  <c r="M153" i="10"/>
  <c r="M159" i="10"/>
  <c r="M165" i="10"/>
  <c r="M171" i="10"/>
  <c r="M177" i="10"/>
  <c r="M183" i="10"/>
  <c r="M189" i="10"/>
  <c r="M195" i="10"/>
  <c r="M201" i="10"/>
  <c r="M207" i="10"/>
  <c r="M213" i="10"/>
  <c r="M219" i="10"/>
  <c r="M225" i="10"/>
  <c r="M231" i="10"/>
  <c r="M237" i="10"/>
  <c r="M243" i="10"/>
  <c r="M249" i="10"/>
  <c r="M255" i="10"/>
  <c r="M261" i="10"/>
  <c r="M267" i="10"/>
  <c r="M273" i="10"/>
  <c r="M279" i="10"/>
  <c r="M285" i="10"/>
  <c r="M291" i="10"/>
  <c r="M297" i="10"/>
  <c r="M303" i="10"/>
  <c r="M309" i="10"/>
  <c r="M315" i="10"/>
  <c r="M321" i="10"/>
  <c r="M327" i="10"/>
  <c r="M333" i="10"/>
  <c r="M339" i="10"/>
  <c r="M345" i="10"/>
  <c r="M351" i="10"/>
  <c r="M357" i="10"/>
  <c r="M363" i="10"/>
  <c r="M369" i="10"/>
  <c r="M375" i="10"/>
  <c r="M381" i="10"/>
  <c r="M387" i="10"/>
  <c r="M393" i="10"/>
  <c r="M399" i="10"/>
  <c r="M405" i="10"/>
  <c r="M411" i="10"/>
  <c r="M417" i="10"/>
  <c r="M423" i="10"/>
  <c r="M429" i="10"/>
  <c r="M435" i="10"/>
  <c r="M441" i="10"/>
  <c r="M447" i="10"/>
  <c r="M453" i="10"/>
  <c r="M459" i="10"/>
  <c r="M465" i="10"/>
  <c r="M471" i="10"/>
  <c r="M477" i="10"/>
  <c r="M483" i="10"/>
  <c r="M489" i="10"/>
  <c r="M495" i="10"/>
  <c r="M501" i="10"/>
  <c r="M507" i="10"/>
  <c r="M513" i="10"/>
  <c r="M519" i="10"/>
  <c r="M525" i="10"/>
  <c r="M531" i="10"/>
  <c r="M537" i="10"/>
  <c r="M543" i="10"/>
  <c r="M549" i="10"/>
  <c r="M555" i="10"/>
  <c r="M561" i="10"/>
  <c r="M567" i="10"/>
  <c r="M573" i="10"/>
  <c r="M579" i="10"/>
  <c r="M585" i="10"/>
  <c r="M591" i="10"/>
  <c r="M597" i="10"/>
  <c r="M603" i="10"/>
  <c r="M609" i="10"/>
  <c r="M615" i="10"/>
  <c r="M621" i="10"/>
  <c r="M627" i="10"/>
  <c r="M633" i="10"/>
  <c r="M639" i="10"/>
  <c r="M645" i="10"/>
  <c r="M651" i="10"/>
  <c r="M657" i="10"/>
  <c r="M663" i="10"/>
  <c r="M669" i="10"/>
  <c r="M675" i="10"/>
  <c r="M681" i="10"/>
  <c r="M687" i="10"/>
  <c r="M693" i="10"/>
  <c r="M699" i="10"/>
  <c r="M705" i="10"/>
  <c r="M711" i="10"/>
  <c r="M717" i="10"/>
  <c r="M723" i="10"/>
  <c r="M729" i="10"/>
  <c r="M735" i="10"/>
  <c r="M741" i="10"/>
  <c r="M747" i="10"/>
  <c r="M753" i="10"/>
  <c r="M759" i="10"/>
  <c r="M765" i="10"/>
  <c r="M771" i="10"/>
  <c r="M777" i="10"/>
  <c r="M783" i="10"/>
  <c r="M789" i="10"/>
  <c r="M795" i="10"/>
  <c r="M801" i="10"/>
  <c r="M807" i="10"/>
  <c r="M813" i="10"/>
  <c r="M819" i="10"/>
  <c r="M825" i="10"/>
  <c r="M831" i="10"/>
  <c r="M837" i="10"/>
  <c r="M843" i="10"/>
  <c r="M849" i="10"/>
  <c r="M855" i="10"/>
  <c r="M861" i="10"/>
  <c r="M867" i="10"/>
  <c r="M873" i="10"/>
  <c r="M879" i="10"/>
  <c r="M885" i="10"/>
  <c r="M891" i="10"/>
  <c r="M897" i="10"/>
  <c r="M903" i="10"/>
  <c r="M909" i="10"/>
  <c r="M915" i="10"/>
  <c r="M921" i="10"/>
  <c r="M927" i="10"/>
  <c r="M933" i="10"/>
  <c r="M939" i="10"/>
  <c r="M945" i="10"/>
  <c r="M951" i="10"/>
  <c r="M957" i="10"/>
  <c r="M963" i="10"/>
  <c r="M969" i="10"/>
  <c r="M975" i="10"/>
  <c r="M981" i="10"/>
  <c r="M987" i="10"/>
  <c r="M993" i="10"/>
  <c r="M999" i="10"/>
  <c r="M1005" i="10"/>
  <c r="M1011" i="10"/>
  <c r="M1017" i="10"/>
  <c r="M1023" i="10"/>
  <c r="M1029" i="10"/>
  <c r="M1035" i="10"/>
  <c r="M1041" i="10"/>
  <c r="M1047" i="10"/>
  <c r="M1053" i="10"/>
  <c r="M1059" i="10"/>
  <c r="M1065" i="10"/>
  <c r="M1071" i="10"/>
  <c r="M1077" i="10"/>
  <c r="M1083" i="10"/>
  <c r="M1089" i="10"/>
  <c r="M1095" i="10"/>
  <c r="M1101" i="10"/>
  <c r="M1107" i="10"/>
  <c r="M1113" i="10"/>
  <c r="M1119" i="10"/>
  <c r="M1125" i="10"/>
  <c r="M1131" i="10"/>
  <c r="M1137" i="10"/>
  <c r="M1143" i="10"/>
  <c r="M1149" i="10"/>
  <c r="M1155" i="10"/>
  <c r="M1161" i="10"/>
  <c r="M1167" i="10"/>
  <c r="M1173" i="10"/>
  <c r="M1179" i="10"/>
  <c r="M1185" i="10"/>
  <c r="M1191" i="10"/>
  <c r="M1197" i="10"/>
  <c r="M1203" i="10"/>
  <c r="M1209" i="10"/>
  <c r="M1215" i="10"/>
  <c r="M1221" i="10"/>
  <c r="M1227" i="10"/>
  <c r="M1233" i="10"/>
  <c r="M1239" i="10"/>
  <c r="M1245" i="10"/>
  <c r="M1251" i="10"/>
  <c r="M1257" i="10"/>
  <c r="M1263" i="10"/>
  <c r="M1269" i="10"/>
  <c r="M1275" i="10"/>
  <c r="M1281" i="10"/>
  <c r="M1287" i="10"/>
  <c r="M1293" i="10"/>
  <c r="M1299" i="10"/>
  <c r="M1305" i="10"/>
  <c r="M1311" i="10"/>
  <c r="M1317" i="10"/>
  <c r="M1323" i="10"/>
  <c r="M1329" i="10"/>
  <c r="M1335" i="10"/>
  <c r="M1341" i="10"/>
  <c r="M1347" i="10"/>
  <c r="M1353" i="10"/>
  <c r="M1359" i="10"/>
  <c r="M1365" i="10"/>
  <c r="M1371" i="10"/>
  <c r="M1377" i="10"/>
  <c r="M1383" i="10"/>
  <c r="M1389" i="10"/>
  <c r="M1395" i="10"/>
  <c r="M1401" i="10"/>
  <c r="M1407" i="10"/>
  <c r="M1413" i="10"/>
  <c r="M1419" i="10"/>
  <c r="M1425" i="10"/>
  <c r="M1431" i="10"/>
  <c r="M1437" i="10"/>
  <c r="M1443" i="10"/>
  <c r="M1449" i="10"/>
  <c r="M1455" i="10"/>
  <c r="M1461" i="10"/>
  <c r="M1467" i="10"/>
  <c r="M1473" i="10"/>
  <c r="M1479" i="10"/>
  <c r="M1485" i="10"/>
  <c r="M1491" i="10"/>
  <c r="M1497" i="10"/>
  <c r="M1503" i="10"/>
  <c r="M1509" i="10"/>
  <c r="M1515" i="10"/>
  <c r="M1521" i="10"/>
  <c r="M1527" i="10"/>
  <c r="M1533" i="10"/>
  <c r="M1539" i="10"/>
  <c r="M1545" i="10"/>
  <c r="M1551" i="10"/>
  <c r="M1557" i="10"/>
  <c r="M1563" i="10"/>
  <c r="M1569" i="10"/>
  <c r="M1575" i="10"/>
  <c r="M1581" i="10"/>
  <c r="M1587" i="10"/>
  <c r="M1593" i="10"/>
  <c r="M1599" i="10"/>
  <c r="M1605" i="10"/>
  <c r="M1611" i="10"/>
  <c r="M1617" i="10"/>
  <c r="M1623" i="10"/>
  <c r="M1629" i="10"/>
  <c r="M1635" i="10"/>
  <c r="M1641" i="10"/>
  <c r="M1647" i="10"/>
  <c r="M1653" i="10"/>
  <c r="M1659" i="10"/>
  <c r="M1665" i="10"/>
  <c r="M1671" i="10"/>
  <c r="M1677" i="10"/>
  <c r="M1683" i="10"/>
  <c r="M1689" i="10"/>
  <c r="M1695" i="10"/>
  <c r="M1701" i="10"/>
  <c r="M1707" i="10"/>
  <c r="M1713" i="10"/>
  <c r="M1719" i="10"/>
  <c r="M1725" i="10"/>
  <c r="M1731" i="10"/>
  <c r="M1737" i="10"/>
  <c r="M1743" i="10"/>
  <c r="M1749" i="10"/>
  <c r="M1755" i="10"/>
  <c r="M1761" i="10"/>
  <c r="M1767" i="10"/>
  <c r="M1773" i="10"/>
  <c r="M1779" i="10"/>
  <c r="M1785" i="10"/>
  <c r="M1791" i="10"/>
  <c r="M1797" i="10"/>
  <c r="M1803" i="10"/>
  <c r="M1809" i="10"/>
  <c r="M1815" i="10"/>
  <c r="M1821" i="10"/>
  <c r="M1827" i="10"/>
  <c r="M1833" i="10"/>
  <c r="M1839" i="10"/>
  <c r="M1845" i="10"/>
  <c r="M1851" i="10"/>
  <c r="M1857" i="10"/>
  <c r="M1863" i="10"/>
  <c r="M1869" i="10"/>
  <c r="M1875" i="10"/>
  <c r="M1881" i="10"/>
  <c r="M1887" i="10"/>
  <c r="M1893" i="10"/>
  <c r="M1899" i="10"/>
  <c r="M1905" i="10"/>
  <c r="M1911" i="10"/>
  <c r="M1917" i="10"/>
  <c r="M1923" i="10"/>
  <c r="M1929" i="10"/>
  <c r="M1935" i="10"/>
  <c r="M1941" i="10"/>
  <c r="M1947" i="10"/>
  <c r="M1953" i="10"/>
  <c r="M1959" i="10"/>
  <c r="M1965" i="10"/>
  <c r="M1971" i="10"/>
  <c r="M1977" i="10"/>
  <c r="M1983" i="10"/>
  <c r="M1989" i="10"/>
  <c r="M1995" i="10"/>
  <c r="M2001" i="10"/>
  <c r="M2007" i="10"/>
  <c r="M2013" i="10"/>
  <c r="M2019" i="10"/>
  <c r="M2025" i="10"/>
  <c r="M2031" i="10"/>
  <c r="M2037" i="10"/>
  <c r="M2043" i="10"/>
  <c r="M2049" i="10"/>
  <c r="M2055" i="10"/>
  <c r="M2061" i="10"/>
  <c r="M2067" i="10"/>
  <c r="M2073" i="10"/>
  <c r="M28" i="10"/>
  <c r="M34" i="10"/>
  <c r="M40" i="10"/>
  <c r="M46" i="10"/>
  <c r="M52" i="10"/>
  <c r="M58" i="10"/>
  <c r="M64" i="10"/>
  <c r="M70" i="10"/>
  <c r="M76" i="10"/>
  <c r="M82" i="10"/>
  <c r="M88" i="10"/>
  <c r="M94" i="10"/>
  <c r="M100" i="10"/>
  <c r="M106" i="10"/>
  <c r="M112" i="10"/>
  <c r="M118" i="10"/>
  <c r="M124" i="10"/>
  <c r="M130" i="10"/>
  <c r="M136" i="10"/>
  <c r="M142" i="10"/>
  <c r="M148" i="10"/>
  <c r="M154" i="10"/>
  <c r="M160" i="10"/>
  <c r="M166" i="10"/>
  <c r="M172" i="10"/>
  <c r="M178" i="10"/>
  <c r="M184" i="10"/>
  <c r="M190" i="10"/>
  <c r="M196" i="10"/>
  <c r="M202" i="10"/>
  <c r="M208" i="10"/>
  <c r="M214" i="10"/>
  <c r="M220" i="10"/>
  <c r="M226" i="10"/>
  <c r="M232" i="10"/>
  <c r="M238" i="10"/>
  <c r="M244" i="10"/>
  <c r="M250" i="10"/>
  <c r="M256" i="10"/>
  <c r="M262" i="10"/>
  <c r="M268" i="10"/>
  <c r="M274" i="10"/>
  <c r="M280" i="10"/>
  <c r="M286" i="10"/>
  <c r="M292" i="10"/>
  <c r="M298" i="10"/>
  <c r="M304" i="10"/>
  <c r="M310" i="10"/>
  <c r="M316" i="10"/>
  <c r="M322" i="10"/>
  <c r="M328" i="10"/>
  <c r="M334" i="10"/>
  <c r="M340" i="10"/>
  <c r="M346" i="10"/>
  <c r="M352" i="10"/>
  <c r="M358" i="10"/>
  <c r="M364" i="10"/>
  <c r="M370" i="10"/>
  <c r="M376" i="10"/>
  <c r="M382" i="10"/>
  <c r="M388" i="10"/>
  <c r="M394" i="10"/>
  <c r="M400" i="10"/>
  <c r="M406" i="10"/>
  <c r="M412" i="10"/>
  <c r="M418" i="10"/>
  <c r="M424" i="10"/>
  <c r="M430" i="10"/>
  <c r="M436" i="10"/>
  <c r="M442" i="10"/>
  <c r="M448" i="10"/>
  <c r="M365" i="10"/>
  <c r="M797" i="10"/>
  <c r="M24" i="10"/>
  <c r="M30" i="10"/>
  <c r="M36" i="10"/>
  <c r="M42" i="10"/>
  <c r="M48" i="10"/>
  <c r="M54" i="10"/>
  <c r="M60" i="10"/>
  <c r="M66" i="10"/>
  <c r="M72" i="10"/>
  <c r="M78" i="10"/>
  <c r="M84" i="10"/>
  <c r="M90" i="10"/>
  <c r="M96" i="10"/>
  <c r="M102" i="10"/>
  <c r="M108" i="10"/>
  <c r="M114" i="10"/>
  <c r="M120" i="10"/>
  <c r="M126" i="10"/>
  <c r="M132" i="10"/>
  <c r="M138" i="10"/>
  <c r="M144" i="10"/>
  <c r="M150" i="10"/>
  <c r="M156" i="10"/>
  <c r="M162" i="10"/>
  <c r="M168" i="10"/>
  <c r="M174" i="10"/>
  <c r="M180" i="10"/>
  <c r="M186" i="10"/>
  <c r="M192" i="10"/>
  <c r="M198" i="10"/>
  <c r="M204" i="10"/>
  <c r="M210" i="10"/>
  <c r="M216" i="10"/>
  <c r="M222" i="10"/>
  <c r="M228" i="10"/>
  <c r="M234" i="10"/>
  <c r="M240" i="10"/>
  <c r="M246" i="10"/>
  <c r="M252" i="10"/>
  <c r="M258" i="10"/>
  <c r="M264" i="10"/>
  <c r="M270" i="10"/>
  <c r="M276" i="10"/>
  <c r="M282" i="10"/>
  <c r="M288" i="10"/>
  <c r="M294" i="10"/>
  <c r="M300" i="10"/>
  <c r="M306" i="10"/>
  <c r="M312" i="10"/>
  <c r="M318" i="10"/>
  <c r="M324" i="10"/>
  <c r="M330" i="10"/>
  <c r="M336" i="10"/>
  <c r="M342" i="10"/>
  <c r="M348" i="10"/>
  <c r="M354" i="10"/>
  <c r="M360" i="10"/>
  <c r="M366" i="10"/>
  <c r="M372" i="10"/>
  <c r="M378" i="10"/>
  <c r="M384" i="10"/>
  <c r="M390" i="10"/>
  <c r="M396" i="10"/>
  <c r="M402" i="10"/>
  <c r="M408" i="10"/>
  <c r="M414" i="10"/>
  <c r="M420" i="10"/>
  <c r="M426" i="10"/>
  <c r="M432" i="10"/>
  <c r="M438" i="10"/>
  <c r="M444" i="10"/>
  <c r="M450" i="10"/>
  <c r="M456" i="10"/>
  <c r="M462" i="10"/>
  <c r="M468" i="10"/>
  <c r="M474" i="10"/>
  <c r="M480" i="10"/>
  <c r="M486" i="10"/>
  <c r="M492" i="10"/>
  <c r="M498" i="10"/>
  <c r="M504" i="10"/>
  <c r="M510" i="10"/>
  <c r="M516" i="10"/>
  <c r="M522" i="10"/>
  <c r="M528" i="10"/>
  <c r="M534" i="10"/>
  <c r="M540" i="10"/>
  <c r="M546" i="10"/>
  <c r="M552" i="10"/>
  <c r="M558" i="10"/>
  <c r="M564" i="10"/>
  <c r="M570" i="10"/>
  <c r="M576" i="10"/>
  <c r="M582" i="10"/>
  <c r="M588" i="10"/>
  <c r="M594" i="10"/>
  <c r="M600" i="10"/>
  <c r="M606" i="10"/>
  <c r="M612" i="10"/>
  <c r="M618" i="10"/>
  <c r="M624" i="10"/>
  <c r="M630" i="10"/>
  <c r="M636" i="10"/>
  <c r="M642" i="10"/>
  <c r="M648" i="10"/>
  <c r="M654" i="10"/>
  <c r="M660" i="10"/>
  <c r="M666" i="10"/>
  <c r="M672" i="10"/>
  <c r="M678" i="10"/>
  <c r="M684" i="10"/>
  <c r="M690" i="10"/>
  <c r="M696" i="10"/>
  <c r="M702" i="10"/>
  <c r="M708" i="10"/>
  <c r="M714" i="10"/>
  <c r="M720" i="10"/>
  <c r="M726" i="10"/>
  <c r="M732" i="10"/>
  <c r="M738" i="10"/>
  <c r="M744" i="10"/>
  <c r="M750" i="10"/>
  <c r="M756" i="10"/>
  <c r="M762" i="10"/>
  <c r="M768" i="10"/>
  <c r="M774" i="10"/>
  <c r="M780" i="10"/>
  <c r="M786" i="10"/>
  <c r="M792" i="10"/>
  <c r="M798" i="10"/>
  <c r="M804" i="10"/>
  <c r="M810" i="10"/>
  <c r="M816" i="10"/>
  <c r="M822" i="10"/>
  <c r="M828" i="10"/>
  <c r="M834" i="10"/>
  <c r="M840" i="10"/>
  <c r="M846" i="10"/>
  <c r="M852" i="10"/>
  <c r="M858" i="10"/>
  <c r="M864" i="10"/>
  <c r="M870" i="10"/>
  <c r="M876" i="10"/>
  <c r="M882" i="10"/>
  <c r="M888" i="10"/>
  <c r="M894" i="10"/>
  <c r="M900" i="10"/>
  <c r="M906" i="10"/>
  <c r="M912" i="10"/>
  <c r="M918" i="10"/>
  <c r="M924" i="10"/>
  <c r="M930" i="10"/>
  <c r="M936" i="10"/>
  <c r="M942" i="10"/>
  <c r="M948" i="10"/>
  <c r="M954" i="10"/>
  <c r="M960" i="10"/>
  <c r="M966" i="10"/>
  <c r="M972" i="10"/>
  <c r="M978" i="10"/>
  <c r="M984" i="10"/>
  <c r="M454" i="10"/>
  <c r="M460" i="10"/>
  <c r="M466" i="10"/>
  <c r="M472" i="10"/>
  <c r="M478" i="10"/>
  <c r="M484" i="10"/>
  <c r="M490" i="10"/>
  <c r="M496" i="10"/>
  <c r="M502" i="10"/>
  <c r="M508" i="10"/>
  <c r="M514" i="10"/>
  <c r="M520" i="10"/>
  <c r="M526" i="10"/>
  <c r="M532" i="10"/>
  <c r="M538" i="10"/>
  <c r="M544" i="10"/>
  <c r="M550" i="10"/>
  <c r="M556" i="10"/>
  <c r="M562" i="10"/>
  <c r="M568" i="10"/>
  <c r="M574" i="10"/>
  <c r="M580" i="10"/>
  <c r="M586" i="10"/>
  <c r="M592" i="10"/>
  <c r="M598" i="10"/>
  <c r="M604" i="10"/>
  <c r="M610" i="10"/>
  <c r="M616" i="10"/>
  <c r="M622" i="10"/>
  <c r="M628" i="10"/>
  <c r="M634" i="10"/>
  <c r="M640" i="10"/>
  <c r="M646" i="10"/>
  <c r="M652" i="10"/>
  <c r="M658" i="10"/>
  <c r="M664" i="10"/>
  <c r="M670" i="10"/>
  <c r="M676" i="10"/>
  <c r="M682" i="10"/>
  <c r="M688" i="10"/>
  <c r="M694" i="10"/>
  <c r="M700" i="10"/>
  <c r="M706" i="10"/>
  <c r="M712" i="10"/>
  <c r="M718" i="10"/>
  <c r="M724" i="10"/>
  <c r="M730" i="10"/>
  <c r="M736" i="10"/>
  <c r="M742" i="10"/>
  <c r="M748" i="10"/>
  <c r="M754" i="10"/>
  <c r="M760" i="10"/>
  <c r="M766" i="10"/>
  <c r="M772" i="10"/>
  <c r="M778" i="10"/>
  <c r="M784" i="10"/>
  <c r="M790" i="10"/>
  <c r="M796" i="10"/>
  <c r="M802" i="10"/>
  <c r="M808" i="10"/>
  <c r="M814" i="10"/>
  <c r="M820" i="10"/>
  <c r="M826" i="10"/>
  <c r="M832" i="10"/>
  <c r="M838" i="10"/>
  <c r="M844" i="10"/>
  <c r="M850" i="10"/>
  <c r="M856" i="10"/>
  <c r="M862" i="10"/>
  <c r="M868" i="10"/>
  <c r="M874" i="10"/>
  <c r="M880" i="10"/>
  <c r="M886" i="10"/>
  <c r="M892" i="10"/>
  <c r="M898" i="10"/>
  <c r="M904" i="10"/>
  <c r="M910" i="10"/>
  <c r="M916" i="10"/>
  <c r="M922" i="10"/>
  <c r="M928" i="10"/>
  <c r="M934" i="10"/>
  <c r="M940" i="10"/>
  <c r="M946" i="10"/>
  <c r="M952" i="10"/>
  <c r="M958" i="10"/>
  <c r="M964" i="10"/>
  <c r="M970" i="10"/>
  <c r="M976" i="10"/>
  <c r="M982" i="10"/>
  <c r="M988" i="10"/>
  <c r="M994" i="10"/>
  <c r="M1000" i="10"/>
  <c r="M1006" i="10"/>
  <c r="M1012" i="10"/>
  <c r="M1018" i="10"/>
  <c r="M1024" i="10"/>
  <c r="M1030" i="10"/>
  <c r="M1036" i="10"/>
  <c r="M1042" i="10"/>
  <c r="M1048" i="10"/>
  <c r="M1054" i="10"/>
  <c r="M1060" i="10"/>
  <c r="M1066" i="10"/>
  <c r="M1072" i="10"/>
  <c r="M1078" i="10"/>
  <c r="M1084" i="10"/>
  <c r="M1090" i="10"/>
  <c r="M1096" i="10"/>
  <c r="M1102" i="10"/>
  <c r="M1108" i="10"/>
  <c r="M1114" i="10"/>
  <c r="M1120" i="10"/>
  <c r="M1126" i="10"/>
  <c r="M1132" i="10"/>
  <c r="M1138" i="10"/>
  <c r="M1144" i="10"/>
  <c r="M1150" i="10"/>
  <c r="M1156" i="10"/>
  <c r="M1162" i="10"/>
  <c r="M1168" i="10"/>
  <c r="M1174" i="10"/>
  <c r="M1180" i="10"/>
  <c r="M1186" i="10"/>
  <c r="M1192" i="10"/>
  <c r="M1198" i="10"/>
  <c r="M1204" i="10"/>
  <c r="M1210" i="10"/>
  <c r="M1216" i="10"/>
  <c r="M1222" i="10"/>
  <c r="M1228" i="10"/>
  <c r="M1234" i="10"/>
  <c r="M1240" i="10"/>
  <c r="M1246" i="10"/>
  <c r="M1252" i="10"/>
  <c r="M1258" i="10"/>
  <c r="M1264" i="10"/>
  <c r="M1270" i="10"/>
  <c r="M1276" i="10"/>
  <c r="M1282" i="10"/>
  <c r="M1288" i="10"/>
  <c r="M1294" i="10"/>
  <c r="M1300" i="10"/>
  <c r="M1306" i="10"/>
  <c r="M1312" i="10"/>
  <c r="M1318" i="10"/>
  <c r="M1324" i="10"/>
  <c r="M1330" i="10"/>
  <c r="M1336" i="10"/>
  <c r="M1342" i="10"/>
  <c r="M1348" i="10"/>
  <c r="M1354" i="10"/>
  <c r="M1360" i="10"/>
  <c r="M1366" i="10"/>
  <c r="M1372" i="10"/>
  <c r="M1378" i="10"/>
  <c r="M1384" i="10"/>
  <c r="M1390" i="10"/>
  <c r="M1396" i="10"/>
  <c r="M1402" i="10"/>
  <c r="M1408" i="10"/>
  <c r="M1414" i="10"/>
  <c r="M1420" i="10"/>
  <c r="M1426" i="10"/>
  <c r="M1432" i="10"/>
  <c r="M1438" i="10"/>
  <c r="M1444" i="10"/>
  <c r="M1450" i="10"/>
  <c r="M1456" i="10"/>
  <c r="M1462" i="10"/>
  <c r="M1468" i="10"/>
  <c r="M1474" i="10"/>
  <c r="M1480" i="10"/>
  <c r="M1486" i="10"/>
  <c r="M1492" i="10"/>
  <c r="M1498" i="10"/>
  <c r="M1504" i="10"/>
  <c r="M1510" i="10"/>
  <c r="M1516" i="10"/>
  <c r="M1522" i="10"/>
  <c r="M1528" i="10"/>
  <c r="M1534" i="10"/>
  <c r="M1540" i="10"/>
  <c r="M1546" i="10"/>
  <c r="M1552" i="10"/>
  <c r="M1558" i="10"/>
  <c r="M1564" i="10"/>
  <c r="M1570" i="10"/>
  <c r="M1576" i="10"/>
  <c r="M1582" i="10"/>
  <c r="M1588" i="10"/>
  <c r="M1594" i="10"/>
  <c r="M1600" i="10"/>
  <c r="M1606" i="10"/>
  <c r="M1612" i="10"/>
  <c r="M1618" i="10"/>
  <c r="M1624" i="10"/>
  <c r="M1630" i="10"/>
  <c r="M1636" i="10"/>
  <c r="M1642" i="10"/>
  <c r="M1648" i="10"/>
  <c r="M1654" i="10"/>
  <c r="M1660" i="10"/>
  <c r="M1666" i="10"/>
  <c r="M1672" i="10"/>
  <c r="M1678" i="10"/>
  <c r="M1684" i="10"/>
  <c r="M1690" i="10"/>
  <c r="M1696" i="10"/>
  <c r="M1702" i="10"/>
  <c r="M1708" i="10"/>
  <c r="M1714" i="10"/>
  <c r="M1720" i="10"/>
  <c r="M1726" i="10"/>
  <c r="M1732" i="10"/>
  <c r="M1738" i="10"/>
  <c r="M1744" i="10"/>
  <c r="M1750" i="10"/>
  <c r="M1756" i="10"/>
  <c r="M1762" i="10"/>
  <c r="M1768" i="10"/>
  <c r="M1774" i="10"/>
  <c r="M1780" i="10"/>
  <c r="M1786" i="10"/>
  <c r="M1792" i="10"/>
  <c r="M1798" i="10"/>
  <c r="M1804" i="10"/>
  <c r="M1810" i="10"/>
  <c r="M1816" i="10"/>
  <c r="M1822" i="10"/>
  <c r="M1828" i="10"/>
  <c r="M1834" i="10"/>
  <c r="M1840" i="10"/>
  <c r="M1846" i="10"/>
  <c r="M1852" i="10"/>
  <c r="M1858" i="10"/>
  <c r="M1864" i="10"/>
  <c r="M1870" i="10"/>
  <c r="M1876" i="10"/>
  <c r="M1882" i="10"/>
  <c r="M1888" i="10"/>
  <c r="M1894" i="10"/>
  <c r="M1900" i="10"/>
  <c r="M1906" i="10"/>
  <c r="M1912" i="10"/>
  <c r="M1918" i="10"/>
  <c r="M1924" i="10"/>
  <c r="M1930" i="10"/>
  <c r="M1936" i="10"/>
  <c r="M1942" i="10"/>
  <c r="M1948" i="10"/>
  <c r="M1954" i="10"/>
  <c r="M1960" i="10"/>
  <c r="M1966" i="10"/>
  <c r="M1972" i="10"/>
  <c r="M1978" i="10"/>
  <c r="M1984" i="10"/>
  <c r="M1990" i="10"/>
  <c r="M1996" i="10"/>
  <c r="M2002" i="10"/>
  <c r="M2008" i="10"/>
  <c r="M2014" i="10"/>
  <c r="M2020" i="10"/>
  <c r="M2026" i="10"/>
  <c r="M2032" i="10"/>
  <c r="M2038" i="10"/>
  <c r="M2044" i="10"/>
  <c r="M2050" i="10"/>
  <c r="M2056" i="10"/>
  <c r="M2062" i="10"/>
  <c r="M2068" i="10"/>
  <c r="M2074" i="10"/>
  <c r="M2080" i="10"/>
  <c r="M2086" i="10"/>
  <c r="M2092" i="10"/>
  <c r="M2098" i="10"/>
  <c r="M2104" i="10"/>
  <c r="M2110" i="10"/>
  <c r="M2116" i="10"/>
  <c r="M2122" i="10"/>
  <c r="M2128" i="10"/>
  <c r="M2134" i="10"/>
  <c r="M2140" i="10"/>
  <c r="M2146" i="10"/>
  <c r="M2152" i="10"/>
  <c r="M2158" i="10"/>
  <c r="M2164" i="10"/>
  <c r="M2170" i="10"/>
  <c r="M2176" i="10"/>
  <c r="M2182" i="10"/>
  <c r="M2188" i="10"/>
  <c r="M2194" i="10"/>
  <c r="M2200" i="10"/>
  <c r="M2206" i="10"/>
  <c r="M2212" i="10"/>
  <c r="M2218" i="10"/>
  <c r="M2224" i="10"/>
  <c r="M2230" i="10"/>
  <c r="M2236" i="10"/>
  <c r="M2242" i="10"/>
  <c r="M2248" i="10"/>
  <c r="M2254" i="10"/>
  <c r="M2260" i="10"/>
  <c r="M2266" i="10"/>
  <c r="M2272" i="10"/>
  <c r="M2278" i="10"/>
  <c r="M2284" i="10"/>
  <c r="M2290" i="10"/>
  <c r="M2296" i="10"/>
  <c r="M2302" i="10"/>
  <c r="M2308" i="10"/>
  <c r="M2314" i="10"/>
  <c r="M2320" i="10"/>
  <c r="M2326" i="10"/>
  <c r="M2332" i="10"/>
  <c r="M2338" i="10"/>
  <c r="M2344" i="10"/>
  <c r="M2350" i="10"/>
  <c r="M2356" i="10"/>
  <c r="M2362" i="10"/>
  <c r="M2368" i="10"/>
  <c r="M2374" i="10"/>
  <c r="M2380" i="10"/>
  <c r="M2386" i="10"/>
  <c r="M2392" i="10"/>
  <c r="M2398" i="10"/>
  <c r="M2404" i="10"/>
  <c r="M2410" i="10"/>
  <c r="M2416" i="10"/>
  <c r="M2422" i="10"/>
  <c r="M2428" i="10"/>
  <c r="M2434" i="10"/>
  <c r="M2440" i="10"/>
  <c r="M2446" i="10"/>
  <c r="M2452" i="10"/>
  <c r="M2458" i="10"/>
  <c r="M2464" i="10"/>
  <c r="M2470" i="10"/>
  <c r="M2476" i="10"/>
  <c r="M2482" i="10"/>
  <c r="M2488" i="10"/>
  <c r="M2494" i="10"/>
  <c r="M29" i="10"/>
  <c r="M35" i="10"/>
  <c r="M41" i="10"/>
  <c r="M47" i="10"/>
  <c r="M53" i="10"/>
  <c r="M59" i="10"/>
  <c r="M65" i="10"/>
  <c r="M71" i="10"/>
  <c r="M77" i="10"/>
  <c r="M83" i="10"/>
  <c r="M89" i="10"/>
  <c r="M95" i="10"/>
  <c r="M101" i="10"/>
  <c r="M107" i="10"/>
  <c r="M113" i="10"/>
  <c r="M119" i="10"/>
  <c r="M125" i="10"/>
  <c r="M131" i="10"/>
  <c r="M137" i="10"/>
  <c r="M143" i="10"/>
  <c r="M149" i="10"/>
  <c r="M155" i="10"/>
  <c r="M161" i="10"/>
  <c r="M167" i="10"/>
  <c r="M173" i="10"/>
  <c r="M179" i="10"/>
  <c r="M185" i="10"/>
  <c r="M191" i="10"/>
  <c r="M197" i="10"/>
  <c r="M203" i="10"/>
  <c r="M209" i="10"/>
  <c r="M215" i="10"/>
  <c r="M221" i="10"/>
  <c r="M227" i="10"/>
  <c r="M233" i="10"/>
  <c r="M239" i="10"/>
  <c r="M245" i="10"/>
  <c r="M251" i="10"/>
  <c r="M257" i="10"/>
  <c r="M263" i="10"/>
  <c r="M269" i="10"/>
  <c r="M275" i="10"/>
  <c r="M281" i="10"/>
  <c r="M287" i="10"/>
  <c r="M293" i="10"/>
  <c r="M299" i="10"/>
  <c r="M305" i="10"/>
  <c r="M311" i="10"/>
  <c r="M317" i="10"/>
  <c r="M323" i="10"/>
  <c r="M329" i="10"/>
  <c r="M335" i="10"/>
  <c r="M341" i="10"/>
  <c r="M347" i="10"/>
  <c r="M353" i="10"/>
  <c r="M359" i="10"/>
  <c r="M371" i="10"/>
  <c r="M377" i="10"/>
  <c r="M383" i="10"/>
  <c r="M389" i="10"/>
  <c r="M395" i="10"/>
  <c r="M401" i="10"/>
  <c r="M407" i="10"/>
  <c r="M413" i="10"/>
  <c r="M419" i="10"/>
  <c r="M425" i="10"/>
  <c r="M431" i="10"/>
  <c r="M437" i="10"/>
  <c r="M443" i="10"/>
  <c r="M449" i="10"/>
  <c r="M455" i="10"/>
  <c r="M461" i="10"/>
  <c r="M467" i="10"/>
  <c r="M473" i="10"/>
  <c r="M479" i="10"/>
  <c r="M485" i="10"/>
  <c r="M491" i="10"/>
  <c r="M497" i="10"/>
  <c r="M503" i="10"/>
  <c r="M509" i="10"/>
  <c r="M515" i="10"/>
  <c r="M521" i="10"/>
  <c r="M527" i="10"/>
  <c r="M533" i="10"/>
  <c r="M539" i="10"/>
  <c r="M545" i="10"/>
  <c r="M551" i="10"/>
  <c r="M557" i="10"/>
  <c r="M563" i="10"/>
  <c r="M569" i="10"/>
  <c r="M575" i="10"/>
  <c r="M581" i="10"/>
  <c r="M587" i="10"/>
  <c r="M593" i="10"/>
  <c r="M599" i="10"/>
  <c r="M605" i="10"/>
  <c r="M611" i="10"/>
  <c r="M617" i="10"/>
  <c r="M623" i="10"/>
  <c r="M629" i="10"/>
  <c r="M635" i="10"/>
  <c r="M641" i="10"/>
  <c r="M647" i="10"/>
  <c r="M653" i="10"/>
  <c r="M659" i="10"/>
  <c r="M665" i="10"/>
  <c r="M671" i="10"/>
  <c r="M677" i="10"/>
  <c r="M683" i="10"/>
  <c r="M689" i="10"/>
  <c r="M695" i="10"/>
  <c r="M701" i="10"/>
  <c r="M707" i="10"/>
  <c r="M713" i="10"/>
  <c r="M719" i="10"/>
  <c r="M725" i="10"/>
  <c r="M731" i="10"/>
  <c r="M737" i="10"/>
  <c r="M743" i="10"/>
  <c r="M749" i="10"/>
  <c r="M755" i="10"/>
  <c r="M761" i="10"/>
  <c r="M767" i="10"/>
  <c r="M773" i="10"/>
  <c r="M779" i="10"/>
  <c r="M785" i="10"/>
  <c r="M791" i="10"/>
  <c r="M803" i="10"/>
  <c r="M809" i="10"/>
  <c r="M815" i="10"/>
  <c r="M821" i="10"/>
  <c r="M827" i="10"/>
  <c r="M833" i="10"/>
  <c r="M839" i="10"/>
  <c r="M845" i="10"/>
  <c r="M851" i="10"/>
  <c r="M857" i="10"/>
  <c r="M863" i="10"/>
  <c r="M869" i="10"/>
  <c r="M875" i="10"/>
  <c r="M881" i="10"/>
  <c r="M887" i="10"/>
  <c r="M893" i="10"/>
  <c r="M899" i="10"/>
  <c r="M905" i="10"/>
  <c r="M911" i="10"/>
  <c r="M917" i="10"/>
  <c r="M923" i="10"/>
  <c r="M929" i="10"/>
  <c r="M935" i="10"/>
  <c r="M941" i="10"/>
  <c r="M947" i="10"/>
  <c r="M953" i="10"/>
  <c r="M959" i="10"/>
  <c r="M965" i="10"/>
  <c r="M971" i="10"/>
  <c r="M977" i="10"/>
  <c r="M983" i="10"/>
  <c r="M989" i="10"/>
  <c r="M995" i="10"/>
  <c r="M1001" i="10"/>
  <c r="M1007" i="10"/>
  <c r="M1013" i="10"/>
  <c r="M1019" i="10"/>
  <c r="M1025" i="10"/>
  <c r="M1031" i="10"/>
  <c r="M1037" i="10"/>
  <c r="M1043" i="10"/>
  <c r="M1049" i="10"/>
  <c r="M1055" i="10"/>
  <c r="M1061" i="10"/>
  <c r="M1067" i="10"/>
  <c r="M1073" i="10"/>
  <c r="M1079" i="10"/>
  <c r="M1085" i="10"/>
  <c r="M1091" i="10"/>
  <c r="M1097" i="10"/>
  <c r="M1103" i="10"/>
  <c r="M1109" i="10"/>
  <c r="M1115" i="10"/>
  <c r="M1121" i="10"/>
  <c r="M1127" i="10"/>
  <c r="M1133" i="10"/>
  <c r="M1139" i="10"/>
  <c r="M1145" i="10"/>
  <c r="M1151" i="10"/>
  <c r="M1157" i="10"/>
  <c r="M1163" i="10"/>
  <c r="M1169" i="10"/>
  <c r="M1175" i="10"/>
  <c r="M1181" i="10"/>
  <c r="M1187" i="10"/>
  <c r="M1193" i="10"/>
  <c r="M1199" i="10"/>
  <c r="M1205" i="10"/>
  <c r="M1211" i="10"/>
  <c r="M1217" i="10"/>
  <c r="M1223" i="10"/>
  <c r="M1229" i="10"/>
  <c r="M1235" i="10"/>
  <c r="M1241" i="10"/>
  <c r="M1247" i="10"/>
  <c r="M1253" i="10"/>
  <c r="M1259" i="10"/>
  <c r="M1265" i="10"/>
  <c r="M1271" i="10"/>
  <c r="M1277" i="10"/>
  <c r="M1283" i="10"/>
  <c r="M1289" i="10"/>
  <c r="M1295" i="10"/>
  <c r="M1301" i="10"/>
  <c r="M1307" i="10"/>
  <c r="M1313" i="10"/>
  <c r="M1319" i="10"/>
  <c r="M1325" i="10"/>
  <c r="M1331" i="10"/>
  <c r="M1337" i="10"/>
  <c r="M1343" i="10"/>
  <c r="M1349" i="10"/>
  <c r="M1355" i="10"/>
  <c r="M1361" i="10"/>
  <c r="M1367" i="10"/>
  <c r="M1373" i="10"/>
  <c r="M1379" i="10"/>
  <c r="M1385" i="10"/>
  <c r="M1391" i="10"/>
  <c r="M1397" i="10"/>
  <c r="M1403" i="10"/>
  <c r="M1409" i="10"/>
  <c r="M1415" i="10"/>
  <c r="M1421" i="10"/>
  <c r="M1427" i="10"/>
  <c r="M1433" i="10"/>
  <c r="M1439" i="10"/>
  <c r="M1445" i="10"/>
  <c r="M1451" i="10"/>
  <c r="M1457" i="10"/>
  <c r="M1463" i="10"/>
  <c r="M1469" i="10"/>
  <c r="M1475" i="10"/>
  <c r="M1481" i="10"/>
  <c r="M1487" i="10"/>
  <c r="M1493" i="10"/>
  <c r="M1499" i="10"/>
  <c r="M1505" i="10"/>
  <c r="M1511" i="10"/>
  <c r="M1517" i="10"/>
  <c r="M1523" i="10"/>
  <c r="M1529" i="10"/>
  <c r="M1535" i="10"/>
  <c r="M1541" i="10"/>
  <c r="M1547" i="10"/>
  <c r="M1553" i="10"/>
  <c r="M1559" i="10"/>
  <c r="M1565" i="10"/>
  <c r="M1571" i="10"/>
  <c r="M1577" i="10"/>
  <c r="M1583" i="10"/>
  <c r="M1589" i="10"/>
  <c r="M1595" i="10"/>
  <c r="M1601" i="10"/>
  <c r="M1607" i="10"/>
  <c r="M1613" i="10"/>
  <c r="M1619" i="10"/>
  <c r="M1625" i="10"/>
  <c r="M1631" i="10"/>
  <c r="M1637" i="10"/>
  <c r="M1643" i="10"/>
  <c r="M1649" i="10"/>
  <c r="M1655" i="10"/>
  <c r="M1661" i="10"/>
  <c r="M1667" i="10"/>
  <c r="M1673" i="10"/>
  <c r="M1679" i="10"/>
  <c r="M1685" i="10"/>
  <c r="M1691" i="10"/>
  <c r="M1697" i="10"/>
  <c r="M1703" i="10"/>
  <c r="M1709" i="10"/>
  <c r="M1715" i="10"/>
  <c r="M1721" i="10"/>
  <c r="M1727" i="10"/>
  <c r="M1733" i="10"/>
  <c r="M1739" i="10"/>
  <c r="M1745" i="10"/>
  <c r="M1751" i="10"/>
  <c r="M1757" i="10"/>
  <c r="M1763" i="10"/>
  <c r="M1769" i="10"/>
  <c r="M1775" i="10"/>
  <c r="M1781" i="10"/>
  <c r="M1787" i="10"/>
  <c r="M1793" i="10"/>
  <c r="M1799" i="10"/>
  <c r="M1805" i="10"/>
  <c r="M1811" i="10"/>
  <c r="M1817" i="10"/>
  <c r="M1823" i="10"/>
  <c r="M1829" i="10"/>
  <c r="M1835" i="10"/>
  <c r="M1841" i="10"/>
  <c r="M1847" i="10"/>
  <c r="M1853" i="10"/>
  <c r="M1859" i="10"/>
  <c r="M1865" i="10"/>
  <c r="M1871" i="10"/>
  <c r="M1877" i="10"/>
  <c r="M1883" i="10"/>
  <c r="M1889" i="10"/>
  <c r="M1895" i="10"/>
  <c r="M990" i="10"/>
  <c r="M996" i="10"/>
  <c r="M1002" i="10"/>
  <c r="M1008" i="10"/>
  <c r="M1014" i="10"/>
  <c r="M1020" i="10"/>
  <c r="M1026" i="10"/>
  <c r="M1032" i="10"/>
  <c r="M1038" i="10"/>
  <c r="M1044" i="10"/>
  <c r="M1050" i="10"/>
  <c r="M1056" i="10"/>
  <c r="M1062" i="10"/>
  <c r="M1068" i="10"/>
  <c r="M1074" i="10"/>
  <c r="M1080" i="10"/>
  <c r="M1086" i="10"/>
  <c r="M1092" i="10"/>
  <c r="M1098" i="10"/>
  <c r="M1104" i="10"/>
  <c r="M1110" i="10"/>
  <c r="M1116" i="10"/>
  <c r="M1122" i="10"/>
  <c r="M1128" i="10"/>
  <c r="M1134" i="10"/>
  <c r="M1140" i="10"/>
  <c r="M1146" i="10"/>
  <c r="M1152" i="10"/>
  <c r="M1158" i="10"/>
  <c r="M1164" i="10"/>
  <c r="M1170" i="10"/>
  <c r="M1176" i="10"/>
  <c r="M1182" i="10"/>
  <c r="M1188" i="10"/>
  <c r="M1194" i="10"/>
  <c r="M1200" i="10"/>
  <c r="M1206" i="10"/>
  <c r="M1212" i="10"/>
  <c r="M1218" i="10"/>
  <c r="M1224" i="10"/>
  <c r="M1230" i="10"/>
  <c r="M1236" i="10"/>
  <c r="M1242" i="10"/>
  <c r="M1248" i="10"/>
  <c r="M1254" i="10"/>
  <c r="M1260" i="10"/>
  <c r="M1266" i="10"/>
  <c r="M1272" i="10"/>
  <c r="M1278" i="10"/>
  <c r="M1284" i="10"/>
  <c r="M1290" i="10"/>
  <c r="M1296" i="10"/>
  <c r="M1302" i="10"/>
  <c r="M1308" i="10"/>
  <c r="M1314" i="10"/>
  <c r="M1320" i="10"/>
  <c r="M1326" i="10"/>
  <c r="M1332" i="10"/>
  <c r="M1338" i="10"/>
  <c r="M1344" i="10"/>
  <c r="M1350" i="10"/>
  <c r="M1356" i="10"/>
  <c r="M1362" i="10"/>
  <c r="M1368" i="10"/>
  <c r="M1374" i="10"/>
  <c r="M1380" i="10"/>
  <c r="M1386" i="10"/>
  <c r="M1392" i="10"/>
  <c r="M1398" i="10"/>
  <c r="M1404" i="10"/>
  <c r="M1410" i="10"/>
  <c r="M1416" i="10"/>
  <c r="M1422" i="10"/>
  <c r="M1428" i="10"/>
  <c r="M1434" i="10"/>
  <c r="M1440" i="10"/>
  <c r="M1446" i="10"/>
  <c r="M1452" i="10"/>
  <c r="M1458" i="10"/>
  <c r="M1464" i="10"/>
  <c r="M1470" i="10"/>
  <c r="M1476" i="10"/>
  <c r="M1482" i="10"/>
  <c r="M1488" i="10"/>
  <c r="M1494" i="10"/>
  <c r="M1500" i="10"/>
  <c r="M1506" i="10"/>
  <c r="M1512" i="10"/>
  <c r="M1518" i="10"/>
  <c r="M1524" i="10"/>
  <c r="M1530" i="10"/>
  <c r="M1536" i="10"/>
  <c r="M1542" i="10"/>
  <c r="M1548" i="10"/>
  <c r="M1554" i="10"/>
  <c r="M1560" i="10"/>
  <c r="M1566" i="10"/>
  <c r="M1572" i="10"/>
  <c r="M1578" i="10"/>
  <c r="M1584" i="10"/>
  <c r="M1590" i="10"/>
  <c r="M1596" i="10"/>
  <c r="M1602" i="10"/>
  <c r="M1608" i="10"/>
  <c r="M1614" i="10"/>
  <c r="M1620" i="10"/>
  <c r="M1626" i="10"/>
  <c r="M1632" i="10"/>
  <c r="M1638" i="10"/>
  <c r="M1644" i="10"/>
  <c r="M1650" i="10"/>
  <c r="M1656" i="10"/>
  <c r="M1662" i="10"/>
  <c r="M1668" i="10"/>
  <c r="M1674" i="10"/>
  <c r="M1680" i="10"/>
  <c r="M1686" i="10"/>
  <c r="M1692" i="10"/>
  <c r="M1698" i="10"/>
  <c r="M1704" i="10"/>
  <c r="M1710" i="10"/>
  <c r="M1716" i="10"/>
  <c r="M1722" i="10"/>
  <c r="M1728" i="10"/>
  <c r="M1734" i="10"/>
  <c r="M1740" i="10"/>
  <c r="M1746" i="10"/>
  <c r="M1752" i="10"/>
  <c r="M1758" i="10"/>
  <c r="M1764" i="10"/>
  <c r="M1770" i="10"/>
  <c r="M1776" i="10"/>
  <c r="M1782" i="10"/>
  <c r="M1788" i="10"/>
  <c r="M1794" i="10"/>
  <c r="M1800" i="10"/>
  <c r="M1806" i="10"/>
  <c r="M1812" i="10"/>
  <c r="M1818" i="10"/>
  <c r="M1824" i="10"/>
  <c r="M1830" i="10"/>
  <c r="M1836" i="10"/>
  <c r="M1842" i="10"/>
  <c r="M1848" i="10"/>
  <c r="M1854" i="10"/>
  <c r="M1860" i="10"/>
  <c r="M1866" i="10"/>
  <c r="M1872" i="10"/>
  <c r="M1878" i="10"/>
  <c r="M1884" i="10"/>
  <c r="M1890" i="10"/>
  <c r="M1896" i="10"/>
  <c r="M1902" i="10"/>
  <c r="M1908" i="10"/>
  <c r="M1914" i="10"/>
  <c r="M1920" i="10"/>
  <c r="M1926" i="10"/>
  <c r="M1932" i="10"/>
  <c r="M1938" i="10"/>
  <c r="M1944" i="10"/>
  <c r="M1950" i="10"/>
  <c r="M1956" i="10"/>
  <c r="M1962" i="10"/>
  <c r="M1968" i="10"/>
  <c r="M1974" i="10"/>
  <c r="M1980" i="10"/>
  <c r="M1986" i="10"/>
  <c r="M1992" i="10"/>
  <c r="M1998" i="10"/>
  <c r="M2004" i="10"/>
  <c r="M2010" i="10"/>
  <c r="M2016" i="10"/>
  <c r="M2022" i="10"/>
  <c r="M2028" i="10"/>
  <c r="M2034" i="10"/>
  <c r="M2040" i="10"/>
  <c r="M2046" i="10"/>
  <c r="M2052" i="10"/>
  <c r="M2058" i="10"/>
  <c r="M2064" i="10"/>
  <c r="M2070" i="10"/>
  <c r="M2076" i="10"/>
  <c r="M2082" i="10"/>
  <c r="M2088" i="10"/>
  <c r="M2094" i="10"/>
  <c r="M2100" i="10"/>
  <c r="M2106" i="10"/>
  <c r="M2112" i="10"/>
  <c r="M2118" i="10"/>
  <c r="M2124" i="10"/>
  <c r="M2130" i="10"/>
  <c r="M2136" i="10"/>
  <c r="M2142" i="10"/>
  <c r="M2148" i="10"/>
  <c r="M2154" i="10"/>
  <c r="M2160" i="10"/>
  <c r="M2166" i="10"/>
  <c r="M2172" i="10"/>
  <c r="M2178" i="10"/>
  <c r="M2184" i="10"/>
  <c r="M2190" i="10"/>
  <c r="M2196" i="10"/>
  <c r="M2202" i="10"/>
  <c r="M2208" i="10"/>
  <c r="M2214" i="10"/>
  <c r="M2220" i="10"/>
  <c r="M2226" i="10"/>
  <c r="M2232" i="10"/>
  <c r="M2238" i="10"/>
  <c r="M2244" i="10"/>
  <c r="M2250" i="10"/>
  <c r="M2256" i="10"/>
  <c r="M2262" i="10"/>
  <c r="M2268" i="10"/>
  <c r="M2274" i="10"/>
  <c r="M2280" i="10"/>
  <c r="M2286" i="10"/>
  <c r="M2292" i="10"/>
  <c r="M2298" i="10"/>
  <c r="M2304" i="10"/>
  <c r="M2310" i="10"/>
  <c r="M2316" i="10"/>
  <c r="M2322" i="10"/>
  <c r="M2328" i="10"/>
  <c r="M2334" i="10"/>
  <c r="M2340" i="10"/>
  <c r="M2346" i="10"/>
  <c r="M2352" i="10"/>
  <c r="M2358" i="10"/>
  <c r="M2364" i="10"/>
  <c r="M2370" i="10"/>
  <c r="M2376" i="10"/>
  <c r="M2382" i="10"/>
  <c r="M2388" i="10"/>
  <c r="M2394" i="10"/>
  <c r="M2400" i="10"/>
  <c r="M2406" i="10"/>
  <c r="M2412" i="10"/>
  <c r="M2418" i="10"/>
  <c r="M25" i="10"/>
  <c r="M31" i="10"/>
  <c r="M37" i="10"/>
  <c r="M43" i="10"/>
  <c r="M49" i="10"/>
  <c r="M55" i="10"/>
  <c r="M61" i="10"/>
  <c r="M67" i="10"/>
  <c r="M73" i="10"/>
  <c r="M79" i="10"/>
  <c r="M85" i="10"/>
  <c r="M91" i="10"/>
  <c r="M97" i="10"/>
  <c r="M103" i="10"/>
  <c r="M109" i="10"/>
  <c r="M115" i="10"/>
  <c r="M121" i="10"/>
  <c r="M127" i="10"/>
  <c r="M133" i="10"/>
  <c r="M139" i="10"/>
  <c r="M145" i="10"/>
  <c r="M151" i="10"/>
  <c r="M157" i="10"/>
  <c r="M163" i="10"/>
  <c r="M169" i="10"/>
  <c r="M175" i="10"/>
  <c r="M181" i="10"/>
  <c r="M187" i="10"/>
  <c r="M193" i="10"/>
  <c r="M199" i="10"/>
  <c r="M205" i="10"/>
  <c r="M211" i="10"/>
  <c r="M217" i="10"/>
  <c r="M223" i="10"/>
  <c r="M229" i="10"/>
  <c r="M235" i="10"/>
  <c r="M241" i="10"/>
  <c r="M247" i="10"/>
  <c r="M253" i="10"/>
  <c r="M259" i="10"/>
  <c r="M265" i="10"/>
  <c r="M271" i="10"/>
  <c r="M277" i="10"/>
  <c r="M283" i="10"/>
  <c r="M289" i="10"/>
  <c r="M295" i="10"/>
  <c r="M301" i="10"/>
  <c r="M307" i="10"/>
  <c r="M313" i="10"/>
  <c r="M319" i="10"/>
  <c r="M325" i="10"/>
  <c r="M331" i="10"/>
  <c r="M337" i="10"/>
  <c r="M343" i="10"/>
  <c r="M349" i="10"/>
  <c r="M355" i="10"/>
  <c r="M361" i="10"/>
  <c r="M367" i="10"/>
  <c r="M373" i="10"/>
  <c r="M379" i="10"/>
  <c r="M385" i="10"/>
  <c r="M391" i="10"/>
  <c r="M397" i="10"/>
  <c r="M403" i="10"/>
  <c r="M409" i="10"/>
  <c r="M415" i="10"/>
  <c r="M421" i="10"/>
  <c r="M427" i="10"/>
  <c r="M433" i="10"/>
  <c r="M439" i="10"/>
  <c r="M445" i="10"/>
  <c r="M451" i="10"/>
  <c r="M457" i="10"/>
  <c r="M463" i="10"/>
  <c r="M469" i="10"/>
  <c r="M475" i="10"/>
  <c r="M481" i="10"/>
  <c r="M487" i="10"/>
  <c r="M493" i="10"/>
  <c r="M499" i="10"/>
  <c r="M505" i="10"/>
  <c r="M511" i="10"/>
  <c r="M517" i="10"/>
  <c r="M523" i="10"/>
  <c r="M529" i="10"/>
  <c r="M535" i="10"/>
  <c r="M541" i="10"/>
  <c r="M547" i="10"/>
  <c r="M553" i="10"/>
  <c r="M559" i="10"/>
  <c r="M565" i="10"/>
  <c r="M571" i="10"/>
  <c r="M577" i="10"/>
  <c r="M583" i="10"/>
  <c r="M589" i="10"/>
  <c r="M595" i="10"/>
  <c r="M601" i="10"/>
  <c r="M607" i="10"/>
  <c r="M613" i="10"/>
  <c r="M619" i="10"/>
  <c r="M625" i="10"/>
  <c r="M631" i="10"/>
  <c r="M637" i="10"/>
  <c r="M643" i="10"/>
  <c r="M649" i="10"/>
  <c r="M655" i="10"/>
  <c r="M661" i="10"/>
  <c r="M667" i="10"/>
  <c r="M673" i="10"/>
  <c r="M679" i="10"/>
  <c r="M685" i="10"/>
  <c r="M691" i="10"/>
  <c r="M697" i="10"/>
  <c r="M703" i="10"/>
  <c r="M709" i="10"/>
  <c r="M715" i="10"/>
  <c r="M721" i="10"/>
  <c r="M727" i="10"/>
  <c r="M733" i="10"/>
  <c r="M739" i="10"/>
  <c r="M745" i="10"/>
  <c r="M751" i="10"/>
  <c r="M757" i="10"/>
  <c r="M763" i="10"/>
  <c r="M769" i="10"/>
  <c r="M775" i="10"/>
  <c r="M781" i="10"/>
  <c r="M787" i="10"/>
  <c r="M793" i="10"/>
  <c r="M799" i="10"/>
  <c r="M805" i="10"/>
  <c r="M811" i="10"/>
  <c r="M817" i="10"/>
  <c r="M823" i="10"/>
  <c r="M829" i="10"/>
  <c r="M835" i="10"/>
  <c r="M841" i="10"/>
  <c r="M847" i="10"/>
  <c r="M853" i="10"/>
  <c r="M859" i="10"/>
  <c r="M865" i="10"/>
  <c r="M871" i="10"/>
  <c r="M877" i="10"/>
  <c r="M883" i="10"/>
  <c r="M889" i="10"/>
  <c r="M895" i="10"/>
  <c r="M901" i="10"/>
  <c r="M907" i="10"/>
  <c r="M913" i="10"/>
  <c r="M919" i="10"/>
  <c r="M925" i="10"/>
  <c r="M931" i="10"/>
  <c r="M937" i="10"/>
  <c r="M943" i="10"/>
  <c r="M949" i="10"/>
  <c r="M955" i="10"/>
  <c r="M961" i="10"/>
  <c r="M967" i="10"/>
  <c r="M973" i="10"/>
  <c r="M979" i="10"/>
  <c r="M985" i="10"/>
  <c r="M991" i="10"/>
  <c r="M997" i="10"/>
  <c r="M1003" i="10"/>
  <c r="M1009" i="10"/>
  <c r="M1015" i="10"/>
  <c r="M1021" i="10"/>
  <c r="M1027" i="10"/>
  <c r="M1033" i="10"/>
  <c r="M1039" i="10"/>
  <c r="M1045" i="10"/>
  <c r="M1051" i="10"/>
  <c r="M1057" i="10"/>
  <c r="M1063" i="10"/>
  <c r="M1069" i="10"/>
  <c r="M1075" i="10"/>
  <c r="M1081" i="10"/>
  <c r="M1087" i="10"/>
  <c r="M1093" i="10"/>
  <c r="M1099" i="10"/>
  <c r="M1105" i="10"/>
  <c r="M1111" i="10"/>
  <c r="M1117" i="10"/>
  <c r="M1123" i="10"/>
  <c r="M1129" i="10"/>
  <c r="M1135" i="10"/>
  <c r="M1141" i="10"/>
  <c r="M1147" i="10"/>
  <c r="M1153" i="10"/>
  <c r="M1159" i="10"/>
  <c r="M1165" i="10"/>
  <c r="M1171" i="10"/>
  <c r="M1177" i="10"/>
  <c r="M1183" i="10"/>
  <c r="M1189" i="10"/>
  <c r="M1195" i="10"/>
  <c r="M1201" i="10"/>
  <c r="M1207" i="10"/>
  <c r="M1213" i="10"/>
  <c r="M1219" i="10"/>
  <c r="M1225" i="10"/>
  <c r="M1231" i="10"/>
  <c r="M476" i="10"/>
  <c r="M482" i="10"/>
  <c r="M488" i="10"/>
  <c r="M494" i="10"/>
  <c r="M500" i="10"/>
  <c r="M506" i="10"/>
  <c r="M512" i="10"/>
  <c r="M518" i="10"/>
  <c r="M524" i="10"/>
  <c r="M530" i="10"/>
  <c r="M536" i="10"/>
  <c r="M542" i="10"/>
  <c r="M548" i="10"/>
  <c r="M554" i="10"/>
  <c r="M560" i="10"/>
  <c r="M566" i="10"/>
  <c r="M572" i="10"/>
  <c r="M578" i="10"/>
  <c r="M584" i="10"/>
  <c r="M590" i="10"/>
  <c r="M596" i="10"/>
  <c r="M602" i="10"/>
  <c r="M608" i="10"/>
  <c r="M614" i="10"/>
  <c r="M620" i="10"/>
  <c r="M626" i="10"/>
  <c r="M632" i="10"/>
  <c r="M638" i="10"/>
  <c r="M644" i="10"/>
  <c r="M650" i="10"/>
  <c r="M656" i="10"/>
  <c r="M662" i="10"/>
  <c r="M668" i="10"/>
  <c r="M674" i="10"/>
  <c r="M680" i="10"/>
  <c r="M686" i="10"/>
  <c r="M692" i="10"/>
  <c r="M698" i="10"/>
  <c r="M704" i="10"/>
  <c r="M710" i="10"/>
  <c r="M716" i="10"/>
  <c r="M722" i="10"/>
  <c r="M728" i="10"/>
  <c r="M734" i="10"/>
  <c r="M740" i="10"/>
  <c r="M746" i="10"/>
  <c r="M752" i="10"/>
  <c r="M758" i="10"/>
  <c r="M764" i="10"/>
  <c r="M770" i="10"/>
  <c r="M776" i="10"/>
  <c r="M782" i="10"/>
  <c r="M788" i="10"/>
  <c r="M794" i="10"/>
  <c r="M800" i="10"/>
  <c r="M806" i="10"/>
  <c r="M812" i="10"/>
  <c r="M818" i="10"/>
  <c r="M824" i="10"/>
  <c r="M830" i="10"/>
  <c r="M836" i="10"/>
  <c r="M842" i="10"/>
  <c r="M848" i="10"/>
  <c r="M854" i="10"/>
  <c r="M860" i="10"/>
  <c r="M866" i="10"/>
  <c r="M872" i="10"/>
  <c r="M878" i="10"/>
  <c r="M884" i="10"/>
  <c r="M890" i="10"/>
  <c r="M896" i="10"/>
  <c r="M902" i="10"/>
  <c r="M908" i="10"/>
  <c r="M914" i="10"/>
  <c r="M920" i="10"/>
  <c r="M926" i="10"/>
  <c r="M932" i="10"/>
  <c r="M938" i="10"/>
  <c r="M944" i="10"/>
  <c r="M950" i="10"/>
  <c r="M956" i="10"/>
  <c r="M962" i="10"/>
  <c r="M968" i="10"/>
  <c r="M974" i="10"/>
  <c r="M980" i="10"/>
  <c r="M986" i="10"/>
  <c r="M992" i="10"/>
  <c r="M998" i="10"/>
  <c r="M1004" i="10"/>
  <c r="M1010" i="10"/>
  <c r="M1016" i="10"/>
  <c r="M1022" i="10"/>
  <c r="M1028" i="10"/>
  <c r="M1034" i="10"/>
  <c r="M1040" i="10"/>
  <c r="M1046" i="10"/>
  <c r="M1052" i="10"/>
  <c r="M1058" i="10"/>
  <c r="M1064" i="10"/>
  <c r="M1070" i="10"/>
  <c r="M1076" i="10"/>
  <c r="M1082" i="10"/>
  <c r="M1088" i="10"/>
  <c r="M1094" i="10"/>
  <c r="M1100" i="10"/>
  <c r="M1106" i="10"/>
  <c r="M1112" i="10"/>
  <c r="M1118" i="10"/>
  <c r="M1124" i="10"/>
  <c r="M1130" i="10"/>
  <c r="M1136" i="10"/>
  <c r="M1142" i="10"/>
  <c r="M1148" i="10"/>
  <c r="M1154" i="10"/>
  <c r="M1160" i="10"/>
  <c r="M1166" i="10"/>
  <c r="M1172" i="10"/>
  <c r="M1178" i="10"/>
  <c r="M1184" i="10"/>
  <c r="M1190" i="10"/>
  <c r="M1196" i="10"/>
  <c r="M1202" i="10"/>
  <c r="M1208" i="10"/>
  <c r="M1214" i="10"/>
  <c r="M1220" i="10"/>
  <c r="M1226" i="10"/>
  <c r="M1232" i="10"/>
  <c r="M1238" i="10"/>
  <c r="M1244" i="10"/>
  <c r="M1250" i="10"/>
  <c r="M1256" i="10"/>
  <c r="M1262" i="10"/>
  <c r="M1268" i="10"/>
  <c r="M1274" i="10"/>
  <c r="M1280" i="10"/>
  <c r="M1286" i="10"/>
  <c r="M1292" i="10"/>
  <c r="M1298" i="10"/>
  <c r="M1304" i="10"/>
  <c r="M1310" i="10"/>
  <c r="M1316" i="10"/>
  <c r="M1322" i="10"/>
  <c r="M1328" i="10"/>
  <c r="M1334" i="10"/>
  <c r="M1340" i="10"/>
  <c r="M1346" i="10"/>
  <c r="M1352" i="10"/>
  <c r="M1358" i="10"/>
  <c r="M1364" i="10"/>
  <c r="M1370" i="10"/>
  <c r="M1376" i="10"/>
  <c r="M1382" i="10"/>
  <c r="M1388" i="10"/>
  <c r="M1394" i="10"/>
  <c r="M1400" i="10"/>
  <c r="M1406" i="10"/>
  <c r="M1412" i="10"/>
  <c r="M1418" i="10"/>
  <c r="M1424" i="10"/>
  <c r="M1430" i="10"/>
  <c r="M1436" i="10"/>
  <c r="M1442" i="10"/>
  <c r="M1448" i="10"/>
  <c r="M1454" i="10"/>
  <c r="M1460" i="10"/>
  <c r="M1466" i="10"/>
  <c r="M1472" i="10"/>
  <c r="M1478" i="10"/>
  <c r="M1484" i="10"/>
  <c r="M1490" i="10"/>
  <c r="M1496" i="10"/>
  <c r="M1502" i="10"/>
  <c r="M1508" i="10"/>
  <c r="M1514" i="10"/>
  <c r="M1520" i="10"/>
  <c r="M1526" i="10"/>
  <c r="M1532" i="10"/>
  <c r="M1538" i="10"/>
  <c r="M1544" i="10"/>
  <c r="M1550" i="10"/>
  <c r="M1556" i="10"/>
  <c r="M1562" i="10"/>
  <c r="M1568" i="10"/>
  <c r="M1574" i="10"/>
  <c r="M1580" i="10"/>
  <c r="M1586" i="10"/>
  <c r="M1592" i="10"/>
  <c r="M1598" i="10"/>
  <c r="M1604" i="10"/>
  <c r="M1610" i="10"/>
  <c r="M1616" i="10"/>
  <c r="M1622" i="10"/>
  <c r="M1628" i="10"/>
  <c r="M1634" i="10"/>
  <c r="M1640" i="10"/>
  <c r="M1646" i="10"/>
  <c r="M1652" i="10"/>
  <c r="M1658" i="10"/>
  <c r="M1664" i="10"/>
  <c r="M1670" i="10"/>
  <c r="M1676" i="10"/>
  <c r="M1682" i="10"/>
  <c r="M1688" i="10"/>
  <c r="M1694" i="10"/>
  <c r="M1700" i="10"/>
  <c r="M1706" i="10"/>
  <c r="M1712" i="10"/>
  <c r="M1718" i="10"/>
  <c r="M1724" i="10"/>
  <c r="M1730" i="10"/>
  <c r="M1736" i="10"/>
  <c r="M1742" i="10"/>
  <c r="M2079" i="10"/>
  <c r="M2085" i="10"/>
  <c r="M2091" i="10"/>
  <c r="M2097" i="10"/>
  <c r="M2103" i="10"/>
  <c r="M2109" i="10"/>
  <c r="M2115" i="10"/>
  <c r="M2121" i="10"/>
  <c r="M2127" i="10"/>
  <c r="M2133" i="10"/>
  <c r="M2139" i="10"/>
  <c r="M2145" i="10"/>
  <c r="M2151" i="10"/>
  <c r="M2157" i="10"/>
  <c r="M2163" i="10"/>
  <c r="M2169" i="10"/>
  <c r="M2175" i="10"/>
  <c r="M2181" i="10"/>
  <c r="M2187" i="10"/>
  <c r="M2193" i="10"/>
  <c r="M2199" i="10"/>
  <c r="M2205" i="10"/>
  <c r="M2211" i="10"/>
  <c r="M2217" i="10"/>
  <c r="M2223" i="10"/>
  <c r="M2229" i="10"/>
  <c r="M2235" i="10"/>
  <c r="M2241" i="10"/>
  <c r="M2247" i="10"/>
  <c r="M2253" i="10"/>
  <c r="M2259" i="10"/>
  <c r="M2265" i="10"/>
  <c r="M2271" i="10"/>
  <c r="M2277" i="10"/>
  <c r="M2283" i="10"/>
  <c r="M2289" i="10"/>
  <c r="M2295" i="10"/>
  <c r="M2301" i="10"/>
  <c r="M2307" i="10"/>
  <c r="M2313" i="10"/>
  <c r="M2319" i="10"/>
  <c r="M2325" i="10"/>
  <c r="M2331" i="10"/>
  <c r="M2337" i="10"/>
  <c r="M2343" i="10"/>
  <c r="M2349" i="10"/>
  <c r="M2355" i="10"/>
  <c r="M2361" i="10"/>
  <c r="M2367" i="10"/>
  <c r="M2373" i="10"/>
  <c r="M2379" i="10"/>
  <c r="M2385" i="10"/>
  <c r="M2391" i="10"/>
  <c r="M2397" i="10"/>
  <c r="M2403" i="10"/>
  <c r="M2409" i="10"/>
  <c r="M2415" i="10"/>
  <c r="M2421" i="10"/>
  <c r="M2427" i="10"/>
  <c r="M2433" i="10"/>
  <c r="M2439" i="10"/>
  <c r="M2445" i="10"/>
  <c r="M2451" i="10"/>
  <c r="M2457" i="10"/>
  <c r="M2463" i="10"/>
  <c r="M2469" i="10"/>
  <c r="M2475" i="10"/>
  <c r="M2481" i="10"/>
  <c r="M2487" i="10"/>
  <c r="M2493" i="10"/>
  <c r="M2499" i="10"/>
  <c r="M2505" i="10"/>
  <c r="M2511" i="10"/>
  <c r="M2517" i="10"/>
  <c r="M2523" i="10"/>
  <c r="M2529" i="10"/>
  <c r="M2535" i="10"/>
  <c r="M2541" i="10"/>
  <c r="M2547" i="10"/>
  <c r="M2553" i="10"/>
  <c r="M2559" i="10"/>
  <c r="M2565" i="10"/>
  <c r="M2571" i="10"/>
  <c r="M2577" i="10"/>
  <c r="M2583" i="10"/>
  <c r="M2589" i="10"/>
  <c r="M2595" i="10"/>
  <c r="M2601" i="10"/>
  <c r="M2607" i="10"/>
  <c r="M2613" i="10"/>
  <c r="M2619" i="10"/>
  <c r="M2625" i="10"/>
  <c r="M2631" i="10"/>
  <c r="M2637" i="10"/>
  <c r="M2643" i="10"/>
  <c r="M2649" i="10"/>
  <c r="M2655" i="10"/>
  <c r="M2661" i="10"/>
  <c r="M2667" i="10"/>
  <c r="M2673" i="10"/>
  <c r="M2679" i="10"/>
  <c r="M2685" i="10"/>
  <c r="M2691" i="10"/>
  <c r="M2697" i="10"/>
  <c r="M2703" i="10"/>
  <c r="M2709" i="10"/>
  <c r="M2715" i="10"/>
  <c r="M2721" i="10"/>
  <c r="M2727" i="10"/>
  <c r="M2733" i="10"/>
  <c r="M2739" i="10"/>
  <c r="M2745" i="10"/>
  <c r="M2751" i="10"/>
  <c r="M2757" i="10"/>
  <c r="M2763" i="10"/>
  <c r="M2769" i="10"/>
  <c r="M2775" i="10"/>
  <c r="M2781" i="10"/>
  <c r="M2787" i="10"/>
  <c r="M2793" i="10"/>
  <c r="M2799" i="10"/>
  <c r="M2805" i="10"/>
  <c r="M2811" i="10"/>
  <c r="M2817" i="10"/>
  <c r="M2823" i="10"/>
  <c r="M2829" i="10"/>
  <c r="M2835" i="10"/>
  <c r="M2841" i="10"/>
  <c r="M2847" i="10"/>
  <c r="M2853" i="10"/>
  <c r="M2859" i="10"/>
  <c r="M2865" i="10"/>
  <c r="M2871" i="10"/>
  <c r="M2877" i="10"/>
  <c r="M2883" i="10"/>
  <c r="M2889" i="10"/>
  <c r="M2895" i="10"/>
  <c r="M2901" i="10"/>
  <c r="M2907" i="10"/>
  <c r="M2913" i="10"/>
  <c r="M2919" i="10"/>
  <c r="M2925" i="10"/>
  <c r="M2931" i="10"/>
  <c r="M2937" i="10"/>
  <c r="M2943" i="10"/>
  <c r="M2949" i="10"/>
  <c r="M2955" i="10"/>
  <c r="M2961" i="10"/>
  <c r="M2967" i="10"/>
  <c r="M2973" i="10"/>
  <c r="M2979" i="10"/>
  <c r="M2985" i="10"/>
  <c r="M2991" i="10"/>
  <c r="M2997" i="10"/>
  <c r="M3003" i="10"/>
  <c r="M3009" i="10"/>
  <c r="M3015" i="10"/>
  <c r="M3021" i="10"/>
  <c r="M3027" i="10"/>
  <c r="M3033" i="10"/>
  <c r="M3039" i="10"/>
  <c r="M3045" i="10"/>
  <c r="M3051" i="10"/>
  <c r="M3057" i="10"/>
  <c r="M3063" i="10"/>
  <c r="M3069" i="10"/>
  <c r="M3075" i="10"/>
  <c r="M3081" i="10"/>
  <c r="M3087" i="10"/>
  <c r="M3093" i="10"/>
  <c r="M3099" i="10"/>
  <c r="M3105" i="10"/>
  <c r="M3111" i="10"/>
  <c r="M3117" i="10"/>
  <c r="M3123" i="10"/>
  <c r="M3129" i="10"/>
  <c r="M3135" i="10"/>
  <c r="M3141" i="10"/>
  <c r="M3147" i="10"/>
  <c r="M3153" i="10"/>
  <c r="M3159" i="10"/>
  <c r="M3165" i="10"/>
  <c r="M3171" i="10"/>
  <c r="M3177" i="10"/>
  <c r="M3183" i="10"/>
  <c r="M3189" i="10"/>
  <c r="M3195" i="10"/>
  <c r="M3201" i="10"/>
  <c r="M3207" i="10"/>
  <c r="M3213" i="10"/>
  <c r="M3219" i="10"/>
  <c r="M3225" i="10"/>
  <c r="M3231" i="10"/>
  <c r="M3237" i="10"/>
  <c r="M3243" i="10"/>
  <c r="M3249" i="10"/>
  <c r="M3255" i="10"/>
  <c r="M3261" i="10"/>
  <c r="M3267" i="10"/>
  <c r="M3273" i="10"/>
  <c r="M3279" i="10"/>
  <c r="M3285" i="10"/>
  <c r="M3291" i="10"/>
  <c r="M3297" i="10"/>
  <c r="M3303" i="10"/>
  <c r="M3309" i="10"/>
  <c r="M3315" i="10"/>
  <c r="M3321" i="10"/>
  <c r="M3327" i="10"/>
  <c r="M3333" i="10"/>
  <c r="M3339" i="10"/>
  <c r="M3345" i="10"/>
  <c r="M3351" i="10"/>
  <c r="M3357" i="10"/>
  <c r="M3363" i="10"/>
  <c r="M3369" i="10"/>
  <c r="M3375" i="10"/>
  <c r="M3381" i="10"/>
  <c r="M3387" i="10"/>
  <c r="M3393" i="10"/>
  <c r="M3399" i="10"/>
  <c r="M3405" i="10"/>
  <c r="M3411" i="10"/>
  <c r="M3417" i="10"/>
  <c r="M3423" i="10"/>
  <c r="M3429" i="10"/>
  <c r="M3435" i="10"/>
  <c r="M3441" i="10"/>
  <c r="M3447" i="10"/>
  <c r="M1748" i="10"/>
  <c r="M1754" i="10"/>
  <c r="M1760" i="10"/>
  <c r="M1766" i="10"/>
  <c r="M1772" i="10"/>
  <c r="M1778" i="10"/>
  <c r="M1784" i="10"/>
  <c r="M1790" i="10"/>
  <c r="M1796" i="10"/>
  <c r="M1802" i="10"/>
  <c r="M1808" i="10"/>
  <c r="M1814" i="10"/>
  <c r="M1820" i="10"/>
  <c r="M1826" i="10"/>
  <c r="M1832" i="10"/>
  <c r="M1838" i="10"/>
  <c r="M1844" i="10"/>
  <c r="M1850" i="10"/>
  <c r="M1856" i="10"/>
  <c r="M1862" i="10"/>
  <c r="M1868" i="10"/>
  <c r="M1874" i="10"/>
  <c r="M1880" i="10"/>
  <c r="M1886" i="10"/>
  <c r="M1892" i="10"/>
  <c r="M1898" i="10"/>
  <c r="M1904" i="10"/>
  <c r="M1910" i="10"/>
  <c r="M1916" i="10"/>
  <c r="M1922" i="10"/>
  <c r="M1928" i="10"/>
  <c r="M1934" i="10"/>
  <c r="M1940" i="10"/>
  <c r="M1946" i="10"/>
  <c r="M1952" i="10"/>
  <c r="M1958" i="10"/>
  <c r="M1964" i="10"/>
  <c r="M1970" i="10"/>
  <c r="M1976" i="10"/>
  <c r="M1982" i="10"/>
  <c r="M1988" i="10"/>
  <c r="M1994" i="10"/>
  <c r="M2000" i="10"/>
  <c r="M2006" i="10"/>
  <c r="M2012" i="10"/>
  <c r="M2018" i="10"/>
  <c r="M2024" i="10"/>
  <c r="M2030" i="10"/>
  <c r="M2036" i="10"/>
  <c r="M2042" i="10"/>
  <c r="M2048" i="10"/>
  <c r="M2054" i="10"/>
  <c r="M2060" i="10"/>
  <c r="M2066" i="10"/>
  <c r="M2072" i="10"/>
  <c r="M2078" i="10"/>
  <c r="M2084" i="10"/>
  <c r="M2090" i="10"/>
  <c r="M2096" i="10"/>
  <c r="M2102" i="10"/>
  <c r="M2108" i="10"/>
  <c r="M2114" i="10"/>
  <c r="M2120" i="10"/>
  <c r="M2126" i="10"/>
  <c r="M2132" i="10"/>
  <c r="M2138" i="10"/>
  <c r="M2144" i="10"/>
  <c r="M2150" i="10"/>
  <c r="M2156" i="10"/>
  <c r="M2162" i="10"/>
  <c r="M2168" i="10"/>
  <c r="M2174" i="10"/>
  <c r="M2180" i="10"/>
  <c r="M2186" i="10"/>
  <c r="M2192" i="10"/>
  <c r="M2198" i="10"/>
  <c r="M2204" i="10"/>
  <c r="M2210" i="10"/>
  <c r="M2216" i="10"/>
  <c r="M2222" i="10"/>
  <c r="M2228" i="10"/>
  <c r="M2234" i="10"/>
  <c r="M2240" i="10"/>
  <c r="M2246" i="10"/>
  <c r="M2252" i="10"/>
  <c r="M2258" i="10"/>
  <c r="M2264" i="10"/>
  <c r="M2270" i="10"/>
  <c r="M2276" i="10"/>
  <c r="M2282" i="10"/>
  <c r="M2288" i="10"/>
  <c r="M2294" i="10"/>
  <c r="M2300" i="10"/>
  <c r="M2306" i="10"/>
  <c r="M2312" i="10"/>
  <c r="M2318" i="10"/>
  <c r="M2324" i="10"/>
  <c r="M2330" i="10"/>
  <c r="M2336" i="10"/>
  <c r="M2342" i="10"/>
  <c r="M2348" i="10"/>
  <c r="M2354" i="10"/>
  <c r="M2360" i="10"/>
  <c r="M2366" i="10"/>
  <c r="M2372" i="10"/>
  <c r="M2378" i="10"/>
  <c r="M2384" i="10"/>
  <c r="M2390" i="10"/>
  <c r="M2396" i="10"/>
  <c r="M2402" i="10"/>
  <c r="M2408" i="10"/>
  <c r="M2414" i="10"/>
  <c r="M2420" i="10"/>
  <c r="M2426" i="10"/>
  <c r="M2432" i="10"/>
  <c r="M2438" i="10"/>
  <c r="M2444" i="10"/>
  <c r="M2450" i="10"/>
  <c r="M2456" i="10"/>
  <c r="M2462" i="10"/>
  <c r="M2468" i="10"/>
  <c r="M2474" i="10"/>
  <c r="M2480" i="10"/>
  <c r="M2486" i="10"/>
  <c r="M2492" i="10"/>
  <c r="M2498" i="10"/>
  <c r="M2504" i="10"/>
  <c r="M2510" i="10"/>
  <c r="M2516" i="10"/>
  <c r="M2522" i="10"/>
  <c r="M2528" i="10"/>
  <c r="M2534" i="10"/>
  <c r="M2540" i="10"/>
  <c r="M2546" i="10"/>
  <c r="M2552" i="10"/>
  <c r="M2558" i="10"/>
  <c r="M2564" i="10"/>
  <c r="M2570" i="10"/>
  <c r="M2576" i="10"/>
  <c r="M2582" i="10"/>
  <c r="M2588" i="10"/>
  <c r="M2594" i="10"/>
  <c r="M2600" i="10"/>
  <c r="M2606" i="10"/>
  <c r="M2612" i="10"/>
  <c r="M2618" i="10"/>
  <c r="M2624" i="10"/>
  <c r="M2630" i="10"/>
  <c r="M2636" i="10"/>
  <c r="M2642" i="10"/>
  <c r="M2648" i="10"/>
  <c r="M2654" i="10"/>
  <c r="M2660" i="10"/>
  <c r="M2666" i="10"/>
  <c r="M2672" i="10"/>
  <c r="M2678" i="10"/>
  <c r="M2684" i="10"/>
  <c r="M2690" i="10"/>
  <c r="M2696" i="10"/>
  <c r="M2702" i="10"/>
  <c r="M2708" i="10"/>
  <c r="M2714" i="10"/>
  <c r="M2720" i="10"/>
  <c r="M2726" i="10"/>
  <c r="M2732" i="10"/>
  <c r="M2738" i="10"/>
  <c r="M2744" i="10"/>
  <c r="M2750" i="10"/>
  <c r="M2756" i="10"/>
  <c r="M2762" i="10"/>
  <c r="M2768" i="10"/>
  <c r="M2774" i="10"/>
  <c r="M2780" i="10"/>
  <c r="M2786" i="10"/>
  <c r="M2792" i="10"/>
  <c r="M2798" i="10"/>
  <c r="M2804" i="10"/>
  <c r="M2810" i="10"/>
  <c r="M2816" i="10"/>
  <c r="M2822" i="10"/>
  <c r="M2828" i="10"/>
  <c r="M2834" i="10"/>
  <c r="M2840" i="10"/>
  <c r="M2846" i="10"/>
  <c r="M2852" i="10"/>
  <c r="M2858" i="10"/>
  <c r="M2864" i="10"/>
  <c r="M2870" i="10"/>
  <c r="M2876" i="10"/>
  <c r="M2882" i="10"/>
  <c r="M2888" i="10"/>
  <c r="M2894" i="10"/>
  <c r="M2900" i="10"/>
  <c r="M2906" i="10"/>
  <c r="M2912" i="10"/>
  <c r="M2918" i="10"/>
  <c r="M2924" i="10"/>
  <c r="M2930" i="10"/>
  <c r="M2936" i="10"/>
  <c r="M2942" i="10"/>
  <c r="M2948" i="10"/>
  <c r="M2954" i="10"/>
  <c r="M2960" i="10"/>
  <c r="M2966" i="10"/>
  <c r="M2972" i="10"/>
  <c r="M2978" i="10"/>
  <c r="M2984" i="10"/>
  <c r="M2990" i="10"/>
  <c r="M2996" i="10"/>
  <c r="M3002" i="10"/>
  <c r="M3008" i="10"/>
  <c r="M3014" i="10"/>
  <c r="M3020" i="10"/>
  <c r="M3026" i="10"/>
  <c r="M3032" i="10"/>
  <c r="M3038" i="10"/>
  <c r="M3044" i="10"/>
  <c r="M3050" i="10"/>
  <c r="M3056" i="10"/>
  <c r="M3062" i="10"/>
  <c r="M3068" i="10"/>
  <c r="M3074" i="10"/>
  <c r="M3080" i="10"/>
  <c r="M3086" i="10"/>
  <c r="M3092" i="10"/>
  <c r="M3098" i="10"/>
  <c r="M3104" i="10"/>
  <c r="M3110" i="10"/>
  <c r="M3116" i="10"/>
  <c r="M3122" i="10"/>
  <c r="M3128" i="10"/>
  <c r="M3134" i="10"/>
  <c r="M3140" i="10"/>
  <c r="M3146" i="10"/>
  <c r="M3152" i="10"/>
  <c r="M3158" i="10"/>
  <c r="M3164" i="10"/>
  <c r="M3170" i="10"/>
  <c r="M3176" i="10"/>
  <c r="M3182" i="10"/>
  <c r="M3188" i="10"/>
  <c r="M3194" i="10"/>
  <c r="M3200" i="10"/>
  <c r="M3206" i="10"/>
  <c r="M3212" i="10"/>
  <c r="M3218" i="10"/>
  <c r="M3224" i="10"/>
  <c r="M3230" i="10"/>
  <c r="M3236" i="10"/>
  <c r="M3242" i="10"/>
  <c r="M3248" i="10"/>
  <c r="M3254" i="10"/>
  <c r="M3260" i="10"/>
  <c r="M3266" i="10"/>
  <c r="M3272" i="10"/>
  <c r="M3278" i="10"/>
  <c r="M3284" i="10"/>
  <c r="M3290" i="10"/>
  <c r="M3296" i="10"/>
  <c r="M3302" i="10"/>
  <c r="M3308" i="10"/>
  <c r="M3314" i="10"/>
  <c r="M3320" i="10"/>
  <c r="M3326" i="10"/>
  <c r="M3332" i="10"/>
  <c r="M3338" i="10"/>
  <c r="M3344" i="10"/>
  <c r="M3350" i="10"/>
  <c r="M3356" i="10"/>
  <c r="M3362" i="10"/>
  <c r="M3368" i="10"/>
  <c r="M3374" i="10"/>
  <c r="M3380" i="10"/>
  <c r="M3386" i="10"/>
  <c r="M3392" i="10"/>
  <c r="M3398" i="10"/>
  <c r="M3404" i="10"/>
  <c r="M3410" i="10"/>
  <c r="M3416" i="10"/>
  <c r="M3422" i="10"/>
  <c r="M3428" i="10"/>
  <c r="M3434" i="10"/>
  <c r="M3440" i="10"/>
  <c r="M2500" i="10"/>
  <c r="M2506" i="10"/>
  <c r="M2512" i="10"/>
  <c r="M2518" i="10"/>
  <c r="M2524" i="10"/>
  <c r="M2530" i="10"/>
  <c r="M2536" i="10"/>
  <c r="M2542" i="10"/>
  <c r="M2548" i="10"/>
  <c r="M2554" i="10"/>
  <c r="M2560" i="10"/>
  <c r="M2566" i="10"/>
  <c r="M2572" i="10"/>
  <c r="M2578" i="10"/>
  <c r="M2584" i="10"/>
  <c r="M2590" i="10"/>
  <c r="M2596" i="10"/>
  <c r="M2602" i="10"/>
  <c r="M2608" i="10"/>
  <c r="M2614" i="10"/>
  <c r="M2620" i="10"/>
  <c r="M2626" i="10"/>
  <c r="M2632" i="10"/>
  <c r="M2638" i="10"/>
  <c r="M2644" i="10"/>
  <c r="M2650" i="10"/>
  <c r="M2656" i="10"/>
  <c r="M2662" i="10"/>
  <c r="M2668" i="10"/>
  <c r="M2674" i="10"/>
  <c r="M2680" i="10"/>
  <c r="M2686" i="10"/>
  <c r="M2692" i="10"/>
  <c r="M2698" i="10"/>
  <c r="M2704" i="10"/>
  <c r="M2710" i="10"/>
  <c r="M2716" i="10"/>
  <c r="M2722" i="10"/>
  <c r="M2728" i="10"/>
  <c r="M2734" i="10"/>
  <c r="M2740" i="10"/>
  <c r="M2746" i="10"/>
  <c r="M2752" i="10"/>
  <c r="M2758" i="10"/>
  <c r="M2764" i="10"/>
  <c r="M2770" i="10"/>
  <c r="M2776" i="10"/>
  <c r="M2782" i="10"/>
  <c r="M2788" i="10"/>
  <c r="M2794" i="10"/>
  <c r="M2800" i="10"/>
  <c r="M2806" i="10"/>
  <c r="M2812" i="10"/>
  <c r="M2818" i="10"/>
  <c r="M2824" i="10"/>
  <c r="M2830" i="10"/>
  <c r="M2836" i="10"/>
  <c r="M2842" i="10"/>
  <c r="M2848" i="10"/>
  <c r="M2854" i="10"/>
  <c r="M2860" i="10"/>
  <c r="M2866" i="10"/>
  <c r="M2872" i="10"/>
  <c r="M2878" i="10"/>
  <c r="M2884" i="10"/>
  <c r="M2890" i="10"/>
  <c r="M2896" i="10"/>
  <c r="M2902" i="10"/>
  <c r="M2908" i="10"/>
  <c r="M2914" i="10"/>
  <c r="M2920" i="10"/>
  <c r="M2926" i="10"/>
  <c r="M2932" i="10"/>
  <c r="M2938" i="10"/>
  <c r="M2944" i="10"/>
  <c r="M2950" i="10"/>
  <c r="M2956" i="10"/>
  <c r="M2962" i="10"/>
  <c r="M2968" i="10"/>
  <c r="M2974" i="10"/>
  <c r="M2980" i="10"/>
  <c r="M2986" i="10"/>
  <c r="M2992" i="10"/>
  <c r="M2998" i="10"/>
  <c r="M3004" i="10"/>
  <c r="M3010" i="10"/>
  <c r="M3016" i="10"/>
  <c r="M3022" i="10"/>
  <c r="M3028" i="10"/>
  <c r="M3034" i="10"/>
  <c r="M3040" i="10"/>
  <c r="M3046" i="10"/>
  <c r="M3052" i="10"/>
  <c r="M3058" i="10"/>
  <c r="M3064" i="10"/>
  <c r="M3070" i="10"/>
  <c r="M3076" i="10"/>
  <c r="M3082" i="10"/>
  <c r="M3088" i="10"/>
  <c r="M3094" i="10"/>
  <c r="M3100" i="10"/>
  <c r="M3106" i="10"/>
  <c r="M3112" i="10"/>
  <c r="M3118" i="10"/>
  <c r="M3124" i="10"/>
  <c r="M3130" i="10"/>
  <c r="M3136" i="10"/>
  <c r="M3142" i="10"/>
  <c r="M3148" i="10"/>
  <c r="M3154" i="10"/>
  <c r="M3160" i="10"/>
  <c r="M3166" i="10"/>
  <c r="M3172" i="10"/>
  <c r="M3178" i="10"/>
  <c r="M3184" i="10"/>
  <c r="M3190" i="10"/>
  <c r="M3196" i="10"/>
  <c r="M3202" i="10"/>
  <c r="M3208" i="10"/>
  <c r="M3214" i="10"/>
  <c r="M3220" i="10"/>
  <c r="M3226" i="10"/>
  <c r="M3232" i="10"/>
  <c r="M3238" i="10"/>
  <c r="M3244" i="10"/>
  <c r="M3250" i="10"/>
  <c r="M3256" i="10"/>
  <c r="M3262" i="10"/>
  <c r="M3268" i="10"/>
  <c r="M3274" i="10"/>
  <c r="M3280" i="10"/>
  <c r="M3286" i="10"/>
  <c r="M3292" i="10"/>
  <c r="M3298" i="10"/>
  <c r="M3304" i="10"/>
  <c r="M3310" i="10"/>
  <c r="M3316" i="10"/>
  <c r="M3322" i="10"/>
  <c r="M3328" i="10"/>
  <c r="M3334" i="10"/>
  <c r="M3340" i="10"/>
  <c r="M3346" i="10"/>
  <c r="M3352" i="10"/>
  <c r="M3358" i="10"/>
  <c r="M3364" i="10"/>
  <c r="M3370" i="10"/>
  <c r="M3376" i="10"/>
  <c r="M3382" i="10"/>
  <c r="M3388" i="10"/>
  <c r="M3394" i="10"/>
  <c r="M3400" i="10"/>
  <c r="M3406" i="10"/>
  <c r="M3412" i="10"/>
  <c r="M3418" i="10"/>
  <c r="M3424" i="10"/>
  <c r="M3430" i="10"/>
  <c r="M3436" i="10"/>
  <c r="M3442" i="10"/>
  <c r="M3448" i="10"/>
  <c r="M3454" i="10"/>
  <c r="M3460" i="10"/>
  <c r="M3466" i="10"/>
  <c r="M3472" i="10"/>
  <c r="M3478" i="10"/>
  <c r="M3484" i="10"/>
  <c r="M3490" i="10"/>
  <c r="M3496" i="10"/>
  <c r="M3502" i="10"/>
  <c r="M3508" i="10"/>
  <c r="M3514" i="10"/>
  <c r="M3520" i="10"/>
  <c r="M3526" i="10"/>
  <c r="M3532" i="10"/>
  <c r="M3538" i="10"/>
  <c r="M3544" i="10"/>
  <c r="M3550" i="10"/>
  <c r="M3556" i="10"/>
  <c r="M3562" i="10"/>
  <c r="M3568" i="10"/>
  <c r="M3574" i="10"/>
  <c r="M3580" i="10"/>
  <c r="M3586" i="10"/>
  <c r="M3592" i="10"/>
  <c r="M3598" i="10"/>
  <c r="M3604" i="10"/>
  <c r="M3610" i="10"/>
  <c r="M3616" i="10"/>
  <c r="M3622" i="10"/>
  <c r="M3628" i="10"/>
  <c r="M3634" i="10"/>
  <c r="M3640" i="10"/>
  <c r="M3646" i="10"/>
  <c r="M3652" i="10"/>
  <c r="M3658" i="10"/>
  <c r="M3664" i="10"/>
  <c r="M3670" i="10"/>
  <c r="M3676" i="10"/>
  <c r="M3682" i="10"/>
  <c r="M3688" i="10"/>
  <c r="M3694" i="10"/>
  <c r="M3700" i="10"/>
  <c r="M3706" i="10"/>
  <c r="M3712" i="10"/>
  <c r="M3718" i="10"/>
  <c r="M3724" i="10"/>
  <c r="M3730" i="10"/>
  <c r="M3736" i="10"/>
  <c r="M3742" i="10"/>
  <c r="M3748" i="10"/>
  <c r="M3754" i="10"/>
  <c r="M3760" i="10"/>
  <c r="M3766" i="10"/>
  <c r="M3772" i="10"/>
  <c r="M3778" i="10"/>
  <c r="M3784" i="10"/>
  <c r="M3790" i="10"/>
  <c r="M3796" i="10"/>
  <c r="M3802" i="10"/>
  <c r="M3808" i="10"/>
  <c r="M3814" i="10"/>
  <c r="M3820" i="10"/>
  <c r="M3826" i="10"/>
  <c r="M3832" i="10"/>
  <c r="M3838" i="10"/>
  <c r="M3844" i="10"/>
  <c r="M3850" i="10"/>
  <c r="M3856" i="10"/>
  <c r="M3862" i="10"/>
  <c r="M3868" i="10"/>
  <c r="M3874" i="10"/>
  <c r="M3880" i="10"/>
  <c r="M3886" i="10"/>
  <c r="M3892" i="10"/>
  <c r="M3898" i="10"/>
  <c r="M3904" i="10"/>
  <c r="M3910" i="10"/>
  <c r="M3916" i="10"/>
  <c r="M3922" i="10"/>
  <c r="M3928" i="10"/>
  <c r="M3934" i="10"/>
  <c r="M3940" i="10"/>
  <c r="M3946" i="10"/>
  <c r="M3952" i="10"/>
  <c r="M3958" i="10"/>
  <c r="M3964" i="10"/>
  <c r="M3970" i="10"/>
  <c r="M3976" i="10"/>
  <c r="M3982" i="10"/>
  <c r="M3988" i="10"/>
  <c r="M3994" i="10"/>
  <c r="M4000" i="10"/>
  <c r="M4006" i="10"/>
  <c r="M4012" i="10"/>
  <c r="M4018" i="10"/>
  <c r="M4024" i="10"/>
  <c r="M4030" i="10"/>
  <c r="M4036" i="10"/>
  <c r="M4042" i="10"/>
  <c r="M4048" i="10"/>
  <c r="M4054" i="10"/>
  <c r="M4060" i="10"/>
  <c r="M4066" i="10"/>
  <c r="M4072" i="10"/>
  <c r="M4078" i="10"/>
  <c r="M4084" i="10"/>
  <c r="M4090" i="10"/>
  <c r="M4096" i="10"/>
  <c r="M4102" i="10"/>
  <c r="M4108" i="10"/>
  <c r="M4114" i="10"/>
  <c r="M4120" i="10"/>
  <c r="M4126" i="10"/>
  <c r="M4132" i="10"/>
  <c r="M4138" i="10"/>
  <c r="M4144" i="10"/>
  <c r="M4150" i="10"/>
  <c r="M4156" i="10"/>
  <c r="M4162" i="10"/>
  <c r="M4168" i="10"/>
  <c r="M4174" i="10"/>
  <c r="M4180" i="10"/>
  <c r="M4186" i="10"/>
  <c r="M4192" i="10"/>
  <c r="M4198" i="10"/>
  <c r="M4204" i="10"/>
  <c r="M4210" i="10"/>
  <c r="M4216" i="10"/>
  <c r="M4222" i="10"/>
  <c r="M4228" i="10"/>
  <c r="M4234" i="10"/>
  <c r="M4240" i="10"/>
  <c r="M4246" i="10"/>
  <c r="M4252" i="10"/>
  <c r="M4258" i="10"/>
  <c r="M4264" i="10"/>
  <c r="M4270" i="10"/>
  <c r="M4276" i="10"/>
  <c r="M4282" i="10"/>
  <c r="M4288" i="10"/>
  <c r="M4294" i="10"/>
  <c r="M4300" i="10"/>
  <c r="M4306" i="10"/>
  <c r="M4312" i="10"/>
  <c r="M4318" i="10"/>
  <c r="M4324" i="10"/>
  <c r="M4330" i="10"/>
  <c r="M4336" i="10"/>
  <c r="M4342" i="10"/>
  <c r="M4348" i="10"/>
  <c r="M4354" i="10"/>
  <c r="M4360" i="10"/>
  <c r="M4366" i="10"/>
  <c r="M4372" i="10"/>
  <c r="M4378" i="10"/>
  <c r="M4384" i="10"/>
  <c r="M4390" i="10"/>
  <c r="M4396" i="10"/>
  <c r="M4402" i="10"/>
  <c r="M4408" i="10"/>
  <c r="M4414" i="10"/>
  <c r="M4420" i="10"/>
  <c r="M4426" i="10"/>
  <c r="M4432" i="10"/>
  <c r="M4438" i="10"/>
  <c r="M4444" i="10"/>
  <c r="M4450" i="10"/>
  <c r="M4456" i="10"/>
  <c r="M4462" i="10"/>
  <c r="M4468" i="10"/>
  <c r="M4474" i="10"/>
  <c r="M4480" i="10"/>
  <c r="M4486" i="10"/>
  <c r="M4492" i="10"/>
  <c r="M4498" i="10"/>
  <c r="M4504" i="10"/>
  <c r="M4510" i="10"/>
  <c r="M4516" i="10"/>
  <c r="M4522" i="10"/>
  <c r="M1901" i="10"/>
  <c r="M1907" i="10"/>
  <c r="M1913" i="10"/>
  <c r="M1919" i="10"/>
  <c r="M1925" i="10"/>
  <c r="M1931" i="10"/>
  <c r="M1937" i="10"/>
  <c r="M1943" i="10"/>
  <c r="M1949" i="10"/>
  <c r="M1955" i="10"/>
  <c r="M1961" i="10"/>
  <c r="M1967" i="10"/>
  <c r="M1973" i="10"/>
  <c r="M1979" i="10"/>
  <c r="M1985" i="10"/>
  <c r="M1991" i="10"/>
  <c r="M1997" i="10"/>
  <c r="M2003" i="10"/>
  <c r="M2009" i="10"/>
  <c r="M2015" i="10"/>
  <c r="M2021" i="10"/>
  <c r="M2027" i="10"/>
  <c r="M2033" i="10"/>
  <c r="M2039" i="10"/>
  <c r="M2045" i="10"/>
  <c r="M2051" i="10"/>
  <c r="M2057" i="10"/>
  <c r="M2063" i="10"/>
  <c r="M2069" i="10"/>
  <c r="M2075" i="10"/>
  <c r="M2081" i="10"/>
  <c r="M2087" i="10"/>
  <c r="M2093" i="10"/>
  <c r="M2099" i="10"/>
  <c r="M2105" i="10"/>
  <c r="M2111" i="10"/>
  <c r="M2117" i="10"/>
  <c r="M2123" i="10"/>
  <c r="M2129" i="10"/>
  <c r="M2135" i="10"/>
  <c r="M2141" i="10"/>
  <c r="M2147" i="10"/>
  <c r="M2153" i="10"/>
  <c r="M2159" i="10"/>
  <c r="M2165" i="10"/>
  <c r="M2171" i="10"/>
  <c r="M2177" i="10"/>
  <c r="M2183" i="10"/>
  <c r="M2189" i="10"/>
  <c r="M2195" i="10"/>
  <c r="M2201" i="10"/>
  <c r="M2207" i="10"/>
  <c r="M2213" i="10"/>
  <c r="M2219" i="10"/>
  <c r="M2225" i="10"/>
  <c r="M2231" i="10"/>
  <c r="M2237" i="10"/>
  <c r="M2243" i="10"/>
  <c r="M2249" i="10"/>
  <c r="M2255" i="10"/>
  <c r="M2261" i="10"/>
  <c r="M2267" i="10"/>
  <c r="M2273" i="10"/>
  <c r="M2279" i="10"/>
  <c r="M2285" i="10"/>
  <c r="M2291" i="10"/>
  <c r="M2297" i="10"/>
  <c r="M2303" i="10"/>
  <c r="M2309" i="10"/>
  <c r="M2315" i="10"/>
  <c r="M2321" i="10"/>
  <c r="M2327" i="10"/>
  <c r="M2333" i="10"/>
  <c r="M2339" i="10"/>
  <c r="M2345" i="10"/>
  <c r="M2351" i="10"/>
  <c r="M2357" i="10"/>
  <c r="M2363" i="10"/>
  <c r="M2369" i="10"/>
  <c r="M2375" i="10"/>
  <c r="M2381" i="10"/>
  <c r="M2387" i="10"/>
  <c r="M2393" i="10"/>
  <c r="M2399" i="10"/>
  <c r="M2405" i="10"/>
  <c r="M2411" i="10"/>
  <c r="M2417" i="10"/>
  <c r="M2423" i="10"/>
  <c r="M2429" i="10"/>
  <c r="M2435" i="10"/>
  <c r="M2441" i="10"/>
  <c r="M2447" i="10"/>
  <c r="M2453" i="10"/>
  <c r="M2459" i="10"/>
  <c r="M2465" i="10"/>
  <c r="M2471" i="10"/>
  <c r="M2477" i="10"/>
  <c r="M2483" i="10"/>
  <c r="M2489" i="10"/>
  <c r="M2495" i="10"/>
  <c r="M2501" i="10"/>
  <c r="M2507" i="10"/>
  <c r="M2513" i="10"/>
  <c r="M2519" i="10"/>
  <c r="M2525" i="10"/>
  <c r="M2531" i="10"/>
  <c r="M2537" i="10"/>
  <c r="M2543" i="10"/>
  <c r="M2549" i="10"/>
  <c r="M2555" i="10"/>
  <c r="M2561" i="10"/>
  <c r="M2567" i="10"/>
  <c r="M2573" i="10"/>
  <c r="M2579" i="10"/>
  <c r="M2585" i="10"/>
  <c r="M2591" i="10"/>
  <c r="M2597" i="10"/>
  <c r="M2603" i="10"/>
  <c r="M2609" i="10"/>
  <c r="M2615" i="10"/>
  <c r="M2621" i="10"/>
  <c r="M2627" i="10"/>
  <c r="M2633" i="10"/>
  <c r="M2639" i="10"/>
  <c r="M2645" i="10"/>
  <c r="M2651" i="10"/>
  <c r="M2657" i="10"/>
  <c r="M2663" i="10"/>
  <c r="M2669" i="10"/>
  <c r="M2675" i="10"/>
  <c r="M2681" i="10"/>
  <c r="M2687" i="10"/>
  <c r="M2693" i="10"/>
  <c r="M2699" i="10"/>
  <c r="M2705" i="10"/>
  <c r="M2711" i="10"/>
  <c r="M2717" i="10"/>
  <c r="M2723" i="10"/>
  <c r="M2729" i="10"/>
  <c r="M2735" i="10"/>
  <c r="M2741" i="10"/>
  <c r="M2747" i="10"/>
  <c r="M2753" i="10"/>
  <c r="M2759" i="10"/>
  <c r="M2765" i="10"/>
  <c r="M2771" i="10"/>
  <c r="M2777" i="10"/>
  <c r="M2783" i="10"/>
  <c r="M2789" i="10"/>
  <c r="M2795" i="10"/>
  <c r="M2801" i="10"/>
  <c r="M2807" i="10"/>
  <c r="M2813" i="10"/>
  <c r="M2819" i="10"/>
  <c r="M2825" i="10"/>
  <c r="M2831" i="10"/>
  <c r="M2837" i="10"/>
  <c r="M2843" i="10"/>
  <c r="M2849" i="10"/>
  <c r="M2855" i="10"/>
  <c r="M2861" i="10"/>
  <c r="M2867" i="10"/>
  <c r="M2873" i="10"/>
  <c r="M2879" i="10"/>
  <c r="M2885" i="10"/>
  <c r="M2891" i="10"/>
  <c r="M2897" i="10"/>
  <c r="M2903" i="10"/>
  <c r="M2909" i="10"/>
  <c r="M2915" i="10"/>
  <c r="M2921" i="10"/>
  <c r="M2927" i="10"/>
  <c r="M2933" i="10"/>
  <c r="M2939" i="10"/>
  <c r="M2945" i="10"/>
  <c r="M2951" i="10"/>
  <c r="M2957" i="10"/>
  <c r="M2963" i="10"/>
  <c r="M2969" i="10"/>
  <c r="M2975" i="10"/>
  <c r="M2981" i="10"/>
  <c r="M2987" i="10"/>
  <c r="M2993" i="10"/>
  <c r="M2999" i="10"/>
  <c r="M3005" i="10"/>
  <c r="M3011" i="10"/>
  <c r="M3017" i="10"/>
  <c r="M3023" i="10"/>
  <c r="M3029" i="10"/>
  <c r="M3035" i="10"/>
  <c r="M3041" i="10"/>
  <c r="M3047" i="10"/>
  <c r="M3053" i="10"/>
  <c r="M3059" i="10"/>
  <c r="M3065" i="10"/>
  <c r="M3071" i="10"/>
  <c r="M3077" i="10"/>
  <c r="M3083" i="10"/>
  <c r="M3089" i="10"/>
  <c r="M3095" i="10"/>
  <c r="M3101" i="10"/>
  <c r="M3107" i="10"/>
  <c r="M3113" i="10"/>
  <c r="M3119" i="10"/>
  <c r="M3125" i="10"/>
  <c r="M3131" i="10"/>
  <c r="M3137" i="10"/>
  <c r="M3143" i="10"/>
  <c r="M3149" i="10"/>
  <c r="M3155" i="10"/>
  <c r="M3161" i="10"/>
  <c r="M3167" i="10"/>
  <c r="M3173" i="10"/>
  <c r="M3179" i="10"/>
  <c r="M3185" i="10"/>
  <c r="M3191" i="10"/>
  <c r="M3197" i="10"/>
  <c r="M3203" i="10"/>
  <c r="M3209" i="10"/>
  <c r="M3215" i="10"/>
  <c r="M3221" i="10"/>
  <c r="M3227" i="10"/>
  <c r="M3233" i="10"/>
  <c r="M3239" i="10"/>
  <c r="M3245" i="10"/>
  <c r="M3251" i="10"/>
  <c r="M3257" i="10"/>
  <c r="M3263" i="10"/>
  <c r="M3269" i="10"/>
  <c r="M3275" i="10"/>
  <c r="M3281" i="10"/>
  <c r="M3287" i="10"/>
  <c r="M3293" i="10"/>
  <c r="M3299" i="10"/>
  <c r="M3305" i="10"/>
  <c r="M3311" i="10"/>
  <c r="M3317" i="10"/>
  <c r="M3323" i="10"/>
  <c r="M3329" i="10"/>
  <c r="M2424" i="10"/>
  <c r="M2430" i="10"/>
  <c r="M2436" i="10"/>
  <c r="M2442" i="10"/>
  <c r="M2448" i="10"/>
  <c r="M2454" i="10"/>
  <c r="M2460" i="10"/>
  <c r="M2466" i="10"/>
  <c r="M2472" i="10"/>
  <c r="M2478" i="10"/>
  <c r="M2484" i="10"/>
  <c r="M2490" i="10"/>
  <c r="M2496" i="10"/>
  <c r="M2502" i="10"/>
  <c r="M2508" i="10"/>
  <c r="M2514" i="10"/>
  <c r="M2520" i="10"/>
  <c r="M2526" i="10"/>
  <c r="M2532" i="10"/>
  <c r="M2538" i="10"/>
  <c r="M2544" i="10"/>
  <c r="M2550" i="10"/>
  <c r="M2556" i="10"/>
  <c r="M2562" i="10"/>
  <c r="M2568" i="10"/>
  <c r="M2574" i="10"/>
  <c r="M2580" i="10"/>
  <c r="M2586" i="10"/>
  <c r="M2592" i="10"/>
  <c r="M2598" i="10"/>
  <c r="M2604" i="10"/>
  <c r="M2610" i="10"/>
  <c r="M2616" i="10"/>
  <c r="M2622" i="10"/>
  <c r="M2628" i="10"/>
  <c r="M2634" i="10"/>
  <c r="M2640" i="10"/>
  <c r="M2646" i="10"/>
  <c r="M2652" i="10"/>
  <c r="M2658" i="10"/>
  <c r="M2664" i="10"/>
  <c r="M2670" i="10"/>
  <c r="M2676" i="10"/>
  <c r="M2682" i="10"/>
  <c r="M2688" i="10"/>
  <c r="M2694" i="10"/>
  <c r="M2700" i="10"/>
  <c r="M2706" i="10"/>
  <c r="M2712" i="10"/>
  <c r="M2718" i="10"/>
  <c r="M2724" i="10"/>
  <c r="M2730" i="10"/>
  <c r="M2736" i="10"/>
  <c r="M2742" i="10"/>
  <c r="M2748" i="10"/>
  <c r="M2754" i="10"/>
  <c r="M2760" i="10"/>
  <c r="M2766" i="10"/>
  <c r="M2772" i="10"/>
  <c r="M2778" i="10"/>
  <c r="M2784" i="10"/>
  <c r="M2790" i="10"/>
  <c r="M2796" i="10"/>
  <c r="M2802" i="10"/>
  <c r="M2808" i="10"/>
  <c r="M2814" i="10"/>
  <c r="M2820" i="10"/>
  <c r="M2826" i="10"/>
  <c r="M2832" i="10"/>
  <c r="M2838" i="10"/>
  <c r="M2844" i="10"/>
  <c r="M2850" i="10"/>
  <c r="M2856" i="10"/>
  <c r="M2862" i="10"/>
  <c r="M2868" i="10"/>
  <c r="M2874" i="10"/>
  <c r="M2880" i="10"/>
  <c r="M2886" i="10"/>
  <c r="M2892" i="10"/>
  <c r="M2898" i="10"/>
  <c r="M2904" i="10"/>
  <c r="M2910" i="10"/>
  <c r="M2916" i="10"/>
  <c r="M2922" i="10"/>
  <c r="M2928" i="10"/>
  <c r="M2934" i="10"/>
  <c r="M2940" i="10"/>
  <c r="M2946" i="10"/>
  <c r="M2952" i="10"/>
  <c r="M2958" i="10"/>
  <c r="M2964" i="10"/>
  <c r="M2970" i="10"/>
  <c r="M2976" i="10"/>
  <c r="M2982" i="10"/>
  <c r="M2988" i="10"/>
  <c r="M2994" i="10"/>
  <c r="M3000" i="10"/>
  <c r="M3006" i="10"/>
  <c r="M3012" i="10"/>
  <c r="M3018" i="10"/>
  <c r="M3024" i="10"/>
  <c r="M3030" i="10"/>
  <c r="M3036" i="10"/>
  <c r="M3042" i="10"/>
  <c r="M3048" i="10"/>
  <c r="M3054" i="10"/>
  <c r="M3060" i="10"/>
  <c r="M3066" i="10"/>
  <c r="M3072" i="10"/>
  <c r="M3078" i="10"/>
  <c r="M3084" i="10"/>
  <c r="M3090" i="10"/>
  <c r="M3096" i="10"/>
  <c r="M3102" i="10"/>
  <c r="M3108" i="10"/>
  <c r="M3114" i="10"/>
  <c r="M3120" i="10"/>
  <c r="M3126" i="10"/>
  <c r="M3132" i="10"/>
  <c r="M3138" i="10"/>
  <c r="M3144" i="10"/>
  <c r="M3150" i="10"/>
  <c r="M3156" i="10"/>
  <c r="M3162" i="10"/>
  <c r="M3168" i="10"/>
  <c r="M3174" i="10"/>
  <c r="M3180" i="10"/>
  <c r="M3186" i="10"/>
  <c r="M3192" i="10"/>
  <c r="M3198" i="10"/>
  <c r="M3204" i="10"/>
  <c r="M3210" i="10"/>
  <c r="M3216" i="10"/>
  <c r="M3222" i="10"/>
  <c r="M3228" i="10"/>
  <c r="M3234" i="10"/>
  <c r="M3240" i="10"/>
  <c r="M3246" i="10"/>
  <c r="M3252" i="10"/>
  <c r="M3258" i="10"/>
  <c r="M3264" i="10"/>
  <c r="M3270" i="10"/>
  <c r="M3276" i="10"/>
  <c r="M3282" i="10"/>
  <c r="M3288" i="10"/>
  <c r="M3294" i="10"/>
  <c r="M3300" i="10"/>
  <c r="M3306" i="10"/>
  <c r="M3312" i="10"/>
  <c r="M3318" i="10"/>
  <c r="M3324" i="10"/>
  <c r="M3330" i="10"/>
  <c r="M3336" i="10"/>
  <c r="M3342" i="10"/>
  <c r="M3348" i="10"/>
  <c r="M3354" i="10"/>
  <c r="M3360" i="10"/>
  <c r="M3366" i="10"/>
  <c r="M3372" i="10"/>
  <c r="M3378" i="10"/>
  <c r="M3384" i="10"/>
  <c r="M3390" i="10"/>
  <c r="M3396" i="10"/>
  <c r="M3402" i="10"/>
  <c r="M3408" i="10"/>
  <c r="M3414" i="10"/>
  <c r="M3420" i="10"/>
  <c r="M3426" i="10"/>
  <c r="M3432" i="10"/>
  <c r="M3438" i="10"/>
  <c r="M3444" i="10"/>
  <c r="M3450" i="10"/>
  <c r="M3456" i="10"/>
  <c r="M3462" i="10"/>
  <c r="M3468" i="10"/>
  <c r="M3474" i="10"/>
  <c r="M3480" i="10"/>
  <c r="M3486" i="10"/>
  <c r="M3492" i="10"/>
  <c r="M3498" i="10"/>
  <c r="M3504" i="10"/>
  <c r="M3510" i="10"/>
  <c r="M3516" i="10"/>
  <c r="M3522" i="10"/>
  <c r="M3528" i="10"/>
  <c r="M3534" i="10"/>
  <c r="M3540" i="10"/>
  <c r="M3546" i="10"/>
  <c r="M3552" i="10"/>
  <c r="M3558" i="10"/>
  <c r="M3564" i="10"/>
  <c r="M3570" i="10"/>
  <c r="M3576" i="10"/>
  <c r="M3582" i="10"/>
  <c r="M3588" i="10"/>
  <c r="M3594" i="10"/>
  <c r="M3600" i="10"/>
  <c r="M3606" i="10"/>
  <c r="M3612" i="10"/>
  <c r="M3618" i="10"/>
  <c r="M3624" i="10"/>
  <c r="M3630" i="10"/>
  <c r="M3636" i="10"/>
  <c r="M3642" i="10"/>
  <c r="M3648" i="10"/>
  <c r="M3654" i="10"/>
  <c r="M3660" i="10"/>
  <c r="M3666" i="10"/>
  <c r="M3672" i="10"/>
  <c r="M3678" i="10"/>
  <c r="M3684" i="10"/>
  <c r="M3690" i="10"/>
  <c r="M3696" i="10"/>
  <c r="M3702" i="10"/>
  <c r="M3708" i="10"/>
  <c r="M3714" i="10"/>
  <c r="M3720" i="10"/>
  <c r="M3726" i="10"/>
  <c r="M3732" i="10"/>
  <c r="M3738" i="10"/>
  <c r="M3744" i="10"/>
  <c r="M3750" i="10"/>
  <c r="M3756" i="10"/>
  <c r="M3762" i="10"/>
  <c r="M3768" i="10"/>
  <c r="M3774" i="10"/>
  <c r="M3780" i="10"/>
  <c r="M3786" i="10"/>
  <c r="M3792" i="10"/>
  <c r="M3798" i="10"/>
  <c r="M3804" i="10"/>
  <c r="M3810" i="10"/>
  <c r="M3816" i="10"/>
  <c r="M3822" i="10"/>
  <c r="M3828" i="10"/>
  <c r="M3834" i="10"/>
  <c r="M3840" i="10"/>
  <c r="M3846" i="10"/>
  <c r="M3852" i="10"/>
  <c r="M3858" i="10"/>
  <c r="M3864" i="10"/>
  <c r="M3870" i="10"/>
  <c r="M3876" i="10"/>
  <c r="M3882" i="10"/>
  <c r="M3888" i="10"/>
  <c r="M3894" i="10"/>
  <c r="M3900" i="10"/>
  <c r="M3906" i="10"/>
  <c r="M3912" i="10"/>
  <c r="M3918" i="10"/>
  <c r="M3924" i="10"/>
  <c r="M3930" i="10"/>
  <c r="M3936" i="10"/>
  <c r="M3942" i="10"/>
  <c r="M3948" i="10"/>
  <c r="M3954" i="10"/>
  <c r="M3960" i="10"/>
  <c r="M3966" i="10"/>
  <c r="M3972" i="10"/>
  <c r="M3978" i="10"/>
  <c r="M3984" i="10"/>
  <c r="M3990" i="10"/>
  <c r="M3996" i="10"/>
  <c r="M4002" i="10"/>
  <c r="M4008" i="10"/>
  <c r="M4014" i="10"/>
  <c r="M4020" i="10"/>
  <c r="M4026" i="10"/>
  <c r="M4032" i="10"/>
  <c r="M4038" i="10"/>
  <c r="M4044" i="10"/>
  <c r="M4050" i="10"/>
  <c r="M4056" i="10"/>
  <c r="M4062" i="10"/>
  <c r="M4068" i="10"/>
  <c r="M4074" i="10"/>
  <c r="M4080" i="10"/>
  <c r="M4086" i="10"/>
  <c r="M4092" i="10"/>
  <c r="M4098" i="10"/>
  <c r="M4104" i="10"/>
  <c r="M4110" i="10"/>
  <c r="M4116" i="10"/>
  <c r="M4122" i="10"/>
  <c r="M4128" i="10"/>
  <c r="M4134" i="10"/>
  <c r="M4140" i="10"/>
  <c r="M4146" i="10"/>
  <c r="M4152" i="10"/>
  <c r="M4158" i="10"/>
  <c r="M4164" i="10"/>
  <c r="M4170" i="10"/>
  <c r="M4176" i="10"/>
  <c r="M4182" i="10"/>
  <c r="M4188" i="10"/>
  <c r="M1237" i="10"/>
  <c r="M1243" i="10"/>
  <c r="M1249" i="10"/>
  <c r="M1255" i="10"/>
  <c r="M1261" i="10"/>
  <c r="M1267" i="10"/>
  <c r="M1273" i="10"/>
  <c r="M1279" i="10"/>
  <c r="M1285" i="10"/>
  <c r="M1291" i="10"/>
  <c r="M1297" i="10"/>
  <c r="M1303" i="10"/>
  <c r="M1309" i="10"/>
  <c r="M1315" i="10"/>
  <c r="M1321" i="10"/>
  <c r="M1327" i="10"/>
  <c r="M1333" i="10"/>
  <c r="M1339" i="10"/>
  <c r="M1345" i="10"/>
  <c r="M1351" i="10"/>
  <c r="M1357" i="10"/>
  <c r="M1363" i="10"/>
  <c r="M1369" i="10"/>
  <c r="M1375" i="10"/>
  <c r="M1381" i="10"/>
  <c r="M1387" i="10"/>
  <c r="M1393" i="10"/>
  <c r="M1399" i="10"/>
  <c r="M1405" i="10"/>
  <c r="M1411" i="10"/>
  <c r="M1417" i="10"/>
  <c r="M1423" i="10"/>
  <c r="M1429" i="10"/>
  <c r="M1435" i="10"/>
  <c r="M1441" i="10"/>
  <c r="M1447" i="10"/>
  <c r="M1453" i="10"/>
  <c r="M1459" i="10"/>
  <c r="M1465" i="10"/>
  <c r="M1471" i="10"/>
  <c r="M1477" i="10"/>
  <c r="M1483" i="10"/>
  <c r="M1489" i="10"/>
  <c r="M1495" i="10"/>
  <c r="M1501" i="10"/>
  <c r="M1507" i="10"/>
  <c r="M1513" i="10"/>
  <c r="M1519" i="10"/>
  <c r="M1525" i="10"/>
  <c r="M1531" i="10"/>
  <c r="M1537" i="10"/>
  <c r="M1543" i="10"/>
  <c r="M1549" i="10"/>
  <c r="M1555" i="10"/>
  <c r="M1561" i="10"/>
  <c r="M1567" i="10"/>
  <c r="M1573" i="10"/>
  <c r="M1579" i="10"/>
  <c r="M1585" i="10"/>
  <c r="M1591" i="10"/>
  <c r="M1597" i="10"/>
  <c r="M1603" i="10"/>
  <c r="M1609" i="10"/>
  <c r="M1615" i="10"/>
  <c r="M1621" i="10"/>
  <c r="M1627" i="10"/>
  <c r="M1633" i="10"/>
  <c r="M1639" i="10"/>
  <c r="M1645" i="10"/>
  <c r="M1651" i="10"/>
  <c r="M1657" i="10"/>
  <c r="M1663" i="10"/>
  <c r="M1669" i="10"/>
  <c r="M1675" i="10"/>
  <c r="M1681" i="10"/>
  <c r="M1687" i="10"/>
  <c r="M1693" i="10"/>
  <c r="M1699" i="10"/>
  <c r="M1705" i="10"/>
  <c r="M1711" i="10"/>
  <c r="M1717" i="10"/>
  <c r="M1723" i="10"/>
  <c r="M1729" i="10"/>
  <c r="M1735" i="10"/>
  <c r="M1741" i="10"/>
  <c r="M1747" i="10"/>
  <c r="M1753" i="10"/>
  <c r="M1759" i="10"/>
  <c r="M1765" i="10"/>
  <c r="M1771" i="10"/>
  <c r="M1777" i="10"/>
  <c r="M1783" i="10"/>
  <c r="M1789" i="10"/>
  <c r="M1795" i="10"/>
  <c r="M1801" i="10"/>
  <c r="M1807" i="10"/>
  <c r="M1813" i="10"/>
  <c r="M1819" i="10"/>
  <c r="M1825" i="10"/>
  <c r="M1831" i="10"/>
  <c r="M1837" i="10"/>
  <c r="M1843" i="10"/>
  <c r="M1849" i="10"/>
  <c r="M1855" i="10"/>
  <c r="M1861" i="10"/>
  <c r="M1867" i="10"/>
  <c r="M1873" i="10"/>
  <c r="M1879" i="10"/>
  <c r="M1885" i="10"/>
  <c r="M1891" i="10"/>
  <c r="M1897" i="10"/>
  <c r="M1903" i="10"/>
  <c r="M1909" i="10"/>
  <c r="M1915" i="10"/>
  <c r="M1921" i="10"/>
  <c r="M1927" i="10"/>
  <c r="M1933" i="10"/>
  <c r="M1939" i="10"/>
  <c r="M1945" i="10"/>
  <c r="M1951" i="10"/>
  <c r="M1957" i="10"/>
  <c r="M1963" i="10"/>
  <c r="M1969" i="10"/>
  <c r="M1975" i="10"/>
  <c r="M1981" i="10"/>
  <c r="M1987" i="10"/>
  <c r="M1993" i="10"/>
  <c r="M1999" i="10"/>
  <c r="M2005" i="10"/>
  <c r="M2011" i="10"/>
  <c r="M2017" i="10"/>
  <c r="M2023" i="10"/>
  <c r="M2029" i="10"/>
  <c r="M2035" i="10"/>
  <c r="M2041" i="10"/>
  <c r="M2047" i="10"/>
  <c r="M2053" i="10"/>
  <c r="M2059" i="10"/>
  <c r="M2065" i="10"/>
  <c r="M2071" i="10"/>
  <c r="M2077" i="10"/>
  <c r="M2083" i="10"/>
  <c r="M2089" i="10"/>
  <c r="M2095" i="10"/>
  <c r="M2101" i="10"/>
  <c r="M2107" i="10"/>
  <c r="M2113" i="10"/>
  <c r="M2119" i="10"/>
  <c r="M2125" i="10"/>
  <c r="M2131" i="10"/>
  <c r="M2137" i="10"/>
  <c r="M2143" i="10"/>
  <c r="M2149" i="10"/>
  <c r="M2155" i="10"/>
  <c r="M2161" i="10"/>
  <c r="M2167" i="10"/>
  <c r="M2173" i="10"/>
  <c r="M2179" i="10"/>
  <c r="M2185" i="10"/>
  <c r="M2191" i="10"/>
  <c r="M2197" i="10"/>
  <c r="M2203" i="10"/>
  <c r="M2209" i="10"/>
  <c r="M2215" i="10"/>
  <c r="M2221" i="10"/>
  <c r="M2227" i="10"/>
  <c r="M2233" i="10"/>
  <c r="M2239" i="10"/>
  <c r="M2245" i="10"/>
  <c r="M2251" i="10"/>
  <c r="M2257" i="10"/>
  <c r="M2263" i="10"/>
  <c r="M2269" i="10"/>
  <c r="M2275" i="10"/>
  <c r="M2281" i="10"/>
  <c r="M2287" i="10"/>
  <c r="M2293" i="10"/>
  <c r="M2299" i="10"/>
  <c r="M2305" i="10"/>
  <c r="M2311" i="10"/>
  <c r="M2317" i="10"/>
  <c r="M2323" i="10"/>
  <c r="M2329" i="10"/>
  <c r="M2335" i="10"/>
  <c r="M2341" i="10"/>
  <c r="M2347" i="10"/>
  <c r="M2353" i="10"/>
  <c r="M2359" i="10"/>
  <c r="M2365" i="10"/>
  <c r="M2371" i="10"/>
  <c r="M2377" i="10"/>
  <c r="M2383" i="10"/>
  <c r="M2389" i="10"/>
  <c r="M2395" i="10"/>
  <c r="M2401" i="10"/>
  <c r="M2407" i="10"/>
  <c r="M2413" i="10"/>
  <c r="M2419" i="10"/>
  <c r="M2425" i="10"/>
  <c r="M2431" i="10"/>
  <c r="M2437" i="10"/>
  <c r="M2443" i="10"/>
  <c r="M2449" i="10"/>
  <c r="M2455" i="10"/>
  <c r="M2461" i="10"/>
  <c r="M2467" i="10"/>
  <c r="M2473" i="10"/>
  <c r="M2479" i="10"/>
  <c r="M2485" i="10"/>
  <c r="M2491" i="10"/>
  <c r="M2497" i="10"/>
  <c r="M2503" i="10"/>
  <c r="M2509" i="10"/>
  <c r="M2515" i="10"/>
  <c r="M2521" i="10"/>
  <c r="M2527" i="10"/>
  <c r="M2533" i="10"/>
  <c r="M2539" i="10"/>
  <c r="M2545" i="10"/>
  <c r="M2551" i="10"/>
  <c r="M2557" i="10"/>
  <c r="M2563" i="10"/>
  <c r="M2569" i="10"/>
  <c r="M2575" i="10"/>
  <c r="M2581" i="10"/>
  <c r="M2587" i="10"/>
  <c r="M2593" i="10"/>
  <c r="M2599" i="10"/>
  <c r="M2605" i="10"/>
  <c r="M2611" i="10"/>
  <c r="M2617" i="10"/>
  <c r="M2623" i="10"/>
  <c r="M2629" i="10"/>
  <c r="M2635" i="10"/>
  <c r="M2641" i="10"/>
  <c r="M2647" i="10"/>
  <c r="M2653" i="10"/>
  <c r="M2659" i="10"/>
  <c r="M2665" i="10"/>
  <c r="M2671" i="10"/>
  <c r="M2677" i="10"/>
  <c r="M2683" i="10"/>
  <c r="M2689" i="10"/>
  <c r="M2695" i="10"/>
  <c r="M2701" i="10"/>
  <c r="M2707" i="10"/>
  <c r="M2713" i="10"/>
  <c r="M2719" i="10"/>
  <c r="M2725" i="10"/>
  <c r="M2731" i="10"/>
  <c r="M2737" i="10"/>
  <c r="M2743" i="10"/>
  <c r="M2749" i="10"/>
  <c r="M2755" i="10"/>
  <c r="M2761" i="10"/>
  <c r="M2767" i="10"/>
  <c r="M2773" i="10"/>
  <c r="M2779" i="10"/>
  <c r="M2785" i="10"/>
  <c r="M2791" i="10"/>
  <c r="M2797" i="10"/>
  <c r="M2803" i="10"/>
  <c r="M2809" i="10"/>
  <c r="M2815" i="10"/>
  <c r="M2821" i="10"/>
  <c r="M2827" i="10"/>
  <c r="M2833" i="10"/>
  <c r="M2839" i="10"/>
  <c r="M2845" i="10"/>
  <c r="M2851" i="10"/>
  <c r="M2857" i="10"/>
  <c r="M2863" i="10"/>
  <c r="M2869" i="10"/>
  <c r="M2875" i="10"/>
  <c r="M2881" i="10"/>
  <c r="M2887" i="10"/>
  <c r="M2893" i="10"/>
  <c r="M2899" i="10"/>
  <c r="M2905" i="10"/>
  <c r="M2911" i="10"/>
  <c r="M2917" i="10"/>
  <c r="M2923" i="10"/>
  <c r="M2929" i="10"/>
  <c r="M2935" i="10"/>
  <c r="M2941" i="10"/>
  <c r="M2947" i="10"/>
  <c r="M2953" i="10"/>
  <c r="M2959" i="10"/>
  <c r="M2965" i="10"/>
  <c r="M2971" i="10"/>
  <c r="M2977" i="10"/>
  <c r="M2983" i="10"/>
  <c r="M2989" i="10"/>
  <c r="M2995" i="10"/>
  <c r="M3001" i="10"/>
  <c r="M3007" i="10"/>
  <c r="M3013" i="10"/>
  <c r="M3019" i="10"/>
  <c r="M3025" i="10"/>
  <c r="M3031" i="10"/>
  <c r="M3037" i="10"/>
  <c r="M3043" i="10"/>
  <c r="M3049" i="10"/>
  <c r="M3055" i="10"/>
  <c r="M3061" i="10"/>
  <c r="M3067" i="10"/>
  <c r="M3073" i="10"/>
  <c r="M3079" i="10"/>
  <c r="M3085" i="10"/>
  <c r="M3091" i="10"/>
  <c r="M3097" i="10"/>
  <c r="M3103" i="10"/>
  <c r="M3109" i="10"/>
  <c r="M3115" i="10"/>
  <c r="M3121" i="10"/>
  <c r="M3127" i="10"/>
  <c r="M3133" i="10"/>
  <c r="M3139" i="10"/>
  <c r="M3145" i="10"/>
  <c r="M3151" i="10"/>
  <c r="M3157" i="10"/>
  <c r="M3163" i="10"/>
  <c r="M3169" i="10"/>
  <c r="M3175" i="10"/>
  <c r="M3181" i="10"/>
  <c r="M3187" i="10"/>
  <c r="M3193" i="10"/>
  <c r="M3199" i="10"/>
  <c r="M3205" i="10"/>
  <c r="M3211" i="10"/>
  <c r="M3217" i="10"/>
  <c r="M3223" i="10"/>
  <c r="M3229" i="10"/>
  <c r="M3235" i="10"/>
  <c r="M3241" i="10"/>
  <c r="M3247" i="10"/>
  <c r="M3253" i="10"/>
  <c r="M3259" i="10"/>
  <c r="M3265" i="10"/>
  <c r="M3271" i="10"/>
  <c r="M3277" i="10"/>
  <c r="M3283" i="10"/>
  <c r="M3289" i="10"/>
  <c r="M3295" i="10"/>
  <c r="M3301" i="10"/>
  <c r="M3307" i="10"/>
  <c r="M3313" i="10"/>
  <c r="M3319" i="10"/>
  <c r="M3325" i="10"/>
  <c r="M3331" i="10"/>
  <c r="M3337" i="10"/>
  <c r="M3343" i="10"/>
  <c r="M3349" i="10"/>
  <c r="M3355" i="10"/>
  <c r="M3361" i="10"/>
  <c r="M3367" i="10"/>
  <c r="M3373" i="10"/>
  <c r="M3379" i="10"/>
  <c r="M3385" i="10"/>
  <c r="M3391" i="10"/>
  <c r="M3397" i="10"/>
  <c r="M3403" i="10"/>
  <c r="M3409" i="10"/>
  <c r="M3415" i="10"/>
  <c r="M3421" i="10"/>
  <c r="M3427" i="10"/>
  <c r="M3433" i="10"/>
  <c r="M3439" i="10"/>
  <c r="M3445" i="10"/>
  <c r="M3451" i="10"/>
  <c r="M3457" i="10"/>
  <c r="M3463" i="10"/>
  <c r="M3469" i="10"/>
  <c r="M3475" i="10"/>
  <c r="M3481" i="10"/>
  <c r="M3487" i="10"/>
  <c r="M3493" i="10"/>
  <c r="M3499" i="10"/>
  <c r="M3505" i="10"/>
  <c r="M3511" i="10"/>
  <c r="M3517" i="10"/>
  <c r="M3523" i="10"/>
  <c r="M3529" i="10"/>
  <c r="M3535" i="10"/>
  <c r="M3541" i="10"/>
  <c r="M3547" i="10"/>
  <c r="M3553" i="10"/>
  <c r="M3559" i="10"/>
  <c r="M3565" i="10"/>
  <c r="M3571" i="10"/>
  <c r="M3577" i="10"/>
  <c r="M3583" i="10"/>
  <c r="M3589" i="10"/>
  <c r="M3595" i="10"/>
  <c r="M3601" i="10"/>
  <c r="M3607" i="10"/>
  <c r="M3613" i="10"/>
  <c r="M3619" i="10"/>
  <c r="M3625" i="10"/>
  <c r="M3631" i="10"/>
  <c r="M3637" i="10"/>
  <c r="M3643" i="10"/>
  <c r="M3649" i="10"/>
  <c r="M3655" i="10"/>
  <c r="M3661" i="10"/>
  <c r="M3667" i="10"/>
  <c r="M3673" i="10"/>
  <c r="M3679" i="10"/>
  <c r="M3446" i="10"/>
  <c r="M3452" i="10"/>
  <c r="M3458" i="10"/>
  <c r="M3464" i="10"/>
  <c r="M3470" i="10"/>
  <c r="M3476" i="10"/>
  <c r="M3482" i="10"/>
  <c r="M3488" i="10"/>
  <c r="M3494" i="10"/>
  <c r="M3500" i="10"/>
  <c r="M3506" i="10"/>
  <c r="M3512" i="10"/>
  <c r="M3518" i="10"/>
  <c r="M3524" i="10"/>
  <c r="M3530" i="10"/>
  <c r="M3536" i="10"/>
  <c r="M3542" i="10"/>
  <c r="M3548" i="10"/>
  <c r="M3554" i="10"/>
  <c r="M3560" i="10"/>
  <c r="M3566" i="10"/>
  <c r="M3572" i="10"/>
  <c r="M3578" i="10"/>
  <c r="M3584" i="10"/>
  <c r="M3590" i="10"/>
  <c r="M3596" i="10"/>
  <c r="M3602" i="10"/>
  <c r="M3608" i="10"/>
  <c r="M3614" i="10"/>
  <c r="M3620" i="10"/>
  <c r="M3626" i="10"/>
  <c r="M3632" i="10"/>
  <c r="M3638" i="10"/>
  <c r="M3644" i="10"/>
  <c r="M3650" i="10"/>
  <c r="M3656" i="10"/>
  <c r="M3662" i="10"/>
  <c r="M3668" i="10"/>
  <c r="M3674" i="10"/>
  <c r="M3680" i="10"/>
  <c r="M3686" i="10"/>
  <c r="M3692" i="10"/>
  <c r="M3698" i="10"/>
  <c r="M3704" i="10"/>
  <c r="M3710" i="10"/>
  <c r="M3716" i="10"/>
  <c r="M3722" i="10"/>
  <c r="M3728" i="10"/>
  <c r="M3734" i="10"/>
  <c r="M3740" i="10"/>
  <c r="M3746" i="10"/>
  <c r="M3752" i="10"/>
  <c r="M3758" i="10"/>
  <c r="M3764" i="10"/>
  <c r="M3770" i="10"/>
  <c r="M3776" i="10"/>
  <c r="M3782" i="10"/>
  <c r="M3788" i="10"/>
  <c r="M3794" i="10"/>
  <c r="M3800" i="10"/>
  <c r="M3806" i="10"/>
  <c r="M3812" i="10"/>
  <c r="M3818" i="10"/>
  <c r="M3824" i="10"/>
  <c r="M3830" i="10"/>
  <c r="M3836" i="10"/>
  <c r="M3453" i="10"/>
  <c r="M3459" i="10"/>
  <c r="M3465" i="10"/>
  <c r="M3471" i="10"/>
  <c r="M3477" i="10"/>
  <c r="M3483" i="10"/>
  <c r="M3489" i="10"/>
  <c r="M3495" i="10"/>
  <c r="M3501" i="10"/>
  <c r="M3507" i="10"/>
  <c r="M3513" i="10"/>
  <c r="M3519" i="10"/>
  <c r="M3525" i="10"/>
  <c r="M3531" i="10"/>
  <c r="M3537" i="10"/>
  <c r="M3543" i="10"/>
  <c r="M3549" i="10"/>
  <c r="M3555" i="10"/>
  <c r="M3561" i="10"/>
  <c r="M3567" i="10"/>
  <c r="M3573" i="10"/>
  <c r="M3579" i="10"/>
  <c r="M3585" i="10"/>
  <c r="M3591" i="10"/>
  <c r="M3597" i="10"/>
  <c r="M3603" i="10"/>
  <c r="M3609" i="10"/>
  <c r="M3615" i="10"/>
  <c r="M3621" i="10"/>
  <c r="M3627" i="10"/>
  <c r="M3633" i="10"/>
  <c r="M3639" i="10"/>
  <c r="M3645" i="10"/>
  <c r="M3651" i="10"/>
  <c r="M3657" i="10"/>
  <c r="M3663" i="10"/>
  <c r="M3669" i="10"/>
  <c r="M3675" i="10"/>
  <c r="M3681" i="10"/>
  <c r="M3687" i="10"/>
  <c r="M3693" i="10"/>
  <c r="M3699" i="10"/>
  <c r="M3705" i="10"/>
  <c r="M3711" i="10"/>
  <c r="M3717" i="10"/>
  <c r="M3723" i="10"/>
  <c r="M3729" i="10"/>
  <c r="M3735" i="10"/>
  <c r="M3741" i="10"/>
  <c r="M3747" i="10"/>
  <c r="M3753" i="10"/>
  <c r="M3759" i="10"/>
  <c r="M3765" i="10"/>
  <c r="M3771" i="10"/>
  <c r="M3777" i="10"/>
  <c r="M3783" i="10"/>
  <c r="M3789" i="10"/>
  <c r="M3795" i="10"/>
  <c r="M3801" i="10"/>
  <c r="M3807" i="10"/>
  <c r="M3813" i="10"/>
  <c r="M3819" i="10"/>
  <c r="M3825" i="10"/>
  <c r="M3831" i="10"/>
  <c r="M3837" i="10"/>
  <c r="M3843" i="10"/>
  <c r="M3849" i="10"/>
  <c r="M3855" i="10"/>
  <c r="M3861" i="10"/>
  <c r="M3867" i="10"/>
  <c r="M3873" i="10"/>
  <c r="M3879" i="10"/>
  <c r="M3885" i="10"/>
  <c r="M4528" i="10"/>
  <c r="M4534" i="10"/>
  <c r="M4540" i="10"/>
  <c r="M4546" i="10"/>
  <c r="M4552" i="10"/>
  <c r="M4558" i="10"/>
  <c r="M4564" i="10"/>
  <c r="M4570" i="10"/>
  <c r="M4576" i="10"/>
  <c r="M4582" i="10"/>
  <c r="M4588" i="10"/>
  <c r="M4594" i="10"/>
  <c r="M4600" i="10"/>
  <c r="M4606" i="10"/>
  <c r="M4612" i="10"/>
  <c r="M4618" i="10"/>
  <c r="M4624" i="10"/>
  <c r="M4630" i="10"/>
  <c r="M4636" i="10"/>
  <c r="M4642" i="10"/>
  <c r="M4648" i="10"/>
  <c r="M4654" i="10"/>
  <c r="M4660" i="10"/>
  <c r="M4666" i="10"/>
  <c r="M4672" i="10"/>
  <c r="M4678" i="10"/>
  <c r="M4684" i="10"/>
  <c r="M4690" i="10"/>
  <c r="M4696" i="10"/>
  <c r="M4702" i="10"/>
  <c r="M4708" i="10"/>
  <c r="M4714" i="10"/>
  <c r="M4720" i="10"/>
  <c r="M4726" i="10"/>
  <c r="M4732" i="10"/>
  <c r="M4738" i="10"/>
  <c r="M4744" i="10"/>
  <c r="M4750" i="10"/>
  <c r="M4756" i="10"/>
  <c r="M4762" i="10"/>
  <c r="M4768" i="10"/>
  <c r="M4774" i="10"/>
  <c r="M4780" i="10"/>
  <c r="M4786" i="10"/>
  <c r="M4792" i="10"/>
  <c r="M4798" i="10"/>
  <c r="M4804" i="10"/>
  <c r="M4810" i="10"/>
  <c r="M4816" i="10"/>
  <c r="M4822" i="10"/>
  <c r="M4828" i="10"/>
  <c r="M4834" i="10"/>
  <c r="M4840" i="10"/>
  <c r="M4846" i="10"/>
  <c r="M4852" i="10"/>
  <c r="M4858" i="10"/>
  <c r="M4864" i="10"/>
  <c r="M4870" i="10"/>
  <c r="M4876" i="10"/>
  <c r="M4882" i="10"/>
  <c r="M4888" i="10"/>
  <c r="M4894" i="10"/>
  <c r="M4900" i="10"/>
  <c r="M4906" i="10"/>
  <c r="M4912" i="10"/>
  <c r="M4918" i="10"/>
  <c r="M4924" i="10"/>
  <c r="M4930" i="10"/>
  <c r="M4936" i="10"/>
  <c r="M4942" i="10"/>
  <c r="M4948" i="10"/>
  <c r="M4954" i="10"/>
  <c r="M4960" i="10"/>
  <c r="M4966" i="10"/>
  <c r="M4972" i="10"/>
  <c r="M4978" i="10"/>
  <c r="M4984" i="10"/>
  <c r="M4990" i="10"/>
  <c r="M4996" i="10"/>
  <c r="M5002" i="10"/>
  <c r="M5008" i="10"/>
  <c r="M3335" i="10"/>
  <c r="M3341" i="10"/>
  <c r="M3347" i="10"/>
  <c r="M3353" i="10"/>
  <c r="M3359" i="10"/>
  <c r="M3365" i="10"/>
  <c r="M3371" i="10"/>
  <c r="M3377" i="10"/>
  <c r="M3383" i="10"/>
  <c r="M3389" i="10"/>
  <c r="M3395" i="10"/>
  <c r="M3401" i="10"/>
  <c r="M3407" i="10"/>
  <c r="M3413" i="10"/>
  <c r="M3419" i="10"/>
  <c r="M3425" i="10"/>
  <c r="M3431" i="10"/>
  <c r="M3437" i="10"/>
  <c r="M3443" i="10"/>
  <c r="M3449" i="10"/>
  <c r="M3455" i="10"/>
  <c r="M3461" i="10"/>
  <c r="M3467" i="10"/>
  <c r="M3473" i="10"/>
  <c r="M3479" i="10"/>
  <c r="M3485" i="10"/>
  <c r="M3491" i="10"/>
  <c r="M3497" i="10"/>
  <c r="M3503" i="10"/>
  <c r="M3509" i="10"/>
  <c r="M3515" i="10"/>
  <c r="M3521" i="10"/>
  <c r="M3527" i="10"/>
  <c r="M3533" i="10"/>
  <c r="M3539" i="10"/>
  <c r="M3545" i="10"/>
  <c r="M3551" i="10"/>
  <c r="M3557" i="10"/>
  <c r="M3563" i="10"/>
  <c r="M3569" i="10"/>
  <c r="M3575" i="10"/>
  <c r="M3581" i="10"/>
  <c r="M3587" i="10"/>
  <c r="M3593" i="10"/>
  <c r="M3599" i="10"/>
  <c r="M3605" i="10"/>
  <c r="M3611" i="10"/>
  <c r="M3617" i="10"/>
  <c r="M3623" i="10"/>
  <c r="M3629" i="10"/>
  <c r="M3635" i="10"/>
  <c r="M3641" i="10"/>
  <c r="M3647" i="10"/>
  <c r="M3653" i="10"/>
  <c r="M3659" i="10"/>
  <c r="M3665" i="10"/>
  <c r="M3671" i="10"/>
  <c r="M3677" i="10"/>
  <c r="M3683" i="10"/>
  <c r="M3689" i="10"/>
  <c r="M3695" i="10"/>
  <c r="M3701" i="10"/>
  <c r="M3707" i="10"/>
  <c r="M3713" i="10"/>
  <c r="M3719" i="10"/>
  <c r="M3725" i="10"/>
  <c r="M3731" i="10"/>
  <c r="M3737" i="10"/>
  <c r="M3743" i="10"/>
  <c r="M3749" i="10"/>
  <c r="M3755" i="10"/>
  <c r="M3761" i="10"/>
  <c r="M3767" i="10"/>
  <c r="M3773" i="10"/>
  <c r="M3779" i="10"/>
  <c r="M3785" i="10"/>
  <c r="M3891" i="10"/>
  <c r="M3897" i="10"/>
  <c r="M3903" i="10"/>
  <c r="M3909" i="10"/>
  <c r="M3915" i="10"/>
  <c r="M3921" i="10"/>
  <c r="M3927" i="10"/>
  <c r="M3933" i="10"/>
  <c r="M3939" i="10"/>
  <c r="M3945" i="10"/>
  <c r="M3951" i="10"/>
  <c r="M3957" i="10"/>
  <c r="M3963" i="10"/>
  <c r="M3969" i="10"/>
  <c r="M3975" i="10"/>
  <c r="M3981" i="10"/>
  <c r="M3987" i="10"/>
  <c r="M3993" i="10"/>
  <c r="M3999" i="10"/>
  <c r="M4005" i="10"/>
  <c r="M4011" i="10"/>
  <c r="M4017" i="10"/>
  <c r="M4023" i="10"/>
  <c r="M4029" i="10"/>
  <c r="M4035" i="10"/>
  <c r="M4041" i="10"/>
  <c r="M4047" i="10"/>
  <c r="M4053" i="10"/>
  <c r="M4059" i="10"/>
  <c r="M4065" i="10"/>
  <c r="M4071" i="10"/>
  <c r="M4077" i="10"/>
  <c r="M4083" i="10"/>
  <c r="M4089" i="10"/>
  <c r="M4095" i="10"/>
  <c r="M4101" i="10"/>
  <c r="M4107" i="10"/>
  <c r="M4113" i="10"/>
  <c r="M4119" i="10"/>
  <c r="M4125" i="10"/>
  <c r="M4131" i="10"/>
  <c r="M4137" i="10"/>
  <c r="M4143" i="10"/>
  <c r="M4149" i="10"/>
  <c r="M4155" i="10"/>
  <c r="M4161" i="10"/>
  <c r="M4167" i="10"/>
  <c r="M4173" i="10"/>
  <c r="M4179" i="10"/>
  <c r="M4185" i="10"/>
  <c r="M4191" i="10"/>
  <c r="M4197" i="10"/>
  <c r="M4203" i="10"/>
  <c r="M4209" i="10"/>
  <c r="M4215" i="10"/>
  <c r="M4221" i="10"/>
  <c r="M4227" i="10"/>
  <c r="M4233" i="10"/>
  <c r="M4239" i="10"/>
  <c r="M4245" i="10"/>
  <c r="M4251" i="10"/>
  <c r="M4257" i="10"/>
  <c r="M4263" i="10"/>
  <c r="M4269" i="10"/>
  <c r="M4275" i="10"/>
  <c r="M4281" i="10"/>
  <c r="M4287" i="10"/>
  <c r="M4293" i="10"/>
  <c r="M4299" i="10"/>
  <c r="M4305" i="10"/>
  <c r="M4311" i="10"/>
  <c r="M4317" i="10"/>
  <c r="M4323" i="10"/>
  <c r="M4329" i="10"/>
  <c r="M4335" i="10"/>
  <c r="M4341" i="10"/>
  <c r="M4347" i="10"/>
  <c r="M4353" i="10"/>
  <c r="M4359" i="10"/>
  <c r="M4365" i="10"/>
  <c r="M4371" i="10"/>
  <c r="M4377" i="10"/>
  <c r="M4383" i="10"/>
  <c r="M4389" i="10"/>
  <c r="M4395" i="10"/>
  <c r="M4401" i="10"/>
  <c r="M4407" i="10"/>
  <c r="M4413" i="10"/>
  <c r="M4419" i="10"/>
  <c r="M4425" i="10"/>
  <c r="M4431" i="10"/>
  <c r="M4437" i="10"/>
  <c r="M4443" i="10"/>
  <c r="M4449" i="10"/>
  <c r="M4455" i="10"/>
  <c r="M4461" i="10"/>
  <c r="M4467" i="10"/>
  <c r="M4473" i="10"/>
  <c r="M4479" i="10"/>
  <c r="M4485" i="10"/>
  <c r="M4491" i="10"/>
  <c r="M4497" i="10"/>
  <c r="M4503" i="10"/>
  <c r="M4509" i="10"/>
  <c r="M4515" i="10"/>
  <c r="M4521" i="10"/>
  <c r="M4527" i="10"/>
  <c r="M4533" i="10"/>
  <c r="M4539" i="10"/>
  <c r="M4545" i="10"/>
  <c r="M4551" i="10"/>
  <c r="M4557" i="10"/>
  <c r="M4563" i="10"/>
  <c r="M4569" i="10"/>
  <c r="M4575" i="10"/>
  <c r="M4581" i="10"/>
  <c r="M4587" i="10"/>
  <c r="M4593" i="10"/>
  <c r="M4599" i="10"/>
  <c r="M4605" i="10"/>
  <c r="M4611" i="10"/>
  <c r="M4617" i="10"/>
  <c r="M4623" i="10"/>
  <c r="M4629" i="10"/>
  <c r="M4635" i="10"/>
  <c r="M4641" i="10"/>
  <c r="M4647" i="10"/>
  <c r="M4653" i="10"/>
  <c r="M4659" i="10"/>
  <c r="M4665" i="10"/>
  <c r="M4671" i="10"/>
  <c r="M4677" i="10"/>
  <c r="M4683" i="10"/>
  <c r="M4689" i="10"/>
  <c r="M4695" i="10"/>
  <c r="M4701" i="10"/>
  <c r="M4707" i="10"/>
  <c r="M4713" i="10"/>
  <c r="M4719" i="10"/>
  <c r="M4725" i="10"/>
  <c r="M4731" i="10"/>
  <c r="M4737" i="10"/>
  <c r="M4743" i="10"/>
  <c r="M4749" i="10"/>
  <c r="M4755" i="10"/>
  <c r="M4761" i="10"/>
  <c r="M4767" i="10"/>
  <c r="M4773" i="10"/>
  <c r="M4779" i="10"/>
  <c r="M4785" i="10"/>
  <c r="M4791" i="10"/>
  <c r="M4797" i="10"/>
  <c r="M4803" i="10"/>
  <c r="M4809" i="10"/>
  <c r="M4815" i="10"/>
  <c r="M4821" i="10"/>
  <c r="M4827" i="10"/>
  <c r="M4833" i="10"/>
  <c r="M4839" i="10"/>
  <c r="M4845" i="10"/>
  <c r="M4851" i="10"/>
  <c r="M4857" i="10"/>
  <c r="M4863" i="10"/>
  <c r="M4869" i="10"/>
  <c r="M4875" i="10"/>
  <c r="M4881" i="10"/>
  <c r="M4887" i="10"/>
  <c r="M4893" i="10"/>
  <c r="M4899" i="10"/>
  <c r="M4905" i="10"/>
  <c r="M4911" i="10"/>
  <c r="M4917" i="10"/>
  <c r="M4923" i="10"/>
  <c r="M4929" i="10"/>
  <c r="M4935" i="10"/>
  <c r="M4941" i="10"/>
  <c r="M4947" i="10"/>
  <c r="M4953" i="10"/>
  <c r="M4959" i="10"/>
  <c r="M4965" i="10"/>
  <c r="M4971" i="10"/>
  <c r="M4977" i="10"/>
  <c r="M4983" i="10"/>
  <c r="M4989" i="10"/>
  <c r="M4995" i="10"/>
  <c r="M5001" i="10"/>
  <c r="M5007" i="10"/>
  <c r="M3791" i="10"/>
  <c r="M3797" i="10"/>
  <c r="M3803" i="10"/>
  <c r="M3809" i="10"/>
  <c r="M3815" i="10"/>
  <c r="M3821" i="10"/>
  <c r="M3827" i="10"/>
  <c r="M3833" i="10"/>
  <c r="M3839" i="10"/>
  <c r="M3845" i="10"/>
  <c r="M3851" i="10"/>
  <c r="M3857" i="10"/>
  <c r="M3863" i="10"/>
  <c r="M3869" i="10"/>
  <c r="M3875" i="10"/>
  <c r="M3881" i="10"/>
  <c r="M3887" i="10"/>
  <c r="M3893" i="10"/>
  <c r="M3899" i="10"/>
  <c r="M3905" i="10"/>
  <c r="M3911" i="10"/>
  <c r="M3917" i="10"/>
  <c r="M3923" i="10"/>
  <c r="M3929" i="10"/>
  <c r="M3935" i="10"/>
  <c r="M3941" i="10"/>
  <c r="M3947" i="10"/>
  <c r="M3953" i="10"/>
  <c r="M3959" i="10"/>
  <c r="M3965" i="10"/>
  <c r="M3971" i="10"/>
  <c r="M3977" i="10"/>
  <c r="M3983" i="10"/>
  <c r="M3989" i="10"/>
  <c r="M3995" i="10"/>
  <c r="M4001" i="10"/>
  <c r="M4007" i="10"/>
  <c r="M4013" i="10"/>
  <c r="M4019" i="10"/>
  <c r="M4025" i="10"/>
  <c r="M4031" i="10"/>
  <c r="M4037" i="10"/>
  <c r="M4043" i="10"/>
  <c r="M4049" i="10"/>
  <c r="M4055" i="10"/>
  <c r="M4061" i="10"/>
  <c r="M4067" i="10"/>
  <c r="M4073" i="10"/>
  <c r="M4079" i="10"/>
  <c r="M4085" i="10"/>
  <c r="M4091" i="10"/>
  <c r="M4097" i="10"/>
  <c r="M4103" i="10"/>
  <c r="M4109" i="10"/>
  <c r="M4115" i="10"/>
  <c r="M4121" i="10"/>
  <c r="M4127" i="10"/>
  <c r="M4133" i="10"/>
  <c r="M4139" i="10"/>
  <c r="M4145" i="10"/>
  <c r="M4151" i="10"/>
  <c r="M4157" i="10"/>
  <c r="M4163" i="10"/>
  <c r="M4169" i="10"/>
  <c r="M4175" i="10"/>
  <c r="M4181" i="10"/>
  <c r="M4187" i="10"/>
  <c r="M4193" i="10"/>
  <c r="M4199" i="10"/>
  <c r="M4205" i="10"/>
  <c r="M4211" i="10"/>
  <c r="M4217" i="10"/>
  <c r="M4223" i="10"/>
  <c r="M4229" i="10"/>
  <c r="M4235" i="10"/>
  <c r="M4241" i="10"/>
  <c r="M4247" i="10"/>
  <c r="M4253" i="10"/>
  <c r="M4259" i="10"/>
  <c r="M4265" i="10"/>
  <c r="M4271" i="10"/>
  <c r="M4277" i="10"/>
  <c r="M4283" i="10"/>
  <c r="M4289" i="10"/>
  <c r="M4295" i="10"/>
  <c r="M4301" i="10"/>
  <c r="M4307" i="10"/>
  <c r="M4313" i="10"/>
  <c r="M4319" i="10"/>
  <c r="M4325" i="10"/>
  <c r="M4331" i="10"/>
  <c r="M4337" i="10"/>
  <c r="M4343" i="10"/>
  <c r="M4349" i="10"/>
  <c r="M4355" i="10"/>
  <c r="M4361" i="10"/>
  <c r="M4367" i="10"/>
  <c r="M4373" i="10"/>
  <c r="M4379" i="10"/>
  <c r="M4385" i="10"/>
  <c r="M4391" i="10"/>
  <c r="M4397" i="10"/>
  <c r="M4403" i="10"/>
  <c r="M4409" i="10"/>
  <c r="M4415" i="10"/>
  <c r="M4421" i="10"/>
  <c r="M4427" i="10"/>
  <c r="M4433" i="10"/>
  <c r="M4439" i="10"/>
  <c r="M4445" i="10"/>
  <c r="M4451" i="10"/>
  <c r="M4457" i="10"/>
  <c r="M4463" i="10"/>
  <c r="M4469" i="10"/>
  <c r="M4475" i="10"/>
  <c r="M4481" i="10"/>
  <c r="M4487" i="10"/>
  <c r="M4493" i="10"/>
  <c r="M4499" i="10"/>
  <c r="M4505" i="10"/>
  <c r="M4511" i="10"/>
  <c r="M4517" i="10"/>
  <c r="M4523" i="10"/>
  <c r="M4529" i="10"/>
  <c r="M4535" i="10"/>
  <c r="M4541" i="10"/>
  <c r="M4547" i="10"/>
  <c r="M4553" i="10"/>
  <c r="M4559" i="10"/>
  <c r="M4565" i="10"/>
  <c r="M4571" i="10"/>
  <c r="M4577" i="10"/>
  <c r="M4583" i="10"/>
  <c r="M4589" i="10"/>
  <c r="M4595" i="10"/>
  <c r="M4601" i="10"/>
  <c r="M4607" i="10"/>
  <c r="M4613" i="10"/>
  <c r="M4619" i="10"/>
  <c r="M4625" i="10"/>
  <c r="M4631" i="10"/>
  <c r="M4637" i="10"/>
  <c r="M4643" i="10"/>
  <c r="M4649" i="10"/>
  <c r="M4655" i="10"/>
  <c r="M4661" i="10"/>
  <c r="M4667" i="10"/>
  <c r="M4673" i="10"/>
  <c r="M4679" i="10"/>
  <c r="M4685" i="10"/>
  <c r="M4691" i="10"/>
  <c r="M4697" i="10"/>
  <c r="M4703" i="10"/>
  <c r="M4709" i="10"/>
  <c r="M4715" i="10"/>
  <c r="M4721" i="10"/>
  <c r="M4727" i="10"/>
  <c r="M4733" i="10"/>
  <c r="M4739" i="10"/>
  <c r="M4745" i="10"/>
  <c r="M4751" i="10"/>
  <c r="M4757" i="10"/>
  <c r="M4763" i="10"/>
  <c r="M4769" i="10"/>
  <c r="M4775" i="10"/>
  <c r="M4781" i="10"/>
  <c r="M4787" i="10"/>
  <c r="M4793" i="10"/>
  <c r="M4799" i="10"/>
  <c r="M4805" i="10"/>
  <c r="M4811" i="10"/>
  <c r="M4817" i="10"/>
  <c r="M4823" i="10"/>
  <c r="M4829" i="10"/>
  <c r="M4835" i="10"/>
  <c r="M4841" i="10"/>
  <c r="M4847" i="10"/>
  <c r="M4853" i="10"/>
  <c r="M4859" i="10"/>
  <c r="M4865" i="10"/>
  <c r="M4871" i="10"/>
  <c r="M4877" i="10"/>
  <c r="M4883" i="10"/>
  <c r="M4889" i="10"/>
  <c r="M4895" i="10"/>
  <c r="M4901" i="10"/>
  <c r="M4907" i="10"/>
  <c r="M4913" i="10"/>
  <c r="M4919" i="10"/>
  <c r="M4925" i="10"/>
  <c r="M4931" i="10"/>
  <c r="M4937" i="10"/>
  <c r="M4943" i="10"/>
  <c r="M4949" i="10"/>
  <c r="M4955" i="10"/>
  <c r="M4961" i="10"/>
  <c r="M4967" i="10"/>
  <c r="M4973" i="10"/>
  <c r="M4979" i="10"/>
  <c r="M4985" i="10"/>
  <c r="M4991" i="10"/>
  <c r="M4997" i="10"/>
  <c r="M5003" i="10"/>
  <c r="M5009" i="10"/>
  <c r="M4194" i="10"/>
  <c r="M4200" i="10"/>
  <c r="M4206" i="10"/>
  <c r="M4212" i="10"/>
  <c r="M4218" i="10"/>
  <c r="M4224" i="10"/>
  <c r="M4230" i="10"/>
  <c r="M4236" i="10"/>
  <c r="M4242" i="10"/>
  <c r="M4248" i="10"/>
  <c r="M4254" i="10"/>
  <c r="M4260" i="10"/>
  <c r="M4266" i="10"/>
  <c r="M4272" i="10"/>
  <c r="M4278" i="10"/>
  <c r="M4284" i="10"/>
  <c r="M4290" i="10"/>
  <c r="M4296" i="10"/>
  <c r="M4302" i="10"/>
  <c r="M4308" i="10"/>
  <c r="M4314" i="10"/>
  <c r="M4320" i="10"/>
  <c r="M4326" i="10"/>
  <c r="M4332" i="10"/>
  <c r="M4338" i="10"/>
  <c r="M4344" i="10"/>
  <c r="M4350" i="10"/>
  <c r="M4356" i="10"/>
  <c r="M4362" i="10"/>
  <c r="M4368" i="10"/>
  <c r="M4374" i="10"/>
  <c r="M4380" i="10"/>
  <c r="M4386" i="10"/>
  <c r="M4392" i="10"/>
  <c r="M4398" i="10"/>
  <c r="M4404" i="10"/>
  <c r="M4410" i="10"/>
  <c r="M4416" i="10"/>
  <c r="M4422" i="10"/>
  <c r="M4428" i="10"/>
  <c r="M4434" i="10"/>
  <c r="M4440" i="10"/>
  <c r="M4446" i="10"/>
  <c r="M4452" i="10"/>
  <c r="M4458" i="10"/>
  <c r="M4464" i="10"/>
  <c r="M4470" i="10"/>
  <c r="M4476" i="10"/>
  <c r="M4482" i="10"/>
  <c r="M4488" i="10"/>
  <c r="M4494" i="10"/>
  <c r="M4500" i="10"/>
  <c r="M4506" i="10"/>
  <c r="M4512" i="10"/>
  <c r="M4518" i="10"/>
  <c r="M4524" i="10"/>
  <c r="M4530" i="10"/>
  <c r="M4536" i="10"/>
  <c r="M4542" i="10"/>
  <c r="M4548" i="10"/>
  <c r="M4554" i="10"/>
  <c r="M4560" i="10"/>
  <c r="M4566" i="10"/>
  <c r="M4572" i="10"/>
  <c r="M4578" i="10"/>
  <c r="M4584" i="10"/>
  <c r="M4590" i="10"/>
  <c r="M4596" i="10"/>
  <c r="M4602" i="10"/>
  <c r="M4608" i="10"/>
  <c r="M4614" i="10"/>
  <c r="M4620" i="10"/>
  <c r="M4626" i="10"/>
  <c r="M4632" i="10"/>
  <c r="M4638" i="10"/>
  <c r="M4644" i="10"/>
  <c r="M4650" i="10"/>
  <c r="M4656" i="10"/>
  <c r="M4662" i="10"/>
  <c r="M4668" i="10"/>
  <c r="M4674" i="10"/>
  <c r="M4680" i="10"/>
  <c r="M4686" i="10"/>
  <c r="M4692" i="10"/>
  <c r="M4698" i="10"/>
  <c r="M4704" i="10"/>
  <c r="M4710" i="10"/>
  <c r="M4716" i="10"/>
  <c r="M4722" i="10"/>
  <c r="M4728" i="10"/>
  <c r="M4734" i="10"/>
  <c r="M4740" i="10"/>
  <c r="M4746" i="10"/>
  <c r="M4752" i="10"/>
  <c r="M4758" i="10"/>
  <c r="M4764" i="10"/>
  <c r="M4770" i="10"/>
  <c r="M4776" i="10"/>
  <c r="M4782" i="10"/>
  <c r="M4788" i="10"/>
  <c r="M4794" i="10"/>
  <c r="M4800" i="10"/>
  <c r="M4806" i="10"/>
  <c r="M4812" i="10"/>
  <c r="M4818" i="10"/>
  <c r="M4824" i="10"/>
  <c r="M4830" i="10"/>
  <c r="M4836" i="10"/>
  <c r="M4842" i="10"/>
  <c r="M4848" i="10"/>
  <c r="M4854" i="10"/>
  <c r="M4860" i="10"/>
  <c r="M4866" i="10"/>
  <c r="M4872" i="10"/>
  <c r="M4878" i="10"/>
  <c r="M4884" i="10"/>
  <c r="M4890" i="10"/>
  <c r="M4896" i="10"/>
  <c r="M4902" i="10"/>
  <c r="M4908" i="10"/>
  <c r="M4914" i="10"/>
  <c r="M4920" i="10"/>
  <c r="M4926" i="10"/>
  <c r="M4932" i="10"/>
  <c r="M4938" i="10"/>
  <c r="M4944" i="10"/>
  <c r="M4950" i="10"/>
  <c r="M4956" i="10"/>
  <c r="M4962" i="10"/>
  <c r="M4968" i="10"/>
  <c r="M4974" i="10"/>
  <c r="M4980" i="10"/>
  <c r="M4986" i="10"/>
  <c r="M4992" i="10"/>
  <c r="M4998" i="10"/>
  <c r="M5004" i="10"/>
  <c r="M5010" i="10"/>
  <c r="M3685" i="10"/>
  <c r="M3691" i="10"/>
  <c r="M3697" i="10"/>
  <c r="M3703" i="10"/>
  <c r="M3709" i="10"/>
  <c r="M3715" i="10"/>
  <c r="M3721" i="10"/>
  <c r="M3727" i="10"/>
  <c r="M3733" i="10"/>
  <c r="M3739" i="10"/>
  <c r="M3745" i="10"/>
  <c r="M3751" i="10"/>
  <c r="M3757" i="10"/>
  <c r="M3763" i="10"/>
  <c r="M3769" i="10"/>
  <c r="M3775" i="10"/>
  <c r="M3781" i="10"/>
  <c r="M3787" i="10"/>
  <c r="M3793" i="10"/>
  <c r="M3799" i="10"/>
  <c r="M3805" i="10"/>
  <c r="M3811" i="10"/>
  <c r="M3817" i="10"/>
  <c r="M3823" i="10"/>
  <c r="M3829" i="10"/>
  <c r="M3835" i="10"/>
  <c r="M3841" i="10"/>
  <c r="M3847" i="10"/>
  <c r="M3853" i="10"/>
  <c r="M3859" i="10"/>
  <c r="M3865" i="10"/>
  <c r="M3871" i="10"/>
  <c r="M3877" i="10"/>
  <c r="M3883" i="10"/>
  <c r="M3889" i="10"/>
  <c r="M3895" i="10"/>
  <c r="M3901" i="10"/>
  <c r="M3907" i="10"/>
  <c r="M3913" i="10"/>
  <c r="M3919" i="10"/>
  <c r="M3925" i="10"/>
  <c r="M3931" i="10"/>
  <c r="M3937" i="10"/>
  <c r="M3943" i="10"/>
  <c r="M3949" i="10"/>
  <c r="M3955" i="10"/>
  <c r="M3961" i="10"/>
  <c r="M3967" i="10"/>
  <c r="M3973" i="10"/>
  <c r="M3979" i="10"/>
  <c r="M3985" i="10"/>
  <c r="M3991" i="10"/>
  <c r="M3997" i="10"/>
  <c r="M4003" i="10"/>
  <c r="M4009" i="10"/>
  <c r="M4015" i="10"/>
  <c r="M4021" i="10"/>
  <c r="M4027" i="10"/>
  <c r="M4033" i="10"/>
  <c r="M4039" i="10"/>
  <c r="M4045" i="10"/>
  <c r="M4051" i="10"/>
  <c r="M4057" i="10"/>
  <c r="M4063" i="10"/>
  <c r="M4069" i="10"/>
  <c r="M4075" i="10"/>
  <c r="M4081" i="10"/>
  <c r="M4087" i="10"/>
  <c r="M4093" i="10"/>
  <c r="M4099" i="10"/>
  <c r="M4105" i="10"/>
  <c r="M4111" i="10"/>
  <c r="M4117" i="10"/>
  <c r="M4123" i="10"/>
  <c r="M4129" i="10"/>
  <c r="M4135" i="10"/>
  <c r="M4141" i="10"/>
  <c r="M4147" i="10"/>
  <c r="M4153" i="10"/>
  <c r="M4159" i="10"/>
  <c r="M4165" i="10"/>
  <c r="M4171" i="10"/>
  <c r="M4177" i="10"/>
  <c r="M4183" i="10"/>
  <c r="M4189" i="10"/>
  <c r="M4195" i="10"/>
  <c r="M4201" i="10"/>
  <c r="M4207" i="10"/>
  <c r="M4213" i="10"/>
  <c r="M4219" i="10"/>
  <c r="M4225" i="10"/>
  <c r="M4231" i="10"/>
  <c r="M4237" i="10"/>
  <c r="M4243" i="10"/>
  <c r="M4249" i="10"/>
  <c r="M4255" i="10"/>
  <c r="M4261" i="10"/>
  <c r="M4267" i="10"/>
  <c r="M4273" i="10"/>
  <c r="M4279" i="10"/>
  <c r="M4285" i="10"/>
  <c r="M4291" i="10"/>
  <c r="M4297" i="10"/>
  <c r="M4303" i="10"/>
  <c r="M4309" i="10"/>
  <c r="M4315" i="10"/>
  <c r="M4321" i="10"/>
  <c r="M4327" i="10"/>
  <c r="M4333" i="10"/>
  <c r="M4339" i="10"/>
  <c r="M4345" i="10"/>
  <c r="M4351" i="10"/>
  <c r="M4357" i="10"/>
  <c r="M4363" i="10"/>
  <c r="M4369" i="10"/>
  <c r="M4375" i="10"/>
  <c r="M4381" i="10"/>
  <c r="M4387" i="10"/>
  <c r="M4393" i="10"/>
  <c r="M4399" i="10"/>
  <c r="M4405" i="10"/>
  <c r="M4411" i="10"/>
  <c r="M4417" i="10"/>
  <c r="M4423" i="10"/>
  <c r="M4429" i="10"/>
  <c r="M4435" i="10"/>
  <c r="M4441" i="10"/>
  <c r="M4447" i="10"/>
  <c r="M4453" i="10"/>
  <c r="M4459" i="10"/>
  <c r="M4465" i="10"/>
  <c r="M4471" i="10"/>
  <c r="M4477" i="10"/>
  <c r="M4483" i="10"/>
  <c r="M4489" i="10"/>
  <c r="M4495" i="10"/>
  <c r="M4501" i="10"/>
  <c r="M4507" i="10"/>
  <c r="M4513" i="10"/>
  <c r="M4519" i="10"/>
  <c r="M4525" i="10"/>
  <c r="M4531" i="10"/>
  <c r="M4537" i="10"/>
  <c r="M4543" i="10"/>
  <c r="M4549" i="10"/>
  <c r="M4555" i="10"/>
  <c r="M4561" i="10"/>
  <c r="M4567" i="10"/>
  <c r="M4573" i="10"/>
  <c r="M4579" i="10"/>
  <c r="M4585" i="10"/>
  <c r="M4591" i="10"/>
  <c r="M4597" i="10"/>
  <c r="M4603" i="10"/>
  <c r="M4609" i="10"/>
  <c r="M4615" i="10"/>
  <c r="M4621" i="10"/>
  <c r="M4627" i="10"/>
  <c r="M4633" i="10"/>
  <c r="M4639" i="10"/>
  <c r="M4645" i="10"/>
  <c r="M4651" i="10"/>
  <c r="M4657" i="10"/>
  <c r="M4663" i="10"/>
  <c r="M4669" i="10"/>
  <c r="M4675" i="10"/>
  <c r="M4681" i="10"/>
  <c r="M4687" i="10"/>
  <c r="M4693" i="10"/>
  <c r="M4699" i="10"/>
  <c r="M4705" i="10"/>
  <c r="M4711" i="10"/>
  <c r="M4717" i="10"/>
  <c r="M4723" i="10"/>
  <c r="M4729" i="10"/>
  <c r="M4735" i="10"/>
  <c r="M4741" i="10"/>
  <c r="M4747" i="10"/>
  <c r="M4753" i="10"/>
  <c r="M4759" i="10"/>
  <c r="M4765" i="10"/>
  <c r="M4771" i="10"/>
  <c r="M4777" i="10"/>
  <c r="M4783" i="10"/>
  <c r="M4789" i="10"/>
  <c r="M4795" i="10"/>
  <c r="M4801" i="10"/>
  <c r="M4807" i="10"/>
  <c r="M4813" i="10"/>
  <c r="M4819" i="10"/>
  <c r="M4825" i="10"/>
  <c r="M4831" i="10"/>
  <c r="M4837" i="10"/>
  <c r="M4843" i="10"/>
  <c r="M4849" i="10"/>
  <c r="M4855" i="10"/>
  <c r="M4861" i="10"/>
  <c r="M4867" i="10"/>
  <c r="M4873" i="10"/>
  <c r="M4879" i="10"/>
  <c r="M4885" i="10"/>
  <c r="M4891" i="10"/>
  <c r="M4897" i="10"/>
  <c r="M4903" i="10"/>
  <c r="M4909" i="10"/>
  <c r="M4915" i="10"/>
  <c r="M4921" i="10"/>
  <c r="M4927" i="10"/>
  <c r="M4933" i="10"/>
  <c r="M4939" i="10"/>
  <c r="M4945" i="10"/>
  <c r="M4951" i="10"/>
  <c r="M4957" i="10"/>
  <c r="M4963" i="10"/>
  <c r="M4969" i="10"/>
  <c r="M4975" i="10"/>
  <c r="M4981" i="10"/>
  <c r="M4987" i="10"/>
  <c r="M4993" i="10"/>
  <c r="M4999" i="10"/>
  <c r="M5005" i="10"/>
  <c r="M3842" i="10"/>
  <c r="M3848" i="10"/>
  <c r="M3854" i="10"/>
  <c r="M3860" i="10"/>
  <c r="M3866" i="10"/>
  <c r="M3872" i="10"/>
  <c r="M3878" i="10"/>
  <c r="M3884" i="10"/>
  <c r="M3890" i="10"/>
  <c r="M3896" i="10"/>
  <c r="M3902" i="10"/>
  <c r="M3908" i="10"/>
  <c r="M3914" i="10"/>
  <c r="M3920" i="10"/>
  <c r="M3926" i="10"/>
  <c r="M3932" i="10"/>
  <c r="M3938" i="10"/>
  <c r="M3944" i="10"/>
  <c r="M3950" i="10"/>
  <c r="M3956" i="10"/>
  <c r="M3962" i="10"/>
  <c r="M3968" i="10"/>
  <c r="M3974" i="10"/>
  <c r="M3980" i="10"/>
  <c r="M3986" i="10"/>
  <c r="M3992" i="10"/>
  <c r="M3998" i="10"/>
  <c r="M4004" i="10"/>
  <c r="M4010" i="10"/>
  <c r="M4016" i="10"/>
  <c r="M4022" i="10"/>
  <c r="M4028" i="10"/>
  <c r="M4034" i="10"/>
  <c r="M4040" i="10"/>
  <c r="M4046" i="10"/>
  <c r="M4052" i="10"/>
  <c r="M4058" i="10"/>
  <c r="M4064" i="10"/>
  <c r="M4070" i="10"/>
  <c r="M4076" i="10"/>
  <c r="M4082" i="10"/>
  <c r="M4088" i="10"/>
  <c r="M4094" i="10"/>
  <c r="M4100" i="10"/>
  <c r="M4106" i="10"/>
  <c r="M4112" i="10"/>
  <c r="M4118" i="10"/>
  <c r="M4124" i="10"/>
  <c r="M4130" i="10"/>
  <c r="M4136" i="10"/>
  <c r="M4142" i="10"/>
  <c r="M4148" i="10"/>
  <c r="M4154" i="10"/>
  <c r="M4160" i="10"/>
  <c r="M4166" i="10"/>
  <c r="M4172" i="10"/>
  <c r="M4178" i="10"/>
  <c r="M4184" i="10"/>
  <c r="M4190" i="10"/>
  <c r="M4196" i="10"/>
  <c r="M4202" i="10"/>
  <c r="M4208" i="10"/>
  <c r="M4214" i="10"/>
  <c r="M4220" i="10"/>
  <c r="M4226" i="10"/>
  <c r="M4232" i="10"/>
  <c r="M4238" i="10"/>
  <c r="M4244" i="10"/>
  <c r="M4250" i="10"/>
  <c r="M4256" i="10"/>
  <c r="M4262" i="10"/>
  <c r="M4268" i="10"/>
  <c r="M4274" i="10"/>
  <c r="M4280" i="10"/>
  <c r="M4286" i="10"/>
  <c r="M4292" i="10"/>
  <c r="M4298" i="10"/>
  <c r="M4304" i="10"/>
  <c r="M4310" i="10"/>
  <c r="M4316" i="10"/>
  <c r="M4322" i="10"/>
  <c r="M4328" i="10"/>
  <c r="M4334" i="10"/>
  <c r="M4340" i="10"/>
  <c r="M4346" i="10"/>
  <c r="M4352" i="10"/>
  <c r="M4358" i="10"/>
  <c r="M4364" i="10"/>
  <c r="M4370" i="10"/>
  <c r="M4376" i="10"/>
  <c r="M4382" i="10"/>
  <c r="M4388" i="10"/>
  <c r="M4394" i="10"/>
  <c r="M4400" i="10"/>
  <c r="M4406" i="10"/>
  <c r="M4412" i="10"/>
  <c r="M4418" i="10"/>
  <c r="M4424" i="10"/>
  <c r="M4430" i="10"/>
  <c r="M4436" i="10"/>
  <c r="M4442" i="10"/>
  <c r="M4448" i="10"/>
  <c r="M4454" i="10"/>
  <c r="M4460" i="10"/>
  <c r="M4466" i="10"/>
  <c r="M4472" i="10"/>
  <c r="M4478" i="10"/>
  <c r="M4484" i="10"/>
  <c r="M4490" i="10"/>
  <c r="M4496" i="10"/>
  <c r="M4502" i="10"/>
  <c r="M4508" i="10"/>
  <c r="M4514" i="10"/>
  <c r="M4520" i="10"/>
  <c r="M4526" i="10"/>
  <c r="M4532" i="10"/>
  <c r="M4538" i="10"/>
  <c r="M4544" i="10"/>
  <c r="M4550" i="10"/>
  <c r="M4556" i="10"/>
  <c r="M4562" i="10"/>
  <c r="M4568" i="10"/>
  <c r="M4574" i="10"/>
  <c r="M4580" i="10"/>
  <c r="M4586" i="10"/>
  <c r="M4592" i="10"/>
  <c r="M4598" i="10"/>
  <c r="M4604" i="10"/>
  <c r="M4610" i="10"/>
  <c r="M4616" i="10"/>
  <c r="M4622" i="10"/>
  <c r="M4628" i="10"/>
  <c r="M4634" i="10"/>
  <c r="M4640" i="10"/>
  <c r="M4646" i="10"/>
  <c r="M4652" i="10"/>
  <c r="M4658" i="10"/>
  <c r="M4664" i="10"/>
  <c r="M4670" i="10"/>
  <c r="M4676" i="10"/>
  <c r="M4682" i="10"/>
  <c r="M4688" i="10"/>
  <c r="M4694" i="10"/>
  <c r="M4700" i="10"/>
  <c r="M4706" i="10"/>
  <c r="M4712" i="10"/>
  <c r="M4718" i="10"/>
  <c r="M4724" i="10"/>
  <c r="M4730" i="10"/>
  <c r="M4736" i="10"/>
  <c r="M4742" i="10"/>
  <c r="M4748" i="10"/>
  <c r="M4754" i="10"/>
  <c r="M4760" i="10"/>
  <c r="M4766" i="10"/>
  <c r="M4772" i="10"/>
  <c r="M4778" i="10"/>
  <c r="M4784" i="10"/>
  <c r="M4790" i="10"/>
  <c r="M4796" i="10"/>
  <c r="M4802" i="10"/>
  <c r="M4808" i="10"/>
  <c r="M4814" i="10"/>
  <c r="M4820" i="10"/>
  <c r="M4826" i="10"/>
  <c r="M4832" i="10"/>
  <c r="M4838" i="10"/>
  <c r="M4844" i="10"/>
  <c r="M4850" i="10"/>
  <c r="M4856" i="10"/>
  <c r="M4862" i="10"/>
  <c r="M4868" i="10"/>
  <c r="M4874" i="10"/>
  <c r="M4880" i="10"/>
  <c r="M4886" i="10"/>
  <c r="M4892" i="10"/>
  <c r="M4898" i="10"/>
  <c r="M4904" i="10"/>
  <c r="M4910" i="10"/>
  <c r="M4916" i="10"/>
  <c r="M4922" i="10"/>
  <c r="M4928" i="10"/>
  <c r="M4934" i="10"/>
  <c r="M4940" i="10"/>
  <c r="M4946" i="10"/>
  <c r="M4952" i="10"/>
  <c r="M4958" i="10"/>
  <c r="M4964" i="10"/>
  <c r="M4970" i="10"/>
  <c r="M4976" i="10"/>
  <c r="M4982" i="10"/>
  <c r="M4988" i="10"/>
  <c r="M4994" i="10"/>
  <c r="M5000" i="10"/>
  <c r="M5006" i="10"/>
  <c r="AH4" i="10"/>
  <c r="AG4" i="10"/>
  <c r="V4" i="10"/>
  <c r="AH3" i="10"/>
  <c r="AG3" i="10"/>
  <c r="V3" i="10"/>
  <c r="BP8" i="11" s="1"/>
  <c r="BI13" i="11" s="1"/>
  <c r="AH2" i="10"/>
  <c r="AG2" i="10"/>
  <c r="AB4" i="9"/>
  <c r="AA4" i="9"/>
  <c r="Y4" i="9"/>
  <c r="AB3" i="9"/>
  <c r="AA3" i="9"/>
  <c r="Y3" i="9"/>
  <c r="AB2" i="9"/>
  <c r="AA2" i="9"/>
  <c r="P4" i="8"/>
  <c r="P3" i="8"/>
  <c r="R4" i="8"/>
  <c r="R3" i="8"/>
  <c r="R2" i="8"/>
  <c r="S4" i="8"/>
  <c r="S3" i="8"/>
  <c r="S2" i="8"/>
  <c r="AA5" i="8" s="1"/>
  <c r="BE23" i="1"/>
  <c r="BE24" i="1"/>
  <c r="BE22" i="1"/>
  <c r="W310" i="10"/>
  <c r="W309" i="10"/>
  <c r="W308" i="10"/>
  <c r="W307" i="10"/>
  <c r="W306" i="10"/>
  <c r="W305" i="10"/>
  <c r="W304" i="10"/>
  <c r="W303" i="10"/>
  <c r="W302" i="10"/>
  <c r="W301" i="10"/>
  <c r="W300" i="10"/>
  <c r="W299" i="10"/>
  <c r="W298" i="10"/>
  <c r="W297" i="10"/>
  <c r="W296" i="10"/>
  <c r="W295" i="10"/>
  <c r="W294" i="10"/>
  <c r="W293" i="10"/>
  <c r="W292" i="10"/>
  <c r="W291" i="10"/>
  <c r="W290" i="10"/>
  <c r="W289" i="10"/>
  <c r="W288" i="10"/>
  <c r="W287" i="10"/>
  <c r="W286" i="10"/>
  <c r="W285" i="10"/>
  <c r="W284" i="10"/>
  <c r="W283" i="10"/>
  <c r="W282" i="10"/>
  <c r="W281" i="10"/>
  <c r="W280" i="10"/>
  <c r="W279" i="10"/>
  <c r="W278" i="10"/>
  <c r="W277" i="10"/>
  <c r="W276" i="10"/>
  <c r="W275" i="10"/>
  <c r="W274" i="10"/>
  <c r="W273" i="10"/>
  <c r="W272" i="10"/>
  <c r="W271" i="10"/>
  <c r="W270" i="10"/>
  <c r="W269" i="10"/>
  <c r="W268" i="10"/>
  <c r="W267" i="10"/>
  <c r="W266" i="10"/>
  <c r="W265" i="10"/>
  <c r="W264" i="10"/>
  <c r="W263" i="10"/>
  <c r="W262" i="10"/>
  <c r="W261" i="10"/>
  <c r="W260" i="10"/>
  <c r="W259" i="10"/>
  <c r="W258" i="10"/>
  <c r="W257" i="10"/>
  <c r="W256" i="10"/>
  <c r="W255" i="10"/>
  <c r="W254" i="10"/>
  <c r="W253" i="10"/>
  <c r="W252" i="10"/>
  <c r="W251" i="10"/>
  <c r="W250" i="10"/>
  <c r="W249" i="10"/>
  <c r="W248" i="10"/>
  <c r="W247" i="10"/>
  <c r="W246" i="10"/>
  <c r="W245" i="10"/>
  <c r="W244" i="10"/>
  <c r="W243" i="10"/>
  <c r="W242" i="10"/>
  <c r="W241" i="10"/>
  <c r="W240" i="10"/>
  <c r="W239" i="10"/>
  <c r="W238" i="10"/>
  <c r="W237" i="10"/>
  <c r="W236" i="10"/>
  <c r="W235" i="10"/>
  <c r="W234" i="10"/>
  <c r="W233" i="10"/>
  <c r="W232" i="10"/>
  <c r="W231" i="10"/>
  <c r="W230" i="10"/>
  <c r="W229" i="10"/>
  <c r="W228" i="10"/>
  <c r="W227" i="10"/>
  <c r="W226" i="10"/>
  <c r="W225" i="10"/>
  <c r="W224" i="10"/>
  <c r="W223" i="10"/>
  <c r="W222" i="10"/>
  <c r="W221" i="10"/>
  <c r="W220" i="10"/>
  <c r="W219" i="10"/>
  <c r="W218" i="10"/>
  <c r="W217" i="10"/>
  <c r="W216" i="10"/>
  <c r="W215" i="10"/>
  <c r="W214" i="10"/>
  <c r="W213" i="10"/>
  <c r="W212" i="10"/>
  <c r="W211" i="10"/>
  <c r="W210" i="10"/>
  <c r="W209" i="10"/>
  <c r="W208" i="10"/>
  <c r="W207" i="10"/>
  <c r="W206" i="10"/>
  <c r="W205" i="10"/>
  <c r="W204" i="10"/>
  <c r="W203" i="10"/>
  <c r="W202" i="10"/>
  <c r="W201" i="10"/>
  <c r="W200" i="10"/>
  <c r="W199" i="10"/>
  <c r="W198" i="10"/>
  <c r="W197" i="10"/>
  <c r="W196" i="10"/>
  <c r="W195" i="10"/>
  <c r="W194" i="10"/>
  <c r="W193" i="10"/>
  <c r="W192" i="10"/>
  <c r="W191" i="10"/>
  <c r="W190" i="10"/>
  <c r="W189" i="10"/>
  <c r="W188" i="10"/>
  <c r="W187" i="10"/>
  <c r="W186" i="10"/>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V36" i="10"/>
  <c r="V35" i="10"/>
  <c r="V34" i="10"/>
  <c r="V33" i="10"/>
  <c r="V32" i="10"/>
  <c r="V31" i="10"/>
  <c r="V30" i="10"/>
  <c r="V29" i="10"/>
  <c r="V28" i="10"/>
  <c r="V27" i="10"/>
  <c r="V26" i="10"/>
  <c r="V25" i="10"/>
  <c r="V24" i="10"/>
  <c r="V23" i="10"/>
  <c r="V22" i="10"/>
  <c r="V21" i="10"/>
  <c r="V20" i="10"/>
  <c r="V19" i="10"/>
  <c r="V18" i="10"/>
  <c r="V17" i="10"/>
  <c r="V16" i="10"/>
  <c r="V15" i="10"/>
  <c r="V14" i="10"/>
  <c r="V13" i="10"/>
  <c r="V12" i="10"/>
  <c r="V11" i="10"/>
  <c r="B4" i="10"/>
  <c r="B4" i="9"/>
  <c r="B4" i="8"/>
  <c r="AW284" i="8" l="1"/>
  <c r="AU284" i="8"/>
  <c r="AW248" i="8"/>
  <c r="AY248" i="8" s="1"/>
  <c r="BA248" i="8" s="1"/>
  <c r="AU248" i="8"/>
  <c r="AW212" i="8"/>
  <c r="AU212" i="8"/>
  <c r="AW176" i="8"/>
  <c r="AU176" i="8"/>
  <c r="AW140" i="8"/>
  <c r="AU140" i="8"/>
  <c r="AW104" i="8"/>
  <c r="AU104" i="8"/>
  <c r="AW68" i="8"/>
  <c r="AU68" i="8"/>
  <c r="AW32" i="8"/>
  <c r="AY32" i="8" s="1"/>
  <c r="BA32" i="8" s="1"/>
  <c r="AU32" i="8"/>
  <c r="AW283" i="8"/>
  <c r="AU283" i="8"/>
  <c r="AW247" i="8"/>
  <c r="AU247" i="8"/>
  <c r="AW211" i="8"/>
  <c r="AU211" i="8"/>
  <c r="AW175" i="8"/>
  <c r="AU175" i="8"/>
  <c r="AW139" i="8"/>
  <c r="AU139" i="8"/>
  <c r="AW103" i="8"/>
  <c r="AY103" i="8" s="1"/>
  <c r="BA103" i="8" s="1"/>
  <c r="AU103" i="8"/>
  <c r="AW67" i="8"/>
  <c r="AU67" i="8"/>
  <c r="AW31" i="8"/>
  <c r="AU31" i="8"/>
  <c r="AW288" i="8"/>
  <c r="AU288" i="8"/>
  <c r="AW252" i="8"/>
  <c r="AU252" i="8"/>
  <c r="AW216" i="8"/>
  <c r="AU216" i="8"/>
  <c r="AW180" i="8"/>
  <c r="AY180" i="8" s="1"/>
  <c r="BA180" i="8" s="1"/>
  <c r="AU180" i="8"/>
  <c r="AW144" i="8"/>
  <c r="AU144" i="8"/>
  <c r="AU108" i="8"/>
  <c r="AW108" i="8"/>
  <c r="AW72" i="8"/>
  <c r="AU72" i="8"/>
  <c r="AW36" i="8"/>
  <c r="AU36" i="8"/>
  <c r="AW287" i="8"/>
  <c r="AU287" i="8"/>
  <c r="AW251" i="8"/>
  <c r="AY251" i="8" s="1"/>
  <c r="BA251" i="8" s="1"/>
  <c r="AU251" i="8"/>
  <c r="AW215" i="8"/>
  <c r="AU215" i="8"/>
  <c r="AW179" i="8"/>
  <c r="AU179" i="8"/>
  <c r="AW143" i="8"/>
  <c r="AU143" i="8"/>
  <c r="AW107" i="8"/>
  <c r="AU107" i="8"/>
  <c r="AW71" i="8"/>
  <c r="AU71" i="8"/>
  <c r="AW35" i="8"/>
  <c r="AY35" i="8" s="1"/>
  <c r="BA35" i="8" s="1"/>
  <c r="AU35" i="8"/>
  <c r="AW292" i="8"/>
  <c r="AU292" i="8"/>
  <c r="AW256" i="8"/>
  <c r="AU256" i="8"/>
  <c r="AW220" i="8"/>
  <c r="AU220" i="8"/>
  <c r="AW184" i="8"/>
  <c r="AU184" i="8"/>
  <c r="AW148" i="8"/>
  <c r="AU148" i="8"/>
  <c r="AW112" i="8"/>
  <c r="AY112" i="8" s="1"/>
  <c r="BA112" i="8" s="1"/>
  <c r="AU112" i="8"/>
  <c r="AW76" i="8"/>
  <c r="AU76" i="8"/>
  <c r="AW40" i="8"/>
  <c r="AU40" i="8"/>
  <c r="AW297" i="8"/>
  <c r="AU297" i="8"/>
  <c r="AW261" i="8"/>
  <c r="AU261" i="8"/>
  <c r="AW225" i="8"/>
  <c r="AU225" i="8"/>
  <c r="AW189" i="8"/>
  <c r="AY189" i="8" s="1"/>
  <c r="BA189" i="8" s="1"/>
  <c r="AU189" i="8"/>
  <c r="AW153" i="8"/>
  <c r="AU153" i="8"/>
  <c r="AW117" i="8"/>
  <c r="AU117" i="8"/>
  <c r="AW81" i="8"/>
  <c r="AU81" i="8"/>
  <c r="AW45" i="8"/>
  <c r="AU45" i="8"/>
  <c r="AW242" i="8"/>
  <c r="AY242" i="8" s="1"/>
  <c r="BA242" i="8" s="1"/>
  <c r="AU242" i="8"/>
  <c r="AW98" i="8"/>
  <c r="AY98" i="8" s="1"/>
  <c r="BA98" i="8" s="1"/>
  <c r="AU98" i="8"/>
  <c r="AW241" i="8"/>
  <c r="AU241" i="8"/>
  <c r="AW61" i="8"/>
  <c r="AY61" i="8" s="1"/>
  <c r="BA61" i="8" s="1"/>
  <c r="AU61" i="8"/>
  <c r="AW102" i="8"/>
  <c r="AY102" i="8" s="1"/>
  <c r="BA102" i="8" s="1"/>
  <c r="AU102" i="8"/>
  <c r="AW29" i="8"/>
  <c r="AU29" i="8"/>
  <c r="AW142" i="8"/>
  <c r="AU142" i="8"/>
  <c r="AW291" i="8"/>
  <c r="AU291" i="8"/>
  <c r="AW147" i="8"/>
  <c r="AY147" i="8" s="1"/>
  <c r="BA147" i="8" s="1"/>
  <c r="AU147" i="8"/>
  <c r="AW290" i="8"/>
  <c r="AU290" i="8"/>
  <c r="AW254" i="8"/>
  <c r="AY254" i="8" s="1"/>
  <c r="BA254" i="8" s="1"/>
  <c r="AU254" i="8"/>
  <c r="AW218" i="8"/>
  <c r="AU218" i="8"/>
  <c r="AW182" i="8"/>
  <c r="AU182" i="8"/>
  <c r="AW146" i="8"/>
  <c r="AU146" i="8"/>
  <c r="AW110" i="8"/>
  <c r="AU110" i="8"/>
  <c r="AW74" i="8"/>
  <c r="AU74" i="8"/>
  <c r="AW38" i="8"/>
  <c r="AY38" i="8" s="1"/>
  <c r="BA38" i="8" s="1"/>
  <c r="AU38" i="8"/>
  <c r="AW289" i="8"/>
  <c r="AU289" i="8"/>
  <c r="AW253" i="8"/>
  <c r="AU253" i="8"/>
  <c r="AW217" i="8"/>
  <c r="AU217" i="8"/>
  <c r="AW181" i="8"/>
  <c r="AU181" i="8"/>
  <c r="AW145" i="8"/>
  <c r="AU145" i="8"/>
  <c r="AW109" i="8"/>
  <c r="AY109" i="8" s="1"/>
  <c r="BA109" i="8" s="1"/>
  <c r="AU109" i="8"/>
  <c r="AW73" i="8"/>
  <c r="AU73" i="8"/>
  <c r="AW37" i="8"/>
  <c r="AU37" i="8"/>
  <c r="AW294" i="8"/>
  <c r="AU294" i="8"/>
  <c r="AW258" i="8"/>
  <c r="AU258" i="8"/>
  <c r="AW222" i="8"/>
  <c r="AU222" i="8"/>
  <c r="AW186" i="8"/>
  <c r="AY186" i="8" s="1"/>
  <c r="BA186" i="8" s="1"/>
  <c r="AU186" i="8"/>
  <c r="AW150" i="8"/>
  <c r="AU150" i="8"/>
  <c r="AW114" i="8"/>
  <c r="AU114" i="8"/>
  <c r="AW78" i="8"/>
  <c r="AU78" i="8"/>
  <c r="AW42" i="8"/>
  <c r="AU42" i="8"/>
  <c r="AW293" i="8"/>
  <c r="AU293" i="8"/>
  <c r="AW257" i="8"/>
  <c r="AY257" i="8" s="1"/>
  <c r="BA257" i="8" s="1"/>
  <c r="AU257" i="8"/>
  <c r="AW221" i="8"/>
  <c r="AU221" i="8"/>
  <c r="AW185" i="8"/>
  <c r="AU185" i="8"/>
  <c r="AW149" i="8"/>
  <c r="AU149" i="8"/>
  <c r="AW113" i="8"/>
  <c r="AU113" i="8"/>
  <c r="AW77" i="8"/>
  <c r="AU77" i="8"/>
  <c r="AW41" i="8"/>
  <c r="AY41" i="8" s="1"/>
  <c r="BA41" i="8" s="1"/>
  <c r="AU41" i="8"/>
  <c r="AW298" i="8"/>
  <c r="AU298" i="8"/>
  <c r="AW262" i="8"/>
  <c r="AU262" i="8"/>
  <c r="AW226" i="8"/>
  <c r="AU226" i="8"/>
  <c r="AW190" i="8"/>
  <c r="AU190" i="8"/>
  <c r="AW154" i="8"/>
  <c r="AU154" i="8"/>
  <c r="AW118" i="8"/>
  <c r="AY118" i="8" s="1"/>
  <c r="BA118" i="8" s="1"/>
  <c r="AU118" i="8"/>
  <c r="AW82" i="8"/>
  <c r="AU82" i="8"/>
  <c r="AW46" i="8"/>
  <c r="AU46" i="8"/>
  <c r="AW303" i="8"/>
  <c r="AU303" i="8"/>
  <c r="AW267" i="8"/>
  <c r="AU267" i="8"/>
  <c r="AW231" i="8"/>
  <c r="AU231" i="8"/>
  <c r="AW195" i="8"/>
  <c r="AY195" i="8" s="1"/>
  <c r="BA195" i="8" s="1"/>
  <c r="AU195" i="8"/>
  <c r="AW159" i="8"/>
  <c r="AU159" i="8"/>
  <c r="AW123" i="8"/>
  <c r="AU123" i="8"/>
  <c r="AW87" i="8"/>
  <c r="AU87" i="8"/>
  <c r="AW51" i="8"/>
  <c r="AU51" i="8"/>
  <c r="AW134" i="8"/>
  <c r="AU134" i="8"/>
  <c r="AW277" i="8"/>
  <c r="AY277" i="8" s="1"/>
  <c r="BA277" i="8" s="1"/>
  <c r="AU277" i="8"/>
  <c r="AW97" i="8"/>
  <c r="AU97" i="8"/>
  <c r="AU246" i="8"/>
  <c r="AW246" i="8"/>
  <c r="AY246" i="8" s="1"/>
  <c r="BA246" i="8" s="1"/>
  <c r="AU174" i="8"/>
  <c r="AW174" i="8"/>
  <c r="AU30" i="8"/>
  <c r="AW30" i="8"/>
  <c r="AW209" i="8"/>
  <c r="AU209" i="8"/>
  <c r="AW101" i="8"/>
  <c r="AY101" i="8" s="1"/>
  <c r="BA101" i="8" s="1"/>
  <c r="AU101" i="8"/>
  <c r="AW250" i="8"/>
  <c r="AY250" i="8" s="1"/>
  <c r="BA250" i="8" s="1"/>
  <c r="AU250" i="8"/>
  <c r="AW106" i="8"/>
  <c r="AY106" i="8" s="1"/>
  <c r="BA106" i="8" s="1"/>
  <c r="AU106" i="8"/>
  <c r="AW75" i="8"/>
  <c r="AU75" i="8"/>
  <c r="AS19" i="8"/>
  <c r="AU19" i="8" s="1"/>
  <c r="AW19" i="8" s="1"/>
  <c r="AY19" i="8" s="1"/>
  <c r="BA19" i="8" s="1"/>
  <c r="AW308" i="8"/>
  <c r="AU308" i="8"/>
  <c r="AW272" i="8"/>
  <c r="AY272" i="8" s="1"/>
  <c r="BA272" i="8" s="1"/>
  <c r="BG272" i="8" s="1"/>
  <c r="BI272" i="8" s="1"/>
  <c r="BQ272" i="8" s="1"/>
  <c r="AU272" i="8"/>
  <c r="AW236" i="8"/>
  <c r="AU236" i="8"/>
  <c r="AW200" i="8"/>
  <c r="AY200" i="8" s="1"/>
  <c r="BA200" i="8" s="1"/>
  <c r="BG200" i="8" s="1"/>
  <c r="BI200" i="8" s="1"/>
  <c r="BQ200" i="8" s="1"/>
  <c r="AU200" i="8"/>
  <c r="AW164" i="8"/>
  <c r="AU164" i="8"/>
  <c r="AW128" i="8"/>
  <c r="AY128" i="8" s="1"/>
  <c r="BA128" i="8" s="1"/>
  <c r="AU128" i="8"/>
  <c r="AW92" i="8"/>
  <c r="AU92" i="8"/>
  <c r="AW56" i="8"/>
  <c r="AU56" i="8"/>
  <c r="AW307" i="8"/>
  <c r="AU307" i="8"/>
  <c r="AW271" i="8"/>
  <c r="AY271" i="8" s="1"/>
  <c r="BA271" i="8" s="1"/>
  <c r="BG271" i="8" s="1"/>
  <c r="BI271" i="8" s="1"/>
  <c r="BQ271" i="8" s="1"/>
  <c r="AU271" i="8"/>
  <c r="AW235" i="8"/>
  <c r="AU235" i="8"/>
  <c r="AW199" i="8"/>
  <c r="AU199" i="8"/>
  <c r="AW163" i="8"/>
  <c r="AU163" i="8"/>
  <c r="AW127" i="8"/>
  <c r="AY127" i="8" s="1"/>
  <c r="BA127" i="8" s="1"/>
  <c r="BG127" i="8" s="1"/>
  <c r="BI127" i="8" s="1"/>
  <c r="BQ127" i="8" s="1"/>
  <c r="AU127" i="8"/>
  <c r="AW91" i="8"/>
  <c r="AY91" i="8" s="1"/>
  <c r="BA91" i="8" s="1"/>
  <c r="AU91" i="8"/>
  <c r="AW55" i="8"/>
  <c r="AU55" i="8"/>
  <c r="AU276" i="8"/>
  <c r="AW276" i="8"/>
  <c r="AU240" i="8"/>
  <c r="AW240" i="8"/>
  <c r="AU204" i="8"/>
  <c r="AW204" i="8"/>
  <c r="AU168" i="8"/>
  <c r="AW168" i="8"/>
  <c r="AU132" i="8"/>
  <c r="AW132" i="8"/>
  <c r="AY132" i="8" s="1"/>
  <c r="BA132" i="8" s="1"/>
  <c r="AW96" i="8"/>
  <c r="AY96" i="8" s="1"/>
  <c r="BA96" i="8" s="1"/>
  <c r="AU96" i="8"/>
  <c r="AU60" i="8"/>
  <c r="AW60" i="8"/>
  <c r="AW24" i="8"/>
  <c r="AY24" i="8" s="1"/>
  <c r="BA24" i="8" s="1"/>
  <c r="AU24" i="8"/>
  <c r="AW275" i="8"/>
  <c r="AU275" i="8"/>
  <c r="AW239" i="8"/>
  <c r="AU239" i="8"/>
  <c r="AW203" i="8"/>
  <c r="AY203" i="8" s="1"/>
  <c r="BA203" i="8" s="1"/>
  <c r="AU203" i="8"/>
  <c r="AW167" i="8"/>
  <c r="AU167" i="8"/>
  <c r="AW131" i="8"/>
  <c r="AU131" i="8"/>
  <c r="AW95" i="8"/>
  <c r="AY95" i="8" s="1"/>
  <c r="BA95" i="8" s="1"/>
  <c r="AU95" i="8"/>
  <c r="AW59" i="8"/>
  <c r="AU59" i="8"/>
  <c r="AW23" i="8"/>
  <c r="AU23" i="8"/>
  <c r="AW280" i="8"/>
  <c r="AY280" i="8" s="1"/>
  <c r="BA280" i="8" s="1"/>
  <c r="AU280" i="8"/>
  <c r="AW244" i="8"/>
  <c r="AU244" i="8"/>
  <c r="AW208" i="8"/>
  <c r="AU208" i="8"/>
  <c r="AW172" i="8"/>
  <c r="AY172" i="8" s="1"/>
  <c r="BA172" i="8" s="1"/>
  <c r="AU172" i="8"/>
  <c r="AW136" i="8"/>
  <c r="AU136" i="8"/>
  <c r="AW100" i="8"/>
  <c r="AU100" i="8"/>
  <c r="AW64" i="8"/>
  <c r="AY64" i="8" s="1"/>
  <c r="BA64" i="8" s="1"/>
  <c r="AU64" i="8"/>
  <c r="AW28" i="8"/>
  <c r="AY28" i="8" s="1"/>
  <c r="BA28" i="8" s="1"/>
  <c r="AU28" i="8"/>
  <c r="AW285" i="8"/>
  <c r="AU285" i="8"/>
  <c r="AW249" i="8"/>
  <c r="AY249" i="8" s="1"/>
  <c r="BA249" i="8" s="1"/>
  <c r="AU249" i="8"/>
  <c r="AW213" i="8"/>
  <c r="AU213" i="8"/>
  <c r="AW177" i="8"/>
  <c r="AU177" i="8"/>
  <c r="AW141" i="8"/>
  <c r="AY141" i="8" s="1"/>
  <c r="BA141" i="8" s="1"/>
  <c r="AU141" i="8"/>
  <c r="AW105" i="8"/>
  <c r="AU105" i="8"/>
  <c r="AW69" i="8"/>
  <c r="AU69" i="8"/>
  <c r="AW33" i="8"/>
  <c r="AY33" i="8" s="1"/>
  <c r="BA33" i="8" s="1"/>
  <c r="AU33" i="8"/>
  <c r="AW278" i="8"/>
  <c r="AU278" i="8"/>
  <c r="AW170" i="8"/>
  <c r="AU170" i="8"/>
  <c r="AW26" i="8"/>
  <c r="AU26" i="8"/>
  <c r="AW169" i="8"/>
  <c r="AU169" i="8"/>
  <c r="AU282" i="8"/>
  <c r="AW282" i="8"/>
  <c r="AU138" i="8"/>
  <c r="AW138" i="8"/>
  <c r="AW281" i="8"/>
  <c r="AU281" i="8"/>
  <c r="AW173" i="8"/>
  <c r="AU173" i="8"/>
  <c r="AW65" i="8"/>
  <c r="AU65" i="8"/>
  <c r="AW214" i="8"/>
  <c r="AU214" i="8"/>
  <c r="AW70" i="8"/>
  <c r="AU70" i="8"/>
  <c r="AW219" i="8"/>
  <c r="AU219" i="8"/>
  <c r="AW39" i="8"/>
  <c r="AU39" i="8"/>
  <c r="AW302" i="8"/>
  <c r="AU302" i="8"/>
  <c r="AW266" i="8"/>
  <c r="AY266" i="8" s="1"/>
  <c r="BA266" i="8" s="1"/>
  <c r="AU266" i="8"/>
  <c r="AW230" i="8"/>
  <c r="AY230" i="8" s="1"/>
  <c r="BA230" i="8" s="1"/>
  <c r="AU230" i="8"/>
  <c r="AW194" i="8"/>
  <c r="AU194" i="8"/>
  <c r="AW158" i="8"/>
  <c r="AU158" i="8"/>
  <c r="AW122" i="8"/>
  <c r="AU122" i="8"/>
  <c r="AW86" i="8"/>
  <c r="AU86" i="8"/>
  <c r="AW50" i="8"/>
  <c r="AY50" i="8" s="1"/>
  <c r="BA50" i="8" s="1"/>
  <c r="AU50" i="8"/>
  <c r="AW301" i="8"/>
  <c r="AY301" i="8" s="1"/>
  <c r="BA301" i="8" s="1"/>
  <c r="AU301" i="8"/>
  <c r="AW265" i="8"/>
  <c r="AU265" i="8"/>
  <c r="AW229" i="8"/>
  <c r="AU229" i="8"/>
  <c r="AW193" i="8"/>
  <c r="AY193" i="8" s="1"/>
  <c r="BA193" i="8" s="1"/>
  <c r="AU193" i="8"/>
  <c r="AW157" i="8"/>
  <c r="AU157" i="8"/>
  <c r="AW121" i="8"/>
  <c r="AU121" i="8"/>
  <c r="AW85" i="8"/>
  <c r="AU85" i="8"/>
  <c r="AW49" i="8"/>
  <c r="AU49" i="8"/>
  <c r="AW306" i="8"/>
  <c r="AU306" i="8"/>
  <c r="AW270" i="8"/>
  <c r="AY270" i="8" s="1"/>
  <c r="BA270" i="8" s="1"/>
  <c r="AU270" i="8"/>
  <c r="AW234" i="8"/>
  <c r="AU234" i="8"/>
  <c r="AW198" i="8"/>
  <c r="AY198" i="8" s="1"/>
  <c r="BA198" i="8" s="1"/>
  <c r="AU198" i="8"/>
  <c r="AW162" i="8"/>
  <c r="AY162" i="8" s="1"/>
  <c r="BA162" i="8" s="1"/>
  <c r="AU162" i="8"/>
  <c r="AW126" i="8"/>
  <c r="AU126" i="8"/>
  <c r="AW90" i="8"/>
  <c r="AU90" i="8"/>
  <c r="AW54" i="8"/>
  <c r="AU54" i="8"/>
  <c r="AW305" i="8"/>
  <c r="AU305" i="8"/>
  <c r="AW269" i="8"/>
  <c r="AY269" i="8" s="1"/>
  <c r="BA269" i="8" s="1"/>
  <c r="AU269" i="8"/>
  <c r="AW233" i="8"/>
  <c r="AY233" i="8" s="1"/>
  <c r="BA233" i="8" s="1"/>
  <c r="AU233" i="8"/>
  <c r="AW197" i="8"/>
  <c r="AU197" i="8"/>
  <c r="AW161" i="8"/>
  <c r="AU161" i="8"/>
  <c r="AW125" i="8"/>
  <c r="AY125" i="8" s="1"/>
  <c r="BA125" i="8" s="1"/>
  <c r="AU125" i="8"/>
  <c r="AW89" i="8"/>
  <c r="AU89" i="8"/>
  <c r="AW53" i="8"/>
  <c r="AU53" i="8"/>
  <c r="AW310" i="8"/>
  <c r="AU310" i="8"/>
  <c r="AW274" i="8"/>
  <c r="AU274" i="8"/>
  <c r="AW238" i="8"/>
  <c r="AU238" i="8"/>
  <c r="AW202" i="8"/>
  <c r="AY202" i="8" s="1"/>
  <c r="BA202" i="8" s="1"/>
  <c r="AU202" i="8"/>
  <c r="AW166" i="8"/>
  <c r="AU166" i="8"/>
  <c r="AW130" i="8"/>
  <c r="AY130" i="8" s="1"/>
  <c r="BA130" i="8" s="1"/>
  <c r="AU130" i="8"/>
  <c r="AW94" i="8"/>
  <c r="AY94" i="8" s="1"/>
  <c r="BA94" i="8" s="1"/>
  <c r="AU94" i="8"/>
  <c r="AW58" i="8"/>
  <c r="AU58" i="8"/>
  <c r="AW22" i="8"/>
  <c r="AU22" i="8"/>
  <c r="AW279" i="8"/>
  <c r="AU279" i="8"/>
  <c r="AW243" i="8"/>
  <c r="AU243" i="8"/>
  <c r="AW207" i="8"/>
  <c r="AY207" i="8" s="1"/>
  <c r="BA207" i="8" s="1"/>
  <c r="AU207" i="8"/>
  <c r="AW171" i="8"/>
  <c r="AY171" i="8" s="1"/>
  <c r="BA171" i="8" s="1"/>
  <c r="AU171" i="8"/>
  <c r="AW135" i="8"/>
  <c r="AU135" i="8"/>
  <c r="AW99" i="8"/>
  <c r="AU99" i="8"/>
  <c r="AW63" i="8"/>
  <c r="AY63" i="8" s="1"/>
  <c r="BA63" i="8" s="1"/>
  <c r="AU63" i="8"/>
  <c r="AW27" i="8"/>
  <c r="AU27" i="8"/>
  <c r="AW206" i="8"/>
  <c r="AU206" i="8"/>
  <c r="AW62" i="8"/>
  <c r="AU62" i="8"/>
  <c r="AW205" i="8"/>
  <c r="AU205" i="8"/>
  <c r="AW133" i="8"/>
  <c r="AU133" i="8"/>
  <c r="AW25" i="8"/>
  <c r="AU25" i="8"/>
  <c r="AU210" i="8"/>
  <c r="AW210" i="8"/>
  <c r="AU66" i="8"/>
  <c r="AW66" i="8"/>
  <c r="AW245" i="8"/>
  <c r="AY245" i="8" s="1"/>
  <c r="BA245" i="8" s="1"/>
  <c r="AU245" i="8"/>
  <c r="AW137" i="8"/>
  <c r="AU137" i="8"/>
  <c r="AW286" i="8"/>
  <c r="AY286" i="8" s="1"/>
  <c r="BA286" i="8" s="1"/>
  <c r="AU286" i="8"/>
  <c r="AW178" i="8"/>
  <c r="AY178" i="8" s="1"/>
  <c r="BA178" i="8" s="1"/>
  <c r="AU178" i="8"/>
  <c r="AW34" i="8"/>
  <c r="AU34" i="8"/>
  <c r="AW255" i="8"/>
  <c r="AY255" i="8" s="1"/>
  <c r="BA255" i="8" s="1"/>
  <c r="AU255" i="8"/>
  <c r="AW183" i="8"/>
  <c r="AY183" i="8" s="1"/>
  <c r="BA183" i="8" s="1"/>
  <c r="AU183" i="8"/>
  <c r="AW111" i="8"/>
  <c r="AU111" i="8"/>
  <c r="AW296" i="8"/>
  <c r="AU296" i="8"/>
  <c r="AW260" i="8"/>
  <c r="AU260" i="8"/>
  <c r="AW224" i="8"/>
  <c r="AU224" i="8"/>
  <c r="AW188" i="8"/>
  <c r="AU188" i="8"/>
  <c r="AW152" i="8"/>
  <c r="AY152" i="8" s="1"/>
  <c r="BA152" i="8" s="1"/>
  <c r="AU152" i="8"/>
  <c r="AW116" i="8"/>
  <c r="AU116" i="8"/>
  <c r="AW80" i="8"/>
  <c r="AY80" i="8" s="1"/>
  <c r="BA80" i="8" s="1"/>
  <c r="AU80" i="8"/>
  <c r="AW44" i="8"/>
  <c r="AU44" i="8"/>
  <c r="AW295" i="8"/>
  <c r="AU295" i="8"/>
  <c r="AW259" i="8"/>
  <c r="AU259" i="8"/>
  <c r="AW223" i="8"/>
  <c r="AU223" i="8"/>
  <c r="AW187" i="8"/>
  <c r="AU187" i="8"/>
  <c r="AW151" i="8"/>
  <c r="AY151" i="8" s="1"/>
  <c r="BA151" i="8" s="1"/>
  <c r="AU151" i="8"/>
  <c r="AW115" i="8"/>
  <c r="AY115" i="8" s="1"/>
  <c r="BA115" i="8" s="1"/>
  <c r="AU115" i="8"/>
  <c r="AW79" i="8"/>
  <c r="AU79" i="8"/>
  <c r="AW43" i="8"/>
  <c r="AU43" i="8"/>
  <c r="AW300" i="8"/>
  <c r="AU300" i="8"/>
  <c r="AW264" i="8"/>
  <c r="AU264" i="8"/>
  <c r="AW228" i="8"/>
  <c r="AY228" i="8" s="1"/>
  <c r="BA228" i="8" s="1"/>
  <c r="AU228" i="8"/>
  <c r="AW192" i="8"/>
  <c r="AY192" i="8" s="1"/>
  <c r="BA192" i="8" s="1"/>
  <c r="AU192" i="8"/>
  <c r="AW156" i="8"/>
  <c r="AY156" i="8" s="1"/>
  <c r="BA156" i="8" s="1"/>
  <c r="AU156" i="8"/>
  <c r="AW120" i="8"/>
  <c r="AU120" i="8"/>
  <c r="AW84" i="8"/>
  <c r="AU84" i="8"/>
  <c r="AW48" i="8"/>
  <c r="AU48" i="8"/>
  <c r="AW299" i="8"/>
  <c r="AY299" i="8" s="1"/>
  <c r="BA299" i="8" s="1"/>
  <c r="AU299" i="8"/>
  <c r="AW263" i="8"/>
  <c r="AY263" i="8" s="1"/>
  <c r="BA263" i="8" s="1"/>
  <c r="AU263" i="8"/>
  <c r="AW227" i="8"/>
  <c r="AU227" i="8"/>
  <c r="AW191" i="8"/>
  <c r="AU191" i="8"/>
  <c r="AW155" i="8"/>
  <c r="AY155" i="8" s="1"/>
  <c r="BA155" i="8" s="1"/>
  <c r="AU155" i="8"/>
  <c r="AW119" i="8"/>
  <c r="AU119" i="8"/>
  <c r="AW83" i="8"/>
  <c r="AY83" i="8" s="1"/>
  <c r="BA83" i="8" s="1"/>
  <c r="AU83" i="8"/>
  <c r="AW47" i="8"/>
  <c r="AU47" i="8"/>
  <c r="AW304" i="8"/>
  <c r="AU304" i="8"/>
  <c r="AW268" i="8"/>
  <c r="AU268" i="8"/>
  <c r="AW232" i="8"/>
  <c r="AY232" i="8" s="1"/>
  <c r="BA232" i="8" s="1"/>
  <c r="AU232" i="8"/>
  <c r="AW196" i="8"/>
  <c r="AY196" i="8" s="1"/>
  <c r="BA196" i="8" s="1"/>
  <c r="AU196" i="8"/>
  <c r="AW160" i="8"/>
  <c r="AU160" i="8"/>
  <c r="AW124" i="8"/>
  <c r="AU124" i="8"/>
  <c r="AW88" i="8"/>
  <c r="AU88" i="8"/>
  <c r="AW52" i="8"/>
  <c r="AU52" i="8"/>
  <c r="AW309" i="8"/>
  <c r="AY309" i="8" s="1"/>
  <c r="BA309" i="8" s="1"/>
  <c r="AU309" i="8"/>
  <c r="AW273" i="8"/>
  <c r="AU273" i="8"/>
  <c r="AW237" i="8"/>
  <c r="AY237" i="8" s="1"/>
  <c r="BA237" i="8" s="1"/>
  <c r="AU237" i="8"/>
  <c r="AW201" i="8"/>
  <c r="AU201" i="8"/>
  <c r="AW165" i="8"/>
  <c r="AU165" i="8"/>
  <c r="AW129" i="8"/>
  <c r="AU129" i="8"/>
  <c r="AW93" i="8"/>
  <c r="AU93" i="8"/>
  <c r="AW57" i="8"/>
  <c r="AU57" i="8"/>
  <c r="AW21" i="8"/>
  <c r="AY21" i="8" s="1"/>
  <c r="BA21" i="8" s="1"/>
  <c r="AU21" i="8"/>
  <c r="AO14" i="8"/>
  <c r="AQ14" i="8" s="1"/>
  <c r="AX23" i="10"/>
  <c r="AX20" i="10"/>
  <c r="AX17" i="10"/>
  <c r="AX15" i="10"/>
  <c r="BL21" i="8"/>
  <c r="BE21" i="8" s="1"/>
  <c r="R16" i="10"/>
  <c r="AT16" i="10" s="1"/>
  <c r="R20" i="10"/>
  <c r="AT20" i="10" s="1"/>
  <c r="R17" i="10"/>
  <c r="AT17" i="10" s="1"/>
  <c r="R25" i="10"/>
  <c r="AT25" i="10" s="1"/>
  <c r="R22" i="10"/>
  <c r="AT22" i="10" s="1"/>
  <c r="AX14" i="10"/>
  <c r="AX12" i="10"/>
  <c r="AX13" i="10"/>
  <c r="AO15" i="8"/>
  <c r="AQ15" i="8" s="1"/>
  <c r="AO20" i="8"/>
  <c r="AS20" i="8" s="1"/>
  <c r="J13" i="9"/>
  <c r="K13" i="9" s="1"/>
  <c r="AO18" i="8"/>
  <c r="AS18" i="8" s="1"/>
  <c r="AO17" i="8"/>
  <c r="AS17" i="8" s="1"/>
  <c r="AO13" i="8"/>
  <c r="AQ13" i="8" s="1"/>
  <c r="M15" i="10"/>
  <c r="AO16" i="8"/>
  <c r="AQ16" i="8" s="1"/>
  <c r="BE14" i="8"/>
  <c r="BE17" i="8"/>
  <c r="M14" i="10"/>
  <c r="BL12" i="8"/>
  <c r="BE18" i="8" s="1"/>
  <c r="BE11" i="8"/>
  <c r="BL13" i="8"/>
  <c r="BE19" i="8" s="1"/>
  <c r="P14" i="10"/>
  <c r="AO12" i="8"/>
  <c r="AS12" i="8" s="1"/>
  <c r="AO11" i="8"/>
  <c r="AS11" i="8" s="1"/>
  <c r="M11" i="10"/>
  <c r="P13" i="10"/>
  <c r="AF5" i="8"/>
  <c r="BI3" i="11"/>
  <c r="BI12" i="11"/>
  <c r="BI11" i="11"/>
  <c r="BI7" i="11"/>
  <c r="AY9" i="5"/>
  <c r="BP9" i="11"/>
  <c r="AX11" i="10"/>
  <c r="AY8" i="5"/>
  <c r="AT12" i="10"/>
  <c r="AT11" i="10"/>
  <c r="J11" i="9"/>
  <c r="P11" i="10"/>
  <c r="AT15" i="10"/>
  <c r="AT13" i="10"/>
  <c r="P15" i="10"/>
  <c r="J15" i="9"/>
  <c r="K15" i="9" s="1"/>
  <c r="L12" i="10"/>
  <c r="G12" i="9" s="1"/>
  <c r="H12" i="9" s="1"/>
  <c r="L13" i="10"/>
  <c r="G13" i="9" s="1"/>
  <c r="H13" i="9" s="1"/>
  <c r="J12" i="9"/>
  <c r="K12" i="9" s="1"/>
  <c r="P12" i="10"/>
  <c r="AT14" i="10"/>
  <c r="AC5" i="8"/>
  <c r="AE5" i="8"/>
  <c r="AB3491" i="10"/>
  <c r="AB3473" i="10"/>
  <c r="AA3461" i="10"/>
  <c r="AA3353" i="10"/>
  <c r="AB3323" i="10"/>
  <c r="AB3293" i="10"/>
  <c r="AA3203" i="10"/>
  <c r="AA3179" i="10"/>
  <c r="AB3161" i="10"/>
  <c r="AA3053" i="10"/>
  <c r="AA2987" i="10"/>
  <c r="AB2921" i="10"/>
  <c r="AB2873" i="10"/>
  <c r="AB2861" i="10"/>
  <c r="AB2849" i="10"/>
  <c r="AB2819" i="10"/>
  <c r="AA2651" i="10"/>
  <c r="AA2591" i="10"/>
  <c r="AA2051" i="10"/>
  <c r="AA2027" i="10"/>
  <c r="AA1985" i="10"/>
  <c r="AA1841" i="10"/>
  <c r="AA1823" i="10"/>
  <c r="AA1793" i="10"/>
  <c r="AA1751" i="10"/>
  <c r="AA1697" i="10"/>
  <c r="AA1673" i="10"/>
  <c r="AB1625" i="10"/>
  <c r="AB1560" i="10"/>
  <c r="AB1493" i="10"/>
  <c r="AB1481" i="10"/>
  <c r="AB1463" i="10"/>
  <c r="AB1451" i="10"/>
  <c r="AB1439" i="10"/>
  <c r="AA1290" i="10"/>
  <c r="AB1139" i="10"/>
  <c r="AB624" i="10"/>
  <c r="AA551" i="10"/>
  <c r="AB545" i="10"/>
  <c r="AB539" i="10"/>
  <c r="AA533" i="10"/>
  <c r="AB509" i="10"/>
  <c r="AB485" i="10"/>
  <c r="AB425" i="10"/>
  <c r="AB383" i="10"/>
  <c r="AB341" i="10"/>
  <c r="AA311" i="10"/>
  <c r="AA305" i="10"/>
  <c r="AB299" i="10"/>
  <c r="AB269" i="10"/>
  <c r="AA234" i="10"/>
  <c r="AA221" i="10"/>
  <c r="AB197" i="10"/>
  <c r="AA191" i="10"/>
  <c r="AB167" i="10"/>
  <c r="AB149" i="10"/>
  <c r="AA107" i="10"/>
  <c r="AA101" i="10"/>
  <c r="AB72" i="10"/>
  <c r="AB71" i="10"/>
  <c r="AB48" i="10"/>
  <c r="AB42" i="10"/>
  <c r="AA27" i="10"/>
  <c r="AD13" i="10"/>
  <c r="AD12" i="10"/>
  <c r="AD11" i="10"/>
  <c r="AA4991" i="10"/>
  <c r="AA4980" i="10"/>
  <c r="AB4966" i="10"/>
  <c r="AB4960" i="10"/>
  <c r="AA4954" i="10"/>
  <c r="AA4948" i="10"/>
  <c r="AA4942" i="10"/>
  <c r="AB4931" i="10"/>
  <c r="AA4914" i="10"/>
  <c r="AB4913" i="10"/>
  <c r="AB4895" i="10"/>
  <c r="AA4890" i="10"/>
  <c r="AA4884" i="10"/>
  <c r="AA4872" i="10"/>
  <c r="AA4871" i="10"/>
  <c r="AA4865" i="10"/>
  <c r="AA4860" i="10"/>
  <c r="AA4853" i="10"/>
  <c r="AA4847" i="10"/>
  <c r="AA4842" i="10"/>
  <c r="AA4841" i="10"/>
  <c r="AA4836" i="10"/>
  <c r="AA4835" i="10"/>
  <c r="AA4812" i="10"/>
  <c r="AA4805" i="10"/>
  <c r="AB4798" i="10"/>
  <c r="AA4793" i="10"/>
  <c r="AA4763" i="10"/>
  <c r="AB4751" i="10"/>
  <c r="AA4751" i="10"/>
  <c r="AB4733" i="10"/>
  <c r="AB4722" i="10"/>
  <c r="AA4722" i="10"/>
  <c r="AA4708" i="10"/>
  <c r="AA4704" i="10"/>
  <c r="AA4697" i="10"/>
  <c r="AB4690" i="10"/>
  <c r="AB4678" i="10"/>
  <c r="AA4674" i="10"/>
  <c r="AB4673" i="10"/>
  <c r="AB4655" i="10"/>
  <c r="AA4655" i="10"/>
  <c r="AB4648" i="10"/>
  <c r="AB4642" i="10"/>
  <c r="AB4636" i="10"/>
  <c r="AB4620" i="10"/>
  <c r="AB4608" i="10"/>
  <c r="AB4577" i="10"/>
  <c r="AA4576" i="10"/>
  <c r="AB4542" i="10"/>
  <c r="AA4542" i="10"/>
  <c r="AB4512" i="10"/>
  <c r="AB4510" i="10"/>
  <c r="AA4510" i="10"/>
  <c r="AA4488" i="10"/>
  <c r="AB4480" i="10"/>
  <c r="AB4470" i="10"/>
  <c r="AB4446" i="10"/>
  <c r="AB4428" i="10"/>
  <c r="AA4420" i="10"/>
  <c r="AA4408" i="10"/>
  <c r="AB4378" i="10"/>
  <c r="AA4306" i="10"/>
  <c r="AA4290" i="10"/>
  <c r="AA4271" i="10"/>
  <c r="AB4246" i="10"/>
  <c r="AB4228" i="10"/>
  <c r="AA4222" i="10"/>
  <c r="AB4210" i="10"/>
  <c r="AA4200" i="10"/>
  <c r="AA4188" i="10"/>
  <c r="AA4097" i="10"/>
  <c r="AB4084" i="10"/>
  <c r="AA3995" i="10"/>
  <c r="AB3989" i="10"/>
  <c r="AA3978" i="10"/>
  <c r="AA3972" i="10"/>
  <c r="AB3960" i="10"/>
  <c r="AA3960" i="10"/>
  <c r="AB3959" i="10"/>
  <c r="AB3924" i="10"/>
  <c r="AA3924" i="10"/>
  <c r="AB3906" i="10"/>
  <c r="AA3906" i="10"/>
  <c r="AA3894" i="10"/>
  <c r="AB3869" i="10"/>
  <c r="AB3821" i="10"/>
  <c r="AA3816" i="10"/>
  <c r="AB3814" i="10"/>
  <c r="AB3803" i="10"/>
  <c r="AA3761" i="10"/>
  <c r="AB3696" i="10"/>
  <c r="AB3690" i="10"/>
  <c r="AA3689" i="10"/>
  <c r="AB3672" i="10"/>
  <c r="AA3634" i="10"/>
  <c r="AB3586" i="10"/>
  <c r="AB3564" i="10"/>
  <c r="AA3533" i="10"/>
  <c r="AA3526" i="10"/>
  <c r="AA3520" i="10"/>
  <c r="AB3503" i="10"/>
  <c r="AA3437" i="10"/>
  <c r="AA3340" i="10"/>
  <c r="AA3322" i="10"/>
  <c r="AA3293" i="10"/>
  <c r="AB3286" i="10"/>
  <c r="AB3274" i="10"/>
  <c r="AB3256" i="10"/>
  <c r="AA3240" i="10"/>
  <c r="AB3220" i="10"/>
  <c r="AB3203" i="10"/>
  <c r="AB3191" i="10"/>
  <c r="AB3160" i="10"/>
  <c r="AA3156" i="10"/>
  <c r="AB3154" i="10"/>
  <c r="AA3150" i="10"/>
  <c r="AA3096" i="10"/>
  <c r="AA3066" i="10"/>
  <c r="AB3036" i="10"/>
  <c r="AB3024" i="10"/>
  <c r="AA3011" i="10"/>
  <c r="AB3000" i="10"/>
  <c r="AB2988" i="10"/>
  <c r="AB2963" i="10"/>
  <c r="AA2958" i="10"/>
  <c r="AA2951" i="10"/>
  <c r="AB2928" i="10"/>
  <c r="AA2910" i="10"/>
  <c r="AB2886" i="10"/>
  <c r="AB2866" i="10"/>
  <c r="AB2854" i="10"/>
  <c r="AB2837" i="10"/>
  <c r="AB2832" i="10"/>
  <c r="AB2824" i="10"/>
  <c r="AA2814" i="10"/>
  <c r="AB2800" i="10"/>
  <c r="AA2782" i="10"/>
  <c r="AA2758" i="10"/>
  <c r="AB2698" i="10"/>
  <c r="AB2686" i="10"/>
  <c r="AA2674" i="10"/>
  <c r="AB2668" i="10"/>
  <c r="AB2658" i="10"/>
  <c r="AB2656" i="10"/>
  <c r="AB2651" i="10"/>
  <c r="AB2626" i="10"/>
  <c r="AB2622" i="10"/>
  <c r="AB2620" i="10"/>
  <c r="AB2604" i="10"/>
  <c r="AB2598" i="10"/>
  <c r="AB2572" i="10"/>
  <c r="AB2560" i="10"/>
  <c r="AA2536" i="10"/>
  <c r="AA2086" i="10"/>
  <c r="AB2062" i="10"/>
  <c r="AA2050" i="10"/>
  <c r="AA2021" i="10"/>
  <c r="AA1967" i="10"/>
  <c r="AA1769" i="10"/>
  <c r="AB1738" i="10"/>
  <c r="AB1680" i="10"/>
  <c r="AB1674" i="10"/>
  <c r="AB1644" i="10"/>
  <c r="AB1637" i="10"/>
  <c r="AB1608" i="10"/>
  <c r="AB1602" i="10"/>
  <c r="AB1596" i="10"/>
  <c r="AB1529" i="10"/>
  <c r="AA1308" i="10"/>
  <c r="AA1248" i="10"/>
  <c r="AA1146" i="10"/>
  <c r="AA838" i="10"/>
  <c r="AA814" i="10"/>
  <c r="AA802" i="10"/>
  <c r="AB748" i="10"/>
  <c r="AB694" i="10"/>
  <c r="AB676" i="10"/>
  <c r="AB592" i="10"/>
  <c r="AA509" i="10"/>
  <c r="AB329" i="10"/>
  <c r="AB292" i="10"/>
  <c r="AB251" i="10"/>
  <c r="AA174" i="10"/>
  <c r="AA77" i="10"/>
  <c r="AB60" i="10"/>
  <c r="AB30" i="10"/>
  <c r="AE10" i="10"/>
  <c r="AC10" i="10"/>
  <c r="AB10" i="10"/>
  <c r="AA10" i="10"/>
  <c r="W9" i="10"/>
  <c r="V9" i="10"/>
  <c r="AY268" i="8" l="1"/>
  <c r="BA268" i="8" s="1"/>
  <c r="BG268" i="8" s="1"/>
  <c r="BI268" i="8" s="1"/>
  <c r="BQ268" i="8" s="1"/>
  <c r="AY210" i="8"/>
  <c r="BA210" i="8" s="1"/>
  <c r="BG210" i="8" s="1"/>
  <c r="BI210" i="8" s="1"/>
  <c r="BQ210" i="8" s="1"/>
  <c r="AY282" i="8"/>
  <c r="BA282" i="8" s="1"/>
  <c r="BG282" i="8" s="1"/>
  <c r="BI282" i="8" s="1"/>
  <c r="BQ282" i="8" s="1"/>
  <c r="AY60" i="8"/>
  <c r="BA60" i="8" s="1"/>
  <c r="BG60" i="8" s="1"/>
  <c r="BI60" i="8" s="1"/>
  <c r="BQ60" i="8" s="1"/>
  <c r="AY276" i="8"/>
  <c r="BA276" i="8" s="1"/>
  <c r="BG276" i="8" s="1"/>
  <c r="BI276" i="8" s="1"/>
  <c r="BQ276" i="8" s="1"/>
  <c r="BG106" i="8"/>
  <c r="BI106" i="8" s="1"/>
  <c r="BQ106" i="8" s="1"/>
  <c r="AY134" i="8"/>
  <c r="BA134" i="8" s="1"/>
  <c r="BG134" i="8" s="1"/>
  <c r="BI134" i="8" s="1"/>
  <c r="BQ134" i="8" s="1"/>
  <c r="AY123" i="8"/>
  <c r="BA123" i="8" s="1"/>
  <c r="BG123" i="8" s="1"/>
  <c r="BI123" i="8" s="1"/>
  <c r="BQ123" i="8" s="1"/>
  <c r="AY231" i="8"/>
  <c r="BA231" i="8" s="1"/>
  <c r="BG231" i="8" s="1"/>
  <c r="BI231" i="8" s="1"/>
  <c r="BQ231" i="8" s="1"/>
  <c r="AY46" i="8"/>
  <c r="BA46" i="8" s="1"/>
  <c r="BG46" i="8" s="1"/>
  <c r="BI46" i="8" s="1"/>
  <c r="BQ46" i="8" s="1"/>
  <c r="AY154" i="8"/>
  <c r="BA154" i="8" s="1"/>
  <c r="BG154" i="8" s="1"/>
  <c r="BI154" i="8" s="1"/>
  <c r="BQ154" i="8" s="1"/>
  <c r="AY262" i="8"/>
  <c r="BA262" i="8" s="1"/>
  <c r="BG262" i="8" s="1"/>
  <c r="BI262" i="8" s="1"/>
  <c r="BQ262" i="8" s="1"/>
  <c r="AY77" i="8"/>
  <c r="BA77" i="8" s="1"/>
  <c r="BG77" i="8" s="1"/>
  <c r="BI77" i="8" s="1"/>
  <c r="BQ77" i="8" s="1"/>
  <c r="AY185" i="8"/>
  <c r="BA185" i="8" s="1"/>
  <c r="BG185" i="8" s="1"/>
  <c r="BI185" i="8" s="1"/>
  <c r="BQ185" i="8" s="1"/>
  <c r="AY293" i="8"/>
  <c r="BA293" i="8" s="1"/>
  <c r="BG293" i="8" s="1"/>
  <c r="BI293" i="8" s="1"/>
  <c r="BQ293" i="8" s="1"/>
  <c r="AY114" i="8"/>
  <c r="BA114" i="8" s="1"/>
  <c r="BG114" i="8" s="1"/>
  <c r="BI114" i="8" s="1"/>
  <c r="BQ114" i="8" s="1"/>
  <c r="AY222" i="8"/>
  <c r="BA222" i="8" s="1"/>
  <c r="BG222" i="8" s="1"/>
  <c r="BI222" i="8" s="1"/>
  <c r="BQ222" i="8" s="1"/>
  <c r="AY37" i="8"/>
  <c r="BA37" i="8" s="1"/>
  <c r="BG37" i="8" s="1"/>
  <c r="BI37" i="8" s="1"/>
  <c r="BQ37" i="8" s="1"/>
  <c r="AY145" i="8"/>
  <c r="BA145" i="8" s="1"/>
  <c r="BG145" i="8" s="1"/>
  <c r="BI145" i="8" s="1"/>
  <c r="BQ145" i="8" s="1"/>
  <c r="AY253" i="8"/>
  <c r="BA253" i="8" s="1"/>
  <c r="BG253" i="8" s="1"/>
  <c r="BI253" i="8" s="1"/>
  <c r="BQ253" i="8" s="1"/>
  <c r="AY74" i="8"/>
  <c r="BA74" i="8" s="1"/>
  <c r="BG74" i="8" s="1"/>
  <c r="BI74" i="8" s="1"/>
  <c r="BQ74" i="8" s="1"/>
  <c r="AY182" i="8"/>
  <c r="BA182" i="8" s="1"/>
  <c r="BG182" i="8" s="1"/>
  <c r="BI182" i="8" s="1"/>
  <c r="BQ182" i="8" s="1"/>
  <c r="AY290" i="8"/>
  <c r="BA290" i="8" s="1"/>
  <c r="BG290" i="8" s="1"/>
  <c r="BI290" i="8" s="1"/>
  <c r="BQ290" i="8" s="1"/>
  <c r="AY142" i="8"/>
  <c r="BA142" i="8" s="1"/>
  <c r="BG142" i="8" s="1"/>
  <c r="BI142" i="8" s="1"/>
  <c r="BQ142" i="8" s="1"/>
  <c r="BG61" i="8"/>
  <c r="BI61" i="8" s="1"/>
  <c r="BQ61" i="8" s="1"/>
  <c r="BG242" i="8"/>
  <c r="BI242" i="8" s="1"/>
  <c r="BQ242" i="8" s="1"/>
  <c r="AY117" i="8"/>
  <c r="BA117" i="8" s="1"/>
  <c r="BG117" i="8" s="1"/>
  <c r="BI117" i="8" s="1"/>
  <c r="BQ117" i="8" s="1"/>
  <c r="AY225" i="8"/>
  <c r="BA225" i="8" s="1"/>
  <c r="BG225" i="8" s="1"/>
  <c r="BI225" i="8" s="1"/>
  <c r="BQ225" i="8" s="1"/>
  <c r="AY40" i="8"/>
  <c r="BA40" i="8" s="1"/>
  <c r="BG40" i="8" s="1"/>
  <c r="BI40" i="8" s="1"/>
  <c r="BQ40" i="8" s="1"/>
  <c r="AY148" i="8"/>
  <c r="BA148" i="8" s="1"/>
  <c r="BG148" i="8" s="1"/>
  <c r="BI148" i="8" s="1"/>
  <c r="BQ148" i="8" s="1"/>
  <c r="AY256" i="8"/>
  <c r="BA256" i="8" s="1"/>
  <c r="BG256" i="8" s="1"/>
  <c r="BI256" i="8" s="1"/>
  <c r="BQ256" i="8" s="1"/>
  <c r="AY71" i="8"/>
  <c r="BA71" i="8" s="1"/>
  <c r="BG71" i="8" s="1"/>
  <c r="BI71" i="8" s="1"/>
  <c r="BQ71" i="8" s="1"/>
  <c r="AY179" i="8"/>
  <c r="BA179" i="8" s="1"/>
  <c r="BG179" i="8" s="1"/>
  <c r="BI179" i="8" s="1"/>
  <c r="BQ179" i="8" s="1"/>
  <c r="AY287" i="8"/>
  <c r="BA287" i="8" s="1"/>
  <c r="BG287" i="8" s="1"/>
  <c r="BI287" i="8" s="1"/>
  <c r="BQ287" i="8" s="1"/>
  <c r="AY216" i="8"/>
  <c r="BA216" i="8" s="1"/>
  <c r="BG216" i="8" s="1"/>
  <c r="BI216" i="8" s="1"/>
  <c r="BQ216" i="8" s="1"/>
  <c r="AY31" i="8"/>
  <c r="BA31" i="8" s="1"/>
  <c r="BG31" i="8" s="1"/>
  <c r="BI31" i="8" s="1"/>
  <c r="BQ31" i="8" s="1"/>
  <c r="AY139" i="8"/>
  <c r="BA139" i="8" s="1"/>
  <c r="BG139" i="8" s="1"/>
  <c r="BI139" i="8" s="1"/>
  <c r="BQ139" i="8" s="1"/>
  <c r="AY247" i="8"/>
  <c r="BA247" i="8" s="1"/>
  <c r="BG247" i="8" s="1"/>
  <c r="BI247" i="8" s="1"/>
  <c r="BQ247" i="8" s="1"/>
  <c r="AY68" i="8"/>
  <c r="BA68" i="8" s="1"/>
  <c r="BG68" i="8" s="1"/>
  <c r="BI68" i="8" s="1"/>
  <c r="BQ68" i="8" s="1"/>
  <c r="AY176" i="8"/>
  <c r="BA176" i="8" s="1"/>
  <c r="BG176" i="8" s="1"/>
  <c r="BI176" i="8" s="1"/>
  <c r="BQ176" i="8" s="1"/>
  <c r="AY284" i="8"/>
  <c r="BA284" i="8" s="1"/>
  <c r="BG284" i="8" s="1"/>
  <c r="BI284" i="8" s="1"/>
  <c r="BQ284" i="8" s="1"/>
  <c r="AY209" i="8"/>
  <c r="BA209" i="8" s="1"/>
  <c r="BG209" i="8" s="1"/>
  <c r="BI209" i="8" s="1"/>
  <c r="BQ209" i="8" s="1"/>
  <c r="BG196" i="8"/>
  <c r="BI196" i="8" s="1"/>
  <c r="BQ196" i="8" s="1"/>
  <c r="BG156" i="8"/>
  <c r="BI156" i="8" s="1"/>
  <c r="BQ156" i="8" s="1"/>
  <c r="AY137" i="8"/>
  <c r="BA137" i="8" s="1"/>
  <c r="BG137" i="8" s="1"/>
  <c r="BI137" i="8" s="1"/>
  <c r="BQ137" i="8" s="1"/>
  <c r="AY205" i="8"/>
  <c r="BA205" i="8" s="1"/>
  <c r="BG205" i="8" s="1"/>
  <c r="BI205" i="8" s="1"/>
  <c r="BQ205" i="8" s="1"/>
  <c r="AY27" i="8"/>
  <c r="BA27" i="8" s="1"/>
  <c r="BG27" i="8" s="1"/>
  <c r="BI27" i="8" s="1"/>
  <c r="BQ27" i="8" s="1"/>
  <c r="AY243" i="8"/>
  <c r="BA243" i="8" s="1"/>
  <c r="BG243" i="8" s="1"/>
  <c r="BI243" i="8" s="1"/>
  <c r="BQ243" i="8" s="1"/>
  <c r="AY166" i="8"/>
  <c r="BA166" i="8" s="1"/>
  <c r="BG166" i="8" s="1"/>
  <c r="BI166" i="8" s="1"/>
  <c r="BQ166" i="8" s="1"/>
  <c r="AY89" i="8"/>
  <c r="BA89" i="8" s="1"/>
  <c r="BG89" i="8" s="1"/>
  <c r="BI89" i="8" s="1"/>
  <c r="BQ89" i="8" s="1"/>
  <c r="AY305" i="8"/>
  <c r="BA305" i="8" s="1"/>
  <c r="BG305" i="8" s="1"/>
  <c r="BI305" i="8" s="1"/>
  <c r="BQ305" i="8" s="1"/>
  <c r="AY234" i="8"/>
  <c r="BA234" i="8" s="1"/>
  <c r="BG234" i="8" s="1"/>
  <c r="BI234" i="8" s="1"/>
  <c r="BQ234" i="8" s="1"/>
  <c r="AY157" i="8"/>
  <c r="BA157" i="8" s="1"/>
  <c r="BG157" i="8" s="1"/>
  <c r="BI157" i="8" s="1"/>
  <c r="BQ157" i="8" s="1"/>
  <c r="AY86" i="8"/>
  <c r="BA86" i="8" s="1"/>
  <c r="BG86" i="8" s="1"/>
  <c r="BI86" i="8" s="1"/>
  <c r="BQ86" i="8" s="1"/>
  <c r="AY302" i="8"/>
  <c r="BA302" i="8" s="1"/>
  <c r="BG302" i="8" s="1"/>
  <c r="BI302" i="8" s="1"/>
  <c r="BQ302" i="8" s="1"/>
  <c r="AY170" i="8"/>
  <c r="BA170" i="8" s="1"/>
  <c r="BG170" i="8" s="1"/>
  <c r="BI170" i="8" s="1"/>
  <c r="BQ170" i="8" s="1"/>
  <c r="AY69" i="8"/>
  <c r="BA69" i="8" s="1"/>
  <c r="BG69" i="8" s="1"/>
  <c r="BI69" i="8" s="1"/>
  <c r="BQ69" i="8" s="1"/>
  <c r="AY285" i="8"/>
  <c r="BA285" i="8" s="1"/>
  <c r="BG285" i="8" s="1"/>
  <c r="BI285" i="8" s="1"/>
  <c r="BQ285" i="8" s="1"/>
  <c r="AY208" i="8"/>
  <c r="BA208" i="8" s="1"/>
  <c r="BG208" i="8" s="1"/>
  <c r="BI208" i="8" s="1"/>
  <c r="BQ208" i="8" s="1"/>
  <c r="AY131" i="8"/>
  <c r="BA131" i="8" s="1"/>
  <c r="BG131" i="8" s="1"/>
  <c r="BI131" i="8" s="1"/>
  <c r="BQ131" i="8" s="1"/>
  <c r="BG128" i="8"/>
  <c r="BI128" i="8" s="1"/>
  <c r="BQ128" i="8" s="1"/>
  <c r="AY308" i="8"/>
  <c r="BA308" i="8" s="1"/>
  <c r="BG308" i="8" s="1"/>
  <c r="BI308" i="8" s="1"/>
  <c r="BQ308" i="8" s="1"/>
  <c r="AY273" i="8"/>
  <c r="BA273" i="8" s="1"/>
  <c r="BG273" i="8" s="1"/>
  <c r="BI273" i="8" s="1"/>
  <c r="BQ273" i="8" s="1"/>
  <c r="AY227" i="8"/>
  <c r="BA227" i="8" s="1"/>
  <c r="BG227" i="8" s="1"/>
  <c r="BI227" i="8" s="1"/>
  <c r="BQ227" i="8" s="1"/>
  <c r="AY116" i="8"/>
  <c r="BA116" i="8" s="1"/>
  <c r="BG116" i="8" s="1"/>
  <c r="BI116" i="8" s="1"/>
  <c r="BQ116" i="8" s="1"/>
  <c r="AY135" i="8"/>
  <c r="BA135" i="8" s="1"/>
  <c r="BG135" i="8" s="1"/>
  <c r="BI135" i="8" s="1"/>
  <c r="BQ135" i="8" s="1"/>
  <c r="AY197" i="8"/>
  <c r="BA197" i="8" s="1"/>
  <c r="BG197" i="8" s="1"/>
  <c r="BI197" i="8" s="1"/>
  <c r="BQ197" i="8" s="1"/>
  <c r="AY265" i="8"/>
  <c r="BA265" i="8" s="1"/>
  <c r="BG265" i="8" s="1"/>
  <c r="BI265" i="8" s="1"/>
  <c r="BQ265" i="8" s="1"/>
  <c r="AY23" i="8"/>
  <c r="BA23" i="8" s="1"/>
  <c r="BG23" i="8" s="1"/>
  <c r="BI23" i="8" s="1"/>
  <c r="BQ23" i="8" s="1"/>
  <c r="AY204" i="8"/>
  <c r="BA204" i="8" s="1"/>
  <c r="BG204" i="8" s="1"/>
  <c r="BI204" i="8" s="1"/>
  <c r="BQ204" i="8" s="1"/>
  <c r="AY235" i="8"/>
  <c r="BA235" i="8" s="1"/>
  <c r="BG235" i="8" s="1"/>
  <c r="BI235" i="8" s="1"/>
  <c r="BQ235" i="8" s="1"/>
  <c r="BG250" i="8"/>
  <c r="BI250" i="8" s="1"/>
  <c r="BQ250" i="8" s="1"/>
  <c r="AY51" i="8"/>
  <c r="BA51" i="8" s="1"/>
  <c r="BG51" i="8" s="1"/>
  <c r="BI51" i="8" s="1"/>
  <c r="BQ51" i="8" s="1"/>
  <c r="AY159" i="8"/>
  <c r="BA159" i="8" s="1"/>
  <c r="BG159" i="8" s="1"/>
  <c r="BI159" i="8" s="1"/>
  <c r="BQ159" i="8" s="1"/>
  <c r="AY267" i="8"/>
  <c r="BA267" i="8" s="1"/>
  <c r="BG267" i="8" s="1"/>
  <c r="BI267" i="8" s="1"/>
  <c r="BQ267" i="8" s="1"/>
  <c r="AY82" i="8"/>
  <c r="BA82" i="8" s="1"/>
  <c r="BG82" i="8" s="1"/>
  <c r="BI82" i="8" s="1"/>
  <c r="BQ82" i="8" s="1"/>
  <c r="AY190" i="8"/>
  <c r="BA190" i="8" s="1"/>
  <c r="BG190" i="8" s="1"/>
  <c r="BI190" i="8" s="1"/>
  <c r="BQ190" i="8" s="1"/>
  <c r="AY298" i="8"/>
  <c r="BA298" i="8" s="1"/>
  <c r="BG298" i="8" s="1"/>
  <c r="BI298" i="8" s="1"/>
  <c r="BQ298" i="8" s="1"/>
  <c r="AY113" i="8"/>
  <c r="BA113" i="8" s="1"/>
  <c r="BG113" i="8" s="1"/>
  <c r="BI113" i="8" s="1"/>
  <c r="BQ113" i="8" s="1"/>
  <c r="AY221" i="8"/>
  <c r="BA221" i="8" s="1"/>
  <c r="BG221" i="8" s="1"/>
  <c r="BI221" i="8" s="1"/>
  <c r="BQ221" i="8" s="1"/>
  <c r="AY42" i="8"/>
  <c r="BA42" i="8" s="1"/>
  <c r="BG42" i="8" s="1"/>
  <c r="BI42" i="8" s="1"/>
  <c r="BQ42" i="8" s="1"/>
  <c r="AY150" i="8"/>
  <c r="BA150" i="8" s="1"/>
  <c r="BG150" i="8" s="1"/>
  <c r="BI150" i="8" s="1"/>
  <c r="BQ150" i="8" s="1"/>
  <c r="AY258" i="8"/>
  <c r="BA258" i="8" s="1"/>
  <c r="BG258" i="8" s="1"/>
  <c r="BI258" i="8" s="1"/>
  <c r="BQ258" i="8" s="1"/>
  <c r="AY73" i="8"/>
  <c r="BA73" i="8" s="1"/>
  <c r="BG73" i="8" s="1"/>
  <c r="BI73" i="8" s="1"/>
  <c r="BQ73" i="8" s="1"/>
  <c r="AY181" i="8"/>
  <c r="BA181" i="8" s="1"/>
  <c r="BG181" i="8" s="1"/>
  <c r="BI181" i="8" s="1"/>
  <c r="BQ181" i="8" s="1"/>
  <c r="AY289" i="8"/>
  <c r="BA289" i="8" s="1"/>
  <c r="BG289" i="8" s="1"/>
  <c r="BI289" i="8" s="1"/>
  <c r="BQ289" i="8" s="1"/>
  <c r="AY110" i="8"/>
  <c r="BA110" i="8" s="1"/>
  <c r="BG110" i="8" s="1"/>
  <c r="BI110" i="8" s="1"/>
  <c r="BQ110" i="8" s="1"/>
  <c r="AY218" i="8"/>
  <c r="BA218" i="8" s="1"/>
  <c r="BG218" i="8" s="1"/>
  <c r="BI218" i="8" s="1"/>
  <c r="BQ218" i="8" s="1"/>
  <c r="BG147" i="8"/>
  <c r="BI147" i="8" s="1"/>
  <c r="BQ147" i="8" s="1"/>
  <c r="AY241" i="8"/>
  <c r="BA241" i="8" s="1"/>
  <c r="BG241" i="8" s="1"/>
  <c r="BI241" i="8" s="1"/>
  <c r="BQ241" i="8" s="1"/>
  <c r="AY45" i="8"/>
  <c r="BA45" i="8" s="1"/>
  <c r="BG45" i="8" s="1"/>
  <c r="BI45" i="8" s="1"/>
  <c r="BQ45" i="8" s="1"/>
  <c r="AY153" i="8"/>
  <c r="BA153" i="8" s="1"/>
  <c r="BG153" i="8" s="1"/>
  <c r="BI153" i="8" s="1"/>
  <c r="BQ153" i="8" s="1"/>
  <c r="AY261" i="8"/>
  <c r="BA261" i="8" s="1"/>
  <c r="BG261" i="8" s="1"/>
  <c r="BI261" i="8" s="1"/>
  <c r="BQ261" i="8" s="1"/>
  <c r="AY76" i="8"/>
  <c r="BA76" i="8" s="1"/>
  <c r="BG76" i="8" s="1"/>
  <c r="BI76" i="8" s="1"/>
  <c r="BQ76" i="8" s="1"/>
  <c r="AY184" i="8"/>
  <c r="BA184" i="8" s="1"/>
  <c r="BG184" i="8" s="1"/>
  <c r="BI184" i="8" s="1"/>
  <c r="BQ184" i="8" s="1"/>
  <c r="AY292" i="8"/>
  <c r="BA292" i="8" s="1"/>
  <c r="BG292" i="8" s="1"/>
  <c r="BI292" i="8" s="1"/>
  <c r="BQ292" i="8" s="1"/>
  <c r="AY107" i="8"/>
  <c r="BA107" i="8" s="1"/>
  <c r="BG107" i="8" s="1"/>
  <c r="BI107" i="8" s="1"/>
  <c r="BQ107" i="8" s="1"/>
  <c r="AY215" i="8"/>
  <c r="BA215" i="8" s="1"/>
  <c r="BG215" i="8" s="1"/>
  <c r="BI215" i="8" s="1"/>
  <c r="BQ215" i="8" s="1"/>
  <c r="AY36" i="8"/>
  <c r="BA36" i="8" s="1"/>
  <c r="BG36" i="8" s="1"/>
  <c r="BI36" i="8" s="1"/>
  <c r="BQ36" i="8" s="1"/>
  <c r="AY144" i="8"/>
  <c r="BA144" i="8" s="1"/>
  <c r="BG144" i="8" s="1"/>
  <c r="BI144" i="8" s="1"/>
  <c r="BQ144" i="8" s="1"/>
  <c r="AY252" i="8"/>
  <c r="BA252" i="8" s="1"/>
  <c r="BG252" i="8" s="1"/>
  <c r="BI252" i="8" s="1"/>
  <c r="BQ252" i="8" s="1"/>
  <c r="AY67" i="8"/>
  <c r="BA67" i="8" s="1"/>
  <c r="BG67" i="8" s="1"/>
  <c r="BI67" i="8" s="1"/>
  <c r="BQ67" i="8" s="1"/>
  <c r="AY175" i="8"/>
  <c r="BA175" i="8" s="1"/>
  <c r="BG175" i="8" s="1"/>
  <c r="BI175" i="8" s="1"/>
  <c r="BQ175" i="8" s="1"/>
  <c r="AY283" i="8"/>
  <c r="BA283" i="8" s="1"/>
  <c r="BG283" i="8" s="1"/>
  <c r="BI283" i="8" s="1"/>
  <c r="BQ283" i="8" s="1"/>
  <c r="AY104" i="8"/>
  <c r="BA104" i="8" s="1"/>
  <c r="BG104" i="8" s="1"/>
  <c r="BI104" i="8" s="1"/>
  <c r="BQ104" i="8" s="1"/>
  <c r="AY212" i="8"/>
  <c r="BA212" i="8" s="1"/>
  <c r="BG212" i="8" s="1"/>
  <c r="BI212" i="8" s="1"/>
  <c r="BQ212" i="8" s="1"/>
  <c r="AY57" i="8"/>
  <c r="BA57" i="8" s="1"/>
  <c r="BG57" i="8" s="1"/>
  <c r="BI57" i="8" s="1"/>
  <c r="BQ57" i="8" s="1"/>
  <c r="AY304" i="8"/>
  <c r="BA304" i="8" s="1"/>
  <c r="BG304" i="8" s="1"/>
  <c r="BI304" i="8" s="1"/>
  <c r="BQ304" i="8" s="1"/>
  <c r="AY187" i="8"/>
  <c r="BA187" i="8" s="1"/>
  <c r="BG187" i="8" s="1"/>
  <c r="BI187" i="8" s="1"/>
  <c r="BQ187" i="8" s="1"/>
  <c r="AY199" i="8"/>
  <c r="BA199" i="8" s="1"/>
  <c r="BG199" i="8" s="1"/>
  <c r="BI199" i="8" s="1"/>
  <c r="BQ199" i="8" s="1"/>
  <c r="AY236" i="8"/>
  <c r="BA236" i="8" s="1"/>
  <c r="BG236" i="8" s="1"/>
  <c r="BI236" i="8" s="1"/>
  <c r="BQ236" i="8" s="1"/>
  <c r="AY30" i="8"/>
  <c r="BA30" i="8" s="1"/>
  <c r="BG30" i="8" s="1"/>
  <c r="BI30" i="8" s="1"/>
  <c r="BQ30" i="8" s="1"/>
  <c r="AY97" i="8"/>
  <c r="BA97" i="8" s="1"/>
  <c r="BG97" i="8" s="1"/>
  <c r="BI97" i="8" s="1"/>
  <c r="BQ97" i="8" s="1"/>
  <c r="BG309" i="8"/>
  <c r="BI309" i="8" s="1"/>
  <c r="BQ309" i="8" s="1"/>
  <c r="BG232" i="8"/>
  <c r="BI232" i="8" s="1"/>
  <c r="BQ232" i="8" s="1"/>
  <c r="BG263" i="8"/>
  <c r="BI263" i="8" s="1"/>
  <c r="BQ263" i="8" s="1"/>
  <c r="BG192" i="8"/>
  <c r="BI192" i="8" s="1"/>
  <c r="BQ192" i="8" s="1"/>
  <c r="BG115" i="8"/>
  <c r="BI115" i="8" s="1"/>
  <c r="BQ115" i="8" s="1"/>
  <c r="BG152" i="8"/>
  <c r="BI152" i="8" s="1"/>
  <c r="BQ152" i="8" s="1"/>
  <c r="BG183" i="8"/>
  <c r="BI183" i="8" s="1"/>
  <c r="BQ183" i="8" s="1"/>
  <c r="BG178" i="8"/>
  <c r="BI178" i="8" s="1"/>
  <c r="BQ178" i="8" s="1"/>
  <c r="BG245" i="8"/>
  <c r="BI245" i="8" s="1"/>
  <c r="BQ245" i="8" s="1"/>
  <c r="AY25" i="8"/>
  <c r="BA25" i="8" s="1"/>
  <c r="BG25" i="8" s="1"/>
  <c r="BI25" i="8" s="1"/>
  <c r="BQ25" i="8" s="1"/>
  <c r="AY62" i="8"/>
  <c r="BA62" i="8" s="1"/>
  <c r="BG62" i="8" s="1"/>
  <c r="BI62" i="8" s="1"/>
  <c r="BQ62" i="8" s="1"/>
  <c r="BG63" i="8"/>
  <c r="BI63" i="8" s="1"/>
  <c r="BQ63" i="8" s="1"/>
  <c r="BG171" i="8"/>
  <c r="BI171" i="8" s="1"/>
  <c r="BQ171" i="8" s="1"/>
  <c r="BG94" i="8"/>
  <c r="BI94" i="8" s="1"/>
  <c r="BQ94" i="8" s="1"/>
  <c r="BG202" i="8"/>
  <c r="BI202" i="8" s="1"/>
  <c r="BQ202" i="8" s="1"/>
  <c r="BG125" i="8"/>
  <c r="BI125" i="8" s="1"/>
  <c r="BQ125" i="8" s="1"/>
  <c r="BG233" i="8"/>
  <c r="BI233" i="8" s="1"/>
  <c r="BQ233" i="8" s="1"/>
  <c r="BG162" i="8"/>
  <c r="BI162" i="8" s="1"/>
  <c r="BQ162" i="8" s="1"/>
  <c r="BG270" i="8"/>
  <c r="BI270" i="8" s="1"/>
  <c r="BQ270" i="8" s="1"/>
  <c r="BG193" i="8"/>
  <c r="BI193" i="8" s="1"/>
  <c r="BQ193" i="8" s="1"/>
  <c r="BG301" i="8"/>
  <c r="BI301" i="8" s="1"/>
  <c r="BQ301" i="8" s="1"/>
  <c r="BG230" i="8"/>
  <c r="BI230" i="8" s="1"/>
  <c r="BQ230" i="8" s="1"/>
  <c r="AY214" i="8"/>
  <c r="BA214" i="8" s="1"/>
  <c r="BG214" i="8" s="1"/>
  <c r="BI214" i="8" s="1"/>
  <c r="BQ214" i="8" s="1"/>
  <c r="AY281" i="8"/>
  <c r="BA281" i="8" s="1"/>
  <c r="BG281" i="8" s="1"/>
  <c r="BI281" i="8" s="1"/>
  <c r="BQ281" i="8" s="1"/>
  <c r="AY278" i="8"/>
  <c r="BA278" i="8" s="1"/>
  <c r="BG278" i="8" s="1"/>
  <c r="BI278" i="8" s="1"/>
  <c r="BQ278" i="8" s="1"/>
  <c r="AY213" i="8"/>
  <c r="BA213" i="8" s="1"/>
  <c r="BG213" i="8" s="1"/>
  <c r="BI213" i="8" s="1"/>
  <c r="BQ213" i="8" s="1"/>
  <c r="BG28" i="8"/>
  <c r="BI28" i="8" s="1"/>
  <c r="BQ28" i="8" s="1"/>
  <c r="AY136" i="8"/>
  <c r="BA136" i="8" s="1"/>
  <c r="BG136" i="8" s="1"/>
  <c r="BI136" i="8" s="1"/>
  <c r="BQ136" i="8" s="1"/>
  <c r="AY59" i="8"/>
  <c r="BA59" i="8" s="1"/>
  <c r="BG59" i="8" s="1"/>
  <c r="BI59" i="8" s="1"/>
  <c r="BQ59" i="8" s="1"/>
  <c r="AY275" i="8"/>
  <c r="BA275" i="8" s="1"/>
  <c r="BG275" i="8" s="1"/>
  <c r="BI275" i="8" s="1"/>
  <c r="BQ275" i="8" s="1"/>
  <c r="BG96" i="8"/>
  <c r="BI96" i="8" s="1"/>
  <c r="BQ96" i="8" s="1"/>
  <c r="AY164" i="8"/>
  <c r="BA164" i="8" s="1"/>
  <c r="BG164" i="8" s="1"/>
  <c r="BI164" i="8" s="1"/>
  <c r="BQ164" i="8" s="1"/>
  <c r="AY93" i="8"/>
  <c r="BA93" i="8" s="1"/>
  <c r="BG93" i="8" s="1"/>
  <c r="BI93" i="8" s="1"/>
  <c r="BQ93" i="8" s="1"/>
  <c r="AY88" i="8"/>
  <c r="BA88" i="8" s="1"/>
  <c r="BG88" i="8" s="1"/>
  <c r="BI88" i="8" s="1"/>
  <c r="BQ88" i="8" s="1"/>
  <c r="AY47" i="8"/>
  <c r="BA47" i="8" s="1"/>
  <c r="BG47" i="8" s="1"/>
  <c r="BI47" i="8" s="1"/>
  <c r="BQ47" i="8" s="1"/>
  <c r="AY264" i="8"/>
  <c r="BA264" i="8" s="1"/>
  <c r="BG264" i="8" s="1"/>
  <c r="BI264" i="8" s="1"/>
  <c r="BQ264" i="8" s="1"/>
  <c r="AY223" i="8"/>
  <c r="BA223" i="8" s="1"/>
  <c r="BG223" i="8" s="1"/>
  <c r="BI223" i="8" s="1"/>
  <c r="BQ223" i="8" s="1"/>
  <c r="AY224" i="8"/>
  <c r="BA224" i="8" s="1"/>
  <c r="BG224" i="8" s="1"/>
  <c r="BI224" i="8" s="1"/>
  <c r="BQ224" i="8" s="1"/>
  <c r="AY274" i="8"/>
  <c r="BA274" i="8" s="1"/>
  <c r="BG274" i="8" s="1"/>
  <c r="BI274" i="8" s="1"/>
  <c r="BQ274" i="8" s="1"/>
  <c r="AY49" i="8"/>
  <c r="BA49" i="8" s="1"/>
  <c r="BG49" i="8" s="1"/>
  <c r="BI49" i="8" s="1"/>
  <c r="BQ49" i="8" s="1"/>
  <c r="AY105" i="8"/>
  <c r="BA105" i="8" s="1"/>
  <c r="BG105" i="8" s="1"/>
  <c r="BI105" i="8" s="1"/>
  <c r="BQ105" i="8" s="1"/>
  <c r="AY100" i="8"/>
  <c r="BA100" i="8" s="1"/>
  <c r="BG100" i="8" s="1"/>
  <c r="BI100" i="8" s="1"/>
  <c r="BQ100" i="8" s="1"/>
  <c r="AY167" i="8"/>
  <c r="BA167" i="8" s="1"/>
  <c r="BG167" i="8" s="1"/>
  <c r="BI167" i="8" s="1"/>
  <c r="BQ167" i="8" s="1"/>
  <c r="AY168" i="8"/>
  <c r="BA168" i="8" s="1"/>
  <c r="BG168" i="8" s="1"/>
  <c r="BI168" i="8" s="1"/>
  <c r="BQ168" i="8" s="1"/>
  <c r="AY34" i="8"/>
  <c r="BA34" i="8" s="1"/>
  <c r="BG34" i="8" s="1"/>
  <c r="BI34" i="8" s="1"/>
  <c r="BQ34" i="8" s="1"/>
  <c r="AY29" i="8"/>
  <c r="BA29" i="8" s="1"/>
  <c r="BG29" i="8" s="1"/>
  <c r="BI29" i="8" s="1"/>
  <c r="BQ29" i="8" s="1"/>
  <c r="AY169" i="8"/>
  <c r="BA169" i="8" s="1"/>
  <c r="BG169" i="8" s="1"/>
  <c r="BI169" i="8" s="1"/>
  <c r="BQ169" i="8" s="1"/>
  <c r="BG155" i="8"/>
  <c r="BI155" i="8" s="1"/>
  <c r="BQ155" i="8" s="1"/>
  <c r="AY66" i="8"/>
  <c r="BA66" i="8" s="1"/>
  <c r="BG66" i="8" s="1"/>
  <c r="BI66" i="8" s="1"/>
  <c r="BQ66" i="8" s="1"/>
  <c r="BG132" i="8"/>
  <c r="BI132" i="8" s="1"/>
  <c r="BQ132" i="8" s="1"/>
  <c r="AY163" i="8"/>
  <c r="BA163" i="8" s="1"/>
  <c r="BG163" i="8" s="1"/>
  <c r="BI163" i="8" s="1"/>
  <c r="BQ163" i="8" s="1"/>
  <c r="AY75" i="8"/>
  <c r="BA75" i="8" s="1"/>
  <c r="BG75" i="8" s="1"/>
  <c r="BI75" i="8" s="1"/>
  <c r="BQ75" i="8" s="1"/>
  <c r="AY165" i="8"/>
  <c r="BA165" i="8" s="1"/>
  <c r="BG165" i="8" s="1"/>
  <c r="BI165" i="8" s="1"/>
  <c r="BQ165" i="8" s="1"/>
  <c r="AY124" i="8"/>
  <c r="BA124" i="8" s="1"/>
  <c r="BG124" i="8" s="1"/>
  <c r="BI124" i="8" s="1"/>
  <c r="BQ124" i="8" s="1"/>
  <c r="AY48" i="8"/>
  <c r="BA48" i="8" s="1"/>
  <c r="BG48" i="8" s="1"/>
  <c r="BI48" i="8" s="1"/>
  <c r="BQ48" i="8" s="1"/>
  <c r="AY300" i="8"/>
  <c r="BA300" i="8" s="1"/>
  <c r="BG300" i="8" s="1"/>
  <c r="BI300" i="8" s="1"/>
  <c r="BQ300" i="8" s="1"/>
  <c r="AY295" i="8"/>
  <c r="BA295" i="8" s="1"/>
  <c r="BG295" i="8" s="1"/>
  <c r="BI295" i="8" s="1"/>
  <c r="BQ295" i="8" s="1"/>
  <c r="AY260" i="8"/>
  <c r="BA260" i="8" s="1"/>
  <c r="BG260" i="8" s="1"/>
  <c r="BI260" i="8" s="1"/>
  <c r="BQ260" i="8" s="1"/>
  <c r="AY279" i="8"/>
  <c r="BA279" i="8" s="1"/>
  <c r="BG279" i="8" s="1"/>
  <c r="BI279" i="8" s="1"/>
  <c r="BQ279" i="8" s="1"/>
  <c r="AY310" i="8"/>
  <c r="BA310" i="8" s="1"/>
  <c r="BG310" i="8" s="1"/>
  <c r="BI310" i="8" s="1"/>
  <c r="BQ310" i="8" s="1"/>
  <c r="AY54" i="8"/>
  <c r="BA54" i="8" s="1"/>
  <c r="BG54" i="8" s="1"/>
  <c r="BI54" i="8" s="1"/>
  <c r="BQ54" i="8" s="1"/>
  <c r="AY85" i="8"/>
  <c r="BA85" i="8" s="1"/>
  <c r="BG85" i="8" s="1"/>
  <c r="BI85" i="8" s="1"/>
  <c r="BQ85" i="8" s="1"/>
  <c r="AY122" i="8"/>
  <c r="BA122" i="8" s="1"/>
  <c r="BG122" i="8" s="1"/>
  <c r="BI122" i="8" s="1"/>
  <c r="BQ122" i="8" s="1"/>
  <c r="AY240" i="8"/>
  <c r="BA240" i="8" s="1"/>
  <c r="BG240" i="8" s="1"/>
  <c r="BI240" i="8" s="1"/>
  <c r="BQ240" i="8" s="1"/>
  <c r="AY307" i="8"/>
  <c r="BA307" i="8" s="1"/>
  <c r="BG307" i="8" s="1"/>
  <c r="BI307" i="8" s="1"/>
  <c r="BQ307" i="8" s="1"/>
  <c r="AY39" i="8"/>
  <c r="BA39" i="8" s="1"/>
  <c r="BG39" i="8" s="1"/>
  <c r="BI39" i="8" s="1"/>
  <c r="BQ39" i="8" s="1"/>
  <c r="AY70" i="8"/>
  <c r="BA70" i="8" s="1"/>
  <c r="BG70" i="8" s="1"/>
  <c r="BI70" i="8" s="1"/>
  <c r="BQ70" i="8" s="1"/>
  <c r="AY138" i="8"/>
  <c r="BA138" i="8" s="1"/>
  <c r="BG138" i="8" s="1"/>
  <c r="BI138" i="8" s="1"/>
  <c r="BQ138" i="8" s="1"/>
  <c r="BG21" i="8"/>
  <c r="BI21" i="8" s="1"/>
  <c r="BQ21" i="8" s="1"/>
  <c r="AY129" i="8"/>
  <c r="BA129" i="8" s="1"/>
  <c r="BG129" i="8" s="1"/>
  <c r="BI129" i="8" s="1"/>
  <c r="BQ129" i="8" s="1"/>
  <c r="BG237" i="8"/>
  <c r="BI237" i="8" s="1"/>
  <c r="BQ237" i="8" s="1"/>
  <c r="AY52" i="8"/>
  <c r="BA52" i="8" s="1"/>
  <c r="BG52" i="8" s="1"/>
  <c r="BI52" i="8" s="1"/>
  <c r="BQ52" i="8" s="1"/>
  <c r="BG83" i="8"/>
  <c r="BI83" i="8" s="1"/>
  <c r="BQ83" i="8" s="1"/>
  <c r="AY191" i="8"/>
  <c r="BA191" i="8" s="1"/>
  <c r="BG191" i="8" s="1"/>
  <c r="BI191" i="8" s="1"/>
  <c r="BQ191" i="8" s="1"/>
  <c r="BG299" i="8"/>
  <c r="BI299" i="8" s="1"/>
  <c r="BQ299" i="8" s="1"/>
  <c r="AY120" i="8"/>
  <c r="BA120" i="8" s="1"/>
  <c r="BG120" i="8" s="1"/>
  <c r="BI120" i="8" s="1"/>
  <c r="BQ120" i="8" s="1"/>
  <c r="BG228" i="8"/>
  <c r="BI228" i="8" s="1"/>
  <c r="BQ228" i="8" s="1"/>
  <c r="AY43" i="8"/>
  <c r="BA43" i="8" s="1"/>
  <c r="BG43" i="8" s="1"/>
  <c r="BI43" i="8" s="1"/>
  <c r="BQ43" i="8" s="1"/>
  <c r="BG151" i="8"/>
  <c r="BI151" i="8" s="1"/>
  <c r="BQ151" i="8" s="1"/>
  <c r="AY259" i="8"/>
  <c r="BA259" i="8" s="1"/>
  <c r="BG259" i="8" s="1"/>
  <c r="BI259" i="8" s="1"/>
  <c r="BQ259" i="8" s="1"/>
  <c r="BG80" i="8"/>
  <c r="BI80" i="8" s="1"/>
  <c r="BQ80" i="8" s="1"/>
  <c r="AY188" i="8"/>
  <c r="BA188" i="8" s="1"/>
  <c r="BG188" i="8" s="1"/>
  <c r="BI188" i="8" s="1"/>
  <c r="BQ188" i="8" s="1"/>
  <c r="BG255" i="8"/>
  <c r="BI255" i="8" s="1"/>
  <c r="BQ255" i="8" s="1"/>
  <c r="BG286" i="8"/>
  <c r="BI286" i="8" s="1"/>
  <c r="BQ286" i="8" s="1"/>
  <c r="AY133" i="8"/>
  <c r="BA133" i="8" s="1"/>
  <c r="BG133" i="8" s="1"/>
  <c r="BI133" i="8" s="1"/>
  <c r="BQ133" i="8" s="1"/>
  <c r="AY206" i="8"/>
  <c r="BA206" i="8" s="1"/>
  <c r="BG206" i="8" s="1"/>
  <c r="BI206" i="8" s="1"/>
  <c r="BQ206" i="8" s="1"/>
  <c r="AY99" i="8"/>
  <c r="BA99" i="8" s="1"/>
  <c r="BG99" i="8" s="1"/>
  <c r="BI99" i="8" s="1"/>
  <c r="BQ99" i="8" s="1"/>
  <c r="BG207" i="8"/>
  <c r="BI207" i="8" s="1"/>
  <c r="BQ207" i="8" s="1"/>
  <c r="AY22" i="8"/>
  <c r="BA22" i="8" s="1"/>
  <c r="BG22" i="8" s="1"/>
  <c r="BI22" i="8" s="1"/>
  <c r="BQ22" i="8" s="1"/>
  <c r="BG130" i="8"/>
  <c r="BI130" i="8" s="1"/>
  <c r="BQ130" i="8" s="1"/>
  <c r="AY238" i="8"/>
  <c r="BA238" i="8" s="1"/>
  <c r="BG238" i="8" s="1"/>
  <c r="BI238" i="8" s="1"/>
  <c r="BQ238" i="8" s="1"/>
  <c r="AY161" i="8"/>
  <c r="BA161" i="8" s="1"/>
  <c r="BG161" i="8" s="1"/>
  <c r="BI161" i="8" s="1"/>
  <c r="BQ161" i="8" s="1"/>
  <c r="BG269" i="8"/>
  <c r="BI269" i="8" s="1"/>
  <c r="BQ269" i="8" s="1"/>
  <c r="AY90" i="8"/>
  <c r="BA90" i="8" s="1"/>
  <c r="BG90" i="8" s="1"/>
  <c r="BI90" i="8" s="1"/>
  <c r="BQ90" i="8" s="1"/>
  <c r="BG198" i="8"/>
  <c r="BI198" i="8" s="1"/>
  <c r="BQ198" i="8" s="1"/>
  <c r="AY306" i="8"/>
  <c r="BA306" i="8" s="1"/>
  <c r="BG306" i="8" s="1"/>
  <c r="BI306" i="8" s="1"/>
  <c r="BQ306" i="8" s="1"/>
  <c r="AY229" i="8"/>
  <c r="BA229" i="8" s="1"/>
  <c r="BG229" i="8" s="1"/>
  <c r="BI229" i="8" s="1"/>
  <c r="BQ229" i="8" s="1"/>
  <c r="BG50" i="8"/>
  <c r="BI50" i="8" s="1"/>
  <c r="BQ50" i="8" s="1"/>
  <c r="AY158" i="8"/>
  <c r="BA158" i="8" s="1"/>
  <c r="BG158" i="8" s="1"/>
  <c r="BI158" i="8" s="1"/>
  <c r="BQ158" i="8" s="1"/>
  <c r="BG266" i="8"/>
  <c r="BI266" i="8" s="1"/>
  <c r="BQ266" i="8" s="1"/>
  <c r="AY219" i="8"/>
  <c r="BA219" i="8" s="1"/>
  <c r="BG219" i="8" s="1"/>
  <c r="BI219" i="8" s="1"/>
  <c r="BQ219" i="8" s="1"/>
  <c r="AY65" i="8"/>
  <c r="BA65" i="8" s="1"/>
  <c r="BG65" i="8" s="1"/>
  <c r="BI65" i="8" s="1"/>
  <c r="BQ65" i="8" s="1"/>
  <c r="BG33" i="8"/>
  <c r="BI33" i="8" s="1"/>
  <c r="BQ33" i="8" s="1"/>
  <c r="BG141" i="8"/>
  <c r="BI141" i="8" s="1"/>
  <c r="BQ141" i="8" s="1"/>
  <c r="BG249" i="8"/>
  <c r="BI249" i="8" s="1"/>
  <c r="BQ249" i="8" s="1"/>
  <c r="BG64" i="8"/>
  <c r="BI64" i="8" s="1"/>
  <c r="BQ64" i="8" s="1"/>
  <c r="BG172" i="8"/>
  <c r="BI172" i="8" s="1"/>
  <c r="BQ172" i="8" s="1"/>
  <c r="BG280" i="8"/>
  <c r="BI280" i="8" s="1"/>
  <c r="BQ280" i="8" s="1"/>
  <c r="BG95" i="8"/>
  <c r="BI95" i="8" s="1"/>
  <c r="BQ95" i="8" s="1"/>
  <c r="BG203" i="8"/>
  <c r="BI203" i="8" s="1"/>
  <c r="BQ203" i="8" s="1"/>
  <c r="BG24" i="8"/>
  <c r="BI24" i="8" s="1"/>
  <c r="BQ24" i="8" s="1"/>
  <c r="BG91" i="8"/>
  <c r="BI91" i="8" s="1"/>
  <c r="BQ91" i="8" s="1"/>
  <c r="AY92" i="8"/>
  <c r="BA92" i="8" s="1"/>
  <c r="BG92" i="8" s="1"/>
  <c r="BI92" i="8" s="1"/>
  <c r="BQ92" i="8" s="1"/>
  <c r="BG246" i="8"/>
  <c r="BI246" i="8" s="1"/>
  <c r="BQ246" i="8" s="1"/>
  <c r="AY108" i="8"/>
  <c r="BA108" i="8" s="1"/>
  <c r="BG108" i="8" s="1"/>
  <c r="BI108" i="8" s="1"/>
  <c r="BQ108" i="8" s="1"/>
  <c r="AY201" i="8"/>
  <c r="BA201" i="8" s="1"/>
  <c r="BG201" i="8" s="1"/>
  <c r="BI201" i="8" s="1"/>
  <c r="BQ201" i="8" s="1"/>
  <c r="AY160" i="8"/>
  <c r="BA160" i="8" s="1"/>
  <c r="BG160" i="8" s="1"/>
  <c r="BI160" i="8" s="1"/>
  <c r="BQ160" i="8" s="1"/>
  <c r="AY119" i="8"/>
  <c r="BA119" i="8" s="1"/>
  <c r="BG119" i="8" s="1"/>
  <c r="BI119" i="8" s="1"/>
  <c r="BQ119" i="8" s="1"/>
  <c r="AY84" i="8"/>
  <c r="BA84" i="8" s="1"/>
  <c r="BG84" i="8" s="1"/>
  <c r="BI84" i="8" s="1"/>
  <c r="BQ84" i="8" s="1"/>
  <c r="AY79" i="8"/>
  <c r="BA79" i="8" s="1"/>
  <c r="BG79" i="8" s="1"/>
  <c r="BI79" i="8" s="1"/>
  <c r="BQ79" i="8" s="1"/>
  <c r="AY44" i="8"/>
  <c r="BA44" i="8" s="1"/>
  <c r="BG44" i="8" s="1"/>
  <c r="BI44" i="8" s="1"/>
  <c r="BQ44" i="8" s="1"/>
  <c r="AY296" i="8"/>
  <c r="BA296" i="8" s="1"/>
  <c r="BG296" i="8" s="1"/>
  <c r="BI296" i="8" s="1"/>
  <c r="BQ296" i="8" s="1"/>
  <c r="AY58" i="8"/>
  <c r="BA58" i="8" s="1"/>
  <c r="BG58" i="8" s="1"/>
  <c r="BI58" i="8" s="1"/>
  <c r="BQ58" i="8" s="1"/>
  <c r="AY53" i="8"/>
  <c r="BA53" i="8" s="1"/>
  <c r="BG53" i="8" s="1"/>
  <c r="BI53" i="8" s="1"/>
  <c r="BQ53" i="8" s="1"/>
  <c r="AY126" i="8"/>
  <c r="BA126" i="8" s="1"/>
  <c r="BG126" i="8" s="1"/>
  <c r="BI126" i="8" s="1"/>
  <c r="BQ126" i="8" s="1"/>
  <c r="AY121" i="8"/>
  <c r="BA121" i="8" s="1"/>
  <c r="BG121" i="8" s="1"/>
  <c r="BI121" i="8" s="1"/>
  <c r="BQ121" i="8" s="1"/>
  <c r="AY194" i="8"/>
  <c r="BA194" i="8" s="1"/>
  <c r="BG194" i="8" s="1"/>
  <c r="BI194" i="8" s="1"/>
  <c r="BQ194" i="8" s="1"/>
  <c r="AY177" i="8"/>
  <c r="BA177" i="8" s="1"/>
  <c r="BG177" i="8" s="1"/>
  <c r="BI177" i="8" s="1"/>
  <c r="BQ177" i="8" s="1"/>
  <c r="AY244" i="8"/>
  <c r="BA244" i="8" s="1"/>
  <c r="BG244" i="8" s="1"/>
  <c r="BI244" i="8" s="1"/>
  <c r="BQ244" i="8" s="1"/>
  <c r="AY239" i="8"/>
  <c r="BA239" i="8" s="1"/>
  <c r="BG239" i="8" s="1"/>
  <c r="BI239" i="8" s="1"/>
  <c r="BQ239" i="8" s="1"/>
  <c r="AY55" i="8"/>
  <c r="BA55" i="8" s="1"/>
  <c r="BG55" i="8" s="1"/>
  <c r="BI55" i="8" s="1"/>
  <c r="BQ55" i="8" s="1"/>
  <c r="AY56" i="8"/>
  <c r="BA56" i="8" s="1"/>
  <c r="BG56" i="8" s="1"/>
  <c r="BI56" i="8" s="1"/>
  <c r="BQ56" i="8" s="1"/>
  <c r="AY111" i="8"/>
  <c r="BA111" i="8" s="1"/>
  <c r="BG111" i="8" s="1"/>
  <c r="BI111" i="8" s="1"/>
  <c r="BQ111" i="8" s="1"/>
  <c r="AY173" i="8"/>
  <c r="BA173" i="8" s="1"/>
  <c r="BG173" i="8" s="1"/>
  <c r="BI173" i="8" s="1"/>
  <c r="BQ173" i="8" s="1"/>
  <c r="AY174" i="8"/>
  <c r="BA174" i="8" s="1"/>
  <c r="BG174" i="8" s="1"/>
  <c r="BI174" i="8" s="1"/>
  <c r="BQ174" i="8" s="1"/>
  <c r="AY26" i="8"/>
  <c r="BA26" i="8" s="1"/>
  <c r="BG26" i="8" s="1"/>
  <c r="BI26" i="8" s="1"/>
  <c r="BQ26" i="8" s="1"/>
  <c r="BG101" i="8"/>
  <c r="BI101" i="8" s="1"/>
  <c r="BQ101" i="8" s="1"/>
  <c r="BG277" i="8"/>
  <c r="BI277" i="8" s="1"/>
  <c r="BQ277" i="8" s="1"/>
  <c r="BG195" i="8"/>
  <c r="BI195" i="8" s="1"/>
  <c r="BQ195" i="8" s="1"/>
  <c r="BG118" i="8"/>
  <c r="BI118" i="8" s="1"/>
  <c r="BQ118" i="8" s="1"/>
  <c r="BG41" i="8"/>
  <c r="BI41" i="8" s="1"/>
  <c r="BQ41" i="8" s="1"/>
  <c r="BG257" i="8"/>
  <c r="BI257" i="8" s="1"/>
  <c r="BQ257" i="8" s="1"/>
  <c r="BG186" i="8"/>
  <c r="BI186" i="8" s="1"/>
  <c r="BQ186" i="8" s="1"/>
  <c r="BG109" i="8"/>
  <c r="BI109" i="8" s="1"/>
  <c r="BQ109" i="8" s="1"/>
  <c r="BG38" i="8"/>
  <c r="BI38" i="8" s="1"/>
  <c r="BQ38" i="8" s="1"/>
  <c r="BG254" i="8"/>
  <c r="BI254" i="8" s="1"/>
  <c r="BQ254" i="8" s="1"/>
  <c r="BG102" i="8"/>
  <c r="BI102" i="8" s="1"/>
  <c r="BQ102" i="8" s="1"/>
  <c r="BG98" i="8"/>
  <c r="BI98" i="8" s="1"/>
  <c r="BQ98" i="8" s="1"/>
  <c r="BG189" i="8"/>
  <c r="BI189" i="8" s="1"/>
  <c r="BQ189" i="8" s="1"/>
  <c r="BG112" i="8"/>
  <c r="BI112" i="8" s="1"/>
  <c r="BQ112" i="8" s="1"/>
  <c r="BG35" i="8"/>
  <c r="BI35" i="8" s="1"/>
  <c r="BQ35" i="8" s="1"/>
  <c r="BG251" i="8"/>
  <c r="BI251" i="8" s="1"/>
  <c r="BQ251" i="8" s="1"/>
  <c r="BG180" i="8"/>
  <c r="BI180" i="8" s="1"/>
  <c r="BQ180" i="8" s="1"/>
  <c r="BG103" i="8"/>
  <c r="BI103" i="8" s="1"/>
  <c r="BQ103" i="8" s="1"/>
  <c r="BG32" i="8"/>
  <c r="BI32" i="8" s="1"/>
  <c r="BQ32" i="8" s="1"/>
  <c r="BG248" i="8"/>
  <c r="BI248" i="8" s="1"/>
  <c r="BQ248" i="8" s="1"/>
  <c r="AY291" i="8"/>
  <c r="BA291" i="8" s="1"/>
  <c r="BG291" i="8" s="1"/>
  <c r="BI291" i="8" s="1"/>
  <c r="BQ291" i="8" s="1"/>
  <c r="AY81" i="8"/>
  <c r="BA81" i="8" s="1"/>
  <c r="BG81" i="8" s="1"/>
  <c r="BI81" i="8" s="1"/>
  <c r="BQ81" i="8" s="1"/>
  <c r="AY297" i="8"/>
  <c r="BA297" i="8" s="1"/>
  <c r="BG297" i="8" s="1"/>
  <c r="BI297" i="8" s="1"/>
  <c r="BQ297" i="8" s="1"/>
  <c r="AY220" i="8"/>
  <c r="BA220" i="8" s="1"/>
  <c r="BG220" i="8" s="1"/>
  <c r="BI220" i="8" s="1"/>
  <c r="BQ220" i="8" s="1"/>
  <c r="AY143" i="8"/>
  <c r="BA143" i="8" s="1"/>
  <c r="BG143" i="8" s="1"/>
  <c r="BI143" i="8" s="1"/>
  <c r="BQ143" i="8" s="1"/>
  <c r="AY72" i="8"/>
  <c r="BA72" i="8" s="1"/>
  <c r="BG72" i="8" s="1"/>
  <c r="BI72" i="8" s="1"/>
  <c r="BQ72" i="8" s="1"/>
  <c r="AY288" i="8"/>
  <c r="BA288" i="8" s="1"/>
  <c r="BG288" i="8" s="1"/>
  <c r="BI288" i="8" s="1"/>
  <c r="BQ288" i="8" s="1"/>
  <c r="AY211" i="8"/>
  <c r="BA211" i="8" s="1"/>
  <c r="BG211" i="8" s="1"/>
  <c r="BI211" i="8" s="1"/>
  <c r="BQ211" i="8" s="1"/>
  <c r="AY140" i="8"/>
  <c r="BA140" i="8" s="1"/>
  <c r="BG140" i="8" s="1"/>
  <c r="BI140" i="8" s="1"/>
  <c r="BQ140" i="8" s="1"/>
  <c r="AY87" i="8"/>
  <c r="BA87" i="8" s="1"/>
  <c r="BG87" i="8" s="1"/>
  <c r="BI87" i="8" s="1"/>
  <c r="BQ87" i="8" s="1"/>
  <c r="AY303" i="8"/>
  <c r="BA303" i="8" s="1"/>
  <c r="BG303" i="8" s="1"/>
  <c r="BI303" i="8" s="1"/>
  <c r="BQ303" i="8" s="1"/>
  <c r="AY226" i="8"/>
  <c r="BA226" i="8" s="1"/>
  <c r="BG226" i="8" s="1"/>
  <c r="BI226" i="8" s="1"/>
  <c r="BQ226" i="8" s="1"/>
  <c r="AY149" i="8"/>
  <c r="BA149" i="8" s="1"/>
  <c r="BG149" i="8" s="1"/>
  <c r="BI149" i="8" s="1"/>
  <c r="BQ149" i="8" s="1"/>
  <c r="AY78" i="8"/>
  <c r="BA78" i="8" s="1"/>
  <c r="BG78" i="8" s="1"/>
  <c r="BI78" i="8" s="1"/>
  <c r="BQ78" i="8" s="1"/>
  <c r="AY294" i="8"/>
  <c r="BA294" i="8" s="1"/>
  <c r="BG294" i="8" s="1"/>
  <c r="BI294" i="8" s="1"/>
  <c r="BQ294" i="8" s="1"/>
  <c r="AY217" i="8"/>
  <c r="BA217" i="8" s="1"/>
  <c r="BG217" i="8" s="1"/>
  <c r="BI217" i="8" s="1"/>
  <c r="BQ217" i="8" s="1"/>
  <c r="AY146" i="8"/>
  <c r="BA146" i="8" s="1"/>
  <c r="BG146" i="8" s="1"/>
  <c r="BI146" i="8" s="1"/>
  <c r="BQ146" i="8" s="1"/>
  <c r="AS16" i="8"/>
  <c r="AS14" i="8"/>
  <c r="AU14" i="8" s="1"/>
  <c r="AW14" i="8" s="1"/>
  <c r="AQ11" i="8"/>
  <c r="AS13" i="8"/>
  <c r="AU13" i="8" s="1"/>
  <c r="AW13" i="8" s="1"/>
  <c r="AY13" i="8" s="1"/>
  <c r="BA13" i="8" s="1"/>
  <c r="AS15" i="8"/>
  <c r="AU15" i="8" s="1"/>
  <c r="AW15" i="8" s="1"/>
  <c r="AY15" i="8" s="1"/>
  <c r="BA15" i="8" s="1"/>
  <c r="BG19" i="8"/>
  <c r="AQ12" i="8"/>
  <c r="AQ17" i="8"/>
  <c r="AU17" i="8" s="1"/>
  <c r="AW17" i="8" s="1"/>
  <c r="AQ18" i="8"/>
  <c r="AQ20" i="8"/>
  <c r="G11" i="9"/>
  <c r="BP2" i="11"/>
  <c r="Q5" i="11" s="1"/>
  <c r="BE13" i="8"/>
  <c r="BE16" i="8"/>
  <c r="BE12" i="8"/>
  <c r="BE15" i="8"/>
  <c r="BO13" i="8"/>
  <c r="BV13" i="11" s="1"/>
  <c r="BO11" i="8"/>
  <c r="BV11" i="11" s="1"/>
  <c r="BO66" i="8"/>
  <c r="BV66" i="11" s="1"/>
  <c r="BO158" i="8"/>
  <c r="BV158" i="11" s="1"/>
  <c r="BO138" i="8"/>
  <c r="BV138" i="11" s="1"/>
  <c r="BO156" i="8"/>
  <c r="BV156" i="11" s="1"/>
  <c r="BO282" i="8"/>
  <c r="BV282" i="11" s="1"/>
  <c r="BO30" i="8"/>
  <c r="BV30" i="11" s="1"/>
  <c r="BO38" i="8"/>
  <c r="BV38" i="11" s="1"/>
  <c r="BO116" i="8"/>
  <c r="BV116" i="11" s="1"/>
  <c r="BO224" i="8"/>
  <c r="BV224" i="11" s="1"/>
  <c r="BO18" i="8"/>
  <c r="BV18" i="11" s="1"/>
  <c r="BO79" i="8"/>
  <c r="BV79" i="11" s="1"/>
  <c r="BO176" i="8"/>
  <c r="BV176" i="11" s="1"/>
  <c r="BO284" i="8"/>
  <c r="BV284" i="11" s="1"/>
  <c r="BO44" i="8"/>
  <c r="BV44" i="11" s="1"/>
  <c r="BO126" i="8"/>
  <c r="BV126" i="11" s="1"/>
  <c r="BO234" i="8"/>
  <c r="BV234" i="11" s="1"/>
  <c r="BO20" i="8"/>
  <c r="BV20" i="11" s="1"/>
  <c r="BO84" i="8"/>
  <c r="BV84" i="11" s="1"/>
  <c r="BO182" i="8"/>
  <c r="BV182" i="11" s="1"/>
  <c r="BO290" i="8"/>
  <c r="BV290" i="11" s="1"/>
  <c r="BO49" i="8"/>
  <c r="BV49" i="11" s="1"/>
  <c r="BO132" i="8"/>
  <c r="BV132" i="11" s="1"/>
  <c r="BO240" i="8"/>
  <c r="BV240" i="11" s="1"/>
  <c r="BO115" i="8"/>
  <c r="BV115" i="11" s="1"/>
  <c r="BO151" i="8"/>
  <c r="BV151" i="11" s="1"/>
  <c r="BO187" i="8"/>
  <c r="BV187" i="11" s="1"/>
  <c r="BO223" i="8"/>
  <c r="BV223" i="11" s="1"/>
  <c r="BO259" i="8"/>
  <c r="BV259" i="11" s="1"/>
  <c r="BO295" i="8"/>
  <c r="BV295" i="11" s="1"/>
  <c r="BO45" i="8"/>
  <c r="BV45" i="11" s="1"/>
  <c r="BO81" i="8"/>
  <c r="BV81" i="11" s="1"/>
  <c r="BO117" i="8"/>
  <c r="BV117" i="11" s="1"/>
  <c r="BO153" i="8"/>
  <c r="BV153" i="11" s="1"/>
  <c r="BO189" i="8"/>
  <c r="BV189" i="11" s="1"/>
  <c r="BO225" i="8"/>
  <c r="BV225" i="11" s="1"/>
  <c r="BO261" i="8"/>
  <c r="BV261" i="11" s="1"/>
  <c r="BO297" i="8"/>
  <c r="BV297" i="11" s="1"/>
  <c r="BO52" i="8"/>
  <c r="BV52" i="11" s="1"/>
  <c r="BO88" i="8"/>
  <c r="BV88" i="11" s="1"/>
  <c r="BO124" i="8"/>
  <c r="BV124" i="11" s="1"/>
  <c r="BO160" i="8"/>
  <c r="BV160" i="11" s="1"/>
  <c r="BO196" i="8"/>
  <c r="BV196" i="11" s="1"/>
  <c r="BO232" i="8"/>
  <c r="BV232" i="11" s="1"/>
  <c r="BO268" i="8"/>
  <c r="BV268" i="11" s="1"/>
  <c r="BO304" i="8"/>
  <c r="BV304" i="11" s="1"/>
  <c r="BO59" i="8"/>
  <c r="BV59" i="11" s="1"/>
  <c r="BO95" i="8"/>
  <c r="BV95" i="11" s="1"/>
  <c r="BO131" i="8"/>
  <c r="BV131" i="11" s="1"/>
  <c r="BO167" i="8"/>
  <c r="BV167" i="11" s="1"/>
  <c r="BO203" i="8"/>
  <c r="BV203" i="11" s="1"/>
  <c r="BO239" i="8"/>
  <c r="BV239" i="11" s="1"/>
  <c r="BO275" i="8"/>
  <c r="BV275" i="11" s="1"/>
  <c r="BO42" i="8"/>
  <c r="BV42" i="11" s="1"/>
  <c r="BO264" i="8"/>
  <c r="BV264" i="11" s="1"/>
  <c r="BO23" i="8"/>
  <c r="BV23" i="11" s="1"/>
  <c r="BO102" i="8"/>
  <c r="BV102" i="11" s="1"/>
  <c r="BO50" i="8"/>
  <c r="BV50" i="11" s="1"/>
  <c r="BO134" i="8"/>
  <c r="BV134" i="11" s="1"/>
  <c r="BO242" i="8"/>
  <c r="BV242" i="11" s="1"/>
  <c r="BO24" i="8"/>
  <c r="BV24" i="11" s="1"/>
  <c r="BO91" i="8"/>
  <c r="BV91" i="11" s="1"/>
  <c r="BO194" i="8"/>
  <c r="BV194" i="11" s="1"/>
  <c r="BO302" i="8"/>
  <c r="BV302" i="11" s="1"/>
  <c r="BO56" i="8"/>
  <c r="BV56" i="11" s="1"/>
  <c r="BO144" i="8"/>
  <c r="BV144" i="11" s="1"/>
  <c r="BO252" i="8"/>
  <c r="BV252" i="11" s="1"/>
  <c r="BO26" i="8"/>
  <c r="BV26" i="11" s="1"/>
  <c r="BO96" i="8"/>
  <c r="BV96" i="11" s="1"/>
  <c r="BO200" i="8"/>
  <c r="BV200" i="11" s="1"/>
  <c r="BO308" i="8"/>
  <c r="BV308" i="11" s="1"/>
  <c r="BO61" i="8"/>
  <c r="BV61" i="11" s="1"/>
  <c r="BO150" i="8"/>
  <c r="BV150" i="11" s="1"/>
  <c r="BO258" i="8"/>
  <c r="BV258" i="11" s="1"/>
  <c r="BO121" i="8"/>
  <c r="BV121" i="11" s="1"/>
  <c r="BO157" i="8"/>
  <c r="BV157" i="11" s="1"/>
  <c r="BO193" i="8"/>
  <c r="BV193" i="11" s="1"/>
  <c r="BO229" i="8"/>
  <c r="BV229" i="11" s="1"/>
  <c r="BO265" i="8"/>
  <c r="BV265" i="11" s="1"/>
  <c r="BO301" i="8"/>
  <c r="BV301" i="11" s="1"/>
  <c r="BO51" i="8"/>
  <c r="BV51" i="11" s="1"/>
  <c r="BO87" i="8"/>
  <c r="BV87" i="11" s="1"/>
  <c r="BO123" i="8"/>
  <c r="BV123" i="11" s="1"/>
  <c r="BO159" i="8"/>
  <c r="BV159" i="11" s="1"/>
  <c r="BO195" i="8"/>
  <c r="BV195" i="11" s="1"/>
  <c r="BO231" i="8"/>
  <c r="BV231" i="11" s="1"/>
  <c r="BO267" i="8"/>
  <c r="BV267" i="11" s="1"/>
  <c r="BO303" i="8"/>
  <c r="BV303" i="11" s="1"/>
  <c r="BO58" i="8"/>
  <c r="BV58" i="11" s="1"/>
  <c r="BO94" i="8"/>
  <c r="BV94" i="11" s="1"/>
  <c r="BO130" i="8"/>
  <c r="BV130" i="11" s="1"/>
  <c r="BO166" i="8"/>
  <c r="BV166" i="11" s="1"/>
  <c r="BO202" i="8"/>
  <c r="BV202" i="11" s="1"/>
  <c r="BO238" i="8"/>
  <c r="BV238" i="11" s="1"/>
  <c r="BO274" i="8"/>
  <c r="BV274" i="11" s="1"/>
  <c r="BO310" i="8"/>
  <c r="BV310" i="11" s="1"/>
  <c r="BO65" i="8"/>
  <c r="BV65" i="11" s="1"/>
  <c r="BO101" i="8"/>
  <c r="BV101" i="11" s="1"/>
  <c r="BO137" i="8"/>
  <c r="BV137" i="11" s="1"/>
  <c r="BO173" i="8"/>
  <c r="BV173" i="11" s="1"/>
  <c r="BO209" i="8"/>
  <c r="BV209" i="11" s="1"/>
  <c r="BO245" i="8"/>
  <c r="BV245" i="11" s="1"/>
  <c r="BO281" i="8"/>
  <c r="BV281" i="11" s="1"/>
  <c r="BO120" i="8"/>
  <c r="BV120" i="11" s="1"/>
  <c r="BO246" i="8"/>
  <c r="BV246" i="11" s="1"/>
  <c r="BO90" i="8"/>
  <c r="BV90" i="11" s="1"/>
  <c r="BO210" i="8"/>
  <c r="BV210" i="11" s="1"/>
  <c r="BO62" i="8"/>
  <c r="BV62" i="11" s="1"/>
  <c r="BO152" i="8"/>
  <c r="BV152" i="11" s="1"/>
  <c r="BO260" i="8"/>
  <c r="BV260" i="11" s="1"/>
  <c r="BO31" i="8"/>
  <c r="BV31" i="11" s="1"/>
  <c r="BO104" i="8"/>
  <c r="BV104" i="11" s="1"/>
  <c r="BO212" i="8"/>
  <c r="BV212" i="11" s="1"/>
  <c r="BO68" i="8"/>
  <c r="BV68" i="11" s="1"/>
  <c r="BO162" i="8"/>
  <c r="BV162" i="11" s="1"/>
  <c r="BO270" i="8"/>
  <c r="BV270" i="11" s="1"/>
  <c r="BO36" i="8"/>
  <c r="BV36" i="11" s="1"/>
  <c r="BO110" i="8"/>
  <c r="BV110" i="11" s="1"/>
  <c r="BO218" i="8"/>
  <c r="BV218" i="11" s="1"/>
  <c r="BO15" i="8"/>
  <c r="BV15" i="11" s="1"/>
  <c r="BO73" i="8"/>
  <c r="BV73" i="11" s="1"/>
  <c r="BO168" i="8"/>
  <c r="BV168" i="11" s="1"/>
  <c r="BO276" i="8"/>
  <c r="BV276" i="11" s="1"/>
  <c r="BO127" i="8"/>
  <c r="BV127" i="11" s="1"/>
  <c r="BO163" i="8"/>
  <c r="BV163" i="11" s="1"/>
  <c r="BO199" i="8"/>
  <c r="BV199" i="11" s="1"/>
  <c r="BO235" i="8"/>
  <c r="BV235" i="11" s="1"/>
  <c r="BO271" i="8"/>
  <c r="BV271" i="11" s="1"/>
  <c r="BO307" i="8"/>
  <c r="BV307" i="11" s="1"/>
  <c r="BO57" i="8"/>
  <c r="BV57" i="11" s="1"/>
  <c r="BO93" i="8"/>
  <c r="BV93" i="11" s="1"/>
  <c r="BO129" i="8"/>
  <c r="BV129" i="11" s="1"/>
  <c r="BO165" i="8"/>
  <c r="BV165" i="11" s="1"/>
  <c r="BO201" i="8"/>
  <c r="BV201" i="11" s="1"/>
  <c r="BO237" i="8"/>
  <c r="BV237" i="11" s="1"/>
  <c r="BO273" i="8"/>
  <c r="BV273" i="11" s="1"/>
  <c r="BO309" i="8"/>
  <c r="BV309" i="11" s="1"/>
  <c r="BO64" i="8"/>
  <c r="BV64" i="11" s="1"/>
  <c r="BO100" i="8"/>
  <c r="BV100" i="11" s="1"/>
  <c r="BO136" i="8"/>
  <c r="BV136" i="11" s="1"/>
  <c r="BO172" i="8"/>
  <c r="BV172" i="11" s="1"/>
  <c r="BO208" i="8"/>
  <c r="BV208" i="11" s="1"/>
  <c r="BO244" i="8"/>
  <c r="BV244" i="11" s="1"/>
  <c r="BO280" i="8"/>
  <c r="BV280" i="11" s="1"/>
  <c r="BO35" i="8"/>
  <c r="BV35" i="11" s="1"/>
  <c r="BO71" i="8"/>
  <c r="BV71" i="11" s="1"/>
  <c r="BO107" i="8"/>
  <c r="BV107" i="11" s="1"/>
  <c r="BO143" i="8"/>
  <c r="BV143" i="11" s="1"/>
  <c r="BO179" i="8"/>
  <c r="BV179" i="11" s="1"/>
  <c r="BO215" i="8"/>
  <c r="BV215" i="11" s="1"/>
  <c r="BO251" i="8"/>
  <c r="BV251" i="11" s="1"/>
  <c r="BO287" i="8"/>
  <c r="BV287" i="11" s="1"/>
  <c r="BO228" i="8"/>
  <c r="BV228" i="11" s="1"/>
  <c r="BO17" i="8"/>
  <c r="BV17" i="11" s="1"/>
  <c r="BO192" i="8"/>
  <c r="BV192" i="11" s="1"/>
  <c r="BO16" i="8"/>
  <c r="BV16" i="11" s="1"/>
  <c r="BO74" i="8"/>
  <c r="BV74" i="11" s="1"/>
  <c r="BO170" i="8"/>
  <c r="BV170" i="11" s="1"/>
  <c r="BO278" i="8"/>
  <c r="BV278" i="11" s="1"/>
  <c r="BO43" i="8"/>
  <c r="BV43" i="11" s="1"/>
  <c r="BO122" i="8"/>
  <c r="BV122" i="11" s="1"/>
  <c r="BO230" i="8"/>
  <c r="BV230" i="11" s="1"/>
  <c r="BO19" i="8"/>
  <c r="BV19" i="11" s="1"/>
  <c r="BO80" i="8"/>
  <c r="BV80" i="11" s="1"/>
  <c r="BO180" i="8"/>
  <c r="BV180" i="11" s="1"/>
  <c r="BO288" i="8"/>
  <c r="BV288" i="11" s="1"/>
  <c r="BO48" i="8"/>
  <c r="BV48" i="11" s="1"/>
  <c r="BO128" i="8"/>
  <c r="BV128" i="11" s="1"/>
  <c r="BO236" i="8"/>
  <c r="BV236" i="11" s="1"/>
  <c r="BO21" i="8"/>
  <c r="BV21" i="11" s="1"/>
  <c r="BO85" i="8"/>
  <c r="BV85" i="11" s="1"/>
  <c r="BO186" i="8"/>
  <c r="BV186" i="11" s="1"/>
  <c r="BO294" i="8"/>
  <c r="BV294" i="11" s="1"/>
  <c r="BO133" i="8"/>
  <c r="BV133" i="11" s="1"/>
  <c r="BO169" i="8"/>
  <c r="BV169" i="11" s="1"/>
  <c r="BO205" i="8"/>
  <c r="BV205" i="11" s="1"/>
  <c r="BO241" i="8"/>
  <c r="BV241" i="11" s="1"/>
  <c r="BO277" i="8"/>
  <c r="BV277" i="11" s="1"/>
  <c r="BO27" i="8"/>
  <c r="BV27" i="11" s="1"/>
  <c r="BO63" i="8"/>
  <c r="BV63" i="11" s="1"/>
  <c r="BO99" i="8"/>
  <c r="BV99" i="11" s="1"/>
  <c r="BO135" i="8"/>
  <c r="BV135" i="11" s="1"/>
  <c r="BO171" i="8"/>
  <c r="BV171" i="11" s="1"/>
  <c r="BO207" i="8"/>
  <c r="BV207" i="11" s="1"/>
  <c r="BO243" i="8"/>
  <c r="BV243" i="11" s="1"/>
  <c r="BO279" i="8"/>
  <c r="BV279" i="11" s="1"/>
  <c r="BO34" i="8"/>
  <c r="BV34" i="11" s="1"/>
  <c r="BO70" i="8"/>
  <c r="BV70" i="11" s="1"/>
  <c r="BO106" i="8"/>
  <c r="BV106" i="11" s="1"/>
  <c r="BO142" i="8"/>
  <c r="BV142" i="11" s="1"/>
  <c r="BO178" i="8"/>
  <c r="BV178" i="11" s="1"/>
  <c r="BO214" i="8"/>
  <c r="BV214" i="11" s="1"/>
  <c r="BO250" i="8"/>
  <c r="BV250" i="11" s="1"/>
  <c r="BO286" i="8"/>
  <c r="BV286" i="11" s="1"/>
  <c r="BO41" i="8"/>
  <c r="BV41" i="11" s="1"/>
  <c r="BO77" i="8"/>
  <c r="BV77" i="11" s="1"/>
  <c r="BO113" i="8"/>
  <c r="BV113" i="11" s="1"/>
  <c r="BO149" i="8"/>
  <c r="BV149" i="11" s="1"/>
  <c r="BO185" i="8"/>
  <c r="BV185" i="11" s="1"/>
  <c r="BO221" i="8"/>
  <c r="BV221" i="11" s="1"/>
  <c r="BO257" i="8"/>
  <c r="BV257" i="11" s="1"/>
  <c r="BO293" i="8"/>
  <c r="BV293" i="11" s="1"/>
  <c r="BO78" i="8"/>
  <c r="BV78" i="11" s="1"/>
  <c r="BO300" i="8"/>
  <c r="BV300" i="11" s="1"/>
  <c r="BO22" i="8"/>
  <c r="BV22" i="11" s="1"/>
  <c r="BO86" i="8"/>
  <c r="BV86" i="11" s="1"/>
  <c r="BO188" i="8"/>
  <c r="BV188" i="11" s="1"/>
  <c r="BO296" i="8"/>
  <c r="BV296" i="11" s="1"/>
  <c r="BO55" i="8"/>
  <c r="BV55" i="11" s="1"/>
  <c r="BO140" i="8"/>
  <c r="BV140" i="11" s="1"/>
  <c r="BO248" i="8"/>
  <c r="BV248" i="11" s="1"/>
  <c r="BO25" i="8"/>
  <c r="BV25" i="11" s="1"/>
  <c r="BO92" i="8"/>
  <c r="BV92" i="11" s="1"/>
  <c r="BO198" i="8"/>
  <c r="BV198" i="11" s="1"/>
  <c r="BO306" i="8"/>
  <c r="BV306" i="11" s="1"/>
  <c r="BO60" i="8"/>
  <c r="BV60" i="11" s="1"/>
  <c r="BO146" i="8"/>
  <c r="BV146" i="11" s="1"/>
  <c r="BO254" i="8"/>
  <c r="BV254" i="11" s="1"/>
  <c r="BO28" i="8"/>
  <c r="BV28" i="11" s="1"/>
  <c r="BO97" i="8"/>
  <c r="BV97" i="11" s="1"/>
  <c r="BO204" i="8"/>
  <c r="BV204" i="11" s="1"/>
  <c r="BO103" i="8"/>
  <c r="BV103" i="11" s="1"/>
  <c r="BO139" i="8"/>
  <c r="BV139" i="11" s="1"/>
  <c r="BO175" i="8"/>
  <c r="BV175" i="11" s="1"/>
  <c r="BO211" i="8"/>
  <c r="BV211" i="11" s="1"/>
  <c r="BO247" i="8"/>
  <c r="BV247" i="11" s="1"/>
  <c r="BO283" i="8"/>
  <c r="BV283" i="11" s="1"/>
  <c r="BO33" i="8"/>
  <c r="BV33" i="11" s="1"/>
  <c r="BO69" i="8"/>
  <c r="BV69" i="11" s="1"/>
  <c r="BO105" i="8"/>
  <c r="BV105" i="11" s="1"/>
  <c r="BO141" i="8"/>
  <c r="BV141" i="11" s="1"/>
  <c r="BO177" i="8"/>
  <c r="BV177" i="11" s="1"/>
  <c r="BO213" i="8"/>
  <c r="BV213" i="11" s="1"/>
  <c r="BO249" i="8"/>
  <c r="BV249" i="11" s="1"/>
  <c r="BO285" i="8"/>
  <c r="BV285" i="11" s="1"/>
  <c r="BO40" i="8"/>
  <c r="BV40" i="11" s="1"/>
  <c r="BO76" i="8"/>
  <c r="BV76" i="11" s="1"/>
  <c r="BO112" i="8"/>
  <c r="BV112" i="11" s="1"/>
  <c r="BO148" i="8"/>
  <c r="BV148" i="11" s="1"/>
  <c r="BO184" i="8"/>
  <c r="BV184" i="11" s="1"/>
  <c r="BO220" i="8"/>
  <c r="BV220" i="11" s="1"/>
  <c r="BO256" i="8"/>
  <c r="BV256" i="11" s="1"/>
  <c r="BO292" i="8"/>
  <c r="BV292" i="11" s="1"/>
  <c r="BO47" i="8"/>
  <c r="BV47" i="11" s="1"/>
  <c r="BO83" i="8"/>
  <c r="BV83" i="11" s="1"/>
  <c r="BO119" i="8"/>
  <c r="BV119" i="11" s="1"/>
  <c r="BO155" i="8"/>
  <c r="BV155" i="11" s="1"/>
  <c r="BO191" i="8"/>
  <c r="BV191" i="11" s="1"/>
  <c r="BO227" i="8"/>
  <c r="BV227" i="11" s="1"/>
  <c r="BO263" i="8"/>
  <c r="BV263" i="11" s="1"/>
  <c r="BO299" i="8"/>
  <c r="BV299" i="11" s="1"/>
  <c r="BO174" i="8"/>
  <c r="BV174" i="11" s="1"/>
  <c r="BO54" i="8"/>
  <c r="BV54" i="11" s="1"/>
  <c r="BO29" i="8"/>
  <c r="BV29" i="11" s="1"/>
  <c r="BO98" i="8"/>
  <c r="BV98" i="11" s="1"/>
  <c r="BO206" i="8"/>
  <c r="BV206" i="11" s="1"/>
  <c r="BO12" i="8"/>
  <c r="BV12" i="11" s="1"/>
  <c r="BO67" i="8"/>
  <c r="BV67" i="11" s="1"/>
  <c r="BO266" i="8"/>
  <c r="BV266" i="11" s="1"/>
  <c r="BO32" i="8"/>
  <c r="BV32" i="11" s="1"/>
  <c r="BO108" i="8"/>
  <c r="BV108" i="11" s="1"/>
  <c r="BO216" i="8"/>
  <c r="BV216" i="11" s="1"/>
  <c r="BO14" i="8"/>
  <c r="BV14" i="11" s="1"/>
  <c r="BO72" i="8"/>
  <c r="BV72" i="11" s="1"/>
  <c r="BO164" i="8"/>
  <c r="BV164" i="11" s="1"/>
  <c r="BO272" i="8"/>
  <c r="BV272" i="11" s="1"/>
  <c r="BO37" i="8"/>
  <c r="BV37" i="11" s="1"/>
  <c r="BO114" i="8"/>
  <c r="BV114" i="11" s="1"/>
  <c r="BO222" i="8"/>
  <c r="BV222" i="11" s="1"/>
  <c r="BO109" i="8"/>
  <c r="BV109" i="11" s="1"/>
  <c r="BO145" i="8"/>
  <c r="BV145" i="11" s="1"/>
  <c r="BO181" i="8"/>
  <c r="BV181" i="11" s="1"/>
  <c r="BO217" i="8"/>
  <c r="BV217" i="11" s="1"/>
  <c r="BO253" i="8"/>
  <c r="BV253" i="11" s="1"/>
  <c r="BO289" i="8"/>
  <c r="BV289" i="11" s="1"/>
  <c r="BO39" i="8"/>
  <c r="BV39" i="11" s="1"/>
  <c r="BO75" i="8"/>
  <c r="BV75" i="11" s="1"/>
  <c r="BO111" i="8"/>
  <c r="BV111" i="11" s="1"/>
  <c r="BO147" i="8"/>
  <c r="BV147" i="11" s="1"/>
  <c r="BO183" i="8"/>
  <c r="BV183" i="11" s="1"/>
  <c r="BO219" i="8"/>
  <c r="BV219" i="11" s="1"/>
  <c r="BO255" i="8"/>
  <c r="BV255" i="11" s="1"/>
  <c r="BO291" i="8"/>
  <c r="BV291" i="11" s="1"/>
  <c r="BO46" i="8"/>
  <c r="BV46" i="11" s="1"/>
  <c r="BO82" i="8"/>
  <c r="BV82" i="11" s="1"/>
  <c r="BO118" i="8"/>
  <c r="BV118" i="11" s="1"/>
  <c r="BO154" i="8"/>
  <c r="BV154" i="11" s="1"/>
  <c r="BO190" i="8"/>
  <c r="BV190" i="11" s="1"/>
  <c r="BO226" i="8"/>
  <c r="BV226" i="11" s="1"/>
  <c r="BO262" i="8"/>
  <c r="BV262" i="11" s="1"/>
  <c r="BO298" i="8"/>
  <c r="BV298" i="11" s="1"/>
  <c r="BO53" i="8"/>
  <c r="BV53" i="11" s="1"/>
  <c r="BO89" i="8"/>
  <c r="BV89" i="11" s="1"/>
  <c r="BO125" i="8"/>
  <c r="BV125" i="11" s="1"/>
  <c r="BO161" i="8"/>
  <c r="BV161" i="11" s="1"/>
  <c r="BO197" i="8"/>
  <c r="BV197" i="11" s="1"/>
  <c r="BO233" i="8"/>
  <c r="BV233" i="11" s="1"/>
  <c r="BO269" i="8"/>
  <c r="BV269" i="11" s="1"/>
  <c r="BO305" i="8"/>
  <c r="BV305" i="11" s="1"/>
  <c r="D67" i="5"/>
  <c r="AA29" i="5"/>
  <c r="N38" i="5"/>
  <c r="D72" i="5"/>
  <c r="R25" i="5"/>
  <c r="R18" i="5"/>
  <c r="D30" i="5"/>
  <c r="R74" i="5"/>
  <c r="R26" i="5"/>
  <c r="D18" i="5"/>
  <c r="W50" i="5"/>
  <c r="R49" i="5"/>
  <c r="N31" i="5"/>
  <c r="W43" i="5"/>
  <c r="D46" i="5"/>
  <c r="N54" i="5"/>
  <c r="W42" i="5"/>
  <c r="AA52" i="5"/>
  <c r="AA37" i="5"/>
  <c r="R40" i="5"/>
  <c r="W52" i="5"/>
  <c r="AA68" i="5"/>
  <c r="N17" i="5"/>
  <c r="N53" i="5"/>
  <c r="R65" i="5"/>
  <c r="W41" i="5"/>
  <c r="AA21" i="5"/>
  <c r="AA57" i="5"/>
  <c r="D26" i="5"/>
  <c r="D56" i="5"/>
  <c r="N68" i="5"/>
  <c r="D48" i="5"/>
  <c r="R39" i="5"/>
  <c r="N40" i="5"/>
  <c r="D54" i="5"/>
  <c r="W38" i="5"/>
  <c r="N19" i="5"/>
  <c r="AA65" i="5"/>
  <c r="N37" i="5"/>
  <c r="W32" i="5"/>
  <c r="D59" i="5"/>
  <c r="N69" i="5"/>
  <c r="AA53" i="5"/>
  <c r="D24" i="5"/>
  <c r="N16" i="5"/>
  <c r="N73" i="5"/>
  <c r="W25" i="5"/>
  <c r="AA59" i="5"/>
  <c r="D65" i="5"/>
  <c r="N57" i="5"/>
  <c r="R67" i="5"/>
  <c r="AA30" i="5"/>
  <c r="R45" i="5"/>
  <c r="W62" i="5"/>
  <c r="D28" i="5"/>
  <c r="D64" i="5"/>
  <c r="N36" i="5"/>
  <c r="N72" i="5"/>
  <c r="R48" i="5"/>
  <c r="W24" i="5"/>
  <c r="W60" i="5"/>
  <c r="AA34" i="5"/>
  <c r="AA70" i="5"/>
  <c r="AA19" i="5"/>
  <c r="AA55" i="5"/>
  <c r="R22" i="5"/>
  <c r="R58" i="5"/>
  <c r="W34" i="5"/>
  <c r="W70" i="5"/>
  <c r="AA50" i="5"/>
  <c r="D27" i="5"/>
  <c r="D63" i="5"/>
  <c r="N35" i="5"/>
  <c r="N71" i="5"/>
  <c r="R47" i="5"/>
  <c r="W23" i="5"/>
  <c r="W59" i="5"/>
  <c r="AA39" i="5"/>
  <c r="AA75" i="5"/>
  <c r="N55" i="5"/>
  <c r="N61" i="5"/>
  <c r="D25" i="5"/>
  <c r="R32" i="5"/>
  <c r="N26" i="5"/>
  <c r="D73" i="5"/>
  <c r="N67" i="5"/>
  <c r="W19" i="5"/>
  <c r="AA48" i="5"/>
  <c r="R57" i="5"/>
  <c r="AA18" i="5"/>
  <c r="D70" i="5"/>
  <c r="R54" i="5"/>
  <c r="W30" i="5"/>
  <c r="W66" i="5"/>
  <c r="AA40" i="5"/>
  <c r="W51" i="5"/>
  <c r="AA25" i="5"/>
  <c r="AA61" i="5"/>
  <c r="R28" i="5"/>
  <c r="R64" i="5"/>
  <c r="W40" i="5"/>
  <c r="AA20" i="5"/>
  <c r="AA56" i="5"/>
  <c r="D33" i="5"/>
  <c r="D69" i="5"/>
  <c r="N41" i="5"/>
  <c r="R17" i="5"/>
  <c r="R53" i="5"/>
  <c r="W29" i="5"/>
  <c r="W65" i="5"/>
  <c r="AA45" i="5"/>
  <c r="N25" i="5"/>
  <c r="R51" i="5"/>
  <c r="D36" i="5"/>
  <c r="R38" i="5"/>
  <c r="D23" i="5"/>
  <c r="R27" i="5"/>
  <c r="N32" i="5"/>
  <c r="AA47" i="5"/>
  <c r="N58" i="5"/>
  <c r="D38" i="5"/>
  <c r="N63" i="5"/>
  <c r="AA35" i="5"/>
  <c r="D16" i="5"/>
  <c r="R56" i="5"/>
  <c r="W26" i="5"/>
  <c r="D42" i="5"/>
  <c r="N34" i="5"/>
  <c r="R37" i="5"/>
  <c r="W49" i="5"/>
  <c r="D29" i="5"/>
  <c r="N21" i="5"/>
  <c r="R19" i="5"/>
  <c r="W31" i="5"/>
  <c r="AA66" i="5"/>
  <c r="R69" i="5"/>
  <c r="AA36" i="5"/>
  <c r="D40" i="5"/>
  <c r="AY3" i="5"/>
  <c r="B60" i="5" s="1"/>
  <c r="N48" i="5"/>
  <c r="R24" i="5"/>
  <c r="R60" i="5"/>
  <c r="W36" i="5"/>
  <c r="W72" i="5"/>
  <c r="AA46" i="5"/>
  <c r="W57" i="5"/>
  <c r="AA31" i="5"/>
  <c r="AA67" i="5"/>
  <c r="R34" i="5"/>
  <c r="R70" i="5"/>
  <c r="W46" i="5"/>
  <c r="AA26" i="5"/>
  <c r="AA62" i="5"/>
  <c r="D39" i="5"/>
  <c r="D75" i="5"/>
  <c r="N47" i="5"/>
  <c r="R23" i="5"/>
  <c r="R59" i="5"/>
  <c r="W35" i="5"/>
  <c r="W71" i="5"/>
  <c r="AA51" i="5"/>
  <c r="W27" i="5"/>
  <c r="AA42" i="5"/>
  <c r="W61" i="5"/>
  <c r="D32" i="5"/>
  <c r="D19" i="5"/>
  <c r="D34" i="5"/>
  <c r="N64" i="5"/>
  <c r="W73" i="5"/>
  <c r="N51" i="5"/>
  <c r="D53" i="5"/>
  <c r="N28" i="5"/>
  <c r="N44" i="5"/>
  <c r="D37" i="5"/>
  <c r="AA71" i="5"/>
  <c r="R30" i="5"/>
  <c r="R75" i="5"/>
  <c r="D71" i="5"/>
  <c r="N75" i="5"/>
  <c r="D49" i="5"/>
  <c r="D62" i="5"/>
  <c r="W68" i="5"/>
  <c r="N74" i="5"/>
  <c r="D41" i="5"/>
  <c r="R63" i="5"/>
  <c r="D66" i="5"/>
  <c r="R44" i="5"/>
  <c r="D31" i="5"/>
  <c r="N43" i="5"/>
  <c r="W44" i="5"/>
  <c r="AA24" i="5"/>
  <c r="D60" i="5"/>
  <c r="N52" i="5"/>
  <c r="R61" i="5"/>
  <c r="AA23" i="5"/>
  <c r="D47" i="5"/>
  <c r="N39" i="5"/>
  <c r="R43" i="5"/>
  <c r="W56" i="5"/>
  <c r="R21" i="5"/>
  <c r="W33" i="5"/>
  <c r="AA72" i="5"/>
  <c r="D52" i="5"/>
  <c r="N24" i="5"/>
  <c r="N60" i="5"/>
  <c r="R36" i="5"/>
  <c r="R72" i="5"/>
  <c r="W48" i="5"/>
  <c r="AA22" i="5"/>
  <c r="AA58" i="5"/>
  <c r="W69" i="5"/>
  <c r="AA43" i="5"/>
  <c r="N70" i="5"/>
  <c r="R46" i="5"/>
  <c r="W22" i="5"/>
  <c r="W58" i="5"/>
  <c r="AA38" i="5"/>
  <c r="AA74" i="5"/>
  <c r="D51" i="5"/>
  <c r="N23" i="5"/>
  <c r="N59" i="5"/>
  <c r="R35" i="5"/>
  <c r="R71" i="5"/>
  <c r="W47" i="5"/>
  <c r="AA27" i="5"/>
  <c r="AA63" i="5"/>
  <c r="M13" i="10"/>
  <c r="N45" i="5"/>
  <c r="D74" i="5"/>
  <c r="N50" i="5"/>
  <c r="R62" i="5"/>
  <c r="W37" i="5"/>
  <c r="N42" i="5"/>
  <c r="N33" i="5"/>
  <c r="D43" i="5"/>
  <c r="D20" i="5"/>
  <c r="R20" i="5"/>
  <c r="W20" i="5"/>
  <c r="D50" i="5"/>
  <c r="W67" i="5"/>
  <c r="R31" i="5"/>
  <c r="W21" i="5"/>
  <c r="AA54" i="5"/>
  <c r="N18" i="5"/>
  <c r="R66" i="5"/>
  <c r="AA16" i="5"/>
  <c r="W63" i="5"/>
  <c r="AA73" i="5"/>
  <c r="W16" i="5"/>
  <c r="AA32" i="5"/>
  <c r="D45" i="5"/>
  <c r="R29" i="5"/>
  <c r="D17" i="5"/>
  <c r="N27" i="5"/>
  <c r="W39" i="5"/>
  <c r="N46" i="5"/>
  <c r="N20" i="5"/>
  <c r="D35" i="5"/>
  <c r="R50" i="5"/>
  <c r="D61" i="5"/>
  <c r="W55" i="5"/>
  <c r="N22" i="5"/>
  <c r="R68" i="5"/>
  <c r="D44" i="5"/>
  <c r="N56" i="5"/>
  <c r="AA17" i="5"/>
  <c r="AA60" i="5"/>
  <c r="D68" i="5"/>
  <c r="N62" i="5"/>
  <c r="R73" i="5"/>
  <c r="AA41" i="5"/>
  <c r="D55" i="5"/>
  <c r="N49" i="5"/>
  <c r="R55" i="5"/>
  <c r="W74" i="5"/>
  <c r="R33" i="5"/>
  <c r="W45" i="5"/>
  <c r="D22" i="5"/>
  <c r="D58" i="5"/>
  <c r="N30" i="5"/>
  <c r="N66" i="5"/>
  <c r="R42" i="5"/>
  <c r="W18" i="5"/>
  <c r="W54" i="5"/>
  <c r="AA28" i="5"/>
  <c r="AA64" i="5"/>
  <c r="W75" i="5"/>
  <c r="AA49" i="5"/>
  <c r="R16" i="5"/>
  <c r="R52" i="5"/>
  <c r="W28" i="5"/>
  <c r="W64" i="5"/>
  <c r="AA44" i="5"/>
  <c r="D21" i="5"/>
  <c r="D57" i="5"/>
  <c r="N29" i="5"/>
  <c r="N65" i="5"/>
  <c r="R41" i="5"/>
  <c r="W17" i="5"/>
  <c r="W53" i="5"/>
  <c r="AA33" i="5"/>
  <c r="AA69" i="5"/>
  <c r="K11" i="9"/>
  <c r="X9" i="5" s="1"/>
  <c r="R9" i="5"/>
  <c r="AD7" i="10"/>
  <c r="E7" i="10" s="1"/>
  <c r="AD6" i="10"/>
  <c r="E6" i="10" s="1"/>
  <c r="M12" i="10"/>
  <c r="AA197" i="10"/>
  <c r="AA167" i="10"/>
  <c r="AA485" i="10"/>
  <c r="O15" i="9"/>
  <c r="O13" i="9"/>
  <c r="O14" i="9"/>
  <c r="O12" i="9"/>
  <c r="O11" i="9"/>
  <c r="AN9" i="5" s="1"/>
  <c r="AE92" i="10"/>
  <c r="AC92" i="10"/>
  <c r="AE13" i="10"/>
  <c r="AC13" i="10"/>
  <c r="AE19" i="10"/>
  <c r="AC19" i="10"/>
  <c r="AE25" i="10"/>
  <c r="AC25" i="10"/>
  <c r="AE31" i="10"/>
  <c r="AC31" i="10"/>
  <c r="AE37" i="10"/>
  <c r="AC37" i="10"/>
  <c r="AE43" i="10"/>
  <c r="AC43" i="10"/>
  <c r="AE49" i="10"/>
  <c r="AC49" i="10"/>
  <c r="AE55" i="10"/>
  <c r="AC55" i="10"/>
  <c r="AE61" i="10"/>
  <c r="AC61" i="10"/>
  <c r="AE67" i="10"/>
  <c r="AC67" i="10"/>
  <c r="AE73" i="10"/>
  <c r="AC73" i="10"/>
  <c r="AE79" i="10"/>
  <c r="AC79" i="10"/>
  <c r="AE85" i="10"/>
  <c r="AC85" i="10"/>
  <c r="AE91" i="10"/>
  <c r="AC91" i="10"/>
  <c r="AE97" i="10"/>
  <c r="AC97" i="10"/>
  <c r="AE103" i="10"/>
  <c r="AC103" i="10"/>
  <c r="AA109" i="10"/>
  <c r="AE109" i="10"/>
  <c r="AC109" i="10"/>
  <c r="AE115" i="10"/>
  <c r="AC115" i="10"/>
  <c r="AE121" i="10"/>
  <c r="AC121" i="10"/>
  <c r="AE127" i="10"/>
  <c r="AC127" i="10"/>
  <c r="AE133" i="10"/>
  <c r="AC133" i="10"/>
  <c r="AE139" i="10"/>
  <c r="AC139" i="10"/>
  <c r="AE145" i="10"/>
  <c r="AC145" i="10"/>
  <c r="AE151" i="10"/>
  <c r="AC151" i="10"/>
  <c r="AE157" i="10"/>
  <c r="AC157" i="10"/>
  <c r="AE163" i="10"/>
  <c r="AC163" i="10"/>
  <c r="AE169" i="10"/>
  <c r="AC169" i="10"/>
  <c r="AE175" i="10"/>
  <c r="AC175" i="10"/>
  <c r="AE181" i="10"/>
  <c r="AC181" i="10"/>
  <c r="AE187" i="10"/>
  <c r="AC187" i="10"/>
  <c r="AE193" i="10"/>
  <c r="AC193" i="10"/>
  <c r="AE199" i="10"/>
  <c r="AC199" i="10"/>
  <c r="AE205" i="10"/>
  <c r="AC205" i="10"/>
  <c r="AE211" i="10"/>
  <c r="AC211" i="10"/>
  <c r="AE217" i="10"/>
  <c r="AC217" i="10"/>
  <c r="AB223" i="10"/>
  <c r="AE223" i="10"/>
  <c r="AC223" i="10"/>
  <c r="AE229" i="10"/>
  <c r="AC229" i="10"/>
  <c r="AE235" i="10"/>
  <c r="AC235" i="10"/>
  <c r="AE241" i="10"/>
  <c r="AC241" i="10"/>
  <c r="AB247" i="10"/>
  <c r="AE247" i="10"/>
  <c r="AC247" i="10"/>
  <c r="AE253" i="10"/>
  <c r="AC253" i="10"/>
  <c r="AE259" i="10"/>
  <c r="AC259" i="10"/>
  <c r="AE265" i="10"/>
  <c r="AC265" i="10"/>
  <c r="AE271" i="10"/>
  <c r="AC271" i="10"/>
  <c r="AE277" i="10"/>
  <c r="AC277" i="10"/>
  <c r="AE283" i="10"/>
  <c r="AC283" i="10"/>
  <c r="AE289" i="10"/>
  <c r="AC289" i="10"/>
  <c r="AE295" i="10"/>
  <c r="AC295" i="10"/>
  <c r="AB301" i="10"/>
  <c r="AE301" i="10"/>
  <c r="AC301" i="10"/>
  <c r="AE307" i="10"/>
  <c r="AC307" i="10"/>
  <c r="AE313" i="10"/>
  <c r="AC313" i="10"/>
  <c r="AE319" i="10"/>
  <c r="AC319" i="10"/>
  <c r="AE325" i="10"/>
  <c r="AC325" i="10"/>
  <c r="AE331" i="10"/>
  <c r="AC331" i="10"/>
  <c r="AE337" i="10"/>
  <c r="AC337" i="10"/>
  <c r="AE343" i="10"/>
  <c r="AC343" i="10"/>
  <c r="AE349" i="10"/>
  <c r="AC349" i="10"/>
  <c r="AE355" i="10"/>
  <c r="AC355" i="10"/>
  <c r="AE361" i="10"/>
  <c r="AC361" i="10"/>
  <c r="AE367" i="10"/>
  <c r="AC367" i="10"/>
  <c r="AE373" i="10"/>
  <c r="AC373" i="10"/>
  <c r="AE379" i="10"/>
  <c r="AC379" i="10"/>
  <c r="AB385" i="10"/>
  <c r="AE385" i="10"/>
  <c r="AC385" i="10"/>
  <c r="AE391" i="10"/>
  <c r="AC391" i="10"/>
  <c r="AE397" i="10"/>
  <c r="AC397" i="10"/>
  <c r="AE403" i="10"/>
  <c r="AC403" i="10"/>
  <c r="AE409" i="10"/>
  <c r="AC409" i="10"/>
  <c r="AE415" i="10"/>
  <c r="AC415" i="10"/>
  <c r="AE421" i="10"/>
  <c r="AC421" i="10"/>
  <c r="AE427" i="10"/>
  <c r="AC427" i="10"/>
  <c r="AE433" i="10"/>
  <c r="AC433" i="10"/>
  <c r="AE439" i="10"/>
  <c r="AC439" i="10"/>
  <c r="AE445" i="10"/>
  <c r="AC445" i="10"/>
  <c r="AE451" i="10"/>
  <c r="AC451" i="10"/>
  <c r="AE457" i="10"/>
  <c r="AC457" i="10"/>
  <c r="AE463" i="10"/>
  <c r="AC463" i="10"/>
  <c r="AE469" i="10"/>
  <c r="AC469" i="10"/>
  <c r="AE475" i="10"/>
  <c r="AC475" i="10"/>
  <c r="AB481" i="10"/>
  <c r="AE481" i="10"/>
  <c r="AC481" i="10"/>
  <c r="AB487" i="10"/>
  <c r="AE487" i="10"/>
  <c r="AC487" i="10"/>
  <c r="AE493" i="10"/>
  <c r="AC493" i="10"/>
  <c r="AE499" i="10"/>
  <c r="AC499" i="10"/>
  <c r="AE505" i="10"/>
  <c r="AC505" i="10"/>
  <c r="AE511" i="10"/>
  <c r="AC511" i="10"/>
  <c r="AE517" i="10"/>
  <c r="AC517" i="10"/>
  <c r="AE523" i="10"/>
  <c r="AC523" i="10"/>
  <c r="AE529" i="10"/>
  <c r="AC529" i="10"/>
  <c r="AE535" i="10"/>
  <c r="AC535" i="10"/>
  <c r="AE541" i="10"/>
  <c r="AC541" i="10"/>
  <c r="AE547" i="10"/>
  <c r="AC547" i="10"/>
  <c r="AB553" i="10"/>
  <c r="AE553" i="10"/>
  <c r="AC553" i="10"/>
  <c r="AE559" i="10"/>
  <c r="AC559" i="10"/>
  <c r="AE565" i="10"/>
  <c r="AC565" i="10"/>
  <c r="AE571" i="10"/>
  <c r="AC571" i="10"/>
  <c r="AB577" i="10"/>
  <c r="AE577" i="10"/>
  <c r="AC577" i="10"/>
  <c r="AB583" i="10"/>
  <c r="AE583" i="10"/>
  <c r="AC583" i="10"/>
  <c r="AE589" i="10"/>
  <c r="AC589" i="10"/>
  <c r="AE595" i="10"/>
  <c r="AC595" i="10"/>
  <c r="AB601" i="10"/>
  <c r="AE601" i="10"/>
  <c r="AC601" i="10"/>
  <c r="AE607" i="10"/>
  <c r="AC607" i="10"/>
  <c r="AE613" i="10"/>
  <c r="AC613" i="10"/>
  <c r="AE619" i="10"/>
  <c r="AC619" i="10"/>
  <c r="AE625" i="10"/>
  <c r="AC625" i="10"/>
  <c r="AE631" i="10"/>
  <c r="AC631" i="10"/>
  <c r="AE637" i="10"/>
  <c r="AC637" i="10"/>
  <c r="AE643" i="10"/>
  <c r="AC643" i="10"/>
  <c r="AE649" i="10"/>
  <c r="AC649" i="10"/>
  <c r="AE655" i="10"/>
  <c r="AC655" i="10"/>
  <c r="AE661" i="10"/>
  <c r="AC661" i="10"/>
  <c r="AE667" i="10"/>
  <c r="AC667" i="10"/>
  <c r="AE673" i="10"/>
  <c r="AC673" i="10"/>
  <c r="AE679" i="10"/>
  <c r="AC679" i="10"/>
  <c r="AE685" i="10"/>
  <c r="AC685" i="10"/>
  <c r="AE691" i="10"/>
  <c r="AC691" i="10"/>
  <c r="AE697" i="10"/>
  <c r="AC697" i="10"/>
  <c r="AE703" i="10"/>
  <c r="AC703" i="10"/>
  <c r="AE709" i="10"/>
  <c r="AC709" i="10"/>
  <c r="AE715" i="10"/>
  <c r="AC715" i="10"/>
  <c r="AE721" i="10"/>
  <c r="AC721" i="10"/>
  <c r="AA727" i="10"/>
  <c r="AE727" i="10"/>
  <c r="AC727" i="10"/>
  <c r="AE733" i="10"/>
  <c r="AC733" i="10"/>
  <c r="AE739" i="10"/>
  <c r="AC739" i="10"/>
  <c r="AE745" i="10"/>
  <c r="AC745" i="10"/>
  <c r="AE751" i="10"/>
  <c r="AC751" i="10"/>
  <c r="AE757" i="10"/>
  <c r="AC757" i="10"/>
  <c r="AE763" i="10"/>
  <c r="AC763" i="10"/>
  <c r="AE769" i="10"/>
  <c r="AC769" i="10"/>
  <c r="AA775" i="10"/>
  <c r="AE775" i="10"/>
  <c r="AC775" i="10"/>
  <c r="AE781" i="10"/>
  <c r="AC781" i="10"/>
  <c r="AE787" i="10"/>
  <c r="AC787" i="10"/>
  <c r="AE793" i="10"/>
  <c r="AC793" i="10"/>
  <c r="AE799" i="10"/>
  <c r="AC799" i="10"/>
  <c r="AE805" i="10"/>
  <c r="AC805" i="10"/>
  <c r="AE811" i="10"/>
  <c r="AC811" i="10"/>
  <c r="AA817" i="10"/>
  <c r="AE817" i="10"/>
  <c r="AC817" i="10"/>
  <c r="AE823" i="10"/>
  <c r="AC823" i="10"/>
  <c r="AE829" i="10"/>
  <c r="AC829" i="10"/>
  <c r="AE835" i="10"/>
  <c r="AC835" i="10"/>
  <c r="AE841" i="10"/>
  <c r="AC841" i="10"/>
  <c r="AE847" i="10"/>
  <c r="AC847" i="10"/>
  <c r="AE853" i="10"/>
  <c r="AC853" i="10"/>
  <c r="AE859" i="10"/>
  <c r="AC859" i="10"/>
  <c r="AE865" i="10"/>
  <c r="AC865" i="10"/>
  <c r="AE871" i="10"/>
  <c r="AC871" i="10"/>
  <c r="AE877" i="10"/>
  <c r="AC877" i="10"/>
  <c r="AE883" i="10"/>
  <c r="AC883" i="10"/>
  <c r="AE889" i="10"/>
  <c r="AC889" i="10"/>
  <c r="AA895" i="10"/>
  <c r="AE895" i="10"/>
  <c r="AC895" i="10"/>
  <c r="AE901" i="10"/>
  <c r="AC901" i="10"/>
  <c r="AE907" i="10"/>
  <c r="AC907" i="10"/>
  <c r="AE913" i="10"/>
  <c r="AC913" i="10"/>
  <c r="AE919" i="10"/>
  <c r="AC919" i="10"/>
  <c r="AE925" i="10"/>
  <c r="AC925" i="10"/>
  <c r="AE931" i="10"/>
  <c r="AC931" i="10"/>
  <c r="AE937" i="10"/>
  <c r="AC937" i="10"/>
  <c r="AA943" i="10"/>
  <c r="AE943" i="10"/>
  <c r="AC943" i="10"/>
  <c r="AE949" i="10"/>
  <c r="AC949" i="10"/>
  <c r="AE955" i="10"/>
  <c r="AC955" i="10"/>
  <c r="AE961" i="10"/>
  <c r="AC961" i="10"/>
  <c r="AE967" i="10"/>
  <c r="AC967" i="10"/>
  <c r="AE973" i="10"/>
  <c r="AC973" i="10"/>
  <c r="AE979" i="10"/>
  <c r="AC979" i="10"/>
  <c r="AE985" i="10"/>
  <c r="AC985" i="10"/>
  <c r="AE991" i="10"/>
  <c r="AC991" i="10"/>
  <c r="AE997" i="10"/>
  <c r="AC997" i="10"/>
  <c r="AE1003" i="10"/>
  <c r="AC1003" i="10"/>
  <c r="AE1009" i="10"/>
  <c r="AC1009" i="10"/>
  <c r="AA1015" i="10"/>
  <c r="AE1015" i="10"/>
  <c r="AC1015" i="10"/>
  <c r="AE1021" i="10"/>
  <c r="AC1021" i="10"/>
  <c r="AE1027" i="10"/>
  <c r="AC1027" i="10"/>
  <c r="AE1033" i="10"/>
  <c r="AC1033" i="10"/>
  <c r="AE1039" i="10"/>
  <c r="AC1039" i="10"/>
  <c r="AE1045" i="10"/>
  <c r="AC1045" i="10"/>
  <c r="AE1051" i="10"/>
  <c r="AC1051" i="10"/>
  <c r="AE1057" i="10"/>
  <c r="AC1057" i="10"/>
  <c r="AE1063" i="10"/>
  <c r="AC1063" i="10"/>
  <c r="AE1069" i="10"/>
  <c r="AC1069" i="10"/>
  <c r="AE1075" i="10"/>
  <c r="AC1075" i="10"/>
  <c r="AE1081" i="10"/>
  <c r="AC1081" i="10"/>
  <c r="AE1087" i="10"/>
  <c r="AC1087" i="10"/>
  <c r="AE1093" i="10"/>
  <c r="AC1093" i="10"/>
  <c r="AE1099" i="10"/>
  <c r="AC1099" i="10"/>
  <c r="AE1105" i="10"/>
  <c r="AC1105" i="10"/>
  <c r="AE1111" i="10"/>
  <c r="AC1111" i="10"/>
  <c r="AE1117" i="10"/>
  <c r="AC1117" i="10"/>
  <c r="AE1123" i="10"/>
  <c r="AC1123" i="10"/>
  <c r="AB1129" i="10"/>
  <c r="AE1129" i="10"/>
  <c r="AC1129" i="10"/>
  <c r="AE1135" i="10"/>
  <c r="AC1135" i="10"/>
  <c r="AE1141" i="10"/>
  <c r="AC1141" i="10"/>
  <c r="AB1147" i="10"/>
  <c r="AE1147" i="10"/>
  <c r="AC1147" i="10"/>
  <c r="AE1153" i="10"/>
  <c r="AC1153" i="10"/>
  <c r="AE1159" i="10"/>
  <c r="AC1159" i="10"/>
  <c r="AE1165" i="10"/>
  <c r="AC1165" i="10"/>
  <c r="AE1171" i="10"/>
  <c r="AC1171" i="10"/>
  <c r="AE1177" i="10"/>
  <c r="AC1177" i="10"/>
  <c r="AE1183" i="10"/>
  <c r="AC1183" i="10"/>
  <c r="AE1189" i="10"/>
  <c r="AC1189" i="10"/>
  <c r="AE1195" i="10"/>
  <c r="AC1195" i="10"/>
  <c r="AE1201" i="10"/>
  <c r="AC1201" i="10"/>
  <c r="AE1207" i="10"/>
  <c r="AC1207" i="10"/>
  <c r="AE1213" i="10"/>
  <c r="AC1213" i="10"/>
  <c r="AE1219" i="10"/>
  <c r="AC1219" i="10"/>
  <c r="AB1225" i="10"/>
  <c r="AE1225" i="10"/>
  <c r="AC1225" i="10"/>
  <c r="AE1231" i="10"/>
  <c r="AC1231" i="10"/>
  <c r="AE1237" i="10"/>
  <c r="AC1237" i="10"/>
  <c r="AE1243" i="10"/>
  <c r="AC1243" i="10"/>
  <c r="AE1249" i="10"/>
  <c r="AC1249" i="10"/>
  <c r="AE1255" i="10"/>
  <c r="AC1255" i="10"/>
  <c r="AE1261" i="10"/>
  <c r="AC1261" i="10"/>
  <c r="AE1267" i="10"/>
  <c r="AC1267" i="10"/>
  <c r="AE1273" i="10"/>
  <c r="AC1273" i="10"/>
  <c r="AE1279" i="10"/>
  <c r="AC1279" i="10"/>
  <c r="AE1285" i="10"/>
  <c r="AC1285" i="10"/>
  <c r="AE1291" i="10"/>
  <c r="AC1291" i="10"/>
  <c r="AE1297" i="10"/>
  <c r="AC1297" i="10"/>
  <c r="AE1303" i="10"/>
  <c r="AC1303" i="10"/>
  <c r="AE1309" i="10"/>
  <c r="AC1309" i="10"/>
  <c r="AE1315" i="10"/>
  <c r="AC1315" i="10"/>
  <c r="AE1321" i="10"/>
  <c r="AC1321" i="10"/>
  <c r="AE1327" i="10"/>
  <c r="AC1327" i="10"/>
  <c r="AE1333" i="10"/>
  <c r="AC1333" i="10"/>
  <c r="AE1339" i="10"/>
  <c r="AC1339" i="10"/>
  <c r="AE1345" i="10"/>
  <c r="AC1345" i="10"/>
  <c r="AE1351" i="10"/>
  <c r="AC1351" i="10"/>
  <c r="AE1357" i="10"/>
  <c r="AC1357" i="10"/>
  <c r="AE1363" i="10"/>
  <c r="AC1363" i="10"/>
  <c r="AE1369" i="10"/>
  <c r="AC1369" i="10"/>
  <c r="AE1375" i="10"/>
  <c r="AC1375" i="10"/>
  <c r="AE1381" i="10"/>
  <c r="AC1381" i="10"/>
  <c r="AE1387" i="10"/>
  <c r="AC1387" i="10"/>
  <c r="AE1393" i="10"/>
  <c r="AC1393" i="10"/>
  <c r="AE1399" i="10"/>
  <c r="AC1399" i="10"/>
  <c r="AE1405" i="10"/>
  <c r="AC1405" i="10"/>
  <c r="AE1411" i="10"/>
  <c r="AC1411" i="10"/>
  <c r="AE1417" i="10"/>
  <c r="AC1417" i="10"/>
  <c r="AE1423" i="10"/>
  <c r="AC1423" i="10"/>
  <c r="AE1429" i="10"/>
  <c r="AC1429" i="10"/>
  <c r="AE1435" i="10"/>
  <c r="AC1435" i="10"/>
  <c r="AE1441" i="10"/>
  <c r="AC1441" i="10"/>
  <c r="AE1447" i="10"/>
  <c r="AC1447" i="10"/>
  <c r="AE1453" i="10"/>
  <c r="AC1453" i="10"/>
  <c r="AE1459" i="10"/>
  <c r="AC1459" i="10"/>
  <c r="AE1465" i="10"/>
  <c r="AC1465" i="10"/>
  <c r="AE1471" i="10"/>
  <c r="AC1471" i="10"/>
  <c r="AE1477" i="10"/>
  <c r="AC1477" i="10"/>
  <c r="AE1483" i="10"/>
  <c r="AC1483" i="10"/>
  <c r="AE1489" i="10"/>
  <c r="AC1489" i="10"/>
  <c r="AE1495" i="10"/>
  <c r="AC1495" i="10"/>
  <c r="AE1501" i="10"/>
  <c r="AC1501" i="10"/>
  <c r="AE1507" i="10"/>
  <c r="AC1507" i="10"/>
  <c r="AE1513" i="10"/>
  <c r="AC1513" i="10"/>
  <c r="AE1519" i="10"/>
  <c r="AC1519" i="10"/>
  <c r="AE1525" i="10"/>
  <c r="AC1525" i="10"/>
  <c r="AE1531" i="10"/>
  <c r="AC1531" i="10"/>
  <c r="AE1537" i="10"/>
  <c r="AC1537" i="10"/>
  <c r="AE1543" i="10"/>
  <c r="AC1543" i="10"/>
  <c r="AE1549" i="10"/>
  <c r="AC1549" i="10"/>
  <c r="AE1555" i="10"/>
  <c r="AC1555" i="10"/>
  <c r="AE1561" i="10"/>
  <c r="AC1561" i="10"/>
  <c r="AE1567" i="10"/>
  <c r="AC1567" i="10"/>
  <c r="AE1573" i="10"/>
  <c r="AC1573" i="10"/>
  <c r="AE1579" i="10"/>
  <c r="AC1579" i="10"/>
  <c r="AE1585" i="10"/>
  <c r="AC1585" i="10"/>
  <c r="AE1591" i="10"/>
  <c r="AC1591" i="10"/>
  <c r="AE1597" i="10"/>
  <c r="AC1597" i="10"/>
  <c r="AE1603" i="10"/>
  <c r="AC1603" i="10"/>
  <c r="AE1609" i="10"/>
  <c r="AC1609" i="10"/>
  <c r="AE1615" i="10"/>
  <c r="AC1615" i="10"/>
  <c r="AE1621" i="10"/>
  <c r="AC1621" i="10"/>
  <c r="AE1627" i="10"/>
  <c r="AC1627" i="10"/>
  <c r="AE1633" i="10"/>
  <c r="AC1633" i="10"/>
  <c r="AE1639" i="10"/>
  <c r="AC1639" i="10"/>
  <c r="AE1645" i="10"/>
  <c r="AC1645" i="10"/>
  <c r="AE1651" i="10"/>
  <c r="AC1651" i="10"/>
  <c r="AE1657" i="10"/>
  <c r="AC1657" i="10"/>
  <c r="AE1663" i="10"/>
  <c r="AC1663" i="10"/>
  <c r="AE1669" i="10"/>
  <c r="AC1669" i="10"/>
  <c r="AE1675" i="10"/>
  <c r="AC1675" i="10"/>
  <c r="AE1681" i="10"/>
  <c r="AC1681" i="10"/>
  <c r="AB1687" i="10"/>
  <c r="AE1687" i="10"/>
  <c r="AC1687" i="10"/>
  <c r="AE1693" i="10"/>
  <c r="AC1693" i="10"/>
  <c r="AE1699" i="10"/>
  <c r="AC1699" i="10"/>
  <c r="AA1705" i="10"/>
  <c r="AE1705" i="10"/>
  <c r="AC1705" i="10"/>
  <c r="AB1711" i="10"/>
  <c r="AE1711" i="10"/>
  <c r="AC1711" i="10"/>
  <c r="AE1717" i="10"/>
  <c r="AC1717" i="10"/>
  <c r="AE1723" i="10"/>
  <c r="AC1723" i="10"/>
  <c r="AE1729" i="10"/>
  <c r="AC1729" i="10"/>
  <c r="AE1735" i="10"/>
  <c r="AC1735" i="10"/>
  <c r="AE1741" i="10"/>
  <c r="AC1741" i="10"/>
  <c r="AE1747" i="10"/>
  <c r="AC1747" i="10"/>
  <c r="AE1753" i="10"/>
  <c r="AC1753" i="10"/>
  <c r="AE1759" i="10"/>
  <c r="AC1759" i="10"/>
  <c r="AE1765" i="10"/>
  <c r="AC1765" i="10"/>
  <c r="AE1771" i="10"/>
  <c r="AC1771" i="10"/>
  <c r="AE1777" i="10"/>
  <c r="AC1777" i="10"/>
  <c r="AE1783" i="10"/>
  <c r="AC1783" i="10"/>
  <c r="AE1789" i="10"/>
  <c r="AC1789" i="10"/>
  <c r="AE1795" i="10"/>
  <c r="AC1795" i="10"/>
  <c r="AE1801" i="10"/>
  <c r="AC1801" i="10"/>
  <c r="AE1807" i="10"/>
  <c r="AC1807" i="10"/>
  <c r="AE1813" i="10"/>
  <c r="AC1813" i="10"/>
  <c r="AA1819" i="10"/>
  <c r="AE1819" i="10"/>
  <c r="AC1819" i="10"/>
  <c r="AB1825" i="10"/>
  <c r="AE1825" i="10"/>
  <c r="AC1825" i="10"/>
  <c r="AE1831" i="10"/>
  <c r="AC1831" i="10"/>
  <c r="AE1837" i="10"/>
  <c r="AC1837" i="10"/>
  <c r="AB1843" i="10"/>
  <c r="AE1843" i="10"/>
  <c r="AC1843" i="10"/>
  <c r="AE1849" i="10"/>
  <c r="AC1849" i="10"/>
  <c r="AE1855" i="10"/>
  <c r="AC1855" i="10"/>
  <c r="AE1861" i="10"/>
  <c r="AC1861" i="10"/>
  <c r="AE1867" i="10"/>
  <c r="AC1867" i="10"/>
  <c r="AE1873" i="10"/>
  <c r="AC1873" i="10"/>
  <c r="AE1879" i="10"/>
  <c r="AC1879" i="10"/>
  <c r="AE1885" i="10"/>
  <c r="AC1885" i="10"/>
  <c r="AE1891" i="10"/>
  <c r="AC1891" i="10"/>
  <c r="AE1897" i="10"/>
  <c r="AC1897" i="10"/>
  <c r="AE1903" i="10"/>
  <c r="AC1903" i="10"/>
  <c r="AE1909" i="10"/>
  <c r="AC1909" i="10"/>
  <c r="AE1915" i="10"/>
  <c r="AC1915" i="10"/>
  <c r="AE1921" i="10"/>
  <c r="AC1921" i="10"/>
  <c r="AE1927" i="10"/>
  <c r="AC1927" i="10"/>
  <c r="AE1933" i="10"/>
  <c r="AC1933" i="10"/>
  <c r="AE1939" i="10"/>
  <c r="AC1939" i="10"/>
  <c r="AE1945" i="10"/>
  <c r="AC1945" i="10"/>
  <c r="AE1951" i="10"/>
  <c r="AC1951" i="10"/>
  <c r="AE1957" i="10"/>
  <c r="AC1957" i="10"/>
  <c r="AB1963" i="10"/>
  <c r="AE1963" i="10"/>
  <c r="AC1963" i="10"/>
  <c r="AE1969" i="10"/>
  <c r="AC1969" i="10"/>
  <c r="AE1975" i="10"/>
  <c r="AC1975" i="10"/>
  <c r="AE1981" i="10"/>
  <c r="AC1981" i="10"/>
  <c r="AE1987" i="10"/>
  <c r="AC1987" i="10"/>
  <c r="AE1993" i="10"/>
  <c r="AC1993" i="10"/>
  <c r="AE1999" i="10"/>
  <c r="AC1999" i="10"/>
  <c r="AE2005" i="10"/>
  <c r="AC2005" i="10"/>
  <c r="AE2011" i="10"/>
  <c r="AC2011" i="10"/>
  <c r="AE2017" i="10"/>
  <c r="AC2017" i="10"/>
  <c r="AB2023" i="10"/>
  <c r="AE2023" i="10"/>
  <c r="AC2023" i="10"/>
  <c r="AB2029" i="10"/>
  <c r="AE2029" i="10"/>
  <c r="AC2029" i="10"/>
  <c r="AE2035" i="10"/>
  <c r="AC2035" i="10"/>
  <c r="AE2041" i="10"/>
  <c r="AC2041" i="10"/>
  <c r="AB2047" i="10"/>
  <c r="AE2047" i="10"/>
  <c r="AC2047" i="10"/>
  <c r="AE2053" i="10"/>
  <c r="AC2053" i="10"/>
  <c r="AA2059" i="10"/>
  <c r="AE2059" i="10"/>
  <c r="AC2059" i="10"/>
  <c r="AE2065" i="10"/>
  <c r="AC2065" i="10"/>
  <c r="AE2071" i="10"/>
  <c r="AC2071" i="10"/>
  <c r="AE2077" i="10"/>
  <c r="AC2077" i="10"/>
  <c r="AB2083" i="10"/>
  <c r="AE2083" i="10"/>
  <c r="AC2083" i="10"/>
  <c r="AE2089" i="10"/>
  <c r="AC2089" i="10"/>
  <c r="AE2095" i="10"/>
  <c r="AC2095" i="10"/>
  <c r="AB2101" i="10"/>
  <c r="AE2101" i="10"/>
  <c r="AC2101" i="10"/>
  <c r="AE2107" i="10"/>
  <c r="AC2107" i="10"/>
  <c r="AE2113" i="10"/>
  <c r="AC2113" i="10"/>
  <c r="AB2119" i="10"/>
  <c r="AE2119" i="10"/>
  <c r="AC2119" i="10"/>
  <c r="AB2125" i="10"/>
  <c r="AE2125" i="10"/>
  <c r="AC2125" i="10"/>
  <c r="AE2131" i="10"/>
  <c r="AC2131" i="10"/>
  <c r="AB2137" i="10"/>
  <c r="AE2137" i="10"/>
  <c r="AC2137" i="10"/>
  <c r="AE2143" i="10"/>
  <c r="AC2143" i="10"/>
  <c r="AE2149" i="10"/>
  <c r="AC2149" i="10"/>
  <c r="AE2155" i="10"/>
  <c r="AC2155" i="10"/>
  <c r="AB2161" i="10"/>
  <c r="AE2161" i="10"/>
  <c r="AC2161" i="10"/>
  <c r="AE2167" i="10"/>
  <c r="AC2167" i="10"/>
  <c r="AE2173" i="10"/>
  <c r="AC2173" i="10"/>
  <c r="AE2179" i="10"/>
  <c r="AC2179" i="10"/>
  <c r="AE2185" i="10"/>
  <c r="AC2185" i="10"/>
  <c r="AE2191" i="10"/>
  <c r="AC2191" i="10"/>
  <c r="AB2197" i="10"/>
  <c r="AE2197" i="10"/>
  <c r="AC2197" i="10"/>
  <c r="AE2203" i="10"/>
  <c r="AC2203" i="10"/>
  <c r="AE2209" i="10"/>
  <c r="AC2209" i="10"/>
  <c r="AE2215" i="10"/>
  <c r="AC2215" i="10"/>
  <c r="AE2221" i="10"/>
  <c r="AC2221" i="10"/>
  <c r="AE2227" i="10"/>
  <c r="AC2227" i="10"/>
  <c r="AE2233" i="10"/>
  <c r="AC2233" i="10"/>
  <c r="AE2239" i="10"/>
  <c r="AC2239" i="10"/>
  <c r="AE2245" i="10"/>
  <c r="AC2245" i="10"/>
  <c r="AE2251" i="10"/>
  <c r="AC2251" i="10"/>
  <c r="AE2257" i="10"/>
  <c r="AC2257" i="10"/>
  <c r="AE2263" i="10"/>
  <c r="AC2263" i="10"/>
  <c r="AB2269" i="10"/>
  <c r="AE2269" i="10"/>
  <c r="AC2269" i="10"/>
  <c r="AE2275" i="10"/>
  <c r="AC2275" i="10"/>
  <c r="AE2281" i="10"/>
  <c r="AC2281" i="10"/>
  <c r="AE2287" i="10"/>
  <c r="AC2287" i="10"/>
  <c r="AE2293" i="10"/>
  <c r="AC2293" i="10"/>
  <c r="AE2299" i="10"/>
  <c r="AC2299" i="10"/>
  <c r="AB2305" i="10"/>
  <c r="AE2305" i="10"/>
  <c r="AC2305" i="10"/>
  <c r="AE2311" i="10"/>
  <c r="AC2311" i="10"/>
  <c r="AE2317" i="10"/>
  <c r="AC2317" i="10"/>
  <c r="AE2323" i="10"/>
  <c r="AC2323" i="10"/>
  <c r="AE2329" i="10"/>
  <c r="AC2329" i="10"/>
  <c r="AB2335" i="10"/>
  <c r="AE2335" i="10"/>
  <c r="AC2335" i="10"/>
  <c r="AE2341" i="10"/>
  <c r="AC2341" i="10"/>
  <c r="AE2347" i="10"/>
  <c r="AC2347" i="10"/>
  <c r="AE2353" i="10"/>
  <c r="AC2353" i="10"/>
  <c r="AB2359" i="10"/>
  <c r="AE2359" i="10"/>
  <c r="AC2359" i="10"/>
  <c r="AE2365" i="10"/>
  <c r="AC2365" i="10"/>
  <c r="AE2371" i="10"/>
  <c r="AC2371" i="10"/>
  <c r="AA2377" i="10"/>
  <c r="AE2377" i="10"/>
  <c r="AC2377" i="10"/>
  <c r="AE2383" i="10"/>
  <c r="AC2383" i="10"/>
  <c r="AE2389" i="10"/>
  <c r="AC2389" i="10"/>
  <c r="AE2395" i="10"/>
  <c r="AC2395" i="10"/>
  <c r="AE2401" i="10"/>
  <c r="AC2401" i="10"/>
  <c r="AE2407" i="10"/>
  <c r="AC2407" i="10"/>
  <c r="AE2413" i="10"/>
  <c r="AC2413" i="10"/>
  <c r="AE2419" i="10"/>
  <c r="AC2419" i="10"/>
  <c r="AE2425" i="10"/>
  <c r="AC2425" i="10"/>
  <c r="AE2431" i="10"/>
  <c r="AC2431" i="10"/>
  <c r="AB2437" i="10"/>
  <c r="AE2437" i="10"/>
  <c r="AC2437" i="10"/>
  <c r="AE2443" i="10"/>
  <c r="AC2443" i="10"/>
  <c r="AE2449" i="10"/>
  <c r="AC2449" i="10"/>
  <c r="AE2455" i="10"/>
  <c r="AC2455" i="10"/>
  <c r="AE2461" i="10"/>
  <c r="AC2461" i="10"/>
  <c r="AE2467" i="10"/>
  <c r="AC2467" i="10"/>
  <c r="AE2473" i="10"/>
  <c r="AC2473" i="10"/>
  <c r="AE2479" i="10"/>
  <c r="AC2479" i="10"/>
  <c r="AE2485" i="10"/>
  <c r="AC2485" i="10"/>
  <c r="AE2491" i="10"/>
  <c r="AC2491" i="10"/>
  <c r="AE2497" i="10"/>
  <c r="AC2497" i="10"/>
  <c r="AE2503" i="10"/>
  <c r="AC2503" i="10"/>
  <c r="AE2509" i="10"/>
  <c r="AC2509" i="10"/>
  <c r="AE2515" i="10"/>
  <c r="AC2515" i="10"/>
  <c r="AE2521" i="10"/>
  <c r="AC2521" i="10"/>
  <c r="AE2527" i="10"/>
  <c r="AC2527" i="10"/>
  <c r="AE2533" i="10"/>
  <c r="AC2533" i="10"/>
  <c r="AE2539" i="10"/>
  <c r="AC2539" i="10"/>
  <c r="AE2545" i="10"/>
  <c r="AC2545" i="10"/>
  <c r="AE2551" i="10"/>
  <c r="AC2551" i="10"/>
  <c r="AE2557" i="10"/>
  <c r="AC2557" i="10"/>
  <c r="AE2563" i="10"/>
  <c r="AC2563" i="10"/>
  <c r="AE2569" i="10"/>
  <c r="AC2569" i="10"/>
  <c r="AA2575" i="10"/>
  <c r="AE2575" i="10"/>
  <c r="AC2575" i="10"/>
  <c r="AE2581" i="10"/>
  <c r="AC2581" i="10"/>
  <c r="AE2587" i="10"/>
  <c r="AC2587" i="10"/>
  <c r="AE2593" i="10"/>
  <c r="AC2593" i="10"/>
  <c r="AE2599" i="10"/>
  <c r="AC2599" i="10"/>
  <c r="AE2605" i="10"/>
  <c r="AC2605" i="10"/>
  <c r="AB2611" i="10"/>
  <c r="AE2611" i="10"/>
  <c r="AC2611" i="10"/>
  <c r="AE2617" i="10"/>
  <c r="AC2617" i="10"/>
  <c r="AE2623" i="10"/>
  <c r="AC2623" i="10"/>
  <c r="AE2629" i="10"/>
  <c r="AC2629" i="10"/>
  <c r="AE2635" i="10"/>
  <c r="AC2635" i="10"/>
  <c r="AE2641" i="10"/>
  <c r="AC2641" i="10"/>
  <c r="AB2647" i="10"/>
  <c r="AE2647" i="10"/>
  <c r="AC2647" i="10"/>
  <c r="AE2653" i="10"/>
  <c r="AC2653" i="10"/>
  <c r="AE2659" i="10"/>
  <c r="AC2659" i="10"/>
  <c r="AE2665" i="10"/>
  <c r="AC2665" i="10"/>
  <c r="AB2671" i="10"/>
  <c r="AE2671" i="10"/>
  <c r="AC2671" i="10"/>
  <c r="AE2677" i="10"/>
  <c r="AC2677" i="10"/>
  <c r="AE2683" i="10"/>
  <c r="AC2683" i="10"/>
  <c r="AB2689" i="10"/>
  <c r="AE2689" i="10"/>
  <c r="AC2689" i="10"/>
  <c r="AE2695" i="10"/>
  <c r="AC2695" i="10"/>
  <c r="AE2701" i="10"/>
  <c r="AC2701" i="10"/>
  <c r="AB2707" i="10"/>
  <c r="AE2707" i="10"/>
  <c r="AC2707" i="10"/>
  <c r="AE2713" i="10"/>
  <c r="AC2713" i="10"/>
  <c r="AB2719" i="10"/>
  <c r="AE2719" i="10"/>
  <c r="AC2719" i="10"/>
  <c r="AE2725" i="10"/>
  <c r="AC2725" i="10"/>
  <c r="AE2731" i="10"/>
  <c r="AC2731" i="10"/>
  <c r="AE2737" i="10"/>
  <c r="AC2737" i="10"/>
  <c r="AE2743" i="10"/>
  <c r="AC2743" i="10"/>
  <c r="AE2749" i="10"/>
  <c r="AC2749" i="10"/>
  <c r="AE2755" i="10"/>
  <c r="AC2755" i="10"/>
  <c r="AE2761" i="10"/>
  <c r="AC2761" i="10"/>
  <c r="AE2767" i="10"/>
  <c r="AC2767" i="10"/>
  <c r="AE2773" i="10"/>
  <c r="AC2773" i="10"/>
  <c r="AE2779" i="10"/>
  <c r="AC2779" i="10"/>
  <c r="AE2785" i="10"/>
  <c r="AC2785" i="10"/>
  <c r="AE2791" i="10"/>
  <c r="AC2791" i="10"/>
  <c r="AE2797" i="10"/>
  <c r="AC2797" i="10"/>
  <c r="AE2803" i="10"/>
  <c r="AC2803" i="10"/>
  <c r="AE2809" i="10"/>
  <c r="AC2809" i="10"/>
  <c r="AE2815" i="10"/>
  <c r="AC2815" i="10"/>
  <c r="AE2821" i="10"/>
  <c r="AC2821" i="10"/>
  <c r="AA2827" i="10"/>
  <c r="AE2827" i="10"/>
  <c r="AC2827" i="10"/>
  <c r="AE2833" i="10"/>
  <c r="AC2833" i="10"/>
  <c r="AE2839" i="10"/>
  <c r="AC2839" i="10"/>
  <c r="AA2845" i="10"/>
  <c r="AE2845" i="10"/>
  <c r="AC2845" i="10"/>
  <c r="AE2851" i="10"/>
  <c r="AC2851" i="10"/>
  <c r="AE2857" i="10"/>
  <c r="AC2857" i="10"/>
  <c r="AE2863" i="10"/>
  <c r="AC2863" i="10"/>
  <c r="AE2869" i="10"/>
  <c r="AC2869" i="10"/>
  <c r="AE2875" i="10"/>
  <c r="AC2875" i="10"/>
  <c r="AE2881" i="10"/>
  <c r="AC2881" i="10"/>
  <c r="AE2887" i="10"/>
  <c r="AC2887" i="10"/>
  <c r="AE2893" i="10"/>
  <c r="AC2893" i="10"/>
  <c r="AE2899" i="10"/>
  <c r="AC2899" i="10"/>
  <c r="AE2905" i="10"/>
  <c r="AC2905" i="10"/>
  <c r="AB2911" i="10"/>
  <c r="AE2911" i="10"/>
  <c r="AC2911" i="10"/>
  <c r="AE2917" i="10"/>
  <c r="AC2917" i="10"/>
  <c r="AE2923" i="10"/>
  <c r="AC2923" i="10"/>
  <c r="AE2929" i="10"/>
  <c r="AC2929" i="10"/>
  <c r="AB2935" i="10"/>
  <c r="AE2935" i="10"/>
  <c r="AC2935" i="10"/>
  <c r="AE2941" i="10"/>
  <c r="AC2941" i="10"/>
  <c r="AE2947" i="10"/>
  <c r="AC2947" i="10"/>
  <c r="AE2953" i="10"/>
  <c r="AC2953" i="10"/>
  <c r="AE2959" i="10"/>
  <c r="AC2959" i="10"/>
  <c r="AE2965" i="10"/>
  <c r="AC2965" i="10"/>
  <c r="AE2971" i="10"/>
  <c r="AC2971" i="10"/>
  <c r="AA2977" i="10"/>
  <c r="AE2977" i="10"/>
  <c r="AC2977" i="10"/>
  <c r="AE2983" i="10"/>
  <c r="AC2983" i="10"/>
  <c r="AA2989" i="10"/>
  <c r="AE2989" i="10"/>
  <c r="AC2989" i="10"/>
  <c r="AE2995" i="10"/>
  <c r="AC2995" i="10"/>
  <c r="AA3001" i="10"/>
  <c r="AE3001" i="10"/>
  <c r="AC3001" i="10"/>
  <c r="AE3007" i="10"/>
  <c r="AC3007" i="10"/>
  <c r="AA3013" i="10"/>
  <c r="AE3013" i="10"/>
  <c r="AC3013" i="10"/>
  <c r="AE3019" i="10"/>
  <c r="AC3019" i="10"/>
  <c r="AA3025" i="10"/>
  <c r="AE3025" i="10"/>
  <c r="AC3025" i="10"/>
  <c r="AE3031" i="10"/>
  <c r="AC3031" i="10"/>
  <c r="AA3037" i="10"/>
  <c r="AE3037" i="10"/>
  <c r="AC3037" i="10"/>
  <c r="AE3043" i="10"/>
  <c r="AC3043" i="10"/>
  <c r="AE3049" i="10"/>
  <c r="AC3049" i="10"/>
  <c r="AE3055" i="10"/>
  <c r="AC3055" i="10"/>
  <c r="AE3061" i="10"/>
  <c r="AC3061" i="10"/>
  <c r="AA3067" i="10"/>
  <c r="AE3067" i="10"/>
  <c r="AC3067" i="10"/>
  <c r="AE3073" i="10"/>
  <c r="AC3073" i="10"/>
  <c r="AE3079" i="10"/>
  <c r="AC3079" i="10"/>
  <c r="AE3085" i="10"/>
  <c r="AC3085" i="10"/>
  <c r="AE3091" i="10"/>
  <c r="AC3091" i="10"/>
  <c r="AE3097" i="10"/>
  <c r="AC3097" i="10"/>
  <c r="AE3103" i="10"/>
  <c r="AC3103" i="10"/>
  <c r="AE3109" i="10"/>
  <c r="AC3109" i="10"/>
  <c r="AE3115" i="10"/>
  <c r="AC3115" i="10"/>
  <c r="AE3121" i="10"/>
  <c r="AC3121" i="10"/>
  <c r="AE3127" i="10"/>
  <c r="AC3127" i="10"/>
  <c r="AE3133" i="10"/>
  <c r="AC3133" i="10"/>
  <c r="AE3139" i="10"/>
  <c r="AC3139" i="10"/>
  <c r="AE3145" i="10"/>
  <c r="AC3145" i="10"/>
  <c r="AE3151" i="10"/>
  <c r="AC3151" i="10"/>
  <c r="AE3157" i="10"/>
  <c r="AC3157" i="10"/>
  <c r="AE3163" i="10"/>
  <c r="AC3163" i="10"/>
  <c r="AE3169" i="10"/>
  <c r="AC3169" i="10"/>
  <c r="AE3175" i="10"/>
  <c r="AC3175" i="10"/>
  <c r="AE3181" i="10"/>
  <c r="AC3181" i="10"/>
  <c r="AE3187" i="10"/>
  <c r="AC3187" i="10"/>
  <c r="AE3193" i="10"/>
  <c r="AC3193" i="10"/>
  <c r="AE3199" i="10"/>
  <c r="AC3199" i="10"/>
  <c r="AE3205" i="10"/>
  <c r="AC3205" i="10"/>
  <c r="AE3211" i="10"/>
  <c r="AC3211" i="10"/>
  <c r="AE3217" i="10"/>
  <c r="AC3217" i="10"/>
  <c r="AE3223" i="10"/>
  <c r="AC3223" i="10"/>
  <c r="AE3229" i="10"/>
  <c r="AC3229" i="10"/>
  <c r="AE3235" i="10"/>
  <c r="AC3235" i="10"/>
  <c r="AE3241" i="10"/>
  <c r="AC3241" i="10"/>
  <c r="AE3247" i="10"/>
  <c r="AC3247" i="10"/>
  <c r="AE3253" i="10"/>
  <c r="AC3253" i="10"/>
  <c r="AE3259" i="10"/>
  <c r="AC3259" i="10"/>
  <c r="AE3265" i="10"/>
  <c r="AC3265" i="10"/>
  <c r="AE3271" i="10"/>
  <c r="AC3271" i="10"/>
  <c r="AE3277" i="10"/>
  <c r="AC3277" i="10"/>
  <c r="AE3283" i="10"/>
  <c r="AC3283" i="10"/>
  <c r="AE3289" i="10"/>
  <c r="AC3289" i="10"/>
  <c r="AE3295" i="10"/>
  <c r="AC3295" i="10"/>
  <c r="AE3301" i="10"/>
  <c r="AC3301" i="10"/>
  <c r="AE3307" i="10"/>
  <c r="AC3307" i="10"/>
  <c r="AE3313" i="10"/>
  <c r="AC3313" i="10"/>
  <c r="AE3319" i="10"/>
  <c r="AC3319" i="10"/>
  <c r="AE3325" i="10"/>
  <c r="AC3325" i="10"/>
  <c r="AE3331" i="10"/>
  <c r="AC3331" i="10"/>
  <c r="AE3337" i="10"/>
  <c r="AC3337" i="10"/>
  <c r="AE3343" i="10"/>
  <c r="AC3343" i="10"/>
  <c r="AE3349" i="10"/>
  <c r="AC3349" i="10"/>
  <c r="AE3355" i="10"/>
  <c r="AC3355" i="10"/>
  <c r="AE3361" i="10"/>
  <c r="AC3361" i="10"/>
  <c r="AE3367" i="10"/>
  <c r="AC3367" i="10"/>
  <c r="AE3373" i="10"/>
  <c r="AC3373" i="10"/>
  <c r="AE3379" i="10"/>
  <c r="AC3379" i="10"/>
  <c r="AB3385" i="10"/>
  <c r="AE3385" i="10"/>
  <c r="AC3385" i="10"/>
  <c r="AB3391" i="10"/>
  <c r="AE3391" i="10"/>
  <c r="AC3391" i="10"/>
  <c r="AE3397" i="10"/>
  <c r="AC3397" i="10"/>
  <c r="AE3403" i="10"/>
  <c r="AC3403" i="10"/>
  <c r="AE3409" i="10"/>
  <c r="AC3409" i="10"/>
  <c r="AE3415" i="10"/>
  <c r="AC3415" i="10"/>
  <c r="AE3421" i="10"/>
  <c r="AC3421" i="10"/>
  <c r="AE3427" i="10"/>
  <c r="AC3427" i="10"/>
  <c r="AE3433" i="10"/>
  <c r="AC3433" i="10"/>
  <c r="AE3439" i="10"/>
  <c r="AC3439" i="10"/>
  <c r="AE3445" i="10"/>
  <c r="AC3445" i="10"/>
  <c r="AE3451" i="10"/>
  <c r="AC3451" i="10"/>
  <c r="AE3457" i="10"/>
  <c r="AC3457" i="10"/>
  <c r="AE3463" i="10"/>
  <c r="AC3463" i="10"/>
  <c r="AE3469" i="10"/>
  <c r="AC3469" i="10"/>
  <c r="AE3475" i="10"/>
  <c r="AC3475" i="10"/>
  <c r="AE3481" i="10"/>
  <c r="AC3481" i="10"/>
  <c r="AA3487" i="10"/>
  <c r="AE3487" i="10"/>
  <c r="AC3487" i="10"/>
  <c r="AE3493" i="10"/>
  <c r="AC3493" i="10"/>
  <c r="AE3499" i="10"/>
  <c r="AC3499" i="10"/>
  <c r="AA3505" i="10"/>
  <c r="AE3505" i="10"/>
  <c r="AC3505" i="10"/>
  <c r="AA3511" i="10"/>
  <c r="AE3511" i="10"/>
  <c r="AC3511" i="10"/>
  <c r="AE3517" i="10"/>
  <c r="AC3517" i="10"/>
  <c r="AE3523" i="10"/>
  <c r="AC3523" i="10"/>
  <c r="AE3529" i="10"/>
  <c r="AC3529" i="10"/>
  <c r="AE3535" i="10"/>
  <c r="AC3535" i="10"/>
  <c r="AE3541" i="10"/>
  <c r="AC3541" i="10"/>
  <c r="AE3547" i="10"/>
  <c r="AC3547" i="10"/>
  <c r="AE3553" i="10"/>
  <c r="AC3553" i="10"/>
  <c r="AE3559" i="10"/>
  <c r="AC3559" i="10"/>
  <c r="AE3565" i="10"/>
  <c r="AC3565" i="10"/>
  <c r="AE3571" i="10"/>
  <c r="AC3571" i="10"/>
  <c r="AE3577" i="10"/>
  <c r="AC3577" i="10"/>
  <c r="AE3583" i="10"/>
  <c r="AC3583" i="10"/>
  <c r="AE3589" i="10"/>
  <c r="AC3589" i="10"/>
  <c r="AE3595" i="10"/>
  <c r="AC3595" i="10"/>
  <c r="AE3601" i="10"/>
  <c r="AC3601" i="10"/>
  <c r="AE3607" i="10"/>
  <c r="AC3607" i="10"/>
  <c r="AE3613" i="10"/>
  <c r="AC3613" i="10"/>
  <c r="AE3619" i="10"/>
  <c r="AC3619" i="10"/>
  <c r="AA3625" i="10"/>
  <c r="AE3625" i="10"/>
  <c r="AC3625" i="10"/>
  <c r="AE3631" i="10"/>
  <c r="AC3631" i="10"/>
  <c r="AE3637" i="10"/>
  <c r="AC3637" i="10"/>
  <c r="AE3643" i="10"/>
  <c r="AC3643" i="10"/>
  <c r="AE3649" i="10"/>
  <c r="AC3649" i="10"/>
  <c r="AE3655" i="10"/>
  <c r="AC3655" i="10"/>
  <c r="AE3661" i="10"/>
  <c r="AC3661" i="10"/>
  <c r="AE3667" i="10"/>
  <c r="AC3667" i="10"/>
  <c r="AA3673" i="10"/>
  <c r="AE3673" i="10"/>
  <c r="AC3673" i="10"/>
  <c r="AE3679" i="10"/>
  <c r="AC3679" i="10"/>
  <c r="AE3685" i="10"/>
  <c r="AC3685" i="10"/>
  <c r="AE3691" i="10"/>
  <c r="AC3691" i="10"/>
  <c r="AE3697" i="10"/>
  <c r="AC3697" i="10"/>
  <c r="AE3703" i="10"/>
  <c r="AC3703" i="10"/>
  <c r="AE3709" i="10"/>
  <c r="AC3709" i="10"/>
  <c r="AA3715" i="10"/>
  <c r="AE3715" i="10"/>
  <c r="AC3715" i="10"/>
  <c r="AA3721" i="10"/>
  <c r="AE3721" i="10"/>
  <c r="AC3721" i="10"/>
  <c r="AE3727" i="10"/>
  <c r="AC3727" i="10"/>
  <c r="AA3733" i="10"/>
  <c r="AE3733" i="10"/>
  <c r="AC3733" i="10"/>
  <c r="AE3739" i="10"/>
  <c r="AC3739" i="10"/>
  <c r="AE3745" i="10"/>
  <c r="AC3745" i="10"/>
  <c r="AE3751" i="10"/>
  <c r="AC3751" i="10"/>
  <c r="AE3757" i="10"/>
  <c r="AC3757" i="10"/>
  <c r="AE3763" i="10"/>
  <c r="AC3763" i="10"/>
  <c r="AA3769" i="10"/>
  <c r="AE3769" i="10"/>
  <c r="AC3769" i="10"/>
  <c r="AE3775" i="10"/>
  <c r="AC3775" i="10"/>
  <c r="AE3781" i="10"/>
  <c r="AC3781" i="10"/>
  <c r="AA3787" i="10"/>
  <c r="AE3787" i="10"/>
  <c r="AC3787" i="10"/>
  <c r="AE3793" i="10"/>
  <c r="AC3793" i="10"/>
  <c r="AE3799" i="10"/>
  <c r="AC3799" i="10"/>
  <c r="AE3805" i="10"/>
  <c r="AC3805" i="10"/>
  <c r="AE3811" i="10"/>
  <c r="AC3811" i="10"/>
  <c r="AE3817" i="10"/>
  <c r="AC3817" i="10"/>
  <c r="AE3823" i="10"/>
  <c r="AC3823" i="10"/>
  <c r="AE3829" i="10"/>
  <c r="AC3829" i="10"/>
  <c r="AE3835" i="10"/>
  <c r="AC3835" i="10"/>
  <c r="AE3841" i="10"/>
  <c r="AC3841" i="10"/>
  <c r="AA3847" i="10"/>
  <c r="AE3847" i="10"/>
  <c r="AC3847" i="10"/>
  <c r="AB3853" i="10"/>
  <c r="AE3853" i="10"/>
  <c r="AC3853" i="10"/>
  <c r="AE3859" i="10"/>
  <c r="AC3859" i="10"/>
  <c r="AE3865" i="10"/>
  <c r="AC3865" i="10"/>
  <c r="AE3871" i="10"/>
  <c r="AC3871" i="10"/>
  <c r="AE3877" i="10"/>
  <c r="AC3877" i="10"/>
  <c r="AE3883" i="10"/>
  <c r="AC3883" i="10"/>
  <c r="AE3889" i="10"/>
  <c r="AC3889" i="10"/>
  <c r="AE3895" i="10"/>
  <c r="AC3895" i="10"/>
  <c r="AE3901" i="10"/>
  <c r="AC3901" i="10"/>
  <c r="AE3907" i="10"/>
  <c r="AC3907" i="10"/>
  <c r="AE3913" i="10"/>
  <c r="AC3913" i="10"/>
  <c r="AE3919" i="10"/>
  <c r="AC3919" i="10"/>
  <c r="AE3925" i="10"/>
  <c r="AC3925" i="10"/>
  <c r="AE3931" i="10"/>
  <c r="AC3931" i="10"/>
  <c r="AA3937" i="10"/>
  <c r="AE3937" i="10"/>
  <c r="AC3937" i="10"/>
  <c r="AE3943" i="10"/>
  <c r="AC3943" i="10"/>
  <c r="AE3949" i="10"/>
  <c r="AC3949" i="10"/>
  <c r="AE3955" i="10"/>
  <c r="AC3955" i="10"/>
  <c r="AB3961" i="10"/>
  <c r="AE3961" i="10"/>
  <c r="AC3961" i="10"/>
  <c r="AE3967" i="10"/>
  <c r="AC3967" i="10"/>
  <c r="AE3973" i="10"/>
  <c r="AC3973" i="10"/>
  <c r="AE3979" i="10"/>
  <c r="AC3979" i="10"/>
  <c r="AE3985" i="10"/>
  <c r="AC3985" i="10"/>
  <c r="AE3991" i="10"/>
  <c r="AC3991" i="10"/>
  <c r="AE3997" i="10"/>
  <c r="AC3997" i="10"/>
  <c r="AE4003" i="10"/>
  <c r="AC4003" i="10"/>
  <c r="AE4009" i="10"/>
  <c r="AC4009" i="10"/>
  <c r="AE4015" i="10"/>
  <c r="AC4015" i="10"/>
  <c r="AE4021" i="10"/>
  <c r="AC4021" i="10"/>
  <c r="AE4027" i="10"/>
  <c r="AC4027" i="10"/>
  <c r="AE4033" i="10"/>
  <c r="AC4033" i="10"/>
  <c r="AE4039" i="10"/>
  <c r="AC4039" i="10"/>
  <c r="AE4045" i="10"/>
  <c r="AC4045" i="10"/>
  <c r="AE4051" i="10"/>
  <c r="AC4051" i="10"/>
  <c r="AE4057" i="10"/>
  <c r="AC4057" i="10"/>
  <c r="AE4063" i="10"/>
  <c r="AC4063" i="10"/>
  <c r="AE4069" i="10"/>
  <c r="AC4069" i="10"/>
  <c r="AE4075" i="10"/>
  <c r="AC4075" i="10"/>
  <c r="AE4081" i="10"/>
  <c r="AC4081" i="10"/>
  <c r="AE4087" i="10"/>
  <c r="AC4087" i="10"/>
  <c r="AB4093" i="10"/>
  <c r="AE4093" i="10"/>
  <c r="AC4093" i="10"/>
  <c r="AE4099" i="10"/>
  <c r="AC4099" i="10"/>
  <c r="AE4105" i="10"/>
  <c r="AC4105" i="10"/>
  <c r="AE4111" i="10"/>
  <c r="AC4111" i="10"/>
  <c r="AE4117" i="10"/>
  <c r="AC4117" i="10"/>
  <c r="AE4123" i="10"/>
  <c r="AC4123" i="10"/>
  <c r="AE4129" i="10"/>
  <c r="AC4129" i="10"/>
  <c r="AE4135" i="10"/>
  <c r="AC4135" i="10"/>
  <c r="AE4141" i="10"/>
  <c r="AC4141" i="10"/>
  <c r="AE4147" i="10"/>
  <c r="AC4147" i="10"/>
  <c r="AE4153" i="10"/>
  <c r="AC4153" i="10"/>
  <c r="AB4159" i="10"/>
  <c r="AE4159" i="10"/>
  <c r="AC4159" i="10"/>
  <c r="AE4165" i="10"/>
  <c r="AC4165" i="10"/>
  <c r="AE4171" i="10"/>
  <c r="AC4171" i="10"/>
  <c r="AE4177" i="10"/>
  <c r="AC4177" i="10"/>
  <c r="AE4183" i="10"/>
  <c r="AC4183" i="10"/>
  <c r="AE4189" i="10"/>
  <c r="AC4189" i="10"/>
  <c r="AE4195" i="10"/>
  <c r="AC4195" i="10"/>
  <c r="AE4201" i="10"/>
  <c r="AC4201" i="10"/>
  <c r="AE4207" i="10"/>
  <c r="AC4207" i="10"/>
  <c r="AE4213" i="10"/>
  <c r="AC4213" i="10"/>
  <c r="AA4219" i="10"/>
  <c r="AE4219" i="10"/>
  <c r="AC4219" i="10"/>
  <c r="AE4225" i="10"/>
  <c r="AC4225" i="10"/>
  <c r="AE4231" i="10"/>
  <c r="AC4231" i="10"/>
  <c r="AE4237" i="10"/>
  <c r="AC4237" i="10"/>
  <c r="AE4243" i="10"/>
  <c r="AC4243" i="10"/>
  <c r="AE4249" i="10"/>
  <c r="AC4249" i="10"/>
  <c r="AE4255" i="10"/>
  <c r="AC4255" i="10"/>
  <c r="AE4261" i="10"/>
  <c r="AC4261" i="10"/>
  <c r="AE4267" i="10"/>
  <c r="AC4267" i="10"/>
  <c r="AE4273" i="10"/>
  <c r="AC4273" i="10"/>
  <c r="AE4279" i="10"/>
  <c r="AC4279" i="10"/>
  <c r="AE4285" i="10"/>
  <c r="AC4285" i="10"/>
  <c r="AE4291" i="10"/>
  <c r="AC4291" i="10"/>
  <c r="AE4297" i="10"/>
  <c r="AC4297" i="10"/>
  <c r="AE4303" i="10"/>
  <c r="AC4303" i="10"/>
  <c r="AE4309" i="10"/>
  <c r="AC4309" i="10"/>
  <c r="AE4315" i="10"/>
  <c r="AC4315" i="10"/>
  <c r="AE4321" i="10"/>
  <c r="AC4321" i="10"/>
  <c r="AB4327" i="10"/>
  <c r="AE4327" i="10"/>
  <c r="AC4327" i="10"/>
  <c r="AB4333" i="10"/>
  <c r="AE4333" i="10"/>
  <c r="AC4333" i="10"/>
  <c r="AB4339" i="10"/>
  <c r="AE4339" i="10"/>
  <c r="AC4339" i="10"/>
  <c r="AE4345" i="10"/>
  <c r="AC4345" i="10"/>
  <c r="AB4351" i="10"/>
  <c r="AE4351" i="10"/>
  <c r="AC4351" i="10"/>
  <c r="AE4357" i="10"/>
  <c r="AC4357" i="10"/>
  <c r="AE4363" i="10"/>
  <c r="AC4363" i="10"/>
  <c r="AE4369" i="10"/>
  <c r="AC4369" i="10"/>
  <c r="AE4375" i="10"/>
  <c r="AC4375" i="10"/>
  <c r="AE4381" i="10"/>
  <c r="AC4381" i="10"/>
  <c r="AE4387" i="10"/>
  <c r="AC4387" i="10"/>
  <c r="AE4393" i="10"/>
  <c r="AC4393" i="10"/>
  <c r="AE4399" i="10"/>
  <c r="AC4399" i="10"/>
  <c r="AE4405" i="10"/>
  <c r="AC4405" i="10"/>
  <c r="AE4411" i="10"/>
  <c r="AC4411" i="10"/>
  <c r="AB4417" i="10"/>
  <c r="AE4417" i="10"/>
  <c r="AC4417" i="10"/>
  <c r="AE4423" i="10"/>
  <c r="AC4423" i="10"/>
  <c r="AE4429" i="10"/>
  <c r="AC4429" i="10"/>
  <c r="AE4435" i="10"/>
  <c r="AC4435" i="10"/>
  <c r="AE4441" i="10"/>
  <c r="AC4441" i="10"/>
  <c r="AE4447" i="10"/>
  <c r="AC4447" i="10"/>
  <c r="AE4453" i="10"/>
  <c r="AC4453" i="10"/>
  <c r="AE4459" i="10"/>
  <c r="AC4459" i="10"/>
  <c r="AE4465" i="10"/>
  <c r="AC4465" i="10"/>
  <c r="AE4471" i="10"/>
  <c r="AC4471" i="10"/>
  <c r="AE4477" i="10"/>
  <c r="AC4477" i="10"/>
  <c r="AE4483" i="10"/>
  <c r="AC4483" i="10"/>
  <c r="AE4489" i="10"/>
  <c r="AC4489" i="10"/>
  <c r="AE4495" i="10"/>
  <c r="AC4495" i="10"/>
  <c r="AE4501" i="10"/>
  <c r="AC4501" i="10"/>
  <c r="AE4507" i="10"/>
  <c r="AC4507" i="10"/>
  <c r="AE4513" i="10"/>
  <c r="AC4513" i="10"/>
  <c r="AE4519" i="10"/>
  <c r="AC4519" i="10"/>
  <c r="AE4525" i="10"/>
  <c r="AC4525" i="10"/>
  <c r="AE4531" i="10"/>
  <c r="AC4531" i="10"/>
  <c r="AE4537" i="10"/>
  <c r="AC4537" i="10"/>
  <c r="AE4543" i="10"/>
  <c r="AC4543" i="10"/>
  <c r="AE4549" i="10"/>
  <c r="AC4549" i="10"/>
  <c r="AE4555" i="10"/>
  <c r="AC4555" i="10"/>
  <c r="AE4561" i="10"/>
  <c r="AC4561" i="10"/>
  <c r="AE4567" i="10"/>
  <c r="AC4567" i="10"/>
  <c r="AE4573" i="10"/>
  <c r="AC4573" i="10"/>
  <c r="AE4579" i="10"/>
  <c r="AC4579" i="10"/>
  <c r="AE4585" i="10"/>
  <c r="AC4585" i="10"/>
  <c r="AE4591" i="10"/>
  <c r="AC4591" i="10"/>
  <c r="AE4597" i="10"/>
  <c r="AC4597" i="10"/>
  <c r="AE4603" i="10"/>
  <c r="AC4603" i="10"/>
  <c r="AE4609" i="10"/>
  <c r="AC4609" i="10"/>
  <c r="AE4615" i="10"/>
  <c r="AC4615" i="10"/>
  <c r="AE4621" i="10"/>
  <c r="AC4621" i="10"/>
  <c r="AE4627" i="10"/>
  <c r="AC4627" i="10"/>
  <c r="AE4633" i="10"/>
  <c r="AC4633" i="10"/>
  <c r="AE4639" i="10"/>
  <c r="AC4639" i="10"/>
  <c r="AE4645" i="10"/>
  <c r="AC4645" i="10"/>
  <c r="AE4651" i="10"/>
  <c r="AC4651" i="10"/>
  <c r="AE4657" i="10"/>
  <c r="AC4657" i="10"/>
  <c r="AE4663" i="10"/>
  <c r="AC4663" i="10"/>
  <c r="AE4669" i="10"/>
  <c r="AC4669" i="10"/>
  <c r="AE4675" i="10"/>
  <c r="AC4675" i="10"/>
  <c r="AE4681" i="10"/>
  <c r="AC4681" i="10"/>
  <c r="AE4687" i="10"/>
  <c r="AC4687" i="10"/>
  <c r="AE4693" i="10"/>
  <c r="AC4693" i="10"/>
  <c r="AE4699" i="10"/>
  <c r="AC4699" i="10"/>
  <c r="AE4705" i="10"/>
  <c r="AC4705" i="10"/>
  <c r="AE4711" i="10"/>
  <c r="AC4711" i="10"/>
  <c r="AB4717" i="10"/>
  <c r="AE4717" i="10"/>
  <c r="AC4717" i="10"/>
  <c r="AE4723" i="10"/>
  <c r="AC4723" i="10"/>
  <c r="AE4729" i="10"/>
  <c r="AC4729" i="10"/>
  <c r="AE4735" i="10"/>
  <c r="AC4735" i="10"/>
  <c r="AE4741" i="10"/>
  <c r="AC4741" i="10"/>
  <c r="AE4747" i="10"/>
  <c r="AC4747" i="10"/>
  <c r="AE4753" i="10"/>
  <c r="AC4753" i="10"/>
  <c r="AA4759" i="10"/>
  <c r="AE4759" i="10"/>
  <c r="AC4759" i="10"/>
  <c r="AE4765" i="10"/>
  <c r="AC4765" i="10"/>
  <c r="AE4771" i="10"/>
  <c r="AC4771" i="10"/>
  <c r="AE4777" i="10"/>
  <c r="AC4777" i="10"/>
  <c r="AE4783" i="10"/>
  <c r="AC4783" i="10"/>
  <c r="AE4789" i="10"/>
  <c r="AC4789" i="10"/>
  <c r="AE4795" i="10"/>
  <c r="AC4795" i="10"/>
  <c r="AE4801" i="10"/>
  <c r="AC4801" i="10"/>
  <c r="AE4807" i="10"/>
  <c r="AC4807" i="10"/>
  <c r="AE4813" i="10"/>
  <c r="AC4813" i="10"/>
  <c r="AE4819" i="10"/>
  <c r="AC4819" i="10"/>
  <c r="AE4825" i="10"/>
  <c r="AC4825" i="10"/>
  <c r="AE4831" i="10"/>
  <c r="AC4831" i="10"/>
  <c r="AE4837" i="10"/>
  <c r="AC4837" i="10"/>
  <c r="AE4843" i="10"/>
  <c r="AC4843" i="10"/>
  <c r="AE4849" i="10"/>
  <c r="AC4849" i="10"/>
  <c r="AE4855" i="10"/>
  <c r="AC4855" i="10"/>
  <c r="AE4861" i="10"/>
  <c r="AC4861" i="10"/>
  <c r="AE4867" i="10"/>
  <c r="AC4867" i="10"/>
  <c r="AE4873" i="10"/>
  <c r="AC4873" i="10"/>
  <c r="AE4879" i="10"/>
  <c r="AC4879" i="10"/>
  <c r="AE4885" i="10"/>
  <c r="AC4885" i="10"/>
  <c r="AE4891" i="10"/>
  <c r="AC4891" i="10"/>
  <c r="AE4897" i="10"/>
  <c r="AC4897" i="10"/>
  <c r="AE4903" i="10"/>
  <c r="AC4903" i="10"/>
  <c r="AE4909" i="10"/>
  <c r="AC4909" i="10"/>
  <c r="AE4915" i="10"/>
  <c r="AC4915" i="10"/>
  <c r="AE4921" i="10"/>
  <c r="AC4921" i="10"/>
  <c r="AE4927" i="10"/>
  <c r="AC4927" i="10"/>
  <c r="AE4933" i="10"/>
  <c r="AC4933" i="10"/>
  <c r="AE4939" i="10"/>
  <c r="AC4939" i="10"/>
  <c r="AE4945" i="10"/>
  <c r="AC4945" i="10"/>
  <c r="AE4951" i="10"/>
  <c r="AC4951" i="10"/>
  <c r="AE4957" i="10"/>
  <c r="AC4957" i="10"/>
  <c r="AE4963" i="10"/>
  <c r="AC4963" i="10"/>
  <c r="AE4969" i="10"/>
  <c r="AC4969" i="10"/>
  <c r="AE4975" i="10"/>
  <c r="AC4975" i="10"/>
  <c r="AE4981" i="10"/>
  <c r="AC4981" i="10"/>
  <c r="AE4987" i="10"/>
  <c r="AC4987" i="10"/>
  <c r="AE4993" i="10"/>
  <c r="AC4993" i="10"/>
  <c r="AE4999" i="10"/>
  <c r="AC4999" i="10"/>
  <c r="AA5005" i="10"/>
  <c r="AE5005" i="10"/>
  <c r="AC5005" i="10"/>
  <c r="AE32" i="10"/>
  <c r="AC32" i="10"/>
  <c r="AE44" i="10"/>
  <c r="AC44" i="10"/>
  <c r="AE56" i="10"/>
  <c r="AC56" i="10"/>
  <c r="AE62" i="10"/>
  <c r="AC62" i="10"/>
  <c r="AE74" i="10"/>
  <c r="AC74" i="10"/>
  <c r="AE86" i="10"/>
  <c r="AC86" i="10"/>
  <c r="AE98" i="10"/>
  <c r="AC98" i="10"/>
  <c r="AE104" i="10"/>
  <c r="AC104" i="10"/>
  <c r="AE110" i="10"/>
  <c r="AC110" i="10"/>
  <c r="AE128" i="10"/>
  <c r="AC128" i="10"/>
  <c r="AE134" i="10"/>
  <c r="AC134" i="10"/>
  <c r="AE140" i="10"/>
  <c r="AC140" i="10"/>
  <c r="AE146" i="10"/>
  <c r="AC146" i="10"/>
  <c r="AE152" i="10"/>
  <c r="AC152" i="10"/>
  <c r="AE158" i="10"/>
  <c r="AC158" i="10"/>
  <c r="AE164" i="10"/>
  <c r="AC164" i="10"/>
  <c r="AE170" i="10"/>
  <c r="AC170" i="10"/>
  <c r="AE176" i="10"/>
  <c r="AC176" i="10"/>
  <c r="AB182" i="10"/>
  <c r="AE182" i="10"/>
  <c r="AC182" i="10"/>
  <c r="AE188" i="10"/>
  <c r="AC188" i="10"/>
  <c r="AE194" i="10"/>
  <c r="AC194" i="10"/>
  <c r="AE200" i="10"/>
  <c r="AC200" i="10"/>
  <c r="AE206" i="10"/>
  <c r="AC206" i="10"/>
  <c r="AE212" i="10"/>
  <c r="AC212" i="10"/>
  <c r="AE218" i="10"/>
  <c r="AC218" i="10"/>
  <c r="AE224" i="10"/>
  <c r="AC224" i="10"/>
  <c r="AE230" i="10"/>
  <c r="AC230" i="10"/>
  <c r="AE236" i="10"/>
  <c r="AC236" i="10"/>
  <c r="AB242" i="10"/>
  <c r="AE242" i="10"/>
  <c r="AC242" i="10"/>
  <c r="AE248" i="10"/>
  <c r="AC248" i="10"/>
  <c r="AE254" i="10"/>
  <c r="AC254" i="10"/>
  <c r="AE260" i="10"/>
  <c r="AC260" i="10"/>
  <c r="AE266" i="10"/>
  <c r="AC266" i="10"/>
  <c r="AE272" i="10"/>
  <c r="AC272" i="10"/>
  <c r="AE278" i="10"/>
  <c r="AC278" i="10"/>
  <c r="AE284" i="10"/>
  <c r="AC284" i="10"/>
  <c r="AB290" i="10"/>
  <c r="AE290" i="10"/>
  <c r="AC290" i="10"/>
  <c r="AB296" i="10"/>
  <c r="AE296" i="10"/>
  <c r="AC296" i="10"/>
  <c r="AE302" i="10"/>
  <c r="AC302" i="10"/>
  <c r="AE308" i="10"/>
  <c r="AC308" i="10"/>
  <c r="AE314" i="10"/>
  <c r="AC314" i="10"/>
  <c r="AE320" i="10"/>
  <c r="AC320" i="10"/>
  <c r="AE326" i="10"/>
  <c r="AC326" i="10"/>
  <c r="AE332" i="10"/>
  <c r="AC332" i="10"/>
  <c r="AE338" i="10"/>
  <c r="AC338" i="10"/>
  <c r="AE344" i="10"/>
  <c r="AC344" i="10"/>
  <c r="AE350" i="10"/>
  <c r="AC350" i="10"/>
  <c r="AE356" i="10"/>
  <c r="AC356" i="10"/>
  <c r="AE362" i="10"/>
  <c r="AC362" i="10"/>
  <c r="AE368" i="10"/>
  <c r="AC368" i="10"/>
  <c r="AE374" i="10"/>
  <c r="AC374" i="10"/>
  <c r="AE380" i="10"/>
  <c r="AC380" i="10"/>
  <c r="AE386" i="10"/>
  <c r="AC386" i="10"/>
  <c r="AE392" i="10"/>
  <c r="AC392" i="10"/>
  <c r="AE398" i="10"/>
  <c r="AC398" i="10"/>
  <c r="AE404" i="10"/>
  <c r="AC404" i="10"/>
  <c r="AE410" i="10"/>
  <c r="AC410" i="10"/>
  <c r="AE416" i="10"/>
  <c r="AC416" i="10"/>
  <c r="AE422" i="10"/>
  <c r="AC422" i="10"/>
  <c r="AE428" i="10"/>
  <c r="AC428" i="10"/>
  <c r="AB434" i="10"/>
  <c r="AE434" i="10"/>
  <c r="AC434" i="10"/>
  <c r="AE440" i="10"/>
  <c r="AC440" i="10"/>
  <c r="AE446" i="10"/>
  <c r="AC446" i="10"/>
  <c r="AE452" i="10"/>
  <c r="AC452" i="10"/>
  <c r="AE458" i="10"/>
  <c r="AC458" i="10"/>
  <c r="AE464" i="10"/>
  <c r="AC464" i="10"/>
  <c r="AE470" i="10"/>
  <c r="AC470" i="10"/>
  <c r="AE476" i="10"/>
  <c r="AC476" i="10"/>
  <c r="AE482" i="10"/>
  <c r="AC482" i="10"/>
  <c r="AE488" i="10"/>
  <c r="AC488" i="10"/>
  <c r="AE494" i="10"/>
  <c r="AC494" i="10"/>
  <c r="AE500" i="10"/>
  <c r="AC500" i="10"/>
  <c r="AE506" i="10"/>
  <c r="AC506" i="10"/>
  <c r="AB512" i="10"/>
  <c r="AE512" i="10"/>
  <c r="AC512" i="10"/>
  <c r="AE518" i="10"/>
  <c r="AC518" i="10"/>
  <c r="AE524" i="10"/>
  <c r="AC524" i="10"/>
  <c r="AE530" i="10"/>
  <c r="AC530" i="10"/>
  <c r="AE536" i="10"/>
  <c r="AC536" i="10"/>
  <c r="AE542" i="10"/>
  <c r="AC542" i="10"/>
  <c r="AE548" i="10"/>
  <c r="AC548" i="10"/>
  <c r="AE554" i="10"/>
  <c r="AC554" i="10"/>
  <c r="AE560" i="10"/>
  <c r="AC560" i="10"/>
  <c r="AE566" i="10"/>
  <c r="AC566" i="10"/>
  <c r="AE572" i="10"/>
  <c r="AC572" i="10"/>
  <c r="AE578" i="10"/>
  <c r="AC578" i="10"/>
  <c r="AE584" i="10"/>
  <c r="AC584" i="10"/>
  <c r="AE590" i="10"/>
  <c r="AC590" i="10"/>
  <c r="AE596" i="10"/>
  <c r="AC596" i="10"/>
  <c r="AE602" i="10"/>
  <c r="AC602" i="10"/>
  <c r="AE608" i="10"/>
  <c r="AC608" i="10"/>
  <c r="AE614" i="10"/>
  <c r="AC614" i="10"/>
  <c r="AE620" i="10"/>
  <c r="AC620" i="10"/>
  <c r="AB626" i="10"/>
  <c r="AE626" i="10"/>
  <c r="AC626" i="10"/>
  <c r="AE632" i="10"/>
  <c r="AC632" i="10"/>
  <c r="AE638" i="10"/>
  <c r="AC638" i="10"/>
  <c r="AE644" i="10"/>
  <c r="AC644" i="10"/>
  <c r="AE650" i="10"/>
  <c r="AC650" i="10"/>
  <c r="AE656" i="10"/>
  <c r="AC656" i="10"/>
  <c r="AE662" i="10"/>
  <c r="AC662" i="10"/>
  <c r="AE668" i="10"/>
  <c r="AC668" i="10"/>
  <c r="AE674" i="10"/>
  <c r="AC674" i="10"/>
  <c r="AE680" i="10"/>
  <c r="AC680" i="10"/>
  <c r="AE686" i="10"/>
  <c r="AC686" i="10"/>
  <c r="AE692" i="10"/>
  <c r="AC692" i="10"/>
  <c r="AE698" i="10"/>
  <c r="AC698" i="10"/>
  <c r="AE704" i="10"/>
  <c r="AC704" i="10"/>
  <c r="AE710" i="10"/>
  <c r="AC710" i="10"/>
  <c r="AE716" i="10"/>
  <c r="AC716" i="10"/>
  <c r="AE722" i="10"/>
  <c r="AC722" i="10"/>
  <c r="AE728" i="10"/>
  <c r="AC728" i="10"/>
  <c r="AE734" i="10"/>
  <c r="AC734" i="10"/>
  <c r="AE740" i="10"/>
  <c r="AC740" i="10"/>
  <c r="AE746" i="10"/>
  <c r="AC746" i="10"/>
  <c r="AE752" i="10"/>
  <c r="AC752" i="10"/>
  <c r="AE758" i="10"/>
  <c r="AC758" i="10"/>
  <c r="AE764" i="10"/>
  <c r="AC764" i="10"/>
  <c r="AE770" i="10"/>
  <c r="AC770" i="10"/>
  <c r="AE776" i="10"/>
  <c r="AC776" i="10"/>
  <c r="AE782" i="10"/>
  <c r="AC782" i="10"/>
  <c r="AE788" i="10"/>
  <c r="AC788" i="10"/>
  <c r="AE794" i="10"/>
  <c r="AC794" i="10"/>
  <c r="AE800" i="10"/>
  <c r="AC800" i="10"/>
  <c r="AE806" i="10"/>
  <c r="AC806" i="10"/>
  <c r="AE812" i="10"/>
  <c r="AC812" i="10"/>
  <c r="AE818" i="10"/>
  <c r="AC818" i="10"/>
  <c r="AE824" i="10"/>
  <c r="AC824" i="10"/>
  <c r="AE830" i="10"/>
  <c r="AC830" i="10"/>
  <c r="AE836" i="10"/>
  <c r="AC836" i="10"/>
  <c r="AE842" i="10"/>
  <c r="AC842" i="10"/>
  <c r="AE848" i="10"/>
  <c r="AC848" i="10"/>
  <c r="AE854" i="10"/>
  <c r="AC854" i="10"/>
  <c r="AE860" i="10"/>
  <c r="AC860" i="10"/>
  <c r="AE866" i="10"/>
  <c r="AC866" i="10"/>
  <c r="AE872" i="10"/>
  <c r="AC872" i="10"/>
  <c r="AE878" i="10"/>
  <c r="AC878" i="10"/>
  <c r="AE884" i="10"/>
  <c r="AC884" i="10"/>
  <c r="AE890" i="10"/>
  <c r="AC890" i="10"/>
  <c r="AE896" i="10"/>
  <c r="AC896" i="10"/>
  <c r="AE902" i="10"/>
  <c r="AC902" i="10"/>
  <c r="AE908" i="10"/>
  <c r="AC908" i="10"/>
  <c r="AE914" i="10"/>
  <c r="AC914" i="10"/>
  <c r="AE920" i="10"/>
  <c r="AC920" i="10"/>
  <c r="AB926" i="10"/>
  <c r="AE926" i="10"/>
  <c r="AC926" i="10"/>
  <c r="AB932" i="10"/>
  <c r="AE932" i="10"/>
  <c r="AC932" i="10"/>
  <c r="AE938" i="10"/>
  <c r="AC938" i="10"/>
  <c r="AE944" i="10"/>
  <c r="AC944" i="10"/>
  <c r="AE950" i="10"/>
  <c r="AC950" i="10"/>
  <c r="AE956" i="10"/>
  <c r="AC956" i="10"/>
  <c r="AE962" i="10"/>
  <c r="AC962" i="10"/>
  <c r="AE968" i="10"/>
  <c r="AC968" i="10"/>
  <c r="AE974" i="10"/>
  <c r="AC974" i="10"/>
  <c r="AE980" i="10"/>
  <c r="AC980" i="10"/>
  <c r="AE986" i="10"/>
  <c r="AC986" i="10"/>
  <c r="AE992" i="10"/>
  <c r="AC992" i="10"/>
  <c r="AE998" i="10"/>
  <c r="AC998" i="10"/>
  <c r="AE1004" i="10"/>
  <c r="AC1004" i="10"/>
  <c r="AE1010" i="10"/>
  <c r="AC1010" i="10"/>
  <c r="AE1016" i="10"/>
  <c r="AC1016" i="10"/>
  <c r="AE1022" i="10"/>
  <c r="AC1022" i="10"/>
  <c r="AE1028" i="10"/>
  <c r="AC1028" i="10"/>
  <c r="AE1034" i="10"/>
  <c r="AC1034" i="10"/>
  <c r="AE1040" i="10"/>
  <c r="AC1040" i="10"/>
  <c r="AE1046" i="10"/>
  <c r="AC1046" i="10"/>
  <c r="AE1052" i="10"/>
  <c r="AC1052" i="10"/>
  <c r="AE1058" i="10"/>
  <c r="AC1058" i="10"/>
  <c r="AE1064" i="10"/>
  <c r="AC1064" i="10"/>
  <c r="AE1070" i="10"/>
  <c r="AC1070" i="10"/>
  <c r="AE1076" i="10"/>
  <c r="AC1076" i="10"/>
  <c r="AE1082" i="10"/>
  <c r="AC1082" i="10"/>
  <c r="AE1088" i="10"/>
  <c r="AC1088" i="10"/>
  <c r="AE1094" i="10"/>
  <c r="AC1094" i="10"/>
  <c r="AE1100" i="10"/>
  <c r="AC1100" i="10"/>
  <c r="AE1106" i="10"/>
  <c r="AC1106" i="10"/>
  <c r="AE1112" i="10"/>
  <c r="AC1112" i="10"/>
  <c r="AE1118" i="10"/>
  <c r="AC1118" i="10"/>
  <c r="AE1124" i="10"/>
  <c r="AC1124" i="10"/>
  <c r="AE1130" i="10"/>
  <c r="AC1130" i="10"/>
  <c r="AE1136" i="10"/>
  <c r="AC1136" i="10"/>
  <c r="AE1142" i="10"/>
  <c r="AC1142" i="10"/>
  <c r="AE1148" i="10"/>
  <c r="AC1148" i="10"/>
  <c r="AE1154" i="10"/>
  <c r="AC1154" i="10"/>
  <c r="AE1160" i="10"/>
  <c r="AC1160" i="10"/>
  <c r="AE1166" i="10"/>
  <c r="AC1166" i="10"/>
  <c r="AE1172" i="10"/>
  <c r="AC1172" i="10"/>
  <c r="AE1178" i="10"/>
  <c r="AC1178" i="10"/>
  <c r="AA1184" i="10"/>
  <c r="AE1184" i="10"/>
  <c r="AC1184" i="10"/>
  <c r="AE1190" i="10"/>
  <c r="AC1190" i="10"/>
  <c r="AE1196" i="10"/>
  <c r="AC1196" i="10"/>
  <c r="AE1202" i="10"/>
  <c r="AC1202" i="10"/>
  <c r="AA1208" i="10"/>
  <c r="AE1208" i="10"/>
  <c r="AC1208" i="10"/>
  <c r="AE1214" i="10"/>
  <c r="AC1214" i="10"/>
  <c r="AA1220" i="10"/>
  <c r="AE1220" i="10"/>
  <c r="AC1220" i="10"/>
  <c r="AE1226" i="10"/>
  <c r="AC1226" i="10"/>
  <c r="AE1232" i="10"/>
  <c r="AC1232" i="10"/>
  <c r="AE1238" i="10"/>
  <c r="AC1238" i="10"/>
  <c r="AE1244" i="10"/>
  <c r="AC1244" i="10"/>
  <c r="AE1250" i="10"/>
  <c r="AC1250" i="10"/>
  <c r="AE1256" i="10"/>
  <c r="AC1256" i="10"/>
  <c r="AB1262" i="10"/>
  <c r="AE1262" i="10"/>
  <c r="AC1262" i="10"/>
  <c r="AA1268" i="10"/>
  <c r="AE1268" i="10"/>
  <c r="AC1268" i="10"/>
  <c r="AE1274" i="10"/>
  <c r="AC1274" i="10"/>
  <c r="AE1280" i="10"/>
  <c r="AC1280" i="10"/>
  <c r="AE1286" i="10"/>
  <c r="AC1286" i="10"/>
  <c r="AE1292" i="10"/>
  <c r="AC1292" i="10"/>
  <c r="AE1298" i="10"/>
  <c r="AC1298" i="10"/>
  <c r="AE1304" i="10"/>
  <c r="AC1304" i="10"/>
  <c r="AE1310" i="10"/>
  <c r="AC1310" i="10"/>
  <c r="AE1316" i="10"/>
  <c r="AC1316" i="10"/>
  <c r="AB1322" i="10"/>
  <c r="AE1322" i="10"/>
  <c r="AC1322" i="10"/>
  <c r="AE1328" i="10"/>
  <c r="AC1328" i="10"/>
  <c r="AB1334" i="10"/>
  <c r="AE1334" i="10"/>
  <c r="AC1334" i="10"/>
  <c r="AE1340" i="10"/>
  <c r="AC1340" i="10"/>
  <c r="AB1346" i="10"/>
  <c r="AE1346" i="10"/>
  <c r="AC1346" i="10"/>
  <c r="AE1352" i="10"/>
  <c r="AC1352" i="10"/>
  <c r="AE1358" i="10"/>
  <c r="AC1358" i="10"/>
  <c r="AE1364" i="10"/>
  <c r="AC1364" i="10"/>
  <c r="AE1370" i="10"/>
  <c r="AC1370" i="10"/>
  <c r="AE1376" i="10"/>
  <c r="AC1376" i="10"/>
  <c r="AE1382" i="10"/>
  <c r="AC1382" i="10"/>
  <c r="AE1388" i="10"/>
  <c r="AC1388" i="10"/>
  <c r="AE1394" i="10"/>
  <c r="AC1394" i="10"/>
  <c r="AE1400" i="10"/>
  <c r="AC1400" i="10"/>
  <c r="AE1406" i="10"/>
  <c r="AC1406" i="10"/>
  <c r="AE1412" i="10"/>
  <c r="AC1412" i="10"/>
  <c r="AE1418" i="10"/>
  <c r="AC1418" i="10"/>
  <c r="AE1424" i="10"/>
  <c r="AC1424" i="10"/>
  <c r="AE1430" i="10"/>
  <c r="AC1430" i="10"/>
  <c r="AE1436" i="10"/>
  <c r="AC1436" i="10"/>
  <c r="AE1442" i="10"/>
  <c r="AC1442" i="10"/>
  <c r="AE1448" i="10"/>
  <c r="AC1448" i="10"/>
  <c r="AE1454" i="10"/>
  <c r="AC1454" i="10"/>
  <c r="AE1460" i="10"/>
  <c r="AC1460" i="10"/>
  <c r="AE1466" i="10"/>
  <c r="AC1466" i="10"/>
  <c r="AE1472" i="10"/>
  <c r="AC1472" i="10"/>
  <c r="AE1478" i="10"/>
  <c r="AC1478" i="10"/>
  <c r="AE1484" i="10"/>
  <c r="AC1484" i="10"/>
  <c r="AE1490" i="10"/>
  <c r="AC1490" i="10"/>
  <c r="AE1496" i="10"/>
  <c r="AC1496" i="10"/>
  <c r="AB1502" i="10"/>
  <c r="AE1502" i="10"/>
  <c r="AC1502" i="10"/>
  <c r="AE1508" i="10"/>
  <c r="AC1508" i="10"/>
  <c r="AE1514" i="10"/>
  <c r="AC1514" i="10"/>
  <c r="AE1520" i="10"/>
  <c r="AC1520" i="10"/>
  <c r="AE1526" i="10"/>
  <c r="AC1526" i="10"/>
  <c r="AE1532" i="10"/>
  <c r="AC1532" i="10"/>
  <c r="AE1538" i="10"/>
  <c r="AC1538" i="10"/>
  <c r="AE1544" i="10"/>
  <c r="AC1544" i="10"/>
  <c r="AE1550" i="10"/>
  <c r="AC1550" i="10"/>
  <c r="AE1556" i="10"/>
  <c r="AC1556" i="10"/>
  <c r="AE1562" i="10"/>
  <c r="AC1562" i="10"/>
  <c r="AE1568" i="10"/>
  <c r="AC1568" i="10"/>
  <c r="AE1574" i="10"/>
  <c r="AC1574" i="10"/>
  <c r="AE1580" i="10"/>
  <c r="AC1580" i="10"/>
  <c r="AE1586" i="10"/>
  <c r="AC1586" i="10"/>
  <c r="AE1592" i="10"/>
  <c r="AC1592" i="10"/>
  <c r="AE1598" i="10"/>
  <c r="AC1598" i="10"/>
  <c r="AE1604" i="10"/>
  <c r="AC1604" i="10"/>
  <c r="AB1610" i="10"/>
  <c r="AE1610" i="10"/>
  <c r="AC1610" i="10"/>
  <c r="AB1616" i="10"/>
  <c r="AE1616" i="10"/>
  <c r="AC1616" i="10"/>
  <c r="AE1622" i="10"/>
  <c r="AC1622" i="10"/>
  <c r="AE1628" i="10"/>
  <c r="AC1628" i="10"/>
  <c r="AE1634" i="10"/>
  <c r="AC1634" i="10"/>
  <c r="AE1640" i="10"/>
  <c r="AC1640" i="10"/>
  <c r="AE1646" i="10"/>
  <c r="AC1646" i="10"/>
  <c r="AE1652" i="10"/>
  <c r="AC1652" i="10"/>
  <c r="AE1658" i="10"/>
  <c r="AC1658" i="10"/>
  <c r="AE1664" i="10"/>
  <c r="AC1664" i="10"/>
  <c r="AE1670" i="10"/>
  <c r="AC1670" i="10"/>
  <c r="AE1676" i="10"/>
  <c r="AC1676" i="10"/>
  <c r="AA1682" i="10"/>
  <c r="AE1682" i="10"/>
  <c r="AC1682" i="10"/>
  <c r="AE1688" i="10"/>
  <c r="AC1688" i="10"/>
  <c r="AE1694" i="10"/>
  <c r="AC1694" i="10"/>
  <c r="AE1700" i="10"/>
  <c r="AC1700" i="10"/>
  <c r="AE1706" i="10"/>
  <c r="AC1706" i="10"/>
  <c r="AE1712" i="10"/>
  <c r="AC1712" i="10"/>
  <c r="AA1718" i="10"/>
  <c r="AE1718" i="10"/>
  <c r="AC1718" i="10"/>
  <c r="AB1724" i="10"/>
  <c r="AE1724" i="10"/>
  <c r="AC1724" i="10"/>
  <c r="AE1730" i="10"/>
  <c r="AC1730" i="10"/>
  <c r="AE1736" i="10"/>
  <c r="AC1736" i="10"/>
  <c r="AE1742" i="10"/>
  <c r="AC1742" i="10"/>
  <c r="AE1748" i="10"/>
  <c r="AC1748" i="10"/>
  <c r="AE1754" i="10"/>
  <c r="AC1754" i="10"/>
  <c r="AE1760" i="10"/>
  <c r="AC1760" i="10"/>
  <c r="AA1766" i="10"/>
  <c r="AE1766" i="10"/>
  <c r="AC1766" i="10"/>
  <c r="AB1772" i="10"/>
  <c r="AE1772" i="10"/>
  <c r="AC1772" i="10"/>
  <c r="AE1778" i="10"/>
  <c r="AC1778" i="10"/>
  <c r="AA1784" i="10"/>
  <c r="AE1784" i="10"/>
  <c r="AC1784" i="10"/>
  <c r="AE1790" i="10"/>
  <c r="AC1790" i="10"/>
  <c r="AE1796" i="10"/>
  <c r="AC1796" i="10"/>
  <c r="AE1802" i="10"/>
  <c r="AC1802" i="10"/>
  <c r="AE1808" i="10"/>
  <c r="AC1808" i="10"/>
  <c r="AA1814" i="10"/>
  <c r="AE1814" i="10"/>
  <c r="AC1814" i="10"/>
  <c r="AE1820" i="10"/>
  <c r="AC1820" i="10"/>
  <c r="AE1826" i="10"/>
  <c r="AC1826" i="10"/>
  <c r="AE1832" i="10"/>
  <c r="AC1832" i="10"/>
  <c r="AB1838" i="10"/>
  <c r="AE1838" i="10"/>
  <c r="AC1838" i="10"/>
  <c r="AE1844" i="10"/>
  <c r="AC1844" i="10"/>
  <c r="AE1850" i="10"/>
  <c r="AC1850" i="10"/>
  <c r="AE1856" i="10"/>
  <c r="AC1856" i="10"/>
  <c r="AE1862" i="10"/>
  <c r="AC1862" i="10"/>
  <c r="AA1868" i="10"/>
  <c r="AE1868" i="10"/>
  <c r="AC1868" i="10"/>
  <c r="AE1874" i="10"/>
  <c r="AC1874" i="10"/>
  <c r="AE1880" i="10"/>
  <c r="AC1880" i="10"/>
  <c r="AE1886" i="10"/>
  <c r="AC1886" i="10"/>
  <c r="AE1892" i="10"/>
  <c r="AC1892" i="10"/>
  <c r="AE1898" i="10"/>
  <c r="AC1898" i="10"/>
  <c r="AE1904" i="10"/>
  <c r="AC1904" i="10"/>
  <c r="AE1910" i="10"/>
  <c r="AC1910" i="10"/>
  <c r="AE1916" i="10"/>
  <c r="AC1916" i="10"/>
  <c r="AE1922" i="10"/>
  <c r="AC1922" i="10"/>
  <c r="AE1928" i="10"/>
  <c r="AC1928" i="10"/>
  <c r="AA1934" i="10"/>
  <c r="AE1934" i="10"/>
  <c r="AC1934" i="10"/>
  <c r="AB1940" i="10"/>
  <c r="AE1940" i="10"/>
  <c r="AC1940" i="10"/>
  <c r="AE1946" i="10"/>
  <c r="AC1946" i="10"/>
  <c r="AE1952" i="10"/>
  <c r="AC1952" i="10"/>
  <c r="AE1958" i="10"/>
  <c r="AC1958" i="10"/>
  <c r="AE1964" i="10"/>
  <c r="AC1964" i="10"/>
  <c r="AB1970" i="10"/>
  <c r="AE1970" i="10"/>
  <c r="AC1970" i="10"/>
  <c r="AE1976" i="10"/>
  <c r="AC1976" i="10"/>
  <c r="AE1982" i="10"/>
  <c r="AC1982" i="10"/>
  <c r="AE1988" i="10"/>
  <c r="AC1988" i="10"/>
  <c r="AA1994" i="10"/>
  <c r="AE1994" i="10"/>
  <c r="AC1994" i="10"/>
  <c r="AE2000" i="10"/>
  <c r="AC2000" i="10"/>
  <c r="AA2006" i="10"/>
  <c r="AE2006" i="10"/>
  <c r="AC2006" i="10"/>
  <c r="AE2012" i="10"/>
  <c r="AC2012" i="10"/>
  <c r="AE2018" i="10"/>
  <c r="AC2018" i="10"/>
  <c r="AE2024" i="10"/>
  <c r="AC2024" i="10"/>
  <c r="AE2030" i="10"/>
  <c r="AC2030" i="10"/>
  <c r="AE2036" i="10"/>
  <c r="AC2036" i="10"/>
  <c r="AE2042" i="10"/>
  <c r="AC2042" i="10"/>
  <c r="AE2048" i="10"/>
  <c r="AC2048" i="10"/>
  <c r="AE2054" i="10"/>
  <c r="AC2054" i="10"/>
  <c r="AE2060" i="10"/>
  <c r="AC2060" i="10"/>
  <c r="AE2066" i="10"/>
  <c r="AC2066" i="10"/>
  <c r="AE2072" i="10"/>
  <c r="AC2072" i="10"/>
  <c r="AE2078" i="10"/>
  <c r="AC2078" i="10"/>
  <c r="AE2084" i="10"/>
  <c r="AC2084" i="10"/>
  <c r="AE2090" i="10"/>
  <c r="AC2090" i="10"/>
  <c r="AE2096" i="10"/>
  <c r="AC2096" i="10"/>
  <c r="AE2102" i="10"/>
  <c r="AC2102" i="10"/>
  <c r="AE2108" i="10"/>
  <c r="AC2108" i="10"/>
  <c r="AE2114" i="10"/>
  <c r="AC2114" i="10"/>
  <c r="AE2120" i="10"/>
  <c r="AC2120" i="10"/>
  <c r="AE2126" i="10"/>
  <c r="AC2126" i="10"/>
  <c r="AE2132" i="10"/>
  <c r="AC2132" i="10"/>
  <c r="AE2138" i="10"/>
  <c r="AC2138" i="10"/>
  <c r="AE2144" i="10"/>
  <c r="AC2144" i="10"/>
  <c r="AE2150" i="10"/>
  <c r="AC2150" i="10"/>
  <c r="AE2156" i="10"/>
  <c r="AC2156" i="10"/>
  <c r="AE2162" i="10"/>
  <c r="AC2162" i="10"/>
  <c r="AE2168" i="10"/>
  <c r="AC2168" i="10"/>
  <c r="AE2174" i="10"/>
  <c r="AC2174" i="10"/>
  <c r="AE2180" i="10"/>
  <c r="AC2180" i="10"/>
  <c r="AE2186" i="10"/>
  <c r="AC2186" i="10"/>
  <c r="AA2192" i="10"/>
  <c r="AE2192" i="10"/>
  <c r="AC2192" i="10"/>
  <c r="AE2198" i="10"/>
  <c r="AC2198" i="10"/>
  <c r="AE2204" i="10"/>
  <c r="AC2204" i="10"/>
  <c r="AE2210" i="10"/>
  <c r="AC2210" i="10"/>
  <c r="AE2216" i="10"/>
  <c r="AC2216" i="10"/>
  <c r="AE2222" i="10"/>
  <c r="AC2222" i="10"/>
  <c r="AE2228" i="10"/>
  <c r="AC2228" i="10"/>
  <c r="AE2234" i="10"/>
  <c r="AC2234" i="10"/>
  <c r="AE2240" i="10"/>
  <c r="AC2240" i="10"/>
  <c r="AE2246" i="10"/>
  <c r="AC2246" i="10"/>
  <c r="AE2252" i="10"/>
  <c r="AC2252" i="10"/>
  <c r="AE2258" i="10"/>
  <c r="AC2258" i="10"/>
  <c r="AE2264" i="10"/>
  <c r="AC2264" i="10"/>
  <c r="AE2270" i="10"/>
  <c r="AC2270" i="10"/>
  <c r="AE2276" i="10"/>
  <c r="AC2276" i="10"/>
  <c r="AE2282" i="10"/>
  <c r="AC2282" i="10"/>
  <c r="AE2288" i="10"/>
  <c r="AC2288" i="10"/>
  <c r="AE2294" i="10"/>
  <c r="AC2294" i="10"/>
  <c r="AE2300" i="10"/>
  <c r="AC2300" i="10"/>
  <c r="AE2306" i="10"/>
  <c r="AC2306" i="10"/>
  <c r="AE2312" i="10"/>
  <c r="AC2312" i="10"/>
  <c r="AE2318" i="10"/>
  <c r="AC2318" i="10"/>
  <c r="AE2324" i="10"/>
  <c r="AC2324" i="10"/>
  <c r="AE2330" i="10"/>
  <c r="AC2330" i="10"/>
  <c r="AE2336" i="10"/>
  <c r="AC2336" i="10"/>
  <c r="AE2342" i="10"/>
  <c r="AC2342" i="10"/>
  <c r="AE2348" i="10"/>
  <c r="AC2348" i="10"/>
  <c r="AE2354" i="10"/>
  <c r="AC2354" i="10"/>
  <c r="AA2360" i="10"/>
  <c r="AE2360" i="10"/>
  <c r="AC2360" i="10"/>
  <c r="AB2366" i="10"/>
  <c r="AE2366" i="10"/>
  <c r="AC2366" i="10"/>
  <c r="AE2372" i="10"/>
  <c r="AC2372" i="10"/>
  <c r="AE2378" i="10"/>
  <c r="AC2378" i="10"/>
  <c r="AE2384" i="10"/>
  <c r="AC2384" i="10"/>
  <c r="AE2390" i="10"/>
  <c r="AC2390" i="10"/>
  <c r="AE2396" i="10"/>
  <c r="AC2396" i="10"/>
  <c r="AE2402" i="10"/>
  <c r="AC2402" i="10"/>
  <c r="AE2408" i="10"/>
  <c r="AC2408" i="10"/>
  <c r="AE2414" i="10"/>
  <c r="AC2414" i="10"/>
  <c r="AE2420" i="10"/>
  <c r="AC2420" i="10"/>
  <c r="AE2426" i="10"/>
  <c r="AC2426" i="10"/>
  <c r="AE2432" i="10"/>
  <c r="AC2432" i="10"/>
  <c r="AE2438" i="10"/>
  <c r="AC2438" i="10"/>
  <c r="AE2444" i="10"/>
  <c r="AC2444" i="10"/>
  <c r="AE2450" i="10"/>
  <c r="AC2450" i="10"/>
  <c r="AE2456" i="10"/>
  <c r="AC2456" i="10"/>
  <c r="AE2462" i="10"/>
  <c r="AC2462" i="10"/>
  <c r="AE2468" i="10"/>
  <c r="AC2468" i="10"/>
  <c r="AE2474" i="10"/>
  <c r="AC2474" i="10"/>
  <c r="AA2480" i="10"/>
  <c r="AE2480" i="10"/>
  <c r="AC2480" i="10"/>
  <c r="AE2486" i="10"/>
  <c r="AC2486" i="10"/>
  <c r="AE2492" i="10"/>
  <c r="AC2492" i="10"/>
  <c r="AE2498" i="10"/>
  <c r="AC2498" i="10"/>
  <c r="AE2504" i="10"/>
  <c r="AC2504" i="10"/>
  <c r="AE2510" i="10"/>
  <c r="AC2510" i="10"/>
  <c r="AE2516" i="10"/>
  <c r="AC2516" i="10"/>
  <c r="AE2522" i="10"/>
  <c r="AC2522" i="10"/>
  <c r="AE2528" i="10"/>
  <c r="AC2528" i="10"/>
  <c r="AE2534" i="10"/>
  <c r="AC2534" i="10"/>
  <c r="AE2540" i="10"/>
  <c r="AC2540" i="10"/>
  <c r="AE2546" i="10"/>
  <c r="AC2546" i="10"/>
  <c r="AE2552" i="10"/>
  <c r="AC2552" i="10"/>
  <c r="AE2558" i="10"/>
  <c r="AC2558" i="10"/>
  <c r="AE2564" i="10"/>
  <c r="AC2564" i="10"/>
  <c r="AE2570" i="10"/>
  <c r="AC2570" i="10"/>
  <c r="AE2576" i="10"/>
  <c r="AC2576" i="10"/>
  <c r="AE2582" i="10"/>
  <c r="AC2582" i="10"/>
  <c r="AA2588" i="10"/>
  <c r="AE2588" i="10"/>
  <c r="AC2588" i="10"/>
  <c r="AE2594" i="10"/>
  <c r="AC2594" i="10"/>
  <c r="AA2600" i="10"/>
  <c r="AE2600" i="10"/>
  <c r="AC2600" i="10"/>
  <c r="AE2606" i="10"/>
  <c r="AC2606" i="10"/>
  <c r="AA2612" i="10"/>
  <c r="AE2612" i="10"/>
  <c r="AC2612" i="10"/>
  <c r="AE2618" i="10"/>
  <c r="AC2618" i="10"/>
  <c r="AE2624" i="10"/>
  <c r="AC2624" i="10"/>
  <c r="AA2630" i="10"/>
  <c r="AE2630" i="10"/>
  <c r="AC2630" i="10"/>
  <c r="AE2636" i="10"/>
  <c r="AC2636" i="10"/>
  <c r="AE2642" i="10"/>
  <c r="AC2642" i="10"/>
  <c r="AE2648" i="10"/>
  <c r="AC2648" i="10"/>
  <c r="AE2654" i="10"/>
  <c r="AC2654" i="10"/>
  <c r="AE2660" i="10"/>
  <c r="AC2660" i="10"/>
  <c r="AE2666" i="10"/>
  <c r="AC2666" i="10"/>
  <c r="AE2672" i="10"/>
  <c r="AC2672" i="10"/>
  <c r="AE2678" i="10"/>
  <c r="AC2678" i="10"/>
  <c r="AE2684" i="10"/>
  <c r="AC2684" i="10"/>
  <c r="AE2690" i="10"/>
  <c r="AC2690" i="10"/>
  <c r="AE2696" i="10"/>
  <c r="AC2696" i="10"/>
  <c r="AE2702" i="10"/>
  <c r="AC2702" i="10"/>
  <c r="AE2708" i="10"/>
  <c r="AC2708" i="10"/>
  <c r="AE2714" i="10"/>
  <c r="AC2714" i="10"/>
  <c r="AE2720" i="10"/>
  <c r="AC2720" i="10"/>
  <c r="AE2726" i="10"/>
  <c r="AC2726" i="10"/>
  <c r="AE2732" i="10"/>
  <c r="AC2732" i="10"/>
  <c r="AE2738" i="10"/>
  <c r="AC2738" i="10"/>
  <c r="AE2744" i="10"/>
  <c r="AC2744" i="10"/>
  <c r="AE2750" i="10"/>
  <c r="AC2750" i="10"/>
  <c r="AE2756" i="10"/>
  <c r="AC2756" i="10"/>
  <c r="AE2762" i="10"/>
  <c r="AC2762" i="10"/>
  <c r="AE2768" i="10"/>
  <c r="AC2768" i="10"/>
  <c r="AE2774" i="10"/>
  <c r="AC2774" i="10"/>
  <c r="AE2780" i="10"/>
  <c r="AC2780" i="10"/>
  <c r="AE2786" i="10"/>
  <c r="AC2786" i="10"/>
  <c r="AE2792" i="10"/>
  <c r="AC2792" i="10"/>
  <c r="AE2798" i="10"/>
  <c r="AC2798" i="10"/>
  <c r="AE2804" i="10"/>
  <c r="AC2804" i="10"/>
  <c r="AE2810" i="10"/>
  <c r="AC2810" i="10"/>
  <c r="AE2816" i="10"/>
  <c r="AC2816" i="10"/>
  <c r="AE2822" i="10"/>
  <c r="AC2822" i="10"/>
  <c r="AE2828" i="10"/>
  <c r="AC2828" i="10"/>
  <c r="AE2834" i="10"/>
  <c r="AC2834" i="10"/>
  <c r="AE2840" i="10"/>
  <c r="AC2840" i="10"/>
  <c r="AE2846" i="10"/>
  <c r="AC2846" i="10"/>
  <c r="AE2852" i="10"/>
  <c r="AC2852" i="10"/>
  <c r="AE2858" i="10"/>
  <c r="AC2858" i="10"/>
  <c r="AE2864" i="10"/>
  <c r="AC2864" i="10"/>
  <c r="AE2870" i="10"/>
  <c r="AC2870" i="10"/>
  <c r="AB2876" i="10"/>
  <c r="AE2876" i="10"/>
  <c r="AC2876" i="10"/>
  <c r="AE2882" i="10"/>
  <c r="AC2882" i="10"/>
  <c r="AE2888" i="10"/>
  <c r="AC2888" i="10"/>
  <c r="AE2894" i="10"/>
  <c r="AC2894" i="10"/>
  <c r="AE2900" i="10"/>
  <c r="AC2900" i="10"/>
  <c r="AE2906" i="10"/>
  <c r="AC2906" i="10"/>
  <c r="AE2912" i="10"/>
  <c r="AC2912" i="10"/>
  <c r="AE2918" i="10"/>
  <c r="AC2918" i="10"/>
  <c r="AE2924" i="10"/>
  <c r="AC2924" i="10"/>
  <c r="AE2930" i="10"/>
  <c r="AC2930" i="10"/>
  <c r="AE2936" i="10"/>
  <c r="AC2936" i="10"/>
  <c r="AE2942" i="10"/>
  <c r="AC2942" i="10"/>
  <c r="AA2948" i="10"/>
  <c r="AE2948" i="10"/>
  <c r="AC2948" i="10"/>
  <c r="AA2954" i="10"/>
  <c r="AE2954" i="10"/>
  <c r="AC2954" i="10"/>
  <c r="AE2960" i="10"/>
  <c r="AC2960" i="10"/>
  <c r="AE2966" i="10"/>
  <c r="AC2966" i="10"/>
  <c r="AE2972" i="10"/>
  <c r="AC2972" i="10"/>
  <c r="AE2978" i="10"/>
  <c r="AC2978" i="10"/>
  <c r="AE2984" i="10"/>
  <c r="AC2984" i="10"/>
  <c r="AE2990" i="10"/>
  <c r="AC2990" i="10"/>
  <c r="AE2996" i="10"/>
  <c r="AC2996" i="10"/>
  <c r="AE3002" i="10"/>
  <c r="AC3002" i="10"/>
  <c r="AE3008" i="10"/>
  <c r="AC3008" i="10"/>
  <c r="AE3014" i="10"/>
  <c r="AC3014" i="10"/>
  <c r="AE3020" i="10"/>
  <c r="AC3020" i="10"/>
  <c r="AE3026" i="10"/>
  <c r="AC3026" i="10"/>
  <c r="AE3032" i="10"/>
  <c r="AC3032" i="10"/>
  <c r="AE3038" i="10"/>
  <c r="AC3038" i="10"/>
  <c r="AE3044" i="10"/>
  <c r="AC3044" i="10"/>
  <c r="AE3050" i="10"/>
  <c r="AC3050" i="10"/>
  <c r="AE3056" i="10"/>
  <c r="AC3056" i="10"/>
  <c r="AE3062" i="10"/>
  <c r="AC3062" i="10"/>
  <c r="AE3068" i="10"/>
  <c r="AC3068" i="10"/>
  <c r="AE3074" i="10"/>
  <c r="AC3074" i="10"/>
  <c r="AE3080" i="10"/>
  <c r="AC3080" i="10"/>
  <c r="AE3086" i="10"/>
  <c r="AC3086" i="10"/>
  <c r="AE3092" i="10"/>
  <c r="AC3092" i="10"/>
  <c r="AE3098" i="10"/>
  <c r="AC3098" i="10"/>
  <c r="AE3104" i="10"/>
  <c r="AC3104" i="10"/>
  <c r="AE3110" i="10"/>
  <c r="AC3110" i="10"/>
  <c r="AE3116" i="10"/>
  <c r="AC3116" i="10"/>
  <c r="AE3122" i="10"/>
  <c r="AC3122" i="10"/>
  <c r="AE3128" i="10"/>
  <c r="AC3128" i="10"/>
  <c r="AE3134" i="10"/>
  <c r="AC3134" i="10"/>
  <c r="AE3140" i="10"/>
  <c r="AC3140" i="10"/>
  <c r="AE3146" i="10"/>
  <c r="AC3146" i="10"/>
  <c r="AE3152" i="10"/>
  <c r="AC3152" i="10"/>
  <c r="AE3158" i="10"/>
  <c r="AC3158" i="10"/>
  <c r="AE3164" i="10"/>
  <c r="AC3164" i="10"/>
  <c r="AB3170" i="10"/>
  <c r="AE3170" i="10"/>
  <c r="AC3170" i="10"/>
  <c r="AE3176" i="10"/>
  <c r="AC3176" i="10"/>
  <c r="AE3182" i="10"/>
  <c r="AC3182" i="10"/>
  <c r="AE3188" i="10"/>
  <c r="AC3188" i="10"/>
  <c r="AE3194" i="10"/>
  <c r="AC3194" i="10"/>
  <c r="AE3200" i="10"/>
  <c r="AC3200" i="10"/>
  <c r="AE3206" i="10"/>
  <c r="AC3206" i="10"/>
  <c r="AE3212" i="10"/>
  <c r="AC3212" i="10"/>
  <c r="AE3218" i="10"/>
  <c r="AC3218" i="10"/>
  <c r="AE3224" i="10"/>
  <c r="AC3224" i="10"/>
  <c r="AE3230" i="10"/>
  <c r="AC3230" i="10"/>
  <c r="AB3236" i="10"/>
  <c r="AE3236" i="10"/>
  <c r="AC3236" i="10"/>
  <c r="AE3242" i="10"/>
  <c r="AC3242" i="10"/>
  <c r="AE3248" i="10"/>
  <c r="AC3248" i="10"/>
  <c r="AE3254" i="10"/>
  <c r="AC3254" i="10"/>
  <c r="AA3260" i="10"/>
  <c r="AE3260" i="10"/>
  <c r="AC3260" i="10"/>
  <c r="AE3266" i="10"/>
  <c r="AC3266" i="10"/>
  <c r="AE3272" i="10"/>
  <c r="AC3272" i="10"/>
  <c r="AE3278" i="10"/>
  <c r="AC3278" i="10"/>
  <c r="AE3284" i="10"/>
  <c r="AC3284" i="10"/>
  <c r="AE3290" i="10"/>
  <c r="AC3290" i="10"/>
  <c r="AE3296" i="10"/>
  <c r="AC3296" i="10"/>
  <c r="AE3302" i="10"/>
  <c r="AC3302" i="10"/>
  <c r="AE3308" i="10"/>
  <c r="AC3308" i="10"/>
  <c r="AE3314" i="10"/>
  <c r="AC3314" i="10"/>
  <c r="AE3320" i="10"/>
  <c r="AC3320" i="10"/>
  <c r="AE3326" i="10"/>
  <c r="AC3326" i="10"/>
  <c r="AE3332" i="10"/>
  <c r="AC3332" i="10"/>
  <c r="AE3338" i="10"/>
  <c r="AC3338" i="10"/>
  <c r="AE3344" i="10"/>
  <c r="AC3344" i="10"/>
  <c r="AE3350" i="10"/>
  <c r="AC3350" i="10"/>
  <c r="AE3356" i="10"/>
  <c r="AC3356" i="10"/>
  <c r="AE3362" i="10"/>
  <c r="AC3362" i="10"/>
  <c r="AE3368" i="10"/>
  <c r="AC3368" i="10"/>
  <c r="AE3374" i="10"/>
  <c r="AC3374" i="10"/>
  <c r="AE3380" i="10"/>
  <c r="AC3380" i="10"/>
  <c r="AE3386" i="10"/>
  <c r="AC3386" i="10"/>
  <c r="AB3392" i="10"/>
  <c r="AE3392" i="10"/>
  <c r="AC3392" i="10"/>
  <c r="AE3398" i="10"/>
  <c r="AC3398" i="10"/>
  <c r="AE3404" i="10"/>
  <c r="AC3404" i="10"/>
  <c r="AE3410" i="10"/>
  <c r="AC3410" i="10"/>
  <c r="AE3416" i="10"/>
  <c r="AC3416" i="10"/>
  <c r="AE3422" i="10"/>
  <c r="AC3422" i="10"/>
  <c r="AE3428" i="10"/>
  <c r="AC3428" i="10"/>
  <c r="AE3434" i="10"/>
  <c r="AC3434" i="10"/>
  <c r="AE3440" i="10"/>
  <c r="AC3440" i="10"/>
  <c r="AE3446" i="10"/>
  <c r="AC3446" i="10"/>
  <c r="AE3452" i="10"/>
  <c r="AC3452" i="10"/>
  <c r="AE3458" i="10"/>
  <c r="AC3458" i="10"/>
  <c r="AE3464" i="10"/>
  <c r="AC3464" i="10"/>
  <c r="AE3470" i="10"/>
  <c r="AC3470" i="10"/>
  <c r="AA3476" i="10"/>
  <c r="AE3476" i="10"/>
  <c r="AC3476" i="10"/>
  <c r="AE3482" i="10"/>
  <c r="AC3482" i="10"/>
  <c r="AB3488" i="10"/>
  <c r="AE3488" i="10"/>
  <c r="AC3488" i="10"/>
  <c r="AE3494" i="10"/>
  <c r="AC3494" i="10"/>
  <c r="AE3500" i="10"/>
  <c r="AC3500" i="10"/>
  <c r="AE3506" i="10"/>
  <c r="AC3506" i="10"/>
  <c r="AE3512" i="10"/>
  <c r="AC3512" i="10"/>
  <c r="AE3518" i="10"/>
  <c r="AC3518" i="10"/>
  <c r="AE3524" i="10"/>
  <c r="AC3524" i="10"/>
  <c r="AE3530" i="10"/>
  <c r="AC3530" i="10"/>
  <c r="AE3536" i="10"/>
  <c r="AC3536" i="10"/>
  <c r="AE3542" i="10"/>
  <c r="AC3542" i="10"/>
  <c r="AE3548" i="10"/>
  <c r="AC3548" i="10"/>
  <c r="AE3554" i="10"/>
  <c r="AC3554" i="10"/>
  <c r="AE3560" i="10"/>
  <c r="AC3560" i="10"/>
  <c r="AE3566" i="10"/>
  <c r="AC3566" i="10"/>
  <c r="AE3572" i="10"/>
  <c r="AC3572" i="10"/>
  <c r="AE3578" i="10"/>
  <c r="AC3578" i="10"/>
  <c r="AE3584" i="10"/>
  <c r="AC3584" i="10"/>
  <c r="AE3590" i="10"/>
  <c r="AC3590" i="10"/>
  <c r="AE3596" i="10"/>
  <c r="AC3596" i="10"/>
  <c r="AE3602" i="10"/>
  <c r="AC3602" i="10"/>
  <c r="AE3608" i="10"/>
  <c r="AC3608" i="10"/>
  <c r="AE3614" i="10"/>
  <c r="AC3614" i="10"/>
  <c r="AE3620" i="10"/>
  <c r="AC3620" i="10"/>
  <c r="AE3626" i="10"/>
  <c r="AC3626" i="10"/>
  <c r="AE3632" i="10"/>
  <c r="AC3632" i="10"/>
  <c r="AE3638" i="10"/>
  <c r="AC3638" i="10"/>
  <c r="AE3644" i="10"/>
  <c r="AC3644" i="10"/>
  <c r="AE3650" i="10"/>
  <c r="AC3650" i="10"/>
  <c r="AE3656" i="10"/>
  <c r="AC3656" i="10"/>
  <c r="AE3662" i="10"/>
  <c r="AC3662" i="10"/>
  <c r="AE3668" i="10"/>
  <c r="AC3668" i="10"/>
  <c r="AE3674" i="10"/>
  <c r="AC3674" i="10"/>
  <c r="AE3680" i="10"/>
  <c r="AC3680" i="10"/>
  <c r="AE3686" i="10"/>
  <c r="AC3686" i="10"/>
  <c r="AE3692" i="10"/>
  <c r="AC3692" i="10"/>
  <c r="AE3698" i="10"/>
  <c r="AC3698" i="10"/>
  <c r="AE3704" i="10"/>
  <c r="AC3704" i="10"/>
  <c r="AE3710" i="10"/>
  <c r="AC3710" i="10"/>
  <c r="AE3716" i="10"/>
  <c r="AC3716" i="10"/>
  <c r="AE3722" i="10"/>
  <c r="AC3722" i="10"/>
  <c r="AB3728" i="10"/>
  <c r="AE3728" i="10"/>
  <c r="AC3728" i="10"/>
  <c r="AE3734" i="10"/>
  <c r="AC3734" i="10"/>
  <c r="AE3740" i="10"/>
  <c r="AC3740" i="10"/>
  <c r="AE3746" i="10"/>
  <c r="AC3746" i="10"/>
  <c r="AE3752" i="10"/>
  <c r="AC3752" i="10"/>
  <c r="AE3758" i="10"/>
  <c r="AC3758" i="10"/>
  <c r="AE3764" i="10"/>
  <c r="AC3764" i="10"/>
  <c r="AE3770" i="10"/>
  <c r="AC3770" i="10"/>
  <c r="AE3776" i="10"/>
  <c r="AC3776" i="10"/>
  <c r="AE3782" i="10"/>
  <c r="AC3782" i="10"/>
  <c r="AE3788" i="10"/>
  <c r="AC3788" i="10"/>
  <c r="AE3794" i="10"/>
  <c r="AC3794" i="10"/>
  <c r="AA3800" i="10"/>
  <c r="AE3800" i="10"/>
  <c r="AC3800" i="10"/>
  <c r="AA3806" i="10"/>
  <c r="AE3806" i="10"/>
  <c r="AC3806" i="10"/>
  <c r="AE3812" i="10"/>
  <c r="AC3812" i="10"/>
  <c r="AE3818" i="10"/>
  <c r="AC3818" i="10"/>
  <c r="AE3824" i="10"/>
  <c r="AC3824" i="10"/>
  <c r="AE3830" i="10"/>
  <c r="AC3830" i="10"/>
  <c r="AE3836" i="10"/>
  <c r="AC3836" i="10"/>
  <c r="AE3842" i="10"/>
  <c r="AC3842" i="10"/>
  <c r="AE3848" i="10"/>
  <c r="AC3848" i="10"/>
  <c r="AE3854" i="10"/>
  <c r="AC3854" i="10"/>
  <c r="AE3860" i="10"/>
  <c r="AC3860" i="10"/>
  <c r="AE3866" i="10"/>
  <c r="AC3866" i="10"/>
  <c r="AE3872" i="10"/>
  <c r="AC3872" i="10"/>
  <c r="AE3878" i="10"/>
  <c r="AC3878" i="10"/>
  <c r="AE3884" i="10"/>
  <c r="AC3884" i="10"/>
  <c r="AE3890" i="10"/>
  <c r="AC3890" i="10"/>
  <c r="AE3896" i="10"/>
  <c r="AC3896" i="10"/>
  <c r="AA3902" i="10"/>
  <c r="AE3902" i="10"/>
  <c r="AC3902" i="10"/>
  <c r="AE3908" i="10"/>
  <c r="AC3908" i="10"/>
  <c r="AE3914" i="10"/>
  <c r="AC3914" i="10"/>
  <c r="AE3920" i="10"/>
  <c r="AC3920" i="10"/>
  <c r="AE3926" i="10"/>
  <c r="AC3926" i="10"/>
  <c r="AE3932" i="10"/>
  <c r="AC3932" i="10"/>
  <c r="AE3938" i="10"/>
  <c r="AC3938" i="10"/>
  <c r="AE3944" i="10"/>
  <c r="AC3944" i="10"/>
  <c r="AE3950" i="10"/>
  <c r="AC3950" i="10"/>
  <c r="AE3956" i="10"/>
  <c r="AC3956" i="10"/>
  <c r="AE3962" i="10"/>
  <c r="AC3962" i="10"/>
  <c r="AE3968" i="10"/>
  <c r="AC3968" i="10"/>
  <c r="AE3974" i="10"/>
  <c r="AC3974" i="10"/>
  <c r="AE3980" i="10"/>
  <c r="AC3980" i="10"/>
  <c r="AE3986" i="10"/>
  <c r="AC3986" i="10"/>
  <c r="AE3992" i="10"/>
  <c r="AC3992" i="10"/>
  <c r="AE3998" i="10"/>
  <c r="AC3998" i="10"/>
  <c r="AE4004" i="10"/>
  <c r="AC4004" i="10"/>
  <c r="AE4010" i="10"/>
  <c r="AC4010" i="10"/>
  <c r="AE4016" i="10"/>
  <c r="AC4016" i="10"/>
  <c r="AE4022" i="10"/>
  <c r="AC4022" i="10"/>
  <c r="AE4028" i="10"/>
  <c r="AC4028" i="10"/>
  <c r="AE4034" i="10"/>
  <c r="AC4034" i="10"/>
  <c r="AE4040" i="10"/>
  <c r="AC4040" i="10"/>
  <c r="AE4046" i="10"/>
  <c r="AC4046" i="10"/>
  <c r="AE4052" i="10"/>
  <c r="AC4052" i="10"/>
  <c r="AE4058" i="10"/>
  <c r="AC4058" i="10"/>
  <c r="AE4064" i="10"/>
  <c r="AC4064" i="10"/>
  <c r="AE4070" i="10"/>
  <c r="AC4070" i="10"/>
  <c r="AE4076" i="10"/>
  <c r="AC4076" i="10"/>
  <c r="AE4082" i="10"/>
  <c r="AC4082" i="10"/>
  <c r="AE4088" i="10"/>
  <c r="AC4088" i="10"/>
  <c r="AE4094" i="10"/>
  <c r="AC4094" i="10"/>
  <c r="AE4100" i="10"/>
  <c r="AC4100" i="10"/>
  <c r="AE4106" i="10"/>
  <c r="AC4106" i="10"/>
  <c r="AE4112" i="10"/>
  <c r="AC4112" i="10"/>
  <c r="AE4118" i="10"/>
  <c r="AC4118" i="10"/>
  <c r="AE4124" i="10"/>
  <c r="AC4124" i="10"/>
  <c r="AE4130" i="10"/>
  <c r="AC4130" i="10"/>
  <c r="AE4136" i="10"/>
  <c r="AC4136" i="10"/>
  <c r="AE4142" i="10"/>
  <c r="AC4142" i="10"/>
  <c r="AA4148" i="10"/>
  <c r="AE4148" i="10"/>
  <c r="AC4148" i="10"/>
  <c r="AE4154" i="10"/>
  <c r="AC4154" i="10"/>
  <c r="AE4160" i="10"/>
  <c r="AC4160" i="10"/>
  <c r="AE4166" i="10"/>
  <c r="AC4166" i="10"/>
  <c r="AE4172" i="10"/>
  <c r="AC4172" i="10"/>
  <c r="AE4178" i="10"/>
  <c r="AC4178" i="10"/>
  <c r="AE4184" i="10"/>
  <c r="AC4184" i="10"/>
  <c r="AE4190" i="10"/>
  <c r="AC4190" i="10"/>
  <c r="AE4196" i="10"/>
  <c r="AC4196" i="10"/>
  <c r="AE4202" i="10"/>
  <c r="AC4202" i="10"/>
  <c r="AE4208" i="10"/>
  <c r="AC4208" i="10"/>
  <c r="AE4214" i="10"/>
  <c r="AC4214" i="10"/>
  <c r="AE4220" i="10"/>
  <c r="AC4220" i="10"/>
  <c r="AE4226" i="10"/>
  <c r="AC4226" i="10"/>
  <c r="AE4232" i="10"/>
  <c r="AC4232" i="10"/>
  <c r="AE4238" i="10"/>
  <c r="AC4238" i="10"/>
  <c r="AE4244" i="10"/>
  <c r="AC4244" i="10"/>
  <c r="AE4250" i="10"/>
  <c r="AC4250" i="10"/>
  <c r="AE4256" i="10"/>
  <c r="AC4256" i="10"/>
  <c r="AE4262" i="10"/>
  <c r="AC4262" i="10"/>
  <c r="AE4268" i="10"/>
  <c r="AC4268" i="10"/>
  <c r="AA4274" i="10"/>
  <c r="AE4274" i="10"/>
  <c r="AC4274" i="10"/>
  <c r="AE4280" i="10"/>
  <c r="AC4280" i="10"/>
  <c r="AE4286" i="10"/>
  <c r="AC4286" i="10"/>
  <c r="AE4292" i="10"/>
  <c r="AC4292" i="10"/>
  <c r="AE4298" i="10"/>
  <c r="AC4298" i="10"/>
  <c r="AE4304" i="10"/>
  <c r="AC4304" i="10"/>
  <c r="AE4310" i="10"/>
  <c r="AC4310" i="10"/>
  <c r="AE4316" i="10"/>
  <c r="AC4316" i="10"/>
  <c r="AE4322" i="10"/>
  <c r="AC4322" i="10"/>
  <c r="AE4328" i="10"/>
  <c r="AC4328" i="10"/>
  <c r="AE4334" i="10"/>
  <c r="AC4334" i="10"/>
  <c r="AE4340" i="10"/>
  <c r="AC4340" i="10"/>
  <c r="AE4346" i="10"/>
  <c r="AC4346" i="10"/>
  <c r="AE4352" i="10"/>
  <c r="AC4352" i="10"/>
  <c r="AE4358" i="10"/>
  <c r="AC4358" i="10"/>
  <c r="AE4364" i="10"/>
  <c r="AC4364" i="10"/>
  <c r="AE4370" i="10"/>
  <c r="AC4370" i="10"/>
  <c r="AE4376" i="10"/>
  <c r="AC4376" i="10"/>
  <c r="AE4382" i="10"/>
  <c r="AC4382" i="10"/>
  <c r="AE4388" i="10"/>
  <c r="AC4388" i="10"/>
  <c r="AE4394" i="10"/>
  <c r="AC4394" i="10"/>
  <c r="AE4400" i="10"/>
  <c r="AC4400" i="10"/>
  <c r="AE4406" i="10"/>
  <c r="AC4406" i="10"/>
  <c r="AE4412" i="10"/>
  <c r="AC4412" i="10"/>
  <c r="AE4418" i="10"/>
  <c r="AC4418" i="10"/>
  <c r="AE4424" i="10"/>
  <c r="AC4424" i="10"/>
  <c r="AE4430" i="10"/>
  <c r="AC4430" i="10"/>
  <c r="AE4436" i="10"/>
  <c r="AC4436" i="10"/>
  <c r="AE4442" i="10"/>
  <c r="AC4442" i="10"/>
  <c r="AE4448" i="10"/>
  <c r="AC4448" i="10"/>
  <c r="AE4454" i="10"/>
  <c r="AC4454" i="10"/>
  <c r="AE4460" i="10"/>
  <c r="AC4460" i="10"/>
  <c r="AE4466" i="10"/>
  <c r="AC4466" i="10"/>
  <c r="AE4472" i="10"/>
  <c r="AC4472" i="10"/>
  <c r="AE4478" i="10"/>
  <c r="AC4478" i="10"/>
  <c r="AE4484" i="10"/>
  <c r="AC4484" i="10"/>
  <c r="AE4490" i="10"/>
  <c r="AC4490" i="10"/>
  <c r="AE4496" i="10"/>
  <c r="AC4496" i="10"/>
  <c r="AE4502" i="10"/>
  <c r="AC4502" i="10"/>
  <c r="AE4508" i="10"/>
  <c r="AC4508" i="10"/>
  <c r="AE4514" i="10"/>
  <c r="AC4514" i="10"/>
  <c r="AE4520" i="10"/>
  <c r="AC4520" i="10"/>
  <c r="AE4526" i="10"/>
  <c r="AC4526" i="10"/>
  <c r="AE4532" i="10"/>
  <c r="AC4532" i="10"/>
  <c r="AE4538" i="10"/>
  <c r="AC4538" i="10"/>
  <c r="AE4544" i="10"/>
  <c r="AC4544" i="10"/>
  <c r="AE4550" i="10"/>
  <c r="AC4550" i="10"/>
  <c r="AE4556" i="10"/>
  <c r="AC4556" i="10"/>
  <c r="AE4562" i="10"/>
  <c r="AC4562" i="10"/>
  <c r="AE4568" i="10"/>
  <c r="AC4568" i="10"/>
  <c r="AE4574" i="10"/>
  <c r="AC4574" i="10"/>
  <c r="AE4580" i="10"/>
  <c r="AC4580" i="10"/>
  <c r="AE4586" i="10"/>
  <c r="AC4586" i="10"/>
  <c r="AE4592" i="10"/>
  <c r="AC4592" i="10"/>
  <c r="AE4598" i="10"/>
  <c r="AC4598" i="10"/>
  <c r="AE4604" i="10"/>
  <c r="AC4604" i="10"/>
  <c r="AE4610" i="10"/>
  <c r="AC4610" i="10"/>
  <c r="AE4616" i="10"/>
  <c r="AC4616" i="10"/>
  <c r="AE4622" i="10"/>
  <c r="AC4622" i="10"/>
  <c r="AE4628" i="10"/>
  <c r="AC4628" i="10"/>
  <c r="AE4634" i="10"/>
  <c r="AC4634" i="10"/>
  <c r="AE4640" i="10"/>
  <c r="AC4640" i="10"/>
  <c r="AE4646" i="10"/>
  <c r="AC4646" i="10"/>
  <c r="AB4652" i="10"/>
  <c r="AE4652" i="10"/>
  <c r="AC4652" i="10"/>
  <c r="AE4658" i="10"/>
  <c r="AC4658" i="10"/>
  <c r="AE4664" i="10"/>
  <c r="AC4664" i="10"/>
  <c r="AE4670" i="10"/>
  <c r="AC4670" i="10"/>
  <c r="AE4676" i="10"/>
  <c r="AC4676" i="10"/>
  <c r="AE4682" i="10"/>
  <c r="AC4682" i="10"/>
  <c r="AE4688" i="10"/>
  <c r="AC4688" i="10"/>
  <c r="AA4694" i="10"/>
  <c r="AE4694" i="10"/>
  <c r="AC4694" i="10"/>
  <c r="AE4700" i="10"/>
  <c r="AC4700" i="10"/>
  <c r="AE4706" i="10"/>
  <c r="AC4706" i="10"/>
  <c r="AE4712" i="10"/>
  <c r="AC4712" i="10"/>
  <c r="AE4718" i="10"/>
  <c r="AC4718" i="10"/>
  <c r="AE4724" i="10"/>
  <c r="AC4724" i="10"/>
  <c r="AE4730" i="10"/>
  <c r="AC4730" i="10"/>
  <c r="AA4736" i="10"/>
  <c r="AE4736" i="10"/>
  <c r="AC4736" i="10"/>
  <c r="AE4742" i="10"/>
  <c r="AC4742" i="10"/>
  <c r="AE4748" i="10"/>
  <c r="AC4748" i="10"/>
  <c r="AE4754" i="10"/>
  <c r="AC4754" i="10"/>
  <c r="AE4760" i="10"/>
  <c r="AC4760" i="10"/>
  <c r="AB4766" i="10"/>
  <c r="AE4766" i="10"/>
  <c r="AC4766" i="10"/>
  <c r="AE4772" i="10"/>
  <c r="AC4772" i="10"/>
  <c r="AE4778" i="10"/>
  <c r="AC4778" i="10"/>
  <c r="AE4784" i="10"/>
  <c r="AC4784" i="10"/>
  <c r="AE4790" i="10"/>
  <c r="AC4790" i="10"/>
  <c r="AE4796" i="10"/>
  <c r="AC4796" i="10"/>
  <c r="AB4802" i="10"/>
  <c r="AE4802" i="10"/>
  <c r="AC4802" i="10"/>
  <c r="AE4808" i="10"/>
  <c r="AC4808" i="10"/>
  <c r="AE4814" i="10"/>
  <c r="AC4814" i="10"/>
  <c r="AE4820" i="10"/>
  <c r="AC4820" i="10"/>
  <c r="AB4826" i="10"/>
  <c r="AE4826" i="10"/>
  <c r="AC4826" i="10"/>
  <c r="AB4832" i="10"/>
  <c r="AE4832" i="10"/>
  <c r="AC4832" i="10"/>
  <c r="AB4838" i="10"/>
  <c r="AE4838" i="10"/>
  <c r="AC4838" i="10"/>
  <c r="AE4844" i="10"/>
  <c r="AC4844" i="10"/>
  <c r="AA4850" i="10"/>
  <c r="AE4850" i="10"/>
  <c r="AC4850" i="10"/>
  <c r="AA4856" i="10"/>
  <c r="AE4856" i="10"/>
  <c r="AC4856" i="10"/>
  <c r="AE4862" i="10"/>
  <c r="AC4862" i="10"/>
  <c r="AE4868" i="10"/>
  <c r="AC4868" i="10"/>
  <c r="AE4874" i="10"/>
  <c r="AC4874" i="10"/>
  <c r="AB4880" i="10"/>
  <c r="AE4880" i="10"/>
  <c r="AC4880" i="10"/>
  <c r="AB4886" i="10"/>
  <c r="AE4886" i="10"/>
  <c r="AC4886" i="10"/>
  <c r="AE4892" i="10"/>
  <c r="AC4892" i="10"/>
  <c r="AE4898" i="10"/>
  <c r="AC4898" i="10"/>
  <c r="AE4904" i="10"/>
  <c r="AC4904" i="10"/>
  <c r="AE4910" i="10"/>
  <c r="AC4910" i="10"/>
  <c r="AE4916" i="10"/>
  <c r="AC4916" i="10"/>
  <c r="AE4922" i="10"/>
  <c r="AC4922" i="10"/>
  <c r="AE4928" i="10"/>
  <c r="AC4928" i="10"/>
  <c r="AE4934" i="10"/>
  <c r="AC4934" i="10"/>
  <c r="AE4940" i="10"/>
  <c r="AC4940" i="10"/>
  <c r="AE4946" i="10"/>
  <c r="AC4946" i="10"/>
  <c r="AE4952" i="10"/>
  <c r="AC4952" i="10"/>
  <c r="AE4958" i="10"/>
  <c r="AC4958" i="10"/>
  <c r="AE4964" i="10"/>
  <c r="AC4964" i="10"/>
  <c r="AE4970" i="10"/>
  <c r="AC4970" i="10"/>
  <c r="AE4976" i="10"/>
  <c r="AC4976" i="10"/>
  <c r="AE4982" i="10"/>
  <c r="AC4982" i="10"/>
  <c r="AE4988" i="10"/>
  <c r="AC4988" i="10"/>
  <c r="AE4994" i="10"/>
  <c r="AC4994" i="10"/>
  <c r="AE5000" i="10"/>
  <c r="AC5000" i="10"/>
  <c r="AE5006" i="10"/>
  <c r="AC5006" i="10"/>
  <c r="AE14" i="10"/>
  <c r="AC14" i="10"/>
  <c r="AE38" i="10"/>
  <c r="AC38" i="10"/>
  <c r="AE122" i="10"/>
  <c r="AC122" i="10"/>
  <c r="AE15" i="10"/>
  <c r="AC15" i="10"/>
  <c r="AA21" i="10"/>
  <c r="AE21" i="10"/>
  <c r="AC21" i="10"/>
  <c r="AE27" i="10"/>
  <c r="AC27" i="10"/>
  <c r="AE33" i="10"/>
  <c r="AC33" i="10"/>
  <c r="AA39" i="10"/>
  <c r="AE39" i="10"/>
  <c r="AC39" i="10"/>
  <c r="AE45" i="10"/>
  <c r="AC45" i="10"/>
  <c r="AE51" i="10"/>
  <c r="AC51" i="10"/>
  <c r="AE57" i="10"/>
  <c r="AC57" i="10"/>
  <c r="AE63" i="10"/>
  <c r="AC63" i="10"/>
  <c r="AA69" i="10"/>
  <c r="AE69" i="10"/>
  <c r="AC69" i="10"/>
  <c r="AE75" i="10"/>
  <c r="AC75" i="10"/>
  <c r="AE81" i="10"/>
  <c r="AC81" i="10"/>
  <c r="AE87" i="10"/>
  <c r="AC87" i="10"/>
  <c r="AE93" i="10"/>
  <c r="AC93" i="10"/>
  <c r="AE99" i="10"/>
  <c r="AC99" i="10"/>
  <c r="AE105" i="10"/>
  <c r="AC105" i="10"/>
  <c r="AE111" i="10"/>
  <c r="AC111" i="10"/>
  <c r="AE117" i="10"/>
  <c r="AC117" i="10"/>
  <c r="AE123" i="10"/>
  <c r="AC123" i="10"/>
  <c r="AE129" i="10"/>
  <c r="AC129" i="10"/>
  <c r="AE135" i="10"/>
  <c r="AC135" i="10"/>
  <c r="AE141" i="10"/>
  <c r="AC141" i="10"/>
  <c r="AE147" i="10"/>
  <c r="AC147" i="10"/>
  <c r="AE153" i="10"/>
  <c r="AC153" i="10"/>
  <c r="AE159" i="10"/>
  <c r="AC159" i="10"/>
  <c r="AE165" i="10"/>
  <c r="AC165" i="10"/>
  <c r="AE171" i="10"/>
  <c r="AC171" i="10"/>
  <c r="AE177" i="10"/>
  <c r="AC177" i="10"/>
  <c r="AE183" i="10"/>
  <c r="AC183" i="10"/>
  <c r="AE189" i="10"/>
  <c r="AC189" i="10"/>
  <c r="AE195" i="10"/>
  <c r="AC195" i="10"/>
  <c r="AE201" i="10"/>
  <c r="AC201" i="10"/>
  <c r="AE207" i="10"/>
  <c r="AC207" i="10"/>
  <c r="AE213" i="10"/>
  <c r="AC213" i="10"/>
  <c r="AE219" i="10"/>
  <c r="AC219" i="10"/>
  <c r="AE225" i="10"/>
  <c r="AC225" i="10"/>
  <c r="AE231" i="10"/>
  <c r="AC231" i="10"/>
  <c r="AE237" i="10"/>
  <c r="AC237" i="10"/>
  <c r="AE243" i="10"/>
  <c r="AC243" i="10"/>
  <c r="AE249" i="10"/>
  <c r="AC249" i="10"/>
  <c r="AE255" i="10"/>
  <c r="AC255" i="10"/>
  <c r="AE261" i="10"/>
  <c r="AC261" i="10"/>
  <c r="AE267" i="10"/>
  <c r="AC267" i="10"/>
  <c r="AE273" i="10"/>
  <c r="AC273" i="10"/>
  <c r="AE279" i="10"/>
  <c r="AC279" i="10"/>
  <c r="AE285" i="10"/>
  <c r="AC285" i="10"/>
  <c r="AE291" i="10"/>
  <c r="AC291" i="10"/>
  <c r="AE297" i="10"/>
  <c r="AC297" i="10"/>
  <c r="AE303" i="10"/>
  <c r="AC303" i="10"/>
  <c r="AE309" i="10"/>
  <c r="AC309" i="10"/>
  <c r="AE315" i="10"/>
  <c r="AC315" i="10"/>
  <c r="AE321" i="10"/>
  <c r="AC321" i="10"/>
  <c r="AE327" i="10"/>
  <c r="AC327" i="10"/>
  <c r="AE333" i="10"/>
  <c r="AC333" i="10"/>
  <c r="AE339" i="10"/>
  <c r="AC339" i="10"/>
  <c r="AE345" i="10"/>
  <c r="AC345" i="10"/>
  <c r="AE351" i="10"/>
  <c r="AC351" i="10"/>
  <c r="AE357" i="10"/>
  <c r="AC357" i="10"/>
  <c r="AE363" i="10"/>
  <c r="AC363" i="10"/>
  <c r="AE369" i="10"/>
  <c r="AC369" i="10"/>
  <c r="AE375" i="10"/>
  <c r="AC375" i="10"/>
  <c r="AE381" i="10"/>
  <c r="AC381" i="10"/>
  <c r="AE387" i="10"/>
  <c r="AC387" i="10"/>
  <c r="AE393" i="10"/>
  <c r="AC393" i="10"/>
  <c r="AE399" i="10"/>
  <c r="AC399" i="10"/>
  <c r="AE405" i="10"/>
  <c r="AC405" i="10"/>
  <c r="AE411" i="10"/>
  <c r="AC411" i="10"/>
  <c r="AE417" i="10"/>
  <c r="AC417" i="10"/>
  <c r="AE423" i="10"/>
  <c r="AC423" i="10"/>
  <c r="AE429" i="10"/>
  <c r="AC429" i="10"/>
  <c r="AE435" i="10"/>
  <c r="AC435" i="10"/>
  <c r="AE441" i="10"/>
  <c r="AC441" i="10"/>
  <c r="AE447" i="10"/>
  <c r="AC447" i="10"/>
  <c r="AE453" i="10"/>
  <c r="AC453" i="10"/>
  <c r="AE459" i="10"/>
  <c r="AC459" i="10"/>
  <c r="AE465" i="10"/>
  <c r="AC465" i="10"/>
  <c r="AE471" i="10"/>
  <c r="AC471" i="10"/>
  <c r="AE477" i="10"/>
  <c r="AC477" i="10"/>
  <c r="AE483" i="10"/>
  <c r="AC483" i="10"/>
  <c r="AE489" i="10"/>
  <c r="AC489" i="10"/>
  <c r="AE495" i="10"/>
  <c r="AC495" i="10"/>
  <c r="AE501" i="10"/>
  <c r="AC501" i="10"/>
  <c r="AE507" i="10"/>
  <c r="AC507" i="10"/>
  <c r="AE513" i="10"/>
  <c r="AC513" i="10"/>
  <c r="AE519" i="10"/>
  <c r="AC519" i="10"/>
  <c r="AE525" i="10"/>
  <c r="AC525" i="10"/>
  <c r="AE531" i="10"/>
  <c r="AC531" i="10"/>
  <c r="AE537" i="10"/>
  <c r="AC537" i="10"/>
  <c r="AE543" i="10"/>
  <c r="AC543" i="10"/>
  <c r="AE549" i="10"/>
  <c r="AC549" i="10"/>
  <c r="AE555" i="10"/>
  <c r="AC555" i="10"/>
  <c r="AE561" i="10"/>
  <c r="AC561" i="10"/>
  <c r="AE567" i="10"/>
  <c r="AC567" i="10"/>
  <c r="AE573" i="10"/>
  <c r="AC573" i="10"/>
  <c r="AE579" i="10"/>
  <c r="AC579" i="10"/>
  <c r="AE585" i="10"/>
  <c r="AC585" i="10"/>
  <c r="AE591" i="10"/>
  <c r="AC591" i="10"/>
  <c r="AE597" i="10"/>
  <c r="AC597" i="10"/>
  <c r="AE603" i="10"/>
  <c r="AC603" i="10"/>
  <c r="AE609" i="10"/>
  <c r="AC609" i="10"/>
  <c r="AE615" i="10"/>
  <c r="AC615" i="10"/>
  <c r="AE621" i="10"/>
  <c r="AC621" i="10"/>
  <c r="AE627" i="10"/>
  <c r="AC627" i="10"/>
  <c r="AE633" i="10"/>
  <c r="AC633" i="10"/>
  <c r="AE639" i="10"/>
  <c r="AC639" i="10"/>
  <c r="AE645" i="10"/>
  <c r="AC645" i="10"/>
  <c r="AE651" i="10"/>
  <c r="AC651" i="10"/>
  <c r="AE657" i="10"/>
  <c r="AC657" i="10"/>
  <c r="AE663" i="10"/>
  <c r="AC663" i="10"/>
  <c r="AE669" i="10"/>
  <c r="AC669" i="10"/>
  <c r="AE675" i="10"/>
  <c r="AC675" i="10"/>
  <c r="AE681" i="10"/>
  <c r="AC681" i="10"/>
  <c r="AE687" i="10"/>
  <c r="AC687" i="10"/>
  <c r="AE693" i="10"/>
  <c r="AC693" i="10"/>
  <c r="AE699" i="10"/>
  <c r="AC699" i="10"/>
  <c r="AE705" i="10"/>
  <c r="AC705" i="10"/>
  <c r="AE711" i="10"/>
  <c r="AC711" i="10"/>
  <c r="AE717" i="10"/>
  <c r="AC717" i="10"/>
  <c r="AE723" i="10"/>
  <c r="AC723" i="10"/>
  <c r="AE729" i="10"/>
  <c r="AC729" i="10"/>
  <c r="AE735" i="10"/>
  <c r="AC735" i="10"/>
  <c r="AE741" i="10"/>
  <c r="AC741" i="10"/>
  <c r="AE747" i="10"/>
  <c r="AC747" i="10"/>
  <c r="AE753" i="10"/>
  <c r="AC753" i="10"/>
  <c r="AB759" i="10"/>
  <c r="AE759" i="10"/>
  <c r="AC759" i="10"/>
  <c r="AE765" i="10"/>
  <c r="AC765" i="10"/>
  <c r="AE771" i="10"/>
  <c r="AC771" i="10"/>
  <c r="AE777" i="10"/>
  <c r="AC777" i="10"/>
  <c r="AB783" i="10"/>
  <c r="AE783" i="10"/>
  <c r="AC783" i="10"/>
  <c r="AE789" i="10"/>
  <c r="AC789" i="10"/>
  <c r="AB795" i="10"/>
  <c r="AE795" i="10"/>
  <c r="AC795" i="10"/>
  <c r="AE801" i="10"/>
  <c r="AC801" i="10"/>
  <c r="AE807" i="10"/>
  <c r="AC807" i="10"/>
  <c r="AE813" i="10"/>
  <c r="AC813" i="10"/>
  <c r="AE819" i="10"/>
  <c r="AC819" i="10"/>
  <c r="AE825" i="10"/>
  <c r="AC825" i="10"/>
  <c r="AE831" i="10"/>
  <c r="AC831" i="10"/>
  <c r="AE837" i="10"/>
  <c r="AC837" i="10"/>
  <c r="AE843" i="10"/>
  <c r="AC843" i="10"/>
  <c r="AB849" i="10"/>
  <c r="AE849" i="10"/>
  <c r="AC849" i="10"/>
  <c r="AE855" i="10"/>
  <c r="AC855" i="10"/>
  <c r="AE861" i="10"/>
  <c r="AC861" i="10"/>
  <c r="AE867" i="10"/>
  <c r="AC867" i="10"/>
  <c r="AE873" i="10"/>
  <c r="AC873" i="10"/>
  <c r="AE879" i="10"/>
  <c r="AC879" i="10"/>
  <c r="AE885" i="10"/>
  <c r="AC885" i="10"/>
  <c r="AE891" i="10"/>
  <c r="AC891" i="10"/>
  <c r="AE897" i="10"/>
  <c r="AC897" i="10"/>
  <c r="AE903" i="10"/>
  <c r="AC903" i="10"/>
  <c r="AA909" i="10"/>
  <c r="AE909" i="10"/>
  <c r="AC909" i="10"/>
  <c r="AE915" i="10"/>
  <c r="AC915" i="10"/>
  <c r="AE921" i="10"/>
  <c r="AC921" i="10"/>
  <c r="AE927" i="10"/>
  <c r="AC927" i="10"/>
  <c r="AE933" i="10"/>
  <c r="AC933" i="10"/>
  <c r="AE939" i="10"/>
  <c r="AC939" i="10"/>
  <c r="AE945" i="10"/>
  <c r="AC945" i="10"/>
  <c r="AE951" i="10"/>
  <c r="AC951" i="10"/>
  <c r="AE957" i="10"/>
  <c r="AC957" i="10"/>
  <c r="AE963" i="10"/>
  <c r="AC963" i="10"/>
  <c r="AE969" i="10"/>
  <c r="AC969" i="10"/>
  <c r="AA975" i="10"/>
  <c r="AE975" i="10"/>
  <c r="AC975" i="10"/>
  <c r="AE981" i="10"/>
  <c r="AC981" i="10"/>
  <c r="AE987" i="10"/>
  <c r="AC987" i="10"/>
  <c r="AE993" i="10"/>
  <c r="AC993" i="10"/>
  <c r="AE999" i="10"/>
  <c r="AC999" i="10"/>
  <c r="AE1005" i="10"/>
  <c r="AC1005" i="10"/>
  <c r="AE1011" i="10"/>
  <c r="AC1011" i="10"/>
  <c r="AE1017" i="10"/>
  <c r="AC1017" i="10"/>
  <c r="AE1023" i="10"/>
  <c r="AC1023" i="10"/>
  <c r="AE1029" i="10"/>
  <c r="AC1029" i="10"/>
  <c r="AE1035" i="10"/>
  <c r="AC1035" i="10"/>
  <c r="AA1041" i="10"/>
  <c r="AE1041" i="10"/>
  <c r="AC1041" i="10"/>
  <c r="AA1047" i="10"/>
  <c r="AE1047" i="10"/>
  <c r="AC1047" i="10"/>
  <c r="AE1053" i="10"/>
  <c r="AC1053" i="10"/>
  <c r="AE1059" i="10"/>
  <c r="AC1059" i="10"/>
  <c r="AE1065" i="10"/>
  <c r="AC1065" i="10"/>
  <c r="AE1071" i="10"/>
  <c r="AC1071" i="10"/>
  <c r="AE1077" i="10"/>
  <c r="AC1077" i="10"/>
  <c r="AE1083" i="10"/>
  <c r="AC1083" i="10"/>
  <c r="AA1089" i="10"/>
  <c r="AE1089" i="10"/>
  <c r="AC1089" i="10"/>
  <c r="AE1095" i="10"/>
  <c r="AC1095" i="10"/>
  <c r="AE1101" i="10"/>
  <c r="AC1101" i="10"/>
  <c r="AE1107" i="10"/>
  <c r="AC1107" i="10"/>
  <c r="AE1113" i="10"/>
  <c r="AC1113" i="10"/>
  <c r="AE1119" i="10"/>
  <c r="AC1119" i="10"/>
  <c r="AE1125" i="10"/>
  <c r="AC1125" i="10"/>
  <c r="AE1131" i="10"/>
  <c r="AC1131" i="10"/>
  <c r="AE1137" i="10"/>
  <c r="AC1137" i="10"/>
  <c r="AE1143" i="10"/>
  <c r="AC1143" i="10"/>
  <c r="AE1149" i="10"/>
  <c r="AC1149" i="10"/>
  <c r="AE1155" i="10"/>
  <c r="AC1155" i="10"/>
  <c r="AE1161" i="10"/>
  <c r="AC1161" i="10"/>
  <c r="AE1167" i="10"/>
  <c r="AC1167" i="10"/>
  <c r="AE1173" i="10"/>
  <c r="AC1173" i="10"/>
  <c r="AE1179" i="10"/>
  <c r="AC1179" i="10"/>
  <c r="AE1185" i="10"/>
  <c r="AC1185" i="10"/>
  <c r="AE1191" i="10"/>
  <c r="AC1191" i="10"/>
  <c r="AE1197" i="10"/>
  <c r="AC1197" i="10"/>
  <c r="AE1203" i="10"/>
  <c r="AC1203" i="10"/>
  <c r="AE1209" i="10"/>
  <c r="AC1209" i="10"/>
  <c r="AE1215" i="10"/>
  <c r="AC1215" i="10"/>
  <c r="AE1221" i="10"/>
  <c r="AC1221" i="10"/>
  <c r="AE1227" i="10"/>
  <c r="AC1227" i="10"/>
  <c r="AE1233" i="10"/>
  <c r="AC1233" i="10"/>
  <c r="AE1239" i="10"/>
  <c r="AC1239" i="10"/>
  <c r="AE1245" i="10"/>
  <c r="AC1245" i="10"/>
  <c r="AE1251" i="10"/>
  <c r="AC1251" i="10"/>
  <c r="AE1257" i="10"/>
  <c r="AC1257" i="10"/>
  <c r="AE1263" i="10"/>
  <c r="AC1263" i="10"/>
  <c r="AE1269" i="10"/>
  <c r="AC1269" i="10"/>
  <c r="AE1275" i="10"/>
  <c r="AC1275" i="10"/>
  <c r="AE1281" i="10"/>
  <c r="AC1281" i="10"/>
  <c r="AE1287" i="10"/>
  <c r="AC1287" i="10"/>
  <c r="AE1293" i="10"/>
  <c r="AC1293" i="10"/>
  <c r="AE1299" i="10"/>
  <c r="AC1299" i="10"/>
  <c r="AE1305" i="10"/>
  <c r="AC1305" i="10"/>
  <c r="AE1311" i="10"/>
  <c r="AC1311" i="10"/>
  <c r="AE1317" i="10"/>
  <c r="AC1317" i="10"/>
  <c r="AE1323" i="10"/>
  <c r="AC1323" i="10"/>
  <c r="AE1329" i="10"/>
  <c r="AC1329" i="10"/>
  <c r="AE1335" i="10"/>
  <c r="AC1335" i="10"/>
  <c r="AE1341" i="10"/>
  <c r="AC1341" i="10"/>
  <c r="AE1347" i="10"/>
  <c r="AC1347" i="10"/>
  <c r="AE1353" i="10"/>
  <c r="AC1353" i="10"/>
  <c r="AE1359" i="10"/>
  <c r="AC1359" i="10"/>
  <c r="AE1365" i="10"/>
  <c r="AC1365" i="10"/>
  <c r="AE1371" i="10"/>
  <c r="AC1371" i="10"/>
  <c r="AE1377" i="10"/>
  <c r="AC1377" i="10"/>
  <c r="AE1383" i="10"/>
  <c r="AC1383" i="10"/>
  <c r="AE1389" i="10"/>
  <c r="AC1389" i="10"/>
  <c r="AE1395" i="10"/>
  <c r="AC1395" i="10"/>
  <c r="AE1401" i="10"/>
  <c r="AC1401" i="10"/>
  <c r="AE1407" i="10"/>
  <c r="AC1407" i="10"/>
  <c r="AE1413" i="10"/>
  <c r="AC1413" i="10"/>
  <c r="AE1419" i="10"/>
  <c r="AC1419" i="10"/>
  <c r="AE1425" i="10"/>
  <c r="AC1425" i="10"/>
  <c r="AE1431" i="10"/>
  <c r="AC1431" i="10"/>
  <c r="AE1437" i="10"/>
  <c r="AC1437" i="10"/>
  <c r="AE1443" i="10"/>
  <c r="AC1443" i="10"/>
  <c r="AE1449" i="10"/>
  <c r="AC1449" i="10"/>
  <c r="AE1455" i="10"/>
  <c r="AC1455" i="10"/>
  <c r="AE1461" i="10"/>
  <c r="AC1461" i="10"/>
  <c r="AE1467" i="10"/>
  <c r="AC1467" i="10"/>
  <c r="AE1473" i="10"/>
  <c r="AC1473" i="10"/>
  <c r="AE1479" i="10"/>
  <c r="AC1479" i="10"/>
  <c r="AE1485" i="10"/>
  <c r="AC1485" i="10"/>
  <c r="AE1491" i="10"/>
  <c r="AC1491" i="10"/>
  <c r="AE1497" i="10"/>
  <c r="AC1497" i="10"/>
  <c r="AE1503" i="10"/>
  <c r="AC1503" i="10"/>
  <c r="AE1509" i="10"/>
  <c r="AC1509" i="10"/>
  <c r="AE1515" i="10"/>
  <c r="AC1515" i="10"/>
  <c r="AE1521" i="10"/>
  <c r="AC1521" i="10"/>
  <c r="AE1527" i="10"/>
  <c r="AC1527" i="10"/>
  <c r="AE1533" i="10"/>
  <c r="AC1533" i="10"/>
  <c r="AE1539" i="10"/>
  <c r="AC1539" i="10"/>
  <c r="AE1545" i="10"/>
  <c r="AC1545" i="10"/>
  <c r="AE1551" i="10"/>
  <c r="AC1551" i="10"/>
  <c r="AE1557" i="10"/>
  <c r="AC1557" i="10"/>
  <c r="AE1563" i="10"/>
  <c r="AC1563" i="10"/>
  <c r="AE1569" i="10"/>
  <c r="AC1569" i="10"/>
  <c r="AE1575" i="10"/>
  <c r="AC1575" i="10"/>
  <c r="AE1581" i="10"/>
  <c r="AC1581" i="10"/>
  <c r="AE1587" i="10"/>
  <c r="AC1587" i="10"/>
  <c r="AE1593" i="10"/>
  <c r="AC1593" i="10"/>
  <c r="AE1599" i="10"/>
  <c r="AC1599" i="10"/>
  <c r="AE1605" i="10"/>
  <c r="AC1605" i="10"/>
  <c r="AE1611" i="10"/>
  <c r="AC1611" i="10"/>
  <c r="AE1617" i="10"/>
  <c r="AC1617" i="10"/>
  <c r="AE1623" i="10"/>
  <c r="AC1623" i="10"/>
  <c r="AE1629" i="10"/>
  <c r="AC1629" i="10"/>
  <c r="AE1635" i="10"/>
  <c r="AC1635" i="10"/>
  <c r="AE1641" i="10"/>
  <c r="AC1641" i="10"/>
  <c r="AE1647" i="10"/>
  <c r="AC1647" i="10"/>
  <c r="AE1653" i="10"/>
  <c r="AC1653" i="10"/>
  <c r="AE1659" i="10"/>
  <c r="AC1659" i="10"/>
  <c r="AE1665" i="10"/>
  <c r="AC1665" i="10"/>
  <c r="AE1671" i="10"/>
  <c r="AC1671" i="10"/>
  <c r="AE1677" i="10"/>
  <c r="AC1677" i="10"/>
  <c r="AE1683" i="10"/>
  <c r="AC1683" i="10"/>
  <c r="AE1689" i="10"/>
  <c r="AC1689" i="10"/>
  <c r="AE1695" i="10"/>
  <c r="AC1695" i="10"/>
  <c r="AE1701" i="10"/>
  <c r="AC1701" i="10"/>
  <c r="AE1707" i="10"/>
  <c r="AC1707" i="10"/>
  <c r="AE1713" i="10"/>
  <c r="AC1713" i="10"/>
  <c r="AE1719" i="10"/>
  <c r="AC1719" i="10"/>
  <c r="AE1725" i="10"/>
  <c r="AC1725" i="10"/>
  <c r="AE1731" i="10"/>
  <c r="AC1731" i="10"/>
  <c r="AE1737" i="10"/>
  <c r="AC1737" i="10"/>
  <c r="AA1743" i="10"/>
  <c r="AE1743" i="10"/>
  <c r="AC1743" i="10"/>
  <c r="AE1749" i="10"/>
  <c r="AC1749" i="10"/>
  <c r="AE1755" i="10"/>
  <c r="AC1755" i="10"/>
  <c r="AE1761" i="10"/>
  <c r="AC1761" i="10"/>
  <c r="AE1767" i="10"/>
  <c r="AC1767" i="10"/>
  <c r="AE1773" i="10"/>
  <c r="AC1773" i="10"/>
  <c r="AE1779" i="10"/>
  <c r="AC1779" i="10"/>
  <c r="AE1785" i="10"/>
  <c r="AC1785" i="10"/>
  <c r="AE1791" i="10"/>
  <c r="AC1791" i="10"/>
  <c r="AE1797" i="10"/>
  <c r="AC1797" i="10"/>
  <c r="AE1803" i="10"/>
  <c r="AC1803" i="10"/>
  <c r="AE1809" i="10"/>
  <c r="AC1809" i="10"/>
  <c r="AE1815" i="10"/>
  <c r="AC1815" i="10"/>
  <c r="AE1821" i="10"/>
  <c r="AC1821" i="10"/>
  <c r="AE1827" i="10"/>
  <c r="AC1827" i="10"/>
  <c r="AE1833" i="10"/>
  <c r="AC1833" i="10"/>
  <c r="AE1839" i="10"/>
  <c r="AC1839" i="10"/>
  <c r="AE1845" i="10"/>
  <c r="AC1845" i="10"/>
  <c r="AE1851" i="10"/>
  <c r="AC1851" i="10"/>
  <c r="AE1857" i="10"/>
  <c r="AC1857" i="10"/>
  <c r="AE1863" i="10"/>
  <c r="AC1863" i="10"/>
  <c r="AE1869" i="10"/>
  <c r="AC1869" i="10"/>
  <c r="AE1875" i="10"/>
  <c r="AC1875" i="10"/>
  <c r="AE1881" i="10"/>
  <c r="AC1881" i="10"/>
  <c r="AE1887" i="10"/>
  <c r="AC1887" i="10"/>
  <c r="AE1893" i="10"/>
  <c r="AC1893" i="10"/>
  <c r="AE1899" i="10"/>
  <c r="AC1899" i="10"/>
  <c r="AE1905" i="10"/>
  <c r="AC1905" i="10"/>
  <c r="AE1911" i="10"/>
  <c r="AC1911" i="10"/>
  <c r="AE1917" i="10"/>
  <c r="AC1917" i="10"/>
  <c r="AE1923" i="10"/>
  <c r="AC1923" i="10"/>
  <c r="AA1929" i="10"/>
  <c r="AE1929" i="10"/>
  <c r="AC1929" i="10"/>
  <c r="AE1935" i="10"/>
  <c r="AC1935" i="10"/>
  <c r="AE1941" i="10"/>
  <c r="AC1941" i="10"/>
  <c r="AA1947" i="10"/>
  <c r="AE1947" i="10"/>
  <c r="AC1947" i="10"/>
  <c r="AE1953" i="10"/>
  <c r="AC1953" i="10"/>
  <c r="AE1959" i="10"/>
  <c r="AC1959" i="10"/>
  <c r="AE1965" i="10"/>
  <c r="AC1965" i="10"/>
  <c r="AE1971" i="10"/>
  <c r="AC1971" i="10"/>
  <c r="AE1977" i="10"/>
  <c r="AC1977" i="10"/>
  <c r="AE1983" i="10"/>
  <c r="AC1983" i="10"/>
  <c r="AE1989" i="10"/>
  <c r="AC1989" i="10"/>
  <c r="AE1995" i="10"/>
  <c r="AC1995" i="10"/>
  <c r="AE2001" i="10"/>
  <c r="AC2001" i="10"/>
  <c r="AE2007" i="10"/>
  <c r="AC2007" i="10"/>
  <c r="AE2013" i="10"/>
  <c r="AC2013" i="10"/>
  <c r="AE2019" i="10"/>
  <c r="AC2019" i="10"/>
  <c r="AE2025" i="10"/>
  <c r="AC2025" i="10"/>
  <c r="AB2031" i="10"/>
  <c r="AE2031" i="10"/>
  <c r="AC2031" i="10"/>
  <c r="AE2037" i="10"/>
  <c r="AC2037" i="10"/>
  <c r="AA2043" i="10"/>
  <c r="AE2043" i="10"/>
  <c r="AC2043" i="10"/>
  <c r="AE2049" i="10"/>
  <c r="AC2049" i="10"/>
  <c r="AE2055" i="10"/>
  <c r="AC2055" i="10"/>
  <c r="AE2061" i="10"/>
  <c r="AC2061" i="10"/>
  <c r="AE2067" i="10"/>
  <c r="AC2067" i="10"/>
  <c r="AA2073" i="10"/>
  <c r="AE2073" i="10"/>
  <c r="AC2073" i="10"/>
  <c r="AE2079" i="10"/>
  <c r="AC2079" i="10"/>
  <c r="AE2085" i="10"/>
  <c r="AC2085" i="10"/>
  <c r="AE2091" i="10"/>
  <c r="AC2091" i="10"/>
  <c r="AE2097" i="10"/>
  <c r="AC2097" i="10"/>
  <c r="AE2103" i="10"/>
  <c r="AC2103" i="10"/>
  <c r="AE2109" i="10"/>
  <c r="AC2109" i="10"/>
  <c r="AE2115" i="10"/>
  <c r="AC2115" i="10"/>
  <c r="AB2121" i="10"/>
  <c r="AE2121" i="10"/>
  <c r="AC2121" i="10"/>
  <c r="AE2127" i="10"/>
  <c r="AC2127" i="10"/>
  <c r="AE2133" i="10"/>
  <c r="AC2133" i="10"/>
  <c r="AB2139" i="10"/>
  <c r="AE2139" i="10"/>
  <c r="AC2139" i="10"/>
  <c r="AE2145" i="10"/>
  <c r="AC2145" i="10"/>
  <c r="AE2151" i="10"/>
  <c r="AC2151" i="10"/>
  <c r="AE2157" i="10"/>
  <c r="AC2157" i="10"/>
  <c r="AE2163" i="10"/>
  <c r="AC2163" i="10"/>
  <c r="AE2169" i="10"/>
  <c r="AC2169" i="10"/>
  <c r="AE2175" i="10"/>
  <c r="AC2175" i="10"/>
  <c r="AE2181" i="10"/>
  <c r="AC2181" i="10"/>
  <c r="AE2187" i="10"/>
  <c r="AC2187" i="10"/>
  <c r="AE2193" i="10"/>
  <c r="AC2193" i="10"/>
  <c r="AE2199" i="10"/>
  <c r="AC2199" i="10"/>
  <c r="AE2205" i="10"/>
  <c r="AC2205" i="10"/>
  <c r="AE2211" i="10"/>
  <c r="AC2211" i="10"/>
  <c r="AE2217" i="10"/>
  <c r="AC2217" i="10"/>
  <c r="AE2223" i="10"/>
  <c r="AC2223" i="10"/>
  <c r="AE2229" i="10"/>
  <c r="AC2229" i="10"/>
  <c r="AE2235" i="10"/>
  <c r="AC2235" i="10"/>
  <c r="AE2241" i="10"/>
  <c r="AC2241" i="10"/>
  <c r="AE2247" i="10"/>
  <c r="AC2247" i="10"/>
  <c r="AE2253" i="10"/>
  <c r="AC2253" i="10"/>
  <c r="AA2259" i="10"/>
  <c r="AE2259" i="10"/>
  <c r="AC2259" i="10"/>
  <c r="AE2265" i="10"/>
  <c r="AC2265" i="10"/>
  <c r="AE2271" i="10"/>
  <c r="AC2271" i="10"/>
  <c r="AE2277" i="10"/>
  <c r="AC2277" i="10"/>
  <c r="AE2283" i="10"/>
  <c r="AC2283" i="10"/>
  <c r="AE2289" i="10"/>
  <c r="AC2289" i="10"/>
  <c r="AE2295" i="10"/>
  <c r="AC2295" i="10"/>
  <c r="AE2301" i="10"/>
  <c r="AC2301" i="10"/>
  <c r="AE2307" i="10"/>
  <c r="AC2307" i="10"/>
  <c r="AE2313" i="10"/>
  <c r="AC2313" i="10"/>
  <c r="AE2319" i="10"/>
  <c r="AC2319" i="10"/>
  <c r="AE2325" i="10"/>
  <c r="AC2325" i="10"/>
  <c r="AE2331" i="10"/>
  <c r="AC2331" i="10"/>
  <c r="AE2337" i="10"/>
  <c r="AC2337" i="10"/>
  <c r="AE2343" i="10"/>
  <c r="AC2343" i="10"/>
  <c r="AE2349" i="10"/>
  <c r="AC2349" i="10"/>
  <c r="AE2355" i="10"/>
  <c r="AC2355" i="10"/>
  <c r="AE2361" i="10"/>
  <c r="AC2361" i="10"/>
  <c r="AE2367" i="10"/>
  <c r="AC2367" i="10"/>
  <c r="AE2373" i="10"/>
  <c r="AC2373" i="10"/>
  <c r="AE2379" i="10"/>
  <c r="AC2379" i="10"/>
  <c r="AA2385" i="10"/>
  <c r="AE2385" i="10"/>
  <c r="AC2385" i="10"/>
  <c r="AE2391" i="10"/>
  <c r="AC2391" i="10"/>
  <c r="AE2397" i="10"/>
  <c r="AC2397" i="10"/>
  <c r="AA2403" i="10"/>
  <c r="AE2403" i="10"/>
  <c r="AC2403" i="10"/>
  <c r="AE2409" i="10"/>
  <c r="AC2409" i="10"/>
  <c r="AE2415" i="10"/>
  <c r="AC2415" i="10"/>
  <c r="AE2421" i="10"/>
  <c r="AC2421" i="10"/>
  <c r="AE2427" i="10"/>
  <c r="AC2427" i="10"/>
  <c r="AE2433" i="10"/>
  <c r="AC2433" i="10"/>
  <c r="AA2439" i="10"/>
  <c r="AE2439" i="10"/>
  <c r="AC2439" i="10"/>
  <c r="AE2445" i="10"/>
  <c r="AC2445" i="10"/>
  <c r="AA2451" i="10"/>
  <c r="AE2451" i="10"/>
  <c r="AC2451" i="10"/>
  <c r="AE2457" i="10"/>
  <c r="AC2457" i="10"/>
  <c r="AE2463" i="10"/>
  <c r="AC2463" i="10"/>
  <c r="AE2469" i="10"/>
  <c r="AC2469" i="10"/>
  <c r="AE2475" i="10"/>
  <c r="AC2475" i="10"/>
  <c r="AE2481" i="10"/>
  <c r="AC2481" i="10"/>
  <c r="AA2487" i="10"/>
  <c r="AE2487" i="10"/>
  <c r="AC2487" i="10"/>
  <c r="AE2493" i="10"/>
  <c r="AC2493" i="10"/>
  <c r="AE2499" i="10"/>
  <c r="AC2499" i="10"/>
  <c r="AA2505" i="10"/>
  <c r="AE2505" i="10"/>
  <c r="AC2505" i="10"/>
  <c r="AE2511" i="10"/>
  <c r="AC2511" i="10"/>
  <c r="AE2517" i="10"/>
  <c r="AC2517" i="10"/>
  <c r="AE2523" i="10"/>
  <c r="AC2523" i="10"/>
  <c r="AE2529" i="10"/>
  <c r="AC2529" i="10"/>
  <c r="AE2535" i="10"/>
  <c r="AC2535" i="10"/>
  <c r="AE2541" i="10"/>
  <c r="AC2541" i="10"/>
  <c r="AE2547" i="10"/>
  <c r="AC2547" i="10"/>
  <c r="AE2553" i="10"/>
  <c r="AC2553" i="10"/>
  <c r="AE2559" i="10"/>
  <c r="AC2559" i="10"/>
  <c r="AE2565" i="10"/>
  <c r="AC2565" i="10"/>
  <c r="AE2571" i="10"/>
  <c r="AC2571" i="10"/>
  <c r="AE2577" i="10"/>
  <c r="AC2577" i="10"/>
  <c r="AE2583" i="10"/>
  <c r="AC2583" i="10"/>
  <c r="AE2589" i="10"/>
  <c r="AC2589" i="10"/>
  <c r="AE2595" i="10"/>
  <c r="AC2595" i="10"/>
  <c r="AE2601" i="10"/>
  <c r="AC2601" i="10"/>
  <c r="AE2607" i="10"/>
  <c r="AC2607" i="10"/>
  <c r="AE2613" i="10"/>
  <c r="AC2613" i="10"/>
  <c r="AE2619" i="10"/>
  <c r="AC2619" i="10"/>
  <c r="AE2625" i="10"/>
  <c r="AC2625" i="10"/>
  <c r="AE2631" i="10"/>
  <c r="AC2631" i="10"/>
  <c r="AE2637" i="10"/>
  <c r="AC2637" i="10"/>
  <c r="AE2643" i="10"/>
  <c r="AC2643" i="10"/>
  <c r="AE2649" i="10"/>
  <c r="AC2649" i="10"/>
  <c r="AE2655" i="10"/>
  <c r="AC2655" i="10"/>
  <c r="AE2661" i="10"/>
  <c r="AC2661" i="10"/>
  <c r="AE2667" i="10"/>
  <c r="AC2667" i="10"/>
  <c r="AE2673" i="10"/>
  <c r="AC2673" i="10"/>
  <c r="AE2679" i="10"/>
  <c r="AC2679" i="10"/>
  <c r="AE2685" i="10"/>
  <c r="AC2685" i="10"/>
  <c r="AE2691" i="10"/>
  <c r="AC2691" i="10"/>
  <c r="AE2697" i="10"/>
  <c r="AC2697" i="10"/>
  <c r="AE2703" i="10"/>
  <c r="AC2703" i="10"/>
  <c r="AE2709" i="10"/>
  <c r="AC2709" i="10"/>
  <c r="AE2715" i="10"/>
  <c r="AC2715" i="10"/>
  <c r="AE2721" i="10"/>
  <c r="AC2721" i="10"/>
  <c r="AE2727" i="10"/>
  <c r="AC2727" i="10"/>
  <c r="AE2733" i="10"/>
  <c r="AC2733" i="10"/>
  <c r="AE2739" i="10"/>
  <c r="AC2739" i="10"/>
  <c r="AE2745" i="10"/>
  <c r="AC2745" i="10"/>
  <c r="AB2751" i="10"/>
  <c r="AE2751" i="10"/>
  <c r="AC2751" i="10"/>
  <c r="AE2757" i="10"/>
  <c r="AC2757" i="10"/>
  <c r="AE2763" i="10"/>
  <c r="AC2763" i="10"/>
  <c r="AE2769" i="10"/>
  <c r="AC2769" i="10"/>
  <c r="AE2775" i="10"/>
  <c r="AC2775" i="10"/>
  <c r="AE2781" i="10"/>
  <c r="AC2781" i="10"/>
  <c r="AE2787" i="10"/>
  <c r="AC2787" i="10"/>
  <c r="AE2793" i="10"/>
  <c r="AC2793" i="10"/>
  <c r="AE2799" i="10"/>
  <c r="AC2799" i="10"/>
  <c r="AE2805" i="10"/>
  <c r="AC2805" i="10"/>
  <c r="AE2811" i="10"/>
  <c r="AC2811" i="10"/>
  <c r="AE2817" i="10"/>
  <c r="AC2817" i="10"/>
  <c r="AE2823" i="10"/>
  <c r="AC2823" i="10"/>
  <c r="AE2829" i="10"/>
  <c r="AC2829" i="10"/>
  <c r="AE2835" i="10"/>
  <c r="AC2835" i="10"/>
  <c r="AE2841" i="10"/>
  <c r="AC2841" i="10"/>
  <c r="AE2847" i="10"/>
  <c r="AC2847" i="10"/>
  <c r="AE2853" i="10"/>
  <c r="AC2853" i="10"/>
  <c r="AE2859" i="10"/>
  <c r="AC2859" i="10"/>
  <c r="AE2865" i="10"/>
  <c r="AC2865" i="10"/>
  <c r="AE2871" i="10"/>
  <c r="AC2871" i="10"/>
  <c r="AE2877" i="10"/>
  <c r="AC2877" i="10"/>
  <c r="AE2883" i="10"/>
  <c r="AC2883" i="10"/>
  <c r="AE2889" i="10"/>
  <c r="AC2889" i="10"/>
  <c r="AE2895" i="10"/>
  <c r="AC2895" i="10"/>
  <c r="AE2901" i="10"/>
  <c r="AC2901" i="10"/>
  <c r="AE2907" i="10"/>
  <c r="AC2907" i="10"/>
  <c r="AE2913" i="10"/>
  <c r="AC2913" i="10"/>
  <c r="AE2919" i="10"/>
  <c r="AC2919" i="10"/>
  <c r="AE2925" i="10"/>
  <c r="AC2925" i="10"/>
  <c r="AE2931" i="10"/>
  <c r="AC2931" i="10"/>
  <c r="AE2937" i="10"/>
  <c r="AC2937" i="10"/>
  <c r="AE2943" i="10"/>
  <c r="AC2943" i="10"/>
  <c r="AE2949" i="10"/>
  <c r="AC2949" i="10"/>
  <c r="AE2955" i="10"/>
  <c r="AC2955" i="10"/>
  <c r="AE2961" i="10"/>
  <c r="AC2961" i="10"/>
  <c r="AE2967" i="10"/>
  <c r="AC2967" i="10"/>
  <c r="AE2973" i="10"/>
  <c r="AC2973" i="10"/>
  <c r="AE2979" i="10"/>
  <c r="AC2979" i="10"/>
  <c r="AE2985" i="10"/>
  <c r="AC2985" i="10"/>
  <c r="AE2991" i="10"/>
  <c r="AC2991" i="10"/>
  <c r="AE2997" i="10"/>
  <c r="AC2997" i="10"/>
  <c r="AE3003" i="10"/>
  <c r="AC3003" i="10"/>
  <c r="AE3009" i="10"/>
  <c r="AC3009" i="10"/>
  <c r="AE3015" i="10"/>
  <c r="AC3015" i="10"/>
  <c r="AE3021" i="10"/>
  <c r="AC3021" i="10"/>
  <c r="AE3027" i="10"/>
  <c r="AC3027" i="10"/>
  <c r="AE3033" i="10"/>
  <c r="AC3033" i="10"/>
  <c r="AE3039" i="10"/>
  <c r="AC3039" i="10"/>
  <c r="AE3045" i="10"/>
  <c r="AC3045" i="10"/>
  <c r="AE3051" i="10"/>
  <c r="AC3051" i="10"/>
  <c r="AE3057" i="10"/>
  <c r="AC3057" i="10"/>
  <c r="AE3063" i="10"/>
  <c r="AC3063" i="10"/>
  <c r="AE3069" i="10"/>
  <c r="AC3069" i="10"/>
  <c r="AE3075" i="10"/>
  <c r="AC3075" i="10"/>
  <c r="AE3081" i="10"/>
  <c r="AC3081" i="10"/>
  <c r="AE3087" i="10"/>
  <c r="AC3087" i="10"/>
  <c r="AE3093" i="10"/>
  <c r="AC3093" i="10"/>
  <c r="AE3099" i="10"/>
  <c r="AC3099" i="10"/>
  <c r="AE3105" i="10"/>
  <c r="AC3105" i="10"/>
  <c r="AE3111" i="10"/>
  <c r="AC3111" i="10"/>
  <c r="AE3117" i="10"/>
  <c r="AC3117" i="10"/>
  <c r="AE3123" i="10"/>
  <c r="AC3123" i="10"/>
  <c r="AE3129" i="10"/>
  <c r="AC3129" i="10"/>
  <c r="AA3135" i="10"/>
  <c r="AE3135" i="10"/>
  <c r="AC3135" i="10"/>
  <c r="AE3141" i="10"/>
  <c r="AC3141" i="10"/>
  <c r="AE3147" i="10"/>
  <c r="AC3147" i="10"/>
  <c r="AE3153" i="10"/>
  <c r="AC3153" i="10"/>
  <c r="AE3159" i="10"/>
  <c r="AC3159" i="10"/>
  <c r="AE3165" i="10"/>
  <c r="AC3165" i="10"/>
  <c r="AE3171" i="10"/>
  <c r="AC3171" i="10"/>
  <c r="AE3177" i="10"/>
  <c r="AC3177" i="10"/>
  <c r="AE3183" i="10"/>
  <c r="AC3183" i="10"/>
  <c r="AE3189" i="10"/>
  <c r="AC3189" i="10"/>
  <c r="AE3195" i="10"/>
  <c r="AC3195" i="10"/>
  <c r="AE3201" i="10"/>
  <c r="AC3201" i="10"/>
  <c r="AE3207" i="10"/>
  <c r="AC3207" i="10"/>
  <c r="AA3213" i="10"/>
  <c r="AE3213" i="10"/>
  <c r="AC3213" i="10"/>
  <c r="AE3219" i="10"/>
  <c r="AC3219" i="10"/>
  <c r="AE3225" i="10"/>
  <c r="AC3225" i="10"/>
  <c r="AE3231" i="10"/>
  <c r="AC3231" i="10"/>
  <c r="AB3237" i="10"/>
  <c r="AE3237" i="10"/>
  <c r="AC3237" i="10"/>
  <c r="AE3243" i="10"/>
  <c r="AC3243" i="10"/>
  <c r="AE3249" i="10"/>
  <c r="AC3249" i="10"/>
  <c r="AE3255" i="10"/>
  <c r="AC3255" i="10"/>
  <c r="AE3261" i="10"/>
  <c r="AC3261" i="10"/>
  <c r="AE3267" i="10"/>
  <c r="AC3267" i="10"/>
  <c r="AE3273" i="10"/>
  <c r="AC3273" i="10"/>
  <c r="AE3279" i="10"/>
  <c r="AC3279" i="10"/>
  <c r="AE3285" i="10"/>
  <c r="AC3285" i="10"/>
  <c r="AE3291" i="10"/>
  <c r="AC3291" i="10"/>
  <c r="AE3297" i="10"/>
  <c r="AC3297" i="10"/>
  <c r="AE3303" i="10"/>
  <c r="AC3303" i="10"/>
  <c r="AE3309" i="10"/>
  <c r="AC3309" i="10"/>
  <c r="AE3315" i="10"/>
  <c r="AC3315" i="10"/>
  <c r="AB3321" i="10"/>
  <c r="AE3321" i="10"/>
  <c r="AC3321" i="10"/>
  <c r="AE3327" i="10"/>
  <c r="AC3327" i="10"/>
  <c r="AE3333" i="10"/>
  <c r="AC3333" i="10"/>
  <c r="AE3339" i="10"/>
  <c r="AC3339" i="10"/>
  <c r="AE3345" i="10"/>
  <c r="AC3345" i="10"/>
  <c r="AE3351" i="10"/>
  <c r="AC3351" i="10"/>
  <c r="AE3357" i="10"/>
  <c r="AC3357" i="10"/>
  <c r="AE3363" i="10"/>
  <c r="AC3363" i="10"/>
  <c r="AE3369" i="10"/>
  <c r="AC3369" i="10"/>
  <c r="AE3375" i="10"/>
  <c r="AC3375" i="10"/>
  <c r="AE3381" i="10"/>
  <c r="AC3381" i="10"/>
  <c r="AE3387" i="10"/>
  <c r="AC3387" i="10"/>
  <c r="AA3393" i="10"/>
  <c r="AE3393" i="10"/>
  <c r="AC3393" i="10"/>
  <c r="AE3399" i="10"/>
  <c r="AC3399" i="10"/>
  <c r="AE3405" i="10"/>
  <c r="AC3405" i="10"/>
  <c r="AE3411" i="10"/>
  <c r="AC3411" i="10"/>
  <c r="AE3417" i="10"/>
  <c r="AC3417" i="10"/>
  <c r="AE3423" i="10"/>
  <c r="AC3423" i="10"/>
  <c r="AE3429" i="10"/>
  <c r="AC3429" i="10"/>
  <c r="AE3435" i="10"/>
  <c r="AC3435" i="10"/>
  <c r="AE3441" i="10"/>
  <c r="AC3441" i="10"/>
  <c r="AE3447" i="10"/>
  <c r="AC3447" i="10"/>
  <c r="AE3453" i="10"/>
  <c r="AC3453" i="10"/>
  <c r="AE3459" i="10"/>
  <c r="AC3459" i="10"/>
  <c r="AE3465" i="10"/>
  <c r="AC3465" i="10"/>
  <c r="AE3471" i="10"/>
  <c r="AC3471" i="10"/>
  <c r="AE3477" i="10"/>
  <c r="AC3477" i="10"/>
  <c r="AE3483" i="10"/>
  <c r="AC3483" i="10"/>
  <c r="AE3489" i="10"/>
  <c r="AC3489" i="10"/>
  <c r="AE3495" i="10"/>
  <c r="AC3495" i="10"/>
  <c r="AA3501" i="10"/>
  <c r="AE3501" i="10"/>
  <c r="AC3501" i="10"/>
  <c r="AE3507" i="10"/>
  <c r="AC3507" i="10"/>
  <c r="AE3513" i="10"/>
  <c r="AC3513" i="10"/>
  <c r="AE3519" i="10"/>
  <c r="AC3519" i="10"/>
  <c r="AE3525" i="10"/>
  <c r="AC3525" i="10"/>
  <c r="AE3531" i="10"/>
  <c r="AC3531" i="10"/>
  <c r="AE3537" i="10"/>
  <c r="AC3537" i="10"/>
  <c r="AE3543" i="10"/>
  <c r="AC3543" i="10"/>
  <c r="AE3549" i="10"/>
  <c r="AC3549" i="10"/>
  <c r="AE3555" i="10"/>
  <c r="AC3555" i="10"/>
  <c r="AE3561" i="10"/>
  <c r="AC3561" i="10"/>
  <c r="AE3567" i="10"/>
  <c r="AC3567" i="10"/>
  <c r="AE3573" i="10"/>
  <c r="AC3573" i="10"/>
  <c r="AE3579" i="10"/>
  <c r="AC3579" i="10"/>
  <c r="AE3585" i="10"/>
  <c r="AC3585" i="10"/>
  <c r="AE3591" i="10"/>
  <c r="AC3591" i="10"/>
  <c r="AE3597" i="10"/>
  <c r="AC3597" i="10"/>
  <c r="AE3603" i="10"/>
  <c r="AC3603" i="10"/>
  <c r="AE3609" i="10"/>
  <c r="AC3609" i="10"/>
  <c r="AE3615" i="10"/>
  <c r="AC3615" i="10"/>
  <c r="AE3621" i="10"/>
  <c r="AC3621" i="10"/>
  <c r="AE3627" i="10"/>
  <c r="AC3627" i="10"/>
  <c r="AE3633" i="10"/>
  <c r="AC3633" i="10"/>
  <c r="AE3639" i="10"/>
  <c r="AC3639" i="10"/>
  <c r="AE3645" i="10"/>
  <c r="AC3645" i="10"/>
  <c r="AE3651" i="10"/>
  <c r="AC3651" i="10"/>
  <c r="AE3657" i="10"/>
  <c r="AC3657" i="10"/>
  <c r="AE3663" i="10"/>
  <c r="AC3663" i="10"/>
  <c r="AE3669" i="10"/>
  <c r="AC3669" i="10"/>
  <c r="AB3675" i="10"/>
  <c r="AE3675" i="10"/>
  <c r="AC3675" i="10"/>
  <c r="AE3681" i="10"/>
  <c r="AC3681" i="10"/>
  <c r="AE3687" i="10"/>
  <c r="AC3687" i="10"/>
  <c r="AE3693" i="10"/>
  <c r="AC3693" i="10"/>
  <c r="AE3699" i="10"/>
  <c r="AC3699" i="10"/>
  <c r="AE3705" i="10"/>
  <c r="AC3705" i="10"/>
  <c r="AE3711" i="10"/>
  <c r="AC3711" i="10"/>
  <c r="AE3717" i="10"/>
  <c r="AC3717" i="10"/>
  <c r="AE3723" i="10"/>
  <c r="AC3723" i="10"/>
  <c r="AE3729" i="10"/>
  <c r="AC3729" i="10"/>
  <c r="AA3735" i="10"/>
  <c r="AE3735" i="10"/>
  <c r="AC3735" i="10"/>
  <c r="AE3741" i="10"/>
  <c r="AC3741" i="10"/>
  <c r="AE3747" i="10"/>
  <c r="AC3747" i="10"/>
  <c r="AE3753" i="10"/>
  <c r="AC3753" i="10"/>
  <c r="AE3759" i="10"/>
  <c r="AC3759" i="10"/>
  <c r="AE3765" i="10"/>
  <c r="AC3765" i="10"/>
  <c r="AE3771" i="10"/>
  <c r="AC3771" i="10"/>
  <c r="AE3777" i="10"/>
  <c r="AC3777" i="10"/>
  <c r="AE3783" i="10"/>
  <c r="AC3783" i="10"/>
  <c r="AE3789" i="10"/>
  <c r="AC3789" i="10"/>
  <c r="AE3795" i="10"/>
  <c r="AC3795" i="10"/>
  <c r="AE3801" i="10"/>
  <c r="AC3801" i="10"/>
  <c r="AE3807" i="10"/>
  <c r="AC3807" i="10"/>
  <c r="AE3813" i="10"/>
  <c r="AC3813" i="10"/>
  <c r="AE3819" i="10"/>
  <c r="AC3819" i="10"/>
  <c r="AE3825" i="10"/>
  <c r="AC3825" i="10"/>
  <c r="AA3831" i="10"/>
  <c r="AE3831" i="10"/>
  <c r="AC3831" i="10"/>
  <c r="AE3837" i="10"/>
  <c r="AC3837" i="10"/>
  <c r="AE3843" i="10"/>
  <c r="AC3843" i="10"/>
  <c r="AA3849" i="10"/>
  <c r="AE3849" i="10"/>
  <c r="AC3849" i="10"/>
  <c r="AE3855" i="10"/>
  <c r="AC3855" i="10"/>
  <c r="AE3861" i="10"/>
  <c r="AC3861" i="10"/>
  <c r="AE3867" i="10"/>
  <c r="AC3867" i="10"/>
  <c r="AE3873" i="10"/>
  <c r="AC3873" i="10"/>
  <c r="AE3879" i="10"/>
  <c r="AC3879" i="10"/>
  <c r="AE3885" i="10"/>
  <c r="AC3885" i="10"/>
  <c r="AE3891" i="10"/>
  <c r="AC3891" i="10"/>
  <c r="AE3897" i="10"/>
  <c r="AC3897" i="10"/>
  <c r="AE3903" i="10"/>
  <c r="AC3903" i="10"/>
  <c r="AE3909" i="10"/>
  <c r="AC3909" i="10"/>
  <c r="AE3915" i="10"/>
  <c r="AC3915" i="10"/>
  <c r="AE3921" i="10"/>
  <c r="AC3921" i="10"/>
  <c r="AA3927" i="10"/>
  <c r="AE3927" i="10"/>
  <c r="AC3927" i="10"/>
  <c r="AE3933" i="10"/>
  <c r="AC3933" i="10"/>
  <c r="AE3939" i="10"/>
  <c r="AC3939" i="10"/>
  <c r="AE3945" i="10"/>
  <c r="AC3945" i="10"/>
  <c r="AE3951" i="10"/>
  <c r="AC3951" i="10"/>
  <c r="AE3957" i="10"/>
  <c r="AC3957" i="10"/>
  <c r="AE3963" i="10"/>
  <c r="AC3963" i="10"/>
  <c r="AE3969" i="10"/>
  <c r="AC3969" i="10"/>
  <c r="AE3975" i="10"/>
  <c r="AC3975" i="10"/>
  <c r="AE3981" i="10"/>
  <c r="AC3981" i="10"/>
  <c r="AE3987" i="10"/>
  <c r="AC3987" i="10"/>
  <c r="AE3993" i="10"/>
  <c r="AC3993" i="10"/>
  <c r="AE3999" i="10"/>
  <c r="AC3999" i="10"/>
  <c r="AA4005" i="10"/>
  <c r="AE4005" i="10"/>
  <c r="AC4005" i="10"/>
  <c r="AE4011" i="10"/>
  <c r="AC4011" i="10"/>
  <c r="AE4017" i="10"/>
  <c r="AC4017" i="10"/>
  <c r="AE4023" i="10"/>
  <c r="AC4023" i="10"/>
  <c r="AE4029" i="10"/>
  <c r="AC4029" i="10"/>
  <c r="AE4035" i="10"/>
  <c r="AC4035" i="10"/>
  <c r="AE4041" i="10"/>
  <c r="AC4041" i="10"/>
  <c r="AE4047" i="10"/>
  <c r="AC4047" i="10"/>
  <c r="AE4053" i="10"/>
  <c r="AC4053" i="10"/>
  <c r="AE4059" i="10"/>
  <c r="AC4059" i="10"/>
  <c r="AE4065" i="10"/>
  <c r="AC4065" i="10"/>
  <c r="AE4071" i="10"/>
  <c r="AC4071" i="10"/>
  <c r="AE4077" i="10"/>
  <c r="AC4077" i="10"/>
  <c r="AE4083" i="10"/>
  <c r="AC4083" i="10"/>
  <c r="AE4089" i="10"/>
  <c r="AC4089" i="10"/>
  <c r="AE4095" i="10"/>
  <c r="AC4095" i="10"/>
  <c r="AE4101" i="10"/>
  <c r="AC4101" i="10"/>
  <c r="AE4107" i="10"/>
  <c r="AC4107" i="10"/>
  <c r="AE4113" i="10"/>
  <c r="AC4113" i="10"/>
  <c r="AE4119" i="10"/>
  <c r="AC4119" i="10"/>
  <c r="AE4125" i="10"/>
  <c r="AC4125" i="10"/>
  <c r="AE4131" i="10"/>
  <c r="AC4131" i="10"/>
  <c r="AE4137" i="10"/>
  <c r="AC4137" i="10"/>
  <c r="AE4143" i="10"/>
  <c r="AC4143" i="10"/>
  <c r="AB4149" i="10"/>
  <c r="AE4149" i="10"/>
  <c r="AC4149" i="10"/>
  <c r="AE4155" i="10"/>
  <c r="AC4155" i="10"/>
  <c r="AB4161" i="10"/>
  <c r="AE4161" i="10"/>
  <c r="AC4161" i="10"/>
  <c r="AE4167" i="10"/>
  <c r="AC4167" i="10"/>
  <c r="AE4173" i="10"/>
  <c r="AC4173" i="10"/>
  <c r="AE4179" i="10"/>
  <c r="AC4179" i="10"/>
  <c r="AE4185" i="10"/>
  <c r="AC4185" i="10"/>
  <c r="AE4191" i="10"/>
  <c r="AC4191" i="10"/>
  <c r="AE4197" i="10"/>
  <c r="AC4197" i="10"/>
  <c r="AB4203" i="10"/>
  <c r="AE4203" i="10"/>
  <c r="AC4203" i="10"/>
  <c r="AE4209" i="10"/>
  <c r="AC4209" i="10"/>
  <c r="AE4215" i="10"/>
  <c r="AC4215" i="10"/>
  <c r="AE4221" i="10"/>
  <c r="AC4221" i="10"/>
  <c r="AE4227" i="10"/>
  <c r="AC4227" i="10"/>
  <c r="AE4233" i="10"/>
  <c r="AC4233" i="10"/>
  <c r="AE4239" i="10"/>
  <c r="AC4239" i="10"/>
  <c r="AE4245" i="10"/>
  <c r="AC4245" i="10"/>
  <c r="AE4251" i="10"/>
  <c r="AC4251" i="10"/>
  <c r="AE4257" i="10"/>
  <c r="AC4257" i="10"/>
  <c r="AE4263" i="10"/>
  <c r="AC4263" i="10"/>
  <c r="AE4269" i="10"/>
  <c r="AC4269" i="10"/>
  <c r="AE4275" i="10"/>
  <c r="AC4275" i="10"/>
  <c r="AE4281" i="10"/>
  <c r="AC4281" i="10"/>
  <c r="AE4287" i="10"/>
  <c r="AC4287" i="10"/>
  <c r="AE4293" i="10"/>
  <c r="AC4293" i="10"/>
  <c r="AE4299" i="10"/>
  <c r="AC4299" i="10"/>
  <c r="AE4305" i="10"/>
  <c r="AC4305" i="10"/>
  <c r="AE4311" i="10"/>
  <c r="AC4311" i="10"/>
  <c r="AE4317" i="10"/>
  <c r="AC4317" i="10"/>
  <c r="AE4323" i="10"/>
  <c r="AC4323" i="10"/>
  <c r="AE4329" i="10"/>
  <c r="AC4329" i="10"/>
  <c r="AE4335" i="10"/>
  <c r="AC4335" i="10"/>
  <c r="AE4341" i="10"/>
  <c r="AC4341" i="10"/>
  <c r="AE4347" i="10"/>
  <c r="AC4347" i="10"/>
  <c r="AE4353" i="10"/>
  <c r="AC4353" i="10"/>
  <c r="AE4359" i="10"/>
  <c r="AC4359" i="10"/>
  <c r="AE4365" i="10"/>
  <c r="AC4365" i="10"/>
  <c r="AE4371" i="10"/>
  <c r="AC4371" i="10"/>
  <c r="AE4377" i="10"/>
  <c r="AC4377" i="10"/>
  <c r="AE4383" i="10"/>
  <c r="AC4383" i="10"/>
  <c r="AE4389" i="10"/>
  <c r="AC4389" i="10"/>
  <c r="AE4395" i="10"/>
  <c r="AC4395" i="10"/>
  <c r="AE4401" i="10"/>
  <c r="AC4401" i="10"/>
  <c r="AE4407" i="10"/>
  <c r="AC4407" i="10"/>
  <c r="AE4413" i="10"/>
  <c r="AC4413" i="10"/>
  <c r="AE4419" i="10"/>
  <c r="AC4419" i="10"/>
  <c r="AE4425" i="10"/>
  <c r="AC4425" i="10"/>
  <c r="AE4431" i="10"/>
  <c r="AC4431" i="10"/>
  <c r="AE4437" i="10"/>
  <c r="AC4437" i="10"/>
  <c r="AB4443" i="10"/>
  <c r="AE4443" i="10"/>
  <c r="AC4443" i="10"/>
  <c r="AE4449" i="10"/>
  <c r="AC4449" i="10"/>
  <c r="AE4455" i="10"/>
  <c r="AC4455" i="10"/>
  <c r="AE4461" i="10"/>
  <c r="AC4461" i="10"/>
  <c r="AE4467" i="10"/>
  <c r="AC4467" i="10"/>
  <c r="AB4473" i="10"/>
  <c r="AE4473" i="10"/>
  <c r="AC4473" i="10"/>
  <c r="AE4479" i="10"/>
  <c r="AC4479" i="10"/>
  <c r="AE4485" i="10"/>
  <c r="AC4485" i="10"/>
  <c r="AE4491" i="10"/>
  <c r="AC4491" i="10"/>
  <c r="AE4497" i="10"/>
  <c r="AC4497" i="10"/>
  <c r="AE4503" i="10"/>
  <c r="AC4503" i="10"/>
  <c r="AE4509" i="10"/>
  <c r="AC4509" i="10"/>
  <c r="AE4515" i="10"/>
  <c r="AC4515" i="10"/>
  <c r="AE4521" i="10"/>
  <c r="AC4521" i="10"/>
  <c r="AE4527" i="10"/>
  <c r="AC4527" i="10"/>
  <c r="AE4533" i="10"/>
  <c r="AC4533" i="10"/>
  <c r="AE4539" i="10"/>
  <c r="AC4539" i="10"/>
  <c r="AE4545" i="10"/>
  <c r="AC4545" i="10"/>
  <c r="AE4551" i="10"/>
  <c r="AC4551" i="10"/>
  <c r="AE4557" i="10"/>
  <c r="AC4557" i="10"/>
  <c r="AE4563" i="10"/>
  <c r="AC4563" i="10"/>
  <c r="AE4569" i="10"/>
  <c r="AC4569" i="10"/>
  <c r="AE4575" i="10"/>
  <c r="AC4575" i="10"/>
  <c r="AE4581" i="10"/>
  <c r="AC4581" i="10"/>
  <c r="AE4587" i="10"/>
  <c r="AC4587" i="10"/>
  <c r="AE4593" i="10"/>
  <c r="AC4593" i="10"/>
  <c r="AE4599" i="10"/>
  <c r="AC4599" i="10"/>
  <c r="AE4605" i="10"/>
  <c r="AC4605" i="10"/>
  <c r="AB4611" i="10"/>
  <c r="AE4611" i="10"/>
  <c r="AC4611" i="10"/>
  <c r="AE4617" i="10"/>
  <c r="AC4617" i="10"/>
  <c r="AE4623" i="10"/>
  <c r="AC4623" i="10"/>
  <c r="AE4629" i="10"/>
  <c r="AC4629" i="10"/>
  <c r="AE4635" i="10"/>
  <c r="AC4635" i="10"/>
  <c r="AE4641" i="10"/>
  <c r="AC4641" i="10"/>
  <c r="AE4647" i="10"/>
  <c r="AC4647" i="10"/>
  <c r="AE4653" i="10"/>
  <c r="AC4653" i="10"/>
  <c r="AE4659" i="10"/>
  <c r="AC4659" i="10"/>
  <c r="AE4665" i="10"/>
  <c r="AC4665" i="10"/>
  <c r="AE4671" i="10"/>
  <c r="AC4671" i="10"/>
  <c r="AE4677" i="10"/>
  <c r="AC4677" i="10"/>
  <c r="AE4683" i="10"/>
  <c r="AC4683" i="10"/>
  <c r="AE4689" i="10"/>
  <c r="AC4689" i="10"/>
  <c r="AE4695" i="10"/>
  <c r="AC4695" i="10"/>
  <c r="AE4701" i="10"/>
  <c r="AC4701" i="10"/>
  <c r="AE4707" i="10"/>
  <c r="AC4707" i="10"/>
  <c r="AE4713" i="10"/>
  <c r="AC4713" i="10"/>
  <c r="AE4719" i="10"/>
  <c r="AC4719" i="10"/>
  <c r="AE4725" i="10"/>
  <c r="AC4725" i="10"/>
  <c r="AE4731" i="10"/>
  <c r="AC4731" i="10"/>
  <c r="AA4737" i="10"/>
  <c r="AE4737" i="10"/>
  <c r="AC4737" i="10"/>
  <c r="AE4743" i="10"/>
  <c r="AC4743" i="10"/>
  <c r="AE4749" i="10"/>
  <c r="AC4749" i="10"/>
  <c r="AE4755" i="10"/>
  <c r="AC4755" i="10"/>
  <c r="AE4761" i="10"/>
  <c r="AC4761" i="10"/>
  <c r="AE4767" i="10"/>
  <c r="AC4767" i="10"/>
  <c r="AE4773" i="10"/>
  <c r="AC4773" i="10"/>
  <c r="AE4779" i="10"/>
  <c r="AC4779" i="10"/>
  <c r="AE4785" i="10"/>
  <c r="AC4785" i="10"/>
  <c r="AE4791" i="10"/>
  <c r="AC4791" i="10"/>
  <c r="AE4797" i="10"/>
  <c r="AC4797" i="10"/>
  <c r="AE4803" i="10"/>
  <c r="AC4803" i="10"/>
  <c r="AE4809" i="10"/>
  <c r="AC4809" i="10"/>
  <c r="AE4815" i="10"/>
  <c r="AC4815" i="10"/>
  <c r="AE4821" i="10"/>
  <c r="AC4821" i="10"/>
  <c r="AE4827" i="10"/>
  <c r="AC4827" i="10"/>
  <c r="AE4833" i="10"/>
  <c r="AC4833" i="10"/>
  <c r="AE4839" i="10"/>
  <c r="AC4839" i="10"/>
  <c r="AA4845" i="10"/>
  <c r="AE4845" i="10"/>
  <c r="AC4845" i="10"/>
  <c r="AE4851" i="10"/>
  <c r="AC4851" i="10"/>
  <c r="AE4857" i="10"/>
  <c r="AC4857" i="10"/>
  <c r="AE4863" i="10"/>
  <c r="AC4863" i="10"/>
  <c r="AE4869" i="10"/>
  <c r="AC4869" i="10"/>
  <c r="AA4875" i="10"/>
  <c r="AE4875" i="10"/>
  <c r="AC4875" i="10"/>
  <c r="AE4881" i="10"/>
  <c r="AC4881" i="10"/>
  <c r="AE4887" i="10"/>
  <c r="AC4887" i="10"/>
  <c r="AE4893" i="10"/>
  <c r="AC4893" i="10"/>
  <c r="AE4899" i="10"/>
  <c r="AC4899" i="10"/>
  <c r="AE4905" i="10"/>
  <c r="AC4905" i="10"/>
  <c r="AE4911" i="10"/>
  <c r="AC4911" i="10"/>
  <c r="AE4917" i="10"/>
  <c r="AC4917" i="10"/>
  <c r="AE4923" i="10"/>
  <c r="AC4923" i="10"/>
  <c r="AE4929" i="10"/>
  <c r="AC4929" i="10"/>
  <c r="AE4935" i="10"/>
  <c r="AC4935" i="10"/>
  <c r="AE4941" i="10"/>
  <c r="AC4941" i="10"/>
  <c r="AE4947" i="10"/>
  <c r="AC4947" i="10"/>
  <c r="AE4953" i="10"/>
  <c r="AC4953" i="10"/>
  <c r="AE4959" i="10"/>
  <c r="AC4959" i="10"/>
  <c r="AB4965" i="10"/>
  <c r="AE4965" i="10"/>
  <c r="AC4965" i="10"/>
  <c r="AE4971" i="10"/>
  <c r="AC4971" i="10"/>
  <c r="AE4977" i="10"/>
  <c r="AC4977" i="10"/>
  <c r="AE4983" i="10"/>
  <c r="AC4983" i="10"/>
  <c r="AE4989" i="10"/>
  <c r="AC4989" i="10"/>
  <c r="AE4995" i="10"/>
  <c r="AC4995" i="10"/>
  <c r="AE5001" i="10"/>
  <c r="AC5001" i="10"/>
  <c r="AE5007" i="10"/>
  <c r="AC5007" i="10"/>
  <c r="AE26" i="10"/>
  <c r="AC26" i="10"/>
  <c r="AE50" i="10"/>
  <c r="AC50" i="10"/>
  <c r="AE116" i="10"/>
  <c r="AC116" i="10"/>
  <c r="AE16" i="10"/>
  <c r="AC16" i="10"/>
  <c r="AE22" i="10"/>
  <c r="AC22" i="10"/>
  <c r="AE28" i="10"/>
  <c r="AC28" i="10"/>
  <c r="AE34" i="10"/>
  <c r="AC34" i="10"/>
  <c r="AE40" i="10"/>
  <c r="AC40" i="10"/>
  <c r="AE46" i="10"/>
  <c r="AC46" i="10"/>
  <c r="AE52" i="10"/>
  <c r="AC52" i="10"/>
  <c r="AE58" i="10"/>
  <c r="AC58" i="10"/>
  <c r="AE64" i="10"/>
  <c r="AC64" i="10"/>
  <c r="AE70" i="10"/>
  <c r="AC70" i="10"/>
  <c r="AE76" i="10"/>
  <c r="AC76" i="10"/>
  <c r="AE82" i="10"/>
  <c r="AC82" i="10"/>
  <c r="AE88" i="10"/>
  <c r="AC88" i="10"/>
  <c r="AE94" i="10"/>
  <c r="AC94" i="10"/>
  <c r="AE100" i="10"/>
  <c r="AC100" i="10"/>
  <c r="AE106" i="10"/>
  <c r="AC106" i="10"/>
  <c r="AE112" i="10"/>
  <c r="AC112" i="10"/>
  <c r="AE118" i="10"/>
  <c r="AC118" i="10"/>
  <c r="AE124" i="10"/>
  <c r="AC124" i="10"/>
  <c r="AE130" i="10"/>
  <c r="AC130" i="10"/>
  <c r="AE136" i="10"/>
  <c r="AC136" i="10"/>
  <c r="AE142" i="10"/>
  <c r="AC142" i="10"/>
  <c r="AE148" i="10"/>
  <c r="AC148" i="10"/>
  <c r="AE154" i="10"/>
  <c r="AC154" i="10"/>
  <c r="AE160" i="10"/>
  <c r="AC160" i="10"/>
  <c r="AE166" i="10"/>
  <c r="AC166" i="10"/>
  <c r="AE172" i="10"/>
  <c r="AC172" i="10"/>
  <c r="AE178" i="10"/>
  <c r="AC178" i="10"/>
  <c r="AE184" i="10"/>
  <c r="AC184" i="10"/>
  <c r="AE190" i="10"/>
  <c r="AC190" i="10"/>
  <c r="AE196" i="10"/>
  <c r="AC196" i="10"/>
  <c r="AE202" i="10"/>
  <c r="AC202" i="10"/>
  <c r="AE208" i="10"/>
  <c r="AC208" i="10"/>
  <c r="AE214" i="10"/>
  <c r="AC214" i="10"/>
  <c r="AE220" i="10"/>
  <c r="AC220" i="10"/>
  <c r="AE226" i="10"/>
  <c r="AC226" i="10"/>
  <c r="AE232" i="10"/>
  <c r="AC232" i="10"/>
  <c r="AE238" i="10"/>
  <c r="AC238" i="10"/>
  <c r="AE244" i="10"/>
  <c r="AC244" i="10"/>
  <c r="AE250" i="10"/>
  <c r="AC250" i="10"/>
  <c r="AE256" i="10"/>
  <c r="AC256" i="10"/>
  <c r="AE262" i="10"/>
  <c r="AC262" i="10"/>
  <c r="AE268" i="10"/>
  <c r="AC268" i="10"/>
  <c r="AE274" i="10"/>
  <c r="AC274" i="10"/>
  <c r="AE280" i="10"/>
  <c r="AC280" i="10"/>
  <c r="AE286" i="10"/>
  <c r="AC286" i="10"/>
  <c r="AE292" i="10"/>
  <c r="AC292" i="10"/>
  <c r="AE298" i="10"/>
  <c r="AC298" i="10"/>
  <c r="AE304" i="10"/>
  <c r="AC304" i="10"/>
  <c r="AE310" i="10"/>
  <c r="AC310" i="10"/>
  <c r="AE316" i="10"/>
  <c r="AC316" i="10"/>
  <c r="AE322" i="10"/>
  <c r="AC322" i="10"/>
  <c r="AE328" i="10"/>
  <c r="AC328" i="10"/>
  <c r="AE334" i="10"/>
  <c r="AC334" i="10"/>
  <c r="AE340" i="10"/>
  <c r="AC340" i="10"/>
  <c r="AE346" i="10"/>
  <c r="AC346" i="10"/>
  <c r="AE352" i="10"/>
  <c r="AC352" i="10"/>
  <c r="AE358" i="10"/>
  <c r="AC358" i="10"/>
  <c r="AE364" i="10"/>
  <c r="AC364" i="10"/>
  <c r="AE370" i="10"/>
  <c r="AC370" i="10"/>
  <c r="AE376" i="10"/>
  <c r="AC376" i="10"/>
  <c r="AE382" i="10"/>
  <c r="AC382" i="10"/>
  <c r="AE388" i="10"/>
  <c r="AC388" i="10"/>
  <c r="AE394" i="10"/>
  <c r="AC394" i="10"/>
  <c r="AE400" i="10"/>
  <c r="AC400" i="10"/>
  <c r="AE406" i="10"/>
  <c r="AC406" i="10"/>
  <c r="AE412" i="10"/>
  <c r="AC412" i="10"/>
  <c r="AE418" i="10"/>
  <c r="AC418" i="10"/>
  <c r="AE424" i="10"/>
  <c r="AC424" i="10"/>
  <c r="AE430" i="10"/>
  <c r="AC430" i="10"/>
  <c r="AE436" i="10"/>
  <c r="AC436" i="10"/>
  <c r="AE442" i="10"/>
  <c r="AC442" i="10"/>
  <c r="AE448" i="10"/>
  <c r="AC448" i="10"/>
  <c r="AE454" i="10"/>
  <c r="AC454" i="10"/>
  <c r="AE460" i="10"/>
  <c r="AC460" i="10"/>
  <c r="AE466" i="10"/>
  <c r="AC466" i="10"/>
  <c r="AE472" i="10"/>
  <c r="AC472" i="10"/>
  <c r="AE478" i="10"/>
  <c r="AC478" i="10"/>
  <c r="AE484" i="10"/>
  <c r="AC484" i="10"/>
  <c r="AE490" i="10"/>
  <c r="AC490" i="10"/>
  <c r="AE496" i="10"/>
  <c r="AC496" i="10"/>
  <c r="AE502" i="10"/>
  <c r="AC502" i="10"/>
  <c r="AE508" i="10"/>
  <c r="AC508" i="10"/>
  <c r="AE514" i="10"/>
  <c r="AC514" i="10"/>
  <c r="AE520" i="10"/>
  <c r="AC520" i="10"/>
  <c r="AE526" i="10"/>
  <c r="AC526" i="10"/>
  <c r="AE532" i="10"/>
  <c r="AC532" i="10"/>
  <c r="AE538" i="10"/>
  <c r="AC538" i="10"/>
  <c r="AE544" i="10"/>
  <c r="AC544" i="10"/>
  <c r="AE550" i="10"/>
  <c r="AC550" i="10"/>
  <c r="AE556" i="10"/>
  <c r="AC556" i="10"/>
  <c r="AE562" i="10"/>
  <c r="AC562" i="10"/>
  <c r="AE568" i="10"/>
  <c r="AC568" i="10"/>
  <c r="AE574" i="10"/>
  <c r="AC574" i="10"/>
  <c r="AE580" i="10"/>
  <c r="AC580" i="10"/>
  <c r="AE586" i="10"/>
  <c r="AC586" i="10"/>
  <c r="AE592" i="10"/>
  <c r="AC592" i="10"/>
  <c r="AE598" i="10"/>
  <c r="AC598" i="10"/>
  <c r="AE604" i="10"/>
  <c r="AC604" i="10"/>
  <c r="AE610" i="10"/>
  <c r="AC610" i="10"/>
  <c r="AE616" i="10"/>
  <c r="AC616" i="10"/>
  <c r="AE622" i="10"/>
  <c r="AC622" i="10"/>
  <c r="AE628" i="10"/>
  <c r="AC628" i="10"/>
  <c r="AE634" i="10"/>
  <c r="AC634" i="10"/>
  <c r="AE640" i="10"/>
  <c r="AC640" i="10"/>
  <c r="AE646" i="10"/>
  <c r="AC646" i="10"/>
  <c r="AE652" i="10"/>
  <c r="AC652" i="10"/>
  <c r="AE658" i="10"/>
  <c r="AC658" i="10"/>
  <c r="AE664" i="10"/>
  <c r="AC664" i="10"/>
  <c r="AE670" i="10"/>
  <c r="AC670" i="10"/>
  <c r="AE676" i="10"/>
  <c r="AC676" i="10"/>
  <c r="AE682" i="10"/>
  <c r="AC682" i="10"/>
  <c r="AE688" i="10"/>
  <c r="AC688" i="10"/>
  <c r="AE694" i="10"/>
  <c r="AC694" i="10"/>
  <c r="AE700" i="10"/>
  <c r="AC700" i="10"/>
  <c r="AE706" i="10"/>
  <c r="AC706" i="10"/>
  <c r="AE712" i="10"/>
  <c r="AC712" i="10"/>
  <c r="AE718" i="10"/>
  <c r="AC718" i="10"/>
  <c r="AE724" i="10"/>
  <c r="AC724" i="10"/>
  <c r="AE730" i="10"/>
  <c r="AC730" i="10"/>
  <c r="AE736" i="10"/>
  <c r="AC736" i="10"/>
  <c r="AE742" i="10"/>
  <c r="AC742" i="10"/>
  <c r="AE748" i="10"/>
  <c r="AC748" i="10"/>
  <c r="AE754" i="10"/>
  <c r="AC754" i="10"/>
  <c r="AE760" i="10"/>
  <c r="AC760" i="10"/>
  <c r="AE766" i="10"/>
  <c r="AC766" i="10"/>
  <c r="AE772" i="10"/>
  <c r="AC772" i="10"/>
  <c r="AE778" i="10"/>
  <c r="AC778" i="10"/>
  <c r="AE784" i="10"/>
  <c r="AC784" i="10"/>
  <c r="AE790" i="10"/>
  <c r="AC790" i="10"/>
  <c r="AE796" i="10"/>
  <c r="AC796" i="10"/>
  <c r="AE802" i="10"/>
  <c r="AC802" i="10"/>
  <c r="AE808" i="10"/>
  <c r="AC808" i="10"/>
  <c r="AE814" i="10"/>
  <c r="AC814" i="10"/>
  <c r="AE820" i="10"/>
  <c r="AC820" i="10"/>
  <c r="AE826" i="10"/>
  <c r="AC826" i="10"/>
  <c r="AE832" i="10"/>
  <c r="AC832" i="10"/>
  <c r="AE838" i="10"/>
  <c r="AC838" i="10"/>
  <c r="AE844" i="10"/>
  <c r="AC844" i="10"/>
  <c r="AE850" i="10"/>
  <c r="AC850" i="10"/>
  <c r="AE856" i="10"/>
  <c r="AC856" i="10"/>
  <c r="AE862" i="10"/>
  <c r="AC862" i="10"/>
  <c r="AE868" i="10"/>
  <c r="AC868" i="10"/>
  <c r="AE874" i="10"/>
  <c r="AC874" i="10"/>
  <c r="AE880" i="10"/>
  <c r="AC880" i="10"/>
  <c r="AE886" i="10"/>
  <c r="AC886" i="10"/>
  <c r="AE892" i="10"/>
  <c r="AC892" i="10"/>
  <c r="AE898" i="10"/>
  <c r="AC898" i="10"/>
  <c r="AE904" i="10"/>
  <c r="AC904" i="10"/>
  <c r="AE910" i="10"/>
  <c r="AC910" i="10"/>
  <c r="AE916" i="10"/>
  <c r="AC916" i="10"/>
  <c r="AE922" i="10"/>
  <c r="AC922" i="10"/>
  <c r="AE928" i="10"/>
  <c r="AC928" i="10"/>
  <c r="AE934" i="10"/>
  <c r="AC934" i="10"/>
  <c r="AE940" i="10"/>
  <c r="AC940" i="10"/>
  <c r="AE946" i="10"/>
  <c r="AC946" i="10"/>
  <c r="AE952" i="10"/>
  <c r="AC952" i="10"/>
  <c r="AE958" i="10"/>
  <c r="AC958" i="10"/>
  <c r="AE964" i="10"/>
  <c r="AC964" i="10"/>
  <c r="AE970" i="10"/>
  <c r="AC970" i="10"/>
  <c r="AE976" i="10"/>
  <c r="AC976" i="10"/>
  <c r="AE982" i="10"/>
  <c r="AC982" i="10"/>
  <c r="AE988" i="10"/>
  <c r="AC988" i="10"/>
  <c r="AE994" i="10"/>
  <c r="AC994" i="10"/>
  <c r="AE1000" i="10"/>
  <c r="AC1000" i="10"/>
  <c r="AE1006" i="10"/>
  <c r="AC1006" i="10"/>
  <c r="AE1012" i="10"/>
  <c r="AC1012" i="10"/>
  <c r="AE1018" i="10"/>
  <c r="AC1018" i="10"/>
  <c r="AE1024" i="10"/>
  <c r="AC1024" i="10"/>
  <c r="AE1030" i="10"/>
  <c r="AC1030" i="10"/>
  <c r="AE1036" i="10"/>
  <c r="AC1036" i="10"/>
  <c r="AE1042" i="10"/>
  <c r="AC1042" i="10"/>
  <c r="AE1048" i="10"/>
  <c r="AC1048" i="10"/>
  <c r="AE1054" i="10"/>
  <c r="AC1054" i="10"/>
  <c r="AE1060" i="10"/>
  <c r="AC1060" i="10"/>
  <c r="AE1066" i="10"/>
  <c r="AC1066" i="10"/>
  <c r="AE1072" i="10"/>
  <c r="AC1072" i="10"/>
  <c r="AE1078" i="10"/>
  <c r="AC1078" i="10"/>
  <c r="AE1084" i="10"/>
  <c r="AC1084" i="10"/>
  <c r="AE1090" i="10"/>
  <c r="AC1090" i="10"/>
  <c r="AE1096" i="10"/>
  <c r="AC1096" i="10"/>
  <c r="AE1102" i="10"/>
  <c r="AC1102" i="10"/>
  <c r="AE1108" i="10"/>
  <c r="AC1108" i="10"/>
  <c r="AE1114" i="10"/>
  <c r="AC1114" i="10"/>
  <c r="AE1120" i="10"/>
  <c r="AC1120" i="10"/>
  <c r="AE1126" i="10"/>
  <c r="AC1126" i="10"/>
  <c r="AE1132" i="10"/>
  <c r="AC1132" i="10"/>
  <c r="AE1138" i="10"/>
  <c r="AC1138" i="10"/>
  <c r="AE1144" i="10"/>
  <c r="AC1144" i="10"/>
  <c r="AE1150" i="10"/>
  <c r="AC1150" i="10"/>
  <c r="AE1156" i="10"/>
  <c r="AC1156" i="10"/>
  <c r="AE1162" i="10"/>
  <c r="AC1162" i="10"/>
  <c r="AE1168" i="10"/>
  <c r="AC1168" i="10"/>
  <c r="AE1174" i="10"/>
  <c r="AC1174" i="10"/>
  <c r="AE1180" i="10"/>
  <c r="AC1180" i="10"/>
  <c r="AE1186" i="10"/>
  <c r="AC1186" i="10"/>
  <c r="AE1192" i="10"/>
  <c r="AC1192" i="10"/>
  <c r="AE1198" i="10"/>
  <c r="AC1198" i="10"/>
  <c r="AE1204" i="10"/>
  <c r="AC1204" i="10"/>
  <c r="AE1210" i="10"/>
  <c r="AC1210" i="10"/>
  <c r="AE1216" i="10"/>
  <c r="AC1216" i="10"/>
  <c r="AE1222" i="10"/>
  <c r="AC1222" i="10"/>
  <c r="AE1228" i="10"/>
  <c r="AC1228" i="10"/>
  <c r="AE1234" i="10"/>
  <c r="AC1234" i="10"/>
  <c r="AE1240" i="10"/>
  <c r="AC1240" i="10"/>
  <c r="AE1246" i="10"/>
  <c r="AC1246" i="10"/>
  <c r="AE1252" i="10"/>
  <c r="AC1252" i="10"/>
  <c r="AE1258" i="10"/>
  <c r="AC1258" i="10"/>
  <c r="AE1264" i="10"/>
  <c r="AC1264" i="10"/>
  <c r="AE1270" i="10"/>
  <c r="AC1270" i="10"/>
  <c r="AE1276" i="10"/>
  <c r="AC1276" i="10"/>
  <c r="AE1282" i="10"/>
  <c r="AC1282" i="10"/>
  <c r="AE1288" i="10"/>
  <c r="AC1288" i="10"/>
  <c r="AE1294" i="10"/>
  <c r="AC1294" i="10"/>
  <c r="AE1300" i="10"/>
  <c r="AC1300" i="10"/>
  <c r="AE1306" i="10"/>
  <c r="AC1306" i="10"/>
  <c r="AE1312" i="10"/>
  <c r="AC1312" i="10"/>
  <c r="AE1318" i="10"/>
  <c r="AC1318" i="10"/>
  <c r="AE1324" i="10"/>
  <c r="AC1324" i="10"/>
  <c r="AE1330" i="10"/>
  <c r="AC1330" i="10"/>
  <c r="AE1336" i="10"/>
  <c r="AC1336" i="10"/>
  <c r="AE1342" i="10"/>
  <c r="AC1342" i="10"/>
  <c r="AE1348" i="10"/>
  <c r="AC1348" i="10"/>
  <c r="AE1354" i="10"/>
  <c r="AC1354" i="10"/>
  <c r="AE1360" i="10"/>
  <c r="AC1360" i="10"/>
  <c r="AE1366" i="10"/>
  <c r="AC1366" i="10"/>
  <c r="AE1372" i="10"/>
  <c r="AC1372" i="10"/>
  <c r="AE1378" i="10"/>
  <c r="AC1378" i="10"/>
  <c r="AE1384" i="10"/>
  <c r="AC1384" i="10"/>
  <c r="AE1390" i="10"/>
  <c r="AC1390" i="10"/>
  <c r="AE1396" i="10"/>
  <c r="AC1396" i="10"/>
  <c r="AE1402" i="10"/>
  <c r="AC1402" i="10"/>
  <c r="AE1408" i="10"/>
  <c r="AC1408" i="10"/>
  <c r="AE1414" i="10"/>
  <c r="AC1414" i="10"/>
  <c r="AE1420" i="10"/>
  <c r="AC1420" i="10"/>
  <c r="AE1426" i="10"/>
  <c r="AC1426" i="10"/>
  <c r="AE1432" i="10"/>
  <c r="AC1432" i="10"/>
  <c r="AE1438" i="10"/>
  <c r="AC1438" i="10"/>
  <c r="AE1444" i="10"/>
  <c r="AC1444" i="10"/>
  <c r="AE1450" i="10"/>
  <c r="AC1450" i="10"/>
  <c r="AE1456" i="10"/>
  <c r="AC1456" i="10"/>
  <c r="AE1462" i="10"/>
  <c r="AC1462" i="10"/>
  <c r="AE1468" i="10"/>
  <c r="AC1468" i="10"/>
  <c r="AE1474" i="10"/>
  <c r="AC1474" i="10"/>
  <c r="AE1480" i="10"/>
  <c r="AC1480" i="10"/>
  <c r="AE1486" i="10"/>
  <c r="AC1486" i="10"/>
  <c r="AE1492" i="10"/>
  <c r="AC1492" i="10"/>
  <c r="AE1498" i="10"/>
  <c r="AC1498" i="10"/>
  <c r="AE1504" i="10"/>
  <c r="AC1504" i="10"/>
  <c r="AE1510" i="10"/>
  <c r="AC1510" i="10"/>
  <c r="AE1516" i="10"/>
  <c r="AC1516" i="10"/>
  <c r="AE1522" i="10"/>
  <c r="AC1522" i="10"/>
  <c r="AE1528" i="10"/>
  <c r="AC1528" i="10"/>
  <c r="AE1534" i="10"/>
  <c r="AC1534" i="10"/>
  <c r="AE1540" i="10"/>
  <c r="AC1540" i="10"/>
  <c r="AE1546" i="10"/>
  <c r="AC1546" i="10"/>
  <c r="AE1552" i="10"/>
  <c r="AC1552" i="10"/>
  <c r="AE1558" i="10"/>
  <c r="AC1558" i="10"/>
  <c r="AE1564" i="10"/>
  <c r="AC1564" i="10"/>
  <c r="AE1570" i="10"/>
  <c r="AC1570" i="10"/>
  <c r="AE1576" i="10"/>
  <c r="AC1576" i="10"/>
  <c r="AE1582" i="10"/>
  <c r="AC1582" i="10"/>
  <c r="AE1588" i="10"/>
  <c r="AC1588" i="10"/>
  <c r="AE1594" i="10"/>
  <c r="AC1594" i="10"/>
  <c r="AE1600" i="10"/>
  <c r="AC1600" i="10"/>
  <c r="AE1606" i="10"/>
  <c r="AC1606" i="10"/>
  <c r="AE1612" i="10"/>
  <c r="AC1612" i="10"/>
  <c r="AE1618" i="10"/>
  <c r="AC1618" i="10"/>
  <c r="AE1624" i="10"/>
  <c r="AC1624" i="10"/>
  <c r="AE1630" i="10"/>
  <c r="AC1630" i="10"/>
  <c r="AE1636" i="10"/>
  <c r="AC1636" i="10"/>
  <c r="AE1642" i="10"/>
  <c r="AC1642" i="10"/>
  <c r="AE1648" i="10"/>
  <c r="AC1648" i="10"/>
  <c r="AE1654" i="10"/>
  <c r="AC1654" i="10"/>
  <c r="AE1660" i="10"/>
  <c r="AC1660" i="10"/>
  <c r="AE1666" i="10"/>
  <c r="AC1666" i="10"/>
  <c r="AE1672" i="10"/>
  <c r="AC1672" i="10"/>
  <c r="AE1678" i="10"/>
  <c r="AC1678" i="10"/>
  <c r="AE1684" i="10"/>
  <c r="AC1684" i="10"/>
  <c r="AE1690" i="10"/>
  <c r="AC1690" i="10"/>
  <c r="AE1696" i="10"/>
  <c r="AC1696" i="10"/>
  <c r="AE1702" i="10"/>
  <c r="AC1702" i="10"/>
  <c r="AE1708" i="10"/>
  <c r="AC1708" i="10"/>
  <c r="AE1714" i="10"/>
  <c r="AC1714" i="10"/>
  <c r="AE1720" i="10"/>
  <c r="AC1720" i="10"/>
  <c r="AE1726" i="10"/>
  <c r="AC1726" i="10"/>
  <c r="AE1732" i="10"/>
  <c r="AC1732" i="10"/>
  <c r="AE1738" i="10"/>
  <c r="AC1738" i="10"/>
  <c r="AE1744" i="10"/>
  <c r="AC1744" i="10"/>
  <c r="AE1750" i="10"/>
  <c r="AC1750" i="10"/>
  <c r="AE1756" i="10"/>
  <c r="AC1756" i="10"/>
  <c r="AE1762" i="10"/>
  <c r="AC1762" i="10"/>
  <c r="AE1768" i="10"/>
  <c r="AC1768" i="10"/>
  <c r="AE1774" i="10"/>
  <c r="AC1774" i="10"/>
  <c r="AE1780" i="10"/>
  <c r="AC1780" i="10"/>
  <c r="AE1786" i="10"/>
  <c r="AC1786" i="10"/>
  <c r="AE1792" i="10"/>
  <c r="AC1792" i="10"/>
  <c r="AE1798" i="10"/>
  <c r="AC1798" i="10"/>
  <c r="AE1804" i="10"/>
  <c r="AC1804" i="10"/>
  <c r="AE1810" i="10"/>
  <c r="AC1810" i="10"/>
  <c r="AE1816" i="10"/>
  <c r="AC1816" i="10"/>
  <c r="AE1822" i="10"/>
  <c r="AC1822" i="10"/>
  <c r="AE1828" i="10"/>
  <c r="AC1828" i="10"/>
  <c r="AE1834" i="10"/>
  <c r="AC1834" i="10"/>
  <c r="AE1840" i="10"/>
  <c r="AC1840" i="10"/>
  <c r="AE1846" i="10"/>
  <c r="AC1846" i="10"/>
  <c r="AE1852" i="10"/>
  <c r="AC1852" i="10"/>
  <c r="AE1858" i="10"/>
  <c r="AC1858" i="10"/>
  <c r="AE1864" i="10"/>
  <c r="AC1864" i="10"/>
  <c r="AE1870" i="10"/>
  <c r="AC1870" i="10"/>
  <c r="AE1876" i="10"/>
  <c r="AC1876" i="10"/>
  <c r="AE1882" i="10"/>
  <c r="AC1882" i="10"/>
  <c r="AE1888" i="10"/>
  <c r="AC1888" i="10"/>
  <c r="AE1894" i="10"/>
  <c r="AC1894" i="10"/>
  <c r="AE1900" i="10"/>
  <c r="AC1900" i="10"/>
  <c r="AE1906" i="10"/>
  <c r="AC1906" i="10"/>
  <c r="AE1912" i="10"/>
  <c r="AC1912" i="10"/>
  <c r="AE1918" i="10"/>
  <c r="AC1918" i="10"/>
  <c r="AE1924" i="10"/>
  <c r="AC1924" i="10"/>
  <c r="AE1930" i="10"/>
  <c r="AC1930" i="10"/>
  <c r="AE1936" i="10"/>
  <c r="AC1936" i="10"/>
  <c r="AE1942" i="10"/>
  <c r="AC1942" i="10"/>
  <c r="AE1948" i="10"/>
  <c r="AC1948" i="10"/>
  <c r="AE1954" i="10"/>
  <c r="AC1954" i="10"/>
  <c r="AE1960" i="10"/>
  <c r="AC1960" i="10"/>
  <c r="AE1966" i="10"/>
  <c r="AC1966" i="10"/>
  <c r="AE1972" i="10"/>
  <c r="AC1972" i="10"/>
  <c r="AE1978" i="10"/>
  <c r="AC1978" i="10"/>
  <c r="AE1984" i="10"/>
  <c r="AC1984" i="10"/>
  <c r="AE1990" i="10"/>
  <c r="AC1990" i="10"/>
  <c r="AE1996" i="10"/>
  <c r="AC1996" i="10"/>
  <c r="AE2002" i="10"/>
  <c r="AC2002" i="10"/>
  <c r="AE2008" i="10"/>
  <c r="AC2008" i="10"/>
  <c r="AE2014" i="10"/>
  <c r="AC2014" i="10"/>
  <c r="AE2020" i="10"/>
  <c r="AC2020" i="10"/>
  <c r="AE2026" i="10"/>
  <c r="AC2026" i="10"/>
  <c r="AE2032" i="10"/>
  <c r="AC2032" i="10"/>
  <c r="AE2038" i="10"/>
  <c r="AC2038" i="10"/>
  <c r="AE2044" i="10"/>
  <c r="AC2044" i="10"/>
  <c r="AE2050" i="10"/>
  <c r="AC2050" i="10"/>
  <c r="AE2056" i="10"/>
  <c r="AC2056" i="10"/>
  <c r="AE2062" i="10"/>
  <c r="AC2062" i="10"/>
  <c r="AE2068" i="10"/>
  <c r="AC2068" i="10"/>
  <c r="AE2074" i="10"/>
  <c r="AC2074" i="10"/>
  <c r="AE2080" i="10"/>
  <c r="AC2080" i="10"/>
  <c r="AE2086" i="10"/>
  <c r="AC2086" i="10"/>
  <c r="AE2092" i="10"/>
  <c r="AC2092" i="10"/>
  <c r="AE2098" i="10"/>
  <c r="AC2098" i="10"/>
  <c r="AE2104" i="10"/>
  <c r="AC2104" i="10"/>
  <c r="AE2110" i="10"/>
  <c r="AC2110" i="10"/>
  <c r="AE2116" i="10"/>
  <c r="AC2116" i="10"/>
  <c r="AE2122" i="10"/>
  <c r="AC2122" i="10"/>
  <c r="AE2128" i="10"/>
  <c r="AC2128" i="10"/>
  <c r="AE2134" i="10"/>
  <c r="AC2134" i="10"/>
  <c r="AE2140" i="10"/>
  <c r="AC2140" i="10"/>
  <c r="AE2146" i="10"/>
  <c r="AC2146" i="10"/>
  <c r="AE2152" i="10"/>
  <c r="AC2152" i="10"/>
  <c r="AE2158" i="10"/>
  <c r="AC2158" i="10"/>
  <c r="AE2164" i="10"/>
  <c r="AC2164" i="10"/>
  <c r="AE2170" i="10"/>
  <c r="AC2170" i="10"/>
  <c r="AE2176" i="10"/>
  <c r="AC2176" i="10"/>
  <c r="AE2182" i="10"/>
  <c r="AC2182" i="10"/>
  <c r="AE2188" i="10"/>
  <c r="AC2188" i="10"/>
  <c r="AE2194" i="10"/>
  <c r="AC2194" i="10"/>
  <c r="AE2200" i="10"/>
  <c r="AC2200" i="10"/>
  <c r="AE2206" i="10"/>
  <c r="AC2206" i="10"/>
  <c r="AE2212" i="10"/>
  <c r="AC2212" i="10"/>
  <c r="AE2218" i="10"/>
  <c r="AC2218" i="10"/>
  <c r="AE2224" i="10"/>
  <c r="AC2224" i="10"/>
  <c r="AE2230" i="10"/>
  <c r="AC2230" i="10"/>
  <c r="AE2236" i="10"/>
  <c r="AC2236" i="10"/>
  <c r="AE2242" i="10"/>
  <c r="AC2242" i="10"/>
  <c r="AE2248" i="10"/>
  <c r="AC2248" i="10"/>
  <c r="AE2254" i="10"/>
  <c r="AC2254" i="10"/>
  <c r="AE2260" i="10"/>
  <c r="AC2260" i="10"/>
  <c r="AE2266" i="10"/>
  <c r="AC2266" i="10"/>
  <c r="AE2272" i="10"/>
  <c r="AC2272" i="10"/>
  <c r="AE2278" i="10"/>
  <c r="AC2278" i="10"/>
  <c r="AE2284" i="10"/>
  <c r="AC2284" i="10"/>
  <c r="AE2290" i="10"/>
  <c r="AC2290" i="10"/>
  <c r="AE2296" i="10"/>
  <c r="AC2296" i="10"/>
  <c r="AE2302" i="10"/>
  <c r="AC2302" i="10"/>
  <c r="AE2308" i="10"/>
  <c r="AC2308" i="10"/>
  <c r="AE2314" i="10"/>
  <c r="AC2314" i="10"/>
  <c r="AE2320" i="10"/>
  <c r="AC2320" i="10"/>
  <c r="AE2326" i="10"/>
  <c r="AC2326" i="10"/>
  <c r="AE2332" i="10"/>
  <c r="AC2332" i="10"/>
  <c r="AE2338" i="10"/>
  <c r="AC2338" i="10"/>
  <c r="AE2344" i="10"/>
  <c r="AC2344" i="10"/>
  <c r="AE2350" i="10"/>
  <c r="AC2350" i="10"/>
  <c r="AE2356" i="10"/>
  <c r="AC2356" i="10"/>
  <c r="AE2362" i="10"/>
  <c r="AC2362" i="10"/>
  <c r="AE2368" i="10"/>
  <c r="AC2368" i="10"/>
  <c r="AE2374" i="10"/>
  <c r="AC2374" i="10"/>
  <c r="AE2380" i="10"/>
  <c r="AC2380" i="10"/>
  <c r="AE2386" i="10"/>
  <c r="AC2386" i="10"/>
  <c r="AE2392" i="10"/>
  <c r="AC2392" i="10"/>
  <c r="AE2398" i="10"/>
  <c r="AC2398" i="10"/>
  <c r="AE2404" i="10"/>
  <c r="AC2404" i="10"/>
  <c r="AE2410" i="10"/>
  <c r="AC2410" i="10"/>
  <c r="AE2416" i="10"/>
  <c r="AC2416" i="10"/>
  <c r="AE2422" i="10"/>
  <c r="AC2422" i="10"/>
  <c r="AE2428" i="10"/>
  <c r="AC2428" i="10"/>
  <c r="AE2434" i="10"/>
  <c r="AC2434" i="10"/>
  <c r="AE2440" i="10"/>
  <c r="AC2440" i="10"/>
  <c r="AE2446" i="10"/>
  <c r="AC2446" i="10"/>
  <c r="AE2452" i="10"/>
  <c r="AC2452" i="10"/>
  <c r="AE2458" i="10"/>
  <c r="AC2458" i="10"/>
  <c r="AE2464" i="10"/>
  <c r="AC2464" i="10"/>
  <c r="AE2470" i="10"/>
  <c r="AC2470" i="10"/>
  <c r="AE2476" i="10"/>
  <c r="AC2476" i="10"/>
  <c r="AE2482" i="10"/>
  <c r="AC2482" i="10"/>
  <c r="AE2488" i="10"/>
  <c r="AC2488" i="10"/>
  <c r="AE2494" i="10"/>
  <c r="AC2494" i="10"/>
  <c r="AE2500" i="10"/>
  <c r="AC2500" i="10"/>
  <c r="AE2506" i="10"/>
  <c r="AC2506" i="10"/>
  <c r="AE2512" i="10"/>
  <c r="AC2512" i="10"/>
  <c r="AE2518" i="10"/>
  <c r="AC2518" i="10"/>
  <c r="AE2524" i="10"/>
  <c r="AC2524" i="10"/>
  <c r="AE2530" i="10"/>
  <c r="AC2530" i="10"/>
  <c r="AE2536" i="10"/>
  <c r="AC2536" i="10"/>
  <c r="AE2542" i="10"/>
  <c r="AC2542" i="10"/>
  <c r="AE2548" i="10"/>
  <c r="AC2548" i="10"/>
  <c r="AE2554" i="10"/>
  <c r="AC2554" i="10"/>
  <c r="AE2560" i="10"/>
  <c r="AC2560" i="10"/>
  <c r="AE2566" i="10"/>
  <c r="AC2566" i="10"/>
  <c r="AE2572" i="10"/>
  <c r="AC2572" i="10"/>
  <c r="AE2578" i="10"/>
  <c r="AC2578" i="10"/>
  <c r="AE2584" i="10"/>
  <c r="AC2584" i="10"/>
  <c r="AE2590" i="10"/>
  <c r="AC2590" i="10"/>
  <c r="AE2596" i="10"/>
  <c r="AC2596" i="10"/>
  <c r="AE2602" i="10"/>
  <c r="AC2602" i="10"/>
  <c r="AE2608" i="10"/>
  <c r="AC2608" i="10"/>
  <c r="AE2614" i="10"/>
  <c r="AC2614" i="10"/>
  <c r="AE2620" i="10"/>
  <c r="AC2620" i="10"/>
  <c r="AE2626" i="10"/>
  <c r="AC2626" i="10"/>
  <c r="AE2632" i="10"/>
  <c r="AC2632" i="10"/>
  <c r="AE2638" i="10"/>
  <c r="AC2638" i="10"/>
  <c r="AE2644" i="10"/>
  <c r="AC2644" i="10"/>
  <c r="AE2650" i="10"/>
  <c r="AC2650" i="10"/>
  <c r="AE2656" i="10"/>
  <c r="AC2656" i="10"/>
  <c r="AE2662" i="10"/>
  <c r="AC2662" i="10"/>
  <c r="AE2668" i="10"/>
  <c r="AC2668" i="10"/>
  <c r="AE2674" i="10"/>
  <c r="AC2674" i="10"/>
  <c r="AE2680" i="10"/>
  <c r="AC2680" i="10"/>
  <c r="AE2686" i="10"/>
  <c r="AC2686" i="10"/>
  <c r="AE2692" i="10"/>
  <c r="AC2692" i="10"/>
  <c r="AE2698" i="10"/>
  <c r="AC2698" i="10"/>
  <c r="AE2704" i="10"/>
  <c r="AC2704" i="10"/>
  <c r="AE2710" i="10"/>
  <c r="AC2710" i="10"/>
  <c r="AE2716" i="10"/>
  <c r="AC2716" i="10"/>
  <c r="AE2722" i="10"/>
  <c r="AC2722" i="10"/>
  <c r="AE2728" i="10"/>
  <c r="AC2728" i="10"/>
  <c r="AE2734" i="10"/>
  <c r="AC2734" i="10"/>
  <c r="AE2740" i="10"/>
  <c r="AC2740" i="10"/>
  <c r="AE2746" i="10"/>
  <c r="AC2746" i="10"/>
  <c r="AE2752" i="10"/>
  <c r="AC2752" i="10"/>
  <c r="AE2758" i="10"/>
  <c r="AC2758" i="10"/>
  <c r="AE2764" i="10"/>
  <c r="AC2764" i="10"/>
  <c r="AE2770" i="10"/>
  <c r="AC2770" i="10"/>
  <c r="AE2776" i="10"/>
  <c r="AC2776" i="10"/>
  <c r="AE2782" i="10"/>
  <c r="AC2782" i="10"/>
  <c r="AE2788" i="10"/>
  <c r="AC2788" i="10"/>
  <c r="AE2794" i="10"/>
  <c r="AC2794" i="10"/>
  <c r="AE2800" i="10"/>
  <c r="AC2800" i="10"/>
  <c r="AE2806" i="10"/>
  <c r="AC2806" i="10"/>
  <c r="AE2812" i="10"/>
  <c r="AC2812" i="10"/>
  <c r="AE2818" i="10"/>
  <c r="AC2818" i="10"/>
  <c r="AE2824" i="10"/>
  <c r="AC2824" i="10"/>
  <c r="AE2830" i="10"/>
  <c r="AC2830" i="10"/>
  <c r="AE2836" i="10"/>
  <c r="AC2836" i="10"/>
  <c r="AE2842" i="10"/>
  <c r="AC2842" i="10"/>
  <c r="AE2848" i="10"/>
  <c r="AC2848" i="10"/>
  <c r="AE2854" i="10"/>
  <c r="AC2854" i="10"/>
  <c r="AE2860" i="10"/>
  <c r="AC2860" i="10"/>
  <c r="AE2866" i="10"/>
  <c r="AC2866" i="10"/>
  <c r="AE2872" i="10"/>
  <c r="AC2872" i="10"/>
  <c r="AE2878" i="10"/>
  <c r="AC2878" i="10"/>
  <c r="AE2884" i="10"/>
  <c r="AC2884" i="10"/>
  <c r="AE2890" i="10"/>
  <c r="AC2890" i="10"/>
  <c r="AE2896" i="10"/>
  <c r="AC2896" i="10"/>
  <c r="AE2902" i="10"/>
  <c r="AC2902" i="10"/>
  <c r="AE2908" i="10"/>
  <c r="AC2908" i="10"/>
  <c r="AE2914" i="10"/>
  <c r="AC2914" i="10"/>
  <c r="AE2920" i="10"/>
  <c r="AC2920" i="10"/>
  <c r="AE2926" i="10"/>
  <c r="AC2926" i="10"/>
  <c r="AE2932" i="10"/>
  <c r="AC2932" i="10"/>
  <c r="AE2938" i="10"/>
  <c r="AC2938" i="10"/>
  <c r="AE2944" i="10"/>
  <c r="AC2944" i="10"/>
  <c r="AE2950" i="10"/>
  <c r="AC2950" i="10"/>
  <c r="AE2956" i="10"/>
  <c r="AC2956" i="10"/>
  <c r="AE2962" i="10"/>
  <c r="AC2962" i="10"/>
  <c r="AE2968" i="10"/>
  <c r="AC2968" i="10"/>
  <c r="AE2974" i="10"/>
  <c r="AC2974" i="10"/>
  <c r="AE2980" i="10"/>
  <c r="AC2980" i="10"/>
  <c r="AE2986" i="10"/>
  <c r="AC2986" i="10"/>
  <c r="AE2992" i="10"/>
  <c r="AC2992" i="10"/>
  <c r="AE2998" i="10"/>
  <c r="AC2998" i="10"/>
  <c r="AE3004" i="10"/>
  <c r="AC3004" i="10"/>
  <c r="AE3010" i="10"/>
  <c r="AC3010" i="10"/>
  <c r="AE3016" i="10"/>
  <c r="AC3016" i="10"/>
  <c r="AE3022" i="10"/>
  <c r="AC3022" i="10"/>
  <c r="AE3028" i="10"/>
  <c r="AC3028" i="10"/>
  <c r="AE3034" i="10"/>
  <c r="AC3034" i="10"/>
  <c r="AE3040" i="10"/>
  <c r="AC3040" i="10"/>
  <c r="AE3046" i="10"/>
  <c r="AC3046" i="10"/>
  <c r="AE3052" i="10"/>
  <c r="AC3052" i="10"/>
  <c r="AE3058" i="10"/>
  <c r="AC3058" i="10"/>
  <c r="AE3064" i="10"/>
  <c r="AC3064" i="10"/>
  <c r="AE3070" i="10"/>
  <c r="AC3070" i="10"/>
  <c r="AE3076" i="10"/>
  <c r="AC3076" i="10"/>
  <c r="AE3082" i="10"/>
  <c r="AC3082" i="10"/>
  <c r="AE3088" i="10"/>
  <c r="AC3088" i="10"/>
  <c r="AE3094" i="10"/>
  <c r="AC3094" i="10"/>
  <c r="AE3100" i="10"/>
  <c r="AC3100" i="10"/>
  <c r="AE3106" i="10"/>
  <c r="AC3106" i="10"/>
  <c r="AE3112" i="10"/>
  <c r="AC3112" i="10"/>
  <c r="AE3118" i="10"/>
  <c r="AC3118" i="10"/>
  <c r="AE3124" i="10"/>
  <c r="AC3124" i="10"/>
  <c r="AE3130" i="10"/>
  <c r="AC3130" i="10"/>
  <c r="AE3136" i="10"/>
  <c r="AC3136" i="10"/>
  <c r="AE3142" i="10"/>
  <c r="AC3142" i="10"/>
  <c r="AE3148" i="10"/>
  <c r="AC3148" i="10"/>
  <c r="AE3154" i="10"/>
  <c r="AC3154" i="10"/>
  <c r="AE3160" i="10"/>
  <c r="AC3160" i="10"/>
  <c r="AE3166" i="10"/>
  <c r="AC3166" i="10"/>
  <c r="AE3172" i="10"/>
  <c r="AC3172" i="10"/>
  <c r="AE3178" i="10"/>
  <c r="AC3178" i="10"/>
  <c r="AE3184" i="10"/>
  <c r="AC3184" i="10"/>
  <c r="AE3190" i="10"/>
  <c r="AC3190" i="10"/>
  <c r="AE3196" i="10"/>
  <c r="AC3196" i="10"/>
  <c r="AE3202" i="10"/>
  <c r="AC3202" i="10"/>
  <c r="AE3208" i="10"/>
  <c r="AC3208" i="10"/>
  <c r="AE3214" i="10"/>
  <c r="AC3214" i="10"/>
  <c r="AE3220" i="10"/>
  <c r="AC3220" i="10"/>
  <c r="AE3226" i="10"/>
  <c r="AC3226" i="10"/>
  <c r="AE3232" i="10"/>
  <c r="AC3232" i="10"/>
  <c r="AE3238" i="10"/>
  <c r="AC3238" i="10"/>
  <c r="AE3244" i="10"/>
  <c r="AC3244" i="10"/>
  <c r="AE3250" i="10"/>
  <c r="AC3250" i="10"/>
  <c r="AE3256" i="10"/>
  <c r="AC3256" i="10"/>
  <c r="AE3262" i="10"/>
  <c r="AC3262" i="10"/>
  <c r="AE3268" i="10"/>
  <c r="AC3268" i="10"/>
  <c r="AE3274" i="10"/>
  <c r="AC3274" i="10"/>
  <c r="AE3280" i="10"/>
  <c r="AC3280" i="10"/>
  <c r="AE3286" i="10"/>
  <c r="AC3286" i="10"/>
  <c r="AE3292" i="10"/>
  <c r="AC3292" i="10"/>
  <c r="AE3298" i="10"/>
  <c r="AC3298" i="10"/>
  <c r="AE3304" i="10"/>
  <c r="AC3304" i="10"/>
  <c r="AE3310" i="10"/>
  <c r="AC3310" i="10"/>
  <c r="AE3316" i="10"/>
  <c r="AC3316" i="10"/>
  <c r="AE3322" i="10"/>
  <c r="AC3322" i="10"/>
  <c r="AE3328" i="10"/>
  <c r="AC3328" i="10"/>
  <c r="AE3334" i="10"/>
  <c r="AC3334" i="10"/>
  <c r="AE3340" i="10"/>
  <c r="AC3340" i="10"/>
  <c r="AE3346" i="10"/>
  <c r="AC3346" i="10"/>
  <c r="AE3352" i="10"/>
  <c r="AC3352" i="10"/>
  <c r="AE3358" i="10"/>
  <c r="AC3358" i="10"/>
  <c r="AE3364" i="10"/>
  <c r="AC3364" i="10"/>
  <c r="AE3370" i="10"/>
  <c r="AC3370" i="10"/>
  <c r="AE3376" i="10"/>
  <c r="AC3376" i="10"/>
  <c r="AE3382" i="10"/>
  <c r="AC3382" i="10"/>
  <c r="AE3388" i="10"/>
  <c r="AC3388" i="10"/>
  <c r="AE3394" i="10"/>
  <c r="AC3394" i="10"/>
  <c r="AE3400" i="10"/>
  <c r="AC3400" i="10"/>
  <c r="AE3406" i="10"/>
  <c r="AC3406" i="10"/>
  <c r="AE3412" i="10"/>
  <c r="AC3412" i="10"/>
  <c r="AE3418" i="10"/>
  <c r="AC3418" i="10"/>
  <c r="AE3424" i="10"/>
  <c r="AC3424" i="10"/>
  <c r="AE3430" i="10"/>
  <c r="AC3430" i="10"/>
  <c r="AE3436" i="10"/>
  <c r="AC3436" i="10"/>
  <c r="AE3442" i="10"/>
  <c r="AC3442" i="10"/>
  <c r="AE3448" i="10"/>
  <c r="AC3448" i="10"/>
  <c r="AE3454" i="10"/>
  <c r="AC3454" i="10"/>
  <c r="AE3460" i="10"/>
  <c r="AC3460" i="10"/>
  <c r="AE3466" i="10"/>
  <c r="AC3466" i="10"/>
  <c r="AE3472" i="10"/>
  <c r="AC3472" i="10"/>
  <c r="AE3478" i="10"/>
  <c r="AC3478" i="10"/>
  <c r="AE3484" i="10"/>
  <c r="AC3484" i="10"/>
  <c r="AE3490" i="10"/>
  <c r="AC3490" i="10"/>
  <c r="AE3496" i="10"/>
  <c r="AC3496" i="10"/>
  <c r="AE3502" i="10"/>
  <c r="AC3502" i="10"/>
  <c r="AE3508" i="10"/>
  <c r="AC3508" i="10"/>
  <c r="AE3514" i="10"/>
  <c r="AC3514" i="10"/>
  <c r="AE3520" i="10"/>
  <c r="AC3520" i="10"/>
  <c r="AE3526" i="10"/>
  <c r="AC3526" i="10"/>
  <c r="AE3532" i="10"/>
  <c r="AC3532" i="10"/>
  <c r="AE3538" i="10"/>
  <c r="AC3538" i="10"/>
  <c r="AE3544" i="10"/>
  <c r="AC3544" i="10"/>
  <c r="AE3550" i="10"/>
  <c r="AC3550" i="10"/>
  <c r="AE3556" i="10"/>
  <c r="AC3556" i="10"/>
  <c r="AE3562" i="10"/>
  <c r="AC3562" i="10"/>
  <c r="AE3568" i="10"/>
  <c r="AC3568" i="10"/>
  <c r="AE3574" i="10"/>
  <c r="AC3574" i="10"/>
  <c r="AE3580" i="10"/>
  <c r="AC3580" i="10"/>
  <c r="AE3586" i="10"/>
  <c r="AC3586" i="10"/>
  <c r="AE3592" i="10"/>
  <c r="AC3592" i="10"/>
  <c r="AE3598" i="10"/>
  <c r="AC3598" i="10"/>
  <c r="AE3604" i="10"/>
  <c r="AC3604" i="10"/>
  <c r="AE3610" i="10"/>
  <c r="AC3610" i="10"/>
  <c r="AE3616" i="10"/>
  <c r="AC3616" i="10"/>
  <c r="AE3622" i="10"/>
  <c r="AC3622" i="10"/>
  <c r="AE3628" i="10"/>
  <c r="AC3628" i="10"/>
  <c r="AE3634" i="10"/>
  <c r="AC3634" i="10"/>
  <c r="AE3640" i="10"/>
  <c r="AC3640" i="10"/>
  <c r="AE3646" i="10"/>
  <c r="AC3646" i="10"/>
  <c r="AE3652" i="10"/>
  <c r="AC3652" i="10"/>
  <c r="AE3658" i="10"/>
  <c r="AC3658" i="10"/>
  <c r="AE3664" i="10"/>
  <c r="AC3664" i="10"/>
  <c r="AE3670" i="10"/>
  <c r="AC3670" i="10"/>
  <c r="AE3676" i="10"/>
  <c r="AC3676" i="10"/>
  <c r="AE3682" i="10"/>
  <c r="AC3682" i="10"/>
  <c r="AE3688" i="10"/>
  <c r="AC3688" i="10"/>
  <c r="AE3694" i="10"/>
  <c r="AC3694" i="10"/>
  <c r="AE3700" i="10"/>
  <c r="AC3700" i="10"/>
  <c r="AE3706" i="10"/>
  <c r="AC3706" i="10"/>
  <c r="AE3712" i="10"/>
  <c r="AC3712" i="10"/>
  <c r="AE3718" i="10"/>
  <c r="AC3718" i="10"/>
  <c r="AE3724" i="10"/>
  <c r="AC3724" i="10"/>
  <c r="AE3730" i="10"/>
  <c r="AC3730" i="10"/>
  <c r="AE3736" i="10"/>
  <c r="AC3736" i="10"/>
  <c r="AE3742" i="10"/>
  <c r="AC3742" i="10"/>
  <c r="AE3748" i="10"/>
  <c r="AC3748" i="10"/>
  <c r="AE3754" i="10"/>
  <c r="AC3754" i="10"/>
  <c r="AE3760" i="10"/>
  <c r="AC3760" i="10"/>
  <c r="AE3766" i="10"/>
  <c r="AC3766" i="10"/>
  <c r="AE3772" i="10"/>
  <c r="AC3772" i="10"/>
  <c r="AE3778" i="10"/>
  <c r="AC3778" i="10"/>
  <c r="AE3784" i="10"/>
  <c r="AC3784" i="10"/>
  <c r="AE3790" i="10"/>
  <c r="AC3790" i="10"/>
  <c r="AE3796" i="10"/>
  <c r="AC3796" i="10"/>
  <c r="AE3802" i="10"/>
  <c r="AC3802" i="10"/>
  <c r="AE3808" i="10"/>
  <c r="AC3808" i="10"/>
  <c r="AE3814" i="10"/>
  <c r="AC3814" i="10"/>
  <c r="AE3820" i="10"/>
  <c r="AC3820" i="10"/>
  <c r="AE3826" i="10"/>
  <c r="AC3826" i="10"/>
  <c r="AE3832" i="10"/>
  <c r="AC3832" i="10"/>
  <c r="AE3838" i="10"/>
  <c r="AC3838" i="10"/>
  <c r="AE3844" i="10"/>
  <c r="AC3844" i="10"/>
  <c r="AE3850" i="10"/>
  <c r="AC3850" i="10"/>
  <c r="AE3856" i="10"/>
  <c r="AC3856" i="10"/>
  <c r="AE3862" i="10"/>
  <c r="AC3862" i="10"/>
  <c r="AE3868" i="10"/>
  <c r="AC3868" i="10"/>
  <c r="AE3874" i="10"/>
  <c r="AC3874" i="10"/>
  <c r="AE3880" i="10"/>
  <c r="AC3880" i="10"/>
  <c r="AE3886" i="10"/>
  <c r="AC3886" i="10"/>
  <c r="AE3892" i="10"/>
  <c r="AC3892" i="10"/>
  <c r="AE3898" i="10"/>
  <c r="AC3898" i="10"/>
  <c r="AE3904" i="10"/>
  <c r="AC3904" i="10"/>
  <c r="AE3910" i="10"/>
  <c r="AC3910" i="10"/>
  <c r="AE3916" i="10"/>
  <c r="AC3916" i="10"/>
  <c r="AE3922" i="10"/>
  <c r="AC3922" i="10"/>
  <c r="AE3928" i="10"/>
  <c r="AC3928" i="10"/>
  <c r="AE3934" i="10"/>
  <c r="AC3934" i="10"/>
  <c r="AE3940" i="10"/>
  <c r="AC3940" i="10"/>
  <c r="AE3946" i="10"/>
  <c r="AC3946" i="10"/>
  <c r="AE3952" i="10"/>
  <c r="AC3952" i="10"/>
  <c r="AE3958" i="10"/>
  <c r="AC3958" i="10"/>
  <c r="AE3964" i="10"/>
  <c r="AC3964" i="10"/>
  <c r="AE3970" i="10"/>
  <c r="AC3970" i="10"/>
  <c r="AE3976" i="10"/>
  <c r="AC3976" i="10"/>
  <c r="AE3982" i="10"/>
  <c r="AC3982" i="10"/>
  <c r="AE3988" i="10"/>
  <c r="AC3988" i="10"/>
  <c r="AE3994" i="10"/>
  <c r="AC3994" i="10"/>
  <c r="AE4000" i="10"/>
  <c r="AC4000" i="10"/>
  <c r="AE4006" i="10"/>
  <c r="AC4006" i="10"/>
  <c r="AE4012" i="10"/>
  <c r="AC4012" i="10"/>
  <c r="AE4018" i="10"/>
  <c r="AC4018" i="10"/>
  <c r="AE4024" i="10"/>
  <c r="AC4024" i="10"/>
  <c r="AE4030" i="10"/>
  <c r="AC4030" i="10"/>
  <c r="AE4036" i="10"/>
  <c r="AC4036" i="10"/>
  <c r="AE4042" i="10"/>
  <c r="AC4042" i="10"/>
  <c r="AE4048" i="10"/>
  <c r="AC4048" i="10"/>
  <c r="AE4054" i="10"/>
  <c r="AC4054" i="10"/>
  <c r="AE4060" i="10"/>
  <c r="AC4060" i="10"/>
  <c r="AE4066" i="10"/>
  <c r="AC4066" i="10"/>
  <c r="AE4072" i="10"/>
  <c r="AC4072" i="10"/>
  <c r="AE4078" i="10"/>
  <c r="AC4078" i="10"/>
  <c r="AE4084" i="10"/>
  <c r="AC4084" i="10"/>
  <c r="AE4090" i="10"/>
  <c r="AC4090" i="10"/>
  <c r="AE4096" i="10"/>
  <c r="AC4096" i="10"/>
  <c r="AE4102" i="10"/>
  <c r="AC4102" i="10"/>
  <c r="AE4108" i="10"/>
  <c r="AC4108" i="10"/>
  <c r="AE4114" i="10"/>
  <c r="AC4114" i="10"/>
  <c r="AE4120" i="10"/>
  <c r="AC4120" i="10"/>
  <c r="AE4126" i="10"/>
  <c r="AC4126" i="10"/>
  <c r="AE4132" i="10"/>
  <c r="AC4132" i="10"/>
  <c r="AE4138" i="10"/>
  <c r="AC4138" i="10"/>
  <c r="AE4144" i="10"/>
  <c r="AC4144" i="10"/>
  <c r="AE4150" i="10"/>
  <c r="AC4150" i="10"/>
  <c r="AE4156" i="10"/>
  <c r="AC4156" i="10"/>
  <c r="AE4162" i="10"/>
  <c r="AC4162" i="10"/>
  <c r="AE4168" i="10"/>
  <c r="AC4168" i="10"/>
  <c r="AE4174" i="10"/>
  <c r="AC4174" i="10"/>
  <c r="AE4180" i="10"/>
  <c r="AC4180" i="10"/>
  <c r="AE4186" i="10"/>
  <c r="AC4186" i="10"/>
  <c r="AE4192" i="10"/>
  <c r="AC4192" i="10"/>
  <c r="AE4198" i="10"/>
  <c r="AC4198" i="10"/>
  <c r="AE4204" i="10"/>
  <c r="AC4204" i="10"/>
  <c r="AE4210" i="10"/>
  <c r="AC4210" i="10"/>
  <c r="AE4216" i="10"/>
  <c r="AC4216" i="10"/>
  <c r="AE4222" i="10"/>
  <c r="AC4222" i="10"/>
  <c r="AE4228" i="10"/>
  <c r="AC4228" i="10"/>
  <c r="AE4234" i="10"/>
  <c r="AC4234" i="10"/>
  <c r="AE4240" i="10"/>
  <c r="AC4240" i="10"/>
  <c r="AE4246" i="10"/>
  <c r="AC4246" i="10"/>
  <c r="AE4252" i="10"/>
  <c r="AC4252" i="10"/>
  <c r="AE4258" i="10"/>
  <c r="AC4258" i="10"/>
  <c r="AE4264" i="10"/>
  <c r="AC4264" i="10"/>
  <c r="AE4270" i="10"/>
  <c r="AC4270" i="10"/>
  <c r="AE4276" i="10"/>
  <c r="AC4276" i="10"/>
  <c r="AE4282" i="10"/>
  <c r="AC4282" i="10"/>
  <c r="AE4288" i="10"/>
  <c r="AC4288" i="10"/>
  <c r="AE4294" i="10"/>
  <c r="AC4294" i="10"/>
  <c r="AE4300" i="10"/>
  <c r="AC4300" i="10"/>
  <c r="AE4306" i="10"/>
  <c r="AC4306" i="10"/>
  <c r="AE4312" i="10"/>
  <c r="AC4312" i="10"/>
  <c r="AE4318" i="10"/>
  <c r="AC4318" i="10"/>
  <c r="AE4324" i="10"/>
  <c r="AC4324" i="10"/>
  <c r="AE4330" i="10"/>
  <c r="AC4330" i="10"/>
  <c r="AE4336" i="10"/>
  <c r="AC4336" i="10"/>
  <c r="AE4342" i="10"/>
  <c r="AC4342" i="10"/>
  <c r="AE4348" i="10"/>
  <c r="AC4348" i="10"/>
  <c r="AE4354" i="10"/>
  <c r="AC4354" i="10"/>
  <c r="AE4360" i="10"/>
  <c r="AC4360" i="10"/>
  <c r="AE4366" i="10"/>
  <c r="AC4366" i="10"/>
  <c r="AE4372" i="10"/>
  <c r="AC4372" i="10"/>
  <c r="AE4378" i="10"/>
  <c r="AC4378" i="10"/>
  <c r="AE4384" i="10"/>
  <c r="AC4384" i="10"/>
  <c r="AE4390" i="10"/>
  <c r="AC4390" i="10"/>
  <c r="AE4396" i="10"/>
  <c r="AC4396" i="10"/>
  <c r="AE4402" i="10"/>
  <c r="AC4402" i="10"/>
  <c r="AE4408" i="10"/>
  <c r="AC4408" i="10"/>
  <c r="AE4414" i="10"/>
  <c r="AC4414" i="10"/>
  <c r="AE4420" i="10"/>
  <c r="AC4420" i="10"/>
  <c r="AE4426" i="10"/>
  <c r="AC4426" i="10"/>
  <c r="AE4432" i="10"/>
  <c r="AC4432" i="10"/>
  <c r="AE4438" i="10"/>
  <c r="AC4438" i="10"/>
  <c r="AE4444" i="10"/>
  <c r="AC4444" i="10"/>
  <c r="AE4450" i="10"/>
  <c r="AC4450" i="10"/>
  <c r="AE4456" i="10"/>
  <c r="AC4456" i="10"/>
  <c r="AE4462" i="10"/>
  <c r="AC4462" i="10"/>
  <c r="AE4468" i="10"/>
  <c r="AC4468" i="10"/>
  <c r="AE4474" i="10"/>
  <c r="AC4474" i="10"/>
  <c r="AE4480" i="10"/>
  <c r="AC4480" i="10"/>
  <c r="AE4486" i="10"/>
  <c r="AC4486" i="10"/>
  <c r="AE4492" i="10"/>
  <c r="AC4492" i="10"/>
  <c r="AE4498" i="10"/>
  <c r="AC4498" i="10"/>
  <c r="AE4504" i="10"/>
  <c r="AC4504" i="10"/>
  <c r="AE4510" i="10"/>
  <c r="AC4510" i="10"/>
  <c r="AE4516" i="10"/>
  <c r="AC4516" i="10"/>
  <c r="AE4522" i="10"/>
  <c r="AC4522" i="10"/>
  <c r="AE4528" i="10"/>
  <c r="AC4528" i="10"/>
  <c r="AE4534" i="10"/>
  <c r="AC4534" i="10"/>
  <c r="AE4540" i="10"/>
  <c r="AC4540" i="10"/>
  <c r="AE4546" i="10"/>
  <c r="AC4546" i="10"/>
  <c r="AE4552" i="10"/>
  <c r="AC4552" i="10"/>
  <c r="AE4558" i="10"/>
  <c r="AC4558" i="10"/>
  <c r="AE4564" i="10"/>
  <c r="AC4564" i="10"/>
  <c r="AE4570" i="10"/>
  <c r="AC4570" i="10"/>
  <c r="AE4576" i="10"/>
  <c r="AC4576" i="10"/>
  <c r="AE4582" i="10"/>
  <c r="AC4582" i="10"/>
  <c r="AE4588" i="10"/>
  <c r="AC4588" i="10"/>
  <c r="AE4594" i="10"/>
  <c r="AC4594" i="10"/>
  <c r="AE4600" i="10"/>
  <c r="AC4600" i="10"/>
  <c r="AE4606" i="10"/>
  <c r="AC4606" i="10"/>
  <c r="AE4612" i="10"/>
  <c r="AC4612" i="10"/>
  <c r="AE4618" i="10"/>
  <c r="AC4618" i="10"/>
  <c r="AE4624" i="10"/>
  <c r="AC4624" i="10"/>
  <c r="AE4630" i="10"/>
  <c r="AC4630" i="10"/>
  <c r="AE4636" i="10"/>
  <c r="AC4636" i="10"/>
  <c r="AE4642" i="10"/>
  <c r="AC4642" i="10"/>
  <c r="AE4648" i="10"/>
  <c r="AC4648" i="10"/>
  <c r="AE4654" i="10"/>
  <c r="AC4654" i="10"/>
  <c r="AE4660" i="10"/>
  <c r="AC4660" i="10"/>
  <c r="AE4666" i="10"/>
  <c r="AC4666" i="10"/>
  <c r="AE4672" i="10"/>
  <c r="AC4672" i="10"/>
  <c r="AE4678" i="10"/>
  <c r="AC4678" i="10"/>
  <c r="AE4684" i="10"/>
  <c r="AC4684" i="10"/>
  <c r="AE4690" i="10"/>
  <c r="AC4690" i="10"/>
  <c r="AE4696" i="10"/>
  <c r="AC4696" i="10"/>
  <c r="AE4702" i="10"/>
  <c r="AC4702" i="10"/>
  <c r="AE4708" i="10"/>
  <c r="AC4708" i="10"/>
  <c r="AE4714" i="10"/>
  <c r="AC4714" i="10"/>
  <c r="AE4720" i="10"/>
  <c r="AC4720" i="10"/>
  <c r="AE4726" i="10"/>
  <c r="AC4726" i="10"/>
  <c r="AE4732" i="10"/>
  <c r="AC4732" i="10"/>
  <c r="AE4738" i="10"/>
  <c r="AC4738" i="10"/>
  <c r="AE4744" i="10"/>
  <c r="AC4744" i="10"/>
  <c r="AE4750" i="10"/>
  <c r="AC4750" i="10"/>
  <c r="AE4756" i="10"/>
  <c r="AC4756" i="10"/>
  <c r="AE4762" i="10"/>
  <c r="AC4762" i="10"/>
  <c r="AE4768" i="10"/>
  <c r="AC4768" i="10"/>
  <c r="AE4774" i="10"/>
  <c r="AC4774" i="10"/>
  <c r="AE4780" i="10"/>
  <c r="AC4780" i="10"/>
  <c r="AE4786" i="10"/>
  <c r="AC4786" i="10"/>
  <c r="AE4792" i="10"/>
  <c r="AC4792" i="10"/>
  <c r="AE4798" i="10"/>
  <c r="AC4798" i="10"/>
  <c r="AE4804" i="10"/>
  <c r="AC4804" i="10"/>
  <c r="AE4810" i="10"/>
  <c r="AC4810" i="10"/>
  <c r="AE4816" i="10"/>
  <c r="AC4816" i="10"/>
  <c r="AE4822" i="10"/>
  <c r="AC4822" i="10"/>
  <c r="AE4828" i="10"/>
  <c r="AC4828" i="10"/>
  <c r="AE4834" i="10"/>
  <c r="AC4834" i="10"/>
  <c r="AE4840" i="10"/>
  <c r="AC4840" i="10"/>
  <c r="AE4846" i="10"/>
  <c r="AC4846" i="10"/>
  <c r="AE4852" i="10"/>
  <c r="AC4852" i="10"/>
  <c r="AE4858" i="10"/>
  <c r="AC4858" i="10"/>
  <c r="AE4864" i="10"/>
  <c r="AC4864" i="10"/>
  <c r="AE4870" i="10"/>
  <c r="AC4870" i="10"/>
  <c r="AE4876" i="10"/>
  <c r="AC4876" i="10"/>
  <c r="AE4882" i="10"/>
  <c r="AC4882" i="10"/>
  <c r="AE4888" i="10"/>
  <c r="AC4888" i="10"/>
  <c r="AE4894" i="10"/>
  <c r="AC4894" i="10"/>
  <c r="AE4900" i="10"/>
  <c r="AC4900" i="10"/>
  <c r="AE4906" i="10"/>
  <c r="AC4906" i="10"/>
  <c r="AE4912" i="10"/>
  <c r="AC4912" i="10"/>
  <c r="AE4918" i="10"/>
  <c r="AC4918" i="10"/>
  <c r="AE4924" i="10"/>
  <c r="AC4924" i="10"/>
  <c r="AE4930" i="10"/>
  <c r="AC4930" i="10"/>
  <c r="AE4936" i="10"/>
  <c r="AC4936" i="10"/>
  <c r="AE4942" i="10"/>
  <c r="AC4942" i="10"/>
  <c r="AE4948" i="10"/>
  <c r="AC4948" i="10"/>
  <c r="AE4954" i="10"/>
  <c r="AC4954" i="10"/>
  <c r="AE4960" i="10"/>
  <c r="AC4960" i="10"/>
  <c r="AE4966" i="10"/>
  <c r="AC4966" i="10"/>
  <c r="AE4972" i="10"/>
  <c r="AC4972" i="10"/>
  <c r="AE4978" i="10"/>
  <c r="AC4978" i="10"/>
  <c r="AE4984" i="10"/>
  <c r="AC4984" i="10"/>
  <c r="AE4990" i="10"/>
  <c r="AC4990" i="10"/>
  <c r="AE4996" i="10"/>
  <c r="AC4996" i="10"/>
  <c r="AE5002" i="10"/>
  <c r="AC5002" i="10"/>
  <c r="AE5008" i="10"/>
  <c r="AC5008" i="10"/>
  <c r="AE20" i="10"/>
  <c r="AC20" i="10"/>
  <c r="AE68" i="10"/>
  <c r="AC68" i="10"/>
  <c r="AE11" i="10"/>
  <c r="AC11" i="10"/>
  <c r="AE17" i="10"/>
  <c r="AC17" i="10"/>
  <c r="AE23" i="10"/>
  <c r="AC23" i="10"/>
  <c r="AE29" i="10"/>
  <c r="AC29" i="10"/>
  <c r="AE35" i="10"/>
  <c r="AC35" i="10"/>
  <c r="AE41" i="10"/>
  <c r="AC41" i="10"/>
  <c r="AE47" i="10"/>
  <c r="AC47" i="10"/>
  <c r="AE53" i="10"/>
  <c r="AC53" i="10"/>
  <c r="AE59" i="10"/>
  <c r="AC59" i="10"/>
  <c r="AE65" i="10"/>
  <c r="AC65" i="10"/>
  <c r="AE71" i="10"/>
  <c r="AC71" i="10"/>
  <c r="AE77" i="10"/>
  <c r="AC77" i="10"/>
  <c r="AE83" i="10"/>
  <c r="AC83" i="10"/>
  <c r="AE89" i="10"/>
  <c r="AC89" i="10"/>
  <c r="AE95" i="10"/>
  <c r="AC95" i="10"/>
  <c r="AE101" i="10"/>
  <c r="AC101" i="10"/>
  <c r="AE107" i="10"/>
  <c r="AC107" i="10"/>
  <c r="AE113" i="10"/>
  <c r="AC113" i="10"/>
  <c r="AE119" i="10"/>
  <c r="AC119" i="10"/>
  <c r="AE125" i="10"/>
  <c r="AC125" i="10"/>
  <c r="AE131" i="10"/>
  <c r="AC131" i="10"/>
  <c r="AE137" i="10"/>
  <c r="AC137" i="10"/>
  <c r="AE143" i="10"/>
  <c r="AC143" i="10"/>
  <c r="AE149" i="10"/>
  <c r="AC149" i="10"/>
  <c r="AE155" i="10"/>
  <c r="AC155" i="10"/>
  <c r="AE161" i="10"/>
  <c r="AC161" i="10"/>
  <c r="AE167" i="10"/>
  <c r="AC167" i="10"/>
  <c r="AE173" i="10"/>
  <c r="AC173" i="10"/>
  <c r="AE179" i="10"/>
  <c r="AC179" i="10"/>
  <c r="AE185" i="10"/>
  <c r="AC185" i="10"/>
  <c r="AE191" i="10"/>
  <c r="AC191" i="10"/>
  <c r="AE197" i="10"/>
  <c r="AC197" i="10"/>
  <c r="AE203" i="10"/>
  <c r="AC203" i="10"/>
  <c r="AE209" i="10"/>
  <c r="AC209" i="10"/>
  <c r="AE215" i="10"/>
  <c r="AC215" i="10"/>
  <c r="AE221" i="10"/>
  <c r="AC221" i="10"/>
  <c r="AE227" i="10"/>
  <c r="AC227" i="10"/>
  <c r="AE233" i="10"/>
  <c r="AC233" i="10"/>
  <c r="AE239" i="10"/>
  <c r="AC239" i="10"/>
  <c r="AE245" i="10"/>
  <c r="AC245" i="10"/>
  <c r="AE251" i="10"/>
  <c r="AC251" i="10"/>
  <c r="AE257" i="10"/>
  <c r="AC257" i="10"/>
  <c r="AE263" i="10"/>
  <c r="AC263" i="10"/>
  <c r="AE269" i="10"/>
  <c r="AC269" i="10"/>
  <c r="AE275" i="10"/>
  <c r="AC275" i="10"/>
  <c r="AE281" i="10"/>
  <c r="AC281" i="10"/>
  <c r="AE287" i="10"/>
  <c r="AC287" i="10"/>
  <c r="AE293" i="10"/>
  <c r="AC293" i="10"/>
  <c r="AE299" i="10"/>
  <c r="AC299" i="10"/>
  <c r="AE305" i="10"/>
  <c r="AC305" i="10"/>
  <c r="AE311" i="10"/>
  <c r="AC311" i="10"/>
  <c r="AE317" i="10"/>
  <c r="AC317" i="10"/>
  <c r="AE323" i="10"/>
  <c r="AC323" i="10"/>
  <c r="AE329" i="10"/>
  <c r="AC329" i="10"/>
  <c r="AE335" i="10"/>
  <c r="AC335" i="10"/>
  <c r="AE341" i="10"/>
  <c r="AC341" i="10"/>
  <c r="AE347" i="10"/>
  <c r="AC347" i="10"/>
  <c r="AE353" i="10"/>
  <c r="AC353" i="10"/>
  <c r="AE359" i="10"/>
  <c r="AC359" i="10"/>
  <c r="AE365" i="10"/>
  <c r="AC365" i="10"/>
  <c r="AE371" i="10"/>
  <c r="AC371" i="10"/>
  <c r="AE377" i="10"/>
  <c r="AC377" i="10"/>
  <c r="AE383" i="10"/>
  <c r="AC383" i="10"/>
  <c r="AE389" i="10"/>
  <c r="AC389" i="10"/>
  <c r="AE395" i="10"/>
  <c r="AC395" i="10"/>
  <c r="AE401" i="10"/>
  <c r="AC401" i="10"/>
  <c r="AE407" i="10"/>
  <c r="AC407" i="10"/>
  <c r="AE413" i="10"/>
  <c r="AC413" i="10"/>
  <c r="AE419" i="10"/>
  <c r="AC419" i="10"/>
  <c r="AE425" i="10"/>
  <c r="AC425" i="10"/>
  <c r="AE431" i="10"/>
  <c r="AC431" i="10"/>
  <c r="AE437" i="10"/>
  <c r="AC437" i="10"/>
  <c r="AE443" i="10"/>
  <c r="AC443" i="10"/>
  <c r="AE449" i="10"/>
  <c r="AC449" i="10"/>
  <c r="AE455" i="10"/>
  <c r="AC455" i="10"/>
  <c r="AE461" i="10"/>
  <c r="AC461" i="10"/>
  <c r="AE467" i="10"/>
  <c r="AC467" i="10"/>
  <c r="AE473" i="10"/>
  <c r="AC473" i="10"/>
  <c r="AE479" i="10"/>
  <c r="AC479" i="10"/>
  <c r="AE485" i="10"/>
  <c r="AC485" i="10"/>
  <c r="AE491" i="10"/>
  <c r="AC491" i="10"/>
  <c r="AE497" i="10"/>
  <c r="AC497" i="10"/>
  <c r="AE503" i="10"/>
  <c r="AC503" i="10"/>
  <c r="AE509" i="10"/>
  <c r="AC509" i="10"/>
  <c r="AE515" i="10"/>
  <c r="AC515" i="10"/>
  <c r="AE521" i="10"/>
  <c r="AC521" i="10"/>
  <c r="AE527" i="10"/>
  <c r="AC527" i="10"/>
  <c r="AE533" i="10"/>
  <c r="AC533" i="10"/>
  <c r="AE539" i="10"/>
  <c r="AC539" i="10"/>
  <c r="AE545" i="10"/>
  <c r="AC545" i="10"/>
  <c r="AE551" i="10"/>
  <c r="AC551" i="10"/>
  <c r="AE557" i="10"/>
  <c r="AC557" i="10"/>
  <c r="AE563" i="10"/>
  <c r="AC563" i="10"/>
  <c r="AE569" i="10"/>
  <c r="AC569" i="10"/>
  <c r="AE575" i="10"/>
  <c r="AC575" i="10"/>
  <c r="AE581" i="10"/>
  <c r="AC581" i="10"/>
  <c r="AE587" i="10"/>
  <c r="AC587" i="10"/>
  <c r="AE593" i="10"/>
  <c r="AC593" i="10"/>
  <c r="AE599" i="10"/>
  <c r="AC599" i="10"/>
  <c r="AE605" i="10"/>
  <c r="AC605" i="10"/>
  <c r="AE611" i="10"/>
  <c r="AC611" i="10"/>
  <c r="AE617" i="10"/>
  <c r="AC617" i="10"/>
  <c r="AE623" i="10"/>
  <c r="AC623" i="10"/>
  <c r="AE629" i="10"/>
  <c r="AC629" i="10"/>
  <c r="AE635" i="10"/>
  <c r="AC635" i="10"/>
  <c r="AE641" i="10"/>
  <c r="AC641" i="10"/>
  <c r="AE647" i="10"/>
  <c r="AC647" i="10"/>
  <c r="AE653" i="10"/>
  <c r="AC653" i="10"/>
  <c r="AE659" i="10"/>
  <c r="AC659" i="10"/>
  <c r="AE665" i="10"/>
  <c r="AC665" i="10"/>
  <c r="AE671" i="10"/>
  <c r="AC671" i="10"/>
  <c r="AE677" i="10"/>
  <c r="AC677" i="10"/>
  <c r="AE683" i="10"/>
  <c r="AC683" i="10"/>
  <c r="AE689" i="10"/>
  <c r="AC689" i="10"/>
  <c r="AE695" i="10"/>
  <c r="AC695" i="10"/>
  <c r="AE701" i="10"/>
  <c r="AC701" i="10"/>
  <c r="AE707" i="10"/>
  <c r="AC707" i="10"/>
  <c r="AE713" i="10"/>
  <c r="AC713" i="10"/>
  <c r="AE719" i="10"/>
  <c r="AC719" i="10"/>
  <c r="AE725" i="10"/>
  <c r="AC725" i="10"/>
  <c r="AE731" i="10"/>
  <c r="AC731" i="10"/>
  <c r="AE737" i="10"/>
  <c r="AC737" i="10"/>
  <c r="AE743" i="10"/>
  <c r="AC743" i="10"/>
  <c r="AE749" i="10"/>
  <c r="AC749" i="10"/>
  <c r="AE755" i="10"/>
  <c r="AC755" i="10"/>
  <c r="AE761" i="10"/>
  <c r="AC761" i="10"/>
  <c r="AE767" i="10"/>
  <c r="AC767" i="10"/>
  <c r="AE773" i="10"/>
  <c r="AC773" i="10"/>
  <c r="AE779" i="10"/>
  <c r="AC779" i="10"/>
  <c r="AE785" i="10"/>
  <c r="AC785" i="10"/>
  <c r="AE791" i="10"/>
  <c r="AC791" i="10"/>
  <c r="AE797" i="10"/>
  <c r="AC797" i="10"/>
  <c r="AE803" i="10"/>
  <c r="AC803" i="10"/>
  <c r="AE809" i="10"/>
  <c r="AC809" i="10"/>
  <c r="AE815" i="10"/>
  <c r="AC815" i="10"/>
  <c r="AE821" i="10"/>
  <c r="AC821" i="10"/>
  <c r="AE827" i="10"/>
  <c r="AC827" i="10"/>
  <c r="AE833" i="10"/>
  <c r="AC833" i="10"/>
  <c r="AE839" i="10"/>
  <c r="AC839" i="10"/>
  <c r="AE845" i="10"/>
  <c r="AC845" i="10"/>
  <c r="AE851" i="10"/>
  <c r="AC851" i="10"/>
  <c r="AE857" i="10"/>
  <c r="AC857" i="10"/>
  <c r="AE863" i="10"/>
  <c r="AC863" i="10"/>
  <c r="AE869" i="10"/>
  <c r="AC869" i="10"/>
  <c r="AE875" i="10"/>
  <c r="AC875" i="10"/>
  <c r="AE881" i="10"/>
  <c r="AC881" i="10"/>
  <c r="AE887" i="10"/>
  <c r="AC887" i="10"/>
  <c r="AE893" i="10"/>
  <c r="AC893" i="10"/>
  <c r="AE899" i="10"/>
  <c r="AC899" i="10"/>
  <c r="AE905" i="10"/>
  <c r="AC905" i="10"/>
  <c r="AE911" i="10"/>
  <c r="AC911" i="10"/>
  <c r="AE917" i="10"/>
  <c r="AC917" i="10"/>
  <c r="AE923" i="10"/>
  <c r="AC923" i="10"/>
  <c r="AE929" i="10"/>
  <c r="AC929" i="10"/>
  <c r="AE935" i="10"/>
  <c r="AC935" i="10"/>
  <c r="AE941" i="10"/>
  <c r="AC941" i="10"/>
  <c r="AE947" i="10"/>
  <c r="AC947" i="10"/>
  <c r="AE953" i="10"/>
  <c r="AC953" i="10"/>
  <c r="AE959" i="10"/>
  <c r="AC959" i="10"/>
  <c r="AE965" i="10"/>
  <c r="AC965" i="10"/>
  <c r="AE971" i="10"/>
  <c r="AC971" i="10"/>
  <c r="AE977" i="10"/>
  <c r="AC977" i="10"/>
  <c r="AE983" i="10"/>
  <c r="AC983" i="10"/>
  <c r="AE989" i="10"/>
  <c r="AC989" i="10"/>
  <c r="AE995" i="10"/>
  <c r="AC995" i="10"/>
  <c r="AE1001" i="10"/>
  <c r="AC1001" i="10"/>
  <c r="AE1007" i="10"/>
  <c r="AC1007" i="10"/>
  <c r="AE1013" i="10"/>
  <c r="AC1013" i="10"/>
  <c r="AE1019" i="10"/>
  <c r="AC1019" i="10"/>
  <c r="AE1025" i="10"/>
  <c r="AC1025" i="10"/>
  <c r="AE1031" i="10"/>
  <c r="AC1031" i="10"/>
  <c r="AE1037" i="10"/>
  <c r="AC1037" i="10"/>
  <c r="AE1043" i="10"/>
  <c r="AC1043" i="10"/>
  <c r="AE1049" i="10"/>
  <c r="AC1049" i="10"/>
  <c r="AE1055" i="10"/>
  <c r="AC1055" i="10"/>
  <c r="AE1061" i="10"/>
  <c r="AC1061" i="10"/>
  <c r="AE1067" i="10"/>
  <c r="AC1067" i="10"/>
  <c r="AE1073" i="10"/>
  <c r="AC1073" i="10"/>
  <c r="AE1079" i="10"/>
  <c r="AC1079" i="10"/>
  <c r="AE1085" i="10"/>
  <c r="AC1085" i="10"/>
  <c r="AE1091" i="10"/>
  <c r="AC1091" i="10"/>
  <c r="AE1097" i="10"/>
  <c r="AC1097" i="10"/>
  <c r="AE1103" i="10"/>
  <c r="AC1103" i="10"/>
  <c r="AE1109" i="10"/>
  <c r="AC1109" i="10"/>
  <c r="AE1115" i="10"/>
  <c r="AC1115" i="10"/>
  <c r="AE1121" i="10"/>
  <c r="AC1121" i="10"/>
  <c r="AE1127" i="10"/>
  <c r="AC1127" i="10"/>
  <c r="AE1133" i="10"/>
  <c r="AC1133" i="10"/>
  <c r="AE1139" i="10"/>
  <c r="AC1139" i="10"/>
  <c r="AE1145" i="10"/>
  <c r="AC1145" i="10"/>
  <c r="AE1151" i="10"/>
  <c r="AC1151" i="10"/>
  <c r="AE1157" i="10"/>
  <c r="AC1157" i="10"/>
  <c r="AE1163" i="10"/>
  <c r="AC1163" i="10"/>
  <c r="AE1169" i="10"/>
  <c r="AC1169" i="10"/>
  <c r="AE1175" i="10"/>
  <c r="AC1175" i="10"/>
  <c r="AE1181" i="10"/>
  <c r="AC1181" i="10"/>
  <c r="AE1187" i="10"/>
  <c r="AC1187" i="10"/>
  <c r="AE1193" i="10"/>
  <c r="AC1193" i="10"/>
  <c r="AE1199" i="10"/>
  <c r="AC1199" i="10"/>
  <c r="AE1205" i="10"/>
  <c r="AC1205" i="10"/>
  <c r="AE1211" i="10"/>
  <c r="AC1211" i="10"/>
  <c r="AE1217" i="10"/>
  <c r="AC1217" i="10"/>
  <c r="AE1223" i="10"/>
  <c r="AC1223" i="10"/>
  <c r="AE1229" i="10"/>
  <c r="AC1229" i="10"/>
  <c r="AE1235" i="10"/>
  <c r="AC1235" i="10"/>
  <c r="AE1241" i="10"/>
  <c r="AC1241" i="10"/>
  <c r="AE1247" i="10"/>
  <c r="AC1247" i="10"/>
  <c r="AE1253" i="10"/>
  <c r="AC1253" i="10"/>
  <c r="AE1259" i="10"/>
  <c r="AC1259" i="10"/>
  <c r="AE1265" i="10"/>
  <c r="AC1265" i="10"/>
  <c r="AE1271" i="10"/>
  <c r="AC1271" i="10"/>
  <c r="AE1277" i="10"/>
  <c r="AC1277" i="10"/>
  <c r="AE1283" i="10"/>
  <c r="AC1283" i="10"/>
  <c r="AE1289" i="10"/>
  <c r="AC1289" i="10"/>
  <c r="AE1295" i="10"/>
  <c r="AC1295" i="10"/>
  <c r="AE1301" i="10"/>
  <c r="AC1301" i="10"/>
  <c r="AE1307" i="10"/>
  <c r="AC1307" i="10"/>
  <c r="AE1313" i="10"/>
  <c r="AC1313" i="10"/>
  <c r="AE1319" i="10"/>
  <c r="AC1319" i="10"/>
  <c r="AE1325" i="10"/>
  <c r="AC1325" i="10"/>
  <c r="AE1331" i="10"/>
  <c r="AC1331" i="10"/>
  <c r="AE1337" i="10"/>
  <c r="AC1337" i="10"/>
  <c r="AE1343" i="10"/>
  <c r="AC1343" i="10"/>
  <c r="AE1349" i="10"/>
  <c r="AC1349" i="10"/>
  <c r="AE1355" i="10"/>
  <c r="AC1355" i="10"/>
  <c r="AE1361" i="10"/>
  <c r="AC1361" i="10"/>
  <c r="AE1367" i="10"/>
  <c r="AC1367" i="10"/>
  <c r="AE1373" i="10"/>
  <c r="AC1373" i="10"/>
  <c r="AE1379" i="10"/>
  <c r="AC1379" i="10"/>
  <c r="AE1385" i="10"/>
  <c r="AC1385" i="10"/>
  <c r="AE1391" i="10"/>
  <c r="AC1391" i="10"/>
  <c r="AE1397" i="10"/>
  <c r="AC1397" i="10"/>
  <c r="AE1403" i="10"/>
  <c r="AC1403" i="10"/>
  <c r="AE1409" i="10"/>
  <c r="AC1409" i="10"/>
  <c r="AE1415" i="10"/>
  <c r="AC1415" i="10"/>
  <c r="AE1421" i="10"/>
  <c r="AC1421" i="10"/>
  <c r="AE1427" i="10"/>
  <c r="AC1427" i="10"/>
  <c r="AE1433" i="10"/>
  <c r="AC1433" i="10"/>
  <c r="AE1439" i="10"/>
  <c r="AC1439" i="10"/>
  <c r="AE1445" i="10"/>
  <c r="AC1445" i="10"/>
  <c r="AE1451" i="10"/>
  <c r="AC1451" i="10"/>
  <c r="AE1457" i="10"/>
  <c r="AC1457" i="10"/>
  <c r="AE1463" i="10"/>
  <c r="AC1463" i="10"/>
  <c r="AE1469" i="10"/>
  <c r="AC1469" i="10"/>
  <c r="AE1475" i="10"/>
  <c r="AC1475" i="10"/>
  <c r="AE1481" i="10"/>
  <c r="AC1481" i="10"/>
  <c r="AE1487" i="10"/>
  <c r="AC1487" i="10"/>
  <c r="AE1493" i="10"/>
  <c r="AC1493" i="10"/>
  <c r="AE1499" i="10"/>
  <c r="AC1499" i="10"/>
  <c r="AE1505" i="10"/>
  <c r="AC1505" i="10"/>
  <c r="AE1511" i="10"/>
  <c r="AC1511" i="10"/>
  <c r="AE1517" i="10"/>
  <c r="AC1517" i="10"/>
  <c r="AE1523" i="10"/>
  <c r="AC1523" i="10"/>
  <c r="AE1529" i="10"/>
  <c r="AC1529" i="10"/>
  <c r="AE1535" i="10"/>
  <c r="AC1535" i="10"/>
  <c r="AE1541" i="10"/>
  <c r="AC1541" i="10"/>
  <c r="AE1547" i="10"/>
  <c r="AC1547" i="10"/>
  <c r="AE1553" i="10"/>
  <c r="AC1553" i="10"/>
  <c r="AE1559" i="10"/>
  <c r="AC1559" i="10"/>
  <c r="AE1565" i="10"/>
  <c r="AC1565" i="10"/>
  <c r="AE1571" i="10"/>
  <c r="AC1571" i="10"/>
  <c r="AE1577" i="10"/>
  <c r="AC1577" i="10"/>
  <c r="AE1583" i="10"/>
  <c r="AC1583" i="10"/>
  <c r="AE1589" i="10"/>
  <c r="AC1589" i="10"/>
  <c r="AE1595" i="10"/>
  <c r="AC1595" i="10"/>
  <c r="AE1601" i="10"/>
  <c r="AC1601" i="10"/>
  <c r="AE1607" i="10"/>
  <c r="AC1607" i="10"/>
  <c r="AE1613" i="10"/>
  <c r="AC1613" i="10"/>
  <c r="AE1619" i="10"/>
  <c r="AC1619" i="10"/>
  <c r="AE1625" i="10"/>
  <c r="AC1625" i="10"/>
  <c r="AE1631" i="10"/>
  <c r="AC1631" i="10"/>
  <c r="AE1637" i="10"/>
  <c r="AC1637" i="10"/>
  <c r="AE1643" i="10"/>
  <c r="AC1643" i="10"/>
  <c r="AE1649" i="10"/>
  <c r="AC1649" i="10"/>
  <c r="AE1655" i="10"/>
  <c r="AC1655" i="10"/>
  <c r="AE1661" i="10"/>
  <c r="AC1661" i="10"/>
  <c r="AE1667" i="10"/>
  <c r="AC1667" i="10"/>
  <c r="AE1673" i="10"/>
  <c r="AC1673" i="10"/>
  <c r="AE1679" i="10"/>
  <c r="AC1679" i="10"/>
  <c r="AE1685" i="10"/>
  <c r="AC1685" i="10"/>
  <c r="AE1691" i="10"/>
  <c r="AC1691" i="10"/>
  <c r="AE1697" i="10"/>
  <c r="AC1697" i="10"/>
  <c r="AE1703" i="10"/>
  <c r="AC1703" i="10"/>
  <c r="AE1709" i="10"/>
  <c r="AC1709" i="10"/>
  <c r="AE1715" i="10"/>
  <c r="AC1715" i="10"/>
  <c r="AE1721" i="10"/>
  <c r="AC1721" i="10"/>
  <c r="AE1727" i="10"/>
  <c r="AC1727" i="10"/>
  <c r="AE1733" i="10"/>
  <c r="AC1733" i="10"/>
  <c r="AE1739" i="10"/>
  <c r="AC1739" i="10"/>
  <c r="AE1745" i="10"/>
  <c r="AC1745" i="10"/>
  <c r="AE1751" i="10"/>
  <c r="AC1751" i="10"/>
  <c r="AE1757" i="10"/>
  <c r="AC1757" i="10"/>
  <c r="AE1763" i="10"/>
  <c r="AC1763" i="10"/>
  <c r="AE1769" i="10"/>
  <c r="AC1769" i="10"/>
  <c r="AE1775" i="10"/>
  <c r="AC1775" i="10"/>
  <c r="AE1781" i="10"/>
  <c r="AC1781" i="10"/>
  <c r="AE1787" i="10"/>
  <c r="AC1787" i="10"/>
  <c r="AE1793" i="10"/>
  <c r="AC1793" i="10"/>
  <c r="AE1799" i="10"/>
  <c r="AC1799" i="10"/>
  <c r="AE1805" i="10"/>
  <c r="AC1805" i="10"/>
  <c r="AE1811" i="10"/>
  <c r="AC1811" i="10"/>
  <c r="AE1817" i="10"/>
  <c r="AC1817" i="10"/>
  <c r="AE1823" i="10"/>
  <c r="AC1823" i="10"/>
  <c r="AE1829" i="10"/>
  <c r="AC1829" i="10"/>
  <c r="AE1835" i="10"/>
  <c r="AC1835" i="10"/>
  <c r="AE1841" i="10"/>
  <c r="AC1841" i="10"/>
  <c r="AE1847" i="10"/>
  <c r="AC1847" i="10"/>
  <c r="AE1853" i="10"/>
  <c r="AC1853" i="10"/>
  <c r="AE1859" i="10"/>
  <c r="AC1859" i="10"/>
  <c r="AE1865" i="10"/>
  <c r="AC1865" i="10"/>
  <c r="AE1871" i="10"/>
  <c r="AC1871" i="10"/>
  <c r="AE1877" i="10"/>
  <c r="AC1877" i="10"/>
  <c r="AE1883" i="10"/>
  <c r="AC1883" i="10"/>
  <c r="AE1889" i="10"/>
  <c r="AC1889" i="10"/>
  <c r="AE1895" i="10"/>
  <c r="AC1895" i="10"/>
  <c r="AE1901" i="10"/>
  <c r="AC1901" i="10"/>
  <c r="AE1907" i="10"/>
  <c r="AC1907" i="10"/>
  <c r="AE1913" i="10"/>
  <c r="AC1913" i="10"/>
  <c r="AE1919" i="10"/>
  <c r="AC1919" i="10"/>
  <c r="AE1925" i="10"/>
  <c r="AC1925" i="10"/>
  <c r="AE1931" i="10"/>
  <c r="AC1931" i="10"/>
  <c r="AE1937" i="10"/>
  <c r="AC1937" i="10"/>
  <c r="AE1943" i="10"/>
  <c r="AC1943" i="10"/>
  <c r="AE1949" i="10"/>
  <c r="AC1949" i="10"/>
  <c r="AE1955" i="10"/>
  <c r="AC1955" i="10"/>
  <c r="AE1961" i="10"/>
  <c r="AC1961" i="10"/>
  <c r="AE1967" i="10"/>
  <c r="AC1967" i="10"/>
  <c r="AE1973" i="10"/>
  <c r="AC1973" i="10"/>
  <c r="AE1979" i="10"/>
  <c r="AC1979" i="10"/>
  <c r="AE1985" i="10"/>
  <c r="AC1985" i="10"/>
  <c r="AE1991" i="10"/>
  <c r="AC1991" i="10"/>
  <c r="AE1997" i="10"/>
  <c r="AC1997" i="10"/>
  <c r="AE2003" i="10"/>
  <c r="AC2003" i="10"/>
  <c r="AE2009" i="10"/>
  <c r="AC2009" i="10"/>
  <c r="AE2015" i="10"/>
  <c r="AC2015" i="10"/>
  <c r="AE2021" i="10"/>
  <c r="AC2021" i="10"/>
  <c r="AE2027" i="10"/>
  <c r="AC2027" i="10"/>
  <c r="AE2033" i="10"/>
  <c r="AC2033" i="10"/>
  <c r="AE2039" i="10"/>
  <c r="AC2039" i="10"/>
  <c r="AE2045" i="10"/>
  <c r="AC2045" i="10"/>
  <c r="AE2051" i="10"/>
  <c r="AC2051" i="10"/>
  <c r="AE2057" i="10"/>
  <c r="AC2057" i="10"/>
  <c r="AE2063" i="10"/>
  <c r="AC2063" i="10"/>
  <c r="AE2069" i="10"/>
  <c r="AC2069" i="10"/>
  <c r="AE2075" i="10"/>
  <c r="AC2075" i="10"/>
  <c r="AE2081" i="10"/>
  <c r="AC2081" i="10"/>
  <c r="AE2087" i="10"/>
  <c r="AC2087" i="10"/>
  <c r="AE2093" i="10"/>
  <c r="AC2093" i="10"/>
  <c r="AE2099" i="10"/>
  <c r="AC2099" i="10"/>
  <c r="AE2105" i="10"/>
  <c r="AC2105" i="10"/>
  <c r="AE2111" i="10"/>
  <c r="AC2111" i="10"/>
  <c r="AE2117" i="10"/>
  <c r="AC2117" i="10"/>
  <c r="AE2123" i="10"/>
  <c r="AC2123" i="10"/>
  <c r="AE2129" i="10"/>
  <c r="AC2129" i="10"/>
  <c r="AE2135" i="10"/>
  <c r="AC2135" i="10"/>
  <c r="AE2141" i="10"/>
  <c r="AC2141" i="10"/>
  <c r="AE2147" i="10"/>
  <c r="AC2147" i="10"/>
  <c r="AE2153" i="10"/>
  <c r="AC2153" i="10"/>
  <c r="AE2159" i="10"/>
  <c r="AC2159" i="10"/>
  <c r="AE2165" i="10"/>
  <c r="AC2165" i="10"/>
  <c r="AE2171" i="10"/>
  <c r="AC2171" i="10"/>
  <c r="AE2177" i="10"/>
  <c r="AC2177" i="10"/>
  <c r="AE2183" i="10"/>
  <c r="AC2183" i="10"/>
  <c r="AE2189" i="10"/>
  <c r="AC2189" i="10"/>
  <c r="AE2195" i="10"/>
  <c r="AC2195" i="10"/>
  <c r="AE2201" i="10"/>
  <c r="AC2201" i="10"/>
  <c r="AE2207" i="10"/>
  <c r="AC2207" i="10"/>
  <c r="AE2213" i="10"/>
  <c r="AC2213" i="10"/>
  <c r="AE2219" i="10"/>
  <c r="AC2219" i="10"/>
  <c r="AE2225" i="10"/>
  <c r="AC2225" i="10"/>
  <c r="AE2231" i="10"/>
  <c r="AC2231" i="10"/>
  <c r="AE2237" i="10"/>
  <c r="AC2237" i="10"/>
  <c r="AE2243" i="10"/>
  <c r="AC2243" i="10"/>
  <c r="AE2249" i="10"/>
  <c r="AC2249" i="10"/>
  <c r="AE2255" i="10"/>
  <c r="AC2255" i="10"/>
  <c r="AE2261" i="10"/>
  <c r="AC2261" i="10"/>
  <c r="AE2267" i="10"/>
  <c r="AC2267" i="10"/>
  <c r="AE2273" i="10"/>
  <c r="AC2273" i="10"/>
  <c r="AE2279" i="10"/>
  <c r="AC2279" i="10"/>
  <c r="AE2285" i="10"/>
  <c r="AC2285" i="10"/>
  <c r="AE2291" i="10"/>
  <c r="AC2291" i="10"/>
  <c r="AE2297" i="10"/>
  <c r="AC2297" i="10"/>
  <c r="AE2303" i="10"/>
  <c r="AC2303" i="10"/>
  <c r="AE2309" i="10"/>
  <c r="AC2309" i="10"/>
  <c r="AE2315" i="10"/>
  <c r="AC2315" i="10"/>
  <c r="AE2321" i="10"/>
  <c r="AC2321" i="10"/>
  <c r="AE2327" i="10"/>
  <c r="AC2327" i="10"/>
  <c r="AE2333" i="10"/>
  <c r="AC2333" i="10"/>
  <c r="AE2339" i="10"/>
  <c r="AC2339" i="10"/>
  <c r="AE2345" i="10"/>
  <c r="AC2345" i="10"/>
  <c r="AE2351" i="10"/>
  <c r="AC2351" i="10"/>
  <c r="AE2357" i="10"/>
  <c r="AC2357" i="10"/>
  <c r="AE2363" i="10"/>
  <c r="AC2363" i="10"/>
  <c r="AE2369" i="10"/>
  <c r="AC2369" i="10"/>
  <c r="AE2375" i="10"/>
  <c r="AC2375" i="10"/>
  <c r="AE2381" i="10"/>
  <c r="AC2381" i="10"/>
  <c r="AE2387" i="10"/>
  <c r="AC2387" i="10"/>
  <c r="AE2393" i="10"/>
  <c r="AC2393" i="10"/>
  <c r="AE2399" i="10"/>
  <c r="AC2399" i="10"/>
  <c r="AE2405" i="10"/>
  <c r="AC2405" i="10"/>
  <c r="AE2411" i="10"/>
  <c r="AC2411" i="10"/>
  <c r="AE2417" i="10"/>
  <c r="AC2417" i="10"/>
  <c r="AE2423" i="10"/>
  <c r="AC2423" i="10"/>
  <c r="AE2429" i="10"/>
  <c r="AC2429" i="10"/>
  <c r="AE2435" i="10"/>
  <c r="AC2435" i="10"/>
  <c r="AE2441" i="10"/>
  <c r="AC2441" i="10"/>
  <c r="AE2447" i="10"/>
  <c r="AC2447" i="10"/>
  <c r="AE2453" i="10"/>
  <c r="AC2453" i="10"/>
  <c r="AE2459" i="10"/>
  <c r="AC2459" i="10"/>
  <c r="AE2465" i="10"/>
  <c r="AC2465" i="10"/>
  <c r="AE2471" i="10"/>
  <c r="AC2471" i="10"/>
  <c r="AE2477" i="10"/>
  <c r="AC2477" i="10"/>
  <c r="AE2483" i="10"/>
  <c r="AC2483" i="10"/>
  <c r="AE2489" i="10"/>
  <c r="AC2489" i="10"/>
  <c r="AE2495" i="10"/>
  <c r="AC2495" i="10"/>
  <c r="AE2501" i="10"/>
  <c r="AC2501" i="10"/>
  <c r="AE2507" i="10"/>
  <c r="AC2507" i="10"/>
  <c r="AE2513" i="10"/>
  <c r="AC2513" i="10"/>
  <c r="AE2519" i="10"/>
  <c r="AC2519" i="10"/>
  <c r="AE2525" i="10"/>
  <c r="AC2525" i="10"/>
  <c r="AE2531" i="10"/>
  <c r="AC2531" i="10"/>
  <c r="AE2537" i="10"/>
  <c r="AC2537" i="10"/>
  <c r="AE2543" i="10"/>
  <c r="AC2543" i="10"/>
  <c r="AE2549" i="10"/>
  <c r="AC2549" i="10"/>
  <c r="AE2555" i="10"/>
  <c r="AC2555" i="10"/>
  <c r="AE2561" i="10"/>
  <c r="AC2561" i="10"/>
  <c r="AE2567" i="10"/>
  <c r="AC2567" i="10"/>
  <c r="AE2573" i="10"/>
  <c r="AC2573" i="10"/>
  <c r="AE2579" i="10"/>
  <c r="AC2579" i="10"/>
  <c r="AE2585" i="10"/>
  <c r="AC2585" i="10"/>
  <c r="AE2591" i="10"/>
  <c r="AC2591" i="10"/>
  <c r="AE2597" i="10"/>
  <c r="AC2597" i="10"/>
  <c r="AE2603" i="10"/>
  <c r="AC2603" i="10"/>
  <c r="AE2609" i="10"/>
  <c r="AC2609" i="10"/>
  <c r="AE2615" i="10"/>
  <c r="AC2615" i="10"/>
  <c r="AE2621" i="10"/>
  <c r="AC2621" i="10"/>
  <c r="AE2627" i="10"/>
  <c r="AC2627" i="10"/>
  <c r="AE2633" i="10"/>
  <c r="AC2633" i="10"/>
  <c r="AE2639" i="10"/>
  <c r="AC2639" i="10"/>
  <c r="AE2645" i="10"/>
  <c r="AC2645" i="10"/>
  <c r="AE2651" i="10"/>
  <c r="AC2651" i="10"/>
  <c r="AE2657" i="10"/>
  <c r="AC2657" i="10"/>
  <c r="AE2663" i="10"/>
  <c r="AC2663" i="10"/>
  <c r="AE2669" i="10"/>
  <c r="AC2669" i="10"/>
  <c r="AE2675" i="10"/>
  <c r="AC2675" i="10"/>
  <c r="AE2681" i="10"/>
  <c r="AC2681" i="10"/>
  <c r="AE2687" i="10"/>
  <c r="AC2687" i="10"/>
  <c r="AE2693" i="10"/>
  <c r="AC2693" i="10"/>
  <c r="AE2699" i="10"/>
  <c r="AC2699" i="10"/>
  <c r="AE2705" i="10"/>
  <c r="AC2705" i="10"/>
  <c r="AE2711" i="10"/>
  <c r="AC2711" i="10"/>
  <c r="AE2717" i="10"/>
  <c r="AC2717" i="10"/>
  <c r="AE2723" i="10"/>
  <c r="AC2723" i="10"/>
  <c r="AE2729" i="10"/>
  <c r="AC2729" i="10"/>
  <c r="AE2735" i="10"/>
  <c r="AC2735" i="10"/>
  <c r="AE2741" i="10"/>
  <c r="AC2741" i="10"/>
  <c r="AE2747" i="10"/>
  <c r="AC2747" i="10"/>
  <c r="AE2753" i="10"/>
  <c r="AC2753" i="10"/>
  <c r="AE2759" i="10"/>
  <c r="AC2759" i="10"/>
  <c r="AE2765" i="10"/>
  <c r="AC2765" i="10"/>
  <c r="AE2771" i="10"/>
  <c r="AC2771" i="10"/>
  <c r="AE2777" i="10"/>
  <c r="AC2777" i="10"/>
  <c r="AE2783" i="10"/>
  <c r="AC2783" i="10"/>
  <c r="AE2789" i="10"/>
  <c r="AC2789" i="10"/>
  <c r="AE2795" i="10"/>
  <c r="AC2795" i="10"/>
  <c r="AE2801" i="10"/>
  <c r="AC2801" i="10"/>
  <c r="AE2807" i="10"/>
  <c r="AC2807" i="10"/>
  <c r="AE2813" i="10"/>
  <c r="AC2813" i="10"/>
  <c r="AE2819" i="10"/>
  <c r="AC2819" i="10"/>
  <c r="AE2825" i="10"/>
  <c r="AC2825" i="10"/>
  <c r="AE2831" i="10"/>
  <c r="AC2831" i="10"/>
  <c r="AE2837" i="10"/>
  <c r="AC2837" i="10"/>
  <c r="AE2843" i="10"/>
  <c r="AC2843" i="10"/>
  <c r="AE2849" i="10"/>
  <c r="AC2849" i="10"/>
  <c r="AE2855" i="10"/>
  <c r="AC2855" i="10"/>
  <c r="AE2861" i="10"/>
  <c r="AC2861" i="10"/>
  <c r="AE2867" i="10"/>
  <c r="AC2867" i="10"/>
  <c r="AE2873" i="10"/>
  <c r="AC2873" i="10"/>
  <c r="AE2879" i="10"/>
  <c r="AC2879" i="10"/>
  <c r="AE2885" i="10"/>
  <c r="AC2885" i="10"/>
  <c r="AE2891" i="10"/>
  <c r="AC2891" i="10"/>
  <c r="AE2897" i="10"/>
  <c r="AC2897" i="10"/>
  <c r="AE2903" i="10"/>
  <c r="AC2903" i="10"/>
  <c r="AE2909" i="10"/>
  <c r="AC2909" i="10"/>
  <c r="AE2915" i="10"/>
  <c r="AC2915" i="10"/>
  <c r="AE2921" i="10"/>
  <c r="AC2921" i="10"/>
  <c r="AE2927" i="10"/>
  <c r="AC2927" i="10"/>
  <c r="AE2933" i="10"/>
  <c r="AC2933" i="10"/>
  <c r="AE2939" i="10"/>
  <c r="AC2939" i="10"/>
  <c r="AE2945" i="10"/>
  <c r="AC2945" i="10"/>
  <c r="AE2951" i="10"/>
  <c r="AC2951" i="10"/>
  <c r="AE2957" i="10"/>
  <c r="AC2957" i="10"/>
  <c r="AE2963" i="10"/>
  <c r="AC2963" i="10"/>
  <c r="AE2969" i="10"/>
  <c r="AC2969" i="10"/>
  <c r="AE2975" i="10"/>
  <c r="AC2975" i="10"/>
  <c r="AE2981" i="10"/>
  <c r="AC2981" i="10"/>
  <c r="AE2987" i="10"/>
  <c r="AC2987" i="10"/>
  <c r="AE2993" i="10"/>
  <c r="AC2993" i="10"/>
  <c r="AE2999" i="10"/>
  <c r="AC2999" i="10"/>
  <c r="AE3005" i="10"/>
  <c r="AC3005" i="10"/>
  <c r="AE3011" i="10"/>
  <c r="AC3011" i="10"/>
  <c r="AE3017" i="10"/>
  <c r="AC3017" i="10"/>
  <c r="AE3023" i="10"/>
  <c r="AC3023" i="10"/>
  <c r="AE3029" i="10"/>
  <c r="AC3029" i="10"/>
  <c r="AE3035" i="10"/>
  <c r="AC3035" i="10"/>
  <c r="AE3041" i="10"/>
  <c r="AC3041" i="10"/>
  <c r="AE3047" i="10"/>
  <c r="AC3047" i="10"/>
  <c r="AE3053" i="10"/>
  <c r="AC3053" i="10"/>
  <c r="AE3059" i="10"/>
  <c r="AC3059" i="10"/>
  <c r="AE3065" i="10"/>
  <c r="AC3065" i="10"/>
  <c r="AE3071" i="10"/>
  <c r="AC3071" i="10"/>
  <c r="AE3077" i="10"/>
  <c r="AC3077" i="10"/>
  <c r="AE3083" i="10"/>
  <c r="AC3083" i="10"/>
  <c r="AE3089" i="10"/>
  <c r="AC3089" i="10"/>
  <c r="AE3095" i="10"/>
  <c r="AC3095" i="10"/>
  <c r="AE3101" i="10"/>
  <c r="AC3101" i="10"/>
  <c r="AE3107" i="10"/>
  <c r="AC3107" i="10"/>
  <c r="AE3113" i="10"/>
  <c r="AC3113" i="10"/>
  <c r="AE3119" i="10"/>
  <c r="AC3119" i="10"/>
  <c r="AE3125" i="10"/>
  <c r="AC3125" i="10"/>
  <c r="AE3131" i="10"/>
  <c r="AC3131" i="10"/>
  <c r="AE3137" i="10"/>
  <c r="AC3137" i="10"/>
  <c r="AE3143" i="10"/>
  <c r="AC3143" i="10"/>
  <c r="AE3149" i="10"/>
  <c r="AC3149" i="10"/>
  <c r="AE3155" i="10"/>
  <c r="AC3155" i="10"/>
  <c r="AE3161" i="10"/>
  <c r="AC3161" i="10"/>
  <c r="AE3167" i="10"/>
  <c r="AC3167" i="10"/>
  <c r="AE3173" i="10"/>
  <c r="AC3173" i="10"/>
  <c r="AE3179" i="10"/>
  <c r="AC3179" i="10"/>
  <c r="AE3185" i="10"/>
  <c r="AC3185" i="10"/>
  <c r="AE3191" i="10"/>
  <c r="AC3191" i="10"/>
  <c r="AE3197" i="10"/>
  <c r="AC3197" i="10"/>
  <c r="AE3203" i="10"/>
  <c r="AC3203" i="10"/>
  <c r="AE3209" i="10"/>
  <c r="AC3209" i="10"/>
  <c r="AE3215" i="10"/>
  <c r="AC3215" i="10"/>
  <c r="AE3221" i="10"/>
  <c r="AC3221" i="10"/>
  <c r="AE3227" i="10"/>
  <c r="AC3227" i="10"/>
  <c r="AE3233" i="10"/>
  <c r="AC3233" i="10"/>
  <c r="AE3239" i="10"/>
  <c r="AC3239" i="10"/>
  <c r="AE3245" i="10"/>
  <c r="AC3245" i="10"/>
  <c r="AE3251" i="10"/>
  <c r="AC3251" i="10"/>
  <c r="AE3257" i="10"/>
  <c r="AC3257" i="10"/>
  <c r="AE3263" i="10"/>
  <c r="AC3263" i="10"/>
  <c r="AE3269" i="10"/>
  <c r="AC3269" i="10"/>
  <c r="AE3275" i="10"/>
  <c r="AC3275" i="10"/>
  <c r="AE3281" i="10"/>
  <c r="AC3281" i="10"/>
  <c r="AE3287" i="10"/>
  <c r="AC3287" i="10"/>
  <c r="AE3293" i="10"/>
  <c r="AC3293" i="10"/>
  <c r="AE3299" i="10"/>
  <c r="AC3299" i="10"/>
  <c r="AE3305" i="10"/>
  <c r="AC3305" i="10"/>
  <c r="AE3311" i="10"/>
  <c r="AC3311" i="10"/>
  <c r="AE3317" i="10"/>
  <c r="AC3317" i="10"/>
  <c r="AE3323" i="10"/>
  <c r="AC3323" i="10"/>
  <c r="AE3329" i="10"/>
  <c r="AC3329" i="10"/>
  <c r="AE3335" i="10"/>
  <c r="AC3335" i="10"/>
  <c r="AE3341" i="10"/>
  <c r="AC3341" i="10"/>
  <c r="AE3347" i="10"/>
  <c r="AC3347" i="10"/>
  <c r="AE3353" i="10"/>
  <c r="AC3353" i="10"/>
  <c r="AE3359" i="10"/>
  <c r="AC3359" i="10"/>
  <c r="AE3365" i="10"/>
  <c r="AC3365" i="10"/>
  <c r="AE3371" i="10"/>
  <c r="AC3371" i="10"/>
  <c r="AE3377" i="10"/>
  <c r="AC3377" i="10"/>
  <c r="AE3383" i="10"/>
  <c r="AC3383" i="10"/>
  <c r="AE3389" i="10"/>
  <c r="AC3389" i="10"/>
  <c r="AE3395" i="10"/>
  <c r="AC3395" i="10"/>
  <c r="AE3401" i="10"/>
  <c r="AC3401" i="10"/>
  <c r="AE3407" i="10"/>
  <c r="AC3407" i="10"/>
  <c r="AE3413" i="10"/>
  <c r="AC3413" i="10"/>
  <c r="AE3419" i="10"/>
  <c r="AC3419" i="10"/>
  <c r="AE3425" i="10"/>
  <c r="AC3425" i="10"/>
  <c r="AE3431" i="10"/>
  <c r="AC3431" i="10"/>
  <c r="AE3437" i="10"/>
  <c r="AC3437" i="10"/>
  <c r="AE3443" i="10"/>
  <c r="AC3443" i="10"/>
  <c r="AE3449" i="10"/>
  <c r="AC3449" i="10"/>
  <c r="AE3455" i="10"/>
  <c r="AC3455" i="10"/>
  <c r="AE3461" i="10"/>
  <c r="AC3461" i="10"/>
  <c r="AE3467" i="10"/>
  <c r="AC3467" i="10"/>
  <c r="AE3473" i="10"/>
  <c r="AC3473" i="10"/>
  <c r="AE3479" i="10"/>
  <c r="AC3479" i="10"/>
  <c r="AE3485" i="10"/>
  <c r="AC3485" i="10"/>
  <c r="AE3491" i="10"/>
  <c r="AC3491" i="10"/>
  <c r="AE3497" i="10"/>
  <c r="AC3497" i="10"/>
  <c r="AE3503" i="10"/>
  <c r="AC3503" i="10"/>
  <c r="AE3509" i="10"/>
  <c r="AC3509" i="10"/>
  <c r="AE3515" i="10"/>
  <c r="AC3515" i="10"/>
  <c r="AE3521" i="10"/>
  <c r="AC3521" i="10"/>
  <c r="AE3527" i="10"/>
  <c r="AC3527" i="10"/>
  <c r="AE3533" i="10"/>
  <c r="AC3533" i="10"/>
  <c r="AE3539" i="10"/>
  <c r="AC3539" i="10"/>
  <c r="AE3545" i="10"/>
  <c r="AC3545" i="10"/>
  <c r="AE3551" i="10"/>
  <c r="AC3551" i="10"/>
  <c r="AE3557" i="10"/>
  <c r="AC3557" i="10"/>
  <c r="AE3563" i="10"/>
  <c r="AC3563" i="10"/>
  <c r="AE3569" i="10"/>
  <c r="AC3569" i="10"/>
  <c r="AE3575" i="10"/>
  <c r="AC3575" i="10"/>
  <c r="AE3581" i="10"/>
  <c r="AC3581" i="10"/>
  <c r="AE3587" i="10"/>
  <c r="AC3587" i="10"/>
  <c r="AE3593" i="10"/>
  <c r="AC3593" i="10"/>
  <c r="AE3599" i="10"/>
  <c r="AC3599" i="10"/>
  <c r="AE3605" i="10"/>
  <c r="AC3605" i="10"/>
  <c r="AE3611" i="10"/>
  <c r="AC3611" i="10"/>
  <c r="AE3617" i="10"/>
  <c r="AC3617" i="10"/>
  <c r="AE3623" i="10"/>
  <c r="AC3623" i="10"/>
  <c r="AE3629" i="10"/>
  <c r="AC3629" i="10"/>
  <c r="AE3635" i="10"/>
  <c r="AC3635" i="10"/>
  <c r="AE3641" i="10"/>
  <c r="AC3641" i="10"/>
  <c r="AE3647" i="10"/>
  <c r="AC3647" i="10"/>
  <c r="AE3653" i="10"/>
  <c r="AC3653" i="10"/>
  <c r="AE3659" i="10"/>
  <c r="AC3659" i="10"/>
  <c r="AE3665" i="10"/>
  <c r="AC3665" i="10"/>
  <c r="AE3671" i="10"/>
  <c r="AC3671" i="10"/>
  <c r="AE3677" i="10"/>
  <c r="AC3677" i="10"/>
  <c r="AE3683" i="10"/>
  <c r="AC3683" i="10"/>
  <c r="AE3689" i="10"/>
  <c r="AC3689" i="10"/>
  <c r="AE3695" i="10"/>
  <c r="AC3695" i="10"/>
  <c r="AE3701" i="10"/>
  <c r="AC3701" i="10"/>
  <c r="AE3707" i="10"/>
  <c r="AC3707" i="10"/>
  <c r="AE3713" i="10"/>
  <c r="AC3713" i="10"/>
  <c r="AE3719" i="10"/>
  <c r="AC3719" i="10"/>
  <c r="AE3725" i="10"/>
  <c r="AC3725" i="10"/>
  <c r="AE3731" i="10"/>
  <c r="AC3731" i="10"/>
  <c r="AE3737" i="10"/>
  <c r="AC3737" i="10"/>
  <c r="AE3743" i="10"/>
  <c r="AC3743" i="10"/>
  <c r="AE3749" i="10"/>
  <c r="AC3749" i="10"/>
  <c r="AE3755" i="10"/>
  <c r="AC3755" i="10"/>
  <c r="AE3761" i="10"/>
  <c r="AC3761" i="10"/>
  <c r="AE3767" i="10"/>
  <c r="AC3767" i="10"/>
  <c r="AE3773" i="10"/>
  <c r="AC3773" i="10"/>
  <c r="AE3779" i="10"/>
  <c r="AC3779" i="10"/>
  <c r="AE3785" i="10"/>
  <c r="AC3785" i="10"/>
  <c r="AE3791" i="10"/>
  <c r="AC3791" i="10"/>
  <c r="AE3797" i="10"/>
  <c r="AC3797" i="10"/>
  <c r="AE3803" i="10"/>
  <c r="AC3803" i="10"/>
  <c r="AE3809" i="10"/>
  <c r="AC3809" i="10"/>
  <c r="AE3815" i="10"/>
  <c r="AC3815" i="10"/>
  <c r="AE3821" i="10"/>
  <c r="AC3821" i="10"/>
  <c r="AE3827" i="10"/>
  <c r="AC3827" i="10"/>
  <c r="AE3833" i="10"/>
  <c r="AC3833" i="10"/>
  <c r="AE3839" i="10"/>
  <c r="AC3839" i="10"/>
  <c r="AE3845" i="10"/>
  <c r="AC3845" i="10"/>
  <c r="AE3851" i="10"/>
  <c r="AC3851" i="10"/>
  <c r="AE3857" i="10"/>
  <c r="AC3857" i="10"/>
  <c r="AE3863" i="10"/>
  <c r="AC3863" i="10"/>
  <c r="AE3869" i="10"/>
  <c r="AC3869" i="10"/>
  <c r="AE3875" i="10"/>
  <c r="AC3875" i="10"/>
  <c r="AE3881" i="10"/>
  <c r="AC3881" i="10"/>
  <c r="AE3887" i="10"/>
  <c r="AC3887" i="10"/>
  <c r="AE3893" i="10"/>
  <c r="AC3893" i="10"/>
  <c r="AE3899" i="10"/>
  <c r="AC3899" i="10"/>
  <c r="AE3905" i="10"/>
  <c r="AC3905" i="10"/>
  <c r="AE3911" i="10"/>
  <c r="AC3911" i="10"/>
  <c r="AE3917" i="10"/>
  <c r="AC3917" i="10"/>
  <c r="AE3923" i="10"/>
  <c r="AC3923" i="10"/>
  <c r="AE3929" i="10"/>
  <c r="AC3929" i="10"/>
  <c r="AE3935" i="10"/>
  <c r="AC3935" i="10"/>
  <c r="AE3941" i="10"/>
  <c r="AC3941" i="10"/>
  <c r="AE3947" i="10"/>
  <c r="AC3947" i="10"/>
  <c r="AE3953" i="10"/>
  <c r="AC3953" i="10"/>
  <c r="AE3959" i="10"/>
  <c r="AC3959" i="10"/>
  <c r="AE3965" i="10"/>
  <c r="AC3965" i="10"/>
  <c r="AE3971" i="10"/>
  <c r="AC3971" i="10"/>
  <c r="AE3977" i="10"/>
  <c r="AC3977" i="10"/>
  <c r="AE3983" i="10"/>
  <c r="AC3983" i="10"/>
  <c r="AE3989" i="10"/>
  <c r="AC3989" i="10"/>
  <c r="AE3995" i="10"/>
  <c r="AC3995" i="10"/>
  <c r="AE4001" i="10"/>
  <c r="AC4001" i="10"/>
  <c r="AE4007" i="10"/>
  <c r="AC4007" i="10"/>
  <c r="AE4013" i="10"/>
  <c r="AC4013" i="10"/>
  <c r="AE4019" i="10"/>
  <c r="AC4019" i="10"/>
  <c r="AE4025" i="10"/>
  <c r="AC4025" i="10"/>
  <c r="AE4031" i="10"/>
  <c r="AC4031" i="10"/>
  <c r="AE4037" i="10"/>
  <c r="AC4037" i="10"/>
  <c r="AE4043" i="10"/>
  <c r="AC4043" i="10"/>
  <c r="AE4049" i="10"/>
  <c r="AC4049" i="10"/>
  <c r="AE4055" i="10"/>
  <c r="AC4055" i="10"/>
  <c r="AE4061" i="10"/>
  <c r="AC4061" i="10"/>
  <c r="AE4067" i="10"/>
  <c r="AC4067" i="10"/>
  <c r="AE4073" i="10"/>
  <c r="AC4073" i="10"/>
  <c r="AE4079" i="10"/>
  <c r="AC4079" i="10"/>
  <c r="AE4085" i="10"/>
  <c r="AC4085" i="10"/>
  <c r="AE4091" i="10"/>
  <c r="AC4091" i="10"/>
  <c r="AE4097" i="10"/>
  <c r="AC4097" i="10"/>
  <c r="AE4103" i="10"/>
  <c r="AC4103" i="10"/>
  <c r="AE4109" i="10"/>
  <c r="AC4109" i="10"/>
  <c r="AE4115" i="10"/>
  <c r="AC4115" i="10"/>
  <c r="AE4121" i="10"/>
  <c r="AC4121" i="10"/>
  <c r="AE4127" i="10"/>
  <c r="AC4127" i="10"/>
  <c r="AE4133" i="10"/>
  <c r="AC4133" i="10"/>
  <c r="AE4139" i="10"/>
  <c r="AC4139" i="10"/>
  <c r="AE4145" i="10"/>
  <c r="AC4145" i="10"/>
  <c r="AE4151" i="10"/>
  <c r="AC4151" i="10"/>
  <c r="AE4157" i="10"/>
  <c r="AC4157" i="10"/>
  <c r="AE4163" i="10"/>
  <c r="AC4163" i="10"/>
  <c r="AE4169" i="10"/>
  <c r="AC4169" i="10"/>
  <c r="AE4175" i="10"/>
  <c r="AC4175" i="10"/>
  <c r="AE4181" i="10"/>
  <c r="AC4181" i="10"/>
  <c r="AE4187" i="10"/>
  <c r="AC4187" i="10"/>
  <c r="AE4193" i="10"/>
  <c r="AC4193" i="10"/>
  <c r="AE4199" i="10"/>
  <c r="AC4199" i="10"/>
  <c r="AE4205" i="10"/>
  <c r="AC4205" i="10"/>
  <c r="AE4211" i="10"/>
  <c r="AC4211" i="10"/>
  <c r="AE4217" i="10"/>
  <c r="AC4217" i="10"/>
  <c r="AE4223" i="10"/>
  <c r="AC4223" i="10"/>
  <c r="AE4229" i="10"/>
  <c r="AC4229" i="10"/>
  <c r="AE4235" i="10"/>
  <c r="AC4235" i="10"/>
  <c r="AE4241" i="10"/>
  <c r="AC4241" i="10"/>
  <c r="AE4247" i="10"/>
  <c r="AC4247" i="10"/>
  <c r="AE4253" i="10"/>
  <c r="AC4253" i="10"/>
  <c r="AE4259" i="10"/>
  <c r="AC4259" i="10"/>
  <c r="AE4265" i="10"/>
  <c r="AC4265" i="10"/>
  <c r="AE4271" i="10"/>
  <c r="AC4271" i="10"/>
  <c r="AE4277" i="10"/>
  <c r="AC4277" i="10"/>
  <c r="AE4283" i="10"/>
  <c r="AC4283" i="10"/>
  <c r="AE4289" i="10"/>
  <c r="AC4289" i="10"/>
  <c r="AE4295" i="10"/>
  <c r="AC4295" i="10"/>
  <c r="AE4301" i="10"/>
  <c r="AC4301" i="10"/>
  <c r="AE4307" i="10"/>
  <c r="AC4307" i="10"/>
  <c r="AE4313" i="10"/>
  <c r="AC4313" i="10"/>
  <c r="AE4319" i="10"/>
  <c r="AC4319" i="10"/>
  <c r="AE4325" i="10"/>
  <c r="AC4325" i="10"/>
  <c r="AE4331" i="10"/>
  <c r="AC4331" i="10"/>
  <c r="AE4337" i="10"/>
  <c r="AC4337" i="10"/>
  <c r="AE4343" i="10"/>
  <c r="AC4343" i="10"/>
  <c r="AE4349" i="10"/>
  <c r="AC4349" i="10"/>
  <c r="AE4355" i="10"/>
  <c r="AC4355" i="10"/>
  <c r="AE4361" i="10"/>
  <c r="AC4361" i="10"/>
  <c r="AE4367" i="10"/>
  <c r="AC4367" i="10"/>
  <c r="AE4373" i="10"/>
  <c r="AC4373" i="10"/>
  <c r="AE4379" i="10"/>
  <c r="AC4379" i="10"/>
  <c r="AE4385" i="10"/>
  <c r="AC4385" i="10"/>
  <c r="AE4391" i="10"/>
  <c r="AC4391" i="10"/>
  <c r="AE4397" i="10"/>
  <c r="AC4397" i="10"/>
  <c r="AE4403" i="10"/>
  <c r="AC4403" i="10"/>
  <c r="AE4409" i="10"/>
  <c r="AC4409" i="10"/>
  <c r="AE4415" i="10"/>
  <c r="AC4415" i="10"/>
  <c r="AE4421" i="10"/>
  <c r="AC4421" i="10"/>
  <c r="AE4427" i="10"/>
  <c r="AC4427" i="10"/>
  <c r="AE4433" i="10"/>
  <c r="AC4433" i="10"/>
  <c r="AE4439" i="10"/>
  <c r="AC4439" i="10"/>
  <c r="AE4445" i="10"/>
  <c r="AC4445" i="10"/>
  <c r="AE4451" i="10"/>
  <c r="AC4451" i="10"/>
  <c r="AE4457" i="10"/>
  <c r="AC4457" i="10"/>
  <c r="AE4463" i="10"/>
  <c r="AC4463" i="10"/>
  <c r="AE4469" i="10"/>
  <c r="AC4469" i="10"/>
  <c r="AE4475" i="10"/>
  <c r="AC4475" i="10"/>
  <c r="AE4481" i="10"/>
  <c r="AC4481" i="10"/>
  <c r="AE4487" i="10"/>
  <c r="AC4487" i="10"/>
  <c r="AE4493" i="10"/>
  <c r="AC4493" i="10"/>
  <c r="AE4499" i="10"/>
  <c r="AC4499" i="10"/>
  <c r="AE4505" i="10"/>
  <c r="AC4505" i="10"/>
  <c r="AE4511" i="10"/>
  <c r="AC4511" i="10"/>
  <c r="AE4517" i="10"/>
  <c r="AC4517" i="10"/>
  <c r="AE4523" i="10"/>
  <c r="AC4523" i="10"/>
  <c r="AE4529" i="10"/>
  <c r="AC4529" i="10"/>
  <c r="AE4535" i="10"/>
  <c r="AC4535" i="10"/>
  <c r="AE4541" i="10"/>
  <c r="AC4541" i="10"/>
  <c r="AE4547" i="10"/>
  <c r="AC4547" i="10"/>
  <c r="AE4553" i="10"/>
  <c r="AC4553" i="10"/>
  <c r="AE4559" i="10"/>
  <c r="AC4559" i="10"/>
  <c r="AE4565" i="10"/>
  <c r="AC4565" i="10"/>
  <c r="AE4571" i="10"/>
  <c r="AC4571" i="10"/>
  <c r="AE4577" i="10"/>
  <c r="AC4577" i="10"/>
  <c r="AE4583" i="10"/>
  <c r="AC4583" i="10"/>
  <c r="AE4589" i="10"/>
  <c r="AC4589" i="10"/>
  <c r="AE4595" i="10"/>
  <c r="AC4595" i="10"/>
  <c r="AE4601" i="10"/>
  <c r="AC4601" i="10"/>
  <c r="AE4607" i="10"/>
  <c r="AC4607" i="10"/>
  <c r="AE4613" i="10"/>
  <c r="AC4613" i="10"/>
  <c r="AE4619" i="10"/>
  <c r="AC4619" i="10"/>
  <c r="AE4625" i="10"/>
  <c r="AC4625" i="10"/>
  <c r="AE4631" i="10"/>
  <c r="AC4631" i="10"/>
  <c r="AE4637" i="10"/>
  <c r="AC4637" i="10"/>
  <c r="AE4643" i="10"/>
  <c r="AC4643" i="10"/>
  <c r="AE4649" i="10"/>
  <c r="AC4649" i="10"/>
  <c r="AE4655" i="10"/>
  <c r="AC4655" i="10"/>
  <c r="AE4661" i="10"/>
  <c r="AC4661" i="10"/>
  <c r="AE4667" i="10"/>
  <c r="AC4667" i="10"/>
  <c r="AE4673" i="10"/>
  <c r="AC4673" i="10"/>
  <c r="AE4679" i="10"/>
  <c r="AC4679" i="10"/>
  <c r="AE4685" i="10"/>
  <c r="AC4685" i="10"/>
  <c r="AE4691" i="10"/>
  <c r="AC4691" i="10"/>
  <c r="AE4697" i="10"/>
  <c r="AC4697" i="10"/>
  <c r="AE4703" i="10"/>
  <c r="AC4703" i="10"/>
  <c r="AE4709" i="10"/>
  <c r="AC4709" i="10"/>
  <c r="AE4715" i="10"/>
  <c r="AC4715" i="10"/>
  <c r="AE4721" i="10"/>
  <c r="AC4721" i="10"/>
  <c r="AE4727" i="10"/>
  <c r="AC4727" i="10"/>
  <c r="AE4733" i="10"/>
  <c r="AC4733" i="10"/>
  <c r="AE4739" i="10"/>
  <c r="AC4739" i="10"/>
  <c r="AE4745" i="10"/>
  <c r="AC4745" i="10"/>
  <c r="AE4751" i="10"/>
  <c r="AC4751" i="10"/>
  <c r="AE4757" i="10"/>
  <c r="AC4757" i="10"/>
  <c r="AE4763" i="10"/>
  <c r="AC4763" i="10"/>
  <c r="AE4769" i="10"/>
  <c r="AC4769" i="10"/>
  <c r="AE4775" i="10"/>
  <c r="AC4775" i="10"/>
  <c r="AE4781" i="10"/>
  <c r="AC4781" i="10"/>
  <c r="AE4787" i="10"/>
  <c r="AC4787" i="10"/>
  <c r="AE4793" i="10"/>
  <c r="AC4793" i="10"/>
  <c r="AE4799" i="10"/>
  <c r="AC4799" i="10"/>
  <c r="AE4805" i="10"/>
  <c r="AC4805" i="10"/>
  <c r="AE4811" i="10"/>
  <c r="AC4811" i="10"/>
  <c r="AE4817" i="10"/>
  <c r="AC4817" i="10"/>
  <c r="AE4823" i="10"/>
  <c r="AC4823" i="10"/>
  <c r="AE4829" i="10"/>
  <c r="AC4829" i="10"/>
  <c r="AE4835" i="10"/>
  <c r="AC4835" i="10"/>
  <c r="AE4841" i="10"/>
  <c r="AC4841" i="10"/>
  <c r="AE4847" i="10"/>
  <c r="AC4847" i="10"/>
  <c r="AE4853" i="10"/>
  <c r="AC4853" i="10"/>
  <c r="AE4859" i="10"/>
  <c r="AC4859" i="10"/>
  <c r="AE4865" i="10"/>
  <c r="AC4865" i="10"/>
  <c r="AE4871" i="10"/>
  <c r="AC4871" i="10"/>
  <c r="AE4877" i="10"/>
  <c r="AC4877" i="10"/>
  <c r="AE4883" i="10"/>
  <c r="AC4883" i="10"/>
  <c r="AE4889" i="10"/>
  <c r="AC4889" i="10"/>
  <c r="AE4895" i="10"/>
  <c r="AC4895" i="10"/>
  <c r="AE4901" i="10"/>
  <c r="AC4901" i="10"/>
  <c r="AE4907" i="10"/>
  <c r="AC4907" i="10"/>
  <c r="AE4913" i="10"/>
  <c r="AC4913" i="10"/>
  <c r="AE4919" i="10"/>
  <c r="AC4919" i="10"/>
  <c r="AE4925" i="10"/>
  <c r="AC4925" i="10"/>
  <c r="AE4931" i="10"/>
  <c r="AC4931" i="10"/>
  <c r="AE4937" i="10"/>
  <c r="AC4937" i="10"/>
  <c r="AE4943" i="10"/>
  <c r="AC4943" i="10"/>
  <c r="AE4949" i="10"/>
  <c r="AC4949" i="10"/>
  <c r="AE4955" i="10"/>
  <c r="AC4955" i="10"/>
  <c r="AE4961" i="10"/>
  <c r="AC4961" i="10"/>
  <c r="AE4967" i="10"/>
  <c r="AC4967" i="10"/>
  <c r="AE4973" i="10"/>
  <c r="AC4973" i="10"/>
  <c r="AE4979" i="10"/>
  <c r="AC4979" i="10"/>
  <c r="AE4985" i="10"/>
  <c r="AC4985" i="10"/>
  <c r="AE4991" i="10"/>
  <c r="AC4991" i="10"/>
  <c r="AE4997" i="10"/>
  <c r="AC4997" i="10"/>
  <c r="AE5003" i="10"/>
  <c r="AC5003" i="10"/>
  <c r="AE5009" i="10"/>
  <c r="AC5009" i="10"/>
  <c r="AE80" i="10"/>
  <c r="AC80" i="10"/>
  <c r="AE12" i="10"/>
  <c r="AC12" i="10"/>
  <c r="AE18" i="10"/>
  <c r="AC18" i="10"/>
  <c r="AE24" i="10"/>
  <c r="AC24" i="10"/>
  <c r="AE30" i="10"/>
  <c r="AC30" i="10"/>
  <c r="AE36" i="10"/>
  <c r="AC36" i="10"/>
  <c r="AE42" i="10"/>
  <c r="AC42" i="10"/>
  <c r="AE48" i="10"/>
  <c r="AC48" i="10"/>
  <c r="AE54" i="10"/>
  <c r="AC54" i="10"/>
  <c r="AE60" i="10"/>
  <c r="AC60" i="10"/>
  <c r="AE66" i="10"/>
  <c r="AC66" i="10"/>
  <c r="AE72" i="10"/>
  <c r="AC72" i="10"/>
  <c r="AE78" i="10"/>
  <c r="AC78" i="10"/>
  <c r="AE84" i="10"/>
  <c r="AC84" i="10"/>
  <c r="AE90" i="10"/>
  <c r="AC90" i="10"/>
  <c r="AE96" i="10"/>
  <c r="AC96" i="10"/>
  <c r="AE102" i="10"/>
  <c r="AC102" i="10"/>
  <c r="AE108" i="10"/>
  <c r="AC108" i="10"/>
  <c r="AE114" i="10"/>
  <c r="AC114" i="10"/>
  <c r="AE120" i="10"/>
  <c r="AC120" i="10"/>
  <c r="AE126" i="10"/>
  <c r="AC126" i="10"/>
  <c r="AE132" i="10"/>
  <c r="AC132" i="10"/>
  <c r="AE138" i="10"/>
  <c r="AC138" i="10"/>
  <c r="AE144" i="10"/>
  <c r="AC144" i="10"/>
  <c r="AE150" i="10"/>
  <c r="AC150" i="10"/>
  <c r="AE156" i="10"/>
  <c r="AC156" i="10"/>
  <c r="AE162" i="10"/>
  <c r="AC162" i="10"/>
  <c r="AE168" i="10"/>
  <c r="AC168" i="10"/>
  <c r="AE174" i="10"/>
  <c r="AC174" i="10"/>
  <c r="AE180" i="10"/>
  <c r="AC180" i="10"/>
  <c r="AE186" i="10"/>
  <c r="AC186" i="10"/>
  <c r="AE192" i="10"/>
  <c r="AC192" i="10"/>
  <c r="AE198" i="10"/>
  <c r="AC198" i="10"/>
  <c r="AE204" i="10"/>
  <c r="AC204" i="10"/>
  <c r="AE210" i="10"/>
  <c r="AC210" i="10"/>
  <c r="AE216" i="10"/>
  <c r="AC216" i="10"/>
  <c r="AE222" i="10"/>
  <c r="AC222" i="10"/>
  <c r="AE228" i="10"/>
  <c r="AC228" i="10"/>
  <c r="AE234" i="10"/>
  <c r="AC234" i="10"/>
  <c r="AE240" i="10"/>
  <c r="AC240" i="10"/>
  <c r="AE246" i="10"/>
  <c r="AC246" i="10"/>
  <c r="AE252" i="10"/>
  <c r="AC252" i="10"/>
  <c r="AE258" i="10"/>
  <c r="AC258" i="10"/>
  <c r="AE264" i="10"/>
  <c r="AC264" i="10"/>
  <c r="AE270" i="10"/>
  <c r="AC270" i="10"/>
  <c r="AE276" i="10"/>
  <c r="AC276" i="10"/>
  <c r="AE282" i="10"/>
  <c r="AC282" i="10"/>
  <c r="AE288" i="10"/>
  <c r="AC288" i="10"/>
  <c r="AE294" i="10"/>
  <c r="AC294" i="10"/>
  <c r="AE300" i="10"/>
  <c r="AC300" i="10"/>
  <c r="AE306" i="10"/>
  <c r="AC306" i="10"/>
  <c r="AE312" i="10"/>
  <c r="AC312" i="10"/>
  <c r="AE318" i="10"/>
  <c r="AC318" i="10"/>
  <c r="AE324" i="10"/>
  <c r="AC324" i="10"/>
  <c r="AE330" i="10"/>
  <c r="AC330" i="10"/>
  <c r="AE336" i="10"/>
  <c r="AC336" i="10"/>
  <c r="AE342" i="10"/>
  <c r="AC342" i="10"/>
  <c r="AE348" i="10"/>
  <c r="AC348" i="10"/>
  <c r="AE354" i="10"/>
  <c r="AC354" i="10"/>
  <c r="AE360" i="10"/>
  <c r="AC360" i="10"/>
  <c r="AE366" i="10"/>
  <c r="AC366" i="10"/>
  <c r="AE372" i="10"/>
  <c r="AC372" i="10"/>
  <c r="AE378" i="10"/>
  <c r="AC378" i="10"/>
  <c r="AE384" i="10"/>
  <c r="AC384" i="10"/>
  <c r="AE390" i="10"/>
  <c r="AC390" i="10"/>
  <c r="AE396" i="10"/>
  <c r="AC396" i="10"/>
  <c r="AE402" i="10"/>
  <c r="AC402" i="10"/>
  <c r="AE408" i="10"/>
  <c r="AC408" i="10"/>
  <c r="AE414" i="10"/>
  <c r="AC414" i="10"/>
  <c r="AE420" i="10"/>
  <c r="AC420" i="10"/>
  <c r="AE426" i="10"/>
  <c r="AC426" i="10"/>
  <c r="AE432" i="10"/>
  <c r="AC432" i="10"/>
  <c r="AE438" i="10"/>
  <c r="AC438" i="10"/>
  <c r="AE444" i="10"/>
  <c r="AC444" i="10"/>
  <c r="AE450" i="10"/>
  <c r="AC450" i="10"/>
  <c r="AE456" i="10"/>
  <c r="AC456" i="10"/>
  <c r="AE462" i="10"/>
  <c r="AC462" i="10"/>
  <c r="AE468" i="10"/>
  <c r="AC468" i="10"/>
  <c r="AE474" i="10"/>
  <c r="AC474" i="10"/>
  <c r="AE480" i="10"/>
  <c r="AC480" i="10"/>
  <c r="AE486" i="10"/>
  <c r="AC486" i="10"/>
  <c r="AE492" i="10"/>
  <c r="AC492" i="10"/>
  <c r="AE498" i="10"/>
  <c r="AC498" i="10"/>
  <c r="AE504" i="10"/>
  <c r="AC504" i="10"/>
  <c r="AE510" i="10"/>
  <c r="AC510" i="10"/>
  <c r="AE516" i="10"/>
  <c r="AC516" i="10"/>
  <c r="AE522" i="10"/>
  <c r="AC522" i="10"/>
  <c r="AE528" i="10"/>
  <c r="AC528" i="10"/>
  <c r="AE534" i="10"/>
  <c r="AC534" i="10"/>
  <c r="AE540" i="10"/>
  <c r="AC540" i="10"/>
  <c r="AE546" i="10"/>
  <c r="AC546" i="10"/>
  <c r="AE552" i="10"/>
  <c r="AC552" i="10"/>
  <c r="AE558" i="10"/>
  <c r="AC558" i="10"/>
  <c r="AE564" i="10"/>
  <c r="AC564" i="10"/>
  <c r="AE570" i="10"/>
  <c r="AC570" i="10"/>
  <c r="AE576" i="10"/>
  <c r="AC576" i="10"/>
  <c r="AE582" i="10"/>
  <c r="AC582" i="10"/>
  <c r="AE588" i="10"/>
  <c r="AC588" i="10"/>
  <c r="AE594" i="10"/>
  <c r="AC594" i="10"/>
  <c r="AE600" i="10"/>
  <c r="AC600" i="10"/>
  <c r="AE606" i="10"/>
  <c r="AC606" i="10"/>
  <c r="AE612" i="10"/>
  <c r="AC612" i="10"/>
  <c r="AE618" i="10"/>
  <c r="AC618" i="10"/>
  <c r="AE624" i="10"/>
  <c r="AC624" i="10"/>
  <c r="AE630" i="10"/>
  <c r="AC630" i="10"/>
  <c r="AE636" i="10"/>
  <c r="AC636" i="10"/>
  <c r="AE642" i="10"/>
  <c r="AC642" i="10"/>
  <c r="AE648" i="10"/>
  <c r="AC648" i="10"/>
  <c r="AE654" i="10"/>
  <c r="AC654" i="10"/>
  <c r="AE660" i="10"/>
  <c r="AC660" i="10"/>
  <c r="AE666" i="10"/>
  <c r="AC666" i="10"/>
  <c r="AE672" i="10"/>
  <c r="AC672" i="10"/>
  <c r="AE678" i="10"/>
  <c r="AC678" i="10"/>
  <c r="AE684" i="10"/>
  <c r="AC684" i="10"/>
  <c r="AE690" i="10"/>
  <c r="AC690" i="10"/>
  <c r="AE696" i="10"/>
  <c r="AC696" i="10"/>
  <c r="AE702" i="10"/>
  <c r="AC702" i="10"/>
  <c r="AE708" i="10"/>
  <c r="AC708" i="10"/>
  <c r="AE714" i="10"/>
  <c r="AC714" i="10"/>
  <c r="AE720" i="10"/>
  <c r="AC720" i="10"/>
  <c r="AE726" i="10"/>
  <c r="AC726" i="10"/>
  <c r="AE732" i="10"/>
  <c r="AC732" i="10"/>
  <c r="AE738" i="10"/>
  <c r="AC738" i="10"/>
  <c r="AE744" i="10"/>
  <c r="AC744" i="10"/>
  <c r="AE750" i="10"/>
  <c r="AC750" i="10"/>
  <c r="AE756" i="10"/>
  <c r="AC756" i="10"/>
  <c r="AE762" i="10"/>
  <c r="AC762" i="10"/>
  <c r="AE768" i="10"/>
  <c r="AC768" i="10"/>
  <c r="AE774" i="10"/>
  <c r="AC774" i="10"/>
  <c r="AE780" i="10"/>
  <c r="AC780" i="10"/>
  <c r="AE786" i="10"/>
  <c r="AC786" i="10"/>
  <c r="AE792" i="10"/>
  <c r="AC792" i="10"/>
  <c r="AE798" i="10"/>
  <c r="AC798" i="10"/>
  <c r="AE804" i="10"/>
  <c r="AC804" i="10"/>
  <c r="AE810" i="10"/>
  <c r="AC810" i="10"/>
  <c r="AE816" i="10"/>
  <c r="AC816" i="10"/>
  <c r="AE822" i="10"/>
  <c r="AC822" i="10"/>
  <c r="AE828" i="10"/>
  <c r="AC828" i="10"/>
  <c r="AE834" i="10"/>
  <c r="AC834" i="10"/>
  <c r="AE840" i="10"/>
  <c r="AC840" i="10"/>
  <c r="AE846" i="10"/>
  <c r="AC846" i="10"/>
  <c r="AE852" i="10"/>
  <c r="AC852" i="10"/>
  <c r="AE858" i="10"/>
  <c r="AC858" i="10"/>
  <c r="AE864" i="10"/>
  <c r="AC864" i="10"/>
  <c r="AE870" i="10"/>
  <c r="AC870" i="10"/>
  <c r="AE876" i="10"/>
  <c r="AC876" i="10"/>
  <c r="AE882" i="10"/>
  <c r="AC882" i="10"/>
  <c r="AE888" i="10"/>
  <c r="AC888" i="10"/>
  <c r="AE894" i="10"/>
  <c r="AC894" i="10"/>
  <c r="AE900" i="10"/>
  <c r="AC900" i="10"/>
  <c r="AE906" i="10"/>
  <c r="AC906" i="10"/>
  <c r="AE912" i="10"/>
  <c r="AC912" i="10"/>
  <c r="AE918" i="10"/>
  <c r="AC918" i="10"/>
  <c r="AE924" i="10"/>
  <c r="AC924" i="10"/>
  <c r="AE930" i="10"/>
  <c r="AC930" i="10"/>
  <c r="AE936" i="10"/>
  <c r="AC936" i="10"/>
  <c r="AE942" i="10"/>
  <c r="AC942" i="10"/>
  <c r="AE948" i="10"/>
  <c r="AC948" i="10"/>
  <c r="AE954" i="10"/>
  <c r="AC954" i="10"/>
  <c r="AE960" i="10"/>
  <c r="AC960" i="10"/>
  <c r="AE966" i="10"/>
  <c r="AC966" i="10"/>
  <c r="AE972" i="10"/>
  <c r="AC972" i="10"/>
  <c r="AE978" i="10"/>
  <c r="AC978" i="10"/>
  <c r="AE984" i="10"/>
  <c r="AC984" i="10"/>
  <c r="AE990" i="10"/>
  <c r="AC990" i="10"/>
  <c r="AE996" i="10"/>
  <c r="AC996" i="10"/>
  <c r="AE1002" i="10"/>
  <c r="AC1002" i="10"/>
  <c r="AE1008" i="10"/>
  <c r="AC1008" i="10"/>
  <c r="AE1014" i="10"/>
  <c r="AC1014" i="10"/>
  <c r="AE1020" i="10"/>
  <c r="AC1020" i="10"/>
  <c r="AE1026" i="10"/>
  <c r="AC1026" i="10"/>
  <c r="AE1032" i="10"/>
  <c r="AC1032" i="10"/>
  <c r="AE1038" i="10"/>
  <c r="AC1038" i="10"/>
  <c r="AE1044" i="10"/>
  <c r="AC1044" i="10"/>
  <c r="AE1050" i="10"/>
  <c r="AC1050" i="10"/>
  <c r="AE1056" i="10"/>
  <c r="AC1056" i="10"/>
  <c r="AE1062" i="10"/>
  <c r="AC1062" i="10"/>
  <c r="AE1068" i="10"/>
  <c r="AC1068" i="10"/>
  <c r="AE1074" i="10"/>
  <c r="AC1074" i="10"/>
  <c r="AE1080" i="10"/>
  <c r="AC1080" i="10"/>
  <c r="AE1086" i="10"/>
  <c r="AC1086" i="10"/>
  <c r="AE1092" i="10"/>
  <c r="AC1092" i="10"/>
  <c r="AE1098" i="10"/>
  <c r="AC1098" i="10"/>
  <c r="AE1104" i="10"/>
  <c r="AC1104" i="10"/>
  <c r="AE1110" i="10"/>
  <c r="AC1110" i="10"/>
  <c r="AE1116" i="10"/>
  <c r="AC1116" i="10"/>
  <c r="AE1122" i="10"/>
  <c r="AC1122" i="10"/>
  <c r="AE1128" i="10"/>
  <c r="AC1128" i="10"/>
  <c r="AE1134" i="10"/>
  <c r="AC1134" i="10"/>
  <c r="AE1140" i="10"/>
  <c r="AC1140" i="10"/>
  <c r="AE1146" i="10"/>
  <c r="AC1146" i="10"/>
  <c r="AE1152" i="10"/>
  <c r="AC1152" i="10"/>
  <c r="AE1158" i="10"/>
  <c r="AC1158" i="10"/>
  <c r="AE1164" i="10"/>
  <c r="AC1164" i="10"/>
  <c r="AE1170" i="10"/>
  <c r="AC1170" i="10"/>
  <c r="AE1176" i="10"/>
  <c r="AC1176" i="10"/>
  <c r="AE1182" i="10"/>
  <c r="AC1182" i="10"/>
  <c r="AE1188" i="10"/>
  <c r="AC1188" i="10"/>
  <c r="AE1194" i="10"/>
  <c r="AC1194" i="10"/>
  <c r="AE1200" i="10"/>
  <c r="AC1200" i="10"/>
  <c r="AE1206" i="10"/>
  <c r="AC1206" i="10"/>
  <c r="AE1212" i="10"/>
  <c r="AC1212" i="10"/>
  <c r="AE1218" i="10"/>
  <c r="AC1218" i="10"/>
  <c r="AE1224" i="10"/>
  <c r="AC1224" i="10"/>
  <c r="AE1230" i="10"/>
  <c r="AC1230" i="10"/>
  <c r="AE1236" i="10"/>
  <c r="AC1236" i="10"/>
  <c r="AE1242" i="10"/>
  <c r="AC1242" i="10"/>
  <c r="AE1248" i="10"/>
  <c r="AC1248" i="10"/>
  <c r="AE1254" i="10"/>
  <c r="AC1254" i="10"/>
  <c r="AE1260" i="10"/>
  <c r="AC1260" i="10"/>
  <c r="AE1266" i="10"/>
  <c r="AC1266" i="10"/>
  <c r="AE1272" i="10"/>
  <c r="AC1272" i="10"/>
  <c r="AE1278" i="10"/>
  <c r="AC1278" i="10"/>
  <c r="AE1284" i="10"/>
  <c r="AC1284" i="10"/>
  <c r="AE1290" i="10"/>
  <c r="AC1290" i="10"/>
  <c r="AE1296" i="10"/>
  <c r="AC1296" i="10"/>
  <c r="AE1302" i="10"/>
  <c r="AC1302" i="10"/>
  <c r="AE1308" i="10"/>
  <c r="AC1308" i="10"/>
  <c r="AE1314" i="10"/>
  <c r="AC1314" i="10"/>
  <c r="AE1320" i="10"/>
  <c r="AC1320" i="10"/>
  <c r="AE1326" i="10"/>
  <c r="AC1326" i="10"/>
  <c r="AE1332" i="10"/>
  <c r="AC1332" i="10"/>
  <c r="AE1338" i="10"/>
  <c r="AC1338" i="10"/>
  <c r="AE1344" i="10"/>
  <c r="AC1344" i="10"/>
  <c r="AE1350" i="10"/>
  <c r="AC1350" i="10"/>
  <c r="AE1356" i="10"/>
  <c r="AC1356" i="10"/>
  <c r="AE1362" i="10"/>
  <c r="AC1362" i="10"/>
  <c r="AE1368" i="10"/>
  <c r="AC1368" i="10"/>
  <c r="AE1374" i="10"/>
  <c r="AC1374" i="10"/>
  <c r="AE1380" i="10"/>
  <c r="AC1380" i="10"/>
  <c r="AE1386" i="10"/>
  <c r="AC1386" i="10"/>
  <c r="AE1392" i="10"/>
  <c r="AC1392" i="10"/>
  <c r="AE1398" i="10"/>
  <c r="AC1398" i="10"/>
  <c r="AE1404" i="10"/>
  <c r="AC1404" i="10"/>
  <c r="AE1410" i="10"/>
  <c r="AC1410" i="10"/>
  <c r="AE1416" i="10"/>
  <c r="AC1416" i="10"/>
  <c r="AE1422" i="10"/>
  <c r="AC1422" i="10"/>
  <c r="AE1428" i="10"/>
  <c r="AC1428" i="10"/>
  <c r="AE1434" i="10"/>
  <c r="AC1434" i="10"/>
  <c r="AE1440" i="10"/>
  <c r="AC1440" i="10"/>
  <c r="AE1446" i="10"/>
  <c r="AC1446" i="10"/>
  <c r="AE1452" i="10"/>
  <c r="AC1452" i="10"/>
  <c r="AE1458" i="10"/>
  <c r="AC1458" i="10"/>
  <c r="AE1464" i="10"/>
  <c r="AC1464" i="10"/>
  <c r="AE1470" i="10"/>
  <c r="AC1470" i="10"/>
  <c r="AE1476" i="10"/>
  <c r="AC1476" i="10"/>
  <c r="AE1482" i="10"/>
  <c r="AC1482" i="10"/>
  <c r="AE1488" i="10"/>
  <c r="AC1488" i="10"/>
  <c r="AE1494" i="10"/>
  <c r="AC1494" i="10"/>
  <c r="AE1500" i="10"/>
  <c r="AC1500" i="10"/>
  <c r="AE1506" i="10"/>
  <c r="AC1506" i="10"/>
  <c r="AE1512" i="10"/>
  <c r="AC1512" i="10"/>
  <c r="AE1518" i="10"/>
  <c r="AC1518" i="10"/>
  <c r="AE1524" i="10"/>
  <c r="AC1524" i="10"/>
  <c r="AE1530" i="10"/>
  <c r="AC1530" i="10"/>
  <c r="AE1536" i="10"/>
  <c r="AC1536" i="10"/>
  <c r="AE1542" i="10"/>
  <c r="AC1542" i="10"/>
  <c r="AE1548" i="10"/>
  <c r="AC1548" i="10"/>
  <c r="AE1554" i="10"/>
  <c r="AC1554" i="10"/>
  <c r="AE1560" i="10"/>
  <c r="AC1560" i="10"/>
  <c r="AE1566" i="10"/>
  <c r="AC1566" i="10"/>
  <c r="AE1572" i="10"/>
  <c r="AC1572" i="10"/>
  <c r="AE1578" i="10"/>
  <c r="AC1578" i="10"/>
  <c r="AE1584" i="10"/>
  <c r="AC1584" i="10"/>
  <c r="AE1590" i="10"/>
  <c r="AC1590" i="10"/>
  <c r="AE1596" i="10"/>
  <c r="AC1596" i="10"/>
  <c r="AE1602" i="10"/>
  <c r="AC1602" i="10"/>
  <c r="AE1608" i="10"/>
  <c r="AC1608" i="10"/>
  <c r="AE1614" i="10"/>
  <c r="AC1614" i="10"/>
  <c r="AE1620" i="10"/>
  <c r="AC1620" i="10"/>
  <c r="AE1626" i="10"/>
  <c r="AC1626" i="10"/>
  <c r="AE1632" i="10"/>
  <c r="AC1632" i="10"/>
  <c r="AE1638" i="10"/>
  <c r="AC1638" i="10"/>
  <c r="AE1644" i="10"/>
  <c r="AC1644" i="10"/>
  <c r="AE1650" i="10"/>
  <c r="AC1650" i="10"/>
  <c r="AE1656" i="10"/>
  <c r="AC1656" i="10"/>
  <c r="AE1662" i="10"/>
  <c r="AC1662" i="10"/>
  <c r="AE1668" i="10"/>
  <c r="AC1668" i="10"/>
  <c r="AE1674" i="10"/>
  <c r="AC1674" i="10"/>
  <c r="AE1680" i="10"/>
  <c r="AC1680" i="10"/>
  <c r="AE1686" i="10"/>
  <c r="AC1686" i="10"/>
  <c r="AE1692" i="10"/>
  <c r="AC1692" i="10"/>
  <c r="AE1698" i="10"/>
  <c r="AC1698" i="10"/>
  <c r="AE1704" i="10"/>
  <c r="AC1704" i="10"/>
  <c r="AE1710" i="10"/>
  <c r="AC1710" i="10"/>
  <c r="AE1716" i="10"/>
  <c r="AC1716" i="10"/>
  <c r="AE1722" i="10"/>
  <c r="AC1722" i="10"/>
  <c r="AE1728" i="10"/>
  <c r="AC1728" i="10"/>
  <c r="AE1734" i="10"/>
  <c r="AC1734" i="10"/>
  <c r="AE1740" i="10"/>
  <c r="AC1740" i="10"/>
  <c r="AE1746" i="10"/>
  <c r="AC1746" i="10"/>
  <c r="AE1752" i="10"/>
  <c r="AC1752" i="10"/>
  <c r="AE1758" i="10"/>
  <c r="AC1758" i="10"/>
  <c r="AE1764" i="10"/>
  <c r="AC1764" i="10"/>
  <c r="AE1770" i="10"/>
  <c r="AC1770" i="10"/>
  <c r="AE1776" i="10"/>
  <c r="AC1776" i="10"/>
  <c r="AE1782" i="10"/>
  <c r="AC1782" i="10"/>
  <c r="AE1788" i="10"/>
  <c r="AC1788" i="10"/>
  <c r="AE1794" i="10"/>
  <c r="AC1794" i="10"/>
  <c r="AE1800" i="10"/>
  <c r="AC1800" i="10"/>
  <c r="AE1806" i="10"/>
  <c r="AC1806" i="10"/>
  <c r="AE1812" i="10"/>
  <c r="AC1812" i="10"/>
  <c r="AE1818" i="10"/>
  <c r="AC1818" i="10"/>
  <c r="AE1824" i="10"/>
  <c r="AC1824" i="10"/>
  <c r="AE1830" i="10"/>
  <c r="AC1830" i="10"/>
  <c r="AE1836" i="10"/>
  <c r="AC1836" i="10"/>
  <c r="AE1842" i="10"/>
  <c r="AC1842" i="10"/>
  <c r="AE1848" i="10"/>
  <c r="AC1848" i="10"/>
  <c r="AE1854" i="10"/>
  <c r="AC1854" i="10"/>
  <c r="AE1860" i="10"/>
  <c r="AC1860" i="10"/>
  <c r="AE1866" i="10"/>
  <c r="AC1866" i="10"/>
  <c r="AE1872" i="10"/>
  <c r="AC1872" i="10"/>
  <c r="AE1878" i="10"/>
  <c r="AC1878" i="10"/>
  <c r="AE1884" i="10"/>
  <c r="AC1884" i="10"/>
  <c r="AE1890" i="10"/>
  <c r="AC1890" i="10"/>
  <c r="AE1896" i="10"/>
  <c r="AC1896" i="10"/>
  <c r="AE1902" i="10"/>
  <c r="AC1902" i="10"/>
  <c r="AE1908" i="10"/>
  <c r="AC1908" i="10"/>
  <c r="AE1914" i="10"/>
  <c r="AC1914" i="10"/>
  <c r="AE1920" i="10"/>
  <c r="AC1920" i="10"/>
  <c r="AE1926" i="10"/>
  <c r="AC1926" i="10"/>
  <c r="AE1932" i="10"/>
  <c r="AC1932" i="10"/>
  <c r="AE1938" i="10"/>
  <c r="AC1938" i="10"/>
  <c r="AE1944" i="10"/>
  <c r="AC1944" i="10"/>
  <c r="AE1950" i="10"/>
  <c r="AC1950" i="10"/>
  <c r="AE1956" i="10"/>
  <c r="AC1956" i="10"/>
  <c r="AE1962" i="10"/>
  <c r="AC1962" i="10"/>
  <c r="AE1968" i="10"/>
  <c r="AC1968" i="10"/>
  <c r="AE1974" i="10"/>
  <c r="AC1974" i="10"/>
  <c r="AE1980" i="10"/>
  <c r="AC1980" i="10"/>
  <c r="AE1986" i="10"/>
  <c r="AC1986" i="10"/>
  <c r="AE1992" i="10"/>
  <c r="AC1992" i="10"/>
  <c r="AE1998" i="10"/>
  <c r="AC1998" i="10"/>
  <c r="AE2004" i="10"/>
  <c r="AC2004" i="10"/>
  <c r="AE2010" i="10"/>
  <c r="AC2010" i="10"/>
  <c r="AE2016" i="10"/>
  <c r="AC2016" i="10"/>
  <c r="AE2022" i="10"/>
  <c r="AC2022" i="10"/>
  <c r="AE2028" i="10"/>
  <c r="AC2028" i="10"/>
  <c r="AE2034" i="10"/>
  <c r="AC2034" i="10"/>
  <c r="AE2040" i="10"/>
  <c r="AC2040" i="10"/>
  <c r="AE2046" i="10"/>
  <c r="AC2046" i="10"/>
  <c r="AE2052" i="10"/>
  <c r="AC2052" i="10"/>
  <c r="AE2058" i="10"/>
  <c r="AC2058" i="10"/>
  <c r="AE2064" i="10"/>
  <c r="AC2064" i="10"/>
  <c r="AE2070" i="10"/>
  <c r="AC2070" i="10"/>
  <c r="AE2076" i="10"/>
  <c r="AC2076" i="10"/>
  <c r="AE2082" i="10"/>
  <c r="AC2082" i="10"/>
  <c r="AE2088" i="10"/>
  <c r="AC2088" i="10"/>
  <c r="AE2094" i="10"/>
  <c r="AC2094" i="10"/>
  <c r="AE2100" i="10"/>
  <c r="AC2100" i="10"/>
  <c r="AE2106" i="10"/>
  <c r="AC2106" i="10"/>
  <c r="AE2112" i="10"/>
  <c r="AC2112" i="10"/>
  <c r="AE2118" i="10"/>
  <c r="AC2118" i="10"/>
  <c r="AE2124" i="10"/>
  <c r="AC2124" i="10"/>
  <c r="AE2130" i="10"/>
  <c r="AC2130" i="10"/>
  <c r="AE2136" i="10"/>
  <c r="AC2136" i="10"/>
  <c r="AE2142" i="10"/>
  <c r="AC2142" i="10"/>
  <c r="AE2148" i="10"/>
  <c r="AC2148" i="10"/>
  <c r="AE2154" i="10"/>
  <c r="AC2154" i="10"/>
  <c r="AE2160" i="10"/>
  <c r="AC2160" i="10"/>
  <c r="AE2166" i="10"/>
  <c r="AC2166" i="10"/>
  <c r="AE2172" i="10"/>
  <c r="AC2172" i="10"/>
  <c r="AE2178" i="10"/>
  <c r="AC2178" i="10"/>
  <c r="AE2184" i="10"/>
  <c r="AC2184" i="10"/>
  <c r="AE2190" i="10"/>
  <c r="AC2190" i="10"/>
  <c r="AE2196" i="10"/>
  <c r="AC2196" i="10"/>
  <c r="AE2202" i="10"/>
  <c r="AC2202" i="10"/>
  <c r="AE2208" i="10"/>
  <c r="AC2208" i="10"/>
  <c r="AE2214" i="10"/>
  <c r="AC2214" i="10"/>
  <c r="AE2220" i="10"/>
  <c r="AC2220" i="10"/>
  <c r="AE2226" i="10"/>
  <c r="AC2226" i="10"/>
  <c r="AE2232" i="10"/>
  <c r="AC2232" i="10"/>
  <c r="AE2238" i="10"/>
  <c r="AC2238" i="10"/>
  <c r="AE2244" i="10"/>
  <c r="AC2244" i="10"/>
  <c r="AE2250" i="10"/>
  <c r="AC2250" i="10"/>
  <c r="AE2256" i="10"/>
  <c r="AC2256" i="10"/>
  <c r="AE2262" i="10"/>
  <c r="AC2262" i="10"/>
  <c r="AE2268" i="10"/>
  <c r="AC2268" i="10"/>
  <c r="AE2274" i="10"/>
  <c r="AC2274" i="10"/>
  <c r="AE2280" i="10"/>
  <c r="AC2280" i="10"/>
  <c r="AE2286" i="10"/>
  <c r="AC2286" i="10"/>
  <c r="AE2292" i="10"/>
  <c r="AC2292" i="10"/>
  <c r="AE2298" i="10"/>
  <c r="AC2298" i="10"/>
  <c r="AE2304" i="10"/>
  <c r="AC2304" i="10"/>
  <c r="AE2310" i="10"/>
  <c r="AC2310" i="10"/>
  <c r="AE2316" i="10"/>
  <c r="AC2316" i="10"/>
  <c r="AE2322" i="10"/>
  <c r="AC2322" i="10"/>
  <c r="AE2328" i="10"/>
  <c r="AC2328" i="10"/>
  <c r="AE2334" i="10"/>
  <c r="AC2334" i="10"/>
  <c r="AE2340" i="10"/>
  <c r="AC2340" i="10"/>
  <c r="AE2346" i="10"/>
  <c r="AC2346" i="10"/>
  <c r="AE2352" i="10"/>
  <c r="AC2352" i="10"/>
  <c r="AE2358" i="10"/>
  <c r="AC2358" i="10"/>
  <c r="AE2364" i="10"/>
  <c r="AC2364" i="10"/>
  <c r="AE2370" i="10"/>
  <c r="AC2370" i="10"/>
  <c r="AE2376" i="10"/>
  <c r="AC2376" i="10"/>
  <c r="AE2382" i="10"/>
  <c r="AC2382" i="10"/>
  <c r="AE2388" i="10"/>
  <c r="AC2388" i="10"/>
  <c r="AE2394" i="10"/>
  <c r="AC2394" i="10"/>
  <c r="AE2400" i="10"/>
  <c r="AC2400" i="10"/>
  <c r="AE2406" i="10"/>
  <c r="AC2406" i="10"/>
  <c r="AE2412" i="10"/>
  <c r="AC2412" i="10"/>
  <c r="AE2418" i="10"/>
  <c r="AC2418" i="10"/>
  <c r="AE2424" i="10"/>
  <c r="AC2424" i="10"/>
  <c r="AE2430" i="10"/>
  <c r="AC2430" i="10"/>
  <c r="AE2436" i="10"/>
  <c r="AC2436" i="10"/>
  <c r="AE2442" i="10"/>
  <c r="AC2442" i="10"/>
  <c r="AE2448" i="10"/>
  <c r="AC2448" i="10"/>
  <c r="AE2454" i="10"/>
  <c r="AC2454" i="10"/>
  <c r="AE2460" i="10"/>
  <c r="AC2460" i="10"/>
  <c r="AE2466" i="10"/>
  <c r="AC2466" i="10"/>
  <c r="AE2472" i="10"/>
  <c r="AC2472" i="10"/>
  <c r="AE2478" i="10"/>
  <c r="AC2478" i="10"/>
  <c r="AE2484" i="10"/>
  <c r="AC2484" i="10"/>
  <c r="AE2490" i="10"/>
  <c r="AC2490" i="10"/>
  <c r="AE2496" i="10"/>
  <c r="AC2496" i="10"/>
  <c r="AE2502" i="10"/>
  <c r="AC2502" i="10"/>
  <c r="AE2508" i="10"/>
  <c r="AC2508" i="10"/>
  <c r="AE2514" i="10"/>
  <c r="AC2514" i="10"/>
  <c r="AE2520" i="10"/>
  <c r="AC2520" i="10"/>
  <c r="AE2526" i="10"/>
  <c r="AC2526" i="10"/>
  <c r="AE2532" i="10"/>
  <c r="AC2532" i="10"/>
  <c r="AE2538" i="10"/>
  <c r="AC2538" i="10"/>
  <c r="AE2544" i="10"/>
  <c r="AC2544" i="10"/>
  <c r="AE2550" i="10"/>
  <c r="AC2550" i="10"/>
  <c r="AE2556" i="10"/>
  <c r="AC2556" i="10"/>
  <c r="AE2562" i="10"/>
  <c r="AC2562" i="10"/>
  <c r="AE2568" i="10"/>
  <c r="AC2568" i="10"/>
  <c r="AE2574" i="10"/>
  <c r="AC2574" i="10"/>
  <c r="AE2580" i="10"/>
  <c r="AC2580" i="10"/>
  <c r="AE2586" i="10"/>
  <c r="AC2586" i="10"/>
  <c r="AE2592" i="10"/>
  <c r="AC2592" i="10"/>
  <c r="AE2598" i="10"/>
  <c r="AC2598" i="10"/>
  <c r="AE2604" i="10"/>
  <c r="AC2604" i="10"/>
  <c r="AE2610" i="10"/>
  <c r="AC2610" i="10"/>
  <c r="AE2616" i="10"/>
  <c r="AC2616" i="10"/>
  <c r="AE2622" i="10"/>
  <c r="AC2622" i="10"/>
  <c r="AE2628" i="10"/>
  <c r="AC2628" i="10"/>
  <c r="AE2634" i="10"/>
  <c r="AC2634" i="10"/>
  <c r="AE2640" i="10"/>
  <c r="AC2640" i="10"/>
  <c r="AE2646" i="10"/>
  <c r="AC2646" i="10"/>
  <c r="AE2652" i="10"/>
  <c r="AC2652" i="10"/>
  <c r="AE2658" i="10"/>
  <c r="AC2658" i="10"/>
  <c r="AE2664" i="10"/>
  <c r="AC2664" i="10"/>
  <c r="AE2670" i="10"/>
  <c r="AC2670" i="10"/>
  <c r="AE2676" i="10"/>
  <c r="AC2676" i="10"/>
  <c r="AE2682" i="10"/>
  <c r="AC2682" i="10"/>
  <c r="AE2688" i="10"/>
  <c r="AC2688" i="10"/>
  <c r="AE2694" i="10"/>
  <c r="AC2694" i="10"/>
  <c r="AE2700" i="10"/>
  <c r="AC2700" i="10"/>
  <c r="AE2706" i="10"/>
  <c r="AC2706" i="10"/>
  <c r="AE2712" i="10"/>
  <c r="AC2712" i="10"/>
  <c r="AE2718" i="10"/>
  <c r="AC2718" i="10"/>
  <c r="AE2724" i="10"/>
  <c r="AC2724" i="10"/>
  <c r="AE2730" i="10"/>
  <c r="AC2730" i="10"/>
  <c r="AE2736" i="10"/>
  <c r="AC2736" i="10"/>
  <c r="AE2742" i="10"/>
  <c r="AC2742" i="10"/>
  <c r="AE2748" i="10"/>
  <c r="AC2748" i="10"/>
  <c r="AE2754" i="10"/>
  <c r="AC2754" i="10"/>
  <c r="AE2760" i="10"/>
  <c r="AC2760" i="10"/>
  <c r="AE2766" i="10"/>
  <c r="AC2766" i="10"/>
  <c r="AE2772" i="10"/>
  <c r="AC2772" i="10"/>
  <c r="AE2778" i="10"/>
  <c r="AC2778" i="10"/>
  <c r="AE2784" i="10"/>
  <c r="AC2784" i="10"/>
  <c r="AE2790" i="10"/>
  <c r="AC2790" i="10"/>
  <c r="AE2796" i="10"/>
  <c r="AC2796" i="10"/>
  <c r="AE2802" i="10"/>
  <c r="AC2802" i="10"/>
  <c r="AE2808" i="10"/>
  <c r="AC2808" i="10"/>
  <c r="AE2814" i="10"/>
  <c r="AC2814" i="10"/>
  <c r="AE2820" i="10"/>
  <c r="AC2820" i="10"/>
  <c r="AE2826" i="10"/>
  <c r="AC2826" i="10"/>
  <c r="AE2832" i="10"/>
  <c r="AC2832" i="10"/>
  <c r="AE2838" i="10"/>
  <c r="AC2838" i="10"/>
  <c r="AE2844" i="10"/>
  <c r="AC2844" i="10"/>
  <c r="AE2850" i="10"/>
  <c r="AC2850" i="10"/>
  <c r="AE2856" i="10"/>
  <c r="AC2856" i="10"/>
  <c r="AE2862" i="10"/>
  <c r="AC2862" i="10"/>
  <c r="AE2868" i="10"/>
  <c r="AC2868" i="10"/>
  <c r="AE2874" i="10"/>
  <c r="AC2874" i="10"/>
  <c r="AE2880" i="10"/>
  <c r="AC2880" i="10"/>
  <c r="AE2886" i="10"/>
  <c r="AC2886" i="10"/>
  <c r="AE2892" i="10"/>
  <c r="AC2892" i="10"/>
  <c r="AE2898" i="10"/>
  <c r="AC2898" i="10"/>
  <c r="AE2904" i="10"/>
  <c r="AC2904" i="10"/>
  <c r="AE2910" i="10"/>
  <c r="AC2910" i="10"/>
  <c r="AE2916" i="10"/>
  <c r="AC2916" i="10"/>
  <c r="AE2922" i="10"/>
  <c r="AC2922" i="10"/>
  <c r="AE2928" i="10"/>
  <c r="AC2928" i="10"/>
  <c r="AE2934" i="10"/>
  <c r="AC2934" i="10"/>
  <c r="AE2940" i="10"/>
  <c r="AC2940" i="10"/>
  <c r="AE2946" i="10"/>
  <c r="AC2946" i="10"/>
  <c r="AE2952" i="10"/>
  <c r="AC2952" i="10"/>
  <c r="AE2958" i="10"/>
  <c r="AC2958" i="10"/>
  <c r="AE2964" i="10"/>
  <c r="AC2964" i="10"/>
  <c r="AE2970" i="10"/>
  <c r="AC2970" i="10"/>
  <c r="AE2976" i="10"/>
  <c r="AC2976" i="10"/>
  <c r="AE2982" i="10"/>
  <c r="AC2982" i="10"/>
  <c r="AE2988" i="10"/>
  <c r="AC2988" i="10"/>
  <c r="AE2994" i="10"/>
  <c r="AC2994" i="10"/>
  <c r="AE3000" i="10"/>
  <c r="AC3000" i="10"/>
  <c r="AE3006" i="10"/>
  <c r="AC3006" i="10"/>
  <c r="AE3012" i="10"/>
  <c r="AC3012" i="10"/>
  <c r="AE3018" i="10"/>
  <c r="AC3018" i="10"/>
  <c r="AE3024" i="10"/>
  <c r="AC3024" i="10"/>
  <c r="AE3030" i="10"/>
  <c r="AC3030" i="10"/>
  <c r="AE3036" i="10"/>
  <c r="AC3036" i="10"/>
  <c r="AE3042" i="10"/>
  <c r="AC3042" i="10"/>
  <c r="AE3048" i="10"/>
  <c r="AC3048" i="10"/>
  <c r="AE3054" i="10"/>
  <c r="AC3054" i="10"/>
  <c r="AE3060" i="10"/>
  <c r="AC3060" i="10"/>
  <c r="AE3066" i="10"/>
  <c r="AC3066" i="10"/>
  <c r="AE3072" i="10"/>
  <c r="AC3072" i="10"/>
  <c r="AE3078" i="10"/>
  <c r="AC3078" i="10"/>
  <c r="AE3084" i="10"/>
  <c r="AC3084" i="10"/>
  <c r="AE3090" i="10"/>
  <c r="AC3090" i="10"/>
  <c r="AE3096" i="10"/>
  <c r="AC3096" i="10"/>
  <c r="AE3102" i="10"/>
  <c r="AC3102" i="10"/>
  <c r="AE3108" i="10"/>
  <c r="AC3108" i="10"/>
  <c r="AE3114" i="10"/>
  <c r="AC3114" i="10"/>
  <c r="AE3120" i="10"/>
  <c r="AC3120" i="10"/>
  <c r="AE3126" i="10"/>
  <c r="AC3126" i="10"/>
  <c r="AE3132" i="10"/>
  <c r="AC3132" i="10"/>
  <c r="AE3138" i="10"/>
  <c r="AC3138" i="10"/>
  <c r="AE3144" i="10"/>
  <c r="AC3144" i="10"/>
  <c r="AE3150" i="10"/>
  <c r="AC3150" i="10"/>
  <c r="AE3156" i="10"/>
  <c r="AC3156" i="10"/>
  <c r="AE3162" i="10"/>
  <c r="AC3162" i="10"/>
  <c r="AE3168" i="10"/>
  <c r="AC3168" i="10"/>
  <c r="AE3174" i="10"/>
  <c r="AC3174" i="10"/>
  <c r="AE3180" i="10"/>
  <c r="AC3180" i="10"/>
  <c r="AE3186" i="10"/>
  <c r="AC3186" i="10"/>
  <c r="AE3192" i="10"/>
  <c r="AC3192" i="10"/>
  <c r="AE3198" i="10"/>
  <c r="AC3198" i="10"/>
  <c r="AE3204" i="10"/>
  <c r="AC3204" i="10"/>
  <c r="AE3210" i="10"/>
  <c r="AC3210" i="10"/>
  <c r="AE3216" i="10"/>
  <c r="AC3216" i="10"/>
  <c r="AE3222" i="10"/>
  <c r="AC3222" i="10"/>
  <c r="AE3228" i="10"/>
  <c r="AC3228" i="10"/>
  <c r="AE3234" i="10"/>
  <c r="AC3234" i="10"/>
  <c r="AE3240" i="10"/>
  <c r="AC3240" i="10"/>
  <c r="AE3246" i="10"/>
  <c r="AC3246" i="10"/>
  <c r="AE3252" i="10"/>
  <c r="AC3252" i="10"/>
  <c r="AE3258" i="10"/>
  <c r="AC3258" i="10"/>
  <c r="AE3264" i="10"/>
  <c r="AC3264" i="10"/>
  <c r="AE3270" i="10"/>
  <c r="AC3270" i="10"/>
  <c r="AE3276" i="10"/>
  <c r="AC3276" i="10"/>
  <c r="AE3282" i="10"/>
  <c r="AC3282" i="10"/>
  <c r="AE3288" i="10"/>
  <c r="AC3288" i="10"/>
  <c r="AE3294" i="10"/>
  <c r="AC3294" i="10"/>
  <c r="AE3300" i="10"/>
  <c r="AC3300" i="10"/>
  <c r="AE3306" i="10"/>
  <c r="AC3306" i="10"/>
  <c r="AE3312" i="10"/>
  <c r="AC3312" i="10"/>
  <c r="AE3318" i="10"/>
  <c r="AC3318" i="10"/>
  <c r="AE3324" i="10"/>
  <c r="AC3324" i="10"/>
  <c r="AE3330" i="10"/>
  <c r="AC3330" i="10"/>
  <c r="AE3336" i="10"/>
  <c r="AC3336" i="10"/>
  <c r="AE3342" i="10"/>
  <c r="AC3342" i="10"/>
  <c r="AE3348" i="10"/>
  <c r="AC3348" i="10"/>
  <c r="AE3354" i="10"/>
  <c r="AC3354" i="10"/>
  <c r="AE3360" i="10"/>
  <c r="AC3360" i="10"/>
  <c r="AE3366" i="10"/>
  <c r="AC3366" i="10"/>
  <c r="AE3372" i="10"/>
  <c r="AC3372" i="10"/>
  <c r="AE3378" i="10"/>
  <c r="AC3378" i="10"/>
  <c r="AE3384" i="10"/>
  <c r="AC3384" i="10"/>
  <c r="AE3390" i="10"/>
  <c r="AC3390" i="10"/>
  <c r="AE3396" i="10"/>
  <c r="AC3396" i="10"/>
  <c r="AE3402" i="10"/>
  <c r="AC3402" i="10"/>
  <c r="AE3408" i="10"/>
  <c r="AC3408" i="10"/>
  <c r="AE3414" i="10"/>
  <c r="AC3414" i="10"/>
  <c r="AE3420" i="10"/>
  <c r="AC3420" i="10"/>
  <c r="AE3426" i="10"/>
  <c r="AC3426" i="10"/>
  <c r="AE3432" i="10"/>
  <c r="AC3432" i="10"/>
  <c r="AE3438" i="10"/>
  <c r="AC3438" i="10"/>
  <c r="AE3444" i="10"/>
  <c r="AC3444" i="10"/>
  <c r="AE3450" i="10"/>
  <c r="AC3450" i="10"/>
  <c r="AE3456" i="10"/>
  <c r="AC3456" i="10"/>
  <c r="AE3462" i="10"/>
  <c r="AC3462" i="10"/>
  <c r="AE3468" i="10"/>
  <c r="AC3468" i="10"/>
  <c r="AE3474" i="10"/>
  <c r="AC3474" i="10"/>
  <c r="AE3480" i="10"/>
  <c r="AC3480" i="10"/>
  <c r="AE3486" i="10"/>
  <c r="AC3486" i="10"/>
  <c r="AE3492" i="10"/>
  <c r="AC3492" i="10"/>
  <c r="AE3498" i="10"/>
  <c r="AC3498" i="10"/>
  <c r="AE3504" i="10"/>
  <c r="AC3504" i="10"/>
  <c r="AE3510" i="10"/>
  <c r="AC3510" i="10"/>
  <c r="AE3516" i="10"/>
  <c r="AC3516" i="10"/>
  <c r="AE3522" i="10"/>
  <c r="AC3522" i="10"/>
  <c r="AE3528" i="10"/>
  <c r="AC3528" i="10"/>
  <c r="AE3534" i="10"/>
  <c r="AC3534" i="10"/>
  <c r="AE3540" i="10"/>
  <c r="AC3540" i="10"/>
  <c r="AE3546" i="10"/>
  <c r="AC3546" i="10"/>
  <c r="AE3552" i="10"/>
  <c r="AC3552" i="10"/>
  <c r="AE3558" i="10"/>
  <c r="AC3558" i="10"/>
  <c r="AE3564" i="10"/>
  <c r="AC3564" i="10"/>
  <c r="AE3570" i="10"/>
  <c r="AC3570" i="10"/>
  <c r="AE3576" i="10"/>
  <c r="AC3576" i="10"/>
  <c r="AE3582" i="10"/>
  <c r="AC3582" i="10"/>
  <c r="AE3588" i="10"/>
  <c r="AC3588" i="10"/>
  <c r="AE3594" i="10"/>
  <c r="AC3594" i="10"/>
  <c r="AE3600" i="10"/>
  <c r="AC3600" i="10"/>
  <c r="AE3606" i="10"/>
  <c r="AC3606" i="10"/>
  <c r="AE3612" i="10"/>
  <c r="AC3612" i="10"/>
  <c r="AE3618" i="10"/>
  <c r="AC3618" i="10"/>
  <c r="AE3624" i="10"/>
  <c r="AC3624" i="10"/>
  <c r="AE3630" i="10"/>
  <c r="AC3630" i="10"/>
  <c r="AE3636" i="10"/>
  <c r="AC3636" i="10"/>
  <c r="AE3642" i="10"/>
  <c r="AC3642" i="10"/>
  <c r="AE3648" i="10"/>
  <c r="AC3648" i="10"/>
  <c r="AE3654" i="10"/>
  <c r="AC3654" i="10"/>
  <c r="AE3660" i="10"/>
  <c r="AC3660" i="10"/>
  <c r="AE3666" i="10"/>
  <c r="AC3666" i="10"/>
  <c r="AE3672" i="10"/>
  <c r="AC3672" i="10"/>
  <c r="AE3678" i="10"/>
  <c r="AC3678" i="10"/>
  <c r="AE3684" i="10"/>
  <c r="AC3684" i="10"/>
  <c r="AE3690" i="10"/>
  <c r="AC3690" i="10"/>
  <c r="AE3696" i="10"/>
  <c r="AC3696" i="10"/>
  <c r="AE3702" i="10"/>
  <c r="AC3702" i="10"/>
  <c r="AE3708" i="10"/>
  <c r="AC3708" i="10"/>
  <c r="AE3714" i="10"/>
  <c r="AC3714" i="10"/>
  <c r="AE3720" i="10"/>
  <c r="AC3720" i="10"/>
  <c r="AE3726" i="10"/>
  <c r="AC3726" i="10"/>
  <c r="AE3732" i="10"/>
  <c r="AC3732" i="10"/>
  <c r="AE3738" i="10"/>
  <c r="AC3738" i="10"/>
  <c r="AE3744" i="10"/>
  <c r="AC3744" i="10"/>
  <c r="AE3750" i="10"/>
  <c r="AC3750" i="10"/>
  <c r="AE3756" i="10"/>
  <c r="AC3756" i="10"/>
  <c r="AE3762" i="10"/>
  <c r="AC3762" i="10"/>
  <c r="AE3768" i="10"/>
  <c r="AC3768" i="10"/>
  <c r="AE3774" i="10"/>
  <c r="AC3774" i="10"/>
  <c r="AE3780" i="10"/>
  <c r="AC3780" i="10"/>
  <c r="AE3786" i="10"/>
  <c r="AC3786" i="10"/>
  <c r="AE3792" i="10"/>
  <c r="AC3792" i="10"/>
  <c r="AE3798" i="10"/>
  <c r="AC3798" i="10"/>
  <c r="AE3804" i="10"/>
  <c r="AC3804" i="10"/>
  <c r="AE3810" i="10"/>
  <c r="AC3810" i="10"/>
  <c r="AE3816" i="10"/>
  <c r="AC3816" i="10"/>
  <c r="AE3822" i="10"/>
  <c r="AC3822" i="10"/>
  <c r="AE3828" i="10"/>
  <c r="AC3828" i="10"/>
  <c r="AE3834" i="10"/>
  <c r="AC3834" i="10"/>
  <c r="AE3840" i="10"/>
  <c r="AC3840" i="10"/>
  <c r="AE3846" i="10"/>
  <c r="AC3846" i="10"/>
  <c r="AE3852" i="10"/>
  <c r="AC3852" i="10"/>
  <c r="AE3858" i="10"/>
  <c r="AC3858" i="10"/>
  <c r="AE3864" i="10"/>
  <c r="AC3864" i="10"/>
  <c r="AE3870" i="10"/>
  <c r="AC3870" i="10"/>
  <c r="AE3876" i="10"/>
  <c r="AC3876" i="10"/>
  <c r="AE3882" i="10"/>
  <c r="AC3882" i="10"/>
  <c r="AE3888" i="10"/>
  <c r="AC3888" i="10"/>
  <c r="AE3894" i="10"/>
  <c r="AC3894" i="10"/>
  <c r="AE3900" i="10"/>
  <c r="AC3900" i="10"/>
  <c r="AE3906" i="10"/>
  <c r="AC3906" i="10"/>
  <c r="AE3912" i="10"/>
  <c r="AC3912" i="10"/>
  <c r="AE3918" i="10"/>
  <c r="AC3918" i="10"/>
  <c r="AE3924" i="10"/>
  <c r="AC3924" i="10"/>
  <c r="AE3930" i="10"/>
  <c r="AC3930" i="10"/>
  <c r="AE3936" i="10"/>
  <c r="AC3936" i="10"/>
  <c r="AE3942" i="10"/>
  <c r="AC3942" i="10"/>
  <c r="AE3948" i="10"/>
  <c r="AC3948" i="10"/>
  <c r="AE3954" i="10"/>
  <c r="AC3954" i="10"/>
  <c r="AE3960" i="10"/>
  <c r="AC3960" i="10"/>
  <c r="AE3966" i="10"/>
  <c r="AC3966" i="10"/>
  <c r="AE3972" i="10"/>
  <c r="AC3972" i="10"/>
  <c r="AE3978" i="10"/>
  <c r="AC3978" i="10"/>
  <c r="AE3984" i="10"/>
  <c r="AC3984" i="10"/>
  <c r="AE3990" i="10"/>
  <c r="AC3990" i="10"/>
  <c r="AE3996" i="10"/>
  <c r="AC3996" i="10"/>
  <c r="AE4002" i="10"/>
  <c r="AC4002" i="10"/>
  <c r="AE4008" i="10"/>
  <c r="AC4008" i="10"/>
  <c r="AE4014" i="10"/>
  <c r="AC4014" i="10"/>
  <c r="AE4020" i="10"/>
  <c r="AC4020" i="10"/>
  <c r="AE4026" i="10"/>
  <c r="AC4026" i="10"/>
  <c r="AE4032" i="10"/>
  <c r="AC4032" i="10"/>
  <c r="AE4038" i="10"/>
  <c r="AC4038" i="10"/>
  <c r="AE4044" i="10"/>
  <c r="AC4044" i="10"/>
  <c r="AE4050" i="10"/>
  <c r="AC4050" i="10"/>
  <c r="AE4056" i="10"/>
  <c r="AC4056" i="10"/>
  <c r="AE4062" i="10"/>
  <c r="AC4062" i="10"/>
  <c r="AE4068" i="10"/>
  <c r="AC4068" i="10"/>
  <c r="AE4074" i="10"/>
  <c r="AC4074" i="10"/>
  <c r="AE4080" i="10"/>
  <c r="AC4080" i="10"/>
  <c r="AE4086" i="10"/>
  <c r="AC4086" i="10"/>
  <c r="AE4092" i="10"/>
  <c r="AC4092" i="10"/>
  <c r="AE4098" i="10"/>
  <c r="AC4098" i="10"/>
  <c r="AE4104" i="10"/>
  <c r="AC4104" i="10"/>
  <c r="AE4110" i="10"/>
  <c r="AC4110" i="10"/>
  <c r="AE4116" i="10"/>
  <c r="AC4116" i="10"/>
  <c r="AE4122" i="10"/>
  <c r="AC4122" i="10"/>
  <c r="AE4128" i="10"/>
  <c r="AC4128" i="10"/>
  <c r="AE4134" i="10"/>
  <c r="AC4134" i="10"/>
  <c r="AE4140" i="10"/>
  <c r="AC4140" i="10"/>
  <c r="AE4146" i="10"/>
  <c r="AC4146" i="10"/>
  <c r="AE4152" i="10"/>
  <c r="AC4152" i="10"/>
  <c r="AE4158" i="10"/>
  <c r="AC4158" i="10"/>
  <c r="AE4164" i="10"/>
  <c r="AC4164" i="10"/>
  <c r="AE4170" i="10"/>
  <c r="AC4170" i="10"/>
  <c r="AE4176" i="10"/>
  <c r="AC4176" i="10"/>
  <c r="AE4182" i="10"/>
  <c r="AC4182" i="10"/>
  <c r="AE4188" i="10"/>
  <c r="AC4188" i="10"/>
  <c r="AE4194" i="10"/>
  <c r="AC4194" i="10"/>
  <c r="AE4200" i="10"/>
  <c r="AC4200" i="10"/>
  <c r="AE4206" i="10"/>
  <c r="AC4206" i="10"/>
  <c r="AE4212" i="10"/>
  <c r="AC4212" i="10"/>
  <c r="AE4218" i="10"/>
  <c r="AC4218" i="10"/>
  <c r="AE4224" i="10"/>
  <c r="AC4224" i="10"/>
  <c r="AE4230" i="10"/>
  <c r="AC4230" i="10"/>
  <c r="AE4236" i="10"/>
  <c r="AC4236" i="10"/>
  <c r="AE4242" i="10"/>
  <c r="AC4242" i="10"/>
  <c r="AE4248" i="10"/>
  <c r="AC4248" i="10"/>
  <c r="AE4254" i="10"/>
  <c r="AC4254" i="10"/>
  <c r="AE4260" i="10"/>
  <c r="AC4260" i="10"/>
  <c r="AE4266" i="10"/>
  <c r="AC4266" i="10"/>
  <c r="AE4272" i="10"/>
  <c r="AC4272" i="10"/>
  <c r="AE4278" i="10"/>
  <c r="AC4278" i="10"/>
  <c r="AE4284" i="10"/>
  <c r="AC4284" i="10"/>
  <c r="AE4290" i="10"/>
  <c r="AC4290" i="10"/>
  <c r="AE4296" i="10"/>
  <c r="AC4296" i="10"/>
  <c r="AE4302" i="10"/>
  <c r="AC4302" i="10"/>
  <c r="AE4308" i="10"/>
  <c r="AC4308" i="10"/>
  <c r="AE4314" i="10"/>
  <c r="AC4314" i="10"/>
  <c r="AE4320" i="10"/>
  <c r="AC4320" i="10"/>
  <c r="AE4326" i="10"/>
  <c r="AC4326" i="10"/>
  <c r="AE4332" i="10"/>
  <c r="AC4332" i="10"/>
  <c r="AE4338" i="10"/>
  <c r="AC4338" i="10"/>
  <c r="AE4344" i="10"/>
  <c r="AC4344" i="10"/>
  <c r="AE4350" i="10"/>
  <c r="AC4350" i="10"/>
  <c r="AE4356" i="10"/>
  <c r="AC4356" i="10"/>
  <c r="AE4362" i="10"/>
  <c r="AC4362" i="10"/>
  <c r="AE4368" i="10"/>
  <c r="AC4368" i="10"/>
  <c r="AE4374" i="10"/>
  <c r="AC4374" i="10"/>
  <c r="AE4380" i="10"/>
  <c r="AC4380" i="10"/>
  <c r="AE4386" i="10"/>
  <c r="AC4386" i="10"/>
  <c r="AE4392" i="10"/>
  <c r="AC4392" i="10"/>
  <c r="AE4398" i="10"/>
  <c r="AC4398" i="10"/>
  <c r="AE4404" i="10"/>
  <c r="AC4404" i="10"/>
  <c r="AE4410" i="10"/>
  <c r="AC4410" i="10"/>
  <c r="AE4416" i="10"/>
  <c r="AC4416" i="10"/>
  <c r="AE4422" i="10"/>
  <c r="AC4422" i="10"/>
  <c r="AE4428" i="10"/>
  <c r="AC4428" i="10"/>
  <c r="AE4434" i="10"/>
  <c r="AC4434" i="10"/>
  <c r="AE4440" i="10"/>
  <c r="AC4440" i="10"/>
  <c r="AE4446" i="10"/>
  <c r="AC4446" i="10"/>
  <c r="AE4452" i="10"/>
  <c r="AC4452" i="10"/>
  <c r="AE4458" i="10"/>
  <c r="AC4458" i="10"/>
  <c r="AE4464" i="10"/>
  <c r="AC4464" i="10"/>
  <c r="AE4470" i="10"/>
  <c r="AC4470" i="10"/>
  <c r="AE4476" i="10"/>
  <c r="AC4476" i="10"/>
  <c r="AE4482" i="10"/>
  <c r="AC4482" i="10"/>
  <c r="AE4488" i="10"/>
  <c r="AC4488" i="10"/>
  <c r="AE4494" i="10"/>
  <c r="AC4494" i="10"/>
  <c r="AE4500" i="10"/>
  <c r="AC4500" i="10"/>
  <c r="AE4506" i="10"/>
  <c r="AC4506" i="10"/>
  <c r="AE4512" i="10"/>
  <c r="AC4512" i="10"/>
  <c r="AE4518" i="10"/>
  <c r="AC4518" i="10"/>
  <c r="AE4524" i="10"/>
  <c r="AC4524" i="10"/>
  <c r="AE4530" i="10"/>
  <c r="AC4530" i="10"/>
  <c r="AE4536" i="10"/>
  <c r="AC4536" i="10"/>
  <c r="AE4542" i="10"/>
  <c r="AC4542" i="10"/>
  <c r="AE4548" i="10"/>
  <c r="AC4548" i="10"/>
  <c r="AE4554" i="10"/>
  <c r="AC4554" i="10"/>
  <c r="AE4560" i="10"/>
  <c r="AC4560" i="10"/>
  <c r="AE4566" i="10"/>
  <c r="AC4566" i="10"/>
  <c r="AE4572" i="10"/>
  <c r="AC4572" i="10"/>
  <c r="AE4578" i="10"/>
  <c r="AC4578" i="10"/>
  <c r="AE4584" i="10"/>
  <c r="AC4584" i="10"/>
  <c r="AE4590" i="10"/>
  <c r="AC4590" i="10"/>
  <c r="AE4596" i="10"/>
  <c r="AC4596" i="10"/>
  <c r="AE4602" i="10"/>
  <c r="AC4602" i="10"/>
  <c r="AE4608" i="10"/>
  <c r="AC4608" i="10"/>
  <c r="AE4614" i="10"/>
  <c r="AC4614" i="10"/>
  <c r="AE4620" i="10"/>
  <c r="AC4620" i="10"/>
  <c r="AE4626" i="10"/>
  <c r="AC4626" i="10"/>
  <c r="AE4632" i="10"/>
  <c r="AC4632" i="10"/>
  <c r="AE4638" i="10"/>
  <c r="AC4638" i="10"/>
  <c r="AE4644" i="10"/>
  <c r="AC4644" i="10"/>
  <c r="AE4650" i="10"/>
  <c r="AC4650" i="10"/>
  <c r="AE4656" i="10"/>
  <c r="AC4656" i="10"/>
  <c r="AE4662" i="10"/>
  <c r="AC4662" i="10"/>
  <c r="AE4668" i="10"/>
  <c r="AC4668" i="10"/>
  <c r="AE4674" i="10"/>
  <c r="AC4674" i="10"/>
  <c r="AE4680" i="10"/>
  <c r="AC4680" i="10"/>
  <c r="AE4686" i="10"/>
  <c r="AC4686" i="10"/>
  <c r="AE4692" i="10"/>
  <c r="AC4692" i="10"/>
  <c r="AE4698" i="10"/>
  <c r="AC4698" i="10"/>
  <c r="AE4704" i="10"/>
  <c r="AC4704" i="10"/>
  <c r="AE4710" i="10"/>
  <c r="AC4710" i="10"/>
  <c r="AE4716" i="10"/>
  <c r="AC4716" i="10"/>
  <c r="AE4722" i="10"/>
  <c r="AC4722" i="10"/>
  <c r="AE4728" i="10"/>
  <c r="AC4728" i="10"/>
  <c r="AE4734" i="10"/>
  <c r="AC4734" i="10"/>
  <c r="AE4740" i="10"/>
  <c r="AC4740" i="10"/>
  <c r="AE4746" i="10"/>
  <c r="AC4746" i="10"/>
  <c r="AE4752" i="10"/>
  <c r="AC4752" i="10"/>
  <c r="AE4758" i="10"/>
  <c r="AC4758" i="10"/>
  <c r="AE4764" i="10"/>
  <c r="AC4764" i="10"/>
  <c r="AE4770" i="10"/>
  <c r="AC4770" i="10"/>
  <c r="AE4776" i="10"/>
  <c r="AC4776" i="10"/>
  <c r="AE4782" i="10"/>
  <c r="AC4782" i="10"/>
  <c r="AE4788" i="10"/>
  <c r="AC4788" i="10"/>
  <c r="AE4794" i="10"/>
  <c r="AC4794" i="10"/>
  <c r="AE4800" i="10"/>
  <c r="AC4800" i="10"/>
  <c r="AE4806" i="10"/>
  <c r="AC4806" i="10"/>
  <c r="AE4812" i="10"/>
  <c r="AC4812" i="10"/>
  <c r="AE4818" i="10"/>
  <c r="AC4818" i="10"/>
  <c r="AE4824" i="10"/>
  <c r="AC4824" i="10"/>
  <c r="AE4830" i="10"/>
  <c r="AC4830" i="10"/>
  <c r="AE4836" i="10"/>
  <c r="AC4836" i="10"/>
  <c r="AE4842" i="10"/>
  <c r="AC4842" i="10"/>
  <c r="AE4848" i="10"/>
  <c r="AC4848" i="10"/>
  <c r="AE4854" i="10"/>
  <c r="AC4854" i="10"/>
  <c r="AE4860" i="10"/>
  <c r="AC4860" i="10"/>
  <c r="AE4866" i="10"/>
  <c r="AC4866" i="10"/>
  <c r="AE4872" i="10"/>
  <c r="AC4872" i="10"/>
  <c r="AE4878" i="10"/>
  <c r="AC4878" i="10"/>
  <c r="AE4884" i="10"/>
  <c r="AC4884" i="10"/>
  <c r="AE4890" i="10"/>
  <c r="AC4890" i="10"/>
  <c r="AE4896" i="10"/>
  <c r="AC4896" i="10"/>
  <c r="AE4902" i="10"/>
  <c r="AC4902" i="10"/>
  <c r="AE4908" i="10"/>
  <c r="AC4908" i="10"/>
  <c r="AE4914" i="10"/>
  <c r="AC4914" i="10"/>
  <c r="AE4920" i="10"/>
  <c r="AC4920" i="10"/>
  <c r="AE4926" i="10"/>
  <c r="AC4926" i="10"/>
  <c r="AE4932" i="10"/>
  <c r="AC4932" i="10"/>
  <c r="AE4938" i="10"/>
  <c r="AC4938" i="10"/>
  <c r="AE4944" i="10"/>
  <c r="AC4944" i="10"/>
  <c r="AE4950" i="10"/>
  <c r="AC4950" i="10"/>
  <c r="AE4956" i="10"/>
  <c r="AC4956" i="10"/>
  <c r="AE4962" i="10"/>
  <c r="AC4962" i="10"/>
  <c r="AE4968" i="10"/>
  <c r="AC4968" i="10"/>
  <c r="AE4974" i="10"/>
  <c r="AC4974" i="10"/>
  <c r="AE4980" i="10"/>
  <c r="AC4980" i="10"/>
  <c r="AE4986" i="10"/>
  <c r="AC4986" i="10"/>
  <c r="AE4992" i="10"/>
  <c r="AC4992" i="10"/>
  <c r="AE4998" i="10"/>
  <c r="AC4998" i="10"/>
  <c r="AE5004" i="10"/>
  <c r="AC5004" i="10"/>
  <c r="AE5010" i="10"/>
  <c r="AC5010" i="10"/>
  <c r="AB4219" i="10"/>
  <c r="AB4207" i="10"/>
  <c r="AA1095" i="10"/>
  <c r="AA4370" i="10"/>
  <c r="AB374" i="10"/>
  <c r="AA663" i="10"/>
  <c r="AA1687" i="10"/>
  <c r="AA1969" i="10"/>
  <c r="AB2221" i="10"/>
  <c r="AA3583" i="10"/>
  <c r="AA3649" i="10"/>
  <c r="AA4189" i="10"/>
  <c r="AA4771" i="10"/>
  <c r="AB1747" i="10"/>
  <c r="AB1831" i="10"/>
  <c r="AB1897" i="10"/>
  <c r="AA2113" i="10"/>
  <c r="AA2959" i="10"/>
  <c r="AB1933" i="10"/>
  <c r="AA2041" i="10"/>
  <c r="AA3631" i="10"/>
  <c r="AA1867" i="10"/>
  <c r="AB1939" i="10"/>
  <c r="AA2107" i="10"/>
  <c r="AB3445" i="10"/>
  <c r="AA937" i="10"/>
  <c r="AB1759" i="10"/>
  <c r="AA1759" i="10"/>
  <c r="AA913" i="10"/>
  <c r="AA1657" i="10"/>
  <c r="AB1753" i="10"/>
  <c r="AB1777" i="10"/>
  <c r="AB2959" i="10"/>
  <c r="AA434" i="10"/>
  <c r="AB1214" i="10"/>
  <c r="AB1598" i="10"/>
  <c r="AB1760" i="10"/>
  <c r="AA1760" i="10"/>
  <c r="AA1892" i="10"/>
  <c r="AB1892" i="10"/>
  <c r="AA2036" i="10"/>
  <c r="AA2072" i="10"/>
  <c r="AA2252" i="10"/>
  <c r="AA2354" i="10"/>
  <c r="AA2498" i="10"/>
  <c r="AB3212" i="10"/>
  <c r="AB3260" i="10"/>
  <c r="AB3308" i="10"/>
  <c r="AB3386" i="10"/>
  <c r="AB1298" i="10"/>
  <c r="AB1436" i="10"/>
  <c r="AB2258" i="10"/>
  <c r="AA2288" i="10"/>
  <c r="AA2900" i="10"/>
  <c r="AB1310" i="10"/>
  <c r="AB2180" i="10"/>
  <c r="AB2270" i="10"/>
  <c r="AA1940" i="10"/>
  <c r="AA2150" i="10"/>
  <c r="AB1208" i="10"/>
  <c r="AB314" i="10"/>
  <c r="AB1964" i="10"/>
  <c r="AA1964" i="10"/>
  <c r="AA1436" i="10"/>
  <c r="AB3255" i="10"/>
  <c r="AB3375" i="10"/>
  <c r="AA3375" i="10"/>
  <c r="AA3471" i="10"/>
  <c r="AA3573" i="10"/>
  <c r="AB4545" i="10"/>
  <c r="AA693" i="10"/>
  <c r="AB825" i="10"/>
  <c r="AB1041" i="10"/>
  <c r="AB1065" i="10"/>
  <c r="AB4082" i="10"/>
  <c r="AB4101" i="10"/>
  <c r="AB4719" i="10"/>
  <c r="AA4886" i="10"/>
  <c r="AA3866" i="10"/>
  <c r="AB3866" i="10"/>
  <c r="AB4034" i="10"/>
  <c r="AA4154" i="10"/>
  <c r="AA4424" i="10"/>
  <c r="AA4748" i="10"/>
  <c r="AB4922" i="10"/>
  <c r="AB4940" i="10"/>
  <c r="AA4940" i="10"/>
  <c r="AA2253" i="10"/>
  <c r="AB3333" i="10"/>
  <c r="AB3495" i="10"/>
  <c r="AB3273" i="10"/>
  <c r="AA3525" i="10"/>
  <c r="AA3717" i="10"/>
  <c r="AA4682" i="10"/>
  <c r="AA3482" i="10"/>
  <c r="AB3506" i="10"/>
  <c r="AA4718" i="10"/>
  <c r="AB3195" i="10"/>
  <c r="AB3555" i="10"/>
  <c r="AA3657" i="10"/>
  <c r="AB3747" i="10"/>
  <c r="AA4539" i="10"/>
  <c r="AB4989" i="10"/>
  <c r="AB4682" i="10"/>
  <c r="AA113" i="10"/>
  <c r="AB154" i="10"/>
  <c r="AA182" i="10"/>
  <c r="AA206" i="10"/>
  <c r="AB262" i="10"/>
  <c r="AB320" i="10"/>
  <c r="AB352" i="10"/>
  <c r="AB368" i="10"/>
  <c r="AA807" i="10"/>
  <c r="AA951" i="10"/>
  <c r="AB969" i="10"/>
  <c r="AA987" i="10"/>
  <c r="AA1053" i="10"/>
  <c r="AA1065" i="10"/>
  <c r="AA1368" i="10"/>
  <c r="AB1448" i="10"/>
  <c r="AA1677" i="10"/>
  <c r="AB1903" i="10"/>
  <c r="AB2348" i="10"/>
  <c r="AA2871" i="10"/>
  <c r="AB2239" i="10"/>
  <c r="AB2579" i="10"/>
  <c r="AA2579" i="10"/>
  <c r="AB254" i="10"/>
  <c r="AA425" i="10"/>
  <c r="AB735" i="10"/>
  <c r="AB765" i="10"/>
  <c r="AA769" i="10"/>
  <c r="AA783" i="10"/>
  <c r="AA801" i="10"/>
  <c r="AA813" i="10"/>
  <c r="AB957" i="10"/>
  <c r="AA993" i="10"/>
  <c r="AA1071" i="10"/>
  <c r="AB1112" i="10"/>
  <c r="AA1254" i="10"/>
  <c r="AB1285" i="10"/>
  <c r="AA1484" i="10"/>
  <c r="AB1514" i="10"/>
  <c r="AB1586" i="10"/>
  <c r="AB1590" i="10"/>
  <c r="AA1663" i="10"/>
  <c r="AA1675" i="10"/>
  <c r="AA1709" i="10"/>
  <c r="AA1857" i="10"/>
  <c r="AB1879" i="10"/>
  <c r="AB1981" i="10"/>
  <c r="AA1981" i="10"/>
  <c r="AA2084" i="10"/>
  <c r="AA2462" i="10"/>
  <c r="AB2681" i="10"/>
  <c r="AB2916" i="10"/>
  <c r="AA161" i="10"/>
  <c r="AB24" i="10"/>
  <c r="AA71" i="10"/>
  <c r="AA143" i="10"/>
  <c r="AA152" i="10"/>
  <c r="AB161" i="10"/>
  <c r="AB214" i="10"/>
  <c r="AB260" i="10"/>
  <c r="AB304" i="10"/>
  <c r="AA329" i="10"/>
  <c r="AB596" i="10"/>
  <c r="AB627" i="10"/>
  <c r="AA697" i="10"/>
  <c r="AB801" i="10"/>
  <c r="AB813" i="10"/>
  <c r="AB867" i="10"/>
  <c r="AA939" i="10"/>
  <c r="AA981" i="10"/>
  <c r="AA1059" i="10"/>
  <c r="AA1077" i="10"/>
  <c r="AA1394" i="10"/>
  <c r="AB1484" i="10"/>
  <c r="AB1562" i="10"/>
  <c r="AB1566" i="10"/>
  <c r="AB1675" i="10"/>
  <c r="AB1723" i="10"/>
  <c r="AB1750" i="10"/>
  <c r="AA1779" i="10"/>
  <c r="AA1879" i="10"/>
  <c r="AB1957" i="10"/>
  <c r="AB2246" i="10"/>
  <c r="AA2246" i="10"/>
  <c r="AB2300" i="10"/>
  <c r="AA131" i="10"/>
  <c r="AB322" i="10"/>
  <c r="AB326" i="10"/>
  <c r="AA667" i="10"/>
  <c r="AB717" i="10"/>
  <c r="AB736" i="10"/>
  <c r="AB837" i="10"/>
  <c r="AB939" i="10"/>
  <c r="AA963" i="10"/>
  <c r="AB981" i="10"/>
  <c r="AA999" i="10"/>
  <c r="AA1374" i="10"/>
  <c r="AB1394" i="10"/>
  <c r="AB1460" i="10"/>
  <c r="AB1669" i="10"/>
  <c r="AA2024" i="10"/>
  <c r="AB2210" i="10"/>
  <c r="AA2859" i="10"/>
  <c r="AB274" i="10"/>
  <c r="AA368" i="10"/>
  <c r="AB476" i="10"/>
  <c r="AA512" i="10"/>
  <c r="AB554" i="10"/>
  <c r="AB614" i="10"/>
  <c r="AA2162" i="10"/>
  <c r="AB2324" i="10"/>
  <c r="AA2324" i="10"/>
  <c r="AA2555" i="10"/>
  <c r="AB2005" i="10"/>
  <c r="AB2060" i="10"/>
  <c r="AB2245" i="10"/>
  <c r="AA2271" i="10"/>
  <c r="AB2294" i="10"/>
  <c r="AB2299" i="10"/>
  <c r="AA2432" i="10"/>
  <c r="AA2557" i="10"/>
  <c r="AB2627" i="10"/>
  <c r="AB2645" i="10"/>
  <c r="AB2711" i="10"/>
  <c r="AA2746" i="10"/>
  <c r="AA2794" i="10"/>
  <c r="AA2812" i="10"/>
  <c r="AA2860" i="10"/>
  <c r="AA2872" i="10"/>
  <c r="AA2930" i="10"/>
  <c r="AB2976" i="10"/>
  <c r="AA2999" i="10"/>
  <c r="AB3012" i="10"/>
  <c r="AA3035" i="10"/>
  <c r="AA3147" i="10"/>
  <c r="AA3209" i="10"/>
  <c r="AA3215" i="10"/>
  <c r="AB3218" i="10"/>
  <c r="AB3221" i="10"/>
  <c r="AA3225" i="10"/>
  <c r="AA3296" i="10"/>
  <c r="AB3971" i="10"/>
  <c r="AA4031" i="10"/>
  <c r="AB4118" i="10"/>
  <c r="AB4360" i="10"/>
  <c r="AA4360" i="10"/>
  <c r="AB4458" i="10"/>
  <c r="AA4859" i="10"/>
  <c r="AA2057" i="10"/>
  <c r="AA2096" i="10"/>
  <c r="AA2318" i="10"/>
  <c r="AA2336" i="10"/>
  <c r="AA2396" i="10"/>
  <c r="AA2573" i="10"/>
  <c r="AB2669" i="10"/>
  <c r="AB2717" i="10"/>
  <c r="AA2770" i="10"/>
  <c r="AB2860" i="10"/>
  <c r="AB2872" i="10"/>
  <c r="AA2911" i="10"/>
  <c r="AA2934" i="10"/>
  <c r="AA3054" i="10"/>
  <c r="AB3147" i="10"/>
  <c r="AB3209" i="10"/>
  <c r="AB3215" i="10"/>
  <c r="AB3225" i="10"/>
  <c r="AA3255" i="10"/>
  <c r="AA3392" i="10"/>
  <c r="AA4254" i="10"/>
  <c r="AB1867" i="10"/>
  <c r="AB2021" i="10"/>
  <c r="AA3597" i="10"/>
  <c r="AB4028" i="10"/>
  <c r="AA4028" i="10"/>
  <c r="AB4240" i="10"/>
  <c r="AA1975" i="10"/>
  <c r="AB2042" i="10"/>
  <c r="AB2126" i="10"/>
  <c r="AB3944" i="10"/>
  <c r="AA4040" i="10"/>
  <c r="AB4630" i="10"/>
  <c r="AB4811" i="10"/>
  <c r="AA4811" i="10"/>
  <c r="AB3753" i="10"/>
  <c r="AB4064" i="10"/>
  <c r="AA4258" i="10"/>
  <c r="AB4324" i="10"/>
  <c r="AB5002" i="10"/>
  <c r="AB3735" i="10"/>
  <c r="AB3894" i="10"/>
  <c r="AB4539" i="10"/>
  <c r="AB3802" i="10"/>
  <c r="AB3833" i="10"/>
  <c r="AA3989" i="10"/>
  <c r="AB4025" i="10"/>
  <c r="AA4352" i="10"/>
  <c r="AB4445" i="10"/>
  <c r="AB4486" i="10"/>
  <c r="AA4494" i="10"/>
  <c r="AA4536" i="10"/>
  <c r="AA4985" i="10"/>
  <c r="AA3451" i="10"/>
  <c r="AB3626" i="10"/>
  <c r="AB3658" i="10"/>
  <c r="AB3705" i="10"/>
  <c r="AB3729" i="10"/>
  <c r="AB3736" i="10"/>
  <c r="AA3805" i="10"/>
  <c r="AB3888" i="10"/>
  <c r="AB3893" i="10"/>
  <c r="AB3900" i="10"/>
  <c r="AA3986" i="10"/>
  <c r="AB4088" i="10"/>
  <c r="AA4264" i="10"/>
  <c r="AB4273" i="10"/>
  <c r="AA4328" i="10"/>
  <c r="AA4330" i="10"/>
  <c r="AA4482" i="10"/>
  <c r="AB4494" i="10"/>
  <c r="AB4522" i="10"/>
  <c r="AA3297" i="10"/>
  <c r="AB3368" i="10"/>
  <c r="AA3427" i="10"/>
  <c r="AA3457" i="10"/>
  <c r="AB3537" i="10"/>
  <c r="AB3681" i="10"/>
  <c r="AA3747" i="10"/>
  <c r="AA3803" i="10"/>
  <c r="AB4106" i="10"/>
  <c r="AB4189" i="10"/>
  <c r="AA4210" i="10"/>
  <c r="AA4545" i="10"/>
  <c r="AA4690" i="10"/>
  <c r="AB4942" i="10"/>
  <c r="AA5002" i="10"/>
  <c r="AB3113" i="10"/>
  <c r="AA3113" i="10"/>
  <c r="AA83" i="10"/>
  <c r="AA272" i="10"/>
  <c r="AA284" i="10"/>
  <c r="AA407" i="10"/>
  <c r="AB464" i="10"/>
  <c r="AA473" i="10"/>
  <c r="AB479" i="10"/>
  <c r="AB505" i="10"/>
  <c r="AB617" i="10"/>
  <c r="AB639" i="10"/>
  <c r="AA1224" i="10"/>
  <c r="AA1428" i="10"/>
  <c r="AA45" i="10"/>
  <c r="AA51" i="10"/>
  <c r="AA63" i="10"/>
  <c r="AA75" i="10"/>
  <c r="AA81" i="10"/>
  <c r="AA89" i="10"/>
  <c r="AB184" i="10"/>
  <c r="AB191" i="10"/>
  <c r="AA212" i="10"/>
  <c r="AA275" i="10"/>
  <c r="AB287" i="10"/>
  <c r="AA299" i="10"/>
  <c r="AA300" i="10"/>
  <c r="AB310" i="10"/>
  <c r="AA320" i="10"/>
  <c r="AB332" i="10"/>
  <c r="AB334" i="10"/>
  <c r="AB395" i="10"/>
  <c r="AB401" i="10"/>
  <c r="AB404" i="10"/>
  <c r="AA438" i="10"/>
  <c r="AB446" i="10"/>
  <c r="AB455" i="10"/>
  <c r="AB463" i="10"/>
  <c r="AA476" i="10"/>
  <c r="AB514" i="10"/>
  <c r="AB520" i="10"/>
  <c r="AB524" i="10"/>
  <c r="AB533" i="10"/>
  <c r="AA545" i="10"/>
  <c r="AB551" i="10"/>
  <c r="AB557" i="10"/>
  <c r="AB566" i="10"/>
  <c r="AB574" i="10"/>
  <c r="AB581" i="10"/>
  <c r="AB587" i="10"/>
  <c r="AB605" i="10"/>
  <c r="AA627" i="10"/>
  <c r="AB657" i="10"/>
  <c r="AB663" i="10"/>
  <c r="AB669" i="10"/>
  <c r="AB681" i="10"/>
  <c r="AB693" i="10"/>
  <c r="AA717" i="10"/>
  <c r="AB788" i="10"/>
  <c r="AA849" i="10"/>
  <c r="AA850" i="10"/>
  <c r="AB861" i="10"/>
  <c r="AA861" i="10"/>
  <c r="AB944" i="10"/>
  <c r="AB1005" i="10"/>
  <c r="AA1005" i="10"/>
  <c r="AB1121" i="10"/>
  <c r="AB1175" i="10"/>
  <c r="AB1205" i="10"/>
  <c r="AA1320" i="10"/>
  <c r="AA1332" i="10"/>
  <c r="AA1344" i="10"/>
  <c r="AB1352" i="10"/>
  <c r="AB1391" i="10"/>
  <c r="AA1713" i="10"/>
  <c r="AA1185" i="10"/>
  <c r="AA2486" i="10"/>
  <c r="AB3188" i="10"/>
  <c r="AA4286" i="10"/>
  <c r="AA33" i="10"/>
  <c r="AA93" i="10"/>
  <c r="AB220" i="10"/>
  <c r="AB239" i="10"/>
  <c r="AA245" i="10"/>
  <c r="AB317" i="10"/>
  <c r="AA386" i="10"/>
  <c r="AA431" i="10"/>
  <c r="AB443" i="10"/>
  <c r="AB449" i="10"/>
  <c r="AB451" i="10"/>
  <c r="AB599" i="10"/>
  <c r="AB1154" i="10"/>
  <c r="AA1154" i="10"/>
  <c r="AA1179" i="10"/>
  <c r="AB54" i="10"/>
  <c r="AA85" i="10"/>
  <c r="AB88" i="10"/>
  <c r="AA91" i="10"/>
  <c r="AA95" i="10"/>
  <c r="AA99" i="10"/>
  <c r="AA105" i="10"/>
  <c r="AA138" i="10"/>
  <c r="AB175" i="10"/>
  <c r="AB178" i="10"/>
  <c r="AA203" i="10"/>
  <c r="AB208" i="10"/>
  <c r="AB230" i="10"/>
  <c r="AB233" i="10"/>
  <c r="AB245" i="10"/>
  <c r="AA257" i="10"/>
  <c r="AB272" i="10"/>
  <c r="AB278" i="10"/>
  <c r="AA281" i="10"/>
  <c r="AB284" i="10"/>
  <c r="AB365" i="10"/>
  <c r="AB386" i="10"/>
  <c r="AA389" i="10"/>
  <c r="AB407" i="10"/>
  <c r="AB413" i="10"/>
  <c r="AB419" i="10"/>
  <c r="AB431" i="10"/>
  <c r="AA437" i="10"/>
  <c r="AA458" i="10"/>
  <c r="AB473" i="10"/>
  <c r="AB482" i="10"/>
  <c r="AB488" i="10"/>
  <c r="AA494" i="10"/>
  <c r="AB527" i="10"/>
  <c r="AA542" i="10"/>
  <c r="AB548" i="10"/>
  <c r="AA560" i="10"/>
  <c r="AB569" i="10"/>
  <c r="AB578" i="10"/>
  <c r="AB584" i="10"/>
  <c r="AB595" i="10"/>
  <c r="AB602" i="10"/>
  <c r="AB613" i="10"/>
  <c r="AB619" i="10"/>
  <c r="AA679" i="10"/>
  <c r="AB704" i="10"/>
  <c r="AA713" i="10"/>
  <c r="AA718" i="10"/>
  <c r="AA739" i="10"/>
  <c r="AB740" i="10"/>
  <c r="AA753" i="10"/>
  <c r="AA787" i="10"/>
  <c r="AB831" i="10"/>
  <c r="AB1068" i="10"/>
  <c r="AA1128" i="10"/>
  <c r="AB1157" i="10"/>
  <c r="AB1196" i="10"/>
  <c r="AA1302" i="10"/>
  <c r="AA1406" i="10"/>
  <c r="AA1835" i="10"/>
  <c r="AA1927" i="10"/>
  <c r="AB1927" i="10"/>
  <c r="AA2120" i="10"/>
  <c r="AB226" i="10"/>
  <c r="AA233" i="10"/>
  <c r="AA246" i="10"/>
  <c r="AB293" i="10"/>
  <c r="AA419" i="10"/>
  <c r="AB503" i="10"/>
  <c r="AA548" i="10"/>
  <c r="AB610" i="10"/>
  <c r="AA625" i="10"/>
  <c r="AB728" i="10"/>
  <c r="AA1202" i="10"/>
  <c r="AA1454" i="10"/>
  <c r="AA87" i="10"/>
  <c r="AA173" i="10"/>
  <c r="AA176" i="10"/>
  <c r="AB202" i="10"/>
  <c r="AB257" i="10"/>
  <c r="AB281" i="10"/>
  <c r="AB371" i="10"/>
  <c r="AB377" i="10"/>
  <c r="AB389" i="10"/>
  <c r="AB422" i="10"/>
  <c r="AB437" i="10"/>
  <c r="AB458" i="10"/>
  <c r="AB461" i="10"/>
  <c r="AB467" i="10"/>
  <c r="AB490" i="10"/>
  <c r="AB494" i="10"/>
  <c r="AA497" i="10"/>
  <c r="AB506" i="10"/>
  <c r="AB523" i="10"/>
  <c r="AB542" i="10"/>
  <c r="AB560" i="10"/>
  <c r="AA563" i="10"/>
  <c r="AB565" i="10"/>
  <c r="AB621" i="10"/>
  <c r="AA651" i="10"/>
  <c r="AB652" i="10"/>
  <c r="AB698" i="10"/>
  <c r="AA703" i="10"/>
  <c r="AA711" i="10"/>
  <c r="AB712" i="10"/>
  <c r="AB718" i="10"/>
  <c r="AA723" i="10"/>
  <c r="AA747" i="10"/>
  <c r="AB753" i="10"/>
  <c r="AB770" i="10"/>
  <c r="AB818" i="10"/>
  <c r="AB855" i="10"/>
  <c r="AA1296" i="10"/>
  <c r="AB1729" i="10"/>
  <c r="AA1729" i="10"/>
  <c r="AA979" i="10"/>
  <c r="AB1304" i="10"/>
  <c r="AB3363" i="10"/>
  <c r="AB4354" i="10"/>
  <c r="AA15" i="10"/>
  <c r="AB18" i="10"/>
  <c r="AA97" i="10"/>
  <c r="AB127" i="10"/>
  <c r="AA230" i="10"/>
  <c r="AB308" i="10"/>
  <c r="AB347" i="10"/>
  <c r="AB358" i="10"/>
  <c r="AB776" i="10"/>
  <c r="AB1400" i="10"/>
  <c r="AA1400" i="10"/>
  <c r="AB36" i="10"/>
  <c r="AA53" i="10"/>
  <c r="AA57" i="10"/>
  <c r="AB66" i="10"/>
  <c r="AA79" i="10"/>
  <c r="AB82" i="10"/>
  <c r="AA103" i="10"/>
  <c r="AB130" i="10"/>
  <c r="AB131" i="10"/>
  <c r="AA134" i="10"/>
  <c r="AA140" i="10"/>
  <c r="AA149" i="10"/>
  <c r="AB173" i="10"/>
  <c r="AB176" i="10"/>
  <c r="AA395" i="10"/>
  <c r="AB410" i="10"/>
  <c r="AB439" i="10"/>
  <c r="AB497" i="10"/>
  <c r="AB563" i="10"/>
  <c r="AB651" i="10"/>
  <c r="AB711" i="10"/>
  <c r="AB723" i="10"/>
  <c r="AB747" i="10"/>
  <c r="AB890" i="10"/>
  <c r="AA1011" i="10"/>
  <c r="AB1118" i="10"/>
  <c r="AA1118" i="10"/>
  <c r="AA1188" i="10"/>
  <c r="AB1211" i="10"/>
  <c r="AA1230" i="10"/>
  <c r="AB1433" i="10"/>
  <c r="AA1466" i="10"/>
  <c r="AB1730" i="10"/>
  <c r="AA1730" i="10"/>
  <c r="AA1925" i="10"/>
  <c r="AA837" i="10"/>
  <c r="AB843" i="10"/>
  <c r="AA925" i="10"/>
  <c r="AA955" i="10"/>
  <c r="AA957" i="10"/>
  <c r="AB962" i="10"/>
  <c r="AA967" i="10"/>
  <c r="AA969" i="10"/>
  <c r="AB1029" i="10"/>
  <c r="AA1063" i="10"/>
  <c r="AB1080" i="10"/>
  <c r="AB1086" i="10"/>
  <c r="AB1092" i="10"/>
  <c r="AA1100" i="10"/>
  <c r="AA1166" i="10"/>
  <c r="AB1178" i="10"/>
  <c r="AA1209" i="10"/>
  <c r="AA1221" i="10"/>
  <c r="AB1316" i="10"/>
  <c r="AA1328" i="10"/>
  <c r="AA1340" i="10"/>
  <c r="AB1364" i="10"/>
  <c r="AB1370" i="10"/>
  <c r="AB1475" i="10"/>
  <c r="AA1502" i="10"/>
  <c r="AB1574" i="10"/>
  <c r="AB1622" i="10"/>
  <c r="AA1661" i="10"/>
  <c r="AB1741" i="10"/>
  <c r="AA1741" i="10"/>
  <c r="AB1742" i="10"/>
  <c r="AA1742" i="10"/>
  <c r="AB1774" i="10"/>
  <c r="AA1849" i="10"/>
  <c r="AB1904" i="10"/>
  <c r="AA1904" i="10"/>
  <c r="AB2049" i="10"/>
  <c r="AA2049" i="10"/>
  <c r="AB807" i="10"/>
  <c r="AB993" i="10"/>
  <c r="AB1053" i="10"/>
  <c r="AB1077" i="10"/>
  <c r="AB1089" i="10"/>
  <c r="AB1554" i="10"/>
  <c r="AB1790" i="10"/>
  <c r="AB2456" i="10"/>
  <c r="AA2456" i="10"/>
  <c r="AB2609" i="10"/>
  <c r="AA2609" i="10"/>
  <c r="AB1601" i="10"/>
  <c r="AB1754" i="10"/>
  <c r="AA1754" i="10"/>
  <c r="AB1819" i="10"/>
  <c r="AB1928" i="10"/>
  <c r="AA2078" i="10"/>
  <c r="AB2216" i="10"/>
  <c r="AB878" i="10"/>
  <c r="AA903" i="10"/>
  <c r="AA931" i="10"/>
  <c r="AA1017" i="10"/>
  <c r="AA1023" i="10"/>
  <c r="AA1083" i="10"/>
  <c r="AB1103" i="10"/>
  <c r="AA1110" i="10"/>
  <c r="AB1111" i="10"/>
  <c r="AA1137" i="10"/>
  <c r="AB1160" i="10"/>
  <c r="AB1199" i="10"/>
  <c r="AB1235" i="10"/>
  <c r="AA1242" i="10"/>
  <c r="AA1260" i="10"/>
  <c r="AB1265" i="10"/>
  <c r="AA1284" i="10"/>
  <c r="AA1314" i="10"/>
  <c r="AB1349" i="10"/>
  <c r="AB1358" i="10"/>
  <c r="AB1379" i="10"/>
  <c r="AA1388" i="10"/>
  <c r="AA1416" i="10"/>
  <c r="AA1506" i="10"/>
  <c r="AB1542" i="10"/>
  <c r="AB1550" i="10"/>
  <c r="AB1580" i="10"/>
  <c r="AB1826" i="10"/>
  <c r="AB1898" i="10"/>
  <c r="AA1898" i="10"/>
  <c r="AA1919" i="10"/>
  <c r="AA1937" i="10"/>
  <c r="AB2312" i="10"/>
  <c r="AA2312" i="10"/>
  <c r="AA843" i="10"/>
  <c r="AB873" i="10"/>
  <c r="AA877" i="10"/>
  <c r="AB879" i="10"/>
  <c r="AB885" i="10"/>
  <c r="AB896" i="10"/>
  <c r="AB921" i="10"/>
  <c r="AB1017" i="10"/>
  <c r="AA1029" i="10"/>
  <c r="AA1035" i="10"/>
  <c r="AB1074" i="10"/>
  <c r="AB1098" i="10"/>
  <c r="AA1101" i="10"/>
  <c r="AA1119" i="10"/>
  <c r="AB1130" i="10"/>
  <c r="AA1136" i="10"/>
  <c r="AB1148" i="10"/>
  <c r="AA1155" i="10"/>
  <c r="AB1163" i="10"/>
  <c r="AA1167" i="10"/>
  <c r="AA1170" i="10"/>
  <c r="AB1181" i="10"/>
  <c r="AB1193" i="10"/>
  <c r="AB1226" i="10"/>
  <c r="AA1278" i="10"/>
  <c r="AB1280" i="10"/>
  <c r="AA1364" i="10"/>
  <c r="AA1370" i="10"/>
  <c r="AA1422" i="10"/>
  <c r="AA1446" i="10"/>
  <c r="AA1488" i="10"/>
  <c r="AB1496" i="10"/>
  <c r="AA1518" i="10"/>
  <c r="AB1518" i="10"/>
  <c r="AB1523" i="10"/>
  <c r="AA1685" i="10"/>
  <c r="AA1781" i="10"/>
  <c r="AB1849" i="10"/>
  <c r="AA1871" i="10"/>
  <c r="AA1911" i="10"/>
  <c r="AB2068" i="10"/>
  <c r="AA2068" i="10"/>
  <c r="AA1514" i="10"/>
  <c r="AB1535" i="10"/>
  <c r="AB1578" i="10"/>
  <c r="AB1614" i="10"/>
  <c r="AB1634" i="10"/>
  <c r="AA1653" i="10"/>
  <c r="AA1700" i="10"/>
  <c r="AA1707" i="10"/>
  <c r="AA1723" i="10"/>
  <c r="AA1724" i="10"/>
  <c r="AA1753" i="10"/>
  <c r="AB1762" i="10"/>
  <c r="AA1787" i="10"/>
  <c r="AA1799" i="10"/>
  <c r="AB1807" i="10"/>
  <c r="AB1808" i="10"/>
  <c r="AA1829" i="10"/>
  <c r="AA1833" i="10"/>
  <c r="AA1838" i="10"/>
  <c r="AA1853" i="10"/>
  <c r="AA1905" i="10"/>
  <c r="AA1913" i="10"/>
  <c r="AB1921" i="10"/>
  <c r="AA1931" i="10"/>
  <c r="AA1982" i="10"/>
  <c r="AB2000" i="10"/>
  <c r="AA2000" i="10"/>
  <c r="AB2311" i="10"/>
  <c r="AA2311" i="10"/>
  <c r="AB2414" i="10"/>
  <c r="AA2414" i="10"/>
  <c r="AB2562" i="10"/>
  <c r="AA2562" i="10"/>
  <c r="AB2693" i="10"/>
  <c r="AA2693" i="10"/>
  <c r="AB1993" i="10"/>
  <c r="AA1993" i="10"/>
  <c r="AA2044" i="10"/>
  <c r="AB2095" i="10"/>
  <c r="AB2174" i="10"/>
  <c r="AA2174" i="10"/>
  <c r="AB2257" i="10"/>
  <c r="AB2615" i="10"/>
  <c r="AA2615" i="10"/>
  <c r="AB2713" i="10"/>
  <c r="AA2713" i="10"/>
  <c r="AB1922" i="10"/>
  <c r="AA1941" i="10"/>
  <c r="AB2533" i="10"/>
  <c r="AA2533" i="10"/>
  <c r="AB1544" i="10"/>
  <c r="AB1565" i="10"/>
  <c r="AB1613" i="10"/>
  <c r="AB1626" i="10"/>
  <c r="AB1638" i="10"/>
  <c r="AA1651" i="10"/>
  <c r="AB1657" i="10"/>
  <c r="AB1672" i="10"/>
  <c r="AB1681" i="10"/>
  <c r="AB1699" i="10"/>
  <c r="AA1721" i="10"/>
  <c r="AA1725" i="10"/>
  <c r="AB1735" i="10"/>
  <c r="AA1737" i="10"/>
  <c r="AA1745" i="10"/>
  <c r="AA1757" i="10"/>
  <c r="AB1795" i="10"/>
  <c r="AA1797" i="10"/>
  <c r="AA1802" i="10"/>
  <c r="AA1807" i="10"/>
  <c r="AA1808" i="10"/>
  <c r="AA1820" i="10"/>
  <c r="AA1851" i="10"/>
  <c r="AB1856" i="10"/>
  <c r="AB1862" i="10"/>
  <c r="AB1874" i="10"/>
  <c r="AA1887" i="10"/>
  <c r="AA1921" i="10"/>
  <c r="AA1955" i="10"/>
  <c r="AA1965" i="10"/>
  <c r="AA2235" i="10"/>
  <c r="AB2275" i="10"/>
  <c r="AA2275" i="10"/>
  <c r="AA2313" i="10"/>
  <c r="AA2450" i="10"/>
  <c r="AB2473" i="10"/>
  <c r="AB2561" i="10"/>
  <c r="AA2561" i="10"/>
  <c r="AA1999" i="10"/>
  <c r="AA2005" i="10"/>
  <c r="AA2009" i="10"/>
  <c r="AA2015" i="10"/>
  <c r="AA2023" i="10"/>
  <c r="AA2031" i="10"/>
  <c r="AA2048" i="10"/>
  <c r="AB2065" i="10"/>
  <c r="AA2101" i="10"/>
  <c r="AA2139" i="10"/>
  <c r="AB2179" i="10"/>
  <c r="AA2180" i="10"/>
  <c r="AA2181" i="10"/>
  <c r="AA2198" i="10"/>
  <c r="AA2205" i="10"/>
  <c r="AA2223" i="10"/>
  <c r="AB2233" i="10"/>
  <c r="AB2234" i="10"/>
  <c r="AA2240" i="10"/>
  <c r="AB2251" i="10"/>
  <c r="AB2288" i="10"/>
  <c r="AB2318" i="10"/>
  <c r="AA2330" i="10"/>
  <c r="AA2420" i="10"/>
  <c r="AB2503" i="10"/>
  <c r="AB2536" i="10"/>
  <c r="AB2581" i="10"/>
  <c r="AB2638" i="10"/>
  <c r="AA2657" i="10"/>
  <c r="AA2830" i="10"/>
  <c r="AA2848" i="10"/>
  <c r="AB2946" i="10"/>
  <c r="AA2946" i="10"/>
  <c r="AA3031" i="10"/>
  <c r="AB1934" i="10"/>
  <c r="AB1969" i="10"/>
  <c r="AB1975" i="10"/>
  <c r="AB2036" i="10"/>
  <c r="AB2043" i="10"/>
  <c r="AB2107" i="10"/>
  <c r="AB2150" i="10"/>
  <c r="AB2162" i="10"/>
  <c r="AB2192" i="10"/>
  <c r="AB2378" i="10"/>
  <c r="AA2378" i="10"/>
  <c r="AA2379" i="10"/>
  <c r="AB2480" i="10"/>
  <c r="AA2728" i="10"/>
  <c r="AB2741" i="10"/>
  <c r="AB2820" i="10"/>
  <c r="AA2842" i="10"/>
  <c r="AB2842" i="10"/>
  <c r="AB2850" i="10"/>
  <c r="AB3090" i="10"/>
  <c r="AA3090" i="10"/>
  <c r="AB3140" i="10"/>
  <c r="AB3243" i="10"/>
  <c r="AB2329" i="10"/>
  <c r="AB2585" i="10"/>
  <c r="AA2585" i="10"/>
  <c r="AB2602" i="10"/>
  <c r="AB2632" i="10"/>
  <c r="AB2640" i="10"/>
  <c r="AB2879" i="10"/>
  <c r="AB2904" i="10"/>
  <c r="AA2904" i="10"/>
  <c r="AA1957" i="10"/>
  <c r="AB1958" i="10"/>
  <c r="AA1961" i="10"/>
  <c r="AA1976" i="10"/>
  <c r="AA2030" i="10"/>
  <c r="AA2033" i="10"/>
  <c r="AA2035" i="10"/>
  <c r="AB2059" i="10"/>
  <c r="AA2060" i="10"/>
  <c r="AB2061" i="10"/>
  <c r="AB2084" i="10"/>
  <c r="AB2113" i="10"/>
  <c r="AA2121" i="10"/>
  <c r="AA2138" i="10"/>
  <c r="AB2203" i="10"/>
  <c r="AA2204" i="10"/>
  <c r="AA2210" i="10"/>
  <c r="AA2217" i="10"/>
  <c r="AA2222" i="10"/>
  <c r="AA2258" i="10"/>
  <c r="AA2294" i="10"/>
  <c r="AA2305" i="10"/>
  <c r="AA2331" i="10"/>
  <c r="AB2372" i="10"/>
  <c r="AA2372" i="10"/>
  <c r="AB2383" i="10"/>
  <c r="AB2401" i="10"/>
  <c r="AA2421" i="10"/>
  <c r="AA2445" i="10"/>
  <c r="AB2591" i="10"/>
  <c r="AB2596" i="10"/>
  <c r="AA2602" i="10"/>
  <c r="AA2618" i="10"/>
  <c r="AA2648" i="10"/>
  <c r="AA2677" i="10"/>
  <c r="AA2776" i="10"/>
  <c r="AB2843" i="10"/>
  <c r="AB2521" i="10"/>
  <c r="AB2735" i="10"/>
  <c r="AB2880" i="10"/>
  <c r="AA2337" i="10"/>
  <c r="AA2348" i="10"/>
  <c r="AA2349" i="10"/>
  <c r="AB2419" i="10"/>
  <c r="AB2444" i="10"/>
  <c r="AA2457" i="10"/>
  <c r="AA2463" i="10"/>
  <c r="AB2485" i="10"/>
  <c r="AB2516" i="10"/>
  <c r="AA2522" i="10"/>
  <c r="AB2567" i="10"/>
  <c r="AA2572" i="10"/>
  <c r="AB2597" i="10"/>
  <c r="AA2621" i="10"/>
  <c r="AB2628" i="10"/>
  <c r="AB2633" i="10"/>
  <c r="AA2645" i="10"/>
  <c r="AA2654" i="10"/>
  <c r="AB2659" i="10"/>
  <c r="AB2670" i="10"/>
  <c r="AA2681" i="10"/>
  <c r="AA2687" i="10"/>
  <c r="AA2719" i="10"/>
  <c r="AB2722" i="10"/>
  <c r="AB2740" i="10"/>
  <c r="AA2752" i="10"/>
  <c r="AA2764" i="10"/>
  <c r="AA2800" i="10"/>
  <c r="AB2825" i="10"/>
  <c r="AA2833" i="10"/>
  <c r="AA2854" i="10"/>
  <c r="AB2855" i="10"/>
  <c r="AB2894" i="10"/>
  <c r="AA2894" i="10"/>
  <c r="AB2945" i="10"/>
  <c r="AA2945" i="10"/>
  <c r="AA3017" i="10"/>
  <c r="AB3048" i="10"/>
  <c r="AB3077" i="10"/>
  <c r="AA3077" i="10"/>
  <c r="AB2808" i="10"/>
  <c r="AA2824" i="10"/>
  <c r="AA3029" i="10"/>
  <c r="AB3071" i="10"/>
  <c r="AA3071" i="10"/>
  <c r="AB3078" i="10"/>
  <c r="AA3078" i="10"/>
  <c r="AA3083" i="10"/>
  <c r="AB3083" i="10"/>
  <c r="AA3091" i="10"/>
  <c r="AA2788" i="10"/>
  <c r="AA2817" i="10"/>
  <c r="AA2924" i="10"/>
  <c r="AA2971" i="10"/>
  <c r="AA2983" i="10"/>
  <c r="AA3060" i="10"/>
  <c r="AA3108" i="10"/>
  <c r="AB2354" i="10"/>
  <c r="AB2377" i="10"/>
  <c r="AA2384" i="10"/>
  <c r="AB2396" i="10"/>
  <c r="AA2402" i="10"/>
  <c r="AB2432" i="10"/>
  <c r="AA2438" i="10"/>
  <c r="AA2444" i="10"/>
  <c r="AB2498" i="10"/>
  <c r="AA2504" i="10"/>
  <c r="AA2516" i="10"/>
  <c r="AA2523" i="10"/>
  <c r="AB2555" i="10"/>
  <c r="AB2573" i="10"/>
  <c r="AA2639" i="10"/>
  <c r="AA2665" i="10"/>
  <c r="AB2688" i="10"/>
  <c r="AB2706" i="10"/>
  <c r="AA2722" i="10"/>
  <c r="AB2723" i="10"/>
  <c r="AA2740" i="10"/>
  <c r="AB2796" i="10"/>
  <c r="AB2838" i="10"/>
  <c r="AA2865" i="10"/>
  <c r="AA2866" i="10"/>
  <c r="AB2867" i="10"/>
  <c r="AB2915" i="10"/>
  <c r="AA2981" i="10"/>
  <c r="AB3006" i="10"/>
  <c r="AA3019" i="10"/>
  <c r="AA3079" i="10"/>
  <c r="AB2885" i="10"/>
  <c r="AA2892" i="10"/>
  <c r="AB2900" i="10"/>
  <c r="AA2916" i="10"/>
  <c r="AB2934" i="10"/>
  <c r="AA2969" i="10"/>
  <c r="AB2970" i="10"/>
  <c r="AB2982" i="10"/>
  <c r="AA2993" i="10"/>
  <c r="AA2995" i="10"/>
  <c r="AB3018" i="10"/>
  <c r="AA3023" i="10"/>
  <c r="AB3030" i="10"/>
  <c r="AA3041" i="10"/>
  <c r="AA3043" i="10"/>
  <c r="AB3053" i="10"/>
  <c r="AB3054" i="10"/>
  <c r="AB3096" i="10"/>
  <c r="AA3102" i="10"/>
  <c r="AA3141" i="10"/>
  <c r="AB3343" i="10"/>
  <c r="AB2951" i="10"/>
  <c r="AA3272" i="10"/>
  <c r="AB3609" i="10"/>
  <c r="AA3609" i="10"/>
  <c r="AB3119" i="10"/>
  <c r="AB3189" i="10"/>
  <c r="AB3287" i="10"/>
  <c r="AA3287" i="10"/>
  <c r="AA3290" i="10"/>
  <c r="AB3290" i="10"/>
  <c r="AA3449" i="10"/>
  <c r="AB2909" i="10"/>
  <c r="AB2922" i="10"/>
  <c r="AA2928" i="10"/>
  <c r="AB2994" i="10"/>
  <c r="AA3005" i="10"/>
  <c r="AA3007" i="10"/>
  <c r="AA3024" i="10"/>
  <c r="AB3042" i="10"/>
  <c r="AA3047" i="10"/>
  <c r="AA3049" i="10"/>
  <c r="AA3061" i="10"/>
  <c r="AA3119" i="10"/>
  <c r="AA3189" i="10"/>
  <c r="AB3206" i="10"/>
  <c r="AB3249" i="10"/>
  <c r="AA3249" i="10"/>
  <c r="AB3257" i="10"/>
  <c r="AA3257" i="10"/>
  <c r="AB3266" i="10"/>
  <c r="AA3279" i="10"/>
  <c r="AB3281" i="10"/>
  <c r="AA3302" i="10"/>
  <c r="AA3653" i="10"/>
  <c r="AB3102" i="10"/>
  <c r="AA3132" i="10"/>
  <c r="AB3136" i="10"/>
  <c r="AA3136" i="10"/>
  <c r="AB3141" i="10"/>
  <c r="AB3185" i="10"/>
  <c r="AA3185" i="10"/>
  <c r="AA3499" i="10"/>
  <c r="AB3084" i="10"/>
  <c r="AA3195" i="10"/>
  <c r="AB3200" i="10"/>
  <c r="AA3221" i="10"/>
  <c r="AB3244" i="10"/>
  <c r="AB3245" i="10"/>
  <c r="AB3263" i="10"/>
  <c r="AA3269" i="10"/>
  <c r="AA3513" i="10"/>
  <c r="AB3585" i="10"/>
  <c r="AA3585" i="10"/>
  <c r="AA3341" i="10"/>
  <c r="AA3465" i="10"/>
  <c r="AB3515" i="10"/>
  <c r="AA3521" i="10"/>
  <c r="AB3640" i="10"/>
  <c r="AB3859" i="10"/>
  <c r="AA3125" i="10"/>
  <c r="AA3126" i="10"/>
  <c r="AA3127" i="10"/>
  <c r="AB3134" i="10"/>
  <c r="AA3155" i="10"/>
  <c r="AA3159" i="10"/>
  <c r="AB3164" i="10"/>
  <c r="AA3285" i="10"/>
  <c r="AB3304" i="10"/>
  <c r="AA3335" i="10"/>
  <c r="AA3439" i="10"/>
  <c r="AA3532" i="10"/>
  <c r="AA3550" i="10"/>
  <c r="AB3552" i="10"/>
  <c r="AB3782" i="10"/>
  <c r="AA3084" i="10"/>
  <c r="AA3085" i="10"/>
  <c r="AA3089" i="10"/>
  <c r="AA3097" i="10"/>
  <c r="AA3103" i="10"/>
  <c r="AA3109" i="10"/>
  <c r="AB3125" i="10"/>
  <c r="AB3126" i="10"/>
  <c r="AA3133" i="10"/>
  <c r="AB3155" i="10"/>
  <c r="AB3158" i="10"/>
  <c r="AB3159" i="10"/>
  <c r="AA3161" i="10"/>
  <c r="AB3184" i="10"/>
  <c r="AA3234" i="10"/>
  <c r="AA3245" i="10"/>
  <c r="AA3263" i="10"/>
  <c r="AB3285" i="10"/>
  <c r="AA3339" i="10"/>
  <c r="AB3494" i="10"/>
  <c r="AB3664" i="10"/>
  <c r="AB3280" i="10"/>
  <c r="AB3296" i="10"/>
  <c r="AB3303" i="10"/>
  <c r="AB3314" i="10"/>
  <c r="AA3317" i="10"/>
  <c r="AA3323" i="10"/>
  <c r="AB3327" i="10"/>
  <c r="AA3333" i="10"/>
  <c r="AB3356" i="10"/>
  <c r="AA3368" i="10"/>
  <c r="AA3371" i="10"/>
  <c r="AB3399" i="10"/>
  <c r="AA3415" i="10"/>
  <c r="AA3425" i="10"/>
  <c r="AB3433" i="10"/>
  <c r="AA3445" i="10"/>
  <c r="AA3473" i="10"/>
  <c r="AB3475" i="10"/>
  <c r="AB3483" i="10"/>
  <c r="AA3489" i="10"/>
  <c r="AA3495" i="10"/>
  <c r="AB3507" i="10"/>
  <c r="AB3524" i="10"/>
  <c r="AB3527" i="10"/>
  <c r="AA3537" i="10"/>
  <c r="AA3545" i="10"/>
  <c r="AA3553" i="10"/>
  <c r="AA3562" i="10"/>
  <c r="AB3568" i="10"/>
  <c r="AA3586" i="10"/>
  <c r="AB3621" i="10"/>
  <c r="AB3624" i="10"/>
  <c r="AA3643" i="10"/>
  <c r="AB3645" i="10"/>
  <c r="AA3652" i="10"/>
  <c r="AB3777" i="10"/>
  <c r="AB3864" i="10"/>
  <c r="AB3457" i="10"/>
  <c r="AB3525" i="10"/>
  <c r="AA3694" i="10"/>
  <c r="AB3746" i="10"/>
  <c r="AB3654" i="10"/>
  <c r="AB3699" i="10"/>
  <c r="AA3699" i="10"/>
  <c r="AA3713" i="10"/>
  <c r="AB3796" i="10"/>
  <c r="AB3992" i="10"/>
  <c r="AA3992" i="10"/>
  <c r="AB4022" i="10"/>
  <c r="AB4195" i="10"/>
  <c r="AB3297" i="10"/>
  <c r="AA3311" i="10"/>
  <c r="AA3344" i="10"/>
  <c r="AB3349" i="10"/>
  <c r="AB3350" i="10"/>
  <c r="AA3352" i="10"/>
  <c r="AA3381" i="10"/>
  <c r="AA3407" i="10"/>
  <c r="AA3421" i="10"/>
  <c r="AB3478" i="10"/>
  <c r="AA3493" i="10"/>
  <c r="AA3547" i="10"/>
  <c r="AA3559" i="10"/>
  <c r="AA3605" i="10"/>
  <c r="AA3616" i="10"/>
  <c r="AA3627" i="10"/>
  <c r="AA3639" i="10"/>
  <c r="AA3841" i="10"/>
  <c r="AA3949" i="10"/>
  <c r="AA3966" i="10"/>
  <c r="AA3334" i="10"/>
  <c r="AB3344" i="10"/>
  <c r="AB3346" i="10"/>
  <c r="AB3352" i="10"/>
  <c r="AA3356" i="10"/>
  <c r="AA3399" i="10"/>
  <c r="AA3413" i="10"/>
  <c r="AB3421" i="10"/>
  <c r="AA3433" i="10"/>
  <c r="AB3474" i="10"/>
  <c r="AA3475" i="10"/>
  <c r="AA3481" i="10"/>
  <c r="AA3483" i="10"/>
  <c r="AB3500" i="10"/>
  <c r="AA3507" i="10"/>
  <c r="AB3512" i="10"/>
  <c r="AA3523" i="10"/>
  <c r="AA3527" i="10"/>
  <c r="AB3543" i="10"/>
  <c r="AB3566" i="10"/>
  <c r="AA3581" i="10"/>
  <c r="AB3592" i="10"/>
  <c r="AB3604" i="10"/>
  <c r="AA3621" i="10"/>
  <c r="AB3639" i="10"/>
  <c r="AB3693" i="10"/>
  <c r="AA3693" i="10"/>
  <c r="AA3891" i="10"/>
  <c r="AB3912" i="10"/>
  <c r="AA3912" i="10"/>
  <c r="AA3667" i="10"/>
  <c r="AA3677" i="10"/>
  <c r="AA3681" i="10"/>
  <c r="AA3691" i="10"/>
  <c r="AA3705" i="10"/>
  <c r="AB3710" i="10"/>
  <c r="AA3739" i="10"/>
  <c r="AB3764" i="10"/>
  <c r="AA3775" i="10"/>
  <c r="AA3785" i="10"/>
  <c r="AB3798" i="10"/>
  <c r="AA3829" i="10"/>
  <c r="AB3836" i="10"/>
  <c r="AA3843" i="10"/>
  <c r="AA3853" i="10"/>
  <c r="AB3870" i="10"/>
  <c r="AB3899" i="10"/>
  <c r="AB4221" i="10"/>
  <c r="AB4225" i="10"/>
  <c r="AB4294" i="10"/>
  <c r="AB3657" i="10"/>
  <c r="AB3717" i="10"/>
  <c r="AA4059" i="10"/>
  <c r="AB4124" i="10"/>
  <c r="AB4094" i="10"/>
  <c r="AA4094" i="10"/>
  <c r="AA4166" i="10"/>
  <c r="AA4172" i="10"/>
  <c r="AA4322" i="10"/>
  <c r="AA3688" i="10"/>
  <c r="AB3698" i="10"/>
  <c r="AB3711" i="10"/>
  <c r="AB3748" i="10"/>
  <c r="AA3789" i="10"/>
  <c r="AA3794" i="10"/>
  <c r="AA3801" i="10"/>
  <c r="AA3807" i="10"/>
  <c r="AA3817" i="10"/>
  <c r="AB3854" i="10"/>
  <c r="AA3872" i="10"/>
  <c r="AB3883" i="10"/>
  <c r="AB3887" i="10"/>
  <c r="AA3939" i="10"/>
  <c r="AA3948" i="10"/>
  <c r="AA3954" i="10"/>
  <c r="AB3977" i="10"/>
  <c r="AB3999" i="10"/>
  <c r="AA3999" i="10"/>
  <c r="AA3658" i="10"/>
  <c r="AA3679" i="10"/>
  <c r="AA3685" i="10"/>
  <c r="AA3707" i="10"/>
  <c r="AA3757" i="10"/>
  <c r="AB3765" i="10"/>
  <c r="AB3789" i="10"/>
  <c r="AA3795" i="10"/>
  <c r="AA3804" i="10"/>
  <c r="AA3836" i="10"/>
  <c r="AA3855" i="10"/>
  <c r="AB3863" i="10"/>
  <c r="AB3872" i="10"/>
  <c r="AB3930" i="10"/>
  <c r="AB3942" i="10"/>
  <c r="AB3948" i="10"/>
  <c r="AB3953" i="10"/>
  <c r="AB3954" i="10"/>
  <c r="AA3963" i="10"/>
  <c r="AB3965" i="10"/>
  <c r="AB4016" i="10"/>
  <c r="AA4034" i="10"/>
  <c r="AB4035" i="10"/>
  <c r="AA4047" i="10"/>
  <c r="AA4053" i="10"/>
  <c r="AA4064" i="10"/>
  <c r="AB4069" i="10"/>
  <c r="AB4070" i="10"/>
  <c r="AB4075" i="10"/>
  <c r="AB4076" i="10"/>
  <c r="AB4095" i="10"/>
  <c r="AB4112" i="10"/>
  <c r="AB4114" i="10"/>
  <c r="AA4145" i="10"/>
  <c r="AA4151" i="10"/>
  <c r="AA4156" i="10"/>
  <c r="AA4169" i="10"/>
  <c r="AB4173" i="10"/>
  <c r="AB4192" i="10"/>
  <c r="AB4204" i="10"/>
  <c r="AA4218" i="10"/>
  <c r="AA4250" i="10"/>
  <c r="AB4336" i="10"/>
  <c r="AA4336" i="10"/>
  <c r="AB3995" i="10"/>
  <c r="AB4031" i="10"/>
  <c r="AB4040" i="10"/>
  <c r="AB4148" i="10"/>
  <c r="AB4154" i="10"/>
  <c r="AA4246" i="10"/>
  <c r="AB4249" i="10"/>
  <c r="AB4253" i="10"/>
  <c r="AA4304" i="10"/>
  <c r="AB4231" i="10"/>
  <c r="AA4235" i="10"/>
  <c r="AA4238" i="10"/>
  <c r="AA4011" i="10"/>
  <c r="AA4125" i="10"/>
  <c r="AA4160" i="10"/>
  <c r="AA4162" i="10"/>
  <c r="AA4201" i="10"/>
  <c r="AA4232" i="10"/>
  <c r="AB4237" i="10"/>
  <c r="AB3980" i="10"/>
  <c r="AB4019" i="10"/>
  <c r="AA4037" i="10"/>
  <c r="AA4043" i="10"/>
  <c r="AB4049" i="10"/>
  <c r="AA4067" i="10"/>
  <c r="AA4070" i="10"/>
  <c r="AA4076" i="10"/>
  <c r="AB4123" i="10"/>
  <c r="AB4135" i="10"/>
  <c r="AB4160" i="10"/>
  <c r="AB4162" i="10"/>
  <c r="AB4180" i="10"/>
  <c r="AA4204" i="10"/>
  <c r="AB4209" i="10"/>
  <c r="AB4282" i="10"/>
  <c r="AA4282" i="10"/>
  <c r="AB4285" i="10"/>
  <c r="AB4321" i="10"/>
  <c r="AA4376" i="10"/>
  <c r="AB4303" i="10"/>
  <c r="AB4306" i="10"/>
  <c r="AA4324" i="10"/>
  <c r="AB4330" i="10"/>
  <c r="AA4366" i="10"/>
  <c r="AB4407" i="10"/>
  <c r="AB4464" i="10"/>
  <c r="AB4357" i="10"/>
  <c r="AB4381" i="10"/>
  <c r="AA4489" i="10"/>
  <c r="AB4498" i="10"/>
  <c r="AA4498" i="10"/>
  <c r="AA4342" i="10"/>
  <c r="AB4348" i="10"/>
  <c r="AB4455" i="10"/>
  <c r="AB4566" i="10"/>
  <c r="AA4566" i="10"/>
  <c r="AB4571" i="10"/>
  <c r="AA4247" i="10"/>
  <c r="AA4266" i="10"/>
  <c r="AA4292" i="10"/>
  <c r="AB4300" i="10"/>
  <c r="AB4342" i="10"/>
  <c r="AB4624" i="10"/>
  <c r="AA4624" i="10"/>
  <c r="AB4366" i="10"/>
  <c r="AB4369" i="10"/>
  <c r="AB4396" i="10"/>
  <c r="AA4396" i="10"/>
  <c r="AB4363" i="10"/>
  <c r="AA4364" i="10"/>
  <c r="AB4372" i="10"/>
  <c r="AB4432" i="10"/>
  <c r="AB4434" i="10"/>
  <c r="AB4461" i="10"/>
  <c r="AB4468" i="10"/>
  <c r="AA4470" i="10"/>
  <c r="AB4503" i="10"/>
  <c r="AA4558" i="10"/>
  <c r="AB4614" i="10"/>
  <c r="AB4621" i="10"/>
  <c r="AA4658" i="10"/>
  <c r="AB4658" i="10"/>
  <c r="AA4709" i="10"/>
  <c r="AA4564" i="10"/>
  <c r="AB4699" i="10"/>
  <c r="AA4650" i="10"/>
  <c r="AA4857" i="10"/>
  <c r="AA4866" i="10"/>
  <c r="AA4492" i="10"/>
  <c r="AB4516" i="10"/>
  <c r="AA4521" i="10"/>
  <c r="AA4552" i="10"/>
  <c r="AA4570" i="10"/>
  <c r="AB4687" i="10"/>
  <c r="AB4695" i="10"/>
  <c r="AA4821" i="10"/>
  <c r="AB4405" i="10"/>
  <c r="AB4420" i="10"/>
  <c r="AB4426" i="10"/>
  <c r="AA4434" i="10"/>
  <c r="AA4438" i="10"/>
  <c r="AA4450" i="10"/>
  <c r="AB4457" i="10"/>
  <c r="AB4476" i="10"/>
  <c r="AA4560" i="10"/>
  <c r="AB4565" i="10"/>
  <c r="AB4572" i="10"/>
  <c r="AB4617" i="10"/>
  <c r="AA4634" i="10"/>
  <c r="AA4646" i="10"/>
  <c r="AA4692" i="10"/>
  <c r="AA4715" i="10"/>
  <c r="AB4728" i="10"/>
  <c r="AA4728" i="10"/>
  <c r="AB4817" i="10"/>
  <c r="AA4817" i="10"/>
  <c r="AB4875" i="10"/>
  <c r="AB4628" i="10"/>
  <c r="AA4712" i="10"/>
  <c r="AA4854" i="10"/>
  <c r="AB4956" i="10"/>
  <c r="AA4956" i="10"/>
  <c r="AB4639" i="10"/>
  <c r="AB4654" i="10"/>
  <c r="AB4661" i="10"/>
  <c r="AB4676" i="10"/>
  <c r="AB4684" i="10"/>
  <c r="AB4705" i="10"/>
  <c r="AB4734" i="10"/>
  <c r="AA4734" i="10"/>
  <c r="AB4746" i="10"/>
  <c r="AB4775" i="10"/>
  <c r="AA4775" i="10"/>
  <c r="AA4561" i="10"/>
  <c r="AA4572" i="10"/>
  <c r="AB4581" i="10"/>
  <c r="AB4634" i="10"/>
  <c r="AB4643" i="10"/>
  <c r="AB4646" i="10"/>
  <c r="AA4661" i="10"/>
  <c r="AA4676" i="10"/>
  <c r="AB4692" i="10"/>
  <c r="AA4700" i="10"/>
  <c r="AB4720" i="10"/>
  <c r="AA4720" i="10"/>
  <c r="AA4746" i="10"/>
  <c r="AA4851" i="10"/>
  <c r="AB4881" i="10"/>
  <c r="AA4881" i="10"/>
  <c r="AB4704" i="10"/>
  <c r="AB4735" i="10"/>
  <c r="AB4747" i="10"/>
  <c r="AB4762" i="10"/>
  <c r="AB4763" i="10"/>
  <c r="AA4799" i="10"/>
  <c r="AB4834" i="10"/>
  <c r="AA4844" i="10"/>
  <c r="AA4901" i="10"/>
  <c r="AA4906" i="10"/>
  <c r="AB4822" i="10"/>
  <c r="AA4827" i="10"/>
  <c r="AA4848" i="10"/>
  <c r="AB4887" i="10"/>
  <c r="AA4932" i="10"/>
  <c r="AA4824" i="10"/>
  <c r="AA4889" i="10"/>
  <c r="AB4892" i="10"/>
  <c r="AA4892" i="10"/>
  <c r="AA4902" i="10"/>
  <c r="AA4944" i="10"/>
  <c r="AB4944" i="10"/>
  <c r="AB4910" i="10"/>
  <c r="AA4916" i="10"/>
  <c r="AA4926" i="10"/>
  <c r="AA4938" i="10"/>
  <c r="AA4898" i="10"/>
  <c r="AA4907" i="10"/>
  <c r="AA4911" i="10"/>
  <c r="AB4916" i="10"/>
  <c r="AA4950" i="10"/>
  <c r="AB4950" i="10"/>
  <c r="AB4971" i="10"/>
  <c r="AA4971" i="10"/>
  <c r="AA4883" i="10"/>
  <c r="AA4895" i="10"/>
  <c r="AB4898" i="10"/>
  <c r="AB4903" i="10"/>
  <c r="AB4947" i="10"/>
  <c r="AA4965" i="10"/>
  <c r="AB4969" i="10"/>
  <c r="AB4979" i="10"/>
  <c r="AB5008" i="10"/>
  <c r="AB4954" i="10"/>
  <c r="AB4983" i="10"/>
  <c r="AA4955" i="10"/>
  <c r="AB4959" i="10"/>
  <c r="AA4969" i="10"/>
  <c r="AB4976" i="10"/>
  <c r="AA4979" i="10"/>
  <c r="AB5003" i="10"/>
  <c r="AA5008" i="10"/>
  <c r="AB244" i="10"/>
  <c r="AA248" i="10"/>
  <c r="AB248" i="10"/>
  <c r="AB263" i="10"/>
  <c r="AA306" i="10"/>
  <c r="AA353" i="10"/>
  <c r="AB353" i="10"/>
  <c r="AB13" i="10"/>
  <c r="AB19" i="10"/>
  <c r="AB25" i="10"/>
  <c r="AB31" i="10"/>
  <c r="AB37" i="10"/>
  <c r="AB43" i="10"/>
  <c r="AB49" i="10"/>
  <c r="AB158" i="10"/>
  <c r="AB170" i="10"/>
  <c r="AB179" i="10"/>
  <c r="AB194" i="10"/>
  <c r="AB200" i="10"/>
  <c r="AB215" i="10"/>
  <c r="AB218" i="10"/>
  <c r="AB221" i="10"/>
  <c r="AA236" i="10"/>
  <c r="AB236" i="10"/>
  <c r="AB241" i="10"/>
  <c r="AA290" i="10"/>
  <c r="AB298" i="10"/>
  <c r="AA302" i="10"/>
  <c r="AB302" i="10"/>
  <c r="AA318" i="10"/>
  <c r="AA335" i="10"/>
  <c r="AB335" i="10"/>
  <c r="AB346" i="10"/>
  <c r="AA350" i="10"/>
  <c r="AB350" i="10"/>
  <c r="AA359" i="10"/>
  <c r="AB359" i="10"/>
  <c r="AB364" i="10"/>
  <c r="AA380" i="10"/>
  <c r="AB380" i="10"/>
  <c r="AB398" i="10"/>
  <c r="AA398" i="10"/>
  <c r="AB454" i="10"/>
  <c r="AB460" i="10"/>
  <c r="AB475" i="10"/>
  <c r="AB518" i="10"/>
  <c r="AA518" i="10"/>
  <c r="AA227" i="10"/>
  <c r="AB340" i="10"/>
  <c r="AA416" i="10"/>
  <c r="AB416" i="10"/>
  <c r="AB521" i="10"/>
  <c r="AA521" i="10"/>
  <c r="AB530" i="10"/>
  <c r="AA530" i="10"/>
  <c r="AB575" i="10"/>
  <c r="AA575" i="10"/>
  <c r="AA12" i="10"/>
  <c r="AA55" i="10"/>
  <c r="AA61" i="10"/>
  <c r="AA67" i="10"/>
  <c r="AA73" i="10"/>
  <c r="AB80" i="10"/>
  <c r="AB86" i="10"/>
  <c r="AB98" i="10"/>
  <c r="AB102" i="10"/>
  <c r="AB110" i="10"/>
  <c r="AA111" i="10"/>
  <c r="AB113" i="10"/>
  <c r="AB116" i="10"/>
  <c r="AA119" i="10"/>
  <c r="AB122" i="10"/>
  <c r="AA125" i="10"/>
  <c r="AB128" i="10"/>
  <c r="AB134" i="10"/>
  <c r="AA137" i="10"/>
  <c r="AB140" i="10"/>
  <c r="AB142" i="10"/>
  <c r="AB143" i="10"/>
  <c r="AA146" i="10"/>
  <c r="AA155" i="10"/>
  <c r="AB157" i="10"/>
  <c r="AA164" i="10"/>
  <c r="AB166" i="10"/>
  <c r="AB169" i="10"/>
  <c r="AA185" i="10"/>
  <c r="AA188" i="10"/>
  <c r="AB196" i="10"/>
  <c r="AB203" i="10"/>
  <c r="AB206" i="10"/>
  <c r="AA209" i="10"/>
  <c r="AA216" i="10"/>
  <c r="AB227" i="10"/>
  <c r="AB238" i="10"/>
  <c r="AB256" i="10"/>
  <c r="AA266" i="10"/>
  <c r="AB295" i="10"/>
  <c r="AA312" i="10"/>
  <c r="AB370" i="10"/>
  <c r="AB392" i="10"/>
  <c r="AA392" i="10"/>
  <c r="AB556" i="10"/>
  <c r="AB376" i="10"/>
  <c r="AB12" i="10"/>
  <c r="AB55" i="10"/>
  <c r="AB61" i="10"/>
  <c r="AB67" i="10"/>
  <c r="AB73" i="10"/>
  <c r="AB119" i="10"/>
  <c r="AB125" i="10"/>
  <c r="AB137" i="10"/>
  <c r="AB146" i="10"/>
  <c r="AB155" i="10"/>
  <c r="AB164" i="10"/>
  <c r="AB185" i="10"/>
  <c r="AB188" i="10"/>
  <c r="AB209" i="10"/>
  <c r="AA228" i="10"/>
  <c r="AA242" i="10"/>
  <c r="AA251" i="10"/>
  <c r="AB268" i="10"/>
  <c r="AB286" i="10"/>
  <c r="AB311" i="10"/>
  <c r="AB319" i="10"/>
  <c r="AB344" i="10"/>
  <c r="AA344" i="10"/>
  <c r="AB356" i="10"/>
  <c r="AA356" i="10"/>
  <c r="AB362" i="10"/>
  <c r="AA362" i="10"/>
  <c r="AB382" i="10"/>
  <c r="AB400" i="10"/>
  <c r="AB412" i="10"/>
  <c r="AA440" i="10"/>
  <c r="AB440" i="10"/>
  <c r="AB466" i="10"/>
  <c r="AA470" i="10"/>
  <c r="AB470" i="10"/>
  <c r="AB502" i="10"/>
  <c r="AB229" i="10"/>
  <c r="AB266" i="10"/>
  <c r="AB452" i="10"/>
  <c r="AA452" i="10"/>
  <c r="AB478" i="10"/>
  <c r="AB493" i="10"/>
  <c r="AB526" i="10"/>
  <c r="AB536" i="10"/>
  <c r="AA536" i="10"/>
  <c r="AB572" i="10"/>
  <c r="AA572" i="10"/>
  <c r="AB250" i="10"/>
  <c r="AB224" i="10"/>
  <c r="AB323" i="10"/>
  <c r="AA338" i="10"/>
  <c r="AB338" i="10"/>
  <c r="AB11" i="10"/>
  <c r="AA13" i="10"/>
  <c r="AA19" i="10"/>
  <c r="AA25" i="10"/>
  <c r="AA31" i="10"/>
  <c r="AA37" i="10"/>
  <c r="AA43" i="10"/>
  <c r="AA49" i="10"/>
  <c r="AB92" i="10"/>
  <c r="AB108" i="10"/>
  <c r="AB115" i="10"/>
  <c r="AB121" i="10"/>
  <c r="AB148" i="10"/>
  <c r="AB152" i="10"/>
  <c r="AA158" i="10"/>
  <c r="AB160" i="10"/>
  <c r="AA170" i="10"/>
  <c r="AB172" i="10"/>
  <c r="AA179" i="10"/>
  <c r="AB190" i="10"/>
  <c r="AA194" i="10"/>
  <c r="AA200" i="10"/>
  <c r="AB212" i="10"/>
  <c r="AA215" i="10"/>
  <c r="AA218" i="10"/>
  <c r="AA224" i="10"/>
  <c r="AB232" i="10"/>
  <c r="AA263" i="10"/>
  <c r="AA269" i="10"/>
  <c r="AB275" i="10"/>
  <c r="AA287" i="10"/>
  <c r="AA296" i="10"/>
  <c r="AB305" i="10"/>
  <c r="AB313" i="10"/>
  <c r="AB316" i="10"/>
  <c r="AA323" i="10"/>
  <c r="AB428" i="10"/>
  <c r="AA428" i="10"/>
  <c r="AB442" i="10"/>
  <c r="AB448" i="10"/>
  <c r="AB457" i="10"/>
  <c r="AB541" i="10"/>
  <c r="AB547" i="10"/>
  <c r="AA239" i="10"/>
  <c r="AA254" i="10"/>
  <c r="AA260" i="10"/>
  <c r="AA278" i="10"/>
  <c r="AB280" i="10"/>
  <c r="AA288" i="10"/>
  <c r="AA293" i="10"/>
  <c r="AA308" i="10"/>
  <c r="AA314" i="10"/>
  <c r="AA317" i="10"/>
  <c r="AB328" i="10"/>
  <c r="AA341" i="10"/>
  <c r="AA374" i="10"/>
  <c r="AA383" i="10"/>
  <c r="AA404" i="10"/>
  <c r="AA410" i="10"/>
  <c r="AA414" i="10"/>
  <c r="AB424" i="10"/>
  <c r="AB430" i="10"/>
  <c r="AA443" i="10"/>
  <c r="AA446" i="10"/>
  <c r="AA450" i="10"/>
  <c r="AB469" i="10"/>
  <c r="AA488" i="10"/>
  <c r="AB491" i="10"/>
  <c r="AB499" i="10"/>
  <c r="AB500" i="10"/>
  <c r="AA503" i="10"/>
  <c r="AB508" i="10"/>
  <c r="AB515" i="10"/>
  <c r="AA524" i="10"/>
  <c r="AA527" i="10"/>
  <c r="AB532" i="10"/>
  <c r="AA554" i="10"/>
  <c r="AA557" i="10"/>
  <c r="AB562" i="10"/>
  <c r="AA578" i="10"/>
  <c r="AA581" i="10"/>
  <c r="AA584" i="10"/>
  <c r="AA587" i="10"/>
  <c r="AB589" i="10"/>
  <c r="AB590" i="10"/>
  <c r="AB593" i="10"/>
  <c r="AA614" i="10"/>
  <c r="AA617" i="10"/>
  <c r="AB622" i="10"/>
  <c r="AB628" i="10"/>
  <c r="AA631" i="10"/>
  <c r="AB640" i="10"/>
  <c r="AA652" i="10"/>
  <c r="AB654" i="10"/>
  <c r="AB656" i="10"/>
  <c r="AA669" i="10"/>
  <c r="AA681" i="10"/>
  <c r="AB682" i="10"/>
  <c r="AA685" i="10"/>
  <c r="AB699" i="10"/>
  <c r="AB705" i="10"/>
  <c r="AB710" i="10"/>
  <c r="AB716" i="10"/>
  <c r="AA721" i="10"/>
  <c r="AA736" i="10"/>
  <c r="AB741" i="10"/>
  <c r="AA745" i="10"/>
  <c r="AA751" i="10"/>
  <c r="AA760" i="10"/>
  <c r="AA765" i="10"/>
  <c r="AA781" i="10"/>
  <c r="AB789" i="10"/>
  <c r="AA795" i="10"/>
  <c r="AA799" i="10"/>
  <c r="AA805" i="10"/>
  <c r="AB812" i="10"/>
  <c r="AA832" i="10"/>
  <c r="AB836" i="10"/>
  <c r="AB842" i="10"/>
  <c r="AA847" i="10"/>
  <c r="AA859" i="10"/>
  <c r="AA867" i="10"/>
  <c r="AA873" i="10"/>
  <c r="AA883" i="10"/>
  <c r="AA891" i="10"/>
  <c r="AB891" i="10"/>
  <c r="AA919" i="10"/>
  <c r="AA921" i="10"/>
  <c r="AA945" i="10"/>
  <c r="AB945" i="10"/>
  <c r="AB956" i="10"/>
  <c r="AB1076" i="10"/>
  <c r="AB1082" i="10"/>
  <c r="AA1087" i="10"/>
  <c r="AA1093" i="10"/>
  <c r="AA1106" i="10"/>
  <c r="AB1106" i="10"/>
  <c r="AA1134" i="10"/>
  <c r="AB1153" i="10"/>
  <c r="AA1164" i="10"/>
  <c r="AA961" i="10"/>
  <c r="AB1088" i="10"/>
  <c r="AB1094" i="10"/>
  <c r="AB1099" i="10"/>
  <c r="AA1107" i="10"/>
  <c r="AB1109" i="10"/>
  <c r="AA1116" i="10"/>
  <c r="AB1135" i="10"/>
  <c r="AA1142" i="10"/>
  <c r="AB1142" i="10"/>
  <c r="AA1172" i="10"/>
  <c r="AB1172" i="10"/>
  <c r="AA1194" i="10"/>
  <c r="AB580" i="10"/>
  <c r="AB586" i="10"/>
  <c r="AA608" i="10"/>
  <c r="AA611" i="10"/>
  <c r="AB616" i="10"/>
  <c r="AA633" i="10"/>
  <c r="AA637" i="10"/>
  <c r="AA641" i="10"/>
  <c r="AA643" i="10"/>
  <c r="AA645" i="10"/>
  <c r="AA670" i="10"/>
  <c r="AA671" i="10"/>
  <c r="AB674" i="10"/>
  <c r="AA675" i="10"/>
  <c r="AA687" i="10"/>
  <c r="AA700" i="10"/>
  <c r="AA729" i="10"/>
  <c r="AA731" i="10"/>
  <c r="AA733" i="10"/>
  <c r="AA757" i="10"/>
  <c r="AB764" i="10"/>
  <c r="AA771" i="10"/>
  <c r="AA777" i="10"/>
  <c r="AB794" i="10"/>
  <c r="AA819" i="10"/>
  <c r="AA823" i="10"/>
  <c r="AA829" i="10"/>
  <c r="AA853" i="10"/>
  <c r="AB866" i="10"/>
  <c r="AB872" i="10"/>
  <c r="AB884" i="10"/>
  <c r="AA901" i="10"/>
  <c r="AA907" i="10"/>
  <c r="AA915" i="10"/>
  <c r="AB920" i="10"/>
  <c r="AB927" i="10"/>
  <c r="AB1117" i="10"/>
  <c r="AA1143" i="10"/>
  <c r="AB1145" i="10"/>
  <c r="AA1182" i="10"/>
  <c r="AA326" i="10"/>
  <c r="AA332" i="10"/>
  <c r="AA347" i="10"/>
  <c r="AA365" i="10"/>
  <c r="AA371" i="10"/>
  <c r="AA377" i="10"/>
  <c r="AB388" i="10"/>
  <c r="AB394" i="10"/>
  <c r="AA401" i="10"/>
  <c r="AB406" i="10"/>
  <c r="AA413" i="10"/>
  <c r="AB418" i="10"/>
  <c r="AA422" i="10"/>
  <c r="AB436" i="10"/>
  <c r="AA449" i="10"/>
  <c r="AA455" i="10"/>
  <c r="AA461" i="10"/>
  <c r="AA464" i="10"/>
  <c r="AA467" i="10"/>
  <c r="AB472" i="10"/>
  <c r="AA479" i="10"/>
  <c r="AA482" i="10"/>
  <c r="AB484" i="10"/>
  <c r="AB496" i="10"/>
  <c r="AA506" i="10"/>
  <c r="AB517" i="10"/>
  <c r="AB529" i="10"/>
  <c r="AB535" i="10"/>
  <c r="AA539" i="10"/>
  <c r="AB544" i="10"/>
  <c r="AB550" i="10"/>
  <c r="AA566" i="10"/>
  <c r="AA569" i="10"/>
  <c r="AB571" i="10"/>
  <c r="AA596" i="10"/>
  <c r="AA599" i="10"/>
  <c r="AA602" i="10"/>
  <c r="AA605" i="10"/>
  <c r="AB607" i="10"/>
  <c r="AB608" i="10"/>
  <c r="AB611" i="10"/>
  <c r="AA621" i="10"/>
  <c r="AB633" i="10"/>
  <c r="AA639" i="10"/>
  <c r="AB645" i="10"/>
  <c r="AA649" i="10"/>
  <c r="AA653" i="10"/>
  <c r="AA655" i="10"/>
  <c r="AA657" i="10"/>
  <c r="AB670" i="10"/>
  <c r="AB675" i="10"/>
  <c r="AB687" i="10"/>
  <c r="AB700" i="10"/>
  <c r="AA709" i="10"/>
  <c r="AA715" i="10"/>
  <c r="AB722" i="10"/>
  <c r="AB729" i="10"/>
  <c r="AA735" i="10"/>
  <c r="AB746" i="10"/>
  <c r="AB752" i="10"/>
  <c r="AA759" i="10"/>
  <c r="AB771" i="10"/>
  <c r="AB777" i="10"/>
  <c r="AB782" i="10"/>
  <c r="AA796" i="10"/>
  <c r="AB800" i="10"/>
  <c r="AB806" i="10"/>
  <c r="AA811" i="10"/>
  <c r="AB819" i="10"/>
  <c r="AA825" i="10"/>
  <c r="AA831" i="10"/>
  <c r="AA835" i="10"/>
  <c r="AA841" i="10"/>
  <c r="AB848" i="10"/>
  <c r="AA855" i="10"/>
  <c r="AB860" i="10"/>
  <c r="AA879" i="10"/>
  <c r="AB903" i="10"/>
  <c r="AB909" i="10"/>
  <c r="AB914" i="10"/>
  <c r="AB915" i="10"/>
  <c r="AA927" i="10"/>
  <c r="AA1176" i="10"/>
  <c r="AA1200" i="10"/>
  <c r="AB933" i="10"/>
  <c r="AB938" i="10"/>
  <c r="AA949" i="10"/>
  <c r="AB968" i="10"/>
  <c r="AA1069" i="10"/>
  <c r="AB1124" i="10"/>
  <c r="AA1124" i="10"/>
  <c r="AA491" i="10"/>
  <c r="AA500" i="10"/>
  <c r="AB511" i="10"/>
  <c r="AA515" i="10"/>
  <c r="AB538" i="10"/>
  <c r="AB559" i="10"/>
  <c r="AB568" i="10"/>
  <c r="AA590" i="10"/>
  <c r="AA593" i="10"/>
  <c r="AB598" i="10"/>
  <c r="AB604" i="10"/>
  <c r="AA622" i="10"/>
  <c r="AB623" i="10"/>
  <c r="AA640" i="10"/>
  <c r="AB642" i="10"/>
  <c r="AB644" i="10"/>
  <c r="AB658" i="10"/>
  <c r="AA661" i="10"/>
  <c r="AB672" i="10"/>
  <c r="AA673" i="10"/>
  <c r="AB688" i="10"/>
  <c r="AA691" i="10"/>
  <c r="AA699" i="10"/>
  <c r="AA705" i="10"/>
  <c r="AB730" i="10"/>
  <c r="AB734" i="10"/>
  <c r="AA741" i="10"/>
  <c r="AB758" i="10"/>
  <c r="AA763" i="10"/>
  <c r="AA778" i="10"/>
  <c r="AA789" i="10"/>
  <c r="AA793" i="10"/>
  <c r="AB824" i="10"/>
  <c r="AB830" i="10"/>
  <c r="AB854" i="10"/>
  <c r="AA865" i="10"/>
  <c r="AA871" i="10"/>
  <c r="AA889" i="10"/>
  <c r="AA897" i="10"/>
  <c r="AB897" i="10"/>
  <c r="AA933" i="10"/>
  <c r="AA973" i="10"/>
  <c r="AB1070" i="10"/>
  <c r="AA1075" i="10"/>
  <c r="AA1081" i="10"/>
  <c r="AA1125" i="10"/>
  <c r="AB1127" i="10"/>
  <c r="AA1152" i="10"/>
  <c r="AA1158" i="10"/>
  <c r="AA1190" i="10"/>
  <c r="AB1190" i="10"/>
  <c r="AA885" i="10"/>
  <c r="AB902" i="10"/>
  <c r="AB908" i="10"/>
  <c r="AB950" i="10"/>
  <c r="AB974" i="10"/>
  <c r="AB986" i="10"/>
  <c r="AA991" i="10"/>
  <c r="AB998" i="10"/>
  <c r="AA1003" i="10"/>
  <c r="AB1010" i="10"/>
  <c r="AB1022" i="10"/>
  <c r="AA1027" i="10"/>
  <c r="AB1034" i="10"/>
  <c r="AA1039" i="10"/>
  <c r="AB1046" i="10"/>
  <c r="AA1051" i="10"/>
  <c r="AB1058" i="10"/>
  <c r="AA1104" i="10"/>
  <c r="AA1112" i="10"/>
  <c r="AB1115" i="10"/>
  <c r="AB1123" i="10"/>
  <c r="AA1131" i="10"/>
  <c r="AA1140" i="10"/>
  <c r="AA1148" i="10"/>
  <c r="AB1151" i="10"/>
  <c r="AA1161" i="10"/>
  <c r="AA1197" i="10"/>
  <c r="AA1214" i="10"/>
  <c r="AA1218" i="10"/>
  <c r="AB1223" i="10"/>
  <c r="AA1226" i="10"/>
  <c r="AB1229" i="10"/>
  <c r="AB1244" i="10"/>
  <c r="AB1250" i="10"/>
  <c r="AB1256" i="10"/>
  <c r="AA1262" i="10"/>
  <c r="AB1274" i="10"/>
  <c r="AB1283" i="10"/>
  <c r="AB1286" i="10"/>
  <c r="AB1292" i="10"/>
  <c r="AA1298" i="10"/>
  <c r="AA1304" i="10"/>
  <c r="AA1310" i="10"/>
  <c r="AA1316" i="10"/>
  <c r="AB1319" i="10"/>
  <c r="AB1331" i="10"/>
  <c r="AB1343" i="10"/>
  <c r="AB1376" i="10"/>
  <c r="AB1382" i="10"/>
  <c r="AA1398" i="10"/>
  <c r="AA1404" i="10"/>
  <c r="AB1412" i="10"/>
  <c r="AB1415" i="10"/>
  <c r="AB1418" i="10"/>
  <c r="AB1421" i="10"/>
  <c r="AB1442" i="10"/>
  <c r="AB1445" i="10"/>
  <c r="AA1448" i="10"/>
  <c r="AA1496" i="10"/>
  <c r="AB1517" i="10"/>
  <c r="AB1520" i="10"/>
  <c r="AB1524" i="10"/>
  <c r="AB1526" i="10"/>
  <c r="AB1530" i="10"/>
  <c r="AB1532" i="10"/>
  <c r="AB1536" i="10"/>
  <c r="AB1538" i="10"/>
  <c r="AB1547" i="10"/>
  <c r="AB1553" i="10"/>
  <c r="AB1568" i="10"/>
  <c r="AA1580" i="10"/>
  <c r="AB1584" i="10"/>
  <c r="AA1596" i="10"/>
  <c r="AA1644" i="10"/>
  <c r="AA1671" i="10"/>
  <c r="AB1559" i="10"/>
  <c r="AA1592" i="10"/>
  <c r="AA1632" i="10"/>
  <c r="AA1640" i="10"/>
  <c r="AB1643" i="10"/>
  <c r="AB1706" i="10"/>
  <c r="AA1706" i="10"/>
  <c r="AA1206" i="10"/>
  <c r="AA1212" i="10"/>
  <c r="AB1217" i="10"/>
  <c r="AA1232" i="10"/>
  <c r="AA1236" i="10"/>
  <c r="AA1238" i="10"/>
  <c r="AB1267" i="10"/>
  <c r="AB1397" i="10"/>
  <c r="AB1403" i="10"/>
  <c r="AA1424" i="10"/>
  <c r="AA1430" i="10"/>
  <c r="AA1464" i="10"/>
  <c r="AA1472" i="10"/>
  <c r="AA1476" i="10"/>
  <c r="AA1478" i="10"/>
  <c r="AA1482" i="10"/>
  <c r="AA1490" i="10"/>
  <c r="AA1494" i="10"/>
  <c r="AA1508" i="10"/>
  <c r="AA1512" i="10"/>
  <c r="AA1548" i="10"/>
  <c r="AB1571" i="10"/>
  <c r="AB1577" i="10"/>
  <c r="AB1592" i="10"/>
  <c r="AA1620" i="10"/>
  <c r="AA1628" i="10"/>
  <c r="AB1631" i="10"/>
  <c r="AB1632" i="10"/>
  <c r="AB1640" i="10"/>
  <c r="AB980" i="10"/>
  <c r="AA985" i="10"/>
  <c r="AB992" i="10"/>
  <c r="AA997" i="10"/>
  <c r="AB1004" i="10"/>
  <c r="AA1009" i="10"/>
  <c r="AB1016" i="10"/>
  <c r="AA1021" i="10"/>
  <c r="AB1028" i="10"/>
  <c r="AA1033" i="10"/>
  <c r="AB1040" i="10"/>
  <c r="AA1045" i="10"/>
  <c r="AB1052" i="10"/>
  <c r="AA1057" i="10"/>
  <c r="AB1064" i="10"/>
  <c r="AB1105" i="10"/>
  <c r="AA1113" i="10"/>
  <c r="AA1122" i="10"/>
  <c r="AA1130" i="10"/>
  <c r="AB1133" i="10"/>
  <c r="AB1141" i="10"/>
  <c r="AA1149" i="10"/>
  <c r="AA1160" i="10"/>
  <c r="AB1169" i="10"/>
  <c r="AA1178" i="10"/>
  <c r="AB1187" i="10"/>
  <c r="AA1196" i="10"/>
  <c r="AA1203" i="10"/>
  <c r="AB1232" i="10"/>
  <c r="AB1238" i="10"/>
  <c r="AB1241" i="10"/>
  <c r="AB1247" i="10"/>
  <c r="AB1253" i="10"/>
  <c r="AB1259" i="10"/>
  <c r="AA1272" i="10"/>
  <c r="AB1277" i="10"/>
  <c r="AA1280" i="10"/>
  <c r="AB1289" i="10"/>
  <c r="AB1295" i="10"/>
  <c r="AB1301" i="10"/>
  <c r="AB1307" i="10"/>
  <c r="AB1313" i="10"/>
  <c r="AA1322" i="10"/>
  <c r="AA1326" i="10"/>
  <c r="AA1334" i="10"/>
  <c r="AA1338" i="10"/>
  <c r="AA1346" i="10"/>
  <c r="AA1352" i="10"/>
  <c r="AA1356" i="10"/>
  <c r="AA1358" i="10"/>
  <c r="AA1362" i="10"/>
  <c r="AB1367" i="10"/>
  <c r="AB1373" i="10"/>
  <c r="AA1386" i="10"/>
  <c r="AA1410" i="10"/>
  <c r="AB1424" i="10"/>
  <c r="AB1427" i="10"/>
  <c r="AB1430" i="10"/>
  <c r="AA1458" i="10"/>
  <c r="AA1460" i="10"/>
  <c r="AA1470" i="10"/>
  <c r="AB1472" i="10"/>
  <c r="AB1478" i="10"/>
  <c r="AB1487" i="10"/>
  <c r="AB1490" i="10"/>
  <c r="AA1500" i="10"/>
  <c r="AB1505" i="10"/>
  <c r="AB1508" i="10"/>
  <c r="AB1511" i="10"/>
  <c r="AA1544" i="10"/>
  <c r="AB1548" i="10"/>
  <c r="AA1560" i="10"/>
  <c r="AB1583" i="10"/>
  <c r="AB1589" i="10"/>
  <c r="AA1608" i="10"/>
  <c r="AA1616" i="10"/>
  <c r="AB1619" i="10"/>
  <c r="AB1620" i="10"/>
  <c r="AB1628" i="10"/>
  <c r="AA1691" i="10"/>
  <c r="AB1693" i="10"/>
  <c r="AA1693" i="10"/>
  <c r="AA1556" i="10"/>
  <c r="AA1572" i="10"/>
  <c r="AB1595" i="10"/>
  <c r="AA1604" i="10"/>
  <c r="AB1607" i="10"/>
  <c r="AB1658" i="10"/>
  <c r="AA1658" i="10"/>
  <c r="AB951" i="10"/>
  <c r="AB963" i="10"/>
  <c r="AB975" i="10"/>
  <c r="AB987" i="10"/>
  <c r="AB999" i="10"/>
  <c r="AB1011" i="10"/>
  <c r="AB1023" i="10"/>
  <c r="AB1035" i="10"/>
  <c r="AB1047" i="10"/>
  <c r="AB1059" i="10"/>
  <c r="AB1071" i="10"/>
  <c r="AB1083" i="10"/>
  <c r="AB1095" i="10"/>
  <c r="AB1100" i="10"/>
  <c r="AB1136" i="10"/>
  <c r="AB1166" i="10"/>
  <c r="AB1184" i="10"/>
  <c r="AB1202" i="10"/>
  <c r="AB1220" i="10"/>
  <c r="AA1244" i="10"/>
  <c r="AA1250" i="10"/>
  <c r="AA1256" i="10"/>
  <c r="AA1266" i="10"/>
  <c r="AB1268" i="10"/>
  <c r="AB1271" i="10"/>
  <c r="AA1274" i="10"/>
  <c r="AA1286" i="10"/>
  <c r="AA1292" i="10"/>
  <c r="AB1325" i="10"/>
  <c r="AB1328" i="10"/>
  <c r="AB1337" i="10"/>
  <c r="AB1340" i="10"/>
  <c r="AA1350" i="10"/>
  <c r="AB1355" i="10"/>
  <c r="AB1361" i="10"/>
  <c r="AA1376" i="10"/>
  <c r="AA1380" i="10"/>
  <c r="AA1382" i="10"/>
  <c r="AB1385" i="10"/>
  <c r="AB1388" i="10"/>
  <c r="AA1392" i="10"/>
  <c r="AB1406" i="10"/>
  <c r="AB1409" i="10"/>
  <c r="AA1412" i="10"/>
  <c r="AA1418" i="10"/>
  <c r="AA1434" i="10"/>
  <c r="AA1440" i="10"/>
  <c r="AA1442" i="10"/>
  <c r="AA1452" i="10"/>
  <c r="AB1454" i="10"/>
  <c r="AB1457" i="10"/>
  <c r="AB1466" i="10"/>
  <c r="AB1469" i="10"/>
  <c r="AB1499" i="10"/>
  <c r="AA1520" i="10"/>
  <c r="AA1524" i="10"/>
  <c r="AA1526" i="10"/>
  <c r="AA1530" i="10"/>
  <c r="AA1532" i="10"/>
  <c r="AA1536" i="10"/>
  <c r="AA1538" i="10"/>
  <c r="AB1541" i="10"/>
  <c r="AB1556" i="10"/>
  <c r="AA1568" i="10"/>
  <c r="AB1572" i="10"/>
  <c r="AA1584" i="10"/>
  <c r="AB1604" i="10"/>
  <c r="AB1688" i="10"/>
  <c r="AA1688" i="10"/>
  <c r="AA1542" i="10"/>
  <c r="AA1550" i="10"/>
  <c r="AA1554" i="10"/>
  <c r="AA1562" i="10"/>
  <c r="AA1566" i="10"/>
  <c r="AA1574" i="10"/>
  <c r="AA1578" i="10"/>
  <c r="AA1586" i="10"/>
  <c r="AA1590" i="10"/>
  <c r="AA1598" i="10"/>
  <c r="AA1602" i="10"/>
  <c r="AA1610" i="10"/>
  <c r="AA1614" i="10"/>
  <c r="AA1622" i="10"/>
  <c r="AA1626" i="10"/>
  <c r="AA1634" i="10"/>
  <c r="AA1638" i="10"/>
  <c r="AB1646" i="10"/>
  <c r="AA1655" i="10"/>
  <c r="AA1667" i="10"/>
  <c r="AA1669" i="10"/>
  <c r="AA1681" i="10"/>
  <c r="AB1694" i="10"/>
  <c r="AA1699" i="10"/>
  <c r="AA1701" i="10"/>
  <c r="AA1703" i="10"/>
  <c r="AA1711" i="10"/>
  <c r="AB1717" i="10"/>
  <c r="AB1732" i="10"/>
  <c r="AA1733" i="10"/>
  <c r="AA1735" i="10"/>
  <c r="AA1747" i="10"/>
  <c r="AB1765" i="10"/>
  <c r="AA1767" i="10"/>
  <c r="AA1772" i="10"/>
  <c r="AA1777" i="10"/>
  <c r="AB1783" i="10"/>
  <c r="AA1785" i="10"/>
  <c r="AA1790" i="10"/>
  <c r="AB1792" i="10"/>
  <c r="AA1795" i="10"/>
  <c r="AB1801" i="10"/>
  <c r="AA1803" i="10"/>
  <c r="AB1813" i="10"/>
  <c r="AA1815" i="10"/>
  <c r="AA1817" i="10"/>
  <c r="AB1820" i="10"/>
  <c r="AA1825" i="10"/>
  <c r="AB1832" i="10"/>
  <c r="AA1839" i="10"/>
  <c r="AA1850" i="10"/>
  <c r="AB1855" i="10"/>
  <c r="AA1859" i="10"/>
  <c r="AB1868" i="10"/>
  <c r="AA1889" i="10"/>
  <c r="AB1909" i="10"/>
  <c r="AA1909" i="10"/>
  <c r="AA1946" i="10"/>
  <c r="AB1946" i="10"/>
  <c r="AA1973" i="10"/>
  <c r="AA2003" i="10"/>
  <c r="AA1862" i="10"/>
  <c r="AA1877" i="10"/>
  <c r="AA1910" i="10"/>
  <c r="AB1910" i="10"/>
  <c r="AA1991" i="10"/>
  <c r="AA2017" i="10"/>
  <c r="AB2017" i="10"/>
  <c r="AA2045" i="10"/>
  <c r="AB2066" i="10"/>
  <c r="AA2066" i="10"/>
  <c r="AA1869" i="10"/>
  <c r="AB1880" i="10"/>
  <c r="AA1977" i="10"/>
  <c r="AA1987" i="10"/>
  <c r="AB1987" i="10"/>
  <c r="AA1997" i="10"/>
  <c r="AB2018" i="10"/>
  <c r="AA2018" i="10"/>
  <c r="AB2077" i="10"/>
  <c r="AA2077" i="10"/>
  <c r="AB2102" i="10"/>
  <c r="AA2102" i="10"/>
  <c r="AB1651" i="10"/>
  <c r="AB1663" i="10"/>
  <c r="AB1682" i="10"/>
  <c r="AB1700" i="10"/>
  <c r="AB1705" i="10"/>
  <c r="AB1708" i="10"/>
  <c r="AA1712" i="10"/>
  <c r="AB1718" i="10"/>
  <c r="AA1727" i="10"/>
  <c r="AA1736" i="10"/>
  <c r="AA1739" i="10"/>
  <c r="AA1748" i="10"/>
  <c r="AB1766" i="10"/>
  <c r="AA1771" i="10"/>
  <c r="AA1775" i="10"/>
  <c r="AA1778" i="10"/>
  <c r="AB1780" i="10"/>
  <c r="AB1784" i="10"/>
  <c r="AA1789" i="10"/>
  <c r="AA1796" i="10"/>
  <c r="AB1798" i="10"/>
  <c r="AB1802" i="10"/>
  <c r="AB1810" i="10"/>
  <c r="AB1814" i="10"/>
  <c r="AB1816" i="10"/>
  <c r="AA1844" i="10"/>
  <c r="AA1861" i="10"/>
  <c r="AB1861" i="10"/>
  <c r="AA1874" i="10"/>
  <c r="AA1880" i="10"/>
  <c r="AA1886" i="10"/>
  <c r="AB1886" i="10"/>
  <c r="AA1893" i="10"/>
  <c r="AA1895" i="10"/>
  <c r="AB1915" i="10"/>
  <c r="AA1915" i="10"/>
  <c r="AB1988" i="10"/>
  <c r="AA1988" i="10"/>
  <c r="AA2001" i="10"/>
  <c r="AA2011" i="10"/>
  <c r="AB2011" i="10"/>
  <c r="AB2025" i="10"/>
  <c r="AA2025" i="10"/>
  <c r="AB2071" i="10"/>
  <c r="AA2071" i="10"/>
  <c r="AB1712" i="10"/>
  <c r="AB1736" i="10"/>
  <c r="AB1748" i="10"/>
  <c r="AB1771" i="10"/>
  <c r="AB1778" i="10"/>
  <c r="AB1789" i="10"/>
  <c r="AB1796" i="10"/>
  <c r="AB1837" i="10"/>
  <c r="AB1844" i="10"/>
  <c r="AA1885" i="10"/>
  <c r="AB1891" i="10"/>
  <c r="AA1916" i="10"/>
  <c r="AB1916" i="10"/>
  <c r="AB1951" i="10"/>
  <c r="AA1951" i="10"/>
  <c r="AB2012" i="10"/>
  <c r="AA2012" i="10"/>
  <c r="AB2090" i="10"/>
  <c r="AA2090" i="10"/>
  <c r="AB1660" i="10"/>
  <c r="AB1662" i="10"/>
  <c r="AA1679" i="10"/>
  <c r="AA1694" i="10"/>
  <c r="AA1715" i="10"/>
  <c r="AA1717" i="10"/>
  <c r="AB1720" i="10"/>
  <c r="AA1755" i="10"/>
  <c r="AB1756" i="10"/>
  <c r="AA1761" i="10"/>
  <c r="AA1763" i="10"/>
  <c r="AA1765" i="10"/>
  <c r="AA1783" i="10"/>
  <c r="AA1801" i="10"/>
  <c r="AA1805" i="10"/>
  <c r="AA1811" i="10"/>
  <c r="AA1813" i="10"/>
  <c r="AA1821" i="10"/>
  <c r="AA1832" i="10"/>
  <c r="AA1837" i="10"/>
  <c r="AA1847" i="10"/>
  <c r="AB1850" i="10"/>
  <c r="AA1855" i="10"/>
  <c r="AA1865" i="10"/>
  <c r="AA1873" i="10"/>
  <c r="AB1873" i="10"/>
  <c r="AB1885" i="10"/>
  <c r="AA1891" i="10"/>
  <c r="AA1901" i="10"/>
  <c r="AB1945" i="10"/>
  <c r="AA1945" i="10"/>
  <c r="AA1952" i="10"/>
  <c r="AB1952" i="10"/>
  <c r="AA1979" i="10"/>
  <c r="AB2054" i="10"/>
  <c r="AA2054" i="10"/>
  <c r="AB2108" i="10"/>
  <c r="AA2108" i="10"/>
  <c r="AA1826" i="10"/>
  <c r="AA1831" i="10"/>
  <c r="AA1843" i="10"/>
  <c r="AA1856" i="10"/>
  <c r="AA1875" i="10"/>
  <c r="AA1883" i="10"/>
  <c r="AA1897" i="10"/>
  <c r="AA1903" i="10"/>
  <c r="AA1907" i="10"/>
  <c r="AA1922" i="10"/>
  <c r="AA1928" i="10"/>
  <c r="AA1933" i="10"/>
  <c r="AA1939" i="10"/>
  <c r="AA1943" i="10"/>
  <c r="AA1949" i="10"/>
  <c r="AA1958" i="10"/>
  <c r="AA1963" i="10"/>
  <c r="AA1970" i="10"/>
  <c r="AA2013" i="10"/>
  <c r="AA2037" i="10"/>
  <c r="AA2042" i="10"/>
  <c r="AB2055" i="10"/>
  <c r="AA2061" i="10"/>
  <c r="AA2062" i="10"/>
  <c r="AA2063" i="10"/>
  <c r="AA2065" i="10"/>
  <c r="AB2091" i="10"/>
  <c r="AB2109" i="10"/>
  <c r="AA2116" i="10"/>
  <c r="AA2126" i="10"/>
  <c r="AA2134" i="10"/>
  <c r="AB2144" i="10"/>
  <c r="AB2149" i="10"/>
  <c r="AB2156" i="10"/>
  <c r="AB2191" i="10"/>
  <c r="AB2209" i="10"/>
  <c r="AA2216" i="10"/>
  <c r="AB2228" i="10"/>
  <c r="AA2234" i="10"/>
  <c r="AB2264" i="10"/>
  <c r="AA2270" i="10"/>
  <c r="AB2276" i="10"/>
  <c r="AB2287" i="10"/>
  <c r="AB2293" i="10"/>
  <c r="AA2300" i="10"/>
  <c r="AB2317" i="10"/>
  <c r="AA2319" i="10"/>
  <c r="AB2323" i="10"/>
  <c r="AA2325" i="10"/>
  <c r="AB2342" i="10"/>
  <c r="AB2365" i="10"/>
  <c r="AA2366" i="10"/>
  <c r="AA2391" i="10"/>
  <c r="AB2425" i="10"/>
  <c r="AB2468" i="10"/>
  <c r="AA2468" i="10"/>
  <c r="AB2390" i="10"/>
  <c r="AB2426" i="10"/>
  <c r="AA2426" i="10"/>
  <c r="AA2114" i="10"/>
  <c r="AA2132" i="10"/>
  <c r="AB2143" i="10"/>
  <c r="AA2145" i="10"/>
  <c r="AB2155" i="10"/>
  <c r="AA2168" i="10"/>
  <c r="AA2173" i="10"/>
  <c r="AA2186" i="10"/>
  <c r="AA2215" i="10"/>
  <c r="AB2227" i="10"/>
  <c r="AB2263" i="10"/>
  <c r="AA2282" i="10"/>
  <c r="AA2289" i="10"/>
  <c r="AA2301" i="10"/>
  <c r="AA2306" i="10"/>
  <c r="AB2341" i="10"/>
  <c r="AA2343" i="10"/>
  <c r="AA2347" i="10"/>
  <c r="AB2360" i="10"/>
  <c r="AA2361" i="10"/>
  <c r="AA2390" i="10"/>
  <c r="AA2427" i="10"/>
  <c r="AB2449" i="10"/>
  <c r="AA2449" i="10"/>
  <c r="AB2461" i="10"/>
  <c r="AA2461" i="10"/>
  <c r="AB2114" i="10"/>
  <c r="AB2132" i="10"/>
  <c r="AB2168" i="10"/>
  <c r="AB2173" i="10"/>
  <c r="AB2186" i="10"/>
  <c r="AB2215" i="10"/>
  <c r="AB2282" i="10"/>
  <c r="AB2306" i="10"/>
  <c r="AB2347" i="10"/>
  <c r="AB2389" i="10"/>
  <c r="AA2397" i="10"/>
  <c r="AB2407" i="10"/>
  <c r="AB2443" i="10"/>
  <c r="AA2443" i="10"/>
  <c r="AB2395" i="10"/>
  <c r="AB2408" i="10"/>
  <c r="AA2408" i="10"/>
  <c r="AB2492" i="10"/>
  <c r="AA2492" i="10"/>
  <c r="AB1976" i="10"/>
  <c r="AB1982" i="10"/>
  <c r="AB1994" i="10"/>
  <c r="AB1999" i="10"/>
  <c r="AB2006" i="10"/>
  <c r="AB2024" i="10"/>
  <c r="AB2030" i="10"/>
  <c r="AB2035" i="10"/>
  <c r="AB2041" i="10"/>
  <c r="AB2048" i="10"/>
  <c r="AB2053" i="10"/>
  <c r="AA2055" i="10"/>
  <c r="AA2056" i="10"/>
  <c r="AB2072" i="10"/>
  <c r="AA2074" i="10"/>
  <c r="AB2078" i="10"/>
  <c r="AB2089" i="10"/>
  <c r="AA2091" i="10"/>
  <c r="AB2096" i="10"/>
  <c r="AA2109" i="10"/>
  <c r="AB2120" i="10"/>
  <c r="AB2131" i="10"/>
  <c r="AB2138" i="10"/>
  <c r="AA2144" i="10"/>
  <c r="AA2156" i="10"/>
  <c r="AB2167" i="10"/>
  <c r="AB2185" i="10"/>
  <c r="AA2187" i="10"/>
  <c r="AB2198" i="10"/>
  <c r="AB2204" i="10"/>
  <c r="AB2222" i="10"/>
  <c r="AA2228" i="10"/>
  <c r="AB2240" i="10"/>
  <c r="AB2252" i="10"/>
  <c r="AA2264" i="10"/>
  <c r="AA2276" i="10"/>
  <c r="AB2281" i="10"/>
  <c r="AA2283" i="10"/>
  <c r="AA2295" i="10"/>
  <c r="AA2307" i="10"/>
  <c r="AB2330" i="10"/>
  <c r="AB2336" i="10"/>
  <c r="AA2342" i="10"/>
  <c r="AB2353" i="10"/>
  <c r="AA2355" i="10"/>
  <c r="AA2367" i="10"/>
  <c r="AB2371" i="10"/>
  <c r="AA2373" i="10"/>
  <c r="AA2409" i="10"/>
  <c r="AB2474" i="10"/>
  <c r="AA2474" i="10"/>
  <c r="AB2384" i="10"/>
  <c r="AB2402" i="10"/>
  <c r="AB2420" i="10"/>
  <c r="AB2438" i="10"/>
  <c r="AB2450" i="10"/>
  <c r="AA2455" i="10"/>
  <c r="AB2462" i="10"/>
  <c r="AB2467" i="10"/>
  <c r="AA2469" i="10"/>
  <c r="AA2475" i="10"/>
  <c r="AB2486" i="10"/>
  <c r="AB2491" i="10"/>
  <c r="AA2493" i="10"/>
  <c r="AB2504" i="10"/>
  <c r="AB2509" i="10"/>
  <c r="AA2511" i="10"/>
  <c r="AB2522" i="10"/>
  <c r="AB2527" i="10"/>
  <c r="AA2529" i="10"/>
  <c r="AA2538" i="10"/>
  <c r="AB2542" i="10"/>
  <c r="AA2544" i="10"/>
  <c r="AB2548" i="10"/>
  <c r="AA2550" i="10"/>
  <c r="AA2554" i="10"/>
  <c r="AB2557" i="10"/>
  <c r="AA2582" i="10"/>
  <c r="AB2584" i="10"/>
  <c r="AB2592" i="10"/>
  <c r="AB2639" i="10"/>
  <c r="AA2647" i="10"/>
  <c r="AA2666" i="10"/>
  <c r="AB2675" i="10"/>
  <c r="AA2675" i="10"/>
  <c r="AB2455" i="10"/>
  <c r="AB2554" i="10"/>
  <c r="AA2560" i="10"/>
  <c r="AA2567" i="10"/>
  <c r="AA2581" i="10"/>
  <c r="AB2663" i="10"/>
  <c r="AA2663" i="10"/>
  <c r="AB2687" i="10"/>
  <c r="AB2718" i="10"/>
  <c r="AA2737" i="10"/>
  <c r="AA2566" i="10"/>
  <c r="AB2587" i="10"/>
  <c r="AA2593" i="10"/>
  <c r="AB2603" i="10"/>
  <c r="AB2641" i="10"/>
  <c r="AA2641" i="10"/>
  <c r="AB2699" i="10"/>
  <c r="AA2699" i="10"/>
  <c r="AB2727" i="10"/>
  <c r="AB2729" i="10"/>
  <c r="AA2729" i="10"/>
  <c r="AA2510" i="10"/>
  <c r="AA2528" i="10"/>
  <c r="AA2537" i="10"/>
  <c r="AA2540" i="10"/>
  <c r="AA2543" i="10"/>
  <c r="AA2546" i="10"/>
  <c r="AA2549" i="10"/>
  <c r="AA2552" i="10"/>
  <c r="AB2566" i="10"/>
  <c r="AB2568" i="10"/>
  <c r="AA2587" i="10"/>
  <c r="AB2590" i="10"/>
  <c r="AB2593" i="10"/>
  <c r="AA2603" i="10"/>
  <c r="AA2623" i="10"/>
  <c r="AA2635" i="10"/>
  <c r="AB2653" i="10"/>
  <c r="AA2653" i="10"/>
  <c r="AB2683" i="10"/>
  <c r="AA2683" i="10"/>
  <c r="AB2712" i="10"/>
  <c r="AB2413" i="10"/>
  <c r="AA2415" i="10"/>
  <c r="AB2431" i="10"/>
  <c r="AA2433" i="10"/>
  <c r="AA2473" i="10"/>
  <c r="AB2479" i="10"/>
  <c r="AA2481" i="10"/>
  <c r="AB2497" i="10"/>
  <c r="AA2499" i="10"/>
  <c r="AB2510" i="10"/>
  <c r="AB2515" i="10"/>
  <c r="AA2517" i="10"/>
  <c r="AB2528" i="10"/>
  <c r="AB2537" i="10"/>
  <c r="AB2543" i="10"/>
  <c r="AB2549" i="10"/>
  <c r="AA2568" i="10"/>
  <c r="AA2570" i="10"/>
  <c r="AB2580" i="10"/>
  <c r="AA2597" i="10"/>
  <c r="AB2599" i="10"/>
  <c r="AA2599" i="10"/>
  <c r="AB2605" i="10"/>
  <c r="AA2605" i="10"/>
  <c r="AA2611" i="10"/>
  <c r="AB2617" i="10"/>
  <c r="AA2617" i="10"/>
  <c r="AB2623" i="10"/>
  <c r="AB2635" i="10"/>
  <c r="AB2730" i="10"/>
  <c r="AA2564" i="10"/>
  <c r="AB2578" i="10"/>
  <c r="AB2629" i="10"/>
  <c r="AA2629" i="10"/>
  <c r="AB2621" i="10"/>
  <c r="AB2657" i="10"/>
  <c r="AA2659" i="10"/>
  <c r="AB2662" i="10"/>
  <c r="AB2664" i="10"/>
  <c r="AB2665" i="10"/>
  <c r="AA2671" i="10"/>
  <c r="AB2674" i="10"/>
  <c r="AB2676" i="10"/>
  <c r="AB2677" i="10"/>
  <c r="AB2704" i="10"/>
  <c r="AA2711" i="10"/>
  <c r="AA2717" i="10"/>
  <c r="AA2725" i="10"/>
  <c r="AB2728" i="10"/>
  <c r="AB2733" i="10"/>
  <c r="AA2735" i="10"/>
  <c r="AB2736" i="10"/>
  <c r="AA2743" i="10"/>
  <c r="AB2746" i="10"/>
  <c r="AA2751" i="10"/>
  <c r="AB2752" i="10"/>
  <c r="AB2754" i="10"/>
  <c r="AB2758" i="10"/>
  <c r="AB2760" i="10"/>
  <c r="AB2764" i="10"/>
  <c r="AB2766" i="10"/>
  <c r="AB2770" i="10"/>
  <c r="AB2772" i="10"/>
  <c r="AB2776" i="10"/>
  <c r="AB2778" i="10"/>
  <c r="AB2782" i="10"/>
  <c r="AB2784" i="10"/>
  <c r="AB2788" i="10"/>
  <c r="AB2794" i="10"/>
  <c r="AA2796" i="10"/>
  <c r="AB2805" i="10"/>
  <c r="AB2812" i="10"/>
  <c r="AB2814" i="10"/>
  <c r="AB2817" i="10"/>
  <c r="AA2819" i="10"/>
  <c r="AB2830" i="10"/>
  <c r="AA2832" i="10"/>
  <c r="AB2835" i="10"/>
  <c r="AA2837" i="10"/>
  <c r="AB2848" i="10"/>
  <c r="AA2849" i="10"/>
  <c r="AB2859" i="10"/>
  <c r="AB2865" i="10"/>
  <c r="AB2871" i="10"/>
  <c r="AA2876" i="10"/>
  <c r="AA2886" i="10"/>
  <c r="AB2892" i="10"/>
  <c r="AB2897" i="10"/>
  <c r="AB2903" i="10"/>
  <c r="AB2952" i="10"/>
  <c r="AB2957" i="10"/>
  <c r="AB2958" i="10"/>
  <c r="AB2964" i="10"/>
  <c r="AB2917" i="10"/>
  <c r="AB2927" i="10"/>
  <c r="AA2960" i="10"/>
  <c r="AB2745" i="10"/>
  <c r="AA2747" i="10"/>
  <c r="AB2748" i="10"/>
  <c r="AB2757" i="10"/>
  <c r="AB2763" i="10"/>
  <c r="AB2769" i="10"/>
  <c r="AB2775" i="10"/>
  <c r="AB2781" i="10"/>
  <c r="AB2787" i="10"/>
  <c r="AB2793" i="10"/>
  <c r="AA2802" i="10"/>
  <c r="AB2811" i="10"/>
  <c r="AB2829" i="10"/>
  <c r="AA2831" i="10"/>
  <c r="AB2847" i="10"/>
  <c r="AA2882" i="10"/>
  <c r="AA2898" i="10"/>
  <c r="AB2898" i="10"/>
  <c r="AA2917" i="10"/>
  <c r="AB2975" i="10"/>
  <c r="AA2695" i="10"/>
  <c r="AA2701" i="10"/>
  <c r="AA2705" i="10"/>
  <c r="AB2710" i="10"/>
  <c r="AB2716" i="10"/>
  <c r="AA2734" i="10"/>
  <c r="AB2747" i="10"/>
  <c r="AB2790" i="10"/>
  <c r="AB2802" i="10"/>
  <c r="AA2806" i="10"/>
  <c r="AB2813" i="10"/>
  <c r="AA2818" i="10"/>
  <c r="AB2831" i="10"/>
  <c r="AA2836" i="10"/>
  <c r="AB2882" i="10"/>
  <c r="AA2906" i="10"/>
  <c r="AB2906" i="10"/>
  <c r="AA2940" i="10"/>
  <c r="AB2940" i="10"/>
  <c r="AA2942" i="10"/>
  <c r="AA2975" i="10"/>
  <c r="AB2608" i="10"/>
  <c r="AB2610" i="10"/>
  <c r="AB2614" i="10"/>
  <c r="AA2627" i="10"/>
  <c r="AA2633" i="10"/>
  <c r="AA2636" i="10"/>
  <c r="AB2644" i="10"/>
  <c r="AB2646" i="10"/>
  <c r="AB2650" i="10"/>
  <c r="AA2669" i="10"/>
  <c r="AA2672" i="10"/>
  <c r="AB2680" i="10"/>
  <c r="AB2682" i="10"/>
  <c r="AA2689" i="10"/>
  <c r="AB2692" i="10"/>
  <c r="AB2694" i="10"/>
  <c r="AB2695" i="10"/>
  <c r="AB2700" i="10"/>
  <c r="AB2701" i="10"/>
  <c r="AB2705" i="10"/>
  <c r="AA2707" i="10"/>
  <c r="AB2721" i="10"/>
  <c r="AA2723" i="10"/>
  <c r="AB2724" i="10"/>
  <c r="AA2731" i="10"/>
  <c r="AB2734" i="10"/>
  <c r="AB2739" i="10"/>
  <c r="AA2741" i="10"/>
  <c r="AB2742" i="10"/>
  <c r="AA2749" i="10"/>
  <c r="AB2799" i="10"/>
  <c r="AB2806" i="10"/>
  <c r="AA2808" i="10"/>
  <c r="AB2818" i="10"/>
  <c r="AA2820" i="10"/>
  <c r="AB2823" i="10"/>
  <c r="AA2825" i="10"/>
  <c r="AB2836" i="10"/>
  <c r="AA2838" i="10"/>
  <c r="AB2841" i="10"/>
  <c r="AA2843" i="10"/>
  <c r="AA2850" i="10"/>
  <c r="AB2853" i="10"/>
  <c r="AA2855" i="10"/>
  <c r="AA2861" i="10"/>
  <c r="AA2867" i="10"/>
  <c r="AA2873" i="10"/>
  <c r="AA2880" i="10"/>
  <c r="AA2888" i="10"/>
  <c r="AB2888" i="10"/>
  <c r="AB2910" i="10"/>
  <c r="AA2913" i="10"/>
  <c r="AB2939" i="10"/>
  <c r="AA2947" i="10"/>
  <c r="AB2969" i="10"/>
  <c r="AA2929" i="10"/>
  <c r="AB2929" i="10"/>
  <c r="AA2952" i="10"/>
  <c r="AA2957" i="10"/>
  <c r="AA2964" i="10"/>
  <c r="AB2891" i="10"/>
  <c r="AA2909" i="10"/>
  <c r="AA2922" i="10"/>
  <c r="AB2933" i="10"/>
  <c r="AA2935" i="10"/>
  <c r="AA2963" i="10"/>
  <c r="AA2970" i="10"/>
  <c r="AA2976" i="10"/>
  <c r="AA2982" i="10"/>
  <c r="AA2988" i="10"/>
  <c r="AA2994" i="10"/>
  <c r="AA3000" i="10"/>
  <c r="AA3006" i="10"/>
  <c r="AA3012" i="10"/>
  <c r="AA3018" i="10"/>
  <c r="AA3030" i="10"/>
  <c r="AA3036" i="10"/>
  <c r="AA3042" i="10"/>
  <c r="AA3048" i="10"/>
  <c r="AA3055" i="10"/>
  <c r="AB3095" i="10"/>
  <c r="AB3101" i="10"/>
  <c r="AB3114" i="10"/>
  <c r="AB3120" i="10"/>
  <c r="AB3146" i="10"/>
  <c r="AB3149" i="10"/>
  <c r="AB3153" i="10"/>
  <c r="AA3177" i="10"/>
  <c r="AB3177" i="10"/>
  <c r="AA3228" i="10"/>
  <c r="AA3231" i="10"/>
  <c r="AB3231" i="10"/>
  <c r="AA3239" i="10"/>
  <c r="AB3239" i="10"/>
  <c r="AA3261" i="10"/>
  <c r="AB3261" i="10"/>
  <c r="AA3318" i="10"/>
  <c r="AA3183" i="10"/>
  <c r="AB3183" i="10"/>
  <c r="AB3201" i="10"/>
  <c r="AB3230" i="10"/>
  <c r="AA3251" i="10"/>
  <c r="AB3251" i="10"/>
  <c r="AA3254" i="10"/>
  <c r="AB3254" i="10"/>
  <c r="AB3262" i="10"/>
  <c r="AB3267" i="10"/>
  <c r="AA3267" i="10"/>
  <c r="AB3319" i="10"/>
  <c r="AA3059" i="10"/>
  <c r="AA3065" i="10"/>
  <c r="AA3072" i="10"/>
  <c r="AA3107" i="10"/>
  <c r="AA3115" i="10"/>
  <c r="AA3121" i="10"/>
  <c r="AA3131" i="10"/>
  <c r="AB3152" i="10"/>
  <c r="AA3168" i="10"/>
  <c r="AB3178" i="10"/>
  <c r="AA3191" i="10"/>
  <c r="AA3201" i="10"/>
  <c r="AA3243" i="10"/>
  <c r="AB3268" i="10"/>
  <c r="AA3291" i="10"/>
  <c r="AB3291" i="10"/>
  <c r="AB3320" i="10"/>
  <c r="AA3320" i="10"/>
  <c r="AB3059" i="10"/>
  <c r="AB3065" i="10"/>
  <c r="AB3072" i="10"/>
  <c r="AB3107" i="10"/>
  <c r="AB3131" i="10"/>
  <c r="AA3171" i="10"/>
  <c r="AB3171" i="10"/>
  <c r="AB3207" i="10"/>
  <c r="AB3219" i="10"/>
  <c r="AB3275" i="10"/>
  <c r="AA3275" i="10"/>
  <c r="AB3278" i="10"/>
  <c r="AA3278" i="10"/>
  <c r="AA3284" i="10"/>
  <c r="AB3284" i="10"/>
  <c r="AB3292" i="10"/>
  <c r="AB3305" i="10"/>
  <c r="AA3305" i="10"/>
  <c r="AB3309" i="10"/>
  <c r="AA3309" i="10"/>
  <c r="AA3165" i="10"/>
  <c r="AA3167" i="10"/>
  <c r="AA3173" i="10"/>
  <c r="AB3176" i="10"/>
  <c r="AA3180" i="10"/>
  <c r="AA3186" i="10"/>
  <c r="AA3207" i="10"/>
  <c r="AA3219" i="10"/>
  <c r="AB3227" i="10"/>
  <c r="AB3242" i="10"/>
  <c r="AA3312" i="10"/>
  <c r="AB3325" i="10"/>
  <c r="AB3331" i="10"/>
  <c r="AB2981" i="10"/>
  <c r="AB2987" i="10"/>
  <c r="AB2993" i="10"/>
  <c r="AB2999" i="10"/>
  <c r="AB3005" i="10"/>
  <c r="AB3011" i="10"/>
  <c r="AB3017" i="10"/>
  <c r="AB3023" i="10"/>
  <c r="AB3029" i="10"/>
  <c r="AB3035" i="10"/>
  <c r="AB3041" i="10"/>
  <c r="AB3047" i="10"/>
  <c r="AB3060" i="10"/>
  <c r="AB3066" i="10"/>
  <c r="AA3073" i="10"/>
  <c r="AB3089" i="10"/>
  <c r="AA3095" i="10"/>
  <c r="AA3101" i="10"/>
  <c r="AB3108" i="10"/>
  <c r="AA3114" i="10"/>
  <c r="AA3120" i="10"/>
  <c r="AB3132" i="10"/>
  <c r="AB3135" i="10"/>
  <c r="AA3138" i="10"/>
  <c r="AA3146" i="10"/>
  <c r="AA3149" i="10"/>
  <c r="AA3153" i="10"/>
  <c r="AB3165" i="10"/>
  <c r="AB3167" i="10"/>
  <c r="AB3173" i="10"/>
  <c r="AB3179" i="10"/>
  <c r="AB3182" i="10"/>
  <c r="AB3194" i="10"/>
  <c r="AA3197" i="10"/>
  <c r="AB3197" i="10"/>
  <c r="AB3213" i="10"/>
  <c r="AA3227" i="10"/>
  <c r="AA3233" i="10"/>
  <c r="AB3233" i="10"/>
  <c r="AB3315" i="10"/>
  <c r="AA3315" i="10"/>
  <c r="AB3326" i="10"/>
  <c r="AA3326" i="10"/>
  <c r="AB3224" i="10"/>
  <c r="AA3237" i="10"/>
  <c r="AB3248" i="10"/>
  <c r="AB3250" i="10"/>
  <c r="AA3266" i="10"/>
  <c r="AA3273" i="10"/>
  <c r="AA3281" i="10"/>
  <c r="AB3298" i="10"/>
  <c r="AB3299" i="10"/>
  <c r="AA3303" i="10"/>
  <c r="AA3308" i="10"/>
  <c r="AA3314" i="10"/>
  <c r="AB3332" i="10"/>
  <c r="AA3350" i="10"/>
  <c r="AB3355" i="10"/>
  <c r="AB3357" i="10"/>
  <c r="AB3358" i="10"/>
  <c r="AB3367" i="10"/>
  <c r="AB3369" i="10"/>
  <c r="AB3374" i="10"/>
  <c r="AA3386" i="10"/>
  <c r="AB3398" i="10"/>
  <c r="AA3419" i="10"/>
  <c r="AA3431" i="10"/>
  <c r="AA3443" i="10"/>
  <c r="AA3455" i="10"/>
  <c r="AB3463" i="10"/>
  <c r="AB3472" i="10"/>
  <c r="AB3489" i="10"/>
  <c r="AB3513" i="10"/>
  <c r="AA3529" i="10"/>
  <c r="AB3530" i="10"/>
  <c r="AB3531" i="10"/>
  <c r="AA3531" i="10"/>
  <c r="AA3544" i="10"/>
  <c r="AB3618" i="10"/>
  <c r="AA3469" i="10"/>
  <c r="AB3469" i="10"/>
  <c r="AA3497" i="10"/>
  <c r="AB3497" i="10"/>
  <c r="AA3508" i="10"/>
  <c r="AB3549" i="10"/>
  <c r="AA3549" i="10"/>
  <c r="AB3602" i="10"/>
  <c r="AA3619" i="10"/>
  <c r="AB3669" i="10"/>
  <c r="AA3669" i="10"/>
  <c r="AA3709" i="10"/>
  <c r="AA3338" i="10"/>
  <c r="AA3351" i="10"/>
  <c r="AA3362" i="10"/>
  <c r="AA3370" i="10"/>
  <c r="AB3373" i="10"/>
  <c r="AA3380" i="10"/>
  <c r="AA3387" i="10"/>
  <c r="AB3397" i="10"/>
  <c r="AB3403" i="10"/>
  <c r="AA3409" i="10"/>
  <c r="AA3423" i="10"/>
  <c r="AA3435" i="10"/>
  <c r="AA3447" i="10"/>
  <c r="AA3459" i="10"/>
  <c r="AB3481" i="10"/>
  <c r="AA3484" i="10"/>
  <c r="AA3485" i="10"/>
  <c r="AB3485" i="10"/>
  <c r="AA3541" i="10"/>
  <c r="AB3561" i="10"/>
  <c r="AA3561" i="10"/>
  <c r="AA3589" i="10"/>
  <c r="AA3599" i="10"/>
  <c r="AA3661" i="10"/>
  <c r="AB3338" i="10"/>
  <c r="AB3362" i="10"/>
  <c r="AB3380" i="10"/>
  <c r="AB3387" i="10"/>
  <c r="AB3409" i="10"/>
  <c r="AB3501" i="10"/>
  <c r="AA3571" i="10"/>
  <c r="AB3591" i="10"/>
  <c r="AA3591" i="10"/>
  <c r="AA3617" i="10"/>
  <c r="AA3655" i="10"/>
  <c r="AB3663" i="10"/>
  <c r="AA3663" i="10"/>
  <c r="AB3687" i="10"/>
  <c r="AA3687" i="10"/>
  <c r="AA3723" i="10"/>
  <c r="AB3723" i="10"/>
  <c r="AA3496" i="10"/>
  <c r="AA3509" i="10"/>
  <c r="AB3509" i="10"/>
  <c r="AA3517" i="10"/>
  <c r="AB3518" i="10"/>
  <c r="AB3519" i="10"/>
  <c r="AA3519" i="10"/>
  <c r="AB3556" i="10"/>
  <c r="AA3577" i="10"/>
  <c r="AB3603" i="10"/>
  <c r="AA3603" i="10"/>
  <c r="AB3633" i="10"/>
  <c r="AA3633" i="10"/>
  <c r="AA3641" i="10"/>
  <c r="AB3651" i="10"/>
  <c r="AA3651" i="10"/>
  <c r="AA3670" i="10"/>
  <c r="AB3712" i="10"/>
  <c r="AA3730" i="10"/>
  <c r="AB3730" i="10"/>
  <c r="AB3269" i="10"/>
  <c r="AB3272" i="10"/>
  <c r="AB3279" i="10"/>
  <c r="AA3299" i="10"/>
  <c r="AB3302" i="10"/>
  <c r="AB3310" i="10"/>
  <c r="AB3311" i="10"/>
  <c r="AB3316" i="10"/>
  <c r="AB3317" i="10"/>
  <c r="AA3332" i="10"/>
  <c r="AB3337" i="10"/>
  <c r="AB3339" i="10"/>
  <c r="AB3340" i="10"/>
  <c r="AA3357" i="10"/>
  <c r="AA3358" i="10"/>
  <c r="AA3359" i="10"/>
  <c r="AB3361" i="10"/>
  <c r="AA3369" i="10"/>
  <c r="AA3374" i="10"/>
  <c r="AB3379" i="10"/>
  <c r="AA3398" i="10"/>
  <c r="AB3415" i="10"/>
  <c r="AA3417" i="10"/>
  <c r="AB3427" i="10"/>
  <c r="AA3429" i="10"/>
  <c r="AB3439" i="10"/>
  <c r="AA3441" i="10"/>
  <c r="AB3451" i="10"/>
  <c r="AA3453" i="10"/>
  <c r="AA3463" i="10"/>
  <c r="AA3467" i="10"/>
  <c r="AA3479" i="10"/>
  <c r="AA3637" i="10"/>
  <c r="AA3490" i="10"/>
  <c r="AA3491" i="10"/>
  <c r="AA3502" i="10"/>
  <c r="AA3503" i="10"/>
  <c r="AA3514" i="10"/>
  <c r="AA3515" i="10"/>
  <c r="AA3535" i="10"/>
  <c r="AA3543" i="10"/>
  <c r="AB3554" i="10"/>
  <c r="AA3555" i="10"/>
  <c r="AA3563" i="10"/>
  <c r="AA3565" i="10"/>
  <c r="AB3567" i="10"/>
  <c r="AA3569" i="10"/>
  <c r="AB3579" i="10"/>
  <c r="AB3584" i="10"/>
  <c r="AA3598" i="10"/>
  <c r="AB3600" i="10"/>
  <c r="AB3615" i="10"/>
  <c r="AB3622" i="10"/>
  <c r="AB3628" i="10"/>
  <c r="AA3635" i="10"/>
  <c r="AB3636" i="10"/>
  <c r="AA3645" i="10"/>
  <c r="AB3674" i="10"/>
  <c r="AA3675" i="10"/>
  <c r="AA3706" i="10"/>
  <c r="AA3711" i="10"/>
  <c r="AB3694" i="10"/>
  <c r="AB3734" i="10"/>
  <c r="AA3749" i="10"/>
  <c r="AB3759" i="10"/>
  <c r="AA3759" i="10"/>
  <c r="AB3771" i="10"/>
  <c r="AA3771" i="10"/>
  <c r="AB3732" i="10"/>
  <c r="AB3766" i="10"/>
  <c r="AA3766" i="10"/>
  <c r="AA3671" i="10"/>
  <c r="AB3700" i="10"/>
  <c r="AA3724" i="10"/>
  <c r="AA3745" i="10"/>
  <c r="AA3778" i="10"/>
  <c r="AB3521" i="10"/>
  <c r="AB3533" i="10"/>
  <c r="AB3550" i="10"/>
  <c r="AA3567" i="10"/>
  <c r="AB3573" i="10"/>
  <c r="AA3579" i="10"/>
  <c r="AB3582" i="10"/>
  <c r="AB3588" i="10"/>
  <c r="AB3590" i="10"/>
  <c r="AA3595" i="10"/>
  <c r="AB3597" i="10"/>
  <c r="AA3601" i="10"/>
  <c r="AA3607" i="10"/>
  <c r="AA3613" i="10"/>
  <c r="AA3615" i="10"/>
  <c r="AA3622" i="10"/>
  <c r="AB3627" i="10"/>
  <c r="AB3638" i="10"/>
  <c r="AB3660" i="10"/>
  <c r="AB3662" i="10"/>
  <c r="AB3676" i="10"/>
  <c r="AA3697" i="10"/>
  <c r="AA3703" i="10"/>
  <c r="AA3725" i="10"/>
  <c r="AA3727" i="10"/>
  <c r="AA3763" i="10"/>
  <c r="AB3708" i="10"/>
  <c r="AA3729" i="10"/>
  <c r="AA3742" i="10"/>
  <c r="AB3744" i="10"/>
  <c r="AA3753" i="10"/>
  <c r="AA3765" i="10"/>
  <c r="AA3777" i="10"/>
  <c r="AA3781" i="10"/>
  <c r="AA3798" i="10"/>
  <c r="AB3820" i="10"/>
  <c r="AA3823" i="10"/>
  <c r="AB3834" i="10"/>
  <c r="AB3851" i="10"/>
  <c r="AA3884" i="10"/>
  <c r="AB3889" i="10"/>
  <c r="AA3889" i="10"/>
  <c r="AB3845" i="10"/>
  <c r="AB3852" i="10"/>
  <c r="AA3852" i="10"/>
  <c r="AB3857" i="10"/>
  <c r="AB3882" i="10"/>
  <c r="AA3882" i="10"/>
  <c r="AA3783" i="10"/>
  <c r="AA3793" i="10"/>
  <c r="AA3809" i="10"/>
  <c r="AB3828" i="10"/>
  <c r="AA3828" i="10"/>
  <c r="AB3846" i="10"/>
  <c r="AA3846" i="10"/>
  <c r="AA3848" i="10"/>
  <c r="AB3858" i="10"/>
  <c r="AA3858" i="10"/>
  <c r="AB3783" i="10"/>
  <c r="AB3809" i="10"/>
  <c r="AB3815" i="10"/>
  <c r="AA3818" i="10"/>
  <c r="AA3819" i="10"/>
  <c r="AB3839" i="10"/>
  <c r="AB3876" i="10"/>
  <c r="AA3876" i="10"/>
  <c r="AB3890" i="10"/>
  <c r="AA3741" i="10"/>
  <c r="AA3751" i="10"/>
  <c r="AA3760" i="10"/>
  <c r="AB3768" i="10"/>
  <c r="AB3770" i="10"/>
  <c r="AB3772" i="10"/>
  <c r="AA3779" i="10"/>
  <c r="AB3780" i="10"/>
  <c r="AB3784" i="10"/>
  <c r="AA3797" i="10"/>
  <c r="AA3799" i="10"/>
  <c r="AB3804" i="10"/>
  <c r="AA3810" i="10"/>
  <c r="AA3812" i="10"/>
  <c r="AA3813" i="10"/>
  <c r="AA3815" i="10"/>
  <c r="AA3821" i="10"/>
  <c r="AA3822" i="10"/>
  <c r="AB3827" i="10"/>
  <c r="AB3840" i="10"/>
  <c r="AA3840" i="10"/>
  <c r="AA3865" i="10"/>
  <c r="AA3867" i="10"/>
  <c r="AB3741" i="10"/>
  <c r="AB3797" i="10"/>
  <c r="AB3810" i="10"/>
  <c r="AB3822" i="10"/>
  <c r="AA3824" i="10"/>
  <c r="AA3834" i="10"/>
  <c r="AB3816" i="10"/>
  <c r="AA3901" i="10"/>
  <c r="AB3905" i="10"/>
  <c r="AA3908" i="10"/>
  <c r="AA3913" i="10"/>
  <c r="AA3915" i="10"/>
  <c r="AA3918" i="10"/>
  <c r="AA3920" i="10"/>
  <c r="AA3936" i="10"/>
  <c r="AB3950" i="10"/>
  <c r="AB3974" i="10"/>
  <c r="AA3974" i="10"/>
  <c r="AB4004" i="10"/>
  <c r="AA4004" i="10"/>
  <c r="AB3918" i="10"/>
  <c r="AB3935" i="10"/>
  <c r="AB3947" i="10"/>
  <c r="AB3941" i="10"/>
  <c r="AA4007" i="10"/>
  <c r="AB4007" i="10"/>
  <c r="AA4017" i="10"/>
  <c r="AB4017" i="10"/>
  <c r="AB3875" i="10"/>
  <c r="AB3881" i="10"/>
  <c r="AA3903" i="10"/>
  <c r="AA3921" i="10"/>
  <c r="AB3929" i="10"/>
  <c r="AA3956" i="10"/>
  <c r="AA3998" i="10"/>
  <c r="AB3998" i="10"/>
  <c r="AA3864" i="10"/>
  <c r="AA3870" i="10"/>
  <c r="AB3878" i="10"/>
  <c r="AA3879" i="10"/>
  <c r="AA3888" i="10"/>
  <c r="AA3900" i="10"/>
  <c r="AB3911" i="10"/>
  <c r="AA3925" i="10"/>
  <c r="AB3925" i="10"/>
  <c r="AB3926" i="10"/>
  <c r="AA3944" i="10"/>
  <c r="AB3983" i="10"/>
  <c r="AB3908" i="10"/>
  <c r="AA3919" i="10"/>
  <c r="AB3919" i="10"/>
  <c r="AB3936" i="10"/>
  <c r="AA3951" i="10"/>
  <c r="AB4001" i="10"/>
  <c r="AA4001" i="10"/>
  <c r="AA4010" i="10"/>
  <c r="AB4010" i="10"/>
  <c r="AA4013" i="10"/>
  <c r="AB4013" i="10"/>
  <c r="AA4023" i="10"/>
  <c r="AB3917" i="10"/>
  <c r="AB3923" i="10"/>
  <c r="AA3930" i="10"/>
  <c r="AA3938" i="10"/>
  <c r="AA3942" i="10"/>
  <c r="AA3973" i="10"/>
  <c r="AB3979" i="10"/>
  <c r="AA3980" i="10"/>
  <c r="AA3987" i="10"/>
  <c r="AA4019" i="10"/>
  <c r="AA4022" i="10"/>
  <c r="AA4049" i="10"/>
  <c r="AB4055" i="10"/>
  <c r="AB4061" i="10"/>
  <c r="AB4081" i="10"/>
  <c r="AA4088" i="10"/>
  <c r="AB4100" i="10"/>
  <c r="AA4106" i="10"/>
  <c r="AA4112" i="10"/>
  <c r="AA4114" i="10"/>
  <c r="AA4115" i="10"/>
  <c r="AB4117" i="10"/>
  <c r="AB4131" i="10"/>
  <c r="AB4142" i="10"/>
  <c r="AA4183" i="10"/>
  <c r="AB4183" i="10"/>
  <c r="AB4215" i="10"/>
  <c r="AA4229" i="10"/>
  <c r="AA4130" i="10"/>
  <c r="AB4174" i="10"/>
  <c r="AB4185" i="10"/>
  <c r="AA4226" i="10"/>
  <c r="AA4230" i="10"/>
  <c r="AA4046" i="10"/>
  <c r="AA4052" i="10"/>
  <c r="AA4058" i="10"/>
  <c r="AA4078" i="10"/>
  <c r="AA4079" i="10"/>
  <c r="AB4099" i="10"/>
  <c r="AA4113" i="10"/>
  <c r="AB4129" i="10"/>
  <c r="AB4130" i="10"/>
  <c r="AA4133" i="10"/>
  <c r="AA4138" i="10"/>
  <c r="AB4144" i="10"/>
  <c r="AA4150" i="10"/>
  <c r="AA4157" i="10"/>
  <c r="AA4163" i="10"/>
  <c r="AB4165" i="10"/>
  <c r="AA4168" i="10"/>
  <c r="AB4168" i="10"/>
  <c r="AA4174" i="10"/>
  <c r="AB4234" i="10"/>
  <c r="AA4234" i="10"/>
  <c r="AA3961" i="10"/>
  <c r="AB3962" i="10"/>
  <c r="AA3975" i="10"/>
  <c r="AA3993" i="10"/>
  <c r="AA4016" i="10"/>
  <c r="AA4025" i="10"/>
  <c r="AA4029" i="10"/>
  <c r="AA4035" i="10"/>
  <c r="AA4041" i="10"/>
  <c r="AB4046" i="10"/>
  <c r="AB4052" i="10"/>
  <c r="AB4058" i="10"/>
  <c r="AA4062" i="10"/>
  <c r="AA4065" i="10"/>
  <c r="AA4077" i="10"/>
  <c r="AB4078" i="10"/>
  <c r="AA4082" i="10"/>
  <c r="AA4085" i="10"/>
  <c r="AB4087" i="10"/>
  <c r="AA4095" i="10"/>
  <c r="AB4105" i="10"/>
  <c r="AB4111" i="10"/>
  <c r="AA4118" i="10"/>
  <c r="AA4124" i="10"/>
  <c r="AB4141" i="10"/>
  <c r="AA4144" i="10"/>
  <c r="AB4150" i="10"/>
  <c r="AB4153" i="10"/>
  <c r="AB4156" i="10"/>
  <c r="AA4182" i="10"/>
  <c r="AB4197" i="10"/>
  <c r="AA4198" i="10"/>
  <c r="AB4198" i="10"/>
  <c r="AB4216" i="10"/>
  <c r="AA4216" i="10"/>
  <c r="AB4136" i="10"/>
  <c r="AA4186" i="10"/>
  <c r="AB4186" i="10"/>
  <c r="AB3966" i="10"/>
  <c r="AB3972" i="10"/>
  <c r="AB3978" i="10"/>
  <c r="AB3986" i="10"/>
  <c r="AB4037" i="10"/>
  <c r="AB4043" i="10"/>
  <c r="AB4053" i="10"/>
  <c r="AA4055" i="10"/>
  <c r="AA4061" i="10"/>
  <c r="AB4067" i="10"/>
  <c r="AB4083" i="10"/>
  <c r="AA4091" i="10"/>
  <c r="AA4100" i="10"/>
  <c r="AA4108" i="10"/>
  <c r="AB4120" i="10"/>
  <c r="AA4121" i="10"/>
  <c r="AA4131" i="10"/>
  <c r="AA4136" i="10"/>
  <c r="AA4142" i="10"/>
  <c r="AB4147" i="10"/>
  <c r="AB4166" i="10"/>
  <c r="AB4137" i="10"/>
  <c r="AB4171" i="10"/>
  <c r="AA4175" i="10"/>
  <c r="AB4177" i="10"/>
  <c r="AB4179" i="10"/>
  <c r="AA4180" i="10"/>
  <c r="AB4191" i="10"/>
  <c r="AA4192" i="10"/>
  <c r="AA4194" i="10"/>
  <c r="AA4195" i="10"/>
  <c r="AA4206" i="10"/>
  <c r="AA4207" i="10"/>
  <c r="AB4213" i="10"/>
  <c r="AA4224" i="10"/>
  <c r="AA4225" i="10"/>
  <c r="AA4228" i="10"/>
  <c r="AB4239" i="10"/>
  <c r="AA4240" i="10"/>
  <c r="AB4251" i="10"/>
  <c r="AA4262" i="10"/>
  <c r="AA4265" i="10"/>
  <c r="AA4268" i="10"/>
  <c r="AB4275" i="10"/>
  <c r="AB4276" i="10"/>
  <c r="AA4280" i="10"/>
  <c r="AB4289" i="10"/>
  <c r="AA4294" i="10"/>
  <c r="AA4298" i="10"/>
  <c r="AA4300" i="10"/>
  <c r="AB4315" i="10"/>
  <c r="AA4340" i="10"/>
  <c r="AB4241" i="10"/>
  <c r="AA4252" i="10"/>
  <c r="AA4256" i="10"/>
  <c r="AA4270" i="10"/>
  <c r="AA4283" i="10"/>
  <c r="AB4287" i="10"/>
  <c r="AA4288" i="10"/>
  <c r="AB4252" i="10"/>
  <c r="AB4270" i="10"/>
  <c r="AB4288" i="10"/>
  <c r="AA4310" i="10"/>
  <c r="AA4318" i="10"/>
  <c r="AB4318" i="10"/>
  <c r="AB4345" i="10"/>
  <c r="AB4312" i="10"/>
  <c r="AB4201" i="10"/>
  <c r="AA4212" i="10"/>
  <c r="AA4213" i="10"/>
  <c r="AB4222" i="10"/>
  <c r="AB4235" i="10"/>
  <c r="AA4244" i="10"/>
  <c r="AB4258" i="10"/>
  <c r="AB4264" i="10"/>
  <c r="AB4271" i="10"/>
  <c r="AA4276" i="10"/>
  <c r="AB4309" i="10"/>
  <c r="AA4312" i="10"/>
  <c r="AA4358" i="10"/>
  <c r="AA4316" i="10"/>
  <c r="AA4346" i="10"/>
  <c r="AA4348" i="10"/>
  <c r="AA4354" i="10"/>
  <c r="AA4382" i="10"/>
  <c r="AA4400" i="10"/>
  <c r="AA4412" i="10"/>
  <c r="AB4423" i="10"/>
  <c r="AB4384" i="10"/>
  <c r="AB4399" i="10"/>
  <c r="AA4406" i="10"/>
  <c r="AA4414" i="10"/>
  <c r="AB4414" i="10"/>
  <c r="AB4422" i="10"/>
  <c r="AA4372" i="10"/>
  <c r="AA4378" i="10"/>
  <c r="AA4384" i="10"/>
  <c r="AB4387" i="10"/>
  <c r="AA4394" i="10"/>
  <c r="AA4402" i="10"/>
  <c r="AB4408" i="10"/>
  <c r="AB4411" i="10"/>
  <c r="AA4422" i="10"/>
  <c r="AA4390" i="10"/>
  <c r="AB4390" i="10"/>
  <c r="AB4393" i="10"/>
  <c r="AB4402" i="10"/>
  <c r="AB4416" i="10"/>
  <c r="AB4419" i="10"/>
  <c r="AB4440" i="10"/>
  <c r="AA4440" i="10"/>
  <c r="AB4444" i="10"/>
  <c r="AA4444" i="10"/>
  <c r="AA4334" i="10"/>
  <c r="AB4375" i="10"/>
  <c r="AB4433" i="10"/>
  <c r="AA4388" i="10"/>
  <c r="AB4395" i="10"/>
  <c r="AB4401" i="10"/>
  <c r="AA4428" i="10"/>
  <c r="AB4437" i="10"/>
  <c r="AA4446" i="10"/>
  <c r="AB4449" i="10"/>
  <c r="AA4458" i="10"/>
  <c r="AB4462" i="10"/>
  <c r="AA4465" i="10"/>
  <c r="AA4476" i="10"/>
  <c r="AA4480" i="10"/>
  <c r="AA4486" i="10"/>
  <c r="AB4491" i="10"/>
  <c r="AB4493" i="10"/>
  <c r="AB4500" i="10"/>
  <c r="AB4505" i="10"/>
  <c r="AB4506" i="10"/>
  <c r="AB4509" i="10"/>
  <c r="AA4512" i="10"/>
  <c r="AB4530" i="10"/>
  <c r="AA4549" i="10"/>
  <c r="AB4515" i="10"/>
  <c r="AB4523" i="10"/>
  <c r="AA4546" i="10"/>
  <c r="AA4452" i="10"/>
  <c r="AA4456" i="10"/>
  <c r="AA4474" i="10"/>
  <c r="AB4479" i="10"/>
  <c r="AB4481" i="10"/>
  <c r="AB4485" i="10"/>
  <c r="AA4504" i="10"/>
  <c r="AA4515" i="10"/>
  <c r="AA4527" i="10"/>
  <c r="AB4528" i="10"/>
  <c r="AB4533" i="10"/>
  <c r="AA4540" i="10"/>
  <c r="AB4541" i="10"/>
  <c r="AA4426" i="10"/>
  <c r="AA4432" i="10"/>
  <c r="AB4452" i="10"/>
  <c r="AB4456" i="10"/>
  <c r="AA4464" i="10"/>
  <c r="AA4468" i="10"/>
  <c r="AB4474" i="10"/>
  <c r="AA4477" i="10"/>
  <c r="AB4504" i="10"/>
  <c r="AB4527" i="10"/>
  <c r="AB4532" i="10"/>
  <c r="AA4533" i="10"/>
  <c r="AB4554" i="10"/>
  <c r="AA4554" i="10"/>
  <c r="AB4438" i="10"/>
  <c r="AA4441" i="10"/>
  <c r="AB4450" i="10"/>
  <c r="AA4453" i="10"/>
  <c r="AA4462" i="10"/>
  <c r="AB4467" i="10"/>
  <c r="AB4469" i="10"/>
  <c r="AB4482" i="10"/>
  <c r="AB4488" i="10"/>
  <c r="AB4492" i="10"/>
  <c r="AB4497" i="10"/>
  <c r="AA4500" i="10"/>
  <c r="AA4501" i="10"/>
  <c r="AA4506" i="10"/>
  <c r="AB4521" i="10"/>
  <c r="AA4530" i="10"/>
  <c r="AB4548" i="10"/>
  <c r="AA4548" i="10"/>
  <c r="AB4536" i="10"/>
  <c r="AA4551" i="10"/>
  <c r="AB4553" i="10"/>
  <c r="AA4557" i="10"/>
  <c r="AB4560" i="10"/>
  <c r="AA4563" i="10"/>
  <c r="AA4578" i="10"/>
  <c r="AA4582" i="10"/>
  <c r="AB4584" i="10"/>
  <c r="AB4587" i="10"/>
  <c r="AA4588" i="10"/>
  <c r="AB4590" i="10"/>
  <c r="AB4593" i="10"/>
  <c r="AA4594" i="10"/>
  <c r="AB4596" i="10"/>
  <c r="AB4599" i="10"/>
  <c r="AA4600" i="10"/>
  <c r="AB4602" i="10"/>
  <c r="AB4605" i="10"/>
  <c r="AA4606" i="10"/>
  <c r="AB4664" i="10"/>
  <c r="AA4664" i="10"/>
  <c r="AB4667" i="10"/>
  <c r="AA4667" i="10"/>
  <c r="AB4551" i="10"/>
  <c r="AB4557" i="10"/>
  <c r="AB4563" i="10"/>
  <c r="AA4581" i="10"/>
  <c r="AA4622" i="10"/>
  <c r="AB4622" i="10"/>
  <c r="AB4575" i="10"/>
  <c r="AB4583" i="10"/>
  <c r="AB4589" i="10"/>
  <c r="AB4595" i="10"/>
  <c r="AB4601" i="10"/>
  <c r="AA4618" i="10"/>
  <c r="AA4656" i="10"/>
  <c r="AA4569" i="10"/>
  <c r="AA4575" i="10"/>
  <c r="AB4627" i="10"/>
  <c r="AB4569" i="10"/>
  <c r="AB4657" i="10"/>
  <c r="AB4578" i="10"/>
  <c r="AA4584" i="10"/>
  <c r="AA4587" i="10"/>
  <c r="AA4590" i="10"/>
  <c r="AA4593" i="10"/>
  <c r="AA4596" i="10"/>
  <c r="AA4599" i="10"/>
  <c r="AA4602" i="10"/>
  <c r="AA4605" i="10"/>
  <c r="AA4612" i="10"/>
  <c r="AB4607" i="10"/>
  <c r="AA4608" i="10"/>
  <c r="AA4611" i="10"/>
  <c r="AB4613" i="10"/>
  <c r="AA4614" i="10"/>
  <c r="AA4617" i="10"/>
  <c r="AB4619" i="10"/>
  <c r="AA4620" i="10"/>
  <c r="AA4628" i="10"/>
  <c r="AB4633" i="10"/>
  <c r="AB4640" i="10"/>
  <c r="AA4642" i="10"/>
  <c r="AB4649" i="10"/>
  <c r="AA4652" i="10"/>
  <c r="AA4630" i="10"/>
  <c r="AA4636" i="10"/>
  <c r="AB4645" i="10"/>
  <c r="AB4666" i="10"/>
  <c r="AA4670" i="10"/>
  <c r="AA4680" i="10"/>
  <c r="AB4685" i="10"/>
  <c r="AA4685" i="10"/>
  <c r="AB4670" i="10"/>
  <c r="AA4673" i="10"/>
  <c r="AB4679" i="10"/>
  <c r="AA4679" i="10"/>
  <c r="AA4640" i="10"/>
  <c r="AA4649" i="10"/>
  <c r="AA4653" i="10"/>
  <c r="AB4669" i="10"/>
  <c r="AB4672" i="10"/>
  <c r="AA4686" i="10"/>
  <c r="AA4688" i="10"/>
  <c r="AB4693" i="10"/>
  <c r="AB4701" i="10"/>
  <c r="AA4703" i="10"/>
  <c r="AB4707" i="10"/>
  <c r="AA4710" i="10"/>
  <c r="AB4714" i="10"/>
  <c r="AB4716" i="10"/>
  <c r="AA4725" i="10"/>
  <c r="AB4740" i="10"/>
  <c r="AA4740" i="10"/>
  <c r="AB4711" i="10"/>
  <c r="AA4727" i="10"/>
  <c r="AB4741" i="10"/>
  <c r="AB4745" i="10"/>
  <c r="AA4745" i="10"/>
  <c r="AA4696" i="10"/>
  <c r="AA4698" i="10"/>
  <c r="AA4706" i="10"/>
  <c r="AB4713" i="10"/>
  <c r="AB4727" i="10"/>
  <c r="AB4739" i="10"/>
  <c r="AA4739" i="10"/>
  <c r="AB4689" i="10"/>
  <c r="AA4691" i="10"/>
  <c r="AB4696" i="10"/>
  <c r="AB4698" i="10"/>
  <c r="AA4702" i="10"/>
  <c r="AB4708" i="10"/>
  <c r="AB4702" i="10"/>
  <c r="AB4710" i="10"/>
  <c r="AA4714" i="10"/>
  <c r="AA4716" i="10"/>
  <c r="AB4752" i="10"/>
  <c r="AB4759" i="10"/>
  <c r="AB4778" i="10"/>
  <c r="AA4787" i="10"/>
  <c r="AA4742" i="10"/>
  <c r="AB4757" i="10"/>
  <c r="AB4760" i="10"/>
  <c r="AA4769" i="10"/>
  <c r="AA4809" i="10"/>
  <c r="AA4731" i="10"/>
  <c r="AA4743" i="10"/>
  <c r="AA4757" i="10"/>
  <c r="AA4765" i="10"/>
  <c r="AB4769" i="10"/>
  <c r="AA4789" i="10"/>
  <c r="AA4749" i="10"/>
  <c r="AB4772" i="10"/>
  <c r="AA4815" i="10"/>
  <c r="AB4787" i="10"/>
  <c r="AB4796" i="10"/>
  <c r="AA4797" i="10"/>
  <c r="AB4820" i="10"/>
  <c r="AA4733" i="10"/>
  <c r="AB4781" i="10"/>
  <c r="AB4794" i="10"/>
  <c r="AB4823" i="10"/>
  <c r="AB4829" i="10"/>
  <c r="AA4878" i="10"/>
  <c r="AA4839" i="10"/>
  <c r="AB4841" i="10"/>
  <c r="AA4880" i="10"/>
  <c r="AB4845" i="10"/>
  <c r="AB4851" i="10"/>
  <c r="AB4857" i="10"/>
  <c r="AA4863" i="10"/>
  <c r="AB4863" i="10"/>
  <c r="AA4869" i="10"/>
  <c r="AB4869" i="10"/>
  <c r="AA4874" i="10"/>
  <c r="AB4793" i="10"/>
  <c r="AB4799" i="10"/>
  <c r="AA4803" i="10"/>
  <c r="AB4805" i="10"/>
  <c r="AB4808" i="10"/>
  <c r="AB4814" i="10"/>
  <c r="AA4833" i="10"/>
  <c r="AB4835" i="10"/>
  <c r="AB4844" i="10"/>
  <c r="AB4850" i="10"/>
  <c r="AB4856" i="10"/>
  <c r="AA4862" i="10"/>
  <c r="AA4868" i="10"/>
  <c r="AB4874" i="10"/>
  <c r="AA4781" i="10"/>
  <c r="AA4785" i="10"/>
  <c r="AA4791" i="10"/>
  <c r="AA4794" i="10"/>
  <c r="AA4800" i="10"/>
  <c r="AB4810" i="10"/>
  <c r="AA4823" i="10"/>
  <c r="AA4829" i="10"/>
  <c r="AB4862" i="10"/>
  <c r="AB4868" i="10"/>
  <c r="AA4877" i="10"/>
  <c r="AA4887" i="10"/>
  <c r="AB4929" i="10"/>
  <c r="AB4962" i="10"/>
  <c r="AB4904" i="10"/>
  <c r="AA4928" i="10"/>
  <c r="AB4928" i="10"/>
  <c r="AA4934" i="10"/>
  <c r="AB4937" i="10"/>
  <c r="AA4937" i="10"/>
  <c r="AA4904" i="10"/>
  <c r="AA4920" i="10"/>
  <c r="AA4925" i="10"/>
  <c r="AB4934" i="10"/>
  <c r="AB4953" i="10"/>
  <c r="AB4964" i="10"/>
  <c r="AB4901" i="10"/>
  <c r="AB4907" i="10"/>
  <c r="AB4945" i="10"/>
  <c r="AB4909" i="10"/>
  <c r="AA4910" i="10"/>
  <c r="AA4912" i="10"/>
  <c r="AA4913" i="10"/>
  <c r="AA4922" i="10"/>
  <c r="AB4924" i="10"/>
  <c r="AA4931" i="10"/>
  <c r="AA4943" i="10"/>
  <c r="AA4946" i="10"/>
  <c r="AA4986" i="10"/>
  <c r="AA4961" i="10"/>
  <c r="AA4963" i="10"/>
  <c r="AB4963" i="10"/>
  <c r="AB4977" i="10"/>
  <c r="AB4951" i="10"/>
  <c r="AA4977" i="10"/>
  <c r="AB4948" i="10"/>
  <c r="AA4951" i="10"/>
  <c r="AA4960" i="10"/>
  <c r="AB4974" i="10"/>
  <c r="AA4974" i="10"/>
  <c r="AB4972" i="10"/>
  <c r="AB4990" i="10"/>
  <c r="AB4999" i="10"/>
  <c r="AA4983" i="10"/>
  <c r="AB4984" i="10"/>
  <c r="AA4989" i="10"/>
  <c r="AA4992" i="10"/>
  <c r="AB4996" i="10"/>
  <c r="AB4998" i="10"/>
  <c r="AB5001" i="10"/>
  <c r="AB5010" i="10"/>
  <c r="AA4996" i="10"/>
  <c r="AA4998" i="10"/>
  <c r="AB5007" i="10"/>
  <c r="AA14" i="10"/>
  <c r="AA20" i="10"/>
  <c r="AA26" i="10"/>
  <c r="AA32" i="10"/>
  <c r="AA38" i="10"/>
  <c r="AA44" i="10"/>
  <c r="AA50" i="10"/>
  <c r="AA56" i="10"/>
  <c r="AA62" i="10"/>
  <c r="AA68" i="10"/>
  <c r="AA74" i="10"/>
  <c r="AA82" i="10"/>
  <c r="AA88" i="10"/>
  <c r="AA94" i="10"/>
  <c r="AA100" i="10"/>
  <c r="AB104" i="10"/>
  <c r="AB114" i="10"/>
  <c r="AA114" i="10"/>
  <c r="AB123" i="10"/>
  <c r="AA123" i="10"/>
  <c r="AB198" i="10"/>
  <c r="AA198" i="10"/>
  <c r="AA211" i="10"/>
  <c r="AB211" i="10"/>
  <c r="AB276" i="10"/>
  <c r="AA276" i="10"/>
  <c r="AB647" i="10"/>
  <c r="AA647" i="10"/>
  <c r="AB14" i="10"/>
  <c r="AB20" i="10"/>
  <c r="AB26" i="10"/>
  <c r="AB32" i="10"/>
  <c r="AB38" i="10"/>
  <c r="AB44" i="10"/>
  <c r="AB50" i="10"/>
  <c r="AB56" i="10"/>
  <c r="AB62" i="10"/>
  <c r="AB68" i="10"/>
  <c r="AB74" i="10"/>
  <c r="AB94" i="10"/>
  <c r="AB100" i="10"/>
  <c r="AB117" i="10"/>
  <c r="AA117" i="10"/>
  <c r="AA151" i="10"/>
  <c r="AB151" i="10"/>
  <c r="AA253" i="10"/>
  <c r="AB253" i="10"/>
  <c r="AA285" i="10"/>
  <c r="AB285" i="10"/>
  <c r="AA303" i="10"/>
  <c r="AB303" i="10"/>
  <c r="AB15" i="10"/>
  <c r="AA16" i="10"/>
  <c r="AB21" i="10"/>
  <c r="AA22" i="10"/>
  <c r="AB27" i="10"/>
  <c r="AA28" i="10"/>
  <c r="AB33" i="10"/>
  <c r="AA34" i="10"/>
  <c r="AB39" i="10"/>
  <c r="AA40" i="10"/>
  <c r="AB45" i="10"/>
  <c r="AA46" i="10"/>
  <c r="AB51" i="10"/>
  <c r="AA52" i="10"/>
  <c r="AB57" i="10"/>
  <c r="AA58" i="10"/>
  <c r="AB63" i="10"/>
  <c r="AA64" i="10"/>
  <c r="AB69" i="10"/>
  <c r="AA70" i="10"/>
  <c r="AB75" i="10"/>
  <c r="AA76" i="10"/>
  <c r="AA78" i="10"/>
  <c r="AA84" i="10"/>
  <c r="AA90" i="10"/>
  <c r="AA96" i="10"/>
  <c r="AB106" i="10"/>
  <c r="AA106" i="10"/>
  <c r="AB129" i="10"/>
  <c r="AA129" i="10"/>
  <c r="AA136" i="10"/>
  <c r="AB136" i="10"/>
  <c r="AB258" i="10"/>
  <c r="AA258" i="10"/>
  <c r="AA271" i="10"/>
  <c r="AB271" i="10"/>
  <c r="AA325" i="10"/>
  <c r="AB325" i="10"/>
  <c r="AB390" i="10"/>
  <c r="AA390" i="10"/>
  <c r="AA471" i="10"/>
  <c r="AB471" i="10"/>
  <c r="AA11" i="10"/>
  <c r="AB16" i="10"/>
  <c r="AA17" i="10"/>
  <c r="AB22" i="10"/>
  <c r="AA23" i="10"/>
  <c r="AB28" i="10"/>
  <c r="AA29" i="10"/>
  <c r="AB34" i="10"/>
  <c r="AA35" i="10"/>
  <c r="AB40" i="10"/>
  <c r="AA41" i="10"/>
  <c r="AB46" i="10"/>
  <c r="AA47" i="10"/>
  <c r="AB52" i="10"/>
  <c r="AB58" i="10"/>
  <c r="AA59" i="10"/>
  <c r="AB64" i="10"/>
  <c r="AA65" i="10"/>
  <c r="AB70" i="10"/>
  <c r="AB76" i="10"/>
  <c r="AB78" i="10"/>
  <c r="AB84" i="10"/>
  <c r="AB90" i="10"/>
  <c r="AB96" i="10"/>
  <c r="AB330" i="10"/>
  <c r="AA330" i="10"/>
  <c r="AA343" i="10"/>
  <c r="AB343" i="10"/>
  <c r="AA403" i="10"/>
  <c r="AB403" i="10"/>
  <c r="AB17" i="10"/>
  <c r="AA18" i="10"/>
  <c r="AB23" i="10"/>
  <c r="AA24" i="10"/>
  <c r="AB29" i="10"/>
  <c r="AA30" i="10"/>
  <c r="AB35" i="10"/>
  <c r="AA36" i="10"/>
  <c r="AB41" i="10"/>
  <c r="AA42" i="10"/>
  <c r="AB47" i="10"/>
  <c r="AA48" i="10"/>
  <c r="AB53" i="10"/>
  <c r="AA54" i="10"/>
  <c r="AB59" i="10"/>
  <c r="AA60" i="10"/>
  <c r="AB65" i="10"/>
  <c r="AA66" i="10"/>
  <c r="AA72" i="10"/>
  <c r="AA80" i="10"/>
  <c r="AA86" i="10"/>
  <c r="AA92" i="10"/>
  <c r="AA98" i="10"/>
  <c r="AB126" i="10"/>
  <c r="AA126" i="10"/>
  <c r="AB180" i="10"/>
  <c r="AA180" i="10"/>
  <c r="AA231" i="10"/>
  <c r="AB231" i="10"/>
  <c r="AB348" i="10"/>
  <c r="AA348" i="10"/>
  <c r="AA361" i="10"/>
  <c r="AB361" i="10"/>
  <c r="AA379" i="10"/>
  <c r="AB379" i="10"/>
  <c r="AB408" i="10"/>
  <c r="AA408" i="10"/>
  <c r="AA421" i="10"/>
  <c r="AB421" i="10"/>
  <c r="AB516" i="10"/>
  <c r="AA516" i="10"/>
  <c r="AB755" i="10"/>
  <c r="AA755" i="10"/>
  <c r="AA104" i="10"/>
  <c r="AB112" i="10"/>
  <c r="AA112" i="10"/>
  <c r="AB120" i="10"/>
  <c r="AA120" i="10"/>
  <c r="AB132" i="10"/>
  <c r="AA132" i="10"/>
  <c r="AB162" i="10"/>
  <c r="AA162" i="10"/>
  <c r="AA193" i="10"/>
  <c r="AB193" i="10"/>
  <c r="AA213" i="10"/>
  <c r="AB213" i="10"/>
  <c r="AB366" i="10"/>
  <c r="AA366" i="10"/>
  <c r="AB384" i="10"/>
  <c r="AA384" i="10"/>
  <c r="AA411" i="10"/>
  <c r="AB411" i="10"/>
  <c r="AB426" i="10"/>
  <c r="AA426" i="10"/>
  <c r="AB474" i="10"/>
  <c r="AA474" i="10"/>
  <c r="AB504" i="10"/>
  <c r="AA504" i="10"/>
  <c r="AB81" i="10"/>
  <c r="AB87" i="10"/>
  <c r="AB93" i="10"/>
  <c r="AB99" i="10"/>
  <c r="AB105" i="10"/>
  <c r="AB111" i="10"/>
  <c r="AA130" i="10"/>
  <c r="AA153" i="10"/>
  <c r="AB153" i="10"/>
  <c r="AA157" i="10"/>
  <c r="AA169" i="10"/>
  <c r="AB174" i="10"/>
  <c r="AA177" i="10"/>
  <c r="AB177" i="10"/>
  <c r="AA195" i="10"/>
  <c r="AB195" i="10"/>
  <c r="AA223" i="10"/>
  <c r="AB228" i="10"/>
  <c r="AA241" i="10"/>
  <c r="AB246" i="10"/>
  <c r="AA255" i="10"/>
  <c r="AB255" i="10"/>
  <c r="AA273" i="10"/>
  <c r="AB273" i="10"/>
  <c r="AA295" i="10"/>
  <c r="AB300" i="10"/>
  <c r="AB312" i="10"/>
  <c r="AB318" i="10"/>
  <c r="AA327" i="10"/>
  <c r="AB327" i="10"/>
  <c r="AA345" i="10"/>
  <c r="AB345" i="10"/>
  <c r="AA363" i="10"/>
  <c r="AB363" i="10"/>
  <c r="AA381" i="10"/>
  <c r="AB381" i="10"/>
  <c r="AA387" i="10"/>
  <c r="AB387" i="10"/>
  <c r="AA405" i="10"/>
  <c r="AB405" i="10"/>
  <c r="AA423" i="10"/>
  <c r="AB423" i="10"/>
  <c r="AB438" i="10"/>
  <c r="AB450" i="10"/>
  <c r="AA477" i="10"/>
  <c r="AB477" i="10"/>
  <c r="AB480" i="10"/>
  <c r="AA480" i="10"/>
  <c r="AB546" i="10"/>
  <c r="AA546" i="10"/>
  <c r="AB564" i="10"/>
  <c r="AA564" i="10"/>
  <c r="AB582" i="10"/>
  <c r="AA582" i="10"/>
  <c r="AB600" i="10"/>
  <c r="AA600" i="10"/>
  <c r="AB618" i="10"/>
  <c r="AA618" i="10"/>
  <c r="AB732" i="10"/>
  <c r="AA732" i="10"/>
  <c r="AB737" i="10"/>
  <c r="AA737" i="10"/>
  <c r="AB856" i="10"/>
  <c r="AA856" i="10"/>
  <c r="AA118" i="10"/>
  <c r="AA124" i="10"/>
  <c r="AA139" i="10"/>
  <c r="AB141" i="10"/>
  <c r="AA145" i="10"/>
  <c r="AB150" i="10"/>
  <c r="AA159" i="10"/>
  <c r="AB159" i="10"/>
  <c r="AA171" i="10"/>
  <c r="AB171" i="10"/>
  <c r="AA187" i="10"/>
  <c r="AB192" i="10"/>
  <c r="AA205" i="10"/>
  <c r="AB210" i="10"/>
  <c r="AA225" i="10"/>
  <c r="AB225" i="10"/>
  <c r="AA243" i="10"/>
  <c r="AB243" i="10"/>
  <c r="AB252" i="10"/>
  <c r="AA265" i="10"/>
  <c r="AB270" i="10"/>
  <c r="AA283" i="10"/>
  <c r="AA297" i="10"/>
  <c r="AB297" i="10"/>
  <c r="AA309" i="10"/>
  <c r="AB309" i="10"/>
  <c r="AA315" i="10"/>
  <c r="AB315" i="10"/>
  <c r="AB324" i="10"/>
  <c r="AA337" i="10"/>
  <c r="AB342" i="10"/>
  <c r="AA355" i="10"/>
  <c r="AB360" i="10"/>
  <c r="AA373" i="10"/>
  <c r="AB378" i="10"/>
  <c r="AA397" i="10"/>
  <c r="AB402" i="10"/>
  <c r="AB420" i="10"/>
  <c r="AA433" i="10"/>
  <c r="AA435" i="10"/>
  <c r="AB435" i="10"/>
  <c r="AA445" i="10"/>
  <c r="AA447" i="10"/>
  <c r="AB447" i="10"/>
  <c r="AA483" i="10"/>
  <c r="AB483" i="10"/>
  <c r="AB486" i="10"/>
  <c r="AA486" i="10"/>
  <c r="AB522" i="10"/>
  <c r="AA522" i="10"/>
  <c r="AB534" i="10"/>
  <c r="AA534" i="10"/>
  <c r="AB635" i="10"/>
  <c r="AA635" i="10"/>
  <c r="AB664" i="10"/>
  <c r="AA664" i="10"/>
  <c r="AB724" i="10"/>
  <c r="AA724" i="10"/>
  <c r="AB827" i="10"/>
  <c r="AA827" i="10"/>
  <c r="AB77" i="10"/>
  <c r="AB83" i="10"/>
  <c r="AB89" i="10"/>
  <c r="AB95" i="10"/>
  <c r="AB101" i="10"/>
  <c r="AA102" i="10"/>
  <c r="AB107" i="10"/>
  <c r="AA108" i="10"/>
  <c r="AA115" i="10"/>
  <c r="AB118" i="10"/>
  <c r="AA121" i="10"/>
  <c r="AB124" i="10"/>
  <c r="AA127" i="10"/>
  <c r="AA133" i="10"/>
  <c r="AB135" i="10"/>
  <c r="AB139" i="10"/>
  <c r="AA141" i="10"/>
  <c r="AB145" i="10"/>
  <c r="AA147" i="10"/>
  <c r="AB147" i="10"/>
  <c r="AA150" i="10"/>
  <c r="AB156" i="10"/>
  <c r="AB168" i="10"/>
  <c r="AB187" i="10"/>
  <c r="AA189" i="10"/>
  <c r="AB189" i="10"/>
  <c r="AA192" i="10"/>
  <c r="AB205" i="10"/>
  <c r="AA207" i="10"/>
  <c r="AB207" i="10"/>
  <c r="AA210" i="10"/>
  <c r="AA217" i="10"/>
  <c r="AB222" i="10"/>
  <c r="AA235" i="10"/>
  <c r="AB240" i="10"/>
  <c r="AA249" i="10"/>
  <c r="AB249" i="10"/>
  <c r="AA252" i="10"/>
  <c r="AB265" i="10"/>
  <c r="AA267" i="10"/>
  <c r="AB267" i="10"/>
  <c r="AA270" i="10"/>
  <c r="AB283" i="10"/>
  <c r="AA289" i="10"/>
  <c r="AB294" i="10"/>
  <c r="AA307" i="10"/>
  <c r="AA321" i="10"/>
  <c r="AB321" i="10"/>
  <c r="AA324" i="10"/>
  <c r="AB337" i="10"/>
  <c r="AA339" i="10"/>
  <c r="AB339" i="10"/>
  <c r="AA342" i="10"/>
  <c r="AB355" i="10"/>
  <c r="AA357" i="10"/>
  <c r="AB357" i="10"/>
  <c r="AA360" i="10"/>
  <c r="AB373" i="10"/>
  <c r="AA375" i="10"/>
  <c r="AB375" i="10"/>
  <c r="AA378" i="10"/>
  <c r="AB397" i="10"/>
  <c r="AA399" i="10"/>
  <c r="AB399" i="10"/>
  <c r="AA402" i="10"/>
  <c r="AA415" i="10"/>
  <c r="AA417" i="10"/>
  <c r="AB417" i="10"/>
  <c r="AA420" i="10"/>
  <c r="AB433" i="10"/>
  <c r="AB445" i="10"/>
  <c r="AA489" i="10"/>
  <c r="AB489" i="10"/>
  <c r="AB492" i="10"/>
  <c r="AA492" i="10"/>
  <c r="AB510" i="10"/>
  <c r="AA510" i="10"/>
  <c r="AB552" i="10"/>
  <c r="AA552" i="10"/>
  <c r="AB570" i="10"/>
  <c r="AA570" i="10"/>
  <c r="AB588" i="10"/>
  <c r="AA588" i="10"/>
  <c r="AB606" i="10"/>
  <c r="AA606" i="10"/>
  <c r="AB784" i="10"/>
  <c r="AA784" i="10"/>
  <c r="AB133" i="10"/>
  <c r="AA135" i="10"/>
  <c r="AB144" i="10"/>
  <c r="AA156" i="10"/>
  <c r="AA163" i="10"/>
  <c r="AA168" i="10"/>
  <c r="AA181" i="10"/>
  <c r="AB186" i="10"/>
  <c r="AA199" i="10"/>
  <c r="AB204" i="10"/>
  <c r="AB217" i="10"/>
  <c r="AA219" i="10"/>
  <c r="AB219" i="10"/>
  <c r="AA222" i="10"/>
  <c r="AB235" i="10"/>
  <c r="AA237" i="10"/>
  <c r="AB237" i="10"/>
  <c r="AA240" i="10"/>
  <c r="AA259" i="10"/>
  <c r="AB264" i="10"/>
  <c r="AA277" i="10"/>
  <c r="AB282" i="10"/>
  <c r="AB289" i="10"/>
  <c r="AA291" i="10"/>
  <c r="AB291" i="10"/>
  <c r="AA294" i="10"/>
  <c r="AB307" i="10"/>
  <c r="AA331" i="10"/>
  <c r="AB336" i="10"/>
  <c r="AA349" i="10"/>
  <c r="AB354" i="10"/>
  <c r="AA367" i="10"/>
  <c r="AB372" i="10"/>
  <c r="AA385" i="10"/>
  <c r="AA391" i="10"/>
  <c r="AB396" i="10"/>
  <c r="AA409" i="10"/>
  <c r="AB415" i="10"/>
  <c r="AA427" i="10"/>
  <c r="AB432" i="10"/>
  <c r="AB444" i="10"/>
  <c r="AB456" i="10"/>
  <c r="AA456" i="10"/>
  <c r="AA459" i="10"/>
  <c r="AB459" i="10"/>
  <c r="AB462" i="10"/>
  <c r="AA462" i="10"/>
  <c r="AA495" i="10"/>
  <c r="AB495" i="10"/>
  <c r="AB498" i="10"/>
  <c r="AA498" i="10"/>
  <c r="AB528" i="10"/>
  <c r="AA528" i="10"/>
  <c r="AA666" i="10"/>
  <c r="AB666" i="10"/>
  <c r="AB701" i="10"/>
  <c r="AA701" i="10"/>
  <c r="AB714" i="10"/>
  <c r="AA714" i="10"/>
  <c r="AB719" i="10"/>
  <c r="AA719" i="10"/>
  <c r="AB791" i="10"/>
  <c r="AA791" i="10"/>
  <c r="AB79" i="10"/>
  <c r="AB85" i="10"/>
  <c r="AB91" i="10"/>
  <c r="AB97" i="10"/>
  <c r="AB103" i="10"/>
  <c r="AB109" i="10"/>
  <c r="AA110" i="10"/>
  <c r="AA116" i="10"/>
  <c r="AA122" i="10"/>
  <c r="AA128" i="10"/>
  <c r="AB138" i="10"/>
  <c r="AA142" i="10"/>
  <c r="AA144" i="10"/>
  <c r="AB163" i="10"/>
  <c r="AA165" i="10"/>
  <c r="AB165" i="10"/>
  <c r="AA175" i="10"/>
  <c r="AB181" i="10"/>
  <c r="AA183" i="10"/>
  <c r="AB183" i="10"/>
  <c r="AA186" i="10"/>
  <c r="AB199" i="10"/>
  <c r="AA201" i="10"/>
  <c r="AB201" i="10"/>
  <c r="AA204" i="10"/>
  <c r="AB216" i="10"/>
  <c r="AA229" i="10"/>
  <c r="AB234" i="10"/>
  <c r="AA247" i="10"/>
  <c r="AB259" i="10"/>
  <c r="AA261" i="10"/>
  <c r="AB261" i="10"/>
  <c r="AA264" i="10"/>
  <c r="AB277" i="10"/>
  <c r="AA279" i="10"/>
  <c r="AB279" i="10"/>
  <c r="AA282" i="10"/>
  <c r="AB288" i="10"/>
  <c r="AA301" i="10"/>
  <c r="AB306" i="10"/>
  <c r="AA313" i="10"/>
  <c r="AA319" i="10"/>
  <c r="AB331" i="10"/>
  <c r="AA333" i="10"/>
  <c r="AB333" i="10"/>
  <c r="AA336" i="10"/>
  <c r="AB349" i="10"/>
  <c r="AA351" i="10"/>
  <c r="AB351" i="10"/>
  <c r="AA354" i="10"/>
  <c r="AB367" i="10"/>
  <c r="AA369" i="10"/>
  <c r="AB369" i="10"/>
  <c r="AA372" i="10"/>
  <c r="AB391" i="10"/>
  <c r="AA393" i="10"/>
  <c r="AB393" i="10"/>
  <c r="AA396" i="10"/>
  <c r="AB409" i="10"/>
  <c r="AB414" i="10"/>
  <c r="AB427" i="10"/>
  <c r="AA429" i="10"/>
  <c r="AB429" i="10"/>
  <c r="AA432" i="10"/>
  <c r="AA439" i="10"/>
  <c r="AA441" i="10"/>
  <c r="AB441" i="10"/>
  <c r="AA444" i="10"/>
  <c r="AA451" i="10"/>
  <c r="AA453" i="10"/>
  <c r="AB453" i="10"/>
  <c r="AA465" i="10"/>
  <c r="AB465" i="10"/>
  <c r="AB468" i="10"/>
  <c r="AA468" i="10"/>
  <c r="AB540" i="10"/>
  <c r="AA540" i="10"/>
  <c r="AB558" i="10"/>
  <c r="AA558" i="10"/>
  <c r="AB576" i="10"/>
  <c r="AA576" i="10"/>
  <c r="AB594" i="10"/>
  <c r="AA594" i="10"/>
  <c r="AB612" i="10"/>
  <c r="AA612" i="10"/>
  <c r="AA668" i="10"/>
  <c r="AB668" i="10"/>
  <c r="AB706" i="10"/>
  <c r="AA706" i="10"/>
  <c r="AB742" i="10"/>
  <c r="AA742" i="10"/>
  <c r="AB820" i="10"/>
  <c r="AA820" i="10"/>
  <c r="AA148" i="10"/>
  <c r="AA154" i="10"/>
  <c r="AA160" i="10"/>
  <c r="AA166" i="10"/>
  <c r="AA172" i="10"/>
  <c r="AA178" i="10"/>
  <c r="AA184" i="10"/>
  <c r="AA190" i="10"/>
  <c r="AA196" i="10"/>
  <c r="AA202" i="10"/>
  <c r="AA208" i="10"/>
  <c r="AA214" i="10"/>
  <c r="AA220" i="10"/>
  <c r="AA226" i="10"/>
  <c r="AA232" i="10"/>
  <c r="AA238" i="10"/>
  <c r="AA244" i="10"/>
  <c r="AA250" i="10"/>
  <c r="AA256" i="10"/>
  <c r="AA262" i="10"/>
  <c r="AA268" i="10"/>
  <c r="AA274" i="10"/>
  <c r="AA280" i="10"/>
  <c r="AA286" i="10"/>
  <c r="AA292" i="10"/>
  <c r="AA298" i="10"/>
  <c r="AA304" i="10"/>
  <c r="AA310" i="10"/>
  <c r="AA316" i="10"/>
  <c r="AA322" i="10"/>
  <c r="AA328" i="10"/>
  <c r="AA334" i="10"/>
  <c r="AA340" i="10"/>
  <c r="AA346" i="10"/>
  <c r="AA352" i="10"/>
  <c r="AA358" i="10"/>
  <c r="AA364" i="10"/>
  <c r="AA370" i="10"/>
  <c r="AA376" i="10"/>
  <c r="AA382" i="10"/>
  <c r="AA388" i="10"/>
  <c r="AA394" i="10"/>
  <c r="AA400" i="10"/>
  <c r="AA406" i="10"/>
  <c r="AA412" i="10"/>
  <c r="AA418" i="10"/>
  <c r="AA424" i="10"/>
  <c r="AA430" i="10"/>
  <c r="AA436" i="10"/>
  <c r="AA442" i="10"/>
  <c r="AA448" i="10"/>
  <c r="AA454" i="10"/>
  <c r="AA460" i="10"/>
  <c r="AA466" i="10"/>
  <c r="AA472" i="10"/>
  <c r="AA478" i="10"/>
  <c r="AA484" i="10"/>
  <c r="AA490" i="10"/>
  <c r="AA496" i="10"/>
  <c r="AB501" i="10"/>
  <c r="AA502" i="10"/>
  <c r="AB507" i="10"/>
  <c r="AA508" i="10"/>
  <c r="AB513" i="10"/>
  <c r="AA514" i="10"/>
  <c r="AB519" i="10"/>
  <c r="AA520" i="10"/>
  <c r="AB525" i="10"/>
  <c r="AA526" i="10"/>
  <c r="AB531" i="10"/>
  <c r="AA532" i="10"/>
  <c r="AB537" i="10"/>
  <c r="AA538" i="10"/>
  <c r="AB543" i="10"/>
  <c r="AA544" i="10"/>
  <c r="AB549" i="10"/>
  <c r="AA550" i="10"/>
  <c r="AB555" i="10"/>
  <c r="AA556" i="10"/>
  <c r="AB561" i="10"/>
  <c r="AA562" i="10"/>
  <c r="AB567" i="10"/>
  <c r="AA568" i="10"/>
  <c r="AB573" i="10"/>
  <c r="AA574" i="10"/>
  <c r="AB579" i="10"/>
  <c r="AA580" i="10"/>
  <c r="AB585" i="10"/>
  <c r="AA586" i="10"/>
  <c r="AB591" i="10"/>
  <c r="AA592" i="10"/>
  <c r="AB597" i="10"/>
  <c r="AA598" i="10"/>
  <c r="AB603" i="10"/>
  <c r="AA604" i="10"/>
  <c r="AB609" i="10"/>
  <c r="AA610" i="10"/>
  <c r="AB615" i="10"/>
  <c r="AA616" i="10"/>
  <c r="AA624" i="10"/>
  <c r="AA626" i="10"/>
  <c r="AA628" i="10"/>
  <c r="AB630" i="10"/>
  <c r="AB632" i="10"/>
  <c r="AB634" i="10"/>
  <c r="AB641" i="10"/>
  <c r="AB646" i="10"/>
  <c r="AB653" i="10"/>
  <c r="AA659" i="10"/>
  <c r="AA672" i="10"/>
  <c r="AA674" i="10"/>
  <c r="AA676" i="10"/>
  <c r="AB678" i="10"/>
  <c r="AB680" i="10"/>
  <c r="AA683" i="10"/>
  <c r="AA689" i="10"/>
  <c r="AA695" i="10"/>
  <c r="AA707" i="10"/>
  <c r="AA712" i="10"/>
  <c r="AA725" i="10"/>
  <c r="AA730" i="10"/>
  <c r="AA743" i="10"/>
  <c r="AA748" i="10"/>
  <c r="AB749" i="10"/>
  <c r="AA749" i="10"/>
  <c r="AA772" i="10"/>
  <c r="AB778" i="10"/>
  <c r="AB785" i="10"/>
  <c r="AA785" i="10"/>
  <c r="AA808" i="10"/>
  <c r="AB814" i="10"/>
  <c r="AB821" i="10"/>
  <c r="AA821" i="10"/>
  <c r="AA844" i="10"/>
  <c r="AB850" i="10"/>
  <c r="AA620" i="10"/>
  <c r="AB629" i="10"/>
  <c r="AA660" i="10"/>
  <c r="AA662" i="10"/>
  <c r="AB677" i="10"/>
  <c r="AA684" i="10"/>
  <c r="AA686" i="10"/>
  <c r="AA690" i="10"/>
  <c r="AA692" i="10"/>
  <c r="AA696" i="10"/>
  <c r="AB754" i="10"/>
  <c r="AB761" i="10"/>
  <c r="AA761" i="10"/>
  <c r="AB790" i="10"/>
  <c r="AB797" i="10"/>
  <c r="AA797" i="10"/>
  <c r="AB826" i="10"/>
  <c r="AB833" i="10"/>
  <c r="AA833" i="10"/>
  <c r="AB862" i="10"/>
  <c r="AA862" i="10"/>
  <c r="AB874" i="10"/>
  <c r="AA874" i="10"/>
  <c r="AB886" i="10"/>
  <c r="AA886" i="10"/>
  <c r="AB898" i="10"/>
  <c r="AA898" i="10"/>
  <c r="AB910" i="10"/>
  <c r="AA910" i="10"/>
  <c r="AB922" i="10"/>
  <c r="AA922" i="10"/>
  <c r="AB934" i="10"/>
  <c r="AA934" i="10"/>
  <c r="AA457" i="10"/>
  <c r="AA463" i="10"/>
  <c r="AA469" i="10"/>
  <c r="AA475" i="10"/>
  <c r="AA481" i="10"/>
  <c r="AA487" i="10"/>
  <c r="AA493" i="10"/>
  <c r="AA499" i="10"/>
  <c r="AA505" i="10"/>
  <c r="AA511" i="10"/>
  <c r="AA517" i="10"/>
  <c r="AA523" i="10"/>
  <c r="AA529" i="10"/>
  <c r="AA535" i="10"/>
  <c r="AA541" i="10"/>
  <c r="AA547" i="10"/>
  <c r="AA553" i="10"/>
  <c r="AA559" i="10"/>
  <c r="AA565" i="10"/>
  <c r="AA571" i="10"/>
  <c r="AA577" i="10"/>
  <c r="AA583" i="10"/>
  <c r="AA589" i="10"/>
  <c r="AA595" i="10"/>
  <c r="AA601" i="10"/>
  <c r="AA607" i="10"/>
  <c r="AA613" i="10"/>
  <c r="AA619" i="10"/>
  <c r="AB620" i="10"/>
  <c r="AA623" i="10"/>
  <c r="AA629" i="10"/>
  <c r="AA642" i="10"/>
  <c r="AA644" i="10"/>
  <c r="AA654" i="10"/>
  <c r="AA656" i="10"/>
  <c r="AA658" i="10"/>
  <c r="AB660" i="10"/>
  <c r="AB662" i="10"/>
  <c r="AB671" i="10"/>
  <c r="AA677" i="10"/>
  <c r="AA682" i="10"/>
  <c r="AB684" i="10"/>
  <c r="AB686" i="10"/>
  <c r="AA688" i="10"/>
  <c r="AB690" i="10"/>
  <c r="AB692" i="10"/>
  <c r="AA694" i="10"/>
  <c r="AB696" i="10"/>
  <c r="AB708" i="10"/>
  <c r="AA708" i="10"/>
  <c r="AB713" i="10"/>
  <c r="AB726" i="10"/>
  <c r="AA726" i="10"/>
  <c r="AB731" i="10"/>
  <c r="AB744" i="10"/>
  <c r="AA744" i="10"/>
  <c r="AA754" i="10"/>
  <c r="AB760" i="10"/>
  <c r="AB767" i="10"/>
  <c r="AA767" i="10"/>
  <c r="AA790" i="10"/>
  <c r="AB796" i="10"/>
  <c r="AB803" i="10"/>
  <c r="AA803" i="10"/>
  <c r="AA826" i="10"/>
  <c r="AB832" i="10"/>
  <c r="AB839" i="10"/>
  <c r="AA839" i="10"/>
  <c r="AA636" i="10"/>
  <c r="AA638" i="10"/>
  <c r="AA648" i="10"/>
  <c r="AA650" i="10"/>
  <c r="AB665" i="10"/>
  <c r="AB766" i="10"/>
  <c r="AB773" i="10"/>
  <c r="AA773" i="10"/>
  <c r="AB802" i="10"/>
  <c r="AB809" i="10"/>
  <c r="AA809" i="10"/>
  <c r="AB838" i="10"/>
  <c r="AB845" i="10"/>
  <c r="AA845" i="10"/>
  <c r="AA501" i="10"/>
  <c r="AA507" i="10"/>
  <c r="AA513" i="10"/>
  <c r="AA519" i="10"/>
  <c r="AA525" i="10"/>
  <c r="AA531" i="10"/>
  <c r="AA537" i="10"/>
  <c r="AA543" i="10"/>
  <c r="AA549" i="10"/>
  <c r="AA555" i="10"/>
  <c r="AA561" i="10"/>
  <c r="AA567" i="10"/>
  <c r="AA573" i="10"/>
  <c r="AA579" i="10"/>
  <c r="AA585" i="10"/>
  <c r="AA591" i="10"/>
  <c r="AA597" i="10"/>
  <c r="AA603" i="10"/>
  <c r="AA609" i="10"/>
  <c r="AA615" i="10"/>
  <c r="AA630" i="10"/>
  <c r="AA632" i="10"/>
  <c r="AA634" i="10"/>
  <c r="AB636" i="10"/>
  <c r="AB638" i="10"/>
  <c r="AA646" i="10"/>
  <c r="AB648" i="10"/>
  <c r="AB650" i="10"/>
  <c r="AB659" i="10"/>
  <c r="AA665" i="10"/>
  <c r="AA678" i="10"/>
  <c r="AA680" i="10"/>
  <c r="AB683" i="10"/>
  <c r="AB689" i="10"/>
  <c r="AB695" i="10"/>
  <c r="AB702" i="10"/>
  <c r="AA702" i="10"/>
  <c r="AB707" i="10"/>
  <c r="AB720" i="10"/>
  <c r="AA720" i="10"/>
  <c r="AB725" i="10"/>
  <c r="AB738" i="10"/>
  <c r="AA738" i="10"/>
  <c r="AB743" i="10"/>
  <c r="AA766" i="10"/>
  <c r="AB772" i="10"/>
  <c r="AB779" i="10"/>
  <c r="AA779" i="10"/>
  <c r="AB808" i="10"/>
  <c r="AB815" i="10"/>
  <c r="AA815" i="10"/>
  <c r="AB844" i="10"/>
  <c r="AB851" i="10"/>
  <c r="AA851" i="10"/>
  <c r="AB868" i="10"/>
  <c r="AA868" i="10"/>
  <c r="AB880" i="10"/>
  <c r="AA880" i="10"/>
  <c r="AB892" i="10"/>
  <c r="AA892" i="10"/>
  <c r="AB904" i="10"/>
  <c r="AA904" i="10"/>
  <c r="AB916" i="10"/>
  <c r="AA916" i="10"/>
  <c r="AB928" i="10"/>
  <c r="AA928" i="10"/>
  <c r="AB1102" i="10"/>
  <c r="AB1108" i="10"/>
  <c r="AB1114" i="10"/>
  <c r="AB1120" i="10"/>
  <c r="AB1126" i="10"/>
  <c r="AB1132" i="10"/>
  <c r="AB1138" i="10"/>
  <c r="AB1144" i="10"/>
  <c r="AB1150" i="10"/>
  <c r="AB1156" i="10"/>
  <c r="AA1171" i="10"/>
  <c r="AA1189" i="10"/>
  <c r="AA1213" i="10"/>
  <c r="AA1249" i="10"/>
  <c r="AA1255" i="10"/>
  <c r="AB1281" i="10"/>
  <c r="AA1281" i="10"/>
  <c r="AA1291" i="10"/>
  <c r="AB1351" i="10"/>
  <c r="AA1351" i="10"/>
  <c r="AB1363" i="10"/>
  <c r="AA1363" i="10"/>
  <c r="AB1375" i="10"/>
  <c r="AA1375" i="10"/>
  <c r="AB1405" i="10"/>
  <c r="AA1405" i="10"/>
  <c r="AB1423" i="10"/>
  <c r="AA1423" i="10"/>
  <c r="AA940" i="10"/>
  <c r="AA946" i="10"/>
  <c r="AA952" i="10"/>
  <c r="AA958" i="10"/>
  <c r="AA964" i="10"/>
  <c r="AA970" i="10"/>
  <c r="AA976" i="10"/>
  <c r="AA982" i="10"/>
  <c r="AA988" i="10"/>
  <c r="AA994" i="10"/>
  <c r="AA1000" i="10"/>
  <c r="AA1006" i="10"/>
  <c r="AA1012" i="10"/>
  <c r="AA1018" i="10"/>
  <c r="AA1024" i="10"/>
  <c r="AA1030" i="10"/>
  <c r="AA1036" i="10"/>
  <c r="AA1042" i="10"/>
  <c r="AA1048" i="10"/>
  <c r="AA1054" i="10"/>
  <c r="AA1060" i="10"/>
  <c r="AA1066" i="10"/>
  <c r="AA1072" i="10"/>
  <c r="AA1078" i="10"/>
  <c r="AA1084" i="10"/>
  <c r="AA1090" i="10"/>
  <c r="AA1096" i="10"/>
  <c r="AA1102" i="10"/>
  <c r="AA1108" i="10"/>
  <c r="AA1114" i="10"/>
  <c r="AA1120" i="10"/>
  <c r="AA1126" i="10"/>
  <c r="AA1132" i="10"/>
  <c r="AA1138" i="10"/>
  <c r="AA1144" i="10"/>
  <c r="AA1150" i="10"/>
  <c r="AA1156" i="10"/>
  <c r="AB1168" i="10"/>
  <c r="AA1168" i="10"/>
  <c r="AB1171" i="10"/>
  <c r="AB1173" i="10"/>
  <c r="AB1186" i="10"/>
  <c r="AA1186" i="10"/>
  <c r="AB1189" i="10"/>
  <c r="AB1191" i="10"/>
  <c r="AB1210" i="10"/>
  <c r="AA1210" i="10"/>
  <c r="AB1213" i="10"/>
  <c r="AB1215" i="10"/>
  <c r="AB1227" i="10"/>
  <c r="AA1237" i="10"/>
  <c r="AB1239" i="10"/>
  <c r="AB1246" i="10"/>
  <c r="AA1246" i="10"/>
  <c r="AB1249" i="10"/>
  <c r="AB1251" i="10"/>
  <c r="AA1251" i="10"/>
  <c r="AB1255" i="10"/>
  <c r="AA1261" i="10"/>
  <c r="AB1287" i="10"/>
  <c r="AA1287" i="10"/>
  <c r="AB1291" i="10"/>
  <c r="AA1297" i="10"/>
  <c r="AA1303" i="10"/>
  <c r="AA1309" i="10"/>
  <c r="AA1315" i="10"/>
  <c r="AB1321" i="10"/>
  <c r="AA1321" i="10"/>
  <c r="AB1333" i="10"/>
  <c r="AA1333" i="10"/>
  <c r="AB1345" i="10"/>
  <c r="AA1345" i="10"/>
  <c r="AB1453" i="10"/>
  <c r="AA1453" i="10"/>
  <c r="AB1471" i="10"/>
  <c r="AA1471" i="10"/>
  <c r="AB1483" i="10"/>
  <c r="AA1483" i="10"/>
  <c r="AB1495" i="10"/>
  <c r="AA1495" i="10"/>
  <c r="AB1501" i="10"/>
  <c r="AA1501" i="10"/>
  <c r="AB1513" i="10"/>
  <c r="AA1513" i="10"/>
  <c r="AA857" i="10"/>
  <c r="AA863" i="10"/>
  <c r="AA869" i="10"/>
  <c r="AA875" i="10"/>
  <c r="AA881" i="10"/>
  <c r="AA887" i="10"/>
  <c r="AA893" i="10"/>
  <c r="AA899" i="10"/>
  <c r="AA905" i="10"/>
  <c r="AA911" i="10"/>
  <c r="AA917" i="10"/>
  <c r="AA923" i="10"/>
  <c r="AA929" i="10"/>
  <c r="AA935" i="10"/>
  <c r="AB940" i="10"/>
  <c r="AA941" i="10"/>
  <c r="AB946" i="10"/>
  <c r="AA947" i="10"/>
  <c r="AB952" i="10"/>
  <c r="AA953" i="10"/>
  <c r="AB958" i="10"/>
  <c r="AA959" i="10"/>
  <c r="AB964" i="10"/>
  <c r="AA965" i="10"/>
  <c r="AB970" i="10"/>
  <c r="AA971" i="10"/>
  <c r="AB976" i="10"/>
  <c r="AA977" i="10"/>
  <c r="AB982" i="10"/>
  <c r="AA983" i="10"/>
  <c r="AB988" i="10"/>
  <c r="AA989" i="10"/>
  <c r="AB994" i="10"/>
  <c r="AA995" i="10"/>
  <c r="AB1000" i="10"/>
  <c r="AA1001" i="10"/>
  <c r="AB1006" i="10"/>
  <c r="AA1007" i="10"/>
  <c r="AB1012" i="10"/>
  <c r="AA1013" i="10"/>
  <c r="AB1018" i="10"/>
  <c r="AA1019" i="10"/>
  <c r="AB1024" i="10"/>
  <c r="AA1025" i="10"/>
  <c r="AB1030" i="10"/>
  <c r="AA1031" i="10"/>
  <c r="AB1036" i="10"/>
  <c r="AA1037" i="10"/>
  <c r="AB1042" i="10"/>
  <c r="AA1043" i="10"/>
  <c r="AB1048" i="10"/>
  <c r="AA1049" i="10"/>
  <c r="AB1054" i="10"/>
  <c r="AA1055" i="10"/>
  <c r="AB1060" i="10"/>
  <c r="AA1061" i="10"/>
  <c r="AB1066" i="10"/>
  <c r="AA1067" i="10"/>
  <c r="AB1072" i="10"/>
  <c r="AA1073" i="10"/>
  <c r="AB1078" i="10"/>
  <c r="AA1079" i="10"/>
  <c r="AB1084" i="10"/>
  <c r="AA1085" i="10"/>
  <c r="AB1090" i="10"/>
  <c r="AA1091" i="10"/>
  <c r="AB1096" i="10"/>
  <c r="AA1097" i="10"/>
  <c r="AA1165" i="10"/>
  <c r="AA1173" i="10"/>
  <c r="AA1183" i="10"/>
  <c r="AA1191" i="10"/>
  <c r="AA1201" i="10"/>
  <c r="AA1207" i="10"/>
  <c r="AA1215" i="10"/>
  <c r="AA1225" i="10"/>
  <c r="AA1227" i="10"/>
  <c r="AB1234" i="10"/>
  <c r="AA1234" i="10"/>
  <c r="AB1237" i="10"/>
  <c r="AA1239" i="10"/>
  <c r="AB1257" i="10"/>
  <c r="AA1257" i="10"/>
  <c r="AB1261" i="10"/>
  <c r="AA1267" i="10"/>
  <c r="AB1293" i="10"/>
  <c r="AA1293" i="10"/>
  <c r="AB1297" i="10"/>
  <c r="AB1299" i="10"/>
  <c r="AA1299" i="10"/>
  <c r="AB1303" i="10"/>
  <c r="AB1305" i="10"/>
  <c r="AA1305" i="10"/>
  <c r="AB1309" i="10"/>
  <c r="AB1311" i="10"/>
  <c r="AA1311" i="10"/>
  <c r="AB1315" i="10"/>
  <c r="AB1393" i="10"/>
  <c r="AA1393" i="10"/>
  <c r="AB1411" i="10"/>
  <c r="AA1411" i="10"/>
  <c r="AB1429" i="10"/>
  <c r="AA1429" i="10"/>
  <c r="AB1435" i="10"/>
  <c r="AA1435" i="10"/>
  <c r="AA750" i="10"/>
  <c r="AA756" i="10"/>
  <c r="AA762" i="10"/>
  <c r="AA768" i="10"/>
  <c r="AA774" i="10"/>
  <c r="AA780" i="10"/>
  <c r="AA786" i="10"/>
  <c r="AA792" i="10"/>
  <c r="AA798" i="10"/>
  <c r="AA804" i="10"/>
  <c r="AA810" i="10"/>
  <c r="AA816" i="10"/>
  <c r="AA822" i="10"/>
  <c r="AA828" i="10"/>
  <c r="AA834" i="10"/>
  <c r="AA840" i="10"/>
  <c r="AA846" i="10"/>
  <c r="AA852" i="10"/>
  <c r="AB857" i="10"/>
  <c r="AA858" i="10"/>
  <c r="AB863" i="10"/>
  <c r="AA864" i="10"/>
  <c r="AB869" i="10"/>
  <c r="AA870" i="10"/>
  <c r="AB875" i="10"/>
  <c r="AA876" i="10"/>
  <c r="AB881" i="10"/>
  <c r="AA882" i="10"/>
  <c r="AB887" i="10"/>
  <c r="AA888" i="10"/>
  <c r="AB893" i="10"/>
  <c r="AA894" i="10"/>
  <c r="AB899" i="10"/>
  <c r="AA900" i="10"/>
  <c r="AB905" i="10"/>
  <c r="AA906" i="10"/>
  <c r="AB911" i="10"/>
  <c r="AA912" i="10"/>
  <c r="AB917" i="10"/>
  <c r="AA918" i="10"/>
  <c r="AB923" i="10"/>
  <c r="AA924" i="10"/>
  <c r="AB929" i="10"/>
  <c r="AA930" i="10"/>
  <c r="AB935" i="10"/>
  <c r="AA936" i="10"/>
  <c r="AB941" i="10"/>
  <c r="AA942" i="10"/>
  <c r="AB947" i="10"/>
  <c r="AA948" i="10"/>
  <c r="AB953" i="10"/>
  <c r="AA954" i="10"/>
  <c r="AB959" i="10"/>
  <c r="AA960" i="10"/>
  <c r="AB965" i="10"/>
  <c r="AA966" i="10"/>
  <c r="AB971" i="10"/>
  <c r="AA972" i="10"/>
  <c r="AB977" i="10"/>
  <c r="AA978" i="10"/>
  <c r="AB983" i="10"/>
  <c r="AA984" i="10"/>
  <c r="AB989" i="10"/>
  <c r="AA990" i="10"/>
  <c r="AB995" i="10"/>
  <c r="AA996" i="10"/>
  <c r="AB1001" i="10"/>
  <c r="AA1002" i="10"/>
  <c r="AB1007" i="10"/>
  <c r="AA1008" i="10"/>
  <c r="AB1013" i="10"/>
  <c r="AA1014" i="10"/>
  <c r="AB1019" i="10"/>
  <c r="AA1020" i="10"/>
  <c r="AB1025" i="10"/>
  <c r="AA1026" i="10"/>
  <c r="AB1031" i="10"/>
  <c r="AA1032" i="10"/>
  <c r="AB1037" i="10"/>
  <c r="AA1038" i="10"/>
  <c r="AB1043" i="10"/>
  <c r="AA1044" i="10"/>
  <c r="AB1049" i="10"/>
  <c r="AA1050" i="10"/>
  <c r="AB1055" i="10"/>
  <c r="AA1056" i="10"/>
  <c r="AB1061" i="10"/>
  <c r="AA1062" i="10"/>
  <c r="AB1067" i="10"/>
  <c r="AA1068" i="10"/>
  <c r="AB1073" i="10"/>
  <c r="AA1074" i="10"/>
  <c r="AB1079" i="10"/>
  <c r="AA1080" i="10"/>
  <c r="AB1085" i="10"/>
  <c r="AA1086" i="10"/>
  <c r="AB1091" i="10"/>
  <c r="AA1092" i="10"/>
  <c r="AB1097" i="10"/>
  <c r="AA1098" i="10"/>
  <c r="AA1099" i="10"/>
  <c r="AA1103" i="10"/>
  <c r="AA1105" i="10"/>
  <c r="AA1109" i="10"/>
  <c r="AA1111" i="10"/>
  <c r="AA1115" i="10"/>
  <c r="AA1117" i="10"/>
  <c r="AA1121" i="10"/>
  <c r="AA1123" i="10"/>
  <c r="AA1127" i="10"/>
  <c r="AA1129" i="10"/>
  <c r="AA1133" i="10"/>
  <c r="AA1135" i="10"/>
  <c r="AA1139" i="10"/>
  <c r="AA1141" i="10"/>
  <c r="AA1145" i="10"/>
  <c r="AA1147" i="10"/>
  <c r="AA1151" i="10"/>
  <c r="AA1153" i="10"/>
  <c r="AB1162" i="10"/>
  <c r="AA1162" i="10"/>
  <c r="AB1165" i="10"/>
  <c r="AB1167" i="10"/>
  <c r="AB1180" i="10"/>
  <c r="AA1180" i="10"/>
  <c r="AB1183" i="10"/>
  <c r="AB1185" i="10"/>
  <c r="AB1198" i="10"/>
  <c r="AA1198" i="10"/>
  <c r="AB1201" i="10"/>
  <c r="AB1204" i="10"/>
  <c r="AA1204" i="10"/>
  <c r="AB1207" i="10"/>
  <c r="AB1209" i="10"/>
  <c r="AB1222" i="10"/>
  <c r="AA1222" i="10"/>
  <c r="AB1245" i="10"/>
  <c r="AB1263" i="10"/>
  <c r="AA1263" i="10"/>
  <c r="AA1273" i="10"/>
  <c r="AB1357" i="10"/>
  <c r="AA1357" i="10"/>
  <c r="AB1369" i="10"/>
  <c r="AA1369" i="10"/>
  <c r="AB1381" i="10"/>
  <c r="AA1381" i="10"/>
  <c r="AB1441" i="10"/>
  <c r="AA1441" i="10"/>
  <c r="AB1459" i="10"/>
  <c r="AA1459" i="10"/>
  <c r="AB750" i="10"/>
  <c r="AB756" i="10"/>
  <c r="AB762" i="10"/>
  <c r="AB768" i="10"/>
  <c r="AB774" i="10"/>
  <c r="AB780" i="10"/>
  <c r="AB786" i="10"/>
  <c r="AB792" i="10"/>
  <c r="AB798" i="10"/>
  <c r="AB804" i="10"/>
  <c r="AB810" i="10"/>
  <c r="AB816" i="10"/>
  <c r="AB822" i="10"/>
  <c r="AB828" i="10"/>
  <c r="AB834" i="10"/>
  <c r="AB840" i="10"/>
  <c r="AB846" i="10"/>
  <c r="AB852" i="10"/>
  <c r="AB858" i="10"/>
  <c r="AB864" i="10"/>
  <c r="AB870" i="10"/>
  <c r="AB876" i="10"/>
  <c r="AB882" i="10"/>
  <c r="AB888" i="10"/>
  <c r="AB894" i="10"/>
  <c r="AB900" i="10"/>
  <c r="AB906" i="10"/>
  <c r="AB912" i="10"/>
  <c r="AB918" i="10"/>
  <c r="AB924" i="10"/>
  <c r="AB930" i="10"/>
  <c r="AB936" i="10"/>
  <c r="AB942" i="10"/>
  <c r="AB948" i="10"/>
  <c r="AB954" i="10"/>
  <c r="AB960" i="10"/>
  <c r="AB966" i="10"/>
  <c r="AB972" i="10"/>
  <c r="AB978" i="10"/>
  <c r="AB984" i="10"/>
  <c r="AB990" i="10"/>
  <c r="AB996" i="10"/>
  <c r="AB1002" i="10"/>
  <c r="AB1008" i="10"/>
  <c r="AB1014" i="10"/>
  <c r="AB1020" i="10"/>
  <c r="AB1026" i="10"/>
  <c r="AB1032" i="10"/>
  <c r="AB1038" i="10"/>
  <c r="AB1044" i="10"/>
  <c r="AB1050" i="10"/>
  <c r="AB1056" i="10"/>
  <c r="AB1062" i="10"/>
  <c r="AA1159" i="10"/>
  <c r="AA1177" i="10"/>
  <c r="AA1195" i="10"/>
  <c r="AA1219" i="10"/>
  <c r="AA1231" i="10"/>
  <c r="AB1233" i="10"/>
  <c r="AA1243" i="10"/>
  <c r="AA1245" i="10"/>
  <c r="AB1269" i="10"/>
  <c r="AA1269" i="10"/>
  <c r="AB1273" i="10"/>
  <c r="AA1279" i="10"/>
  <c r="AB1327" i="10"/>
  <c r="AA1327" i="10"/>
  <c r="AB1339" i="10"/>
  <c r="AA1339" i="10"/>
  <c r="AB1387" i="10"/>
  <c r="AA1387" i="10"/>
  <c r="AB1399" i="10"/>
  <c r="AA1399" i="10"/>
  <c r="AB1417" i="10"/>
  <c r="AA1417" i="10"/>
  <c r="AB1477" i="10"/>
  <c r="AA1477" i="10"/>
  <c r="AB1489" i="10"/>
  <c r="AA1489" i="10"/>
  <c r="AB1507" i="10"/>
  <c r="AA1507" i="10"/>
  <c r="AB625" i="10"/>
  <c r="AB631" i="10"/>
  <c r="AB637" i="10"/>
  <c r="AB643" i="10"/>
  <c r="AB649" i="10"/>
  <c r="AB655" i="10"/>
  <c r="AB661" i="10"/>
  <c r="AB667" i="10"/>
  <c r="AB673" i="10"/>
  <c r="AB679" i="10"/>
  <c r="AB685" i="10"/>
  <c r="AB691" i="10"/>
  <c r="AB697" i="10"/>
  <c r="AA698" i="10"/>
  <c r="AB703" i="10"/>
  <c r="AA704" i="10"/>
  <c r="AB709" i="10"/>
  <c r="AA710" i="10"/>
  <c r="AB715" i="10"/>
  <c r="AA716" i="10"/>
  <c r="AB721" i="10"/>
  <c r="AA722" i="10"/>
  <c r="AB727" i="10"/>
  <c r="AA728" i="10"/>
  <c r="AB733" i="10"/>
  <c r="AA734" i="10"/>
  <c r="AB739" i="10"/>
  <c r="AA740" i="10"/>
  <c r="AB745" i="10"/>
  <c r="AA746" i="10"/>
  <c r="AB751" i="10"/>
  <c r="AA752" i="10"/>
  <c r="AB757" i="10"/>
  <c r="AA758" i="10"/>
  <c r="AB763" i="10"/>
  <c r="AA764" i="10"/>
  <c r="AB769" i="10"/>
  <c r="AA770" i="10"/>
  <c r="AB775" i="10"/>
  <c r="AA776" i="10"/>
  <c r="AB781" i="10"/>
  <c r="AA782" i="10"/>
  <c r="AB787" i="10"/>
  <c r="AA788" i="10"/>
  <c r="AB793" i="10"/>
  <c r="AA794" i="10"/>
  <c r="AB799" i="10"/>
  <c r="AA800" i="10"/>
  <c r="AB805" i="10"/>
  <c r="AA806" i="10"/>
  <c r="AB811" i="10"/>
  <c r="AA812" i="10"/>
  <c r="AB817" i="10"/>
  <c r="AA818" i="10"/>
  <c r="AB823" i="10"/>
  <c r="AA824" i="10"/>
  <c r="AB829" i="10"/>
  <c r="AA830" i="10"/>
  <c r="AB835" i="10"/>
  <c r="AA836" i="10"/>
  <c r="AB841" i="10"/>
  <c r="AA842" i="10"/>
  <c r="AB847" i="10"/>
  <c r="AA848" i="10"/>
  <c r="AB853" i="10"/>
  <c r="AA854" i="10"/>
  <c r="AB859" i="10"/>
  <c r="AA860" i="10"/>
  <c r="AB865" i="10"/>
  <c r="AA866" i="10"/>
  <c r="AB871" i="10"/>
  <c r="AA872" i="10"/>
  <c r="AB877" i="10"/>
  <c r="AA878" i="10"/>
  <c r="AB883" i="10"/>
  <c r="AA884" i="10"/>
  <c r="AB889" i="10"/>
  <c r="AA890" i="10"/>
  <c r="AB895" i="10"/>
  <c r="AA896" i="10"/>
  <c r="AB901" i="10"/>
  <c r="AA902" i="10"/>
  <c r="AB907" i="10"/>
  <c r="AA908" i="10"/>
  <c r="AB913" i="10"/>
  <c r="AA914" i="10"/>
  <c r="AB919" i="10"/>
  <c r="AA920" i="10"/>
  <c r="AB925" i="10"/>
  <c r="AA926" i="10"/>
  <c r="AB931" i="10"/>
  <c r="AA932" i="10"/>
  <c r="AB937" i="10"/>
  <c r="AA938" i="10"/>
  <c r="AB943" i="10"/>
  <c r="AA944" i="10"/>
  <c r="AB949" i="10"/>
  <c r="AA950" i="10"/>
  <c r="AB955" i="10"/>
  <c r="AA956" i="10"/>
  <c r="AB961" i="10"/>
  <c r="AA962" i="10"/>
  <c r="AB967" i="10"/>
  <c r="AA968" i="10"/>
  <c r="AB973" i="10"/>
  <c r="AA974" i="10"/>
  <c r="AB979" i="10"/>
  <c r="AA980" i="10"/>
  <c r="AB985" i="10"/>
  <c r="AA986" i="10"/>
  <c r="AB991" i="10"/>
  <c r="AA992" i="10"/>
  <c r="AB997" i="10"/>
  <c r="AA998" i="10"/>
  <c r="AB1003" i="10"/>
  <c r="AA1004" i="10"/>
  <c r="AB1009" i="10"/>
  <c r="AA1010" i="10"/>
  <c r="AB1015" i="10"/>
  <c r="AA1016" i="10"/>
  <c r="AB1021" i="10"/>
  <c r="AA1022" i="10"/>
  <c r="AB1027" i="10"/>
  <c r="AA1028" i="10"/>
  <c r="AB1033" i="10"/>
  <c r="AA1034" i="10"/>
  <c r="AB1039" i="10"/>
  <c r="AA1040" i="10"/>
  <c r="AB1045" i="10"/>
  <c r="AA1046" i="10"/>
  <c r="AB1051" i="10"/>
  <c r="AA1052" i="10"/>
  <c r="AB1057" i="10"/>
  <c r="AA1058" i="10"/>
  <c r="AB1063" i="10"/>
  <c r="AA1064" i="10"/>
  <c r="AB1069" i="10"/>
  <c r="AA1070" i="10"/>
  <c r="AB1075" i="10"/>
  <c r="AA1076" i="10"/>
  <c r="AB1081" i="10"/>
  <c r="AA1082" i="10"/>
  <c r="AB1087" i="10"/>
  <c r="AA1088" i="10"/>
  <c r="AB1093" i="10"/>
  <c r="AA1094" i="10"/>
  <c r="AB1101" i="10"/>
  <c r="AB1107" i="10"/>
  <c r="AB1113" i="10"/>
  <c r="AB1119" i="10"/>
  <c r="AB1125" i="10"/>
  <c r="AB1131" i="10"/>
  <c r="AB1137" i="10"/>
  <c r="AB1143" i="10"/>
  <c r="AB1149" i="10"/>
  <c r="AB1155" i="10"/>
  <c r="AB1159" i="10"/>
  <c r="AB1161" i="10"/>
  <c r="AB1174" i="10"/>
  <c r="AA1174" i="10"/>
  <c r="AB1177" i="10"/>
  <c r="AB1179" i="10"/>
  <c r="AB1192" i="10"/>
  <c r="AA1192" i="10"/>
  <c r="AB1195" i="10"/>
  <c r="AB1197" i="10"/>
  <c r="AB1203" i="10"/>
  <c r="AB1216" i="10"/>
  <c r="AA1216" i="10"/>
  <c r="AB1219" i="10"/>
  <c r="AB1221" i="10"/>
  <c r="AB1228" i="10"/>
  <c r="AA1228" i="10"/>
  <c r="AB1231" i="10"/>
  <c r="AA1233" i="10"/>
  <c r="AB1240" i="10"/>
  <c r="AA1240" i="10"/>
  <c r="AB1243" i="10"/>
  <c r="AB1275" i="10"/>
  <c r="AA1275" i="10"/>
  <c r="AB1279" i="10"/>
  <c r="AA1285" i="10"/>
  <c r="AB1447" i="10"/>
  <c r="AA1447" i="10"/>
  <c r="AB1465" i="10"/>
  <c r="AA1465" i="10"/>
  <c r="AB1104" i="10"/>
  <c r="AB1110" i="10"/>
  <c r="AB1116" i="10"/>
  <c r="AB1122" i="10"/>
  <c r="AB1128" i="10"/>
  <c r="AB1134" i="10"/>
  <c r="AB1140" i="10"/>
  <c r="AB1146" i="10"/>
  <c r="AB1152" i="10"/>
  <c r="AB1158" i="10"/>
  <c r="AB1164" i="10"/>
  <c r="AB1170" i="10"/>
  <c r="AB1176" i="10"/>
  <c r="AB1182" i="10"/>
  <c r="AB1188" i="10"/>
  <c r="AB1194" i="10"/>
  <c r="AB1200" i="10"/>
  <c r="AB1206" i="10"/>
  <c r="AB1212" i="10"/>
  <c r="AB1218" i="10"/>
  <c r="AB1224" i="10"/>
  <c r="AB1230" i="10"/>
  <c r="AB1236" i="10"/>
  <c r="AB1242" i="10"/>
  <c r="AB1248" i="10"/>
  <c r="AB1254" i="10"/>
  <c r="AB1260" i="10"/>
  <c r="AB1266" i="10"/>
  <c r="AB1272" i="10"/>
  <c r="AB1278" i="10"/>
  <c r="AB1284" i="10"/>
  <c r="AB1290" i="10"/>
  <c r="AB1296" i="10"/>
  <c r="AB1302" i="10"/>
  <c r="AB1308" i="10"/>
  <c r="AB1314" i="10"/>
  <c r="AB1320" i="10"/>
  <c r="AB1326" i="10"/>
  <c r="AB1332" i="10"/>
  <c r="AB1338" i="10"/>
  <c r="AB1344" i="10"/>
  <c r="AB1350" i="10"/>
  <c r="AB1356" i="10"/>
  <c r="AB1362" i="10"/>
  <c r="AB1368" i="10"/>
  <c r="AB1374" i="10"/>
  <c r="AB1380" i="10"/>
  <c r="AB1386" i="10"/>
  <c r="AB1392" i="10"/>
  <c r="AB1398" i="10"/>
  <c r="AB1404" i="10"/>
  <c r="AB1410" i="10"/>
  <c r="AB1416" i="10"/>
  <c r="AB1422" i="10"/>
  <c r="AB1428" i="10"/>
  <c r="AB1434" i="10"/>
  <c r="AB1440" i="10"/>
  <c r="AB1446" i="10"/>
  <c r="AB1452" i="10"/>
  <c r="AB1458" i="10"/>
  <c r="AB1464" i="10"/>
  <c r="AB1470" i="10"/>
  <c r="AB1476" i="10"/>
  <c r="AB1482" i="10"/>
  <c r="AB1488" i="10"/>
  <c r="AB1494" i="10"/>
  <c r="AB1500" i="10"/>
  <c r="AB1506" i="10"/>
  <c r="AB1512" i="10"/>
  <c r="AA1519" i="10"/>
  <c r="AA1525" i="10"/>
  <c r="AA1531" i="10"/>
  <c r="AA1537" i="10"/>
  <c r="AA1543" i="10"/>
  <c r="AA1549" i="10"/>
  <c r="AA1555" i="10"/>
  <c r="AA1561" i="10"/>
  <c r="AA1567" i="10"/>
  <c r="AA1573" i="10"/>
  <c r="AA1579" i="10"/>
  <c r="AA1585" i="10"/>
  <c r="AA1591" i="10"/>
  <c r="AA1597" i="10"/>
  <c r="AA1603" i="10"/>
  <c r="AA1609" i="10"/>
  <c r="AA1615" i="10"/>
  <c r="AA1621" i="10"/>
  <c r="AA1627" i="10"/>
  <c r="AA1633" i="10"/>
  <c r="AA1639" i="10"/>
  <c r="AA1645" i="10"/>
  <c r="AA1647" i="10"/>
  <c r="AA1660" i="10"/>
  <c r="AA1662" i="10"/>
  <c r="AA1664" i="10"/>
  <c r="AA1670" i="10"/>
  <c r="AA1674" i="10"/>
  <c r="AB1683" i="10"/>
  <c r="AA1683" i="10"/>
  <c r="AB1684" i="10"/>
  <c r="AB1702" i="10"/>
  <c r="AA1708" i="10"/>
  <c r="AB1713" i="10"/>
  <c r="AA1716" i="10"/>
  <c r="AB1716" i="10"/>
  <c r="AA1728" i="10"/>
  <c r="AB1728" i="10"/>
  <c r="AA1764" i="10"/>
  <c r="AB1764" i="10"/>
  <c r="AB1519" i="10"/>
  <c r="AB1525" i="10"/>
  <c r="AB1531" i="10"/>
  <c r="AB1537" i="10"/>
  <c r="AB1543" i="10"/>
  <c r="AB1549" i="10"/>
  <c r="AB1555" i="10"/>
  <c r="AB1561" i="10"/>
  <c r="AB1567" i="10"/>
  <c r="AB1573" i="10"/>
  <c r="AB1579" i="10"/>
  <c r="AB1585" i="10"/>
  <c r="AB1591" i="10"/>
  <c r="AB1597" i="10"/>
  <c r="AB1603" i="10"/>
  <c r="AB1609" i="10"/>
  <c r="AB1615" i="10"/>
  <c r="AB1621" i="10"/>
  <c r="AB1627" i="10"/>
  <c r="AB1633" i="10"/>
  <c r="AB1639" i="10"/>
  <c r="AB1645" i="10"/>
  <c r="AB1647" i="10"/>
  <c r="AA1654" i="10"/>
  <c r="AA1656" i="10"/>
  <c r="AB1664" i="10"/>
  <c r="AA1678" i="10"/>
  <c r="AB1689" i="10"/>
  <c r="AA1692" i="10"/>
  <c r="AB1692" i="10"/>
  <c r="AA1714" i="10"/>
  <c r="AA1317" i="10"/>
  <c r="AA1323" i="10"/>
  <c r="AA1329" i="10"/>
  <c r="AA1335" i="10"/>
  <c r="AA1341" i="10"/>
  <c r="AA1347" i="10"/>
  <c r="AA1353" i="10"/>
  <c r="AA1359" i="10"/>
  <c r="AA1365" i="10"/>
  <c r="AA1371" i="10"/>
  <c r="AA1377" i="10"/>
  <c r="AA1383" i="10"/>
  <c r="AA1389" i="10"/>
  <c r="AA1395" i="10"/>
  <c r="AA1401" i="10"/>
  <c r="AA1407" i="10"/>
  <c r="AA1413" i="10"/>
  <c r="AA1419" i="10"/>
  <c r="AA1425" i="10"/>
  <c r="AA1431" i="10"/>
  <c r="AA1437" i="10"/>
  <c r="AA1443" i="10"/>
  <c r="AA1449" i="10"/>
  <c r="AA1455" i="10"/>
  <c r="AA1461" i="10"/>
  <c r="AA1467" i="10"/>
  <c r="AA1473" i="10"/>
  <c r="AA1479" i="10"/>
  <c r="AA1485" i="10"/>
  <c r="AA1491" i="10"/>
  <c r="AA1497" i="10"/>
  <c r="AA1503" i="10"/>
  <c r="AA1509" i="10"/>
  <c r="AA1515" i="10"/>
  <c r="AA1521" i="10"/>
  <c r="AA1527" i="10"/>
  <c r="AA1533" i="10"/>
  <c r="AA1539" i="10"/>
  <c r="AA1545" i="10"/>
  <c r="AA1551" i="10"/>
  <c r="AA1557" i="10"/>
  <c r="AA1563" i="10"/>
  <c r="AA1569" i="10"/>
  <c r="AA1575" i="10"/>
  <c r="AA1581" i="10"/>
  <c r="AA1587" i="10"/>
  <c r="AA1593" i="10"/>
  <c r="AA1599" i="10"/>
  <c r="AA1605" i="10"/>
  <c r="AA1611" i="10"/>
  <c r="AA1617" i="10"/>
  <c r="AA1623" i="10"/>
  <c r="AA1629" i="10"/>
  <c r="AA1635" i="10"/>
  <c r="AA1641" i="10"/>
  <c r="AA1648" i="10"/>
  <c r="AA1650" i="10"/>
  <c r="AA1652" i="10"/>
  <c r="AB1654" i="10"/>
  <c r="AB1656" i="10"/>
  <c r="AB1665" i="10"/>
  <c r="AA1666" i="10"/>
  <c r="AB1666" i="10"/>
  <c r="AA1676" i="10"/>
  <c r="AB1678" i="10"/>
  <c r="AA1686" i="10"/>
  <c r="AA1689" i="10"/>
  <c r="AA1690" i="10"/>
  <c r="AB1695" i="10"/>
  <c r="AB1714" i="10"/>
  <c r="AB1719" i="10"/>
  <c r="AA1726" i="10"/>
  <c r="AB1731" i="10"/>
  <c r="AA1744" i="10"/>
  <c r="AA1746" i="10"/>
  <c r="AB1746" i="10"/>
  <c r="AB1749" i="10"/>
  <c r="AA1782" i="10"/>
  <c r="AB1782" i="10"/>
  <c r="AA1252" i="10"/>
  <c r="AA1258" i="10"/>
  <c r="AA1264" i="10"/>
  <c r="AA1270" i="10"/>
  <c r="AA1276" i="10"/>
  <c r="AA1282" i="10"/>
  <c r="AA1288" i="10"/>
  <c r="AA1294" i="10"/>
  <c r="AA1300" i="10"/>
  <c r="AA1306" i="10"/>
  <c r="AA1312" i="10"/>
  <c r="AB1317" i="10"/>
  <c r="AA1318" i="10"/>
  <c r="AB1323" i="10"/>
  <c r="AA1324" i="10"/>
  <c r="AB1329" i="10"/>
  <c r="AA1330" i="10"/>
  <c r="AB1335" i="10"/>
  <c r="AA1336" i="10"/>
  <c r="AB1341" i="10"/>
  <c r="AA1342" i="10"/>
  <c r="AB1347" i="10"/>
  <c r="AA1348" i="10"/>
  <c r="AB1353" i="10"/>
  <c r="AA1354" i="10"/>
  <c r="AB1359" i="10"/>
  <c r="AA1360" i="10"/>
  <c r="AB1365" i="10"/>
  <c r="AA1366" i="10"/>
  <c r="AB1371" i="10"/>
  <c r="AA1372" i="10"/>
  <c r="AB1377" i="10"/>
  <c r="AA1378" i="10"/>
  <c r="AB1383" i="10"/>
  <c r="AA1384" i="10"/>
  <c r="AB1389" i="10"/>
  <c r="AA1390" i="10"/>
  <c r="AB1395" i="10"/>
  <c r="AA1396" i="10"/>
  <c r="AB1401" i="10"/>
  <c r="AA1402" i="10"/>
  <c r="AB1407" i="10"/>
  <c r="AA1408" i="10"/>
  <c r="AB1413" i="10"/>
  <c r="AA1414" i="10"/>
  <c r="AB1419" i="10"/>
  <c r="AA1420" i="10"/>
  <c r="AB1425" i="10"/>
  <c r="AA1426" i="10"/>
  <c r="AB1431" i="10"/>
  <c r="AA1432" i="10"/>
  <c r="AB1437" i="10"/>
  <c r="AA1438" i="10"/>
  <c r="AB1443" i="10"/>
  <c r="AA1444" i="10"/>
  <c r="AB1449" i="10"/>
  <c r="AA1450" i="10"/>
  <c r="AB1455" i="10"/>
  <c r="AA1456" i="10"/>
  <c r="AB1461" i="10"/>
  <c r="AA1462" i="10"/>
  <c r="AB1467" i="10"/>
  <c r="AA1468" i="10"/>
  <c r="AB1473" i="10"/>
  <c r="AA1474" i="10"/>
  <c r="AB1479" i="10"/>
  <c r="AA1480" i="10"/>
  <c r="AB1485" i="10"/>
  <c r="AA1486" i="10"/>
  <c r="AB1491" i="10"/>
  <c r="AA1492" i="10"/>
  <c r="AB1497" i="10"/>
  <c r="AA1498" i="10"/>
  <c r="AB1503" i="10"/>
  <c r="AA1504" i="10"/>
  <c r="AB1509" i="10"/>
  <c r="AA1510" i="10"/>
  <c r="AB1515" i="10"/>
  <c r="AA1516" i="10"/>
  <c r="AB1521" i="10"/>
  <c r="AA1522" i="10"/>
  <c r="AB1527" i="10"/>
  <c r="AA1528" i="10"/>
  <c r="AB1533" i="10"/>
  <c r="AA1534" i="10"/>
  <c r="AB1539" i="10"/>
  <c r="AA1540" i="10"/>
  <c r="AB1545" i="10"/>
  <c r="AA1546" i="10"/>
  <c r="AB1551" i="10"/>
  <c r="AA1552" i="10"/>
  <c r="AB1557" i="10"/>
  <c r="AA1558" i="10"/>
  <c r="AB1563" i="10"/>
  <c r="AA1564" i="10"/>
  <c r="AB1569" i="10"/>
  <c r="AA1570" i="10"/>
  <c r="AB1575" i="10"/>
  <c r="AA1576" i="10"/>
  <c r="AB1581" i="10"/>
  <c r="AA1582" i="10"/>
  <c r="AB1587" i="10"/>
  <c r="AA1588" i="10"/>
  <c r="AB1593" i="10"/>
  <c r="AA1594" i="10"/>
  <c r="AB1599" i="10"/>
  <c r="AA1600" i="10"/>
  <c r="AB1605" i="10"/>
  <c r="AA1606" i="10"/>
  <c r="AB1611" i="10"/>
  <c r="AA1612" i="10"/>
  <c r="AB1617" i="10"/>
  <c r="AA1618" i="10"/>
  <c r="AB1623" i="10"/>
  <c r="AA1624" i="10"/>
  <c r="AB1629" i="10"/>
  <c r="AA1630" i="10"/>
  <c r="AB1635" i="10"/>
  <c r="AA1636" i="10"/>
  <c r="AB1641" i="10"/>
  <c r="AA1642" i="10"/>
  <c r="AB1648" i="10"/>
  <c r="AB1649" i="10"/>
  <c r="AB1650" i="10"/>
  <c r="AB1652" i="10"/>
  <c r="AB1659" i="10"/>
  <c r="AA1665" i="10"/>
  <c r="AB1676" i="10"/>
  <c r="AB1686" i="10"/>
  <c r="AB1690" i="10"/>
  <c r="AA1695" i="10"/>
  <c r="AA1719" i="10"/>
  <c r="AA1722" i="10"/>
  <c r="AB1722" i="10"/>
  <c r="AB1726" i="10"/>
  <c r="AA1731" i="10"/>
  <c r="AA1740" i="10"/>
  <c r="AB1740" i="10"/>
  <c r="AB1744" i="10"/>
  <c r="AA1749" i="10"/>
  <c r="AA1157" i="10"/>
  <c r="AA1163" i="10"/>
  <c r="AA1169" i="10"/>
  <c r="AA1175" i="10"/>
  <c r="AA1181" i="10"/>
  <c r="AA1187" i="10"/>
  <c r="AA1193" i="10"/>
  <c r="AA1199" i="10"/>
  <c r="AA1205" i="10"/>
  <c r="AA1211" i="10"/>
  <c r="AA1217" i="10"/>
  <c r="AA1223" i="10"/>
  <c r="AA1229" i="10"/>
  <c r="AA1235" i="10"/>
  <c r="AA1241" i="10"/>
  <c r="AA1247" i="10"/>
  <c r="AB1252" i="10"/>
  <c r="AA1253" i="10"/>
  <c r="AB1258" i="10"/>
  <c r="AA1259" i="10"/>
  <c r="AB1264" i="10"/>
  <c r="AA1265" i="10"/>
  <c r="AB1270" i="10"/>
  <c r="AA1271" i="10"/>
  <c r="AB1276" i="10"/>
  <c r="AA1277" i="10"/>
  <c r="AB1282" i="10"/>
  <c r="AA1283" i="10"/>
  <c r="AB1288" i="10"/>
  <c r="AA1289" i="10"/>
  <c r="AB1294" i="10"/>
  <c r="AA1295" i="10"/>
  <c r="AB1300" i="10"/>
  <c r="AA1301" i="10"/>
  <c r="AB1306" i="10"/>
  <c r="AA1307" i="10"/>
  <c r="AB1312" i="10"/>
  <c r="AA1313" i="10"/>
  <c r="AB1318" i="10"/>
  <c r="AA1319" i="10"/>
  <c r="AB1324" i="10"/>
  <c r="AA1325" i="10"/>
  <c r="AB1330" i="10"/>
  <c r="AA1331" i="10"/>
  <c r="AB1336" i="10"/>
  <c r="AA1337" i="10"/>
  <c r="AB1342" i="10"/>
  <c r="AA1343" i="10"/>
  <c r="AB1348" i="10"/>
  <c r="AA1349" i="10"/>
  <c r="AB1354" i="10"/>
  <c r="AA1355" i="10"/>
  <c r="AB1360" i="10"/>
  <c r="AA1361" i="10"/>
  <c r="AB1366" i="10"/>
  <c r="AA1367" i="10"/>
  <c r="AB1372" i="10"/>
  <c r="AA1373" i="10"/>
  <c r="AB1378" i="10"/>
  <c r="AA1379" i="10"/>
  <c r="AB1384" i="10"/>
  <c r="AA1385" i="10"/>
  <c r="AB1390" i="10"/>
  <c r="AA1391" i="10"/>
  <c r="AB1396" i="10"/>
  <c r="AA1397" i="10"/>
  <c r="AB1402" i="10"/>
  <c r="AA1403" i="10"/>
  <c r="AB1408" i="10"/>
  <c r="AA1409" i="10"/>
  <c r="AB1414" i="10"/>
  <c r="AA1415" i="10"/>
  <c r="AB1420" i="10"/>
  <c r="AA1421" i="10"/>
  <c r="AB1426" i="10"/>
  <c r="AA1427" i="10"/>
  <c r="AB1432" i="10"/>
  <c r="AA1433" i="10"/>
  <c r="AB1438" i="10"/>
  <c r="AA1439" i="10"/>
  <c r="AB1444" i="10"/>
  <c r="AA1445" i="10"/>
  <c r="AB1450" i="10"/>
  <c r="AA1451" i="10"/>
  <c r="AB1456" i="10"/>
  <c r="AA1457" i="10"/>
  <c r="AB1462" i="10"/>
  <c r="AA1463" i="10"/>
  <c r="AB1468" i="10"/>
  <c r="AA1469" i="10"/>
  <c r="AB1474" i="10"/>
  <c r="AA1475" i="10"/>
  <c r="AB1480" i="10"/>
  <c r="AA1481" i="10"/>
  <c r="AB1486" i="10"/>
  <c r="AA1487" i="10"/>
  <c r="AB1492" i="10"/>
  <c r="AA1493" i="10"/>
  <c r="AB1498" i="10"/>
  <c r="AA1499" i="10"/>
  <c r="AB1504" i="10"/>
  <c r="AA1505" i="10"/>
  <c r="AB1510" i="10"/>
  <c r="AA1511" i="10"/>
  <c r="AB1516" i="10"/>
  <c r="AA1517" i="10"/>
  <c r="AB1522" i="10"/>
  <c r="AA1523" i="10"/>
  <c r="AB1528" i="10"/>
  <c r="AA1529" i="10"/>
  <c r="AB1534" i="10"/>
  <c r="AA1535" i="10"/>
  <c r="AB1540" i="10"/>
  <c r="AA1541" i="10"/>
  <c r="AB1546" i="10"/>
  <c r="AA1547" i="10"/>
  <c r="AB1552" i="10"/>
  <c r="AA1553" i="10"/>
  <c r="AB1558" i="10"/>
  <c r="AA1559" i="10"/>
  <c r="AB1564" i="10"/>
  <c r="AA1565" i="10"/>
  <c r="AB1570" i="10"/>
  <c r="AA1571" i="10"/>
  <c r="AB1576" i="10"/>
  <c r="AA1577" i="10"/>
  <c r="AB1582" i="10"/>
  <c r="AA1583" i="10"/>
  <c r="AB1588" i="10"/>
  <c r="AA1589" i="10"/>
  <c r="AB1594" i="10"/>
  <c r="AA1595" i="10"/>
  <c r="AB1600" i="10"/>
  <c r="AA1601" i="10"/>
  <c r="AB1606" i="10"/>
  <c r="AA1607" i="10"/>
  <c r="AB1612" i="10"/>
  <c r="AA1613" i="10"/>
  <c r="AB1618" i="10"/>
  <c r="AA1619" i="10"/>
  <c r="AB1624" i="10"/>
  <c r="AA1625" i="10"/>
  <c r="AB1630" i="10"/>
  <c r="AA1631" i="10"/>
  <c r="AB1636" i="10"/>
  <c r="AA1637" i="10"/>
  <c r="AB1642" i="10"/>
  <c r="AA1643" i="10"/>
  <c r="AA1646" i="10"/>
  <c r="AA1649" i="10"/>
  <c r="AB1653" i="10"/>
  <c r="AA1659" i="10"/>
  <c r="AA1668" i="10"/>
  <c r="AB1668" i="10"/>
  <c r="AB1671" i="10"/>
  <c r="AA1672" i="10"/>
  <c r="AA1680" i="10"/>
  <c r="AA1696" i="10"/>
  <c r="AB1696" i="10"/>
  <c r="AB1701" i="10"/>
  <c r="AA1704" i="10"/>
  <c r="AB1704" i="10"/>
  <c r="AA1710" i="10"/>
  <c r="AB1710" i="10"/>
  <c r="AA1734" i="10"/>
  <c r="AB1734" i="10"/>
  <c r="AB1670" i="10"/>
  <c r="AA1684" i="10"/>
  <c r="AA1702" i="10"/>
  <c r="AA1800" i="10"/>
  <c r="AB1800" i="10"/>
  <c r="AA1818" i="10"/>
  <c r="AB1818" i="10"/>
  <c r="AB1845" i="10"/>
  <c r="AB1852" i="10"/>
  <c r="AA1852" i="10"/>
  <c r="AB1881" i="10"/>
  <c r="AB1888" i="10"/>
  <c r="AA1888" i="10"/>
  <c r="AB1917" i="10"/>
  <c r="AB1924" i="10"/>
  <c r="AA1924" i="10"/>
  <c r="AB1953" i="10"/>
  <c r="AB1960" i="10"/>
  <c r="AA1960" i="10"/>
  <c r="AA1983" i="10"/>
  <c r="AB1989" i="10"/>
  <c r="AB1996" i="10"/>
  <c r="AA1996" i="10"/>
  <c r="AA2019" i="10"/>
  <c r="AB2069" i="10"/>
  <c r="AA2069" i="10"/>
  <c r="AB1677" i="10"/>
  <c r="AA1698" i="10"/>
  <c r="AB1698" i="10"/>
  <c r="AB1707" i="10"/>
  <c r="AA1720" i="10"/>
  <c r="AB1725" i="10"/>
  <c r="AA1738" i="10"/>
  <c r="AB1743" i="10"/>
  <c r="AA1756" i="10"/>
  <c r="AB1761" i="10"/>
  <c r="AA1774" i="10"/>
  <c r="AB1779" i="10"/>
  <c r="AA1792" i="10"/>
  <c r="AB1797" i="10"/>
  <c r="AA1810" i="10"/>
  <c r="AB1815" i="10"/>
  <c r="AA1845" i="10"/>
  <c r="AB1851" i="10"/>
  <c r="AB1858" i="10"/>
  <c r="AA1858" i="10"/>
  <c r="AA1881" i="10"/>
  <c r="AB1887" i="10"/>
  <c r="AB1894" i="10"/>
  <c r="AA1894" i="10"/>
  <c r="AA1917" i="10"/>
  <c r="AB1923" i="10"/>
  <c r="AB1930" i="10"/>
  <c r="AA1930" i="10"/>
  <c r="AA1953" i="10"/>
  <c r="AB1959" i="10"/>
  <c r="AB1966" i="10"/>
  <c r="AA1966" i="10"/>
  <c r="AA1989" i="10"/>
  <c r="AB1995" i="10"/>
  <c r="AB2002" i="10"/>
  <c r="AA2002" i="10"/>
  <c r="AB2026" i="10"/>
  <c r="AA2026" i="10"/>
  <c r="AB2034" i="10"/>
  <c r="AA2034" i="10"/>
  <c r="AB2039" i="10"/>
  <c r="AA1758" i="10"/>
  <c r="AB1758" i="10"/>
  <c r="AA1776" i="10"/>
  <c r="AB1776" i="10"/>
  <c r="AA1794" i="10"/>
  <c r="AB1794" i="10"/>
  <c r="AA1812" i="10"/>
  <c r="AB1812" i="10"/>
  <c r="AB1828" i="10"/>
  <c r="AA1828" i="10"/>
  <c r="AB1857" i="10"/>
  <c r="AB1864" i="10"/>
  <c r="AA1864" i="10"/>
  <c r="AB1893" i="10"/>
  <c r="AB1900" i="10"/>
  <c r="AA1900" i="10"/>
  <c r="AA1923" i="10"/>
  <c r="AB1929" i="10"/>
  <c r="AB1936" i="10"/>
  <c r="AA1936" i="10"/>
  <c r="AA1959" i="10"/>
  <c r="AB1965" i="10"/>
  <c r="AB1972" i="10"/>
  <c r="AA1972" i="10"/>
  <c r="AA1995" i="10"/>
  <c r="AB2001" i="10"/>
  <c r="AB2008" i="10"/>
  <c r="AA2008" i="10"/>
  <c r="AA2039" i="10"/>
  <c r="AA1732" i="10"/>
  <c r="AB1737" i="10"/>
  <c r="AA1750" i="10"/>
  <c r="AB1755" i="10"/>
  <c r="AA1768" i="10"/>
  <c r="AB1773" i="10"/>
  <c r="AA1786" i="10"/>
  <c r="AB1791" i="10"/>
  <c r="AA1804" i="10"/>
  <c r="AB1809" i="10"/>
  <c r="AA1822" i="10"/>
  <c r="AB1827" i="10"/>
  <c r="AB1834" i="10"/>
  <c r="AA1834" i="10"/>
  <c r="AB1863" i="10"/>
  <c r="AB1870" i="10"/>
  <c r="AA1870" i="10"/>
  <c r="AB1899" i="10"/>
  <c r="AB1906" i="10"/>
  <c r="AA1906" i="10"/>
  <c r="AB1935" i="10"/>
  <c r="AB1942" i="10"/>
  <c r="AA1942" i="10"/>
  <c r="AB1971" i="10"/>
  <c r="AB1978" i="10"/>
  <c r="AA1978" i="10"/>
  <c r="AB2007" i="10"/>
  <c r="AB2014" i="10"/>
  <c r="AA2014" i="10"/>
  <c r="AB2032" i="10"/>
  <c r="AA2032" i="10"/>
  <c r="AA1752" i="10"/>
  <c r="AB1752" i="10"/>
  <c r="AB1768" i="10"/>
  <c r="AA1770" i="10"/>
  <c r="AB1770" i="10"/>
  <c r="AA1773" i="10"/>
  <c r="AB1786" i="10"/>
  <c r="AA1788" i="10"/>
  <c r="AB1788" i="10"/>
  <c r="AA1791" i="10"/>
  <c r="AB1804" i="10"/>
  <c r="AA1806" i="10"/>
  <c r="AB1806" i="10"/>
  <c r="AA1809" i="10"/>
  <c r="AB1822" i="10"/>
  <c r="AA1824" i="10"/>
  <c r="AB1824" i="10"/>
  <c r="AA1827" i="10"/>
  <c r="AB1833" i="10"/>
  <c r="AB1840" i="10"/>
  <c r="AA1840" i="10"/>
  <c r="AA1863" i="10"/>
  <c r="AB1869" i="10"/>
  <c r="AB1876" i="10"/>
  <c r="AA1876" i="10"/>
  <c r="AA1899" i="10"/>
  <c r="AB1905" i="10"/>
  <c r="AB1912" i="10"/>
  <c r="AA1912" i="10"/>
  <c r="AA1935" i="10"/>
  <c r="AB1941" i="10"/>
  <c r="AB1948" i="10"/>
  <c r="AA1948" i="10"/>
  <c r="AA1971" i="10"/>
  <c r="AB1977" i="10"/>
  <c r="AB1984" i="10"/>
  <c r="AA1984" i="10"/>
  <c r="AA2007" i="10"/>
  <c r="AB2013" i="10"/>
  <c r="AB2020" i="10"/>
  <c r="AA2020" i="10"/>
  <c r="AB2037" i="10"/>
  <c r="AA1762" i="10"/>
  <c r="AB1767" i="10"/>
  <c r="AA1780" i="10"/>
  <c r="AB1785" i="10"/>
  <c r="AA1798" i="10"/>
  <c r="AB1803" i="10"/>
  <c r="AA1816" i="10"/>
  <c r="AB1821" i="10"/>
  <c r="AB1839" i="10"/>
  <c r="AB1846" i="10"/>
  <c r="AA1846" i="10"/>
  <c r="AB1875" i="10"/>
  <c r="AB1882" i="10"/>
  <c r="AA1882" i="10"/>
  <c r="AB1911" i="10"/>
  <c r="AB1918" i="10"/>
  <c r="AA1918" i="10"/>
  <c r="AB1947" i="10"/>
  <c r="AB1954" i="10"/>
  <c r="AA1954" i="10"/>
  <c r="AB1983" i="10"/>
  <c r="AB1990" i="10"/>
  <c r="AA1990" i="10"/>
  <c r="AB2019" i="10"/>
  <c r="AB2028" i="10"/>
  <c r="AA2028" i="10"/>
  <c r="AB2067" i="10"/>
  <c r="AA2067" i="10"/>
  <c r="AB1830" i="10"/>
  <c r="AB1836" i="10"/>
  <c r="AB1842" i="10"/>
  <c r="AB1848" i="10"/>
  <c r="AB1854" i="10"/>
  <c r="AB1860" i="10"/>
  <c r="AB1866" i="10"/>
  <c r="AB1872" i="10"/>
  <c r="AB1878" i="10"/>
  <c r="AB1884" i="10"/>
  <c r="AB1890" i="10"/>
  <c r="AB1896" i="10"/>
  <c r="AB1902" i="10"/>
  <c r="AB1908" i="10"/>
  <c r="AB1914" i="10"/>
  <c r="AB1920" i="10"/>
  <c r="AB1926" i="10"/>
  <c r="AB1932" i="10"/>
  <c r="AB1938" i="10"/>
  <c r="AB1944" i="10"/>
  <c r="AB1950" i="10"/>
  <c r="AB1956" i="10"/>
  <c r="AB1962" i="10"/>
  <c r="AB1968" i="10"/>
  <c r="AB1974" i="10"/>
  <c r="AB1980" i="10"/>
  <c r="AB1986" i="10"/>
  <c r="AB1992" i="10"/>
  <c r="AB1998" i="10"/>
  <c r="AB2004" i="10"/>
  <c r="AB2010" i="10"/>
  <c r="AB2016" i="10"/>
  <c r="AB2022" i="10"/>
  <c r="AB2038" i="10"/>
  <c r="AB2045" i="10"/>
  <c r="AB2051" i="10"/>
  <c r="AB2057" i="10"/>
  <c r="AB2064" i="10"/>
  <c r="AA2064" i="10"/>
  <c r="AB2079" i="10"/>
  <c r="AB2081" i="10"/>
  <c r="AA2081" i="10"/>
  <c r="AB2086" i="10"/>
  <c r="AB2097" i="10"/>
  <c r="AB2099" i="10"/>
  <c r="AA2099" i="10"/>
  <c r="AB2103" i="10"/>
  <c r="AB2105" i="10"/>
  <c r="AA2105" i="10"/>
  <c r="AB2116" i="10"/>
  <c r="AB2127" i="10"/>
  <c r="AB2129" i="10"/>
  <c r="AA2129" i="10"/>
  <c r="AB2134" i="10"/>
  <c r="AA2157" i="10"/>
  <c r="AA2163" i="10"/>
  <c r="AA2175" i="10"/>
  <c r="AB2181" i="10"/>
  <c r="AB2188" i="10"/>
  <c r="AA2188" i="10"/>
  <c r="AB2217" i="10"/>
  <c r="AB2224" i="10"/>
  <c r="AA2224" i="10"/>
  <c r="AA2247" i="10"/>
  <c r="AB2253" i="10"/>
  <c r="AB2260" i="10"/>
  <c r="AA2260" i="10"/>
  <c r="AA2277" i="10"/>
  <c r="AB2283" i="10"/>
  <c r="AB2314" i="10"/>
  <c r="AA2314" i="10"/>
  <c r="AB2326" i="10"/>
  <c r="AA2326" i="10"/>
  <c r="AB2338" i="10"/>
  <c r="AA2338" i="10"/>
  <c r="AB2140" i="10"/>
  <c r="AA2140" i="10"/>
  <c r="AB2170" i="10"/>
  <c r="AA2170" i="10"/>
  <c r="AB2187" i="10"/>
  <c r="AB2194" i="10"/>
  <c r="AA2194" i="10"/>
  <c r="AB2200" i="10"/>
  <c r="AA2200" i="10"/>
  <c r="AB2223" i="10"/>
  <c r="AB2230" i="10"/>
  <c r="AA2230" i="10"/>
  <c r="AB2259" i="10"/>
  <c r="AB2266" i="10"/>
  <c r="AA2266" i="10"/>
  <c r="AB2080" i="10"/>
  <c r="AB2093" i="10"/>
  <c r="AA2093" i="10"/>
  <c r="AB2098" i="10"/>
  <c r="AB2104" i="10"/>
  <c r="AB2111" i="10"/>
  <c r="AA2111" i="10"/>
  <c r="AB2123" i="10"/>
  <c r="AA2123" i="10"/>
  <c r="AB2128" i="10"/>
  <c r="AB2146" i="10"/>
  <c r="AA2146" i="10"/>
  <c r="AB2169" i="10"/>
  <c r="AB2193" i="10"/>
  <c r="AB2199" i="10"/>
  <c r="AB2206" i="10"/>
  <c r="AA2206" i="10"/>
  <c r="AB2229" i="10"/>
  <c r="AB2236" i="10"/>
  <c r="AA2236" i="10"/>
  <c r="AB2265" i="10"/>
  <c r="AB2272" i="10"/>
  <c r="AA2272" i="10"/>
  <c r="AB2290" i="10"/>
  <c r="AA2290" i="10"/>
  <c r="AB2296" i="10"/>
  <c r="AA2296" i="10"/>
  <c r="AB2308" i="10"/>
  <c r="AA2308" i="10"/>
  <c r="AB2350" i="10"/>
  <c r="AA2350" i="10"/>
  <c r="AB2046" i="10"/>
  <c r="AA2046" i="10"/>
  <c r="AB2052" i="10"/>
  <c r="AA2052" i="10"/>
  <c r="AB2058" i="10"/>
  <c r="AA2058" i="10"/>
  <c r="AB2063" i="10"/>
  <c r="AB2073" i="10"/>
  <c r="AB2075" i="10"/>
  <c r="AA2075" i="10"/>
  <c r="AA2080" i="10"/>
  <c r="AA2085" i="10"/>
  <c r="AA2098" i="10"/>
  <c r="AA2104" i="10"/>
  <c r="AA2115" i="10"/>
  <c r="AA2128" i="10"/>
  <c r="AA2133" i="10"/>
  <c r="AB2145" i="10"/>
  <c r="AB2152" i="10"/>
  <c r="AA2152" i="10"/>
  <c r="AA2169" i="10"/>
  <c r="AA2193" i="10"/>
  <c r="AA2199" i="10"/>
  <c r="AB2205" i="10"/>
  <c r="AB2212" i="10"/>
  <c r="AA2212" i="10"/>
  <c r="AA2229" i="10"/>
  <c r="AB2235" i="10"/>
  <c r="AB2242" i="10"/>
  <c r="AA2242" i="10"/>
  <c r="AA2265" i="10"/>
  <c r="AB2271" i="10"/>
  <c r="AB2289" i="10"/>
  <c r="AB2295" i="10"/>
  <c r="AB2302" i="10"/>
  <c r="AA2302" i="10"/>
  <c r="AB2320" i="10"/>
  <c r="AA2320" i="10"/>
  <c r="AB2332" i="10"/>
  <c r="AA2332" i="10"/>
  <c r="AB2344" i="10"/>
  <c r="AA2344" i="10"/>
  <c r="AB2040" i="10"/>
  <c r="AA2040" i="10"/>
  <c r="AB2085" i="10"/>
  <c r="AB2087" i="10"/>
  <c r="AA2087" i="10"/>
  <c r="AB2092" i="10"/>
  <c r="AB2110" i="10"/>
  <c r="AB2115" i="10"/>
  <c r="AB2117" i="10"/>
  <c r="AA2117" i="10"/>
  <c r="AB2122" i="10"/>
  <c r="AB2133" i="10"/>
  <c r="AB2135" i="10"/>
  <c r="AA2135" i="10"/>
  <c r="AB2151" i="10"/>
  <c r="AB2158" i="10"/>
  <c r="AA2158" i="10"/>
  <c r="AB2164" i="10"/>
  <c r="AA2164" i="10"/>
  <c r="AB2176" i="10"/>
  <c r="AA2176" i="10"/>
  <c r="AB2211" i="10"/>
  <c r="AB2241" i="10"/>
  <c r="AB2248" i="10"/>
  <c r="AA2248" i="10"/>
  <c r="AB2278" i="10"/>
  <c r="AA2278" i="10"/>
  <c r="AB1655" i="10"/>
  <c r="AB1661" i="10"/>
  <c r="AB1667" i="10"/>
  <c r="AB1673" i="10"/>
  <c r="AB1679" i="10"/>
  <c r="AB1685" i="10"/>
  <c r="AB1691" i="10"/>
  <c r="AB1697" i="10"/>
  <c r="AB1703" i="10"/>
  <c r="AB1709" i="10"/>
  <c r="AB1715" i="10"/>
  <c r="AB1721" i="10"/>
  <c r="AB1727" i="10"/>
  <c r="AB1733" i="10"/>
  <c r="AB1739" i="10"/>
  <c r="AB1745" i="10"/>
  <c r="AB1751" i="10"/>
  <c r="AB1757" i="10"/>
  <c r="AB1763" i="10"/>
  <c r="AB1769" i="10"/>
  <c r="AB1775" i="10"/>
  <c r="AB1781" i="10"/>
  <c r="AB1787" i="10"/>
  <c r="AB1793" i="10"/>
  <c r="AB1799" i="10"/>
  <c r="AB1805" i="10"/>
  <c r="AB1811" i="10"/>
  <c r="AB1817" i="10"/>
  <c r="AB1823" i="10"/>
  <c r="AB1829" i="10"/>
  <c r="AA1830" i="10"/>
  <c r="AB1835" i="10"/>
  <c r="AA1836" i="10"/>
  <c r="AB1841" i="10"/>
  <c r="AA1842" i="10"/>
  <c r="AB1847" i="10"/>
  <c r="AA1848" i="10"/>
  <c r="AB1853" i="10"/>
  <c r="AA1854" i="10"/>
  <c r="AB1859" i="10"/>
  <c r="AA1860" i="10"/>
  <c r="AB1865" i="10"/>
  <c r="AA1866" i="10"/>
  <c r="AB1871" i="10"/>
  <c r="AA1872" i="10"/>
  <c r="AB1877" i="10"/>
  <c r="AA1878" i="10"/>
  <c r="AB1883" i="10"/>
  <c r="AA1884" i="10"/>
  <c r="AB1889" i="10"/>
  <c r="AA1890" i="10"/>
  <c r="AB1895" i="10"/>
  <c r="AA1896" i="10"/>
  <c r="AB1901" i="10"/>
  <c r="AA1902" i="10"/>
  <c r="AB1907" i="10"/>
  <c r="AA1908" i="10"/>
  <c r="AB1913" i="10"/>
  <c r="AA1914" i="10"/>
  <c r="AB1919" i="10"/>
  <c r="AA1920" i="10"/>
  <c r="AB1925" i="10"/>
  <c r="AA1926" i="10"/>
  <c r="AB1931" i="10"/>
  <c r="AA1932" i="10"/>
  <c r="AB1937" i="10"/>
  <c r="AA1938" i="10"/>
  <c r="AB1943" i="10"/>
  <c r="AA1944" i="10"/>
  <c r="AB1949" i="10"/>
  <c r="AA1950" i="10"/>
  <c r="AB1955" i="10"/>
  <c r="AA1956" i="10"/>
  <c r="AB1961" i="10"/>
  <c r="AA1962" i="10"/>
  <c r="AB1967" i="10"/>
  <c r="AA1968" i="10"/>
  <c r="AB1973" i="10"/>
  <c r="AA1974" i="10"/>
  <c r="AB1979" i="10"/>
  <c r="AA1980" i="10"/>
  <c r="AB1985" i="10"/>
  <c r="AA1986" i="10"/>
  <c r="AB1991" i="10"/>
  <c r="AA1992" i="10"/>
  <c r="AB1997" i="10"/>
  <c r="AA1998" i="10"/>
  <c r="AB2003" i="10"/>
  <c r="AA2004" i="10"/>
  <c r="AB2009" i="10"/>
  <c r="AA2010" i="10"/>
  <c r="AB2015" i="10"/>
  <c r="AA2016" i="10"/>
  <c r="AA2022" i="10"/>
  <c r="AB2027" i="10"/>
  <c r="AB2033" i="10"/>
  <c r="AA2038" i="10"/>
  <c r="AB2044" i="10"/>
  <c r="AB2050" i="10"/>
  <c r="AB2056" i="10"/>
  <c r="AB2070" i="10"/>
  <c r="AA2070" i="10"/>
  <c r="AB2074" i="10"/>
  <c r="AA2079" i="10"/>
  <c r="AA2092" i="10"/>
  <c r="AA2097" i="10"/>
  <c r="AA2103" i="10"/>
  <c r="AA2110" i="10"/>
  <c r="AA2122" i="10"/>
  <c r="AA2127" i="10"/>
  <c r="AA2151" i="10"/>
  <c r="AB2157" i="10"/>
  <c r="AB2163" i="10"/>
  <c r="AB2175" i="10"/>
  <c r="AB2182" i="10"/>
  <c r="AA2182" i="10"/>
  <c r="AA2211" i="10"/>
  <c r="AB2218" i="10"/>
  <c r="AA2218" i="10"/>
  <c r="AA2241" i="10"/>
  <c r="AB2247" i="10"/>
  <c r="AB2254" i="10"/>
  <c r="AA2254" i="10"/>
  <c r="AB2277" i="10"/>
  <c r="AB2284" i="10"/>
  <c r="AA2284" i="10"/>
  <c r="AB2540" i="10"/>
  <c r="AB2546" i="10"/>
  <c r="AB2552" i="10"/>
  <c r="AB2577" i="10"/>
  <c r="AA2577" i="10"/>
  <c r="AB2582" i="10"/>
  <c r="AA2592" i="10"/>
  <c r="AB2595" i="10"/>
  <c r="AA2595" i="10"/>
  <c r="AB2600" i="10"/>
  <c r="AA2604" i="10"/>
  <c r="AB2607" i="10"/>
  <c r="AA2607" i="10"/>
  <c r="AB2612" i="10"/>
  <c r="AA2622" i="10"/>
  <c r="AB2625" i="10"/>
  <c r="AA2625" i="10"/>
  <c r="AB2630" i="10"/>
  <c r="AA2640" i="10"/>
  <c r="AB2643" i="10"/>
  <c r="AA2643" i="10"/>
  <c r="AB2648" i="10"/>
  <c r="AA2658" i="10"/>
  <c r="AB2661" i="10"/>
  <c r="AA2661" i="10"/>
  <c r="AB2690" i="10"/>
  <c r="AA2690" i="10"/>
  <c r="AB2961" i="10"/>
  <c r="AA2961" i="10"/>
  <c r="AB2558" i="10"/>
  <c r="AB2571" i="10"/>
  <c r="AA2571" i="10"/>
  <c r="AB2678" i="10"/>
  <c r="AB2708" i="10"/>
  <c r="AA2708" i="10"/>
  <c r="AB3229" i="10"/>
  <c r="AA3229" i="10"/>
  <c r="AB2301" i="10"/>
  <c r="AB2307" i="10"/>
  <c r="AB2313" i="10"/>
  <c r="AB2319" i="10"/>
  <c r="AB2325" i="10"/>
  <c r="AB2331" i="10"/>
  <c r="AB2337" i="10"/>
  <c r="AB2343" i="10"/>
  <c r="AB2349" i="10"/>
  <c r="AB2355" i="10"/>
  <c r="AA2356" i="10"/>
  <c r="AB2361" i="10"/>
  <c r="AA2362" i="10"/>
  <c r="AB2367" i="10"/>
  <c r="AA2368" i="10"/>
  <c r="AB2373" i="10"/>
  <c r="AA2374" i="10"/>
  <c r="AB2379" i="10"/>
  <c r="AA2380" i="10"/>
  <c r="AB2385" i="10"/>
  <c r="AA2386" i="10"/>
  <c r="AB2391" i="10"/>
  <c r="AA2392" i="10"/>
  <c r="AB2397" i="10"/>
  <c r="AA2398" i="10"/>
  <c r="AB2403" i="10"/>
  <c r="AA2404" i="10"/>
  <c r="AB2409" i="10"/>
  <c r="AA2410" i="10"/>
  <c r="AB2415" i="10"/>
  <c r="AA2416" i="10"/>
  <c r="AB2421" i="10"/>
  <c r="AA2422" i="10"/>
  <c r="AB2427" i="10"/>
  <c r="AA2428" i="10"/>
  <c r="AB2433" i="10"/>
  <c r="AA2434" i="10"/>
  <c r="AB2439" i="10"/>
  <c r="AA2440" i="10"/>
  <c r="AB2445" i="10"/>
  <c r="AA2446" i="10"/>
  <c r="AB2451" i="10"/>
  <c r="AA2452" i="10"/>
  <c r="AB2457" i="10"/>
  <c r="AA2458" i="10"/>
  <c r="AB2463" i="10"/>
  <c r="AA2464" i="10"/>
  <c r="AB2469" i="10"/>
  <c r="AA2470" i="10"/>
  <c r="AB2475" i="10"/>
  <c r="AA2476" i="10"/>
  <c r="AB2481" i="10"/>
  <c r="AA2482" i="10"/>
  <c r="AB2487" i="10"/>
  <c r="AA2488" i="10"/>
  <c r="AB2493" i="10"/>
  <c r="AA2494" i="10"/>
  <c r="AB2499" i="10"/>
  <c r="AA2500" i="10"/>
  <c r="AB2505" i="10"/>
  <c r="AA2506" i="10"/>
  <c r="AB2511" i="10"/>
  <c r="AA2512" i="10"/>
  <c r="AB2517" i="10"/>
  <c r="AA2518" i="10"/>
  <c r="AB2523" i="10"/>
  <c r="AA2524" i="10"/>
  <c r="AB2529" i="10"/>
  <c r="AA2530" i="10"/>
  <c r="AB2534" i="10"/>
  <c r="AB2538" i="10"/>
  <c r="AB2544" i="10"/>
  <c r="AB2550" i="10"/>
  <c r="AA2556" i="10"/>
  <c r="AA2558" i="10"/>
  <c r="AB2565" i="10"/>
  <c r="AA2565" i="10"/>
  <c r="AA2569" i="10"/>
  <c r="AB2575" i="10"/>
  <c r="AB2576" i="10"/>
  <c r="AA2586" i="10"/>
  <c r="AB2589" i="10"/>
  <c r="AA2589" i="10"/>
  <c r="AB2594" i="10"/>
  <c r="AB2606" i="10"/>
  <c r="AA2616" i="10"/>
  <c r="AB2619" i="10"/>
  <c r="AA2619" i="10"/>
  <c r="AB2624" i="10"/>
  <c r="AA2634" i="10"/>
  <c r="AB2637" i="10"/>
  <c r="AA2637" i="10"/>
  <c r="AB2642" i="10"/>
  <c r="AA2652" i="10"/>
  <c r="AB2655" i="10"/>
  <c r="AA2655" i="10"/>
  <c r="AB2660" i="10"/>
  <c r="AA2678" i="10"/>
  <c r="AA2141" i="10"/>
  <c r="AA2147" i="10"/>
  <c r="AA2153" i="10"/>
  <c r="AA2159" i="10"/>
  <c r="AA2165" i="10"/>
  <c r="AA2171" i="10"/>
  <c r="AA2177" i="10"/>
  <c r="AA2183" i="10"/>
  <c r="AA2189" i="10"/>
  <c r="AA2195" i="10"/>
  <c r="AA2201" i="10"/>
  <c r="AA2207" i="10"/>
  <c r="AA2213" i="10"/>
  <c r="AA2219" i="10"/>
  <c r="AA2225" i="10"/>
  <c r="AA2231" i="10"/>
  <c r="AA2237" i="10"/>
  <c r="AA2243" i="10"/>
  <c r="AA2249" i="10"/>
  <c r="AA2255" i="10"/>
  <c r="AA2261" i="10"/>
  <c r="AA2267" i="10"/>
  <c r="AA2273" i="10"/>
  <c r="AA2279" i="10"/>
  <c r="AA2285" i="10"/>
  <c r="AA2291" i="10"/>
  <c r="AA2297" i="10"/>
  <c r="AA2303" i="10"/>
  <c r="AA2309" i="10"/>
  <c r="AA2315" i="10"/>
  <c r="AA2321" i="10"/>
  <c r="AA2327" i="10"/>
  <c r="AA2333" i="10"/>
  <c r="AA2339" i="10"/>
  <c r="AA2345" i="10"/>
  <c r="AA2351" i="10"/>
  <c r="AB2356" i="10"/>
  <c r="AA2357" i="10"/>
  <c r="AB2362" i="10"/>
  <c r="AA2363" i="10"/>
  <c r="AB2368" i="10"/>
  <c r="AA2369" i="10"/>
  <c r="AB2374" i="10"/>
  <c r="AA2375" i="10"/>
  <c r="AB2380" i="10"/>
  <c r="AA2381" i="10"/>
  <c r="AB2386" i="10"/>
  <c r="AA2387" i="10"/>
  <c r="AB2392" i="10"/>
  <c r="AA2393" i="10"/>
  <c r="AB2398" i="10"/>
  <c r="AA2399" i="10"/>
  <c r="AB2404" i="10"/>
  <c r="AA2405" i="10"/>
  <c r="AB2410" i="10"/>
  <c r="AA2411" i="10"/>
  <c r="AB2416" i="10"/>
  <c r="AA2417" i="10"/>
  <c r="AB2422" i="10"/>
  <c r="AA2423" i="10"/>
  <c r="AB2428" i="10"/>
  <c r="AA2429" i="10"/>
  <c r="AB2434" i="10"/>
  <c r="AA2435" i="10"/>
  <c r="AB2440" i="10"/>
  <c r="AA2441" i="10"/>
  <c r="AB2446" i="10"/>
  <c r="AA2447" i="10"/>
  <c r="AB2452" i="10"/>
  <c r="AA2453" i="10"/>
  <c r="AB2458" i="10"/>
  <c r="AA2459" i="10"/>
  <c r="AB2464" i="10"/>
  <c r="AA2465" i="10"/>
  <c r="AB2470" i="10"/>
  <c r="AA2471" i="10"/>
  <c r="AB2476" i="10"/>
  <c r="AA2477" i="10"/>
  <c r="AB2482" i="10"/>
  <c r="AA2483" i="10"/>
  <c r="AB2488" i="10"/>
  <c r="AA2489" i="10"/>
  <c r="AB2494" i="10"/>
  <c r="AA2495" i="10"/>
  <c r="AB2500" i="10"/>
  <c r="AA2501" i="10"/>
  <c r="AB2506" i="10"/>
  <c r="AA2507" i="10"/>
  <c r="AB2512" i="10"/>
  <c r="AA2513" i="10"/>
  <c r="AB2518" i="10"/>
  <c r="AA2519" i="10"/>
  <c r="AB2524" i="10"/>
  <c r="AA2525" i="10"/>
  <c r="AB2530" i="10"/>
  <c r="AA2531" i="10"/>
  <c r="AA2532" i="10"/>
  <c r="AA2534" i="10"/>
  <c r="AB2541" i="10"/>
  <c r="AA2541" i="10"/>
  <c r="AB2547" i="10"/>
  <c r="AA2547" i="10"/>
  <c r="AB2553" i="10"/>
  <c r="AA2553" i="10"/>
  <c r="AB2556" i="10"/>
  <c r="AA2563" i="10"/>
  <c r="AB2569" i="10"/>
  <c r="AA2576" i="10"/>
  <c r="AB2586" i="10"/>
  <c r="AA2594" i="10"/>
  <c r="AA2606" i="10"/>
  <c r="AB2616" i="10"/>
  <c r="AA2624" i="10"/>
  <c r="AB2634" i="10"/>
  <c r="AA2642" i="10"/>
  <c r="AB2652" i="10"/>
  <c r="AA2660" i="10"/>
  <c r="AB2667" i="10"/>
  <c r="AA2667" i="10"/>
  <c r="AB2684" i="10"/>
  <c r="AA2684" i="10"/>
  <c r="AB2696" i="10"/>
  <c r="AA2696" i="10"/>
  <c r="AB2714" i="10"/>
  <c r="AA2714" i="10"/>
  <c r="AA2076" i="10"/>
  <c r="AA2082" i="10"/>
  <c r="AA2088" i="10"/>
  <c r="AA2094" i="10"/>
  <c r="AA2100" i="10"/>
  <c r="AA2106" i="10"/>
  <c r="AA2112" i="10"/>
  <c r="AA2118" i="10"/>
  <c r="AA2124" i="10"/>
  <c r="AA2130" i="10"/>
  <c r="AA2136" i="10"/>
  <c r="AB2141" i="10"/>
  <c r="AA2142" i="10"/>
  <c r="AB2147" i="10"/>
  <c r="AA2148" i="10"/>
  <c r="AB2153" i="10"/>
  <c r="AA2154" i="10"/>
  <c r="AB2159" i="10"/>
  <c r="AA2160" i="10"/>
  <c r="AB2165" i="10"/>
  <c r="AA2166" i="10"/>
  <c r="AB2171" i="10"/>
  <c r="AA2172" i="10"/>
  <c r="AB2177" i="10"/>
  <c r="AA2178" i="10"/>
  <c r="AB2183" i="10"/>
  <c r="AA2184" i="10"/>
  <c r="AB2189" i="10"/>
  <c r="AA2190" i="10"/>
  <c r="AB2195" i="10"/>
  <c r="AA2196" i="10"/>
  <c r="AB2201" i="10"/>
  <c r="AA2202" i="10"/>
  <c r="AB2207" i="10"/>
  <c r="AA2208" i="10"/>
  <c r="AB2213" i="10"/>
  <c r="AA2214" i="10"/>
  <c r="AB2219" i="10"/>
  <c r="AA2220" i="10"/>
  <c r="AB2225" i="10"/>
  <c r="AA2226" i="10"/>
  <c r="AB2231" i="10"/>
  <c r="AA2232" i="10"/>
  <c r="AB2237" i="10"/>
  <c r="AA2238" i="10"/>
  <c r="AB2243" i="10"/>
  <c r="AA2244" i="10"/>
  <c r="AB2249" i="10"/>
  <c r="AA2250" i="10"/>
  <c r="AB2255" i="10"/>
  <c r="AA2256" i="10"/>
  <c r="AB2261" i="10"/>
  <c r="AA2262" i="10"/>
  <c r="AB2267" i="10"/>
  <c r="AA2268" i="10"/>
  <c r="AB2273" i="10"/>
  <c r="AA2274" i="10"/>
  <c r="AB2279" i="10"/>
  <c r="AA2280" i="10"/>
  <c r="AB2285" i="10"/>
  <c r="AA2286" i="10"/>
  <c r="AB2291" i="10"/>
  <c r="AA2292" i="10"/>
  <c r="AB2297" i="10"/>
  <c r="AA2298" i="10"/>
  <c r="AB2303" i="10"/>
  <c r="AA2304" i="10"/>
  <c r="AB2309" i="10"/>
  <c r="AA2310" i="10"/>
  <c r="AB2315" i="10"/>
  <c r="AA2316" i="10"/>
  <c r="AB2321" i="10"/>
  <c r="AA2322" i="10"/>
  <c r="AB2327" i="10"/>
  <c r="AA2328" i="10"/>
  <c r="AB2333" i="10"/>
  <c r="AA2334" i="10"/>
  <c r="AB2339" i="10"/>
  <c r="AA2340" i="10"/>
  <c r="AB2345" i="10"/>
  <c r="AA2346" i="10"/>
  <c r="AB2351" i="10"/>
  <c r="AA2352" i="10"/>
  <c r="AB2357" i="10"/>
  <c r="AA2358" i="10"/>
  <c r="AB2363" i="10"/>
  <c r="AA2364" i="10"/>
  <c r="AB2369" i="10"/>
  <c r="AA2370" i="10"/>
  <c r="AB2375" i="10"/>
  <c r="AA2376" i="10"/>
  <c r="AB2381" i="10"/>
  <c r="AA2382" i="10"/>
  <c r="AB2387" i="10"/>
  <c r="AA2388" i="10"/>
  <c r="AB2393" i="10"/>
  <c r="AA2394" i="10"/>
  <c r="AB2399" i="10"/>
  <c r="AA2400" i="10"/>
  <c r="AB2405" i="10"/>
  <c r="AA2406" i="10"/>
  <c r="AB2411" i="10"/>
  <c r="AA2412" i="10"/>
  <c r="AB2417" i="10"/>
  <c r="AA2418" i="10"/>
  <c r="AB2423" i="10"/>
  <c r="AA2424" i="10"/>
  <c r="AB2429" i="10"/>
  <c r="AA2430" i="10"/>
  <c r="AB2435" i="10"/>
  <c r="AA2436" i="10"/>
  <c r="AB2441" i="10"/>
  <c r="AA2442" i="10"/>
  <c r="AB2447" i="10"/>
  <c r="AA2448" i="10"/>
  <c r="AB2453" i="10"/>
  <c r="AA2454" i="10"/>
  <c r="AB2459" i="10"/>
  <c r="AA2460" i="10"/>
  <c r="AB2465" i="10"/>
  <c r="AA2466" i="10"/>
  <c r="AB2471" i="10"/>
  <c r="AA2472" i="10"/>
  <c r="AB2477" i="10"/>
  <c r="AA2478" i="10"/>
  <c r="AB2483" i="10"/>
  <c r="AA2484" i="10"/>
  <c r="AB2489" i="10"/>
  <c r="AA2490" i="10"/>
  <c r="AB2495" i="10"/>
  <c r="AA2496" i="10"/>
  <c r="AB2501" i="10"/>
  <c r="AA2502" i="10"/>
  <c r="AB2507" i="10"/>
  <c r="AA2508" i="10"/>
  <c r="AB2513" i="10"/>
  <c r="AA2514" i="10"/>
  <c r="AB2519" i="10"/>
  <c r="AA2520" i="10"/>
  <c r="AB2525" i="10"/>
  <c r="AA2526" i="10"/>
  <c r="AB2531" i="10"/>
  <c r="AB2532" i="10"/>
  <c r="AA2539" i="10"/>
  <c r="AA2545" i="10"/>
  <c r="AA2551" i="10"/>
  <c r="AB2559" i="10"/>
  <c r="AA2559" i="10"/>
  <c r="AB2563" i="10"/>
  <c r="AB2570" i="10"/>
  <c r="AA2574" i="10"/>
  <c r="AA2580" i="10"/>
  <c r="AB2583" i="10"/>
  <c r="AA2583" i="10"/>
  <c r="AB2588" i="10"/>
  <c r="AA2598" i="10"/>
  <c r="AB2601" i="10"/>
  <c r="AA2601" i="10"/>
  <c r="AA2610" i="10"/>
  <c r="AB2613" i="10"/>
  <c r="AA2613" i="10"/>
  <c r="AB2618" i="10"/>
  <c r="AA2628" i="10"/>
  <c r="AB2631" i="10"/>
  <c r="AA2631" i="10"/>
  <c r="AB2636" i="10"/>
  <c r="AA2646" i="10"/>
  <c r="AB2649" i="10"/>
  <c r="AA2649" i="10"/>
  <c r="AB2654" i="10"/>
  <c r="AB2666" i="10"/>
  <c r="AB2673" i="10"/>
  <c r="AA2673" i="10"/>
  <c r="AB2857" i="10"/>
  <c r="AA2857" i="10"/>
  <c r="AB2863" i="10"/>
  <c r="AA2863" i="10"/>
  <c r="AB2869" i="10"/>
  <c r="AA2869" i="10"/>
  <c r="AB2875" i="10"/>
  <c r="AA2875" i="10"/>
  <c r="AA2029" i="10"/>
  <c r="AA2047" i="10"/>
  <c r="AA2053" i="10"/>
  <c r="AB2076" i="10"/>
  <c r="AB2082" i="10"/>
  <c r="AA2083" i="10"/>
  <c r="AB2088" i="10"/>
  <c r="AA2089" i="10"/>
  <c r="AB2094" i="10"/>
  <c r="AA2095" i="10"/>
  <c r="AB2100" i="10"/>
  <c r="AB2106" i="10"/>
  <c r="AB2112" i="10"/>
  <c r="AB2118" i="10"/>
  <c r="AA2119" i="10"/>
  <c r="AB2124" i="10"/>
  <c r="AA2125" i="10"/>
  <c r="AB2130" i="10"/>
  <c r="AA2131" i="10"/>
  <c r="AB2136" i="10"/>
  <c r="AA2137" i="10"/>
  <c r="AB2142" i="10"/>
  <c r="AA2143" i="10"/>
  <c r="AB2148" i="10"/>
  <c r="AA2149" i="10"/>
  <c r="AB2154" i="10"/>
  <c r="AA2155" i="10"/>
  <c r="AB2160" i="10"/>
  <c r="AA2161" i="10"/>
  <c r="AB2166" i="10"/>
  <c r="AA2167" i="10"/>
  <c r="AB2172" i="10"/>
  <c r="AB2178" i="10"/>
  <c r="AA2179" i="10"/>
  <c r="AB2184" i="10"/>
  <c r="AA2185" i="10"/>
  <c r="AB2190" i="10"/>
  <c r="AA2191" i="10"/>
  <c r="AB2196" i="10"/>
  <c r="AA2197" i="10"/>
  <c r="AB2202" i="10"/>
  <c r="AA2203" i="10"/>
  <c r="AB2208" i="10"/>
  <c r="AA2209" i="10"/>
  <c r="AB2214" i="10"/>
  <c r="AB2220" i="10"/>
  <c r="AA2221" i="10"/>
  <c r="AB2226" i="10"/>
  <c r="AA2227" i="10"/>
  <c r="AB2232" i="10"/>
  <c r="AA2233" i="10"/>
  <c r="AB2238" i="10"/>
  <c r="AA2239" i="10"/>
  <c r="AB2244" i="10"/>
  <c r="AA2245" i="10"/>
  <c r="AB2250" i="10"/>
  <c r="AA2251" i="10"/>
  <c r="AB2256" i="10"/>
  <c r="AA2257" i="10"/>
  <c r="AB2262" i="10"/>
  <c r="AA2263" i="10"/>
  <c r="AB2268" i="10"/>
  <c r="AA2269" i="10"/>
  <c r="AB2274" i="10"/>
  <c r="AB2280" i="10"/>
  <c r="AA2281" i="10"/>
  <c r="AB2286" i="10"/>
  <c r="AA2287" i="10"/>
  <c r="AB2292" i="10"/>
  <c r="AA2293" i="10"/>
  <c r="AB2298" i="10"/>
  <c r="AA2299" i="10"/>
  <c r="AB2304" i="10"/>
  <c r="AB2310" i="10"/>
  <c r="AB2316" i="10"/>
  <c r="AA2317" i="10"/>
  <c r="AB2322" i="10"/>
  <c r="AA2323" i="10"/>
  <c r="AB2328" i="10"/>
  <c r="AA2329" i="10"/>
  <c r="AB2334" i="10"/>
  <c r="AA2335" i="10"/>
  <c r="AB2340" i="10"/>
  <c r="AA2341" i="10"/>
  <c r="AB2346" i="10"/>
  <c r="AB2352" i="10"/>
  <c r="AA2353" i="10"/>
  <c r="AB2358" i="10"/>
  <c r="AA2359" i="10"/>
  <c r="AB2364" i="10"/>
  <c r="AA2365" i="10"/>
  <c r="AB2370" i="10"/>
  <c r="AA2371" i="10"/>
  <c r="AB2376" i="10"/>
  <c r="AB2382" i="10"/>
  <c r="AA2383" i="10"/>
  <c r="AB2388" i="10"/>
  <c r="AA2389" i="10"/>
  <c r="AB2394" i="10"/>
  <c r="AA2395" i="10"/>
  <c r="AB2400" i="10"/>
  <c r="AA2401" i="10"/>
  <c r="AB2406" i="10"/>
  <c r="AA2407" i="10"/>
  <c r="AB2412" i="10"/>
  <c r="AA2413" i="10"/>
  <c r="AB2418" i="10"/>
  <c r="AA2419" i="10"/>
  <c r="AB2424" i="10"/>
  <c r="AA2425" i="10"/>
  <c r="AB2430" i="10"/>
  <c r="AA2431" i="10"/>
  <c r="AB2436" i="10"/>
  <c r="AA2437" i="10"/>
  <c r="AB2442" i="10"/>
  <c r="AB2448" i="10"/>
  <c r="AB2454" i="10"/>
  <c r="AB2460" i="10"/>
  <c r="AB2466" i="10"/>
  <c r="AA2467" i="10"/>
  <c r="AB2472" i="10"/>
  <c r="AB2478" i="10"/>
  <c r="AA2479" i="10"/>
  <c r="AB2484" i="10"/>
  <c r="AA2485" i="10"/>
  <c r="AB2490" i="10"/>
  <c r="AA2491" i="10"/>
  <c r="AB2496" i="10"/>
  <c r="AA2497" i="10"/>
  <c r="AB2502" i="10"/>
  <c r="AA2503" i="10"/>
  <c r="AB2508" i="10"/>
  <c r="AA2509" i="10"/>
  <c r="AB2514" i="10"/>
  <c r="AA2515" i="10"/>
  <c r="AB2520" i="10"/>
  <c r="AA2521" i="10"/>
  <c r="AB2526" i="10"/>
  <c r="AA2527" i="10"/>
  <c r="AB2535" i="10"/>
  <c r="AA2535" i="10"/>
  <c r="AB2539" i="10"/>
  <c r="AB2545" i="10"/>
  <c r="AB2551" i="10"/>
  <c r="AB2564" i="10"/>
  <c r="AB2574" i="10"/>
  <c r="AB2672" i="10"/>
  <c r="AB2702" i="10"/>
  <c r="AA2702" i="10"/>
  <c r="AB2720" i="10"/>
  <c r="AA2720" i="10"/>
  <c r="AA2664" i="10"/>
  <c r="AA2670" i="10"/>
  <c r="AA2676" i="10"/>
  <c r="AA2682" i="10"/>
  <c r="AA2688" i="10"/>
  <c r="AA2694" i="10"/>
  <c r="AA2700" i="10"/>
  <c r="AA2706" i="10"/>
  <c r="AA2712" i="10"/>
  <c r="AA2718" i="10"/>
  <c r="AB2725" i="10"/>
  <c r="AB2731" i="10"/>
  <c r="AB2737" i="10"/>
  <c r="AB2743" i="10"/>
  <c r="AB2749" i="10"/>
  <c r="AA2754" i="10"/>
  <c r="AA2760" i="10"/>
  <c r="AA2766" i="10"/>
  <c r="AA2772" i="10"/>
  <c r="AA2778" i="10"/>
  <c r="AA2784" i="10"/>
  <c r="AA2790" i="10"/>
  <c r="AB2816" i="10"/>
  <c r="AA2816" i="10"/>
  <c r="AB2822" i="10"/>
  <c r="AA2822" i="10"/>
  <c r="AB2827" i="10"/>
  <c r="AB2840" i="10"/>
  <c r="AA2840" i="10"/>
  <c r="AB2845" i="10"/>
  <c r="AB2852" i="10"/>
  <c r="AA2852" i="10"/>
  <c r="AB2931" i="10"/>
  <c r="AA2931" i="10"/>
  <c r="AB2941" i="10"/>
  <c r="AA2941" i="10"/>
  <c r="AB2755" i="10"/>
  <c r="AB2761" i="10"/>
  <c r="AB2767" i="10"/>
  <c r="AB2773" i="10"/>
  <c r="AB2779" i="10"/>
  <c r="AB2785" i="10"/>
  <c r="AB2791" i="10"/>
  <c r="AB2797" i="10"/>
  <c r="AB2803" i="10"/>
  <c r="AB2809" i="10"/>
  <c r="AB2821" i="10"/>
  <c r="AB2834" i="10"/>
  <c r="AA2834" i="10"/>
  <c r="AB2839" i="10"/>
  <c r="AB2851" i="10"/>
  <c r="AB2856" i="10"/>
  <c r="AB2862" i="10"/>
  <c r="AB2868" i="10"/>
  <c r="AB2874" i="10"/>
  <c r="AB2912" i="10"/>
  <c r="AB2918" i="10"/>
  <c r="AA2918" i="10"/>
  <c r="AB2966" i="10"/>
  <c r="AB3104" i="10"/>
  <c r="AA3104" i="10"/>
  <c r="AA2679" i="10"/>
  <c r="AA2685" i="10"/>
  <c r="AA2691" i="10"/>
  <c r="AA2697" i="10"/>
  <c r="AA2703" i="10"/>
  <c r="AA2709" i="10"/>
  <c r="AA2715" i="10"/>
  <c r="AB2726" i="10"/>
  <c r="AA2726" i="10"/>
  <c r="AB2732" i="10"/>
  <c r="AA2732" i="10"/>
  <c r="AB2738" i="10"/>
  <c r="AA2738" i="10"/>
  <c r="AB2744" i="10"/>
  <c r="AA2744" i="10"/>
  <c r="AB2750" i="10"/>
  <c r="AA2750" i="10"/>
  <c r="AA2753" i="10"/>
  <c r="AA2755" i="10"/>
  <c r="AA2759" i="10"/>
  <c r="AA2761" i="10"/>
  <c r="AA2765" i="10"/>
  <c r="AA2767" i="10"/>
  <c r="AA2771" i="10"/>
  <c r="AA2773" i="10"/>
  <c r="AA2777" i="10"/>
  <c r="AA2779" i="10"/>
  <c r="AA2783" i="10"/>
  <c r="AA2785" i="10"/>
  <c r="AA2789" i="10"/>
  <c r="AA2791" i="10"/>
  <c r="AA2795" i="10"/>
  <c r="AA2797" i="10"/>
  <c r="AA2801" i="10"/>
  <c r="AA2803" i="10"/>
  <c r="AA2807" i="10"/>
  <c r="AA2809" i="10"/>
  <c r="AB2815" i="10"/>
  <c r="AA2821" i="10"/>
  <c r="AA2826" i="10"/>
  <c r="AA2839" i="10"/>
  <c r="AA2844" i="10"/>
  <c r="AA2851" i="10"/>
  <c r="AA2856" i="10"/>
  <c r="AA2862" i="10"/>
  <c r="AA2868" i="10"/>
  <c r="AA2874" i="10"/>
  <c r="AA2912" i="10"/>
  <c r="AB2923" i="10"/>
  <c r="AA2923" i="10"/>
  <c r="AA2966" i="10"/>
  <c r="AB3086" i="10"/>
  <c r="AA3086" i="10"/>
  <c r="AA2542" i="10"/>
  <c r="AA2548" i="10"/>
  <c r="AA2578" i="10"/>
  <c r="AA2584" i="10"/>
  <c r="AA2590" i="10"/>
  <c r="AA2596" i="10"/>
  <c r="AA2608" i="10"/>
  <c r="AA2614" i="10"/>
  <c r="AA2620" i="10"/>
  <c r="AA2626" i="10"/>
  <c r="AA2632" i="10"/>
  <c r="AA2638" i="10"/>
  <c r="AA2644" i="10"/>
  <c r="AA2650" i="10"/>
  <c r="AA2656" i="10"/>
  <c r="AA2662" i="10"/>
  <c r="AA2668" i="10"/>
  <c r="AB2679" i="10"/>
  <c r="AA2680" i="10"/>
  <c r="AB2685" i="10"/>
  <c r="AA2686" i="10"/>
  <c r="AB2691" i="10"/>
  <c r="AA2692" i="10"/>
  <c r="AB2697" i="10"/>
  <c r="AA2698" i="10"/>
  <c r="AB2703" i="10"/>
  <c r="AA2704" i="10"/>
  <c r="AB2709" i="10"/>
  <c r="AA2710" i="10"/>
  <c r="AB2715" i="10"/>
  <c r="AA2716" i="10"/>
  <c r="AA2724" i="10"/>
  <c r="AA2730" i="10"/>
  <c r="AA2736" i="10"/>
  <c r="AA2742" i="10"/>
  <c r="AA2748" i="10"/>
  <c r="AB2753" i="10"/>
  <c r="AB2759" i="10"/>
  <c r="AB2765" i="10"/>
  <c r="AB2771" i="10"/>
  <c r="AB2777" i="10"/>
  <c r="AB2783" i="10"/>
  <c r="AB2789" i="10"/>
  <c r="AB2795" i="10"/>
  <c r="AB2801" i="10"/>
  <c r="AB2807" i="10"/>
  <c r="AA2813" i="10"/>
  <c r="AA2815" i="10"/>
  <c r="AB2826" i="10"/>
  <c r="AB2828" i="10"/>
  <c r="AA2828" i="10"/>
  <c r="AB2833" i="10"/>
  <c r="AB2844" i="10"/>
  <c r="AB2846" i="10"/>
  <c r="AA2846" i="10"/>
  <c r="AB2914" i="10"/>
  <c r="AA2914" i="10"/>
  <c r="AB2947" i="10"/>
  <c r="AB2954" i="10"/>
  <c r="AB3068" i="10"/>
  <c r="AA3068" i="10"/>
  <c r="AB2756" i="10"/>
  <c r="AA2756" i="10"/>
  <c r="AB2762" i="10"/>
  <c r="AA2762" i="10"/>
  <c r="AB2768" i="10"/>
  <c r="AA2768" i="10"/>
  <c r="AB2774" i="10"/>
  <c r="AA2774" i="10"/>
  <c r="AB2780" i="10"/>
  <c r="AA2780" i="10"/>
  <c r="AB2786" i="10"/>
  <c r="AA2786" i="10"/>
  <c r="AB2792" i="10"/>
  <c r="AA2792" i="10"/>
  <c r="AB2798" i="10"/>
  <c r="AA2798" i="10"/>
  <c r="AB2804" i="10"/>
  <c r="AA2804" i="10"/>
  <c r="AB2810" i="10"/>
  <c r="AA2810" i="10"/>
  <c r="AB2936" i="10"/>
  <c r="AA2936" i="10"/>
  <c r="AB3050" i="10"/>
  <c r="AA3050" i="10"/>
  <c r="AB2878" i="10"/>
  <c r="AA2878" i="10"/>
  <c r="AB2884" i="10"/>
  <c r="AA2884" i="10"/>
  <c r="AB2890" i="10"/>
  <c r="AA2890" i="10"/>
  <c r="AB2896" i="10"/>
  <c r="AA2896" i="10"/>
  <c r="AB2902" i="10"/>
  <c r="AA2902" i="10"/>
  <c r="AB2908" i="10"/>
  <c r="AA2908" i="10"/>
  <c r="AB2919" i="10"/>
  <c r="AA2919" i="10"/>
  <c r="AB2924" i="10"/>
  <c r="AB2937" i="10"/>
  <c r="AA2937" i="10"/>
  <c r="AB2942" i="10"/>
  <c r="AB2971" i="10"/>
  <c r="AB2977" i="10"/>
  <c r="AB2983" i="10"/>
  <c r="AB2989" i="10"/>
  <c r="AB2995" i="10"/>
  <c r="AB3001" i="10"/>
  <c r="AB3007" i="10"/>
  <c r="AB3013" i="10"/>
  <c r="AB3019" i="10"/>
  <c r="AB3025" i="10"/>
  <c r="AB3031" i="10"/>
  <c r="AB3037" i="10"/>
  <c r="AB3044" i="10"/>
  <c r="AA3044" i="10"/>
  <c r="AB3062" i="10"/>
  <c r="AA3062" i="10"/>
  <c r="AB3080" i="10"/>
  <c r="AA3080" i="10"/>
  <c r="AB3098" i="10"/>
  <c r="AA3098" i="10"/>
  <c r="AB3116" i="10"/>
  <c r="AA3116" i="10"/>
  <c r="AB3157" i="10"/>
  <c r="AA3157" i="10"/>
  <c r="AA3166" i="10"/>
  <c r="AB3166" i="10"/>
  <c r="AB3192" i="10"/>
  <c r="AA3192" i="10"/>
  <c r="AB3122" i="10"/>
  <c r="AA3122" i="10"/>
  <c r="AB2877" i="10"/>
  <c r="AB2883" i="10"/>
  <c r="AB2889" i="10"/>
  <c r="AB2895" i="10"/>
  <c r="AB2901" i="10"/>
  <c r="AB2907" i="10"/>
  <c r="AB2949" i="10"/>
  <c r="AA2949" i="10"/>
  <c r="AA3226" i="10"/>
  <c r="AB3226" i="10"/>
  <c r="AA2858" i="10"/>
  <c r="AA2864" i="10"/>
  <c r="AA2870" i="10"/>
  <c r="AA2877" i="10"/>
  <c r="AA2881" i="10"/>
  <c r="AA2883" i="10"/>
  <c r="AA2887" i="10"/>
  <c r="AA2889" i="10"/>
  <c r="AA2893" i="10"/>
  <c r="AA2895" i="10"/>
  <c r="AA2899" i="10"/>
  <c r="AA2901" i="10"/>
  <c r="AA2905" i="10"/>
  <c r="AA2907" i="10"/>
  <c r="AB2913" i="10"/>
  <c r="AB2925" i="10"/>
  <c r="AA2925" i="10"/>
  <c r="AB2930" i="10"/>
  <c r="AB2943" i="10"/>
  <c r="AA2943" i="10"/>
  <c r="AA2953" i="10"/>
  <c r="AB2960" i="10"/>
  <c r="AA2965" i="10"/>
  <c r="AB3056" i="10"/>
  <c r="AA3056" i="10"/>
  <c r="AB3074" i="10"/>
  <c r="AA3074" i="10"/>
  <c r="AB3092" i="10"/>
  <c r="AA3092" i="10"/>
  <c r="AB3110" i="10"/>
  <c r="AA3110" i="10"/>
  <c r="AB3128" i="10"/>
  <c r="AA3128" i="10"/>
  <c r="AA2721" i="10"/>
  <c r="AA2727" i="10"/>
  <c r="AA2733" i="10"/>
  <c r="AA2739" i="10"/>
  <c r="AA2745" i="10"/>
  <c r="AA2757" i="10"/>
  <c r="AA2763" i="10"/>
  <c r="AA2769" i="10"/>
  <c r="AA2775" i="10"/>
  <c r="AA2781" i="10"/>
  <c r="AA2787" i="10"/>
  <c r="AA2793" i="10"/>
  <c r="AA2799" i="10"/>
  <c r="AA2805" i="10"/>
  <c r="AA2811" i="10"/>
  <c r="AA2823" i="10"/>
  <c r="AA2829" i="10"/>
  <c r="AA2835" i="10"/>
  <c r="AA2841" i="10"/>
  <c r="AA2847" i="10"/>
  <c r="AA2853" i="10"/>
  <c r="AB2858" i="10"/>
  <c r="AB2864" i="10"/>
  <c r="AB2870" i="10"/>
  <c r="AB2881" i="10"/>
  <c r="AB2887" i="10"/>
  <c r="AB2893" i="10"/>
  <c r="AB2899" i="10"/>
  <c r="AB2905" i="10"/>
  <c r="AB2948" i="10"/>
  <c r="AB2953" i="10"/>
  <c r="AB2955" i="10"/>
  <c r="AA2955" i="10"/>
  <c r="AB2965" i="10"/>
  <c r="AB2967" i="10"/>
  <c r="AA2967" i="10"/>
  <c r="AB2972" i="10"/>
  <c r="AA2972" i="10"/>
  <c r="AB2978" i="10"/>
  <c r="AA2978" i="10"/>
  <c r="AB2984" i="10"/>
  <c r="AA2984" i="10"/>
  <c r="AB2990" i="10"/>
  <c r="AA2990" i="10"/>
  <c r="AB2996" i="10"/>
  <c r="AA2996" i="10"/>
  <c r="AB3002" i="10"/>
  <c r="AA3002" i="10"/>
  <c r="AB3008" i="10"/>
  <c r="AA3008" i="10"/>
  <c r="AB3014" i="10"/>
  <c r="AA3014" i="10"/>
  <c r="AB3020" i="10"/>
  <c r="AA3020" i="10"/>
  <c r="AB3026" i="10"/>
  <c r="AA3026" i="10"/>
  <c r="AB3032" i="10"/>
  <c r="AA3032" i="10"/>
  <c r="AB3038" i="10"/>
  <c r="AA3038" i="10"/>
  <c r="AA3154" i="10"/>
  <c r="AB3156" i="10"/>
  <c r="AB3180" i="10"/>
  <c r="AB3193" i="10"/>
  <c r="AA3193" i="10"/>
  <c r="AB3199" i="10"/>
  <c r="AA3199" i="10"/>
  <c r="AB3253" i="10"/>
  <c r="AA3253" i="10"/>
  <c r="AB3271" i="10"/>
  <c r="AA3271" i="10"/>
  <c r="AB3289" i="10"/>
  <c r="AA3289" i="10"/>
  <c r="AB3347" i="10"/>
  <c r="AA3347" i="10"/>
  <c r="AB3043" i="10"/>
  <c r="AB3049" i="10"/>
  <c r="AB3055" i="10"/>
  <c r="AB3061" i="10"/>
  <c r="AB3067" i="10"/>
  <c r="AB3073" i="10"/>
  <c r="AB3079" i="10"/>
  <c r="AB3085" i="10"/>
  <c r="AB3091" i="10"/>
  <c r="AB3097" i="10"/>
  <c r="AB3103" i="10"/>
  <c r="AB3109" i="10"/>
  <c r="AB3115" i="10"/>
  <c r="AB3121" i="10"/>
  <c r="AB3127" i="10"/>
  <c r="AB3133" i="10"/>
  <c r="AB3139" i="10"/>
  <c r="AA3139" i="10"/>
  <c r="AB3144" i="10"/>
  <c r="AB3145" i="10"/>
  <c r="AA3145" i="10"/>
  <c r="AB3169" i="10"/>
  <c r="AA3169" i="10"/>
  <c r="AB3204" i="10"/>
  <c r="AA3204" i="10"/>
  <c r="AB3210" i="10"/>
  <c r="AA3210" i="10"/>
  <c r="AB3216" i="10"/>
  <c r="AA3216" i="10"/>
  <c r="AB3265" i="10"/>
  <c r="AA3265" i="10"/>
  <c r="AB3283" i="10"/>
  <c r="AA3283" i="10"/>
  <c r="AB3301" i="10"/>
  <c r="AA3301" i="10"/>
  <c r="AB3405" i="10"/>
  <c r="AA3405" i="10"/>
  <c r="AA2973" i="10"/>
  <c r="AA2979" i="10"/>
  <c r="AA2985" i="10"/>
  <c r="AA2991" i="10"/>
  <c r="AA2997" i="10"/>
  <c r="AA3003" i="10"/>
  <c r="AA3009" i="10"/>
  <c r="AA3015" i="10"/>
  <c r="AA3021" i="10"/>
  <c r="AA3027" i="10"/>
  <c r="AA3033" i="10"/>
  <c r="AA3039" i="10"/>
  <c r="AA3045" i="10"/>
  <c r="AA3051" i="10"/>
  <c r="AA3057" i="10"/>
  <c r="AA3063" i="10"/>
  <c r="AA3069" i="10"/>
  <c r="AA3075" i="10"/>
  <c r="AA3081" i="10"/>
  <c r="AA3087" i="10"/>
  <c r="AA3093" i="10"/>
  <c r="AA3099" i="10"/>
  <c r="AA3105" i="10"/>
  <c r="AA3111" i="10"/>
  <c r="AA3117" i="10"/>
  <c r="AA3123" i="10"/>
  <c r="AA3129" i="10"/>
  <c r="AA3137" i="10"/>
  <c r="AB3143" i="10"/>
  <c r="AA3144" i="10"/>
  <c r="AA3148" i="10"/>
  <c r="AB3162" i="10"/>
  <c r="AA3172" i="10"/>
  <c r="AB3174" i="10"/>
  <c r="AB3246" i="10"/>
  <c r="AA3246" i="10"/>
  <c r="AB3345" i="10"/>
  <c r="AA3345" i="10"/>
  <c r="AA2920" i="10"/>
  <c r="AA2926" i="10"/>
  <c r="AA2932" i="10"/>
  <c r="AA2938" i="10"/>
  <c r="AA2944" i="10"/>
  <c r="AA2950" i="10"/>
  <c r="AA2956" i="10"/>
  <c r="AA2962" i="10"/>
  <c r="AA2968" i="10"/>
  <c r="AB2973" i="10"/>
  <c r="AA2974" i="10"/>
  <c r="AB2979" i="10"/>
  <c r="AA2980" i="10"/>
  <c r="AB2985" i="10"/>
  <c r="AA2986" i="10"/>
  <c r="AB2991" i="10"/>
  <c r="AA2992" i="10"/>
  <c r="AB2997" i="10"/>
  <c r="AA2998" i="10"/>
  <c r="AB3003" i="10"/>
  <c r="AA3004" i="10"/>
  <c r="AB3009" i="10"/>
  <c r="AA3010" i="10"/>
  <c r="AB3015" i="10"/>
  <c r="AA3016" i="10"/>
  <c r="AB3021" i="10"/>
  <c r="AA3022" i="10"/>
  <c r="AB3027" i="10"/>
  <c r="AA3028" i="10"/>
  <c r="AB3033" i="10"/>
  <c r="AA3034" i="10"/>
  <c r="AB3039" i="10"/>
  <c r="AA3040" i="10"/>
  <c r="AB3045" i="10"/>
  <c r="AA3046" i="10"/>
  <c r="AB3051" i="10"/>
  <c r="AA3052" i="10"/>
  <c r="AB3057" i="10"/>
  <c r="AA3058" i="10"/>
  <c r="AB3063" i="10"/>
  <c r="AA3064" i="10"/>
  <c r="AB3069" i="10"/>
  <c r="AA3070" i="10"/>
  <c r="AB3075" i="10"/>
  <c r="AA3076" i="10"/>
  <c r="AB3081" i="10"/>
  <c r="AA3082" i="10"/>
  <c r="AB3087" i="10"/>
  <c r="AA3088" i="10"/>
  <c r="AB3093" i="10"/>
  <c r="AA3094" i="10"/>
  <c r="AB3099" i="10"/>
  <c r="AA3100" i="10"/>
  <c r="AB3105" i="10"/>
  <c r="AA3106" i="10"/>
  <c r="AB3111" i="10"/>
  <c r="AA3112" i="10"/>
  <c r="AB3117" i="10"/>
  <c r="AA3118" i="10"/>
  <c r="AB3123" i="10"/>
  <c r="AA3124" i="10"/>
  <c r="AB3129" i="10"/>
  <c r="AA3130" i="10"/>
  <c r="AB3137" i="10"/>
  <c r="AA3142" i="10"/>
  <c r="AA3143" i="10"/>
  <c r="AB3148" i="10"/>
  <c r="AA3162" i="10"/>
  <c r="AB3172" i="10"/>
  <c r="AA3174" i="10"/>
  <c r="AB3175" i="10"/>
  <c r="AA3175" i="10"/>
  <c r="AA3184" i="10"/>
  <c r="AA3190" i="10"/>
  <c r="AB3190" i="10"/>
  <c r="AA3196" i="10"/>
  <c r="AB3196" i="10"/>
  <c r="AB3198" i="10"/>
  <c r="AA3198" i="10"/>
  <c r="AA3238" i="10"/>
  <c r="AB3238" i="10"/>
  <c r="AB3241" i="10"/>
  <c r="AA3241" i="10"/>
  <c r="AB3259" i="10"/>
  <c r="AA3259" i="10"/>
  <c r="AB3277" i="10"/>
  <c r="AA3277" i="10"/>
  <c r="AB3295" i="10"/>
  <c r="AA3295" i="10"/>
  <c r="AA2879" i="10"/>
  <c r="AA2885" i="10"/>
  <c r="AA2891" i="10"/>
  <c r="AA2897" i="10"/>
  <c r="AA2903" i="10"/>
  <c r="AA2915" i="10"/>
  <c r="AB2920" i="10"/>
  <c r="AA2921" i="10"/>
  <c r="AB2926" i="10"/>
  <c r="AA2927" i="10"/>
  <c r="AB2932" i="10"/>
  <c r="AA2933" i="10"/>
  <c r="AB2938" i="10"/>
  <c r="AA2939" i="10"/>
  <c r="AB2944" i="10"/>
  <c r="AB2950" i="10"/>
  <c r="AB2956" i="10"/>
  <c r="AB2962" i="10"/>
  <c r="AB2968" i="10"/>
  <c r="AB2974" i="10"/>
  <c r="AB2980" i="10"/>
  <c r="AB2986" i="10"/>
  <c r="AB2992" i="10"/>
  <c r="AB2998" i="10"/>
  <c r="AB3004" i="10"/>
  <c r="AB3010" i="10"/>
  <c r="AB3016" i="10"/>
  <c r="AB3022" i="10"/>
  <c r="AB3028" i="10"/>
  <c r="AB3034" i="10"/>
  <c r="AB3040" i="10"/>
  <c r="AB3046" i="10"/>
  <c r="AB3052" i="10"/>
  <c r="AB3058" i="10"/>
  <c r="AB3064" i="10"/>
  <c r="AB3070" i="10"/>
  <c r="AB3076" i="10"/>
  <c r="AB3082" i="10"/>
  <c r="AB3088" i="10"/>
  <c r="AB3094" i="10"/>
  <c r="AB3100" i="10"/>
  <c r="AB3106" i="10"/>
  <c r="AB3112" i="10"/>
  <c r="AB3118" i="10"/>
  <c r="AB3124" i="10"/>
  <c r="AB3130" i="10"/>
  <c r="AB3138" i="10"/>
  <c r="AB3142" i="10"/>
  <c r="AB3151" i="10"/>
  <c r="AA3151" i="10"/>
  <c r="AB3187" i="10"/>
  <c r="AA3187" i="10"/>
  <c r="AB3150" i="10"/>
  <c r="AA3160" i="10"/>
  <c r="AB3163" i="10"/>
  <c r="AA3163" i="10"/>
  <c r="AB3168" i="10"/>
  <c r="AA3178" i="10"/>
  <c r="AB3181" i="10"/>
  <c r="AA3181" i="10"/>
  <c r="AB3186" i="10"/>
  <c r="AB3208" i="10"/>
  <c r="AA3220" i="10"/>
  <c r="AB3223" i="10"/>
  <c r="AA3223" i="10"/>
  <c r="AB3234" i="10"/>
  <c r="AB3247" i="10"/>
  <c r="AA3247" i="10"/>
  <c r="AB3307" i="10"/>
  <c r="AA3307" i="10"/>
  <c r="AA3202" i="10"/>
  <c r="AB3205" i="10"/>
  <c r="AA3205" i="10"/>
  <c r="AA3214" i="10"/>
  <c r="AB3217" i="10"/>
  <c r="AA3217" i="10"/>
  <c r="AB3222" i="10"/>
  <c r="AB3252" i="10"/>
  <c r="AB3258" i="10"/>
  <c r="AB3264" i="10"/>
  <c r="AB3270" i="10"/>
  <c r="AB3276" i="10"/>
  <c r="AB3282" i="10"/>
  <c r="AB3288" i="10"/>
  <c r="AB3294" i="10"/>
  <c r="AB3300" i="10"/>
  <c r="AB3306" i="10"/>
  <c r="AB3313" i="10"/>
  <c r="AA3313" i="10"/>
  <c r="AB3328" i="10"/>
  <c r="AA3328" i="10"/>
  <c r="AB3330" i="10"/>
  <c r="AA3330" i="10"/>
  <c r="AB3202" i="10"/>
  <c r="AB3214" i="10"/>
  <c r="AA3222" i="10"/>
  <c r="AB3228" i="10"/>
  <c r="AB3240" i="10"/>
  <c r="AA3252" i="10"/>
  <c r="AA3258" i="10"/>
  <c r="AA3264" i="10"/>
  <c r="AA3270" i="10"/>
  <c r="AA3276" i="10"/>
  <c r="AA3282" i="10"/>
  <c r="AA3288" i="10"/>
  <c r="AA3294" i="10"/>
  <c r="AA3300" i="10"/>
  <c r="AA3306" i="10"/>
  <c r="AB3376" i="10"/>
  <c r="AA3376" i="10"/>
  <c r="AB3411" i="10"/>
  <c r="AA3411" i="10"/>
  <c r="AA3686" i="10"/>
  <c r="AB3686" i="10"/>
  <c r="AA3232" i="10"/>
  <c r="AB3235" i="10"/>
  <c r="AA3235" i="10"/>
  <c r="AB3364" i="10"/>
  <c r="AA3364" i="10"/>
  <c r="AB3366" i="10"/>
  <c r="AA3366" i="10"/>
  <c r="AB3388" i="10"/>
  <c r="AA3388" i="10"/>
  <c r="AA3208" i="10"/>
  <c r="AB3211" i="10"/>
  <c r="AA3211" i="10"/>
  <c r="AB3232" i="10"/>
  <c r="AB3400" i="10"/>
  <c r="AA3400" i="10"/>
  <c r="AA3319" i="10"/>
  <c r="AA3325" i="10"/>
  <c r="AB3336" i="10"/>
  <c r="AA3336" i="10"/>
  <c r="AB3353" i="10"/>
  <c r="AB3372" i="10"/>
  <c r="AA3372" i="10"/>
  <c r="AB3580" i="10"/>
  <c r="AA3580" i="10"/>
  <c r="AB3312" i="10"/>
  <c r="AB3318" i="10"/>
  <c r="AB3322" i="10"/>
  <c r="AB3334" i="10"/>
  <c r="AB3341" i="10"/>
  <c r="AB3351" i="10"/>
  <c r="AB3360" i="10"/>
  <c r="AA3360" i="10"/>
  <c r="AB3370" i="10"/>
  <c r="AB3381" i="10"/>
  <c r="AB3383" i="10"/>
  <c r="AA3383" i="10"/>
  <c r="AB3393" i="10"/>
  <c r="AB3395" i="10"/>
  <c r="AA3395" i="10"/>
  <c r="AA3931" i="10"/>
  <c r="AB3931" i="10"/>
  <c r="AA3134" i="10"/>
  <c r="AA3140" i="10"/>
  <c r="AA3152" i="10"/>
  <c r="AA3158" i="10"/>
  <c r="AA3164" i="10"/>
  <c r="AA3170" i="10"/>
  <c r="AA3176" i="10"/>
  <c r="AA3182" i="10"/>
  <c r="AA3188" i="10"/>
  <c r="AA3194" i="10"/>
  <c r="AA3200" i="10"/>
  <c r="AA3206" i="10"/>
  <c r="AA3212" i="10"/>
  <c r="AA3218" i="10"/>
  <c r="AA3224" i="10"/>
  <c r="AA3230" i="10"/>
  <c r="AA3236" i="10"/>
  <c r="AA3242" i="10"/>
  <c r="AA3248" i="10"/>
  <c r="AB3335" i="10"/>
  <c r="AB3354" i="10"/>
  <c r="AA3354" i="10"/>
  <c r="AB3371" i="10"/>
  <c r="AA3542" i="10"/>
  <c r="AB3542" i="10"/>
  <c r="AA3612" i="10"/>
  <c r="AB3612" i="10"/>
  <c r="AB3718" i="10"/>
  <c r="AA3718" i="10"/>
  <c r="AB3754" i="10"/>
  <c r="AA3754" i="10"/>
  <c r="AB3324" i="10"/>
  <c r="AB3329" i="10"/>
  <c r="AB3348" i="10"/>
  <c r="AA3348" i="10"/>
  <c r="AB3365" i="10"/>
  <c r="AB3382" i="10"/>
  <c r="AB3394" i="10"/>
  <c r="AB3492" i="10"/>
  <c r="AA3492" i="10"/>
  <c r="AB3504" i="10"/>
  <c r="AA3504" i="10"/>
  <c r="AB3516" i="10"/>
  <c r="AA3516" i="10"/>
  <c r="AA3244" i="10"/>
  <c r="AA3250" i="10"/>
  <c r="AA3256" i="10"/>
  <c r="AA3262" i="10"/>
  <c r="AA3268" i="10"/>
  <c r="AA3274" i="10"/>
  <c r="AA3280" i="10"/>
  <c r="AA3286" i="10"/>
  <c r="AA3292" i="10"/>
  <c r="AA3298" i="10"/>
  <c r="AA3304" i="10"/>
  <c r="AA3310" i="10"/>
  <c r="AA3316" i="10"/>
  <c r="AA3321" i="10"/>
  <c r="AA3324" i="10"/>
  <c r="AA3327" i="10"/>
  <c r="AA3329" i="10"/>
  <c r="AB3342" i="10"/>
  <c r="AA3342" i="10"/>
  <c r="AA3346" i="10"/>
  <c r="AB3359" i="10"/>
  <c r="AA3363" i="10"/>
  <c r="AA3365" i="10"/>
  <c r="AB3377" i="10"/>
  <c r="AA3377" i="10"/>
  <c r="AA3382" i="10"/>
  <c r="AB3389" i="10"/>
  <c r="AA3389" i="10"/>
  <c r="AA3394" i="10"/>
  <c r="AB3401" i="10"/>
  <c r="AA3401" i="10"/>
  <c r="AA3548" i="10"/>
  <c r="AB3548" i="10"/>
  <c r="AA3656" i="10"/>
  <c r="AB3656" i="10"/>
  <c r="AA3692" i="10"/>
  <c r="AB3692" i="10"/>
  <c r="AB3476" i="10"/>
  <c r="AB3522" i="10"/>
  <c r="AA3522" i="10"/>
  <c r="AB3538" i="10"/>
  <c r="AA3538" i="10"/>
  <c r="AA3576" i="10"/>
  <c r="AB3576" i="10"/>
  <c r="AB3652" i="10"/>
  <c r="AB3682" i="10"/>
  <c r="AA3682" i="10"/>
  <c r="AA3406" i="10"/>
  <c r="AA3408" i="10"/>
  <c r="AA3412" i="10"/>
  <c r="AA3414" i="10"/>
  <c r="AA3418" i="10"/>
  <c r="AA3420" i="10"/>
  <c r="AA3424" i="10"/>
  <c r="AA3426" i="10"/>
  <c r="AA3430" i="10"/>
  <c r="AA3432" i="10"/>
  <c r="AA3436" i="10"/>
  <c r="AA3438" i="10"/>
  <c r="AA3442" i="10"/>
  <c r="AA3444" i="10"/>
  <c r="AA3448" i="10"/>
  <c r="AA3450" i="10"/>
  <c r="AA3454" i="10"/>
  <c r="AA3456" i="10"/>
  <c r="AA3460" i="10"/>
  <c r="AA3462" i="10"/>
  <c r="AA3466" i="10"/>
  <c r="AA3468" i="10"/>
  <c r="AA3546" i="10"/>
  <c r="AB3616" i="10"/>
  <c r="AB3646" i="10"/>
  <c r="AA3646" i="10"/>
  <c r="AA3654" i="10"/>
  <c r="AB3665" i="10"/>
  <c r="AA3665" i="10"/>
  <c r="AB3671" i="10"/>
  <c r="AA3690" i="10"/>
  <c r="AB3701" i="10"/>
  <c r="AA3701" i="10"/>
  <c r="AB3707" i="10"/>
  <c r="AA3722" i="10"/>
  <c r="AB3722" i="10"/>
  <c r="AA3728" i="10"/>
  <c r="AA3758" i="10"/>
  <c r="AB3758" i="10"/>
  <c r="AA3764" i="10"/>
  <c r="AA3792" i="10"/>
  <c r="AB3792" i="10"/>
  <c r="AB3904" i="10"/>
  <c r="AA3904" i="10"/>
  <c r="AB4104" i="10"/>
  <c r="AA4104" i="10"/>
  <c r="AB4307" i="10"/>
  <c r="AA4307" i="10"/>
  <c r="AA3378" i="10"/>
  <c r="AA3384" i="10"/>
  <c r="AA3390" i="10"/>
  <c r="AA3396" i="10"/>
  <c r="AA3402" i="10"/>
  <c r="AA3404" i="10"/>
  <c r="AB3406" i="10"/>
  <c r="AB3408" i="10"/>
  <c r="AA3410" i="10"/>
  <c r="AB3412" i="10"/>
  <c r="AB3414" i="10"/>
  <c r="AA3416" i="10"/>
  <c r="AB3418" i="10"/>
  <c r="AB3420" i="10"/>
  <c r="AA3422" i="10"/>
  <c r="AB3424" i="10"/>
  <c r="AB3426" i="10"/>
  <c r="AA3428" i="10"/>
  <c r="AB3430" i="10"/>
  <c r="AB3432" i="10"/>
  <c r="AA3434" i="10"/>
  <c r="AB3436" i="10"/>
  <c r="AB3438" i="10"/>
  <c r="AA3440" i="10"/>
  <c r="AB3442" i="10"/>
  <c r="AB3444" i="10"/>
  <c r="AA3446" i="10"/>
  <c r="AB3448" i="10"/>
  <c r="AB3450" i="10"/>
  <c r="AA3452" i="10"/>
  <c r="AB3454" i="10"/>
  <c r="AB3456" i="10"/>
  <c r="AA3458" i="10"/>
  <c r="AB3460" i="10"/>
  <c r="AB3462" i="10"/>
  <c r="AA3464" i="10"/>
  <c r="AB3466" i="10"/>
  <c r="AB3468" i="10"/>
  <c r="AA3470" i="10"/>
  <c r="AA3480" i="10"/>
  <c r="AA3540" i="10"/>
  <c r="AB3540" i="10"/>
  <c r="AB3546" i="10"/>
  <c r="AB3574" i="10"/>
  <c r="AA3574" i="10"/>
  <c r="AA3620" i="10"/>
  <c r="AA3650" i="10"/>
  <c r="AB3650" i="10"/>
  <c r="AA3684" i="10"/>
  <c r="AB3684" i="10"/>
  <c r="AA3726" i="10"/>
  <c r="AB3737" i="10"/>
  <c r="AA3737" i="10"/>
  <c r="AB3743" i="10"/>
  <c r="AA3762" i="10"/>
  <c r="AA3842" i="10"/>
  <c r="AB3842" i="10"/>
  <c r="AB3877" i="10"/>
  <c r="AA3877" i="10"/>
  <c r="AB3880" i="10"/>
  <c r="AA3880" i="10"/>
  <c r="AA3331" i="10"/>
  <c r="AA3337" i="10"/>
  <c r="AA3343" i="10"/>
  <c r="AA3349" i="10"/>
  <c r="AA3355" i="10"/>
  <c r="AA3361" i="10"/>
  <c r="AA3367" i="10"/>
  <c r="AA3373" i="10"/>
  <c r="AB3378" i="10"/>
  <c r="AA3379" i="10"/>
  <c r="AB3384" i="10"/>
  <c r="AA3385" i="10"/>
  <c r="AB3390" i="10"/>
  <c r="AA3391" i="10"/>
  <c r="AB3396" i="10"/>
  <c r="AA3397" i="10"/>
  <c r="AB3402" i="10"/>
  <c r="AA3403" i="10"/>
  <c r="AB3404" i="10"/>
  <c r="AB3410" i="10"/>
  <c r="AB3416" i="10"/>
  <c r="AB3422" i="10"/>
  <c r="AB3428" i="10"/>
  <c r="AB3434" i="10"/>
  <c r="AB3440" i="10"/>
  <c r="AB3446" i="10"/>
  <c r="AB3452" i="10"/>
  <c r="AB3458" i="10"/>
  <c r="AB3464" i="10"/>
  <c r="AB3470" i="10"/>
  <c r="AB3477" i="10"/>
  <c r="AA3477" i="10"/>
  <c r="AB3480" i="10"/>
  <c r="AB3482" i="10"/>
  <c r="AB3486" i="10"/>
  <c r="AA3486" i="10"/>
  <c r="AB3498" i="10"/>
  <c r="AA3498" i="10"/>
  <c r="AB3510" i="10"/>
  <c r="AA3510" i="10"/>
  <c r="AB3534" i="10"/>
  <c r="AA3534" i="10"/>
  <c r="AB3544" i="10"/>
  <c r="AA3578" i="10"/>
  <c r="AB3578" i="10"/>
  <c r="AA3584" i="10"/>
  <c r="AB3610" i="10"/>
  <c r="AA3610" i="10"/>
  <c r="AA3618" i="10"/>
  <c r="AB3620" i="10"/>
  <c r="AB3629" i="10"/>
  <c r="AA3629" i="10"/>
  <c r="AB3635" i="10"/>
  <c r="AB3688" i="10"/>
  <c r="AA3720" i="10"/>
  <c r="AB3720" i="10"/>
  <c r="AB3726" i="10"/>
  <c r="AA3743" i="10"/>
  <c r="AA3756" i="10"/>
  <c r="AB3756" i="10"/>
  <c r="AB3762" i="10"/>
  <c r="AB3773" i="10"/>
  <c r="AA3773" i="10"/>
  <c r="AB3779" i="10"/>
  <c r="AA3808" i="10"/>
  <c r="AB3808" i="10"/>
  <c r="AB3811" i="10"/>
  <c r="AA3811" i="10"/>
  <c r="AB3830" i="10"/>
  <c r="AA3830" i="10"/>
  <c r="AB4196" i="10"/>
  <c r="AA4196" i="10"/>
  <c r="AB3417" i="10"/>
  <c r="AB3423" i="10"/>
  <c r="AB3429" i="10"/>
  <c r="AB3435" i="10"/>
  <c r="AB3441" i="10"/>
  <c r="AB3447" i="10"/>
  <c r="AB3453" i="10"/>
  <c r="AB3459" i="10"/>
  <c r="AB3465" i="10"/>
  <c r="AB3471" i="10"/>
  <c r="AA3474" i="10"/>
  <c r="AB3528" i="10"/>
  <c r="AA3528" i="10"/>
  <c r="AB3557" i="10"/>
  <c r="AA3557" i="10"/>
  <c r="AB3563" i="10"/>
  <c r="AA3582" i="10"/>
  <c r="AB3593" i="10"/>
  <c r="AA3593" i="10"/>
  <c r="AB3599" i="10"/>
  <c r="AA3614" i="10"/>
  <c r="AB3614" i="10"/>
  <c r="AA3648" i="10"/>
  <c r="AB3648" i="10"/>
  <c r="AB3724" i="10"/>
  <c r="AB3760" i="10"/>
  <c r="AB3790" i="10"/>
  <c r="AA3790" i="10"/>
  <c r="AB3885" i="10"/>
  <c r="AA3885" i="10"/>
  <c r="AB3892" i="10"/>
  <c r="AA3892" i="10"/>
  <c r="AB4119" i="10"/>
  <c r="AA4119" i="10"/>
  <c r="AB4170" i="10"/>
  <c r="AA4170" i="10"/>
  <c r="AB3832" i="10"/>
  <c r="AA3832" i="10"/>
  <c r="AA3859" i="10"/>
  <c r="AB3862" i="10"/>
  <c r="AA3862" i="10"/>
  <c r="AB3873" i="10"/>
  <c r="AA3873" i="10"/>
  <c r="AB3897" i="10"/>
  <c r="AA3897" i="10"/>
  <c r="AB3949" i="10"/>
  <c r="AB3981" i="10"/>
  <c r="AA3981" i="10"/>
  <c r="AB4071" i="10"/>
  <c r="AA4071" i="10"/>
  <c r="AB4089" i="10"/>
  <c r="AA4089" i="10"/>
  <c r="AB4184" i="10"/>
  <c r="AA4184" i="10"/>
  <c r="AB4202" i="10"/>
  <c r="AA4202" i="10"/>
  <c r="AA4311" i="10"/>
  <c r="AB4311" i="10"/>
  <c r="AB4629" i="10"/>
  <c r="AA4629" i="10"/>
  <c r="AA3536" i="10"/>
  <c r="AB3551" i="10"/>
  <c r="AA3570" i="10"/>
  <c r="AA3572" i="10"/>
  <c r="AB3587" i="10"/>
  <c r="AA3606" i="10"/>
  <c r="AA3608" i="10"/>
  <c r="AB3623" i="10"/>
  <c r="AA3642" i="10"/>
  <c r="AA3644" i="10"/>
  <c r="AB3659" i="10"/>
  <c r="AA3678" i="10"/>
  <c r="AA3680" i="10"/>
  <c r="AB3695" i="10"/>
  <c r="AA3714" i="10"/>
  <c r="AA3716" i="10"/>
  <c r="AB3731" i="10"/>
  <c r="AA3750" i="10"/>
  <c r="AA3752" i="10"/>
  <c r="AB3767" i="10"/>
  <c r="AA3786" i="10"/>
  <c r="AA3788" i="10"/>
  <c r="AB3825" i="10"/>
  <c r="AA3825" i="10"/>
  <c r="AA3835" i="10"/>
  <c r="AB3847" i="10"/>
  <c r="AB3860" i="10"/>
  <c r="AB3868" i="10"/>
  <c r="AA3868" i="10"/>
  <c r="AA3895" i="10"/>
  <c r="AB3898" i="10"/>
  <c r="AA3898" i="10"/>
  <c r="AB3909" i="10"/>
  <c r="AA3909" i="10"/>
  <c r="AA3914" i="10"/>
  <c r="AB3933" i="10"/>
  <c r="AA3933" i="10"/>
  <c r="AB3957" i="10"/>
  <c r="AA3967" i="10"/>
  <c r="AB3967" i="10"/>
  <c r="AB3970" i="10"/>
  <c r="AA3970" i="10"/>
  <c r="AB4140" i="10"/>
  <c r="AA4140" i="10"/>
  <c r="AA3472" i="10"/>
  <c r="AA3478" i="10"/>
  <c r="AB3487" i="10"/>
  <c r="AB3493" i="10"/>
  <c r="AB3499" i="10"/>
  <c r="AB3505" i="10"/>
  <c r="AB3511" i="10"/>
  <c r="AB3517" i="10"/>
  <c r="AB3523" i="10"/>
  <c r="AB3529" i="10"/>
  <c r="AB3535" i="10"/>
  <c r="AB3536" i="10"/>
  <c r="AB3545" i="10"/>
  <c r="AA3551" i="10"/>
  <c r="AA3564" i="10"/>
  <c r="AA3566" i="10"/>
  <c r="AA3568" i="10"/>
  <c r="AB3570" i="10"/>
  <c r="AB3572" i="10"/>
  <c r="AB3581" i="10"/>
  <c r="AA3587" i="10"/>
  <c r="AA3600" i="10"/>
  <c r="AA3602" i="10"/>
  <c r="AA3604" i="10"/>
  <c r="AB3606" i="10"/>
  <c r="AB3608" i="10"/>
  <c r="AB3617" i="10"/>
  <c r="AA3623" i="10"/>
  <c r="AA3636" i="10"/>
  <c r="AA3638" i="10"/>
  <c r="AA3640" i="10"/>
  <c r="AB3642" i="10"/>
  <c r="AB3644" i="10"/>
  <c r="AB3653" i="10"/>
  <c r="AA3659" i="10"/>
  <c r="AA3672" i="10"/>
  <c r="AA3674" i="10"/>
  <c r="AA3676" i="10"/>
  <c r="AB3678" i="10"/>
  <c r="AB3680" i="10"/>
  <c r="AB3689" i="10"/>
  <c r="AA3695" i="10"/>
  <c r="AA3708" i="10"/>
  <c r="AA3710" i="10"/>
  <c r="AA3712" i="10"/>
  <c r="AB3714" i="10"/>
  <c r="AB3716" i="10"/>
  <c r="AB3725" i="10"/>
  <c r="AA3731" i="10"/>
  <c r="AA3744" i="10"/>
  <c r="AA3746" i="10"/>
  <c r="AA3748" i="10"/>
  <c r="AB3750" i="10"/>
  <c r="AB3752" i="10"/>
  <c r="AB3761" i="10"/>
  <c r="AA3767" i="10"/>
  <c r="AA3780" i="10"/>
  <c r="AA3782" i="10"/>
  <c r="AA3784" i="10"/>
  <c r="AB3786" i="10"/>
  <c r="AB3788" i="10"/>
  <c r="AA3802" i="10"/>
  <c r="AB3805" i="10"/>
  <c r="AA3820" i="10"/>
  <c r="AB3823" i="10"/>
  <c r="AB3835" i="10"/>
  <c r="AB3843" i="10"/>
  <c r="AA3854" i="10"/>
  <c r="AA3860" i="10"/>
  <c r="AA3878" i="10"/>
  <c r="AA3883" i="10"/>
  <c r="AB3895" i="10"/>
  <c r="AB3914" i="10"/>
  <c r="AA3957" i="10"/>
  <c r="AB3964" i="10"/>
  <c r="AA3964" i="10"/>
  <c r="AB4152" i="10"/>
  <c r="AA4152" i="10"/>
  <c r="AB4205" i="10"/>
  <c r="AA4205" i="10"/>
  <c r="AB3539" i="10"/>
  <c r="AA3558" i="10"/>
  <c r="AA3560" i="10"/>
  <c r="AB3575" i="10"/>
  <c r="AA3594" i="10"/>
  <c r="AA3596" i="10"/>
  <c r="AB3611" i="10"/>
  <c r="AA3630" i="10"/>
  <c r="AA3632" i="10"/>
  <c r="AB3647" i="10"/>
  <c r="AA3666" i="10"/>
  <c r="AA3668" i="10"/>
  <c r="AB3683" i="10"/>
  <c r="AA3702" i="10"/>
  <c r="AA3704" i="10"/>
  <c r="AB3719" i="10"/>
  <c r="AA3738" i="10"/>
  <c r="AA3740" i="10"/>
  <c r="AB3755" i="10"/>
  <c r="AA3774" i="10"/>
  <c r="AA3776" i="10"/>
  <c r="AB3791" i="10"/>
  <c r="AB3826" i="10"/>
  <c r="AA3826" i="10"/>
  <c r="AB3837" i="10"/>
  <c r="AA3837" i="10"/>
  <c r="AB3861" i="10"/>
  <c r="AA3861" i="10"/>
  <c r="AA3871" i="10"/>
  <c r="AB3896" i="10"/>
  <c r="AB3940" i="10"/>
  <c r="AA3940" i="10"/>
  <c r="AB3952" i="10"/>
  <c r="AA3952" i="10"/>
  <c r="AB4127" i="10"/>
  <c r="AB4146" i="10"/>
  <c r="AA4146" i="10"/>
  <c r="AA4155" i="10"/>
  <c r="AB4155" i="10"/>
  <c r="AB4242" i="10"/>
  <c r="AA4242" i="10"/>
  <c r="AA4305" i="10"/>
  <c r="AB4305" i="10"/>
  <c r="AB3407" i="10"/>
  <c r="AB3413" i="10"/>
  <c r="AB3419" i="10"/>
  <c r="AB3425" i="10"/>
  <c r="AB3431" i="10"/>
  <c r="AB3437" i="10"/>
  <c r="AB3443" i="10"/>
  <c r="AB3449" i="10"/>
  <c r="AB3455" i="10"/>
  <c r="AB3461" i="10"/>
  <c r="AB3467" i="10"/>
  <c r="AB3479" i="10"/>
  <c r="AB3484" i="10"/>
  <c r="AA3488" i="10"/>
  <c r="AB3490" i="10"/>
  <c r="AA3494" i="10"/>
  <c r="AB3496" i="10"/>
  <c r="AA3500" i="10"/>
  <c r="AB3502" i="10"/>
  <c r="AA3506" i="10"/>
  <c r="AB3508" i="10"/>
  <c r="AA3512" i="10"/>
  <c r="AB3514" i="10"/>
  <c r="AA3518" i="10"/>
  <c r="AB3520" i="10"/>
  <c r="AA3524" i="10"/>
  <c r="AB3526" i="10"/>
  <c r="AA3530" i="10"/>
  <c r="AB3532" i="10"/>
  <c r="AA3539" i="10"/>
  <c r="AA3552" i="10"/>
  <c r="AA3554" i="10"/>
  <c r="AA3556" i="10"/>
  <c r="AB3558" i="10"/>
  <c r="AB3560" i="10"/>
  <c r="AB3562" i="10"/>
  <c r="AB3569" i="10"/>
  <c r="AA3575" i="10"/>
  <c r="AA3588" i="10"/>
  <c r="AA3590" i="10"/>
  <c r="AA3592" i="10"/>
  <c r="AB3594" i="10"/>
  <c r="AB3596" i="10"/>
  <c r="AB3598" i="10"/>
  <c r="AB3605" i="10"/>
  <c r="AA3611" i="10"/>
  <c r="AA3624" i="10"/>
  <c r="AA3626" i="10"/>
  <c r="AA3628" i="10"/>
  <c r="AB3630" i="10"/>
  <c r="AB3632" i="10"/>
  <c r="AB3634" i="10"/>
  <c r="AB3641" i="10"/>
  <c r="AA3647" i="10"/>
  <c r="AA3660" i="10"/>
  <c r="AA3662" i="10"/>
  <c r="AA3664" i="10"/>
  <c r="AB3666" i="10"/>
  <c r="AB3668" i="10"/>
  <c r="AB3670" i="10"/>
  <c r="AB3677" i="10"/>
  <c r="AA3683" i="10"/>
  <c r="AA3696" i="10"/>
  <c r="AA3698" i="10"/>
  <c r="AA3700" i="10"/>
  <c r="AB3702" i="10"/>
  <c r="AB3704" i="10"/>
  <c r="AB3706" i="10"/>
  <c r="AB3713" i="10"/>
  <c r="AA3719" i="10"/>
  <c r="AA3732" i="10"/>
  <c r="AA3734" i="10"/>
  <c r="AA3736" i="10"/>
  <c r="AB3738" i="10"/>
  <c r="AB3740" i="10"/>
  <c r="AB3742" i="10"/>
  <c r="AB3749" i="10"/>
  <c r="AA3755" i="10"/>
  <c r="AA3768" i="10"/>
  <c r="AA3770" i="10"/>
  <c r="AA3772" i="10"/>
  <c r="AB3774" i="10"/>
  <c r="AB3776" i="10"/>
  <c r="AB3778" i="10"/>
  <c r="AB3785" i="10"/>
  <c r="AA3791" i="10"/>
  <c r="AA3796" i="10"/>
  <c r="AB3799" i="10"/>
  <c r="AA3814" i="10"/>
  <c r="AB3817" i="10"/>
  <c r="AB3841" i="10"/>
  <c r="AB3844" i="10"/>
  <c r="AA3844" i="10"/>
  <c r="AB3849" i="10"/>
  <c r="AB3856" i="10"/>
  <c r="AA3856" i="10"/>
  <c r="AB3871" i="10"/>
  <c r="AB3879" i="10"/>
  <c r="AA3890" i="10"/>
  <c r="AA3896" i="10"/>
  <c r="AB3902" i="10"/>
  <c r="AA3907" i="10"/>
  <c r="AB3907" i="10"/>
  <c r="AB3932" i="10"/>
  <c r="AA3932" i="10"/>
  <c r="AB3934" i="10"/>
  <c r="AA3934" i="10"/>
  <c r="AB3945" i="10"/>
  <c r="AA3945" i="10"/>
  <c r="AB3955" i="10"/>
  <c r="AA3955" i="10"/>
  <c r="AB4109" i="10"/>
  <c r="AA4109" i="10"/>
  <c r="AA4127" i="10"/>
  <c r="AB3915" i="10"/>
  <c r="AA3926" i="10"/>
  <c r="AA3950" i="10"/>
  <c r="AB3996" i="10"/>
  <c r="AA3996" i="10"/>
  <c r="AA3997" i="10"/>
  <c r="AB3997" i="10"/>
  <c r="AB4014" i="10"/>
  <c r="AA4014" i="10"/>
  <c r="AA4015" i="10"/>
  <c r="AB4015" i="10"/>
  <c r="AB4032" i="10"/>
  <c r="AA4032" i="10"/>
  <c r="AA4033" i="10"/>
  <c r="AB4033" i="10"/>
  <c r="AB4050" i="10"/>
  <c r="AA4050" i="10"/>
  <c r="AA4051" i="10"/>
  <c r="AB4051" i="10"/>
  <c r="AB4072" i="10"/>
  <c r="AB4102" i="10"/>
  <c r="AB4107" i="10"/>
  <c r="AA4107" i="10"/>
  <c r="AB4110" i="10"/>
  <c r="AA4110" i="10"/>
  <c r="AA4167" i="10"/>
  <c r="AB4167" i="10"/>
  <c r="AB4259" i="10"/>
  <c r="AA4259" i="10"/>
  <c r="AB4325" i="10"/>
  <c r="AA4325" i="10"/>
  <c r="AB4397" i="10"/>
  <c r="AA4397" i="10"/>
  <c r="AB4418" i="10"/>
  <c r="AA4418" i="10"/>
  <c r="AB4471" i="10"/>
  <c r="AA4471" i="10"/>
  <c r="AA3943" i="10"/>
  <c r="AB3968" i="10"/>
  <c r="AB3976" i="10"/>
  <c r="AA3976" i="10"/>
  <c r="AB3984" i="10"/>
  <c r="AA3984" i="10"/>
  <c r="AA3985" i="10"/>
  <c r="AB3985" i="10"/>
  <c r="AB3990" i="10"/>
  <c r="AA3991" i="10"/>
  <c r="AB3991" i="10"/>
  <c r="AB4002" i="10"/>
  <c r="AA4002" i="10"/>
  <c r="AA4003" i="10"/>
  <c r="AB4003" i="10"/>
  <c r="AB4008" i="10"/>
  <c r="AA4009" i="10"/>
  <c r="AB4009" i="10"/>
  <c r="AB4020" i="10"/>
  <c r="AA4020" i="10"/>
  <c r="AA4021" i="10"/>
  <c r="AB4021" i="10"/>
  <c r="AB4026" i="10"/>
  <c r="AA4027" i="10"/>
  <c r="AB4027" i="10"/>
  <c r="AB4038" i="10"/>
  <c r="AA4038" i="10"/>
  <c r="AA4039" i="10"/>
  <c r="AB4039" i="10"/>
  <c r="AB4044" i="10"/>
  <c r="AA4045" i="10"/>
  <c r="AB4045" i="10"/>
  <c r="AB4056" i="10"/>
  <c r="AA4056" i="10"/>
  <c r="AA4057" i="10"/>
  <c r="AB4057" i="10"/>
  <c r="AB4062" i="10"/>
  <c r="AA4063" i="10"/>
  <c r="AB4063" i="10"/>
  <c r="AA4072" i="10"/>
  <c r="AA4102" i="10"/>
  <c r="AB4134" i="10"/>
  <c r="AA4134" i="10"/>
  <c r="AB4178" i="10"/>
  <c r="AA4178" i="10"/>
  <c r="AB4193" i="10"/>
  <c r="AA4193" i="10"/>
  <c r="AB4361" i="10"/>
  <c r="AA4361" i="10"/>
  <c r="AB3913" i="10"/>
  <c r="AB3916" i="10"/>
  <c r="AA3916" i="10"/>
  <c r="AB3921" i="10"/>
  <c r="AB3928" i="10"/>
  <c r="AA3928" i="10"/>
  <c r="AB3938" i="10"/>
  <c r="AB3943" i="10"/>
  <c r="AB3951" i="10"/>
  <c r="AA3962" i="10"/>
  <c r="AA3968" i="10"/>
  <c r="AA3990" i="10"/>
  <c r="AA4008" i="10"/>
  <c r="AA4026" i="10"/>
  <c r="AA4044" i="10"/>
  <c r="AA4231" i="10"/>
  <c r="AB3969" i="10"/>
  <c r="AA3969" i="10"/>
  <c r="AA3979" i="10"/>
  <c r="AB3993" i="10"/>
  <c r="AB3994" i="10"/>
  <c r="AA3994" i="10"/>
  <c r="AB4011" i="10"/>
  <c r="AB4012" i="10"/>
  <c r="AA4012" i="10"/>
  <c r="AB4029" i="10"/>
  <c r="AB4030" i="10"/>
  <c r="AA4030" i="10"/>
  <c r="AB4047" i="10"/>
  <c r="AB4048" i="10"/>
  <c r="AA4048" i="10"/>
  <c r="AB4065" i="10"/>
  <c r="AB4066" i="10"/>
  <c r="AA4066" i="10"/>
  <c r="AB4077" i="10"/>
  <c r="AB4092" i="10"/>
  <c r="AA4092" i="10"/>
  <c r="AB4096" i="10"/>
  <c r="AA4096" i="10"/>
  <c r="AB4126" i="10"/>
  <c r="AA4126" i="10"/>
  <c r="AA4161" i="10"/>
  <c r="AA4267" i="10"/>
  <c r="AB4267" i="10"/>
  <c r="AB4550" i="10"/>
  <c r="AA4550" i="10"/>
  <c r="AB3831" i="10"/>
  <c r="AB3850" i="10"/>
  <c r="AA3850" i="10"/>
  <c r="AB3867" i="10"/>
  <c r="AB3886" i="10"/>
  <c r="AA3886" i="10"/>
  <c r="AB3903" i="10"/>
  <c r="AB3922" i="10"/>
  <c r="AA3922" i="10"/>
  <c r="AB3939" i="10"/>
  <c r="AB3958" i="10"/>
  <c r="AA3958" i="10"/>
  <c r="AB3975" i="10"/>
  <c r="AB3988" i="10"/>
  <c r="AA3988" i="10"/>
  <c r="AB4006" i="10"/>
  <c r="AA4006" i="10"/>
  <c r="AB4024" i="10"/>
  <c r="AA4024" i="10"/>
  <c r="AB4042" i="10"/>
  <c r="AA4042" i="10"/>
  <c r="AB4060" i="10"/>
  <c r="AA4060" i="10"/>
  <c r="AB4079" i="10"/>
  <c r="AB4085" i="10"/>
  <c r="AB4113" i="10"/>
  <c r="AB4151" i="10"/>
  <c r="AB4164" i="10"/>
  <c r="AA4164" i="10"/>
  <c r="AB4176" i="10"/>
  <c r="AA4176" i="10"/>
  <c r="AB4211" i="10"/>
  <c r="AA4211" i="10"/>
  <c r="AB4223" i="10"/>
  <c r="AA4223" i="10"/>
  <c r="AB4229" i="10"/>
  <c r="AA4241" i="10"/>
  <c r="AA4245" i="10"/>
  <c r="AB4245" i="10"/>
  <c r="AB4278" i="10"/>
  <c r="AA4278" i="10"/>
  <c r="AB4295" i="10"/>
  <c r="AA4295" i="10"/>
  <c r="AB4343" i="10"/>
  <c r="AA4343" i="10"/>
  <c r="AB4379" i="10"/>
  <c r="AA4379" i="10"/>
  <c r="AB4460" i="10"/>
  <c r="AA4460" i="10"/>
  <c r="AB4068" i="10"/>
  <c r="AA4068" i="10"/>
  <c r="AB4073" i="10"/>
  <c r="AA4073" i="10"/>
  <c r="AB4090" i="10"/>
  <c r="AA4090" i="10"/>
  <c r="AB4098" i="10"/>
  <c r="AA4098" i="10"/>
  <c r="AB4128" i="10"/>
  <c r="AA4128" i="10"/>
  <c r="AB4132" i="10"/>
  <c r="AA4143" i="10"/>
  <c r="AB4143" i="10"/>
  <c r="AB4158" i="10"/>
  <c r="AA4158" i="10"/>
  <c r="AB4214" i="10"/>
  <c r="AA4214" i="10"/>
  <c r="AB4220" i="10"/>
  <c r="AA4220" i="10"/>
  <c r="AA4233" i="10"/>
  <c r="AB4233" i="10"/>
  <c r="AA4277" i="10"/>
  <c r="AA4281" i="10"/>
  <c r="AB4281" i="10"/>
  <c r="AA4341" i="10"/>
  <c r="AB4341" i="10"/>
  <c r="AA4347" i="10"/>
  <c r="AB4347" i="10"/>
  <c r="AA4377" i="10"/>
  <c r="AB4377" i="10"/>
  <c r="AA4383" i="10"/>
  <c r="AB4383" i="10"/>
  <c r="AB4483" i="10"/>
  <c r="AA4483" i="10"/>
  <c r="AB3541" i="10"/>
  <c r="AB3547" i="10"/>
  <c r="AB3553" i="10"/>
  <c r="AB3559" i="10"/>
  <c r="AB3565" i="10"/>
  <c r="AB3571" i="10"/>
  <c r="AB3577" i="10"/>
  <c r="AB3583" i="10"/>
  <c r="AB3589" i="10"/>
  <c r="AB3595" i="10"/>
  <c r="AB3601" i="10"/>
  <c r="AB3607" i="10"/>
  <c r="AB3613" i="10"/>
  <c r="AB3619" i="10"/>
  <c r="AB3625" i="10"/>
  <c r="AB3631" i="10"/>
  <c r="AB3637" i="10"/>
  <c r="AB3643" i="10"/>
  <c r="AB3649" i="10"/>
  <c r="AB3655" i="10"/>
  <c r="AB3661" i="10"/>
  <c r="AB3667" i="10"/>
  <c r="AB3673" i="10"/>
  <c r="AB3679" i="10"/>
  <c r="AB3685" i="10"/>
  <c r="AB3691" i="10"/>
  <c r="AB3697" i="10"/>
  <c r="AB3703" i="10"/>
  <c r="AB3709" i="10"/>
  <c r="AB3715" i="10"/>
  <c r="AB3721" i="10"/>
  <c r="AB3727" i="10"/>
  <c r="AB3733" i="10"/>
  <c r="AB3739" i="10"/>
  <c r="AB3745" i="10"/>
  <c r="AB3751" i="10"/>
  <c r="AB3757" i="10"/>
  <c r="AB3763" i="10"/>
  <c r="AB3769" i="10"/>
  <c r="AB3775" i="10"/>
  <c r="AB3781" i="10"/>
  <c r="AB3787" i="10"/>
  <c r="AB3793" i="10"/>
  <c r="AB3794" i="10"/>
  <c r="AB3795" i="10"/>
  <c r="AB3800" i="10"/>
  <c r="AB3801" i="10"/>
  <c r="AB3806" i="10"/>
  <c r="AB3807" i="10"/>
  <c r="AB3812" i="10"/>
  <c r="AB3813" i="10"/>
  <c r="AB3818" i="10"/>
  <c r="AB3819" i="10"/>
  <c r="AB3824" i="10"/>
  <c r="AB3829" i="10"/>
  <c r="AB3838" i="10"/>
  <c r="AA3838" i="10"/>
  <c r="AB3848" i="10"/>
  <c r="AB3855" i="10"/>
  <c r="AB3865" i="10"/>
  <c r="AB3874" i="10"/>
  <c r="AA3874" i="10"/>
  <c r="AB3884" i="10"/>
  <c r="AB3891" i="10"/>
  <c r="AB3901" i="10"/>
  <c r="AB3910" i="10"/>
  <c r="AA3910" i="10"/>
  <c r="AB3920" i="10"/>
  <c r="AB3927" i="10"/>
  <c r="AB3937" i="10"/>
  <c r="AB3946" i="10"/>
  <c r="AA3946" i="10"/>
  <c r="AB3956" i="10"/>
  <c r="AB3963" i="10"/>
  <c r="AB3973" i="10"/>
  <c r="AB3982" i="10"/>
  <c r="AA3982" i="10"/>
  <c r="AB3987" i="10"/>
  <c r="AB4000" i="10"/>
  <c r="AA4000" i="10"/>
  <c r="AB4005" i="10"/>
  <c r="AB4018" i="10"/>
  <c r="AA4018" i="10"/>
  <c r="AB4023" i="10"/>
  <c r="AB4036" i="10"/>
  <c r="AA4036" i="10"/>
  <c r="AB4041" i="10"/>
  <c r="AB4054" i="10"/>
  <c r="AA4054" i="10"/>
  <c r="AB4059" i="10"/>
  <c r="AB4074" i="10"/>
  <c r="AA4074" i="10"/>
  <c r="AA4083" i="10"/>
  <c r="AB4091" i="10"/>
  <c r="AB4108" i="10"/>
  <c r="AB4115" i="10"/>
  <c r="AB4121" i="10"/>
  <c r="AB4125" i="10"/>
  <c r="AA4132" i="10"/>
  <c r="AB4138" i="10"/>
  <c r="AA4149" i="10"/>
  <c r="AB4163" i="10"/>
  <c r="AA4173" i="10"/>
  <c r="AB4175" i="10"/>
  <c r="AB4187" i="10"/>
  <c r="AA4187" i="10"/>
  <c r="AA4227" i="10"/>
  <c r="AB4227" i="10"/>
  <c r="AA4269" i="10"/>
  <c r="AB4269" i="10"/>
  <c r="AB4277" i="10"/>
  <c r="AB4086" i="10"/>
  <c r="AA4086" i="10"/>
  <c r="AB4103" i="10"/>
  <c r="AB4122" i="10"/>
  <c r="AA4122" i="10"/>
  <c r="AB4139" i="10"/>
  <c r="AB4181" i="10"/>
  <c r="AA4181" i="10"/>
  <c r="AB4199" i="10"/>
  <c r="AA4199" i="10"/>
  <c r="AB4217" i="10"/>
  <c r="AA4217" i="10"/>
  <c r="AB4248" i="10"/>
  <c r="AB4284" i="10"/>
  <c r="AB4301" i="10"/>
  <c r="AA4301" i="10"/>
  <c r="AB4319" i="10"/>
  <c r="AA4319" i="10"/>
  <c r="AA4323" i="10"/>
  <c r="AB4323" i="10"/>
  <c r="AB4337" i="10"/>
  <c r="AA4337" i="10"/>
  <c r="AB4355" i="10"/>
  <c r="AA4355" i="10"/>
  <c r="AA4359" i="10"/>
  <c r="AB4359" i="10"/>
  <c r="AB4373" i="10"/>
  <c r="AA4373" i="10"/>
  <c r="AB4391" i="10"/>
  <c r="AA4391" i="10"/>
  <c r="AB4409" i="10"/>
  <c r="AA4409" i="10"/>
  <c r="AB4534" i="10"/>
  <c r="AA4534" i="10"/>
  <c r="AA3827" i="10"/>
  <c r="AA3833" i="10"/>
  <c r="AA3839" i="10"/>
  <c r="AA3845" i="10"/>
  <c r="AA3851" i="10"/>
  <c r="AA3857" i="10"/>
  <c r="AA3863" i="10"/>
  <c r="AA3869" i="10"/>
  <c r="AA3875" i="10"/>
  <c r="AA3881" i="10"/>
  <c r="AA3887" i="10"/>
  <c r="AA3893" i="10"/>
  <c r="AA3899" i="10"/>
  <c r="AA3905" i="10"/>
  <c r="AA3911" i="10"/>
  <c r="AA3917" i="10"/>
  <c r="AA3923" i="10"/>
  <c r="AA3929" i="10"/>
  <c r="AA3935" i="10"/>
  <c r="AA3941" i="10"/>
  <c r="AA3947" i="10"/>
  <c r="AA3953" i="10"/>
  <c r="AA3959" i="10"/>
  <c r="AA3965" i="10"/>
  <c r="AA3971" i="10"/>
  <c r="AA3977" i="10"/>
  <c r="AA3983" i="10"/>
  <c r="AB4080" i="10"/>
  <c r="AA4080" i="10"/>
  <c r="AA4084" i="10"/>
  <c r="AB4097" i="10"/>
  <c r="AA4101" i="10"/>
  <c r="AA4103" i="10"/>
  <c r="AB4116" i="10"/>
  <c r="AA4116" i="10"/>
  <c r="AA4120" i="10"/>
  <c r="AB4133" i="10"/>
  <c r="AA4137" i="10"/>
  <c r="AA4139" i="10"/>
  <c r="AB4145" i="10"/>
  <c r="AB4157" i="10"/>
  <c r="AB4169" i="10"/>
  <c r="AB4190" i="10"/>
  <c r="AA4190" i="10"/>
  <c r="AB4208" i="10"/>
  <c r="AA4208" i="10"/>
  <c r="AA4243" i="10"/>
  <c r="AB4243" i="10"/>
  <c r="AA4248" i="10"/>
  <c r="AA4261" i="10"/>
  <c r="AB4261" i="10"/>
  <c r="AA4279" i="10"/>
  <c r="AB4279" i="10"/>
  <c r="AA4284" i="10"/>
  <c r="AA4297" i="10"/>
  <c r="AB4297" i="10"/>
  <c r="AA4317" i="10"/>
  <c r="AB4317" i="10"/>
  <c r="AA4353" i="10"/>
  <c r="AB4353" i="10"/>
  <c r="AA4389" i="10"/>
  <c r="AB4389" i="10"/>
  <c r="AB4496" i="10"/>
  <c r="AA4496" i="10"/>
  <c r="AB4514" i="10"/>
  <c r="AA4514" i="10"/>
  <c r="AB4524" i="10"/>
  <c r="AA4524" i="10"/>
  <c r="AB4555" i="10"/>
  <c r="AA4555" i="10"/>
  <c r="AB4260" i="10"/>
  <c r="AA4260" i="10"/>
  <c r="AA4263" i="10"/>
  <c r="AB4263" i="10"/>
  <c r="AB4265" i="10"/>
  <c r="AB4296" i="10"/>
  <c r="AA4296" i="10"/>
  <c r="AA4299" i="10"/>
  <c r="AB4299" i="10"/>
  <c r="AB4313" i="10"/>
  <c r="AA4313" i="10"/>
  <c r="AB4331" i="10"/>
  <c r="AA4331" i="10"/>
  <c r="AA4335" i="10"/>
  <c r="AB4335" i="10"/>
  <c r="AB4349" i="10"/>
  <c r="AA4349" i="10"/>
  <c r="AB4367" i="10"/>
  <c r="AA4367" i="10"/>
  <c r="AA4371" i="10"/>
  <c r="AB4371" i="10"/>
  <c r="AB4385" i="10"/>
  <c r="AA4385" i="10"/>
  <c r="AB4403" i="10"/>
  <c r="AA4403" i="10"/>
  <c r="AB4430" i="10"/>
  <c r="AA4430" i="10"/>
  <c r="AB4447" i="10"/>
  <c r="AA4447" i="10"/>
  <c r="AA4511" i="10"/>
  <c r="AB4511" i="10"/>
  <c r="AA4329" i="10"/>
  <c r="AB4329" i="10"/>
  <c r="AA4365" i="10"/>
  <c r="AB4365" i="10"/>
  <c r="AB4435" i="10"/>
  <c r="AA4435" i="10"/>
  <c r="AB4236" i="10"/>
  <c r="AA4255" i="10"/>
  <c r="AA4257" i="10"/>
  <c r="AB4272" i="10"/>
  <c r="AA4291" i="10"/>
  <c r="AA4293" i="10"/>
  <c r="AB4308" i="10"/>
  <c r="AA4308" i="10"/>
  <c r="AB4320" i="10"/>
  <c r="AA4320" i="10"/>
  <c r="AB4332" i="10"/>
  <c r="AA4332" i="10"/>
  <c r="AB4344" i="10"/>
  <c r="AA4344" i="10"/>
  <c r="AB4356" i="10"/>
  <c r="AA4356" i="10"/>
  <c r="AB4368" i="10"/>
  <c r="AA4368" i="10"/>
  <c r="AB4380" i="10"/>
  <c r="AA4380" i="10"/>
  <c r="AB4459" i="10"/>
  <c r="AA4459" i="10"/>
  <c r="AB4495" i="10"/>
  <c r="AA4495" i="10"/>
  <c r="AB4508" i="10"/>
  <c r="AA4508" i="10"/>
  <c r="AA4538" i="10"/>
  <c r="AB4538" i="10"/>
  <c r="AA4069" i="10"/>
  <c r="AA4075" i="10"/>
  <c r="AA4081" i="10"/>
  <c r="AA4087" i="10"/>
  <c r="AA4093" i="10"/>
  <c r="AA4099" i="10"/>
  <c r="AA4105" i="10"/>
  <c r="AA4111" i="10"/>
  <c r="AA4117" i="10"/>
  <c r="AA4123" i="10"/>
  <c r="AA4129" i="10"/>
  <c r="AA4135" i="10"/>
  <c r="AA4141" i="10"/>
  <c r="AA4147" i="10"/>
  <c r="AA4153" i="10"/>
  <c r="AA4159" i="10"/>
  <c r="AA4165" i="10"/>
  <c r="AA4171" i="10"/>
  <c r="AA4177" i="10"/>
  <c r="AA4179" i="10"/>
  <c r="AA4185" i="10"/>
  <c r="AA4191" i="10"/>
  <c r="AA4197" i="10"/>
  <c r="AA4203" i="10"/>
  <c r="AA4209" i="10"/>
  <c r="AA4215" i="10"/>
  <c r="AA4221" i="10"/>
  <c r="AB4230" i="10"/>
  <c r="AA4236" i="10"/>
  <c r="AA4249" i="10"/>
  <c r="AA4251" i="10"/>
  <c r="AA4253" i="10"/>
  <c r="AB4255" i="10"/>
  <c r="AB4257" i="10"/>
  <c r="AB4266" i="10"/>
  <c r="AA4272" i="10"/>
  <c r="AA4285" i="10"/>
  <c r="AA4287" i="10"/>
  <c r="AA4289" i="10"/>
  <c r="AB4291" i="10"/>
  <c r="AB4293" i="10"/>
  <c r="AA4395" i="10"/>
  <c r="AA4401" i="10"/>
  <c r="AA4407" i="10"/>
  <c r="AA4417" i="10"/>
  <c r="AB4436" i="10"/>
  <c r="AA4436" i="10"/>
  <c r="AB4472" i="10"/>
  <c r="AA4472" i="10"/>
  <c r="AB4579" i="10"/>
  <c r="AA4579" i="10"/>
  <c r="AB4172" i="10"/>
  <c r="AB4182" i="10"/>
  <c r="AB4188" i="10"/>
  <c r="AB4194" i="10"/>
  <c r="AB4200" i="10"/>
  <c r="AB4206" i="10"/>
  <c r="AB4212" i="10"/>
  <c r="AB4218" i="10"/>
  <c r="AB4224" i="10"/>
  <c r="AA4237" i="10"/>
  <c r="AA4239" i="10"/>
  <c r="AB4247" i="10"/>
  <c r="AB4254" i="10"/>
  <c r="AA4273" i="10"/>
  <c r="AA4275" i="10"/>
  <c r="AB4283" i="10"/>
  <c r="AB4290" i="10"/>
  <c r="AB4302" i="10"/>
  <c r="AA4302" i="10"/>
  <c r="AB4314" i="10"/>
  <c r="AA4314" i="10"/>
  <c r="AB4326" i="10"/>
  <c r="AA4326" i="10"/>
  <c r="AB4338" i="10"/>
  <c r="AA4338" i="10"/>
  <c r="AB4350" i="10"/>
  <c r="AA4350" i="10"/>
  <c r="AB4362" i="10"/>
  <c r="AA4362" i="10"/>
  <c r="AB4374" i="10"/>
  <c r="AA4374" i="10"/>
  <c r="AB4386" i="10"/>
  <c r="AA4386" i="10"/>
  <c r="AB4415" i="10"/>
  <c r="AA4415" i="10"/>
  <c r="AB4448" i="10"/>
  <c r="AA4448" i="10"/>
  <c r="AB4484" i="10"/>
  <c r="AA4484" i="10"/>
  <c r="AB4513" i="10"/>
  <c r="AA4513" i="10"/>
  <c r="AB4537" i="10"/>
  <c r="AA4537" i="10"/>
  <c r="AA4427" i="10"/>
  <c r="AA4431" i="10"/>
  <c r="AB4442" i="10"/>
  <c r="AA4442" i="10"/>
  <c r="AB4454" i="10"/>
  <c r="AA4454" i="10"/>
  <c r="AB4466" i="10"/>
  <c r="AA4466" i="10"/>
  <c r="AB4478" i="10"/>
  <c r="AA4478" i="10"/>
  <c r="AB4490" i="10"/>
  <c r="AA4490" i="10"/>
  <c r="AB4502" i="10"/>
  <c r="AA4502" i="10"/>
  <c r="AA4517" i="10"/>
  <c r="AA4526" i="10"/>
  <c r="AB4526" i="10"/>
  <c r="AB4543" i="10"/>
  <c r="AA4625" i="10"/>
  <c r="AB4625" i="10"/>
  <c r="AB4668" i="10"/>
  <c r="AA4668" i="10"/>
  <c r="AA4392" i="10"/>
  <c r="AA4398" i="10"/>
  <c r="AA4404" i="10"/>
  <c r="AA4410" i="10"/>
  <c r="AA4413" i="10"/>
  <c r="AA4421" i="10"/>
  <c r="AA4425" i="10"/>
  <c r="AB4427" i="10"/>
  <c r="AA4429" i="10"/>
  <c r="AB4431" i="10"/>
  <c r="AA4439" i="10"/>
  <c r="AA4451" i="10"/>
  <c r="AA4463" i="10"/>
  <c r="AA4475" i="10"/>
  <c r="AA4487" i="10"/>
  <c r="AA4499" i="10"/>
  <c r="AB4507" i="10"/>
  <c r="AB4517" i="10"/>
  <c r="AB4518" i="10"/>
  <c r="AA4543" i="10"/>
  <c r="AB4556" i="10"/>
  <c r="AA4556" i="10"/>
  <c r="AB4567" i="10"/>
  <c r="AA4567" i="10"/>
  <c r="AB4644" i="10"/>
  <c r="AA4644" i="10"/>
  <c r="AA4303" i="10"/>
  <c r="AA4309" i="10"/>
  <c r="AA4315" i="10"/>
  <c r="AA4321" i="10"/>
  <c r="AA4327" i="10"/>
  <c r="AA4333" i="10"/>
  <c r="AA4339" i="10"/>
  <c r="AA4345" i="10"/>
  <c r="AA4351" i="10"/>
  <c r="AA4357" i="10"/>
  <c r="AA4363" i="10"/>
  <c r="AA4369" i="10"/>
  <c r="AA4375" i="10"/>
  <c r="AA4381" i="10"/>
  <c r="AA4387" i="10"/>
  <c r="AB4392" i="10"/>
  <c r="AA4393" i="10"/>
  <c r="AB4398" i="10"/>
  <c r="AA4399" i="10"/>
  <c r="AB4404" i="10"/>
  <c r="AA4405" i="10"/>
  <c r="AB4410" i="10"/>
  <c r="AA4411" i="10"/>
  <c r="AB4413" i="10"/>
  <c r="AA4416" i="10"/>
  <c r="AA4419" i="10"/>
  <c r="AB4421" i="10"/>
  <c r="AA4423" i="10"/>
  <c r="AB4425" i="10"/>
  <c r="AB4429" i="10"/>
  <c r="AB4439" i="10"/>
  <c r="AB4441" i="10"/>
  <c r="AB4451" i="10"/>
  <c r="AB4453" i="10"/>
  <c r="AB4463" i="10"/>
  <c r="AB4465" i="10"/>
  <c r="AB4475" i="10"/>
  <c r="AB4477" i="10"/>
  <c r="AB4487" i="10"/>
  <c r="AB4489" i="10"/>
  <c r="AB4499" i="10"/>
  <c r="AB4501" i="10"/>
  <c r="AA4507" i="10"/>
  <c r="AA4518" i="10"/>
  <c r="AA4520" i="10"/>
  <c r="AB4520" i="10"/>
  <c r="AB4544" i="10"/>
  <c r="AA4544" i="10"/>
  <c r="AB4562" i="10"/>
  <c r="AA4562" i="10"/>
  <c r="AB4573" i="10"/>
  <c r="AA4573" i="10"/>
  <c r="AA4675" i="10"/>
  <c r="AB4675" i="10"/>
  <c r="AB4632" i="10"/>
  <c r="AA4632" i="10"/>
  <c r="AA4790" i="10"/>
  <c r="AB4790" i="10"/>
  <c r="AB5000" i="10"/>
  <c r="AA5000" i="10"/>
  <c r="AB4226" i="10"/>
  <c r="AB4232" i="10"/>
  <c r="AB4238" i="10"/>
  <c r="AB4244" i="10"/>
  <c r="AB4250" i="10"/>
  <c r="AB4256" i="10"/>
  <c r="AB4262" i="10"/>
  <c r="AB4268" i="10"/>
  <c r="AB4274" i="10"/>
  <c r="AB4280" i="10"/>
  <c r="AB4286" i="10"/>
  <c r="AB4292" i="10"/>
  <c r="AB4298" i="10"/>
  <c r="AB4304" i="10"/>
  <c r="AB4310" i="10"/>
  <c r="AB4316" i="10"/>
  <c r="AB4322" i="10"/>
  <c r="AB4328" i="10"/>
  <c r="AB4334" i="10"/>
  <c r="AB4340" i="10"/>
  <c r="AB4346" i="10"/>
  <c r="AB4352" i="10"/>
  <c r="AB4358" i="10"/>
  <c r="AB4364" i="10"/>
  <c r="AB4370" i="10"/>
  <c r="AB4376" i="10"/>
  <c r="AB4382" i="10"/>
  <c r="AB4388" i="10"/>
  <c r="AB4394" i="10"/>
  <c r="AB4400" i="10"/>
  <c r="AB4406" i="10"/>
  <c r="AB4412" i="10"/>
  <c r="AB4424" i="10"/>
  <c r="AA4433" i="10"/>
  <c r="AA4445" i="10"/>
  <c r="AA4457" i="10"/>
  <c r="AA4469" i="10"/>
  <c r="AA4481" i="10"/>
  <c r="AA4493" i="10"/>
  <c r="AA4505" i="10"/>
  <c r="AA4523" i="10"/>
  <c r="AA4535" i="10"/>
  <c r="AB4535" i="10"/>
  <c r="AA4541" i="10"/>
  <c r="AA4732" i="10"/>
  <c r="AB4732" i="10"/>
  <c r="AB4585" i="10"/>
  <c r="AA4585" i="10"/>
  <c r="AB4591" i="10"/>
  <c r="AA4591" i="10"/>
  <c r="AB4597" i="10"/>
  <c r="AA4597" i="10"/>
  <c r="AB4603" i="10"/>
  <c r="AA4603" i="10"/>
  <c r="AB4609" i="10"/>
  <c r="AA4609" i="10"/>
  <c r="AB4615" i="10"/>
  <c r="AA4615" i="10"/>
  <c r="AA4631" i="10"/>
  <c r="AB4635" i="10"/>
  <c r="AA4635" i="10"/>
  <c r="AB4659" i="10"/>
  <c r="AA4659" i="10"/>
  <c r="AB4519" i="10"/>
  <c r="AB4525" i="10"/>
  <c r="AA4529" i="10"/>
  <c r="AB4531" i="10"/>
  <c r="AA4547" i="10"/>
  <c r="AA4559" i="10"/>
  <c r="AB4631" i="10"/>
  <c r="AA4637" i="10"/>
  <c r="AB4641" i="10"/>
  <c r="AA4641" i="10"/>
  <c r="AA4663" i="10"/>
  <c r="AB4663" i="10"/>
  <c r="AA4681" i="10"/>
  <c r="AB4681" i="10"/>
  <c r="AB4730" i="10"/>
  <c r="AA4730" i="10"/>
  <c r="AA4437" i="10"/>
  <c r="AA4443" i="10"/>
  <c r="AA4449" i="10"/>
  <c r="AA4455" i="10"/>
  <c r="AA4461" i="10"/>
  <c r="AA4467" i="10"/>
  <c r="AA4473" i="10"/>
  <c r="AA4479" i="10"/>
  <c r="AA4485" i="10"/>
  <c r="AA4491" i="10"/>
  <c r="AA4497" i="10"/>
  <c r="AA4503" i="10"/>
  <c r="AA4509" i="10"/>
  <c r="AA4516" i="10"/>
  <c r="AA4519" i="10"/>
  <c r="AA4522" i="10"/>
  <c r="AA4525" i="10"/>
  <c r="AA4528" i="10"/>
  <c r="AB4529" i="10"/>
  <c r="AA4531" i="10"/>
  <c r="AB4540" i="10"/>
  <c r="AB4547" i="10"/>
  <c r="AB4549" i="10"/>
  <c r="AB4559" i="10"/>
  <c r="AB4561" i="10"/>
  <c r="AB4626" i="10"/>
  <c r="AA4626" i="10"/>
  <c r="AB4637" i="10"/>
  <c r="AA4643" i="10"/>
  <c r="AB4647" i="10"/>
  <c r="AA4647" i="10"/>
  <c r="AA4532" i="10"/>
  <c r="AA4553" i="10"/>
  <c r="AA4565" i="10"/>
  <c r="AA4571" i="10"/>
  <c r="AA4577" i="10"/>
  <c r="AA4583" i="10"/>
  <c r="AA4589" i="10"/>
  <c r="AA4595" i="10"/>
  <c r="AA4601" i="10"/>
  <c r="AA4607" i="10"/>
  <c r="AA4613" i="10"/>
  <c r="AA4619" i="10"/>
  <c r="AB4623" i="10"/>
  <c r="AA4623" i="10"/>
  <c r="AB4638" i="10"/>
  <c r="AA4638" i="10"/>
  <c r="AA4651" i="10"/>
  <c r="AB4651" i="10"/>
  <c r="AA4660" i="10"/>
  <c r="AB4662" i="10"/>
  <c r="AB4677" i="10"/>
  <c r="AA4677" i="10"/>
  <c r="AB4683" i="10"/>
  <c r="AA4683" i="10"/>
  <c r="AA4756" i="10"/>
  <c r="AB4756" i="10"/>
  <c r="AA4768" i="10"/>
  <c r="AB4768" i="10"/>
  <c r="AA4568" i="10"/>
  <c r="AA4574" i="10"/>
  <c r="AA4580" i="10"/>
  <c r="AA4586" i="10"/>
  <c r="AA4592" i="10"/>
  <c r="AA4598" i="10"/>
  <c r="AA4604" i="10"/>
  <c r="AA4610" i="10"/>
  <c r="AA4616" i="10"/>
  <c r="AA4621" i="10"/>
  <c r="AA4627" i="10"/>
  <c r="AA4633" i="10"/>
  <c r="AA4639" i="10"/>
  <c r="AA4645" i="10"/>
  <c r="AA4654" i="10"/>
  <c r="AB4656" i="10"/>
  <c r="AB4660" i="10"/>
  <c r="AA4662" i="10"/>
  <c r="AA4669" i="10"/>
  <c r="AB4671" i="10"/>
  <c r="AA4671" i="10"/>
  <c r="AA4792" i="10"/>
  <c r="AB4792" i="10"/>
  <c r="AB4568" i="10"/>
  <c r="AB4574" i="10"/>
  <c r="AB4580" i="10"/>
  <c r="AB4586" i="10"/>
  <c r="AB4592" i="10"/>
  <c r="AB4598" i="10"/>
  <c r="AB4604" i="10"/>
  <c r="AB4610" i="10"/>
  <c r="AB4616" i="10"/>
  <c r="AA4648" i="10"/>
  <c r="AB4650" i="10"/>
  <c r="AB4753" i="10"/>
  <c r="AA4753" i="10"/>
  <c r="AB4546" i="10"/>
  <c r="AB4552" i="10"/>
  <c r="AB4558" i="10"/>
  <c r="AB4564" i="10"/>
  <c r="AB4570" i="10"/>
  <c r="AB4576" i="10"/>
  <c r="AB4582" i="10"/>
  <c r="AB4588" i="10"/>
  <c r="AB4594" i="10"/>
  <c r="AB4600" i="10"/>
  <c r="AB4606" i="10"/>
  <c r="AB4612" i="10"/>
  <c r="AB4618" i="10"/>
  <c r="AB4653" i="10"/>
  <c r="AA4657" i="10"/>
  <c r="AB4665" i="10"/>
  <c r="AA4665" i="10"/>
  <c r="AB4724" i="10"/>
  <c r="AA4724" i="10"/>
  <c r="AA4726" i="10"/>
  <c r="AB4726" i="10"/>
  <c r="AA4754" i="10"/>
  <c r="AB4754" i="10"/>
  <c r="AA4758" i="10"/>
  <c r="AB4758" i="10"/>
  <c r="AB4721" i="10"/>
  <c r="AA4723" i="10"/>
  <c r="AA4729" i="10"/>
  <c r="AA4770" i="10"/>
  <c r="AB4770" i="10"/>
  <c r="AB4777" i="10"/>
  <c r="AA4777" i="10"/>
  <c r="AA4666" i="10"/>
  <c r="AA4672" i="10"/>
  <c r="AA4678" i="10"/>
  <c r="AA4684" i="10"/>
  <c r="AA4687" i="10"/>
  <c r="AA4693" i="10"/>
  <c r="AA4699" i="10"/>
  <c r="AA4705" i="10"/>
  <c r="AA4711" i="10"/>
  <c r="AA4717" i="10"/>
  <c r="AA4719" i="10"/>
  <c r="AA4721" i="10"/>
  <c r="AB4723" i="10"/>
  <c r="AB4729" i="10"/>
  <c r="AB4736" i="10"/>
  <c r="AB4742" i="10"/>
  <c r="AB4688" i="10"/>
  <c r="AB4694" i="10"/>
  <c r="AB4700" i="10"/>
  <c r="AB4706" i="10"/>
  <c r="AB4712" i="10"/>
  <c r="AA4752" i="10"/>
  <c r="AB4783" i="10"/>
  <c r="AA4783" i="10"/>
  <c r="AB4674" i="10"/>
  <c r="AB4680" i="10"/>
  <c r="AB4686" i="10"/>
  <c r="AA4689" i="10"/>
  <c r="AB4691" i="10"/>
  <c r="AA4695" i="10"/>
  <c r="AB4697" i="10"/>
  <c r="AA4701" i="10"/>
  <c r="AB4703" i="10"/>
  <c r="AA4707" i="10"/>
  <c r="AB4709" i="10"/>
  <c r="AA4713" i="10"/>
  <c r="AB4715" i="10"/>
  <c r="AB4718" i="10"/>
  <c r="AA4738" i="10"/>
  <c r="AA4744" i="10"/>
  <c r="AA4750" i="10"/>
  <c r="AA4764" i="10"/>
  <c r="AA4776" i="10"/>
  <c r="AA4849" i="10"/>
  <c r="AB4849" i="10"/>
  <c r="AA4867" i="10"/>
  <c r="AB4867" i="10"/>
  <c r="AA4735" i="10"/>
  <c r="AB4738" i="10"/>
  <c r="AA4741" i="10"/>
  <c r="AB4744" i="10"/>
  <c r="AA4747" i="10"/>
  <c r="AB4750" i="10"/>
  <c r="AB4761" i="10"/>
  <c r="AA4761" i="10"/>
  <c r="AB4764" i="10"/>
  <c r="AB4765" i="10"/>
  <c r="AB4773" i="10"/>
  <c r="AA4773" i="10"/>
  <c r="AA4774" i="10"/>
  <c r="AB4774" i="10"/>
  <c r="AB4776" i="10"/>
  <c r="AB4779" i="10"/>
  <c r="AA4779" i="10"/>
  <c r="AA4762" i="10"/>
  <c r="AB4788" i="10"/>
  <c r="AA4788" i="10"/>
  <c r="AB4807" i="10"/>
  <c r="AA4807" i="10"/>
  <c r="AB4819" i="10"/>
  <c r="AA4819" i="10"/>
  <c r="AB4831" i="10"/>
  <c r="AA4831" i="10"/>
  <c r="AA4855" i="10"/>
  <c r="AB4855" i="10"/>
  <c r="AA4873" i="10"/>
  <c r="AB4873" i="10"/>
  <c r="AB4905" i="10"/>
  <c r="AA4905" i="10"/>
  <c r="AB4725" i="10"/>
  <c r="AB4731" i="10"/>
  <c r="AB4737" i="10"/>
  <c r="AB4743" i="10"/>
  <c r="AB4748" i="10"/>
  <c r="AB4749" i="10"/>
  <c r="AB4755" i="10"/>
  <c r="AA4755" i="10"/>
  <c r="AA4760" i="10"/>
  <c r="AB4767" i="10"/>
  <c r="AA4767" i="10"/>
  <c r="AB4771" i="10"/>
  <c r="AA4843" i="10"/>
  <c r="AB4843" i="10"/>
  <c r="AA4861" i="10"/>
  <c r="AB4861" i="10"/>
  <c r="AB4893" i="10"/>
  <c r="AA4893" i="10"/>
  <c r="AB4908" i="10"/>
  <c r="AA4908" i="10"/>
  <c r="AA4978" i="10"/>
  <c r="AB4978" i="10"/>
  <c r="AA4784" i="10"/>
  <c r="AA4786" i="10"/>
  <c r="AB4846" i="10"/>
  <c r="AA4846" i="10"/>
  <c r="AB4852" i="10"/>
  <c r="AA4852" i="10"/>
  <c r="AB4858" i="10"/>
  <c r="AA4858" i="10"/>
  <c r="AB4864" i="10"/>
  <c r="AA4864" i="10"/>
  <c r="AB4870" i="10"/>
  <c r="AA4870" i="10"/>
  <c r="AB4876" i="10"/>
  <c r="AA4876" i="10"/>
  <c r="AB4899" i="10"/>
  <c r="AA4899" i="10"/>
  <c r="AB4900" i="10"/>
  <c r="AA4900" i="10"/>
  <c r="AB4919" i="10"/>
  <c r="AA4919" i="10"/>
  <c r="AB4957" i="10"/>
  <c r="AA4957" i="10"/>
  <c r="AA4780" i="10"/>
  <c r="AA4782" i="10"/>
  <c r="AB4784" i="10"/>
  <c r="AB4786" i="10"/>
  <c r="AB4795" i="10"/>
  <c r="AA4804" i="10"/>
  <c r="AB4806" i="10"/>
  <c r="AA4816" i="10"/>
  <c r="AB4818" i="10"/>
  <c r="AA4828" i="10"/>
  <c r="AB4830" i="10"/>
  <c r="AA4840" i="10"/>
  <c r="AB4949" i="10"/>
  <c r="AA4949" i="10"/>
  <c r="AA5009" i="10"/>
  <c r="AB5009" i="10"/>
  <c r="AA4766" i="10"/>
  <c r="AA4772" i="10"/>
  <c r="AA4778" i="10"/>
  <c r="AB4780" i="10"/>
  <c r="AB4782" i="10"/>
  <c r="AB4789" i="10"/>
  <c r="AA4795" i="10"/>
  <c r="AB4801" i="10"/>
  <c r="AA4801" i="10"/>
  <c r="AB4804" i="10"/>
  <c r="AA4806" i="10"/>
  <c r="AB4813" i="10"/>
  <c r="AA4813" i="10"/>
  <c r="AB4816" i="10"/>
  <c r="AA4818" i="10"/>
  <c r="AB4825" i="10"/>
  <c r="AA4825" i="10"/>
  <c r="AB4828" i="10"/>
  <c r="AA4830" i="10"/>
  <c r="AB4837" i="10"/>
  <c r="AA4837" i="10"/>
  <c r="AB4840" i="10"/>
  <c r="AA4918" i="10"/>
  <c r="AB4918" i="10"/>
  <c r="AA4796" i="10"/>
  <c r="AA4798" i="10"/>
  <c r="AB4800" i="10"/>
  <c r="AA4810" i="10"/>
  <c r="AB4812" i="10"/>
  <c r="AA4822" i="10"/>
  <c r="AB4824" i="10"/>
  <c r="AA4834" i="10"/>
  <c r="AB4836" i="10"/>
  <c r="AB4917" i="10"/>
  <c r="AA4917" i="10"/>
  <c r="AA4923" i="10"/>
  <c r="AB4923" i="10"/>
  <c r="AA4879" i="10"/>
  <c r="AA4885" i="10"/>
  <c r="AA4891" i="10"/>
  <c r="AA4894" i="10"/>
  <c r="AA4896" i="10"/>
  <c r="AA4930" i="10"/>
  <c r="AB4930" i="10"/>
  <c r="AA4941" i="10"/>
  <c r="AA4970" i="10"/>
  <c r="AB4970" i="10"/>
  <c r="AB4879" i="10"/>
  <c r="AA4882" i="10"/>
  <c r="AB4885" i="10"/>
  <c r="AA4888" i="10"/>
  <c r="AB4891" i="10"/>
  <c r="AB4894" i="10"/>
  <c r="AB4896" i="10"/>
  <c r="AA4897" i="10"/>
  <c r="AA4935" i="10"/>
  <c r="AA4936" i="10"/>
  <c r="AB4936" i="10"/>
  <c r="AB4941" i="10"/>
  <c r="AA4802" i="10"/>
  <c r="AA4808" i="10"/>
  <c r="AA4814" i="10"/>
  <c r="AA4820" i="10"/>
  <c r="AA4826" i="10"/>
  <c r="AA4832" i="10"/>
  <c r="AA4838" i="10"/>
  <c r="AB4882" i="10"/>
  <c r="AB4888" i="10"/>
  <c r="AB4897" i="10"/>
  <c r="AB4902" i="10"/>
  <c r="AA4903" i="10"/>
  <c r="AB4911" i="10"/>
  <c r="AB4926" i="10"/>
  <c r="AB4935" i="10"/>
  <c r="AA4945" i="10"/>
  <c r="AB4955" i="10"/>
  <c r="AB4785" i="10"/>
  <c r="AB4791" i="10"/>
  <c r="AB4797" i="10"/>
  <c r="AB4803" i="10"/>
  <c r="AB4809" i="10"/>
  <c r="AB4815" i="10"/>
  <c r="AB4821" i="10"/>
  <c r="AB4827" i="10"/>
  <c r="AB4833" i="10"/>
  <c r="AB4839" i="10"/>
  <c r="AB4842" i="10"/>
  <c r="AB4847" i="10"/>
  <c r="AB4848" i="10"/>
  <c r="AB4853" i="10"/>
  <c r="AB4854" i="10"/>
  <c r="AB4859" i="10"/>
  <c r="AB4860" i="10"/>
  <c r="AB4865" i="10"/>
  <c r="AB4866" i="10"/>
  <c r="AB4871" i="10"/>
  <c r="AB4872" i="10"/>
  <c r="AB4877" i="10"/>
  <c r="AB4878" i="10"/>
  <c r="AB4883" i="10"/>
  <c r="AB4884" i="10"/>
  <c r="AB4889" i="10"/>
  <c r="AB4890" i="10"/>
  <c r="AA4924" i="10"/>
  <c r="AA4933" i="10"/>
  <c r="AB4933" i="10"/>
  <c r="AB4958" i="10"/>
  <c r="AA4958" i="10"/>
  <c r="AB4973" i="10"/>
  <c r="AA4973" i="10"/>
  <c r="AA4988" i="10"/>
  <c r="AB4988" i="10"/>
  <c r="AB4906" i="10"/>
  <c r="AA4915" i="10"/>
  <c r="AB4915" i="10"/>
  <c r="AA4929" i="10"/>
  <c r="AB4938" i="10"/>
  <c r="AA4939" i="10"/>
  <c r="AB4939" i="10"/>
  <c r="AA4909" i="10"/>
  <c r="AB4914" i="10"/>
  <c r="AA4921" i="10"/>
  <c r="AB4921" i="10"/>
  <c r="AB4932" i="10"/>
  <c r="AB4912" i="10"/>
  <c r="AB4920" i="10"/>
  <c r="AB4925" i="10"/>
  <c r="AA4927" i="10"/>
  <c r="AB4927" i="10"/>
  <c r="AB4952" i="10"/>
  <c r="AA4952" i="10"/>
  <c r="AA4964" i="10"/>
  <c r="AB4943" i="10"/>
  <c r="AB4946" i="10"/>
  <c r="AB4961" i="10"/>
  <c r="AA4962" i="10"/>
  <c r="AB4980" i="10"/>
  <c r="AB4994" i="10"/>
  <c r="AA4994" i="10"/>
  <c r="AB5005" i="10"/>
  <c r="AA4966" i="10"/>
  <c r="AA4968" i="10"/>
  <c r="AB4968" i="10"/>
  <c r="AA4976" i="10"/>
  <c r="AA4982" i="10"/>
  <c r="AB4982" i="10"/>
  <c r="AA4947" i="10"/>
  <c r="AA4953" i="10"/>
  <c r="AA4959" i="10"/>
  <c r="AB4967" i="10"/>
  <c r="AA4967" i="10"/>
  <c r="AA4972" i="10"/>
  <c r="AB4985" i="10"/>
  <c r="AB4986" i="10"/>
  <c r="AB4991" i="10"/>
  <c r="AB4992" i="10"/>
  <c r="AB4975" i="10"/>
  <c r="AA4975" i="10"/>
  <c r="AA4995" i="10"/>
  <c r="AB4995" i="10"/>
  <c r="AB5004" i="10"/>
  <c r="AA5004" i="10"/>
  <c r="AA5007" i="10"/>
  <c r="AB4981" i="10"/>
  <c r="AA4981" i="10"/>
  <c r="AA4997" i="10"/>
  <c r="AB4987" i="10"/>
  <c r="AB4993" i="10"/>
  <c r="AB4997" i="10"/>
  <c r="AB5006" i="10"/>
  <c r="AA5006" i="10"/>
  <c r="AA4984" i="10"/>
  <c r="AA4987" i="10"/>
  <c r="AA4990" i="10"/>
  <c r="AA4993" i="10"/>
  <c r="AA4999" i="10"/>
  <c r="AA5001" i="10"/>
  <c r="AA5003" i="10"/>
  <c r="AA5010" i="10"/>
  <c r="AU16" i="8" l="1"/>
  <c r="AW16" i="8" s="1"/>
  <c r="AY16" i="8" s="1"/>
  <c r="BA16" i="8" s="1"/>
  <c r="BG16" i="8" s="1"/>
  <c r="AY14" i="8"/>
  <c r="BA14" i="8" s="1"/>
  <c r="BG14" i="8" s="1"/>
  <c r="AU18" i="8"/>
  <c r="AW18" i="8" s="1"/>
  <c r="AY18" i="8" s="1"/>
  <c r="BA18" i="8" s="1"/>
  <c r="AY17" i="8"/>
  <c r="BA17" i="8" s="1"/>
  <c r="AU20" i="8"/>
  <c r="AW20" i="8" s="1"/>
  <c r="AU12" i="8"/>
  <c r="AW12" i="8" s="1"/>
  <c r="AU11" i="8"/>
  <c r="AW11" i="8" s="1"/>
  <c r="H11" i="9"/>
  <c r="I9" i="5" s="1"/>
  <c r="C9" i="5"/>
  <c r="BG15" i="8"/>
  <c r="BG13" i="8"/>
  <c r="B32" i="5"/>
  <c r="B41" i="5"/>
  <c r="B48" i="5"/>
  <c r="B56" i="5"/>
  <c r="B47" i="5"/>
  <c r="B55" i="5"/>
  <c r="B44" i="5"/>
  <c r="B65" i="5"/>
  <c r="B71" i="5"/>
  <c r="B22" i="5"/>
  <c r="B59" i="5"/>
  <c r="B25" i="5"/>
  <c r="B73" i="5"/>
  <c r="B66" i="5"/>
  <c r="B45" i="5"/>
  <c r="B27" i="5"/>
  <c r="B39" i="5"/>
  <c r="B35" i="5"/>
  <c r="B28" i="5"/>
  <c r="B31" i="5"/>
  <c r="B18" i="5"/>
  <c r="B34" i="5"/>
  <c r="B68" i="5"/>
  <c r="B58" i="5"/>
  <c r="B63" i="5"/>
  <c r="B38" i="5"/>
  <c r="B37" i="5"/>
  <c r="B30" i="5"/>
  <c r="B72" i="5"/>
  <c r="B75" i="5"/>
  <c r="B40" i="5"/>
  <c r="B29" i="5"/>
  <c r="B33" i="5"/>
  <c r="B46" i="5"/>
  <c r="B43" i="5"/>
  <c r="B36" i="5"/>
  <c r="B26" i="5"/>
  <c r="B52" i="5"/>
  <c r="B70" i="5"/>
  <c r="B51" i="5"/>
  <c r="B64" i="5"/>
  <c r="B67" i="5"/>
  <c r="B54" i="5"/>
  <c r="B53" i="5"/>
  <c r="B62" i="5"/>
  <c r="B16" i="5"/>
  <c r="B50" i="5"/>
  <c r="B69" i="5"/>
  <c r="B19" i="5"/>
  <c r="B61" i="5"/>
  <c r="B42" i="5"/>
  <c r="AY5" i="5"/>
  <c r="AN5" i="5" s="1"/>
  <c r="B21" i="5"/>
  <c r="B17" i="5"/>
  <c r="B57" i="5"/>
  <c r="B23" i="5"/>
  <c r="B20" i="5"/>
  <c r="B74" i="5"/>
  <c r="B49" i="5"/>
  <c r="B24" i="5"/>
  <c r="AE7" i="10"/>
  <c r="F7" i="10" s="1"/>
  <c r="AE6" i="10"/>
  <c r="F6" i="10" s="1"/>
  <c r="AC6" i="10"/>
  <c r="D6" i="10" s="1"/>
  <c r="AB7" i="10"/>
  <c r="C7" i="10" s="1"/>
  <c r="AB6" i="10"/>
  <c r="C6" i="10" s="1"/>
  <c r="AC7" i="10"/>
  <c r="D7" i="10" s="1"/>
  <c r="AA7" i="10"/>
  <c r="B7" i="10" s="1"/>
  <c r="AA6" i="10"/>
  <c r="B6" i="10" s="1"/>
  <c r="W232" i="9"/>
  <c r="W196" i="9"/>
  <c r="W160" i="9"/>
  <c r="W124" i="9"/>
  <c r="W88" i="9"/>
  <c r="W52" i="9"/>
  <c r="W16" i="9"/>
  <c r="V254" i="9"/>
  <c r="V230" i="9"/>
  <c r="V194" i="9"/>
  <c r="V158" i="9"/>
  <c r="V122" i="9"/>
  <c r="V86" i="9"/>
  <c r="V50" i="9"/>
  <c r="S260" i="9"/>
  <c r="W260" i="9" s="1"/>
  <c r="S259" i="9"/>
  <c r="W259" i="9" s="1"/>
  <c r="S258" i="9"/>
  <c r="S257" i="9"/>
  <c r="V257" i="9" s="1"/>
  <c r="S256" i="9"/>
  <c r="V256" i="9" s="1"/>
  <c r="S255" i="9"/>
  <c r="V255" i="9" s="1"/>
  <c r="S254" i="9"/>
  <c r="W254" i="9" s="1"/>
  <c r="S253" i="9"/>
  <c r="W253" i="9" s="1"/>
  <c r="S252" i="9"/>
  <c r="S251" i="9"/>
  <c r="V251" i="9" s="1"/>
  <c r="S250" i="9"/>
  <c r="V250" i="9" s="1"/>
  <c r="S249" i="9"/>
  <c r="V249" i="9" s="1"/>
  <c r="S248" i="9"/>
  <c r="W248" i="9" s="1"/>
  <c r="S247" i="9"/>
  <c r="W247" i="9" s="1"/>
  <c r="S246" i="9"/>
  <c r="S245" i="9"/>
  <c r="V245" i="9" s="1"/>
  <c r="S244" i="9"/>
  <c r="V244" i="9" s="1"/>
  <c r="S243" i="9"/>
  <c r="V243" i="9" s="1"/>
  <c r="S242" i="9"/>
  <c r="W242" i="9" s="1"/>
  <c r="S241" i="9"/>
  <c r="W241" i="9" s="1"/>
  <c r="S240" i="9"/>
  <c r="S239" i="9"/>
  <c r="V239" i="9" s="1"/>
  <c r="S238" i="9"/>
  <c r="V238" i="9" s="1"/>
  <c r="S237" i="9"/>
  <c r="V237" i="9" s="1"/>
  <c r="S236" i="9"/>
  <c r="W236" i="9" s="1"/>
  <c r="S235" i="9"/>
  <c r="W235" i="9" s="1"/>
  <c r="S234" i="9"/>
  <c r="S233" i="9"/>
  <c r="V233" i="9" s="1"/>
  <c r="S232" i="9"/>
  <c r="V232" i="9" s="1"/>
  <c r="S231" i="9"/>
  <c r="V231" i="9" s="1"/>
  <c r="S230" i="9"/>
  <c r="W230" i="9" s="1"/>
  <c r="S229" i="9"/>
  <c r="W229" i="9" s="1"/>
  <c r="S228" i="9"/>
  <c r="S227" i="9"/>
  <c r="V227" i="9" s="1"/>
  <c r="S226" i="9"/>
  <c r="V226" i="9" s="1"/>
  <c r="S225" i="9"/>
  <c r="V225" i="9" s="1"/>
  <c r="S224" i="9"/>
  <c r="W224" i="9" s="1"/>
  <c r="S223" i="9"/>
  <c r="W223" i="9" s="1"/>
  <c r="S222" i="9"/>
  <c r="S221" i="9"/>
  <c r="V221" i="9" s="1"/>
  <c r="S220" i="9"/>
  <c r="V220" i="9" s="1"/>
  <c r="S219" i="9"/>
  <c r="V219" i="9" s="1"/>
  <c r="S218" i="9"/>
  <c r="W218" i="9" s="1"/>
  <c r="S217" i="9"/>
  <c r="W217" i="9" s="1"/>
  <c r="S216" i="9"/>
  <c r="S215" i="9"/>
  <c r="V215" i="9" s="1"/>
  <c r="S214" i="9"/>
  <c r="V214" i="9" s="1"/>
  <c r="S213" i="9"/>
  <c r="V213" i="9" s="1"/>
  <c r="S212" i="9"/>
  <c r="W212" i="9" s="1"/>
  <c r="S211" i="9"/>
  <c r="W211" i="9" s="1"/>
  <c r="S210" i="9"/>
  <c r="S209" i="9"/>
  <c r="V209" i="9" s="1"/>
  <c r="S208" i="9"/>
  <c r="V208" i="9" s="1"/>
  <c r="S207" i="9"/>
  <c r="V207" i="9" s="1"/>
  <c r="S206" i="9"/>
  <c r="W206" i="9" s="1"/>
  <c r="S205" i="9"/>
  <c r="W205" i="9" s="1"/>
  <c r="S204" i="9"/>
  <c r="S203" i="9"/>
  <c r="V203" i="9" s="1"/>
  <c r="S202" i="9"/>
  <c r="V202" i="9" s="1"/>
  <c r="S201" i="9"/>
  <c r="V201" i="9" s="1"/>
  <c r="S200" i="9"/>
  <c r="W200" i="9" s="1"/>
  <c r="S199" i="9"/>
  <c r="W199" i="9" s="1"/>
  <c r="S198" i="9"/>
  <c r="S197" i="9"/>
  <c r="V197" i="9" s="1"/>
  <c r="S196" i="9"/>
  <c r="V196" i="9" s="1"/>
  <c r="S195" i="9"/>
  <c r="V195" i="9" s="1"/>
  <c r="S194" i="9"/>
  <c r="W194" i="9" s="1"/>
  <c r="S193" i="9"/>
  <c r="W193" i="9" s="1"/>
  <c r="S192" i="9"/>
  <c r="S191" i="9"/>
  <c r="V191" i="9" s="1"/>
  <c r="S190" i="9"/>
  <c r="V190" i="9" s="1"/>
  <c r="S189" i="9"/>
  <c r="V189" i="9" s="1"/>
  <c r="S188" i="9"/>
  <c r="W188" i="9" s="1"/>
  <c r="S187" i="9"/>
  <c r="W187" i="9" s="1"/>
  <c r="S186" i="9"/>
  <c r="S185" i="9"/>
  <c r="V185" i="9" s="1"/>
  <c r="S184" i="9"/>
  <c r="V184" i="9" s="1"/>
  <c r="S183" i="9"/>
  <c r="V183" i="9" s="1"/>
  <c r="S182" i="9"/>
  <c r="W182" i="9" s="1"/>
  <c r="S181" i="9"/>
  <c r="W181" i="9" s="1"/>
  <c r="S180" i="9"/>
  <c r="S179" i="9"/>
  <c r="V179" i="9" s="1"/>
  <c r="S178" i="9"/>
  <c r="V178" i="9" s="1"/>
  <c r="S177" i="9"/>
  <c r="V177" i="9" s="1"/>
  <c r="S176" i="9"/>
  <c r="W176" i="9" s="1"/>
  <c r="S175" i="9"/>
  <c r="W175" i="9" s="1"/>
  <c r="S174" i="9"/>
  <c r="S173" i="9"/>
  <c r="V173" i="9" s="1"/>
  <c r="S172" i="9"/>
  <c r="V172" i="9" s="1"/>
  <c r="S171" i="9"/>
  <c r="V171" i="9" s="1"/>
  <c r="S170" i="9"/>
  <c r="W170" i="9" s="1"/>
  <c r="S169" i="9"/>
  <c r="W169" i="9" s="1"/>
  <c r="S168" i="9"/>
  <c r="S167" i="9"/>
  <c r="V167" i="9" s="1"/>
  <c r="S166" i="9"/>
  <c r="V166" i="9" s="1"/>
  <c r="S165" i="9"/>
  <c r="V165" i="9" s="1"/>
  <c r="S164" i="9"/>
  <c r="W164" i="9" s="1"/>
  <c r="S163" i="9"/>
  <c r="W163" i="9" s="1"/>
  <c r="S162" i="9"/>
  <c r="S161" i="9"/>
  <c r="V161" i="9" s="1"/>
  <c r="S160" i="9"/>
  <c r="V160" i="9" s="1"/>
  <c r="S159" i="9"/>
  <c r="V159" i="9" s="1"/>
  <c r="S158" i="9"/>
  <c r="W158" i="9" s="1"/>
  <c r="S157" i="9"/>
  <c r="W157" i="9" s="1"/>
  <c r="S156" i="9"/>
  <c r="S155" i="9"/>
  <c r="V155" i="9" s="1"/>
  <c r="S154" i="9"/>
  <c r="V154" i="9" s="1"/>
  <c r="S153" i="9"/>
  <c r="V153" i="9" s="1"/>
  <c r="S152" i="9"/>
  <c r="W152" i="9" s="1"/>
  <c r="S151" i="9"/>
  <c r="W151" i="9" s="1"/>
  <c r="S150" i="9"/>
  <c r="S149" i="9"/>
  <c r="V149" i="9" s="1"/>
  <c r="S148" i="9"/>
  <c r="V148" i="9" s="1"/>
  <c r="S147" i="9"/>
  <c r="V147" i="9" s="1"/>
  <c r="S146" i="9"/>
  <c r="W146" i="9" s="1"/>
  <c r="S145" i="9"/>
  <c r="W145" i="9" s="1"/>
  <c r="S144" i="9"/>
  <c r="S143" i="9"/>
  <c r="V143" i="9" s="1"/>
  <c r="S142" i="9"/>
  <c r="V142" i="9" s="1"/>
  <c r="S141" i="9"/>
  <c r="V141" i="9" s="1"/>
  <c r="S140" i="9"/>
  <c r="W140" i="9" s="1"/>
  <c r="S139" i="9"/>
  <c r="W139" i="9" s="1"/>
  <c r="S138" i="9"/>
  <c r="S137" i="9"/>
  <c r="V137" i="9" s="1"/>
  <c r="S136" i="9"/>
  <c r="V136" i="9" s="1"/>
  <c r="S135" i="9"/>
  <c r="V135" i="9" s="1"/>
  <c r="S134" i="9"/>
  <c r="W134" i="9" s="1"/>
  <c r="S133" i="9"/>
  <c r="W133" i="9" s="1"/>
  <c r="S132" i="9"/>
  <c r="S131" i="9"/>
  <c r="V131" i="9" s="1"/>
  <c r="S130" i="9"/>
  <c r="V130" i="9" s="1"/>
  <c r="S129" i="9"/>
  <c r="V129" i="9" s="1"/>
  <c r="S128" i="9"/>
  <c r="W128" i="9" s="1"/>
  <c r="S127" i="9"/>
  <c r="W127" i="9" s="1"/>
  <c r="S126" i="9"/>
  <c r="S125" i="9"/>
  <c r="V125" i="9" s="1"/>
  <c r="S124" i="9"/>
  <c r="V124" i="9" s="1"/>
  <c r="S123" i="9"/>
  <c r="V123" i="9" s="1"/>
  <c r="S122" i="9"/>
  <c r="W122" i="9" s="1"/>
  <c r="S121" i="9"/>
  <c r="W121" i="9" s="1"/>
  <c r="S120" i="9"/>
  <c r="S119" i="9"/>
  <c r="V119" i="9" s="1"/>
  <c r="S118" i="9"/>
  <c r="V118" i="9" s="1"/>
  <c r="S117" i="9"/>
  <c r="V117" i="9" s="1"/>
  <c r="S116" i="9"/>
  <c r="W116" i="9" s="1"/>
  <c r="S115" i="9"/>
  <c r="W115" i="9" s="1"/>
  <c r="S114" i="9"/>
  <c r="S113" i="9"/>
  <c r="V113" i="9" s="1"/>
  <c r="S112" i="9"/>
  <c r="V112" i="9" s="1"/>
  <c r="S111" i="9"/>
  <c r="V111" i="9" s="1"/>
  <c r="S110" i="9"/>
  <c r="W110" i="9" s="1"/>
  <c r="S109" i="9"/>
  <c r="W109" i="9" s="1"/>
  <c r="S108" i="9"/>
  <c r="S107" i="9"/>
  <c r="V107" i="9" s="1"/>
  <c r="S106" i="9"/>
  <c r="V106" i="9" s="1"/>
  <c r="S105" i="9"/>
  <c r="V105" i="9" s="1"/>
  <c r="S104" i="9"/>
  <c r="W104" i="9" s="1"/>
  <c r="S103" i="9"/>
  <c r="W103" i="9" s="1"/>
  <c r="S102" i="9"/>
  <c r="S101" i="9"/>
  <c r="V101" i="9" s="1"/>
  <c r="S100" i="9"/>
  <c r="V100" i="9" s="1"/>
  <c r="S99" i="9"/>
  <c r="V99" i="9" s="1"/>
  <c r="S98" i="9"/>
  <c r="W98" i="9" s="1"/>
  <c r="S97" i="9"/>
  <c r="W97" i="9" s="1"/>
  <c r="S96" i="9"/>
  <c r="S95" i="9"/>
  <c r="V95" i="9" s="1"/>
  <c r="S94" i="9"/>
  <c r="V94" i="9" s="1"/>
  <c r="S93" i="9"/>
  <c r="V93" i="9" s="1"/>
  <c r="S92" i="9"/>
  <c r="W92" i="9" s="1"/>
  <c r="S91" i="9"/>
  <c r="W91" i="9" s="1"/>
  <c r="S90" i="9"/>
  <c r="S89" i="9"/>
  <c r="V89" i="9" s="1"/>
  <c r="S88" i="9"/>
  <c r="V88" i="9" s="1"/>
  <c r="S87" i="9"/>
  <c r="V87" i="9" s="1"/>
  <c r="S86" i="9"/>
  <c r="W86" i="9" s="1"/>
  <c r="S85" i="9"/>
  <c r="W85" i="9" s="1"/>
  <c r="S84" i="9"/>
  <c r="S83" i="9"/>
  <c r="V83" i="9" s="1"/>
  <c r="S82" i="9"/>
  <c r="V82" i="9" s="1"/>
  <c r="S81" i="9"/>
  <c r="V81" i="9" s="1"/>
  <c r="S80" i="9"/>
  <c r="W80" i="9" s="1"/>
  <c r="S79" i="9"/>
  <c r="W79" i="9" s="1"/>
  <c r="S78" i="9"/>
  <c r="S77" i="9"/>
  <c r="V77" i="9" s="1"/>
  <c r="S76" i="9"/>
  <c r="V76" i="9" s="1"/>
  <c r="S75" i="9"/>
  <c r="V75" i="9" s="1"/>
  <c r="S74" i="9"/>
  <c r="W74" i="9" s="1"/>
  <c r="S73" i="9"/>
  <c r="W73" i="9" s="1"/>
  <c r="S72" i="9"/>
  <c r="S71" i="9"/>
  <c r="V71" i="9" s="1"/>
  <c r="S70" i="9"/>
  <c r="V70" i="9" s="1"/>
  <c r="S69" i="9"/>
  <c r="V69" i="9" s="1"/>
  <c r="S68" i="9"/>
  <c r="W68" i="9" s="1"/>
  <c r="S67" i="9"/>
  <c r="W67" i="9" s="1"/>
  <c r="S66" i="9"/>
  <c r="S65" i="9"/>
  <c r="V65" i="9" s="1"/>
  <c r="S64" i="9"/>
  <c r="V64" i="9" s="1"/>
  <c r="S63" i="9"/>
  <c r="V63" i="9" s="1"/>
  <c r="S62" i="9"/>
  <c r="W62" i="9" s="1"/>
  <c r="S61" i="9"/>
  <c r="W61" i="9" s="1"/>
  <c r="S60" i="9"/>
  <c r="S59" i="9"/>
  <c r="V59" i="9" s="1"/>
  <c r="S58" i="9"/>
  <c r="V58" i="9" s="1"/>
  <c r="S57" i="9"/>
  <c r="V57" i="9" s="1"/>
  <c r="S56" i="9"/>
  <c r="W56" i="9" s="1"/>
  <c r="S55" i="9"/>
  <c r="W55" i="9" s="1"/>
  <c r="S54" i="9"/>
  <c r="S53" i="9"/>
  <c r="V53" i="9" s="1"/>
  <c r="S52" i="9"/>
  <c r="V52" i="9" s="1"/>
  <c r="S51" i="9"/>
  <c r="V51" i="9" s="1"/>
  <c r="S50" i="9"/>
  <c r="W50" i="9" s="1"/>
  <c r="S49" i="9"/>
  <c r="W49" i="9" s="1"/>
  <c r="S48" i="9"/>
  <c r="S47" i="9"/>
  <c r="V47" i="9" s="1"/>
  <c r="S46" i="9"/>
  <c r="V46" i="9" s="1"/>
  <c r="S45" i="9"/>
  <c r="V45" i="9" s="1"/>
  <c r="S44" i="9"/>
  <c r="W44" i="9" s="1"/>
  <c r="S43" i="9"/>
  <c r="W43" i="9" s="1"/>
  <c r="S42" i="9"/>
  <c r="S41" i="9"/>
  <c r="V41" i="9" s="1"/>
  <c r="S40" i="9"/>
  <c r="V40" i="9" s="1"/>
  <c r="S39" i="9"/>
  <c r="V39" i="9" s="1"/>
  <c r="S38" i="9"/>
  <c r="W38" i="9" s="1"/>
  <c r="S37" i="9"/>
  <c r="W37" i="9" s="1"/>
  <c r="S36" i="9"/>
  <c r="S35" i="9"/>
  <c r="V35" i="9" s="1"/>
  <c r="S34" i="9"/>
  <c r="V34" i="9" s="1"/>
  <c r="S33" i="9"/>
  <c r="V33" i="9" s="1"/>
  <c r="S32" i="9"/>
  <c r="W32" i="9" s="1"/>
  <c r="S31" i="9"/>
  <c r="W31" i="9" s="1"/>
  <c r="S30" i="9"/>
  <c r="S29" i="9"/>
  <c r="V29" i="9" s="1"/>
  <c r="S28" i="9"/>
  <c r="V28" i="9" s="1"/>
  <c r="S27" i="9"/>
  <c r="V27" i="9" s="1"/>
  <c r="S26" i="9"/>
  <c r="W26" i="9" s="1"/>
  <c r="S25" i="9"/>
  <c r="W25" i="9" s="1"/>
  <c r="S24" i="9"/>
  <c r="S23" i="9"/>
  <c r="V23" i="9" s="1"/>
  <c r="S22" i="9"/>
  <c r="V22" i="9" s="1"/>
  <c r="S21" i="9"/>
  <c r="V21" i="9" s="1"/>
  <c r="S20" i="9"/>
  <c r="W20" i="9" s="1"/>
  <c r="S19" i="9"/>
  <c r="W19" i="9" s="1"/>
  <c r="S18" i="9"/>
  <c r="S17" i="9"/>
  <c r="V17" i="9" s="1"/>
  <c r="S16" i="9"/>
  <c r="V16" i="9" s="1"/>
  <c r="S15" i="9"/>
  <c r="V15" i="9" s="1"/>
  <c r="S14" i="9"/>
  <c r="W14" i="9" s="1"/>
  <c r="S13" i="9"/>
  <c r="W13" i="9" s="1"/>
  <c r="S12" i="9"/>
  <c r="U12" i="9" s="1"/>
  <c r="S11" i="9"/>
  <c r="V11" i="9" s="1"/>
  <c r="U260" i="9"/>
  <c r="U259" i="9"/>
  <c r="U257" i="9"/>
  <c r="U256" i="9"/>
  <c r="U254" i="9"/>
  <c r="U253" i="9"/>
  <c r="U251" i="9"/>
  <c r="U250" i="9"/>
  <c r="U248" i="9"/>
  <c r="U247" i="9"/>
  <c r="U246" i="9"/>
  <c r="U245" i="9"/>
  <c r="U244" i="9"/>
  <c r="U242" i="9"/>
  <c r="U241" i="9"/>
  <c r="U240" i="9"/>
  <c r="U239" i="9"/>
  <c r="U238" i="9"/>
  <c r="U236" i="9"/>
  <c r="U235" i="9"/>
  <c r="U234" i="9"/>
  <c r="U233" i="9"/>
  <c r="U232" i="9"/>
  <c r="U230" i="9"/>
  <c r="U229" i="9"/>
  <c r="U228" i="9"/>
  <c r="U227" i="9"/>
  <c r="U226" i="9"/>
  <c r="U224" i="9"/>
  <c r="U223" i="9"/>
  <c r="U222" i="9"/>
  <c r="U221" i="9"/>
  <c r="U220" i="9"/>
  <c r="U218" i="9"/>
  <c r="U217" i="9"/>
  <c r="U216" i="9"/>
  <c r="U215" i="9"/>
  <c r="U214" i="9"/>
  <c r="U212" i="9"/>
  <c r="U211" i="9"/>
  <c r="U210" i="9"/>
  <c r="U209" i="9"/>
  <c r="U208" i="9"/>
  <c r="U206" i="9"/>
  <c r="U205" i="9"/>
  <c r="U204" i="9"/>
  <c r="U203" i="9"/>
  <c r="U202" i="9"/>
  <c r="U200" i="9"/>
  <c r="U199" i="9"/>
  <c r="U198" i="9"/>
  <c r="U197" i="9"/>
  <c r="U196" i="9"/>
  <c r="U194" i="9"/>
  <c r="U193" i="9"/>
  <c r="U192" i="9"/>
  <c r="U191" i="9"/>
  <c r="U190" i="9"/>
  <c r="U188" i="9"/>
  <c r="U187" i="9"/>
  <c r="U186" i="9"/>
  <c r="U185" i="9"/>
  <c r="U184" i="9"/>
  <c r="U182" i="9"/>
  <c r="U181" i="9"/>
  <c r="U180" i="9"/>
  <c r="U179" i="9"/>
  <c r="U178" i="9"/>
  <c r="U176" i="9"/>
  <c r="U175" i="9"/>
  <c r="U174" i="9"/>
  <c r="U173" i="9"/>
  <c r="U172" i="9"/>
  <c r="U170" i="9"/>
  <c r="U169" i="9"/>
  <c r="U168" i="9"/>
  <c r="U167" i="9"/>
  <c r="U166" i="9"/>
  <c r="U164" i="9"/>
  <c r="U163" i="9"/>
  <c r="U162" i="9"/>
  <c r="U161" i="9"/>
  <c r="U160" i="9"/>
  <c r="U158" i="9"/>
  <c r="U157" i="9"/>
  <c r="U156" i="9"/>
  <c r="U155" i="9"/>
  <c r="U154" i="9"/>
  <c r="U152" i="9"/>
  <c r="U151" i="9"/>
  <c r="U150" i="9"/>
  <c r="U149" i="9"/>
  <c r="U148" i="9"/>
  <c r="U146" i="9"/>
  <c r="U145" i="9"/>
  <c r="U144" i="9"/>
  <c r="U143" i="9"/>
  <c r="U142" i="9"/>
  <c r="U140" i="9"/>
  <c r="U139" i="9"/>
  <c r="U138" i="9"/>
  <c r="U137" i="9"/>
  <c r="U136" i="9"/>
  <c r="U134" i="9"/>
  <c r="U133" i="9"/>
  <c r="U132" i="9"/>
  <c r="U131" i="9"/>
  <c r="U130" i="9"/>
  <c r="U128" i="9"/>
  <c r="U127" i="9"/>
  <c r="U126" i="9"/>
  <c r="U125" i="9"/>
  <c r="U124" i="9"/>
  <c r="U122" i="9"/>
  <c r="U121" i="9"/>
  <c r="U120" i="9"/>
  <c r="U119" i="9"/>
  <c r="U118" i="9"/>
  <c r="U116" i="9"/>
  <c r="U115" i="9"/>
  <c r="U114" i="9"/>
  <c r="U113" i="9"/>
  <c r="U112" i="9"/>
  <c r="U110" i="9"/>
  <c r="U109" i="9"/>
  <c r="U108" i="9"/>
  <c r="U107" i="9"/>
  <c r="U106" i="9"/>
  <c r="U104" i="9"/>
  <c r="U103" i="9"/>
  <c r="U102" i="9"/>
  <c r="U101" i="9"/>
  <c r="U100" i="9"/>
  <c r="U98" i="9"/>
  <c r="U97" i="9"/>
  <c r="U96" i="9"/>
  <c r="U95" i="9"/>
  <c r="U94" i="9"/>
  <c r="U92" i="9"/>
  <c r="U91" i="9"/>
  <c r="U90" i="9"/>
  <c r="U89" i="9"/>
  <c r="U88" i="9"/>
  <c r="U86" i="9"/>
  <c r="U85" i="9"/>
  <c r="U84" i="9"/>
  <c r="U83" i="9"/>
  <c r="U82" i="9"/>
  <c r="U80" i="9"/>
  <c r="U79" i="9"/>
  <c r="U78" i="9"/>
  <c r="U77" i="9"/>
  <c r="U76" i="9"/>
  <c r="U74" i="9"/>
  <c r="U73" i="9"/>
  <c r="U72" i="9"/>
  <c r="U71" i="9"/>
  <c r="U70" i="9"/>
  <c r="U68" i="9"/>
  <c r="U67" i="9"/>
  <c r="U66" i="9"/>
  <c r="U65" i="9"/>
  <c r="U64" i="9"/>
  <c r="U62" i="9"/>
  <c r="U61" i="9"/>
  <c r="U60" i="9"/>
  <c r="U59" i="9"/>
  <c r="U58" i="9"/>
  <c r="U56" i="9"/>
  <c r="U55" i="9"/>
  <c r="U54" i="9"/>
  <c r="U53" i="9"/>
  <c r="U52" i="9"/>
  <c r="U50" i="9"/>
  <c r="U49" i="9"/>
  <c r="U48" i="9"/>
  <c r="U47" i="9"/>
  <c r="U46" i="9"/>
  <c r="U44" i="9"/>
  <c r="U43" i="9"/>
  <c r="U42" i="9"/>
  <c r="U41" i="9"/>
  <c r="U40" i="9"/>
  <c r="U38" i="9"/>
  <c r="U37" i="9"/>
  <c r="U36" i="9"/>
  <c r="U35" i="9"/>
  <c r="U34" i="9"/>
  <c r="U32" i="9"/>
  <c r="U31" i="9"/>
  <c r="U30" i="9"/>
  <c r="U29" i="9"/>
  <c r="U28" i="9"/>
  <c r="U26" i="9"/>
  <c r="U25" i="9"/>
  <c r="U24" i="9"/>
  <c r="U23" i="9"/>
  <c r="U22" i="9"/>
  <c r="U20" i="9"/>
  <c r="U19" i="9"/>
  <c r="U18" i="9"/>
  <c r="U17" i="9"/>
  <c r="U16" i="9"/>
  <c r="W10" i="9"/>
  <c r="V10" i="9"/>
  <c r="U10" i="9"/>
  <c r="V14" i="9" l="1"/>
  <c r="U14" i="9"/>
  <c r="AY11" i="8"/>
  <c r="BA11" i="8" s="1"/>
  <c r="BG11" i="8" s="1"/>
  <c r="AY12" i="8"/>
  <c r="BA12" i="8" s="1"/>
  <c r="BG12" i="8" s="1"/>
  <c r="BG17" i="8"/>
  <c r="BG18" i="8"/>
  <c r="AY20" i="8"/>
  <c r="BA20" i="8" s="1"/>
  <c r="BG20" i="8" s="1"/>
  <c r="U13" i="9"/>
  <c r="V44" i="9"/>
  <c r="V80" i="9"/>
  <c r="V116" i="9"/>
  <c r="V152" i="9"/>
  <c r="V188" i="9"/>
  <c r="V224" i="9"/>
  <c r="V260" i="9"/>
  <c r="W46" i="9"/>
  <c r="W82" i="9"/>
  <c r="W118" i="9"/>
  <c r="W154" i="9"/>
  <c r="W190" i="9"/>
  <c r="W226" i="9"/>
  <c r="V20" i="9"/>
  <c r="V56" i="9"/>
  <c r="V92" i="9"/>
  <c r="V128" i="9"/>
  <c r="V164" i="9"/>
  <c r="V200" i="9"/>
  <c r="V236" i="9"/>
  <c r="W22" i="9"/>
  <c r="W58" i="9"/>
  <c r="W94" i="9"/>
  <c r="W130" i="9"/>
  <c r="W166" i="9"/>
  <c r="W202" i="9"/>
  <c r="W238" i="9"/>
  <c r="V26" i="9"/>
  <c r="V62" i="9"/>
  <c r="V98" i="9"/>
  <c r="V134" i="9"/>
  <c r="V170" i="9"/>
  <c r="V206" i="9"/>
  <c r="V242" i="9"/>
  <c r="W28" i="9"/>
  <c r="W64" i="9"/>
  <c r="W100" i="9"/>
  <c r="W136" i="9"/>
  <c r="W172" i="9"/>
  <c r="W208" i="9"/>
  <c r="W244" i="9"/>
  <c r="U255" i="9"/>
  <c r="V32" i="9"/>
  <c r="V68" i="9"/>
  <c r="V104" i="9"/>
  <c r="V140" i="9"/>
  <c r="V176" i="9"/>
  <c r="V212" i="9"/>
  <c r="V248" i="9"/>
  <c r="W34" i="9"/>
  <c r="W70" i="9"/>
  <c r="W106" i="9"/>
  <c r="W142" i="9"/>
  <c r="W178" i="9"/>
  <c r="W214" i="9"/>
  <c r="W250" i="9"/>
  <c r="U21" i="9"/>
  <c r="U27" i="9"/>
  <c r="U33" i="9"/>
  <c r="U39" i="9"/>
  <c r="U45" i="9"/>
  <c r="U51" i="9"/>
  <c r="U57" i="9"/>
  <c r="U63" i="9"/>
  <c r="U69" i="9"/>
  <c r="U75" i="9"/>
  <c r="U81" i="9"/>
  <c r="U87" i="9"/>
  <c r="U93" i="9"/>
  <c r="U99" i="9"/>
  <c r="U105" i="9"/>
  <c r="U111" i="9"/>
  <c r="U117" i="9"/>
  <c r="U123" i="9"/>
  <c r="U129" i="9"/>
  <c r="U135" i="9"/>
  <c r="U141" i="9"/>
  <c r="U147" i="9"/>
  <c r="U153" i="9"/>
  <c r="U159" i="9"/>
  <c r="U165" i="9"/>
  <c r="U171" i="9"/>
  <c r="U177" i="9"/>
  <c r="U183" i="9"/>
  <c r="U189" i="9"/>
  <c r="U195" i="9"/>
  <c r="U201" i="9"/>
  <c r="U207" i="9"/>
  <c r="U213" i="9"/>
  <c r="U219" i="9"/>
  <c r="U225" i="9"/>
  <c r="U231" i="9"/>
  <c r="U237" i="9"/>
  <c r="U243" i="9"/>
  <c r="U249" i="9"/>
  <c r="V38" i="9"/>
  <c r="V74" i="9"/>
  <c r="V110" i="9"/>
  <c r="V146" i="9"/>
  <c r="V182" i="9"/>
  <c r="V218" i="9"/>
  <c r="W40" i="9"/>
  <c r="W76" i="9"/>
  <c r="W112" i="9"/>
  <c r="W148" i="9"/>
  <c r="W184" i="9"/>
  <c r="W220" i="9"/>
  <c r="W256" i="9"/>
  <c r="U15" i="9"/>
  <c r="U11" i="9"/>
  <c r="V12" i="9"/>
  <c r="W12" i="9"/>
  <c r="V18" i="9"/>
  <c r="W18" i="9"/>
  <c r="V24" i="9"/>
  <c r="W24" i="9"/>
  <c r="V30" i="9"/>
  <c r="W30" i="9"/>
  <c r="V36" i="9"/>
  <c r="W36" i="9"/>
  <c r="V42" i="9"/>
  <c r="W42" i="9"/>
  <c r="V48" i="9"/>
  <c r="W48" i="9"/>
  <c r="V54" i="9"/>
  <c r="W54" i="9"/>
  <c r="V60" i="9"/>
  <c r="W60" i="9"/>
  <c r="V66" i="9"/>
  <c r="W66" i="9"/>
  <c r="V72" i="9"/>
  <c r="W72" i="9"/>
  <c r="V78" i="9"/>
  <c r="W78" i="9"/>
  <c r="V84" i="9"/>
  <c r="W84" i="9"/>
  <c r="V90" i="9"/>
  <c r="W90" i="9"/>
  <c r="V96" i="9"/>
  <c r="W96" i="9"/>
  <c r="V102" i="9"/>
  <c r="W102" i="9"/>
  <c r="V108" i="9"/>
  <c r="W108" i="9"/>
  <c r="V114" i="9"/>
  <c r="W114" i="9"/>
  <c r="V120" i="9"/>
  <c r="W120" i="9"/>
  <c r="V126" i="9"/>
  <c r="W126" i="9"/>
  <c r="V132" i="9"/>
  <c r="W132" i="9"/>
  <c r="V138" i="9"/>
  <c r="W138" i="9"/>
  <c r="V144" i="9"/>
  <c r="W144" i="9"/>
  <c r="V150" i="9"/>
  <c r="W150" i="9"/>
  <c r="V156" i="9"/>
  <c r="W156" i="9"/>
  <c r="V162" i="9"/>
  <c r="W162" i="9"/>
  <c r="V168" i="9"/>
  <c r="W168" i="9"/>
  <c r="V174" i="9"/>
  <c r="W174" i="9"/>
  <c r="V180" i="9"/>
  <c r="W180" i="9"/>
  <c r="V186" i="9"/>
  <c r="W186" i="9"/>
  <c r="V192" i="9"/>
  <c r="W192" i="9"/>
  <c r="V198" i="9"/>
  <c r="W198" i="9"/>
  <c r="V204" i="9"/>
  <c r="W204" i="9"/>
  <c r="V210" i="9"/>
  <c r="W210" i="9"/>
  <c r="V216" i="9"/>
  <c r="W216" i="9"/>
  <c r="V222" i="9"/>
  <c r="W222" i="9"/>
  <c r="V228" i="9"/>
  <c r="W228" i="9"/>
  <c r="V234" i="9"/>
  <c r="W234" i="9"/>
  <c r="V240" i="9"/>
  <c r="W240" i="9"/>
  <c r="V246" i="9"/>
  <c r="W246" i="9"/>
  <c r="V252" i="9"/>
  <c r="W252" i="9"/>
  <c r="U252" i="9"/>
  <c r="V258" i="9"/>
  <c r="W258" i="9"/>
  <c r="U258" i="9"/>
  <c r="V13" i="9"/>
  <c r="V19" i="9"/>
  <c r="V25" i="9"/>
  <c r="V31" i="9"/>
  <c r="V37" i="9"/>
  <c r="V43" i="9"/>
  <c r="V49" i="9"/>
  <c r="V55" i="9"/>
  <c r="V61" i="9"/>
  <c r="V67" i="9"/>
  <c r="V73" i="9"/>
  <c r="V79" i="9"/>
  <c r="V85" i="9"/>
  <c r="V91" i="9"/>
  <c r="V97" i="9"/>
  <c r="V103" i="9"/>
  <c r="V109" i="9"/>
  <c r="V115" i="9"/>
  <c r="V121" i="9"/>
  <c r="V127" i="9"/>
  <c r="V133" i="9"/>
  <c r="V139" i="9"/>
  <c r="V145" i="9"/>
  <c r="V151" i="9"/>
  <c r="V157" i="9"/>
  <c r="V163" i="9"/>
  <c r="V169" i="9"/>
  <c r="V175" i="9"/>
  <c r="V181" i="9"/>
  <c r="V187" i="9"/>
  <c r="V193" i="9"/>
  <c r="V199" i="9"/>
  <c r="V205" i="9"/>
  <c r="V211" i="9"/>
  <c r="V217" i="9"/>
  <c r="V223" i="9"/>
  <c r="V229" i="9"/>
  <c r="V235" i="9"/>
  <c r="V241" i="9"/>
  <c r="V247" i="9"/>
  <c r="V253" i="9"/>
  <c r="V259" i="9"/>
  <c r="W15" i="9"/>
  <c r="W21" i="9"/>
  <c r="W27" i="9"/>
  <c r="W33" i="9"/>
  <c r="W39" i="9"/>
  <c r="W45" i="9"/>
  <c r="W51" i="9"/>
  <c r="W57" i="9"/>
  <c r="W63" i="9"/>
  <c r="W69" i="9"/>
  <c r="W75" i="9"/>
  <c r="W81" i="9"/>
  <c r="W87" i="9"/>
  <c r="W93" i="9"/>
  <c r="W99" i="9"/>
  <c r="W105" i="9"/>
  <c r="W111" i="9"/>
  <c r="W117" i="9"/>
  <c r="W123" i="9"/>
  <c r="W129" i="9"/>
  <c r="W135" i="9"/>
  <c r="W141" i="9"/>
  <c r="W147" i="9"/>
  <c r="W153" i="9"/>
  <c r="W159" i="9"/>
  <c r="W165" i="9"/>
  <c r="W171" i="9"/>
  <c r="W177" i="9"/>
  <c r="W183" i="9"/>
  <c r="W189" i="9"/>
  <c r="W195" i="9"/>
  <c r="W201" i="9"/>
  <c r="W207" i="9"/>
  <c r="W213" i="9"/>
  <c r="W219" i="9"/>
  <c r="W225" i="9"/>
  <c r="W231" i="9"/>
  <c r="W237" i="9"/>
  <c r="W243" i="9"/>
  <c r="W249" i="9"/>
  <c r="W255" i="9"/>
  <c r="W11" i="9"/>
  <c r="W17" i="9"/>
  <c r="W23" i="9"/>
  <c r="W29" i="9"/>
  <c r="W35" i="9"/>
  <c r="W41" i="9"/>
  <c r="W47" i="9"/>
  <c r="W53" i="9"/>
  <c r="W59" i="9"/>
  <c r="W65" i="9"/>
  <c r="W71" i="9"/>
  <c r="W77" i="9"/>
  <c r="W83" i="9"/>
  <c r="W89" i="9"/>
  <c r="W95" i="9"/>
  <c r="W101" i="9"/>
  <c r="W107" i="9"/>
  <c r="W113" i="9"/>
  <c r="W119" i="9"/>
  <c r="W125" i="9"/>
  <c r="W131" i="9"/>
  <c r="W137" i="9"/>
  <c r="W143" i="9"/>
  <c r="W149" i="9"/>
  <c r="W155" i="9"/>
  <c r="W161" i="9"/>
  <c r="W167" i="9"/>
  <c r="W173" i="9"/>
  <c r="W179" i="9"/>
  <c r="W185" i="9"/>
  <c r="W191" i="9"/>
  <c r="W197" i="9"/>
  <c r="W203" i="9"/>
  <c r="W209" i="9"/>
  <c r="W215" i="9"/>
  <c r="W221" i="9"/>
  <c r="W227" i="9"/>
  <c r="W233" i="9"/>
  <c r="W239" i="9"/>
  <c r="W245" i="9"/>
  <c r="W251" i="9"/>
  <c r="W257" i="9"/>
  <c r="BI20" i="8" l="1"/>
  <c r="BQ20" i="8" s="1"/>
  <c r="BI14" i="8"/>
  <c r="BQ14" i="8" s="1"/>
  <c r="BI12" i="8"/>
  <c r="BQ12" i="8" s="1"/>
  <c r="BI11" i="8"/>
  <c r="BQ11" i="8" s="1"/>
  <c r="BI18" i="8"/>
  <c r="BQ18" i="8" s="1"/>
  <c r="BI16" i="8"/>
  <c r="BQ16" i="8" s="1"/>
  <c r="BI15" i="8"/>
  <c r="BQ15" i="8" s="1"/>
  <c r="BI19" i="8"/>
  <c r="BQ19" i="8" s="1"/>
  <c r="BI17" i="8"/>
  <c r="BQ17" i="8" s="1"/>
  <c r="BI13" i="8"/>
  <c r="BQ13" i="8" s="1"/>
  <c r="U7" i="9"/>
  <c r="B7" i="9" s="1"/>
  <c r="U6" i="9"/>
  <c r="B6" i="9" s="1"/>
  <c r="W7" i="9"/>
  <c r="D7" i="9" s="1"/>
  <c r="W6" i="9"/>
  <c r="D6" i="9" s="1"/>
  <c r="V7" i="9"/>
  <c r="C7" i="9" s="1"/>
  <c r="V6" i="9"/>
  <c r="C6" i="9" s="1"/>
  <c r="S310" i="8"/>
  <c r="R310" i="8"/>
  <c r="S309" i="8"/>
  <c r="R309" i="8"/>
  <c r="S308" i="8"/>
  <c r="R308" i="8"/>
  <c r="S307" i="8"/>
  <c r="R307" i="8"/>
  <c r="S306" i="8"/>
  <c r="R306" i="8"/>
  <c r="S305" i="8"/>
  <c r="R305" i="8"/>
  <c r="S304" i="8"/>
  <c r="R304" i="8"/>
  <c r="S303" i="8"/>
  <c r="R303" i="8"/>
  <c r="S302" i="8"/>
  <c r="R302" i="8"/>
  <c r="S301" i="8"/>
  <c r="R301" i="8"/>
  <c r="S300" i="8"/>
  <c r="R300" i="8"/>
  <c r="S299" i="8"/>
  <c r="R299" i="8"/>
  <c r="S298" i="8"/>
  <c r="R298" i="8"/>
  <c r="S297" i="8"/>
  <c r="R297" i="8"/>
  <c r="S296" i="8"/>
  <c r="R296" i="8"/>
  <c r="S295" i="8"/>
  <c r="R295" i="8"/>
  <c r="S294" i="8"/>
  <c r="R294" i="8"/>
  <c r="S293" i="8"/>
  <c r="R293" i="8"/>
  <c r="S292" i="8"/>
  <c r="R292" i="8"/>
  <c r="S291" i="8"/>
  <c r="R291" i="8"/>
  <c r="S290" i="8"/>
  <c r="R290" i="8"/>
  <c r="S289" i="8"/>
  <c r="R289" i="8"/>
  <c r="S288" i="8"/>
  <c r="R288" i="8"/>
  <c r="S287" i="8"/>
  <c r="R287" i="8"/>
  <c r="S286" i="8"/>
  <c r="R286" i="8"/>
  <c r="S285" i="8"/>
  <c r="R285" i="8"/>
  <c r="S284" i="8"/>
  <c r="R284" i="8"/>
  <c r="S283" i="8"/>
  <c r="R283" i="8"/>
  <c r="S282" i="8"/>
  <c r="R282" i="8"/>
  <c r="S281" i="8"/>
  <c r="R281" i="8"/>
  <c r="S280" i="8"/>
  <c r="R280" i="8"/>
  <c r="S279" i="8"/>
  <c r="R279" i="8"/>
  <c r="S278" i="8"/>
  <c r="R278" i="8"/>
  <c r="S277" i="8"/>
  <c r="R277" i="8"/>
  <c r="S276" i="8"/>
  <c r="R276" i="8"/>
  <c r="S275" i="8"/>
  <c r="R275" i="8"/>
  <c r="S274" i="8"/>
  <c r="R274" i="8"/>
  <c r="S273" i="8"/>
  <c r="R273" i="8"/>
  <c r="S272" i="8"/>
  <c r="R272" i="8"/>
  <c r="S271" i="8"/>
  <c r="R271" i="8"/>
  <c r="S270" i="8"/>
  <c r="R270" i="8"/>
  <c r="S269" i="8"/>
  <c r="R269" i="8"/>
  <c r="S268" i="8"/>
  <c r="R268" i="8"/>
  <c r="S267" i="8"/>
  <c r="R267" i="8"/>
  <c r="S266" i="8"/>
  <c r="R266" i="8"/>
  <c r="S265" i="8"/>
  <c r="R265" i="8"/>
  <c r="S264" i="8"/>
  <c r="R264" i="8"/>
  <c r="S263" i="8"/>
  <c r="R263" i="8"/>
  <c r="S262" i="8"/>
  <c r="R262" i="8"/>
  <c r="S261" i="8"/>
  <c r="R261" i="8"/>
  <c r="S260" i="8"/>
  <c r="R260" i="8"/>
  <c r="S259" i="8"/>
  <c r="R259" i="8"/>
  <c r="S258" i="8"/>
  <c r="R258" i="8"/>
  <c r="S257" i="8"/>
  <c r="R257" i="8"/>
  <c r="S256" i="8"/>
  <c r="R256" i="8"/>
  <c r="S255" i="8"/>
  <c r="R255" i="8"/>
  <c r="S254" i="8"/>
  <c r="R254" i="8"/>
  <c r="S253" i="8"/>
  <c r="R253" i="8"/>
  <c r="S252" i="8"/>
  <c r="R252" i="8"/>
  <c r="S251" i="8"/>
  <c r="R251" i="8"/>
  <c r="S250" i="8"/>
  <c r="R250" i="8"/>
  <c r="S249" i="8"/>
  <c r="R249" i="8"/>
  <c r="S248" i="8"/>
  <c r="R248" i="8"/>
  <c r="S247" i="8"/>
  <c r="R247" i="8"/>
  <c r="S246" i="8"/>
  <c r="R246" i="8"/>
  <c r="S245" i="8"/>
  <c r="R245" i="8"/>
  <c r="S244" i="8"/>
  <c r="R244" i="8"/>
  <c r="S243" i="8"/>
  <c r="R243" i="8"/>
  <c r="S242" i="8"/>
  <c r="R242" i="8"/>
  <c r="S241" i="8"/>
  <c r="R241" i="8"/>
  <c r="S240" i="8"/>
  <c r="R240" i="8"/>
  <c r="S239" i="8"/>
  <c r="R239" i="8"/>
  <c r="S238" i="8"/>
  <c r="R238" i="8"/>
  <c r="S237" i="8"/>
  <c r="R237" i="8"/>
  <c r="S236" i="8"/>
  <c r="R236" i="8"/>
  <c r="S235" i="8"/>
  <c r="R235" i="8"/>
  <c r="S234" i="8"/>
  <c r="R234" i="8"/>
  <c r="S233" i="8"/>
  <c r="R233" i="8"/>
  <c r="S232" i="8"/>
  <c r="R232" i="8"/>
  <c r="S231" i="8"/>
  <c r="R231" i="8"/>
  <c r="S230" i="8"/>
  <c r="R230" i="8"/>
  <c r="S229" i="8"/>
  <c r="R229" i="8"/>
  <c r="S228" i="8"/>
  <c r="R228" i="8"/>
  <c r="S227" i="8"/>
  <c r="R227" i="8"/>
  <c r="S226" i="8"/>
  <c r="R226" i="8"/>
  <c r="S225" i="8"/>
  <c r="R225" i="8"/>
  <c r="S224" i="8"/>
  <c r="R224" i="8"/>
  <c r="S223" i="8"/>
  <c r="R223" i="8"/>
  <c r="S222" i="8"/>
  <c r="R222" i="8"/>
  <c r="S221" i="8"/>
  <c r="R221" i="8"/>
  <c r="S220" i="8"/>
  <c r="R220" i="8"/>
  <c r="S219" i="8"/>
  <c r="R219" i="8"/>
  <c r="S218" i="8"/>
  <c r="R218" i="8"/>
  <c r="S217" i="8"/>
  <c r="R217" i="8"/>
  <c r="S216" i="8"/>
  <c r="R216" i="8"/>
  <c r="S215" i="8"/>
  <c r="R215" i="8"/>
  <c r="S214" i="8"/>
  <c r="R214" i="8"/>
  <c r="S213" i="8"/>
  <c r="R213" i="8"/>
  <c r="S212" i="8"/>
  <c r="R212" i="8"/>
  <c r="S211" i="8"/>
  <c r="R211" i="8"/>
  <c r="S210" i="8"/>
  <c r="R210" i="8"/>
  <c r="S209" i="8"/>
  <c r="R209" i="8"/>
  <c r="S208" i="8"/>
  <c r="R208" i="8"/>
  <c r="S207" i="8"/>
  <c r="R207" i="8"/>
  <c r="S206" i="8"/>
  <c r="R206" i="8"/>
  <c r="S205" i="8"/>
  <c r="R205" i="8"/>
  <c r="S204" i="8"/>
  <c r="R204" i="8"/>
  <c r="S203" i="8"/>
  <c r="R203" i="8"/>
  <c r="S202" i="8"/>
  <c r="R202" i="8"/>
  <c r="S201" i="8"/>
  <c r="R201" i="8"/>
  <c r="S200" i="8"/>
  <c r="R200" i="8"/>
  <c r="S199" i="8"/>
  <c r="R199" i="8"/>
  <c r="S198" i="8"/>
  <c r="R198" i="8"/>
  <c r="S197" i="8"/>
  <c r="R197" i="8"/>
  <c r="S196" i="8"/>
  <c r="R196" i="8"/>
  <c r="S195" i="8"/>
  <c r="R195" i="8"/>
  <c r="S194" i="8"/>
  <c r="R194" i="8"/>
  <c r="S193" i="8"/>
  <c r="R193" i="8"/>
  <c r="S192" i="8"/>
  <c r="R192" i="8"/>
  <c r="S191" i="8"/>
  <c r="R191" i="8"/>
  <c r="S190" i="8"/>
  <c r="R190" i="8"/>
  <c r="S189" i="8"/>
  <c r="R189" i="8"/>
  <c r="S188" i="8"/>
  <c r="R188" i="8"/>
  <c r="S187" i="8"/>
  <c r="R187" i="8"/>
  <c r="S186" i="8"/>
  <c r="R186" i="8"/>
  <c r="S185" i="8"/>
  <c r="R185" i="8"/>
  <c r="S184" i="8"/>
  <c r="R184" i="8"/>
  <c r="S183" i="8"/>
  <c r="R183" i="8"/>
  <c r="S182" i="8"/>
  <c r="R182" i="8"/>
  <c r="S181" i="8"/>
  <c r="R181" i="8"/>
  <c r="S180" i="8"/>
  <c r="R180" i="8"/>
  <c r="S179" i="8"/>
  <c r="R179" i="8"/>
  <c r="S178" i="8"/>
  <c r="R178" i="8"/>
  <c r="S177" i="8"/>
  <c r="R177" i="8"/>
  <c r="S176" i="8"/>
  <c r="R176" i="8"/>
  <c r="S175" i="8"/>
  <c r="R175" i="8"/>
  <c r="S174" i="8"/>
  <c r="R174" i="8"/>
  <c r="S173" i="8"/>
  <c r="R173" i="8"/>
  <c r="S172" i="8"/>
  <c r="R172" i="8"/>
  <c r="S171" i="8"/>
  <c r="R171" i="8"/>
  <c r="S170" i="8"/>
  <c r="R170" i="8"/>
  <c r="S169" i="8"/>
  <c r="R169" i="8"/>
  <c r="S168" i="8"/>
  <c r="R168" i="8"/>
  <c r="S167" i="8"/>
  <c r="R167" i="8"/>
  <c r="S166" i="8"/>
  <c r="R166" i="8"/>
  <c r="S165" i="8"/>
  <c r="R165" i="8"/>
  <c r="S164" i="8"/>
  <c r="R164" i="8"/>
  <c r="S163" i="8"/>
  <c r="R163" i="8"/>
  <c r="S162" i="8"/>
  <c r="R162" i="8"/>
  <c r="S161" i="8"/>
  <c r="R161" i="8"/>
  <c r="S160" i="8"/>
  <c r="R160" i="8"/>
  <c r="S159" i="8"/>
  <c r="R159" i="8"/>
  <c r="S158" i="8"/>
  <c r="R158" i="8"/>
  <c r="S157" i="8"/>
  <c r="R157" i="8"/>
  <c r="S156" i="8"/>
  <c r="R156" i="8"/>
  <c r="S155" i="8"/>
  <c r="R155" i="8"/>
  <c r="S154" i="8"/>
  <c r="R154" i="8"/>
  <c r="S153" i="8"/>
  <c r="R153" i="8"/>
  <c r="S152" i="8"/>
  <c r="R152" i="8"/>
  <c r="S151" i="8"/>
  <c r="R151" i="8"/>
  <c r="S150" i="8"/>
  <c r="R150" i="8"/>
  <c r="S149" i="8"/>
  <c r="R149" i="8"/>
  <c r="S148" i="8"/>
  <c r="R148" i="8"/>
  <c r="S147" i="8"/>
  <c r="R147" i="8"/>
  <c r="S146" i="8"/>
  <c r="R146" i="8"/>
  <c r="S145" i="8"/>
  <c r="R145" i="8"/>
  <c r="S144" i="8"/>
  <c r="R144" i="8"/>
  <c r="S143" i="8"/>
  <c r="R143" i="8"/>
  <c r="S142" i="8"/>
  <c r="R142" i="8"/>
  <c r="S141" i="8"/>
  <c r="R141" i="8"/>
  <c r="S140" i="8"/>
  <c r="R140" i="8"/>
  <c r="S139" i="8"/>
  <c r="R139" i="8"/>
  <c r="S138" i="8"/>
  <c r="R138" i="8"/>
  <c r="S137" i="8"/>
  <c r="R137" i="8"/>
  <c r="S136" i="8"/>
  <c r="R136" i="8"/>
  <c r="S135" i="8"/>
  <c r="R135" i="8"/>
  <c r="S134" i="8"/>
  <c r="R134" i="8"/>
  <c r="S133" i="8"/>
  <c r="R133" i="8"/>
  <c r="S132" i="8"/>
  <c r="R132" i="8"/>
  <c r="S131" i="8"/>
  <c r="R131" i="8"/>
  <c r="S130" i="8"/>
  <c r="R130" i="8"/>
  <c r="S129" i="8"/>
  <c r="R129" i="8"/>
  <c r="S128" i="8"/>
  <c r="R128" i="8"/>
  <c r="S127" i="8"/>
  <c r="R127" i="8"/>
  <c r="S126" i="8"/>
  <c r="R126" i="8"/>
  <c r="S125" i="8"/>
  <c r="R125" i="8"/>
  <c r="S124" i="8"/>
  <c r="R124" i="8"/>
  <c r="S123" i="8"/>
  <c r="R123" i="8"/>
  <c r="S122" i="8"/>
  <c r="R122" i="8"/>
  <c r="S121" i="8"/>
  <c r="R121" i="8"/>
  <c r="S120" i="8"/>
  <c r="R120" i="8"/>
  <c r="S119" i="8"/>
  <c r="R119" i="8"/>
  <c r="S118" i="8"/>
  <c r="R118" i="8"/>
  <c r="S117" i="8"/>
  <c r="R117" i="8"/>
  <c r="S116" i="8"/>
  <c r="R116" i="8"/>
  <c r="S115" i="8"/>
  <c r="R115" i="8"/>
  <c r="S114" i="8"/>
  <c r="R114" i="8"/>
  <c r="S113" i="8"/>
  <c r="R113" i="8"/>
  <c r="S112" i="8"/>
  <c r="R112" i="8"/>
  <c r="S111" i="8"/>
  <c r="R111" i="8"/>
  <c r="S110" i="8"/>
  <c r="R110" i="8"/>
  <c r="S109" i="8"/>
  <c r="R109" i="8"/>
  <c r="S108" i="8"/>
  <c r="R108" i="8"/>
  <c r="S107" i="8"/>
  <c r="R107" i="8"/>
  <c r="S106" i="8"/>
  <c r="R106" i="8"/>
  <c r="S105" i="8"/>
  <c r="R105" i="8"/>
  <c r="S104" i="8"/>
  <c r="R104" i="8"/>
  <c r="S103" i="8"/>
  <c r="R103" i="8"/>
  <c r="S102" i="8"/>
  <c r="R102" i="8"/>
  <c r="S101" i="8"/>
  <c r="R101" i="8"/>
  <c r="S100" i="8"/>
  <c r="R100" i="8"/>
  <c r="S99" i="8"/>
  <c r="R99" i="8"/>
  <c r="S98" i="8"/>
  <c r="R98" i="8"/>
  <c r="S97" i="8"/>
  <c r="R97" i="8"/>
  <c r="S96" i="8"/>
  <c r="R96" i="8"/>
  <c r="S95" i="8"/>
  <c r="R95" i="8"/>
  <c r="S94" i="8"/>
  <c r="R94" i="8"/>
  <c r="S93" i="8"/>
  <c r="R93" i="8"/>
  <c r="S92" i="8"/>
  <c r="R92" i="8"/>
  <c r="S91" i="8"/>
  <c r="R91" i="8"/>
  <c r="S90" i="8"/>
  <c r="R90" i="8"/>
  <c r="S89" i="8"/>
  <c r="R89" i="8"/>
  <c r="S88" i="8"/>
  <c r="R88" i="8"/>
  <c r="S87" i="8"/>
  <c r="R87" i="8"/>
  <c r="S86" i="8"/>
  <c r="R86" i="8"/>
  <c r="S85" i="8"/>
  <c r="R85" i="8"/>
  <c r="S84" i="8"/>
  <c r="R84" i="8"/>
  <c r="S83" i="8"/>
  <c r="R83" i="8"/>
  <c r="S82" i="8"/>
  <c r="R82" i="8"/>
  <c r="S81" i="8"/>
  <c r="R81" i="8"/>
  <c r="S80" i="8"/>
  <c r="R80" i="8"/>
  <c r="S79" i="8"/>
  <c r="R79" i="8"/>
  <c r="S78" i="8"/>
  <c r="R78" i="8"/>
  <c r="S77" i="8"/>
  <c r="R77" i="8"/>
  <c r="S76" i="8"/>
  <c r="R76" i="8"/>
  <c r="S75" i="8"/>
  <c r="R75" i="8"/>
  <c r="S74" i="8"/>
  <c r="R74" i="8"/>
  <c r="S73" i="8"/>
  <c r="R73" i="8"/>
  <c r="S72" i="8"/>
  <c r="R72" i="8"/>
  <c r="S71" i="8"/>
  <c r="R71" i="8"/>
  <c r="S70" i="8"/>
  <c r="R70" i="8"/>
  <c r="S69" i="8"/>
  <c r="R69" i="8"/>
  <c r="S68" i="8"/>
  <c r="R68" i="8"/>
  <c r="S67" i="8"/>
  <c r="R67" i="8"/>
  <c r="S66" i="8"/>
  <c r="R66" i="8"/>
  <c r="S65" i="8"/>
  <c r="R65" i="8"/>
  <c r="S64" i="8"/>
  <c r="R64" i="8"/>
  <c r="S63" i="8"/>
  <c r="R63" i="8"/>
  <c r="S62" i="8"/>
  <c r="R62" i="8"/>
  <c r="S61" i="8"/>
  <c r="R61" i="8"/>
  <c r="S60" i="8"/>
  <c r="R60" i="8"/>
  <c r="S59" i="8"/>
  <c r="R59" i="8"/>
  <c r="S58" i="8"/>
  <c r="R58" i="8"/>
  <c r="S57" i="8"/>
  <c r="R57" i="8"/>
  <c r="S56" i="8"/>
  <c r="R56" i="8"/>
  <c r="S55" i="8"/>
  <c r="R55" i="8"/>
  <c r="S54" i="8"/>
  <c r="R54" i="8"/>
  <c r="S53" i="8"/>
  <c r="R53" i="8"/>
  <c r="S52" i="8"/>
  <c r="R52" i="8"/>
  <c r="S51" i="8"/>
  <c r="R51" i="8"/>
  <c r="S50" i="8"/>
  <c r="R50" i="8"/>
  <c r="S49" i="8"/>
  <c r="R49" i="8"/>
  <c r="S48" i="8"/>
  <c r="R48" i="8"/>
  <c r="S47" i="8"/>
  <c r="R47" i="8"/>
  <c r="S46" i="8"/>
  <c r="R46" i="8"/>
  <c r="S45" i="8"/>
  <c r="R45" i="8"/>
  <c r="S44" i="8"/>
  <c r="R44" i="8"/>
  <c r="S43" i="8"/>
  <c r="R43" i="8"/>
  <c r="S42" i="8"/>
  <c r="R42" i="8"/>
  <c r="S41" i="8"/>
  <c r="R41" i="8"/>
  <c r="S40" i="8"/>
  <c r="R40" i="8"/>
  <c r="S39" i="8"/>
  <c r="R39" i="8"/>
  <c r="S38" i="8"/>
  <c r="R38" i="8"/>
  <c r="S37" i="8"/>
  <c r="R37" i="8"/>
  <c r="S36" i="8"/>
  <c r="R36" i="8"/>
  <c r="S35" i="8"/>
  <c r="R35" i="8"/>
  <c r="S34" i="8"/>
  <c r="R34" i="8"/>
  <c r="S33" i="8"/>
  <c r="R33" i="8"/>
  <c r="S32" i="8"/>
  <c r="R32" i="8"/>
  <c r="S31" i="8"/>
  <c r="R31" i="8"/>
  <c r="S30" i="8"/>
  <c r="R30" i="8"/>
  <c r="S29" i="8"/>
  <c r="R29" i="8"/>
  <c r="S28" i="8"/>
  <c r="R28" i="8"/>
  <c r="S27" i="8"/>
  <c r="R27" i="8"/>
  <c r="S26" i="8"/>
  <c r="R26" i="8"/>
  <c r="S25" i="8"/>
  <c r="R25" i="8"/>
  <c r="S24" i="8"/>
  <c r="R24" i="8"/>
  <c r="S23" i="8"/>
  <c r="R23" i="8"/>
  <c r="S22" i="8"/>
  <c r="R22" i="8"/>
  <c r="S21" i="8"/>
  <c r="R21" i="8"/>
  <c r="S20" i="8"/>
  <c r="R20" i="8"/>
  <c r="S19" i="8"/>
  <c r="R19" i="8"/>
  <c r="S18" i="8"/>
  <c r="R18" i="8"/>
  <c r="S17" i="8"/>
  <c r="R17" i="8"/>
  <c r="S16" i="8"/>
  <c r="R16" i="8"/>
  <c r="S15" i="8"/>
  <c r="R15" i="8"/>
  <c r="S14" i="8"/>
  <c r="R14" i="8"/>
  <c r="S13" i="8"/>
  <c r="R13" i="8"/>
  <c r="S12" i="8"/>
  <c r="R12" i="8"/>
  <c r="S11" i="8"/>
  <c r="R11" i="8"/>
  <c r="U310" i="8"/>
  <c r="Z310" i="8" s="1"/>
  <c r="U309" i="8"/>
  <c r="Z309" i="8" s="1"/>
  <c r="U308" i="8"/>
  <c r="Z308" i="8" s="1"/>
  <c r="U307" i="8"/>
  <c r="Y307" i="8" s="1"/>
  <c r="U306" i="8"/>
  <c r="AG306" i="8" s="1"/>
  <c r="U305" i="8"/>
  <c r="AB305" i="8" s="1"/>
  <c r="U304" i="8"/>
  <c r="AA304" i="8" s="1"/>
  <c r="U303" i="8"/>
  <c r="AA303" i="8" s="1"/>
  <c r="U302" i="8"/>
  <c r="AA302" i="8" s="1"/>
  <c r="U301" i="8"/>
  <c r="AB301" i="8" s="1"/>
  <c r="U300" i="8"/>
  <c r="AB300" i="8" s="1"/>
  <c r="U299" i="8"/>
  <c r="AB299" i="8" s="1"/>
  <c r="U298" i="8"/>
  <c r="Y298" i="8" s="1"/>
  <c r="U297" i="8"/>
  <c r="AA297" i="8" s="1"/>
  <c r="U296" i="8"/>
  <c r="Y296" i="8" s="1"/>
  <c r="U295" i="8"/>
  <c r="W295" i="8" s="1"/>
  <c r="U294" i="8"/>
  <c r="AB294" i="8" s="1"/>
  <c r="U293" i="8"/>
  <c r="AB293" i="8" s="1"/>
  <c r="U292" i="8"/>
  <c r="Z292" i="8" s="1"/>
  <c r="U291" i="8"/>
  <c r="Z291" i="8" s="1"/>
  <c r="U290" i="8"/>
  <c r="Z290" i="8" s="1"/>
  <c r="U289" i="8"/>
  <c r="AA289" i="8" s="1"/>
  <c r="U288" i="8"/>
  <c r="AB288" i="8" s="1"/>
  <c r="U287" i="8"/>
  <c r="AB287" i="8" s="1"/>
  <c r="U286" i="8"/>
  <c r="AA286" i="8" s="1"/>
  <c r="U285" i="8"/>
  <c r="Z285" i="8" s="1"/>
  <c r="U284" i="8"/>
  <c r="AA284" i="8" s="1"/>
  <c r="U283" i="8"/>
  <c r="Y283" i="8" s="1"/>
  <c r="U282" i="8"/>
  <c r="AB282" i="8" s="1"/>
  <c r="U281" i="8"/>
  <c r="AB281" i="8" s="1"/>
  <c r="U280" i="8"/>
  <c r="Y280" i="8" s="1"/>
  <c r="U279" i="8"/>
  <c r="AA279" i="8" s="1"/>
  <c r="U278" i="8"/>
  <c r="Y278" i="8" s="1"/>
  <c r="U277" i="8"/>
  <c r="Z277" i="8" s="1"/>
  <c r="U276" i="8"/>
  <c r="AB276" i="8" s="1"/>
  <c r="U275" i="8"/>
  <c r="AB275" i="8" s="1"/>
  <c r="U274" i="8"/>
  <c r="Z274" i="8" s="1"/>
  <c r="U273" i="8"/>
  <c r="Y273" i="8" s="1"/>
  <c r="U272" i="8"/>
  <c r="Z272" i="8" s="1"/>
  <c r="U271" i="8"/>
  <c r="Y271" i="8" s="1"/>
  <c r="U270" i="8"/>
  <c r="AB270" i="8" s="1"/>
  <c r="U269" i="8"/>
  <c r="AB269" i="8" s="1"/>
  <c r="U268" i="8"/>
  <c r="Z268" i="8" s="1"/>
  <c r="U267" i="8"/>
  <c r="Z267" i="8" s="1"/>
  <c r="U266" i="8"/>
  <c r="AA266" i="8" s="1"/>
  <c r="U265" i="8"/>
  <c r="AB265" i="8" s="1"/>
  <c r="U264" i="8"/>
  <c r="AB264" i="8" s="1"/>
  <c r="U263" i="8"/>
  <c r="AB263" i="8" s="1"/>
  <c r="U262" i="8"/>
  <c r="Y262" i="8" s="1"/>
  <c r="U261" i="8"/>
  <c r="AD261" i="8" s="1"/>
  <c r="U260" i="8"/>
  <c r="Y260" i="8" s="1"/>
  <c r="U259" i="8"/>
  <c r="Z259" i="8" s="1"/>
  <c r="U258" i="8"/>
  <c r="AB258" i="8" s="1"/>
  <c r="U257" i="8"/>
  <c r="AB257" i="8" s="1"/>
  <c r="U256" i="8"/>
  <c r="Y256" i="8" s="1"/>
  <c r="U255" i="8"/>
  <c r="AC255" i="8" s="1"/>
  <c r="U254" i="8"/>
  <c r="Z254" i="8" s="1"/>
  <c r="U253" i="8"/>
  <c r="AB253" i="8" s="1"/>
  <c r="U252" i="8"/>
  <c r="AB252" i="8" s="1"/>
  <c r="U251" i="8"/>
  <c r="AB251" i="8" s="1"/>
  <c r="U250" i="8"/>
  <c r="AA250" i="8" s="1"/>
  <c r="U249" i="8"/>
  <c r="Z249" i="8" s="1"/>
  <c r="U248" i="8"/>
  <c r="AA248" i="8" s="1"/>
  <c r="U247" i="8"/>
  <c r="AB247" i="8" s="1"/>
  <c r="U246" i="8"/>
  <c r="AB246" i="8" s="1"/>
  <c r="U245" i="8"/>
  <c r="AC245" i="8" s="1"/>
  <c r="U244" i="8"/>
  <c r="Y244" i="8" s="1"/>
  <c r="U243" i="8"/>
  <c r="AD243" i="8" s="1"/>
  <c r="U242" i="8"/>
  <c r="Y242" i="8" s="1"/>
  <c r="U241" i="8"/>
  <c r="AB241" i="8" s="1"/>
  <c r="U240" i="8"/>
  <c r="AB240" i="8" s="1"/>
  <c r="U239" i="8"/>
  <c r="AB239" i="8" s="1"/>
  <c r="U238" i="8"/>
  <c r="Y238" i="8" s="1"/>
  <c r="U237" i="8"/>
  <c r="Y237" i="8" s="1"/>
  <c r="U236" i="8"/>
  <c r="Z236" i="8" s="1"/>
  <c r="U235" i="8"/>
  <c r="AB235" i="8" s="1"/>
  <c r="U234" i="8"/>
  <c r="AB234" i="8" s="1"/>
  <c r="U233" i="8"/>
  <c r="AB233" i="8" s="1"/>
  <c r="U232" i="8"/>
  <c r="AA232" i="8" s="1"/>
  <c r="U231" i="8"/>
  <c r="Z231" i="8" s="1"/>
  <c r="U230" i="8"/>
  <c r="AD230" i="8" s="1"/>
  <c r="U229" i="8"/>
  <c r="Y229" i="8" s="1"/>
  <c r="U228" i="8"/>
  <c r="AB228" i="8" s="1"/>
  <c r="U227" i="8"/>
  <c r="AB227" i="8" s="1"/>
  <c r="U226" i="8"/>
  <c r="AA226" i="8" s="1"/>
  <c r="U225" i="8"/>
  <c r="AC225" i="8" s="1"/>
  <c r="U224" i="8"/>
  <c r="Y224" i="8" s="1"/>
  <c r="U223" i="8"/>
  <c r="AB223" i="8" s="1"/>
  <c r="U222" i="8"/>
  <c r="AB222" i="8" s="1"/>
  <c r="U221" i="8"/>
  <c r="AB221" i="8" s="1"/>
  <c r="U220" i="8"/>
  <c r="Z220" i="8" s="1"/>
  <c r="U219" i="8"/>
  <c r="Y219" i="8" s="1"/>
  <c r="U218" i="8"/>
  <c r="Z218" i="8" s="1"/>
  <c r="U217" i="8"/>
  <c r="Y217" i="8" s="1"/>
  <c r="U216" i="8"/>
  <c r="AB216" i="8" s="1"/>
  <c r="U215" i="8"/>
  <c r="AB215" i="8" s="1"/>
  <c r="U214" i="8"/>
  <c r="Z214" i="8" s="1"/>
  <c r="U213" i="8"/>
  <c r="AA213" i="8" s="1"/>
  <c r="U212" i="8"/>
  <c r="AA212" i="8" s="1"/>
  <c r="U211" i="8"/>
  <c r="AB211" i="8" s="1"/>
  <c r="U210" i="8"/>
  <c r="AB210" i="8" s="1"/>
  <c r="U209" i="8"/>
  <c r="AB209" i="8" s="1"/>
  <c r="U208" i="8"/>
  <c r="AA208" i="8" s="1"/>
  <c r="U207" i="8"/>
  <c r="AA207" i="8" s="1"/>
  <c r="U206" i="8"/>
  <c r="Y206" i="8" s="1"/>
  <c r="U205" i="8"/>
  <c r="AB205" i="8" s="1"/>
  <c r="U204" i="8"/>
  <c r="AB204" i="8" s="1"/>
  <c r="U203" i="8"/>
  <c r="AB203" i="8" s="1"/>
  <c r="U202" i="8"/>
  <c r="AC202" i="8" s="1"/>
  <c r="U201" i="8"/>
  <c r="Z201" i="8" s="1"/>
  <c r="U200" i="8"/>
  <c r="Z200" i="8" s="1"/>
  <c r="U199" i="8"/>
  <c r="AB199" i="8" s="1"/>
  <c r="U198" i="8"/>
  <c r="AB198" i="8" s="1"/>
  <c r="U197" i="8"/>
  <c r="AB197" i="8" s="1"/>
  <c r="U196" i="8"/>
  <c r="AA196" i="8" s="1"/>
  <c r="U195" i="8"/>
  <c r="AA195" i="8" s="1"/>
  <c r="U194" i="8"/>
  <c r="AA194" i="8" s="1"/>
  <c r="U193" i="8"/>
  <c r="AB193" i="8" s="1"/>
  <c r="U192" i="8"/>
  <c r="AB192" i="8" s="1"/>
  <c r="U191" i="8"/>
  <c r="AB191" i="8" s="1"/>
  <c r="U190" i="8"/>
  <c r="AC190" i="8" s="1"/>
  <c r="U189" i="8"/>
  <c r="AD189" i="8" s="1"/>
  <c r="U188" i="8"/>
  <c r="AD188" i="8" s="1"/>
  <c r="U187" i="8"/>
  <c r="AB187" i="8" s="1"/>
  <c r="U186" i="8"/>
  <c r="AB186" i="8" s="1"/>
  <c r="U185" i="8"/>
  <c r="AB185" i="8" s="1"/>
  <c r="U184" i="8"/>
  <c r="Z184" i="8" s="1"/>
  <c r="U183" i="8"/>
  <c r="AC183" i="8" s="1"/>
  <c r="U182" i="8"/>
  <c r="Z182" i="8" s="1"/>
  <c r="U181" i="8"/>
  <c r="AC181" i="8" s="1"/>
  <c r="U180" i="8"/>
  <c r="AC180" i="8" s="1"/>
  <c r="U179" i="8"/>
  <c r="AB179" i="8" s="1"/>
  <c r="U178" i="8"/>
  <c r="AA178" i="8" s="1"/>
  <c r="U177" i="8"/>
  <c r="AF177" i="8" s="1"/>
  <c r="U176" i="8"/>
  <c r="AA176" i="8" s="1"/>
  <c r="U175" i="8"/>
  <c r="Y175" i="8" s="1"/>
  <c r="U174" i="8"/>
  <c r="AB174" i="8" s="1"/>
  <c r="U173" i="8"/>
  <c r="AB173" i="8" s="1"/>
  <c r="U172" i="8"/>
  <c r="AC172" i="8" s="1"/>
  <c r="U171" i="8"/>
  <c r="AA171" i="8" s="1"/>
  <c r="U170" i="8"/>
  <c r="Y170" i="8" s="1"/>
  <c r="U169" i="8"/>
  <c r="Z169" i="8" s="1"/>
  <c r="U168" i="8"/>
  <c r="AB168" i="8" s="1"/>
  <c r="U167" i="8"/>
  <c r="AB167" i="8" s="1"/>
  <c r="U166" i="8"/>
  <c r="Z166" i="8" s="1"/>
  <c r="U165" i="8"/>
  <c r="Y165" i="8" s="1"/>
  <c r="U164" i="8"/>
  <c r="Z164" i="8" s="1"/>
  <c r="U163" i="8"/>
  <c r="Y163" i="8" s="1"/>
  <c r="U162" i="8"/>
  <c r="AB162" i="8" s="1"/>
  <c r="U161" i="8"/>
  <c r="AB161" i="8" s="1"/>
  <c r="U160" i="8"/>
  <c r="Z160" i="8" s="1"/>
  <c r="U159" i="8"/>
  <c r="Z159" i="8" s="1"/>
  <c r="U158" i="8"/>
  <c r="AA158" i="8" s="1"/>
  <c r="U157" i="8"/>
  <c r="AB157" i="8" s="1"/>
  <c r="U156" i="8"/>
  <c r="AB156" i="8" s="1"/>
  <c r="U155" i="8"/>
  <c r="AB155" i="8" s="1"/>
  <c r="U154" i="8"/>
  <c r="Y154" i="8" s="1"/>
  <c r="U153" i="8"/>
  <c r="AD153" i="8" s="1"/>
  <c r="U152" i="8"/>
  <c r="Y152" i="8" s="1"/>
  <c r="U151" i="8"/>
  <c r="Z151" i="8" s="1"/>
  <c r="U150" i="8"/>
  <c r="AB150" i="8" s="1"/>
  <c r="U149" i="8"/>
  <c r="AB149" i="8" s="1"/>
  <c r="U148" i="8"/>
  <c r="Y148" i="8" s="1"/>
  <c r="U147" i="8"/>
  <c r="AE147" i="8" s="1"/>
  <c r="U146" i="8"/>
  <c r="AE146" i="8" s="1"/>
  <c r="U145" i="8"/>
  <c r="AB145" i="8" s="1"/>
  <c r="U144" i="8"/>
  <c r="AB144" i="8" s="1"/>
  <c r="U143" i="8"/>
  <c r="AB143" i="8" s="1"/>
  <c r="U142" i="8"/>
  <c r="AA142" i="8" s="1"/>
  <c r="U141" i="8"/>
  <c r="AA141" i="8" s="1"/>
  <c r="U140" i="8"/>
  <c r="AE140" i="8" s="1"/>
  <c r="U139" i="8"/>
  <c r="AB139" i="8" s="1"/>
  <c r="U138" i="8"/>
  <c r="AB138" i="8" s="1"/>
  <c r="U137" i="8"/>
  <c r="AB137" i="8" s="1"/>
  <c r="U136" i="8"/>
  <c r="Y136" i="8" s="1"/>
  <c r="U135" i="8"/>
  <c r="Y135" i="8" s="1"/>
  <c r="U134" i="8"/>
  <c r="Y134" i="8" s="1"/>
  <c r="U133" i="8"/>
  <c r="AB133" i="8" s="1"/>
  <c r="U132" i="8"/>
  <c r="AB132" i="8" s="1"/>
  <c r="U131" i="8"/>
  <c r="AB131" i="8" s="1"/>
  <c r="U130" i="8"/>
  <c r="Z130" i="8" s="1"/>
  <c r="U129" i="8"/>
  <c r="Z129" i="8" s="1"/>
  <c r="U128" i="8"/>
  <c r="Z128" i="8" s="1"/>
  <c r="U127" i="8"/>
  <c r="AB127" i="8" s="1"/>
  <c r="U126" i="8"/>
  <c r="AB126" i="8" s="1"/>
  <c r="U125" i="8"/>
  <c r="AB125" i="8" s="1"/>
  <c r="U124" i="8"/>
  <c r="AA124" i="8" s="1"/>
  <c r="U123" i="8"/>
  <c r="AA123" i="8" s="1"/>
  <c r="U122" i="8"/>
  <c r="AD122" i="8" s="1"/>
  <c r="U121" i="8"/>
  <c r="Y121" i="8" s="1"/>
  <c r="U120" i="8"/>
  <c r="AB120" i="8" s="1"/>
  <c r="U119" i="8"/>
  <c r="AB119" i="8" s="1"/>
  <c r="U118" i="8"/>
  <c r="AC118" i="8" s="1"/>
  <c r="U117" i="8"/>
  <c r="AC117" i="8" s="1"/>
  <c r="U116" i="8"/>
  <c r="Y116" i="8" s="1"/>
  <c r="U115" i="8"/>
  <c r="AC115" i="8" s="1"/>
  <c r="U114" i="8"/>
  <c r="AB114" i="8" s="1"/>
  <c r="U113" i="8"/>
  <c r="AB113" i="8" s="1"/>
  <c r="U112" i="8"/>
  <c r="Y112" i="8" s="1"/>
  <c r="U111" i="8"/>
  <c r="Y111" i="8" s="1"/>
  <c r="U110" i="8"/>
  <c r="Z110" i="8" s="1"/>
  <c r="U109" i="8"/>
  <c r="Y109" i="8" s="1"/>
  <c r="U108" i="8"/>
  <c r="AB108" i="8" s="1"/>
  <c r="U107" i="8"/>
  <c r="AB107" i="8" s="1"/>
  <c r="U106" i="8"/>
  <c r="Z106" i="8" s="1"/>
  <c r="U105" i="8"/>
  <c r="AA105" i="8" s="1"/>
  <c r="U104" i="8"/>
  <c r="AA104" i="8" s="1"/>
  <c r="U103" i="8"/>
  <c r="AB103" i="8" s="1"/>
  <c r="U102" i="8"/>
  <c r="AB102" i="8" s="1"/>
  <c r="U101" i="8"/>
  <c r="AB101" i="8" s="1"/>
  <c r="U100" i="8"/>
  <c r="AA100" i="8" s="1"/>
  <c r="U99" i="8"/>
  <c r="AA99" i="8" s="1"/>
  <c r="U98" i="8"/>
  <c r="Y98" i="8" s="1"/>
  <c r="U97" i="8"/>
  <c r="AB97" i="8" s="1"/>
  <c r="U96" i="8"/>
  <c r="AB96" i="8" s="1"/>
  <c r="U95" i="8"/>
  <c r="AB95" i="8" s="1"/>
  <c r="U94" i="8"/>
  <c r="AC94" i="8" s="1"/>
  <c r="U93" i="8"/>
  <c r="Z93" i="8" s="1"/>
  <c r="U92" i="8"/>
  <c r="Z92" i="8" s="1"/>
  <c r="U91" i="8"/>
  <c r="AA91" i="8" s="1"/>
  <c r="U90" i="8"/>
  <c r="AB90" i="8" s="1"/>
  <c r="U89" i="8"/>
  <c r="AB89" i="8" s="1"/>
  <c r="U88" i="8"/>
  <c r="Z88" i="8" s="1"/>
  <c r="U87" i="8"/>
  <c r="AC87" i="8" s="1"/>
  <c r="U86" i="8"/>
  <c r="AA86" i="8" s="1"/>
  <c r="U85" i="8"/>
  <c r="AB85" i="8" s="1"/>
  <c r="U84" i="8"/>
  <c r="AB84" i="8" s="1"/>
  <c r="U83" i="8"/>
  <c r="AB83" i="8" s="1"/>
  <c r="U82" i="8"/>
  <c r="AA82" i="8" s="1"/>
  <c r="U81" i="8"/>
  <c r="AA81" i="8" s="1"/>
  <c r="U80" i="8"/>
  <c r="AC80" i="8" s="1"/>
  <c r="U79" i="8"/>
  <c r="AA79" i="8" s="1"/>
  <c r="U78" i="8"/>
  <c r="AB78" i="8" s="1"/>
  <c r="U77" i="8"/>
  <c r="AB77" i="8" s="1"/>
  <c r="U76" i="8"/>
  <c r="AC76" i="8" s="1"/>
  <c r="U75" i="8"/>
  <c r="Y75" i="8" s="1"/>
  <c r="U74" i="8"/>
  <c r="Z74" i="8" s="1"/>
  <c r="U73" i="8"/>
  <c r="W73" i="8" s="1"/>
  <c r="U72" i="8"/>
  <c r="AB72" i="8" s="1"/>
  <c r="U71" i="8"/>
  <c r="AB71" i="8" s="1"/>
  <c r="U70" i="8"/>
  <c r="AA70" i="8" s="1"/>
  <c r="U69" i="8"/>
  <c r="AE69" i="8" s="1"/>
  <c r="U68" i="8"/>
  <c r="AF68" i="8" s="1"/>
  <c r="U67" i="8"/>
  <c r="Y67" i="8" s="1"/>
  <c r="U66" i="8"/>
  <c r="AB66" i="8" s="1"/>
  <c r="U65" i="8"/>
  <c r="AB65" i="8" s="1"/>
  <c r="U64" i="8"/>
  <c r="AC64" i="8" s="1"/>
  <c r="U63" i="8"/>
  <c r="AA63" i="8" s="1"/>
  <c r="U62" i="8"/>
  <c r="AC62" i="8" s="1"/>
  <c r="U61" i="8"/>
  <c r="AB61" i="8" s="1"/>
  <c r="U60" i="8"/>
  <c r="AB60" i="8" s="1"/>
  <c r="U59" i="8"/>
  <c r="AB59" i="8" s="1"/>
  <c r="U58" i="8"/>
  <c r="AC58" i="8" s="1"/>
  <c r="U57" i="8"/>
  <c r="Y57" i="8" s="1"/>
  <c r="U56" i="8"/>
  <c r="Z56" i="8" s="1"/>
  <c r="U55" i="8"/>
  <c r="Y55" i="8" s="1"/>
  <c r="U54" i="8"/>
  <c r="AB54" i="8" s="1"/>
  <c r="U53" i="8"/>
  <c r="AB53" i="8" s="1"/>
  <c r="U52" i="8"/>
  <c r="Z52" i="8" s="1"/>
  <c r="U51" i="8"/>
  <c r="Z51" i="8" s="1"/>
  <c r="U50" i="8"/>
  <c r="AA50" i="8" s="1"/>
  <c r="U49" i="8"/>
  <c r="AB49" i="8" s="1"/>
  <c r="U48" i="8"/>
  <c r="AB48" i="8" s="1"/>
  <c r="U47" i="8"/>
  <c r="AB47" i="8" s="1"/>
  <c r="U46" i="8"/>
  <c r="AC46" i="8" s="1"/>
  <c r="U45" i="8"/>
  <c r="Y45" i="8" s="1"/>
  <c r="U44" i="8"/>
  <c r="AC44" i="8" s="1"/>
  <c r="U43" i="8"/>
  <c r="AB43" i="8" s="1"/>
  <c r="U42" i="8"/>
  <c r="AB42" i="8" s="1"/>
  <c r="U41" i="8"/>
  <c r="AB41" i="8" s="1"/>
  <c r="U40" i="8"/>
  <c r="AC40" i="8" s="1"/>
  <c r="U39" i="8"/>
  <c r="AC39" i="8" s="1"/>
  <c r="U38" i="8"/>
  <c r="Z38" i="8" s="1"/>
  <c r="U37" i="8"/>
  <c r="AA37" i="8" s="1"/>
  <c r="U36" i="8"/>
  <c r="AB36" i="8" s="1"/>
  <c r="U35" i="8"/>
  <c r="AB35" i="8" s="1"/>
  <c r="U34" i="8"/>
  <c r="Z34" i="8" s="1"/>
  <c r="U33" i="8"/>
  <c r="AA33" i="8" s="1"/>
  <c r="U32" i="8"/>
  <c r="AA32" i="8" s="1"/>
  <c r="U31" i="8"/>
  <c r="AB31" i="8" s="1"/>
  <c r="U30" i="8"/>
  <c r="AB30" i="8" s="1"/>
  <c r="U29" i="8"/>
  <c r="AB29" i="8" s="1"/>
  <c r="U28" i="8"/>
  <c r="AA28" i="8" s="1"/>
  <c r="U27" i="8"/>
  <c r="AA27" i="8" s="1"/>
  <c r="U26" i="8"/>
  <c r="AC26" i="8" s="1"/>
  <c r="U25" i="8"/>
  <c r="AA25" i="8" s="1"/>
  <c r="U24" i="8"/>
  <c r="AB24" i="8" s="1"/>
  <c r="U23" i="8"/>
  <c r="AB23" i="8" s="1"/>
  <c r="U22" i="8"/>
  <c r="AC22" i="8" s="1"/>
  <c r="U21" i="8"/>
  <c r="AC21" i="8" s="1"/>
  <c r="U20" i="8"/>
  <c r="AF20" i="8" s="1"/>
  <c r="U19" i="8"/>
  <c r="U18" i="8"/>
  <c r="U17" i="8"/>
  <c r="U16" i="8"/>
  <c r="AA16" i="8" s="1"/>
  <c r="U15" i="8"/>
  <c r="AA15" i="8" s="1"/>
  <c r="U14" i="8"/>
  <c r="AF14" i="8" s="1"/>
  <c r="U13" i="8"/>
  <c r="Y13" i="8" s="1"/>
  <c r="U12" i="8"/>
  <c r="W12" i="8" s="1"/>
  <c r="U11" i="8"/>
  <c r="W11" i="8" s="1"/>
  <c r="W310" i="8"/>
  <c r="W309" i="8"/>
  <c r="W308" i="8"/>
  <c r="W307" i="8"/>
  <c r="W306" i="8"/>
  <c r="W305" i="8"/>
  <c r="W304" i="8"/>
  <c r="W303" i="8"/>
  <c r="W302" i="8"/>
  <c r="W301" i="8"/>
  <c r="W300" i="8"/>
  <c r="W299" i="8"/>
  <c r="W298" i="8"/>
  <c r="W297" i="8"/>
  <c r="W296" i="8"/>
  <c r="W272" i="8"/>
  <c r="W267" i="8"/>
  <c r="W266" i="8"/>
  <c r="W244" i="8"/>
  <c r="W243" i="8"/>
  <c r="W237" i="8"/>
  <c r="W207" i="8"/>
  <c r="W206" i="8"/>
  <c r="W202" i="8"/>
  <c r="W171" i="8"/>
  <c r="W150" i="8"/>
  <c r="W105" i="8"/>
  <c r="X153" i="8"/>
  <c r="AG10" i="8"/>
  <c r="AF10" i="8"/>
  <c r="AE10" i="8"/>
  <c r="AD10" i="8"/>
  <c r="AC10" i="8"/>
  <c r="AB10" i="8"/>
  <c r="AA10" i="8"/>
  <c r="Z10" i="8"/>
  <c r="Y10" i="8"/>
  <c r="X10" i="8"/>
  <c r="W10" i="8"/>
  <c r="P9" i="8"/>
  <c r="AD37" i="11" l="1"/>
  <c r="R20" i="11"/>
  <c r="H17" i="11"/>
  <c r="V43" i="11"/>
  <c r="AD64" i="11"/>
  <c r="R70" i="11"/>
  <c r="AI58" i="11"/>
  <c r="V17" i="11"/>
  <c r="Z14" i="11"/>
  <c r="V47" i="11"/>
  <c r="R31" i="11"/>
  <c r="AD17" i="11"/>
  <c r="Z66" i="11"/>
  <c r="H39" i="11"/>
  <c r="AD66" i="11"/>
  <c r="Z17" i="11"/>
  <c r="D23" i="11"/>
  <c r="Z36" i="11"/>
  <c r="Z75" i="11"/>
  <c r="H44" i="11"/>
  <c r="AI54" i="11"/>
  <c r="V20" i="11"/>
  <c r="H33" i="11"/>
  <c r="D26" i="11"/>
  <c r="AD11" i="11"/>
  <c r="R17" i="11"/>
  <c r="D67" i="11"/>
  <c r="H18" i="11"/>
  <c r="AD74" i="11"/>
  <c r="V28" i="11"/>
  <c r="Z11" i="11"/>
  <c r="D17" i="11"/>
  <c r="AD57" i="11"/>
  <c r="AD46" i="11"/>
  <c r="H36" i="11"/>
  <c r="AD30" i="11"/>
  <c r="AI14" i="11"/>
  <c r="AD36" i="11"/>
  <c r="Z38" i="11"/>
  <c r="R41" i="11"/>
  <c r="V61" i="11"/>
  <c r="Z41" i="11"/>
  <c r="AD27" i="11"/>
  <c r="Z19" i="11"/>
  <c r="AD6" i="11"/>
  <c r="Z52" i="11"/>
  <c r="D33" i="11"/>
  <c r="D19" i="11"/>
  <c r="AI26" i="11"/>
  <c r="R45" i="11"/>
  <c r="Z32" i="11"/>
  <c r="AI61" i="11"/>
  <c r="AI72" i="11"/>
  <c r="AI38" i="11"/>
  <c r="R32" i="11"/>
  <c r="D72" i="11"/>
  <c r="AD49" i="11"/>
  <c r="V29" i="11"/>
  <c r="AD72" i="11"/>
  <c r="D51" i="11"/>
  <c r="D52" i="11"/>
  <c r="AI50" i="11"/>
  <c r="D42" i="11"/>
  <c r="V52" i="11"/>
  <c r="Z34" i="11"/>
  <c r="R73" i="11"/>
  <c r="AD28" i="11"/>
  <c r="AD70" i="11"/>
  <c r="Z24" i="11"/>
  <c r="H69" i="11"/>
  <c r="D36" i="11"/>
  <c r="R25" i="11"/>
  <c r="D41" i="11"/>
  <c r="AD26" i="11"/>
  <c r="R67" i="11"/>
  <c r="V56" i="11"/>
  <c r="V30" i="11"/>
  <c r="Z70" i="11"/>
  <c r="V46" i="11"/>
  <c r="AI71" i="11"/>
  <c r="R13" i="11"/>
  <c r="V42" i="11"/>
  <c r="H30" i="11"/>
  <c r="AI30" i="11"/>
  <c r="V37" i="11"/>
  <c r="H28" i="11"/>
  <c r="R51" i="11"/>
  <c r="R72" i="11"/>
  <c r="Z74" i="11"/>
  <c r="R55" i="11"/>
  <c r="D64" i="11"/>
  <c r="Z69" i="11"/>
  <c r="H71" i="11"/>
  <c r="AI16" i="11"/>
  <c r="AI32" i="11"/>
  <c r="Z63" i="11"/>
  <c r="H64" i="11"/>
  <c r="H23" i="11"/>
  <c r="R35" i="11"/>
  <c r="Z50" i="11"/>
  <c r="D38" i="11"/>
  <c r="R49" i="11"/>
  <c r="D48" i="11"/>
  <c r="D40" i="11"/>
  <c r="AD68" i="11"/>
  <c r="AI75" i="11"/>
  <c r="V54" i="11"/>
  <c r="R27" i="11"/>
  <c r="BP3" i="11"/>
  <c r="B70" i="11" s="1"/>
  <c r="R19" i="11"/>
  <c r="AD16" i="11"/>
  <c r="Z61" i="11"/>
  <c r="V41" i="11"/>
  <c r="H70" i="11"/>
  <c r="AD50" i="11"/>
  <c r="R28" i="11"/>
  <c r="V15" i="11"/>
  <c r="Z42" i="11"/>
  <c r="D68" i="11"/>
  <c r="D22" i="11"/>
  <c r="R22" i="11"/>
  <c r="AD21" i="11"/>
  <c r="H49" i="11"/>
  <c r="V38" i="11"/>
  <c r="Z25" i="11"/>
  <c r="AI64" i="11"/>
  <c r="AD55" i="11"/>
  <c r="H45" i="11"/>
  <c r="AI63" i="11"/>
  <c r="AI60" i="11"/>
  <c r="R65" i="11"/>
  <c r="AI37" i="11"/>
  <c r="R46" i="11"/>
  <c r="Z29" i="11"/>
  <c r="AI55" i="11"/>
  <c r="AD54" i="11"/>
  <c r="H20" i="11"/>
  <c r="H26" i="11"/>
  <c r="AI48" i="11"/>
  <c r="AD73" i="11"/>
  <c r="AI44" i="11"/>
  <c r="AI49" i="11"/>
  <c r="D55" i="11"/>
  <c r="AI33" i="11"/>
  <c r="R29" i="11"/>
  <c r="Z30" i="11"/>
  <c r="V23" i="11"/>
  <c r="R48" i="11"/>
  <c r="D71" i="11"/>
  <c r="H34" i="11"/>
  <c r="D15" i="11"/>
  <c r="V55" i="11"/>
  <c r="V58" i="11"/>
  <c r="AI62" i="11"/>
  <c r="H65" i="11"/>
  <c r="Z56" i="11"/>
  <c r="Z43" i="11"/>
  <c r="Z73" i="11"/>
  <c r="D21" i="11"/>
  <c r="H21" i="11"/>
  <c r="AI57" i="11"/>
  <c r="AI66" i="11"/>
  <c r="V31" i="11"/>
  <c r="D24" i="11"/>
  <c r="Z21" i="11"/>
  <c r="AI51" i="11"/>
  <c r="D60" i="11"/>
  <c r="D45" i="11"/>
  <c r="AD59" i="11"/>
  <c r="AD61" i="11"/>
  <c r="R53" i="11"/>
  <c r="V63" i="11"/>
  <c r="V68" i="11"/>
  <c r="AD65" i="11"/>
  <c r="AD22" i="11"/>
  <c r="AD58" i="11"/>
  <c r="R69" i="11"/>
  <c r="R44" i="11"/>
  <c r="AD31" i="11"/>
  <c r="R24" i="11"/>
  <c r="AI65" i="11"/>
  <c r="H40" i="11"/>
  <c r="AD63" i="11"/>
  <c r="Z49" i="11"/>
  <c r="Z48" i="11"/>
  <c r="R40" i="11"/>
  <c r="H47" i="11"/>
  <c r="R18" i="11"/>
  <c r="Z33" i="11"/>
  <c r="V45" i="11"/>
  <c r="D63" i="11"/>
  <c r="AI41" i="11"/>
  <c r="R38" i="11"/>
  <c r="D28" i="11"/>
  <c r="V51" i="11"/>
  <c r="AI43" i="11"/>
  <c r="D39" i="11"/>
  <c r="AD40" i="11"/>
  <c r="V21" i="11"/>
  <c r="H56" i="11"/>
  <c r="R58" i="11"/>
  <c r="AD43" i="11"/>
  <c r="V60" i="11"/>
  <c r="H74" i="11"/>
  <c r="V27" i="11"/>
  <c r="Z51" i="11"/>
  <c r="V48" i="11"/>
  <c r="V16" i="11"/>
  <c r="AD62" i="11"/>
  <c r="D47" i="11"/>
  <c r="H58" i="11"/>
  <c r="R71" i="11"/>
  <c r="AD60" i="11"/>
  <c r="D57" i="11"/>
  <c r="AD75" i="11"/>
  <c r="Z60" i="11"/>
  <c r="AI28" i="11"/>
  <c r="R21" i="11"/>
  <c r="D54" i="11"/>
  <c r="V44" i="11"/>
  <c r="AI25" i="11"/>
  <c r="AI13" i="11"/>
  <c r="H12" i="11"/>
  <c r="R60" i="11"/>
  <c r="R61" i="11"/>
  <c r="R43" i="11"/>
  <c r="R54" i="11"/>
  <c r="H68" i="11"/>
  <c r="Z20" i="11"/>
  <c r="D31" i="11"/>
  <c r="Z27" i="11"/>
  <c r="AI24" i="11"/>
  <c r="AD71" i="11"/>
  <c r="Z45" i="11"/>
  <c r="Z58" i="11"/>
  <c r="R30" i="11"/>
  <c r="AI35" i="11"/>
  <c r="D69" i="11"/>
  <c r="H25" i="11"/>
  <c r="Z28" i="11"/>
  <c r="H60" i="11"/>
  <c r="H41" i="11"/>
  <c r="V71" i="11"/>
  <c r="R50" i="11"/>
  <c r="H53" i="11"/>
  <c r="R56" i="11"/>
  <c r="H59" i="11"/>
  <c r="H61" i="11"/>
  <c r="R57" i="11"/>
  <c r="AI42" i="11"/>
  <c r="R75" i="11"/>
  <c r="AD44" i="11"/>
  <c r="Z65" i="11"/>
  <c r="AD41" i="11"/>
  <c r="R64" i="11"/>
  <c r="AI34" i="11"/>
  <c r="V32" i="11"/>
  <c r="AD14" i="11"/>
  <c r="V13" i="11"/>
  <c r="Z12" i="11"/>
  <c r="D11" i="11"/>
  <c r="Z13" i="11"/>
  <c r="AD51" i="11"/>
  <c r="AI59" i="11"/>
  <c r="H35" i="11"/>
  <c r="AD35" i="11"/>
  <c r="AI22" i="11"/>
  <c r="AI45" i="11"/>
  <c r="H14" i="11"/>
  <c r="D20" i="11"/>
  <c r="V40" i="11"/>
  <c r="AI70" i="11"/>
  <c r="V34" i="11"/>
  <c r="H24" i="11"/>
  <c r="D14" i="11"/>
  <c r="Z22" i="11"/>
  <c r="Z46" i="11"/>
  <c r="H62" i="11"/>
  <c r="H27" i="11"/>
  <c r="AI69" i="11"/>
  <c r="Z31" i="11"/>
  <c r="V36" i="11"/>
  <c r="D16" i="11"/>
  <c r="Z67" i="11"/>
  <c r="V57" i="11"/>
  <c r="H22" i="11"/>
  <c r="AI68" i="11"/>
  <c r="R74" i="11"/>
  <c r="R68" i="11"/>
  <c r="AI67" i="11"/>
  <c r="V72" i="11"/>
  <c r="R62" i="11"/>
  <c r="AD47" i="11"/>
  <c r="AI15" i="11"/>
  <c r="D12" i="11"/>
  <c r="AD56" i="11"/>
  <c r="R11" i="11"/>
  <c r="AI11" i="11"/>
  <c r="Z23" i="11"/>
  <c r="Z15" i="11"/>
  <c r="AD12" i="11"/>
  <c r="AD33" i="11"/>
  <c r="V65" i="11"/>
  <c r="Z62" i="11"/>
  <c r="R37" i="11"/>
  <c r="R66" i="11"/>
  <c r="AI21" i="11"/>
  <c r="R33" i="11"/>
  <c r="Z18" i="11"/>
  <c r="D49" i="11"/>
  <c r="AI39" i="11"/>
  <c r="V64" i="11"/>
  <c r="H42" i="11"/>
  <c r="D35" i="11"/>
  <c r="AD67" i="11"/>
  <c r="AD18" i="11"/>
  <c r="AI53" i="11"/>
  <c r="Z55" i="11"/>
  <c r="D29" i="11"/>
  <c r="H43" i="11"/>
  <c r="AD69" i="11"/>
  <c r="AD34" i="11"/>
  <c r="D61" i="11"/>
  <c r="D44" i="11"/>
  <c r="D70" i="11"/>
  <c r="AD52" i="11"/>
  <c r="D73" i="11"/>
  <c r="AI17" i="11"/>
  <c r="D27" i="11"/>
  <c r="AD20" i="11"/>
  <c r="AD15" i="11"/>
  <c r="AD32" i="11"/>
  <c r="Z71" i="11"/>
  <c r="D43" i="11"/>
  <c r="H19" i="11"/>
  <c r="D65" i="11"/>
  <c r="AI12" i="11"/>
  <c r="AI29" i="11"/>
  <c r="AD29" i="11"/>
  <c r="R42" i="11"/>
  <c r="V53" i="11"/>
  <c r="V39" i="11"/>
  <c r="D30" i="11"/>
  <c r="Z39" i="11"/>
  <c r="D74" i="11"/>
  <c r="V50" i="11"/>
  <c r="H54" i="11"/>
  <c r="D34" i="11"/>
  <c r="D75" i="11"/>
  <c r="H37" i="11"/>
  <c r="Z64" i="11"/>
  <c r="AI18" i="11"/>
  <c r="H55" i="11"/>
  <c r="Z53" i="11"/>
  <c r="AI46" i="11"/>
  <c r="Z35" i="11"/>
  <c r="AD53" i="11"/>
  <c r="V33" i="11"/>
  <c r="V62" i="11"/>
  <c r="H66" i="11"/>
  <c r="Z16" i="11"/>
  <c r="D59" i="11"/>
  <c r="AI19" i="11"/>
  <c r="R36" i="11"/>
  <c r="D62" i="11"/>
  <c r="D25" i="11"/>
  <c r="R23" i="11"/>
  <c r="R12" i="11"/>
  <c r="R47" i="11"/>
  <c r="H32" i="11"/>
  <c r="D18" i="11"/>
  <c r="Z40" i="11"/>
  <c r="V11" i="11"/>
  <c r="H67" i="11"/>
  <c r="H50" i="11"/>
  <c r="D53" i="11"/>
  <c r="AD39" i="11"/>
  <c r="H52" i="11"/>
  <c r="H75" i="11"/>
  <c r="R34" i="11"/>
  <c r="V66" i="11"/>
  <c r="H73" i="11"/>
  <c r="AD24" i="11"/>
  <c r="R63" i="11"/>
  <c r="H63" i="11"/>
  <c r="Z47" i="11"/>
  <c r="H31" i="11"/>
  <c r="V74" i="11"/>
  <c r="AI27" i="11"/>
  <c r="AI47" i="11"/>
  <c r="R26" i="11"/>
  <c r="V70" i="11"/>
  <c r="H29" i="11"/>
  <c r="R52" i="11"/>
  <c r="H48" i="11"/>
  <c r="R59" i="11"/>
  <c r="Z59" i="11"/>
  <c r="AI74" i="11"/>
  <c r="V59" i="11"/>
  <c r="AI52" i="11"/>
  <c r="AI36" i="11"/>
  <c r="H72" i="11"/>
  <c r="AI40" i="11"/>
  <c r="AD48" i="11"/>
  <c r="H15" i="11"/>
  <c r="R15" i="11"/>
  <c r="V67" i="11"/>
  <c r="V22" i="11"/>
  <c r="Z37" i="11"/>
  <c r="AI73" i="11"/>
  <c r="R39" i="11"/>
  <c r="AD38" i="11"/>
  <c r="Z68" i="11"/>
  <c r="V14" i="11"/>
  <c r="R14" i="11"/>
  <c r="D13" i="11"/>
  <c r="V69" i="11"/>
  <c r="AD25" i="11"/>
  <c r="H38" i="11"/>
  <c r="H11" i="11"/>
  <c r="AI56" i="11"/>
  <c r="V12" i="11"/>
  <c r="V49" i="11"/>
  <c r="AI31" i="11"/>
  <c r="V24" i="11"/>
  <c r="D46" i="11"/>
  <c r="D50" i="11"/>
  <c r="AD13" i="11"/>
  <c r="D56" i="11"/>
  <c r="Z72" i="11"/>
  <c r="Z26" i="11"/>
  <c r="H16" i="11"/>
  <c r="Z44" i="11"/>
  <c r="AI23" i="11"/>
  <c r="H46" i="11"/>
  <c r="V26" i="11"/>
  <c r="AD23" i="11"/>
  <c r="V75" i="11"/>
  <c r="V25" i="11"/>
  <c r="D58" i="11"/>
  <c r="AD45" i="11"/>
  <c r="Z57" i="11"/>
  <c r="V19" i="11"/>
  <c r="D32" i="11"/>
  <c r="D66" i="11"/>
  <c r="V18" i="11"/>
  <c r="AI20" i="11"/>
  <c r="H13" i="11"/>
  <c r="R16" i="11"/>
  <c r="V35" i="11"/>
  <c r="AD19" i="11"/>
  <c r="D37" i="11"/>
  <c r="H57" i="11"/>
  <c r="AD42" i="11"/>
  <c r="Z54" i="11"/>
  <c r="H51" i="11"/>
  <c r="V73" i="11"/>
  <c r="W288" i="8"/>
  <c r="W156" i="8"/>
  <c r="W168" i="8"/>
  <c r="W246" i="8"/>
  <c r="W210" i="8"/>
  <c r="W252" i="8"/>
  <c r="W192" i="8"/>
  <c r="W234" i="8"/>
  <c r="W132" i="8"/>
  <c r="W198" i="8"/>
  <c r="W165" i="8"/>
  <c r="W157" i="8"/>
  <c r="W134" i="8"/>
  <c r="W158" i="8"/>
  <c r="W273" i="8"/>
  <c r="W69" i="8"/>
  <c r="W141" i="8"/>
  <c r="W164" i="8"/>
  <c r="W201" i="8"/>
  <c r="W214" i="8"/>
  <c r="W286" i="8"/>
  <c r="W133" i="8"/>
  <c r="W33" i="8"/>
  <c r="W34" i="8"/>
  <c r="W135" i="8"/>
  <c r="W159" i="8"/>
  <c r="W213" i="8"/>
  <c r="W279" i="8"/>
  <c r="W235" i="8"/>
  <c r="W265" i="8"/>
  <c r="B12" i="11"/>
  <c r="B32" i="11"/>
  <c r="B48" i="11"/>
  <c r="BP5" i="11"/>
  <c r="BT10" i="11" s="1"/>
  <c r="B5" i="11" s="1"/>
  <c r="B66" i="11"/>
  <c r="W258" i="8"/>
  <c r="W180" i="8"/>
  <c r="W84" i="8"/>
  <c r="W186" i="8"/>
  <c r="W228" i="8"/>
  <c r="W282" i="8"/>
  <c r="W294" i="8"/>
  <c r="W174" i="8"/>
  <c r="W216" i="8"/>
  <c r="W240" i="8"/>
  <c r="W264" i="8"/>
  <c r="W276" i="8"/>
  <c r="W222" i="8"/>
  <c r="W91" i="8"/>
  <c r="W54" i="8"/>
  <c r="W103" i="8"/>
  <c r="W66" i="8"/>
  <c r="W187" i="8"/>
  <c r="W36" i="8"/>
  <c r="W96" i="8"/>
  <c r="B45" i="11"/>
  <c r="B13" i="11"/>
  <c r="B15" i="11"/>
  <c r="B55" i="11"/>
  <c r="B39" i="11"/>
  <c r="B74" i="11"/>
  <c r="W24" i="8"/>
  <c r="W78" i="8"/>
  <c r="W114" i="8"/>
  <c r="W144" i="8"/>
  <c r="W190" i="8"/>
  <c r="W106" i="8"/>
  <c r="W220" i="8"/>
  <c r="W292" i="8"/>
  <c r="W148" i="8"/>
  <c r="W172" i="8"/>
  <c r="W274" i="8"/>
  <c r="W250" i="8"/>
  <c r="W178" i="8"/>
  <c r="W196" i="8"/>
  <c r="W208" i="8"/>
  <c r="W238" i="8"/>
  <c r="AB19" i="8"/>
  <c r="W52" i="8"/>
  <c r="W94" i="8"/>
  <c r="W166" i="8"/>
  <c r="W226" i="8"/>
  <c r="W268" i="8"/>
  <c r="W280" i="8"/>
  <c r="W160" i="8"/>
  <c r="W64" i="8"/>
  <c r="W118" i="8"/>
  <c r="W256" i="8"/>
  <c r="W124" i="8"/>
  <c r="W142" i="8"/>
  <c r="W48" i="8"/>
  <c r="W72" i="8"/>
  <c r="W102" i="8"/>
  <c r="W120" i="8"/>
  <c r="W136" i="8"/>
  <c r="W79" i="8"/>
  <c r="W115" i="8"/>
  <c r="W127" i="8"/>
  <c r="W199" i="8"/>
  <c r="W151" i="8"/>
  <c r="W223" i="8"/>
  <c r="W128" i="8"/>
  <c r="W182" i="8"/>
  <c r="W230" i="8"/>
  <c r="W253" i="8"/>
  <c r="W260" i="8"/>
  <c r="W289" i="8"/>
  <c r="W85" i="8"/>
  <c r="W22" i="8"/>
  <c r="W42" i="8"/>
  <c r="W62" i="8"/>
  <c r="W75" i="8"/>
  <c r="W87" i="8"/>
  <c r="W100" i="8"/>
  <c r="W111" i="8"/>
  <c r="W121" i="8"/>
  <c r="W130" i="8"/>
  <c r="W138" i="8"/>
  <c r="W146" i="8"/>
  <c r="W154" i="8"/>
  <c r="W162" i="8"/>
  <c r="W169" i="8"/>
  <c r="W177" i="8"/>
  <c r="W184" i="8"/>
  <c r="W194" i="8"/>
  <c r="W204" i="8"/>
  <c r="W211" i="8"/>
  <c r="W218" i="8"/>
  <c r="W225" i="8"/>
  <c r="W232" i="8"/>
  <c r="W241" i="8"/>
  <c r="W248" i="8"/>
  <c r="W255" i="8"/>
  <c r="W262" i="8"/>
  <c r="W270" i="8"/>
  <c r="W277" i="8"/>
  <c r="W284" i="8"/>
  <c r="W291" i="8"/>
  <c r="AB17" i="8"/>
  <c r="W181" i="8"/>
  <c r="W229" i="8"/>
  <c r="W259" i="8"/>
  <c r="X201" i="8"/>
  <c r="W39" i="8"/>
  <c r="W57" i="8"/>
  <c r="W97" i="8"/>
  <c r="W109" i="8"/>
  <c r="W129" i="8"/>
  <c r="W145" i="8"/>
  <c r="W153" i="8"/>
  <c r="W175" i="8"/>
  <c r="W183" i="8"/>
  <c r="W193" i="8"/>
  <c r="W217" i="8"/>
  <c r="W224" i="8"/>
  <c r="W231" i="8"/>
  <c r="W247" i="8"/>
  <c r="W254" i="8"/>
  <c r="W261" i="8"/>
  <c r="W283" i="8"/>
  <c r="W290" i="8"/>
  <c r="W46" i="8"/>
  <c r="W63" i="8"/>
  <c r="W76" i="8"/>
  <c r="W88" i="8"/>
  <c r="W112" i="8"/>
  <c r="W123" i="8"/>
  <c r="W139" i="8"/>
  <c r="W147" i="8"/>
  <c r="W163" i="8"/>
  <c r="W170" i="8"/>
  <c r="W205" i="8"/>
  <c r="W212" i="8"/>
  <c r="W219" i="8"/>
  <c r="W242" i="8"/>
  <c r="W249" i="8"/>
  <c r="W271" i="8"/>
  <c r="W278" i="8"/>
  <c r="W285" i="8"/>
  <c r="AB18" i="8"/>
  <c r="W28" i="8"/>
  <c r="W45" i="8"/>
  <c r="W58" i="8"/>
  <c r="W70" i="8"/>
  <c r="W82" i="8"/>
  <c r="W93" i="8"/>
  <c r="X35" i="8"/>
  <c r="W16" i="8"/>
  <c r="W15" i="8"/>
  <c r="W26" i="8"/>
  <c r="W56" i="8"/>
  <c r="W18" i="8"/>
  <c r="W27" i="8"/>
  <c r="W38" i="8"/>
  <c r="W152" i="8"/>
  <c r="W188" i="8"/>
  <c r="W20" i="8"/>
  <c r="W21" i="8"/>
  <c r="W30" i="8"/>
  <c r="W40" i="8"/>
  <c r="W51" i="8"/>
  <c r="W60" i="8"/>
  <c r="W81" i="8"/>
  <c r="W90" i="8"/>
  <c r="W99" i="8"/>
  <c r="W108" i="8"/>
  <c r="W117" i="8"/>
  <c r="W126" i="8"/>
  <c r="W140" i="8"/>
  <c r="W176" i="8"/>
  <c r="W200" i="8"/>
  <c r="W236" i="8"/>
  <c r="W44" i="8"/>
  <c r="W14" i="8"/>
  <c r="W32" i="8"/>
  <c r="W50" i="8"/>
  <c r="W68" i="8"/>
  <c r="AB52" i="8"/>
  <c r="AB88" i="8"/>
  <c r="AB124" i="8"/>
  <c r="AB160" i="8"/>
  <c r="AB196" i="8"/>
  <c r="AB16" i="8"/>
  <c r="AB232" i="8"/>
  <c r="W197" i="8"/>
  <c r="W215" i="8"/>
  <c r="W245" i="8"/>
  <c r="W77" i="8"/>
  <c r="W95" i="8"/>
  <c r="W119" i="8"/>
  <c r="W137" i="8"/>
  <c r="W155" i="8"/>
  <c r="W179" i="8"/>
  <c r="W29" i="8"/>
  <c r="W41" i="8"/>
  <c r="W59" i="8"/>
  <c r="W71" i="8"/>
  <c r="X203" i="8"/>
  <c r="X287" i="8"/>
  <c r="W19" i="8"/>
  <c r="W25" i="8"/>
  <c r="W31" i="8"/>
  <c r="W37" i="8"/>
  <c r="W43" i="8"/>
  <c r="W49" i="8"/>
  <c r="W55" i="8"/>
  <c r="W61" i="8"/>
  <c r="W67" i="8"/>
  <c r="W74" i="8"/>
  <c r="W80" i="8"/>
  <c r="W86" i="8"/>
  <c r="W92" i="8"/>
  <c r="W98" i="8"/>
  <c r="W104" i="8"/>
  <c r="W110" i="8"/>
  <c r="W116" i="8"/>
  <c r="W122" i="8"/>
  <c r="W195" i="8"/>
  <c r="AB46" i="8"/>
  <c r="AB82" i="8"/>
  <c r="AB118" i="8"/>
  <c r="AB154" i="8"/>
  <c r="AB190" i="8"/>
  <c r="AB226" i="8"/>
  <c r="W227" i="8"/>
  <c r="W281" i="8"/>
  <c r="AB22" i="8"/>
  <c r="AB58" i="8"/>
  <c r="AB94" i="8"/>
  <c r="AB130" i="8"/>
  <c r="AB166" i="8"/>
  <c r="AB202" i="8"/>
  <c r="AB238" i="8"/>
  <c r="W203" i="8"/>
  <c r="W233" i="8"/>
  <c r="W263" i="8"/>
  <c r="W275" i="8"/>
  <c r="W287" i="8"/>
  <c r="W113" i="8"/>
  <c r="W161" i="8"/>
  <c r="AB28" i="8"/>
  <c r="AB64" i="8"/>
  <c r="AB100" i="8"/>
  <c r="AB136" i="8"/>
  <c r="AB172" i="8"/>
  <c r="AB208" i="8"/>
  <c r="AB244" i="8"/>
  <c r="W209" i="8"/>
  <c r="W239" i="8"/>
  <c r="W251" i="8"/>
  <c r="W269" i="8"/>
  <c r="W293" i="8"/>
  <c r="W89" i="8"/>
  <c r="W107" i="8"/>
  <c r="W131" i="8"/>
  <c r="W149" i="8"/>
  <c r="W173" i="8"/>
  <c r="W185" i="8"/>
  <c r="W23" i="8"/>
  <c r="W53" i="8"/>
  <c r="AB34" i="8"/>
  <c r="AB70" i="8"/>
  <c r="AB106" i="8"/>
  <c r="AB142" i="8"/>
  <c r="AB178" i="8"/>
  <c r="AB214" i="8"/>
  <c r="AB250" i="8"/>
  <c r="X101" i="8"/>
  <c r="W191" i="8"/>
  <c r="W221" i="8"/>
  <c r="W257" i="8"/>
  <c r="W83" i="8"/>
  <c r="W101" i="8"/>
  <c r="W125" i="8"/>
  <c r="W143" i="8"/>
  <c r="W167" i="8"/>
  <c r="W17" i="8"/>
  <c r="W35" i="8"/>
  <c r="W47" i="8"/>
  <c r="W65" i="8"/>
  <c r="AB40" i="8"/>
  <c r="AB76" i="8"/>
  <c r="AB112" i="8"/>
  <c r="AB148" i="8"/>
  <c r="AB184" i="8"/>
  <c r="AB220" i="8"/>
  <c r="AB256" i="8"/>
  <c r="AB245" i="8"/>
  <c r="AB180" i="8"/>
  <c r="AB306" i="8"/>
  <c r="AB25" i="8"/>
  <c r="AB37" i="8"/>
  <c r="AB55" i="8"/>
  <c r="AB67" i="8"/>
  <c r="AB73" i="8"/>
  <c r="AB79" i="8"/>
  <c r="AB91" i="8"/>
  <c r="AB109" i="8"/>
  <c r="AB115" i="8"/>
  <c r="AB121" i="8"/>
  <c r="AB151" i="8"/>
  <c r="AB163" i="8"/>
  <c r="AB169" i="8"/>
  <c r="AB175" i="8"/>
  <c r="AB181" i="8"/>
  <c r="AB217" i="8"/>
  <c r="AB229" i="8"/>
  <c r="AB259" i="8"/>
  <c r="AB271" i="8"/>
  <c r="AB277" i="8"/>
  <c r="AB283" i="8"/>
  <c r="AB289" i="8"/>
  <c r="AB295" i="8"/>
  <c r="AB307" i="8"/>
  <c r="W189" i="8"/>
  <c r="AB14" i="8"/>
  <c r="AB20" i="8"/>
  <c r="AB26" i="8"/>
  <c r="AB32" i="8"/>
  <c r="AB38" i="8"/>
  <c r="AB44" i="8"/>
  <c r="AB50" i="8"/>
  <c r="AB56" i="8"/>
  <c r="AB62" i="8"/>
  <c r="AB68" i="8"/>
  <c r="AB74" i="8"/>
  <c r="AB80" i="8"/>
  <c r="AB86" i="8"/>
  <c r="AB92" i="8"/>
  <c r="AB98" i="8"/>
  <c r="AB104" i="8"/>
  <c r="AB110" i="8"/>
  <c r="AB116" i="8"/>
  <c r="AB122" i="8"/>
  <c r="AB128" i="8"/>
  <c r="AB134" i="8"/>
  <c r="AB140" i="8"/>
  <c r="AB146" i="8"/>
  <c r="AB152" i="8"/>
  <c r="AB158" i="8"/>
  <c r="AB164" i="8"/>
  <c r="AB170" i="8"/>
  <c r="AB176" i="8"/>
  <c r="AB182" i="8"/>
  <c r="AB188" i="8"/>
  <c r="AB194" i="8"/>
  <c r="AB200" i="8"/>
  <c r="AB206" i="8"/>
  <c r="AB212" i="8"/>
  <c r="AB218" i="8"/>
  <c r="AB224" i="8"/>
  <c r="AB230" i="8"/>
  <c r="AB236" i="8"/>
  <c r="AB242" i="8"/>
  <c r="AB248" i="8"/>
  <c r="AB254" i="8"/>
  <c r="AB260" i="8"/>
  <c r="AB266" i="8"/>
  <c r="AB272" i="8"/>
  <c r="AB278" i="8"/>
  <c r="AB284" i="8"/>
  <c r="AB290" i="8"/>
  <c r="AB296" i="8"/>
  <c r="AB302" i="8"/>
  <c r="AB308" i="8"/>
  <c r="X225" i="8"/>
  <c r="AB15" i="8"/>
  <c r="AB21" i="8"/>
  <c r="AB27" i="8"/>
  <c r="AB33" i="8"/>
  <c r="AB39" i="8"/>
  <c r="AB45" i="8"/>
  <c r="AB51" i="8"/>
  <c r="AB57" i="8"/>
  <c r="AB63" i="8"/>
  <c r="AB69" i="8"/>
  <c r="AB75" i="8"/>
  <c r="AB81" i="8"/>
  <c r="AB87" i="8"/>
  <c r="AB93" i="8"/>
  <c r="AB99" i="8"/>
  <c r="AB105" i="8"/>
  <c r="AB111" i="8"/>
  <c r="AB117" i="8"/>
  <c r="AB123" i="8"/>
  <c r="AB129" i="8"/>
  <c r="AB135" i="8"/>
  <c r="AB141" i="8"/>
  <c r="AB147" i="8"/>
  <c r="AB153" i="8"/>
  <c r="AB159" i="8"/>
  <c r="AB165" i="8"/>
  <c r="AB171" i="8"/>
  <c r="AB177" i="8"/>
  <c r="AB183" i="8"/>
  <c r="AB189" i="8"/>
  <c r="AB195" i="8"/>
  <c r="AB201" i="8"/>
  <c r="AB207" i="8"/>
  <c r="AB213" i="8"/>
  <c r="AB219" i="8"/>
  <c r="AB225" i="8"/>
  <c r="AB231" i="8"/>
  <c r="AB237" i="8"/>
  <c r="AB243" i="8"/>
  <c r="AB249" i="8"/>
  <c r="AB255" i="8"/>
  <c r="AB261" i="8"/>
  <c r="AB267" i="8"/>
  <c r="AB273" i="8"/>
  <c r="AB279" i="8"/>
  <c r="AB285" i="8"/>
  <c r="AB291" i="8"/>
  <c r="AB297" i="8"/>
  <c r="AB303" i="8"/>
  <c r="AB309" i="8"/>
  <c r="AB262" i="8"/>
  <c r="AB268" i="8"/>
  <c r="AB274" i="8"/>
  <c r="AB280" i="8"/>
  <c r="AB286" i="8"/>
  <c r="AB292" i="8"/>
  <c r="AB298" i="8"/>
  <c r="AB304" i="8"/>
  <c r="AB310" i="8"/>
  <c r="AB12" i="8"/>
  <c r="AB13" i="8"/>
  <c r="W13" i="8"/>
  <c r="AB11" i="8"/>
  <c r="AA136" i="8"/>
  <c r="Y284" i="8"/>
  <c r="AA262" i="8"/>
  <c r="Z123" i="8"/>
  <c r="Y40" i="8"/>
  <c r="Z255" i="8"/>
  <c r="Y164" i="8"/>
  <c r="AC201" i="8"/>
  <c r="Y21" i="8"/>
  <c r="Y146" i="8"/>
  <c r="AA117" i="8"/>
  <c r="AA244" i="8"/>
  <c r="Z104" i="8"/>
  <c r="Z237" i="8"/>
  <c r="AC129" i="8"/>
  <c r="Y58" i="8"/>
  <c r="Y183" i="8"/>
  <c r="AA26" i="8"/>
  <c r="AA154" i="8"/>
  <c r="AA285" i="8"/>
  <c r="Z142" i="8"/>
  <c r="Z278" i="8"/>
  <c r="AD110" i="8"/>
  <c r="Y82" i="8"/>
  <c r="Y202" i="8"/>
  <c r="AA51" i="8"/>
  <c r="AA177" i="8"/>
  <c r="AA308" i="8"/>
  <c r="Z170" i="8"/>
  <c r="Z303" i="8"/>
  <c r="AD218" i="8"/>
  <c r="Y100" i="8"/>
  <c r="Y220" i="8"/>
  <c r="AA69" i="8"/>
  <c r="AA206" i="8"/>
  <c r="Z44" i="8"/>
  <c r="Z195" i="8"/>
  <c r="AD308" i="8"/>
  <c r="Y122" i="8"/>
  <c r="AA98" i="8"/>
  <c r="AA225" i="8"/>
  <c r="Z80" i="8"/>
  <c r="Z219" i="8"/>
  <c r="AC57" i="8"/>
  <c r="AE134" i="8"/>
  <c r="Y20" i="8"/>
  <c r="Y39" i="8"/>
  <c r="Y81" i="8"/>
  <c r="Y99" i="8"/>
  <c r="Y117" i="8"/>
  <c r="Y140" i="8"/>
  <c r="Y158" i="8"/>
  <c r="Y182" i="8"/>
  <c r="Y201" i="8"/>
  <c r="Y243" i="8"/>
  <c r="Y261" i="8"/>
  <c r="Y279" i="8"/>
  <c r="Y302" i="8"/>
  <c r="AA20" i="8"/>
  <c r="AA45" i="8"/>
  <c r="AA64" i="8"/>
  <c r="AA92" i="8"/>
  <c r="AA116" i="8"/>
  <c r="AA135" i="8"/>
  <c r="AA153" i="8"/>
  <c r="AA172" i="8"/>
  <c r="AA200" i="8"/>
  <c r="AA224" i="8"/>
  <c r="AA243" i="8"/>
  <c r="AA261" i="8"/>
  <c r="AA280" i="8"/>
  <c r="AA307" i="8"/>
  <c r="Z33" i="8"/>
  <c r="Z69" i="8"/>
  <c r="Z98" i="8"/>
  <c r="Z122" i="8"/>
  <c r="Z141" i="8"/>
  <c r="Z165" i="8"/>
  <c r="Z194" i="8"/>
  <c r="Z213" i="8"/>
  <c r="Z232" i="8"/>
  <c r="Z250" i="8"/>
  <c r="Z273" i="8"/>
  <c r="Z302" i="8"/>
  <c r="AC20" i="8"/>
  <c r="AC56" i="8"/>
  <c r="AC195" i="8"/>
  <c r="AC306" i="8"/>
  <c r="AD200" i="8"/>
  <c r="AD297" i="8"/>
  <c r="AE80" i="8"/>
  <c r="Y27" i="8"/>
  <c r="Y63" i="8"/>
  <c r="Y86" i="8"/>
  <c r="Y104" i="8"/>
  <c r="Y128" i="8"/>
  <c r="Y147" i="8"/>
  <c r="Y189" i="8"/>
  <c r="Y207" i="8"/>
  <c r="Y225" i="8"/>
  <c r="Y248" i="8"/>
  <c r="Y266" i="8"/>
  <c r="Y290" i="8"/>
  <c r="Y308" i="8"/>
  <c r="AA52" i="8"/>
  <c r="AA74" i="8"/>
  <c r="AA159" i="8"/>
  <c r="AA182" i="8"/>
  <c r="AA231" i="8"/>
  <c r="AA249" i="8"/>
  <c r="AA267" i="8"/>
  <c r="AA290" i="8"/>
  <c r="Z14" i="8"/>
  <c r="Z50" i="8"/>
  <c r="Z86" i="8"/>
  <c r="Z105" i="8"/>
  <c r="Z124" i="8"/>
  <c r="Z147" i="8"/>
  <c r="Z176" i="8"/>
  <c r="Z238" i="8"/>
  <c r="Z260" i="8"/>
  <c r="Z284" i="8"/>
  <c r="Z307" i="8"/>
  <c r="AC32" i="8"/>
  <c r="AC68" i="8"/>
  <c r="AC147" i="8"/>
  <c r="AD135" i="8"/>
  <c r="AE26" i="8"/>
  <c r="Y28" i="8"/>
  <c r="Y46" i="8"/>
  <c r="Y68" i="8"/>
  <c r="Y92" i="8"/>
  <c r="Y110" i="8"/>
  <c r="Y129" i="8"/>
  <c r="Y166" i="8"/>
  <c r="Y190" i="8"/>
  <c r="Y208" i="8"/>
  <c r="Y230" i="8"/>
  <c r="Y254" i="8"/>
  <c r="Y272" i="8"/>
  <c r="Y291" i="8"/>
  <c r="Y309" i="8"/>
  <c r="AA56" i="8"/>
  <c r="AA80" i="8"/>
  <c r="AA164" i="8"/>
  <c r="AA188" i="8"/>
  <c r="AA272" i="8"/>
  <c r="AA296" i="8"/>
  <c r="Z15" i="8"/>
  <c r="Z87" i="8"/>
  <c r="Z111" i="8"/>
  <c r="Z152" i="8"/>
  <c r="Z177" i="8"/>
  <c r="Z202" i="8"/>
  <c r="Z224" i="8"/>
  <c r="Z242" i="8"/>
  <c r="Z266" i="8"/>
  <c r="AC38" i="8"/>
  <c r="AC74" i="8"/>
  <c r="AC159" i="8"/>
  <c r="AC237" i="8"/>
  <c r="AD146" i="8"/>
  <c r="AD254" i="8"/>
  <c r="AE62" i="8"/>
  <c r="AE152" i="8"/>
  <c r="Y32" i="8"/>
  <c r="Y50" i="8"/>
  <c r="Y74" i="8"/>
  <c r="Y93" i="8"/>
  <c r="Y153" i="8"/>
  <c r="Y171" i="8"/>
  <c r="Y194" i="8"/>
  <c r="Y212" i="8"/>
  <c r="Y236" i="8"/>
  <c r="Y255" i="8"/>
  <c r="Y297" i="8"/>
  <c r="Y310" i="8"/>
  <c r="AA38" i="8"/>
  <c r="AA62" i="8"/>
  <c r="AA106" i="8"/>
  <c r="AA128" i="8"/>
  <c r="AA146" i="8"/>
  <c r="AA170" i="8"/>
  <c r="AA189" i="8"/>
  <c r="AA214" i="8"/>
  <c r="AA236" i="8"/>
  <c r="AA254" i="8"/>
  <c r="AA278" i="8"/>
  <c r="Z26" i="8"/>
  <c r="Z62" i="8"/>
  <c r="Z112" i="8"/>
  <c r="Z134" i="8"/>
  <c r="Z158" i="8"/>
  <c r="Z183" i="8"/>
  <c r="Z206" i="8"/>
  <c r="Z230" i="8"/>
  <c r="Z248" i="8"/>
  <c r="AC75" i="8"/>
  <c r="AF152" i="8"/>
  <c r="Y14" i="8"/>
  <c r="Y38" i="8"/>
  <c r="Y56" i="8"/>
  <c r="Y94" i="8"/>
  <c r="Y176" i="8"/>
  <c r="Y200" i="8"/>
  <c r="Y218" i="8"/>
  <c r="Y274" i="8"/>
  <c r="AA44" i="8"/>
  <c r="AA87" i="8"/>
  <c r="AA110" i="8"/>
  <c r="AA134" i="8"/>
  <c r="AA152" i="8"/>
  <c r="AA218" i="8"/>
  <c r="AA242" i="8"/>
  <c r="AA260" i="8"/>
  <c r="Z32" i="8"/>
  <c r="Z68" i="8"/>
  <c r="Z94" i="8"/>
  <c r="Z116" i="8"/>
  <c r="Z140" i="8"/>
  <c r="Z188" i="8"/>
  <c r="Z212" i="8"/>
  <c r="Z296" i="8"/>
  <c r="AC14" i="8"/>
  <c r="AC50" i="8"/>
  <c r="AD296" i="8"/>
  <c r="AF74" i="8"/>
  <c r="AG11" i="8"/>
  <c r="AF11" i="8"/>
  <c r="AC11" i="8"/>
  <c r="Z11" i="8"/>
  <c r="AA11" i="8"/>
  <c r="Y11" i="8"/>
  <c r="AE11" i="8"/>
  <c r="AD11" i="8"/>
  <c r="AG17" i="8"/>
  <c r="AF17" i="8"/>
  <c r="AD17" i="8"/>
  <c r="AC17" i="8"/>
  <c r="Z17" i="8"/>
  <c r="AA17" i="8"/>
  <c r="Y17" i="8"/>
  <c r="AE17" i="8"/>
  <c r="AG23" i="8"/>
  <c r="AE23" i="8"/>
  <c r="AF23" i="8"/>
  <c r="AC23" i="8"/>
  <c r="Z23" i="8"/>
  <c r="AA23" i="8"/>
  <c r="Y23" i="8"/>
  <c r="AD23" i="8"/>
  <c r="AG29" i="8"/>
  <c r="AC29" i="8"/>
  <c r="Z29" i="8"/>
  <c r="AA29" i="8"/>
  <c r="Y29" i="8"/>
  <c r="AE29" i="8"/>
  <c r="AD29" i="8"/>
  <c r="AF29" i="8"/>
  <c r="AG35" i="8"/>
  <c r="AD35" i="8"/>
  <c r="AC35" i="8"/>
  <c r="Z35" i="8"/>
  <c r="AA35" i="8"/>
  <c r="Y35" i="8"/>
  <c r="AE35" i="8"/>
  <c r="AF35" i="8"/>
  <c r="AG41" i="8"/>
  <c r="AE41" i="8"/>
  <c r="AF41" i="8"/>
  <c r="AC41" i="8"/>
  <c r="Z41" i="8"/>
  <c r="AA41" i="8"/>
  <c r="Y41" i="8"/>
  <c r="AD41" i="8"/>
  <c r="AG47" i="8"/>
  <c r="AC47" i="8"/>
  <c r="Z47" i="8"/>
  <c r="AA47" i="8"/>
  <c r="Y47" i="8"/>
  <c r="AF47" i="8"/>
  <c r="AE47" i="8"/>
  <c r="AD47" i="8"/>
  <c r="AG53" i="8"/>
  <c r="AD53" i="8"/>
  <c r="AC53" i="8"/>
  <c r="Z53" i="8"/>
  <c r="AA53" i="8"/>
  <c r="Y53" i="8"/>
  <c r="AF53" i="8"/>
  <c r="AE53" i="8"/>
  <c r="AG59" i="8"/>
  <c r="AE59" i="8"/>
  <c r="AF59" i="8"/>
  <c r="AC59" i="8"/>
  <c r="Z59" i="8"/>
  <c r="AA59" i="8"/>
  <c r="Y59" i="8"/>
  <c r="AD59" i="8"/>
  <c r="AG65" i="8"/>
  <c r="AF65" i="8"/>
  <c r="AC65" i="8"/>
  <c r="Z65" i="8"/>
  <c r="AA65" i="8"/>
  <c r="Y65" i="8"/>
  <c r="AE65" i="8"/>
  <c r="AD65" i="8"/>
  <c r="AG71" i="8"/>
  <c r="AF71" i="8"/>
  <c r="AD71" i="8"/>
  <c r="AC71" i="8"/>
  <c r="Z71" i="8"/>
  <c r="AA71" i="8"/>
  <c r="Y71" i="8"/>
  <c r="AE71" i="8"/>
  <c r="AG77" i="8"/>
  <c r="AE77" i="8"/>
  <c r="AF77" i="8"/>
  <c r="AC77" i="8"/>
  <c r="Z77" i="8"/>
  <c r="AA77" i="8"/>
  <c r="Y77" i="8"/>
  <c r="AD77" i="8"/>
  <c r="AG83" i="8"/>
  <c r="AC83" i="8"/>
  <c r="Z83" i="8"/>
  <c r="AA83" i="8"/>
  <c r="Y83" i="8"/>
  <c r="AE83" i="8"/>
  <c r="AF83" i="8"/>
  <c r="AD83" i="8"/>
  <c r="AG89" i="8"/>
  <c r="AD89" i="8"/>
  <c r="Z89" i="8"/>
  <c r="AA89" i="8"/>
  <c r="Y89" i="8"/>
  <c r="AE89" i="8"/>
  <c r="AF89" i="8"/>
  <c r="AC89" i="8"/>
  <c r="AG95" i="8"/>
  <c r="AE95" i="8"/>
  <c r="AF95" i="8"/>
  <c r="Z95" i="8"/>
  <c r="AA95" i="8"/>
  <c r="Y95" i="8"/>
  <c r="AD95" i="8"/>
  <c r="AG101" i="8"/>
  <c r="Z101" i="8"/>
  <c r="AA101" i="8"/>
  <c r="Y101" i="8"/>
  <c r="AE101" i="8"/>
  <c r="AF101" i="8"/>
  <c r="AD101" i="8"/>
  <c r="AC101" i="8"/>
  <c r="AG107" i="8"/>
  <c r="AE107" i="8"/>
  <c r="Z107" i="8"/>
  <c r="AA107" i="8"/>
  <c r="Y107" i="8"/>
  <c r="AD107" i="8"/>
  <c r="AF107" i="8"/>
  <c r="AG113" i="8"/>
  <c r="AD113" i="8"/>
  <c r="Z113" i="8"/>
  <c r="AA113" i="8"/>
  <c r="Y113" i="8"/>
  <c r="AC113" i="8"/>
  <c r="AF113" i="8"/>
  <c r="AE113" i="8"/>
  <c r="AG119" i="8"/>
  <c r="AE119" i="8"/>
  <c r="AD119" i="8"/>
  <c r="AF119" i="8"/>
  <c r="AC119" i="8"/>
  <c r="Z119" i="8"/>
  <c r="AA119" i="8"/>
  <c r="Y119" i="8"/>
  <c r="AG125" i="8"/>
  <c r="AE125" i="8"/>
  <c r="Z125" i="8"/>
  <c r="AA125" i="8"/>
  <c r="Y125" i="8"/>
  <c r="AF125" i="8"/>
  <c r="AD125" i="8"/>
  <c r="AG131" i="8"/>
  <c r="AF131" i="8"/>
  <c r="Z131" i="8"/>
  <c r="AA131" i="8"/>
  <c r="Y131" i="8"/>
  <c r="AE131" i="8"/>
  <c r="AD131" i="8"/>
  <c r="AC131" i="8"/>
  <c r="AG137" i="8"/>
  <c r="AE137" i="8"/>
  <c r="Z137" i="8"/>
  <c r="AA137" i="8"/>
  <c r="Y137" i="8"/>
  <c r="AF137" i="8"/>
  <c r="AD137" i="8"/>
  <c r="AG143" i="8"/>
  <c r="AE143" i="8"/>
  <c r="Z143" i="8"/>
  <c r="AA143" i="8"/>
  <c r="Y143" i="8"/>
  <c r="AF143" i="8"/>
  <c r="AD143" i="8"/>
  <c r="AC143" i="8"/>
  <c r="AG149" i="8"/>
  <c r="AE149" i="8"/>
  <c r="AF149" i="8"/>
  <c r="AD149" i="8"/>
  <c r="Z149" i="8"/>
  <c r="AA149" i="8"/>
  <c r="Y149" i="8"/>
  <c r="AC149" i="8"/>
  <c r="AG155" i="8"/>
  <c r="AD155" i="8"/>
  <c r="AF155" i="8"/>
  <c r="AC155" i="8"/>
  <c r="Z155" i="8"/>
  <c r="AA155" i="8"/>
  <c r="Y155" i="8"/>
  <c r="AE155" i="8"/>
  <c r="AG161" i="8"/>
  <c r="AE161" i="8"/>
  <c r="AF161" i="8"/>
  <c r="AD161" i="8"/>
  <c r="Z161" i="8"/>
  <c r="AA161" i="8"/>
  <c r="Y161" i="8"/>
  <c r="AG167" i="8"/>
  <c r="AE167" i="8"/>
  <c r="Z167" i="8"/>
  <c r="AA167" i="8"/>
  <c r="Y167" i="8"/>
  <c r="AF167" i="8"/>
  <c r="AD167" i="8"/>
  <c r="AC167" i="8"/>
  <c r="AG173" i="8"/>
  <c r="AD173" i="8"/>
  <c r="Z173" i="8"/>
  <c r="AA173" i="8"/>
  <c r="Y173" i="8"/>
  <c r="AF173" i="8"/>
  <c r="AE173" i="8"/>
  <c r="AG179" i="8"/>
  <c r="AE179" i="8"/>
  <c r="AF179" i="8"/>
  <c r="Z179" i="8"/>
  <c r="AA179" i="8"/>
  <c r="Y179" i="8"/>
  <c r="AD179" i="8"/>
  <c r="AC179" i="8"/>
  <c r="AG185" i="8"/>
  <c r="AD185" i="8"/>
  <c r="Z185" i="8"/>
  <c r="AA185" i="8"/>
  <c r="Y185" i="8"/>
  <c r="AF185" i="8"/>
  <c r="AC185" i="8"/>
  <c r="AE185" i="8"/>
  <c r="AG191" i="8"/>
  <c r="AD191" i="8"/>
  <c r="AC191" i="8"/>
  <c r="Z191" i="8"/>
  <c r="AA191" i="8"/>
  <c r="Y191" i="8"/>
  <c r="AF191" i="8"/>
  <c r="AE191" i="8"/>
  <c r="AG197" i="8"/>
  <c r="AE197" i="8"/>
  <c r="AF197" i="8"/>
  <c r="Z197" i="8"/>
  <c r="AA197" i="8"/>
  <c r="Y197" i="8"/>
  <c r="AD197" i="8"/>
  <c r="AC197" i="8"/>
  <c r="AG203" i="8"/>
  <c r="Z203" i="8"/>
  <c r="AA203" i="8"/>
  <c r="Y203" i="8"/>
  <c r="AD203" i="8"/>
  <c r="AF203" i="8"/>
  <c r="AE203" i="8"/>
  <c r="AG209" i="8"/>
  <c r="AE209" i="8"/>
  <c r="AF209" i="8"/>
  <c r="Z209" i="8"/>
  <c r="AA209" i="8"/>
  <c r="Y209" i="8"/>
  <c r="AD209" i="8"/>
  <c r="AC209" i="8"/>
  <c r="AG215" i="8"/>
  <c r="AE215" i="8"/>
  <c r="AF215" i="8"/>
  <c r="Z215" i="8"/>
  <c r="AA215" i="8"/>
  <c r="Y215" i="8"/>
  <c r="AD215" i="8"/>
  <c r="AG221" i="8"/>
  <c r="AE221" i="8"/>
  <c r="AF221" i="8"/>
  <c r="AD221" i="8"/>
  <c r="Z221" i="8"/>
  <c r="AA221" i="8"/>
  <c r="Y221" i="8"/>
  <c r="AC221" i="8"/>
  <c r="AG227" i="8"/>
  <c r="AE227" i="8"/>
  <c r="AF227" i="8"/>
  <c r="AD227" i="8"/>
  <c r="AC227" i="8"/>
  <c r="Z227" i="8"/>
  <c r="AA227" i="8"/>
  <c r="Y227" i="8"/>
  <c r="AG233" i="8"/>
  <c r="AE233" i="8"/>
  <c r="Z233" i="8"/>
  <c r="AA233" i="8"/>
  <c r="Y233" i="8"/>
  <c r="AF233" i="8"/>
  <c r="AD233" i="8"/>
  <c r="AG239" i="8"/>
  <c r="AE239" i="8"/>
  <c r="AF239" i="8"/>
  <c r="Z239" i="8"/>
  <c r="AA239" i="8"/>
  <c r="Y239" i="8"/>
  <c r="AD239" i="8"/>
  <c r="AC239" i="8"/>
  <c r="AG245" i="8"/>
  <c r="AE245" i="8"/>
  <c r="AF245" i="8"/>
  <c r="Z245" i="8"/>
  <c r="AA245" i="8"/>
  <c r="Y245" i="8"/>
  <c r="AD245" i="8"/>
  <c r="AG251" i="8"/>
  <c r="AE251" i="8"/>
  <c r="AF251" i="8"/>
  <c r="Z251" i="8"/>
  <c r="AA251" i="8"/>
  <c r="Y251" i="8"/>
  <c r="AD251" i="8"/>
  <c r="AC251" i="8"/>
  <c r="AG257" i="8"/>
  <c r="AE257" i="8"/>
  <c r="AF257" i="8"/>
  <c r="AD257" i="8"/>
  <c r="Z257" i="8"/>
  <c r="AA257" i="8"/>
  <c r="Y257" i="8"/>
  <c r="AC257" i="8"/>
  <c r="AG263" i="8"/>
  <c r="AE263" i="8"/>
  <c r="AF263" i="8"/>
  <c r="AD263" i="8"/>
  <c r="AC263" i="8"/>
  <c r="Z263" i="8"/>
  <c r="AA263" i="8"/>
  <c r="Y263" i="8"/>
  <c r="AG269" i="8"/>
  <c r="AE269" i="8"/>
  <c r="AF269" i="8"/>
  <c r="AD269" i="8"/>
  <c r="Z269" i="8"/>
  <c r="AA269" i="8"/>
  <c r="Y269" i="8"/>
  <c r="AC269" i="8"/>
  <c r="AG275" i="8"/>
  <c r="AE275" i="8"/>
  <c r="AF275" i="8"/>
  <c r="Z275" i="8"/>
  <c r="AA275" i="8"/>
  <c r="Y275" i="8"/>
  <c r="AC275" i="8"/>
  <c r="AD275" i="8"/>
  <c r="AG281" i="8"/>
  <c r="AE281" i="8"/>
  <c r="AF281" i="8"/>
  <c r="AD281" i="8"/>
  <c r="AC281" i="8"/>
  <c r="Z281" i="8"/>
  <c r="AA281" i="8"/>
  <c r="Y281" i="8"/>
  <c r="AG287" i="8"/>
  <c r="AE287" i="8"/>
  <c r="Z287" i="8"/>
  <c r="AA287" i="8"/>
  <c r="Y287" i="8"/>
  <c r="AF287" i="8"/>
  <c r="AC287" i="8"/>
  <c r="AD287" i="8"/>
  <c r="AG293" i="8"/>
  <c r="AE293" i="8"/>
  <c r="AD293" i="8"/>
  <c r="AF293" i="8"/>
  <c r="Z293" i="8"/>
  <c r="AA293" i="8"/>
  <c r="Y293" i="8"/>
  <c r="AC293" i="8"/>
  <c r="AG299" i="8"/>
  <c r="AE299" i="8"/>
  <c r="AF299" i="8"/>
  <c r="AD299" i="8"/>
  <c r="AC299" i="8"/>
  <c r="Z299" i="8"/>
  <c r="AA299" i="8"/>
  <c r="Y299" i="8"/>
  <c r="AG305" i="8"/>
  <c r="AE305" i="8"/>
  <c r="Z305" i="8"/>
  <c r="AA305" i="8"/>
  <c r="Y305" i="8"/>
  <c r="AF305" i="8"/>
  <c r="AD305" i="8"/>
  <c r="AC305" i="8"/>
  <c r="X11" i="8"/>
  <c r="Y22" i="8"/>
  <c r="Y64" i="8"/>
  <c r="Y76" i="8"/>
  <c r="Y118" i="8"/>
  <c r="Y130" i="8"/>
  <c r="Y172" i="8"/>
  <c r="Y184" i="8"/>
  <c r="Y226" i="8"/>
  <c r="Y292" i="8"/>
  <c r="AA34" i="8"/>
  <c r="AA46" i="8"/>
  <c r="AA88" i="8"/>
  <c r="AA163" i="8"/>
  <c r="AA271" i="8"/>
  <c r="Z16" i="8"/>
  <c r="Z70" i="8"/>
  <c r="Z196" i="8"/>
  <c r="Z304" i="8"/>
  <c r="AC137" i="8"/>
  <c r="AE12" i="8"/>
  <c r="AF12" i="8"/>
  <c r="AG12" i="8"/>
  <c r="AC12" i="8"/>
  <c r="Z12" i="8"/>
  <c r="AA12" i="8"/>
  <c r="Y12" i="8"/>
  <c r="AD12" i="8"/>
  <c r="AG18" i="8"/>
  <c r="AE18" i="8"/>
  <c r="AD18" i="8"/>
  <c r="AC18" i="8"/>
  <c r="Z18" i="8"/>
  <c r="AA18" i="8"/>
  <c r="Y18" i="8"/>
  <c r="AF18" i="8"/>
  <c r="AG24" i="8"/>
  <c r="AE24" i="8"/>
  <c r="AC24" i="8"/>
  <c r="Z24" i="8"/>
  <c r="AA24" i="8"/>
  <c r="Y24" i="8"/>
  <c r="AD24" i="8"/>
  <c r="AF24" i="8"/>
  <c r="AG30" i="8"/>
  <c r="AE30" i="8"/>
  <c r="AF30" i="8"/>
  <c r="AC30" i="8"/>
  <c r="Z30" i="8"/>
  <c r="AA30" i="8"/>
  <c r="Y30" i="8"/>
  <c r="AD30" i="8"/>
  <c r="AG36" i="8"/>
  <c r="AD36" i="8"/>
  <c r="AC36" i="8"/>
  <c r="Z36" i="8"/>
  <c r="AA36" i="8"/>
  <c r="Y36" i="8"/>
  <c r="AF36" i="8"/>
  <c r="AE36" i="8"/>
  <c r="AD42" i="8"/>
  <c r="AG42" i="8"/>
  <c r="AC42" i="8"/>
  <c r="Z42" i="8"/>
  <c r="AA42" i="8"/>
  <c r="Y42" i="8"/>
  <c r="AF42" i="8"/>
  <c r="AE42" i="8"/>
  <c r="AG48" i="8"/>
  <c r="AE48" i="8"/>
  <c r="AF48" i="8"/>
  <c r="AC48" i="8"/>
  <c r="Z48" i="8"/>
  <c r="AA48" i="8"/>
  <c r="Y48" i="8"/>
  <c r="AD48" i="8"/>
  <c r="AG54" i="8"/>
  <c r="AF54" i="8"/>
  <c r="AE54" i="8"/>
  <c r="AD54" i="8"/>
  <c r="AC54" i="8"/>
  <c r="Z54" i="8"/>
  <c r="AA54" i="8"/>
  <c r="Y54" i="8"/>
  <c r="AG60" i="8"/>
  <c r="AF60" i="8"/>
  <c r="AE60" i="8"/>
  <c r="AD60" i="8"/>
  <c r="AC60" i="8"/>
  <c r="Z60" i="8"/>
  <c r="AA60" i="8"/>
  <c r="Y60" i="8"/>
  <c r="AG66" i="8"/>
  <c r="AE66" i="8"/>
  <c r="AF66" i="8"/>
  <c r="AC66" i="8"/>
  <c r="Z66" i="8"/>
  <c r="AA66" i="8"/>
  <c r="Y66" i="8"/>
  <c r="AD66" i="8"/>
  <c r="AG72" i="8"/>
  <c r="AE72" i="8"/>
  <c r="AD72" i="8"/>
  <c r="AC72" i="8"/>
  <c r="Z72" i="8"/>
  <c r="AA72" i="8"/>
  <c r="Y72" i="8"/>
  <c r="AF72" i="8"/>
  <c r="AD78" i="8"/>
  <c r="AG78" i="8"/>
  <c r="AE78" i="8"/>
  <c r="AC78" i="8"/>
  <c r="Z78" i="8"/>
  <c r="AA78" i="8"/>
  <c r="Y78" i="8"/>
  <c r="AF78" i="8"/>
  <c r="AG84" i="8"/>
  <c r="AE84" i="8"/>
  <c r="AF84" i="8"/>
  <c r="AC84" i="8"/>
  <c r="Z84" i="8"/>
  <c r="AA84" i="8"/>
  <c r="Y84" i="8"/>
  <c r="AD84" i="8"/>
  <c r="AC90" i="8"/>
  <c r="AG90" i="8"/>
  <c r="AD90" i="8"/>
  <c r="Z90" i="8"/>
  <c r="AA90" i="8"/>
  <c r="Y90" i="8"/>
  <c r="AF90" i="8"/>
  <c r="AE90" i="8"/>
  <c r="AG96" i="8"/>
  <c r="AD96" i="8"/>
  <c r="Z96" i="8"/>
  <c r="AA96" i="8"/>
  <c r="Y96" i="8"/>
  <c r="AF96" i="8"/>
  <c r="AE96" i="8"/>
  <c r="AE102" i="8"/>
  <c r="AF102" i="8"/>
  <c r="AG102" i="8"/>
  <c r="Z102" i="8"/>
  <c r="AA102" i="8"/>
  <c r="Y102" i="8"/>
  <c r="AD102" i="8"/>
  <c r="AC102" i="8"/>
  <c r="AG108" i="8"/>
  <c r="AD108" i="8"/>
  <c r="AF108" i="8"/>
  <c r="Z108" i="8"/>
  <c r="AA108" i="8"/>
  <c r="Y108" i="8"/>
  <c r="AE108" i="8"/>
  <c r="AE114" i="8"/>
  <c r="AF114" i="8"/>
  <c r="AG114" i="8"/>
  <c r="Z114" i="8"/>
  <c r="AA114" i="8"/>
  <c r="Y114" i="8"/>
  <c r="AD114" i="8"/>
  <c r="AC114" i="8"/>
  <c r="AD120" i="8"/>
  <c r="AG120" i="8"/>
  <c r="AC120" i="8"/>
  <c r="Z120" i="8"/>
  <c r="AA120" i="8"/>
  <c r="Y120" i="8"/>
  <c r="AE120" i="8"/>
  <c r="AF120" i="8"/>
  <c r="AG126" i="8"/>
  <c r="AD126" i="8"/>
  <c r="AC126" i="8"/>
  <c r="Z126" i="8"/>
  <c r="AA126" i="8"/>
  <c r="Y126" i="8"/>
  <c r="AF126" i="8"/>
  <c r="AE126" i="8"/>
  <c r="AG132" i="8"/>
  <c r="AE132" i="8"/>
  <c r="AF132" i="8"/>
  <c r="Z132" i="8"/>
  <c r="AA132" i="8"/>
  <c r="Y132" i="8"/>
  <c r="AD132" i="8"/>
  <c r="AC132" i="8"/>
  <c r="AD138" i="8"/>
  <c r="AE138" i="8"/>
  <c r="AG138" i="8"/>
  <c r="Z138" i="8"/>
  <c r="AA138" i="8"/>
  <c r="Y138" i="8"/>
  <c r="AF138" i="8"/>
  <c r="AG144" i="8"/>
  <c r="AF144" i="8"/>
  <c r="AE144" i="8"/>
  <c r="Z144" i="8"/>
  <c r="AA144" i="8"/>
  <c r="Y144" i="8"/>
  <c r="AD144" i="8"/>
  <c r="AC144" i="8"/>
  <c r="AE150" i="8"/>
  <c r="AG150" i="8"/>
  <c r="AD150" i="8"/>
  <c r="AF150" i="8"/>
  <c r="Z150" i="8"/>
  <c r="AA150" i="8"/>
  <c r="Y150" i="8"/>
  <c r="AD156" i="8"/>
  <c r="AF156" i="8"/>
  <c r="AG156" i="8"/>
  <c r="AE156" i="8"/>
  <c r="AC156" i="8"/>
  <c r="Z156" i="8"/>
  <c r="AA156" i="8"/>
  <c r="Y156" i="8"/>
  <c r="AG162" i="8"/>
  <c r="AE162" i="8"/>
  <c r="AD162" i="8"/>
  <c r="AF162" i="8"/>
  <c r="AC162" i="8"/>
  <c r="Z162" i="8"/>
  <c r="AA162" i="8"/>
  <c r="Y162" i="8"/>
  <c r="AG168" i="8"/>
  <c r="AE168" i="8"/>
  <c r="AF168" i="8"/>
  <c r="Z168" i="8"/>
  <c r="AA168" i="8"/>
  <c r="Y168" i="8"/>
  <c r="AD168" i="8"/>
  <c r="AF174" i="8"/>
  <c r="AG174" i="8"/>
  <c r="AE174" i="8"/>
  <c r="AD174" i="8"/>
  <c r="Z174" i="8"/>
  <c r="AA174" i="8"/>
  <c r="Y174" i="8"/>
  <c r="AC174" i="8"/>
  <c r="AE180" i="8"/>
  <c r="AF180" i="8"/>
  <c r="AG180" i="8"/>
  <c r="Z180" i="8"/>
  <c r="AA180" i="8"/>
  <c r="Y180" i="8"/>
  <c r="AD180" i="8"/>
  <c r="AG186" i="8"/>
  <c r="AE186" i="8"/>
  <c r="AF186" i="8"/>
  <c r="AD186" i="8"/>
  <c r="Z186" i="8"/>
  <c r="AA186" i="8"/>
  <c r="Y186" i="8"/>
  <c r="AC186" i="8"/>
  <c r="AE192" i="8"/>
  <c r="AF192" i="8"/>
  <c r="AD192" i="8"/>
  <c r="AG192" i="8"/>
  <c r="AC192" i="8"/>
  <c r="Z192" i="8"/>
  <c r="AA192" i="8"/>
  <c r="Y192" i="8"/>
  <c r="AD198" i="8"/>
  <c r="AC198" i="8"/>
  <c r="AF198" i="8"/>
  <c r="AG198" i="8"/>
  <c r="Z198" i="8"/>
  <c r="AA198" i="8"/>
  <c r="Y198" i="8"/>
  <c r="AE198" i="8"/>
  <c r="AG204" i="8"/>
  <c r="AE204" i="8"/>
  <c r="AD204" i="8"/>
  <c r="AF204" i="8"/>
  <c r="Z204" i="8"/>
  <c r="AA204" i="8"/>
  <c r="Y204" i="8"/>
  <c r="AC204" i="8"/>
  <c r="AG210" i="8"/>
  <c r="AF210" i="8"/>
  <c r="AE210" i="8"/>
  <c r="Z210" i="8"/>
  <c r="AA210" i="8"/>
  <c r="Y210" i="8"/>
  <c r="AD210" i="8"/>
  <c r="AC210" i="8"/>
  <c r="AF216" i="8"/>
  <c r="AE216" i="8"/>
  <c r="AG216" i="8"/>
  <c r="AD216" i="8"/>
  <c r="Z216" i="8"/>
  <c r="AA216" i="8"/>
  <c r="Y216" i="8"/>
  <c r="AC216" i="8"/>
  <c r="AE222" i="8"/>
  <c r="AF222" i="8"/>
  <c r="AG222" i="8"/>
  <c r="Z222" i="8"/>
  <c r="AA222" i="8"/>
  <c r="Y222" i="8"/>
  <c r="AD222" i="8"/>
  <c r="AC222" i="8"/>
  <c r="AD228" i="8"/>
  <c r="AG228" i="8"/>
  <c r="AF228" i="8"/>
  <c r="AE228" i="8"/>
  <c r="AC228" i="8"/>
  <c r="Z228" i="8"/>
  <c r="AA228" i="8"/>
  <c r="Y228" i="8"/>
  <c r="AF234" i="8"/>
  <c r="AE234" i="8"/>
  <c r="AD234" i="8"/>
  <c r="AC234" i="8"/>
  <c r="AG234" i="8"/>
  <c r="Z234" i="8"/>
  <c r="AA234" i="8"/>
  <c r="Y234" i="8"/>
  <c r="AG240" i="8"/>
  <c r="AF240" i="8"/>
  <c r="AE240" i="8"/>
  <c r="Z240" i="8"/>
  <c r="AA240" i="8"/>
  <c r="Y240" i="8"/>
  <c r="AD240" i="8"/>
  <c r="AC240" i="8"/>
  <c r="AG246" i="8"/>
  <c r="AE246" i="8"/>
  <c r="AD246" i="8"/>
  <c r="AF246" i="8"/>
  <c r="Z246" i="8"/>
  <c r="AA246" i="8"/>
  <c r="Y246" i="8"/>
  <c r="AC246" i="8"/>
  <c r="AF252" i="8"/>
  <c r="AE252" i="8"/>
  <c r="AG252" i="8"/>
  <c r="Z252" i="8"/>
  <c r="AA252" i="8"/>
  <c r="Y252" i="8"/>
  <c r="AD252" i="8"/>
  <c r="AC252" i="8"/>
  <c r="AG258" i="8"/>
  <c r="AD258" i="8"/>
  <c r="AF258" i="8"/>
  <c r="AE258" i="8"/>
  <c r="Z258" i="8"/>
  <c r="AA258" i="8"/>
  <c r="Y258" i="8"/>
  <c r="AC258" i="8"/>
  <c r="X264" i="8"/>
  <c r="AF264" i="8"/>
  <c r="AG264" i="8"/>
  <c r="AD264" i="8"/>
  <c r="AE264" i="8"/>
  <c r="AC264" i="8"/>
  <c r="Z264" i="8"/>
  <c r="AA264" i="8"/>
  <c r="Y264" i="8"/>
  <c r="AF270" i="8"/>
  <c r="AG270" i="8"/>
  <c r="AD270" i="8"/>
  <c r="AE270" i="8"/>
  <c r="Z270" i="8"/>
  <c r="AA270" i="8"/>
  <c r="Y270" i="8"/>
  <c r="AC270" i="8"/>
  <c r="AG276" i="8"/>
  <c r="AE276" i="8"/>
  <c r="AF276" i="8"/>
  <c r="Z276" i="8"/>
  <c r="AA276" i="8"/>
  <c r="Y276" i="8"/>
  <c r="AD276" i="8"/>
  <c r="AC276" i="8"/>
  <c r="AG282" i="8"/>
  <c r="AE282" i="8"/>
  <c r="AF282" i="8"/>
  <c r="AD282" i="8"/>
  <c r="AC282" i="8"/>
  <c r="Z282" i="8"/>
  <c r="AA282" i="8"/>
  <c r="Y282" i="8"/>
  <c r="AF288" i="8"/>
  <c r="AG288" i="8"/>
  <c r="AE288" i="8"/>
  <c r="Z288" i="8"/>
  <c r="AA288" i="8"/>
  <c r="Y288" i="8"/>
  <c r="AD288" i="8"/>
  <c r="AC288" i="8"/>
  <c r="AF294" i="8"/>
  <c r="AG294" i="8"/>
  <c r="AE294" i="8"/>
  <c r="AD294" i="8"/>
  <c r="Z294" i="8"/>
  <c r="AA294" i="8"/>
  <c r="Y294" i="8"/>
  <c r="AC294" i="8"/>
  <c r="X300" i="8"/>
  <c r="AG300" i="8"/>
  <c r="AE300" i="8"/>
  <c r="AD300" i="8"/>
  <c r="AF300" i="8"/>
  <c r="AC300" i="8"/>
  <c r="Z300" i="8"/>
  <c r="AA300" i="8"/>
  <c r="Y300" i="8"/>
  <c r="AA118" i="8"/>
  <c r="AA181" i="8"/>
  <c r="Z22" i="8"/>
  <c r="Z40" i="8"/>
  <c r="Z58" i="8"/>
  <c r="Z76" i="8"/>
  <c r="AC95" i="8"/>
  <c r="AC138" i="8"/>
  <c r="AC160" i="8"/>
  <c r="AC233" i="8"/>
  <c r="AF13" i="8"/>
  <c r="AG13" i="8"/>
  <c r="AE13" i="8"/>
  <c r="AD13" i="8"/>
  <c r="AA13" i="8"/>
  <c r="Z13" i="8"/>
  <c r="AF19" i="8"/>
  <c r="AE19" i="8"/>
  <c r="AG19" i="8"/>
  <c r="Z19" i="8"/>
  <c r="AD19" i="8"/>
  <c r="AC19" i="8"/>
  <c r="AF25" i="8"/>
  <c r="AD25" i="8"/>
  <c r="AG25" i="8"/>
  <c r="AC25" i="8"/>
  <c r="Y25" i="8"/>
  <c r="AE25" i="8"/>
  <c r="AG31" i="8"/>
  <c r="AF31" i="8"/>
  <c r="AA31" i="8"/>
  <c r="AE31" i="8"/>
  <c r="AD31" i="8"/>
  <c r="Z31" i="8"/>
  <c r="AF37" i="8"/>
  <c r="AE37" i="8"/>
  <c r="AG37" i="8"/>
  <c r="Z37" i="8"/>
  <c r="AD37" i="8"/>
  <c r="AC37" i="8"/>
  <c r="AF43" i="8"/>
  <c r="AG43" i="8"/>
  <c r="AD43" i="8"/>
  <c r="AE43" i="8"/>
  <c r="AC43" i="8"/>
  <c r="Y43" i="8"/>
  <c r="AF49" i="8"/>
  <c r="AG49" i="8"/>
  <c r="AE49" i="8"/>
  <c r="AA49" i="8"/>
  <c r="AD49" i="8"/>
  <c r="Z49" i="8"/>
  <c r="AF55" i="8"/>
  <c r="AG55" i="8"/>
  <c r="AE55" i="8"/>
  <c r="Z55" i="8"/>
  <c r="AD55" i="8"/>
  <c r="AC55" i="8"/>
  <c r="AF61" i="8"/>
  <c r="AD61" i="8"/>
  <c r="AG61" i="8"/>
  <c r="AE61" i="8"/>
  <c r="AC61" i="8"/>
  <c r="Y61" i="8"/>
  <c r="AG67" i="8"/>
  <c r="AF67" i="8"/>
  <c r="AE67" i="8"/>
  <c r="AA67" i="8"/>
  <c r="AD67" i="8"/>
  <c r="Z67" i="8"/>
  <c r="AF73" i="8"/>
  <c r="AG73" i="8"/>
  <c r="AE73" i="8"/>
  <c r="Z73" i="8"/>
  <c r="AD73" i="8"/>
  <c r="AC73" i="8"/>
  <c r="AF79" i="8"/>
  <c r="AD79" i="8"/>
  <c r="AG79" i="8"/>
  <c r="AC79" i="8"/>
  <c r="Y79" i="8"/>
  <c r="AE79" i="8"/>
  <c r="AF85" i="8"/>
  <c r="AG85" i="8"/>
  <c r="AA85" i="8"/>
  <c r="AE85" i="8"/>
  <c r="AD85" i="8"/>
  <c r="Z85" i="8"/>
  <c r="AF91" i="8"/>
  <c r="AG91" i="8"/>
  <c r="AE91" i="8"/>
  <c r="AC91" i="8"/>
  <c r="Z91" i="8"/>
  <c r="AD91" i="8"/>
  <c r="AF97" i="8"/>
  <c r="AG97" i="8"/>
  <c r="AD97" i="8"/>
  <c r="AC97" i="8"/>
  <c r="AE97" i="8"/>
  <c r="Y97" i="8"/>
  <c r="AG103" i="8"/>
  <c r="AF103" i="8"/>
  <c r="AE103" i="8"/>
  <c r="AA103" i="8"/>
  <c r="AD103" i="8"/>
  <c r="Z103" i="8"/>
  <c r="AF109" i="8"/>
  <c r="AG109" i="8"/>
  <c r="AE109" i="8"/>
  <c r="AD109" i="8"/>
  <c r="AC109" i="8"/>
  <c r="Z109" i="8"/>
  <c r="AF115" i="8"/>
  <c r="AE115" i="8"/>
  <c r="AG115" i="8"/>
  <c r="AD115" i="8"/>
  <c r="Y115" i="8"/>
  <c r="AA115" i="8"/>
  <c r="AF121" i="8"/>
  <c r="AE121" i="8"/>
  <c r="AG121" i="8"/>
  <c r="AD121" i="8"/>
  <c r="AC121" i="8"/>
  <c r="AA121" i="8"/>
  <c r="Z121" i="8"/>
  <c r="AF127" i="8"/>
  <c r="AG127" i="8"/>
  <c r="AE127" i="8"/>
  <c r="AD127" i="8"/>
  <c r="AC127" i="8"/>
  <c r="Z127" i="8"/>
  <c r="AF133" i="8"/>
  <c r="AG133" i="8"/>
  <c r="AD133" i="8"/>
  <c r="AC133" i="8"/>
  <c r="Y133" i="8"/>
  <c r="AE133" i="8"/>
  <c r="AA133" i="8"/>
  <c r="AG139" i="8"/>
  <c r="AF139" i="8"/>
  <c r="AE139" i="8"/>
  <c r="AD139" i="8"/>
  <c r="AA139" i="8"/>
  <c r="Z139" i="8"/>
  <c r="AF145" i="8"/>
  <c r="AE145" i="8"/>
  <c r="AG145" i="8"/>
  <c r="Z145" i="8"/>
  <c r="AD145" i="8"/>
  <c r="AC145" i="8"/>
  <c r="AF151" i="8"/>
  <c r="AG151" i="8"/>
  <c r="AD151" i="8"/>
  <c r="AE151" i="8"/>
  <c r="Y151" i="8"/>
  <c r="AA151" i="8"/>
  <c r="AF157" i="8"/>
  <c r="AE157" i="8"/>
  <c r="AG157" i="8"/>
  <c r="AA157" i="8"/>
  <c r="AD157" i="8"/>
  <c r="AC157" i="8"/>
  <c r="Z157" i="8"/>
  <c r="AF163" i="8"/>
  <c r="AG163" i="8"/>
  <c r="AD163" i="8"/>
  <c r="AE163" i="8"/>
  <c r="AC163" i="8"/>
  <c r="Z163" i="8"/>
  <c r="AF169" i="8"/>
  <c r="AG169" i="8"/>
  <c r="AD169" i="8"/>
  <c r="AC169" i="8"/>
  <c r="AE169" i="8"/>
  <c r="Y169" i="8"/>
  <c r="AA169" i="8"/>
  <c r="AG175" i="8"/>
  <c r="AF175" i="8"/>
  <c r="AE175" i="8"/>
  <c r="AA175" i="8"/>
  <c r="AD175" i="8"/>
  <c r="Z175" i="8"/>
  <c r="AC175" i="8"/>
  <c r="AF181" i="8"/>
  <c r="AE181" i="8"/>
  <c r="AD181" i="8"/>
  <c r="AG181" i="8"/>
  <c r="Z181" i="8"/>
  <c r="AF187" i="8"/>
  <c r="AG187" i="8"/>
  <c r="AE187" i="8"/>
  <c r="Y187" i="8"/>
  <c r="AA187" i="8"/>
  <c r="AD187" i="8"/>
  <c r="AC187" i="8"/>
  <c r="AF193" i="8"/>
  <c r="AE193" i="8"/>
  <c r="AD193" i="8"/>
  <c r="AG193" i="8"/>
  <c r="AA193" i="8"/>
  <c r="Z193" i="8"/>
  <c r="AF199" i="8"/>
  <c r="AG199" i="8"/>
  <c r="AD199" i="8"/>
  <c r="AE199" i="8"/>
  <c r="AC199" i="8"/>
  <c r="Z199" i="8"/>
  <c r="AF205" i="8"/>
  <c r="AG205" i="8"/>
  <c r="AE205" i="8"/>
  <c r="AD205" i="8"/>
  <c r="AC205" i="8"/>
  <c r="Y205" i="8"/>
  <c r="AA205" i="8"/>
  <c r="AG211" i="8"/>
  <c r="AE211" i="8"/>
  <c r="AF211" i="8"/>
  <c r="AA211" i="8"/>
  <c r="AD211" i="8"/>
  <c r="Z211" i="8"/>
  <c r="AG217" i="8"/>
  <c r="AE217" i="8"/>
  <c r="AF217" i="8"/>
  <c r="AD217" i="8"/>
  <c r="AC217" i="8"/>
  <c r="Z217" i="8"/>
  <c r="AF223" i="8"/>
  <c r="AG223" i="8"/>
  <c r="AE223" i="8"/>
  <c r="AD223" i="8"/>
  <c r="Y223" i="8"/>
  <c r="AA223" i="8"/>
  <c r="AF229" i="8"/>
  <c r="AG229" i="8"/>
  <c r="AE229" i="8"/>
  <c r="AD229" i="8"/>
  <c r="AC229" i="8"/>
  <c r="AA229" i="8"/>
  <c r="Z229" i="8"/>
  <c r="AG235" i="8"/>
  <c r="AE235" i="8"/>
  <c r="AD235" i="8"/>
  <c r="AF235" i="8"/>
  <c r="AC235" i="8"/>
  <c r="Z235" i="8"/>
  <c r="AF241" i="8"/>
  <c r="AD241" i="8"/>
  <c r="AC241" i="8"/>
  <c r="AE241" i="8"/>
  <c r="AG241" i="8"/>
  <c r="Y241" i="8"/>
  <c r="AA241" i="8"/>
  <c r="AG247" i="8"/>
  <c r="AE247" i="8"/>
  <c r="AF247" i="8"/>
  <c r="AD247" i="8"/>
  <c r="AA247" i="8"/>
  <c r="AC247" i="8"/>
  <c r="Z247" i="8"/>
  <c r="AG253" i="8"/>
  <c r="AF253" i="8"/>
  <c r="AE253" i="8"/>
  <c r="Z253" i="8"/>
  <c r="AD253" i="8"/>
  <c r="AC253" i="8"/>
  <c r="AF259" i="8"/>
  <c r="AG259" i="8"/>
  <c r="AD259" i="8"/>
  <c r="AE259" i="8"/>
  <c r="Y259" i="8"/>
  <c r="AC259" i="8"/>
  <c r="AA259" i="8"/>
  <c r="AE265" i="8"/>
  <c r="AF265" i="8"/>
  <c r="AG265" i="8"/>
  <c r="AA265" i="8"/>
  <c r="AD265" i="8"/>
  <c r="AC265" i="8"/>
  <c r="Z265" i="8"/>
  <c r="AD271" i="8"/>
  <c r="AC271" i="8"/>
  <c r="AF271" i="8"/>
  <c r="AE271" i="8"/>
  <c r="AG271" i="8"/>
  <c r="Z271" i="8"/>
  <c r="AF277" i="8"/>
  <c r="AE277" i="8"/>
  <c r="AG277" i="8"/>
  <c r="AD277" i="8"/>
  <c r="Y277" i="8"/>
  <c r="AC277" i="8"/>
  <c r="AA277" i="8"/>
  <c r="AG283" i="8"/>
  <c r="AE283" i="8"/>
  <c r="AF283" i="8"/>
  <c r="AA283" i="8"/>
  <c r="AD283" i="8"/>
  <c r="AC283" i="8"/>
  <c r="Z283" i="8"/>
  <c r="AG289" i="8"/>
  <c r="AE289" i="8"/>
  <c r="AC289" i="8"/>
  <c r="AD289" i="8"/>
  <c r="AF289" i="8"/>
  <c r="Z289" i="8"/>
  <c r="AF295" i="8"/>
  <c r="AE295" i="8"/>
  <c r="AG295" i="8"/>
  <c r="Y295" i="8"/>
  <c r="AC295" i="8"/>
  <c r="AA295" i="8"/>
  <c r="AD295" i="8"/>
  <c r="AG301" i="8"/>
  <c r="AE301" i="8"/>
  <c r="AF301" i="8"/>
  <c r="AD301" i="8"/>
  <c r="AC301" i="8"/>
  <c r="AA301" i="8"/>
  <c r="Z301" i="8"/>
  <c r="AA199" i="8"/>
  <c r="Z25" i="8"/>
  <c r="Z43" i="8"/>
  <c r="Z61" i="8"/>
  <c r="Z79" i="8"/>
  <c r="Z187" i="8"/>
  <c r="Z295" i="8"/>
  <c r="AC96" i="8"/>
  <c r="AC139" i="8"/>
  <c r="AC161" i="8"/>
  <c r="AC203" i="8"/>
  <c r="Y19" i="8"/>
  <c r="Y31" i="8"/>
  <c r="Y73" i="8"/>
  <c r="Y85" i="8"/>
  <c r="Y127" i="8"/>
  <c r="Y139" i="8"/>
  <c r="Y181" i="8"/>
  <c r="Y193" i="8"/>
  <c r="Y235" i="8"/>
  <c r="Y247" i="8"/>
  <c r="Y289" i="8"/>
  <c r="Y301" i="8"/>
  <c r="AA43" i="8"/>
  <c r="AA55" i="8"/>
  <c r="AA97" i="8"/>
  <c r="AA109" i="8"/>
  <c r="AA217" i="8"/>
  <c r="Z97" i="8"/>
  <c r="Z205" i="8"/>
  <c r="AC28" i="8"/>
  <c r="AC82" i="8"/>
  <c r="AC103" i="8"/>
  <c r="AC125" i="8"/>
  <c r="AC168" i="8"/>
  <c r="AC211" i="8"/>
  <c r="AA127" i="8"/>
  <c r="AA235" i="8"/>
  <c r="Z115" i="8"/>
  <c r="Z223" i="8"/>
  <c r="AC13" i="8"/>
  <c r="AC31" i="8"/>
  <c r="AC49" i="8"/>
  <c r="AC67" i="8"/>
  <c r="AC85" i="8"/>
  <c r="AC107" i="8"/>
  <c r="AC150" i="8"/>
  <c r="AC193" i="8"/>
  <c r="AC215" i="8"/>
  <c r="AG16" i="8"/>
  <c r="AF16" i="8"/>
  <c r="AE16" i="8"/>
  <c r="AD16" i="8"/>
  <c r="AC16" i="8"/>
  <c r="Y16" i="8"/>
  <c r="AF22" i="8"/>
  <c r="AG22" i="8"/>
  <c r="AE22" i="8"/>
  <c r="AD22" i="8"/>
  <c r="AA22" i="8"/>
  <c r="AF28" i="8"/>
  <c r="AG28" i="8"/>
  <c r="AE28" i="8"/>
  <c r="AD28" i="8"/>
  <c r="Z28" i="8"/>
  <c r="AF34" i="8"/>
  <c r="AE34" i="8"/>
  <c r="AG34" i="8"/>
  <c r="AD34" i="8"/>
  <c r="AC34" i="8"/>
  <c r="Y34" i="8"/>
  <c r="AF40" i="8"/>
  <c r="AG40" i="8"/>
  <c r="AD40" i="8"/>
  <c r="AE40" i="8"/>
  <c r="AA40" i="8"/>
  <c r="AF46" i="8"/>
  <c r="AG46" i="8"/>
  <c r="AD46" i="8"/>
  <c r="AE46" i="8"/>
  <c r="Z46" i="8"/>
  <c r="AG52" i="8"/>
  <c r="AF52" i="8"/>
  <c r="AE52" i="8"/>
  <c r="AD52" i="8"/>
  <c r="AC52" i="8"/>
  <c r="Y52" i="8"/>
  <c r="AF58" i="8"/>
  <c r="AG58" i="8"/>
  <c r="AD58" i="8"/>
  <c r="AE58" i="8"/>
  <c r="AA58" i="8"/>
  <c r="AF64" i="8"/>
  <c r="AG64" i="8"/>
  <c r="AD64" i="8"/>
  <c r="AE64" i="8"/>
  <c r="Z64" i="8"/>
  <c r="AF70" i="8"/>
  <c r="AG70" i="8"/>
  <c r="AE70" i="8"/>
  <c r="AD70" i="8"/>
  <c r="AC70" i="8"/>
  <c r="Y70" i="8"/>
  <c r="AF76" i="8"/>
  <c r="AG76" i="8"/>
  <c r="AE76" i="8"/>
  <c r="AD76" i="8"/>
  <c r="AA76" i="8"/>
  <c r="AF82" i="8"/>
  <c r="AG82" i="8"/>
  <c r="AE82" i="8"/>
  <c r="AD82" i="8"/>
  <c r="Z82" i="8"/>
  <c r="AG88" i="8"/>
  <c r="AF88" i="8"/>
  <c r="AE88" i="8"/>
  <c r="AD88" i="8"/>
  <c r="AC88" i="8"/>
  <c r="Y88" i="8"/>
  <c r="AF94" i="8"/>
  <c r="AG94" i="8"/>
  <c r="AE94" i="8"/>
  <c r="AD94" i="8"/>
  <c r="AA94" i="8"/>
  <c r="AF100" i="8"/>
  <c r="AG100" i="8"/>
  <c r="AE100" i="8"/>
  <c r="AD100" i="8"/>
  <c r="AC100" i="8"/>
  <c r="Z100" i="8"/>
  <c r="AF106" i="8"/>
  <c r="AD106" i="8"/>
  <c r="AG106" i="8"/>
  <c r="AE106" i="8"/>
  <c r="AC106" i="8"/>
  <c r="Y106" i="8"/>
  <c r="AF112" i="8"/>
  <c r="AD112" i="8"/>
  <c r="AC112" i="8"/>
  <c r="AG112" i="8"/>
  <c r="AE112" i="8"/>
  <c r="AA112" i="8"/>
  <c r="AF118" i="8"/>
  <c r="AD118" i="8"/>
  <c r="AG118" i="8"/>
  <c r="AE118" i="8"/>
  <c r="Z118" i="8"/>
  <c r="AG124" i="8"/>
  <c r="AF124" i="8"/>
  <c r="AD124" i="8"/>
  <c r="AE124" i="8"/>
  <c r="AC124" i="8"/>
  <c r="Y124" i="8"/>
  <c r="AF130" i="8"/>
  <c r="AD130" i="8"/>
  <c r="AG130" i="8"/>
  <c r="AE130" i="8"/>
  <c r="AA130" i="8"/>
  <c r="AF136" i="8"/>
  <c r="AD136" i="8"/>
  <c r="AE136" i="8"/>
  <c r="AG136" i="8"/>
  <c r="AC136" i="8"/>
  <c r="Z136" i="8"/>
  <c r="AF142" i="8"/>
  <c r="AD142" i="8"/>
  <c r="AG142" i="8"/>
  <c r="AE142" i="8"/>
  <c r="AC142" i="8"/>
  <c r="Y142" i="8"/>
  <c r="AF148" i="8"/>
  <c r="AD148" i="8"/>
  <c r="AG148" i="8"/>
  <c r="AE148" i="8"/>
  <c r="AC148" i="8"/>
  <c r="AA148" i="8"/>
  <c r="AF154" i="8"/>
  <c r="AD154" i="8"/>
  <c r="AE154" i="8"/>
  <c r="AG154" i="8"/>
  <c r="AC154" i="8"/>
  <c r="Z154" i="8"/>
  <c r="AG160" i="8"/>
  <c r="AF160" i="8"/>
  <c r="AD160" i="8"/>
  <c r="AE160" i="8"/>
  <c r="Y160" i="8"/>
  <c r="AF166" i="8"/>
  <c r="AD166" i="8"/>
  <c r="AE166" i="8"/>
  <c r="AG166" i="8"/>
  <c r="AC166" i="8"/>
  <c r="AA166" i="8"/>
  <c r="AF172" i="8"/>
  <c r="AD172" i="8"/>
  <c r="AG172" i="8"/>
  <c r="AE172" i="8"/>
  <c r="Z172" i="8"/>
  <c r="AF178" i="8"/>
  <c r="AD178" i="8"/>
  <c r="AG178" i="8"/>
  <c r="AE178" i="8"/>
  <c r="AC178" i="8"/>
  <c r="Y178" i="8"/>
  <c r="AF184" i="8"/>
  <c r="AD184" i="8"/>
  <c r="AG184" i="8"/>
  <c r="AE184" i="8"/>
  <c r="AC184" i="8"/>
  <c r="AA184" i="8"/>
  <c r="AF190" i="8"/>
  <c r="AD190" i="8"/>
  <c r="AG190" i="8"/>
  <c r="AE190" i="8"/>
  <c r="Z190" i="8"/>
  <c r="AG196" i="8"/>
  <c r="AF196" i="8"/>
  <c r="AD196" i="8"/>
  <c r="AE196" i="8"/>
  <c r="AC196" i="8"/>
  <c r="Y196" i="8"/>
  <c r="AF202" i="8"/>
  <c r="AD202" i="8"/>
  <c r="AG202" i="8"/>
  <c r="AE202" i="8"/>
  <c r="AA202" i="8"/>
  <c r="AD208" i="8"/>
  <c r="AE208" i="8"/>
  <c r="AG208" i="8"/>
  <c r="AF208" i="8"/>
  <c r="AC208" i="8"/>
  <c r="Z208" i="8"/>
  <c r="AD214" i="8"/>
  <c r="AG214" i="8"/>
  <c r="AF214" i="8"/>
  <c r="AE214" i="8"/>
  <c r="AC214" i="8"/>
  <c r="Y214" i="8"/>
  <c r="AE220" i="8"/>
  <c r="AD220" i="8"/>
  <c r="AC220" i="8"/>
  <c r="AF220" i="8"/>
  <c r="AG220" i="8"/>
  <c r="AA220" i="8"/>
  <c r="AD226" i="8"/>
  <c r="AG226" i="8"/>
  <c r="AE226" i="8"/>
  <c r="AF226" i="8"/>
  <c r="AC226" i="8"/>
  <c r="Z226" i="8"/>
  <c r="AG232" i="8"/>
  <c r="AD232" i="8"/>
  <c r="AF232" i="8"/>
  <c r="AE232" i="8"/>
  <c r="AC232" i="8"/>
  <c r="Y232" i="8"/>
  <c r="AG238" i="8"/>
  <c r="AE238" i="8"/>
  <c r="AD238" i="8"/>
  <c r="AF238" i="8"/>
  <c r="AC238" i="8"/>
  <c r="AA238" i="8"/>
  <c r="AD244" i="8"/>
  <c r="AG244" i="8"/>
  <c r="AE244" i="8"/>
  <c r="AF244" i="8"/>
  <c r="AC244" i="8"/>
  <c r="Z244" i="8"/>
  <c r="AD250" i="8"/>
  <c r="AE250" i="8"/>
  <c r="AG250" i="8"/>
  <c r="AF250" i="8"/>
  <c r="AC250" i="8"/>
  <c r="Y250" i="8"/>
  <c r="AE256" i="8"/>
  <c r="AD256" i="8"/>
  <c r="AG256" i="8"/>
  <c r="AF256" i="8"/>
  <c r="AC256" i="8"/>
  <c r="AA256" i="8"/>
  <c r="AD262" i="8"/>
  <c r="AG262" i="8"/>
  <c r="AE262" i="8"/>
  <c r="AF262" i="8"/>
  <c r="AC262" i="8"/>
  <c r="Z262" i="8"/>
  <c r="AG268" i="8"/>
  <c r="AD268" i="8"/>
  <c r="AF268" i="8"/>
  <c r="AE268" i="8"/>
  <c r="Y268" i="8"/>
  <c r="AG274" i="8"/>
  <c r="AE274" i="8"/>
  <c r="AD274" i="8"/>
  <c r="AF274" i="8"/>
  <c r="AC274" i="8"/>
  <c r="AA274" i="8"/>
  <c r="AD280" i="8"/>
  <c r="AF280" i="8"/>
  <c r="AG280" i="8"/>
  <c r="AE280" i="8"/>
  <c r="AC280" i="8"/>
  <c r="Z280" i="8"/>
  <c r="AD286" i="8"/>
  <c r="AE286" i="8"/>
  <c r="AF286" i="8"/>
  <c r="AG286" i="8"/>
  <c r="AC286" i="8"/>
  <c r="Y286" i="8"/>
  <c r="AE292" i="8"/>
  <c r="AD292" i="8"/>
  <c r="AF292" i="8"/>
  <c r="AG292" i="8"/>
  <c r="AC292" i="8"/>
  <c r="AA292" i="8"/>
  <c r="AD298" i="8"/>
  <c r="AF298" i="8"/>
  <c r="AG298" i="8"/>
  <c r="AE298" i="8"/>
  <c r="AC298" i="8"/>
  <c r="Z298" i="8"/>
  <c r="AG304" i="8"/>
  <c r="AD304" i="8"/>
  <c r="AE304" i="8"/>
  <c r="AF304" i="8"/>
  <c r="AC304" i="8"/>
  <c r="Y304" i="8"/>
  <c r="AG310" i="8"/>
  <c r="AE310" i="8"/>
  <c r="AD310" i="8"/>
  <c r="AF310" i="8"/>
  <c r="AC310" i="8"/>
  <c r="AA310" i="8"/>
  <c r="Y37" i="8"/>
  <c r="Y49" i="8"/>
  <c r="Y91" i="8"/>
  <c r="Y103" i="8"/>
  <c r="Y145" i="8"/>
  <c r="Y157" i="8"/>
  <c r="Y199" i="8"/>
  <c r="Y211" i="8"/>
  <c r="Y253" i="8"/>
  <c r="Y265" i="8"/>
  <c r="AA19" i="8"/>
  <c r="AA61" i="8"/>
  <c r="AA73" i="8"/>
  <c r="AA145" i="8"/>
  <c r="AA160" i="8"/>
  <c r="AA190" i="8"/>
  <c r="AA253" i="8"/>
  <c r="AA268" i="8"/>
  <c r="AA298" i="8"/>
  <c r="Z133" i="8"/>
  <c r="Z148" i="8"/>
  <c r="Z178" i="8"/>
  <c r="Z241" i="8"/>
  <c r="Z256" i="8"/>
  <c r="Z286" i="8"/>
  <c r="AC108" i="8"/>
  <c r="AC130" i="8"/>
  <c r="AC151" i="8"/>
  <c r="AC173" i="8"/>
  <c r="AC223" i="8"/>
  <c r="AC268" i="8"/>
  <c r="AF15" i="8"/>
  <c r="AD15" i="8"/>
  <c r="AG15" i="8"/>
  <c r="AG21" i="8"/>
  <c r="AD21" i="8"/>
  <c r="AF21" i="8"/>
  <c r="AE27" i="8"/>
  <c r="AD27" i="8"/>
  <c r="AF27" i="8"/>
  <c r="AG27" i="8"/>
  <c r="AF33" i="8"/>
  <c r="AG33" i="8"/>
  <c r="AD33" i="8"/>
  <c r="AE33" i="8"/>
  <c r="AG39" i="8"/>
  <c r="AD39" i="8"/>
  <c r="AE39" i="8"/>
  <c r="AF39" i="8"/>
  <c r="AG45" i="8"/>
  <c r="AE45" i="8"/>
  <c r="AD45" i="8"/>
  <c r="AF45" i="8"/>
  <c r="AF51" i="8"/>
  <c r="AD51" i="8"/>
  <c r="AG51" i="8"/>
  <c r="AG57" i="8"/>
  <c r="AD57" i="8"/>
  <c r="AE63" i="8"/>
  <c r="AD63" i="8"/>
  <c r="AG63" i="8"/>
  <c r="AG69" i="8"/>
  <c r="AF69" i="8"/>
  <c r="AD69" i="8"/>
  <c r="AG75" i="8"/>
  <c r="AD75" i="8"/>
  <c r="AF75" i="8"/>
  <c r="AG81" i="8"/>
  <c r="AE81" i="8"/>
  <c r="AD81" i="8"/>
  <c r="AF81" i="8"/>
  <c r="AF87" i="8"/>
  <c r="AD87" i="8"/>
  <c r="AE87" i="8"/>
  <c r="AG87" i="8"/>
  <c r="AD93" i="8"/>
  <c r="AG93" i="8"/>
  <c r="AE93" i="8"/>
  <c r="AF93" i="8"/>
  <c r="AG99" i="8"/>
  <c r="AE99" i="8"/>
  <c r="AD99" i="8"/>
  <c r="AF99" i="8"/>
  <c r="AC99" i="8"/>
  <c r="AF105" i="8"/>
  <c r="AD105" i="8"/>
  <c r="AC105" i="8"/>
  <c r="AG105" i="8"/>
  <c r="AE105" i="8"/>
  <c r="AD111" i="8"/>
  <c r="AG111" i="8"/>
  <c r="AE111" i="8"/>
  <c r="AF111" i="8"/>
  <c r="AG117" i="8"/>
  <c r="AF117" i="8"/>
  <c r="AD117" i="8"/>
  <c r="AE117" i="8"/>
  <c r="AE123" i="8"/>
  <c r="AF123" i="8"/>
  <c r="AG123" i="8"/>
  <c r="AF129" i="8"/>
  <c r="AD129" i="8"/>
  <c r="AG129" i="8"/>
  <c r="AE129" i="8"/>
  <c r="AF135" i="8"/>
  <c r="AG135" i="8"/>
  <c r="AE135" i="8"/>
  <c r="AC135" i="8"/>
  <c r="AE141" i="8"/>
  <c r="AD141" i="8"/>
  <c r="AC141" i="8"/>
  <c r="AF141" i="8"/>
  <c r="AG141" i="8"/>
  <c r="AG147" i="8"/>
  <c r="AD147" i="8"/>
  <c r="AF147" i="8"/>
  <c r="AG153" i="8"/>
  <c r="AF153" i="8"/>
  <c r="AE153" i="8"/>
  <c r="AG159" i="8"/>
  <c r="AD159" i="8"/>
  <c r="AF159" i="8"/>
  <c r="AG165" i="8"/>
  <c r="AF165" i="8"/>
  <c r="AF171" i="8"/>
  <c r="AE171" i="8"/>
  <c r="AG171" i="8"/>
  <c r="AD171" i="8"/>
  <c r="AC171" i="8"/>
  <c r="AG177" i="8"/>
  <c r="AD177" i="8"/>
  <c r="AC177" i="8"/>
  <c r="AE177" i="8"/>
  <c r="AF183" i="8"/>
  <c r="AD183" i="8"/>
  <c r="AG183" i="8"/>
  <c r="AE183" i="8"/>
  <c r="AG189" i="8"/>
  <c r="AF189" i="8"/>
  <c r="AE189" i="8"/>
  <c r="AG195" i="8"/>
  <c r="AF195" i="8"/>
  <c r="AE195" i="8"/>
  <c r="AD195" i="8"/>
  <c r="AE201" i="8"/>
  <c r="AF201" i="8"/>
  <c r="AG201" i="8"/>
  <c r="AF207" i="8"/>
  <c r="AG207" i="8"/>
  <c r="AE207" i="8"/>
  <c r="AD207" i="8"/>
  <c r="AC207" i="8"/>
  <c r="AE213" i="8"/>
  <c r="AG213" i="8"/>
  <c r="AF213" i="8"/>
  <c r="AD213" i="8"/>
  <c r="AC213" i="8"/>
  <c r="AD219" i="8"/>
  <c r="AF219" i="8"/>
  <c r="AG219" i="8"/>
  <c r="AE219" i="8"/>
  <c r="AG225" i="8"/>
  <c r="AF225" i="8"/>
  <c r="AD225" i="8"/>
  <c r="AE225" i="8"/>
  <c r="AG231" i="8"/>
  <c r="AE231" i="8"/>
  <c r="AF231" i="8"/>
  <c r="AE237" i="8"/>
  <c r="AG237" i="8"/>
  <c r="AD237" i="8"/>
  <c r="AF237" i="8"/>
  <c r="AE243" i="8"/>
  <c r="AF243" i="8"/>
  <c r="AG243" i="8"/>
  <c r="AC243" i="8"/>
  <c r="AE249" i="8"/>
  <c r="AF249" i="8"/>
  <c r="AG249" i="8"/>
  <c r="AD249" i="8"/>
  <c r="AC249" i="8"/>
  <c r="AF255" i="8"/>
  <c r="AE255" i="8"/>
  <c r="AD255" i="8"/>
  <c r="AG255" i="8"/>
  <c r="AG261" i="8"/>
  <c r="AE261" i="8"/>
  <c r="AF261" i="8"/>
  <c r="AG267" i="8"/>
  <c r="AE267" i="8"/>
  <c r="AC267" i="8"/>
  <c r="AD267" i="8"/>
  <c r="AF267" i="8"/>
  <c r="AE273" i="8"/>
  <c r="AF273" i="8"/>
  <c r="AC273" i="8"/>
  <c r="AG273" i="8"/>
  <c r="AG279" i="8"/>
  <c r="AC279" i="8"/>
  <c r="AD279" i="8"/>
  <c r="AF279" i="8"/>
  <c r="AE279" i="8"/>
  <c r="AE285" i="8"/>
  <c r="AD285" i="8"/>
  <c r="AC285" i="8"/>
  <c r="AG285" i="8"/>
  <c r="AF285" i="8"/>
  <c r="AG291" i="8"/>
  <c r="AE291" i="8"/>
  <c r="AD291" i="8"/>
  <c r="AC291" i="8"/>
  <c r="AF291" i="8"/>
  <c r="AG297" i="8"/>
  <c r="AC297" i="8"/>
  <c r="AF297" i="8"/>
  <c r="AE297" i="8"/>
  <c r="AG303" i="8"/>
  <c r="AE303" i="8"/>
  <c r="AF303" i="8"/>
  <c r="AC303" i="8"/>
  <c r="AD303" i="8"/>
  <c r="AG309" i="8"/>
  <c r="AE309" i="8"/>
  <c r="AC309" i="8"/>
  <c r="AF309" i="8"/>
  <c r="Y26" i="8"/>
  <c r="Y44" i="8"/>
  <c r="Y62" i="8"/>
  <c r="Y80" i="8"/>
  <c r="Y188" i="8"/>
  <c r="AA14" i="8"/>
  <c r="AA68" i="8"/>
  <c r="AA122" i="8"/>
  <c r="AA140" i="8"/>
  <c r="AA230" i="8"/>
  <c r="Z20" i="8"/>
  <c r="Z146" i="8"/>
  <c r="AC111" i="8"/>
  <c r="AC123" i="8"/>
  <c r="AC219" i="8"/>
  <c r="AC231" i="8"/>
  <c r="AD165" i="8"/>
  <c r="AD273" i="8"/>
  <c r="AE14" i="8"/>
  <c r="AE57" i="8"/>
  <c r="AE68" i="8"/>
  <c r="AE165" i="8"/>
  <c r="Z21" i="8"/>
  <c r="Z39" i="8"/>
  <c r="Z57" i="8"/>
  <c r="Z75" i="8"/>
  <c r="AC27" i="8"/>
  <c r="AC45" i="8"/>
  <c r="AC63" i="8"/>
  <c r="AC81" i="8"/>
  <c r="AC93" i="8"/>
  <c r="AC189" i="8"/>
  <c r="AD123" i="8"/>
  <c r="AD231" i="8"/>
  <c r="AF57" i="8"/>
  <c r="AE15" i="8"/>
  <c r="AE51" i="8"/>
  <c r="AF63" i="8"/>
  <c r="AG14" i="8"/>
  <c r="AD14" i="8"/>
  <c r="AD20" i="8"/>
  <c r="AE20" i="8"/>
  <c r="AG20" i="8"/>
  <c r="AF26" i="8"/>
  <c r="AD26" i="8"/>
  <c r="AG26" i="8"/>
  <c r="AG32" i="8"/>
  <c r="AD32" i="8"/>
  <c r="AF32" i="8"/>
  <c r="AG38" i="8"/>
  <c r="AD38" i="8"/>
  <c r="AE38" i="8"/>
  <c r="AF38" i="8"/>
  <c r="AF44" i="8"/>
  <c r="AD44" i="8"/>
  <c r="AG44" i="8"/>
  <c r="AE44" i="8"/>
  <c r="AD50" i="8"/>
  <c r="AE50" i="8"/>
  <c r="AG50" i="8"/>
  <c r="AF50" i="8"/>
  <c r="AG56" i="8"/>
  <c r="AD56" i="8"/>
  <c r="AE56" i="8"/>
  <c r="AF56" i="8"/>
  <c r="AF62" i="8"/>
  <c r="AD62" i="8"/>
  <c r="AG62" i="8"/>
  <c r="AD68" i="8"/>
  <c r="AG68" i="8"/>
  <c r="AG74" i="8"/>
  <c r="AD74" i="8"/>
  <c r="AE74" i="8"/>
  <c r="AG80" i="8"/>
  <c r="AF80" i="8"/>
  <c r="AD80" i="8"/>
  <c r="AD86" i="8"/>
  <c r="AC86" i="8"/>
  <c r="AF86" i="8"/>
  <c r="AG86" i="8"/>
  <c r="AG92" i="8"/>
  <c r="AD92" i="8"/>
  <c r="AC92" i="8"/>
  <c r="AE92" i="8"/>
  <c r="AF92" i="8"/>
  <c r="AF98" i="8"/>
  <c r="AD98" i="8"/>
  <c r="AC98" i="8"/>
  <c r="AE98" i="8"/>
  <c r="AG98" i="8"/>
  <c r="AD104" i="8"/>
  <c r="AC104" i="8"/>
  <c r="AE104" i="8"/>
  <c r="AG104" i="8"/>
  <c r="AF104" i="8"/>
  <c r="AG110" i="8"/>
  <c r="AF110" i="8"/>
  <c r="AE110" i="8"/>
  <c r="AC110" i="8"/>
  <c r="AG116" i="8"/>
  <c r="AC116" i="8"/>
  <c r="AF116" i="8"/>
  <c r="AE116" i="8"/>
  <c r="AD116" i="8"/>
  <c r="AC122" i="8"/>
  <c r="AG122" i="8"/>
  <c r="AF122" i="8"/>
  <c r="AE122" i="8"/>
  <c r="AF128" i="8"/>
  <c r="AC128" i="8"/>
  <c r="AE128" i="8"/>
  <c r="AD128" i="8"/>
  <c r="AG128" i="8"/>
  <c r="AG134" i="8"/>
  <c r="AC134" i="8"/>
  <c r="AD134" i="8"/>
  <c r="AF134" i="8"/>
  <c r="AF140" i="8"/>
  <c r="AD140" i="8"/>
  <c r="AC140" i="8"/>
  <c r="AG140" i="8"/>
  <c r="AG146" i="8"/>
  <c r="AF146" i="8"/>
  <c r="AC146" i="8"/>
  <c r="AG152" i="8"/>
  <c r="AC152" i="8"/>
  <c r="AD152" i="8"/>
  <c r="AG158" i="8"/>
  <c r="AE158" i="8"/>
  <c r="AC158" i="8"/>
  <c r="AF158" i="8"/>
  <c r="AF164" i="8"/>
  <c r="AC164" i="8"/>
  <c r="AG164" i="8"/>
  <c r="AE164" i="8"/>
  <c r="AD164" i="8"/>
  <c r="AG170" i="8"/>
  <c r="AF170" i="8"/>
  <c r="AC170" i="8"/>
  <c r="AD170" i="8"/>
  <c r="AE170" i="8"/>
  <c r="AD176" i="8"/>
  <c r="AC176" i="8"/>
  <c r="AE176" i="8"/>
  <c r="AG176" i="8"/>
  <c r="AF176" i="8"/>
  <c r="AG182" i="8"/>
  <c r="AF182" i="8"/>
  <c r="AC182" i="8"/>
  <c r="AD182" i="8"/>
  <c r="AE182" i="8"/>
  <c r="AE188" i="8"/>
  <c r="AC188" i="8"/>
  <c r="AG188" i="8"/>
  <c r="AF188" i="8"/>
  <c r="AG194" i="8"/>
  <c r="AC194" i="8"/>
  <c r="AF194" i="8"/>
  <c r="AD194" i="8"/>
  <c r="AE194" i="8"/>
  <c r="AF200" i="8"/>
  <c r="AC200" i="8"/>
  <c r="AG200" i="8"/>
  <c r="AE200" i="8"/>
  <c r="AE206" i="8"/>
  <c r="AC206" i="8"/>
  <c r="AF206" i="8"/>
  <c r="AD206" i="8"/>
  <c r="AG206" i="8"/>
  <c r="AE212" i="8"/>
  <c r="AF212" i="8"/>
  <c r="AG212" i="8"/>
  <c r="AD212" i="8"/>
  <c r="AC212" i="8"/>
  <c r="AE218" i="8"/>
  <c r="AG218" i="8"/>
  <c r="AC218" i="8"/>
  <c r="AF218" i="8"/>
  <c r="AE224" i="8"/>
  <c r="AG224" i="8"/>
  <c r="AC224" i="8"/>
  <c r="AF224" i="8"/>
  <c r="AD224" i="8"/>
  <c r="AE230" i="8"/>
  <c r="AF230" i="8"/>
  <c r="AC230" i="8"/>
  <c r="AG230" i="8"/>
  <c r="AE236" i="8"/>
  <c r="AG236" i="8"/>
  <c r="AF236" i="8"/>
  <c r="AC236" i="8"/>
  <c r="AD236" i="8"/>
  <c r="AE242" i="8"/>
  <c r="AF242" i="8"/>
  <c r="AC242" i="8"/>
  <c r="AD242" i="8"/>
  <c r="AG242" i="8"/>
  <c r="AE248" i="8"/>
  <c r="AG248" i="8"/>
  <c r="AD248" i="8"/>
  <c r="AC248" i="8"/>
  <c r="AF248" i="8"/>
  <c r="AE254" i="8"/>
  <c r="AG254" i="8"/>
  <c r="AC254" i="8"/>
  <c r="AF254" i="8"/>
  <c r="AE260" i="8"/>
  <c r="AG260" i="8"/>
  <c r="AF260" i="8"/>
  <c r="AC260" i="8"/>
  <c r="AD260" i="8"/>
  <c r="AE266" i="8"/>
  <c r="AG266" i="8"/>
  <c r="AC266" i="8"/>
  <c r="AF266" i="8"/>
  <c r="AE272" i="8"/>
  <c r="AC272" i="8"/>
  <c r="AF272" i="8"/>
  <c r="AG272" i="8"/>
  <c r="AD272" i="8"/>
  <c r="AE278" i="8"/>
  <c r="AG278" i="8"/>
  <c r="AF278" i="8"/>
  <c r="AC278" i="8"/>
  <c r="AD278" i="8"/>
  <c r="AE284" i="8"/>
  <c r="AD284" i="8"/>
  <c r="AC284" i="8"/>
  <c r="AF284" i="8"/>
  <c r="AG284" i="8"/>
  <c r="AE290" i="8"/>
  <c r="AG290" i="8"/>
  <c r="AF290" i="8"/>
  <c r="AC290" i="8"/>
  <c r="AD290" i="8"/>
  <c r="AE296" i="8"/>
  <c r="AG296" i="8"/>
  <c r="AC296" i="8"/>
  <c r="AF296" i="8"/>
  <c r="AE302" i="8"/>
  <c r="AC302" i="8"/>
  <c r="AD302" i="8"/>
  <c r="AF302" i="8"/>
  <c r="AG302" i="8"/>
  <c r="AE308" i="8"/>
  <c r="AF308" i="8"/>
  <c r="AG308" i="8"/>
  <c r="AC308" i="8"/>
  <c r="Y15" i="8"/>
  <c r="Y33" i="8"/>
  <c r="Y51" i="8"/>
  <c r="Y69" i="8"/>
  <c r="Y87" i="8"/>
  <c r="Y105" i="8"/>
  <c r="Y123" i="8"/>
  <c r="Y141" i="8"/>
  <c r="Y159" i="8"/>
  <c r="Y177" i="8"/>
  <c r="Y195" i="8"/>
  <c r="Y213" i="8"/>
  <c r="Y231" i="8"/>
  <c r="Y249" i="8"/>
  <c r="Y267" i="8"/>
  <c r="Y285" i="8"/>
  <c r="Y303" i="8"/>
  <c r="AA21" i="8"/>
  <c r="AA39" i="8"/>
  <c r="AA57" i="8"/>
  <c r="AA75" i="8"/>
  <c r="AA93" i="8"/>
  <c r="AA111" i="8"/>
  <c r="AA129" i="8"/>
  <c r="AA147" i="8"/>
  <c r="AA165" i="8"/>
  <c r="AA183" i="8"/>
  <c r="AA201" i="8"/>
  <c r="AA219" i="8"/>
  <c r="AA237" i="8"/>
  <c r="AA255" i="8"/>
  <c r="AA273" i="8"/>
  <c r="AA291" i="8"/>
  <c r="AA309" i="8"/>
  <c r="Z27" i="8"/>
  <c r="Z45" i="8"/>
  <c r="Z63" i="8"/>
  <c r="Z81" i="8"/>
  <c r="Z99" i="8"/>
  <c r="Z117" i="8"/>
  <c r="Z135" i="8"/>
  <c r="Z153" i="8"/>
  <c r="Z171" i="8"/>
  <c r="Z189" i="8"/>
  <c r="Z207" i="8"/>
  <c r="Z225" i="8"/>
  <c r="Z243" i="8"/>
  <c r="Z261" i="8"/>
  <c r="Z279" i="8"/>
  <c r="Z297" i="8"/>
  <c r="AC15" i="8"/>
  <c r="AC33" i="8"/>
  <c r="AC51" i="8"/>
  <c r="AC69" i="8"/>
  <c r="AC153" i="8"/>
  <c r="AC165" i="8"/>
  <c r="AC261" i="8"/>
  <c r="AD158" i="8"/>
  <c r="AD201" i="8"/>
  <c r="AD266" i="8"/>
  <c r="AD309" i="8"/>
  <c r="AE21" i="8"/>
  <c r="AE32" i="8"/>
  <c r="AE75" i="8"/>
  <c r="AE86" i="8"/>
  <c r="AE159" i="8"/>
  <c r="AF307" i="8"/>
  <c r="AE307" i="8"/>
  <c r="AD307" i="8"/>
  <c r="Y306" i="8"/>
  <c r="AA306" i="8"/>
  <c r="Z306" i="8"/>
  <c r="AE306" i="8"/>
  <c r="AF306" i="8"/>
  <c r="AD306" i="8"/>
  <c r="AC307" i="8"/>
  <c r="AG307" i="8"/>
  <c r="X41" i="8"/>
  <c r="X150" i="8"/>
  <c r="X119" i="8"/>
  <c r="X204" i="8"/>
  <c r="X237" i="8"/>
  <c r="X288" i="8"/>
  <c r="X120" i="8"/>
  <c r="X309" i="8"/>
  <c r="X267" i="8"/>
  <c r="X165" i="8"/>
  <c r="X45" i="8"/>
  <c r="X36" i="8"/>
  <c r="X42" i="8"/>
  <c r="X54" i="8"/>
  <c r="X81" i="8"/>
  <c r="X83" i="8"/>
  <c r="X84" i="8"/>
  <c r="X65" i="8"/>
  <c r="X47" i="8"/>
  <c r="X60" i="8"/>
  <c r="X99" i="8"/>
  <c r="X15" i="8"/>
  <c r="X17" i="8"/>
  <c r="X33" i="8"/>
  <c r="X59" i="8"/>
  <c r="X63" i="8"/>
  <c r="X102" i="8"/>
  <c r="X117" i="8"/>
  <c r="X72" i="8"/>
  <c r="X282" i="8"/>
  <c r="X239" i="8"/>
  <c r="X147" i="8"/>
  <c r="X149" i="8"/>
  <c r="X167" i="8"/>
  <c r="X173" i="8"/>
  <c r="X135" i="8"/>
  <c r="X174" i="8"/>
  <c r="X177" i="8"/>
  <c r="X179" i="8"/>
  <c r="X180" i="8"/>
  <c r="X189" i="8"/>
  <c r="X305" i="8"/>
  <c r="X219" i="8"/>
  <c r="X221" i="8"/>
  <c r="X222" i="8"/>
  <c r="X270" i="8"/>
  <c r="X273" i="8"/>
  <c r="X291" i="8"/>
  <c r="X207" i="8"/>
  <c r="X255" i="8"/>
  <c r="X306" i="8"/>
  <c r="X257" i="8"/>
  <c r="X285" i="8"/>
  <c r="X246" i="8"/>
  <c r="X251" i="8"/>
  <c r="X252" i="8"/>
  <c r="X269" i="8"/>
  <c r="X303" i="8"/>
  <c r="X27" i="8"/>
  <c r="X29" i="8"/>
  <c r="X48" i="8"/>
  <c r="X66" i="8"/>
  <c r="X75" i="8"/>
  <c r="X77" i="8"/>
  <c r="X93" i="8"/>
  <c r="X95" i="8"/>
  <c r="X111" i="8"/>
  <c r="X113" i="8"/>
  <c r="X129" i="8"/>
  <c r="X131" i="8"/>
  <c r="X141" i="8"/>
  <c r="X143" i="8"/>
  <c r="X159" i="8"/>
  <c r="X161" i="8"/>
  <c r="X168" i="8"/>
  <c r="X183" i="8"/>
  <c r="X185" i="8"/>
  <c r="X195" i="8"/>
  <c r="X197" i="8"/>
  <c r="X213" i="8"/>
  <c r="X215" i="8"/>
  <c r="X231" i="8"/>
  <c r="X233" i="8"/>
  <c r="X240" i="8"/>
  <c r="X258" i="8"/>
  <c r="X279" i="8"/>
  <c r="X281" i="8"/>
  <c r="X297" i="8"/>
  <c r="X299" i="8"/>
  <c r="X96" i="8"/>
  <c r="X114" i="8"/>
  <c r="X132" i="8"/>
  <c r="X144" i="8"/>
  <c r="X162" i="8"/>
  <c r="X171" i="8"/>
  <c r="X186" i="8"/>
  <c r="X198" i="8"/>
  <c r="X216" i="8"/>
  <c r="X234" i="8"/>
  <c r="X249" i="8"/>
  <c r="X30" i="8"/>
  <c r="X18" i="8"/>
  <c r="X21" i="8"/>
  <c r="X23" i="8"/>
  <c r="X87" i="8"/>
  <c r="X89" i="8"/>
  <c r="X105" i="8"/>
  <c r="X107" i="8"/>
  <c r="X123" i="8"/>
  <c r="X125" i="8"/>
  <c r="X137" i="8"/>
  <c r="X155" i="8"/>
  <c r="X191" i="8"/>
  <c r="X209" i="8"/>
  <c r="X227" i="8"/>
  <c r="X275" i="8"/>
  <c r="X293" i="8"/>
  <c r="X39" i="8"/>
  <c r="X24" i="8"/>
  <c r="X51" i="8"/>
  <c r="X53" i="8"/>
  <c r="X69" i="8"/>
  <c r="X71" i="8"/>
  <c r="X90" i="8"/>
  <c r="X108" i="8"/>
  <c r="X126" i="8"/>
  <c r="X138" i="8"/>
  <c r="X156" i="8"/>
  <c r="X192" i="8"/>
  <c r="X210" i="8"/>
  <c r="X228" i="8"/>
  <c r="X243" i="8"/>
  <c r="X245" i="8"/>
  <c r="X261" i="8"/>
  <c r="X263" i="8"/>
  <c r="X276" i="8"/>
  <c r="X294" i="8"/>
  <c r="X57" i="8"/>
  <c r="X78" i="8"/>
  <c r="X12" i="8"/>
  <c r="X16" i="8"/>
  <c r="X22" i="8"/>
  <c r="X28" i="8"/>
  <c r="X34" i="8"/>
  <c r="X40" i="8"/>
  <c r="X46" i="8"/>
  <c r="X52" i="8"/>
  <c r="X58" i="8"/>
  <c r="X64" i="8"/>
  <c r="X70" i="8"/>
  <c r="X76" i="8"/>
  <c r="X82" i="8"/>
  <c r="X88" i="8"/>
  <c r="X94" i="8"/>
  <c r="X100" i="8"/>
  <c r="X106" i="8"/>
  <c r="X112" i="8"/>
  <c r="X118" i="8"/>
  <c r="X124" i="8"/>
  <c r="X130" i="8"/>
  <c r="X136" i="8"/>
  <c r="X142" i="8"/>
  <c r="X148" i="8"/>
  <c r="X154" i="8"/>
  <c r="X160" i="8"/>
  <c r="X166" i="8"/>
  <c r="X172" i="8"/>
  <c r="X178" i="8"/>
  <c r="X184" i="8"/>
  <c r="X190" i="8"/>
  <c r="X196" i="8"/>
  <c r="X202" i="8"/>
  <c r="X208" i="8"/>
  <c r="X214" i="8"/>
  <c r="X220" i="8"/>
  <c r="X226" i="8"/>
  <c r="X232" i="8"/>
  <c r="X238" i="8"/>
  <c r="X244" i="8"/>
  <c r="X250" i="8"/>
  <c r="X256" i="8"/>
  <c r="X262" i="8"/>
  <c r="X268" i="8"/>
  <c r="X274" i="8"/>
  <c r="X280" i="8"/>
  <c r="X286" i="8"/>
  <c r="X292" i="8"/>
  <c r="X298" i="8"/>
  <c r="X304" i="8"/>
  <c r="X13" i="8"/>
  <c r="X19" i="8"/>
  <c r="X25" i="8"/>
  <c r="X31" i="8"/>
  <c r="X37" i="8"/>
  <c r="X43" i="8"/>
  <c r="X49" i="8"/>
  <c r="X55" i="8"/>
  <c r="X61" i="8"/>
  <c r="X67" i="8"/>
  <c r="X73" i="8"/>
  <c r="X79" i="8"/>
  <c r="X85" i="8"/>
  <c r="X91" i="8"/>
  <c r="X97" i="8"/>
  <c r="X103" i="8"/>
  <c r="X109" i="8"/>
  <c r="X115" i="8"/>
  <c r="X121" i="8"/>
  <c r="X127" i="8"/>
  <c r="X133" i="8"/>
  <c r="X139" i="8"/>
  <c r="X145" i="8"/>
  <c r="X151" i="8"/>
  <c r="X157" i="8"/>
  <c r="X163" i="8"/>
  <c r="X169" i="8"/>
  <c r="X175" i="8"/>
  <c r="X181" i="8"/>
  <c r="X187" i="8"/>
  <c r="X193" i="8"/>
  <c r="X199" i="8"/>
  <c r="X205" i="8"/>
  <c r="X211" i="8"/>
  <c r="X217" i="8"/>
  <c r="X223" i="8"/>
  <c r="X229" i="8"/>
  <c r="X235" i="8"/>
  <c r="X241" i="8"/>
  <c r="X247" i="8"/>
  <c r="X253" i="8"/>
  <c r="X259" i="8"/>
  <c r="X265" i="8"/>
  <c r="X271" i="8"/>
  <c r="X277" i="8"/>
  <c r="X283" i="8"/>
  <c r="X289" i="8"/>
  <c r="X295" i="8"/>
  <c r="X301" i="8"/>
  <c r="X307" i="8"/>
  <c r="X14" i="8"/>
  <c r="X20" i="8"/>
  <c r="X26" i="8"/>
  <c r="X32" i="8"/>
  <c r="X38" i="8"/>
  <c r="X44" i="8"/>
  <c r="X50" i="8"/>
  <c r="X56" i="8"/>
  <c r="X62" i="8"/>
  <c r="X68" i="8"/>
  <c r="X74" i="8"/>
  <c r="X80" i="8"/>
  <c r="X86" i="8"/>
  <c r="X92" i="8"/>
  <c r="X98" i="8"/>
  <c r="X104" i="8"/>
  <c r="X110" i="8"/>
  <c r="X116" i="8"/>
  <c r="X122" i="8"/>
  <c r="X128" i="8"/>
  <c r="X134" i="8"/>
  <c r="X140" i="8"/>
  <c r="X146" i="8"/>
  <c r="X152" i="8"/>
  <c r="X158" i="8"/>
  <c r="X164" i="8"/>
  <c r="X170" i="8"/>
  <c r="X176" i="8"/>
  <c r="X182" i="8"/>
  <c r="X188" i="8"/>
  <c r="X194" i="8"/>
  <c r="X200" i="8"/>
  <c r="X206" i="8"/>
  <c r="X212" i="8"/>
  <c r="X218" i="8"/>
  <c r="X224" i="8"/>
  <c r="X230" i="8"/>
  <c r="X236" i="8"/>
  <c r="X242" i="8"/>
  <c r="X248" i="8"/>
  <c r="X254" i="8"/>
  <c r="X260" i="8"/>
  <c r="X266" i="8"/>
  <c r="X272" i="8"/>
  <c r="X278" i="8"/>
  <c r="X284" i="8"/>
  <c r="X290" i="8"/>
  <c r="X296" i="8"/>
  <c r="X302" i="8"/>
  <c r="X308" i="8"/>
  <c r="X310" i="8"/>
  <c r="B46" i="11" l="1"/>
  <c r="B26" i="11"/>
  <c r="B38" i="11"/>
  <c r="B62" i="11"/>
  <c r="B27" i="11"/>
  <c r="B61" i="11"/>
  <c r="B44" i="11"/>
  <c r="B56" i="11"/>
  <c r="B24" i="11"/>
  <c r="B29" i="11"/>
  <c r="B36" i="11"/>
  <c r="B54" i="11"/>
  <c r="B23" i="11"/>
  <c r="B18" i="11"/>
  <c r="B52" i="11"/>
  <c r="B73" i="11"/>
  <c r="B63" i="11"/>
  <c r="B71" i="11"/>
  <c r="B22" i="11"/>
  <c r="B11" i="11"/>
  <c r="B69" i="11"/>
  <c r="B42" i="11"/>
  <c r="B35" i="11"/>
  <c r="B59" i="11"/>
  <c r="B68" i="11"/>
  <c r="B20" i="11"/>
  <c r="B17" i="11"/>
  <c r="B16" i="11"/>
  <c r="B40" i="11"/>
  <c r="B60" i="11"/>
  <c r="B30" i="11"/>
  <c r="B33" i="11"/>
  <c r="B75" i="11"/>
  <c r="B41" i="11"/>
  <c r="B28" i="11"/>
  <c r="B14" i="11"/>
  <c r="B19" i="11"/>
  <c r="B47" i="11"/>
  <c r="B50" i="11"/>
  <c r="B57" i="11"/>
  <c r="B21" i="11"/>
  <c r="B72" i="11"/>
  <c r="B64" i="11"/>
  <c r="B25" i="11"/>
  <c r="B31" i="11"/>
  <c r="B65" i="11"/>
  <c r="B43" i="11"/>
  <c r="B37" i="11"/>
  <c r="B53" i="11"/>
  <c r="B51" i="11"/>
  <c r="B49" i="11"/>
  <c r="B67" i="11"/>
  <c r="B58" i="11"/>
  <c r="B34" i="11"/>
  <c r="BC3" i="11"/>
  <c r="AG7" i="8"/>
  <c r="L7" i="8" s="1"/>
  <c r="AD6" i="8"/>
  <c r="I6" i="8" s="1"/>
  <c r="X6" i="8"/>
  <c r="C6" i="8" s="1"/>
  <c r="AB7" i="8"/>
  <c r="G7" i="8" s="1"/>
  <c r="AB6" i="8"/>
  <c r="G6" i="8" s="1"/>
  <c r="AD7" i="8"/>
  <c r="I7" i="8" s="1"/>
  <c r="AA7" i="8"/>
  <c r="F7" i="8" s="1"/>
  <c r="AA6" i="8"/>
  <c r="F6" i="8" s="1"/>
  <c r="X7" i="8"/>
  <c r="C7" i="8" s="1"/>
  <c r="AF7" i="8"/>
  <c r="K7" i="8" s="1"/>
  <c r="AF6" i="8"/>
  <c r="K6" i="8" s="1"/>
  <c r="AE6" i="8"/>
  <c r="J6" i="8" s="1"/>
  <c r="AE7" i="8"/>
  <c r="J7" i="8" s="1"/>
  <c r="AG6" i="8"/>
  <c r="L6" i="8" s="1"/>
  <c r="Z7" i="8"/>
  <c r="E7" i="8" s="1"/>
  <c r="Z6" i="8"/>
  <c r="E6" i="8" s="1"/>
  <c r="Y7" i="8"/>
  <c r="D7" i="8" s="1"/>
  <c r="Y6" i="8"/>
  <c r="D6" i="8" s="1"/>
  <c r="AC7" i="8"/>
  <c r="H7" i="8" s="1"/>
  <c r="AC6" i="8"/>
  <c r="H6" i="8" s="1"/>
  <c r="W7" i="8"/>
  <c r="B7" i="8" s="1"/>
  <c r="W6" i="8"/>
  <c r="B6" i="8" s="1"/>
</calcChain>
</file>

<file path=xl/sharedStrings.xml><?xml version="1.0" encoding="utf-8"?>
<sst xmlns="http://schemas.openxmlformats.org/spreadsheetml/2006/main" count="235" uniqueCount="111">
  <si>
    <t>Ingredient</t>
  </si>
  <si>
    <t>Measure</t>
  </si>
  <si>
    <t>Unit</t>
  </si>
  <si>
    <t>Calories</t>
  </si>
  <si>
    <t>Per</t>
  </si>
  <si>
    <t>Price</t>
  </si>
  <si>
    <t>No. In Stock</t>
  </si>
  <si>
    <t>Min Qty</t>
  </si>
  <si>
    <t>Notes</t>
  </si>
  <si>
    <t>Meal</t>
  </si>
  <si>
    <t>No. Served</t>
  </si>
  <si>
    <t>Required</t>
  </si>
  <si>
    <t>Measurement</t>
  </si>
  <si>
    <t>Serves</t>
  </si>
  <si>
    <t>Total</t>
  </si>
  <si>
    <t>Portion</t>
  </si>
  <si>
    <t>Cost</t>
  </si>
  <si>
    <t>No. Ingredients</t>
  </si>
  <si>
    <t>All in Stock?</t>
  </si>
  <si>
    <t>Duplicates</t>
  </si>
  <si>
    <t>Invalid</t>
  </si>
  <si>
    <t>X</t>
  </si>
  <si>
    <t>Yellow</t>
  </si>
  <si>
    <t>Red</t>
  </si>
  <si>
    <t>Used</t>
  </si>
  <si>
    <t>Measures</t>
  </si>
  <si>
    <t>Volume</t>
  </si>
  <si>
    <t>Ingredients</t>
  </si>
  <si>
    <t>Price &amp; Supplier</t>
  </si>
  <si>
    <t>Supplier</t>
  </si>
  <si>
    <t>Stock Quantities</t>
  </si>
  <si>
    <t>Meals</t>
  </si>
  <si>
    <t>Stock</t>
  </si>
  <si>
    <t>Enough</t>
  </si>
  <si>
    <t>Recipes</t>
  </si>
  <si>
    <t>Please read these notes explaining how to use this spreadsheet</t>
  </si>
  <si>
    <t>Editable Cells</t>
  </si>
  <si>
    <t>The blue background and white writing usually identifies cells where you can enter or edit information.</t>
  </si>
  <si>
    <t>Calculated Cells</t>
  </si>
  <si>
    <t>The purple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</si>
  <si>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</si>
  <si>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</si>
  <si>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</si>
  <si>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</si>
  <si>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Your Name</t>
  </si>
  <si>
    <t>Your business name (or personal name). This will only appear on this spreadsheet.</t>
  </si>
  <si>
    <t>Auto</t>
  </si>
  <si>
    <t>If you get stuck, here is a demo video</t>
  </si>
  <si>
    <t>Watch the demo on YouTube</t>
  </si>
  <si>
    <t>Buy Ready-made</t>
  </si>
  <si>
    <t>Buy Custom-made</t>
  </si>
  <si>
    <t>This spreadsheet was created by</t>
  </si>
  <si>
    <t>Click here for more info</t>
  </si>
  <si>
    <t>Spreadsheets</t>
  </si>
  <si>
    <t>We do not offer support on free spreadsheets,
but if you find any errors, please let us know.</t>
  </si>
  <si>
    <t>© Sumcor Ltd - Trading as Spreadsheet Solutions</t>
  </si>
  <si>
    <t>Thanks for downloading the Meal Manager &amp; Calorie Report</t>
  </si>
  <si>
    <t>✓</t>
  </si>
  <si>
    <t>✕</t>
  </si>
  <si>
    <t>Prices</t>
  </si>
  <si>
    <t>Compulsory or Not</t>
  </si>
  <si>
    <t>Measurements</t>
  </si>
  <si>
    <t>In Stock</t>
  </si>
  <si>
    <t>Meal Breakdown</t>
  </si>
  <si>
    <t>Per Portion</t>
  </si>
  <si>
    <t>Portions</t>
  </si>
  <si>
    <t>All In Stock</t>
  </si>
  <si>
    <t>Meal Recipe</t>
  </si>
  <si>
    <t>Recipe Page</t>
  </si>
  <si>
    <t>No</t>
  </si>
  <si>
    <t>Qty Req.</t>
  </si>
  <si>
    <t>Order</t>
  </si>
  <si>
    <t>Recipe</t>
  </si>
  <si>
    <t>Rank</t>
  </si>
  <si>
    <t>Shopping List</t>
  </si>
  <si>
    <t>Qty</t>
  </si>
  <si>
    <t>Included</t>
  </si>
  <si>
    <t>Date of Shopping List</t>
  </si>
  <si>
    <t>Blank for Today</t>
  </si>
  <si>
    <t>Yes</t>
  </si>
  <si>
    <t>This shopping list INCLUDES any items deemed to be in stock.</t>
  </si>
  <si>
    <t>This shopping list EXCLUDES any items deemed to be in stock.</t>
  </si>
  <si>
    <t>Page No</t>
  </si>
  <si>
    <t>Please check all selections to the right</t>
  </si>
  <si>
    <t>Meal Count</t>
  </si>
  <si>
    <t>Qty Measure</t>
  </si>
  <si>
    <t>No Units</t>
  </si>
  <si>
    <t>Req</t>
  </si>
  <si>
    <t>Supplier Rank</t>
  </si>
  <si>
    <t>Product Rank</t>
  </si>
  <si>
    <t>Score</t>
  </si>
  <si>
    <t>Suppliers</t>
  </si>
  <si>
    <t>Single Supplier</t>
  </si>
  <si>
    <t>Leave blank for all</t>
  </si>
  <si>
    <t>All Shopping listed on all pages (supplier specific)</t>
  </si>
  <si>
    <t>Shop Total</t>
  </si>
  <si>
    <t>List any ingredients you may require, each one on a new line. Make sure you complete any yellow cells, and change any red cells. The more you fill in, the more accurate your Meal breakdown and Shopping List will be. If you're not sure what to fill in here, please watch the demo video (links on the Intro &amp; Setup tab).</t>
  </si>
  <si>
    <t>Free Download - Meal Manager &amp; Calorie Report</t>
  </si>
  <si>
    <t>Meal Notes</t>
  </si>
  <si>
    <t>Replenish Stock to Min Qty</t>
  </si>
  <si>
    <t>This shopping list EXCLUDES additioanl items for minimum quantity.</t>
  </si>
  <si>
    <t>This shopping list INCLUDES additioanl items for minimum quantity.</t>
  </si>
  <si>
    <t>Replenish</t>
  </si>
  <si>
    <t>Still Need</t>
  </si>
  <si>
    <t>Actual Req</t>
  </si>
  <si>
    <t>Use the Items in Stock</t>
  </si>
  <si>
    <t>Enter all meals below (under the blue headers). Simply enter a unique meal name per line, how many people it serves, and any notes you may need. The rest of the cells will populate as you enter data on the Recipes tab.</t>
  </si>
  <si>
    <t>This is where you can assign (multiple) ingredients to each meal. Select the meal as may times as required, select a unique ingredient next to each meal selection, and volume of each required. You can assign a number to each line to rank the order in the recipe (1 being top) and then add recipe notes. Please see the video (link on the Intro &amp; Setup tab) for more info).</t>
  </si>
  <si>
    <t>Interim</t>
  </si>
  <si>
    <t>New Stock</t>
  </si>
  <si>
    <t>Taken From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</si>
</sst>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00_ ;[Red]\-#,##0.000\ "/>
    <numFmt numFmtId="165" formatCode="#,##0_ ;[Red]\-#,##0\ "/>
    <numFmt numFmtId="166" formatCode="#,##0.0_ ;[Red]\-#,##0.0\ "/>
    <numFmt numFmtId="167" formatCode="[$-F800]dddd\,\ mmmm\ dd\,\ yyyy"/>
  </numFmts>
  <fonts count="14" x14ac:knownFonts="1">
    <font>
      <sz val="11"/>
      <color theme="1"/>
      <name val="Calibri"/>
      <family val="2"/>
      <scheme val="minor"/>
    </font>
    <font>
      <b/>
      <sz val="8"/>
      <color theme="1"/>
      <name val="Calibri"/>
      <family val="2"/>
      <scheme val="minor"/>
    </font>
    <font>
      <b/>
      <sz val="11"/>
      <color theme="1"/>
      <name val="Calibri"/>
      <family val="2"/>
      <scheme val="minor"/>
    </font>
    <font>
      <b/>
      <u/>
      <sz val="11"/>
      <color theme="1"/>
      <name val="Calibri"/>
      <family val="2"/>
      <scheme val="minor"/>
    </font>
    <font>
      <b/>
      <sz val="11"/>
      <color theme="0"/>
      <name val="Calibri"/>
      <family val="2"/>
      <scheme val="minor"/>
    </font>
    <font>
      <b/>
      <sz val="20"/>
      <color theme="0"/>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16"/>
      <color theme="0"/>
      <name val="Calibri"/>
      <family val="2"/>
      <scheme val="minor"/>
    </font>
    <font>
      <b/>
      <sz val="10"/>
      <color theme="1"/>
      <name val="Calibri"/>
      <family val="2"/>
      <scheme val="minor"/>
    </font>
    <font>
      <sz val="14"/>
      <color theme="1"/>
      <name val="Calibri"/>
      <family val="2"/>
      <scheme val="minor"/>
    </font>
    <font>
      <i/>
      <sz val="11"/>
      <color theme="1"/>
      <name val="Calibri"/>
      <family val="2"/>
      <scheme val="minor"/>
    </font>
    <font>
      <b/>
      <sz val="11"/>
      <color rgb="FFC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1"/>
        <bgColor indexed="64"/>
      </patternFill>
    </fill>
    <fill>
      <patternFill patternType="solid">
        <fgColor rgb="FFFF0000"/>
        <bgColor indexed="64"/>
      </patternFill>
    </fill>
    <fill>
      <patternFill patternType="solid">
        <fgColor rgb="FFB42117"/>
        <bgColor indexed="64"/>
      </patternFill>
    </fill>
    <fill>
      <patternFill patternType="solid">
        <fgColor rgb="FF207144"/>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2">
    <xf numFmtId="0" fontId="0" fillId="0" borderId="0"/>
    <xf numFmtId="0" fontId="7" fillId="0" borderId="0" applyNumberFormat="0" applyFill="0" applyBorder="0" applyAlignment="0" applyProtection="0"/>
  </cellStyleXfs>
  <cellXfs count="315">
    <xf numFmtId="0" fontId="0" fillId="0" borderId="0" xfId="0"/>
    <xf numFmtId="0" fontId="0" fillId="0" borderId="0" xfId="0" applyAlignment="1" applyProtection="1">
      <alignment shrinkToFit="1"/>
      <protection hidden="1"/>
    </xf>
    <xf numFmtId="0" fontId="0" fillId="0" borderId="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2" borderId="0" xfId="0" applyFill="1" applyAlignment="1" applyProtection="1">
      <alignment shrinkToFit="1"/>
      <protection hidden="1"/>
    </xf>
    <xf numFmtId="0" fontId="0" fillId="0" borderId="12" xfId="0" applyBorder="1" applyAlignment="1" applyProtection="1">
      <alignment horizontal="center" shrinkToFit="1"/>
      <protection hidden="1"/>
    </xf>
    <xf numFmtId="0" fontId="1" fillId="2" borderId="0" xfId="0" applyFont="1"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2" borderId="0" xfId="0" applyFill="1" applyAlignment="1" applyProtection="1">
      <alignment horizontal="center" shrinkToFit="1"/>
      <protection hidden="1"/>
    </xf>
    <xf numFmtId="0" fontId="4" fillId="3" borderId="2" xfId="0" applyFont="1" applyFill="1" applyBorder="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0" fontId="4" fillId="3" borderId="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4" fillId="3" borderId="6" xfId="0" applyFont="1" applyFill="1" applyBorder="1" applyAlignment="1" applyProtection="1">
      <alignment horizontal="center" shrinkToFit="1"/>
      <protection locked="0"/>
    </xf>
    <xf numFmtId="0" fontId="4" fillId="3" borderId="7" xfId="0" applyFont="1" applyFill="1" applyBorder="1" applyAlignment="1" applyProtection="1">
      <alignment horizontal="center" shrinkToFit="1"/>
      <protection locked="0"/>
    </xf>
    <xf numFmtId="0" fontId="4" fillId="3" borderId="8"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center" shrinkToFit="1"/>
      <protection locked="0"/>
    </xf>
    <xf numFmtId="164" fontId="0" fillId="0" borderId="3" xfId="0" applyNumberFormat="1" applyBorder="1" applyAlignment="1" applyProtection="1">
      <alignment horizontal="right" shrinkToFit="1"/>
      <protection locked="0"/>
    </xf>
    <xf numFmtId="0" fontId="0" fillId="0" borderId="4" xfId="0" applyBorder="1" applyAlignment="1" applyProtection="1">
      <alignment horizontal="left" shrinkToFit="1"/>
      <protection locked="0"/>
    </xf>
    <xf numFmtId="0" fontId="0" fillId="0" borderId="13" xfId="0" applyBorder="1" applyAlignment="1" applyProtection="1">
      <alignment horizontal="left" shrinkToFit="1"/>
      <protection locked="0"/>
    </xf>
    <xf numFmtId="0" fontId="0" fillId="0" borderId="0" xfId="0" applyAlignment="1" applyProtection="1">
      <alignment horizontal="center" shrinkToFit="1"/>
      <protection locked="0"/>
    </xf>
    <xf numFmtId="164" fontId="0" fillId="0" borderId="0" xfId="0" applyNumberFormat="1" applyAlignment="1" applyProtection="1">
      <alignment horizontal="right" shrinkToFit="1"/>
      <protection locked="0"/>
    </xf>
    <xf numFmtId="0" fontId="0" fillId="0" borderId="14"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center" shrinkToFit="1"/>
      <protection locked="0"/>
    </xf>
    <xf numFmtId="164" fontId="0" fillId="0" borderId="7" xfId="0" applyNumberFormat="1" applyBorder="1" applyAlignment="1" applyProtection="1">
      <alignment horizontal="right" shrinkToFit="1"/>
      <protection locked="0"/>
    </xf>
    <xf numFmtId="0" fontId="0" fillId="0" borderId="8" xfId="0" applyBorder="1" applyAlignment="1" applyProtection="1">
      <alignment horizontal="left" shrinkToFit="1"/>
      <protection locked="0"/>
    </xf>
    <xf numFmtId="165" fontId="0" fillId="0" borderId="2" xfId="0" applyNumberFormat="1" applyBorder="1" applyAlignment="1" applyProtection="1">
      <alignment horizontal="right" shrinkToFit="1"/>
      <protection locked="0"/>
    </xf>
    <xf numFmtId="0" fontId="0" fillId="0" borderId="4" xfId="0" applyBorder="1" applyAlignment="1" applyProtection="1">
      <alignment horizontal="center" shrinkToFit="1"/>
      <protection locked="0"/>
    </xf>
    <xf numFmtId="165" fontId="0" fillId="0" borderId="13" xfId="0" applyNumberFormat="1" applyBorder="1" applyAlignment="1" applyProtection="1">
      <alignment horizontal="right" shrinkToFit="1"/>
      <protection locked="0"/>
    </xf>
    <xf numFmtId="0" fontId="0" fillId="0" borderId="14" xfId="0" applyBorder="1" applyAlignment="1" applyProtection="1">
      <alignment horizontal="center" shrinkToFit="1"/>
      <protection locked="0"/>
    </xf>
    <xf numFmtId="165" fontId="0" fillId="0" borderId="6" xfId="0" applyNumberFormat="1" applyBorder="1" applyAlignment="1" applyProtection="1">
      <alignment horizontal="right" shrinkToFit="1"/>
      <protection locked="0"/>
    </xf>
    <xf numFmtId="0" fontId="0" fillId="0" borderId="8" xfId="0" applyBorder="1" applyAlignment="1" applyProtection="1">
      <alignment horizontal="center" shrinkToFit="1"/>
      <protection locked="0"/>
    </xf>
    <xf numFmtId="8" fontId="0" fillId="0" borderId="2" xfId="0" applyNumberFormat="1" applyBorder="1" applyAlignment="1" applyProtection="1">
      <alignment horizontal="right" shrinkToFit="1"/>
      <protection locked="0"/>
    </xf>
    <xf numFmtId="8" fontId="0" fillId="0" borderId="13"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166" fontId="0" fillId="0" borderId="2" xfId="0" applyNumberFormat="1" applyBorder="1" applyAlignment="1" applyProtection="1">
      <alignment horizontal="right" shrinkToFit="1"/>
      <protection locked="0"/>
    </xf>
    <xf numFmtId="166" fontId="0" fillId="0" borderId="4" xfId="0" applyNumberFormat="1" applyBorder="1" applyAlignment="1" applyProtection="1">
      <alignment horizontal="right" shrinkToFit="1"/>
      <protection locked="0"/>
    </xf>
    <xf numFmtId="166" fontId="0" fillId="0" borderId="13" xfId="0" applyNumberFormat="1" applyBorder="1" applyAlignment="1" applyProtection="1">
      <alignment horizontal="right" shrinkToFit="1"/>
      <protection locked="0"/>
    </xf>
    <xf numFmtId="166" fontId="0" fillId="0" borderId="14" xfId="0" applyNumberFormat="1" applyBorder="1" applyAlignment="1" applyProtection="1">
      <alignment horizontal="right" shrinkToFit="1"/>
      <protection locked="0"/>
    </xf>
    <xf numFmtId="166" fontId="0" fillId="0" borderId="6" xfId="0" applyNumberFormat="1" applyBorder="1" applyAlignment="1" applyProtection="1">
      <alignment horizontal="right" shrinkToFit="1"/>
      <protection locked="0"/>
    </xf>
    <xf numFmtId="166" fontId="0" fillId="0" borderId="8" xfId="0" applyNumberFormat="1" applyBorder="1" applyAlignment="1" applyProtection="1">
      <alignment horizontal="right" shrinkToFit="1"/>
      <protection locked="0"/>
    </xf>
    <xf numFmtId="0" fontId="0" fillId="0" borderId="0" xfId="0" applyFill="1" applyAlignment="1" applyProtection="1">
      <alignment shrinkToFit="1"/>
      <protection hidden="1"/>
    </xf>
    <xf numFmtId="165" fontId="0" fillId="0" borderId="3" xfId="0" applyNumberFormat="1" applyBorder="1" applyAlignment="1" applyProtection="1">
      <alignment horizontal="right" shrinkToFit="1"/>
      <protection locked="0"/>
    </xf>
    <xf numFmtId="165" fontId="0" fillId="0" borderId="0" xfId="0" applyNumberFormat="1" applyAlignment="1" applyProtection="1">
      <alignment horizontal="right" shrinkToFit="1"/>
      <protection locked="0"/>
    </xf>
    <xf numFmtId="165" fontId="0" fillId="0" borderId="7" xfId="0" applyNumberFormat="1" applyBorder="1" applyAlignment="1" applyProtection="1">
      <alignment horizontal="right" shrinkToFit="1"/>
      <protection locked="0"/>
    </xf>
    <xf numFmtId="0" fontId="4" fillId="4" borderId="2" xfId="0" applyFont="1" applyFill="1" applyBorder="1" applyAlignment="1" applyProtection="1">
      <alignment horizontal="center" shrinkToFit="1"/>
      <protection hidden="1"/>
    </xf>
    <xf numFmtId="0" fontId="4" fillId="4" borderId="4" xfId="0" applyFont="1" applyFill="1" applyBorder="1" applyAlignment="1" applyProtection="1">
      <alignment horizontal="center" shrinkToFit="1"/>
      <protection hidden="1"/>
    </xf>
    <xf numFmtId="0" fontId="4" fillId="4" borderId="6" xfId="0" applyFont="1" applyFill="1" applyBorder="1" applyAlignment="1" applyProtection="1">
      <alignment horizontal="center" shrinkToFit="1"/>
      <protection hidden="1"/>
    </xf>
    <xf numFmtId="0" fontId="4" fillId="4" borderId="8" xfId="0" applyFont="1" applyFill="1" applyBorder="1" applyAlignment="1" applyProtection="1">
      <alignment horizontal="center" shrinkToFit="1"/>
      <protection hidden="1"/>
    </xf>
    <xf numFmtId="0" fontId="4" fillId="4" borderId="1" xfId="0" applyFont="1" applyFill="1" applyBorder="1" applyAlignment="1" applyProtection="1">
      <alignment horizontal="center" shrinkToFit="1"/>
      <protection hidden="1"/>
    </xf>
    <xf numFmtId="0" fontId="4" fillId="4" borderId="5" xfId="0" applyFont="1"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165" fontId="0" fillId="0" borderId="1"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0" fontId="0" fillId="0" borderId="1" xfId="0" applyNumberFormat="1" applyBorder="1" applyAlignment="1" applyProtection="1">
      <alignment horizontal="center" shrinkToFit="1"/>
      <protection hidden="1"/>
    </xf>
    <xf numFmtId="0" fontId="0" fillId="0" borderId="15" xfId="0" applyNumberFormat="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3" fillId="0" borderId="0" xfId="0" applyFont="1" applyFill="1" applyAlignment="1" applyProtection="1">
      <alignment horizontal="center" shrinkToFit="1"/>
      <protection hidden="1"/>
    </xf>
    <xf numFmtId="0" fontId="0" fillId="0" borderId="15" xfId="0" applyBorder="1" applyAlignment="1" applyProtection="1">
      <alignment horizontal="center" shrinkToFit="1"/>
      <protection hidden="1"/>
    </xf>
    <xf numFmtId="0" fontId="2" fillId="2" borderId="0" xfId="0" applyFont="1" applyFill="1" applyAlignment="1" applyProtection="1">
      <alignment horizontal="center" shrinkToFit="1"/>
      <protection hidden="1"/>
    </xf>
    <xf numFmtId="0" fontId="6" fillId="2" borderId="0" xfId="0" applyFont="1" applyFill="1"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 xfId="0" applyFill="1" applyBorder="1" applyAlignment="1" applyProtection="1">
      <alignment horizontal="left" shrinkToFit="1"/>
      <protection hidden="1"/>
    </xf>
    <xf numFmtId="0" fontId="0" fillId="0" borderId="15" xfId="0" applyFill="1" applyBorder="1" applyAlignment="1" applyProtection="1">
      <alignment horizontal="left" shrinkToFit="1"/>
      <protection hidden="1"/>
    </xf>
    <xf numFmtId="0" fontId="0" fillId="0" borderId="5" xfId="0" applyFill="1" applyBorder="1" applyAlignment="1" applyProtection="1">
      <alignment horizontal="left" shrinkToFit="1"/>
      <protection hidden="1"/>
    </xf>
    <xf numFmtId="0" fontId="2" fillId="0" borderId="0" xfId="0" applyFont="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164" fontId="0" fillId="0" borderId="3" xfId="0" applyNumberFormat="1" applyBorder="1" applyAlignment="1" applyProtection="1">
      <alignment horizontal="right" shrinkToFit="1"/>
      <protection hidden="1"/>
    </xf>
    <xf numFmtId="164" fontId="0" fillId="0" borderId="7" xfId="0" applyNumberFormat="1" applyBorder="1" applyAlignment="1" applyProtection="1">
      <alignment horizontal="right" shrinkToFit="1"/>
      <protection hidden="1"/>
    </xf>
    <xf numFmtId="164" fontId="0" fillId="0" borderId="0" xfId="0" applyNumberFormat="1" applyBorder="1" applyAlignment="1" applyProtection="1">
      <alignment horizontal="right" shrinkToFit="1"/>
      <protection hidden="1"/>
    </xf>
    <xf numFmtId="0" fontId="0" fillId="0" borderId="0" xfId="0" applyBorder="1" applyAlignment="1" applyProtection="1">
      <alignment horizontal="center" shrinkToFit="1"/>
      <protection hidden="1"/>
    </xf>
    <xf numFmtId="165" fontId="0" fillId="0" borderId="3" xfId="0" applyNumberFormat="1" applyBorder="1" applyAlignment="1" applyProtection="1">
      <alignment shrinkToFit="1"/>
      <protection hidden="1"/>
    </xf>
    <xf numFmtId="165" fontId="0" fillId="0" borderId="0" xfId="0" applyNumberFormat="1" applyBorder="1" applyAlignment="1" applyProtection="1">
      <alignment shrinkToFit="1"/>
      <protection hidden="1"/>
    </xf>
    <xf numFmtId="165" fontId="0" fillId="0" borderId="7" xfId="0" applyNumberFormat="1" applyBorder="1" applyAlignment="1" applyProtection="1">
      <alignment shrinkToFit="1"/>
      <protection hidden="1"/>
    </xf>
    <xf numFmtId="0" fontId="0" fillId="0" borderId="1" xfId="0" applyBorder="1" applyAlignment="1" applyProtection="1">
      <alignment horizontal="right" shrinkToFit="1"/>
      <protection hidden="1"/>
    </xf>
    <xf numFmtId="0" fontId="0" fillId="0" borderId="15" xfId="0" applyBorder="1" applyAlignment="1" applyProtection="1">
      <alignment horizontal="right" shrinkToFit="1"/>
      <protection hidden="1"/>
    </xf>
    <xf numFmtId="0" fontId="0" fillId="0" borderId="5" xfId="0" applyBorder="1" applyAlignment="1" applyProtection="1">
      <alignment horizontal="right" shrinkToFit="1"/>
      <protection hidden="1"/>
    </xf>
    <xf numFmtId="8" fontId="0" fillId="0" borderId="1"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164" fontId="0" fillId="0" borderId="1" xfId="0" applyNumberFormat="1" applyBorder="1" applyAlignment="1" applyProtection="1">
      <alignment horizontal="right" shrinkToFit="1"/>
      <protection hidden="1"/>
    </xf>
    <xf numFmtId="164" fontId="0" fillId="0" borderId="15" xfId="0" applyNumberFormat="1" applyBorder="1" applyAlignment="1" applyProtection="1">
      <alignment horizontal="right" shrinkToFit="1"/>
      <protection hidden="1"/>
    </xf>
    <xf numFmtId="164" fontId="0" fillId="0" borderId="5" xfId="0" applyNumberFormat="1" applyBorder="1" applyAlignment="1" applyProtection="1">
      <alignment horizontal="right" shrinkToFit="1"/>
      <protection hidden="1"/>
    </xf>
    <xf numFmtId="0" fontId="0" fillId="0" borderId="1"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3" xfId="0" applyBorder="1" applyAlignment="1" applyProtection="1">
      <alignment horizontal="left" shrinkToFit="1"/>
      <protection locked="0"/>
    </xf>
    <xf numFmtId="166" fontId="0" fillId="0" borderId="3" xfId="0" applyNumberFormat="1" applyBorder="1" applyAlignment="1" applyProtection="1">
      <alignment horizontal="right" shrinkToFit="1"/>
      <protection locked="0"/>
    </xf>
    <xf numFmtId="0" fontId="0" fillId="0" borderId="0" xfId="0" applyAlignment="1" applyProtection="1">
      <alignment horizontal="left" shrinkToFit="1"/>
      <protection locked="0"/>
    </xf>
    <xf numFmtId="166" fontId="0" fillId="0" borderId="0" xfId="0" applyNumberFormat="1" applyAlignment="1" applyProtection="1">
      <alignment horizontal="right" shrinkToFit="1"/>
      <protection locked="0"/>
    </xf>
    <xf numFmtId="0" fontId="0" fillId="0" borderId="7" xfId="0" applyBorder="1" applyAlignment="1" applyProtection="1">
      <alignment horizontal="left" shrinkToFit="1"/>
      <protection locked="0"/>
    </xf>
    <xf numFmtId="166" fontId="0" fillId="0" borderId="7" xfId="0" applyNumberFormat="1" applyBorder="1" applyAlignment="1" applyProtection="1">
      <alignment horizontal="right" shrinkToFit="1"/>
      <protection locked="0"/>
    </xf>
    <xf numFmtId="14" fontId="0" fillId="0" borderId="12" xfId="0" applyNumberFormat="1" applyBorder="1" applyAlignment="1" applyProtection="1">
      <alignment horizontal="center" shrinkToFit="1"/>
      <protection hidden="1"/>
    </xf>
    <xf numFmtId="0" fontId="0" fillId="0" borderId="12" xfId="0" applyBorder="1" applyAlignment="1" applyProtection="1">
      <alignment horizontal="left" shrinkToFit="1"/>
      <protection hidden="1"/>
    </xf>
    <xf numFmtId="0" fontId="0" fillId="9" borderId="0" xfId="0" applyFill="1" applyAlignment="1" applyProtection="1">
      <alignment shrinkToFit="1"/>
      <protection hidden="1"/>
    </xf>
    <xf numFmtId="0" fontId="0" fillId="9" borderId="0" xfId="0" applyFill="1" applyAlignment="1" applyProtection="1">
      <alignment horizontal="center" shrinkToFit="1"/>
      <protection hidden="1"/>
    </xf>
    <xf numFmtId="166" fontId="0" fillId="0" borderId="1" xfId="0" applyNumberFormat="1" applyBorder="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66" fontId="0" fillId="0" borderId="5" xfId="0" applyNumberFormat="1" applyBorder="1" applyAlignment="1" applyProtection="1">
      <alignment horizontal="right" shrinkToFit="1"/>
      <protection hidden="1"/>
    </xf>
    <xf numFmtId="0" fontId="3" fillId="0" borderId="0" xfId="0" applyFont="1" applyBorder="1" applyAlignment="1" applyProtection="1">
      <alignment horizontal="center" shrinkToFit="1"/>
      <protection hidden="1"/>
    </xf>
    <xf numFmtId="166" fontId="0" fillId="0" borderId="1" xfId="0" applyNumberFormat="1" applyFill="1" applyBorder="1" applyAlignment="1" applyProtection="1">
      <alignment horizontal="right" shrinkToFit="1"/>
      <protection hidden="1"/>
    </xf>
    <xf numFmtId="166" fontId="0" fillId="0" borderId="15" xfId="0" applyNumberFormat="1" applyFill="1" applyBorder="1" applyAlignment="1" applyProtection="1">
      <alignment horizontal="right" shrinkToFit="1"/>
      <protection hidden="1"/>
    </xf>
    <xf numFmtId="166" fontId="0" fillId="0" borderId="5" xfId="0" applyNumberFormat="1" applyFill="1" applyBorder="1" applyAlignment="1" applyProtection="1">
      <alignment horizontal="right" shrinkToFit="1"/>
      <protection hidden="1"/>
    </xf>
    <xf numFmtId="0" fontId="4" fillId="5" borderId="9" xfId="0" applyFont="1" applyFill="1" applyBorder="1" applyAlignment="1" applyProtection="1">
      <alignment horizontal="center" shrinkToFit="1"/>
      <protection hidden="1"/>
    </xf>
    <xf numFmtId="0" fontId="4" fillId="5" borderId="10" xfId="0" applyFont="1" applyFill="1" applyBorder="1" applyAlignment="1" applyProtection="1">
      <alignment horizontal="center" shrinkToFit="1"/>
      <protection hidden="1"/>
    </xf>
    <xf numFmtId="0" fontId="4" fillId="5" borderId="11" xfId="0" applyFont="1" applyFill="1" applyBorder="1" applyAlignment="1" applyProtection="1">
      <alignment horizontal="center" shrinkToFit="1"/>
      <protection hidden="1"/>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2" fillId="2" borderId="6" xfId="0" applyFont="1" applyFill="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10" fillId="2" borderId="0" xfId="0" applyFont="1" applyFill="1" applyAlignment="1" applyProtection="1">
      <alignment horizontal="center" vertical="center" shrinkToFit="1"/>
      <protection hidden="1"/>
    </xf>
    <xf numFmtId="0" fontId="5" fillId="7" borderId="2" xfId="1" applyFont="1" applyFill="1" applyBorder="1" applyAlignment="1" applyProtection="1">
      <alignment horizontal="center" vertical="center" wrapText="1"/>
      <protection hidden="1"/>
    </xf>
    <xf numFmtId="0" fontId="5" fillId="7" borderId="3" xfId="1" applyFont="1" applyFill="1" applyBorder="1" applyAlignment="1" applyProtection="1">
      <alignment horizontal="center" vertical="center" wrapText="1"/>
      <protection hidden="1"/>
    </xf>
    <xf numFmtId="0" fontId="5" fillId="7" borderId="4" xfId="1" applyFont="1" applyFill="1" applyBorder="1" applyAlignment="1" applyProtection="1">
      <alignment horizontal="center" vertical="center" wrapText="1"/>
      <protection hidden="1"/>
    </xf>
    <xf numFmtId="0" fontId="5" fillId="7" borderId="13" xfId="1" applyFont="1" applyFill="1" applyBorder="1" applyAlignment="1" applyProtection="1">
      <alignment horizontal="center" vertical="center" wrapText="1"/>
      <protection hidden="1"/>
    </xf>
    <xf numFmtId="0" fontId="5" fillId="7" borderId="0" xfId="1" applyFont="1" applyFill="1" applyBorder="1" applyAlignment="1" applyProtection="1">
      <alignment horizontal="center" vertical="center" wrapText="1"/>
      <protection hidden="1"/>
    </xf>
    <xf numFmtId="0" fontId="5" fillId="7" borderId="14" xfId="1" applyFont="1" applyFill="1" applyBorder="1" applyAlignment="1" applyProtection="1">
      <alignment horizontal="center" vertical="center" wrapText="1"/>
      <protection hidden="1"/>
    </xf>
    <xf numFmtId="0" fontId="5" fillId="7" borderId="6" xfId="1" applyFont="1" applyFill="1" applyBorder="1" applyAlignment="1" applyProtection="1">
      <alignment horizontal="center" vertical="center" wrapText="1"/>
      <protection hidden="1"/>
    </xf>
    <xf numFmtId="0" fontId="5" fillId="7" borderId="7" xfId="1" applyFont="1" applyFill="1" applyBorder="1" applyAlignment="1" applyProtection="1">
      <alignment horizontal="center" vertical="center" wrapText="1"/>
      <protection hidden="1"/>
    </xf>
    <xf numFmtId="0" fontId="5" fillId="7" borderId="8" xfId="1" applyFont="1" applyFill="1" applyBorder="1" applyAlignment="1" applyProtection="1">
      <alignment horizontal="center" vertical="center" wrapText="1"/>
      <protection hidden="1"/>
    </xf>
    <xf numFmtId="0" fontId="5" fillId="8" borderId="2" xfId="1" applyFont="1" applyFill="1" applyBorder="1" applyAlignment="1" applyProtection="1">
      <alignment horizontal="center" vertical="center" wrapText="1"/>
      <protection hidden="1"/>
    </xf>
    <xf numFmtId="0" fontId="5" fillId="8" borderId="3" xfId="1" applyFont="1" applyFill="1" applyBorder="1" applyAlignment="1" applyProtection="1">
      <alignment horizontal="center" vertical="center" wrapText="1"/>
      <protection hidden="1"/>
    </xf>
    <xf numFmtId="0" fontId="5" fillId="8" borderId="4" xfId="1" applyFont="1" applyFill="1" applyBorder="1" applyAlignment="1" applyProtection="1">
      <alignment horizontal="center" vertical="center" wrapText="1"/>
      <protection hidden="1"/>
    </xf>
    <xf numFmtId="0" fontId="5" fillId="8" borderId="13" xfId="1" applyFont="1" applyFill="1" applyBorder="1" applyAlignment="1" applyProtection="1">
      <alignment horizontal="center" vertical="center" wrapText="1"/>
      <protection hidden="1"/>
    </xf>
    <xf numFmtId="0" fontId="5" fillId="8" borderId="0" xfId="1" applyFont="1" applyFill="1" applyBorder="1" applyAlignment="1" applyProtection="1">
      <alignment horizontal="center" vertical="center" wrapText="1"/>
      <protection hidden="1"/>
    </xf>
    <xf numFmtId="0" fontId="5" fillId="8" borderId="14" xfId="1" applyFont="1" applyFill="1" applyBorder="1" applyAlignment="1" applyProtection="1">
      <alignment horizontal="center" vertical="center" wrapText="1"/>
      <protection hidden="1"/>
    </xf>
    <xf numFmtId="0" fontId="5" fillId="8" borderId="6" xfId="1" applyFont="1" applyFill="1" applyBorder="1" applyAlignment="1" applyProtection="1">
      <alignment horizontal="center" vertical="center" wrapText="1"/>
      <protection hidden="1"/>
    </xf>
    <xf numFmtId="0" fontId="5" fillId="8" borderId="7" xfId="1" applyFont="1" applyFill="1" applyBorder="1" applyAlignment="1" applyProtection="1">
      <alignment horizontal="center" vertical="center" wrapText="1"/>
      <protection hidden="1"/>
    </xf>
    <xf numFmtId="0" fontId="5" fillId="8" borderId="8" xfId="1" applyFont="1" applyFill="1" applyBorder="1" applyAlignment="1" applyProtection="1">
      <alignment horizontal="center" vertical="center" wrapTex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9" fillId="6" borderId="2" xfId="1" applyFont="1" applyFill="1" applyBorder="1" applyAlignment="1" applyProtection="1">
      <alignment horizontal="center" vertical="center" shrinkToFit="1"/>
      <protection hidden="1"/>
    </xf>
    <xf numFmtId="0" fontId="9" fillId="6" borderId="3" xfId="1" applyFont="1" applyFill="1" applyBorder="1" applyAlignment="1" applyProtection="1">
      <alignment horizontal="center" vertical="center" shrinkToFit="1"/>
      <protection hidden="1"/>
    </xf>
    <xf numFmtId="0" fontId="9" fillId="6" borderId="4" xfId="1" applyFont="1" applyFill="1" applyBorder="1" applyAlignment="1" applyProtection="1">
      <alignment horizontal="center" vertical="center" shrinkToFit="1"/>
      <protection hidden="1"/>
    </xf>
    <xf numFmtId="0" fontId="9" fillId="6" borderId="6" xfId="1" applyFont="1" applyFill="1" applyBorder="1" applyAlignment="1" applyProtection="1">
      <alignment horizontal="center" vertical="center" shrinkToFit="1"/>
      <protection hidden="1"/>
    </xf>
    <xf numFmtId="0" fontId="9" fillId="6" borderId="7" xfId="1" applyFont="1" applyFill="1" applyBorder="1" applyAlignment="1" applyProtection="1">
      <alignment horizontal="center" vertical="center" shrinkToFit="1"/>
      <protection hidden="1"/>
    </xf>
    <xf numFmtId="0" fontId="9" fillId="6" borderId="8" xfId="1" applyFont="1" applyFill="1" applyBorder="1" applyAlignment="1" applyProtection="1">
      <alignment horizontal="center" vertical="center" shrinkToFit="1"/>
      <protection hidden="1"/>
    </xf>
    <xf numFmtId="0" fontId="1" fillId="0" borderId="0" xfId="0" applyFont="1" applyAlignment="1" applyProtection="1">
      <alignment horizontal="left" vertical="center" wrapTex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4" fillId="4" borderId="9" xfId="0" applyFont="1" applyFill="1" applyBorder="1" applyAlignment="1" applyProtection="1">
      <alignment horizontal="center" shrinkToFit="1"/>
      <protection hidden="1"/>
    </xf>
    <xf numFmtId="0" fontId="4" fillId="4" borderId="10" xfId="0" applyFont="1" applyFill="1" applyBorder="1" applyAlignment="1" applyProtection="1">
      <alignment horizontal="center" shrinkToFit="1"/>
      <protection hidden="1"/>
    </xf>
    <xf numFmtId="0" fontId="4" fillId="4" borderId="11" xfId="0" applyFont="1" applyFill="1" applyBorder="1" applyAlignment="1" applyProtection="1">
      <alignment horizontal="center" shrinkToFit="1"/>
      <protection hidden="1"/>
    </xf>
    <xf numFmtId="0" fontId="4" fillId="3" borderId="9" xfId="0" applyFont="1" applyFill="1" applyBorder="1" applyAlignment="1" applyProtection="1">
      <alignment horizontal="center" shrinkToFit="1"/>
      <protection hidden="1"/>
    </xf>
    <xf numFmtId="0" fontId="4" fillId="3" borderId="10" xfId="0" applyFont="1" applyFill="1" applyBorder="1" applyAlignment="1" applyProtection="1">
      <alignment horizontal="center" shrinkToFit="1"/>
      <protection hidden="1"/>
    </xf>
    <xf numFmtId="0" fontId="4" fillId="3" borderId="11" xfId="0" applyFont="1" applyFill="1" applyBorder="1" applyAlignment="1" applyProtection="1">
      <alignment horizontal="center" shrinkToFit="1"/>
      <protection hidden="1"/>
    </xf>
    <xf numFmtId="0" fontId="8" fillId="0" borderId="9" xfId="0" applyFont="1" applyBorder="1" applyAlignment="1" applyProtection="1">
      <alignment horizontal="center" shrinkToFit="1"/>
      <protection locked="0"/>
    </xf>
    <xf numFmtId="0" fontId="8" fillId="0" borderId="10" xfId="0" applyFont="1" applyBorder="1" applyAlignment="1" applyProtection="1">
      <alignment horizontal="center" shrinkToFit="1"/>
      <protection locked="0"/>
    </xf>
    <xf numFmtId="0" fontId="8" fillId="0" borderId="11" xfId="0" applyFont="1" applyBorder="1" applyAlignment="1" applyProtection="1">
      <alignment horizontal="center" shrinkToFit="1"/>
      <protection locked="0"/>
    </xf>
    <xf numFmtId="0" fontId="0" fillId="0" borderId="9"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5" fillId="4" borderId="2" xfId="0" applyFont="1" applyFill="1" applyBorder="1" applyAlignment="1" applyProtection="1">
      <alignment horizontal="center" vertical="center" shrinkToFit="1"/>
      <protection hidden="1"/>
    </xf>
    <xf numFmtId="0" fontId="5" fillId="4" borderId="3" xfId="0" applyFont="1" applyFill="1" applyBorder="1" applyAlignment="1" applyProtection="1">
      <alignment horizontal="center" vertical="center" shrinkToFit="1"/>
      <protection hidden="1"/>
    </xf>
    <xf numFmtId="0" fontId="5" fillId="4" borderId="4" xfId="0" applyFont="1" applyFill="1" applyBorder="1" applyAlignment="1" applyProtection="1">
      <alignment horizontal="center" vertical="center" shrinkToFit="1"/>
      <protection hidden="1"/>
    </xf>
    <xf numFmtId="0" fontId="5" fillId="4" borderId="6" xfId="0" applyFont="1" applyFill="1" applyBorder="1" applyAlignment="1" applyProtection="1">
      <alignment horizontal="center" vertical="center" shrinkToFit="1"/>
      <protection hidden="1"/>
    </xf>
    <xf numFmtId="0" fontId="5" fillId="4" borderId="7" xfId="0" applyFont="1" applyFill="1" applyBorder="1" applyAlignment="1" applyProtection="1">
      <alignment horizontal="center" vertical="center" shrinkToFit="1"/>
      <protection hidden="1"/>
    </xf>
    <xf numFmtId="0" fontId="5" fillId="4" borderId="8"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0" fontId="4" fillId="3" borderId="4" xfId="0" applyFont="1" applyFill="1" applyBorder="1" applyAlignment="1" applyProtection="1">
      <alignment horizontal="center" shrinkToFit="1"/>
      <protection hidden="1"/>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0" fillId="0" borderId="13"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4"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0" fillId="0" borderId="8" xfId="0" applyFill="1" applyBorder="1" applyAlignment="1" applyProtection="1">
      <alignment horizontal="center" shrinkToFit="1"/>
      <protection locked="0"/>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2" fillId="2" borderId="3" xfId="0" applyFont="1" applyFill="1" applyBorder="1" applyAlignment="1" applyProtection="1">
      <alignment horizontal="center" shrinkToFit="1"/>
      <protection hidden="1"/>
    </xf>
    <xf numFmtId="0" fontId="1" fillId="2" borderId="2"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4" xfId="0" applyFont="1" applyFill="1" applyBorder="1" applyAlignment="1" applyProtection="1">
      <alignment horizontal="left" vertical="center" wrapText="1"/>
      <protection hidden="1"/>
    </xf>
    <xf numFmtId="0" fontId="1" fillId="2" borderId="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hidden="1"/>
    </xf>
    <xf numFmtId="0" fontId="1" fillId="2" borderId="8" xfId="0" applyFont="1" applyFill="1" applyBorder="1" applyAlignment="1" applyProtection="1">
      <alignment horizontal="left" vertical="center" wrapText="1"/>
      <protection hidden="1"/>
    </xf>
    <xf numFmtId="0" fontId="5" fillId="3" borderId="1"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1" fillId="2" borderId="13" xfId="0" applyFont="1" applyFill="1" applyBorder="1" applyAlignment="1" applyProtection="1">
      <alignment horizontal="left" vertical="center" wrapText="1"/>
      <protection hidden="1"/>
    </xf>
    <xf numFmtId="0" fontId="1" fillId="2" borderId="0" xfId="0" applyFont="1" applyFill="1" applyBorder="1" applyAlignment="1" applyProtection="1">
      <alignment horizontal="left" vertical="center" wrapText="1"/>
      <protection hidden="1"/>
    </xf>
    <xf numFmtId="0" fontId="1" fillId="2" borderId="14" xfId="0" applyFont="1" applyFill="1" applyBorder="1" applyAlignment="1" applyProtection="1">
      <alignment horizontal="left" vertical="center" wrapText="1"/>
      <protection hidden="1"/>
    </xf>
    <xf numFmtId="0" fontId="0" fillId="0" borderId="0" xfId="0" applyBorder="1" applyAlignment="1" applyProtection="1">
      <alignment horizontal="center" shrinkToFit="1"/>
      <protection hidden="1"/>
    </xf>
    <xf numFmtId="0" fontId="0" fillId="0" borderId="0" xfId="0" applyBorder="1" applyAlignment="1" applyProtection="1">
      <alignment horizontal="left" shrinkToFit="1"/>
      <protection hidden="1"/>
    </xf>
    <xf numFmtId="164" fontId="0" fillId="0" borderId="0" xfId="0" applyNumberFormat="1" applyBorder="1" applyAlignment="1" applyProtection="1">
      <alignment horizontal="right" shrinkToFit="1"/>
      <protection hidden="1"/>
    </xf>
    <xf numFmtId="0" fontId="0" fillId="0" borderId="14" xfId="0" applyBorder="1" applyAlignment="1" applyProtection="1">
      <alignment horizontal="left" shrinkToFit="1"/>
      <protection hidden="1"/>
    </xf>
    <xf numFmtId="0" fontId="0" fillId="0" borderId="7" xfId="0" applyBorder="1" applyAlignment="1" applyProtection="1">
      <alignment horizontal="left" shrinkToFit="1"/>
      <protection hidden="1"/>
    </xf>
    <xf numFmtId="164" fontId="0" fillId="0" borderId="7"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0" fontId="4" fillId="4" borderId="3" xfId="0" applyFont="1" applyFill="1" applyBorder="1" applyAlignment="1" applyProtection="1">
      <alignment horizontal="center" shrinkToFit="1"/>
      <protection hidden="1"/>
    </xf>
    <xf numFmtId="0" fontId="4" fillId="4" borderId="4" xfId="0" applyFont="1" applyFill="1" applyBorder="1" applyAlignment="1" applyProtection="1">
      <alignment horizontal="center" shrinkToFit="1"/>
      <protection hidden="1"/>
    </xf>
    <xf numFmtId="0" fontId="0" fillId="0" borderId="3" xfId="0" applyBorder="1" applyAlignment="1" applyProtection="1">
      <alignment horizontal="left" shrinkToFit="1"/>
      <protection hidden="1"/>
    </xf>
    <xf numFmtId="164" fontId="0" fillId="0" borderId="3" xfId="0" applyNumberFormat="1" applyBorder="1" applyAlignment="1" applyProtection="1">
      <alignment horizontal="right" shrinkToFit="1"/>
      <protection hidden="1"/>
    </xf>
    <xf numFmtId="0" fontId="0" fillId="0" borderId="4" xfId="0" applyBorder="1" applyAlignment="1" applyProtection="1">
      <alignment horizontal="left" shrinkToFit="1"/>
      <protection hidden="1"/>
    </xf>
    <xf numFmtId="0" fontId="11" fillId="0" borderId="2" xfId="0" applyNumberFormat="1" applyFont="1" applyBorder="1" applyAlignment="1" applyProtection="1">
      <alignment horizontal="center" vertical="center" shrinkToFit="1"/>
      <protection hidden="1"/>
    </xf>
    <xf numFmtId="0" fontId="11" fillId="0" borderId="3" xfId="0" applyNumberFormat="1" applyFont="1" applyBorder="1" applyAlignment="1" applyProtection="1">
      <alignment horizontal="center" vertical="center" shrinkToFit="1"/>
      <protection hidden="1"/>
    </xf>
    <xf numFmtId="0" fontId="11" fillId="0" borderId="4" xfId="0" applyNumberFormat="1" applyFont="1" applyBorder="1" applyAlignment="1" applyProtection="1">
      <alignment horizontal="center" vertical="center" shrinkToFit="1"/>
      <protection hidden="1"/>
    </xf>
    <xf numFmtId="0" fontId="11" fillId="0" borderId="6" xfId="0" applyNumberFormat="1" applyFont="1" applyBorder="1" applyAlignment="1" applyProtection="1">
      <alignment horizontal="center" vertical="center" shrinkToFit="1"/>
      <protection hidden="1"/>
    </xf>
    <xf numFmtId="0" fontId="11" fillId="0" borderId="7" xfId="0" applyNumberFormat="1" applyFont="1" applyBorder="1" applyAlignment="1" applyProtection="1">
      <alignment horizontal="center" vertical="center" shrinkToFit="1"/>
      <protection hidden="1"/>
    </xf>
    <xf numFmtId="0" fontId="11" fillId="0" borderId="8" xfId="0" applyNumberFormat="1" applyFont="1" applyBorder="1" applyAlignment="1" applyProtection="1">
      <alignment horizontal="center" vertical="center" shrinkToFit="1"/>
      <protection hidden="1"/>
    </xf>
    <xf numFmtId="0" fontId="0" fillId="0" borderId="9"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2" fillId="2" borderId="13" xfId="0" applyFont="1" applyFill="1" applyBorder="1" applyAlignment="1" applyProtection="1">
      <alignment horizontal="left" shrinkToFit="1"/>
      <protection hidden="1"/>
    </xf>
    <xf numFmtId="0" fontId="2" fillId="2" borderId="0" xfId="0" applyFont="1" applyFill="1" applyAlignment="1" applyProtection="1">
      <alignment horizontal="left" shrinkToFit="1"/>
      <protection hidden="1"/>
    </xf>
    <xf numFmtId="0" fontId="4" fillId="4" borderId="2"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165" fontId="11" fillId="0" borderId="2" xfId="0" applyNumberFormat="1" applyFont="1" applyBorder="1" applyAlignment="1" applyProtection="1">
      <alignment horizontal="center" vertical="center" shrinkToFit="1"/>
      <protection hidden="1"/>
    </xf>
    <xf numFmtId="165" fontId="11" fillId="0" borderId="3" xfId="0" applyNumberFormat="1" applyFont="1" applyBorder="1" applyAlignment="1" applyProtection="1">
      <alignment horizontal="center" vertical="center" shrinkToFit="1"/>
      <protection hidden="1"/>
    </xf>
    <xf numFmtId="165" fontId="11" fillId="0" borderId="4" xfId="0" applyNumberFormat="1" applyFont="1" applyBorder="1" applyAlignment="1" applyProtection="1">
      <alignment horizontal="center" vertical="center" shrinkToFit="1"/>
      <protection hidden="1"/>
    </xf>
    <xf numFmtId="165" fontId="11" fillId="0" borderId="6" xfId="0" applyNumberFormat="1" applyFont="1" applyBorder="1" applyAlignment="1" applyProtection="1">
      <alignment horizontal="center" vertical="center" shrinkToFit="1"/>
      <protection hidden="1"/>
    </xf>
    <xf numFmtId="165" fontId="11" fillId="0" borderId="7" xfId="0" applyNumberFormat="1" applyFont="1" applyBorder="1" applyAlignment="1" applyProtection="1">
      <alignment horizontal="center" vertical="center" shrinkToFit="1"/>
      <protection hidden="1"/>
    </xf>
    <xf numFmtId="165" fontId="11" fillId="0" borderId="8" xfId="0" applyNumberFormat="1" applyFont="1" applyBorder="1" applyAlignment="1" applyProtection="1">
      <alignment horizontal="center" vertical="center" shrinkToFit="1"/>
      <protection hidden="1"/>
    </xf>
    <xf numFmtId="8" fontId="11" fillId="0" borderId="2" xfId="0" applyNumberFormat="1" applyFont="1" applyBorder="1" applyAlignment="1" applyProtection="1">
      <alignment horizontal="center" vertical="center" shrinkToFit="1"/>
      <protection hidden="1"/>
    </xf>
    <xf numFmtId="8" fontId="11" fillId="0" borderId="3" xfId="0" applyNumberFormat="1" applyFont="1" applyBorder="1" applyAlignment="1" applyProtection="1">
      <alignment horizontal="center" vertical="center" shrinkToFit="1"/>
      <protection hidden="1"/>
    </xf>
    <xf numFmtId="8" fontId="11" fillId="0" borderId="4" xfId="0" applyNumberFormat="1" applyFont="1" applyBorder="1" applyAlignment="1" applyProtection="1">
      <alignment horizontal="center" vertical="center" shrinkToFit="1"/>
      <protection hidden="1"/>
    </xf>
    <xf numFmtId="8" fontId="11" fillId="0" borderId="6" xfId="0" applyNumberFormat="1" applyFont="1" applyBorder="1" applyAlignment="1" applyProtection="1">
      <alignment horizontal="center" vertical="center" shrinkToFit="1"/>
      <protection hidden="1"/>
    </xf>
    <xf numFmtId="8" fontId="11" fillId="0" borderId="7" xfId="0" applyNumberFormat="1" applyFont="1" applyBorder="1" applyAlignment="1" applyProtection="1">
      <alignment horizontal="center" vertical="center" shrinkToFit="1"/>
      <protection hidden="1"/>
    </xf>
    <xf numFmtId="8" fontId="11" fillId="0" borderId="8" xfId="0" applyNumberFormat="1" applyFont="1" applyBorder="1" applyAlignment="1" applyProtection="1">
      <alignment horizontal="center" vertical="center" shrinkToFit="1"/>
      <protection hidden="1"/>
    </xf>
    <xf numFmtId="0" fontId="0" fillId="2" borderId="9" xfId="0" applyFill="1" applyBorder="1" applyAlignment="1" applyProtection="1">
      <alignment horizontal="left" shrinkToFit="1"/>
      <protection hidden="1"/>
    </xf>
    <xf numFmtId="0" fontId="0" fillId="2" borderId="10" xfId="0" applyFill="1" applyBorder="1" applyAlignment="1" applyProtection="1">
      <alignment horizontal="left" shrinkToFit="1"/>
      <protection hidden="1"/>
    </xf>
    <xf numFmtId="0" fontId="0" fillId="2" borderId="11" xfId="0" applyFill="1" applyBorder="1" applyAlignment="1" applyProtection="1">
      <alignment horizontal="left" shrinkToFit="1"/>
      <protection hidden="1"/>
    </xf>
    <xf numFmtId="0" fontId="0" fillId="0" borderId="10" xfId="0" applyFill="1" applyBorder="1" applyAlignment="1" applyProtection="1">
      <alignment horizontal="center" shrinkToFit="1"/>
      <protection locked="0"/>
    </xf>
    <xf numFmtId="0" fontId="0" fillId="0" borderId="9" xfId="0" applyNumberFormat="1" applyBorder="1" applyAlignment="1" applyProtection="1">
      <alignment horizontal="center" shrinkToFit="1"/>
      <protection locked="0"/>
    </xf>
    <xf numFmtId="0" fontId="0" fillId="0" borderId="10" xfId="0" applyNumberFormat="1" applyBorder="1" applyAlignment="1" applyProtection="1">
      <alignment horizontal="center" shrinkToFit="1"/>
      <protection locked="0"/>
    </xf>
    <xf numFmtId="0" fontId="0" fillId="0" borderId="11" xfId="0" applyNumberFormat="1" applyBorder="1" applyAlignment="1" applyProtection="1">
      <alignment horizontal="center" shrinkToFit="1"/>
      <protection locked="0"/>
    </xf>
    <xf numFmtId="165" fontId="0" fillId="0" borderId="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0" fontId="1" fillId="9" borderId="7" xfId="0" applyFont="1" applyFill="1" applyBorder="1" applyAlignment="1" applyProtection="1">
      <alignment horizontal="center" shrinkToFit="1"/>
      <protection hidden="1"/>
    </xf>
    <xf numFmtId="165" fontId="0" fillId="0" borderId="7"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165" fontId="0" fillId="0" borderId="0" xfId="0" applyNumberFormat="1" applyBorder="1" applyAlignment="1" applyProtection="1">
      <alignment horizontal="center" shrinkToFit="1"/>
      <protection locked="0"/>
    </xf>
    <xf numFmtId="165" fontId="0" fillId="0" borderId="14" xfId="0" applyNumberFormat="1" applyBorder="1" applyAlignment="1" applyProtection="1">
      <alignment horizontal="center" shrinkToFit="1"/>
      <protection locked="0"/>
    </xf>
    <xf numFmtId="165" fontId="0" fillId="0" borderId="7" xfId="0" applyNumberFormat="1" applyBorder="1" applyAlignment="1" applyProtection="1">
      <alignment horizontal="center" shrinkToFit="1"/>
      <protection locked="0"/>
    </xf>
    <xf numFmtId="165" fontId="0" fillId="0" borderId="8" xfId="0" applyNumberFormat="1" applyBorder="1" applyAlignment="1" applyProtection="1">
      <alignment horizontal="center" shrinkToFit="1"/>
      <protection locked="0"/>
    </xf>
    <xf numFmtId="14" fontId="0" fillId="0" borderId="9" xfId="0" applyNumberFormat="1" applyBorder="1" applyAlignment="1" applyProtection="1">
      <alignment horizontal="center" shrinkToFit="1"/>
      <protection locked="0"/>
    </xf>
    <xf numFmtId="14" fontId="0" fillId="0" borderId="10" xfId="0" applyNumberFormat="1" applyBorder="1" applyAlignment="1" applyProtection="1">
      <alignment horizontal="center" shrinkToFit="1"/>
      <protection locked="0"/>
    </xf>
    <xf numFmtId="14" fontId="0" fillId="0" borderId="11" xfId="0" applyNumberFormat="1" applyBorder="1" applyAlignment="1" applyProtection="1">
      <alignment horizontal="center" shrinkToFit="1"/>
      <protection locked="0"/>
    </xf>
    <xf numFmtId="0" fontId="0" fillId="0" borderId="13" xfId="0" applyNumberFormat="1" applyBorder="1" applyAlignment="1" applyProtection="1">
      <alignment horizontal="left" shrinkToFit="1"/>
      <protection locked="0"/>
    </xf>
    <xf numFmtId="0" fontId="0" fillId="0" borderId="0" xfId="0" applyNumberFormat="1" applyBorder="1" applyAlignment="1" applyProtection="1">
      <alignment horizontal="left" shrinkToFit="1"/>
      <protection locked="0"/>
    </xf>
    <xf numFmtId="0" fontId="0" fillId="0" borderId="6" xfId="0" applyNumberFormat="1" applyBorder="1" applyAlignment="1" applyProtection="1">
      <alignment horizontal="left" shrinkToFit="1"/>
      <protection locked="0"/>
    </xf>
    <xf numFmtId="0" fontId="0" fillId="0" borderId="7" xfId="0" applyNumberFormat="1" applyBorder="1" applyAlignment="1" applyProtection="1">
      <alignment horizontal="left" shrinkToFit="1"/>
      <protection locked="0"/>
    </xf>
    <xf numFmtId="165" fontId="0" fillId="0" borderId="3" xfId="0" applyNumberFormat="1" applyBorder="1" applyAlignment="1" applyProtection="1">
      <alignment horizontal="center" shrinkToFit="1"/>
      <protection locked="0"/>
    </xf>
    <xf numFmtId="165" fontId="0" fillId="0" borderId="4" xfId="0" applyNumberFormat="1" applyBorder="1" applyAlignment="1" applyProtection="1">
      <alignment horizontal="center" shrinkToFit="1"/>
      <protection locked="0"/>
    </xf>
    <xf numFmtId="0" fontId="0" fillId="0" borderId="2" xfId="0" applyNumberFormat="1" applyBorder="1" applyAlignment="1" applyProtection="1">
      <alignment horizontal="left" shrinkToFit="1"/>
      <protection locked="0"/>
    </xf>
    <xf numFmtId="0" fontId="0" fillId="0" borderId="3" xfId="0" applyNumberFormat="1" applyBorder="1" applyAlignment="1" applyProtection="1">
      <alignment horizontal="left" shrinkToFit="1"/>
      <protection locked="0"/>
    </xf>
    <xf numFmtId="167" fontId="5" fillId="3" borderId="2" xfId="0" applyNumberFormat="1" applyFont="1" applyFill="1" applyBorder="1" applyAlignment="1" applyProtection="1">
      <alignment horizontal="center" vertical="center" shrinkToFit="1"/>
      <protection hidden="1"/>
    </xf>
    <xf numFmtId="167" fontId="5" fillId="3" borderId="3" xfId="0" applyNumberFormat="1" applyFont="1" applyFill="1" applyBorder="1" applyAlignment="1" applyProtection="1">
      <alignment horizontal="center" vertical="center" shrinkToFit="1"/>
      <protection hidden="1"/>
    </xf>
    <xf numFmtId="167" fontId="5" fillId="3" borderId="4" xfId="0" applyNumberFormat="1" applyFont="1" applyFill="1" applyBorder="1" applyAlignment="1" applyProtection="1">
      <alignment horizontal="center" vertical="center" shrinkToFit="1"/>
      <protection hidden="1"/>
    </xf>
    <xf numFmtId="167" fontId="5" fillId="3" borderId="6" xfId="0" applyNumberFormat="1" applyFont="1" applyFill="1" applyBorder="1" applyAlignment="1" applyProtection="1">
      <alignment horizontal="center" vertical="center" shrinkToFit="1"/>
      <protection hidden="1"/>
    </xf>
    <xf numFmtId="167" fontId="5" fillId="3" borderId="7" xfId="0" applyNumberFormat="1" applyFont="1" applyFill="1" applyBorder="1" applyAlignment="1" applyProtection="1">
      <alignment horizontal="center" vertical="center" shrinkToFit="1"/>
      <protection hidden="1"/>
    </xf>
    <xf numFmtId="167" fontId="5" fillId="3" borderId="8" xfId="0" applyNumberFormat="1" applyFont="1" applyFill="1" applyBorder="1" applyAlignment="1" applyProtection="1">
      <alignment horizontal="center" vertical="center" shrinkToFit="1"/>
      <protection hidden="1"/>
    </xf>
    <xf numFmtId="0" fontId="12" fillId="2" borderId="0" xfId="0" applyFont="1" applyFill="1" applyAlignment="1" applyProtection="1">
      <alignment horizontal="center" shrinkToFit="1"/>
      <protection hidden="1"/>
    </xf>
    <xf numFmtId="0" fontId="13" fillId="2" borderId="0" xfId="0" applyFont="1" applyFill="1" applyAlignment="1" applyProtection="1">
      <alignment horizontal="center" shrinkToFit="1"/>
      <protection hidden="1"/>
    </xf>
    <xf numFmtId="8" fontId="0" fillId="2" borderId="9" xfId="0" applyNumberFormat="1" applyFill="1" applyBorder="1" applyAlignment="1" applyProtection="1">
      <alignment horizontal="right" shrinkToFit="1"/>
      <protection hidden="1"/>
    </xf>
    <xf numFmtId="8" fontId="0" fillId="2" borderId="10" xfId="0" applyNumberFormat="1" applyFill="1" applyBorder="1" applyAlignment="1" applyProtection="1">
      <alignment horizontal="right" shrinkToFit="1"/>
      <protection hidden="1"/>
    </xf>
    <xf numFmtId="8" fontId="0" fillId="2" borderId="11" xfId="0" applyNumberFormat="1" applyFill="1" applyBorder="1" applyAlignment="1" applyProtection="1">
      <alignment horizontal="right" shrinkToFit="1"/>
      <protection hidden="1"/>
    </xf>
    <xf numFmtId="0" fontId="1" fillId="2" borderId="10" xfId="0" applyFont="1" applyFill="1" applyBorder="1" applyAlignment="1" applyProtection="1">
      <alignment horizontal="center" shrinkToFit="1"/>
      <protection hidden="1"/>
    </xf>
    <xf numFmtId="0" fontId="2" fillId="9" borderId="13" xfId="0" applyFont="1" applyFill="1" applyBorder="1" applyAlignment="1" applyProtection="1">
      <alignment horizontal="left" shrinkToFit="1"/>
      <protection hidden="1"/>
    </xf>
    <xf numFmtId="0" fontId="2" fillId="9" borderId="0" xfId="0" applyFont="1" applyFill="1" applyBorder="1" applyAlignment="1" applyProtection="1">
      <alignment horizontal="left" shrinkToFit="1"/>
      <protection hidden="1"/>
    </xf>
    <xf numFmtId="0" fontId="0" fillId="0" borderId="10" xfId="0" applyBorder="1" applyAlignment="1" applyProtection="1">
      <alignment horizontal="center" shrinkToFit="1"/>
      <protection locked="0"/>
    </xf>
    <xf numFmtId="0" fontId="1" fillId="2" borderId="0" xfId="0" applyFont="1" applyFill="1" applyBorder="1" applyAlignment="1" applyProtection="1">
      <alignment horizontal="left" vertical="top" wrapText="1"/>
      <protection hidden="1"/>
    </xf>
    <xf numFmtId="0" fontId="1" fillId="2" borderId="7" xfId="0" applyFont="1" applyFill="1" applyBorder="1" applyAlignment="1" applyProtection="1">
      <alignment horizontal="left" vertical="top" wrapText="1"/>
      <protection hidden="1"/>
    </xf>
  </cellXfs>
  <cellStyles count="2">
    <cellStyle name="Hyperlink" xfId="1" builtinId="8"/>
    <cellStyle name="Normal" xfId="0" builtinId="0"/>
  </cellStyles>
  <dxfs count="31">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theme="1"/>
      </font>
      <fill>
        <patternFill>
          <bgColor theme="7" tint="0.79998168889431442"/>
        </patternFill>
      </fill>
    </dxf>
    <dxf>
      <font>
        <b/>
        <i val="0"/>
        <color rgb="FFFF0000"/>
      </font>
    </dxf>
    <dxf>
      <font>
        <b/>
        <i val="0"/>
        <color rgb="FF00B050"/>
      </font>
    </dxf>
    <dxf>
      <font>
        <b/>
        <i val="0"/>
      </font>
      <fill>
        <patternFill>
          <bgColor theme="7" tint="0.79998168889431442"/>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hyperlink" Target="https://spreadsheetsolutions.biz/how-to-not-ruin-your-spreadsheet/?freedownload" TargetMode="External"/><Relationship Id="rId3" Type="http://schemas.openxmlformats.org/officeDocument/2006/relationships/hyperlink" Target="https://spreadsheetsolutions.biz/?10090" TargetMode="External"/><Relationship Id="rId7" Type="http://schemas.openxmlformats.org/officeDocument/2006/relationships/hyperlink" Target="https://spreadsheetsolutions.biz/how-to-not-ruin-your-spreadsheet/?10090" TargetMode="External"/><Relationship Id="rId12" Type="http://schemas.openxmlformats.org/officeDocument/2006/relationships/image" Target="../media/image6.jpg"/><Relationship Id="rId2" Type="http://schemas.openxmlformats.org/officeDocument/2006/relationships/image" Target="../media/image1.jpeg"/><Relationship Id="rId1" Type="http://schemas.openxmlformats.org/officeDocument/2006/relationships/hyperlink" Target="https://spreadsheetsolutions.biz/free-downloads/?freedownload" TargetMode="External"/><Relationship Id="rId6" Type="http://schemas.openxmlformats.org/officeDocument/2006/relationships/image" Target="../media/image3.jpeg"/><Relationship Id="rId11" Type="http://schemas.openxmlformats.org/officeDocument/2006/relationships/hyperlink" Target="https://spreadsheetsolutions.biz/terms-conditions/?freedownload" TargetMode="External"/><Relationship Id="rId5" Type="http://schemas.openxmlformats.org/officeDocument/2006/relationships/hyperlink" Target="https://spreadsheetsolutions.biz/terms-conditions/?10090" TargetMode="External"/><Relationship Id="rId10" Type="http://schemas.openxmlformats.org/officeDocument/2006/relationships/image" Target="../media/image5.jpeg"/><Relationship Id="rId4" Type="http://schemas.openxmlformats.org/officeDocument/2006/relationships/image" Target="../media/image2.jpeg"/><Relationship Id="rId9" Type="http://schemas.openxmlformats.org/officeDocument/2006/relationships/hyperlink" Target="https://spreadsheetsolutions.biz/?freedownload" TargetMode="External"/></Relationships>
</file>

<file path=xl/drawings/drawing1.xml><?xml version="1.0" encoding="utf-8"?>
<xdr:wsDr xmlns:xdr="http://schemas.openxmlformats.org/drawingml/2006/spreadsheetDrawing" xmlns:a="http://schemas.openxmlformats.org/drawingml/2006/main">
  <xdr:twoCellAnchor editAs="oneCell">
    <xdr:from>
      <xdr:col>29</xdr:col>
      <xdr:colOff>47626</xdr:colOff>
      <xdr:row>35</xdr:row>
      <xdr:rowOff>47625</xdr:rowOff>
    </xdr:from>
    <xdr:to>
      <xdr:col>44</xdr:col>
      <xdr:colOff>152400</xdr:colOff>
      <xdr:row>38</xdr:row>
      <xdr:rowOff>161925</xdr:rowOff>
    </xdr:to>
    <xdr:pic>
      <xdr:nvPicPr>
        <xdr:cNvPr id="10" name="Picture 9">
          <a:hlinkClick xmlns:r="http://schemas.openxmlformats.org/officeDocument/2006/relationships" r:id="rId1"/>
          <a:extLst>
            <a:ext uri="{FF2B5EF4-FFF2-40B4-BE49-F238E27FC236}">
              <a16:creationId xmlns:a16="http://schemas.microsoft.com/office/drawing/2014/main" id="{446E2C48-1963-4F1A-8E28-5608CDF3E1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72126" y="6715125"/>
          <a:ext cx="2962274" cy="685800"/>
        </a:xfrm>
        <a:prstGeom prst="rect">
          <a:avLst/>
        </a:prstGeom>
      </xdr:spPr>
    </xdr:pic>
    <xdr:clientData/>
  </xdr:twoCellAnchor>
  <xdr:twoCellAnchor editAs="oneCell">
    <xdr:from>
      <xdr:col>24</xdr:col>
      <xdr:colOff>57150</xdr:colOff>
      <xdr:row>42</xdr:row>
      <xdr:rowOff>95251</xdr:rowOff>
    </xdr:from>
    <xdr:to>
      <xdr:col>43</xdr:col>
      <xdr:colOff>161925</xdr:colOff>
      <xdr:row>48</xdr:row>
      <xdr:rowOff>122524</xdr:rowOff>
    </xdr:to>
    <xdr:pic>
      <xdr:nvPicPr>
        <xdr:cNvPr id="11" name="Picture 10">
          <a:hlinkClick xmlns:r="http://schemas.openxmlformats.org/officeDocument/2006/relationships" r:id="rId3"/>
          <a:extLst>
            <a:ext uri="{FF2B5EF4-FFF2-40B4-BE49-F238E27FC236}">
              <a16:creationId xmlns:a16="http://schemas.microsoft.com/office/drawing/2014/main" id="{12800CB0-FDB4-40BB-B3C4-5983A95116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8096251"/>
          <a:ext cx="3724275" cy="1170273"/>
        </a:xfrm>
        <a:prstGeom prst="rect">
          <a:avLst/>
        </a:prstGeom>
      </xdr:spPr>
    </xdr:pic>
    <xdr:clientData/>
  </xdr:twoCellAnchor>
  <xdr:twoCellAnchor editAs="oneCell">
    <xdr:from>
      <xdr:col>24</xdr:col>
      <xdr:colOff>57149</xdr:colOff>
      <xdr:row>50</xdr:row>
      <xdr:rowOff>178948</xdr:rowOff>
    </xdr:from>
    <xdr:to>
      <xdr:col>43</xdr:col>
      <xdr:colOff>171449</xdr:colOff>
      <xdr:row>53</xdr:row>
      <xdr:rowOff>190499</xdr:rowOff>
    </xdr:to>
    <xdr:pic>
      <xdr:nvPicPr>
        <xdr:cNvPr id="12" name="Picture 11">
          <a:hlinkClick xmlns:r="http://schemas.openxmlformats.org/officeDocument/2006/relationships" r:id="rId5"/>
          <a:extLst>
            <a:ext uri="{FF2B5EF4-FFF2-40B4-BE49-F238E27FC236}">
              <a16:creationId xmlns:a16="http://schemas.microsoft.com/office/drawing/2014/main" id="{E795E3E7-721A-4676-AFF4-57B5EACA4E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29149" y="9703948"/>
          <a:ext cx="3733800" cy="583051"/>
        </a:xfrm>
        <a:prstGeom prst="rect">
          <a:avLst/>
        </a:prstGeom>
      </xdr:spPr>
    </xdr:pic>
    <xdr:clientData/>
  </xdr:twoCellAnchor>
  <xdr:twoCellAnchor editAs="oneCell">
    <xdr:from>
      <xdr:col>1</xdr:col>
      <xdr:colOff>0</xdr:colOff>
      <xdr:row>50</xdr:row>
      <xdr:rowOff>142875</xdr:rowOff>
    </xdr:from>
    <xdr:to>
      <xdr:col>21</xdr:col>
      <xdr:colOff>0</xdr:colOff>
      <xdr:row>53</xdr:row>
      <xdr:rowOff>52917</xdr:rowOff>
    </xdr:to>
    <xdr:pic>
      <xdr:nvPicPr>
        <xdr:cNvPr id="13" name="Picture 12">
          <a:hlinkClick xmlns:r="http://schemas.openxmlformats.org/officeDocument/2006/relationships" r:id="rId7"/>
          <a:extLst>
            <a:ext uri="{FF2B5EF4-FFF2-40B4-BE49-F238E27FC236}">
              <a16:creationId xmlns:a16="http://schemas.microsoft.com/office/drawing/2014/main" id="{901A7194-C452-428E-809A-05556F46D28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9667875"/>
          <a:ext cx="3810000" cy="481542"/>
        </a:xfrm>
        <a:prstGeom prst="rect">
          <a:avLst/>
        </a:prstGeom>
      </xdr:spPr>
    </xdr:pic>
    <xdr:clientData/>
  </xdr:twoCellAnchor>
  <xdr:twoCellAnchor editAs="oneCell">
    <xdr:from>
      <xdr:col>24</xdr:col>
      <xdr:colOff>57150</xdr:colOff>
      <xdr:row>42</xdr:row>
      <xdr:rowOff>95251</xdr:rowOff>
    </xdr:from>
    <xdr:to>
      <xdr:col>44</xdr:col>
      <xdr:colOff>152400</xdr:colOff>
      <xdr:row>48</xdr:row>
      <xdr:rowOff>122524</xdr:rowOff>
    </xdr:to>
    <xdr:pic>
      <xdr:nvPicPr>
        <xdr:cNvPr id="14" name="Picture 13">
          <a:hlinkClick xmlns:r="http://schemas.openxmlformats.org/officeDocument/2006/relationships" r:id="rId9"/>
          <a:extLst>
            <a:ext uri="{FF2B5EF4-FFF2-40B4-BE49-F238E27FC236}">
              <a16:creationId xmlns:a16="http://schemas.microsoft.com/office/drawing/2014/main" id="{42928CC3-B475-4BB7-8B0B-550BE36F760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29150" y="8096251"/>
          <a:ext cx="3905250" cy="1170273"/>
        </a:xfrm>
        <a:prstGeom prst="rect">
          <a:avLst/>
        </a:prstGeom>
      </xdr:spPr>
    </xdr:pic>
    <xdr:clientData/>
  </xdr:twoCellAnchor>
  <xdr:twoCellAnchor editAs="oneCell">
    <xdr:from>
      <xdr:col>24</xdr:col>
      <xdr:colOff>57149</xdr:colOff>
      <xdr:row>50</xdr:row>
      <xdr:rowOff>178948</xdr:rowOff>
    </xdr:from>
    <xdr:to>
      <xdr:col>44</xdr:col>
      <xdr:colOff>161924</xdr:colOff>
      <xdr:row>53</xdr:row>
      <xdr:rowOff>190499</xdr:rowOff>
    </xdr:to>
    <xdr:pic>
      <xdr:nvPicPr>
        <xdr:cNvPr id="15" name="Picture 14">
          <a:hlinkClick xmlns:r="http://schemas.openxmlformats.org/officeDocument/2006/relationships" r:id="rId11"/>
          <a:extLst>
            <a:ext uri="{FF2B5EF4-FFF2-40B4-BE49-F238E27FC236}">
              <a16:creationId xmlns:a16="http://schemas.microsoft.com/office/drawing/2014/main" id="{6AD44D3D-EF92-460D-B7C0-6F026F8989F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29149" y="9703948"/>
          <a:ext cx="3914775" cy="583051"/>
        </a:xfrm>
        <a:prstGeom prst="rect">
          <a:avLst/>
        </a:prstGeom>
      </xdr:spPr>
    </xdr:pic>
    <xdr:clientData/>
  </xdr:twoCellAnchor>
  <xdr:twoCellAnchor editAs="oneCell">
    <xdr:from>
      <xdr:col>1</xdr:col>
      <xdr:colOff>0</xdr:colOff>
      <xdr:row>50</xdr:row>
      <xdr:rowOff>142875</xdr:rowOff>
    </xdr:from>
    <xdr:to>
      <xdr:col>22</xdr:col>
      <xdr:colOff>0</xdr:colOff>
      <xdr:row>53</xdr:row>
      <xdr:rowOff>52917</xdr:rowOff>
    </xdr:to>
    <xdr:pic>
      <xdr:nvPicPr>
        <xdr:cNvPr id="16" name="Picture 15">
          <a:hlinkClick xmlns:r="http://schemas.openxmlformats.org/officeDocument/2006/relationships" r:id="rId13"/>
          <a:extLst>
            <a:ext uri="{FF2B5EF4-FFF2-40B4-BE49-F238E27FC236}">
              <a16:creationId xmlns:a16="http://schemas.microsoft.com/office/drawing/2014/main" id="{46B85BCD-F59F-4C0E-8D41-E658778D610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9667875"/>
          <a:ext cx="4000500" cy="481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watch?v=8jEXmU6ogFI" TargetMode="External"/><Relationship Id="rId2" Type="http://schemas.openxmlformats.org/officeDocument/2006/relationships/hyperlink" Target="https://spreadsheetsolutions.biz/bespoke-spreadsheets/?freedownload" TargetMode="External"/><Relationship Id="rId1" Type="http://schemas.openxmlformats.org/officeDocument/2006/relationships/hyperlink" Target="https://spreadsheetsolutions.biz/ready-made-spreadsheet-solutions/?freedownloa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EA03A-F096-41C4-B57B-D1FDB453DA5A}">
  <sheetPr>
    <tabColor theme="1"/>
  </sheetPr>
  <dimension ref="A1:BE57"/>
  <sheetViews>
    <sheetView tabSelected="1" zoomScaleNormal="100" workbookViewId="0"/>
  </sheetViews>
  <sheetFormatPr defaultColWidth="0" defaultRowHeight="15" zeroHeight="1" x14ac:dyDescent="0.25"/>
  <cols>
    <col min="1" max="46" width="2.85546875" style="1" customWidth="1"/>
    <col min="47" max="51" width="2.85546875" style="1" hidden="1" customWidth="1"/>
    <col min="52" max="52" width="8.5703125" style="1" hidden="1" customWidth="1"/>
    <col min="53" max="53" width="2.85546875" style="1" hidden="1" customWidth="1"/>
    <col min="54" max="54" width="7.140625" style="1" hidden="1" customWidth="1"/>
    <col min="55" max="55" width="2.85546875" style="1" hidden="1" customWidth="1"/>
    <col min="56" max="56" width="11.42578125" style="1" hidden="1" customWidth="1"/>
    <col min="57" max="57" width="8.5703125" style="1" hidden="1" customWidth="1"/>
    <col min="58" max="16384" width="2.85546875" style="1" hidden="1"/>
  </cols>
  <sheetData>
    <row r="1" spans="1:46"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x14ac:dyDescent="0.25">
      <c r="A2" s="4"/>
      <c r="B2" s="197" t="s">
        <v>56</v>
      </c>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9"/>
      <c r="AT2" s="4"/>
    </row>
    <row r="3" spans="1:46" x14ac:dyDescent="0.25">
      <c r="A3" s="4"/>
      <c r="B3" s="200"/>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2"/>
      <c r="AT3" s="4"/>
    </row>
    <row r="4" spans="1:46"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x14ac:dyDescent="0.25">
      <c r="A5" s="4"/>
      <c r="B5" s="186" t="s">
        <v>35</v>
      </c>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8"/>
      <c r="AT5" s="4"/>
    </row>
    <row r="6" spans="1:46"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row>
    <row r="7" spans="1:46" x14ac:dyDescent="0.25">
      <c r="A7" s="4"/>
      <c r="B7" s="189" t="s">
        <v>36</v>
      </c>
      <c r="C7" s="190"/>
      <c r="D7" s="190"/>
      <c r="E7" s="190"/>
      <c r="F7" s="190"/>
      <c r="G7" s="191"/>
      <c r="H7" s="183" t="s">
        <v>37</v>
      </c>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5"/>
      <c r="AT7" s="4"/>
    </row>
    <row r="8" spans="1:46" x14ac:dyDescent="0.25">
      <c r="A8" s="4"/>
      <c r="B8" s="186" t="s">
        <v>38</v>
      </c>
      <c r="C8" s="187"/>
      <c r="D8" s="187"/>
      <c r="E8" s="187"/>
      <c r="F8" s="187"/>
      <c r="G8" s="188"/>
      <c r="H8" s="183" t="s">
        <v>39</v>
      </c>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5"/>
      <c r="AT8" s="4"/>
    </row>
    <row r="9" spans="1:46" x14ac:dyDescent="0.25">
      <c r="A9" s="4"/>
      <c r="B9" s="183" t="s">
        <v>40</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5"/>
      <c r="AT9" s="4"/>
    </row>
    <row r="10" spans="1:46" x14ac:dyDescent="0.25">
      <c r="A10" s="4"/>
      <c r="B10" s="183" t="s">
        <v>41</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5"/>
      <c r="AT10" s="4"/>
    </row>
    <row r="11" spans="1:46" x14ac:dyDescent="0.25">
      <c r="A11" s="4"/>
      <c r="B11" s="183" t="s">
        <v>42</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5"/>
      <c r="AT11" s="4"/>
    </row>
    <row r="12" spans="1:4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1:4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1:46" x14ac:dyDescent="0.25">
      <c r="A14" s="4"/>
      <c r="B14" s="186" t="s">
        <v>43</v>
      </c>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8"/>
      <c r="AT14" s="4"/>
    </row>
    <row r="15" spans="1:4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row>
    <row r="16" spans="1:46" x14ac:dyDescent="0.25">
      <c r="A16" s="4"/>
      <c r="B16" s="203" t="s">
        <v>61</v>
      </c>
      <c r="C16" s="204"/>
      <c r="D16" s="204"/>
      <c r="E16" s="204"/>
      <c r="F16" s="205"/>
      <c r="G16" s="4"/>
      <c r="H16" s="4"/>
      <c r="I16" s="4"/>
      <c r="J16" s="4"/>
      <c r="K16" s="4"/>
      <c r="L16" s="4"/>
      <c r="M16" s="4"/>
      <c r="N16" s="4"/>
      <c r="O16" s="4"/>
      <c r="P16" s="4"/>
      <c r="Q16" s="4"/>
      <c r="R16" s="4"/>
      <c r="S16" s="4"/>
      <c r="T16" s="4"/>
      <c r="U16" s="4"/>
      <c r="V16" s="4"/>
      <c r="W16" s="4"/>
      <c r="X16" s="189" t="s">
        <v>44</v>
      </c>
      <c r="Y16" s="190"/>
      <c r="Z16" s="190"/>
      <c r="AA16" s="190"/>
      <c r="AB16" s="190"/>
      <c r="AC16" s="191"/>
      <c r="AD16" s="192"/>
      <c r="AE16" s="193"/>
      <c r="AF16" s="193"/>
      <c r="AG16" s="193"/>
      <c r="AH16" s="193"/>
      <c r="AI16" s="193"/>
      <c r="AJ16" s="193"/>
      <c r="AK16" s="193"/>
      <c r="AL16" s="193"/>
      <c r="AM16" s="193"/>
      <c r="AN16" s="193"/>
      <c r="AO16" s="193"/>
      <c r="AP16" s="193"/>
      <c r="AQ16" s="193"/>
      <c r="AR16" s="193"/>
      <c r="AS16" s="194"/>
      <c r="AT16" s="4"/>
    </row>
    <row r="17" spans="1:57" x14ac:dyDescent="0.25">
      <c r="A17" s="4"/>
      <c r="B17" s="206"/>
      <c r="C17" s="207"/>
      <c r="D17" s="207"/>
      <c r="E17" s="207"/>
      <c r="F17" s="208"/>
      <c r="G17" s="4"/>
      <c r="H17" s="4"/>
      <c r="I17" s="4"/>
      <c r="J17" s="4"/>
      <c r="K17" s="4"/>
      <c r="L17" s="4"/>
      <c r="M17" s="4"/>
      <c r="N17" s="4"/>
      <c r="O17" s="4"/>
      <c r="P17" s="4"/>
      <c r="Q17" s="4"/>
      <c r="R17" s="4"/>
      <c r="S17" s="4"/>
      <c r="T17" s="4"/>
      <c r="U17" s="4"/>
      <c r="V17" s="4"/>
      <c r="W17" s="4"/>
      <c r="X17" s="182" t="s">
        <v>45</v>
      </c>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4"/>
      <c r="AZ17" s="2" t="str">
        <f>IF($B17="", "", IF(COUNTIF($B$17:$B$26, $B17)&gt;1, "X", ""))</f>
        <v/>
      </c>
    </row>
    <row r="18" spans="1:57" x14ac:dyDescent="0.25">
      <c r="A18" s="4"/>
      <c r="B18" s="209"/>
      <c r="C18" s="210"/>
      <c r="D18" s="210"/>
      <c r="E18" s="210"/>
      <c r="F18" s="211"/>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Z18" s="90" t="str">
        <f t="shared" ref="AZ18:AZ26" si="0">IF($B18="", "", IF(COUNTIF($B$17:$B$26, $B18)&gt;1, "X", ""))</f>
        <v/>
      </c>
    </row>
    <row r="19" spans="1:57" x14ac:dyDescent="0.25">
      <c r="A19" s="4"/>
      <c r="B19" s="209"/>
      <c r="C19" s="210"/>
      <c r="D19" s="210"/>
      <c r="E19" s="210"/>
      <c r="F19" s="211"/>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Z19" s="90" t="str">
        <f t="shared" si="0"/>
        <v/>
      </c>
    </row>
    <row r="20" spans="1:57" x14ac:dyDescent="0.25">
      <c r="A20" s="4"/>
      <c r="B20" s="209"/>
      <c r="C20" s="210"/>
      <c r="D20" s="210"/>
      <c r="E20" s="210"/>
      <c r="F20" s="211"/>
      <c r="G20" s="4"/>
      <c r="H20" s="4"/>
      <c r="I20" s="4"/>
      <c r="J20" s="4"/>
      <c r="K20" s="4"/>
      <c r="L20" s="4"/>
      <c r="M20" s="4"/>
      <c r="N20" s="4"/>
      <c r="O20" s="4"/>
      <c r="P20" s="4"/>
      <c r="Q20" s="4"/>
      <c r="R20" s="4"/>
      <c r="S20" s="4"/>
      <c r="T20" s="4"/>
      <c r="U20" s="4"/>
      <c r="V20" s="4"/>
      <c r="W20" s="4"/>
      <c r="X20" s="186" t="s">
        <v>60</v>
      </c>
      <c r="Y20" s="187"/>
      <c r="Z20" s="187"/>
      <c r="AA20" s="187"/>
      <c r="AB20" s="187"/>
      <c r="AC20" s="187"/>
      <c r="AD20" s="187"/>
      <c r="AE20" s="188"/>
      <c r="AF20" s="4"/>
      <c r="AG20" s="4"/>
      <c r="AH20" s="4"/>
      <c r="AI20" s="4"/>
      <c r="AJ20" s="4"/>
      <c r="AK20" s="4"/>
      <c r="AL20" s="4"/>
      <c r="AM20" s="4"/>
      <c r="AN20" s="4"/>
      <c r="AO20" s="4"/>
      <c r="AP20" s="4"/>
      <c r="AQ20" s="4"/>
      <c r="AR20" s="4"/>
      <c r="AS20" s="4"/>
      <c r="AT20" s="4"/>
      <c r="AZ20" s="90" t="str">
        <f t="shared" si="0"/>
        <v/>
      </c>
    </row>
    <row r="21" spans="1:57" x14ac:dyDescent="0.25">
      <c r="A21" s="4"/>
      <c r="B21" s="209"/>
      <c r="C21" s="210"/>
      <c r="D21" s="210"/>
      <c r="E21" s="210"/>
      <c r="F21" s="211"/>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Z21" s="90" t="str">
        <f t="shared" si="0"/>
        <v/>
      </c>
    </row>
    <row r="22" spans="1:57" x14ac:dyDescent="0.25">
      <c r="A22" s="4"/>
      <c r="B22" s="209"/>
      <c r="C22" s="210"/>
      <c r="D22" s="210"/>
      <c r="E22" s="210"/>
      <c r="F22" s="211"/>
      <c r="G22" s="4"/>
      <c r="H22" s="4"/>
      <c r="I22" s="4"/>
      <c r="J22" s="4"/>
      <c r="K22" s="4"/>
      <c r="L22" s="4"/>
      <c r="M22" s="4"/>
      <c r="N22" s="4"/>
      <c r="O22" s="4"/>
      <c r="P22" s="4"/>
      <c r="Q22" s="4"/>
      <c r="R22" s="4"/>
      <c r="S22" s="4"/>
      <c r="T22" s="4"/>
      <c r="U22" s="4"/>
      <c r="V22" s="4"/>
      <c r="W22" s="4"/>
      <c r="X22" s="189" t="s">
        <v>3</v>
      </c>
      <c r="Y22" s="190"/>
      <c r="Z22" s="190"/>
      <c r="AA22" s="190"/>
      <c r="AB22" s="190"/>
      <c r="AC22" s="191"/>
      <c r="AD22" s="195" t="s">
        <v>57</v>
      </c>
      <c r="AE22" s="196"/>
      <c r="AF22" s="4"/>
      <c r="AG22" s="4"/>
      <c r="AH22" s="4"/>
      <c r="AI22" s="4"/>
      <c r="AJ22" s="4"/>
      <c r="AK22" s="4"/>
      <c r="AL22" s="4"/>
      <c r="AM22" s="4"/>
      <c r="AN22" s="4"/>
      <c r="AO22" s="4"/>
      <c r="AP22" s="4"/>
      <c r="AQ22" s="4"/>
      <c r="AR22" s="4"/>
      <c r="AS22" s="4"/>
      <c r="AT22" s="4"/>
      <c r="AZ22" s="90" t="str">
        <f t="shared" si="0"/>
        <v/>
      </c>
      <c r="BB22" s="5"/>
      <c r="BD22" s="101" t="s">
        <v>3</v>
      </c>
      <c r="BE22" s="2" t="str">
        <f>IF($AD22=$BB$24, $BB$24, $BB$23)</f>
        <v>✓</v>
      </c>
    </row>
    <row r="23" spans="1:57" x14ac:dyDescent="0.25">
      <c r="A23" s="4"/>
      <c r="B23" s="209"/>
      <c r="C23" s="210"/>
      <c r="D23" s="210"/>
      <c r="E23" s="210"/>
      <c r="F23" s="211"/>
      <c r="G23" s="4"/>
      <c r="H23" s="4"/>
      <c r="I23" s="4"/>
      <c r="J23" s="4"/>
      <c r="K23" s="4"/>
      <c r="L23" s="4"/>
      <c r="M23" s="4"/>
      <c r="N23" s="4"/>
      <c r="O23" s="4"/>
      <c r="P23" s="4"/>
      <c r="Q23" s="4"/>
      <c r="R23" s="4"/>
      <c r="S23" s="4"/>
      <c r="T23" s="4"/>
      <c r="U23" s="4"/>
      <c r="V23" s="4"/>
      <c r="W23" s="4"/>
      <c r="X23" s="189" t="s">
        <v>59</v>
      </c>
      <c r="Y23" s="190"/>
      <c r="Z23" s="190"/>
      <c r="AA23" s="190"/>
      <c r="AB23" s="190"/>
      <c r="AC23" s="191"/>
      <c r="AD23" s="195" t="s">
        <v>57</v>
      </c>
      <c r="AE23" s="196"/>
      <c r="AF23" s="4"/>
      <c r="AG23" s="4"/>
      <c r="AH23" s="4"/>
      <c r="AI23" s="4"/>
      <c r="AJ23" s="4"/>
      <c r="AK23" s="4"/>
      <c r="AL23" s="4"/>
      <c r="AM23" s="4"/>
      <c r="AN23" s="4"/>
      <c r="AO23" s="4"/>
      <c r="AP23" s="4"/>
      <c r="AQ23" s="4"/>
      <c r="AR23" s="4"/>
      <c r="AS23" s="4"/>
      <c r="AT23" s="4"/>
      <c r="AZ23" s="90" t="str">
        <f t="shared" si="0"/>
        <v/>
      </c>
      <c r="BB23" s="2" t="s">
        <v>57</v>
      </c>
      <c r="BD23" s="101" t="s">
        <v>59</v>
      </c>
      <c r="BE23" s="90" t="str">
        <f>IF($AD23=$BB$24, $BB$24, $BB$23)</f>
        <v>✓</v>
      </c>
    </row>
    <row r="24" spans="1:57" x14ac:dyDescent="0.25">
      <c r="A24" s="4"/>
      <c r="B24" s="209"/>
      <c r="C24" s="210"/>
      <c r="D24" s="210"/>
      <c r="E24" s="210"/>
      <c r="F24" s="211"/>
      <c r="G24" s="4"/>
      <c r="H24" s="4"/>
      <c r="I24" s="4"/>
      <c r="J24" s="4"/>
      <c r="K24" s="4"/>
      <c r="L24" s="4"/>
      <c r="M24" s="4"/>
      <c r="N24" s="4"/>
      <c r="O24" s="4"/>
      <c r="P24" s="4"/>
      <c r="Q24" s="4"/>
      <c r="R24" s="4"/>
      <c r="S24" s="4"/>
      <c r="T24" s="4"/>
      <c r="U24" s="4"/>
      <c r="V24" s="4"/>
      <c r="W24" s="4"/>
      <c r="X24" s="189" t="s">
        <v>32</v>
      </c>
      <c r="Y24" s="190"/>
      <c r="Z24" s="190"/>
      <c r="AA24" s="190"/>
      <c r="AB24" s="190"/>
      <c r="AC24" s="191"/>
      <c r="AD24" s="195" t="s">
        <v>57</v>
      </c>
      <c r="AE24" s="196"/>
      <c r="AF24" s="4"/>
      <c r="AG24" s="4"/>
      <c r="AH24" s="4"/>
      <c r="AI24" s="4"/>
      <c r="AJ24" s="4"/>
      <c r="AK24" s="4"/>
      <c r="AL24" s="4"/>
      <c r="AM24" s="4"/>
      <c r="AN24" s="4"/>
      <c r="AO24" s="4"/>
      <c r="AP24" s="4"/>
      <c r="AQ24" s="4"/>
      <c r="AR24" s="4"/>
      <c r="AS24" s="4"/>
      <c r="AT24" s="4"/>
      <c r="AZ24" s="90" t="str">
        <f t="shared" si="0"/>
        <v/>
      </c>
      <c r="BB24" s="3" t="s">
        <v>58</v>
      </c>
      <c r="BD24" s="101" t="s">
        <v>32</v>
      </c>
      <c r="BE24" s="3" t="str">
        <f>IF($AD24=$BB$24, $BB$24, $BB$23)</f>
        <v>✓</v>
      </c>
    </row>
    <row r="25" spans="1:57" x14ac:dyDescent="0.25">
      <c r="A25" s="4"/>
      <c r="B25" s="209"/>
      <c r="C25" s="210"/>
      <c r="D25" s="210"/>
      <c r="E25" s="210"/>
      <c r="F25" s="211"/>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Z25" s="90" t="str">
        <f t="shared" si="0"/>
        <v/>
      </c>
    </row>
    <row r="26" spans="1:57" x14ac:dyDescent="0.25">
      <c r="A26" s="4"/>
      <c r="B26" s="212"/>
      <c r="C26" s="213"/>
      <c r="D26" s="213"/>
      <c r="E26" s="213"/>
      <c r="F26" s="21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Z26" s="3" t="str">
        <f t="shared" si="0"/>
        <v/>
      </c>
    </row>
    <row r="27" spans="1:57" ht="1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57" ht="1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57"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57" ht="1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57" ht="1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57"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x14ac:dyDescent="0.25">
      <c r="A34" s="4"/>
      <c r="B34" s="92" t="s">
        <v>46</v>
      </c>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139" t="s">
        <v>47</v>
      </c>
      <c r="AE35" s="140"/>
      <c r="AF35" s="140"/>
      <c r="AG35" s="140"/>
      <c r="AH35" s="140"/>
      <c r="AI35" s="140"/>
      <c r="AJ35" s="140"/>
      <c r="AK35" s="140"/>
      <c r="AL35" s="140"/>
      <c r="AM35" s="140"/>
      <c r="AN35" s="140"/>
      <c r="AO35" s="140"/>
      <c r="AP35" s="140"/>
      <c r="AQ35" s="140"/>
      <c r="AR35" s="140"/>
      <c r="AS35" s="141"/>
      <c r="AT35" s="4"/>
    </row>
    <row r="36" spans="1:4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167"/>
      <c r="AE36" s="168"/>
      <c r="AF36" s="168"/>
      <c r="AG36" s="168"/>
      <c r="AH36" s="168"/>
      <c r="AI36" s="168"/>
      <c r="AJ36" s="168"/>
      <c r="AK36" s="168"/>
      <c r="AL36" s="168"/>
      <c r="AM36" s="168"/>
      <c r="AN36" s="168"/>
      <c r="AO36" s="168"/>
      <c r="AP36" s="168"/>
      <c r="AQ36" s="168"/>
      <c r="AR36" s="168"/>
      <c r="AS36" s="169"/>
      <c r="AT36" s="4"/>
    </row>
    <row r="37" spans="1:46" x14ac:dyDescent="0.25">
      <c r="A37" s="4"/>
      <c r="B37" s="176" t="s">
        <v>48</v>
      </c>
      <c r="C37" s="177"/>
      <c r="D37" s="177"/>
      <c r="E37" s="177"/>
      <c r="F37" s="177"/>
      <c r="G37" s="177"/>
      <c r="H37" s="177"/>
      <c r="I37" s="177"/>
      <c r="J37" s="177"/>
      <c r="K37" s="177"/>
      <c r="L37" s="177"/>
      <c r="M37" s="177"/>
      <c r="N37" s="177"/>
      <c r="O37" s="177"/>
      <c r="P37" s="177"/>
      <c r="Q37" s="177"/>
      <c r="R37" s="177"/>
      <c r="S37" s="177"/>
      <c r="T37" s="177"/>
      <c r="U37" s="177"/>
      <c r="V37" s="178"/>
      <c r="W37" s="4"/>
      <c r="X37" s="4"/>
      <c r="Y37" s="4"/>
      <c r="Z37" s="4"/>
      <c r="AA37" s="4"/>
      <c r="AB37" s="4"/>
      <c r="AC37" s="4"/>
      <c r="AD37" s="170"/>
      <c r="AE37" s="171"/>
      <c r="AF37" s="171"/>
      <c r="AG37" s="171"/>
      <c r="AH37" s="171"/>
      <c r="AI37" s="171"/>
      <c r="AJ37" s="171"/>
      <c r="AK37" s="171"/>
      <c r="AL37" s="171"/>
      <c r="AM37" s="171"/>
      <c r="AN37" s="171"/>
      <c r="AO37" s="171"/>
      <c r="AP37" s="171"/>
      <c r="AQ37" s="171"/>
      <c r="AR37" s="171"/>
      <c r="AS37" s="172"/>
      <c r="AT37" s="4"/>
    </row>
    <row r="38" spans="1:46" x14ac:dyDescent="0.25">
      <c r="A38" s="4"/>
      <c r="B38" s="179"/>
      <c r="C38" s="180"/>
      <c r="D38" s="180"/>
      <c r="E38" s="180"/>
      <c r="F38" s="180"/>
      <c r="G38" s="180"/>
      <c r="H38" s="180"/>
      <c r="I38" s="180"/>
      <c r="J38" s="180"/>
      <c r="K38" s="180"/>
      <c r="L38" s="180"/>
      <c r="M38" s="180"/>
      <c r="N38" s="180"/>
      <c r="O38" s="180"/>
      <c r="P38" s="180"/>
      <c r="Q38" s="180"/>
      <c r="R38" s="180"/>
      <c r="S38" s="180"/>
      <c r="T38" s="180"/>
      <c r="U38" s="180"/>
      <c r="V38" s="181"/>
      <c r="W38" s="4"/>
      <c r="X38" s="4"/>
      <c r="Y38" s="4"/>
      <c r="Z38" s="4"/>
      <c r="AA38" s="4"/>
      <c r="AB38" s="4"/>
      <c r="AC38" s="4"/>
      <c r="AD38" s="170"/>
      <c r="AE38" s="171"/>
      <c r="AF38" s="171"/>
      <c r="AG38" s="171"/>
      <c r="AH38" s="171"/>
      <c r="AI38" s="171"/>
      <c r="AJ38" s="171"/>
      <c r="AK38" s="171"/>
      <c r="AL38" s="171"/>
      <c r="AM38" s="171"/>
      <c r="AN38" s="171"/>
      <c r="AO38" s="171"/>
      <c r="AP38" s="171"/>
      <c r="AQ38" s="171"/>
      <c r="AR38" s="171"/>
      <c r="AS38" s="172"/>
      <c r="AT38" s="4"/>
    </row>
    <row r="39" spans="1:4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173"/>
      <c r="AE39" s="174"/>
      <c r="AF39" s="174"/>
      <c r="AG39" s="174"/>
      <c r="AH39" s="174"/>
      <c r="AI39" s="174"/>
      <c r="AJ39" s="174"/>
      <c r="AK39" s="174"/>
      <c r="AL39" s="174"/>
      <c r="AM39" s="174"/>
      <c r="AN39" s="174"/>
      <c r="AO39" s="174"/>
      <c r="AP39" s="174"/>
      <c r="AQ39" s="174"/>
      <c r="AR39" s="174"/>
      <c r="AS39" s="175"/>
      <c r="AT39" s="4"/>
    </row>
    <row r="40" spans="1:4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x14ac:dyDescent="0.25">
      <c r="A42" s="4"/>
      <c r="B42" s="139" t="s">
        <v>49</v>
      </c>
      <c r="C42" s="140"/>
      <c r="D42" s="140"/>
      <c r="E42" s="140"/>
      <c r="F42" s="140"/>
      <c r="G42" s="140"/>
      <c r="H42" s="140"/>
      <c r="I42" s="140"/>
      <c r="J42" s="140"/>
      <c r="K42" s="141"/>
      <c r="L42" s="4"/>
      <c r="M42" s="139" t="s">
        <v>50</v>
      </c>
      <c r="N42" s="140"/>
      <c r="O42" s="140"/>
      <c r="P42" s="140"/>
      <c r="Q42" s="140"/>
      <c r="R42" s="140"/>
      <c r="S42" s="140"/>
      <c r="T42" s="140"/>
      <c r="U42" s="140"/>
      <c r="V42" s="141"/>
      <c r="W42" s="4"/>
      <c r="X42" s="4"/>
      <c r="Y42" s="139" t="s">
        <v>51</v>
      </c>
      <c r="Z42" s="140"/>
      <c r="AA42" s="140"/>
      <c r="AB42" s="140"/>
      <c r="AC42" s="140"/>
      <c r="AD42" s="140"/>
      <c r="AE42" s="140"/>
      <c r="AF42" s="140"/>
      <c r="AG42" s="140"/>
      <c r="AH42" s="140"/>
      <c r="AI42" s="140"/>
      <c r="AJ42" s="140"/>
      <c r="AK42" s="140"/>
      <c r="AL42" s="140"/>
      <c r="AM42" s="140"/>
      <c r="AN42" s="140"/>
      <c r="AO42" s="140"/>
      <c r="AP42" s="140"/>
      <c r="AQ42" s="140"/>
      <c r="AR42" s="140"/>
      <c r="AS42" s="141"/>
      <c r="AT42" s="4"/>
    </row>
    <row r="43" spans="1:46" x14ac:dyDescent="0.25">
      <c r="A43" s="4"/>
      <c r="B43" s="149" t="s">
        <v>52</v>
      </c>
      <c r="C43" s="150"/>
      <c r="D43" s="150"/>
      <c r="E43" s="150"/>
      <c r="F43" s="150"/>
      <c r="G43" s="150"/>
      <c r="H43" s="150"/>
      <c r="I43" s="150"/>
      <c r="J43" s="150"/>
      <c r="K43" s="151"/>
      <c r="L43" s="4"/>
      <c r="M43" s="158" t="s">
        <v>52</v>
      </c>
      <c r="N43" s="159"/>
      <c r="O43" s="159"/>
      <c r="P43" s="159"/>
      <c r="Q43" s="159"/>
      <c r="R43" s="159"/>
      <c r="S43" s="159"/>
      <c r="T43" s="159"/>
      <c r="U43" s="159"/>
      <c r="V43" s="160"/>
      <c r="W43" s="4"/>
      <c r="X43" s="4"/>
      <c r="Y43" s="167"/>
      <c r="Z43" s="168"/>
      <c r="AA43" s="168"/>
      <c r="AB43" s="168"/>
      <c r="AC43" s="168"/>
      <c r="AD43" s="168"/>
      <c r="AE43" s="168"/>
      <c r="AF43" s="168"/>
      <c r="AG43" s="168"/>
      <c r="AH43" s="168"/>
      <c r="AI43" s="168"/>
      <c r="AJ43" s="168"/>
      <c r="AK43" s="168"/>
      <c r="AL43" s="168"/>
      <c r="AM43" s="168"/>
      <c r="AN43" s="168"/>
      <c r="AO43" s="168"/>
      <c r="AP43" s="168"/>
      <c r="AQ43" s="168"/>
      <c r="AR43" s="168"/>
      <c r="AS43" s="169"/>
      <c r="AT43" s="4"/>
    </row>
    <row r="44" spans="1:46" x14ac:dyDescent="0.25">
      <c r="A44" s="4"/>
      <c r="B44" s="152"/>
      <c r="C44" s="153"/>
      <c r="D44" s="153"/>
      <c r="E44" s="153"/>
      <c r="F44" s="153"/>
      <c r="G44" s="153"/>
      <c r="H44" s="153"/>
      <c r="I44" s="153"/>
      <c r="J44" s="153"/>
      <c r="K44" s="154"/>
      <c r="L44" s="4"/>
      <c r="M44" s="161"/>
      <c r="N44" s="162"/>
      <c r="O44" s="162"/>
      <c r="P44" s="162"/>
      <c r="Q44" s="162"/>
      <c r="R44" s="162"/>
      <c r="S44" s="162"/>
      <c r="T44" s="162"/>
      <c r="U44" s="162"/>
      <c r="V44" s="163"/>
      <c r="W44" s="4"/>
      <c r="X44" s="4"/>
      <c r="Y44" s="170"/>
      <c r="Z44" s="171"/>
      <c r="AA44" s="171"/>
      <c r="AB44" s="171"/>
      <c r="AC44" s="171"/>
      <c r="AD44" s="171"/>
      <c r="AE44" s="171"/>
      <c r="AF44" s="171"/>
      <c r="AG44" s="171"/>
      <c r="AH44" s="171"/>
      <c r="AI44" s="171"/>
      <c r="AJ44" s="171"/>
      <c r="AK44" s="171"/>
      <c r="AL44" s="171"/>
      <c r="AM44" s="171"/>
      <c r="AN44" s="171"/>
      <c r="AO44" s="171"/>
      <c r="AP44" s="171"/>
      <c r="AQ44" s="171"/>
      <c r="AR44" s="171"/>
      <c r="AS44" s="172"/>
      <c r="AT44" s="4"/>
    </row>
    <row r="45" spans="1:46" x14ac:dyDescent="0.25">
      <c r="A45" s="4"/>
      <c r="B45" s="152"/>
      <c r="C45" s="153"/>
      <c r="D45" s="153"/>
      <c r="E45" s="153"/>
      <c r="F45" s="153"/>
      <c r="G45" s="153"/>
      <c r="H45" s="153"/>
      <c r="I45" s="153"/>
      <c r="J45" s="153"/>
      <c r="K45" s="154"/>
      <c r="L45" s="4"/>
      <c r="M45" s="161"/>
      <c r="N45" s="162"/>
      <c r="O45" s="162"/>
      <c r="P45" s="162"/>
      <c r="Q45" s="162"/>
      <c r="R45" s="162"/>
      <c r="S45" s="162"/>
      <c r="T45" s="162"/>
      <c r="U45" s="162"/>
      <c r="V45" s="163"/>
      <c r="W45" s="4"/>
      <c r="X45" s="4"/>
      <c r="Y45" s="170"/>
      <c r="Z45" s="171"/>
      <c r="AA45" s="171"/>
      <c r="AB45" s="171"/>
      <c r="AC45" s="171"/>
      <c r="AD45" s="171"/>
      <c r="AE45" s="171"/>
      <c r="AF45" s="171"/>
      <c r="AG45" s="171"/>
      <c r="AH45" s="171"/>
      <c r="AI45" s="171"/>
      <c r="AJ45" s="171"/>
      <c r="AK45" s="171"/>
      <c r="AL45" s="171"/>
      <c r="AM45" s="171"/>
      <c r="AN45" s="171"/>
      <c r="AO45" s="171"/>
      <c r="AP45" s="171"/>
      <c r="AQ45" s="171"/>
      <c r="AR45" s="171"/>
      <c r="AS45" s="172"/>
      <c r="AT45" s="4"/>
    </row>
    <row r="46" spans="1:46" x14ac:dyDescent="0.25">
      <c r="A46" s="4"/>
      <c r="B46" s="152"/>
      <c r="C46" s="153"/>
      <c r="D46" s="153"/>
      <c r="E46" s="153"/>
      <c r="F46" s="153"/>
      <c r="G46" s="153"/>
      <c r="H46" s="153"/>
      <c r="I46" s="153"/>
      <c r="J46" s="153"/>
      <c r="K46" s="154"/>
      <c r="L46" s="4"/>
      <c r="M46" s="161"/>
      <c r="N46" s="162"/>
      <c r="O46" s="162"/>
      <c r="P46" s="162"/>
      <c r="Q46" s="162"/>
      <c r="R46" s="162"/>
      <c r="S46" s="162"/>
      <c r="T46" s="162"/>
      <c r="U46" s="162"/>
      <c r="V46" s="163"/>
      <c r="W46" s="4"/>
      <c r="X46" s="4"/>
      <c r="Y46" s="170"/>
      <c r="Z46" s="171"/>
      <c r="AA46" s="171"/>
      <c r="AB46" s="171"/>
      <c r="AC46" s="171"/>
      <c r="AD46" s="171"/>
      <c r="AE46" s="171"/>
      <c r="AF46" s="171"/>
      <c r="AG46" s="171"/>
      <c r="AH46" s="171"/>
      <c r="AI46" s="171"/>
      <c r="AJ46" s="171"/>
      <c r="AK46" s="171"/>
      <c r="AL46" s="171"/>
      <c r="AM46" s="171"/>
      <c r="AN46" s="171"/>
      <c r="AO46" s="171"/>
      <c r="AP46" s="171"/>
      <c r="AQ46" s="171"/>
      <c r="AR46" s="171"/>
      <c r="AS46" s="172"/>
      <c r="AT46" s="4"/>
    </row>
    <row r="47" spans="1:46" x14ac:dyDescent="0.25">
      <c r="A47" s="4"/>
      <c r="B47" s="152"/>
      <c r="C47" s="153"/>
      <c r="D47" s="153"/>
      <c r="E47" s="153"/>
      <c r="F47" s="153"/>
      <c r="G47" s="153"/>
      <c r="H47" s="153"/>
      <c r="I47" s="153"/>
      <c r="J47" s="153"/>
      <c r="K47" s="154"/>
      <c r="L47" s="4"/>
      <c r="M47" s="161"/>
      <c r="N47" s="162"/>
      <c r="O47" s="162"/>
      <c r="P47" s="162"/>
      <c r="Q47" s="162"/>
      <c r="R47" s="162"/>
      <c r="S47" s="162"/>
      <c r="T47" s="162"/>
      <c r="U47" s="162"/>
      <c r="V47" s="163"/>
      <c r="W47" s="4"/>
      <c r="X47" s="4"/>
      <c r="Y47" s="170"/>
      <c r="Z47" s="171"/>
      <c r="AA47" s="171"/>
      <c r="AB47" s="171"/>
      <c r="AC47" s="171"/>
      <c r="AD47" s="171"/>
      <c r="AE47" s="171"/>
      <c r="AF47" s="171"/>
      <c r="AG47" s="171"/>
      <c r="AH47" s="171"/>
      <c r="AI47" s="171"/>
      <c r="AJ47" s="171"/>
      <c r="AK47" s="171"/>
      <c r="AL47" s="171"/>
      <c r="AM47" s="171"/>
      <c r="AN47" s="171"/>
      <c r="AO47" s="171"/>
      <c r="AP47" s="171"/>
      <c r="AQ47" s="171"/>
      <c r="AR47" s="171"/>
      <c r="AS47" s="172"/>
      <c r="AT47" s="4"/>
    </row>
    <row r="48" spans="1:46" x14ac:dyDescent="0.25">
      <c r="A48" s="4"/>
      <c r="B48" s="152"/>
      <c r="C48" s="153"/>
      <c r="D48" s="153"/>
      <c r="E48" s="153"/>
      <c r="F48" s="153"/>
      <c r="G48" s="153"/>
      <c r="H48" s="153"/>
      <c r="I48" s="153"/>
      <c r="J48" s="153"/>
      <c r="K48" s="154"/>
      <c r="L48" s="4"/>
      <c r="M48" s="161"/>
      <c r="N48" s="162"/>
      <c r="O48" s="162"/>
      <c r="P48" s="162"/>
      <c r="Q48" s="162"/>
      <c r="R48" s="162"/>
      <c r="S48" s="162"/>
      <c r="T48" s="162"/>
      <c r="U48" s="162"/>
      <c r="V48" s="163"/>
      <c r="W48" s="4"/>
      <c r="X48" s="4"/>
      <c r="Y48" s="170"/>
      <c r="Z48" s="171"/>
      <c r="AA48" s="171"/>
      <c r="AB48" s="171"/>
      <c r="AC48" s="171"/>
      <c r="AD48" s="171"/>
      <c r="AE48" s="171"/>
      <c r="AF48" s="171"/>
      <c r="AG48" s="171"/>
      <c r="AH48" s="171"/>
      <c r="AI48" s="171"/>
      <c r="AJ48" s="171"/>
      <c r="AK48" s="171"/>
      <c r="AL48" s="171"/>
      <c r="AM48" s="171"/>
      <c r="AN48" s="171"/>
      <c r="AO48" s="171"/>
      <c r="AP48" s="171"/>
      <c r="AQ48" s="171"/>
      <c r="AR48" s="171"/>
      <c r="AS48" s="172"/>
      <c r="AT48" s="4"/>
    </row>
    <row r="49" spans="1:46" x14ac:dyDescent="0.25">
      <c r="A49" s="4"/>
      <c r="B49" s="155"/>
      <c r="C49" s="156"/>
      <c r="D49" s="156"/>
      <c r="E49" s="156"/>
      <c r="F49" s="156"/>
      <c r="G49" s="156"/>
      <c r="H49" s="156"/>
      <c r="I49" s="156"/>
      <c r="J49" s="156"/>
      <c r="K49" s="157"/>
      <c r="L49" s="4"/>
      <c r="M49" s="164"/>
      <c r="N49" s="165"/>
      <c r="O49" s="165"/>
      <c r="P49" s="165"/>
      <c r="Q49" s="165"/>
      <c r="R49" s="165"/>
      <c r="S49" s="165"/>
      <c r="T49" s="165"/>
      <c r="U49" s="165"/>
      <c r="V49" s="166"/>
      <c r="W49" s="4"/>
      <c r="X49" s="4"/>
      <c r="Y49" s="173"/>
      <c r="Z49" s="174"/>
      <c r="AA49" s="174"/>
      <c r="AB49" s="174"/>
      <c r="AC49" s="174"/>
      <c r="AD49" s="174"/>
      <c r="AE49" s="174"/>
      <c r="AF49" s="174"/>
      <c r="AG49" s="174"/>
      <c r="AH49" s="174"/>
      <c r="AI49" s="174"/>
      <c r="AJ49" s="174"/>
      <c r="AK49" s="174"/>
      <c r="AL49" s="174"/>
      <c r="AM49" s="174"/>
      <c r="AN49" s="174"/>
      <c r="AO49" s="174"/>
      <c r="AP49" s="174"/>
      <c r="AQ49" s="174"/>
      <c r="AR49" s="174"/>
      <c r="AS49" s="175"/>
      <c r="AT49" s="4"/>
    </row>
    <row r="50" spans="1:46" x14ac:dyDescent="0.25">
      <c r="A50" s="4"/>
      <c r="B50" s="139" t="s">
        <v>53</v>
      </c>
      <c r="C50" s="140"/>
      <c r="D50" s="140"/>
      <c r="E50" s="140"/>
      <c r="F50" s="140"/>
      <c r="G50" s="140"/>
      <c r="H50" s="140"/>
      <c r="I50" s="140"/>
      <c r="J50" s="140"/>
      <c r="K50" s="141"/>
      <c r="L50" s="4"/>
      <c r="M50" s="139" t="s">
        <v>53</v>
      </c>
      <c r="N50" s="140"/>
      <c r="O50" s="140"/>
      <c r="P50" s="140"/>
      <c r="Q50" s="140"/>
      <c r="R50" s="140"/>
      <c r="S50" s="140"/>
      <c r="T50" s="140"/>
      <c r="U50" s="140"/>
      <c r="V50" s="141"/>
      <c r="W50" s="4"/>
      <c r="X50" s="4"/>
      <c r="Y50" s="139" t="s">
        <v>97</v>
      </c>
      <c r="Z50" s="140"/>
      <c r="AA50" s="140"/>
      <c r="AB50" s="140"/>
      <c r="AC50" s="140"/>
      <c r="AD50" s="140"/>
      <c r="AE50" s="140"/>
      <c r="AF50" s="140"/>
      <c r="AG50" s="140"/>
      <c r="AH50" s="140"/>
      <c r="AI50" s="140"/>
      <c r="AJ50" s="140"/>
      <c r="AK50" s="140"/>
      <c r="AL50" s="140"/>
      <c r="AM50" s="140"/>
      <c r="AN50" s="140"/>
      <c r="AO50" s="140"/>
      <c r="AP50" s="140"/>
      <c r="AQ50" s="140"/>
      <c r="AR50" s="140"/>
      <c r="AS50" s="141"/>
      <c r="AT50" s="4"/>
    </row>
    <row r="51" spans="1:4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x14ac:dyDescent="0.25">
      <c r="A55" s="4"/>
      <c r="B55" s="142" t="s">
        <v>54</v>
      </c>
      <c r="C55" s="143"/>
      <c r="D55" s="143"/>
      <c r="E55" s="143"/>
      <c r="F55" s="143"/>
      <c r="G55" s="143"/>
      <c r="H55" s="143"/>
      <c r="I55" s="143"/>
      <c r="J55" s="143"/>
      <c r="K55" s="143"/>
      <c r="L55" s="143"/>
      <c r="M55" s="143"/>
      <c r="N55" s="143"/>
      <c r="O55" s="143"/>
      <c r="P55" s="143"/>
      <c r="Q55" s="143"/>
      <c r="R55" s="143"/>
      <c r="S55" s="143"/>
      <c r="T55" s="143"/>
      <c r="U55" s="143"/>
      <c r="V55" s="14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x14ac:dyDescent="0.25">
      <c r="A56" s="4"/>
      <c r="B56" s="145"/>
      <c r="C56" s="146"/>
      <c r="D56" s="146"/>
      <c r="E56" s="146"/>
      <c r="F56" s="146"/>
      <c r="G56" s="146"/>
      <c r="H56" s="146"/>
      <c r="I56" s="146"/>
      <c r="J56" s="146"/>
      <c r="K56" s="146"/>
      <c r="L56" s="146"/>
      <c r="M56" s="146"/>
      <c r="N56" s="146"/>
      <c r="O56" s="146"/>
      <c r="P56" s="146"/>
      <c r="Q56" s="146"/>
      <c r="R56" s="146"/>
      <c r="S56" s="146"/>
      <c r="T56" s="146"/>
      <c r="U56" s="146"/>
      <c r="V56" s="147"/>
      <c r="W56" s="4"/>
      <c r="X56" s="4"/>
      <c r="Y56" s="148" t="s">
        <v>55</v>
      </c>
      <c r="Z56" s="148"/>
      <c r="AA56" s="148"/>
      <c r="AB56" s="148"/>
      <c r="AC56" s="148"/>
      <c r="AD56" s="148"/>
      <c r="AE56" s="148"/>
      <c r="AF56" s="148"/>
      <c r="AG56" s="148"/>
      <c r="AH56" s="148"/>
      <c r="AI56" s="148"/>
      <c r="AJ56" s="148"/>
      <c r="AK56" s="148"/>
      <c r="AL56" s="148"/>
      <c r="AM56" s="148"/>
      <c r="AN56" s="148"/>
      <c r="AO56" s="148"/>
      <c r="AP56" s="148"/>
      <c r="AQ56" s="148"/>
      <c r="AR56" s="148"/>
      <c r="AS56" s="148"/>
      <c r="AT56" s="4"/>
    </row>
    <row r="57" spans="1:4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sheetData>
  <sheetProtection algorithmName="SHA-512" hashValue="tDEnbeADOacSjSAN6lDhv5FXqRLEWsiaVDps8Jlt2jbiGAKxG8QDIAP4jKSteHBZv+OoYFMOxoZpLlvhRdZCUA==" saltValue="0rzAqcWAS3T0XiF14oygsw==" spinCount="100000" sheet="1" objects="1" scenarios="1" sort="0"/>
  <mergeCells count="45">
    <mergeCell ref="B26:F26"/>
    <mergeCell ref="B21:F21"/>
    <mergeCell ref="B22:F22"/>
    <mergeCell ref="B23:F23"/>
    <mergeCell ref="B24:F24"/>
    <mergeCell ref="B25:F25"/>
    <mergeCell ref="X20:AE20"/>
    <mergeCell ref="B16:F16"/>
    <mergeCell ref="B17:F17"/>
    <mergeCell ref="B18:F18"/>
    <mergeCell ref="B19:F19"/>
    <mergeCell ref="B20:F20"/>
    <mergeCell ref="B2:AS3"/>
    <mergeCell ref="B5:AS5"/>
    <mergeCell ref="B7:G7"/>
    <mergeCell ref="H7:AS7"/>
    <mergeCell ref="B8:G8"/>
    <mergeCell ref="H8:AS8"/>
    <mergeCell ref="AD35:AS35"/>
    <mergeCell ref="AD36:AS39"/>
    <mergeCell ref="B37:V38"/>
    <mergeCell ref="X17:AS17"/>
    <mergeCell ref="B9:AS9"/>
    <mergeCell ref="B10:AS10"/>
    <mergeCell ref="B11:AS11"/>
    <mergeCell ref="B14:AS14"/>
    <mergeCell ref="X16:AC16"/>
    <mergeCell ref="AD16:AS16"/>
    <mergeCell ref="X22:AC22"/>
    <mergeCell ref="X23:AC23"/>
    <mergeCell ref="X24:AC24"/>
    <mergeCell ref="AD24:AE24"/>
    <mergeCell ref="AD23:AE23"/>
    <mergeCell ref="AD22:AE22"/>
    <mergeCell ref="B42:K42"/>
    <mergeCell ref="M42:V42"/>
    <mergeCell ref="Y42:AS42"/>
    <mergeCell ref="B43:K49"/>
    <mergeCell ref="M43:V49"/>
    <mergeCell ref="Y43:AS49"/>
    <mergeCell ref="B50:K50"/>
    <mergeCell ref="M50:V50"/>
    <mergeCell ref="Y50:AS50"/>
    <mergeCell ref="B55:V56"/>
    <mergeCell ref="Y56:AS56"/>
  </mergeCells>
  <conditionalFormatting sqref="AD22:AE24">
    <cfRule type="expression" dxfId="30" priority="20">
      <formula>$AD22=$BB$24</formula>
    </cfRule>
    <cfRule type="expression" dxfId="29" priority="21">
      <formula>$AD22=$BB$23</formula>
    </cfRule>
  </conditionalFormatting>
  <conditionalFormatting sqref="B17:F26">
    <cfRule type="expression" dxfId="28" priority="1">
      <formula>$AZ17="X"</formula>
    </cfRule>
  </conditionalFormatting>
  <dataValidations count="1">
    <dataValidation type="list" allowBlank="1" showInputMessage="1" showErrorMessage="1" sqref="AD22:AE24" xr:uid="{CB02A31F-6F25-4DB1-9651-7FBE93B6B6B4}">
      <formula1>$BB$22:$BB$24</formula1>
    </dataValidation>
  </dataValidations>
  <hyperlinks>
    <hyperlink ref="B43:J49" r:id="rId1" display="Click here for more info" xr:uid="{EABDD540-1A17-4463-A913-74EC4C8A015D}"/>
    <hyperlink ref="M43:V49" r:id="rId2" display="Click here for more info" xr:uid="{E03AA154-A566-4E7B-ABFA-D5159AAAC2FA}"/>
    <hyperlink ref="B37:V38" r:id="rId3" display="Watch the demo on YouTube" xr:uid="{0B43BDA8-B4FC-45AD-BD9D-932FBDDF91C9}"/>
  </hyperlinks>
  <pageMargins left="0.7" right="0.7" top="0.75" bottom="0.75" header="0.3" footer="0.3"/>
  <pageSetup paperSize="9" orientation="landscape"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9EE06-2D73-47D0-A792-3554B6FE9DC0}">
  <sheetPr>
    <tabColor rgb="FF0070C0"/>
  </sheetPr>
  <dimension ref="A1:BT3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5.7109375" style="1" customWidth="1"/>
    <col min="3" max="5" width="8.5703125" style="1" customWidth="1"/>
    <col min="6" max="6" width="10" style="1" customWidth="1"/>
    <col min="7" max="7" width="8.5703125" style="1" customWidth="1"/>
    <col min="8" max="8" width="11.42578125" style="1" customWidth="1"/>
    <col min="9" max="9" width="17.140625" style="1" customWidth="1"/>
    <col min="10" max="11" width="11.42578125" style="1" customWidth="1"/>
    <col min="12" max="12" width="42.85546875" style="1" customWidth="1"/>
    <col min="13" max="13" width="2.85546875" style="1" customWidth="1"/>
    <col min="14" max="14" width="9.140625" style="1" hidden="1" customWidth="1"/>
    <col min="15" max="15" width="2.85546875" style="1" hidden="1" customWidth="1"/>
    <col min="16" max="16" width="9.140625" style="1" hidden="1" customWidth="1"/>
    <col min="17" max="17" width="2.85546875" style="1" hidden="1" customWidth="1"/>
    <col min="18" max="19" width="8.5703125" style="1" hidden="1" customWidth="1"/>
    <col min="20" max="20" width="2.85546875" style="1" hidden="1" customWidth="1"/>
    <col min="21" max="21" width="9.140625" style="1" hidden="1" customWidth="1"/>
    <col min="22" max="22" width="2.85546875" style="1" hidden="1" customWidth="1"/>
    <col min="23" max="33" width="9.140625" style="1" hidden="1" customWidth="1"/>
    <col min="34" max="34" width="2.85546875" style="1" hidden="1" customWidth="1"/>
    <col min="35" max="35" width="9.140625" style="1" hidden="1" customWidth="1"/>
    <col min="36" max="36" width="2.85546875" style="1" hidden="1" customWidth="1"/>
    <col min="37" max="37" width="14.28515625" style="1" hidden="1" customWidth="1"/>
    <col min="38" max="38" width="2.85546875" style="1" hidden="1" customWidth="1"/>
    <col min="39" max="39" width="14.28515625" style="1" hidden="1" customWidth="1"/>
    <col min="40" max="40" width="2.85546875" style="1" hidden="1" customWidth="1"/>
    <col min="41" max="41" width="14.28515625" style="1" hidden="1" customWidth="1"/>
    <col min="42" max="42" width="2.85546875" style="1" hidden="1" customWidth="1"/>
    <col min="43" max="43" width="14.140625" style="1" hidden="1" customWidth="1"/>
    <col min="44" max="44" width="2.85546875" style="1" hidden="1" customWidth="1"/>
    <col min="45" max="45" width="14.28515625" style="1" hidden="1" customWidth="1"/>
    <col min="46" max="46" width="2.85546875" style="1" hidden="1" customWidth="1"/>
    <col min="47" max="47" width="14.28515625" style="1" hidden="1" customWidth="1"/>
    <col min="48" max="48" width="2.85546875" style="1" hidden="1" customWidth="1"/>
    <col min="49" max="49" width="14.28515625" style="1" hidden="1" customWidth="1"/>
    <col min="50" max="50" width="2.85546875" style="1" hidden="1" customWidth="1"/>
    <col min="51" max="51" width="14.28515625" style="1" hidden="1" customWidth="1"/>
    <col min="52" max="52" width="2.85546875" style="1" hidden="1" customWidth="1"/>
    <col min="53" max="53" width="14.28515625" style="1" hidden="1" customWidth="1"/>
    <col min="54" max="54" width="2.85546875" style="1" hidden="1" customWidth="1"/>
    <col min="55" max="55" width="14.28515625" style="1" hidden="1" customWidth="1"/>
    <col min="56" max="56" width="2.85546875" style="1" hidden="1" customWidth="1"/>
    <col min="57" max="59" width="14.28515625" style="1" hidden="1" customWidth="1"/>
    <col min="60" max="60" width="2.85546875" style="1" hidden="1" customWidth="1"/>
    <col min="61" max="61" width="11.28515625" style="1" hidden="1" customWidth="1"/>
    <col min="62" max="62" width="2.85546875" style="1" hidden="1" customWidth="1"/>
    <col min="63" max="63" width="17.140625" style="1" hidden="1" customWidth="1"/>
    <col min="64" max="64" width="11.28515625" style="1" hidden="1" customWidth="1"/>
    <col min="65" max="65" width="2.85546875" style="1" hidden="1" customWidth="1"/>
    <col min="66" max="66" width="9.140625" style="1" hidden="1" customWidth="1"/>
    <col min="67" max="67" width="17.140625" style="1" hidden="1" customWidth="1"/>
    <col min="68" max="68" width="2.85546875" style="1" hidden="1" customWidth="1"/>
    <col min="69" max="69" width="11.42578125" style="1" hidden="1" customWidth="1"/>
    <col min="70" max="70" width="2.85546875" style="1" hidden="1" customWidth="1"/>
    <col min="71" max="71" width="9.140625" style="1" hidden="1" customWidth="1"/>
    <col min="72" max="72" width="2.85546875" style="1" hidden="1" customWidth="1"/>
    <col min="73" max="16384" width="9.140625" style="1" hidden="1"/>
  </cols>
  <sheetData>
    <row r="1" spans="1:69" x14ac:dyDescent="0.25">
      <c r="A1" s="4"/>
      <c r="B1" s="4"/>
      <c r="C1" s="4"/>
      <c r="D1" s="4"/>
      <c r="E1" s="4"/>
      <c r="F1" s="4"/>
      <c r="G1" s="4"/>
      <c r="H1" s="4"/>
      <c r="I1" s="4"/>
      <c r="J1" s="4"/>
      <c r="K1" s="4"/>
      <c r="L1" s="4"/>
      <c r="M1" s="4"/>
    </row>
    <row r="2" spans="1:69" x14ac:dyDescent="0.25">
      <c r="A2" s="4"/>
      <c r="B2" s="215" t="s">
        <v>27</v>
      </c>
      <c r="C2" s="216"/>
      <c r="D2" s="217"/>
      <c r="E2" s="4"/>
      <c r="F2" s="222" t="s">
        <v>96</v>
      </c>
      <c r="G2" s="223"/>
      <c r="H2" s="223"/>
      <c r="I2" s="223"/>
      <c r="J2" s="223"/>
      <c r="K2" s="223"/>
      <c r="L2" s="224"/>
      <c r="M2" s="4"/>
      <c r="R2" s="101" t="str">
        <f>'Intro &amp; Setup'!$BD$22</f>
        <v>Calories</v>
      </c>
      <c r="S2" s="2" t="str">
        <f>'Intro &amp; Setup'!$AD$22</f>
        <v>✓</v>
      </c>
      <c r="U2" s="2" t="s">
        <v>19</v>
      </c>
      <c r="W2" s="11" t="s">
        <v>11</v>
      </c>
      <c r="X2" s="12" t="s">
        <v>11</v>
      </c>
      <c r="Y2" s="12" t="s">
        <v>11</v>
      </c>
      <c r="Z2" s="12" t="s">
        <v>11</v>
      </c>
      <c r="AA2" s="12" t="s">
        <v>11</v>
      </c>
      <c r="AB2" s="12" t="s">
        <v>11</v>
      </c>
      <c r="AC2" s="12" t="s">
        <v>11</v>
      </c>
      <c r="AD2" s="12" t="s">
        <v>11</v>
      </c>
      <c r="AE2" s="12" t="s">
        <v>11</v>
      </c>
      <c r="AF2" s="12" t="s">
        <v>11</v>
      </c>
      <c r="AG2" s="13" t="s">
        <v>11</v>
      </c>
    </row>
    <row r="3" spans="1:69" x14ac:dyDescent="0.25">
      <c r="A3" s="4"/>
      <c r="B3" s="218"/>
      <c r="C3" s="219"/>
      <c r="D3" s="220"/>
      <c r="E3" s="4"/>
      <c r="F3" s="225"/>
      <c r="G3" s="226"/>
      <c r="H3" s="226"/>
      <c r="I3" s="226"/>
      <c r="J3" s="226"/>
      <c r="K3" s="226"/>
      <c r="L3" s="227"/>
      <c r="M3" s="4"/>
      <c r="P3" s="2" t="str">
        <f>'Intro &amp; Setup'!$BB23</f>
        <v>✓</v>
      </c>
      <c r="R3" s="101" t="str">
        <f>'Intro &amp; Setup'!$BD$23</f>
        <v>Prices</v>
      </c>
      <c r="S3" s="90" t="str">
        <f>'Intro &amp; Setup'!$AD$23</f>
        <v>✓</v>
      </c>
      <c r="U3" s="3" t="s">
        <v>20</v>
      </c>
      <c r="W3" s="14" t="s">
        <v>19</v>
      </c>
      <c r="X3" s="15" t="s">
        <v>20</v>
      </c>
      <c r="Y3" s="15" t="s">
        <v>20</v>
      </c>
      <c r="Z3" s="15" t="s">
        <v>20</v>
      </c>
      <c r="AA3" s="15" t="s">
        <v>20</v>
      </c>
      <c r="AB3" s="15" t="s">
        <v>20</v>
      </c>
      <c r="AC3" s="15" t="s">
        <v>20</v>
      </c>
      <c r="AD3" s="15" t="s">
        <v>20</v>
      </c>
      <c r="AE3" s="15" t="s">
        <v>20</v>
      </c>
      <c r="AF3" s="15" t="s">
        <v>20</v>
      </c>
      <c r="AG3" s="16" t="s">
        <v>20</v>
      </c>
    </row>
    <row r="4" spans="1:69" x14ac:dyDescent="0.25">
      <c r="A4" s="4"/>
      <c r="B4" s="221" t="str">
        <f>IF('Intro &amp; Setup'!$AD$16="", "", 'Intro &amp; Setup'!$AD$16)</f>
        <v/>
      </c>
      <c r="C4" s="221"/>
      <c r="D4" s="221"/>
      <c r="E4" s="4"/>
      <c r="F4" s="4"/>
      <c r="G4" s="4"/>
      <c r="H4" s="4"/>
      <c r="I4" s="4"/>
      <c r="J4" s="4"/>
      <c r="K4" s="4"/>
      <c r="L4" s="4"/>
      <c r="M4" s="4"/>
      <c r="P4" s="3" t="str">
        <f>'Intro &amp; Setup'!$BB24</f>
        <v>✕</v>
      </c>
      <c r="R4" s="101" t="str">
        <f>'Intro &amp; Setup'!$BD$24</f>
        <v>Stock</v>
      </c>
      <c r="S4" s="3" t="str">
        <f>'Intro &amp; Setup'!$AD$24</f>
        <v>✓</v>
      </c>
    </row>
    <row r="5" spans="1:69" x14ac:dyDescent="0.25">
      <c r="A5" s="4"/>
      <c r="B5" s="4"/>
      <c r="C5" s="4"/>
      <c r="D5" s="4"/>
      <c r="E5" s="4"/>
      <c r="F5" s="186" t="s">
        <v>3</v>
      </c>
      <c r="G5" s="188"/>
      <c r="H5" s="186" t="s">
        <v>28</v>
      </c>
      <c r="I5" s="188"/>
      <c r="J5" s="186" t="s">
        <v>30</v>
      </c>
      <c r="K5" s="188"/>
      <c r="L5" s="4"/>
      <c r="M5" s="4"/>
      <c r="W5" s="8" t="s">
        <v>21</v>
      </c>
      <c r="X5" s="9" t="s">
        <v>21</v>
      </c>
      <c r="Y5" s="9" t="s">
        <v>21</v>
      </c>
      <c r="Z5" s="9" t="s">
        <v>21</v>
      </c>
      <c r="AA5" s="9" t="str">
        <f>IF($S$2=$P$3, "X", "")</f>
        <v>X</v>
      </c>
      <c r="AB5" s="9" t="s">
        <v>21</v>
      </c>
      <c r="AC5" s="9" t="str">
        <f>IF($S$3=$P$3, "X", "")</f>
        <v>X</v>
      </c>
      <c r="AD5" s="9"/>
      <c r="AE5" s="9" t="str">
        <f>IF($S$4=$P$3, "X", "")</f>
        <v>X</v>
      </c>
      <c r="AF5" s="9" t="str">
        <f>IF($S$4=$P$3, "X", "")</f>
        <v>X</v>
      </c>
      <c r="AG5" s="10"/>
    </row>
    <row r="6" spans="1:69" x14ac:dyDescent="0.25">
      <c r="A6" s="4"/>
      <c r="B6" s="20" t="str">
        <f t="shared" ref="B6:K7" si="0">IF(W6=0, "", IF(W2="", "", W2))</f>
        <v/>
      </c>
      <c r="C6" s="20" t="str">
        <f t="shared" si="0"/>
        <v/>
      </c>
      <c r="D6" s="20" t="str">
        <f t="shared" si="0"/>
        <v/>
      </c>
      <c r="E6" s="20" t="str">
        <f t="shared" si="0"/>
        <v/>
      </c>
      <c r="F6" s="20" t="str">
        <f t="shared" si="0"/>
        <v/>
      </c>
      <c r="G6" s="20" t="str">
        <f t="shared" si="0"/>
        <v/>
      </c>
      <c r="H6" s="20" t="str">
        <f t="shared" si="0"/>
        <v/>
      </c>
      <c r="I6" s="20" t="str">
        <f t="shared" si="0"/>
        <v/>
      </c>
      <c r="J6" s="20" t="str">
        <f t="shared" si="0"/>
        <v/>
      </c>
      <c r="K6" s="20" t="str">
        <f t="shared" si="0"/>
        <v/>
      </c>
      <c r="L6" s="20" t="str">
        <f t="shared" ref="L6:L7" si="1">IF(AG6=0, "", IF(AG2="", "", AG2))</f>
        <v/>
      </c>
      <c r="M6" s="4"/>
      <c r="U6" s="2" t="s">
        <v>22</v>
      </c>
      <c r="W6" s="5">
        <f t="shared" ref="W6:AG7" si="2">COUNTIF(W$11:W$310, $U6)</f>
        <v>0</v>
      </c>
      <c r="X6" s="5">
        <f t="shared" si="2"/>
        <v>0</v>
      </c>
      <c r="Y6" s="5">
        <f t="shared" si="2"/>
        <v>0</v>
      </c>
      <c r="Z6" s="5">
        <f t="shared" si="2"/>
        <v>0</v>
      </c>
      <c r="AA6" s="5">
        <f t="shared" si="2"/>
        <v>0</v>
      </c>
      <c r="AB6" s="5">
        <f t="shared" si="2"/>
        <v>0</v>
      </c>
      <c r="AC6" s="5">
        <f t="shared" si="2"/>
        <v>0</v>
      </c>
      <c r="AD6" s="5">
        <f t="shared" si="2"/>
        <v>0</v>
      </c>
      <c r="AE6" s="5">
        <f t="shared" si="2"/>
        <v>0</v>
      </c>
      <c r="AF6" s="5">
        <f t="shared" si="2"/>
        <v>0</v>
      </c>
      <c r="AG6" s="5">
        <f t="shared" si="2"/>
        <v>0</v>
      </c>
    </row>
    <row r="7" spans="1:69" x14ac:dyDescent="0.25">
      <c r="A7" s="4"/>
      <c r="B7" s="20" t="str">
        <f t="shared" si="0"/>
        <v/>
      </c>
      <c r="C7" s="20" t="str">
        <f t="shared" si="0"/>
        <v/>
      </c>
      <c r="D7" s="20" t="str">
        <f t="shared" si="0"/>
        <v/>
      </c>
      <c r="E7" s="20" t="str">
        <f t="shared" si="0"/>
        <v/>
      </c>
      <c r="F7" s="20" t="str">
        <f t="shared" si="0"/>
        <v/>
      </c>
      <c r="G7" s="20" t="str">
        <f t="shared" si="0"/>
        <v/>
      </c>
      <c r="H7" s="20" t="str">
        <f t="shared" si="0"/>
        <v/>
      </c>
      <c r="I7" s="20" t="str">
        <f t="shared" si="0"/>
        <v/>
      </c>
      <c r="J7" s="20" t="str">
        <f t="shared" si="0"/>
        <v/>
      </c>
      <c r="K7" s="20" t="str">
        <f t="shared" si="0"/>
        <v/>
      </c>
      <c r="L7" s="20" t="str">
        <f t="shared" si="1"/>
        <v/>
      </c>
      <c r="M7" s="4"/>
      <c r="U7" s="3" t="s">
        <v>23</v>
      </c>
      <c r="W7" s="5">
        <f t="shared" si="2"/>
        <v>0</v>
      </c>
      <c r="X7" s="5">
        <f t="shared" si="2"/>
        <v>0</v>
      </c>
      <c r="Y7" s="5">
        <f t="shared" si="2"/>
        <v>0</v>
      </c>
      <c r="Z7" s="5">
        <f t="shared" si="2"/>
        <v>0</v>
      </c>
      <c r="AA7" s="5">
        <f t="shared" si="2"/>
        <v>0</v>
      </c>
      <c r="AB7" s="5">
        <f t="shared" si="2"/>
        <v>0</v>
      </c>
      <c r="AC7" s="5">
        <f t="shared" si="2"/>
        <v>0</v>
      </c>
      <c r="AD7" s="5">
        <f t="shared" si="2"/>
        <v>0</v>
      </c>
      <c r="AE7" s="5">
        <f t="shared" si="2"/>
        <v>0</v>
      </c>
      <c r="AF7" s="5">
        <f t="shared" si="2"/>
        <v>0</v>
      </c>
      <c r="AG7" s="5">
        <f t="shared" si="2"/>
        <v>0</v>
      </c>
    </row>
    <row r="8" spans="1:69" x14ac:dyDescent="0.25">
      <c r="A8" s="4"/>
      <c r="B8" s="6"/>
      <c r="C8" s="6"/>
      <c r="D8" s="6" t="s">
        <v>25</v>
      </c>
      <c r="E8" s="6"/>
      <c r="F8" s="6"/>
      <c r="G8" s="6"/>
      <c r="H8" s="6"/>
      <c r="I8" s="6"/>
      <c r="J8" s="6"/>
      <c r="K8" s="6"/>
      <c r="L8" s="6"/>
      <c r="M8" s="4"/>
      <c r="AO8" s="5" t="str">
        <f>'Shopping List'!$BR$7</f>
        <v>Yes</v>
      </c>
      <c r="AW8" s="5" t="str">
        <f>'Shopping List'!$BR$8</f>
        <v>Yes</v>
      </c>
      <c r="BC8" s="5" t="str">
        <f>IF('Shopping List'!$BA$28="", "", 'Shopping List'!$BA$28)</f>
        <v/>
      </c>
    </row>
    <row r="9" spans="1:69" x14ac:dyDescent="0.25">
      <c r="A9" s="4"/>
      <c r="B9" s="21" t="s">
        <v>0</v>
      </c>
      <c r="C9" s="22" t="s">
        <v>1</v>
      </c>
      <c r="D9" s="22" t="s">
        <v>26</v>
      </c>
      <c r="E9" s="22" t="s">
        <v>2</v>
      </c>
      <c r="F9" s="21" t="s">
        <v>3</v>
      </c>
      <c r="G9" s="23" t="s">
        <v>4</v>
      </c>
      <c r="H9" s="21" t="s">
        <v>5</v>
      </c>
      <c r="I9" s="23" t="s">
        <v>29</v>
      </c>
      <c r="J9" s="21" t="s">
        <v>6</v>
      </c>
      <c r="K9" s="23" t="s">
        <v>7</v>
      </c>
      <c r="L9" s="23" t="s">
        <v>8</v>
      </c>
      <c r="M9" s="4"/>
      <c r="P9" s="7" t="str">
        <f>C$9</f>
        <v>Measure</v>
      </c>
      <c r="BL9" s="5">
        <f>COUNTIF($BK$11:$BK$310, "")</f>
        <v>300</v>
      </c>
      <c r="BO9" s="7" t="s">
        <v>91</v>
      </c>
    </row>
    <row r="10" spans="1:69" x14ac:dyDescent="0.25">
      <c r="A10" s="4"/>
      <c r="B10" s="30"/>
      <c r="C10" s="31"/>
      <c r="D10" s="31"/>
      <c r="E10" s="31"/>
      <c r="F10" s="30"/>
      <c r="G10" s="32"/>
      <c r="H10" s="30"/>
      <c r="I10" s="32"/>
      <c r="J10" s="30"/>
      <c r="K10" s="32"/>
      <c r="L10" s="32"/>
      <c r="M10" s="4"/>
      <c r="P10" s="5"/>
      <c r="U10" s="7" t="s">
        <v>24</v>
      </c>
      <c r="W10" s="7" t="str">
        <f t="shared" ref="W10:AG10" si="3">B$9</f>
        <v>Ingredient</v>
      </c>
      <c r="X10" s="7" t="str">
        <f t="shared" si="3"/>
        <v>Measure</v>
      </c>
      <c r="Y10" s="7" t="str">
        <f t="shared" si="3"/>
        <v>Volume</v>
      </c>
      <c r="Z10" s="7" t="str">
        <f t="shared" si="3"/>
        <v>Unit</v>
      </c>
      <c r="AA10" s="7" t="str">
        <f t="shared" si="3"/>
        <v>Calories</v>
      </c>
      <c r="AB10" s="7" t="str">
        <f t="shared" si="3"/>
        <v>Per</v>
      </c>
      <c r="AC10" s="7" t="str">
        <f t="shared" si="3"/>
        <v>Price</v>
      </c>
      <c r="AD10" s="7" t="str">
        <f t="shared" si="3"/>
        <v>Supplier</v>
      </c>
      <c r="AE10" s="7" t="str">
        <f t="shared" si="3"/>
        <v>No. In Stock</v>
      </c>
      <c r="AF10" s="7" t="str">
        <f t="shared" si="3"/>
        <v>Min Qty</v>
      </c>
      <c r="AG10" s="7" t="str">
        <f t="shared" si="3"/>
        <v>Notes</v>
      </c>
      <c r="AI10" s="7" t="s">
        <v>62</v>
      </c>
      <c r="AK10" s="7" t="s">
        <v>1</v>
      </c>
      <c r="AM10" s="7" t="s">
        <v>86</v>
      </c>
      <c r="AO10" s="7" t="s">
        <v>110</v>
      </c>
      <c r="AQ10" s="7" t="s">
        <v>103</v>
      </c>
      <c r="AS10" s="7" t="s">
        <v>109</v>
      </c>
      <c r="AU10" s="7" t="s">
        <v>108</v>
      </c>
      <c r="AW10" s="7" t="s">
        <v>102</v>
      </c>
      <c r="AY10" s="7" t="s">
        <v>104</v>
      </c>
      <c r="BA10" s="7" t="s">
        <v>87</v>
      </c>
      <c r="BC10" s="135" t="s">
        <v>29</v>
      </c>
      <c r="BE10" s="7" t="s">
        <v>88</v>
      </c>
      <c r="BF10" s="7" t="s">
        <v>89</v>
      </c>
      <c r="BG10" s="7" t="s">
        <v>90</v>
      </c>
      <c r="BI10" s="7" t="s">
        <v>73</v>
      </c>
      <c r="BK10" s="7" t="s">
        <v>91</v>
      </c>
      <c r="BL10" s="7" t="s">
        <v>73</v>
      </c>
      <c r="BO10" s="5"/>
      <c r="BQ10" s="7" t="s">
        <v>95</v>
      </c>
    </row>
    <row r="11" spans="1:69" x14ac:dyDescent="0.25">
      <c r="A11" s="4"/>
      <c r="B11" s="33"/>
      <c r="C11" s="34"/>
      <c r="D11" s="35"/>
      <c r="E11" s="34"/>
      <c r="F11" s="45"/>
      <c r="G11" s="46"/>
      <c r="H11" s="51"/>
      <c r="I11" s="36"/>
      <c r="J11" s="54"/>
      <c r="K11" s="55"/>
      <c r="L11" s="36"/>
      <c r="M11" s="4"/>
      <c r="P11" s="17" t="str">
        <f>IF('Intro &amp; Setup'!$B17="", "", 'Intro &amp; Setup'!$B17)</f>
        <v/>
      </c>
      <c r="R11" s="24" t="str">
        <f>IF($C11="", "", $C11)</f>
        <v/>
      </c>
      <c r="S11" s="25" t="str">
        <f>IF($E11="", "", $E11)</f>
        <v/>
      </c>
      <c r="U11" s="17" t="str">
        <f>IF(COUNTIF($B11:$L11, "")=11, "", "X")</f>
        <v/>
      </c>
      <c r="W11" s="17" t="str">
        <f t="shared" ref="W11:W74" si="4">IF($U11="", "", IF(AND(W$5="X", B11=""), $U$6, IF(AND(NOT(B11=""), COUNTIF(B$11:B$310, B11)&gt;1), $U$7, "")))</f>
        <v/>
      </c>
      <c r="X11" s="17" t="str">
        <f t="shared" ref="X11:X74" si="5">IF($U11="", "", IF(AND(X$5="X", C11=""), $U$6, IF(AND(NOT(C11=""), COUNTIF(P$11:P$20, C11)=0), $U$7, "")))</f>
        <v/>
      </c>
      <c r="Y11" s="17" t="str">
        <f t="shared" ref="Y11:Y74" si="6">IF($U11="", "", IF(AND(Y$5="X", D11=""), $U$6, IF(AND(NOT(D11=""), ISNUMBER(D11)=FALSE), $U$7, "")))</f>
        <v/>
      </c>
      <c r="Z11" s="17" t="str">
        <f t="shared" ref="Z11:Z74" si="7">IF($U11="", "", IF(AND(Z$5="X", E11=""), $U$6, ""))</f>
        <v/>
      </c>
      <c r="AA11" s="17" t="str">
        <f t="shared" ref="AA11:AA74" si="8">IF($U11="", "", IF(AND(AA$5="X", F11=""), $U$6, IF(AND(NOT(F11=""), ISNUMBER(F11)=FALSE), $U$7, "")))</f>
        <v/>
      </c>
      <c r="AB11" s="17" t="str">
        <f t="shared" ref="AB11:AB74" si="9">IF($U11="", "", IF(AND(AB$5="X", G11=""), $U$6, IF(AND(NOT(G11=""), COUNTIF($R11:$S11, G11)=0), $U$7, "")))</f>
        <v/>
      </c>
      <c r="AC11" s="17" t="str">
        <f t="shared" ref="AC11:AC74" si="10">IF($U11="", "", IF(AND(AC$5="X", H11=""), $U$6, IF(AND(NOT(H11=""), ISNUMBER(H11)=FALSE), $U$7, "")))</f>
        <v/>
      </c>
      <c r="AD11" s="17" t="str">
        <f t="shared" ref="AD11:AD74" si="11">IF($U11="", "", IF(AND(AD$5="X", I11=""), $U$6, ""))</f>
        <v/>
      </c>
      <c r="AE11" s="17" t="str">
        <f t="shared" ref="AE11:AE74" si="12">IF($U11="", "", IF(AND(AE$5="X", J11=""), $U$6, IF(AND(NOT(J11=""), ISNUMBER(J11)=FALSE), $U$7, "")))</f>
        <v/>
      </c>
      <c r="AF11" s="17" t="str">
        <f t="shared" ref="AF11:AF74" si="13">IF($U11="", "", IF(AND(AF$5="X", K11=""), $U$6, IF(AND(NOT(K11=""), ISNUMBER(K11)=FALSE), $U$7, "")))</f>
        <v/>
      </c>
      <c r="AG11" s="17" t="str">
        <f t="shared" ref="AG11:AG74" si="14">IF($U11="", "", IF(AND(AG$5="X", L11=""), $U$6, ""))</f>
        <v/>
      </c>
      <c r="AI11" s="116" t="str">
        <f>IF(OR($J11="", $D11=""), "", IFERROR($J11*$D11, ""))</f>
        <v/>
      </c>
      <c r="AK11" s="116" t="str">
        <f>IF($B11="", "", SUMIF(Recipes!$C$11:$C$5010, $B11, Recipes!$BB$11:$BB$5010))</f>
        <v/>
      </c>
      <c r="AM11" s="132" t="str">
        <f>IF(OR($AK11="", $AK11=0), "", IFERROR(ROUND($AK11/$D11, 1), ""))</f>
        <v/>
      </c>
      <c r="AO11" s="132" t="str">
        <f>IF($AM11="", "", IF($AO$8='Shopping List'!$BR$6, 0, $J11))</f>
        <v/>
      </c>
      <c r="AQ11" s="132" t="str">
        <f>IF($AM11="", "", IFERROR($AM11-$AO11, ""))</f>
        <v/>
      </c>
      <c r="AS11" s="132" t="str">
        <f>IF($AM11="", "", IFERROR($J11-$AO11, ""))</f>
        <v/>
      </c>
      <c r="AU11" s="132" t="str">
        <f>IF($AQ11="", "", IF($AW$8='Shopping List'!$BR$6, 0, IFERROR($K11-$AS11, "")))</f>
        <v/>
      </c>
      <c r="AW11" s="136" t="str">
        <f>IF($AQ11="", "", IF(OR($AW$8='Shopping List'!$BR$6, $AU11&lt;=0), 0, IFERROR($K11-$AS11, "")))</f>
        <v/>
      </c>
      <c r="AY11" s="110" t="str">
        <f>IFERROR($AQ11+$AW11, "")</f>
        <v/>
      </c>
      <c r="BA11" s="82" t="str">
        <f>IF(OR($AY11="", $AY11&lt;=0), "", IFERROR(ROUNDUP($AY11, 0), ""))</f>
        <v/>
      </c>
      <c r="BC11" s="119" t="str">
        <f t="shared" ref="BC11:BC74" si="15">IF($BC$8="", IF($I11="", "X", $I11), IF($BC$8=$I11, $I11, ""))</f>
        <v>X</v>
      </c>
      <c r="BE11" s="2" t="str">
        <f t="shared" ref="BE11:BE74" si="16">IF($I11="", "", IFERROR(INDEX($BL$11:$BL$310, MATCH($I11, $BK$11:$BK$310, 0)), ""))</f>
        <v/>
      </c>
      <c r="BF11" s="2" t="str">
        <f>IF($B11="", "", COUNTIF($B$11:$B$310, "&lt;"&amp;$B11)+1)</f>
        <v/>
      </c>
      <c r="BG11" s="110" t="str">
        <f>IF(OR($BA11="", $BC11="", $BA11=0), "", IFERROR(BE11+(BF11*0.001), ""))</f>
        <v/>
      </c>
      <c r="BI11" s="2" t="str">
        <f>IF($BG11="", "", COUNTIF($BG$11:$BG$310, "&lt;"&amp;$BG11)+1)</f>
        <v/>
      </c>
      <c r="BK11" s="119" t="str">
        <f>IF($I11="", "", IF(COUNTIF($I$11:$I11, $I11)&gt;1, "", $I11))</f>
        <v/>
      </c>
      <c r="BL11" s="2" t="str">
        <f>IF($BK11="", "", COUNTIF($BK$11:$BK$310, "&lt;"&amp;$BK11)+1-$BL$9)</f>
        <v/>
      </c>
      <c r="BN11" s="2">
        <v>1</v>
      </c>
      <c r="BO11" s="119" t="str">
        <f>IFERROR(INDEX($BK$11:$BK$310, MATCH($BN11, $BL$11:$BL$310, 0)), "")</f>
        <v/>
      </c>
      <c r="BQ11" s="113" t="str">
        <f t="shared" ref="BQ11:BQ74" si="17">IF($BI11="", "", IFERROR($BA11*$H11, ""))</f>
        <v/>
      </c>
    </row>
    <row r="12" spans="1:69" x14ac:dyDescent="0.25">
      <c r="A12" s="4"/>
      <c r="B12" s="37"/>
      <c r="C12" s="38"/>
      <c r="D12" s="39"/>
      <c r="E12" s="38"/>
      <c r="F12" s="47"/>
      <c r="G12" s="48"/>
      <c r="H12" s="52"/>
      <c r="I12" s="40"/>
      <c r="J12" s="56"/>
      <c r="K12" s="57"/>
      <c r="L12" s="40"/>
      <c r="M12" s="4"/>
      <c r="P12" s="18" t="str">
        <f>IF('Intro &amp; Setup'!$B18="", "", 'Intro &amp; Setup'!$B18)</f>
        <v/>
      </c>
      <c r="R12" s="26" t="str">
        <f t="shared" ref="R12:R75" si="18">IF($C12="", "", $C12)</f>
        <v/>
      </c>
      <c r="S12" s="27" t="str">
        <f t="shared" ref="S12:S75" si="19">IF($E12="", "", $E12)</f>
        <v/>
      </c>
      <c r="U12" s="18" t="str">
        <f t="shared" ref="U12:U75" si="20">IF(COUNTIF($B12:$L12, "")=11, "", "X")</f>
        <v/>
      </c>
      <c r="W12" s="18" t="str">
        <f t="shared" si="4"/>
        <v/>
      </c>
      <c r="X12" s="18" t="str">
        <f t="shared" si="5"/>
        <v/>
      </c>
      <c r="Y12" s="18" t="str">
        <f t="shared" si="6"/>
        <v/>
      </c>
      <c r="Z12" s="18" t="str">
        <f t="shared" si="7"/>
        <v/>
      </c>
      <c r="AA12" s="18" t="str">
        <f t="shared" si="8"/>
        <v/>
      </c>
      <c r="AB12" s="18" t="str">
        <f t="shared" si="9"/>
        <v/>
      </c>
      <c r="AC12" s="18" t="str">
        <f t="shared" si="10"/>
        <v/>
      </c>
      <c r="AD12" s="18" t="str">
        <f t="shared" si="11"/>
        <v/>
      </c>
      <c r="AE12" s="18" t="str">
        <f t="shared" si="12"/>
        <v/>
      </c>
      <c r="AF12" s="18" t="str">
        <f t="shared" si="13"/>
        <v/>
      </c>
      <c r="AG12" s="18" t="str">
        <f t="shared" si="14"/>
        <v/>
      </c>
      <c r="AI12" s="117" t="str">
        <f t="shared" ref="AI12:AI75" si="21">IF(OR($J12="", $D12=""), "", IFERROR($J12*$D12, ""))</f>
        <v/>
      </c>
      <c r="AK12" s="117" t="str">
        <f>IF($B12="", "", SUMIF(Recipes!$C$11:$C$5010, $B12, Recipes!$BB$11:$BB$5010))</f>
        <v/>
      </c>
      <c r="AM12" s="133" t="str">
        <f t="shared" ref="AM12:AM75" si="22">IF(OR($AK12="", $AK12=0), "", IFERROR(ROUND($AK12/$D12, 1), ""))</f>
        <v/>
      </c>
      <c r="AO12" s="133" t="str">
        <f>IF($AM12="", "", IF($AO$8='Shopping List'!$BR$6, 0, $J12))</f>
        <v/>
      </c>
      <c r="AQ12" s="133" t="str">
        <f t="shared" ref="AQ12:AQ75" si="23">IF($AM12="", "", IFERROR($AM12-$AO12, ""))</f>
        <v/>
      </c>
      <c r="AS12" s="133" t="str">
        <f t="shared" ref="AS12:AS75" si="24">IF($AM12="", "", IFERROR($J12-$AO12, ""))</f>
        <v/>
      </c>
      <c r="AU12" s="133" t="str">
        <f>IF($AQ12="", "", IF($AW$8='Shopping List'!$BR$6, 0, IFERROR($K12-$AS12, "")))</f>
        <v/>
      </c>
      <c r="AW12" s="137" t="str">
        <f>IF($AQ12="", "", IF(OR($AW$8='Shopping List'!$BR$6, $AU12&lt;=0), 0, IFERROR($K12-$AS12, "")))</f>
        <v/>
      </c>
      <c r="AY12" s="111" t="str">
        <f t="shared" ref="AY12:AY75" si="25">IFERROR($AQ12+$AW12, "")</f>
        <v/>
      </c>
      <c r="BA12" s="83" t="str">
        <f t="shared" ref="BA12:BA75" si="26">IF(OR($AY12="", $AY12&lt;=0), "", IFERROR(ROUNDUP($AY12, 0), ""))</f>
        <v/>
      </c>
      <c r="BC12" s="120" t="str">
        <f t="shared" si="15"/>
        <v>X</v>
      </c>
      <c r="BE12" s="90" t="str">
        <f t="shared" si="16"/>
        <v/>
      </c>
      <c r="BF12" s="90" t="str">
        <f t="shared" ref="BF12:BF75" si="27">IF($B12="", "", COUNTIF($B$11:$B$310, "&lt;"&amp;$B12)+1)</f>
        <v/>
      </c>
      <c r="BG12" s="111" t="str">
        <f t="shared" ref="BG12:BG75" si="28">IF(OR($BA12="", $BC12="", $BA12=0), "", IFERROR(BE12+(BF12*0.001), ""))</f>
        <v/>
      </c>
      <c r="BI12" s="90" t="str">
        <f t="shared" ref="BI12:BI75" si="29">IF($BG12="", "", COUNTIF($BG$11:$BG$310, "&lt;"&amp;$BG12)+1)</f>
        <v/>
      </c>
      <c r="BK12" s="120" t="str">
        <f>IF($I12="", "", IF(COUNTIF($I$11:$I12, $I12)&gt;1, "", $I12))</f>
        <v/>
      </c>
      <c r="BL12" s="90" t="str">
        <f t="shared" ref="BL12:BL75" si="30">IF($BK12="", "", COUNTIF($BK$11:$BK$310, "&lt;"&amp;$BK12)+1-$BL$9)</f>
        <v/>
      </c>
      <c r="BN12" s="90">
        <v>2</v>
      </c>
      <c r="BO12" s="120" t="str">
        <f t="shared" ref="BO12:BO75" si="31">IFERROR(INDEX($BK$11:$BK$310, MATCH($BN12, $BL$11:$BL$310, 0)), "")</f>
        <v/>
      </c>
      <c r="BQ12" s="114" t="str">
        <f t="shared" si="17"/>
        <v/>
      </c>
    </row>
    <row r="13" spans="1:69" x14ac:dyDescent="0.25">
      <c r="A13" s="4"/>
      <c r="B13" s="37"/>
      <c r="C13" s="38"/>
      <c r="D13" s="39"/>
      <c r="E13" s="38"/>
      <c r="F13" s="47"/>
      <c r="G13" s="48"/>
      <c r="H13" s="52"/>
      <c r="I13" s="40"/>
      <c r="J13" s="56"/>
      <c r="K13" s="57"/>
      <c r="L13" s="40"/>
      <c r="M13" s="4"/>
      <c r="P13" s="18" t="str">
        <f>IF('Intro &amp; Setup'!$B19="", "", 'Intro &amp; Setup'!$B19)</f>
        <v/>
      </c>
      <c r="R13" s="26" t="str">
        <f t="shared" si="18"/>
        <v/>
      </c>
      <c r="S13" s="27" t="str">
        <f t="shared" si="19"/>
        <v/>
      </c>
      <c r="U13" s="18" t="str">
        <f t="shared" si="20"/>
        <v/>
      </c>
      <c r="W13" s="18" t="str">
        <f t="shared" si="4"/>
        <v/>
      </c>
      <c r="X13" s="18" t="str">
        <f t="shared" si="5"/>
        <v/>
      </c>
      <c r="Y13" s="18" t="str">
        <f t="shared" si="6"/>
        <v/>
      </c>
      <c r="Z13" s="18" t="str">
        <f t="shared" si="7"/>
        <v/>
      </c>
      <c r="AA13" s="18" t="str">
        <f t="shared" si="8"/>
        <v/>
      </c>
      <c r="AB13" s="18" t="str">
        <f t="shared" si="9"/>
        <v/>
      </c>
      <c r="AC13" s="18" t="str">
        <f t="shared" si="10"/>
        <v/>
      </c>
      <c r="AD13" s="18" t="str">
        <f t="shared" si="11"/>
        <v/>
      </c>
      <c r="AE13" s="18" t="str">
        <f t="shared" si="12"/>
        <v/>
      </c>
      <c r="AF13" s="18" t="str">
        <f t="shared" si="13"/>
        <v/>
      </c>
      <c r="AG13" s="18" t="str">
        <f t="shared" si="14"/>
        <v/>
      </c>
      <c r="AI13" s="117" t="str">
        <f t="shared" si="21"/>
        <v/>
      </c>
      <c r="AK13" s="117" t="str">
        <f>IF($B13="", "", SUMIF(Recipes!$C$11:$C$5010, $B13, Recipes!$BB$11:$BB$5010))</f>
        <v/>
      </c>
      <c r="AM13" s="133" t="str">
        <f t="shared" si="22"/>
        <v/>
      </c>
      <c r="AO13" s="133" t="str">
        <f>IF($AM13="", "", IF($AO$8='Shopping List'!$BR$6, 0, $J13))</f>
        <v/>
      </c>
      <c r="AQ13" s="133" t="str">
        <f t="shared" si="23"/>
        <v/>
      </c>
      <c r="AS13" s="133" t="str">
        <f t="shared" si="24"/>
        <v/>
      </c>
      <c r="AU13" s="133" t="str">
        <f>IF($AQ13="", "", IF($AW$8='Shopping List'!$BR$6, 0, IFERROR($K13-$AS13, "")))</f>
        <v/>
      </c>
      <c r="AW13" s="137" t="str">
        <f>IF($AQ13="", "", IF(OR($AW$8='Shopping List'!$BR$6, $AU13&lt;=0), 0, IFERROR($K13-$AS13, "")))</f>
        <v/>
      </c>
      <c r="AY13" s="111" t="str">
        <f t="shared" si="25"/>
        <v/>
      </c>
      <c r="BA13" s="83" t="str">
        <f t="shared" si="26"/>
        <v/>
      </c>
      <c r="BC13" s="120" t="str">
        <f t="shared" si="15"/>
        <v>X</v>
      </c>
      <c r="BE13" s="90" t="str">
        <f t="shared" si="16"/>
        <v/>
      </c>
      <c r="BF13" s="90" t="str">
        <f t="shared" si="27"/>
        <v/>
      </c>
      <c r="BG13" s="111" t="str">
        <f t="shared" si="28"/>
        <v/>
      </c>
      <c r="BI13" s="90" t="str">
        <f t="shared" si="29"/>
        <v/>
      </c>
      <c r="BK13" s="120" t="str">
        <f>IF($I13="", "", IF(COUNTIF($I$11:$I13, $I13)&gt;1, "", $I13))</f>
        <v/>
      </c>
      <c r="BL13" s="90" t="str">
        <f t="shared" si="30"/>
        <v/>
      </c>
      <c r="BN13" s="90">
        <v>3</v>
      </c>
      <c r="BO13" s="120" t="str">
        <f t="shared" si="31"/>
        <v/>
      </c>
      <c r="BQ13" s="114" t="str">
        <f t="shared" si="17"/>
        <v/>
      </c>
    </row>
    <row r="14" spans="1:69" x14ac:dyDescent="0.25">
      <c r="A14" s="4"/>
      <c r="B14" s="37"/>
      <c r="C14" s="38"/>
      <c r="D14" s="39"/>
      <c r="E14" s="38"/>
      <c r="F14" s="47"/>
      <c r="G14" s="48"/>
      <c r="H14" s="52"/>
      <c r="I14" s="40"/>
      <c r="J14" s="56"/>
      <c r="K14" s="57"/>
      <c r="L14" s="40"/>
      <c r="M14" s="4"/>
      <c r="P14" s="18" t="str">
        <f>IF('Intro &amp; Setup'!$B20="", "", 'Intro &amp; Setup'!$B20)</f>
        <v/>
      </c>
      <c r="R14" s="26" t="str">
        <f t="shared" si="18"/>
        <v/>
      </c>
      <c r="S14" s="27" t="str">
        <f t="shared" si="19"/>
        <v/>
      </c>
      <c r="U14" s="18" t="str">
        <f t="shared" si="20"/>
        <v/>
      </c>
      <c r="W14" s="18" t="str">
        <f t="shared" si="4"/>
        <v/>
      </c>
      <c r="X14" s="18" t="str">
        <f t="shared" si="5"/>
        <v/>
      </c>
      <c r="Y14" s="18" t="str">
        <f t="shared" si="6"/>
        <v/>
      </c>
      <c r="Z14" s="18" t="str">
        <f t="shared" si="7"/>
        <v/>
      </c>
      <c r="AA14" s="18" t="str">
        <f t="shared" si="8"/>
        <v/>
      </c>
      <c r="AB14" s="18" t="str">
        <f t="shared" si="9"/>
        <v/>
      </c>
      <c r="AC14" s="18" t="str">
        <f t="shared" si="10"/>
        <v/>
      </c>
      <c r="AD14" s="18" t="str">
        <f t="shared" si="11"/>
        <v/>
      </c>
      <c r="AE14" s="18" t="str">
        <f t="shared" si="12"/>
        <v/>
      </c>
      <c r="AF14" s="18" t="str">
        <f t="shared" si="13"/>
        <v/>
      </c>
      <c r="AG14" s="18" t="str">
        <f t="shared" si="14"/>
        <v/>
      </c>
      <c r="AI14" s="117" t="str">
        <f t="shared" si="21"/>
        <v/>
      </c>
      <c r="AK14" s="117" t="str">
        <f>IF($B14="", "", SUMIF(Recipes!$C$11:$C$5010, $B14, Recipes!$BB$11:$BB$5010))</f>
        <v/>
      </c>
      <c r="AM14" s="133" t="str">
        <f t="shared" si="22"/>
        <v/>
      </c>
      <c r="AO14" s="133" t="str">
        <f>IF($AM14="", "", IF($AO$8='Shopping List'!$BR$6, 0, $J14))</f>
        <v/>
      </c>
      <c r="AQ14" s="133" t="str">
        <f t="shared" si="23"/>
        <v/>
      </c>
      <c r="AS14" s="133" t="str">
        <f t="shared" si="24"/>
        <v/>
      </c>
      <c r="AU14" s="133" t="str">
        <f>IF($AQ14="", "", IF($AW$8='Shopping List'!$BR$6, 0, IFERROR($K14-$AS14, "")))</f>
        <v/>
      </c>
      <c r="AW14" s="137" t="str">
        <f>IF($AQ14="", "", IF(OR($AW$8='Shopping List'!$BR$6, $AU14&lt;=0), 0, IFERROR($K14-$AS14, "")))</f>
        <v/>
      </c>
      <c r="AY14" s="111" t="str">
        <f t="shared" si="25"/>
        <v/>
      </c>
      <c r="BA14" s="83" t="str">
        <f t="shared" si="26"/>
        <v/>
      </c>
      <c r="BC14" s="120" t="str">
        <f t="shared" si="15"/>
        <v>X</v>
      </c>
      <c r="BE14" s="90" t="str">
        <f t="shared" si="16"/>
        <v/>
      </c>
      <c r="BF14" s="90" t="str">
        <f t="shared" si="27"/>
        <v/>
      </c>
      <c r="BG14" s="111" t="str">
        <f t="shared" si="28"/>
        <v/>
      </c>
      <c r="BI14" s="90" t="str">
        <f t="shared" si="29"/>
        <v/>
      </c>
      <c r="BK14" s="120" t="str">
        <f>IF($I14="", "", IF(COUNTIF($I$11:$I14, $I14)&gt;1, "", $I14))</f>
        <v/>
      </c>
      <c r="BL14" s="90" t="str">
        <f t="shared" si="30"/>
        <v/>
      </c>
      <c r="BN14" s="90">
        <v>4</v>
      </c>
      <c r="BO14" s="120" t="str">
        <f t="shared" si="31"/>
        <v/>
      </c>
      <c r="BQ14" s="114" t="str">
        <f t="shared" si="17"/>
        <v/>
      </c>
    </row>
    <row r="15" spans="1:69" x14ac:dyDescent="0.25">
      <c r="A15" s="4"/>
      <c r="B15" s="37"/>
      <c r="C15" s="38"/>
      <c r="D15" s="39"/>
      <c r="E15" s="38"/>
      <c r="F15" s="47"/>
      <c r="G15" s="48"/>
      <c r="H15" s="52"/>
      <c r="I15" s="40"/>
      <c r="J15" s="56"/>
      <c r="K15" s="57"/>
      <c r="L15" s="40"/>
      <c r="M15" s="4"/>
      <c r="P15" s="18" t="str">
        <f>IF('Intro &amp; Setup'!$B21="", "", 'Intro &amp; Setup'!$B21)</f>
        <v/>
      </c>
      <c r="R15" s="26" t="str">
        <f t="shared" si="18"/>
        <v/>
      </c>
      <c r="S15" s="27" t="str">
        <f t="shared" si="19"/>
        <v/>
      </c>
      <c r="U15" s="18" t="str">
        <f t="shared" si="20"/>
        <v/>
      </c>
      <c r="W15" s="18" t="str">
        <f t="shared" si="4"/>
        <v/>
      </c>
      <c r="X15" s="18" t="str">
        <f t="shared" si="5"/>
        <v/>
      </c>
      <c r="Y15" s="18" t="str">
        <f t="shared" si="6"/>
        <v/>
      </c>
      <c r="Z15" s="18" t="str">
        <f t="shared" si="7"/>
        <v/>
      </c>
      <c r="AA15" s="18" t="str">
        <f t="shared" si="8"/>
        <v/>
      </c>
      <c r="AB15" s="18" t="str">
        <f t="shared" si="9"/>
        <v/>
      </c>
      <c r="AC15" s="18" t="str">
        <f t="shared" si="10"/>
        <v/>
      </c>
      <c r="AD15" s="18" t="str">
        <f t="shared" si="11"/>
        <v/>
      </c>
      <c r="AE15" s="18" t="str">
        <f t="shared" si="12"/>
        <v/>
      </c>
      <c r="AF15" s="18" t="str">
        <f t="shared" si="13"/>
        <v/>
      </c>
      <c r="AG15" s="18" t="str">
        <f t="shared" si="14"/>
        <v/>
      </c>
      <c r="AI15" s="117" t="str">
        <f t="shared" si="21"/>
        <v/>
      </c>
      <c r="AK15" s="117" t="str">
        <f>IF($B15="", "", SUMIF(Recipes!$C$11:$C$5010, $B15, Recipes!$BB$11:$BB$5010))</f>
        <v/>
      </c>
      <c r="AM15" s="133" t="str">
        <f t="shared" si="22"/>
        <v/>
      </c>
      <c r="AO15" s="133" t="str">
        <f>IF($AM15="", "", IF($AO$8='Shopping List'!$BR$6, 0, $J15))</f>
        <v/>
      </c>
      <c r="AQ15" s="133" t="str">
        <f t="shared" si="23"/>
        <v/>
      </c>
      <c r="AS15" s="133" t="str">
        <f t="shared" si="24"/>
        <v/>
      </c>
      <c r="AU15" s="133" t="str">
        <f>IF($AQ15="", "", IF($AW$8='Shopping List'!$BR$6, 0, IFERROR($K15-$AS15, "")))</f>
        <v/>
      </c>
      <c r="AW15" s="137" t="str">
        <f>IF($AQ15="", "", IF(OR($AW$8='Shopping List'!$BR$6, $AU15&lt;=0), 0, IFERROR($K15-$AS15, "")))</f>
        <v/>
      </c>
      <c r="AY15" s="111" t="str">
        <f t="shared" si="25"/>
        <v/>
      </c>
      <c r="BA15" s="83" t="str">
        <f t="shared" si="26"/>
        <v/>
      </c>
      <c r="BC15" s="120" t="str">
        <f t="shared" si="15"/>
        <v>X</v>
      </c>
      <c r="BE15" s="90" t="str">
        <f t="shared" si="16"/>
        <v/>
      </c>
      <c r="BF15" s="90" t="str">
        <f t="shared" si="27"/>
        <v/>
      </c>
      <c r="BG15" s="111" t="str">
        <f t="shared" si="28"/>
        <v/>
      </c>
      <c r="BI15" s="90" t="str">
        <f t="shared" si="29"/>
        <v/>
      </c>
      <c r="BK15" s="120" t="str">
        <f>IF($I15="", "", IF(COUNTIF($I$11:$I15, $I15)&gt;1, "", $I15))</f>
        <v/>
      </c>
      <c r="BL15" s="90" t="str">
        <f t="shared" si="30"/>
        <v/>
      </c>
      <c r="BN15" s="90">
        <v>5</v>
      </c>
      <c r="BO15" s="120" t="str">
        <f t="shared" si="31"/>
        <v/>
      </c>
      <c r="BQ15" s="114" t="str">
        <f t="shared" si="17"/>
        <v/>
      </c>
    </row>
    <row r="16" spans="1:69" x14ac:dyDescent="0.25">
      <c r="A16" s="4"/>
      <c r="B16" s="37"/>
      <c r="C16" s="38"/>
      <c r="D16" s="39"/>
      <c r="E16" s="38"/>
      <c r="F16" s="47"/>
      <c r="G16" s="48"/>
      <c r="H16" s="52"/>
      <c r="I16" s="40"/>
      <c r="J16" s="56"/>
      <c r="K16" s="57"/>
      <c r="L16" s="40"/>
      <c r="M16" s="4"/>
      <c r="P16" s="18" t="str">
        <f>IF('Intro &amp; Setup'!$B22="", "", 'Intro &amp; Setup'!$B22)</f>
        <v/>
      </c>
      <c r="R16" s="26" t="str">
        <f t="shared" si="18"/>
        <v/>
      </c>
      <c r="S16" s="27" t="str">
        <f t="shared" si="19"/>
        <v/>
      </c>
      <c r="U16" s="18" t="str">
        <f t="shared" si="20"/>
        <v/>
      </c>
      <c r="W16" s="18" t="str">
        <f t="shared" si="4"/>
        <v/>
      </c>
      <c r="X16" s="18" t="str">
        <f t="shared" si="5"/>
        <v/>
      </c>
      <c r="Y16" s="18" t="str">
        <f t="shared" si="6"/>
        <v/>
      </c>
      <c r="Z16" s="18" t="str">
        <f t="shared" si="7"/>
        <v/>
      </c>
      <c r="AA16" s="18" t="str">
        <f t="shared" si="8"/>
        <v/>
      </c>
      <c r="AB16" s="18" t="str">
        <f t="shared" si="9"/>
        <v/>
      </c>
      <c r="AC16" s="18" t="str">
        <f t="shared" si="10"/>
        <v/>
      </c>
      <c r="AD16" s="18" t="str">
        <f t="shared" si="11"/>
        <v/>
      </c>
      <c r="AE16" s="18" t="str">
        <f t="shared" si="12"/>
        <v/>
      </c>
      <c r="AF16" s="18" t="str">
        <f t="shared" si="13"/>
        <v/>
      </c>
      <c r="AG16" s="18" t="str">
        <f t="shared" si="14"/>
        <v/>
      </c>
      <c r="AI16" s="117" t="str">
        <f t="shared" si="21"/>
        <v/>
      </c>
      <c r="AK16" s="117" t="str">
        <f>IF($B16="", "", SUMIF(Recipes!$C$11:$C$5010, $B16, Recipes!$BB$11:$BB$5010))</f>
        <v/>
      </c>
      <c r="AM16" s="133" t="str">
        <f t="shared" si="22"/>
        <v/>
      </c>
      <c r="AO16" s="133" t="str">
        <f>IF($AM16="", "", IF($AO$8='Shopping List'!$BR$6, 0, $J16))</f>
        <v/>
      </c>
      <c r="AQ16" s="133" t="str">
        <f t="shared" si="23"/>
        <v/>
      </c>
      <c r="AS16" s="133" t="str">
        <f t="shared" si="24"/>
        <v/>
      </c>
      <c r="AU16" s="133" t="str">
        <f>IF($AQ16="", "", IF($AW$8='Shopping List'!$BR$6, 0, IFERROR($K16-$AS16, "")))</f>
        <v/>
      </c>
      <c r="AW16" s="137" t="str">
        <f>IF($AQ16="", "", IF(OR($AW$8='Shopping List'!$BR$6, $AU16&lt;=0), 0, IFERROR($K16-$AS16, "")))</f>
        <v/>
      </c>
      <c r="AY16" s="111" t="str">
        <f t="shared" si="25"/>
        <v/>
      </c>
      <c r="BA16" s="83" t="str">
        <f t="shared" si="26"/>
        <v/>
      </c>
      <c r="BC16" s="120" t="str">
        <f t="shared" si="15"/>
        <v>X</v>
      </c>
      <c r="BE16" s="90" t="str">
        <f t="shared" si="16"/>
        <v/>
      </c>
      <c r="BF16" s="90" t="str">
        <f t="shared" si="27"/>
        <v/>
      </c>
      <c r="BG16" s="111" t="str">
        <f t="shared" si="28"/>
        <v/>
      </c>
      <c r="BI16" s="90" t="str">
        <f t="shared" si="29"/>
        <v/>
      </c>
      <c r="BK16" s="120" t="str">
        <f>IF($I16="", "", IF(COUNTIF($I$11:$I16, $I16)&gt;1, "", $I16))</f>
        <v/>
      </c>
      <c r="BL16" s="90" t="str">
        <f t="shared" si="30"/>
        <v/>
      </c>
      <c r="BN16" s="90">
        <v>6</v>
      </c>
      <c r="BO16" s="120" t="str">
        <f t="shared" si="31"/>
        <v/>
      </c>
      <c r="BQ16" s="114" t="str">
        <f t="shared" si="17"/>
        <v/>
      </c>
    </row>
    <row r="17" spans="1:69" x14ac:dyDescent="0.25">
      <c r="A17" s="4"/>
      <c r="B17" s="37"/>
      <c r="C17" s="38"/>
      <c r="D17" s="39"/>
      <c r="E17" s="38"/>
      <c r="F17" s="47"/>
      <c r="G17" s="48"/>
      <c r="H17" s="52"/>
      <c r="I17" s="40"/>
      <c r="J17" s="56"/>
      <c r="K17" s="57"/>
      <c r="L17" s="40"/>
      <c r="M17" s="4"/>
      <c r="P17" s="18" t="str">
        <f>IF('Intro &amp; Setup'!$B23="", "", 'Intro &amp; Setup'!$B23)</f>
        <v/>
      </c>
      <c r="R17" s="26" t="str">
        <f t="shared" si="18"/>
        <v/>
      </c>
      <c r="S17" s="27" t="str">
        <f t="shared" si="19"/>
        <v/>
      </c>
      <c r="U17" s="18" t="str">
        <f t="shared" si="20"/>
        <v/>
      </c>
      <c r="W17" s="18" t="str">
        <f t="shared" si="4"/>
        <v/>
      </c>
      <c r="X17" s="18" t="str">
        <f t="shared" si="5"/>
        <v/>
      </c>
      <c r="Y17" s="18" t="str">
        <f t="shared" si="6"/>
        <v/>
      </c>
      <c r="Z17" s="18" t="str">
        <f t="shared" si="7"/>
        <v/>
      </c>
      <c r="AA17" s="18" t="str">
        <f t="shared" si="8"/>
        <v/>
      </c>
      <c r="AB17" s="18" t="str">
        <f t="shared" si="9"/>
        <v/>
      </c>
      <c r="AC17" s="18" t="str">
        <f t="shared" si="10"/>
        <v/>
      </c>
      <c r="AD17" s="18" t="str">
        <f t="shared" si="11"/>
        <v/>
      </c>
      <c r="AE17" s="18" t="str">
        <f t="shared" si="12"/>
        <v/>
      </c>
      <c r="AF17" s="18" t="str">
        <f t="shared" si="13"/>
        <v/>
      </c>
      <c r="AG17" s="18" t="str">
        <f t="shared" si="14"/>
        <v/>
      </c>
      <c r="AI17" s="117" t="str">
        <f t="shared" si="21"/>
        <v/>
      </c>
      <c r="AK17" s="117" t="str">
        <f>IF($B17="", "", SUMIF(Recipes!$C$11:$C$5010, $B17, Recipes!$BB$11:$BB$5010))</f>
        <v/>
      </c>
      <c r="AM17" s="133" t="str">
        <f t="shared" si="22"/>
        <v/>
      </c>
      <c r="AO17" s="133" t="str">
        <f>IF($AM17="", "", IF($AO$8='Shopping List'!$BR$6, 0, $J17))</f>
        <v/>
      </c>
      <c r="AQ17" s="133" t="str">
        <f t="shared" si="23"/>
        <v/>
      </c>
      <c r="AS17" s="133" t="str">
        <f>IF($AM17="", "", IFERROR($J17-$AO17, ""))</f>
        <v/>
      </c>
      <c r="AU17" s="133" t="str">
        <f>IF($AQ17="", "", IF($AW$8='Shopping List'!$BR$6, 0, IFERROR($K17-$AS17, "")))</f>
        <v/>
      </c>
      <c r="AW17" s="137" t="str">
        <f>IF($AQ17="", "", IF(OR($AW$8='Shopping List'!$BR$6, $AU17&lt;=0), 0, IFERROR($K17-$AS17, "")))</f>
        <v/>
      </c>
      <c r="AY17" s="111" t="str">
        <f t="shared" si="25"/>
        <v/>
      </c>
      <c r="BA17" s="83" t="str">
        <f t="shared" si="26"/>
        <v/>
      </c>
      <c r="BC17" s="120" t="str">
        <f t="shared" si="15"/>
        <v>X</v>
      </c>
      <c r="BE17" s="90" t="str">
        <f t="shared" si="16"/>
        <v/>
      </c>
      <c r="BF17" s="90" t="str">
        <f t="shared" si="27"/>
        <v/>
      </c>
      <c r="BG17" s="111" t="str">
        <f t="shared" si="28"/>
        <v/>
      </c>
      <c r="BI17" s="90" t="str">
        <f t="shared" si="29"/>
        <v/>
      </c>
      <c r="BK17" s="120" t="str">
        <f>IF($I17="", "", IF(COUNTIF($I$11:$I17, $I17)&gt;1, "", $I17))</f>
        <v/>
      </c>
      <c r="BL17" s="90" t="str">
        <f t="shared" si="30"/>
        <v/>
      </c>
      <c r="BN17" s="90">
        <v>7</v>
      </c>
      <c r="BO17" s="120" t="str">
        <f t="shared" si="31"/>
        <v/>
      </c>
      <c r="BQ17" s="114" t="str">
        <f t="shared" si="17"/>
        <v/>
      </c>
    </row>
    <row r="18" spans="1:69" x14ac:dyDescent="0.25">
      <c r="A18" s="4"/>
      <c r="B18" s="37"/>
      <c r="C18" s="38"/>
      <c r="D18" s="39"/>
      <c r="E18" s="38"/>
      <c r="F18" s="47"/>
      <c r="G18" s="48"/>
      <c r="H18" s="52"/>
      <c r="I18" s="40"/>
      <c r="J18" s="56"/>
      <c r="K18" s="57"/>
      <c r="L18" s="40"/>
      <c r="M18" s="4"/>
      <c r="P18" s="18" t="str">
        <f>IF('Intro &amp; Setup'!$B24="", "", 'Intro &amp; Setup'!$B24)</f>
        <v/>
      </c>
      <c r="R18" s="26" t="str">
        <f t="shared" si="18"/>
        <v/>
      </c>
      <c r="S18" s="27" t="str">
        <f t="shared" si="19"/>
        <v/>
      </c>
      <c r="U18" s="18" t="str">
        <f t="shared" si="20"/>
        <v/>
      </c>
      <c r="W18" s="18" t="str">
        <f t="shared" si="4"/>
        <v/>
      </c>
      <c r="X18" s="18" t="str">
        <f t="shared" si="5"/>
        <v/>
      </c>
      <c r="Y18" s="18" t="str">
        <f t="shared" si="6"/>
        <v/>
      </c>
      <c r="Z18" s="18" t="str">
        <f t="shared" si="7"/>
        <v/>
      </c>
      <c r="AA18" s="18" t="str">
        <f t="shared" si="8"/>
        <v/>
      </c>
      <c r="AB18" s="18" t="str">
        <f t="shared" si="9"/>
        <v/>
      </c>
      <c r="AC18" s="18" t="str">
        <f t="shared" si="10"/>
        <v/>
      </c>
      <c r="AD18" s="18" t="str">
        <f t="shared" si="11"/>
        <v/>
      </c>
      <c r="AE18" s="18" t="str">
        <f t="shared" si="12"/>
        <v/>
      </c>
      <c r="AF18" s="18" t="str">
        <f t="shared" si="13"/>
        <v/>
      </c>
      <c r="AG18" s="18" t="str">
        <f t="shared" si="14"/>
        <v/>
      </c>
      <c r="AI18" s="117" t="str">
        <f t="shared" si="21"/>
        <v/>
      </c>
      <c r="AK18" s="117" t="str">
        <f>IF($B18="", "", SUMIF(Recipes!$C$11:$C$5010, $B18, Recipes!$BB$11:$BB$5010))</f>
        <v/>
      </c>
      <c r="AM18" s="133" t="str">
        <f t="shared" si="22"/>
        <v/>
      </c>
      <c r="AO18" s="133" t="str">
        <f>IF($AM18="", "", IF($AO$8='Shopping List'!$BR$6, 0, $J18))</f>
        <v/>
      </c>
      <c r="AQ18" s="133" t="str">
        <f t="shared" si="23"/>
        <v/>
      </c>
      <c r="AS18" s="133" t="str">
        <f t="shared" si="24"/>
        <v/>
      </c>
      <c r="AU18" s="133" t="str">
        <f>IF($AQ18="", "", IF($AW$8='Shopping List'!$BR$6, 0, IFERROR($K18-$AS18, "")))</f>
        <v/>
      </c>
      <c r="AW18" s="137" t="str">
        <f>IF($AQ18="", "", IF(OR($AW$8='Shopping List'!$BR$6, $AU18&lt;=0), 0, IFERROR($K18-$AS18, "")))</f>
        <v/>
      </c>
      <c r="AY18" s="111" t="str">
        <f t="shared" si="25"/>
        <v/>
      </c>
      <c r="BA18" s="83" t="str">
        <f t="shared" si="26"/>
        <v/>
      </c>
      <c r="BC18" s="120" t="str">
        <f t="shared" si="15"/>
        <v>X</v>
      </c>
      <c r="BE18" s="90" t="str">
        <f t="shared" si="16"/>
        <v/>
      </c>
      <c r="BF18" s="90" t="str">
        <f t="shared" si="27"/>
        <v/>
      </c>
      <c r="BG18" s="111" t="str">
        <f t="shared" si="28"/>
        <v/>
      </c>
      <c r="BI18" s="90" t="str">
        <f t="shared" si="29"/>
        <v/>
      </c>
      <c r="BK18" s="120" t="str">
        <f>IF($I18="", "", IF(COUNTIF($I$11:$I18, $I18)&gt;1, "", $I18))</f>
        <v/>
      </c>
      <c r="BL18" s="90" t="str">
        <f t="shared" si="30"/>
        <v/>
      </c>
      <c r="BN18" s="90">
        <v>8</v>
      </c>
      <c r="BO18" s="120" t="str">
        <f t="shared" si="31"/>
        <v/>
      </c>
      <c r="BQ18" s="114" t="str">
        <f t="shared" si="17"/>
        <v/>
      </c>
    </row>
    <row r="19" spans="1:69" x14ac:dyDescent="0.25">
      <c r="A19" s="4"/>
      <c r="B19" s="37"/>
      <c r="C19" s="38"/>
      <c r="D19" s="39"/>
      <c r="E19" s="38"/>
      <c r="F19" s="47"/>
      <c r="G19" s="48"/>
      <c r="H19" s="52"/>
      <c r="I19" s="40"/>
      <c r="J19" s="56"/>
      <c r="K19" s="57"/>
      <c r="L19" s="40"/>
      <c r="M19" s="4"/>
      <c r="P19" s="18" t="str">
        <f>IF('Intro &amp; Setup'!$B25="", "", 'Intro &amp; Setup'!$B25)</f>
        <v/>
      </c>
      <c r="R19" s="26" t="str">
        <f t="shared" si="18"/>
        <v/>
      </c>
      <c r="S19" s="27" t="str">
        <f t="shared" si="19"/>
        <v/>
      </c>
      <c r="U19" s="18" t="str">
        <f t="shared" si="20"/>
        <v/>
      </c>
      <c r="W19" s="18" t="str">
        <f t="shared" si="4"/>
        <v/>
      </c>
      <c r="X19" s="18" t="str">
        <f t="shared" si="5"/>
        <v/>
      </c>
      <c r="Y19" s="18" t="str">
        <f t="shared" si="6"/>
        <v/>
      </c>
      <c r="Z19" s="18" t="str">
        <f t="shared" si="7"/>
        <v/>
      </c>
      <c r="AA19" s="18" t="str">
        <f t="shared" si="8"/>
        <v/>
      </c>
      <c r="AB19" s="18" t="str">
        <f t="shared" si="9"/>
        <v/>
      </c>
      <c r="AC19" s="18" t="str">
        <f t="shared" si="10"/>
        <v/>
      </c>
      <c r="AD19" s="18" t="str">
        <f t="shared" si="11"/>
        <v/>
      </c>
      <c r="AE19" s="18" t="str">
        <f t="shared" si="12"/>
        <v/>
      </c>
      <c r="AF19" s="18" t="str">
        <f t="shared" si="13"/>
        <v/>
      </c>
      <c r="AG19" s="18" t="str">
        <f t="shared" si="14"/>
        <v/>
      </c>
      <c r="AI19" s="117" t="str">
        <f t="shared" si="21"/>
        <v/>
      </c>
      <c r="AK19" s="117" t="str">
        <f>IF($B19="", "", SUMIF(Recipes!$C$11:$C$5010, $B19, Recipes!$BB$11:$BB$5010))</f>
        <v/>
      </c>
      <c r="AM19" s="133" t="str">
        <f t="shared" si="22"/>
        <v/>
      </c>
      <c r="AO19" s="133" t="str">
        <f>IF($AM19="", "", IF($AO$8='Shopping List'!$BR$6, 0, $J19))</f>
        <v/>
      </c>
      <c r="AQ19" s="133" t="str">
        <f t="shared" si="23"/>
        <v/>
      </c>
      <c r="AS19" s="133" t="str">
        <f t="shared" si="24"/>
        <v/>
      </c>
      <c r="AU19" s="133" t="str">
        <f>IF($AQ19="", "", IF($AW$8='Shopping List'!$BR$6, 0, IFERROR($K19-$AS19, "")))</f>
        <v/>
      </c>
      <c r="AW19" s="137" t="str">
        <f>IF($AQ19="", "", IF(OR($AW$8='Shopping List'!$BR$6, $AU19&lt;=0), 0, IFERROR($K19-$AS19, "")))</f>
        <v/>
      </c>
      <c r="AY19" s="111" t="str">
        <f t="shared" si="25"/>
        <v/>
      </c>
      <c r="BA19" s="83" t="str">
        <f t="shared" si="26"/>
        <v/>
      </c>
      <c r="BC19" s="120" t="str">
        <f t="shared" si="15"/>
        <v>X</v>
      </c>
      <c r="BE19" s="90" t="str">
        <f t="shared" si="16"/>
        <v/>
      </c>
      <c r="BF19" s="90" t="str">
        <f t="shared" si="27"/>
        <v/>
      </c>
      <c r="BG19" s="111" t="str">
        <f t="shared" si="28"/>
        <v/>
      </c>
      <c r="BI19" s="90" t="str">
        <f t="shared" si="29"/>
        <v/>
      </c>
      <c r="BK19" s="120" t="str">
        <f>IF($I19="", "", IF(COUNTIF($I$11:$I19, $I19)&gt;1, "", $I19))</f>
        <v/>
      </c>
      <c r="BL19" s="90" t="str">
        <f t="shared" si="30"/>
        <v/>
      </c>
      <c r="BN19" s="90">
        <v>9</v>
      </c>
      <c r="BO19" s="120" t="str">
        <f t="shared" si="31"/>
        <v/>
      </c>
      <c r="BQ19" s="114" t="str">
        <f t="shared" si="17"/>
        <v/>
      </c>
    </row>
    <row r="20" spans="1:69" x14ac:dyDescent="0.25">
      <c r="A20" s="4"/>
      <c r="B20" s="37"/>
      <c r="C20" s="38"/>
      <c r="D20" s="39"/>
      <c r="E20" s="38"/>
      <c r="F20" s="47"/>
      <c r="G20" s="48"/>
      <c r="H20" s="52"/>
      <c r="I20" s="40"/>
      <c r="J20" s="56"/>
      <c r="K20" s="57"/>
      <c r="L20" s="40"/>
      <c r="M20" s="4"/>
      <c r="P20" s="19" t="str">
        <f>IF('Intro &amp; Setup'!$B26="", "", 'Intro &amp; Setup'!$B26)</f>
        <v/>
      </c>
      <c r="R20" s="26" t="str">
        <f t="shared" si="18"/>
        <v/>
      </c>
      <c r="S20" s="27" t="str">
        <f t="shared" si="19"/>
        <v/>
      </c>
      <c r="U20" s="18" t="str">
        <f t="shared" si="20"/>
        <v/>
      </c>
      <c r="W20" s="18" t="str">
        <f t="shared" si="4"/>
        <v/>
      </c>
      <c r="X20" s="18" t="str">
        <f t="shared" si="5"/>
        <v/>
      </c>
      <c r="Y20" s="18" t="str">
        <f t="shared" si="6"/>
        <v/>
      </c>
      <c r="Z20" s="18" t="str">
        <f t="shared" si="7"/>
        <v/>
      </c>
      <c r="AA20" s="18" t="str">
        <f t="shared" si="8"/>
        <v/>
      </c>
      <c r="AB20" s="18" t="str">
        <f t="shared" si="9"/>
        <v/>
      </c>
      <c r="AC20" s="18" t="str">
        <f t="shared" si="10"/>
        <v/>
      </c>
      <c r="AD20" s="18" t="str">
        <f t="shared" si="11"/>
        <v/>
      </c>
      <c r="AE20" s="18" t="str">
        <f t="shared" si="12"/>
        <v/>
      </c>
      <c r="AF20" s="18" t="str">
        <f t="shared" si="13"/>
        <v/>
      </c>
      <c r="AG20" s="18" t="str">
        <f t="shared" si="14"/>
        <v/>
      </c>
      <c r="AI20" s="117" t="str">
        <f t="shared" si="21"/>
        <v/>
      </c>
      <c r="AK20" s="117" t="str">
        <f>IF($B20="", "", SUMIF(Recipes!$C$11:$C$5010, $B20, Recipes!$BB$11:$BB$5010))</f>
        <v/>
      </c>
      <c r="AM20" s="133" t="str">
        <f t="shared" si="22"/>
        <v/>
      </c>
      <c r="AO20" s="133" t="str">
        <f>IF($AM20="", "", IF($AO$8='Shopping List'!$BR$6, 0, $J20))</f>
        <v/>
      </c>
      <c r="AQ20" s="133" t="str">
        <f t="shared" si="23"/>
        <v/>
      </c>
      <c r="AS20" s="133" t="str">
        <f t="shared" si="24"/>
        <v/>
      </c>
      <c r="AU20" s="133" t="str">
        <f>IF($AQ20="", "", IF($AW$8='Shopping List'!$BR$6, 0, IFERROR($K20-$AS20, "")))</f>
        <v/>
      </c>
      <c r="AW20" s="137" t="str">
        <f>IF($AQ20="", "", IF(OR($AW$8='Shopping List'!$BR$6, $AU20&lt;=0), 0, IFERROR($K20-$AS20, "")))</f>
        <v/>
      </c>
      <c r="AY20" s="111" t="str">
        <f t="shared" si="25"/>
        <v/>
      </c>
      <c r="BA20" s="83" t="str">
        <f t="shared" si="26"/>
        <v/>
      </c>
      <c r="BC20" s="120" t="str">
        <f t="shared" si="15"/>
        <v>X</v>
      </c>
      <c r="BE20" s="90" t="str">
        <f t="shared" si="16"/>
        <v/>
      </c>
      <c r="BF20" s="90" t="str">
        <f t="shared" si="27"/>
        <v/>
      </c>
      <c r="BG20" s="111" t="str">
        <f t="shared" si="28"/>
        <v/>
      </c>
      <c r="BI20" s="90" t="str">
        <f t="shared" si="29"/>
        <v/>
      </c>
      <c r="BK20" s="120" t="str">
        <f>IF($I20="", "", IF(COUNTIF($I$11:$I20, $I20)&gt;1, "", $I20))</f>
        <v/>
      </c>
      <c r="BL20" s="90" t="str">
        <f t="shared" si="30"/>
        <v/>
      </c>
      <c r="BN20" s="90">
        <v>10</v>
      </c>
      <c r="BO20" s="120" t="str">
        <f t="shared" si="31"/>
        <v/>
      </c>
      <c r="BQ20" s="114" t="str">
        <f t="shared" si="17"/>
        <v/>
      </c>
    </row>
    <row r="21" spans="1:69" x14ac:dyDescent="0.25">
      <c r="A21" s="4"/>
      <c r="B21" s="37"/>
      <c r="C21" s="38"/>
      <c r="D21" s="39"/>
      <c r="E21" s="38"/>
      <c r="F21" s="47"/>
      <c r="G21" s="48"/>
      <c r="H21" s="52"/>
      <c r="I21" s="40"/>
      <c r="J21" s="56"/>
      <c r="K21" s="57"/>
      <c r="L21" s="40"/>
      <c r="M21" s="4"/>
      <c r="R21" s="26" t="str">
        <f t="shared" si="18"/>
        <v/>
      </c>
      <c r="S21" s="27" t="str">
        <f t="shared" si="19"/>
        <v/>
      </c>
      <c r="U21" s="18" t="str">
        <f t="shared" si="20"/>
        <v/>
      </c>
      <c r="W21" s="18" t="str">
        <f t="shared" si="4"/>
        <v/>
      </c>
      <c r="X21" s="18" t="str">
        <f t="shared" si="5"/>
        <v/>
      </c>
      <c r="Y21" s="18" t="str">
        <f t="shared" si="6"/>
        <v/>
      </c>
      <c r="Z21" s="18" t="str">
        <f t="shared" si="7"/>
        <v/>
      </c>
      <c r="AA21" s="18" t="str">
        <f t="shared" si="8"/>
        <v/>
      </c>
      <c r="AB21" s="18" t="str">
        <f t="shared" si="9"/>
        <v/>
      </c>
      <c r="AC21" s="18" t="str">
        <f t="shared" si="10"/>
        <v/>
      </c>
      <c r="AD21" s="18" t="str">
        <f t="shared" si="11"/>
        <v/>
      </c>
      <c r="AE21" s="18" t="str">
        <f t="shared" si="12"/>
        <v/>
      </c>
      <c r="AF21" s="18" t="str">
        <f t="shared" si="13"/>
        <v/>
      </c>
      <c r="AG21" s="18" t="str">
        <f t="shared" si="14"/>
        <v/>
      </c>
      <c r="AI21" s="117" t="str">
        <f t="shared" si="21"/>
        <v/>
      </c>
      <c r="AK21" s="117" t="str">
        <f>IF($B21="", "", SUMIF(Recipes!$C$11:$C$5010, $B21, Recipes!$BB$11:$BB$5010))</f>
        <v/>
      </c>
      <c r="AM21" s="133" t="str">
        <f t="shared" si="22"/>
        <v/>
      </c>
      <c r="AO21" s="133" t="str">
        <f>IF($AM21="", "", IF($AO$8='Shopping List'!$BR$6, 0, $J21))</f>
        <v/>
      </c>
      <c r="AQ21" s="133" t="str">
        <f t="shared" si="23"/>
        <v/>
      </c>
      <c r="AS21" s="133" t="str">
        <f t="shared" si="24"/>
        <v/>
      </c>
      <c r="AU21" s="133" t="str">
        <f>IF($AQ21="", "", IF($AW$8='Shopping List'!$BR$6, 0, IFERROR($K21-$AS21, "")))</f>
        <v/>
      </c>
      <c r="AW21" s="137" t="str">
        <f>IF($AQ21="", "", IF(OR($AW$8='Shopping List'!$BR$6, $AU21&lt;=0), 0, IFERROR($K21-$AS21, "")))</f>
        <v/>
      </c>
      <c r="AY21" s="111" t="str">
        <f t="shared" si="25"/>
        <v/>
      </c>
      <c r="BA21" s="83" t="str">
        <f t="shared" si="26"/>
        <v/>
      </c>
      <c r="BC21" s="120" t="str">
        <f t="shared" si="15"/>
        <v>X</v>
      </c>
      <c r="BE21" s="90" t="str">
        <f t="shared" si="16"/>
        <v/>
      </c>
      <c r="BF21" s="90" t="str">
        <f t="shared" si="27"/>
        <v/>
      </c>
      <c r="BG21" s="111" t="str">
        <f t="shared" si="28"/>
        <v/>
      </c>
      <c r="BI21" s="90" t="str">
        <f t="shared" si="29"/>
        <v/>
      </c>
      <c r="BK21" s="120" t="str">
        <f>IF($I21="", "", IF(COUNTIF($I$11:$I21, $I21)&gt;1, "", $I21))</f>
        <v/>
      </c>
      <c r="BL21" s="90" t="str">
        <f t="shared" si="30"/>
        <v/>
      </c>
      <c r="BN21" s="90">
        <v>11</v>
      </c>
      <c r="BO21" s="120" t="str">
        <f t="shared" si="31"/>
        <v/>
      </c>
      <c r="BQ21" s="114" t="str">
        <f t="shared" si="17"/>
        <v/>
      </c>
    </row>
    <row r="22" spans="1:69" x14ac:dyDescent="0.25">
      <c r="A22" s="4"/>
      <c r="B22" s="37"/>
      <c r="C22" s="38"/>
      <c r="D22" s="39"/>
      <c r="E22" s="38"/>
      <c r="F22" s="47"/>
      <c r="G22" s="48"/>
      <c r="H22" s="52"/>
      <c r="I22" s="40"/>
      <c r="J22" s="56"/>
      <c r="K22" s="57"/>
      <c r="L22" s="40"/>
      <c r="M22" s="4"/>
      <c r="R22" s="26" t="str">
        <f t="shared" si="18"/>
        <v/>
      </c>
      <c r="S22" s="27" t="str">
        <f t="shared" si="19"/>
        <v/>
      </c>
      <c r="U22" s="18" t="str">
        <f t="shared" si="20"/>
        <v/>
      </c>
      <c r="W22" s="18" t="str">
        <f t="shared" si="4"/>
        <v/>
      </c>
      <c r="X22" s="18" t="str">
        <f t="shared" si="5"/>
        <v/>
      </c>
      <c r="Y22" s="18" t="str">
        <f t="shared" si="6"/>
        <v/>
      </c>
      <c r="Z22" s="18" t="str">
        <f t="shared" si="7"/>
        <v/>
      </c>
      <c r="AA22" s="18" t="str">
        <f t="shared" si="8"/>
        <v/>
      </c>
      <c r="AB22" s="18" t="str">
        <f t="shared" si="9"/>
        <v/>
      </c>
      <c r="AC22" s="18" t="str">
        <f t="shared" si="10"/>
        <v/>
      </c>
      <c r="AD22" s="18" t="str">
        <f t="shared" si="11"/>
        <v/>
      </c>
      <c r="AE22" s="18" t="str">
        <f t="shared" si="12"/>
        <v/>
      </c>
      <c r="AF22" s="18" t="str">
        <f t="shared" si="13"/>
        <v/>
      </c>
      <c r="AG22" s="18" t="str">
        <f t="shared" si="14"/>
        <v/>
      </c>
      <c r="AI22" s="117" t="str">
        <f t="shared" si="21"/>
        <v/>
      </c>
      <c r="AK22" s="117" t="str">
        <f>IF($B22="", "", SUMIF(Recipes!$C$11:$C$5010, $B22, Recipes!$BB$11:$BB$5010))</f>
        <v/>
      </c>
      <c r="AM22" s="133" t="str">
        <f t="shared" si="22"/>
        <v/>
      </c>
      <c r="AO22" s="133" t="str">
        <f>IF($AM22="", "", IF($AO$8='Shopping List'!$BR$6, 0, $J22))</f>
        <v/>
      </c>
      <c r="AQ22" s="133" t="str">
        <f t="shared" si="23"/>
        <v/>
      </c>
      <c r="AS22" s="133" t="str">
        <f t="shared" si="24"/>
        <v/>
      </c>
      <c r="AU22" s="133" t="str">
        <f>IF($AQ22="", "", IF($AW$8='Shopping List'!$BR$6, 0, IFERROR($K22-$AS22, "")))</f>
        <v/>
      </c>
      <c r="AW22" s="137" t="str">
        <f>IF($AQ22="", "", IF(OR($AW$8='Shopping List'!$BR$6, $AU22&lt;=0), 0, IFERROR($K22-$AS22, "")))</f>
        <v/>
      </c>
      <c r="AY22" s="111" t="str">
        <f t="shared" si="25"/>
        <v/>
      </c>
      <c r="BA22" s="83" t="str">
        <f t="shared" si="26"/>
        <v/>
      </c>
      <c r="BC22" s="120" t="str">
        <f t="shared" si="15"/>
        <v>X</v>
      </c>
      <c r="BE22" s="90" t="str">
        <f t="shared" si="16"/>
        <v/>
      </c>
      <c r="BF22" s="90" t="str">
        <f t="shared" si="27"/>
        <v/>
      </c>
      <c r="BG22" s="111" t="str">
        <f t="shared" si="28"/>
        <v/>
      </c>
      <c r="BI22" s="90" t="str">
        <f t="shared" si="29"/>
        <v/>
      </c>
      <c r="BK22" s="120" t="str">
        <f>IF($I22="", "", IF(COUNTIF($I$11:$I22, $I22)&gt;1, "", $I22))</f>
        <v/>
      </c>
      <c r="BL22" s="90" t="str">
        <f t="shared" si="30"/>
        <v/>
      </c>
      <c r="BN22" s="90">
        <v>12</v>
      </c>
      <c r="BO22" s="120" t="str">
        <f t="shared" si="31"/>
        <v/>
      </c>
      <c r="BQ22" s="114" t="str">
        <f t="shared" si="17"/>
        <v/>
      </c>
    </row>
    <row r="23" spans="1:69" x14ac:dyDescent="0.25">
      <c r="A23" s="4"/>
      <c r="B23" s="37"/>
      <c r="C23" s="38"/>
      <c r="D23" s="39"/>
      <c r="E23" s="38"/>
      <c r="F23" s="47"/>
      <c r="G23" s="48"/>
      <c r="H23" s="52"/>
      <c r="I23" s="40"/>
      <c r="J23" s="56"/>
      <c r="K23" s="57"/>
      <c r="L23" s="40"/>
      <c r="M23" s="4"/>
      <c r="R23" s="26" t="str">
        <f t="shared" si="18"/>
        <v/>
      </c>
      <c r="S23" s="27" t="str">
        <f t="shared" si="19"/>
        <v/>
      </c>
      <c r="U23" s="18" t="str">
        <f t="shared" si="20"/>
        <v/>
      </c>
      <c r="W23" s="18" t="str">
        <f t="shared" si="4"/>
        <v/>
      </c>
      <c r="X23" s="18" t="str">
        <f t="shared" si="5"/>
        <v/>
      </c>
      <c r="Y23" s="18" t="str">
        <f t="shared" si="6"/>
        <v/>
      </c>
      <c r="Z23" s="18" t="str">
        <f t="shared" si="7"/>
        <v/>
      </c>
      <c r="AA23" s="18" t="str">
        <f t="shared" si="8"/>
        <v/>
      </c>
      <c r="AB23" s="18" t="str">
        <f t="shared" si="9"/>
        <v/>
      </c>
      <c r="AC23" s="18" t="str">
        <f t="shared" si="10"/>
        <v/>
      </c>
      <c r="AD23" s="18" t="str">
        <f t="shared" si="11"/>
        <v/>
      </c>
      <c r="AE23" s="18" t="str">
        <f t="shared" si="12"/>
        <v/>
      </c>
      <c r="AF23" s="18" t="str">
        <f t="shared" si="13"/>
        <v/>
      </c>
      <c r="AG23" s="18" t="str">
        <f t="shared" si="14"/>
        <v/>
      </c>
      <c r="AI23" s="117" t="str">
        <f t="shared" si="21"/>
        <v/>
      </c>
      <c r="AK23" s="117" t="str">
        <f>IF($B23="", "", SUMIF(Recipes!$C$11:$C$5010, $B23, Recipes!$BB$11:$BB$5010))</f>
        <v/>
      </c>
      <c r="AM23" s="133" t="str">
        <f t="shared" si="22"/>
        <v/>
      </c>
      <c r="AO23" s="133" t="str">
        <f>IF($AM23="", "", IF($AO$8='Shopping List'!$BR$6, 0, $J23))</f>
        <v/>
      </c>
      <c r="AQ23" s="133" t="str">
        <f t="shared" si="23"/>
        <v/>
      </c>
      <c r="AS23" s="133" t="str">
        <f t="shared" si="24"/>
        <v/>
      </c>
      <c r="AU23" s="133" t="str">
        <f>IF($AQ23="", "", IF($AW$8='Shopping List'!$BR$6, 0, IFERROR($K23-$AS23, "")))</f>
        <v/>
      </c>
      <c r="AW23" s="137" t="str">
        <f>IF($AQ23="", "", IF(OR($AW$8='Shopping List'!$BR$6, $AU23&lt;=0), 0, IFERROR($K23-$AS23, "")))</f>
        <v/>
      </c>
      <c r="AY23" s="111" t="str">
        <f t="shared" si="25"/>
        <v/>
      </c>
      <c r="BA23" s="83" t="str">
        <f t="shared" si="26"/>
        <v/>
      </c>
      <c r="BC23" s="120" t="str">
        <f t="shared" si="15"/>
        <v>X</v>
      </c>
      <c r="BE23" s="90" t="str">
        <f t="shared" si="16"/>
        <v/>
      </c>
      <c r="BF23" s="90" t="str">
        <f t="shared" si="27"/>
        <v/>
      </c>
      <c r="BG23" s="111" t="str">
        <f t="shared" si="28"/>
        <v/>
      </c>
      <c r="BI23" s="90" t="str">
        <f t="shared" si="29"/>
        <v/>
      </c>
      <c r="BK23" s="120" t="str">
        <f>IF($I23="", "", IF(COUNTIF($I$11:$I23, $I23)&gt;1, "", $I23))</f>
        <v/>
      </c>
      <c r="BL23" s="90" t="str">
        <f t="shared" si="30"/>
        <v/>
      </c>
      <c r="BN23" s="90">
        <v>13</v>
      </c>
      <c r="BO23" s="120" t="str">
        <f t="shared" si="31"/>
        <v/>
      </c>
      <c r="BQ23" s="114" t="str">
        <f t="shared" si="17"/>
        <v/>
      </c>
    </row>
    <row r="24" spans="1:69" x14ac:dyDescent="0.25">
      <c r="A24" s="4"/>
      <c r="B24" s="37"/>
      <c r="C24" s="38"/>
      <c r="D24" s="39"/>
      <c r="E24" s="38"/>
      <c r="F24" s="47"/>
      <c r="G24" s="48"/>
      <c r="H24" s="52"/>
      <c r="I24" s="40"/>
      <c r="J24" s="56"/>
      <c r="K24" s="57"/>
      <c r="L24" s="40"/>
      <c r="M24" s="4"/>
      <c r="R24" s="26" t="str">
        <f t="shared" si="18"/>
        <v/>
      </c>
      <c r="S24" s="27" t="str">
        <f t="shared" si="19"/>
        <v/>
      </c>
      <c r="U24" s="18" t="str">
        <f t="shared" si="20"/>
        <v/>
      </c>
      <c r="W24" s="18" t="str">
        <f t="shared" si="4"/>
        <v/>
      </c>
      <c r="X24" s="18" t="str">
        <f t="shared" si="5"/>
        <v/>
      </c>
      <c r="Y24" s="18" t="str">
        <f t="shared" si="6"/>
        <v/>
      </c>
      <c r="Z24" s="18" t="str">
        <f t="shared" si="7"/>
        <v/>
      </c>
      <c r="AA24" s="18" t="str">
        <f t="shared" si="8"/>
        <v/>
      </c>
      <c r="AB24" s="18" t="str">
        <f t="shared" si="9"/>
        <v/>
      </c>
      <c r="AC24" s="18" t="str">
        <f t="shared" si="10"/>
        <v/>
      </c>
      <c r="AD24" s="18" t="str">
        <f t="shared" si="11"/>
        <v/>
      </c>
      <c r="AE24" s="18" t="str">
        <f t="shared" si="12"/>
        <v/>
      </c>
      <c r="AF24" s="18" t="str">
        <f t="shared" si="13"/>
        <v/>
      </c>
      <c r="AG24" s="18" t="str">
        <f t="shared" si="14"/>
        <v/>
      </c>
      <c r="AI24" s="117" t="str">
        <f t="shared" si="21"/>
        <v/>
      </c>
      <c r="AK24" s="117" t="str">
        <f>IF($B24="", "", SUMIF(Recipes!$C$11:$C$5010, $B24, Recipes!$BB$11:$BB$5010))</f>
        <v/>
      </c>
      <c r="AM24" s="133" t="str">
        <f t="shared" si="22"/>
        <v/>
      </c>
      <c r="AO24" s="133" t="str">
        <f>IF($AM24="", "", IF($AO$8='Shopping List'!$BR$6, 0, $J24))</f>
        <v/>
      </c>
      <c r="AQ24" s="133" t="str">
        <f t="shared" si="23"/>
        <v/>
      </c>
      <c r="AS24" s="133" t="str">
        <f t="shared" si="24"/>
        <v/>
      </c>
      <c r="AU24" s="133" t="str">
        <f>IF($AQ24="", "", IF($AW$8='Shopping List'!$BR$6, 0, IFERROR($K24-$AS24, "")))</f>
        <v/>
      </c>
      <c r="AW24" s="137" t="str">
        <f>IF($AQ24="", "", IF(OR($AW$8='Shopping List'!$BR$6, $AU24&lt;=0), 0, IFERROR($K24-$AS24, "")))</f>
        <v/>
      </c>
      <c r="AY24" s="111" t="str">
        <f t="shared" si="25"/>
        <v/>
      </c>
      <c r="BA24" s="83" t="str">
        <f t="shared" si="26"/>
        <v/>
      </c>
      <c r="BC24" s="120" t="str">
        <f t="shared" si="15"/>
        <v>X</v>
      </c>
      <c r="BE24" s="90" t="str">
        <f t="shared" si="16"/>
        <v/>
      </c>
      <c r="BF24" s="90" t="str">
        <f t="shared" si="27"/>
        <v/>
      </c>
      <c r="BG24" s="111" t="str">
        <f t="shared" si="28"/>
        <v/>
      </c>
      <c r="BI24" s="90" t="str">
        <f t="shared" si="29"/>
        <v/>
      </c>
      <c r="BK24" s="120" t="str">
        <f>IF($I24="", "", IF(COUNTIF($I$11:$I24, $I24)&gt;1, "", $I24))</f>
        <v/>
      </c>
      <c r="BL24" s="90" t="str">
        <f t="shared" si="30"/>
        <v/>
      </c>
      <c r="BN24" s="90">
        <v>14</v>
      </c>
      <c r="BO24" s="120" t="str">
        <f t="shared" si="31"/>
        <v/>
      </c>
      <c r="BQ24" s="114" t="str">
        <f t="shared" si="17"/>
        <v/>
      </c>
    </row>
    <row r="25" spans="1:69" x14ac:dyDescent="0.25">
      <c r="A25" s="4"/>
      <c r="B25" s="37"/>
      <c r="C25" s="38"/>
      <c r="D25" s="39"/>
      <c r="E25" s="38"/>
      <c r="F25" s="47"/>
      <c r="G25" s="48"/>
      <c r="H25" s="52"/>
      <c r="I25" s="40"/>
      <c r="J25" s="56"/>
      <c r="K25" s="57"/>
      <c r="L25" s="40"/>
      <c r="M25" s="4"/>
      <c r="R25" s="26" t="str">
        <f t="shared" si="18"/>
        <v/>
      </c>
      <c r="S25" s="27" t="str">
        <f t="shared" si="19"/>
        <v/>
      </c>
      <c r="U25" s="18" t="str">
        <f t="shared" si="20"/>
        <v/>
      </c>
      <c r="W25" s="18" t="str">
        <f t="shared" si="4"/>
        <v/>
      </c>
      <c r="X25" s="18" t="str">
        <f t="shared" si="5"/>
        <v/>
      </c>
      <c r="Y25" s="18" t="str">
        <f t="shared" si="6"/>
        <v/>
      </c>
      <c r="Z25" s="18" t="str">
        <f t="shared" si="7"/>
        <v/>
      </c>
      <c r="AA25" s="18" t="str">
        <f t="shared" si="8"/>
        <v/>
      </c>
      <c r="AB25" s="18" t="str">
        <f t="shared" si="9"/>
        <v/>
      </c>
      <c r="AC25" s="18" t="str">
        <f t="shared" si="10"/>
        <v/>
      </c>
      <c r="AD25" s="18" t="str">
        <f t="shared" si="11"/>
        <v/>
      </c>
      <c r="AE25" s="18" t="str">
        <f t="shared" si="12"/>
        <v/>
      </c>
      <c r="AF25" s="18" t="str">
        <f t="shared" si="13"/>
        <v/>
      </c>
      <c r="AG25" s="18" t="str">
        <f t="shared" si="14"/>
        <v/>
      </c>
      <c r="AI25" s="117" t="str">
        <f t="shared" si="21"/>
        <v/>
      </c>
      <c r="AK25" s="117" t="str">
        <f>IF($B25="", "", SUMIF(Recipes!$C$11:$C$5010, $B25, Recipes!$BB$11:$BB$5010))</f>
        <v/>
      </c>
      <c r="AM25" s="133" t="str">
        <f t="shared" si="22"/>
        <v/>
      </c>
      <c r="AO25" s="133" t="str">
        <f>IF($AM25="", "", IF($AO$8='Shopping List'!$BR$6, 0, $J25))</f>
        <v/>
      </c>
      <c r="AQ25" s="133" t="str">
        <f t="shared" si="23"/>
        <v/>
      </c>
      <c r="AS25" s="133" t="str">
        <f t="shared" si="24"/>
        <v/>
      </c>
      <c r="AU25" s="133" t="str">
        <f>IF($AQ25="", "", IF($AW$8='Shopping List'!$BR$6, 0, IFERROR($K25-$AS25, "")))</f>
        <v/>
      </c>
      <c r="AW25" s="137" t="str">
        <f>IF($AQ25="", "", IF(OR($AW$8='Shopping List'!$BR$6, $AU25&lt;=0), 0, IFERROR($K25-$AS25, "")))</f>
        <v/>
      </c>
      <c r="AY25" s="111" t="str">
        <f t="shared" si="25"/>
        <v/>
      </c>
      <c r="BA25" s="83" t="str">
        <f t="shared" si="26"/>
        <v/>
      </c>
      <c r="BC25" s="120" t="str">
        <f t="shared" si="15"/>
        <v>X</v>
      </c>
      <c r="BE25" s="90" t="str">
        <f t="shared" si="16"/>
        <v/>
      </c>
      <c r="BF25" s="90" t="str">
        <f t="shared" si="27"/>
        <v/>
      </c>
      <c r="BG25" s="111" t="str">
        <f t="shared" si="28"/>
        <v/>
      </c>
      <c r="BI25" s="90" t="str">
        <f t="shared" si="29"/>
        <v/>
      </c>
      <c r="BK25" s="120" t="str">
        <f>IF($I25="", "", IF(COUNTIF($I$11:$I25, $I25)&gt;1, "", $I25))</f>
        <v/>
      </c>
      <c r="BL25" s="90" t="str">
        <f t="shared" si="30"/>
        <v/>
      </c>
      <c r="BN25" s="90">
        <v>15</v>
      </c>
      <c r="BO25" s="120" t="str">
        <f t="shared" si="31"/>
        <v/>
      </c>
      <c r="BQ25" s="114" t="str">
        <f t="shared" si="17"/>
        <v/>
      </c>
    </row>
    <row r="26" spans="1:69" x14ac:dyDescent="0.25">
      <c r="A26" s="4"/>
      <c r="B26" s="37"/>
      <c r="C26" s="38"/>
      <c r="D26" s="39"/>
      <c r="E26" s="38"/>
      <c r="F26" s="47"/>
      <c r="G26" s="48"/>
      <c r="H26" s="52"/>
      <c r="I26" s="40"/>
      <c r="J26" s="56"/>
      <c r="K26" s="57"/>
      <c r="L26" s="40"/>
      <c r="M26" s="4"/>
      <c r="R26" s="26" t="str">
        <f t="shared" si="18"/>
        <v/>
      </c>
      <c r="S26" s="27" t="str">
        <f t="shared" si="19"/>
        <v/>
      </c>
      <c r="U26" s="18" t="str">
        <f t="shared" si="20"/>
        <v/>
      </c>
      <c r="W26" s="18" t="str">
        <f t="shared" si="4"/>
        <v/>
      </c>
      <c r="X26" s="18" t="str">
        <f t="shared" si="5"/>
        <v/>
      </c>
      <c r="Y26" s="18" t="str">
        <f t="shared" si="6"/>
        <v/>
      </c>
      <c r="Z26" s="18" t="str">
        <f t="shared" si="7"/>
        <v/>
      </c>
      <c r="AA26" s="18" t="str">
        <f t="shared" si="8"/>
        <v/>
      </c>
      <c r="AB26" s="18" t="str">
        <f t="shared" si="9"/>
        <v/>
      </c>
      <c r="AC26" s="18" t="str">
        <f t="shared" si="10"/>
        <v/>
      </c>
      <c r="AD26" s="18" t="str">
        <f t="shared" si="11"/>
        <v/>
      </c>
      <c r="AE26" s="18" t="str">
        <f t="shared" si="12"/>
        <v/>
      </c>
      <c r="AF26" s="18" t="str">
        <f t="shared" si="13"/>
        <v/>
      </c>
      <c r="AG26" s="18" t="str">
        <f t="shared" si="14"/>
        <v/>
      </c>
      <c r="AI26" s="117" t="str">
        <f t="shared" si="21"/>
        <v/>
      </c>
      <c r="AK26" s="117" t="str">
        <f>IF($B26="", "", SUMIF(Recipes!$C$11:$C$5010, $B26, Recipes!$BB$11:$BB$5010))</f>
        <v/>
      </c>
      <c r="AM26" s="133" t="str">
        <f t="shared" si="22"/>
        <v/>
      </c>
      <c r="AO26" s="133" t="str">
        <f>IF($AM26="", "", IF($AO$8='Shopping List'!$BR$6, 0, $J26))</f>
        <v/>
      </c>
      <c r="AQ26" s="133" t="str">
        <f t="shared" si="23"/>
        <v/>
      </c>
      <c r="AS26" s="133" t="str">
        <f t="shared" si="24"/>
        <v/>
      </c>
      <c r="AU26" s="133" t="str">
        <f>IF($AQ26="", "", IF($AW$8='Shopping List'!$BR$6, 0, IFERROR($K26-$AS26, "")))</f>
        <v/>
      </c>
      <c r="AW26" s="137" t="str">
        <f>IF($AQ26="", "", IF(OR($AW$8='Shopping List'!$BR$6, $AU26&lt;=0), 0, IFERROR($K26-$AS26, "")))</f>
        <v/>
      </c>
      <c r="AY26" s="111" t="str">
        <f t="shared" si="25"/>
        <v/>
      </c>
      <c r="BA26" s="83" t="str">
        <f t="shared" si="26"/>
        <v/>
      </c>
      <c r="BC26" s="120" t="str">
        <f t="shared" si="15"/>
        <v>X</v>
      </c>
      <c r="BE26" s="90" t="str">
        <f t="shared" si="16"/>
        <v/>
      </c>
      <c r="BF26" s="90" t="str">
        <f t="shared" si="27"/>
        <v/>
      </c>
      <c r="BG26" s="111" t="str">
        <f t="shared" si="28"/>
        <v/>
      </c>
      <c r="BI26" s="90" t="str">
        <f t="shared" si="29"/>
        <v/>
      </c>
      <c r="BK26" s="120" t="str">
        <f>IF($I26="", "", IF(COUNTIF($I$11:$I26, $I26)&gt;1, "", $I26))</f>
        <v/>
      </c>
      <c r="BL26" s="90" t="str">
        <f t="shared" si="30"/>
        <v/>
      </c>
      <c r="BN26" s="90">
        <v>16</v>
      </c>
      <c r="BO26" s="120" t="str">
        <f t="shared" si="31"/>
        <v/>
      </c>
      <c r="BQ26" s="114" t="str">
        <f t="shared" si="17"/>
        <v/>
      </c>
    </row>
    <row r="27" spans="1:69" x14ac:dyDescent="0.25">
      <c r="A27" s="4"/>
      <c r="B27" s="37"/>
      <c r="C27" s="38"/>
      <c r="D27" s="39"/>
      <c r="E27" s="38"/>
      <c r="F27" s="47"/>
      <c r="G27" s="48"/>
      <c r="H27" s="52"/>
      <c r="I27" s="40"/>
      <c r="J27" s="56"/>
      <c r="K27" s="57"/>
      <c r="L27" s="40"/>
      <c r="M27" s="4"/>
      <c r="R27" s="26" t="str">
        <f t="shared" si="18"/>
        <v/>
      </c>
      <c r="S27" s="27" t="str">
        <f t="shared" si="19"/>
        <v/>
      </c>
      <c r="U27" s="18" t="str">
        <f t="shared" si="20"/>
        <v/>
      </c>
      <c r="W27" s="18" t="str">
        <f t="shared" si="4"/>
        <v/>
      </c>
      <c r="X27" s="18" t="str">
        <f t="shared" si="5"/>
        <v/>
      </c>
      <c r="Y27" s="18" t="str">
        <f t="shared" si="6"/>
        <v/>
      </c>
      <c r="Z27" s="18" t="str">
        <f t="shared" si="7"/>
        <v/>
      </c>
      <c r="AA27" s="18" t="str">
        <f t="shared" si="8"/>
        <v/>
      </c>
      <c r="AB27" s="18" t="str">
        <f t="shared" si="9"/>
        <v/>
      </c>
      <c r="AC27" s="18" t="str">
        <f t="shared" si="10"/>
        <v/>
      </c>
      <c r="AD27" s="18" t="str">
        <f t="shared" si="11"/>
        <v/>
      </c>
      <c r="AE27" s="18" t="str">
        <f t="shared" si="12"/>
        <v/>
      </c>
      <c r="AF27" s="18" t="str">
        <f t="shared" si="13"/>
        <v/>
      </c>
      <c r="AG27" s="18" t="str">
        <f t="shared" si="14"/>
        <v/>
      </c>
      <c r="AI27" s="117" t="str">
        <f t="shared" si="21"/>
        <v/>
      </c>
      <c r="AK27" s="117" t="str">
        <f>IF($B27="", "", SUMIF(Recipes!$C$11:$C$5010, $B27, Recipes!$BB$11:$BB$5010))</f>
        <v/>
      </c>
      <c r="AM27" s="133" t="str">
        <f t="shared" si="22"/>
        <v/>
      </c>
      <c r="AO27" s="133" t="str">
        <f>IF($AM27="", "", IF($AO$8='Shopping List'!$BR$6, 0, $J27))</f>
        <v/>
      </c>
      <c r="AQ27" s="133" t="str">
        <f t="shared" si="23"/>
        <v/>
      </c>
      <c r="AS27" s="133" t="str">
        <f t="shared" si="24"/>
        <v/>
      </c>
      <c r="AU27" s="133" t="str">
        <f>IF($AQ27="", "", IF($AW$8='Shopping List'!$BR$6, 0, IFERROR($K27-$AS27, "")))</f>
        <v/>
      </c>
      <c r="AW27" s="137" t="str">
        <f>IF($AQ27="", "", IF(OR($AW$8='Shopping List'!$BR$6, $AU27&lt;=0), 0, IFERROR($K27-$AS27, "")))</f>
        <v/>
      </c>
      <c r="AY27" s="111" t="str">
        <f t="shared" si="25"/>
        <v/>
      </c>
      <c r="BA27" s="83" t="str">
        <f t="shared" si="26"/>
        <v/>
      </c>
      <c r="BC27" s="120" t="str">
        <f t="shared" si="15"/>
        <v>X</v>
      </c>
      <c r="BE27" s="90" t="str">
        <f t="shared" si="16"/>
        <v/>
      </c>
      <c r="BF27" s="90" t="str">
        <f t="shared" si="27"/>
        <v/>
      </c>
      <c r="BG27" s="111" t="str">
        <f t="shared" si="28"/>
        <v/>
      </c>
      <c r="BI27" s="90" t="str">
        <f t="shared" si="29"/>
        <v/>
      </c>
      <c r="BK27" s="120" t="str">
        <f>IF($I27="", "", IF(COUNTIF($I$11:$I27, $I27)&gt;1, "", $I27))</f>
        <v/>
      </c>
      <c r="BL27" s="90" t="str">
        <f t="shared" si="30"/>
        <v/>
      </c>
      <c r="BN27" s="90">
        <v>17</v>
      </c>
      <c r="BO27" s="120" t="str">
        <f t="shared" si="31"/>
        <v/>
      </c>
      <c r="BQ27" s="114" t="str">
        <f t="shared" si="17"/>
        <v/>
      </c>
    </row>
    <row r="28" spans="1:69" x14ac:dyDescent="0.25">
      <c r="A28" s="4"/>
      <c r="B28" s="37"/>
      <c r="C28" s="38"/>
      <c r="D28" s="39"/>
      <c r="E28" s="38"/>
      <c r="F28" s="47"/>
      <c r="G28" s="48"/>
      <c r="H28" s="52"/>
      <c r="I28" s="40"/>
      <c r="J28" s="56"/>
      <c r="K28" s="57"/>
      <c r="L28" s="40"/>
      <c r="M28" s="4"/>
      <c r="R28" s="26" t="str">
        <f t="shared" si="18"/>
        <v/>
      </c>
      <c r="S28" s="27" t="str">
        <f t="shared" si="19"/>
        <v/>
      </c>
      <c r="U28" s="18" t="str">
        <f t="shared" si="20"/>
        <v/>
      </c>
      <c r="W28" s="18" t="str">
        <f t="shared" si="4"/>
        <v/>
      </c>
      <c r="X28" s="18" t="str">
        <f t="shared" si="5"/>
        <v/>
      </c>
      <c r="Y28" s="18" t="str">
        <f t="shared" si="6"/>
        <v/>
      </c>
      <c r="Z28" s="18" t="str">
        <f t="shared" si="7"/>
        <v/>
      </c>
      <c r="AA28" s="18" t="str">
        <f t="shared" si="8"/>
        <v/>
      </c>
      <c r="AB28" s="18" t="str">
        <f t="shared" si="9"/>
        <v/>
      </c>
      <c r="AC28" s="18" t="str">
        <f t="shared" si="10"/>
        <v/>
      </c>
      <c r="AD28" s="18" t="str">
        <f t="shared" si="11"/>
        <v/>
      </c>
      <c r="AE28" s="18" t="str">
        <f t="shared" si="12"/>
        <v/>
      </c>
      <c r="AF28" s="18" t="str">
        <f t="shared" si="13"/>
        <v/>
      </c>
      <c r="AG28" s="18" t="str">
        <f t="shared" si="14"/>
        <v/>
      </c>
      <c r="AI28" s="117" t="str">
        <f t="shared" si="21"/>
        <v/>
      </c>
      <c r="AK28" s="117" t="str">
        <f>IF($B28="", "", SUMIF(Recipes!$C$11:$C$5010, $B28, Recipes!$BB$11:$BB$5010))</f>
        <v/>
      </c>
      <c r="AM28" s="133" t="str">
        <f t="shared" si="22"/>
        <v/>
      </c>
      <c r="AO28" s="133" t="str">
        <f>IF($AM28="", "", IF($AO$8='Shopping List'!$BR$6, 0, $J28))</f>
        <v/>
      </c>
      <c r="AQ28" s="133" t="str">
        <f t="shared" si="23"/>
        <v/>
      </c>
      <c r="AS28" s="133" t="str">
        <f t="shared" si="24"/>
        <v/>
      </c>
      <c r="AU28" s="133" t="str">
        <f>IF($AQ28="", "", IF($AW$8='Shopping List'!$BR$6, 0, IFERROR($K28-$AS28, "")))</f>
        <v/>
      </c>
      <c r="AW28" s="137" t="str">
        <f>IF($AQ28="", "", IF(OR($AW$8='Shopping List'!$BR$6, $AU28&lt;=0), 0, IFERROR($K28-$AS28, "")))</f>
        <v/>
      </c>
      <c r="AY28" s="111" t="str">
        <f t="shared" si="25"/>
        <v/>
      </c>
      <c r="BA28" s="83" t="str">
        <f t="shared" si="26"/>
        <v/>
      </c>
      <c r="BC28" s="120" t="str">
        <f t="shared" si="15"/>
        <v>X</v>
      </c>
      <c r="BE28" s="90" t="str">
        <f t="shared" si="16"/>
        <v/>
      </c>
      <c r="BF28" s="90" t="str">
        <f t="shared" si="27"/>
        <v/>
      </c>
      <c r="BG28" s="111" t="str">
        <f t="shared" si="28"/>
        <v/>
      </c>
      <c r="BI28" s="90" t="str">
        <f t="shared" si="29"/>
        <v/>
      </c>
      <c r="BK28" s="120" t="str">
        <f>IF($I28="", "", IF(COUNTIF($I$11:$I28, $I28)&gt;1, "", $I28))</f>
        <v/>
      </c>
      <c r="BL28" s="90" t="str">
        <f t="shared" si="30"/>
        <v/>
      </c>
      <c r="BN28" s="90">
        <v>18</v>
      </c>
      <c r="BO28" s="120" t="str">
        <f t="shared" si="31"/>
        <v/>
      </c>
      <c r="BQ28" s="114" t="str">
        <f t="shared" si="17"/>
        <v/>
      </c>
    </row>
    <row r="29" spans="1:69" x14ac:dyDescent="0.25">
      <c r="A29" s="4"/>
      <c r="B29" s="37"/>
      <c r="C29" s="38"/>
      <c r="D29" s="39"/>
      <c r="E29" s="38"/>
      <c r="F29" s="47"/>
      <c r="G29" s="48"/>
      <c r="H29" s="52"/>
      <c r="I29" s="40"/>
      <c r="J29" s="56"/>
      <c r="K29" s="57"/>
      <c r="L29" s="40"/>
      <c r="M29" s="4"/>
      <c r="R29" s="26" t="str">
        <f t="shared" si="18"/>
        <v/>
      </c>
      <c r="S29" s="27" t="str">
        <f t="shared" si="19"/>
        <v/>
      </c>
      <c r="U29" s="18" t="str">
        <f t="shared" si="20"/>
        <v/>
      </c>
      <c r="W29" s="18" t="str">
        <f t="shared" si="4"/>
        <v/>
      </c>
      <c r="X29" s="18" t="str">
        <f t="shared" si="5"/>
        <v/>
      </c>
      <c r="Y29" s="18" t="str">
        <f t="shared" si="6"/>
        <v/>
      </c>
      <c r="Z29" s="18" t="str">
        <f t="shared" si="7"/>
        <v/>
      </c>
      <c r="AA29" s="18" t="str">
        <f t="shared" si="8"/>
        <v/>
      </c>
      <c r="AB29" s="18" t="str">
        <f t="shared" si="9"/>
        <v/>
      </c>
      <c r="AC29" s="18" t="str">
        <f t="shared" si="10"/>
        <v/>
      </c>
      <c r="AD29" s="18" t="str">
        <f t="shared" si="11"/>
        <v/>
      </c>
      <c r="AE29" s="18" t="str">
        <f t="shared" si="12"/>
        <v/>
      </c>
      <c r="AF29" s="18" t="str">
        <f t="shared" si="13"/>
        <v/>
      </c>
      <c r="AG29" s="18" t="str">
        <f t="shared" si="14"/>
        <v/>
      </c>
      <c r="AI29" s="117" t="str">
        <f t="shared" si="21"/>
        <v/>
      </c>
      <c r="AK29" s="117" t="str">
        <f>IF($B29="", "", SUMIF(Recipes!$C$11:$C$5010, $B29, Recipes!$BB$11:$BB$5010))</f>
        <v/>
      </c>
      <c r="AM29" s="133" t="str">
        <f t="shared" si="22"/>
        <v/>
      </c>
      <c r="AO29" s="133" t="str">
        <f>IF($AM29="", "", IF($AO$8='Shopping List'!$BR$6, 0, $J29))</f>
        <v/>
      </c>
      <c r="AQ29" s="133" t="str">
        <f t="shared" si="23"/>
        <v/>
      </c>
      <c r="AS29" s="133" t="str">
        <f t="shared" si="24"/>
        <v/>
      </c>
      <c r="AU29" s="133" t="str">
        <f>IF($AQ29="", "", IF($AW$8='Shopping List'!$BR$6, 0, IFERROR($K29-$AS29, "")))</f>
        <v/>
      </c>
      <c r="AW29" s="137" t="str">
        <f>IF($AQ29="", "", IF(OR($AW$8='Shopping List'!$BR$6, $AU29&lt;=0), 0, IFERROR($K29-$AS29, "")))</f>
        <v/>
      </c>
      <c r="AY29" s="111" t="str">
        <f t="shared" si="25"/>
        <v/>
      </c>
      <c r="BA29" s="83" t="str">
        <f t="shared" si="26"/>
        <v/>
      </c>
      <c r="BC29" s="120" t="str">
        <f t="shared" si="15"/>
        <v>X</v>
      </c>
      <c r="BE29" s="90" t="str">
        <f t="shared" si="16"/>
        <v/>
      </c>
      <c r="BF29" s="90" t="str">
        <f t="shared" si="27"/>
        <v/>
      </c>
      <c r="BG29" s="111" t="str">
        <f t="shared" si="28"/>
        <v/>
      </c>
      <c r="BI29" s="90" t="str">
        <f t="shared" si="29"/>
        <v/>
      </c>
      <c r="BK29" s="120" t="str">
        <f>IF($I29="", "", IF(COUNTIF($I$11:$I29, $I29)&gt;1, "", $I29))</f>
        <v/>
      </c>
      <c r="BL29" s="90" t="str">
        <f t="shared" si="30"/>
        <v/>
      </c>
      <c r="BN29" s="90">
        <v>19</v>
      </c>
      <c r="BO29" s="120" t="str">
        <f t="shared" si="31"/>
        <v/>
      </c>
      <c r="BQ29" s="114" t="str">
        <f t="shared" si="17"/>
        <v/>
      </c>
    </row>
    <row r="30" spans="1:69" x14ac:dyDescent="0.25">
      <c r="A30" s="4"/>
      <c r="B30" s="37"/>
      <c r="C30" s="38"/>
      <c r="D30" s="39"/>
      <c r="E30" s="38"/>
      <c r="F30" s="47"/>
      <c r="G30" s="48"/>
      <c r="H30" s="52"/>
      <c r="I30" s="40"/>
      <c r="J30" s="56"/>
      <c r="K30" s="57"/>
      <c r="L30" s="40"/>
      <c r="M30" s="4"/>
      <c r="R30" s="26" t="str">
        <f t="shared" si="18"/>
        <v/>
      </c>
      <c r="S30" s="27" t="str">
        <f t="shared" si="19"/>
        <v/>
      </c>
      <c r="U30" s="18" t="str">
        <f t="shared" si="20"/>
        <v/>
      </c>
      <c r="W30" s="18" t="str">
        <f t="shared" si="4"/>
        <v/>
      </c>
      <c r="X30" s="18" t="str">
        <f t="shared" si="5"/>
        <v/>
      </c>
      <c r="Y30" s="18" t="str">
        <f t="shared" si="6"/>
        <v/>
      </c>
      <c r="Z30" s="18" t="str">
        <f t="shared" si="7"/>
        <v/>
      </c>
      <c r="AA30" s="18" t="str">
        <f t="shared" si="8"/>
        <v/>
      </c>
      <c r="AB30" s="18" t="str">
        <f t="shared" si="9"/>
        <v/>
      </c>
      <c r="AC30" s="18" t="str">
        <f t="shared" si="10"/>
        <v/>
      </c>
      <c r="AD30" s="18" t="str">
        <f t="shared" si="11"/>
        <v/>
      </c>
      <c r="AE30" s="18" t="str">
        <f t="shared" si="12"/>
        <v/>
      </c>
      <c r="AF30" s="18" t="str">
        <f t="shared" si="13"/>
        <v/>
      </c>
      <c r="AG30" s="18" t="str">
        <f t="shared" si="14"/>
        <v/>
      </c>
      <c r="AI30" s="117" t="str">
        <f t="shared" si="21"/>
        <v/>
      </c>
      <c r="AK30" s="117" t="str">
        <f>IF($B30="", "", SUMIF(Recipes!$C$11:$C$5010, $B30, Recipes!$BB$11:$BB$5010))</f>
        <v/>
      </c>
      <c r="AM30" s="133" t="str">
        <f t="shared" si="22"/>
        <v/>
      </c>
      <c r="AO30" s="133" t="str">
        <f>IF($AM30="", "", IF($AO$8='Shopping List'!$BR$6, 0, $J30))</f>
        <v/>
      </c>
      <c r="AQ30" s="133" t="str">
        <f t="shared" si="23"/>
        <v/>
      </c>
      <c r="AS30" s="133" t="str">
        <f t="shared" si="24"/>
        <v/>
      </c>
      <c r="AU30" s="133" t="str">
        <f>IF($AQ30="", "", IF($AW$8='Shopping List'!$BR$6, 0, IFERROR($K30-$AS30, "")))</f>
        <v/>
      </c>
      <c r="AW30" s="137" t="str">
        <f>IF($AQ30="", "", IF(OR($AW$8='Shopping List'!$BR$6, $AU30&lt;=0), 0, IFERROR($K30-$AS30, "")))</f>
        <v/>
      </c>
      <c r="AY30" s="111" t="str">
        <f t="shared" si="25"/>
        <v/>
      </c>
      <c r="BA30" s="83" t="str">
        <f t="shared" si="26"/>
        <v/>
      </c>
      <c r="BC30" s="120" t="str">
        <f t="shared" si="15"/>
        <v>X</v>
      </c>
      <c r="BE30" s="90" t="str">
        <f t="shared" si="16"/>
        <v/>
      </c>
      <c r="BF30" s="90" t="str">
        <f t="shared" si="27"/>
        <v/>
      </c>
      <c r="BG30" s="111" t="str">
        <f t="shared" si="28"/>
        <v/>
      </c>
      <c r="BI30" s="90" t="str">
        <f t="shared" si="29"/>
        <v/>
      </c>
      <c r="BK30" s="120" t="str">
        <f>IF($I30="", "", IF(COUNTIF($I$11:$I30, $I30)&gt;1, "", $I30))</f>
        <v/>
      </c>
      <c r="BL30" s="90" t="str">
        <f t="shared" si="30"/>
        <v/>
      </c>
      <c r="BN30" s="90">
        <v>20</v>
      </c>
      <c r="BO30" s="120" t="str">
        <f t="shared" si="31"/>
        <v/>
      </c>
      <c r="BQ30" s="114" t="str">
        <f t="shared" si="17"/>
        <v/>
      </c>
    </row>
    <row r="31" spans="1:69" x14ac:dyDescent="0.25">
      <c r="A31" s="4"/>
      <c r="B31" s="37"/>
      <c r="C31" s="38"/>
      <c r="D31" s="39"/>
      <c r="E31" s="38"/>
      <c r="F31" s="47"/>
      <c r="G31" s="48"/>
      <c r="H31" s="52"/>
      <c r="I31" s="40"/>
      <c r="J31" s="56"/>
      <c r="K31" s="57"/>
      <c r="L31" s="40"/>
      <c r="M31" s="4"/>
      <c r="R31" s="26" t="str">
        <f t="shared" si="18"/>
        <v/>
      </c>
      <c r="S31" s="27" t="str">
        <f t="shared" si="19"/>
        <v/>
      </c>
      <c r="U31" s="18" t="str">
        <f t="shared" si="20"/>
        <v/>
      </c>
      <c r="W31" s="18" t="str">
        <f t="shared" si="4"/>
        <v/>
      </c>
      <c r="X31" s="18" t="str">
        <f t="shared" si="5"/>
        <v/>
      </c>
      <c r="Y31" s="18" t="str">
        <f t="shared" si="6"/>
        <v/>
      </c>
      <c r="Z31" s="18" t="str">
        <f t="shared" si="7"/>
        <v/>
      </c>
      <c r="AA31" s="18" t="str">
        <f t="shared" si="8"/>
        <v/>
      </c>
      <c r="AB31" s="18" t="str">
        <f t="shared" si="9"/>
        <v/>
      </c>
      <c r="AC31" s="18" t="str">
        <f t="shared" si="10"/>
        <v/>
      </c>
      <c r="AD31" s="18" t="str">
        <f t="shared" si="11"/>
        <v/>
      </c>
      <c r="AE31" s="18" t="str">
        <f t="shared" si="12"/>
        <v/>
      </c>
      <c r="AF31" s="18" t="str">
        <f t="shared" si="13"/>
        <v/>
      </c>
      <c r="AG31" s="18" t="str">
        <f t="shared" si="14"/>
        <v/>
      </c>
      <c r="AI31" s="117" t="str">
        <f t="shared" si="21"/>
        <v/>
      </c>
      <c r="AK31" s="117" t="str">
        <f>IF($B31="", "", SUMIF(Recipes!$C$11:$C$5010, $B31, Recipes!$BB$11:$BB$5010))</f>
        <v/>
      </c>
      <c r="AM31" s="133" t="str">
        <f t="shared" si="22"/>
        <v/>
      </c>
      <c r="AO31" s="133" t="str">
        <f>IF($AM31="", "", IF($AO$8='Shopping List'!$BR$6, 0, $J31))</f>
        <v/>
      </c>
      <c r="AQ31" s="133" t="str">
        <f t="shared" si="23"/>
        <v/>
      </c>
      <c r="AS31" s="133" t="str">
        <f t="shared" si="24"/>
        <v/>
      </c>
      <c r="AU31" s="133" t="str">
        <f>IF($AQ31="", "", IF($AW$8='Shopping List'!$BR$6, 0, IFERROR($K31-$AS31, "")))</f>
        <v/>
      </c>
      <c r="AW31" s="137" t="str">
        <f>IF($AQ31="", "", IF(OR($AW$8='Shopping List'!$BR$6, $AU31&lt;=0), 0, IFERROR($K31-$AS31, "")))</f>
        <v/>
      </c>
      <c r="AY31" s="111" t="str">
        <f t="shared" si="25"/>
        <v/>
      </c>
      <c r="BA31" s="83" t="str">
        <f t="shared" si="26"/>
        <v/>
      </c>
      <c r="BC31" s="120" t="str">
        <f t="shared" si="15"/>
        <v>X</v>
      </c>
      <c r="BE31" s="90" t="str">
        <f t="shared" si="16"/>
        <v/>
      </c>
      <c r="BF31" s="90" t="str">
        <f t="shared" si="27"/>
        <v/>
      </c>
      <c r="BG31" s="111" t="str">
        <f t="shared" si="28"/>
        <v/>
      </c>
      <c r="BI31" s="90" t="str">
        <f t="shared" si="29"/>
        <v/>
      </c>
      <c r="BK31" s="120" t="str">
        <f>IF($I31="", "", IF(COUNTIF($I$11:$I31, $I31)&gt;1, "", $I31))</f>
        <v/>
      </c>
      <c r="BL31" s="90" t="str">
        <f t="shared" si="30"/>
        <v/>
      </c>
      <c r="BN31" s="90">
        <v>21</v>
      </c>
      <c r="BO31" s="120" t="str">
        <f t="shared" si="31"/>
        <v/>
      </c>
      <c r="BQ31" s="114" t="str">
        <f t="shared" si="17"/>
        <v/>
      </c>
    </row>
    <row r="32" spans="1:69" x14ac:dyDescent="0.25">
      <c r="A32" s="4"/>
      <c r="B32" s="37"/>
      <c r="C32" s="38"/>
      <c r="D32" s="39"/>
      <c r="E32" s="38"/>
      <c r="F32" s="47"/>
      <c r="G32" s="48"/>
      <c r="H32" s="52"/>
      <c r="I32" s="40"/>
      <c r="J32" s="56"/>
      <c r="K32" s="57"/>
      <c r="L32" s="40"/>
      <c r="M32" s="4"/>
      <c r="R32" s="26" t="str">
        <f t="shared" si="18"/>
        <v/>
      </c>
      <c r="S32" s="27" t="str">
        <f t="shared" si="19"/>
        <v/>
      </c>
      <c r="U32" s="18" t="str">
        <f t="shared" si="20"/>
        <v/>
      </c>
      <c r="W32" s="18" t="str">
        <f t="shared" si="4"/>
        <v/>
      </c>
      <c r="X32" s="18" t="str">
        <f t="shared" si="5"/>
        <v/>
      </c>
      <c r="Y32" s="18" t="str">
        <f t="shared" si="6"/>
        <v/>
      </c>
      <c r="Z32" s="18" t="str">
        <f t="shared" si="7"/>
        <v/>
      </c>
      <c r="AA32" s="18" t="str">
        <f t="shared" si="8"/>
        <v/>
      </c>
      <c r="AB32" s="18" t="str">
        <f t="shared" si="9"/>
        <v/>
      </c>
      <c r="AC32" s="18" t="str">
        <f t="shared" si="10"/>
        <v/>
      </c>
      <c r="AD32" s="18" t="str">
        <f t="shared" si="11"/>
        <v/>
      </c>
      <c r="AE32" s="18" t="str">
        <f t="shared" si="12"/>
        <v/>
      </c>
      <c r="AF32" s="18" t="str">
        <f t="shared" si="13"/>
        <v/>
      </c>
      <c r="AG32" s="18" t="str">
        <f t="shared" si="14"/>
        <v/>
      </c>
      <c r="AI32" s="117" t="str">
        <f t="shared" si="21"/>
        <v/>
      </c>
      <c r="AK32" s="117" t="str">
        <f>IF($B32="", "", SUMIF(Recipes!$C$11:$C$5010, $B32, Recipes!$BB$11:$BB$5010))</f>
        <v/>
      </c>
      <c r="AM32" s="133" t="str">
        <f t="shared" si="22"/>
        <v/>
      </c>
      <c r="AO32" s="133" t="str">
        <f>IF($AM32="", "", IF($AO$8='Shopping List'!$BR$6, 0, $J32))</f>
        <v/>
      </c>
      <c r="AQ32" s="133" t="str">
        <f t="shared" si="23"/>
        <v/>
      </c>
      <c r="AS32" s="133" t="str">
        <f t="shared" si="24"/>
        <v/>
      </c>
      <c r="AU32" s="133" t="str">
        <f>IF($AQ32="", "", IF($AW$8='Shopping List'!$BR$6, 0, IFERROR($K32-$AS32, "")))</f>
        <v/>
      </c>
      <c r="AW32" s="137" t="str">
        <f>IF($AQ32="", "", IF(OR($AW$8='Shopping List'!$BR$6, $AU32&lt;=0), 0, IFERROR($K32-$AS32, "")))</f>
        <v/>
      </c>
      <c r="AY32" s="111" t="str">
        <f t="shared" si="25"/>
        <v/>
      </c>
      <c r="BA32" s="83" t="str">
        <f t="shared" si="26"/>
        <v/>
      </c>
      <c r="BC32" s="120" t="str">
        <f t="shared" si="15"/>
        <v>X</v>
      </c>
      <c r="BE32" s="90" t="str">
        <f t="shared" si="16"/>
        <v/>
      </c>
      <c r="BF32" s="90" t="str">
        <f t="shared" si="27"/>
        <v/>
      </c>
      <c r="BG32" s="111" t="str">
        <f t="shared" si="28"/>
        <v/>
      </c>
      <c r="BI32" s="90" t="str">
        <f t="shared" si="29"/>
        <v/>
      </c>
      <c r="BK32" s="120" t="str">
        <f>IF($I32="", "", IF(COUNTIF($I$11:$I32, $I32)&gt;1, "", $I32))</f>
        <v/>
      </c>
      <c r="BL32" s="90" t="str">
        <f t="shared" si="30"/>
        <v/>
      </c>
      <c r="BN32" s="90">
        <v>22</v>
      </c>
      <c r="BO32" s="120" t="str">
        <f t="shared" si="31"/>
        <v/>
      </c>
      <c r="BQ32" s="114" t="str">
        <f t="shared" si="17"/>
        <v/>
      </c>
    </row>
    <row r="33" spans="1:69" x14ac:dyDescent="0.25">
      <c r="A33" s="4"/>
      <c r="B33" s="37"/>
      <c r="C33" s="38"/>
      <c r="D33" s="39"/>
      <c r="E33" s="38"/>
      <c r="F33" s="47"/>
      <c r="G33" s="48"/>
      <c r="H33" s="52"/>
      <c r="I33" s="40"/>
      <c r="J33" s="56"/>
      <c r="K33" s="57"/>
      <c r="L33" s="40"/>
      <c r="M33" s="4"/>
      <c r="R33" s="26" t="str">
        <f t="shared" si="18"/>
        <v/>
      </c>
      <c r="S33" s="27" t="str">
        <f t="shared" si="19"/>
        <v/>
      </c>
      <c r="U33" s="18" t="str">
        <f t="shared" si="20"/>
        <v/>
      </c>
      <c r="W33" s="18" t="str">
        <f t="shared" si="4"/>
        <v/>
      </c>
      <c r="X33" s="18" t="str">
        <f t="shared" si="5"/>
        <v/>
      </c>
      <c r="Y33" s="18" t="str">
        <f t="shared" si="6"/>
        <v/>
      </c>
      <c r="Z33" s="18" t="str">
        <f t="shared" si="7"/>
        <v/>
      </c>
      <c r="AA33" s="18" t="str">
        <f t="shared" si="8"/>
        <v/>
      </c>
      <c r="AB33" s="18" t="str">
        <f t="shared" si="9"/>
        <v/>
      </c>
      <c r="AC33" s="18" t="str">
        <f t="shared" si="10"/>
        <v/>
      </c>
      <c r="AD33" s="18" t="str">
        <f t="shared" si="11"/>
        <v/>
      </c>
      <c r="AE33" s="18" t="str">
        <f t="shared" si="12"/>
        <v/>
      </c>
      <c r="AF33" s="18" t="str">
        <f t="shared" si="13"/>
        <v/>
      </c>
      <c r="AG33" s="18" t="str">
        <f t="shared" si="14"/>
        <v/>
      </c>
      <c r="AI33" s="117" t="str">
        <f t="shared" si="21"/>
        <v/>
      </c>
      <c r="AK33" s="117" t="str">
        <f>IF($B33="", "", SUMIF(Recipes!$C$11:$C$5010, $B33, Recipes!$BB$11:$BB$5010))</f>
        <v/>
      </c>
      <c r="AM33" s="133" t="str">
        <f t="shared" si="22"/>
        <v/>
      </c>
      <c r="AO33" s="133" t="str">
        <f>IF($AM33="", "", IF($AO$8='Shopping List'!$BR$6, 0, $J33))</f>
        <v/>
      </c>
      <c r="AQ33" s="133" t="str">
        <f t="shared" si="23"/>
        <v/>
      </c>
      <c r="AS33" s="133" t="str">
        <f t="shared" si="24"/>
        <v/>
      </c>
      <c r="AU33" s="133" t="str">
        <f>IF($AQ33="", "", IF($AW$8='Shopping List'!$BR$6, 0, IFERROR($K33-$AS33, "")))</f>
        <v/>
      </c>
      <c r="AW33" s="137" t="str">
        <f>IF($AQ33="", "", IF(OR($AW$8='Shopping List'!$BR$6, $AU33&lt;=0), 0, IFERROR($K33-$AS33, "")))</f>
        <v/>
      </c>
      <c r="AY33" s="111" t="str">
        <f t="shared" si="25"/>
        <v/>
      </c>
      <c r="BA33" s="83" t="str">
        <f t="shared" si="26"/>
        <v/>
      </c>
      <c r="BC33" s="120" t="str">
        <f t="shared" si="15"/>
        <v>X</v>
      </c>
      <c r="BE33" s="90" t="str">
        <f t="shared" si="16"/>
        <v/>
      </c>
      <c r="BF33" s="90" t="str">
        <f t="shared" si="27"/>
        <v/>
      </c>
      <c r="BG33" s="111" t="str">
        <f t="shared" si="28"/>
        <v/>
      </c>
      <c r="BI33" s="90" t="str">
        <f t="shared" si="29"/>
        <v/>
      </c>
      <c r="BK33" s="120" t="str">
        <f>IF($I33="", "", IF(COUNTIF($I$11:$I33, $I33)&gt;1, "", $I33))</f>
        <v/>
      </c>
      <c r="BL33" s="90" t="str">
        <f t="shared" si="30"/>
        <v/>
      </c>
      <c r="BN33" s="90">
        <v>23</v>
      </c>
      <c r="BO33" s="120" t="str">
        <f t="shared" si="31"/>
        <v/>
      </c>
      <c r="BQ33" s="114" t="str">
        <f t="shared" si="17"/>
        <v/>
      </c>
    </row>
    <row r="34" spans="1:69" x14ac:dyDescent="0.25">
      <c r="A34" s="4"/>
      <c r="B34" s="37"/>
      <c r="C34" s="38"/>
      <c r="D34" s="39"/>
      <c r="E34" s="38"/>
      <c r="F34" s="47"/>
      <c r="G34" s="48"/>
      <c r="H34" s="52"/>
      <c r="I34" s="40"/>
      <c r="J34" s="56"/>
      <c r="K34" s="57"/>
      <c r="L34" s="40"/>
      <c r="M34" s="4"/>
      <c r="R34" s="26" t="str">
        <f t="shared" si="18"/>
        <v/>
      </c>
      <c r="S34" s="27" t="str">
        <f t="shared" si="19"/>
        <v/>
      </c>
      <c r="U34" s="18" t="str">
        <f t="shared" si="20"/>
        <v/>
      </c>
      <c r="W34" s="18" t="str">
        <f t="shared" si="4"/>
        <v/>
      </c>
      <c r="X34" s="18" t="str">
        <f t="shared" si="5"/>
        <v/>
      </c>
      <c r="Y34" s="18" t="str">
        <f t="shared" si="6"/>
        <v/>
      </c>
      <c r="Z34" s="18" t="str">
        <f t="shared" si="7"/>
        <v/>
      </c>
      <c r="AA34" s="18" t="str">
        <f t="shared" si="8"/>
        <v/>
      </c>
      <c r="AB34" s="18" t="str">
        <f t="shared" si="9"/>
        <v/>
      </c>
      <c r="AC34" s="18" t="str">
        <f t="shared" si="10"/>
        <v/>
      </c>
      <c r="AD34" s="18" t="str">
        <f t="shared" si="11"/>
        <v/>
      </c>
      <c r="AE34" s="18" t="str">
        <f t="shared" si="12"/>
        <v/>
      </c>
      <c r="AF34" s="18" t="str">
        <f t="shared" si="13"/>
        <v/>
      </c>
      <c r="AG34" s="18" t="str">
        <f t="shared" si="14"/>
        <v/>
      </c>
      <c r="AI34" s="117" t="str">
        <f t="shared" si="21"/>
        <v/>
      </c>
      <c r="AK34" s="117" t="str">
        <f>IF($B34="", "", SUMIF(Recipes!$C$11:$C$5010, $B34, Recipes!$BB$11:$BB$5010))</f>
        <v/>
      </c>
      <c r="AM34" s="133" t="str">
        <f t="shared" si="22"/>
        <v/>
      </c>
      <c r="AO34" s="133" t="str">
        <f>IF($AM34="", "", IF($AO$8='Shopping List'!$BR$6, 0, $J34))</f>
        <v/>
      </c>
      <c r="AQ34" s="133" t="str">
        <f t="shared" si="23"/>
        <v/>
      </c>
      <c r="AS34" s="133" t="str">
        <f t="shared" si="24"/>
        <v/>
      </c>
      <c r="AU34" s="133" t="str">
        <f>IF($AQ34="", "", IF($AW$8='Shopping List'!$BR$6, 0, IFERROR($K34-$AS34, "")))</f>
        <v/>
      </c>
      <c r="AW34" s="137" t="str">
        <f>IF($AQ34="", "", IF(OR($AW$8='Shopping List'!$BR$6, $AU34&lt;=0), 0, IFERROR($K34-$AS34, "")))</f>
        <v/>
      </c>
      <c r="AY34" s="111" t="str">
        <f t="shared" si="25"/>
        <v/>
      </c>
      <c r="BA34" s="83" t="str">
        <f t="shared" si="26"/>
        <v/>
      </c>
      <c r="BC34" s="120" t="str">
        <f t="shared" si="15"/>
        <v>X</v>
      </c>
      <c r="BE34" s="90" t="str">
        <f t="shared" si="16"/>
        <v/>
      </c>
      <c r="BF34" s="90" t="str">
        <f t="shared" si="27"/>
        <v/>
      </c>
      <c r="BG34" s="111" t="str">
        <f t="shared" si="28"/>
        <v/>
      </c>
      <c r="BI34" s="90" t="str">
        <f t="shared" si="29"/>
        <v/>
      </c>
      <c r="BK34" s="120" t="str">
        <f>IF($I34="", "", IF(COUNTIF($I$11:$I34, $I34)&gt;1, "", $I34))</f>
        <v/>
      </c>
      <c r="BL34" s="90" t="str">
        <f t="shared" si="30"/>
        <v/>
      </c>
      <c r="BN34" s="90">
        <v>24</v>
      </c>
      <c r="BO34" s="120" t="str">
        <f t="shared" si="31"/>
        <v/>
      </c>
      <c r="BQ34" s="114" t="str">
        <f t="shared" si="17"/>
        <v/>
      </c>
    </row>
    <row r="35" spans="1:69" x14ac:dyDescent="0.25">
      <c r="A35" s="4"/>
      <c r="B35" s="37"/>
      <c r="C35" s="38"/>
      <c r="D35" s="39"/>
      <c r="E35" s="38"/>
      <c r="F35" s="47"/>
      <c r="G35" s="48"/>
      <c r="H35" s="52"/>
      <c r="I35" s="40"/>
      <c r="J35" s="56"/>
      <c r="K35" s="57"/>
      <c r="L35" s="40"/>
      <c r="M35" s="4"/>
      <c r="R35" s="26" t="str">
        <f t="shared" si="18"/>
        <v/>
      </c>
      <c r="S35" s="27" t="str">
        <f t="shared" si="19"/>
        <v/>
      </c>
      <c r="U35" s="18" t="str">
        <f t="shared" si="20"/>
        <v/>
      </c>
      <c r="W35" s="18" t="str">
        <f t="shared" si="4"/>
        <v/>
      </c>
      <c r="X35" s="18" t="str">
        <f t="shared" si="5"/>
        <v/>
      </c>
      <c r="Y35" s="18" t="str">
        <f t="shared" si="6"/>
        <v/>
      </c>
      <c r="Z35" s="18" t="str">
        <f t="shared" si="7"/>
        <v/>
      </c>
      <c r="AA35" s="18" t="str">
        <f t="shared" si="8"/>
        <v/>
      </c>
      <c r="AB35" s="18" t="str">
        <f t="shared" si="9"/>
        <v/>
      </c>
      <c r="AC35" s="18" t="str">
        <f t="shared" si="10"/>
        <v/>
      </c>
      <c r="AD35" s="18" t="str">
        <f t="shared" si="11"/>
        <v/>
      </c>
      <c r="AE35" s="18" t="str">
        <f t="shared" si="12"/>
        <v/>
      </c>
      <c r="AF35" s="18" t="str">
        <f t="shared" si="13"/>
        <v/>
      </c>
      <c r="AG35" s="18" t="str">
        <f t="shared" si="14"/>
        <v/>
      </c>
      <c r="AI35" s="117" t="str">
        <f t="shared" si="21"/>
        <v/>
      </c>
      <c r="AK35" s="117" t="str">
        <f>IF($B35="", "", SUMIF(Recipes!$C$11:$C$5010, $B35, Recipes!$BB$11:$BB$5010))</f>
        <v/>
      </c>
      <c r="AM35" s="133" t="str">
        <f t="shared" si="22"/>
        <v/>
      </c>
      <c r="AO35" s="133" t="str">
        <f>IF($AM35="", "", IF($AO$8='Shopping List'!$BR$6, 0, $J35))</f>
        <v/>
      </c>
      <c r="AQ35" s="133" t="str">
        <f t="shared" si="23"/>
        <v/>
      </c>
      <c r="AS35" s="133" t="str">
        <f t="shared" si="24"/>
        <v/>
      </c>
      <c r="AU35" s="133" t="str">
        <f>IF($AQ35="", "", IF($AW$8='Shopping List'!$BR$6, 0, IFERROR($K35-$AS35, "")))</f>
        <v/>
      </c>
      <c r="AW35" s="137" t="str">
        <f>IF($AQ35="", "", IF(OR($AW$8='Shopping List'!$BR$6, $AU35&lt;=0), 0, IFERROR($K35-$AS35, "")))</f>
        <v/>
      </c>
      <c r="AY35" s="111" t="str">
        <f t="shared" si="25"/>
        <v/>
      </c>
      <c r="BA35" s="83" t="str">
        <f t="shared" si="26"/>
        <v/>
      </c>
      <c r="BC35" s="120" t="str">
        <f t="shared" si="15"/>
        <v>X</v>
      </c>
      <c r="BE35" s="90" t="str">
        <f t="shared" si="16"/>
        <v/>
      </c>
      <c r="BF35" s="90" t="str">
        <f t="shared" si="27"/>
        <v/>
      </c>
      <c r="BG35" s="111" t="str">
        <f t="shared" si="28"/>
        <v/>
      </c>
      <c r="BI35" s="90" t="str">
        <f t="shared" si="29"/>
        <v/>
      </c>
      <c r="BK35" s="120" t="str">
        <f>IF($I35="", "", IF(COUNTIF($I$11:$I35, $I35)&gt;1, "", $I35))</f>
        <v/>
      </c>
      <c r="BL35" s="90" t="str">
        <f t="shared" si="30"/>
        <v/>
      </c>
      <c r="BN35" s="90">
        <v>25</v>
      </c>
      <c r="BO35" s="120" t="str">
        <f t="shared" si="31"/>
        <v/>
      </c>
      <c r="BQ35" s="114" t="str">
        <f t="shared" si="17"/>
        <v/>
      </c>
    </row>
    <row r="36" spans="1:69" x14ac:dyDescent="0.25">
      <c r="A36" s="4"/>
      <c r="B36" s="37"/>
      <c r="C36" s="38"/>
      <c r="D36" s="39"/>
      <c r="E36" s="38"/>
      <c r="F36" s="47"/>
      <c r="G36" s="48"/>
      <c r="H36" s="52"/>
      <c r="I36" s="40"/>
      <c r="J36" s="56"/>
      <c r="K36" s="57"/>
      <c r="L36" s="40"/>
      <c r="M36" s="4"/>
      <c r="R36" s="26" t="str">
        <f t="shared" si="18"/>
        <v/>
      </c>
      <c r="S36" s="27" t="str">
        <f t="shared" si="19"/>
        <v/>
      </c>
      <c r="U36" s="18" t="str">
        <f t="shared" si="20"/>
        <v/>
      </c>
      <c r="W36" s="18" t="str">
        <f t="shared" si="4"/>
        <v/>
      </c>
      <c r="X36" s="18" t="str">
        <f t="shared" si="5"/>
        <v/>
      </c>
      <c r="Y36" s="18" t="str">
        <f t="shared" si="6"/>
        <v/>
      </c>
      <c r="Z36" s="18" t="str">
        <f t="shared" si="7"/>
        <v/>
      </c>
      <c r="AA36" s="18" t="str">
        <f t="shared" si="8"/>
        <v/>
      </c>
      <c r="AB36" s="18" t="str">
        <f t="shared" si="9"/>
        <v/>
      </c>
      <c r="AC36" s="18" t="str">
        <f t="shared" si="10"/>
        <v/>
      </c>
      <c r="AD36" s="18" t="str">
        <f t="shared" si="11"/>
        <v/>
      </c>
      <c r="AE36" s="18" t="str">
        <f t="shared" si="12"/>
        <v/>
      </c>
      <c r="AF36" s="18" t="str">
        <f t="shared" si="13"/>
        <v/>
      </c>
      <c r="AG36" s="18" t="str">
        <f t="shared" si="14"/>
        <v/>
      </c>
      <c r="AI36" s="117" t="str">
        <f t="shared" si="21"/>
        <v/>
      </c>
      <c r="AK36" s="117" t="str">
        <f>IF($B36="", "", SUMIF(Recipes!$C$11:$C$5010, $B36, Recipes!$BB$11:$BB$5010))</f>
        <v/>
      </c>
      <c r="AM36" s="133" t="str">
        <f t="shared" si="22"/>
        <v/>
      </c>
      <c r="AO36" s="133" t="str">
        <f>IF($AM36="", "", IF($AO$8='Shopping List'!$BR$6, 0, $J36))</f>
        <v/>
      </c>
      <c r="AQ36" s="133" t="str">
        <f t="shared" si="23"/>
        <v/>
      </c>
      <c r="AS36" s="133" t="str">
        <f t="shared" si="24"/>
        <v/>
      </c>
      <c r="AU36" s="133" t="str">
        <f>IF($AQ36="", "", IF($AW$8='Shopping List'!$BR$6, 0, IFERROR($K36-$AS36, "")))</f>
        <v/>
      </c>
      <c r="AW36" s="137" t="str">
        <f>IF($AQ36="", "", IF(OR($AW$8='Shopping List'!$BR$6, $AU36&lt;=0), 0, IFERROR($K36-$AS36, "")))</f>
        <v/>
      </c>
      <c r="AY36" s="111" t="str">
        <f t="shared" si="25"/>
        <v/>
      </c>
      <c r="BA36" s="83" t="str">
        <f t="shared" si="26"/>
        <v/>
      </c>
      <c r="BC36" s="120" t="str">
        <f t="shared" si="15"/>
        <v>X</v>
      </c>
      <c r="BE36" s="90" t="str">
        <f t="shared" si="16"/>
        <v/>
      </c>
      <c r="BF36" s="90" t="str">
        <f t="shared" si="27"/>
        <v/>
      </c>
      <c r="BG36" s="111" t="str">
        <f t="shared" si="28"/>
        <v/>
      </c>
      <c r="BI36" s="90" t="str">
        <f t="shared" si="29"/>
        <v/>
      </c>
      <c r="BK36" s="120" t="str">
        <f>IF($I36="", "", IF(COUNTIF($I$11:$I36, $I36)&gt;1, "", $I36))</f>
        <v/>
      </c>
      <c r="BL36" s="90" t="str">
        <f t="shared" si="30"/>
        <v/>
      </c>
      <c r="BN36" s="90">
        <v>26</v>
      </c>
      <c r="BO36" s="120" t="str">
        <f t="shared" si="31"/>
        <v/>
      </c>
      <c r="BQ36" s="114" t="str">
        <f t="shared" si="17"/>
        <v/>
      </c>
    </row>
    <row r="37" spans="1:69" x14ac:dyDescent="0.25">
      <c r="A37" s="4"/>
      <c r="B37" s="37"/>
      <c r="C37" s="38"/>
      <c r="D37" s="39"/>
      <c r="E37" s="38"/>
      <c r="F37" s="47"/>
      <c r="G37" s="48"/>
      <c r="H37" s="52"/>
      <c r="I37" s="40"/>
      <c r="J37" s="56"/>
      <c r="K37" s="57"/>
      <c r="L37" s="40"/>
      <c r="M37" s="4"/>
      <c r="R37" s="26" t="str">
        <f t="shared" si="18"/>
        <v/>
      </c>
      <c r="S37" s="27" t="str">
        <f t="shared" si="19"/>
        <v/>
      </c>
      <c r="U37" s="18" t="str">
        <f t="shared" si="20"/>
        <v/>
      </c>
      <c r="W37" s="18" t="str">
        <f t="shared" si="4"/>
        <v/>
      </c>
      <c r="X37" s="18" t="str">
        <f t="shared" si="5"/>
        <v/>
      </c>
      <c r="Y37" s="18" t="str">
        <f t="shared" si="6"/>
        <v/>
      </c>
      <c r="Z37" s="18" t="str">
        <f t="shared" si="7"/>
        <v/>
      </c>
      <c r="AA37" s="18" t="str">
        <f t="shared" si="8"/>
        <v/>
      </c>
      <c r="AB37" s="18" t="str">
        <f t="shared" si="9"/>
        <v/>
      </c>
      <c r="AC37" s="18" t="str">
        <f t="shared" si="10"/>
        <v/>
      </c>
      <c r="AD37" s="18" t="str">
        <f t="shared" si="11"/>
        <v/>
      </c>
      <c r="AE37" s="18" t="str">
        <f t="shared" si="12"/>
        <v/>
      </c>
      <c r="AF37" s="18" t="str">
        <f t="shared" si="13"/>
        <v/>
      </c>
      <c r="AG37" s="18" t="str">
        <f t="shared" si="14"/>
        <v/>
      </c>
      <c r="AI37" s="117" t="str">
        <f t="shared" si="21"/>
        <v/>
      </c>
      <c r="AK37" s="117" t="str">
        <f>IF($B37="", "", SUMIF(Recipes!$C$11:$C$5010, $B37, Recipes!$BB$11:$BB$5010))</f>
        <v/>
      </c>
      <c r="AM37" s="133" t="str">
        <f t="shared" si="22"/>
        <v/>
      </c>
      <c r="AO37" s="133" t="str">
        <f>IF($AM37="", "", IF($AO$8='Shopping List'!$BR$6, 0, $J37))</f>
        <v/>
      </c>
      <c r="AQ37" s="133" t="str">
        <f t="shared" si="23"/>
        <v/>
      </c>
      <c r="AS37" s="133" t="str">
        <f t="shared" si="24"/>
        <v/>
      </c>
      <c r="AU37" s="133" t="str">
        <f>IF($AQ37="", "", IF($AW$8='Shopping List'!$BR$6, 0, IFERROR($K37-$AS37, "")))</f>
        <v/>
      </c>
      <c r="AW37" s="137" t="str">
        <f>IF($AQ37="", "", IF(OR($AW$8='Shopping List'!$BR$6, $AU37&lt;=0), 0, IFERROR($K37-$AS37, "")))</f>
        <v/>
      </c>
      <c r="AY37" s="111" t="str">
        <f t="shared" si="25"/>
        <v/>
      </c>
      <c r="BA37" s="83" t="str">
        <f t="shared" si="26"/>
        <v/>
      </c>
      <c r="BC37" s="120" t="str">
        <f t="shared" si="15"/>
        <v>X</v>
      </c>
      <c r="BE37" s="90" t="str">
        <f t="shared" si="16"/>
        <v/>
      </c>
      <c r="BF37" s="90" t="str">
        <f t="shared" si="27"/>
        <v/>
      </c>
      <c r="BG37" s="111" t="str">
        <f t="shared" si="28"/>
        <v/>
      </c>
      <c r="BI37" s="90" t="str">
        <f t="shared" si="29"/>
        <v/>
      </c>
      <c r="BK37" s="120" t="str">
        <f>IF($I37="", "", IF(COUNTIF($I$11:$I37, $I37)&gt;1, "", $I37))</f>
        <v/>
      </c>
      <c r="BL37" s="90" t="str">
        <f t="shared" si="30"/>
        <v/>
      </c>
      <c r="BN37" s="90">
        <v>27</v>
      </c>
      <c r="BO37" s="120" t="str">
        <f t="shared" si="31"/>
        <v/>
      </c>
      <c r="BQ37" s="114" t="str">
        <f t="shared" si="17"/>
        <v/>
      </c>
    </row>
    <row r="38" spans="1:69" x14ac:dyDescent="0.25">
      <c r="A38" s="4"/>
      <c r="B38" s="37"/>
      <c r="C38" s="38"/>
      <c r="D38" s="39"/>
      <c r="E38" s="38"/>
      <c r="F38" s="47"/>
      <c r="G38" s="48"/>
      <c r="H38" s="52"/>
      <c r="I38" s="40"/>
      <c r="J38" s="56"/>
      <c r="K38" s="57"/>
      <c r="L38" s="40"/>
      <c r="M38" s="4"/>
      <c r="R38" s="26" t="str">
        <f t="shared" si="18"/>
        <v/>
      </c>
      <c r="S38" s="27" t="str">
        <f t="shared" si="19"/>
        <v/>
      </c>
      <c r="U38" s="18" t="str">
        <f t="shared" si="20"/>
        <v/>
      </c>
      <c r="W38" s="18" t="str">
        <f t="shared" si="4"/>
        <v/>
      </c>
      <c r="X38" s="18" t="str">
        <f t="shared" si="5"/>
        <v/>
      </c>
      <c r="Y38" s="18" t="str">
        <f t="shared" si="6"/>
        <v/>
      </c>
      <c r="Z38" s="18" t="str">
        <f t="shared" si="7"/>
        <v/>
      </c>
      <c r="AA38" s="18" t="str">
        <f t="shared" si="8"/>
        <v/>
      </c>
      <c r="AB38" s="18" t="str">
        <f t="shared" si="9"/>
        <v/>
      </c>
      <c r="AC38" s="18" t="str">
        <f t="shared" si="10"/>
        <v/>
      </c>
      <c r="AD38" s="18" t="str">
        <f t="shared" si="11"/>
        <v/>
      </c>
      <c r="AE38" s="18" t="str">
        <f t="shared" si="12"/>
        <v/>
      </c>
      <c r="AF38" s="18" t="str">
        <f t="shared" si="13"/>
        <v/>
      </c>
      <c r="AG38" s="18" t="str">
        <f t="shared" si="14"/>
        <v/>
      </c>
      <c r="AI38" s="117" t="str">
        <f t="shared" si="21"/>
        <v/>
      </c>
      <c r="AK38" s="117" t="str">
        <f>IF($B38="", "", SUMIF(Recipes!$C$11:$C$5010, $B38, Recipes!$BB$11:$BB$5010))</f>
        <v/>
      </c>
      <c r="AM38" s="133" t="str">
        <f t="shared" si="22"/>
        <v/>
      </c>
      <c r="AO38" s="133" t="str">
        <f>IF($AM38="", "", IF($AO$8='Shopping List'!$BR$6, 0, $J38))</f>
        <v/>
      </c>
      <c r="AQ38" s="133" t="str">
        <f t="shared" si="23"/>
        <v/>
      </c>
      <c r="AS38" s="133" t="str">
        <f t="shared" si="24"/>
        <v/>
      </c>
      <c r="AU38" s="133" t="str">
        <f>IF($AQ38="", "", IF($AW$8='Shopping List'!$BR$6, 0, IFERROR($K38-$AS38, "")))</f>
        <v/>
      </c>
      <c r="AW38" s="137" t="str">
        <f>IF($AQ38="", "", IF(OR($AW$8='Shopping List'!$BR$6, $AU38&lt;=0), 0, IFERROR($K38-$AS38, "")))</f>
        <v/>
      </c>
      <c r="AY38" s="111" t="str">
        <f t="shared" si="25"/>
        <v/>
      </c>
      <c r="BA38" s="83" t="str">
        <f t="shared" si="26"/>
        <v/>
      </c>
      <c r="BC38" s="120" t="str">
        <f t="shared" si="15"/>
        <v>X</v>
      </c>
      <c r="BE38" s="90" t="str">
        <f t="shared" si="16"/>
        <v/>
      </c>
      <c r="BF38" s="90" t="str">
        <f t="shared" si="27"/>
        <v/>
      </c>
      <c r="BG38" s="111" t="str">
        <f t="shared" si="28"/>
        <v/>
      </c>
      <c r="BI38" s="90" t="str">
        <f t="shared" si="29"/>
        <v/>
      </c>
      <c r="BK38" s="120" t="str">
        <f>IF($I38="", "", IF(COUNTIF($I$11:$I38, $I38)&gt;1, "", $I38))</f>
        <v/>
      </c>
      <c r="BL38" s="90" t="str">
        <f t="shared" si="30"/>
        <v/>
      </c>
      <c r="BN38" s="90">
        <v>28</v>
      </c>
      <c r="BO38" s="120" t="str">
        <f t="shared" si="31"/>
        <v/>
      </c>
      <c r="BQ38" s="114" t="str">
        <f t="shared" si="17"/>
        <v/>
      </c>
    </row>
    <row r="39" spans="1:69" x14ac:dyDescent="0.25">
      <c r="A39" s="4"/>
      <c r="B39" s="37"/>
      <c r="C39" s="38"/>
      <c r="D39" s="39"/>
      <c r="E39" s="38"/>
      <c r="F39" s="47"/>
      <c r="G39" s="48"/>
      <c r="H39" s="52"/>
      <c r="I39" s="40"/>
      <c r="J39" s="56"/>
      <c r="K39" s="57"/>
      <c r="L39" s="40"/>
      <c r="M39" s="4"/>
      <c r="R39" s="26" t="str">
        <f t="shared" si="18"/>
        <v/>
      </c>
      <c r="S39" s="27" t="str">
        <f t="shared" si="19"/>
        <v/>
      </c>
      <c r="U39" s="18" t="str">
        <f t="shared" si="20"/>
        <v/>
      </c>
      <c r="W39" s="18" t="str">
        <f t="shared" si="4"/>
        <v/>
      </c>
      <c r="X39" s="18" t="str">
        <f t="shared" si="5"/>
        <v/>
      </c>
      <c r="Y39" s="18" t="str">
        <f t="shared" si="6"/>
        <v/>
      </c>
      <c r="Z39" s="18" t="str">
        <f t="shared" si="7"/>
        <v/>
      </c>
      <c r="AA39" s="18" t="str">
        <f t="shared" si="8"/>
        <v/>
      </c>
      <c r="AB39" s="18" t="str">
        <f t="shared" si="9"/>
        <v/>
      </c>
      <c r="AC39" s="18" t="str">
        <f t="shared" si="10"/>
        <v/>
      </c>
      <c r="AD39" s="18" t="str">
        <f t="shared" si="11"/>
        <v/>
      </c>
      <c r="AE39" s="18" t="str">
        <f t="shared" si="12"/>
        <v/>
      </c>
      <c r="AF39" s="18" t="str">
        <f t="shared" si="13"/>
        <v/>
      </c>
      <c r="AG39" s="18" t="str">
        <f t="shared" si="14"/>
        <v/>
      </c>
      <c r="AI39" s="117" t="str">
        <f t="shared" si="21"/>
        <v/>
      </c>
      <c r="AK39" s="117" t="str">
        <f>IF($B39="", "", SUMIF(Recipes!$C$11:$C$5010, $B39, Recipes!$BB$11:$BB$5010))</f>
        <v/>
      </c>
      <c r="AM39" s="133" t="str">
        <f t="shared" si="22"/>
        <v/>
      </c>
      <c r="AO39" s="133" t="str">
        <f>IF($AM39="", "", IF($AO$8='Shopping List'!$BR$6, 0, $J39))</f>
        <v/>
      </c>
      <c r="AQ39" s="133" t="str">
        <f t="shared" si="23"/>
        <v/>
      </c>
      <c r="AS39" s="133" t="str">
        <f t="shared" si="24"/>
        <v/>
      </c>
      <c r="AU39" s="133" t="str">
        <f>IF($AQ39="", "", IF($AW$8='Shopping List'!$BR$6, 0, IFERROR($K39-$AS39, "")))</f>
        <v/>
      </c>
      <c r="AW39" s="137" t="str">
        <f>IF($AQ39="", "", IF(OR($AW$8='Shopping List'!$BR$6, $AU39&lt;=0), 0, IFERROR($K39-$AS39, "")))</f>
        <v/>
      </c>
      <c r="AY39" s="111" t="str">
        <f t="shared" si="25"/>
        <v/>
      </c>
      <c r="BA39" s="83" t="str">
        <f t="shared" si="26"/>
        <v/>
      </c>
      <c r="BC39" s="120" t="str">
        <f t="shared" si="15"/>
        <v>X</v>
      </c>
      <c r="BE39" s="90" t="str">
        <f t="shared" si="16"/>
        <v/>
      </c>
      <c r="BF39" s="90" t="str">
        <f t="shared" si="27"/>
        <v/>
      </c>
      <c r="BG39" s="111" t="str">
        <f t="shared" si="28"/>
        <v/>
      </c>
      <c r="BI39" s="90" t="str">
        <f t="shared" si="29"/>
        <v/>
      </c>
      <c r="BK39" s="120" t="str">
        <f>IF($I39="", "", IF(COUNTIF($I$11:$I39, $I39)&gt;1, "", $I39))</f>
        <v/>
      </c>
      <c r="BL39" s="90" t="str">
        <f t="shared" si="30"/>
        <v/>
      </c>
      <c r="BN39" s="90">
        <v>29</v>
      </c>
      <c r="BO39" s="120" t="str">
        <f t="shared" si="31"/>
        <v/>
      </c>
      <c r="BQ39" s="114" t="str">
        <f t="shared" si="17"/>
        <v/>
      </c>
    </row>
    <row r="40" spans="1:69" x14ac:dyDescent="0.25">
      <c r="A40" s="4"/>
      <c r="B40" s="37"/>
      <c r="C40" s="38"/>
      <c r="D40" s="39"/>
      <c r="E40" s="38"/>
      <c r="F40" s="47"/>
      <c r="G40" s="48"/>
      <c r="H40" s="52"/>
      <c r="I40" s="40"/>
      <c r="J40" s="56"/>
      <c r="K40" s="57"/>
      <c r="L40" s="40"/>
      <c r="M40" s="4"/>
      <c r="R40" s="26" t="str">
        <f t="shared" si="18"/>
        <v/>
      </c>
      <c r="S40" s="27" t="str">
        <f t="shared" si="19"/>
        <v/>
      </c>
      <c r="U40" s="18" t="str">
        <f t="shared" si="20"/>
        <v/>
      </c>
      <c r="W40" s="18" t="str">
        <f t="shared" si="4"/>
        <v/>
      </c>
      <c r="X40" s="18" t="str">
        <f t="shared" si="5"/>
        <v/>
      </c>
      <c r="Y40" s="18" t="str">
        <f t="shared" si="6"/>
        <v/>
      </c>
      <c r="Z40" s="18" t="str">
        <f t="shared" si="7"/>
        <v/>
      </c>
      <c r="AA40" s="18" t="str">
        <f t="shared" si="8"/>
        <v/>
      </c>
      <c r="AB40" s="18" t="str">
        <f t="shared" si="9"/>
        <v/>
      </c>
      <c r="AC40" s="18" t="str">
        <f t="shared" si="10"/>
        <v/>
      </c>
      <c r="AD40" s="18" t="str">
        <f t="shared" si="11"/>
        <v/>
      </c>
      <c r="AE40" s="18" t="str">
        <f t="shared" si="12"/>
        <v/>
      </c>
      <c r="AF40" s="18" t="str">
        <f t="shared" si="13"/>
        <v/>
      </c>
      <c r="AG40" s="18" t="str">
        <f t="shared" si="14"/>
        <v/>
      </c>
      <c r="AI40" s="117" t="str">
        <f t="shared" si="21"/>
        <v/>
      </c>
      <c r="AK40" s="117" t="str">
        <f>IF($B40="", "", SUMIF(Recipes!$C$11:$C$5010, $B40, Recipes!$BB$11:$BB$5010))</f>
        <v/>
      </c>
      <c r="AM40" s="133" t="str">
        <f t="shared" si="22"/>
        <v/>
      </c>
      <c r="AO40" s="133" t="str">
        <f>IF($AM40="", "", IF($AO$8='Shopping List'!$BR$6, 0, $J40))</f>
        <v/>
      </c>
      <c r="AQ40" s="133" t="str">
        <f t="shared" si="23"/>
        <v/>
      </c>
      <c r="AS40" s="133" t="str">
        <f t="shared" si="24"/>
        <v/>
      </c>
      <c r="AU40" s="133" t="str">
        <f>IF($AQ40="", "", IF($AW$8='Shopping List'!$BR$6, 0, IFERROR($K40-$AS40, "")))</f>
        <v/>
      </c>
      <c r="AW40" s="137" t="str">
        <f>IF($AQ40="", "", IF(OR($AW$8='Shopping List'!$BR$6, $AU40&lt;=0), 0, IFERROR($K40-$AS40, "")))</f>
        <v/>
      </c>
      <c r="AY40" s="111" t="str">
        <f t="shared" si="25"/>
        <v/>
      </c>
      <c r="BA40" s="83" t="str">
        <f t="shared" si="26"/>
        <v/>
      </c>
      <c r="BC40" s="120" t="str">
        <f t="shared" si="15"/>
        <v>X</v>
      </c>
      <c r="BE40" s="90" t="str">
        <f t="shared" si="16"/>
        <v/>
      </c>
      <c r="BF40" s="90" t="str">
        <f t="shared" si="27"/>
        <v/>
      </c>
      <c r="BG40" s="111" t="str">
        <f t="shared" si="28"/>
        <v/>
      </c>
      <c r="BI40" s="90" t="str">
        <f t="shared" si="29"/>
        <v/>
      </c>
      <c r="BK40" s="120" t="str">
        <f>IF($I40="", "", IF(COUNTIF($I$11:$I40, $I40)&gt;1, "", $I40))</f>
        <v/>
      </c>
      <c r="BL40" s="90" t="str">
        <f t="shared" si="30"/>
        <v/>
      </c>
      <c r="BN40" s="90">
        <v>30</v>
      </c>
      <c r="BO40" s="120" t="str">
        <f t="shared" si="31"/>
        <v/>
      </c>
      <c r="BQ40" s="114" t="str">
        <f t="shared" si="17"/>
        <v/>
      </c>
    </row>
    <row r="41" spans="1:69" x14ac:dyDescent="0.25">
      <c r="A41" s="4"/>
      <c r="B41" s="37"/>
      <c r="C41" s="38"/>
      <c r="D41" s="39"/>
      <c r="E41" s="38"/>
      <c r="F41" s="47"/>
      <c r="G41" s="48"/>
      <c r="H41" s="52"/>
      <c r="I41" s="40"/>
      <c r="J41" s="56"/>
      <c r="K41" s="57"/>
      <c r="L41" s="40"/>
      <c r="M41" s="4"/>
      <c r="R41" s="26" t="str">
        <f t="shared" si="18"/>
        <v/>
      </c>
      <c r="S41" s="27" t="str">
        <f t="shared" si="19"/>
        <v/>
      </c>
      <c r="U41" s="18" t="str">
        <f t="shared" si="20"/>
        <v/>
      </c>
      <c r="W41" s="18" t="str">
        <f t="shared" si="4"/>
        <v/>
      </c>
      <c r="X41" s="18" t="str">
        <f t="shared" si="5"/>
        <v/>
      </c>
      <c r="Y41" s="18" t="str">
        <f t="shared" si="6"/>
        <v/>
      </c>
      <c r="Z41" s="18" t="str">
        <f t="shared" si="7"/>
        <v/>
      </c>
      <c r="AA41" s="18" t="str">
        <f t="shared" si="8"/>
        <v/>
      </c>
      <c r="AB41" s="18" t="str">
        <f t="shared" si="9"/>
        <v/>
      </c>
      <c r="AC41" s="18" t="str">
        <f t="shared" si="10"/>
        <v/>
      </c>
      <c r="AD41" s="18" t="str">
        <f t="shared" si="11"/>
        <v/>
      </c>
      <c r="AE41" s="18" t="str">
        <f t="shared" si="12"/>
        <v/>
      </c>
      <c r="AF41" s="18" t="str">
        <f t="shared" si="13"/>
        <v/>
      </c>
      <c r="AG41" s="18" t="str">
        <f t="shared" si="14"/>
        <v/>
      </c>
      <c r="AI41" s="117" t="str">
        <f t="shared" si="21"/>
        <v/>
      </c>
      <c r="AK41" s="117" t="str">
        <f>IF($B41="", "", SUMIF(Recipes!$C$11:$C$5010, $B41, Recipes!$BB$11:$BB$5010))</f>
        <v/>
      </c>
      <c r="AM41" s="133" t="str">
        <f t="shared" si="22"/>
        <v/>
      </c>
      <c r="AO41" s="133" t="str">
        <f>IF($AM41="", "", IF($AO$8='Shopping List'!$BR$6, 0, $J41))</f>
        <v/>
      </c>
      <c r="AQ41" s="133" t="str">
        <f t="shared" si="23"/>
        <v/>
      </c>
      <c r="AS41" s="133" t="str">
        <f t="shared" si="24"/>
        <v/>
      </c>
      <c r="AU41" s="133" t="str">
        <f>IF($AQ41="", "", IF($AW$8='Shopping List'!$BR$6, 0, IFERROR($K41-$AS41, "")))</f>
        <v/>
      </c>
      <c r="AW41" s="137" t="str">
        <f>IF($AQ41="", "", IF(OR($AW$8='Shopping List'!$BR$6, $AU41&lt;=0), 0, IFERROR($K41-$AS41, "")))</f>
        <v/>
      </c>
      <c r="AY41" s="111" t="str">
        <f t="shared" si="25"/>
        <v/>
      </c>
      <c r="BA41" s="83" t="str">
        <f t="shared" si="26"/>
        <v/>
      </c>
      <c r="BC41" s="120" t="str">
        <f t="shared" si="15"/>
        <v>X</v>
      </c>
      <c r="BE41" s="90" t="str">
        <f t="shared" si="16"/>
        <v/>
      </c>
      <c r="BF41" s="90" t="str">
        <f t="shared" si="27"/>
        <v/>
      </c>
      <c r="BG41" s="111" t="str">
        <f t="shared" si="28"/>
        <v/>
      </c>
      <c r="BI41" s="90" t="str">
        <f t="shared" si="29"/>
        <v/>
      </c>
      <c r="BK41" s="120" t="str">
        <f>IF($I41="", "", IF(COUNTIF($I$11:$I41, $I41)&gt;1, "", $I41))</f>
        <v/>
      </c>
      <c r="BL41" s="90" t="str">
        <f t="shared" si="30"/>
        <v/>
      </c>
      <c r="BN41" s="90">
        <v>31</v>
      </c>
      <c r="BO41" s="120" t="str">
        <f t="shared" si="31"/>
        <v/>
      </c>
      <c r="BQ41" s="114" t="str">
        <f t="shared" si="17"/>
        <v/>
      </c>
    </row>
    <row r="42" spans="1:69" x14ac:dyDescent="0.25">
      <c r="A42" s="4"/>
      <c r="B42" s="37"/>
      <c r="C42" s="38"/>
      <c r="D42" s="39"/>
      <c r="E42" s="38"/>
      <c r="F42" s="47"/>
      <c r="G42" s="48"/>
      <c r="H42" s="52"/>
      <c r="I42" s="40"/>
      <c r="J42" s="56"/>
      <c r="K42" s="57"/>
      <c r="L42" s="40"/>
      <c r="M42" s="4"/>
      <c r="R42" s="26" t="str">
        <f t="shared" si="18"/>
        <v/>
      </c>
      <c r="S42" s="27" t="str">
        <f t="shared" si="19"/>
        <v/>
      </c>
      <c r="U42" s="18" t="str">
        <f t="shared" si="20"/>
        <v/>
      </c>
      <c r="W42" s="18" t="str">
        <f t="shared" si="4"/>
        <v/>
      </c>
      <c r="X42" s="18" t="str">
        <f t="shared" si="5"/>
        <v/>
      </c>
      <c r="Y42" s="18" t="str">
        <f t="shared" si="6"/>
        <v/>
      </c>
      <c r="Z42" s="18" t="str">
        <f t="shared" si="7"/>
        <v/>
      </c>
      <c r="AA42" s="18" t="str">
        <f t="shared" si="8"/>
        <v/>
      </c>
      <c r="AB42" s="18" t="str">
        <f t="shared" si="9"/>
        <v/>
      </c>
      <c r="AC42" s="18" t="str">
        <f t="shared" si="10"/>
        <v/>
      </c>
      <c r="AD42" s="18" t="str">
        <f t="shared" si="11"/>
        <v/>
      </c>
      <c r="AE42" s="18" t="str">
        <f t="shared" si="12"/>
        <v/>
      </c>
      <c r="AF42" s="18" t="str">
        <f t="shared" si="13"/>
        <v/>
      </c>
      <c r="AG42" s="18" t="str">
        <f t="shared" si="14"/>
        <v/>
      </c>
      <c r="AI42" s="117" t="str">
        <f t="shared" si="21"/>
        <v/>
      </c>
      <c r="AK42" s="117" t="str">
        <f>IF($B42="", "", SUMIF(Recipes!$C$11:$C$5010, $B42, Recipes!$BB$11:$BB$5010))</f>
        <v/>
      </c>
      <c r="AM42" s="133" t="str">
        <f t="shared" si="22"/>
        <v/>
      </c>
      <c r="AO42" s="133" t="str">
        <f>IF($AM42="", "", IF($AO$8='Shopping List'!$BR$6, 0, $J42))</f>
        <v/>
      </c>
      <c r="AQ42" s="133" t="str">
        <f t="shared" si="23"/>
        <v/>
      </c>
      <c r="AS42" s="133" t="str">
        <f t="shared" si="24"/>
        <v/>
      </c>
      <c r="AU42" s="133" t="str">
        <f>IF($AQ42="", "", IF($AW$8='Shopping List'!$BR$6, 0, IFERROR($K42-$AS42, "")))</f>
        <v/>
      </c>
      <c r="AW42" s="137" t="str">
        <f>IF($AQ42="", "", IF(OR($AW$8='Shopping List'!$BR$6, $AU42&lt;=0), 0, IFERROR($K42-$AS42, "")))</f>
        <v/>
      </c>
      <c r="AY42" s="111" t="str">
        <f t="shared" si="25"/>
        <v/>
      </c>
      <c r="BA42" s="83" t="str">
        <f t="shared" si="26"/>
        <v/>
      </c>
      <c r="BC42" s="120" t="str">
        <f t="shared" si="15"/>
        <v>X</v>
      </c>
      <c r="BE42" s="90" t="str">
        <f t="shared" si="16"/>
        <v/>
      </c>
      <c r="BF42" s="90" t="str">
        <f t="shared" si="27"/>
        <v/>
      </c>
      <c r="BG42" s="111" t="str">
        <f t="shared" si="28"/>
        <v/>
      </c>
      <c r="BI42" s="90" t="str">
        <f t="shared" si="29"/>
        <v/>
      </c>
      <c r="BK42" s="120" t="str">
        <f>IF($I42="", "", IF(COUNTIF($I$11:$I42, $I42)&gt;1, "", $I42))</f>
        <v/>
      </c>
      <c r="BL42" s="90" t="str">
        <f t="shared" si="30"/>
        <v/>
      </c>
      <c r="BN42" s="90">
        <v>32</v>
      </c>
      <c r="BO42" s="120" t="str">
        <f t="shared" si="31"/>
        <v/>
      </c>
      <c r="BQ42" s="114" t="str">
        <f t="shared" si="17"/>
        <v/>
      </c>
    </row>
    <row r="43" spans="1:69" x14ac:dyDescent="0.25">
      <c r="A43" s="4"/>
      <c r="B43" s="37"/>
      <c r="C43" s="38"/>
      <c r="D43" s="39"/>
      <c r="E43" s="38"/>
      <c r="F43" s="47"/>
      <c r="G43" s="48"/>
      <c r="H43" s="52"/>
      <c r="I43" s="40"/>
      <c r="J43" s="56"/>
      <c r="K43" s="57"/>
      <c r="L43" s="40"/>
      <c r="M43" s="4"/>
      <c r="R43" s="26" t="str">
        <f t="shared" si="18"/>
        <v/>
      </c>
      <c r="S43" s="27" t="str">
        <f t="shared" si="19"/>
        <v/>
      </c>
      <c r="U43" s="18" t="str">
        <f t="shared" si="20"/>
        <v/>
      </c>
      <c r="W43" s="18" t="str">
        <f t="shared" si="4"/>
        <v/>
      </c>
      <c r="X43" s="18" t="str">
        <f t="shared" si="5"/>
        <v/>
      </c>
      <c r="Y43" s="18" t="str">
        <f t="shared" si="6"/>
        <v/>
      </c>
      <c r="Z43" s="18" t="str">
        <f t="shared" si="7"/>
        <v/>
      </c>
      <c r="AA43" s="18" t="str">
        <f t="shared" si="8"/>
        <v/>
      </c>
      <c r="AB43" s="18" t="str">
        <f t="shared" si="9"/>
        <v/>
      </c>
      <c r="AC43" s="18" t="str">
        <f t="shared" si="10"/>
        <v/>
      </c>
      <c r="AD43" s="18" t="str">
        <f t="shared" si="11"/>
        <v/>
      </c>
      <c r="AE43" s="18" t="str">
        <f t="shared" si="12"/>
        <v/>
      </c>
      <c r="AF43" s="18" t="str">
        <f t="shared" si="13"/>
        <v/>
      </c>
      <c r="AG43" s="18" t="str">
        <f t="shared" si="14"/>
        <v/>
      </c>
      <c r="AI43" s="117" t="str">
        <f t="shared" si="21"/>
        <v/>
      </c>
      <c r="AK43" s="117" t="str">
        <f>IF($B43="", "", SUMIF(Recipes!$C$11:$C$5010, $B43, Recipes!$BB$11:$BB$5010))</f>
        <v/>
      </c>
      <c r="AM43" s="133" t="str">
        <f t="shared" si="22"/>
        <v/>
      </c>
      <c r="AO43" s="133" t="str">
        <f>IF($AM43="", "", IF($AO$8='Shopping List'!$BR$6, 0, $J43))</f>
        <v/>
      </c>
      <c r="AQ43" s="133" t="str">
        <f t="shared" si="23"/>
        <v/>
      </c>
      <c r="AS43" s="133" t="str">
        <f t="shared" si="24"/>
        <v/>
      </c>
      <c r="AU43" s="133" t="str">
        <f>IF($AQ43="", "", IF($AW$8='Shopping List'!$BR$6, 0, IFERROR($K43-$AS43, "")))</f>
        <v/>
      </c>
      <c r="AW43" s="137" t="str">
        <f>IF($AQ43="", "", IF(OR($AW$8='Shopping List'!$BR$6, $AU43&lt;=0), 0, IFERROR($K43-$AS43, "")))</f>
        <v/>
      </c>
      <c r="AY43" s="111" t="str">
        <f t="shared" si="25"/>
        <v/>
      </c>
      <c r="BA43" s="83" t="str">
        <f t="shared" si="26"/>
        <v/>
      </c>
      <c r="BC43" s="120" t="str">
        <f t="shared" si="15"/>
        <v>X</v>
      </c>
      <c r="BE43" s="90" t="str">
        <f t="shared" si="16"/>
        <v/>
      </c>
      <c r="BF43" s="90" t="str">
        <f t="shared" si="27"/>
        <v/>
      </c>
      <c r="BG43" s="111" t="str">
        <f t="shared" si="28"/>
        <v/>
      </c>
      <c r="BI43" s="90" t="str">
        <f t="shared" si="29"/>
        <v/>
      </c>
      <c r="BK43" s="120" t="str">
        <f>IF($I43="", "", IF(COUNTIF($I$11:$I43, $I43)&gt;1, "", $I43))</f>
        <v/>
      </c>
      <c r="BL43" s="90" t="str">
        <f t="shared" si="30"/>
        <v/>
      </c>
      <c r="BN43" s="90">
        <v>33</v>
      </c>
      <c r="BO43" s="120" t="str">
        <f t="shared" si="31"/>
        <v/>
      </c>
      <c r="BQ43" s="114" t="str">
        <f t="shared" si="17"/>
        <v/>
      </c>
    </row>
    <row r="44" spans="1:69" x14ac:dyDescent="0.25">
      <c r="A44" s="4"/>
      <c r="B44" s="37"/>
      <c r="C44" s="38"/>
      <c r="D44" s="39"/>
      <c r="E44" s="38"/>
      <c r="F44" s="47"/>
      <c r="G44" s="48"/>
      <c r="H44" s="52"/>
      <c r="I44" s="40"/>
      <c r="J44" s="56"/>
      <c r="K44" s="57"/>
      <c r="L44" s="40"/>
      <c r="M44" s="4"/>
      <c r="R44" s="26" t="str">
        <f t="shared" si="18"/>
        <v/>
      </c>
      <c r="S44" s="27" t="str">
        <f t="shared" si="19"/>
        <v/>
      </c>
      <c r="U44" s="18" t="str">
        <f t="shared" si="20"/>
        <v/>
      </c>
      <c r="W44" s="18" t="str">
        <f t="shared" si="4"/>
        <v/>
      </c>
      <c r="X44" s="18" t="str">
        <f t="shared" si="5"/>
        <v/>
      </c>
      <c r="Y44" s="18" t="str">
        <f t="shared" si="6"/>
        <v/>
      </c>
      <c r="Z44" s="18" t="str">
        <f t="shared" si="7"/>
        <v/>
      </c>
      <c r="AA44" s="18" t="str">
        <f t="shared" si="8"/>
        <v/>
      </c>
      <c r="AB44" s="18" t="str">
        <f t="shared" si="9"/>
        <v/>
      </c>
      <c r="AC44" s="18" t="str">
        <f t="shared" si="10"/>
        <v/>
      </c>
      <c r="AD44" s="18" t="str">
        <f t="shared" si="11"/>
        <v/>
      </c>
      <c r="AE44" s="18" t="str">
        <f t="shared" si="12"/>
        <v/>
      </c>
      <c r="AF44" s="18" t="str">
        <f t="shared" si="13"/>
        <v/>
      </c>
      <c r="AG44" s="18" t="str">
        <f t="shared" si="14"/>
        <v/>
      </c>
      <c r="AI44" s="117" t="str">
        <f t="shared" si="21"/>
        <v/>
      </c>
      <c r="AK44" s="117" t="str">
        <f>IF($B44="", "", SUMIF(Recipes!$C$11:$C$5010, $B44, Recipes!$BB$11:$BB$5010))</f>
        <v/>
      </c>
      <c r="AM44" s="133" t="str">
        <f t="shared" si="22"/>
        <v/>
      </c>
      <c r="AO44" s="133" t="str">
        <f>IF($AM44="", "", IF($AO$8='Shopping List'!$BR$6, 0, $J44))</f>
        <v/>
      </c>
      <c r="AQ44" s="133" t="str">
        <f t="shared" si="23"/>
        <v/>
      </c>
      <c r="AS44" s="133" t="str">
        <f t="shared" si="24"/>
        <v/>
      </c>
      <c r="AU44" s="133" t="str">
        <f>IF($AQ44="", "", IF($AW$8='Shopping List'!$BR$6, 0, IFERROR($K44-$AS44, "")))</f>
        <v/>
      </c>
      <c r="AW44" s="137" t="str">
        <f>IF($AQ44="", "", IF(OR($AW$8='Shopping List'!$BR$6, $AU44&lt;=0), 0, IFERROR($K44-$AS44, "")))</f>
        <v/>
      </c>
      <c r="AY44" s="111" t="str">
        <f t="shared" si="25"/>
        <v/>
      </c>
      <c r="BA44" s="83" t="str">
        <f t="shared" si="26"/>
        <v/>
      </c>
      <c r="BC44" s="120" t="str">
        <f t="shared" si="15"/>
        <v>X</v>
      </c>
      <c r="BE44" s="90" t="str">
        <f t="shared" si="16"/>
        <v/>
      </c>
      <c r="BF44" s="90" t="str">
        <f t="shared" si="27"/>
        <v/>
      </c>
      <c r="BG44" s="111" t="str">
        <f t="shared" si="28"/>
        <v/>
      </c>
      <c r="BI44" s="90" t="str">
        <f t="shared" si="29"/>
        <v/>
      </c>
      <c r="BK44" s="120" t="str">
        <f>IF($I44="", "", IF(COUNTIF($I$11:$I44, $I44)&gt;1, "", $I44))</f>
        <v/>
      </c>
      <c r="BL44" s="90" t="str">
        <f t="shared" si="30"/>
        <v/>
      </c>
      <c r="BN44" s="90">
        <v>34</v>
      </c>
      <c r="BO44" s="120" t="str">
        <f t="shared" si="31"/>
        <v/>
      </c>
      <c r="BQ44" s="114" t="str">
        <f t="shared" si="17"/>
        <v/>
      </c>
    </row>
    <row r="45" spans="1:69" x14ac:dyDescent="0.25">
      <c r="A45" s="4"/>
      <c r="B45" s="37"/>
      <c r="C45" s="38"/>
      <c r="D45" s="39"/>
      <c r="E45" s="38"/>
      <c r="F45" s="47"/>
      <c r="G45" s="48"/>
      <c r="H45" s="52"/>
      <c r="I45" s="40"/>
      <c r="J45" s="56"/>
      <c r="K45" s="57"/>
      <c r="L45" s="40"/>
      <c r="M45" s="4"/>
      <c r="R45" s="26" t="str">
        <f t="shared" si="18"/>
        <v/>
      </c>
      <c r="S45" s="27" t="str">
        <f t="shared" si="19"/>
        <v/>
      </c>
      <c r="U45" s="18" t="str">
        <f t="shared" si="20"/>
        <v/>
      </c>
      <c r="W45" s="18" t="str">
        <f t="shared" si="4"/>
        <v/>
      </c>
      <c r="X45" s="18" t="str">
        <f t="shared" si="5"/>
        <v/>
      </c>
      <c r="Y45" s="18" t="str">
        <f t="shared" si="6"/>
        <v/>
      </c>
      <c r="Z45" s="18" t="str">
        <f t="shared" si="7"/>
        <v/>
      </c>
      <c r="AA45" s="18" t="str">
        <f t="shared" si="8"/>
        <v/>
      </c>
      <c r="AB45" s="18" t="str">
        <f t="shared" si="9"/>
        <v/>
      </c>
      <c r="AC45" s="18" t="str">
        <f t="shared" si="10"/>
        <v/>
      </c>
      <c r="AD45" s="18" t="str">
        <f t="shared" si="11"/>
        <v/>
      </c>
      <c r="AE45" s="18" t="str">
        <f t="shared" si="12"/>
        <v/>
      </c>
      <c r="AF45" s="18" t="str">
        <f t="shared" si="13"/>
        <v/>
      </c>
      <c r="AG45" s="18" t="str">
        <f t="shared" si="14"/>
        <v/>
      </c>
      <c r="AI45" s="117" t="str">
        <f t="shared" si="21"/>
        <v/>
      </c>
      <c r="AK45" s="117" t="str">
        <f>IF($B45="", "", SUMIF(Recipes!$C$11:$C$5010, $B45, Recipes!$BB$11:$BB$5010))</f>
        <v/>
      </c>
      <c r="AM45" s="133" t="str">
        <f t="shared" si="22"/>
        <v/>
      </c>
      <c r="AO45" s="133" t="str">
        <f>IF($AM45="", "", IF($AO$8='Shopping List'!$BR$6, 0, $J45))</f>
        <v/>
      </c>
      <c r="AQ45" s="133" t="str">
        <f t="shared" si="23"/>
        <v/>
      </c>
      <c r="AS45" s="133" t="str">
        <f t="shared" si="24"/>
        <v/>
      </c>
      <c r="AU45" s="133" t="str">
        <f>IF($AQ45="", "", IF($AW$8='Shopping List'!$BR$6, 0, IFERROR($K45-$AS45, "")))</f>
        <v/>
      </c>
      <c r="AW45" s="137" t="str">
        <f>IF($AQ45="", "", IF(OR($AW$8='Shopping List'!$BR$6, $AU45&lt;=0), 0, IFERROR($K45-$AS45, "")))</f>
        <v/>
      </c>
      <c r="AY45" s="111" t="str">
        <f t="shared" si="25"/>
        <v/>
      </c>
      <c r="BA45" s="83" t="str">
        <f t="shared" si="26"/>
        <v/>
      </c>
      <c r="BC45" s="120" t="str">
        <f t="shared" si="15"/>
        <v>X</v>
      </c>
      <c r="BE45" s="90" t="str">
        <f t="shared" si="16"/>
        <v/>
      </c>
      <c r="BF45" s="90" t="str">
        <f t="shared" si="27"/>
        <v/>
      </c>
      <c r="BG45" s="111" t="str">
        <f t="shared" si="28"/>
        <v/>
      </c>
      <c r="BI45" s="90" t="str">
        <f t="shared" si="29"/>
        <v/>
      </c>
      <c r="BK45" s="120" t="str">
        <f>IF($I45="", "", IF(COUNTIF($I$11:$I45, $I45)&gt;1, "", $I45))</f>
        <v/>
      </c>
      <c r="BL45" s="90" t="str">
        <f t="shared" si="30"/>
        <v/>
      </c>
      <c r="BN45" s="90">
        <v>35</v>
      </c>
      <c r="BO45" s="120" t="str">
        <f t="shared" si="31"/>
        <v/>
      </c>
      <c r="BQ45" s="114" t="str">
        <f t="shared" si="17"/>
        <v/>
      </c>
    </row>
    <row r="46" spans="1:69" x14ac:dyDescent="0.25">
      <c r="A46" s="4"/>
      <c r="B46" s="37"/>
      <c r="C46" s="38"/>
      <c r="D46" s="39"/>
      <c r="E46" s="38"/>
      <c r="F46" s="47"/>
      <c r="G46" s="48"/>
      <c r="H46" s="52"/>
      <c r="I46" s="40"/>
      <c r="J46" s="56"/>
      <c r="K46" s="57"/>
      <c r="L46" s="40"/>
      <c r="M46" s="4"/>
      <c r="R46" s="26" t="str">
        <f t="shared" si="18"/>
        <v/>
      </c>
      <c r="S46" s="27" t="str">
        <f t="shared" si="19"/>
        <v/>
      </c>
      <c r="U46" s="18" t="str">
        <f t="shared" si="20"/>
        <v/>
      </c>
      <c r="W46" s="18" t="str">
        <f t="shared" si="4"/>
        <v/>
      </c>
      <c r="X46" s="18" t="str">
        <f t="shared" si="5"/>
        <v/>
      </c>
      <c r="Y46" s="18" t="str">
        <f t="shared" si="6"/>
        <v/>
      </c>
      <c r="Z46" s="18" t="str">
        <f t="shared" si="7"/>
        <v/>
      </c>
      <c r="AA46" s="18" t="str">
        <f t="shared" si="8"/>
        <v/>
      </c>
      <c r="AB46" s="18" t="str">
        <f t="shared" si="9"/>
        <v/>
      </c>
      <c r="AC46" s="18" t="str">
        <f t="shared" si="10"/>
        <v/>
      </c>
      <c r="AD46" s="18" t="str">
        <f t="shared" si="11"/>
        <v/>
      </c>
      <c r="AE46" s="18" t="str">
        <f t="shared" si="12"/>
        <v/>
      </c>
      <c r="AF46" s="18" t="str">
        <f t="shared" si="13"/>
        <v/>
      </c>
      <c r="AG46" s="18" t="str">
        <f t="shared" si="14"/>
        <v/>
      </c>
      <c r="AI46" s="117" t="str">
        <f t="shared" si="21"/>
        <v/>
      </c>
      <c r="AK46" s="117" t="str">
        <f>IF($B46="", "", SUMIF(Recipes!$C$11:$C$5010, $B46, Recipes!$BB$11:$BB$5010))</f>
        <v/>
      </c>
      <c r="AM46" s="133" t="str">
        <f t="shared" si="22"/>
        <v/>
      </c>
      <c r="AO46" s="133" t="str">
        <f>IF($AM46="", "", IF($AO$8='Shopping List'!$BR$6, 0, $J46))</f>
        <v/>
      </c>
      <c r="AQ46" s="133" t="str">
        <f t="shared" si="23"/>
        <v/>
      </c>
      <c r="AS46" s="133" t="str">
        <f t="shared" si="24"/>
        <v/>
      </c>
      <c r="AU46" s="133" t="str">
        <f>IF($AQ46="", "", IF($AW$8='Shopping List'!$BR$6, 0, IFERROR($K46-$AS46, "")))</f>
        <v/>
      </c>
      <c r="AW46" s="137" t="str">
        <f>IF($AQ46="", "", IF(OR($AW$8='Shopping List'!$BR$6, $AU46&lt;=0), 0, IFERROR($K46-$AS46, "")))</f>
        <v/>
      </c>
      <c r="AY46" s="111" t="str">
        <f t="shared" si="25"/>
        <v/>
      </c>
      <c r="BA46" s="83" t="str">
        <f t="shared" si="26"/>
        <v/>
      </c>
      <c r="BC46" s="120" t="str">
        <f t="shared" si="15"/>
        <v>X</v>
      </c>
      <c r="BE46" s="90" t="str">
        <f t="shared" si="16"/>
        <v/>
      </c>
      <c r="BF46" s="90" t="str">
        <f t="shared" si="27"/>
        <v/>
      </c>
      <c r="BG46" s="111" t="str">
        <f t="shared" si="28"/>
        <v/>
      </c>
      <c r="BI46" s="90" t="str">
        <f t="shared" si="29"/>
        <v/>
      </c>
      <c r="BK46" s="120" t="str">
        <f>IF($I46="", "", IF(COUNTIF($I$11:$I46, $I46)&gt;1, "", $I46))</f>
        <v/>
      </c>
      <c r="BL46" s="90" t="str">
        <f t="shared" si="30"/>
        <v/>
      </c>
      <c r="BN46" s="90">
        <v>36</v>
      </c>
      <c r="BO46" s="120" t="str">
        <f t="shared" si="31"/>
        <v/>
      </c>
      <c r="BQ46" s="114" t="str">
        <f t="shared" si="17"/>
        <v/>
      </c>
    </row>
    <row r="47" spans="1:69" x14ac:dyDescent="0.25">
      <c r="A47" s="4"/>
      <c r="B47" s="37"/>
      <c r="C47" s="38"/>
      <c r="D47" s="39"/>
      <c r="E47" s="38"/>
      <c r="F47" s="47"/>
      <c r="G47" s="48"/>
      <c r="H47" s="52"/>
      <c r="I47" s="40"/>
      <c r="J47" s="56"/>
      <c r="K47" s="57"/>
      <c r="L47" s="40"/>
      <c r="M47" s="4"/>
      <c r="R47" s="26" t="str">
        <f t="shared" si="18"/>
        <v/>
      </c>
      <c r="S47" s="27" t="str">
        <f t="shared" si="19"/>
        <v/>
      </c>
      <c r="U47" s="18" t="str">
        <f t="shared" si="20"/>
        <v/>
      </c>
      <c r="W47" s="18" t="str">
        <f t="shared" si="4"/>
        <v/>
      </c>
      <c r="X47" s="18" t="str">
        <f t="shared" si="5"/>
        <v/>
      </c>
      <c r="Y47" s="18" t="str">
        <f t="shared" si="6"/>
        <v/>
      </c>
      <c r="Z47" s="18" t="str">
        <f t="shared" si="7"/>
        <v/>
      </c>
      <c r="AA47" s="18" t="str">
        <f t="shared" si="8"/>
        <v/>
      </c>
      <c r="AB47" s="18" t="str">
        <f t="shared" si="9"/>
        <v/>
      </c>
      <c r="AC47" s="18" t="str">
        <f t="shared" si="10"/>
        <v/>
      </c>
      <c r="AD47" s="18" t="str">
        <f t="shared" si="11"/>
        <v/>
      </c>
      <c r="AE47" s="18" t="str">
        <f t="shared" si="12"/>
        <v/>
      </c>
      <c r="AF47" s="18" t="str">
        <f t="shared" si="13"/>
        <v/>
      </c>
      <c r="AG47" s="18" t="str">
        <f t="shared" si="14"/>
        <v/>
      </c>
      <c r="AI47" s="117" t="str">
        <f t="shared" si="21"/>
        <v/>
      </c>
      <c r="AK47" s="117" t="str">
        <f>IF($B47="", "", SUMIF(Recipes!$C$11:$C$5010, $B47, Recipes!$BB$11:$BB$5010))</f>
        <v/>
      </c>
      <c r="AM47" s="133" t="str">
        <f t="shared" si="22"/>
        <v/>
      </c>
      <c r="AO47" s="133" t="str">
        <f>IF($AM47="", "", IF($AO$8='Shopping List'!$BR$6, 0, $J47))</f>
        <v/>
      </c>
      <c r="AQ47" s="133" t="str">
        <f t="shared" si="23"/>
        <v/>
      </c>
      <c r="AS47" s="133" t="str">
        <f t="shared" si="24"/>
        <v/>
      </c>
      <c r="AU47" s="133" t="str">
        <f>IF($AQ47="", "", IF($AW$8='Shopping List'!$BR$6, 0, IFERROR($K47-$AS47, "")))</f>
        <v/>
      </c>
      <c r="AW47" s="137" t="str">
        <f>IF($AQ47="", "", IF(OR($AW$8='Shopping List'!$BR$6, $AU47&lt;=0), 0, IFERROR($K47-$AS47, "")))</f>
        <v/>
      </c>
      <c r="AY47" s="111" t="str">
        <f t="shared" si="25"/>
        <v/>
      </c>
      <c r="BA47" s="83" t="str">
        <f t="shared" si="26"/>
        <v/>
      </c>
      <c r="BC47" s="120" t="str">
        <f t="shared" si="15"/>
        <v>X</v>
      </c>
      <c r="BE47" s="90" t="str">
        <f t="shared" si="16"/>
        <v/>
      </c>
      <c r="BF47" s="90" t="str">
        <f t="shared" si="27"/>
        <v/>
      </c>
      <c r="BG47" s="111" t="str">
        <f t="shared" si="28"/>
        <v/>
      </c>
      <c r="BI47" s="90" t="str">
        <f t="shared" si="29"/>
        <v/>
      </c>
      <c r="BK47" s="120" t="str">
        <f>IF($I47="", "", IF(COUNTIF($I$11:$I47, $I47)&gt;1, "", $I47))</f>
        <v/>
      </c>
      <c r="BL47" s="90" t="str">
        <f t="shared" si="30"/>
        <v/>
      </c>
      <c r="BN47" s="90">
        <v>37</v>
      </c>
      <c r="BO47" s="120" t="str">
        <f t="shared" si="31"/>
        <v/>
      </c>
      <c r="BQ47" s="114" t="str">
        <f t="shared" si="17"/>
        <v/>
      </c>
    </row>
    <row r="48" spans="1:69" x14ac:dyDescent="0.25">
      <c r="A48" s="4"/>
      <c r="B48" s="37"/>
      <c r="C48" s="38"/>
      <c r="D48" s="39"/>
      <c r="E48" s="38"/>
      <c r="F48" s="47"/>
      <c r="G48" s="48"/>
      <c r="H48" s="52"/>
      <c r="I48" s="40"/>
      <c r="J48" s="56"/>
      <c r="K48" s="57"/>
      <c r="L48" s="40"/>
      <c r="M48" s="4"/>
      <c r="R48" s="26" t="str">
        <f t="shared" si="18"/>
        <v/>
      </c>
      <c r="S48" s="27" t="str">
        <f t="shared" si="19"/>
        <v/>
      </c>
      <c r="U48" s="18" t="str">
        <f t="shared" si="20"/>
        <v/>
      </c>
      <c r="W48" s="18" t="str">
        <f t="shared" si="4"/>
        <v/>
      </c>
      <c r="X48" s="18" t="str">
        <f t="shared" si="5"/>
        <v/>
      </c>
      <c r="Y48" s="18" t="str">
        <f t="shared" si="6"/>
        <v/>
      </c>
      <c r="Z48" s="18" t="str">
        <f t="shared" si="7"/>
        <v/>
      </c>
      <c r="AA48" s="18" t="str">
        <f t="shared" si="8"/>
        <v/>
      </c>
      <c r="AB48" s="18" t="str">
        <f t="shared" si="9"/>
        <v/>
      </c>
      <c r="AC48" s="18" t="str">
        <f t="shared" si="10"/>
        <v/>
      </c>
      <c r="AD48" s="18" t="str">
        <f t="shared" si="11"/>
        <v/>
      </c>
      <c r="AE48" s="18" t="str">
        <f t="shared" si="12"/>
        <v/>
      </c>
      <c r="AF48" s="18" t="str">
        <f t="shared" si="13"/>
        <v/>
      </c>
      <c r="AG48" s="18" t="str">
        <f t="shared" si="14"/>
        <v/>
      </c>
      <c r="AI48" s="117" t="str">
        <f t="shared" si="21"/>
        <v/>
      </c>
      <c r="AK48" s="117" t="str">
        <f>IF($B48="", "", SUMIF(Recipes!$C$11:$C$5010, $B48, Recipes!$BB$11:$BB$5010))</f>
        <v/>
      </c>
      <c r="AM48" s="133" t="str">
        <f t="shared" si="22"/>
        <v/>
      </c>
      <c r="AO48" s="133" t="str">
        <f>IF($AM48="", "", IF($AO$8='Shopping List'!$BR$6, 0, $J48))</f>
        <v/>
      </c>
      <c r="AQ48" s="133" t="str">
        <f t="shared" si="23"/>
        <v/>
      </c>
      <c r="AS48" s="133" t="str">
        <f t="shared" si="24"/>
        <v/>
      </c>
      <c r="AU48" s="133" t="str">
        <f>IF($AQ48="", "", IF($AW$8='Shopping List'!$BR$6, 0, IFERROR($K48-$AS48, "")))</f>
        <v/>
      </c>
      <c r="AW48" s="137" t="str">
        <f>IF($AQ48="", "", IF(OR($AW$8='Shopping List'!$BR$6, $AU48&lt;=0), 0, IFERROR($K48-$AS48, "")))</f>
        <v/>
      </c>
      <c r="AY48" s="111" t="str">
        <f t="shared" si="25"/>
        <v/>
      </c>
      <c r="BA48" s="83" t="str">
        <f t="shared" si="26"/>
        <v/>
      </c>
      <c r="BC48" s="120" t="str">
        <f t="shared" si="15"/>
        <v>X</v>
      </c>
      <c r="BE48" s="90" t="str">
        <f t="shared" si="16"/>
        <v/>
      </c>
      <c r="BF48" s="90" t="str">
        <f t="shared" si="27"/>
        <v/>
      </c>
      <c r="BG48" s="111" t="str">
        <f t="shared" si="28"/>
        <v/>
      </c>
      <c r="BI48" s="90" t="str">
        <f t="shared" si="29"/>
        <v/>
      </c>
      <c r="BK48" s="120" t="str">
        <f>IF($I48="", "", IF(COUNTIF($I$11:$I48, $I48)&gt;1, "", $I48))</f>
        <v/>
      </c>
      <c r="BL48" s="90" t="str">
        <f t="shared" si="30"/>
        <v/>
      </c>
      <c r="BN48" s="90">
        <v>38</v>
      </c>
      <c r="BO48" s="120" t="str">
        <f t="shared" si="31"/>
        <v/>
      </c>
      <c r="BQ48" s="114" t="str">
        <f t="shared" si="17"/>
        <v/>
      </c>
    </row>
    <row r="49" spans="1:69" x14ac:dyDescent="0.25">
      <c r="A49" s="4"/>
      <c r="B49" s="37"/>
      <c r="C49" s="38"/>
      <c r="D49" s="39"/>
      <c r="E49" s="38"/>
      <c r="F49" s="47"/>
      <c r="G49" s="48"/>
      <c r="H49" s="52"/>
      <c r="I49" s="40"/>
      <c r="J49" s="56"/>
      <c r="K49" s="57"/>
      <c r="L49" s="40"/>
      <c r="M49" s="4"/>
      <c r="R49" s="26" t="str">
        <f t="shared" si="18"/>
        <v/>
      </c>
      <c r="S49" s="27" t="str">
        <f t="shared" si="19"/>
        <v/>
      </c>
      <c r="U49" s="18" t="str">
        <f t="shared" si="20"/>
        <v/>
      </c>
      <c r="W49" s="18" t="str">
        <f t="shared" si="4"/>
        <v/>
      </c>
      <c r="X49" s="18" t="str">
        <f t="shared" si="5"/>
        <v/>
      </c>
      <c r="Y49" s="18" t="str">
        <f t="shared" si="6"/>
        <v/>
      </c>
      <c r="Z49" s="18" t="str">
        <f t="shared" si="7"/>
        <v/>
      </c>
      <c r="AA49" s="18" t="str">
        <f t="shared" si="8"/>
        <v/>
      </c>
      <c r="AB49" s="18" t="str">
        <f t="shared" si="9"/>
        <v/>
      </c>
      <c r="AC49" s="18" t="str">
        <f t="shared" si="10"/>
        <v/>
      </c>
      <c r="AD49" s="18" t="str">
        <f t="shared" si="11"/>
        <v/>
      </c>
      <c r="AE49" s="18" t="str">
        <f t="shared" si="12"/>
        <v/>
      </c>
      <c r="AF49" s="18" t="str">
        <f t="shared" si="13"/>
        <v/>
      </c>
      <c r="AG49" s="18" t="str">
        <f t="shared" si="14"/>
        <v/>
      </c>
      <c r="AI49" s="117" t="str">
        <f t="shared" si="21"/>
        <v/>
      </c>
      <c r="AK49" s="117" t="str">
        <f>IF($B49="", "", SUMIF(Recipes!$C$11:$C$5010, $B49, Recipes!$BB$11:$BB$5010))</f>
        <v/>
      </c>
      <c r="AM49" s="133" t="str">
        <f t="shared" si="22"/>
        <v/>
      </c>
      <c r="AO49" s="133" t="str">
        <f>IF($AM49="", "", IF($AO$8='Shopping List'!$BR$6, 0, $J49))</f>
        <v/>
      </c>
      <c r="AQ49" s="133" t="str">
        <f t="shared" si="23"/>
        <v/>
      </c>
      <c r="AS49" s="133" t="str">
        <f t="shared" si="24"/>
        <v/>
      </c>
      <c r="AU49" s="133" t="str">
        <f>IF($AQ49="", "", IF($AW$8='Shopping List'!$BR$6, 0, IFERROR($K49-$AS49, "")))</f>
        <v/>
      </c>
      <c r="AW49" s="137" t="str">
        <f>IF($AQ49="", "", IF(OR($AW$8='Shopping List'!$BR$6, $AU49&lt;=0), 0, IFERROR($K49-$AS49, "")))</f>
        <v/>
      </c>
      <c r="AY49" s="111" t="str">
        <f t="shared" si="25"/>
        <v/>
      </c>
      <c r="BA49" s="83" t="str">
        <f t="shared" si="26"/>
        <v/>
      </c>
      <c r="BC49" s="120" t="str">
        <f t="shared" si="15"/>
        <v>X</v>
      </c>
      <c r="BE49" s="90" t="str">
        <f t="shared" si="16"/>
        <v/>
      </c>
      <c r="BF49" s="90" t="str">
        <f t="shared" si="27"/>
        <v/>
      </c>
      <c r="BG49" s="111" t="str">
        <f t="shared" si="28"/>
        <v/>
      </c>
      <c r="BI49" s="90" t="str">
        <f t="shared" si="29"/>
        <v/>
      </c>
      <c r="BK49" s="120" t="str">
        <f>IF($I49="", "", IF(COUNTIF($I$11:$I49, $I49)&gt;1, "", $I49))</f>
        <v/>
      </c>
      <c r="BL49" s="90" t="str">
        <f t="shared" si="30"/>
        <v/>
      </c>
      <c r="BN49" s="90">
        <v>39</v>
      </c>
      <c r="BO49" s="120" t="str">
        <f t="shared" si="31"/>
        <v/>
      </c>
      <c r="BQ49" s="114" t="str">
        <f t="shared" si="17"/>
        <v/>
      </c>
    </row>
    <row r="50" spans="1:69" x14ac:dyDescent="0.25">
      <c r="A50" s="4"/>
      <c r="B50" s="37"/>
      <c r="C50" s="38"/>
      <c r="D50" s="39"/>
      <c r="E50" s="38"/>
      <c r="F50" s="47"/>
      <c r="G50" s="48"/>
      <c r="H50" s="52"/>
      <c r="I50" s="40"/>
      <c r="J50" s="56"/>
      <c r="K50" s="57"/>
      <c r="L50" s="40"/>
      <c r="M50" s="4"/>
      <c r="R50" s="26" t="str">
        <f t="shared" si="18"/>
        <v/>
      </c>
      <c r="S50" s="27" t="str">
        <f t="shared" si="19"/>
        <v/>
      </c>
      <c r="U50" s="18" t="str">
        <f t="shared" si="20"/>
        <v/>
      </c>
      <c r="W50" s="18" t="str">
        <f t="shared" si="4"/>
        <v/>
      </c>
      <c r="X50" s="18" t="str">
        <f t="shared" si="5"/>
        <v/>
      </c>
      <c r="Y50" s="18" t="str">
        <f t="shared" si="6"/>
        <v/>
      </c>
      <c r="Z50" s="18" t="str">
        <f t="shared" si="7"/>
        <v/>
      </c>
      <c r="AA50" s="18" t="str">
        <f t="shared" si="8"/>
        <v/>
      </c>
      <c r="AB50" s="18" t="str">
        <f t="shared" si="9"/>
        <v/>
      </c>
      <c r="AC50" s="18" t="str">
        <f t="shared" si="10"/>
        <v/>
      </c>
      <c r="AD50" s="18" t="str">
        <f t="shared" si="11"/>
        <v/>
      </c>
      <c r="AE50" s="18" t="str">
        <f t="shared" si="12"/>
        <v/>
      </c>
      <c r="AF50" s="18" t="str">
        <f t="shared" si="13"/>
        <v/>
      </c>
      <c r="AG50" s="18" t="str">
        <f t="shared" si="14"/>
        <v/>
      </c>
      <c r="AI50" s="117" t="str">
        <f t="shared" si="21"/>
        <v/>
      </c>
      <c r="AK50" s="117" t="str">
        <f>IF($B50="", "", SUMIF(Recipes!$C$11:$C$5010, $B50, Recipes!$BB$11:$BB$5010))</f>
        <v/>
      </c>
      <c r="AM50" s="133" t="str">
        <f t="shared" si="22"/>
        <v/>
      </c>
      <c r="AO50" s="133" t="str">
        <f>IF($AM50="", "", IF($AO$8='Shopping List'!$BR$6, 0, $J50))</f>
        <v/>
      </c>
      <c r="AQ50" s="133" t="str">
        <f t="shared" si="23"/>
        <v/>
      </c>
      <c r="AS50" s="133" t="str">
        <f t="shared" si="24"/>
        <v/>
      </c>
      <c r="AU50" s="133" t="str">
        <f>IF($AQ50="", "", IF($AW$8='Shopping List'!$BR$6, 0, IFERROR($K50-$AS50, "")))</f>
        <v/>
      </c>
      <c r="AW50" s="137" t="str">
        <f>IF($AQ50="", "", IF(OR($AW$8='Shopping List'!$BR$6, $AU50&lt;=0), 0, IFERROR($K50-$AS50, "")))</f>
        <v/>
      </c>
      <c r="AY50" s="111" t="str">
        <f t="shared" si="25"/>
        <v/>
      </c>
      <c r="BA50" s="83" t="str">
        <f t="shared" si="26"/>
        <v/>
      </c>
      <c r="BC50" s="120" t="str">
        <f t="shared" si="15"/>
        <v>X</v>
      </c>
      <c r="BE50" s="90" t="str">
        <f t="shared" si="16"/>
        <v/>
      </c>
      <c r="BF50" s="90" t="str">
        <f t="shared" si="27"/>
        <v/>
      </c>
      <c r="BG50" s="111" t="str">
        <f t="shared" si="28"/>
        <v/>
      </c>
      <c r="BI50" s="90" t="str">
        <f t="shared" si="29"/>
        <v/>
      </c>
      <c r="BK50" s="120" t="str">
        <f>IF($I50="", "", IF(COUNTIF($I$11:$I50, $I50)&gt;1, "", $I50))</f>
        <v/>
      </c>
      <c r="BL50" s="90" t="str">
        <f t="shared" si="30"/>
        <v/>
      </c>
      <c r="BN50" s="90">
        <v>40</v>
      </c>
      <c r="BO50" s="120" t="str">
        <f t="shared" si="31"/>
        <v/>
      </c>
      <c r="BQ50" s="114" t="str">
        <f t="shared" si="17"/>
        <v/>
      </c>
    </row>
    <row r="51" spans="1:69" x14ac:dyDescent="0.25">
      <c r="A51" s="4"/>
      <c r="B51" s="37"/>
      <c r="C51" s="38"/>
      <c r="D51" s="39"/>
      <c r="E51" s="38"/>
      <c r="F51" s="47"/>
      <c r="G51" s="48"/>
      <c r="H51" s="52"/>
      <c r="I51" s="40"/>
      <c r="J51" s="56"/>
      <c r="K51" s="57"/>
      <c r="L51" s="40"/>
      <c r="M51" s="4"/>
      <c r="R51" s="26" t="str">
        <f t="shared" si="18"/>
        <v/>
      </c>
      <c r="S51" s="27" t="str">
        <f t="shared" si="19"/>
        <v/>
      </c>
      <c r="U51" s="18" t="str">
        <f t="shared" si="20"/>
        <v/>
      </c>
      <c r="W51" s="18" t="str">
        <f t="shared" si="4"/>
        <v/>
      </c>
      <c r="X51" s="18" t="str">
        <f t="shared" si="5"/>
        <v/>
      </c>
      <c r="Y51" s="18" t="str">
        <f t="shared" si="6"/>
        <v/>
      </c>
      <c r="Z51" s="18" t="str">
        <f t="shared" si="7"/>
        <v/>
      </c>
      <c r="AA51" s="18" t="str">
        <f t="shared" si="8"/>
        <v/>
      </c>
      <c r="AB51" s="18" t="str">
        <f t="shared" si="9"/>
        <v/>
      </c>
      <c r="AC51" s="18" t="str">
        <f t="shared" si="10"/>
        <v/>
      </c>
      <c r="AD51" s="18" t="str">
        <f t="shared" si="11"/>
        <v/>
      </c>
      <c r="AE51" s="18" t="str">
        <f t="shared" si="12"/>
        <v/>
      </c>
      <c r="AF51" s="18" t="str">
        <f t="shared" si="13"/>
        <v/>
      </c>
      <c r="AG51" s="18" t="str">
        <f t="shared" si="14"/>
        <v/>
      </c>
      <c r="AI51" s="117" t="str">
        <f t="shared" si="21"/>
        <v/>
      </c>
      <c r="AK51" s="117" t="str">
        <f>IF($B51="", "", SUMIF(Recipes!$C$11:$C$5010, $B51, Recipes!$BB$11:$BB$5010))</f>
        <v/>
      </c>
      <c r="AM51" s="133" t="str">
        <f t="shared" si="22"/>
        <v/>
      </c>
      <c r="AO51" s="133" t="str">
        <f>IF($AM51="", "", IF($AO$8='Shopping List'!$BR$6, 0, $J51))</f>
        <v/>
      </c>
      <c r="AQ51" s="133" t="str">
        <f t="shared" si="23"/>
        <v/>
      </c>
      <c r="AS51" s="133" t="str">
        <f t="shared" si="24"/>
        <v/>
      </c>
      <c r="AU51" s="133" t="str">
        <f>IF($AQ51="", "", IF($AW$8='Shopping List'!$BR$6, 0, IFERROR($K51-$AS51, "")))</f>
        <v/>
      </c>
      <c r="AW51" s="137" t="str">
        <f>IF($AQ51="", "", IF(OR($AW$8='Shopping List'!$BR$6, $AU51&lt;=0), 0, IFERROR($K51-$AS51, "")))</f>
        <v/>
      </c>
      <c r="AY51" s="111" t="str">
        <f t="shared" si="25"/>
        <v/>
      </c>
      <c r="BA51" s="83" t="str">
        <f t="shared" si="26"/>
        <v/>
      </c>
      <c r="BC51" s="120" t="str">
        <f t="shared" si="15"/>
        <v>X</v>
      </c>
      <c r="BE51" s="90" t="str">
        <f t="shared" si="16"/>
        <v/>
      </c>
      <c r="BF51" s="90" t="str">
        <f t="shared" si="27"/>
        <v/>
      </c>
      <c r="BG51" s="111" t="str">
        <f t="shared" si="28"/>
        <v/>
      </c>
      <c r="BI51" s="90" t="str">
        <f t="shared" si="29"/>
        <v/>
      </c>
      <c r="BK51" s="120" t="str">
        <f>IF($I51="", "", IF(COUNTIF($I$11:$I51, $I51)&gt;1, "", $I51))</f>
        <v/>
      </c>
      <c r="BL51" s="90" t="str">
        <f t="shared" si="30"/>
        <v/>
      </c>
      <c r="BN51" s="90">
        <v>41</v>
      </c>
      <c r="BO51" s="120" t="str">
        <f t="shared" si="31"/>
        <v/>
      </c>
      <c r="BQ51" s="114" t="str">
        <f t="shared" si="17"/>
        <v/>
      </c>
    </row>
    <row r="52" spans="1:69" x14ac:dyDescent="0.25">
      <c r="A52" s="4"/>
      <c r="B52" s="37"/>
      <c r="C52" s="38"/>
      <c r="D52" s="39"/>
      <c r="E52" s="38"/>
      <c r="F52" s="47"/>
      <c r="G52" s="48"/>
      <c r="H52" s="52"/>
      <c r="I52" s="40"/>
      <c r="J52" s="56"/>
      <c r="K52" s="57"/>
      <c r="L52" s="40"/>
      <c r="M52" s="4"/>
      <c r="R52" s="26" t="str">
        <f t="shared" si="18"/>
        <v/>
      </c>
      <c r="S52" s="27" t="str">
        <f t="shared" si="19"/>
        <v/>
      </c>
      <c r="U52" s="18" t="str">
        <f t="shared" si="20"/>
        <v/>
      </c>
      <c r="W52" s="18" t="str">
        <f t="shared" si="4"/>
        <v/>
      </c>
      <c r="X52" s="18" t="str">
        <f t="shared" si="5"/>
        <v/>
      </c>
      <c r="Y52" s="18" t="str">
        <f t="shared" si="6"/>
        <v/>
      </c>
      <c r="Z52" s="18" t="str">
        <f t="shared" si="7"/>
        <v/>
      </c>
      <c r="AA52" s="18" t="str">
        <f t="shared" si="8"/>
        <v/>
      </c>
      <c r="AB52" s="18" t="str">
        <f t="shared" si="9"/>
        <v/>
      </c>
      <c r="AC52" s="18" t="str">
        <f t="shared" si="10"/>
        <v/>
      </c>
      <c r="AD52" s="18" t="str">
        <f t="shared" si="11"/>
        <v/>
      </c>
      <c r="AE52" s="18" t="str">
        <f t="shared" si="12"/>
        <v/>
      </c>
      <c r="AF52" s="18" t="str">
        <f t="shared" si="13"/>
        <v/>
      </c>
      <c r="AG52" s="18" t="str">
        <f t="shared" si="14"/>
        <v/>
      </c>
      <c r="AI52" s="117" t="str">
        <f t="shared" si="21"/>
        <v/>
      </c>
      <c r="AK52" s="117" t="str">
        <f>IF($B52="", "", SUMIF(Recipes!$C$11:$C$5010, $B52, Recipes!$BB$11:$BB$5010))</f>
        <v/>
      </c>
      <c r="AM52" s="133" t="str">
        <f t="shared" si="22"/>
        <v/>
      </c>
      <c r="AO52" s="133" t="str">
        <f>IF($AM52="", "", IF($AO$8='Shopping List'!$BR$6, 0, $J52))</f>
        <v/>
      </c>
      <c r="AQ52" s="133" t="str">
        <f t="shared" si="23"/>
        <v/>
      </c>
      <c r="AS52" s="133" t="str">
        <f t="shared" si="24"/>
        <v/>
      </c>
      <c r="AU52" s="133" t="str">
        <f>IF($AQ52="", "", IF($AW$8='Shopping List'!$BR$6, 0, IFERROR($K52-$AS52, "")))</f>
        <v/>
      </c>
      <c r="AW52" s="137" t="str">
        <f>IF($AQ52="", "", IF(OR($AW$8='Shopping List'!$BR$6, $AU52&lt;=0), 0, IFERROR($K52-$AS52, "")))</f>
        <v/>
      </c>
      <c r="AY52" s="111" t="str">
        <f t="shared" si="25"/>
        <v/>
      </c>
      <c r="BA52" s="83" t="str">
        <f t="shared" si="26"/>
        <v/>
      </c>
      <c r="BC52" s="120" t="str">
        <f t="shared" si="15"/>
        <v>X</v>
      </c>
      <c r="BE52" s="90" t="str">
        <f t="shared" si="16"/>
        <v/>
      </c>
      <c r="BF52" s="90" t="str">
        <f t="shared" si="27"/>
        <v/>
      </c>
      <c r="BG52" s="111" t="str">
        <f t="shared" si="28"/>
        <v/>
      </c>
      <c r="BI52" s="90" t="str">
        <f t="shared" si="29"/>
        <v/>
      </c>
      <c r="BK52" s="120" t="str">
        <f>IF($I52="", "", IF(COUNTIF($I$11:$I52, $I52)&gt;1, "", $I52))</f>
        <v/>
      </c>
      <c r="BL52" s="90" t="str">
        <f t="shared" si="30"/>
        <v/>
      </c>
      <c r="BN52" s="90">
        <v>42</v>
      </c>
      <c r="BO52" s="120" t="str">
        <f t="shared" si="31"/>
        <v/>
      </c>
      <c r="BQ52" s="114" t="str">
        <f t="shared" si="17"/>
        <v/>
      </c>
    </row>
    <row r="53" spans="1:69" x14ac:dyDescent="0.25">
      <c r="A53" s="4"/>
      <c r="B53" s="37"/>
      <c r="C53" s="38"/>
      <c r="D53" s="39"/>
      <c r="E53" s="38"/>
      <c r="F53" s="47"/>
      <c r="G53" s="48"/>
      <c r="H53" s="52"/>
      <c r="I53" s="40"/>
      <c r="J53" s="56"/>
      <c r="K53" s="57"/>
      <c r="L53" s="40"/>
      <c r="M53" s="4"/>
      <c r="R53" s="26" t="str">
        <f t="shared" si="18"/>
        <v/>
      </c>
      <c r="S53" s="27" t="str">
        <f t="shared" si="19"/>
        <v/>
      </c>
      <c r="U53" s="18" t="str">
        <f t="shared" si="20"/>
        <v/>
      </c>
      <c r="W53" s="18" t="str">
        <f t="shared" si="4"/>
        <v/>
      </c>
      <c r="X53" s="18" t="str">
        <f t="shared" si="5"/>
        <v/>
      </c>
      <c r="Y53" s="18" t="str">
        <f t="shared" si="6"/>
        <v/>
      </c>
      <c r="Z53" s="18" t="str">
        <f t="shared" si="7"/>
        <v/>
      </c>
      <c r="AA53" s="18" t="str">
        <f t="shared" si="8"/>
        <v/>
      </c>
      <c r="AB53" s="18" t="str">
        <f t="shared" si="9"/>
        <v/>
      </c>
      <c r="AC53" s="18" t="str">
        <f t="shared" si="10"/>
        <v/>
      </c>
      <c r="AD53" s="18" t="str">
        <f t="shared" si="11"/>
        <v/>
      </c>
      <c r="AE53" s="18" t="str">
        <f t="shared" si="12"/>
        <v/>
      </c>
      <c r="AF53" s="18" t="str">
        <f t="shared" si="13"/>
        <v/>
      </c>
      <c r="AG53" s="18" t="str">
        <f t="shared" si="14"/>
        <v/>
      </c>
      <c r="AI53" s="117" t="str">
        <f t="shared" si="21"/>
        <v/>
      </c>
      <c r="AK53" s="117" t="str">
        <f>IF($B53="", "", SUMIF(Recipes!$C$11:$C$5010, $B53, Recipes!$BB$11:$BB$5010))</f>
        <v/>
      </c>
      <c r="AM53" s="133" t="str">
        <f t="shared" si="22"/>
        <v/>
      </c>
      <c r="AO53" s="133" t="str">
        <f>IF($AM53="", "", IF($AO$8='Shopping List'!$BR$6, 0, $J53))</f>
        <v/>
      </c>
      <c r="AQ53" s="133" t="str">
        <f t="shared" si="23"/>
        <v/>
      </c>
      <c r="AS53" s="133" t="str">
        <f t="shared" si="24"/>
        <v/>
      </c>
      <c r="AU53" s="133" t="str">
        <f>IF($AQ53="", "", IF($AW$8='Shopping List'!$BR$6, 0, IFERROR($K53-$AS53, "")))</f>
        <v/>
      </c>
      <c r="AW53" s="137" t="str">
        <f>IF($AQ53="", "", IF(OR($AW$8='Shopping List'!$BR$6, $AU53&lt;=0), 0, IFERROR($K53-$AS53, "")))</f>
        <v/>
      </c>
      <c r="AY53" s="111" t="str">
        <f t="shared" si="25"/>
        <v/>
      </c>
      <c r="BA53" s="83" t="str">
        <f t="shared" si="26"/>
        <v/>
      </c>
      <c r="BC53" s="120" t="str">
        <f t="shared" si="15"/>
        <v>X</v>
      </c>
      <c r="BE53" s="90" t="str">
        <f t="shared" si="16"/>
        <v/>
      </c>
      <c r="BF53" s="90" t="str">
        <f t="shared" si="27"/>
        <v/>
      </c>
      <c r="BG53" s="111" t="str">
        <f t="shared" si="28"/>
        <v/>
      </c>
      <c r="BI53" s="90" t="str">
        <f t="shared" si="29"/>
        <v/>
      </c>
      <c r="BK53" s="120" t="str">
        <f>IF($I53="", "", IF(COUNTIF($I$11:$I53, $I53)&gt;1, "", $I53))</f>
        <v/>
      </c>
      <c r="BL53" s="90" t="str">
        <f t="shared" si="30"/>
        <v/>
      </c>
      <c r="BN53" s="90">
        <v>43</v>
      </c>
      <c r="BO53" s="120" t="str">
        <f t="shared" si="31"/>
        <v/>
      </c>
      <c r="BQ53" s="114" t="str">
        <f t="shared" si="17"/>
        <v/>
      </c>
    </row>
    <row r="54" spans="1:69" x14ac:dyDescent="0.25">
      <c r="A54" s="4"/>
      <c r="B54" s="37"/>
      <c r="C54" s="38"/>
      <c r="D54" s="39"/>
      <c r="E54" s="38"/>
      <c r="F54" s="47"/>
      <c r="G54" s="48"/>
      <c r="H54" s="52"/>
      <c r="I54" s="40"/>
      <c r="J54" s="56"/>
      <c r="K54" s="57"/>
      <c r="L54" s="40"/>
      <c r="M54" s="4"/>
      <c r="R54" s="26" t="str">
        <f t="shared" si="18"/>
        <v/>
      </c>
      <c r="S54" s="27" t="str">
        <f t="shared" si="19"/>
        <v/>
      </c>
      <c r="U54" s="18" t="str">
        <f t="shared" si="20"/>
        <v/>
      </c>
      <c r="W54" s="18" t="str">
        <f t="shared" si="4"/>
        <v/>
      </c>
      <c r="X54" s="18" t="str">
        <f t="shared" si="5"/>
        <v/>
      </c>
      <c r="Y54" s="18" t="str">
        <f t="shared" si="6"/>
        <v/>
      </c>
      <c r="Z54" s="18" t="str">
        <f t="shared" si="7"/>
        <v/>
      </c>
      <c r="AA54" s="18" t="str">
        <f t="shared" si="8"/>
        <v/>
      </c>
      <c r="AB54" s="18" t="str">
        <f t="shared" si="9"/>
        <v/>
      </c>
      <c r="AC54" s="18" t="str">
        <f t="shared" si="10"/>
        <v/>
      </c>
      <c r="AD54" s="18" t="str">
        <f t="shared" si="11"/>
        <v/>
      </c>
      <c r="AE54" s="18" t="str">
        <f t="shared" si="12"/>
        <v/>
      </c>
      <c r="AF54" s="18" t="str">
        <f t="shared" si="13"/>
        <v/>
      </c>
      <c r="AG54" s="18" t="str">
        <f t="shared" si="14"/>
        <v/>
      </c>
      <c r="AI54" s="117" t="str">
        <f t="shared" si="21"/>
        <v/>
      </c>
      <c r="AK54" s="117" t="str">
        <f>IF($B54="", "", SUMIF(Recipes!$C$11:$C$5010, $B54, Recipes!$BB$11:$BB$5010))</f>
        <v/>
      </c>
      <c r="AM54" s="133" t="str">
        <f t="shared" si="22"/>
        <v/>
      </c>
      <c r="AO54" s="133" t="str">
        <f>IF($AM54="", "", IF($AO$8='Shopping List'!$BR$6, 0, $J54))</f>
        <v/>
      </c>
      <c r="AQ54" s="133" t="str">
        <f t="shared" si="23"/>
        <v/>
      </c>
      <c r="AS54" s="133" t="str">
        <f t="shared" si="24"/>
        <v/>
      </c>
      <c r="AU54" s="133" t="str">
        <f>IF($AQ54="", "", IF($AW$8='Shopping List'!$BR$6, 0, IFERROR($K54-$AS54, "")))</f>
        <v/>
      </c>
      <c r="AW54" s="137" t="str">
        <f>IF($AQ54="", "", IF(OR($AW$8='Shopping List'!$BR$6, $AU54&lt;=0), 0, IFERROR($K54-$AS54, "")))</f>
        <v/>
      </c>
      <c r="AY54" s="111" t="str">
        <f t="shared" si="25"/>
        <v/>
      </c>
      <c r="BA54" s="83" t="str">
        <f t="shared" si="26"/>
        <v/>
      </c>
      <c r="BC54" s="120" t="str">
        <f t="shared" si="15"/>
        <v>X</v>
      </c>
      <c r="BE54" s="90" t="str">
        <f t="shared" si="16"/>
        <v/>
      </c>
      <c r="BF54" s="90" t="str">
        <f t="shared" si="27"/>
        <v/>
      </c>
      <c r="BG54" s="111" t="str">
        <f t="shared" si="28"/>
        <v/>
      </c>
      <c r="BI54" s="90" t="str">
        <f t="shared" si="29"/>
        <v/>
      </c>
      <c r="BK54" s="120" t="str">
        <f>IF($I54="", "", IF(COUNTIF($I$11:$I54, $I54)&gt;1, "", $I54))</f>
        <v/>
      </c>
      <c r="BL54" s="90" t="str">
        <f t="shared" si="30"/>
        <v/>
      </c>
      <c r="BN54" s="90">
        <v>44</v>
      </c>
      <c r="BO54" s="120" t="str">
        <f t="shared" si="31"/>
        <v/>
      </c>
      <c r="BQ54" s="114" t="str">
        <f t="shared" si="17"/>
        <v/>
      </c>
    </row>
    <row r="55" spans="1:69" x14ac:dyDescent="0.25">
      <c r="A55" s="4"/>
      <c r="B55" s="37"/>
      <c r="C55" s="38"/>
      <c r="D55" s="39"/>
      <c r="E55" s="38"/>
      <c r="F55" s="47"/>
      <c r="G55" s="48"/>
      <c r="H55" s="52"/>
      <c r="I55" s="40"/>
      <c r="J55" s="56"/>
      <c r="K55" s="57"/>
      <c r="L55" s="40"/>
      <c r="M55" s="4"/>
      <c r="R55" s="26" t="str">
        <f t="shared" si="18"/>
        <v/>
      </c>
      <c r="S55" s="27" t="str">
        <f t="shared" si="19"/>
        <v/>
      </c>
      <c r="U55" s="18" t="str">
        <f t="shared" si="20"/>
        <v/>
      </c>
      <c r="W55" s="18" t="str">
        <f t="shared" si="4"/>
        <v/>
      </c>
      <c r="X55" s="18" t="str">
        <f t="shared" si="5"/>
        <v/>
      </c>
      <c r="Y55" s="18" t="str">
        <f t="shared" si="6"/>
        <v/>
      </c>
      <c r="Z55" s="18" t="str">
        <f t="shared" si="7"/>
        <v/>
      </c>
      <c r="AA55" s="18" t="str">
        <f t="shared" si="8"/>
        <v/>
      </c>
      <c r="AB55" s="18" t="str">
        <f t="shared" si="9"/>
        <v/>
      </c>
      <c r="AC55" s="18" t="str">
        <f t="shared" si="10"/>
        <v/>
      </c>
      <c r="AD55" s="18" t="str">
        <f t="shared" si="11"/>
        <v/>
      </c>
      <c r="AE55" s="18" t="str">
        <f t="shared" si="12"/>
        <v/>
      </c>
      <c r="AF55" s="18" t="str">
        <f t="shared" si="13"/>
        <v/>
      </c>
      <c r="AG55" s="18" t="str">
        <f t="shared" si="14"/>
        <v/>
      </c>
      <c r="AI55" s="117" t="str">
        <f t="shared" si="21"/>
        <v/>
      </c>
      <c r="AK55" s="117" t="str">
        <f>IF($B55="", "", SUMIF(Recipes!$C$11:$C$5010, $B55, Recipes!$BB$11:$BB$5010))</f>
        <v/>
      </c>
      <c r="AM55" s="133" t="str">
        <f t="shared" si="22"/>
        <v/>
      </c>
      <c r="AO55" s="133" t="str">
        <f>IF($AM55="", "", IF($AO$8='Shopping List'!$BR$6, 0, $J55))</f>
        <v/>
      </c>
      <c r="AQ55" s="133" t="str">
        <f t="shared" si="23"/>
        <v/>
      </c>
      <c r="AS55" s="133" t="str">
        <f t="shared" si="24"/>
        <v/>
      </c>
      <c r="AU55" s="133" t="str">
        <f>IF($AQ55="", "", IF($AW$8='Shopping List'!$BR$6, 0, IFERROR($K55-$AS55, "")))</f>
        <v/>
      </c>
      <c r="AW55" s="137" t="str">
        <f>IF($AQ55="", "", IF(OR($AW$8='Shopping List'!$BR$6, $AU55&lt;=0), 0, IFERROR($K55-$AS55, "")))</f>
        <v/>
      </c>
      <c r="AY55" s="111" t="str">
        <f t="shared" si="25"/>
        <v/>
      </c>
      <c r="BA55" s="83" t="str">
        <f t="shared" si="26"/>
        <v/>
      </c>
      <c r="BC55" s="120" t="str">
        <f t="shared" si="15"/>
        <v>X</v>
      </c>
      <c r="BE55" s="90" t="str">
        <f t="shared" si="16"/>
        <v/>
      </c>
      <c r="BF55" s="90" t="str">
        <f t="shared" si="27"/>
        <v/>
      </c>
      <c r="BG55" s="111" t="str">
        <f t="shared" si="28"/>
        <v/>
      </c>
      <c r="BI55" s="90" t="str">
        <f t="shared" si="29"/>
        <v/>
      </c>
      <c r="BK55" s="120" t="str">
        <f>IF($I55="", "", IF(COUNTIF($I$11:$I55, $I55)&gt;1, "", $I55))</f>
        <v/>
      </c>
      <c r="BL55" s="90" t="str">
        <f t="shared" si="30"/>
        <v/>
      </c>
      <c r="BN55" s="90">
        <v>45</v>
      </c>
      <c r="BO55" s="120" t="str">
        <f t="shared" si="31"/>
        <v/>
      </c>
      <c r="BQ55" s="114" t="str">
        <f t="shared" si="17"/>
        <v/>
      </c>
    </row>
    <row r="56" spans="1:69" x14ac:dyDescent="0.25">
      <c r="A56" s="4"/>
      <c r="B56" s="37"/>
      <c r="C56" s="38"/>
      <c r="D56" s="39"/>
      <c r="E56" s="38"/>
      <c r="F56" s="47"/>
      <c r="G56" s="48"/>
      <c r="H56" s="52"/>
      <c r="I56" s="40"/>
      <c r="J56" s="56"/>
      <c r="K56" s="57"/>
      <c r="L56" s="40"/>
      <c r="M56" s="4"/>
      <c r="R56" s="26" t="str">
        <f t="shared" si="18"/>
        <v/>
      </c>
      <c r="S56" s="27" t="str">
        <f t="shared" si="19"/>
        <v/>
      </c>
      <c r="U56" s="18" t="str">
        <f t="shared" si="20"/>
        <v/>
      </c>
      <c r="W56" s="18" t="str">
        <f t="shared" si="4"/>
        <v/>
      </c>
      <c r="X56" s="18" t="str">
        <f t="shared" si="5"/>
        <v/>
      </c>
      <c r="Y56" s="18" t="str">
        <f t="shared" si="6"/>
        <v/>
      </c>
      <c r="Z56" s="18" t="str">
        <f t="shared" si="7"/>
        <v/>
      </c>
      <c r="AA56" s="18" t="str">
        <f t="shared" si="8"/>
        <v/>
      </c>
      <c r="AB56" s="18" t="str">
        <f t="shared" si="9"/>
        <v/>
      </c>
      <c r="AC56" s="18" t="str">
        <f t="shared" si="10"/>
        <v/>
      </c>
      <c r="AD56" s="18" t="str">
        <f t="shared" si="11"/>
        <v/>
      </c>
      <c r="AE56" s="18" t="str">
        <f t="shared" si="12"/>
        <v/>
      </c>
      <c r="AF56" s="18" t="str">
        <f t="shared" si="13"/>
        <v/>
      </c>
      <c r="AG56" s="18" t="str">
        <f t="shared" si="14"/>
        <v/>
      </c>
      <c r="AI56" s="117" t="str">
        <f t="shared" si="21"/>
        <v/>
      </c>
      <c r="AK56" s="117" t="str">
        <f>IF($B56="", "", SUMIF(Recipes!$C$11:$C$5010, $B56, Recipes!$BB$11:$BB$5010))</f>
        <v/>
      </c>
      <c r="AM56" s="133" t="str">
        <f t="shared" si="22"/>
        <v/>
      </c>
      <c r="AO56" s="133" t="str">
        <f>IF($AM56="", "", IF($AO$8='Shopping List'!$BR$6, 0, $J56))</f>
        <v/>
      </c>
      <c r="AQ56" s="133" t="str">
        <f t="shared" si="23"/>
        <v/>
      </c>
      <c r="AS56" s="133" t="str">
        <f t="shared" si="24"/>
        <v/>
      </c>
      <c r="AU56" s="133" t="str">
        <f>IF($AQ56="", "", IF($AW$8='Shopping List'!$BR$6, 0, IFERROR($K56-$AS56, "")))</f>
        <v/>
      </c>
      <c r="AW56" s="137" t="str">
        <f>IF($AQ56="", "", IF(OR($AW$8='Shopping List'!$BR$6, $AU56&lt;=0), 0, IFERROR($K56-$AS56, "")))</f>
        <v/>
      </c>
      <c r="AY56" s="111" t="str">
        <f t="shared" si="25"/>
        <v/>
      </c>
      <c r="BA56" s="83" t="str">
        <f t="shared" si="26"/>
        <v/>
      </c>
      <c r="BC56" s="120" t="str">
        <f t="shared" si="15"/>
        <v>X</v>
      </c>
      <c r="BE56" s="90" t="str">
        <f t="shared" si="16"/>
        <v/>
      </c>
      <c r="BF56" s="90" t="str">
        <f t="shared" si="27"/>
        <v/>
      </c>
      <c r="BG56" s="111" t="str">
        <f t="shared" si="28"/>
        <v/>
      </c>
      <c r="BI56" s="90" t="str">
        <f t="shared" si="29"/>
        <v/>
      </c>
      <c r="BK56" s="120" t="str">
        <f>IF($I56="", "", IF(COUNTIF($I$11:$I56, $I56)&gt;1, "", $I56))</f>
        <v/>
      </c>
      <c r="BL56" s="90" t="str">
        <f t="shared" si="30"/>
        <v/>
      </c>
      <c r="BN56" s="90">
        <v>46</v>
      </c>
      <c r="BO56" s="120" t="str">
        <f t="shared" si="31"/>
        <v/>
      </c>
      <c r="BQ56" s="114" t="str">
        <f t="shared" si="17"/>
        <v/>
      </c>
    </row>
    <row r="57" spans="1:69" x14ac:dyDescent="0.25">
      <c r="A57" s="4"/>
      <c r="B57" s="37"/>
      <c r="C57" s="38"/>
      <c r="D57" s="39"/>
      <c r="E57" s="38"/>
      <c r="F57" s="47"/>
      <c r="G57" s="48"/>
      <c r="H57" s="52"/>
      <c r="I57" s="40"/>
      <c r="J57" s="56"/>
      <c r="K57" s="57"/>
      <c r="L57" s="40"/>
      <c r="M57" s="4"/>
      <c r="R57" s="26" t="str">
        <f t="shared" si="18"/>
        <v/>
      </c>
      <c r="S57" s="27" t="str">
        <f t="shared" si="19"/>
        <v/>
      </c>
      <c r="U57" s="18" t="str">
        <f t="shared" si="20"/>
        <v/>
      </c>
      <c r="W57" s="18" t="str">
        <f t="shared" si="4"/>
        <v/>
      </c>
      <c r="X57" s="18" t="str">
        <f t="shared" si="5"/>
        <v/>
      </c>
      <c r="Y57" s="18" t="str">
        <f t="shared" si="6"/>
        <v/>
      </c>
      <c r="Z57" s="18" t="str">
        <f t="shared" si="7"/>
        <v/>
      </c>
      <c r="AA57" s="18" t="str">
        <f t="shared" si="8"/>
        <v/>
      </c>
      <c r="AB57" s="18" t="str">
        <f t="shared" si="9"/>
        <v/>
      </c>
      <c r="AC57" s="18" t="str">
        <f t="shared" si="10"/>
        <v/>
      </c>
      <c r="AD57" s="18" t="str">
        <f t="shared" si="11"/>
        <v/>
      </c>
      <c r="AE57" s="18" t="str">
        <f t="shared" si="12"/>
        <v/>
      </c>
      <c r="AF57" s="18" t="str">
        <f t="shared" si="13"/>
        <v/>
      </c>
      <c r="AG57" s="18" t="str">
        <f t="shared" si="14"/>
        <v/>
      </c>
      <c r="AI57" s="117" t="str">
        <f t="shared" si="21"/>
        <v/>
      </c>
      <c r="AK57" s="117" t="str">
        <f>IF($B57="", "", SUMIF(Recipes!$C$11:$C$5010, $B57, Recipes!$BB$11:$BB$5010))</f>
        <v/>
      </c>
      <c r="AM57" s="133" t="str">
        <f t="shared" si="22"/>
        <v/>
      </c>
      <c r="AO57" s="133" t="str">
        <f>IF($AM57="", "", IF($AO$8='Shopping List'!$BR$6, 0, $J57))</f>
        <v/>
      </c>
      <c r="AQ57" s="133" t="str">
        <f t="shared" si="23"/>
        <v/>
      </c>
      <c r="AS57" s="133" t="str">
        <f t="shared" si="24"/>
        <v/>
      </c>
      <c r="AU57" s="133" t="str">
        <f>IF($AQ57="", "", IF($AW$8='Shopping List'!$BR$6, 0, IFERROR($K57-$AS57, "")))</f>
        <v/>
      </c>
      <c r="AW57" s="137" t="str">
        <f>IF($AQ57="", "", IF(OR($AW$8='Shopping List'!$BR$6, $AU57&lt;=0), 0, IFERROR($K57-$AS57, "")))</f>
        <v/>
      </c>
      <c r="AY57" s="111" t="str">
        <f t="shared" si="25"/>
        <v/>
      </c>
      <c r="BA57" s="83" t="str">
        <f t="shared" si="26"/>
        <v/>
      </c>
      <c r="BC57" s="120" t="str">
        <f t="shared" si="15"/>
        <v>X</v>
      </c>
      <c r="BE57" s="90" t="str">
        <f t="shared" si="16"/>
        <v/>
      </c>
      <c r="BF57" s="90" t="str">
        <f t="shared" si="27"/>
        <v/>
      </c>
      <c r="BG57" s="111" t="str">
        <f t="shared" si="28"/>
        <v/>
      </c>
      <c r="BI57" s="90" t="str">
        <f t="shared" si="29"/>
        <v/>
      </c>
      <c r="BK57" s="120" t="str">
        <f>IF($I57="", "", IF(COUNTIF($I$11:$I57, $I57)&gt;1, "", $I57))</f>
        <v/>
      </c>
      <c r="BL57" s="90" t="str">
        <f t="shared" si="30"/>
        <v/>
      </c>
      <c r="BN57" s="90">
        <v>47</v>
      </c>
      <c r="BO57" s="120" t="str">
        <f t="shared" si="31"/>
        <v/>
      </c>
      <c r="BQ57" s="114" t="str">
        <f t="shared" si="17"/>
        <v/>
      </c>
    </row>
    <row r="58" spans="1:69" x14ac:dyDescent="0.25">
      <c r="A58" s="4"/>
      <c r="B58" s="37"/>
      <c r="C58" s="38"/>
      <c r="D58" s="39"/>
      <c r="E58" s="38"/>
      <c r="F58" s="47"/>
      <c r="G58" s="48"/>
      <c r="H58" s="52"/>
      <c r="I58" s="40"/>
      <c r="J58" s="56"/>
      <c r="K58" s="57"/>
      <c r="L58" s="40"/>
      <c r="M58" s="4"/>
      <c r="R58" s="26" t="str">
        <f t="shared" si="18"/>
        <v/>
      </c>
      <c r="S58" s="27" t="str">
        <f t="shared" si="19"/>
        <v/>
      </c>
      <c r="U58" s="18" t="str">
        <f t="shared" si="20"/>
        <v/>
      </c>
      <c r="W58" s="18" t="str">
        <f t="shared" si="4"/>
        <v/>
      </c>
      <c r="X58" s="18" t="str">
        <f t="shared" si="5"/>
        <v/>
      </c>
      <c r="Y58" s="18" t="str">
        <f t="shared" si="6"/>
        <v/>
      </c>
      <c r="Z58" s="18" t="str">
        <f t="shared" si="7"/>
        <v/>
      </c>
      <c r="AA58" s="18" t="str">
        <f t="shared" si="8"/>
        <v/>
      </c>
      <c r="AB58" s="18" t="str">
        <f t="shared" si="9"/>
        <v/>
      </c>
      <c r="AC58" s="18" t="str">
        <f t="shared" si="10"/>
        <v/>
      </c>
      <c r="AD58" s="18" t="str">
        <f t="shared" si="11"/>
        <v/>
      </c>
      <c r="AE58" s="18" t="str">
        <f t="shared" si="12"/>
        <v/>
      </c>
      <c r="AF58" s="18" t="str">
        <f t="shared" si="13"/>
        <v/>
      </c>
      <c r="AG58" s="18" t="str">
        <f t="shared" si="14"/>
        <v/>
      </c>
      <c r="AI58" s="117" t="str">
        <f t="shared" si="21"/>
        <v/>
      </c>
      <c r="AK58" s="117" t="str">
        <f>IF($B58="", "", SUMIF(Recipes!$C$11:$C$5010, $B58, Recipes!$BB$11:$BB$5010))</f>
        <v/>
      </c>
      <c r="AM58" s="133" t="str">
        <f t="shared" si="22"/>
        <v/>
      </c>
      <c r="AO58" s="133" t="str">
        <f>IF($AM58="", "", IF($AO$8='Shopping List'!$BR$6, 0, $J58))</f>
        <v/>
      </c>
      <c r="AQ58" s="133" t="str">
        <f t="shared" si="23"/>
        <v/>
      </c>
      <c r="AS58" s="133" t="str">
        <f t="shared" si="24"/>
        <v/>
      </c>
      <c r="AU58" s="133" t="str">
        <f>IF($AQ58="", "", IF($AW$8='Shopping List'!$BR$6, 0, IFERROR($K58-$AS58, "")))</f>
        <v/>
      </c>
      <c r="AW58" s="137" t="str">
        <f>IF($AQ58="", "", IF(OR($AW$8='Shopping List'!$BR$6, $AU58&lt;=0), 0, IFERROR($K58-$AS58, "")))</f>
        <v/>
      </c>
      <c r="AY58" s="111" t="str">
        <f t="shared" si="25"/>
        <v/>
      </c>
      <c r="BA58" s="83" t="str">
        <f t="shared" si="26"/>
        <v/>
      </c>
      <c r="BC58" s="120" t="str">
        <f t="shared" si="15"/>
        <v>X</v>
      </c>
      <c r="BE58" s="90" t="str">
        <f t="shared" si="16"/>
        <v/>
      </c>
      <c r="BF58" s="90" t="str">
        <f t="shared" si="27"/>
        <v/>
      </c>
      <c r="BG58" s="111" t="str">
        <f t="shared" si="28"/>
        <v/>
      </c>
      <c r="BI58" s="90" t="str">
        <f t="shared" si="29"/>
        <v/>
      </c>
      <c r="BK58" s="120" t="str">
        <f>IF($I58="", "", IF(COUNTIF($I$11:$I58, $I58)&gt;1, "", $I58))</f>
        <v/>
      </c>
      <c r="BL58" s="90" t="str">
        <f t="shared" si="30"/>
        <v/>
      </c>
      <c r="BN58" s="90">
        <v>48</v>
      </c>
      <c r="BO58" s="120" t="str">
        <f t="shared" si="31"/>
        <v/>
      </c>
      <c r="BQ58" s="114" t="str">
        <f t="shared" si="17"/>
        <v/>
      </c>
    </row>
    <row r="59" spans="1:69" x14ac:dyDescent="0.25">
      <c r="A59" s="4"/>
      <c r="B59" s="37"/>
      <c r="C59" s="38"/>
      <c r="D59" s="39"/>
      <c r="E59" s="38"/>
      <c r="F59" s="47"/>
      <c r="G59" s="48"/>
      <c r="H59" s="52"/>
      <c r="I59" s="40"/>
      <c r="J59" s="56"/>
      <c r="K59" s="57"/>
      <c r="L59" s="40"/>
      <c r="M59" s="4"/>
      <c r="R59" s="26" t="str">
        <f t="shared" si="18"/>
        <v/>
      </c>
      <c r="S59" s="27" t="str">
        <f t="shared" si="19"/>
        <v/>
      </c>
      <c r="U59" s="18" t="str">
        <f t="shared" si="20"/>
        <v/>
      </c>
      <c r="W59" s="18" t="str">
        <f t="shared" si="4"/>
        <v/>
      </c>
      <c r="X59" s="18" t="str">
        <f t="shared" si="5"/>
        <v/>
      </c>
      <c r="Y59" s="18" t="str">
        <f t="shared" si="6"/>
        <v/>
      </c>
      <c r="Z59" s="18" t="str">
        <f t="shared" si="7"/>
        <v/>
      </c>
      <c r="AA59" s="18" t="str">
        <f t="shared" si="8"/>
        <v/>
      </c>
      <c r="AB59" s="18" t="str">
        <f t="shared" si="9"/>
        <v/>
      </c>
      <c r="AC59" s="18" t="str">
        <f t="shared" si="10"/>
        <v/>
      </c>
      <c r="AD59" s="18" t="str">
        <f t="shared" si="11"/>
        <v/>
      </c>
      <c r="AE59" s="18" t="str">
        <f t="shared" si="12"/>
        <v/>
      </c>
      <c r="AF59" s="18" t="str">
        <f t="shared" si="13"/>
        <v/>
      </c>
      <c r="AG59" s="18" t="str">
        <f t="shared" si="14"/>
        <v/>
      </c>
      <c r="AI59" s="117" t="str">
        <f t="shared" si="21"/>
        <v/>
      </c>
      <c r="AK59" s="117" t="str">
        <f>IF($B59="", "", SUMIF(Recipes!$C$11:$C$5010, $B59, Recipes!$BB$11:$BB$5010))</f>
        <v/>
      </c>
      <c r="AM59" s="133" t="str">
        <f t="shared" si="22"/>
        <v/>
      </c>
      <c r="AO59" s="133" t="str">
        <f>IF($AM59="", "", IF($AO$8='Shopping List'!$BR$6, 0, $J59))</f>
        <v/>
      </c>
      <c r="AQ59" s="133" t="str">
        <f t="shared" si="23"/>
        <v/>
      </c>
      <c r="AS59" s="133" t="str">
        <f t="shared" si="24"/>
        <v/>
      </c>
      <c r="AU59" s="133" t="str">
        <f>IF($AQ59="", "", IF($AW$8='Shopping List'!$BR$6, 0, IFERROR($K59-$AS59, "")))</f>
        <v/>
      </c>
      <c r="AW59" s="137" t="str">
        <f>IF($AQ59="", "", IF(OR($AW$8='Shopping List'!$BR$6, $AU59&lt;=0), 0, IFERROR($K59-$AS59, "")))</f>
        <v/>
      </c>
      <c r="AY59" s="111" t="str">
        <f t="shared" si="25"/>
        <v/>
      </c>
      <c r="BA59" s="83" t="str">
        <f t="shared" si="26"/>
        <v/>
      </c>
      <c r="BC59" s="120" t="str">
        <f t="shared" si="15"/>
        <v>X</v>
      </c>
      <c r="BE59" s="90" t="str">
        <f t="shared" si="16"/>
        <v/>
      </c>
      <c r="BF59" s="90" t="str">
        <f t="shared" si="27"/>
        <v/>
      </c>
      <c r="BG59" s="111" t="str">
        <f t="shared" si="28"/>
        <v/>
      </c>
      <c r="BI59" s="90" t="str">
        <f t="shared" si="29"/>
        <v/>
      </c>
      <c r="BK59" s="120" t="str">
        <f>IF($I59="", "", IF(COUNTIF($I$11:$I59, $I59)&gt;1, "", $I59))</f>
        <v/>
      </c>
      <c r="BL59" s="90" t="str">
        <f t="shared" si="30"/>
        <v/>
      </c>
      <c r="BN59" s="90">
        <v>49</v>
      </c>
      <c r="BO59" s="120" t="str">
        <f t="shared" si="31"/>
        <v/>
      </c>
      <c r="BQ59" s="114" t="str">
        <f t="shared" si="17"/>
        <v/>
      </c>
    </row>
    <row r="60" spans="1:69" x14ac:dyDescent="0.25">
      <c r="A60" s="4"/>
      <c r="B60" s="37"/>
      <c r="C60" s="38"/>
      <c r="D60" s="39"/>
      <c r="E60" s="38"/>
      <c r="F60" s="47"/>
      <c r="G60" s="48"/>
      <c r="H60" s="52"/>
      <c r="I60" s="40"/>
      <c r="J60" s="56"/>
      <c r="K60" s="57"/>
      <c r="L60" s="40"/>
      <c r="M60" s="4"/>
      <c r="R60" s="26" t="str">
        <f t="shared" si="18"/>
        <v/>
      </c>
      <c r="S60" s="27" t="str">
        <f t="shared" si="19"/>
        <v/>
      </c>
      <c r="U60" s="18" t="str">
        <f t="shared" si="20"/>
        <v/>
      </c>
      <c r="W60" s="18" t="str">
        <f t="shared" si="4"/>
        <v/>
      </c>
      <c r="X60" s="18" t="str">
        <f t="shared" si="5"/>
        <v/>
      </c>
      <c r="Y60" s="18" t="str">
        <f t="shared" si="6"/>
        <v/>
      </c>
      <c r="Z60" s="18" t="str">
        <f t="shared" si="7"/>
        <v/>
      </c>
      <c r="AA60" s="18" t="str">
        <f t="shared" si="8"/>
        <v/>
      </c>
      <c r="AB60" s="18" t="str">
        <f t="shared" si="9"/>
        <v/>
      </c>
      <c r="AC60" s="18" t="str">
        <f t="shared" si="10"/>
        <v/>
      </c>
      <c r="AD60" s="18" t="str">
        <f t="shared" si="11"/>
        <v/>
      </c>
      <c r="AE60" s="18" t="str">
        <f t="shared" si="12"/>
        <v/>
      </c>
      <c r="AF60" s="18" t="str">
        <f t="shared" si="13"/>
        <v/>
      </c>
      <c r="AG60" s="18" t="str">
        <f t="shared" si="14"/>
        <v/>
      </c>
      <c r="AI60" s="117" t="str">
        <f t="shared" si="21"/>
        <v/>
      </c>
      <c r="AK60" s="117" t="str">
        <f>IF($B60="", "", SUMIF(Recipes!$C$11:$C$5010, $B60, Recipes!$BB$11:$BB$5010))</f>
        <v/>
      </c>
      <c r="AM60" s="133" t="str">
        <f t="shared" si="22"/>
        <v/>
      </c>
      <c r="AO60" s="133" t="str">
        <f>IF($AM60="", "", IF($AO$8='Shopping List'!$BR$6, 0, $J60))</f>
        <v/>
      </c>
      <c r="AQ60" s="133" t="str">
        <f t="shared" si="23"/>
        <v/>
      </c>
      <c r="AS60" s="133" t="str">
        <f t="shared" si="24"/>
        <v/>
      </c>
      <c r="AU60" s="133" t="str">
        <f>IF($AQ60="", "", IF($AW$8='Shopping List'!$BR$6, 0, IFERROR($K60-$AS60, "")))</f>
        <v/>
      </c>
      <c r="AW60" s="137" t="str">
        <f>IF($AQ60="", "", IF(OR($AW$8='Shopping List'!$BR$6, $AU60&lt;=0), 0, IFERROR($K60-$AS60, "")))</f>
        <v/>
      </c>
      <c r="AY60" s="111" t="str">
        <f t="shared" si="25"/>
        <v/>
      </c>
      <c r="BA60" s="83" t="str">
        <f t="shared" si="26"/>
        <v/>
      </c>
      <c r="BC60" s="120" t="str">
        <f t="shared" si="15"/>
        <v>X</v>
      </c>
      <c r="BE60" s="90" t="str">
        <f t="shared" si="16"/>
        <v/>
      </c>
      <c r="BF60" s="90" t="str">
        <f t="shared" si="27"/>
        <v/>
      </c>
      <c r="BG60" s="111" t="str">
        <f t="shared" si="28"/>
        <v/>
      </c>
      <c r="BI60" s="90" t="str">
        <f t="shared" si="29"/>
        <v/>
      </c>
      <c r="BK60" s="120" t="str">
        <f>IF($I60="", "", IF(COUNTIF($I$11:$I60, $I60)&gt;1, "", $I60))</f>
        <v/>
      </c>
      <c r="BL60" s="90" t="str">
        <f t="shared" si="30"/>
        <v/>
      </c>
      <c r="BN60" s="90">
        <v>50</v>
      </c>
      <c r="BO60" s="120" t="str">
        <f t="shared" si="31"/>
        <v/>
      </c>
      <c r="BQ60" s="114" t="str">
        <f t="shared" si="17"/>
        <v/>
      </c>
    </row>
    <row r="61" spans="1:69" x14ac:dyDescent="0.25">
      <c r="A61" s="4"/>
      <c r="B61" s="37"/>
      <c r="C61" s="38"/>
      <c r="D61" s="39"/>
      <c r="E61" s="38"/>
      <c r="F61" s="47"/>
      <c r="G61" s="48"/>
      <c r="H61" s="52"/>
      <c r="I61" s="40"/>
      <c r="J61" s="56"/>
      <c r="K61" s="57"/>
      <c r="L61" s="40"/>
      <c r="M61" s="4"/>
      <c r="R61" s="26" t="str">
        <f t="shared" si="18"/>
        <v/>
      </c>
      <c r="S61" s="27" t="str">
        <f t="shared" si="19"/>
        <v/>
      </c>
      <c r="U61" s="18" t="str">
        <f t="shared" si="20"/>
        <v/>
      </c>
      <c r="W61" s="18" t="str">
        <f t="shared" si="4"/>
        <v/>
      </c>
      <c r="X61" s="18" t="str">
        <f t="shared" si="5"/>
        <v/>
      </c>
      <c r="Y61" s="18" t="str">
        <f t="shared" si="6"/>
        <v/>
      </c>
      <c r="Z61" s="18" t="str">
        <f t="shared" si="7"/>
        <v/>
      </c>
      <c r="AA61" s="18" t="str">
        <f t="shared" si="8"/>
        <v/>
      </c>
      <c r="AB61" s="18" t="str">
        <f t="shared" si="9"/>
        <v/>
      </c>
      <c r="AC61" s="18" t="str">
        <f t="shared" si="10"/>
        <v/>
      </c>
      <c r="AD61" s="18" t="str">
        <f t="shared" si="11"/>
        <v/>
      </c>
      <c r="AE61" s="18" t="str">
        <f t="shared" si="12"/>
        <v/>
      </c>
      <c r="AF61" s="18" t="str">
        <f t="shared" si="13"/>
        <v/>
      </c>
      <c r="AG61" s="18" t="str">
        <f t="shared" si="14"/>
        <v/>
      </c>
      <c r="AI61" s="117" t="str">
        <f t="shared" si="21"/>
        <v/>
      </c>
      <c r="AK61" s="117" t="str">
        <f>IF($B61="", "", SUMIF(Recipes!$C$11:$C$5010, $B61, Recipes!$BB$11:$BB$5010))</f>
        <v/>
      </c>
      <c r="AM61" s="133" t="str">
        <f t="shared" si="22"/>
        <v/>
      </c>
      <c r="AO61" s="133" t="str">
        <f>IF($AM61="", "", IF($AO$8='Shopping List'!$BR$6, 0, $J61))</f>
        <v/>
      </c>
      <c r="AQ61" s="133" t="str">
        <f t="shared" si="23"/>
        <v/>
      </c>
      <c r="AS61" s="133" t="str">
        <f t="shared" si="24"/>
        <v/>
      </c>
      <c r="AU61" s="133" t="str">
        <f>IF($AQ61="", "", IF($AW$8='Shopping List'!$BR$6, 0, IFERROR($K61-$AS61, "")))</f>
        <v/>
      </c>
      <c r="AW61" s="137" t="str">
        <f>IF($AQ61="", "", IF(OR($AW$8='Shopping List'!$BR$6, $AU61&lt;=0), 0, IFERROR($K61-$AS61, "")))</f>
        <v/>
      </c>
      <c r="AY61" s="111" t="str">
        <f t="shared" si="25"/>
        <v/>
      </c>
      <c r="BA61" s="83" t="str">
        <f t="shared" si="26"/>
        <v/>
      </c>
      <c r="BC61" s="120" t="str">
        <f t="shared" si="15"/>
        <v>X</v>
      </c>
      <c r="BE61" s="90" t="str">
        <f t="shared" si="16"/>
        <v/>
      </c>
      <c r="BF61" s="90" t="str">
        <f t="shared" si="27"/>
        <v/>
      </c>
      <c r="BG61" s="111" t="str">
        <f t="shared" si="28"/>
        <v/>
      </c>
      <c r="BI61" s="90" t="str">
        <f t="shared" si="29"/>
        <v/>
      </c>
      <c r="BK61" s="120" t="str">
        <f>IF($I61="", "", IF(COUNTIF($I$11:$I61, $I61)&gt;1, "", $I61))</f>
        <v/>
      </c>
      <c r="BL61" s="90" t="str">
        <f t="shared" si="30"/>
        <v/>
      </c>
      <c r="BN61" s="90">
        <v>51</v>
      </c>
      <c r="BO61" s="120" t="str">
        <f t="shared" si="31"/>
        <v/>
      </c>
      <c r="BQ61" s="114" t="str">
        <f t="shared" si="17"/>
        <v/>
      </c>
    </row>
    <row r="62" spans="1:69" x14ac:dyDescent="0.25">
      <c r="A62" s="4"/>
      <c r="B62" s="37"/>
      <c r="C62" s="38"/>
      <c r="D62" s="39"/>
      <c r="E62" s="38"/>
      <c r="F62" s="47"/>
      <c r="G62" s="48"/>
      <c r="H62" s="52"/>
      <c r="I62" s="40"/>
      <c r="J62" s="56"/>
      <c r="K62" s="57"/>
      <c r="L62" s="40"/>
      <c r="M62" s="4"/>
      <c r="R62" s="26" t="str">
        <f t="shared" si="18"/>
        <v/>
      </c>
      <c r="S62" s="27" t="str">
        <f t="shared" si="19"/>
        <v/>
      </c>
      <c r="U62" s="18" t="str">
        <f t="shared" si="20"/>
        <v/>
      </c>
      <c r="W62" s="18" t="str">
        <f t="shared" si="4"/>
        <v/>
      </c>
      <c r="X62" s="18" t="str">
        <f t="shared" si="5"/>
        <v/>
      </c>
      <c r="Y62" s="18" t="str">
        <f t="shared" si="6"/>
        <v/>
      </c>
      <c r="Z62" s="18" t="str">
        <f t="shared" si="7"/>
        <v/>
      </c>
      <c r="AA62" s="18" t="str">
        <f t="shared" si="8"/>
        <v/>
      </c>
      <c r="AB62" s="18" t="str">
        <f t="shared" si="9"/>
        <v/>
      </c>
      <c r="AC62" s="18" t="str">
        <f t="shared" si="10"/>
        <v/>
      </c>
      <c r="AD62" s="18" t="str">
        <f t="shared" si="11"/>
        <v/>
      </c>
      <c r="AE62" s="18" t="str">
        <f t="shared" si="12"/>
        <v/>
      </c>
      <c r="AF62" s="18" t="str">
        <f t="shared" si="13"/>
        <v/>
      </c>
      <c r="AG62" s="18" t="str">
        <f t="shared" si="14"/>
        <v/>
      </c>
      <c r="AI62" s="117" t="str">
        <f t="shared" si="21"/>
        <v/>
      </c>
      <c r="AK62" s="117" t="str">
        <f>IF($B62="", "", SUMIF(Recipes!$C$11:$C$5010, $B62, Recipes!$BB$11:$BB$5010))</f>
        <v/>
      </c>
      <c r="AM62" s="133" t="str">
        <f t="shared" si="22"/>
        <v/>
      </c>
      <c r="AO62" s="133" t="str">
        <f>IF($AM62="", "", IF($AO$8='Shopping List'!$BR$6, 0, $J62))</f>
        <v/>
      </c>
      <c r="AQ62" s="133" t="str">
        <f t="shared" si="23"/>
        <v/>
      </c>
      <c r="AS62" s="133" t="str">
        <f t="shared" si="24"/>
        <v/>
      </c>
      <c r="AU62" s="133" t="str">
        <f>IF($AQ62="", "", IF($AW$8='Shopping List'!$BR$6, 0, IFERROR($K62-$AS62, "")))</f>
        <v/>
      </c>
      <c r="AW62" s="137" t="str">
        <f>IF($AQ62="", "", IF(OR($AW$8='Shopping List'!$BR$6, $AU62&lt;=0), 0, IFERROR($K62-$AS62, "")))</f>
        <v/>
      </c>
      <c r="AY62" s="111" t="str">
        <f t="shared" si="25"/>
        <v/>
      </c>
      <c r="BA62" s="83" t="str">
        <f t="shared" si="26"/>
        <v/>
      </c>
      <c r="BC62" s="120" t="str">
        <f t="shared" si="15"/>
        <v>X</v>
      </c>
      <c r="BE62" s="90" t="str">
        <f t="shared" si="16"/>
        <v/>
      </c>
      <c r="BF62" s="90" t="str">
        <f t="shared" si="27"/>
        <v/>
      </c>
      <c r="BG62" s="111" t="str">
        <f t="shared" si="28"/>
        <v/>
      </c>
      <c r="BI62" s="90" t="str">
        <f t="shared" si="29"/>
        <v/>
      </c>
      <c r="BK62" s="120" t="str">
        <f>IF($I62="", "", IF(COUNTIF($I$11:$I62, $I62)&gt;1, "", $I62))</f>
        <v/>
      </c>
      <c r="BL62" s="90" t="str">
        <f t="shared" si="30"/>
        <v/>
      </c>
      <c r="BN62" s="90">
        <v>52</v>
      </c>
      <c r="BO62" s="120" t="str">
        <f t="shared" si="31"/>
        <v/>
      </c>
      <c r="BQ62" s="114" t="str">
        <f t="shared" si="17"/>
        <v/>
      </c>
    </row>
    <row r="63" spans="1:69" x14ac:dyDescent="0.25">
      <c r="A63" s="4"/>
      <c r="B63" s="37"/>
      <c r="C63" s="38"/>
      <c r="D63" s="39"/>
      <c r="E63" s="38"/>
      <c r="F63" s="47"/>
      <c r="G63" s="48"/>
      <c r="H63" s="52"/>
      <c r="I63" s="40"/>
      <c r="J63" s="56"/>
      <c r="K63" s="57"/>
      <c r="L63" s="40"/>
      <c r="M63" s="4"/>
      <c r="R63" s="26" t="str">
        <f t="shared" si="18"/>
        <v/>
      </c>
      <c r="S63" s="27" t="str">
        <f t="shared" si="19"/>
        <v/>
      </c>
      <c r="U63" s="18" t="str">
        <f t="shared" si="20"/>
        <v/>
      </c>
      <c r="W63" s="18" t="str">
        <f t="shared" si="4"/>
        <v/>
      </c>
      <c r="X63" s="18" t="str">
        <f t="shared" si="5"/>
        <v/>
      </c>
      <c r="Y63" s="18" t="str">
        <f t="shared" si="6"/>
        <v/>
      </c>
      <c r="Z63" s="18" t="str">
        <f t="shared" si="7"/>
        <v/>
      </c>
      <c r="AA63" s="18" t="str">
        <f t="shared" si="8"/>
        <v/>
      </c>
      <c r="AB63" s="18" t="str">
        <f t="shared" si="9"/>
        <v/>
      </c>
      <c r="AC63" s="18" t="str">
        <f t="shared" si="10"/>
        <v/>
      </c>
      <c r="AD63" s="18" t="str">
        <f t="shared" si="11"/>
        <v/>
      </c>
      <c r="AE63" s="18" t="str">
        <f t="shared" si="12"/>
        <v/>
      </c>
      <c r="AF63" s="18" t="str">
        <f t="shared" si="13"/>
        <v/>
      </c>
      <c r="AG63" s="18" t="str">
        <f t="shared" si="14"/>
        <v/>
      </c>
      <c r="AI63" s="117" t="str">
        <f t="shared" si="21"/>
        <v/>
      </c>
      <c r="AK63" s="117" t="str">
        <f>IF($B63="", "", SUMIF(Recipes!$C$11:$C$5010, $B63, Recipes!$BB$11:$BB$5010))</f>
        <v/>
      </c>
      <c r="AM63" s="133" t="str">
        <f t="shared" si="22"/>
        <v/>
      </c>
      <c r="AO63" s="133" t="str">
        <f>IF($AM63="", "", IF($AO$8='Shopping List'!$BR$6, 0, $J63))</f>
        <v/>
      </c>
      <c r="AQ63" s="133" t="str">
        <f t="shared" si="23"/>
        <v/>
      </c>
      <c r="AS63" s="133" t="str">
        <f t="shared" si="24"/>
        <v/>
      </c>
      <c r="AU63" s="133" t="str">
        <f>IF($AQ63="", "", IF($AW$8='Shopping List'!$BR$6, 0, IFERROR($K63-$AS63, "")))</f>
        <v/>
      </c>
      <c r="AW63" s="137" t="str">
        <f>IF($AQ63="", "", IF(OR($AW$8='Shopping List'!$BR$6, $AU63&lt;=0), 0, IFERROR($K63-$AS63, "")))</f>
        <v/>
      </c>
      <c r="AY63" s="111" t="str">
        <f t="shared" si="25"/>
        <v/>
      </c>
      <c r="BA63" s="83" t="str">
        <f t="shared" si="26"/>
        <v/>
      </c>
      <c r="BC63" s="120" t="str">
        <f t="shared" si="15"/>
        <v>X</v>
      </c>
      <c r="BE63" s="90" t="str">
        <f t="shared" si="16"/>
        <v/>
      </c>
      <c r="BF63" s="90" t="str">
        <f t="shared" si="27"/>
        <v/>
      </c>
      <c r="BG63" s="111" t="str">
        <f t="shared" si="28"/>
        <v/>
      </c>
      <c r="BI63" s="90" t="str">
        <f t="shared" si="29"/>
        <v/>
      </c>
      <c r="BK63" s="120" t="str">
        <f>IF($I63="", "", IF(COUNTIF($I$11:$I63, $I63)&gt;1, "", $I63))</f>
        <v/>
      </c>
      <c r="BL63" s="90" t="str">
        <f t="shared" si="30"/>
        <v/>
      </c>
      <c r="BN63" s="90">
        <v>53</v>
      </c>
      <c r="BO63" s="120" t="str">
        <f t="shared" si="31"/>
        <v/>
      </c>
      <c r="BQ63" s="114" t="str">
        <f t="shared" si="17"/>
        <v/>
      </c>
    </row>
    <row r="64" spans="1:69" x14ac:dyDescent="0.25">
      <c r="A64" s="4"/>
      <c r="B64" s="37"/>
      <c r="C64" s="38"/>
      <c r="D64" s="39"/>
      <c r="E64" s="38"/>
      <c r="F64" s="47"/>
      <c r="G64" s="48"/>
      <c r="H64" s="52"/>
      <c r="I64" s="40"/>
      <c r="J64" s="56"/>
      <c r="K64" s="57"/>
      <c r="L64" s="40"/>
      <c r="M64" s="4"/>
      <c r="R64" s="26" t="str">
        <f t="shared" si="18"/>
        <v/>
      </c>
      <c r="S64" s="27" t="str">
        <f t="shared" si="19"/>
        <v/>
      </c>
      <c r="U64" s="18" t="str">
        <f t="shared" si="20"/>
        <v/>
      </c>
      <c r="W64" s="18" t="str">
        <f t="shared" si="4"/>
        <v/>
      </c>
      <c r="X64" s="18" t="str">
        <f t="shared" si="5"/>
        <v/>
      </c>
      <c r="Y64" s="18" t="str">
        <f t="shared" si="6"/>
        <v/>
      </c>
      <c r="Z64" s="18" t="str">
        <f t="shared" si="7"/>
        <v/>
      </c>
      <c r="AA64" s="18" t="str">
        <f t="shared" si="8"/>
        <v/>
      </c>
      <c r="AB64" s="18" t="str">
        <f t="shared" si="9"/>
        <v/>
      </c>
      <c r="AC64" s="18" t="str">
        <f t="shared" si="10"/>
        <v/>
      </c>
      <c r="AD64" s="18" t="str">
        <f t="shared" si="11"/>
        <v/>
      </c>
      <c r="AE64" s="18" t="str">
        <f t="shared" si="12"/>
        <v/>
      </c>
      <c r="AF64" s="18" t="str">
        <f t="shared" si="13"/>
        <v/>
      </c>
      <c r="AG64" s="18" t="str">
        <f t="shared" si="14"/>
        <v/>
      </c>
      <c r="AI64" s="117" t="str">
        <f t="shared" si="21"/>
        <v/>
      </c>
      <c r="AK64" s="117" t="str">
        <f>IF($B64="", "", SUMIF(Recipes!$C$11:$C$5010, $B64, Recipes!$BB$11:$BB$5010))</f>
        <v/>
      </c>
      <c r="AM64" s="133" t="str">
        <f t="shared" si="22"/>
        <v/>
      </c>
      <c r="AO64" s="133" t="str">
        <f>IF($AM64="", "", IF($AO$8='Shopping List'!$BR$6, 0, $J64))</f>
        <v/>
      </c>
      <c r="AQ64" s="133" t="str">
        <f t="shared" si="23"/>
        <v/>
      </c>
      <c r="AS64" s="133" t="str">
        <f t="shared" si="24"/>
        <v/>
      </c>
      <c r="AU64" s="133" t="str">
        <f>IF($AQ64="", "", IF($AW$8='Shopping List'!$BR$6, 0, IFERROR($K64-$AS64, "")))</f>
        <v/>
      </c>
      <c r="AW64" s="137" t="str">
        <f>IF($AQ64="", "", IF(OR($AW$8='Shopping List'!$BR$6, $AU64&lt;=0), 0, IFERROR($K64-$AS64, "")))</f>
        <v/>
      </c>
      <c r="AY64" s="111" t="str">
        <f t="shared" si="25"/>
        <v/>
      </c>
      <c r="BA64" s="83" t="str">
        <f t="shared" si="26"/>
        <v/>
      </c>
      <c r="BC64" s="120" t="str">
        <f t="shared" si="15"/>
        <v>X</v>
      </c>
      <c r="BE64" s="90" t="str">
        <f t="shared" si="16"/>
        <v/>
      </c>
      <c r="BF64" s="90" t="str">
        <f t="shared" si="27"/>
        <v/>
      </c>
      <c r="BG64" s="111" t="str">
        <f t="shared" si="28"/>
        <v/>
      </c>
      <c r="BI64" s="90" t="str">
        <f t="shared" si="29"/>
        <v/>
      </c>
      <c r="BK64" s="120" t="str">
        <f>IF($I64="", "", IF(COUNTIF($I$11:$I64, $I64)&gt;1, "", $I64))</f>
        <v/>
      </c>
      <c r="BL64" s="90" t="str">
        <f t="shared" si="30"/>
        <v/>
      </c>
      <c r="BN64" s="90">
        <v>54</v>
      </c>
      <c r="BO64" s="120" t="str">
        <f t="shared" si="31"/>
        <v/>
      </c>
      <c r="BQ64" s="114" t="str">
        <f t="shared" si="17"/>
        <v/>
      </c>
    </row>
    <row r="65" spans="1:69" x14ac:dyDescent="0.25">
      <c r="A65" s="4"/>
      <c r="B65" s="37"/>
      <c r="C65" s="38"/>
      <c r="D65" s="39"/>
      <c r="E65" s="38"/>
      <c r="F65" s="47"/>
      <c r="G65" s="48"/>
      <c r="H65" s="52"/>
      <c r="I65" s="40"/>
      <c r="J65" s="56"/>
      <c r="K65" s="57"/>
      <c r="L65" s="40"/>
      <c r="M65" s="4"/>
      <c r="R65" s="26" t="str">
        <f t="shared" si="18"/>
        <v/>
      </c>
      <c r="S65" s="27" t="str">
        <f t="shared" si="19"/>
        <v/>
      </c>
      <c r="U65" s="18" t="str">
        <f t="shared" si="20"/>
        <v/>
      </c>
      <c r="W65" s="18" t="str">
        <f t="shared" si="4"/>
        <v/>
      </c>
      <c r="X65" s="18" t="str">
        <f t="shared" si="5"/>
        <v/>
      </c>
      <c r="Y65" s="18" t="str">
        <f t="shared" si="6"/>
        <v/>
      </c>
      <c r="Z65" s="18" t="str">
        <f t="shared" si="7"/>
        <v/>
      </c>
      <c r="AA65" s="18" t="str">
        <f t="shared" si="8"/>
        <v/>
      </c>
      <c r="AB65" s="18" t="str">
        <f t="shared" si="9"/>
        <v/>
      </c>
      <c r="AC65" s="18" t="str">
        <f t="shared" si="10"/>
        <v/>
      </c>
      <c r="AD65" s="18" t="str">
        <f t="shared" si="11"/>
        <v/>
      </c>
      <c r="AE65" s="18" t="str">
        <f t="shared" si="12"/>
        <v/>
      </c>
      <c r="AF65" s="18" t="str">
        <f t="shared" si="13"/>
        <v/>
      </c>
      <c r="AG65" s="18" t="str">
        <f t="shared" si="14"/>
        <v/>
      </c>
      <c r="AI65" s="117" t="str">
        <f t="shared" si="21"/>
        <v/>
      </c>
      <c r="AK65" s="117" t="str">
        <f>IF($B65="", "", SUMIF(Recipes!$C$11:$C$5010, $B65, Recipes!$BB$11:$BB$5010))</f>
        <v/>
      </c>
      <c r="AM65" s="133" t="str">
        <f t="shared" si="22"/>
        <v/>
      </c>
      <c r="AO65" s="133" t="str">
        <f>IF($AM65="", "", IF($AO$8='Shopping List'!$BR$6, 0, $J65))</f>
        <v/>
      </c>
      <c r="AQ65" s="133" t="str">
        <f t="shared" si="23"/>
        <v/>
      </c>
      <c r="AS65" s="133" t="str">
        <f t="shared" si="24"/>
        <v/>
      </c>
      <c r="AU65" s="133" t="str">
        <f>IF($AQ65="", "", IF($AW$8='Shopping List'!$BR$6, 0, IFERROR($K65-$AS65, "")))</f>
        <v/>
      </c>
      <c r="AW65" s="137" t="str">
        <f>IF($AQ65="", "", IF(OR($AW$8='Shopping List'!$BR$6, $AU65&lt;=0), 0, IFERROR($K65-$AS65, "")))</f>
        <v/>
      </c>
      <c r="AY65" s="111" t="str">
        <f t="shared" si="25"/>
        <v/>
      </c>
      <c r="BA65" s="83" t="str">
        <f t="shared" si="26"/>
        <v/>
      </c>
      <c r="BC65" s="120" t="str">
        <f t="shared" si="15"/>
        <v>X</v>
      </c>
      <c r="BE65" s="90" t="str">
        <f t="shared" si="16"/>
        <v/>
      </c>
      <c r="BF65" s="90" t="str">
        <f t="shared" si="27"/>
        <v/>
      </c>
      <c r="BG65" s="111" t="str">
        <f t="shared" si="28"/>
        <v/>
      </c>
      <c r="BI65" s="90" t="str">
        <f t="shared" si="29"/>
        <v/>
      </c>
      <c r="BK65" s="120" t="str">
        <f>IF($I65="", "", IF(COUNTIF($I$11:$I65, $I65)&gt;1, "", $I65))</f>
        <v/>
      </c>
      <c r="BL65" s="90" t="str">
        <f t="shared" si="30"/>
        <v/>
      </c>
      <c r="BN65" s="90">
        <v>55</v>
      </c>
      <c r="BO65" s="120" t="str">
        <f t="shared" si="31"/>
        <v/>
      </c>
      <c r="BQ65" s="114" t="str">
        <f t="shared" si="17"/>
        <v/>
      </c>
    </row>
    <row r="66" spans="1:69" x14ac:dyDescent="0.25">
      <c r="A66" s="4"/>
      <c r="B66" s="37"/>
      <c r="C66" s="38"/>
      <c r="D66" s="39"/>
      <c r="E66" s="38"/>
      <c r="F66" s="47"/>
      <c r="G66" s="48"/>
      <c r="H66" s="52"/>
      <c r="I66" s="40"/>
      <c r="J66" s="56"/>
      <c r="K66" s="57"/>
      <c r="L66" s="40"/>
      <c r="M66" s="4"/>
      <c r="R66" s="26" t="str">
        <f t="shared" si="18"/>
        <v/>
      </c>
      <c r="S66" s="27" t="str">
        <f t="shared" si="19"/>
        <v/>
      </c>
      <c r="U66" s="18" t="str">
        <f t="shared" si="20"/>
        <v/>
      </c>
      <c r="W66" s="18" t="str">
        <f t="shared" si="4"/>
        <v/>
      </c>
      <c r="X66" s="18" t="str">
        <f t="shared" si="5"/>
        <v/>
      </c>
      <c r="Y66" s="18" t="str">
        <f t="shared" si="6"/>
        <v/>
      </c>
      <c r="Z66" s="18" t="str">
        <f t="shared" si="7"/>
        <v/>
      </c>
      <c r="AA66" s="18" t="str">
        <f t="shared" si="8"/>
        <v/>
      </c>
      <c r="AB66" s="18" t="str">
        <f t="shared" si="9"/>
        <v/>
      </c>
      <c r="AC66" s="18" t="str">
        <f t="shared" si="10"/>
        <v/>
      </c>
      <c r="AD66" s="18" t="str">
        <f t="shared" si="11"/>
        <v/>
      </c>
      <c r="AE66" s="18" t="str">
        <f t="shared" si="12"/>
        <v/>
      </c>
      <c r="AF66" s="18" t="str">
        <f t="shared" si="13"/>
        <v/>
      </c>
      <c r="AG66" s="18" t="str">
        <f t="shared" si="14"/>
        <v/>
      </c>
      <c r="AI66" s="117" t="str">
        <f t="shared" si="21"/>
        <v/>
      </c>
      <c r="AK66" s="117" t="str">
        <f>IF($B66="", "", SUMIF(Recipes!$C$11:$C$5010, $B66, Recipes!$BB$11:$BB$5010))</f>
        <v/>
      </c>
      <c r="AM66" s="133" t="str">
        <f t="shared" si="22"/>
        <v/>
      </c>
      <c r="AO66" s="133" t="str">
        <f>IF($AM66="", "", IF($AO$8='Shopping List'!$BR$6, 0, $J66))</f>
        <v/>
      </c>
      <c r="AQ66" s="133" t="str">
        <f t="shared" si="23"/>
        <v/>
      </c>
      <c r="AS66" s="133" t="str">
        <f t="shared" si="24"/>
        <v/>
      </c>
      <c r="AU66" s="133" t="str">
        <f>IF($AQ66="", "", IF($AW$8='Shopping List'!$BR$6, 0, IFERROR($K66-$AS66, "")))</f>
        <v/>
      </c>
      <c r="AW66" s="137" t="str">
        <f>IF($AQ66="", "", IF(OR($AW$8='Shopping List'!$BR$6, $AU66&lt;=0), 0, IFERROR($K66-$AS66, "")))</f>
        <v/>
      </c>
      <c r="AY66" s="111" t="str">
        <f t="shared" si="25"/>
        <v/>
      </c>
      <c r="BA66" s="83" t="str">
        <f t="shared" si="26"/>
        <v/>
      </c>
      <c r="BC66" s="120" t="str">
        <f t="shared" si="15"/>
        <v>X</v>
      </c>
      <c r="BE66" s="90" t="str">
        <f t="shared" si="16"/>
        <v/>
      </c>
      <c r="BF66" s="90" t="str">
        <f t="shared" si="27"/>
        <v/>
      </c>
      <c r="BG66" s="111" t="str">
        <f t="shared" si="28"/>
        <v/>
      </c>
      <c r="BI66" s="90" t="str">
        <f t="shared" si="29"/>
        <v/>
      </c>
      <c r="BK66" s="120" t="str">
        <f>IF($I66="", "", IF(COUNTIF($I$11:$I66, $I66)&gt;1, "", $I66))</f>
        <v/>
      </c>
      <c r="BL66" s="90" t="str">
        <f t="shared" si="30"/>
        <v/>
      </c>
      <c r="BN66" s="90">
        <v>56</v>
      </c>
      <c r="BO66" s="120" t="str">
        <f t="shared" si="31"/>
        <v/>
      </c>
      <c r="BQ66" s="114" t="str">
        <f t="shared" si="17"/>
        <v/>
      </c>
    </row>
    <row r="67" spans="1:69" x14ac:dyDescent="0.25">
      <c r="A67" s="4"/>
      <c r="B67" s="37"/>
      <c r="C67" s="38"/>
      <c r="D67" s="39"/>
      <c r="E67" s="38"/>
      <c r="F67" s="47"/>
      <c r="G67" s="48"/>
      <c r="H67" s="52"/>
      <c r="I67" s="40"/>
      <c r="J67" s="56"/>
      <c r="K67" s="57"/>
      <c r="L67" s="40"/>
      <c r="M67" s="4"/>
      <c r="R67" s="26" t="str">
        <f t="shared" si="18"/>
        <v/>
      </c>
      <c r="S67" s="27" t="str">
        <f t="shared" si="19"/>
        <v/>
      </c>
      <c r="U67" s="18" t="str">
        <f t="shared" si="20"/>
        <v/>
      </c>
      <c r="W67" s="18" t="str">
        <f t="shared" si="4"/>
        <v/>
      </c>
      <c r="X67" s="18" t="str">
        <f t="shared" si="5"/>
        <v/>
      </c>
      <c r="Y67" s="18" t="str">
        <f t="shared" si="6"/>
        <v/>
      </c>
      <c r="Z67" s="18" t="str">
        <f t="shared" si="7"/>
        <v/>
      </c>
      <c r="AA67" s="18" t="str">
        <f t="shared" si="8"/>
        <v/>
      </c>
      <c r="AB67" s="18" t="str">
        <f t="shared" si="9"/>
        <v/>
      </c>
      <c r="AC67" s="18" t="str">
        <f t="shared" si="10"/>
        <v/>
      </c>
      <c r="AD67" s="18" t="str">
        <f t="shared" si="11"/>
        <v/>
      </c>
      <c r="AE67" s="18" t="str">
        <f t="shared" si="12"/>
        <v/>
      </c>
      <c r="AF67" s="18" t="str">
        <f t="shared" si="13"/>
        <v/>
      </c>
      <c r="AG67" s="18" t="str">
        <f t="shared" si="14"/>
        <v/>
      </c>
      <c r="AI67" s="117" t="str">
        <f t="shared" si="21"/>
        <v/>
      </c>
      <c r="AK67" s="117" t="str">
        <f>IF($B67="", "", SUMIF(Recipes!$C$11:$C$5010, $B67, Recipes!$BB$11:$BB$5010))</f>
        <v/>
      </c>
      <c r="AM67" s="133" t="str">
        <f t="shared" si="22"/>
        <v/>
      </c>
      <c r="AO67" s="133" t="str">
        <f>IF($AM67="", "", IF($AO$8='Shopping List'!$BR$6, 0, $J67))</f>
        <v/>
      </c>
      <c r="AQ67" s="133" t="str">
        <f t="shared" si="23"/>
        <v/>
      </c>
      <c r="AS67" s="133" t="str">
        <f t="shared" si="24"/>
        <v/>
      </c>
      <c r="AU67" s="133" t="str">
        <f>IF($AQ67="", "", IF($AW$8='Shopping List'!$BR$6, 0, IFERROR($K67-$AS67, "")))</f>
        <v/>
      </c>
      <c r="AW67" s="137" t="str">
        <f>IF($AQ67="", "", IF(OR($AW$8='Shopping List'!$BR$6, $AU67&lt;=0), 0, IFERROR($K67-$AS67, "")))</f>
        <v/>
      </c>
      <c r="AY67" s="111" t="str">
        <f t="shared" si="25"/>
        <v/>
      </c>
      <c r="BA67" s="83" t="str">
        <f t="shared" si="26"/>
        <v/>
      </c>
      <c r="BC67" s="120" t="str">
        <f t="shared" si="15"/>
        <v>X</v>
      </c>
      <c r="BE67" s="90" t="str">
        <f t="shared" si="16"/>
        <v/>
      </c>
      <c r="BF67" s="90" t="str">
        <f t="shared" si="27"/>
        <v/>
      </c>
      <c r="BG67" s="111" t="str">
        <f t="shared" si="28"/>
        <v/>
      </c>
      <c r="BI67" s="90" t="str">
        <f t="shared" si="29"/>
        <v/>
      </c>
      <c r="BK67" s="120" t="str">
        <f>IF($I67="", "", IF(COUNTIF($I$11:$I67, $I67)&gt;1, "", $I67))</f>
        <v/>
      </c>
      <c r="BL67" s="90" t="str">
        <f t="shared" si="30"/>
        <v/>
      </c>
      <c r="BN67" s="90">
        <v>57</v>
      </c>
      <c r="BO67" s="120" t="str">
        <f t="shared" si="31"/>
        <v/>
      </c>
      <c r="BQ67" s="114" t="str">
        <f t="shared" si="17"/>
        <v/>
      </c>
    </row>
    <row r="68" spans="1:69" x14ac:dyDescent="0.25">
      <c r="A68" s="4"/>
      <c r="B68" s="37"/>
      <c r="C68" s="38"/>
      <c r="D68" s="39"/>
      <c r="E68" s="38"/>
      <c r="F68" s="47"/>
      <c r="G68" s="48"/>
      <c r="H68" s="52"/>
      <c r="I68" s="40"/>
      <c r="J68" s="56"/>
      <c r="K68" s="57"/>
      <c r="L68" s="40"/>
      <c r="M68" s="4"/>
      <c r="R68" s="26" t="str">
        <f t="shared" si="18"/>
        <v/>
      </c>
      <c r="S68" s="27" t="str">
        <f t="shared" si="19"/>
        <v/>
      </c>
      <c r="U68" s="18" t="str">
        <f t="shared" si="20"/>
        <v/>
      </c>
      <c r="W68" s="18" t="str">
        <f t="shared" si="4"/>
        <v/>
      </c>
      <c r="X68" s="18" t="str">
        <f t="shared" si="5"/>
        <v/>
      </c>
      <c r="Y68" s="18" t="str">
        <f t="shared" si="6"/>
        <v/>
      </c>
      <c r="Z68" s="18" t="str">
        <f t="shared" si="7"/>
        <v/>
      </c>
      <c r="AA68" s="18" t="str">
        <f t="shared" si="8"/>
        <v/>
      </c>
      <c r="AB68" s="18" t="str">
        <f t="shared" si="9"/>
        <v/>
      </c>
      <c r="AC68" s="18" t="str">
        <f t="shared" si="10"/>
        <v/>
      </c>
      <c r="AD68" s="18" t="str">
        <f t="shared" si="11"/>
        <v/>
      </c>
      <c r="AE68" s="18" t="str">
        <f t="shared" si="12"/>
        <v/>
      </c>
      <c r="AF68" s="18" t="str">
        <f t="shared" si="13"/>
        <v/>
      </c>
      <c r="AG68" s="18" t="str">
        <f t="shared" si="14"/>
        <v/>
      </c>
      <c r="AI68" s="117" t="str">
        <f t="shared" si="21"/>
        <v/>
      </c>
      <c r="AK68" s="117" t="str">
        <f>IF($B68="", "", SUMIF(Recipes!$C$11:$C$5010, $B68, Recipes!$BB$11:$BB$5010))</f>
        <v/>
      </c>
      <c r="AM68" s="133" t="str">
        <f t="shared" si="22"/>
        <v/>
      </c>
      <c r="AO68" s="133" t="str">
        <f>IF($AM68="", "", IF($AO$8='Shopping List'!$BR$6, 0, $J68))</f>
        <v/>
      </c>
      <c r="AQ68" s="133" t="str">
        <f t="shared" si="23"/>
        <v/>
      </c>
      <c r="AS68" s="133" t="str">
        <f t="shared" si="24"/>
        <v/>
      </c>
      <c r="AU68" s="133" t="str">
        <f>IF($AQ68="", "", IF($AW$8='Shopping List'!$BR$6, 0, IFERROR($K68-$AS68, "")))</f>
        <v/>
      </c>
      <c r="AW68" s="137" t="str">
        <f>IF($AQ68="", "", IF(OR($AW$8='Shopping List'!$BR$6, $AU68&lt;=0), 0, IFERROR($K68-$AS68, "")))</f>
        <v/>
      </c>
      <c r="AY68" s="111" t="str">
        <f t="shared" si="25"/>
        <v/>
      </c>
      <c r="BA68" s="83" t="str">
        <f t="shared" si="26"/>
        <v/>
      </c>
      <c r="BC68" s="120" t="str">
        <f t="shared" si="15"/>
        <v>X</v>
      </c>
      <c r="BE68" s="90" t="str">
        <f t="shared" si="16"/>
        <v/>
      </c>
      <c r="BF68" s="90" t="str">
        <f t="shared" si="27"/>
        <v/>
      </c>
      <c r="BG68" s="111" t="str">
        <f t="shared" si="28"/>
        <v/>
      </c>
      <c r="BI68" s="90" t="str">
        <f t="shared" si="29"/>
        <v/>
      </c>
      <c r="BK68" s="120" t="str">
        <f>IF($I68="", "", IF(COUNTIF($I$11:$I68, $I68)&gt;1, "", $I68))</f>
        <v/>
      </c>
      <c r="BL68" s="90" t="str">
        <f t="shared" si="30"/>
        <v/>
      </c>
      <c r="BN68" s="90">
        <v>58</v>
      </c>
      <c r="BO68" s="120" t="str">
        <f t="shared" si="31"/>
        <v/>
      </c>
      <c r="BQ68" s="114" t="str">
        <f t="shared" si="17"/>
        <v/>
      </c>
    </row>
    <row r="69" spans="1:69" x14ac:dyDescent="0.25">
      <c r="A69" s="4"/>
      <c r="B69" s="37"/>
      <c r="C69" s="38"/>
      <c r="D69" s="39"/>
      <c r="E69" s="38"/>
      <c r="F69" s="47"/>
      <c r="G69" s="48"/>
      <c r="H69" s="52"/>
      <c r="I69" s="40"/>
      <c r="J69" s="56"/>
      <c r="K69" s="57"/>
      <c r="L69" s="40"/>
      <c r="M69" s="4"/>
      <c r="R69" s="26" t="str">
        <f t="shared" si="18"/>
        <v/>
      </c>
      <c r="S69" s="27" t="str">
        <f t="shared" si="19"/>
        <v/>
      </c>
      <c r="U69" s="18" t="str">
        <f t="shared" si="20"/>
        <v/>
      </c>
      <c r="W69" s="18" t="str">
        <f t="shared" si="4"/>
        <v/>
      </c>
      <c r="X69" s="18" t="str">
        <f t="shared" si="5"/>
        <v/>
      </c>
      <c r="Y69" s="18" t="str">
        <f t="shared" si="6"/>
        <v/>
      </c>
      <c r="Z69" s="18" t="str">
        <f t="shared" si="7"/>
        <v/>
      </c>
      <c r="AA69" s="18" t="str">
        <f t="shared" si="8"/>
        <v/>
      </c>
      <c r="AB69" s="18" t="str">
        <f t="shared" si="9"/>
        <v/>
      </c>
      <c r="AC69" s="18" t="str">
        <f t="shared" si="10"/>
        <v/>
      </c>
      <c r="AD69" s="18" t="str">
        <f t="shared" si="11"/>
        <v/>
      </c>
      <c r="AE69" s="18" t="str">
        <f t="shared" si="12"/>
        <v/>
      </c>
      <c r="AF69" s="18" t="str">
        <f t="shared" si="13"/>
        <v/>
      </c>
      <c r="AG69" s="18" t="str">
        <f t="shared" si="14"/>
        <v/>
      </c>
      <c r="AI69" s="117" t="str">
        <f t="shared" si="21"/>
        <v/>
      </c>
      <c r="AK69" s="117" t="str">
        <f>IF($B69="", "", SUMIF(Recipes!$C$11:$C$5010, $B69, Recipes!$BB$11:$BB$5010))</f>
        <v/>
      </c>
      <c r="AM69" s="133" t="str">
        <f t="shared" si="22"/>
        <v/>
      </c>
      <c r="AO69" s="133" t="str">
        <f>IF($AM69="", "", IF($AO$8='Shopping List'!$BR$6, 0, $J69))</f>
        <v/>
      </c>
      <c r="AQ69" s="133" t="str">
        <f t="shared" si="23"/>
        <v/>
      </c>
      <c r="AS69" s="133" t="str">
        <f t="shared" si="24"/>
        <v/>
      </c>
      <c r="AU69" s="133" t="str">
        <f>IF($AQ69="", "", IF($AW$8='Shopping List'!$BR$6, 0, IFERROR($K69-$AS69, "")))</f>
        <v/>
      </c>
      <c r="AW69" s="137" t="str">
        <f>IF($AQ69="", "", IF(OR($AW$8='Shopping List'!$BR$6, $AU69&lt;=0), 0, IFERROR($K69-$AS69, "")))</f>
        <v/>
      </c>
      <c r="AY69" s="111" t="str">
        <f t="shared" si="25"/>
        <v/>
      </c>
      <c r="BA69" s="83" t="str">
        <f t="shared" si="26"/>
        <v/>
      </c>
      <c r="BC69" s="120" t="str">
        <f t="shared" si="15"/>
        <v>X</v>
      </c>
      <c r="BE69" s="90" t="str">
        <f t="shared" si="16"/>
        <v/>
      </c>
      <c r="BF69" s="90" t="str">
        <f t="shared" si="27"/>
        <v/>
      </c>
      <c r="BG69" s="111" t="str">
        <f t="shared" si="28"/>
        <v/>
      </c>
      <c r="BI69" s="90" t="str">
        <f t="shared" si="29"/>
        <v/>
      </c>
      <c r="BK69" s="120" t="str">
        <f>IF($I69="", "", IF(COUNTIF($I$11:$I69, $I69)&gt;1, "", $I69))</f>
        <v/>
      </c>
      <c r="BL69" s="90" t="str">
        <f t="shared" si="30"/>
        <v/>
      </c>
      <c r="BN69" s="90">
        <v>59</v>
      </c>
      <c r="BO69" s="120" t="str">
        <f t="shared" si="31"/>
        <v/>
      </c>
      <c r="BQ69" s="114" t="str">
        <f t="shared" si="17"/>
        <v/>
      </c>
    </row>
    <row r="70" spans="1:69" x14ac:dyDescent="0.25">
      <c r="A70" s="4"/>
      <c r="B70" s="37"/>
      <c r="C70" s="38"/>
      <c r="D70" s="39"/>
      <c r="E70" s="38"/>
      <c r="F70" s="47"/>
      <c r="G70" s="48"/>
      <c r="H70" s="52"/>
      <c r="I70" s="40"/>
      <c r="J70" s="56"/>
      <c r="K70" s="57"/>
      <c r="L70" s="40"/>
      <c r="M70" s="4"/>
      <c r="R70" s="26" t="str">
        <f t="shared" si="18"/>
        <v/>
      </c>
      <c r="S70" s="27" t="str">
        <f t="shared" si="19"/>
        <v/>
      </c>
      <c r="U70" s="18" t="str">
        <f t="shared" si="20"/>
        <v/>
      </c>
      <c r="W70" s="18" t="str">
        <f t="shared" si="4"/>
        <v/>
      </c>
      <c r="X70" s="18" t="str">
        <f t="shared" si="5"/>
        <v/>
      </c>
      <c r="Y70" s="18" t="str">
        <f t="shared" si="6"/>
        <v/>
      </c>
      <c r="Z70" s="18" t="str">
        <f t="shared" si="7"/>
        <v/>
      </c>
      <c r="AA70" s="18" t="str">
        <f t="shared" si="8"/>
        <v/>
      </c>
      <c r="AB70" s="18" t="str">
        <f t="shared" si="9"/>
        <v/>
      </c>
      <c r="AC70" s="18" t="str">
        <f t="shared" si="10"/>
        <v/>
      </c>
      <c r="AD70" s="18" t="str">
        <f t="shared" si="11"/>
        <v/>
      </c>
      <c r="AE70" s="18" t="str">
        <f t="shared" si="12"/>
        <v/>
      </c>
      <c r="AF70" s="18" t="str">
        <f t="shared" si="13"/>
        <v/>
      </c>
      <c r="AG70" s="18" t="str">
        <f t="shared" si="14"/>
        <v/>
      </c>
      <c r="AI70" s="117" t="str">
        <f t="shared" si="21"/>
        <v/>
      </c>
      <c r="AK70" s="117" t="str">
        <f>IF($B70="", "", SUMIF(Recipes!$C$11:$C$5010, $B70, Recipes!$BB$11:$BB$5010))</f>
        <v/>
      </c>
      <c r="AM70" s="133" t="str">
        <f t="shared" si="22"/>
        <v/>
      </c>
      <c r="AO70" s="133" t="str">
        <f>IF($AM70="", "", IF($AO$8='Shopping List'!$BR$6, 0, $J70))</f>
        <v/>
      </c>
      <c r="AQ70" s="133" t="str">
        <f t="shared" si="23"/>
        <v/>
      </c>
      <c r="AS70" s="133" t="str">
        <f t="shared" si="24"/>
        <v/>
      </c>
      <c r="AU70" s="133" t="str">
        <f>IF($AQ70="", "", IF($AW$8='Shopping List'!$BR$6, 0, IFERROR($K70-$AS70, "")))</f>
        <v/>
      </c>
      <c r="AW70" s="137" t="str">
        <f>IF($AQ70="", "", IF(OR($AW$8='Shopping List'!$BR$6, $AU70&lt;=0), 0, IFERROR($K70-$AS70, "")))</f>
        <v/>
      </c>
      <c r="AY70" s="111" t="str">
        <f t="shared" si="25"/>
        <v/>
      </c>
      <c r="BA70" s="83" t="str">
        <f t="shared" si="26"/>
        <v/>
      </c>
      <c r="BC70" s="120" t="str">
        <f t="shared" si="15"/>
        <v>X</v>
      </c>
      <c r="BE70" s="90" t="str">
        <f t="shared" si="16"/>
        <v/>
      </c>
      <c r="BF70" s="90" t="str">
        <f t="shared" si="27"/>
        <v/>
      </c>
      <c r="BG70" s="111" t="str">
        <f t="shared" si="28"/>
        <v/>
      </c>
      <c r="BI70" s="90" t="str">
        <f t="shared" si="29"/>
        <v/>
      </c>
      <c r="BK70" s="120" t="str">
        <f>IF($I70="", "", IF(COUNTIF($I$11:$I70, $I70)&gt;1, "", $I70))</f>
        <v/>
      </c>
      <c r="BL70" s="90" t="str">
        <f t="shared" si="30"/>
        <v/>
      </c>
      <c r="BN70" s="90">
        <v>60</v>
      </c>
      <c r="BO70" s="120" t="str">
        <f t="shared" si="31"/>
        <v/>
      </c>
      <c r="BQ70" s="114" t="str">
        <f t="shared" si="17"/>
        <v/>
      </c>
    </row>
    <row r="71" spans="1:69" x14ac:dyDescent="0.25">
      <c r="A71" s="4"/>
      <c r="B71" s="37"/>
      <c r="C71" s="38"/>
      <c r="D71" s="39"/>
      <c r="E71" s="38"/>
      <c r="F71" s="47"/>
      <c r="G71" s="48"/>
      <c r="H71" s="52"/>
      <c r="I71" s="40"/>
      <c r="J71" s="56"/>
      <c r="K71" s="57"/>
      <c r="L71" s="40"/>
      <c r="M71" s="4"/>
      <c r="R71" s="26" t="str">
        <f t="shared" si="18"/>
        <v/>
      </c>
      <c r="S71" s="27" t="str">
        <f t="shared" si="19"/>
        <v/>
      </c>
      <c r="U71" s="18" t="str">
        <f t="shared" si="20"/>
        <v/>
      </c>
      <c r="W71" s="18" t="str">
        <f t="shared" si="4"/>
        <v/>
      </c>
      <c r="X71" s="18" t="str">
        <f t="shared" si="5"/>
        <v/>
      </c>
      <c r="Y71" s="18" t="str">
        <f t="shared" si="6"/>
        <v/>
      </c>
      <c r="Z71" s="18" t="str">
        <f t="shared" si="7"/>
        <v/>
      </c>
      <c r="AA71" s="18" t="str">
        <f t="shared" si="8"/>
        <v/>
      </c>
      <c r="AB71" s="18" t="str">
        <f t="shared" si="9"/>
        <v/>
      </c>
      <c r="AC71" s="18" t="str">
        <f t="shared" si="10"/>
        <v/>
      </c>
      <c r="AD71" s="18" t="str">
        <f t="shared" si="11"/>
        <v/>
      </c>
      <c r="AE71" s="18" t="str">
        <f t="shared" si="12"/>
        <v/>
      </c>
      <c r="AF71" s="18" t="str">
        <f t="shared" si="13"/>
        <v/>
      </c>
      <c r="AG71" s="18" t="str">
        <f t="shared" si="14"/>
        <v/>
      </c>
      <c r="AI71" s="117" t="str">
        <f t="shared" si="21"/>
        <v/>
      </c>
      <c r="AK71" s="117" t="str">
        <f>IF($B71="", "", SUMIF(Recipes!$C$11:$C$5010, $B71, Recipes!$BB$11:$BB$5010))</f>
        <v/>
      </c>
      <c r="AM71" s="133" t="str">
        <f t="shared" si="22"/>
        <v/>
      </c>
      <c r="AO71" s="133" t="str">
        <f>IF($AM71="", "", IF($AO$8='Shopping List'!$BR$6, 0, $J71))</f>
        <v/>
      </c>
      <c r="AQ71" s="133" t="str">
        <f t="shared" si="23"/>
        <v/>
      </c>
      <c r="AS71" s="133" t="str">
        <f t="shared" si="24"/>
        <v/>
      </c>
      <c r="AU71" s="133" t="str">
        <f>IF($AQ71="", "", IF($AW$8='Shopping List'!$BR$6, 0, IFERROR($K71-$AS71, "")))</f>
        <v/>
      </c>
      <c r="AW71" s="137" t="str">
        <f>IF($AQ71="", "", IF(OR($AW$8='Shopping List'!$BR$6, $AU71&lt;=0), 0, IFERROR($K71-$AS71, "")))</f>
        <v/>
      </c>
      <c r="AY71" s="111" t="str">
        <f t="shared" si="25"/>
        <v/>
      </c>
      <c r="BA71" s="83" t="str">
        <f t="shared" si="26"/>
        <v/>
      </c>
      <c r="BC71" s="120" t="str">
        <f t="shared" si="15"/>
        <v>X</v>
      </c>
      <c r="BE71" s="90" t="str">
        <f t="shared" si="16"/>
        <v/>
      </c>
      <c r="BF71" s="90" t="str">
        <f t="shared" si="27"/>
        <v/>
      </c>
      <c r="BG71" s="111" t="str">
        <f t="shared" si="28"/>
        <v/>
      </c>
      <c r="BI71" s="90" t="str">
        <f t="shared" si="29"/>
        <v/>
      </c>
      <c r="BK71" s="120" t="str">
        <f>IF($I71="", "", IF(COUNTIF($I$11:$I71, $I71)&gt;1, "", $I71))</f>
        <v/>
      </c>
      <c r="BL71" s="90" t="str">
        <f t="shared" si="30"/>
        <v/>
      </c>
      <c r="BN71" s="90">
        <v>61</v>
      </c>
      <c r="BO71" s="120" t="str">
        <f t="shared" si="31"/>
        <v/>
      </c>
      <c r="BQ71" s="114" t="str">
        <f t="shared" si="17"/>
        <v/>
      </c>
    </row>
    <row r="72" spans="1:69" x14ac:dyDescent="0.25">
      <c r="A72" s="4"/>
      <c r="B72" s="37"/>
      <c r="C72" s="38"/>
      <c r="D72" s="39"/>
      <c r="E72" s="38"/>
      <c r="F72" s="47"/>
      <c r="G72" s="48"/>
      <c r="H72" s="52"/>
      <c r="I72" s="40"/>
      <c r="J72" s="56"/>
      <c r="K72" s="57"/>
      <c r="L72" s="40"/>
      <c r="M72" s="4"/>
      <c r="R72" s="26" t="str">
        <f t="shared" si="18"/>
        <v/>
      </c>
      <c r="S72" s="27" t="str">
        <f t="shared" si="19"/>
        <v/>
      </c>
      <c r="U72" s="18" t="str">
        <f t="shared" si="20"/>
        <v/>
      </c>
      <c r="W72" s="18" t="str">
        <f t="shared" si="4"/>
        <v/>
      </c>
      <c r="X72" s="18" t="str">
        <f t="shared" si="5"/>
        <v/>
      </c>
      <c r="Y72" s="18" t="str">
        <f t="shared" si="6"/>
        <v/>
      </c>
      <c r="Z72" s="18" t="str">
        <f t="shared" si="7"/>
        <v/>
      </c>
      <c r="AA72" s="18" t="str">
        <f t="shared" si="8"/>
        <v/>
      </c>
      <c r="AB72" s="18" t="str">
        <f t="shared" si="9"/>
        <v/>
      </c>
      <c r="AC72" s="18" t="str">
        <f t="shared" si="10"/>
        <v/>
      </c>
      <c r="AD72" s="18" t="str">
        <f t="shared" si="11"/>
        <v/>
      </c>
      <c r="AE72" s="18" t="str">
        <f t="shared" si="12"/>
        <v/>
      </c>
      <c r="AF72" s="18" t="str">
        <f t="shared" si="13"/>
        <v/>
      </c>
      <c r="AG72" s="18" t="str">
        <f t="shared" si="14"/>
        <v/>
      </c>
      <c r="AI72" s="117" t="str">
        <f t="shared" si="21"/>
        <v/>
      </c>
      <c r="AK72" s="117" t="str">
        <f>IF($B72="", "", SUMIF(Recipes!$C$11:$C$5010, $B72, Recipes!$BB$11:$BB$5010))</f>
        <v/>
      </c>
      <c r="AM72" s="133" t="str">
        <f t="shared" si="22"/>
        <v/>
      </c>
      <c r="AO72" s="133" t="str">
        <f>IF($AM72="", "", IF($AO$8='Shopping List'!$BR$6, 0, $J72))</f>
        <v/>
      </c>
      <c r="AQ72" s="133" t="str">
        <f t="shared" si="23"/>
        <v/>
      </c>
      <c r="AS72" s="133" t="str">
        <f t="shared" si="24"/>
        <v/>
      </c>
      <c r="AU72" s="133" t="str">
        <f>IF($AQ72="", "", IF($AW$8='Shopping List'!$BR$6, 0, IFERROR($K72-$AS72, "")))</f>
        <v/>
      </c>
      <c r="AW72" s="137" t="str">
        <f>IF($AQ72="", "", IF(OR($AW$8='Shopping List'!$BR$6, $AU72&lt;=0), 0, IFERROR($K72-$AS72, "")))</f>
        <v/>
      </c>
      <c r="AY72" s="111" t="str">
        <f t="shared" si="25"/>
        <v/>
      </c>
      <c r="BA72" s="83" t="str">
        <f t="shared" si="26"/>
        <v/>
      </c>
      <c r="BC72" s="120" t="str">
        <f t="shared" si="15"/>
        <v>X</v>
      </c>
      <c r="BE72" s="90" t="str">
        <f t="shared" si="16"/>
        <v/>
      </c>
      <c r="BF72" s="90" t="str">
        <f t="shared" si="27"/>
        <v/>
      </c>
      <c r="BG72" s="111" t="str">
        <f t="shared" si="28"/>
        <v/>
      </c>
      <c r="BI72" s="90" t="str">
        <f t="shared" si="29"/>
        <v/>
      </c>
      <c r="BK72" s="120" t="str">
        <f>IF($I72="", "", IF(COUNTIF($I$11:$I72, $I72)&gt;1, "", $I72))</f>
        <v/>
      </c>
      <c r="BL72" s="90" t="str">
        <f t="shared" si="30"/>
        <v/>
      </c>
      <c r="BN72" s="90">
        <v>62</v>
      </c>
      <c r="BO72" s="120" t="str">
        <f t="shared" si="31"/>
        <v/>
      </c>
      <c r="BQ72" s="114" t="str">
        <f t="shared" si="17"/>
        <v/>
      </c>
    </row>
    <row r="73" spans="1:69" x14ac:dyDescent="0.25">
      <c r="A73" s="4"/>
      <c r="B73" s="37"/>
      <c r="C73" s="38"/>
      <c r="D73" s="39"/>
      <c r="E73" s="38"/>
      <c r="F73" s="47"/>
      <c r="G73" s="48"/>
      <c r="H73" s="52"/>
      <c r="I73" s="40"/>
      <c r="J73" s="56"/>
      <c r="K73" s="57"/>
      <c r="L73" s="40"/>
      <c r="M73" s="4"/>
      <c r="R73" s="26" t="str">
        <f t="shared" si="18"/>
        <v/>
      </c>
      <c r="S73" s="27" t="str">
        <f t="shared" si="19"/>
        <v/>
      </c>
      <c r="U73" s="18" t="str">
        <f t="shared" si="20"/>
        <v/>
      </c>
      <c r="W73" s="18" t="str">
        <f t="shared" si="4"/>
        <v/>
      </c>
      <c r="X73" s="18" t="str">
        <f t="shared" si="5"/>
        <v/>
      </c>
      <c r="Y73" s="18" t="str">
        <f t="shared" si="6"/>
        <v/>
      </c>
      <c r="Z73" s="18" t="str">
        <f t="shared" si="7"/>
        <v/>
      </c>
      <c r="AA73" s="18" t="str">
        <f t="shared" si="8"/>
        <v/>
      </c>
      <c r="AB73" s="18" t="str">
        <f t="shared" si="9"/>
        <v/>
      </c>
      <c r="AC73" s="18" t="str">
        <f t="shared" si="10"/>
        <v/>
      </c>
      <c r="AD73" s="18" t="str">
        <f t="shared" si="11"/>
        <v/>
      </c>
      <c r="AE73" s="18" t="str">
        <f t="shared" si="12"/>
        <v/>
      </c>
      <c r="AF73" s="18" t="str">
        <f t="shared" si="13"/>
        <v/>
      </c>
      <c r="AG73" s="18" t="str">
        <f t="shared" si="14"/>
        <v/>
      </c>
      <c r="AI73" s="117" t="str">
        <f t="shared" si="21"/>
        <v/>
      </c>
      <c r="AK73" s="117" t="str">
        <f>IF($B73="", "", SUMIF(Recipes!$C$11:$C$5010, $B73, Recipes!$BB$11:$BB$5010))</f>
        <v/>
      </c>
      <c r="AM73" s="133" t="str">
        <f t="shared" si="22"/>
        <v/>
      </c>
      <c r="AO73" s="133" t="str">
        <f>IF($AM73="", "", IF($AO$8='Shopping List'!$BR$6, 0, $J73))</f>
        <v/>
      </c>
      <c r="AQ73" s="133" t="str">
        <f t="shared" si="23"/>
        <v/>
      </c>
      <c r="AS73" s="133" t="str">
        <f t="shared" si="24"/>
        <v/>
      </c>
      <c r="AU73" s="133" t="str">
        <f>IF($AQ73="", "", IF($AW$8='Shopping List'!$BR$6, 0, IFERROR($K73-$AS73, "")))</f>
        <v/>
      </c>
      <c r="AW73" s="137" t="str">
        <f>IF($AQ73="", "", IF(OR($AW$8='Shopping List'!$BR$6, $AU73&lt;=0), 0, IFERROR($K73-$AS73, "")))</f>
        <v/>
      </c>
      <c r="AY73" s="111" t="str">
        <f t="shared" si="25"/>
        <v/>
      </c>
      <c r="BA73" s="83" t="str">
        <f t="shared" si="26"/>
        <v/>
      </c>
      <c r="BC73" s="120" t="str">
        <f t="shared" si="15"/>
        <v>X</v>
      </c>
      <c r="BE73" s="90" t="str">
        <f t="shared" si="16"/>
        <v/>
      </c>
      <c r="BF73" s="90" t="str">
        <f t="shared" si="27"/>
        <v/>
      </c>
      <c r="BG73" s="111" t="str">
        <f t="shared" si="28"/>
        <v/>
      </c>
      <c r="BI73" s="90" t="str">
        <f t="shared" si="29"/>
        <v/>
      </c>
      <c r="BK73" s="120" t="str">
        <f>IF($I73="", "", IF(COUNTIF($I$11:$I73, $I73)&gt;1, "", $I73))</f>
        <v/>
      </c>
      <c r="BL73" s="90" t="str">
        <f t="shared" si="30"/>
        <v/>
      </c>
      <c r="BN73" s="90">
        <v>63</v>
      </c>
      <c r="BO73" s="120" t="str">
        <f t="shared" si="31"/>
        <v/>
      </c>
      <c r="BQ73" s="114" t="str">
        <f t="shared" si="17"/>
        <v/>
      </c>
    </row>
    <row r="74" spans="1:69" x14ac:dyDescent="0.25">
      <c r="A74" s="4"/>
      <c r="B74" s="37"/>
      <c r="C74" s="38"/>
      <c r="D74" s="39"/>
      <c r="E74" s="38"/>
      <c r="F74" s="47"/>
      <c r="G74" s="48"/>
      <c r="H74" s="52"/>
      <c r="I74" s="40"/>
      <c r="J74" s="56"/>
      <c r="K74" s="57"/>
      <c r="L74" s="40"/>
      <c r="M74" s="4"/>
      <c r="R74" s="26" t="str">
        <f t="shared" si="18"/>
        <v/>
      </c>
      <c r="S74" s="27" t="str">
        <f t="shared" si="19"/>
        <v/>
      </c>
      <c r="U74" s="18" t="str">
        <f t="shared" si="20"/>
        <v/>
      </c>
      <c r="W74" s="18" t="str">
        <f t="shared" si="4"/>
        <v/>
      </c>
      <c r="X74" s="18" t="str">
        <f t="shared" si="5"/>
        <v/>
      </c>
      <c r="Y74" s="18" t="str">
        <f t="shared" si="6"/>
        <v/>
      </c>
      <c r="Z74" s="18" t="str">
        <f t="shared" si="7"/>
        <v/>
      </c>
      <c r="AA74" s="18" t="str">
        <f t="shared" si="8"/>
        <v/>
      </c>
      <c r="AB74" s="18" t="str">
        <f t="shared" si="9"/>
        <v/>
      </c>
      <c r="AC74" s="18" t="str">
        <f t="shared" si="10"/>
        <v/>
      </c>
      <c r="AD74" s="18" t="str">
        <f t="shared" si="11"/>
        <v/>
      </c>
      <c r="AE74" s="18" t="str">
        <f t="shared" si="12"/>
        <v/>
      </c>
      <c r="AF74" s="18" t="str">
        <f t="shared" si="13"/>
        <v/>
      </c>
      <c r="AG74" s="18" t="str">
        <f t="shared" si="14"/>
        <v/>
      </c>
      <c r="AI74" s="117" t="str">
        <f t="shared" si="21"/>
        <v/>
      </c>
      <c r="AK74" s="117" t="str">
        <f>IF($B74="", "", SUMIF(Recipes!$C$11:$C$5010, $B74, Recipes!$BB$11:$BB$5010))</f>
        <v/>
      </c>
      <c r="AM74" s="133" t="str">
        <f t="shared" si="22"/>
        <v/>
      </c>
      <c r="AO74" s="133" t="str">
        <f>IF($AM74="", "", IF($AO$8='Shopping List'!$BR$6, 0, $J74))</f>
        <v/>
      </c>
      <c r="AQ74" s="133" t="str">
        <f t="shared" si="23"/>
        <v/>
      </c>
      <c r="AS74" s="133" t="str">
        <f t="shared" si="24"/>
        <v/>
      </c>
      <c r="AU74" s="133" t="str">
        <f>IF($AQ74="", "", IF($AW$8='Shopping List'!$BR$6, 0, IFERROR($K74-$AS74, "")))</f>
        <v/>
      </c>
      <c r="AW74" s="137" t="str">
        <f>IF($AQ74="", "", IF(OR($AW$8='Shopping List'!$BR$6, $AU74&lt;=0), 0, IFERROR($K74-$AS74, "")))</f>
        <v/>
      </c>
      <c r="AY74" s="111" t="str">
        <f t="shared" si="25"/>
        <v/>
      </c>
      <c r="BA74" s="83" t="str">
        <f t="shared" si="26"/>
        <v/>
      </c>
      <c r="BC74" s="120" t="str">
        <f t="shared" si="15"/>
        <v>X</v>
      </c>
      <c r="BE74" s="90" t="str">
        <f t="shared" si="16"/>
        <v/>
      </c>
      <c r="BF74" s="90" t="str">
        <f t="shared" si="27"/>
        <v/>
      </c>
      <c r="BG74" s="111" t="str">
        <f t="shared" si="28"/>
        <v/>
      </c>
      <c r="BI74" s="90" t="str">
        <f t="shared" si="29"/>
        <v/>
      </c>
      <c r="BK74" s="120" t="str">
        <f>IF($I74="", "", IF(COUNTIF($I$11:$I74, $I74)&gt;1, "", $I74))</f>
        <v/>
      </c>
      <c r="BL74" s="90" t="str">
        <f t="shared" si="30"/>
        <v/>
      </c>
      <c r="BN74" s="90">
        <v>64</v>
      </c>
      <c r="BO74" s="120" t="str">
        <f t="shared" si="31"/>
        <v/>
      </c>
      <c r="BQ74" s="114" t="str">
        <f t="shared" si="17"/>
        <v/>
      </c>
    </row>
    <row r="75" spans="1:69" x14ac:dyDescent="0.25">
      <c r="A75" s="4"/>
      <c r="B75" s="37"/>
      <c r="C75" s="38"/>
      <c r="D75" s="39"/>
      <c r="E75" s="38"/>
      <c r="F75" s="47"/>
      <c r="G75" s="48"/>
      <c r="H75" s="52"/>
      <c r="I75" s="40"/>
      <c r="J75" s="56"/>
      <c r="K75" s="57"/>
      <c r="L75" s="40"/>
      <c r="M75" s="4"/>
      <c r="R75" s="26" t="str">
        <f t="shared" si="18"/>
        <v/>
      </c>
      <c r="S75" s="27" t="str">
        <f t="shared" si="19"/>
        <v/>
      </c>
      <c r="U75" s="18" t="str">
        <f t="shared" si="20"/>
        <v/>
      </c>
      <c r="W75" s="18" t="str">
        <f t="shared" ref="W75:W138" si="32">IF($U75="", "", IF(AND(W$5="X", B75=""), $U$6, IF(AND(NOT(B75=""), COUNTIF(B$11:B$310, B75)&gt;1), $U$7, "")))</f>
        <v/>
      </c>
      <c r="X75" s="18" t="str">
        <f t="shared" ref="X75:X138" si="33">IF($U75="", "", IF(AND(X$5="X", C75=""), $U$6, IF(AND(NOT(C75=""), COUNTIF(P$11:P$20, C75)=0), $U$7, "")))</f>
        <v/>
      </c>
      <c r="Y75" s="18" t="str">
        <f t="shared" ref="Y75:Y138" si="34">IF($U75="", "", IF(AND(Y$5="X", D75=""), $U$6, IF(AND(NOT(D75=""), ISNUMBER(D75)=FALSE), $U$7, "")))</f>
        <v/>
      </c>
      <c r="Z75" s="18" t="str">
        <f t="shared" ref="Z75:Z138" si="35">IF($U75="", "", IF(AND(Z$5="X", E75=""), $U$6, ""))</f>
        <v/>
      </c>
      <c r="AA75" s="18" t="str">
        <f t="shared" ref="AA75:AA138" si="36">IF($U75="", "", IF(AND(AA$5="X", F75=""), $U$6, IF(AND(NOT(F75=""), ISNUMBER(F75)=FALSE), $U$7, "")))</f>
        <v/>
      </c>
      <c r="AB75" s="18" t="str">
        <f t="shared" ref="AB75:AB138" si="37">IF($U75="", "", IF(AND(AB$5="X", G75=""), $U$6, IF(AND(NOT(G75=""), COUNTIF($R75:$S75, G75)=0), $U$7, "")))</f>
        <v/>
      </c>
      <c r="AC75" s="18" t="str">
        <f t="shared" ref="AC75:AC138" si="38">IF($U75="", "", IF(AND(AC$5="X", H75=""), $U$6, IF(AND(NOT(H75=""), ISNUMBER(H75)=FALSE), $U$7, "")))</f>
        <v/>
      </c>
      <c r="AD75" s="18" t="str">
        <f t="shared" ref="AD75:AD138" si="39">IF($U75="", "", IF(AND(AD$5="X", I75=""), $U$6, ""))</f>
        <v/>
      </c>
      <c r="AE75" s="18" t="str">
        <f t="shared" ref="AE75:AE138" si="40">IF($U75="", "", IF(AND(AE$5="X", J75=""), $U$6, IF(AND(NOT(J75=""), ISNUMBER(J75)=FALSE), $U$7, "")))</f>
        <v/>
      </c>
      <c r="AF75" s="18" t="str">
        <f t="shared" ref="AF75:AF138" si="41">IF($U75="", "", IF(AND(AF$5="X", K75=""), $U$6, IF(AND(NOT(K75=""), ISNUMBER(K75)=FALSE), $U$7, "")))</f>
        <v/>
      </c>
      <c r="AG75" s="18" t="str">
        <f t="shared" ref="AG75:AG138" si="42">IF($U75="", "", IF(AND(AG$5="X", L75=""), $U$6, ""))</f>
        <v/>
      </c>
      <c r="AI75" s="117" t="str">
        <f t="shared" si="21"/>
        <v/>
      </c>
      <c r="AK75" s="117" t="str">
        <f>IF($B75="", "", SUMIF(Recipes!$C$11:$C$5010, $B75, Recipes!$BB$11:$BB$5010))</f>
        <v/>
      </c>
      <c r="AM75" s="133" t="str">
        <f t="shared" si="22"/>
        <v/>
      </c>
      <c r="AO75" s="133" t="str">
        <f>IF($AM75="", "", IF($AO$8='Shopping List'!$BR$6, 0, $J75))</f>
        <v/>
      </c>
      <c r="AQ75" s="133" t="str">
        <f t="shared" si="23"/>
        <v/>
      </c>
      <c r="AS75" s="133" t="str">
        <f t="shared" si="24"/>
        <v/>
      </c>
      <c r="AU75" s="133" t="str">
        <f>IF($AQ75="", "", IF($AW$8='Shopping List'!$BR$6, 0, IFERROR($K75-$AS75, "")))</f>
        <v/>
      </c>
      <c r="AW75" s="137" t="str">
        <f>IF($AQ75="", "", IF(OR($AW$8='Shopping List'!$BR$6, $AU75&lt;=0), 0, IFERROR($K75-$AS75, "")))</f>
        <v/>
      </c>
      <c r="AY75" s="111" t="str">
        <f t="shared" si="25"/>
        <v/>
      </c>
      <c r="BA75" s="83" t="str">
        <f t="shared" si="26"/>
        <v/>
      </c>
      <c r="BC75" s="120" t="str">
        <f t="shared" ref="BC75:BC138" si="43">IF($BC$8="", IF($I75="", "X", $I75), IF($BC$8=$I75, $I75, ""))</f>
        <v>X</v>
      </c>
      <c r="BE75" s="90" t="str">
        <f t="shared" ref="BE75:BE138" si="44">IF($I75="", "", IFERROR(INDEX($BL$11:$BL$310, MATCH($I75, $BK$11:$BK$310, 0)), ""))</f>
        <v/>
      </c>
      <c r="BF75" s="90" t="str">
        <f t="shared" si="27"/>
        <v/>
      </c>
      <c r="BG75" s="111" t="str">
        <f t="shared" si="28"/>
        <v/>
      </c>
      <c r="BI75" s="90" t="str">
        <f t="shared" si="29"/>
        <v/>
      </c>
      <c r="BK75" s="120" t="str">
        <f>IF($I75="", "", IF(COUNTIF($I$11:$I75, $I75)&gt;1, "", $I75))</f>
        <v/>
      </c>
      <c r="BL75" s="90" t="str">
        <f t="shared" si="30"/>
        <v/>
      </c>
      <c r="BN75" s="90">
        <v>65</v>
      </c>
      <c r="BO75" s="120" t="str">
        <f t="shared" si="31"/>
        <v/>
      </c>
      <c r="BQ75" s="114" t="str">
        <f t="shared" ref="BQ75:BQ138" si="45">IF($BI75="", "", IFERROR($BA75*$H75, ""))</f>
        <v/>
      </c>
    </row>
    <row r="76" spans="1:69" x14ac:dyDescent="0.25">
      <c r="A76" s="4"/>
      <c r="B76" s="37"/>
      <c r="C76" s="38"/>
      <c r="D76" s="39"/>
      <c r="E76" s="38"/>
      <c r="F76" s="47"/>
      <c r="G76" s="48"/>
      <c r="H76" s="52"/>
      <c r="I76" s="40"/>
      <c r="J76" s="56"/>
      <c r="K76" s="57"/>
      <c r="L76" s="40"/>
      <c r="M76" s="4"/>
      <c r="R76" s="26" t="str">
        <f t="shared" ref="R76:R139" si="46">IF($C76="", "", $C76)</f>
        <v/>
      </c>
      <c r="S76" s="27" t="str">
        <f t="shared" ref="S76:S139" si="47">IF($E76="", "", $E76)</f>
        <v/>
      </c>
      <c r="U76" s="18" t="str">
        <f t="shared" ref="U76:U139" si="48">IF(COUNTIF($B76:$L76, "")=11, "", "X")</f>
        <v/>
      </c>
      <c r="W76" s="18" t="str">
        <f t="shared" si="32"/>
        <v/>
      </c>
      <c r="X76" s="18" t="str">
        <f t="shared" si="33"/>
        <v/>
      </c>
      <c r="Y76" s="18" t="str">
        <f t="shared" si="34"/>
        <v/>
      </c>
      <c r="Z76" s="18" t="str">
        <f t="shared" si="35"/>
        <v/>
      </c>
      <c r="AA76" s="18" t="str">
        <f t="shared" si="36"/>
        <v/>
      </c>
      <c r="AB76" s="18" t="str">
        <f t="shared" si="37"/>
        <v/>
      </c>
      <c r="AC76" s="18" t="str">
        <f t="shared" si="38"/>
        <v/>
      </c>
      <c r="AD76" s="18" t="str">
        <f t="shared" si="39"/>
        <v/>
      </c>
      <c r="AE76" s="18" t="str">
        <f t="shared" si="40"/>
        <v/>
      </c>
      <c r="AF76" s="18" t="str">
        <f t="shared" si="41"/>
        <v/>
      </c>
      <c r="AG76" s="18" t="str">
        <f t="shared" si="42"/>
        <v/>
      </c>
      <c r="AI76" s="117" t="str">
        <f t="shared" ref="AI76:AI139" si="49">IF(OR($J76="", $D76=""), "", IFERROR($J76*$D76, ""))</f>
        <v/>
      </c>
      <c r="AK76" s="117" t="str">
        <f>IF($B76="", "", SUMIF(Recipes!$C$11:$C$5010, $B76, Recipes!$BB$11:$BB$5010))</f>
        <v/>
      </c>
      <c r="AM76" s="133" t="str">
        <f t="shared" ref="AM76:AM139" si="50">IF(OR($AK76="", $AK76=0), "", IFERROR(ROUND($AK76/$D76, 1), ""))</f>
        <v/>
      </c>
      <c r="AO76" s="133" t="str">
        <f>IF($AM76="", "", IF($AO$8='Shopping List'!$BR$6, 0, $J76))</f>
        <v/>
      </c>
      <c r="AQ76" s="133" t="str">
        <f t="shared" ref="AQ76:AQ139" si="51">IF($AM76="", "", IFERROR($AM76-$AO76, ""))</f>
        <v/>
      </c>
      <c r="AS76" s="133" t="str">
        <f t="shared" ref="AS76:AS139" si="52">IF($AM76="", "", IFERROR($J76-$AO76, ""))</f>
        <v/>
      </c>
      <c r="AU76" s="133" t="str">
        <f>IF($AQ76="", "", IF($AW$8='Shopping List'!$BR$6, 0, IFERROR($K76-$AS76, "")))</f>
        <v/>
      </c>
      <c r="AW76" s="137" t="str">
        <f>IF($AQ76="", "", IF(OR($AW$8='Shopping List'!$BR$6, $AU76&lt;=0), 0, IFERROR($K76-$AS76, "")))</f>
        <v/>
      </c>
      <c r="AY76" s="111" t="str">
        <f t="shared" ref="AY76:AY139" si="53">IFERROR($AQ76+$AW76, "")</f>
        <v/>
      </c>
      <c r="BA76" s="83" t="str">
        <f t="shared" ref="BA76:BA139" si="54">IF(OR($AY76="", $AY76&lt;=0), "", IFERROR(ROUNDUP($AY76, 0), ""))</f>
        <v/>
      </c>
      <c r="BC76" s="120" t="str">
        <f t="shared" si="43"/>
        <v>X</v>
      </c>
      <c r="BE76" s="90" t="str">
        <f t="shared" si="44"/>
        <v/>
      </c>
      <c r="BF76" s="90" t="str">
        <f t="shared" ref="BF76:BF139" si="55">IF($B76="", "", COUNTIF($B$11:$B$310, "&lt;"&amp;$B76)+1)</f>
        <v/>
      </c>
      <c r="BG76" s="111" t="str">
        <f t="shared" ref="BG76:BG139" si="56">IF(OR($BA76="", $BC76="", $BA76=0), "", IFERROR(BE76+(BF76*0.001), ""))</f>
        <v/>
      </c>
      <c r="BI76" s="90" t="str">
        <f t="shared" ref="BI76:BI139" si="57">IF($BG76="", "", COUNTIF($BG$11:$BG$310, "&lt;"&amp;$BG76)+1)</f>
        <v/>
      </c>
      <c r="BK76" s="120" t="str">
        <f>IF($I76="", "", IF(COUNTIF($I$11:$I76, $I76)&gt;1, "", $I76))</f>
        <v/>
      </c>
      <c r="BL76" s="90" t="str">
        <f t="shared" ref="BL76:BL139" si="58">IF($BK76="", "", COUNTIF($BK$11:$BK$310, "&lt;"&amp;$BK76)+1-$BL$9)</f>
        <v/>
      </c>
      <c r="BN76" s="90">
        <v>66</v>
      </c>
      <c r="BO76" s="120" t="str">
        <f t="shared" ref="BO76:BO139" si="59">IFERROR(INDEX($BK$11:$BK$310, MATCH($BN76, $BL$11:$BL$310, 0)), "")</f>
        <v/>
      </c>
      <c r="BQ76" s="114" t="str">
        <f t="shared" si="45"/>
        <v/>
      </c>
    </row>
    <row r="77" spans="1:69" x14ac:dyDescent="0.25">
      <c r="A77" s="4"/>
      <c r="B77" s="37"/>
      <c r="C77" s="38"/>
      <c r="D77" s="39"/>
      <c r="E77" s="38"/>
      <c r="F77" s="47"/>
      <c r="G77" s="48"/>
      <c r="H77" s="52"/>
      <c r="I77" s="40"/>
      <c r="J77" s="56"/>
      <c r="K77" s="57"/>
      <c r="L77" s="40"/>
      <c r="M77" s="4"/>
      <c r="R77" s="26" t="str">
        <f t="shared" si="46"/>
        <v/>
      </c>
      <c r="S77" s="27" t="str">
        <f t="shared" si="47"/>
        <v/>
      </c>
      <c r="U77" s="18" t="str">
        <f t="shared" si="48"/>
        <v/>
      </c>
      <c r="W77" s="18" t="str">
        <f t="shared" si="32"/>
        <v/>
      </c>
      <c r="X77" s="18" t="str">
        <f t="shared" si="33"/>
        <v/>
      </c>
      <c r="Y77" s="18" t="str">
        <f t="shared" si="34"/>
        <v/>
      </c>
      <c r="Z77" s="18" t="str">
        <f t="shared" si="35"/>
        <v/>
      </c>
      <c r="AA77" s="18" t="str">
        <f t="shared" si="36"/>
        <v/>
      </c>
      <c r="AB77" s="18" t="str">
        <f t="shared" si="37"/>
        <v/>
      </c>
      <c r="AC77" s="18" t="str">
        <f t="shared" si="38"/>
        <v/>
      </c>
      <c r="AD77" s="18" t="str">
        <f t="shared" si="39"/>
        <v/>
      </c>
      <c r="AE77" s="18" t="str">
        <f t="shared" si="40"/>
        <v/>
      </c>
      <c r="AF77" s="18" t="str">
        <f t="shared" si="41"/>
        <v/>
      </c>
      <c r="AG77" s="18" t="str">
        <f t="shared" si="42"/>
        <v/>
      </c>
      <c r="AI77" s="117" t="str">
        <f t="shared" si="49"/>
        <v/>
      </c>
      <c r="AK77" s="117" t="str">
        <f>IF($B77="", "", SUMIF(Recipes!$C$11:$C$5010, $B77, Recipes!$BB$11:$BB$5010))</f>
        <v/>
      </c>
      <c r="AM77" s="133" t="str">
        <f t="shared" si="50"/>
        <v/>
      </c>
      <c r="AO77" s="133" t="str">
        <f>IF($AM77="", "", IF($AO$8='Shopping List'!$BR$6, 0, $J77))</f>
        <v/>
      </c>
      <c r="AQ77" s="133" t="str">
        <f t="shared" si="51"/>
        <v/>
      </c>
      <c r="AS77" s="133" t="str">
        <f t="shared" si="52"/>
        <v/>
      </c>
      <c r="AU77" s="133" t="str">
        <f>IF($AQ77="", "", IF($AW$8='Shopping List'!$BR$6, 0, IFERROR($K77-$AS77, "")))</f>
        <v/>
      </c>
      <c r="AW77" s="137" t="str">
        <f>IF($AQ77="", "", IF(OR($AW$8='Shopping List'!$BR$6, $AU77&lt;=0), 0, IFERROR($K77-$AS77, "")))</f>
        <v/>
      </c>
      <c r="AY77" s="111" t="str">
        <f t="shared" si="53"/>
        <v/>
      </c>
      <c r="BA77" s="83" t="str">
        <f t="shared" si="54"/>
        <v/>
      </c>
      <c r="BC77" s="120" t="str">
        <f t="shared" si="43"/>
        <v>X</v>
      </c>
      <c r="BE77" s="90" t="str">
        <f t="shared" si="44"/>
        <v/>
      </c>
      <c r="BF77" s="90" t="str">
        <f t="shared" si="55"/>
        <v/>
      </c>
      <c r="BG77" s="111" t="str">
        <f t="shared" si="56"/>
        <v/>
      </c>
      <c r="BI77" s="90" t="str">
        <f t="shared" si="57"/>
        <v/>
      </c>
      <c r="BK77" s="120" t="str">
        <f>IF($I77="", "", IF(COUNTIF($I$11:$I77, $I77)&gt;1, "", $I77))</f>
        <v/>
      </c>
      <c r="BL77" s="90" t="str">
        <f t="shared" si="58"/>
        <v/>
      </c>
      <c r="BN77" s="90">
        <v>67</v>
      </c>
      <c r="BO77" s="120" t="str">
        <f t="shared" si="59"/>
        <v/>
      </c>
      <c r="BQ77" s="114" t="str">
        <f t="shared" si="45"/>
        <v/>
      </c>
    </row>
    <row r="78" spans="1:69" x14ac:dyDescent="0.25">
      <c r="A78" s="4"/>
      <c r="B78" s="37"/>
      <c r="C78" s="38"/>
      <c r="D78" s="39"/>
      <c r="E78" s="38"/>
      <c r="F78" s="47"/>
      <c r="G78" s="48"/>
      <c r="H78" s="52"/>
      <c r="I78" s="40"/>
      <c r="J78" s="56"/>
      <c r="K78" s="57"/>
      <c r="L78" s="40"/>
      <c r="M78" s="4"/>
      <c r="R78" s="26" t="str">
        <f t="shared" si="46"/>
        <v/>
      </c>
      <c r="S78" s="27" t="str">
        <f t="shared" si="47"/>
        <v/>
      </c>
      <c r="U78" s="18" t="str">
        <f t="shared" si="48"/>
        <v/>
      </c>
      <c r="W78" s="18" t="str">
        <f t="shared" si="32"/>
        <v/>
      </c>
      <c r="X78" s="18" t="str">
        <f t="shared" si="33"/>
        <v/>
      </c>
      <c r="Y78" s="18" t="str">
        <f t="shared" si="34"/>
        <v/>
      </c>
      <c r="Z78" s="18" t="str">
        <f t="shared" si="35"/>
        <v/>
      </c>
      <c r="AA78" s="18" t="str">
        <f t="shared" si="36"/>
        <v/>
      </c>
      <c r="AB78" s="18" t="str">
        <f t="shared" si="37"/>
        <v/>
      </c>
      <c r="AC78" s="18" t="str">
        <f t="shared" si="38"/>
        <v/>
      </c>
      <c r="AD78" s="18" t="str">
        <f t="shared" si="39"/>
        <v/>
      </c>
      <c r="AE78" s="18" t="str">
        <f t="shared" si="40"/>
        <v/>
      </c>
      <c r="AF78" s="18" t="str">
        <f t="shared" si="41"/>
        <v/>
      </c>
      <c r="AG78" s="18" t="str">
        <f t="shared" si="42"/>
        <v/>
      </c>
      <c r="AI78" s="117" t="str">
        <f t="shared" si="49"/>
        <v/>
      </c>
      <c r="AK78" s="117" t="str">
        <f>IF($B78="", "", SUMIF(Recipes!$C$11:$C$5010, $B78, Recipes!$BB$11:$BB$5010))</f>
        <v/>
      </c>
      <c r="AM78" s="133" t="str">
        <f t="shared" si="50"/>
        <v/>
      </c>
      <c r="AO78" s="133" t="str">
        <f>IF($AM78="", "", IF($AO$8='Shopping List'!$BR$6, 0, $J78))</f>
        <v/>
      </c>
      <c r="AQ78" s="133" t="str">
        <f t="shared" si="51"/>
        <v/>
      </c>
      <c r="AS78" s="133" t="str">
        <f t="shared" si="52"/>
        <v/>
      </c>
      <c r="AU78" s="133" t="str">
        <f>IF($AQ78="", "", IF($AW$8='Shopping List'!$BR$6, 0, IFERROR($K78-$AS78, "")))</f>
        <v/>
      </c>
      <c r="AW78" s="137" t="str">
        <f>IF($AQ78="", "", IF(OR($AW$8='Shopping List'!$BR$6, $AU78&lt;=0), 0, IFERROR($K78-$AS78, "")))</f>
        <v/>
      </c>
      <c r="AY78" s="111" t="str">
        <f t="shared" si="53"/>
        <v/>
      </c>
      <c r="BA78" s="83" t="str">
        <f t="shared" si="54"/>
        <v/>
      </c>
      <c r="BC78" s="120" t="str">
        <f t="shared" si="43"/>
        <v>X</v>
      </c>
      <c r="BE78" s="90" t="str">
        <f t="shared" si="44"/>
        <v/>
      </c>
      <c r="BF78" s="90" t="str">
        <f t="shared" si="55"/>
        <v/>
      </c>
      <c r="BG78" s="111" t="str">
        <f t="shared" si="56"/>
        <v/>
      </c>
      <c r="BI78" s="90" t="str">
        <f t="shared" si="57"/>
        <v/>
      </c>
      <c r="BK78" s="120" t="str">
        <f>IF($I78="", "", IF(COUNTIF($I$11:$I78, $I78)&gt;1, "", $I78))</f>
        <v/>
      </c>
      <c r="BL78" s="90" t="str">
        <f t="shared" si="58"/>
        <v/>
      </c>
      <c r="BN78" s="90">
        <v>68</v>
      </c>
      <c r="BO78" s="120" t="str">
        <f t="shared" si="59"/>
        <v/>
      </c>
      <c r="BQ78" s="114" t="str">
        <f t="shared" si="45"/>
        <v/>
      </c>
    </row>
    <row r="79" spans="1:69" x14ac:dyDescent="0.25">
      <c r="A79" s="4"/>
      <c r="B79" s="37"/>
      <c r="C79" s="38"/>
      <c r="D79" s="39"/>
      <c r="E79" s="38"/>
      <c r="F79" s="47"/>
      <c r="G79" s="48"/>
      <c r="H79" s="52"/>
      <c r="I79" s="40"/>
      <c r="J79" s="56"/>
      <c r="K79" s="57"/>
      <c r="L79" s="40"/>
      <c r="M79" s="4"/>
      <c r="R79" s="26" t="str">
        <f t="shared" si="46"/>
        <v/>
      </c>
      <c r="S79" s="27" t="str">
        <f t="shared" si="47"/>
        <v/>
      </c>
      <c r="U79" s="18" t="str">
        <f t="shared" si="48"/>
        <v/>
      </c>
      <c r="W79" s="18" t="str">
        <f t="shared" si="32"/>
        <v/>
      </c>
      <c r="X79" s="18" t="str">
        <f t="shared" si="33"/>
        <v/>
      </c>
      <c r="Y79" s="18" t="str">
        <f t="shared" si="34"/>
        <v/>
      </c>
      <c r="Z79" s="18" t="str">
        <f t="shared" si="35"/>
        <v/>
      </c>
      <c r="AA79" s="18" t="str">
        <f t="shared" si="36"/>
        <v/>
      </c>
      <c r="AB79" s="18" t="str">
        <f t="shared" si="37"/>
        <v/>
      </c>
      <c r="AC79" s="18" t="str">
        <f t="shared" si="38"/>
        <v/>
      </c>
      <c r="AD79" s="18" t="str">
        <f t="shared" si="39"/>
        <v/>
      </c>
      <c r="AE79" s="18" t="str">
        <f t="shared" si="40"/>
        <v/>
      </c>
      <c r="AF79" s="18" t="str">
        <f t="shared" si="41"/>
        <v/>
      </c>
      <c r="AG79" s="18" t="str">
        <f t="shared" si="42"/>
        <v/>
      </c>
      <c r="AI79" s="117" t="str">
        <f t="shared" si="49"/>
        <v/>
      </c>
      <c r="AK79" s="117" t="str">
        <f>IF($B79="", "", SUMIF(Recipes!$C$11:$C$5010, $B79, Recipes!$BB$11:$BB$5010))</f>
        <v/>
      </c>
      <c r="AM79" s="133" t="str">
        <f t="shared" si="50"/>
        <v/>
      </c>
      <c r="AO79" s="133" t="str">
        <f>IF($AM79="", "", IF($AO$8='Shopping List'!$BR$6, 0, $J79))</f>
        <v/>
      </c>
      <c r="AQ79" s="133" t="str">
        <f t="shared" si="51"/>
        <v/>
      </c>
      <c r="AS79" s="133" t="str">
        <f t="shared" si="52"/>
        <v/>
      </c>
      <c r="AU79" s="133" t="str">
        <f>IF($AQ79="", "", IF($AW$8='Shopping List'!$BR$6, 0, IFERROR($K79-$AS79, "")))</f>
        <v/>
      </c>
      <c r="AW79" s="137" t="str">
        <f>IF($AQ79="", "", IF(OR($AW$8='Shopping List'!$BR$6, $AU79&lt;=0), 0, IFERROR($K79-$AS79, "")))</f>
        <v/>
      </c>
      <c r="AY79" s="111" t="str">
        <f t="shared" si="53"/>
        <v/>
      </c>
      <c r="BA79" s="83" t="str">
        <f t="shared" si="54"/>
        <v/>
      </c>
      <c r="BC79" s="120" t="str">
        <f t="shared" si="43"/>
        <v>X</v>
      </c>
      <c r="BE79" s="90" t="str">
        <f t="shared" si="44"/>
        <v/>
      </c>
      <c r="BF79" s="90" t="str">
        <f t="shared" si="55"/>
        <v/>
      </c>
      <c r="BG79" s="111" t="str">
        <f t="shared" si="56"/>
        <v/>
      </c>
      <c r="BI79" s="90" t="str">
        <f t="shared" si="57"/>
        <v/>
      </c>
      <c r="BK79" s="120" t="str">
        <f>IF($I79="", "", IF(COUNTIF($I$11:$I79, $I79)&gt;1, "", $I79))</f>
        <v/>
      </c>
      <c r="BL79" s="90" t="str">
        <f t="shared" si="58"/>
        <v/>
      </c>
      <c r="BN79" s="90">
        <v>69</v>
      </c>
      <c r="BO79" s="120" t="str">
        <f t="shared" si="59"/>
        <v/>
      </c>
      <c r="BQ79" s="114" t="str">
        <f t="shared" si="45"/>
        <v/>
      </c>
    </row>
    <row r="80" spans="1:69" x14ac:dyDescent="0.25">
      <c r="A80" s="4"/>
      <c r="B80" s="37"/>
      <c r="C80" s="38"/>
      <c r="D80" s="39"/>
      <c r="E80" s="38"/>
      <c r="F80" s="47"/>
      <c r="G80" s="48"/>
      <c r="H80" s="52"/>
      <c r="I80" s="40"/>
      <c r="J80" s="56"/>
      <c r="K80" s="57"/>
      <c r="L80" s="40"/>
      <c r="M80" s="4"/>
      <c r="R80" s="26" t="str">
        <f t="shared" si="46"/>
        <v/>
      </c>
      <c r="S80" s="27" t="str">
        <f t="shared" si="47"/>
        <v/>
      </c>
      <c r="U80" s="18" t="str">
        <f t="shared" si="48"/>
        <v/>
      </c>
      <c r="W80" s="18" t="str">
        <f t="shared" si="32"/>
        <v/>
      </c>
      <c r="X80" s="18" t="str">
        <f t="shared" si="33"/>
        <v/>
      </c>
      <c r="Y80" s="18" t="str">
        <f t="shared" si="34"/>
        <v/>
      </c>
      <c r="Z80" s="18" t="str">
        <f t="shared" si="35"/>
        <v/>
      </c>
      <c r="AA80" s="18" t="str">
        <f t="shared" si="36"/>
        <v/>
      </c>
      <c r="AB80" s="18" t="str">
        <f t="shared" si="37"/>
        <v/>
      </c>
      <c r="AC80" s="18" t="str">
        <f t="shared" si="38"/>
        <v/>
      </c>
      <c r="AD80" s="18" t="str">
        <f t="shared" si="39"/>
        <v/>
      </c>
      <c r="AE80" s="18" t="str">
        <f t="shared" si="40"/>
        <v/>
      </c>
      <c r="AF80" s="18" t="str">
        <f t="shared" si="41"/>
        <v/>
      </c>
      <c r="AG80" s="18" t="str">
        <f t="shared" si="42"/>
        <v/>
      </c>
      <c r="AI80" s="117" t="str">
        <f t="shared" si="49"/>
        <v/>
      </c>
      <c r="AK80" s="117" t="str">
        <f>IF($B80="", "", SUMIF(Recipes!$C$11:$C$5010, $B80, Recipes!$BB$11:$BB$5010))</f>
        <v/>
      </c>
      <c r="AM80" s="133" t="str">
        <f t="shared" si="50"/>
        <v/>
      </c>
      <c r="AO80" s="133" t="str">
        <f>IF($AM80="", "", IF($AO$8='Shopping List'!$BR$6, 0, $J80))</f>
        <v/>
      </c>
      <c r="AQ80" s="133" t="str">
        <f t="shared" si="51"/>
        <v/>
      </c>
      <c r="AS80" s="133" t="str">
        <f t="shared" si="52"/>
        <v/>
      </c>
      <c r="AU80" s="133" t="str">
        <f>IF($AQ80="", "", IF($AW$8='Shopping List'!$BR$6, 0, IFERROR($K80-$AS80, "")))</f>
        <v/>
      </c>
      <c r="AW80" s="137" t="str">
        <f>IF($AQ80="", "", IF(OR($AW$8='Shopping List'!$BR$6, $AU80&lt;=0), 0, IFERROR($K80-$AS80, "")))</f>
        <v/>
      </c>
      <c r="AY80" s="111" t="str">
        <f t="shared" si="53"/>
        <v/>
      </c>
      <c r="BA80" s="83" t="str">
        <f t="shared" si="54"/>
        <v/>
      </c>
      <c r="BC80" s="120" t="str">
        <f t="shared" si="43"/>
        <v>X</v>
      </c>
      <c r="BE80" s="90" t="str">
        <f t="shared" si="44"/>
        <v/>
      </c>
      <c r="BF80" s="90" t="str">
        <f t="shared" si="55"/>
        <v/>
      </c>
      <c r="BG80" s="111" t="str">
        <f t="shared" si="56"/>
        <v/>
      </c>
      <c r="BI80" s="90" t="str">
        <f t="shared" si="57"/>
        <v/>
      </c>
      <c r="BK80" s="120" t="str">
        <f>IF($I80="", "", IF(COUNTIF($I$11:$I80, $I80)&gt;1, "", $I80))</f>
        <v/>
      </c>
      <c r="BL80" s="90" t="str">
        <f t="shared" si="58"/>
        <v/>
      </c>
      <c r="BN80" s="90">
        <v>70</v>
      </c>
      <c r="BO80" s="120" t="str">
        <f t="shared" si="59"/>
        <v/>
      </c>
      <c r="BQ80" s="114" t="str">
        <f t="shared" si="45"/>
        <v/>
      </c>
    </row>
    <row r="81" spans="1:69" x14ac:dyDescent="0.25">
      <c r="A81" s="4"/>
      <c r="B81" s="37"/>
      <c r="C81" s="38"/>
      <c r="D81" s="39"/>
      <c r="E81" s="38"/>
      <c r="F81" s="47"/>
      <c r="G81" s="48"/>
      <c r="H81" s="52"/>
      <c r="I81" s="40"/>
      <c r="J81" s="56"/>
      <c r="K81" s="57"/>
      <c r="L81" s="40"/>
      <c r="M81" s="4"/>
      <c r="R81" s="26" t="str">
        <f t="shared" si="46"/>
        <v/>
      </c>
      <c r="S81" s="27" t="str">
        <f t="shared" si="47"/>
        <v/>
      </c>
      <c r="U81" s="18" t="str">
        <f t="shared" si="48"/>
        <v/>
      </c>
      <c r="W81" s="18" t="str">
        <f t="shared" si="32"/>
        <v/>
      </c>
      <c r="X81" s="18" t="str">
        <f t="shared" si="33"/>
        <v/>
      </c>
      <c r="Y81" s="18" t="str">
        <f t="shared" si="34"/>
        <v/>
      </c>
      <c r="Z81" s="18" t="str">
        <f t="shared" si="35"/>
        <v/>
      </c>
      <c r="AA81" s="18" t="str">
        <f t="shared" si="36"/>
        <v/>
      </c>
      <c r="AB81" s="18" t="str">
        <f t="shared" si="37"/>
        <v/>
      </c>
      <c r="AC81" s="18" t="str">
        <f t="shared" si="38"/>
        <v/>
      </c>
      <c r="AD81" s="18" t="str">
        <f t="shared" si="39"/>
        <v/>
      </c>
      <c r="AE81" s="18" t="str">
        <f t="shared" si="40"/>
        <v/>
      </c>
      <c r="AF81" s="18" t="str">
        <f t="shared" si="41"/>
        <v/>
      </c>
      <c r="AG81" s="18" t="str">
        <f t="shared" si="42"/>
        <v/>
      </c>
      <c r="AI81" s="117" t="str">
        <f t="shared" si="49"/>
        <v/>
      </c>
      <c r="AK81" s="117" t="str">
        <f>IF($B81="", "", SUMIF(Recipes!$C$11:$C$5010, $B81, Recipes!$BB$11:$BB$5010))</f>
        <v/>
      </c>
      <c r="AM81" s="133" t="str">
        <f t="shared" si="50"/>
        <v/>
      </c>
      <c r="AO81" s="133" t="str">
        <f>IF($AM81="", "", IF($AO$8='Shopping List'!$BR$6, 0, $J81))</f>
        <v/>
      </c>
      <c r="AQ81" s="133" t="str">
        <f t="shared" si="51"/>
        <v/>
      </c>
      <c r="AS81" s="133" t="str">
        <f t="shared" si="52"/>
        <v/>
      </c>
      <c r="AU81" s="133" t="str">
        <f>IF($AQ81="", "", IF($AW$8='Shopping List'!$BR$6, 0, IFERROR($K81-$AS81, "")))</f>
        <v/>
      </c>
      <c r="AW81" s="137" t="str">
        <f>IF($AQ81="", "", IF(OR($AW$8='Shopping List'!$BR$6, $AU81&lt;=0), 0, IFERROR($K81-$AS81, "")))</f>
        <v/>
      </c>
      <c r="AY81" s="111" t="str">
        <f t="shared" si="53"/>
        <v/>
      </c>
      <c r="BA81" s="83" t="str">
        <f t="shared" si="54"/>
        <v/>
      </c>
      <c r="BC81" s="120" t="str">
        <f t="shared" si="43"/>
        <v>X</v>
      </c>
      <c r="BE81" s="90" t="str">
        <f t="shared" si="44"/>
        <v/>
      </c>
      <c r="BF81" s="90" t="str">
        <f t="shared" si="55"/>
        <v/>
      </c>
      <c r="BG81" s="111" t="str">
        <f t="shared" si="56"/>
        <v/>
      </c>
      <c r="BI81" s="90" t="str">
        <f t="shared" si="57"/>
        <v/>
      </c>
      <c r="BK81" s="120" t="str">
        <f>IF($I81="", "", IF(COUNTIF($I$11:$I81, $I81)&gt;1, "", $I81))</f>
        <v/>
      </c>
      <c r="BL81" s="90" t="str">
        <f t="shared" si="58"/>
        <v/>
      </c>
      <c r="BN81" s="90">
        <v>71</v>
      </c>
      <c r="BO81" s="120" t="str">
        <f t="shared" si="59"/>
        <v/>
      </c>
      <c r="BQ81" s="114" t="str">
        <f t="shared" si="45"/>
        <v/>
      </c>
    </row>
    <row r="82" spans="1:69" x14ac:dyDescent="0.25">
      <c r="A82" s="4"/>
      <c r="B82" s="37"/>
      <c r="C82" s="38"/>
      <c r="D82" s="39"/>
      <c r="E82" s="38"/>
      <c r="F82" s="47"/>
      <c r="G82" s="48"/>
      <c r="H82" s="52"/>
      <c r="I82" s="40"/>
      <c r="J82" s="56"/>
      <c r="K82" s="57"/>
      <c r="L82" s="40"/>
      <c r="M82" s="4"/>
      <c r="R82" s="26" t="str">
        <f t="shared" si="46"/>
        <v/>
      </c>
      <c r="S82" s="27" t="str">
        <f t="shared" si="47"/>
        <v/>
      </c>
      <c r="U82" s="18" t="str">
        <f t="shared" si="48"/>
        <v/>
      </c>
      <c r="W82" s="18" t="str">
        <f t="shared" si="32"/>
        <v/>
      </c>
      <c r="X82" s="18" t="str">
        <f t="shared" si="33"/>
        <v/>
      </c>
      <c r="Y82" s="18" t="str">
        <f t="shared" si="34"/>
        <v/>
      </c>
      <c r="Z82" s="18" t="str">
        <f t="shared" si="35"/>
        <v/>
      </c>
      <c r="AA82" s="18" t="str">
        <f t="shared" si="36"/>
        <v/>
      </c>
      <c r="AB82" s="18" t="str">
        <f t="shared" si="37"/>
        <v/>
      </c>
      <c r="AC82" s="18" t="str">
        <f t="shared" si="38"/>
        <v/>
      </c>
      <c r="AD82" s="18" t="str">
        <f t="shared" si="39"/>
        <v/>
      </c>
      <c r="AE82" s="18" t="str">
        <f t="shared" si="40"/>
        <v/>
      </c>
      <c r="AF82" s="18" t="str">
        <f t="shared" si="41"/>
        <v/>
      </c>
      <c r="AG82" s="18" t="str">
        <f t="shared" si="42"/>
        <v/>
      </c>
      <c r="AI82" s="117" t="str">
        <f t="shared" si="49"/>
        <v/>
      </c>
      <c r="AK82" s="117" t="str">
        <f>IF($B82="", "", SUMIF(Recipes!$C$11:$C$5010, $B82, Recipes!$BB$11:$BB$5010))</f>
        <v/>
      </c>
      <c r="AM82" s="133" t="str">
        <f t="shared" si="50"/>
        <v/>
      </c>
      <c r="AO82" s="133" t="str">
        <f>IF($AM82="", "", IF($AO$8='Shopping List'!$BR$6, 0, $J82))</f>
        <v/>
      </c>
      <c r="AQ82" s="133" t="str">
        <f t="shared" si="51"/>
        <v/>
      </c>
      <c r="AS82" s="133" t="str">
        <f t="shared" si="52"/>
        <v/>
      </c>
      <c r="AU82" s="133" t="str">
        <f>IF($AQ82="", "", IF($AW$8='Shopping List'!$BR$6, 0, IFERROR($K82-$AS82, "")))</f>
        <v/>
      </c>
      <c r="AW82" s="137" t="str">
        <f>IF($AQ82="", "", IF(OR($AW$8='Shopping List'!$BR$6, $AU82&lt;=0), 0, IFERROR($K82-$AS82, "")))</f>
        <v/>
      </c>
      <c r="AY82" s="111" t="str">
        <f t="shared" si="53"/>
        <v/>
      </c>
      <c r="BA82" s="83" t="str">
        <f t="shared" si="54"/>
        <v/>
      </c>
      <c r="BC82" s="120" t="str">
        <f t="shared" si="43"/>
        <v>X</v>
      </c>
      <c r="BE82" s="90" t="str">
        <f t="shared" si="44"/>
        <v/>
      </c>
      <c r="BF82" s="90" t="str">
        <f t="shared" si="55"/>
        <v/>
      </c>
      <c r="BG82" s="111" t="str">
        <f t="shared" si="56"/>
        <v/>
      </c>
      <c r="BI82" s="90" t="str">
        <f t="shared" si="57"/>
        <v/>
      </c>
      <c r="BK82" s="120" t="str">
        <f>IF($I82="", "", IF(COUNTIF($I$11:$I82, $I82)&gt;1, "", $I82))</f>
        <v/>
      </c>
      <c r="BL82" s="90" t="str">
        <f t="shared" si="58"/>
        <v/>
      </c>
      <c r="BN82" s="90">
        <v>72</v>
      </c>
      <c r="BO82" s="120" t="str">
        <f t="shared" si="59"/>
        <v/>
      </c>
      <c r="BQ82" s="114" t="str">
        <f t="shared" si="45"/>
        <v/>
      </c>
    </row>
    <row r="83" spans="1:69" x14ac:dyDescent="0.25">
      <c r="A83" s="4"/>
      <c r="B83" s="37"/>
      <c r="C83" s="38"/>
      <c r="D83" s="39"/>
      <c r="E83" s="38"/>
      <c r="F83" s="47"/>
      <c r="G83" s="48"/>
      <c r="H83" s="52"/>
      <c r="I83" s="40"/>
      <c r="J83" s="56"/>
      <c r="K83" s="57"/>
      <c r="L83" s="40"/>
      <c r="M83" s="4"/>
      <c r="R83" s="26" t="str">
        <f t="shared" si="46"/>
        <v/>
      </c>
      <c r="S83" s="27" t="str">
        <f t="shared" si="47"/>
        <v/>
      </c>
      <c r="U83" s="18" t="str">
        <f t="shared" si="48"/>
        <v/>
      </c>
      <c r="W83" s="18" t="str">
        <f t="shared" si="32"/>
        <v/>
      </c>
      <c r="X83" s="18" t="str">
        <f t="shared" si="33"/>
        <v/>
      </c>
      <c r="Y83" s="18" t="str">
        <f t="shared" si="34"/>
        <v/>
      </c>
      <c r="Z83" s="18" t="str">
        <f t="shared" si="35"/>
        <v/>
      </c>
      <c r="AA83" s="18" t="str">
        <f t="shared" si="36"/>
        <v/>
      </c>
      <c r="AB83" s="18" t="str">
        <f t="shared" si="37"/>
        <v/>
      </c>
      <c r="AC83" s="18" t="str">
        <f t="shared" si="38"/>
        <v/>
      </c>
      <c r="AD83" s="18" t="str">
        <f t="shared" si="39"/>
        <v/>
      </c>
      <c r="AE83" s="18" t="str">
        <f t="shared" si="40"/>
        <v/>
      </c>
      <c r="AF83" s="18" t="str">
        <f t="shared" si="41"/>
        <v/>
      </c>
      <c r="AG83" s="18" t="str">
        <f t="shared" si="42"/>
        <v/>
      </c>
      <c r="AI83" s="117" t="str">
        <f t="shared" si="49"/>
        <v/>
      </c>
      <c r="AK83" s="117" t="str">
        <f>IF($B83="", "", SUMIF(Recipes!$C$11:$C$5010, $B83, Recipes!$BB$11:$BB$5010))</f>
        <v/>
      </c>
      <c r="AM83" s="133" t="str">
        <f t="shared" si="50"/>
        <v/>
      </c>
      <c r="AO83" s="133" t="str">
        <f>IF($AM83="", "", IF($AO$8='Shopping List'!$BR$6, 0, $J83))</f>
        <v/>
      </c>
      <c r="AQ83" s="133" t="str">
        <f t="shared" si="51"/>
        <v/>
      </c>
      <c r="AS83" s="133" t="str">
        <f t="shared" si="52"/>
        <v/>
      </c>
      <c r="AU83" s="133" t="str">
        <f>IF($AQ83="", "", IF($AW$8='Shopping List'!$BR$6, 0, IFERROR($K83-$AS83, "")))</f>
        <v/>
      </c>
      <c r="AW83" s="137" t="str">
        <f>IF($AQ83="", "", IF(OR($AW$8='Shopping List'!$BR$6, $AU83&lt;=0), 0, IFERROR($K83-$AS83, "")))</f>
        <v/>
      </c>
      <c r="AY83" s="111" t="str">
        <f t="shared" si="53"/>
        <v/>
      </c>
      <c r="BA83" s="83" t="str">
        <f t="shared" si="54"/>
        <v/>
      </c>
      <c r="BC83" s="120" t="str">
        <f t="shared" si="43"/>
        <v>X</v>
      </c>
      <c r="BE83" s="90" t="str">
        <f t="shared" si="44"/>
        <v/>
      </c>
      <c r="BF83" s="90" t="str">
        <f t="shared" si="55"/>
        <v/>
      </c>
      <c r="BG83" s="111" t="str">
        <f t="shared" si="56"/>
        <v/>
      </c>
      <c r="BI83" s="90" t="str">
        <f t="shared" si="57"/>
        <v/>
      </c>
      <c r="BK83" s="120" t="str">
        <f>IF($I83="", "", IF(COUNTIF($I$11:$I83, $I83)&gt;1, "", $I83))</f>
        <v/>
      </c>
      <c r="BL83" s="90" t="str">
        <f t="shared" si="58"/>
        <v/>
      </c>
      <c r="BN83" s="90">
        <v>73</v>
      </c>
      <c r="BO83" s="120" t="str">
        <f t="shared" si="59"/>
        <v/>
      </c>
      <c r="BQ83" s="114" t="str">
        <f t="shared" si="45"/>
        <v/>
      </c>
    </row>
    <row r="84" spans="1:69" x14ac:dyDescent="0.25">
      <c r="A84" s="4"/>
      <c r="B84" s="37"/>
      <c r="C84" s="38"/>
      <c r="D84" s="39"/>
      <c r="E84" s="38"/>
      <c r="F84" s="47"/>
      <c r="G84" s="48"/>
      <c r="H84" s="52"/>
      <c r="I84" s="40"/>
      <c r="J84" s="56"/>
      <c r="K84" s="57"/>
      <c r="L84" s="40"/>
      <c r="M84" s="4"/>
      <c r="R84" s="26" t="str">
        <f t="shared" si="46"/>
        <v/>
      </c>
      <c r="S84" s="27" t="str">
        <f t="shared" si="47"/>
        <v/>
      </c>
      <c r="U84" s="18" t="str">
        <f t="shared" si="48"/>
        <v/>
      </c>
      <c r="W84" s="18" t="str">
        <f t="shared" si="32"/>
        <v/>
      </c>
      <c r="X84" s="18" t="str">
        <f t="shared" si="33"/>
        <v/>
      </c>
      <c r="Y84" s="18" t="str">
        <f t="shared" si="34"/>
        <v/>
      </c>
      <c r="Z84" s="18" t="str">
        <f t="shared" si="35"/>
        <v/>
      </c>
      <c r="AA84" s="18" t="str">
        <f t="shared" si="36"/>
        <v/>
      </c>
      <c r="AB84" s="18" t="str">
        <f t="shared" si="37"/>
        <v/>
      </c>
      <c r="AC84" s="18" t="str">
        <f t="shared" si="38"/>
        <v/>
      </c>
      <c r="AD84" s="18" t="str">
        <f t="shared" si="39"/>
        <v/>
      </c>
      <c r="AE84" s="18" t="str">
        <f t="shared" si="40"/>
        <v/>
      </c>
      <c r="AF84" s="18" t="str">
        <f t="shared" si="41"/>
        <v/>
      </c>
      <c r="AG84" s="18" t="str">
        <f t="shared" si="42"/>
        <v/>
      </c>
      <c r="AI84" s="117" t="str">
        <f t="shared" si="49"/>
        <v/>
      </c>
      <c r="AK84" s="117" t="str">
        <f>IF($B84="", "", SUMIF(Recipes!$C$11:$C$5010, $B84, Recipes!$BB$11:$BB$5010))</f>
        <v/>
      </c>
      <c r="AM84" s="133" t="str">
        <f t="shared" si="50"/>
        <v/>
      </c>
      <c r="AO84" s="133" t="str">
        <f>IF($AM84="", "", IF($AO$8='Shopping List'!$BR$6, 0, $J84))</f>
        <v/>
      </c>
      <c r="AQ84" s="133" t="str">
        <f t="shared" si="51"/>
        <v/>
      </c>
      <c r="AS84" s="133" t="str">
        <f t="shared" si="52"/>
        <v/>
      </c>
      <c r="AU84" s="133" t="str">
        <f>IF($AQ84="", "", IF($AW$8='Shopping List'!$BR$6, 0, IFERROR($K84-$AS84, "")))</f>
        <v/>
      </c>
      <c r="AW84" s="137" t="str">
        <f>IF($AQ84="", "", IF(OR($AW$8='Shopping List'!$BR$6, $AU84&lt;=0), 0, IFERROR($K84-$AS84, "")))</f>
        <v/>
      </c>
      <c r="AY84" s="111" t="str">
        <f t="shared" si="53"/>
        <v/>
      </c>
      <c r="BA84" s="83" t="str">
        <f t="shared" si="54"/>
        <v/>
      </c>
      <c r="BC84" s="120" t="str">
        <f t="shared" si="43"/>
        <v>X</v>
      </c>
      <c r="BE84" s="90" t="str">
        <f t="shared" si="44"/>
        <v/>
      </c>
      <c r="BF84" s="90" t="str">
        <f t="shared" si="55"/>
        <v/>
      </c>
      <c r="BG84" s="111" t="str">
        <f t="shared" si="56"/>
        <v/>
      </c>
      <c r="BI84" s="90" t="str">
        <f t="shared" si="57"/>
        <v/>
      </c>
      <c r="BK84" s="120" t="str">
        <f>IF($I84="", "", IF(COUNTIF($I$11:$I84, $I84)&gt;1, "", $I84))</f>
        <v/>
      </c>
      <c r="BL84" s="90" t="str">
        <f t="shared" si="58"/>
        <v/>
      </c>
      <c r="BN84" s="90">
        <v>74</v>
      </c>
      <c r="BO84" s="120" t="str">
        <f t="shared" si="59"/>
        <v/>
      </c>
      <c r="BQ84" s="114" t="str">
        <f t="shared" si="45"/>
        <v/>
      </c>
    </row>
    <row r="85" spans="1:69" x14ac:dyDescent="0.25">
      <c r="A85" s="4"/>
      <c r="B85" s="37"/>
      <c r="C85" s="38"/>
      <c r="D85" s="39"/>
      <c r="E85" s="38"/>
      <c r="F85" s="47"/>
      <c r="G85" s="48"/>
      <c r="H85" s="52"/>
      <c r="I85" s="40"/>
      <c r="J85" s="56"/>
      <c r="K85" s="57"/>
      <c r="L85" s="40"/>
      <c r="M85" s="4"/>
      <c r="R85" s="26" t="str">
        <f t="shared" si="46"/>
        <v/>
      </c>
      <c r="S85" s="27" t="str">
        <f t="shared" si="47"/>
        <v/>
      </c>
      <c r="U85" s="18" t="str">
        <f t="shared" si="48"/>
        <v/>
      </c>
      <c r="W85" s="18" t="str">
        <f t="shared" si="32"/>
        <v/>
      </c>
      <c r="X85" s="18" t="str">
        <f t="shared" si="33"/>
        <v/>
      </c>
      <c r="Y85" s="18" t="str">
        <f t="shared" si="34"/>
        <v/>
      </c>
      <c r="Z85" s="18" t="str">
        <f t="shared" si="35"/>
        <v/>
      </c>
      <c r="AA85" s="18" t="str">
        <f t="shared" si="36"/>
        <v/>
      </c>
      <c r="AB85" s="18" t="str">
        <f t="shared" si="37"/>
        <v/>
      </c>
      <c r="AC85" s="18" t="str">
        <f t="shared" si="38"/>
        <v/>
      </c>
      <c r="AD85" s="18" t="str">
        <f t="shared" si="39"/>
        <v/>
      </c>
      <c r="AE85" s="18" t="str">
        <f t="shared" si="40"/>
        <v/>
      </c>
      <c r="AF85" s="18" t="str">
        <f t="shared" si="41"/>
        <v/>
      </c>
      <c r="AG85" s="18" t="str">
        <f t="shared" si="42"/>
        <v/>
      </c>
      <c r="AI85" s="117" t="str">
        <f t="shared" si="49"/>
        <v/>
      </c>
      <c r="AK85" s="117" t="str">
        <f>IF($B85="", "", SUMIF(Recipes!$C$11:$C$5010, $B85, Recipes!$BB$11:$BB$5010))</f>
        <v/>
      </c>
      <c r="AM85" s="133" t="str">
        <f t="shared" si="50"/>
        <v/>
      </c>
      <c r="AO85" s="133" t="str">
        <f>IF($AM85="", "", IF($AO$8='Shopping List'!$BR$6, 0, $J85))</f>
        <v/>
      </c>
      <c r="AQ85" s="133" t="str">
        <f t="shared" si="51"/>
        <v/>
      </c>
      <c r="AS85" s="133" t="str">
        <f t="shared" si="52"/>
        <v/>
      </c>
      <c r="AU85" s="133" t="str">
        <f>IF($AQ85="", "", IF($AW$8='Shopping List'!$BR$6, 0, IFERROR($K85-$AS85, "")))</f>
        <v/>
      </c>
      <c r="AW85" s="137" t="str">
        <f>IF($AQ85="", "", IF(OR($AW$8='Shopping List'!$BR$6, $AU85&lt;=0), 0, IFERROR($K85-$AS85, "")))</f>
        <v/>
      </c>
      <c r="AY85" s="111" t="str">
        <f t="shared" si="53"/>
        <v/>
      </c>
      <c r="BA85" s="83" t="str">
        <f t="shared" si="54"/>
        <v/>
      </c>
      <c r="BC85" s="120" t="str">
        <f t="shared" si="43"/>
        <v>X</v>
      </c>
      <c r="BE85" s="90" t="str">
        <f t="shared" si="44"/>
        <v/>
      </c>
      <c r="BF85" s="90" t="str">
        <f t="shared" si="55"/>
        <v/>
      </c>
      <c r="BG85" s="111" t="str">
        <f t="shared" si="56"/>
        <v/>
      </c>
      <c r="BI85" s="90" t="str">
        <f t="shared" si="57"/>
        <v/>
      </c>
      <c r="BK85" s="120" t="str">
        <f>IF($I85="", "", IF(COUNTIF($I$11:$I85, $I85)&gt;1, "", $I85))</f>
        <v/>
      </c>
      <c r="BL85" s="90" t="str">
        <f t="shared" si="58"/>
        <v/>
      </c>
      <c r="BN85" s="90">
        <v>75</v>
      </c>
      <c r="BO85" s="120" t="str">
        <f t="shared" si="59"/>
        <v/>
      </c>
      <c r="BQ85" s="114" t="str">
        <f t="shared" si="45"/>
        <v/>
      </c>
    </row>
    <row r="86" spans="1:69" x14ac:dyDescent="0.25">
      <c r="A86" s="4"/>
      <c r="B86" s="37"/>
      <c r="C86" s="38"/>
      <c r="D86" s="39"/>
      <c r="E86" s="38"/>
      <c r="F86" s="47"/>
      <c r="G86" s="48"/>
      <c r="H86" s="52"/>
      <c r="I86" s="40"/>
      <c r="J86" s="56"/>
      <c r="K86" s="57"/>
      <c r="L86" s="40"/>
      <c r="M86" s="4"/>
      <c r="R86" s="26" t="str">
        <f t="shared" si="46"/>
        <v/>
      </c>
      <c r="S86" s="27" t="str">
        <f t="shared" si="47"/>
        <v/>
      </c>
      <c r="U86" s="18" t="str">
        <f t="shared" si="48"/>
        <v/>
      </c>
      <c r="W86" s="18" t="str">
        <f t="shared" si="32"/>
        <v/>
      </c>
      <c r="X86" s="18" t="str">
        <f t="shared" si="33"/>
        <v/>
      </c>
      <c r="Y86" s="18" t="str">
        <f t="shared" si="34"/>
        <v/>
      </c>
      <c r="Z86" s="18" t="str">
        <f t="shared" si="35"/>
        <v/>
      </c>
      <c r="AA86" s="18" t="str">
        <f t="shared" si="36"/>
        <v/>
      </c>
      <c r="AB86" s="18" t="str">
        <f t="shared" si="37"/>
        <v/>
      </c>
      <c r="AC86" s="18" t="str">
        <f t="shared" si="38"/>
        <v/>
      </c>
      <c r="AD86" s="18" t="str">
        <f t="shared" si="39"/>
        <v/>
      </c>
      <c r="AE86" s="18" t="str">
        <f t="shared" si="40"/>
        <v/>
      </c>
      <c r="AF86" s="18" t="str">
        <f t="shared" si="41"/>
        <v/>
      </c>
      <c r="AG86" s="18" t="str">
        <f t="shared" si="42"/>
        <v/>
      </c>
      <c r="AI86" s="117" t="str">
        <f t="shared" si="49"/>
        <v/>
      </c>
      <c r="AK86" s="117" t="str">
        <f>IF($B86="", "", SUMIF(Recipes!$C$11:$C$5010, $B86, Recipes!$BB$11:$BB$5010))</f>
        <v/>
      </c>
      <c r="AM86" s="133" t="str">
        <f t="shared" si="50"/>
        <v/>
      </c>
      <c r="AO86" s="133" t="str">
        <f>IF($AM86="", "", IF($AO$8='Shopping List'!$BR$6, 0, $J86))</f>
        <v/>
      </c>
      <c r="AQ86" s="133" t="str">
        <f t="shared" si="51"/>
        <v/>
      </c>
      <c r="AS86" s="133" t="str">
        <f t="shared" si="52"/>
        <v/>
      </c>
      <c r="AU86" s="133" t="str">
        <f>IF($AQ86="", "", IF($AW$8='Shopping List'!$BR$6, 0, IFERROR($K86-$AS86, "")))</f>
        <v/>
      </c>
      <c r="AW86" s="137" t="str">
        <f>IF($AQ86="", "", IF(OR($AW$8='Shopping List'!$BR$6, $AU86&lt;=0), 0, IFERROR($K86-$AS86, "")))</f>
        <v/>
      </c>
      <c r="AY86" s="111" t="str">
        <f t="shared" si="53"/>
        <v/>
      </c>
      <c r="BA86" s="83" t="str">
        <f t="shared" si="54"/>
        <v/>
      </c>
      <c r="BC86" s="120" t="str">
        <f t="shared" si="43"/>
        <v>X</v>
      </c>
      <c r="BE86" s="90" t="str">
        <f t="shared" si="44"/>
        <v/>
      </c>
      <c r="BF86" s="90" t="str">
        <f t="shared" si="55"/>
        <v/>
      </c>
      <c r="BG86" s="111" t="str">
        <f t="shared" si="56"/>
        <v/>
      </c>
      <c r="BI86" s="90" t="str">
        <f t="shared" si="57"/>
        <v/>
      </c>
      <c r="BK86" s="120" t="str">
        <f>IF($I86="", "", IF(COUNTIF($I$11:$I86, $I86)&gt;1, "", $I86))</f>
        <v/>
      </c>
      <c r="BL86" s="90" t="str">
        <f t="shared" si="58"/>
        <v/>
      </c>
      <c r="BN86" s="90">
        <v>76</v>
      </c>
      <c r="BO86" s="120" t="str">
        <f t="shared" si="59"/>
        <v/>
      </c>
      <c r="BQ86" s="114" t="str">
        <f t="shared" si="45"/>
        <v/>
      </c>
    </row>
    <row r="87" spans="1:69" x14ac:dyDescent="0.25">
      <c r="A87" s="4"/>
      <c r="B87" s="37"/>
      <c r="C87" s="38"/>
      <c r="D87" s="39"/>
      <c r="E87" s="38"/>
      <c r="F87" s="47"/>
      <c r="G87" s="48"/>
      <c r="H87" s="52"/>
      <c r="I87" s="40"/>
      <c r="J87" s="56"/>
      <c r="K87" s="57"/>
      <c r="L87" s="40"/>
      <c r="M87" s="4"/>
      <c r="R87" s="26" t="str">
        <f t="shared" si="46"/>
        <v/>
      </c>
      <c r="S87" s="27" t="str">
        <f t="shared" si="47"/>
        <v/>
      </c>
      <c r="U87" s="18" t="str">
        <f t="shared" si="48"/>
        <v/>
      </c>
      <c r="W87" s="18" t="str">
        <f t="shared" si="32"/>
        <v/>
      </c>
      <c r="X87" s="18" t="str">
        <f t="shared" si="33"/>
        <v/>
      </c>
      <c r="Y87" s="18" t="str">
        <f t="shared" si="34"/>
        <v/>
      </c>
      <c r="Z87" s="18" t="str">
        <f t="shared" si="35"/>
        <v/>
      </c>
      <c r="AA87" s="18" t="str">
        <f t="shared" si="36"/>
        <v/>
      </c>
      <c r="AB87" s="18" t="str">
        <f t="shared" si="37"/>
        <v/>
      </c>
      <c r="AC87" s="18" t="str">
        <f t="shared" si="38"/>
        <v/>
      </c>
      <c r="AD87" s="18" t="str">
        <f t="shared" si="39"/>
        <v/>
      </c>
      <c r="AE87" s="18" t="str">
        <f t="shared" si="40"/>
        <v/>
      </c>
      <c r="AF87" s="18" t="str">
        <f t="shared" si="41"/>
        <v/>
      </c>
      <c r="AG87" s="18" t="str">
        <f t="shared" si="42"/>
        <v/>
      </c>
      <c r="AI87" s="117" t="str">
        <f t="shared" si="49"/>
        <v/>
      </c>
      <c r="AK87" s="117" t="str">
        <f>IF($B87="", "", SUMIF(Recipes!$C$11:$C$5010, $B87, Recipes!$BB$11:$BB$5010))</f>
        <v/>
      </c>
      <c r="AM87" s="133" t="str">
        <f t="shared" si="50"/>
        <v/>
      </c>
      <c r="AO87" s="133" t="str">
        <f>IF($AM87="", "", IF($AO$8='Shopping List'!$BR$6, 0, $J87))</f>
        <v/>
      </c>
      <c r="AQ87" s="133" t="str">
        <f t="shared" si="51"/>
        <v/>
      </c>
      <c r="AS87" s="133" t="str">
        <f t="shared" si="52"/>
        <v/>
      </c>
      <c r="AU87" s="133" t="str">
        <f>IF($AQ87="", "", IF($AW$8='Shopping List'!$BR$6, 0, IFERROR($K87-$AS87, "")))</f>
        <v/>
      </c>
      <c r="AW87" s="137" t="str">
        <f>IF($AQ87="", "", IF(OR($AW$8='Shopping List'!$BR$6, $AU87&lt;=0), 0, IFERROR($K87-$AS87, "")))</f>
        <v/>
      </c>
      <c r="AY87" s="111" t="str">
        <f t="shared" si="53"/>
        <v/>
      </c>
      <c r="BA87" s="83" t="str">
        <f t="shared" si="54"/>
        <v/>
      </c>
      <c r="BC87" s="120" t="str">
        <f t="shared" si="43"/>
        <v>X</v>
      </c>
      <c r="BE87" s="90" t="str">
        <f t="shared" si="44"/>
        <v/>
      </c>
      <c r="BF87" s="90" t="str">
        <f t="shared" si="55"/>
        <v/>
      </c>
      <c r="BG87" s="111" t="str">
        <f t="shared" si="56"/>
        <v/>
      </c>
      <c r="BI87" s="90" t="str">
        <f t="shared" si="57"/>
        <v/>
      </c>
      <c r="BK87" s="120" t="str">
        <f>IF($I87="", "", IF(COUNTIF($I$11:$I87, $I87)&gt;1, "", $I87))</f>
        <v/>
      </c>
      <c r="BL87" s="90" t="str">
        <f t="shared" si="58"/>
        <v/>
      </c>
      <c r="BN87" s="90">
        <v>77</v>
      </c>
      <c r="BO87" s="120" t="str">
        <f t="shared" si="59"/>
        <v/>
      </c>
      <c r="BQ87" s="114" t="str">
        <f t="shared" si="45"/>
        <v/>
      </c>
    </row>
    <row r="88" spans="1:69" x14ac:dyDescent="0.25">
      <c r="A88" s="4"/>
      <c r="B88" s="37"/>
      <c r="C88" s="38"/>
      <c r="D88" s="39"/>
      <c r="E88" s="38"/>
      <c r="F88" s="47"/>
      <c r="G88" s="48"/>
      <c r="H88" s="52"/>
      <c r="I88" s="40"/>
      <c r="J88" s="56"/>
      <c r="K88" s="57"/>
      <c r="L88" s="40"/>
      <c r="M88" s="4"/>
      <c r="R88" s="26" t="str">
        <f t="shared" si="46"/>
        <v/>
      </c>
      <c r="S88" s="27" t="str">
        <f t="shared" si="47"/>
        <v/>
      </c>
      <c r="U88" s="18" t="str">
        <f t="shared" si="48"/>
        <v/>
      </c>
      <c r="W88" s="18" t="str">
        <f t="shared" si="32"/>
        <v/>
      </c>
      <c r="X88" s="18" t="str">
        <f t="shared" si="33"/>
        <v/>
      </c>
      <c r="Y88" s="18" t="str">
        <f t="shared" si="34"/>
        <v/>
      </c>
      <c r="Z88" s="18" t="str">
        <f t="shared" si="35"/>
        <v/>
      </c>
      <c r="AA88" s="18" t="str">
        <f t="shared" si="36"/>
        <v/>
      </c>
      <c r="AB88" s="18" t="str">
        <f t="shared" si="37"/>
        <v/>
      </c>
      <c r="AC88" s="18" t="str">
        <f t="shared" si="38"/>
        <v/>
      </c>
      <c r="AD88" s="18" t="str">
        <f t="shared" si="39"/>
        <v/>
      </c>
      <c r="AE88" s="18" t="str">
        <f t="shared" si="40"/>
        <v/>
      </c>
      <c r="AF88" s="18" t="str">
        <f t="shared" si="41"/>
        <v/>
      </c>
      <c r="AG88" s="18" t="str">
        <f t="shared" si="42"/>
        <v/>
      </c>
      <c r="AI88" s="117" t="str">
        <f t="shared" si="49"/>
        <v/>
      </c>
      <c r="AK88" s="117" t="str">
        <f>IF($B88="", "", SUMIF(Recipes!$C$11:$C$5010, $B88, Recipes!$BB$11:$BB$5010))</f>
        <v/>
      </c>
      <c r="AM88" s="133" t="str">
        <f t="shared" si="50"/>
        <v/>
      </c>
      <c r="AO88" s="133" t="str">
        <f>IF($AM88="", "", IF($AO$8='Shopping List'!$BR$6, 0, $J88))</f>
        <v/>
      </c>
      <c r="AQ88" s="133" t="str">
        <f t="shared" si="51"/>
        <v/>
      </c>
      <c r="AS88" s="133" t="str">
        <f t="shared" si="52"/>
        <v/>
      </c>
      <c r="AU88" s="133" t="str">
        <f>IF($AQ88="", "", IF($AW$8='Shopping List'!$BR$6, 0, IFERROR($K88-$AS88, "")))</f>
        <v/>
      </c>
      <c r="AW88" s="137" t="str">
        <f>IF($AQ88="", "", IF(OR($AW$8='Shopping List'!$BR$6, $AU88&lt;=0), 0, IFERROR($K88-$AS88, "")))</f>
        <v/>
      </c>
      <c r="AY88" s="111" t="str">
        <f t="shared" si="53"/>
        <v/>
      </c>
      <c r="BA88" s="83" t="str">
        <f t="shared" si="54"/>
        <v/>
      </c>
      <c r="BC88" s="120" t="str">
        <f t="shared" si="43"/>
        <v>X</v>
      </c>
      <c r="BE88" s="90" t="str">
        <f t="shared" si="44"/>
        <v/>
      </c>
      <c r="BF88" s="90" t="str">
        <f t="shared" si="55"/>
        <v/>
      </c>
      <c r="BG88" s="111" t="str">
        <f t="shared" si="56"/>
        <v/>
      </c>
      <c r="BI88" s="90" t="str">
        <f t="shared" si="57"/>
        <v/>
      </c>
      <c r="BK88" s="120" t="str">
        <f>IF($I88="", "", IF(COUNTIF($I$11:$I88, $I88)&gt;1, "", $I88))</f>
        <v/>
      </c>
      <c r="BL88" s="90" t="str">
        <f t="shared" si="58"/>
        <v/>
      </c>
      <c r="BN88" s="90">
        <v>78</v>
      </c>
      <c r="BO88" s="120" t="str">
        <f t="shared" si="59"/>
        <v/>
      </c>
      <c r="BQ88" s="114" t="str">
        <f t="shared" si="45"/>
        <v/>
      </c>
    </row>
    <row r="89" spans="1:69" x14ac:dyDescent="0.25">
      <c r="A89" s="4"/>
      <c r="B89" s="37"/>
      <c r="C89" s="38"/>
      <c r="D89" s="39"/>
      <c r="E89" s="38"/>
      <c r="F89" s="47"/>
      <c r="G89" s="48"/>
      <c r="H89" s="52"/>
      <c r="I89" s="40"/>
      <c r="J89" s="56"/>
      <c r="K89" s="57"/>
      <c r="L89" s="40"/>
      <c r="M89" s="4"/>
      <c r="R89" s="26" t="str">
        <f t="shared" si="46"/>
        <v/>
      </c>
      <c r="S89" s="27" t="str">
        <f t="shared" si="47"/>
        <v/>
      </c>
      <c r="U89" s="18" t="str">
        <f t="shared" si="48"/>
        <v/>
      </c>
      <c r="W89" s="18" t="str">
        <f t="shared" si="32"/>
        <v/>
      </c>
      <c r="X89" s="18" t="str">
        <f t="shared" si="33"/>
        <v/>
      </c>
      <c r="Y89" s="18" t="str">
        <f t="shared" si="34"/>
        <v/>
      </c>
      <c r="Z89" s="18" t="str">
        <f t="shared" si="35"/>
        <v/>
      </c>
      <c r="AA89" s="18" t="str">
        <f t="shared" si="36"/>
        <v/>
      </c>
      <c r="AB89" s="18" t="str">
        <f t="shared" si="37"/>
        <v/>
      </c>
      <c r="AC89" s="18" t="str">
        <f t="shared" si="38"/>
        <v/>
      </c>
      <c r="AD89" s="18" t="str">
        <f t="shared" si="39"/>
        <v/>
      </c>
      <c r="AE89" s="18" t="str">
        <f t="shared" si="40"/>
        <v/>
      </c>
      <c r="AF89" s="18" t="str">
        <f t="shared" si="41"/>
        <v/>
      </c>
      <c r="AG89" s="18" t="str">
        <f t="shared" si="42"/>
        <v/>
      </c>
      <c r="AI89" s="117" t="str">
        <f t="shared" si="49"/>
        <v/>
      </c>
      <c r="AK89" s="117" t="str">
        <f>IF($B89="", "", SUMIF(Recipes!$C$11:$C$5010, $B89, Recipes!$BB$11:$BB$5010))</f>
        <v/>
      </c>
      <c r="AM89" s="133" t="str">
        <f t="shared" si="50"/>
        <v/>
      </c>
      <c r="AO89" s="133" t="str">
        <f>IF($AM89="", "", IF($AO$8='Shopping List'!$BR$6, 0, $J89))</f>
        <v/>
      </c>
      <c r="AQ89" s="133" t="str">
        <f t="shared" si="51"/>
        <v/>
      </c>
      <c r="AS89" s="133" t="str">
        <f t="shared" si="52"/>
        <v/>
      </c>
      <c r="AU89" s="133" t="str">
        <f>IF($AQ89="", "", IF($AW$8='Shopping List'!$BR$6, 0, IFERROR($K89-$AS89, "")))</f>
        <v/>
      </c>
      <c r="AW89" s="137" t="str">
        <f>IF($AQ89="", "", IF(OR($AW$8='Shopping List'!$BR$6, $AU89&lt;=0), 0, IFERROR($K89-$AS89, "")))</f>
        <v/>
      </c>
      <c r="AY89" s="111" t="str">
        <f t="shared" si="53"/>
        <v/>
      </c>
      <c r="BA89" s="83" t="str">
        <f t="shared" si="54"/>
        <v/>
      </c>
      <c r="BC89" s="120" t="str">
        <f t="shared" si="43"/>
        <v>X</v>
      </c>
      <c r="BE89" s="90" t="str">
        <f t="shared" si="44"/>
        <v/>
      </c>
      <c r="BF89" s="90" t="str">
        <f t="shared" si="55"/>
        <v/>
      </c>
      <c r="BG89" s="111" t="str">
        <f t="shared" si="56"/>
        <v/>
      </c>
      <c r="BI89" s="90" t="str">
        <f t="shared" si="57"/>
        <v/>
      </c>
      <c r="BK89" s="120" t="str">
        <f>IF($I89="", "", IF(COUNTIF($I$11:$I89, $I89)&gt;1, "", $I89))</f>
        <v/>
      </c>
      <c r="BL89" s="90" t="str">
        <f t="shared" si="58"/>
        <v/>
      </c>
      <c r="BN89" s="90">
        <v>79</v>
      </c>
      <c r="BO89" s="120" t="str">
        <f t="shared" si="59"/>
        <v/>
      </c>
      <c r="BQ89" s="114" t="str">
        <f t="shared" si="45"/>
        <v/>
      </c>
    </row>
    <row r="90" spans="1:69" x14ac:dyDescent="0.25">
      <c r="A90" s="4"/>
      <c r="B90" s="37"/>
      <c r="C90" s="38"/>
      <c r="D90" s="39"/>
      <c r="E90" s="38"/>
      <c r="F90" s="47"/>
      <c r="G90" s="48"/>
      <c r="H90" s="52"/>
      <c r="I90" s="40"/>
      <c r="J90" s="56"/>
      <c r="K90" s="57"/>
      <c r="L90" s="40"/>
      <c r="M90" s="4"/>
      <c r="R90" s="26" t="str">
        <f t="shared" si="46"/>
        <v/>
      </c>
      <c r="S90" s="27" t="str">
        <f t="shared" si="47"/>
        <v/>
      </c>
      <c r="U90" s="18" t="str">
        <f t="shared" si="48"/>
        <v/>
      </c>
      <c r="W90" s="18" t="str">
        <f t="shared" si="32"/>
        <v/>
      </c>
      <c r="X90" s="18" t="str">
        <f t="shared" si="33"/>
        <v/>
      </c>
      <c r="Y90" s="18" t="str">
        <f t="shared" si="34"/>
        <v/>
      </c>
      <c r="Z90" s="18" t="str">
        <f t="shared" si="35"/>
        <v/>
      </c>
      <c r="AA90" s="18" t="str">
        <f t="shared" si="36"/>
        <v/>
      </c>
      <c r="AB90" s="18" t="str">
        <f t="shared" si="37"/>
        <v/>
      </c>
      <c r="AC90" s="18" t="str">
        <f t="shared" si="38"/>
        <v/>
      </c>
      <c r="AD90" s="18" t="str">
        <f t="shared" si="39"/>
        <v/>
      </c>
      <c r="AE90" s="18" t="str">
        <f t="shared" si="40"/>
        <v/>
      </c>
      <c r="AF90" s="18" t="str">
        <f t="shared" si="41"/>
        <v/>
      </c>
      <c r="AG90" s="18" t="str">
        <f t="shared" si="42"/>
        <v/>
      </c>
      <c r="AI90" s="117" t="str">
        <f t="shared" si="49"/>
        <v/>
      </c>
      <c r="AK90" s="117" t="str">
        <f>IF($B90="", "", SUMIF(Recipes!$C$11:$C$5010, $B90, Recipes!$BB$11:$BB$5010))</f>
        <v/>
      </c>
      <c r="AM90" s="133" t="str">
        <f t="shared" si="50"/>
        <v/>
      </c>
      <c r="AO90" s="133" t="str">
        <f>IF($AM90="", "", IF($AO$8='Shopping List'!$BR$6, 0, $J90))</f>
        <v/>
      </c>
      <c r="AQ90" s="133" t="str">
        <f t="shared" si="51"/>
        <v/>
      </c>
      <c r="AS90" s="133" t="str">
        <f t="shared" si="52"/>
        <v/>
      </c>
      <c r="AU90" s="133" t="str">
        <f>IF($AQ90="", "", IF($AW$8='Shopping List'!$BR$6, 0, IFERROR($K90-$AS90, "")))</f>
        <v/>
      </c>
      <c r="AW90" s="137" t="str">
        <f>IF($AQ90="", "", IF(OR($AW$8='Shopping List'!$BR$6, $AU90&lt;=0), 0, IFERROR($K90-$AS90, "")))</f>
        <v/>
      </c>
      <c r="AY90" s="111" t="str">
        <f t="shared" si="53"/>
        <v/>
      </c>
      <c r="BA90" s="83" t="str">
        <f t="shared" si="54"/>
        <v/>
      </c>
      <c r="BC90" s="120" t="str">
        <f t="shared" si="43"/>
        <v>X</v>
      </c>
      <c r="BE90" s="90" t="str">
        <f t="shared" si="44"/>
        <v/>
      </c>
      <c r="BF90" s="90" t="str">
        <f t="shared" si="55"/>
        <v/>
      </c>
      <c r="BG90" s="111" t="str">
        <f t="shared" si="56"/>
        <v/>
      </c>
      <c r="BI90" s="90" t="str">
        <f t="shared" si="57"/>
        <v/>
      </c>
      <c r="BK90" s="120" t="str">
        <f>IF($I90="", "", IF(COUNTIF($I$11:$I90, $I90)&gt;1, "", $I90))</f>
        <v/>
      </c>
      <c r="BL90" s="90" t="str">
        <f t="shared" si="58"/>
        <v/>
      </c>
      <c r="BN90" s="90">
        <v>80</v>
      </c>
      <c r="BO90" s="120" t="str">
        <f t="shared" si="59"/>
        <v/>
      </c>
      <c r="BQ90" s="114" t="str">
        <f t="shared" si="45"/>
        <v/>
      </c>
    </row>
    <row r="91" spans="1:69" x14ac:dyDescent="0.25">
      <c r="A91" s="4"/>
      <c r="B91" s="37"/>
      <c r="C91" s="38"/>
      <c r="D91" s="39"/>
      <c r="E91" s="38"/>
      <c r="F91" s="47"/>
      <c r="G91" s="48"/>
      <c r="H91" s="52"/>
      <c r="I91" s="40"/>
      <c r="J91" s="56"/>
      <c r="K91" s="57"/>
      <c r="L91" s="40"/>
      <c r="M91" s="4"/>
      <c r="R91" s="26" t="str">
        <f t="shared" si="46"/>
        <v/>
      </c>
      <c r="S91" s="27" t="str">
        <f t="shared" si="47"/>
        <v/>
      </c>
      <c r="U91" s="18" t="str">
        <f t="shared" si="48"/>
        <v/>
      </c>
      <c r="W91" s="18" t="str">
        <f t="shared" si="32"/>
        <v/>
      </c>
      <c r="X91" s="18" t="str">
        <f t="shared" si="33"/>
        <v/>
      </c>
      <c r="Y91" s="18" t="str">
        <f t="shared" si="34"/>
        <v/>
      </c>
      <c r="Z91" s="18" t="str">
        <f t="shared" si="35"/>
        <v/>
      </c>
      <c r="AA91" s="18" t="str">
        <f t="shared" si="36"/>
        <v/>
      </c>
      <c r="AB91" s="18" t="str">
        <f t="shared" si="37"/>
        <v/>
      </c>
      <c r="AC91" s="18" t="str">
        <f t="shared" si="38"/>
        <v/>
      </c>
      <c r="AD91" s="18" t="str">
        <f t="shared" si="39"/>
        <v/>
      </c>
      <c r="AE91" s="18" t="str">
        <f t="shared" si="40"/>
        <v/>
      </c>
      <c r="AF91" s="18" t="str">
        <f t="shared" si="41"/>
        <v/>
      </c>
      <c r="AG91" s="18" t="str">
        <f t="shared" si="42"/>
        <v/>
      </c>
      <c r="AI91" s="117" t="str">
        <f t="shared" si="49"/>
        <v/>
      </c>
      <c r="AK91" s="117" t="str">
        <f>IF($B91="", "", SUMIF(Recipes!$C$11:$C$5010, $B91, Recipes!$BB$11:$BB$5010))</f>
        <v/>
      </c>
      <c r="AM91" s="133" t="str">
        <f t="shared" si="50"/>
        <v/>
      </c>
      <c r="AO91" s="133" t="str">
        <f>IF($AM91="", "", IF($AO$8='Shopping List'!$BR$6, 0, $J91))</f>
        <v/>
      </c>
      <c r="AQ91" s="133" t="str">
        <f t="shared" si="51"/>
        <v/>
      </c>
      <c r="AS91" s="133" t="str">
        <f t="shared" si="52"/>
        <v/>
      </c>
      <c r="AU91" s="133" t="str">
        <f>IF($AQ91="", "", IF($AW$8='Shopping List'!$BR$6, 0, IFERROR($K91-$AS91, "")))</f>
        <v/>
      </c>
      <c r="AW91" s="137" t="str">
        <f>IF($AQ91="", "", IF(OR($AW$8='Shopping List'!$BR$6, $AU91&lt;=0), 0, IFERROR($K91-$AS91, "")))</f>
        <v/>
      </c>
      <c r="AY91" s="111" t="str">
        <f t="shared" si="53"/>
        <v/>
      </c>
      <c r="BA91" s="83" t="str">
        <f t="shared" si="54"/>
        <v/>
      </c>
      <c r="BC91" s="120" t="str">
        <f t="shared" si="43"/>
        <v>X</v>
      </c>
      <c r="BE91" s="90" t="str">
        <f t="shared" si="44"/>
        <v/>
      </c>
      <c r="BF91" s="90" t="str">
        <f t="shared" si="55"/>
        <v/>
      </c>
      <c r="BG91" s="111" t="str">
        <f t="shared" si="56"/>
        <v/>
      </c>
      <c r="BI91" s="90" t="str">
        <f t="shared" si="57"/>
        <v/>
      </c>
      <c r="BK91" s="120" t="str">
        <f>IF($I91="", "", IF(COUNTIF($I$11:$I91, $I91)&gt;1, "", $I91))</f>
        <v/>
      </c>
      <c r="BL91" s="90" t="str">
        <f t="shared" si="58"/>
        <v/>
      </c>
      <c r="BN91" s="90">
        <v>81</v>
      </c>
      <c r="BO91" s="120" t="str">
        <f t="shared" si="59"/>
        <v/>
      </c>
      <c r="BQ91" s="114" t="str">
        <f t="shared" si="45"/>
        <v/>
      </c>
    </row>
    <row r="92" spans="1:69" x14ac:dyDescent="0.25">
      <c r="A92" s="4"/>
      <c r="B92" s="37"/>
      <c r="C92" s="38"/>
      <c r="D92" s="39"/>
      <c r="E92" s="38"/>
      <c r="F92" s="47"/>
      <c r="G92" s="48"/>
      <c r="H92" s="52"/>
      <c r="I92" s="40"/>
      <c r="J92" s="56"/>
      <c r="K92" s="57"/>
      <c r="L92" s="40"/>
      <c r="M92" s="4"/>
      <c r="R92" s="26" t="str">
        <f t="shared" si="46"/>
        <v/>
      </c>
      <c r="S92" s="27" t="str">
        <f t="shared" si="47"/>
        <v/>
      </c>
      <c r="U92" s="18" t="str">
        <f t="shared" si="48"/>
        <v/>
      </c>
      <c r="W92" s="18" t="str">
        <f t="shared" si="32"/>
        <v/>
      </c>
      <c r="X92" s="18" t="str">
        <f t="shared" si="33"/>
        <v/>
      </c>
      <c r="Y92" s="18" t="str">
        <f t="shared" si="34"/>
        <v/>
      </c>
      <c r="Z92" s="18" t="str">
        <f t="shared" si="35"/>
        <v/>
      </c>
      <c r="AA92" s="18" t="str">
        <f t="shared" si="36"/>
        <v/>
      </c>
      <c r="AB92" s="18" t="str">
        <f t="shared" si="37"/>
        <v/>
      </c>
      <c r="AC92" s="18" t="str">
        <f t="shared" si="38"/>
        <v/>
      </c>
      <c r="AD92" s="18" t="str">
        <f t="shared" si="39"/>
        <v/>
      </c>
      <c r="AE92" s="18" t="str">
        <f t="shared" si="40"/>
        <v/>
      </c>
      <c r="AF92" s="18" t="str">
        <f t="shared" si="41"/>
        <v/>
      </c>
      <c r="AG92" s="18" t="str">
        <f t="shared" si="42"/>
        <v/>
      </c>
      <c r="AI92" s="117" t="str">
        <f t="shared" si="49"/>
        <v/>
      </c>
      <c r="AK92" s="117" t="str">
        <f>IF($B92="", "", SUMIF(Recipes!$C$11:$C$5010, $B92, Recipes!$BB$11:$BB$5010))</f>
        <v/>
      </c>
      <c r="AM92" s="133" t="str">
        <f t="shared" si="50"/>
        <v/>
      </c>
      <c r="AO92" s="133" t="str">
        <f>IF($AM92="", "", IF($AO$8='Shopping List'!$BR$6, 0, $J92))</f>
        <v/>
      </c>
      <c r="AQ92" s="133" t="str">
        <f t="shared" si="51"/>
        <v/>
      </c>
      <c r="AS92" s="133" t="str">
        <f t="shared" si="52"/>
        <v/>
      </c>
      <c r="AU92" s="133" t="str">
        <f>IF($AQ92="", "", IF($AW$8='Shopping List'!$BR$6, 0, IFERROR($K92-$AS92, "")))</f>
        <v/>
      </c>
      <c r="AW92" s="137" t="str">
        <f>IF($AQ92="", "", IF(OR($AW$8='Shopping List'!$BR$6, $AU92&lt;=0), 0, IFERROR($K92-$AS92, "")))</f>
        <v/>
      </c>
      <c r="AY92" s="111" t="str">
        <f t="shared" si="53"/>
        <v/>
      </c>
      <c r="BA92" s="83" t="str">
        <f t="shared" si="54"/>
        <v/>
      </c>
      <c r="BC92" s="120" t="str">
        <f t="shared" si="43"/>
        <v>X</v>
      </c>
      <c r="BE92" s="90" t="str">
        <f t="shared" si="44"/>
        <v/>
      </c>
      <c r="BF92" s="90" t="str">
        <f t="shared" si="55"/>
        <v/>
      </c>
      <c r="BG92" s="111" t="str">
        <f t="shared" si="56"/>
        <v/>
      </c>
      <c r="BI92" s="90" t="str">
        <f t="shared" si="57"/>
        <v/>
      </c>
      <c r="BK92" s="120" t="str">
        <f>IF($I92="", "", IF(COUNTIF($I$11:$I92, $I92)&gt;1, "", $I92))</f>
        <v/>
      </c>
      <c r="BL92" s="90" t="str">
        <f t="shared" si="58"/>
        <v/>
      </c>
      <c r="BN92" s="90">
        <v>82</v>
      </c>
      <c r="BO92" s="120" t="str">
        <f t="shared" si="59"/>
        <v/>
      </c>
      <c r="BQ92" s="114" t="str">
        <f t="shared" si="45"/>
        <v/>
      </c>
    </row>
    <row r="93" spans="1:69" x14ac:dyDescent="0.25">
      <c r="A93" s="4"/>
      <c r="B93" s="37"/>
      <c r="C93" s="38"/>
      <c r="D93" s="39"/>
      <c r="E93" s="38"/>
      <c r="F93" s="47"/>
      <c r="G93" s="48"/>
      <c r="H93" s="52"/>
      <c r="I93" s="40"/>
      <c r="J93" s="56"/>
      <c r="K93" s="57"/>
      <c r="L93" s="40"/>
      <c r="M93" s="4"/>
      <c r="R93" s="26" t="str">
        <f t="shared" si="46"/>
        <v/>
      </c>
      <c r="S93" s="27" t="str">
        <f t="shared" si="47"/>
        <v/>
      </c>
      <c r="U93" s="18" t="str">
        <f t="shared" si="48"/>
        <v/>
      </c>
      <c r="W93" s="18" t="str">
        <f t="shared" si="32"/>
        <v/>
      </c>
      <c r="X93" s="18" t="str">
        <f t="shared" si="33"/>
        <v/>
      </c>
      <c r="Y93" s="18" t="str">
        <f t="shared" si="34"/>
        <v/>
      </c>
      <c r="Z93" s="18" t="str">
        <f t="shared" si="35"/>
        <v/>
      </c>
      <c r="AA93" s="18" t="str">
        <f t="shared" si="36"/>
        <v/>
      </c>
      <c r="AB93" s="18" t="str">
        <f t="shared" si="37"/>
        <v/>
      </c>
      <c r="AC93" s="18" t="str">
        <f t="shared" si="38"/>
        <v/>
      </c>
      <c r="AD93" s="18" t="str">
        <f t="shared" si="39"/>
        <v/>
      </c>
      <c r="AE93" s="18" t="str">
        <f t="shared" si="40"/>
        <v/>
      </c>
      <c r="AF93" s="18" t="str">
        <f t="shared" si="41"/>
        <v/>
      </c>
      <c r="AG93" s="18" t="str">
        <f t="shared" si="42"/>
        <v/>
      </c>
      <c r="AI93" s="117" t="str">
        <f t="shared" si="49"/>
        <v/>
      </c>
      <c r="AK93" s="117" t="str">
        <f>IF($B93="", "", SUMIF(Recipes!$C$11:$C$5010, $B93, Recipes!$BB$11:$BB$5010))</f>
        <v/>
      </c>
      <c r="AM93" s="133" t="str">
        <f t="shared" si="50"/>
        <v/>
      </c>
      <c r="AO93" s="133" t="str">
        <f>IF($AM93="", "", IF($AO$8='Shopping List'!$BR$6, 0, $J93))</f>
        <v/>
      </c>
      <c r="AQ93" s="133" t="str">
        <f t="shared" si="51"/>
        <v/>
      </c>
      <c r="AS93" s="133" t="str">
        <f t="shared" si="52"/>
        <v/>
      </c>
      <c r="AU93" s="133" t="str">
        <f>IF($AQ93="", "", IF($AW$8='Shopping List'!$BR$6, 0, IFERROR($K93-$AS93, "")))</f>
        <v/>
      </c>
      <c r="AW93" s="137" t="str">
        <f>IF($AQ93="", "", IF(OR($AW$8='Shopping List'!$BR$6, $AU93&lt;=0), 0, IFERROR($K93-$AS93, "")))</f>
        <v/>
      </c>
      <c r="AY93" s="111" t="str">
        <f t="shared" si="53"/>
        <v/>
      </c>
      <c r="BA93" s="83" t="str">
        <f t="shared" si="54"/>
        <v/>
      </c>
      <c r="BC93" s="120" t="str">
        <f t="shared" si="43"/>
        <v>X</v>
      </c>
      <c r="BE93" s="90" t="str">
        <f t="shared" si="44"/>
        <v/>
      </c>
      <c r="BF93" s="90" t="str">
        <f t="shared" si="55"/>
        <v/>
      </c>
      <c r="BG93" s="111" t="str">
        <f t="shared" si="56"/>
        <v/>
      </c>
      <c r="BI93" s="90" t="str">
        <f t="shared" si="57"/>
        <v/>
      </c>
      <c r="BK93" s="120" t="str">
        <f>IF($I93="", "", IF(COUNTIF($I$11:$I93, $I93)&gt;1, "", $I93))</f>
        <v/>
      </c>
      <c r="BL93" s="90" t="str">
        <f t="shared" si="58"/>
        <v/>
      </c>
      <c r="BN93" s="90">
        <v>83</v>
      </c>
      <c r="BO93" s="120" t="str">
        <f t="shared" si="59"/>
        <v/>
      </c>
      <c r="BQ93" s="114" t="str">
        <f t="shared" si="45"/>
        <v/>
      </c>
    </row>
    <row r="94" spans="1:69" x14ac:dyDescent="0.25">
      <c r="A94" s="4"/>
      <c r="B94" s="37"/>
      <c r="C94" s="38"/>
      <c r="D94" s="39"/>
      <c r="E94" s="38"/>
      <c r="F94" s="47"/>
      <c r="G94" s="48"/>
      <c r="H94" s="52"/>
      <c r="I94" s="40"/>
      <c r="J94" s="56"/>
      <c r="K94" s="57"/>
      <c r="L94" s="40"/>
      <c r="M94" s="4"/>
      <c r="R94" s="26" t="str">
        <f t="shared" si="46"/>
        <v/>
      </c>
      <c r="S94" s="27" t="str">
        <f t="shared" si="47"/>
        <v/>
      </c>
      <c r="U94" s="18" t="str">
        <f t="shared" si="48"/>
        <v/>
      </c>
      <c r="W94" s="18" t="str">
        <f t="shared" si="32"/>
        <v/>
      </c>
      <c r="X94" s="18" t="str">
        <f t="shared" si="33"/>
        <v/>
      </c>
      <c r="Y94" s="18" t="str">
        <f t="shared" si="34"/>
        <v/>
      </c>
      <c r="Z94" s="18" t="str">
        <f t="shared" si="35"/>
        <v/>
      </c>
      <c r="AA94" s="18" t="str">
        <f t="shared" si="36"/>
        <v/>
      </c>
      <c r="AB94" s="18" t="str">
        <f t="shared" si="37"/>
        <v/>
      </c>
      <c r="AC94" s="18" t="str">
        <f t="shared" si="38"/>
        <v/>
      </c>
      <c r="AD94" s="18" t="str">
        <f t="shared" si="39"/>
        <v/>
      </c>
      <c r="AE94" s="18" t="str">
        <f t="shared" si="40"/>
        <v/>
      </c>
      <c r="AF94" s="18" t="str">
        <f t="shared" si="41"/>
        <v/>
      </c>
      <c r="AG94" s="18" t="str">
        <f t="shared" si="42"/>
        <v/>
      </c>
      <c r="AI94" s="117" t="str">
        <f t="shared" si="49"/>
        <v/>
      </c>
      <c r="AK94" s="117" t="str">
        <f>IF($B94="", "", SUMIF(Recipes!$C$11:$C$5010, $B94, Recipes!$BB$11:$BB$5010))</f>
        <v/>
      </c>
      <c r="AM94" s="133" t="str">
        <f t="shared" si="50"/>
        <v/>
      </c>
      <c r="AO94" s="133" t="str">
        <f>IF($AM94="", "", IF($AO$8='Shopping List'!$BR$6, 0, $J94))</f>
        <v/>
      </c>
      <c r="AQ94" s="133" t="str">
        <f t="shared" si="51"/>
        <v/>
      </c>
      <c r="AS94" s="133" t="str">
        <f t="shared" si="52"/>
        <v/>
      </c>
      <c r="AU94" s="133" t="str">
        <f>IF($AQ94="", "", IF($AW$8='Shopping List'!$BR$6, 0, IFERROR($K94-$AS94, "")))</f>
        <v/>
      </c>
      <c r="AW94" s="137" t="str">
        <f>IF($AQ94="", "", IF(OR($AW$8='Shopping List'!$BR$6, $AU94&lt;=0), 0, IFERROR($K94-$AS94, "")))</f>
        <v/>
      </c>
      <c r="AY94" s="111" t="str">
        <f t="shared" si="53"/>
        <v/>
      </c>
      <c r="BA94" s="83" t="str">
        <f t="shared" si="54"/>
        <v/>
      </c>
      <c r="BC94" s="120" t="str">
        <f t="shared" si="43"/>
        <v>X</v>
      </c>
      <c r="BE94" s="90" t="str">
        <f t="shared" si="44"/>
        <v/>
      </c>
      <c r="BF94" s="90" t="str">
        <f t="shared" si="55"/>
        <v/>
      </c>
      <c r="BG94" s="111" t="str">
        <f t="shared" si="56"/>
        <v/>
      </c>
      <c r="BI94" s="90" t="str">
        <f t="shared" si="57"/>
        <v/>
      </c>
      <c r="BK94" s="120" t="str">
        <f>IF($I94="", "", IF(COUNTIF($I$11:$I94, $I94)&gt;1, "", $I94))</f>
        <v/>
      </c>
      <c r="BL94" s="90" t="str">
        <f t="shared" si="58"/>
        <v/>
      </c>
      <c r="BN94" s="90">
        <v>84</v>
      </c>
      <c r="BO94" s="120" t="str">
        <f t="shared" si="59"/>
        <v/>
      </c>
      <c r="BQ94" s="114" t="str">
        <f t="shared" si="45"/>
        <v/>
      </c>
    </row>
    <row r="95" spans="1:69" x14ac:dyDescent="0.25">
      <c r="A95" s="4"/>
      <c r="B95" s="37"/>
      <c r="C95" s="38"/>
      <c r="D95" s="39"/>
      <c r="E95" s="38"/>
      <c r="F95" s="47"/>
      <c r="G95" s="48"/>
      <c r="H95" s="52"/>
      <c r="I95" s="40"/>
      <c r="J95" s="56"/>
      <c r="K95" s="57"/>
      <c r="L95" s="40"/>
      <c r="M95" s="4"/>
      <c r="R95" s="26" t="str">
        <f t="shared" si="46"/>
        <v/>
      </c>
      <c r="S95" s="27" t="str">
        <f t="shared" si="47"/>
        <v/>
      </c>
      <c r="U95" s="18" t="str">
        <f t="shared" si="48"/>
        <v/>
      </c>
      <c r="W95" s="18" t="str">
        <f t="shared" si="32"/>
        <v/>
      </c>
      <c r="X95" s="18" t="str">
        <f t="shared" si="33"/>
        <v/>
      </c>
      <c r="Y95" s="18" t="str">
        <f t="shared" si="34"/>
        <v/>
      </c>
      <c r="Z95" s="18" t="str">
        <f t="shared" si="35"/>
        <v/>
      </c>
      <c r="AA95" s="18" t="str">
        <f t="shared" si="36"/>
        <v/>
      </c>
      <c r="AB95" s="18" t="str">
        <f t="shared" si="37"/>
        <v/>
      </c>
      <c r="AC95" s="18" t="str">
        <f t="shared" si="38"/>
        <v/>
      </c>
      <c r="AD95" s="18" t="str">
        <f t="shared" si="39"/>
        <v/>
      </c>
      <c r="AE95" s="18" t="str">
        <f t="shared" si="40"/>
        <v/>
      </c>
      <c r="AF95" s="18" t="str">
        <f t="shared" si="41"/>
        <v/>
      </c>
      <c r="AG95" s="18" t="str">
        <f t="shared" si="42"/>
        <v/>
      </c>
      <c r="AI95" s="117" t="str">
        <f t="shared" si="49"/>
        <v/>
      </c>
      <c r="AK95" s="117" t="str">
        <f>IF($B95="", "", SUMIF(Recipes!$C$11:$C$5010, $B95, Recipes!$BB$11:$BB$5010))</f>
        <v/>
      </c>
      <c r="AM95" s="133" t="str">
        <f t="shared" si="50"/>
        <v/>
      </c>
      <c r="AO95" s="133" t="str">
        <f>IF($AM95="", "", IF($AO$8='Shopping List'!$BR$6, 0, $J95))</f>
        <v/>
      </c>
      <c r="AQ95" s="133" t="str">
        <f t="shared" si="51"/>
        <v/>
      </c>
      <c r="AS95" s="133" t="str">
        <f t="shared" si="52"/>
        <v/>
      </c>
      <c r="AU95" s="133" t="str">
        <f>IF($AQ95="", "", IF($AW$8='Shopping List'!$BR$6, 0, IFERROR($K95-$AS95, "")))</f>
        <v/>
      </c>
      <c r="AW95" s="137" t="str">
        <f>IF($AQ95="", "", IF(OR($AW$8='Shopping List'!$BR$6, $AU95&lt;=0), 0, IFERROR($K95-$AS95, "")))</f>
        <v/>
      </c>
      <c r="AY95" s="111" t="str">
        <f t="shared" si="53"/>
        <v/>
      </c>
      <c r="BA95" s="83" t="str">
        <f t="shared" si="54"/>
        <v/>
      </c>
      <c r="BC95" s="120" t="str">
        <f t="shared" si="43"/>
        <v>X</v>
      </c>
      <c r="BE95" s="90" t="str">
        <f t="shared" si="44"/>
        <v/>
      </c>
      <c r="BF95" s="90" t="str">
        <f t="shared" si="55"/>
        <v/>
      </c>
      <c r="BG95" s="111" t="str">
        <f t="shared" si="56"/>
        <v/>
      </c>
      <c r="BI95" s="90" t="str">
        <f t="shared" si="57"/>
        <v/>
      </c>
      <c r="BK95" s="120" t="str">
        <f>IF($I95="", "", IF(COUNTIF($I$11:$I95, $I95)&gt;1, "", $I95))</f>
        <v/>
      </c>
      <c r="BL95" s="90" t="str">
        <f t="shared" si="58"/>
        <v/>
      </c>
      <c r="BN95" s="90">
        <v>85</v>
      </c>
      <c r="BO95" s="120" t="str">
        <f t="shared" si="59"/>
        <v/>
      </c>
      <c r="BQ95" s="114" t="str">
        <f t="shared" si="45"/>
        <v/>
      </c>
    </row>
    <row r="96" spans="1:69" x14ac:dyDescent="0.25">
      <c r="A96" s="4"/>
      <c r="B96" s="37"/>
      <c r="C96" s="38"/>
      <c r="D96" s="39"/>
      <c r="E96" s="38"/>
      <c r="F96" s="47"/>
      <c r="G96" s="48"/>
      <c r="H96" s="52"/>
      <c r="I96" s="40"/>
      <c r="J96" s="56"/>
      <c r="K96" s="57"/>
      <c r="L96" s="40"/>
      <c r="M96" s="4"/>
      <c r="R96" s="26" t="str">
        <f t="shared" si="46"/>
        <v/>
      </c>
      <c r="S96" s="27" t="str">
        <f t="shared" si="47"/>
        <v/>
      </c>
      <c r="U96" s="18" t="str">
        <f t="shared" si="48"/>
        <v/>
      </c>
      <c r="W96" s="18" t="str">
        <f t="shared" si="32"/>
        <v/>
      </c>
      <c r="X96" s="18" t="str">
        <f t="shared" si="33"/>
        <v/>
      </c>
      <c r="Y96" s="18" t="str">
        <f t="shared" si="34"/>
        <v/>
      </c>
      <c r="Z96" s="18" t="str">
        <f t="shared" si="35"/>
        <v/>
      </c>
      <c r="AA96" s="18" t="str">
        <f t="shared" si="36"/>
        <v/>
      </c>
      <c r="AB96" s="18" t="str">
        <f t="shared" si="37"/>
        <v/>
      </c>
      <c r="AC96" s="18" t="str">
        <f t="shared" si="38"/>
        <v/>
      </c>
      <c r="AD96" s="18" t="str">
        <f t="shared" si="39"/>
        <v/>
      </c>
      <c r="AE96" s="18" t="str">
        <f t="shared" si="40"/>
        <v/>
      </c>
      <c r="AF96" s="18" t="str">
        <f t="shared" si="41"/>
        <v/>
      </c>
      <c r="AG96" s="18" t="str">
        <f t="shared" si="42"/>
        <v/>
      </c>
      <c r="AI96" s="117" t="str">
        <f t="shared" si="49"/>
        <v/>
      </c>
      <c r="AK96" s="117" t="str">
        <f>IF($B96="", "", SUMIF(Recipes!$C$11:$C$5010, $B96, Recipes!$BB$11:$BB$5010))</f>
        <v/>
      </c>
      <c r="AM96" s="133" t="str">
        <f t="shared" si="50"/>
        <v/>
      </c>
      <c r="AO96" s="133" t="str">
        <f>IF($AM96="", "", IF($AO$8='Shopping List'!$BR$6, 0, $J96))</f>
        <v/>
      </c>
      <c r="AQ96" s="133" t="str">
        <f t="shared" si="51"/>
        <v/>
      </c>
      <c r="AS96" s="133" t="str">
        <f t="shared" si="52"/>
        <v/>
      </c>
      <c r="AU96" s="133" t="str">
        <f>IF($AQ96="", "", IF($AW$8='Shopping List'!$BR$6, 0, IFERROR($K96-$AS96, "")))</f>
        <v/>
      </c>
      <c r="AW96" s="137" t="str">
        <f>IF($AQ96="", "", IF(OR($AW$8='Shopping List'!$BR$6, $AU96&lt;=0), 0, IFERROR($K96-$AS96, "")))</f>
        <v/>
      </c>
      <c r="AY96" s="111" t="str">
        <f t="shared" si="53"/>
        <v/>
      </c>
      <c r="BA96" s="83" t="str">
        <f t="shared" si="54"/>
        <v/>
      </c>
      <c r="BC96" s="120" t="str">
        <f t="shared" si="43"/>
        <v>X</v>
      </c>
      <c r="BE96" s="90" t="str">
        <f t="shared" si="44"/>
        <v/>
      </c>
      <c r="BF96" s="90" t="str">
        <f t="shared" si="55"/>
        <v/>
      </c>
      <c r="BG96" s="111" t="str">
        <f t="shared" si="56"/>
        <v/>
      </c>
      <c r="BI96" s="90" t="str">
        <f t="shared" si="57"/>
        <v/>
      </c>
      <c r="BK96" s="120" t="str">
        <f>IF($I96="", "", IF(COUNTIF($I$11:$I96, $I96)&gt;1, "", $I96))</f>
        <v/>
      </c>
      <c r="BL96" s="90" t="str">
        <f t="shared" si="58"/>
        <v/>
      </c>
      <c r="BN96" s="90">
        <v>86</v>
      </c>
      <c r="BO96" s="120" t="str">
        <f t="shared" si="59"/>
        <v/>
      </c>
      <c r="BQ96" s="114" t="str">
        <f t="shared" si="45"/>
        <v/>
      </c>
    </row>
    <row r="97" spans="1:69" x14ac:dyDescent="0.25">
      <c r="A97" s="4"/>
      <c r="B97" s="37"/>
      <c r="C97" s="38"/>
      <c r="D97" s="39"/>
      <c r="E97" s="38"/>
      <c r="F97" s="47"/>
      <c r="G97" s="48"/>
      <c r="H97" s="52"/>
      <c r="I97" s="40"/>
      <c r="J97" s="56"/>
      <c r="K97" s="57"/>
      <c r="L97" s="40"/>
      <c r="M97" s="4"/>
      <c r="R97" s="26" t="str">
        <f t="shared" si="46"/>
        <v/>
      </c>
      <c r="S97" s="27" t="str">
        <f t="shared" si="47"/>
        <v/>
      </c>
      <c r="U97" s="18" t="str">
        <f t="shared" si="48"/>
        <v/>
      </c>
      <c r="W97" s="18" t="str">
        <f t="shared" si="32"/>
        <v/>
      </c>
      <c r="X97" s="18" t="str">
        <f t="shared" si="33"/>
        <v/>
      </c>
      <c r="Y97" s="18" t="str">
        <f t="shared" si="34"/>
        <v/>
      </c>
      <c r="Z97" s="18" t="str">
        <f t="shared" si="35"/>
        <v/>
      </c>
      <c r="AA97" s="18" t="str">
        <f t="shared" si="36"/>
        <v/>
      </c>
      <c r="AB97" s="18" t="str">
        <f t="shared" si="37"/>
        <v/>
      </c>
      <c r="AC97" s="18" t="str">
        <f t="shared" si="38"/>
        <v/>
      </c>
      <c r="AD97" s="18" t="str">
        <f t="shared" si="39"/>
        <v/>
      </c>
      <c r="AE97" s="18" t="str">
        <f t="shared" si="40"/>
        <v/>
      </c>
      <c r="AF97" s="18" t="str">
        <f t="shared" si="41"/>
        <v/>
      </c>
      <c r="AG97" s="18" t="str">
        <f t="shared" si="42"/>
        <v/>
      </c>
      <c r="AI97" s="117" t="str">
        <f t="shared" si="49"/>
        <v/>
      </c>
      <c r="AK97" s="117" t="str">
        <f>IF($B97="", "", SUMIF(Recipes!$C$11:$C$5010, $B97, Recipes!$BB$11:$BB$5010))</f>
        <v/>
      </c>
      <c r="AM97" s="133" t="str">
        <f t="shared" si="50"/>
        <v/>
      </c>
      <c r="AO97" s="133" t="str">
        <f>IF($AM97="", "", IF($AO$8='Shopping List'!$BR$6, 0, $J97))</f>
        <v/>
      </c>
      <c r="AQ97" s="133" t="str">
        <f t="shared" si="51"/>
        <v/>
      </c>
      <c r="AS97" s="133" t="str">
        <f t="shared" si="52"/>
        <v/>
      </c>
      <c r="AU97" s="133" t="str">
        <f>IF($AQ97="", "", IF($AW$8='Shopping List'!$BR$6, 0, IFERROR($K97-$AS97, "")))</f>
        <v/>
      </c>
      <c r="AW97" s="137" t="str">
        <f>IF($AQ97="", "", IF(OR($AW$8='Shopping List'!$BR$6, $AU97&lt;=0), 0, IFERROR($K97-$AS97, "")))</f>
        <v/>
      </c>
      <c r="AY97" s="111" t="str">
        <f t="shared" si="53"/>
        <v/>
      </c>
      <c r="BA97" s="83" t="str">
        <f t="shared" si="54"/>
        <v/>
      </c>
      <c r="BC97" s="120" t="str">
        <f t="shared" si="43"/>
        <v>X</v>
      </c>
      <c r="BE97" s="90" t="str">
        <f t="shared" si="44"/>
        <v/>
      </c>
      <c r="BF97" s="90" t="str">
        <f t="shared" si="55"/>
        <v/>
      </c>
      <c r="BG97" s="111" t="str">
        <f t="shared" si="56"/>
        <v/>
      </c>
      <c r="BI97" s="90" t="str">
        <f t="shared" si="57"/>
        <v/>
      </c>
      <c r="BK97" s="120" t="str">
        <f>IF($I97="", "", IF(COUNTIF($I$11:$I97, $I97)&gt;1, "", $I97))</f>
        <v/>
      </c>
      <c r="BL97" s="90" t="str">
        <f t="shared" si="58"/>
        <v/>
      </c>
      <c r="BN97" s="90">
        <v>87</v>
      </c>
      <c r="BO97" s="120" t="str">
        <f t="shared" si="59"/>
        <v/>
      </c>
      <c r="BQ97" s="114" t="str">
        <f t="shared" si="45"/>
        <v/>
      </c>
    </row>
    <row r="98" spans="1:69" x14ac:dyDescent="0.25">
      <c r="A98" s="4"/>
      <c r="B98" s="37"/>
      <c r="C98" s="38"/>
      <c r="D98" s="39"/>
      <c r="E98" s="38"/>
      <c r="F98" s="47"/>
      <c r="G98" s="48"/>
      <c r="H98" s="52"/>
      <c r="I98" s="40"/>
      <c r="J98" s="56"/>
      <c r="K98" s="57"/>
      <c r="L98" s="40"/>
      <c r="M98" s="4"/>
      <c r="R98" s="26" t="str">
        <f t="shared" si="46"/>
        <v/>
      </c>
      <c r="S98" s="27" t="str">
        <f t="shared" si="47"/>
        <v/>
      </c>
      <c r="U98" s="18" t="str">
        <f t="shared" si="48"/>
        <v/>
      </c>
      <c r="W98" s="18" t="str">
        <f t="shared" si="32"/>
        <v/>
      </c>
      <c r="X98" s="18" t="str">
        <f t="shared" si="33"/>
        <v/>
      </c>
      <c r="Y98" s="18" t="str">
        <f t="shared" si="34"/>
        <v/>
      </c>
      <c r="Z98" s="18" t="str">
        <f t="shared" si="35"/>
        <v/>
      </c>
      <c r="AA98" s="18" t="str">
        <f t="shared" si="36"/>
        <v/>
      </c>
      <c r="AB98" s="18" t="str">
        <f t="shared" si="37"/>
        <v/>
      </c>
      <c r="AC98" s="18" t="str">
        <f t="shared" si="38"/>
        <v/>
      </c>
      <c r="AD98" s="18" t="str">
        <f t="shared" si="39"/>
        <v/>
      </c>
      <c r="AE98" s="18" t="str">
        <f t="shared" si="40"/>
        <v/>
      </c>
      <c r="AF98" s="18" t="str">
        <f t="shared" si="41"/>
        <v/>
      </c>
      <c r="AG98" s="18" t="str">
        <f t="shared" si="42"/>
        <v/>
      </c>
      <c r="AI98" s="117" t="str">
        <f t="shared" si="49"/>
        <v/>
      </c>
      <c r="AK98" s="117" t="str">
        <f>IF($B98="", "", SUMIF(Recipes!$C$11:$C$5010, $B98, Recipes!$BB$11:$BB$5010))</f>
        <v/>
      </c>
      <c r="AM98" s="133" t="str">
        <f t="shared" si="50"/>
        <v/>
      </c>
      <c r="AO98" s="133" t="str">
        <f>IF($AM98="", "", IF($AO$8='Shopping List'!$BR$6, 0, $J98))</f>
        <v/>
      </c>
      <c r="AQ98" s="133" t="str">
        <f t="shared" si="51"/>
        <v/>
      </c>
      <c r="AS98" s="133" t="str">
        <f t="shared" si="52"/>
        <v/>
      </c>
      <c r="AU98" s="133" t="str">
        <f>IF($AQ98="", "", IF($AW$8='Shopping List'!$BR$6, 0, IFERROR($K98-$AS98, "")))</f>
        <v/>
      </c>
      <c r="AW98" s="137" t="str">
        <f>IF($AQ98="", "", IF(OR($AW$8='Shopping List'!$BR$6, $AU98&lt;=0), 0, IFERROR($K98-$AS98, "")))</f>
        <v/>
      </c>
      <c r="AY98" s="111" t="str">
        <f t="shared" si="53"/>
        <v/>
      </c>
      <c r="BA98" s="83" t="str">
        <f t="shared" si="54"/>
        <v/>
      </c>
      <c r="BC98" s="120" t="str">
        <f t="shared" si="43"/>
        <v>X</v>
      </c>
      <c r="BE98" s="90" t="str">
        <f t="shared" si="44"/>
        <v/>
      </c>
      <c r="BF98" s="90" t="str">
        <f t="shared" si="55"/>
        <v/>
      </c>
      <c r="BG98" s="111" t="str">
        <f t="shared" si="56"/>
        <v/>
      </c>
      <c r="BI98" s="90" t="str">
        <f t="shared" si="57"/>
        <v/>
      </c>
      <c r="BK98" s="120" t="str">
        <f>IF($I98="", "", IF(COUNTIF($I$11:$I98, $I98)&gt;1, "", $I98))</f>
        <v/>
      </c>
      <c r="BL98" s="90" t="str">
        <f t="shared" si="58"/>
        <v/>
      </c>
      <c r="BN98" s="90">
        <v>88</v>
      </c>
      <c r="BO98" s="120" t="str">
        <f t="shared" si="59"/>
        <v/>
      </c>
      <c r="BQ98" s="114" t="str">
        <f t="shared" si="45"/>
        <v/>
      </c>
    </row>
    <row r="99" spans="1:69" x14ac:dyDescent="0.25">
      <c r="A99" s="4"/>
      <c r="B99" s="37"/>
      <c r="C99" s="38"/>
      <c r="D99" s="39"/>
      <c r="E99" s="38"/>
      <c r="F99" s="47"/>
      <c r="G99" s="48"/>
      <c r="H99" s="52"/>
      <c r="I99" s="40"/>
      <c r="J99" s="56"/>
      <c r="K99" s="57"/>
      <c r="L99" s="40"/>
      <c r="M99" s="4"/>
      <c r="R99" s="26" t="str">
        <f t="shared" si="46"/>
        <v/>
      </c>
      <c r="S99" s="27" t="str">
        <f t="shared" si="47"/>
        <v/>
      </c>
      <c r="U99" s="18" t="str">
        <f t="shared" si="48"/>
        <v/>
      </c>
      <c r="W99" s="18" t="str">
        <f t="shared" si="32"/>
        <v/>
      </c>
      <c r="X99" s="18" t="str">
        <f t="shared" si="33"/>
        <v/>
      </c>
      <c r="Y99" s="18" t="str">
        <f t="shared" si="34"/>
        <v/>
      </c>
      <c r="Z99" s="18" t="str">
        <f t="shared" si="35"/>
        <v/>
      </c>
      <c r="AA99" s="18" t="str">
        <f t="shared" si="36"/>
        <v/>
      </c>
      <c r="AB99" s="18" t="str">
        <f t="shared" si="37"/>
        <v/>
      </c>
      <c r="AC99" s="18" t="str">
        <f t="shared" si="38"/>
        <v/>
      </c>
      <c r="AD99" s="18" t="str">
        <f t="shared" si="39"/>
        <v/>
      </c>
      <c r="AE99" s="18" t="str">
        <f t="shared" si="40"/>
        <v/>
      </c>
      <c r="AF99" s="18" t="str">
        <f t="shared" si="41"/>
        <v/>
      </c>
      <c r="AG99" s="18" t="str">
        <f t="shared" si="42"/>
        <v/>
      </c>
      <c r="AI99" s="117" t="str">
        <f t="shared" si="49"/>
        <v/>
      </c>
      <c r="AK99" s="117" t="str">
        <f>IF($B99="", "", SUMIF(Recipes!$C$11:$C$5010, $B99, Recipes!$BB$11:$BB$5010))</f>
        <v/>
      </c>
      <c r="AM99" s="133" t="str">
        <f t="shared" si="50"/>
        <v/>
      </c>
      <c r="AO99" s="133" t="str">
        <f>IF($AM99="", "", IF($AO$8='Shopping List'!$BR$6, 0, $J99))</f>
        <v/>
      </c>
      <c r="AQ99" s="133" t="str">
        <f t="shared" si="51"/>
        <v/>
      </c>
      <c r="AS99" s="133" t="str">
        <f t="shared" si="52"/>
        <v/>
      </c>
      <c r="AU99" s="133" t="str">
        <f>IF($AQ99="", "", IF($AW$8='Shopping List'!$BR$6, 0, IFERROR($K99-$AS99, "")))</f>
        <v/>
      </c>
      <c r="AW99" s="137" t="str">
        <f>IF($AQ99="", "", IF(OR($AW$8='Shopping List'!$BR$6, $AU99&lt;=0), 0, IFERROR($K99-$AS99, "")))</f>
        <v/>
      </c>
      <c r="AY99" s="111" t="str">
        <f t="shared" si="53"/>
        <v/>
      </c>
      <c r="BA99" s="83" t="str">
        <f t="shared" si="54"/>
        <v/>
      </c>
      <c r="BC99" s="120" t="str">
        <f t="shared" si="43"/>
        <v>X</v>
      </c>
      <c r="BE99" s="90" t="str">
        <f t="shared" si="44"/>
        <v/>
      </c>
      <c r="BF99" s="90" t="str">
        <f t="shared" si="55"/>
        <v/>
      </c>
      <c r="BG99" s="111" t="str">
        <f t="shared" si="56"/>
        <v/>
      </c>
      <c r="BI99" s="90" t="str">
        <f t="shared" si="57"/>
        <v/>
      </c>
      <c r="BK99" s="120" t="str">
        <f>IF($I99="", "", IF(COUNTIF($I$11:$I99, $I99)&gt;1, "", $I99))</f>
        <v/>
      </c>
      <c r="BL99" s="90" t="str">
        <f t="shared" si="58"/>
        <v/>
      </c>
      <c r="BN99" s="90">
        <v>89</v>
      </c>
      <c r="BO99" s="120" t="str">
        <f t="shared" si="59"/>
        <v/>
      </c>
      <c r="BQ99" s="114" t="str">
        <f t="shared" si="45"/>
        <v/>
      </c>
    </row>
    <row r="100" spans="1:69" x14ac:dyDescent="0.25">
      <c r="A100" s="4"/>
      <c r="B100" s="37"/>
      <c r="C100" s="38"/>
      <c r="D100" s="39"/>
      <c r="E100" s="38"/>
      <c r="F100" s="47"/>
      <c r="G100" s="48"/>
      <c r="H100" s="52"/>
      <c r="I100" s="40"/>
      <c r="J100" s="56"/>
      <c r="K100" s="57"/>
      <c r="L100" s="40"/>
      <c r="M100" s="4"/>
      <c r="R100" s="26" t="str">
        <f t="shared" si="46"/>
        <v/>
      </c>
      <c r="S100" s="27" t="str">
        <f t="shared" si="47"/>
        <v/>
      </c>
      <c r="U100" s="18" t="str">
        <f t="shared" si="48"/>
        <v/>
      </c>
      <c r="W100" s="18" t="str">
        <f t="shared" si="32"/>
        <v/>
      </c>
      <c r="X100" s="18" t="str">
        <f t="shared" si="33"/>
        <v/>
      </c>
      <c r="Y100" s="18" t="str">
        <f t="shared" si="34"/>
        <v/>
      </c>
      <c r="Z100" s="18" t="str">
        <f t="shared" si="35"/>
        <v/>
      </c>
      <c r="AA100" s="18" t="str">
        <f t="shared" si="36"/>
        <v/>
      </c>
      <c r="AB100" s="18" t="str">
        <f t="shared" si="37"/>
        <v/>
      </c>
      <c r="AC100" s="18" t="str">
        <f t="shared" si="38"/>
        <v/>
      </c>
      <c r="AD100" s="18" t="str">
        <f t="shared" si="39"/>
        <v/>
      </c>
      <c r="AE100" s="18" t="str">
        <f t="shared" si="40"/>
        <v/>
      </c>
      <c r="AF100" s="18" t="str">
        <f t="shared" si="41"/>
        <v/>
      </c>
      <c r="AG100" s="18" t="str">
        <f t="shared" si="42"/>
        <v/>
      </c>
      <c r="AI100" s="117" t="str">
        <f t="shared" si="49"/>
        <v/>
      </c>
      <c r="AK100" s="117" t="str">
        <f>IF($B100="", "", SUMIF(Recipes!$C$11:$C$5010, $B100, Recipes!$BB$11:$BB$5010))</f>
        <v/>
      </c>
      <c r="AM100" s="133" t="str">
        <f t="shared" si="50"/>
        <v/>
      </c>
      <c r="AO100" s="133" t="str">
        <f>IF($AM100="", "", IF($AO$8='Shopping List'!$BR$6, 0, $J100))</f>
        <v/>
      </c>
      <c r="AQ100" s="133" t="str">
        <f t="shared" si="51"/>
        <v/>
      </c>
      <c r="AS100" s="133" t="str">
        <f t="shared" si="52"/>
        <v/>
      </c>
      <c r="AU100" s="133" t="str">
        <f>IF($AQ100="", "", IF($AW$8='Shopping List'!$BR$6, 0, IFERROR($K100-$AS100, "")))</f>
        <v/>
      </c>
      <c r="AW100" s="137" t="str">
        <f>IF($AQ100="", "", IF(OR($AW$8='Shopping List'!$BR$6, $AU100&lt;=0), 0, IFERROR($K100-$AS100, "")))</f>
        <v/>
      </c>
      <c r="AY100" s="111" t="str">
        <f t="shared" si="53"/>
        <v/>
      </c>
      <c r="BA100" s="83" t="str">
        <f t="shared" si="54"/>
        <v/>
      </c>
      <c r="BC100" s="120" t="str">
        <f t="shared" si="43"/>
        <v>X</v>
      </c>
      <c r="BE100" s="90" t="str">
        <f t="shared" si="44"/>
        <v/>
      </c>
      <c r="BF100" s="90" t="str">
        <f t="shared" si="55"/>
        <v/>
      </c>
      <c r="BG100" s="111" t="str">
        <f t="shared" si="56"/>
        <v/>
      </c>
      <c r="BI100" s="90" t="str">
        <f t="shared" si="57"/>
        <v/>
      </c>
      <c r="BK100" s="120" t="str">
        <f>IF($I100="", "", IF(COUNTIF($I$11:$I100, $I100)&gt;1, "", $I100))</f>
        <v/>
      </c>
      <c r="BL100" s="90" t="str">
        <f t="shared" si="58"/>
        <v/>
      </c>
      <c r="BN100" s="90">
        <v>90</v>
      </c>
      <c r="BO100" s="120" t="str">
        <f t="shared" si="59"/>
        <v/>
      </c>
      <c r="BQ100" s="114" t="str">
        <f t="shared" si="45"/>
        <v/>
      </c>
    </row>
    <row r="101" spans="1:69" x14ac:dyDescent="0.25">
      <c r="A101" s="4"/>
      <c r="B101" s="37"/>
      <c r="C101" s="38"/>
      <c r="D101" s="39"/>
      <c r="E101" s="38"/>
      <c r="F101" s="47"/>
      <c r="G101" s="48"/>
      <c r="H101" s="52"/>
      <c r="I101" s="40"/>
      <c r="J101" s="56"/>
      <c r="K101" s="57"/>
      <c r="L101" s="40"/>
      <c r="M101" s="4"/>
      <c r="R101" s="26" t="str">
        <f t="shared" si="46"/>
        <v/>
      </c>
      <c r="S101" s="27" t="str">
        <f t="shared" si="47"/>
        <v/>
      </c>
      <c r="U101" s="18" t="str">
        <f t="shared" si="48"/>
        <v/>
      </c>
      <c r="W101" s="18" t="str">
        <f t="shared" si="32"/>
        <v/>
      </c>
      <c r="X101" s="18" t="str">
        <f t="shared" si="33"/>
        <v/>
      </c>
      <c r="Y101" s="18" t="str">
        <f t="shared" si="34"/>
        <v/>
      </c>
      <c r="Z101" s="18" t="str">
        <f t="shared" si="35"/>
        <v/>
      </c>
      <c r="AA101" s="18" t="str">
        <f t="shared" si="36"/>
        <v/>
      </c>
      <c r="AB101" s="18" t="str">
        <f t="shared" si="37"/>
        <v/>
      </c>
      <c r="AC101" s="18" t="str">
        <f t="shared" si="38"/>
        <v/>
      </c>
      <c r="AD101" s="18" t="str">
        <f t="shared" si="39"/>
        <v/>
      </c>
      <c r="AE101" s="18" t="str">
        <f t="shared" si="40"/>
        <v/>
      </c>
      <c r="AF101" s="18" t="str">
        <f t="shared" si="41"/>
        <v/>
      </c>
      <c r="AG101" s="18" t="str">
        <f t="shared" si="42"/>
        <v/>
      </c>
      <c r="AI101" s="117" t="str">
        <f t="shared" si="49"/>
        <v/>
      </c>
      <c r="AK101" s="117" t="str">
        <f>IF($B101="", "", SUMIF(Recipes!$C$11:$C$5010, $B101, Recipes!$BB$11:$BB$5010))</f>
        <v/>
      </c>
      <c r="AM101" s="133" t="str">
        <f t="shared" si="50"/>
        <v/>
      </c>
      <c r="AO101" s="133" t="str">
        <f>IF($AM101="", "", IF($AO$8='Shopping List'!$BR$6, 0, $J101))</f>
        <v/>
      </c>
      <c r="AQ101" s="133" t="str">
        <f t="shared" si="51"/>
        <v/>
      </c>
      <c r="AS101" s="133" t="str">
        <f t="shared" si="52"/>
        <v/>
      </c>
      <c r="AU101" s="133" t="str">
        <f>IF($AQ101="", "", IF($AW$8='Shopping List'!$BR$6, 0, IFERROR($K101-$AS101, "")))</f>
        <v/>
      </c>
      <c r="AW101" s="137" t="str">
        <f>IF($AQ101="", "", IF(OR($AW$8='Shopping List'!$BR$6, $AU101&lt;=0), 0, IFERROR($K101-$AS101, "")))</f>
        <v/>
      </c>
      <c r="AY101" s="111" t="str">
        <f t="shared" si="53"/>
        <v/>
      </c>
      <c r="BA101" s="83" t="str">
        <f t="shared" si="54"/>
        <v/>
      </c>
      <c r="BC101" s="120" t="str">
        <f t="shared" si="43"/>
        <v>X</v>
      </c>
      <c r="BE101" s="90" t="str">
        <f t="shared" si="44"/>
        <v/>
      </c>
      <c r="BF101" s="90" t="str">
        <f t="shared" si="55"/>
        <v/>
      </c>
      <c r="BG101" s="111" t="str">
        <f t="shared" si="56"/>
        <v/>
      </c>
      <c r="BI101" s="90" t="str">
        <f t="shared" si="57"/>
        <v/>
      </c>
      <c r="BK101" s="120" t="str">
        <f>IF($I101="", "", IF(COUNTIF($I$11:$I101, $I101)&gt;1, "", $I101))</f>
        <v/>
      </c>
      <c r="BL101" s="90" t="str">
        <f t="shared" si="58"/>
        <v/>
      </c>
      <c r="BN101" s="90">
        <v>91</v>
      </c>
      <c r="BO101" s="120" t="str">
        <f t="shared" si="59"/>
        <v/>
      </c>
      <c r="BQ101" s="114" t="str">
        <f t="shared" si="45"/>
        <v/>
      </c>
    </row>
    <row r="102" spans="1:69" x14ac:dyDescent="0.25">
      <c r="A102" s="4"/>
      <c r="B102" s="37"/>
      <c r="C102" s="38"/>
      <c r="D102" s="39"/>
      <c r="E102" s="38"/>
      <c r="F102" s="47"/>
      <c r="G102" s="48"/>
      <c r="H102" s="52"/>
      <c r="I102" s="40"/>
      <c r="J102" s="56"/>
      <c r="K102" s="57"/>
      <c r="L102" s="40"/>
      <c r="M102" s="4"/>
      <c r="R102" s="26" t="str">
        <f t="shared" si="46"/>
        <v/>
      </c>
      <c r="S102" s="27" t="str">
        <f t="shared" si="47"/>
        <v/>
      </c>
      <c r="U102" s="18" t="str">
        <f t="shared" si="48"/>
        <v/>
      </c>
      <c r="W102" s="18" t="str">
        <f t="shared" si="32"/>
        <v/>
      </c>
      <c r="X102" s="18" t="str">
        <f t="shared" si="33"/>
        <v/>
      </c>
      <c r="Y102" s="18" t="str">
        <f t="shared" si="34"/>
        <v/>
      </c>
      <c r="Z102" s="18" t="str">
        <f t="shared" si="35"/>
        <v/>
      </c>
      <c r="AA102" s="18" t="str">
        <f t="shared" si="36"/>
        <v/>
      </c>
      <c r="AB102" s="18" t="str">
        <f t="shared" si="37"/>
        <v/>
      </c>
      <c r="AC102" s="18" t="str">
        <f t="shared" si="38"/>
        <v/>
      </c>
      <c r="AD102" s="18" t="str">
        <f t="shared" si="39"/>
        <v/>
      </c>
      <c r="AE102" s="18" t="str">
        <f t="shared" si="40"/>
        <v/>
      </c>
      <c r="AF102" s="18" t="str">
        <f t="shared" si="41"/>
        <v/>
      </c>
      <c r="AG102" s="18" t="str">
        <f t="shared" si="42"/>
        <v/>
      </c>
      <c r="AI102" s="117" t="str">
        <f t="shared" si="49"/>
        <v/>
      </c>
      <c r="AK102" s="117" t="str">
        <f>IF($B102="", "", SUMIF(Recipes!$C$11:$C$5010, $B102, Recipes!$BB$11:$BB$5010))</f>
        <v/>
      </c>
      <c r="AM102" s="133" t="str">
        <f t="shared" si="50"/>
        <v/>
      </c>
      <c r="AO102" s="133" t="str">
        <f>IF($AM102="", "", IF($AO$8='Shopping List'!$BR$6, 0, $J102))</f>
        <v/>
      </c>
      <c r="AQ102" s="133" t="str">
        <f t="shared" si="51"/>
        <v/>
      </c>
      <c r="AS102" s="133" t="str">
        <f t="shared" si="52"/>
        <v/>
      </c>
      <c r="AU102" s="133" t="str">
        <f>IF($AQ102="", "", IF($AW$8='Shopping List'!$BR$6, 0, IFERROR($K102-$AS102, "")))</f>
        <v/>
      </c>
      <c r="AW102" s="137" t="str">
        <f>IF($AQ102="", "", IF(OR($AW$8='Shopping List'!$BR$6, $AU102&lt;=0), 0, IFERROR($K102-$AS102, "")))</f>
        <v/>
      </c>
      <c r="AY102" s="111" t="str">
        <f t="shared" si="53"/>
        <v/>
      </c>
      <c r="BA102" s="83" t="str">
        <f t="shared" si="54"/>
        <v/>
      </c>
      <c r="BC102" s="120" t="str">
        <f t="shared" si="43"/>
        <v>X</v>
      </c>
      <c r="BE102" s="90" t="str">
        <f t="shared" si="44"/>
        <v/>
      </c>
      <c r="BF102" s="90" t="str">
        <f t="shared" si="55"/>
        <v/>
      </c>
      <c r="BG102" s="111" t="str">
        <f t="shared" si="56"/>
        <v/>
      </c>
      <c r="BI102" s="90" t="str">
        <f t="shared" si="57"/>
        <v/>
      </c>
      <c r="BK102" s="120" t="str">
        <f>IF($I102="", "", IF(COUNTIF($I$11:$I102, $I102)&gt;1, "", $I102))</f>
        <v/>
      </c>
      <c r="BL102" s="90" t="str">
        <f t="shared" si="58"/>
        <v/>
      </c>
      <c r="BN102" s="90">
        <v>92</v>
      </c>
      <c r="BO102" s="120" t="str">
        <f t="shared" si="59"/>
        <v/>
      </c>
      <c r="BQ102" s="114" t="str">
        <f t="shared" si="45"/>
        <v/>
      </c>
    </row>
    <row r="103" spans="1:69" x14ac:dyDescent="0.25">
      <c r="A103" s="4"/>
      <c r="B103" s="37"/>
      <c r="C103" s="38"/>
      <c r="D103" s="39"/>
      <c r="E103" s="38"/>
      <c r="F103" s="47"/>
      <c r="G103" s="48"/>
      <c r="H103" s="52"/>
      <c r="I103" s="40"/>
      <c r="J103" s="56"/>
      <c r="K103" s="57"/>
      <c r="L103" s="40"/>
      <c r="M103" s="4"/>
      <c r="R103" s="26" t="str">
        <f t="shared" si="46"/>
        <v/>
      </c>
      <c r="S103" s="27" t="str">
        <f t="shared" si="47"/>
        <v/>
      </c>
      <c r="U103" s="18" t="str">
        <f t="shared" si="48"/>
        <v/>
      </c>
      <c r="W103" s="18" t="str">
        <f t="shared" si="32"/>
        <v/>
      </c>
      <c r="X103" s="18" t="str">
        <f t="shared" si="33"/>
        <v/>
      </c>
      <c r="Y103" s="18" t="str">
        <f t="shared" si="34"/>
        <v/>
      </c>
      <c r="Z103" s="18" t="str">
        <f t="shared" si="35"/>
        <v/>
      </c>
      <c r="AA103" s="18" t="str">
        <f t="shared" si="36"/>
        <v/>
      </c>
      <c r="AB103" s="18" t="str">
        <f t="shared" si="37"/>
        <v/>
      </c>
      <c r="AC103" s="18" t="str">
        <f t="shared" si="38"/>
        <v/>
      </c>
      <c r="AD103" s="18" t="str">
        <f t="shared" si="39"/>
        <v/>
      </c>
      <c r="AE103" s="18" t="str">
        <f t="shared" si="40"/>
        <v/>
      </c>
      <c r="AF103" s="18" t="str">
        <f t="shared" si="41"/>
        <v/>
      </c>
      <c r="AG103" s="18" t="str">
        <f t="shared" si="42"/>
        <v/>
      </c>
      <c r="AI103" s="117" t="str">
        <f t="shared" si="49"/>
        <v/>
      </c>
      <c r="AK103" s="117" t="str">
        <f>IF($B103="", "", SUMIF(Recipes!$C$11:$C$5010, $B103, Recipes!$BB$11:$BB$5010))</f>
        <v/>
      </c>
      <c r="AM103" s="133" t="str">
        <f t="shared" si="50"/>
        <v/>
      </c>
      <c r="AO103" s="133" t="str">
        <f>IF($AM103="", "", IF($AO$8='Shopping List'!$BR$6, 0, $J103))</f>
        <v/>
      </c>
      <c r="AQ103" s="133" t="str">
        <f t="shared" si="51"/>
        <v/>
      </c>
      <c r="AS103" s="133" t="str">
        <f t="shared" si="52"/>
        <v/>
      </c>
      <c r="AU103" s="133" t="str">
        <f>IF($AQ103="", "", IF($AW$8='Shopping List'!$BR$6, 0, IFERROR($K103-$AS103, "")))</f>
        <v/>
      </c>
      <c r="AW103" s="137" t="str">
        <f>IF($AQ103="", "", IF(OR($AW$8='Shopping List'!$BR$6, $AU103&lt;=0), 0, IFERROR($K103-$AS103, "")))</f>
        <v/>
      </c>
      <c r="AY103" s="111" t="str">
        <f t="shared" si="53"/>
        <v/>
      </c>
      <c r="BA103" s="83" t="str">
        <f t="shared" si="54"/>
        <v/>
      </c>
      <c r="BC103" s="120" t="str">
        <f t="shared" si="43"/>
        <v>X</v>
      </c>
      <c r="BE103" s="90" t="str">
        <f t="shared" si="44"/>
        <v/>
      </c>
      <c r="BF103" s="90" t="str">
        <f t="shared" si="55"/>
        <v/>
      </c>
      <c r="BG103" s="111" t="str">
        <f t="shared" si="56"/>
        <v/>
      </c>
      <c r="BI103" s="90" t="str">
        <f t="shared" si="57"/>
        <v/>
      </c>
      <c r="BK103" s="120" t="str">
        <f>IF($I103="", "", IF(COUNTIF($I$11:$I103, $I103)&gt;1, "", $I103))</f>
        <v/>
      </c>
      <c r="BL103" s="90" t="str">
        <f t="shared" si="58"/>
        <v/>
      </c>
      <c r="BN103" s="90">
        <v>93</v>
      </c>
      <c r="BO103" s="120" t="str">
        <f t="shared" si="59"/>
        <v/>
      </c>
      <c r="BQ103" s="114" t="str">
        <f t="shared" si="45"/>
        <v/>
      </c>
    </row>
    <row r="104" spans="1:69" x14ac:dyDescent="0.25">
      <c r="A104" s="4"/>
      <c r="B104" s="37"/>
      <c r="C104" s="38"/>
      <c r="D104" s="39"/>
      <c r="E104" s="38"/>
      <c r="F104" s="47"/>
      <c r="G104" s="48"/>
      <c r="H104" s="52"/>
      <c r="I104" s="40"/>
      <c r="J104" s="56"/>
      <c r="K104" s="57"/>
      <c r="L104" s="40"/>
      <c r="M104" s="4"/>
      <c r="R104" s="26" t="str">
        <f t="shared" si="46"/>
        <v/>
      </c>
      <c r="S104" s="27" t="str">
        <f t="shared" si="47"/>
        <v/>
      </c>
      <c r="U104" s="18" t="str">
        <f t="shared" si="48"/>
        <v/>
      </c>
      <c r="W104" s="18" t="str">
        <f t="shared" si="32"/>
        <v/>
      </c>
      <c r="X104" s="18" t="str">
        <f t="shared" si="33"/>
        <v/>
      </c>
      <c r="Y104" s="18" t="str">
        <f t="shared" si="34"/>
        <v/>
      </c>
      <c r="Z104" s="18" t="str">
        <f t="shared" si="35"/>
        <v/>
      </c>
      <c r="AA104" s="18" t="str">
        <f t="shared" si="36"/>
        <v/>
      </c>
      <c r="AB104" s="18" t="str">
        <f t="shared" si="37"/>
        <v/>
      </c>
      <c r="AC104" s="18" t="str">
        <f t="shared" si="38"/>
        <v/>
      </c>
      <c r="AD104" s="18" t="str">
        <f t="shared" si="39"/>
        <v/>
      </c>
      <c r="AE104" s="18" t="str">
        <f t="shared" si="40"/>
        <v/>
      </c>
      <c r="AF104" s="18" t="str">
        <f t="shared" si="41"/>
        <v/>
      </c>
      <c r="AG104" s="18" t="str">
        <f t="shared" si="42"/>
        <v/>
      </c>
      <c r="AI104" s="117" t="str">
        <f t="shared" si="49"/>
        <v/>
      </c>
      <c r="AK104" s="117" t="str">
        <f>IF($B104="", "", SUMIF(Recipes!$C$11:$C$5010, $B104, Recipes!$BB$11:$BB$5010))</f>
        <v/>
      </c>
      <c r="AM104" s="133" t="str">
        <f t="shared" si="50"/>
        <v/>
      </c>
      <c r="AO104" s="133" t="str">
        <f>IF($AM104="", "", IF($AO$8='Shopping List'!$BR$6, 0, $J104))</f>
        <v/>
      </c>
      <c r="AQ104" s="133" t="str">
        <f t="shared" si="51"/>
        <v/>
      </c>
      <c r="AS104" s="133" t="str">
        <f t="shared" si="52"/>
        <v/>
      </c>
      <c r="AU104" s="133" t="str">
        <f>IF($AQ104="", "", IF($AW$8='Shopping List'!$BR$6, 0, IFERROR($K104-$AS104, "")))</f>
        <v/>
      </c>
      <c r="AW104" s="137" t="str">
        <f>IF($AQ104="", "", IF(OR($AW$8='Shopping List'!$BR$6, $AU104&lt;=0), 0, IFERROR($K104-$AS104, "")))</f>
        <v/>
      </c>
      <c r="AY104" s="111" t="str">
        <f t="shared" si="53"/>
        <v/>
      </c>
      <c r="BA104" s="83" t="str">
        <f t="shared" si="54"/>
        <v/>
      </c>
      <c r="BC104" s="120" t="str">
        <f t="shared" si="43"/>
        <v>X</v>
      </c>
      <c r="BE104" s="90" t="str">
        <f t="shared" si="44"/>
        <v/>
      </c>
      <c r="BF104" s="90" t="str">
        <f t="shared" si="55"/>
        <v/>
      </c>
      <c r="BG104" s="111" t="str">
        <f t="shared" si="56"/>
        <v/>
      </c>
      <c r="BI104" s="90" t="str">
        <f t="shared" si="57"/>
        <v/>
      </c>
      <c r="BK104" s="120" t="str">
        <f>IF($I104="", "", IF(COUNTIF($I$11:$I104, $I104)&gt;1, "", $I104))</f>
        <v/>
      </c>
      <c r="BL104" s="90" t="str">
        <f t="shared" si="58"/>
        <v/>
      </c>
      <c r="BN104" s="90">
        <v>94</v>
      </c>
      <c r="BO104" s="120" t="str">
        <f t="shared" si="59"/>
        <v/>
      </c>
      <c r="BQ104" s="114" t="str">
        <f t="shared" si="45"/>
        <v/>
      </c>
    </row>
    <row r="105" spans="1:69" x14ac:dyDescent="0.25">
      <c r="A105" s="4"/>
      <c r="B105" s="37"/>
      <c r="C105" s="38"/>
      <c r="D105" s="39"/>
      <c r="E105" s="38"/>
      <c r="F105" s="47"/>
      <c r="G105" s="48"/>
      <c r="H105" s="52"/>
      <c r="I105" s="40"/>
      <c r="J105" s="56"/>
      <c r="K105" s="57"/>
      <c r="L105" s="40"/>
      <c r="M105" s="4"/>
      <c r="R105" s="26" t="str">
        <f t="shared" si="46"/>
        <v/>
      </c>
      <c r="S105" s="27" t="str">
        <f t="shared" si="47"/>
        <v/>
      </c>
      <c r="U105" s="18" t="str">
        <f t="shared" si="48"/>
        <v/>
      </c>
      <c r="W105" s="18" t="str">
        <f t="shared" si="32"/>
        <v/>
      </c>
      <c r="X105" s="18" t="str">
        <f t="shared" si="33"/>
        <v/>
      </c>
      <c r="Y105" s="18" t="str">
        <f t="shared" si="34"/>
        <v/>
      </c>
      <c r="Z105" s="18" t="str">
        <f t="shared" si="35"/>
        <v/>
      </c>
      <c r="AA105" s="18" t="str">
        <f t="shared" si="36"/>
        <v/>
      </c>
      <c r="AB105" s="18" t="str">
        <f t="shared" si="37"/>
        <v/>
      </c>
      <c r="AC105" s="18" t="str">
        <f t="shared" si="38"/>
        <v/>
      </c>
      <c r="AD105" s="18" t="str">
        <f t="shared" si="39"/>
        <v/>
      </c>
      <c r="AE105" s="18" t="str">
        <f t="shared" si="40"/>
        <v/>
      </c>
      <c r="AF105" s="18" t="str">
        <f t="shared" si="41"/>
        <v/>
      </c>
      <c r="AG105" s="18" t="str">
        <f t="shared" si="42"/>
        <v/>
      </c>
      <c r="AI105" s="117" t="str">
        <f t="shared" si="49"/>
        <v/>
      </c>
      <c r="AK105" s="117" t="str">
        <f>IF($B105="", "", SUMIF(Recipes!$C$11:$C$5010, $B105, Recipes!$BB$11:$BB$5010))</f>
        <v/>
      </c>
      <c r="AM105" s="133" t="str">
        <f t="shared" si="50"/>
        <v/>
      </c>
      <c r="AO105" s="133" t="str">
        <f>IF($AM105="", "", IF($AO$8='Shopping List'!$BR$6, 0, $J105))</f>
        <v/>
      </c>
      <c r="AQ105" s="133" t="str">
        <f t="shared" si="51"/>
        <v/>
      </c>
      <c r="AS105" s="133" t="str">
        <f t="shared" si="52"/>
        <v/>
      </c>
      <c r="AU105" s="133" t="str">
        <f>IF($AQ105="", "", IF($AW$8='Shopping List'!$BR$6, 0, IFERROR($K105-$AS105, "")))</f>
        <v/>
      </c>
      <c r="AW105" s="137" t="str">
        <f>IF($AQ105="", "", IF(OR($AW$8='Shopping List'!$BR$6, $AU105&lt;=0), 0, IFERROR($K105-$AS105, "")))</f>
        <v/>
      </c>
      <c r="AY105" s="111" t="str">
        <f t="shared" si="53"/>
        <v/>
      </c>
      <c r="BA105" s="83" t="str">
        <f t="shared" si="54"/>
        <v/>
      </c>
      <c r="BC105" s="120" t="str">
        <f t="shared" si="43"/>
        <v>X</v>
      </c>
      <c r="BE105" s="90" t="str">
        <f t="shared" si="44"/>
        <v/>
      </c>
      <c r="BF105" s="90" t="str">
        <f t="shared" si="55"/>
        <v/>
      </c>
      <c r="BG105" s="111" t="str">
        <f t="shared" si="56"/>
        <v/>
      </c>
      <c r="BI105" s="90" t="str">
        <f t="shared" si="57"/>
        <v/>
      </c>
      <c r="BK105" s="120" t="str">
        <f>IF($I105="", "", IF(COUNTIF($I$11:$I105, $I105)&gt;1, "", $I105))</f>
        <v/>
      </c>
      <c r="BL105" s="90" t="str">
        <f t="shared" si="58"/>
        <v/>
      </c>
      <c r="BN105" s="90">
        <v>95</v>
      </c>
      <c r="BO105" s="120" t="str">
        <f t="shared" si="59"/>
        <v/>
      </c>
      <c r="BQ105" s="114" t="str">
        <f t="shared" si="45"/>
        <v/>
      </c>
    </row>
    <row r="106" spans="1:69" x14ac:dyDescent="0.25">
      <c r="A106" s="4"/>
      <c r="B106" s="37"/>
      <c r="C106" s="38"/>
      <c r="D106" s="39"/>
      <c r="E106" s="38"/>
      <c r="F106" s="47"/>
      <c r="G106" s="48"/>
      <c r="H106" s="52"/>
      <c r="I106" s="40"/>
      <c r="J106" s="56"/>
      <c r="K106" s="57"/>
      <c r="L106" s="40"/>
      <c r="M106" s="4"/>
      <c r="R106" s="26" t="str">
        <f t="shared" si="46"/>
        <v/>
      </c>
      <c r="S106" s="27" t="str">
        <f t="shared" si="47"/>
        <v/>
      </c>
      <c r="U106" s="18" t="str">
        <f t="shared" si="48"/>
        <v/>
      </c>
      <c r="W106" s="18" t="str">
        <f t="shared" si="32"/>
        <v/>
      </c>
      <c r="X106" s="18" t="str">
        <f t="shared" si="33"/>
        <v/>
      </c>
      <c r="Y106" s="18" t="str">
        <f t="shared" si="34"/>
        <v/>
      </c>
      <c r="Z106" s="18" t="str">
        <f t="shared" si="35"/>
        <v/>
      </c>
      <c r="AA106" s="18" t="str">
        <f t="shared" si="36"/>
        <v/>
      </c>
      <c r="AB106" s="18" t="str">
        <f t="shared" si="37"/>
        <v/>
      </c>
      <c r="AC106" s="18" t="str">
        <f t="shared" si="38"/>
        <v/>
      </c>
      <c r="AD106" s="18" t="str">
        <f t="shared" si="39"/>
        <v/>
      </c>
      <c r="AE106" s="18" t="str">
        <f t="shared" si="40"/>
        <v/>
      </c>
      <c r="AF106" s="18" t="str">
        <f t="shared" si="41"/>
        <v/>
      </c>
      <c r="AG106" s="18" t="str">
        <f t="shared" si="42"/>
        <v/>
      </c>
      <c r="AI106" s="117" t="str">
        <f t="shared" si="49"/>
        <v/>
      </c>
      <c r="AK106" s="117" t="str">
        <f>IF($B106="", "", SUMIF(Recipes!$C$11:$C$5010, $B106, Recipes!$BB$11:$BB$5010))</f>
        <v/>
      </c>
      <c r="AM106" s="133" t="str">
        <f t="shared" si="50"/>
        <v/>
      </c>
      <c r="AO106" s="133" t="str">
        <f>IF($AM106="", "", IF($AO$8='Shopping List'!$BR$6, 0, $J106))</f>
        <v/>
      </c>
      <c r="AQ106" s="133" t="str">
        <f t="shared" si="51"/>
        <v/>
      </c>
      <c r="AS106" s="133" t="str">
        <f t="shared" si="52"/>
        <v/>
      </c>
      <c r="AU106" s="133" t="str">
        <f>IF($AQ106="", "", IF($AW$8='Shopping List'!$BR$6, 0, IFERROR($K106-$AS106, "")))</f>
        <v/>
      </c>
      <c r="AW106" s="137" t="str">
        <f>IF($AQ106="", "", IF(OR($AW$8='Shopping List'!$BR$6, $AU106&lt;=0), 0, IFERROR($K106-$AS106, "")))</f>
        <v/>
      </c>
      <c r="AY106" s="111" t="str">
        <f t="shared" si="53"/>
        <v/>
      </c>
      <c r="BA106" s="83" t="str">
        <f t="shared" si="54"/>
        <v/>
      </c>
      <c r="BC106" s="120" t="str">
        <f t="shared" si="43"/>
        <v>X</v>
      </c>
      <c r="BE106" s="90" t="str">
        <f t="shared" si="44"/>
        <v/>
      </c>
      <c r="BF106" s="90" t="str">
        <f t="shared" si="55"/>
        <v/>
      </c>
      <c r="BG106" s="111" t="str">
        <f t="shared" si="56"/>
        <v/>
      </c>
      <c r="BI106" s="90" t="str">
        <f t="shared" si="57"/>
        <v/>
      </c>
      <c r="BK106" s="120" t="str">
        <f>IF($I106="", "", IF(COUNTIF($I$11:$I106, $I106)&gt;1, "", $I106))</f>
        <v/>
      </c>
      <c r="BL106" s="90" t="str">
        <f t="shared" si="58"/>
        <v/>
      </c>
      <c r="BN106" s="90">
        <v>96</v>
      </c>
      <c r="BO106" s="120" t="str">
        <f t="shared" si="59"/>
        <v/>
      </c>
      <c r="BQ106" s="114" t="str">
        <f t="shared" si="45"/>
        <v/>
      </c>
    </row>
    <row r="107" spans="1:69" x14ac:dyDescent="0.25">
      <c r="A107" s="4"/>
      <c r="B107" s="37"/>
      <c r="C107" s="38"/>
      <c r="D107" s="39"/>
      <c r="E107" s="38"/>
      <c r="F107" s="47"/>
      <c r="G107" s="48"/>
      <c r="H107" s="52"/>
      <c r="I107" s="40"/>
      <c r="J107" s="56"/>
      <c r="K107" s="57"/>
      <c r="L107" s="40"/>
      <c r="M107" s="4"/>
      <c r="R107" s="26" t="str">
        <f t="shared" si="46"/>
        <v/>
      </c>
      <c r="S107" s="27" t="str">
        <f t="shared" si="47"/>
        <v/>
      </c>
      <c r="U107" s="18" t="str">
        <f t="shared" si="48"/>
        <v/>
      </c>
      <c r="W107" s="18" t="str">
        <f t="shared" si="32"/>
        <v/>
      </c>
      <c r="X107" s="18" t="str">
        <f t="shared" si="33"/>
        <v/>
      </c>
      <c r="Y107" s="18" t="str">
        <f t="shared" si="34"/>
        <v/>
      </c>
      <c r="Z107" s="18" t="str">
        <f t="shared" si="35"/>
        <v/>
      </c>
      <c r="AA107" s="18" t="str">
        <f t="shared" si="36"/>
        <v/>
      </c>
      <c r="AB107" s="18" t="str">
        <f t="shared" si="37"/>
        <v/>
      </c>
      <c r="AC107" s="18" t="str">
        <f t="shared" si="38"/>
        <v/>
      </c>
      <c r="AD107" s="18" t="str">
        <f t="shared" si="39"/>
        <v/>
      </c>
      <c r="AE107" s="18" t="str">
        <f t="shared" si="40"/>
        <v/>
      </c>
      <c r="AF107" s="18" t="str">
        <f t="shared" si="41"/>
        <v/>
      </c>
      <c r="AG107" s="18" t="str">
        <f t="shared" si="42"/>
        <v/>
      </c>
      <c r="AI107" s="117" t="str">
        <f t="shared" si="49"/>
        <v/>
      </c>
      <c r="AK107" s="117" t="str">
        <f>IF($B107="", "", SUMIF(Recipes!$C$11:$C$5010, $B107, Recipes!$BB$11:$BB$5010))</f>
        <v/>
      </c>
      <c r="AM107" s="133" t="str">
        <f t="shared" si="50"/>
        <v/>
      </c>
      <c r="AO107" s="133" t="str">
        <f>IF($AM107="", "", IF($AO$8='Shopping List'!$BR$6, 0, $J107))</f>
        <v/>
      </c>
      <c r="AQ107" s="133" t="str">
        <f t="shared" si="51"/>
        <v/>
      </c>
      <c r="AS107" s="133" t="str">
        <f t="shared" si="52"/>
        <v/>
      </c>
      <c r="AU107" s="133" t="str">
        <f>IF($AQ107="", "", IF($AW$8='Shopping List'!$BR$6, 0, IFERROR($K107-$AS107, "")))</f>
        <v/>
      </c>
      <c r="AW107" s="137" t="str">
        <f>IF($AQ107="", "", IF(OR($AW$8='Shopping List'!$BR$6, $AU107&lt;=0), 0, IFERROR($K107-$AS107, "")))</f>
        <v/>
      </c>
      <c r="AY107" s="111" t="str">
        <f t="shared" si="53"/>
        <v/>
      </c>
      <c r="BA107" s="83" t="str">
        <f t="shared" si="54"/>
        <v/>
      </c>
      <c r="BC107" s="120" t="str">
        <f t="shared" si="43"/>
        <v>X</v>
      </c>
      <c r="BE107" s="90" t="str">
        <f t="shared" si="44"/>
        <v/>
      </c>
      <c r="BF107" s="90" t="str">
        <f t="shared" si="55"/>
        <v/>
      </c>
      <c r="BG107" s="111" t="str">
        <f t="shared" si="56"/>
        <v/>
      </c>
      <c r="BI107" s="90" t="str">
        <f t="shared" si="57"/>
        <v/>
      </c>
      <c r="BK107" s="120" t="str">
        <f>IF($I107="", "", IF(COUNTIF($I$11:$I107, $I107)&gt;1, "", $I107))</f>
        <v/>
      </c>
      <c r="BL107" s="90" t="str">
        <f t="shared" si="58"/>
        <v/>
      </c>
      <c r="BN107" s="90">
        <v>97</v>
      </c>
      <c r="BO107" s="120" t="str">
        <f t="shared" si="59"/>
        <v/>
      </c>
      <c r="BQ107" s="114" t="str">
        <f t="shared" si="45"/>
        <v/>
      </c>
    </row>
    <row r="108" spans="1:69" x14ac:dyDescent="0.25">
      <c r="A108" s="4"/>
      <c r="B108" s="37"/>
      <c r="C108" s="38"/>
      <c r="D108" s="39"/>
      <c r="E108" s="38"/>
      <c r="F108" s="47"/>
      <c r="G108" s="48"/>
      <c r="H108" s="52"/>
      <c r="I108" s="40"/>
      <c r="J108" s="56"/>
      <c r="K108" s="57"/>
      <c r="L108" s="40"/>
      <c r="M108" s="4"/>
      <c r="R108" s="26" t="str">
        <f t="shared" si="46"/>
        <v/>
      </c>
      <c r="S108" s="27" t="str">
        <f t="shared" si="47"/>
        <v/>
      </c>
      <c r="U108" s="18" t="str">
        <f t="shared" si="48"/>
        <v/>
      </c>
      <c r="W108" s="18" t="str">
        <f t="shared" si="32"/>
        <v/>
      </c>
      <c r="X108" s="18" t="str">
        <f t="shared" si="33"/>
        <v/>
      </c>
      <c r="Y108" s="18" t="str">
        <f t="shared" si="34"/>
        <v/>
      </c>
      <c r="Z108" s="18" t="str">
        <f t="shared" si="35"/>
        <v/>
      </c>
      <c r="AA108" s="18" t="str">
        <f t="shared" si="36"/>
        <v/>
      </c>
      <c r="AB108" s="18" t="str">
        <f t="shared" si="37"/>
        <v/>
      </c>
      <c r="AC108" s="18" t="str">
        <f t="shared" si="38"/>
        <v/>
      </c>
      <c r="AD108" s="18" t="str">
        <f t="shared" si="39"/>
        <v/>
      </c>
      <c r="AE108" s="18" t="str">
        <f t="shared" si="40"/>
        <v/>
      </c>
      <c r="AF108" s="18" t="str">
        <f t="shared" si="41"/>
        <v/>
      </c>
      <c r="AG108" s="18" t="str">
        <f t="shared" si="42"/>
        <v/>
      </c>
      <c r="AI108" s="117" t="str">
        <f t="shared" si="49"/>
        <v/>
      </c>
      <c r="AK108" s="117" t="str">
        <f>IF($B108="", "", SUMIF(Recipes!$C$11:$C$5010, $B108, Recipes!$BB$11:$BB$5010))</f>
        <v/>
      </c>
      <c r="AM108" s="133" t="str">
        <f t="shared" si="50"/>
        <v/>
      </c>
      <c r="AO108" s="133" t="str">
        <f>IF($AM108="", "", IF($AO$8='Shopping List'!$BR$6, 0, $J108))</f>
        <v/>
      </c>
      <c r="AQ108" s="133" t="str">
        <f t="shared" si="51"/>
        <v/>
      </c>
      <c r="AS108" s="133" t="str">
        <f t="shared" si="52"/>
        <v/>
      </c>
      <c r="AU108" s="133" t="str">
        <f>IF($AQ108="", "", IF($AW$8='Shopping List'!$BR$6, 0, IFERROR($K108-$AS108, "")))</f>
        <v/>
      </c>
      <c r="AW108" s="137" t="str">
        <f>IF($AQ108="", "", IF(OR($AW$8='Shopping List'!$BR$6, $AU108&lt;=0), 0, IFERROR($K108-$AS108, "")))</f>
        <v/>
      </c>
      <c r="AY108" s="111" t="str">
        <f t="shared" si="53"/>
        <v/>
      </c>
      <c r="BA108" s="83" t="str">
        <f t="shared" si="54"/>
        <v/>
      </c>
      <c r="BC108" s="120" t="str">
        <f t="shared" si="43"/>
        <v>X</v>
      </c>
      <c r="BE108" s="90" t="str">
        <f t="shared" si="44"/>
        <v/>
      </c>
      <c r="BF108" s="90" t="str">
        <f t="shared" si="55"/>
        <v/>
      </c>
      <c r="BG108" s="111" t="str">
        <f t="shared" si="56"/>
        <v/>
      </c>
      <c r="BI108" s="90" t="str">
        <f t="shared" si="57"/>
        <v/>
      </c>
      <c r="BK108" s="120" t="str">
        <f>IF($I108="", "", IF(COUNTIF($I$11:$I108, $I108)&gt;1, "", $I108))</f>
        <v/>
      </c>
      <c r="BL108" s="90" t="str">
        <f t="shared" si="58"/>
        <v/>
      </c>
      <c r="BN108" s="90">
        <v>98</v>
      </c>
      <c r="BO108" s="120" t="str">
        <f t="shared" si="59"/>
        <v/>
      </c>
      <c r="BQ108" s="114" t="str">
        <f t="shared" si="45"/>
        <v/>
      </c>
    </row>
    <row r="109" spans="1:69" x14ac:dyDescent="0.25">
      <c r="A109" s="4"/>
      <c r="B109" s="37"/>
      <c r="C109" s="38"/>
      <c r="D109" s="39"/>
      <c r="E109" s="38"/>
      <c r="F109" s="47"/>
      <c r="G109" s="48"/>
      <c r="H109" s="52"/>
      <c r="I109" s="40"/>
      <c r="J109" s="56"/>
      <c r="K109" s="57"/>
      <c r="L109" s="40"/>
      <c r="M109" s="4"/>
      <c r="R109" s="26" t="str">
        <f t="shared" si="46"/>
        <v/>
      </c>
      <c r="S109" s="27" t="str">
        <f t="shared" si="47"/>
        <v/>
      </c>
      <c r="U109" s="18" t="str">
        <f t="shared" si="48"/>
        <v/>
      </c>
      <c r="W109" s="18" t="str">
        <f t="shared" si="32"/>
        <v/>
      </c>
      <c r="X109" s="18" t="str">
        <f t="shared" si="33"/>
        <v/>
      </c>
      <c r="Y109" s="18" t="str">
        <f t="shared" si="34"/>
        <v/>
      </c>
      <c r="Z109" s="18" t="str">
        <f t="shared" si="35"/>
        <v/>
      </c>
      <c r="AA109" s="18" t="str">
        <f t="shared" si="36"/>
        <v/>
      </c>
      <c r="AB109" s="18" t="str">
        <f t="shared" si="37"/>
        <v/>
      </c>
      <c r="AC109" s="18" t="str">
        <f t="shared" si="38"/>
        <v/>
      </c>
      <c r="AD109" s="18" t="str">
        <f t="shared" si="39"/>
        <v/>
      </c>
      <c r="AE109" s="18" t="str">
        <f t="shared" si="40"/>
        <v/>
      </c>
      <c r="AF109" s="18" t="str">
        <f t="shared" si="41"/>
        <v/>
      </c>
      <c r="AG109" s="18" t="str">
        <f t="shared" si="42"/>
        <v/>
      </c>
      <c r="AI109" s="117" t="str">
        <f t="shared" si="49"/>
        <v/>
      </c>
      <c r="AK109" s="117" t="str">
        <f>IF($B109="", "", SUMIF(Recipes!$C$11:$C$5010, $B109, Recipes!$BB$11:$BB$5010))</f>
        <v/>
      </c>
      <c r="AM109" s="133" t="str">
        <f t="shared" si="50"/>
        <v/>
      </c>
      <c r="AO109" s="133" t="str">
        <f>IF($AM109="", "", IF($AO$8='Shopping List'!$BR$6, 0, $J109))</f>
        <v/>
      </c>
      <c r="AQ109" s="133" t="str">
        <f t="shared" si="51"/>
        <v/>
      </c>
      <c r="AS109" s="133" t="str">
        <f t="shared" si="52"/>
        <v/>
      </c>
      <c r="AU109" s="133" t="str">
        <f>IF($AQ109="", "", IF($AW$8='Shopping List'!$BR$6, 0, IFERROR($K109-$AS109, "")))</f>
        <v/>
      </c>
      <c r="AW109" s="137" t="str">
        <f>IF($AQ109="", "", IF(OR($AW$8='Shopping List'!$BR$6, $AU109&lt;=0), 0, IFERROR($K109-$AS109, "")))</f>
        <v/>
      </c>
      <c r="AY109" s="111" t="str">
        <f t="shared" si="53"/>
        <v/>
      </c>
      <c r="BA109" s="83" t="str">
        <f t="shared" si="54"/>
        <v/>
      </c>
      <c r="BC109" s="120" t="str">
        <f t="shared" si="43"/>
        <v>X</v>
      </c>
      <c r="BE109" s="90" t="str">
        <f t="shared" si="44"/>
        <v/>
      </c>
      <c r="BF109" s="90" t="str">
        <f t="shared" si="55"/>
        <v/>
      </c>
      <c r="BG109" s="111" t="str">
        <f t="shared" si="56"/>
        <v/>
      </c>
      <c r="BI109" s="90" t="str">
        <f t="shared" si="57"/>
        <v/>
      </c>
      <c r="BK109" s="120" t="str">
        <f>IF($I109="", "", IF(COUNTIF($I$11:$I109, $I109)&gt;1, "", $I109))</f>
        <v/>
      </c>
      <c r="BL109" s="90" t="str">
        <f t="shared" si="58"/>
        <v/>
      </c>
      <c r="BN109" s="90">
        <v>99</v>
      </c>
      <c r="BO109" s="120" t="str">
        <f t="shared" si="59"/>
        <v/>
      </c>
      <c r="BQ109" s="114" t="str">
        <f t="shared" si="45"/>
        <v/>
      </c>
    </row>
    <row r="110" spans="1:69" x14ac:dyDescent="0.25">
      <c r="A110" s="4"/>
      <c r="B110" s="37"/>
      <c r="C110" s="38"/>
      <c r="D110" s="39"/>
      <c r="E110" s="38"/>
      <c r="F110" s="47"/>
      <c r="G110" s="48"/>
      <c r="H110" s="52"/>
      <c r="I110" s="40"/>
      <c r="J110" s="56"/>
      <c r="K110" s="57"/>
      <c r="L110" s="40"/>
      <c r="M110" s="4"/>
      <c r="R110" s="26" t="str">
        <f t="shared" si="46"/>
        <v/>
      </c>
      <c r="S110" s="27" t="str">
        <f t="shared" si="47"/>
        <v/>
      </c>
      <c r="U110" s="18" t="str">
        <f t="shared" si="48"/>
        <v/>
      </c>
      <c r="W110" s="18" t="str">
        <f t="shared" si="32"/>
        <v/>
      </c>
      <c r="X110" s="18" t="str">
        <f t="shared" si="33"/>
        <v/>
      </c>
      <c r="Y110" s="18" t="str">
        <f t="shared" si="34"/>
        <v/>
      </c>
      <c r="Z110" s="18" t="str">
        <f t="shared" si="35"/>
        <v/>
      </c>
      <c r="AA110" s="18" t="str">
        <f t="shared" si="36"/>
        <v/>
      </c>
      <c r="AB110" s="18" t="str">
        <f t="shared" si="37"/>
        <v/>
      </c>
      <c r="AC110" s="18" t="str">
        <f t="shared" si="38"/>
        <v/>
      </c>
      <c r="AD110" s="18" t="str">
        <f t="shared" si="39"/>
        <v/>
      </c>
      <c r="AE110" s="18" t="str">
        <f t="shared" si="40"/>
        <v/>
      </c>
      <c r="AF110" s="18" t="str">
        <f t="shared" si="41"/>
        <v/>
      </c>
      <c r="AG110" s="18" t="str">
        <f t="shared" si="42"/>
        <v/>
      </c>
      <c r="AI110" s="117" t="str">
        <f t="shared" si="49"/>
        <v/>
      </c>
      <c r="AK110" s="117" t="str">
        <f>IF($B110="", "", SUMIF(Recipes!$C$11:$C$5010, $B110, Recipes!$BB$11:$BB$5010))</f>
        <v/>
      </c>
      <c r="AM110" s="133" t="str">
        <f t="shared" si="50"/>
        <v/>
      </c>
      <c r="AO110" s="133" t="str">
        <f>IF($AM110="", "", IF($AO$8='Shopping List'!$BR$6, 0, $J110))</f>
        <v/>
      </c>
      <c r="AQ110" s="133" t="str">
        <f t="shared" si="51"/>
        <v/>
      </c>
      <c r="AS110" s="133" t="str">
        <f t="shared" si="52"/>
        <v/>
      </c>
      <c r="AU110" s="133" t="str">
        <f>IF($AQ110="", "", IF($AW$8='Shopping List'!$BR$6, 0, IFERROR($K110-$AS110, "")))</f>
        <v/>
      </c>
      <c r="AW110" s="137" t="str">
        <f>IF($AQ110="", "", IF(OR($AW$8='Shopping List'!$BR$6, $AU110&lt;=0), 0, IFERROR($K110-$AS110, "")))</f>
        <v/>
      </c>
      <c r="AY110" s="111" t="str">
        <f t="shared" si="53"/>
        <v/>
      </c>
      <c r="BA110" s="83" t="str">
        <f t="shared" si="54"/>
        <v/>
      </c>
      <c r="BC110" s="120" t="str">
        <f t="shared" si="43"/>
        <v>X</v>
      </c>
      <c r="BE110" s="90" t="str">
        <f t="shared" si="44"/>
        <v/>
      </c>
      <c r="BF110" s="90" t="str">
        <f t="shared" si="55"/>
        <v/>
      </c>
      <c r="BG110" s="111" t="str">
        <f t="shared" si="56"/>
        <v/>
      </c>
      <c r="BI110" s="90" t="str">
        <f t="shared" si="57"/>
        <v/>
      </c>
      <c r="BK110" s="120" t="str">
        <f>IF($I110="", "", IF(COUNTIF($I$11:$I110, $I110)&gt;1, "", $I110))</f>
        <v/>
      </c>
      <c r="BL110" s="90" t="str">
        <f t="shared" si="58"/>
        <v/>
      </c>
      <c r="BN110" s="90">
        <v>100</v>
      </c>
      <c r="BO110" s="120" t="str">
        <f t="shared" si="59"/>
        <v/>
      </c>
      <c r="BQ110" s="114" t="str">
        <f t="shared" si="45"/>
        <v/>
      </c>
    </row>
    <row r="111" spans="1:69" x14ac:dyDescent="0.25">
      <c r="A111" s="4"/>
      <c r="B111" s="37"/>
      <c r="C111" s="38"/>
      <c r="D111" s="39"/>
      <c r="E111" s="38"/>
      <c r="F111" s="47"/>
      <c r="G111" s="48"/>
      <c r="H111" s="52"/>
      <c r="I111" s="40"/>
      <c r="J111" s="56"/>
      <c r="K111" s="57"/>
      <c r="L111" s="40"/>
      <c r="M111" s="4"/>
      <c r="R111" s="26" t="str">
        <f t="shared" si="46"/>
        <v/>
      </c>
      <c r="S111" s="27" t="str">
        <f t="shared" si="47"/>
        <v/>
      </c>
      <c r="U111" s="18" t="str">
        <f t="shared" si="48"/>
        <v/>
      </c>
      <c r="W111" s="18" t="str">
        <f t="shared" si="32"/>
        <v/>
      </c>
      <c r="X111" s="18" t="str">
        <f t="shared" si="33"/>
        <v/>
      </c>
      <c r="Y111" s="18" t="str">
        <f t="shared" si="34"/>
        <v/>
      </c>
      <c r="Z111" s="18" t="str">
        <f t="shared" si="35"/>
        <v/>
      </c>
      <c r="AA111" s="18" t="str">
        <f t="shared" si="36"/>
        <v/>
      </c>
      <c r="AB111" s="18" t="str">
        <f t="shared" si="37"/>
        <v/>
      </c>
      <c r="AC111" s="18" t="str">
        <f t="shared" si="38"/>
        <v/>
      </c>
      <c r="AD111" s="18" t="str">
        <f t="shared" si="39"/>
        <v/>
      </c>
      <c r="AE111" s="18" t="str">
        <f t="shared" si="40"/>
        <v/>
      </c>
      <c r="AF111" s="18" t="str">
        <f t="shared" si="41"/>
        <v/>
      </c>
      <c r="AG111" s="18" t="str">
        <f t="shared" si="42"/>
        <v/>
      </c>
      <c r="AI111" s="117" t="str">
        <f t="shared" si="49"/>
        <v/>
      </c>
      <c r="AK111" s="117" t="str">
        <f>IF($B111="", "", SUMIF(Recipes!$C$11:$C$5010, $B111, Recipes!$BB$11:$BB$5010))</f>
        <v/>
      </c>
      <c r="AM111" s="133" t="str">
        <f t="shared" si="50"/>
        <v/>
      </c>
      <c r="AO111" s="133" t="str">
        <f>IF($AM111="", "", IF($AO$8='Shopping List'!$BR$6, 0, $J111))</f>
        <v/>
      </c>
      <c r="AQ111" s="133" t="str">
        <f t="shared" si="51"/>
        <v/>
      </c>
      <c r="AS111" s="133" t="str">
        <f t="shared" si="52"/>
        <v/>
      </c>
      <c r="AU111" s="133" t="str">
        <f>IF($AQ111="", "", IF($AW$8='Shopping List'!$BR$6, 0, IFERROR($K111-$AS111, "")))</f>
        <v/>
      </c>
      <c r="AW111" s="137" t="str">
        <f>IF($AQ111="", "", IF(OR($AW$8='Shopping List'!$BR$6, $AU111&lt;=0), 0, IFERROR($K111-$AS111, "")))</f>
        <v/>
      </c>
      <c r="AY111" s="111" t="str">
        <f t="shared" si="53"/>
        <v/>
      </c>
      <c r="BA111" s="83" t="str">
        <f t="shared" si="54"/>
        <v/>
      </c>
      <c r="BC111" s="120" t="str">
        <f t="shared" si="43"/>
        <v>X</v>
      </c>
      <c r="BE111" s="90" t="str">
        <f t="shared" si="44"/>
        <v/>
      </c>
      <c r="BF111" s="90" t="str">
        <f t="shared" si="55"/>
        <v/>
      </c>
      <c r="BG111" s="111" t="str">
        <f t="shared" si="56"/>
        <v/>
      </c>
      <c r="BI111" s="90" t="str">
        <f t="shared" si="57"/>
        <v/>
      </c>
      <c r="BK111" s="120" t="str">
        <f>IF($I111="", "", IF(COUNTIF($I$11:$I111, $I111)&gt;1, "", $I111))</f>
        <v/>
      </c>
      <c r="BL111" s="90" t="str">
        <f t="shared" si="58"/>
        <v/>
      </c>
      <c r="BN111" s="90">
        <v>101</v>
      </c>
      <c r="BO111" s="120" t="str">
        <f t="shared" si="59"/>
        <v/>
      </c>
      <c r="BQ111" s="114" t="str">
        <f t="shared" si="45"/>
        <v/>
      </c>
    </row>
    <row r="112" spans="1:69" x14ac:dyDescent="0.25">
      <c r="A112" s="4"/>
      <c r="B112" s="37"/>
      <c r="C112" s="38"/>
      <c r="D112" s="39"/>
      <c r="E112" s="38"/>
      <c r="F112" s="47"/>
      <c r="G112" s="48"/>
      <c r="H112" s="52"/>
      <c r="I112" s="40"/>
      <c r="J112" s="56"/>
      <c r="K112" s="57"/>
      <c r="L112" s="40"/>
      <c r="M112" s="4"/>
      <c r="R112" s="26" t="str">
        <f t="shared" si="46"/>
        <v/>
      </c>
      <c r="S112" s="27" t="str">
        <f t="shared" si="47"/>
        <v/>
      </c>
      <c r="U112" s="18" t="str">
        <f t="shared" si="48"/>
        <v/>
      </c>
      <c r="W112" s="18" t="str">
        <f t="shared" si="32"/>
        <v/>
      </c>
      <c r="X112" s="18" t="str">
        <f t="shared" si="33"/>
        <v/>
      </c>
      <c r="Y112" s="18" t="str">
        <f t="shared" si="34"/>
        <v/>
      </c>
      <c r="Z112" s="18" t="str">
        <f t="shared" si="35"/>
        <v/>
      </c>
      <c r="AA112" s="18" t="str">
        <f t="shared" si="36"/>
        <v/>
      </c>
      <c r="AB112" s="18" t="str">
        <f t="shared" si="37"/>
        <v/>
      </c>
      <c r="AC112" s="18" t="str">
        <f t="shared" si="38"/>
        <v/>
      </c>
      <c r="AD112" s="18" t="str">
        <f t="shared" si="39"/>
        <v/>
      </c>
      <c r="AE112" s="18" t="str">
        <f t="shared" si="40"/>
        <v/>
      </c>
      <c r="AF112" s="18" t="str">
        <f t="shared" si="41"/>
        <v/>
      </c>
      <c r="AG112" s="18" t="str">
        <f t="shared" si="42"/>
        <v/>
      </c>
      <c r="AI112" s="117" t="str">
        <f t="shared" si="49"/>
        <v/>
      </c>
      <c r="AK112" s="117" t="str">
        <f>IF($B112="", "", SUMIF(Recipes!$C$11:$C$5010, $B112, Recipes!$BB$11:$BB$5010))</f>
        <v/>
      </c>
      <c r="AM112" s="133" t="str">
        <f t="shared" si="50"/>
        <v/>
      </c>
      <c r="AO112" s="133" t="str">
        <f>IF($AM112="", "", IF($AO$8='Shopping List'!$BR$6, 0, $J112))</f>
        <v/>
      </c>
      <c r="AQ112" s="133" t="str">
        <f t="shared" si="51"/>
        <v/>
      </c>
      <c r="AS112" s="133" t="str">
        <f t="shared" si="52"/>
        <v/>
      </c>
      <c r="AU112" s="133" t="str">
        <f>IF($AQ112="", "", IF($AW$8='Shopping List'!$BR$6, 0, IFERROR($K112-$AS112, "")))</f>
        <v/>
      </c>
      <c r="AW112" s="137" t="str">
        <f>IF($AQ112="", "", IF(OR($AW$8='Shopping List'!$BR$6, $AU112&lt;=0), 0, IFERROR($K112-$AS112, "")))</f>
        <v/>
      </c>
      <c r="AY112" s="111" t="str">
        <f t="shared" si="53"/>
        <v/>
      </c>
      <c r="BA112" s="83" t="str">
        <f t="shared" si="54"/>
        <v/>
      </c>
      <c r="BC112" s="120" t="str">
        <f t="shared" si="43"/>
        <v>X</v>
      </c>
      <c r="BE112" s="90" t="str">
        <f t="shared" si="44"/>
        <v/>
      </c>
      <c r="BF112" s="90" t="str">
        <f t="shared" si="55"/>
        <v/>
      </c>
      <c r="BG112" s="111" t="str">
        <f t="shared" si="56"/>
        <v/>
      </c>
      <c r="BI112" s="90" t="str">
        <f t="shared" si="57"/>
        <v/>
      </c>
      <c r="BK112" s="120" t="str">
        <f>IF($I112="", "", IF(COUNTIF($I$11:$I112, $I112)&gt;1, "", $I112))</f>
        <v/>
      </c>
      <c r="BL112" s="90" t="str">
        <f t="shared" si="58"/>
        <v/>
      </c>
      <c r="BN112" s="90">
        <v>102</v>
      </c>
      <c r="BO112" s="120" t="str">
        <f t="shared" si="59"/>
        <v/>
      </c>
      <c r="BQ112" s="114" t="str">
        <f t="shared" si="45"/>
        <v/>
      </c>
    </row>
    <row r="113" spans="1:69" x14ac:dyDescent="0.25">
      <c r="A113" s="4"/>
      <c r="B113" s="37"/>
      <c r="C113" s="38"/>
      <c r="D113" s="39"/>
      <c r="E113" s="38"/>
      <c r="F113" s="47"/>
      <c r="G113" s="48"/>
      <c r="H113" s="52"/>
      <c r="I113" s="40"/>
      <c r="J113" s="56"/>
      <c r="K113" s="57"/>
      <c r="L113" s="40"/>
      <c r="M113" s="4"/>
      <c r="R113" s="26" t="str">
        <f t="shared" si="46"/>
        <v/>
      </c>
      <c r="S113" s="27" t="str">
        <f t="shared" si="47"/>
        <v/>
      </c>
      <c r="U113" s="18" t="str">
        <f t="shared" si="48"/>
        <v/>
      </c>
      <c r="W113" s="18" t="str">
        <f t="shared" si="32"/>
        <v/>
      </c>
      <c r="X113" s="18" t="str">
        <f t="shared" si="33"/>
        <v/>
      </c>
      <c r="Y113" s="18" t="str">
        <f t="shared" si="34"/>
        <v/>
      </c>
      <c r="Z113" s="18" t="str">
        <f t="shared" si="35"/>
        <v/>
      </c>
      <c r="AA113" s="18" t="str">
        <f t="shared" si="36"/>
        <v/>
      </c>
      <c r="AB113" s="18" t="str">
        <f t="shared" si="37"/>
        <v/>
      </c>
      <c r="AC113" s="18" t="str">
        <f t="shared" si="38"/>
        <v/>
      </c>
      <c r="AD113" s="18" t="str">
        <f t="shared" si="39"/>
        <v/>
      </c>
      <c r="AE113" s="18" t="str">
        <f t="shared" si="40"/>
        <v/>
      </c>
      <c r="AF113" s="18" t="str">
        <f t="shared" si="41"/>
        <v/>
      </c>
      <c r="AG113" s="18" t="str">
        <f t="shared" si="42"/>
        <v/>
      </c>
      <c r="AI113" s="117" t="str">
        <f t="shared" si="49"/>
        <v/>
      </c>
      <c r="AK113" s="117" t="str">
        <f>IF($B113="", "", SUMIF(Recipes!$C$11:$C$5010, $B113, Recipes!$BB$11:$BB$5010))</f>
        <v/>
      </c>
      <c r="AM113" s="133" t="str">
        <f t="shared" si="50"/>
        <v/>
      </c>
      <c r="AO113" s="133" t="str">
        <f>IF($AM113="", "", IF($AO$8='Shopping List'!$BR$6, 0, $J113))</f>
        <v/>
      </c>
      <c r="AQ113" s="133" t="str">
        <f t="shared" si="51"/>
        <v/>
      </c>
      <c r="AS113" s="133" t="str">
        <f t="shared" si="52"/>
        <v/>
      </c>
      <c r="AU113" s="133" t="str">
        <f>IF($AQ113="", "", IF($AW$8='Shopping List'!$BR$6, 0, IFERROR($K113-$AS113, "")))</f>
        <v/>
      </c>
      <c r="AW113" s="137" t="str">
        <f>IF($AQ113="", "", IF(OR($AW$8='Shopping List'!$BR$6, $AU113&lt;=0), 0, IFERROR($K113-$AS113, "")))</f>
        <v/>
      </c>
      <c r="AY113" s="111" t="str">
        <f t="shared" si="53"/>
        <v/>
      </c>
      <c r="BA113" s="83" t="str">
        <f t="shared" si="54"/>
        <v/>
      </c>
      <c r="BC113" s="120" t="str">
        <f t="shared" si="43"/>
        <v>X</v>
      </c>
      <c r="BE113" s="90" t="str">
        <f t="shared" si="44"/>
        <v/>
      </c>
      <c r="BF113" s="90" t="str">
        <f t="shared" si="55"/>
        <v/>
      </c>
      <c r="BG113" s="111" t="str">
        <f t="shared" si="56"/>
        <v/>
      </c>
      <c r="BI113" s="90" t="str">
        <f t="shared" si="57"/>
        <v/>
      </c>
      <c r="BK113" s="120" t="str">
        <f>IF($I113="", "", IF(COUNTIF($I$11:$I113, $I113)&gt;1, "", $I113))</f>
        <v/>
      </c>
      <c r="BL113" s="90" t="str">
        <f t="shared" si="58"/>
        <v/>
      </c>
      <c r="BN113" s="90">
        <v>103</v>
      </c>
      <c r="BO113" s="120" t="str">
        <f t="shared" si="59"/>
        <v/>
      </c>
      <c r="BQ113" s="114" t="str">
        <f t="shared" si="45"/>
        <v/>
      </c>
    </row>
    <row r="114" spans="1:69" x14ac:dyDescent="0.25">
      <c r="A114" s="4"/>
      <c r="B114" s="37"/>
      <c r="C114" s="38"/>
      <c r="D114" s="39"/>
      <c r="E114" s="38"/>
      <c r="F114" s="47"/>
      <c r="G114" s="48"/>
      <c r="H114" s="52"/>
      <c r="I114" s="40"/>
      <c r="J114" s="56"/>
      <c r="K114" s="57"/>
      <c r="L114" s="40"/>
      <c r="M114" s="4"/>
      <c r="R114" s="26" t="str">
        <f t="shared" si="46"/>
        <v/>
      </c>
      <c r="S114" s="27" t="str">
        <f t="shared" si="47"/>
        <v/>
      </c>
      <c r="U114" s="18" t="str">
        <f t="shared" si="48"/>
        <v/>
      </c>
      <c r="W114" s="18" t="str">
        <f t="shared" si="32"/>
        <v/>
      </c>
      <c r="X114" s="18" t="str">
        <f t="shared" si="33"/>
        <v/>
      </c>
      <c r="Y114" s="18" t="str">
        <f t="shared" si="34"/>
        <v/>
      </c>
      <c r="Z114" s="18" t="str">
        <f t="shared" si="35"/>
        <v/>
      </c>
      <c r="AA114" s="18" t="str">
        <f t="shared" si="36"/>
        <v/>
      </c>
      <c r="AB114" s="18" t="str">
        <f t="shared" si="37"/>
        <v/>
      </c>
      <c r="AC114" s="18" t="str">
        <f t="shared" si="38"/>
        <v/>
      </c>
      <c r="AD114" s="18" t="str">
        <f t="shared" si="39"/>
        <v/>
      </c>
      <c r="AE114" s="18" t="str">
        <f t="shared" si="40"/>
        <v/>
      </c>
      <c r="AF114" s="18" t="str">
        <f t="shared" si="41"/>
        <v/>
      </c>
      <c r="AG114" s="18" t="str">
        <f t="shared" si="42"/>
        <v/>
      </c>
      <c r="AI114" s="117" t="str">
        <f t="shared" si="49"/>
        <v/>
      </c>
      <c r="AK114" s="117" t="str">
        <f>IF($B114="", "", SUMIF(Recipes!$C$11:$C$5010, $B114, Recipes!$BB$11:$BB$5010))</f>
        <v/>
      </c>
      <c r="AM114" s="133" t="str">
        <f t="shared" si="50"/>
        <v/>
      </c>
      <c r="AO114" s="133" t="str">
        <f>IF($AM114="", "", IF($AO$8='Shopping List'!$BR$6, 0, $J114))</f>
        <v/>
      </c>
      <c r="AQ114" s="133" t="str">
        <f t="shared" si="51"/>
        <v/>
      </c>
      <c r="AS114" s="133" t="str">
        <f t="shared" si="52"/>
        <v/>
      </c>
      <c r="AU114" s="133" t="str">
        <f>IF($AQ114="", "", IF($AW$8='Shopping List'!$BR$6, 0, IFERROR($K114-$AS114, "")))</f>
        <v/>
      </c>
      <c r="AW114" s="137" t="str">
        <f>IF($AQ114="", "", IF(OR($AW$8='Shopping List'!$BR$6, $AU114&lt;=0), 0, IFERROR($K114-$AS114, "")))</f>
        <v/>
      </c>
      <c r="AY114" s="111" t="str">
        <f t="shared" si="53"/>
        <v/>
      </c>
      <c r="BA114" s="83" t="str">
        <f t="shared" si="54"/>
        <v/>
      </c>
      <c r="BC114" s="120" t="str">
        <f t="shared" si="43"/>
        <v>X</v>
      </c>
      <c r="BE114" s="90" t="str">
        <f t="shared" si="44"/>
        <v/>
      </c>
      <c r="BF114" s="90" t="str">
        <f t="shared" si="55"/>
        <v/>
      </c>
      <c r="BG114" s="111" t="str">
        <f t="shared" si="56"/>
        <v/>
      </c>
      <c r="BI114" s="90" t="str">
        <f t="shared" si="57"/>
        <v/>
      </c>
      <c r="BK114" s="120" t="str">
        <f>IF($I114="", "", IF(COUNTIF($I$11:$I114, $I114)&gt;1, "", $I114))</f>
        <v/>
      </c>
      <c r="BL114" s="90" t="str">
        <f t="shared" si="58"/>
        <v/>
      </c>
      <c r="BN114" s="90">
        <v>104</v>
      </c>
      <c r="BO114" s="120" t="str">
        <f t="shared" si="59"/>
        <v/>
      </c>
      <c r="BQ114" s="114" t="str">
        <f t="shared" si="45"/>
        <v/>
      </c>
    </row>
    <row r="115" spans="1:69" x14ac:dyDescent="0.25">
      <c r="A115" s="4"/>
      <c r="B115" s="37"/>
      <c r="C115" s="38"/>
      <c r="D115" s="39"/>
      <c r="E115" s="38"/>
      <c r="F115" s="47"/>
      <c r="G115" s="48"/>
      <c r="H115" s="52"/>
      <c r="I115" s="40"/>
      <c r="J115" s="56"/>
      <c r="K115" s="57"/>
      <c r="L115" s="40"/>
      <c r="M115" s="4"/>
      <c r="R115" s="26" t="str">
        <f t="shared" si="46"/>
        <v/>
      </c>
      <c r="S115" s="27" t="str">
        <f t="shared" si="47"/>
        <v/>
      </c>
      <c r="U115" s="18" t="str">
        <f t="shared" si="48"/>
        <v/>
      </c>
      <c r="W115" s="18" t="str">
        <f t="shared" si="32"/>
        <v/>
      </c>
      <c r="X115" s="18" t="str">
        <f t="shared" si="33"/>
        <v/>
      </c>
      <c r="Y115" s="18" t="str">
        <f t="shared" si="34"/>
        <v/>
      </c>
      <c r="Z115" s="18" t="str">
        <f t="shared" si="35"/>
        <v/>
      </c>
      <c r="AA115" s="18" t="str">
        <f t="shared" si="36"/>
        <v/>
      </c>
      <c r="AB115" s="18" t="str">
        <f t="shared" si="37"/>
        <v/>
      </c>
      <c r="AC115" s="18" t="str">
        <f t="shared" si="38"/>
        <v/>
      </c>
      <c r="AD115" s="18" t="str">
        <f t="shared" si="39"/>
        <v/>
      </c>
      <c r="AE115" s="18" t="str">
        <f t="shared" si="40"/>
        <v/>
      </c>
      <c r="AF115" s="18" t="str">
        <f t="shared" si="41"/>
        <v/>
      </c>
      <c r="AG115" s="18" t="str">
        <f t="shared" si="42"/>
        <v/>
      </c>
      <c r="AI115" s="117" t="str">
        <f t="shared" si="49"/>
        <v/>
      </c>
      <c r="AK115" s="117" t="str">
        <f>IF($B115="", "", SUMIF(Recipes!$C$11:$C$5010, $B115, Recipes!$BB$11:$BB$5010))</f>
        <v/>
      </c>
      <c r="AM115" s="133" t="str">
        <f t="shared" si="50"/>
        <v/>
      </c>
      <c r="AO115" s="133" t="str">
        <f>IF($AM115="", "", IF($AO$8='Shopping List'!$BR$6, 0, $J115))</f>
        <v/>
      </c>
      <c r="AQ115" s="133" t="str">
        <f t="shared" si="51"/>
        <v/>
      </c>
      <c r="AS115" s="133" t="str">
        <f t="shared" si="52"/>
        <v/>
      </c>
      <c r="AU115" s="133" t="str">
        <f>IF($AQ115="", "", IF($AW$8='Shopping List'!$BR$6, 0, IFERROR($K115-$AS115, "")))</f>
        <v/>
      </c>
      <c r="AW115" s="137" t="str">
        <f>IF($AQ115="", "", IF(OR($AW$8='Shopping List'!$BR$6, $AU115&lt;=0), 0, IFERROR($K115-$AS115, "")))</f>
        <v/>
      </c>
      <c r="AY115" s="111" t="str">
        <f t="shared" si="53"/>
        <v/>
      </c>
      <c r="BA115" s="83" t="str">
        <f t="shared" si="54"/>
        <v/>
      </c>
      <c r="BC115" s="120" t="str">
        <f t="shared" si="43"/>
        <v>X</v>
      </c>
      <c r="BE115" s="90" t="str">
        <f t="shared" si="44"/>
        <v/>
      </c>
      <c r="BF115" s="90" t="str">
        <f t="shared" si="55"/>
        <v/>
      </c>
      <c r="BG115" s="111" t="str">
        <f t="shared" si="56"/>
        <v/>
      </c>
      <c r="BI115" s="90" t="str">
        <f t="shared" si="57"/>
        <v/>
      </c>
      <c r="BK115" s="120" t="str">
        <f>IF($I115="", "", IF(COUNTIF($I$11:$I115, $I115)&gt;1, "", $I115))</f>
        <v/>
      </c>
      <c r="BL115" s="90" t="str">
        <f t="shared" si="58"/>
        <v/>
      </c>
      <c r="BN115" s="90">
        <v>105</v>
      </c>
      <c r="BO115" s="120" t="str">
        <f t="shared" si="59"/>
        <v/>
      </c>
      <c r="BQ115" s="114" t="str">
        <f t="shared" si="45"/>
        <v/>
      </c>
    </row>
    <row r="116" spans="1:69" x14ac:dyDescent="0.25">
      <c r="A116" s="4"/>
      <c r="B116" s="37"/>
      <c r="C116" s="38"/>
      <c r="D116" s="39"/>
      <c r="E116" s="38"/>
      <c r="F116" s="47"/>
      <c r="G116" s="48"/>
      <c r="H116" s="52"/>
      <c r="I116" s="40"/>
      <c r="J116" s="56"/>
      <c r="K116" s="57"/>
      <c r="L116" s="40"/>
      <c r="M116" s="4"/>
      <c r="R116" s="26" t="str">
        <f t="shared" si="46"/>
        <v/>
      </c>
      <c r="S116" s="27" t="str">
        <f t="shared" si="47"/>
        <v/>
      </c>
      <c r="U116" s="18" t="str">
        <f t="shared" si="48"/>
        <v/>
      </c>
      <c r="W116" s="18" t="str">
        <f t="shared" si="32"/>
        <v/>
      </c>
      <c r="X116" s="18" t="str">
        <f t="shared" si="33"/>
        <v/>
      </c>
      <c r="Y116" s="18" t="str">
        <f t="shared" si="34"/>
        <v/>
      </c>
      <c r="Z116" s="18" t="str">
        <f t="shared" si="35"/>
        <v/>
      </c>
      <c r="AA116" s="18" t="str">
        <f t="shared" si="36"/>
        <v/>
      </c>
      <c r="AB116" s="18" t="str">
        <f t="shared" si="37"/>
        <v/>
      </c>
      <c r="AC116" s="18" t="str">
        <f t="shared" si="38"/>
        <v/>
      </c>
      <c r="AD116" s="18" t="str">
        <f t="shared" si="39"/>
        <v/>
      </c>
      <c r="AE116" s="18" t="str">
        <f t="shared" si="40"/>
        <v/>
      </c>
      <c r="AF116" s="18" t="str">
        <f t="shared" si="41"/>
        <v/>
      </c>
      <c r="AG116" s="18" t="str">
        <f t="shared" si="42"/>
        <v/>
      </c>
      <c r="AI116" s="117" t="str">
        <f t="shared" si="49"/>
        <v/>
      </c>
      <c r="AK116" s="117" t="str">
        <f>IF($B116="", "", SUMIF(Recipes!$C$11:$C$5010, $B116, Recipes!$BB$11:$BB$5010))</f>
        <v/>
      </c>
      <c r="AM116" s="133" t="str">
        <f t="shared" si="50"/>
        <v/>
      </c>
      <c r="AO116" s="133" t="str">
        <f>IF($AM116="", "", IF($AO$8='Shopping List'!$BR$6, 0, $J116))</f>
        <v/>
      </c>
      <c r="AQ116" s="133" t="str">
        <f t="shared" si="51"/>
        <v/>
      </c>
      <c r="AS116" s="133" t="str">
        <f t="shared" si="52"/>
        <v/>
      </c>
      <c r="AU116" s="133" t="str">
        <f>IF($AQ116="", "", IF($AW$8='Shopping List'!$BR$6, 0, IFERROR($K116-$AS116, "")))</f>
        <v/>
      </c>
      <c r="AW116" s="137" t="str">
        <f>IF($AQ116="", "", IF(OR($AW$8='Shopping List'!$BR$6, $AU116&lt;=0), 0, IFERROR($K116-$AS116, "")))</f>
        <v/>
      </c>
      <c r="AY116" s="111" t="str">
        <f t="shared" si="53"/>
        <v/>
      </c>
      <c r="BA116" s="83" t="str">
        <f t="shared" si="54"/>
        <v/>
      </c>
      <c r="BC116" s="120" t="str">
        <f t="shared" si="43"/>
        <v>X</v>
      </c>
      <c r="BE116" s="90" t="str">
        <f t="shared" si="44"/>
        <v/>
      </c>
      <c r="BF116" s="90" t="str">
        <f t="shared" si="55"/>
        <v/>
      </c>
      <c r="BG116" s="111" t="str">
        <f t="shared" si="56"/>
        <v/>
      </c>
      <c r="BI116" s="90" t="str">
        <f t="shared" si="57"/>
        <v/>
      </c>
      <c r="BK116" s="120" t="str">
        <f>IF($I116="", "", IF(COUNTIF($I$11:$I116, $I116)&gt;1, "", $I116))</f>
        <v/>
      </c>
      <c r="BL116" s="90" t="str">
        <f t="shared" si="58"/>
        <v/>
      </c>
      <c r="BN116" s="90">
        <v>106</v>
      </c>
      <c r="BO116" s="120" t="str">
        <f t="shared" si="59"/>
        <v/>
      </c>
      <c r="BQ116" s="114" t="str">
        <f t="shared" si="45"/>
        <v/>
      </c>
    </row>
    <row r="117" spans="1:69" x14ac:dyDescent="0.25">
      <c r="A117" s="4"/>
      <c r="B117" s="37"/>
      <c r="C117" s="38"/>
      <c r="D117" s="39"/>
      <c r="E117" s="38"/>
      <c r="F117" s="47"/>
      <c r="G117" s="48"/>
      <c r="H117" s="52"/>
      <c r="I117" s="40"/>
      <c r="J117" s="56"/>
      <c r="K117" s="57"/>
      <c r="L117" s="40"/>
      <c r="M117" s="4"/>
      <c r="R117" s="26" t="str">
        <f t="shared" si="46"/>
        <v/>
      </c>
      <c r="S117" s="27" t="str">
        <f t="shared" si="47"/>
        <v/>
      </c>
      <c r="U117" s="18" t="str">
        <f t="shared" si="48"/>
        <v/>
      </c>
      <c r="W117" s="18" t="str">
        <f t="shared" si="32"/>
        <v/>
      </c>
      <c r="X117" s="18" t="str">
        <f t="shared" si="33"/>
        <v/>
      </c>
      <c r="Y117" s="18" t="str">
        <f t="shared" si="34"/>
        <v/>
      </c>
      <c r="Z117" s="18" t="str">
        <f t="shared" si="35"/>
        <v/>
      </c>
      <c r="AA117" s="18" t="str">
        <f t="shared" si="36"/>
        <v/>
      </c>
      <c r="AB117" s="18" t="str">
        <f t="shared" si="37"/>
        <v/>
      </c>
      <c r="AC117" s="18" t="str">
        <f t="shared" si="38"/>
        <v/>
      </c>
      <c r="AD117" s="18" t="str">
        <f t="shared" si="39"/>
        <v/>
      </c>
      <c r="AE117" s="18" t="str">
        <f t="shared" si="40"/>
        <v/>
      </c>
      <c r="AF117" s="18" t="str">
        <f t="shared" si="41"/>
        <v/>
      </c>
      <c r="AG117" s="18" t="str">
        <f t="shared" si="42"/>
        <v/>
      </c>
      <c r="AI117" s="117" t="str">
        <f t="shared" si="49"/>
        <v/>
      </c>
      <c r="AK117" s="117" t="str">
        <f>IF($B117="", "", SUMIF(Recipes!$C$11:$C$5010, $B117, Recipes!$BB$11:$BB$5010))</f>
        <v/>
      </c>
      <c r="AM117" s="133" t="str">
        <f t="shared" si="50"/>
        <v/>
      </c>
      <c r="AO117" s="133" t="str">
        <f>IF($AM117="", "", IF($AO$8='Shopping List'!$BR$6, 0, $J117))</f>
        <v/>
      </c>
      <c r="AQ117" s="133" t="str">
        <f t="shared" si="51"/>
        <v/>
      </c>
      <c r="AS117" s="133" t="str">
        <f t="shared" si="52"/>
        <v/>
      </c>
      <c r="AU117" s="133" t="str">
        <f>IF($AQ117="", "", IF($AW$8='Shopping List'!$BR$6, 0, IFERROR($K117-$AS117, "")))</f>
        <v/>
      </c>
      <c r="AW117" s="137" t="str">
        <f>IF($AQ117="", "", IF(OR($AW$8='Shopping List'!$BR$6, $AU117&lt;=0), 0, IFERROR($K117-$AS117, "")))</f>
        <v/>
      </c>
      <c r="AY117" s="111" t="str">
        <f t="shared" si="53"/>
        <v/>
      </c>
      <c r="BA117" s="83" t="str">
        <f t="shared" si="54"/>
        <v/>
      </c>
      <c r="BC117" s="120" t="str">
        <f t="shared" si="43"/>
        <v>X</v>
      </c>
      <c r="BE117" s="90" t="str">
        <f t="shared" si="44"/>
        <v/>
      </c>
      <c r="BF117" s="90" t="str">
        <f t="shared" si="55"/>
        <v/>
      </c>
      <c r="BG117" s="111" t="str">
        <f t="shared" si="56"/>
        <v/>
      </c>
      <c r="BI117" s="90" t="str">
        <f t="shared" si="57"/>
        <v/>
      </c>
      <c r="BK117" s="120" t="str">
        <f>IF($I117="", "", IF(COUNTIF($I$11:$I117, $I117)&gt;1, "", $I117))</f>
        <v/>
      </c>
      <c r="BL117" s="90" t="str">
        <f t="shared" si="58"/>
        <v/>
      </c>
      <c r="BN117" s="90">
        <v>107</v>
      </c>
      <c r="BO117" s="120" t="str">
        <f t="shared" si="59"/>
        <v/>
      </c>
      <c r="BQ117" s="114" t="str">
        <f t="shared" si="45"/>
        <v/>
      </c>
    </row>
    <row r="118" spans="1:69" x14ac:dyDescent="0.25">
      <c r="A118" s="4"/>
      <c r="B118" s="37"/>
      <c r="C118" s="38"/>
      <c r="D118" s="39"/>
      <c r="E118" s="38"/>
      <c r="F118" s="47"/>
      <c r="G118" s="48"/>
      <c r="H118" s="52"/>
      <c r="I118" s="40"/>
      <c r="J118" s="56"/>
      <c r="K118" s="57"/>
      <c r="L118" s="40"/>
      <c r="M118" s="4"/>
      <c r="R118" s="26" t="str">
        <f t="shared" si="46"/>
        <v/>
      </c>
      <c r="S118" s="27" t="str">
        <f t="shared" si="47"/>
        <v/>
      </c>
      <c r="U118" s="18" t="str">
        <f t="shared" si="48"/>
        <v/>
      </c>
      <c r="W118" s="18" t="str">
        <f t="shared" si="32"/>
        <v/>
      </c>
      <c r="X118" s="18" t="str">
        <f t="shared" si="33"/>
        <v/>
      </c>
      <c r="Y118" s="18" t="str">
        <f t="shared" si="34"/>
        <v/>
      </c>
      <c r="Z118" s="18" t="str">
        <f t="shared" si="35"/>
        <v/>
      </c>
      <c r="AA118" s="18" t="str">
        <f t="shared" si="36"/>
        <v/>
      </c>
      <c r="AB118" s="18" t="str">
        <f t="shared" si="37"/>
        <v/>
      </c>
      <c r="AC118" s="18" t="str">
        <f t="shared" si="38"/>
        <v/>
      </c>
      <c r="AD118" s="18" t="str">
        <f t="shared" si="39"/>
        <v/>
      </c>
      <c r="AE118" s="18" t="str">
        <f t="shared" si="40"/>
        <v/>
      </c>
      <c r="AF118" s="18" t="str">
        <f t="shared" si="41"/>
        <v/>
      </c>
      <c r="AG118" s="18" t="str">
        <f t="shared" si="42"/>
        <v/>
      </c>
      <c r="AI118" s="117" t="str">
        <f t="shared" si="49"/>
        <v/>
      </c>
      <c r="AK118" s="117" t="str">
        <f>IF($B118="", "", SUMIF(Recipes!$C$11:$C$5010, $B118, Recipes!$BB$11:$BB$5010))</f>
        <v/>
      </c>
      <c r="AM118" s="133" t="str">
        <f t="shared" si="50"/>
        <v/>
      </c>
      <c r="AO118" s="133" t="str">
        <f>IF($AM118="", "", IF($AO$8='Shopping List'!$BR$6, 0, $J118))</f>
        <v/>
      </c>
      <c r="AQ118" s="133" t="str">
        <f t="shared" si="51"/>
        <v/>
      </c>
      <c r="AS118" s="133" t="str">
        <f t="shared" si="52"/>
        <v/>
      </c>
      <c r="AU118" s="133" t="str">
        <f>IF($AQ118="", "", IF($AW$8='Shopping List'!$BR$6, 0, IFERROR($K118-$AS118, "")))</f>
        <v/>
      </c>
      <c r="AW118" s="137" t="str">
        <f>IF($AQ118="", "", IF(OR($AW$8='Shopping List'!$BR$6, $AU118&lt;=0), 0, IFERROR($K118-$AS118, "")))</f>
        <v/>
      </c>
      <c r="AY118" s="111" t="str">
        <f t="shared" si="53"/>
        <v/>
      </c>
      <c r="BA118" s="83" t="str">
        <f t="shared" si="54"/>
        <v/>
      </c>
      <c r="BC118" s="120" t="str">
        <f t="shared" si="43"/>
        <v>X</v>
      </c>
      <c r="BE118" s="90" t="str">
        <f t="shared" si="44"/>
        <v/>
      </c>
      <c r="BF118" s="90" t="str">
        <f t="shared" si="55"/>
        <v/>
      </c>
      <c r="BG118" s="111" t="str">
        <f t="shared" si="56"/>
        <v/>
      </c>
      <c r="BI118" s="90" t="str">
        <f t="shared" si="57"/>
        <v/>
      </c>
      <c r="BK118" s="120" t="str">
        <f>IF($I118="", "", IF(COUNTIF($I$11:$I118, $I118)&gt;1, "", $I118))</f>
        <v/>
      </c>
      <c r="BL118" s="90" t="str">
        <f t="shared" si="58"/>
        <v/>
      </c>
      <c r="BN118" s="90">
        <v>108</v>
      </c>
      <c r="BO118" s="120" t="str">
        <f t="shared" si="59"/>
        <v/>
      </c>
      <c r="BQ118" s="114" t="str">
        <f t="shared" si="45"/>
        <v/>
      </c>
    </row>
    <row r="119" spans="1:69" x14ac:dyDescent="0.25">
      <c r="A119" s="4"/>
      <c r="B119" s="37"/>
      <c r="C119" s="38"/>
      <c r="D119" s="39"/>
      <c r="E119" s="38"/>
      <c r="F119" s="47"/>
      <c r="G119" s="48"/>
      <c r="H119" s="52"/>
      <c r="I119" s="40"/>
      <c r="J119" s="56"/>
      <c r="K119" s="57"/>
      <c r="L119" s="40"/>
      <c r="M119" s="4"/>
      <c r="R119" s="26" t="str">
        <f t="shared" si="46"/>
        <v/>
      </c>
      <c r="S119" s="27" t="str">
        <f t="shared" si="47"/>
        <v/>
      </c>
      <c r="U119" s="18" t="str">
        <f t="shared" si="48"/>
        <v/>
      </c>
      <c r="W119" s="18" t="str">
        <f t="shared" si="32"/>
        <v/>
      </c>
      <c r="X119" s="18" t="str">
        <f t="shared" si="33"/>
        <v/>
      </c>
      <c r="Y119" s="18" t="str">
        <f t="shared" si="34"/>
        <v/>
      </c>
      <c r="Z119" s="18" t="str">
        <f t="shared" si="35"/>
        <v/>
      </c>
      <c r="AA119" s="18" t="str">
        <f t="shared" si="36"/>
        <v/>
      </c>
      <c r="AB119" s="18" t="str">
        <f t="shared" si="37"/>
        <v/>
      </c>
      <c r="AC119" s="18" t="str">
        <f t="shared" si="38"/>
        <v/>
      </c>
      <c r="AD119" s="18" t="str">
        <f t="shared" si="39"/>
        <v/>
      </c>
      <c r="AE119" s="18" t="str">
        <f t="shared" si="40"/>
        <v/>
      </c>
      <c r="AF119" s="18" t="str">
        <f t="shared" si="41"/>
        <v/>
      </c>
      <c r="AG119" s="18" t="str">
        <f t="shared" si="42"/>
        <v/>
      </c>
      <c r="AI119" s="117" t="str">
        <f t="shared" si="49"/>
        <v/>
      </c>
      <c r="AK119" s="117" t="str">
        <f>IF($B119="", "", SUMIF(Recipes!$C$11:$C$5010, $B119, Recipes!$BB$11:$BB$5010))</f>
        <v/>
      </c>
      <c r="AM119" s="133" t="str">
        <f t="shared" si="50"/>
        <v/>
      </c>
      <c r="AO119" s="133" t="str">
        <f>IF($AM119="", "", IF($AO$8='Shopping List'!$BR$6, 0, $J119))</f>
        <v/>
      </c>
      <c r="AQ119" s="133" t="str">
        <f t="shared" si="51"/>
        <v/>
      </c>
      <c r="AS119" s="133" t="str">
        <f t="shared" si="52"/>
        <v/>
      </c>
      <c r="AU119" s="133" t="str">
        <f>IF($AQ119="", "", IF($AW$8='Shopping List'!$BR$6, 0, IFERROR($K119-$AS119, "")))</f>
        <v/>
      </c>
      <c r="AW119" s="137" t="str">
        <f>IF($AQ119="", "", IF(OR($AW$8='Shopping List'!$BR$6, $AU119&lt;=0), 0, IFERROR($K119-$AS119, "")))</f>
        <v/>
      </c>
      <c r="AY119" s="111" t="str">
        <f t="shared" si="53"/>
        <v/>
      </c>
      <c r="BA119" s="83" t="str">
        <f t="shared" si="54"/>
        <v/>
      </c>
      <c r="BC119" s="120" t="str">
        <f t="shared" si="43"/>
        <v>X</v>
      </c>
      <c r="BE119" s="90" t="str">
        <f t="shared" si="44"/>
        <v/>
      </c>
      <c r="BF119" s="90" t="str">
        <f t="shared" si="55"/>
        <v/>
      </c>
      <c r="BG119" s="111" t="str">
        <f t="shared" si="56"/>
        <v/>
      </c>
      <c r="BI119" s="90" t="str">
        <f t="shared" si="57"/>
        <v/>
      </c>
      <c r="BK119" s="120" t="str">
        <f>IF($I119="", "", IF(COUNTIF($I$11:$I119, $I119)&gt;1, "", $I119))</f>
        <v/>
      </c>
      <c r="BL119" s="90" t="str">
        <f t="shared" si="58"/>
        <v/>
      </c>
      <c r="BN119" s="90">
        <v>109</v>
      </c>
      <c r="BO119" s="120" t="str">
        <f t="shared" si="59"/>
        <v/>
      </c>
      <c r="BQ119" s="114" t="str">
        <f t="shared" si="45"/>
        <v/>
      </c>
    </row>
    <row r="120" spans="1:69" x14ac:dyDescent="0.25">
      <c r="A120" s="4"/>
      <c r="B120" s="37"/>
      <c r="C120" s="38"/>
      <c r="D120" s="39"/>
      <c r="E120" s="38"/>
      <c r="F120" s="47"/>
      <c r="G120" s="48"/>
      <c r="H120" s="52"/>
      <c r="I120" s="40"/>
      <c r="J120" s="56"/>
      <c r="K120" s="57"/>
      <c r="L120" s="40"/>
      <c r="M120" s="4"/>
      <c r="R120" s="26" t="str">
        <f t="shared" si="46"/>
        <v/>
      </c>
      <c r="S120" s="27" t="str">
        <f t="shared" si="47"/>
        <v/>
      </c>
      <c r="U120" s="18" t="str">
        <f t="shared" si="48"/>
        <v/>
      </c>
      <c r="W120" s="18" t="str">
        <f t="shared" si="32"/>
        <v/>
      </c>
      <c r="X120" s="18" t="str">
        <f t="shared" si="33"/>
        <v/>
      </c>
      <c r="Y120" s="18" t="str">
        <f t="shared" si="34"/>
        <v/>
      </c>
      <c r="Z120" s="18" t="str">
        <f t="shared" si="35"/>
        <v/>
      </c>
      <c r="AA120" s="18" t="str">
        <f t="shared" si="36"/>
        <v/>
      </c>
      <c r="AB120" s="18" t="str">
        <f t="shared" si="37"/>
        <v/>
      </c>
      <c r="AC120" s="18" t="str">
        <f t="shared" si="38"/>
        <v/>
      </c>
      <c r="AD120" s="18" t="str">
        <f t="shared" si="39"/>
        <v/>
      </c>
      <c r="AE120" s="18" t="str">
        <f t="shared" si="40"/>
        <v/>
      </c>
      <c r="AF120" s="18" t="str">
        <f t="shared" si="41"/>
        <v/>
      </c>
      <c r="AG120" s="18" t="str">
        <f t="shared" si="42"/>
        <v/>
      </c>
      <c r="AI120" s="117" t="str">
        <f t="shared" si="49"/>
        <v/>
      </c>
      <c r="AK120" s="117" t="str">
        <f>IF($B120="", "", SUMIF(Recipes!$C$11:$C$5010, $B120, Recipes!$BB$11:$BB$5010))</f>
        <v/>
      </c>
      <c r="AM120" s="133" t="str">
        <f t="shared" si="50"/>
        <v/>
      </c>
      <c r="AO120" s="133" t="str">
        <f>IF($AM120="", "", IF($AO$8='Shopping List'!$BR$6, 0, $J120))</f>
        <v/>
      </c>
      <c r="AQ120" s="133" t="str">
        <f t="shared" si="51"/>
        <v/>
      </c>
      <c r="AS120" s="133" t="str">
        <f t="shared" si="52"/>
        <v/>
      </c>
      <c r="AU120" s="133" t="str">
        <f>IF($AQ120="", "", IF($AW$8='Shopping List'!$BR$6, 0, IFERROR($K120-$AS120, "")))</f>
        <v/>
      </c>
      <c r="AW120" s="137" t="str">
        <f>IF($AQ120="", "", IF(OR($AW$8='Shopping List'!$BR$6, $AU120&lt;=0), 0, IFERROR($K120-$AS120, "")))</f>
        <v/>
      </c>
      <c r="AY120" s="111" t="str">
        <f t="shared" si="53"/>
        <v/>
      </c>
      <c r="BA120" s="83" t="str">
        <f t="shared" si="54"/>
        <v/>
      </c>
      <c r="BC120" s="120" t="str">
        <f t="shared" si="43"/>
        <v>X</v>
      </c>
      <c r="BE120" s="90" t="str">
        <f t="shared" si="44"/>
        <v/>
      </c>
      <c r="BF120" s="90" t="str">
        <f t="shared" si="55"/>
        <v/>
      </c>
      <c r="BG120" s="111" t="str">
        <f t="shared" si="56"/>
        <v/>
      </c>
      <c r="BI120" s="90" t="str">
        <f t="shared" si="57"/>
        <v/>
      </c>
      <c r="BK120" s="120" t="str">
        <f>IF($I120="", "", IF(COUNTIF($I$11:$I120, $I120)&gt;1, "", $I120))</f>
        <v/>
      </c>
      <c r="BL120" s="90" t="str">
        <f t="shared" si="58"/>
        <v/>
      </c>
      <c r="BN120" s="90">
        <v>110</v>
      </c>
      <c r="BO120" s="120" t="str">
        <f t="shared" si="59"/>
        <v/>
      </c>
      <c r="BQ120" s="114" t="str">
        <f t="shared" si="45"/>
        <v/>
      </c>
    </row>
    <row r="121" spans="1:69" x14ac:dyDescent="0.25">
      <c r="A121" s="4"/>
      <c r="B121" s="37"/>
      <c r="C121" s="38"/>
      <c r="D121" s="39"/>
      <c r="E121" s="38"/>
      <c r="F121" s="47"/>
      <c r="G121" s="48"/>
      <c r="H121" s="52"/>
      <c r="I121" s="40"/>
      <c r="J121" s="56"/>
      <c r="K121" s="57"/>
      <c r="L121" s="40"/>
      <c r="M121" s="4"/>
      <c r="R121" s="26" t="str">
        <f t="shared" si="46"/>
        <v/>
      </c>
      <c r="S121" s="27" t="str">
        <f t="shared" si="47"/>
        <v/>
      </c>
      <c r="U121" s="18" t="str">
        <f t="shared" si="48"/>
        <v/>
      </c>
      <c r="W121" s="18" t="str">
        <f t="shared" si="32"/>
        <v/>
      </c>
      <c r="X121" s="18" t="str">
        <f t="shared" si="33"/>
        <v/>
      </c>
      <c r="Y121" s="18" t="str">
        <f t="shared" si="34"/>
        <v/>
      </c>
      <c r="Z121" s="18" t="str">
        <f t="shared" si="35"/>
        <v/>
      </c>
      <c r="AA121" s="18" t="str">
        <f t="shared" si="36"/>
        <v/>
      </c>
      <c r="AB121" s="18" t="str">
        <f t="shared" si="37"/>
        <v/>
      </c>
      <c r="AC121" s="18" t="str">
        <f t="shared" si="38"/>
        <v/>
      </c>
      <c r="AD121" s="18" t="str">
        <f t="shared" si="39"/>
        <v/>
      </c>
      <c r="AE121" s="18" t="str">
        <f t="shared" si="40"/>
        <v/>
      </c>
      <c r="AF121" s="18" t="str">
        <f t="shared" si="41"/>
        <v/>
      </c>
      <c r="AG121" s="18" t="str">
        <f t="shared" si="42"/>
        <v/>
      </c>
      <c r="AI121" s="117" t="str">
        <f t="shared" si="49"/>
        <v/>
      </c>
      <c r="AK121" s="117" t="str">
        <f>IF($B121="", "", SUMIF(Recipes!$C$11:$C$5010, $B121, Recipes!$BB$11:$BB$5010))</f>
        <v/>
      </c>
      <c r="AM121" s="133" t="str">
        <f t="shared" si="50"/>
        <v/>
      </c>
      <c r="AO121" s="133" t="str">
        <f>IF($AM121="", "", IF($AO$8='Shopping List'!$BR$6, 0, $J121))</f>
        <v/>
      </c>
      <c r="AQ121" s="133" t="str">
        <f t="shared" si="51"/>
        <v/>
      </c>
      <c r="AS121" s="133" t="str">
        <f t="shared" si="52"/>
        <v/>
      </c>
      <c r="AU121" s="133" t="str">
        <f>IF($AQ121="", "", IF($AW$8='Shopping List'!$BR$6, 0, IFERROR($K121-$AS121, "")))</f>
        <v/>
      </c>
      <c r="AW121" s="137" t="str">
        <f>IF($AQ121="", "", IF(OR($AW$8='Shopping List'!$BR$6, $AU121&lt;=0), 0, IFERROR($K121-$AS121, "")))</f>
        <v/>
      </c>
      <c r="AY121" s="111" t="str">
        <f t="shared" si="53"/>
        <v/>
      </c>
      <c r="BA121" s="83" t="str">
        <f t="shared" si="54"/>
        <v/>
      </c>
      <c r="BC121" s="120" t="str">
        <f t="shared" si="43"/>
        <v>X</v>
      </c>
      <c r="BE121" s="90" t="str">
        <f t="shared" si="44"/>
        <v/>
      </c>
      <c r="BF121" s="90" t="str">
        <f t="shared" si="55"/>
        <v/>
      </c>
      <c r="BG121" s="111" t="str">
        <f t="shared" si="56"/>
        <v/>
      </c>
      <c r="BI121" s="90" t="str">
        <f t="shared" si="57"/>
        <v/>
      </c>
      <c r="BK121" s="120" t="str">
        <f>IF($I121="", "", IF(COUNTIF($I$11:$I121, $I121)&gt;1, "", $I121))</f>
        <v/>
      </c>
      <c r="BL121" s="90" t="str">
        <f t="shared" si="58"/>
        <v/>
      </c>
      <c r="BN121" s="90">
        <v>111</v>
      </c>
      <c r="BO121" s="120" t="str">
        <f t="shared" si="59"/>
        <v/>
      </c>
      <c r="BQ121" s="114" t="str">
        <f t="shared" si="45"/>
        <v/>
      </c>
    </row>
    <row r="122" spans="1:69" x14ac:dyDescent="0.25">
      <c r="A122" s="4"/>
      <c r="B122" s="37"/>
      <c r="C122" s="38"/>
      <c r="D122" s="39"/>
      <c r="E122" s="38"/>
      <c r="F122" s="47"/>
      <c r="G122" s="48"/>
      <c r="H122" s="52"/>
      <c r="I122" s="40"/>
      <c r="J122" s="56"/>
      <c r="K122" s="57"/>
      <c r="L122" s="40"/>
      <c r="M122" s="4"/>
      <c r="R122" s="26" t="str">
        <f t="shared" si="46"/>
        <v/>
      </c>
      <c r="S122" s="27" t="str">
        <f t="shared" si="47"/>
        <v/>
      </c>
      <c r="U122" s="18" t="str">
        <f t="shared" si="48"/>
        <v/>
      </c>
      <c r="W122" s="18" t="str">
        <f t="shared" si="32"/>
        <v/>
      </c>
      <c r="X122" s="18" t="str">
        <f t="shared" si="33"/>
        <v/>
      </c>
      <c r="Y122" s="18" t="str">
        <f t="shared" si="34"/>
        <v/>
      </c>
      <c r="Z122" s="18" t="str">
        <f t="shared" si="35"/>
        <v/>
      </c>
      <c r="AA122" s="18" t="str">
        <f t="shared" si="36"/>
        <v/>
      </c>
      <c r="AB122" s="18" t="str">
        <f t="shared" si="37"/>
        <v/>
      </c>
      <c r="AC122" s="18" t="str">
        <f t="shared" si="38"/>
        <v/>
      </c>
      <c r="AD122" s="18" t="str">
        <f t="shared" si="39"/>
        <v/>
      </c>
      <c r="AE122" s="18" t="str">
        <f t="shared" si="40"/>
        <v/>
      </c>
      <c r="AF122" s="18" t="str">
        <f t="shared" si="41"/>
        <v/>
      </c>
      <c r="AG122" s="18" t="str">
        <f t="shared" si="42"/>
        <v/>
      </c>
      <c r="AI122" s="117" t="str">
        <f t="shared" si="49"/>
        <v/>
      </c>
      <c r="AK122" s="117" t="str">
        <f>IF($B122="", "", SUMIF(Recipes!$C$11:$C$5010, $B122, Recipes!$BB$11:$BB$5010))</f>
        <v/>
      </c>
      <c r="AM122" s="133" t="str">
        <f t="shared" si="50"/>
        <v/>
      </c>
      <c r="AO122" s="133" t="str">
        <f>IF($AM122="", "", IF($AO$8='Shopping List'!$BR$6, 0, $J122))</f>
        <v/>
      </c>
      <c r="AQ122" s="133" t="str">
        <f t="shared" si="51"/>
        <v/>
      </c>
      <c r="AS122" s="133" t="str">
        <f t="shared" si="52"/>
        <v/>
      </c>
      <c r="AU122" s="133" t="str">
        <f>IF($AQ122="", "", IF($AW$8='Shopping List'!$BR$6, 0, IFERROR($K122-$AS122, "")))</f>
        <v/>
      </c>
      <c r="AW122" s="137" t="str">
        <f>IF($AQ122="", "", IF(OR($AW$8='Shopping List'!$BR$6, $AU122&lt;=0), 0, IFERROR($K122-$AS122, "")))</f>
        <v/>
      </c>
      <c r="AY122" s="111" t="str">
        <f t="shared" si="53"/>
        <v/>
      </c>
      <c r="BA122" s="83" t="str">
        <f t="shared" si="54"/>
        <v/>
      </c>
      <c r="BC122" s="120" t="str">
        <f t="shared" si="43"/>
        <v>X</v>
      </c>
      <c r="BE122" s="90" t="str">
        <f t="shared" si="44"/>
        <v/>
      </c>
      <c r="BF122" s="90" t="str">
        <f t="shared" si="55"/>
        <v/>
      </c>
      <c r="BG122" s="111" t="str">
        <f t="shared" si="56"/>
        <v/>
      </c>
      <c r="BI122" s="90" t="str">
        <f t="shared" si="57"/>
        <v/>
      </c>
      <c r="BK122" s="120" t="str">
        <f>IF($I122="", "", IF(COUNTIF($I$11:$I122, $I122)&gt;1, "", $I122))</f>
        <v/>
      </c>
      <c r="BL122" s="90" t="str">
        <f t="shared" si="58"/>
        <v/>
      </c>
      <c r="BN122" s="90">
        <v>112</v>
      </c>
      <c r="BO122" s="120" t="str">
        <f t="shared" si="59"/>
        <v/>
      </c>
      <c r="BQ122" s="114" t="str">
        <f t="shared" si="45"/>
        <v/>
      </c>
    </row>
    <row r="123" spans="1:69" x14ac:dyDescent="0.25">
      <c r="A123" s="4"/>
      <c r="B123" s="37"/>
      <c r="C123" s="38"/>
      <c r="D123" s="39"/>
      <c r="E123" s="38"/>
      <c r="F123" s="47"/>
      <c r="G123" s="48"/>
      <c r="H123" s="52"/>
      <c r="I123" s="40"/>
      <c r="J123" s="56"/>
      <c r="K123" s="57"/>
      <c r="L123" s="40"/>
      <c r="M123" s="4"/>
      <c r="R123" s="26" t="str">
        <f t="shared" si="46"/>
        <v/>
      </c>
      <c r="S123" s="27" t="str">
        <f t="shared" si="47"/>
        <v/>
      </c>
      <c r="U123" s="18" t="str">
        <f t="shared" si="48"/>
        <v/>
      </c>
      <c r="W123" s="18" t="str">
        <f t="shared" si="32"/>
        <v/>
      </c>
      <c r="X123" s="18" t="str">
        <f t="shared" si="33"/>
        <v/>
      </c>
      <c r="Y123" s="18" t="str">
        <f t="shared" si="34"/>
        <v/>
      </c>
      <c r="Z123" s="18" t="str">
        <f t="shared" si="35"/>
        <v/>
      </c>
      <c r="AA123" s="18" t="str">
        <f t="shared" si="36"/>
        <v/>
      </c>
      <c r="AB123" s="18" t="str">
        <f t="shared" si="37"/>
        <v/>
      </c>
      <c r="AC123" s="18" t="str">
        <f t="shared" si="38"/>
        <v/>
      </c>
      <c r="AD123" s="18" t="str">
        <f t="shared" si="39"/>
        <v/>
      </c>
      <c r="AE123" s="18" t="str">
        <f t="shared" si="40"/>
        <v/>
      </c>
      <c r="AF123" s="18" t="str">
        <f t="shared" si="41"/>
        <v/>
      </c>
      <c r="AG123" s="18" t="str">
        <f t="shared" si="42"/>
        <v/>
      </c>
      <c r="AI123" s="117" t="str">
        <f t="shared" si="49"/>
        <v/>
      </c>
      <c r="AK123" s="117" t="str">
        <f>IF($B123="", "", SUMIF(Recipes!$C$11:$C$5010, $B123, Recipes!$BB$11:$BB$5010))</f>
        <v/>
      </c>
      <c r="AM123" s="133" t="str">
        <f t="shared" si="50"/>
        <v/>
      </c>
      <c r="AO123" s="133" t="str">
        <f>IF($AM123="", "", IF($AO$8='Shopping List'!$BR$6, 0, $J123))</f>
        <v/>
      </c>
      <c r="AQ123" s="133" t="str">
        <f t="shared" si="51"/>
        <v/>
      </c>
      <c r="AS123" s="133" t="str">
        <f t="shared" si="52"/>
        <v/>
      </c>
      <c r="AU123" s="133" t="str">
        <f>IF($AQ123="", "", IF($AW$8='Shopping List'!$BR$6, 0, IFERROR($K123-$AS123, "")))</f>
        <v/>
      </c>
      <c r="AW123" s="137" t="str">
        <f>IF($AQ123="", "", IF(OR($AW$8='Shopping List'!$BR$6, $AU123&lt;=0), 0, IFERROR($K123-$AS123, "")))</f>
        <v/>
      </c>
      <c r="AY123" s="111" t="str">
        <f t="shared" si="53"/>
        <v/>
      </c>
      <c r="BA123" s="83" t="str">
        <f t="shared" si="54"/>
        <v/>
      </c>
      <c r="BC123" s="120" t="str">
        <f t="shared" si="43"/>
        <v>X</v>
      </c>
      <c r="BE123" s="90" t="str">
        <f t="shared" si="44"/>
        <v/>
      </c>
      <c r="BF123" s="90" t="str">
        <f t="shared" si="55"/>
        <v/>
      </c>
      <c r="BG123" s="111" t="str">
        <f t="shared" si="56"/>
        <v/>
      </c>
      <c r="BI123" s="90" t="str">
        <f t="shared" si="57"/>
        <v/>
      </c>
      <c r="BK123" s="120" t="str">
        <f>IF($I123="", "", IF(COUNTIF($I$11:$I123, $I123)&gt;1, "", $I123))</f>
        <v/>
      </c>
      <c r="BL123" s="90" t="str">
        <f t="shared" si="58"/>
        <v/>
      </c>
      <c r="BN123" s="90">
        <v>113</v>
      </c>
      <c r="BO123" s="120" t="str">
        <f t="shared" si="59"/>
        <v/>
      </c>
      <c r="BQ123" s="114" t="str">
        <f t="shared" si="45"/>
        <v/>
      </c>
    </row>
    <row r="124" spans="1:69" x14ac:dyDescent="0.25">
      <c r="A124" s="4"/>
      <c r="B124" s="37"/>
      <c r="C124" s="38"/>
      <c r="D124" s="39"/>
      <c r="E124" s="38"/>
      <c r="F124" s="47"/>
      <c r="G124" s="48"/>
      <c r="H124" s="52"/>
      <c r="I124" s="40"/>
      <c r="J124" s="56"/>
      <c r="K124" s="57"/>
      <c r="L124" s="40"/>
      <c r="M124" s="4"/>
      <c r="R124" s="26" t="str">
        <f t="shared" si="46"/>
        <v/>
      </c>
      <c r="S124" s="27" t="str">
        <f t="shared" si="47"/>
        <v/>
      </c>
      <c r="U124" s="18" t="str">
        <f t="shared" si="48"/>
        <v/>
      </c>
      <c r="W124" s="18" t="str">
        <f t="shared" si="32"/>
        <v/>
      </c>
      <c r="X124" s="18" t="str">
        <f t="shared" si="33"/>
        <v/>
      </c>
      <c r="Y124" s="18" t="str">
        <f t="shared" si="34"/>
        <v/>
      </c>
      <c r="Z124" s="18" t="str">
        <f t="shared" si="35"/>
        <v/>
      </c>
      <c r="AA124" s="18" t="str">
        <f t="shared" si="36"/>
        <v/>
      </c>
      <c r="AB124" s="18" t="str">
        <f t="shared" si="37"/>
        <v/>
      </c>
      <c r="AC124" s="18" t="str">
        <f t="shared" si="38"/>
        <v/>
      </c>
      <c r="AD124" s="18" t="str">
        <f t="shared" si="39"/>
        <v/>
      </c>
      <c r="AE124" s="18" t="str">
        <f t="shared" si="40"/>
        <v/>
      </c>
      <c r="AF124" s="18" t="str">
        <f t="shared" si="41"/>
        <v/>
      </c>
      <c r="AG124" s="18" t="str">
        <f t="shared" si="42"/>
        <v/>
      </c>
      <c r="AI124" s="117" t="str">
        <f t="shared" si="49"/>
        <v/>
      </c>
      <c r="AK124" s="117" t="str">
        <f>IF($B124="", "", SUMIF(Recipes!$C$11:$C$5010, $B124, Recipes!$BB$11:$BB$5010))</f>
        <v/>
      </c>
      <c r="AM124" s="133" t="str">
        <f t="shared" si="50"/>
        <v/>
      </c>
      <c r="AO124" s="133" t="str">
        <f>IF($AM124="", "", IF($AO$8='Shopping List'!$BR$6, 0, $J124))</f>
        <v/>
      </c>
      <c r="AQ124" s="133" t="str">
        <f t="shared" si="51"/>
        <v/>
      </c>
      <c r="AS124" s="133" t="str">
        <f t="shared" si="52"/>
        <v/>
      </c>
      <c r="AU124" s="133" t="str">
        <f>IF($AQ124="", "", IF($AW$8='Shopping List'!$BR$6, 0, IFERROR($K124-$AS124, "")))</f>
        <v/>
      </c>
      <c r="AW124" s="137" t="str">
        <f>IF($AQ124="", "", IF(OR($AW$8='Shopping List'!$BR$6, $AU124&lt;=0), 0, IFERROR($K124-$AS124, "")))</f>
        <v/>
      </c>
      <c r="AY124" s="111" t="str">
        <f t="shared" si="53"/>
        <v/>
      </c>
      <c r="BA124" s="83" t="str">
        <f t="shared" si="54"/>
        <v/>
      </c>
      <c r="BC124" s="120" t="str">
        <f t="shared" si="43"/>
        <v>X</v>
      </c>
      <c r="BE124" s="90" t="str">
        <f t="shared" si="44"/>
        <v/>
      </c>
      <c r="BF124" s="90" t="str">
        <f t="shared" si="55"/>
        <v/>
      </c>
      <c r="BG124" s="111" t="str">
        <f t="shared" si="56"/>
        <v/>
      </c>
      <c r="BI124" s="90" t="str">
        <f t="shared" si="57"/>
        <v/>
      </c>
      <c r="BK124" s="120" t="str">
        <f>IF($I124="", "", IF(COUNTIF($I$11:$I124, $I124)&gt;1, "", $I124))</f>
        <v/>
      </c>
      <c r="BL124" s="90" t="str">
        <f t="shared" si="58"/>
        <v/>
      </c>
      <c r="BN124" s="90">
        <v>114</v>
      </c>
      <c r="BO124" s="120" t="str">
        <f t="shared" si="59"/>
        <v/>
      </c>
      <c r="BQ124" s="114" t="str">
        <f t="shared" si="45"/>
        <v/>
      </c>
    </row>
    <row r="125" spans="1:69" x14ac:dyDescent="0.25">
      <c r="A125" s="4"/>
      <c r="B125" s="37"/>
      <c r="C125" s="38"/>
      <c r="D125" s="39"/>
      <c r="E125" s="38"/>
      <c r="F125" s="47"/>
      <c r="G125" s="48"/>
      <c r="H125" s="52"/>
      <c r="I125" s="40"/>
      <c r="J125" s="56"/>
      <c r="K125" s="57"/>
      <c r="L125" s="40"/>
      <c r="M125" s="4"/>
      <c r="R125" s="26" t="str">
        <f t="shared" si="46"/>
        <v/>
      </c>
      <c r="S125" s="27" t="str">
        <f t="shared" si="47"/>
        <v/>
      </c>
      <c r="U125" s="18" t="str">
        <f t="shared" si="48"/>
        <v/>
      </c>
      <c r="W125" s="18" t="str">
        <f t="shared" si="32"/>
        <v/>
      </c>
      <c r="X125" s="18" t="str">
        <f t="shared" si="33"/>
        <v/>
      </c>
      <c r="Y125" s="18" t="str">
        <f t="shared" si="34"/>
        <v/>
      </c>
      <c r="Z125" s="18" t="str">
        <f t="shared" si="35"/>
        <v/>
      </c>
      <c r="AA125" s="18" t="str">
        <f t="shared" si="36"/>
        <v/>
      </c>
      <c r="AB125" s="18" t="str">
        <f t="shared" si="37"/>
        <v/>
      </c>
      <c r="AC125" s="18" t="str">
        <f t="shared" si="38"/>
        <v/>
      </c>
      <c r="AD125" s="18" t="str">
        <f t="shared" si="39"/>
        <v/>
      </c>
      <c r="AE125" s="18" t="str">
        <f t="shared" si="40"/>
        <v/>
      </c>
      <c r="AF125" s="18" t="str">
        <f t="shared" si="41"/>
        <v/>
      </c>
      <c r="AG125" s="18" t="str">
        <f t="shared" si="42"/>
        <v/>
      </c>
      <c r="AI125" s="117" t="str">
        <f t="shared" si="49"/>
        <v/>
      </c>
      <c r="AK125" s="117" t="str">
        <f>IF($B125="", "", SUMIF(Recipes!$C$11:$C$5010, $B125, Recipes!$BB$11:$BB$5010))</f>
        <v/>
      </c>
      <c r="AM125" s="133" t="str">
        <f t="shared" si="50"/>
        <v/>
      </c>
      <c r="AO125" s="133" t="str">
        <f>IF($AM125="", "", IF($AO$8='Shopping List'!$BR$6, 0, $J125))</f>
        <v/>
      </c>
      <c r="AQ125" s="133" t="str">
        <f t="shared" si="51"/>
        <v/>
      </c>
      <c r="AS125" s="133" t="str">
        <f t="shared" si="52"/>
        <v/>
      </c>
      <c r="AU125" s="133" t="str">
        <f>IF($AQ125="", "", IF($AW$8='Shopping List'!$BR$6, 0, IFERROR($K125-$AS125, "")))</f>
        <v/>
      </c>
      <c r="AW125" s="137" t="str">
        <f>IF($AQ125="", "", IF(OR($AW$8='Shopping List'!$BR$6, $AU125&lt;=0), 0, IFERROR($K125-$AS125, "")))</f>
        <v/>
      </c>
      <c r="AY125" s="111" t="str">
        <f t="shared" si="53"/>
        <v/>
      </c>
      <c r="BA125" s="83" t="str">
        <f t="shared" si="54"/>
        <v/>
      </c>
      <c r="BC125" s="120" t="str">
        <f t="shared" si="43"/>
        <v>X</v>
      </c>
      <c r="BE125" s="90" t="str">
        <f t="shared" si="44"/>
        <v/>
      </c>
      <c r="BF125" s="90" t="str">
        <f t="shared" si="55"/>
        <v/>
      </c>
      <c r="BG125" s="111" t="str">
        <f t="shared" si="56"/>
        <v/>
      </c>
      <c r="BI125" s="90" t="str">
        <f t="shared" si="57"/>
        <v/>
      </c>
      <c r="BK125" s="120" t="str">
        <f>IF($I125="", "", IF(COUNTIF($I$11:$I125, $I125)&gt;1, "", $I125))</f>
        <v/>
      </c>
      <c r="BL125" s="90" t="str">
        <f t="shared" si="58"/>
        <v/>
      </c>
      <c r="BN125" s="90">
        <v>115</v>
      </c>
      <c r="BO125" s="120" t="str">
        <f t="shared" si="59"/>
        <v/>
      </c>
      <c r="BQ125" s="114" t="str">
        <f t="shared" si="45"/>
        <v/>
      </c>
    </row>
    <row r="126" spans="1:69" x14ac:dyDescent="0.25">
      <c r="A126" s="4"/>
      <c r="B126" s="37"/>
      <c r="C126" s="38"/>
      <c r="D126" s="39"/>
      <c r="E126" s="38"/>
      <c r="F126" s="47"/>
      <c r="G126" s="48"/>
      <c r="H126" s="52"/>
      <c r="I126" s="40"/>
      <c r="J126" s="56"/>
      <c r="K126" s="57"/>
      <c r="L126" s="40"/>
      <c r="M126" s="4"/>
      <c r="R126" s="26" t="str">
        <f t="shared" si="46"/>
        <v/>
      </c>
      <c r="S126" s="27" t="str">
        <f t="shared" si="47"/>
        <v/>
      </c>
      <c r="U126" s="18" t="str">
        <f t="shared" si="48"/>
        <v/>
      </c>
      <c r="W126" s="18" t="str">
        <f t="shared" si="32"/>
        <v/>
      </c>
      <c r="X126" s="18" t="str">
        <f t="shared" si="33"/>
        <v/>
      </c>
      <c r="Y126" s="18" t="str">
        <f t="shared" si="34"/>
        <v/>
      </c>
      <c r="Z126" s="18" t="str">
        <f t="shared" si="35"/>
        <v/>
      </c>
      <c r="AA126" s="18" t="str">
        <f t="shared" si="36"/>
        <v/>
      </c>
      <c r="AB126" s="18" t="str">
        <f t="shared" si="37"/>
        <v/>
      </c>
      <c r="AC126" s="18" t="str">
        <f t="shared" si="38"/>
        <v/>
      </c>
      <c r="AD126" s="18" t="str">
        <f t="shared" si="39"/>
        <v/>
      </c>
      <c r="AE126" s="18" t="str">
        <f t="shared" si="40"/>
        <v/>
      </c>
      <c r="AF126" s="18" t="str">
        <f t="shared" si="41"/>
        <v/>
      </c>
      <c r="AG126" s="18" t="str">
        <f t="shared" si="42"/>
        <v/>
      </c>
      <c r="AI126" s="117" t="str">
        <f t="shared" si="49"/>
        <v/>
      </c>
      <c r="AK126" s="117" t="str">
        <f>IF($B126="", "", SUMIF(Recipes!$C$11:$C$5010, $B126, Recipes!$BB$11:$BB$5010))</f>
        <v/>
      </c>
      <c r="AM126" s="133" t="str">
        <f t="shared" si="50"/>
        <v/>
      </c>
      <c r="AO126" s="133" t="str">
        <f>IF($AM126="", "", IF($AO$8='Shopping List'!$BR$6, 0, $J126))</f>
        <v/>
      </c>
      <c r="AQ126" s="133" t="str">
        <f t="shared" si="51"/>
        <v/>
      </c>
      <c r="AS126" s="133" t="str">
        <f t="shared" si="52"/>
        <v/>
      </c>
      <c r="AU126" s="133" t="str">
        <f>IF($AQ126="", "", IF($AW$8='Shopping List'!$BR$6, 0, IFERROR($K126-$AS126, "")))</f>
        <v/>
      </c>
      <c r="AW126" s="137" t="str">
        <f>IF($AQ126="", "", IF(OR($AW$8='Shopping List'!$BR$6, $AU126&lt;=0), 0, IFERROR($K126-$AS126, "")))</f>
        <v/>
      </c>
      <c r="AY126" s="111" t="str">
        <f t="shared" si="53"/>
        <v/>
      </c>
      <c r="BA126" s="83" t="str">
        <f t="shared" si="54"/>
        <v/>
      </c>
      <c r="BC126" s="120" t="str">
        <f t="shared" si="43"/>
        <v>X</v>
      </c>
      <c r="BE126" s="90" t="str">
        <f t="shared" si="44"/>
        <v/>
      </c>
      <c r="BF126" s="90" t="str">
        <f t="shared" si="55"/>
        <v/>
      </c>
      <c r="BG126" s="111" t="str">
        <f t="shared" si="56"/>
        <v/>
      </c>
      <c r="BI126" s="90" t="str">
        <f t="shared" si="57"/>
        <v/>
      </c>
      <c r="BK126" s="120" t="str">
        <f>IF($I126="", "", IF(COUNTIF($I$11:$I126, $I126)&gt;1, "", $I126))</f>
        <v/>
      </c>
      <c r="BL126" s="90" t="str">
        <f t="shared" si="58"/>
        <v/>
      </c>
      <c r="BN126" s="90">
        <v>116</v>
      </c>
      <c r="BO126" s="120" t="str">
        <f t="shared" si="59"/>
        <v/>
      </c>
      <c r="BQ126" s="114" t="str">
        <f t="shared" si="45"/>
        <v/>
      </c>
    </row>
    <row r="127" spans="1:69" x14ac:dyDescent="0.25">
      <c r="A127" s="4"/>
      <c r="B127" s="37"/>
      <c r="C127" s="38"/>
      <c r="D127" s="39"/>
      <c r="E127" s="38"/>
      <c r="F127" s="47"/>
      <c r="G127" s="48"/>
      <c r="H127" s="52"/>
      <c r="I127" s="40"/>
      <c r="J127" s="56"/>
      <c r="K127" s="57"/>
      <c r="L127" s="40"/>
      <c r="M127" s="4"/>
      <c r="R127" s="26" t="str">
        <f t="shared" si="46"/>
        <v/>
      </c>
      <c r="S127" s="27" t="str">
        <f t="shared" si="47"/>
        <v/>
      </c>
      <c r="U127" s="18" t="str">
        <f t="shared" si="48"/>
        <v/>
      </c>
      <c r="W127" s="18" t="str">
        <f t="shared" si="32"/>
        <v/>
      </c>
      <c r="X127" s="18" t="str">
        <f t="shared" si="33"/>
        <v/>
      </c>
      <c r="Y127" s="18" t="str">
        <f t="shared" si="34"/>
        <v/>
      </c>
      <c r="Z127" s="18" t="str">
        <f t="shared" si="35"/>
        <v/>
      </c>
      <c r="AA127" s="18" t="str">
        <f t="shared" si="36"/>
        <v/>
      </c>
      <c r="AB127" s="18" t="str">
        <f t="shared" si="37"/>
        <v/>
      </c>
      <c r="AC127" s="18" t="str">
        <f t="shared" si="38"/>
        <v/>
      </c>
      <c r="AD127" s="18" t="str">
        <f t="shared" si="39"/>
        <v/>
      </c>
      <c r="AE127" s="18" t="str">
        <f t="shared" si="40"/>
        <v/>
      </c>
      <c r="AF127" s="18" t="str">
        <f t="shared" si="41"/>
        <v/>
      </c>
      <c r="AG127" s="18" t="str">
        <f t="shared" si="42"/>
        <v/>
      </c>
      <c r="AI127" s="117" t="str">
        <f t="shared" si="49"/>
        <v/>
      </c>
      <c r="AK127" s="117" t="str">
        <f>IF($B127="", "", SUMIF(Recipes!$C$11:$C$5010, $B127, Recipes!$BB$11:$BB$5010))</f>
        <v/>
      </c>
      <c r="AM127" s="133" t="str">
        <f t="shared" si="50"/>
        <v/>
      </c>
      <c r="AO127" s="133" t="str">
        <f>IF($AM127="", "", IF($AO$8='Shopping List'!$BR$6, 0, $J127))</f>
        <v/>
      </c>
      <c r="AQ127" s="133" t="str">
        <f t="shared" si="51"/>
        <v/>
      </c>
      <c r="AS127" s="133" t="str">
        <f t="shared" si="52"/>
        <v/>
      </c>
      <c r="AU127" s="133" t="str">
        <f>IF($AQ127="", "", IF($AW$8='Shopping List'!$BR$6, 0, IFERROR($K127-$AS127, "")))</f>
        <v/>
      </c>
      <c r="AW127" s="137" t="str">
        <f>IF($AQ127="", "", IF(OR($AW$8='Shopping List'!$BR$6, $AU127&lt;=0), 0, IFERROR($K127-$AS127, "")))</f>
        <v/>
      </c>
      <c r="AY127" s="111" t="str">
        <f t="shared" si="53"/>
        <v/>
      </c>
      <c r="BA127" s="83" t="str">
        <f t="shared" si="54"/>
        <v/>
      </c>
      <c r="BC127" s="120" t="str">
        <f t="shared" si="43"/>
        <v>X</v>
      </c>
      <c r="BE127" s="90" t="str">
        <f t="shared" si="44"/>
        <v/>
      </c>
      <c r="BF127" s="90" t="str">
        <f t="shared" si="55"/>
        <v/>
      </c>
      <c r="BG127" s="111" t="str">
        <f t="shared" si="56"/>
        <v/>
      </c>
      <c r="BI127" s="90" t="str">
        <f t="shared" si="57"/>
        <v/>
      </c>
      <c r="BK127" s="120" t="str">
        <f>IF($I127="", "", IF(COUNTIF($I$11:$I127, $I127)&gt;1, "", $I127))</f>
        <v/>
      </c>
      <c r="BL127" s="90" t="str">
        <f t="shared" si="58"/>
        <v/>
      </c>
      <c r="BN127" s="90">
        <v>117</v>
      </c>
      <c r="BO127" s="120" t="str">
        <f t="shared" si="59"/>
        <v/>
      </c>
      <c r="BQ127" s="114" t="str">
        <f t="shared" si="45"/>
        <v/>
      </c>
    </row>
    <row r="128" spans="1:69" x14ac:dyDescent="0.25">
      <c r="A128" s="4"/>
      <c r="B128" s="37"/>
      <c r="C128" s="38"/>
      <c r="D128" s="39"/>
      <c r="E128" s="38"/>
      <c r="F128" s="47"/>
      <c r="G128" s="48"/>
      <c r="H128" s="52"/>
      <c r="I128" s="40"/>
      <c r="J128" s="56"/>
      <c r="K128" s="57"/>
      <c r="L128" s="40"/>
      <c r="M128" s="4"/>
      <c r="R128" s="26" t="str">
        <f t="shared" si="46"/>
        <v/>
      </c>
      <c r="S128" s="27" t="str">
        <f t="shared" si="47"/>
        <v/>
      </c>
      <c r="U128" s="18" t="str">
        <f t="shared" si="48"/>
        <v/>
      </c>
      <c r="W128" s="18" t="str">
        <f t="shared" si="32"/>
        <v/>
      </c>
      <c r="X128" s="18" t="str">
        <f t="shared" si="33"/>
        <v/>
      </c>
      <c r="Y128" s="18" t="str">
        <f t="shared" si="34"/>
        <v/>
      </c>
      <c r="Z128" s="18" t="str">
        <f t="shared" si="35"/>
        <v/>
      </c>
      <c r="AA128" s="18" t="str">
        <f t="shared" si="36"/>
        <v/>
      </c>
      <c r="AB128" s="18" t="str">
        <f t="shared" si="37"/>
        <v/>
      </c>
      <c r="AC128" s="18" t="str">
        <f t="shared" si="38"/>
        <v/>
      </c>
      <c r="AD128" s="18" t="str">
        <f t="shared" si="39"/>
        <v/>
      </c>
      <c r="AE128" s="18" t="str">
        <f t="shared" si="40"/>
        <v/>
      </c>
      <c r="AF128" s="18" t="str">
        <f t="shared" si="41"/>
        <v/>
      </c>
      <c r="AG128" s="18" t="str">
        <f t="shared" si="42"/>
        <v/>
      </c>
      <c r="AI128" s="117" t="str">
        <f t="shared" si="49"/>
        <v/>
      </c>
      <c r="AK128" s="117" t="str">
        <f>IF($B128="", "", SUMIF(Recipes!$C$11:$C$5010, $B128, Recipes!$BB$11:$BB$5010))</f>
        <v/>
      </c>
      <c r="AM128" s="133" t="str">
        <f t="shared" si="50"/>
        <v/>
      </c>
      <c r="AO128" s="133" t="str">
        <f>IF($AM128="", "", IF($AO$8='Shopping List'!$BR$6, 0, $J128))</f>
        <v/>
      </c>
      <c r="AQ128" s="133" t="str">
        <f t="shared" si="51"/>
        <v/>
      </c>
      <c r="AS128" s="133" t="str">
        <f t="shared" si="52"/>
        <v/>
      </c>
      <c r="AU128" s="133" t="str">
        <f>IF($AQ128="", "", IF($AW$8='Shopping List'!$BR$6, 0, IFERROR($K128-$AS128, "")))</f>
        <v/>
      </c>
      <c r="AW128" s="137" t="str">
        <f>IF($AQ128="", "", IF(OR($AW$8='Shopping List'!$BR$6, $AU128&lt;=0), 0, IFERROR($K128-$AS128, "")))</f>
        <v/>
      </c>
      <c r="AY128" s="111" t="str">
        <f t="shared" si="53"/>
        <v/>
      </c>
      <c r="BA128" s="83" t="str">
        <f t="shared" si="54"/>
        <v/>
      </c>
      <c r="BC128" s="120" t="str">
        <f t="shared" si="43"/>
        <v>X</v>
      </c>
      <c r="BE128" s="90" t="str">
        <f t="shared" si="44"/>
        <v/>
      </c>
      <c r="BF128" s="90" t="str">
        <f t="shared" si="55"/>
        <v/>
      </c>
      <c r="BG128" s="111" t="str">
        <f t="shared" si="56"/>
        <v/>
      </c>
      <c r="BI128" s="90" t="str">
        <f t="shared" si="57"/>
        <v/>
      </c>
      <c r="BK128" s="120" t="str">
        <f>IF($I128="", "", IF(COUNTIF($I$11:$I128, $I128)&gt;1, "", $I128))</f>
        <v/>
      </c>
      <c r="BL128" s="90" t="str">
        <f t="shared" si="58"/>
        <v/>
      </c>
      <c r="BN128" s="90">
        <v>118</v>
      </c>
      <c r="BO128" s="120" t="str">
        <f t="shared" si="59"/>
        <v/>
      </c>
      <c r="BQ128" s="114" t="str">
        <f t="shared" si="45"/>
        <v/>
      </c>
    </row>
    <row r="129" spans="1:69" x14ac:dyDescent="0.25">
      <c r="A129" s="4"/>
      <c r="B129" s="37"/>
      <c r="C129" s="38"/>
      <c r="D129" s="39"/>
      <c r="E129" s="38"/>
      <c r="F129" s="47"/>
      <c r="G129" s="48"/>
      <c r="H129" s="52"/>
      <c r="I129" s="40"/>
      <c r="J129" s="56"/>
      <c r="K129" s="57"/>
      <c r="L129" s="40"/>
      <c r="M129" s="4"/>
      <c r="R129" s="26" t="str">
        <f t="shared" si="46"/>
        <v/>
      </c>
      <c r="S129" s="27" t="str">
        <f t="shared" si="47"/>
        <v/>
      </c>
      <c r="U129" s="18" t="str">
        <f t="shared" si="48"/>
        <v/>
      </c>
      <c r="W129" s="18" t="str">
        <f t="shared" si="32"/>
        <v/>
      </c>
      <c r="X129" s="18" t="str">
        <f t="shared" si="33"/>
        <v/>
      </c>
      <c r="Y129" s="18" t="str">
        <f t="shared" si="34"/>
        <v/>
      </c>
      <c r="Z129" s="18" t="str">
        <f t="shared" si="35"/>
        <v/>
      </c>
      <c r="AA129" s="18" t="str">
        <f t="shared" si="36"/>
        <v/>
      </c>
      <c r="AB129" s="18" t="str">
        <f t="shared" si="37"/>
        <v/>
      </c>
      <c r="AC129" s="18" t="str">
        <f t="shared" si="38"/>
        <v/>
      </c>
      <c r="AD129" s="18" t="str">
        <f t="shared" si="39"/>
        <v/>
      </c>
      <c r="AE129" s="18" t="str">
        <f t="shared" si="40"/>
        <v/>
      </c>
      <c r="AF129" s="18" t="str">
        <f t="shared" si="41"/>
        <v/>
      </c>
      <c r="AG129" s="18" t="str">
        <f t="shared" si="42"/>
        <v/>
      </c>
      <c r="AI129" s="117" t="str">
        <f t="shared" si="49"/>
        <v/>
      </c>
      <c r="AK129" s="117" t="str">
        <f>IF($B129="", "", SUMIF(Recipes!$C$11:$C$5010, $B129, Recipes!$BB$11:$BB$5010))</f>
        <v/>
      </c>
      <c r="AM129" s="133" t="str">
        <f t="shared" si="50"/>
        <v/>
      </c>
      <c r="AO129" s="133" t="str">
        <f>IF($AM129="", "", IF($AO$8='Shopping List'!$BR$6, 0, $J129))</f>
        <v/>
      </c>
      <c r="AQ129" s="133" t="str">
        <f t="shared" si="51"/>
        <v/>
      </c>
      <c r="AS129" s="133" t="str">
        <f t="shared" si="52"/>
        <v/>
      </c>
      <c r="AU129" s="133" t="str">
        <f>IF($AQ129="", "", IF($AW$8='Shopping List'!$BR$6, 0, IFERROR($K129-$AS129, "")))</f>
        <v/>
      </c>
      <c r="AW129" s="137" t="str">
        <f>IF($AQ129="", "", IF(OR($AW$8='Shopping List'!$BR$6, $AU129&lt;=0), 0, IFERROR($K129-$AS129, "")))</f>
        <v/>
      </c>
      <c r="AY129" s="111" t="str">
        <f t="shared" si="53"/>
        <v/>
      </c>
      <c r="BA129" s="83" t="str">
        <f t="shared" si="54"/>
        <v/>
      </c>
      <c r="BC129" s="120" t="str">
        <f t="shared" si="43"/>
        <v>X</v>
      </c>
      <c r="BE129" s="90" t="str">
        <f t="shared" si="44"/>
        <v/>
      </c>
      <c r="BF129" s="90" t="str">
        <f t="shared" si="55"/>
        <v/>
      </c>
      <c r="BG129" s="111" t="str">
        <f t="shared" si="56"/>
        <v/>
      </c>
      <c r="BI129" s="90" t="str">
        <f t="shared" si="57"/>
        <v/>
      </c>
      <c r="BK129" s="120" t="str">
        <f>IF($I129="", "", IF(COUNTIF($I$11:$I129, $I129)&gt;1, "", $I129))</f>
        <v/>
      </c>
      <c r="BL129" s="90" t="str">
        <f t="shared" si="58"/>
        <v/>
      </c>
      <c r="BN129" s="90">
        <v>119</v>
      </c>
      <c r="BO129" s="120" t="str">
        <f t="shared" si="59"/>
        <v/>
      </c>
      <c r="BQ129" s="114" t="str">
        <f t="shared" si="45"/>
        <v/>
      </c>
    </row>
    <row r="130" spans="1:69" x14ac:dyDescent="0.25">
      <c r="A130" s="4"/>
      <c r="B130" s="37"/>
      <c r="C130" s="38"/>
      <c r="D130" s="39"/>
      <c r="E130" s="38"/>
      <c r="F130" s="47"/>
      <c r="G130" s="48"/>
      <c r="H130" s="52"/>
      <c r="I130" s="40"/>
      <c r="J130" s="56"/>
      <c r="K130" s="57"/>
      <c r="L130" s="40"/>
      <c r="M130" s="4"/>
      <c r="R130" s="26" t="str">
        <f t="shared" si="46"/>
        <v/>
      </c>
      <c r="S130" s="27" t="str">
        <f t="shared" si="47"/>
        <v/>
      </c>
      <c r="U130" s="18" t="str">
        <f t="shared" si="48"/>
        <v/>
      </c>
      <c r="W130" s="18" t="str">
        <f t="shared" si="32"/>
        <v/>
      </c>
      <c r="X130" s="18" t="str">
        <f t="shared" si="33"/>
        <v/>
      </c>
      <c r="Y130" s="18" t="str">
        <f t="shared" si="34"/>
        <v/>
      </c>
      <c r="Z130" s="18" t="str">
        <f t="shared" si="35"/>
        <v/>
      </c>
      <c r="AA130" s="18" t="str">
        <f t="shared" si="36"/>
        <v/>
      </c>
      <c r="AB130" s="18" t="str">
        <f t="shared" si="37"/>
        <v/>
      </c>
      <c r="AC130" s="18" t="str">
        <f t="shared" si="38"/>
        <v/>
      </c>
      <c r="AD130" s="18" t="str">
        <f t="shared" si="39"/>
        <v/>
      </c>
      <c r="AE130" s="18" t="str">
        <f t="shared" si="40"/>
        <v/>
      </c>
      <c r="AF130" s="18" t="str">
        <f t="shared" si="41"/>
        <v/>
      </c>
      <c r="AG130" s="18" t="str">
        <f t="shared" si="42"/>
        <v/>
      </c>
      <c r="AI130" s="117" t="str">
        <f t="shared" si="49"/>
        <v/>
      </c>
      <c r="AK130" s="117" t="str">
        <f>IF($B130="", "", SUMIF(Recipes!$C$11:$C$5010, $B130, Recipes!$BB$11:$BB$5010))</f>
        <v/>
      </c>
      <c r="AM130" s="133" t="str">
        <f t="shared" si="50"/>
        <v/>
      </c>
      <c r="AO130" s="133" t="str">
        <f>IF($AM130="", "", IF($AO$8='Shopping List'!$BR$6, 0, $J130))</f>
        <v/>
      </c>
      <c r="AQ130" s="133" t="str">
        <f t="shared" si="51"/>
        <v/>
      </c>
      <c r="AS130" s="133" t="str">
        <f t="shared" si="52"/>
        <v/>
      </c>
      <c r="AU130" s="133" t="str">
        <f>IF($AQ130="", "", IF($AW$8='Shopping List'!$BR$6, 0, IFERROR($K130-$AS130, "")))</f>
        <v/>
      </c>
      <c r="AW130" s="137" t="str">
        <f>IF($AQ130="", "", IF(OR($AW$8='Shopping List'!$BR$6, $AU130&lt;=0), 0, IFERROR($K130-$AS130, "")))</f>
        <v/>
      </c>
      <c r="AY130" s="111" t="str">
        <f t="shared" si="53"/>
        <v/>
      </c>
      <c r="BA130" s="83" t="str">
        <f t="shared" si="54"/>
        <v/>
      </c>
      <c r="BC130" s="120" t="str">
        <f t="shared" si="43"/>
        <v>X</v>
      </c>
      <c r="BE130" s="90" t="str">
        <f t="shared" si="44"/>
        <v/>
      </c>
      <c r="BF130" s="90" t="str">
        <f t="shared" si="55"/>
        <v/>
      </c>
      <c r="BG130" s="111" t="str">
        <f t="shared" si="56"/>
        <v/>
      </c>
      <c r="BI130" s="90" t="str">
        <f t="shared" si="57"/>
        <v/>
      </c>
      <c r="BK130" s="120" t="str">
        <f>IF($I130="", "", IF(COUNTIF($I$11:$I130, $I130)&gt;1, "", $I130))</f>
        <v/>
      </c>
      <c r="BL130" s="90" t="str">
        <f t="shared" si="58"/>
        <v/>
      </c>
      <c r="BN130" s="90">
        <v>120</v>
      </c>
      <c r="BO130" s="120" t="str">
        <f t="shared" si="59"/>
        <v/>
      </c>
      <c r="BQ130" s="114" t="str">
        <f t="shared" si="45"/>
        <v/>
      </c>
    </row>
    <row r="131" spans="1:69" x14ac:dyDescent="0.25">
      <c r="A131" s="4"/>
      <c r="B131" s="37"/>
      <c r="C131" s="38"/>
      <c r="D131" s="39"/>
      <c r="E131" s="38"/>
      <c r="F131" s="47"/>
      <c r="G131" s="48"/>
      <c r="H131" s="52"/>
      <c r="I131" s="40"/>
      <c r="J131" s="56"/>
      <c r="K131" s="57"/>
      <c r="L131" s="40"/>
      <c r="M131" s="4"/>
      <c r="R131" s="26" t="str">
        <f t="shared" si="46"/>
        <v/>
      </c>
      <c r="S131" s="27" t="str">
        <f t="shared" si="47"/>
        <v/>
      </c>
      <c r="U131" s="18" t="str">
        <f t="shared" si="48"/>
        <v/>
      </c>
      <c r="W131" s="18" t="str">
        <f t="shared" si="32"/>
        <v/>
      </c>
      <c r="X131" s="18" t="str">
        <f t="shared" si="33"/>
        <v/>
      </c>
      <c r="Y131" s="18" t="str">
        <f t="shared" si="34"/>
        <v/>
      </c>
      <c r="Z131" s="18" t="str">
        <f t="shared" si="35"/>
        <v/>
      </c>
      <c r="AA131" s="18" t="str">
        <f t="shared" si="36"/>
        <v/>
      </c>
      <c r="AB131" s="18" t="str">
        <f t="shared" si="37"/>
        <v/>
      </c>
      <c r="AC131" s="18" t="str">
        <f t="shared" si="38"/>
        <v/>
      </c>
      <c r="AD131" s="18" t="str">
        <f t="shared" si="39"/>
        <v/>
      </c>
      <c r="AE131" s="18" t="str">
        <f t="shared" si="40"/>
        <v/>
      </c>
      <c r="AF131" s="18" t="str">
        <f t="shared" si="41"/>
        <v/>
      </c>
      <c r="AG131" s="18" t="str">
        <f t="shared" si="42"/>
        <v/>
      </c>
      <c r="AI131" s="117" t="str">
        <f t="shared" si="49"/>
        <v/>
      </c>
      <c r="AK131" s="117" t="str">
        <f>IF($B131="", "", SUMIF(Recipes!$C$11:$C$5010, $B131, Recipes!$BB$11:$BB$5010))</f>
        <v/>
      </c>
      <c r="AM131" s="133" t="str">
        <f t="shared" si="50"/>
        <v/>
      </c>
      <c r="AO131" s="133" t="str">
        <f>IF($AM131="", "", IF($AO$8='Shopping List'!$BR$6, 0, $J131))</f>
        <v/>
      </c>
      <c r="AQ131" s="133" t="str">
        <f t="shared" si="51"/>
        <v/>
      </c>
      <c r="AS131" s="133" t="str">
        <f t="shared" si="52"/>
        <v/>
      </c>
      <c r="AU131" s="133" t="str">
        <f>IF($AQ131="", "", IF($AW$8='Shopping List'!$BR$6, 0, IFERROR($K131-$AS131, "")))</f>
        <v/>
      </c>
      <c r="AW131" s="137" t="str">
        <f>IF($AQ131="", "", IF(OR($AW$8='Shopping List'!$BR$6, $AU131&lt;=0), 0, IFERROR($K131-$AS131, "")))</f>
        <v/>
      </c>
      <c r="AY131" s="111" t="str">
        <f t="shared" si="53"/>
        <v/>
      </c>
      <c r="BA131" s="83" t="str">
        <f t="shared" si="54"/>
        <v/>
      </c>
      <c r="BC131" s="120" t="str">
        <f t="shared" si="43"/>
        <v>X</v>
      </c>
      <c r="BE131" s="90" t="str">
        <f t="shared" si="44"/>
        <v/>
      </c>
      <c r="BF131" s="90" t="str">
        <f t="shared" si="55"/>
        <v/>
      </c>
      <c r="BG131" s="111" t="str">
        <f t="shared" si="56"/>
        <v/>
      </c>
      <c r="BI131" s="90" t="str">
        <f t="shared" si="57"/>
        <v/>
      </c>
      <c r="BK131" s="120" t="str">
        <f>IF($I131="", "", IF(COUNTIF($I$11:$I131, $I131)&gt;1, "", $I131))</f>
        <v/>
      </c>
      <c r="BL131" s="90" t="str">
        <f t="shared" si="58"/>
        <v/>
      </c>
      <c r="BN131" s="90">
        <v>121</v>
      </c>
      <c r="BO131" s="120" t="str">
        <f t="shared" si="59"/>
        <v/>
      </c>
      <c r="BQ131" s="114" t="str">
        <f t="shared" si="45"/>
        <v/>
      </c>
    </row>
    <row r="132" spans="1:69" x14ac:dyDescent="0.25">
      <c r="A132" s="4"/>
      <c r="B132" s="37"/>
      <c r="C132" s="38"/>
      <c r="D132" s="39"/>
      <c r="E132" s="38"/>
      <c r="F132" s="47"/>
      <c r="G132" s="48"/>
      <c r="H132" s="52"/>
      <c r="I132" s="40"/>
      <c r="J132" s="56"/>
      <c r="K132" s="57"/>
      <c r="L132" s="40"/>
      <c r="M132" s="4"/>
      <c r="R132" s="26" t="str">
        <f t="shared" si="46"/>
        <v/>
      </c>
      <c r="S132" s="27" t="str">
        <f t="shared" si="47"/>
        <v/>
      </c>
      <c r="U132" s="18" t="str">
        <f t="shared" si="48"/>
        <v/>
      </c>
      <c r="W132" s="18" t="str">
        <f t="shared" si="32"/>
        <v/>
      </c>
      <c r="X132" s="18" t="str">
        <f t="shared" si="33"/>
        <v/>
      </c>
      <c r="Y132" s="18" t="str">
        <f t="shared" si="34"/>
        <v/>
      </c>
      <c r="Z132" s="18" t="str">
        <f t="shared" si="35"/>
        <v/>
      </c>
      <c r="AA132" s="18" t="str">
        <f t="shared" si="36"/>
        <v/>
      </c>
      <c r="AB132" s="18" t="str">
        <f t="shared" si="37"/>
        <v/>
      </c>
      <c r="AC132" s="18" t="str">
        <f t="shared" si="38"/>
        <v/>
      </c>
      <c r="AD132" s="18" t="str">
        <f t="shared" si="39"/>
        <v/>
      </c>
      <c r="AE132" s="18" t="str">
        <f t="shared" si="40"/>
        <v/>
      </c>
      <c r="AF132" s="18" t="str">
        <f t="shared" si="41"/>
        <v/>
      </c>
      <c r="AG132" s="18" t="str">
        <f t="shared" si="42"/>
        <v/>
      </c>
      <c r="AI132" s="117" t="str">
        <f t="shared" si="49"/>
        <v/>
      </c>
      <c r="AK132" s="117" t="str">
        <f>IF($B132="", "", SUMIF(Recipes!$C$11:$C$5010, $B132, Recipes!$BB$11:$BB$5010))</f>
        <v/>
      </c>
      <c r="AM132" s="133" t="str">
        <f t="shared" si="50"/>
        <v/>
      </c>
      <c r="AO132" s="133" t="str">
        <f>IF($AM132="", "", IF($AO$8='Shopping List'!$BR$6, 0, $J132))</f>
        <v/>
      </c>
      <c r="AQ132" s="133" t="str">
        <f t="shared" si="51"/>
        <v/>
      </c>
      <c r="AS132" s="133" t="str">
        <f t="shared" si="52"/>
        <v/>
      </c>
      <c r="AU132" s="133" t="str">
        <f>IF($AQ132="", "", IF($AW$8='Shopping List'!$BR$6, 0, IFERROR($K132-$AS132, "")))</f>
        <v/>
      </c>
      <c r="AW132" s="137" t="str">
        <f>IF($AQ132="", "", IF(OR($AW$8='Shopping List'!$BR$6, $AU132&lt;=0), 0, IFERROR($K132-$AS132, "")))</f>
        <v/>
      </c>
      <c r="AY132" s="111" t="str">
        <f t="shared" si="53"/>
        <v/>
      </c>
      <c r="BA132" s="83" t="str">
        <f t="shared" si="54"/>
        <v/>
      </c>
      <c r="BC132" s="120" t="str">
        <f t="shared" si="43"/>
        <v>X</v>
      </c>
      <c r="BE132" s="90" t="str">
        <f t="shared" si="44"/>
        <v/>
      </c>
      <c r="BF132" s="90" t="str">
        <f t="shared" si="55"/>
        <v/>
      </c>
      <c r="BG132" s="111" t="str">
        <f t="shared" si="56"/>
        <v/>
      </c>
      <c r="BI132" s="90" t="str">
        <f t="shared" si="57"/>
        <v/>
      </c>
      <c r="BK132" s="120" t="str">
        <f>IF($I132="", "", IF(COUNTIF($I$11:$I132, $I132)&gt;1, "", $I132))</f>
        <v/>
      </c>
      <c r="BL132" s="90" t="str">
        <f t="shared" si="58"/>
        <v/>
      </c>
      <c r="BN132" s="90">
        <v>122</v>
      </c>
      <c r="BO132" s="120" t="str">
        <f t="shared" si="59"/>
        <v/>
      </c>
      <c r="BQ132" s="114" t="str">
        <f t="shared" si="45"/>
        <v/>
      </c>
    </row>
    <row r="133" spans="1:69" x14ac:dyDescent="0.25">
      <c r="A133" s="4"/>
      <c r="B133" s="37"/>
      <c r="C133" s="38"/>
      <c r="D133" s="39"/>
      <c r="E133" s="38"/>
      <c r="F133" s="47"/>
      <c r="G133" s="48"/>
      <c r="H133" s="52"/>
      <c r="I133" s="40"/>
      <c r="J133" s="56"/>
      <c r="K133" s="57"/>
      <c r="L133" s="40"/>
      <c r="M133" s="4"/>
      <c r="R133" s="26" t="str">
        <f t="shared" si="46"/>
        <v/>
      </c>
      <c r="S133" s="27" t="str">
        <f t="shared" si="47"/>
        <v/>
      </c>
      <c r="U133" s="18" t="str">
        <f t="shared" si="48"/>
        <v/>
      </c>
      <c r="W133" s="18" t="str">
        <f t="shared" si="32"/>
        <v/>
      </c>
      <c r="X133" s="18" t="str">
        <f t="shared" si="33"/>
        <v/>
      </c>
      <c r="Y133" s="18" t="str">
        <f t="shared" si="34"/>
        <v/>
      </c>
      <c r="Z133" s="18" t="str">
        <f t="shared" si="35"/>
        <v/>
      </c>
      <c r="AA133" s="18" t="str">
        <f t="shared" si="36"/>
        <v/>
      </c>
      <c r="AB133" s="18" t="str">
        <f t="shared" si="37"/>
        <v/>
      </c>
      <c r="AC133" s="18" t="str">
        <f t="shared" si="38"/>
        <v/>
      </c>
      <c r="AD133" s="18" t="str">
        <f t="shared" si="39"/>
        <v/>
      </c>
      <c r="AE133" s="18" t="str">
        <f t="shared" si="40"/>
        <v/>
      </c>
      <c r="AF133" s="18" t="str">
        <f t="shared" si="41"/>
        <v/>
      </c>
      <c r="AG133" s="18" t="str">
        <f t="shared" si="42"/>
        <v/>
      </c>
      <c r="AI133" s="117" t="str">
        <f t="shared" si="49"/>
        <v/>
      </c>
      <c r="AK133" s="117" t="str">
        <f>IF($B133="", "", SUMIF(Recipes!$C$11:$C$5010, $B133, Recipes!$BB$11:$BB$5010))</f>
        <v/>
      </c>
      <c r="AM133" s="133" t="str">
        <f t="shared" si="50"/>
        <v/>
      </c>
      <c r="AO133" s="133" t="str">
        <f>IF($AM133="", "", IF($AO$8='Shopping List'!$BR$6, 0, $J133))</f>
        <v/>
      </c>
      <c r="AQ133" s="133" t="str">
        <f t="shared" si="51"/>
        <v/>
      </c>
      <c r="AS133" s="133" t="str">
        <f t="shared" si="52"/>
        <v/>
      </c>
      <c r="AU133" s="133" t="str">
        <f>IF($AQ133="", "", IF($AW$8='Shopping List'!$BR$6, 0, IFERROR($K133-$AS133, "")))</f>
        <v/>
      </c>
      <c r="AW133" s="137" t="str">
        <f>IF($AQ133="", "", IF(OR($AW$8='Shopping List'!$BR$6, $AU133&lt;=0), 0, IFERROR($K133-$AS133, "")))</f>
        <v/>
      </c>
      <c r="AY133" s="111" t="str">
        <f t="shared" si="53"/>
        <v/>
      </c>
      <c r="BA133" s="83" t="str">
        <f t="shared" si="54"/>
        <v/>
      </c>
      <c r="BC133" s="120" t="str">
        <f t="shared" si="43"/>
        <v>X</v>
      </c>
      <c r="BE133" s="90" t="str">
        <f t="shared" si="44"/>
        <v/>
      </c>
      <c r="BF133" s="90" t="str">
        <f t="shared" si="55"/>
        <v/>
      </c>
      <c r="BG133" s="111" t="str">
        <f t="shared" si="56"/>
        <v/>
      </c>
      <c r="BI133" s="90" t="str">
        <f t="shared" si="57"/>
        <v/>
      </c>
      <c r="BK133" s="120" t="str">
        <f>IF($I133="", "", IF(COUNTIF($I$11:$I133, $I133)&gt;1, "", $I133))</f>
        <v/>
      </c>
      <c r="BL133" s="90" t="str">
        <f t="shared" si="58"/>
        <v/>
      </c>
      <c r="BN133" s="90">
        <v>123</v>
      </c>
      <c r="BO133" s="120" t="str">
        <f t="shared" si="59"/>
        <v/>
      </c>
      <c r="BQ133" s="114" t="str">
        <f t="shared" si="45"/>
        <v/>
      </c>
    </row>
    <row r="134" spans="1:69" x14ac:dyDescent="0.25">
      <c r="A134" s="4"/>
      <c r="B134" s="37"/>
      <c r="C134" s="38"/>
      <c r="D134" s="39"/>
      <c r="E134" s="38"/>
      <c r="F134" s="47"/>
      <c r="G134" s="48"/>
      <c r="H134" s="52"/>
      <c r="I134" s="40"/>
      <c r="J134" s="56"/>
      <c r="K134" s="57"/>
      <c r="L134" s="40"/>
      <c r="M134" s="4"/>
      <c r="R134" s="26" t="str">
        <f t="shared" si="46"/>
        <v/>
      </c>
      <c r="S134" s="27" t="str">
        <f t="shared" si="47"/>
        <v/>
      </c>
      <c r="U134" s="18" t="str">
        <f t="shared" si="48"/>
        <v/>
      </c>
      <c r="W134" s="18" t="str">
        <f t="shared" si="32"/>
        <v/>
      </c>
      <c r="X134" s="18" t="str">
        <f t="shared" si="33"/>
        <v/>
      </c>
      <c r="Y134" s="18" t="str">
        <f t="shared" si="34"/>
        <v/>
      </c>
      <c r="Z134" s="18" t="str">
        <f t="shared" si="35"/>
        <v/>
      </c>
      <c r="AA134" s="18" t="str">
        <f t="shared" si="36"/>
        <v/>
      </c>
      <c r="AB134" s="18" t="str">
        <f t="shared" si="37"/>
        <v/>
      </c>
      <c r="AC134" s="18" t="str">
        <f t="shared" si="38"/>
        <v/>
      </c>
      <c r="AD134" s="18" t="str">
        <f t="shared" si="39"/>
        <v/>
      </c>
      <c r="AE134" s="18" t="str">
        <f t="shared" si="40"/>
        <v/>
      </c>
      <c r="AF134" s="18" t="str">
        <f t="shared" si="41"/>
        <v/>
      </c>
      <c r="AG134" s="18" t="str">
        <f t="shared" si="42"/>
        <v/>
      </c>
      <c r="AI134" s="117" t="str">
        <f t="shared" si="49"/>
        <v/>
      </c>
      <c r="AK134" s="117" t="str">
        <f>IF($B134="", "", SUMIF(Recipes!$C$11:$C$5010, $B134, Recipes!$BB$11:$BB$5010))</f>
        <v/>
      </c>
      <c r="AM134" s="133" t="str">
        <f t="shared" si="50"/>
        <v/>
      </c>
      <c r="AO134" s="133" t="str">
        <f>IF($AM134="", "", IF($AO$8='Shopping List'!$BR$6, 0, $J134))</f>
        <v/>
      </c>
      <c r="AQ134" s="133" t="str">
        <f t="shared" si="51"/>
        <v/>
      </c>
      <c r="AS134" s="133" t="str">
        <f t="shared" si="52"/>
        <v/>
      </c>
      <c r="AU134" s="133" t="str">
        <f>IF($AQ134="", "", IF($AW$8='Shopping List'!$BR$6, 0, IFERROR($K134-$AS134, "")))</f>
        <v/>
      </c>
      <c r="AW134" s="137" t="str">
        <f>IF($AQ134="", "", IF(OR($AW$8='Shopping List'!$BR$6, $AU134&lt;=0), 0, IFERROR($K134-$AS134, "")))</f>
        <v/>
      </c>
      <c r="AY134" s="111" t="str">
        <f t="shared" si="53"/>
        <v/>
      </c>
      <c r="BA134" s="83" t="str">
        <f t="shared" si="54"/>
        <v/>
      </c>
      <c r="BC134" s="120" t="str">
        <f t="shared" si="43"/>
        <v>X</v>
      </c>
      <c r="BE134" s="90" t="str">
        <f t="shared" si="44"/>
        <v/>
      </c>
      <c r="BF134" s="90" t="str">
        <f t="shared" si="55"/>
        <v/>
      </c>
      <c r="BG134" s="111" t="str">
        <f t="shared" si="56"/>
        <v/>
      </c>
      <c r="BI134" s="90" t="str">
        <f t="shared" si="57"/>
        <v/>
      </c>
      <c r="BK134" s="120" t="str">
        <f>IF($I134="", "", IF(COUNTIF($I$11:$I134, $I134)&gt;1, "", $I134))</f>
        <v/>
      </c>
      <c r="BL134" s="90" t="str">
        <f t="shared" si="58"/>
        <v/>
      </c>
      <c r="BN134" s="90">
        <v>124</v>
      </c>
      <c r="BO134" s="120" t="str">
        <f t="shared" si="59"/>
        <v/>
      </c>
      <c r="BQ134" s="114" t="str">
        <f t="shared" si="45"/>
        <v/>
      </c>
    </row>
    <row r="135" spans="1:69" x14ac:dyDescent="0.25">
      <c r="A135" s="4"/>
      <c r="B135" s="37"/>
      <c r="C135" s="38"/>
      <c r="D135" s="39"/>
      <c r="E135" s="38"/>
      <c r="F135" s="47"/>
      <c r="G135" s="48"/>
      <c r="H135" s="52"/>
      <c r="I135" s="40"/>
      <c r="J135" s="56"/>
      <c r="K135" s="57"/>
      <c r="L135" s="40"/>
      <c r="M135" s="4"/>
      <c r="R135" s="26" t="str">
        <f t="shared" si="46"/>
        <v/>
      </c>
      <c r="S135" s="27" t="str">
        <f t="shared" si="47"/>
        <v/>
      </c>
      <c r="U135" s="18" t="str">
        <f t="shared" si="48"/>
        <v/>
      </c>
      <c r="W135" s="18" t="str">
        <f t="shared" si="32"/>
        <v/>
      </c>
      <c r="X135" s="18" t="str">
        <f t="shared" si="33"/>
        <v/>
      </c>
      <c r="Y135" s="18" t="str">
        <f t="shared" si="34"/>
        <v/>
      </c>
      <c r="Z135" s="18" t="str">
        <f t="shared" si="35"/>
        <v/>
      </c>
      <c r="AA135" s="18" t="str">
        <f t="shared" si="36"/>
        <v/>
      </c>
      <c r="AB135" s="18" t="str">
        <f t="shared" si="37"/>
        <v/>
      </c>
      <c r="AC135" s="18" t="str">
        <f t="shared" si="38"/>
        <v/>
      </c>
      <c r="AD135" s="18" t="str">
        <f t="shared" si="39"/>
        <v/>
      </c>
      <c r="AE135" s="18" t="str">
        <f t="shared" si="40"/>
        <v/>
      </c>
      <c r="AF135" s="18" t="str">
        <f t="shared" si="41"/>
        <v/>
      </c>
      <c r="AG135" s="18" t="str">
        <f t="shared" si="42"/>
        <v/>
      </c>
      <c r="AI135" s="117" t="str">
        <f t="shared" si="49"/>
        <v/>
      </c>
      <c r="AK135" s="117" t="str">
        <f>IF($B135="", "", SUMIF(Recipes!$C$11:$C$5010, $B135, Recipes!$BB$11:$BB$5010))</f>
        <v/>
      </c>
      <c r="AM135" s="133" t="str">
        <f t="shared" si="50"/>
        <v/>
      </c>
      <c r="AO135" s="133" t="str">
        <f>IF($AM135="", "", IF($AO$8='Shopping List'!$BR$6, 0, $J135))</f>
        <v/>
      </c>
      <c r="AQ135" s="133" t="str">
        <f t="shared" si="51"/>
        <v/>
      </c>
      <c r="AS135" s="133" t="str">
        <f t="shared" si="52"/>
        <v/>
      </c>
      <c r="AU135" s="133" t="str">
        <f>IF($AQ135="", "", IF($AW$8='Shopping List'!$BR$6, 0, IFERROR($K135-$AS135, "")))</f>
        <v/>
      </c>
      <c r="AW135" s="137" t="str">
        <f>IF($AQ135="", "", IF(OR($AW$8='Shopping List'!$BR$6, $AU135&lt;=0), 0, IFERROR($K135-$AS135, "")))</f>
        <v/>
      </c>
      <c r="AY135" s="111" t="str">
        <f t="shared" si="53"/>
        <v/>
      </c>
      <c r="BA135" s="83" t="str">
        <f t="shared" si="54"/>
        <v/>
      </c>
      <c r="BC135" s="120" t="str">
        <f t="shared" si="43"/>
        <v>X</v>
      </c>
      <c r="BE135" s="90" t="str">
        <f t="shared" si="44"/>
        <v/>
      </c>
      <c r="BF135" s="90" t="str">
        <f t="shared" si="55"/>
        <v/>
      </c>
      <c r="BG135" s="111" t="str">
        <f t="shared" si="56"/>
        <v/>
      </c>
      <c r="BI135" s="90" t="str">
        <f t="shared" si="57"/>
        <v/>
      </c>
      <c r="BK135" s="120" t="str">
        <f>IF($I135="", "", IF(COUNTIF($I$11:$I135, $I135)&gt;1, "", $I135))</f>
        <v/>
      </c>
      <c r="BL135" s="90" t="str">
        <f t="shared" si="58"/>
        <v/>
      </c>
      <c r="BN135" s="90">
        <v>125</v>
      </c>
      <c r="BO135" s="120" t="str">
        <f t="shared" si="59"/>
        <v/>
      </c>
      <c r="BQ135" s="114" t="str">
        <f t="shared" si="45"/>
        <v/>
      </c>
    </row>
    <row r="136" spans="1:69" x14ac:dyDescent="0.25">
      <c r="A136" s="4"/>
      <c r="B136" s="37"/>
      <c r="C136" s="38"/>
      <c r="D136" s="39"/>
      <c r="E136" s="38"/>
      <c r="F136" s="47"/>
      <c r="G136" s="48"/>
      <c r="H136" s="52"/>
      <c r="I136" s="40"/>
      <c r="J136" s="56"/>
      <c r="K136" s="57"/>
      <c r="L136" s="40"/>
      <c r="M136" s="4"/>
      <c r="R136" s="26" t="str">
        <f t="shared" si="46"/>
        <v/>
      </c>
      <c r="S136" s="27" t="str">
        <f t="shared" si="47"/>
        <v/>
      </c>
      <c r="U136" s="18" t="str">
        <f t="shared" si="48"/>
        <v/>
      </c>
      <c r="W136" s="18" t="str">
        <f t="shared" si="32"/>
        <v/>
      </c>
      <c r="X136" s="18" t="str">
        <f t="shared" si="33"/>
        <v/>
      </c>
      <c r="Y136" s="18" t="str">
        <f t="shared" si="34"/>
        <v/>
      </c>
      <c r="Z136" s="18" t="str">
        <f t="shared" si="35"/>
        <v/>
      </c>
      <c r="AA136" s="18" t="str">
        <f t="shared" si="36"/>
        <v/>
      </c>
      <c r="AB136" s="18" t="str">
        <f t="shared" si="37"/>
        <v/>
      </c>
      <c r="AC136" s="18" t="str">
        <f t="shared" si="38"/>
        <v/>
      </c>
      <c r="AD136" s="18" t="str">
        <f t="shared" si="39"/>
        <v/>
      </c>
      <c r="AE136" s="18" t="str">
        <f t="shared" si="40"/>
        <v/>
      </c>
      <c r="AF136" s="18" t="str">
        <f t="shared" si="41"/>
        <v/>
      </c>
      <c r="AG136" s="18" t="str">
        <f t="shared" si="42"/>
        <v/>
      </c>
      <c r="AI136" s="117" t="str">
        <f t="shared" si="49"/>
        <v/>
      </c>
      <c r="AK136" s="117" t="str">
        <f>IF($B136="", "", SUMIF(Recipes!$C$11:$C$5010, $B136, Recipes!$BB$11:$BB$5010))</f>
        <v/>
      </c>
      <c r="AM136" s="133" t="str">
        <f t="shared" si="50"/>
        <v/>
      </c>
      <c r="AO136" s="133" t="str">
        <f>IF($AM136="", "", IF($AO$8='Shopping List'!$BR$6, 0, $J136))</f>
        <v/>
      </c>
      <c r="AQ136" s="133" t="str">
        <f t="shared" si="51"/>
        <v/>
      </c>
      <c r="AS136" s="133" t="str">
        <f t="shared" si="52"/>
        <v/>
      </c>
      <c r="AU136" s="133" t="str">
        <f>IF($AQ136="", "", IF($AW$8='Shopping List'!$BR$6, 0, IFERROR($K136-$AS136, "")))</f>
        <v/>
      </c>
      <c r="AW136" s="137" t="str">
        <f>IF($AQ136="", "", IF(OR($AW$8='Shopping List'!$BR$6, $AU136&lt;=0), 0, IFERROR($K136-$AS136, "")))</f>
        <v/>
      </c>
      <c r="AY136" s="111" t="str">
        <f t="shared" si="53"/>
        <v/>
      </c>
      <c r="BA136" s="83" t="str">
        <f t="shared" si="54"/>
        <v/>
      </c>
      <c r="BC136" s="120" t="str">
        <f t="shared" si="43"/>
        <v>X</v>
      </c>
      <c r="BE136" s="90" t="str">
        <f t="shared" si="44"/>
        <v/>
      </c>
      <c r="BF136" s="90" t="str">
        <f t="shared" si="55"/>
        <v/>
      </c>
      <c r="BG136" s="111" t="str">
        <f t="shared" si="56"/>
        <v/>
      </c>
      <c r="BI136" s="90" t="str">
        <f t="shared" si="57"/>
        <v/>
      </c>
      <c r="BK136" s="120" t="str">
        <f>IF($I136="", "", IF(COUNTIF($I$11:$I136, $I136)&gt;1, "", $I136))</f>
        <v/>
      </c>
      <c r="BL136" s="90" t="str">
        <f t="shared" si="58"/>
        <v/>
      </c>
      <c r="BN136" s="90">
        <v>126</v>
      </c>
      <c r="BO136" s="120" t="str">
        <f t="shared" si="59"/>
        <v/>
      </c>
      <c r="BQ136" s="114" t="str">
        <f t="shared" si="45"/>
        <v/>
      </c>
    </row>
    <row r="137" spans="1:69" x14ac:dyDescent="0.25">
      <c r="A137" s="4"/>
      <c r="B137" s="37"/>
      <c r="C137" s="38"/>
      <c r="D137" s="39"/>
      <c r="E137" s="38"/>
      <c r="F137" s="47"/>
      <c r="G137" s="48"/>
      <c r="H137" s="52"/>
      <c r="I137" s="40"/>
      <c r="J137" s="56"/>
      <c r="K137" s="57"/>
      <c r="L137" s="40"/>
      <c r="M137" s="4"/>
      <c r="R137" s="26" t="str">
        <f t="shared" si="46"/>
        <v/>
      </c>
      <c r="S137" s="27" t="str">
        <f t="shared" si="47"/>
        <v/>
      </c>
      <c r="U137" s="18" t="str">
        <f t="shared" si="48"/>
        <v/>
      </c>
      <c r="W137" s="18" t="str">
        <f t="shared" si="32"/>
        <v/>
      </c>
      <c r="X137" s="18" t="str">
        <f t="shared" si="33"/>
        <v/>
      </c>
      <c r="Y137" s="18" t="str">
        <f t="shared" si="34"/>
        <v/>
      </c>
      <c r="Z137" s="18" t="str">
        <f t="shared" si="35"/>
        <v/>
      </c>
      <c r="AA137" s="18" t="str">
        <f t="shared" si="36"/>
        <v/>
      </c>
      <c r="AB137" s="18" t="str">
        <f t="shared" si="37"/>
        <v/>
      </c>
      <c r="AC137" s="18" t="str">
        <f t="shared" si="38"/>
        <v/>
      </c>
      <c r="AD137" s="18" t="str">
        <f t="shared" si="39"/>
        <v/>
      </c>
      <c r="AE137" s="18" t="str">
        <f t="shared" si="40"/>
        <v/>
      </c>
      <c r="AF137" s="18" t="str">
        <f t="shared" si="41"/>
        <v/>
      </c>
      <c r="AG137" s="18" t="str">
        <f t="shared" si="42"/>
        <v/>
      </c>
      <c r="AI137" s="117" t="str">
        <f t="shared" si="49"/>
        <v/>
      </c>
      <c r="AK137" s="117" t="str">
        <f>IF($B137="", "", SUMIF(Recipes!$C$11:$C$5010, $B137, Recipes!$BB$11:$BB$5010))</f>
        <v/>
      </c>
      <c r="AM137" s="133" t="str">
        <f t="shared" si="50"/>
        <v/>
      </c>
      <c r="AO137" s="133" t="str">
        <f>IF($AM137="", "", IF($AO$8='Shopping List'!$BR$6, 0, $J137))</f>
        <v/>
      </c>
      <c r="AQ137" s="133" t="str">
        <f t="shared" si="51"/>
        <v/>
      </c>
      <c r="AS137" s="133" t="str">
        <f t="shared" si="52"/>
        <v/>
      </c>
      <c r="AU137" s="133" t="str">
        <f>IF($AQ137="", "", IF($AW$8='Shopping List'!$BR$6, 0, IFERROR($K137-$AS137, "")))</f>
        <v/>
      </c>
      <c r="AW137" s="137" t="str">
        <f>IF($AQ137="", "", IF(OR($AW$8='Shopping List'!$BR$6, $AU137&lt;=0), 0, IFERROR($K137-$AS137, "")))</f>
        <v/>
      </c>
      <c r="AY137" s="111" t="str">
        <f t="shared" si="53"/>
        <v/>
      </c>
      <c r="BA137" s="83" t="str">
        <f t="shared" si="54"/>
        <v/>
      </c>
      <c r="BC137" s="120" t="str">
        <f t="shared" si="43"/>
        <v>X</v>
      </c>
      <c r="BE137" s="90" t="str">
        <f t="shared" si="44"/>
        <v/>
      </c>
      <c r="BF137" s="90" t="str">
        <f t="shared" si="55"/>
        <v/>
      </c>
      <c r="BG137" s="111" t="str">
        <f t="shared" si="56"/>
        <v/>
      </c>
      <c r="BI137" s="90" t="str">
        <f t="shared" si="57"/>
        <v/>
      </c>
      <c r="BK137" s="120" t="str">
        <f>IF($I137="", "", IF(COUNTIF($I$11:$I137, $I137)&gt;1, "", $I137))</f>
        <v/>
      </c>
      <c r="BL137" s="90" t="str">
        <f t="shared" si="58"/>
        <v/>
      </c>
      <c r="BN137" s="90">
        <v>127</v>
      </c>
      <c r="BO137" s="120" t="str">
        <f t="shared" si="59"/>
        <v/>
      </c>
      <c r="BQ137" s="114" t="str">
        <f t="shared" si="45"/>
        <v/>
      </c>
    </row>
    <row r="138" spans="1:69" x14ac:dyDescent="0.25">
      <c r="A138" s="4"/>
      <c r="B138" s="37"/>
      <c r="C138" s="38"/>
      <c r="D138" s="39"/>
      <c r="E138" s="38"/>
      <c r="F138" s="47"/>
      <c r="G138" s="48"/>
      <c r="H138" s="52"/>
      <c r="I138" s="40"/>
      <c r="J138" s="56"/>
      <c r="K138" s="57"/>
      <c r="L138" s="40"/>
      <c r="M138" s="4"/>
      <c r="R138" s="26" t="str">
        <f t="shared" si="46"/>
        <v/>
      </c>
      <c r="S138" s="27" t="str">
        <f t="shared" si="47"/>
        <v/>
      </c>
      <c r="U138" s="18" t="str">
        <f t="shared" si="48"/>
        <v/>
      </c>
      <c r="W138" s="18" t="str">
        <f t="shared" si="32"/>
        <v/>
      </c>
      <c r="X138" s="18" t="str">
        <f t="shared" si="33"/>
        <v/>
      </c>
      <c r="Y138" s="18" t="str">
        <f t="shared" si="34"/>
        <v/>
      </c>
      <c r="Z138" s="18" t="str">
        <f t="shared" si="35"/>
        <v/>
      </c>
      <c r="AA138" s="18" t="str">
        <f t="shared" si="36"/>
        <v/>
      </c>
      <c r="AB138" s="18" t="str">
        <f t="shared" si="37"/>
        <v/>
      </c>
      <c r="AC138" s="18" t="str">
        <f t="shared" si="38"/>
        <v/>
      </c>
      <c r="AD138" s="18" t="str">
        <f t="shared" si="39"/>
        <v/>
      </c>
      <c r="AE138" s="18" t="str">
        <f t="shared" si="40"/>
        <v/>
      </c>
      <c r="AF138" s="18" t="str">
        <f t="shared" si="41"/>
        <v/>
      </c>
      <c r="AG138" s="18" t="str">
        <f t="shared" si="42"/>
        <v/>
      </c>
      <c r="AI138" s="117" t="str">
        <f t="shared" si="49"/>
        <v/>
      </c>
      <c r="AK138" s="117" t="str">
        <f>IF($B138="", "", SUMIF(Recipes!$C$11:$C$5010, $B138, Recipes!$BB$11:$BB$5010))</f>
        <v/>
      </c>
      <c r="AM138" s="133" t="str">
        <f t="shared" si="50"/>
        <v/>
      </c>
      <c r="AO138" s="133" t="str">
        <f>IF($AM138="", "", IF($AO$8='Shopping List'!$BR$6, 0, $J138))</f>
        <v/>
      </c>
      <c r="AQ138" s="133" t="str">
        <f t="shared" si="51"/>
        <v/>
      </c>
      <c r="AS138" s="133" t="str">
        <f t="shared" si="52"/>
        <v/>
      </c>
      <c r="AU138" s="133" t="str">
        <f>IF($AQ138="", "", IF($AW$8='Shopping List'!$BR$6, 0, IFERROR($K138-$AS138, "")))</f>
        <v/>
      </c>
      <c r="AW138" s="137" t="str">
        <f>IF($AQ138="", "", IF(OR($AW$8='Shopping List'!$BR$6, $AU138&lt;=0), 0, IFERROR($K138-$AS138, "")))</f>
        <v/>
      </c>
      <c r="AY138" s="111" t="str">
        <f t="shared" si="53"/>
        <v/>
      </c>
      <c r="BA138" s="83" t="str">
        <f t="shared" si="54"/>
        <v/>
      </c>
      <c r="BC138" s="120" t="str">
        <f t="shared" si="43"/>
        <v>X</v>
      </c>
      <c r="BE138" s="90" t="str">
        <f t="shared" si="44"/>
        <v/>
      </c>
      <c r="BF138" s="90" t="str">
        <f t="shared" si="55"/>
        <v/>
      </c>
      <c r="BG138" s="111" t="str">
        <f t="shared" si="56"/>
        <v/>
      </c>
      <c r="BI138" s="90" t="str">
        <f t="shared" si="57"/>
        <v/>
      </c>
      <c r="BK138" s="120" t="str">
        <f>IF($I138="", "", IF(COUNTIF($I$11:$I138, $I138)&gt;1, "", $I138))</f>
        <v/>
      </c>
      <c r="BL138" s="90" t="str">
        <f t="shared" si="58"/>
        <v/>
      </c>
      <c r="BN138" s="90">
        <v>128</v>
      </c>
      <c r="BO138" s="120" t="str">
        <f t="shared" si="59"/>
        <v/>
      </c>
      <c r="BQ138" s="114" t="str">
        <f t="shared" si="45"/>
        <v/>
      </c>
    </row>
    <row r="139" spans="1:69" x14ac:dyDescent="0.25">
      <c r="A139" s="4"/>
      <c r="B139" s="37"/>
      <c r="C139" s="38"/>
      <c r="D139" s="39"/>
      <c r="E139" s="38"/>
      <c r="F139" s="47"/>
      <c r="G139" s="48"/>
      <c r="H139" s="52"/>
      <c r="I139" s="40"/>
      <c r="J139" s="56"/>
      <c r="K139" s="57"/>
      <c r="L139" s="40"/>
      <c r="M139" s="4"/>
      <c r="R139" s="26" t="str">
        <f t="shared" si="46"/>
        <v/>
      </c>
      <c r="S139" s="27" t="str">
        <f t="shared" si="47"/>
        <v/>
      </c>
      <c r="U139" s="18" t="str">
        <f t="shared" si="48"/>
        <v/>
      </c>
      <c r="W139" s="18" t="str">
        <f t="shared" ref="W139:W202" si="60">IF($U139="", "", IF(AND(W$5="X", B139=""), $U$6, IF(AND(NOT(B139=""), COUNTIF(B$11:B$310, B139)&gt;1), $U$7, "")))</f>
        <v/>
      </c>
      <c r="X139" s="18" t="str">
        <f t="shared" ref="X139:X202" si="61">IF($U139="", "", IF(AND(X$5="X", C139=""), $U$6, IF(AND(NOT(C139=""), COUNTIF(P$11:P$20, C139)=0), $U$7, "")))</f>
        <v/>
      </c>
      <c r="Y139" s="18" t="str">
        <f t="shared" ref="Y139:Y202" si="62">IF($U139="", "", IF(AND(Y$5="X", D139=""), $U$6, IF(AND(NOT(D139=""), ISNUMBER(D139)=FALSE), $U$7, "")))</f>
        <v/>
      </c>
      <c r="Z139" s="18" t="str">
        <f t="shared" ref="Z139:Z202" si="63">IF($U139="", "", IF(AND(Z$5="X", E139=""), $U$6, ""))</f>
        <v/>
      </c>
      <c r="AA139" s="18" t="str">
        <f t="shared" ref="AA139:AA202" si="64">IF($U139="", "", IF(AND(AA$5="X", F139=""), $U$6, IF(AND(NOT(F139=""), ISNUMBER(F139)=FALSE), $U$7, "")))</f>
        <v/>
      </c>
      <c r="AB139" s="18" t="str">
        <f t="shared" ref="AB139:AB202" si="65">IF($U139="", "", IF(AND(AB$5="X", G139=""), $U$6, IF(AND(NOT(G139=""), COUNTIF($R139:$S139, G139)=0), $U$7, "")))</f>
        <v/>
      </c>
      <c r="AC139" s="18" t="str">
        <f t="shared" ref="AC139:AC202" si="66">IF($U139="", "", IF(AND(AC$5="X", H139=""), $U$6, IF(AND(NOT(H139=""), ISNUMBER(H139)=FALSE), $U$7, "")))</f>
        <v/>
      </c>
      <c r="AD139" s="18" t="str">
        <f t="shared" ref="AD139:AD202" si="67">IF($U139="", "", IF(AND(AD$5="X", I139=""), $U$6, ""))</f>
        <v/>
      </c>
      <c r="AE139" s="18" t="str">
        <f t="shared" ref="AE139:AE202" si="68">IF($U139="", "", IF(AND(AE$5="X", J139=""), $U$6, IF(AND(NOT(J139=""), ISNUMBER(J139)=FALSE), $U$7, "")))</f>
        <v/>
      </c>
      <c r="AF139" s="18" t="str">
        <f t="shared" ref="AF139:AF202" si="69">IF($U139="", "", IF(AND(AF$5="X", K139=""), $U$6, IF(AND(NOT(K139=""), ISNUMBER(K139)=FALSE), $U$7, "")))</f>
        <v/>
      </c>
      <c r="AG139" s="18" t="str">
        <f t="shared" ref="AG139:AG202" si="70">IF($U139="", "", IF(AND(AG$5="X", L139=""), $U$6, ""))</f>
        <v/>
      </c>
      <c r="AI139" s="117" t="str">
        <f t="shared" si="49"/>
        <v/>
      </c>
      <c r="AK139" s="117" t="str">
        <f>IF($B139="", "", SUMIF(Recipes!$C$11:$C$5010, $B139, Recipes!$BB$11:$BB$5010))</f>
        <v/>
      </c>
      <c r="AM139" s="133" t="str">
        <f t="shared" si="50"/>
        <v/>
      </c>
      <c r="AO139" s="133" t="str">
        <f>IF($AM139="", "", IF($AO$8='Shopping List'!$BR$6, 0, $J139))</f>
        <v/>
      </c>
      <c r="AQ139" s="133" t="str">
        <f t="shared" si="51"/>
        <v/>
      </c>
      <c r="AS139" s="133" t="str">
        <f t="shared" si="52"/>
        <v/>
      </c>
      <c r="AU139" s="133" t="str">
        <f>IF($AQ139="", "", IF($AW$8='Shopping List'!$BR$6, 0, IFERROR($K139-$AS139, "")))</f>
        <v/>
      </c>
      <c r="AW139" s="137" t="str">
        <f>IF($AQ139="", "", IF(OR($AW$8='Shopping List'!$BR$6, $AU139&lt;=0), 0, IFERROR($K139-$AS139, "")))</f>
        <v/>
      </c>
      <c r="AY139" s="111" t="str">
        <f t="shared" si="53"/>
        <v/>
      </c>
      <c r="BA139" s="83" t="str">
        <f t="shared" si="54"/>
        <v/>
      </c>
      <c r="BC139" s="120" t="str">
        <f t="shared" ref="BC139:BC202" si="71">IF($BC$8="", IF($I139="", "X", $I139), IF($BC$8=$I139, $I139, ""))</f>
        <v>X</v>
      </c>
      <c r="BE139" s="90" t="str">
        <f t="shared" ref="BE139:BE202" si="72">IF($I139="", "", IFERROR(INDEX($BL$11:$BL$310, MATCH($I139, $BK$11:$BK$310, 0)), ""))</f>
        <v/>
      </c>
      <c r="BF139" s="90" t="str">
        <f t="shared" si="55"/>
        <v/>
      </c>
      <c r="BG139" s="111" t="str">
        <f t="shared" si="56"/>
        <v/>
      </c>
      <c r="BI139" s="90" t="str">
        <f t="shared" si="57"/>
        <v/>
      </c>
      <c r="BK139" s="120" t="str">
        <f>IF($I139="", "", IF(COUNTIF($I$11:$I139, $I139)&gt;1, "", $I139))</f>
        <v/>
      </c>
      <c r="BL139" s="90" t="str">
        <f t="shared" si="58"/>
        <v/>
      </c>
      <c r="BN139" s="90">
        <v>129</v>
      </c>
      <c r="BO139" s="120" t="str">
        <f t="shared" si="59"/>
        <v/>
      </c>
      <c r="BQ139" s="114" t="str">
        <f t="shared" ref="BQ139:BQ202" si="73">IF($BI139="", "", IFERROR($BA139*$H139, ""))</f>
        <v/>
      </c>
    </row>
    <row r="140" spans="1:69" x14ac:dyDescent="0.25">
      <c r="A140" s="4"/>
      <c r="B140" s="37"/>
      <c r="C140" s="38"/>
      <c r="D140" s="39"/>
      <c r="E140" s="38"/>
      <c r="F140" s="47"/>
      <c r="G140" s="48"/>
      <c r="H140" s="52"/>
      <c r="I140" s="40"/>
      <c r="J140" s="56"/>
      <c r="K140" s="57"/>
      <c r="L140" s="40"/>
      <c r="M140" s="4"/>
      <c r="R140" s="26" t="str">
        <f t="shared" ref="R140:R203" si="74">IF($C140="", "", $C140)</f>
        <v/>
      </c>
      <c r="S140" s="27" t="str">
        <f t="shared" ref="S140:S203" si="75">IF($E140="", "", $E140)</f>
        <v/>
      </c>
      <c r="U140" s="18" t="str">
        <f t="shared" ref="U140:U203" si="76">IF(COUNTIF($B140:$L140, "")=11, "", "X")</f>
        <v/>
      </c>
      <c r="W140" s="18" t="str">
        <f t="shared" si="60"/>
        <v/>
      </c>
      <c r="X140" s="18" t="str">
        <f t="shared" si="61"/>
        <v/>
      </c>
      <c r="Y140" s="18" t="str">
        <f t="shared" si="62"/>
        <v/>
      </c>
      <c r="Z140" s="18" t="str">
        <f t="shared" si="63"/>
        <v/>
      </c>
      <c r="AA140" s="18" t="str">
        <f t="shared" si="64"/>
        <v/>
      </c>
      <c r="AB140" s="18" t="str">
        <f t="shared" si="65"/>
        <v/>
      </c>
      <c r="AC140" s="18" t="str">
        <f t="shared" si="66"/>
        <v/>
      </c>
      <c r="AD140" s="18" t="str">
        <f t="shared" si="67"/>
        <v/>
      </c>
      <c r="AE140" s="18" t="str">
        <f t="shared" si="68"/>
        <v/>
      </c>
      <c r="AF140" s="18" t="str">
        <f t="shared" si="69"/>
        <v/>
      </c>
      <c r="AG140" s="18" t="str">
        <f t="shared" si="70"/>
        <v/>
      </c>
      <c r="AI140" s="117" t="str">
        <f t="shared" ref="AI140:AI203" si="77">IF(OR($J140="", $D140=""), "", IFERROR($J140*$D140, ""))</f>
        <v/>
      </c>
      <c r="AK140" s="117" t="str">
        <f>IF($B140="", "", SUMIF(Recipes!$C$11:$C$5010, $B140, Recipes!$BB$11:$BB$5010))</f>
        <v/>
      </c>
      <c r="AM140" s="133" t="str">
        <f t="shared" ref="AM140:AM203" si="78">IF(OR($AK140="", $AK140=0), "", IFERROR(ROUND($AK140/$D140, 1), ""))</f>
        <v/>
      </c>
      <c r="AO140" s="133" t="str">
        <f>IF($AM140="", "", IF($AO$8='Shopping List'!$BR$6, 0, $J140))</f>
        <v/>
      </c>
      <c r="AQ140" s="133" t="str">
        <f t="shared" ref="AQ140:AQ203" si="79">IF($AM140="", "", IFERROR($AM140-$AO140, ""))</f>
        <v/>
      </c>
      <c r="AS140" s="133" t="str">
        <f t="shared" ref="AS140:AS203" si="80">IF($AM140="", "", IFERROR($J140-$AO140, ""))</f>
        <v/>
      </c>
      <c r="AU140" s="133" t="str">
        <f>IF($AQ140="", "", IF($AW$8='Shopping List'!$BR$6, 0, IFERROR($K140-$AS140, "")))</f>
        <v/>
      </c>
      <c r="AW140" s="137" t="str">
        <f>IF($AQ140="", "", IF(OR($AW$8='Shopping List'!$BR$6, $AU140&lt;=0), 0, IFERROR($K140-$AS140, "")))</f>
        <v/>
      </c>
      <c r="AY140" s="111" t="str">
        <f t="shared" ref="AY140:AY203" si="81">IFERROR($AQ140+$AW140, "")</f>
        <v/>
      </c>
      <c r="BA140" s="83" t="str">
        <f t="shared" ref="BA140:BA203" si="82">IF(OR($AY140="", $AY140&lt;=0), "", IFERROR(ROUNDUP($AY140, 0), ""))</f>
        <v/>
      </c>
      <c r="BC140" s="120" t="str">
        <f t="shared" si="71"/>
        <v>X</v>
      </c>
      <c r="BE140" s="90" t="str">
        <f t="shared" si="72"/>
        <v/>
      </c>
      <c r="BF140" s="90" t="str">
        <f t="shared" ref="BF140:BF203" si="83">IF($B140="", "", COUNTIF($B$11:$B$310, "&lt;"&amp;$B140)+1)</f>
        <v/>
      </c>
      <c r="BG140" s="111" t="str">
        <f t="shared" ref="BG140:BG203" si="84">IF(OR($BA140="", $BC140="", $BA140=0), "", IFERROR(BE140+(BF140*0.001), ""))</f>
        <v/>
      </c>
      <c r="BI140" s="90" t="str">
        <f t="shared" ref="BI140:BI203" si="85">IF($BG140="", "", COUNTIF($BG$11:$BG$310, "&lt;"&amp;$BG140)+1)</f>
        <v/>
      </c>
      <c r="BK140" s="120" t="str">
        <f>IF($I140="", "", IF(COUNTIF($I$11:$I140, $I140)&gt;1, "", $I140))</f>
        <v/>
      </c>
      <c r="BL140" s="90" t="str">
        <f t="shared" ref="BL140:BL203" si="86">IF($BK140="", "", COUNTIF($BK$11:$BK$310, "&lt;"&amp;$BK140)+1-$BL$9)</f>
        <v/>
      </c>
      <c r="BN140" s="90">
        <v>130</v>
      </c>
      <c r="BO140" s="120" t="str">
        <f t="shared" ref="BO140:BO203" si="87">IFERROR(INDEX($BK$11:$BK$310, MATCH($BN140, $BL$11:$BL$310, 0)), "")</f>
        <v/>
      </c>
      <c r="BQ140" s="114" t="str">
        <f t="shared" si="73"/>
        <v/>
      </c>
    </row>
    <row r="141" spans="1:69" x14ac:dyDescent="0.25">
      <c r="A141" s="4"/>
      <c r="B141" s="37"/>
      <c r="C141" s="38"/>
      <c r="D141" s="39"/>
      <c r="E141" s="38"/>
      <c r="F141" s="47"/>
      <c r="G141" s="48"/>
      <c r="H141" s="52"/>
      <c r="I141" s="40"/>
      <c r="J141" s="56"/>
      <c r="K141" s="57"/>
      <c r="L141" s="40"/>
      <c r="M141" s="4"/>
      <c r="R141" s="26" t="str">
        <f t="shared" si="74"/>
        <v/>
      </c>
      <c r="S141" s="27" t="str">
        <f t="shared" si="75"/>
        <v/>
      </c>
      <c r="U141" s="18" t="str">
        <f t="shared" si="76"/>
        <v/>
      </c>
      <c r="W141" s="18" t="str">
        <f t="shared" si="60"/>
        <v/>
      </c>
      <c r="X141" s="18" t="str">
        <f t="shared" si="61"/>
        <v/>
      </c>
      <c r="Y141" s="18" t="str">
        <f t="shared" si="62"/>
        <v/>
      </c>
      <c r="Z141" s="18" t="str">
        <f t="shared" si="63"/>
        <v/>
      </c>
      <c r="AA141" s="18" t="str">
        <f t="shared" si="64"/>
        <v/>
      </c>
      <c r="AB141" s="18" t="str">
        <f t="shared" si="65"/>
        <v/>
      </c>
      <c r="AC141" s="18" t="str">
        <f t="shared" si="66"/>
        <v/>
      </c>
      <c r="AD141" s="18" t="str">
        <f t="shared" si="67"/>
        <v/>
      </c>
      <c r="AE141" s="18" t="str">
        <f t="shared" si="68"/>
        <v/>
      </c>
      <c r="AF141" s="18" t="str">
        <f t="shared" si="69"/>
        <v/>
      </c>
      <c r="AG141" s="18" t="str">
        <f t="shared" si="70"/>
        <v/>
      </c>
      <c r="AI141" s="117" t="str">
        <f t="shared" si="77"/>
        <v/>
      </c>
      <c r="AK141" s="117" t="str">
        <f>IF($B141="", "", SUMIF(Recipes!$C$11:$C$5010, $B141, Recipes!$BB$11:$BB$5010))</f>
        <v/>
      </c>
      <c r="AM141" s="133" t="str">
        <f t="shared" si="78"/>
        <v/>
      </c>
      <c r="AO141" s="133" t="str">
        <f>IF($AM141="", "", IF($AO$8='Shopping List'!$BR$6, 0, $J141))</f>
        <v/>
      </c>
      <c r="AQ141" s="133" t="str">
        <f t="shared" si="79"/>
        <v/>
      </c>
      <c r="AS141" s="133" t="str">
        <f t="shared" si="80"/>
        <v/>
      </c>
      <c r="AU141" s="133" t="str">
        <f>IF($AQ141="", "", IF($AW$8='Shopping List'!$BR$6, 0, IFERROR($K141-$AS141, "")))</f>
        <v/>
      </c>
      <c r="AW141" s="137" t="str">
        <f>IF($AQ141="", "", IF(OR($AW$8='Shopping List'!$BR$6, $AU141&lt;=0), 0, IFERROR($K141-$AS141, "")))</f>
        <v/>
      </c>
      <c r="AY141" s="111" t="str">
        <f t="shared" si="81"/>
        <v/>
      </c>
      <c r="BA141" s="83" t="str">
        <f t="shared" si="82"/>
        <v/>
      </c>
      <c r="BC141" s="120" t="str">
        <f t="shared" si="71"/>
        <v>X</v>
      </c>
      <c r="BE141" s="90" t="str">
        <f t="shared" si="72"/>
        <v/>
      </c>
      <c r="BF141" s="90" t="str">
        <f t="shared" si="83"/>
        <v/>
      </c>
      <c r="BG141" s="111" t="str">
        <f t="shared" si="84"/>
        <v/>
      </c>
      <c r="BI141" s="90" t="str">
        <f t="shared" si="85"/>
        <v/>
      </c>
      <c r="BK141" s="120" t="str">
        <f>IF($I141="", "", IF(COUNTIF($I$11:$I141, $I141)&gt;1, "", $I141))</f>
        <v/>
      </c>
      <c r="BL141" s="90" t="str">
        <f t="shared" si="86"/>
        <v/>
      </c>
      <c r="BN141" s="90">
        <v>131</v>
      </c>
      <c r="BO141" s="120" t="str">
        <f t="shared" si="87"/>
        <v/>
      </c>
      <c r="BQ141" s="114" t="str">
        <f t="shared" si="73"/>
        <v/>
      </c>
    </row>
    <row r="142" spans="1:69" x14ac:dyDescent="0.25">
      <c r="A142" s="4"/>
      <c r="B142" s="37"/>
      <c r="C142" s="38"/>
      <c r="D142" s="39"/>
      <c r="E142" s="38"/>
      <c r="F142" s="47"/>
      <c r="G142" s="48"/>
      <c r="H142" s="52"/>
      <c r="I142" s="40"/>
      <c r="J142" s="56"/>
      <c r="K142" s="57"/>
      <c r="L142" s="40"/>
      <c r="M142" s="4"/>
      <c r="R142" s="26" t="str">
        <f t="shared" si="74"/>
        <v/>
      </c>
      <c r="S142" s="27" t="str">
        <f t="shared" si="75"/>
        <v/>
      </c>
      <c r="U142" s="18" t="str">
        <f t="shared" si="76"/>
        <v/>
      </c>
      <c r="W142" s="18" t="str">
        <f t="shared" si="60"/>
        <v/>
      </c>
      <c r="X142" s="18" t="str">
        <f t="shared" si="61"/>
        <v/>
      </c>
      <c r="Y142" s="18" t="str">
        <f t="shared" si="62"/>
        <v/>
      </c>
      <c r="Z142" s="18" t="str">
        <f t="shared" si="63"/>
        <v/>
      </c>
      <c r="AA142" s="18" t="str">
        <f t="shared" si="64"/>
        <v/>
      </c>
      <c r="AB142" s="18" t="str">
        <f t="shared" si="65"/>
        <v/>
      </c>
      <c r="AC142" s="18" t="str">
        <f t="shared" si="66"/>
        <v/>
      </c>
      <c r="AD142" s="18" t="str">
        <f t="shared" si="67"/>
        <v/>
      </c>
      <c r="AE142" s="18" t="str">
        <f t="shared" si="68"/>
        <v/>
      </c>
      <c r="AF142" s="18" t="str">
        <f t="shared" si="69"/>
        <v/>
      </c>
      <c r="AG142" s="18" t="str">
        <f t="shared" si="70"/>
        <v/>
      </c>
      <c r="AI142" s="117" t="str">
        <f t="shared" si="77"/>
        <v/>
      </c>
      <c r="AK142" s="117" t="str">
        <f>IF($B142="", "", SUMIF(Recipes!$C$11:$C$5010, $B142, Recipes!$BB$11:$BB$5010))</f>
        <v/>
      </c>
      <c r="AM142" s="133" t="str">
        <f t="shared" si="78"/>
        <v/>
      </c>
      <c r="AO142" s="133" t="str">
        <f>IF($AM142="", "", IF($AO$8='Shopping List'!$BR$6, 0, $J142))</f>
        <v/>
      </c>
      <c r="AQ142" s="133" t="str">
        <f t="shared" si="79"/>
        <v/>
      </c>
      <c r="AS142" s="133" t="str">
        <f t="shared" si="80"/>
        <v/>
      </c>
      <c r="AU142" s="133" t="str">
        <f>IF($AQ142="", "", IF($AW$8='Shopping List'!$BR$6, 0, IFERROR($K142-$AS142, "")))</f>
        <v/>
      </c>
      <c r="AW142" s="137" t="str">
        <f>IF($AQ142="", "", IF(OR($AW$8='Shopping List'!$BR$6, $AU142&lt;=0), 0, IFERROR($K142-$AS142, "")))</f>
        <v/>
      </c>
      <c r="AY142" s="111" t="str">
        <f t="shared" si="81"/>
        <v/>
      </c>
      <c r="BA142" s="83" t="str">
        <f t="shared" si="82"/>
        <v/>
      </c>
      <c r="BC142" s="120" t="str">
        <f t="shared" si="71"/>
        <v>X</v>
      </c>
      <c r="BE142" s="90" t="str">
        <f t="shared" si="72"/>
        <v/>
      </c>
      <c r="BF142" s="90" t="str">
        <f t="shared" si="83"/>
        <v/>
      </c>
      <c r="BG142" s="111" t="str">
        <f t="shared" si="84"/>
        <v/>
      </c>
      <c r="BI142" s="90" t="str">
        <f t="shared" si="85"/>
        <v/>
      </c>
      <c r="BK142" s="120" t="str">
        <f>IF($I142="", "", IF(COUNTIF($I$11:$I142, $I142)&gt;1, "", $I142))</f>
        <v/>
      </c>
      <c r="BL142" s="90" t="str">
        <f t="shared" si="86"/>
        <v/>
      </c>
      <c r="BN142" s="90">
        <v>132</v>
      </c>
      <c r="BO142" s="120" t="str">
        <f t="shared" si="87"/>
        <v/>
      </c>
      <c r="BQ142" s="114" t="str">
        <f t="shared" si="73"/>
        <v/>
      </c>
    </row>
    <row r="143" spans="1:69" x14ac:dyDescent="0.25">
      <c r="A143" s="4"/>
      <c r="B143" s="37"/>
      <c r="C143" s="38"/>
      <c r="D143" s="39"/>
      <c r="E143" s="38"/>
      <c r="F143" s="47"/>
      <c r="G143" s="48"/>
      <c r="H143" s="52"/>
      <c r="I143" s="40"/>
      <c r="J143" s="56"/>
      <c r="K143" s="57"/>
      <c r="L143" s="40"/>
      <c r="M143" s="4"/>
      <c r="R143" s="26" t="str">
        <f t="shared" si="74"/>
        <v/>
      </c>
      <c r="S143" s="27" t="str">
        <f t="shared" si="75"/>
        <v/>
      </c>
      <c r="U143" s="18" t="str">
        <f t="shared" si="76"/>
        <v/>
      </c>
      <c r="W143" s="18" t="str">
        <f t="shared" si="60"/>
        <v/>
      </c>
      <c r="X143" s="18" t="str">
        <f t="shared" si="61"/>
        <v/>
      </c>
      <c r="Y143" s="18" t="str">
        <f t="shared" si="62"/>
        <v/>
      </c>
      <c r="Z143" s="18" t="str">
        <f t="shared" si="63"/>
        <v/>
      </c>
      <c r="AA143" s="18" t="str">
        <f t="shared" si="64"/>
        <v/>
      </c>
      <c r="AB143" s="18" t="str">
        <f t="shared" si="65"/>
        <v/>
      </c>
      <c r="AC143" s="18" t="str">
        <f t="shared" si="66"/>
        <v/>
      </c>
      <c r="AD143" s="18" t="str">
        <f t="shared" si="67"/>
        <v/>
      </c>
      <c r="AE143" s="18" t="str">
        <f t="shared" si="68"/>
        <v/>
      </c>
      <c r="AF143" s="18" t="str">
        <f t="shared" si="69"/>
        <v/>
      </c>
      <c r="AG143" s="18" t="str">
        <f t="shared" si="70"/>
        <v/>
      </c>
      <c r="AI143" s="117" t="str">
        <f t="shared" si="77"/>
        <v/>
      </c>
      <c r="AK143" s="117" t="str">
        <f>IF($B143="", "", SUMIF(Recipes!$C$11:$C$5010, $B143, Recipes!$BB$11:$BB$5010))</f>
        <v/>
      </c>
      <c r="AM143" s="133" t="str">
        <f t="shared" si="78"/>
        <v/>
      </c>
      <c r="AO143" s="133" t="str">
        <f>IF($AM143="", "", IF($AO$8='Shopping List'!$BR$6, 0, $J143))</f>
        <v/>
      </c>
      <c r="AQ143" s="133" t="str">
        <f t="shared" si="79"/>
        <v/>
      </c>
      <c r="AS143" s="133" t="str">
        <f t="shared" si="80"/>
        <v/>
      </c>
      <c r="AU143" s="133" t="str">
        <f>IF($AQ143="", "", IF($AW$8='Shopping List'!$BR$6, 0, IFERROR($K143-$AS143, "")))</f>
        <v/>
      </c>
      <c r="AW143" s="137" t="str">
        <f>IF($AQ143="", "", IF(OR($AW$8='Shopping List'!$BR$6, $AU143&lt;=0), 0, IFERROR($K143-$AS143, "")))</f>
        <v/>
      </c>
      <c r="AY143" s="111" t="str">
        <f t="shared" si="81"/>
        <v/>
      </c>
      <c r="BA143" s="83" t="str">
        <f t="shared" si="82"/>
        <v/>
      </c>
      <c r="BC143" s="120" t="str">
        <f t="shared" si="71"/>
        <v>X</v>
      </c>
      <c r="BE143" s="90" t="str">
        <f t="shared" si="72"/>
        <v/>
      </c>
      <c r="BF143" s="90" t="str">
        <f t="shared" si="83"/>
        <v/>
      </c>
      <c r="BG143" s="111" t="str">
        <f t="shared" si="84"/>
        <v/>
      </c>
      <c r="BI143" s="90" t="str">
        <f t="shared" si="85"/>
        <v/>
      </c>
      <c r="BK143" s="120" t="str">
        <f>IF($I143="", "", IF(COUNTIF($I$11:$I143, $I143)&gt;1, "", $I143))</f>
        <v/>
      </c>
      <c r="BL143" s="90" t="str">
        <f t="shared" si="86"/>
        <v/>
      </c>
      <c r="BN143" s="90">
        <v>133</v>
      </c>
      <c r="BO143" s="120" t="str">
        <f t="shared" si="87"/>
        <v/>
      </c>
      <c r="BQ143" s="114" t="str">
        <f t="shared" si="73"/>
        <v/>
      </c>
    </row>
    <row r="144" spans="1:69" x14ac:dyDescent="0.25">
      <c r="A144" s="4"/>
      <c r="B144" s="37"/>
      <c r="C144" s="38"/>
      <c r="D144" s="39"/>
      <c r="E144" s="38"/>
      <c r="F144" s="47"/>
      <c r="G144" s="48"/>
      <c r="H144" s="52"/>
      <c r="I144" s="40"/>
      <c r="J144" s="56"/>
      <c r="K144" s="57"/>
      <c r="L144" s="40"/>
      <c r="M144" s="4"/>
      <c r="R144" s="26" t="str">
        <f t="shared" si="74"/>
        <v/>
      </c>
      <c r="S144" s="27" t="str">
        <f t="shared" si="75"/>
        <v/>
      </c>
      <c r="U144" s="18" t="str">
        <f t="shared" si="76"/>
        <v/>
      </c>
      <c r="W144" s="18" t="str">
        <f t="shared" si="60"/>
        <v/>
      </c>
      <c r="X144" s="18" t="str">
        <f t="shared" si="61"/>
        <v/>
      </c>
      <c r="Y144" s="18" t="str">
        <f t="shared" si="62"/>
        <v/>
      </c>
      <c r="Z144" s="18" t="str">
        <f t="shared" si="63"/>
        <v/>
      </c>
      <c r="AA144" s="18" t="str">
        <f t="shared" si="64"/>
        <v/>
      </c>
      <c r="AB144" s="18" t="str">
        <f t="shared" si="65"/>
        <v/>
      </c>
      <c r="AC144" s="18" t="str">
        <f t="shared" si="66"/>
        <v/>
      </c>
      <c r="AD144" s="18" t="str">
        <f t="shared" si="67"/>
        <v/>
      </c>
      <c r="AE144" s="18" t="str">
        <f t="shared" si="68"/>
        <v/>
      </c>
      <c r="AF144" s="18" t="str">
        <f t="shared" si="69"/>
        <v/>
      </c>
      <c r="AG144" s="18" t="str">
        <f t="shared" si="70"/>
        <v/>
      </c>
      <c r="AI144" s="117" t="str">
        <f t="shared" si="77"/>
        <v/>
      </c>
      <c r="AK144" s="117" t="str">
        <f>IF($B144="", "", SUMIF(Recipes!$C$11:$C$5010, $B144, Recipes!$BB$11:$BB$5010))</f>
        <v/>
      </c>
      <c r="AM144" s="133" t="str">
        <f t="shared" si="78"/>
        <v/>
      </c>
      <c r="AO144" s="133" t="str">
        <f>IF($AM144="", "", IF($AO$8='Shopping List'!$BR$6, 0, $J144))</f>
        <v/>
      </c>
      <c r="AQ144" s="133" t="str">
        <f t="shared" si="79"/>
        <v/>
      </c>
      <c r="AS144" s="133" t="str">
        <f t="shared" si="80"/>
        <v/>
      </c>
      <c r="AU144" s="133" t="str">
        <f>IF($AQ144="", "", IF($AW$8='Shopping List'!$BR$6, 0, IFERROR($K144-$AS144, "")))</f>
        <v/>
      </c>
      <c r="AW144" s="137" t="str">
        <f>IF($AQ144="", "", IF(OR($AW$8='Shopping List'!$BR$6, $AU144&lt;=0), 0, IFERROR($K144-$AS144, "")))</f>
        <v/>
      </c>
      <c r="AY144" s="111" t="str">
        <f t="shared" si="81"/>
        <v/>
      </c>
      <c r="BA144" s="83" t="str">
        <f t="shared" si="82"/>
        <v/>
      </c>
      <c r="BC144" s="120" t="str">
        <f t="shared" si="71"/>
        <v>X</v>
      </c>
      <c r="BE144" s="90" t="str">
        <f t="shared" si="72"/>
        <v/>
      </c>
      <c r="BF144" s="90" t="str">
        <f t="shared" si="83"/>
        <v/>
      </c>
      <c r="BG144" s="111" t="str">
        <f t="shared" si="84"/>
        <v/>
      </c>
      <c r="BI144" s="90" t="str">
        <f t="shared" si="85"/>
        <v/>
      </c>
      <c r="BK144" s="120" t="str">
        <f>IF($I144="", "", IF(COUNTIF($I$11:$I144, $I144)&gt;1, "", $I144))</f>
        <v/>
      </c>
      <c r="BL144" s="90" t="str">
        <f t="shared" si="86"/>
        <v/>
      </c>
      <c r="BN144" s="90">
        <v>134</v>
      </c>
      <c r="BO144" s="120" t="str">
        <f t="shared" si="87"/>
        <v/>
      </c>
      <c r="BQ144" s="114" t="str">
        <f t="shared" si="73"/>
        <v/>
      </c>
    </row>
    <row r="145" spans="1:69" x14ac:dyDescent="0.25">
      <c r="A145" s="4"/>
      <c r="B145" s="37"/>
      <c r="C145" s="38"/>
      <c r="D145" s="39"/>
      <c r="E145" s="38"/>
      <c r="F145" s="47"/>
      <c r="G145" s="48"/>
      <c r="H145" s="52"/>
      <c r="I145" s="40"/>
      <c r="J145" s="56"/>
      <c r="K145" s="57"/>
      <c r="L145" s="40"/>
      <c r="M145" s="4"/>
      <c r="R145" s="26" t="str">
        <f t="shared" si="74"/>
        <v/>
      </c>
      <c r="S145" s="27" t="str">
        <f t="shared" si="75"/>
        <v/>
      </c>
      <c r="U145" s="18" t="str">
        <f t="shared" si="76"/>
        <v/>
      </c>
      <c r="W145" s="18" t="str">
        <f t="shared" si="60"/>
        <v/>
      </c>
      <c r="X145" s="18" t="str">
        <f t="shared" si="61"/>
        <v/>
      </c>
      <c r="Y145" s="18" t="str">
        <f t="shared" si="62"/>
        <v/>
      </c>
      <c r="Z145" s="18" t="str">
        <f t="shared" si="63"/>
        <v/>
      </c>
      <c r="AA145" s="18" t="str">
        <f t="shared" si="64"/>
        <v/>
      </c>
      <c r="AB145" s="18" t="str">
        <f t="shared" si="65"/>
        <v/>
      </c>
      <c r="AC145" s="18" t="str">
        <f t="shared" si="66"/>
        <v/>
      </c>
      <c r="AD145" s="18" t="str">
        <f t="shared" si="67"/>
        <v/>
      </c>
      <c r="AE145" s="18" t="str">
        <f t="shared" si="68"/>
        <v/>
      </c>
      <c r="AF145" s="18" t="str">
        <f t="shared" si="69"/>
        <v/>
      </c>
      <c r="AG145" s="18" t="str">
        <f t="shared" si="70"/>
        <v/>
      </c>
      <c r="AI145" s="117" t="str">
        <f t="shared" si="77"/>
        <v/>
      </c>
      <c r="AK145" s="117" t="str">
        <f>IF($B145="", "", SUMIF(Recipes!$C$11:$C$5010, $B145, Recipes!$BB$11:$BB$5010))</f>
        <v/>
      </c>
      <c r="AM145" s="133" t="str">
        <f t="shared" si="78"/>
        <v/>
      </c>
      <c r="AO145" s="133" t="str">
        <f>IF($AM145="", "", IF($AO$8='Shopping List'!$BR$6, 0, $J145))</f>
        <v/>
      </c>
      <c r="AQ145" s="133" t="str">
        <f t="shared" si="79"/>
        <v/>
      </c>
      <c r="AS145" s="133" t="str">
        <f t="shared" si="80"/>
        <v/>
      </c>
      <c r="AU145" s="133" t="str">
        <f>IF($AQ145="", "", IF($AW$8='Shopping List'!$BR$6, 0, IFERROR($K145-$AS145, "")))</f>
        <v/>
      </c>
      <c r="AW145" s="137" t="str">
        <f>IF($AQ145="", "", IF(OR($AW$8='Shopping List'!$BR$6, $AU145&lt;=0), 0, IFERROR($K145-$AS145, "")))</f>
        <v/>
      </c>
      <c r="AY145" s="111" t="str">
        <f t="shared" si="81"/>
        <v/>
      </c>
      <c r="BA145" s="83" t="str">
        <f t="shared" si="82"/>
        <v/>
      </c>
      <c r="BC145" s="120" t="str">
        <f t="shared" si="71"/>
        <v>X</v>
      </c>
      <c r="BE145" s="90" t="str">
        <f t="shared" si="72"/>
        <v/>
      </c>
      <c r="BF145" s="90" t="str">
        <f t="shared" si="83"/>
        <v/>
      </c>
      <c r="BG145" s="111" t="str">
        <f t="shared" si="84"/>
        <v/>
      </c>
      <c r="BI145" s="90" t="str">
        <f t="shared" si="85"/>
        <v/>
      </c>
      <c r="BK145" s="120" t="str">
        <f>IF($I145="", "", IF(COUNTIF($I$11:$I145, $I145)&gt;1, "", $I145))</f>
        <v/>
      </c>
      <c r="BL145" s="90" t="str">
        <f t="shared" si="86"/>
        <v/>
      </c>
      <c r="BN145" s="90">
        <v>135</v>
      </c>
      <c r="BO145" s="120" t="str">
        <f t="shared" si="87"/>
        <v/>
      </c>
      <c r="BQ145" s="114" t="str">
        <f t="shared" si="73"/>
        <v/>
      </c>
    </row>
    <row r="146" spans="1:69" x14ac:dyDescent="0.25">
      <c r="A146" s="4"/>
      <c r="B146" s="37"/>
      <c r="C146" s="38"/>
      <c r="D146" s="39"/>
      <c r="E146" s="38"/>
      <c r="F146" s="47"/>
      <c r="G146" s="48"/>
      <c r="H146" s="52"/>
      <c r="I146" s="40"/>
      <c r="J146" s="56"/>
      <c r="K146" s="57"/>
      <c r="L146" s="40"/>
      <c r="M146" s="4"/>
      <c r="R146" s="26" t="str">
        <f t="shared" si="74"/>
        <v/>
      </c>
      <c r="S146" s="27" t="str">
        <f t="shared" si="75"/>
        <v/>
      </c>
      <c r="U146" s="18" t="str">
        <f t="shared" si="76"/>
        <v/>
      </c>
      <c r="W146" s="18" t="str">
        <f t="shared" si="60"/>
        <v/>
      </c>
      <c r="X146" s="18" t="str">
        <f t="shared" si="61"/>
        <v/>
      </c>
      <c r="Y146" s="18" t="str">
        <f t="shared" si="62"/>
        <v/>
      </c>
      <c r="Z146" s="18" t="str">
        <f t="shared" si="63"/>
        <v/>
      </c>
      <c r="AA146" s="18" t="str">
        <f t="shared" si="64"/>
        <v/>
      </c>
      <c r="AB146" s="18" t="str">
        <f t="shared" si="65"/>
        <v/>
      </c>
      <c r="AC146" s="18" t="str">
        <f t="shared" si="66"/>
        <v/>
      </c>
      <c r="AD146" s="18" t="str">
        <f t="shared" si="67"/>
        <v/>
      </c>
      <c r="AE146" s="18" t="str">
        <f t="shared" si="68"/>
        <v/>
      </c>
      <c r="AF146" s="18" t="str">
        <f t="shared" si="69"/>
        <v/>
      </c>
      <c r="AG146" s="18" t="str">
        <f t="shared" si="70"/>
        <v/>
      </c>
      <c r="AI146" s="117" t="str">
        <f t="shared" si="77"/>
        <v/>
      </c>
      <c r="AK146" s="117" t="str">
        <f>IF($B146="", "", SUMIF(Recipes!$C$11:$C$5010, $B146, Recipes!$BB$11:$BB$5010))</f>
        <v/>
      </c>
      <c r="AM146" s="133" t="str">
        <f t="shared" si="78"/>
        <v/>
      </c>
      <c r="AO146" s="133" t="str">
        <f>IF($AM146="", "", IF($AO$8='Shopping List'!$BR$6, 0, $J146))</f>
        <v/>
      </c>
      <c r="AQ146" s="133" t="str">
        <f t="shared" si="79"/>
        <v/>
      </c>
      <c r="AS146" s="133" t="str">
        <f t="shared" si="80"/>
        <v/>
      </c>
      <c r="AU146" s="133" t="str">
        <f>IF($AQ146="", "", IF($AW$8='Shopping List'!$BR$6, 0, IFERROR($K146-$AS146, "")))</f>
        <v/>
      </c>
      <c r="AW146" s="137" t="str">
        <f>IF($AQ146="", "", IF(OR($AW$8='Shopping List'!$BR$6, $AU146&lt;=0), 0, IFERROR($K146-$AS146, "")))</f>
        <v/>
      </c>
      <c r="AY146" s="111" t="str">
        <f t="shared" si="81"/>
        <v/>
      </c>
      <c r="BA146" s="83" t="str">
        <f t="shared" si="82"/>
        <v/>
      </c>
      <c r="BC146" s="120" t="str">
        <f t="shared" si="71"/>
        <v>X</v>
      </c>
      <c r="BE146" s="90" t="str">
        <f t="shared" si="72"/>
        <v/>
      </c>
      <c r="BF146" s="90" t="str">
        <f t="shared" si="83"/>
        <v/>
      </c>
      <c r="BG146" s="111" t="str">
        <f t="shared" si="84"/>
        <v/>
      </c>
      <c r="BI146" s="90" t="str">
        <f t="shared" si="85"/>
        <v/>
      </c>
      <c r="BK146" s="120" t="str">
        <f>IF($I146="", "", IF(COUNTIF($I$11:$I146, $I146)&gt;1, "", $I146))</f>
        <v/>
      </c>
      <c r="BL146" s="90" t="str">
        <f t="shared" si="86"/>
        <v/>
      </c>
      <c r="BN146" s="90">
        <v>136</v>
      </c>
      <c r="BO146" s="120" t="str">
        <f t="shared" si="87"/>
        <v/>
      </c>
      <c r="BQ146" s="114" t="str">
        <f t="shared" si="73"/>
        <v/>
      </c>
    </row>
    <row r="147" spans="1:69" x14ac:dyDescent="0.25">
      <c r="A147" s="4"/>
      <c r="B147" s="37"/>
      <c r="C147" s="38"/>
      <c r="D147" s="39"/>
      <c r="E147" s="38"/>
      <c r="F147" s="47"/>
      <c r="G147" s="48"/>
      <c r="H147" s="52"/>
      <c r="I147" s="40"/>
      <c r="J147" s="56"/>
      <c r="K147" s="57"/>
      <c r="L147" s="40"/>
      <c r="M147" s="4"/>
      <c r="R147" s="26" t="str">
        <f t="shared" si="74"/>
        <v/>
      </c>
      <c r="S147" s="27" t="str">
        <f t="shared" si="75"/>
        <v/>
      </c>
      <c r="U147" s="18" t="str">
        <f t="shared" si="76"/>
        <v/>
      </c>
      <c r="W147" s="18" t="str">
        <f t="shared" si="60"/>
        <v/>
      </c>
      <c r="X147" s="18" t="str">
        <f t="shared" si="61"/>
        <v/>
      </c>
      <c r="Y147" s="18" t="str">
        <f t="shared" si="62"/>
        <v/>
      </c>
      <c r="Z147" s="18" t="str">
        <f t="shared" si="63"/>
        <v/>
      </c>
      <c r="AA147" s="18" t="str">
        <f t="shared" si="64"/>
        <v/>
      </c>
      <c r="AB147" s="18" t="str">
        <f t="shared" si="65"/>
        <v/>
      </c>
      <c r="AC147" s="18" t="str">
        <f t="shared" si="66"/>
        <v/>
      </c>
      <c r="AD147" s="18" t="str">
        <f t="shared" si="67"/>
        <v/>
      </c>
      <c r="AE147" s="18" t="str">
        <f t="shared" si="68"/>
        <v/>
      </c>
      <c r="AF147" s="18" t="str">
        <f t="shared" si="69"/>
        <v/>
      </c>
      <c r="AG147" s="18" t="str">
        <f t="shared" si="70"/>
        <v/>
      </c>
      <c r="AI147" s="117" t="str">
        <f t="shared" si="77"/>
        <v/>
      </c>
      <c r="AK147" s="117" t="str">
        <f>IF($B147="", "", SUMIF(Recipes!$C$11:$C$5010, $B147, Recipes!$BB$11:$BB$5010))</f>
        <v/>
      </c>
      <c r="AM147" s="133" t="str">
        <f t="shared" si="78"/>
        <v/>
      </c>
      <c r="AO147" s="133" t="str">
        <f>IF($AM147="", "", IF($AO$8='Shopping List'!$BR$6, 0, $J147))</f>
        <v/>
      </c>
      <c r="AQ147" s="133" t="str">
        <f t="shared" si="79"/>
        <v/>
      </c>
      <c r="AS147" s="133" t="str">
        <f t="shared" si="80"/>
        <v/>
      </c>
      <c r="AU147" s="133" t="str">
        <f>IF($AQ147="", "", IF($AW$8='Shopping List'!$BR$6, 0, IFERROR($K147-$AS147, "")))</f>
        <v/>
      </c>
      <c r="AW147" s="137" t="str">
        <f>IF($AQ147="", "", IF(OR($AW$8='Shopping List'!$BR$6, $AU147&lt;=0), 0, IFERROR($K147-$AS147, "")))</f>
        <v/>
      </c>
      <c r="AY147" s="111" t="str">
        <f t="shared" si="81"/>
        <v/>
      </c>
      <c r="BA147" s="83" t="str">
        <f t="shared" si="82"/>
        <v/>
      </c>
      <c r="BC147" s="120" t="str">
        <f t="shared" si="71"/>
        <v>X</v>
      </c>
      <c r="BE147" s="90" t="str">
        <f t="shared" si="72"/>
        <v/>
      </c>
      <c r="BF147" s="90" t="str">
        <f t="shared" si="83"/>
        <v/>
      </c>
      <c r="BG147" s="111" t="str">
        <f t="shared" si="84"/>
        <v/>
      </c>
      <c r="BI147" s="90" t="str">
        <f t="shared" si="85"/>
        <v/>
      </c>
      <c r="BK147" s="120" t="str">
        <f>IF($I147="", "", IF(COUNTIF($I$11:$I147, $I147)&gt;1, "", $I147))</f>
        <v/>
      </c>
      <c r="BL147" s="90" t="str">
        <f t="shared" si="86"/>
        <v/>
      </c>
      <c r="BN147" s="90">
        <v>137</v>
      </c>
      <c r="BO147" s="120" t="str">
        <f t="shared" si="87"/>
        <v/>
      </c>
      <c r="BQ147" s="114" t="str">
        <f t="shared" si="73"/>
        <v/>
      </c>
    </row>
    <row r="148" spans="1:69" x14ac:dyDescent="0.25">
      <c r="A148" s="4"/>
      <c r="B148" s="37"/>
      <c r="C148" s="38"/>
      <c r="D148" s="39"/>
      <c r="E148" s="38"/>
      <c r="F148" s="47"/>
      <c r="G148" s="48"/>
      <c r="H148" s="52"/>
      <c r="I148" s="40"/>
      <c r="J148" s="56"/>
      <c r="K148" s="57"/>
      <c r="L148" s="40"/>
      <c r="M148" s="4"/>
      <c r="R148" s="26" t="str">
        <f t="shared" si="74"/>
        <v/>
      </c>
      <c r="S148" s="27" t="str">
        <f t="shared" si="75"/>
        <v/>
      </c>
      <c r="U148" s="18" t="str">
        <f t="shared" si="76"/>
        <v/>
      </c>
      <c r="W148" s="18" t="str">
        <f t="shared" si="60"/>
        <v/>
      </c>
      <c r="X148" s="18" t="str">
        <f t="shared" si="61"/>
        <v/>
      </c>
      <c r="Y148" s="18" t="str">
        <f t="shared" si="62"/>
        <v/>
      </c>
      <c r="Z148" s="18" t="str">
        <f t="shared" si="63"/>
        <v/>
      </c>
      <c r="AA148" s="18" t="str">
        <f t="shared" si="64"/>
        <v/>
      </c>
      <c r="AB148" s="18" t="str">
        <f t="shared" si="65"/>
        <v/>
      </c>
      <c r="AC148" s="18" t="str">
        <f t="shared" si="66"/>
        <v/>
      </c>
      <c r="AD148" s="18" t="str">
        <f t="shared" si="67"/>
        <v/>
      </c>
      <c r="AE148" s="18" t="str">
        <f t="shared" si="68"/>
        <v/>
      </c>
      <c r="AF148" s="18" t="str">
        <f t="shared" si="69"/>
        <v/>
      </c>
      <c r="AG148" s="18" t="str">
        <f t="shared" si="70"/>
        <v/>
      </c>
      <c r="AI148" s="117" t="str">
        <f t="shared" si="77"/>
        <v/>
      </c>
      <c r="AK148" s="117" t="str">
        <f>IF($B148="", "", SUMIF(Recipes!$C$11:$C$5010, $B148, Recipes!$BB$11:$BB$5010))</f>
        <v/>
      </c>
      <c r="AM148" s="133" t="str">
        <f t="shared" si="78"/>
        <v/>
      </c>
      <c r="AO148" s="133" t="str">
        <f>IF($AM148="", "", IF($AO$8='Shopping List'!$BR$6, 0, $J148))</f>
        <v/>
      </c>
      <c r="AQ148" s="133" t="str">
        <f t="shared" si="79"/>
        <v/>
      </c>
      <c r="AS148" s="133" t="str">
        <f t="shared" si="80"/>
        <v/>
      </c>
      <c r="AU148" s="133" t="str">
        <f>IF($AQ148="", "", IF($AW$8='Shopping List'!$BR$6, 0, IFERROR($K148-$AS148, "")))</f>
        <v/>
      </c>
      <c r="AW148" s="137" t="str">
        <f>IF($AQ148="", "", IF(OR($AW$8='Shopping List'!$BR$6, $AU148&lt;=0), 0, IFERROR($K148-$AS148, "")))</f>
        <v/>
      </c>
      <c r="AY148" s="111" t="str">
        <f t="shared" si="81"/>
        <v/>
      </c>
      <c r="BA148" s="83" t="str">
        <f t="shared" si="82"/>
        <v/>
      </c>
      <c r="BC148" s="120" t="str">
        <f t="shared" si="71"/>
        <v>X</v>
      </c>
      <c r="BE148" s="90" t="str">
        <f t="shared" si="72"/>
        <v/>
      </c>
      <c r="BF148" s="90" t="str">
        <f t="shared" si="83"/>
        <v/>
      </c>
      <c r="BG148" s="111" t="str">
        <f t="shared" si="84"/>
        <v/>
      </c>
      <c r="BI148" s="90" t="str">
        <f t="shared" si="85"/>
        <v/>
      </c>
      <c r="BK148" s="120" t="str">
        <f>IF($I148="", "", IF(COUNTIF($I$11:$I148, $I148)&gt;1, "", $I148))</f>
        <v/>
      </c>
      <c r="BL148" s="90" t="str">
        <f t="shared" si="86"/>
        <v/>
      </c>
      <c r="BN148" s="90">
        <v>138</v>
      </c>
      <c r="BO148" s="120" t="str">
        <f t="shared" si="87"/>
        <v/>
      </c>
      <c r="BQ148" s="114" t="str">
        <f t="shared" si="73"/>
        <v/>
      </c>
    </row>
    <row r="149" spans="1:69" x14ac:dyDescent="0.25">
      <c r="A149" s="4"/>
      <c r="B149" s="37"/>
      <c r="C149" s="38"/>
      <c r="D149" s="39"/>
      <c r="E149" s="38"/>
      <c r="F149" s="47"/>
      <c r="G149" s="48"/>
      <c r="H149" s="52"/>
      <c r="I149" s="40"/>
      <c r="J149" s="56"/>
      <c r="K149" s="57"/>
      <c r="L149" s="40"/>
      <c r="M149" s="4"/>
      <c r="R149" s="26" t="str">
        <f t="shared" si="74"/>
        <v/>
      </c>
      <c r="S149" s="27" t="str">
        <f t="shared" si="75"/>
        <v/>
      </c>
      <c r="U149" s="18" t="str">
        <f t="shared" si="76"/>
        <v/>
      </c>
      <c r="W149" s="18" t="str">
        <f t="shared" si="60"/>
        <v/>
      </c>
      <c r="X149" s="18" t="str">
        <f t="shared" si="61"/>
        <v/>
      </c>
      <c r="Y149" s="18" t="str">
        <f t="shared" si="62"/>
        <v/>
      </c>
      <c r="Z149" s="18" t="str">
        <f t="shared" si="63"/>
        <v/>
      </c>
      <c r="AA149" s="18" t="str">
        <f t="shared" si="64"/>
        <v/>
      </c>
      <c r="AB149" s="18" t="str">
        <f t="shared" si="65"/>
        <v/>
      </c>
      <c r="AC149" s="18" t="str">
        <f t="shared" si="66"/>
        <v/>
      </c>
      <c r="AD149" s="18" t="str">
        <f t="shared" si="67"/>
        <v/>
      </c>
      <c r="AE149" s="18" t="str">
        <f t="shared" si="68"/>
        <v/>
      </c>
      <c r="AF149" s="18" t="str">
        <f t="shared" si="69"/>
        <v/>
      </c>
      <c r="AG149" s="18" t="str">
        <f t="shared" si="70"/>
        <v/>
      </c>
      <c r="AI149" s="117" t="str">
        <f t="shared" si="77"/>
        <v/>
      </c>
      <c r="AK149" s="117" t="str">
        <f>IF($B149="", "", SUMIF(Recipes!$C$11:$C$5010, $B149, Recipes!$BB$11:$BB$5010))</f>
        <v/>
      </c>
      <c r="AM149" s="133" t="str">
        <f t="shared" si="78"/>
        <v/>
      </c>
      <c r="AO149" s="133" t="str">
        <f>IF($AM149="", "", IF($AO$8='Shopping List'!$BR$6, 0, $J149))</f>
        <v/>
      </c>
      <c r="AQ149" s="133" t="str">
        <f t="shared" si="79"/>
        <v/>
      </c>
      <c r="AS149" s="133" t="str">
        <f t="shared" si="80"/>
        <v/>
      </c>
      <c r="AU149" s="133" t="str">
        <f>IF($AQ149="", "", IF($AW$8='Shopping List'!$BR$6, 0, IFERROR($K149-$AS149, "")))</f>
        <v/>
      </c>
      <c r="AW149" s="137" t="str">
        <f>IF($AQ149="", "", IF(OR($AW$8='Shopping List'!$BR$6, $AU149&lt;=0), 0, IFERROR($K149-$AS149, "")))</f>
        <v/>
      </c>
      <c r="AY149" s="111" t="str">
        <f t="shared" si="81"/>
        <v/>
      </c>
      <c r="BA149" s="83" t="str">
        <f t="shared" si="82"/>
        <v/>
      </c>
      <c r="BC149" s="120" t="str">
        <f t="shared" si="71"/>
        <v>X</v>
      </c>
      <c r="BE149" s="90" t="str">
        <f t="shared" si="72"/>
        <v/>
      </c>
      <c r="BF149" s="90" t="str">
        <f t="shared" si="83"/>
        <v/>
      </c>
      <c r="BG149" s="111" t="str">
        <f t="shared" si="84"/>
        <v/>
      </c>
      <c r="BI149" s="90" t="str">
        <f t="shared" si="85"/>
        <v/>
      </c>
      <c r="BK149" s="120" t="str">
        <f>IF($I149="", "", IF(COUNTIF($I$11:$I149, $I149)&gt;1, "", $I149))</f>
        <v/>
      </c>
      <c r="BL149" s="90" t="str">
        <f t="shared" si="86"/>
        <v/>
      </c>
      <c r="BN149" s="90">
        <v>139</v>
      </c>
      <c r="BO149" s="120" t="str">
        <f t="shared" si="87"/>
        <v/>
      </c>
      <c r="BQ149" s="114" t="str">
        <f t="shared" si="73"/>
        <v/>
      </c>
    </row>
    <row r="150" spans="1:69" x14ac:dyDescent="0.25">
      <c r="A150" s="4"/>
      <c r="B150" s="37"/>
      <c r="C150" s="38"/>
      <c r="D150" s="39"/>
      <c r="E150" s="38"/>
      <c r="F150" s="47"/>
      <c r="G150" s="48"/>
      <c r="H150" s="52"/>
      <c r="I150" s="40"/>
      <c r="J150" s="56"/>
      <c r="K150" s="57"/>
      <c r="L150" s="40"/>
      <c r="M150" s="4"/>
      <c r="R150" s="26" t="str">
        <f t="shared" si="74"/>
        <v/>
      </c>
      <c r="S150" s="27" t="str">
        <f t="shared" si="75"/>
        <v/>
      </c>
      <c r="U150" s="18" t="str">
        <f t="shared" si="76"/>
        <v/>
      </c>
      <c r="W150" s="18" t="str">
        <f t="shared" si="60"/>
        <v/>
      </c>
      <c r="X150" s="18" t="str">
        <f t="shared" si="61"/>
        <v/>
      </c>
      <c r="Y150" s="18" t="str">
        <f t="shared" si="62"/>
        <v/>
      </c>
      <c r="Z150" s="18" t="str">
        <f t="shared" si="63"/>
        <v/>
      </c>
      <c r="AA150" s="18" t="str">
        <f t="shared" si="64"/>
        <v/>
      </c>
      <c r="AB150" s="18" t="str">
        <f t="shared" si="65"/>
        <v/>
      </c>
      <c r="AC150" s="18" t="str">
        <f t="shared" si="66"/>
        <v/>
      </c>
      <c r="AD150" s="18" t="str">
        <f t="shared" si="67"/>
        <v/>
      </c>
      <c r="AE150" s="18" t="str">
        <f t="shared" si="68"/>
        <v/>
      </c>
      <c r="AF150" s="18" t="str">
        <f t="shared" si="69"/>
        <v/>
      </c>
      <c r="AG150" s="18" t="str">
        <f t="shared" si="70"/>
        <v/>
      </c>
      <c r="AI150" s="117" t="str">
        <f t="shared" si="77"/>
        <v/>
      </c>
      <c r="AK150" s="117" t="str">
        <f>IF($B150="", "", SUMIF(Recipes!$C$11:$C$5010, $B150, Recipes!$BB$11:$BB$5010))</f>
        <v/>
      </c>
      <c r="AM150" s="133" t="str">
        <f t="shared" si="78"/>
        <v/>
      </c>
      <c r="AO150" s="133" t="str">
        <f>IF($AM150="", "", IF($AO$8='Shopping List'!$BR$6, 0, $J150))</f>
        <v/>
      </c>
      <c r="AQ150" s="133" t="str">
        <f t="shared" si="79"/>
        <v/>
      </c>
      <c r="AS150" s="133" t="str">
        <f t="shared" si="80"/>
        <v/>
      </c>
      <c r="AU150" s="133" t="str">
        <f>IF($AQ150="", "", IF($AW$8='Shopping List'!$BR$6, 0, IFERROR($K150-$AS150, "")))</f>
        <v/>
      </c>
      <c r="AW150" s="137" t="str">
        <f>IF($AQ150="", "", IF(OR($AW$8='Shopping List'!$BR$6, $AU150&lt;=0), 0, IFERROR($K150-$AS150, "")))</f>
        <v/>
      </c>
      <c r="AY150" s="111" t="str">
        <f t="shared" si="81"/>
        <v/>
      </c>
      <c r="BA150" s="83" t="str">
        <f t="shared" si="82"/>
        <v/>
      </c>
      <c r="BC150" s="120" t="str">
        <f t="shared" si="71"/>
        <v>X</v>
      </c>
      <c r="BE150" s="90" t="str">
        <f t="shared" si="72"/>
        <v/>
      </c>
      <c r="BF150" s="90" t="str">
        <f t="shared" si="83"/>
        <v/>
      </c>
      <c r="BG150" s="111" t="str">
        <f t="shared" si="84"/>
        <v/>
      </c>
      <c r="BI150" s="90" t="str">
        <f t="shared" si="85"/>
        <v/>
      </c>
      <c r="BK150" s="120" t="str">
        <f>IF($I150="", "", IF(COUNTIF($I$11:$I150, $I150)&gt;1, "", $I150))</f>
        <v/>
      </c>
      <c r="BL150" s="90" t="str">
        <f t="shared" si="86"/>
        <v/>
      </c>
      <c r="BN150" s="90">
        <v>140</v>
      </c>
      <c r="BO150" s="120" t="str">
        <f t="shared" si="87"/>
        <v/>
      </c>
      <c r="BQ150" s="114" t="str">
        <f t="shared" si="73"/>
        <v/>
      </c>
    </row>
    <row r="151" spans="1:69" x14ac:dyDescent="0.25">
      <c r="A151" s="4"/>
      <c r="B151" s="37"/>
      <c r="C151" s="38"/>
      <c r="D151" s="39"/>
      <c r="E151" s="38"/>
      <c r="F151" s="47"/>
      <c r="G151" s="48"/>
      <c r="H151" s="52"/>
      <c r="I151" s="40"/>
      <c r="J151" s="56"/>
      <c r="K151" s="57"/>
      <c r="L151" s="40"/>
      <c r="M151" s="4"/>
      <c r="R151" s="26" t="str">
        <f t="shared" si="74"/>
        <v/>
      </c>
      <c r="S151" s="27" t="str">
        <f t="shared" si="75"/>
        <v/>
      </c>
      <c r="U151" s="18" t="str">
        <f t="shared" si="76"/>
        <v/>
      </c>
      <c r="W151" s="18" t="str">
        <f t="shared" si="60"/>
        <v/>
      </c>
      <c r="X151" s="18" t="str">
        <f t="shared" si="61"/>
        <v/>
      </c>
      <c r="Y151" s="18" t="str">
        <f t="shared" si="62"/>
        <v/>
      </c>
      <c r="Z151" s="18" t="str">
        <f t="shared" si="63"/>
        <v/>
      </c>
      <c r="AA151" s="18" t="str">
        <f t="shared" si="64"/>
        <v/>
      </c>
      <c r="AB151" s="18" t="str">
        <f t="shared" si="65"/>
        <v/>
      </c>
      <c r="AC151" s="18" t="str">
        <f t="shared" si="66"/>
        <v/>
      </c>
      <c r="AD151" s="18" t="str">
        <f t="shared" si="67"/>
        <v/>
      </c>
      <c r="AE151" s="18" t="str">
        <f t="shared" si="68"/>
        <v/>
      </c>
      <c r="AF151" s="18" t="str">
        <f t="shared" si="69"/>
        <v/>
      </c>
      <c r="AG151" s="18" t="str">
        <f t="shared" si="70"/>
        <v/>
      </c>
      <c r="AI151" s="117" t="str">
        <f t="shared" si="77"/>
        <v/>
      </c>
      <c r="AK151" s="117" t="str">
        <f>IF($B151="", "", SUMIF(Recipes!$C$11:$C$5010, $B151, Recipes!$BB$11:$BB$5010))</f>
        <v/>
      </c>
      <c r="AM151" s="133" t="str">
        <f t="shared" si="78"/>
        <v/>
      </c>
      <c r="AO151" s="133" t="str">
        <f>IF($AM151="", "", IF($AO$8='Shopping List'!$BR$6, 0, $J151))</f>
        <v/>
      </c>
      <c r="AQ151" s="133" t="str">
        <f t="shared" si="79"/>
        <v/>
      </c>
      <c r="AS151" s="133" t="str">
        <f t="shared" si="80"/>
        <v/>
      </c>
      <c r="AU151" s="133" t="str">
        <f>IF($AQ151="", "", IF($AW$8='Shopping List'!$BR$6, 0, IFERROR($K151-$AS151, "")))</f>
        <v/>
      </c>
      <c r="AW151" s="137" t="str">
        <f>IF($AQ151="", "", IF(OR($AW$8='Shopping List'!$BR$6, $AU151&lt;=0), 0, IFERROR($K151-$AS151, "")))</f>
        <v/>
      </c>
      <c r="AY151" s="111" t="str">
        <f t="shared" si="81"/>
        <v/>
      </c>
      <c r="BA151" s="83" t="str">
        <f t="shared" si="82"/>
        <v/>
      </c>
      <c r="BC151" s="120" t="str">
        <f t="shared" si="71"/>
        <v>X</v>
      </c>
      <c r="BE151" s="90" t="str">
        <f t="shared" si="72"/>
        <v/>
      </c>
      <c r="BF151" s="90" t="str">
        <f t="shared" si="83"/>
        <v/>
      </c>
      <c r="BG151" s="111" t="str">
        <f t="shared" si="84"/>
        <v/>
      </c>
      <c r="BI151" s="90" t="str">
        <f t="shared" si="85"/>
        <v/>
      </c>
      <c r="BK151" s="120" t="str">
        <f>IF($I151="", "", IF(COUNTIF($I$11:$I151, $I151)&gt;1, "", $I151))</f>
        <v/>
      </c>
      <c r="BL151" s="90" t="str">
        <f t="shared" si="86"/>
        <v/>
      </c>
      <c r="BN151" s="90">
        <v>141</v>
      </c>
      <c r="BO151" s="120" t="str">
        <f t="shared" si="87"/>
        <v/>
      </c>
      <c r="BQ151" s="114" t="str">
        <f t="shared" si="73"/>
        <v/>
      </c>
    </row>
    <row r="152" spans="1:69" x14ac:dyDescent="0.25">
      <c r="A152" s="4"/>
      <c r="B152" s="37"/>
      <c r="C152" s="38"/>
      <c r="D152" s="39"/>
      <c r="E152" s="38"/>
      <c r="F152" s="47"/>
      <c r="G152" s="48"/>
      <c r="H152" s="52"/>
      <c r="I152" s="40"/>
      <c r="J152" s="56"/>
      <c r="K152" s="57"/>
      <c r="L152" s="40"/>
      <c r="M152" s="4"/>
      <c r="R152" s="26" t="str">
        <f t="shared" si="74"/>
        <v/>
      </c>
      <c r="S152" s="27" t="str">
        <f t="shared" si="75"/>
        <v/>
      </c>
      <c r="U152" s="18" t="str">
        <f t="shared" si="76"/>
        <v/>
      </c>
      <c r="W152" s="18" t="str">
        <f t="shared" si="60"/>
        <v/>
      </c>
      <c r="X152" s="18" t="str">
        <f t="shared" si="61"/>
        <v/>
      </c>
      <c r="Y152" s="18" t="str">
        <f t="shared" si="62"/>
        <v/>
      </c>
      <c r="Z152" s="18" t="str">
        <f t="shared" si="63"/>
        <v/>
      </c>
      <c r="AA152" s="18" t="str">
        <f t="shared" si="64"/>
        <v/>
      </c>
      <c r="AB152" s="18" t="str">
        <f t="shared" si="65"/>
        <v/>
      </c>
      <c r="AC152" s="18" t="str">
        <f t="shared" si="66"/>
        <v/>
      </c>
      <c r="AD152" s="18" t="str">
        <f t="shared" si="67"/>
        <v/>
      </c>
      <c r="AE152" s="18" t="str">
        <f t="shared" si="68"/>
        <v/>
      </c>
      <c r="AF152" s="18" t="str">
        <f t="shared" si="69"/>
        <v/>
      </c>
      <c r="AG152" s="18" t="str">
        <f t="shared" si="70"/>
        <v/>
      </c>
      <c r="AI152" s="117" t="str">
        <f t="shared" si="77"/>
        <v/>
      </c>
      <c r="AK152" s="117" t="str">
        <f>IF($B152="", "", SUMIF(Recipes!$C$11:$C$5010, $B152, Recipes!$BB$11:$BB$5010))</f>
        <v/>
      </c>
      <c r="AM152" s="133" t="str">
        <f t="shared" si="78"/>
        <v/>
      </c>
      <c r="AO152" s="133" t="str">
        <f>IF($AM152="", "", IF($AO$8='Shopping List'!$BR$6, 0, $J152))</f>
        <v/>
      </c>
      <c r="AQ152" s="133" t="str">
        <f t="shared" si="79"/>
        <v/>
      </c>
      <c r="AS152" s="133" t="str">
        <f t="shared" si="80"/>
        <v/>
      </c>
      <c r="AU152" s="133" t="str">
        <f>IF($AQ152="", "", IF($AW$8='Shopping List'!$BR$6, 0, IFERROR($K152-$AS152, "")))</f>
        <v/>
      </c>
      <c r="AW152" s="137" t="str">
        <f>IF($AQ152="", "", IF(OR($AW$8='Shopping List'!$BR$6, $AU152&lt;=0), 0, IFERROR($K152-$AS152, "")))</f>
        <v/>
      </c>
      <c r="AY152" s="111" t="str">
        <f t="shared" si="81"/>
        <v/>
      </c>
      <c r="BA152" s="83" t="str">
        <f t="shared" si="82"/>
        <v/>
      </c>
      <c r="BC152" s="120" t="str">
        <f t="shared" si="71"/>
        <v>X</v>
      </c>
      <c r="BE152" s="90" t="str">
        <f t="shared" si="72"/>
        <v/>
      </c>
      <c r="BF152" s="90" t="str">
        <f t="shared" si="83"/>
        <v/>
      </c>
      <c r="BG152" s="111" t="str">
        <f t="shared" si="84"/>
        <v/>
      </c>
      <c r="BI152" s="90" t="str">
        <f t="shared" si="85"/>
        <v/>
      </c>
      <c r="BK152" s="120" t="str">
        <f>IF($I152="", "", IF(COUNTIF($I$11:$I152, $I152)&gt;1, "", $I152))</f>
        <v/>
      </c>
      <c r="BL152" s="90" t="str">
        <f t="shared" si="86"/>
        <v/>
      </c>
      <c r="BN152" s="90">
        <v>142</v>
      </c>
      <c r="BO152" s="120" t="str">
        <f t="shared" si="87"/>
        <v/>
      </c>
      <c r="BQ152" s="114" t="str">
        <f t="shared" si="73"/>
        <v/>
      </c>
    </row>
    <row r="153" spans="1:69" x14ac:dyDescent="0.25">
      <c r="A153" s="4"/>
      <c r="B153" s="37"/>
      <c r="C153" s="38"/>
      <c r="D153" s="39"/>
      <c r="E153" s="38"/>
      <c r="F153" s="47"/>
      <c r="G153" s="48"/>
      <c r="H153" s="52"/>
      <c r="I153" s="40"/>
      <c r="J153" s="56"/>
      <c r="K153" s="57"/>
      <c r="L153" s="40"/>
      <c r="M153" s="4"/>
      <c r="R153" s="26" t="str">
        <f t="shared" si="74"/>
        <v/>
      </c>
      <c r="S153" s="27" t="str">
        <f t="shared" si="75"/>
        <v/>
      </c>
      <c r="U153" s="18" t="str">
        <f t="shared" si="76"/>
        <v/>
      </c>
      <c r="W153" s="18" t="str">
        <f t="shared" si="60"/>
        <v/>
      </c>
      <c r="X153" s="18" t="str">
        <f t="shared" si="61"/>
        <v/>
      </c>
      <c r="Y153" s="18" t="str">
        <f t="shared" si="62"/>
        <v/>
      </c>
      <c r="Z153" s="18" t="str">
        <f t="shared" si="63"/>
        <v/>
      </c>
      <c r="AA153" s="18" t="str">
        <f t="shared" si="64"/>
        <v/>
      </c>
      <c r="AB153" s="18" t="str">
        <f t="shared" si="65"/>
        <v/>
      </c>
      <c r="AC153" s="18" t="str">
        <f t="shared" si="66"/>
        <v/>
      </c>
      <c r="AD153" s="18" t="str">
        <f t="shared" si="67"/>
        <v/>
      </c>
      <c r="AE153" s="18" t="str">
        <f t="shared" si="68"/>
        <v/>
      </c>
      <c r="AF153" s="18" t="str">
        <f t="shared" si="69"/>
        <v/>
      </c>
      <c r="AG153" s="18" t="str">
        <f t="shared" si="70"/>
        <v/>
      </c>
      <c r="AI153" s="117" t="str">
        <f t="shared" si="77"/>
        <v/>
      </c>
      <c r="AK153" s="117" t="str">
        <f>IF($B153="", "", SUMIF(Recipes!$C$11:$C$5010, $B153, Recipes!$BB$11:$BB$5010))</f>
        <v/>
      </c>
      <c r="AM153" s="133" t="str">
        <f t="shared" si="78"/>
        <v/>
      </c>
      <c r="AO153" s="133" t="str">
        <f>IF($AM153="", "", IF($AO$8='Shopping List'!$BR$6, 0, $J153))</f>
        <v/>
      </c>
      <c r="AQ153" s="133" t="str">
        <f t="shared" si="79"/>
        <v/>
      </c>
      <c r="AS153" s="133" t="str">
        <f t="shared" si="80"/>
        <v/>
      </c>
      <c r="AU153" s="133" t="str">
        <f>IF($AQ153="", "", IF($AW$8='Shopping List'!$BR$6, 0, IFERROR($K153-$AS153, "")))</f>
        <v/>
      </c>
      <c r="AW153" s="137" t="str">
        <f>IF($AQ153="", "", IF(OR($AW$8='Shopping List'!$BR$6, $AU153&lt;=0), 0, IFERROR($K153-$AS153, "")))</f>
        <v/>
      </c>
      <c r="AY153" s="111" t="str">
        <f t="shared" si="81"/>
        <v/>
      </c>
      <c r="BA153" s="83" t="str">
        <f t="shared" si="82"/>
        <v/>
      </c>
      <c r="BC153" s="120" t="str">
        <f t="shared" si="71"/>
        <v>X</v>
      </c>
      <c r="BE153" s="90" t="str">
        <f t="shared" si="72"/>
        <v/>
      </c>
      <c r="BF153" s="90" t="str">
        <f t="shared" si="83"/>
        <v/>
      </c>
      <c r="BG153" s="111" t="str">
        <f t="shared" si="84"/>
        <v/>
      </c>
      <c r="BI153" s="90" t="str">
        <f t="shared" si="85"/>
        <v/>
      </c>
      <c r="BK153" s="120" t="str">
        <f>IF($I153="", "", IF(COUNTIF($I$11:$I153, $I153)&gt;1, "", $I153))</f>
        <v/>
      </c>
      <c r="BL153" s="90" t="str">
        <f t="shared" si="86"/>
        <v/>
      </c>
      <c r="BN153" s="90">
        <v>143</v>
      </c>
      <c r="BO153" s="120" t="str">
        <f t="shared" si="87"/>
        <v/>
      </c>
      <c r="BQ153" s="114" t="str">
        <f t="shared" si="73"/>
        <v/>
      </c>
    </row>
    <row r="154" spans="1:69" x14ac:dyDescent="0.25">
      <c r="A154" s="4"/>
      <c r="B154" s="37"/>
      <c r="C154" s="38"/>
      <c r="D154" s="39"/>
      <c r="E154" s="38"/>
      <c r="F154" s="47"/>
      <c r="G154" s="48"/>
      <c r="H154" s="52"/>
      <c r="I154" s="40"/>
      <c r="J154" s="56"/>
      <c r="K154" s="57"/>
      <c r="L154" s="40"/>
      <c r="M154" s="4"/>
      <c r="R154" s="26" t="str">
        <f t="shared" si="74"/>
        <v/>
      </c>
      <c r="S154" s="27" t="str">
        <f t="shared" si="75"/>
        <v/>
      </c>
      <c r="U154" s="18" t="str">
        <f t="shared" si="76"/>
        <v/>
      </c>
      <c r="W154" s="18" t="str">
        <f t="shared" si="60"/>
        <v/>
      </c>
      <c r="X154" s="18" t="str">
        <f t="shared" si="61"/>
        <v/>
      </c>
      <c r="Y154" s="18" t="str">
        <f t="shared" si="62"/>
        <v/>
      </c>
      <c r="Z154" s="18" t="str">
        <f t="shared" si="63"/>
        <v/>
      </c>
      <c r="AA154" s="18" t="str">
        <f t="shared" si="64"/>
        <v/>
      </c>
      <c r="AB154" s="18" t="str">
        <f t="shared" si="65"/>
        <v/>
      </c>
      <c r="AC154" s="18" t="str">
        <f t="shared" si="66"/>
        <v/>
      </c>
      <c r="AD154" s="18" t="str">
        <f t="shared" si="67"/>
        <v/>
      </c>
      <c r="AE154" s="18" t="str">
        <f t="shared" si="68"/>
        <v/>
      </c>
      <c r="AF154" s="18" t="str">
        <f t="shared" si="69"/>
        <v/>
      </c>
      <c r="AG154" s="18" t="str">
        <f t="shared" si="70"/>
        <v/>
      </c>
      <c r="AI154" s="117" t="str">
        <f t="shared" si="77"/>
        <v/>
      </c>
      <c r="AK154" s="117" t="str">
        <f>IF($B154="", "", SUMIF(Recipes!$C$11:$C$5010, $B154, Recipes!$BB$11:$BB$5010))</f>
        <v/>
      </c>
      <c r="AM154" s="133" t="str">
        <f t="shared" si="78"/>
        <v/>
      </c>
      <c r="AO154" s="133" t="str">
        <f>IF($AM154="", "", IF($AO$8='Shopping List'!$BR$6, 0, $J154))</f>
        <v/>
      </c>
      <c r="AQ154" s="133" t="str">
        <f t="shared" si="79"/>
        <v/>
      </c>
      <c r="AS154" s="133" t="str">
        <f t="shared" si="80"/>
        <v/>
      </c>
      <c r="AU154" s="133" t="str">
        <f>IF($AQ154="", "", IF($AW$8='Shopping List'!$BR$6, 0, IFERROR($K154-$AS154, "")))</f>
        <v/>
      </c>
      <c r="AW154" s="137" t="str">
        <f>IF($AQ154="", "", IF(OR($AW$8='Shopping List'!$BR$6, $AU154&lt;=0), 0, IFERROR($K154-$AS154, "")))</f>
        <v/>
      </c>
      <c r="AY154" s="111" t="str">
        <f t="shared" si="81"/>
        <v/>
      </c>
      <c r="BA154" s="83" t="str">
        <f t="shared" si="82"/>
        <v/>
      </c>
      <c r="BC154" s="120" t="str">
        <f t="shared" si="71"/>
        <v>X</v>
      </c>
      <c r="BE154" s="90" t="str">
        <f t="shared" si="72"/>
        <v/>
      </c>
      <c r="BF154" s="90" t="str">
        <f t="shared" si="83"/>
        <v/>
      </c>
      <c r="BG154" s="111" t="str">
        <f t="shared" si="84"/>
        <v/>
      </c>
      <c r="BI154" s="90" t="str">
        <f t="shared" si="85"/>
        <v/>
      </c>
      <c r="BK154" s="120" t="str">
        <f>IF($I154="", "", IF(COUNTIF($I$11:$I154, $I154)&gt;1, "", $I154))</f>
        <v/>
      </c>
      <c r="BL154" s="90" t="str">
        <f t="shared" si="86"/>
        <v/>
      </c>
      <c r="BN154" s="90">
        <v>144</v>
      </c>
      <c r="BO154" s="120" t="str">
        <f t="shared" si="87"/>
        <v/>
      </c>
      <c r="BQ154" s="114" t="str">
        <f t="shared" si="73"/>
        <v/>
      </c>
    </row>
    <row r="155" spans="1:69" x14ac:dyDescent="0.25">
      <c r="A155" s="4"/>
      <c r="B155" s="37"/>
      <c r="C155" s="38"/>
      <c r="D155" s="39"/>
      <c r="E155" s="38"/>
      <c r="F155" s="47"/>
      <c r="G155" s="48"/>
      <c r="H155" s="52"/>
      <c r="I155" s="40"/>
      <c r="J155" s="56"/>
      <c r="K155" s="57"/>
      <c r="L155" s="40"/>
      <c r="M155" s="4"/>
      <c r="R155" s="26" t="str">
        <f t="shared" si="74"/>
        <v/>
      </c>
      <c r="S155" s="27" t="str">
        <f t="shared" si="75"/>
        <v/>
      </c>
      <c r="U155" s="18" t="str">
        <f t="shared" si="76"/>
        <v/>
      </c>
      <c r="W155" s="18" t="str">
        <f t="shared" si="60"/>
        <v/>
      </c>
      <c r="X155" s="18" t="str">
        <f t="shared" si="61"/>
        <v/>
      </c>
      <c r="Y155" s="18" t="str">
        <f t="shared" si="62"/>
        <v/>
      </c>
      <c r="Z155" s="18" t="str">
        <f t="shared" si="63"/>
        <v/>
      </c>
      <c r="AA155" s="18" t="str">
        <f t="shared" si="64"/>
        <v/>
      </c>
      <c r="AB155" s="18" t="str">
        <f t="shared" si="65"/>
        <v/>
      </c>
      <c r="AC155" s="18" t="str">
        <f t="shared" si="66"/>
        <v/>
      </c>
      <c r="AD155" s="18" t="str">
        <f t="shared" si="67"/>
        <v/>
      </c>
      <c r="AE155" s="18" t="str">
        <f t="shared" si="68"/>
        <v/>
      </c>
      <c r="AF155" s="18" t="str">
        <f t="shared" si="69"/>
        <v/>
      </c>
      <c r="AG155" s="18" t="str">
        <f t="shared" si="70"/>
        <v/>
      </c>
      <c r="AI155" s="117" t="str">
        <f t="shared" si="77"/>
        <v/>
      </c>
      <c r="AK155" s="117" t="str">
        <f>IF($B155="", "", SUMIF(Recipes!$C$11:$C$5010, $B155, Recipes!$BB$11:$BB$5010))</f>
        <v/>
      </c>
      <c r="AM155" s="133" t="str">
        <f t="shared" si="78"/>
        <v/>
      </c>
      <c r="AO155" s="133" t="str">
        <f>IF($AM155="", "", IF($AO$8='Shopping List'!$BR$6, 0, $J155))</f>
        <v/>
      </c>
      <c r="AQ155" s="133" t="str">
        <f t="shared" si="79"/>
        <v/>
      </c>
      <c r="AS155" s="133" t="str">
        <f t="shared" si="80"/>
        <v/>
      </c>
      <c r="AU155" s="133" t="str">
        <f>IF($AQ155="", "", IF($AW$8='Shopping List'!$BR$6, 0, IFERROR($K155-$AS155, "")))</f>
        <v/>
      </c>
      <c r="AW155" s="137" t="str">
        <f>IF($AQ155="", "", IF(OR($AW$8='Shopping List'!$BR$6, $AU155&lt;=0), 0, IFERROR($K155-$AS155, "")))</f>
        <v/>
      </c>
      <c r="AY155" s="111" t="str">
        <f t="shared" si="81"/>
        <v/>
      </c>
      <c r="BA155" s="83" t="str">
        <f t="shared" si="82"/>
        <v/>
      </c>
      <c r="BC155" s="120" t="str">
        <f t="shared" si="71"/>
        <v>X</v>
      </c>
      <c r="BE155" s="90" t="str">
        <f t="shared" si="72"/>
        <v/>
      </c>
      <c r="BF155" s="90" t="str">
        <f t="shared" si="83"/>
        <v/>
      </c>
      <c r="BG155" s="111" t="str">
        <f t="shared" si="84"/>
        <v/>
      </c>
      <c r="BI155" s="90" t="str">
        <f t="shared" si="85"/>
        <v/>
      </c>
      <c r="BK155" s="120" t="str">
        <f>IF($I155="", "", IF(COUNTIF($I$11:$I155, $I155)&gt;1, "", $I155))</f>
        <v/>
      </c>
      <c r="BL155" s="90" t="str">
        <f t="shared" si="86"/>
        <v/>
      </c>
      <c r="BN155" s="90">
        <v>145</v>
      </c>
      <c r="BO155" s="120" t="str">
        <f t="shared" si="87"/>
        <v/>
      </c>
      <c r="BQ155" s="114" t="str">
        <f t="shared" si="73"/>
        <v/>
      </c>
    </row>
    <row r="156" spans="1:69" x14ac:dyDescent="0.25">
      <c r="A156" s="4"/>
      <c r="B156" s="37"/>
      <c r="C156" s="38"/>
      <c r="D156" s="39"/>
      <c r="E156" s="38"/>
      <c r="F156" s="47"/>
      <c r="G156" s="48"/>
      <c r="H156" s="52"/>
      <c r="I156" s="40"/>
      <c r="J156" s="56"/>
      <c r="K156" s="57"/>
      <c r="L156" s="40"/>
      <c r="M156" s="4"/>
      <c r="R156" s="26" t="str">
        <f t="shared" si="74"/>
        <v/>
      </c>
      <c r="S156" s="27" t="str">
        <f t="shared" si="75"/>
        <v/>
      </c>
      <c r="U156" s="18" t="str">
        <f t="shared" si="76"/>
        <v/>
      </c>
      <c r="W156" s="18" t="str">
        <f t="shared" si="60"/>
        <v/>
      </c>
      <c r="X156" s="18" t="str">
        <f t="shared" si="61"/>
        <v/>
      </c>
      <c r="Y156" s="18" t="str">
        <f t="shared" si="62"/>
        <v/>
      </c>
      <c r="Z156" s="18" t="str">
        <f t="shared" si="63"/>
        <v/>
      </c>
      <c r="AA156" s="18" t="str">
        <f t="shared" si="64"/>
        <v/>
      </c>
      <c r="AB156" s="18" t="str">
        <f t="shared" si="65"/>
        <v/>
      </c>
      <c r="AC156" s="18" t="str">
        <f t="shared" si="66"/>
        <v/>
      </c>
      <c r="AD156" s="18" t="str">
        <f t="shared" si="67"/>
        <v/>
      </c>
      <c r="AE156" s="18" t="str">
        <f t="shared" si="68"/>
        <v/>
      </c>
      <c r="AF156" s="18" t="str">
        <f t="shared" si="69"/>
        <v/>
      </c>
      <c r="AG156" s="18" t="str">
        <f t="shared" si="70"/>
        <v/>
      </c>
      <c r="AI156" s="117" t="str">
        <f t="shared" si="77"/>
        <v/>
      </c>
      <c r="AK156" s="117" t="str">
        <f>IF($B156="", "", SUMIF(Recipes!$C$11:$C$5010, $B156, Recipes!$BB$11:$BB$5010))</f>
        <v/>
      </c>
      <c r="AM156" s="133" t="str">
        <f t="shared" si="78"/>
        <v/>
      </c>
      <c r="AO156" s="133" t="str">
        <f>IF($AM156="", "", IF($AO$8='Shopping List'!$BR$6, 0, $J156))</f>
        <v/>
      </c>
      <c r="AQ156" s="133" t="str">
        <f t="shared" si="79"/>
        <v/>
      </c>
      <c r="AS156" s="133" t="str">
        <f t="shared" si="80"/>
        <v/>
      </c>
      <c r="AU156" s="133" t="str">
        <f>IF($AQ156="", "", IF($AW$8='Shopping List'!$BR$6, 0, IFERROR($K156-$AS156, "")))</f>
        <v/>
      </c>
      <c r="AW156" s="137" t="str">
        <f>IF($AQ156="", "", IF(OR($AW$8='Shopping List'!$BR$6, $AU156&lt;=0), 0, IFERROR($K156-$AS156, "")))</f>
        <v/>
      </c>
      <c r="AY156" s="111" t="str">
        <f t="shared" si="81"/>
        <v/>
      </c>
      <c r="BA156" s="83" t="str">
        <f t="shared" si="82"/>
        <v/>
      </c>
      <c r="BC156" s="120" t="str">
        <f t="shared" si="71"/>
        <v>X</v>
      </c>
      <c r="BE156" s="90" t="str">
        <f t="shared" si="72"/>
        <v/>
      </c>
      <c r="BF156" s="90" t="str">
        <f t="shared" si="83"/>
        <v/>
      </c>
      <c r="BG156" s="111" t="str">
        <f t="shared" si="84"/>
        <v/>
      </c>
      <c r="BI156" s="90" t="str">
        <f t="shared" si="85"/>
        <v/>
      </c>
      <c r="BK156" s="120" t="str">
        <f>IF($I156="", "", IF(COUNTIF($I$11:$I156, $I156)&gt;1, "", $I156))</f>
        <v/>
      </c>
      <c r="BL156" s="90" t="str">
        <f t="shared" si="86"/>
        <v/>
      </c>
      <c r="BN156" s="90">
        <v>146</v>
      </c>
      <c r="BO156" s="120" t="str">
        <f t="shared" si="87"/>
        <v/>
      </c>
      <c r="BQ156" s="114" t="str">
        <f t="shared" si="73"/>
        <v/>
      </c>
    </row>
    <row r="157" spans="1:69" x14ac:dyDescent="0.25">
      <c r="A157" s="4"/>
      <c r="B157" s="37"/>
      <c r="C157" s="38"/>
      <c r="D157" s="39"/>
      <c r="E157" s="38"/>
      <c r="F157" s="47"/>
      <c r="G157" s="48"/>
      <c r="H157" s="52"/>
      <c r="I157" s="40"/>
      <c r="J157" s="56"/>
      <c r="K157" s="57"/>
      <c r="L157" s="40"/>
      <c r="M157" s="4"/>
      <c r="R157" s="26" t="str">
        <f t="shared" si="74"/>
        <v/>
      </c>
      <c r="S157" s="27" t="str">
        <f t="shared" si="75"/>
        <v/>
      </c>
      <c r="U157" s="18" t="str">
        <f t="shared" si="76"/>
        <v/>
      </c>
      <c r="W157" s="18" t="str">
        <f t="shared" si="60"/>
        <v/>
      </c>
      <c r="X157" s="18" t="str">
        <f t="shared" si="61"/>
        <v/>
      </c>
      <c r="Y157" s="18" t="str">
        <f t="shared" si="62"/>
        <v/>
      </c>
      <c r="Z157" s="18" t="str">
        <f t="shared" si="63"/>
        <v/>
      </c>
      <c r="AA157" s="18" t="str">
        <f t="shared" si="64"/>
        <v/>
      </c>
      <c r="AB157" s="18" t="str">
        <f t="shared" si="65"/>
        <v/>
      </c>
      <c r="AC157" s="18" t="str">
        <f t="shared" si="66"/>
        <v/>
      </c>
      <c r="AD157" s="18" t="str">
        <f t="shared" si="67"/>
        <v/>
      </c>
      <c r="AE157" s="18" t="str">
        <f t="shared" si="68"/>
        <v/>
      </c>
      <c r="AF157" s="18" t="str">
        <f t="shared" si="69"/>
        <v/>
      </c>
      <c r="AG157" s="18" t="str">
        <f t="shared" si="70"/>
        <v/>
      </c>
      <c r="AI157" s="117" t="str">
        <f t="shared" si="77"/>
        <v/>
      </c>
      <c r="AK157" s="117" t="str">
        <f>IF($B157="", "", SUMIF(Recipes!$C$11:$C$5010, $B157, Recipes!$BB$11:$BB$5010))</f>
        <v/>
      </c>
      <c r="AM157" s="133" t="str">
        <f t="shared" si="78"/>
        <v/>
      </c>
      <c r="AO157" s="133" t="str">
        <f>IF($AM157="", "", IF($AO$8='Shopping List'!$BR$6, 0, $J157))</f>
        <v/>
      </c>
      <c r="AQ157" s="133" t="str">
        <f t="shared" si="79"/>
        <v/>
      </c>
      <c r="AS157" s="133" t="str">
        <f t="shared" si="80"/>
        <v/>
      </c>
      <c r="AU157" s="133" t="str">
        <f>IF($AQ157="", "", IF($AW$8='Shopping List'!$BR$6, 0, IFERROR($K157-$AS157, "")))</f>
        <v/>
      </c>
      <c r="AW157" s="137" t="str">
        <f>IF($AQ157="", "", IF(OR($AW$8='Shopping List'!$BR$6, $AU157&lt;=0), 0, IFERROR($K157-$AS157, "")))</f>
        <v/>
      </c>
      <c r="AY157" s="111" t="str">
        <f t="shared" si="81"/>
        <v/>
      </c>
      <c r="BA157" s="83" t="str">
        <f t="shared" si="82"/>
        <v/>
      </c>
      <c r="BC157" s="120" t="str">
        <f t="shared" si="71"/>
        <v>X</v>
      </c>
      <c r="BE157" s="90" t="str">
        <f t="shared" si="72"/>
        <v/>
      </c>
      <c r="BF157" s="90" t="str">
        <f t="shared" si="83"/>
        <v/>
      </c>
      <c r="BG157" s="111" t="str">
        <f t="shared" si="84"/>
        <v/>
      </c>
      <c r="BI157" s="90" t="str">
        <f t="shared" si="85"/>
        <v/>
      </c>
      <c r="BK157" s="120" t="str">
        <f>IF($I157="", "", IF(COUNTIF($I$11:$I157, $I157)&gt;1, "", $I157))</f>
        <v/>
      </c>
      <c r="BL157" s="90" t="str">
        <f t="shared" si="86"/>
        <v/>
      </c>
      <c r="BN157" s="90">
        <v>147</v>
      </c>
      <c r="BO157" s="120" t="str">
        <f t="shared" si="87"/>
        <v/>
      </c>
      <c r="BQ157" s="114" t="str">
        <f t="shared" si="73"/>
        <v/>
      </c>
    </row>
    <row r="158" spans="1:69" x14ac:dyDescent="0.25">
      <c r="A158" s="4"/>
      <c r="B158" s="37"/>
      <c r="C158" s="38"/>
      <c r="D158" s="39"/>
      <c r="E158" s="38"/>
      <c r="F158" s="47"/>
      <c r="G158" s="48"/>
      <c r="H158" s="52"/>
      <c r="I158" s="40"/>
      <c r="J158" s="56"/>
      <c r="K158" s="57"/>
      <c r="L158" s="40"/>
      <c r="M158" s="4"/>
      <c r="R158" s="26" t="str">
        <f t="shared" si="74"/>
        <v/>
      </c>
      <c r="S158" s="27" t="str">
        <f t="shared" si="75"/>
        <v/>
      </c>
      <c r="U158" s="18" t="str">
        <f t="shared" si="76"/>
        <v/>
      </c>
      <c r="W158" s="18" t="str">
        <f t="shared" si="60"/>
        <v/>
      </c>
      <c r="X158" s="18" t="str">
        <f t="shared" si="61"/>
        <v/>
      </c>
      <c r="Y158" s="18" t="str">
        <f t="shared" si="62"/>
        <v/>
      </c>
      <c r="Z158" s="18" t="str">
        <f t="shared" si="63"/>
        <v/>
      </c>
      <c r="AA158" s="18" t="str">
        <f t="shared" si="64"/>
        <v/>
      </c>
      <c r="AB158" s="18" t="str">
        <f t="shared" si="65"/>
        <v/>
      </c>
      <c r="AC158" s="18" t="str">
        <f t="shared" si="66"/>
        <v/>
      </c>
      <c r="AD158" s="18" t="str">
        <f t="shared" si="67"/>
        <v/>
      </c>
      <c r="AE158" s="18" t="str">
        <f t="shared" si="68"/>
        <v/>
      </c>
      <c r="AF158" s="18" t="str">
        <f t="shared" si="69"/>
        <v/>
      </c>
      <c r="AG158" s="18" t="str">
        <f t="shared" si="70"/>
        <v/>
      </c>
      <c r="AI158" s="117" t="str">
        <f t="shared" si="77"/>
        <v/>
      </c>
      <c r="AK158" s="117" t="str">
        <f>IF($B158="", "", SUMIF(Recipes!$C$11:$C$5010, $B158, Recipes!$BB$11:$BB$5010))</f>
        <v/>
      </c>
      <c r="AM158" s="133" t="str">
        <f t="shared" si="78"/>
        <v/>
      </c>
      <c r="AO158" s="133" t="str">
        <f>IF($AM158="", "", IF($AO$8='Shopping List'!$BR$6, 0, $J158))</f>
        <v/>
      </c>
      <c r="AQ158" s="133" t="str">
        <f t="shared" si="79"/>
        <v/>
      </c>
      <c r="AS158" s="133" t="str">
        <f t="shared" si="80"/>
        <v/>
      </c>
      <c r="AU158" s="133" t="str">
        <f>IF($AQ158="", "", IF($AW$8='Shopping List'!$BR$6, 0, IFERROR($K158-$AS158, "")))</f>
        <v/>
      </c>
      <c r="AW158" s="137" t="str">
        <f>IF($AQ158="", "", IF(OR($AW$8='Shopping List'!$BR$6, $AU158&lt;=0), 0, IFERROR($K158-$AS158, "")))</f>
        <v/>
      </c>
      <c r="AY158" s="111" t="str">
        <f t="shared" si="81"/>
        <v/>
      </c>
      <c r="BA158" s="83" t="str">
        <f t="shared" si="82"/>
        <v/>
      </c>
      <c r="BC158" s="120" t="str">
        <f t="shared" si="71"/>
        <v>X</v>
      </c>
      <c r="BE158" s="90" t="str">
        <f t="shared" si="72"/>
        <v/>
      </c>
      <c r="BF158" s="90" t="str">
        <f t="shared" si="83"/>
        <v/>
      </c>
      <c r="BG158" s="111" t="str">
        <f t="shared" si="84"/>
        <v/>
      </c>
      <c r="BI158" s="90" t="str">
        <f t="shared" si="85"/>
        <v/>
      </c>
      <c r="BK158" s="120" t="str">
        <f>IF($I158="", "", IF(COUNTIF($I$11:$I158, $I158)&gt;1, "", $I158))</f>
        <v/>
      </c>
      <c r="BL158" s="90" t="str">
        <f t="shared" si="86"/>
        <v/>
      </c>
      <c r="BN158" s="90">
        <v>148</v>
      </c>
      <c r="BO158" s="120" t="str">
        <f t="shared" si="87"/>
        <v/>
      </c>
      <c r="BQ158" s="114" t="str">
        <f t="shared" si="73"/>
        <v/>
      </c>
    </row>
    <row r="159" spans="1:69" x14ac:dyDescent="0.25">
      <c r="A159" s="4"/>
      <c r="B159" s="37"/>
      <c r="C159" s="38"/>
      <c r="D159" s="39"/>
      <c r="E159" s="38"/>
      <c r="F159" s="47"/>
      <c r="G159" s="48"/>
      <c r="H159" s="52"/>
      <c r="I159" s="40"/>
      <c r="J159" s="56"/>
      <c r="K159" s="57"/>
      <c r="L159" s="40"/>
      <c r="M159" s="4"/>
      <c r="R159" s="26" t="str">
        <f t="shared" si="74"/>
        <v/>
      </c>
      <c r="S159" s="27" t="str">
        <f t="shared" si="75"/>
        <v/>
      </c>
      <c r="U159" s="18" t="str">
        <f t="shared" si="76"/>
        <v/>
      </c>
      <c r="W159" s="18" t="str">
        <f t="shared" si="60"/>
        <v/>
      </c>
      <c r="X159" s="18" t="str">
        <f t="shared" si="61"/>
        <v/>
      </c>
      <c r="Y159" s="18" t="str">
        <f t="shared" si="62"/>
        <v/>
      </c>
      <c r="Z159" s="18" t="str">
        <f t="shared" si="63"/>
        <v/>
      </c>
      <c r="AA159" s="18" t="str">
        <f t="shared" si="64"/>
        <v/>
      </c>
      <c r="AB159" s="18" t="str">
        <f t="shared" si="65"/>
        <v/>
      </c>
      <c r="AC159" s="18" t="str">
        <f t="shared" si="66"/>
        <v/>
      </c>
      <c r="AD159" s="18" t="str">
        <f t="shared" si="67"/>
        <v/>
      </c>
      <c r="AE159" s="18" t="str">
        <f t="shared" si="68"/>
        <v/>
      </c>
      <c r="AF159" s="18" t="str">
        <f t="shared" si="69"/>
        <v/>
      </c>
      <c r="AG159" s="18" t="str">
        <f t="shared" si="70"/>
        <v/>
      </c>
      <c r="AI159" s="117" t="str">
        <f t="shared" si="77"/>
        <v/>
      </c>
      <c r="AK159" s="117" t="str">
        <f>IF($B159="", "", SUMIF(Recipes!$C$11:$C$5010, $B159, Recipes!$BB$11:$BB$5010))</f>
        <v/>
      </c>
      <c r="AM159" s="133" t="str">
        <f t="shared" si="78"/>
        <v/>
      </c>
      <c r="AO159" s="133" t="str">
        <f>IF($AM159="", "", IF($AO$8='Shopping List'!$BR$6, 0, $J159))</f>
        <v/>
      </c>
      <c r="AQ159" s="133" t="str">
        <f t="shared" si="79"/>
        <v/>
      </c>
      <c r="AS159" s="133" t="str">
        <f t="shared" si="80"/>
        <v/>
      </c>
      <c r="AU159" s="133" t="str">
        <f>IF($AQ159="", "", IF($AW$8='Shopping List'!$BR$6, 0, IFERROR($K159-$AS159, "")))</f>
        <v/>
      </c>
      <c r="AW159" s="137" t="str">
        <f>IF($AQ159="", "", IF(OR($AW$8='Shopping List'!$BR$6, $AU159&lt;=0), 0, IFERROR($K159-$AS159, "")))</f>
        <v/>
      </c>
      <c r="AY159" s="111" t="str">
        <f t="shared" si="81"/>
        <v/>
      </c>
      <c r="BA159" s="83" t="str">
        <f t="shared" si="82"/>
        <v/>
      </c>
      <c r="BC159" s="120" t="str">
        <f t="shared" si="71"/>
        <v>X</v>
      </c>
      <c r="BE159" s="90" t="str">
        <f t="shared" si="72"/>
        <v/>
      </c>
      <c r="BF159" s="90" t="str">
        <f t="shared" si="83"/>
        <v/>
      </c>
      <c r="BG159" s="111" t="str">
        <f t="shared" si="84"/>
        <v/>
      </c>
      <c r="BI159" s="90" t="str">
        <f t="shared" si="85"/>
        <v/>
      </c>
      <c r="BK159" s="120" t="str">
        <f>IF($I159="", "", IF(COUNTIF($I$11:$I159, $I159)&gt;1, "", $I159))</f>
        <v/>
      </c>
      <c r="BL159" s="90" t="str">
        <f t="shared" si="86"/>
        <v/>
      </c>
      <c r="BN159" s="90">
        <v>149</v>
      </c>
      <c r="BO159" s="120" t="str">
        <f t="shared" si="87"/>
        <v/>
      </c>
      <c r="BQ159" s="114" t="str">
        <f t="shared" si="73"/>
        <v/>
      </c>
    </row>
    <row r="160" spans="1:69" x14ac:dyDescent="0.25">
      <c r="A160" s="4"/>
      <c r="B160" s="37"/>
      <c r="C160" s="38"/>
      <c r="D160" s="39"/>
      <c r="E160" s="38"/>
      <c r="F160" s="47"/>
      <c r="G160" s="48"/>
      <c r="H160" s="52"/>
      <c r="I160" s="40"/>
      <c r="J160" s="56"/>
      <c r="K160" s="57"/>
      <c r="L160" s="40"/>
      <c r="M160" s="4"/>
      <c r="R160" s="26" t="str">
        <f t="shared" si="74"/>
        <v/>
      </c>
      <c r="S160" s="27" t="str">
        <f t="shared" si="75"/>
        <v/>
      </c>
      <c r="U160" s="18" t="str">
        <f t="shared" si="76"/>
        <v/>
      </c>
      <c r="W160" s="18" t="str">
        <f t="shared" si="60"/>
        <v/>
      </c>
      <c r="X160" s="18" t="str">
        <f t="shared" si="61"/>
        <v/>
      </c>
      <c r="Y160" s="18" t="str">
        <f t="shared" si="62"/>
        <v/>
      </c>
      <c r="Z160" s="18" t="str">
        <f t="shared" si="63"/>
        <v/>
      </c>
      <c r="AA160" s="18" t="str">
        <f t="shared" si="64"/>
        <v/>
      </c>
      <c r="AB160" s="18" t="str">
        <f t="shared" si="65"/>
        <v/>
      </c>
      <c r="AC160" s="18" t="str">
        <f t="shared" si="66"/>
        <v/>
      </c>
      <c r="AD160" s="18" t="str">
        <f t="shared" si="67"/>
        <v/>
      </c>
      <c r="AE160" s="18" t="str">
        <f t="shared" si="68"/>
        <v/>
      </c>
      <c r="AF160" s="18" t="str">
        <f t="shared" si="69"/>
        <v/>
      </c>
      <c r="AG160" s="18" t="str">
        <f t="shared" si="70"/>
        <v/>
      </c>
      <c r="AI160" s="117" t="str">
        <f t="shared" si="77"/>
        <v/>
      </c>
      <c r="AK160" s="117" t="str">
        <f>IF($B160="", "", SUMIF(Recipes!$C$11:$C$5010, $B160, Recipes!$BB$11:$BB$5010))</f>
        <v/>
      </c>
      <c r="AM160" s="133" t="str">
        <f t="shared" si="78"/>
        <v/>
      </c>
      <c r="AO160" s="133" t="str">
        <f>IF($AM160="", "", IF($AO$8='Shopping List'!$BR$6, 0, $J160))</f>
        <v/>
      </c>
      <c r="AQ160" s="133" t="str">
        <f t="shared" si="79"/>
        <v/>
      </c>
      <c r="AS160" s="133" t="str">
        <f t="shared" si="80"/>
        <v/>
      </c>
      <c r="AU160" s="133" t="str">
        <f>IF($AQ160="", "", IF($AW$8='Shopping List'!$BR$6, 0, IFERROR($K160-$AS160, "")))</f>
        <v/>
      </c>
      <c r="AW160" s="137" t="str">
        <f>IF($AQ160="", "", IF(OR($AW$8='Shopping List'!$BR$6, $AU160&lt;=0), 0, IFERROR($K160-$AS160, "")))</f>
        <v/>
      </c>
      <c r="AY160" s="111" t="str">
        <f t="shared" si="81"/>
        <v/>
      </c>
      <c r="BA160" s="83" t="str">
        <f t="shared" si="82"/>
        <v/>
      </c>
      <c r="BC160" s="120" t="str">
        <f t="shared" si="71"/>
        <v>X</v>
      </c>
      <c r="BE160" s="90" t="str">
        <f t="shared" si="72"/>
        <v/>
      </c>
      <c r="BF160" s="90" t="str">
        <f t="shared" si="83"/>
        <v/>
      </c>
      <c r="BG160" s="111" t="str">
        <f t="shared" si="84"/>
        <v/>
      </c>
      <c r="BI160" s="90" t="str">
        <f t="shared" si="85"/>
        <v/>
      </c>
      <c r="BK160" s="120" t="str">
        <f>IF($I160="", "", IF(COUNTIF($I$11:$I160, $I160)&gt;1, "", $I160))</f>
        <v/>
      </c>
      <c r="BL160" s="90" t="str">
        <f t="shared" si="86"/>
        <v/>
      </c>
      <c r="BN160" s="90">
        <v>150</v>
      </c>
      <c r="BO160" s="120" t="str">
        <f t="shared" si="87"/>
        <v/>
      </c>
      <c r="BQ160" s="114" t="str">
        <f t="shared" si="73"/>
        <v/>
      </c>
    </row>
    <row r="161" spans="1:69" x14ac:dyDescent="0.25">
      <c r="A161" s="4"/>
      <c r="B161" s="37"/>
      <c r="C161" s="38"/>
      <c r="D161" s="39"/>
      <c r="E161" s="38"/>
      <c r="F161" s="47"/>
      <c r="G161" s="48"/>
      <c r="H161" s="52"/>
      <c r="I161" s="40"/>
      <c r="J161" s="56"/>
      <c r="K161" s="57"/>
      <c r="L161" s="40"/>
      <c r="M161" s="4"/>
      <c r="R161" s="26" t="str">
        <f t="shared" si="74"/>
        <v/>
      </c>
      <c r="S161" s="27" t="str">
        <f t="shared" si="75"/>
        <v/>
      </c>
      <c r="U161" s="18" t="str">
        <f t="shared" si="76"/>
        <v/>
      </c>
      <c r="W161" s="18" t="str">
        <f t="shared" si="60"/>
        <v/>
      </c>
      <c r="X161" s="18" t="str">
        <f t="shared" si="61"/>
        <v/>
      </c>
      <c r="Y161" s="18" t="str">
        <f t="shared" si="62"/>
        <v/>
      </c>
      <c r="Z161" s="18" t="str">
        <f t="shared" si="63"/>
        <v/>
      </c>
      <c r="AA161" s="18" t="str">
        <f t="shared" si="64"/>
        <v/>
      </c>
      <c r="AB161" s="18" t="str">
        <f t="shared" si="65"/>
        <v/>
      </c>
      <c r="AC161" s="18" t="str">
        <f t="shared" si="66"/>
        <v/>
      </c>
      <c r="AD161" s="18" t="str">
        <f t="shared" si="67"/>
        <v/>
      </c>
      <c r="AE161" s="18" t="str">
        <f t="shared" si="68"/>
        <v/>
      </c>
      <c r="AF161" s="18" t="str">
        <f t="shared" si="69"/>
        <v/>
      </c>
      <c r="AG161" s="18" t="str">
        <f t="shared" si="70"/>
        <v/>
      </c>
      <c r="AI161" s="117" t="str">
        <f t="shared" si="77"/>
        <v/>
      </c>
      <c r="AK161" s="117" t="str">
        <f>IF($B161="", "", SUMIF(Recipes!$C$11:$C$5010, $B161, Recipes!$BB$11:$BB$5010))</f>
        <v/>
      </c>
      <c r="AM161" s="133" t="str">
        <f t="shared" si="78"/>
        <v/>
      </c>
      <c r="AO161" s="133" t="str">
        <f>IF($AM161="", "", IF($AO$8='Shopping List'!$BR$6, 0, $J161))</f>
        <v/>
      </c>
      <c r="AQ161" s="133" t="str">
        <f t="shared" si="79"/>
        <v/>
      </c>
      <c r="AS161" s="133" t="str">
        <f t="shared" si="80"/>
        <v/>
      </c>
      <c r="AU161" s="133" t="str">
        <f>IF($AQ161="", "", IF($AW$8='Shopping List'!$BR$6, 0, IFERROR($K161-$AS161, "")))</f>
        <v/>
      </c>
      <c r="AW161" s="137" t="str">
        <f>IF($AQ161="", "", IF(OR($AW$8='Shopping List'!$BR$6, $AU161&lt;=0), 0, IFERROR($K161-$AS161, "")))</f>
        <v/>
      </c>
      <c r="AY161" s="111" t="str">
        <f t="shared" si="81"/>
        <v/>
      </c>
      <c r="BA161" s="83" t="str">
        <f t="shared" si="82"/>
        <v/>
      </c>
      <c r="BC161" s="120" t="str">
        <f t="shared" si="71"/>
        <v>X</v>
      </c>
      <c r="BE161" s="90" t="str">
        <f t="shared" si="72"/>
        <v/>
      </c>
      <c r="BF161" s="90" t="str">
        <f t="shared" si="83"/>
        <v/>
      </c>
      <c r="BG161" s="111" t="str">
        <f t="shared" si="84"/>
        <v/>
      </c>
      <c r="BI161" s="90" t="str">
        <f t="shared" si="85"/>
        <v/>
      </c>
      <c r="BK161" s="120" t="str">
        <f>IF($I161="", "", IF(COUNTIF($I$11:$I161, $I161)&gt;1, "", $I161))</f>
        <v/>
      </c>
      <c r="BL161" s="90" t="str">
        <f t="shared" si="86"/>
        <v/>
      </c>
      <c r="BN161" s="90">
        <v>151</v>
      </c>
      <c r="BO161" s="120" t="str">
        <f t="shared" si="87"/>
        <v/>
      </c>
      <c r="BQ161" s="114" t="str">
        <f t="shared" si="73"/>
        <v/>
      </c>
    </row>
    <row r="162" spans="1:69" x14ac:dyDescent="0.25">
      <c r="A162" s="4"/>
      <c r="B162" s="37"/>
      <c r="C162" s="38"/>
      <c r="D162" s="39"/>
      <c r="E162" s="38"/>
      <c r="F162" s="47"/>
      <c r="G162" s="48"/>
      <c r="H162" s="52"/>
      <c r="I162" s="40"/>
      <c r="J162" s="56"/>
      <c r="K162" s="57"/>
      <c r="L162" s="40"/>
      <c r="M162" s="4"/>
      <c r="R162" s="26" t="str">
        <f t="shared" si="74"/>
        <v/>
      </c>
      <c r="S162" s="27" t="str">
        <f t="shared" si="75"/>
        <v/>
      </c>
      <c r="U162" s="18" t="str">
        <f t="shared" si="76"/>
        <v/>
      </c>
      <c r="W162" s="18" t="str">
        <f t="shared" si="60"/>
        <v/>
      </c>
      <c r="X162" s="18" t="str">
        <f t="shared" si="61"/>
        <v/>
      </c>
      <c r="Y162" s="18" t="str">
        <f t="shared" si="62"/>
        <v/>
      </c>
      <c r="Z162" s="18" t="str">
        <f t="shared" si="63"/>
        <v/>
      </c>
      <c r="AA162" s="18" t="str">
        <f t="shared" si="64"/>
        <v/>
      </c>
      <c r="AB162" s="18" t="str">
        <f t="shared" si="65"/>
        <v/>
      </c>
      <c r="AC162" s="18" t="str">
        <f t="shared" si="66"/>
        <v/>
      </c>
      <c r="AD162" s="18" t="str">
        <f t="shared" si="67"/>
        <v/>
      </c>
      <c r="AE162" s="18" t="str">
        <f t="shared" si="68"/>
        <v/>
      </c>
      <c r="AF162" s="18" t="str">
        <f t="shared" si="69"/>
        <v/>
      </c>
      <c r="AG162" s="18" t="str">
        <f t="shared" si="70"/>
        <v/>
      </c>
      <c r="AI162" s="117" t="str">
        <f t="shared" si="77"/>
        <v/>
      </c>
      <c r="AK162" s="117" t="str">
        <f>IF($B162="", "", SUMIF(Recipes!$C$11:$C$5010, $B162, Recipes!$BB$11:$BB$5010))</f>
        <v/>
      </c>
      <c r="AM162" s="133" t="str">
        <f t="shared" si="78"/>
        <v/>
      </c>
      <c r="AO162" s="133" t="str">
        <f>IF($AM162="", "", IF($AO$8='Shopping List'!$BR$6, 0, $J162))</f>
        <v/>
      </c>
      <c r="AQ162" s="133" t="str">
        <f t="shared" si="79"/>
        <v/>
      </c>
      <c r="AS162" s="133" t="str">
        <f t="shared" si="80"/>
        <v/>
      </c>
      <c r="AU162" s="133" t="str">
        <f>IF($AQ162="", "", IF($AW$8='Shopping List'!$BR$6, 0, IFERROR($K162-$AS162, "")))</f>
        <v/>
      </c>
      <c r="AW162" s="137" t="str">
        <f>IF($AQ162="", "", IF(OR($AW$8='Shopping List'!$BR$6, $AU162&lt;=0), 0, IFERROR($K162-$AS162, "")))</f>
        <v/>
      </c>
      <c r="AY162" s="111" t="str">
        <f t="shared" si="81"/>
        <v/>
      </c>
      <c r="BA162" s="83" t="str">
        <f t="shared" si="82"/>
        <v/>
      </c>
      <c r="BC162" s="120" t="str">
        <f t="shared" si="71"/>
        <v>X</v>
      </c>
      <c r="BE162" s="90" t="str">
        <f t="shared" si="72"/>
        <v/>
      </c>
      <c r="BF162" s="90" t="str">
        <f t="shared" si="83"/>
        <v/>
      </c>
      <c r="BG162" s="111" t="str">
        <f t="shared" si="84"/>
        <v/>
      </c>
      <c r="BI162" s="90" t="str">
        <f t="shared" si="85"/>
        <v/>
      </c>
      <c r="BK162" s="120" t="str">
        <f>IF($I162="", "", IF(COUNTIF($I$11:$I162, $I162)&gt;1, "", $I162))</f>
        <v/>
      </c>
      <c r="BL162" s="90" t="str">
        <f t="shared" si="86"/>
        <v/>
      </c>
      <c r="BN162" s="90">
        <v>152</v>
      </c>
      <c r="BO162" s="120" t="str">
        <f t="shared" si="87"/>
        <v/>
      </c>
      <c r="BQ162" s="114" t="str">
        <f t="shared" si="73"/>
        <v/>
      </c>
    </row>
    <row r="163" spans="1:69" x14ac:dyDescent="0.25">
      <c r="A163" s="4"/>
      <c r="B163" s="37"/>
      <c r="C163" s="38"/>
      <c r="D163" s="39"/>
      <c r="E163" s="38"/>
      <c r="F163" s="47"/>
      <c r="G163" s="48"/>
      <c r="H163" s="52"/>
      <c r="I163" s="40"/>
      <c r="J163" s="56"/>
      <c r="K163" s="57"/>
      <c r="L163" s="40"/>
      <c r="M163" s="4"/>
      <c r="R163" s="26" t="str">
        <f t="shared" si="74"/>
        <v/>
      </c>
      <c r="S163" s="27" t="str">
        <f t="shared" si="75"/>
        <v/>
      </c>
      <c r="U163" s="18" t="str">
        <f t="shared" si="76"/>
        <v/>
      </c>
      <c r="W163" s="18" t="str">
        <f t="shared" si="60"/>
        <v/>
      </c>
      <c r="X163" s="18" t="str">
        <f t="shared" si="61"/>
        <v/>
      </c>
      <c r="Y163" s="18" t="str">
        <f t="shared" si="62"/>
        <v/>
      </c>
      <c r="Z163" s="18" t="str">
        <f t="shared" si="63"/>
        <v/>
      </c>
      <c r="AA163" s="18" t="str">
        <f t="shared" si="64"/>
        <v/>
      </c>
      <c r="AB163" s="18" t="str">
        <f t="shared" si="65"/>
        <v/>
      </c>
      <c r="AC163" s="18" t="str">
        <f t="shared" si="66"/>
        <v/>
      </c>
      <c r="AD163" s="18" t="str">
        <f t="shared" si="67"/>
        <v/>
      </c>
      <c r="AE163" s="18" t="str">
        <f t="shared" si="68"/>
        <v/>
      </c>
      <c r="AF163" s="18" t="str">
        <f t="shared" si="69"/>
        <v/>
      </c>
      <c r="AG163" s="18" t="str">
        <f t="shared" si="70"/>
        <v/>
      </c>
      <c r="AI163" s="117" t="str">
        <f t="shared" si="77"/>
        <v/>
      </c>
      <c r="AK163" s="117" t="str">
        <f>IF($B163="", "", SUMIF(Recipes!$C$11:$C$5010, $B163, Recipes!$BB$11:$BB$5010))</f>
        <v/>
      </c>
      <c r="AM163" s="133" t="str">
        <f t="shared" si="78"/>
        <v/>
      </c>
      <c r="AO163" s="133" t="str">
        <f>IF($AM163="", "", IF($AO$8='Shopping List'!$BR$6, 0, $J163))</f>
        <v/>
      </c>
      <c r="AQ163" s="133" t="str">
        <f t="shared" si="79"/>
        <v/>
      </c>
      <c r="AS163" s="133" t="str">
        <f t="shared" si="80"/>
        <v/>
      </c>
      <c r="AU163" s="133" t="str">
        <f>IF($AQ163="", "", IF($AW$8='Shopping List'!$BR$6, 0, IFERROR($K163-$AS163, "")))</f>
        <v/>
      </c>
      <c r="AW163" s="137" t="str">
        <f>IF($AQ163="", "", IF(OR($AW$8='Shopping List'!$BR$6, $AU163&lt;=0), 0, IFERROR($K163-$AS163, "")))</f>
        <v/>
      </c>
      <c r="AY163" s="111" t="str">
        <f t="shared" si="81"/>
        <v/>
      </c>
      <c r="BA163" s="83" t="str">
        <f t="shared" si="82"/>
        <v/>
      </c>
      <c r="BC163" s="120" t="str">
        <f t="shared" si="71"/>
        <v>X</v>
      </c>
      <c r="BE163" s="90" t="str">
        <f t="shared" si="72"/>
        <v/>
      </c>
      <c r="BF163" s="90" t="str">
        <f t="shared" si="83"/>
        <v/>
      </c>
      <c r="BG163" s="111" t="str">
        <f t="shared" si="84"/>
        <v/>
      </c>
      <c r="BI163" s="90" t="str">
        <f t="shared" si="85"/>
        <v/>
      </c>
      <c r="BK163" s="120" t="str">
        <f>IF($I163="", "", IF(COUNTIF($I$11:$I163, $I163)&gt;1, "", $I163))</f>
        <v/>
      </c>
      <c r="BL163" s="90" t="str">
        <f t="shared" si="86"/>
        <v/>
      </c>
      <c r="BN163" s="90">
        <v>153</v>
      </c>
      <c r="BO163" s="120" t="str">
        <f t="shared" si="87"/>
        <v/>
      </c>
      <c r="BQ163" s="114" t="str">
        <f t="shared" si="73"/>
        <v/>
      </c>
    </row>
    <row r="164" spans="1:69" x14ac:dyDescent="0.25">
      <c r="A164" s="4"/>
      <c r="B164" s="37"/>
      <c r="C164" s="38"/>
      <c r="D164" s="39"/>
      <c r="E164" s="38"/>
      <c r="F164" s="47"/>
      <c r="G164" s="48"/>
      <c r="H164" s="52"/>
      <c r="I164" s="40"/>
      <c r="J164" s="56"/>
      <c r="K164" s="57"/>
      <c r="L164" s="40"/>
      <c r="M164" s="4"/>
      <c r="R164" s="26" t="str">
        <f t="shared" si="74"/>
        <v/>
      </c>
      <c r="S164" s="27" t="str">
        <f t="shared" si="75"/>
        <v/>
      </c>
      <c r="U164" s="18" t="str">
        <f t="shared" si="76"/>
        <v/>
      </c>
      <c r="W164" s="18" t="str">
        <f t="shared" si="60"/>
        <v/>
      </c>
      <c r="X164" s="18" t="str">
        <f t="shared" si="61"/>
        <v/>
      </c>
      <c r="Y164" s="18" t="str">
        <f t="shared" si="62"/>
        <v/>
      </c>
      <c r="Z164" s="18" t="str">
        <f t="shared" si="63"/>
        <v/>
      </c>
      <c r="AA164" s="18" t="str">
        <f t="shared" si="64"/>
        <v/>
      </c>
      <c r="AB164" s="18" t="str">
        <f t="shared" si="65"/>
        <v/>
      </c>
      <c r="AC164" s="18" t="str">
        <f t="shared" si="66"/>
        <v/>
      </c>
      <c r="AD164" s="18" t="str">
        <f t="shared" si="67"/>
        <v/>
      </c>
      <c r="AE164" s="18" t="str">
        <f t="shared" si="68"/>
        <v/>
      </c>
      <c r="AF164" s="18" t="str">
        <f t="shared" si="69"/>
        <v/>
      </c>
      <c r="AG164" s="18" t="str">
        <f t="shared" si="70"/>
        <v/>
      </c>
      <c r="AI164" s="117" t="str">
        <f t="shared" si="77"/>
        <v/>
      </c>
      <c r="AK164" s="117" t="str">
        <f>IF($B164="", "", SUMIF(Recipes!$C$11:$C$5010, $B164, Recipes!$BB$11:$BB$5010))</f>
        <v/>
      </c>
      <c r="AM164" s="133" t="str">
        <f t="shared" si="78"/>
        <v/>
      </c>
      <c r="AO164" s="133" t="str">
        <f>IF($AM164="", "", IF($AO$8='Shopping List'!$BR$6, 0, $J164))</f>
        <v/>
      </c>
      <c r="AQ164" s="133" t="str">
        <f t="shared" si="79"/>
        <v/>
      </c>
      <c r="AS164" s="133" t="str">
        <f t="shared" si="80"/>
        <v/>
      </c>
      <c r="AU164" s="133" t="str">
        <f>IF($AQ164="", "", IF($AW$8='Shopping List'!$BR$6, 0, IFERROR($K164-$AS164, "")))</f>
        <v/>
      </c>
      <c r="AW164" s="137" t="str">
        <f>IF($AQ164="", "", IF(OR($AW$8='Shopping List'!$BR$6, $AU164&lt;=0), 0, IFERROR($K164-$AS164, "")))</f>
        <v/>
      </c>
      <c r="AY164" s="111" t="str">
        <f t="shared" si="81"/>
        <v/>
      </c>
      <c r="BA164" s="83" t="str">
        <f t="shared" si="82"/>
        <v/>
      </c>
      <c r="BC164" s="120" t="str">
        <f t="shared" si="71"/>
        <v>X</v>
      </c>
      <c r="BE164" s="90" t="str">
        <f t="shared" si="72"/>
        <v/>
      </c>
      <c r="BF164" s="90" t="str">
        <f t="shared" si="83"/>
        <v/>
      </c>
      <c r="BG164" s="111" t="str">
        <f t="shared" si="84"/>
        <v/>
      </c>
      <c r="BI164" s="90" t="str">
        <f t="shared" si="85"/>
        <v/>
      </c>
      <c r="BK164" s="120" t="str">
        <f>IF($I164="", "", IF(COUNTIF($I$11:$I164, $I164)&gt;1, "", $I164))</f>
        <v/>
      </c>
      <c r="BL164" s="90" t="str">
        <f t="shared" si="86"/>
        <v/>
      </c>
      <c r="BN164" s="90">
        <v>154</v>
      </c>
      <c r="BO164" s="120" t="str">
        <f t="shared" si="87"/>
        <v/>
      </c>
      <c r="BQ164" s="114" t="str">
        <f t="shared" si="73"/>
        <v/>
      </c>
    </row>
    <row r="165" spans="1:69" x14ac:dyDescent="0.25">
      <c r="A165" s="4"/>
      <c r="B165" s="37"/>
      <c r="C165" s="38"/>
      <c r="D165" s="39"/>
      <c r="E165" s="38"/>
      <c r="F165" s="47"/>
      <c r="G165" s="48"/>
      <c r="H165" s="52"/>
      <c r="I165" s="40"/>
      <c r="J165" s="56"/>
      <c r="K165" s="57"/>
      <c r="L165" s="40"/>
      <c r="M165" s="4"/>
      <c r="R165" s="26" t="str">
        <f t="shared" si="74"/>
        <v/>
      </c>
      <c r="S165" s="27" t="str">
        <f t="shared" si="75"/>
        <v/>
      </c>
      <c r="U165" s="18" t="str">
        <f t="shared" si="76"/>
        <v/>
      </c>
      <c r="W165" s="18" t="str">
        <f t="shared" si="60"/>
        <v/>
      </c>
      <c r="X165" s="18" t="str">
        <f t="shared" si="61"/>
        <v/>
      </c>
      <c r="Y165" s="18" t="str">
        <f t="shared" si="62"/>
        <v/>
      </c>
      <c r="Z165" s="18" t="str">
        <f t="shared" si="63"/>
        <v/>
      </c>
      <c r="AA165" s="18" t="str">
        <f t="shared" si="64"/>
        <v/>
      </c>
      <c r="AB165" s="18" t="str">
        <f t="shared" si="65"/>
        <v/>
      </c>
      <c r="AC165" s="18" t="str">
        <f t="shared" si="66"/>
        <v/>
      </c>
      <c r="AD165" s="18" t="str">
        <f t="shared" si="67"/>
        <v/>
      </c>
      <c r="AE165" s="18" t="str">
        <f t="shared" si="68"/>
        <v/>
      </c>
      <c r="AF165" s="18" t="str">
        <f t="shared" si="69"/>
        <v/>
      </c>
      <c r="AG165" s="18" t="str">
        <f t="shared" si="70"/>
        <v/>
      </c>
      <c r="AI165" s="117" t="str">
        <f t="shared" si="77"/>
        <v/>
      </c>
      <c r="AK165" s="117" t="str">
        <f>IF($B165="", "", SUMIF(Recipes!$C$11:$C$5010, $B165, Recipes!$BB$11:$BB$5010))</f>
        <v/>
      </c>
      <c r="AM165" s="133" t="str">
        <f t="shared" si="78"/>
        <v/>
      </c>
      <c r="AO165" s="133" t="str">
        <f>IF($AM165="", "", IF($AO$8='Shopping List'!$BR$6, 0, $J165))</f>
        <v/>
      </c>
      <c r="AQ165" s="133" t="str">
        <f t="shared" si="79"/>
        <v/>
      </c>
      <c r="AS165" s="133" t="str">
        <f t="shared" si="80"/>
        <v/>
      </c>
      <c r="AU165" s="133" t="str">
        <f>IF($AQ165="", "", IF($AW$8='Shopping List'!$BR$6, 0, IFERROR($K165-$AS165, "")))</f>
        <v/>
      </c>
      <c r="AW165" s="137" t="str">
        <f>IF($AQ165="", "", IF(OR($AW$8='Shopping List'!$BR$6, $AU165&lt;=0), 0, IFERROR($K165-$AS165, "")))</f>
        <v/>
      </c>
      <c r="AY165" s="111" t="str">
        <f t="shared" si="81"/>
        <v/>
      </c>
      <c r="BA165" s="83" t="str">
        <f t="shared" si="82"/>
        <v/>
      </c>
      <c r="BC165" s="120" t="str">
        <f t="shared" si="71"/>
        <v>X</v>
      </c>
      <c r="BE165" s="90" t="str">
        <f t="shared" si="72"/>
        <v/>
      </c>
      <c r="BF165" s="90" t="str">
        <f t="shared" si="83"/>
        <v/>
      </c>
      <c r="BG165" s="111" t="str">
        <f t="shared" si="84"/>
        <v/>
      </c>
      <c r="BI165" s="90" t="str">
        <f t="shared" si="85"/>
        <v/>
      </c>
      <c r="BK165" s="120" t="str">
        <f>IF($I165="", "", IF(COUNTIF($I$11:$I165, $I165)&gt;1, "", $I165))</f>
        <v/>
      </c>
      <c r="BL165" s="90" t="str">
        <f t="shared" si="86"/>
        <v/>
      </c>
      <c r="BN165" s="90">
        <v>155</v>
      </c>
      <c r="BO165" s="120" t="str">
        <f t="shared" si="87"/>
        <v/>
      </c>
      <c r="BQ165" s="114" t="str">
        <f t="shared" si="73"/>
        <v/>
      </c>
    </row>
    <row r="166" spans="1:69" x14ac:dyDescent="0.25">
      <c r="A166" s="4"/>
      <c r="B166" s="37"/>
      <c r="C166" s="38"/>
      <c r="D166" s="39"/>
      <c r="E166" s="38"/>
      <c r="F166" s="47"/>
      <c r="G166" s="48"/>
      <c r="H166" s="52"/>
      <c r="I166" s="40"/>
      <c r="J166" s="56"/>
      <c r="K166" s="57"/>
      <c r="L166" s="40"/>
      <c r="M166" s="4"/>
      <c r="R166" s="26" t="str">
        <f t="shared" si="74"/>
        <v/>
      </c>
      <c r="S166" s="27" t="str">
        <f t="shared" si="75"/>
        <v/>
      </c>
      <c r="U166" s="18" t="str">
        <f t="shared" si="76"/>
        <v/>
      </c>
      <c r="W166" s="18" t="str">
        <f t="shared" si="60"/>
        <v/>
      </c>
      <c r="X166" s="18" t="str">
        <f t="shared" si="61"/>
        <v/>
      </c>
      <c r="Y166" s="18" t="str">
        <f t="shared" si="62"/>
        <v/>
      </c>
      <c r="Z166" s="18" t="str">
        <f t="shared" si="63"/>
        <v/>
      </c>
      <c r="AA166" s="18" t="str">
        <f t="shared" si="64"/>
        <v/>
      </c>
      <c r="AB166" s="18" t="str">
        <f t="shared" si="65"/>
        <v/>
      </c>
      <c r="AC166" s="18" t="str">
        <f t="shared" si="66"/>
        <v/>
      </c>
      <c r="AD166" s="18" t="str">
        <f t="shared" si="67"/>
        <v/>
      </c>
      <c r="AE166" s="18" t="str">
        <f t="shared" si="68"/>
        <v/>
      </c>
      <c r="AF166" s="18" t="str">
        <f t="shared" si="69"/>
        <v/>
      </c>
      <c r="AG166" s="18" t="str">
        <f t="shared" si="70"/>
        <v/>
      </c>
      <c r="AI166" s="117" t="str">
        <f t="shared" si="77"/>
        <v/>
      </c>
      <c r="AK166" s="117" t="str">
        <f>IF($B166="", "", SUMIF(Recipes!$C$11:$C$5010, $B166, Recipes!$BB$11:$BB$5010))</f>
        <v/>
      </c>
      <c r="AM166" s="133" t="str">
        <f t="shared" si="78"/>
        <v/>
      </c>
      <c r="AO166" s="133" t="str">
        <f>IF($AM166="", "", IF($AO$8='Shopping List'!$BR$6, 0, $J166))</f>
        <v/>
      </c>
      <c r="AQ166" s="133" t="str">
        <f t="shared" si="79"/>
        <v/>
      </c>
      <c r="AS166" s="133" t="str">
        <f t="shared" si="80"/>
        <v/>
      </c>
      <c r="AU166" s="133" t="str">
        <f>IF($AQ166="", "", IF($AW$8='Shopping List'!$BR$6, 0, IFERROR($K166-$AS166, "")))</f>
        <v/>
      </c>
      <c r="AW166" s="137" t="str">
        <f>IF($AQ166="", "", IF(OR($AW$8='Shopping List'!$BR$6, $AU166&lt;=0), 0, IFERROR($K166-$AS166, "")))</f>
        <v/>
      </c>
      <c r="AY166" s="111" t="str">
        <f t="shared" si="81"/>
        <v/>
      </c>
      <c r="BA166" s="83" t="str">
        <f t="shared" si="82"/>
        <v/>
      </c>
      <c r="BC166" s="120" t="str">
        <f t="shared" si="71"/>
        <v>X</v>
      </c>
      <c r="BE166" s="90" t="str">
        <f t="shared" si="72"/>
        <v/>
      </c>
      <c r="BF166" s="90" t="str">
        <f t="shared" si="83"/>
        <v/>
      </c>
      <c r="BG166" s="111" t="str">
        <f t="shared" si="84"/>
        <v/>
      </c>
      <c r="BI166" s="90" t="str">
        <f t="shared" si="85"/>
        <v/>
      </c>
      <c r="BK166" s="120" t="str">
        <f>IF($I166="", "", IF(COUNTIF($I$11:$I166, $I166)&gt;1, "", $I166))</f>
        <v/>
      </c>
      <c r="BL166" s="90" t="str">
        <f t="shared" si="86"/>
        <v/>
      </c>
      <c r="BN166" s="90">
        <v>156</v>
      </c>
      <c r="BO166" s="120" t="str">
        <f t="shared" si="87"/>
        <v/>
      </c>
      <c r="BQ166" s="114" t="str">
        <f t="shared" si="73"/>
        <v/>
      </c>
    </row>
    <row r="167" spans="1:69" x14ac:dyDescent="0.25">
      <c r="A167" s="4"/>
      <c r="B167" s="37"/>
      <c r="C167" s="38"/>
      <c r="D167" s="39"/>
      <c r="E167" s="38"/>
      <c r="F167" s="47"/>
      <c r="G167" s="48"/>
      <c r="H167" s="52"/>
      <c r="I167" s="40"/>
      <c r="J167" s="56"/>
      <c r="K167" s="57"/>
      <c r="L167" s="40"/>
      <c r="M167" s="4"/>
      <c r="R167" s="26" t="str">
        <f t="shared" si="74"/>
        <v/>
      </c>
      <c r="S167" s="27" t="str">
        <f t="shared" si="75"/>
        <v/>
      </c>
      <c r="U167" s="18" t="str">
        <f t="shared" si="76"/>
        <v/>
      </c>
      <c r="W167" s="18" t="str">
        <f t="shared" si="60"/>
        <v/>
      </c>
      <c r="X167" s="18" t="str">
        <f t="shared" si="61"/>
        <v/>
      </c>
      <c r="Y167" s="18" t="str">
        <f t="shared" si="62"/>
        <v/>
      </c>
      <c r="Z167" s="18" t="str">
        <f t="shared" si="63"/>
        <v/>
      </c>
      <c r="AA167" s="18" t="str">
        <f t="shared" si="64"/>
        <v/>
      </c>
      <c r="AB167" s="18" t="str">
        <f t="shared" si="65"/>
        <v/>
      </c>
      <c r="AC167" s="18" t="str">
        <f t="shared" si="66"/>
        <v/>
      </c>
      <c r="AD167" s="18" t="str">
        <f t="shared" si="67"/>
        <v/>
      </c>
      <c r="AE167" s="18" t="str">
        <f t="shared" si="68"/>
        <v/>
      </c>
      <c r="AF167" s="18" t="str">
        <f t="shared" si="69"/>
        <v/>
      </c>
      <c r="AG167" s="18" t="str">
        <f t="shared" si="70"/>
        <v/>
      </c>
      <c r="AI167" s="117" t="str">
        <f t="shared" si="77"/>
        <v/>
      </c>
      <c r="AK167" s="117" t="str">
        <f>IF($B167="", "", SUMIF(Recipes!$C$11:$C$5010, $B167, Recipes!$BB$11:$BB$5010))</f>
        <v/>
      </c>
      <c r="AM167" s="133" t="str">
        <f t="shared" si="78"/>
        <v/>
      </c>
      <c r="AO167" s="133" t="str">
        <f>IF($AM167="", "", IF($AO$8='Shopping List'!$BR$6, 0, $J167))</f>
        <v/>
      </c>
      <c r="AQ167" s="133" t="str">
        <f t="shared" si="79"/>
        <v/>
      </c>
      <c r="AS167" s="133" t="str">
        <f t="shared" si="80"/>
        <v/>
      </c>
      <c r="AU167" s="133" t="str">
        <f>IF($AQ167="", "", IF($AW$8='Shopping List'!$BR$6, 0, IFERROR($K167-$AS167, "")))</f>
        <v/>
      </c>
      <c r="AW167" s="137" t="str">
        <f>IF($AQ167="", "", IF(OR($AW$8='Shopping List'!$BR$6, $AU167&lt;=0), 0, IFERROR($K167-$AS167, "")))</f>
        <v/>
      </c>
      <c r="AY167" s="111" t="str">
        <f t="shared" si="81"/>
        <v/>
      </c>
      <c r="BA167" s="83" t="str">
        <f t="shared" si="82"/>
        <v/>
      </c>
      <c r="BC167" s="120" t="str">
        <f t="shared" si="71"/>
        <v>X</v>
      </c>
      <c r="BE167" s="90" t="str">
        <f t="shared" si="72"/>
        <v/>
      </c>
      <c r="BF167" s="90" t="str">
        <f t="shared" si="83"/>
        <v/>
      </c>
      <c r="BG167" s="111" t="str">
        <f t="shared" si="84"/>
        <v/>
      </c>
      <c r="BI167" s="90" t="str">
        <f t="shared" si="85"/>
        <v/>
      </c>
      <c r="BK167" s="120" t="str">
        <f>IF($I167="", "", IF(COUNTIF($I$11:$I167, $I167)&gt;1, "", $I167))</f>
        <v/>
      </c>
      <c r="BL167" s="90" t="str">
        <f t="shared" si="86"/>
        <v/>
      </c>
      <c r="BN167" s="90">
        <v>157</v>
      </c>
      <c r="BO167" s="120" t="str">
        <f t="shared" si="87"/>
        <v/>
      </c>
      <c r="BQ167" s="114" t="str">
        <f t="shared" si="73"/>
        <v/>
      </c>
    </row>
    <row r="168" spans="1:69" x14ac:dyDescent="0.25">
      <c r="A168" s="4"/>
      <c r="B168" s="37"/>
      <c r="C168" s="38"/>
      <c r="D168" s="39"/>
      <c r="E168" s="38"/>
      <c r="F168" s="47"/>
      <c r="G168" s="48"/>
      <c r="H168" s="52"/>
      <c r="I168" s="40"/>
      <c r="J168" s="56"/>
      <c r="K168" s="57"/>
      <c r="L168" s="40"/>
      <c r="M168" s="4"/>
      <c r="R168" s="26" t="str">
        <f t="shared" si="74"/>
        <v/>
      </c>
      <c r="S168" s="27" t="str">
        <f t="shared" si="75"/>
        <v/>
      </c>
      <c r="U168" s="18" t="str">
        <f t="shared" si="76"/>
        <v/>
      </c>
      <c r="W168" s="18" t="str">
        <f t="shared" si="60"/>
        <v/>
      </c>
      <c r="X168" s="18" t="str">
        <f t="shared" si="61"/>
        <v/>
      </c>
      <c r="Y168" s="18" t="str">
        <f t="shared" si="62"/>
        <v/>
      </c>
      <c r="Z168" s="18" t="str">
        <f t="shared" si="63"/>
        <v/>
      </c>
      <c r="AA168" s="18" t="str">
        <f t="shared" si="64"/>
        <v/>
      </c>
      <c r="AB168" s="18" t="str">
        <f t="shared" si="65"/>
        <v/>
      </c>
      <c r="AC168" s="18" t="str">
        <f t="shared" si="66"/>
        <v/>
      </c>
      <c r="AD168" s="18" t="str">
        <f t="shared" si="67"/>
        <v/>
      </c>
      <c r="AE168" s="18" t="str">
        <f t="shared" si="68"/>
        <v/>
      </c>
      <c r="AF168" s="18" t="str">
        <f t="shared" si="69"/>
        <v/>
      </c>
      <c r="AG168" s="18" t="str">
        <f t="shared" si="70"/>
        <v/>
      </c>
      <c r="AI168" s="117" t="str">
        <f t="shared" si="77"/>
        <v/>
      </c>
      <c r="AK168" s="117" t="str">
        <f>IF($B168="", "", SUMIF(Recipes!$C$11:$C$5010, $B168, Recipes!$BB$11:$BB$5010))</f>
        <v/>
      </c>
      <c r="AM168" s="133" t="str">
        <f t="shared" si="78"/>
        <v/>
      </c>
      <c r="AO168" s="133" t="str">
        <f>IF($AM168="", "", IF($AO$8='Shopping List'!$BR$6, 0, $J168))</f>
        <v/>
      </c>
      <c r="AQ168" s="133" t="str">
        <f t="shared" si="79"/>
        <v/>
      </c>
      <c r="AS168" s="133" t="str">
        <f t="shared" si="80"/>
        <v/>
      </c>
      <c r="AU168" s="133" t="str">
        <f>IF($AQ168="", "", IF($AW$8='Shopping List'!$BR$6, 0, IFERROR($K168-$AS168, "")))</f>
        <v/>
      </c>
      <c r="AW168" s="137" t="str">
        <f>IF($AQ168="", "", IF(OR($AW$8='Shopping List'!$BR$6, $AU168&lt;=0), 0, IFERROR($K168-$AS168, "")))</f>
        <v/>
      </c>
      <c r="AY168" s="111" t="str">
        <f t="shared" si="81"/>
        <v/>
      </c>
      <c r="BA168" s="83" t="str">
        <f t="shared" si="82"/>
        <v/>
      </c>
      <c r="BC168" s="120" t="str">
        <f t="shared" si="71"/>
        <v>X</v>
      </c>
      <c r="BE168" s="90" t="str">
        <f t="shared" si="72"/>
        <v/>
      </c>
      <c r="BF168" s="90" t="str">
        <f t="shared" si="83"/>
        <v/>
      </c>
      <c r="BG168" s="111" t="str">
        <f t="shared" si="84"/>
        <v/>
      </c>
      <c r="BI168" s="90" t="str">
        <f t="shared" si="85"/>
        <v/>
      </c>
      <c r="BK168" s="120" t="str">
        <f>IF($I168="", "", IF(COUNTIF($I$11:$I168, $I168)&gt;1, "", $I168))</f>
        <v/>
      </c>
      <c r="BL168" s="90" t="str">
        <f t="shared" si="86"/>
        <v/>
      </c>
      <c r="BN168" s="90">
        <v>158</v>
      </c>
      <c r="BO168" s="120" t="str">
        <f t="shared" si="87"/>
        <v/>
      </c>
      <c r="BQ168" s="114" t="str">
        <f t="shared" si="73"/>
        <v/>
      </c>
    </row>
    <row r="169" spans="1:69" x14ac:dyDescent="0.25">
      <c r="A169" s="4"/>
      <c r="B169" s="37"/>
      <c r="C169" s="38"/>
      <c r="D169" s="39"/>
      <c r="E169" s="38"/>
      <c r="F169" s="47"/>
      <c r="G169" s="48"/>
      <c r="H169" s="52"/>
      <c r="I169" s="40"/>
      <c r="J169" s="56"/>
      <c r="K169" s="57"/>
      <c r="L169" s="40"/>
      <c r="M169" s="4"/>
      <c r="R169" s="26" t="str">
        <f t="shared" si="74"/>
        <v/>
      </c>
      <c r="S169" s="27" t="str">
        <f t="shared" si="75"/>
        <v/>
      </c>
      <c r="U169" s="18" t="str">
        <f t="shared" si="76"/>
        <v/>
      </c>
      <c r="W169" s="18" t="str">
        <f t="shared" si="60"/>
        <v/>
      </c>
      <c r="X169" s="18" t="str">
        <f t="shared" si="61"/>
        <v/>
      </c>
      <c r="Y169" s="18" t="str">
        <f t="shared" si="62"/>
        <v/>
      </c>
      <c r="Z169" s="18" t="str">
        <f t="shared" si="63"/>
        <v/>
      </c>
      <c r="AA169" s="18" t="str">
        <f t="shared" si="64"/>
        <v/>
      </c>
      <c r="AB169" s="18" t="str">
        <f t="shared" si="65"/>
        <v/>
      </c>
      <c r="AC169" s="18" t="str">
        <f t="shared" si="66"/>
        <v/>
      </c>
      <c r="AD169" s="18" t="str">
        <f t="shared" si="67"/>
        <v/>
      </c>
      <c r="AE169" s="18" t="str">
        <f t="shared" si="68"/>
        <v/>
      </c>
      <c r="AF169" s="18" t="str">
        <f t="shared" si="69"/>
        <v/>
      </c>
      <c r="AG169" s="18" t="str">
        <f t="shared" si="70"/>
        <v/>
      </c>
      <c r="AI169" s="117" t="str">
        <f t="shared" si="77"/>
        <v/>
      </c>
      <c r="AK169" s="117" t="str">
        <f>IF($B169="", "", SUMIF(Recipes!$C$11:$C$5010, $B169, Recipes!$BB$11:$BB$5010))</f>
        <v/>
      </c>
      <c r="AM169" s="133" t="str">
        <f t="shared" si="78"/>
        <v/>
      </c>
      <c r="AO169" s="133" t="str">
        <f>IF($AM169="", "", IF($AO$8='Shopping List'!$BR$6, 0, $J169))</f>
        <v/>
      </c>
      <c r="AQ169" s="133" t="str">
        <f t="shared" si="79"/>
        <v/>
      </c>
      <c r="AS169" s="133" t="str">
        <f t="shared" si="80"/>
        <v/>
      </c>
      <c r="AU169" s="133" t="str">
        <f>IF($AQ169="", "", IF($AW$8='Shopping List'!$BR$6, 0, IFERROR($K169-$AS169, "")))</f>
        <v/>
      </c>
      <c r="AW169" s="137" t="str">
        <f>IF($AQ169="", "", IF(OR($AW$8='Shopping List'!$BR$6, $AU169&lt;=0), 0, IFERROR($K169-$AS169, "")))</f>
        <v/>
      </c>
      <c r="AY169" s="111" t="str">
        <f t="shared" si="81"/>
        <v/>
      </c>
      <c r="BA169" s="83" t="str">
        <f t="shared" si="82"/>
        <v/>
      </c>
      <c r="BC169" s="120" t="str">
        <f t="shared" si="71"/>
        <v>X</v>
      </c>
      <c r="BE169" s="90" t="str">
        <f t="shared" si="72"/>
        <v/>
      </c>
      <c r="BF169" s="90" t="str">
        <f t="shared" si="83"/>
        <v/>
      </c>
      <c r="BG169" s="111" t="str">
        <f t="shared" si="84"/>
        <v/>
      </c>
      <c r="BI169" s="90" t="str">
        <f t="shared" si="85"/>
        <v/>
      </c>
      <c r="BK169" s="120" t="str">
        <f>IF($I169="", "", IF(COUNTIF($I$11:$I169, $I169)&gt;1, "", $I169))</f>
        <v/>
      </c>
      <c r="BL169" s="90" t="str">
        <f t="shared" si="86"/>
        <v/>
      </c>
      <c r="BN169" s="90">
        <v>159</v>
      </c>
      <c r="BO169" s="120" t="str">
        <f t="shared" si="87"/>
        <v/>
      </c>
      <c r="BQ169" s="114" t="str">
        <f t="shared" si="73"/>
        <v/>
      </c>
    </row>
    <row r="170" spans="1:69" x14ac:dyDescent="0.25">
      <c r="A170" s="4"/>
      <c r="B170" s="37"/>
      <c r="C170" s="38"/>
      <c r="D170" s="39"/>
      <c r="E170" s="38"/>
      <c r="F170" s="47"/>
      <c r="G170" s="48"/>
      <c r="H170" s="52"/>
      <c r="I170" s="40"/>
      <c r="J170" s="56"/>
      <c r="K170" s="57"/>
      <c r="L170" s="40"/>
      <c r="M170" s="4"/>
      <c r="R170" s="26" t="str">
        <f t="shared" si="74"/>
        <v/>
      </c>
      <c r="S170" s="27" t="str">
        <f t="shared" si="75"/>
        <v/>
      </c>
      <c r="U170" s="18" t="str">
        <f t="shared" si="76"/>
        <v/>
      </c>
      <c r="W170" s="18" t="str">
        <f t="shared" si="60"/>
        <v/>
      </c>
      <c r="X170" s="18" t="str">
        <f t="shared" si="61"/>
        <v/>
      </c>
      <c r="Y170" s="18" t="str">
        <f t="shared" si="62"/>
        <v/>
      </c>
      <c r="Z170" s="18" t="str">
        <f t="shared" si="63"/>
        <v/>
      </c>
      <c r="AA170" s="18" t="str">
        <f t="shared" si="64"/>
        <v/>
      </c>
      <c r="AB170" s="18" t="str">
        <f t="shared" si="65"/>
        <v/>
      </c>
      <c r="AC170" s="18" t="str">
        <f t="shared" si="66"/>
        <v/>
      </c>
      <c r="AD170" s="18" t="str">
        <f t="shared" si="67"/>
        <v/>
      </c>
      <c r="AE170" s="18" t="str">
        <f t="shared" si="68"/>
        <v/>
      </c>
      <c r="AF170" s="18" t="str">
        <f t="shared" si="69"/>
        <v/>
      </c>
      <c r="AG170" s="18" t="str">
        <f t="shared" si="70"/>
        <v/>
      </c>
      <c r="AI170" s="117" t="str">
        <f t="shared" si="77"/>
        <v/>
      </c>
      <c r="AK170" s="117" t="str">
        <f>IF($B170="", "", SUMIF(Recipes!$C$11:$C$5010, $B170, Recipes!$BB$11:$BB$5010))</f>
        <v/>
      </c>
      <c r="AM170" s="133" t="str">
        <f t="shared" si="78"/>
        <v/>
      </c>
      <c r="AO170" s="133" t="str">
        <f>IF($AM170="", "", IF($AO$8='Shopping List'!$BR$6, 0, $J170))</f>
        <v/>
      </c>
      <c r="AQ170" s="133" t="str">
        <f t="shared" si="79"/>
        <v/>
      </c>
      <c r="AS170" s="133" t="str">
        <f t="shared" si="80"/>
        <v/>
      </c>
      <c r="AU170" s="133" t="str">
        <f>IF($AQ170="", "", IF($AW$8='Shopping List'!$BR$6, 0, IFERROR($K170-$AS170, "")))</f>
        <v/>
      </c>
      <c r="AW170" s="137" t="str">
        <f>IF($AQ170="", "", IF(OR($AW$8='Shopping List'!$BR$6, $AU170&lt;=0), 0, IFERROR($K170-$AS170, "")))</f>
        <v/>
      </c>
      <c r="AY170" s="111" t="str">
        <f t="shared" si="81"/>
        <v/>
      </c>
      <c r="BA170" s="83" t="str">
        <f t="shared" si="82"/>
        <v/>
      </c>
      <c r="BC170" s="120" t="str">
        <f t="shared" si="71"/>
        <v>X</v>
      </c>
      <c r="BE170" s="90" t="str">
        <f t="shared" si="72"/>
        <v/>
      </c>
      <c r="BF170" s="90" t="str">
        <f t="shared" si="83"/>
        <v/>
      </c>
      <c r="BG170" s="111" t="str">
        <f t="shared" si="84"/>
        <v/>
      </c>
      <c r="BI170" s="90" t="str">
        <f t="shared" si="85"/>
        <v/>
      </c>
      <c r="BK170" s="120" t="str">
        <f>IF($I170="", "", IF(COUNTIF($I$11:$I170, $I170)&gt;1, "", $I170))</f>
        <v/>
      </c>
      <c r="BL170" s="90" t="str">
        <f t="shared" si="86"/>
        <v/>
      </c>
      <c r="BN170" s="90">
        <v>160</v>
      </c>
      <c r="BO170" s="120" t="str">
        <f t="shared" si="87"/>
        <v/>
      </c>
      <c r="BQ170" s="114" t="str">
        <f t="shared" si="73"/>
        <v/>
      </c>
    </row>
    <row r="171" spans="1:69" x14ac:dyDescent="0.25">
      <c r="A171" s="4"/>
      <c r="B171" s="37"/>
      <c r="C171" s="38"/>
      <c r="D171" s="39"/>
      <c r="E171" s="38"/>
      <c r="F171" s="47"/>
      <c r="G171" s="48"/>
      <c r="H171" s="52"/>
      <c r="I171" s="40"/>
      <c r="J171" s="56"/>
      <c r="K171" s="57"/>
      <c r="L171" s="40"/>
      <c r="M171" s="4"/>
      <c r="R171" s="26" t="str">
        <f t="shared" si="74"/>
        <v/>
      </c>
      <c r="S171" s="27" t="str">
        <f t="shared" si="75"/>
        <v/>
      </c>
      <c r="U171" s="18" t="str">
        <f t="shared" si="76"/>
        <v/>
      </c>
      <c r="W171" s="18" t="str">
        <f t="shared" si="60"/>
        <v/>
      </c>
      <c r="X171" s="18" t="str">
        <f t="shared" si="61"/>
        <v/>
      </c>
      <c r="Y171" s="18" t="str">
        <f t="shared" si="62"/>
        <v/>
      </c>
      <c r="Z171" s="18" t="str">
        <f t="shared" si="63"/>
        <v/>
      </c>
      <c r="AA171" s="18" t="str">
        <f t="shared" si="64"/>
        <v/>
      </c>
      <c r="AB171" s="18" t="str">
        <f t="shared" si="65"/>
        <v/>
      </c>
      <c r="AC171" s="18" t="str">
        <f t="shared" si="66"/>
        <v/>
      </c>
      <c r="AD171" s="18" t="str">
        <f t="shared" si="67"/>
        <v/>
      </c>
      <c r="AE171" s="18" t="str">
        <f t="shared" si="68"/>
        <v/>
      </c>
      <c r="AF171" s="18" t="str">
        <f t="shared" si="69"/>
        <v/>
      </c>
      <c r="AG171" s="18" t="str">
        <f t="shared" si="70"/>
        <v/>
      </c>
      <c r="AI171" s="117" t="str">
        <f t="shared" si="77"/>
        <v/>
      </c>
      <c r="AK171" s="117" t="str">
        <f>IF($B171="", "", SUMIF(Recipes!$C$11:$C$5010, $B171, Recipes!$BB$11:$BB$5010))</f>
        <v/>
      </c>
      <c r="AM171" s="133" t="str">
        <f t="shared" si="78"/>
        <v/>
      </c>
      <c r="AO171" s="133" t="str">
        <f>IF($AM171="", "", IF($AO$8='Shopping List'!$BR$6, 0, $J171))</f>
        <v/>
      </c>
      <c r="AQ171" s="133" t="str">
        <f t="shared" si="79"/>
        <v/>
      </c>
      <c r="AS171" s="133" t="str">
        <f t="shared" si="80"/>
        <v/>
      </c>
      <c r="AU171" s="133" t="str">
        <f>IF($AQ171="", "", IF($AW$8='Shopping List'!$BR$6, 0, IFERROR($K171-$AS171, "")))</f>
        <v/>
      </c>
      <c r="AW171" s="137" t="str">
        <f>IF($AQ171="", "", IF(OR($AW$8='Shopping List'!$BR$6, $AU171&lt;=0), 0, IFERROR($K171-$AS171, "")))</f>
        <v/>
      </c>
      <c r="AY171" s="111" t="str">
        <f t="shared" si="81"/>
        <v/>
      </c>
      <c r="BA171" s="83" t="str">
        <f t="shared" si="82"/>
        <v/>
      </c>
      <c r="BC171" s="120" t="str">
        <f t="shared" si="71"/>
        <v>X</v>
      </c>
      <c r="BE171" s="90" t="str">
        <f t="shared" si="72"/>
        <v/>
      </c>
      <c r="BF171" s="90" t="str">
        <f t="shared" si="83"/>
        <v/>
      </c>
      <c r="BG171" s="111" t="str">
        <f t="shared" si="84"/>
        <v/>
      </c>
      <c r="BI171" s="90" t="str">
        <f t="shared" si="85"/>
        <v/>
      </c>
      <c r="BK171" s="120" t="str">
        <f>IF($I171="", "", IF(COUNTIF($I$11:$I171, $I171)&gt;1, "", $I171))</f>
        <v/>
      </c>
      <c r="BL171" s="90" t="str">
        <f t="shared" si="86"/>
        <v/>
      </c>
      <c r="BN171" s="90">
        <v>161</v>
      </c>
      <c r="BO171" s="120" t="str">
        <f t="shared" si="87"/>
        <v/>
      </c>
      <c r="BQ171" s="114" t="str">
        <f t="shared" si="73"/>
        <v/>
      </c>
    </row>
    <row r="172" spans="1:69" x14ac:dyDescent="0.25">
      <c r="A172" s="4"/>
      <c r="B172" s="37"/>
      <c r="C172" s="38"/>
      <c r="D172" s="39"/>
      <c r="E172" s="38"/>
      <c r="F172" s="47"/>
      <c r="G172" s="48"/>
      <c r="H172" s="52"/>
      <c r="I172" s="40"/>
      <c r="J172" s="56"/>
      <c r="K172" s="57"/>
      <c r="L172" s="40"/>
      <c r="M172" s="4"/>
      <c r="R172" s="26" t="str">
        <f t="shared" si="74"/>
        <v/>
      </c>
      <c r="S172" s="27" t="str">
        <f t="shared" si="75"/>
        <v/>
      </c>
      <c r="U172" s="18" t="str">
        <f t="shared" si="76"/>
        <v/>
      </c>
      <c r="W172" s="18" t="str">
        <f t="shared" si="60"/>
        <v/>
      </c>
      <c r="X172" s="18" t="str">
        <f t="shared" si="61"/>
        <v/>
      </c>
      <c r="Y172" s="18" t="str">
        <f t="shared" si="62"/>
        <v/>
      </c>
      <c r="Z172" s="18" t="str">
        <f t="shared" si="63"/>
        <v/>
      </c>
      <c r="AA172" s="18" t="str">
        <f t="shared" si="64"/>
        <v/>
      </c>
      <c r="AB172" s="18" t="str">
        <f t="shared" si="65"/>
        <v/>
      </c>
      <c r="AC172" s="18" t="str">
        <f t="shared" si="66"/>
        <v/>
      </c>
      <c r="AD172" s="18" t="str">
        <f t="shared" si="67"/>
        <v/>
      </c>
      <c r="AE172" s="18" t="str">
        <f t="shared" si="68"/>
        <v/>
      </c>
      <c r="AF172" s="18" t="str">
        <f t="shared" si="69"/>
        <v/>
      </c>
      <c r="AG172" s="18" t="str">
        <f t="shared" si="70"/>
        <v/>
      </c>
      <c r="AI172" s="117" t="str">
        <f t="shared" si="77"/>
        <v/>
      </c>
      <c r="AK172" s="117" t="str">
        <f>IF($B172="", "", SUMIF(Recipes!$C$11:$C$5010, $B172, Recipes!$BB$11:$BB$5010))</f>
        <v/>
      </c>
      <c r="AM172" s="133" t="str">
        <f t="shared" si="78"/>
        <v/>
      </c>
      <c r="AO172" s="133" t="str">
        <f>IF($AM172="", "", IF($AO$8='Shopping List'!$BR$6, 0, $J172))</f>
        <v/>
      </c>
      <c r="AQ172" s="133" t="str">
        <f t="shared" si="79"/>
        <v/>
      </c>
      <c r="AS172" s="133" t="str">
        <f t="shared" si="80"/>
        <v/>
      </c>
      <c r="AU172" s="133" t="str">
        <f>IF($AQ172="", "", IF($AW$8='Shopping List'!$BR$6, 0, IFERROR($K172-$AS172, "")))</f>
        <v/>
      </c>
      <c r="AW172" s="137" t="str">
        <f>IF($AQ172="", "", IF(OR($AW$8='Shopping List'!$BR$6, $AU172&lt;=0), 0, IFERROR($K172-$AS172, "")))</f>
        <v/>
      </c>
      <c r="AY172" s="111" t="str">
        <f t="shared" si="81"/>
        <v/>
      </c>
      <c r="BA172" s="83" t="str">
        <f t="shared" si="82"/>
        <v/>
      </c>
      <c r="BC172" s="120" t="str">
        <f t="shared" si="71"/>
        <v>X</v>
      </c>
      <c r="BE172" s="90" t="str">
        <f t="shared" si="72"/>
        <v/>
      </c>
      <c r="BF172" s="90" t="str">
        <f t="shared" si="83"/>
        <v/>
      </c>
      <c r="BG172" s="111" t="str">
        <f t="shared" si="84"/>
        <v/>
      </c>
      <c r="BI172" s="90" t="str">
        <f t="shared" si="85"/>
        <v/>
      </c>
      <c r="BK172" s="120" t="str">
        <f>IF($I172="", "", IF(COUNTIF($I$11:$I172, $I172)&gt;1, "", $I172))</f>
        <v/>
      </c>
      <c r="BL172" s="90" t="str">
        <f t="shared" si="86"/>
        <v/>
      </c>
      <c r="BN172" s="90">
        <v>162</v>
      </c>
      <c r="BO172" s="120" t="str">
        <f t="shared" si="87"/>
        <v/>
      </c>
      <c r="BQ172" s="114" t="str">
        <f t="shared" si="73"/>
        <v/>
      </c>
    </row>
    <row r="173" spans="1:69" x14ac:dyDescent="0.25">
      <c r="A173" s="4"/>
      <c r="B173" s="37"/>
      <c r="C173" s="38"/>
      <c r="D173" s="39"/>
      <c r="E173" s="38"/>
      <c r="F173" s="47"/>
      <c r="G173" s="48"/>
      <c r="H173" s="52"/>
      <c r="I173" s="40"/>
      <c r="J173" s="56"/>
      <c r="K173" s="57"/>
      <c r="L173" s="40"/>
      <c r="M173" s="4"/>
      <c r="R173" s="26" t="str">
        <f t="shared" si="74"/>
        <v/>
      </c>
      <c r="S173" s="27" t="str">
        <f t="shared" si="75"/>
        <v/>
      </c>
      <c r="U173" s="18" t="str">
        <f t="shared" si="76"/>
        <v/>
      </c>
      <c r="W173" s="18" t="str">
        <f t="shared" si="60"/>
        <v/>
      </c>
      <c r="X173" s="18" t="str">
        <f t="shared" si="61"/>
        <v/>
      </c>
      <c r="Y173" s="18" t="str">
        <f t="shared" si="62"/>
        <v/>
      </c>
      <c r="Z173" s="18" t="str">
        <f t="shared" si="63"/>
        <v/>
      </c>
      <c r="AA173" s="18" t="str">
        <f t="shared" si="64"/>
        <v/>
      </c>
      <c r="AB173" s="18" t="str">
        <f t="shared" si="65"/>
        <v/>
      </c>
      <c r="AC173" s="18" t="str">
        <f t="shared" si="66"/>
        <v/>
      </c>
      <c r="AD173" s="18" t="str">
        <f t="shared" si="67"/>
        <v/>
      </c>
      <c r="AE173" s="18" t="str">
        <f t="shared" si="68"/>
        <v/>
      </c>
      <c r="AF173" s="18" t="str">
        <f t="shared" si="69"/>
        <v/>
      </c>
      <c r="AG173" s="18" t="str">
        <f t="shared" si="70"/>
        <v/>
      </c>
      <c r="AI173" s="117" t="str">
        <f t="shared" si="77"/>
        <v/>
      </c>
      <c r="AK173" s="117" t="str">
        <f>IF($B173="", "", SUMIF(Recipes!$C$11:$C$5010, $B173, Recipes!$BB$11:$BB$5010))</f>
        <v/>
      </c>
      <c r="AM173" s="133" t="str">
        <f t="shared" si="78"/>
        <v/>
      </c>
      <c r="AO173" s="133" t="str">
        <f>IF($AM173="", "", IF($AO$8='Shopping List'!$BR$6, 0, $J173))</f>
        <v/>
      </c>
      <c r="AQ173" s="133" t="str">
        <f t="shared" si="79"/>
        <v/>
      </c>
      <c r="AS173" s="133" t="str">
        <f t="shared" si="80"/>
        <v/>
      </c>
      <c r="AU173" s="133" t="str">
        <f>IF($AQ173="", "", IF($AW$8='Shopping List'!$BR$6, 0, IFERROR($K173-$AS173, "")))</f>
        <v/>
      </c>
      <c r="AW173" s="137" t="str">
        <f>IF($AQ173="", "", IF(OR($AW$8='Shopping List'!$BR$6, $AU173&lt;=0), 0, IFERROR($K173-$AS173, "")))</f>
        <v/>
      </c>
      <c r="AY173" s="111" t="str">
        <f t="shared" si="81"/>
        <v/>
      </c>
      <c r="BA173" s="83" t="str">
        <f t="shared" si="82"/>
        <v/>
      </c>
      <c r="BC173" s="120" t="str">
        <f t="shared" si="71"/>
        <v>X</v>
      </c>
      <c r="BE173" s="90" t="str">
        <f t="shared" si="72"/>
        <v/>
      </c>
      <c r="BF173" s="90" t="str">
        <f t="shared" si="83"/>
        <v/>
      </c>
      <c r="BG173" s="111" t="str">
        <f t="shared" si="84"/>
        <v/>
      </c>
      <c r="BI173" s="90" t="str">
        <f t="shared" si="85"/>
        <v/>
      </c>
      <c r="BK173" s="120" t="str">
        <f>IF($I173="", "", IF(COUNTIF($I$11:$I173, $I173)&gt;1, "", $I173))</f>
        <v/>
      </c>
      <c r="BL173" s="90" t="str">
        <f t="shared" si="86"/>
        <v/>
      </c>
      <c r="BN173" s="90">
        <v>163</v>
      </c>
      <c r="BO173" s="120" t="str">
        <f t="shared" si="87"/>
        <v/>
      </c>
      <c r="BQ173" s="114" t="str">
        <f t="shared" si="73"/>
        <v/>
      </c>
    </row>
    <row r="174" spans="1:69" x14ac:dyDescent="0.25">
      <c r="A174" s="4"/>
      <c r="B174" s="37"/>
      <c r="C174" s="38"/>
      <c r="D174" s="39"/>
      <c r="E174" s="38"/>
      <c r="F174" s="47"/>
      <c r="G174" s="48"/>
      <c r="H174" s="52"/>
      <c r="I174" s="40"/>
      <c r="J174" s="56"/>
      <c r="K174" s="57"/>
      <c r="L174" s="40"/>
      <c r="M174" s="4"/>
      <c r="R174" s="26" t="str">
        <f t="shared" si="74"/>
        <v/>
      </c>
      <c r="S174" s="27" t="str">
        <f t="shared" si="75"/>
        <v/>
      </c>
      <c r="U174" s="18" t="str">
        <f t="shared" si="76"/>
        <v/>
      </c>
      <c r="W174" s="18" t="str">
        <f t="shared" si="60"/>
        <v/>
      </c>
      <c r="X174" s="18" t="str">
        <f t="shared" si="61"/>
        <v/>
      </c>
      <c r="Y174" s="18" t="str">
        <f t="shared" si="62"/>
        <v/>
      </c>
      <c r="Z174" s="18" t="str">
        <f t="shared" si="63"/>
        <v/>
      </c>
      <c r="AA174" s="18" t="str">
        <f t="shared" si="64"/>
        <v/>
      </c>
      <c r="AB174" s="18" t="str">
        <f t="shared" si="65"/>
        <v/>
      </c>
      <c r="AC174" s="18" t="str">
        <f t="shared" si="66"/>
        <v/>
      </c>
      <c r="AD174" s="18" t="str">
        <f t="shared" si="67"/>
        <v/>
      </c>
      <c r="AE174" s="18" t="str">
        <f t="shared" si="68"/>
        <v/>
      </c>
      <c r="AF174" s="18" t="str">
        <f t="shared" si="69"/>
        <v/>
      </c>
      <c r="AG174" s="18" t="str">
        <f t="shared" si="70"/>
        <v/>
      </c>
      <c r="AI174" s="117" t="str">
        <f t="shared" si="77"/>
        <v/>
      </c>
      <c r="AK174" s="117" t="str">
        <f>IF($B174="", "", SUMIF(Recipes!$C$11:$C$5010, $B174, Recipes!$BB$11:$BB$5010))</f>
        <v/>
      </c>
      <c r="AM174" s="133" t="str">
        <f t="shared" si="78"/>
        <v/>
      </c>
      <c r="AO174" s="133" t="str">
        <f>IF($AM174="", "", IF($AO$8='Shopping List'!$BR$6, 0, $J174))</f>
        <v/>
      </c>
      <c r="AQ174" s="133" t="str">
        <f t="shared" si="79"/>
        <v/>
      </c>
      <c r="AS174" s="133" t="str">
        <f t="shared" si="80"/>
        <v/>
      </c>
      <c r="AU174" s="133" t="str">
        <f>IF($AQ174="", "", IF($AW$8='Shopping List'!$BR$6, 0, IFERROR($K174-$AS174, "")))</f>
        <v/>
      </c>
      <c r="AW174" s="137" t="str">
        <f>IF($AQ174="", "", IF(OR($AW$8='Shopping List'!$BR$6, $AU174&lt;=0), 0, IFERROR($K174-$AS174, "")))</f>
        <v/>
      </c>
      <c r="AY174" s="111" t="str">
        <f t="shared" si="81"/>
        <v/>
      </c>
      <c r="BA174" s="83" t="str">
        <f t="shared" si="82"/>
        <v/>
      </c>
      <c r="BC174" s="120" t="str">
        <f t="shared" si="71"/>
        <v>X</v>
      </c>
      <c r="BE174" s="90" t="str">
        <f t="shared" si="72"/>
        <v/>
      </c>
      <c r="BF174" s="90" t="str">
        <f t="shared" si="83"/>
        <v/>
      </c>
      <c r="BG174" s="111" t="str">
        <f t="shared" si="84"/>
        <v/>
      </c>
      <c r="BI174" s="90" t="str">
        <f t="shared" si="85"/>
        <v/>
      </c>
      <c r="BK174" s="120" t="str">
        <f>IF($I174="", "", IF(COUNTIF($I$11:$I174, $I174)&gt;1, "", $I174))</f>
        <v/>
      </c>
      <c r="BL174" s="90" t="str">
        <f t="shared" si="86"/>
        <v/>
      </c>
      <c r="BN174" s="90">
        <v>164</v>
      </c>
      <c r="BO174" s="120" t="str">
        <f t="shared" si="87"/>
        <v/>
      </c>
      <c r="BQ174" s="114" t="str">
        <f t="shared" si="73"/>
        <v/>
      </c>
    </row>
    <row r="175" spans="1:69" x14ac:dyDescent="0.25">
      <c r="A175" s="4"/>
      <c r="B175" s="37"/>
      <c r="C175" s="38"/>
      <c r="D175" s="39"/>
      <c r="E175" s="38"/>
      <c r="F175" s="47"/>
      <c r="G175" s="48"/>
      <c r="H175" s="52"/>
      <c r="I175" s="40"/>
      <c r="J175" s="56"/>
      <c r="K175" s="57"/>
      <c r="L175" s="40"/>
      <c r="M175" s="4"/>
      <c r="R175" s="26" t="str">
        <f t="shared" si="74"/>
        <v/>
      </c>
      <c r="S175" s="27" t="str">
        <f t="shared" si="75"/>
        <v/>
      </c>
      <c r="U175" s="18" t="str">
        <f t="shared" si="76"/>
        <v/>
      </c>
      <c r="W175" s="18" t="str">
        <f t="shared" si="60"/>
        <v/>
      </c>
      <c r="X175" s="18" t="str">
        <f t="shared" si="61"/>
        <v/>
      </c>
      <c r="Y175" s="18" t="str">
        <f t="shared" si="62"/>
        <v/>
      </c>
      <c r="Z175" s="18" t="str">
        <f t="shared" si="63"/>
        <v/>
      </c>
      <c r="AA175" s="18" t="str">
        <f t="shared" si="64"/>
        <v/>
      </c>
      <c r="AB175" s="18" t="str">
        <f t="shared" si="65"/>
        <v/>
      </c>
      <c r="AC175" s="18" t="str">
        <f t="shared" si="66"/>
        <v/>
      </c>
      <c r="AD175" s="18" t="str">
        <f t="shared" si="67"/>
        <v/>
      </c>
      <c r="AE175" s="18" t="str">
        <f t="shared" si="68"/>
        <v/>
      </c>
      <c r="AF175" s="18" t="str">
        <f t="shared" si="69"/>
        <v/>
      </c>
      <c r="AG175" s="18" t="str">
        <f t="shared" si="70"/>
        <v/>
      </c>
      <c r="AI175" s="117" t="str">
        <f t="shared" si="77"/>
        <v/>
      </c>
      <c r="AK175" s="117" t="str">
        <f>IF($B175="", "", SUMIF(Recipes!$C$11:$C$5010, $B175, Recipes!$BB$11:$BB$5010))</f>
        <v/>
      </c>
      <c r="AM175" s="133" t="str">
        <f t="shared" si="78"/>
        <v/>
      </c>
      <c r="AO175" s="133" t="str">
        <f>IF($AM175="", "", IF($AO$8='Shopping List'!$BR$6, 0, $J175))</f>
        <v/>
      </c>
      <c r="AQ175" s="133" t="str">
        <f t="shared" si="79"/>
        <v/>
      </c>
      <c r="AS175" s="133" t="str">
        <f t="shared" si="80"/>
        <v/>
      </c>
      <c r="AU175" s="133" t="str">
        <f>IF($AQ175="", "", IF($AW$8='Shopping List'!$BR$6, 0, IFERROR($K175-$AS175, "")))</f>
        <v/>
      </c>
      <c r="AW175" s="137" t="str">
        <f>IF($AQ175="", "", IF(OR($AW$8='Shopping List'!$BR$6, $AU175&lt;=0), 0, IFERROR($K175-$AS175, "")))</f>
        <v/>
      </c>
      <c r="AY175" s="111" t="str">
        <f t="shared" si="81"/>
        <v/>
      </c>
      <c r="BA175" s="83" t="str">
        <f t="shared" si="82"/>
        <v/>
      </c>
      <c r="BC175" s="120" t="str">
        <f t="shared" si="71"/>
        <v>X</v>
      </c>
      <c r="BE175" s="90" t="str">
        <f t="shared" si="72"/>
        <v/>
      </c>
      <c r="BF175" s="90" t="str">
        <f t="shared" si="83"/>
        <v/>
      </c>
      <c r="BG175" s="111" t="str">
        <f t="shared" si="84"/>
        <v/>
      </c>
      <c r="BI175" s="90" t="str">
        <f t="shared" si="85"/>
        <v/>
      </c>
      <c r="BK175" s="120" t="str">
        <f>IF($I175="", "", IF(COUNTIF($I$11:$I175, $I175)&gt;1, "", $I175))</f>
        <v/>
      </c>
      <c r="BL175" s="90" t="str">
        <f t="shared" si="86"/>
        <v/>
      </c>
      <c r="BN175" s="90">
        <v>165</v>
      </c>
      <c r="BO175" s="120" t="str">
        <f t="shared" si="87"/>
        <v/>
      </c>
      <c r="BQ175" s="114" t="str">
        <f t="shared" si="73"/>
        <v/>
      </c>
    </row>
    <row r="176" spans="1:69" x14ac:dyDescent="0.25">
      <c r="A176" s="4"/>
      <c r="B176" s="37"/>
      <c r="C176" s="38"/>
      <c r="D176" s="39"/>
      <c r="E176" s="38"/>
      <c r="F176" s="47"/>
      <c r="G176" s="48"/>
      <c r="H176" s="52"/>
      <c r="I176" s="40"/>
      <c r="J176" s="56"/>
      <c r="K176" s="57"/>
      <c r="L176" s="40"/>
      <c r="M176" s="4"/>
      <c r="R176" s="26" t="str">
        <f t="shared" si="74"/>
        <v/>
      </c>
      <c r="S176" s="27" t="str">
        <f t="shared" si="75"/>
        <v/>
      </c>
      <c r="U176" s="18" t="str">
        <f t="shared" si="76"/>
        <v/>
      </c>
      <c r="W176" s="18" t="str">
        <f t="shared" si="60"/>
        <v/>
      </c>
      <c r="X176" s="18" t="str">
        <f t="shared" si="61"/>
        <v/>
      </c>
      <c r="Y176" s="18" t="str">
        <f t="shared" si="62"/>
        <v/>
      </c>
      <c r="Z176" s="18" t="str">
        <f t="shared" si="63"/>
        <v/>
      </c>
      <c r="AA176" s="18" t="str">
        <f t="shared" si="64"/>
        <v/>
      </c>
      <c r="AB176" s="18" t="str">
        <f t="shared" si="65"/>
        <v/>
      </c>
      <c r="AC176" s="18" t="str">
        <f t="shared" si="66"/>
        <v/>
      </c>
      <c r="AD176" s="18" t="str">
        <f t="shared" si="67"/>
        <v/>
      </c>
      <c r="AE176" s="18" t="str">
        <f t="shared" si="68"/>
        <v/>
      </c>
      <c r="AF176" s="18" t="str">
        <f t="shared" si="69"/>
        <v/>
      </c>
      <c r="AG176" s="18" t="str">
        <f t="shared" si="70"/>
        <v/>
      </c>
      <c r="AI176" s="117" t="str">
        <f t="shared" si="77"/>
        <v/>
      </c>
      <c r="AK176" s="117" t="str">
        <f>IF($B176="", "", SUMIF(Recipes!$C$11:$C$5010, $B176, Recipes!$BB$11:$BB$5010))</f>
        <v/>
      </c>
      <c r="AM176" s="133" t="str">
        <f t="shared" si="78"/>
        <v/>
      </c>
      <c r="AO176" s="133" t="str">
        <f>IF($AM176="", "", IF($AO$8='Shopping List'!$BR$6, 0, $J176))</f>
        <v/>
      </c>
      <c r="AQ176" s="133" t="str">
        <f t="shared" si="79"/>
        <v/>
      </c>
      <c r="AS176" s="133" t="str">
        <f t="shared" si="80"/>
        <v/>
      </c>
      <c r="AU176" s="133" t="str">
        <f>IF($AQ176="", "", IF($AW$8='Shopping List'!$BR$6, 0, IFERROR($K176-$AS176, "")))</f>
        <v/>
      </c>
      <c r="AW176" s="137" t="str">
        <f>IF($AQ176="", "", IF(OR($AW$8='Shopping List'!$BR$6, $AU176&lt;=0), 0, IFERROR($K176-$AS176, "")))</f>
        <v/>
      </c>
      <c r="AY176" s="111" t="str">
        <f t="shared" si="81"/>
        <v/>
      </c>
      <c r="BA176" s="83" t="str">
        <f t="shared" si="82"/>
        <v/>
      </c>
      <c r="BC176" s="120" t="str">
        <f t="shared" si="71"/>
        <v>X</v>
      </c>
      <c r="BE176" s="90" t="str">
        <f t="shared" si="72"/>
        <v/>
      </c>
      <c r="BF176" s="90" t="str">
        <f t="shared" si="83"/>
        <v/>
      </c>
      <c r="BG176" s="111" t="str">
        <f t="shared" si="84"/>
        <v/>
      </c>
      <c r="BI176" s="90" t="str">
        <f t="shared" si="85"/>
        <v/>
      </c>
      <c r="BK176" s="120" t="str">
        <f>IF($I176="", "", IF(COUNTIF($I$11:$I176, $I176)&gt;1, "", $I176))</f>
        <v/>
      </c>
      <c r="BL176" s="90" t="str">
        <f t="shared" si="86"/>
        <v/>
      </c>
      <c r="BN176" s="90">
        <v>166</v>
      </c>
      <c r="BO176" s="120" t="str">
        <f t="shared" si="87"/>
        <v/>
      </c>
      <c r="BQ176" s="114" t="str">
        <f t="shared" si="73"/>
        <v/>
      </c>
    </row>
    <row r="177" spans="1:69" x14ac:dyDescent="0.25">
      <c r="A177" s="4"/>
      <c r="B177" s="37"/>
      <c r="C177" s="38"/>
      <c r="D177" s="39"/>
      <c r="E177" s="38"/>
      <c r="F177" s="47"/>
      <c r="G177" s="48"/>
      <c r="H177" s="52"/>
      <c r="I177" s="40"/>
      <c r="J177" s="56"/>
      <c r="K177" s="57"/>
      <c r="L177" s="40"/>
      <c r="M177" s="4"/>
      <c r="R177" s="26" t="str">
        <f t="shared" si="74"/>
        <v/>
      </c>
      <c r="S177" s="27" t="str">
        <f t="shared" si="75"/>
        <v/>
      </c>
      <c r="U177" s="18" t="str">
        <f t="shared" si="76"/>
        <v/>
      </c>
      <c r="W177" s="18" t="str">
        <f t="shared" si="60"/>
        <v/>
      </c>
      <c r="X177" s="18" t="str">
        <f t="shared" si="61"/>
        <v/>
      </c>
      <c r="Y177" s="18" t="str">
        <f t="shared" si="62"/>
        <v/>
      </c>
      <c r="Z177" s="18" t="str">
        <f t="shared" si="63"/>
        <v/>
      </c>
      <c r="AA177" s="18" t="str">
        <f t="shared" si="64"/>
        <v/>
      </c>
      <c r="AB177" s="18" t="str">
        <f t="shared" si="65"/>
        <v/>
      </c>
      <c r="AC177" s="18" t="str">
        <f t="shared" si="66"/>
        <v/>
      </c>
      <c r="AD177" s="18" t="str">
        <f t="shared" si="67"/>
        <v/>
      </c>
      <c r="AE177" s="18" t="str">
        <f t="shared" si="68"/>
        <v/>
      </c>
      <c r="AF177" s="18" t="str">
        <f t="shared" si="69"/>
        <v/>
      </c>
      <c r="AG177" s="18" t="str">
        <f t="shared" si="70"/>
        <v/>
      </c>
      <c r="AI177" s="117" t="str">
        <f t="shared" si="77"/>
        <v/>
      </c>
      <c r="AK177" s="117" t="str">
        <f>IF($B177="", "", SUMIF(Recipes!$C$11:$C$5010, $B177, Recipes!$BB$11:$BB$5010))</f>
        <v/>
      </c>
      <c r="AM177" s="133" t="str">
        <f t="shared" si="78"/>
        <v/>
      </c>
      <c r="AO177" s="133" t="str">
        <f>IF($AM177="", "", IF($AO$8='Shopping List'!$BR$6, 0, $J177))</f>
        <v/>
      </c>
      <c r="AQ177" s="133" t="str">
        <f t="shared" si="79"/>
        <v/>
      </c>
      <c r="AS177" s="133" t="str">
        <f t="shared" si="80"/>
        <v/>
      </c>
      <c r="AU177" s="133" t="str">
        <f>IF($AQ177="", "", IF($AW$8='Shopping List'!$BR$6, 0, IFERROR($K177-$AS177, "")))</f>
        <v/>
      </c>
      <c r="AW177" s="137" t="str">
        <f>IF($AQ177="", "", IF(OR($AW$8='Shopping List'!$BR$6, $AU177&lt;=0), 0, IFERROR($K177-$AS177, "")))</f>
        <v/>
      </c>
      <c r="AY177" s="111" t="str">
        <f t="shared" si="81"/>
        <v/>
      </c>
      <c r="BA177" s="83" t="str">
        <f t="shared" si="82"/>
        <v/>
      </c>
      <c r="BC177" s="120" t="str">
        <f t="shared" si="71"/>
        <v>X</v>
      </c>
      <c r="BE177" s="90" t="str">
        <f t="shared" si="72"/>
        <v/>
      </c>
      <c r="BF177" s="90" t="str">
        <f t="shared" si="83"/>
        <v/>
      </c>
      <c r="BG177" s="111" t="str">
        <f t="shared" si="84"/>
        <v/>
      </c>
      <c r="BI177" s="90" t="str">
        <f t="shared" si="85"/>
        <v/>
      </c>
      <c r="BK177" s="120" t="str">
        <f>IF($I177="", "", IF(COUNTIF($I$11:$I177, $I177)&gt;1, "", $I177))</f>
        <v/>
      </c>
      <c r="BL177" s="90" t="str">
        <f t="shared" si="86"/>
        <v/>
      </c>
      <c r="BN177" s="90">
        <v>167</v>
      </c>
      <c r="BO177" s="120" t="str">
        <f t="shared" si="87"/>
        <v/>
      </c>
      <c r="BQ177" s="114" t="str">
        <f t="shared" si="73"/>
        <v/>
      </c>
    </row>
    <row r="178" spans="1:69" x14ac:dyDescent="0.25">
      <c r="A178" s="4"/>
      <c r="B178" s="37"/>
      <c r="C178" s="38"/>
      <c r="D178" s="39"/>
      <c r="E178" s="38"/>
      <c r="F178" s="47"/>
      <c r="G178" s="48"/>
      <c r="H178" s="52"/>
      <c r="I178" s="40"/>
      <c r="J178" s="56"/>
      <c r="K178" s="57"/>
      <c r="L178" s="40"/>
      <c r="M178" s="4"/>
      <c r="R178" s="26" t="str">
        <f t="shared" si="74"/>
        <v/>
      </c>
      <c r="S178" s="27" t="str">
        <f t="shared" si="75"/>
        <v/>
      </c>
      <c r="U178" s="18" t="str">
        <f t="shared" si="76"/>
        <v/>
      </c>
      <c r="W178" s="18" t="str">
        <f t="shared" si="60"/>
        <v/>
      </c>
      <c r="X178" s="18" t="str">
        <f t="shared" si="61"/>
        <v/>
      </c>
      <c r="Y178" s="18" t="str">
        <f t="shared" si="62"/>
        <v/>
      </c>
      <c r="Z178" s="18" t="str">
        <f t="shared" si="63"/>
        <v/>
      </c>
      <c r="AA178" s="18" t="str">
        <f t="shared" si="64"/>
        <v/>
      </c>
      <c r="AB178" s="18" t="str">
        <f t="shared" si="65"/>
        <v/>
      </c>
      <c r="AC178" s="18" t="str">
        <f t="shared" si="66"/>
        <v/>
      </c>
      <c r="AD178" s="18" t="str">
        <f t="shared" si="67"/>
        <v/>
      </c>
      <c r="AE178" s="18" t="str">
        <f t="shared" si="68"/>
        <v/>
      </c>
      <c r="AF178" s="18" t="str">
        <f t="shared" si="69"/>
        <v/>
      </c>
      <c r="AG178" s="18" t="str">
        <f t="shared" si="70"/>
        <v/>
      </c>
      <c r="AI178" s="117" t="str">
        <f t="shared" si="77"/>
        <v/>
      </c>
      <c r="AK178" s="117" t="str">
        <f>IF($B178="", "", SUMIF(Recipes!$C$11:$C$5010, $B178, Recipes!$BB$11:$BB$5010))</f>
        <v/>
      </c>
      <c r="AM178" s="133" t="str">
        <f t="shared" si="78"/>
        <v/>
      </c>
      <c r="AO178" s="133" t="str">
        <f>IF($AM178="", "", IF($AO$8='Shopping List'!$BR$6, 0, $J178))</f>
        <v/>
      </c>
      <c r="AQ178" s="133" t="str">
        <f t="shared" si="79"/>
        <v/>
      </c>
      <c r="AS178" s="133" t="str">
        <f t="shared" si="80"/>
        <v/>
      </c>
      <c r="AU178" s="133" t="str">
        <f>IF($AQ178="", "", IF($AW$8='Shopping List'!$BR$6, 0, IFERROR($K178-$AS178, "")))</f>
        <v/>
      </c>
      <c r="AW178" s="137" t="str">
        <f>IF($AQ178="", "", IF(OR($AW$8='Shopping List'!$BR$6, $AU178&lt;=0), 0, IFERROR($K178-$AS178, "")))</f>
        <v/>
      </c>
      <c r="AY178" s="111" t="str">
        <f t="shared" si="81"/>
        <v/>
      </c>
      <c r="BA178" s="83" t="str">
        <f t="shared" si="82"/>
        <v/>
      </c>
      <c r="BC178" s="120" t="str">
        <f t="shared" si="71"/>
        <v>X</v>
      </c>
      <c r="BE178" s="90" t="str">
        <f t="shared" si="72"/>
        <v/>
      </c>
      <c r="BF178" s="90" t="str">
        <f t="shared" si="83"/>
        <v/>
      </c>
      <c r="BG178" s="111" t="str">
        <f t="shared" si="84"/>
        <v/>
      </c>
      <c r="BI178" s="90" t="str">
        <f t="shared" si="85"/>
        <v/>
      </c>
      <c r="BK178" s="120" t="str">
        <f>IF($I178="", "", IF(COUNTIF($I$11:$I178, $I178)&gt;1, "", $I178))</f>
        <v/>
      </c>
      <c r="BL178" s="90" t="str">
        <f t="shared" si="86"/>
        <v/>
      </c>
      <c r="BN178" s="90">
        <v>168</v>
      </c>
      <c r="BO178" s="120" t="str">
        <f t="shared" si="87"/>
        <v/>
      </c>
      <c r="BQ178" s="114" t="str">
        <f t="shared" si="73"/>
        <v/>
      </c>
    </row>
    <row r="179" spans="1:69" x14ac:dyDescent="0.25">
      <c r="A179" s="4"/>
      <c r="B179" s="37"/>
      <c r="C179" s="38"/>
      <c r="D179" s="39"/>
      <c r="E179" s="38"/>
      <c r="F179" s="47"/>
      <c r="G179" s="48"/>
      <c r="H179" s="52"/>
      <c r="I179" s="40"/>
      <c r="J179" s="56"/>
      <c r="K179" s="57"/>
      <c r="L179" s="40"/>
      <c r="M179" s="4"/>
      <c r="R179" s="26" t="str">
        <f t="shared" si="74"/>
        <v/>
      </c>
      <c r="S179" s="27" t="str">
        <f t="shared" si="75"/>
        <v/>
      </c>
      <c r="U179" s="18" t="str">
        <f t="shared" si="76"/>
        <v/>
      </c>
      <c r="W179" s="18" t="str">
        <f t="shared" si="60"/>
        <v/>
      </c>
      <c r="X179" s="18" t="str">
        <f t="shared" si="61"/>
        <v/>
      </c>
      <c r="Y179" s="18" t="str">
        <f t="shared" si="62"/>
        <v/>
      </c>
      <c r="Z179" s="18" t="str">
        <f t="shared" si="63"/>
        <v/>
      </c>
      <c r="AA179" s="18" t="str">
        <f t="shared" si="64"/>
        <v/>
      </c>
      <c r="AB179" s="18" t="str">
        <f t="shared" si="65"/>
        <v/>
      </c>
      <c r="AC179" s="18" t="str">
        <f t="shared" si="66"/>
        <v/>
      </c>
      <c r="AD179" s="18" t="str">
        <f t="shared" si="67"/>
        <v/>
      </c>
      <c r="AE179" s="18" t="str">
        <f t="shared" si="68"/>
        <v/>
      </c>
      <c r="AF179" s="18" t="str">
        <f t="shared" si="69"/>
        <v/>
      </c>
      <c r="AG179" s="18" t="str">
        <f t="shared" si="70"/>
        <v/>
      </c>
      <c r="AI179" s="117" t="str">
        <f t="shared" si="77"/>
        <v/>
      </c>
      <c r="AK179" s="117" t="str">
        <f>IF($B179="", "", SUMIF(Recipes!$C$11:$C$5010, $B179, Recipes!$BB$11:$BB$5010))</f>
        <v/>
      </c>
      <c r="AM179" s="133" t="str">
        <f t="shared" si="78"/>
        <v/>
      </c>
      <c r="AO179" s="133" t="str">
        <f>IF($AM179="", "", IF($AO$8='Shopping List'!$BR$6, 0, $J179))</f>
        <v/>
      </c>
      <c r="AQ179" s="133" t="str">
        <f t="shared" si="79"/>
        <v/>
      </c>
      <c r="AS179" s="133" t="str">
        <f t="shared" si="80"/>
        <v/>
      </c>
      <c r="AU179" s="133" t="str">
        <f>IF($AQ179="", "", IF($AW$8='Shopping List'!$BR$6, 0, IFERROR($K179-$AS179, "")))</f>
        <v/>
      </c>
      <c r="AW179" s="137" t="str">
        <f>IF($AQ179="", "", IF(OR($AW$8='Shopping List'!$BR$6, $AU179&lt;=0), 0, IFERROR($K179-$AS179, "")))</f>
        <v/>
      </c>
      <c r="AY179" s="111" t="str">
        <f t="shared" si="81"/>
        <v/>
      </c>
      <c r="BA179" s="83" t="str">
        <f t="shared" si="82"/>
        <v/>
      </c>
      <c r="BC179" s="120" t="str">
        <f t="shared" si="71"/>
        <v>X</v>
      </c>
      <c r="BE179" s="90" t="str">
        <f t="shared" si="72"/>
        <v/>
      </c>
      <c r="BF179" s="90" t="str">
        <f t="shared" si="83"/>
        <v/>
      </c>
      <c r="BG179" s="111" t="str">
        <f t="shared" si="84"/>
        <v/>
      </c>
      <c r="BI179" s="90" t="str">
        <f t="shared" si="85"/>
        <v/>
      </c>
      <c r="BK179" s="120" t="str">
        <f>IF($I179="", "", IF(COUNTIF($I$11:$I179, $I179)&gt;1, "", $I179))</f>
        <v/>
      </c>
      <c r="BL179" s="90" t="str">
        <f t="shared" si="86"/>
        <v/>
      </c>
      <c r="BN179" s="90">
        <v>169</v>
      </c>
      <c r="BO179" s="120" t="str">
        <f t="shared" si="87"/>
        <v/>
      </c>
      <c r="BQ179" s="114" t="str">
        <f t="shared" si="73"/>
        <v/>
      </c>
    </row>
    <row r="180" spans="1:69" x14ac:dyDescent="0.25">
      <c r="A180" s="4"/>
      <c r="B180" s="37"/>
      <c r="C180" s="38"/>
      <c r="D180" s="39"/>
      <c r="E180" s="38"/>
      <c r="F180" s="47"/>
      <c r="G180" s="48"/>
      <c r="H180" s="52"/>
      <c r="I180" s="40"/>
      <c r="J180" s="56"/>
      <c r="K180" s="57"/>
      <c r="L180" s="40"/>
      <c r="M180" s="4"/>
      <c r="R180" s="26" t="str">
        <f t="shared" si="74"/>
        <v/>
      </c>
      <c r="S180" s="27" t="str">
        <f t="shared" si="75"/>
        <v/>
      </c>
      <c r="U180" s="18" t="str">
        <f t="shared" si="76"/>
        <v/>
      </c>
      <c r="W180" s="18" t="str">
        <f t="shared" si="60"/>
        <v/>
      </c>
      <c r="X180" s="18" t="str">
        <f t="shared" si="61"/>
        <v/>
      </c>
      <c r="Y180" s="18" t="str">
        <f t="shared" si="62"/>
        <v/>
      </c>
      <c r="Z180" s="18" t="str">
        <f t="shared" si="63"/>
        <v/>
      </c>
      <c r="AA180" s="18" t="str">
        <f t="shared" si="64"/>
        <v/>
      </c>
      <c r="AB180" s="18" t="str">
        <f t="shared" si="65"/>
        <v/>
      </c>
      <c r="AC180" s="18" t="str">
        <f t="shared" si="66"/>
        <v/>
      </c>
      <c r="AD180" s="18" t="str">
        <f t="shared" si="67"/>
        <v/>
      </c>
      <c r="AE180" s="18" t="str">
        <f t="shared" si="68"/>
        <v/>
      </c>
      <c r="AF180" s="18" t="str">
        <f t="shared" si="69"/>
        <v/>
      </c>
      <c r="AG180" s="18" t="str">
        <f t="shared" si="70"/>
        <v/>
      </c>
      <c r="AI180" s="117" t="str">
        <f t="shared" si="77"/>
        <v/>
      </c>
      <c r="AK180" s="117" t="str">
        <f>IF($B180="", "", SUMIF(Recipes!$C$11:$C$5010, $B180, Recipes!$BB$11:$BB$5010))</f>
        <v/>
      </c>
      <c r="AM180" s="133" t="str">
        <f t="shared" si="78"/>
        <v/>
      </c>
      <c r="AO180" s="133" t="str">
        <f>IF($AM180="", "", IF($AO$8='Shopping List'!$BR$6, 0, $J180))</f>
        <v/>
      </c>
      <c r="AQ180" s="133" t="str">
        <f t="shared" si="79"/>
        <v/>
      </c>
      <c r="AS180" s="133" t="str">
        <f t="shared" si="80"/>
        <v/>
      </c>
      <c r="AU180" s="133" t="str">
        <f>IF($AQ180="", "", IF($AW$8='Shopping List'!$BR$6, 0, IFERROR($K180-$AS180, "")))</f>
        <v/>
      </c>
      <c r="AW180" s="137" t="str">
        <f>IF($AQ180="", "", IF(OR($AW$8='Shopping List'!$BR$6, $AU180&lt;=0), 0, IFERROR($K180-$AS180, "")))</f>
        <v/>
      </c>
      <c r="AY180" s="111" t="str">
        <f t="shared" si="81"/>
        <v/>
      </c>
      <c r="BA180" s="83" t="str">
        <f t="shared" si="82"/>
        <v/>
      </c>
      <c r="BC180" s="120" t="str">
        <f t="shared" si="71"/>
        <v>X</v>
      </c>
      <c r="BE180" s="90" t="str">
        <f t="shared" si="72"/>
        <v/>
      </c>
      <c r="BF180" s="90" t="str">
        <f t="shared" si="83"/>
        <v/>
      </c>
      <c r="BG180" s="111" t="str">
        <f t="shared" si="84"/>
        <v/>
      </c>
      <c r="BI180" s="90" t="str">
        <f t="shared" si="85"/>
        <v/>
      </c>
      <c r="BK180" s="120" t="str">
        <f>IF($I180="", "", IF(COUNTIF($I$11:$I180, $I180)&gt;1, "", $I180))</f>
        <v/>
      </c>
      <c r="BL180" s="90" t="str">
        <f t="shared" si="86"/>
        <v/>
      </c>
      <c r="BN180" s="90">
        <v>170</v>
      </c>
      <c r="BO180" s="120" t="str">
        <f t="shared" si="87"/>
        <v/>
      </c>
      <c r="BQ180" s="114" t="str">
        <f t="shared" si="73"/>
        <v/>
      </c>
    </row>
    <row r="181" spans="1:69" x14ac:dyDescent="0.25">
      <c r="A181" s="4"/>
      <c r="B181" s="37"/>
      <c r="C181" s="38"/>
      <c r="D181" s="39"/>
      <c r="E181" s="38"/>
      <c r="F181" s="47"/>
      <c r="G181" s="48"/>
      <c r="H181" s="52"/>
      <c r="I181" s="40"/>
      <c r="J181" s="56"/>
      <c r="K181" s="57"/>
      <c r="L181" s="40"/>
      <c r="M181" s="4"/>
      <c r="R181" s="26" t="str">
        <f t="shared" si="74"/>
        <v/>
      </c>
      <c r="S181" s="27" t="str">
        <f t="shared" si="75"/>
        <v/>
      </c>
      <c r="U181" s="18" t="str">
        <f t="shared" si="76"/>
        <v/>
      </c>
      <c r="W181" s="18" t="str">
        <f t="shared" si="60"/>
        <v/>
      </c>
      <c r="X181" s="18" t="str">
        <f t="shared" si="61"/>
        <v/>
      </c>
      <c r="Y181" s="18" t="str">
        <f t="shared" si="62"/>
        <v/>
      </c>
      <c r="Z181" s="18" t="str">
        <f t="shared" si="63"/>
        <v/>
      </c>
      <c r="AA181" s="18" t="str">
        <f t="shared" si="64"/>
        <v/>
      </c>
      <c r="AB181" s="18" t="str">
        <f t="shared" si="65"/>
        <v/>
      </c>
      <c r="AC181" s="18" t="str">
        <f t="shared" si="66"/>
        <v/>
      </c>
      <c r="AD181" s="18" t="str">
        <f t="shared" si="67"/>
        <v/>
      </c>
      <c r="AE181" s="18" t="str">
        <f t="shared" si="68"/>
        <v/>
      </c>
      <c r="AF181" s="18" t="str">
        <f t="shared" si="69"/>
        <v/>
      </c>
      <c r="AG181" s="18" t="str">
        <f t="shared" si="70"/>
        <v/>
      </c>
      <c r="AI181" s="117" t="str">
        <f t="shared" si="77"/>
        <v/>
      </c>
      <c r="AK181" s="117" t="str">
        <f>IF($B181="", "", SUMIF(Recipes!$C$11:$C$5010, $B181, Recipes!$BB$11:$BB$5010))</f>
        <v/>
      </c>
      <c r="AM181" s="133" t="str">
        <f t="shared" si="78"/>
        <v/>
      </c>
      <c r="AO181" s="133" t="str">
        <f>IF($AM181="", "", IF($AO$8='Shopping List'!$BR$6, 0, $J181))</f>
        <v/>
      </c>
      <c r="AQ181" s="133" t="str">
        <f t="shared" si="79"/>
        <v/>
      </c>
      <c r="AS181" s="133" t="str">
        <f t="shared" si="80"/>
        <v/>
      </c>
      <c r="AU181" s="133" t="str">
        <f>IF($AQ181="", "", IF($AW$8='Shopping List'!$BR$6, 0, IFERROR($K181-$AS181, "")))</f>
        <v/>
      </c>
      <c r="AW181" s="137" t="str">
        <f>IF($AQ181="", "", IF(OR($AW$8='Shopping List'!$BR$6, $AU181&lt;=0), 0, IFERROR($K181-$AS181, "")))</f>
        <v/>
      </c>
      <c r="AY181" s="111" t="str">
        <f t="shared" si="81"/>
        <v/>
      </c>
      <c r="BA181" s="83" t="str">
        <f t="shared" si="82"/>
        <v/>
      </c>
      <c r="BC181" s="120" t="str">
        <f t="shared" si="71"/>
        <v>X</v>
      </c>
      <c r="BE181" s="90" t="str">
        <f t="shared" si="72"/>
        <v/>
      </c>
      <c r="BF181" s="90" t="str">
        <f t="shared" si="83"/>
        <v/>
      </c>
      <c r="BG181" s="111" t="str">
        <f t="shared" si="84"/>
        <v/>
      </c>
      <c r="BI181" s="90" t="str">
        <f t="shared" si="85"/>
        <v/>
      </c>
      <c r="BK181" s="120" t="str">
        <f>IF($I181="", "", IF(COUNTIF($I$11:$I181, $I181)&gt;1, "", $I181))</f>
        <v/>
      </c>
      <c r="BL181" s="90" t="str">
        <f t="shared" si="86"/>
        <v/>
      </c>
      <c r="BN181" s="90">
        <v>171</v>
      </c>
      <c r="BO181" s="120" t="str">
        <f t="shared" si="87"/>
        <v/>
      </c>
      <c r="BQ181" s="114" t="str">
        <f t="shared" si="73"/>
        <v/>
      </c>
    </row>
    <row r="182" spans="1:69" x14ac:dyDescent="0.25">
      <c r="A182" s="4"/>
      <c r="B182" s="37"/>
      <c r="C182" s="38"/>
      <c r="D182" s="39"/>
      <c r="E182" s="38"/>
      <c r="F182" s="47"/>
      <c r="G182" s="48"/>
      <c r="H182" s="52"/>
      <c r="I182" s="40"/>
      <c r="J182" s="56"/>
      <c r="K182" s="57"/>
      <c r="L182" s="40"/>
      <c r="M182" s="4"/>
      <c r="R182" s="26" t="str">
        <f t="shared" si="74"/>
        <v/>
      </c>
      <c r="S182" s="27" t="str">
        <f t="shared" si="75"/>
        <v/>
      </c>
      <c r="U182" s="18" t="str">
        <f t="shared" si="76"/>
        <v/>
      </c>
      <c r="W182" s="18" t="str">
        <f t="shared" si="60"/>
        <v/>
      </c>
      <c r="X182" s="18" t="str">
        <f t="shared" si="61"/>
        <v/>
      </c>
      <c r="Y182" s="18" t="str">
        <f t="shared" si="62"/>
        <v/>
      </c>
      <c r="Z182" s="18" t="str">
        <f t="shared" si="63"/>
        <v/>
      </c>
      <c r="AA182" s="18" t="str">
        <f t="shared" si="64"/>
        <v/>
      </c>
      <c r="AB182" s="18" t="str">
        <f t="shared" si="65"/>
        <v/>
      </c>
      <c r="AC182" s="18" t="str">
        <f t="shared" si="66"/>
        <v/>
      </c>
      <c r="AD182" s="18" t="str">
        <f t="shared" si="67"/>
        <v/>
      </c>
      <c r="AE182" s="18" t="str">
        <f t="shared" si="68"/>
        <v/>
      </c>
      <c r="AF182" s="18" t="str">
        <f t="shared" si="69"/>
        <v/>
      </c>
      <c r="AG182" s="18" t="str">
        <f t="shared" si="70"/>
        <v/>
      </c>
      <c r="AI182" s="117" t="str">
        <f t="shared" si="77"/>
        <v/>
      </c>
      <c r="AK182" s="117" t="str">
        <f>IF($B182="", "", SUMIF(Recipes!$C$11:$C$5010, $B182, Recipes!$BB$11:$BB$5010))</f>
        <v/>
      </c>
      <c r="AM182" s="133" t="str">
        <f t="shared" si="78"/>
        <v/>
      </c>
      <c r="AO182" s="133" t="str">
        <f>IF($AM182="", "", IF($AO$8='Shopping List'!$BR$6, 0, $J182))</f>
        <v/>
      </c>
      <c r="AQ182" s="133" t="str">
        <f t="shared" si="79"/>
        <v/>
      </c>
      <c r="AS182" s="133" t="str">
        <f t="shared" si="80"/>
        <v/>
      </c>
      <c r="AU182" s="133" t="str">
        <f>IF($AQ182="", "", IF($AW$8='Shopping List'!$BR$6, 0, IFERROR($K182-$AS182, "")))</f>
        <v/>
      </c>
      <c r="AW182" s="137" t="str">
        <f>IF($AQ182="", "", IF(OR($AW$8='Shopping List'!$BR$6, $AU182&lt;=0), 0, IFERROR($K182-$AS182, "")))</f>
        <v/>
      </c>
      <c r="AY182" s="111" t="str">
        <f t="shared" si="81"/>
        <v/>
      </c>
      <c r="BA182" s="83" t="str">
        <f t="shared" si="82"/>
        <v/>
      </c>
      <c r="BC182" s="120" t="str">
        <f t="shared" si="71"/>
        <v>X</v>
      </c>
      <c r="BE182" s="90" t="str">
        <f t="shared" si="72"/>
        <v/>
      </c>
      <c r="BF182" s="90" t="str">
        <f t="shared" si="83"/>
        <v/>
      </c>
      <c r="BG182" s="111" t="str">
        <f t="shared" si="84"/>
        <v/>
      </c>
      <c r="BI182" s="90" t="str">
        <f t="shared" si="85"/>
        <v/>
      </c>
      <c r="BK182" s="120" t="str">
        <f>IF($I182="", "", IF(COUNTIF($I$11:$I182, $I182)&gt;1, "", $I182))</f>
        <v/>
      </c>
      <c r="BL182" s="90" t="str">
        <f t="shared" si="86"/>
        <v/>
      </c>
      <c r="BN182" s="90">
        <v>172</v>
      </c>
      <c r="BO182" s="120" t="str">
        <f t="shared" si="87"/>
        <v/>
      </c>
      <c r="BQ182" s="114" t="str">
        <f t="shared" si="73"/>
        <v/>
      </c>
    </row>
    <row r="183" spans="1:69" x14ac:dyDescent="0.25">
      <c r="A183" s="4"/>
      <c r="B183" s="37"/>
      <c r="C183" s="38"/>
      <c r="D183" s="39"/>
      <c r="E183" s="38"/>
      <c r="F183" s="47"/>
      <c r="G183" s="48"/>
      <c r="H183" s="52"/>
      <c r="I183" s="40"/>
      <c r="J183" s="56"/>
      <c r="K183" s="57"/>
      <c r="L183" s="40"/>
      <c r="M183" s="4"/>
      <c r="R183" s="26" t="str">
        <f t="shared" si="74"/>
        <v/>
      </c>
      <c r="S183" s="27" t="str">
        <f t="shared" si="75"/>
        <v/>
      </c>
      <c r="U183" s="18" t="str">
        <f t="shared" si="76"/>
        <v/>
      </c>
      <c r="W183" s="18" t="str">
        <f t="shared" si="60"/>
        <v/>
      </c>
      <c r="X183" s="18" t="str">
        <f t="shared" si="61"/>
        <v/>
      </c>
      <c r="Y183" s="18" t="str">
        <f t="shared" si="62"/>
        <v/>
      </c>
      <c r="Z183" s="18" t="str">
        <f t="shared" si="63"/>
        <v/>
      </c>
      <c r="AA183" s="18" t="str">
        <f t="shared" si="64"/>
        <v/>
      </c>
      <c r="AB183" s="18" t="str">
        <f t="shared" si="65"/>
        <v/>
      </c>
      <c r="AC183" s="18" t="str">
        <f t="shared" si="66"/>
        <v/>
      </c>
      <c r="AD183" s="18" t="str">
        <f t="shared" si="67"/>
        <v/>
      </c>
      <c r="AE183" s="18" t="str">
        <f t="shared" si="68"/>
        <v/>
      </c>
      <c r="AF183" s="18" t="str">
        <f t="shared" si="69"/>
        <v/>
      </c>
      <c r="AG183" s="18" t="str">
        <f t="shared" si="70"/>
        <v/>
      </c>
      <c r="AI183" s="117" t="str">
        <f t="shared" si="77"/>
        <v/>
      </c>
      <c r="AK183" s="117" t="str">
        <f>IF($B183="", "", SUMIF(Recipes!$C$11:$C$5010, $B183, Recipes!$BB$11:$BB$5010))</f>
        <v/>
      </c>
      <c r="AM183" s="133" t="str">
        <f t="shared" si="78"/>
        <v/>
      </c>
      <c r="AO183" s="133" t="str">
        <f>IF($AM183="", "", IF($AO$8='Shopping List'!$BR$6, 0, $J183))</f>
        <v/>
      </c>
      <c r="AQ183" s="133" t="str">
        <f t="shared" si="79"/>
        <v/>
      </c>
      <c r="AS183" s="133" t="str">
        <f t="shared" si="80"/>
        <v/>
      </c>
      <c r="AU183" s="133" t="str">
        <f>IF($AQ183="", "", IF($AW$8='Shopping List'!$BR$6, 0, IFERROR($K183-$AS183, "")))</f>
        <v/>
      </c>
      <c r="AW183" s="137" t="str">
        <f>IF($AQ183="", "", IF(OR($AW$8='Shopping List'!$BR$6, $AU183&lt;=0), 0, IFERROR($K183-$AS183, "")))</f>
        <v/>
      </c>
      <c r="AY183" s="111" t="str">
        <f t="shared" si="81"/>
        <v/>
      </c>
      <c r="BA183" s="83" t="str">
        <f t="shared" si="82"/>
        <v/>
      </c>
      <c r="BC183" s="120" t="str">
        <f t="shared" si="71"/>
        <v>X</v>
      </c>
      <c r="BE183" s="90" t="str">
        <f t="shared" si="72"/>
        <v/>
      </c>
      <c r="BF183" s="90" t="str">
        <f t="shared" si="83"/>
        <v/>
      </c>
      <c r="BG183" s="111" t="str">
        <f t="shared" si="84"/>
        <v/>
      </c>
      <c r="BI183" s="90" t="str">
        <f t="shared" si="85"/>
        <v/>
      </c>
      <c r="BK183" s="120" t="str">
        <f>IF($I183="", "", IF(COUNTIF($I$11:$I183, $I183)&gt;1, "", $I183))</f>
        <v/>
      </c>
      <c r="BL183" s="90" t="str">
        <f t="shared" si="86"/>
        <v/>
      </c>
      <c r="BN183" s="90">
        <v>173</v>
      </c>
      <c r="BO183" s="120" t="str">
        <f t="shared" si="87"/>
        <v/>
      </c>
      <c r="BQ183" s="114" t="str">
        <f t="shared" si="73"/>
        <v/>
      </c>
    </row>
    <row r="184" spans="1:69" x14ac:dyDescent="0.25">
      <c r="A184" s="4"/>
      <c r="B184" s="37"/>
      <c r="C184" s="38"/>
      <c r="D184" s="39"/>
      <c r="E184" s="38"/>
      <c r="F184" s="47"/>
      <c r="G184" s="48"/>
      <c r="H184" s="52"/>
      <c r="I184" s="40"/>
      <c r="J184" s="56"/>
      <c r="K184" s="57"/>
      <c r="L184" s="40"/>
      <c r="M184" s="4"/>
      <c r="R184" s="26" t="str">
        <f t="shared" si="74"/>
        <v/>
      </c>
      <c r="S184" s="27" t="str">
        <f t="shared" si="75"/>
        <v/>
      </c>
      <c r="U184" s="18" t="str">
        <f t="shared" si="76"/>
        <v/>
      </c>
      <c r="W184" s="18" t="str">
        <f t="shared" si="60"/>
        <v/>
      </c>
      <c r="X184" s="18" t="str">
        <f t="shared" si="61"/>
        <v/>
      </c>
      <c r="Y184" s="18" t="str">
        <f t="shared" si="62"/>
        <v/>
      </c>
      <c r="Z184" s="18" t="str">
        <f t="shared" si="63"/>
        <v/>
      </c>
      <c r="AA184" s="18" t="str">
        <f t="shared" si="64"/>
        <v/>
      </c>
      <c r="AB184" s="18" t="str">
        <f t="shared" si="65"/>
        <v/>
      </c>
      <c r="AC184" s="18" t="str">
        <f t="shared" si="66"/>
        <v/>
      </c>
      <c r="AD184" s="18" t="str">
        <f t="shared" si="67"/>
        <v/>
      </c>
      <c r="AE184" s="18" t="str">
        <f t="shared" si="68"/>
        <v/>
      </c>
      <c r="AF184" s="18" t="str">
        <f t="shared" si="69"/>
        <v/>
      </c>
      <c r="AG184" s="18" t="str">
        <f t="shared" si="70"/>
        <v/>
      </c>
      <c r="AI184" s="117" t="str">
        <f t="shared" si="77"/>
        <v/>
      </c>
      <c r="AK184" s="117" t="str">
        <f>IF($B184="", "", SUMIF(Recipes!$C$11:$C$5010, $B184, Recipes!$BB$11:$BB$5010))</f>
        <v/>
      </c>
      <c r="AM184" s="133" t="str">
        <f t="shared" si="78"/>
        <v/>
      </c>
      <c r="AO184" s="133" t="str">
        <f>IF($AM184="", "", IF($AO$8='Shopping List'!$BR$6, 0, $J184))</f>
        <v/>
      </c>
      <c r="AQ184" s="133" t="str">
        <f t="shared" si="79"/>
        <v/>
      </c>
      <c r="AS184" s="133" t="str">
        <f t="shared" si="80"/>
        <v/>
      </c>
      <c r="AU184" s="133" t="str">
        <f>IF($AQ184="", "", IF($AW$8='Shopping List'!$BR$6, 0, IFERROR($K184-$AS184, "")))</f>
        <v/>
      </c>
      <c r="AW184" s="137" t="str">
        <f>IF($AQ184="", "", IF(OR($AW$8='Shopping List'!$BR$6, $AU184&lt;=0), 0, IFERROR($K184-$AS184, "")))</f>
        <v/>
      </c>
      <c r="AY184" s="111" t="str">
        <f t="shared" si="81"/>
        <v/>
      </c>
      <c r="BA184" s="83" t="str">
        <f t="shared" si="82"/>
        <v/>
      </c>
      <c r="BC184" s="120" t="str">
        <f t="shared" si="71"/>
        <v>X</v>
      </c>
      <c r="BE184" s="90" t="str">
        <f t="shared" si="72"/>
        <v/>
      </c>
      <c r="BF184" s="90" t="str">
        <f t="shared" si="83"/>
        <v/>
      </c>
      <c r="BG184" s="111" t="str">
        <f t="shared" si="84"/>
        <v/>
      </c>
      <c r="BI184" s="90" t="str">
        <f t="shared" si="85"/>
        <v/>
      </c>
      <c r="BK184" s="120" t="str">
        <f>IF($I184="", "", IF(COUNTIF($I$11:$I184, $I184)&gt;1, "", $I184))</f>
        <v/>
      </c>
      <c r="BL184" s="90" t="str">
        <f t="shared" si="86"/>
        <v/>
      </c>
      <c r="BN184" s="90">
        <v>174</v>
      </c>
      <c r="BO184" s="120" t="str">
        <f t="shared" si="87"/>
        <v/>
      </c>
      <c r="BQ184" s="114" t="str">
        <f t="shared" si="73"/>
        <v/>
      </c>
    </row>
    <row r="185" spans="1:69" x14ac:dyDescent="0.25">
      <c r="A185" s="4"/>
      <c r="B185" s="37"/>
      <c r="C185" s="38"/>
      <c r="D185" s="39"/>
      <c r="E185" s="38"/>
      <c r="F185" s="47"/>
      <c r="G185" s="48"/>
      <c r="H185" s="52"/>
      <c r="I185" s="40"/>
      <c r="J185" s="56"/>
      <c r="K185" s="57"/>
      <c r="L185" s="40"/>
      <c r="M185" s="4"/>
      <c r="R185" s="26" t="str">
        <f t="shared" si="74"/>
        <v/>
      </c>
      <c r="S185" s="27" t="str">
        <f t="shared" si="75"/>
        <v/>
      </c>
      <c r="U185" s="18" t="str">
        <f t="shared" si="76"/>
        <v/>
      </c>
      <c r="W185" s="18" t="str">
        <f t="shared" si="60"/>
        <v/>
      </c>
      <c r="X185" s="18" t="str">
        <f t="shared" si="61"/>
        <v/>
      </c>
      <c r="Y185" s="18" t="str">
        <f t="shared" si="62"/>
        <v/>
      </c>
      <c r="Z185" s="18" t="str">
        <f t="shared" si="63"/>
        <v/>
      </c>
      <c r="AA185" s="18" t="str">
        <f t="shared" si="64"/>
        <v/>
      </c>
      <c r="AB185" s="18" t="str">
        <f t="shared" si="65"/>
        <v/>
      </c>
      <c r="AC185" s="18" t="str">
        <f t="shared" si="66"/>
        <v/>
      </c>
      <c r="AD185" s="18" t="str">
        <f t="shared" si="67"/>
        <v/>
      </c>
      <c r="AE185" s="18" t="str">
        <f t="shared" si="68"/>
        <v/>
      </c>
      <c r="AF185" s="18" t="str">
        <f t="shared" si="69"/>
        <v/>
      </c>
      <c r="AG185" s="18" t="str">
        <f t="shared" si="70"/>
        <v/>
      </c>
      <c r="AI185" s="117" t="str">
        <f t="shared" si="77"/>
        <v/>
      </c>
      <c r="AK185" s="117" t="str">
        <f>IF($B185="", "", SUMIF(Recipes!$C$11:$C$5010, $B185, Recipes!$BB$11:$BB$5010))</f>
        <v/>
      </c>
      <c r="AM185" s="133" t="str">
        <f t="shared" si="78"/>
        <v/>
      </c>
      <c r="AO185" s="133" t="str">
        <f>IF($AM185="", "", IF($AO$8='Shopping List'!$BR$6, 0, $J185))</f>
        <v/>
      </c>
      <c r="AQ185" s="133" t="str">
        <f t="shared" si="79"/>
        <v/>
      </c>
      <c r="AS185" s="133" t="str">
        <f t="shared" si="80"/>
        <v/>
      </c>
      <c r="AU185" s="133" t="str">
        <f>IF($AQ185="", "", IF($AW$8='Shopping List'!$BR$6, 0, IFERROR($K185-$AS185, "")))</f>
        <v/>
      </c>
      <c r="AW185" s="137" t="str">
        <f>IF($AQ185="", "", IF(OR($AW$8='Shopping List'!$BR$6, $AU185&lt;=0), 0, IFERROR($K185-$AS185, "")))</f>
        <v/>
      </c>
      <c r="AY185" s="111" t="str">
        <f t="shared" si="81"/>
        <v/>
      </c>
      <c r="BA185" s="83" t="str">
        <f t="shared" si="82"/>
        <v/>
      </c>
      <c r="BC185" s="120" t="str">
        <f t="shared" si="71"/>
        <v>X</v>
      </c>
      <c r="BE185" s="90" t="str">
        <f t="shared" si="72"/>
        <v/>
      </c>
      <c r="BF185" s="90" t="str">
        <f t="shared" si="83"/>
        <v/>
      </c>
      <c r="BG185" s="111" t="str">
        <f t="shared" si="84"/>
        <v/>
      </c>
      <c r="BI185" s="90" t="str">
        <f t="shared" si="85"/>
        <v/>
      </c>
      <c r="BK185" s="120" t="str">
        <f>IF($I185="", "", IF(COUNTIF($I$11:$I185, $I185)&gt;1, "", $I185))</f>
        <v/>
      </c>
      <c r="BL185" s="90" t="str">
        <f t="shared" si="86"/>
        <v/>
      </c>
      <c r="BN185" s="90">
        <v>175</v>
      </c>
      <c r="BO185" s="120" t="str">
        <f t="shared" si="87"/>
        <v/>
      </c>
      <c r="BQ185" s="114" t="str">
        <f t="shared" si="73"/>
        <v/>
      </c>
    </row>
    <row r="186" spans="1:69" x14ac:dyDescent="0.25">
      <c r="A186" s="4"/>
      <c r="B186" s="37"/>
      <c r="C186" s="38"/>
      <c r="D186" s="39"/>
      <c r="E186" s="38"/>
      <c r="F186" s="47"/>
      <c r="G186" s="48"/>
      <c r="H186" s="52"/>
      <c r="I186" s="40"/>
      <c r="J186" s="56"/>
      <c r="K186" s="57"/>
      <c r="L186" s="40"/>
      <c r="M186" s="4"/>
      <c r="R186" s="26" t="str">
        <f t="shared" si="74"/>
        <v/>
      </c>
      <c r="S186" s="27" t="str">
        <f t="shared" si="75"/>
        <v/>
      </c>
      <c r="U186" s="18" t="str">
        <f t="shared" si="76"/>
        <v/>
      </c>
      <c r="W186" s="18" t="str">
        <f t="shared" si="60"/>
        <v/>
      </c>
      <c r="X186" s="18" t="str">
        <f t="shared" si="61"/>
        <v/>
      </c>
      <c r="Y186" s="18" t="str">
        <f t="shared" si="62"/>
        <v/>
      </c>
      <c r="Z186" s="18" t="str">
        <f t="shared" si="63"/>
        <v/>
      </c>
      <c r="AA186" s="18" t="str">
        <f t="shared" si="64"/>
        <v/>
      </c>
      <c r="AB186" s="18" t="str">
        <f t="shared" si="65"/>
        <v/>
      </c>
      <c r="AC186" s="18" t="str">
        <f t="shared" si="66"/>
        <v/>
      </c>
      <c r="AD186" s="18" t="str">
        <f t="shared" si="67"/>
        <v/>
      </c>
      <c r="AE186" s="18" t="str">
        <f t="shared" si="68"/>
        <v/>
      </c>
      <c r="AF186" s="18" t="str">
        <f t="shared" si="69"/>
        <v/>
      </c>
      <c r="AG186" s="18" t="str">
        <f t="shared" si="70"/>
        <v/>
      </c>
      <c r="AI186" s="117" t="str">
        <f t="shared" si="77"/>
        <v/>
      </c>
      <c r="AK186" s="117" t="str">
        <f>IF($B186="", "", SUMIF(Recipes!$C$11:$C$5010, $B186, Recipes!$BB$11:$BB$5010))</f>
        <v/>
      </c>
      <c r="AM186" s="133" t="str">
        <f t="shared" si="78"/>
        <v/>
      </c>
      <c r="AO186" s="133" t="str">
        <f>IF($AM186="", "", IF($AO$8='Shopping List'!$BR$6, 0, $J186))</f>
        <v/>
      </c>
      <c r="AQ186" s="133" t="str">
        <f t="shared" si="79"/>
        <v/>
      </c>
      <c r="AS186" s="133" t="str">
        <f t="shared" si="80"/>
        <v/>
      </c>
      <c r="AU186" s="133" t="str">
        <f>IF($AQ186="", "", IF($AW$8='Shopping List'!$BR$6, 0, IFERROR($K186-$AS186, "")))</f>
        <v/>
      </c>
      <c r="AW186" s="137" t="str">
        <f>IF($AQ186="", "", IF(OR($AW$8='Shopping List'!$BR$6, $AU186&lt;=0), 0, IFERROR($K186-$AS186, "")))</f>
        <v/>
      </c>
      <c r="AY186" s="111" t="str">
        <f t="shared" si="81"/>
        <v/>
      </c>
      <c r="BA186" s="83" t="str">
        <f t="shared" si="82"/>
        <v/>
      </c>
      <c r="BC186" s="120" t="str">
        <f t="shared" si="71"/>
        <v>X</v>
      </c>
      <c r="BE186" s="90" t="str">
        <f t="shared" si="72"/>
        <v/>
      </c>
      <c r="BF186" s="90" t="str">
        <f t="shared" si="83"/>
        <v/>
      </c>
      <c r="BG186" s="111" t="str">
        <f t="shared" si="84"/>
        <v/>
      </c>
      <c r="BI186" s="90" t="str">
        <f t="shared" si="85"/>
        <v/>
      </c>
      <c r="BK186" s="120" t="str">
        <f>IF($I186="", "", IF(COUNTIF($I$11:$I186, $I186)&gt;1, "", $I186))</f>
        <v/>
      </c>
      <c r="BL186" s="90" t="str">
        <f t="shared" si="86"/>
        <v/>
      </c>
      <c r="BN186" s="90">
        <v>176</v>
      </c>
      <c r="BO186" s="120" t="str">
        <f t="shared" si="87"/>
        <v/>
      </c>
      <c r="BQ186" s="114" t="str">
        <f t="shared" si="73"/>
        <v/>
      </c>
    </row>
    <row r="187" spans="1:69" x14ac:dyDescent="0.25">
      <c r="A187" s="4"/>
      <c r="B187" s="37"/>
      <c r="C187" s="38"/>
      <c r="D187" s="39"/>
      <c r="E187" s="38"/>
      <c r="F187" s="47"/>
      <c r="G187" s="48"/>
      <c r="H187" s="52"/>
      <c r="I187" s="40"/>
      <c r="J187" s="56"/>
      <c r="K187" s="57"/>
      <c r="L187" s="40"/>
      <c r="M187" s="4"/>
      <c r="R187" s="26" t="str">
        <f t="shared" si="74"/>
        <v/>
      </c>
      <c r="S187" s="27" t="str">
        <f t="shared" si="75"/>
        <v/>
      </c>
      <c r="U187" s="18" t="str">
        <f t="shared" si="76"/>
        <v/>
      </c>
      <c r="W187" s="18" t="str">
        <f t="shared" si="60"/>
        <v/>
      </c>
      <c r="X187" s="18" t="str">
        <f t="shared" si="61"/>
        <v/>
      </c>
      <c r="Y187" s="18" t="str">
        <f t="shared" si="62"/>
        <v/>
      </c>
      <c r="Z187" s="18" t="str">
        <f t="shared" si="63"/>
        <v/>
      </c>
      <c r="AA187" s="18" t="str">
        <f t="shared" si="64"/>
        <v/>
      </c>
      <c r="AB187" s="18" t="str">
        <f t="shared" si="65"/>
        <v/>
      </c>
      <c r="AC187" s="18" t="str">
        <f t="shared" si="66"/>
        <v/>
      </c>
      <c r="AD187" s="18" t="str">
        <f t="shared" si="67"/>
        <v/>
      </c>
      <c r="AE187" s="18" t="str">
        <f t="shared" si="68"/>
        <v/>
      </c>
      <c r="AF187" s="18" t="str">
        <f t="shared" si="69"/>
        <v/>
      </c>
      <c r="AG187" s="18" t="str">
        <f t="shared" si="70"/>
        <v/>
      </c>
      <c r="AI187" s="117" t="str">
        <f t="shared" si="77"/>
        <v/>
      </c>
      <c r="AK187" s="117" t="str">
        <f>IF($B187="", "", SUMIF(Recipes!$C$11:$C$5010, $B187, Recipes!$BB$11:$BB$5010))</f>
        <v/>
      </c>
      <c r="AM187" s="133" t="str">
        <f t="shared" si="78"/>
        <v/>
      </c>
      <c r="AO187" s="133" t="str">
        <f>IF($AM187="", "", IF($AO$8='Shopping List'!$BR$6, 0, $J187))</f>
        <v/>
      </c>
      <c r="AQ187" s="133" t="str">
        <f t="shared" si="79"/>
        <v/>
      </c>
      <c r="AS187" s="133" t="str">
        <f t="shared" si="80"/>
        <v/>
      </c>
      <c r="AU187" s="133" t="str">
        <f>IF($AQ187="", "", IF($AW$8='Shopping List'!$BR$6, 0, IFERROR($K187-$AS187, "")))</f>
        <v/>
      </c>
      <c r="AW187" s="137" t="str">
        <f>IF($AQ187="", "", IF(OR($AW$8='Shopping List'!$BR$6, $AU187&lt;=0), 0, IFERROR($K187-$AS187, "")))</f>
        <v/>
      </c>
      <c r="AY187" s="111" t="str">
        <f t="shared" si="81"/>
        <v/>
      </c>
      <c r="BA187" s="83" t="str">
        <f t="shared" si="82"/>
        <v/>
      </c>
      <c r="BC187" s="120" t="str">
        <f t="shared" si="71"/>
        <v>X</v>
      </c>
      <c r="BE187" s="90" t="str">
        <f t="shared" si="72"/>
        <v/>
      </c>
      <c r="BF187" s="90" t="str">
        <f t="shared" si="83"/>
        <v/>
      </c>
      <c r="BG187" s="111" t="str">
        <f t="shared" si="84"/>
        <v/>
      </c>
      <c r="BI187" s="90" t="str">
        <f t="shared" si="85"/>
        <v/>
      </c>
      <c r="BK187" s="120" t="str">
        <f>IF($I187="", "", IF(COUNTIF($I$11:$I187, $I187)&gt;1, "", $I187))</f>
        <v/>
      </c>
      <c r="BL187" s="90" t="str">
        <f t="shared" si="86"/>
        <v/>
      </c>
      <c r="BN187" s="90">
        <v>177</v>
      </c>
      <c r="BO187" s="120" t="str">
        <f t="shared" si="87"/>
        <v/>
      </c>
      <c r="BQ187" s="114" t="str">
        <f t="shared" si="73"/>
        <v/>
      </c>
    </row>
    <row r="188" spans="1:69" x14ac:dyDescent="0.25">
      <c r="A188" s="4"/>
      <c r="B188" s="37"/>
      <c r="C188" s="38"/>
      <c r="D188" s="39"/>
      <c r="E188" s="38"/>
      <c r="F188" s="47"/>
      <c r="G188" s="48"/>
      <c r="H188" s="52"/>
      <c r="I188" s="40"/>
      <c r="J188" s="56"/>
      <c r="K188" s="57"/>
      <c r="L188" s="40"/>
      <c r="M188" s="4"/>
      <c r="R188" s="26" t="str">
        <f t="shared" si="74"/>
        <v/>
      </c>
      <c r="S188" s="27" t="str">
        <f t="shared" si="75"/>
        <v/>
      </c>
      <c r="U188" s="18" t="str">
        <f t="shared" si="76"/>
        <v/>
      </c>
      <c r="W188" s="18" t="str">
        <f t="shared" si="60"/>
        <v/>
      </c>
      <c r="X188" s="18" t="str">
        <f t="shared" si="61"/>
        <v/>
      </c>
      <c r="Y188" s="18" t="str">
        <f t="shared" si="62"/>
        <v/>
      </c>
      <c r="Z188" s="18" t="str">
        <f t="shared" si="63"/>
        <v/>
      </c>
      <c r="AA188" s="18" t="str">
        <f t="shared" si="64"/>
        <v/>
      </c>
      <c r="AB188" s="18" t="str">
        <f t="shared" si="65"/>
        <v/>
      </c>
      <c r="AC188" s="18" t="str">
        <f t="shared" si="66"/>
        <v/>
      </c>
      <c r="AD188" s="18" t="str">
        <f t="shared" si="67"/>
        <v/>
      </c>
      <c r="AE188" s="18" t="str">
        <f t="shared" si="68"/>
        <v/>
      </c>
      <c r="AF188" s="18" t="str">
        <f t="shared" si="69"/>
        <v/>
      </c>
      <c r="AG188" s="18" t="str">
        <f t="shared" si="70"/>
        <v/>
      </c>
      <c r="AI188" s="117" t="str">
        <f t="shared" si="77"/>
        <v/>
      </c>
      <c r="AK188" s="117" t="str">
        <f>IF($B188="", "", SUMIF(Recipes!$C$11:$C$5010, $B188, Recipes!$BB$11:$BB$5010))</f>
        <v/>
      </c>
      <c r="AM188" s="133" t="str">
        <f t="shared" si="78"/>
        <v/>
      </c>
      <c r="AO188" s="133" t="str">
        <f>IF($AM188="", "", IF($AO$8='Shopping List'!$BR$6, 0, $J188))</f>
        <v/>
      </c>
      <c r="AQ188" s="133" t="str">
        <f t="shared" si="79"/>
        <v/>
      </c>
      <c r="AS188" s="133" t="str">
        <f t="shared" si="80"/>
        <v/>
      </c>
      <c r="AU188" s="133" t="str">
        <f>IF($AQ188="", "", IF($AW$8='Shopping List'!$BR$6, 0, IFERROR($K188-$AS188, "")))</f>
        <v/>
      </c>
      <c r="AW188" s="137" t="str">
        <f>IF($AQ188="", "", IF(OR($AW$8='Shopping List'!$BR$6, $AU188&lt;=0), 0, IFERROR($K188-$AS188, "")))</f>
        <v/>
      </c>
      <c r="AY188" s="111" t="str">
        <f t="shared" si="81"/>
        <v/>
      </c>
      <c r="BA188" s="83" t="str">
        <f t="shared" si="82"/>
        <v/>
      </c>
      <c r="BC188" s="120" t="str">
        <f t="shared" si="71"/>
        <v>X</v>
      </c>
      <c r="BE188" s="90" t="str">
        <f t="shared" si="72"/>
        <v/>
      </c>
      <c r="BF188" s="90" t="str">
        <f t="shared" si="83"/>
        <v/>
      </c>
      <c r="BG188" s="111" t="str">
        <f t="shared" si="84"/>
        <v/>
      </c>
      <c r="BI188" s="90" t="str">
        <f t="shared" si="85"/>
        <v/>
      </c>
      <c r="BK188" s="120" t="str">
        <f>IF($I188="", "", IF(COUNTIF($I$11:$I188, $I188)&gt;1, "", $I188))</f>
        <v/>
      </c>
      <c r="BL188" s="90" t="str">
        <f t="shared" si="86"/>
        <v/>
      </c>
      <c r="BN188" s="90">
        <v>178</v>
      </c>
      <c r="BO188" s="120" t="str">
        <f t="shared" si="87"/>
        <v/>
      </c>
      <c r="BQ188" s="114" t="str">
        <f t="shared" si="73"/>
        <v/>
      </c>
    </row>
    <row r="189" spans="1:69" x14ac:dyDescent="0.25">
      <c r="A189" s="4"/>
      <c r="B189" s="37"/>
      <c r="C189" s="38"/>
      <c r="D189" s="39"/>
      <c r="E189" s="38"/>
      <c r="F189" s="47"/>
      <c r="G189" s="48"/>
      <c r="H189" s="52"/>
      <c r="I189" s="40"/>
      <c r="J189" s="56"/>
      <c r="K189" s="57"/>
      <c r="L189" s="40"/>
      <c r="M189" s="4"/>
      <c r="R189" s="26" t="str">
        <f t="shared" si="74"/>
        <v/>
      </c>
      <c r="S189" s="27" t="str">
        <f t="shared" si="75"/>
        <v/>
      </c>
      <c r="U189" s="18" t="str">
        <f t="shared" si="76"/>
        <v/>
      </c>
      <c r="W189" s="18" t="str">
        <f t="shared" si="60"/>
        <v/>
      </c>
      <c r="X189" s="18" t="str">
        <f t="shared" si="61"/>
        <v/>
      </c>
      <c r="Y189" s="18" t="str">
        <f t="shared" si="62"/>
        <v/>
      </c>
      <c r="Z189" s="18" t="str">
        <f t="shared" si="63"/>
        <v/>
      </c>
      <c r="AA189" s="18" t="str">
        <f t="shared" si="64"/>
        <v/>
      </c>
      <c r="AB189" s="18" t="str">
        <f t="shared" si="65"/>
        <v/>
      </c>
      <c r="AC189" s="18" t="str">
        <f t="shared" si="66"/>
        <v/>
      </c>
      <c r="AD189" s="18" t="str">
        <f t="shared" si="67"/>
        <v/>
      </c>
      <c r="AE189" s="18" t="str">
        <f t="shared" si="68"/>
        <v/>
      </c>
      <c r="AF189" s="18" t="str">
        <f t="shared" si="69"/>
        <v/>
      </c>
      <c r="AG189" s="18" t="str">
        <f t="shared" si="70"/>
        <v/>
      </c>
      <c r="AI189" s="117" t="str">
        <f t="shared" si="77"/>
        <v/>
      </c>
      <c r="AK189" s="117" t="str">
        <f>IF($B189="", "", SUMIF(Recipes!$C$11:$C$5010, $B189, Recipes!$BB$11:$BB$5010))</f>
        <v/>
      </c>
      <c r="AM189" s="133" t="str">
        <f t="shared" si="78"/>
        <v/>
      </c>
      <c r="AO189" s="133" t="str">
        <f>IF($AM189="", "", IF($AO$8='Shopping List'!$BR$6, 0, $J189))</f>
        <v/>
      </c>
      <c r="AQ189" s="133" t="str">
        <f t="shared" si="79"/>
        <v/>
      </c>
      <c r="AS189" s="133" t="str">
        <f t="shared" si="80"/>
        <v/>
      </c>
      <c r="AU189" s="133" t="str">
        <f>IF($AQ189="", "", IF($AW$8='Shopping List'!$BR$6, 0, IFERROR($K189-$AS189, "")))</f>
        <v/>
      </c>
      <c r="AW189" s="137" t="str">
        <f>IF($AQ189="", "", IF(OR($AW$8='Shopping List'!$BR$6, $AU189&lt;=0), 0, IFERROR($K189-$AS189, "")))</f>
        <v/>
      </c>
      <c r="AY189" s="111" t="str">
        <f t="shared" si="81"/>
        <v/>
      </c>
      <c r="BA189" s="83" t="str">
        <f t="shared" si="82"/>
        <v/>
      </c>
      <c r="BC189" s="120" t="str">
        <f t="shared" si="71"/>
        <v>X</v>
      </c>
      <c r="BE189" s="90" t="str">
        <f t="shared" si="72"/>
        <v/>
      </c>
      <c r="BF189" s="90" t="str">
        <f t="shared" si="83"/>
        <v/>
      </c>
      <c r="BG189" s="111" t="str">
        <f t="shared" si="84"/>
        <v/>
      </c>
      <c r="BI189" s="90" t="str">
        <f t="shared" si="85"/>
        <v/>
      </c>
      <c r="BK189" s="120" t="str">
        <f>IF($I189="", "", IF(COUNTIF($I$11:$I189, $I189)&gt;1, "", $I189))</f>
        <v/>
      </c>
      <c r="BL189" s="90" t="str">
        <f t="shared" si="86"/>
        <v/>
      </c>
      <c r="BN189" s="90">
        <v>179</v>
      </c>
      <c r="BO189" s="120" t="str">
        <f t="shared" si="87"/>
        <v/>
      </c>
      <c r="BQ189" s="114" t="str">
        <f t="shared" si="73"/>
        <v/>
      </c>
    </row>
    <row r="190" spans="1:69" x14ac:dyDescent="0.25">
      <c r="A190" s="4"/>
      <c r="B190" s="37"/>
      <c r="C190" s="38"/>
      <c r="D190" s="39"/>
      <c r="E190" s="38"/>
      <c r="F190" s="47"/>
      <c r="G190" s="48"/>
      <c r="H190" s="52"/>
      <c r="I190" s="40"/>
      <c r="J190" s="56"/>
      <c r="K190" s="57"/>
      <c r="L190" s="40"/>
      <c r="M190" s="4"/>
      <c r="R190" s="26" t="str">
        <f t="shared" si="74"/>
        <v/>
      </c>
      <c r="S190" s="27" t="str">
        <f t="shared" si="75"/>
        <v/>
      </c>
      <c r="U190" s="18" t="str">
        <f t="shared" si="76"/>
        <v/>
      </c>
      <c r="W190" s="18" t="str">
        <f t="shared" si="60"/>
        <v/>
      </c>
      <c r="X190" s="18" t="str">
        <f t="shared" si="61"/>
        <v/>
      </c>
      <c r="Y190" s="18" t="str">
        <f t="shared" si="62"/>
        <v/>
      </c>
      <c r="Z190" s="18" t="str">
        <f t="shared" si="63"/>
        <v/>
      </c>
      <c r="AA190" s="18" t="str">
        <f t="shared" si="64"/>
        <v/>
      </c>
      <c r="AB190" s="18" t="str">
        <f t="shared" si="65"/>
        <v/>
      </c>
      <c r="AC190" s="18" t="str">
        <f t="shared" si="66"/>
        <v/>
      </c>
      <c r="AD190" s="18" t="str">
        <f t="shared" si="67"/>
        <v/>
      </c>
      <c r="AE190" s="18" t="str">
        <f t="shared" si="68"/>
        <v/>
      </c>
      <c r="AF190" s="18" t="str">
        <f t="shared" si="69"/>
        <v/>
      </c>
      <c r="AG190" s="18" t="str">
        <f t="shared" si="70"/>
        <v/>
      </c>
      <c r="AI190" s="117" t="str">
        <f t="shared" si="77"/>
        <v/>
      </c>
      <c r="AK190" s="117" t="str">
        <f>IF($B190="", "", SUMIF(Recipes!$C$11:$C$5010, $B190, Recipes!$BB$11:$BB$5010))</f>
        <v/>
      </c>
      <c r="AM190" s="133" t="str">
        <f t="shared" si="78"/>
        <v/>
      </c>
      <c r="AO190" s="133" t="str">
        <f>IF($AM190="", "", IF($AO$8='Shopping List'!$BR$6, 0, $J190))</f>
        <v/>
      </c>
      <c r="AQ190" s="133" t="str">
        <f t="shared" si="79"/>
        <v/>
      </c>
      <c r="AS190" s="133" t="str">
        <f t="shared" si="80"/>
        <v/>
      </c>
      <c r="AU190" s="133" t="str">
        <f>IF($AQ190="", "", IF($AW$8='Shopping List'!$BR$6, 0, IFERROR($K190-$AS190, "")))</f>
        <v/>
      </c>
      <c r="AW190" s="137" t="str">
        <f>IF($AQ190="", "", IF(OR($AW$8='Shopping List'!$BR$6, $AU190&lt;=0), 0, IFERROR($K190-$AS190, "")))</f>
        <v/>
      </c>
      <c r="AY190" s="111" t="str">
        <f t="shared" si="81"/>
        <v/>
      </c>
      <c r="BA190" s="83" t="str">
        <f t="shared" si="82"/>
        <v/>
      </c>
      <c r="BC190" s="120" t="str">
        <f t="shared" si="71"/>
        <v>X</v>
      </c>
      <c r="BE190" s="90" t="str">
        <f t="shared" si="72"/>
        <v/>
      </c>
      <c r="BF190" s="90" t="str">
        <f t="shared" si="83"/>
        <v/>
      </c>
      <c r="BG190" s="111" t="str">
        <f t="shared" si="84"/>
        <v/>
      </c>
      <c r="BI190" s="90" t="str">
        <f t="shared" si="85"/>
        <v/>
      </c>
      <c r="BK190" s="120" t="str">
        <f>IF($I190="", "", IF(COUNTIF($I$11:$I190, $I190)&gt;1, "", $I190))</f>
        <v/>
      </c>
      <c r="BL190" s="90" t="str">
        <f t="shared" si="86"/>
        <v/>
      </c>
      <c r="BN190" s="90">
        <v>180</v>
      </c>
      <c r="BO190" s="120" t="str">
        <f t="shared" si="87"/>
        <v/>
      </c>
      <c r="BQ190" s="114" t="str">
        <f t="shared" si="73"/>
        <v/>
      </c>
    </row>
    <row r="191" spans="1:69" x14ac:dyDescent="0.25">
      <c r="A191" s="4"/>
      <c r="B191" s="37"/>
      <c r="C191" s="38"/>
      <c r="D191" s="39"/>
      <c r="E191" s="38"/>
      <c r="F191" s="47"/>
      <c r="G191" s="48"/>
      <c r="H191" s="52"/>
      <c r="I191" s="40"/>
      <c r="J191" s="56"/>
      <c r="K191" s="57"/>
      <c r="L191" s="40"/>
      <c r="M191" s="4"/>
      <c r="R191" s="26" t="str">
        <f t="shared" si="74"/>
        <v/>
      </c>
      <c r="S191" s="27" t="str">
        <f t="shared" si="75"/>
        <v/>
      </c>
      <c r="U191" s="18" t="str">
        <f t="shared" si="76"/>
        <v/>
      </c>
      <c r="W191" s="18" t="str">
        <f t="shared" si="60"/>
        <v/>
      </c>
      <c r="X191" s="18" t="str">
        <f t="shared" si="61"/>
        <v/>
      </c>
      <c r="Y191" s="18" t="str">
        <f t="shared" si="62"/>
        <v/>
      </c>
      <c r="Z191" s="18" t="str">
        <f t="shared" si="63"/>
        <v/>
      </c>
      <c r="AA191" s="18" t="str">
        <f t="shared" si="64"/>
        <v/>
      </c>
      <c r="AB191" s="18" t="str">
        <f t="shared" si="65"/>
        <v/>
      </c>
      <c r="AC191" s="18" t="str">
        <f t="shared" si="66"/>
        <v/>
      </c>
      <c r="AD191" s="18" t="str">
        <f t="shared" si="67"/>
        <v/>
      </c>
      <c r="AE191" s="18" t="str">
        <f t="shared" si="68"/>
        <v/>
      </c>
      <c r="AF191" s="18" t="str">
        <f t="shared" si="69"/>
        <v/>
      </c>
      <c r="AG191" s="18" t="str">
        <f t="shared" si="70"/>
        <v/>
      </c>
      <c r="AI191" s="117" t="str">
        <f t="shared" si="77"/>
        <v/>
      </c>
      <c r="AK191" s="117" t="str">
        <f>IF($B191="", "", SUMIF(Recipes!$C$11:$C$5010, $B191, Recipes!$BB$11:$BB$5010))</f>
        <v/>
      </c>
      <c r="AM191" s="133" t="str">
        <f t="shared" si="78"/>
        <v/>
      </c>
      <c r="AO191" s="133" t="str">
        <f>IF($AM191="", "", IF($AO$8='Shopping List'!$BR$6, 0, $J191))</f>
        <v/>
      </c>
      <c r="AQ191" s="133" t="str">
        <f t="shared" si="79"/>
        <v/>
      </c>
      <c r="AS191" s="133" t="str">
        <f t="shared" si="80"/>
        <v/>
      </c>
      <c r="AU191" s="133" t="str">
        <f>IF($AQ191="", "", IF($AW$8='Shopping List'!$BR$6, 0, IFERROR($K191-$AS191, "")))</f>
        <v/>
      </c>
      <c r="AW191" s="137" t="str">
        <f>IF($AQ191="", "", IF(OR($AW$8='Shopping List'!$BR$6, $AU191&lt;=0), 0, IFERROR($K191-$AS191, "")))</f>
        <v/>
      </c>
      <c r="AY191" s="111" t="str">
        <f t="shared" si="81"/>
        <v/>
      </c>
      <c r="BA191" s="83" t="str">
        <f t="shared" si="82"/>
        <v/>
      </c>
      <c r="BC191" s="120" t="str">
        <f t="shared" si="71"/>
        <v>X</v>
      </c>
      <c r="BE191" s="90" t="str">
        <f t="shared" si="72"/>
        <v/>
      </c>
      <c r="BF191" s="90" t="str">
        <f t="shared" si="83"/>
        <v/>
      </c>
      <c r="BG191" s="111" t="str">
        <f t="shared" si="84"/>
        <v/>
      </c>
      <c r="BI191" s="90" t="str">
        <f t="shared" si="85"/>
        <v/>
      </c>
      <c r="BK191" s="120" t="str">
        <f>IF($I191="", "", IF(COUNTIF($I$11:$I191, $I191)&gt;1, "", $I191))</f>
        <v/>
      </c>
      <c r="BL191" s="90" t="str">
        <f t="shared" si="86"/>
        <v/>
      </c>
      <c r="BN191" s="90">
        <v>181</v>
      </c>
      <c r="BO191" s="120" t="str">
        <f t="shared" si="87"/>
        <v/>
      </c>
      <c r="BQ191" s="114" t="str">
        <f t="shared" si="73"/>
        <v/>
      </c>
    </row>
    <row r="192" spans="1:69" x14ac:dyDescent="0.25">
      <c r="A192" s="4"/>
      <c r="B192" s="37"/>
      <c r="C192" s="38"/>
      <c r="D192" s="39"/>
      <c r="E192" s="38"/>
      <c r="F192" s="47"/>
      <c r="G192" s="48"/>
      <c r="H192" s="52"/>
      <c r="I192" s="40"/>
      <c r="J192" s="56"/>
      <c r="K192" s="57"/>
      <c r="L192" s="40"/>
      <c r="M192" s="4"/>
      <c r="R192" s="26" t="str">
        <f t="shared" si="74"/>
        <v/>
      </c>
      <c r="S192" s="27" t="str">
        <f t="shared" si="75"/>
        <v/>
      </c>
      <c r="U192" s="18" t="str">
        <f t="shared" si="76"/>
        <v/>
      </c>
      <c r="W192" s="18" t="str">
        <f t="shared" si="60"/>
        <v/>
      </c>
      <c r="X192" s="18" t="str">
        <f t="shared" si="61"/>
        <v/>
      </c>
      <c r="Y192" s="18" t="str">
        <f t="shared" si="62"/>
        <v/>
      </c>
      <c r="Z192" s="18" t="str">
        <f t="shared" si="63"/>
        <v/>
      </c>
      <c r="AA192" s="18" t="str">
        <f t="shared" si="64"/>
        <v/>
      </c>
      <c r="AB192" s="18" t="str">
        <f t="shared" si="65"/>
        <v/>
      </c>
      <c r="AC192" s="18" t="str">
        <f t="shared" si="66"/>
        <v/>
      </c>
      <c r="AD192" s="18" t="str">
        <f t="shared" si="67"/>
        <v/>
      </c>
      <c r="AE192" s="18" t="str">
        <f t="shared" si="68"/>
        <v/>
      </c>
      <c r="AF192" s="18" t="str">
        <f t="shared" si="69"/>
        <v/>
      </c>
      <c r="AG192" s="18" t="str">
        <f t="shared" si="70"/>
        <v/>
      </c>
      <c r="AI192" s="117" t="str">
        <f t="shared" si="77"/>
        <v/>
      </c>
      <c r="AK192" s="117" t="str">
        <f>IF($B192="", "", SUMIF(Recipes!$C$11:$C$5010, $B192, Recipes!$BB$11:$BB$5010))</f>
        <v/>
      </c>
      <c r="AM192" s="133" t="str">
        <f t="shared" si="78"/>
        <v/>
      </c>
      <c r="AO192" s="133" t="str">
        <f>IF($AM192="", "", IF($AO$8='Shopping List'!$BR$6, 0, $J192))</f>
        <v/>
      </c>
      <c r="AQ192" s="133" t="str">
        <f t="shared" si="79"/>
        <v/>
      </c>
      <c r="AS192" s="133" t="str">
        <f t="shared" si="80"/>
        <v/>
      </c>
      <c r="AU192" s="133" t="str">
        <f>IF($AQ192="", "", IF($AW$8='Shopping List'!$BR$6, 0, IFERROR($K192-$AS192, "")))</f>
        <v/>
      </c>
      <c r="AW192" s="137" t="str">
        <f>IF($AQ192="", "", IF(OR($AW$8='Shopping List'!$BR$6, $AU192&lt;=0), 0, IFERROR($K192-$AS192, "")))</f>
        <v/>
      </c>
      <c r="AY192" s="111" t="str">
        <f t="shared" si="81"/>
        <v/>
      </c>
      <c r="BA192" s="83" t="str">
        <f t="shared" si="82"/>
        <v/>
      </c>
      <c r="BC192" s="120" t="str">
        <f t="shared" si="71"/>
        <v>X</v>
      </c>
      <c r="BE192" s="90" t="str">
        <f t="shared" si="72"/>
        <v/>
      </c>
      <c r="BF192" s="90" t="str">
        <f t="shared" si="83"/>
        <v/>
      </c>
      <c r="BG192" s="111" t="str">
        <f t="shared" si="84"/>
        <v/>
      </c>
      <c r="BI192" s="90" t="str">
        <f t="shared" si="85"/>
        <v/>
      </c>
      <c r="BK192" s="120" t="str">
        <f>IF($I192="", "", IF(COUNTIF($I$11:$I192, $I192)&gt;1, "", $I192))</f>
        <v/>
      </c>
      <c r="BL192" s="90" t="str">
        <f t="shared" si="86"/>
        <v/>
      </c>
      <c r="BN192" s="90">
        <v>182</v>
      </c>
      <c r="BO192" s="120" t="str">
        <f t="shared" si="87"/>
        <v/>
      </c>
      <c r="BQ192" s="114" t="str">
        <f t="shared" si="73"/>
        <v/>
      </c>
    </row>
    <row r="193" spans="1:69" x14ac:dyDescent="0.25">
      <c r="A193" s="4"/>
      <c r="B193" s="37"/>
      <c r="C193" s="38"/>
      <c r="D193" s="39"/>
      <c r="E193" s="38"/>
      <c r="F193" s="47"/>
      <c r="G193" s="48"/>
      <c r="H193" s="52"/>
      <c r="I193" s="40"/>
      <c r="J193" s="56"/>
      <c r="K193" s="57"/>
      <c r="L193" s="40"/>
      <c r="M193" s="4"/>
      <c r="R193" s="26" t="str">
        <f t="shared" si="74"/>
        <v/>
      </c>
      <c r="S193" s="27" t="str">
        <f t="shared" si="75"/>
        <v/>
      </c>
      <c r="U193" s="18" t="str">
        <f t="shared" si="76"/>
        <v/>
      </c>
      <c r="W193" s="18" t="str">
        <f t="shared" si="60"/>
        <v/>
      </c>
      <c r="X193" s="18" t="str">
        <f t="shared" si="61"/>
        <v/>
      </c>
      <c r="Y193" s="18" t="str">
        <f t="shared" si="62"/>
        <v/>
      </c>
      <c r="Z193" s="18" t="str">
        <f t="shared" si="63"/>
        <v/>
      </c>
      <c r="AA193" s="18" t="str">
        <f t="shared" si="64"/>
        <v/>
      </c>
      <c r="AB193" s="18" t="str">
        <f t="shared" si="65"/>
        <v/>
      </c>
      <c r="AC193" s="18" t="str">
        <f t="shared" si="66"/>
        <v/>
      </c>
      <c r="AD193" s="18" t="str">
        <f t="shared" si="67"/>
        <v/>
      </c>
      <c r="AE193" s="18" t="str">
        <f t="shared" si="68"/>
        <v/>
      </c>
      <c r="AF193" s="18" t="str">
        <f t="shared" si="69"/>
        <v/>
      </c>
      <c r="AG193" s="18" t="str">
        <f t="shared" si="70"/>
        <v/>
      </c>
      <c r="AI193" s="117" t="str">
        <f t="shared" si="77"/>
        <v/>
      </c>
      <c r="AK193" s="117" t="str">
        <f>IF($B193="", "", SUMIF(Recipes!$C$11:$C$5010, $B193, Recipes!$BB$11:$BB$5010))</f>
        <v/>
      </c>
      <c r="AM193" s="133" t="str">
        <f t="shared" si="78"/>
        <v/>
      </c>
      <c r="AO193" s="133" t="str">
        <f>IF($AM193="", "", IF($AO$8='Shopping List'!$BR$6, 0, $J193))</f>
        <v/>
      </c>
      <c r="AQ193" s="133" t="str">
        <f t="shared" si="79"/>
        <v/>
      </c>
      <c r="AS193" s="133" t="str">
        <f t="shared" si="80"/>
        <v/>
      </c>
      <c r="AU193" s="133" t="str">
        <f>IF($AQ193="", "", IF($AW$8='Shopping List'!$BR$6, 0, IFERROR($K193-$AS193, "")))</f>
        <v/>
      </c>
      <c r="AW193" s="137" t="str">
        <f>IF($AQ193="", "", IF(OR($AW$8='Shopping List'!$BR$6, $AU193&lt;=0), 0, IFERROR($K193-$AS193, "")))</f>
        <v/>
      </c>
      <c r="AY193" s="111" t="str">
        <f t="shared" si="81"/>
        <v/>
      </c>
      <c r="BA193" s="83" t="str">
        <f t="shared" si="82"/>
        <v/>
      </c>
      <c r="BC193" s="120" t="str">
        <f t="shared" si="71"/>
        <v>X</v>
      </c>
      <c r="BE193" s="90" t="str">
        <f t="shared" si="72"/>
        <v/>
      </c>
      <c r="BF193" s="90" t="str">
        <f t="shared" si="83"/>
        <v/>
      </c>
      <c r="BG193" s="111" t="str">
        <f t="shared" si="84"/>
        <v/>
      </c>
      <c r="BI193" s="90" t="str">
        <f t="shared" si="85"/>
        <v/>
      </c>
      <c r="BK193" s="120" t="str">
        <f>IF($I193="", "", IF(COUNTIF($I$11:$I193, $I193)&gt;1, "", $I193))</f>
        <v/>
      </c>
      <c r="BL193" s="90" t="str">
        <f t="shared" si="86"/>
        <v/>
      </c>
      <c r="BN193" s="90">
        <v>183</v>
      </c>
      <c r="BO193" s="120" t="str">
        <f t="shared" si="87"/>
        <v/>
      </c>
      <c r="BQ193" s="114" t="str">
        <f t="shared" si="73"/>
        <v/>
      </c>
    </row>
    <row r="194" spans="1:69" x14ac:dyDescent="0.25">
      <c r="A194" s="4"/>
      <c r="B194" s="37"/>
      <c r="C194" s="38"/>
      <c r="D194" s="39"/>
      <c r="E194" s="38"/>
      <c r="F194" s="47"/>
      <c r="G194" s="48"/>
      <c r="H194" s="52"/>
      <c r="I194" s="40"/>
      <c r="J194" s="56"/>
      <c r="K194" s="57"/>
      <c r="L194" s="40"/>
      <c r="M194" s="4"/>
      <c r="R194" s="26" t="str">
        <f t="shared" si="74"/>
        <v/>
      </c>
      <c r="S194" s="27" t="str">
        <f t="shared" si="75"/>
        <v/>
      </c>
      <c r="U194" s="18" t="str">
        <f t="shared" si="76"/>
        <v/>
      </c>
      <c r="W194" s="18" t="str">
        <f t="shared" si="60"/>
        <v/>
      </c>
      <c r="X194" s="18" t="str">
        <f t="shared" si="61"/>
        <v/>
      </c>
      <c r="Y194" s="18" t="str">
        <f t="shared" si="62"/>
        <v/>
      </c>
      <c r="Z194" s="18" t="str">
        <f t="shared" si="63"/>
        <v/>
      </c>
      <c r="AA194" s="18" t="str">
        <f t="shared" si="64"/>
        <v/>
      </c>
      <c r="AB194" s="18" t="str">
        <f t="shared" si="65"/>
        <v/>
      </c>
      <c r="AC194" s="18" t="str">
        <f t="shared" si="66"/>
        <v/>
      </c>
      <c r="AD194" s="18" t="str">
        <f t="shared" si="67"/>
        <v/>
      </c>
      <c r="AE194" s="18" t="str">
        <f t="shared" si="68"/>
        <v/>
      </c>
      <c r="AF194" s="18" t="str">
        <f t="shared" si="69"/>
        <v/>
      </c>
      <c r="AG194" s="18" t="str">
        <f t="shared" si="70"/>
        <v/>
      </c>
      <c r="AI194" s="117" t="str">
        <f t="shared" si="77"/>
        <v/>
      </c>
      <c r="AK194" s="117" t="str">
        <f>IF($B194="", "", SUMIF(Recipes!$C$11:$C$5010, $B194, Recipes!$BB$11:$BB$5010))</f>
        <v/>
      </c>
      <c r="AM194" s="133" t="str">
        <f t="shared" si="78"/>
        <v/>
      </c>
      <c r="AO194" s="133" t="str">
        <f>IF($AM194="", "", IF($AO$8='Shopping List'!$BR$6, 0, $J194))</f>
        <v/>
      </c>
      <c r="AQ194" s="133" t="str">
        <f t="shared" si="79"/>
        <v/>
      </c>
      <c r="AS194" s="133" t="str">
        <f t="shared" si="80"/>
        <v/>
      </c>
      <c r="AU194" s="133" t="str">
        <f>IF($AQ194="", "", IF($AW$8='Shopping List'!$BR$6, 0, IFERROR($K194-$AS194, "")))</f>
        <v/>
      </c>
      <c r="AW194" s="137" t="str">
        <f>IF($AQ194="", "", IF(OR($AW$8='Shopping List'!$BR$6, $AU194&lt;=0), 0, IFERROR($K194-$AS194, "")))</f>
        <v/>
      </c>
      <c r="AY194" s="111" t="str">
        <f t="shared" si="81"/>
        <v/>
      </c>
      <c r="BA194" s="83" t="str">
        <f t="shared" si="82"/>
        <v/>
      </c>
      <c r="BC194" s="120" t="str">
        <f t="shared" si="71"/>
        <v>X</v>
      </c>
      <c r="BE194" s="90" t="str">
        <f t="shared" si="72"/>
        <v/>
      </c>
      <c r="BF194" s="90" t="str">
        <f t="shared" si="83"/>
        <v/>
      </c>
      <c r="BG194" s="111" t="str">
        <f t="shared" si="84"/>
        <v/>
      </c>
      <c r="BI194" s="90" t="str">
        <f t="shared" si="85"/>
        <v/>
      </c>
      <c r="BK194" s="120" t="str">
        <f>IF($I194="", "", IF(COUNTIF($I$11:$I194, $I194)&gt;1, "", $I194))</f>
        <v/>
      </c>
      <c r="BL194" s="90" t="str">
        <f t="shared" si="86"/>
        <v/>
      </c>
      <c r="BN194" s="90">
        <v>184</v>
      </c>
      <c r="BO194" s="120" t="str">
        <f t="shared" si="87"/>
        <v/>
      </c>
      <c r="BQ194" s="114" t="str">
        <f t="shared" si="73"/>
        <v/>
      </c>
    </row>
    <row r="195" spans="1:69" x14ac:dyDescent="0.25">
      <c r="A195" s="4"/>
      <c r="B195" s="37"/>
      <c r="C195" s="38"/>
      <c r="D195" s="39"/>
      <c r="E195" s="38"/>
      <c r="F195" s="47"/>
      <c r="G195" s="48"/>
      <c r="H195" s="52"/>
      <c r="I195" s="40"/>
      <c r="J195" s="56"/>
      <c r="K195" s="57"/>
      <c r="L195" s="40"/>
      <c r="M195" s="4"/>
      <c r="R195" s="26" t="str">
        <f t="shared" si="74"/>
        <v/>
      </c>
      <c r="S195" s="27" t="str">
        <f t="shared" si="75"/>
        <v/>
      </c>
      <c r="U195" s="18" t="str">
        <f t="shared" si="76"/>
        <v/>
      </c>
      <c r="W195" s="18" t="str">
        <f t="shared" si="60"/>
        <v/>
      </c>
      <c r="X195" s="18" t="str">
        <f t="shared" si="61"/>
        <v/>
      </c>
      <c r="Y195" s="18" t="str">
        <f t="shared" si="62"/>
        <v/>
      </c>
      <c r="Z195" s="18" t="str">
        <f t="shared" si="63"/>
        <v/>
      </c>
      <c r="AA195" s="18" t="str">
        <f t="shared" si="64"/>
        <v/>
      </c>
      <c r="AB195" s="18" t="str">
        <f t="shared" si="65"/>
        <v/>
      </c>
      <c r="AC195" s="18" t="str">
        <f t="shared" si="66"/>
        <v/>
      </c>
      <c r="AD195" s="18" t="str">
        <f t="shared" si="67"/>
        <v/>
      </c>
      <c r="AE195" s="18" t="str">
        <f t="shared" si="68"/>
        <v/>
      </c>
      <c r="AF195" s="18" t="str">
        <f t="shared" si="69"/>
        <v/>
      </c>
      <c r="AG195" s="18" t="str">
        <f t="shared" si="70"/>
        <v/>
      </c>
      <c r="AI195" s="117" t="str">
        <f t="shared" si="77"/>
        <v/>
      </c>
      <c r="AK195" s="117" t="str">
        <f>IF($B195="", "", SUMIF(Recipes!$C$11:$C$5010, $B195, Recipes!$BB$11:$BB$5010))</f>
        <v/>
      </c>
      <c r="AM195" s="133" t="str">
        <f t="shared" si="78"/>
        <v/>
      </c>
      <c r="AO195" s="133" t="str">
        <f>IF($AM195="", "", IF($AO$8='Shopping List'!$BR$6, 0, $J195))</f>
        <v/>
      </c>
      <c r="AQ195" s="133" t="str">
        <f t="shared" si="79"/>
        <v/>
      </c>
      <c r="AS195" s="133" t="str">
        <f t="shared" si="80"/>
        <v/>
      </c>
      <c r="AU195" s="133" t="str">
        <f>IF($AQ195="", "", IF($AW$8='Shopping List'!$BR$6, 0, IFERROR($K195-$AS195, "")))</f>
        <v/>
      </c>
      <c r="AW195" s="137" t="str">
        <f>IF($AQ195="", "", IF(OR($AW$8='Shopping List'!$BR$6, $AU195&lt;=0), 0, IFERROR($K195-$AS195, "")))</f>
        <v/>
      </c>
      <c r="AY195" s="111" t="str">
        <f t="shared" si="81"/>
        <v/>
      </c>
      <c r="BA195" s="83" t="str">
        <f t="shared" si="82"/>
        <v/>
      </c>
      <c r="BC195" s="120" t="str">
        <f t="shared" si="71"/>
        <v>X</v>
      </c>
      <c r="BE195" s="90" t="str">
        <f t="shared" si="72"/>
        <v/>
      </c>
      <c r="BF195" s="90" t="str">
        <f t="shared" si="83"/>
        <v/>
      </c>
      <c r="BG195" s="111" t="str">
        <f t="shared" si="84"/>
        <v/>
      </c>
      <c r="BI195" s="90" t="str">
        <f t="shared" si="85"/>
        <v/>
      </c>
      <c r="BK195" s="120" t="str">
        <f>IF($I195="", "", IF(COUNTIF($I$11:$I195, $I195)&gt;1, "", $I195))</f>
        <v/>
      </c>
      <c r="BL195" s="90" t="str">
        <f t="shared" si="86"/>
        <v/>
      </c>
      <c r="BN195" s="90">
        <v>185</v>
      </c>
      <c r="BO195" s="120" t="str">
        <f t="shared" si="87"/>
        <v/>
      </c>
      <c r="BQ195" s="114" t="str">
        <f t="shared" si="73"/>
        <v/>
      </c>
    </row>
    <row r="196" spans="1:69" x14ac:dyDescent="0.25">
      <c r="A196" s="4"/>
      <c r="B196" s="37"/>
      <c r="C196" s="38"/>
      <c r="D196" s="39"/>
      <c r="E196" s="38"/>
      <c r="F196" s="47"/>
      <c r="G196" s="48"/>
      <c r="H196" s="52"/>
      <c r="I196" s="40"/>
      <c r="J196" s="56"/>
      <c r="K196" s="57"/>
      <c r="L196" s="40"/>
      <c r="M196" s="4"/>
      <c r="R196" s="26" t="str">
        <f t="shared" si="74"/>
        <v/>
      </c>
      <c r="S196" s="27" t="str">
        <f t="shared" si="75"/>
        <v/>
      </c>
      <c r="U196" s="18" t="str">
        <f t="shared" si="76"/>
        <v/>
      </c>
      <c r="W196" s="18" t="str">
        <f t="shared" si="60"/>
        <v/>
      </c>
      <c r="X196" s="18" t="str">
        <f t="shared" si="61"/>
        <v/>
      </c>
      <c r="Y196" s="18" t="str">
        <f t="shared" si="62"/>
        <v/>
      </c>
      <c r="Z196" s="18" t="str">
        <f t="shared" si="63"/>
        <v/>
      </c>
      <c r="AA196" s="18" t="str">
        <f t="shared" si="64"/>
        <v/>
      </c>
      <c r="AB196" s="18" t="str">
        <f t="shared" si="65"/>
        <v/>
      </c>
      <c r="AC196" s="18" t="str">
        <f t="shared" si="66"/>
        <v/>
      </c>
      <c r="AD196" s="18" t="str">
        <f t="shared" si="67"/>
        <v/>
      </c>
      <c r="AE196" s="18" t="str">
        <f t="shared" si="68"/>
        <v/>
      </c>
      <c r="AF196" s="18" t="str">
        <f t="shared" si="69"/>
        <v/>
      </c>
      <c r="AG196" s="18" t="str">
        <f t="shared" si="70"/>
        <v/>
      </c>
      <c r="AI196" s="117" t="str">
        <f t="shared" si="77"/>
        <v/>
      </c>
      <c r="AK196" s="117" t="str">
        <f>IF($B196="", "", SUMIF(Recipes!$C$11:$C$5010, $B196, Recipes!$BB$11:$BB$5010))</f>
        <v/>
      </c>
      <c r="AM196" s="133" t="str">
        <f t="shared" si="78"/>
        <v/>
      </c>
      <c r="AO196" s="133" t="str">
        <f>IF($AM196="", "", IF($AO$8='Shopping List'!$BR$6, 0, $J196))</f>
        <v/>
      </c>
      <c r="AQ196" s="133" t="str">
        <f t="shared" si="79"/>
        <v/>
      </c>
      <c r="AS196" s="133" t="str">
        <f t="shared" si="80"/>
        <v/>
      </c>
      <c r="AU196" s="133" t="str">
        <f>IF($AQ196="", "", IF($AW$8='Shopping List'!$BR$6, 0, IFERROR($K196-$AS196, "")))</f>
        <v/>
      </c>
      <c r="AW196" s="137" t="str">
        <f>IF($AQ196="", "", IF(OR($AW$8='Shopping List'!$BR$6, $AU196&lt;=0), 0, IFERROR($K196-$AS196, "")))</f>
        <v/>
      </c>
      <c r="AY196" s="111" t="str">
        <f t="shared" si="81"/>
        <v/>
      </c>
      <c r="BA196" s="83" t="str">
        <f t="shared" si="82"/>
        <v/>
      </c>
      <c r="BC196" s="120" t="str">
        <f t="shared" si="71"/>
        <v>X</v>
      </c>
      <c r="BE196" s="90" t="str">
        <f t="shared" si="72"/>
        <v/>
      </c>
      <c r="BF196" s="90" t="str">
        <f t="shared" si="83"/>
        <v/>
      </c>
      <c r="BG196" s="111" t="str">
        <f t="shared" si="84"/>
        <v/>
      </c>
      <c r="BI196" s="90" t="str">
        <f t="shared" si="85"/>
        <v/>
      </c>
      <c r="BK196" s="120" t="str">
        <f>IF($I196="", "", IF(COUNTIF($I$11:$I196, $I196)&gt;1, "", $I196))</f>
        <v/>
      </c>
      <c r="BL196" s="90" t="str">
        <f t="shared" si="86"/>
        <v/>
      </c>
      <c r="BN196" s="90">
        <v>186</v>
      </c>
      <c r="BO196" s="120" t="str">
        <f t="shared" si="87"/>
        <v/>
      </c>
      <c r="BQ196" s="114" t="str">
        <f t="shared" si="73"/>
        <v/>
      </c>
    </row>
    <row r="197" spans="1:69" x14ac:dyDescent="0.25">
      <c r="A197" s="4"/>
      <c r="B197" s="37"/>
      <c r="C197" s="38"/>
      <c r="D197" s="39"/>
      <c r="E197" s="38"/>
      <c r="F197" s="47"/>
      <c r="G197" s="48"/>
      <c r="H197" s="52"/>
      <c r="I197" s="40"/>
      <c r="J197" s="56"/>
      <c r="K197" s="57"/>
      <c r="L197" s="40"/>
      <c r="M197" s="4"/>
      <c r="R197" s="26" t="str">
        <f t="shared" si="74"/>
        <v/>
      </c>
      <c r="S197" s="27" t="str">
        <f t="shared" si="75"/>
        <v/>
      </c>
      <c r="U197" s="18" t="str">
        <f t="shared" si="76"/>
        <v/>
      </c>
      <c r="W197" s="18" t="str">
        <f t="shared" si="60"/>
        <v/>
      </c>
      <c r="X197" s="18" t="str">
        <f t="shared" si="61"/>
        <v/>
      </c>
      <c r="Y197" s="18" t="str">
        <f t="shared" si="62"/>
        <v/>
      </c>
      <c r="Z197" s="18" t="str">
        <f t="shared" si="63"/>
        <v/>
      </c>
      <c r="AA197" s="18" t="str">
        <f t="shared" si="64"/>
        <v/>
      </c>
      <c r="AB197" s="18" t="str">
        <f t="shared" si="65"/>
        <v/>
      </c>
      <c r="AC197" s="18" t="str">
        <f t="shared" si="66"/>
        <v/>
      </c>
      <c r="AD197" s="18" t="str">
        <f t="shared" si="67"/>
        <v/>
      </c>
      <c r="AE197" s="18" t="str">
        <f t="shared" si="68"/>
        <v/>
      </c>
      <c r="AF197" s="18" t="str">
        <f t="shared" si="69"/>
        <v/>
      </c>
      <c r="AG197" s="18" t="str">
        <f t="shared" si="70"/>
        <v/>
      </c>
      <c r="AI197" s="117" t="str">
        <f t="shared" si="77"/>
        <v/>
      </c>
      <c r="AK197" s="117" t="str">
        <f>IF($B197="", "", SUMIF(Recipes!$C$11:$C$5010, $B197, Recipes!$BB$11:$BB$5010))</f>
        <v/>
      </c>
      <c r="AM197" s="133" t="str">
        <f t="shared" si="78"/>
        <v/>
      </c>
      <c r="AO197" s="133" t="str">
        <f>IF($AM197="", "", IF($AO$8='Shopping List'!$BR$6, 0, $J197))</f>
        <v/>
      </c>
      <c r="AQ197" s="133" t="str">
        <f t="shared" si="79"/>
        <v/>
      </c>
      <c r="AS197" s="133" t="str">
        <f t="shared" si="80"/>
        <v/>
      </c>
      <c r="AU197" s="133" t="str">
        <f>IF($AQ197="", "", IF($AW$8='Shopping List'!$BR$6, 0, IFERROR($K197-$AS197, "")))</f>
        <v/>
      </c>
      <c r="AW197" s="137" t="str">
        <f>IF($AQ197="", "", IF(OR($AW$8='Shopping List'!$BR$6, $AU197&lt;=0), 0, IFERROR($K197-$AS197, "")))</f>
        <v/>
      </c>
      <c r="AY197" s="111" t="str">
        <f t="shared" si="81"/>
        <v/>
      </c>
      <c r="BA197" s="83" t="str">
        <f t="shared" si="82"/>
        <v/>
      </c>
      <c r="BC197" s="120" t="str">
        <f t="shared" si="71"/>
        <v>X</v>
      </c>
      <c r="BE197" s="90" t="str">
        <f t="shared" si="72"/>
        <v/>
      </c>
      <c r="BF197" s="90" t="str">
        <f t="shared" si="83"/>
        <v/>
      </c>
      <c r="BG197" s="111" t="str">
        <f t="shared" si="84"/>
        <v/>
      </c>
      <c r="BI197" s="90" t="str">
        <f t="shared" si="85"/>
        <v/>
      </c>
      <c r="BK197" s="120" t="str">
        <f>IF($I197="", "", IF(COUNTIF($I$11:$I197, $I197)&gt;1, "", $I197))</f>
        <v/>
      </c>
      <c r="BL197" s="90" t="str">
        <f t="shared" si="86"/>
        <v/>
      </c>
      <c r="BN197" s="90">
        <v>187</v>
      </c>
      <c r="BO197" s="120" t="str">
        <f t="shared" si="87"/>
        <v/>
      </c>
      <c r="BQ197" s="114" t="str">
        <f t="shared" si="73"/>
        <v/>
      </c>
    </row>
    <row r="198" spans="1:69" x14ac:dyDescent="0.25">
      <c r="A198" s="4"/>
      <c r="B198" s="37"/>
      <c r="C198" s="38"/>
      <c r="D198" s="39"/>
      <c r="E198" s="38"/>
      <c r="F198" s="47"/>
      <c r="G198" s="48"/>
      <c r="H198" s="52"/>
      <c r="I198" s="40"/>
      <c r="J198" s="56"/>
      <c r="K198" s="57"/>
      <c r="L198" s="40"/>
      <c r="M198" s="4"/>
      <c r="R198" s="26" t="str">
        <f t="shared" si="74"/>
        <v/>
      </c>
      <c r="S198" s="27" t="str">
        <f t="shared" si="75"/>
        <v/>
      </c>
      <c r="U198" s="18" t="str">
        <f t="shared" si="76"/>
        <v/>
      </c>
      <c r="W198" s="18" t="str">
        <f t="shared" si="60"/>
        <v/>
      </c>
      <c r="X198" s="18" t="str">
        <f t="shared" si="61"/>
        <v/>
      </c>
      <c r="Y198" s="18" t="str">
        <f t="shared" si="62"/>
        <v/>
      </c>
      <c r="Z198" s="18" t="str">
        <f t="shared" si="63"/>
        <v/>
      </c>
      <c r="AA198" s="18" t="str">
        <f t="shared" si="64"/>
        <v/>
      </c>
      <c r="AB198" s="18" t="str">
        <f t="shared" si="65"/>
        <v/>
      </c>
      <c r="AC198" s="18" t="str">
        <f t="shared" si="66"/>
        <v/>
      </c>
      <c r="AD198" s="18" t="str">
        <f t="shared" si="67"/>
        <v/>
      </c>
      <c r="AE198" s="18" t="str">
        <f t="shared" si="68"/>
        <v/>
      </c>
      <c r="AF198" s="18" t="str">
        <f t="shared" si="69"/>
        <v/>
      </c>
      <c r="AG198" s="18" t="str">
        <f t="shared" si="70"/>
        <v/>
      </c>
      <c r="AI198" s="117" t="str">
        <f t="shared" si="77"/>
        <v/>
      </c>
      <c r="AK198" s="117" t="str">
        <f>IF($B198="", "", SUMIF(Recipes!$C$11:$C$5010, $B198, Recipes!$BB$11:$BB$5010))</f>
        <v/>
      </c>
      <c r="AM198" s="133" t="str">
        <f t="shared" si="78"/>
        <v/>
      </c>
      <c r="AO198" s="133" t="str">
        <f>IF($AM198="", "", IF($AO$8='Shopping List'!$BR$6, 0, $J198))</f>
        <v/>
      </c>
      <c r="AQ198" s="133" t="str">
        <f t="shared" si="79"/>
        <v/>
      </c>
      <c r="AS198" s="133" t="str">
        <f t="shared" si="80"/>
        <v/>
      </c>
      <c r="AU198" s="133" t="str">
        <f>IF($AQ198="", "", IF($AW$8='Shopping List'!$BR$6, 0, IFERROR($K198-$AS198, "")))</f>
        <v/>
      </c>
      <c r="AW198" s="137" t="str">
        <f>IF($AQ198="", "", IF(OR($AW$8='Shopping List'!$BR$6, $AU198&lt;=0), 0, IFERROR($K198-$AS198, "")))</f>
        <v/>
      </c>
      <c r="AY198" s="111" t="str">
        <f t="shared" si="81"/>
        <v/>
      </c>
      <c r="BA198" s="83" t="str">
        <f t="shared" si="82"/>
        <v/>
      </c>
      <c r="BC198" s="120" t="str">
        <f t="shared" si="71"/>
        <v>X</v>
      </c>
      <c r="BE198" s="90" t="str">
        <f t="shared" si="72"/>
        <v/>
      </c>
      <c r="BF198" s="90" t="str">
        <f t="shared" si="83"/>
        <v/>
      </c>
      <c r="BG198" s="111" t="str">
        <f t="shared" si="84"/>
        <v/>
      </c>
      <c r="BI198" s="90" t="str">
        <f t="shared" si="85"/>
        <v/>
      </c>
      <c r="BK198" s="120" t="str">
        <f>IF($I198="", "", IF(COUNTIF($I$11:$I198, $I198)&gt;1, "", $I198))</f>
        <v/>
      </c>
      <c r="BL198" s="90" t="str">
        <f t="shared" si="86"/>
        <v/>
      </c>
      <c r="BN198" s="90">
        <v>188</v>
      </c>
      <c r="BO198" s="120" t="str">
        <f t="shared" si="87"/>
        <v/>
      </c>
      <c r="BQ198" s="114" t="str">
        <f t="shared" si="73"/>
        <v/>
      </c>
    </row>
    <row r="199" spans="1:69" x14ac:dyDescent="0.25">
      <c r="A199" s="4"/>
      <c r="B199" s="37"/>
      <c r="C199" s="38"/>
      <c r="D199" s="39"/>
      <c r="E199" s="38"/>
      <c r="F199" s="47"/>
      <c r="G199" s="48"/>
      <c r="H199" s="52"/>
      <c r="I199" s="40"/>
      <c r="J199" s="56"/>
      <c r="K199" s="57"/>
      <c r="L199" s="40"/>
      <c r="M199" s="4"/>
      <c r="R199" s="26" t="str">
        <f t="shared" si="74"/>
        <v/>
      </c>
      <c r="S199" s="27" t="str">
        <f t="shared" si="75"/>
        <v/>
      </c>
      <c r="U199" s="18" t="str">
        <f t="shared" si="76"/>
        <v/>
      </c>
      <c r="W199" s="18" t="str">
        <f t="shared" si="60"/>
        <v/>
      </c>
      <c r="X199" s="18" t="str">
        <f t="shared" si="61"/>
        <v/>
      </c>
      <c r="Y199" s="18" t="str">
        <f t="shared" si="62"/>
        <v/>
      </c>
      <c r="Z199" s="18" t="str">
        <f t="shared" si="63"/>
        <v/>
      </c>
      <c r="AA199" s="18" t="str">
        <f t="shared" si="64"/>
        <v/>
      </c>
      <c r="AB199" s="18" t="str">
        <f t="shared" si="65"/>
        <v/>
      </c>
      <c r="AC199" s="18" t="str">
        <f t="shared" si="66"/>
        <v/>
      </c>
      <c r="AD199" s="18" t="str">
        <f t="shared" si="67"/>
        <v/>
      </c>
      <c r="AE199" s="18" t="str">
        <f t="shared" si="68"/>
        <v/>
      </c>
      <c r="AF199" s="18" t="str">
        <f t="shared" si="69"/>
        <v/>
      </c>
      <c r="AG199" s="18" t="str">
        <f t="shared" si="70"/>
        <v/>
      </c>
      <c r="AI199" s="117" t="str">
        <f t="shared" si="77"/>
        <v/>
      </c>
      <c r="AK199" s="117" t="str">
        <f>IF($B199="", "", SUMIF(Recipes!$C$11:$C$5010, $B199, Recipes!$BB$11:$BB$5010))</f>
        <v/>
      </c>
      <c r="AM199" s="133" t="str">
        <f t="shared" si="78"/>
        <v/>
      </c>
      <c r="AO199" s="133" t="str">
        <f>IF($AM199="", "", IF($AO$8='Shopping List'!$BR$6, 0, $J199))</f>
        <v/>
      </c>
      <c r="AQ199" s="133" t="str">
        <f t="shared" si="79"/>
        <v/>
      </c>
      <c r="AS199" s="133" t="str">
        <f t="shared" si="80"/>
        <v/>
      </c>
      <c r="AU199" s="133" t="str">
        <f>IF($AQ199="", "", IF($AW$8='Shopping List'!$BR$6, 0, IFERROR($K199-$AS199, "")))</f>
        <v/>
      </c>
      <c r="AW199" s="137" t="str">
        <f>IF($AQ199="", "", IF(OR($AW$8='Shopping List'!$BR$6, $AU199&lt;=0), 0, IFERROR($K199-$AS199, "")))</f>
        <v/>
      </c>
      <c r="AY199" s="111" t="str">
        <f t="shared" si="81"/>
        <v/>
      </c>
      <c r="BA199" s="83" t="str">
        <f t="shared" si="82"/>
        <v/>
      </c>
      <c r="BC199" s="120" t="str">
        <f t="shared" si="71"/>
        <v>X</v>
      </c>
      <c r="BE199" s="90" t="str">
        <f t="shared" si="72"/>
        <v/>
      </c>
      <c r="BF199" s="90" t="str">
        <f t="shared" si="83"/>
        <v/>
      </c>
      <c r="BG199" s="111" t="str">
        <f t="shared" si="84"/>
        <v/>
      </c>
      <c r="BI199" s="90" t="str">
        <f t="shared" si="85"/>
        <v/>
      </c>
      <c r="BK199" s="120" t="str">
        <f>IF($I199="", "", IF(COUNTIF($I$11:$I199, $I199)&gt;1, "", $I199))</f>
        <v/>
      </c>
      <c r="BL199" s="90" t="str">
        <f t="shared" si="86"/>
        <v/>
      </c>
      <c r="BN199" s="90">
        <v>189</v>
      </c>
      <c r="BO199" s="120" t="str">
        <f t="shared" si="87"/>
        <v/>
      </c>
      <c r="BQ199" s="114" t="str">
        <f t="shared" si="73"/>
        <v/>
      </c>
    </row>
    <row r="200" spans="1:69" x14ac:dyDescent="0.25">
      <c r="A200" s="4"/>
      <c r="B200" s="37"/>
      <c r="C200" s="38"/>
      <c r="D200" s="39"/>
      <c r="E200" s="38"/>
      <c r="F200" s="47"/>
      <c r="G200" s="48"/>
      <c r="H200" s="52"/>
      <c r="I200" s="40"/>
      <c r="J200" s="56"/>
      <c r="K200" s="57"/>
      <c r="L200" s="40"/>
      <c r="M200" s="4"/>
      <c r="R200" s="26" t="str">
        <f t="shared" si="74"/>
        <v/>
      </c>
      <c r="S200" s="27" t="str">
        <f t="shared" si="75"/>
        <v/>
      </c>
      <c r="U200" s="18" t="str">
        <f t="shared" si="76"/>
        <v/>
      </c>
      <c r="W200" s="18" t="str">
        <f t="shared" si="60"/>
        <v/>
      </c>
      <c r="X200" s="18" t="str">
        <f t="shared" si="61"/>
        <v/>
      </c>
      <c r="Y200" s="18" t="str">
        <f t="shared" si="62"/>
        <v/>
      </c>
      <c r="Z200" s="18" t="str">
        <f t="shared" si="63"/>
        <v/>
      </c>
      <c r="AA200" s="18" t="str">
        <f t="shared" si="64"/>
        <v/>
      </c>
      <c r="AB200" s="18" t="str">
        <f t="shared" si="65"/>
        <v/>
      </c>
      <c r="AC200" s="18" t="str">
        <f t="shared" si="66"/>
        <v/>
      </c>
      <c r="AD200" s="18" t="str">
        <f t="shared" si="67"/>
        <v/>
      </c>
      <c r="AE200" s="18" t="str">
        <f t="shared" si="68"/>
        <v/>
      </c>
      <c r="AF200" s="18" t="str">
        <f t="shared" si="69"/>
        <v/>
      </c>
      <c r="AG200" s="18" t="str">
        <f t="shared" si="70"/>
        <v/>
      </c>
      <c r="AI200" s="117" t="str">
        <f t="shared" si="77"/>
        <v/>
      </c>
      <c r="AK200" s="117" t="str">
        <f>IF($B200="", "", SUMIF(Recipes!$C$11:$C$5010, $B200, Recipes!$BB$11:$BB$5010))</f>
        <v/>
      </c>
      <c r="AM200" s="133" t="str">
        <f t="shared" si="78"/>
        <v/>
      </c>
      <c r="AO200" s="133" t="str">
        <f>IF($AM200="", "", IF($AO$8='Shopping List'!$BR$6, 0, $J200))</f>
        <v/>
      </c>
      <c r="AQ200" s="133" t="str">
        <f t="shared" si="79"/>
        <v/>
      </c>
      <c r="AS200" s="133" t="str">
        <f t="shared" si="80"/>
        <v/>
      </c>
      <c r="AU200" s="133" t="str">
        <f>IF($AQ200="", "", IF($AW$8='Shopping List'!$BR$6, 0, IFERROR($K200-$AS200, "")))</f>
        <v/>
      </c>
      <c r="AW200" s="137" t="str">
        <f>IF($AQ200="", "", IF(OR($AW$8='Shopping List'!$BR$6, $AU200&lt;=0), 0, IFERROR($K200-$AS200, "")))</f>
        <v/>
      </c>
      <c r="AY200" s="111" t="str">
        <f t="shared" si="81"/>
        <v/>
      </c>
      <c r="BA200" s="83" t="str">
        <f t="shared" si="82"/>
        <v/>
      </c>
      <c r="BC200" s="120" t="str">
        <f t="shared" si="71"/>
        <v>X</v>
      </c>
      <c r="BE200" s="90" t="str">
        <f t="shared" si="72"/>
        <v/>
      </c>
      <c r="BF200" s="90" t="str">
        <f t="shared" si="83"/>
        <v/>
      </c>
      <c r="BG200" s="111" t="str">
        <f t="shared" si="84"/>
        <v/>
      </c>
      <c r="BI200" s="90" t="str">
        <f t="shared" si="85"/>
        <v/>
      </c>
      <c r="BK200" s="120" t="str">
        <f>IF($I200="", "", IF(COUNTIF($I$11:$I200, $I200)&gt;1, "", $I200))</f>
        <v/>
      </c>
      <c r="BL200" s="90" t="str">
        <f t="shared" si="86"/>
        <v/>
      </c>
      <c r="BN200" s="90">
        <v>190</v>
      </c>
      <c r="BO200" s="120" t="str">
        <f t="shared" si="87"/>
        <v/>
      </c>
      <c r="BQ200" s="114" t="str">
        <f t="shared" si="73"/>
        <v/>
      </c>
    </row>
    <row r="201" spans="1:69" x14ac:dyDescent="0.25">
      <c r="A201" s="4"/>
      <c r="B201" s="37"/>
      <c r="C201" s="38"/>
      <c r="D201" s="39"/>
      <c r="E201" s="38"/>
      <c r="F201" s="47"/>
      <c r="G201" s="48"/>
      <c r="H201" s="52"/>
      <c r="I201" s="40"/>
      <c r="J201" s="56"/>
      <c r="K201" s="57"/>
      <c r="L201" s="40"/>
      <c r="M201" s="4"/>
      <c r="R201" s="26" t="str">
        <f t="shared" si="74"/>
        <v/>
      </c>
      <c r="S201" s="27" t="str">
        <f t="shared" si="75"/>
        <v/>
      </c>
      <c r="U201" s="18" t="str">
        <f t="shared" si="76"/>
        <v/>
      </c>
      <c r="W201" s="18" t="str">
        <f t="shared" si="60"/>
        <v/>
      </c>
      <c r="X201" s="18" t="str">
        <f t="shared" si="61"/>
        <v/>
      </c>
      <c r="Y201" s="18" t="str">
        <f t="shared" si="62"/>
        <v/>
      </c>
      <c r="Z201" s="18" t="str">
        <f t="shared" si="63"/>
        <v/>
      </c>
      <c r="AA201" s="18" t="str">
        <f t="shared" si="64"/>
        <v/>
      </c>
      <c r="AB201" s="18" t="str">
        <f t="shared" si="65"/>
        <v/>
      </c>
      <c r="AC201" s="18" t="str">
        <f t="shared" si="66"/>
        <v/>
      </c>
      <c r="AD201" s="18" t="str">
        <f t="shared" si="67"/>
        <v/>
      </c>
      <c r="AE201" s="18" t="str">
        <f t="shared" si="68"/>
        <v/>
      </c>
      <c r="AF201" s="18" t="str">
        <f t="shared" si="69"/>
        <v/>
      </c>
      <c r="AG201" s="18" t="str">
        <f t="shared" si="70"/>
        <v/>
      </c>
      <c r="AI201" s="117" t="str">
        <f t="shared" si="77"/>
        <v/>
      </c>
      <c r="AK201" s="117" t="str">
        <f>IF($B201="", "", SUMIF(Recipes!$C$11:$C$5010, $B201, Recipes!$BB$11:$BB$5010))</f>
        <v/>
      </c>
      <c r="AM201" s="133" t="str">
        <f t="shared" si="78"/>
        <v/>
      </c>
      <c r="AO201" s="133" t="str">
        <f>IF($AM201="", "", IF($AO$8='Shopping List'!$BR$6, 0, $J201))</f>
        <v/>
      </c>
      <c r="AQ201" s="133" t="str">
        <f t="shared" si="79"/>
        <v/>
      </c>
      <c r="AS201" s="133" t="str">
        <f t="shared" si="80"/>
        <v/>
      </c>
      <c r="AU201" s="133" t="str">
        <f>IF($AQ201="", "", IF($AW$8='Shopping List'!$BR$6, 0, IFERROR($K201-$AS201, "")))</f>
        <v/>
      </c>
      <c r="AW201" s="137" t="str">
        <f>IF($AQ201="", "", IF(OR($AW$8='Shopping List'!$BR$6, $AU201&lt;=0), 0, IFERROR($K201-$AS201, "")))</f>
        <v/>
      </c>
      <c r="AY201" s="111" t="str">
        <f t="shared" si="81"/>
        <v/>
      </c>
      <c r="BA201" s="83" t="str">
        <f t="shared" si="82"/>
        <v/>
      </c>
      <c r="BC201" s="120" t="str">
        <f t="shared" si="71"/>
        <v>X</v>
      </c>
      <c r="BE201" s="90" t="str">
        <f t="shared" si="72"/>
        <v/>
      </c>
      <c r="BF201" s="90" t="str">
        <f t="shared" si="83"/>
        <v/>
      </c>
      <c r="BG201" s="111" t="str">
        <f t="shared" si="84"/>
        <v/>
      </c>
      <c r="BI201" s="90" t="str">
        <f t="shared" si="85"/>
        <v/>
      </c>
      <c r="BK201" s="120" t="str">
        <f>IF($I201="", "", IF(COUNTIF($I$11:$I201, $I201)&gt;1, "", $I201))</f>
        <v/>
      </c>
      <c r="BL201" s="90" t="str">
        <f t="shared" si="86"/>
        <v/>
      </c>
      <c r="BN201" s="90">
        <v>191</v>
      </c>
      <c r="BO201" s="120" t="str">
        <f t="shared" si="87"/>
        <v/>
      </c>
      <c r="BQ201" s="114" t="str">
        <f t="shared" si="73"/>
        <v/>
      </c>
    </row>
    <row r="202" spans="1:69" x14ac:dyDescent="0.25">
      <c r="A202" s="4"/>
      <c r="B202" s="37"/>
      <c r="C202" s="38"/>
      <c r="D202" s="39"/>
      <c r="E202" s="38"/>
      <c r="F202" s="47"/>
      <c r="G202" s="48"/>
      <c r="H202" s="52"/>
      <c r="I202" s="40"/>
      <c r="J202" s="56"/>
      <c r="K202" s="57"/>
      <c r="L202" s="40"/>
      <c r="M202" s="4"/>
      <c r="R202" s="26" t="str">
        <f t="shared" si="74"/>
        <v/>
      </c>
      <c r="S202" s="27" t="str">
        <f t="shared" si="75"/>
        <v/>
      </c>
      <c r="U202" s="18" t="str">
        <f t="shared" si="76"/>
        <v/>
      </c>
      <c r="W202" s="18" t="str">
        <f t="shared" si="60"/>
        <v/>
      </c>
      <c r="X202" s="18" t="str">
        <f t="shared" si="61"/>
        <v/>
      </c>
      <c r="Y202" s="18" t="str">
        <f t="shared" si="62"/>
        <v/>
      </c>
      <c r="Z202" s="18" t="str">
        <f t="shared" si="63"/>
        <v/>
      </c>
      <c r="AA202" s="18" t="str">
        <f t="shared" si="64"/>
        <v/>
      </c>
      <c r="AB202" s="18" t="str">
        <f t="shared" si="65"/>
        <v/>
      </c>
      <c r="AC202" s="18" t="str">
        <f t="shared" si="66"/>
        <v/>
      </c>
      <c r="AD202" s="18" t="str">
        <f t="shared" si="67"/>
        <v/>
      </c>
      <c r="AE202" s="18" t="str">
        <f t="shared" si="68"/>
        <v/>
      </c>
      <c r="AF202" s="18" t="str">
        <f t="shared" si="69"/>
        <v/>
      </c>
      <c r="AG202" s="18" t="str">
        <f t="shared" si="70"/>
        <v/>
      </c>
      <c r="AI202" s="117" t="str">
        <f t="shared" si="77"/>
        <v/>
      </c>
      <c r="AK202" s="117" t="str">
        <f>IF($B202="", "", SUMIF(Recipes!$C$11:$C$5010, $B202, Recipes!$BB$11:$BB$5010))</f>
        <v/>
      </c>
      <c r="AM202" s="133" t="str">
        <f t="shared" si="78"/>
        <v/>
      </c>
      <c r="AO202" s="133" t="str">
        <f>IF($AM202="", "", IF($AO$8='Shopping List'!$BR$6, 0, $J202))</f>
        <v/>
      </c>
      <c r="AQ202" s="133" t="str">
        <f t="shared" si="79"/>
        <v/>
      </c>
      <c r="AS202" s="133" t="str">
        <f t="shared" si="80"/>
        <v/>
      </c>
      <c r="AU202" s="133" t="str">
        <f>IF($AQ202="", "", IF($AW$8='Shopping List'!$BR$6, 0, IFERROR($K202-$AS202, "")))</f>
        <v/>
      </c>
      <c r="AW202" s="137" t="str">
        <f>IF($AQ202="", "", IF(OR($AW$8='Shopping List'!$BR$6, $AU202&lt;=0), 0, IFERROR($K202-$AS202, "")))</f>
        <v/>
      </c>
      <c r="AY202" s="111" t="str">
        <f t="shared" si="81"/>
        <v/>
      </c>
      <c r="BA202" s="83" t="str">
        <f t="shared" si="82"/>
        <v/>
      </c>
      <c r="BC202" s="120" t="str">
        <f t="shared" si="71"/>
        <v>X</v>
      </c>
      <c r="BE202" s="90" t="str">
        <f t="shared" si="72"/>
        <v/>
      </c>
      <c r="BF202" s="90" t="str">
        <f t="shared" si="83"/>
        <v/>
      </c>
      <c r="BG202" s="111" t="str">
        <f t="shared" si="84"/>
        <v/>
      </c>
      <c r="BI202" s="90" t="str">
        <f t="shared" si="85"/>
        <v/>
      </c>
      <c r="BK202" s="120" t="str">
        <f>IF($I202="", "", IF(COUNTIF($I$11:$I202, $I202)&gt;1, "", $I202))</f>
        <v/>
      </c>
      <c r="BL202" s="90" t="str">
        <f t="shared" si="86"/>
        <v/>
      </c>
      <c r="BN202" s="90">
        <v>192</v>
      </c>
      <c r="BO202" s="120" t="str">
        <f t="shared" si="87"/>
        <v/>
      </c>
      <c r="BQ202" s="114" t="str">
        <f t="shared" si="73"/>
        <v/>
      </c>
    </row>
    <row r="203" spans="1:69" x14ac:dyDescent="0.25">
      <c r="A203" s="4"/>
      <c r="B203" s="37"/>
      <c r="C203" s="38"/>
      <c r="D203" s="39"/>
      <c r="E203" s="38"/>
      <c r="F203" s="47"/>
      <c r="G203" s="48"/>
      <c r="H203" s="52"/>
      <c r="I203" s="40"/>
      <c r="J203" s="56"/>
      <c r="K203" s="57"/>
      <c r="L203" s="40"/>
      <c r="M203" s="4"/>
      <c r="R203" s="26" t="str">
        <f t="shared" si="74"/>
        <v/>
      </c>
      <c r="S203" s="27" t="str">
        <f t="shared" si="75"/>
        <v/>
      </c>
      <c r="U203" s="18" t="str">
        <f t="shared" si="76"/>
        <v/>
      </c>
      <c r="W203" s="18" t="str">
        <f t="shared" ref="W203:W266" si="88">IF($U203="", "", IF(AND(W$5="X", B203=""), $U$6, IF(AND(NOT(B203=""), COUNTIF(B$11:B$310, B203)&gt;1), $U$7, "")))</f>
        <v/>
      </c>
      <c r="X203" s="18" t="str">
        <f t="shared" ref="X203:X266" si="89">IF($U203="", "", IF(AND(X$5="X", C203=""), $U$6, IF(AND(NOT(C203=""), COUNTIF(P$11:P$20, C203)=0), $U$7, "")))</f>
        <v/>
      </c>
      <c r="Y203" s="18" t="str">
        <f t="shared" ref="Y203:Y266" si="90">IF($U203="", "", IF(AND(Y$5="X", D203=""), $U$6, IF(AND(NOT(D203=""), ISNUMBER(D203)=FALSE), $U$7, "")))</f>
        <v/>
      </c>
      <c r="Z203" s="18" t="str">
        <f t="shared" ref="Z203:Z266" si="91">IF($U203="", "", IF(AND(Z$5="X", E203=""), $U$6, ""))</f>
        <v/>
      </c>
      <c r="AA203" s="18" t="str">
        <f t="shared" ref="AA203:AA266" si="92">IF($U203="", "", IF(AND(AA$5="X", F203=""), $U$6, IF(AND(NOT(F203=""), ISNUMBER(F203)=FALSE), $U$7, "")))</f>
        <v/>
      </c>
      <c r="AB203" s="18" t="str">
        <f t="shared" ref="AB203:AB266" si="93">IF($U203="", "", IF(AND(AB$5="X", G203=""), $U$6, IF(AND(NOT(G203=""), COUNTIF($R203:$S203, G203)=0), $U$7, "")))</f>
        <v/>
      </c>
      <c r="AC203" s="18" t="str">
        <f t="shared" ref="AC203:AC266" si="94">IF($U203="", "", IF(AND(AC$5="X", H203=""), $U$6, IF(AND(NOT(H203=""), ISNUMBER(H203)=FALSE), $U$7, "")))</f>
        <v/>
      </c>
      <c r="AD203" s="18" t="str">
        <f t="shared" ref="AD203:AD266" si="95">IF($U203="", "", IF(AND(AD$5="X", I203=""), $U$6, ""))</f>
        <v/>
      </c>
      <c r="AE203" s="18" t="str">
        <f t="shared" ref="AE203:AE266" si="96">IF($U203="", "", IF(AND(AE$5="X", J203=""), $U$6, IF(AND(NOT(J203=""), ISNUMBER(J203)=FALSE), $U$7, "")))</f>
        <v/>
      </c>
      <c r="AF203" s="18" t="str">
        <f t="shared" ref="AF203:AF266" si="97">IF($U203="", "", IF(AND(AF$5="X", K203=""), $U$6, IF(AND(NOT(K203=""), ISNUMBER(K203)=FALSE), $U$7, "")))</f>
        <v/>
      </c>
      <c r="AG203" s="18" t="str">
        <f t="shared" ref="AG203:AG266" si="98">IF($U203="", "", IF(AND(AG$5="X", L203=""), $U$6, ""))</f>
        <v/>
      </c>
      <c r="AI203" s="117" t="str">
        <f t="shared" si="77"/>
        <v/>
      </c>
      <c r="AK203" s="117" t="str">
        <f>IF($B203="", "", SUMIF(Recipes!$C$11:$C$5010, $B203, Recipes!$BB$11:$BB$5010))</f>
        <v/>
      </c>
      <c r="AM203" s="133" t="str">
        <f t="shared" si="78"/>
        <v/>
      </c>
      <c r="AO203" s="133" t="str">
        <f>IF($AM203="", "", IF($AO$8='Shopping List'!$BR$6, 0, $J203))</f>
        <v/>
      </c>
      <c r="AQ203" s="133" t="str">
        <f t="shared" si="79"/>
        <v/>
      </c>
      <c r="AS203" s="133" t="str">
        <f t="shared" si="80"/>
        <v/>
      </c>
      <c r="AU203" s="133" t="str">
        <f>IF($AQ203="", "", IF($AW$8='Shopping List'!$BR$6, 0, IFERROR($K203-$AS203, "")))</f>
        <v/>
      </c>
      <c r="AW203" s="137" t="str">
        <f>IF($AQ203="", "", IF(OR($AW$8='Shopping List'!$BR$6, $AU203&lt;=0), 0, IFERROR($K203-$AS203, "")))</f>
        <v/>
      </c>
      <c r="AY203" s="111" t="str">
        <f t="shared" si="81"/>
        <v/>
      </c>
      <c r="BA203" s="83" t="str">
        <f t="shared" si="82"/>
        <v/>
      </c>
      <c r="BC203" s="120" t="str">
        <f t="shared" ref="BC203:BC266" si="99">IF($BC$8="", IF($I203="", "X", $I203), IF($BC$8=$I203, $I203, ""))</f>
        <v>X</v>
      </c>
      <c r="BE203" s="90" t="str">
        <f t="shared" ref="BE203:BE266" si="100">IF($I203="", "", IFERROR(INDEX($BL$11:$BL$310, MATCH($I203, $BK$11:$BK$310, 0)), ""))</f>
        <v/>
      </c>
      <c r="BF203" s="90" t="str">
        <f t="shared" si="83"/>
        <v/>
      </c>
      <c r="BG203" s="111" t="str">
        <f t="shared" si="84"/>
        <v/>
      </c>
      <c r="BI203" s="90" t="str">
        <f t="shared" si="85"/>
        <v/>
      </c>
      <c r="BK203" s="120" t="str">
        <f>IF($I203="", "", IF(COUNTIF($I$11:$I203, $I203)&gt;1, "", $I203))</f>
        <v/>
      </c>
      <c r="BL203" s="90" t="str">
        <f t="shared" si="86"/>
        <v/>
      </c>
      <c r="BN203" s="90">
        <v>193</v>
      </c>
      <c r="BO203" s="120" t="str">
        <f t="shared" si="87"/>
        <v/>
      </c>
      <c r="BQ203" s="114" t="str">
        <f t="shared" ref="BQ203:BQ266" si="101">IF($BI203="", "", IFERROR($BA203*$H203, ""))</f>
        <v/>
      </c>
    </row>
    <row r="204" spans="1:69" x14ac:dyDescent="0.25">
      <c r="A204" s="4"/>
      <c r="B204" s="37"/>
      <c r="C204" s="38"/>
      <c r="D204" s="39"/>
      <c r="E204" s="38"/>
      <c r="F204" s="47"/>
      <c r="G204" s="48"/>
      <c r="H204" s="52"/>
      <c r="I204" s="40"/>
      <c r="J204" s="56"/>
      <c r="K204" s="57"/>
      <c r="L204" s="40"/>
      <c r="M204" s="4"/>
      <c r="R204" s="26" t="str">
        <f t="shared" ref="R204:R267" si="102">IF($C204="", "", $C204)</f>
        <v/>
      </c>
      <c r="S204" s="27" t="str">
        <f t="shared" ref="S204:S267" si="103">IF($E204="", "", $E204)</f>
        <v/>
      </c>
      <c r="U204" s="18" t="str">
        <f t="shared" ref="U204:U267" si="104">IF(COUNTIF($B204:$L204, "")=11, "", "X")</f>
        <v/>
      </c>
      <c r="W204" s="18" t="str">
        <f t="shared" si="88"/>
        <v/>
      </c>
      <c r="X204" s="18" t="str">
        <f t="shared" si="89"/>
        <v/>
      </c>
      <c r="Y204" s="18" t="str">
        <f t="shared" si="90"/>
        <v/>
      </c>
      <c r="Z204" s="18" t="str">
        <f t="shared" si="91"/>
        <v/>
      </c>
      <c r="AA204" s="18" t="str">
        <f t="shared" si="92"/>
        <v/>
      </c>
      <c r="AB204" s="18" t="str">
        <f t="shared" si="93"/>
        <v/>
      </c>
      <c r="AC204" s="18" t="str">
        <f t="shared" si="94"/>
        <v/>
      </c>
      <c r="AD204" s="18" t="str">
        <f t="shared" si="95"/>
        <v/>
      </c>
      <c r="AE204" s="18" t="str">
        <f t="shared" si="96"/>
        <v/>
      </c>
      <c r="AF204" s="18" t="str">
        <f t="shared" si="97"/>
        <v/>
      </c>
      <c r="AG204" s="18" t="str">
        <f t="shared" si="98"/>
        <v/>
      </c>
      <c r="AI204" s="117" t="str">
        <f t="shared" ref="AI204:AI267" si="105">IF(OR($J204="", $D204=""), "", IFERROR($J204*$D204, ""))</f>
        <v/>
      </c>
      <c r="AK204" s="117" t="str">
        <f>IF($B204="", "", SUMIF(Recipes!$C$11:$C$5010, $B204, Recipes!$BB$11:$BB$5010))</f>
        <v/>
      </c>
      <c r="AM204" s="133" t="str">
        <f t="shared" ref="AM204:AM267" si="106">IF(OR($AK204="", $AK204=0), "", IFERROR(ROUND($AK204/$D204, 1), ""))</f>
        <v/>
      </c>
      <c r="AO204" s="133" t="str">
        <f>IF($AM204="", "", IF($AO$8='Shopping List'!$BR$6, 0, $J204))</f>
        <v/>
      </c>
      <c r="AQ204" s="133" t="str">
        <f t="shared" ref="AQ204:AQ267" si="107">IF($AM204="", "", IFERROR($AM204-$AO204, ""))</f>
        <v/>
      </c>
      <c r="AS204" s="133" t="str">
        <f t="shared" ref="AS204:AS267" si="108">IF($AM204="", "", IFERROR($J204-$AO204, ""))</f>
        <v/>
      </c>
      <c r="AU204" s="133" t="str">
        <f>IF($AQ204="", "", IF($AW$8='Shopping List'!$BR$6, 0, IFERROR($K204-$AS204, "")))</f>
        <v/>
      </c>
      <c r="AW204" s="137" t="str">
        <f>IF($AQ204="", "", IF(OR($AW$8='Shopping List'!$BR$6, $AU204&lt;=0), 0, IFERROR($K204-$AS204, "")))</f>
        <v/>
      </c>
      <c r="AY204" s="111" t="str">
        <f t="shared" ref="AY204:AY267" si="109">IFERROR($AQ204+$AW204, "")</f>
        <v/>
      </c>
      <c r="BA204" s="83" t="str">
        <f t="shared" ref="BA204:BA267" si="110">IF(OR($AY204="", $AY204&lt;=0), "", IFERROR(ROUNDUP($AY204, 0), ""))</f>
        <v/>
      </c>
      <c r="BC204" s="120" t="str">
        <f t="shared" si="99"/>
        <v>X</v>
      </c>
      <c r="BE204" s="90" t="str">
        <f t="shared" si="100"/>
        <v/>
      </c>
      <c r="BF204" s="90" t="str">
        <f t="shared" ref="BF204:BF267" si="111">IF($B204="", "", COUNTIF($B$11:$B$310, "&lt;"&amp;$B204)+1)</f>
        <v/>
      </c>
      <c r="BG204" s="111" t="str">
        <f t="shared" ref="BG204:BG267" si="112">IF(OR($BA204="", $BC204="", $BA204=0), "", IFERROR(BE204+(BF204*0.001), ""))</f>
        <v/>
      </c>
      <c r="BI204" s="90" t="str">
        <f t="shared" ref="BI204:BI267" si="113">IF($BG204="", "", COUNTIF($BG$11:$BG$310, "&lt;"&amp;$BG204)+1)</f>
        <v/>
      </c>
      <c r="BK204" s="120" t="str">
        <f>IF($I204="", "", IF(COUNTIF($I$11:$I204, $I204)&gt;1, "", $I204))</f>
        <v/>
      </c>
      <c r="BL204" s="90" t="str">
        <f t="shared" ref="BL204:BL267" si="114">IF($BK204="", "", COUNTIF($BK$11:$BK$310, "&lt;"&amp;$BK204)+1-$BL$9)</f>
        <v/>
      </c>
      <c r="BN204" s="90">
        <v>194</v>
      </c>
      <c r="BO204" s="120" t="str">
        <f t="shared" ref="BO204:BO267" si="115">IFERROR(INDEX($BK$11:$BK$310, MATCH($BN204, $BL$11:$BL$310, 0)), "")</f>
        <v/>
      </c>
      <c r="BQ204" s="114" t="str">
        <f t="shared" si="101"/>
        <v/>
      </c>
    </row>
    <row r="205" spans="1:69" x14ac:dyDescent="0.25">
      <c r="A205" s="4"/>
      <c r="B205" s="37"/>
      <c r="C205" s="38"/>
      <c r="D205" s="39"/>
      <c r="E205" s="38"/>
      <c r="F205" s="47"/>
      <c r="G205" s="48"/>
      <c r="H205" s="52"/>
      <c r="I205" s="40"/>
      <c r="J205" s="56"/>
      <c r="K205" s="57"/>
      <c r="L205" s="40"/>
      <c r="M205" s="4"/>
      <c r="R205" s="26" t="str">
        <f t="shared" si="102"/>
        <v/>
      </c>
      <c r="S205" s="27" t="str">
        <f t="shared" si="103"/>
        <v/>
      </c>
      <c r="U205" s="18" t="str">
        <f t="shared" si="104"/>
        <v/>
      </c>
      <c r="W205" s="18" t="str">
        <f t="shared" si="88"/>
        <v/>
      </c>
      <c r="X205" s="18" t="str">
        <f t="shared" si="89"/>
        <v/>
      </c>
      <c r="Y205" s="18" t="str">
        <f t="shared" si="90"/>
        <v/>
      </c>
      <c r="Z205" s="18" t="str">
        <f t="shared" si="91"/>
        <v/>
      </c>
      <c r="AA205" s="18" t="str">
        <f t="shared" si="92"/>
        <v/>
      </c>
      <c r="AB205" s="18" t="str">
        <f t="shared" si="93"/>
        <v/>
      </c>
      <c r="AC205" s="18" t="str">
        <f t="shared" si="94"/>
        <v/>
      </c>
      <c r="AD205" s="18" t="str">
        <f t="shared" si="95"/>
        <v/>
      </c>
      <c r="AE205" s="18" t="str">
        <f t="shared" si="96"/>
        <v/>
      </c>
      <c r="AF205" s="18" t="str">
        <f t="shared" si="97"/>
        <v/>
      </c>
      <c r="AG205" s="18" t="str">
        <f t="shared" si="98"/>
        <v/>
      </c>
      <c r="AI205" s="117" t="str">
        <f t="shared" si="105"/>
        <v/>
      </c>
      <c r="AK205" s="117" t="str">
        <f>IF($B205="", "", SUMIF(Recipes!$C$11:$C$5010, $B205, Recipes!$BB$11:$BB$5010))</f>
        <v/>
      </c>
      <c r="AM205" s="133" t="str">
        <f t="shared" si="106"/>
        <v/>
      </c>
      <c r="AO205" s="133" t="str">
        <f>IF($AM205="", "", IF($AO$8='Shopping List'!$BR$6, 0, $J205))</f>
        <v/>
      </c>
      <c r="AQ205" s="133" t="str">
        <f t="shared" si="107"/>
        <v/>
      </c>
      <c r="AS205" s="133" t="str">
        <f t="shared" si="108"/>
        <v/>
      </c>
      <c r="AU205" s="133" t="str">
        <f>IF($AQ205="", "", IF($AW$8='Shopping List'!$BR$6, 0, IFERROR($K205-$AS205, "")))</f>
        <v/>
      </c>
      <c r="AW205" s="137" t="str">
        <f>IF($AQ205="", "", IF(OR($AW$8='Shopping List'!$BR$6, $AU205&lt;=0), 0, IFERROR($K205-$AS205, "")))</f>
        <v/>
      </c>
      <c r="AY205" s="111" t="str">
        <f t="shared" si="109"/>
        <v/>
      </c>
      <c r="BA205" s="83" t="str">
        <f t="shared" si="110"/>
        <v/>
      </c>
      <c r="BC205" s="120" t="str">
        <f t="shared" si="99"/>
        <v>X</v>
      </c>
      <c r="BE205" s="90" t="str">
        <f t="shared" si="100"/>
        <v/>
      </c>
      <c r="BF205" s="90" t="str">
        <f t="shared" si="111"/>
        <v/>
      </c>
      <c r="BG205" s="111" t="str">
        <f t="shared" si="112"/>
        <v/>
      </c>
      <c r="BI205" s="90" t="str">
        <f t="shared" si="113"/>
        <v/>
      </c>
      <c r="BK205" s="120" t="str">
        <f>IF($I205="", "", IF(COUNTIF($I$11:$I205, $I205)&gt;1, "", $I205))</f>
        <v/>
      </c>
      <c r="BL205" s="90" t="str">
        <f t="shared" si="114"/>
        <v/>
      </c>
      <c r="BN205" s="90">
        <v>195</v>
      </c>
      <c r="BO205" s="120" t="str">
        <f t="shared" si="115"/>
        <v/>
      </c>
      <c r="BQ205" s="114" t="str">
        <f t="shared" si="101"/>
        <v/>
      </c>
    </row>
    <row r="206" spans="1:69" x14ac:dyDescent="0.25">
      <c r="A206" s="4"/>
      <c r="B206" s="37"/>
      <c r="C206" s="38"/>
      <c r="D206" s="39"/>
      <c r="E206" s="38"/>
      <c r="F206" s="47"/>
      <c r="G206" s="48"/>
      <c r="H206" s="52"/>
      <c r="I206" s="40"/>
      <c r="J206" s="56"/>
      <c r="K206" s="57"/>
      <c r="L206" s="40"/>
      <c r="M206" s="4"/>
      <c r="R206" s="26" t="str">
        <f t="shared" si="102"/>
        <v/>
      </c>
      <c r="S206" s="27" t="str">
        <f t="shared" si="103"/>
        <v/>
      </c>
      <c r="U206" s="18" t="str">
        <f t="shared" si="104"/>
        <v/>
      </c>
      <c r="W206" s="18" t="str">
        <f t="shared" si="88"/>
        <v/>
      </c>
      <c r="X206" s="18" t="str">
        <f t="shared" si="89"/>
        <v/>
      </c>
      <c r="Y206" s="18" t="str">
        <f t="shared" si="90"/>
        <v/>
      </c>
      <c r="Z206" s="18" t="str">
        <f t="shared" si="91"/>
        <v/>
      </c>
      <c r="AA206" s="18" t="str">
        <f t="shared" si="92"/>
        <v/>
      </c>
      <c r="AB206" s="18" t="str">
        <f t="shared" si="93"/>
        <v/>
      </c>
      <c r="AC206" s="18" t="str">
        <f t="shared" si="94"/>
        <v/>
      </c>
      <c r="AD206" s="18" t="str">
        <f t="shared" si="95"/>
        <v/>
      </c>
      <c r="AE206" s="18" t="str">
        <f t="shared" si="96"/>
        <v/>
      </c>
      <c r="AF206" s="18" t="str">
        <f t="shared" si="97"/>
        <v/>
      </c>
      <c r="AG206" s="18" t="str">
        <f t="shared" si="98"/>
        <v/>
      </c>
      <c r="AI206" s="117" t="str">
        <f t="shared" si="105"/>
        <v/>
      </c>
      <c r="AK206" s="117" t="str">
        <f>IF($B206="", "", SUMIF(Recipes!$C$11:$C$5010, $B206, Recipes!$BB$11:$BB$5010))</f>
        <v/>
      </c>
      <c r="AM206" s="133" t="str">
        <f t="shared" si="106"/>
        <v/>
      </c>
      <c r="AO206" s="133" t="str">
        <f>IF($AM206="", "", IF($AO$8='Shopping List'!$BR$6, 0, $J206))</f>
        <v/>
      </c>
      <c r="AQ206" s="133" t="str">
        <f t="shared" si="107"/>
        <v/>
      </c>
      <c r="AS206" s="133" t="str">
        <f t="shared" si="108"/>
        <v/>
      </c>
      <c r="AU206" s="133" t="str">
        <f>IF($AQ206="", "", IF($AW$8='Shopping List'!$BR$6, 0, IFERROR($K206-$AS206, "")))</f>
        <v/>
      </c>
      <c r="AW206" s="137" t="str">
        <f>IF($AQ206="", "", IF(OR($AW$8='Shopping List'!$BR$6, $AU206&lt;=0), 0, IFERROR($K206-$AS206, "")))</f>
        <v/>
      </c>
      <c r="AY206" s="111" t="str">
        <f t="shared" si="109"/>
        <v/>
      </c>
      <c r="BA206" s="83" t="str">
        <f t="shared" si="110"/>
        <v/>
      </c>
      <c r="BC206" s="120" t="str">
        <f t="shared" si="99"/>
        <v>X</v>
      </c>
      <c r="BE206" s="90" t="str">
        <f t="shared" si="100"/>
        <v/>
      </c>
      <c r="BF206" s="90" t="str">
        <f t="shared" si="111"/>
        <v/>
      </c>
      <c r="BG206" s="111" t="str">
        <f t="shared" si="112"/>
        <v/>
      </c>
      <c r="BI206" s="90" t="str">
        <f t="shared" si="113"/>
        <v/>
      </c>
      <c r="BK206" s="120" t="str">
        <f>IF($I206="", "", IF(COUNTIF($I$11:$I206, $I206)&gt;1, "", $I206))</f>
        <v/>
      </c>
      <c r="BL206" s="90" t="str">
        <f t="shared" si="114"/>
        <v/>
      </c>
      <c r="BN206" s="90">
        <v>196</v>
      </c>
      <c r="BO206" s="120" t="str">
        <f t="shared" si="115"/>
        <v/>
      </c>
      <c r="BQ206" s="114" t="str">
        <f t="shared" si="101"/>
        <v/>
      </c>
    </row>
    <row r="207" spans="1:69" x14ac:dyDescent="0.25">
      <c r="A207" s="4"/>
      <c r="B207" s="37"/>
      <c r="C207" s="38"/>
      <c r="D207" s="39"/>
      <c r="E207" s="38"/>
      <c r="F207" s="47"/>
      <c r="G207" s="48"/>
      <c r="H207" s="52"/>
      <c r="I207" s="40"/>
      <c r="J207" s="56"/>
      <c r="K207" s="57"/>
      <c r="L207" s="40"/>
      <c r="M207" s="4"/>
      <c r="R207" s="26" t="str">
        <f t="shared" si="102"/>
        <v/>
      </c>
      <c r="S207" s="27" t="str">
        <f t="shared" si="103"/>
        <v/>
      </c>
      <c r="U207" s="18" t="str">
        <f t="shared" si="104"/>
        <v/>
      </c>
      <c r="W207" s="18" t="str">
        <f t="shared" si="88"/>
        <v/>
      </c>
      <c r="X207" s="18" t="str">
        <f t="shared" si="89"/>
        <v/>
      </c>
      <c r="Y207" s="18" t="str">
        <f t="shared" si="90"/>
        <v/>
      </c>
      <c r="Z207" s="18" t="str">
        <f t="shared" si="91"/>
        <v/>
      </c>
      <c r="AA207" s="18" t="str">
        <f t="shared" si="92"/>
        <v/>
      </c>
      <c r="AB207" s="18" t="str">
        <f t="shared" si="93"/>
        <v/>
      </c>
      <c r="AC207" s="18" t="str">
        <f t="shared" si="94"/>
        <v/>
      </c>
      <c r="AD207" s="18" t="str">
        <f t="shared" si="95"/>
        <v/>
      </c>
      <c r="AE207" s="18" t="str">
        <f t="shared" si="96"/>
        <v/>
      </c>
      <c r="AF207" s="18" t="str">
        <f t="shared" si="97"/>
        <v/>
      </c>
      <c r="AG207" s="18" t="str">
        <f t="shared" si="98"/>
        <v/>
      </c>
      <c r="AI207" s="117" t="str">
        <f t="shared" si="105"/>
        <v/>
      </c>
      <c r="AK207" s="117" t="str">
        <f>IF($B207="", "", SUMIF(Recipes!$C$11:$C$5010, $B207, Recipes!$BB$11:$BB$5010))</f>
        <v/>
      </c>
      <c r="AM207" s="133" t="str">
        <f t="shared" si="106"/>
        <v/>
      </c>
      <c r="AO207" s="133" t="str">
        <f>IF($AM207="", "", IF($AO$8='Shopping List'!$BR$6, 0, $J207))</f>
        <v/>
      </c>
      <c r="AQ207" s="133" t="str">
        <f t="shared" si="107"/>
        <v/>
      </c>
      <c r="AS207" s="133" t="str">
        <f t="shared" si="108"/>
        <v/>
      </c>
      <c r="AU207" s="133" t="str">
        <f>IF($AQ207="", "", IF($AW$8='Shopping List'!$BR$6, 0, IFERROR($K207-$AS207, "")))</f>
        <v/>
      </c>
      <c r="AW207" s="137" t="str">
        <f>IF($AQ207="", "", IF(OR($AW$8='Shopping List'!$BR$6, $AU207&lt;=0), 0, IFERROR($K207-$AS207, "")))</f>
        <v/>
      </c>
      <c r="AY207" s="111" t="str">
        <f t="shared" si="109"/>
        <v/>
      </c>
      <c r="BA207" s="83" t="str">
        <f t="shared" si="110"/>
        <v/>
      </c>
      <c r="BC207" s="120" t="str">
        <f t="shared" si="99"/>
        <v>X</v>
      </c>
      <c r="BE207" s="90" t="str">
        <f t="shared" si="100"/>
        <v/>
      </c>
      <c r="BF207" s="90" t="str">
        <f t="shared" si="111"/>
        <v/>
      </c>
      <c r="BG207" s="111" t="str">
        <f t="shared" si="112"/>
        <v/>
      </c>
      <c r="BI207" s="90" t="str">
        <f t="shared" si="113"/>
        <v/>
      </c>
      <c r="BK207" s="120" t="str">
        <f>IF($I207="", "", IF(COUNTIF($I$11:$I207, $I207)&gt;1, "", $I207))</f>
        <v/>
      </c>
      <c r="BL207" s="90" t="str">
        <f t="shared" si="114"/>
        <v/>
      </c>
      <c r="BN207" s="90">
        <v>197</v>
      </c>
      <c r="BO207" s="120" t="str">
        <f t="shared" si="115"/>
        <v/>
      </c>
      <c r="BQ207" s="114" t="str">
        <f t="shared" si="101"/>
        <v/>
      </c>
    </row>
    <row r="208" spans="1:69" x14ac:dyDescent="0.25">
      <c r="A208" s="4"/>
      <c r="B208" s="37"/>
      <c r="C208" s="38"/>
      <c r="D208" s="39"/>
      <c r="E208" s="38"/>
      <c r="F208" s="47"/>
      <c r="G208" s="48"/>
      <c r="H208" s="52"/>
      <c r="I208" s="40"/>
      <c r="J208" s="56"/>
      <c r="K208" s="57"/>
      <c r="L208" s="40"/>
      <c r="M208" s="4"/>
      <c r="R208" s="26" t="str">
        <f t="shared" si="102"/>
        <v/>
      </c>
      <c r="S208" s="27" t="str">
        <f t="shared" si="103"/>
        <v/>
      </c>
      <c r="U208" s="18" t="str">
        <f t="shared" si="104"/>
        <v/>
      </c>
      <c r="W208" s="18" t="str">
        <f t="shared" si="88"/>
        <v/>
      </c>
      <c r="X208" s="18" t="str">
        <f t="shared" si="89"/>
        <v/>
      </c>
      <c r="Y208" s="18" t="str">
        <f t="shared" si="90"/>
        <v/>
      </c>
      <c r="Z208" s="18" t="str">
        <f t="shared" si="91"/>
        <v/>
      </c>
      <c r="AA208" s="18" t="str">
        <f t="shared" si="92"/>
        <v/>
      </c>
      <c r="AB208" s="18" t="str">
        <f t="shared" si="93"/>
        <v/>
      </c>
      <c r="AC208" s="18" t="str">
        <f t="shared" si="94"/>
        <v/>
      </c>
      <c r="AD208" s="18" t="str">
        <f t="shared" si="95"/>
        <v/>
      </c>
      <c r="AE208" s="18" t="str">
        <f t="shared" si="96"/>
        <v/>
      </c>
      <c r="AF208" s="18" t="str">
        <f t="shared" si="97"/>
        <v/>
      </c>
      <c r="AG208" s="18" t="str">
        <f t="shared" si="98"/>
        <v/>
      </c>
      <c r="AI208" s="117" t="str">
        <f t="shared" si="105"/>
        <v/>
      </c>
      <c r="AK208" s="117" t="str">
        <f>IF($B208="", "", SUMIF(Recipes!$C$11:$C$5010, $B208, Recipes!$BB$11:$BB$5010))</f>
        <v/>
      </c>
      <c r="AM208" s="133" t="str">
        <f t="shared" si="106"/>
        <v/>
      </c>
      <c r="AO208" s="133" t="str">
        <f>IF($AM208="", "", IF($AO$8='Shopping List'!$BR$6, 0, $J208))</f>
        <v/>
      </c>
      <c r="AQ208" s="133" t="str">
        <f t="shared" si="107"/>
        <v/>
      </c>
      <c r="AS208" s="133" t="str">
        <f t="shared" si="108"/>
        <v/>
      </c>
      <c r="AU208" s="133" t="str">
        <f>IF($AQ208="", "", IF($AW$8='Shopping List'!$BR$6, 0, IFERROR($K208-$AS208, "")))</f>
        <v/>
      </c>
      <c r="AW208" s="137" t="str">
        <f>IF($AQ208="", "", IF(OR($AW$8='Shopping List'!$BR$6, $AU208&lt;=0), 0, IFERROR($K208-$AS208, "")))</f>
        <v/>
      </c>
      <c r="AY208" s="111" t="str">
        <f t="shared" si="109"/>
        <v/>
      </c>
      <c r="BA208" s="83" t="str">
        <f t="shared" si="110"/>
        <v/>
      </c>
      <c r="BC208" s="120" t="str">
        <f t="shared" si="99"/>
        <v>X</v>
      </c>
      <c r="BE208" s="90" t="str">
        <f t="shared" si="100"/>
        <v/>
      </c>
      <c r="BF208" s="90" t="str">
        <f t="shared" si="111"/>
        <v/>
      </c>
      <c r="BG208" s="111" t="str">
        <f t="shared" si="112"/>
        <v/>
      </c>
      <c r="BI208" s="90" t="str">
        <f t="shared" si="113"/>
        <v/>
      </c>
      <c r="BK208" s="120" t="str">
        <f>IF($I208="", "", IF(COUNTIF($I$11:$I208, $I208)&gt;1, "", $I208))</f>
        <v/>
      </c>
      <c r="BL208" s="90" t="str">
        <f t="shared" si="114"/>
        <v/>
      </c>
      <c r="BN208" s="90">
        <v>198</v>
      </c>
      <c r="BO208" s="120" t="str">
        <f t="shared" si="115"/>
        <v/>
      </c>
      <c r="BQ208" s="114" t="str">
        <f t="shared" si="101"/>
        <v/>
      </c>
    </row>
    <row r="209" spans="1:69" x14ac:dyDescent="0.25">
      <c r="A209" s="4"/>
      <c r="B209" s="37"/>
      <c r="C209" s="38"/>
      <c r="D209" s="39"/>
      <c r="E209" s="38"/>
      <c r="F209" s="47"/>
      <c r="G209" s="48"/>
      <c r="H209" s="52"/>
      <c r="I209" s="40"/>
      <c r="J209" s="56"/>
      <c r="K209" s="57"/>
      <c r="L209" s="40"/>
      <c r="M209" s="4"/>
      <c r="R209" s="26" t="str">
        <f t="shared" si="102"/>
        <v/>
      </c>
      <c r="S209" s="27" t="str">
        <f t="shared" si="103"/>
        <v/>
      </c>
      <c r="U209" s="18" t="str">
        <f t="shared" si="104"/>
        <v/>
      </c>
      <c r="W209" s="18" t="str">
        <f t="shared" si="88"/>
        <v/>
      </c>
      <c r="X209" s="18" t="str">
        <f t="shared" si="89"/>
        <v/>
      </c>
      <c r="Y209" s="18" t="str">
        <f t="shared" si="90"/>
        <v/>
      </c>
      <c r="Z209" s="18" t="str">
        <f t="shared" si="91"/>
        <v/>
      </c>
      <c r="AA209" s="18" t="str">
        <f t="shared" si="92"/>
        <v/>
      </c>
      <c r="AB209" s="18" t="str">
        <f t="shared" si="93"/>
        <v/>
      </c>
      <c r="AC209" s="18" t="str">
        <f t="shared" si="94"/>
        <v/>
      </c>
      <c r="AD209" s="18" t="str">
        <f t="shared" si="95"/>
        <v/>
      </c>
      <c r="AE209" s="18" t="str">
        <f t="shared" si="96"/>
        <v/>
      </c>
      <c r="AF209" s="18" t="str">
        <f t="shared" si="97"/>
        <v/>
      </c>
      <c r="AG209" s="18" t="str">
        <f t="shared" si="98"/>
        <v/>
      </c>
      <c r="AI209" s="117" t="str">
        <f t="shared" si="105"/>
        <v/>
      </c>
      <c r="AK209" s="117" t="str">
        <f>IF($B209="", "", SUMIF(Recipes!$C$11:$C$5010, $B209, Recipes!$BB$11:$BB$5010))</f>
        <v/>
      </c>
      <c r="AM209" s="133" t="str">
        <f t="shared" si="106"/>
        <v/>
      </c>
      <c r="AO209" s="133" t="str">
        <f>IF($AM209="", "", IF($AO$8='Shopping List'!$BR$6, 0, $J209))</f>
        <v/>
      </c>
      <c r="AQ209" s="133" t="str">
        <f t="shared" si="107"/>
        <v/>
      </c>
      <c r="AS209" s="133" t="str">
        <f t="shared" si="108"/>
        <v/>
      </c>
      <c r="AU209" s="133" t="str">
        <f>IF($AQ209="", "", IF($AW$8='Shopping List'!$BR$6, 0, IFERROR($K209-$AS209, "")))</f>
        <v/>
      </c>
      <c r="AW209" s="137" t="str">
        <f>IF($AQ209="", "", IF(OR($AW$8='Shopping List'!$BR$6, $AU209&lt;=0), 0, IFERROR($K209-$AS209, "")))</f>
        <v/>
      </c>
      <c r="AY209" s="111" t="str">
        <f t="shared" si="109"/>
        <v/>
      </c>
      <c r="BA209" s="83" t="str">
        <f t="shared" si="110"/>
        <v/>
      </c>
      <c r="BC209" s="120" t="str">
        <f t="shared" si="99"/>
        <v>X</v>
      </c>
      <c r="BE209" s="90" t="str">
        <f t="shared" si="100"/>
        <v/>
      </c>
      <c r="BF209" s="90" t="str">
        <f t="shared" si="111"/>
        <v/>
      </c>
      <c r="BG209" s="111" t="str">
        <f t="shared" si="112"/>
        <v/>
      </c>
      <c r="BI209" s="90" t="str">
        <f t="shared" si="113"/>
        <v/>
      </c>
      <c r="BK209" s="120" t="str">
        <f>IF($I209="", "", IF(COUNTIF($I$11:$I209, $I209)&gt;1, "", $I209))</f>
        <v/>
      </c>
      <c r="BL209" s="90" t="str">
        <f t="shared" si="114"/>
        <v/>
      </c>
      <c r="BN209" s="90">
        <v>199</v>
      </c>
      <c r="BO209" s="120" t="str">
        <f t="shared" si="115"/>
        <v/>
      </c>
      <c r="BQ209" s="114" t="str">
        <f t="shared" si="101"/>
        <v/>
      </c>
    </row>
    <row r="210" spans="1:69" x14ac:dyDescent="0.25">
      <c r="A210" s="4"/>
      <c r="B210" s="37"/>
      <c r="C210" s="38"/>
      <c r="D210" s="39"/>
      <c r="E210" s="38"/>
      <c r="F210" s="47"/>
      <c r="G210" s="48"/>
      <c r="H210" s="52"/>
      <c r="I210" s="40"/>
      <c r="J210" s="56"/>
      <c r="K210" s="57"/>
      <c r="L210" s="40"/>
      <c r="M210" s="4"/>
      <c r="R210" s="26" t="str">
        <f t="shared" si="102"/>
        <v/>
      </c>
      <c r="S210" s="27" t="str">
        <f t="shared" si="103"/>
        <v/>
      </c>
      <c r="U210" s="18" t="str">
        <f t="shared" si="104"/>
        <v/>
      </c>
      <c r="W210" s="18" t="str">
        <f t="shared" si="88"/>
        <v/>
      </c>
      <c r="X210" s="18" t="str">
        <f t="shared" si="89"/>
        <v/>
      </c>
      <c r="Y210" s="18" t="str">
        <f t="shared" si="90"/>
        <v/>
      </c>
      <c r="Z210" s="18" t="str">
        <f t="shared" si="91"/>
        <v/>
      </c>
      <c r="AA210" s="18" t="str">
        <f t="shared" si="92"/>
        <v/>
      </c>
      <c r="AB210" s="18" t="str">
        <f t="shared" si="93"/>
        <v/>
      </c>
      <c r="AC210" s="18" t="str">
        <f t="shared" si="94"/>
        <v/>
      </c>
      <c r="AD210" s="18" t="str">
        <f t="shared" si="95"/>
        <v/>
      </c>
      <c r="AE210" s="18" t="str">
        <f t="shared" si="96"/>
        <v/>
      </c>
      <c r="AF210" s="18" t="str">
        <f t="shared" si="97"/>
        <v/>
      </c>
      <c r="AG210" s="18" t="str">
        <f t="shared" si="98"/>
        <v/>
      </c>
      <c r="AI210" s="117" t="str">
        <f t="shared" si="105"/>
        <v/>
      </c>
      <c r="AK210" s="117" t="str">
        <f>IF($B210="", "", SUMIF(Recipes!$C$11:$C$5010, $B210, Recipes!$BB$11:$BB$5010))</f>
        <v/>
      </c>
      <c r="AM210" s="133" t="str">
        <f t="shared" si="106"/>
        <v/>
      </c>
      <c r="AO210" s="133" t="str">
        <f>IF($AM210="", "", IF($AO$8='Shopping List'!$BR$6, 0, $J210))</f>
        <v/>
      </c>
      <c r="AQ210" s="133" t="str">
        <f t="shared" si="107"/>
        <v/>
      </c>
      <c r="AS210" s="133" t="str">
        <f t="shared" si="108"/>
        <v/>
      </c>
      <c r="AU210" s="133" t="str">
        <f>IF($AQ210="", "", IF($AW$8='Shopping List'!$BR$6, 0, IFERROR($K210-$AS210, "")))</f>
        <v/>
      </c>
      <c r="AW210" s="137" t="str">
        <f>IF($AQ210="", "", IF(OR($AW$8='Shopping List'!$BR$6, $AU210&lt;=0), 0, IFERROR($K210-$AS210, "")))</f>
        <v/>
      </c>
      <c r="AY210" s="111" t="str">
        <f t="shared" si="109"/>
        <v/>
      </c>
      <c r="BA210" s="83" t="str">
        <f t="shared" si="110"/>
        <v/>
      </c>
      <c r="BC210" s="120" t="str">
        <f t="shared" si="99"/>
        <v>X</v>
      </c>
      <c r="BE210" s="90" t="str">
        <f t="shared" si="100"/>
        <v/>
      </c>
      <c r="BF210" s="90" t="str">
        <f t="shared" si="111"/>
        <v/>
      </c>
      <c r="BG210" s="111" t="str">
        <f t="shared" si="112"/>
        <v/>
      </c>
      <c r="BI210" s="90" t="str">
        <f t="shared" si="113"/>
        <v/>
      </c>
      <c r="BK210" s="120" t="str">
        <f>IF($I210="", "", IF(COUNTIF($I$11:$I210, $I210)&gt;1, "", $I210))</f>
        <v/>
      </c>
      <c r="BL210" s="90" t="str">
        <f t="shared" si="114"/>
        <v/>
      </c>
      <c r="BN210" s="90">
        <v>200</v>
      </c>
      <c r="BO210" s="120" t="str">
        <f t="shared" si="115"/>
        <v/>
      </c>
      <c r="BQ210" s="114" t="str">
        <f t="shared" si="101"/>
        <v/>
      </c>
    </row>
    <row r="211" spans="1:69" x14ac:dyDescent="0.25">
      <c r="A211" s="4"/>
      <c r="B211" s="37"/>
      <c r="C211" s="38"/>
      <c r="D211" s="39"/>
      <c r="E211" s="38"/>
      <c r="F211" s="47"/>
      <c r="G211" s="48"/>
      <c r="H211" s="52"/>
      <c r="I211" s="40"/>
      <c r="J211" s="56"/>
      <c r="K211" s="57"/>
      <c r="L211" s="40"/>
      <c r="M211" s="4"/>
      <c r="R211" s="26" t="str">
        <f t="shared" si="102"/>
        <v/>
      </c>
      <c r="S211" s="27" t="str">
        <f t="shared" si="103"/>
        <v/>
      </c>
      <c r="U211" s="18" t="str">
        <f t="shared" si="104"/>
        <v/>
      </c>
      <c r="W211" s="18" t="str">
        <f t="shared" si="88"/>
        <v/>
      </c>
      <c r="X211" s="18" t="str">
        <f t="shared" si="89"/>
        <v/>
      </c>
      <c r="Y211" s="18" t="str">
        <f t="shared" si="90"/>
        <v/>
      </c>
      <c r="Z211" s="18" t="str">
        <f t="shared" si="91"/>
        <v/>
      </c>
      <c r="AA211" s="18" t="str">
        <f t="shared" si="92"/>
        <v/>
      </c>
      <c r="AB211" s="18" t="str">
        <f t="shared" si="93"/>
        <v/>
      </c>
      <c r="AC211" s="18" t="str">
        <f t="shared" si="94"/>
        <v/>
      </c>
      <c r="AD211" s="18" t="str">
        <f t="shared" si="95"/>
        <v/>
      </c>
      <c r="AE211" s="18" t="str">
        <f t="shared" si="96"/>
        <v/>
      </c>
      <c r="AF211" s="18" t="str">
        <f t="shared" si="97"/>
        <v/>
      </c>
      <c r="AG211" s="18" t="str">
        <f t="shared" si="98"/>
        <v/>
      </c>
      <c r="AI211" s="117" t="str">
        <f t="shared" si="105"/>
        <v/>
      </c>
      <c r="AK211" s="117" t="str">
        <f>IF($B211="", "", SUMIF(Recipes!$C$11:$C$5010, $B211, Recipes!$BB$11:$BB$5010))</f>
        <v/>
      </c>
      <c r="AM211" s="133" t="str">
        <f t="shared" si="106"/>
        <v/>
      </c>
      <c r="AO211" s="133" t="str">
        <f>IF($AM211="", "", IF($AO$8='Shopping List'!$BR$6, 0, $J211))</f>
        <v/>
      </c>
      <c r="AQ211" s="133" t="str">
        <f t="shared" si="107"/>
        <v/>
      </c>
      <c r="AS211" s="133" t="str">
        <f t="shared" si="108"/>
        <v/>
      </c>
      <c r="AU211" s="133" t="str">
        <f>IF($AQ211="", "", IF($AW$8='Shopping List'!$BR$6, 0, IFERROR($K211-$AS211, "")))</f>
        <v/>
      </c>
      <c r="AW211" s="137" t="str">
        <f>IF($AQ211="", "", IF(OR($AW$8='Shopping List'!$BR$6, $AU211&lt;=0), 0, IFERROR($K211-$AS211, "")))</f>
        <v/>
      </c>
      <c r="AY211" s="111" t="str">
        <f t="shared" si="109"/>
        <v/>
      </c>
      <c r="BA211" s="83" t="str">
        <f t="shared" si="110"/>
        <v/>
      </c>
      <c r="BC211" s="120" t="str">
        <f t="shared" si="99"/>
        <v>X</v>
      </c>
      <c r="BE211" s="90" t="str">
        <f t="shared" si="100"/>
        <v/>
      </c>
      <c r="BF211" s="90" t="str">
        <f t="shared" si="111"/>
        <v/>
      </c>
      <c r="BG211" s="111" t="str">
        <f t="shared" si="112"/>
        <v/>
      </c>
      <c r="BI211" s="90" t="str">
        <f t="shared" si="113"/>
        <v/>
      </c>
      <c r="BK211" s="120" t="str">
        <f>IF($I211="", "", IF(COUNTIF($I$11:$I211, $I211)&gt;1, "", $I211))</f>
        <v/>
      </c>
      <c r="BL211" s="90" t="str">
        <f t="shared" si="114"/>
        <v/>
      </c>
      <c r="BN211" s="90">
        <v>201</v>
      </c>
      <c r="BO211" s="120" t="str">
        <f t="shared" si="115"/>
        <v/>
      </c>
      <c r="BQ211" s="114" t="str">
        <f t="shared" si="101"/>
        <v/>
      </c>
    </row>
    <row r="212" spans="1:69" x14ac:dyDescent="0.25">
      <c r="A212" s="4"/>
      <c r="B212" s="37"/>
      <c r="C212" s="38"/>
      <c r="D212" s="39"/>
      <c r="E212" s="38"/>
      <c r="F212" s="47"/>
      <c r="G212" s="48"/>
      <c r="H212" s="52"/>
      <c r="I212" s="40"/>
      <c r="J212" s="56"/>
      <c r="K212" s="57"/>
      <c r="L212" s="40"/>
      <c r="M212" s="4"/>
      <c r="R212" s="26" t="str">
        <f t="shared" si="102"/>
        <v/>
      </c>
      <c r="S212" s="27" t="str">
        <f t="shared" si="103"/>
        <v/>
      </c>
      <c r="U212" s="18" t="str">
        <f t="shared" si="104"/>
        <v/>
      </c>
      <c r="W212" s="18" t="str">
        <f t="shared" si="88"/>
        <v/>
      </c>
      <c r="X212" s="18" t="str">
        <f t="shared" si="89"/>
        <v/>
      </c>
      <c r="Y212" s="18" t="str">
        <f t="shared" si="90"/>
        <v/>
      </c>
      <c r="Z212" s="18" t="str">
        <f t="shared" si="91"/>
        <v/>
      </c>
      <c r="AA212" s="18" t="str">
        <f t="shared" si="92"/>
        <v/>
      </c>
      <c r="AB212" s="18" t="str">
        <f t="shared" si="93"/>
        <v/>
      </c>
      <c r="AC212" s="18" t="str">
        <f t="shared" si="94"/>
        <v/>
      </c>
      <c r="AD212" s="18" t="str">
        <f t="shared" si="95"/>
        <v/>
      </c>
      <c r="AE212" s="18" t="str">
        <f t="shared" si="96"/>
        <v/>
      </c>
      <c r="AF212" s="18" t="str">
        <f t="shared" si="97"/>
        <v/>
      </c>
      <c r="AG212" s="18" t="str">
        <f t="shared" si="98"/>
        <v/>
      </c>
      <c r="AI212" s="117" t="str">
        <f t="shared" si="105"/>
        <v/>
      </c>
      <c r="AK212" s="117" t="str">
        <f>IF($B212="", "", SUMIF(Recipes!$C$11:$C$5010, $B212, Recipes!$BB$11:$BB$5010))</f>
        <v/>
      </c>
      <c r="AM212" s="133" t="str">
        <f t="shared" si="106"/>
        <v/>
      </c>
      <c r="AO212" s="133" t="str">
        <f>IF($AM212="", "", IF($AO$8='Shopping List'!$BR$6, 0, $J212))</f>
        <v/>
      </c>
      <c r="AQ212" s="133" t="str">
        <f t="shared" si="107"/>
        <v/>
      </c>
      <c r="AS212" s="133" t="str">
        <f t="shared" si="108"/>
        <v/>
      </c>
      <c r="AU212" s="133" t="str">
        <f>IF($AQ212="", "", IF($AW$8='Shopping List'!$BR$6, 0, IFERROR($K212-$AS212, "")))</f>
        <v/>
      </c>
      <c r="AW212" s="137" t="str">
        <f>IF($AQ212="", "", IF(OR($AW$8='Shopping List'!$BR$6, $AU212&lt;=0), 0, IFERROR($K212-$AS212, "")))</f>
        <v/>
      </c>
      <c r="AY212" s="111" t="str">
        <f t="shared" si="109"/>
        <v/>
      </c>
      <c r="BA212" s="83" t="str">
        <f t="shared" si="110"/>
        <v/>
      </c>
      <c r="BC212" s="120" t="str">
        <f t="shared" si="99"/>
        <v>X</v>
      </c>
      <c r="BE212" s="90" t="str">
        <f t="shared" si="100"/>
        <v/>
      </c>
      <c r="BF212" s="90" t="str">
        <f t="shared" si="111"/>
        <v/>
      </c>
      <c r="BG212" s="111" t="str">
        <f t="shared" si="112"/>
        <v/>
      </c>
      <c r="BI212" s="90" t="str">
        <f t="shared" si="113"/>
        <v/>
      </c>
      <c r="BK212" s="120" t="str">
        <f>IF($I212="", "", IF(COUNTIF($I$11:$I212, $I212)&gt;1, "", $I212))</f>
        <v/>
      </c>
      <c r="BL212" s="90" t="str">
        <f t="shared" si="114"/>
        <v/>
      </c>
      <c r="BN212" s="90">
        <v>202</v>
      </c>
      <c r="BO212" s="120" t="str">
        <f t="shared" si="115"/>
        <v/>
      </c>
      <c r="BQ212" s="114" t="str">
        <f t="shared" si="101"/>
        <v/>
      </c>
    </row>
    <row r="213" spans="1:69" x14ac:dyDescent="0.25">
      <c r="A213" s="4"/>
      <c r="B213" s="37"/>
      <c r="C213" s="38"/>
      <c r="D213" s="39"/>
      <c r="E213" s="38"/>
      <c r="F213" s="47"/>
      <c r="G213" s="48"/>
      <c r="H213" s="52"/>
      <c r="I213" s="40"/>
      <c r="J213" s="56"/>
      <c r="K213" s="57"/>
      <c r="L213" s="40"/>
      <c r="M213" s="4"/>
      <c r="R213" s="26" t="str">
        <f t="shared" si="102"/>
        <v/>
      </c>
      <c r="S213" s="27" t="str">
        <f t="shared" si="103"/>
        <v/>
      </c>
      <c r="U213" s="18" t="str">
        <f t="shared" si="104"/>
        <v/>
      </c>
      <c r="W213" s="18" t="str">
        <f t="shared" si="88"/>
        <v/>
      </c>
      <c r="X213" s="18" t="str">
        <f t="shared" si="89"/>
        <v/>
      </c>
      <c r="Y213" s="18" t="str">
        <f t="shared" si="90"/>
        <v/>
      </c>
      <c r="Z213" s="18" t="str">
        <f t="shared" si="91"/>
        <v/>
      </c>
      <c r="AA213" s="18" t="str">
        <f t="shared" si="92"/>
        <v/>
      </c>
      <c r="AB213" s="18" t="str">
        <f t="shared" si="93"/>
        <v/>
      </c>
      <c r="AC213" s="18" t="str">
        <f t="shared" si="94"/>
        <v/>
      </c>
      <c r="AD213" s="18" t="str">
        <f t="shared" si="95"/>
        <v/>
      </c>
      <c r="AE213" s="18" t="str">
        <f t="shared" si="96"/>
        <v/>
      </c>
      <c r="AF213" s="18" t="str">
        <f t="shared" si="97"/>
        <v/>
      </c>
      <c r="AG213" s="18" t="str">
        <f t="shared" si="98"/>
        <v/>
      </c>
      <c r="AI213" s="117" t="str">
        <f t="shared" si="105"/>
        <v/>
      </c>
      <c r="AK213" s="117" t="str">
        <f>IF($B213="", "", SUMIF(Recipes!$C$11:$C$5010, $B213, Recipes!$BB$11:$BB$5010))</f>
        <v/>
      </c>
      <c r="AM213" s="133" t="str">
        <f t="shared" si="106"/>
        <v/>
      </c>
      <c r="AO213" s="133" t="str">
        <f>IF($AM213="", "", IF($AO$8='Shopping List'!$BR$6, 0, $J213))</f>
        <v/>
      </c>
      <c r="AQ213" s="133" t="str">
        <f t="shared" si="107"/>
        <v/>
      </c>
      <c r="AS213" s="133" t="str">
        <f t="shared" si="108"/>
        <v/>
      </c>
      <c r="AU213" s="133" t="str">
        <f>IF($AQ213="", "", IF($AW$8='Shopping List'!$BR$6, 0, IFERROR($K213-$AS213, "")))</f>
        <v/>
      </c>
      <c r="AW213" s="137" t="str">
        <f>IF($AQ213="", "", IF(OR($AW$8='Shopping List'!$BR$6, $AU213&lt;=0), 0, IFERROR($K213-$AS213, "")))</f>
        <v/>
      </c>
      <c r="AY213" s="111" t="str">
        <f t="shared" si="109"/>
        <v/>
      </c>
      <c r="BA213" s="83" t="str">
        <f t="shared" si="110"/>
        <v/>
      </c>
      <c r="BC213" s="120" t="str">
        <f t="shared" si="99"/>
        <v>X</v>
      </c>
      <c r="BE213" s="90" t="str">
        <f t="shared" si="100"/>
        <v/>
      </c>
      <c r="BF213" s="90" t="str">
        <f t="shared" si="111"/>
        <v/>
      </c>
      <c r="BG213" s="111" t="str">
        <f t="shared" si="112"/>
        <v/>
      </c>
      <c r="BI213" s="90" t="str">
        <f t="shared" si="113"/>
        <v/>
      </c>
      <c r="BK213" s="120" t="str">
        <f>IF($I213="", "", IF(COUNTIF($I$11:$I213, $I213)&gt;1, "", $I213))</f>
        <v/>
      </c>
      <c r="BL213" s="90" t="str">
        <f t="shared" si="114"/>
        <v/>
      </c>
      <c r="BN213" s="90">
        <v>203</v>
      </c>
      <c r="BO213" s="120" t="str">
        <f t="shared" si="115"/>
        <v/>
      </c>
      <c r="BQ213" s="114" t="str">
        <f t="shared" si="101"/>
        <v/>
      </c>
    </row>
    <row r="214" spans="1:69" x14ac:dyDescent="0.25">
      <c r="A214" s="4"/>
      <c r="B214" s="37"/>
      <c r="C214" s="38"/>
      <c r="D214" s="39"/>
      <c r="E214" s="38"/>
      <c r="F214" s="47"/>
      <c r="G214" s="48"/>
      <c r="H214" s="52"/>
      <c r="I214" s="40"/>
      <c r="J214" s="56"/>
      <c r="K214" s="57"/>
      <c r="L214" s="40"/>
      <c r="M214" s="4"/>
      <c r="R214" s="26" t="str">
        <f t="shared" si="102"/>
        <v/>
      </c>
      <c r="S214" s="27" t="str">
        <f t="shared" si="103"/>
        <v/>
      </c>
      <c r="U214" s="18" t="str">
        <f t="shared" si="104"/>
        <v/>
      </c>
      <c r="W214" s="18" t="str">
        <f t="shared" si="88"/>
        <v/>
      </c>
      <c r="X214" s="18" t="str">
        <f t="shared" si="89"/>
        <v/>
      </c>
      <c r="Y214" s="18" t="str">
        <f t="shared" si="90"/>
        <v/>
      </c>
      <c r="Z214" s="18" t="str">
        <f t="shared" si="91"/>
        <v/>
      </c>
      <c r="AA214" s="18" t="str">
        <f t="shared" si="92"/>
        <v/>
      </c>
      <c r="AB214" s="18" t="str">
        <f t="shared" si="93"/>
        <v/>
      </c>
      <c r="AC214" s="18" t="str">
        <f t="shared" si="94"/>
        <v/>
      </c>
      <c r="AD214" s="18" t="str">
        <f t="shared" si="95"/>
        <v/>
      </c>
      <c r="AE214" s="18" t="str">
        <f t="shared" si="96"/>
        <v/>
      </c>
      <c r="AF214" s="18" t="str">
        <f t="shared" si="97"/>
        <v/>
      </c>
      <c r="AG214" s="18" t="str">
        <f t="shared" si="98"/>
        <v/>
      </c>
      <c r="AI214" s="117" t="str">
        <f t="shared" si="105"/>
        <v/>
      </c>
      <c r="AK214" s="117" t="str">
        <f>IF($B214="", "", SUMIF(Recipes!$C$11:$C$5010, $B214, Recipes!$BB$11:$BB$5010))</f>
        <v/>
      </c>
      <c r="AM214" s="133" t="str">
        <f t="shared" si="106"/>
        <v/>
      </c>
      <c r="AO214" s="133" t="str">
        <f>IF($AM214="", "", IF($AO$8='Shopping List'!$BR$6, 0, $J214))</f>
        <v/>
      </c>
      <c r="AQ214" s="133" t="str">
        <f t="shared" si="107"/>
        <v/>
      </c>
      <c r="AS214" s="133" t="str">
        <f t="shared" si="108"/>
        <v/>
      </c>
      <c r="AU214" s="133" t="str">
        <f>IF($AQ214="", "", IF($AW$8='Shopping List'!$BR$6, 0, IFERROR($K214-$AS214, "")))</f>
        <v/>
      </c>
      <c r="AW214" s="137" t="str">
        <f>IF($AQ214="", "", IF(OR($AW$8='Shopping List'!$BR$6, $AU214&lt;=0), 0, IFERROR($K214-$AS214, "")))</f>
        <v/>
      </c>
      <c r="AY214" s="111" t="str">
        <f t="shared" si="109"/>
        <v/>
      </c>
      <c r="BA214" s="83" t="str">
        <f t="shared" si="110"/>
        <v/>
      </c>
      <c r="BC214" s="120" t="str">
        <f t="shared" si="99"/>
        <v>X</v>
      </c>
      <c r="BE214" s="90" t="str">
        <f t="shared" si="100"/>
        <v/>
      </c>
      <c r="BF214" s="90" t="str">
        <f t="shared" si="111"/>
        <v/>
      </c>
      <c r="BG214" s="111" t="str">
        <f t="shared" si="112"/>
        <v/>
      </c>
      <c r="BI214" s="90" t="str">
        <f t="shared" si="113"/>
        <v/>
      </c>
      <c r="BK214" s="120" t="str">
        <f>IF($I214="", "", IF(COUNTIF($I$11:$I214, $I214)&gt;1, "", $I214))</f>
        <v/>
      </c>
      <c r="BL214" s="90" t="str">
        <f t="shared" si="114"/>
        <v/>
      </c>
      <c r="BN214" s="90">
        <v>204</v>
      </c>
      <c r="BO214" s="120" t="str">
        <f t="shared" si="115"/>
        <v/>
      </c>
      <c r="BQ214" s="114" t="str">
        <f t="shared" si="101"/>
        <v/>
      </c>
    </row>
    <row r="215" spans="1:69" x14ac:dyDescent="0.25">
      <c r="A215" s="4"/>
      <c r="B215" s="37"/>
      <c r="C215" s="38"/>
      <c r="D215" s="39"/>
      <c r="E215" s="38"/>
      <c r="F215" s="47"/>
      <c r="G215" s="48"/>
      <c r="H215" s="52"/>
      <c r="I215" s="40"/>
      <c r="J215" s="56"/>
      <c r="K215" s="57"/>
      <c r="L215" s="40"/>
      <c r="M215" s="4"/>
      <c r="R215" s="26" t="str">
        <f t="shared" si="102"/>
        <v/>
      </c>
      <c r="S215" s="27" t="str">
        <f t="shared" si="103"/>
        <v/>
      </c>
      <c r="U215" s="18" t="str">
        <f t="shared" si="104"/>
        <v/>
      </c>
      <c r="W215" s="18" t="str">
        <f t="shared" si="88"/>
        <v/>
      </c>
      <c r="X215" s="18" t="str">
        <f t="shared" si="89"/>
        <v/>
      </c>
      <c r="Y215" s="18" t="str">
        <f t="shared" si="90"/>
        <v/>
      </c>
      <c r="Z215" s="18" t="str">
        <f t="shared" si="91"/>
        <v/>
      </c>
      <c r="AA215" s="18" t="str">
        <f t="shared" si="92"/>
        <v/>
      </c>
      <c r="AB215" s="18" t="str">
        <f t="shared" si="93"/>
        <v/>
      </c>
      <c r="AC215" s="18" t="str">
        <f t="shared" si="94"/>
        <v/>
      </c>
      <c r="AD215" s="18" t="str">
        <f t="shared" si="95"/>
        <v/>
      </c>
      <c r="AE215" s="18" t="str">
        <f t="shared" si="96"/>
        <v/>
      </c>
      <c r="AF215" s="18" t="str">
        <f t="shared" si="97"/>
        <v/>
      </c>
      <c r="AG215" s="18" t="str">
        <f t="shared" si="98"/>
        <v/>
      </c>
      <c r="AI215" s="117" t="str">
        <f t="shared" si="105"/>
        <v/>
      </c>
      <c r="AK215" s="117" t="str">
        <f>IF($B215="", "", SUMIF(Recipes!$C$11:$C$5010, $B215, Recipes!$BB$11:$BB$5010))</f>
        <v/>
      </c>
      <c r="AM215" s="133" t="str">
        <f t="shared" si="106"/>
        <v/>
      </c>
      <c r="AO215" s="133" t="str">
        <f>IF($AM215="", "", IF($AO$8='Shopping List'!$BR$6, 0, $J215))</f>
        <v/>
      </c>
      <c r="AQ215" s="133" t="str">
        <f t="shared" si="107"/>
        <v/>
      </c>
      <c r="AS215" s="133" t="str">
        <f t="shared" si="108"/>
        <v/>
      </c>
      <c r="AU215" s="133" t="str">
        <f>IF($AQ215="", "", IF($AW$8='Shopping List'!$BR$6, 0, IFERROR($K215-$AS215, "")))</f>
        <v/>
      </c>
      <c r="AW215" s="137" t="str">
        <f>IF($AQ215="", "", IF(OR($AW$8='Shopping List'!$BR$6, $AU215&lt;=0), 0, IFERROR($K215-$AS215, "")))</f>
        <v/>
      </c>
      <c r="AY215" s="111" t="str">
        <f t="shared" si="109"/>
        <v/>
      </c>
      <c r="BA215" s="83" t="str">
        <f t="shared" si="110"/>
        <v/>
      </c>
      <c r="BC215" s="120" t="str">
        <f t="shared" si="99"/>
        <v>X</v>
      </c>
      <c r="BE215" s="90" t="str">
        <f t="shared" si="100"/>
        <v/>
      </c>
      <c r="BF215" s="90" t="str">
        <f t="shared" si="111"/>
        <v/>
      </c>
      <c r="BG215" s="111" t="str">
        <f t="shared" si="112"/>
        <v/>
      </c>
      <c r="BI215" s="90" t="str">
        <f t="shared" si="113"/>
        <v/>
      </c>
      <c r="BK215" s="120" t="str">
        <f>IF($I215="", "", IF(COUNTIF($I$11:$I215, $I215)&gt;1, "", $I215))</f>
        <v/>
      </c>
      <c r="BL215" s="90" t="str">
        <f t="shared" si="114"/>
        <v/>
      </c>
      <c r="BN215" s="90">
        <v>205</v>
      </c>
      <c r="BO215" s="120" t="str">
        <f t="shared" si="115"/>
        <v/>
      </c>
      <c r="BQ215" s="114" t="str">
        <f t="shared" si="101"/>
        <v/>
      </c>
    </row>
    <row r="216" spans="1:69" x14ac:dyDescent="0.25">
      <c r="A216" s="4"/>
      <c r="B216" s="37"/>
      <c r="C216" s="38"/>
      <c r="D216" s="39"/>
      <c r="E216" s="38"/>
      <c r="F216" s="47"/>
      <c r="G216" s="48"/>
      <c r="H216" s="52"/>
      <c r="I216" s="40"/>
      <c r="J216" s="56"/>
      <c r="K216" s="57"/>
      <c r="L216" s="40"/>
      <c r="M216" s="4"/>
      <c r="R216" s="26" t="str">
        <f t="shared" si="102"/>
        <v/>
      </c>
      <c r="S216" s="27" t="str">
        <f t="shared" si="103"/>
        <v/>
      </c>
      <c r="U216" s="18" t="str">
        <f t="shared" si="104"/>
        <v/>
      </c>
      <c r="W216" s="18" t="str">
        <f t="shared" si="88"/>
        <v/>
      </c>
      <c r="X216" s="18" t="str">
        <f t="shared" si="89"/>
        <v/>
      </c>
      <c r="Y216" s="18" t="str">
        <f t="shared" si="90"/>
        <v/>
      </c>
      <c r="Z216" s="18" t="str">
        <f t="shared" si="91"/>
        <v/>
      </c>
      <c r="AA216" s="18" t="str">
        <f t="shared" si="92"/>
        <v/>
      </c>
      <c r="AB216" s="18" t="str">
        <f t="shared" si="93"/>
        <v/>
      </c>
      <c r="AC216" s="18" t="str">
        <f t="shared" si="94"/>
        <v/>
      </c>
      <c r="AD216" s="18" t="str">
        <f t="shared" si="95"/>
        <v/>
      </c>
      <c r="AE216" s="18" t="str">
        <f t="shared" si="96"/>
        <v/>
      </c>
      <c r="AF216" s="18" t="str">
        <f t="shared" si="97"/>
        <v/>
      </c>
      <c r="AG216" s="18" t="str">
        <f t="shared" si="98"/>
        <v/>
      </c>
      <c r="AI216" s="117" t="str">
        <f t="shared" si="105"/>
        <v/>
      </c>
      <c r="AK216" s="117" t="str">
        <f>IF($B216="", "", SUMIF(Recipes!$C$11:$C$5010, $B216, Recipes!$BB$11:$BB$5010))</f>
        <v/>
      </c>
      <c r="AM216" s="133" t="str">
        <f t="shared" si="106"/>
        <v/>
      </c>
      <c r="AO216" s="133" t="str">
        <f>IF($AM216="", "", IF($AO$8='Shopping List'!$BR$6, 0, $J216))</f>
        <v/>
      </c>
      <c r="AQ216" s="133" t="str">
        <f t="shared" si="107"/>
        <v/>
      </c>
      <c r="AS216" s="133" t="str">
        <f t="shared" si="108"/>
        <v/>
      </c>
      <c r="AU216" s="133" t="str">
        <f>IF($AQ216="", "", IF($AW$8='Shopping List'!$BR$6, 0, IFERROR($K216-$AS216, "")))</f>
        <v/>
      </c>
      <c r="AW216" s="137" t="str">
        <f>IF($AQ216="", "", IF(OR($AW$8='Shopping List'!$BR$6, $AU216&lt;=0), 0, IFERROR($K216-$AS216, "")))</f>
        <v/>
      </c>
      <c r="AY216" s="111" t="str">
        <f t="shared" si="109"/>
        <v/>
      </c>
      <c r="BA216" s="83" t="str">
        <f t="shared" si="110"/>
        <v/>
      </c>
      <c r="BC216" s="120" t="str">
        <f t="shared" si="99"/>
        <v>X</v>
      </c>
      <c r="BE216" s="90" t="str">
        <f t="shared" si="100"/>
        <v/>
      </c>
      <c r="BF216" s="90" t="str">
        <f t="shared" si="111"/>
        <v/>
      </c>
      <c r="BG216" s="111" t="str">
        <f t="shared" si="112"/>
        <v/>
      </c>
      <c r="BI216" s="90" t="str">
        <f t="shared" si="113"/>
        <v/>
      </c>
      <c r="BK216" s="120" t="str">
        <f>IF($I216="", "", IF(COUNTIF($I$11:$I216, $I216)&gt;1, "", $I216))</f>
        <v/>
      </c>
      <c r="BL216" s="90" t="str">
        <f t="shared" si="114"/>
        <v/>
      </c>
      <c r="BN216" s="90">
        <v>206</v>
      </c>
      <c r="BO216" s="120" t="str">
        <f t="shared" si="115"/>
        <v/>
      </c>
      <c r="BQ216" s="114" t="str">
        <f t="shared" si="101"/>
        <v/>
      </c>
    </row>
    <row r="217" spans="1:69" x14ac:dyDescent="0.25">
      <c r="A217" s="4"/>
      <c r="B217" s="37"/>
      <c r="C217" s="38"/>
      <c r="D217" s="39"/>
      <c r="E217" s="38"/>
      <c r="F217" s="47"/>
      <c r="G217" s="48"/>
      <c r="H217" s="52"/>
      <c r="I217" s="40"/>
      <c r="J217" s="56"/>
      <c r="K217" s="57"/>
      <c r="L217" s="40"/>
      <c r="M217" s="4"/>
      <c r="R217" s="26" t="str">
        <f t="shared" si="102"/>
        <v/>
      </c>
      <c r="S217" s="27" t="str">
        <f t="shared" si="103"/>
        <v/>
      </c>
      <c r="U217" s="18" t="str">
        <f t="shared" si="104"/>
        <v/>
      </c>
      <c r="W217" s="18" t="str">
        <f t="shared" si="88"/>
        <v/>
      </c>
      <c r="X217" s="18" t="str">
        <f t="shared" si="89"/>
        <v/>
      </c>
      <c r="Y217" s="18" t="str">
        <f t="shared" si="90"/>
        <v/>
      </c>
      <c r="Z217" s="18" t="str">
        <f t="shared" si="91"/>
        <v/>
      </c>
      <c r="AA217" s="18" t="str">
        <f t="shared" si="92"/>
        <v/>
      </c>
      <c r="AB217" s="18" t="str">
        <f t="shared" si="93"/>
        <v/>
      </c>
      <c r="AC217" s="18" t="str">
        <f t="shared" si="94"/>
        <v/>
      </c>
      <c r="AD217" s="18" t="str">
        <f t="shared" si="95"/>
        <v/>
      </c>
      <c r="AE217" s="18" t="str">
        <f t="shared" si="96"/>
        <v/>
      </c>
      <c r="AF217" s="18" t="str">
        <f t="shared" si="97"/>
        <v/>
      </c>
      <c r="AG217" s="18" t="str">
        <f t="shared" si="98"/>
        <v/>
      </c>
      <c r="AI217" s="117" t="str">
        <f t="shared" si="105"/>
        <v/>
      </c>
      <c r="AK217" s="117" t="str">
        <f>IF($B217="", "", SUMIF(Recipes!$C$11:$C$5010, $B217, Recipes!$BB$11:$BB$5010))</f>
        <v/>
      </c>
      <c r="AM217" s="133" t="str">
        <f t="shared" si="106"/>
        <v/>
      </c>
      <c r="AO217" s="133" t="str">
        <f>IF($AM217="", "", IF($AO$8='Shopping List'!$BR$6, 0, $J217))</f>
        <v/>
      </c>
      <c r="AQ217" s="133" t="str">
        <f t="shared" si="107"/>
        <v/>
      </c>
      <c r="AS217" s="133" t="str">
        <f t="shared" si="108"/>
        <v/>
      </c>
      <c r="AU217" s="133" t="str">
        <f>IF($AQ217="", "", IF($AW$8='Shopping List'!$BR$6, 0, IFERROR($K217-$AS217, "")))</f>
        <v/>
      </c>
      <c r="AW217" s="137" t="str">
        <f>IF($AQ217="", "", IF(OR($AW$8='Shopping List'!$BR$6, $AU217&lt;=0), 0, IFERROR($K217-$AS217, "")))</f>
        <v/>
      </c>
      <c r="AY217" s="111" t="str">
        <f t="shared" si="109"/>
        <v/>
      </c>
      <c r="BA217" s="83" t="str">
        <f t="shared" si="110"/>
        <v/>
      </c>
      <c r="BC217" s="120" t="str">
        <f t="shared" si="99"/>
        <v>X</v>
      </c>
      <c r="BE217" s="90" t="str">
        <f t="shared" si="100"/>
        <v/>
      </c>
      <c r="BF217" s="90" t="str">
        <f t="shared" si="111"/>
        <v/>
      </c>
      <c r="BG217" s="111" t="str">
        <f t="shared" si="112"/>
        <v/>
      </c>
      <c r="BI217" s="90" t="str">
        <f t="shared" si="113"/>
        <v/>
      </c>
      <c r="BK217" s="120" t="str">
        <f>IF($I217="", "", IF(COUNTIF($I$11:$I217, $I217)&gt;1, "", $I217))</f>
        <v/>
      </c>
      <c r="BL217" s="90" t="str">
        <f t="shared" si="114"/>
        <v/>
      </c>
      <c r="BN217" s="90">
        <v>207</v>
      </c>
      <c r="BO217" s="120" t="str">
        <f t="shared" si="115"/>
        <v/>
      </c>
      <c r="BQ217" s="114" t="str">
        <f t="shared" si="101"/>
        <v/>
      </c>
    </row>
    <row r="218" spans="1:69" x14ac:dyDescent="0.25">
      <c r="A218" s="4"/>
      <c r="B218" s="37"/>
      <c r="C218" s="38"/>
      <c r="D218" s="39"/>
      <c r="E218" s="38"/>
      <c r="F218" s="47"/>
      <c r="G218" s="48"/>
      <c r="H218" s="52"/>
      <c r="I218" s="40"/>
      <c r="J218" s="56"/>
      <c r="K218" s="57"/>
      <c r="L218" s="40"/>
      <c r="M218" s="4"/>
      <c r="R218" s="26" t="str">
        <f t="shared" si="102"/>
        <v/>
      </c>
      <c r="S218" s="27" t="str">
        <f t="shared" si="103"/>
        <v/>
      </c>
      <c r="U218" s="18" t="str">
        <f t="shared" si="104"/>
        <v/>
      </c>
      <c r="W218" s="18" t="str">
        <f t="shared" si="88"/>
        <v/>
      </c>
      <c r="X218" s="18" t="str">
        <f t="shared" si="89"/>
        <v/>
      </c>
      <c r="Y218" s="18" t="str">
        <f t="shared" si="90"/>
        <v/>
      </c>
      <c r="Z218" s="18" t="str">
        <f t="shared" si="91"/>
        <v/>
      </c>
      <c r="AA218" s="18" t="str">
        <f t="shared" si="92"/>
        <v/>
      </c>
      <c r="AB218" s="18" t="str">
        <f t="shared" si="93"/>
        <v/>
      </c>
      <c r="AC218" s="18" t="str">
        <f t="shared" si="94"/>
        <v/>
      </c>
      <c r="AD218" s="18" t="str">
        <f t="shared" si="95"/>
        <v/>
      </c>
      <c r="AE218" s="18" t="str">
        <f t="shared" si="96"/>
        <v/>
      </c>
      <c r="AF218" s="18" t="str">
        <f t="shared" si="97"/>
        <v/>
      </c>
      <c r="AG218" s="18" t="str">
        <f t="shared" si="98"/>
        <v/>
      </c>
      <c r="AI218" s="117" t="str">
        <f t="shared" si="105"/>
        <v/>
      </c>
      <c r="AK218" s="117" t="str">
        <f>IF($B218="", "", SUMIF(Recipes!$C$11:$C$5010, $B218, Recipes!$BB$11:$BB$5010))</f>
        <v/>
      </c>
      <c r="AM218" s="133" t="str">
        <f t="shared" si="106"/>
        <v/>
      </c>
      <c r="AO218" s="133" t="str">
        <f>IF($AM218="", "", IF($AO$8='Shopping List'!$BR$6, 0, $J218))</f>
        <v/>
      </c>
      <c r="AQ218" s="133" t="str">
        <f t="shared" si="107"/>
        <v/>
      </c>
      <c r="AS218" s="133" t="str">
        <f t="shared" si="108"/>
        <v/>
      </c>
      <c r="AU218" s="133" t="str">
        <f>IF($AQ218="", "", IF($AW$8='Shopping List'!$BR$6, 0, IFERROR($K218-$AS218, "")))</f>
        <v/>
      </c>
      <c r="AW218" s="137" t="str">
        <f>IF($AQ218="", "", IF(OR($AW$8='Shopping List'!$BR$6, $AU218&lt;=0), 0, IFERROR($K218-$AS218, "")))</f>
        <v/>
      </c>
      <c r="AY218" s="111" t="str">
        <f t="shared" si="109"/>
        <v/>
      </c>
      <c r="BA218" s="83" t="str">
        <f t="shared" si="110"/>
        <v/>
      </c>
      <c r="BC218" s="120" t="str">
        <f t="shared" si="99"/>
        <v>X</v>
      </c>
      <c r="BE218" s="90" t="str">
        <f t="shared" si="100"/>
        <v/>
      </c>
      <c r="BF218" s="90" t="str">
        <f t="shared" si="111"/>
        <v/>
      </c>
      <c r="BG218" s="111" t="str">
        <f t="shared" si="112"/>
        <v/>
      </c>
      <c r="BI218" s="90" t="str">
        <f t="shared" si="113"/>
        <v/>
      </c>
      <c r="BK218" s="120" t="str">
        <f>IF($I218="", "", IF(COUNTIF($I$11:$I218, $I218)&gt;1, "", $I218))</f>
        <v/>
      </c>
      <c r="BL218" s="90" t="str">
        <f t="shared" si="114"/>
        <v/>
      </c>
      <c r="BN218" s="90">
        <v>208</v>
      </c>
      <c r="BO218" s="120" t="str">
        <f t="shared" si="115"/>
        <v/>
      </c>
      <c r="BQ218" s="114" t="str">
        <f t="shared" si="101"/>
        <v/>
      </c>
    </row>
    <row r="219" spans="1:69" x14ac:dyDescent="0.25">
      <c r="A219" s="4"/>
      <c r="B219" s="37"/>
      <c r="C219" s="38"/>
      <c r="D219" s="39"/>
      <c r="E219" s="38"/>
      <c r="F219" s="47"/>
      <c r="G219" s="48"/>
      <c r="H219" s="52"/>
      <c r="I219" s="40"/>
      <c r="J219" s="56"/>
      <c r="K219" s="57"/>
      <c r="L219" s="40"/>
      <c r="M219" s="4"/>
      <c r="R219" s="26" t="str">
        <f t="shared" si="102"/>
        <v/>
      </c>
      <c r="S219" s="27" t="str">
        <f t="shared" si="103"/>
        <v/>
      </c>
      <c r="U219" s="18" t="str">
        <f t="shared" si="104"/>
        <v/>
      </c>
      <c r="W219" s="18" t="str">
        <f t="shared" si="88"/>
        <v/>
      </c>
      <c r="X219" s="18" t="str">
        <f t="shared" si="89"/>
        <v/>
      </c>
      <c r="Y219" s="18" t="str">
        <f t="shared" si="90"/>
        <v/>
      </c>
      <c r="Z219" s="18" t="str">
        <f t="shared" si="91"/>
        <v/>
      </c>
      <c r="AA219" s="18" t="str">
        <f t="shared" si="92"/>
        <v/>
      </c>
      <c r="AB219" s="18" t="str">
        <f t="shared" si="93"/>
        <v/>
      </c>
      <c r="AC219" s="18" t="str">
        <f t="shared" si="94"/>
        <v/>
      </c>
      <c r="AD219" s="18" t="str">
        <f t="shared" si="95"/>
        <v/>
      </c>
      <c r="AE219" s="18" t="str">
        <f t="shared" si="96"/>
        <v/>
      </c>
      <c r="AF219" s="18" t="str">
        <f t="shared" si="97"/>
        <v/>
      </c>
      <c r="AG219" s="18" t="str">
        <f t="shared" si="98"/>
        <v/>
      </c>
      <c r="AI219" s="117" t="str">
        <f t="shared" si="105"/>
        <v/>
      </c>
      <c r="AK219" s="117" t="str">
        <f>IF($B219="", "", SUMIF(Recipes!$C$11:$C$5010, $B219, Recipes!$BB$11:$BB$5010))</f>
        <v/>
      </c>
      <c r="AM219" s="133" t="str">
        <f t="shared" si="106"/>
        <v/>
      </c>
      <c r="AO219" s="133" t="str">
        <f>IF($AM219="", "", IF($AO$8='Shopping List'!$BR$6, 0, $J219))</f>
        <v/>
      </c>
      <c r="AQ219" s="133" t="str">
        <f t="shared" si="107"/>
        <v/>
      </c>
      <c r="AS219" s="133" t="str">
        <f t="shared" si="108"/>
        <v/>
      </c>
      <c r="AU219" s="133" t="str">
        <f>IF($AQ219="", "", IF($AW$8='Shopping List'!$BR$6, 0, IFERROR($K219-$AS219, "")))</f>
        <v/>
      </c>
      <c r="AW219" s="137" t="str">
        <f>IF($AQ219="", "", IF(OR($AW$8='Shopping List'!$BR$6, $AU219&lt;=0), 0, IFERROR($K219-$AS219, "")))</f>
        <v/>
      </c>
      <c r="AY219" s="111" t="str">
        <f t="shared" si="109"/>
        <v/>
      </c>
      <c r="BA219" s="83" t="str">
        <f t="shared" si="110"/>
        <v/>
      </c>
      <c r="BC219" s="120" t="str">
        <f t="shared" si="99"/>
        <v>X</v>
      </c>
      <c r="BE219" s="90" t="str">
        <f t="shared" si="100"/>
        <v/>
      </c>
      <c r="BF219" s="90" t="str">
        <f t="shared" si="111"/>
        <v/>
      </c>
      <c r="BG219" s="111" t="str">
        <f t="shared" si="112"/>
        <v/>
      </c>
      <c r="BI219" s="90" t="str">
        <f t="shared" si="113"/>
        <v/>
      </c>
      <c r="BK219" s="120" t="str">
        <f>IF($I219="", "", IF(COUNTIF($I$11:$I219, $I219)&gt;1, "", $I219))</f>
        <v/>
      </c>
      <c r="BL219" s="90" t="str">
        <f t="shared" si="114"/>
        <v/>
      </c>
      <c r="BN219" s="90">
        <v>209</v>
      </c>
      <c r="BO219" s="120" t="str">
        <f t="shared" si="115"/>
        <v/>
      </c>
      <c r="BQ219" s="114" t="str">
        <f t="shared" si="101"/>
        <v/>
      </c>
    </row>
    <row r="220" spans="1:69" x14ac:dyDescent="0.25">
      <c r="A220" s="4"/>
      <c r="B220" s="37"/>
      <c r="C220" s="38"/>
      <c r="D220" s="39"/>
      <c r="E220" s="38"/>
      <c r="F220" s="47"/>
      <c r="G220" s="48"/>
      <c r="H220" s="52"/>
      <c r="I220" s="40"/>
      <c r="J220" s="56"/>
      <c r="K220" s="57"/>
      <c r="L220" s="40"/>
      <c r="M220" s="4"/>
      <c r="R220" s="26" t="str">
        <f t="shared" si="102"/>
        <v/>
      </c>
      <c r="S220" s="27" t="str">
        <f t="shared" si="103"/>
        <v/>
      </c>
      <c r="U220" s="18" t="str">
        <f t="shared" si="104"/>
        <v/>
      </c>
      <c r="W220" s="18" t="str">
        <f t="shared" si="88"/>
        <v/>
      </c>
      <c r="X220" s="18" t="str">
        <f t="shared" si="89"/>
        <v/>
      </c>
      <c r="Y220" s="18" t="str">
        <f t="shared" si="90"/>
        <v/>
      </c>
      <c r="Z220" s="18" t="str">
        <f t="shared" si="91"/>
        <v/>
      </c>
      <c r="AA220" s="18" t="str">
        <f t="shared" si="92"/>
        <v/>
      </c>
      <c r="AB220" s="18" t="str">
        <f t="shared" si="93"/>
        <v/>
      </c>
      <c r="AC220" s="18" t="str">
        <f t="shared" si="94"/>
        <v/>
      </c>
      <c r="AD220" s="18" t="str">
        <f t="shared" si="95"/>
        <v/>
      </c>
      <c r="AE220" s="18" t="str">
        <f t="shared" si="96"/>
        <v/>
      </c>
      <c r="AF220" s="18" t="str">
        <f t="shared" si="97"/>
        <v/>
      </c>
      <c r="AG220" s="18" t="str">
        <f t="shared" si="98"/>
        <v/>
      </c>
      <c r="AI220" s="117" t="str">
        <f t="shared" si="105"/>
        <v/>
      </c>
      <c r="AK220" s="117" t="str">
        <f>IF($B220="", "", SUMIF(Recipes!$C$11:$C$5010, $B220, Recipes!$BB$11:$BB$5010))</f>
        <v/>
      </c>
      <c r="AM220" s="133" t="str">
        <f t="shared" si="106"/>
        <v/>
      </c>
      <c r="AO220" s="133" t="str">
        <f>IF($AM220="", "", IF($AO$8='Shopping List'!$BR$6, 0, $J220))</f>
        <v/>
      </c>
      <c r="AQ220" s="133" t="str">
        <f t="shared" si="107"/>
        <v/>
      </c>
      <c r="AS220" s="133" t="str">
        <f t="shared" si="108"/>
        <v/>
      </c>
      <c r="AU220" s="133" t="str">
        <f>IF($AQ220="", "", IF($AW$8='Shopping List'!$BR$6, 0, IFERROR($K220-$AS220, "")))</f>
        <v/>
      </c>
      <c r="AW220" s="137" t="str">
        <f>IF($AQ220="", "", IF(OR($AW$8='Shopping List'!$BR$6, $AU220&lt;=0), 0, IFERROR($K220-$AS220, "")))</f>
        <v/>
      </c>
      <c r="AY220" s="111" t="str">
        <f t="shared" si="109"/>
        <v/>
      </c>
      <c r="BA220" s="83" t="str">
        <f t="shared" si="110"/>
        <v/>
      </c>
      <c r="BC220" s="120" t="str">
        <f t="shared" si="99"/>
        <v>X</v>
      </c>
      <c r="BE220" s="90" t="str">
        <f t="shared" si="100"/>
        <v/>
      </c>
      <c r="BF220" s="90" t="str">
        <f t="shared" si="111"/>
        <v/>
      </c>
      <c r="BG220" s="111" t="str">
        <f t="shared" si="112"/>
        <v/>
      </c>
      <c r="BI220" s="90" t="str">
        <f t="shared" si="113"/>
        <v/>
      </c>
      <c r="BK220" s="120" t="str">
        <f>IF($I220="", "", IF(COUNTIF($I$11:$I220, $I220)&gt;1, "", $I220))</f>
        <v/>
      </c>
      <c r="BL220" s="90" t="str">
        <f t="shared" si="114"/>
        <v/>
      </c>
      <c r="BN220" s="90">
        <v>210</v>
      </c>
      <c r="BO220" s="120" t="str">
        <f t="shared" si="115"/>
        <v/>
      </c>
      <c r="BQ220" s="114" t="str">
        <f t="shared" si="101"/>
        <v/>
      </c>
    </row>
    <row r="221" spans="1:69" x14ac:dyDescent="0.25">
      <c r="A221" s="4"/>
      <c r="B221" s="37"/>
      <c r="C221" s="38"/>
      <c r="D221" s="39"/>
      <c r="E221" s="38"/>
      <c r="F221" s="47"/>
      <c r="G221" s="48"/>
      <c r="H221" s="52"/>
      <c r="I221" s="40"/>
      <c r="J221" s="56"/>
      <c r="K221" s="57"/>
      <c r="L221" s="40"/>
      <c r="M221" s="4"/>
      <c r="R221" s="26" t="str">
        <f t="shared" si="102"/>
        <v/>
      </c>
      <c r="S221" s="27" t="str">
        <f t="shared" si="103"/>
        <v/>
      </c>
      <c r="U221" s="18" t="str">
        <f t="shared" si="104"/>
        <v/>
      </c>
      <c r="W221" s="18" t="str">
        <f t="shared" si="88"/>
        <v/>
      </c>
      <c r="X221" s="18" t="str">
        <f t="shared" si="89"/>
        <v/>
      </c>
      <c r="Y221" s="18" t="str">
        <f t="shared" si="90"/>
        <v/>
      </c>
      <c r="Z221" s="18" t="str">
        <f t="shared" si="91"/>
        <v/>
      </c>
      <c r="AA221" s="18" t="str">
        <f t="shared" si="92"/>
        <v/>
      </c>
      <c r="AB221" s="18" t="str">
        <f t="shared" si="93"/>
        <v/>
      </c>
      <c r="AC221" s="18" t="str">
        <f t="shared" si="94"/>
        <v/>
      </c>
      <c r="AD221" s="18" t="str">
        <f t="shared" si="95"/>
        <v/>
      </c>
      <c r="AE221" s="18" t="str">
        <f t="shared" si="96"/>
        <v/>
      </c>
      <c r="AF221" s="18" t="str">
        <f t="shared" si="97"/>
        <v/>
      </c>
      <c r="AG221" s="18" t="str">
        <f t="shared" si="98"/>
        <v/>
      </c>
      <c r="AI221" s="117" t="str">
        <f t="shared" si="105"/>
        <v/>
      </c>
      <c r="AK221" s="117" t="str">
        <f>IF($B221="", "", SUMIF(Recipes!$C$11:$C$5010, $B221, Recipes!$BB$11:$BB$5010))</f>
        <v/>
      </c>
      <c r="AM221" s="133" t="str">
        <f t="shared" si="106"/>
        <v/>
      </c>
      <c r="AO221" s="133" t="str">
        <f>IF($AM221="", "", IF($AO$8='Shopping List'!$BR$6, 0, $J221))</f>
        <v/>
      </c>
      <c r="AQ221" s="133" t="str">
        <f t="shared" si="107"/>
        <v/>
      </c>
      <c r="AS221" s="133" t="str">
        <f t="shared" si="108"/>
        <v/>
      </c>
      <c r="AU221" s="133" t="str">
        <f>IF($AQ221="", "", IF($AW$8='Shopping List'!$BR$6, 0, IFERROR($K221-$AS221, "")))</f>
        <v/>
      </c>
      <c r="AW221" s="137" t="str">
        <f>IF($AQ221="", "", IF(OR($AW$8='Shopping List'!$BR$6, $AU221&lt;=0), 0, IFERROR($K221-$AS221, "")))</f>
        <v/>
      </c>
      <c r="AY221" s="111" t="str">
        <f t="shared" si="109"/>
        <v/>
      </c>
      <c r="BA221" s="83" t="str">
        <f t="shared" si="110"/>
        <v/>
      </c>
      <c r="BC221" s="120" t="str">
        <f t="shared" si="99"/>
        <v>X</v>
      </c>
      <c r="BE221" s="90" t="str">
        <f t="shared" si="100"/>
        <v/>
      </c>
      <c r="BF221" s="90" t="str">
        <f t="shared" si="111"/>
        <v/>
      </c>
      <c r="BG221" s="111" t="str">
        <f t="shared" si="112"/>
        <v/>
      </c>
      <c r="BI221" s="90" t="str">
        <f t="shared" si="113"/>
        <v/>
      </c>
      <c r="BK221" s="120" t="str">
        <f>IF($I221="", "", IF(COUNTIF($I$11:$I221, $I221)&gt;1, "", $I221))</f>
        <v/>
      </c>
      <c r="BL221" s="90" t="str">
        <f t="shared" si="114"/>
        <v/>
      </c>
      <c r="BN221" s="90">
        <v>211</v>
      </c>
      <c r="BO221" s="120" t="str">
        <f t="shared" si="115"/>
        <v/>
      </c>
      <c r="BQ221" s="114" t="str">
        <f t="shared" si="101"/>
        <v/>
      </c>
    </row>
    <row r="222" spans="1:69" x14ac:dyDescent="0.25">
      <c r="A222" s="4"/>
      <c r="B222" s="37"/>
      <c r="C222" s="38"/>
      <c r="D222" s="39"/>
      <c r="E222" s="38"/>
      <c r="F222" s="47"/>
      <c r="G222" s="48"/>
      <c r="H222" s="52"/>
      <c r="I222" s="40"/>
      <c r="J222" s="56"/>
      <c r="K222" s="57"/>
      <c r="L222" s="40"/>
      <c r="M222" s="4"/>
      <c r="R222" s="26" t="str">
        <f t="shared" si="102"/>
        <v/>
      </c>
      <c r="S222" s="27" t="str">
        <f t="shared" si="103"/>
        <v/>
      </c>
      <c r="U222" s="18" t="str">
        <f t="shared" si="104"/>
        <v/>
      </c>
      <c r="W222" s="18" t="str">
        <f t="shared" si="88"/>
        <v/>
      </c>
      <c r="X222" s="18" t="str">
        <f t="shared" si="89"/>
        <v/>
      </c>
      <c r="Y222" s="18" t="str">
        <f t="shared" si="90"/>
        <v/>
      </c>
      <c r="Z222" s="18" t="str">
        <f t="shared" si="91"/>
        <v/>
      </c>
      <c r="AA222" s="18" t="str">
        <f t="shared" si="92"/>
        <v/>
      </c>
      <c r="AB222" s="18" t="str">
        <f t="shared" si="93"/>
        <v/>
      </c>
      <c r="AC222" s="18" t="str">
        <f t="shared" si="94"/>
        <v/>
      </c>
      <c r="AD222" s="18" t="str">
        <f t="shared" si="95"/>
        <v/>
      </c>
      <c r="AE222" s="18" t="str">
        <f t="shared" si="96"/>
        <v/>
      </c>
      <c r="AF222" s="18" t="str">
        <f t="shared" si="97"/>
        <v/>
      </c>
      <c r="AG222" s="18" t="str">
        <f t="shared" si="98"/>
        <v/>
      </c>
      <c r="AI222" s="117" t="str">
        <f t="shared" si="105"/>
        <v/>
      </c>
      <c r="AK222" s="117" t="str">
        <f>IF($B222="", "", SUMIF(Recipes!$C$11:$C$5010, $B222, Recipes!$BB$11:$BB$5010))</f>
        <v/>
      </c>
      <c r="AM222" s="133" t="str">
        <f t="shared" si="106"/>
        <v/>
      </c>
      <c r="AO222" s="133" t="str">
        <f>IF($AM222="", "", IF($AO$8='Shopping List'!$BR$6, 0, $J222))</f>
        <v/>
      </c>
      <c r="AQ222" s="133" t="str">
        <f t="shared" si="107"/>
        <v/>
      </c>
      <c r="AS222" s="133" t="str">
        <f t="shared" si="108"/>
        <v/>
      </c>
      <c r="AU222" s="133" t="str">
        <f>IF($AQ222="", "", IF($AW$8='Shopping List'!$BR$6, 0, IFERROR($K222-$AS222, "")))</f>
        <v/>
      </c>
      <c r="AW222" s="137" t="str">
        <f>IF($AQ222="", "", IF(OR($AW$8='Shopping List'!$BR$6, $AU222&lt;=0), 0, IFERROR($K222-$AS222, "")))</f>
        <v/>
      </c>
      <c r="AY222" s="111" t="str">
        <f t="shared" si="109"/>
        <v/>
      </c>
      <c r="BA222" s="83" t="str">
        <f t="shared" si="110"/>
        <v/>
      </c>
      <c r="BC222" s="120" t="str">
        <f t="shared" si="99"/>
        <v>X</v>
      </c>
      <c r="BE222" s="90" t="str">
        <f t="shared" si="100"/>
        <v/>
      </c>
      <c r="BF222" s="90" t="str">
        <f t="shared" si="111"/>
        <v/>
      </c>
      <c r="BG222" s="111" t="str">
        <f t="shared" si="112"/>
        <v/>
      </c>
      <c r="BI222" s="90" t="str">
        <f t="shared" si="113"/>
        <v/>
      </c>
      <c r="BK222" s="120" t="str">
        <f>IF($I222="", "", IF(COUNTIF($I$11:$I222, $I222)&gt;1, "", $I222))</f>
        <v/>
      </c>
      <c r="BL222" s="90" t="str">
        <f t="shared" si="114"/>
        <v/>
      </c>
      <c r="BN222" s="90">
        <v>212</v>
      </c>
      <c r="BO222" s="120" t="str">
        <f t="shared" si="115"/>
        <v/>
      </c>
      <c r="BQ222" s="114" t="str">
        <f t="shared" si="101"/>
        <v/>
      </c>
    </row>
    <row r="223" spans="1:69" x14ac:dyDescent="0.25">
      <c r="A223" s="4"/>
      <c r="B223" s="37"/>
      <c r="C223" s="38"/>
      <c r="D223" s="39"/>
      <c r="E223" s="38"/>
      <c r="F223" s="47"/>
      <c r="G223" s="48"/>
      <c r="H223" s="52"/>
      <c r="I223" s="40"/>
      <c r="J223" s="56"/>
      <c r="K223" s="57"/>
      <c r="L223" s="40"/>
      <c r="M223" s="4"/>
      <c r="R223" s="26" t="str">
        <f t="shared" si="102"/>
        <v/>
      </c>
      <c r="S223" s="27" t="str">
        <f t="shared" si="103"/>
        <v/>
      </c>
      <c r="U223" s="18" t="str">
        <f t="shared" si="104"/>
        <v/>
      </c>
      <c r="W223" s="18" t="str">
        <f t="shared" si="88"/>
        <v/>
      </c>
      <c r="X223" s="18" t="str">
        <f t="shared" si="89"/>
        <v/>
      </c>
      <c r="Y223" s="18" t="str">
        <f t="shared" si="90"/>
        <v/>
      </c>
      <c r="Z223" s="18" t="str">
        <f t="shared" si="91"/>
        <v/>
      </c>
      <c r="AA223" s="18" t="str">
        <f t="shared" si="92"/>
        <v/>
      </c>
      <c r="AB223" s="18" t="str">
        <f t="shared" si="93"/>
        <v/>
      </c>
      <c r="AC223" s="18" t="str">
        <f t="shared" si="94"/>
        <v/>
      </c>
      <c r="AD223" s="18" t="str">
        <f t="shared" si="95"/>
        <v/>
      </c>
      <c r="AE223" s="18" t="str">
        <f t="shared" si="96"/>
        <v/>
      </c>
      <c r="AF223" s="18" t="str">
        <f t="shared" si="97"/>
        <v/>
      </c>
      <c r="AG223" s="18" t="str">
        <f t="shared" si="98"/>
        <v/>
      </c>
      <c r="AI223" s="117" t="str">
        <f t="shared" si="105"/>
        <v/>
      </c>
      <c r="AK223" s="117" t="str">
        <f>IF($B223="", "", SUMIF(Recipes!$C$11:$C$5010, $B223, Recipes!$BB$11:$BB$5010))</f>
        <v/>
      </c>
      <c r="AM223" s="133" t="str">
        <f t="shared" si="106"/>
        <v/>
      </c>
      <c r="AO223" s="133" t="str">
        <f>IF($AM223="", "", IF($AO$8='Shopping List'!$BR$6, 0, $J223))</f>
        <v/>
      </c>
      <c r="AQ223" s="133" t="str">
        <f t="shared" si="107"/>
        <v/>
      </c>
      <c r="AS223" s="133" t="str">
        <f t="shared" si="108"/>
        <v/>
      </c>
      <c r="AU223" s="133" t="str">
        <f>IF($AQ223="", "", IF($AW$8='Shopping List'!$BR$6, 0, IFERROR($K223-$AS223, "")))</f>
        <v/>
      </c>
      <c r="AW223" s="137" t="str">
        <f>IF($AQ223="", "", IF(OR($AW$8='Shopping List'!$BR$6, $AU223&lt;=0), 0, IFERROR($K223-$AS223, "")))</f>
        <v/>
      </c>
      <c r="AY223" s="111" t="str">
        <f t="shared" si="109"/>
        <v/>
      </c>
      <c r="BA223" s="83" t="str">
        <f t="shared" si="110"/>
        <v/>
      </c>
      <c r="BC223" s="120" t="str">
        <f t="shared" si="99"/>
        <v>X</v>
      </c>
      <c r="BE223" s="90" t="str">
        <f t="shared" si="100"/>
        <v/>
      </c>
      <c r="BF223" s="90" t="str">
        <f t="shared" si="111"/>
        <v/>
      </c>
      <c r="BG223" s="111" t="str">
        <f t="shared" si="112"/>
        <v/>
      </c>
      <c r="BI223" s="90" t="str">
        <f t="shared" si="113"/>
        <v/>
      </c>
      <c r="BK223" s="120" t="str">
        <f>IF($I223="", "", IF(COUNTIF($I$11:$I223, $I223)&gt;1, "", $I223))</f>
        <v/>
      </c>
      <c r="BL223" s="90" t="str">
        <f t="shared" si="114"/>
        <v/>
      </c>
      <c r="BN223" s="90">
        <v>213</v>
      </c>
      <c r="BO223" s="120" t="str">
        <f t="shared" si="115"/>
        <v/>
      </c>
      <c r="BQ223" s="114" t="str">
        <f t="shared" si="101"/>
        <v/>
      </c>
    </row>
    <row r="224" spans="1:69" x14ac:dyDescent="0.25">
      <c r="A224" s="4"/>
      <c r="B224" s="37"/>
      <c r="C224" s="38"/>
      <c r="D224" s="39"/>
      <c r="E224" s="38"/>
      <c r="F224" s="47"/>
      <c r="G224" s="48"/>
      <c r="H224" s="52"/>
      <c r="I224" s="40"/>
      <c r="J224" s="56"/>
      <c r="K224" s="57"/>
      <c r="L224" s="40"/>
      <c r="M224" s="4"/>
      <c r="R224" s="26" t="str">
        <f t="shared" si="102"/>
        <v/>
      </c>
      <c r="S224" s="27" t="str">
        <f t="shared" si="103"/>
        <v/>
      </c>
      <c r="U224" s="18" t="str">
        <f t="shared" si="104"/>
        <v/>
      </c>
      <c r="W224" s="18" t="str">
        <f t="shared" si="88"/>
        <v/>
      </c>
      <c r="X224" s="18" t="str">
        <f t="shared" si="89"/>
        <v/>
      </c>
      <c r="Y224" s="18" t="str">
        <f t="shared" si="90"/>
        <v/>
      </c>
      <c r="Z224" s="18" t="str">
        <f t="shared" si="91"/>
        <v/>
      </c>
      <c r="AA224" s="18" t="str">
        <f t="shared" si="92"/>
        <v/>
      </c>
      <c r="AB224" s="18" t="str">
        <f t="shared" si="93"/>
        <v/>
      </c>
      <c r="AC224" s="18" t="str">
        <f t="shared" si="94"/>
        <v/>
      </c>
      <c r="AD224" s="18" t="str">
        <f t="shared" si="95"/>
        <v/>
      </c>
      <c r="AE224" s="18" t="str">
        <f t="shared" si="96"/>
        <v/>
      </c>
      <c r="AF224" s="18" t="str">
        <f t="shared" si="97"/>
        <v/>
      </c>
      <c r="AG224" s="18" t="str">
        <f t="shared" si="98"/>
        <v/>
      </c>
      <c r="AI224" s="117" t="str">
        <f t="shared" si="105"/>
        <v/>
      </c>
      <c r="AK224" s="117" t="str">
        <f>IF($B224="", "", SUMIF(Recipes!$C$11:$C$5010, $B224, Recipes!$BB$11:$BB$5010))</f>
        <v/>
      </c>
      <c r="AM224" s="133" t="str">
        <f t="shared" si="106"/>
        <v/>
      </c>
      <c r="AO224" s="133" t="str">
        <f>IF($AM224="", "", IF($AO$8='Shopping List'!$BR$6, 0, $J224))</f>
        <v/>
      </c>
      <c r="AQ224" s="133" t="str">
        <f t="shared" si="107"/>
        <v/>
      </c>
      <c r="AS224" s="133" t="str">
        <f t="shared" si="108"/>
        <v/>
      </c>
      <c r="AU224" s="133" t="str">
        <f>IF($AQ224="", "", IF($AW$8='Shopping List'!$BR$6, 0, IFERROR($K224-$AS224, "")))</f>
        <v/>
      </c>
      <c r="AW224" s="137" t="str">
        <f>IF($AQ224="", "", IF(OR($AW$8='Shopping List'!$BR$6, $AU224&lt;=0), 0, IFERROR($K224-$AS224, "")))</f>
        <v/>
      </c>
      <c r="AY224" s="111" t="str">
        <f t="shared" si="109"/>
        <v/>
      </c>
      <c r="BA224" s="83" t="str">
        <f t="shared" si="110"/>
        <v/>
      </c>
      <c r="BC224" s="120" t="str">
        <f t="shared" si="99"/>
        <v>X</v>
      </c>
      <c r="BE224" s="90" t="str">
        <f t="shared" si="100"/>
        <v/>
      </c>
      <c r="BF224" s="90" t="str">
        <f t="shared" si="111"/>
        <v/>
      </c>
      <c r="BG224" s="111" t="str">
        <f t="shared" si="112"/>
        <v/>
      </c>
      <c r="BI224" s="90" t="str">
        <f t="shared" si="113"/>
        <v/>
      </c>
      <c r="BK224" s="120" t="str">
        <f>IF($I224="", "", IF(COUNTIF($I$11:$I224, $I224)&gt;1, "", $I224))</f>
        <v/>
      </c>
      <c r="BL224" s="90" t="str">
        <f t="shared" si="114"/>
        <v/>
      </c>
      <c r="BN224" s="90">
        <v>214</v>
      </c>
      <c r="BO224" s="120" t="str">
        <f t="shared" si="115"/>
        <v/>
      </c>
      <c r="BQ224" s="114" t="str">
        <f t="shared" si="101"/>
        <v/>
      </c>
    </row>
    <row r="225" spans="1:69" x14ac:dyDescent="0.25">
      <c r="A225" s="4"/>
      <c r="B225" s="37"/>
      <c r="C225" s="38"/>
      <c r="D225" s="39"/>
      <c r="E225" s="38"/>
      <c r="F225" s="47"/>
      <c r="G225" s="48"/>
      <c r="H225" s="52"/>
      <c r="I225" s="40"/>
      <c r="J225" s="56"/>
      <c r="K225" s="57"/>
      <c r="L225" s="40"/>
      <c r="M225" s="4"/>
      <c r="R225" s="26" t="str">
        <f t="shared" si="102"/>
        <v/>
      </c>
      <c r="S225" s="27" t="str">
        <f t="shared" si="103"/>
        <v/>
      </c>
      <c r="U225" s="18" t="str">
        <f t="shared" si="104"/>
        <v/>
      </c>
      <c r="W225" s="18" t="str">
        <f t="shared" si="88"/>
        <v/>
      </c>
      <c r="X225" s="18" t="str">
        <f t="shared" si="89"/>
        <v/>
      </c>
      <c r="Y225" s="18" t="str">
        <f t="shared" si="90"/>
        <v/>
      </c>
      <c r="Z225" s="18" t="str">
        <f t="shared" si="91"/>
        <v/>
      </c>
      <c r="AA225" s="18" t="str">
        <f t="shared" si="92"/>
        <v/>
      </c>
      <c r="AB225" s="18" t="str">
        <f t="shared" si="93"/>
        <v/>
      </c>
      <c r="AC225" s="18" t="str">
        <f t="shared" si="94"/>
        <v/>
      </c>
      <c r="AD225" s="18" t="str">
        <f t="shared" si="95"/>
        <v/>
      </c>
      <c r="AE225" s="18" t="str">
        <f t="shared" si="96"/>
        <v/>
      </c>
      <c r="AF225" s="18" t="str">
        <f t="shared" si="97"/>
        <v/>
      </c>
      <c r="AG225" s="18" t="str">
        <f t="shared" si="98"/>
        <v/>
      </c>
      <c r="AI225" s="117" t="str">
        <f t="shared" si="105"/>
        <v/>
      </c>
      <c r="AK225" s="117" t="str">
        <f>IF($B225="", "", SUMIF(Recipes!$C$11:$C$5010, $B225, Recipes!$BB$11:$BB$5010))</f>
        <v/>
      </c>
      <c r="AM225" s="133" t="str">
        <f t="shared" si="106"/>
        <v/>
      </c>
      <c r="AO225" s="133" t="str">
        <f>IF($AM225="", "", IF($AO$8='Shopping List'!$BR$6, 0, $J225))</f>
        <v/>
      </c>
      <c r="AQ225" s="133" t="str">
        <f t="shared" si="107"/>
        <v/>
      </c>
      <c r="AS225" s="133" t="str">
        <f t="shared" si="108"/>
        <v/>
      </c>
      <c r="AU225" s="133" t="str">
        <f>IF($AQ225="", "", IF($AW$8='Shopping List'!$BR$6, 0, IFERROR($K225-$AS225, "")))</f>
        <v/>
      </c>
      <c r="AW225" s="137" t="str">
        <f>IF($AQ225="", "", IF(OR($AW$8='Shopping List'!$BR$6, $AU225&lt;=0), 0, IFERROR($K225-$AS225, "")))</f>
        <v/>
      </c>
      <c r="AY225" s="111" t="str">
        <f t="shared" si="109"/>
        <v/>
      </c>
      <c r="BA225" s="83" t="str">
        <f t="shared" si="110"/>
        <v/>
      </c>
      <c r="BC225" s="120" t="str">
        <f t="shared" si="99"/>
        <v>X</v>
      </c>
      <c r="BE225" s="90" t="str">
        <f t="shared" si="100"/>
        <v/>
      </c>
      <c r="BF225" s="90" t="str">
        <f t="shared" si="111"/>
        <v/>
      </c>
      <c r="BG225" s="111" t="str">
        <f t="shared" si="112"/>
        <v/>
      </c>
      <c r="BI225" s="90" t="str">
        <f t="shared" si="113"/>
        <v/>
      </c>
      <c r="BK225" s="120" t="str">
        <f>IF($I225="", "", IF(COUNTIF($I$11:$I225, $I225)&gt;1, "", $I225))</f>
        <v/>
      </c>
      <c r="BL225" s="90" t="str">
        <f t="shared" si="114"/>
        <v/>
      </c>
      <c r="BN225" s="90">
        <v>215</v>
      </c>
      <c r="BO225" s="120" t="str">
        <f t="shared" si="115"/>
        <v/>
      </c>
      <c r="BQ225" s="114" t="str">
        <f t="shared" si="101"/>
        <v/>
      </c>
    </row>
    <row r="226" spans="1:69" x14ac:dyDescent="0.25">
      <c r="A226" s="4"/>
      <c r="B226" s="37"/>
      <c r="C226" s="38"/>
      <c r="D226" s="39"/>
      <c r="E226" s="38"/>
      <c r="F226" s="47"/>
      <c r="G226" s="48"/>
      <c r="H226" s="52"/>
      <c r="I226" s="40"/>
      <c r="J226" s="56"/>
      <c r="K226" s="57"/>
      <c r="L226" s="40"/>
      <c r="M226" s="4"/>
      <c r="R226" s="26" t="str">
        <f t="shared" si="102"/>
        <v/>
      </c>
      <c r="S226" s="27" t="str">
        <f t="shared" si="103"/>
        <v/>
      </c>
      <c r="U226" s="18" t="str">
        <f t="shared" si="104"/>
        <v/>
      </c>
      <c r="W226" s="18" t="str">
        <f t="shared" si="88"/>
        <v/>
      </c>
      <c r="X226" s="18" t="str">
        <f t="shared" si="89"/>
        <v/>
      </c>
      <c r="Y226" s="18" t="str">
        <f t="shared" si="90"/>
        <v/>
      </c>
      <c r="Z226" s="18" t="str">
        <f t="shared" si="91"/>
        <v/>
      </c>
      <c r="AA226" s="18" t="str">
        <f t="shared" si="92"/>
        <v/>
      </c>
      <c r="AB226" s="18" t="str">
        <f t="shared" si="93"/>
        <v/>
      </c>
      <c r="AC226" s="18" t="str">
        <f t="shared" si="94"/>
        <v/>
      </c>
      <c r="AD226" s="18" t="str">
        <f t="shared" si="95"/>
        <v/>
      </c>
      <c r="AE226" s="18" t="str">
        <f t="shared" si="96"/>
        <v/>
      </c>
      <c r="AF226" s="18" t="str">
        <f t="shared" si="97"/>
        <v/>
      </c>
      <c r="AG226" s="18" t="str">
        <f t="shared" si="98"/>
        <v/>
      </c>
      <c r="AI226" s="117" t="str">
        <f t="shared" si="105"/>
        <v/>
      </c>
      <c r="AK226" s="117" t="str">
        <f>IF($B226="", "", SUMIF(Recipes!$C$11:$C$5010, $B226, Recipes!$BB$11:$BB$5010))</f>
        <v/>
      </c>
      <c r="AM226" s="133" t="str">
        <f t="shared" si="106"/>
        <v/>
      </c>
      <c r="AO226" s="133" t="str">
        <f>IF($AM226="", "", IF($AO$8='Shopping List'!$BR$6, 0, $J226))</f>
        <v/>
      </c>
      <c r="AQ226" s="133" t="str">
        <f t="shared" si="107"/>
        <v/>
      </c>
      <c r="AS226" s="133" t="str">
        <f t="shared" si="108"/>
        <v/>
      </c>
      <c r="AU226" s="133" t="str">
        <f>IF($AQ226="", "", IF($AW$8='Shopping List'!$BR$6, 0, IFERROR($K226-$AS226, "")))</f>
        <v/>
      </c>
      <c r="AW226" s="137" t="str">
        <f>IF($AQ226="", "", IF(OR($AW$8='Shopping List'!$BR$6, $AU226&lt;=0), 0, IFERROR($K226-$AS226, "")))</f>
        <v/>
      </c>
      <c r="AY226" s="111" t="str">
        <f t="shared" si="109"/>
        <v/>
      </c>
      <c r="BA226" s="83" t="str">
        <f t="shared" si="110"/>
        <v/>
      </c>
      <c r="BC226" s="120" t="str">
        <f t="shared" si="99"/>
        <v>X</v>
      </c>
      <c r="BE226" s="90" t="str">
        <f t="shared" si="100"/>
        <v/>
      </c>
      <c r="BF226" s="90" t="str">
        <f t="shared" si="111"/>
        <v/>
      </c>
      <c r="BG226" s="111" t="str">
        <f t="shared" si="112"/>
        <v/>
      </c>
      <c r="BI226" s="90" t="str">
        <f t="shared" si="113"/>
        <v/>
      </c>
      <c r="BK226" s="120" t="str">
        <f>IF($I226="", "", IF(COUNTIF($I$11:$I226, $I226)&gt;1, "", $I226))</f>
        <v/>
      </c>
      <c r="BL226" s="90" t="str">
        <f t="shared" si="114"/>
        <v/>
      </c>
      <c r="BN226" s="90">
        <v>216</v>
      </c>
      <c r="BO226" s="120" t="str">
        <f t="shared" si="115"/>
        <v/>
      </c>
      <c r="BQ226" s="114" t="str">
        <f t="shared" si="101"/>
        <v/>
      </c>
    </row>
    <row r="227" spans="1:69" x14ac:dyDescent="0.25">
      <c r="A227" s="4"/>
      <c r="B227" s="37"/>
      <c r="C227" s="38"/>
      <c r="D227" s="39"/>
      <c r="E227" s="38"/>
      <c r="F227" s="47"/>
      <c r="G227" s="48"/>
      <c r="H227" s="52"/>
      <c r="I227" s="40"/>
      <c r="J227" s="56"/>
      <c r="K227" s="57"/>
      <c r="L227" s="40"/>
      <c r="M227" s="4"/>
      <c r="R227" s="26" t="str">
        <f t="shared" si="102"/>
        <v/>
      </c>
      <c r="S227" s="27" t="str">
        <f t="shared" si="103"/>
        <v/>
      </c>
      <c r="U227" s="18" t="str">
        <f t="shared" si="104"/>
        <v/>
      </c>
      <c r="W227" s="18" t="str">
        <f t="shared" si="88"/>
        <v/>
      </c>
      <c r="X227" s="18" t="str">
        <f t="shared" si="89"/>
        <v/>
      </c>
      <c r="Y227" s="18" t="str">
        <f t="shared" si="90"/>
        <v/>
      </c>
      <c r="Z227" s="18" t="str">
        <f t="shared" si="91"/>
        <v/>
      </c>
      <c r="AA227" s="18" t="str">
        <f t="shared" si="92"/>
        <v/>
      </c>
      <c r="AB227" s="18" t="str">
        <f t="shared" si="93"/>
        <v/>
      </c>
      <c r="AC227" s="18" t="str">
        <f t="shared" si="94"/>
        <v/>
      </c>
      <c r="AD227" s="18" t="str">
        <f t="shared" si="95"/>
        <v/>
      </c>
      <c r="AE227" s="18" t="str">
        <f t="shared" si="96"/>
        <v/>
      </c>
      <c r="AF227" s="18" t="str">
        <f t="shared" si="97"/>
        <v/>
      </c>
      <c r="AG227" s="18" t="str">
        <f t="shared" si="98"/>
        <v/>
      </c>
      <c r="AI227" s="117" t="str">
        <f t="shared" si="105"/>
        <v/>
      </c>
      <c r="AK227" s="117" t="str">
        <f>IF($B227="", "", SUMIF(Recipes!$C$11:$C$5010, $B227, Recipes!$BB$11:$BB$5010))</f>
        <v/>
      </c>
      <c r="AM227" s="133" t="str">
        <f t="shared" si="106"/>
        <v/>
      </c>
      <c r="AO227" s="133" t="str">
        <f>IF($AM227="", "", IF($AO$8='Shopping List'!$BR$6, 0, $J227))</f>
        <v/>
      </c>
      <c r="AQ227" s="133" t="str">
        <f t="shared" si="107"/>
        <v/>
      </c>
      <c r="AS227" s="133" t="str">
        <f t="shared" si="108"/>
        <v/>
      </c>
      <c r="AU227" s="133" t="str">
        <f>IF($AQ227="", "", IF($AW$8='Shopping List'!$BR$6, 0, IFERROR($K227-$AS227, "")))</f>
        <v/>
      </c>
      <c r="AW227" s="137" t="str">
        <f>IF($AQ227="", "", IF(OR($AW$8='Shopping List'!$BR$6, $AU227&lt;=0), 0, IFERROR($K227-$AS227, "")))</f>
        <v/>
      </c>
      <c r="AY227" s="111" t="str">
        <f t="shared" si="109"/>
        <v/>
      </c>
      <c r="BA227" s="83" t="str">
        <f t="shared" si="110"/>
        <v/>
      </c>
      <c r="BC227" s="120" t="str">
        <f t="shared" si="99"/>
        <v>X</v>
      </c>
      <c r="BE227" s="90" t="str">
        <f t="shared" si="100"/>
        <v/>
      </c>
      <c r="BF227" s="90" t="str">
        <f t="shared" si="111"/>
        <v/>
      </c>
      <c r="BG227" s="111" t="str">
        <f t="shared" si="112"/>
        <v/>
      </c>
      <c r="BI227" s="90" t="str">
        <f t="shared" si="113"/>
        <v/>
      </c>
      <c r="BK227" s="120" t="str">
        <f>IF($I227="", "", IF(COUNTIF($I$11:$I227, $I227)&gt;1, "", $I227))</f>
        <v/>
      </c>
      <c r="BL227" s="90" t="str">
        <f t="shared" si="114"/>
        <v/>
      </c>
      <c r="BN227" s="90">
        <v>217</v>
      </c>
      <c r="BO227" s="120" t="str">
        <f t="shared" si="115"/>
        <v/>
      </c>
      <c r="BQ227" s="114" t="str">
        <f t="shared" si="101"/>
        <v/>
      </c>
    </row>
    <row r="228" spans="1:69" x14ac:dyDescent="0.25">
      <c r="A228" s="4"/>
      <c r="B228" s="37"/>
      <c r="C228" s="38"/>
      <c r="D228" s="39"/>
      <c r="E228" s="38"/>
      <c r="F228" s="47"/>
      <c r="G228" s="48"/>
      <c r="H228" s="52"/>
      <c r="I228" s="40"/>
      <c r="J228" s="56"/>
      <c r="K228" s="57"/>
      <c r="L228" s="40"/>
      <c r="M228" s="4"/>
      <c r="R228" s="26" t="str">
        <f t="shared" si="102"/>
        <v/>
      </c>
      <c r="S228" s="27" t="str">
        <f t="shared" si="103"/>
        <v/>
      </c>
      <c r="U228" s="18" t="str">
        <f t="shared" si="104"/>
        <v/>
      </c>
      <c r="W228" s="18" t="str">
        <f t="shared" si="88"/>
        <v/>
      </c>
      <c r="X228" s="18" t="str">
        <f t="shared" si="89"/>
        <v/>
      </c>
      <c r="Y228" s="18" t="str">
        <f t="shared" si="90"/>
        <v/>
      </c>
      <c r="Z228" s="18" t="str">
        <f t="shared" si="91"/>
        <v/>
      </c>
      <c r="AA228" s="18" t="str">
        <f t="shared" si="92"/>
        <v/>
      </c>
      <c r="AB228" s="18" t="str">
        <f t="shared" si="93"/>
        <v/>
      </c>
      <c r="AC228" s="18" t="str">
        <f t="shared" si="94"/>
        <v/>
      </c>
      <c r="AD228" s="18" t="str">
        <f t="shared" si="95"/>
        <v/>
      </c>
      <c r="AE228" s="18" t="str">
        <f t="shared" si="96"/>
        <v/>
      </c>
      <c r="AF228" s="18" t="str">
        <f t="shared" si="97"/>
        <v/>
      </c>
      <c r="AG228" s="18" t="str">
        <f t="shared" si="98"/>
        <v/>
      </c>
      <c r="AI228" s="117" t="str">
        <f t="shared" si="105"/>
        <v/>
      </c>
      <c r="AK228" s="117" t="str">
        <f>IF($B228="", "", SUMIF(Recipes!$C$11:$C$5010, $B228, Recipes!$BB$11:$BB$5010))</f>
        <v/>
      </c>
      <c r="AM228" s="133" t="str">
        <f t="shared" si="106"/>
        <v/>
      </c>
      <c r="AO228" s="133" t="str">
        <f>IF($AM228="", "", IF($AO$8='Shopping List'!$BR$6, 0, $J228))</f>
        <v/>
      </c>
      <c r="AQ228" s="133" t="str">
        <f t="shared" si="107"/>
        <v/>
      </c>
      <c r="AS228" s="133" t="str">
        <f t="shared" si="108"/>
        <v/>
      </c>
      <c r="AU228" s="133" t="str">
        <f>IF($AQ228="", "", IF($AW$8='Shopping List'!$BR$6, 0, IFERROR($K228-$AS228, "")))</f>
        <v/>
      </c>
      <c r="AW228" s="137" t="str">
        <f>IF($AQ228="", "", IF(OR($AW$8='Shopping List'!$BR$6, $AU228&lt;=0), 0, IFERROR($K228-$AS228, "")))</f>
        <v/>
      </c>
      <c r="AY228" s="111" t="str">
        <f t="shared" si="109"/>
        <v/>
      </c>
      <c r="BA228" s="83" t="str">
        <f t="shared" si="110"/>
        <v/>
      </c>
      <c r="BC228" s="120" t="str">
        <f t="shared" si="99"/>
        <v>X</v>
      </c>
      <c r="BE228" s="90" t="str">
        <f t="shared" si="100"/>
        <v/>
      </c>
      <c r="BF228" s="90" t="str">
        <f t="shared" si="111"/>
        <v/>
      </c>
      <c r="BG228" s="111" t="str">
        <f t="shared" si="112"/>
        <v/>
      </c>
      <c r="BI228" s="90" t="str">
        <f t="shared" si="113"/>
        <v/>
      </c>
      <c r="BK228" s="120" t="str">
        <f>IF($I228="", "", IF(COUNTIF($I$11:$I228, $I228)&gt;1, "", $I228))</f>
        <v/>
      </c>
      <c r="BL228" s="90" t="str">
        <f t="shared" si="114"/>
        <v/>
      </c>
      <c r="BN228" s="90">
        <v>218</v>
      </c>
      <c r="BO228" s="120" t="str">
        <f t="shared" si="115"/>
        <v/>
      </c>
      <c r="BQ228" s="114" t="str">
        <f t="shared" si="101"/>
        <v/>
      </c>
    </row>
    <row r="229" spans="1:69" x14ac:dyDescent="0.25">
      <c r="A229" s="4"/>
      <c r="B229" s="37"/>
      <c r="C229" s="38"/>
      <c r="D229" s="39"/>
      <c r="E229" s="38"/>
      <c r="F229" s="47"/>
      <c r="G229" s="48"/>
      <c r="H229" s="52"/>
      <c r="I229" s="40"/>
      <c r="J229" s="56"/>
      <c r="K229" s="57"/>
      <c r="L229" s="40"/>
      <c r="M229" s="4"/>
      <c r="R229" s="26" t="str">
        <f t="shared" si="102"/>
        <v/>
      </c>
      <c r="S229" s="27" t="str">
        <f t="shared" si="103"/>
        <v/>
      </c>
      <c r="U229" s="18" t="str">
        <f t="shared" si="104"/>
        <v/>
      </c>
      <c r="W229" s="18" t="str">
        <f t="shared" si="88"/>
        <v/>
      </c>
      <c r="X229" s="18" t="str">
        <f t="shared" si="89"/>
        <v/>
      </c>
      <c r="Y229" s="18" t="str">
        <f t="shared" si="90"/>
        <v/>
      </c>
      <c r="Z229" s="18" t="str">
        <f t="shared" si="91"/>
        <v/>
      </c>
      <c r="AA229" s="18" t="str">
        <f t="shared" si="92"/>
        <v/>
      </c>
      <c r="AB229" s="18" t="str">
        <f t="shared" si="93"/>
        <v/>
      </c>
      <c r="AC229" s="18" t="str">
        <f t="shared" si="94"/>
        <v/>
      </c>
      <c r="AD229" s="18" t="str">
        <f t="shared" si="95"/>
        <v/>
      </c>
      <c r="AE229" s="18" t="str">
        <f t="shared" si="96"/>
        <v/>
      </c>
      <c r="AF229" s="18" t="str">
        <f t="shared" si="97"/>
        <v/>
      </c>
      <c r="AG229" s="18" t="str">
        <f t="shared" si="98"/>
        <v/>
      </c>
      <c r="AI229" s="117" t="str">
        <f t="shared" si="105"/>
        <v/>
      </c>
      <c r="AK229" s="117" t="str">
        <f>IF($B229="", "", SUMIF(Recipes!$C$11:$C$5010, $B229, Recipes!$BB$11:$BB$5010))</f>
        <v/>
      </c>
      <c r="AM229" s="133" t="str">
        <f t="shared" si="106"/>
        <v/>
      </c>
      <c r="AO229" s="133" t="str">
        <f>IF($AM229="", "", IF($AO$8='Shopping List'!$BR$6, 0, $J229))</f>
        <v/>
      </c>
      <c r="AQ229" s="133" t="str">
        <f t="shared" si="107"/>
        <v/>
      </c>
      <c r="AS229" s="133" t="str">
        <f t="shared" si="108"/>
        <v/>
      </c>
      <c r="AU229" s="133" t="str">
        <f>IF($AQ229="", "", IF($AW$8='Shopping List'!$BR$6, 0, IFERROR($K229-$AS229, "")))</f>
        <v/>
      </c>
      <c r="AW229" s="137" t="str">
        <f>IF($AQ229="", "", IF(OR($AW$8='Shopping List'!$BR$6, $AU229&lt;=0), 0, IFERROR($K229-$AS229, "")))</f>
        <v/>
      </c>
      <c r="AY229" s="111" t="str">
        <f t="shared" si="109"/>
        <v/>
      </c>
      <c r="BA229" s="83" t="str">
        <f t="shared" si="110"/>
        <v/>
      </c>
      <c r="BC229" s="120" t="str">
        <f t="shared" si="99"/>
        <v>X</v>
      </c>
      <c r="BE229" s="90" t="str">
        <f t="shared" si="100"/>
        <v/>
      </c>
      <c r="BF229" s="90" t="str">
        <f t="shared" si="111"/>
        <v/>
      </c>
      <c r="BG229" s="111" t="str">
        <f t="shared" si="112"/>
        <v/>
      </c>
      <c r="BI229" s="90" t="str">
        <f t="shared" si="113"/>
        <v/>
      </c>
      <c r="BK229" s="120" t="str">
        <f>IF($I229="", "", IF(COUNTIF($I$11:$I229, $I229)&gt;1, "", $I229))</f>
        <v/>
      </c>
      <c r="BL229" s="90" t="str">
        <f t="shared" si="114"/>
        <v/>
      </c>
      <c r="BN229" s="90">
        <v>219</v>
      </c>
      <c r="BO229" s="120" t="str">
        <f t="shared" si="115"/>
        <v/>
      </c>
      <c r="BQ229" s="114" t="str">
        <f t="shared" si="101"/>
        <v/>
      </c>
    </row>
    <row r="230" spans="1:69" x14ac:dyDescent="0.25">
      <c r="A230" s="4"/>
      <c r="B230" s="37"/>
      <c r="C230" s="38"/>
      <c r="D230" s="39"/>
      <c r="E230" s="38"/>
      <c r="F230" s="47"/>
      <c r="G230" s="48"/>
      <c r="H230" s="52"/>
      <c r="I230" s="40"/>
      <c r="J230" s="56"/>
      <c r="K230" s="57"/>
      <c r="L230" s="40"/>
      <c r="M230" s="4"/>
      <c r="R230" s="26" t="str">
        <f t="shared" si="102"/>
        <v/>
      </c>
      <c r="S230" s="27" t="str">
        <f t="shared" si="103"/>
        <v/>
      </c>
      <c r="U230" s="18" t="str">
        <f t="shared" si="104"/>
        <v/>
      </c>
      <c r="W230" s="18" t="str">
        <f t="shared" si="88"/>
        <v/>
      </c>
      <c r="X230" s="18" t="str">
        <f t="shared" si="89"/>
        <v/>
      </c>
      <c r="Y230" s="18" t="str">
        <f t="shared" si="90"/>
        <v/>
      </c>
      <c r="Z230" s="18" t="str">
        <f t="shared" si="91"/>
        <v/>
      </c>
      <c r="AA230" s="18" t="str">
        <f t="shared" si="92"/>
        <v/>
      </c>
      <c r="AB230" s="18" t="str">
        <f t="shared" si="93"/>
        <v/>
      </c>
      <c r="AC230" s="18" t="str">
        <f t="shared" si="94"/>
        <v/>
      </c>
      <c r="AD230" s="18" t="str">
        <f t="shared" si="95"/>
        <v/>
      </c>
      <c r="AE230" s="18" t="str">
        <f t="shared" si="96"/>
        <v/>
      </c>
      <c r="AF230" s="18" t="str">
        <f t="shared" si="97"/>
        <v/>
      </c>
      <c r="AG230" s="18" t="str">
        <f t="shared" si="98"/>
        <v/>
      </c>
      <c r="AI230" s="117" t="str">
        <f t="shared" si="105"/>
        <v/>
      </c>
      <c r="AK230" s="117" t="str">
        <f>IF($B230="", "", SUMIF(Recipes!$C$11:$C$5010, $B230, Recipes!$BB$11:$BB$5010))</f>
        <v/>
      </c>
      <c r="AM230" s="133" t="str">
        <f t="shared" si="106"/>
        <v/>
      </c>
      <c r="AO230" s="133" t="str">
        <f>IF($AM230="", "", IF($AO$8='Shopping List'!$BR$6, 0, $J230))</f>
        <v/>
      </c>
      <c r="AQ230" s="133" t="str">
        <f t="shared" si="107"/>
        <v/>
      </c>
      <c r="AS230" s="133" t="str">
        <f t="shared" si="108"/>
        <v/>
      </c>
      <c r="AU230" s="133" t="str">
        <f>IF($AQ230="", "", IF($AW$8='Shopping List'!$BR$6, 0, IFERROR($K230-$AS230, "")))</f>
        <v/>
      </c>
      <c r="AW230" s="137" t="str">
        <f>IF($AQ230="", "", IF(OR($AW$8='Shopping List'!$BR$6, $AU230&lt;=0), 0, IFERROR($K230-$AS230, "")))</f>
        <v/>
      </c>
      <c r="AY230" s="111" t="str">
        <f t="shared" si="109"/>
        <v/>
      </c>
      <c r="BA230" s="83" t="str">
        <f t="shared" si="110"/>
        <v/>
      </c>
      <c r="BC230" s="120" t="str">
        <f t="shared" si="99"/>
        <v>X</v>
      </c>
      <c r="BE230" s="90" t="str">
        <f t="shared" si="100"/>
        <v/>
      </c>
      <c r="BF230" s="90" t="str">
        <f t="shared" si="111"/>
        <v/>
      </c>
      <c r="BG230" s="111" t="str">
        <f t="shared" si="112"/>
        <v/>
      </c>
      <c r="BI230" s="90" t="str">
        <f t="shared" si="113"/>
        <v/>
      </c>
      <c r="BK230" s="120" t="str">
        <f>IF($I230="", "", IF(COUNTIF($I$11:$I230, $I230)&gt;1, "", $I230))</f>
        <v/>
      </c>
      <c r="BL230" s="90" t="str">
        <f t="shared" si="114"/>
        <v/>
      </c>
      <c r="BN230" s="90">
        <v>220</v>
      </c>
      <c r="BO230" s="120" t="str">
        <f t="shared" si="115"/>
        <v/>
      </c>
      <c r="BQ230" s="114" t="str">
        <f t="shared" si="101"/>
        <v/>
      </c>
    </row>
    <row r="231" spans="1:69" x14ac:dyDescent="0.25">
      <c r="A231" s="4"/>
      <c r="B231" s="37"/>
      <c r="C231" s="38"/>
      <c r="D231" s="39"/>
      <c r="E231" s="38"/>
      <c r="F231" s="47"/>
      <c r="G231" s="48"/>
      <c r="H231" s="52"/>
      <c r="I231" s="40"/>
      <c r="J231" s="56"/>
      <c r="K231" s="57"/>
      <c r="L231" s="40"/>
      <c r="M231" s="4"/>
      <c r="R231" s="26" t="str">
        <f t="shared" si="102"/>
        <v/>
      </c>
      <c r="S231" s="27" t="str">
        <f t="shared" si="103"/>
        <v/>
      </c>
      <c r="U231" s="18" t="str">
        <f t="shared" si="104"/>
        <v/>
      </c>
      <c r="W231" s="18" t="str">
        <f t="shared" si="88"/>
        <v/>
      </c>
      <c r="X231" s="18" t="str">
        <f t="shared" si="89"/>
        <v/>
      </c>
      <c r="Y231" s="18" t="str">
        <f t="shared" si="90"/>
        <v/>
      </c>
      <c r="Z231" s="18" t="str">
        <f t="shared" si="91"/>
        <v/>
      </c>
      <c r="AA231" s="18" t="str">
        <f t="shared" si="92"/>
        <v/>
      </c>
      <c r="AB231" s="18" t="str">
        <f t="shared" si="93"/>
        <v/>
      </c>
      <c r="AC231" s="18" t="str">
        <f t="shared" si="94"/>
        <v/>
      </c>
      <c r="AD231" s="18" t="str">
        <f t="shared" si="95"/>
        <v/>
      </c>
      <c r="AE231" s="18" t="str">
        <f t="shared" si="96"/>
        <v/>
      </c>
      <c r="AF231" s="18" t="str">
        <f t="shared" si="97"/>
        <v/>
      </c>
      <c r="AG231" s="18" t="str">
        <f t="shared" si="98"/>
        <v/>
      </c>
      <c r="AI231" s="117" t="str">
        <f t="shared" si="105"/>
        <v/>
      </c>
      <c r="AK231" s="117" t="str">
        <f>IF($B231="", "", SUMIF(Recipes!$C$11:$C$5010, $B231, Recipes!$BB$11:$BB$5010))</f>
        <v/>
      </c>
      <c r="AM231" s="133" t="str">
        <f t="shared" si="106"/>
        <v/>
      </c>
      <c r="AO231" s="133" t="str">
        <f>IF($AM231="", "", IF($AO$8='Shopping List'!$BR$6, 0, $J231))</f>
        <v/>
      </c>
      <c r="AQ231" s="133" t="str">
        <f t="shared" si="107"/>
        <v/>
      </c>
      <c r="AS231" s="133" t="str">
        <f t="shared" si="108"/>
        <v/>
      </c>
      <c r="AU231" s="133" t="str">
        <f>IF($AQ231="", "", IF($AW$8='Shopping List'!$BR$6, 0, IFERROR($K231-$AS231, "")))</f>
        <v/>
      </c>
      <c r="AW231" s="137" t="str">
        <f>IF($AQ231="", "", IF(OR($AW$8='Shopping List'!$BR$6, $AU231&lt;=0), 0, IFERROR($K231-$AS231, "")))</f>
        <v/>
      </c>
      <c r="AY231" s="111" t="str">
        <f t="shared" si="109"/>
        <v/>
      </c>
      <c r="BA231" s="83" t="str">
        <f t="shared" si="110"/>
        <v/>
      </c>
      <c r="BC231" s="120" t="str">
        <f t="shared" si="99"/>
        <v>X</v>
      </c>
      <c r="BE231" s="90" t="str">
        <f t="shared" si="100"/>
        <v/>
      </c>
      <c r="BF231" s="90" t="str">
        <f t="shared" si="111"/>
        <v/>
      </c>
      <c r="BG231" s="111" t="str">
        <f t="shared" si="112"/>
        <v/>
      </c>
      <c r="BI231" s="90" t="str">
        <f t="shared" si="113"/>
        <v/>
      </c>
      <c r="BK231" s="120" t="str">
        <f>IF($I231="", "", IF(COUNTIF($I$11:$I231, $I231)&gt;1, "", $I231))</f>
        <v/>
      </c>
      <c r="BL231" s="90" t="str">
        <f t="shared" si="114"/>
        <v/>
      </c>
      <c r="BN231" s="90">
        <v>221</v>
      </c>
      <c r="BO231" s="120" t="str">
        <f t="shared" si="115"/>
        <v/>
      </c>
      <c r="BQ231" s="114" t="str">
        <f t="shared" si="101"/>
        <v/>
      </c>
    </row>
    <row r="232" spans="1:69" x14ac:dyDescent="0.25">
      <c r="A232" s="4"/>
      <c r="B232" s="37"/>
      <c r="C232" s="38"/>
      <c r="D232" s="39"/>
      <c r="E232" s="38"/>
      <c r="F232" s="47"/>
      <c r="G232" s="48"/>
      <c r="H232" s="52"/>
      <c r="I232" s="40"/>
      <c r="J232" s="56"/>
      <c r="K232" s="57"/>
      <c r="L232" s="40"/>
      <c r="M232" s="4"/>
      <c r="R232" s="26" t="str">
        <f t="shared" si="102"/>
        <v/>
      </c>
      <c r="S232" s="27" t="str">
        <f t="shared" si="103"/>
        <v/>
      </c>
      <c r="U232" s="18" t="str">
        <f t="shared" si="104"/>
        <v/>
      </c>
      <c r="W232" s="18" t="str">
        <f t="shared" si="88"/>
        <v/>
      </c>
      <c r="X232" s="18" t="str">
        <f t="shared" si="89"/>
        <v/>
      </c>
      <c r="Y232" s="18" t="str">
        <f t="shared" si="90"/>
        <v/>
      </c>
      <c r="Z232" s="18" t="str">
        <f t="shared" si="91"/>
        <v/>
      </c>
      <c r="AA232" s="18" t="str">
        <f t="shared" si="92"/>
        <v/>
      </c>
      <c r="AB232" s="18" t="str">
        <f t="shared" si="93"/>
        <v/>
      </c>
      <c r="AC232" s="18" t="str">
        <f t="shared" si="94"/>
        <v/>
      </c>
      <c r="AD232" s="18" t="str">
        <f t="shared" si="95"/>
        <v/>
      </c>
      <c r="AE232" s="18" t="str">
        <f t="shared" si="96"/>
        <v/>
      </c>
      <c r="AF232" s="18" t="str">
        <f t="shared" si="97"/>
        <v/>
      </c>
      <c r="AG232" s="18" t="str">
        <f t="shared" si="98"/>
        <v/>
      </c>
      <c r="AI232" s="117" t="str">
        <f t="shared" si="105"/>
        <v/>
      </c>
      <c r="AK232" s="117" t="str">
        <f>IF($B232="", "", SUMIF(Recipes!$C$11:$C$5010, $B232, Recipes!$BB$11:$BB$5010))</f>
        <v/>
      </c>
      <c r="AM232" s="133" t="str">
        <f t="shared" si="106"/>
        <v/>
      </c>
      <c r="AO232" s="133" t="str">
        <f>IF($AM232="", "", IF($AO$8='Shopping List'!$BR$6, 0, $J232))</f>
        <v/>
      </c>
      <c r="AQ232" s="133" t="str">
        <f t="shared" si="107"/>
        <v/>
      </c>
      <c r="AS232" s="133" t="str">
        <f t="shared" si="108"/>
        <v/>
      </c>
      <c r="AU232" s="133" t="str">
        <f>IF($AQ232="", "", IF($AW$8='Shopping List'!$BR$6, 0, IFERROR($K232-$AS232, "")))</f>
        <v/>
      </c>
      <c r="AW232" s="137" t="str">
        <f>IF($AQ232="", "", IF(OR($AW$8='Shopping List'!$BR$6, $AU232&lt;=0), 0, IFERROR($K232-$AS232, "")))</f>
        <v/>
      </c>
      <c r="AY232" s="111" t="str">
        <f t="shared" si="109"/>
        <v/>
      </c>
      <c r="BA232" s="83" t="str">
        <f t="shared" si="110"/>
        <v/>
      </c>
      <c r="BC232" s="120" t="str">
        <f t="shared" si="99"/>
        <v>X</v>
      </c>
      <c r="BE232" s="90" t="str">
        <f t="shared" si="100"/>
        <v/>
      </c>
      <c r="BF232" s="90" t="str">
        <f t="shared" si="111"/>
        <v/>
      </c>
      <c r="BG232" s="111" t="str">
        <f t="shared" si="112"/>
        <v/>
      </c>
      <c r="BI232" s="90" t="str">
        <f t="shared" si="113"/>
        <v/>
      </c>
      <c r="BK232" s="120" t="str">
        <f>IF($I232="", "", IF(COUNTIF($I$11:$I232, $I232)&gt;1, "", $I232))</f>
        <v/>
      </c>
      <c r="BL232" s="90" t="str">
        <f t="shared" si="114"/>
        <v/>
      </c>
      <c r="BN232" s="90">
        <v>222</v>
      </c>
      <c r="BO232" s="120" t="str">
        <f t="shared" si="115"/>
        <v/>
      </c>
      <c r="BQ232" s="114" t="str">
        <f t="shared" si="101"/>
        <v/>
      </c>
    </row>
    <row r="233" spans="1:69" x14ac:dyDescent="0.25">
      <c r="A233" s="4"/>
      <c r="B233" s="37"/>
      <c r="C233" s="38"/>
      <c r="D233" s="39"/>
      <c r="E233" s="38"/>
      <c r="F233" s="47"/>
      <c r="G233" s="48"/>
      <c r="H233" s="52"/>
      <c r="I233" s="40"/>
      <c r="J233" s="56"/>
      <c r="K233" s="57"/>
      <c r="L233" s="40"/>
      <c r="M233" s="4"/>
      <c r="R233" s="26" t="str">
        <f t="shared" si="102"/>
        <v/>
      </c>
      <c r="S233" s="27" t="str">
        <f t="shared" si="103"/>
        <v/>
      </c>
      <c r="U233" s="18" t="str">
        <f t="shared" si="104"/>
        <v/>
      </c>
      <c r="W233" s="18" t="str">
        <f t="shared" si="88"/>
        <v/>
      </c>
      <c r="X233" s="18" t="str">
        <f t="shared" si="89"/>
        <v/>
      </c>
      <c r="Y233" s="18" t="str">
        <f t="shared" si="90"/>
        <v/>
      </c>
      <c r="Z233" s="18" t="str">
        <f t="shared" si="91"/>
        <v/>
      </c>
      <c r="AA233" s="18" t="str">
        <f t="shared" si="92"/>
        <v/>
      </c>
      <c r="AB233" s="18" t="str">
        <f t="shared" si="93"/>
        <v/>
      </c>
      <c r="AC233" s="18" t="str">
        <f t="shared" si="94"/>
        <v/>
      </c>
      <c r="AD233" s="18" t="str">
        <f t="shared" si="95"/>
        <v/>
      </c>
      <c r="AE233" s="18" t="str">
        <f t="shared" si="96"/>
        <v/>
      </c>
      <c r="AF233" s="18" t="str">
        <f t="shared" si="97"/>
        <v/>
      </c>
      <c r="AG233" s="18" t="str">
        <f t="shared" si="98"/>
        <v/>
      </c>
      <c r="AI233" s="117" t="str">
        <f t="shared" si="105"/>
        <v/>
      </c>
      <c r="AK233" s="117" t="str">
        <f>IF($B233="", "", SUMIF(Recipes!$C$11:$C$5010, $B233, Recipes!$BB$11:$BB$5010))</f>
        <v/>
      </c>
      <c r="AM233" s="133" t="str">
        <f t="shared" si="106"/>
        <v/>
      </c>
      <c r="AO233" s="133" t="str">
        <f>IF($AM233="", "", IF($AO$8='Shopping List'!$BR$6, 0, $J233))</f>
        <v/>
      </c>
      <c r="AQ233" s="133" t="str">
        <f t="shared" si="107"/>
        <v/>
      </c>
      <c r="AS233" s="133" t="str">
        <f t="shared" si="108"/>
        <v/>
      </c>
      <c r="AU233" s="133" t="str">
        <f>IF($AQ233="", "", IF($AW$8='Shopping List'!$BR$6, 0, IFERROR($K233-$AS233, "")))</f>
        <v/>
      </c>
      <c r="AW233" s="137" t="str">
        <f>IF($AQ233="", "", IF(OR($AW$8='Shopping List'!$BR$6, $AU233&lt;=0), 0, IFERROR($K233-$AS233, "")))</f>
        <v/>
      </c>
      <c r="AY233" s="111" t="str">
        <f t="shared" si="109"/>
        <v/>
      </c>
      <c r="BA233" s="83" t="str">
        <f t="shared" si="110"/>
        <v/>
      </c>
      <c r="BC233" s="120" t="str">
        <f t="shared" si="99"/>
        <v>X</v>
      </c>
      <c r="BE233" s="90" t="str">
        <f t="shared" si="100"/>
        <v/>
      </c>
      <c r="BF233" s="90" t="str">
        <f t="shared" si="111"/>
        <v/>
      </c>
      <c r="BG233" s="111" t="str">
        <f t="shared" si="112"/>
        <v/>
      </c>
      <c r="BI233" s="90" t="str">
        <f t="shared" si="113"/>
        <v/>
      </c>
      <c r="BK233" s="120" t="str">
        <f>IF($I233="", "", IF(COUNTIF($I$11:$I233, $I233)&gt;1, "", $I233))</f>
        <v/>
      </c>
      <c r="BL233" s="90" t="str">
        <f t="shared" si="114"/>
        <v/>
      </c>
      <c r="BN233" s="90">
        <v>223</v>
      </c>
      <c r="BO233" s="120" t="str">
        <f t="shared" si="115"/>
        <v/>
      </c>
      <c r="BQ233" s="114" t="str">
        <f t="shared" si="101"/>
        <v/>
      </c>
    </row>
    <row r="234" spans="1:69" x14ac:dyDescent="0.25">
      <c r="A234" s="4"/>
      <c r="B234" s="37"/>
      <c r="C234" s="38"/>
      <c r="D234" s="39"/>
      <c r="E234" s="38"/>
      <c r="F234" s="47"/>
      <c r="G234" s="48"/>
      <c r="H234" s="52"/>
      <c r="I234" s="40"/>
      <c r="J234" s="56"/>
      <c r="K234" s="57"/>
      <c r="L234" s="40"/>
      <c r="M234" s="4"/>
      <c r="R234" s="26" t="str">
        <f t="shared" si="102"/>
        <v/>
      </c>
      <c r="S234" s="27" t="str">
        <f t="shared" si="103"/>
        <v/>
      </c>
      <c r="U234" s="18" t="str">
        <f t="shared" si="104"/>
        <v/>
      </c>
      <c r="W234" s="18" t="str">
        <f t="shared" si="88"/>
        <v/>
      </c>
      <c r="X234" s="18" t="str">
        <f t="shared" si="89"/>
        <v/>
      </c>
      <c r="Y234" s="18" t="str">
        <f t="shared" si="90"/>
        <v/>
      </c>
      <c r="Z234" s="18" t="str">
        <f t="shared" si="91"/>
        <v/>
      </c>
      <c r="AA234" s="18" t="str">
        <f t="shared" si="92"/>
        <v/>
      </c>
      <c r="AB234" s="18" t="str">
        <f t="shared" si="93"/>
        <v/>
      </c>
      <c r="AC234" s="18" t="str">
        <f t="shared" si="94"/>
        <v/>
      </c>
      <c r="AD234" s="18" t="str">
        <f t="shared" si="95"/>
        <v/>
      </c>
      <c r="AE234" s="18" t="str">
        <f t="shared" si="96"/>
        <v/>
      </c>
      <c r="AF234" s="18" t="str">
        <f t="shared" si="97"/>
        <v/>
      </c>
      <c r="AG234" s="18" t="str">
        <f t="shared" si="98"/>
        <v/>
      </c>
      <c r="AI234" s="117" t="str">
        <f t="shared" si="105"/>
        <v/>
      </c>
      <c r="AK234" s="117" t="str">
        <f>IF($B234="", "", SUMIF(Recipes!$C$11:$C$5010, $B234, Recipes!$BB$11:$BB$5010))</f>
        <v/>
      </c>
      <c r="AM234" s="133" t="str">
        <f t="shared" si="106"/>
        <v/>
      </c>
      <c r="AO234" s="133" t="str">
        <f>IF($AM234="", "", IF($AO$8='Shopping List'!$BR$6, 0, $J234))</f>
        <v/>
      </c>
      <c r="AQ234" s="133" t="str">
        <f t="shared" si="107"/>
        <v/>
      </c>
      <c r="AS234" s="133" t="str">
        <f t="shared" si="108"/>
        <v/>
      </c>
      <c r="AU234" s="133" t="str">
        <f>IF($AQ234="", "", IF($AW$8='Shopping List'!$BR$6, 0, IFERROR($K234-$AS234, "")))</f>
        <v/>
      </c>
      <c r="AW234" s="137" t="str">
        <f>IF($AQ234="", "", IF(OR($AW$8='Shopping List'!$BR$6, $AU234&lt;=0), 0, IFERROR($K234-$AS234, "")))</f>
        <v/>
      </c>
      <c r="AY234" s="111" t="str">
        <f t="shared" si="109"/>
        <v/>
      </c>
      <c r="BA234" s="83" t="str">
        <f t="shared" si="110"/>
        <v/>
      </c>
      <c r="BC234" s="120" t="str">
        <f t="shared" si="99"/>
        <v>X</v>
      </c>
      <c r="BE234" s="90" t="str">
        <f t="shared" si="100"/>
        <v/>
      </c>
      <c r="BF234" s="90" t="str">
        <f t="shared" si="111"/>
        <v/>
      </c>
      <c r="BG234" s="111" t="str">
        <f t="shared" si="112"/>
        <v/>
      </c>
      <c r="BI234" s="90" t="str">
        <f t="shared" si="113"/>
        <v/>
      </c>
      <c r="BK234" s="120" t="str">
        <f>IF($I234="", "", IF(COUNTIF($I$11:$I234, $I234)&gt;1, "", $I234))</f>
        <v/>
      </c>
      <c r="BL234" s="90" t="str">
        <f t="shared" si="114"/>
        <v/>
      </c>
      <c r="BN234" s="90">
        <v>224</v>
      </c>
      <c r="BO234" s="120" t="str">
        <f t="shared" si="115"/>
        <v/>
      </c>
      <c r="BQ234" s="114" t="str">
        <f t="shared" si="101"/>
        <v/>
      </c>
    </row>
    <row r="235" spans="1:69" x14ac:dyDescent="0.25">
      <c r="A235" s="4"/>
      <c r="B235" s="37"/>
      <c r="C235" s="38"/>
      <c r="D235" s="39"/>
      <c r="E235" s="38"/>
      <c r="F235" s="47"/>
      <c r="G235" s="48"/>
      <c r="H235" s="52"/>
      <c r="I235" s="40"/>
      <c r="J235" s="56"/>
      <c r="K235" s="57"/>
      <c r="L235" s="40"/>
      <c r="M235" s="4"/>
      <c r="R235" s="26" t="str">
        <f t="shared" si="102"/>
        <v/>
      </c>
      <c r="S235" s="27" t="str">
        <f t="shared" si="103"/>
        <v/>
      </c>
      <c r="U235" s="18" t="str">
        <f t="shared" si="104"/>
        <v/>
      </c>
      <c r="W235" s="18" t="str">
        <f t="shared" si="88"/>
        <v/>
      </c>
      <c r="X235" s="18" t="str">
        <f t="shared" si="89"/>
        <v/>
      </c>
      <c r="Y235" s="18" t="str">
        <f t="shared" si="90"/>
        <v/>
      </c>
      <c r="Z235" s="18" t="str">
        <f t="shared" si="91"/>
        <v/>
      </c>
      <c r="AA235" s="18" t="str">
        <f t="shared" si="92"/>
        <v/>
      </c>
      <c r="AB235" s="18" t="str">
        <f t="shared" si="93"/>
        <v/>
      </c>
      <c r="AC235" s="18" t="str">
        <f t="shared" si="94"/>
        <v/>
      </c>
      <c r="AD235" s="18" t="str">
        <f t="shared" si="95"/>
        <v/>
      </c>
      <c r="AE235" s="18" t="str">
        <f t="shared" si="96"/>
        <v/>
      </c>
      <c r="AF235" s="18" t="str">
        <f t="shared" si="97"/>
        <v/>
      </c>
      <c r="AG235" s="18" t="str">
        <f t="shared" si="98"/>
        <v/>
      </c>
      <c r="AI235" s="117" t="str">
        <f t="shared" si="105"/>
        <v/>
      </c>
      <c r="AK235" s="117" t="str">
        <f>IF($B235="", "", SUMIF(Recipes!$C$11:$C$5010, $B235, Recipes!$BB$11:$BB$5010))</f>
        <v/>
      </c>
      <c r="AM235" s="133" t="str">
        <f t="shared" si="106"/>
        <v/>
      </c>
      <c r="AO235" s="133" t="str">
        <f>IF($AM235="", "", IF($AO$8='Shopping List'!$BR$6, 0, $J235))</f>
        <v/>
      </c>
      <c r="AQ235" s="133" t="str">
        <f t="shared" si="107"/>
        <v/>
      </c>
      <c r="AS235" s="133" t="str">
        <f t="shared" si="108"/>
        <v/>
      </c>
      <c r="AU235" s="133" t="str">
        <f>IF($AQ235="", "", IF($AW$8='Shopping List'!$BR$6, 0, IFERROR($K235-$AS235, "")))</f>
        <v/>
      </c>
      <c r="AW235" s="137" t="str">
        <f>IF($AQ235="", "", IF(OR($AW$8='Shopping List'!$BR$6, $AU235&lt;=0), 0, IFERROR($K235-$AS235, "")))</f>
        <v/>
      </c>
      <c r="AY235" s="111" t="str">
        <f t="shared" si="109"/>
        <v/>
      </c>
      <c r="BA235" s="83" t="str">
        <f t="shared" si="110"/>
        <v/>
      </c>
      <c r="BC235" s="120" t="str">
        <f t="shared" si="99"/>
        <v>X</v>
      </c>
      <c r="BE235" s="90" t="str">
        <f t="shared" si="100"/>
        <v/>
      </c>
      <c r="BF235" s="90" t="str">
        <f t="shared" si="111"/>
        <v/>
      </c>
      <c r="BG235" s="111" t="str">
        <f t="shared" si="112"/>
        <v/>
      </c>
      <c r="BI235" s="90" t="str">
        <f t="shared" si="113"/>
        <v/>
      </c>
      <c r="BK235" s="120" t="str">
        <f>IF($I235="", "", IF(COUNTIF($I$11:$I235, $I235)&gt;1, "", $I235))</f>
        <v/>
      </c>
      <c r="BL235" s="90" t="str">
        <f t="shared" si="114"/>
        <v/>
      </c>
      <c r="BN235" s="90">
        <v>225</v>
      </c>
      <c r="BO235" s="120" t="str">
        <f t="shared" si="115"/>
        <v/>
      </c>
      <c r="BQ235" s="114" t="str">
        <f t="shared" si="101"/>
        <v/>
      </c>
    </row>
    <row r="236" spans="1:69" x14ac:dyDescent="0.25">
      <c r="A236" s="4"/>
      <c r="B236" s="37"/>
      <c r="C236" s="38"/>
      <c r="D236" s="39"/>
      <c r="E236" s="38"/>
      <c r="F236" s="47"/>
      <c r="G236" s="48"/>
      <c r="H236" s="52"/>
      <c r="I236" s="40"/>
      <c r="J236" s="56"/>
      <c r="K236" s="57"/>
      <c r="L236" s="40"/>
      <c r="M236" s="4"/>
      <c r="R236" s="26" t="str">
        <f t="shared" si="102"/>
        <v/>
      </c>
      <c r="S236" s="27" t="str">
        <f t="shared" si="103"/>
        <v/>
      </c>
      <c r="U236" s="18" t="str">
        <f t="shared" si="104"/>
        <v/>
      </c>
      <c r="W236" s="18" t="str">
        <f t="shared" si="88"/>
        <v/>
      </c>
      <c r="X236" s="18" t="str">
        <f t="shared" si="89"/>
        <v/>
      </c>
      <c r="Y236" s="18" t="str">
        <f t="shared" si="90"/>
        <v/>
      </c>
      <c r="Z236" s="18" t="str">
        <f t="shared" si="91"/>
        <v/>
      </c>
      <c r="AA236" s="18" t="str">
        <f t="shared" si="92"/>
        <v/>
      </c>
      <c r="AB236" s="18" t="str">
        <f t="shared" si="93"/>
        <v/>
      </c>
      <c r="AC236" s="18" t="str">
        <f t="shared" si="94"/>
        <v/>
      </c>
      <c r="AD236" s="18" t="str">
        <f t="shared" si="95"/>
        <v/>
      </c>
      <c r="AE236" s="18" t="str">
        <f t="shared" si="96"/>
        <v/>
      </c>
      <c r="AF236" s="18" t="str">
        <f t="shared" si="97"/>
        <v/>
      </c>
      <c r="AG236" s="18" t="str">
        <f t="shared" si="98"/>
        <v/>
      </c>
      <c r="AI236" s="117" t="str">
        <f t="shared" si="105"/>
        <v/>
      </c>
      <c r="AK236" s="117" t="str">
        <f>IF($B236="", "", SUMIF(Recipes!$C$11:$C$5010, $B236, Recipes!$BB$11:$BB$5010))</f>
        <v/>
      </c>
      <c r="AM236" s="133" t="str">
        <f t="shared" si="106"/>
        <v/>
      </c>
      <c r="AO236" s="133" t="str">
        <f>IF($AM236="", "", IF($AO$8='Shopping List'!$BR$6, 0, $J236))</f>
        <v/>
      </c>
      <c r="AQ236" s="133" t="str">
        <f t="shared" si="107"/>
        <v/>
      </c>
      <c r="AS236" s="133" t="str">
        <f t="shared" si="108"/>
        <v/>
      </c>
      <c r="AU236" s="133" t="str">
        <f>IF($AQ236="", "", IF($AW$8='Shopping List'!$BR$6, 0, IFERROR($K236-$AS236, "")))</f>
        <v/>
      </c>
      <c r="AW236" s="137" t="str">
        <f>IF($AQ236="", "", IF(OR($AW$8='Shopping List'!$BR$6, $AU236&lt;=0), 0, IFERROR($K236-$AS236, "")))</f>
        <v/>
      </c>
      <c r="AY236" s="111" t="str">
        <f t="shared" si="109"/>
        <v/>
      </c>
      <c r="BA236" s="83" t="str">
        <f t="shared" si="110"/>
        <v/>
      </c>
      <c r="BC236" s="120" t="str">
        <f t="shared" si="99"/>
        <v>X</v>
      </c>
      <c r="BE236" s="90" t="str">
        <f t="shared" si="100"/>
        <v/>
      </c>
      <c r="BF236" s="90" t="str">
        <f t="shared" si="111"/>
        <v/>
      </c>
      <c r="BG236" s="111" t="str">
        <f t="shared" si="112"/>
        <v/>
      </c>
      <c r="BI236" s="90" t="str">
        <f t="shared" si="113"/>
        <v/>
      </c>
      <c r="BK236" s="120" t="str">
        <f>IF($I236="", "", IF(COUNTIF($I$11:$I236, $I236)&gt;1, "", $I236))</f>
        <v/>
      </c>
      <c r="BL236" s="90" t="str">
        <f t="shared" si="114"/>
        <v/>
      </c>
      <c r="BN236" s="90">
        <v>226</v>
      </c>
      <c r="BO236" s="120" t="str">
        <f t="shared" si="115"/>
        <v/>
      </c>
      <c r="BQ236" s="114" t="str">
        <f t="shared" si="101"/>
        <v/>
      </c>
    </row>
    <row r="237" spans="1:69" x14ac:dyDescent="0.25">
      <c r="A237" s="4"/>
      <c r="B237" s="37"/>
      <c r="C237" s="38"/>
      <c r="D237" s="39"/>
      <c r="E237" s="38"/>
      <c r="F237" s="47"/>
      <c r="G237" s="48"/>
      <c r="H237" s="52"/>
      <c r="I237" s="40"/>
      <c r="J237" s="56"/>
      <c r="K237" s="57"/>
      <c r="L237" s="40"/>
      <c r="M237" s="4"/>
      <c r="R237" s="26" t="str">
        <f t="shared" si="102"/>
        <v/>
      </c>
      <c r="S237" s="27" t="str">
        <f t="shared" si="103"/>
        <v/>
      </c>
      <c r="U237" s="18" t="str">
        <f t="shared" si="104"/>
        <v/>
      </c>
      <c r="W237" s="18" t="str">
        <f t="shared" si="88"/>
        <v/>
      </c>
      <c r="X237" s="18" t="str">
        <f t="shared" si="89"/>
        <v/>
      </c>
      <c r="Y237" s="18" t="str">
        <f t="shared" si="90"/>
        <v/>
      </c>
      <c r="Z237" s="18" t="str">
        <f t="shared" si="91"/>
        <v/>
      </c>
      <c r="AA237" s="18" t="str">
        <f t="shared" si="92"/>
        <v/>
      </c>
      <c r="AB237" s="18" t="str">
        <f t="shared" si="93"/>
        <v/>
      </c>
      <c r="AC237" s="18" t="str">
        <f t="shared" si="94"/>
        <v/>
      </c>
      <c r="AD237" s="18" t="str">
        <f t="shared" si="95"/>
        <v/>
      </c>
      <c r="AE237" s="18" t="str">
        <f t="shared" si="96"/>
        <v/>
      </c>
      <c r="AF237" s="18" t="str">
        <f t="shared" si="97"/>
        <v/>
      </c>
      <c r="AG237" s="18" t="str">
        <f t="shared" si="98"/>
        <v/>
      </c>
      <c r="AI237" s="117" t="str">
        <f t="shared" si="105"/>
        <v/>
      </c>
      <c r="AK237" s="117" t="str">
        <f>IF($B237="", "", SUMIF(Recipes!$C$11:$C$5010, $B237, Recipes!$BB$11:$BB$5010))</f>
        <v/>
      </c>
      <c r="AM237" s="133" t="str">
        <f t="shared" si="106"/>
        <v/>
      </c>
      <c r="AO237" s="133" t="str">
        <f>IF($AM237="", "", IF($AO$8='Shopping List'!$BR$6, 0, $J237))</f>
        <v/>
      </c>
      <c r="AQ237" s="133" t="str">
        <f t="shared" si="107"/>
        <v/>
      </c>
      <c r="AS237" s="133" t="str">
        <f t="shared" si="108"/>
        <v/>
      </c>
      <c r="AU237" s="133" t="str">
        <f>IF($AQ237="", "", IF($AW$8='Shopping List'!$BR$6, 0, IFERROR($K237-$AS237, "")))</f>
        <v/>
      </c>
      <c r="AW237" s="137" t="str">
        <f>IF($AQ237="", "", IF(OR($AW$8='Shopping List'!$BR$6, $AU237&lt;=0), 0, IFERROR($K237-$AS237, "")))</f>
        <v/>
      </c>
      <c r="AY237" s="111" t="str">
        <f t="shared" si="109"/>
        <v/>
      </c>
      <c r="BA237" s="83" t="str">
        <f t="shared" si="110"/>
        <v/>
      </c>
      <c r="BC237" s="120" t="str">
        <f t="shared" si="99"/>
        <v>X</v>
      </c>
      <c r="BE237" s="90" t="str">
        <f t="shared" si="100"/>
        <v/>
      </c>
      <c r="BF237" s="90" t="str">
        <f t="shared" si="111"/>
        <v/>
      </c>
      <c r="BG237" s="111" t="str">
        <f t="shared" si="112"/>
        <v/>
      </c>
      <c r="BI237" s="90" t="str">
        <f t="shared" si="113"/>
        <v/>
      </c>
      <c r="BK237" s="120" t="str">
        <f>IF($I237="", "", IF(COUNTIF($I$11:$I237, $I237)&gt;1, "", $I237))</f>
        <v/>
      </c>
      <c r="BL237" s="90" t="str">
        <f t="shared" si="114"/>
        <v/>
      </c>
      <c r="BN237" s="90">
        <v>227</v>
      </c>
      <c r="BO237" s="120" t="str">
        <f t="shared" si="115"/>
        <v/>
      </c>
      <c r="BQ237" s="114" t="str">
        <f t="shared" si="101"/>
        <v/>
      </c>
    </row>
    <row r="238" spans="1:69" x14ac:dyDescent="0.25">
      <c r="A238" s="4"/>
      <c r="B238" s="37"/>
      <c r="C238" s="38"/>
      <c r="D238" s="39"/>
      <c r="E238" s="38"/>
      <c r="F238" s="47"/>
      <c r="G238" s="48"/>
      <c r="H238" s="52"/>
      <c r="I238" s="40"/>
      <c r="J238" s="56"/>
      <c r="K238" s="57"/>
      <c r="L238" s="40"/>
      <c r="M238" s="4"/>
      <c r="R238" s="26" t="str">
        <f t="shared" si="102"/>
        <v/>
      </c>
      <c r="S238" s="27" t="str">
        <f t="shared" si="103"/>
        <v/>
      </c>
      <c r="U238" s="18" t="str">
        <f t="shared" si="104"/>
        <v/>
      </c>
      <c r="W238" s="18" t="str">
        <f t="shared" si="88"/>
        <v/>
      </c>
      <c r="X238" s="18" t="str">
        <f t="shared" si="89"/>
        <v/>
      </c>
      <c r="Y238" s="18" t="str">
        <f t="shared" si="90"/>
        <v/>
      </c>
      <c r="Z238" s="18" t="str">
        <f t="shared" si="91"/>
        <v/>
      </c>
      <c r="AA238" s="18" t="str">
        <f t="shared" si="92"/>
        <v/>
      </c>
      <c r="AB238" s="18" t="str">
        <f t="shared" si="93"/>
        <v/>
      </c>
      <c r="AC238" s="18" t="str">
        <f t="shared" si="94"/>
        <v/>
      </c>
      <c r="AD238" s="18" t="str">
        <f t="shared" si="95"/>
        <v/>
      </c>
      <c r="AE238" s="18" t="str">
        <f t="shared" si="96"/>
        <v/>
      </c>
      <c r="AF238" s="18" t="str">
        <f t="shared" si="97"/>
        <v/>
      </c>
      <c r="AG238" s="18" t="str">
        <f t="shared" si="98"/>
        <v/>
      </c>
      <c r="AI238" s="117" t="str">
        <f t="shared" si="105"/>
        <v/>
      </c>
      <c r="AK238" s="117" t="str">
        <f>IF($B238="", "", SUMIF(Recipes!$C$11:$C$5010, $B238, Recipes!$BB$11:$BB$5010))</f>
        <v/>
      </c>
      <c r="AM238" s="133" t="str">
        <f t="shared" si="106"/>
        <v/>
      </c>
      <c r="AO238" s="133" t="str">
        <f>IF($AM238="", "", IF($AO$8='Shopping List'!$BR$6, 0, $J238))</f>
        <v/>
      </c>
      <c r="AQ238" s="133" t="str">
        <f t="shared" si="107"/>
        <v/>
      </c>
      <c r="AS238" s="133" t="str">
        <f t="shared" si="108"/>
        <v/>
      </c>
      <c r="AU238" s="133" t="str">
        <f>IF($AQ238="", "", IF($AW$8='Shopping List'!$BR$6, 0, IFERROR($K238-$AS238, "")))</f>
        <v/>
      </c>
      <c r="AW238" s="137" t="str">
        <f>IF($AQ238="", "", IF(OR($AW$8='Shopping List'!$BR$6, $AU238&lt;=0), 0, IFERROR($K238-$AS238, "")))</f>
        <v/>
      </c>
      <c r="AY238" s="111" t="str">
        <f t="shared" si="109"/>
        <v/>
      </c>
      <c r="BA238" s="83" t="str">
        <f t="shared" si="110"/>
        <v/>
      </c>
      <c r="BC238" s="120" t="str">
        <f t="shared" si="99"/>
        <v>X</v>
      </c>
      <c r="BE238" s="90" t="str">
        <f t="shared" si="100"/>
        <v/>
      </c>
      <c r="BF238" s="90" t="str">
        <f t="shared" si="111"/>
        <v/>
      </c>
      <c r="BG238" s="111" t="str">
        <f t="shared" si="112"/>
        <v/>
      </c>
      <c r="BI238" s="90" t="str">
        <f t="shared" si="113"/>
        <v/>
      </c>
      <c r="BK238" s="120" t="str">
        <f>IF($I238="", "", IF(COUNTIF($I$11:$I238, $I238)&gt;1, "", $I238))</f>
        <v/>
      </c>
      <c r="BL238" s="90" t="str">
        <f t="shared" si="114"/>
        <v/>
      </c>
      <c r="BN238" s="90">
        <v>228</v>
      </c>
      <c r="BO238" s="120" t="str">
        <f t="shared" si="115"/>
        <v/>
      </c>
      <c r="BQ238" s="114" t="str">
        <f t="shared" si="101"/>
        <v/>
      </c>
    </row>
    <row r="239" spans="1:69" x14ac:dyDescent="0.25">
      <c r="A239" s="4"/>
      <c r="B239" s="37"/>
      <c r="C239" s="38"/>
      <c r="D239" s="39"/>
      <c r="E239" s="38"/>
      <c r="F239" s="47"/>
      <c r="G239" s="48"/>
      <c r="H239" s="52"/>
      <c r="I239" s="40"/>
      <c r="J239" s="56"/>
      <c r="K239" s="57"/>
      <c r="L239" s="40"/>
      <c r="M239" s="4"/>
      <c r="R239" s="26" t="str">
        <f t="shared" si="102"/>
        <v/>
      </c>
      <c r="S239" s="27" t="str">
        <f t="shared" si="103"/>
        <v/>
      </c>
      <c r="U239" s="18" t="str">
        <f t="shared" si="104"/>
        <v/>
      </c>
      <c r="W239" s="18" t="str">
        <f t="shared" si="88"/>
        <v/>
      </c>
      <c r="X239" s="18" t="str">
        <f t="shared" si="89"/>
        <v/>
      </c>
      <c r="Y239" s="18" t="str">
        <f t="shared" si="90"/>
        <v/>
      </c>
      <c r="Z239" s="18" t="str">
        <f t="shared" si="91"/>
        <v/>
      </c>
      <c r="AA239" s="18" t="str">
        <f t="shared" si="92"/>
        <v/>
      </c>
      <c r="AB239" s="18" t="str">
        <f t="shared" si="93"/>
        <v/>
      </c>
      <c r="AC239" s="18" t="str">
        <f t="shared" si="94"/>
        <v/>
      </c>
      <c r="AD239" s="18" t="str">
        <f t="shared" si="95"/>
        <v/>
      </c>
      <c r="AE239" s="18" t="str">
        <f t="shared" si="96"/>
        <v/>
      </c>
      <c r="AF239" s="18" t="str">
        <f t="shared" si="97"/>
        <v/>
      </c>
      <c r="AG239" s="18" t="str">
        <f t="shared" si="98"/>
        <v/>
      </c>
      <c r="AI239" s="117" t="str">
        <f t="shared" si="105"/>
        <v/>
      </c>
      <c r="AK239" s="117" t="str">
        <f>IF($B239="", "", SUMIF(Recipes!$C$11:$C$5010, $B239, Recipes!$BB$11:$BB$5010))</f>
        <v/>
      </c>
      <c r="AM239" s="133" t="str">
        <f t="shared" si="106"/>
        <v/>
      </c>
      <c r="AO239" s="133" t="str">
        <f>IF($AM239="", "", IF($AO$8='Shopping List'!$BR$6, 0, $J239))</f>
        <v/>
      </c>
      <c r="AQ239" s="133" t="str">
        <f t="shared" si="107"/>
        <v/>
      </c>
      <c r="AS239" s="133" t="str">
        <f t="shared" si="108"/>
        <v/>
      </c>
      <c r="AU239" s="133" t="str">
        <f>IF($AQ239="", "", IF($AW$8='Shopping List'!$BR$6, 0, IFERROR($K239-$AS239, "")))</f>
        <v/>
      </c>
      <c r="AW239" s="137" t="str">
        <f>IF($AQ239="", "", IF(OR($AW$8='Shopping List'!$BR$6, $AU239&lt;=0), 0, IFERROR($K239-$AS239, "")))</f>
        <v/>
      </c>
      <c r="AY239" s="111" t="str">
        <f t="shared" si="109"/>
        <v/>
      </c>
      <c r="BA239" s="83" t="str">
        <f t="shared" si="110"/>
        <v/>
      </c>
      <c r="BC239" s="120" t="str">
        <f t="shared" si="99"/>
        <v>X</v>
      </c>
      <c r="BE239" s="90" t="str">
        <f t="shared" si="100"/>
        <v/>
      </c>
      <c r="BF239" s="90" t="str">
        <f t="shared" si="111"/>
        <v/>
      </c>
      <c r="BG239" s="111" t="str">
        <f t="shared" si="112"/>
        <v/>
      </c>
      <c r="BI239" s="90" t="str">
        <f t="shared" si="113"/>
        <v/>
      </c>
      <c r="BK239" s="120" t="str">
        <f>IF($I239="", "", IF(COUNTIF($I$11:$I239, $I239)&gt;1, "", $I239))</f>
        <v/>
      </c>
      <c r="BL239" s="90" t="str">
        <f t="shared" si="114"/>
        <v/>
      </c>
      <c r="BN239" s="90">
        <v>229</v>
      </c>
      <c r="BO239" s="120" t="str">
        <f t="shared" si="115"/>
        <v/>
      </c>
      <c r="BQ239" s="114" t="str">
        <f t="shared" si="101"/>
        <v/>
      </c>
    </row>
    <row r="240" spans="1:69" x14ac:dyDescent="0.25">
      <c r="A240" s="4"/>
      <c r="B240" s="37"/>
      <c r="C240" s="38"/>
      <c r="D240" s="39"/>
      <c r="E240" s="38"/>
      <c r="F240" s="47"/>
      <c r="G240" s="48"/>
      <c r="H240" s="52"/>
      <c r="I240" s="40"/>
      <c r="J240" s="56"/>
      <c r="K240" s="57"/>
      <c r="L240" s="40"/>
      <c r="M240" s="4"/>
      <c r="R240" s="26" t="str">
        <f t="shared" si="102"/>
        <v/>
      </c>
      <c r="S240" s="27" t="str">
        <f t="shared" si="103"/>
        <v/>
      </c>
      <c r="U240" s="18" t="str">
        <f t="shared" si="104"/>
        <v/>
      </c>
      <c r="W240" s="18" t="str">
        <f t="shared" si="88"/>
        <v/>
      </c>
      <c r="X240" s="18" t="str">
        <f t="shared" si="89"/>
        <v/>
      </c>
      <c r="Y240" s="18" t="str">
        <f t="shared" si="90"/>
        <v/>
      </c>
      <c r="Z240" s="18" t="str">
        <f t="shared" si="91"/>
        <v/>
      </c>
      <c r="AA240" s="18" t="str">
        <f t="shared" si="92"/>
        <v/>
      </c>
      <c r="AB240" s="18" t="str">
        <f t="shared" si="93"/>
        <v/>
      </c>
      <c r="AC240" s="18" t="str">
        <f t="shared" si="94"/>
        <v/>
      </c>
      <c r="AD240" s="18" t="str">
        <f t="shared" si="95"/>
        <v/>
      </c>
      <c r="AE240" s="18" t="str">
        <f t="shared" si="96"/>
        <v/>
      </c>
      <c r="AF240" s="18" t="str">
        <f t="shared" si="97"/>
        <v/>
      </c>
      <c r="AG240" s="18" t="str">
        <f t="shared" si="98"/>
        <v/>
      </c>
      <c r="AI240" s="117" t="str">
        <f t="shared" si="105"/>
        <v/>
      </c>
      <c r="AK240" s="117" t="str">
        <f>IF($B240="", "", SUMIF(Recipes!$C$11:$C$5010, $B240, Recipes!$BB$11:$BB$5010))</f>
        <v/>
      </c>
      <c r="AM240" s="133" t="str">
        <f t="shared" si="106"/>
        <v/>
      </c>
      <c r="AO240" s="133" t="str">
        <f>IF($AM240="", "", IF($AO$8='Shopping List'!$BR$6, 0, $J240))</f>
        <v/>
      </c>
      <c r="AQ240" s="133" t="str">
        <f t="shared" si="107"/>
        <v/>
      </c>
      <c r="AS240" s="133" t="str">
        <f t="shared" si="108"/>
        <v/>
      </c>
      <c r="AU240" s="133" t="str">
        <f>IF($AQ240="", "", IF($AW$8='Shopping List'!$BR$6, 0, IFERROR($K240-$AS240, "")))</f>
        <v/>
      </c>
      <c r="AW240" s="137" t="str">
        <f>IF($AQ240="", "", IF(OR($AW$8='Shopping List'!$BR$6, $AU240&lt;=0), 0, IFERROR($K240-$AS240, "")))</f>
        <v/>
      </c>
      <c r="AY240" s="111" t="str">
        <f t="shared" si="109"/>
        <v/>
      </c>
      <c r="BA240" s="83" t="str">
        <f t="shared" si="110"/>
        <v/>
      </c>
      <c r="BC240" s="120" t="str">
        <f t="shared" si="99"/>
        <v>X</v>
      </c>
      <c r="BE240" s="90" t="str">
        <f t="shared" si="100"/>
        <v/>
      </c>
      <c r="BF240" s="90" t="str">
        <f t="shared" si="111"/>
        <v/>
      </c>
      <c r="BG240" s="111" t="str">
        <f t="shared" si="112"/>
        <v/>
      </c>
      <c r="BI240" s="90" t="str">
        <f t="shared" si="113"/>
        <v/>
      </c>
      <c r="BK240" s="120" t="str">
        <f>IF($I240="", "", IF(COUNTIF($I$11:$I240, $I240)&gt;1, "", $I240))</f>
        <v/>
      </c>
      <c r="BL240" s="90" t="str">
        <f t="shared" si="114"/>
        <v/>
      </c>
      <c r="BN240" s="90">
        <v>230</v>
      </c>
      <c r="BO240" s="120" t="str">
        <f t="shared" si="115"/>
        <v/>
      </c>
      <c r="BQ240" s="114" t="str">
        <f t="shared" si="101"/>
        <v/>
      </c>
    </row>
    <row r="241" spans="1:69" x14ac:dyDescent="0.25">
      <c r="A241" s="4"/>
      <c r="B241" s="37"/>
      <c r="C241" s="38"/>
      <c r="D241" s="39"/>
      <c r="E241" s="38"/>
      <c r="F241" s="47"/>
      <c r="G241" s="48"/>
      <c r="H241" s="52"/>
      <c r="I241" s="40"/>
      <c r="J241" s="56"/>
      <c r="K241" s="57"/>
      <c r="L241" s="40"/>
      <c r="M241" s="4"/>
      <c r="R241" s="26" t="str">
        <f t="shared" si="102"/>
        <v/>
      </c>
      <c r="S241" s="27" t="str">
        <f t="shared" si="103"/>
        <v/>
      </c>
      <c r="U241" s="18" t="str">
        <f t="shared" si="104"/>
        <v/>
      </c>
      <c r="W241" s="18" t="str">
        <f t="shared" si="88"/>
        <v/>
      </c>
      <c r="X241" s="18" t="str">
        <f t="shared" si="89"/>
        <v/>
      </c>
      <c r="Y241" s="18" t="str">
        <f t="shared" si="90"/>
        <v/>
      </c>
      <c r="Z241" s="18" t="str">
        <f t="shared" si="91"/>
        <v/>
      </c>
      <c r="AA241" s="18" t="str">
        <f t="shared" si="92"/>
        <v/>
      </c>
      <c r="AB241" s="18" t="str">
        <f t="shared" si="93"/>
        <v/>
      </c>
      <c r="AC241" s="18" t="str">
        <f t="shared" si="94"/>
        <v/>
      </c>
      <c r="AD241" s="18" t="str">
        <f t="shared" si="95"/>
        <v/>
      </c>
      <c r="AE241" s="18" t="str">
        <f t="shared" si="96"/>
        <v/>
      </c>
      <c r="AF241" s="18" t="str">
        <f t="shared" si="97"/>
        <v/>
      </c>
      <c r="AG241" s="18" t="str">
        <f t="shared" si="98"/>
        <v/>
      </c>
      <c r="AI241" s="117" t="str">
        <f t="shared" si="105"/>
        <v/>
      </c>
      <c r="AK241" s="117" t="str">
        <f>IF($B241="", "", SUMIF(Recipes!$C$11:$C$5010, $B241, Recipes!$BB$11:$BB$5010))</f>
        <v/>
      </c>
      <c r="AM241" s="133" t="str">
        <f t="shared" si="106"/>
        <v/>
      </c>
      <c r="AO241" s="133" t="str">
        <f>IF($AM241="", "", IF($AO$8='Shopping List'!$BR$6, 0, $J241))</f>
        <v/>
      </c>
      <c r="AQ241" s="133" t="str">
        <f t="shared" si="107"/>
        <v/>
      </c>
      <c r="AS241" s="133" t="str">
        <f t="shared" si="108"/>
        <v/>
      </c>
      <c r="AU241" s="133" t="str">
        <f>IF($AQ241="", "", IF($AW$8='Shopping List'!$BR$6, 0, IFERROR($K241-$AS241, "")))</f>
        <v/>
      </c>
      <c r="AW241" s="137" t="str">
        <f>IF($AQ241="", "", IF(OR($AW$8='Shopping List'!$BR$6, $AU241&lt;=0), 0, IFERROR($K241-$AS241, "")))</f>
        <v/>
      </c>
      <c r="AY241" s="111" t="str">
        <f t="shared" si="109"/>
        <v/>
      </c>
      <c r="BA241" s="83" t="str">
        <f t="shared" si="110"/>
        <v/>
      </c>
      <c r="BC241" s="120" t="str">
        <f t="shared" si="99"/>
        <v>X</v>
      </c>
      <c r="BE241" s="90" t="str">
        <f t="shared" si="100"/>
        <v/>
      </c>
      <c r="BF241" s="90" t="str">
        <f t="shared" si="111"/>
        <v/>
      </c>
      <c r="BG241" s="111" t="str">
        <f t="shared" si="112"/>
        <v/>
      </c>
      <c r="BI241" s="90" t="str">
        <f t="shared" si="113"/>
        <v/>
      </c>
      <c r="BK241" s="120" t="str">
        <f>IF($I241="", "", IF(COUNTIF($I$11:$I241, $I241)&gt;1, "", $I241))</f>
        <v/>
      </c>
      <c r="BL241" s="90" t="str">
        <f t="shared" si="114"/>
        <v/>
      </c>
      <c r="BN241" s="90">
        <v>231</v>
      </c>
      <c r="BO241" s="120" t="str">
        <f t="shared" si="115"/>
        <v/>
      </c>
      <c r="BQ241" s="114" t="str">
        <f t="shared" si="101"/>
        <v/>
      </c>
    </row>
    <row r="242" spans="1:69" x14ac:dyDescent="0.25">
      <c r="A242" s="4"/>
      <c r="B242" s="37"/>
      <c r="C242" s="38"/>
      <c r="D242" s="39"/>
      <c r="E242" s="38"/>
      <c r="F242" s="47"/>
      <c r="G242" s="48"/>
      <c r="H242" s="52"/>
      <c r="I242" s="40"/>
      <c r="J242" s="56"/>
      <c r="K242" s="57"/>
      <c r="L242" s="40"/>
      <c r="M242" s="4"/>
      <c r="R242" s="26" t="str">
        <f t="shared" si="102"/>
        <v/>
      </c>
      <c r="S242" s="27" t="str">
        <f t="shared" si="103"/>
        <v/>
      </c>
      <c r="U242" s="18" t="str">
        <f t="shared" si="104"/>
        <v/>
      </c>
      <c r="W242" s="18" t="str">
        <f t="shared" si="88"/>
        <v/>
      </c>
      <c r="X242" s="18" t="str">
        <f t="shared" si="89"/>
        <v/>
      </c>
      <c r="Y242" s="18" t="str">
        <f t="shared" si="90"/>
        <v/>
      </c>
      <c r="Z242" s="18" t="str">
        <f t="shared" si="91"/>
        <v/>
      </c>
      <c r="AA242" s="18" t="str">
        <f t="shared" si="92"/>
        <v/>
      </c>
      <c r="AB242" s="18" t="str">
        <f t="shared" si="93"/>
        <v/>
      </c>
      <c r="AC242" s="18" t="str">
        <f t="shared" si="94"/>
        <v/>
      </c>
      <c r="AD242" s="18" t="str">
        <f t="shared" si="95"/>
        <v/>
      </c>
      <c r="AE242" s="18" t="str">
        <f t="shared" si="96"/>
        <v/>
      </c>
      <c r="AF242" s="18" t="str">
        <f t="shared" si="97"/>
        <v/>
      </c>
      <c r="AG242" s="18" t="str">
        <f t="shared" si="98"/>
        <v/>
      </c>
      <c r="AI242" s="117" t="str">
        <f t="shared" si="105"/>
        <v/>
      </c>
      <c r="AK242" s="117" t="str">
        <f>IF($B242="", "", SUMIF(Recipes!$C$11:$C$5010, $B242, Recipes!$BB$11:$BB$5010))</f>
        <v/>
      </c>
      <c r="AM242" s="133" t="str">
        <f t="shared" si="106"/>
        <v/>
      </c>
      <c r="AO242" s="133" t="str">
        <f>IF($AM242="", "", IF($AO$8='Shopping List'!$BR$6, 0, $J242))</f>
        <v/>
      </c>
      <c r="AQ242" s="133" t="str">
        <f t="shared" si="107"/>
        <v/>
      </c>
      <c r="AS242" s="133" t="str">
        <f t="shared" si="108"/>
        <v/>
      </c>
      <c r="AU242" s="133" t="str">
        <f>IF($AQ242="", "", IF($AW$8='Shopping List'!$BR$6, 0, IFERROR($K242-$AS242, "")))</f>
        <v/>
      </c>
      <c r="AW242" s="137" t="str">
        <f>IF($AQ242="", "", IF(OR($AW$8='Shopping List'!$BR$6, $AU242&lt;=0), 0, IFERROR($K242-$AS242, "")))</f>
        <v/>
      </c>
      <c r="AY242" s="111" t="str">
        <f t="shared" si="109"/>
        <v/>
      </c>
      <c r="BA242" s="83" t="str">
        <f t="shared" si="110"/>
        <v/>
      </c>
      <c r="BC242" s="120" t="str">
        <f t="shared" si="99"/>
        <v>X</v>
      </c>
      <c r="BE242" s="90" t="str">
        <f t="shared" si="100"/>
        <v/>
      </c>
      <c r="BF242" s="90" t="str">
        <f t="shared" si="111"/>
        <v/>
      </c>
      <c r="BG242" s="111" t="str">
        <f t="shared" si="112"/>
        <v/>
      </c>
      <c r="BI242" s="90" t="str">
        <f t="shared" si="113"/>
        <v/>
      </c>
      <c r="BK242" s="120" t="str">
        <f>IF($I242="", "", IF(COUNTIF($I$11:$I242, $I242)&gt;1, "", $I242))</f>
        <v/>
      </c>
      <c r="BL242" s="90" t="str">
        <f t="shared" si="114"/>
        <v/>
      </c>
      <c r="BN242" s="90">
        <v>232</v>
      </c>
      <c r="BO242" s="120" t="str">
        <f t="shared" si="115"/>
        <v/>
      </c>
      <c r="BQ242" s="114" t="str">
        <f t="shared" si="101"/>
        <v/>
      </c>
    </row>
    <row r="243" spans="1:69" x14ac:dyDescent="0.25">
      <c r="A243" s="4"/>
      <c r="B243" s="37"/>
      <c r="C243" s="38"/>
      <c r="D243" s="39"/>
      <c r="E243" s="38"/>
      <c r="F243" s="47"/>
      <c r="G243" s="48"/>
      <c r="H243" s="52"/>
      <c r="I243" s="40"/>
      <c r="J243" s="56"/>
      <c r="K243" s="57"/>
      <c r="L243" s="40"/>
      <c r="M243" s="4"/>
      <c r="R243" s="26" t="str">
        <f t="shared" si="102"/>
        <v/>
      </c>
      <c r="S243" s="27" t="str">
        <f t="shared" si="103"/>
        <v/>
      </c>
      <c r="U243" s="18" t="str">
        <f t="shared" si="104"/>
        <v/>
      </c>
      <c r="W243" s="18" t="str">
        <f t="shared" si="88"/>
        <v/>
      </c>
      <c r="X243" s="18" t="str">
        <f t="shared" si="89"/>
        <v/>
      </c>
      <c r="Y243" s="18" t="str">
        <f t="shared" si="90"/>
        <v/>
      </c>
      <c r="Z243" s="18" t="str">
        <f t="shared" si="91"/>
        <v/>
      </c>
      <c r="AA243" s="18" t="str">
        <f t="shared" si="92"/>
        <v/>
      </c>
      <c r="AB243" s="18" t="str">
        <f t="shared" si="93"/>
        <v/>
      </c>
      <c r="AC243" s="18" t="str">
        <f t="shared" si="94"/>
        <v/>
      </c>
      <c r="AD243" s="18" t="str">
        <f t="shared" si="95"/>
        <v/>
      </c>
      <c r="AE243" s="18" t="str">
        <f t="shared" si="96"/>
        <v/>
      </c>
      <c r="AF243" s="18" t="str">
        <f t="shared" si="97"/>
        <v/>
      </c>
      <c r="AG243" s="18" t="str">
        <f t="shared" si="98"/>
        <v/>
      </c>
      <c r="AI243" s="117" t="str">
        <f t="shared" si="105"/>
        <v/>
      </c>
      <c r="AK243" s="117" t="str">
        <f>IF($B243="", "", SUMIF(Recipes!$C$11:$C$5010, $B243, Recipes!$BB$11:$BB$5010))</f>
        <v/>
      </c>
      <c r="AM243" s="133" t="str">
        <f t="shared" si="106"/>
        <v/>
      </c>
      <c r="AO243" s="133" t="str">
        <f>IF($AM243="", "", IF($AO$8='Shopping List'!$BR$6, 0, $J243))</f>
        <v/>
      </c>
      <c r="AQ243" s="133" t="str">
        <f t="shared" si="107"/>
        <v/>
      </c>
      <c r="AS243" s="133" t="str">
        <f t="shared" si="108"/>
        <v/>
      </c>
      <c r="AU243" s="133" t="str">
        <f>IF($AQ243="", "", IF($AW$8='Shopping List'!$BR$6, 0, IFERROR($K243-$AS243, "")))</f>
        <v/>
      </c>
      <c r="AW243" s="137" t="str">
        <f>IF($AQ243="", "", IF(OR($AW$8='Shopping List'!$BR$6, $AU243&lt;=0), 0, IFERROR($K243-$AS243, "")))</f>
        <v/>
      </c>
      <c r="AY243" s="111" t="str">
        <f t="shared" si="109"/>
        <v/>
      </c>
      <c r="BA243" s="83" t="str">
        <f t="shared" si="110"/>
        <v/>
      </c>
      <c r="BC243" s="120" t="str">
        <f t="shared" si="99"/>
        <v>X</v>
      </c>
      <c r="BE243" s="90" t="str">
        <f t="shared" si="100"/>
        <v/>
      </c>
      <c r="BF243" s="90" t="str">
        <f t="shared" si="111"/>
        <v/>
      </c>
      <c r="BG243" s="111" t="str">
        <f t="shared" si="112"/>
        <v/>
      </c>
      <c r="BI243" s="90" t="str">
        <f t="shared" si="113"/>
        <v/>
      </c>
      <c r="BK243" s="120" t="str">
        <f>IF($I243="", "", IF(COUNTIF($I$11:$I243, $I243)&gt;1, "", $I243))</f>
        <v/>
      </c>
      <c r="BL243" s="90" t="str">
        <f t="shared" si="114"/>
        <v/>
      </c>
      <c r="BN243" s="90">
        <v>233</v>
      </c>
      <c r="BO243" s="120" t="str">
        <f t="shared" si="115"/>
        <v/>
      </c>
      <c r="BQ243" s="114" t="str">
        <f t="shared" si="101"/>
        <v/>
      </c>
    </row>
    <row r="244" spans="1:69" x14ac:dyDescent="0.25">
      <c r="A244" s="4"/>
      <c r="B244" s="37"/>
      <c r="C244" s="38"/>
      <c r="D244" s="39"/>
      <c r="E244" s="38"/>
      <c r="F244" s="47"/>
      <c r="G244" s="48"/>
      <c r="H244" s="52"/>
      <c r="I244" s="40"/>
      <c r="J244" s="56"/>
      <c r="K244" s="57"/>
      <c r="L244" s="40"/>
      <c r="M244" s="4"/>
      <c r="R244" s="26" t="str">
        <f t="shared" si="102"/>
        <v/>
      </c>
      <c r="S244" s="27" t="str">
        <f t="shared" si="103"/>
        <v/>
      </c>
      <c r="U244" s="18" t="str">
        <f t="shared" si="104"/>
        <v/>
      </c>
      <c r="W244" s="18" t="str">
        <f t="shared" si="88"/>
        <v/>
      </c>
      <c r="X244" s="18" t="str">
        <f t="shared" si="89"/>
        <v/>
      </c>
      <c r="Y244" s="18" t="str">
        <f t="shared" si="90"/>
        <v/>
      </c>
      <c r="Z244" s="18" t="str">
        <f t="shared" si="91"/>
        <v/>
      </c>
      <c r="AA244" s="18" t="str">
        <f t="shared" si="92"/>
        <v/>
      </c>
      <c r="AB244" s="18" t="str">
        <f t="shared" si="93"/>
        <v/>
      </c>
      <c r="AC244" s="18" t="str">
        <f t="shared" si="94"/>
        <v/>
      </c>
      <c r="AD244" s="18" t="str">
        <f t="shared" si="95"/>
        <v/>
      </c>
      <c r="AE244" s="18" t="str">
        <f t="shared" si="96"/>
        <v/>
      </c>
      <c r="AF244" s="18" t="str">
        <f t="shared" si="97"/>
        <v/>
      </c>
      <c r="AG244" s="18" t="str">
        <f t="shared" si="98"/>
        <v/>
      </c>
      <c r="AI244" s="117" t="str">
        <f t="shared" si="105"/>
        <v/>
      </c>
      <c r="AK244" s="117" t="str">
        <f>IF($B244="", "", SUMIF(Recipes!$C$11:$C$5010, $B244, Recipes!$BB$11:$BB$5010))</f>
        <v/>
      </c>
      <c r="AM244" s="133" t="str">
        <f t="shared" si="106"/>
        <v/>
      </c>
      <c r="AO244" s="133" t="str">
        <f>IF($AM244="", "", IF($AO$8='Shopping List'!$BR$6, 0, $J244))</f>
        <v/>
      </c>
      <c r="AQ244" s="133" t="str">
        <f t="shared" si="107"/>
        <v/>
      </c>
      <c r="AS244" s="133" t="str">
        <f t="shared" si="108"/>
        <v/>
      </c>
      <c r="AU244" s="133" t="str">
        <f>IF($AQ244="", "", IF($AW$8='Shopping List'!$BR$6, 0, IFERROR($K244-$AS244, "")))</f>
        <v/>
      </c>
      <c r="AW244" s="137" t="str">
        <f>IF($AQ244="", "", IF(OR($AW$8='Shopping List'!$BR$6, $AU244&lt;=0), 0, IFERROR($K244-$AS244, "")))</f>
        <v/>
      </c>
      <c r="AY244" s="111" t="str">
        <f t="shared" si="109"/>
        <v/>
      </c>
      <c r="BA244" s="83" t="str">
        <f t="shared" si="110"/>
        <v/>
      </c>
      <c r="BC244" s="120" t="str">
        <f t="shared" si="99"/>
        <v>X</v>
      </c>
      <c r="BE244" s="90" t="str">
        <f t="shared" si="100"/>
        <v/>
      </c>
      <c r="BF244" s="90" t="str">
        <f t="shared" si="111"/>
        <v/>
      </c>
      <c r="BG244" s="111" t="str">
        <f t="shared" si="112"/>
        <v/>
      </c>
      <c r="BI244" s="90" t="str">
        <f t="shared" si="113"/>
        <v/>
      </c>
      <c r="BK244" s="120" t="str">
        <f>IF($I244="", "", IF(COUNTIF($I$11:$I244, $I244)&gt;1, "", $I244))</f>
        <v/>
      </c>
      <c r="BL244" s="90" t="str">
        <f t="shared" si="114"/>
        <v/>
      </c>
      <c r="BN244" s="90">
        <v>234</v>
      </c>
      <c r="BO244" s="120" t="str">
        <f t="shared" si="115"/>
        <v/>
      </c>
      <c r="BQ244" s="114" t="str">
        <f t="shared" si="101"/>
        <v/>
      </c>
    </row>
    <row r="245" spans="1:69" x14ac:dyDescent="0.25">
      <c r="A245" s="4"/>
      <c r="B245" s="37"/>
      <c r="C245" s="38"/>
      <c r="D245" s="39"/>
      <c r="E245" s="38"/>
      <c r="F245" s="47"/>
      <c r="G245" s="48"/>
      <c r="H245" s="52"/>
      <c r="I245" s="40"/>
      <c r="J245" s="56"/>
      <c r="K245" s="57"/>
      <c r="L245" s="40"/>
      <c r="M245" s="4"/>
      <c r="R245" s="26" t="str">
        <f t="shared" si="102"/>
        <v/>
      </c>
      <c r="S245" s="27" t="str">
        <f t="shared" si="103"/>
        <v/>
      </c>
      <c r="U245" s="18" t="str">
        <f t="shared" si="104"/>
        <v/>
      </c>
      <c r="W245" s="18" t="str">
        <f t="shared" si="88"/>
        <v/>
      </c>
      <c r="X245" s="18" t="str">
        <f t="shared" si="89"/>
        <v/>
      </c>
      <c r="Y245" s="18" t="str">
        <f t="shared" si="90"/>
        <v/>
      </c>
      <c r="Z245" s="18" t="str">
        <f t="shared" si="91"/>
        <v/>
      </c>
      <c r="AA245" s="18" t="str">
        <f t="shared" si="92"/>
        <v/>
      </c>
      <c r="AB245" s="18" t="str">
        <f t="shared" si="93"/>
        <v/>
      </c>
      <c r="AC245" s="18" t="str">
        <f t="shared" si="94"/>
        <v/>
      </c>
      <c r="AD245" s="18" t="str">
        <f t="shared" si="95"/>
        <v/>
      </c>
      <c r="AE245" s="18" t="str">
        <f t="shared" si="96"/>
        <v/>
      </c>
      <c r="AF245" s="18" t="str">
        <f t="shared" si="97"/>
        <v/>
      </c>
      <c r="AG245" s="18" t="str">
        <f t="shared" si="98"/>
        <v/>
      </c>
      <c r="AI245" s="117" t="str">
        <f t="shared" si="105"/>
        <v/>
      </c>
      <c r="AK245" s="117" t="str">
        <f>IF($B245="", "", SUMIF(Recipes!$C$11:$C$5010, $B245, Recipes!$BB$11:$BB$5010))</f>
        <v/>
      </c>
      <c r="AM245" s="133" t="str">
        <f t="shared" si="106"/>
        <v/>
      </c>
      <c r="AO245" s="133" t="str">
        <f>IF($AM245="", "", IF($AO$8='Shopping List'!$BR$6, 0, $J245))</f>
        <v/>
      </c>
      <c r="AQ245" s="133" t="str">
        <f t="shared" si="107"/>
        <v/>
      </c>
      <c r="AS245" s="133" t="str">
        <f t="shared" si="108"/>
        <v/>
      </c>
      <c r="AU245" s="133" t="str">
        <f>IF($AQ245="", "", IF($AW$8='Shopping List'!$BR$6, 0, IFERROR($K245-$AS245, "")))</f>
        <v/>
      </c>
      <c r="AW245" s="137" t="str">
        <f>IF($AQ245="", "", IF(OR($AW$8='Shopping List'!$BR$6, $AU245&lt;=0), 0, IFERROR($K245-$AS245, "")))</f>
        <v/>
      </c>
      <c r="AY245" s="111" t="str">
        <f t="shared" si="109"/>
        <v/>
      </c>
      <c r="BA245" s="83" t="str">
        <f t="shared" si="110"/>
        <v/>
      </c>
      <c r="BC245" s="120" t="str">
        <f t="shared" si="99"/>
        <v>X</v>
      </c>
      <c r="BE245" s="90" t="str">
        <f t="shared" si="100"/>
        <v/>
      </c>
      <c r="BF245" s="90" t="str">
        <f t="shared" si="111"/>
        <v/>
      </c>
      <c r="BG245" s="111" t="str">
        <f t="shared" si="112"/>
        <v/>
      </c>
      <c r="BI245" s="90" t="str">
        <f t="shared" si="113"/>
        <v/>
      </c>
      <c r="BK245" s="120" t="str">
        <f>IF($I245="", "", IF(COUNTIF($I$11:$I245, $I245)&gt;1, "", $I245))</f>
        <v/>
      </c>
      <c r="BL245" s="90" t="str">
        <f t="shared" si="114"/>
        <v/>
      </c>
      <c r="BN245" s="90">
        <v>235</v>
      </c>
      <c r="BO245" s="120" t="str">
        <f t="shared" si="115"/>
        <v/>
      </c>
      <c r="BQ245" s="114" t="str">
        <f t="shared" si="101"/>
        <v/>
      </c>
    </row>
    <row r="246" spans="1:69" x14ac:dyDescent="0.25">
      <c r="A246" s="4"/>
      <c r="B246" s="37"/>
      <c r="C246" s="38"/>
      <c r="D246" s="39"/>
      <c r="E246" s="38"/>
      <c r="F246" s="47"/>
      <c r="G246" s="48"/>
      <c r="H246" s="52"/>
      <c r="I246" s="40"/>
      <c r="J246" s="56"/>
      <c r="K246" s="57"/>
      <c r="L246" s="40"/>
      <c r="M246" s="4"/>
      <c r="R246" s="26" t="str">
        <f t="shared" si="102"/>
        <v/>
      </c>
      <c r="S246" s="27" t="str">
        <f t="shared" si="103"/>
        <v/>
      </c>
      <c r="U246" s="18" t="str">
        <f t="shared" si="104"/>
        <v/>
      </c>
      <c r="W246" s="18" t="str">
        <f t="shared" si="88"/>
        <v/>
      </c>
      <c r="X246" s="18" t="str">
        <f t="shared" si="89"/>
        <v/>
      </c>
      <c r="Y246" s="18" t="str">
        <f t="shared" si="90"/>
        <v/>
      </c>
      <c r="Z246" s="18" t="str">
        <f t="shared" si="91"/>
        <v/>
      </c>
      <c r="AA246" s="18" t="str">
        <f t="shared" si="92"/>
        <v/>
      </c>
      <c r="AB246" s="18" t="str">
        <f t="shared" si="93"/>
        <v/>
      </c>
      <c r="AC246" s="18" t="str">
        <f t="shared" si="94"/>
        <v/>
      </c>
      <c r="AD246" s="18" t="str">
        <f t="shared" si="95"/>
        <v/>
      </c>
      <c r="AE246" s="18" t="str">
        <f t="shared" si="96"/>
        <v/>
      </c>
      <c r="AF246" s="18" t="str">
        <f t="shared" si="97"/>
        <v/>
      </c>
      <c r="AG246" s="18" t="str">
        <f t="shared" si="98"/>
        <v/>
      </c>
      <c r="AI246" s="117" t="str">
        <f t="shared" si="105"/>
        <v/>
      </c>
      <c r="AK246" s="117" t="str">
        <f>IF($B246="", "", SUMIF(Recipes!$C$11:$C$5010, $B246, Recipes!$BB$11:$BB$5010))</f>
        <v/>
      </c>
      <c r="AM246" s="133" t="str">
        <f t="shared" si="106"/>
        <v/>
      </c>
      <c r="AO246" s="133" t="str">
        <f>IF($AM246="", "", IF($AO$8='Shopping List'!$BR$6, 0, $J246))</f>
        <v/>
      </c>
      <c r="AQ246" s="133" t="str">
        <f t="shared" si="107"/>
        <v/>
      </c>
      <c r="AS246" s="133" t="str">
        <f t="shared" si="108"/>
        <v/>
      </c>
      <c r="AU246" s="133" t="str">
        <f>IF($AQ246="", "", IF($AW$8='Shopping List'!$BR$6, 0, IFERROR($K246-$AS246, "")))</f>
        <v/>
      </c>
      <c r="AW246" s="137" t="str">
        <f>IF($AQ246="", "", IF(OR($AW$8='Shopping List'!$BR$6, $AU246&lt;=0), 0, IFERROR($K246-$AS246, "")))</f>
        <v/>
      </c>
      <c r="AY246" s="111" t="str">
        <f t="shared" si="109"/>
        <v/>
      </c>
      <c r="BA246" s="83" t="str">
        <f t="shared" si="110"/>
        <v/>
      </c>
      <c r="BC246" s="120" t="str">
        <f t="shared" si="99"/>
        <v>X</v>
      </c>
      <c r="BE246" s="90" t="str">
        <f t="shared" si="100"/>
        <v/>
      </c>
      <c r="BF246" s="90" t="str">
        <f t="shared" si="111"/>
        <v/>
      </c>
      <c r="BG246" s="111" t="str">
        <f t="shared" si="112"/>
        <v/>
      </c>
      <c r="BI246" s="90" t="str">
        <f t="shared" si="113"/>
        <v/>
      </c>
      <c r="BK246" s="120" t="str">
        <f>IF($I246="", "", IF(COUNTIF($I$11:$I246, $I246)&gt;1, "", $I246))</f>
        <v/>
      </c>
      <c r="BL246" s="90" t="str">
        <f t="shared" si="114"/>
        <v/>
      </c>
      <c r="BN246" s="90">
        <v>236</v>
      </c>
      <c r="BO246" s="120" t="str">
        <f t="shared" si="115"/>
        <v/>
      </c>
      <c r="BQ246" s="114" t="str">
        <f t="shared" si="101"/>
        <v/>
      </c>
    </row>
    <row r="247" spans="1:69" x14ac:dyDescent="0.25">
      <c r="A247" s="4"/>
      <c r="B247" s="37"/>
      <c r="C247" s="38"/>
      <c r="D247" s="39"/>
      <c r="E247" s="38"/>
      <c r="F247" s="47"/>
      <c r="G247" s="48"/>
      <c r="H247" s="52"/>
      <c r="I247" s="40"/>
      <c r="J247" s="56"/>
      <c r="K247" s="57"/>
      <c r="L247" s="40"/>
      <c r="M247" s="4"/>
      <c r="R247" s="26" t="str">
        <f t="shared" si="102"/>
        <v/>
      </c>
      <c r="S247" s="27" t="str">
        <f t="shared" si="103"/>
        <v/>
      </c>
      <c r="U247" s="18" t="str">
        <f t="shared" si="104"/>
        <v/>
      </c>
      <c r="W247" s="18" t="str">
        <f t="shared" si="88"/>
        <v/>
      </c>
      <c r="X247" s="18" t="str">
        <f t="shared" si="89"/>
        <v/>
      </c>
      <c r="Y247" s="18" t="str">
        <f t="shared" si="90"/>
        <v/>
      </c>
      <c r="Z247" s="18" t="str">
        <f t="shared" si="91"/>
        <v/>
      </c>
      <c r="AA247" s="18" t="str">
        <f t="shared" si="92"/>
        <v/>
      </c>
      <c r="AB247" s="18" t="str">
        <f t="shared" si="93"/>
        <v/>
      </c>
      <c r="AC247" s="18" t="str">
        <f t="shared" si="94"/>
        <v/>
      </c>
      <c r="AD247" s="18" t="str">
        <f t="shared" si="95"/>
        <v/>
      </c>
      <c r="AE247" s="18" t="str">
        <f t="shared" si="96"/>
        <v/>
      </c>
      <c r="AF247" s="18" t="str">
        <f t="shared" si="97"/>
        <v/>
      </c>
      <c r="AG247" s="18" t="str">
        <f t="shared" si="98"/>
        <v/>
      </c>
      <c r="AI247" s="117" t="str">
        <f t="shared" si="105"/>
        <v/>
      </c>
      <c r="AK247" s="117" t="str">
        <f>IF($B247="", "", SUMIF(Recipes!$C$11:$C$5010, $B247, Recipes!$BB$11:$BB$5010))</f>
        <v/>
      </c>
      <c r="AM247" s="133" t="str">
        <f t="shared" si="106"/>
        <v/>
      </c>
      <c r="AO247" s="133" t="str">
        <f>IF($AM247="", "", IF($AO$8='Shopping List'!$BR$6, 0, $J247))</f>
        <v/>
      </c>
      <c r="AQ247" s="133" t="str">
        <f t="shared" si="107"/>
        <v/>
      </c>
      <c r="AS247" s="133" t="str">
        <f t="shared" si="108"/>
        <v/>
      </c>
      <c r="AU247" s="133" t="str">
        <f>IF($AQ247="", "", IF($AW$8='Shopping List'!$BR$6, 0, IFERROR($K247-$AS247, "")))</f>
        <v/>
      </c>
      <c r="AW247" s="137" t="str">
        <f>IF($AQ247="", "", IF(OR($AW$8='Shopping List'!$BR$6, $AU247&lt;=0), 0, IFERROR($K247-$AS247, "")))</f>
        <v/>
      </c>
      <c r="AY247" s="111" t="str">
        <f t="shared" si="109"/>
        <v/>
      </c>
      <c r="BA247" s="83" t="str">
        <f t="shared" si="110"/>
        <v/>
      </c>
      <c r="BC247" s="120" t="str">
        <f t="shared" si="99"/>
        <v>X</v>
      </c>
      <c r="BE247" s="90" t="str">
        <f t="shared" si="100"/>
        <v/>
      </c>
      <c r="BF247" s="90" t="str">
        <f t="shared" si="111"/>
        <v/>
      </c>
      <c r="BG247" s="111" t="str">
        <f t="shared" si="112"/>
        <v/>
      </c>
      <c r="BI247" s="90" t="str">
        <f t="shared" si="113"/>
        <v/>
      </c>
      <c r="BK247" s="120" t="str">
        <f>IF($I247="", "", IF(COUNTIF($I$11:$I247, $I247)&gt;1, "", $I247))</f>
        <v/>
      </c>
      <c r="BL247" s="90" t="str">
        <f t="shared" si="114"/>
        <v/>
      </c>
      <c r="BN247" s="90">
        <v>237</v>
      </c>
      <c r="BO247" s="120" t="str">
        <f t="shared" si="115"/>
        <v/>
      </c>
      <c r="BQ247" s="114" t="str">
        <f t="shared" si="101"/>
        <v/>
      </c>
    </row>
    <row r="248" spans="1:69" x14ac:dyDescent="0.25">
      <c r="A248" s="4"/>
      <c r="B248" s="37"/>
      <c r="C248" s="38"/>
      <c r="D248" s="39"/>
      <c r="E248" s="38"/>
      <c r="F248" s="47"/>
      <c r="G248" s="48"/>
      <c r="H248" s="52"/>
      <c r="I248" s="40"/>
      <c r="J248" s="56"/>
      <c r="K248" s="57"/>
      <c r="L248" s="40"/>
      <c r="M248" s="4"/>
      <c r="R248" s="26" t="str">
        <f t="shared" si="102"/>
        <v/>
      </c>
      <c r="S248" s="27" t="str">
        <f t="shared" si="103"/>
        <v/>
      </c>
      <c r="U248" s="18" t="str">
        <f t="shared" si="104"/>
        <v/>
      </c>
      <c r="W248" s="18" t="str">
        <f t="shared" si="88"/>
        <v/>
      </c>
      <c r="X248" s="18" t="str">
        <f t="shared" si="89"/>
        <v/>
      </c>
      <c r="Y248" s="18" t="str">
        <f t="shared" si="90"/>
        <v/>
      </c>
      <c r="Z248" s="18" t="str">
        <f t="shared" si="91"/>
        <v/>
      </c>
      <c r="AA248" s="18" t="str">
        <f t="shared" si="92"/>
        <v/>
      </c>
      <c r="AB248" s="18" t="str">
        <f t="shared" si="93"/>
        <v/>
      </c>
      <c r="AC248" s="18" t="str">
        <f t="shared" si="94"/>
        <v/>
      </c>
      <c r="AD248" s="18" t="str">
        <f t="shared" si="95"/>
        <v/>
      </c>
      <c r="AE248" s="18" t="str">
        <f t="shared" si="96"/>
        <v/>
      </c>
      <c r="AF248" s="18" t="str">
        <f t="shared" si="97"/>
        <v/>
      </c>
      <c r="AG248" s="18" t="str">
        <f t="shared" si="98"/>
        <v/>
      </c>
      <c r="AI248" s="117" t="str">
        <f t="shared" si="105"/>
        <v/>
      </c>
      <c r="AK248" s="117" t="str">
        <f>IF($B248="", "", SUMIF(Recipes!$C$11:$C$5010, $B248, Recipes!$BB$11:$BB$5010))</f>
        <v/>
      </c>
      <c r="AM248" s="133" t="str">
        <f t="shared" si="106"/>
        <v/>
      </c>
      <c r="AO248" s="133" t="str">
        <f>IF($AM248="", "", IF($AO$8='Shopping List'!$BR$6, 0, $J248))</f>
        <v/>
      </c>
      <c r="AQ248" s="133" t="str">
        <f t="shared" si="107"/>
        <v/>
      </c>
      <c r="AS248" s="133" t="str">
        <f t="shared" si="108"/>
        <v/>
      </c>
      <c r="AU248" s="133" t="str">
        <f>IF($AQ248="", "", IF($AW$8='Shopping List'!$BR$6, 0, IFERROR($K248-$AS248, "")))</f>
        <v/>
      </c>
      <c r="AW248" s="137" t="str">
        <f>IF($AQ248="", "", IF(OR($AW$8='Shopping List'!$BR$6, $AU248&lt;=0), 0, IFERROR($K248-$AS248, "")))</f>
        <v/>
      </c>
      <c r="AY248" s="111" t="str">
        <f t="shared" si="109"/>
        <v/>
      </c>
      <c r="BA248" s="83" t="str">
        <f t="shared" si="110"/>
        <v/>
      </c>
      <c r="BC248" s="120" t="str">
        <f t="shared" si="99"/>
        <v>X</v>
      </c>
      <c r="BE248" s="90" t="str">
        <f t="shared" si="100"/>
        <v/>
      </c>
      <c r="BF248" s="90" t="str">
        <f t="shared" si="111"/>
        <v/>
      </c>
      <c r="BG248" s="111" t="str">
        <f t="shared" si="112"/>
        <v/>
      </c>
      <c r="BI248" s="90" t="str">
        <f t="shared" si="113"/>
        <v/>
      </c>
      <c r="BK248" s="120" t="str">
        <f>IF($I248="", "", IF(COUNTIF($I$11:$I248, $I248)&gt;1, "", $I248))</f>
        <v/>
      </c>
      <c r="BL248" s="90" t="str">
        <f t="shared" si="114"/>
        <v/>
      </c>
      <c r="BN248" s="90">
        <v>238</v>
      </c>
      <c r="BO248" s="120" t="str">
        <f t="shared" si="115"/>
        <v/>
      </c>
      <c r="BQ248" s="114" t="str">
        <f t="shared" si="101"/>
        <v/>
      </c>
    </row>
    <row r="249" spans="1:69" x14ac:dyDescent="0.25">
      <c r="A249" s="4"/>
      <c r="B249" s="37"/>
      <c r="C249" s="38"/>
      <c r="D249" s="39"/>
      <c r="E249" s="38"/>
      <c r="F249" s="47"/>
      <c r="G249" s="48"/>
      <c r="H249" s="52"/>
      <c r="I249" s="40"/>
      <c r="J249" s="56"/>
      <c r="K249" s="57"/>
      <c r="L249" s="40"/>
      <c r="M249" s="4"/>
      <c r="R249" s="26" t="str">
        <f t="shared" si="102"/>
        <v/>
      </c>
      <c r="S249" s="27" t="str">
        <f t="shared" si="103"/>
        <v/>
      </c>
      <c r="U249" s="18" t="str">
        <f t="shared" si="104"/>
        <v/>
      </c>
      <c r="W249" s="18" t="str">
        <f t="shared" si="88"/>
        <v/>
      </c>
      <c r="X249" s="18" t="str">
        <f t="shared" si="89"/>
        <v/>
      </c>
      <c r="Y249" s="18" t="str">
        <f t="shared" si="90"/>
        <v/>
      </c>
      <c r="Z249" s="18" t="str">
        <f t="shared" si="91"/>
        <v/>
      </c>
      <c r="AA249" s="18" t="str">
        <f t="shared" si="92"/>
        <v/>
      </c>
      <c r="AB249" s="18" t="str">
        <f t="shared" si="93"/>
        <v/>
      </c>
      <c r="AC249" s="18" t="str">
        <f t="shared" si="94"/>
        <v/>
      </c>
      <c r="AD249" s="18" t="str">
        <f t="shared" si="95"/>
        <v/>
      </c>
      <c r="AE249" s="18" t="str">
        <f t="shared" si="96"/>
        <v/>
      </c>
      <c r="AF249" s="18" t="str">
        <f t="shared" si="97"/>
        <v/>
      </c>
      <c r="AG249" s="18" t="str">
        <f t="shared" si="98"/>
        <v/>
      </c>
      <c r="AI249" s="117" t="str">
        <f t="shared" si="105"/>
        <v/>
      </c>
      <c r="AK249" s="117" t="str">
        <f>IF($B249="", "", SUMIF(Recipes!$C$11:$C$5010, $B249, Recipes!$BB$11:$BB$5010))</f>
        <v/>
      </c>
      <c r="AM249" s="133" t="str">
        <f t="shared" si="106"/>
        <v/>
      </c>
      <c r="AO249" s="133" t="str">
        <f>IF($AM249="", "", IF($AO$8='Shopping List'!$BR$6, 0, $J249))</f>
        <v/>
      </c>
      <c r="AQ249" s="133" t="str">
        <f t="shared" si="107"/>
        <v/>
      </c>
      <c r="AS249" s="133" t="str">
        <f t="shared" si="108"/>
        <v/>
      </c>
      <c r="AU249" s="133" t="str">
        <f>IF($AQ249="", "", IF($AW$8='Shopping List'!$BR$6, 0, IFERROR($K249-$AS249, "")))</f>
        <v/>
      </c>
      <c r="AW249" s="137" t="str">
        <f>IF($AQ249="", "", IF(OR($AW$8='Shopping List'!$BR$6, $AU249&lt;=0), 0, IFERROR($K249-$AS249, "")))</f>
        <v/>
      </c>
      <c r="AY249" s="111" t="str">
        <f t="shared" si="109"/>
        <v/>
      </c>
      <c r="BA249" s="83" t="str">
        <f t="shared" si="110"/>
        <v/>
      </c>
      <c r="BC249" s="120" t="str">
        <f t="shared" si="99"/>
        <v>X</v>
      </c>
      <c r="BE249" s="90" t="str">
        <f t="shared" si="100"/>
        <v/>
      </c>
      <c r="BF249" s="90" t="str">
        <f t="shared" si="111"/>
        <v/>
      </c>
      <c r="BG249" s="111" t="str">
        <f t="shared" si="112"/>
        <v/>
      </c>
      <c r="BI249" s="90" t="str">
        <f t="shared" si="113"/>
        <v/>
      </c>
      <c r="BK249" s="120" t="str">
        <f>IF($I249="", "", IF(COUNTIF($I$11:$I249, $I249)&gt;1, "", $I249))</f>
        <v/>
      </c>
      <c r="BL249" s="90" t="str">
        <f t="shared" si="114"/>
        <v/>
      </c>
      <c r="BN249" s="90">
        <v>239</v>
      </c>
      <c r="BO249" s="120" t="str">
        <f t="shared" si="115"/>
        <v/>
      </c>
      <c r="BQ249" s="114" t="str">
        <f t="shared" si="101"/>
        <v/>
      </c>
    </row>
    <row r="250" spans="1:69" x14ac:dyDescent="0.25">
      <c r="A250" s="4"/>
      <c r="B250" s="37"/>
      <c r="C250" s="38"/>
      <c r="D250" s="39"/>
      <c r="E250" s="38"/>
      <c r="F250" s="47"/>
      <c r="G250" s="48"/>
      <c r="H250" s="52"/>
      <c r="I250" s="40"/>
      <c r="J250" s="56"/>
      <c r="K250" s="57"/>
      <c r="L250" s="40"/>
      <c r="M250" s="4"/>
      <c r="R250" s="26" t="str">
        <f t="shared" si="102"/>
        <v/>
      </c>
      <c r="S250" s="27" t="str">
        <f t="shared" si="103"/>
        <v/>
      </c>
      <c r="U250" s="18" t="str">
        <f t="shared" si="104"/>
        <v/>
      </c>
      <c r="W250" s="18" t="str">
        <f t="shared" si="88"/>
        <v/>
      </c>
      <c r="X250" s="18" t="str">
        <f t="shared" si="89"/>
        <v/>
      </c>
      <c r="Y250" s="18" t="str">
        <f t="shared" si="90"/>
        <v/>
      </c>
      <c r="Z250" s="18" t="str">
        <f t="shared" si="91"/>
        <v/>
      </c>
      <c r="AA250" s="18" t="str">
        <f t="shared" si="92"/>
        <v/>
      </c>
      <c r="AB250" s="18" t="str">
        <f t="shared" si="93"/>
        <v/>
      </c>
      <c r="AC250" s="18" t="str">
        <f t="shared" si="94"/>
        <v/>
      </c>
      <c r="AD250" s="18" t="str">
        <f t="shared" si="95"/>
        <v/>
      </c>
      <c r="AE250" s="18" t="str">
        <f t="shared" si="96"/>
        <v/>
      </c>
      <c r="AF250" s="18" t="str">
        <f t="shared" si="97"/>
        <v/>
      </c>
      <c r="AG250" s="18" t="str">
        <f t="shared" si="98"/>
        <v/>
      </c>
      <c r="AI250" s="117" t="str">
        <f t="shared" si="105"/>
        <v/>
      </c>
      <c r="AK250" s="117" t="str">
        <f>IF($B250="", "", SUMIF(Recipes!$C$11:$C$5010, $B250, Recipes!$BB$11:$BB$5010))</f>
        <v/>
      </c>
      <c r="AM250" s="133" t="str">
        <f t="shared" si="106"/>
        <v/>
      </c>
      <c r="AO250" s="133" t="str">
        <f>IF($AM250="", "", IF($AO$8='Shopping List'!$BR$6, 0, $J250))</f>
        <v/>
      </c>
      <c r="AQ250" s="133" t="str">
        <f t="shared" si="107"/>
        <v/>
      </c>
      <c r="AS250" s="133" t="str">
        <f t="shared" si="108"/>
        <v/>
      </c>
      <c r="AU250" s="133" t="str">
        <f>IF($AQ250="", "", IF($AW$8='Shopping List'!$BR$6, 0, IFERROR($K250-$AS250, "")))</f>
        <v/>
      </c>
      <c r="AW250" s="137" t="str">
        <f>IF($AQ250="", "", IF(OR($AW$8='Shopping List'!$BR$6, $AU250&lt;=0), 0, IFERROR($K250-$AS250, "")))</f>
        <v/>
      </c>
      <c r="AY250" s="111" t="str">
        <f t="shared" si="109"/>
        <v/>
      </c>
      <c r="BA250" s="83" t="str">
        <f t="shared" si="110"/>
        <v/>
      </c>
      <c r="BC250" s="120" t="str">
        <f t="shared" si="99"/>
        <v>X</v>
      </c>
      <c r="BE250" s="90" t="str">
        <f t="shared" si="100"/>
        <v/>
      </c>
      <c r="BF250" s="90" t="str">
        <f t="shared" si="111"/>
        <v/>
      </c>
      <c r="BG250" s="111" t="str">
        <f t="shared" si="112"/>
        <v/>
      </c>
      <c r="BI250" s="90" t="str">
        <f t="shared" si="113"/>
        <v/>
      </c>
      <c r="BK250" s="120" t="str">
        <f>IF($I250="", "", IF(COUNTIF($I$11:$I250, $I250)&gt;1, "", $I250))</f>
        <v/>
      </c>
      <c r="BL250" s="90" t="str">
        <f t="shared" si="114"/>
        <v/>
      </c>
      <c r="BN250" s="90">
        <v>240</v>
      </c>
      <c r="BO250" s="120" t="str">
        <f t="shared" si="115"/>
        <v/>
      </c>
      <c r="BQ250" s="114" t="str">
        <f t="shared" si="101"/>
        <v/>
      </c>
    </row>
    <row r="251" spans="1:69" x14ac:dyDescent="0.25">
      <c r="A251" s="4"/>
      <c r="B251" s="37"/>
      <c r="C251" s="38"/>
      <c r="D251" s="39"/>
      <c r="E251" s="38"/>
      <c r="F251" s="47"/>
      <c r="G251" s="48"/>
      <c r="H251" s="52"/>
      <c r="I251" s="40"/>
      <c r="J251" s="56"/>
      <c r="K251" s="57"/>
      <c r="L251" s="40"/>
      <c r="M251" s="4"/>
      <c r="R251" s="26" t="str">
        <f t="shared" si="102"/>
        <v/>
      </c>
      <c r="S251" s="27" t="str">
        <f t="shared" si="103"/>
        <v/>
      </c>
      <c r="U251" s="18" t="str">
        <f t="shared" si="104"/>
        <v/>
      </c>
      <c r="W251" s="18" t="str">
        <f t="shared" si="88"/>
        <v/>
      </c>
      <c r="X251" s="18" t="str">
        <f t="shared" si="89"/>
        <v/>
      </c>
      <c r="Y251" s="18" t="str">
        <f t="shared" si="90"/>
        <v/>
      </c>
      <c r="Z251" s="18" t="str">
        <f t="shared" si="91"/>
        <v/>
      </c>
      <c r="AA251" s="18" t="str">
        <f t="shared" si="92"/>
        <v/>
      </c>
      <c r="AB251" s="18" t="str">
        <f t="shared" si="93"/>
        <v/>
      </c>
      <c r="AC251" s="18" t="str">
        <f t="shared" si="94"/>
        <v/>
      </c>
      <c r="AD251" s="18" t="str">
        <f t="shared" si="95"/>
        <v/>
      </c>
      <c r="AE251" s="18" t="str">
        <f t="shared" si="96"/>
        <v/>
      </c>
      <c r="AF251" s="18" t="str">
        <f t="shared" si="97"/>
        <v/>
      </c>
      <c r="AG251" s="18" t="str">
        <f t="shared" si="98"/>
        <v/>
      </c>
      <c r="AI251" s="117" t="str">
        <f t="shared" si="105"/>
        <v/>
      </c>
      <c r="AK251" s="117" t="str">
        <f>IF($B251="", "", SUMIF(Recipes!$C$11:$C$5010, $B251, Recipes!$BB$11:$BB$5010))</f>
        <v/>
      </c>
      <c r="AM251" s="133" t="str">
        <f t="shared" si="106"/>
        <v/>
      </c>
      <c r="AO251" s="133" t="str">
        <f>IF($AM251="", "", IF($AO$8='Shopping List'!$BR$6, 0, $J251))</f>
        <v/>
      </c>
      <c r="AQ251" s="133" t="str">
        <f t="shared" si="107"/>
        <v/>
      </c>
      <c r="AS251" s="133" t="str">
        <f t="shared" si="108"/>
        <v/>
      </c>
      <c r="AU251" s="133" t="str">
        <f>IF($AQ251="", "", IF($AW$8='Shopping List'!$BR$6, 0, IFERROR($K251-$AS251, "")))</f>
        <v/>
      </c>
      <c r="AW251" s="137" t="str">
        <f>IF($AQ251="", "", IF(OR($AW$8='Shopping List'!$BR$6, $AU251&lt;=0), 0, IFERROR($K251-$AS251, "")))</f>
        <v/>
      </c>
      <c r="AY251" s="111" t="str">
        <f t="shared" si="109"/>
        <v/>
      </c>
      <c r="BA251" s="83" t="str">
        <f t="shared" si="110"/>
        <v/>
      </c>
      <c r="BC251" s="120" t="str">
        <f t="shared" si="99"/>
        <v>X</v>
      </c>
      <c r="BE251" s="90" t="str">
        <f t="shared" si="100"/>
        <v/>
      </c>
      <c r="BF251" s="90" t="str">
        <f t="shared" si="111"/>
        <v/>
      </c>
      <c r="BG251" s="111" t="str">
        <f t="shared" si="112"/>
        <v/>
      </c>
      <c r="BI251" s="90" t="str">
        <f t="shared" si="113"/>
        <v/>
      </c>
      <c r="BK251" s="120" t="str">
        <f>IF($I251="", "", IF(COUNTIF($I$11:$I251, $I251)&gt;1, "", $I251))</f>
        <v/>
      </c>
      <c r="BL251" s="90" t="str">
        <f t="shared" si="114"/>
        <v/>
      </c>
      <c r="BN251" s="90">
        <v>241</v>
      </c>
      <c r="BO251" s="120" t="str">
        <f t="shared" si="115"/>
        <v/>
      </c>
      <c r="BQ251" s="114" t="str">
        <f t="shared" si="101"/>
        <v/>
      </c>
    </row>
    <row r="252" spans="1:69" x14ac:dyDescent="0.25">
      <c r="A252" s="4"/>
      <c r="B252" s="37"/>
      <c r="C252" s="38"/>
      <c r="D252" s="39"/>
      <c r="E252" s="38"/>
      <c r="F252" s="47"/>
      <c r="G252" s="48"/>
      <c r="H252" s="52"/>
      <c r="I252" s="40"/>
      <c r="J252" s="56"/>
      <c r="K252" s="57"/>
      <c r="L252" s="40"/>
      <c r="M252" s="4"/>
      <c r="R252" s="26" t="str">
        <f t="shared" si="102"/>
        <v/>
      </c>
      <c r="S252" s="27" t="str">
        <f t="shared" si="103"/>
        <v/>
      </c>
      <c r="U252" s="18" t="str">
        <f t="shared" si="104"/>
        <v/>
      </c>
      <c r="W252" s="18" t="str">
        <f t="shared" si="88"/>
        <v/>
      </c>
      <c r="X252" s="18" t="str">
        <f t="shared" si="89"/>
        <v/>
      </c>
      <c r="Y252" s="18" t="str">
        <f t="shared" si="90"/>
        <v/>
      </c>
      <c r="Z252" s="18" t="str">
        <f t="shared" si="91"/>
        <v/>
      </c>
      <c r="AA252" s="18" t="str">
        <f t="shared" si="92"/>
        <v/>
      </c>
      <c r="AB252" s="18" t="str">
        <f t="shared" si="93"/>
        <v/>
      </c>
      <c r="AC252" s="18" t="str">
        <f t="shared" si="94"/>
        <v/>
      </c>
      <c r="AD252" s="18" t="str">
        <f t="shared" si="95"/>
        <v/>
      </c>
      <c r="AE252" s="18" t="str">
        <f t="shared" si="96"/>
        <v/>
      </c>
      <c r="AF252" s="18" t="str">
        <f t="shared" si="97"/>
        <v/>
      </c>
      <c r="AG252" s="18" t="str">
        <f t="shared" si="98"/>
        <v/>
      </c>
      <c r="AI252" s="117" t="str">
        <f t="shared" si="105"/>
        <v/>
      </c>
      <c r="AK252" s="117" t="str">
        <f>IF($B252="", "", SUMIF(Recipes!$C$11:$C$5010, $B252, Recipes!$BB$11:$BB$5010))</f>
        <v/>
      </c>
      <c r="AM252" s="133" t="str">
        <f t="shared" si="106"/>
        <v/>
      </c>
      <c r="AO252" s="133" t="str">
        <f>IF($AM252="", "", IF($AO$8='Shopping List'!$BR$6, 0, $J252))</f>
        <v/>
      </c>
      <c r="AQ252" s="133" t="str">
        <f t="shared" si="107"/>
        <v/>
      </c>
      <c r="AS252" s="133" t="str">
        <f t="shared" si="108"/>
        <v/>
      </c>
      <c r="AU252" s="133" t="str">
        <f>IF($AQ252="", "", IF($AW$8='Shopping List'!$BR$6, 0, IFERROR($K252-$AS252, "")))</f>
        <v/>
      </c>
      <c r="AW252" s="137" t="str">
        <f>IF($AQ252="", "", IF(OR($AW$8='Shopping List'!$BR$6, $AU252&lt;=0), 0, IFERROR($K252-$AS252, "")))</f>
        <v/>
      </c>
      <c r="AY252" s="111" t="str">
        <f t="shared" si="109"/>
        <v/>
      </c>
      <c r="BA252" s="83" t="str">
        <f t="shared" si="110"/>
        <v/>
      </c>
      <c r="BC252" s="120" t="str">
        <f t="shared" si="99"/>
        <v>X</v>
      </c>
      <c r="BE252" s="90" t="str">
        <f t="shared" si="100"/>
        <v/>
      </c>
      <c r="BF252" s="90" t="str">
        <f t="shared" si="111"/>
        <v/>
      </c>
      <c r="BG252" s="111" t="str">
        <f t="shared" si="112"/>
        <v/>
      </c>
      <c r="BI252" s="90" t="str">
        <f t="shared" si="113"/>
        <v/>
      </c>
      <c r="BK252" s="120" t="str">
        <f>IF($I252="", "", IF(COUNTIF($I$11:$I252, $I252)&gt;1, "", $I252))</f>
        <v/>
      </c>
      <c r="BL252" s="90" t="str">
        <f t="shared" si="114"/>
        <v/>
      </c>
      <c r="BN252" s="90">
        <v>242</v>
      </c>
      <c r="BO252" s="120" t="str">
        <f t="shared" si="115"/>
        <v/>
      </c>
      <c r="BQ252" s="114" t="str">
        <f t="shared" si="101"/>
        <v/>
      </c>
    </row>
    <row r="253" spans="1:69" x14ac:dyDescent="0.25">
      <c r="A253" s="4"/>
      <c r="B253" s="37"/>
      <c r="C253" s="38"/>
      <c r="D253" s="39"/>
      <c r="E253" s="38"/>
      <c r="F253" s="47"/>
      <c r="G253" s="48"/>
      <c r="H253" s="52"/>
      <c r="I253" s="40"/>
      <c r="J253" s="56"/>
      <c r="K253" s="57"/>
      <c r="L253" s="40"/>
      <c r="M253" s="4"/>
      <c r="R253" s="26" t="str">
        <f t="shared" si="102"/>
        <v/>
      </c>
      <c r="S253" s="27" t="str">
        <f t="shared" si="103"/>
        <v/>
      </c>
      <c r="U253" s="18" t="str">
        <f t="shared" si="104"/>
        <v/>
      </c>
      <c r="W253" s="18" t="str">
        <f t="shared" si="88"/>
        <v/>
      </c>
      <c r="X253" s="18" t="str">
        <f t="shared" si="89"/>
        <v/>
      </c>
      <c r="Y253" s="18" t="str">
        <f t="shared" si="90"/>
        <v/>
      </c>
      <c r="Z253" s="18" t="str">
        <f t="shared" si="91"/>
        <v/>
      </c>
      <c r="AA253" s="18" t="str">
        <f t="shared" si="92"/>
        <v/>
      </c>
      <c r="AB253" s="18" t="str">
        <f t="shared" si="93"/>
        <v/>
      </c>
      <c r="AC253" s="18" t="str">
        <f t="shared" si="94"/>
        <v/>
      </c>
      <c r="AD253" s="18" t="str">
        <f t="shared" si="95"/>
        <v/>
      </c>
      <c r="AE253" s="18" t="str">
        <f t="shared" si="96"/>
        <v/>
      </c>
      <c r="AF253" s="18" t="str">
        <f t="shared" si="97"/>
        <v/>
      </c>
      <c r="AG253" s="18" t="str">
        <f t="shared" si="98"/>
        <v/>
      </c>
      <c r="AI253" s="117" t="str">
        <f t="shared" si="105"/>
        <v/>
      </c>
      <c r="AK253" s="117" t="str">
        <f>IF($B253="", "", SUMIF(Recipes!$C$11:$C$5010, $B253, Recipes!$BB$11:$BB$5010))</f>
        <v/>
      </c>
      <c r="AM253" s="133" t="str">
        <f t="shared" si="106"/>
        <v/>
      </c>
      <c r="AO253" s="133" t="str">
        <f>IF($AM253="", "", IF($AO$8='Shopping List'!$BR$6, 0, $J253))</f>
        <v/>
      </c>
      <c r="AQ253" s="133" t="str">
        <f t="shared" si="107"/>
        <v/>
      </c>
      <c r="AS253" s="133" t="str">
        <f t="shared" si="108"/>
        <v/>
      </c>
      <c r="AU253" s="133" t="str">
        <f>IF($AQ253="", "", IF($AW$8='Shopping List'!$BR$6, 0, IFERROR($K253-$AS253, "")))</f>
        <v/>
      </c>
      <c r="AW253" s="137" t="str">
        <f>IF($AQ253="", "", IF(OR($AW$8='Shopping List'!$BR$6, $AU253&lt;=0), 0, IFERROR($K253-$AS253, "")))</f>
        <v/>
      </c>
      <c r="AY253" s="111" t="str">
        <f t="shared" si="109"/>
        <v/>
      </c>
      <c r="BA253" s="83" t="str">
        <f t="shared" si="110"/>
        <v/>
      </c>
      <c r="BC253" s="120" t="str">
        <f t="shared" si="99"/>
        <v>X</v>
      </c>
      <c r="BE253" s="90" t="str">
        <f t="shared" si="100"/>
        <v/>
      </c>
      <c r="BF253" s="90" t="str">
        <f t="shared" si="111"/>
        <v/>
      </c>
      <c r="BG253" s="111" t="str">
        <f t="shared" si="112"/>
        <v/>
      </c>
      <c r="BI253" s="90" t="str">
        <f t="shared" si="113"/>
        <v/>
      </c>
      <c r="BK253" s="120" t="str">
        <f>IF($I253="", "", IF(COUNTIF($I$11:$I253, $I253)&gt;1, "", $I253))</f>
        <v/>
      </c>
      <c r="BL253" s="90" t="str">
        <f t="shared" si="114"/>
        <v/>
      </c>
      <c r="BN253" s="90">
        <v>243</v>
      </c>
      <c r="BO253" s="120" t="str">
        <f t="shared" si="115"/>
        <v/>
      </c>
      <c r="BQ253" s="114" t="str">
        <f t="shared" si="101"/>
        <v/>
      </c>
    </row>
    <row r="254" spans="1:69" x14ac:dyDescent="0.25">
      <c r="A254" s="4"/>
      <c r="B254" s="37"/>
      <c r="C254" s="38"/>
      <c r="D254" s="39"/>
      <c r="E254" s="38"/>
      <c r="F254" s="47"/>
      <c r="G254" s="48"/>
      <c r="H254" s="52"/>
      <c r="I254" s="40"/>
      <c r="J254" s="56"/>
      <c r="K254" s="57"/>
      <c r="L254" s="40"/>
      <c r="M254" s="4"/>
      <c r="R254" s="26" t="str">
        <f t="shared" si="102"/>
        <v/>
      </c>
      <c r="S254" s="27" t="str">
        <f t="shared" si="103"/>
        <v/>
      </c>
      <c r="U254" s="18" t="str">
        <f t="shared" si="104"/>
        <v/>
      </c>
      <c r="W254" s="18" t="str">
        <f t="shared" si="88"/>
        <v/>
      </c>
      <c r="X254" s="18" t="str">
        <f t="shared" si="89"/>
        <v/>
      </c>
      <c r="Y254" s="18" t="str">
        <f t="shared" si="90"/>
        <v/>
      </c>
      <c r="Z254" s="18" t="str">
        <f t="shared" si="91"/>
        <v/>
      </c>
      <c r="AA254" s="18" t="str">
        <f t="shared" si="92"/>
        <v/>
      </c>
      <c r="AB254" s="18" t="str">
        <f t="shared" si="93"/>
        <v/>
      </c>
      <c r="AC254" s="18" t="str">
        <f t="shared" si="94"/>
        <v/>
      </c>
      <c r="AD254" s="18" t="str">
        <f t="shared" si="95"/>
        <v/>
      </c>
      <c r="AE254" s="18" t="str">
        <f t="shared" si="96"/>
        <v/>
      </c>
      <c r="AF254" s="18" t="str">
        <f t="shared" si="97"/>
        <v/>
      </c>
      <c r="AG254" s="18" t="str">
        <f t="shared" si="98"/>
        <v/>
      </c>
      <c r="AI254" s="117" t="str">
        <f t="shared" si="105"/>
        <v/>
      </c>
      <c r="AK254" s="117" t="str">
        <f>IF($B254="", "", SUMIF(Recipes!$C$11:$C$5010, $B254, Recipes!$BB$11:$BB$5010))</f>
        <v/>
      </c>
      <c r="AM254" s="133" t="str">
        <f t="shared" si="106"/>
        <v/>
      </c>
      <c r="AO254" s="133" t="str">
        <f>IF($AM254="", "", IF($AO$8='Shopping List'!$BR$6, 0, $J254))</f>
        <v/>
      </c>
      <c r="AQ254" s="133" t="str">
        <f t="shared" si="107"/>
        <v/>
      </c>
      <c r="AS254" s="133" t="str">
        <f t="shared" si="108"/>
        <v/>
      </c>
      <c r="AU254" s="133" t="str">
        <f>IF($AQ254="", "", IF($AW$8='Shopping List'!$BR$6, 0, IFERROR($K254-$AS254, "")))</f>
        <v/>
      </c>
      <c r="AW254" s="137" t="str">
        <f>IF($AQ254="", "", IF(OR($AW$8='Shopping List'!$BR$6, $AU254&lt;=0), 0, IFERROR($K254-$AS254, "")))</f>
        <v/>
      </c>
      <c r="AY254" s="111" t="str">
        <f t="shared" si="109"/>
        <v/>
      </c>
      <c r="BA254" s="83" t="str">
        <f t="shared" si="110"/>
        <v/>
      </c>
      <c r="BC254" s="120" t="str">
        <f t="shared" si="99"/>
        <v>X</v>
      </c>
      <c r="BE254" s="90" t="str">
        <f t="shared" si="100"/>
        <v/>
      </c>
      <c r="BF254" s="90" t="str">
        <f t="shared" si="111"/>
        <v/>
      </c>
      <c r="BG254" s="111" t="str">
        <f t="shared" si="112"/>
        <v/>
      </c>
      <c r="BI254" s="90" t="str">
        <f t="shared" si="113"/>
        <v/>
      </c>
      <c r="BK254" s="120" t="str">
        <f>IF($I254="", "", IF(COUNTIF($I$11:$I254, $I254)&gt;1, "", $I254))</f>
        <v/>
      </c>
      <c r="BL254" s="90" t="str">
        <f t="shared" si="114"/>
        <v/>
      </c>
      <c r="BN254" s="90">
        <v>244</v>
      </c>
      <c r="BO254" s="120" t="str">
        <f t="shared" si="115"/>
        <v/>
      </c>
      <c r="BQ254" s="114" t="str">
        <f t="shared" si="101"/>
        <v/>
      </c>
    </row>
    <row r="255" spans="1:69" x14ac:dyDescent="0.25">
      <c r="A255" s="4"/>
      <c r="B255" s="37"/>
      <c r="C255" s="38"/>
      <c r="D255" s="39"/>
      <c r="E255" s="38"/>
      <c r="F255" s="47"/>
      <c r="G255" s="48"/>
      <c r="H255" s="52"/>
      <c r="I255" s="40"/>
      <c r="J255" s="56"/>
      <c r="K255" s="57"/>
      <c r="L255" s="40"/>
      <c r="M255" s="4"/>
      <c r="R255" s="26" t="str">
        <f t="shared" si="102"/>
        <v/>
      </c>
      <c r="S255" s="27" t="str">
        <f t="shared" si="103"/>
        <v/>
      </c>
      <c r="U255" s="18" t="str">
        <f t="shared" si="104"/>
        <v/>
      </c>
      <c r="W255" s="18" t="str">
        <f t="shared" si="88"/>
        <v/>
      </c>
      <c r="X255" s="18" t="str">
        <f t="shared" si="89"/>
        <v/>
      </c>
      <c r="Y255" s="18" t="str">
        <f t="shared" si="90"/>
        <v/>
      </c>
      <c r="Z255" s="18" t="str">
        <f t="shared" si="91"/>
        <v/>
      </c>
      <c r="AA255" s="18" t="str">
        <f t="shared" si="92"/>
        <v/>
      </c>
      <c r="AB255" s="18" t="str">
        <f t="shared" si="93"/>
        <v/>
      </c>
      <c r="AC255" s="18" t="str">
        <f t="shared" si="94"/>
        <v/>
      </c>
      <c r="AD255" s="18" t="str">
        <f t="shared" si="95"/>
        <v/>
      </c>
      <c r="AE255" s="18" t="str">
        <f t="shared" si="96"/>
        <v/>
      </c>
      <c r="AF255" s="18" t="str">
        <f t="shared" si="97"/>
        <v/>
      </c>
      <c r="AG255" s="18" t="str">
        <f t="shared" si="98"/>
        <v/>
      </c>
      <c r="AI255" s="117" t="str">
        <f t="shared" si="105"/>
        <v/>
      </c>
      <c r="AK255" s="117" t="str">
        <f>IF($B255="", "", SUMIF(Recipes!$C$11:$C$5010, $B255, Recipes!$BB$11:$BB$5010))</f>
        <v/>
      </c>
      <c r="AM255" s="133" t="str">
        <f t="shared" si="106"/>
        <v/>
      </c>
      <c r="AO255" s="133" t="str">
        <f>IF($AM255="", "", IF($AO$8='Shopping List'!$BR$6, 0, $J255))</f>
        <v/>
      </c>
      <c r="AQ255" s="133" t="str">
        <f t="shared" si="107"/>
        <v/>
      </c>
      <c r="AS255" s="133" t="str">
        <f t="shared" si="108"/>
        <v/>
      </c>
      <c r="AU255" s="133" t="str">
        <f>IF($AQ255="", "", IF($AW$8='Shopping List'!$BR$6, 0, IFERROR($K255-$AS255, "")))</f>
        <v/>
      </c>
      <c r="AW255" s="137" t="str">
        <f>IF($AQ255="", "", IF(OR($AW$8='Shopping List'!$BR$6, $AU255&lt;=0), 0, IFERROR($K255-$AS255, "")))</f>
        <v/>
      </c>
      <c r="AY255" s="111" t="str">
        <f t="shared" si="109"/>
        <v/>
      </c>
      <c r="BA255" s="83" t="str">
        <f t="shared" si="110"/>
        <v/>
      </c>
      <c r="BC255" s="120" t="str">
        <f t="shared" si="99"/>
        <v>X</v>
      </c>
      <c r="BE255" s="90" t="str">
        <f t="shared" si="100"/>
        <v/>
      </c>
      <c r="BF255" s="90" t="str">
        <f t="shared" si="111"/>
        <v/>
      </c>
      <c r="BG255" s="111" t="str">
        <f t="shared" si="112"/>
        <v/>
      </c>
      <c r="BI255" s="90" t="str">
        <f t="shared" si="113"/>
        <v/>
      </c>
      <c r="BK255" s="120" t="str">
        <f>IF($I255="", "", IF(COUNTIF($I$11:$I255, $I255)&gt;1, "", $I255))</f>
        <v/>
      </c>
      <c r="BL255" s="90" t="str">
        <f t="shared" si="114"/>
        <v/>
      </c>
      <c r="BN255" s="90">
        <v>245</v>
      </c>
      <c r="BO255" s="120" t="str">
        <f t="shared" si="115"/>
        <v/>
      </c>
      <c r="BQ255" s="114" t="str">
        <f t="shared" si="101"/>
        <v/>
      </c>
    </row>
    <row r="256" spans="1:69" x14ac:dyDescent="0.25">
      <c r="A256" s="4"/>
      <c r="B256" s="37"/>
      <c r="C256" s="38"/>
      <c r="D256" s="39"/>
      <c r="E256" s="38"/>
      <c r="F256" s="47"/>
      <c r="G256" s="48"/>
      <c r="H256" s="52"/>
      <c r="I256" s="40"/>
      <c r="J256" s="56"/>
      <c r="K256" s="57"/>
      <c r="L256" s="40"/>
      <c r="M256" s="4"/>
      <c r="R256" s="26" t="str">
        <f t="shared" si="102"/>
        <v/>
      </c>
      <c r="S256" s="27" t="str">
        <f t="shared" si="103"/>
        <v/>
      </c>
      <c r="U256" s="18" t="str">
        <f t="shared" si="104"/>
        <v/>
      </c>
      <c r="W256" s="18" t="str">
        <f t="shared" si="88"/>
        <v/>
      </c>
      <c r="X256" s="18" t="str">
        <f t="shared" si="89"/>
        <v/>
      </c>
      <c r="Y256" s="18" t="str">
        <f t="shared" si="90"/>
        <v/>
      </c>
      <c r="Z256" s="18" t="str">
        <f t="shared" si="91"/>
        <v/>
      </c>
      <c r="AA256" s="18" t="str">
        <f t="shared" si="92"/>
        <v/>
      </c>
      <c r="AB256" s="18" t="str">
        <f t="shared" si="93"/>
        <v/>
      </c>
      <c r="AC256" s="18" t="str">
        <f t="shared" si="94"/>
        <v/>
      </c>
      <c r="AD256" s="18" t="str">
        <f t="shared" si="95"/>
        <v/>
      </c>
      <c r="AE256" s="18" t="str">
        <f t="shared" si="96"/>
        <v/>
      </c>
      <c r="AF256" s="18" t="str">
        <f t="shared" si="97"/>
        <v/>
      </c>
      <c r="AG256" s="18" t="str">
        <f t="shared" si="98"/>
        <v/>
      </c>
      <c r="AI256" s="117" t="str">
        <f t="shared" si="105"/>
        <v/>
      </c>
      <c r="AK256" s="117" t="str">
        <f>IF($B256="", "", SUMIF(Recipes!$C$11:$C$5010, $B256, Recipes!$BB$11:$BB$5010))</f>
        <v/>
      </c>
      <c r="AM256" s="133" t="str">
        <f t="shared" si="106"/>
        <v/>
      </c>
      <c r="AO256" s="133" t="str">
        <f>IF($AM256="", "", IF($AO$8='Shopping List'!$BR$6, 0, $J256))</f>
        <v/>
      </c>
      <c r="AQ256" s="133" t="str">
        <f t="shared" si="107"/>
        <v/>
      </c>
      <c r="AS256" s="133" t="str">
        <f t="shared" si="108"/>
        <v/>
      </c>
      <c r="AU256" s="133" t="str">
        <f>IF($AQ256="", "", IF($AW$8='Shopping List'!$BR$6, 0, IFERROR($K256-$AS256, "")))</f>
        <v/>
      </c>
      <c r="AW256" s="137" t="str">
        <f>IF($AQ256="", "", IF(OR($AW$8='Shopping List'!$BR$6, $AU256&lt;=0), 0, IFERROR($K256-$AS256, "")))</f>
        <v/>
      </c>
      <c r="AY256" s="111" t="str">
        <f t="shared" si="109"/>
        <v/>
      </c>
      <c r="BA256" s="83" t="str">
        <f t="shared" si="110"/>
        <v/>
      </c>
      <c r="BC256" s="120" t="str">
        <f t="shared" si="99"/>
        <v>X</v>
      </c>
      <c r="BE256" s="90" t="str">
        <f t="shared" si="100"/>
        <v/>
      </c>
      <c r="BF256" s="90" t="str">
        <f t="shared" si="111"/>
        <v/>
      </c>
      <c r="BG256" s="111" t="str">
        <f t="shared" si="112"/>
        <v/>
      </c>
      <c r="BI256" s="90" t="str">
        <f t="shared" si="113"/>
        <v/>
      </c>
      <c r="BK256" s="120" t="str">
        <f>IF($I256="", "", IF(COUNTIF($I$11:$I256, $I256)&gt;1, "", $I256))</f>
        <v/>
      </c>
      <c r="BL256" s="90" t="str">
        <f t="shared" si="114"/>
        <v/>
      </c>
      <c r="BN256" s="90">
        <v>246</v>
      </c>
      <c r="BO256" s="120" t="str">
        <f t="shared" si="115"/>
        <v/>
      </c>
      <c r="BQ256" s="114" t="str">
        <f t="shared" si="101"/>
        <v/>
      </c>
    </row>
    <row r="257" spans="1:69" x14ac:dyDescent="0.25">
      <c r="A257" s="4"/>
      <c r="B257" s="37"/>
      <c r="C257" s="38"/>
      <c r="D257" s="39"/>
      <c r="E257" s="38"/>
      <c r="F257" s="47"/>
      <c r="G257" s="48"/>
      <c r="H257" s="52"/>
      <c r="I257" s="40"/>
      <c r="J257" s="56"/>
      <c r="K257" s="57"/>
      <c r="L257" s="40"/>
      <c r="M257" s="4"/>
      <c r="R257" s="26" t="str">
        <f t="shared" si="102"/>
        <v/>
      </c>
      <c r="S257" s="27" t="str">
        <f t="shared" si="103"/>
        <v/>
      </c>
      <c r="U257" s="18" t="str">
        <f t="shared" si="104"/>
        <v/>
      </c>
      <c r="W257" s="18" t="str">
        <f t="shared" si="88"/>
        <v/>
      </c>
      <c r="X257" s="18" t="str">
        <f t="shared" si="89"/>
        <v/>
      </c>
      <c r="Y257" s="18" t="str">
        <f t="shared" si="90"/>
        <v/>
      </c>
      <c r="Z257" s="18" t="str">
        <f t="shared" si="91"/>
        <v/>
      </c>
      <c r="AA257" s="18" t="str">
        <f t="shared" si="92"/>
        <v/>
      </c>
      <c r="AB257" s="18" t="str">
        <f t="shared" si="93"/>
        <v/>
      </c>
      <c r="AC257" s="18" t="str">
        <f t="shared" si="94"/>
        <v/>
      </c>
      <c r="AD257" s="18" t="str">
        <f t="shared" si="95"/>
        <v/>
      </c>
      <c r="AE257" s="18" t="str">
        <f t="shared" si="96"/>
        <v/>
      </c>
      <c r="AF257" s="18" t="str">
        <f t="shared" si="97"/>
        <v/>
      </c>
      <c r="AG257" s="18" t="str">
        <f t="shared" si="98"/>
        <v/>
      </c>
      <c r="AI257" s="117" t="str">
        <f t="shared" si="105"/>
        <v/>
      </c>
      <c r="AK257" s="117" t="str">
        <f>IF($B257="", "", SUMIF(Recipes!$C$11:$C$5010, $B257, Recipes!$BB$11:$BB$5010))</f>
        <v/>
      </c>
      <c r="AM257" s="133" t="str">
        <f t="shared" si="106"/>
        <v/>
      </c>
      <c r="AO257" s="133" t="str">
        <f>IF($AM257="", "", IF($AO$8='Shopping List'!$BR$6, 0, $J257))</f>
        <v/>
      </c>
      <c r="AQ257" s="133" t="str">
        <f t="shared" si="107"/>
        <v/>
      </c>
      <c r="AS257" s="133" t="str">
        <f t="shared" si="108"/>
        <v/>
      </c>
      <c r="AU257" s="133" t="str">
        <f>IF($AQ257="", "", IF($AW$8='Shopping List'!$BR$6, 0, IFERROR($K257-$AS257, "")))</f>
        <v/>
      </c>
      <c r="AW257" s="137" t="str">
        <f>IF($AQ257="", "", IF(OR($AW$8='Shopping List'!$BR$6, $AU257&lt;=0), 0, IFERROR($K257-$AS257, "")))</f>
        <v/>
      </c>
      <c r="AY257" s="111" t="str">
        <f t="shared" si="109"/>
        <v/>
      </c>
      <c r="BA257" s="83" t="str">
        <f t="shared" si="110"/>
        <v/>
      </c>
      <c r="BC257" s="120" t="str">
        <f t="shared" si="99"/>
        <v>X</v>
      </c>
      <c r="BE257" s="90" t="str">
        <f t="shared" si="100"/>
        <v/>
      </c>
      <c r="BF257" s="90" t="str">
        <f t="shared" si="111"/>
        <v/>
      </c>
      <c r="BG257" s="111" t="str">
        <f t="shared" si="112"/>
        <v/>
      </c>
      <c r="BI257" s="90" t="str">
        <f t="shared" si="113"/>
        <v/>
      </c>
      <c r="BK257" s="120" t="str">
        <f>IF($I257="", "", IF(COUNTIF($I$11:$I257, $I257)&gt;1, "", $I257))</f>
        <v/>
      </c>
      <c r="BL257" s="90" t="str">
        <f t="shared" si="114"/>
        <v/>
      </c>
      <c r="BN257" s="90">
        <v>247</v>
      </c>
      <c r="BO257" s="120" t="str">
        <f t="shared" si="115"/>
        <v/>
      </c>
      <c r="BQ257" s="114" t="str">
        <f t="shared" si="101"/>
        <v/>
      </c>
    </row>
    <row r="258" spans="1:69" x14ac:dyDescent="0.25">
      <c r="A258" s="4"/>
      <c r="B258" s="37"/>
      <c r="C258" s="38"/>
      <c r="D258" s="39"/>
      <c r="E258" s="38"/>
      <c r="F258" s="47"/>
      <c r="G258" s="48"/>
      <c r="H258" s="52"/>
      <c r="I258" s="40"/>
      <c r="J258" s="56"/>
      <c r="K258" s="57"/>
      <c r="L258" s="40"/>
      <c r="M258" s="4"/>
      <c r="R258" s="26" t="str">
        <f t="shared" si="102"/>
        <v/>
      </c>
      <c r="S258" s="27" t="str">
        <f t="shared" si="103"/>
        <v/>
      </c>
      <c r="U258" s="18" t="str">
        <f t="shared" si="104"/>
        <v/>
      </c>
      <c r="W258" s="18" t="str">
        <f t="shared" si="88"/>
        <v/>
      </c>
      <c r="X258" s="18" t="str">
        <f t="shared" si="89"/>
        <v/>
      </c>
      <c r="Y258" s="18" t="str">
        <f t="shared" si="90"/>
        <v/>
      </c>
      <c r="Z258" s="18" t="str">
        <f t="shared" si="91"/>
        <v/>
      </c>
      <c r="AA258" s="18" t="str">
        <f t="shared" si="92"/>
        <v/>
      </c>
      <c r="AB258" s="18" t="str">
        <f t="shared" si="93"/>
        <v/>
      </c>
      <c r="AC258" s="18" t="str">
        <f t="shared" si="94"/>
        <v/>
      </c>
      <c r="AD258" s="18" t="str">
        <f t="shared" si="95"/>
        <v/>
      </c>
      <c r="AE258" s="18" t="str">
        <f t="shared" si="96"/>
        <v/>
      </c>
      <c r="AF258" s="18" t="str">
        <f t="shared" si="97"/>
        <v/>
      </c>
      <c r="AG258" s="18" t="str">
        <f t="shared" si="98"/>
        <v/>
      </c>
      <c r="AI258" s="117" t="str">
        <f t="shared" si="105"/>
        <v/>
      </c>
      <c r="AK258" s="117" t="str">
        <f>IF($B258="", "", SUMIF(Recipes!$C$11:$C$5010, $B258, Recipes!$BB$11:$BB$5010))</f>
        <v/>
      </c>
      <c r="AM258" s="133" t="str">
        <f t="shared" si="106"/>
        <v/>
      </c>
      <c r="AO258" s="133" t="str">
        <f>IF($AM258="", "", IF($AO$8='Shopping List'!$BR$6, 0, $J258))</f>
        <v/>
      </c>
      <c r="AQ258" s="133" t="str">
        <f t="shared" si="107"/>
        <v/>
      </c>
      <c r="AS258" s="133" t="str">
        <f t="shared" si="108"/>
        <v/>
      </c>
      <c r="AU258" s="133" t="str">
        <f>IF($AQ258="", "", IF($AW$8='Shopping List'!$BR$6, 0, IFERROR($K258-$AS258, "")))</f>
        <v/>
      </c>
      <c r="AW258" s="137" t="str">
        <f>IF($AQ258="", "", IF(OR($AW$8='Shopping List'!$BR$6, $AU258&lt;=0), 0, IFERROR($K258-$AS258, "")))</f>
        <v/>
      </c>
      <c r="AY258" s="111" t="str">
        <f t="shared" si="109"/>
        <v/>
      </c>
      <c r="BA258" s="83" t="str">
        <f t="shared" si="110"/>
        <v/>
      </c>
      <c r="BC258" s="120" t="str">
        <f t="shared" si="99"/>
        <v>X</v>
      </c>
      <c r="BE258" s="90" t="str">
        <f t="shared" si="100"/>
        <v/>
      </c>
      <c r="BF258" s="90" t="str">
        <f t="shared" si="111"/>
        <v/>
      </c>
      <c r="BG258" s="111" t="str">
        <f t="shared" si="112"/>
        <v/>
      </c>
      <c r="BI258" s="90" t="str">
        <f t="shared" si="113"/>
        <v/>
      </c>
      <c r="BK258" s="120" t="str">
        <f>IF($I258="", "", IF(COUNTIF($I$11:$I258, $I258)&gt;1, "", $I258))</f>
        <v/>
      </c>
      <c r="BL258" s="90" t="str">
        <f t="shared" si="114"/>
        <v/>
      </c>
      <c r="BN258" s="90">
        <v>248</v>
      </c>
      <c r="BO258" s="120" t="str">
        <f t="shared" si="115"/>
        <v/>
      </c>
      <c r="BQ258" s="114" t="str">
        <f t="shared" si="101"/>
        <v/>
      </c>
    </row>
    <row r="259" spans="1:69" x14ac:dyDescent="0.25">
      <c r="A259" s="4"/>
      <c r="B259" s="37"/>
      <c r="C259" s="38"/>
      <c r="D259" s="39"/>
      <c r="E259" s="38"/>
      <c r="F259" s="47"/>
      <c r="G259" s="48"/>
      <c r="H259" s="52"/>
      <c r="I259" s="40"/>
      <c r="J259" s="56"/>
      <c r="K259" s="57"/>
      <c r="L259" s="40"/>
      <c r="M259" s="4"/>
      <c r="R259" s="26" t="str">
        <f t="shared" si="102"/>
        <v/>
      </c>
      <c r="S259" s="27" t="str">
        <f t="shared" si="103"/>
        <v/>
      </c>
      <c r="U259" s="18" t="str">
        <f t="shared" si="104"/>
        <v/>
      </c>
      <c r="W259" s="18" t="str">
        <f t="shared" si="88"/>
        <v/>
      </c>
      <c r="X259" s="18" t="str">
        <f t="shared" si="89"/>
        <v/>
      </c>
      <c r="Y259" s="18" t="str">
        <f t="shared" si="90"/>
        <v/>
      </c>
      <c r="Z259" s="18" t="str">
        <f t="shared" si="91"/>
        <v/>
      </c>
      <c r="AA259" s="18" t="str">
        <f t="shared" si="92"/>
        <v/>
      </c>
      <c r="AB259" s="18" t="str">
        <f t="shared" si="93"/>
        <v/>
      </c>
      <c r="AC259" s="18" t="str">
        <f t="shared" si="94"/>
        <v/>
      </c>
      <c r="AD259" s="18" t="str">
        <f t="shared" si="95"/>
        <v/>
      </c>
      <c r="AE259" s="18" t="str">
        <f t="shared" si="96"/>
        <v/>
      </c>
      <c r="AF259" s="18" t="str">
        <f t="shared" si="97"/>
        <v/>
      </c>
      <c r="AG259" s="18" t="str">
        <f t="shared" si="98"/>
        <v/>
      </c>
      <c r="AI259" s="117" t="str">
        <f t="shared" si="105"/>
        <v/>
      </c>
      <c r="AK259" s="117" t="str">
        <f>IF($B259="", "", SUMIF(Recipes!$C$11:$C$5010, $B259, Recipes!$BB$11:$BB$5010))</f>
        <v/>
      </c>
      <c r="AM259" s="133" t="str">
        <f t="shared" si="106"/>
        <v/>
      </c>
      <c r="AO259" s="133" t="str">
        <f>IF($AM259="", "", IF($AO$8='Shopping List'!$BR$6, 0, $J259))</f>
        <v/>
      </c>
      <c r="AQ259" s="133" t="str">
        <f t="shared" si="107"/>
        <v/>
      </c>
      <c r="AS259" s="133" t="str">
        <f t="shared" si="108"/>
        <v/>
      </c>
      <c r="AU259" s="133" t="str">
        <f>IF($AQ259="", "", IF($AW$8='Shopping List'!$BR$6, 0, IFERROR($K259-$AS259, "")))</f>
        <v/>
      </c>
      <c r="AW259" s="137" t="str">
        <f>IF($AQ259="", "", IF(OR($AW$8='Shopping List'!$BR$6, $AU259&lt;=0), 0, IFERROR($K259-$AS259, "")))</f>
        <v/>
      </c>
      <c r="AY259" s="111" t="str">
        <f t="shared" si="109"/>
        <v/>
      </c>
      <c r="BA259" s="83" t="str">
        <f t="shared" si="110"/>
        <v/>
      </c>
      <c r="BC259" s="120" t="str">
        <f t="shared" si="99"/>
        <v>X</v>
      </c>
      <c r="BE259" s="90" t="str">
        <f t="shared" si="100"/>
        <v/>
      </c>
      <c r="BF259" s="90" t="str">
        <f t="shared" si="111"/>
        <v/>
      </c>
      <c r="BG259" s="111" t="str">
        <f t="shared" si="112"/>
        <v/>
      </c>
      <c r="BI259" s="90" t="str">
        <f t="shared" si="113"/>
        <v/>
      </c>
      <c r="BK259" s="120" t="str">
        <f>IF($I259="", "", IF(COUNTIF($I$11:$I259, $I259)&gt;1, "", $I259))</f>
        <v/>
      </c>
      <c r="BL259" s="90" t="str">
        <f t="shared" si="114"/>
        <v/>
      </c>
      <c r="BN259" s="90">
        <v>249</v>
      </c>
      <c r="BO259" s="120" t="str">
        <f t="shared" si="115"/>
        <v/>
      </c>
      <c r="BQ259" s="114" t="str">
        <f t="shared" si="101"/>
        <v/>
      </c>
    </row>
    <row r="260" spans="1:69" x14ac:dyDescent="0.25">
      <c r="A260" s="4"/>
      <c r="B260" s="37"/>
      <c r="C260" s="38"/>
      <c r="D260" s="39"/>
      <c r="E260" s="38"/>
      <c r="F260" s="47"/>
      <c r="G260" s="48"/>
      <c r="H260" s="52"/>
      <c r="I260" s="40"/>
      <c r="J260" s="56"/>
      <c r="K260" s="57"/>
      <c r="L260" s="40"/>
      <c r="M260" s="4"/>
      <c r="R260" s="26" t="str">
        <f t="shared" si="102"/>
        <v/>
      </c>
      <c r="S260" s="27" t="str">
        <f t="shared" si="103"/>
        <v/>
      </c>
      <c r="U260" s="18" t="str">
        <f t="shared" si="104"/>
        <v/>
      </c>
      <c r="W260" s="18" t="str">
        <f t="shared" si="88"/>
        <v/>
      </c>
      <c r="X260" s="18" t="str">
        <f t="shared" si="89"/>
        <v/>
      </c>
      <c r="Y260" s="18" t="str">
        <f t="shared" si="90"/>
        <v/>
      </c>
      <c r="Z260" s="18" t="str">
        <f t="shared" si="91"/>
        <v/>
      </c>
      <c r="AA260" s="18" t="str">
        <f t="shared" si="92"/>
        <v/>
      </c>
      <c r="AB260" s="18" t="str">
        <f t="shared" si="93"/>
        <v/>
      </c>
      <c r="AC260" s="18" t="str">
        <f t="shared" si="94"/>
        <v/>
      </c>
      <c r="AD260" s="18" t="str">
        <f t="shared" si="95"/>
        <v/>
      </c>
      <c r="AE260" s="18" t="str">
        <f t="shared" si="96"/>
        <v/>
      </c>
      <c r="AF260" s="18" t="str">
        <f t="shared" si="97"/>
        <v/>
      </c>
      <c r="AG260" s="18" t="str">
        <f t="shared" si="98"/>
        <v/>
      </c>
      <c r="AI260" s="117" t="str">
        <f t="shared" si="105"/>
        <v/>
      </c>
      <c r="AK260" s="117" t="str">
        <f>IF($B260="", "", SUMIF(Recipes!$C$11:$C$5010, $B260, Recipes!$BB$11:$BB$5010))</f>
        <v/>
      </c>
      <c r="AM260" s="133" t="str">
        <f t="shared" si="106"/>
        <v/>
      </c>
      <c r="AO260" s="133" t="str">
        <f>IF($AM260="", "", IF($AO$8='Shopping List'!$BR$6, 0, $J260))</f>
        <v/>
      </c>
      <c r="AQ260" s="133" t="str">
        <f t="shared" si="107"/>
        <v/>
      </c>
      <c r="AS260" s="133" t="str">
        <f t="shared" si="108"/>
        <v/>
      </c>
      <c r="AU260" s="133" t="str">
        <f>IF($AQ260="", "", IF($AW$8='Shopping List'!$BR$6, 0, IFERROR($K260-$AS260, "")))</f>
        <v/>
      </c>
      <c r="AW260" s="137" t="str">
        <f>IF($AQ260="", "", IF(OR($AW$8='Shopping List'!$BR$6, $AU260&lt;=0), 0, IFERROR($K260-$AS260, "")))</f>
        <v/>
      </c>
      <c r="AY260" s="111" t="str">
        <f t="shared" si="109"/>
        <v/>
      </c>
      <c r="BA260" s="83" t="str">
        <f t="shared" si="110"/>
        <v/>
      </c>
      <c r="BC260" s="120" t="str">
        <f t="shared" si="99"/>
        <v>X</v>
      </c>
      <c r="BE260" s="90" t="str">
        <f t="shared" si="100"/>
        <v/>
      </c>
      <c r="BF260" s="90" t="str">
        <f t="shared" si="111"/>
        <v/>
      </c>
      <c r="BG260" s="111" t="str">
        <f t="shared" si="112"/>
        <v/>
      </c>
      <c r="BI260" s="90" t="str">
        <f t="shared" si="113"/>
        <v/>
      </c>
      <c r="BK260" s="120" t="str">
        <f>IF($I260="", "", IF(COUNTIF($I$11:$I260, $I260)&gt;1, "", $I260))</f>
        <v/>
      </c>
      <c r="BL260" s="90" t="str">
        <f t="shared" si="114"/>
        <v/>
      </c>
      <c r="BN260" s="90">
        <v>250</v>
      </c>
      <c r="BO260" s="120" t="str">
        <f t="shared" si="115"/>
        <v/>
      </c>
      <c r="BQ260" s="114" t="str">
        <f t="shared" si="101"/>
        <v/>
      </c>
    </row>
    <row r="261" spans="1:69" x14ac:dyDescent="0.25">
      <c r="A261" s="4"/>
      <c r="B261" s="37"/>
      <c r="C261" s="38"/>
      <c r="D261" s="39"/>
      <c r="E261" s="38"/>
      <c r="F261" s="47"/>
      <c r="G261" s="48"/>
      <c r="H261" s="52"/>
      <c r="I261" s="40"/>
      <c r="J261" s="56"/>
      <c r="K261" s="57"/>
      <c r="L261" s="40"/>
      <c r="M261" s="4"/>
      <c r="R261" s="26" t="str">
        <f t="shared" si="102"/>
        <v/>
      </c>
      <c r="S261" s="27" t="str">
        <f t="shared" si="103"/>
        <v/>
      </c>
      <c r="U261" s="18" t="str">
        <f t="shared" si="104"/>
        <v/>
      </c>
      <c r="W261" s="18" t="str">
        <f t="shared" si="88"/>
        <v/>
      </c>
      <c r="X261" s="18" t="str">
        <f t="shared" si="89"/>
        <v/>
      </c>
      <c r="Y261" s="18" t="str">
        <f t="shared" si="90"/>
        <v/>
      </c>
      <c r="Z261" s="18" t="str">
        <f t="shared" si="91"/>
        <v/>
      </c>
      <c r="AA261" s="18" t="str">
        <f t="shared" si="92"/>
        <v/>
      </c>
      <c r="AB261" s="18" t="str">
        <f t="shared" si="93"/>
        <v/>
      </c>
      <c r="AC261" s="18" t="str">
        <f t="shared" si="94"/>
        <v/>
      </c>
      <c r="AD261" s="18" t="str">
        <f t="shared" si="95"/>
        <v/>
      </c>
      <c r="AE261" s="18" t="str">
        <f t="shared" si="96"/>
        <v/>
      </c>
      <c r="AF261" s="18" t="str">
        <f t="shared" si="97"/>
        <v/>
      </c>
      <c r="AG261" s="18" t="str">
        <f t="shared" si="98"/>
        <v/>
      </c>
      <c r="AI261" s="117" t="str">
        <f t="shared" si="105"/>
        <v/>
      </c>
      <c r="AK261" s="117" t="str">
        <f>IF($B261="", "", SUMIF(Recipes!$C$11:$C$5010, $B261, Recipes!$BB$11:$BB$5010))</f>
        <v/>
      </c>
      <c r="AM261" s="133" t="str">
        <f t="shared" si="106"/>
        <v/>
      </c>
      <c r="AO261" s="133" t="str">
        <f>IF($AM261="", "", IF($AO$8='Shopping List'!$BR$6, 0, $J261))</f>
        <v/>
      </c>
      <c r="AQ261" s="133" t="str">
        <f t="shared" si="107"/>
        <v/>
      </c>
      <c r="AS261" s="133" t="str">
        <f t="shared" si="108"/>
        <v/>
      </c>
      <c r="AU261" s="133" t="str">
        <f>IF($AQ261="", "", IF($AW$8='Shopping List'!$BR$6, 0, IFERROR($K261-$AS261, "")))</f>
        <v/>
      </c>
      <c r="AW261" s="137" t="str">
        <f>IF($AQ261="", "", IF(OR($AW$8='Shopping List'!$BR$6, $AU261&lt;=0), 0, IFERROR($K261-$AS261, "")))</f>
        <v/>
      </c>
      <c r="AY261" s="111" t="str">
        <f t="shared" si="109"/>
        <v/>
      </c>
      <c r="BA261" s="83" t="str">
        <f t="shared" si="110"/>
        <v/>
      </c>
      <c r="BC261" s="120" t="str">
        <f t="shared" si="99"/>
        <v>X</v>
      </c>
      <c r="BE261" s="90" t="str">
        <f t="shared" si="100"/>
        <v/>
      </c>
      <c r="BF261" s="90" t="str">
        <f t="shared" si="111"/>
        <v/>
      </c>
      <c r="BG261" s="111" t="str">
        <f t="shared" si="112"/>
        <v/>
      </c>
      <c r="BI261" s="90" t="str">
        <f t="shared" si="113"/>
        <v/>
      </c>
      <c r="BK261" s="120" t="str">
        <f>IF($I261="", "", IF(COUNTIF($I$11:$I261, $I261)&gt;1, "", $I261))</f>
        <v/>
      </c>
      <c r="BL261" s="90" t="str">
        <f t="shared" si="114"/>
        <v/>
      </c>
      <c r="BN261" s="90">
        <v>251</v>
      </c>
      <c r="BO261" s="120" t="str">
        <f t="shared" si="115"/>
        <v/>
      </c>
      <c r="BQ261" s="114" t="str">
        <f t="shared" si="101"/>
        <v/>
      </c>
    </row>
    <row r="262" spans="1:69" x14ac:dyDescent="0.25">
      <c r="A262" s="4"/>
      <c r="B262" s="37"/>
      <c r="C262" s="38"/>
      <c r="D262" s="39"/>
      <c r="E262" s="38"/>
      <c r="F262" s="47"/>
      <c r="G262" s="48"/>
      <c r="H262" s="52"/>
      <c r="I262" s="40"/>
      <c r="J262" s="56"/>
      <c r="K262" s="57"/>
      <c r="L262" s="40"/>
      <c r="M262" s="4"/>
      <c r="R262" s="26" t="str">
        <f t="shared" si="102"/>
        <v/>
      </c>
      <c r="S262" s="27" t="str">
        <f t="shared" si="103"/>
        <v/>
      </c>
      <c r="U262" s="18" t="str">
        <f t="shared" si="104"/>
        <v/>
      </c>
      <c r="W262" s="18" t="str">
        <f t="shared" si="88"/>
        <v/>
      </c>
      <c r="X262" s="18" t="str">
        <f t="shared" si="89"/>
        <v/>
      </c>
      <c r="Y262" s="18" t="str">
        <f t="shared" si="90"/>
        <v/>
      </c>
      <c r="Z262" s="18" t="str">
        <f t="shared" si="91"/>
        <v/>
      </c>
      <c r="AA262" s="18" t="str">
        <f t="shared" si="92"/>
        <v/>
      </c>
      <c r="AB262" s="18" t="str">
        <f t="shared" si="93"/>
        <v/>
      </c>
      <c r="AC262" s="18" t="str">
        <f t="shared" si="94"/>
        <v/>
      </c>
      <c r="AD262" s="18" t="str">
        <f t="shared" si="95"/>
        <v/>
      </c>
      <c r="AE262" s="18" t="str">
        <f t="shared" si="96"/>
        <v/>
      </c>
      <c r="AF262" s="18" t="str">
        <f t="shared" si="97"/>
        <v/>
      </c>
      <c r="AG262" s="18" t="str">
        <f t="shared" si="98"/>
        <v/>
      </c>
      <c r="AI262" s="117" t="str">
        <f t="shared" si="105"/>
        <v/>
      </c>
      <c r="AK262" s="117" t="str">
        <f>IF($B262="", "", SUMIF(Recipes!$C$11:$C$5010, $B262, Recipes!$BB$11:$BB$5010))</f>
        <v/>
      </c>
      <c r="AM262" s="133" t="str">
        <f t="shared" si="106"/>
        <v/>
      </c>
      <c r="AO262" s="133" t="str">
        <f>IF($AM262="", "", IF($AO$8='Shopping List'!$BR$6, 0, $J262))</f>
        <v/>
      </c>
      <c r="AQ262" s="133" t="str">
        <f t="shared" si="107"/>
        <v/>
      </c>
      <c r="AS262" s="133" t="str">
        <f t="shared" si="108"/>
        <v/>
      </c>
      <c r="AU262" s="133" t="str">
        <f>IF($AQ262="", "", IF($AW$8='Shopping List'!$BR$6, 0, IFERROR($K262-$AS262, "")))</f>
        <v/>
      </c>
      <c r="AW262" s="137" t="str">
        <f>IF($AQ262="", "", IF(OR($AW$8='Shopping List'!$BR$6, $AU262&lt;=0), 0, IFERROR($K262-$AS262, "")))</f>
        <v/>
      </c>
      <c r="AY262" s="111" t="str">
        <f t="shared" si="109"/>
        <v/>
      </c>
      <c r="BA262" s="83" t="str">
        <f t="shared" si="110"/>
        <v/>
      </c>
      <c r="BC262" s="120" t="str">
        <f t="shared" si="99"/>
        <v>X</v>
      </c>
      <c r="BE262" s="90" t="str">
        <f t="shared" si="100"/>
        <v/>
      </c>
      <c r="BF262" s="90" t="str">
        <f t="shared" si="111"/>
        <v/>
      </c>
      <c r="BG262" s="111" t="str">
        <f t="shared" si="112"/>
        <v/>
      </c>
      <c r="BI262" s="90" t="str">
        <f t="shared" si="113"/>
        <v/>
      </c>
      <c r="BK262" s="120" t="str">
        <f>IF($I262="", "", IF(COUNTIF($I$11:$I262, $I262)&gt;1, "", $I262))</f>
        <v/>
      </c>
      <c r="BL262" s="90" t="str">
        <f t="shared" si="114"/>
        <v/>
      </c>
      <c r="BN262" s="90">
        <v>252</v>
      </c>
      <c r="BO262" s="120" t="str">
        <f t="shared" si="115"/>
        <v/>
      </c>
      <c r="BQ262" s="114" t="str">
        <f t="shared" si="101"/>
        <v/>
      </c>
    </row>
    <row r="263" spans="1:69" x14ac:dyDescent="0.25">
      <c r="A263" s="4"/>
      <c r="B263" s="37"/>
      <c r="C263" s="38"/>
      <c r="D263" s="39"/>
      <c r="E263" s="38"/>
      <c r="F263" s="47"/>
      <c r="G263" s="48"/>
      <c r="H263" s="52"/>
      <c r="I263" s="40"/>
      <c r="J263" s="56"/>
      <c r="K263" s="57"/>
      <c r="L263" s="40"/>
      <c r="M263" s="4"/>
      <c r="R263" s="26" t="str">
        <f t="shared" si="102"/>
        <v/>
      </c>
      <c r="S263" s="27" t="str">
        <f t="shared" si="103"/>
        <v/>
      </c>
      <c r="U263" s="18" t="str">
        <f t="shared" si="104"/>
        <v/>
      </c>
      <c r="W263" s="18" t="str">
        <f t="shared" si="88"/>
        <v/>
      </c>
      <c r="X263" s="18" t="str">
        <f t="shared" si="89"/>
        <v/>
      </c>
      <c r="Y263" s="18" t="str">
        <f t="shared" si="90"/>
        <v/>
      </c>
      <c r="Z263" s="18" t="str">
        <f t="shared" si="91"/>
        <v/>
      </c>
      <c r="AA263" s="18" t="str">
        <f t="shared" si="92"/>
        <v/>
      </c>
      <c r="AB263" s="18" t="str">
        <f t="shared" si="93"/>
        <v/>
      </c>
      <c r="AC263" s="18" t="str">
        <f t="shared" si="94"/>
        <v/>
      </c>
      <c r="AD263" s="18" t="str">
        <f t="shared" si="95"/>
        <v/>
      </c>
      <c r="AE263" s="18" t="str">
        <f t="shared" si="96"/>
        <v/>
      </c>
      <c r="AF263" s="18" t="str">
        <f t="shared" si="97"/>
        <v/>
      </c>
      <c r="AG263" s="18" t="str">
        <f t="shared" si="98"/>
        <v/>
      </c>
      <c r="AI263" s="117" t="str">
        <f t="shared" si="105"/>
        <v/>
      </c>
      <c r="AK263" s="117" t="str">
        <f>IF($B263="", "", SUMIF(Recipes!$C$11:$C$5010, $B263, Recipes!$BB$11:$BB$5010))</f>
        <v/>
      </c>
      <c r="AM263" s="133" t="str">
        <f t="shared" si="106"/>
        <v/>
      </c>
      <c r="AO263" s="133" t="str">
        <f>IF($AM263="", "", IF($AO$8='Shopping List'!$BR$6, 0, $J263))</f>
        <v/>
      </c>
      <c r="AQ263" s="133" t="str">
        <f t="shared" si="107"/>
        <v/>
      </c>
      <c r="AS263" s="133" t="str">
        <f t="shared" si="108"/>
        <v/>
      </c>
      <c r="AU263" s="133" t="str">
        <f>IF($AQ263="", "", IF($AW$8='Shopping List'!$BR$6, 0, IFERROR($K263-$AS263, "")))</f>
        <v/>
      </c>
      <c r="AW263" s="137" t="str">
        <f>IF($AQ263="", "", IF(OR($AW$8='Shopping List'!$BR$6, $AU263&lt;=0), 0, IFERROR($K263-$AS263, "")))</f>
        <v/>
      </c>
      <c r="AY263" s="111" t="str">
        <f t="shared" si="109"/>
        <v/>
      </c>
      <c r="BA263" s="83" t="str">
        <f t="shared" si="110"/>
        <v/>
      </c>
      <c r="BC263" s="120" t="str">
        <f t="shared" si="99"/>
        <v>X</v>
      </c>
      <c r="BE263" s="90" t="str">
        <f t="shared" si="100"/>
        <v/>
      </c>
      <c r="BF263" s="90" t="str">
        <f t="shared" si="111"/>
        <v/>
      </c>
      <c r="BG263" s="111" t="str">
        <f t="shared" si="112"/>
        <v/>
      </c>
      <c r="BI263" s="90" t="str">
        <f t="shared" si="113"/>
        <v/>
      </c>
      <c r="BK263" s="120" t="str">
        <f>IF($I263="", "", IF(COUNTIF($I$11:$I263, $I263)&gt;1, "", $I263))</f>
        <v/>
      </c>
      <c r="BL263" s="90" t="str">
        <f t="shared" si="114"/>
        <v/>
      </c>
      <c r="BN263" s="90">
        <v>253</v>
      </c>
      <c r="BO263" s="120" t="str">
        <f t="shared" si="115"/>
        <v/>
      </c>
      <c r="BQ263" s="114" t="str">
        <f t="shared" si="101"/>
        <v/>
      </c>
    </row>
    <row r="264" spans="1:69" x14ac:dyDescent="0.25">
      <c r="A264" s="4"/>
      <c r="B264" s="37"/>
      <c r="C264" s="38"/>
      <c r="D264" s="39"/>
      <c r="E264" s="38"/>
      <c r="F264" s="47"/>
      <c r="G264" s="48"/>
      <c r="H264" s="52"/>
      <c r="I264" s="40"/>
      <c r="J264" s="56"/>
      <c r="K264" s="57"/>
      <c r="L264" s="40"/>
      <c r="M264" s="4"/>
      <c r="R264" s="26" t="str">
        <f t="shared" si="102"/>
        <v/>
      </c>
      <c r="S264" s="27" t="str">
        <f t="shared" si="103"/>
        <v/>
      </c>
      <c r="U264" s="18" t="str">
        <f t="shared" si="104"/>
        <v/>
      </c>
      <c r="W264" s="18" t="str">
        <f t="shared" si="88"/>
        <v/>
      </c>
      <c r="X264" s="18" t="str">
        <f t="shared" si="89"/>
        <v/>
      </c>
      <c r="Y264" s="18" t="str">
        <f t="shared" si="90"/>
        <v/>
      </c>
      <c r="Z264" s="18" t="str">
        <f t="shared" si="91"/>
        <v/>
      </c>
      <c r="AA264" s="18" t="str">
        <f t="shared" si="92"/>
        <v/>
      </c>
      <c r="AB264" s="18" t="str">
        <f t="shared" si="93"/>
        <v/>
      </c>
      <c r="AC264" s="18" t="str">
        <f t="shared" si="94"/>
        <v/>
      </c>
      <c r="AD264" s="18" t="str">
        <f t="shared" si="95"/>
        <v/>
      </c>
      <c r="AE264" s="18" t="str">
        <f t="shared" si="96"/>
        <v/>
      </c>
      <c r="AF264" s="18" t="str">
        <f t="shared" si="97"/>
        <v/>
      </c>
      <c r="AG264" s="18" t="str">
        <f t="shared" si="98"/>
        <v/>
      </c>
      <c r="AI264" s="117" t="str">
        <f t="shared" si="105"/>
        <v/>
      </c>
      <c r="AK264" s="117" t="str">
        <f>IF($B264="", "", SUMIF(Recipes!$C$11:$C$5010, $B264, Recipes!$BB$11:$BB$5010))</f>
        <v/>
      </c>
      <c r="AM264" s="133" t="str">
        <f t="shared" si="106"/>
        <v/>
      </c>
      <c r="AO264" s="133" t="str">
        <f>IF($AM264="", "", IF($AO$8='Shopping List'!$BR$6, 0, $J264))</f>
        <v/>
      </c>
      <c r="AQ264" s="133" t="str">
        <f t="shared" si="107"/>
        <v/>
      </c>
      <c r="AS264" s="133" t="str">
        <f t="shared" si="108"/>
        <v/>
      </c>
      <c r="AU264" s="133" t="str">
        <f>IF($AQ264="", "", IF($AW$8='Shopping List'!$BR$6, 0, IFERROR($K264-$AS264, "")))</f>
        <v/>
      </c>
      <c r="AW264" s="137" t="str">
        <f>IF($AQ264="", "", IF(OR($AW$8='Shopping List'!$BR$6, $AU264&lt;=0), 0, IFERROR($K264-$AS264, "")))</f>
        <v/>
      </c>
      <c r="AY264" s="111" t="str">
        <f t="shared" si="109"/>
        <v/>
      </c>
      <c r="BA264" s="83" t="str">
        <f t="shared" si="110"/>
        <v/>
      </c>
      <c r="BC264" s="120" t="str">
        <f t="shared" si="99"/>
        <v>X</v>
      </c>
      <c r="BE264" s="90" t="str">
        <f t="shared" si="100"/>
        <v/>
      </c>
      <c r="BF264" s="90" t="str">
        <f t="shared" si="111"/>
        <v/>
      </c>
      <c r="BG264" s="111" t="str">
        <f t="shared" si="112"/>
        <v/>
      </c>
      <c r="BI264" s="90" t="str">
        <f t="shared" si="113"/>
        <v/>
      </c>
      <c r="BK264" s="120" t="str">
        <f>IF($I264="", "", IF(COUNTIF($I$11:$I264, $I264)&gt;1, "", $I264))</f>
        <v/>
      </c>
      <c r="BL264" s="90" t="str">
        <f t="shared" si="114"/>
        <v/>
      </c>
      <c r="BN264" s="90">
        <v>254</v>
      </c>
      <c r="BO264" s="120" t="str">
        <f t="shared" si="115"/>
        <v/>
      </c>
      <c r="BQ264" s="114" t="str">
        <f t="shared" si="101"/>
        <v/>
      </c>
    </row>
    <row r="265" spans="1:69" x14ac:dyDescent="0.25">
      <c r="A265" s="4"/>
      <c r="B265" s="37"/>
      <c r="C265" s="38"/>
      <c r="D265" s="39"/>
      <c r="E265" s="38"/>
      <c r="F265" s="47"/>
      <c r="G265" s="48"/>
      <c r="H265" s="52"/>
      <c r="I265" s="40"/>
      <c r="J265" s="56"/>
      <c r="K265" s="57"/>
      <c r="L265" s="40"/>
      <c r="M265" s="4"/>
      <c r="R265" s="26" t="str">
        <f t="shared" si="102"/>
        <v/>
      </c>
      <c r="S265" s="27" t="str">
        <f t="shared" si="103"/>
        <v/>
      </c>
      <c r="U265" s="18" t="str">
        <f t="shared" si="104"/>
        <v/>
      </c>
      <c r="W265" s="18" t="str">
        <f t="shared" si="88"/>
        <v/>
      </c>
      <c r="X265" s="18" t="str">
        <f t="shared" si="89"/>
        <v/>
      </c>
      <c r="Y265" s="18" t="str">
        <f t="shared" si="90"/>
        <v/>
      </c>
      <c r="Z265" s="18" t="str">
        <f t="shared" si="91"/>
        <v/>
      </c>
      <c r="AA265" s="18" t="str">
        <f t="shared" si="92"/>
        <v/>
      </c>
      <c r="AB265" s="18" t="str">
        <f t="shared" si="93"/>
        <v/>
      </c>
      <c r="AC265" s="18" t="str">
        <f t="shared" si="94"/>
        <v/>
      </c>
      <c r="AD265" s="18" t="str">
        <f t="shared" si="95"/>
        <v/>
      </c>
      <c r="AE265" s="18" t="str">
        <f t="shared" si="96"/>
        <v/>
      </c>
      <c r="AF265" s="18" t="str">
        <f t="shared" si="97"/>
        <v/>
      </c>
      <c r="AG265" s="18" t="str">
        <f t="shared" si="98"/>
        <v/>
      </c>
      <c r="AI265" s="117" t="str">
        <f t="shared" si="105"/>
        <v/>
      </c>
      <c r="AK265" s="117" t="str">
        <f>IF($B265="", "", SUMIF(Recipes!$C$11:$C$5010, $B265, Recipes!$BB$11:$BB$5010))</f>
        <v/>
      </c>
      <c r="AM265" s="133" t="str">
        <f t="shared" si="106"/>
        <v/>
      </c>
      <c r="AO265" s="133" t="str">
        <f>IF($AM265="", "", IF($AO$8='Shopping List'!$BR$6, 0, $J265))</f>
        <v/>
      </c>
      <c r="AQ265" s="133" t="str">
        <f t="shared" si="107"/>
        <v/>
      </c>
      <c r="AS265" s="133" t="str">
        <f t="shared" si="108"/>
        <v/>
      </c>
      <c r="AU265" s="133" t="str">
        <f>IF($AQ265="", "", IF($AW$8='Shopping List'!$BR$6, 0, IFERROR($K265-$AS265, "")))</f>
        <v/>
      </c>
      <c r="AW265" s="137" t="str">
        <f>IF($AQ265="", "", IF(OR($AW$8='Shopping List'!$BR$6, $AU265&lt;=0), 0, IFERROR($K265-$AS265, "")))</f>
        <v/>
      </c>
      <c r="AY265" s="111" t="str">
        <f t="shared" si="109"/>
        <v/>
      </c>
      <c r="BA265" s="83" t="str">
        <f t="shared" si="110"/>
        <v/>
      </c>
      <c r="BC265" s="120" t="str">
        <f t="shared" si="99"/>
        <v>X</v>
      </c>
      <c r="BE265" s="90" t="str">
        <f t="shared" si="100"/>
        <v/>
      </c>
      <c r="BF265" s="90" t="str">
        <f t="shared" si="111"/>
        <v/>
      </c>
      <c r="BG265" s="111" t="str">
        <f t="shared" si="112"/>
        <v/>
      </c>
      <c r="BI265" s="90" t="str">
        <f t="shared" si="113"/>
        <v/>
      </c>
      <c r="BK265" s="120" t="str">
        <f>IF($I265="", "", IF(COUNTIF($I$11:$I265, $I265)&gt;1, "", $I265))</f>
        <v/>
      </c>
      <c r="BL265" s="90" t="str">
        <f t="shared" si="114"/>
        <v/>
      </c>
      <c r="BN265" s="90">
        <v>255</v>
      </c>
      <c r="BO265" s="120" t="str">
        <f t="shared" si="115"/>
        <v/>
      </c>
      <c r="BQ265" s="114" t="str">
        <f t="shared" si="101"/>
        <v/>
      </c>
    </row>
    <row r="266" spans="1:69" x14ac:dyDescent="0.25">
      <c r="A266" s="4"/>
      <c r="B266" s="37"/>
      <c r="C266" s="38"/>
      <c r="D266" s="39"/>
      <c r="E266" s="38"/>
      <c r="F266" s="47"/>
      <c r="G266" s="48"/>
      <c r="H266" s="52"/>
      <c r="I266" s="40"/>
      <c r="J266" s="56"/>
      <c r="K266" s="57"/>
      <c r="L266" s="40"/>
      <c r="M266" s="4"/>
      <c r="R266" s="26" t="str">
        <f t="shared" si="102"/>
        <v/>
      </c>
      <c r="S266" s="27" t="str">
        <f t="shared" si="103"/>
        <v/>
      </c>
      <c r="U266" s="18" t="str">
        <f t="shared" si="104"/>
        <v/>
      </c>
      <c r="W266" s="18" t="str">
        <f t="shared" si="88"/>
        <v/>
      </c>
      <c r="X266" s="18" t="str">
        <f t="shared" si="89"/>
        <v/>
      </c>
      <c r="Y266" s="18" t="str">
        <f t="shared" si="90"/>
        <v/>
      </c>
      <c r="Z266" s="18" t="str">
        <f t="shared" si="91"/>
        <v/>
      </c>
      <c r="AA266" s="18" t="str">
        <f t="shared" si="92"/>
        <v/>
      </c>
      <c r="AB266" s="18" t="str">
        <f t="shared" si="93"/>
        <v/>
      </c>
      <c r="AC266" s="18" t="str">
        <f t="shared" si="94"/>
        <v/>
      </c>
      <c r="AD266" s="18" t="str">
        <f t="shared" si="95"/>
        <v/>
      </c>
      <c r="AE266" s="18" t="str">
        <f t="shared" si="96"/>
        <v/>
      </c>
      <c r="AF266" s="18" t="str">
        <f t="shared" si="97"/>
        <v/>
      </c>
      <c r="AG266" s="18" t="str">
        <f t="shared" si="98"/>
        <v/>
      </c>
      <c r="AI266" s="117" t="str">
        <f t="shared" si="105"/>
        <v/>
      </c>
      <c r="AK266" s="117" t="str">
        <f>IF($B266="", "", SUMIF(Recipes!$C$11:$C$5010, $B266, Recipes!$BB$11:$BB$5010))</f>
        <v/>
      </c>
      <c r="AM266" s="133" t="str">
        <f t="shared" si="106"/>
        <v/>
      </c>
      <c r="AO266" s="133" t="str">
        <f>IF($AM266="", "", IF($AO$8='Shopping List'!$BR$6, 0, $J266))</f>
        <v/>
      </c>
      <c r="AQ266" s="133" t="str">
        <f t="shared" si="107"/>
        <v/>
      </c>
      <c r="AS266" s="133" t="str">
        <f t="shared" si="108"/>
        <v/>
      </c>
      <c r="AU266" s="133" t="str">
        <f>IF($AQ266="", "", IF($AW$8='Shopping List'!$BR$6, 0, IFERROR($K266-$AS266, "")))</f>
        <v/>
      </c>
      <c r="AW266" s="137" t="str">
        <f>IF($AQ266="", "", IF(OR($AW$8='Shopping List'!$BR$6, $AU266&lt;=0), 0, IFERROR($K266-$AS266, "")))</f>
        <v/>
      </c>
      <c r="AY266" s="111" t="str">
        <f t="shared" si="109"/>
        <v/>
      </c>
      <c r="BA266" s="83" t="str">
        <f t="shared" si="110"/>
        <v/>
      </c>
      <c r="BC266" s="120" t="str">
        <f t="shared" si="99"/>
        <v>X</v>
      </c>
      <c r="BE266" s="90" t="str">
        <f t="shared" si="100"/>
        <v/>
      </c>
      <c r="BF266" s="90" t="str">
        <f t="shared" si="111"/>
        <v/>
      </c>
      <c r="BG266" s="111" t="str">
        <f t="shared" si="112"/>
        <v/>
      </c>
      <c r="BI266" s="90" t="str">
        <f t="shared" si="113"/>
        <v/>
      </c>
      <c r="BK266" s="120" t="str">
        <f>IF($I266="", "", IF(COUNTIF($I$11:$I266, $I266)&gt;1, "", $I266))</f>
        <v/>
      </c>
      <c r="BL266" s="90" t="str">
        <f t="shared" si="114"/>
        <v/>
      </c>
      <c r="BN266" s="90">
        <v>256</v>
      </c>
      <c r="BO266" s="120" t="str">
        <f t="shared" si="115"/>
        <v/>
      </c>
      <c r="BQ266" s="114" t="str">
        <f t="shared" si="101"/>
        <v/>
      </c>
    </row>
    <row r="267" spans="1:69" x14ac:dyDescent="0.25">
      <c r="A267" s="4"/>
      <c r="B267" s="37"/>
      <c r="C267" s="38"/>
      <c r="D267" s="39"/>
      <c r="E267" s="38"/>
      <c r="F267" s="47"/>
      <c r="G267" s="48"/>
      <c r="H267" s="52"/>
      <c r="I267" s="40"/>
      <c r="J267" s="56"/>
      <c r="K267" s="57"/>
      <c r="L267" s="40"/>
      <c r="M267" s="4"/>
      <c r="R267" s="26" t="str">
        <f t="shared" si="102"/>
        <v/>
      </c>
      <c r="S267" s="27" t="str">
        <f t="shared" si="103"/>
        <v/>
      </c>
      <c r="U267" s="18" t="str">
        <f t="shared" si="104"/>
        <v/>
      </c>
      <c r="W267" s="18" t="str">
        <f t="shared" ref="W267:W310" si="116">IF($U267="", "", IF(AND(W$5="X", B267=""), $U$6, IF(AND(NOT(B267=""), COUNTIF(B$11:B$310, B267)&gt;1), $U$7, "")))</f>
        <v/>
      </c>
      <c r="X267" s="18" t="str">
        <f t="shared" ref="X267:X310" si="117">IF($U267="", "", IF(AND(X$5="X", C267=""), $U$6, IF(AND(NOT(C267=""), COUNTIF(P$11:P$20, C267)=0), $U$7, "")))</f>
        <v/>
      </c>
      <c r="Y267" s="18" t="str">
        <f t="shared" ref="Y267:Y310" si="118">IF($U267="", "", IF(AND(Y$5="X", D267=""), $U$6, IF(AND(NOT(D267=""), ISNUMBER(D267)=FALSE), $U$7, "")))</f>
        <v/>
      </c>
      <c r="Z267" s="18" t="str">
        <f t="shared" ref="Z267:Z310" si="119">IF($U267="", "", IF(AND(Z$5="X", E267=""), $U$6, ""))</f>
        <v/>
      </c>
      <c r="AA267" s="18" t="str">
        <f t="shared" ref="AA267:AA310" si="120">IF($U267="", "", IF(AND(AA$5="X", F267=""), $U$6, IF(AND(NOT(F267=""), ISNUMBER(F267)=FALSE), $U$7, "")))</f>
        <v/>
      </c>
      <c r="AB267" s="18" t="str">
        <f t="shared" ref="AB267:AB310" si="121">IF($U267="", "", IF(AND(AB$5="X", G267=""), $U$6, IF(AND(NOT(G267=""), COUNTIF($R267:$S267, G267)=0), $U$7, "")))</f>
        <v/>
      </c>
      <c r="AC267" s="18" t="str">
        <f t="shared" ref="AC267:AC310" si="122">IF($U267="", "", IF(AND(AC$5="X", H267=""), $U$6, IF(AND(NOT(H267=""), ISNUMBER(H267)=FALSE), $U$7, "")))</f>
        <v/>
      </c>
      <c r="AD267" s="18" t="str">
        <f t="shared" ref="AD267:AD310" si="123">IF($U267="", "", IF(AND(AD$5="X", I267=""), $U$6, ""))</f>
        <v/>
      </c>
      <c r="AE267" s="18" t="str">
        <f t="shared" ref="AE267:AE310" si="124">IF($U267="", "", IF(AND(AE$5="X", J267=""), $U$6, IF(AND(NOT(J267=""), ISNUMBER(J267)=FALSE), $U$7, "")))</f>
        <v/>
      </c>
      <c r="AF267" s="18" t="str">
        <f t="shared" ref="AF267:AF310" si="125">IF($U267="", "", IF(AND(AF$5="X", K267=""), $U$6, IF(AND(NOT(K267=""), ISNUMBER(K267)=FALSE), $U$7, "")))</f>
        <v/>
      </c>
      <c r="AG267" s="18" t="str">
        <f t="shared" ref="AG267:AG310" si="126">IF($U267="", "", IF(AND(AG$5="X", L267=""), $U$6, ""))</f>
        <v/>
      </c>
      <c r="AI267" s="117" t="str">
        <f t="shared" si="105"/>
        <v/>
      </c>
      <c r="AK267" s="117" t="str">
        <f>IF($B267="", "", SUMIF(Recipes!$C$11:$C$5010, $B267, Recipes!$BB$11:$BB$5010))</f>
        <v/>
      </c>
      <c r="AM267" s="133" t="str">
        <f t="shared" si="106"/>
        <v/>
      </c>
      <c r="AO267" s="133" t="str">
        <f>IF($AM267="", "", IF($AO$8='Shopping List'!$BR$6, 0, $J267))</f>
        <v/>
      </c>
      <c r="AQ267" s="133" t="str">
        <f t="shared" si="107"/>
        <v/>
      </c>
      <c r="AS267" s="133" t="str">
        <f t="shared" si="108"/>
        <v/>
      </c>
      <c r="AU267" s="133" t="str">
        <f>IF($AQ267="", "", IF($AW$8='Shopping List'!$BR$6, 0, IFERROR($K267-$AS267, "")))</f>
        <v/>
      </c>
      <c r="AW267" s="137" t="str">
        <f>IF($AQ267="", "", IF(OR($AW$8='Shopping List'!$BR$6, $AU267&lt;=0), 0, IFERROR($K267-$AS267, "")))</f>
        <v/>
      </c>
      <c r="AY267" s="111" t="str">
        <f t="shared" si="109"/>
        <v/>
      </c>
      <c r="BA267" s="83" t="str">
        <f t="shared" si="110"/>
        <v/>
      </c>
      <c r="BC267" s="120" t="str">
        <f t="shared" ref="BC267:BC310" si="127">IF($BC$8="", IF($I267="", "X", $I267), IF($BC$8=$I267, $I267, ""))</f>
        <v>X</v>
      </c>
      <c r="BE267" s="90" t="str">
        <f t="shared" ref="BE267:BE310" si="128">IF($I267="", "", IFERROR(INDEX($BL$11:$BL$310, MATCH($I267, $BK$11:$BK$310, 0)), ""))</f>
        <v/>
      </c>
      <c r="BF267" s="90" t="str">
        <f t="shared" si="111"/>
        <v/>
      </c>
      <c r="BG267" s="111" t="str">
        <f t="shared" si="112"/>
        <v/>
      </c>
      <c r="BI267" s="90" t="str">
        <f t="shared" si="113"/>
        <v/>
      </c>
      <c r="BK267" s="120" t="str">
        <f>IF($I267="", "", IF(COUNTIF($I$11:$I267, $I267)&gt;1, "", $I267))</f>
        <v/>
      </c>
      <c r="BL267" s="90" t="str">
        <f t="shared" si="114"/>
        <v/>
      </c>
      <c r="BN267" s="90">
        <v>257</v>
      </c>
      <c r="BO267" s="120" t="str">
        <f t="shared" si="115"/>
        <v/>
      </c>
      <c r="BQ267" s="114" t="str">
        <f t="shared" ref="BQ267:BQ310" si="129">IF($BI267="", "", IFERROR($BA267*$H267, ""))</f>
        <v/>
      </c>
    </row>
    <row r="268" spans="1:69" x14ac:dyDescent="0.25">
      <c r="A268" s="4"/>
      <c r="B268" s="37"/>
      <c r="C268" s="38"/>
      <c r="D268" s="39"/>
      <c r="E268" s="38"/>
      <c r="F268" s="47"/>
      <c r="G268" s="48"/>
      <c r="H268" s="52"/>
      <c r="I268" s="40"/>
      <c r="J268" s="56"/>
      <c r="K268" s="57"/>
      <c r="L268" s="40"/>
      <c r="M268" s="4"/>
      <c r="R268" s="26" t="str">
        <f t="shared" ref="R268:R310" si="130">IF($C268="", "", $C268)</f>
        <v/>
      </c>
      <c r="S268" s="27" t="str">
        <f t="shared" ref="S268:S310" si="131">IF($E268="", "", $E268)</f>
        <v/>
      </c>
      <c r="U268" s="18" t="str">
        <f t="shared" ref="U268:U310" si="132">IF(COUNTIF($B268:$L268, "")=11, "", "X")</f>
        <v/>
      </c>
      <c r="W268" s="18" t="str">
        <f t="shared" si="116"/>
        <v/>
      </c>
      <c r="X268" s="18" t="str">
        <f t="shared" si="117"/>
        <v/>
      </c>
      <c r="Y268" s="18" t="str">
        <f t="shared" si="118"/>
        <v/>
      </c>
      <c r="Z268" s="18" t="str">
        <f t="shared" si="119"/>
        <v/>
      </c>
      <c r="AA268" s="18" t="str">
        <f t="shared" si="120"/>
        <v/>
      </c>
      <c r="AB268" s="18" t="str">
        <f t="shared" si="121"/>
        <v/>
      </c>
      <c r="AC268" s="18" t="str">
        <f t="shared" si="122"/>
        <v/>
      </c>
      <c r="AD268" s="18" t="str">
        <f t="shared" si="123"/>
        <v/>
      </c>
      <c r="AE268" s="18" t="str">
        <f t="shared" si="124"/>
        <v/>
      </c>
      <c r="AF268" s="18" t="str">
        <f t="shared" si="125"/>
        <v/>
      </c>
      <c r="AG268" s="18" t="str">
        <f t="shared" si="126"/>
        <v/>
      </c>
      <c r="AI268" s="117" t="str">
        <f t="shared" ref="AI268:AI310" si="133">IF(OR($J268="", $D268=""), "", IFERROR($J268*$D268, ""))</f>
        <v/>
      </c>
      <c r="AK268" s="117" t="str">
        <f>IF($B268="", "", SUMIF(Recipes!$C$11:$C$5010, $B268, Recipes!$BB$11:$BB$5010))</f>
        <v/>
      </c>
      <c r="AM268" s="133" t="str">
        <f t="shared" ref="AM268:AM310" si="134">IF(OR($AK268="", $AK268=0), "", IFERROR(ROUND($AK268/$D268, 1), ""))</f>
        <v/>
      </c>
      <c r="AO268" s="133" t="str">
        <f>IF($AM268="", "", IF($AO$8='Shopping List'!$BR$6, 0, $J268))</f>
        <v/>
      </c>
      <c r="AQ268" s="133" t="str">
        <f t="shared" ref="AQ268:AQ310" si="135">IF($AM268="", "", IFERROR($AM268-$AO268, ""))</f>
        <v/>
      </c>
      <c r="AS268" s="133" t="str">
        <f t="shared" ref="AS268:AS310" si="136">IF($AM268="", "", IFERROR($J268-$AO268, ""))</f>
        <v/>
      </c>
      <c r="AU268" s="133" t="str">
        <f>IF($AQ268="", "", IF($AW$8='Shopping List'!$BR$6, 0, IFERROR($K268-$AS268, "")))</f>
        <v/>
      </c>
      <c r="AW268" s="137" t="str">
        <f>IF($AQ268="", "", IF(OR($AW$8='Shopping List'!$BR$6, $AU268&lt;=0), 0, IFERROR($K268-$AS268, "")))</f>
        <v/>
      </c>
      <c r="AY268" s="111" t="str">
        <f t="shared" ref="AY268:AY310" si="137">IFERROR($AQ268+$AW268, "")</f>
        <v/>
      </c>
      <c r="BA268" s="83" t="str">
        <f t="shared" ref="BA268:BA310" si="138">IF(OR($AY268="", $AY268&lt;=0), "", IFERROR(ROUNDUP($AY268, 0), ""))</f>
        <v/>
      </c>
      <c r="BC268" s="120" t="str">
        <f t="shared" si="127"/>
        <v>X</v>
      </c>
      <c r="BE268" s="90" t="str">
        <f t="shared" si="128"/>
        <v/>
      </c>
      <c r="BF268" s="90" t="str">
        <f t="shared" ref="BF268:BF310" si="139">IF($B268="", "", COUNTIF($B$11:$B$310, "&lt;"&amp;$B268)+1)</f>
        <v/>
      </c>
      <c r="BG268" s="111" t="str">
        <f t="shared" ref="BG268:BG310" si="140">IF(OR($BA268="", $BC268="", $BA268=0), "", IFERROR(BE268+(BF268*0.001), ""))</f>
        <v/>
      </c>
      <c r="BI268" s="90" t="str">
        <f t="shared" ref="BI268:BI310" si="141">IF($BG268="", "", COUNTIF($BG$11:$BG$310, "&lt;"&amp;$BG268)+1)</f>
        <v/>
      </c>
      <c r="BK268" s="120" t="str">
        <f>IF($I268="", "", IF(COUNTIF($I$11:$I268, $I268)&gt;1, "", $I268))</f>
        <v/>
      </c>
      <c r="BL268" s="90" t="str">
        <f t="shared" ref="BL268:BL310" si="142">IF($BK268="", "", COUNTIF($BK$11:$BK$310, "&lt;"&amp;$BK268)+1-$BL$9)</f>
        <v/>
      </c>
      <c r="BN268" s="90">
        <v>258</v>
      </c>
      <c r="BO268" s="120" t="str">
        <f t="shared" ref="BO268:BO310" si="143">IFERROR(INDEX($BK$11:$BK$310, MATCH($BN268, $BL$11:$BL$310, 0)), "")</f>
        <v/>
      </c>
      <c r="BQ268" s="114" t="str">
        <f t="shared" si="129"/>
        <v/>
      </c>
    </row>
    <row r="269" spans="1:69" x14ac:dyDescent="0.25">
      <c r="A269" s="4"/>
      <c r="B269" s="37"/>
      <c r="C269" s="38"/>
      <c r="D269" s="39"/>
      <c r="E269" s="38"/>
      <c r="F269" s="47"/>
      <c r="G269" s="48"/>
      <c r="H269" s="52"/>
      <c r="I269" s="40"/>
      <c r="J269" s="56"/>
      <c r="K269" s="57"/>
      <c r="L269" s="40"/>
      <c r="M269" s="4"/>
      <c r="R269" s="26" t="str">
        <f t="shared" si="130"/>
        <v/>
      </c>
      <c r="S269" s="27" t="str">
        <f t="shared" si="131"/>
        <v/>
      </c>
      <c r="U269" s="18" t="str">
        <f t="shared" si="132"/>
        <v/>
      </c>
      <c r="W269" s="18" t="str">
        <f t="shared" si="116"/>
        <v/>
      </c>
      <c r="X269" s="18" t="str">
        <f t="shared" si="117"/>
        <v/>
      </c>
      <c r="Y269" s="18" t="str">
        <f t="shared" si="118"/>
        <v/>
      </c>
      <c r="Z269" s="18" t="str">
        <f t="shared" si="119"/>
        <v/>
      </c>
      <c r="AA269" s="18" t="str">
        <f t="shared" si="120"/>
        <v/>
      </c>
      <c r="AB269" s="18" t="str">
        <f t="shared" si="121"/>
        <v/>
      </c>
      <c r="AC269" s="18" t="str">
        <f t="shared" si="122"/>
        <v/>
      </c>
      <c r="AD269" s="18" t="str">
        <f t="shared" si="123"/>
        <v/>
      </c>
      <c r="AE269" s="18" t="str">
        <f t="shared" si="124"/>
        <v/>
      </c>
      <c r="AF269" s="18" t="str">
        <f t="shared" si="125"/>
        <v/>
      </c>
      <c r="AG269" s="18" t="str">
        <f t="shared" si="126"/>
        <v/>
      </c>
      <c r="AI269" s="117" t="str">
        <f t="shared" si="133"/>
        <v/>
      </c>
      <c r="AK269" s="117" t="str">
        <f>IF($B269="", "", SUMIF(Recipes!$C$11:$C$5010, $B269, Recipes!$BB$11:$BB$5010))</f>
        <v/>
      </c>
      <c r="AM269" s="133" t="str">
        <f t="shared" si="134"/>
        <v/>
      </c>
      <c r="AO269" s="133" t="str">
        <f>IF($AM269="", "", IF($AO$8='Shopping List'!$BR$6, 0, $J269))</f>
        <v/>
      </c>
      <c r="AQ269" s="133" t="str">
        <f t="shared" si="135"/>
        <v/>
      </c>
      <c r="AS269" s="133" t="str">
        <f t="shared" si="136"/>
        <v/>
      </c>
      <c r="AU269" s="133" t="str">
        <f>IF($AQ269="", "", IF($AW$8='Shopping List'!$BR$6, 0, IFERROR($K269-$AS269, "")))</f>
        <v/>
      </c>
      <c r="AW269" s="137" t="str">
        <f>IF($AQ269="", "", IF(OR($AW$8='Shopping List'!$BR$6, $AU269&lt;=0), 0, IFERROR($K269-$AS269, "")))</f>
        <v/>
      </c>
      <c r="AY269" s="111" t="str">
        <f t="shared" si="137"/>
        <v/>
      </c>
      <c r="BA269" s="83" t="str">
        <f t="shared" si="138"/>
        <v/>
      </c>
      <c r="BC269" s="120" t="str">
        <f t="shared" si="127"/>
        <v>X</v>
      </c>
      <c r="BE269" s="90" t="str">
        <f t="shared" si="128"/>
        <v/>
      </c>
      <c r="BF269" s="90" t="str">
        <f t="shared" si="139"/>
        <v/>
      </c>
      <c r="BG269" s="111" t="str">
        <f t="shared" si="140"/>
        <v/>
      </c>
      <c r="BI269" s="90" t="str">
        <f t="shared" si="141"/>
        <v/>
      </c>
      <c r="BK269" s="120" t="str">
        <f>IF($I269="", "", IF(COUNTIF($I$11:$I269, $I269)&gt;1, "", $I269))</f>
        <v/>
      </c>
      <c r="BL269" s="90" t="str">
        <f t="shared" si="142"/>
        <v/>
      </c>
      <c r="BN269" s="90">
        <v>259</v>
      </c>
      <c r="BO269" s="120" t="str">
        <f t="shared" si="143"/>
        <v/>
      </c>
      <c r="BQ269" s="114" t="str">
        <f t="shared" si="129"/>
        <v/>
      </c>
    </row>
    <row r="270" spans="1:69" x14ac:dyDescent="0.25">
      <c r="A270" s="4"/>
      <c r="B270" s="37"/>
      <c r="C270" s="38"/>
      <c r="D270" s="39"/>
      <c r="E270" s="38"/>
      <c r="F270" s="47"/>
      <c r="G270" s="48"/>
      <c r="H270" s="52"/>
      <c r="I270" s="40"/>
      <c r="J270" s="56"/>
      <c r="K270" s="57"/>
      <c r="L270" s="40"/>
      <c r="M270" s="4"/>
      <c r="R270" s="26" t="str">
        <f t="shared" si="130"/>
        <v/>
      </c>
      <c r="S270" s="27" t="str">
        <f t="shared" si="131"/>
        <v/>
      </c>
      <c r="U270" s="18" t="str">
        <f t="shared" si="132"/>
        <v/>
      </c>
      <c r="W270" s="18" t="str">
        <f t="shared" si="116"/>
        <v/>
      </c>
      <c r="X270" s="18" t="str">
        <f t="shared" si="117"/>
        <v/>
      </c>
      <c r="Y270" s="18" t="str">
        <f t="shared" si="118"/>
        <v/>
      </c>
      <c r="Z270" s="18" t="str">
        <f t="shared" si="119"/>
        <v/>
      </c>
      <c r="AA270" s="18" t="str">
        <f t="shared" si="120"/>
        <v/>
      </c>
      <c r="AB270" s="18" t="str">
        <f t="shared" si="121"/>
        <v/>
      </c>
      <c r="AC270" s="18" t="str">
        <f t="shared" si="122"/>
        <v/>
      </c>
      <c r="AD270" s="18" t="str">
        <f t="shared" si="123"/>
        <v/>
      </c>
      <c r="AE270" s="18" t="str">
        <f t="shared" si="124"/>
        <v/>
      </c>
      <c r="AF270" s="18" t="str">
        <f t="shared" si="125"/>
        <v/>
      </c>
      <c r="AG270" s="18" t="str">
        <f t="shared" si="126"/>
        <v/>
      </c>
      <c r="AI270" s="117" t="str">
        <f t="shared" si="133"/>
        <v/>
      </c>
      <c r="AK270" s="117" t="str">
        <f>IF($B270="", "", SUMIF(Recipes!$C$11:$C$5010, $B270, Recipes!$BB$11:$BB$5010))</f>
        <v/>
      </c>
      <c r="AM270" s="133" t="str">
        <f t="shared" si="134"/>
        <v/>
      </c>
      <c r="AO270" s="133" t="str">
        <f>IF($AM270="", "", IF($AO$8='Shopping List'!$BR$6, 0, $J270))</f>
        <v/>
      </c>
      <c r="AQ270" s="133" t="str">
        <f t="shared" si="135"/>
        <v/>
      </c>
      <c r="AS270" s="133" t="str">
        <f t="shared" si="136"/>
        <v/>
      </c>
      <c r="AU270" s="133" t="str">
        <f>IF($AQ270="", "", IF($AW$8='Shopping List'!$BR$6, 0, IFERROR($K270-$AS270, "")))</f>
        <v/>
      </c>
      <c r="AW270" s="137" t="str">
        <f>IF($AQ270="", "", IF(OR($AW$8='Shopping List'!$BR$6, $AU270&lt;=0), 0, IFERROR($K270-$AS270, "")))</f>
        <v/>
      </c>
      <c r="AY270" s="111" t="str">
        <f t="shared" si="137"/>
        <v/>
      </c>
      <c r="BA270" s="83" t="str">
        <f t="shared" si="138"/>
        <v/>
      </c>
      <c r="BC270" s="120" t="str">
        <f t="shared" si="127"/>
        <v>X</v>
      </c>
      <c r="BE270" s="90" t="str">
        <f t="shared" si="128"/>
        <v/>
      </c>
      <c r="BF270" s="90" t="str">
        <f t="shared" si="139"/>
        <v/>
      </c>
      <c r="BG270" s="111" t="str">
        <f t="shared" si="140"/>
        <v/>
      </c>
      <c r="BI270" s="90" t="str">
        <f t="shared" si="141"/>
        <v/>
      </c>
      <c r="BK270" s="120" t="str">
        <f>IF($I270="", "", IF(COUNTIF($I$11:$I270, $I270)&gt;1, "", $I270))</f>
        <v/>
      </c>
      <c r="BL270" s="90" t="str">
        <f t="shared" si="142"/>
        <v/>
      </c>
      <c r="BN270" s="90">
        <v>260</v>
      </c>
      <c r="BO270" s="120" t="str">
        <f t="shared" si="143"/>
        <v/>
      </c>
      <c r="BQ270" s="114" t="str">
        <f t="shared" si="129"/>
        <v/>
      </c>
    </row>
    <row r="271" spans="1:69" x14ac:dyDescent="0.25">
      <c r="A271" s="4"/>
      <c r="B271" s="37"/>
      <c r="C271" s="38"/>
      <c r="D271" s="39"/>
      <c r="E271" s="38"/>
      <c r="F271" s="47"/>
      <c r="G271" s="48"/>
      <c r="H271" s="52"/>
      <c r="I271" s="40"/>
      <c r="J271" s="56"/>
      <c r="K271" s="57"/>
      <c r="L271" s="40"/>
      <c r="M271" s="4"/>
      <c r="R271" s="26" t="str">
        <f t="shared" si="130"/>
        <v/>
      </c>
      <c r="S271" s="27" t="str">
        <f t="shared" si="131"/>
        <v/>
      </c>
      <c r="U271" s="18" t="str">
        <f t="shared" si="132"/>
        <v/>
      </c>
      <c r="W271" s="18" t="str">
        <f t="shared" si="116"/>
        <v/>
      </c>
      <c r="X271" s="18" t="str">
        <f t="shared" si="117"/>
        <v/>
      </c>
      <c r="Y271" s="18" t="str">
        <f t="shared" si="118"/>
        <v/>
      </c>
      <c r="Z271" s="18" t="str">
        <f t="shared" si="119"/>
        <v/>
      </c>
      <c r="AA271" s="18" t="str">
        <f t="shared" si="120"/>
        <v/>
      </c>
      <c r="AB271" s="18" t="str">
        <f t="shared" si="121"/>
        <v/>
      </c>
      <c r="AC271" s="18" t="str">
        <f t="shared" si="122"/>
        <v/>
      </c>
      <c r="AD271" s="18" t="str">
        <f t="shared" si="123"/>
        <v/>
      </c>
      <c r="AE271" s="18" t="str">
        <f t="shared" si="124"/>
        <v/>
      </c>
      <c r="AF271" s="18" t="str">
        <f t="shared" si="125"/>
        <v/>
      </c>
      <c r="AG271" s="18" t="str">
        <f t="shared" si="126"/>
        <v/>
      </c>
      <c r="AI271" s="117" t="str">
        <f t="shared" si="133"/>
        <v/>
      </c>
      <c r="AK271" s="117" t="str">
        <f>IF($B271="", "", SUMIF(Recipes!$C$11:$C$5010, $B271, Recipes!$BB$11:$BB$5010))</f>
        <v/>
      </c>
      <c r="AM271" s="133" t="str">
        <f t="shared" si="134"/>
        <v/>
      </c>
      <c r="AO271" s="133" t="str">
        <f>IF($AM271="", "", IF($AO$8='Shopping List'!$BR$6, 0, $J271))</f>
        <v/>
      </c>
      <c r="AQ271" s="133" t="str">
        <f t="shared" si="135"/>
        <v/>
      </c>
      <c r="AS271" s="133" t="str">
        <f t="shared" si="136"/>
        <v/>
      </c>
      <c r="AU271" s="133" t="str">
        <f>IF($AQ271="", "", IF($AW$8='Shopping List'!$BR$6, 0, IFERROR($K271-$AS271, "")))</f>
        <v/>
      </c>
      <c r="AW271" s="137" t="str">
        <f>IF($AQ271="", "", IF(OR($AW$8='Shopping List'!$BR$6, $AU271&lt;=0), 0, IFERROR($K271-$AS271, "")))</f>
        <v/>
      </c>
      <c r="AY271" s="111" t="str">
        <f t="shared" si="137"/>
        <v/>
      </c>
      <c r="BA271" s="83" t="str">
        <f t="shared" si="138"/>
        <v/>
      </c>
      <c r="BC271" s="120" t="str">
        <f t="shared" si="127"/>
        <v>X</v>
      </c>
      <c r="BE271" s="90" t="str">
        <f t="shared" si="128"/>
        <v/>
      </c>
      <c r="BF271" s="90" t="str">
        <f t="shared" si="139"/>
        <v/>
      </c>
      <c r="BG271" s="111" t="str">
        <f t="shared" si="140"/>
        <v/>
      </c>
      <c r="BI271" s="90" t="str">
        <f t="shared" si="141"/>
        <v/>
      </c>
      <c r="BK271" s="120" t="str">
        <f>IF($I271="", "", IF(COUNTIF($I$11:$I271, $I271)&gt;1, "", $I271))</f>
        <v/>
      </c>
      <c r="BL271" s="90" t="str">
        <f t="shared" si="142"/>
        <v/>
      </c>
      <c r="BN271" s="90">
        <v>261</v>
      </c>
      <c r="BO271" s="120" t="str">
        <f t="shared" si="143"/>
        <v/>
      </c>
      <c r="BQ271" s="114" t="str">
        <f t="shared" si="129"/>
        <v/>
      </c>
    </row>
    <row r="272" spans="1:69" x14ac:dyDescent="0.25">
      <c r="A272" s="4"/>
      <c r="B272" s="37"/>
      <c r="C272" s="38"/>
      <c r="D272" s="39"/>
      <c r="E272" s="38"/>
      <c r="F272" s="47"/>
      <c r="G272" s="48"/>
      <c r="H272" s="52"/>
      <c r="I272" s="40"/>
      <c r="J272" s="56"/>
      <c r="K272" s="57"/>
      <c r="L272" s="40"/>
      <c r="M272" s="4"/>
      <c r="R272" s="26" t="str">
        <f t="shared" si="130"/>
        <v/>
      </c>
      <c r="S272" s="27" t="str">
        <f t="shared" si="131"/>
        <v/>
      </c>
      <c r="U272" s="18" t="str">
        <f t="shared" si="132"/>
        <v/>
      </c>
      <c r="W272" s="18" t="str">
        <f t="shared" si="116"/>
        <v/>
      </c>
      <c r="X272" s="18" t="str">
        <f t="shared" si="117"/>
        <v/>
      </c>
      <c r="Y272" s="18" t="str">
        <f t="shared" si="118"/>
        <v/>
      </c>
      <c r="Z272" s="18" t="str">
        <f t="shared" si="119"/>
        <v/>
      </c>
      <c r="AA272" s="18" t="str">
        <f t="shared" si="120"/>
        <v/>
      </c>
      <c r="AB272" s="18" t="str">
        <f t="shared" si="121"/>
        <v/>
      </c>
      <c r="AC272" s="18" t="str">
        <f t="shared" si="122"/>
        <v/>
      </c>
      <c r="AD272" s="18" t="str">
        <f t="shared" si="123"/>
        <v/>
      </c>
      <c r="AE272" s="18" t="str">
        <f t="shared" si="124"/>
        <v/>
      </c>
      <c r="AF272" s="18" t="str">
        <f t="shared" si="125"/>
        <v/>
      </c>
      <c r="AG272" s="18" t="str">
        <f t="shared" si="126"/>
        <v/>
      </c>
      <c r="AI272" s="117" t="str">
        <f t="shared" si="133"/>
        <v/>
      </c>
      <c r="AK272" s="117" t="str">
        <f>IF($B272="", "", SUMIF(Recipes!$C$11:$C$5010, $B272, Recipes!$BB$11:$BB$5010))</f>
        <v/>
      </c>
      <c r="AM272" s="133" t="str">
        <f t="shared" si="134"/>
        <v/>
      </c>
      <c r="AO272" s="133" t="str">
        <f>IF($AM272="", "", IF($AO$8='Shopping List'!$BR$6, 0, $J272))</f>
        <v/>
      </c>
      <c r="AQ272" s="133" t="str">
        <f t="shared" si="135"/>
        <v/>
      </c>
      <c r="AS272" s="133" t="str">
        <f t="shared" si="136"/>
        <v/>
      </c>
      <c r="AU272" s="133" t="str">
        <f>IF($AQ272="", "", IF($AW$8='Shopping List'!$BR$6, 0, IFERROR($K272-$AS272, "")))</f>
        <v/>
      </c>
      <c r="AW272" s="137" t="str">
        <f>IF($AQ272="", "", IF(OR($AW$8='Shopping List'!$BR$6, $AU272&lt;=0), 0, IFERROR($K272-$AS272, "")))</f>
        <v/>
      </c>
      <c r="AY272" s="111" t="str">
        <f t="shared" si="137"/>
        <v/>
      </c>
      <c r="BA272" s="83" t="str">
        <f t="shared" si="138"/>
        <v/>
      </c>
      <c r="BC272" s="120" t="str">
        <f t="shared" si="127"/>
        <v>X</v>
      </c>
      <c r="BE272" s="90" t="str">
        <f t="shared" si="128"/>
        <v/>
      </c>
      <c r="BF272" s="90" t="str">
        <f t="shared" si="139"/>
        <v/>
      </c>
      <c r="BG272" s="111" t="str">
        <f t="shared" si="140"/>
        <v/>
      </c>
      <c r="BI272" s="90" t="str">
        <f t="shared" si="141"/>
        <v/>
      </c>
      <c r="BK272" s="120" t="str">
        <f>IF($I272="", "", IF(COUNTIF($I$11:$I272, $I272)&gt;1, "", $I272))</f>
        <v/>
      </c>
      <c r="BL272" s="90" t="str">
        <f t="shared" si="142"/>
        <v/>
      </c>
      <c r="BN272" s="90">
        <v>262</v>
      </c>
      <c r="BO272" s="120" t="str">
        <f t="shared" si="143"/>
        <v/>
      </c>
      <c r="BQ272" s="114" t="str">
        <f t="shared" si="129"/>
        <v/>
      </c>
    </row>
    <row r="273" spans="1:69" x14ac:dyDescent="0.25">
      <c r="A273" s="4"/>
      <c r="B273" s="37"/>
      <c r="C273" s="38"/>
      <c r="D273" s="39"/>
      <c r="E273" s="38"/>
      <c r="F273" s="47"/>
      <c r="G273" s="48"/>
      <c r="H273" s="52"/>
      <c r="I273" s="40"/>
      <c r="J273" s="56"/>
      <c r="K273" s="57"/>
      <c r="L273" s="40"/>
      <c r="M273" s="4"/>
      <c r="R273" s="26" t="str">
        <f t="shared" si="130"/>
        <v/>
      </c>
      <c r="S273" s="27" t="str">
        <f t="shared" si="131"/>
        <v/>
      </c>
      <c r="U273" s="18" t="str">
        <f t="shared" si="132"/>
        <v/>
      </c>
      <c r="W273" s="18" t="str">
        <f t="shared" si="116"/>
        <v/>
      </c>
      <c r="X273" s="18" t="str">
        <f t="shared" si="117"/>
        <v/>
      </c>
      <c r="Y273" s="18" t="str">
        <f t="shared" si="118"/>
        <v/>
      </c>
      <c r="Z273" s="18" t="str">
        <f t="shared" si="119"/>
        <v/>
      </c>
      <c r="AA273" s="18" t="str">
        <f t="shared" si="120"/>
        <v/>
      </c>
      <c r="AB273" s="18" t="str">
        <f t="shared" si="121"/>
        <v/>
      </c>
      <c r="AC273" s="18" t="str">
        <f t="shared" si="122"/>
        <v/>
      </c>
      <c r="AD273" s="18" t="str">
        <f t="shared" si="123"/>
        <v/>
      </c>
      <c r="AE273" s="18" t="str">
        <f t="shared" si="124"/>
        <v/>
      </c>
      <c r="AF273" s="18" t="str">
        <f t="shared" si="125"/>
        <v/>
      </c>
      <c r="AG273" s="18" t="str">
        <f t="shared" si="126"/>
        <v/>
      </c>
      <c r="AI273" s="117" t="str">
        <f t="shared" si="133"/>
        <v/>
      </c>
      <c r="AK273" s="117" t="str">
        <f>IF($B273="", "", SUMIF(Recipes!$C$11:$C$5010, $B273, Recipes!$BB$11:$BB$5010))</f>
        <v/>
      </c>
      <c r="AM273" s="133" t="str">
        <f t="shared" si="134"/>
        <v/>
      </c>
      <c r="AO273" s="133" t="str">
        <f>IF($AM273="", "", IF($AO$8='Shopping List'!$BR$6, 0, $J273))</f>
        <v/>
      </c>
      <c r="AQ273" s="133" t="str">
        <f t="shared" si="135"/>
        <v/>
      </c>
      <c r="AS273" s="133" t="str">
        <f t="shared" si="136"/>
        <v/>
      </c>
      <c r="AU273" s="133" t="str">
        <f>IF($AQ273="", "", IF($AW$8='Shopping List'!$BR$6, 0, IFERROR($K273-$AS273, "")))</f>
        <v/>
      </c>
      <c r="AW273" s="137" t="str">
        <f>IF($AQ273="", "", IF(OR($AW$8='Shopping List'!$BR$6, $AU273&lt;=0), 0, IFERROR($K273-$AS273, "")))</f>
        <v/>
      </c>
      <c r="AY273" s="111" t="str">
        <f t="shared" si="137"/>
        <v/>
      </c>
      <c r="BA273" s="83" t="str">
        <f t="shared" si="138"/>
        <v/>
      </c>
      <c r="BC273" s="120" t="str">
        <f t="shared" si="127"/>
        <v>X</v>
      </c>
      <c r="BE273" s="90" t="str">
        <f t="shared" si="128"/>
        <v/>
      </c>
      <c r="BF273" s="90" t="str">
        <f t="shared" si="139"/>
        <v/>
      </c>
      <c r="BG273" s="111" t="str">
        <f t="shared" si="140"/>
        <v/>
      </c>
      <c r="BI273" s="90" t="str">
        <f t="shared" si="141"/>
        <v/>
      </c>
      <c r="BK273" s="120" t="str">
        <f>IF($I273="", "", IF(COUNTIF($I$11:$I273, $I273)&gt;1, "", $I273))</f>
        <v/>
      </c>
      <c r="BL273" s="90" t="str">
        <f t="shared" si="142"/>
        <v/>
      </c>
      <c r="BN273" s="90">
        <v>263</v>
      </c>
      <c r="BO273" s="120" t="str">
        <f t="shared" si="143"/>
        <v/>
      </c>
      <c r="BQ273" s="114" t="str">
        <f t="shared" si="129"/>
        <v/>
      </c>
    </row>
    <row r="274" spans="1:69" x14ac:dyDescent="0.25">
      <c r="A274" s="4"/>
      <c r="B274" s="37"/>
      <c r="C274" s="38"/>
      <c r="D274" s="39"/>
      <c r="E274" s="38"/>
      <c r="F274" s="47"/>
      <c r="G274" s="48"/>
      <c r="H274" s="52"/>
      <c r="I274" s="40"/>
      <c r="J274" s="56"/>
      <c r="K274" s="57"/>
      <c r="L274" s="40"/>
      <c r="M274" s="4"/>
      <c r="R274" s="26" t="str">
        <f t="shared" si="130"/>
        <v/>
      </c>
      <c r="S274" s="27" t="str">
        <f t="shared" si="131"/>
        <v/>
      </c>
      <c r="U274" s="18" t="str">
        <f t="shared" si="132"/>
        <v/>
      </c>
      <c r="W274" s="18" t="str">
        <f t="shared" si="116"/>
        <v/>
      </c>
      <c r="X274" s="18" t="str">
        <f t="shared" si="117"/>
        <v/>
      </c>
      <c r="Y274" s="18" t="str">
        <f t="shared" si="118"/>
        <v/>
      </c>
      <c r="Z274" s="18" t="str">
        <f t="shared" si="119"/>
        <v/>
      </c>
      <c r="AA274" s="18" t="str">
        <f t="shared" si="120"/>
        <v/>
      </c>
      <c r="AB274" s="18" t="str">
        <f t="shared" si="121"/>
        <v/>
      </c>
      <c r="AC274" s="18" t="str">
        <f t="shared" si="122"/>
        <v/>
      </c>
      <c r="AD274" s="18" t="str">
        <f t="shared" si="123"/>
        <v/>
      </c>
      <c r="AE274" s="18" t="str">
        <f t="shared" si="124"/>
        <v/>
      </c>
      <c r="AF274" s="18" t="str">
        <f t="shared" si="125"/>
        <v/>
      </c>
      <c r="AG274" s="18" t="str">
        <f t="shared" si="126"/>
        <v/>
      </c>
      <c r="AI274" s="117" t="str">
        <f t="shared" si="133"/>
        <v/>
      </c>
      <c r="AK274" s="117" t="str">
        <f>IF($B274="", "", SUMIF(Recipes!$C$11:$C$5010, $B274, Recipes!$BB$11:$BB$5010))</f>
        <v/>
      </c>
      <c r="AM274" s="133" t="str">
        <f t="shared" si="134"/>
        <v/>
      </c>
      <c r="AO274" s="133" t="str">
        <f>IF($AM274="", "", IF($AO$8='Shopping List'!$BR$6, 0, $J274))</f>
        <v/>
      </c>
      <c r="AQ274" s="133" t="str">
        <f t="shared" si="135"/>
        <v/>
      </c>
      <c r="AS274" s="133" t="str">
        <f t="shared" si="136"/>
        <v/>
      </c>
      <c r="AU274" s="133" t="str">
        <f>IF($AQ274="", "", IF($AW$8='Shopping List'!$BR$6, 0, IFERROR($K274-$AS274, "")))</f>
        <v/>
      </c>
      <c r="AW274" s="137" t="str">
        <f>IF($AQ274="", "", IF(OR($AW$8='Shopping List'!$BR$6, $AU274&lt;=0), 0, IFERROR($K274-$AS274, "")))</f>
        <v/>
      </c>
      <c r="AY274" s="111" t="str">
        <f t="shared" si="137"/>
        <v/>
      </c>
      <c r="BA274" s="83" t="str">
        <f t="shared" si="138"/>
        <v/>
      </c>
      <c r="BC274" s="120" t="str">
        <f t="shared" si="127"/>
        <v>X</v>
      </c>
      <c r="BE274" s="90" t="str">
        <f t="shared" si="128"/>
        <v/>
      </c>
      <c r="BF274" s="90" t="str">
        <f t="shared" si="139"/>
        <v/>
      </c>
      <c r="BG274" s="111" t="str">
        <f t="shared" si="140"/>
        <v/>
      </c>
      <c r="BI274" s="90" t="str">
        <f t="shared" si="141"/>
        <v/>
      </c>
      <c r="BK274" s="120" t="str">
        <f>IF($I274="", "", IF(COUNTIF($I$11:$I274, $I274)&gt;1, "", $I274))</f>
        <v/>
      </c>
      <c r="BL274" s="90" t="str">
        <f t="shared" si="142"/>
        <v/>
      </c>
      <c r="BN274" s="90">
        <v>264</v>
      </c>
      <c r="BO274" s="120" t="str">
        <f t="shared" si="143"/>
        <v/>
      </c>
      <c r="BQ274" s="114" t="str">
        <f t="shared" si="129"/>
        <v/>
      </c>
    </row>
    <row r="275" spans="1:69" x14ac:dyDescent="0.25">
      <c r="A275" s="4"/>
      <c r="B275" s="37"/>
      <c r="C275" s="38"/>
      <c r="D275" s="39"/>
      <c r="E275" s="38"/>
      <c r="F275" s="47"/>
      <c r="G275" s="48"/>
      <c r="H275" s="52"/>
      <c r="I275" s="40"/>
      <c r="J275" s="56"/>
      <c r="K275" s="57"/>
      <c r="L275" s="40"/>
      <c r="M275" s="4"/>
      <c r="R275" s="26" t="str">
        <f t="shared" si="130"/>
        <v/>
      </c>
      <c r="S275" s="27" t="str">
        <f t="shared" si="131"/>
        <v/>
      </c>
      <c r="U275" s="18" t="str">
        <f t="shared" si="132"/>
        <v/>
      </c>
      <c r="W275" s="18" t="str">
        <f t="shared" si="116"/>
        <v/>
      </c>
      <c r="X275" s="18" t="str">
        <f t="shared" si="117"/>
        <v/>
      </c>
      <c r="Y275" s="18" t="str">
        <f t="shared" si="118"/>
        <v/>
      </c>
      <c r="Z275" s="18" t="str">
        <f t="shared" si="119"/>
        <v/>
      </c>
      <c r="AA275" s="18" t="str">
        <f t="shared" si="120"/>
        <v/>
      </c>
      <c r="AB275" s="18" t="str">
        <f t="shared" si="121"/>
        <v/>
      </c>
      <c r="AC275" s="18" t="str">
        <f t="shared" si="122"/>
        <v/>
      </c>
      <c r="AD275" s="18" t="str">
        <f t="shared" si="123"/>
        <v/>
      </c>
      <c r="AE275" s="18" t="str">
        <f t="shared" si="124"/>
        <v/>
      </c>
      <c r="AF275" s="18" t="str">
        <f t="shared" si="125"/>
        <v/>
      </c>
      <c r="AG275" s="18" t="str">
        <f t="shared" si="126"/>
        <v/>
      </c>
      <c r="AI275" s="117" t="str">
        <f t="shared" si="133"/>
        <v/>
      </c>
      <c r="AK275" s="117" t="str">
        <f>IF($B275="", "", SUMIF(Recipes!$C$11:$C$5010, $B275, Recipes!$BB$11:$BB$5010))</f>
        <v/>
      </c>
      <c r="AM275" s="133" t="str">
        <f t="shared" si="134"/>
        <v/>
      </c>
      <c r="AO275" s="133" t="str">
        <f>IF($AM275="", "", IF($AO$8='Shopping List'!$BR$6, 0, $J275))</f>
        <v/>
      </c>
      <c r="AQ275" s="133" t="str">
        <f t="shared" si="135"/>
        <v/>
      </c>
      <c r="AS275" s="133" t="str">
        <f t="shared" si="136"/>
        <v/>
      </c>
      <c r="AU275" s="133" t="str">
        <f>IF($AQ275="", "", IF($AW$8='Shopping List'!$BR$6, 0, IFERROR($K275-$AS275, "")))</f>
        <v/>
      </c>
      <c r="AW275" s="137" t="str">
        <f>IF($AQ275="", "", IF(OR($AW$8='Shopping List'!$BR$6, $AU275&lt;=0), 0, IFERROR($K275-$AS275, "")))</f>
        <v/>
      </c>
      <c r="AY275" s="111" t="str">
        <f t="shared" si="137"/>
        <v/>
      </c>
      <c r="BA275" s="83" t="str">
        <f t="shared" si="138"/>
        <v/>
      </c>
      <c r="BC275" s="120" t="str">
        <f t="shared" si="127"/>
        <v>X</v>
      </c>
      <c r="BE275" s="90" t="str">
        <f t="shared" si="128"/>
        <v/>
      </c>
      <c r="BF275" s="90" t="str">
        <f t="shared" si="139"/>
        <v/>
      </c>
      <c r="BG275" s="111" t="str">
        <f t="shared" si="140"/>
        <v/>
      </c>
      <c r="BI275" s="90" t="str">
        <f t="shared" si="141"/>
        <v/>
      </c>
      <c r="BK275" s="120" t="str">
        <f>IF($I275="", "", IF(COUNTIF($I$11:$I275, $I275)&gt;1, "", $I275))</f>
        <v/>
      </c>
      <c r="BL275" s="90" t="str">
        <f t="shared" si="142"/>
        <v/>
      </c>
      <c r="BN275" s="90">
        <v>265</v>
      </c>
      <c r="BO275" s="120" t="str">
        <f t="shared" si="143"/>
        <v/>
      </c>
      <c r="BQ275" s="114" t="str">
        <f t="shared" si="129"/>
        <v/>
      </c>
    </row>
    <row r="276" spans="1:69" x14ac:dyDescent="0.25">
      <c r="A276" s="4"/>
      <c r="B276" s="37"/>
      <c r="C276" s="38"/>
      <c r="D276" s="39"/>
      <c r="E276" s="38"/>
      <c r="F276" s="47"/>
      <c r="G276" s="48"/>
      <c r="H276" s="52"/>
      <c r="I276" s="40"/>
      <c r="J276" s="56"/>
      <c r="K276" s="57"/>
      <c r="L276" s="40"/>
      <c r="M276" s="4"/>
      <c r="R276" s="26" t="str">
        <f t="shared" si="130"/>
        <v/>
      </c>
      <c r="S276" s="27" t="str">
        <f t="shared" si="131"/>
        <v/>
      </c>
      <c r="U276" s="18" t="str">
        <f t="shared" si="132"/>
        <v/>
      </c>
      <c r="W276" s="18" t="str">
        <f t="shared" si="116"/>
        <v/>
      </c>
      <c r="X276" s="18" t="str">
        <f t="shared" si="117"/>
        <v/>
      </c>
      <c r="Y276" s="18" t="str">
        <f t="shared" si="118"/>
        <v/>
      </c>
      <c r="Z276" s="18" t="str">
        <f t="shared" si="119"/>
        <v/>
      </c>
      <c r="AA276" s="18" t="str">
        <f t="shared" si="120"/>
        <v/>
      </c>
      <c r="AB276" s="18" t="str">
        <f t="shared" si="121"/>
        <v/>
      </c>
      <c r="AC276" s="18" t="str">
        <f t="shared" si="122"/>
        <v/>
      </c>
      <c r="AD276" s="18" t="str">
        <f t="shared" si="123"/>
        <v/>
      </c>
      <c r="AE276" s="18" t="str">
        <f t="shared" si="124"/>
        <v/>
      </c>
      <c r="AF276" s="18" t="str">
        <f t="shared" si="125"/>
        <v/>
      </c>
      <c r="AG276" s="18" t="str">
        <f t="shared" si="126"/>
        <v/>
      </c>
      <c r="AI276" s="117" t="str">
        <f t="shared" si="133"/>
        <v/>
      </c>
      <c r="AK276" s="117" t="str">
        <f>IF($B276="", "", SUMIF(Recipes!$C$11:$C$5010, $B276, Recipes!$BB$11:$BB$5010))</f>
        <v/>
      </c>
      <c r="AM276" s="133" t="str">
        <f t="shared" si="134"/>
        <v/>
      </c>
      <c r="AO276" s="133" t="str">
        <f>IF($AM276="", "", IF($AO$8='Shopping List'!$BR$6, 0, $J276))</f>
        <v/>
      </c>
      <c r="AQ276" s="133" t="str">
        <f t="shared" si="135"/>
        <v/>
      </c>
      <c r="AS276" s="133" t="str">
        <f t="shared" si="136"/>
        <v/>
      </c>
      <c r="AU276" s="133" t="str">
        <f>IF($AQ276="", "", IF($AW$8='Shopping List'!$BR$6, 0, IFERROR($K276-$AS276, "")))</f>
        <v/>
      </c>
      <c r="AW276" s="137" t="str">
        <f>IF($AQ276="", "", IF(OR($AW$8='Shopping List'!$BR$6, $AU276&lt;=0), 0, IFERROR($K276-$AS276, "")))</f>
        <v/>
      </c>
      <c r="AY276" s="111" t="str">
        <f t="shared" si="137"/>
        <v/>
      </c>
      <c r="BA276" s="83" t="str">
        <f t="shared" si="138"/>
        <v/>
      </c>
      <c r="BC276" s="120" t="str">
        <f t="shared" si="127"/>
        <v>X</v>
      </c>
      <c r="BE276" s="90" t="str">
        <f t="shared" si="128"/>
        <v/>
      </c>
      <c r="BF276" s="90" t="str">
        <f t="shared" si="139"/>
        <v/>
      </c>
      <c r="BG276" s="111" t="str">
        <f t="shared" si="140"/>
        <v/>
      </c>
      <c r="BI276" s="90" t="str">
        <f t="shared" si="141"/>
        <v/>
      </c>
      <c r="BK276" s="120" t="str">
        <f>IF($I276="", "", IF(COUNTIF($I$11:$I276, $I276)&gt;1, "", $I276))</f>
        <v/>
      </c>
      <c r="BL276" s="90" t="str">
        <f t="shared" si="142"/>
        <v/>
      </c>
      <c r="BN276" s="90">
        <v>266</v>
      </c>
      <c r="BO276" s="120" t="str">
        <f t="shared" si="143"/>
        <v/>
      </c>
      <c r="BQ276" s="114" t="str">
        <f t="shared" si="129"/>
        <v/>
      </c>
    </row>
    <row r="277" spans="1:69" x14ac:dyDescent="0.25">
      <c r="A277" s="4"/>
      <c r="B277" s="37"/>
      <c r="C277" s="38"/>
      <c r="D277" s="39"/>
      <c r="E277" s="38"/>
      <c r="F277" s="47"/>
      <c r="G277" s="48"/>
      <c r="H277" s="52"/>
      <c r="I277" s="40"/>
      <c r="J277" s="56"/>
      <c r="K277" s="57"/>
      <c r="L277" s="40"/>
      <c r="M277" s="4"/>
      <c r="R277" s="26" t="str">
        <f t="shared" si="130"/>
        <v/>
      </c>
      <c r="S277" s="27" t="str">
        <f t="shared" si="131"/>
        <v/>
      </c>
      <c r="U277" s="18" t="str">
        <f t="shared" si="132"/>
        <v/>
      </c>
      <c r="W277" s="18" t="str">
        <f t="shared" si="116"/>
        <v/>
      </c>
      <c r="X277" s="18" t="str">
        <f t="shared" si="117"/>
        <v/>
      </c>
      <c r="Y277" s="18" t="str">
        <f t="shared" si="118"/>
        <v/>
      </c>
      <c r="Z277" s="18" t="str">
        <f t="shared" si="119"/>
        <v/>
      </c>
      <c r="AA277" s="18" t="str">
        <f t="shared" si="120"/>
        <v/>
      </c>
      <c r="AB277" s="18" t="str">
        <f t="shared" si="121"/>
        <v/>
      </c>
      <c r="AC277" s="18" t="str">
        <f t="shared" si="122"/>
        <v/>
      </c>
      <c r="AD277" s="18" t="str">
        <f t="shared" si="123"/>
        <v/>
      </c>
      <c r="AE277" s="18" t="str">
        <f t="shared" si="124"/>
        <v/>
      </c>
      <c r="AF277" s="18" t="str">
        <f t="shared" si="125"/>
        <v/>
      </c>
      <c r="AG277" s="18" t="str">
        <f t="shared" si="126"/>
        <v/>
      </c>
      <c r="AI277" s="117" t="str">
        <f t="shared" si="133"/>
        <v/>
      </c>
      <c r="AK277" s="117" t="str">
        <f>IF($B277="", "", SUMIF(Recipes!$C$11:$C$5010, $B277, Recipes!$BB$11:$BB$5010))</f>
        <v/>
      </c>
      <c r="AM277" s="133" t="str">
        <f t="shared" si="134"/>
        <v/>
      </c>
      <c r="AO277" s="133" t="str">
        <f>IF($AM277="", "", IF($AO$8='Shopping List'!$BR$6, 0, $J277))</f>
        <v/>
      </c>
      <c r="AQ277" s="133" t="str">
        <f t="shared" si="135"/>
        <v/>
      </c>
      <c r="AS277" s="133" t="str">
        <f t="shared" si="136"/>
        <v/>
      </c>
      <c r="AU277" s="133" t="str">
        <f>IF($AQ277="", "", IF($AW$8='Shopping List'!$BR$6, 0, IFERROR($K277-$AS277, "")))</f>
        <v/>
      </c>
      <c r="AW277" s="137" t="str">
        <f>IF($AQ277="", "", IF(OR($AW$8='Shopping List'!$BR$6, $AU277&lt;=0), 0, IFERROR($K277-$AS277, "")))</f>
        <v/>
      </c>
      <c r="AY277" s="111" t="str">
        <f t="shared" si="137"/>
        <v/>
      </c>
      <c r="BA277" s="83" t="str">
        <f t="shared" si="138"/>
        <v/>
      </c>
      <c r="BC277" s="120" t="str">
        <f t="shared" si="127"/>
        <v>X</v>
      </c>
      <c r="BE277" s="90" t="str">
        <f t="shared" si="128"/>
        <v/>
      </c>
      <c r="BF277" s="90" t="str">
        <f t="shared" si="139"/>
        <v/>
      </c>
      <c r="BG277" s="111" t="str">
        <f t="shared" si="140"/>
        <v/>
      </c>
      <c r="BI277" s="90" t="str">
        <f t="shared" si="141"/>
        <v/>
      </c>
      <c r="BK277" s="120" t="str">
        <f>IF($I277="", "", IF(COUNTIF($I$11:$I277, $I277)&gt;1, "", $I277))</f>
        <v/>
      </c>
      <c r="BL277" s="90" t="str">
        <f t="shared" si="142"/>
        <v/>
      </c>
      <c r="BN277" s="90">
        <v>267</v>
      </c>
      <c r="BO277" s="120" t="str">
        <f t="shared" si="143"/>
        <v/>
      </c>
      <c r="BQ277" s="114" t="str">
        <f t="shared" si="129"/>
        <v/>
      </c>
    </row>
    <row r="278" spans="1:69" x14ac:dyDescent="0.25">
      <c r="A278" s="4"/>
      <c r="B278" s="37"/>
      <c r="C278" s="38"/>
      <c r="D278" s="39"/>
      <c r="E278" s="38"/>
      <c r="F278" s="47"/>
      <c r="G278" s="48"/>
      <c r="H278" s="52"/>
      <c r="I278" s="40"/>
      <c r="J278" s="56"/>
      <c r="K278" s="57"/>
      <c r="L278" s="40"/>
      <c r="M278" s="4"/>
      <c r="R278" s="26" t="str">
        <f t="shared" si="130"/>
        <v/>
      </c>
      <c r="S278" s="27" t="str">
        <f t="shared" si="131"/>
        <v/>
      </c>
      <c r="U278" s="18" t="str">
        <f t="shared" si="132"/>
        <v/>
      </c>
      <c r="W278" s="18" t="str">
        <f t="shared" si="116"/>
        <v/>
      </c>
      <c r="X278" s="18" t="str">
        <f t="shared" si="117"/>
        <v/>
      </c>
      <c r="Y278" s="18" t="str">
        <f t="shared" si="118"/>
        <v/>
      </c>
      <c r="Z278" s="18" t="str">
        <f t="shared" si="119"/>
        <v/>
      </c>
      <c r="AA278" s="18" t="str">
        <f t="shared" si="120"/>
        <v/>
      </c>
      <c r="AB278" s="18" t="str">
        <f t="shared" si="121"/>
        <v/>
      </c>
      <c r="AC278" s="18" t="str">
        <f t="shared" si="122"/>
        <v/>
      </c>
      <c r="AD278" s="18" t="str">
        <f t="shared" si="123"/>
        <v/>
      </c>
      <c r="AE278" s="18" t="str">
        <f t="shared" si="124"/>
        <v/>
      </c>
      <c r="AF278" s="18" t="str">
        <f t="shared" si="125"/>
        <v/>
      </c>
      <c r="AG278" s="18" t="str">
        <f t="shared" si="126"/>
        <v/>
      </c>
      <c r="AI278" s="117" t="str">
        <f t="shared" si="133"/>
        <v/>
      </c>
      <c r="AK278" s="117" t="str">
        <f>IF($B278="", "", SUMIF(Recipes!$C$11:$C$5010, $B278, Recipes!$BB$11:$BB$5010))</f>
        <v/>
      </c>
      <c r="AM278" s="133" t="str">
        <f t="shared" si="134"/>
        <v/>
      </c>
      <c r="AO278" s="133" t="str">
        <f>IF($AM278="", "", IF($AO$8='Shopping List'!$BR$6, 0, $J278))</f>
        <v/>
      </c>
      <c r="AQ278" s="133" t="str">
        <f t="shared" si="135"/>
        <v/>
      </c>
      <c r="AS278" s="133" t="str">
        <f t="shared" si="136"/>
        <v/>
      </c>
      <c r="AU278" s="133" t="str">
        <f>IF($AQ278="", "", IF($AW$8='Shopping List'!$BR$6, 0, IFERROR($K278-$AS278, "")))</f>
        <v/>
      </c>
      <c r="AW278" s="137" t="str">
        <f>IF($AQ278="", "", IF(OR($AW$8='Shopping List'!$BR$6, $AU278&lt;=0), 0, IFERROR($K278-$AS278, "")))</f>
        <v/>
      </c>
      <c r="AY278" s="111" t="str">
        <f t="shared" si="137"/>
        <v/>
      </c>
      <c r="BA278" s="83" t="str">
        <f t="shared" si="138"/>
        <v/>
      </c>
      <c r="BC278" s="120" t="str">
        <f t="shared" si="127"/>
        <v>X</v>
      </c>
      <c r="BE278" s="90" t="str">
        <f t="shared" si="128"/>
        <v/>
      </c>
      <c r="BF278" s="90" t="str">
        <f t="shared" si="139"/>
        <v/>
      </c>
      <c r="BG278" s="111" t="str">
        <f t="shared" si="140"/>
        <v/>
      </c>
      <c r="BI278" s="90" t="str">
        <f t="shared" si="141"/>
        <v/>
      </c>
      <c r="BK278" s="120" t="str">
        <f>IF($I278="", "", IF(COUNTIF($I$11:$I278, $I278)&gt;1, "", $I278))</f>
        <v/>
      </c>
      <c r="BL278" s="90" t="str">
        <f t="shared" si="142"/>
        <v/>
      </c>
      <c r="BN278" s="90">
        <v>268</v>
      </c>
      <c r="BO278" s="120" t="str">
        <f t="shared" si="143"/>
        <v/>
      </c>
      <c r="BQ278" s="114" t="str">
        <f t="shared" si="129"/>
        <v/>
      </c>
    </row>
    <row r="279" spans="1:69" x14ac:dyDescent="0.25">
      <c r="A279" s="4"/>
      <c r="B279" s="37"/>
      <c r="C279" s="38"/>
      <c r="D279" s="39"/>
      <c r="E279" s="38"/>
      <c r="F279" s="47"/>
      <c r="G279" s="48"/>
      <c r="H279" s="52"/>
      <c r="I279" s="40"/>
      <c r="J279" s="56"/>
      <c r="K279" s="57"/>
      <c r="L279" s="40"/>
      <c r="M279" s="4"/>
      <c r="R279" s="26" t="str">
        <f t="shared" si="130"/>
        <v/>
      </c>
      <c r="S279" s="27" t="str">
        <f t="shared" si="131"/>
        <v/>
      </c>
      <c r="U279" s="18" t="str">
        <f t="shared" si="132"/>
        <v/>
      </c>
      <c r="W279" s="18" t="str">
        <f t="shared" si="116"/>
        <v/>
      </c>
      <c r="X279" s="18" t="str">
        <f t="shared" si="117"/>
        <v/>
      </c>
      <c r="Y279" s="18" t="str">
        <f t="shared" si="118"/>
        <v/>
      </c>
      <c r="Z279" s="18" t="str">
        <f t="shared" si="119"/>
        <v/>
      </c>
      <c r="AA279" s="18" t="str">
        <f t="shared" si="120"/>
        <v/>
      </c>
      <c r="AB279" s="18" t="str">
        <f t="shared" si="121"/>
        <v/>
      </c>
      <c r="AC279" s="18" t="str">
        <f t="shared" si="122"/>
        <v/>
      </c>
      <c r="AD279" s="18" t="str">
        <f t="shared" si="123"/>
        <v/>
      </c>
      <c r="AE279" s="18" t="str">
        <f t="shared" si="124"/>
        <v/>
      </c>
      <c r="AF279" s="18" t="str">
        <f t="shared" si="125"/>
        <v/>
      </c>
      <c r="AG279" s="18" t="str">
        <f t="shared" si="126"/>
        <v/>
      </c>
      <c r="AI279" s="117" t="str">
        <f t="shared" si="133"/>
        <v/>
      </c>
      <c r="AK279" s="117" t="str">
        <f>IF($B279="", "", SUMIF(Recipes!$C$11:$C$5010, $B279, Recipes!$BB$11:$BB$5010))</f>
        <v/>
      </c>
      <c r="AM279" s="133" t="str">
        <f t="shared" si="134"/>
        <v/>
      </c>
      <c r="AO279" s="133" t="str">
        <f>IF($AM279="", "", IF($AO$8='Shopping List'!$BR$6, 0, $J279))</f>
        <v/>
      </c>
      <c r="AQ279" s="133" t="str">
        <f t="shared" si="135"/>
        <v/>
      </c>
      <c r="AS279" s="133" t="str">
        <f t="shared" si="136"/>
        <v/>
      </c>
      <c r="AU279" s="133" t="str">
        <f>IF($AQ279="", "", IF($AW$8='Shopping List'!$BR$6, 0, IFERROR($K279-$AS279, "")))</f>
        <v/>
      </c>
      <c r="AW279" s="137" t="str">
        <f>IF($AQ279="", "", IF(OR($AW$8='Shopping List'!$BR$6, $AU279&lt;=0), 0, IFERROR($K279-$AS279, "")))</f>
        <v/>
      </c>
      <c r="AY279" s="111" t="str">
        <f t="shared" si="137"/>
        <v/>
      </c>
      <c r="BA279" s="83" t="str">
        <f t="shared" si="138"/>
        <v/>
      </c>
      <c r="BC279" s="120" t="str">
        <f t="shared" si="127"/>
        <v>X</v>
      </c>
      <c r="BE279" s="90" t="str">
        <f t="shared" si="128"/>
        <v/>
      </c>
      <c r="BF279" s="90" t="str">
        <f t="shared" si="139"/>
        <v/>
      </c>
      <c r="BG279" s="111" t="str">
        <f t="shared" si="140"/>
        <v/>
      </c>
      <c r="BI279" s="90" t="str">
        <f t="shared" si="141"/>
        <v/>
      </c>
      <c r="BK279" s="120" t="str">
        <f>IF($I279="", "", IF(COUNTIF($I$11:$I279, $I279)&gt;1, "", $I279))</f>
        <v/>
      </c>
      <c r="BL279" s="90" t="str">
        <f t="shared" si="142"/>
        <v/>
      </c>
      <c r="BN279" s="90">
        <v>269</v>
      </c>
      <c r="BO279" s="120" t="str">
        <f t="shared" si="143"/>
        <v/>
      </c>
      <c r="BQ279" s="114" t="str">
        <f t="shared" si="129"/>
        <v/>
      </c>
    </row>
    <row r="280" spans="1:69" x14ac:dyDescent="0.25">
      <c r="A280" s="4"/>
      <c r="B280" s="37"/>
      <c r="C280" s="38"/>
      <c r="D280" s="39"/>
      <c r="E280" s="38"/>
      <c r="F280" s="47"/>
      <c r="G280" s="48"/>
      <c r="H280" s="52"/>
      <c r="I280" s="40"/>
      <c r="J280" s="56"/>
      <c r="K280" s="57"/>
      <c r="L280" s="40"/>
      <c r="M280" s="4"/>
      <c r="R280" s="26" t="str">
        <f t="shared" si="130"/>
        <v/>
      </c>
      <c r="S280" s="27" t="str">
        <f t="shared" si="131"/>
        <v/>
      </c>
      <c r="U280" s="18" t="str">
        <f t="shared" si="132"/>
        <v/>
      </c>
      <c r="W280" s="18" t="str">
        <f t="shared" si="116"/>
        <v/>
      </c>
      <c r="X280" s="18" t="str">
        <f t="shared" si="117"/>
        <v/>
      </c>
      <c r="Y280" s="18" t="str">
        <f t="shared" si="118"/>
        <v/>
      </c>
      <c r="Z280" s="18" t="str">
        <f t="shared" si="119"/>
        <v/>
      </c>
      <c r="AA280" s="18" t="str">
        <f t="shared" si="120"/>
        <v/>
      </c>
      <c r="AB280" s="18" t="str">
        <f t="shared" si="121"/>
        <v/>
      </c>
      <c r="AC280" s="18" t="str">
        <f t="shared" si="122"/>
        <v/>
      </c>
      <c r="AD280" s="18" t="str">
        <f t="shared" si="123"/>
        <v/>
      </c>
      <c r="AE280" s="18" t="str">
        <f t="shared" si="124"/>
        <v/>
      </c>
      <c r="AF280" s="18" t="str">
        <f t="shared" si="125"/>
        <v/>
      </c>
      <c r="AG280" s="18" t="str">
        <f t="shared" si="126"/>
        <v/>
      </c>
      <c r="AI280" s="117" t="str">
        <f t="shared" si="133"/>
        <v/>
      </c>
      <c r="AK280" s="117" t="str">
        <f>IF($B280="", "", SUMIF(Recipes!$C$11:$C$5010, $B280, Recipes!$BB$11:$BB$5010))</f>
        <v/>
      </c>
      <c r="AM280" s="133" t="str">
        <f t="shared" si="134"/>
        <v/>
      </c>
      <c r="AO280" s="133" t="str">
        <f>IF($AM280="", "", IF($AO$8='Shopping List'!$BR$6, 0, $J280))</f>
        <v/>
      </c>
      <c r="AQ280" s="133" t="str">
        <f t="shared" si="135"/>
        <v/>
      </c>
      <c r="AS280" s="133" t="str">
        <f t="shared" si="136"/>
        <v/>
      </c>
      <c r="AU280" s="133" t="str">
        <f>IF($AQ280="", "", IF($AW$8='Shopping List'!$BR$6, 0, IFERROR($K280-$AS280, "")))</f>
        <v/>
      </c>
      <c r="AW280" s="137" t="str">
        <f>IF($AQ280="", "", IF(OR($AW$8='Shopping List'!$BR$6, $AU280&lt;=0), 0, IFERROR($K280-$AS280, "")))</f>
        <v/>
      </c>
      <c r="AY280" s="111" t="str">
        <f t="shared" si="137"/>
        <v/>
      </c>
      <c r="BA280" s="83" t="str">
        <f t="shared" si="138"/>
        <v/>
      </c>
      <c r="BC280" s="120" t="str">
        <f t="shared" si="127"/>
        <v>X</v>
      </c>
      <c r="BE280" s="90" t="str">
        <f t="shared" si="128"/>
        <v/>
      </c>
      <c r="BF280" s="90" t="str">
        <f t="shared" si="139"/>
        <v/>
      </c>
      <c r="BG280" s="111" t="str">
        <f t="shared" si="140"/>
        <v/>
      </c>
      <c r="BI280" s="90" t="str">
        <f t="shared" si="141"/>
        <v/>
      </c>
      <c r="BK280" s="120" t="str">
        <f>IF($I280="", "", IF(COUNTIF($I$11:$I280, $I280)&gt;1, "", $I280))</f>
        <v/>
      </c>
      <c r="BL280" s="90" t="str">
        <f t="shared" si="142"/>
        <v/>
      </c>
      <c r="BN280" s="90">
        <v>270</v>
      </c>
      <c r="BO280" s="120" t="str">
        <f t="shared" si="143"/>
        <v/>
      </c>
      <c r="BQ280" s="114" t="str">
        <f t="shared" si="129"/>
        <v/>
      </c>
    </row>
    <row r="281" spans="1:69" x14ac:dyDescent="0.25">
      <c r="A281" s="4"/>
      <c r="B281" s="37"/>
      <c r="C281" s="38"/>
      <c r="D281" s="39"/>
      <c r="E281" s="38"/>
      <c r="F281" s="47"/>
      <c r="G281" s="48"/>
      <c r="H281" s="52"/>
      <c r="I281" s="40"/>
      <c r="J281" s="56"/>
      <c r="K281" s="57"/>
      <c r="L281" s="40"/>
      <c r="M281" s="4"/>
      <c r="R281" s="26" t="str">
        <f t="shared" si="130"/>
        <v/>
      </c>
      <c r="S281" s="27" t="str">
        <f t="shared" si="131"/>
        <v/>
      </c>
      <c r="U281" s="18" t="str">
        <f t="shared" si="132"/>
        <v/>
      </c>
      <c r="W281" s="18" t="str">
        <f t="shared" si="116"/>
        <v/>
      </c>
      <c r="X281" s="18" t="str">
        <f t="shared" si="117"/>
        <v/>
      </c>
      <c r="Y281" s="18" t="str">
        <f t="shared" si="118"/>
        <v/>
      </c>
      <c r="Z281" s="18" t="str">
        <f t="shared" si="119"/>
        <v/>
      </c>
      <c r="AA281" s="18" t="str">
        <f t="shared" si="120"/>
        <v/>
      </c>
      <c r="AB281" s="18" t="str">
        <f t="shared" si="121"/>
        <v/>
      </c>
      <c r="AC281" s="18" t="str">
        <f t="shared" si="122"/>
        <v/>
      </c>
      <c r="AD281" s="18" t="str">
        <f t="shared" si="123"/>
        <v/>
      </c>
      <c r="AE281" s="18" t="str">
        <f t="shared" si="124"/>
        <v/>
      </c>
      <c r="AF281" s="18" t="str">
        <f t="shared" si="125"/>
        <v/>
      </c>
      <c r="AG281" s="18" t="str">
        <f t="shared" si="126"/>
        <v/>
      </c>
      <c r="AI281" s="117" t="str">
        <f t="shared" si="133"/>
        <v/>
      </c>
      <c r="AK281" s="117" t="str">
        <f>IF($B281="", "", SUMIF(Recipes!$C$11:$C$5010, $B281, Recipes!$BB$11:$BB$5010))</f>
        <v/>
      </c>
      <c r="AM281" s="133" t="str">
        <f t="shared" si="134"/>
        <v/>
      </c>
      <c r="AO281" s="133" t="str">
        <f>IF($AM281="", "", IF($AO$8='Shopping List'!$BR$6, 0, $J281))</f>
        <v/>
      </c>
      <c r="AQ281" s="133" t="str">
        <f t="shared" si="135"/>
        <v/>
      </c>
      <c r="AS281" s="133" t="str">
        <f t="shared" si="136"/>
        <v/>
      </c>
      <c r="AU281" s="133" t="str">
        <f>IF($AQ281="", "", IF($AW$8='Shopping List'!$BR$6, 0, IFERROR($K281-$AS281, "")))</f>
        <v/>
      </c>
      <c r="AW281" s="137" t="str">
        <f>IF($AQ281="", "", IF(OR($AW$8='Shopping List'!$BR$6, $AU281&lt;=0), 0, IFERROR($K281-$AS281, "")))</f>
        <v/>
      </c>
      <c r="AY281" s="111" t="str">
        <f t="shared" si="137"/>
        <v/>
      </c>
      <c r="BA281" s="83" t="str">
        <f t="shared" si="138"/>
        <v/>
      </c>
      <c r="BC281" s="120" t="str">
        <f t="shared" si="127"/>
        <v>X</v>
      </c>
      <c r="BE281" s="90" t="str">
        <f t="shared" si="128"/>
        <v/>
      </c>
      <c r="BF281" s="90" t="str">
        <f t="shared" si="139"/>
        <v/>
      </c>
      <c r="BG281" s="111" t="str">
        <f t="shared" si="140"/>
        <v/>
      </c>
      <c r="BI281" s="90" t="str">
        <f t="shared" si="141"/>
        <v/>
      </c>
      <c r="BK281" s="120" t="str">
        <f>IF($I281="", "", IF(COUNTIF($I$11:$I281, $I281)&gt;1, "", $I281))</f>
        <v/>
      </c>
      <c r="BL281" s="90" t="str">
        <f t="shared" si="142"/>
        <v/>
      </c>
      <c r="BN281" s="90">
        <v>271</v>
      </c>
      <c r="BO281" s="120" t="str">
        <f t="shared" si="143"/>
        <v/>
      </c>
      <c r="BQ281" s="114" t="str">
        <f t="shared" si="129"/>
        <v/>
      </c>
    </row>
    <row r="282" spans="1:69" x14ac:dyDescent="0.25">
      <c r="A282" s="4"/>
      <c r="B282" s="37"/>
      <c r="C282" s="38"/>
      <c r="D282" s="39"/>
      <c r="E282" s="38"/>
      <c r="F282" s="47"/>
      <c r="G282" s="48"/>
      <c r="H282" s="52"/>
      <c r="I282" s="40"/>
      <c r="J282" s="56"/>
      <c r="K282" s="57"/>
      <c r="L282" s="40"/>
      <c r="M282" s="4"/>
      <c r="R282" s="26" t="str">
        <f t="shared" si="130"/>
        <v/>
      </c>
      <c r="S282" s="27" t="str">
        <f t="shared" si="131"/>
        <v/>
      </c>
      <c r="U282" s="18" t="str">
        <f t="shared" si="132"/>
        <v/>
      </c>
      <c r="W282" s="18" t="str">
        <f t="shared" si="116"/>
        <v/>
      </c>
      <c r="X282" s="18" t="str">
        <f t="shared" si="117"/>
        <v/>
      </c>
      <c r="Y282" s="18" t="str">
        <f t="shared" si="118"/>
        <v/>
      </c>
      <c r="Z282" s="18" t="str">
        <f t="shared" si="119"/>
        <v/>
      </c>
      <c r="AA282" s="18" t="str">
        <f t="shared" si="120"/>
        <v/>
      </c>
      <c r="AB282" s="18" t="str">
        <f t="shared" si="121"/>
        <v/>
      </c>
      <c r="AC282" s="18" t="str">
        <f t="shared" si="122"/>
        <v/>
      </c>
      <c r="AD282" s="18" t="str">
        <f t="shared" si="123"/>
        <v/>
      </c>
      <c r="AE282" s="18" t="str">
        <f t="shared" si="124"/>
        <v/>
      </c>
      <c r="AF282" s="18" t="str">
        <f t="shared" si="125"/>
        <v/>
      </c>
      <c r="AG282" s="18" t="str">
        <f t="shared" si="126"/>
        <v/>
      </c>
      <c r="AI282" s="117" t="str">
        <f t="shared" si="133"/>
        <v/>
      </c>
      <c r="AK282" s="117" t="str">
        <f>IF($B282="", "", SUMIF(Recipes!$C$11:$C$5010, $B282, Recipes!$BB$11:$BB$5010))</f>
        <v/>
      </c>
      <c r="AM282" s="133" t="str">
        <f t="shared" si="134"/>
        <v/>
      </c>
      <c r="AO282" s="133" t="str">
        <f>IF($AM282="", "", IF($AO$8='Shopping List'!$BR$6, 0, $J282))</f>
        <v/>
      </c>
      <c r="AQ282" s="133" t="str">
        <f t="shared" si="135"/>
        <v/>
      </c>
      <c r="AS282" s="133" t="str">
        <f t="shared" si="136"/>
        <v/>
      </c>
      <c r="AU282" s="133" t="str">
        <f>IF($AQ282="", "", IF($AW$8='Shopping List'!$BR$6, 0, IFERROR($K282-$AS282, "")))</f>
        <v/>
      </c>
      <c r="AW282" s="137" t="str">
        <f>IF($AQ282="", "", IF(OR($AW$8='Shopping List'!$BR$6, $AU282&lt;=0), 0, IFERROR($K282-$AS282, "")))</f>
        <v/>
      </c>
      <c r="AY282" s="111" t="str">
        <f t="shared" si="137"/>
        <v/>
      </c>
      <c r="BA282" s="83" t="str">
        <f t="shared" si="138"/>
        <v/>
      </c>
      <c r="BC282" s="120" t="str">
        <f t="shared" si="127"/>
        <v>X</v>
      </c>
      <c r="BE282" s="90" t="str">
        <f t="shared" si="128"/>
        <v/>
      </c>
      <c r="BF282" s="90" t="str">
        <f t="shared" si="139"/>
        <v/>
      </c>
      <c r="BG282" s="111" t="str">
        <f t="shared" si="140"/>
        <v/>
      </c>
      <c r="BI282" s="90" t="str">
        <f t="shared" si="141"/>
        <v/>
      </c>
      <c r="BK282" s="120" t="str">
        <f>IF($I282="", "", IF(COUNTIF($I$11:$I282, $I282)&gt;1, "", $I282))</f>
        <v/>
      </c>
      <c r="BL282" s="90" t="str">
        <f t="shared" si="142"/>
        <v/>
      </c>
      <c r="BN282" s="90">
        <v>272</v>
      </c>
      <c r="BO282" s="120" t="str">
        <f t="shared" si="143"/>
        <v/>
      </c>
      <c r="BQ282" s="114" t="str">
        <f t="shared" si="129"/>
        <v/>
      </c>
    </row>
    <row r="283" spans="1:69" x14ac:dyDescent="0.25">
      <c r="A283" s="4"/>
      <c r="B283" s="37"/>
      <c r="C283" s="38"/>
      <c r="D283" s="39"/>
      <c r="E283" s="38"/>
      <c r="F283" s="47"/>
      <c r="G283" s="48"/>
      <c r="H283" s="52"/>
      <c r="I283" s="40"/>
      <c r="J283" s="56"/>
      <c r="K283" s="57"/>
      <c r="L283" s="40"/>
      <c r="M283" s="4"/>
      <c r="R283" s="26" t="str">
        <f t="shared" si="130"/>
        <v/>
      </c>
      <c r="S283" s="27" t="str">
        <f t="shared" si="131"/>
        <v/>
      </c>
      <c r="U283" s="18" t="str">
        <f t="shared" si="132"/>
        <v/>
      </c>
      <c r="W283" s="18" t="str">
        <f t="shared" si="116"/>
        <v/>
      </c>
      <c r="X283" s="18" t="str">
        <f t="shared" si="117"/>
        <v/>
      </c>
      <c r="Y283" s="18" t="str">
        <f t="shared" si="118"/>
        <v/>
      </c>
      <c r="Z283" s="18" t="str">
        <f t="shared" si="119"/>
        <v/>
      </c>
      <c r="AA283" s="18" t="str">
        <f t="shared" si="120"/>
        <v/>
      </c>
      <c r="AB283" s="18" t="str">
        <f t="shared" si="121"/>
        <v/>
      </c>
      <c r="AC283" s="18" t="str">
        <f t="shared" si="122"/>
        <v/>
      </c>
      <c r="AD283" s="18" t="str">
        <f t="shared" si="123"/>
        <v/>
      </c>
      <c r="AE283" s="18" t="str">
        <f t="shared" si="124"/>
        <v/>
      </c>
      <c r="AF283" s="18" t="str">
        <f t="shared" si="125"/>
        <v/>
      </c>
      <c r="AG283" s="18" t="str">
        <f t="shared" si="126"/>
        <v/>
      </c>
      <c r="AI283" s="117" t="str">
        <f t="shared" si="133"/>
        <v/>
      </c>
      <c r="AK283" s="117" t="str">
        <f>IF($B283="", "", SUMIF(Recipes!$C$11:$C$5010, $B283, Recipes!$BB$11:$BB$5010))</f>
        <v/>
      </c>
      <c r="AM283" s="133" t="str">
        <f t="shared" si="134"/>
        <v/>
      </c>
      <c r="AO283" s="133" t="str">
        <f>IF($AM283="", "", IF($AO$8='Shopping List'!$BR$6, 0, $J283))</f>
        <v/>
      </c>
      <c r="AQ283" s="133" t="str">
        <f t="shared" si="135"/>
        <v/>
      </c>
      <c r="AS283" s="133" t="str">
        <f t="shared" si="136"/>
        <v/>
      </c>
      <c r="AU283" s="133" t="str">
        <f>IF($AQ283="", "", IF($AW$8='Shopping List'!$BR$6, 0, IFERROR($K283-$AS283, "")))</f>
        <v/>
      </c>
      <c r="AW283" s="137" t="str">
        <f>IF($AQ283="", "", IF(OR($AW$8='Shopping List'!$BR$6, $AU283&lt;=0), 0, IFERROR($K283-$AS283, "")))</f>
        <v/>
      </c>
      <c r="AY283" s="111" t="str">
        <f t="shared" si="137"/>
        <v/>
      </c>
      <c r="BA283" s="83" t="str">
        <f t="shared" si="138"/>
        <v/>
      </c>
      <c r="BC283" s="120" t="str">
        <f t="shared" si="127"/>
        <v>X</v>
      </c>
      <c r="BE283" s="90" t="str">
        <f t="shared" si="128"/>
        <v/>
      </c>
      <c r="BF283" s="90" t="str">
        <f t="shared" si="139"/>
        <v/>
      </c>
      <c r="BG283" s="111" t="str">
        <f t="shared" si="140"/>
        <v/>
      </c>
      <c r="BI283" s="90" t="str">
        <f t="shared" si="141"/>
        <v/>
      </c>
      <c r="BK283" s="120" t="str">
        <f>IF($I283="", "", IF(COUNTIF($I$11:$I283, $I283)&gt;1, "", $I283))</f>
        <v/>
      </c>
      <c r="BL283" s="90" t="str">
        <f t="shared" si="142"/>
        <v/>
      </c>
      <c r="BN283" s="90">
        <v>273</v>
      </c>
      <c r="BO283" s="120" t="str">
        <f t="shared" si="143"/>
        <v/>
      </c>
      <c r="BQ283" s="114" t="str">
        <f t="shared" si="129"/>
        <v/>
      </c>
    </row>
    <row r="284" spans="1:69" x14ac:dyDescent="0.25">
      <c r="A284" s="4"/>
      <c r="B284" s="37"/>
      <c r="C284" s="38"/>
      <c r="D284" s="39"/>
      <c r="E284" s="38"/>
      <c r="F284" s="47"/>
      <c r="G284" s="48"/>
      <c r="H284" s="52"/>
      <c r="I284" s="40"/>
      <c r="J284" s="56"/>
      <c r="K284" s="57"/>
      <c r="L284" s="40"/>
      <c r="M284" s="4"/>
      <c r="R284" s="26" t="str">
        <f t="shared" si="130"/>
        <v/>
      </c>
      <c r="S284" s="27" t="str">
        <f t="shared" si="131"/>
        <v/>
      </c>
      <c r="U284" s="18" t="str">
        <f t="shared" si="132"/>
        <v/>
      </c>
      <c r="W284" s="18" t="str">
        <f t="shared" si="116"/>
        <v/>
      </c>
      <c r="X284" s="18" t="str">
        <f t="shared" si="117"/>
        <v/>
      </c>
      <c r="Y284" s="18" t="str">
        <f t="shared" si="118"/>
        <v/>
      </c>
      <c r="Z284" s="18" t="str">
        <f t="shared" si="119"/>
        <v/>
      </c>
      <c r="AA284" s="18" t="str">
        <f t="shared" si="120"/>
        <v/>
      </c>
      <c r="AB284" s="18" t="str">
        <f t="shared" si="121"/>
        <v/>
      </c>
      <c r="AC284" s="18" t="str">
        <f t="shared" si="122"/>
        <v/>
      </c>
      <c r="AD284" s="18" t="str">
        <f t="shared" si="123"/>
        <v/>
      </c>
      <c r="AE284" s="18" t="str">
        <f t="shared" si="124"/>
        <v/>
      </c>
      <c r="AF284" s="18" t="str">
        <f t="shared" si="125"/>
        <v/>
      </c>
      <c r="AG284" s="18" t="str">
        <f t="shared" si="126"/>
        <v/>
      </c>
      <c r="AI284" s="117" t="str">
        <f t="shared" si="133"/>
        <v/>
      </c>
      <c r="AK284" s="117" t="str">
        <f>IF($B284="", "", SUMIF(Recipes!$C$11:$C$5010, $B284, Recipes!$BB$11:$BB$5010))</f>
        <v/>
      </c>
      <c r="AM284" s="133" t="str">
        <f t="shared" si="134"/>
        <v/>
      </c>
      <c r="AO284" s="133" t="str">
        <f>IF($AM284="", "", IF($AO$8='Shopping List'!$BR$6, 0, $J284))</f>
        <v/>
      </c>
      <c r="AQ284" s="133" t="str">
        <f t="shared" si="135"/>
        <v/>
      </c>
      <c r="AS284" s="133" t="str">
        <f t="shared" si="136"/>
        <v/>
      </c>
      <c r="AU284" s="133" t="str">
        <f>IF($AQ284="", "", IF($AW$8='Shopping List'!$BR$6, 0, IFERROR($K284-$AS284, "")))</f>
        <v/>
      </c>
      <c r="AW284" s="137" t="str">
        <f>IF($AQ284="", "", IF(OR($AW$8='Shopping List'!$BR$6, $AU284&lt;=0), 0, IFERROR($K284-$AS284, "")))</f>
        <v/>
      </c>
      <c r="AY284" s="111" t="str">
        <f t="shared" si="137"/>
        <v/>
      </c>
      <c r="BA284" s="83" t="str">
        <f t="shared" si="138"/>
        <v/>
      </c>
      <c r="BC284" s="120" t="str">
        <f t="shared" si="127"/>
        <v>X</v>
      </c>
      <c r="BE284" s="90" t="str">
        <f t="shared" si="128"/>
        <v/>
      </c>
      <c r="BF284" s="90" t="str">
        <f t="shared" si="139"/>
        <v/>
      </c>
      <c r="BG284" s="111" t="str">
        <f t="shared" si="140"/>
        <v/>
      </c>
      <c r="BI284" s="90" t="str">
        <f t="shared" si="141"/>
        <v/>
      </c>
      <c r="BK284" s="120" t="str">
        <f>IF($I284="", "", IF(COUNTIF($I$11:$I284, $I284)&gt;1, "", $I284))</f>
        <v/>
      </c>
      <c r="BL284" s="90" t="str">
        <f t="shared" si="142"/>
        <v/>
      </c>
      <c r="BN284" s="90">
        <v>274</v>
      </c>
      <c r="BO284" s="120" t="str">
        <f t="shared" si="143"/>
        <v/>
      </c>
      <c r="BQ284" s="114" t="str">
        <f t="shared" si="129"/>
        <v/>
      </c>
    </row>
    <row r="285" spans="1:69" x14ac:dyDescent="0.25">
      <c r="A285" s="4"/>
      <c r="B285" s="37"/>
      <c r="C285" s="38"/>
      <c r="D285" s="39"/>
      <c r="E285" s="38"/>
      <c r="F285" s="47"/>
      <c r="G285" s="48"/>
      <c r="H285" s="52"/>
      <c r="I285" s="40"/>
      <c r="J285" s="56"/>
      <c r="K285" s="57"/>
      <c r="L285" s="40"/>
      <c r="M285" s="4"/>
      <c r="R285" s="26" t="str">
        <f t="shared" si="130"/>
        <v/>
      </c>
      <c r="S285" s="27" t="str">
        <f t="shared" si="131"/>
        <v/>
      </c>
      <c r="U285" s="18" t="str">
        <f t="shared" si="132"/>
        <v/>
      </c>
      <c r="W285" s="18" t="str">
        <f t="shared" si="116"/>
        <v/>
      </c>
      <c r="X285" s="18" t="str">
        <f t="shared" si="117"/>
        <v/>
      </c>
      <c r="Y285" s="18" t="str">
        <f t="shared" si="118"/>
        <v/>
      </c>
      <c r="Z285" s="18" t="str">
        <f t="shared" si="119"/>
        <v/>
      </c>
      <c r="AA285" s="18" t="str">
        <f t="shared" si="120"/>
        <v/>
      </c>
      <c r="AB285" s="18" t="str">
        <f t="shared" si="121"/>
        <v/>
      </c>
      <c r="AC285" s="18" t="str">
        <f t="shared" si="122"/>
        <v/>
      </c>
      <c r="AD285" s="18" t="str">
        <f t="shared" si="123"/>
        <v/>
      </c>
      <c r="AE285" s="18" t="str">
        <f t="shared" si="124"/>
        <v/>
      </c>
      <c r="AF285" s="18" t="str">
        <f t="shared" si="125"/>
        <v/>
      </c>
      <c r="AG285" s="18" t="str">
        <f t="shared" si="126"/>
        <v/>
      </c>
      <c r="AI285" s="117" t="str">
        <f t="shared" si="133"/>
        <v/>
      </c>
      <c r="AK285" s="117" t="str">
        <f>IF($B285="", "", SUMIF(Recipes!$C$11:$C$5010, $B285, Recipes!$BB$11:$BB$5010))</f>
        <v/>
      </c>
      <c r="AM285" s="133" t="str">
        <f t="shared" si="134"/>
        <v/>
      </c>
      <c r="AO285" s="133" t="str">
        <f>IF($AM285="", "", IF($AO$8='Shopping List'!$BR$6, 0, $J285))</f>
        <v/>
      </c>
      <c r="AQ285" s="133" t="str">
        <f t="shared" si="135"/>
        <v/>
      </c>
      <c r="AS285" s="133" t="str">
        <f t="shared" si="136"/>
        <v/>
      </c>
      <c r="AU285" s="133" t="str">
        <f>IF($AQ285="", "", IF($AW$8='Shopping List'!$BR$6, 0, IFERROR($K285-$AS285, "")))</f>
        <v/>
      </c>
      <c r="AW285" s="137" t="str">
        <f>IF($AQ285="", "", IF(OR($AW$8='Shopping List'!$BR$6, $AU285&lt;=0), 0, IFERROR($K285-$AS285, "")))</f>
        <v/>
      </c>
      <c r="AY285" s="111" t="str">
        <f t="shared" si="137"/>
        <v/>
      </c>
      <c r="BA285" s="83" t="str">
        <f t="shared" si="138"/>
        <v/>
      </c>
      <c r="BC285" s="120" t="str">
        <f t="shared" si="127"/>
        <v>X</v>
      </c>
      <c r="BE285" s="90" t="str">
        <f t="shared" si="128"/>
        <v/>
      </c>
      <c r="BF285" s="90" t="str">
        <f t="shared" si="139"/>
        <v/>
      </c>
      <c r="BG285" s="111" t="str">
        <f t="shared" si="140"/>
        <v/>
      </c>
      <c r="BI285" s="90" t="str">
        <f t="shared" si="141"/>
        <v/>
      </c>
      <c r="BK285" s="120" t="str">
        <f>IF($I285="", "", IF(COUNTIF($I$11:$I285, $I285)&gt;1, "", $I285))</f>
        <v/>
      </c>
      <c r="BL285" s="90" t="str">
        <f t="shared" si="142"/>
        <v/>
      </c>
      <c r="BN285" s="90">
        <v>275</v>
      </c>
      <c r="BO285" s="120" t="str">
        <f t="shared" si="143"/>
        <v/>
      </c>
      <c r="BQ285" s="114" t="str">
        <f t="shared" si="129"/>
        <v/>
      </c>
    </row>
    <row r="286" spans="1:69" x14ac:dyDescent="0.25">
      <c r="A286" s="4"/>
      <c r="B286" s="37"/>
      <c r="C286" s="38"/>
      <c r="D286" s="39"/>
      <c r="E286" s="38"/>
      <c r="F286" s="47"/>
      <c r="G286" s="48"/>
      <c r="H286" s="52"/>
      <c r="I286" s="40"/>
      <c r="J286" s="56"/>
      <c r="K286" s="57"/>
      <c r="L286" s="40"/>
      <c r="M286" s="4"/>
      <c r="R286" s="26" t="str">
        <f t="shared" si="130"/>
        <v/>
      </c>
      <c r="S286" s="27" t="str">
        <f t="shared" si="131"/>
        <v/>
      </c>
      <c r="U286" s="18" t="str">
        <f t="shared" si="132"/>
        <v/>
      </c>
      <c r="W286" s="18" t="str">
        <f t="shared" si="116"/>
        <v/>
      </c>
      <c r="X286" s="18" t="str">
        <f t="shared" si="117"/>
        <v/>
      </c>
      <c r="Y286" s="18" t="str">
        <f t="shared" si="118"/>
        <v/>
      </c>
      <c r="Z286" s="18" t="str">
        <f t="shared" si="119"/>
        <v/>
      </c>
      <c r="AA286" s="18" t="str">
        <f t="shared" si="120"/>
        <v/>
      </c>
      <c r="AB286" s="18" t="str">
        <f t="shared" si="121"/>
        <v/>
      </c>
      <c r="AC286" s="18" t="str">
        <f t="shared" si="122"/>
        <v/>
      </c>
      <c r="AD286" s="18" t="str">
        <f t="shared" si="123"/>
        <v/>
      </c>
      <c r="AE286" s="18" t="str">
        <f t="shared" si="124"/>
        <v/>
      </c>
      <c r="AF286" s="18" t="str">
        <f t="shared" si="125"/>
        <v/>
      </c>
      <c r="AG286" s="18" t="str">
        <f t="shared" si="126"/>
        <v/>
      </c>
      <c r="AI286" s="117" t="str">
        <f t="shared" si="133"/>
        <v/>
      </c>
      <c r="AK286" s="117" t="str">
        <f>IF($B286="", "", SUMIF(Recipes!$C$11:$C$5010, $B286, Recipes!$BB$11:$BB$5010))</f>
        <v/>
      </c>
      <c r="AM286" s="133" t="str">
        <f t="shared" si="134"/>
        <v/>
      </c>
      <c r="AO286" s="133" t="str">
        <f>IF($AM286="", "", IF($AO$8='Shopping List'!$BR$6, 0, $J286))</f>
        <v/>
      </c>
      <c r="AQ286" s="133" t="str">
        <f t="shared" si="135"/>
        <v/>
      </c>
      <c r="AS286" s="133" t="str">
        <f t="shared" si="136"/>
        <v/>
      </c>
      <c r="AU286" s="133" t="str">
        <f>IF($AQ286="", "", IF($AW$8='Shopping List'!$BR$6, 0, IFERROR($K286-$AS286, "")))</f>
        <v/>
      </c>
      <c r="AW286" s="137" t="str">
        <f>IF($AQ286="", "", IF(OR($AW$8='Shopping List'!$BR$6, $AU286&lt;=0), 0, IFERROR($K286-$AS286, "")))</f>
        <v/>
      </c>
      <c r="AY286" s="111" t="str">
        <f t="shared" si="137"/>
        <v/>
      </c>
      <c r="BA286" s="83" t="str">
        <f t="shared" si="138"/>
        <v/>
      </c>
      <c r="BC286" s="120" t="str">
        <f t="shared" si="127"/>
        <v>X</v>
      </c>
      <c r="BE286" s="90" t="str">
        <f t="shared" si="128"/>
        <v/>
      </c>
      <c r="BF286" s="90" t="str">
        <f t="shared" si="139"/>
        <v/>
      </c>
      <c r="BG286" s="111" t="str">
        <f t="shared" si="140"/>
        <v/>
      </c>
      <c r="BI286" s="90" t="str">
        <f t="shared" si="141"/>
        <v/>
      </c>
      <c r="BK286" s="120" t="str">
        <f>IF($I286="", "", IF(COUNTIF($I$11:$I286, $I286)&gt;1, "", $I286))</f>
        <v/>
      </c>
      <c r="BL286" s="90" t="str">
        <f t="shared" si="142"/>
        <v/>
      </c>
      <c r="BN286" s="90">
        <v>276</v>
      </c>
      <c r="BO286" s="120" t="str">
        <f t="shared" si="143"/>
        <v/>
      </c>
      <c r="BQ286" s="114" t="str">
        <f t="shared" si="129"/>
        <v/>
      </c>
    </row>
    <row r="287" spans="1:69" x14ac:dyDescent="0.25">
      <c r="A287" s="4"/>
      <c r="B287" s="37"/>
      <c r="C287" s="38"/>
      <c r="D287" s="39"/>
      <c r="E287" s="38"/>
      <c r="F287" s="47"/>
      <c r="G287" s="48"/>
      <c r="H287" s="52"/>
      <c r="I287" s="40"/>
      <c r="J287" s="56"/>
      <c r="K287" s="57"/>
      <c r="L287" s="40"/>
      <c r="M287" s="4"/>
      <c r="R287" s="26" t="str">
        <f t="shared" si="130"/>
        <v/>
      </c>
      <c r="S287" s="27" t="str">
        <f t="shared" si="131"/>
        <v/>
      </c>
      <c r="U287" s="18" t="str">
        <f t="shared" si="132"/>
        <v/>
      </c>
      <c r="W287" s="18" t="str">
        <f t="shared" si="116"/>
        <v/>
      </c>
      <c r="X287" s="18" t="str">
        <f t="shared" si="117"/>
        <v/>
      </c>
      <c r="Y287" s="18" t="str">
        <f t="shared" si="118"/>
        <v/>
      </c>
      <c r="Z287" s="18" t="str">
        <f t="shared" si="119"/>
        <v/>
      </c>
      <c r="AA287" s="18" t="str">
        <f t="shared" si="120"/>
        <v/>
      </c>
      <c r="AB287" s="18" t="str">
        <f t="shared" si="121"/>
        <v/>
      </c>
      <c r="AC287" s="18" t="str">
        <f t="shared" si="122"/>
        <v/>
      </c>
      <c r="AD287" s="18" t="str">
        <f t="shared" si="123"/>
        <v/>
      </c>
      <c r="AE287" s="18" t="str">
        <f t="shared" si="124"/>
        <v/>
      </c>
      <c r="AF287" s="18" t="str">
        <f t="shared" si="125"/>
        <v/>
      </c>
      <c r="AG287" s="18" t="str">
        <f t="shared" si="126"/>
        <v/>
      </c>
      <c r="AI287" s="117" t="str">
        <f t="shared" si="133"/>
        <v/>
      </c>
      <c r="AK287" s="117" t="str">
        <f>IF($B287="", "", SUMIF(Recipes!$C$11:$C$5010, $B287, Recipes!$BB$11:$BB$5010))</f>
        <v/>
      </c>
      <c r="AM287" s="133" t="str">
        <f t="shared" si="134"/>
        <v/>
      </c>
      <c r="AO287" s="133" t="str">
        <f>IF($AM287="", "", IF($AO$8='Shopping List'!$BR$6, 0, $J287))</f>
        <v/>
      </c>
      <c r="AQ287" s="133" t="str">
        <f t="shared" si="135"/>
        <v/>
      </c>
      <c r="AS287" s="133" t="str">
        <f t="shared" si="136"/>
        <v/>
      </c>
      <c r="AU287" s="133" t="str">
        <f>IF($AQ287="", "", IF($AW$8='Shopping List'!$BR$6, 0, IFERROR($K287-$AS287, "")))</f>
        <v/>
      </c>
      <c r="AW287" s="137" t="str">
        <f>IF($AQ287="", "", IF(OR($AW$8='Shopping List'!$BR$6, $AU287&lt;=0), 0, IFERROR($K287-$AS287, "")))</f>
        <v/>
      </c>
      <c r="AY287" s="111" t="str">
        <f t="shared" si="137"/>
        <v/>
      </c>
      <c r="BA287" s="83" t="str">
        <f t="shared" si="138"/>
        <v/>
      </c>
      <c r="BC287" s="120" t="str">
        <f t="shared" si="127"/>
        <v>X</v>
      </c>
      <c r="BE287" s="90" t="str">
        <f t="shared" si="128"/>
        <v/>
      </c>
      <c r="BF287" s="90" t="str">
        <f t="shared" si="139"/>
        <v/>
      </c>
      <c r="BG287" s="111" t="str">
        <f t="shared" si="140"/>
        <v/>
      </c>
      <c r="BI287" s="90" t="str">
        <f t="shared" si="141"/>
        <v/>
      </c>
      <c r="BK287" s="120" t="str">
        <f>IF($I287="", "", IF(COUNTIF($I$11:$I287, $I287)&gt;1, "", $I287))</f>
        <v/>
      </c>
      <c r="BL287" s="90" t="str">
        <f t="shared" si="142"/>
        <v/>
      </c>
      <c r="BN287" s="90">
        <v>277</v>
      </c>
      <c r="BO287" s="120" t="str">
        <f t="shared" si="143"/>
        <v/>
      </c>
      <c r="BQ287" s="114" t="str">
        <f t="shared" si="129"/>
        <v/>
      </c>
    </row>
    <row r="288" spans="1:69" x14ac:dyDescent="0.25">
      <c r="A288" s="4"/>
      <c r="B288" s="37"/>
      <c r="C288" s="38"/>
      <c r="D288" s="39"/>
      <c r="E288" s="38"/>
      <c r="F288" s="47"/>
      <c r="G288" s="48"/>
      <c r="H288" s="52"/>
      <c r="I288" s="40"/>
      <c r="J288" s="56"/>
      <c r="K288" s="57"/>
      <c r="L288" s="40"/>
      <c r="M288" s="4"/>
      <c r="R288" s="26" t="str">
        <f t="shared" si="130"/>
        <v/>
      </c>
      <c r="S288" s="27" t="str">
        <f t="shared" si="131"/>
        <v/>
      </c>
      <c r="U288" s="18" t="str">
        <f t="shared" si="132"/>
        <v/>
      </c>
      <c r="W288" s="18" t="str">
        <f t="shared" si="116"/>
        <v/>
      </c>
      <c r="X288" s="18" t="str">
        <f t="shared" si="117"/>
        <v/>
      </c>
      <c r="Y288" s="18" t="str">
        <f t="shared" si="118"/>
        <v/>
      </c>
      <c r="Z288" s="18" t="str">
        <f t="shared" si="119"/>
        <v/>
      </c>
      <c r="AA288" s="18" t="str">
        <f t="shared" si="120"/>
        <v/>
      </c>
      <c r="AB288" s="18" t="str">
        <f t="shared" si="121"/>
        <v/>
      </c>
      <c r="AC288" s="18" t="str">
        <f t="shared" si="122"/>
        <v/>
      </c>
      <c r="AD288" s="18" t="str">
        <f t="shared" si="123"/>
        <v/>
      </c>
      <c r="AE288" s="18" t="str">
        <f t="shared" si="124"/>
        <v/>
      </c>
      <c r="AF288" s="18" t="str">
        <f t="shared" si="125"/>
        <v/>
      </c>
      <c r="AG288" s="18" t="str">
        <f t="shared" si="126"/>
        <v/>
      </c>
      <c r="AI288" s="117" t="str">
        <f t="shared" si="133"/>
        <v/>
      </c>
      <c r="AK288" s="117" t="str">
        <f>IF($B288="", "", SUMIF(Recipes!$C$11:$C$5010, $B288, Recipes!$BB$11:$BB$5010))</f>
        <v/>
      </c>
      <c r="AM288" s="133" t="str">
        <f t="shared" si="134"/>
        <v/>
      </c>
      <c r="AO288" s="133" t="str">
        <f>IF($AM288="", "", IF($AO$8='Shopping List'!$BR$6, 0, $J288))</f>
        <v/>
      </c>
      <c r="AQ288" s="133" t="str">
        <f t="shared" si="135"/>
        <v/>
      </c>
      <c r="AS288" s="133" t="str">
        <f t="shared" si="136"/>
        <v/>
      </c>
      <c r="AU288" s="133" t="str">
        <f>IF($AQ288="", "", IF($AW$8='Shopping List'!$BR$6, 0, IFERROR($K288-$AS288, "")))</f>
        <v/>
      </c>
      <c r="AW288" s="137" t="str">
        <f>IF($AQ288="", "", IF(OR($AW$8='Shopping List'!$BR$6, $AU288&lt;=0), 0, IFERROR($K288-$AS288, "")))</f>
        <v/>
      </c>
      <c r="AY288" s="111" t="str">
        <f t="shared" si="137"/>
        <v/>
      </c>
      <c r="BA288" s="83" t="str">
        <f t="shared" si="138"/>
        <v/>
      </c>
      <c r="BC288" s="120" t="str">
        <f t="shared" si="127"/>
        <v>X</v>
      </c>
      <c r="BE288" s="90" t="str">
        <f t="shared" si="128"/>
        <v/>
      </c>
      <c r="BF288" s="90" t="str">
        <f t="shared" si="139"/>
        <v/>
      </c>
      <c r="BG288" s="111" t="str">
        <f t="shared" si="140"/>
        <v/>
      </c>
      <c r="BI288" s="90" t="str">
        <f t="shared" si="141"/>
        <v/>
      </c>
      <c r="BK288" s="120" t="str">
        <f>IF($I288="", "", IF(COUNTIF($I$11:$I288, $I288)&gt;1, "", $I288))</f>
        <v/>
      </c>
      <c r="BL288" s="90" t="str">
        <f t="shared" si="142"/>
        <v/>
      </c>
      <c r="BN288" s="90">
        <v>278</v>
      </c>
      <c r="BO288" s="120" t="str">
        <f t="shared" si="143"/>
        <v/>
      </c>
      <c r="BQ288" s="114" t="str">
        <f t="shared" si="129"/>
        <v/>
      </c>
    </row>
    <row r="289" spans="1:69" x14ac:dyDescent="0.25">
      <c r="A289" s="4"/>
      <c r="B289" s="37"/>
      <c r="C289" s="38"/>
      <c r="D289" s="39"/>
      <c r="E289" s="38"/>
      <c r="F289" s="47"/>
      <c r="G289" s="48"/>
      <c r="H289" s="52"/>
      <c r="I289" s="40"/>
      <c r="J289" s="56"/>
      <c r="K289" s="57"/>
      <c r="L289" s="40"/>
      <c r="M289" s="4"/>
      <c r="R289" s="26" t="str">
        <f t="shared" si="130"/>
        <v/>
      </c>
      <c r="S289" s="27" t="str">
        <f t="shared" si="131"/>
        <v/>
      </c>
      <c r="U289" s="18" t="str">
        <f t="shared" si="132"/>
        <v/>
      </c>
      <c r="W289" s="18" t="str">
        <f t="shared" si="116"/>
        <v/>
      </c>
      <c r="X289" s="18" t="str">
        <f t="shared" si="117"/>
        <v/>
      </c>
      <c r="Y289" s="18" t="str">
        <f t="shared" si="118"/>
        <v/>
      </c>
      <c r="Z289" s="18" t="str">
        <f t="shared" si="119"/>
        <v/>
      </c>
      <c r="AA289" s="18" t="str">
        <f t="shared" si="120"/>
        <v/>
      </c>
      <c r="AB289" s="18" t="str">
        <f t="shared" si="121"/>
        <v/>
      </c>
      <c r="AC289" s="18" t="str">
        <f t="shared" si="122"/>
        <v/>
      </c>
      <c r="AD289" s="18" t="str">
        <f t="shared" si="123"/>
        <v/>
      </c>
      <c r="AE289" s="18" t="str">
        <f t="shared" si="124"/>
        <v/>
      </c>
      <c r="AF289" s="18" t="str">
        <f t="shared" si="125"/>
        <v/>
      </c>
      <c r="AG289" s="18" t="str">
        <f t="shared" si="126"/>
        <v/>
      </c>
      <c r="AI289" s="117" t="str">
        <f t="shared" si="133"/>
        <v/>
      </c>
      <c r="AK289" s="117" t="str">
        <f>IF($B289="", "", SUMIF(Recipes!$C$11:$C$5010, $B289, Recipes!$BB$11:$BB$5010))</f>
        <v/>
      </c>
      <c r="AM289" s="133" t="str">
        <f t="shared" si="134"/>
        <v/>
      </c>
      <c r="AO289" s="133" t="str">
        <f>IF($AM289="", "", IF($AO$8='Shopping List'!$BR$6, 0, $J289))</f>
        <v/>
      </c>
      <c r="AQ289" s="133" t="str">
        <f t="shared" si="135"/>
        <v/>
      </c>
      <c r="AS289" s="133" t="str">
        <f t="shared" si="136"/>
        <v/>
      </c>
      <c r="AU289" s="133" t="str">
        <f>IF($AQ289="", "", IF($AW$8='Shopping List'!$BR$6, 0, IFERROR($K289-$AS289, "")))</f>
        <v/>
      </c>
      <c r="AW289" s="137" t="str">
        <f>IF($AQ289="", "", IF(OR($AW$8='Shopping List'!$BR$6, $AU289&lt;=0), 0, IFERROR($K289-$AS289, "")))</f>
        <v/>
      </c>
      <c r="AY289" s="111" t="str">
        <f t="shared" si="137"/>
        <v/>
      </c>
      <c r="BA289" s="83" t="str">
        <f t="shared" si="138"/>
        <v/>
      </c>
      <c r="BC289" s="120" t="str">
        <f t="shared" si="127"/>
        <v>X</v>
      </c>
      <c r="BE289" s="90" t="str">
        <f t="shared" si="128"/>
        <v/>
      </c>
      <c r="BF289" s="90" t="str">
        <f t="shared" si="139"/>
        <v/>
      </c>
      <c r="BG289" s="111" t="str">
        <f t="shared" si="140"/>
        <v/>
      </c>
      <c r="BI289" s="90" t="str">
        <f t="shared" si="141"/>
        <v/>
      </c>
      <c r="BK289" s="120" t="str">
        <f>IF($I289="", "", IF(COUNTIF($I$11:$I289, $I289)&gt;1, "", $I289))</f>
        <v/>
      </c>
      <c r="BL289" s="90" t="str">
        <f t="shared" si="142"/>
        <v/>
      </c>
      <c r="BN289" s="90">
        <v>279</v>
      </c>
      <c r="BO289" s="120" t="str">
        <f t="shared" si="143"/>
        <v/>
      </c>
      <c r="BQ289" s="114" t="str">
        <f t="shared" si="129"/>
        <v/>
      </c>
    </row>
    <row r="290" spans="1:69" x14ac:dyDescent="0.25">
      <c r="A290" s="4"/>
      <c r="B290" s="37"/>
      <c r="C290" s="38"/>
      <c r="D290" s="39"/>
      <c r="E290" s="38"/>
      <c r="F290" s="47"/>
      <c r="G290" s="48"/>
      <c r="H290" s="52"/>
      <c r="I290" s="40"/>
      <c r="J290" s="56"/>
      <c r="K290" s="57"/>
      <c r="L290" s="40"/>
      <c r="M290" s="4"/>
      <c r="R290" s="26" t="str">
        <f t="shared" si="130"/>
        <v/>
      </c>
      <c r="S290" s="27" t="str">
        <f t="shared" si="131"/>
        <v/>
      </c>
      <c r="U290" s="18" t="str">
        <f t="shared" si="132"/>
        <v/>
      </c>
      <c r="W290" s="18" t="str">
        <f t="shared" si="116"/>
        <v/>
      </c>
      <c r="X290" s="18" t="str">
        <f t="shared" si="117"/>
        <v/>
      </c>
      <c r="Y290" s="18" t="str">
        <f t="shared" si="118"/>
        <v/>
      </c>
      <c r="Z290" s="18" t="str">
        <f t="shared" si="119"/>
        <v/>
      </c>
      <c r="AA290" s="18" t="str">
        <f t="shared" si="120"/>
        <v/>
      </c>
      <c r="AB290" s="18" t="str">
        <f t="shared" si="121"/>
        <v/>
      </c>
      <c r="AC290" s="18" t="str">
        <f t="shared" si="122"/>
        <v/>
      </c>
      <c r="AD290" s="18" t="str">
        <f t="shared" si="123"/>
        <v/>
      </c>
      <c r="AE290" s="18" t="str">
        <f t="shared" si="124"/>
        <v/>
      </c>
      <c r="AF290" s="18" t="str">
        <f t="shared" si="125"/>
        <v/>
      </c>
      <c r="AG290" s="18" t="str">
        <f t="shared" si="126"/>
        <v/>
      </c>
      <c r="AI290" s="117" t="str">
        <f t="shared" si="133"/>
        <v/>
      </c>
      <c r="AK290" s="117" t="str">
        <f>IF($B290="", "", SUMIF(Recipes!$C$11:$C$5010, $B290, Recipes!$BB$11:$BB$5010))</f>
        <v/>
      </c>
      <c r="AM290" s="133" t="str">
        <f t="shared" si="134"/>
        <v/>
      </c>
      <c r="AO290" s="133" t="str">
        <f>IF($AM290="", "", IF($AO$8='Shopping List'!$BR$6, 0, $J290))</f>
        <v/>
      </c>
      <c r="AQ290" s="133" t="str">
        <f t="shared" si="135"/>
        <v/>
      </c>
      <c r="AS290" s="133" t="str">
        <f t="shared" si="136"/>
        <v/>
      </c>
      <c r="AU290" s="133" t="str">
        <f>IF($AQ290="", "", IF($AW$8='Shopping List'!$BR$6, 0, IFERROR($K290-$AS290, "")))</f>
        <v/>
      </c>
      <c r="AW290" s="137" t="str">
        <f>IF($AQ290="", "", IF(OR($AW$8='Shopping List'!$BR$6, $AU290&lt;=0), 0, IFERROR($K290-$AS290, "")))</f>
        <v/>
      </c>
      <c r="AY290" s="111" t="str">
        <f t="shared" si="137"/>
        <v/>
      </c>
      <c r="BA290" s="83" t="str">
        <f t="shared" si="138"/>
        <v/>
      </c>
      <c r="BC290" s="120" t="str">
        <f t="shared" si="127"/>
        <v>X</v>
      </c>
      <c r="BE290" s="90" t="str">
        <f t="shared" si="128"/>
        <v/>
      </c>
      <c r="BF290" s="90" t="str">
        <f t="shared" si="139"/>
        <v/>
      </c>
      <c r="BG290" s="111" t="str">
        <f t="shared" si="140"/>
        <v/>
      </c>
      <c r="BI290" s="90" t="str">
        <f t="shared" si="141"/>
        <v/>
      </c>
      <c r="BK290" s="120" t="str">
        <f>IF($I290="", "", IF(COUNTIF($I$11:$I290, $I290)&gt;1, "", $I290))</f>
        <v/>
      </c>
      <c r="BL290" s="90" t="str">
        <f t="shared" si="142"/>
        <v/>
      </c>
      <c r="BN290" s="90">
        <v>280</v>
      </c>
      <c r="BO290" s="120" t="str">
        <f t="shared" si="143"/>
        <v/>
      </c>
      <c r="BQ290" s="114" t="str">
        <f t="shared" si="129"/>
        <v/>
      </c>
    </row>
    <row r="291" spans="1:69" x14ac:dyDescent="0.25">
      <c r="A291" s="4"/>
      <c r="B291" s="37"/>
      <c r="C291" s="38"/>
      <c r="D291" s="39"/>
      <c r="E291" s="38"/>
      <c r="F291" s="47"/>
      <c r="G291" s="48"/>
      <c r="H291" s="52"/>
      <c r="I291" s="40"/>
      <c r="J291" s="56"/>
      <c r="K291" s="57"/>
      <c r="L291" s="40"/>
      <c r="M291" s="4"/>
      <c r="R291" s="26" t="str">
        <f t="shared" si="130"/>
        <v/>
      </c>
      <c r="S291" s="27" t="str">
        <f t="shared" si="131"/>
        <v/>
      </c>
      <c r="U291" s="18" t="str">
        <f t="shared" si="132"/>
        <v/>
      </c>
      <c r="W291" s="18" t="str">
        <f t="shared" si="116"/>
        <v/>
      </c>
      <c r="X291" s="18" t="str">
        <f t="shared" si="117"/>
        <v/>
      </c>
      <c r="Y291" s="18" t="str">
        <f t="shared" si="118"/>
        <v/>
      </c>
      <c r="Z291" s="18" t="str">
        <f t="shared" si="119"/>
        <v/>
      </c>
      <c r="AA291" s="18" t="str">
        <f t="shared" si="120"/>
        <v/>
      </c>
      <c r="AB291" s="18" t="str">
        <f t="shared" si="121"/>
        <v/>
      </c>
      <c r="AC291" s="18" t="str">
        <f t="shared" si="122"/>
        <v/>
      </c>
      <c r="AD291" s="18" t="str">
        <f t="shared" si="123"/>
        <v/>
      </c>
      <c r="AE291" s="18" t="str">
        <f t="shared" si="124"/>
        <v/>
      </c>
      <c r="AF291" s="18" t="str">
        <f t="shared" si="125"/>
        <v/>
      </c>
      <c r="AG291" s="18" t="str">
        <f t="shared" si="126"/>
        <v/>
      </c>
      <c r="AI291" s="117" t="str">
        <f t="shared" si="133"/>
        <v/>
      </c>
      <c r="AK291" s="117" t="str">
        <f>IF($B291="", "", SUMIF(Recipes!$C$11:$C$5010, $B291, Recipes!$BB$11:$BB$5010))</f>
        <v/>
      </c>
      <c r="AM291" s="133" t="str">
        <f t="shared" si="134"/>
        <v/>
      </c>
      <c r="AO291" s="133" t="str">
        <f>IF($AM291="", "", IF($AO$8='Shopping List'!$BR$6, 0, $J291))</f>
        <v/>
      </c>
      <c r="AQ291" s="133" t="str">
        <f t="shared" si="135"/>
        <v/>
      </c>
      <c r="AS291" s="133" t="str">
        <f t="shared" si="136"/>
        <v/>
      </c>
      <c r="AU291" s="133" t="str">
        <f>IF($AQ291="", "", IF($AW$8='Shopping List'!$BR$6, 0, IFERROR($K291-$AS291, "")))</f>
        <v/>
      </c>
      <c r="AW291" s="137" t="str">
        <f>IF($AQ291="", "", IF(OR($AW$8='Shopping List'!$BR$6, $AU291&lt;=0), 0, IFERROR($K291-$AS291, "")))</f>
        <v/>
      </c>
      <c r="AY291" s="111" t="str">
        <f t="shared" si="137"/>
        <v/>
      </c>
      <c r="BA291" s="83" t="str">
        <f t="shared" si="138"/>
        <v/>
      </c>
      <c r="BC291" s="120" t="str">
        <f t="shared" si="127"/>
        <v>X</v>
      </c>
      <c r="BE291" s="90" t="str">
        <f t="shared" si="128"/>
        <v/>
      </c>
      <c r="BF291" s="90" t="str">
        <f t="shared" si="139"/>
        <v/>
      </c>
      <c r="BG291" s="111" t="str">
        <f t="shared" si="140"/>
        <v/>
      </c>
      <c r="BI291" s="90" t="str">
        <f t="shared" si="141"/>
        <v/>
      </c>
      <c r="BK291" s="120" t="str">
        <f>IF($I291="", "", IF(COUNTIF($I$11:$I291, $I291)&gt;1, "", $I291))</f>
        <v/>
      </c>
      <c r="BL291" s="90" t="str">
        <f t="shared" si="142"/>
        <v/>
      </c>
      <c r="BN291" s="90">
        <v>281</v>
      </c>
      <c r="BO291" s="120" t="str">
        <f t="shared" si="143"/>
        <v/>
      </c>
      <c r="BQ291" s="114" t="str">
        <f t="shared" si="129"/>
        <v/>
      </c>
    </row>
    <row r="292" spans="1:69" x14ac:dyDescent="0.25">
      <c r="A292" s="4"/>
      <c r="B292" s="37"/>
      <c r="C292" s="38"/>
      <c r="D292" s="39"/>
      <c r="E292" s="38"/>
      <c r="F292" s="47"/>
      <c r="G292" s="48"/>
      <c r="H292" s="52"/>
      <c r="I292" s="40"/>
      <c r="J292" s="56"/>
      <c r="K292" s="57"/>
      <c r="L292" s="40"/>
      <c r="M292" s="4"/>
      <c r="R292" s="26" t="str">
        <f t="shared" si="130"/>
        <v/>
      </c>
      <c r="S292" s="27" t="str">
        <f t="shared" si="131"/>
        <v/>
      </c>
      <c r="U292" s="18" t="str">
        <f t="shared" si="132"/>
        <v/>
      </c>
      <c r="W292" s="18" t="str">
        <f t="shared" si="116"/>
        <v/>
      </c>
      <c r="X292" s="18" t="str">
        <f t="shared" si="117"/>
        <v/>
      </c>
      <c r="Y292" s="18" t="str">
        <f t="shared" si="118"/>
        <v/>
      </c>
      <c r="Z292" s="18" t="str">
        <f t="shared" si="119"/>
        <v/>
      </c>
      <c r="AA292" s="18" t="str">
        <f t="shared" si="120"/>
        <v/>
      </c>
      <c r="AB292" s="18" t="str">
        <f t="shared" si="121"/>
        <v/>
      </c>
      <c r="AC292" s="18" t="str">
        <f t="shared" si="122"/>
        <v/>
      </c>
      <c r="AD292" s="18" t="str">
        <f t="shared" si="123"/>
        <v/>
      </c>
      <c r="AE292" s="18" t="str">
        <f t="shared" si="124"/>
        <v/>
      </c>
      <c r="AF292" s="18" t="str">
        <f t="shared" si="125"/>
        <v/>
      </c>
      <c r="AG292" s="18" t="str">
        <f t="shared" si="126"/>
        <v/>
      </c>
      <c r="AI292" s="117" t="str">
        <f t="shared" si="133"/>
        <v/>
      </c>
      <c r="AK292" s="117" t="str">
        <f>IF($B292="", "", SUMIF(Recipes!$C$11:$C$5010, $B292, Recipes!$BB$11:$BB$5010))</f>
        <v/>
      </c>
      <c r="AM292" s="133" t="str">
        <f t="shared" si="134"/>
        <v/>
      </c>
      <c r="AO292" s="133" t="str">
        <f>IF($AM292="", "", IF($AO$8='Shopping List'!$BR$6, 0, $J292))</f>
        <v/>
      </c>
      <c r="AQ292" s="133" t="str">
        <f t="shared" si="135"/>
        <v/>
      </c>
      <c r="AS292" s="133" t="str">
        <f t="shared" si="136"/>
        <v/>
      </c>
      <c r="AU292" s="133" t="str">
        <f>IF($AQ292="", "", IF($AW$8='Shopping List'!$BR$6, 0, IFERROR($K292-$AS292, "")))</f>
        <v/>
      </c>
      <c r="AW292" s="137" t="str">
        <f>IF($AQ292="", "", IF(OR($AW$8='Shopping List'!$BR$6, $AU292&lt;=0), 0, IFERROR($K292-$AS292, "")))</f>
        <v/>
      </c>
      <c r="AY292" s="111" t="str">
        <f t="shared" si="137"/>
        <v/>
      </c>
      <c r="BA292" s="83" t="str">
        <f t="shared" si="138"/>
        <v/>
      </c>
      <c r="BC292" s="120" t="str">
        <f t="shared" si="127"/>
        <v>X</v>
      </c>
      <c r="BE292" s="90" t="str">
        <f t="shared" si="128"/>
        <v/>
      </c>
      <c r="BF292" s="90" t="str">
        <f t="shared" si="139"/>
        <v/>
      </c>
      <c r="BG292" s="111" t="str">
        <f t="shared" si="140"/>
        <v/>
      </c>
      <c r="BI292" s="90" t="str">
        <f t="shared" si="141"/>
        <v/>
      </c>
      <c r="BK292" s="120" t="str">
        <f>IF($I292="", "", IF(COUNTIF($I$11:$I292, $I292)&gt;1, "", $I292))</f>
        <v/>
      </c>
      <c r="BL292" s="90" t="str">
        <f t="shared" si="142"/>
        <v/>
      </c>
      <c r="BN292" s="90">
        <v>282</v>
      </c>
      <c r="BO292" s="120" t="str">
        <f t="shared" si="143"/>
        <v/>
      </c>
      <c r="BQ292" s="114" t="str">
        <f t="shared" si="129"/>
        <v/>
      </c>
    </row>
    <row r="293" spans="1:69" x14ac:dyDescent="0.25">
      <c r="A293" s="4"/>
      <c r="B293" s="37"/>
      <c r="C293" s="38"/>
      <c r="D293" s="39"/>
      <c r="E293" s="38"/>
      <c r="F293" s="47"/>
      <c r="G293" s="48"/>
      <c r="H293" s="52"/>
      <c r="I293" s="40"/>
      <c r="J293" s="56"/>
      <c r="K293" s="57"/>
      <c r="L293" s="40"/>
      <c r="M293" s="4"/>
      <c r="R293" s="26" t="str">
        <f t="shared" si="130"/>
        <v/>
      </c>
      <c r="S293" s="27" t="str">
        <f t="shared" si="131"/>
        <v/>
      </c>
      <c r="U293" s="18" t="str">
        <f t="shared" si="132"/>
        <v/>
      </c>
      <c r="W293" s="18" t="str">
        <f t="shared" si="116"/>
        <v/>
      </c>
      <c r="X293" s="18" t="str">
        <f t="shared" si="117"/>
        <v/>
      </c>
      <c r="Y293" s="18" t="str">
        <f t="shared" si="118"/>
        <v/>
      </c>
      <c r="Z293" s="18" t="str">
        <f t="shared" si="119"/>
        <v/>
      </c>
      <c r="AA293" s="18" t="str">
        <f t="shared" si="120"/>
        <v/>
      </c>
      <c r="AB293" s="18" t="str">
        <f t="shared" si="121"/>
        <v/>
      </c>
      <c r="AC293" s="18" t="str">
        <f t="shared" si="122"/>
        <v/>
      </c>
      <c r="AD293" s="18" t="str">
        <f t="shared" si="123"/>
        <v/>
      </c>
      <c r="AE293" s="18" t="str">
        <f t="shared" si="124"/>
        <v/>
      </c>
      <c r="AF293" s="18" t="str">
        <f t="shared" si="125"/>
        <v/>
      </c>
      <c r="AG293" s="18" t="str">
        <f t="shared" si="126"/>
        <v/>
      </c>
      <c r="AI293" s="117" t="str">
        <f t="shared" si="133"/>
        <v/>
      </c>
      <c r="AK293" s="117" t="str">
        <f>IF($B293="", "", SUMIF(Recipes!$C$11:$C$5010, $B293, Recipes!$BB$11:$BB$5010))</f>
        <v/>
      </c>
      <c r="AM293" s="133" t="str">
        <f t="shared" si="134"/>
        <v/>
      </c>
      <c r="AO293" s="133" t="str">
        <f>IF($AM293="", "", IF($AO$8='Shopping List'!$BR$6, 0, $J293))</f>
        <v/>
      </c>
      <c r="AQ293" s="133" t="str">
        <f t="shared" si="135"/>
        <v/>
      </c>
      <c r="AS293" s="133" t="str">
        <f t="shared" si="136"/>
        <v/>
      </c>
      <c r="AU293" s="133" t="str">
        <f>IF($AQ293="", "", IF($AW$8='Shopping List'!$BR$6, 0, IFERROR($K293-$AS293, "")))</f>
        <v/>
      </c>
      <c r="AW293" s="137" t="str">
        <f>IF($AQ293="", "", IF(OR($AW$8='Shopping List'!$BR$6, $AU293&lt;=0), 0, IFERROR($K293-$AS293, "")))</f>
        <v/>
      </c>
      <c r="AY293" s="111" t="str">
        <f t="shared" si="137"/>
        <v/>
      </c>
      <c r="BA293" s="83" t="str">
        <f t="shared" si="138"/>
        <v/>
      </c>
      <c r="BC293" s="120" t="str">
        <f t="shared" si="127"/>
        <v>X</v>
      </c>
      <c r="BE293" s="90" t="str">
        <f t="shared" si="128"/>
        <v/>
      </c>
      <c r="BF293" s="90" t="str">
        <f t="shared" si="139"/>
        <v/>
      </c>
      <c r="BG293" s="111" t="str">
        <f t="shared" si="140"/>
        <v/>
      </c>
      <c r="BI293" s="90" t="str">
        <f t="shared" si="141"/>
        <v/>
      </c>
      <c r="BK293" s="120" t="str">
        <f>IF($I293="", "", IF(COUNTIF($I$11:$I293, $I293)&gt;1, "", $I293))</f>
        <v/>
      </c>
      <c r="BL293" s="90" t="str">
        <f t="shared" si="142"/>
        <v/>
      </c>
      <c r="BN293" s="90">
        <v>283</v>
      </c>
      <c r="BO293" s="120" t="str">
        <f t="shared" si="143"/>
        <v/>
      </c>
      <c r="BQ293" s="114" t="str">
        <f t="shared" si="129"/>
        <v/>
      </c>
    </row>
    <row r="294" spans="1:69" x14ac:dyDescent="0.25">
      <c r="A294" s="4"/>
      <c r="B294" s="37"/>
      <c r="C294" s="38"/>
      <c r="D294" s="39"/>
      <c r="E294" s="38"/>
      <c r="F294" s="47"/>
      <c r="G294" s="48"/>
      <c r="H294" s="52"/>
      <c r="I294" s="40"/>
      <c r="J294" s="56"/>
      <c r="K294" s="57"/>
      <c r="L294" s="40"/>
      <c r="M294" s="4"/>
      <c r="R294" s="26" t="str">
        <f t="shared" si="130"/>
        <v/>
      </c>
      <c r="S294" s="27" t="str">
        <f t="shared" si="131"/>
        <v/>
      </c>
      <c r="U294" s="18" t="str">
        <f t="shared" si="132"/>
        <v/>
      </c>
      <c r="W294" s="18" t="str">
        <f t="shared" si="116"/>
        <v/>
      </c>
      <c r="X294" s="18" t="str">
        <f t="shared" si="117"/>
        <v/>
      </c>
      <c r="Y294" s="18" t="str">
        <f t="shared" si="118"/>
        <v/>
      </c>
      <c r="Z294" s="18" t="str">
        <f t="shared" si="119"/>
        <v/>
      </c>
      <c r="AA294" s="18" t="str">
        <f t="shared" si="120"/>
        <v/>
      </c>
      <c r="AB294" s="18" t="str">
        <f t="shared" si="121"/>
        <v/>
      </c>
      <c r="AC294" s="18" t="str">
        <f t="shared" si="122"/>
        <v/>
      </c>
      <c r="AD294" s="18" t="str">
        <f t="shared" si="123"/>
        <v/>
      </c>
      <c r="AE294" s="18" t="str">
        <f t="shared" si="124"/>
        <v/>
      </c>
      <c r="AF294" s="18" t="str">
        <f t="shared" si="125"/>
        <v/>
      </c>
      <c r="AG294" s="18" t="str">
        <f t="shared" si="126"/>
        <v/>
      </c>
      <c r="AI294" s="117" t="str">
        <f t="shared" si="133"/>
        <v/>
      </c>
      <c r="AK294" s="117" t="str">
        <f>IF($B294="", "", SUMIF(Recipes!$C$11:$C$5010, $B294, Recipes!$BB$11:$BB$5010))</f>
        <v/>
      </c>
      <c r="AM294" s="133" t="str">
        <f t="shared" si="134"/>
        <v/>
      </c>
      <c r="AO294" s="133" t="str">
        <f>IF($AM294="", "", IF($AO$8='Shopping List'!$BR$6, 0, $J294))</f>
        <v/>
      </c>
      <c r="AQ294" s="133" t="str">
        <f t="shared" si="135"/>
        <v/>
      </c>
      <c r="AS294" s="133" t="str">
        <f t="shared" si="136"/>
        <v/>
      </c>
      <c r="AU294" s="133" t="str">
        <f>IF($AQ294="", "", IF($AW$8='Shopping List'!$BR$6, 0, IFERROR($K294-$AS294, "")))</f>
        <v/>
      </c>
      <c r="AW294" s="137" t="str">
        <f>IF($AQ294="", "", IF(OR($AW$8='Shopping List'!$BR$6, $AU294&lt;=0), 0, IFERROR($K294-$AS294, "")))</f>
        <v/>
      </c>
      <c r="AY294" s="111" t="str">
        <f t="shared" si="137"/>
        <v/>
      </c>
      <c r="BA294" s="83" t="str">
        <f t="shared" si="138"/>
        <v/>
      </c>
      <c r="BC294" s="120" t="str">
        <f t="shared" si="127"/>
        <v>X</v>
      </c>
      <c r="BE294" s="90" t="str">
        <f t="shared" si="128"/>
        <v/>
      </c>
      <c r="BF294" s="90" t="str">
        <f t="shared" si="139"/>
        <v/>
      </c>
      <c r="BG294" s="111" t="str">
        <f t="shared" si="140"/>
        <v/>
      </c>
      <c r="BI294" s="90" t="str">
        <f t="shared" si="141"/>
        <v/>
      </c>
      <c r="BK294" s="120" t="str">
        <f>IF($I294="", "", IF(COUNTIF($I$11:$I294, $I294)&gt;1, "", $I294))</f>
        <v/>
      </c>
      <c r="BL294" s="90" t="str">
        <f t="shared" si="142"/>
        <v/>
      </c>
      <c r="BN294" s="90">
        <v>284</v>
      </c>
      <c r="BO294" s="120" t="str">
        <f t="shared" si="143"/>
        <v/>
      </c>
      <c r="BQ294" s="114" t="str">
        <f t="shared" si="129"/>
        <v/>
      </c>
    </row>
    <row r="295" spans="1:69" x14ac:dyDescent="0.25">
      <c r="A295" s="4"/>
      <c r="B295" s="37"/>
      <c r="C295" s="38"/>
      <c r="D295" s="39"/>
      <c r="E295" s="38"/>
      <c r="F295" s="47"/>
      <c r="G295" s="48"/>
      <c r="H295" s="52"/>
      <c r="I295" s="40"/>
      <c r="J295" s="56"/>
      <c r="K295" s="57"/>
      <c r="L295" s="40"/>
      <c r="M295" s="4"/>
      <c r="R295" s="26" t="str">
        <f t="shared" si="130"/>
        <v/>
      </c>
      <c r="S295" s="27" t="str">
        <f t="shared" si="131"/>
        <v/>
      </c>
      <c r="U295" s="18" t="str">
        <f t="shared" si="132"/>
        <v/>
      </c>
      <c r="W295" s="18" t="str">
        <f t="shared" si="116"/>
        <v/>
      </c>
      <c r="X295" s="18" t="str">
        <f t="shared" si="117"/>
        <v/>
      </c>
      <c r="Y295" s="18" t="str">
        <f t="shared" si="118"/>
        <v/>
      </c>
      <c r="Z295" s="18" t="str">
        <f t="shared" si="119"/>
        <v/>
      </c>
      <c r="AA295" s="18" t="str">
        <f t="shared" si="120"/>
        <v/>
      </c>
      <c r="AB295" s="18" t="str">
        <f t="shared" si="121"/>
        <v/>
      </c>
      <c r="AC295" s="18" t="str">
        <f t="shared" si="122"/>
        <v/>
      </c>
      <c r="AD295" s="18" t="str">
        <f t="shared" si="123"/>
        <v/>
      </c>
      <c r="AE295" s="18" t="str">
        <f t="shared" si="124"/>
        <v/>
      </c>
      <c r="AF295" s="18" t="str">
        <f t="shared" si="125"/>
        <v/>
      </c>
      <c r="AG295" s="18" t="str">
        <f t="shared" si="126"/>
        <v/>
      </c>
      <c r="AI295" s="117" t="str">
        <f t="shared" si="133"/>
        <v/>
      </c>
      <c r="AK295" s="117" t="str">
        <f>IF($B295="", "", SUMIF(Recipes!$C$11:$C$5010, $B295, Recipes!$BB$11:$BB$5010))</f>
        <v/>
      </c>
      <c r="AM295" s="133" t="str">
        <f t="shared" si="134"/>
        <v/>
      </c>
      <c r="AO295" s="133" t="str">
        <f>IF($AM295="", "", IF($AO$8='Shopping List'!$BR$6, 0, $J295))</f>
        <v/>
      </c>
      <c r="AQ295" s="133" t="str">
        <f t="shared" si="135"/>
        <v/>
      </c>
      <c r="AS295" s="133" t="str">
        <f t="shared" si="136"/>
        <v/>
      </c>
      <c r="AU295" s="133" t="str">
        <f>IF($AQ295="", "", IF($AW$8='Shopping List'!$BR$6, 0, IFERROR($K295-$AS295, "")))</f>
        <v/>
      </c>
      <c r="AW295" s="137" t="str">
        <f>IF($AQ295="", "", IF(OR($AW$8='Shopping List'!$BR$6, $AU295&lt;=0), 0, IFERROR($K295-$AS295, "")))</f>
        <v/>
      </c>
      <c r="AY295" s="111" t="str">
        <f t="shared" si="137"/>
        <v/>
      </c>
      <c r="BA295" s="83" t="str">
        <f t="shared" si="138"/>
        <v/>
      </c>
      <c r="BC295" s="120" t="str">
        <f t="shared" si="127"/>
        <v>X</v>
      </c>
      <c r="BE295" s="90" t="str">
        <f t="shared" si="128"/>
        <v/>
      </c>
      <c r="BF295" s="90" t="str">
        <f t="shared" si="139"/>
        <v/>
      </c>
      <c r="BG295" s="111" t="str">
        <f t="shared" si="140"/>
        <v/>
      </c>
      <c r="BI295" s="90" t="str">
        <f t="shared" si="141"/>
        <v/>
      </c>
      <c r="BK295" s="120" t="str">
        <f>IF($I295="", "", IF(COUNTIF($I$11:$I295, $I295)&gt;1, "", $I295))</f>
        <v/>
      </c>
      <c r="BL295" s="90" t="str">
        <f t="shared" si="142"/>
        <v/>
      </c>
      <c r="BN295" s="90">
        <v>285</v>
      </c>
      <c r="BO295" s="120" t="str">
        <f t="shared" si="143"/>
        <v/>
      </c>
      <c r="BQ295" s="114" t="str">
        <f t="shared" si="129"/>
        <v/>
      </c>
    </row>
    <row r="296" spans="1:69" x14ac:dyDescent="0.25">
      <c r="A296" s="4"/>
      <c r="B296" s="37"/>
      <c r="C296" s="38"/>
      <c r="D296" s="39"/>
      <c r="E296" s="38"/>
      <c r="F296" s="47"/>
      <c r="G296" s="48"/>
      <c r="H296" s="52"/>
      <c r="I296" s="40"/>
      <c r="J296" s="56"/>
      <c r="K296" s="57"/>
      <c r="L296" s="40"/>
      <c r="M296" s="4"/>
      <c r="R296" s="26" t="str">
        <f t="shared" si="130"/>
        <v/>
      </c>
      <c r="S296" s="27" t="str">
        <f t="shared" si="131"/>
        <v/>
      </c>
      <c r="U296" s="18" t="str">
        <f t="shared" si="132"/>
        <v/>
      </c>
      <c r="W296" s="18" t="str">
        <f t="shared" si="116"/>
        <v/>
      </c>
      <c r="X296" s="18" t="str">
        <f t="shared" si="117"/>
        <v/>
      </c>
      <c r="Y296" s="18" t="str">
        <f t="shared" si="118"/>
        <v/>
      </c>
      <c r="Z296" s="18" t="str">
        <f t="shared" si="119"/>
        <v/>
      </c>
      <c r="AA296" s="18" t="str">
        <f t="shared" si="120"/>
        <v/>
      </c>
      <c r="AB296" s="18" t="str">
        <f t="shared" si="121"/>
        <v/>
      </c>
      <c r="AC296" s="18" t="str">
        <f t="shared" si="122"/>
        <v/>
      </c>
      <c r="AD296" s="18" t="str">
        <f t="shared" si="123"/>
        <v/>
      </c>
      <c r="AE296" s="18" t="str">
        <f t="shared" si="124"/>
        <v/>
      </c>
      <c r="AF296" s="18" t="str">
        <f t="shared" si="125"/>
        <v/>
      </c>
      <c r="AG296" s="18" t="str">
        <f t="shared" si="126"/>
        <v/>
      </c>
      <c r="AI296" s="117" t="str">
        <f t="shared" si="133"/>
        <v/>
      </c>
      <c r="AK296" s="117" t="str">
        <f>IF($B296="", "", SUMIF(Recipes!$C$11:$C$5010, $B296, Recipes!$BB$11:$BB$5010))</f>
        <v/>
      </c>
      <c r="AM296" s="133" t="str">
        <f t="shared" si="134"/>
        <v/>
      </c>
      <c r="AO296" s="133" t="str">
        <f>IF($AM296="", "", IF($AO$8='Shopping List'!$BR$6, 0, $J296))</f>
        <v/>
      </c>
      <c r="AQ296" s="133" t="str">
        <f t="shared" si="135"/>
        <v/>
      </c>
      <c r="AS296" s="133" t="str">
        <f t="shared" si="136"/>
        <v/>
      </c>
      <c r="AU296" s="133" t="str">
        <f>IF($AQ296="", "", IF($AW$8='Shopping List'!$BR$6, 0, IFERROR($K296-$AS296, "")))</f>
        <v/>
      </c>
      <c r="AW296" s="137" t="str">
        <f>IF($AQ296="", "", IF(OR($AW$8='Shopping List'!$BR$6, $AU296&lt;=0), 0, IFERROR($K296-$AS296, "")))</f>
        <v/>
      </c>
      <c r="AY296" s="111" t="str">
        <f t="shared" si="137"/>
        <v/>
      </c>
      <c r="BA296" s="83" t="str">
        <f t="shared" si="138"/>
        <v/>
      </c>
      <c r="BC296" s="120" t="str">
        <f t="shared" si="127"/>
        <v>X</v>
      </c>
      <c r="BE296" s="90" t="str">
        <f t="shared" si="128"/>
        <v/>
      </c>
      <c r="BF296" s="90" t="str">
        <f t="shared" si="139"/>
        <v/>
      </c>
      <c r="BG296" s="111" t="str">
        <f t="shared" si="140"/>
        <v/>
      </c>
      <c r="BI296" s="90" t="str">
        <f t="shared" si="141"/>
        <v/>
      </c>
      <c r="BK296" s="120" t="str">
        <f>IF($I296="", "", IF(COUNTIF($I$11:$I296, $I296)&gt;1, "", $I296))</f>
        <v/>
      </c>
      <c r="BL296" s="90" t="str">
        <f t="shared" si="142"/>
        <v/>
      </c>
      <c r="BN296" s="90">
        <v>286</v>
      </c>
      <c r="BO296" s="120" t="str">
        <f t="shared" si="143"/>
        <v/>
      </c>
      <c r="BQ296" s="114" t="str">
        <f t="shared" si="129"/>
        <v/>
      </c>
    </row>
    <row r="297" spans="1:69" x14ac:dyDescent="0.25">
      <c r="A297" s="4"/>
      <c r="B297" s="37"/>
      <c r="C297" s="38"/>
      <c r="D297" s="39"/>
      <c r="E297" s="38"/>
      <c r="F297" s="47"/>
      <c r="G297" s="48"/>
      <c r="H297" s="52"/>
      <c r="I297" s="40"/>
      <c r="J297" s="56"/>
      <c r="K297" s="57"/>
      <c r="L297" s="40"/>
      <c r="M297" s="4"/>
      <c r="R297" s="26" t="str">
        <f t="shared" si="130"/>
        <v/>
      </c>
      <c r="S297" s="27" t="str">
        <f t="shared" si="131"/>
        <v/>
      </c>
      <c r="U297" s="18" t="str">
        <f t="shared" si="132"/>
        <v/>
      </c>
      <c r="W297" s="18" t="str">
        <f t="shared" si="116"/>
        <v/>
      </c>
      <c r="X297" s="18" t="str">
        <f t="shared" si="117"/>
        <v/>
      </c>
      <c r="Y297" s="18" t="str">
        <f t="shared" si="118"/>
        <v/>
      </c>
      <c r="Z297" s="18" t="str">
        <f t="shared" si="119"/>
        <v/>
      </c>
      <c r="AA297" s="18" t="str">
        <f t="shared" si="120"/>
        <v/>
      </c>
      <c r="AB297" s="18" t="str">
        <f t="shared" si="121"/>
        <v/>
      </c>
      <c r="AC297" s="18" t="str">
        <f t="shared" si="122"/>
        <v/>
      </c>
      <c r="AD297" s="18" t="str">
        <f t="shared" si="123"/>
        <v/>
      </c>
      <c r="AE297" s="18" t="str">
        <f t="shared" si="124"/>
        <v/>
      </c>
      <c r="AF297" s="18" t="str">
        <f t="shared" si="125"/>
        <v/>
      </c>
      <c r="AG297" s="18" t="str">
        <f t="shared" si="126"/>
        <v/>
      </c>
      <c r="AI297" s="117" t="str">
        <f t="shared" si="133"/>
        <v/>
      </c>
      <c r="AK297" s="117" t="str">
        <f>IF($B297="", "", SUMIF(Recipes!$C$11:$C$5010, $B297, Recipes!$BB$11:$BB$5010))</f>
        <v/>
      </c>
      <c r="AM297" s="133" t="str">
        <f t="shared" si="134"/>
        <v/>
      </c>
      <c r="AO297" s="133" t="str">
        <f>IF($AM297="", "", IF($AO$8='Shopping List'!$BR$6, 0, $J297))</f>
        <v/>
      </c>
      <c r="AQ297" s="133" t="str">
        <f t="shared" si="135"/>
        <v/>
      </c>
      <c r="AS297" s="133" t="str">
        <f t="shared" si="136"/>
        <v/>
      </c>
      <c r="AU297" s="133" t="str">
        <f>IF($AQ297="", "", IF($AW$8='Shopping List'!$BR$6, 0, IFERROR($K297-$AS297, "")))</f>
        <v/>
      </c>
      <c r="AW297" s="137" t="str">
        <f>IF($AQ297="", "", IF(OR($AW$8='Shopping List'!$BR$6, $AU297&lt;=0), 0, IFERROR($K297-$AS297, "")))</f>
        <v/>
      </c>
      <c r="AY297" s="111" t="str">
        <f t="shared" si="137"/>
        <v/>
      </c>
      <c r="BA297" s="83" t="str">
        <f t="shared" si="138"/>
        <v/>
      </c>
      <c r="BC297" s="120" t="str">
        <f t="shared" si="127"/>
        <v>X</v>
      </c>
      <c r="BE297" s="90" t="str">
        <f t="shared" si="128"/>
        <v/>
      </c>
      <c r="BF297" s="90" t="str">
        <f t="shared" si="139"/>
        <v/>
      </c>
      <c r="BG297" s="111" t="str">
        <f t="shared" si="140"/>
        <v/>
      </c>
      <c r="BI297" s="90" t="str">
        <f t="shared" si="141"/>
        <v/>
      </c>
      <c r="BK297" s="120" t="str">
        <f>IF($I297="", "", IF(COUNTIF($I$11:$I297, $I297)&gt;1, "", $I297))</f>
        <v/>
      </c>
      <c r="BL297" s="90" t="str">
        <f t="shared" si="142"/>
        <v/>
      </c>
      <c r="BN297" s="90">
        <v>287</v>
      </c>
      <c r="BO297" s="120" t="str">
        <f t="shared" si="143"/>
        <v/>
      </c>
      <c r="BQ297" s="114" t="str">
        <f t="shared" si="129"/>
        <v/>
      </c>
    </row>
    <row r="298" spans="1:69" x14ac:dyDescent="0.25">
      <c r="A298" s="4"/>
      <c r="B298" s="37"/>
      <c r="C298" s="38"/>
      <c r="D298" s="39"/>
      <c r="E298" s="38"/>
      <c r="F298" s="47"/>
      <c r="G298" s="48"/>
      <c r="H298" s="52"/>
      <c r="I298" s="40"/>
      <c r="J298" s="56"/>
      <c r="K298" s="57"/>
      <c r="L298" s="40"/>
      <c r="M298" s="4"/>
      <c r="R298" s="26" t="str">
        <f t="shared" si="130"/>
        <v/>
      </c>
      <c r="S298" s="27" t="str">
        <f t="shared" si="131"/>
        <v/>
      </c>
      <c r="U298" s="18" t="str">
        <f t="shared" si="132"/>
        <v/>
      </c>
      <c r="W298" s="18" t="str">
        <f t="shared" si="116"/>
        <v/>
      </c>
      <c r="X298" s="18" t="str">
        <f t="shared" si="117"/>
        <v/>
      </c>
      <c r="Y298" s="18" t="str">
        <f t="shared" si="118"/>
        <v/>
      </c>
      <c r="Z298" s="18" t="str">
        <f t="shared" si="119"/>
        <v/>
      </c>
      <c r="AA298" s="18" t="str">
        <f t="shared" si="120"/>
        <v/>
      </c>
      <c r="AB298" s="18" t="str">
        <f t="shared" si="121"/>
        <v/>
      </c>
      <c r="AC298" s="18" t="str">
        <f t="shared" si="122"/>
        <v/>
      </c>
      <c r="AD298" s="18" t="str">
        <f t="shared" si="123"/>
        <v/>
      </c>
      <c r="AE298" s="18" t="str">
        <f t="shared" si="124"/>
        <v/>
      </c>
      <c r="AF298" s="18" t="str">
        <f t="shared" si="125"/>
        <v/>
      </c>
      <c r="AG298" s="18" t="str">
        <f t="shared" si="126"/>
        <v/>
      </c>
      <c r="AI298" s="117" t="str">
        <f t="shared" si="133"/>
        <v/>
      </c>
      <c r="AK298" s="117" t="str">
        <f>IF($B298="", "", SUMIF(Recipes!$C$11:$C$5010, $B298, Recipes!$BB$11:$BB$5010))</f>
        <v/>
      </c>
      <c r="AM298" s="133" t="str">
        <f t="shared" si="134"/>
        <v/>
      </c>
      <c r="AO298" s="133" t="str">
        <f>IF($AM298="", "", IF($AO$8='Shopping List'!$BR$6, 0, $J298))</f>
        <v/>
      </c>
      <c r="AQ298" s="133" t="str">
        <f t="shared" si="135"/>
        <v/>
      </c>
      <c r="AS298" s="133" t="str">
        <f t="shared" si="136"/>
        <v/>
      </c>
      <c r="AU298" s="133" t="str">
        <f>IF($AQ298="", "", IF($AW$8='Shopping List'!$BR$6, 0, IFERROR($K298-$AS298, "")))</f>
        <v/>
      </c>
      <c r="AW298" s="137" t="str">
        <f>IF($AQ298="", "", IF(OR($AW$8='Shopping List'!$BR$6, $AU298&lt;=0), 0, IFERROR($K298-$AS298, "")))</f>
        <v/>
      </c>
      <c r="AY298" s="111" t="str">
        <f t="shared" si="137"/>
        <v/>
      </c>
      <c r="BA298" s="83" t="str">
        <f t="shared" si="138"/>
        <v/>
      </c>
      <c r="BC298" s="120" t="str">
        <f t="shared" si="127"/>
        <v>X</v>
      </c>
      <c r="BE298" s="90" t="str">
        <f t="shared" si="128"/>
        <v/>
      </c>
      <c r="BF298" s="90" t="str">
        <f t="shared" si="139"/>
        <v/>
      </c>
      <c r="BG298" s="111" t="str">
        <f t="shared" si="140"/>
        <v/>
      </c>
      <c r="BI298" s="90" t="str">
        <f t="shared" si="141"/>
        <v/>
      </c>
      <c r="BK298" s="120" t="str">
        <f>IF($I298="", "", IF(COUNTIF($I$11:$I298, $I298)&gt;1, "", $I298))</f>
        <v/>
      </c>
      <c r="BL298" s="90" t="str">
        <f t="shared" si="142"/>
        <v/>
      </c>
      <c r="BN298" s="90">
        <v>288</v>
      </c>
      <c r="BO298" s="120" t="str">
        <f t="shared" si="143"/>
        <v/>
      </c>
      <c r="BQ298" s="114" t="str">
        <f t="shared" si="129"/>
        <v/>
      </c>
    </row>
    <row r="299" spans="1:69" x14ac:dyDescent="0.25">
      <c r="A299" s="4"/>
      <c r="B299" s="37"/>
      <c r="C299" s="38"/>
      <c r="D299" s="39"/>
      <c r="E299" s="38"/>
      <c r="F299" s="47"/>
      <c r="G299" s="48"/>
      <c r="H299" s="52"/>
      <c r="I299" s="40"/>
      <c r="J299" s="56"/>
      <c r="K299" s="57"/>
      <c r="L299" s="40"/>
      <c r="M299" s="4"/>
      <c r="R299" s="26" t="str">
        <f t="shared" si="130"/>
        <v/>
      </c>
      <c r="S299" s="27" t="str">
        <f t="shared" si="131"/>
        <v/>
      </c>
      <c r="U299" s="18" t="str">
        <f t="shared" si="132"/>
        <v/>
      </c>
      <c r="W299" s="18" t="str">
        <f t="shared" si="116"/>
        <v/>
      </c>
      <c r="X299" s="18" t="str">
        <f t="shared" si="117"/>
        <v/>
      </c>
      <c r="Y299" s="18" t="str">
        <f t="shared" si="118"/>
        <v/>
      </c>
      <c r="Z299" s="18" t="str">
        <f t="shared" si="119"/>
        <v/>
      </c>
      <c r="AA299" s="18" t="str">
        <f t="shared" si="120"/>
        <v/>
      </c>
      <c r="AB299" s="18" t="str">
        <f t="shared" si="121"/>
        <v/>
      </c>
      <c r="AC299" s="18" t="str">
        <f t="shared" si="122"/>
        <v/>
      </c>
      <c r="AD299" s="18" t="str">
        <f t="shared" si="123"/>
        <v/>
      </c>
      <c r="AE299" s="18" t="str">
        <f t="shared" si="124"/>
        <v/>
      </c>
      <c r="AF299" s="18" t="str">
        <f t="shared" si="125"/>
        <v/>
      </c>
      <c r="AG299" s="18" t="str">
        <f t="shared" si="126"/>
        <v/>
      </c>
      <c r="AI299" s="117" t="str">
        <f t="shared" si="133"/>
        <v/>
      </c>
      <c r="AK299" s="117" t="str">
        <f>IF($B299="", "", SUMIF(Recipes!$C$11:$C$5010, $B299, Recipes!$BB$11:$BB$5010))</f>
        <v/>
      </c>
      <c r="AM299" s="133" t="str">
        <f t="shared" si="134"/>
        <v/>
      </c>
      <c r="AO299" s="133" t="str">
        <f>IF($AM299="", "", IF($AO$8='Shopping List'!$BR$6, 0, $J299))</f>
        <v/>
      </c>
      <c r="AQ299" s="133" t="str">
        <f t="shared" si="135"/>
        <v/>
      </c>
      <c r="AS299" s="133" t="str">
        <f t="shared" si="136"/>
        <v/>
      </c>
      <c r="AU299" s="133" t="str">
        <f>IF($AQ299="", "", IF($AW$8='Shopping List'!$BR$6, 0, IFERROR($K299-$AS299, "")))</f>
        <v/>
      </c>
      <c r="AW299" s="137" t="str">
        <f>IF($AQ299="", "", IF(OR($AW$8='Shopping List'!$BR$6, $AU299&lt;=0), 0, IFERROR($K299-$AS299, "")))</f>
        <v/>
      </c>
      <c r="AY299" s="111" t="str">
        <f t="shared" si="137"/>
        <v/>
      </c>
      <c r="BA299" s="83" t="str">
        <f t="shared" si="138"/>
        <v/>
      </c>
      <c r="BC299" s="120" t="str">
        <f t="shared" si="127"/>
        <v>X</v>
      </c>
      <c r="BE299" s="90" t="str">
        <f t="shared" si="128"/>
        <v/>
      </c>
      <c r="BF299" s="90" t="str">
        <f t="shared" si="139"/>
        <v/>
      </c>
      <c r="BG299" s="111" t="str">
        <f t="shared" si="140"/>
        <v/>
      </c>
      <c r="BI299" s="90" t="str">
        <f t="shared" si="141"/>
        <v/>
      </c>
      <c r="BK299" s="120" t="str">
        <f>IF($I299="", "", IF(COUNTIF($I$11:$I299, $I299)&gt;1, "", $I299))</f>
        <v/>
      </c>
      <c r="BL299" s="90" t="str">
        <f t="shared" si="142"/>
        <v/>
      </c>
      <c r="BN299" s="90">
        <v>289</v>
      </c>
      <c r="BO299" s="120" t="str">
        <f t="shared" si="143"/>
        <v/>
      </c>
      <c r="BQ299" s="114" t="str">
        <f t="shared" si="129"/>
        <v/>
      </c>
    </row>
    <row r="300" spans="1:69" x14ac:dyDescent="0.25">
      <c r="A300" s="4"/>
      <c r="B300" s="37"/>
      <c r="C300" s="38"/>
      <c r="D300" s="39"/>
      <c r="E300" s="38"/>
      <c r="F300" s="47"/>
      <c r="G300" s="48"/>
      <c r="H300" s="52"/>
      <c r="I300" s="40"/>
      <c r="J300" s="56"/>
      <c r="K300" s="57"/>
      <c r="L300" s="40"/>
      <c r="M300" s="4"/>
      <c r="R300" s="26" t="str">
        <f t="shared" si="130"/>
        <v/>
      </c>
      <c r="S300" s="27" t="str">
        <f t="shared" si="131"/>
        <v/>
      </c>
      <c r="U300" s="18" t="str">
        <f t="shared" si="132"/>
        <v/>
      </c>
      <c r="W300" s="18" t="str">
        <f t="shared" si="116"/>
        <v/>
      </c>
      <c r="X300" s="18" t="str">
        <f t="shared" si="117"/>
        <v/>
      </c>
      <c r="Y300" s="18" t="str">
        <f t="shared" si="118"/>
        <v/>
      </c>
      <c r="Z300" s="18" t="str">
        <f t="shared" si="119"/>
        <v/>
      </c>
      <c r="AA300" s="18" t="str">
        <f t="shared" si="120"/>
        <v/>
      </c>
      <c r="AB300" s="18" t="str">
        <f t="shared" si="121"/>
        <v/>
      </c>
      <c r="AC300" s="18" t="str">
        <f t="shared" si="122"/>
        <v/>
      </c>
      <c r="AD300" s="18" t="str">
        <f t="shared" si="123"/>
        <v/>
      </c>
      <c r="AE300" s="18" t="str">
        <f t="shared" si="124"/>
        <v/>
      </c>
      <c r="AF300" s="18" t="str">
        <f t="shared" si="125"/>
        <v/>
      </c>
      <c r="AG300" s="18" t="str">
        <f t="shared" si="126"/>
        <v/>
      </c>
      <c r="AI300" s="117" t="str">
        <f t="shared" si="133"/>
        <v/>
      </c>
      <c r="AK300" s="117" t="str">
        <f>IF($B300="", "", SUMIF(Recipes!$C$11:$C$5010, $B300, Recipes!$BB$11:$BB$5010))</f>
        <v/>
      </c>
      <c r="AM300" s="133" t="str">
        <f t="shared" si="134"/>
        <v/>
      </c>
      <c r="AO300" s="133" t="str">
        <f>IF($AM300="", "", IF($AO$8='Shopping List'!$BR$6, 0, $J300))</f>
        <v/>
      </c>
      <c r="AQ300" s="133" t="str">
        <f t="shared" si="135"/>
        <v/>
      </c>
      <c r="AS300" s="133" t="str">
        <f t="shared" si="136"/>
        <v/>
      </c>
      <c r="AU300" s="133" t="str">
        <f>IF($AQ300="", "", IF($AW$8='Shopping List'!$BR$6, 0, IFERROR($K300-$AS300, "")))</f>
        <v/>
      </c>
      <c r="AW300" s="137" t="str">
        <f>IF($AQ300="", "", IF(OR($AW$8='Shopping List'!$BR$6, $AU300&lt;=0), 0, IFERROR($K300-$AS300, "")))</f>
        <v/>
      </c>
      <c r="AY300" s="111" t="str">
        <f t="shared" si="137"/>
        <v/>
      </c>
      <c r="BA300" s="83" t="str">
        <f t="shared" si="138"/>
        <v/>
      </c>
      <c r="BC300" s="120" t="str">
        <f t="shared" si="127"/>
        <v>X</v>
      </c>
      <c r="BE300" s="90" t="str">
        <f t="shared" si="128"/>
        <v/>
      </c>
      <c r="BF300" s="90" t="str">
        <f t="shared" si="139"/>
        <v/>
      </c>
      <c r="BG300" s="111" t="str">
        <f t="shared" si="140"/>
        <v/>
      </c>
      <c r="BI300" s="90" t="str">
        <f t="shared" si="141"/>
        <v/>
      </c>
      <c r="BK300" s="120" t="str">
        <f>IF($I300="", "", IF(COUNTIF($I$11:$I300, $I300)&gt;1, "", $I300))</f>
        <v/>
      </c>
      <c r="BL300" s="90" t="str">
        <f t="shared" si="142"/>
        <v/>
      </c>
      <c r="BN300" s="90">
        <v>290</v>
      </c>
      <c r="BO300" s="120" t="str">
        <f t="shared" si="143"/>
        <v/>
      </c>
      <c r="BQ300" s="114" t="str">
        <f t="shared" si="129"/>
        <v/>
      </c>
    </row>
    <row r="301" spans="1:69" x14ac:dyDescent="0.25">
      <c r="A301" s="4"/>
      <c r="B301" s="37"/>
      <c r="C301" s="38"/>
      <c r="D301" s="39"/>
      <c r="E301" s="38"/>
      <c r="F301" s="47"/>
      <c r="G301" s="48"/>
      <c r="H301" s="52"/>
      <c r="I301" s="40"/>
      <c r="J301" s="56"/>
      <c r="K301" s="57"/>
      <c r="L301" s="40"/>
      <c r="M301" s="4"/>
      <c r="R301" s="26" t="str">
        <f t="shared" si="130"/>
        <v/>
      </c>
      <c r="S301" s="27" t="str">
        <f t="shared" si="131"/>
        <v/>
      </c>
      <c r="U301" s="18" t="str">
        <f t="shared" si="132"/>
        <v/>
      </c>
      <c r="W301" s="18" t="str">
        <f t="shared" si="116"/>
        <v/>
      </c>
      <c r="X301" s="18" t="str">
        <f t="shared" si="117"/>
        <v/>
      </c>
      <c r="Y301" s="18" t="str">
        <f t="shared" si="118"/>
        <v/>
      </c>
      <c r="Z301" s="18" t="str">
        <f t="shared" si="119"/>
        <v/>
      </c>
      <c r="AA301" s="18" t="str">
        <f t="shared" si="120"/>
        <v/>
      </c>
      <c r="AB301" s="18" t="str">
        <f t="shared" si="121"/>
        <v/>
      </c>
      <c r="AC301" s="18" t="str">
        <f t="shared" si="122"/>
        <v/>
      </c>
      <c r="AD301" s="18" t="str">
        <f t="shared" si="123"/>
        <v/>
      </c>
      <c r="AE301" s="18" t="str">
        <f t="shared" si="124"/>
        <v/>
      </c>
      <c r="AF301" s="18" t="str">
        <f t="shared" si="125"/>
        <v/>
      </c>
      <c r="AG301" s="18" t="str">
        <f t="shared" si="126"/>
        <v/>
      </c>
      <c r="AI301" s="117" t="str">
        <f t="shared" si="133"/>
        <v/>
      </c>
      <c r="AK301" s="117" t="str">
        <f>IF($B301="", "", SUMIF(Recipes!$C$11:$C$5010, $B301, Recipes!$BB$11:$BB$5010))</f>
        <v/>
      </c>
      <c r="AM301" s="133" t="str">
        <f t="shared" si="134"/>
        <v/>
      </c>
      <c r="AO301" s="133" t="str">
        <f>IF($AM301="", "", IF($AO$8='Shopping List'!$BR$6, 0, $J301))</f>
        <v/>
      </c>
      <c r="AQ301" s="133" t="str">
        <f t="shared" si="135"/>
        <v/>
      </c>
      <c r="AS301" s="133" t="str">
        <f t="shared" si="136"/>
        <v/>
      </c>
      <c r="AU301" s="133" t="str">
        <f>IF($AQ301="", "", IF($AW$8='Shopping List'!$BR$6, 0, IFERROR($K301-$AS301, "")))</f>
        <v/>
      </c>
      <c r="AW301" s="137" t="str">
        <f>IF($AQ301="", "", IF(OR($AW$8='Shopping List'!$BR$6, $AU301&lt;=0), 0, IFERROR($K301-$AS301, "")))</f>
        <v/>
      </c>
      <c r="AY301" s="111" t="str">
        <f t="shared" si="137"/>
        <v/>
      </c>
      <c r="BA301" s="83" t="str">
        <f t="shared" si="138"/>
        <v/>
      </c>
      <c r="BC301" s="120" t="str">
        <f t="shared" si="127"/>
        <v>X</v>
      </c>
      <c r="BE301" s="90" t="str">
        <f t="shared" si="128"/>
        <v/>
      </c>
      <c r="BF301" s="90" t="str">
        <f t="shared" si="139"/>
        <v/>
      </c>
      <c r="BG301" s="111" t="str">
        <f t="shared" si="140"/>
        <v/>
      </c>
      <c r="BI301" s="90" t="str">
        <f t="shared" si="141"/>
        <v/>
      </c>
      <c r="BK301" s="120" t="str">
        <f>IF($I301="", "", IF(COUNTIF($I$11:$I301, $I301)&gt;1, "", $I301))</f>
        <v/>
      </c>
      <c r="BL301" s="90" t="str">
        <f t="shared" si="142"/>
        <v/>
      </c>
      <c r="BN301" s="90">
        <v>291</v>
      </c>
      <c r="BO301" s="120" t="str">
        <f t="shared" si="143"/>
        <v/>
      </c>
      <c r="BQ301" s="114" t="str">
        <f t="shared" si="129"/>
        <v/>
      </c>
    </row>
    <row r="302" spans="1:69" x14ac:dyDescent="0.25">
      <c r="A302" s="4"/>
      <c r="B302" s="37"/>
      <c r="C302" s="38"/>
      <c r="D302" s="39"/>
      <c r="E302" s="38"/>
      <c r="F302" s="47"/>
      <c r="G302" s="48"/>
      <c r="H302" s="52"/>
      <c r="I302" s="40"/>
      <c r="J302" s="56"/>
      <c r="K302" s="57"/>
      <c r="L302" s="40"/>
      <c r="M302" s="4"/>
      <c r="R302" s="26" t="str">
        <f t="shared" si="130"/>
        <v/>
      </c>
      <c r="S302" s="27" t="str">
        <f t="shared" si="131"/>
        <v/>
      </c>
      <c r="U302" s="18" t="str">
        <f t="shared" si="132"/>
        <v/>
      </c>
      <c r="W302" s="18" t="str">
        <f t="shared" si="116"/>
        <v/>
      </c>
      <c r="X302" s="18" t="str">
        <f t="shared" si="117"/>
        <v/>
      </c>
      <c r="Y302" s="18" t="str">
        <f t="shared" si="118"/>
        <v/>
      </c>
      <c r="Z302" s="18" t="str">
        <f t="shared" si="119"/>
        <v/>
      </c>
      <c r="AA302" s="18" t="str">
        <f t="shared" si="120"/>
        <v/>
      </c>
      <c r="AB302" s="18" t="str">
        <f t="shared" si="121"/>
        <v/>
      </c>
      <c r="AC302" s="18" t="str">
        <f t="shared" si="122"/>
        <v/>
      </c>
      <c r="AD302" s="18" t="str">
        <f t="shared" si="123"/>
        <v/>
      </c>
      <c r="AE302" s="18" t="str">
        <f t="shared" si="124"/>
        <v/>
      </c>
      <c r="AF302" s="18" t="str">
        <f t="shared" si="125"/>
        <v/>
      </c>
      <c r="AG302" s="18" t="str">
        <f t="shared" si="126"/>
        <v/>
      </c>
      <c r="AI302" s="117" t="str">
        <f t="shared" si="133"/>
        <v/>
      </c>
      <c r="AK302" s="117" t="str">
        <f>IF($B302="", "", SUMIF(Recipes!$C$11:$C$5010, $B302, Recipes!$BB$11:$BB$5010))</f>
        <v/>
      </c>
      <c r="AM302" s="133" t="str">
        <f t="shared" si="134"/>
        <v/>
      </c>
      <c r="AO302" s="133" t="str">
        <f>IF($AM302="", "", IF($AO$8='Shopping List'!$BR$6, 0, $J302))</f>
        <v/>
      </c>
      <c r="AQ302" s="133" t="str">
        <f t="shared" si="135"/>
        <v/>
      </c>
      <c r="AS302" s="133" t="str">
        <f t="shared" si="136"/>
        <v/>
      </c>
      <c r="AU302" s="133" t="str">
        <f>IF($AQ302="", "", IF($AW$8='Shopping List'!$BR$6, 0, IFERROR($K302-$AS302, "")))</f>
        <v/>
      </c>
      <c r="AW302" s="137" t="str">
        <f>IF($AQ302="", "", IF(OR($AW$8='Shopping List'!$BR$6, $AU302&lt;=0), 0, IFERROR($K302-$AS302, "")))</f>
        <v/>
      </c>
      <c r="AY302" s="111" t="str">
        <f t="shared" si="137"/>
        <v/>
      </c>
      <c r="BA302" s="83" t="str">
        <f t="shared" si="138"/>
        <v/>
      </c>
      <c r="BC302" s="120" t="str">
        <f t="shared" si="127"/>
        <v>X</v>
      </c>
      <c r="BE302" s="90" t="str">
        <f t="shared" si="128"/>
        <v/>
      </c>
      <c r="BF302" s="90" t="str">
        <f t="shared" si="139"/>
        <v/>
      </c>
      <c r="BG302" s="111" t="str">
        <f t="shared" si="140"/>
        <v/>
      </c>
      <c r="BI302" s="90" t="str">
        <f t="shared" si="141"/>
        <v/>
      </c>
      <c r="BK302" s="120" t="str">
        <f>IF($I302="", "", IF(COUNTIF($I$11:$I302, $I302)&gt;1, "", $I302))</f>
        <v/>
      </c>
      <c r="BL302" s="90" t="str">
        <f t="shared" si="142"/>
        <v/>
      </c>
      <c r="BN302" s="90">
        <v>292</v>
      </c>
      <c r="BO302" s="120" t="str">
        <f t="shared" si="143"/>
        <v/>
      </c>
      <c r="BQ302" s="114" t="str">
        <f t="shared" si="129"/>
        <v/>
      </c>
    </row>
    <row r="303" spans="1:69" x14ac:dyDescent="0.25">
      <c r="A303" s="4"/>
      <c r="B303" s="37"/>
      <c r="C303" s="38"/>
      <c r="D303" s="39"/>
      <c r="E303" s="38"/>
      <c r="F303" s="47"/>
      <c r="G303" s="48"/>
      <c r="H303" s="52"/>
      <c r="I303" s="40"/>
      <c r="J303" s="56"/>
      <c r="K303" s="57"/>
      <c r="L303" s="40"/>
      <c r="M303" s="4"/>
      <c r="R303" s="26" t="str">
        <f t="shared" si="130"/>
        <v/>
      </c>
      <c r="S303" s="27" t="str">
        <f t="shared" si="131"/>
        <v/>
      </c>
      <c r="U303" s="18" t="str">
        <f t="shared" si="132"/>
        <v/>
      </c>
      <c r="W303" s="18" t="str">
        <f t="shared" si="116"/>
        <v/>
      </c>
      <c r="X303" s="18" t="str">
        <f t="shared" si="117"/>
        <v/>
      </c>
      <c r="Y303" s="18" t="str">
        <f t="shared" si="118"/>
        <v/>
      </c>
      <c r="Z303" s="18" t="str">
        <f t="shared" si="119"/>
        <v/>
      </c>
      <c r="AA303" s="18" t="str">
        <f t="shared" si="120"/>
        <v/>
      </c>
      <c r="AB303" s="18" t="str">
        <f t="shared" si="121"/>
        <v/>
      </c>
      <c r="AC303" s="18" t="str">
        <f t="shared" si="122"/>
        <v/>
      </c>
      <c r="AD303" s="18" t="str">
        <f t="shared" si="123"/>
        <v/>
      </c>
      <c r="AE303" s="18" t="str">
        <f t="shared" si="124"/>
        <v/>
      </c>
      <c r="AF303" s="18" t="str">
        <f t="shared" si="125"/>
        <v/>
      </c>
      <c r="AG303" s="18" t="str">
        <f t="shared" si="126"/>
        <v/>
      </c>
      <c r="AI303" s="117" t="str">
        <f t="shared" si="133"/>
        <v/>
      </c>
      <c r="AK303" s="117" t="str">
        <f>IF($B303="", "", SUMIF(Recipes!$C$11:$C$5010, $B303, Recipes!$BB$11:$BB$5010))</f>
        <v/>
      </c>
      <c r="AM303" s="133" t="str">
        <f t="shared" si="134"/>
        <v/>
      </c>
      <c r="AO303" s="133" t="str">
        <f>IF($AM303="", "", IF($AO$8='Shopping List'!$BR$6, 0, $J303))</f>
        <v/>
      </c>
      <c r="AQ303" s="133" t="str">
        <f t="shared" si="135"/>
        <v/>
      </c>
      <c r="AS303" s="133" t="str">
        <f t="shared" si="136"/>
        <v/>
      </c>
      <c r="AU303" s="133" t="str">
        <f>IF($AQ303="", "", IF($AW$8='Shopping List'!$BR$6, 0, IFERROR($K303-$AS303, "")))</f>
        <v/>
      </c>
      <c r="AW303" s="137" t="str">
        <f>IF($AQ303="", "", IF(OR($AW$8='Shopping List'!$BR$6, $AU303&lt;=0), 0, IFERROR($K303-$AS303, "")))</f>
        <v/>
      </c>
      <c r="AY303" s="111" t="str">
        <f t="shared" si="137"/>
        <v/>
      </c>
      <c r="BA303" s="83" t="str">
        <f t="shared" si="138"/>
        <v/>
      </c>
      <c r="BC303" s="120" t="str">
        <f t="shared" si="127"/>
        <v>X</v>
      </c>
      <c r="BE303" s="90" t="str">
        <f t="shared" si="128"/>
        <v/>
      </c>
      <c r="BF303" s="90" t="str">
        <f t="shared" si="139"/>
        <v/>
      </c>
      <c r="BG303" s="111" t="str">
        <f t="shared" si="140"/>
        <v/>
      </c>
      <c r="BI303" s="90" t="str">
        <f t="shared" si="141"/>
        <v/>
      </c>
      <c r="BK303" s="120" t="str">
        <f>IF($I303="", "", IF(COUNTIF($I$11:$I303, $I303)&gt;1, "", $I303))</f>
        <v/>
      </c>
      <c r="BL303" s="90" t="str">
        <f t="shared" si="142"/>
        <v/>
      </c>
      <c r="BN303" s="90">
        <v>293</v>
      </c>
      <c r="BO303" s="120" t="str">
        <f t="shared" si="143"/>
        <v/>
      </c>
      <c r="BQ303" s="114" t="str">
        <f t="shared" si="129"/>
        <v/>
      </c>
    </row>
    <row r="304" spans="1:69" x14ac:dyDescent="0.25">
      <c r="A304" s="4"/>
      <c r="B304" s="37"/>
      <c r="C304" s="38"/>
      <c r="D304" s="39"/>
      <c r="E304" s="38"/>
      <c r="F304" s="47"/>
      <c r="G304" s="48"/>
      <c r="H304" s="52"/>
      <c r="I304" s="40"/>
      <c r="J304" s="56"/>
      <c r="K304" s="57"/>
      <c r="L304" s="40"/>
      <c r="M304" s="4"/>
      <c r="R304" s="26" t="str">
        <f t="shared" si="130"/>
        <v/>
      </c>
      <c r="S304" s="27" t="str">
        <f t="shared" si="131"/>
        <v/>
      </c>
      <c r="U304" s="18" t="str">
        <f t="shared" si="132"/>
        <v/>
      </c>
      <c r="W304" s="18" t="str">
        <f t="shared" si="116"/>
        <v/>
      </c>
      <c r="X304" s="18" t="str">
        <f t="shared" si="117"/>
        <v/>
      </c>
      <c r="Y304" s="18" t="str">
        <f t="shared" si="118"/>
        <v/>
      </c>
      <c r="Z304" s="18" t="str">
        <f t="shared" si="119"/>
        <v/>
      </c>
      <c r="AA304" s="18" t="str">
        <f t="shared" si="120"/>
        <v/>
      </c>
      <c r="AB304" s="18" t="str">
        <f t="shared" si="121"/>
        <v/>
      </c>
      <c r="AC304" s="18" t="str">
        <f t="shared" si="122"/>
        <v/>
      </c>
      <c r="AD304" s="18" t="str">
        <f t="shared" si="123"/>
        <v/>
      </c>
      <c r="AE304" s="18" t="str">
        <f t="shared" si="124"/>
        <v/>
      </c>
      <c r="AF304" s="18" t="str">
        <f t="shared" si="125"/>
        <v/>
      </c>
      <c r="AG304" s="18" t="str">
        <f t="shared" si="126"/>
        <v/>
      </c>
      <c r="AI304" s="117" t="str">
        <f t="shared" si="133"/>
        <v/>
      </c>
      <c r="AK304" s="117" t="str">
        <f>IF($B304="", "", SUMIF(Recipes!$C$11:$C$5010, $B304, Recipes!$BB$11:$BB$5010))</f>
        <v/>
      </c>
      <c r="AM304" s="133" t="str">
        <f t="shared" si="134"/>
        <v/>
      </c>
      <c r="AO304" s="133" t="str">
        <f>IF($AM304="", "", IF($AO$8='Shopping List'!$BR$6, 0, $J304))</f>
        <v/>
      </c>
      <c r="AQ304" s="133" t="str">
        <f t="shared" si="135"/>
        <v/>
      </c>
      <c r="AS304" s="133" t="str">
        <f t="shared" si="136"/>
        <v/>
      </c>
      <c r="AU304" s="133" t="str">
        <f>IF($AQ304="", "", IF($AW$8='Shopping List'!$BR$6, 0, IFERROR($K304-$AS304, "")))</f>
        <v/>
      </c>
      <c r="AW304" s="137" t="str">
        <f>IF($AQ304="", "", IF(OR($AW$8='Shopping List'!$BR$6, $AU304&lt;=0), 0, IFERROR($K304-$AS304, "")))</f>
        <v/>
      </c>
      <c r="AY304" s="111" t="str">
        <f t="shared" si="137"/>
        <v/>
      </c>
      <c r="BA304" s="83" t="str">
        <f t="shared" si="138"/>
        <v/>
      </c>
      <c r="BC304" s="120" t="str">
        <f t="shared" si="127"/>
        <v>X</v>
      </c>
      <c r="BE304" s="90" t="str">
        <f t="shared" si="128"/>
        <v/>
      </c>
      <c r="BF304" s="90" t="str">
        <f t="shared" si="139"/>
        <v/>
      </c>
      <c r="BG304" s="111" t="str">
        <f t="shared" si="140"/>
        <v/>
      </c>
      <c r="BI304" s="90" t="str">
        <f t="shared" si="141"/>
        <v/>
      </c>
      <c r="BK304" s="120" t="str">
        <f>IF($I304="", "", IF(COUNTIF($I$11:$I304, $I304)&gt;1, "", $I304))</f>
        <v/>
      </c>
      <c r="BL304" s="90" t="str">
        <f t="shared" si="142"/>
        <v/>
      </c>
      <c r="BN304" s="90">
        <v>294</v>
      </c>
      <c r="BO304" s="120" t="str">
        <f t="shared" si="143"/>
        <v/>
      </c>
      <c r="BQ304" s="114" t="str">
        <f t="shared" si="129"/>
        <v/>
      </c>
    </row>
    <row r="305" spans="1:69" x14ac:dyDescent="0.25">
      <c r="A305" s="4"/>
      <c r="B305" s="37"/>
      <c r="C305" s="38"/>
      <c r="D305" s="39"/>
      <c r="E305" s="38"/>
      <c r="F305" s="47"/>
      <c r="G305" s="48"/>
      <c r="H305" s="52"/>
      <c r="I305" s="40"/>
      <c r="J305" s="56"/>
      <c r="K305" s="57"/>
      <c r="L305" s="40"/>
      <c r="M305" s="4"/>
      <c r="R305" s="26" t="str">
        <f t="shared" si="130"/>
        <v/>
      </c>
      <c r="S305" s="27" t="str">
        <f t="shared" si="131"/>
        <v/>
      </c>
      <c r="U305" s="18" t="str">
        <f t="shared" si="132"/>
        <v/>
      </c>
      <c r="W305" s="18" t="str">
        <f t="shared" si="116"/>
        <v/>
      </c>
      <c r="X305" s="18" t="str">
        <f t="shared" si="117"/>
        <v/>
      </c>
      <c r="Y305" s="18" t="str">
        <f t="shared" si="118"/>
        <v/>
      </c>
      <c r="Z305" s="18" t="str">
        <f t="shared" si="119"/>
        <v/>
      </c>
      <c r="AA305" s="18" t="str">
        <f t="shared" si="120"/>
        <v/>
      </c>
      <c r="AB305" s="18" t="str">
        <f t="shared" si="121"/>
        <v/>
      </c>
      <c r="AC305" s="18" t="str">
        <f t="shared" si="122"/>
        <v/>
      </c>
      <c r="AD305" s="18" t="str">
        <f t="shared" si="123"/>
        <v/>
      </c>
      <c r="AE305" s="18" t="str">
        <f t="shared" si="124"/>
        <v/>
      </c>
      <c r="AF305" s="18" t="str">
        <f t="shared" si="125"/>
        <v/>
      </c>
      <c r="AG305" s="18" t="str">
        <f t="shared" si="126"/>
        <v/>
      </c>
      <c r="AI305" s="117" t="str">
        <f t="shared" si="133"/>
        <v/>
      </c>
      <c r="AK305" s="117" t="str">
        <f>IF($B305="", "", SUMIF(Recipes!$C$11:$C$5010, $B305, Recipes!$BB$11:$BB$5010))</f>
        <v/>
      </c>
      <c r="AM305" s="133" t="str">
        <f t="shared" si="134"/>
        <v/>
      </c>
      <c r="AO305" s="133" t="str">
        <f>IF($AM305="", "", IF($AO$8='Shopping List'!$BR$6, 0, $J305))</f>
        <v/>
      </c>
      <c r="AQ305" s="133" t="str">
        <f t="shared" si="135"/>
        <v/>
      </c>
      <c r="AS305" s="133" t="str">
        <f t="shared" si="136"/>
        <v/>
      </c>
      <c r="AU305" s="133" t="str">
        <f>IF($AQ305="", "", IF($AW$8='Shopping List'!$BR$6, 0, IFERROR($K305-$AS305, "")))</f>
        <v/>
      </c>
      <c r="AW305" s="137" t="str">
        <f>IF($AQ305="", "", IF(OR($AW$8='Shopping List'!$BR$6, $AU305&lt;=0), 0, IFERROR($K305-$AS305, "")))</f>
        <v/>
      </c>
      <c r="AY305" s="111" t="str">
        <f t="shared" si="137"/>
        <v/>
      </c>
      <c r="BA305" s="83" t="str">
        <f t="shared" si="138"/>
        <v/>
      </c>
      <c r="BC305" s="120" t="str">
        <f t="shared" si="127"/>
        <v>X</v>
      </c>
      <c r="BE305" s="90" t="str">
        <f t="shared" si="128"/>
        <v/>
      </c>
      <c r="BF305" s="90" t="str">
        <f t="shared" si="139"/>
        <v/>
      </c>
      <c r="BG305" s="111" t="str">
        <f t="shared" si="140"/>
        <v/>
      </c>
      <c r="BI305" s="90" t="str">
        <f t="shared" si="141"/>
        <v/>
      </c>
      <c r="BK305" s="120" t="str">
        <f>IF($I305="", "", IF(COUNTIF($I$11:$I305, $I305)&gt;1, "", $I305))</f>
        <v/>
      </c>
      <c r="BL305" s="90" t="str">
        <f t="shared" si="142"/>
        <v/>
      </c>
      <c r="BN305" s="90">
        <v>295</v>
      </c>
      <c r="BO305" s="120" t="str">
        <f t="shared" si="143"/>
        <v/>
      </c>
      <c r="BQ305" s="114" t="str">
        <f t="shared" si="129"/>
        <v/>
      </c>
    </row>
    <row r="306" spans="1:69" x14ac:dyDescent="0.25">
      <c r="A306" s="4"/>
      <c r="B306" s="37"/>
      <c r="C306" s="38"/>
      <c r="D306" s="39"/>
      <c r="E306" s="38"/>
      <c r="F306" s="47"/>
      <c r="G306" s="48"/>
      <c r="H306" s="52"/>
      <c r="I306" s="40"/>
      <c r="J306" s="56"/>
      <c r="K306" s="57"/>
      <c r="L306" s="40"/>
      <c r="M306" s="4"/>
      <c r="R306" s="26" t="str">
        <f t="shared" si="130"/>
        <v/>
      </c>
      <c r="S306" s="27" t="str">
        <f t="shared" si="131"/>
        <v/>
      </c>
      <c r="U306" s="18" t="str">
        <f t="shared" si="132"/>
        <v/>
      </c>
      <c r="W306" s="18" t="str">
        <f t="shared" si="116"/>
        <v/>
      </c>
      <c r="X306" s="18" t="str">
        <f t="shared" si="117"/>
        <v/>
      </c>
      <c r="Y306" s="18" t="str">
        <f t="shared" si="118"/>
        <v/>
      </c>
      <c r="Z306" s="18" t="str">
        <f t="shared" si="119"/>
        <v/>
      </c>
      <c r="AA306" s="18" t="str">
        <f t="shared" si="120"/>
        <v/>
      </c>
      <c r="AB306" s="18" t="str">
        <f t="shared" si="121"/>
        <v/>
      </c>
      <c r="AC306" s="18" t="str">
        <f t="shared" si="122"/>
        <v/>
      </c>
      <c r="AD306" s="18" t="str">
        <f t="shared" si="123"/>
        <v/>
      </c>
      <c r="AE306" s="18" t="str">
        <f t="shared" si="124"/>
        <v/>
      </c>
      <c r="AF306" s="18" t="str">
        <f t="shared" si="125"/>
        <v/>
      </c>
      <c r="AG306" s="18" t="str">
        <f t="shared" si="126"/>
        <v/>
      </c>
      <c r="AI306" s="117" t="str">
        <f t="shared" si="133"/>
        <v/>
      </c>
      <c r="AK306" s="117" t="str">
        <f>IF($B306="", "", SUMIF(Recipes!$C$11:$C$5010, $B306, Recipes!$BB$11:$BB$5010))</f>
        <v/>
      </c>
      <c r="AM306" s="133" t="str">
        <f t="shared" si="134"/>
        <v/>
      </c>
      <c r="AO306" s="133" t="str">
        <f>IF($AM306="", "", IF($AO$8='Shopping List'!$BR$6, 0, $J306))</f>
        <v/>
      </c>
      <c r="AQ306" s="133" t="str">
        <f t="shared" si="135"/>
        <v/>
      </c>
      <c r="AS306" s="133" t="str">
        <f t="shared" si="136"/>
        <v/>
      </c>
      <c r="AU306" s="133" t="str">
        <f>IF($AQ306="", "", IF($AW$8='Shopping List'!$BR$6, 0, IFERROR($K306-$AS306, "")))</f>
        <v/>
      </c>
      <c r="AW306" s="137" t="str">
        <f>IF($AQ306="", "", IF(OR($AW$8='Shopping List'!$BR$6, $AU306&lt;=0), 0, IFERROR($K306-$AS306, "")))</f>
        <v/>
      </c>
      <c r="AY306" s="111" t="str">
        <f t="shared" si="137"/>
        <v/>
      </c>
      <c r="BA306" s="83" t="str">
        <f t="shared" si="138"/>
        <v/>
      </c>
      <c r="BC306" s="120" t="str">
        <f t="shared" si="127"/>
        <v>X</v>
      </c>
      <c r="BE306" s="90" t="str">
        <f t="shared" si="128"/>
        <v/>
      </c>
      <c r="BF306" s="90" t="str">
        <f t="shared" si="139"/>
        <v/>
      </c>
      <c r="BG306" s="111" t="str">
        <f t="shared" si="140"/>
        <v/>
      </c>
      <c r="BI306" s="90" t="str">
        <f t="shared" si="141"/>
        <v/>
      </c>
      <c r="BK306" s="120" t="str">
        <f>IF($I306="", "", IF(COUNTIF($I$11:$I306, $I306)&gt;1, "", $I306))</f>
        <v/>
      </c>
      <c r="BL306" s="90" t="str">
        <f t="shared" si="142"/>
        <v/>
      </c>
      <c r="BN306" s="90">
        <v>296</v>
      </c>
      <c r="BO306" s="120" t="str">
        <f t="shared" si="143"/>
        <v/>
      </c>
      <c r="BQ306" s="114" t="str">
        <f t="shared" si="129"/>
        <v/>
      </c>
    </row>
    <row r="307" spans="1:69" x14ac:dyDescent="0.25">
      <c r="A307" s="4"/>
      <c r="B307" s="37"/>
      <c r="C307" s="38"/>
      <c r="D307" s="39"/>
      <c r="E307" s="38"/>
      <c r="F307" s="47"/>
      <c r="G307" s="48"/>
      <c r="H307" s="52"/>
      <c r="I307" s="40"/>
      <c r="J307" s="56"/>
      <c r="K307" s="57"/>
      <c r="L307" s="40"/>
      <c r="M307" s="4"/>
      <c r="R307" s="26" t="str">
        <f t="shared" si="130"/>
        <v/>
      </c>
      <c r="S307" s="27" t="str">
        <f t="shared" si="131"/>
        <v/>
      </c>
      <c r="U307" s="18" t="str">
        <f t="shared" si="132"/>
        <v/>
      </c>
      <c r="W307" s="18" t="str">
        <f t="shared" si="116"/>
        <v/>
      </c>
      <c r="X307" s="18" t="str">
        <f t="shared" si="117"/>
        <v/>
      </c>
      <c r="Y307" s="18" t="str">
        <f t="shared" si="118"/>
        <v/>
      </c>
      <c r="Z307" s="18" t="str">
        <f t="shared" si="119"/>
        <v/>
      </c>
      <c r="AA307" s="18" t="str">
        <f t="shared" si="120"/>
        <v/>
      </c>
      <c r="AB307" s="18" t="str">
        <f t="shared" si="121"/>
        <v/>
      </c>
      <c r="AC307" s="18" t="str">
        <f t="shared" si="122"/>
        <v/>
      </c>
      <c r="AD307" s="18" t="str">
        <f t="shared" si="123"/>
        <v/>
      </c>
      <c r="AE307" s="18" t="str">
        <f t="shared" si="124"/>
        <v/>
      </c>
      <c r="AF307" s="18" t="str">
        <f t="shared" si="125"/>
        <v/>
      </c>
      <c r="AG307" s="18" t="str">
        <f t="shared" si="126"/>
        <v/>
      </c>
      <c r="AI307" s="117" t="str">
        <f t="shared" si="133"/>
        <v/>
      </c>
      <c r="AK307" s="117" t="str">
        <f>IF($B307="", "", SUMIF(Recipes!$C$11:$C$5010, $B307, Recipes!$BB$11:$BB$5010))</f>
        <v/>
      </c>
      <c r="AM307" s="133" t="str">
        <f t="shared" si="134"/>
        <v/>
      </c>
      <c r="AO307" s="133" t="str">
        <f>IF($AM307="", "", IF($AO$8='Shopping List'!$BR$6, 0, $J307))</f>
        <v/>
      </c>
      <c r="AQ307" s="133" t="str">
        <f t="shared" si="135"/>
        <v/>
      </c>
      <c r="AS307" s="133" t="str">
        <f t="shared" si="136"/>
        <v/>
      </c>
      <c r="AU307" s="133" t="str">
        <f>IF($AQ307="", "", IF($AW$8='Shopping List'!$BR$6, 0, IFERROR($K307-$AS307, "")))</f>
        <v/>
      </c>
      <c r="AW307" s="137" t="str">
        <f>IF($AQ307="", "", IF(OR($AW$8='Shopping List'!$BR$6, $AU307&lt;=0), 0, IFERROR($K307-$AS307, "")))</f>
        <v/>
      </c>
      <c r="AY307" s="111" t="str">
        <f t="shared" si="137"/>
        <v/>
      </c>
      <c r="BA307" s="83" t="str">
        <f t="shared" si="138"/>
        <v/>
      </c>
      <c r="BC307" s="120" t="str">
        <f t="shared" si="127"/>
        <v>X</v>
      </c>
      <c r="BE307" s="90" t="str">
        <f t="shared" si="128"/>
        <v/>
      </c>
      <c r="BF307" s="90" t="str">
        <f t="shared" si="139"/>
        <v/>
      </c>
      <c r="BG307" s="111" t="str">
        <f t="shared" si="140"/>
        <v/>
      </c>
      <c r="BI307" s="90" t="str">
        <f t="shared" si="141"/>
        <v/>
      </c>
      <c r="BK307" s="120" t="str">
        <f>IF($I307="", "", IF(COUNTIF($I$11:$I307, $I307)&gt;1, "", $I307))</f>
        <v/>
      </c>
      <c r="BL307" s="90" t="str">
        <f t="shared" si="142"/>
        <v/>
      </c>
      <c r="BN307" s="90">
        <v>297</v>
      </c>
      <c r="BO307" s="120" t="str">
        <f t="shared" si="143"/>
        <v/>
      </c>
      <c r="BQ307" s="114" t="str">
        <f t="shared" si="129"/>
        <v/>
      </c>
    </row>
    <row r="308" spans="1:69" x14ac:dyDescent="0.25">
      <c r="A308" s="4"/>
      <c r="B308" s="37"/>
      <c r="C308" s="38"/>
      <c r="D308" s="39"/>
      <c r="E308" s="38"/>
      <c r="F308" s="47"/>
      <c r="G308" s="48"/>
      <c r="H308" s="52"/>
      <c r="I308" s="40"/>
      <c r="J308" s="56"/>
      <c r="K308" s="57"/>
      <c r="L308" s="40"/>
      <c r="M308" s="4"/>
      <c r="R308" s="26" t="str">
        <f t="shared" si="130"/>
        <v/>
      </c>
      <c r="S308" s="27" t="str">
        <f t="shared" si="131"/>
        <v/>
      </c>
      <c r="U308" s="18" t="str">
        <f t="shared" si="132"/>
        <v/>
      </c>
      <c r="W308" s="18" t="str">
        <f t="shared" si="116"/>
        <v/>
      </c>
      <c r="X308" s="18" t="str">
        <f t="shared" si="117"/>
        <v/>
      </c>
      <c r="Y308" s="18" t="str">
        <f t="shared" si="118"/>
        <v/>
      </c>
      <c r="Z308" s="18" t="str">
        <f t="shared" si="119"/>
        <v/>
      </c>
      <c r="AA308" s="18" t="str">
        <f t="shared" si="120"/>
        <v/>
      </c>
      <c r="AB308" s="18" t="str">
        <f t="shared" si="121"/>
        <v/>
      </c>
      <c r="AC308" s="18" t="str">
        <f t="shared" si="122"/>
        <v/>
      </c>
      <c r="AD308" s="18" t="str">
        <f t="shared" si="123"/>
        <v/>
      </c>
      <c r="AE308" s="18" t="str">
        <f t="shared" si="124"/>
        <v/>
      </c>
      <c r="AF308" s="18" t="str">
        <f t="shared" si="125"/>
        <v/>
      </c>
      <c r="AG308" s="18" t="str">
        <f t="shared" si="126"/>
        <v/>
      </c>
      <c r="AI308" s="117" t="str">
        <f t="shared" si="133"/>
        <v/>
      </c>
      <c r="AK308" s="117" t="str">
        <f>IF($B308="", "", SUMIF(Recipes!$C$11:$C$5010, $B308, Recipes!$BB$11:$BB$5010))</f>
        <v/>
      </c>
      <c r="AM308" s="133" t="str">
        <f t="shared" si="134"/>
        <v/>
      </c>
      <c r="AO308" s="133" t="str">
        <f>IF($AM308="", "", IF($AO$8='Shopping List'!$BR$6, 0, $J308))</f>
        <v/>
      </c>
      <c r="AQ308" s="133" t="str">
        <f t="shared" si="135"/>
        <v/>
      </c>
      <c r="AS308" s="133" t="str">
        <f t="shared" si="136"/>
        <v/>
      </c>
      <c r="AU308" s="133" t="str">
        <f>IF($AQ308="", "", IF($AW$8='Shopping List'!$BR$6, 0, IFERROR($K308-$AS308, "")))</f>
        <v/>
      </c>
      <c r="AW308" s="137" t="str">
        <f>IF($AQ308="", "", IF(OR($AW$8='Shopping List'!$BR$6, $AU308&lt;=0), 0, IFERROR($K308-$AS308, "")))</f>
        <v/>
      </c>
      <c r="AY308" s="111" t="str">
        <f t="shared" si="137"/>
        <v/>
      </c>
      <c r="BA308" s="83" t="str">
        <f t="shared" si="138"/>
        <v/>
      </c>
      <c r="BC308" s="120" t="str">
        <f t="shared" si="127"/>
        <v>X</v>
      </c>
      <c r="BE308" s="90" t="str">
        <f t="shared" si="128"/>
        <v/>
      </c>
      <c r="BF308" s="90" t="str">
        <f t="shared" si="139"/>
        <v/>
      </c>
      <c r="BG308" s="111" t="str">
        <f t="shared" si="140"/>
        <v/>
      </c>
      <c r="BI308" s="90" t="str">
        <f t="shared" si="141"/>
        <v/>
      </c>
      <c r="BK308" s="120" t="str">
        <f>IF($I308="", "", IF(COUNTIF($I$11:$I308, $I308)&gt;1, "", $I308))</f>
        <v/>
      </c>
      <c r="BL308" s="90" t="str">
        <f t="shared" si="142"/>
        <v/>
      </c>
      <c r="BN308" s="90">
        <v>298</v>
      </c>
      <c r="BO308" s="120" t="str">
        <f t="shared" si="143"/>
        <v/>
      </c>
      <c r="BQ308" s="114" t="str">
        <f t="shared" si="129"/>
        <v/>
      </c>
    </row>
    <row r="309" spans="1:69" x14ac:dyDescent="0.25">
      <c r="A309" s="4"/>
      <c r="B309" s="37"/>
      <c r="C309" s="38"/>
      <c r="D309" s="39"/>
      <c r="E309" s="38"/>
      <c r="F309" s="47"/>
      <c r="G309" s="48"/>
      <c r="H309" s="52"/>
      <c r="I309" s="40"/>
      <c r="J309" s="56"/>
      <c r="K309" s="57"/>
      <c r="L309" s="40"/>
      <c r="M309" s="4"/>
      <c r="R309" s="26" t="str">
        <f t="shared" si="130"/>
        <v/>
      </c>
      <c r="S309" s="27" t="str">
        <f t="shared" si="131"/>
        <v/>
      </c>
      <c r="U309" s="18" t="str">
        <f t="shared" si="132"/>
        <v/>
      </c>
      <c r="W309" s="18" t="str">
        <f t="shared" si="116"/>
        <v/>
      </c>
      <c r="X309" s="18" t="str">
        <f t="shared" si="117"/>
        <v/>
      </c>
      <c r="Y309" s="18" t="str">
        <f t="shared" si="118"/>
        <v/>
      </c>
      <c r="Z309" s="18" t="str">
        <f t="shared" si="119"/>
        <v/>
      </c>
      <c r="AA309" s="18" t="str">
        <f t="shared" si="120"/>
        <v/>
      </c>
      <c r="AB309" s="18" t="str">
        <f t="shared" si="121"/>
        <v/>
      </c>
      <c r="AC309" s="18" t="str">
        <f t="shared" si="122"/>
        <v/>
      </c>
      <c r="AD309" s="18" t="str">
        <f t="shared" si="123"/>
        <v/>
      </c>
      <c r="AE309" s="18" t="str">
        <f t="shared" si="124"/>
        <v/>
      </c>
      <c r="AF309" s="18" t="str">
        <f t="shared" si="125"/>
        <v/>
      </c>
      <c r="AG309" s="18" t="str">
        <f t="shared" si="126"/>
        <v/>
      </c>
      <c r="AI309" s="117" t="str">
        <f t="shared" si="133"/>
        <v/>
      </c>
      <c r="AK309" s="117" t="str">
        <f>IF($B309="", "", SUMIF(Recipes!$C$11:$C$5010, $B309, Recipes!$BB$11:$BB$5010))</f>
        <v/>
      </c>
      <c r="AM309" s="133" t="str">
        <f t="shared" si="134"/>
        <v/>
      </c>
      <c r="AO309" s="133" t="str">
        <f>IF($AM309="", "", IF($AO$8='Shopping List'!$BR$6, 0, $J309))</f>
        <v/>
      </c>
      <c r="AQ309" s="133" t="str">
        <f t="shared" si="135"/>
        <v/>
      </c>
      <c r="AS309" s="133" t="str">
        <f t="shared" si="136"/>
        <v/>
      </c>
      <c r="AU309" s="133" t="str">
        <f>IF($AQ309="", "", IF($AW$8='Shopping List'!$BR$6, 0, IFERROR($K309-$AS309, "")))</f>
        <v/>
      </c>
      <c r="AW309" s="137" t="str">
        <f>IF($AQ309="", "", IF(OR($AW$8='Shopping List'!$BR$6, $AU309&lt;=0), 0, IFERROR($K309-$AS309, "")))</f>
        <v/>
      </c>
      <c r="AY309" s="111" t="str">
        <f t="shared" si="137"/>
        <v/>
      </c>
      <c r="BA309" s="83" t="str">
        <f t="shared" si="138"/>
        <v/>
      </c>
      <c r="BC309" s="120" t="str">
        <f t="shared" si="127"/>
        <v>X</v>
      </c>
      <c r="BE309" s="90" t="str">
        <f t="shared" si="128"/>
        <v/>
      </c>
      <c r="BF309" s="90" t="str">
        <f t="shared" si="139"/>
        <v/>
      </c>
      <c r="BG309" s="111" t="str">
        <f t="shared" si="140"/>
        <v/>
      </c>
      <c r="BI309" s="90" t="str">
        <f t="shared" si="141"/>
        <v/>
      </c>
      <c r="BK309" s="120" t="str">
        <f>IF($I309="", "", IF(COUNTIF($I$11:$I309, $I309)&gt;1, "", $I309))</f>
        <v/>
      </c>
      <c r="BL309" s="90" t="str">
        <f t="shared" si="142"/>
        <v/>
      </c>
      <c r="BN309" s="90">
        <v>299</v>
      </c>
      <c r="BO309" s="120" t="str">
        <f t="shared" si="143"/>
        <v/>
      </c>
      <c r="BQ309" s="114" t="str">
        <f t="shared" si="129"/>
        <v/>
      </c>
    </row>
    <row r="310" spans="1:69" x14ac:dyDescent="0.25">
      <c r="A310" s="4"/>
      <c r="B310" s="41"/>
      <c r="C310" s="42"/>
      <c r="D310" s="43"/>
      <c r="E310" s="42"/>
      <c r="F310" s="49"/>
      <c r="G310" s="50"/>
      <c r="H310" s="53"/>
      <c r="I310" s="44"/>
      <c r="J310" s="58"/>
      <c r="K310" s="59"/>
      <c r="L310" s="44"/>
      <c r="M310" s="4"/>
      <c r="R310" s="28" t="str">
        <f t="shared" si="130"/>
        <v/>
      </c>
      <c r="S310" s="29" t="str">
        <f t="shared" si="131"/>
        <v/>
      </c>
      <c r="U310" s="19" t="str">
        <f t="shared" si="132"/>
        <v/>
      </c>
      <c r="W310" s="19" t="str">
        <f t="shared" si="116"/>
        <v/>
      </c>
      <c r="X310" s="19" t="str">
        <f t="shared" si="117"/>
        <v/>
      </c>
      <c r="Y310" s="19" t="str">
        <f t="shared" si="118"/>
        <v/>
      </c>
      <c r="Z310" s="19" t="str">
        <f t="shared" si="119"/>
        <v/>
      </c>
      <c r="AA310" s="19" t="str">
        <f t="shared" si="120"/>
        <v/>
      </c>
      <c r="AB310" s="19" t="str">
        <f t="shared" si="121"/>
        <v/>
      </c>
      <c r="AC310" s="19" t="str">
        <f t="shared" si="122"/>
        <v/>
      </c>
      <c r="AD310" s="19" t="str">
        <f t="shared" si="123"/>
        <v/>
      </c>
      <c r="AE310" s="19" t="str">
        <f t="shared" si="124"/>
        <v/>
      </c>
      <c r="AF310" s="19" t="str">
        <f t="shared" si="125"/>
        <v/>
      </c>
      <c r="AG310" s="19" t="str">
        <f t="shared" si="126"/>
        <v/>
      </c>
      <c r="AI310" s="118" t="str">
        <f t="shared" si="133"/>
        <v/>
      </c>
      <c r="AK310" s="118" t="str">
        <f>IF($B310="", "", SUMIF(Recipes!$C$11:$C$5010, $B310, Recipes!$BB$11:$BB$5010))</f>
        <v/>
      </c>
      <c r="AM310" s="134" t="str">
        <f t="shared" si="134"/>
        <v/>
      </c>
      <c r="AO310" s="134" t="str">
        <f>IF($AM310="", "", IF($AO$8='Shopping List'!$BR$6, 0, $J310))</f>
        <v/>
      </c>
      <c r="AQ310" s="134" t="str">
        <f t="shared" si="135"/>
        <v/>
      </c>
      <c r="AS310" s="134" t="str">
        <f t="shared" si="136"/>
        <v/>
      </c>
      <c r="AU310" s="134" t="str">
        <f>IF($AQ310="", "", IF($AW$8='Shopping List'!$BR$6, 0, IFERROR($K310-$AS310, "")))</f>
        <v/>
      </c>
      <c r="AW310" s="138" t="str">
        <f>IF($AQ310="", "", IF(OR($AW$8='Shopping List'!$BR$6, $AU310&lt;=0), 0, IFERROR($K310-$AS310, "")))</f>
        <v/>
      </c>
      <c r="AY310" s="112" t="str">
        <f t="shared" si="137"/>
        <v/>
      </c>
      <c r="BA310" s="84" t="str">
        <f t="shared" si="138"/>
        <v/>
      </c>
      <c r="BC310" s="121" t="str">
        <f t="shared" si="127"/>
        <v>X</v>
      </c>
      <c r="BE310" s="3" t="str">
        <f t="shared" si="128"/>
        <v/>
      </c>
      <c r="BF310" s="3" t="str">
        <f t="shared" si="139"/>
        <v/>
      </c>
      <c r="BG310" s="112" t="str">
        <f t="shared" si="140"/>
        <v/>
      </c>
      <c r="BI310" s="3" t="str">
        <f t="shared" si="141"/>
        <v/>
      </c>
      <c r="BK310" s="121" t="str">
        <f>IF($I310="", "", IF(COUNTIF($I$11:$I310, $I310)&gt;1, "", $I310))</f>
        <v/>
      </c>
      <c r="BL310" s="3" t="str">
        <f t="shared" si="142"/>
        <v/>
      </c>
      <c r="BN310" s="3">
        <v>300</v>
      </c>
      <c r="BO310" s="121" t="str">
        <f t="shared" si="143"/>
        <v/>
      </c>
      <c r="BQ310" s="115" t="str">
        <f t="shared" si="129"/>
        <v/>
      </c>
    </row>
    <row r="311" spans="1:69" x14ac:dyDescent="0.25">
      <c r="A311" s="4"/>
      <c r="B311" s="4"/>
      <c r="C311" s="4"/>
      <c r="D311" s="4"/>
      <c r="E311" s="4"/>
      <c r="F311" s="4"/>
      <c r="G311" s="4"/>
      <c r="H311" s="4"/>
      <c r="I311" s="4"/>
      <c r="J311" s="4"/>
      <c r="K311" s="4"/>
      <c r="L311" s="4"/>
      <c r="M311" s="4"/>
    </row>
  </sheetData>
  <sheetProtection algorithmName="SHA-512" hashValue="IdB+iUquqepJqkQXAtkXsJvywzgSvWWIdBWWsgFYhpsDL4urPmpcjXuHjGdb4yd5MeDol0cif1CYkGEHzglgpg==" saltValue="LNuD9/7pUzWK5LEZxoFQdQ==" spinCount="100000" sheet="1" objects="1" scenarios="1" sort="0" autoFilter="0"/>
  <autoFilter ref="B10:L310" xr:uid="{B149EE06-2D73-47D0-A792-3554B6FE9DC0}"/>
  <mergeCells count="6">
    <mergeCell ref="B2:D3"/>
    <mergeCell ref="B4:D4"/>
    <mergeCell ref="F5:G5"/>
    <mergeCell ref="H5:I5"/>
    <mergeCell ref="J5:K5"/>
    <mergeCell ref="F2:L3"/>
  </mergeCells>
  <conditionalFormatting sqref="B6:L6">
    <cfRule type="expression" dxfId="27" priority="2">
      <formula>NOT(B$6="")</formula>
    </cfRule>
  </conditionalFormatting>
  <conditionalFormatting sqref="B7:L7">
    <cfRule type="expression" dxfId="26" priority="1">
      <formula>NOT(B$7="")</formula>
    </cfRule>
  </conditionalFormatting>
  <conditionalFormatting sqref="B11:K310">
    <cfRule type="expression" dxfId="25" priority="5">
      <formula>W11=$U$7</formula>
    </cfRule>
    <cfRule type="expression" dxfId="24" priority="6">
      <formula>W11=$U$6</formula>
    </cfRule>
  </conditionalFormatting>
  <conditionalFormatting sqref="L11:L310">
    <cfRule type="expression" dxfId="23" priority="7">
      <formula>AG11=$U$7</formula>
    </cfRule>
    <cfRule type="expression" dxfId="22" priority="8">
      <formula>AG11=$U$6</formula>
    </cfRule>
  </conditionalFormatting>
  <dataValidations count="4">
    <dataValidation type="list" errorStyle="information" allowBlank="1" showInputMessage="1" sqref="W3:AG3" xr:uid="{D91CF6F6-BAC3-424D-AF97-82CE886FB578}">
      <formula1>$U$1:$U$3</formula1>
    </dataValidation>
    <dataValidation type="list" allowBlank="1" showInputMessage="1" showErrorMessage="1" sqref="G11:G310" xr:uid="{A5F3F357-E113-4314-8508-40E22159EF1A}">
      <formula1>$Q11:$S11</formula1>
    </dataValidation>
    <dataValidation type="list" allowBlank="1" showInputMessage="1" showErrorMessage="1" sqref="C11:C310" xr:uid="{04C7AA4F-51EE-4519-9A40-A61339FC37AE}">
      <formula1>P$10:P$20</formula1>
    </dataValidation>
    <dataValidation type="list" errorStyle="information" allowBlank="1" showInputMessage="1" sqref="I11:I310" xr:uid="{35EFA777-EE93-4043-AD02-19BFE1182375}">
      <formula1>$BO$10:$BO$310</formula1>
    </dataValidation>
  </dataValidations>
  <pageMargins left="0.7" right="0.7" top="0.75" bottom="0.75" header="0.3" footer="0.3"/>
  <pageSetup paperSize="9" scale="77"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BE3C-1FAF-4448-A8EA-2F9E44B30BD7}">
  <sheetPr>
    <tabColor rgb="FF0070C0"/>
  </sheetPr>
  <dimension ref="A1:AB261"/>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0" defaultRowHeight="15" zeroHeight="1" x14ac:dyDescent="0.25"/>
  <cols>
    <col min="1" max="1" width="2.85546875" style="1" customWidth="1"/>
    <col min="2" max="2" width="28.5703125" style="1" customWidth="1"/>
    <col min="3" max="3" width="11.42578125" style="1" customWidth="1"/>
    <col min="4" max="4" width="37.140625" style="1" customWidth="1"/>
    <col min="5" max="6" width="2.85546875" style="1" customWidth="1"/>
    <col min="7" max="8" width="11.42578125" style="1" customWidth="1"/>
    <col min="9" max="9" width="2.85546875" style="1" customWidth="1"/>
    <col min="10" max="11" width="14.28515625" style="1" customWidth="1"/>
    <col min="12" max="12" width="2.85546875" style="1" customWidth="1"/>
    <col min="13" max="13" width="17.140625" style="1" customWidth="1"/>
    <col min="14" max="14" width="2.85546875" style="1" customWidth="1"/>
    <col min="15" max="15" width="14.28515625" style="1" customWidth="1"/>
    <col min="16" max="16" width="2.85546875" style="1" customWidth="1"/>
    <col min="17" max="17" width="9.140625" style="1" hidden="1" customWidth="1"/>
    <col min="18" max="18" width="2.85546875" style="1" hidden="1" customWidth="1"/>
    <col min="19" max="19" width="9.140625" style="1" hidden="1" customWidth="1"/>
    <col min="20" max="20" width="2.85546875" style="1" hidden="1" customWidth="1"/>
    <col min="21" max="23" width="9.140625" style="1" hidden="1" customWidth="1"/>
    <col min="24" max="24" width="2.85546875" style="1" hidden="1" customWidth="1"/>
    <col min="25" max="28" width="0" style="1" hidden="1" customWidth="1"/>
    <col min="29" max="16384" width="9.140625" style="1" hidden="1"/>
  </cols>
  <sheetData>
    <row r="1" spans="1:28" x14ac:dyDescent="0.25">
      <c r="A1" s="4"/>
      <c r="B1" s="4"/>
      <c r="C1" s="4"/>
      <c r="D1" s="4"/>
      <c r="E1" s="4"/>
      <c r="F1" s="4"/>
      <c r="G1" s="4"/>
      <c r="H1" s="4"/>
      <c r="I1" s="4"/>
      <c r="J1" s="4"/>
      <c r="K1" s="4"/>
      <c r="L1" s="4"/>
      <c r="M1" s="4"/>
      <c r="N1" s="4"/>
      <c r="O1" s="4"/>
      <c r="P1" s="4"/>
    </row>
    <row r="2" spans="1:28" x14ac:dyDescent="0.25">
      <c r="A2" s="4"/>
      <c r="B2" s="215" t="s">
        <v>31</v>
      </c>
      <c r="C2" s="217"/>
      <c r="D2" s="4"/>
      <c r="E2" s="4"/>
      <c r="F2" s="4"/>
      <c r="G2" s="222" t="s">
        <v>106</v>
      </c>
      <c r="H2" s="223"/>
      <c r="I2" s="223"/>
      <c r="J2" s="223"/>
      <c r="K2" s="223"/>
      <c r="L2" s="223"/>
      <c r="M2" s="223"/>
      <c r="N2" s="223"/>
      <c r="O2" s="224"/>
      <c r="P2" s="4"/>
      <c r="S2" s="2" t="s">
        <v>19</v>
      </c>
      <c r="U2" s="11" t="s">
        <v>11</v>
      </c>
      <c r="V2" s="12" t="s">
        <v>11</v>
      </c>
      <c r="W2" s="13" t="s">
        <v>11</v>
      </c>
      <c r="AA2" s="101" t="str">
        <f>'Intro &amp; Setup'!$BD$22</f>
        <v>Calories</v>
      </c>
      <c r="AB2" s="2" t="str">
        <f>'Intro &amp; Setup'!$AD$22</f>
        <v>✓</v>
      </c>
    </row>
    <row r="3" spans="1:28" x14ac:dyDescent="0.25">
      <c r="A3" s="4"/>
      <c r="B3" s="218"/>
      <c r="C3" s="220"/>
      <c r="D3" s="4"/>
      <c r="E3" s="4"/>
      <c r="F3" s="4"/>
      <c r="G3" s="225"/>
      <c r="H3" s="226"/>
      <c r="I3" s="226"/>
      <c r="J3" s="226"/>
      <c r="K3" s="226"/>
      <c r="L3" s="226"/>
      <c r="M3" s="226"/>
      <c r="N3" s="226"/>
      <c r="O3" s="227"/>
      <c r="P3" s="4"/>
      <c r="S3" s="3" t="s">
        <v>20</v>
      </c>
      <c r="U3" s="14" t="s">
        <v>19</v>
      </c>
      <c r="V3" s="15" t="s">
        <v>20</v>
      </c>
      <c r="W3" s="16" t="s">
        <v>20</v>
      </c>
      <c r="Y3" s="2" t="str">
        <f>'Intro &amp; Setup'!$BB23</f>
        <v>✓</v>
      </c>
      <c r="AA3" s="101" t="str">
        <f>'Intro &amp; Setup'!$BD$23</f>
        <v>Prices</v>
      </c>
      <c r="AB3" s="90" t="str">
        <f>'Intro &amp; Setup'!$AD$23</f>
        <v>✓</v>
      </c>
    </row>
    <row r="4" spans="1:28" x14ac:dyDescent="0.25">
      <c r="A4" s="4"/>
      <c r="B4" s="221" t="str">
        <f>IF('Intro &amp; Setup'!$AD$16="", "", 'Intro &amp; Setup'!$AD$16)</f>
        <v/>
      </c>
      <c r="C4" s="221"/>
      <c r="D4" s="4"/>
      <c r="E4" s="4"/>
      <c r="F4" s="4"/>
      <c r="G4" s="4"/>
      <c r="H4" s="4"/>
      <c r="I4" s="4"/>
      <c r="J4" s="4"/>
      <c r="K4" s="4"/>
      <c r="L4" s="4"/>
      <c r="M4" s="4"/>
      <c r="N4" s="4"/>
      <c r="O4" s="4"/>
      <c r="P4" s="4"/>
      <c r="U4" s="60"/>
      <c r="V4" s="60"/>
      <c r="W4" s="60"/>
      <c r="Y4" s="3" t="str">
        <f>'Intro &amp; Setup'!$BB24</f>
        <v>✕</v>
      </c>
      <c r="AA4" s="101" t="str">
        <f>'Intro &amp; Setup'!$BD$24</f>
        <v>Stock</v>
      </c>
      <c r="AB4" s="3" t="str">
        <f>'Intro &amp; Setup'!$AD$24</f>
        <v>✓</v>
      </c>
    </row>
    <row r="5" spans="1:28" x14ac:dyDescent="0.25">
      <c r="A5" s="4"/>
      <c r="B5" s="4"/>
      <c r="C5" s="4"/>
      <c r="D5" s="4"/>
      <c r="E5" s="4"/>
      <c r="F5" s="4"/>
      <c r="G5" s="4"/>
      <c r="H5" s="4"/>
      <c r="I5" s="4"/>
      <c r="J5" s="4"/>
      <c r="K5" s="4"/>
      <c r="L5" s="4"/>
      <c r="M5" s="4"/>
      <c r="N5" s="4"/>
      <c r="O5" s="4"/>
      <c r="P5" s="4"/>
      <c r="U5" s="8" t="s">
        <v>21</v>
      </c>
      <c r="V5" s="9" t="s">
        <v>21</v>
      </c>
      <c r="W5" s="10"/>
    </row>
    <row r="6" spans="1:28" x14ac:dyDescent="0.25">
      <c r="A6" s="4"/>
      <c r="B6" s="20" t="str">
        <f t="shared" ref="B6:D7" si="0">IF(U6=0, "", IF(U2="", "", U2))</f>
        <v/>
      </c>
      <c r="C6" s="20" t="str">
        <f t="shared" si="0"/>
        <v/>
      </c>
      <c r="D6" s="20" t="str">
        <f t="shared" si="0"/>
        <v/>
      </c>
      <c r="E6" s="4"/>
      <c r="F6" s="4"/>
      <c r="G6" s="4"/>
      <c r="H6" s="4"/>
      <c r="I6" s="4"/>
      <c r="J6" s="4"/>
      <c r="K6" s="4"/>
      <c r="L6" s="4"/>
      <c r="M6" s="4"/>
      <c r="N6" s="4"/>
      <c r="O6" s="4"/>
      <c r="P6" s="4"/>
      <c r="S6" s="2" t="s">
        <v>22</v>
      </c>
      <c r="U6" s="5">
        <f t="shared" ref="U6:W7" si="1">COUNTIF(U$11:U$260, $S6)</f>
        <v>0</v>
      </c>
      <c r="V6" s="5">
        <f t="shared" si="1"/>
        <v>0</v>
      </c>
      <c r="W6" s="5">
        <f t="shared" si="1"/>
        <v>0</v>
      </c>
    </row>
    <row r="7" spans="1:28" x14ac:dyDescent="0.25">
      <c r="A7" s="4"/>
      <c r="B7" s="20" t="str">
        <f t="shared" si="0"/>
        <v/>
      </c>
      <c r="C7" s="20" t="str">
        <f t="shared" si="0"/>
        <v/>
      </c>
      <c r="D7" s="20" t="str">
        <f t="shared" si="0"/>
        <v/>
      </c>
      <c r="E7" s="4"/>
      <c r="F7" s="4"/>
      <c r="G7" s="4"/>
      <c r="H7" s="4"/>
      <c r="I7" s="4"/>
      <c r="J7" s="4"/>
      <c r="K7" s="4"/>
      <c r="L7" s="4"/>
      <c r="M7" s="4"/>
      <c r="N7" s="4"/>
      <c r="O7" s="4"/>
      <c r="P7" s="4"/>
      <c r="S7" s="3" t="s">
        <v>23</v>
      </c>
      <c r="U7" s="5">
        <f t="shared" si="1"/>
        <v>0</v>
      </c>
      <c r="V7" s="5">
        <f t="shared" si="1"/>
        <v>0</v>
      </c>
      <c r="W7" s="5">
        <f t="shared" si="1"/>
        <v>0</v>
      </c>
    </row>
    <row r="8" spans="1:28" x14ac:dyDescent="0.25">
      <c r="A8" s="4"/>
      <c r="B8" s="6"/>
      <c r="C8" s="6"/>
      <c r="D8" s="6"/>
      <c r="E8" s="4"/>
      <c r="F8" s="4"/>
      <c r="G8" s="6" t="s">
        <v>14</v>
      </c>
      <c r="H8" s="6" t="s">
        <v>15</v>
      </c>
      <c r="I8" s="4"/>
      <c r="J8" s="6" t="s">
        <v>14</v>
      </c>
      <c r="K8" s="6" t="s">
        <v>15</v>
      </c>
      <c r="L8" s="4"/>
      <c r="M8" s="4"/>
      <c r="N8" s="4"/>
      <c r="O8" s="4"/>
      <c r="P8" s="4"/>
    </row>
    <row r="9" spans="1:28" x14ac:dyDescent="0.25">
      <c r="A9" s="4"/>
      <c r="B9" s="21" t="s">
        <v>9</v>
      </c>
      <c r="C9" s="22" t="s">
        <v>10</v>
      </c>
      <c r="D9" s="23" t="s">
        <v>8</v>
      </c>
      <c r="E9" s="4"/>
      <c r="F9" s="4"/>
      <c r="G9" s="64" t="s">
        <v>3</v>
      </c>
      <c r="H9" s="65" t="s">
        <v>3</v>
      </c>
      <c r="I9" s="4"/>
      <c r="J9" s="64" t="s">
        <v>16</v>
      </c>
      <c r="K9" s="65" t="s">
        <v>16</v>
      </c>
      <c r="L9" s="4"/>
      <c r="M9" s="68" t="s">
        <v>17</v>
      </c>
      <c r="N9" s="4"/>
      <c r="O9" s="68" t="s">
        <v>18</v>
      </c>
      <c r="P9" s="4"/>
    </row>
    <row r="10" spans="1:28" x14ac:dyDescent="0.25">
      <c r="A10" s="4"/>
      <c r="B10" s="30"/>
      <c r="C10" s="31"/>
      <c r="D10" s="32"/>
      <c r="E10" s="4"/>
      <c r="F10" s="4"/>
      <c r="G10" s="66"/>
      <c r="H10" s="67"/>
      <c r="I10" s="4"/>
      <c r="J10" s="66"/>
      <c r="K10" s="67"/>
      <c r="L10" s="4"/>
      <c r="M10" s="69"/>
      <c r="N10" s="4"/>
      <c r="O10" s="69"/>
      <c r="P10" s="4"/>
      <c r="S10" s="7" t="s">
        <v>24</v>
      </c>
      <c r="U10" s="7" t="str">
        <f>B$9</f>
        <v>Meal</v>
      </c>
      <c r="V10" s="7" t="str">
        <f>C$9</f>
        <v>No. Served</v>
      </c>
      <c r="W10" s="7" t="str">
        <f>D$9</f>
        <v>Notes</v>
      </c>
    </row>
    <row r="11" spans="1:28" x14ac:dyDescent="0.25">
      <c r="A11" s="4"/>
      <c r="B11" s="33"/>
      <c r="C11" s="61"/>
      <c r="D11" s="36"/>
      <c r="E11" s="4"/>
      <c r="F11" s="4"/>
      <c r="G11" s="70" t="str">
        <f>IF($B11="", "", SUMIF(Recipes!$B$11:$B$5010, $B11, Recipes!$L$11:$L$5010))</f>
        <v/>
      </c>
      <c r="H11" s="71" t="str">
        <f>IF($G11="", "", IFERROR(ROUND($G11/$C11, 0), ""))</f>
        <v/>
      </c>
      <c r="I11" s="4"/>
      <c r="J11" s="76" t="str">
        <f>IF($B11="", "", SUMIF(Recipes!$B$11:$B$5010, $B11, Recipes!$O$11:$O$5010))</f>
        <v/>
      </c>
      <c r="K11" s="77" t="str">
        <f>IF($J11="", "", IFERROR(ROUND($J11/$C11, 2), ""))</f>
        <v/>
      </c>
      <c r="L11" s="4"/>
      <c r="M11" s="82" t="str">
        <f>IF($B11="", "", COUNTIF(Recipes!$B$11:$B$5010, $B11))</f>
        <v/>
      </c>
      <c r="N11" s="4"/>
      <c r="O11" s="85" t="str">
        <f>IF($B11="", "", IF(COUNTIF(Recipes!$AT$11:$AT$5010, CONCATENATE($B11, " - ", $Y$4))&gt;0, $Y$4, $Y$3))</f>
        <v/>
      </c>
      <c r="P11" s="4"/>
      <c r="S11" s="17" t="str">
        <f>IF(COUNTIF($B11:$D11, "")=3, "", "X")</f>
        <v/>
      </c>
      <c r="U11" s="17" t="str">
        <f t="shared" ref="U11:U74" si="2">IF($S11="", "", IF(AND(U$5="X", B11=""), $S$6, IF(AND(NOT(B11=""), COUNTIF($B11:$B260, B11)&gt;1), $S$7, "")))</f>
        <v/>
      </c>
      <c r="V11" s="17" t="str">
        <f>IF($S11="", "", IF(AND(V$5="X", C11=""), $S$6, IF(AND(NOT(C11=""), ISNUMBER(C11)=FALSE), $S$7, "")))</f>
        <v/>
      </c>
      <c r="W11" s="17" t="str">
        <f>IF($S11="", "", IF(AND(W$5="X", D11=""), $S$6, ""))</f>
        <v/>
      </c>
    </row>
    <row r="12" spans="1:28" x14ac:dyDescent="0.25">
      <c r="A12" s="4"/>
      <c r="B12" s="37"/>
      <c r="C12" s="62"/>
      <c r="D12" s="40"/>
      <c r="E12" s="4"/>
      <c r="F12" s="4"/>
      <c r="G12" s="72" t="str">
        <f>IF($B12="", "", SUMIF(Recipes!$B$11:$B$5010, $B12, Recipes!$L$11:$L$5010))</f>
        <v/>
      </c>
      <c r="H12" s="73" t="str">
        <f t="shared" ref="H12:H75" si="3">IF($G12="", "", IFERROR(ROUND($G12/$C12, 0), ""))</f>
        <v/>
      </c>
      <c r="I12" s="4"/>
      <c r="J12" s="78" t="str">
        <f>IF($B12="", "", SUMIF(Recipes!$B$11:$B$5010, $B12, Recipes!$O$11:$O$5010))</f>
        <v/>
      </c>
      <c r="K12" s="79" t="str">
        <f t="shared" ref="K12:K75" si="4">IF($J12="", "", IFERROR(ROUND($J12/$C12, 2), ""))</f>
        <v/>
      </c>
      <c r="L12" s="4"/>
      <c r="M12" s="83" t="str">
        <f>IF($B12="", "", COUNTIF(Recipes!$B$11:$B$5010, $B12))</f>
        <v/>
      </c>
      <c r="N12" s="4"/>
      <c r="O12" s="86" t="str">
        <f>IF($B12="", "", IF(COUNTIF(Recipes!$AT$11:$AT$5010, CONCATENATE($B12, " - ", $Y$4))&gt;0, $Y$4, $Y$3))</f>
        <v/>
      </c>
      <c r="P12" s="4"/>
      <c r="S12" s="18" t="str">
        <f t="shared" ref="S12:S75" si="5">IF(COUNTIF($B12:$D12, "")=3, "", "X")</f>
        <v/>
      </c>
      <c r="U12" s="18" t="str">
        <f t="shared" si="2"/>
        <v/>
      </c>
      <c r="V12" s="18" t="str">
        <f t="shared" ref="V12:V75" si="6">IF($S12="", "", IF(AND(V$5="X", C12=""), $S$6, IF(AND(NOT(C12=""), ISNUMBER(C12)=FALSE), $S$7, "")))</f>
        <v/>
      </c>
      <c r="W12" s="18" t="str">
        <f t="shared" ref="W12:W75" si="7">IF($S12="", "", IF(AND(W$5="X", D12=""), $S$6, ""))</f>
        <v/>
      </c>
    </row>
    <row r="13" spans="1:28" x14ac:dyDescent="0.25">
      <c r="A13" s="4"/>
      <c r="B13" s="37"/>
      <c r="C13" s="62"/>
      <c r="D13" s="40"/>
      <c r="E13" s="4"/>
      <c r="F13" s="4"/>
      <c r="G13" s="72" t="str">
        <f>IF($B13="", "", SUMIF(Recipes!$B$11:$B$5010, $B13, Recipes!$L$11:$L$5010))</f>
        <v/>
      </c>
      <c r="H13" s="73" t="str">
        <f t="shared" si="3"/>
        <v/>
      </c>
      <c r="I13" s="4"/>
      <c r="J13" s="78" t="str">
        <f>IF($B13="", "", SUMIF(Recipes!$B$11:$B$5010, $B13, Recipes!$O$11:$O$5010))</f>
        <v/>
      </c>
      <c r="K13" s="79" t="str">
        <f t="shared" si="4"/>
        <v/>
      </c>
      <c r="L13" s="4"/>
      <c r="M13" s="83" t="str">
        <f>IF($B13="", "", COUNTIF(Recipes!$B$11:$B$5010, $B13))</f>
        <v/>
      </c>
      <c r="N13" s="4"/>
      <c r="O13" s="86" t="str">
        <f>IF($B13="", "", IF(COUNTIF(Recipes!$AT$11:$AT$5010, CONCATENATE($B13, " - ", $Y$4))&gt;0, $Y$4, $Y$3))</f>
        <v/>
      </c>
      <c r="P13" s="4"/>
      <c r="S13" s="18" t="str">
        <f t="shared" si="5"/>
        <v/>
      </c>
      <c r="U13" s="18" t="str">
        <f t="shared" si="2"/>
        <v/>
      </c>
      <c r="V13" s="18" t="str">
        <f t="shared" si="6"/>
        <v/>
      </c>
      <c r="W13" s="18" t="str">
        <f t="shared" si="7"/>
        <v/>
      </c>
    </row>
    <row r="14" spans="1:28" x14ac:dyDescent="0.25">
      <c r="A14" s="4"/>
      <c r="B14" s="37"/>
      <c r="C14" s="62"/>
      <c r="D14" s="40"/>
      <c r="E14" s="4"/>
      <c r="F14" s="4"/>
      <c r="G14" s="72" t="str">
        <f>IF($B14="", "", SUMIF(Recipes!$B$11:$B$5010, $B14, Recipes!$L$11:$L$5010))</f>
        <v/>
      </c>
      <c r="H14" s="73" t="str">
        <f t="shared" si="3"/>
        <v/>
      </c>
      <c r="I14" s="4"/>
      <c r="J14" s="78" t="str">
        <f>IF($B14="", "", SUMIF(Recipes!$B$11:$B$5010, $B14, Recipes!$O$11:$O$5010))</f>
        <v/>
      </c>
      <c r="K14" s="79" t="str">
        <f t="shared" si="4"/>
        <v/>
      </c>
      <c r="L14" s="4"/>
      <c r="M14" s="83" t="str">
        <f>IF($B14="", "", COUNTIF(Recipes!$B$11:$B$5010, $B14))</f>
        <v/>
      </c>
      <c r="N14" s="4"/>
      <c r="O14" s="86" t="str">
        <f>IF($B14="", "", IF(COUNTIF(Recipes!$AT$11:$AT$5010, CONCATENATE($B14, " - ", $Y$4))&gt;0, $Y$4, $Y$3))</f>
        <v/>
      </c>
      <c r="P14" s="4"/>
      <c r="S14" s="18" t="str">
        <f t="shared" si="5"/>
        <v/>
      </c>
      <c r="U14" s="18" t="str">
        <f t="shared" si="2"/>
        <v/>
      </c>
      <c r="V14" s="18" t="str">
        <f t="shared" si="6"/>
        <v/>
      </c>
      <c r="W14" s="18" t="str">
        <f t="shared" si="7"/>
        <v/>
      </c>
    </row>
    <row r="15" spans="1:28" x14ac:dyDescent="0.25">
      <c r="A15" s="4"/>
      <c r="B15" s="37"/>
      <c r="C15" s="62"/>
      <c r="D15" s="40"/>
      <c r="E15" s="4"/>
      <c r="F15" s="4"/>
      <c r="G15" s="72" t="str">
        <f>IF($B15="", "", SUMIF(Recipes!$B$11:$B$5010, $B15, Recipes!$L$11:$L$5010))</f>
        <v/>
      </c>
      <c r="H15" s="73" t="str">
        <f t="shared" si="3"/>
        <v/>
      </c>
      <c r="I15" s="4"/>
      <c r="J15" s="78" t="str">
        <f>IF($B15="", "", SUMIF(Recipes!$B$11:$B$5010, $B15, Recipes!$O$11:$O$5010))</f>
        <v/>
      </c>
      <c r="K15" s="79" t="str">
        <f t="shared" si="4"/>
        <v/>
      </c>
      <c r="L15" s="4"/>
      <c r="M15" s="83" t="str">
        <f>IF($B15="", "", COUNTIF(Recipes!$B$11:$B$5010, $B15))</f>
        <v/>
      </c>
      <c r="N15" s="4"/>
      <c r="O15" s="86" t="str">
        <f>IF($B15="", "", IF(COUNTIF(Recipes!$AT$11:$AT$5010, CONCATENATE($B15, " - ", $Y$4))&gt;0, $Y$4, $Y$3))</f>
        <v/>
      </c>
      <c r="P15" s="4"/>
      <c r="S15" s="18" t="str">
        <f t="shared" si="5"/>
        <v/>
      </c>
      <c r="U15" s="18" t="str">
        <f t="shared" si="2"/>
        <v/>
      </c>
      <c r="V15" s="18" t="str">
        <f t="shared" si="6"/>
        <v/>
      </c>
      <c r="W15" s="18" t="str">
        <f t="shared" si="7"/>
        <v/>
      </c>
    </row>
    <row r="16" spans="1:28" x14ac:dyDescent="0.25">
      <c r="A16" s="4"/>
      <c r="B16" s="37"/>
      <c r="C16" s="62"/>
      <c r="D16" s="40"/>
      <c r="E16" s="4"/>
      <c r="F16" s="4"/>
      <c r="G16" s="72" t="str">
        <f>IF($B16="", "", SUMIF(Recipes!$B$11:$B$5010, $B16, Recipes!$L$11:$L$5010))</f>
        <v/>
      </c>
      <c r="H16" s="73" t="str">
        <f t="shared" si="3"/>
        <v/>
      </c>
      <c r="I16" s="4"/>
      <c r="J16" s="78" t="str">
        <f>IF($B16="", "", SUMIF(Recipes!$B$11:$B$5010, $B16, Recipes!$O$11:$O$5010))</f>
        <v/>
      </c>
      <c r="K16" s="79" t="str">
        <f t="shared" si="4"/>
        <v/>
      </c>
      <c r="L16" s="4"/>
      <c r="M16" s="83" t="str">
        <f>IF($B16="", "", COUNTIF(Recipes!$B$11:$B$5010, $B16))</f>
        <v/>
      </c>
      <c r="N16" s="4"/>
      <c r="O16" s="86" t="str">
        <f>IF($B16="", "", IF(COUNTIF(Recipes!$AT$11:$AT$5010, CONCATENATE($B16, " - ", $Y$4))&gt;0, $Y$4, $Y$3))</f>
        <v/>
      </c>
      <c r="P16" s="4"/>
      <c r="S16" s="18" t="str">
        <f t="shared" si="5"/>
        <v/>
      </c>
      <c r="U16" s="18" t="str">
        <f t="shared" si="2"/>
        <v/>
      </c>
      <c r="V16" s="18" t="str">
        <f t="shared" si="6"/>
        <v/>
      </c>
      <c r="W16" s="18" t="str">
        <f t="shared" si="7"/>
        <v/>
      </c>
    </row>
    <row r="17" spans="1:23" x14ac:dyDescent="0.25">
      <c r="A17" s="4"/>
      <c r="B17" s="37"/>
      <c r="C17" s="62"/>
      <c r="D17" s="40"/>
      <c r="E17" s="4"/>
      <c r="F17" s="4"/>
      <c r="G17" s="72" t="str">
        <f>IF($B17="", "", SUMIF(Recipes!$B$11:$B$5010, $B17, Recipes!$L$11:$L$5010))</f>
        <v/>
      </c>
      <c r="H17" s="73" t="str">
        <f t="shared" si="3"/>
        <v/>
      </c>
      <c r="I17" s="4"/>
      <c r="J17" s="78" t="str">
        <f>IF($B17="", "", SUMIF(Recipes!$B$11:$B$5010, $B17, Recipes!$O$11:$O$5010))</f>
        <v/>
      </c>
      <c r="K17" s="79" t="str">
        <f t="shared" si="4"/>
        <v/>
      </c>
      <c r="L17" s="4"/>
      <c r="M17" s="83" t="str">
        <f>IF($B17="", "", COUNTIF(Recipes!$B$11:$B$5010, $B17))</f>
        <v/>
      </c>
      <c r="N17" s="4"/>
      <c r="O17" s="86" t="str">
        <f>IF($B17="", "", IF(COUNTIF(Recipes!$AT$11:$AT$5010, CONCATENATE($B17, " - ", $Y$4))&gt;0, $Y$4, $Y$3))</f>
        <v/>
      </c>
      <c r="P17" s="4"/>
      <c r="S17" s="18" t="str">
        <f t="shared" si="5"/>
        <v/>
      </c>
      <c r="U17" s="18" t="str">
        <f t="shared" si="2"/>
        <v/>
      </c>
      <c r="V17" s="18" t="str">
        <f t="shared" si="6"/>
        <v/>
      </c>
      <c r="W17" s="18" t="str">
        <f t="shared" si="7"/>
        <v/>
      </c>
    </row>
    <row r="18" spans="1:23" x14ac:dyDescent="0.25">
      <c r="A18" s="4"/>
      <c r="B18" s="37"/>
      <c r="C18" s="62"/>
      <c r="D18" s="40"/>
      <c r="E18" s="4"/>
      <c r="F18" s="4"/>
      <c r="G18" s="72" t="str">
        <f>IF($B18="", "", SUMIF(Recipes!$B$11:$B$5010, $B18, Recipes!$L$11:$L$5010))</f>
        <v/>
      </c>
      <c r="H18" s="73" t="str">
        <f t="shared" si="3"/>
        <v/>
      </c>
      <c r="I18" s="4"/>
      <c r="J18" s="78" t="str">
        <f>IF($B18="", "", SUMIF(Recipes!$B$11:$B$5010, $B18, Recipes!$O$11:$O$5010))</f>
        <v/>
      </c>
      <c r="K18" s="79" t="str">
        <f t="shared" si="4"/>
        <v/>
      </c>
      <c r="L18" s="4"/>
      <c r="M18" s="83" t="str">
        <f>IF($B18="", "", COUNTIF(Recipes!$B$11:$B$5010, $B18))</f>
        <v/>
      </c>
      <c r="N18" s="4"/>
      <c r="O18" s="86" t="str">
        <f>IF($B18="", "", IF(COUNTIF(Recipes!$AT$11:$AT$5010, CONCATENATE($B18, " - ", $Y$4))&gt;0, $Y$4, $Y$3))</f>
        <v/>
      </c>
      <c r="P18" s="4"/>
      <c r="S18" s="18" t="str">
        <f t="shared" si="5"/>
        <v/>
      </c>
      <c r="U18" s="18" t="str">
        <f t="shared" si="2"/>
        <v/>
      </c>
      <c r="V18" s="18" t="str">
        <f t="shared" si="6"/>
        <v/>
      </c>
      <c r="W18" s="18" t="str">
        <f t="shared" si="7"/>
        <v/>
      </c>
    </row>
    <row r="19" spans="1:23" x14ac:dyDescent="0.25">
      <c r="A19" s="4"/>
      <c r="B19" s="37"/>
      <c r="C19" s="62"/>
      <c r="D19" s="40"/>
      <c r="E19" s="4"/>
      <c r="F19" s="4"/>
      <c r="G19" s="72" t="str">
        <f>IF($B19="", "", SUMIF(Recipes!$B$11:$B$5010, $B19, Recipes!$L$11:$L$5010))</f>
        <v/>
      </c>
      <c r="H19" s="73" t="str">
        <f t="shared" si="3"/>
        <v/>
      </c>
      <c r="I19" s="4"/>
      <c r="J19" s="78" t="str">
        <f>IF($B19="", "", SUMIF(Recipes!$B$11:$B$5010, $B19, Recipes!$O$11:$O$5010))</f>
        <v/>
      </c>
      <c r="K19" s="79" t="str">
        <f t="shared" si="4"/>
        <v/>
      </c>
      <c r="L19" s="4"/>
      <c r="M19" s="83" t="str">
        <f>IF($B19="", "", COUNTIF(Recipes!$B$11:$B$5010, $B19))</f>
        <v/>
      </c>
      <c r="N19" s="4"/>
      <c r="O19" s="86" t="str">
        <f>IF($B19="", "", IF(COUNTIF(Recipes!$AT$11:$AT$5010, CONCATENATE($B19, " - ", $Y$4))&gt;0, $Y$4, $Y$3))</f>
        <v/>
      </c>
      <c r="P19" s="4"/>
      <c r="S19" s="18" t="str">
        <f t="shared" si="5"/>
        <v/>
      </c>
      <c r="U19" s="18" t="str">
        <f t="shared" si="2"/>
        <v/>
      </c>
      <c r="V19" s="18" t="str">
        <f t="shared" si="6"/>
        <v/>
      </c>
      <c r="W19" s="18" t="str">
        <f t="shared" si="7"/>
        <v/>
      </c>
    </row>
    <row r="20" spans="1:23" x14ac:dyDescent="0.25">
      <c r="A20" s="4"/>
      <c r="B20" s="37"/>
      <c r="C20" s="62"/>
      <c r="D20" s="40"/>
      <c r="E20" s="4"/>
      <c r="F20" s="4"/>
      <c r="G20" s="72" t="str">
        <f>IF($B20="", "", SUMIF(Recipes!$B$11:$B$5010, $B20, Recipes!$L$11:$L$5010))</f>
        <v/>
      </c>
      <c r="H20" s="73" t="str">
        <f t="shared" si="3"/>
        <v/>
      </c>
      <c r="I20" s="4"/>
      <c r="J20" s="78" t="str">
        <f>IF($B20="", "", SUMIF(Recipes!$B$11:$B$5010, $B20, Recipes!$O$11:$O$5010))</f>
        <v/>
      </c>
      <c r="K20" s="79" t="str">
        <f t="shared" si="4"/>
        <v/>
      </c>
      <c r="L20" s="4"/>
      <c r="M20" s="83" t="str">
        <f>IF($B20="", "", COUNTIF(Recipes!$B$11:$B$5010, $B20))</f>
        <v/>
      </c>
      <c r="N20" s="4"/>
      <c r="O20" s="86" t="str">
        <f>IF($B20="", "", IF(COUNTIF(Recipes!$AT$11:$AT$5010, CONCATENATE($B20, " - ", $Y$4))&gt;0, $Y$4, $Y$3))</f>
        <v/>
      </c>
      <c r="P20" s="4"/>
      <c r="S20" s="18" t="str">
        <f t="shared" si="5"/>
        <v/>
      </c>
      <c r="U20" s="18" t="str">
        <f t="shared" si="2"/>
        <v/>
      </c>
      <c r="V20" s="18" t="str">
        <f t="shared" si="6"/>
        <v/>
      </c>
      <c r="W20" s="18" t="str">
        <f t="shared" si="7"/>
        <v/>
      </c>
    </row>
    <row r="21" spans="1:23" x14ac:dyDescent="0.25">
      <c r="A21" s="4"/>
      <c r="B21" s="37"/>
      <c r="C21" s="62"/>
      <c r="D21" s="40"/>
      <c r="E21" s="4"/>
      <c r="F21" s="4"/>
      <c r="G21" s="72" t="str">
        <f>IF($B21="", "", SUMIF(Recipes!$B$11:$B$5010, $B21, Recipes!$L$11:$L$5010))</f>
        <v/>
      </c>
      <c r="H21" s="73" t="str">
        <f t="shared" si="3"/>
        <v/>
      </c>
      <c r="I21" s="4"/>
      <c r="J21" s="78" t="str">
        <f>IF($B21="", "", SUMIF(Recipes!$B$11:$B$5010, $B21, Recipes!$O$11:$O$5010))</f>
        <v/>
      </c>
      <c r="K21" s="79" t="str">
        <f t="shared" si="4"/>
        <v/>
      </c>
      <c r="L21" s="4"/>
      <c r="M21" s="83" t="str">
        <f>IF($B21="", "", COUNTIF(Recipes!$B$11:$B$5010, $B21))</f>
        <v/>
      </c>
      <c r="N21" s="4"/>
      <c r="O21" s="86" t="str">
        <f>IF($B21="", "", IF(COUNTIF(Recipes!$AT$11:$AT$5010, CONCATENATE($B21, " - ", $Y$4))&gt;0, $Y$4, $Y$3))</f>
        <v/>
      </c>
      <c r="P21" s="4"/>
      <c r="S21" s="18" t="str">
        <f t="shared" si="5"/>
        <v/>
      </c>
      <c r="U21" s="18" t="str">
        <f t="shared" si="2"/>
        <v/>
      </c>
      <c r="V21" s="18" t="str">
        <f t="shared" si="6"/>
        <v/>
      </c>
      <c r="W21" s="18" t="str">
        <f t="shared" si="7"/>
        <v/>
      </c>
    </row>
    <row r="22" spans="1:23" x14ac:dyDescent="0.25">
      <c r="A22" s="4"/>
      <c r="B22" s="37"/>
      <c r="C22" s="62"/>
      <c r="D22" s="40"/>
      <c r="E22" s="4"/>
      <c r="F22" s="4"/>
      <c r="G22" s="72" t="str">
        <f>IF($B22="", "", SUMIF(Recipes!$B$11:$B$5010, $B22, Recipes!$L$11:$L$5010))</f>
        <v/>
      </c>
      <c r="H22" s="73" t="str">
        <f t="shared" si="3"/>
        <v/>
      </c>
      <c r="I22" s="4"/>
      <c r="J22" s="78" t="str">
        <f>IF($B22="", "", SUMIF(Recipes!$B$11:$B$5010, $B22, Recipes!$O$11:$O$5010))</f>
        <v/>
      </c>
      <c r="K22" s="79" t="str">
        <f t="shared" si="4"/>
        <v/>
      </c>
      <c r="L22" s="4"/>
      <c r="M22" s="83" t="str">
        <f>IF($B22="", "", COUNTIF(Recipes!$B$11:$B$5010, $B22))</f>
        <v/>
      </c>
      <c r="N22" s="4"/>
      <c r="O22" s="86" t="str">
        <f>IF($B22="", "", IF(COUNTIF(Recipes!$AT$11:$AT$5010, CONCATENATE($B22, " - ", $Y$4))&gt;0, $Y$4, $Y$3))</f>
        <v/>
      </c>
      <c r="P22" s="4"/>
      <c r="S22" s="18" t="str">
        <f t="shared" si="5"/>
        <v/>
      </c>
      <c r="U22" s="18" t="str">
        <f t="shared" si="2"/>
        <v/>
      </c>
      <c r="V22" s="18" t="str">
        <f t="shared" si="6"/>
        <v/>
      </c>
      <c r="W22" s="18" t="str">
        <f t="shared" si="7"/>
        <v/>
      </c>
    </row>
    <row r="23" spans="1:23" x14ac:dyDescent="0.25">
      <c r="A23" s="4"/>
      <c r="B23" s="37"/>
      <c r="C23" s="62"/>
      <c r="D23" s="40"/>
      <c r="E23" s="4"/>
      <c r="F23" s="4"/>
      <c r="G23" s="72" t="str">
        <f>IF($B23="", "", SUMIF(Recipes!$B$11:$B$5010, $B23, Recipes!$L$11:$L$5010))</f>
        <v/>
      </c>
      <c r="H23" s="73" t="str">
        <f t="shared" si="3"/>
        <v/>
      </c>
      <c r="I23" s="4"/>
      <c r="J23" s="78" t="str">
        <f>IF($B23="", "", SUMIF(Recipes!$B$11:$B$5010, $B23, Recipes!$O$11:$O$5010))</f>
        <v/>
      </c>
      <c r="K23" s="79" t="str">
        <f t="shared" si="4"/>
        <v/>
      </c>
      <c r="L23" s="4"/>
      <c r="M23" s="83" t="str">
        <f>IF($B23="", "", COUNTIF(Recipes!$B$11:$B$5010, $B23))</f>
        <v/>
      </c>
      <c r="N23" s="4"/>
      <c r="O23" s="86" t="str">
        <f>IF($B23="", "", IF(COUNTIF(Recipes!$AT$11:$AT$5010, CONCATENATE($B23, " - ", $Y$4))&gt;0, $Y$4, $Y$3))</f>
        <v/>
      </c>
      <c r="P23" s="4"/>
      <c r="S23" s="18" t="str">
        <f t="shared" si="5"/>
        <v/>
      </c>
      <c r="U23" s="18" t="str">
        <f t="shared" si="2"/>
        <v/>
      </c>
      <c r="V23" s="18" t="str">
        <f t="shared" si="6"/>
        <v/>
      </c>
      <c r="W23" s="18" t="str">
        <f t="shared" si="7"/>
        <v/>
      </c>
    </row>
    <row r="24" spans="1:23" x14ac:dyDescent="0.25">
      <c r="A24" s="4"/>
      <c r="B24" s="37"/>
      <c r="C24" s="62"/>
      <c r="D24" s="40"/>
      <c r="E24" s="4"/>
      <c r="F24" s="4"/>
      <c r="G24" s="72" t="str">
        <f>IF($B24="", "", SUMIF(Recipes!$B$11:$B$5010, $B24, Recipes!$L$11:$L$5010))</f>
        <v/>
      </c>
      <c r="H24" s="73" t="str">
        <f t="shared" si="3"/>
        <v/>
      </c>
      <c r="I24" s="4"/>
      <c r="J24" s="78" t="str">
        <f>IF($B24="", "", SUMIF(Recipes!$B$11:$B$5010, $B24, Recipes!$O$11:$O$5010))</f>
        <v/>
      </c>
      <c r="K24" s="79" t="str">
        <f t="shared" si="4"/>
        <v/>
      </c>
      <c r="L24" s="4"/>
      <c r="M24" s="83" t="str">
        <f>IF($B24="", "", COUNTIF(Recipes!$B$11:$B$5010, $B24))</f>
        <v/>
      </c>
      <c r="N24" s="4"/>
      <c r="O24" s="86" t="str">
        <f>IF($B24="", "", IF(COUNTIF(Recipes!$AT$11:$AT$5010, CONCATENATE($B24, " - ", $Y$4))&gt;0, $Y$4, $Y$3))</f>
        <v/>
      </c>
      <c r="P24" s="4"/>
      <c r="S24" s="18" t="str">
        <f t="shared" si="5"/>
        <v/>
      </c>
      <c r="U24" s="18" t="str">
        <f t="shared" si="2"/>
        <v/>
      </c>
      <c r="V24" s="18" t="str">
        <f t="shared" si="6"/>
        <v/>
      </c>
      <c r="W24" s="18" t="str">
        <f t="shared" si="7"/>
        <v/>
      </c>
    </row>
    <row r="25" spans="1:23" x14ac:dyDescent="0.25">
      <c r="A25" s="4"/>
      <c r="B25" s="37"/>
      <c r="C25" s="62"/>
      <c r="D25" s="40"/>
      <c r="E25" s="4"/>
      <c r="F25" s="4"/>
      <c r="G25" s="72" t="str">
        <f>IF($B25="", "", SUMIF(Recipes!$B$11:$B$5010, $B25, Recipes!$L$11:$L$5010))</f>
        <v/>
      </c>
      <c r="H25" s="73" t="str">
        <f t="shared" si="3"/>
        <v/>
      </c>
      <c r="I25" s="4"/>
      <c r="J25" s="78" t="str">
        <f>IF($B25="", "", SUMIF(Recipes!$B$11:$B$5010, $B25, Recipes!$O$11:$O$5010))</f>
        <v/>
      </c>
      <c r="K25" s="79" t="str">
        <f t="shared" si="4"/>
        <v/>
      </c>
      <c r="L25" s="4"/>
      <c r="M25" s="83" t="str">
        <f>IF($B25="", "", COUNTIF(Recipes!$B$11:$B$5010, $B25))</f>
        <v/>
      </c>
      <c r="N25" s="4"/>
      <c r="O25" s="86" t="str">
        <f>IF($B25="", "", IF(COUNTIF(Recipes!$AT$11:$AT$5010, CONCATENATE($B25, " - ", $Y$4))&gt;0, $Y$4, $Y$3))</f>
        <v/>
      </c>
      <c r="P25" s="4"/>
      <c r="S25" s="18" t="str">
        <f t="shared" si="5"/>
        <v/>
      </c>
      <c r="U25" s="18" t="str">
        <f t="shared" si="2"/>
        <v/>
      </c>
      <c r="V25" s="18" t="str">
        <f t="shared" si="6"/>
        <v/>
      </c>
      <c r="W25" s="18" t="str">
        <f t="shared" si="7"/>
        <v/>
      </c>
    </row>
    <row r="26" spans="1:23" x14ac:dyDescent="0.25">
      <c r="A26" s="4"/>
      <c r="B26" s="37"/>
      <c r="C26" s="62"/>
      <c r="D26" s="40"/>
      <c r="E26" s="4"/>
      <c r="F26" s="4"/>
      <c r="G26" s="72" t="str">
        <f>IF($B26="", "", SUMIF(Recipes!$B$11:$B$5010, $B26, Recipes!$L$11:$L$5010))</f>
        <v/>
      </c>
      <c r="H26" s="73" t="str">
        <f t="shared" si="3"/>
        <v/>
      </c>
      <c r="I26" s="4"/>
      <c r="J26" s="78" t="str">
        <f>IF($B26="", "", SUMIF(Recipes!$B$11:$B$5010, $B26, Recipes!$O$11:$O$5010))</f>
        <v/>
      </c>
      <c r="K26" s="79" t="str">
        <f t="shared" si="4"/>
        <v/>
      </c>
      <c r="L26" s="4"/>
      <c r="M26" s="83" t="str">
        <f>IF($B26="", "", COUNTIF(Recipes!$B$11:$B$5010, $B26))</f>
        <v/>
      </c>
      <c r="N26" s="4"/>
      <c r="O26" s="86" t="str">
        <f>IF($B26="", "", IF(COUNTIF(Recipes!$AT$11:$AT$5010, CONCATENATE($B26, " - ", $Y$4))&gt;0, $Y$4, $Y$3))</f>
        <v/>
      </c>
      <c r="P26" s="4"/>
      <c r="S26" s="18" t="str">
        <f t="shared" si="5"/>
        <v/>
      </c>
      <c r="U26" s="18" t="str">
        <f t="shared" si="2"/>
        <v/>
      </c>
      <c r="V26" s="18" t="str">
        <f t="shared" si="6"/>
        <v/>
      </c>
      <c r="W26" s="18" t="str">
        <f t="shared" si="7"/>
        <v/>
      </c>
    </row>
    <row r="27" spans="1:23" x14ac:dyDescent="0.25">
      <c r="A27" s="4"/>
      <c r="B27" s="37"/>
      <c r="C27" s="62"/>
      <c r="D27" s="40"/>
      <c r="E27" s="4"/>
      <c r="F27" s="4"/>
      <c r="G27" s="72" t="str">
        <f>IF($B27="", "", SUMIF(Recipes!$B$11:$B$5010, $B27, Recipes!$L$11:$L$5010))</f>
        <v/>
      </c>
      <c r="H27" s="73" t="str">
        <f t="shared" si="3"/>
        <v/>
      </c>
      <c r="I27" s="4"/>
      <c r="J27" s="78" t="str">
        <f>IF($B27="", "", SUMIF(Recipes!$B$11:$B$5010, $B27, Recipes!$O$11:$O$5010))</f>
        <v/>
      </c>
      <c r="K27" s="79" t="str">
        <f t="shared" si="4"/>
        <v/>
      </c>
      <c r="L27" s="4"/>
      <c r="M27" s="83" t="str">
        <f>IF($B27="", "", COUNTIF(Recipes!$B$11:$B$5010, $B27))</f>
        <v/>
      </c>
      <c r="N27" s="4"/>
      <c r="O27" s="86" t="str">
        <f>IF($B27="", "", IF(COUNTIF(Recipes!$AT$11:$AT$5010, CONCATENATE($B27, " - ", $Y$4))&gt;0, $Y$4, $Y$3))</f>
        <v/>
      </c>
      <c r="P27" s="4"/>
      <c r="S27" s="18" t="str">
        <f t="shared" si="5"/>
        <v/>
      </c>
      <c r="U27" s="18" t="str">
        <f t="shared" si="2"/>
        <v/>
      </c>
      <c r="V27" s="18" t="str">
        <f t="shared" si="6"/>
        <v/>
      </c>
      <c r="W27" s="18" t="str">
        <f t="shared" si="7"/>
        <v/>
      </c>
    </row>
    <row r="28" spans="1:23" x14ac:dyDescent="0.25">
      <c r="A28" s="4"/>
      <c r="B28" s="37"/>
      <c r="C28" s="62"/>
      <c r="D28" s="40"/>
      <c r="E28" s="4"/>
      <c r="F28" s="4"/>
      <c r="G28" s="72" t="str">
        <f>IF($B28="", "", SUMIF(Recipes!$B$11:$B$5010, $B28, Recipes!$L$11:$L$5010))</f>
        <v/>
      </c>
      <c r="H28" s="73" t="str">
        <f t="shared" si="3"/>
        <v/>
      </c>
      <c r="I28" s="4"/>
      <c r="J28" s="78" t="str">
        <f>IF($B28="", "", SUMIF(Recipes!$B$11:$B$5010, $B28, Recipes!$O$11:$O$5010))</f>
        <v/>
      </c>
      <c r="K28" s="79" t="str">
        <f t="shared" si="4"/>
        <v/>
      </c>
      <c r="L28" s="4"/>
      <c r="M28" s="83" t="str">
        <f>IF($B28="", "", COUNTIF(Recipes!$B$11:$B$5010, $B28))</f>
        <v/>
      </c>
      <c r="N28" s="4"/>
      <c r="O28" s="86" t="str">
        <f>IF($B28="", "", IF(COUNTIF(Recipes!$AT$11:$AT$5010, CONCATENATE($B28, " - ", $Y$4))&gt;0, $Y$4, $Y$3))</f>
        <v/>
      </c>
      <c r="P28" s="4"/>
      <c r="S28" s="18" t="str">
        <f t="shared" si="5"/>
        <v/>
      </c>
      <c r="U28" s="18" t="str">
        <f t="shared" si="2"/>
        <v/>
      </c>
      <c r="V28" s="18" t="str">
        <f t="shared" si="6"/>
        <v/>
      </c>
      <c r="W28" s="18" t="str">
        <f t="shared" si="7"/>
        <v/>
      </c>
    </row>
    <row r="29" spans="1:23" x14ac:dyDescent="0.25">
      <c r="A29" s="4"/>
      <c r="B29" s="37"/>
      <c r="C29" s="62"/>
      <c r="D29" s="40"/>
      <c r="E29" s="4"/>
      <c r="F29" s="4"/>
      <c r="G29" s="72" t="str">
        <f>IF($B29="", "", SUMIF(Recipes!$B$11:$B$5010, $B29, Recipes!$L$11:$L$5010))</f>
        <v/>
      </c>
      <c r="H29" s="73" t="str">
        <f t="shared" si="3"/>
        <v/>
      </c>
      <c r="I29" s="4"/>
      <c r="J29" s="78" t="str">
        <f>IF($B29="", "", SUMIF(Recipes!$B$11:$B$5010, $B29, Recipes!$O$11:$O$5010))</f>
        <v/>
      </c>
      <c r="K29" s="79" t="str">
        <f t="shared" si="4"/>
        <v/>
      </c>
      <c r="L29" s="4"/>
      <c r="M29" s="83" t="str">
        <f>IF($B29="", "", COUNTIF(Recipes!$B$11:$B$5010, $B29))</f>
        <v/>
      </c>
      <c r="N29" s="4"/>
      <c r="O29" s="86" t="str">
        <f>IF($B29="", "", IF(COUNTIF(Recipes!$AT$11:$AT$5010, CONCATENATE($B29, " - ", $Y$4))&gt;0, $Y$4, $Y$3))</f>
        <v/>
      </c>
      <c r="P29" s="4"/>
      <c r="S29" s="18" t="str">
        <f t="shared" si="5"/>
        <v/>
      </c>
      <c r="U29" s="18" t="str">
        <f t="shared" si="2"/>
        <v/>
      </c>
      <c r="V29" s="18" t="str">
        <f t="shared" si="6"/>
        <v/>
      </c>
      <c r="W29" s="18" t="str">
        <f t="shared" si="7"/>
        <v/>
      </c>
    </row>
    <row r="30" spans="1:23" x14ac:dyDescent="0.25">
      <c r="A30" s="4"/>
      <c r="B30" s="37"/>
      <c r="C30" s="62"/>
      <c r="D30" s="40"/>
      <c r="E30" s="4"/>
      <c r="F30" s="4"/>
      <c r="G30" s="72" t="str">
        <f>IF($B30="", "", SUMIF(Recipes!$B$11:$B$5010, $B30, Recipes!$L$11:$L$5010))</f>
        <v/>
      </c>
      <c r="H30" s="73" t="str">
        <f t="shared" si="3"/>
        <v/>
      </c>
      <c r="I30" s="4"/>
      <c r="J30" s="78" t="str">
        <f>IF($B30="", "", SUMIF(Recipes!$B$11:$B$5010, $B30, Recipes!$O$11:$O$5010))</f>
        <v/>
      </c>
      <c r="K30" s="79" t="str">
        <f t="shared" si="4"/>
        <v/>
      </c>
      <c r="L30" s="4"/>
      <c r="M30" s="83" t="str">
        <f>IF($B30="", "", COUNTIF(Recipes!$B$11:$B$5010, $B30))</f>
        <v/>
      </c>
      <c r="N30" s="4"/>
      <c r="O30" s="86" t="str">
        <f>IF($B30="", "", IF(COUNTIF(Recipes!$AT$11:$AT$5010, CONCATENATE($B30, " - ", $Y$4))&gt;0, $Y$4, $Y$3))</f>
        <v/>
      </c>
      <c r="P30" s="4"/>
      <c r="S30" s="18" t="str">
        <f t="shared" si="5"/>
        <v/>
      </c>
      <c r="U30" s="18" t="str">
        <f t="shared" si="2"/>
        <v/>
      </c>
      <c r="V30" s="18" t="str">
        <f t="shared" si="6"/>
        <v/>
      </c>
      <c r="W30" s="18" t="str">
        <f t="shared" si="7"/>
        <v/>
      </c>
    </row>
    <row r="31" spans="1:23" x14ac:dyDescent="0.25">
      <c r="A31" s="4"/>
      <c r="B31" s="37"/>
      <c r="C31" s="62"/>
      <c r="D31" s="40"/>
      <c r="E31" s="4"/>
      <c r="F31" s="4"/>
      <c r="G31" s="72" t="str">
        <f>IF($B31="", "", SUMIF(Recipes!$B$11:$B$5010, $B31, Recipes!$L$11:$L$5010))</f>
        <v/>
      </c>
      <c r="H31" s="73" t="str">
        <f t="shared" si="3"/>
        <v/>
      </c>
      <c r="I31" s="4"/>
      <c r="J31" s="78" t="str">
        <f>IF($B31="", "", SUMIF(Recipes!$B$11:$B$5010, $B31, Recipes!$O$11:$O$5010))</f>
        <v/>
      </c>
      <c r="K31" s="79" t="str">
        <f t="shared" si="4"/>
        <v/>
      </c>
      <c r="L31" s="4"/>
      <c r="M31" s="83" t="str">
        <f>IF($B31="", "", COUNTIF(Recipes!$B$11:$B$5010, $B31))</f>
        <v/>
      </c>
      <c r="N31" s="4"/>
      <c r="O31" s="86" t="str">
        <f>IF($B31="", "", IF(COUNTIF(Recipes!$AT$11:$AT$5010, CONCATENATE($B31, " - ", $Y$4))&gt;0, $Y$4, $Y$3))</f>
        <v/>
      </c>
      <c r="P31" s="4"/>
      <c r="S31" s="18" t="str">
        <f t="shared" si="5"/>
        <v/>
      </c>
      <c r="U31" s="18" t="str">
        <f t="shared" si="2"/>
        <v/>
      </c>
      <c r="V31" s="18" t="str">
        <f t="shared" si="6"/>
        <v/>
      </c>
      <c r="W31" s="18" t="str">
        <f t="shared" si="7"/>
        <v/>
      </c>
    </row>
    <row r="32" spans="1:23" x14ac:dyDescent="0.25">
      <c r="A32" s="4"/>
      <c r="B32" s="37"/>
      <c r="C32" s="62"/>
      <c r="D32" s="40"/>
      <c r="E32" s="4"/>
      <c r="F32" s="4"/>
      <c r="G32" s="72" t="str">
        <f>IF($B32="", "", SUMIF(Recipes!$B$11:$B$5010, $B32, Recipes!$L$11:$L$5010))</f>
        <v/>
      </c>
      <c r="H32" s="73" t="str">
        <f t="shared" si="3"/>
        <v/>
      </c>
      <c r="I32" s="4"/>
      <c r="J32" s="78" t="str">
        <f>IF($B32="", "", SUMIF(Recipes!$B$11:$B$5010, $B32, Recipes!$O$11:$O$5010))</f>
        <v/>
      </c>
      <c r="K32" s="79" t="str">
        <f t="shared" si="4"/>
        <v/>
      </c>
      <c r="L32" s="4"/>
      <c r="M32" s="83" t="str">
        <f>IF($B32="", "", COUNTIF(Recipes!$B$11:$B$5010, $B32))</f>
        <v/>
      </c>
      <c r="N32" s="4"/>
      <c r="O32" s="86" t="str">
        <f>IF($B32="", "", IF(COUNTIF(Recipes!$AT$11:$AT$5010, CONCATENATE($B32, " - ", $Y$4))&gt;0, $Y$4, $Y$3))</f>
        <v/>
      </c>
      <c r="P32" s="4"/>
      <c r="S32" s="18" t="str">
        <f t="shared" si="5"/>
        <v/>
      </c>
      <c r="U32" s="18" t="str">
        <f t="shared" si="2"/>
        <v/>
      </c>
      <c r="V32" s="18" t="str">
        <f t="shared" si="6"/>
        <v/>
      </c>
      <c r="W32" s="18" t="str">
        <f t="shared" si="7"/>
        <v/>
      </c>
    </row>
    <row r="33" spans="1:23" x14ac:dyDescent="0.25">
      <c r="A33" s="4"/>
      <c r="B33" s="37"/>
      <c r="C33" s="62"/>
      <c r="D33" s="40"/>
      <c r="E33" s="4"/>
      <c r="F33" s="4"/>
      <c r="G33" s="72" t="str">
        <f>IF($B33="", "", SUMIF(Recipes!$B$11:$B$5010, $B33, Recipes!$L$11:$L$5010))</f>
        <v/>
      </c>
      <c r="H33" s="73" t="str">
        <f t="shared" si="3"/>
        <v/>
      </c>
      <c r="I33" s="4"/>
      <c r="J33" s="78" t="str">
        <f>IF($B33="", "", SUMIF(Recipes!$B$11:$B$5010, $B33, Recipes!$O$11:$O$5010))</f>
        <v/>
      </c>
      <c r="K33" s="79" t="str">
        <f t="shared" si="4"/>
        <v/>
      </c>
      <c r="L33" s="4"/>
      <c r="M33" s="83" t="str">
        <f>IF($B33="", "", COUNTIF(Recipes!$B$11:$B$5010, $B33))</f>
        <v/>
      </c>
      <c r="N33" s="4"/>
      <c r="O33" s="86" t="str">
        <f>IF($B33="", "", IF(COUNTIF(Recipes!$AT$11:$AT$5010, CONCATENATE($B33, " - ", $Y$4))&gt;0, $Y$4, $Y$3))</f>
        <v/>
      </c>
      <c r="P33" s="4"/>
      <c r="S33" s="18" t="str">
        <f t="shared" si="5"/>
        <v/>
      </c>
      <c r="U33" s="18" t="str">
        <f t="shared" si="2"/>
        <v/>
      </c>
      <c r="V33" s="18" t="str">
        <f t="shared" si="6"/>
        <v/>
      </c>
      <c r="W33" s="18" t="str">
        <f t="shared" si="7"/>
        <v/>
      </c>
    </row>
    <row r="34" spans="1:23" x14ac:dyDescent="0.25">
      <c r="A34" s="4"/>
      <c r="B34" s="37"/>
      <c r="C34" s="62"/>
      <c r="D34" s="40"/>
      <c r="E34" s="4"/>
      <c r="F34" s="4"/>
      <c r="G34" s="72" t="str">
        <f>IF($B34="", "", SUMIF(Recipes!$B$11:$B$5010, $B34, Recipes!$L$11:$L$5010))</f>
        <v/>
      </c>
      <c r="H34" s="73" t="str">
        <f t="shared" si="3"/>
        <v/>
      </c>
      <c r="I34" s="4"/>
      <c r="J34" s="78" t="str">
        <f>IF($B34="", "", SUMIF(Recipes!$B$11:$B$5010, $B34, Recipes!$O$11:$O$5010))</f>
        <v/>
      </c>
      <c r="K34" s="79" t="str">
        <f t="shared" si="4"/>
        <v/>
      </c>
      <c r="L34" s="4"/>
      <c r="M34" s="83" t="str">
        <f>IF($B34="", "", COUNTIF(Recipes!$B$11:$B$5010, $B34))</f>
        <v/>
      </c>
      <c r="N34" s="4"/>
      <c r="O34" s="86" t="str">
        <f>IF($B34="", "", IF(COUNTIF(Recipes!$AT$11:$AT$5010, CONCATENATE($B34, " - ", $Y$4))&gt;0, $Y$4, $Y$3))</f>
        <v/>
      </c>
      <c r="P34" s="4"/>
      <c r="S34" s="18" t="str">
        <f t="shared" si="5"/>
        <v/>
      </c>
      <c r="U34" s="18" t="str">
        <f t="shared" si="2"/>
        <v/>
      </c>
      <c r="V34" s="18" t="str">
        <f t="shared" si="6"/>
        <v/>
      </c>
      <c r="W34" s="18" t="str">
        <f t="shared" si="7"/>
        <v/>
      </c>
    </row>
    <row r="35" spans="1:23" x14ac:dyDescent="0.25">
      <c r="A35" s="4"/>
      <c r="B35" s="37"/>
      <c r="C35" s="62"/>
      <c r="D35" s="40"/>
      <c r="E35" s="4"/>
      <c r="F35" s="4"/>
      <c r="G35" s="72" t="str">
        <f>IF($B35="", "", SUMIF(Recipes!$B$11:$B$5010, $B35, Recipes!$L$11:$L$5010))</f>
        <v/>
      </c>
      <c r="H35" s="73" t="str">
        <f t="shared" si="3"/>
        <v/>
      </c>
      <c r="I35" s="4"/>
      <c r="J35" s="78" t="str">
        <f>IF($B35="", "", SUMIF(Recipes!$B$11:$B$5010, $B35, Recipes!$O$11:$O$5010))</f>
        <v/>
      </c>
      <c r="K35" s="79" t="str">
        <f t="shared" si="4"/>
        <v/>
      </c>
      <c r="L35" s="4"/>
      <c r="M35" s="83" t="str">
        <f>IF($B35="", "", COUNTIF(Recipes!$B$11:$B$5010, $B35))</f>
        <v/>
      </c>
      <c r="N35" s="4"/>
      <c r="O35" s="86" t="str">
        <f>IF($B35="", "", IF(COUNTIF(Recipes!$AT$11:$AT$5010, CONCATENATE($B35, " - ", $Y$4))&gt;0, $Y$4, $Y$3))</f>
        <v/>
      </c>
      <c r="P35" s="4"/>
      <c r="S35" s="18" t="str">
        <f t="shared" si="5"/>
        <v/>
      </c>
      <c r="U35" s="18" t="str">
        <f t="shared" si="2"/>
        <v/>
      </c>
      <c r="V35" s="18" t="str">
        <f t="shared" si="6"/>
        <v/>
      </c>
      <c r="W35" s="18" t="str">
        <f t="shared" si="7"/>
        <v/>
      </c>
    </row>
    <row r="36" spans="1:23" x14ac:dyDescent="0.25">
      <c r="A36" s="4"/>
      <c r="B36" s="37"/>
      <c r="C36" s="62"/>
      <c r="D36" s="40"/>
      <c r="E36" s="4"/>
      <c r="F36" s="4"/>
      <c r="G36" s="72" t="str">
        <f>IF($B36="", "", SUMIF(Recipes!$B$11:$B$5010, $B36, Recipes!$L$11:$L$5010))</f>
        <v/>
      </c>
      <c r="H36" s="73" t="str">
        <f t="shared" si="3"/>
        <v/>
      </c>
      <c r="I36" s="4"/>
      <c r="J36" s="78" t="str">
        <f>IF($B36="", "", SUMIF(Recipes!$B$11:$B$5010, $B36, Recipes!$O$11:$O$5010))</f>
        <v/>
      </c>
      <c r="K36" s="79" t="str">
        <f t="shared" si="4"/>
        <v/>
      </c>
      <c r="L36" s="4"/>
      <c r="M36" s="83" t="str">
        <f>IF($B36="", "", COUNTIF(Recipes!$B$11:$B$5010, $B36))</f>
        <v/>
      </c>
      <c r="N36" s="4"/>
      <c r="O36" s="86" t="str">
        <f>IF($B36="", "", IF(COUNTIF(Recipes!$AT$11:$AT$5010, CONCATENATE($B36, " - ", $Y$4))&gt;0, $Y$4, $Y$3))</f>
        <v/>
      </c>
      <c r="P36" s="4"/>
      <c r="S36" s="18" t="str">
        <f t="shared" si="5"/>
        <v/>
      </c>
      <c r="U36" s="18" t="str">
        <f t="shared" si="2"/>
        <v/>
      </c>
      <c r="V36" s="18" t="str">
        <f t="shared" si="6"/>
        <v/>
      </c>
      <c r="W36" s="18" t="str">
        <f t="shared" si="7"/>
        <v/>
      </c>
    </row>
    <row r="37" spans="1:23" x14ac:dyDescent="0.25">
      <c r="A37" s="4"/>
      <c r="B37" s="37"/>
      <c r="C37" s="62"/>
      <c r="D37" s="40"/>
      <c r="E37" s="4"/>
      <c r="F37" s="4"/>
      <c r="G37" s="72" t="str">
        <f>IF($B37="", "", SUMIF(Recipes!$B$11:$B$5010, $B37, Recipes!$L$11:$L$5010))</f>
        <v/>
      </c>
      <c r="H37" s="73" t="str">
        <f t="shared" si="3"/>
        <v/>
      </c>
      <c r="I37" s="4"/>
      <c r="J37" s="78" t="str">
        <f>IF($B37="", "", SUMIF(Recipes!$B$11:$B$5010, $B37, Recipes!$O$11:$O$5010))</f>
        <v/>
      </c>
      <c r="K37" s="79" t="str">
        <f t="shared" si="4"/>
        <v/>
      </c>
      <c r="L37" s="4"/>
      <c r="M37" s="83" t="str">
        <f>IF($B37="", "", COUNTIF(Recipes!$B$11:$B$5010, $B37))</f>
        <v/>
      </c>
      <c r="N37" s="4"/>
      <c r="O37" s="86" t="str">
        <f>IF($B37="", "", IF(COUNTIF(Recipes!$AT$11:$AT$5010, CONCATENATE($B37, " - ", $Y$4))&gt;0, $Y$4, $Y$3))</f>
        <v/>
      </c>
      <c r="P37" s="4"/>
      <c r="S37" s="18" t="str">
        <f t="shared" si="5"/>
        <v/>
      </c>
      <c r="U37" s="18" t="str">
        <f t="shared" si="2"/>
        <v/>
      </c>
      <c r="V37" s="18" t="str">
        <f t="shared" si="6"/>
        <v/>
      </c>
      <c r="W37" s="18" t="str">
        <f t="shared" si="7"/>
        <v/>
      </c>
    </row>
    <row r="38" spans="1:23" x14ac:dyDescent="0.25">
      <c r="A38" s="4"/>
      <c r="B38" s="37"/>
      <c r="C38" s="62"/>
      <c r="D38" s="40"/>
      <c r="E38" s="4"/>
      <c r="F38" s="4"/>
      <c r="G38" s="72" t="str">
        <f>IF($B38="", "", SUMIF(Recipes!$B$11:$B$5010, $B38, Recipes!$L$11:$L$5010))</f>
        <v/>
      </c>
      <c r="H38" s="73" t="str">
        <f t="shared" si="3"/>
        <v/>
      </c>
      <c r="I38" s="4"/>
      <c r="J38" s="78" t="str">
        <f>IF($B38="", "", SUMIF(Recipes!$B$11:$B$5010, $B38, Recipes!$O$11:$O$5010))</f>
        <v/>
      </c>
      <c r="K38" s="79" t="str">
        <f t="shared" si="4"/>
        <v/>
      </c>
      <c r="L38" s="4"/>
      <c r="M38" s="83" t="str">
        <f>IF($B38="", "", COUNTIF(Recipes!$B$11:$B$5010, $B38))</f>
        <v/>
      </c>
      <c r="N38" s="4"/>
      <c r="O38" s="86" t="str">
        <f>IF($B38="", "", IF(COUNTIF(Recipes!$AT$11:$AT$5010, CONCATENATE($B38, " - ", $Y$4))&gt;0, $Y$4, $Y$3))</f>
        <v/>
      </c>
      <c r="P38" s="4"/>
      <c r="S38" s="18" t="str">
        <f t="shared" si="5"/>
        <v/>
      </c>
      <c r="U38" s="18" t="str">
        <f t="shared" si="2"/>
        <v/>
      </c>
      <c r="V38" s="18" t="str">
        <f t="shared" si="6"/>
        <v/>
      </c>
      <c r="W38" s="18" t="str">
        <f t="shared" si="7"/>
        <v/>
      </c>
    </row>
    <row r="39" spans="1:23" x14ac:dyDescent="0.25">
      <c r="A39" s="4"/>
      <c r="B39" s="37"/>
      <c r="C39" s="62"/>
      <c r="D39" s="40"/>
      <c r="E39" s="4"/>
      <c r="F39" s="4"/>
      <c r="G39" s="72" t="str">
        <f>IF($B39="", "", SUMIF(Recipes!$B$11:$B$5010, $B39, Recipes!$L$11:$L$5010))</f>
        <v/>
      </c>
      <c r="H39" s="73" t="str">
        <f t="shared" si="3"/>
        <v/>
      </c>
      <c r="I39" s="4"/>
      <c r="J39" s="78" t="str">
        <f>IF($B39="", "", SUMIF(Recipes!$B$11:$B$5010, $B39, Recipes!$O$11:$O$5010))</f>
        <v/>
      </c>
      <c r="K39" s="79" t="str">
        <f t="shared" si="4"/>
        <v/>
      </c>
      <c r="L39" s="4"/>
      <c r="M39" s="83" t="str">
        <f>IF($B39="", "", COUNTIF(Recipes!$B$11:$B$5010, $B39))</f>
        <v/>
      </c>
      <c r="N39" s="4"/>
      <c r="O39" s="86" t="str">
        <f>IF($B39="", "", IF(COUNTIF(Recipes!$AT$11:$AT$5010, CONCATENATE($B39, " - ", $Y$4))&gt;0, $Y$4, $Y$3))</f>
        <v/>
      </c>
      <c r="P39" s="4"/>
      <c r="S39" s="18" t="str">
        <f t="shared" si="5"/>
        <v/>
      </c>
      <c r="U39" s="18" t="str">
        <f t="shared" si="2"/>
        <v/>
      </c>
      <c r="V39" s="18" t="str">
        <f t="shared" si="6"/>
        <v/>
      </c>
      <c r="W39" s="18" t="str">
        <f t="shared" si="7"/>
        <v/>
      </c>
    </row>
    <row r="40" spans="1:23" x14ac:dyDescent="0.25">
      <c r="A40" s="4"/>
      <c r="B40" s="37"/>
      <c r="C40" s="62"/>
      <c r="D40" s="40"/>
      <c r="E40" s="4"/>
      <c r="F40" s="4"/>
      <c r="G40" s="72" t="str">
        <f>IF($B40="", "", SUMIF(Recipes!$B$11:$B$5010, $B40, Recipes!$L$11:$L$5010))</f>
        <v/>
      </c>
      <c r="H40" s="73" t="str">
        <f t="shared" si="3"/>
        <v/>
      </c>
      <c r="I40" s="4"/>
      <c r="J40" s="78" t="str">
        <f>IF($B40="", "", SUMIF(Recipes!$B$11:$B$5010, $B40, Recipes!$O$11:$O$5010))</f>
        <v/>
      </c>
      <c r="K40" s="79" t="str">
        <f t="shared" si="4"/>
        <v/>
      </c>
      <c r="L40" s="4"/>
      <c r="M40" s="83" t="str">
        <f>IF($B40="", "", COUNTIF(Recipes!$B$11:$B$5010, $B40))</f>
        <v/>
      </c>
      <c r="N40" s="4"/>
      <c r="O40" s="86" t="str">
        <f>IF($B40="", "", IF(COUNTIF(Recipes!$AT$11:$AT$5010, CONCATENATE($B40, " - ", $Y$4))&gt;0, $Y$4, $Y$3))</f>
        <v/>
      </c>
      <c r="P40" s="4"/>
      <c r="S40" s="18" t="str">
        <f t="shared" si="5"/>
        <v/>
      </c>
      <c r="U40" s="18" t="str">
        <f t="shared" si="2"/>
        <v/>
      </c>
      <c r="V40" s="18" t="str">
        <f t="shared" si="6"/>
        <v/>
      </c>
      <c r="W40" s="18" t="str">
        <f t="shared" si="7"/>
        <v/>
      </c>
    </row>
    <row r="41" spans="1:23" x14ac:dyDescent="0.25">
      <c r="A41" s="4"/>
      <c r="B41" s="37"/>
      <c r="C41" s="62"/>
      <c r="D41" s="40"/>
      <c r="E41" s="4"/>
      <c r="F41" s="4"/>
      <c r="G41" s="72" t="str">
        <f>IF($B41="", "", SUMIF(Recipes!$B$11:$B$5010, $B41, Recipes!$L$11:$L$5010))</f>
        <v/>
      </c>
      <c r="H41" s="73" t="str">
        <f t="shared" si="3"/>
        <v/>
      </c>
      <c r="I41" s="4"/>
      <c r="J41" s="78" t="str">
        <f>IF($B41="", "", SUMIF(Recipes!$B$11:$B$5010, $B41, Recipes!$O$11:$O$5010))</f>
        <v/>
      </c>
      <c r="K41" s="79" t="str">
        <f t="shared" si="4"/>
        <v/>
      </c>
      <c r="L41" s="4"/>
      <c r="M41" s="83" t="str">
        <f>IF($B41="", "", COUNTIF(Recipes!$B$11:$B$5010, $B41))</f>
        <v/>
      </c>
      <c r="N41" s="4"/>
      <c r="O41" s="86" t="str">
        <f>IF($B41="", "", IF(COUNTIF(Recipes!$AT$11:$AT$5010, CONCATENATE($B41, " - ", $Y$4))&gt;0, $Y$4, $Y$3))</f>
        <v/>
      </c>
      <c r="P41" s="4"/>
      <c r="S41" s="18" t="str">
        <f t="shared" si="5"/>
        <v/>
      </c>
      <c r="U41" s="18" t="str">
        <f t="shared" si="2"/>
        <v/>
      </c>
      <c r="V41" s="18" t="str">
        <f t="shared" si="6"/>
        <v/>
      </c>
      <c r="W41" s="18" t="str">
        <f t="shared" si="7"/>
        <v/>
      </c>
    </row>
    <row r="42" spans="1:23" x14ac:dyDescent="0.25">
      <c r="A42" s="4"/>
      <c r="B42" s="37"/>
      <c r="C42" s="62"/>
      <c r="D42" s="40"/>
      <c r="E42" s="4"/>
      <c r="F42" s="4"/>
      <c r="G42" s="72" t="str">
        <f>IF($B42="", "", SUMIF(Recipes!$B$11:$B$5010, $B42, Recipes!$L$11:$L$5010))</f>
        <v/>
      </c>
      <c r="H42" s="73" t="str">
        <f t="shared" si="3"/>
        <v/>
      </c>
      <c r="I42" s="4"/>
      <c r="J42" s="78" t="str">
        <f>IF($B42="", "", SUMIF(Recipes!$B$11:$B$5010, $B42, Recipes!$O$11:$O$5010))</f>
        <v/>
      </c>
      <c r="K42" s="79" t="str">
        <f t="shared" si="4"/>
        <v/>
      </c>
      <c r="L42" s="4"/>
      <c r="M42" s="83" t="str">
        <f>IF($B42="", "", COUNTIF(Recipes!$B$11:$B$5010, $B42))</f>
        <v/>
      </c>
      <c r="N42" s="4"/>
      <c r="O42" s="86" t="str">
        <f>IF($B42="", "", IF(COUNTIF(Recipes!$AT$11:$AT$5010, CONCATENATE($B42, " - ", $Y$4))&gt;0, $Y$4, $Y$3))</f>
        <v/>
      </c>
      <c r="P42" s="4"/>
      <c r="S42" s="18" t="str">
        <f t="shared" si="5"/>
        <v/>
      </c>
      <c r="U42" s="18" t="str">
        <f t="shared" si="2"/>
        <v/>
      </c>
      <c r="V42" s="18" t="str">
        <f t="shared" si="6"/>
        <v/>
      </c>
      <c r="W42" s="18" t="str">
        <f t="shared" si="7"/>
        <v/>
      </c>
    </row>
    <row r="43" spans="1:23" x14ac:dyDescent="0.25">
      <c r="A43" s="4"/>
      <c r="B43" s="37"/>
      <c r="C43" s="62"/>
      <c r="D43" s="40"/>
      <c r="E43" s="4"/>
      <c r="F43" s="4"/>
      <c r="G43" s="72" t="str">
        <f>IF($B43="", "", SUMIF(Recipes!$B$11:$B$5010, $B43, Recipes!$L$11:$L$5010))</f>
        <v/>
      </c>
      <c r="H43" s="73" t="str">
        <f t="shared" si="3"/>
        <v/>
      </c>
      <c r="I43" s="4"/>
      <c r="J43" s="78" t="str">
        <f>IF($B43="", "", SUMIF(Recipes!$B$11:$B$5010, $B43, Recipes!$O$11:$O$5010))</f>
        <v/>
      </c>
      <c r="K43" s="79" t="str">
        <f t="shared" si="4"/>
        <v/>
      </c>
      <c r="L43" s="4"/>
      <c r="M43" s="83" t="str">
        <f>IF($B43="", "", COUNTIF(Recipes!$B$11:$B$5010, $B43))</f>
        <v/>
      </c>
      <c r="N43" s="4"/>
      <c r="O43" s="86" t="str">
        <f>IF($B43="", "", IF(COUNTIF(Recipes!$AT$11:$AT$5010, CONCATENATE($B43, " - ", $Y$4))&gt;0, $Y$4, $Y$3))</f>
        <v/>
      </c>
      <c r="P43" s="4"/>
      <c r="S43" s="18" t="str">
        <f t="shared" si="5"/>
        <v/>
      </c>
      <c r="U43" s="18" t="str">
        <f t="shared" si="2"/>
        <v/>
      </c>
      <c r="V43" s="18" t="str">
        <f t="shared" si="6"/>
        <v/>
      </c>
      <c r="W43" s="18" t="str">
        <f t="shared" si="7"/>
        <v/>
      </c>
    </row>
    <row r="44" spans="1:23" x14ac:dyDescent="0.25">
      <c r="A44" s="4"/>
      <c r="B44" s="37"/>
      <c r="C44" s="62"/>
      <c r="D44" s="40"/>
      <c r="E44" s="4"/>
      <c r="F44" s="4"/>
      <c r="G44" s="72" t="str">
        <f>IF($B44="", "", SUMIF(Recipes!$B$11:$B$5010, $B44, Recipes!$L$11:$L$5010))</f>
        <v/>
      </c>
      <c r="H44" s="73" t="str">
        <f t="shared" si="3"/>
        <v/>
      </c>
      <c r="I44" s="4"/>
      <c r="J44" s="78" t="str">
        <f>IF($B44="", "", SUMIF(Recipes!$B$11:$B$5010, $B44, Recipes!$O$11:$O$5010))</f>
        <v/>
      </c>
      <c r="K44" s="79" t="str">
        <f t="shared" si="4"/>
        <v/>
      </c>
      <c r="L44" s="4"/>
      <c r="M44" s="83" t="str">
        <f>IF($B44="", "", COUNTIF(Recipes!$B$11:$B$5010, $B44))</f>
        <v/>
      </c>
      <c r="N44" s="4"/>
      <c r="O44" s="86" t="str">
        <f>IF($B44="", "", IF(COUNTIF(Recipes!$AT$11:$AT$5010, CONCATENATE($B44, " - ", $Y$4))&gt;0, $Y$4, $Y$3))</f>
        <v/>
      </c>
      <c r="P44" s="4"/>
      <c r="S44" s="18" t="str">
        <f t="shared" si="5"/>
        <v/>
      </c>
      <c r="U44" s="18" t="str">
        <f t="shared" si="2"/>
        <v/>
      </c>
      <c r="V44" s="18" t="str">
        <f t="shared" si="6"/>
        <v/>
      </c>
      <c r="W44" s="18" t="str">
        <f t="shared" si="7"/>
        <v/>
      </c>
    </row>
    <row r="45" spans="1:23" x14ac:dyDescent="0.25">
      <c r="A45" s="4"/>
      <c r="B45" s="37"/>
      <c r="C45" s="62"/>
      <c r="D45" s="40"/>
      <c r="E45" s="4"/>
      <c r="F45" s="4"/>
      <c r="G45" s="72" t="str">
        <f>IF($B45="", "", SUMIF(Recipes!$B$11:$B$5010, $B45, Recipes!$L$11:$L$5010))</f>
        <v/>
      </c>
      <c r="H45" s="73" t="str">
        <f t="shared" si="3"/>
        <v/>
      </c>
      <c r="I45" s="4"/>
      <c r="J45" s="78" t="str">
        <f>IF($B45="", "", SUMIF(Recipes!$B$11:$B$5010, $B45, Recipes!$O$11:$O$5010))</f>
        <v/>
      </c>
      <c r="K45" s="79" t="str">
        <f t="shared" si="4"/>
        <v/>
      </c>
      <c r="L45" s="4"/>
      <c r="M45" s="83" t="str">
        <f>IF($B45="", "", COUNTIF(Recipes!$B$11:$B$5010, $B45))</f>
        <v/>
      </c>
      <c r="N45" s="4"/>
      <c r="O45" s="86" t="str">
        <f>IF($B45="", "", IF(COUNTIF(Recipes!$AT$11:$AT$5010, CONCATENATE($B45, " - ", $Y$4))&gt;0, $Y$4, $Y$3))</f>
        <v/>
      </c>
      <c r="P45" s="4"/>
      <c r="S45" s="18" t="str">
        <f t="shared" si="5"/>
        <v/>
      </c>
      <c r="U45" s="18" t="str">
        <f t="shared" si="2"/>
        <v/>
      </c>
      <c r="V45" s="18" t="str">
        <f t="shared" si="6"/>
        <v/>
      </c>
      <c r="W45" s="18" t="str">
        <f t="shared" si="7"/>
        <v/>
      </c>
    </row>
    <row r="46" spans="1:23" x14ac:dyDescent="0.25">
      <c r="A46" s="4"/>
      <c r="B46" s="37"/>
      <c r="C46" s="62"/>
      <c r="D46" s="40"/>
      <c r="E46" s="4"/>
      <c r="F46" s="4"/>
      <c r="G46" s="72" t="str">
        <f>IF($B46="", "", SUMIF(Recipes!$B$11:$B$5010, $B46, Recipes!$L$11:$L$5010))</f>
        <v/>
      </c>
      <c r="H46" s="73" t="str">
        <f t="shared" si="3"/>
        <v/>
      </c>
      <c r="I46" s="4"/>
      <c r="J46" s="78" t="str">
        <f>IF($B46="", "", SUMIF(Recipes!$B$11:$B$5010, $B46, Recipes!$O$11:$O$5010))</f>
        <v/>
      </c>
      <c r="K46" s="79" t="str">
        <f t="shared" si="4"/>
        <v/>
      </c>
      <c r="L46" s="4"/>
      <c r="M46" s="83" t="str">
        <f>IF($B46="", "", COUNTIF(Recipes!$B$11:$B$5010, $B46))</f>
        <v/>
      </c>
      <c r="N46" s="4"/>
      <c r="O46" s="86" t="str">
        <f>IF($B46="", "", IF(COUNTIF(Recipes!$AT$11:$AT$5010, CONCATENATE($B46, " - ", $Y$4))&gt;0, $Y$4, $Y$3))</f>
        <v/>
      </c>
      <c r="P46" s="4"/>
      <c r="S46" s="18" t="str">
        <f t="shared" si="5"/>
        <v/>
      </c>
      <c r="U46" s="18" t="str">
        <f t="shared" si="2"/>
        <v/>
      </c>
      <c r="V46" s="18" t="str">
        <f t="shared" si="6"/>
        <v/>
      </c>
      <c r="W46" s="18" t="str">
        <f t="shared" si="7"/>
        <v/>
      </c>
    </row>
    <row r="47" spans="1:23" x14ac:dyDescent="0.25">
      <c r="A47" s="4"/>
      <c r="B47" s="37"/>
      <c r="C47" s="62"/>
      <c r="D47" s="40"/>
      <c r="E47" s="4"/>
      <c r="F47" s="4"/>
      <c r="G47" s="72" t="str">
        <f>IF($B47="", "", SUMIF(Recipes!$B$11:$B$5010, $B47, Recipes!$L$11:$L$5010))</f>
        <v/>
      </c>
      <c r="H47" s="73" t="str">
        <f t="shared" si="3"/>
        <v/>
      </c>
      <c r="I47" s="4"/>
      <c r="J47" s="78" t="str">
        <f>IF($B47="", "", SUMIF(Recipes!$B$11:$B$5010, $B47, Recipes!$O$11:$O$5010))</f>
        <v/>
      </c>
      <c r="K47" s="79" t="str">
        <f t="shared" si="4"/>
        <v/>
      </c>
      <c r="L47" s="4"/>
      <c r="M47" s="83" t="str">
        <f>IF($B47="", "", COUNTIF(Recipes!$B$11:$B$5010, $B47))</f>
        <v/>
      </c>
      <c r="N47" s="4"/>
      <c r="O47" s="86" t="str">
        <f>IF($B47="", "", IF(COUNTIF(Recipes!$AT$11:$AT$5010, CONCATENATE($B47, " - ", $Y$4))&gt;0, $Y$4, $Y$3))</f>
        <v/>
      </c>
      <c r="P47" s="4"/>
      <c r="S47" s="18" t="str">
        <f t="shared" si="5"/>
        <v/>
      </c>
      <c r="U47" s="18" t="str">
        <f t="shared" si="2"/>
        <v/>
      </c>
      <c r="V47" s="18" t="str">
        <f t="shared" si="6"/>
        <v/>
      </c>
      <c r="W47" s="18" t="str">
        <f t="shared" si="7"/>
        <v/>
      </c>
    </row>
    <row r="48" spans="1:23" x14ac:dyDescent="0.25">
      <c r="A48" s="4"/>
      <c r="B48" s="37"/>
      <c r="C48" s="62"/>
      <c r="D48" s="40"/>
      <c r="E48" s="4"/>
      <c r="F48" s="4"/>
      <c r="G48" s="72" t="str">
        <f>IF($B48="", "", SUMIF(Recipes!$B$11:$B$5010, $B48, Recipes!$L$11:$L$5010))</f>
        <v/>
      </c>
      <c r="H48" s="73" t="str">
        <f t="shared" si="3"/>
        <v/>
      </c>
      <c r="I48" s="4"/>
      <c r="J48" s="78" t="str">
        <f>IF($B48="", "", SUMIF(Recipes!$B$11:$B$5010, $B48, Recipes!$O$11:$O$5010))</f>
        <v/>
      </c>
      <c r="K48" s="79" t="str">
        <f t="shared" si="4"/>
        <v/>
      </c>
      <c r="L48" s="4"/>
      <c r="M48" s="83" t="str">
        <f>IF($B48="", "", COUNTIF(Recipes!$B$11:$B$5010, $B48))</f>
        <v/>
      </c>
      <c r="N48" s="4"/>
      <c r="O48" s="86" t="str">
        <f>IF($B48="", "", IF(COUNTIF(Recipes!$AT$11:$AT$5010, CONCATENATE($B48, " - ", $Y$4))&gt;0, $Y$4, $Y$3))</f>
        <v/>
      </c>
      <c r="P48" s="4"/>
      <c r="S48" s="18" t="str">
        <f t="shared" si="5"/>
        <v/>
      </c>
      <c r="U48" s="18" t="str">
        <f t="shared" si="2"/>
        <v/>
      </c>
      <c r="V48" s="18" t="str">
        <f t="shared" si="6"/>
        <v/>
      </c>
      <c r="W48" s="18" t="str">
        <f t="shared" si="7"/>
        <v/>
      </c>
    </row>
    <row r="49" spans="1:23" x14ac:dyDescent="0.25">
      <c r="A49" s="4"/>
      <c r="B49" s="37"/>
      <c r="C49" s="62"/>
      <c r="D49" s="40"/>
      <c r="E49" s="4"/>
      <c r="F49" s="4"/>
      <c r="G49" s="72" t="str">
        <f>IF($B49="", "", SUMIF(Recipes!$B$11:$B$5010, $B49, Recipes!$L$11:$L$5010))</f>
        <v/>
      </c>
      <c r="H49" s="73" t="str">
        <f t="shared" si="3"/>
        <v/>
      </c>
      <c r="I49" s="4"/>
      <c r="J49" s="78" t="str">
        <f>IF($B49="", "", SUMIF(Recipes!$B$11:$B$5010, $B49, Recipes!$O$11:$O$5010))</f>
        <v/>
      </c>
      <c r="K49" s="79" t="str">
        <f t="shared" si="4"/>
        <v/>
      </c>
      <c r="L49" s="4"/>
      <c r="M49" s="83" t="str">
        <f>IF($B49="", "", COUNTIF(Recipes!$B$11:$B$5010, $B49))</f>
        <v/>
      </c>
      <c r="N49" s="4"/>
      <c r="O49" s="86" t="str">
        <f>IF($B49="", "", IF(COUNTIF(Recipes!$AT$11:$AT$5010, CONCATENATE($B49, " - ", $Y$4))&gt;0, $Y$4, $Y$3))</f>
        <v/>
      </c>
      <c r="P49" s="4"/>
      <c r="S49" s="18" t="str">
        <f t="shared" si="5"/>
        <v/>
      </c>
      <c r="U49" s="18" t="str">
        <f t="shared" si="2"/>
        <v/>
      </c>
      <c r="V49" s="18" t="str">
        <f t="shared" si="6"/>
        <v/>
      </c>
      <c r="W49" s="18" t="str">
        <f t="shared" si="7"/>
        <v/>
      </c>
    </row>
    <row r="50" spans="1:23" x14ac:dyDescent="0.25">
      <c r="A50" s="4"/>
      <c r="B50" s="37"/>
      <c r="C50" s="62"/>
      <c r="D50" s="40"/>
      <c r="E50" s="4"/>
      <c r="F50" s="4"/>
      <c r="G50" s="72" t="str">
        <f>IF($B50="", "", SUMIF(Recipes!$B$11:$B$5010, $B50, Recipes!$L$11:$L$5010))</f>
        <v/>
      </c>
      <c r="H50" s="73" t="str">
        <f t="shared" si="3"/>
        <v/>
      </c>
      <c r="I50" s="4"/>
      <c r="J50" s="78" t="str">
        <f>IF($B50="", "", SUMIF(Recipes!$B$11:$B$5010, $B50, Recipes!$O$11:$O$5010))</f>
        <v/>
      </c>
      <c r="K50" s="79" t="str">
        <f t="shared" si="4"/>
        <v/>
      </c>
      <c r="L50" s="4"/>
      <c r="M50" s="83" t="str">
        <f>IF($B50="", "", COUNTIF(Recipes!$B$11:$B$5010, $B50))</f>
        <v/>
      </c>
      <c r="N50" s="4"/>
      <c r="O50" s="86" t="str">
        <f>IF($B50="", "", IF(COUNTIF(Recipes!$AT$11:$AT$5010, CONCATENATE($B50, " - ", $Y$4))&gt;0, $Y$4, $Y$3))</f>
        <v/>
      </c>
      <c r="P50" s="4"/>
      <c r="S50" s="18" t="str">
        <f t="shared" si="5"/>
        <v/>
      </c>
      <c r="U50" s="18" t="str">
        <f t="shared" si="2"/>
        <v/>
      </c>
      <c r="V50" s="18" t="str">
        <f t="shared" si="6"/>
        <v/>
      </c>
      <c r="W50" s="18" t="str">
        <f t="shared" si="7"/>
        <v/>
      </c>
    </row>
    <row r="51" spans="1:23" x14ac:dyDescent="0.25">
      <c r="A51" s="4"/>
      <c r="B51" s="37"/>
      <c r="C51" s="62"/>
      <c r="D51" s="40"/>
      <c r="E51" s="4"/>
      <c r="F51" s="4"/>
      <c r="G51" s="72" t="str">
        <f>IF($B51="", "", SUMIF(Recipes!$B$11:$B$5010, $B51, Recipes!$L$11:$L$5010))</f>
        <v/>
      </c>
      <c r="H51" s="73" t="str">
        <f t="shared" si="3"/>
        <v/>
      </c>
      <c r="I51" s="4"/>
      <c r="J51" s="78" t="str">
        <f>IF($B51="", "", SUMIF(Recipes!$B$11:$B$5010, $B51, Recipes!$O$11:$O$5010))</f>
        <v/>
      </c>
      <c r="K51" s="79" t="str">
        <f t="shared" si="4"/>
        <v/>
      </c>
      <c r="L51" s="4"/>
      <c r="M51" s="83" t="str">
        <f>IF($B51="", "", COUNTIF(Recipes!$B$11:$B$5010, $B51))</f>
        <v/>
      </c>
      <c r="N51" s="4"/>
      <c r="O51" s="86" t="str">
        <f>IF($B51="", "", IF(COUNTIF(Recipes!$AT$11:$AT$5010, CONCATENATE($B51, " - ", $Y$4))&gt;0, $Y$4, $Y$3))</f>
        <v/>
      </c>
      <c r="P51" s="4"/>
      <c r="S51" s="18" t="str">
        <f t="shared" si="5"/>
        <v/>
      </c>
      <c r="U51" s="18" t="str">
        <f t="shared" si="2"/>
        <v/>
      </c>
      <c r="V51" s="18" t="str">
        <f t="shared" si="6"/>
        <v/>
      </c>
      <c r="W51" s="18" t="str">
        <f t="shared" si="7"/>
        <v/>
      </c>
    </row>
    <row r="52" spans="1:23" x14ac:dyDescent="0.25">
      <c r="A52" s="4"/>
      <c r="B52" s="37"/>
      <c r="C52" s="62"/>
      <c r="D52" s="40"/>
      <c r="E52" s="4"/>
      <c r="F52" s="4"/>
      <c r="G52" s="72" t="str">
        <f>IF($B52="", "", SUMIF(Recipes!$B$11:$B$5010, $B52, Recipes!$L$11:$L$5010))</f>
        <v/>
      </c>
      <c r="H52" s="73" t="str">
        <f t="shared" si="3"/>
        <v/>
      </c>
      <c r="I52" s="4"/>
      <c r="J52" s="78" t="str">
        <f>IF($B52="", "", SUMIF(Recipes!$B$11:$B$5010, $B52, Recipes!$O$11:$O$5010))</f>
        <v/>
      </c>
      <c r="K52" s="79" t="str">
        <f t="shared" si="4"/>
        <v/>
      </c>
      <c r="L52" s="4"/>
      <c r="M52" s="83" t="str">
        <f>IF($B52="", "", COUNTIF(Recipes!$B$11:$B$5010, $B52))</f>
        <v/>
      </c>
      <c r="N52" s="4"/>
      <c r="O52" s="86" t="str">
        <f>IF($B52="", "", IF(COUNTIF(Recipes!$AT$11:$AT$5010, CONCATENATE($B52, " - ", $Y$4))&gt;0, $Y$4, $Y$3))</f>
        <v/>
      </c>
      <c r="P52" s="4"/>
      <c r="S52" s="18" t="str">
        <f t="shared" si="5"/>
        <v/>
      </c>
      <c r="U52" s="18" t="str">
        <f t="shared" si="2"/>
        <v/>
      </c>
      <c r="V52" s="18" t="str">
        <f t="shared" si="6"/>
        <v/>
      </c>
      <c r="W52" s="18" t="str">
        <f t="shared" si="7"/>
        <v/>
      </c>
    </row>
    <row r="53" spans="1:23" x14ac:dyDescent="0.25">
      <c r="A53" s="4"/>
      <c r="B53" s="37"/>
      <c r="C53" s="62"/>
      <c r="D53" s="40"/>
      <c r="E53" s="4"/>
      <c r="F53" s="4"/>
      <c r="G53" s="72" t="str">
        <f>IF($B53="", "", SUMIF(Recipes!$B$11:$B$5010, $B53, Recipes!$L$11:$L$5010))</f>
        <v/>
      </c>
      <c r="H53" s="73" t="str">
        <f t="shared" si="3"/>
        <v/>
      </c>
      <c r="I53" s="4"/>
      <c r="J53" s="78" t="str">
        <f>IF($B53="", "", SUMIF(Recipes!$B$11:$B$5010, $B53, Recipes!$O$11:$O$5010))</f>
        <v/>
      </c>
      <c r="K53" s="79" t="str">
        <f t="shared" si="4"/>
        <v/>
      </c>
      <c r="L53" s="4"/>
      <c r="M53" s="83" t="str">
        <f>IF($B53="", "", COUNTIF(Recipes!$B$11:$B$5010, $B53))</f>
        <v/>
      </c>
      <c r="N53" s="4"/>
      <c r="O53" s="86" t="str">
        <f>IF($B53="", "", IF(COUNTIF(Recipes!$AT$11:$AT$5010, CONCATENATE($B53, " - ", $Y$4))&gt;0, $Y$4, $Y$3))</f>
        <v/>
      </c>
      <c r="P53" s="4"/>
      <c r="S53" s="18" t="str">
        <f t="shared" si="5"/>
        <v/>
      </c>
      <c r="U53" s="18" t="str">
        <f t="shared" si="2"/>
        <v/>
      </c>
      <c r="V53" s="18" t="str">
        <f t="shared" si="6"/>
        <v/>
      </c>
      <c r="W53" s="18" t="str">
        <f t="shared" si="7"/>
        <v/>
      </c>
    </row>
    <row r="54" spans="1:23" x14ac:dyDescent="0.25">
      <c r="A54" s="4"/>
      <c r="B54" s="37"/>
      <c r="C54" s="62"/>
      <c r="D54" s="40"/>
      <c r="E54" s="4"/>
      <c r="F54" s="4"/>
      <c r="G54" s="72" t="str">
        <f>IF($B54="", "", SUMIF(Recipes!$B$11:$B$5010, $B54, Recipes!$L$11:$L$5010))</f>
        <v/>
      </c>
      <c r="H54" s="73" t="str">
        <f t="shared" si="3"/>
        <v/>
      </c>
      <c r="I54" s="4"/>
      <c r="J54" s="78" t="str">
        <f>IF($B54="", "", SUMIF(Recipes!$B$11:$B$5010, $B54, Recipes!$O$11:$O$5010))</f>
        <v/>
      </c>
      <c r="K54" s="79" t="str">
        <f t="shared" si="4"/>
        <v/>
      </c>
      <c r="L54" s="4"/>
      <c r="M54" s="83" t="str">
        <f>IF($B54="", "", COUNTIF(Recipes!$B$11:$B$5010, $B54))</f>
        <v/>
      </c>
      <c r="N54" s="4"/>
      <c r="O54" s="86" t="str">
        <f>IF($B54="", "", IF(COUNTIF(Recipes!$AT$11:$AT$5010, CONCATENATE($B54, " - ", $Y$4))&gt;0, $Y$4, $Y$3))</f>
        <v/>
      </c>
      <c r="P54" s="4"/>
      <c r="S54" s="18" t="str">
        <f t="shared" si="5"/>
        <v/>
      </c>
      <c r="U54" s="18" t="str">
        <f t="shared" si="2"/>
        <v/>
      </c>
      <c r="V54" s="18" t="str">
        <f t="shared" si="6"/>
        <v/>
      </c>
      <c r="W54" s="18" t="str">
        <f t="shared" si="7"/>
        <v/>
      </c>
    </row>
    <row r="55" spans="1:23" x14ac:dyDescent="0.25">
      <c r="A55" s="4"/>
      <c r="B55" s="37"/>
      <c r="C55" s="62"/>
      <c r="D55" s="40"/>
      <c r="E55" s="4"/>
      <c r="F55" s="4"/>
      <c r="G55" s="72" t="str">
        <f>IF($B55="", "", SUMIF(Recipes!$B$11:$B$5010, $B55, Recipes!$L$11:$L$5010))</f>
        <v/>
      </c>
      <c r="H55" s="73" t="str">
        <f t="shared" si="3"/>
        <v/>
      </c>
      <c r="I55" s="4"/>
      <c r="J55" s="78" t="str">
        <f>IF($B55="", "", SUMIF(Recipes!$B$11:$B$5010, $B55, Recipes!$O$11:$O$5010))</f>
        <v/>
      </c>
      <c r="K55" s="79" t="str">
        <f t="shared" si="4"/>
        <v/>
      </c>
      <c r="L55" s="4"/>
      <c r="M55" s="83" t="str">
        <f>IF($B55="", "", COUNTIF(Recipes!$B$11:$B$5010, $B55))</f>
        <v/>
      </c>
      <c r="N55" s="4"/>
      <c r="O55" s="86" t="str">
        <f>IF($B55="", "", IF(COUNTIF(Recipes!$AT$11:$AT$5010, CONCATENATE($B55, " - ", $Y$4))&gt;0, $Y$4, $Y$3))</f>
        <v/>
      </c>
      <c r="P55" s="4"/>
      <c r="S55" s="18" t="str">
        <f t="shared" si="5"/>
        <v/>
      </c>
      <c r="U55" s="18" t="str">
        <f t="shared" si="2"/>
        <v/>
      </c>
      <c r="V55" s="18" t="str">
        <f t="shared" si="6"/>
        <v/>
      </c>
      <c r="W55" s="18" t="str">
        <f t="shared" si="7"/>
        <v/>
      </c>
    </row>
    <row r="56" spans="1:23" x14ac:dyDescent="0.25">
      <c r="A56" s="4"/>
      <c r="B56" s="37"/>
      <c r="C56" s="62"/>
      <c r="D56" s="40"/>
      <c r="E56" s="4"/>
      <c r="F56" s="4"/>
      <c r="G56" s="72" t="str">
        <f>IF($B56="", "", SUMIF(Recipes!$B$11:$B$5010, $B56, Recipes!$L$11:$L$5010))</f>
        <v/>
      </c>
      <c r="H56" s="73" t="str">
        <f t="shared" si="3"/>
        <v/>
      </c>
      <c r="I56" s="4"/>
      <c r="J56" s="78" t="str">
        <f>IF($B56="", "", SUMIF(Recipes!$B$11:$B$5010, $B56, Recipes!$O$11:$O$5010))</f>
        <v/>
      </c>
      <c r="K56" s="79" t="str">
        <f t="shared" si="4"/>
        <v/>
      </c>
      <c r="L56" s="4"/>
      <c r="M56" s="83" t="str">
        <f>IF($B56="", "", COUNTIF(Recipes!$B$11:$B$5010, $B56))</f>
        <v/>
      </c>
      <c r="N56" s="4"/>
      <c r="O56" s="86" t="str">
        <f>IF($B56="", "", IF(COUNTIF(Recipes!$AT$11:$AT$5010, CONCATENATE($B56, " - ", $Y$4))&gt;0, $Y$4, $Y$3))</f>
        <v/>
      </c>
      <c r="P56" s="4"/>
      <c r="S56" s="18" t="str">
        <f t="shared" si="5"/>
        <v/>
      </c>
      <c r="U56" s="18" t="str">
        <f t="shared" si="2"/>
        <v/>
      </c>
      <c r="V56" s="18" t="str">
        <f t="shared" si="6"/>
        <v/>
      </c>
      <c r="W56" s="18" t="str">
        <f t="shared" si="7"/>
        <v/>
      </c>
    </row>
    <row r="57" spans="1:23" x14ac:dyDescent="0.25">
      <c r="A57" s="4"/>
      <c r="B57" s="37"/>
      <c r="C57" s="62"/>
      <c r="D57" s="40"/>
      <c r="E57" s="4"/>
      <c r="F57" s="4"/>
      <c r="G57" s="72" t="str">
        <f>IF($B57="", "", SUMIF(Recipes!$B$11:$B$5010, $B57, Recipes!$L$11:$L$5010))</f>
        <v/>
      </c>
      <c r="H57" s="73" t="str">
        <f t="shared" si="3"/>
        <v/>
      </c>
      <c r="I57" s="4"/>
      <c r="J57" s="78" t="str">
        <f>IF($B57="", "", SUMIF(Recipes!$B$11:$B$5010, $B57, Recipes!$O$11:$O$5010))</f>
        <v/>
      </c>
      <c r="K57" s="79" t="str">
        <f t="shared" si="4"/>
        <v/>
      </c>
      <c r="L57" s="4"/>
      <c r="M57" s="83" t="str">
        <f>IF($B57="", "", COUNTIF(Recipes!$B$11:$B$5010, $B57))</f>
        <v/>
      </c>
      <c r="N57" s="4"/>
      <c r="O57" s="86" t="str">
        <f>IF($B57="", "", IF(COUNTIF(Recipes!$AT$11:$AT$5010, CONCATENATE($B57, " - ", $Y$4))&gt;0, $Y$4, $Y$3))</f>
        <v/>
      </c>
      <c r="P57" s="4"/>
      <c r="S57" s="18" t="str">
        <f t="shared" si="5"/>
        <v/>
      </c>
      <c r="U57" s="18" t="str">
        <f t="shared" si="2"/>
        <v/>
      </c>
      <c r="V57" s="18" t="str">
        <f t="shared" si="6"/>
        <v/>
      </c>
      <c r="W57" s="18" t="str">
        <f t="shared" si="7"/>
        <v/>
      </c>
    </row>
    <row r="58" spans="1:23" x14ac:dyDescent="0.25">
      <c r="A58" s="4"/>
      <c r="B58" s="37"/>
      <c r="C58" s="62"/>
      <c r="D58" s="40"/>
      <c r="E58" s="4"/>
      <c r="F58" s="4"/>
      <c r="G58" s="72" t="str">
        <f>IF($B58="", "", SUMIF(Recipes!$B$11:$B$5010, $B58, Recipes!$L$11:$L$5010))</f>
        <v/>
      </c>
      <c r="H58" s="73" t="str">
        <f t="shared" si="3"/>
        <v/>
      </c>
      <c r="I58" s="4"/>
      <c r="J58" s="78" t="str">
        <f>IF($B58="", "", SUMIF(Recipes!$B$11:$B$5010, $B58, Recipes!$O$11:$O$5010))</f>
        <v/>
      </c>
      <c r="K58" s="79" t="str">
        <f t="shared" si="4"/>
        <v/>
      </c>
      <c r="L58" s="4"/>
      <c r="M58" s="83" t="str">
        <f>IF($B58="", "", COUNTIF(Recipes!$B$11:$B$5010, $B58))</f>
        <v/>
      </c>
      <c r="N58" s="4"/>
      <c r="O58" s="86" t="str">
        <f>IF($B58="", "", IF(COUNTIF(Recipes!$AT$11:$AT$5010, CONCATENATE($B58, " - ", $Y$4))&gt;0, $Y$4, $Y$3))</f>
        <v/>
      </c>
      <c r="P58" s="4"/>
      <c r="S58" s="18" t="str">
        <f t="shared" si="5"/>
        <v/>
      </c>
      <c r="U58" s="18" t="str">
        <f t="shared" si="2"/>
        <v/>
      </c>
      <c r="V58" s="18" t="str">
        <f t="shared" si="6"/>
        <v/>
      </c>
      <c r="W58" s="18" t="str">
        <f t="shared" si="7"/>
        <v/>
      </c>
    </row>
    <row r="59" spans="1:23" x14ac:dyDescent="0.25">
      <c r="A59" s="4"/>
      <c r="B59" s="37"/>
      <c r="C59" s="62"/>
      <c r="D59" s="40"/>
      <c r="E59" s="4"/>
      <c r="F59" s="4"/>
      <c r="G59" s="72" t="str">
        <f>IF($B59="", "", SUMIF(Recipes!$B$11:$B$5010, $B59, Recipes!$L$11:$L$5010))</f>
        <v/>
      </c>
      <c r="H59" s="73" t="str">
        <f t="shared" si="3"/>
        <v/>
      </c>
      <c r="I59" s="4"/>
      <c r="J59" s="78" t="str">
        <f>IF($B59="", "", SUMIF(Recipes!$B$11:$B$5010, $B59, Recipes!$O$11:$O$5010))</f>
        <v/>
      </c>
      <c r="K59" s="79" t="str">
        <f t="shared" si="4"/>
        <v/>
      </c>
      <c r="L59" s="4"/>
      <c r="M59" s="83" t="str">
        <f>IF($B59="", "", COUNTIF(Recipes!$B$11:$B$5010, $B59))</f>
        <v/>
      </c>
      <c r="N59" s="4"/>
      <c r="O59" s="86" t="str">
        <f>IF($B59="", "", IF(COUNTIF(Recipes!$AT$11:$AT$5010, CONCATENATE($B59, " - ", $Y$4))&gt;0, $Y$4, $Y$3))</f>
        <v/>
      </c>
      <c r="P59" s="4"/>
      <c r="S59" s="18" t="str">
        <f t="shared" si="5"/>
        <v/>
      </c>
      <c r="U59" s="18" t="str">
        <f t="shared" si="2"/>
        <v/>
      </c>
      <c r="V59" s="18" t="str">
        <f t="shared" si="6"/>
        <v/>
      </c>
      <c r="W59" s="18" t="str">
        <f t="shared" si="7"/>
        <v/>
      </c>
    </row>
    <row r="60" spans="1:23" x14ac:dyDescent="0.25">
      <c r="A60" s="4"/>
      <c r="B60" s="37"/>
      <c r="C60" s="62"/>
      <c r="D60" s="40"/>
      <c r="E60" s="4"/>
      <c r="F60" s="4"/>
      <c r="G60" s="72" t="str">
        <f>IF($B60="", "", SUMIF(Recipes!$B$11:$B$5010, $B60, Recipes!$L$11:$L$5010))</f>
        <v/>
      </c>
      <c r="H60" s="73" t="str">
        <f t="shared" si="3"/>
        <v/>
      </c>
      <c r="I60" s="4"/>
      <c r="J60" s="78" t="str">
        <f>IF($B60="", "", SUMIF(Recipes!$B$11:$B$5010, $B60, Recipes!$O$11:$O$5010))</f>
        <v/>
      </c>
      <c r="K60" s="79" t="str">
        <f t="shared" si="4"/>
        <v/>
      </c>
      <c r="L60" s="4"/>
      <c r="M60" s="83" t="str">
        <f>IF($B60="", "", COUNTIF(Recipes!$B$11:$B$5010, $B60))</f>
        <v/>
      </c>
      <c r="N60" s="4"/>
      <c r="O60" s="86" t="str">
        <f>IF($B60="", "", IF(COUNTIF(Recipes!$AT$11:$AT$5010, CONCATENATE($B60, " - ", $Y$4))&gt;0, $Y$4, $Y$3))</f>
        <v/>
      </c>
      <c r="P60" s="4"/>
      <c r="S60" s="18" t="str">
        <f t="shared" si="5"/>
        <v/>
      </c>
      <c r="U60" s="18" t="str">
        <f t="shared" si="2"/>
        <v/>
      </c>
      <c r="V60" s="18" t="str">
        <f t="shared" si="6"/>
        <v/>
      </c>
      <c r="W60" s="18" t="str">
        <f t="shared" si="7"/>
        <v/>
      </c>
    </row>
    <row r="61" spans="1:23" x14ac:dyDescent="0.25">
      <c r="A61" s="4"/>
      <c r="B61" s="37"/>
      <c r="C61" s="62"/>
      <c r="D61" s="40"/>
      <c r="E61" s="4"/>
      <c r="F61" s="4"/>
      <c r="G61" s="72" t="str">
        <f>IF($B61="", "", SUMIF(Recipes!$B$11:$B$5010, $B61, Recipes!$L$11:$L$5010))</f>
        <v/>
      </c>
      <c r="H61" s="73" t="str">
        <f t="shared" si="3"/>
        <v/>
      </c>
      <c r="I61" s="4"/>
      <c r="J61" s="78" t="str">
        <f>IF($B61="", "", SUMIF(Recipes!$B$11:$B$5010, $B61, Recipes!$O$11:$O$5010))</f>
        <v/>
      </c>
      <c r="K61" s="79" t="str">
        <f t="shared" si="4"/>
        <v/>
      </c>
      <c r="L61" s="4"/>
      <c r="M61" s="83" t="str">
        <f>IF($B61="", "", COUNTIF(Recipes!$B$11:$B$5010, $B61))</f>
        <v/>
      </c>
      <c r="N61" s="4"/>
      <c r="O61" s="86" t="str">
        <f>IF($B61="", "", IF(COUNTIF(Recipes!$AT$11:$AT$5010, CONCATENATE($B61, " - ", $Y$4))&gt;0, $Y$4, $Y$3))</f>
        <v/>
      </c>
      <c r="P61" s="4"/>
      <c r="S61" s="18" t="str">
        <f t="shared" si="5"/>
        <v/>
      </c>
      <c r="U61" s="18" t="str">
        <f t="shared" si="2"/>
        <v/>
      </c>
      <c r="V61" s="18" t="str">
        <f t="shared" si="6"/>
        <v/>
      </c>
      <c r="W61" s="18" t="str">
        <f t="shared" si="7"/>
        <v/>
      </c>
    </row>
    <row r="62" spans="1:23" x14ac:dyDescent="0.25">
      <c r="A62" s="4"/>
      <c r="B62" s="37"/>
      <c r="C62" s="62"/>
      <c r="D62" s="40"/>
      <c r="E62" s="4"/>
      <c r="F62" s="4"/>
      <c r="G62" s="72" t="str">
        <f>IF($B62="", "", SUMIF(Recipes!$B$11:$B$5010, $B62, Recipes!$L$11:$L$5010))</f>
        <v/>
      </c>
      <c r="H62" s="73" t="str">
        <f t="shared" si="3"/>
        <v/>
      </c>
      <c r="I62" s="4"/>
      <c r="J62" s="78" t="str">
        <f>IF($B62="", "", SUMIF(Recipes!$B$11:$B$5010, $B62, Recipes!$O$11:$O$5010))</f>
        <v/>
      </c>
      <c r="K62" s="79" t="str">
        <f t="shared" si="4"/>
        <v/>
      </c>
      <c r="L62" s="4"/>
      <c r="M62" s="83" t="str">
        <f>IF($B62="", "", COUNTIF(Recipes!$B$11:$B$5010, $B62))</f>
        <v/>
      </c>
      <c r="N62" s="4"/>
      <c r="O62" s="86" t="str">
        <f>IF($B62="", "", IF(COUNTIF(Recipes!$AT$11:$AT$5010, CONCATENATE($B62, " - ", $Y$4))&gt;0, $Y$4, $Y$3))</f>
        <v/>
      </c>
      <c r="P62" s="4"/>
      <c r="S62" s="18" t="str">
        <f t="shared" si="5"/>
        <v/>
      </c>
      <c r="U62" s="18" t="str">
        <f t="shared" si="2"/>
        <v/>
      </c>
      <c r="V62" s="18" t="str">
        <f t="shared" si="6"/>
        <v/>
      </c>
      <c r="W62" s="18" t="str">
        <f t="shared" si="7"/>
        <v/>
      </c>
    </row>
    <row r="63" spans="1:23" x14ac:dyDescent="0.25">
      <c r="A63" s="4"/>
      <c r="B63" s="37"/>
      <c r="C63" s="62"/>
      <c r="D63" s="40"/>
      <c r="E63" s="4"/>
      <c r="F63" s="4"/>
      <c r="G63" s="72" t="str">
        <f>IF($B63="", "", SUMIF(Recipes!$B$11:$B$5010, $B63, Recipes!$L$11:$L$5010))</f>
        <v/>
      </c>
      <c r="H63" s="73" t="str">
        <f t="shared" si="3"/>
        <v/>
      </c>
      <c r="I63" s="4"/>
      <c r="J63" s="78" t="str">
        <f>IF($B63="", "", SUMIF(Recipes!$B$11:$B$5010, $B63, Recipes!$O$11:$O$5010))</f>
        <v/>
      </c>
      <c r="K63" s="79" t="str">
        <f t="shared" si="4"/>
        <v/>
      </c>
      <c r="L63" s="4"/>
      <c r="M63" s="83" t="str">
        <f>IF($B63="", "", COUNTIF(Recipes!$B$11:$B$5010, $B63))</f>
        <v/>
      </c>
      <c r="N63" s="4"/>
      <c r="O63" s="86" t="str">
        <f>IF($B63="", "", IF(COUNTIF(Recipes!$AT$11:$AT$5010, CONCATENATE($B63, " - ", $Y$4))&gt;0, $Y$4, $Y$3))</f>
        <v/>
      </c>
      <c r="P63" s="4"/>
      <c r="S63" s="18" t="str">
        <f t="shared" si="5"/>
        <v/>
      </c>
      <c r="U63" s="18" t="str">
        <f t="shared" si="2"/>
        <v/>
      </c>
      <c r="V63" s="18" t="str">
        <f t="shared" si="6"/>
        <v/>
      </c>
      <c r="W63" s="18" t="str">
        <f t="shared" si="7"/>
        <v/>
      </c>
    </row>
    <row r="64" spans="1:23" x14ac:dyDescent="0.25">
      <c r="A64" s="4"/>
      <c r="B64" s="37"/>
      <c r="C64" s="62"/>
      <c r="D64" s="40"/>
      <c r="E64" s="4"/>
      <c r="F64" s="4"/>
      <c r="G64" s="72" t="str">
        <f>IF($B64="", "", SUMIF(Recipes!$B$11:$B$5010, $B64, Recipes!$L$11:$L$5010))</f>
        <v/>
      </c>
      <c r="H64" s="73" t="str">
        <f t="shared" si="3"/>
        <v/>
      </c>
      <c r="I64" s="4"/>
      <c r="J64" s="78" t="str">
        <f>IF($B64="", "", SUMIF(Recipes!$B$11:$B$5010, $B64, Recipes!$O$11:$O$5010))</f>
        <v/>
      </c>
      <c r="K64" s="79" t="str">
        <f t="shared" si="4"/>
        <v/>
      </c>
      <c r="L64" s="4"/>
      <c r="M64" s="83" t="str">
        <f>IF($B64="", "", COUNTIF(Recipes!$B$11:$B$5010, $B64))</f>
        <v/>
      </c>
      <c r="N64" s="4"/>
      <c r="O64" s="86" t="str">
        <f>IF($B64="", "", IF(COUNTIF(Recipes!$AT$11:$AT$5010, CONCATENATE($B64, " - ", $Y$4))&gt;0, $Y$4, $Y$3))</f>
        <v/>
      </c>
      <c r="P64" s="4"/>
      <c r="S64" s="18" t="str">
        <f t="shared" si="5"/>
        <v/>
      </c>
      <c r="U64" s="18" t="str">
        <f t="shared" si="2"/>
        <v/>
      </c>
      <c r="V64" s="18" t="str">
        <f t="shared" si="6"/>
        <v/>
      </c>
      <c r="W64" s="18" t="str">
        <f t="shared" si="7"/>
        <v/>
      </c>
    </row>
    <row r="65" spans="1:23" x14ac:dyDescent="0.25">
      <c r="A65" s="4"/>
      <c r="B65" s="37"/>
      <c r="C65" s="62"/>
      <c r="D65" s="40"/>
      <c r="E65" s="4"/>
      <c r="F65" s="4"/>
      <c r="G65" s="72" t="str">
        <f>IF($B65="", "", SUMIF(Recipes!$B$11:$B$5010, $B65, Recipes!$L$11:$L$5010))</f>
        <v/>
      </c>
      <c r="H65" s="73" t="str">
        <f t="shared" si="3"/>
        <v/>
      </c>
      <c r="I65" s="4"/>
      <c r="J65" s="78" t="str">
        <f>IF($B65="", "", SUMIF(Recipes!$B$11:$B$5010, $B65, Recipes!$O$11:$O$5010))</f>
        <v/>
      </c>
      <c r="K65" s="79" t="str">
        <f t="shared" si="4"/>
        <v/>
      </c>
      <c r="L65" s="4"/>
      <c r="M65" s="83" t="str">
        <f>IF($B65="", "", COUNTIF(Recipes!$B$11:$B$5010, $B65))</f>
        <v/>
      </c>
      <c r="N65" s="4"/>
      <c r="O65" s="86" t="str">
        <f>IF($B65="", "", IF(COUNTIF(Recipes!$AT$11:$AT$5010, CONCATENATE($B65, " - ", $Y$4))&gt;0, $Y$4, $Y$3))</f>
        <v/>
      </c>
      <c r="P65" s="4"/>
      <c r="S65" s="18" t="str">
        <f t="shared" si="5"/>
        <v/>
      </c>
      <c r="U65" s="18" t="str">
        <f t="shared" si="2"/>
        <v/>
      </c>
      <c r="V65" s="18" t="str">
        <f t="shared" si="6"/>
        <v/>
      </c>
      <c r="W65" s="18" t="str">
        <f t="shared" si="7"/>
        <v/>
      </c>
    </row>
    <row r="66" spans="1:23" x14ac:dyDescent="0.25">
      <c r="A66" s="4"/>
      <c r="B66" s="37"/>
      <c r="C66" s="62"/>
      <c r="D66" s="40"/>
      <c r="E66" s="4"/>
      <c r="F66" s="4"/>
      <c r="G66" s="72" t="str">
        <f>IF($B66="", "", SUMIF(Recipes!$B$11:$B$5010, $B66, Recipes!$L$11:$L$5010))</f>
        <v/>
      </c>
      <c r="H66" s="73" t="str">
        <f t="shared" si="3"/>
        <v/>
      </c>
      <c r="I66" s="4"/>
      <c r="J66" s="78" t="str">
        <f>IF($B66="", "", SUMIF(Recipes!$B$11:$B$5010, $B66, Recipes!$O$11:$O$5010))</f>
        <v/>
      </c>
      <c r="K66" s="79" t="str">
        <f t="shared" si="4"/>
        <v/>
      </c>
      <c r="L66" s="4"/>
      <c r="M66" s="83" t="str">
        <f>IF($B66="", "", COUNTIF(Recipes!$B$11:$B$5010, $B66))</f>
        <v/>
      </c>
      <c r="N66" s="4"/>
      <c r="O66" s="86" t="str">
        <f>IF($B66="", "", IF(COUNTIF(Recipes!$AT$11:$AT$5010, CONCATENATE($B66, " - ", $Y$4))&gt;0, $Y$4, $Y$3))</f>
        <v/>
      </c>
      <c r="P66" s="4"/>
      <c r="S66" s="18" t="str">
        <f t="shared" si="5"/>
        <v/>
      </c>
      <c r="U66" s="18" t="str">
        <f t="shared" si="2"/>
        <v/>
      </c>
      <c r="V66" s="18" t="str">
        <f t="shared" si="6"/>
        <v/>
      </c>
      <c r="W66" s="18" t="str">
        <f t="shared" si="7"/>
        <v/>
      </c>
    </row>
    <row r="67" spans="1:23" x14ac:dyDescent="0.25">
      <c r="A67" s="4"/>
      <c r="B67" s="37"/>
      <c r="C67" s="62"/>
      <c r="D67" s="40"/>
      <c r="E67" s="4"/>
      <c r="F67" s="4"/>
      <c r="G67" s="72" t="str">
        <f>IF($B67="", "", SUMIF(Recipes!$B$11:$B$5010, $B67, Recipes!$L$11:$L$5010))</f>
        <v/>
      </c>
      <c r="H67" s="73" t="str">
        <f t="shared" si="3"/>
        <v/>
      </c>
      <c r="I67" s="4"/>
      <c r="J67" s="78" t="str">
        <f>IF($B67="", "", SUMIF(Recipes!$B$11:$B$5010, $B67, Recipes!$O$11:$O$5010))</f>
        <v/>
      </c>
      <c r="K67" s="79" t="str">
        <f t="shared" si="4"/>
        <v/>
      </c>
      <c r="L67" s="4"/>
      <c r="M67" s="83" t="str">
        <f>IF($B67="", "", COUNTIF(Recipes!$B$11:$B$5010, $B67))</f>
        <v/>
      </c>
      <c r="N67" s="4"/>
      <c r="O67" s="86" t="str">
        <f>IF($B67="", "", IF(COUNTIF(Recipes!$AT$11:$AT$5010, CONCATENATE($B67, " - ", $Y$4))&gt;0, $Y$4, $Y$3))</f>
        <v/>
      </c>
      <c r="P67" s="4"/>
      <c r="S67" s="18" t="str">
        <f t="shared" si="5"/>
        <v/>
      </c>
      <c r="U67" s="18" t="str">
        <f t="shared" si="2"/>
        <v/>
      </c>
      <c r="V67" s="18" t="str">
        <f t="shared" si="6"/>
        <v/>
      </c>
      <c r="W67" s="18" t="str">
        <f t="shared" si="7"/>
        <v/>
      </c>
    </row>
    <row r="68" spans="1:23" x14ac:dyDescent="0.25">
      <c r="A68" s="4"/>
      <c r="B68" s="37"/>
      <c r="C68" s="62"/>
      <c r="D68" s="40"/>
      <c r="E68" s="4"/>
      <c r="F68" s="4"/>
      <c r="G68" s="72" t="str">
        <f>IF($B68="", "", SUMIF(Recipes!$B$11:$B$5010, $B68, Recipes!$L$11:$L$5010))</f>
        <v/>
      </c>
      <c r="H68" s="73" t="str">
        <f t="shared" si="3"/>
        <v/>
      </c>
      <c r="I68" s="4"/>
      <c r="J68" s="78" t="str">
        <f>IF($B68="", "", SUMIF(Recipes!$B$11:$B$5010, $B68, Recipes!$O$11:$O$5010))</f>
        <v/>
      </c>
      <c r="K68" s="79" t="str">
        <f t="shared" si="4"/>
        <v/>
      </c>
      <c r="L68" s="4"/>
      <c r="M68" s="83" t="str">
        <f>IF($B68="", "", COUNTIF(Recipes!$B$11:$B$5010, $B68))</f>
        <v/>
      </c>
      <c r="N68" s="4"/>
      <c r="O68" s="86" t="str">
        <f>IF($B68="", "", IF(COUNTIF(Recipes!$AT$11:$AT$5010, CONCATENATE($B68, " - ", $Y$4))&gt;0, $Y$4, $Y$3))</f>
        <v/>
      </c>
      <c r="P68" s="4"/>
      <c r="S68" s="18" t="str">
        <f t="shared" si="5"/>
        <v/>
      </c>
      <c r="U68" s="18" t="str">
        <f t="shared" si="2"/>
        <v/>
      </c>
      <c r="V68" s="18" t="str">
        <f t="shared" si="6"/>
        <v/>
      </c>
      <c r="W68" s="18" t="str">
        <f t="shared" si="7"/>
        <v/>
      </c>
    </row>
    <row r="69" spans="1:23" x14ac:dyDescent="0.25">
      <c r="A69" s="4"/>
      <c r="B69" s="37"/>
      <c r="C69" s="62"/>
      <c r="D69" s="40"/>
      <c r="E69" s="4"/>
      <c r="F69" s="4"/>
      <c r="G69" s="72" t="str">
        <f>IF($B69="", "", SUMIF(Recipes!$B$11:$B$5010, $B69, Recipes!$L$11:$L$5010))</f>
        <v/>
      </c>
      <c r="H69" s="73" t="str">
        <f t="shared" si="3"/>
        <v/>
      </c>
      <c r="I69" s="4"/>
      <c r="J69" s="78" t="str">
        <f>IF($B69="", "", SUMIF(Recipes!$B$11:$B$5010, $B69, Recipes!$O$11:$O$5010))</f>
        <v/>
      </c>
      <c r="K69" s="79" t="str">
        <f t="shared" si="4"/>
        <v/>
      </c>
      <c r="L69" s="4"/>
      <c r="M69" s="83" t="str">
        <f>IF($B69="", "", COUNTIF(Recipes!$B$11:$B$5010, $B69))</f>
        <v/>
      </c>
      <c r="N69" s="4"/>
      <c r="O69" s="86" t="str">
        <f>IF($B69="", "", IF(COUNTIF(Recipes!$AT$11:$AT$5010, CONCATENATE($B69, " - ", $Y$4))&gt;0, $Y$4, $Y$3))</f>
        <v/>
      </c>
      <c r="P69" s="4"/>
      <c r="S69" s="18" t="str">
        <f t="shared" si="5"/>
        <v/>
      </c>
      <c r="U69" s="18" t="str">
        <f t="shared" si="2"/>
        <v/>
      </c>
      <c r="V69" s="18" t="str">
        <f t="shared" si="6"/>
        <v/>
      </c>
      <c r="W69" s="18" t="str">
        <f t="shared" si="7"/>
        <v/>
      </c>
    </row>
    <row r="70" spans="1:23" x14ac:dyDescent="0.25">
      <c r="A70" s="4"/>
      <c r="B70" s="37"/>
      <c r="C70" s="62"/>
      <c r="D70" s="40"/>
      <c r="E70" s="4"/>
      <c r="F70" s="4"/>
      <c r="G70" s="72" t="str">
        <f>IF($B70="", "", SUMIF(Recipes!$B$11:$B$5010, $B70, Recipes!$L$11:$L$5010))</f>
        <v/>
      </c>
      <c r="H70" s="73" t="str">
        <f t="shared" si="3"/>
        <v/>
      </c>
      <c r="I70" s="4"/>
      <c r="J70" s="78" t="str">
        <f>IF($B70="", "", SUMIF(Recipes!$B$11:$B$5010, $B70, Recipes!$O$11:$O$5010))</f>
        <v/>
      </c>
      <c r="K70" s="79" t="str">
        <f t="shared" si="4"/>
        <v/>
      </c>
      <c r="L70" s="4"/>
      <c r="M70" s="83" t="str">
        <f>IF($B70="", "", COUNTIF(Recipes!$B$11:$B$5010, $B70))</f>
        <v/>
      </c>
      <c r="N70" s="4"/>
      <c r="O70" s="86" t="str">
        <f>IF($B70="", "", IF(COUNTIF(Recipes!$AT$11:$AT$5010, CONCATENATE($B70, " - ", $Y$4))&gt;0, $Y$4, $Y$3))</f>
        <v/>
      </c>
      <c r="P70" s="4"/>
      <c r="S70" s="18" t="str">
        <f t="shared" si="5"/>
        <v/>
      </c>
      <c r="U70" s="18" t="str">
        <f t="shared" si="2"/>
        <v/>
      </c>
      <c r="V70" s="18" t="str">
        <f t="shared" si="6"/>
        <v/>
      </c>
      <c r="W70" s="18" t="str">
        <f t="shared" si="7"/>
        <v/>
      </c>
    </row>
    <row r="71" spans="1:23" x14ac:dyDescent="0.25">
      <c r="A71" s="4"/>
      <c r="B71" s="37"/>
      <c r="C71" s="62"/>
      <c r="D71" s="40"/>
      <c r="E71" s="4"/>
      <c r="F71" s="4"/>
      <c r="G71" s="72" t="str">
        <f>IF($B71="", "", SUMIF(Recipes!$B$11:$B$5010, $B71, Recipes!$L$11:$L$5010))</f>
        <v/>
      </c>
      <c r="H71" s="73" t="str">
        <f t="shared" si="3"/>
        <v/>
      </c>
      <c r="I71" s="4"/>
      <c r="J71" s="78" t="str">
        <f>IF($B71="", "", SUMIF(Recipes!$B$11:$B$5010, $B71, Recipes!$O$11:$O$5010))</f>
        <v/>
      </c>
      <c r="K71" s="79" t="str">
        <f t="shared" si="4"/>
        <v/>
      </c>
      <c r="L71" s="4"/>
      <c r="M71" s="83" t="str">
        <f>IF($B71="", "", COUNTIF(Recipes!$B$11:$B$5010, $B71))</f>
        <v/>
      </c>
      <c r="N71" s="4"/>
      <c r="O71" s="86" t="str">
        <f>IF($B71="", "", IF(COUNTIF(Recipes!$AT$11:$AT$5010, CONCATENATE($B71, " - ", $Y$4))&gt;0, $Y$4, $Y$3))</f>
        <v/>
      </c>
      <c r="P71" s="4"/>
      <c r="S71" s="18" t="str">
        <f t="shared" si="5"/>
        <v/>
      </c>
      <c r="U71" s="18" t="str">
        <f t="shared" si="2"/>
        <v/>
      </c>
      <c r="V71" s="18" t="str">
        <f t="shared" si="6"/>
        <v/>
      </c>
      <c r="W71" s="18" t="str">
        <f t="shared" si="7"/>
        <v/>
      </c>
    </row>
    <row r="72" spans="1:23" x14ac:dyDescent="0.25">
      <c r="A72" s="4"/>
      <c r="B72" s="37"/>
      <c r="C72" s="62"/>
      <c r="D72" s="40"/>
      <c r="E72" s="4"/>
      <c r="F72" s="4"/>
      <c r="G72" s="72" t="str">
        <f>IF($B72="", "", SUMIF(Recipes!$B$11:$B$5010, $B72, Recipes!$L$11:$L$5010))</f>
        <v/>
      </c>
      <c r="H72" s="73" t="str">
        <f t="shared" si="3"/>
        <v/>
      </c>
      <c r="I72" s="4"/>
      <c r="J72" s="78" t="str">
        <f>IF($B72="", "", SUMIF(Recipes!$B$11:$B$5010, $B72, Recipes!$O$11:$O$5010))</f>
        <v/>
      </c>
      <c r="K72" s="79" t="str">
        <f t="shared" si="4"/>
        <v/>
      </c>
      <c r="L72" s="4"/>
      <c r="M72" s="83" t="str">
        <f>IF($B72="", "", COUNTIF(Recipes!$B$11:$B$5010, $B72))</f>
        <v/>
      </c>
      <c r="N72" s="4"/>
      <c r="O72" s="86" t="str">
        <f>IF($B72="", "", IF(COUNTIF(Recipes!$AT$11:$AT$5010, CONCATENATE($B72, " - ", $Y$4))&gt;0, $Y$4, $Y$3))</f>
        <v/>
      </c>
      <c r="P72" s="4"/>
      <c r="S72" s="18" t="str">
        <f t="shared" si="5"/>
        <v/>
      </c>
      <c r="U72" s="18" t="str">
        <f t="shared" si="2"/>
        <v/>
      </c>
      <c r="V72" s="18" t="str">
        <f t="shared" si="6"/>
        <v/>
      </c>
      <c r="W72" s="18" t="str">
        <f t="shared" si="7"/>
        <v/>
      </c>
    </row>
    <row r="73" spans="1:23" x14ac:dyDescent="0.25">
      <c r="A73" s="4"/>
      <c r="B73" s="37"/>
      <c r="C73" s="62"/>
      <c r="D73" s="40"/>
      <c r="E73" s="4"/>
      <c r="F73" s="4"/>
      <c r="G73" s="72" t="str">
        <f>IF($B73="", "", SUMIF(Recipes!$B$11:$B$5010, $B73, Recipes!$L$11:$L$5010))</f>
        <v/>
      </c>
      <c r="H73" s="73" t="str">
        <f t="shared" si="3"/>
        <v/>
      </c>
      <c r="I73" s="4"/>
      <c r="J73" s="78" t="str">
        <f>IF($B73="", "", SUMIF(Recipes!$B$11:$B$5010, $B73, Recipes!$O$11:$O$5010))</f>
        <v/>
      </c>
      <c r="K73" s="79" t="str">
        <f t="shared" si="4"/>
        <v/>
      </c>
      <c r="L73" s="4"/>
      <c r="M73" s="83" t="str">
        <f>IF($B73="", "", COUNTIF(Recipes!$B$11:$B$5010, $B73))</f>
        <v/>
      </c>
      <c r="N73" s="4"/>
      <c r="O73" s="86" t="str">
        <f>IF($B73="", "", IF(COUNTIF(Recipes!$AT$11:$AT$5010, CONCATENATE($B73, " - ", $Y$4))&gt;0, $Y$4, $Y$3))</f>
        <v/>
      </c>
      <c r="P73" s="4"/>
      <c r="S73" s="18" t="str">
        <f t="shared" si="5"/>
        <v/>
      </c>
      <c r="U73" s="18" t="str">
        <f t="shared" si="2"/>
        <v/>
      </c>
      <c r="V73" s="18" t="str">
        <f t="shared" si="6"/>
        <v/>
      </c>
      <c r="W73" s="18" t="str">
        <f t="shared" si="7"/>
        <v/>
      </c>
    </row>
    <row r="74" spans="1:23" x14ac:dyDescent="0.25">
      <c r="A74" s="4"/>
      <c r="B74" s="37"/>
      <c r="C74" s="62"/>
      <c r="D74" s="40"/>
      <c r="E74" s="4"/>
      <c r="F74" s="4"/>
      <c r="G74" s="72" t="str">
        <f>IF($B74="", "", SUMIF(Recipes!$B$11:$B$5010, $B74, Recipes!$L$11:$L$5010))</f>
        <v/>
      </c>
      <c r="H74" s="73" t="str">
        <f t="shared" si="3"/>
        <v/>
      </c>
      <c r="I74" s="4"/>
      <c r="J74" s="78" t="str">
        <f>IF($B74="", "", SUMIF(Recipes!$B$11:$B$5010, $B74, Recipes!$O$11:$O$5010))</f>
        <v/>
      </c>
      <c r="K74" s="79" t="str">
        <f t="shared" si="4"/>
        <v/>
      </c>
      <c r="L74" s="4"/>
      <c r="M74" s="83" t="str">
        <f>IF($B74="", "", COUNTIF(Recipes!$B$11:$B$5010, $B74))</f>
        <v/>
      </c>
      <c r="N74" s="4"/>
      <c r="O74" s="86" t="str">
        <f>IF($B74="", "", IF(COUNTIF(Recipes!$AT$11:$AT$5010, CONCATENATE($B74, " - ", $Y$4))&gt;0, $Y$4, $Y$3))</f>
        <v/>
      </c>
      <c r="P74" s="4"/>
      <c r="S74" s="18" t="str">
        <f t="shared" si="5"/>
        <v/>
      </c>
      <c r="U74" s="18" t="str">
        <f t="shared" si="2"/>
        <v/>
      </c>
      <c r="V74" s="18" t="str">
        <f t="shared" si="6"/>
        <v/>
      </c>
      <c r="W74" s="18" t="str">
        <f t="shared" si="7"/>
        <v/>
      </c>
    </row>
    <row r="75" spans="1:23" x14ac:dyDescent="0.25">
      <c r="A75" s="4"/>
      <c r="B75" s="37"/>
      <c r="C75" s="62"/>
      <c r="D75" s="40"/>
      <c r="E75" s="4"/>
      <c r="F75" s="4"/>
      <c r="G75" s="72" t="str">
        <f>IF($B75="", "", SUMIF(Recipes!$B$11:$B$5010, $B75, Recipes!$L$11:$L$5010))</f>
        <v/>
      </c>
      <c r="H75" s="73" t="str">
        <f t="shared" si="3"/>
        <v/>
      </c>
      <c r="I75" s="4"/>
      <c r="J75" s="78" t="str">
        <f>IF($B75="", "", SUMIF(Recipes!$B$11:$B$5010, $B75, Recipes!$O$11:$O$5010))</f>
        <v/>
      </c>
      <c r="K75" s="79" t="str">
        <f t="shared" si="4"/>
        <v/>
      </c>
      <c r="L75" s="4"/>
      <c r="M75" s="83" t="str">
        <f>IF($B75="", "", COUNTIF(Recipes!$B$11:$B$5010, $B75))</f>
        <v/>
      </c>
      <c r="N75" s="4"/>
      <c r="O75" s="86" t="str">
        <f>IF($B75="", "", IF(COUNTIF(Recipes!$AT$11:$AT$5010, CONCATENATE($B75, " - ", $Y$4))&gt;0, $Y$4, $Y$3))</f>
        <v/>
      </c>
      <c r="P75" s="4"/>
      <c r="S75" s="18" t="str">
        <f t="shared" si="5"/>
        <v/>
      </c>
      <c r="U75" s="18" t="str">
        <f t="shared" ref="U75:U138" si="8">IF($S75="", "", IF(AND(U$5="X", B75=""), $S$6, IF(AND(NOT(B75=""), COUNTIF($B75:$B324, B75)&gt;1), $S$7, "")))</f>
        <v/>
      </c>
      <c r="V75" s="18" t="str">
        <f t="shared" si="6"/>
        <v/>
      </c>
      <c r="W75" s="18" t="str">
        <f t="shared" si="7"/>
        <v/>
      </c>
    </row>
    <row r="76" spans="1:23" x14ac:dyDescent="0.25">
      <c r="A76" s="4"/>
      <c r="B76" s="37"/>
      <c r="C76" s="62"/>
      <c r="D76" s="40"/>
      <c r="E76" s="4"/>
      <c r="F76" s="4"/>
      <c r="G76" s="72" t="str">
        <f>IF($B76="", "", SUMIF(Recipes!$B$11:$B$5010, $B76, Recipes!$L$11:$L$5010))</f>
        <v/>
      </c>
      <c r="H76" s="73" t="str">
        <f t="shared" ref="H76:H139" si="9">IF($G76="", "", IFERROR(ROUND($G76/$C76, 0), ""))</f>
        <v/>
      </c>
      <c r="I76" s="4"/>
      <c r="J76" s="78" t="str">
        <f>IF($B76="", "", SUMIF(Recipes!$B$11:$B$5010, $B76, Recipes!$O$11:$O$5010))</f>
        <v/>
      </c>
      <c r="K76" s="79" t="str">
        <f t="shared" ref="K76:K139" si="10">IF($J76="", "", IFERROR(ROUND($J76/$C76, 2), ""))</f>
        <v/>
      </c>
      <c r="L76" s="4"/>
      <c r="M76" s="83" t="str">
        <f>IF($B76="", "", COUNTIF(Recipes!$B$11:$B$5010, $B76))</f>
        <v/>
      </c>
      <c r="N76" s="4"/>
      <c r="O76" s="86" t="str">
        <f>IF($B76="", "", IF(COUNTIF(Recipes!$AT$11:$AT$5010, CONCATENATE($B76, " - ", $Y$4))&gt;0, $Y$4, $Y$3))</f>
        <v/>
      </c>
      <c r="P76" s="4"/>
      <c r="S76" s="18" t="str">
        <f t="shared" ref="S76:S139" si="11">IF(COUNTIF($B76:$D76, "")=3, "", "X")</f>
        <v/>
      </c>
      <c r="U76" s="18" t="str">
        <f t="shared" si="8"/>
        <v/>
      </c>
      <c r="V76" s="18" t="str">
        <f t="shared" ref="V76:V139" si="12">IF($S76="", "", IF(AND(V$5="X", C76=""), $S$6, IF(AND(NOT(C76=""), ISNUMBER(C76)=FALSE), $S$7, "")))</f>
        <v/>
      </c>
      <c r="W76" s="18" t="str">
        <f t="shared" ref="W76:W139" si="13">IF($S76="", "", IF(AND(W$5="X", D76=""), $S$6, ""))</f>
        <v/>
      </c>
    </row>
    <row r="77" spans="1:23" x14ac:dyDescent="0.25">
      <c r="A77" s="4"/>
      <c r="B77" s="37"/>
      <c r="C77" s="62"/>
      <c r="D77" s="40"/>
      <c r="E77" s="4"/>
      <c r="F77" s="4"/>
      <c r="G77" s="72" t="str">
        <f>IF($B77="", "", SUMIF(Recipes!$B$11:$B$5010, $B77, Recipes!$L$11:$L$5010))</f>
        <v/>
      </c>
      <c r="H77" s="73" t="str">
        <f t="shared" si="9"/>
        <v/>
      </c>
      <c r="I77" s="4"/>
      <c r="J77" s="78" t="str">
        <f>IF($B77="", "", SUMIF(Recipes!$B$11:$B$5010, $B77, Recipes!$O$11:$O$5010))</f>
        <v/>
      </c>
      <c r="K77" s="79" t="str">
        <f t="shared" si="10"/>
        <v/>
      </c>
      <c r="L77" s="4"/>
      <c r="M77" s="83" t="str">
        <f>IF($B77="", "", COUNTIF(Recipes!$B$11:$B$5010, $B77))</f>
        <v/>
      </c>
      <c r="N77" s="4"/>
      <c r="O77" s="86" t="str">
        <f>IF($B77="", "", IF(COUNTIF(Recipes!$AT$11:$AT$5010, CONCATENATE($B77, " - ", $Y$4))&gt;0, $Y$4, $Y$3))</f>
        <v/>
      </c>
      <c r="P77" s="4"/>
      <c r="S77" s="18" t="str">
        <f t="shared" si="11"/>
        <v/>
      </c>
      <c r="U77" s="18" t="str">
        <f t="shared" si="8"/>
        <v/>
      </c>
      <c r="V77" s="18" t="str">
        <f t="shared" si="12"/>
        <v/>
      </c>
      <c r="W77" s="18" t="str">
        <f t="shared" si="13"/>
        <v/>
      </c>
    </row>
    <row r="78" spans="1:23" x14ac:dyDescent="0.25">
      <c r="A78" s="4"/>
      <c r="B78" s="37"/>
      <c r="C78" s="62"/>
      <c r="D78" s="40"/>
      <c r="E78" s="4"/>
      <c r="F78" s="4"/>
      <c r="G78" s="72" t="str">
        <f>IF($B78="", "", SUMIF(Recipes!$B$11:$B$5010, $B78, Recipes!$L$11:$L$5010))</f>
        <v/>
      </c>
      <c r="H78" s="73" t="str">
        <f t="shared" si="9"/>
        <v/>
      </c>
      <c r="I78" s="4"/>
      <c r="J78" s="78" t="str">
        <f>IF($B78="", "", SUMIF(Recipes!$B$11:$B$5010, $B78, Recipes!$O$11:$O$5010))</f>
        <v/>
      </c>
      <c r="K78" s="79" t="str">
        <f t="shared" si="10"/>
        <v/>
      </c>
      <c r="L78" s="4"/>
      <c r="M78" s="83" t="str">
        <f>IF($B78="", "", COUNTIF(Recipes!$B$11:$B$5010, $B78))</f>
        <v/>
      </c>
      <c r="N78" s="4"/>
      <c r="O78" s="86" t="str">
        <f>IF($B78="", "", IF(COUNTIF(Recipes!$AT$11:$AT$5010, CONCATENATE($B78, " - ", $Y$4))&gt;0, $Y$4, $Y$3))</f>
        <v/>
      </c>
      <c r="P78" s="4"/>
      <c r="S78" s="18" t="str">
        <f t="shared" si="11"/>
        <v/>
      </c>
      <c r="U78" s="18" t="str">
        <f t="shared" si="8"/>
        <v/>
      </c>
      <c r="V78" s="18" t="str">
        <f t="shared" si="12"/>
        <v/>
      </c>
      <c r="W78" s="18" t="str">
        <f t="shared" si="13"/>
        <v/>
      </c>
    </row>
    <row r="79" spans="1:23" x14ac:dyDescent="0.25">
      <c r="A79" s="4"/>
      <c r="B79" s="37"/>
      <c r="C79" s="62"/>
      <c r="D79" s="40"/>
      <c r="E79" s="4"/>
      <c r="F79" s="4"/>
      <c r="G79" s="72" t="str">
        <f>IF($B79="", "", SUMIF(Recipes!$B$11:$B$5010, $B79, Recipes!$L$11:$L$5010))</f>
        <v/>
      </c>
      <c r="H79" s="73" t="str">
        <f t="shared" si="9"/>
        <v/>
      </c>
      <c r="I79" s="4"/>
      <c r="J79" s="78" t="str">
        <f>IF($B79="", "", SUMIF(Recipes!$B$11:$B$5010, $B79, Recipes!$O$11:$O$5010))</f>
        <v/>
      </c>
      <c r="K79" s="79" t="str">
        <f t="shared" si="10"/>
        <v/>
      </c>
      <c r="L79" s="4"/>
      <c r="M79" s="83" t="str">
        <f>IF($B79="", "", COUNTIF(Recipes!$B$11:$B$5010, $B79))</f>
        <v/>
      </c>
      <c r="N79" s="4"/>
      <c r="O79" s="86" t="str">
        <f>IF($B79="", "", IF(COUNTIF(Recipes!$AT$11:$AT$5010, CONCATENATE($B79, " - ", $Y$4))&gt;0, $Y$4, $Y$3))</f>
        <v/>
      </c>
      <c r="P79" s="4"/>
      <c r="S79" s="18" t="str">
        <f t="shared" si="11"/>
        <v/>
      </c>
      <c r="U79" s="18" t="str">
        <f t="shared" si="8"/>
        <v/>
      </c>
      <c r="V79" s="18" t="str">
        <f t="shared" si="12"/>
        <v/>
      </c>
      <c r="W79" s="18" t="str">
        <f t="shared" si="13"/>
        <v/>
      </c>
    </row>
    <row r="80" spans="1:23" x14ac:dyDescent="0.25">
      <c r="A80" s="4"/>
      <c r="B80" s="37"/>
      <c r="C80" s="62"/>
      <c r="D80" s="40"/>
      <c r="E80" s="4"/>
      <c r="F80" s="4"/>
      <c r="G80" s="72" t="str">
        <f>IF($B80="", "", SUMIF(Recipes!$B$11:$B$5010, $B80, Recipes!$L$11:$L$5010))</f>
        <v/>
      </c>
      <c r="H80" s="73" t="str">
        <f t="shared" si="9"/>
        <v/>
      </c>
      <c r="I80" s="4"/>
      <c r="J80" s="78" t="str">
        <f>IF($B80="", "", SUMIF(Recipes!$B$11:$B$5010, $B80, Recipes!$O$11:$O$5010))</f>
        <v/>
      </c>
      <c r="K80" s="79" t="str">
        <f t="shared" si="10"/>
        <v/>
      </c>
      <c r="L80" s="4"/>
      <c r="M80" s="83" t="str">
        <f>IF($B80="", "", COUNTIF(Recipes!$B$11:$B$5010, $B80))</f>
        <v/>
      </c>
      <c r="N80" s="4"/>
      <c r="O80" s="86" t="str">
        <f>IF($B80="", "", IF(COUNTIF(Recipes!$AT$11:$AT$5010, CONCATENATE($B80, " - ", $Y$4))&gt;0, $Y$4, $Y$3))</f>
        <v/>
      </c>
      <c r="P80" s="4"/>
      <c r="S80" s="18" t="str">
        <f t="shared" si="11"/>
        <v/>
      </c>
      <c r="U80" s="18" t="str">
        <f t="shared" si="8"/>
        <v/>
      </c>
      <c r="V80" s="18" t="str">
        <f t="shared" si="12"/>
        <v/>
      </c>
      <c r="W80" s="18" t="str">
        <f t="shared" si="13"/>
        <v/>
      </c>
    </row>
    <row r="81" spans="1:23" x14ac:dyDescent="0.25">
      <c r="A81" s="4"/>
      <c r="B81" s="37"/>
      <c r="C81" s="62"/>
      <c r="D81" s="40"/>
      <c r="E81" s="4"/>
      <c r="F81" s="4"/>
      <c r="G81" s="72" t="str">
        <f>IF($B81="", "", SUMIF(Recipes!$B$11:$B$5010, $B81, Recipes!$L$11:$L$5010))</f>
        <v/>
      </c>
      <c r="H81" s="73" t="str">
        <f t="shared" si="9"/>
        <v/>
      </c>
      <c r="I81" s="4"/>
      <c r="J81" s="78" t="str">
        <f>IF($B81="", "", SUMIF(Recipes!$B$11:$B$5010, $B81, Recipes!$O$11:$O$5010))</f>
        <v/>
      </c>
      <c r="K81" s="79" t="str">
        <f t="shared" si="10"/>
        <v/>
      </c>
      <c r="L81" s="4"/>
      <c r="M81" s="83" t="str">
        <f>IF($B81="", "", COUNTIF(Recipes!$B$11:$B$5010, $B81))</f>
        <v/>
      </c>
      <c r="N81" s="4"/>
      <c r="O81" s="86" t="str">
        <f>IF($B81="", "", IF(COUNTIF(Recipes!$AT$11:$AT$5010, CONCATENATE($B81, " - ", $Y$4))&gt;0, $Y$4, $Y$3))</f>
        <v/>
      </c>
      <c r="P81" s="4"/>
      <c r="S81" s="18" t="str">
        <f t="shared" si="11"/>
        <v/>
      </c>
      <c r="U81" s="18" t="str">
        <f t="shared" si="8"/>
        <v/>
      </c>
      <c r="V81" s="18" t="str">
        <f t="shared" si="12"/>
        <v/>
      </c>
      <c r="W81" s="18" t="str">
        <f t="shared" si="13"/>
        <v/>
      </c>
    </row>
    <row r="82" spans="1:23" x14ac:dyDescent="0.25">
      <c r="A82" s="4"/>
      <c r="B82" s="37"/>
      <c r="C82" s="62"/>
      <c r="D82" s="40"/>
      <c r="E82" s="4"/>
      <c r="F82" s="4"/>
      <c r="G82" s="72" t="str">
        <f>IF($B82="", "", SUMIF(Recipes!$B$11:$B$5010, $B82, Recipes!$L$11:$L$5010))</f>
        <v/>
      </c>
      <c r="H82" s="73" t="str">
        <f t="shared" si="9"/>
        <v/>
      </c>
      <c r="I82" s="4"/>
      <c r="J82" s="78" t="str">
        <f>IF($B82="", "", SUMIF(Recipes!$B$11:$B$5010, $B82, Recipes!$O$11:$O$5010))</f>
        <v/>
      </c>
      <c r="K82" s="79" t="str">
        <f t="shared" si="10"/>
        <v/>
      </c>
      <c r="L82" s="4"/>
      <c r="M82" s="83" t="str">
        <f>IF($B82="", "", COUNTIF(Recipes!$B$11:$B$5010, $B82))</f>
        <v/>
      </c>
      <c r="N82" s="4"/>
      <c r="O82" s="86" t="str">
        <f>IF($B82="", "", IF(COUNTIF(Recipes!$AT$11:$AT$5010, CONCATENATE($B82, " - ", $Y$4))&gt;0, $Y$4, $Y$3))</f>
        <v/>
      </c>
      <c r="P82" s="4"/>
      <c r="S82" s="18" t="str">
        <f t="shared" si="11"/>
        <v/>
      </c>
      <c r="U82" s="18" t="str">
        <f t="shared" si="8"/>
        <v/>
      </c>
      <c r="V82" s="18" t="str">
        <f t="shared" si="12"/>
        <v/>
      </c>
      <c r="W82" s="18" t="str">
        <f t="shared" si="13"/>
        <v/>
      </c>
    </row>
    <row r="83" spans="1:23" x14ac:dyDescent="0.25">
      <c r="A83" s="4"/>
      <c r="B83" s="37"/>
      <c r="C83" s="62"/>
      <c r="D83" s="40"/>
      <c r="E83" s="4"/>
      <c r="F83" s="4"/>
      <c r="G83" s="72" t="str">
        <f>IF($B83="", "", SUMIF(Recipes!$B$11:$B$5010, $B83, Recipes!$L$11:$L$5010))</f>
        <v/>
      </c>
      <c r="H83" s="73" t="str">
        <f t="shared" si="9"/>
        <v/>
      </c>
      <c r="I83" s="4"/>
      <c r="J83" s="78" t="str">
        <f>IF($B83="", "", SUMIF(Recipes!$B$11:$B$5010, $B83, Recipes!$O$11:$O$5010))</f>
        <v/>
      </c>
      <c r="K83" s="79" t="str">
        <f t="shared" si="10"/>
        <v/>
      </c>
      <c r="L83" s="4"/>
      <c r="M83" s="83" t="str">
        <f>IF($B83="", "", COUNTIF(Recipes!$B$11:$B$5010, $B83))</f>
        <v/>
      </c>
      <c r="N83" s="4"/>
      <c r="O83" s="86" t="str">
        <f>IF($B83="", "", IF(COUNTIF(Recipes!$AT$11:$AT$5010, CONCATENATE($B83, " - ", $Y$4))&gt;0, $Y$4, $Y$3))</f>
        <v/>
      </c>
      <c r="P83" s="4"/>
      <c r="S83" s="18" t="str">
        <f t="shared" si="11"/>
        <v/>
      </c>
      <c r="U83" s="18" t="str">
        <f t="shared" si="8"/>
        <v/>
      </c>
      <c r="V83" s="18" t="str">
        <f t="shared" si="12"/>
        <v/>
      </c>
      <c r="W83" s="18" t="str">
        <f t="shared" si="13"/>
        <v/>
      </c>
    </row>
    <row r="84" spans="1:23" x14ac:dyDescent="0.25">
      <c r="A84" s="4"/>
      <c r="B84" s="37"/>
      <c r="C84" s="62"/>
      <c r="D84" s="40"/>
      <c r="E84" s="4"/>
      <c r="F84" s="4"/>
      <c r="G84" s="72" t="str">
        <f>IF($B84="", "", SUMIF(Recipes!$B$11:$B$5010, $B84, Recipes!$L$11:$L$5010))</f>
        <v/>
      </c>
      <c r="H84" s="73" t="str">
        <f t="shared" si="9"/>
        <v/>
      </c>
      <c r="I84" s="4"/>
      <c r="J84" s="78" t="str">
        <f>IF($B84="", "", SUMIF(Recipes!$B$11:$B$5010, $B84, Recipes!$O$11:$O$5010))</f>
        <v/>
      </c>
      <c r="K84" s="79" t="str">
        <f t="shared" si="10"/>
        <v/>
      </c>
      <c r="L84" s="4"/>
      <c r="M84" s="83" t="str">
        <f>IF($B84="", "", COUNTIF(Recipes!$B$11:$B$5010, $B84))</f>
        <v/>
      </c>
      <c r="N84" s="4"/>
      <c r="O84" s="86" t="str">
        <f>IF($B84="", "", IF(COUNTIF(Recipes!$AT$11:$AT$5010, CONCATENATE($B84, " - ", $Y$4))&gt;0, $Y$4, $Y$3))</f>
        <v/>
      </c>
      <c r="P84" s="4"/>
      <c r="S84" s="18" t="str">
        <f t="shared" si="11"/>
        <v/>
      </c>
      <c r="U84" s="18" t="str">
        <f t="shared" si="8"/>
        <v/>
      </c>
      <c r="V84" s="18" t="str">
        <f t="shared" si="12"/>
        <v/>
      </c>
      <c r="W84" s="18" t="str">
        <f t="shared" si="13"/>
        <v/>
      </c>
    </row>
    <row r="85" spans="1:23" x14ac:dyDescent="0.25">
      <c r="A85" s="4"/>
      <c r="B85" s="37"/>
      <c r="C85" s="62"/>
      <c r="D85" s="40"/>
      <c r="E85" s="4"/>
      <c r="F85" s="4"/>
      <c r="G85" s="72" t="str">
        <f>IF($B85="", "", SUMIF(Recipes!$B$11:$B$5010, $B85, Recipes!$L$11:$L$5010))</f>
        <v/>
      </c>
      <c r="H85" s="73" t="str">
        <f t="shared" si="9"/>
        <v/>
      </c>
      <c r="I85" s="4"/>
      <c r="J85" s="78" t="str">
        <f>IF($B85="", "", SUMIF(Recipes!$B$11:$B$5010, $B85, Recipes!$O$11:$O$5010))</f>
        <v/>
      </c>
      <c r="K85" s="79" t="str">
        <f t="shared" si="10"/>
        <v/>
      </c>
      <c r="L85" s="4"/>
      <c r="M85" s="83" t="str">
        <f>IF($B85="", "", COUNTIF(Recipes!$B$11:$B$5010, $B85))</f>
        <v/>
      </c>
      <c r="N85" s="4"/>
      <c r="O85" s="86" t="str">
        <f>IF($B85="", "", IF(COUNTIF(Recipes!$AT$11:$AT$5010, CONCATENATE($B85, " - ", $Y$4))&gt;0, $Y$4, $Y$3))</f>
        <v/>
      </c>
      <c r="P85" s="4"/>
      <c r="S85" s="18" t="str">
        <f t="shared" si="11"/>
        <v/>
      </c>
      <c r="U85" s="18" t="str">
        <f t="shared" si="8"/>
        <v/>
      </c>
      <c r="V85" s="18" t="str">
        <f t="shared" si="12"/>
        <v/>
      </c>
      <c r="W85" s="18" t="str">
        <f t="shared" si="13"/>
        <v/>
      </c>
    </row>
    <row r="86" spans="1:23" x14ac:dyDescent="0.25">
      <c r="A86" s="4"/>
      <c r="B86" s="37"/>
      <c r="C86" s="62"/>
      <c r="D86" s="40"/>
      <c r="E86" s="4"/>
      <c r="F86" s="4"/>
      <c r="G86" s="72" t="str">
        <f>IF($B86="", "", SUMIF(Recipes!$B$11:$B$5010, $B86, Recipes!$L$11:$L$5010))</f>
        <v/>
      </c>
      <c r="H86" s="73" t="str">
        <f t="shared" si="9"/>
        <v/>
      </c>
      <c r="I86" s="4"/>
      <c r="J86" s="78" t="str">
        <f>IF($B86="", "", SUMIF(Recipes!$B$11:$B$5010, $B86, Recipes!$O$11:$O$5010))</f>
        <v/>
      </c>
      <c r="K86" s="79" t="str">
        <f t="shared" si="10"/>
        <v/>
      </c>
      <c r="L86" s="4"/>
      <c r="M86" s="83" t="str">
        <f>IF($B86="", "", COUNTIF(Recipes!$B$11:$B$5010, $B86))</f>
        <v/>
      </c>
      <c r="N86" s="4"/>
      <c r="O86" s="86" t="str">
        <f>IF($B86="", "", IF(COUNTIF(Recipes!$AT$11:$AT$5010, CONCATENATE($B86, " - ", $Y$4))&gt;0, $Y$4, $Y$3))</f>
        <v/>
      </c>
      <c r="P86" s="4"/>
      <c r="S86" s="18" t="str">
        <f t="shared" si="11"/>
        <v/>
      </c>
      <c r="U86" s="18" t="str">
        <f t="shared" si="8"/>
        <v/>
      </c>
      <c r="V86" s="18" t="str">
        <f t="shared" si="12"/>
        <v/>
      </c>
      <c r="W86" s="18" t="str">
        <f t="shared" si="13"/>
        <v/>
      </c>
    </row>
    <row r="87" spans="1:23" x14ac:dyDescent="0.25">
      <c r="A87" s="4"/>
      <c r="B87" s="37"/>
      <c r="C87" s="62"/>
      <c r="D87" s="40"/>
      <c r="E87" s="4"/>
      <c r="F87" s="4"/>
      <c r="G87" s="72" t="str">
        <f>IF($B87="", "", SUMIF(Recipes!$B$11:$B$5010, $B87, Recipes!$L$11:$L$5010))</f>
        <v/>
      </c>
      <c r="H87" s="73" t="str">
        <f t="shared" si="9"/>
        <v/>
      </c>
      <c r="I87" s="4"/>
      <c r="J87" s="78" t="str">
        <f>IF($B87="", "", SUMIF(Recipes!$B$11:$B$5010, $B87, Recipes!$O$11:$O$5010))</f>
        <v/>
      </c>
      <c r="K87" s="79" t="str">
        <f t="shared" si="10"/>
        <v/>
      </c>
      <c r="L87" s="4"/>
      <c r="M87" s="83" t="str">
        <f>IF($B87="", "", COUNTIF(Recipes!$B$11:$B$5010, $B87))</f>
        <v/>
      </c>
      <c r="N87" s="4"/>
      <c r="O87" s="86" t="str">
        <f>IF($B87="", "", IF(COUNTIF(Recipes!$AT$11:$AT$5010, CONCATENATE($B87, " - ", $Y$4))&gt;0, $Y$4, $Y$3))</f>
        <v/>
      </c>
      <c r="P87" s="4"/>
      <c r="S87" s="18" t="str">
        <f t="shared" si="11"/>
        <v/>
      </c>
      <c r="U87" s="18" t="str">
        <f t="shared" si="8"/>
        <v/>
      </c>
      <c r="V87" s="18" t="str">
        <f t="shared" si="12"/>
        <v/>
      </c>
      <c r="W87" s="18" t="str">
        <f t="shared" si="13"/>
        <v/>
      </c>
    </row>
    <row r="88" spans="1:23" x14ac:dyDescent="0.25">
      <c r="A88" s="4"/>
      <c r="B88" s="37"/>
      <c r="C88" s="62"/>
      <c r="D88" s="40"/>
      <c r="E88" s="4"/>
      <c r="F88" s="4"/>
      <c r="G88" s="72" t="str">
        <f>IF($B88="", "", SUMIF(Recipes!$B$11:$B$5010, $B88, Recipes!$L$11:$L$5010))</f>
        <v/>
      </c>
      <c r="H88" s="73" t="str">
        <f t="shared" si="9"/>
        <v/>
      </c>
      <c r="I88" s="4"/>
      <c r="J88" s="78" t="str">
        <f>IF($B88="", "", SUMIF(Recipes!$B$11:$B$5010, $B88, Recipes!$O$11:$O$5010))</f>
        <v/>
      </c>
      <c r="K88" s="79" t="str">
        <f t="shared" si="10"/>
        <v/>
      </c>
      <c r="L88" s="4"/>
      <c r="M88" s="83" t="str">
        <f>IF($B88="", "", COUNTIF(Recipes!$B$11:$B$5010, $B88))</f>
        <v/>
      </c>
      <c r="N88" s="4"/>
      <c r="O88" s="86" t="str">
        <f>IF($B88="", "", IF(COUNTIF(Recipes!$AT$11:$AT$5010, CONCATENATE($B88, " - ", $Y$4))&gt;0, $Y$4, $Y$3))</f>
        <v/>
      </c>
      <c r="P88" s="4"/>
      <c r="S88" s="18" t="str">
        <f t="shared" si="11"/>
        <v/>
      </c>
      <c r="U88" s="18" t="str">
        <f t="shared" si="8"/>
        <v/>
      </c>
      <c r="V88" s="18" t="str">
        <f t="shared" si="12"/>
        <v/>
      </c>
      <c r="W88" s="18" t="str">
        <f t="shared" si="13"/>
        <v/>
      </c>
    </row>
    <row r="89" spans="1:23" x14ac:dyDescent="0.25">
      <c r="A89" s="4"/>
      <c r="B89" s="37"/>
      <c r="C89" s="62"/>
      <c r="D89" s="40"/>
      <c r="E89" s="4"/>
      <c r="F89" s="4"/>
      <c r="G89" s="72" t="str">
        <f>IF($B89="", "", SUMIF(Recipes!$B$11:$B$5010, $B89, Recipes!$L$11:$L$5010))</f>
        <v/>
      </c>
      <c r="H89" s="73" t="str">
        <f t="shared" si="9"/>
        <v/>
      </c>
      <c r="I89" s="4"/>
      <c r="J89" s="78" t="str">
        <f>IF($B89="", "", SUMIF(Recipes!$B$11:$B$5010, $B89, Recipes!$O$11:$O$5010))</f>
        <v/>
      </c>
      <c r="K89" s="79" t="str">
        <f t="shared" si="10"/>
        <v/>
      </c>
      <c r="L89" s="4"/>
      <c r="M89" s="83" t="str">
        <f>IF($B89="", "", COUNTIF(Recipes!$B$11:$B$5010, $B89))</f>
        <v/>
      </c>
      <c r="N89" s="4"/>
      <c r="O89" s="86" t="str">
        <f>IF($B89="", "", IF(COUNTIF(Recipes!$AT$11:$AT$5010, CONCATENATE($B89, " - ", $Y$4))&gt;0, $Y$4, $Y$3))</f>
        <v/>
      </c>
      <c r="P89" s="4"/>
      <c r="S89" s="18" t="str">
        <f t="shared" si="11"/>
        <v/>
      </c>
      <c r="U89" s="18" t="str">
        <f t="shared" si="8"/>
        <v/>
      </c>
      <c r="V89" s="18" t="str">
        <f t="shared" si="12"/>
        <v/>
      </c>
      <c r="W89" s="18" t="str">
        <f t="shared" si="13"/>
        <v/>
      </c>
    </row>
    <row r="90" spans="1:23" x14ac:dyDescent="0.25">
      <c r="A90" s="4"/>
      <c r="B90" s="37"/>
      <c r="C90" s="62"/>
      <c r="D90" s="40"/>
      <c r="E90" s="4"/>
      <c r="F90" s="4"/>
      <c r="G90" s="72" t="str">
        <f>IF($B90="", "", SUMIF(Recipes!$B$11:$B$5010, $B90, Recipes!$L$11:$L$5010))</f>
        <v/>
      </c>
      <c r="H90" s="73" t="str">
        <f t="shared" si="9"/>
        <v/>
      </c>
      <c r="I90" s="4"/>
      <c r="J90" s="78" t="str">
        <f>IF($B90="", "", SUMIF(Recipes!$B$11:$B$5010, $B90, Recipes!$O$11:$O$5010))</f>
        <v/>
      </c>
      <c r="K90" s="79" t="str">
        <f t="shared" si="10"/>
        <v/>
      </c>
      <c r="L90" s="4"/>
      <c r="M90" s="83" t="str">
        <f>IF($B90="", "", COUNTIF(Recipes!$B$11:$B$5010, $B90))</f>
        <v/>
      </c>
      <c r="N90" s="4"/>
      <c r="O90" s="86" t="str">
        <f>IF($B90="", "", IF(COUNTIF(Recipes!$AT$11:$AT$5010, CONCATENATE($B90, " - ", $Y$4))&gt;0, $Y$4, $Y$3))</f>
        <v/>
      </c>
      <c r="P90" s="4"/>
      <c r="S90" s="18" t="str">
        <f t="shared" si="11"/>
        <v/>
      </c>
      <c r="U90" s="18" t="str">
        <f t="shared" si="8"/>
        <v/>
      </c>
      <c r="V90" s="18" t="str">
        <f t="shared" si="12"/>
        <v/>
      </c>
      <c r="W90" s="18" t="str">
        <f t="shared" si="13"/>
        <v/>
      </c>
    </row>
    <row r="91" spans="1:23" x14ac:dyDescent="0.25">
      <c r="A91" s="4"/>
      <c r="B91" s="37"/>
      <c r="C91" s="62"/>
      <c r="D91" s="40"/>
      <c r="E91" s="4"/>
      <c r="F91" s="4"/>
      <c r="G91" s="72" t="str">
        <f>IF($B91="", "", SUMIF(Recipes!$B$11:$B$5010, $B91, Recipes!$L$11:$L$5010))</f>
        <v/>
      </c>
      <c r="H91" s="73" t="str">
        <f t="shared" si="9"/>
        <v/>
      </c>
      <c r="I91" s="4"/>
      <c r="J91" s="78" t="str">
        <f>IF($B91="", "", SUMIF(Recipes!$B$11:$B$5010, $B91, Recipes!$O$11:$O$5010))</f>
        <v/>
      </c>
      <c r="K91" s="79" t="str">
        <f t="shared" si="10"/>
        <v/>
      </c>
      <c r="L91" s="4"/>
      <c r="M91" s="83" t="str">
        <f>IF($B91="", "", COUNTIF(Recipes!$B$11:$B$5010, $B91))</f>
        <v/>
      </c>
      <c r="N91" s="4"/>
      <c r="O91" s="86" t="str">
        <f>IF($B91="", "", IF(COUNTIF(Recipes!$AT$11:$AT$5010, CONCATENATE($B91, " - ", $Y$4))&gt;0, $Y$4, $Y$3))</f>
        <v/>
      </c>
      <c r="P91" s="4"/>
      <c r="S91" s="18" t="str">
        <f t="shared" si="11"/>
        <v/>
      </c>
      <c r="U91" s="18" t="str">
        <f t="shared" si="8"/>
        <v/>
      </c>
      <c r="V91" s="18" t="str">
        <f t="shared" si="12"/>
        <v/>
      </c>
      <c r="W91" s="18" t="str">
        <f t="shared" si="13"/>
        <v/>
      </c>
    </row>
    <row r="92" spans="1:23" x14ac:dyDescent="0.25">
      <c r="A92" s="4"/>
      <c r="B92" s="37"/>
      <c r="C92" s="62"/>
      <c r="D92" s="40"/>
      <c r="E92" s="4"/>
      <c r="F92" s="4"/>
      <c r="G92" s="72" t="str">
        <f>IF($B92="", "", SUMIF(Recipes!$B$11:$B$5010, $B92, Recipes!$L$11:$L$5010))</f>
        <v/>
      </c>
      <c r="H92" s="73" t="str">
        <f t="shared" si="9"/>
        <v/>
      </c>
      <c r="I92" s="4"/>
      <c r="J92" s="78" t="str">
        <f>IF($B92="", "", SUMIF(Recipes!$B$11:$B$5010, $B92, Recipes!$O$11:$O$5010))</f>
        <v/>
      </c>
      <c r="K92" s="79" t="str">
        <f t="shared" si="10"/>
        <v/>
      </c>
      <c r="L92" s="4"/>
      <c r="M92" s="83" t="str">
        <f>IF($B92="", "", COUNTIF(Recipes!$B$11:$B$5010, $B92))</f>
        <v/>
      </c>
      <c r="N92" s="4"/>
      <c r="O92" s="86" t="str">
        <f>IF($B92="", "", IF(COUNTIF(Recipes!$AT$11:$AT$5010, CONCATENATE($B92, " - ", $Y$4))&gt;0, $Y$4, $Y$3))</f>
        <v/>
      </c>
      <c r="P92" s="4"/>
      <c r="S92" s="18" t="str">
        <f t="shared" si="11"/>
        <v/>
      </c>
      <c r="U92" s="18" t="str">
        <f t="shared" si="8"/>
        <v/>
      </c>
      <c r="V92" s="18" t="str">
        <f t="shared" si="12"/>
        <v/>
      </c>
      <c r="W92" s="18" t="str">
        <f t="shared" si="13"/>
        <v/>
      </c>
    </row>
    <row r="93" spans="1:23" x14ac:dyDescent="0.25">
      <c r="A93" s="4"/>
      <c r="B93" s="37"/>
      <c r="C93" s="62"/>
      <c r="D93" s="40"/>
      <c r="E93" s="4"/>
      <c r="F93" s="4"/>
      <c r="G93" s="72" t="str">
        <f>IF($B93="", "", SUMIF(Recipes!$B$11:$B$5010, $B93, Recipes!$L$11:$L$5010))</f>
        <v/>
      </c>
      <c r="H93" s="73" t="str">
        <f t="shared" si="9"/>
        <v/>
      </c>
      <c r="I93" s="4"/>
      <c r="J93" s="78" t="str">
        <f>IF($B93="", "", SUMIF(Recipes!$B$11:$B$5010, $B93, Recipes!$O$11:$O$5010))</f>
        <v/>
      </c>
      <c r="K93" s="79" t="str">
        <f t="shared" si="10"/>
        <v/>
      </c>
      <c r="L93" s="4"/>
      <c r="M93" s="83" t="str">
        <f>IF($B93="", "", COUNTIF(Recipes!$B$11:$B$5010, $B93))</f>
        <v/>
      </c>
      <c r="N93" s="4"/>
      <c r="O93" s="86" t="str">
        <f>IF($B93="", "", IF(COUNTIF(Recipes!$AT$11:$AT$5010, CONCATENATE($B93, " - ", $Y$4))&gt;0, $Y$4, $Y$3))</f>
        <v/>
      </c>
      <c r="P93" s="4"/>
      <c r="S93" s="18" t="str">
        <f t="shared" si="11"/>
        <v/>
      </c>
      <c r="U93" s="18" t="str">
        <f t="shared" si="8"/>
        <v/>
      </c>
      <c r="V93" s="18" t="str">
        <f t="shared" si="12"/>
        <v/>
      </c>
      <c r="W93" s="18" t="str">
        <f t="shared" si="13"/>
        <v/>
      </c>
    </row>
    <row r="94" spans="1:23" x14ac:dyDescent="0.25">
      <c r="A94" s="4"/>
      <c r="B94" s="37"/>
      <c r="C94" s="62"/>
      <c r="D94" s="40"/>
      <c r="E94" s="4"/>
      <c r="F94" s="4"/>
      <c r="G94" s="72" t="str">
        <f>IF($B94="", "", SUMIF(Recipes!$B$11:$B$5010, $B94, Recipes!$L$11:$L$5010))</f>
        <v/>
      </c>
      <c r="H94" s="73" t="str">
        <f t="shared" si="9"/>
        <v/>
      </c>
      <c r="I94" s="4"/>
      <c r="J94" s="78" t="str">
        <f>IF($B94="", "", SUMIF(Recipes!$B$11:$B$5010, $B94, Recipes!$O$11:$O$5010))</f>
        <v/>
      </c>
      <c r="K94" s="79" t="str">
        <f t="shared" si="10"/>
        <v/>
      </c>
      <c r="L94" s="4"/>
      <c r="M94" s="83" t="str">
        <f>IF($B94="", "", COUNTIF(Recipes!$B$11:$B$5010, $B94))</f>
        <v/>
      </c>
      <c r="N94" s="4"/>
      <c r="O94" s="86" t="str">
        <f>IF($B94="", "", IF(COUNTIF(Recipes!$AT$11:$AT$5010, CONCATENATE($B94, " - ", $Y$4))&gt;0, $Y$4, $Y$3))</f>
        <v/>
      </c>
      <c r="P94" s="4"/>
      <c r="S94" s="18" t="str">
        <f t="shared" si="11"/>
        <v/>
      </c>
      <c r="U94" s="18" t="str">
        <f t="shared" si="8"/>
        <v/>
      </c>
      <c r="V94" s="18" t="str">
        <f t="shared" si="12"/>
        <v/>
      </c>
      <c r="W94" s="18" t="str">
        <f t="shared" si="13"/>
        <v/>
      </c>
    </row>
    <row r="95" spans="1:23" x14ac:dyDescent="0.25">
      <c r="A95" s="4"/>
      <c r="B95" s="37"/>
      <c r="C95" s="62"/>
      <c r="D95" s="40"/>
      <c r="E95" s="4"/>
      <c r="F95" s="4"/>
      <c r="G95" s="72" t="str">
        <f>IF($B95="", "", SUMIF(Recipes!$B$11:$B$5010, $B95, Recipes!$L$11:$L$5010))</f>
        <v/>
      </c>
      <c r="H95" s="73" t="str">
        <f t="shared" si="9"/>
        <v/>
      </c>
      <c r="I95" s="4"/>
      <c r="J95" s="78" t="str">
        <f>IF($B95="", "", SUMIF(Recipes!$B$11:$B$5010, $B95, Recipes!$O$11:$O$5010))</f>
        <v/>
      </c>
      <c r="K95" s="79" t="str">
        <f t="shared" si="10"/>
        <v/>
      </c>
      <c r="L95" s="4"/>
      <c r="M95" s="83" t="str">
        <f>IF($B95="", "", COUNTIF(Recipes!$B$11:$B$5010, $B95))</f>
        <v/>
      </c>
      <c r="N95" s="4"/>
      <c r="O95" s="86" t="str">
        <f>IF($B95="", "", IF(COUNTIF(Recipes!$AT$11:$AT$5010, CONCATENATE($B95, " - ", $Y$4))&gt;0, $Y$4, $Y$3))</f>
        <v/>
      </c>
      <c r="P95" s="4"/>
      <c r="S95" s="18" t="str">
        <f t="shared" si="11"/>
        <v/>
      </c>
      <c r="U95" s="18" t="str">
        <f t="shared" si="8"/>
        <v/>
      </c>
      <c r="V95" s="18" t="str">
        <f t="shared" si="12"/>
        <v/>
      </c>
      <c r="W95" s="18" t="str">
        <f t="shared" si="13"/>
        <v/>
      </c>
    </row>
    <row r="96" spans="1:23" x14ac:dyDescent="0.25">
      <c r="A96" s="4"/>
      <c r="B96" s="37"/>
      <c r="C96" s="62"/>
      <c r="D96" s="40"/>
      <c r="E96" s="4"/>
      <c r="F96" s="4"/>
      <c r="G96" s="72" t="str">
        <f>IF($B96="", "", SUMIF(Recipes!$B$11:$B$5010, $B96, Recipes!$L$11:$L$5010))</f>
        <v/>
      </c>
      <c r="H96" s="73" t="str">
        <f t="shared" si="9"/>
        <v/>
      </c>
      <c r="I96" s="4"/>
      <c r="J96" s="78" t="str">
        <f>IF($B96="", "", SUMIF(Recipes!$B$11:$B$5010, $B96, Recipes!$O$11:$O$5010))</f>
        <v/>
      </c>
      <c r="K96" s="79" t="str">
        <f t="shared" si="10"/>
        <v/>
      </c>
      <c r="L96" s="4"/>
      <c r="M96" s="83" t="str">
        <f>IF($B96="", "", COUNTIF(Recipes!$B$11:$B$5010, $B96))</f>
        <v/>
      </c>
      <c r="N96" s="4"/>
      <c r="O96" s="86" t="str">
        <f>IF($B96="", "", IF(COUNTIF(Recipes!$AT$11:$AT$5010, CONCATENATE($B96, " - ", $Y$4))&gt;0, $Y$4, $Y$3))</f>
        <v/>
      </c>
      <c r="P96" s="4"/>
      <c r="S96" s="18" t="str">
        <f t="shared" si="11"/>
        <v/>
      </c>
      <c r="U96" s="18" t="str">
        <f t="shared" si="8"/>
        <v/>
      </c>
      <c r="V96" s="18" t="str">
        <f t="shared" si="12"/>
        <v/>
      </c>
      <c r="W96" s="18" t="str">
        <f t="shared" si="13"/>
        <v/>
      </c>
    </row>
    <row r="97" spans="1:23" x14ac:dyDescent="0.25">
      <c r="A97" s="4"/>
      <c r="B97" s="37"/>
      <c r="C97" s="62"/>
      <c r="D97" s="40"/>
      <c r="E97" s="4"/>
      <c r="F97" s="4"/>
      <c r="G97" s="72" t="str">
        <f>IF($B97="", "", SUMIF(Recipes!$B$11:$B$5010, $B97, Recipes!$L$11:$L$5010))</f>
        <v/>
      </c>
      <c r="H97" s="73" t="str">
        <f t="shared" si="9"/>
        <v/>
      </c>
      <c r="I97" s="4"/>
      <c r="J97" s="78" t="str">
        <f>IF($B97="", "", SUMIF(Recipes!$B$11:$B$5010, $B97, Recipes!$O$11:$O$5010))</f>
        <v/>
      </c>
      <c r="K97" s="79" t="str">
        <f t="shared" si="10"/>
        <v/>
      </c>
      <c r="L97" s="4"/>
      <c r="M97" s="83" t="str">
        <f>IF($B97="", "", COUNTIF(Recipes!$B$11:$B$5010, $B97))</f>
        <v/>
      </c>
      <c r="N97" s="4"/>
      <c r="O97" s="86" t="str">
        <f>IF($B97="", "", IF(COUNTIF(Recipes!$AT$11:$AT$5010, CONCATENATE($B97, " - ", $Y$4))&gt;0, $Y$4, $Y$3))</f>
        <v/>
      </c>
      <c r="P97" s="4"/>
      <c r="S97" s="18" t="str">
        <f t="shared" si="11"/>
        <v/>
      </c>
      <c r="U97" s="18" t="str">
        <f t="shared" si="8"/>
        <v/>
      </c>
      <c r="V97" s="18" t="str">
        <f t="shared" si="12"/>
        <v/>
      </c>
      <c r="W97" s="18" t="str">
        <f t="shared" si="13"/>
        <v/>
      </c>
    </row>
    <row r="98" spans="1:23" x14ac:dyDescent="0.25">
      <c r="A98" s="4"/>
      <c r="B98" s="37"/>
      <c r="C98" s="62"/>
      <c r="D98" s="40"/>
      <c r="E98" s="4"/>
      <c r="F98" s="4"/>
      <c r="G98" s="72" t="str">
        <f>IF($B98="", "", SUMIF(Recipes!$B$11:$B$5010, $B98, Recipes!$L$11:$L$5010))</f>
        <v/>
      </c>
      <c r="H98" s="73" t="str">
        <f t="shared" si="9"/>
        <v/>
      </c>
      <c r="I98" s="4"/>
      <c r="J98" s="78" t="str">
        <f>IF($B98="", "", SUMIF(Recipes!$B$11:$B$5010, $B98, Recipes!$O$11:$O$5010))</f>
        <v/>
      </c>
      <c r="K98" s="79" t="str">
        <f t="shared" si="10"/>
        <v/>
      </c>
      <c r="L98" s="4"/>
      <c r="M98" s="83" t="str">
        <f>IF($B98="", "", COUNTIF(Recipes!$B$11:$B$5010, $B98))</f>
        <v/>
      </c>
      <c r="N98" s="4"/>
      <c r="O98" s="86" t="str">
        <f>IF($B98="", "", IF(COUNTIF(Recipes!$AT$11:$AT$5010, CONCATENATE($B98, " - ", $Y$4))&gt;0, $Y$4, $Y$3))</f>
        <v/>
      </c>
      <c r="P98" s="4"/>
      <c r="S98" s="18" t="str">
        <f t="shared" si="11"/>
        <v/>
      </c>
      <c r="U98" s="18" t="str">
        <f t="shared" si="8"/>
        <v/>
      </c>
      <c r="V98" s="18" t="str">
        <f t="shared" si="12"/>
        <v/>
      </c>
      <c r="W98" s="18" t="str">
        <f t="shared" si="13"/>
        <v/>
      </c>
    </row>
    <row r="99" spans="1:23" x14ac:dyDescent="0.25">
      <c r="A99" s="4"/>
      <c r="B99" s="37"/>
      <c r="C99" s="62"/>
      <c r="D99" s="40"/>
      <c r="E99" s="4"/>
      <c r="F99" s="4"/>
      <c r="G99" s="72" t="str">
        <f>IF($B99="", "", SUMIF(Recipes!$B$11:$B$5010, $B99, Recipes!$L$11:$L$5010))</f>
        <v/>
      </c>
      <c r="H99" s="73" t="str">
        <f t="shared" si="9"/>
        <v/>
      </c>
      <c r="I99" s="4"/>
      <c r="J99" s="78" t="str">
        <f>IF($B99="", "", SUMIF(Recipes!$B$11:$B$5010, $B99, Recipes!$O$11:$O$5010))</f>
        <v/>
      </c>
      <c r="K99" s="79" t="str">
        <f t="shared" si="10"/>
        <v/>
      </c>
      <c r="L99" s="4"/>
      <c r="M99" s="83" t="str">
        <f>IF($B99="", "", COUNTIF(Recipes!$B$11:$B$5010, $B99))</f>
        <v/>
      </c>
      <c r="N99" s="4"/>
      <c r="O99" s="86" t="str">
        <f>IF($B99="", "", IF(COUNTIF(Recipes!$AT$11:$AT$5010, CONCATENATE($B99, " - ", $Y$4))&gt;0, $Y$4, $Y$3))</f>
        <v/>
      </c>
      <c r="P99" s="4"/>
      <c r="S99" s="18" t="str">
        <f t="shared" si="11"/>
        <v/>
      </c>
      <c r="U99" s="18" t="str">
        <f t="shared" si="8"/>
        <v/>
      </c>
      <c r="V99" s="18" t="str">
        <f t="shared" si="12"/>
        <v/>
      </c>
      <c r="W99" s="18" t="str">
        <f t="shared" si="13"/>
        <v/>
      </c>
    </row>
    <row r="100" spans="1:23" x14ac:dyDescent="0.25">
      <c r="A100" s="4"/>
      <c r="B100" s="37"/>
      <c r="C100" s="62"/>
      <c r="D100" s="40"/>
      <c r="E100" s="4"/>
      <c r="F100" s="4"/>
      <c r="G100" s="72" t="str">
        <f>IF($B100="", "", SUMIF(Recipes!$B$11:$B$5010, $B100, Recipes!$L$11:$L$5010))</f>
        <v/>
      </c>
      <c r="H100" s="73" t="str">
        <f t="shared" si="9"/>
        <v/>
      </c>
      <c r="I100" s="4"/>
      <c r="J100" s="78" t="str">
        <f>IF($B100="", "", SUMIF(Recipes!$B$11:$B$5010, $B100, Recipes!$O$11:$O$5010))</f>
        <v/>
      </c>
      <c r="K100" s="79" t="str">
        <f t="shared" si="10"/>
        <v/>
      </c>
      <c r="L100" s="4"/>
      <c r="M100" s="83" t="str">
        <f>IF($B100="", "", COUNTIF(Recipes!$B$11:$B$5010, $B100))</f>
        <v/>
      </c>
      <c r="N100" s="4"/>
      <c r="O100" s="86" t="str">
        <f>IF($B100="", "", IF(COUNTIF(Recipes!$AT$11:$AT$5010, CONCATENATE($B100, " - ", $Y$4))&gt;0, $Y$4, $Y$3))</f>
        <v/>
      </c>
      <c r="P100" s="4"/>
      <c r="S100" s="18" t="str">
        <f t="shared" si="11"/>
        <v/>
      </c>
      <c r="U100" s="18" t="str">
        <f t="shared" si="8"/>
        <v/>
      </c>
      <c r="V100" s="18" t="str">
        <f t="shared" si="12"/>
        <v/>
      </c>
      <c r="W100" s="18" t="str">
        <f t="shared" si="13"/>
        <v/>
      </c>
    </row>
    <row r="101" spans="1:23" x14ac:dyDescent="0.25">
      <c r="A101" s="4"/>
      <c r="B101" s="37"/>
      <c r="C101" s="62"/>
      <c r="D101" s="40"/>
      <c r="E101" s="4"/>
      <c r="F101" s="4"/>
      <c r="G101" s="72" t="str">
        <f>IF($B101="", "", SUMIF(Recipes!$B$11:$B$5010, $B101, Recipes!$L$11:$L$5010))</f>
        <v/>
      </c>
      <c r="H101" s="73" t="str">
        <f t="shared" si="9"/>
        <v/>
      </c>
      <c r="I101" s="4"/>
      <c r="J101" s="78" t="str">
        <f>IF($B101="", "", SUMIF(Recipes!$B$11:$B$5010, $B101, Recipes!$O$11:$O$5010))</f>
        <v/>
      </c>
      <c r="K101" s="79" t="str">
        <f t="shared" si="10"/>
        <v/>
      </c>
      <c r="L101" s="4"/>
      <c r="M101" s="83" t="str">
        <f>IF($B101="", "", COUNTIF(Recipes!$B$11:$B$5010, $B101))</f>
        <v/>
      </c>
      <c r="N101" s="4"/>
      <c r="O101" s="86" t="str">
        <f>IF($B101="", "", IF(COUNTIF(Recipes!$AT$11:$AT$5010, CONCATENATE($B101, " - ", $Y$4))&gt;0, $Y$4, $Y$3))</f>
        <v/>
      </c>
      <c r="P101" s="4"/>
      <c r="S101" s="18" t="str">
        <f t="shared" si="11"/>
        <v/>
      </c>
      <c r="U101" s="18" t="str">
        <f t="shared" si="8"/>
        <v/>
      </c>
      <c r="V101" s="18" t="str">
        <f t="shared" si="12"/>
        <v/>
      </c>
      <c r="W101" s="18" t="str">
        <f t="shared" si="13"/>
        <v/>
      </c>
    </row>
    <row r="102" spans="1:23" x14ac:dyDescent="0.25">
      <c r="A102" s="4"/>
      <c r="B102" s="37"/>
      <c r="C102" s="62"/>
      <c r="D102" s="40"/>
      <c r="E102" s="4"/>
      <c r="F102" s="4"/>
      <c r="G102" s="72" t="str">
        <f>IF($B102="", "", SUMIF(Recipes!$B$11:$B$5010, $B102, Recipes!$L$11:$L$5010))</f>
        <v/>
      </c>
      <c r="H102" s="73" t="str">
        <f t="shared" si="9"/>
        <v/>
      </c>
      <c r="I102" s="4"/>
      <c r="J102" s="78" t="str">
        <f>IF($B102="", "", SUMIF(Recipes!$B$11:$B$5010, $B102, Recipes!$O$11:$O$5010))</f>
        <v/>
      </c>
      <c r="K102" s="79" t="str">
        <f t="shared" si="10"/>
        <v/>
      </c>
      <c r="L102" s="4"/>
      <c r="M102" s="83" t="str">
        <f>IF($B102="", "", COUNTIF(Recipes!$B$11:$B$5010, $B102))</f>
        <v/>
      </c>
      <c r="N102" s="4"/>
      <c r="O102" s="86" t="str">
        <f>IF($B102="", "", IF(COUNTIF(Recipes!$AT$11:$AT$5010, CONCATENATE($B102, " - ", $Y$4))&gt;0, $Y$4, $Y$3))</f>
        <v/>
      </c>
      <c r="P102" s="4"/>
      <c r="S102" s="18" t="str">
        <f t="shared" si="11"/>
        <v/>
      </c>
      <c r="U102" s="18" t="str">
        <f t="shared" si="8"/>
        <v/>
      </c>
      <c r="V102" s="18" t="str">
        <f t="shared" si="12"/>
        <v/>
      </c>
      <c r="W102" s="18" t="str">
        <f t="shared" si="13"/>
        <v/>
      </c>
    </row>
    <row r="103" spans="1:23" x14ac:dyDescent="0.25">
      <c r="A103" s="4"/>
      <c r="B103" s="37"/>
      <c r="C103" s="62"/>
      <c r="D103" s="40"/>
      <c r="E103" s="4"/>
      <c r="F103" s="4"/>
      <c r="G103" s="72" t="str">
        <f>IF($B103="", "", SUMIF(Recipes!$B$11:$B$5010, $B103, Recipes!$L$11:$L$5010))</f>
        <v/>
      </c>
      <c r="H103" s="73" t="str">
        <f t="shared" si="9"/>
        <v/>
      </c>
      <c r="I103" s="4"/>
      <c r="J103" s="78" t="str">
        <f>IF($B103="", "", SUMIF(Recipes!$B$11:$B$5010, $B103, Recipes!$O$11:$O$5010))</f>
        <v/>
      </c>
      <c r="K103" s="79" t="str">
        <f t="shared" si="10"/>
        <v/>
      </c>
      <c r="L103" s="4"/>
      <c r="M103" s="83" t="str">
        <f>IF($B103="", "", COUNTIF(Recipes!$B$11:$B$5010, $B103))</f>
        <v/>
      </c>
      <c r="N103" s="4"/>
      <c r="O103" s="86" t="str">
        <f>IF($B103="", "", IF(COUNTIF(Recipes!$AT$11:$AT$5010, CONCATENATE($B103, " - ", $Y$4))&gt;0, $Y$4, $Y$3))</f>
        <v/>
      </c>
      <c r="P103" s="4"/>
      <c r="S103" s="18" t="str">
        <f t="shared" si="11"/>
        <v/>
      </c>
      <c r="U103" s="18" t="str">
        <f t="shared" si="8"/>
        <v/>
      </c>
      <c r="V103" s="18" t="str">
        <f t="shared" si="12"/>
        <v/>
      </c>
      <c r="W103" s="18" t="str">
        <f t="shared" si="13"/>
        <v/>
      </c>
    </row>
    <row r="104" spans="1:23" x14ac:dyDescent="0.25">
      <c r="A104" s="4"/>
      <c r="B104" s="37"/>
      <c r="C104" s="62"/>
      <c r="D104" s="40"/>
      <c r="E104" s="4"/>
      <c r="F104" s="4"/>
      <c r="G104" s="72" t="str">
        <f>IF($B104="", "", SUMIF(Recipes!$B$11:$B$5010, $B104, Recipes!$L$11:$L$5010))</f>
        <v/>
      </c>
      <c r="H104" s="73" t="str">
        <f t="shared" si="9"/>
        <v/>
      </c>
      <c r="I104" s="4"/>
      <c r="J104" s="78" t="str">
        <f>IF($B104="", "", SUMIF(Recipes!$B$11:$B$5010, $B104, Recipes!$O$11:$O$5010))</f>
        <v/>
      </c>
      <c r="K104" s="79" t="str">
        <f t="shared" si="10"/>
        <v/>
      </c>
      <c r="L104" s="4"/>
      <c r="M104" s="83" t="str">
        <f>IF($B104="", "", COUNTIF(Recipes!$B$11:$B$5010, $B104))</f>
        <v/>
      </c>
      <c r="N104" s="4"/>
      <c r="O104" s="86" t="str">
        <f>IF($B104="", "", IF(COUNTIF(Recipes!$AT$11:$AT$5010, CONCATENATE($B104, " - ", $Y$4))&gt;0, $Y$4, $Y$3))</f>
        <v/>
      </c>
      <c r="P104" s="4"/>
      <c r="S104" s="18" t="str">
        <f t="shared" si="11"/>
        <v/>
      </c>
      <c r="U104" s="18" t="str">
        <f t="shared" si="8"/>
        <v/>
      </c>
      <c r="V104" s="18" t="str">
        <f t="shared" si="12"/>
        <v/>
      </c>
      <c r="W104" s="18" t="str">
        <f t="shared" si="13"/>
        <v/>
      </c>
    </row>
    <row r="105" spans="1:23" x14ac:dyDescent="0.25">
      <c r="A105" s="4"/>
      <c r="B105" s="37"/>
      <c r="C105" s="62"/>
      <c r="D105" s="40"/>
      <c r="E105" s="4"/>
      <c r="F105" s="4"/>
      <c r="G105" s="72" t="str">
        <f>IF($B105="", "", SUMIF(Recipes!$B$11:$B$5010, $B105, Recipes!$L$11:$L$5010))</f>
        <v/>
      </c>
      <c r="H105" s="73" t="str">
        <f t="shared" si="9"/>
        <v/>
      </c>
      <c r="I105" s="4"/>
      <c r="J105" s="78" t="str">
        <f>IF($B105="", "", SUMIF(Recipes!$B$11:$B$5010, $B105, Recipes!$O$11:$O$5010))</f>
        <v/>
      </c>
      <c r="K105" s="79" t="str">
        <f t="shared" si="10"/>
        <v/>
      </c>
      <c r="L105" s="4"/>
      <c r="M105" s="83" t="str">
        <f>IF($B105="", "", COUNTIF(Recipes!$B$11:$B$5010, $B105))</f>
        <v/>
      </c>
      <c r="N105" s="4"/>
      <c r="O105" s="86" t="str">
        <f>IF($B105="", "", IF(COUNTIF(Recipes!$AT$11:$AT$5010, CONCATENATE($B105, " - ", $Y$4))&gt;0, $Y$4, $Y$3))</f>
        <v/>
      </c>
      <c r="P105" s="4"/>
      <c r="S105" s="18" t="str">
        <f t="shared" si="11"/>
        <v/>
      </c>
      <c r="U105" s="18" t="str">
        <f t="shared" si="8"/>
        <v/>
      </c>
      <c r="V105" s="18" t="str">
        <f t="shared" si="12"/>
        <v/>
      </c>
      <c r="W105" s="18" t="str">
        <f t="shared" si="13"/>
        <v/>
      </c>
    </row>
    <row r="106" spans="1:23" x14ac:dyDescent="0.25">
      <c r="A106" s="4"/>
      <c r="B106" s="37"/>
      <c r="C106" s="62"/>
      <c r="D106" s="40"/>
      <c r="E106" s="4"/>
      <c r="F106" s="4"/>
      <c r="G106" s="72" t="str">
        <f>IF($B106="", "", SUMIF(Recipes!$B$11:$B$5010, $B106, Recipes!$L$11:$L$5010))</f>
        <v/>
      </c>
      <c r="H106" s="73" t="str">
        <f t="shared" si="9"/>
        <v/>
      </c>
      <c r="I106" s="4"/>
      <c r="J106" s="78" t="str">
        <f>IF($B106="", "", SUMIF(Recipes!$B$11:$B$5010, $B106, Recipes!$O$11:$O$5010))</f>
        <v/>
      </c>
      <c r="K106" s="79" t="str">
        <f t="shared" si="10"/>
        <v/>
      </c>
      <c r="L106" s="4"/>
      <c r="M106" s="83" t="str">
        <f>IF($B106="", "", COUNTIF(Recipes!$B$11:$B$5010, $B106))</f>
        <v/>
      </c>
      <c r="N106" s="4"/>
      <c r="O106" s="86" t="str">
        <f>IF($B106="", "", IF(COUNTIF(Recipes!$AT$11:$AT$5010, CONCATENATE($B106, " - ", $Y$4))&gt;0, $Y$4, $Y$3))</f>
        <v/>
      </c>
      <c r="P106" s="4"/>
      <c r="S106" s="18" t="str">
        <f t="shared" si="11"/>
        <v/>
      </c>
      <c r="U106" s="18" t="str">
        <f t="shared" si="8"/>
        <v/>
      </c>
      <c r="V106" s="18" t="str">
        <f t="shared" si="12"/>
        <v/>
      </c>
      <c r="W106" s="18" t="str">
        <f t="shared" si="13"/>
        <v/>
      </c>
    </row>
    <row r="107" spans="1:23" x14ac:dyDescent="0.25">
      <c r="A107" s="4"/>
      <c r="B107" s="37"/>
      <c r="C107" s="62"/>
      <c r="D107" s="40"/>
      <c r="E107" s="4"/>
      <c r="F107" s="4"/>
      <c r="G107" s="72" t="str">
        <f>IF($B107="", "", SUMIF(Recipes!$B$11:$B$5010, $B107, Recipes!$L$11:$L$5010))</f>
        <v/>
      </c>
      <c r="H107" s="73" t="str">
        <f t="shared" si="9"/>
        <v/>
      </c>
      <c r="I107" s="4"/>
      <c r="J107" s="78" t="str">
        <f>IF($B107="", "", SUMIF(Recipes!$B$11:$B$5010, $B107, Recipes!$O$11:$O$5010))</f>
        <v/>
      </c>
      <c r="K107" s="79" t="str">
        <f t="shared" si="10"/>
        <v/>
      </c>
      <c r="L107" s="4"/>
      <c r="M107" s="83" t="str">
        <f>IF($B107="", "", COUNTIF(Recipes!$B$11:$B$5010, $B107))</f>
        <v/>
      </c>
      <c r="N107" s="4"/>
      <c r="O107" s="86" t="str">
        <f>IF($B107="", "", IF(COUNTIF(Recipes!$AT$11:$AT$5010, CONCATENATE($B107, " - ", $Y$4))&gt;0, $Y$4, $Y$3))</f>
        <v/>
      </c>
      <c r="P107" s="4"/>
      <c r="S107" s="18" t="str">
        <f t="shared" si="11"/>
        <v/>
      </c>
      <c r="U107" s="18" t="str">
        <f t="shared" si="8"/>
        <v/>
      </c>
      <c r="V107" s="18" t="str">
        <f t="shared" si="12"/>
        <v/>
      </c>
      <c r="W107" s="18" t="str">
        <f t="shared" si="13"/>
        <v/>
      </c>
    </row>
    <row r="108" spans="1:23" x14ac:dyDescent="0.25">
      <c r="A108" s="4"/>
      <c r="B108" s="37"/>
      <c r="C108" s="62"/>
      <c r="D108" s="40"/>
      <c r="E108" s="4"/>
      <c r="F108" s="4"/>
      <c r="G108" s="72" t="str">
        <f>IF($B108="", "", SUMIF(Recipes!$B$11:$B$5010, $B108, Recipes!$L$11:$L$5010))</f>
        <v/>
      </c>
      <c r="H108" s="73" t="str">
        <f t="shared" si="9"/>
        <v/>
      </c>
      <c r="I108" s="4"/>
      <c r="J108" s="78" t="str">
        <f>IF($B108="", "", SUMIF(Recipes!$B$11:$B$5010, $B108, Recipes!$O$11:$O$5010))</f>
        <v/>
      </c>
      <c r="K108" s="79" t="str">
        <f t="shared" si="10"/>
        <v/>
      </c>
      <c r="L108" s="4"/>
      <c r="M108" s="83" t="str">
        <f>IF($B108="", "", COUNTIF(Recipes!$B$11:$B$5010, $B108))</f>
        <v/>
      </c>
      <c r="N108" s="4"/>
      <c r="O108" s="86" t="str">
        <f>IF($B108="", "", IF(COUNTIF(Recipes!$AT$11:$AT$5010, CONCATENATE($B108, " - ", $Y$4))&gt;0, $Y$4, $Y$3))</f>
        <v/>
      </c>
      <c r="P108" s="4"/>
      <c r="S108" s="18" t="str">
        <f t="shared" si="11"/>
        <v/>
      </c>
      <c r="U108" s="18" t="str">
        <f t="shared" si="8"/>
        <v/>
      </c>
      <c r="V108" s="18" t="str">
        <f t="shared" si="12"/>
        <v/>
      </c>
      <c r="W108" s="18" t="str">
        <f t="shared" si="13"/>
        <v/>
      </c>
    </row>
    <row r="109" spans="1:23" x14ac:dyDescent="0.25">
      <c r="A109" s="4"/>
      <c r="B109" s="37"/>
      <c r="C109" s="62"/>
      <c r="D109" s="40"/>
      <c r="E109" s="4"/>
      <c r="F109" s="4"/>
      <c r="G109" s="72" t="str">
        <f>IF($B109="", "", SUMIF(Recipes!$B$11:$B$5010, $B109, Recipes!$L$11:$L$5010))</f>
        <v/>
      </c>
      <c r="H109" s="73" t="str">
        <f t="shared" si="9"/>
        <v/>
      </c>
      <c r="I109" s="4"/>
      <c r="J109" s="78" t="str">
        <f>IF($B109="", "", SUMIF(Recipes!$B$11:$B$5010, $B109, Recipes!$O$11:$O$5010))</f>
        <v/>
      </c>
      <c r="K109" s="79" t="str">
        <f t="shared" si="10"/>
        <v/>
      </c>
      <c r="L109" s="4"/>
      <c r="M109" s="83" t="str">
        <f>IF($B109="", "", COUNTIF(Recipes!$B$11:$B$5010, $B109))</f>
        <v/>
      </c>
      <c r="N109" s="4"/>
      <c r="O109" s="86" t="str">
        <f>IF($B109="", "", IF(COUNTIF(Recipes!$AT$11:$AT$5010, CONCATENATE($B109, " - ", $Y$4))&gt;0, $Y$4, $Y$3))</f>
        <v/>
      </c>
      <c r="P109" s="4"/>
      <c r="S109" s="18" t="str">
        <f t="shared" si="11"/>
        <v/>
      </c>
      <c r="U109" s="18" t="str">
        <f t="shared" si="8"/>
        <v/>
      </c>
      <c r="V109" s="18" t="str">
        <f t="shared" si="12"/>
        <v/>
      </c>
      <c r="W109" s="18" t="str">
        <f t="shared" si="13"/>
        <v/>
      </c>
    </row>
    <row r="110" spans="1:23" x14ac:dyDescent="0.25">
      <c r="A110" s="4"/>
      <c r="B110" s="37"/>
      <c r="C110" s="62"/>
      <c r="D110" s="40"/>
      <c r="E110" s="4"/>
      <c r="F110" s="4"/>
      <c r="G110" s="72" t="str">
        <f>IF($B110="", "", SUMIF(Recipes!$B$11:$B$5010, $B110, Recipes!$L$11:$L$5010))</f>
        <v/>
      </c>
      <c r="H110" s="73" t="str">
        <f t="shared" si="9"/>
        <v/>
      </c>
      <c r="I110" s="4"/>
      <c r="J110" s="78" t="str">
        <f>IF($B110="", "", SUMIF(Recipes!$B$11:$B$5010, $B110, Recipes!$O$11:$O$5010))</f>
        <v/>
      </c>
      <c r="K110" s="79" t="str">
        <f t="shared" si="10"/>
        <v/>
      </c>
      <c r="L110" s="4"/>
      <c r="M110" s="83" t="str">
        <f>IF($B110="", "", COUNTIF(Recipes!$B$11:$B$5010, $B110))</f>
        <v/>
      </c>
      <c r="N110" s="4"/>
      <c r="O110" s="86" t="str">
        <f>IF($B110="", "", IF(COUNTIF(Recipes!$AT$11:$AT$5010, CONCATENATE($B110, " - ", $Y$4))&gt;0, $Y$4, $Y$3))</f>
        <v/>
      </c>
      <c r="P110" s="4"/>
      <c r="S110" s="18" t="str">
        <f t="shared" si="11"/>
        <v/>
      </c>
      <c r="U110" s="18" t="str">
        <f t="shared" si="8"/>
        <v/>
      </c>
      <c r="V110" s="18" t="str">
        <f t="shared" si="12"/>
        <v/>
      </c>
      <c r="W110" s="18" t="str">
        <f t="shared" si="13"/>
        <v/>
      </c>
    </row>
    <row r="111" spans="1:23" x14ac:dyDescent="0.25">
      <c r="A111" s="4"/>
      <c r="B111" s="37"/>
      <c r="C111" s="62"/>
      <c r="D111" s="40"/>
      <c r="E111" s="4"/>
      <c r="F111" s="4"/>
      <c r="G111" s="72" t="str">
        <f>IF($B111="", "", SUMIF(Recipes!$B$11:$B$5010, $B111, Recipes!$L$11:$L$5010))</f>
        <v/>
      </c>
      <c r="H111" s="73" t="str">
        <f t="shared" si="9"/>
        <v/>
      </c>
      <c r="I111" s="4"/>
      <c r="J111" s="78" t="str">
        <f>IF($B111="", "", SUMIF(Recipes!$B$11:$B$5010, $B111, Recipes!$O$11:$O$5010))</f>
        <v/>
      </c>
      <c r="K111" s="79" t="str">
        <f t="shared" si="10"/>
        <v/>
      </c>
      <c r="L111" s="4"/>
      <c r="M111" s="83" t="str">
        <f>IF($B111="", "", COUNTIF(Recipes!$B$11:$B$5010, $B111))</f>
        <v/>
      </c>
      <c r="N111" s="4"/>
      <c r="O111" s="86" t="str">
        <f>IF($B111="", "", IF(COUNTIF(Recipes!$AT$11:$AT$5010, CONCATENATE($B111, " - ", $Y$4))&gt;0, $Y$4, $Y$3))</f>
        <v/>
      </c>
      <c r="P111" s="4"/>
      <c r="S111" s="18" t="str">
        <f t="shared" si="11"/>
        <v/>
      </c>
      <c r="U111" s="18" t="str">
        <f t="shared" si="8"/>
        <v/>
      </c>
      <c r="V111" s="18" t="str">
        <f t="shared" si="12"/>
        <v/>
      </c>
      <c r="W111" s="18" t="str">
        <f t="shared" si="13"/>
        <v/>
      </c>
    </row>
    <row r="112" spans="1:23" x14ac:dyDescent="0.25">
      <c r="A112" s="4"/>
      <c r="B112" s="37"/>
      <c r="C112" s="62"/>
      <c r="D112" s="40"/>
      <c r="E112" s="4"/>
      <c r="F112" s="4"/>
      <c r="G112" s="72" t="str">
        <f>IF($B112="", "", SUMIF(Recipes!$B$11:$B$5010, $B112, Recipes!$L$11:$L$5010))</f>
        <v/>
      </c>
      <c r="H112" s="73" t="str">
        <f t="shared" si="9"/>
        <v/>
      </c>
      <c r="I112" s="4"/>
      <c r="J112" s="78" t="str">
        <f>IF($B112="", "", SUMIF(Recipes!$B$11:$B$5010, $B112, Recipes!$O$11:$O$5010))</f>
        <v/>
      </c>
      <c r="K112" s="79" t="str">
        <f t="shared" si="10"/>
        <v/>
      </c>
      <c r="L112" s="4"/>
      <c r="M112" s="83" t="str">
        <f>IF($B112="", "", COUNTIF(Recipes!$B$11:$B$5010, $B112))</f>
        <v/>
      </c>
      <c r="N112" s="4"/>
      <c r="O112" s="86" t="str">
        <f>IF($B112="", "", IF(COUNTIF(Recipes!$AT$11:$AT$5010, CONCATENATE($B112, " - ", $Y$4))&gt;0, $Y$4, $Y$3))</f>
        <v/>
      </c>
      <c r="P112" s="4"/>
      <c r="S112" s="18" t="str">
        <f t="shared" si="11"/>
        <v/>
      </c>
      <c r="U112" s="18" t="str">
        <f t="shared" si="8"/>
        <v/>
      </c>
      <c r="V112" s="18" t="str">
        <f t="shared" si="12"/>
        <v/>
      </c>
      <c r="W112" s="18" t="str">
        <f t="shared" si="13"/>
        <v/>
      </c>
    </row>
    <row r="113" spans="1:23" x14ac:dyDescent="0.25">
      <c r="A113" s="4"/>
      <c r="B113" s="37"/>
      <c r="C113" s="62"/>
      <c r="D113" s="40"/>
      <c r="E113" s="4"/>
      <c r="F113" s="4"/>
      <c r="G113" s="72" t="str">
        <f>IF($B113="", "", SUMIF(Recipes!$B$11:$B$5010, $B113, Recipes!$L$11:$L$5010))</f>
        <v/>
      </c>
      <c r="H113" s="73" t="str">
        <f t="shared" si="9"/>
        <v/>
      </c>
      <c r="I113" s="4"/>
      <c r="J113" s="78" t="str">
        <f>IF($B113="", "", SUMIF(Recipes!$B$11:$B$5010, $B113, Recipes!$O$11:$O$5010))</f>
        <v/>
      </c>
      <c r="K113" s="79" t="str">
        <f t="shared" si="10"/>
        <v/>
      </c>
      <c r="L113" s="4"/>
      <c r="M113" s="83" t="str">
        <f>IF($B113="", "", COUNTIF(Recipes!$B$11:$B$5010, $B113))</f>
        <v/>
      </c>
      <c r="N113" s="4"/>
      <c r="O113" s="86" t="str">
        <f>IF($B113="", "", IF(COUNTIF(Recipes!$AT$11:$AT$5010, CONCATENATE($B113, " - ", $Y$4))&gt;0, $Y$4, $Y$3))</f>
        <v/>
      </c>
      <c r="P113" s="4"/>
      <c r="S113" s="18" t="str">
        <f t="shared" si="11"/>
        <v/>
      </c>
      <c r="U113" s="18" t="str">
        <f t="shared" si="8"/>
        <v/>
      </c>
      <c r="V113" s="18" t="str">
        <f t="shared" si="12"/>
        <v/>
      </c>
      <c r="W113" s="18" t="str">
        <f t="shared" si="13"/>
        <v/>
      </c>
    </row>
    <row r="114" spans="1:23" x14ac:dyDescent="0.25">
      <c r="A114" s="4"/>
      <c r="B114" s="37"/>
      <c r="C114" s="62"/>
      <c r="D114" s="40"/>
      <c r="E114" s="4"/>
      <c r="F114" s="4"/>
      <c r="G114" s="72" t="str">
        <f>IF($B114="", "", SUMIF(Recipes!$B$11:$B$5010, $B114, Recipes!$L$11:$L$5010))</f>
        <v/>
      </c>
      <c r="H114" s="73" t="str">
        <f t="shared" si="9"/>
        <v/>
      </c>
      <c r="I114" s="4"/>
      <c r="J114" s="78" t="str">
        <f>IF($B114="", "", SUMIF(Recipes!$B$11:$B$5010, $B114, Recipes!$O$11:$O$5010))</f>
        <v/>
      </c>
      <c r="K114" s="79" t="str">
        <f t="shared" si="10"/>
        <v/>
      </c>
      <c r="L114" s="4"/>
      <c r="M114" s="83" t="str">
        <f>IF($B114="", "", COUNTIF(Recipes!$B$11:$B$5010, $B114))</f>
        <v/>
      </c>
      <c r="N114" s="4"/>
      <c r="O114" s="86" t="str">
        <f>IF($B114="", "", IF(COUNTIF(Recipes!$AT$11:$AT$5010, CONCATENATE($B114, " - ", $Y$4))&gt;0, $Y$4, $Y$3))</f>
        <v/>
      </c>
      <c r="P114" s="4"/>
      <c r="S114" s="18" t="str">
        <f t="shared" si="11"/>
        <v/>
      </c>
      <c r="U114" s="18" t="str">
        <f t="shared" si="8"/>
        <v/>
      </c>
      <c r="V114" s="18" t="str">
        <f t="shared" si="12"/>
        <v/>
      </c>
      <c r="W114" s="18" t="str">
        <f t="shared" si="13"/>
        <v/>
      </c>
    </row>
    <row r="115" spans="1:23" x14ac:dyDescent="0.25">
      <c r="A115" s="4"/>
      <c r="B115" s="37"/>
      <c r="C115" s="62"/>
      <c r="D115" s="40"/>
      <c r="E115" s="4"/>
      <c r="F115" s="4"/>
      <c r="G115" s="72" t="str">
        <f>IF($B115="", "", SUMIF(Recipes!$B$11:$B$5010, $B115, Recipes!$L$11:$L$5010))</f>
        <v/>
      </c>
      <c r="H115" s="73" t="str">
        <f t="shared" si="9"/>
        <v/>
      </c>
      <c r="I115" s="4"/>
      <c r="J115" s="78" t="str">
        <f>IF($B115="", "", SUMIF(Recipes!$B$11:$B$5010, $B115, Recipes!$O$11:$O$5010))</f>
        <v/>
      </c>
      <c r="K115" s="79" t="str">
        <f t="shared" si="10"/>
        <v/>
      </c>
      <c r="L115" s="4"/>
      <c r="M115" s="83" t="str">
        <f>IF($B115="", "", COUNTIF(Recipes!$B$11:$B$5010, $B115))</f>
        <v/>
      </c>
      <c r="N115" s="4"/>
      <c r="O115" s="86" t="str">
        <f>IF($B115="", "", IF(COUNTIF(Recipes!$AT$11:$AT$5010, CONCATENATE($B115, " - ", $Y$4))&gt;0, $Y$4, $Y$3))</f>
        <v/>
      </c>
      <c r="P115" s="4"/>
      <c r="S115" s="18" t="str">
        <f t="shared" si="11"/>
        <v/>
      </c>
      <c r="U115" s="18" t="str">
        <f t="shared" si="8"/>
        <v/>
      </c>
      <c r="V115" s="18" t="str">
        <f t="shared" si="12"/>
        <v/>
      </c>
      <c r="W115" s="18" t="str">
        <f t="shared" si="13"/>
        <v/>
      </c>
    </row>
    <row r="116" spans="1:23" x14ac:dyDescent="0.25">
      <c r="A116" s="4"/>
      <c r="B116" s="37"/>
      <c r="C116" s="62"/>
      <c r="D116" s="40"/>
      <c r="E116" s="4"/>
      <c r="F116" s="4"/>
      <c r="G116" s="72" t="str">
        <f>IF($B116="", "", SUMIF(Recipes!$B$11:$B$5010, $B116, Recipes!$L$11:$L$5010))</f>
        <v/>
      </c>
      <c r="H116" s="73" t="str">
        <f t="shared" si="9"/>
        <v/>
      </c>
      <c r="I116" s="4"/>
      <c r="J116" s="78" t="str">
        <f>IF($B116="", "", SUMIF(Recipes!$B$11:$B$5010, $B116, Recipes!$O$11:$O$5010))</f>
        <v/>
      </c>
      <c r="K116" s="79" t="str">
        <f t="shared" si="10"/>
        <v/>
      </c>
      <c r="L116" s="4"/>
      <c r="M116" s="83" t="str">
        <f>IF($B116="", "", COUNTIF(Recipes!$B$11:$B$5010, $B116))</f>
        <v/>
      </c>
      <c r="N116" s="4"/>
      <c r="O116" s="86" t="str">
        <f>IF($B116="", "", IF(COUNTIF(Recipes!$AT$11:$AT$5010, CONCATENATE($B116, " - ", $Y$4))&gt;0, $Y$4, $Y$3))</f>
        <v/>
      </c>
      <c r="P116" s="4"/>
      <c r="S116" s="18" t="str">
        <f t="shared" si="11"/>
        <v/>
      </c>
      <c r="U116" s="18" t="str">
        <f t="shared" si="8"/>
        <v/>
      </c>
      <c r="V116" s="18" t="str">
        <f t="shared" si="12"/>
        <v/>
      </c>
      <c r="W116" s="18" t="str">
        <f t="shared" si="13"/>
        <v/>
      </c>
    </row>
    <row r="117" spans="1:23" x14ac:dyDescent="0.25">
      <c r="A117" s="4"/>
      <c r="B117" s="37"/>
      <c r="C117" s="62"/>
      <c r="D117" s="40"/>
      <c r="E117" s="4"/>
      <c r="F117" s="4"/>
      <c r="G117" s="72" t="str">
        <f>IF($B117="", "", SUMIF(Recipes!$B$11:$B$5010, $B117, Recipes!$L$11:$L$5010))</f>
        <v/>
      </c>
      <c r="H117" s="73" t="str">
        <f t="shared" si="9"/>
        <v/>
      </c>
      <c r="I117" s="4"/>
      <c r="J117" s="78" t="str">
        <f>IF($B117="", "", SUMIF(Recipes!$B$11:$B$5010, $B117, Recipes!$O$11:$O$5010))</f>
        <v/>
      </c>
      <c r="K117" s="79" t="str">
        <f t="shared" si="10"/>
        <v/>
      </c>
      <c r="L117" s="4"/>
      <c r="M117" s="83" t="str">
        <f>IF($B117="", "", COUNTIF(Recipes!$B$11:$B$5010, $B117))</f>
        <v/>
      </c>
      <c r="N117" s="4"/>
      <c r="O117" s="86" t="str">
        <f>IF($B117="", "", IF(COUNTIF(Recipes!$AT$11:$AT$5010, CONCATENATE($B117, " - ", $Y$4))&gt;0, $Y$4, $Y$3))</f>
        <v/>
      </c>
      <c r="P117" s="4"/>
      <c r="S117" s="18" t="str">
        <f t="shared" si="11"/>
        <v/>
      </c>
      <c r="U117" s="18" t="str">
        <f t="shared" si="8"/>
        <v/>
      </c>
      <c r="V117" s="18" t="str">
        <f t="shared" si="12"/>
        <v/>
      </c>
      <c r="W117" s="18" t="str">
        <f t="shared" si="13"/>
        <v/>
      </c>
    </row>
    <row r="118" spans="1:23" x14ac:dyDescent="0.25">
      <c r="A118" s="4"/>
      <c r="B118" s="37"/>
      <c r="C118" s="62"/>
      <c r="D118" s="40"/>
      <c r="E118" s="4"/>
      <c r="F118" s="4"/>
      <c r="G118" s="72" t="str">
        <f>IF($B118="", "", SUMIF(Recipes!$B$11:$B$5010, $B118, Recipes!$L$11:$L$5010))</f>
        <v/>
      </c>
      <c r="H118" s="73" t="str">
        <f t="shared" si="9"/>
        <v/>
      </c>
      <c r="I118" s="4"/>
      <c r="J118" s="78" t="str">
        <f>IF($B118="", "", SUMIF(Recipes!$B$11:$B$5010, $B118, Recipes!$O$11:$O$5010))</f>
        <v/>
      </c>
      <c r="K118" s="79" t="str">
        <f t="shared" si="10"/>
        <v/>
      </c>
      <c r="L118" s="4"/>
      <c r="M118" s="83" t="str">
        <f>IF($B118="", "", COUNTIF(Recipes!$B$11:$B$5010, $B118))</f>
        <v/>
      </c>
      <c r="N118" s="4"/>
      <c r="O118" s="86" t="str">
        <f>IF($B118="", "", IF(COUNTIF(Recipes!$AT$11:$AT$5010, CONCATENATE($B118, " - ", $Y$4))&gt;0, $Y$4, $Y$3))</f>
        <v/>
      </c>
      <c r="P118" s="4"/>
      <c r="S118" s="18" t="str">
        <f t="shared" si="11"/>
        <v/>
      </c>
      <c r="U118" s="18" t="str">
        <f t="shared" si="8"/>
        <v/>
      </c>
      <c r="V118" s="18" t="str">
        <f t="shared" si="12"/>
        <v/>
      </c>
      <c r="W118" s="18" t="str">
        <f t="shared" si="13"/>
        <v/>
      </c>
    </row>
    <row r="119" spans="1:23" x14ac:dyDescent="0.25">
      <c r="A119" s="4"/>
      <c r="B119" s="37"/>
      <c r="C119" s="62"/>
      <c r="D119" s="40"/>
      <c r="E119" s="4"/>
      <c r="F119" s="4"/>
      <c r="G119" s="72" t="str">
        <f>IF($B119="", "", SUMIF(Recipes!$B$11:$B$5010, $B119, Recipes!$L$11:$L$5010))</f>
        <v/>
      </c>
      <c r="H119" s="73" t="str">
        <f t="shared" si="9"/>
        <v/>
      </c>
      <c r="I119" s="4"/>
      <c r="J119" s="78" t="str">
        <f>IF($B119="", "", SUMIF(Recipes!$B$11:$B$5010, $B119, Recipes!$O$11:$O$5010))</f>
        <v/>
      </c>
      <c r="K119" s="79" t="str">
        <f t="shared" si="10"/>
        <v/>
      </c>
      <c r="L119" s="4"/>
      <c r="M119" s="83" t="str">
        <f>IF($B119="", "", COUNTIF(Recipes!$B$11:$B$5010, $B119))</f>
        <v/>
      </c>
      <c r="N119" s="4"/>
      <c r="O119" s="86" t="str">
        <f>IF($B119="", "", IF(COUNTIF(Recipes!$AT$11:$AT$5010, CONCATENATE($B119, " - ", $Y$4))&gt;0, $Y$4, $Y$3))</f>
        <v/>
      </c>
      <c r="P119" s="4"/>
      <c r="S119" s="18" t="str">
        <f t="shared" si="11"/>
        <v/>
      </c>
      <c r="U119" s="18" t="str">
        <f t="shared" si="8"/>
        <v/>
      </c>
      <c r="V119" s="18" t="str">
        <f t="shared" si="12"/>
        <v/>
      </c>
      <c r="W119" s="18" t="str">
        <f t="shared" si="13"/>
        <v/>
      </c>
    </row>
    <row r="120" spans="1:23" x14ac:dyDescent="0.25">
      <c r="A120" s="4"/>
      <c r="B120" s="37"/>
      <c r="C120" s="62"/>
      <c r="D120" s="40"/>
      <c r="E120" s="4"/>
      <c r="F120" s="4"/>
      <c r="G120" s="72" t="str">
        <f>IF($B120="", "", SUMIF(Recipes!$B$11:$B$5010, $B120, Recipes!$L$11:$L$5010))</f>
        <v/>
      </c>
      <c r="H120" s="73" t="str">
        <f t="shared" si="9"/>
        <v/>
      </c>
      <c r="I120" s="4"/>
      <c r="J120" s="78" t="str">
        <f>IF($B120="", "", SUMIF(Recipes!$B$11:$B$5010, $B120, Recipes!$O$11:$O$5010))</f>
        <v/>
      </c>
      <c r="K120" s="79" t="str">
        <f t="shared" si="10"/>
        <v/>
      </c>
      <c r="L120" s="4"/>
      <c r="M120" s="83" t="str">
        <f>IF($B120="", "", COUNTIF(Recipes!$B$11:$B$5010, $B120))</f>
        <v/>
      </c>
      <c r="N120" s="4"/>
      <c r="O120" s="86" t="str">
        <f>IF($B120="", "", IF(COUNTIF(Recipes!$AT$11:$AT$5010, CONCATENATE($B120, " - ", $Y$4))&gt;0, $Y$4, $Y$3))</f>
        <v/>
      </c>
      <c r="P120" s="4"/>
      <c r="S120" s="18" t="str">
        <f t="shared" si="11"/>
        <v/>
      </c>
      <c r="U120" s="18" t="str">
        <f t="shared" si="8"/>
        <v/>
      </c>
      <c r="V120" s="18" t="str">
        <f t="shared" si="12"/>
        <v/>
      </c>
      <c r="W120" s="18" t="str">
        <f t="shared" si="13"/>
        <v/>
      </c>
    </row>
    <row r="121" spans="1:23" x14ac:dyDescent="0.25">
      <c r="A121" s="4"/>
      <c r="B121" s="37"/>
      <c r="C121" s="62"/>
      <c r="D121" s="40"/>
      <c r="E121" s="4"/>
      <c r="F121" s="4"/>
      <c r="G121" s="72" t="str">
        <f>IF($B121="", "", SUMIF(Recipes!$B$11:$B$5010, $B121, Recipes!$L$11:$L$5010))</f>
        <v/>
      </c>
      <c r="H121" s="73" t="str">
        <f t="shared" si="9"/>
        <v/>
      </c>
      <c r="I121" s="4"/>
      <c r="J121" s="78" t="str">
        <f>IF($B121="", "", SUMIF(Recipes!$B$11:$B$5010, $B121, Recipes!$O$11:$O$5010))</f>
        <v/>
      </c>
      <c r="K121" s="79" t="str">
        <f t="shared" si="10"/>
        <v/>
      </c>
      <c r="L121" s="4"/>
      <c r="M121" s="83" t="str">
        <f>IF($B121="", "", COUNTIF(Recipes!$B$11:$B$5010, $B121))</f>
        <v/>
      </c>
      <c r="N121" s="4"/>
      <c r="O121" s="86" t="str">
        <f>IF($B121="", "", IF(COUNTIF(Recipes!$AT$11:$AT$5010, CONCATENATE($B121, " - ", $Y$4))&gt;0, $Y$4, $Y$3))</f>
        <v/>
      </c>
      <c r="P121" s="4"/>
      <c r="S121" s="18" t="str">
        <f t="shared" si="11"/>
        <v/>
      </c>
      <c r="U121" s="18" t="str">
        <f t="shared" si="8"/>
        <v/>
      </c>
      <c r="V121" s="18" t="str">
        <f t="shared" si="12"/>
        <v/>
      </c>
      <c r="W121" s="18" t="str">
        <f t="shared" si="13"/>
        <v/>
      </c>
    </row>
    <row r="122" spans="1:23" x14ac:dyDescent="0.25">
      <c r="A122" s="4"/>
      <c r="B122" s="37"/>
      <c r="C122" s="62"/>
      <c r="D122" s="40"/>
      <c r="E122" s="4"/>
      <c r="F122" s="4"/>
      <c r="G122" s="72" t="str">
        <f>IF($B122="", "", SUMIF(Recipes!$B$11:$B$5010, $B122, Recipes!$L$11:$L$5010))</f>
        <v/>
      </c>
      <c r="H122" s="73" t="str">
        <f t="shared" si="9"/>
        <v/>
      </c>
      <c r="I122" s="4"/>
      <c r="J122" s="78" t="str">
        <f>IF($B122="", "", SUMIF(Recipes!$B$11:$B$5010, $B122, Recipes!$O$11:$O$5010))</f>
        <v/>
      </c>
      <c r="K122" s="79" t="str">
        <f t="shared" si="10"/>
        <v/>
      </c>
      <c r="L122" s="4"/>
      <c r="M122" s="83" t="str">
        <f>IF($B122="", "", COUNTIF(Recipes!$B$11:$B$5010, $B122))</f>
        <v/>
      </c>
      <c r="N122" s="4"/>
      <c r="O122" s="86" t="str">
        <f>IF($B122="", "", IF(COUNTIF(Recipes!$AT$11:$AT$5010, CONCATENATE($B122, " - ", $Y$4))&gt;0, $Y$4, $Y$3))</f>
        <v/>
      </c>
      <c r="P122" s="4"/>
      <c r="S122" s="18" t="str">
        <f t="shared" si="11"/>
        <v/>
      </c>
      <c r="U122" s="18" t="str">
        <f t="shared" si="8"/>
        <v/>
      </c>
      <c r="V122" s="18" t="str">
        <f t="shared" si="12"/>
        <v/>
      </c>
      <c r="W122" s="18" t="str">
        <f t="shared" si="13"/>
        <v/>
      </c>
    </row>
    <row r="123" spans="1:23" x14ac:dyDescent="0.25">
      <c r="A123" s="4"/>
      <c r="B123" s="37"/>
      <c r="C123" s="62"/>
      <c r="D123" s="40"/>
      <c r="E123" s="4"/>
      <c r="F123" s="4"/>
      <c r="G123" s="72" t="str">
        <f>IF($B123="", "", SUMIF(Recipes!$B$11:$B$5010, $B123, Recipes!$L$11:$L$5010))</f>
        <v/>
      </c>
      <c r="H123" s="73" t="str">
        <f t="shared" si="9"/>
        <v/>
      </c>
      <c r="I123" s="4"/>
      <c r="J123" s="78" t="str">
        <f>IF($B123="", "", SUMIF(Recipes!$B$11:$B$5010, $B123, Recipes!$O$11:$O$5010))</f>
        <v/>
      </c>
      <c r="K123" s="79" t="str">
        <f t="shared" si="10"/>
        <v/>
      </c>
      <c r="L123" s="4"/>
      <c r="M123" s="83" t="str">
        <f>IF($B123="", "", COUNTIF(Recipes!$B$11:$B$5010, $B123))</f>
        <v/>
      </c>
      <c r="N123" s="4"/>
      <c r="O123" s="86" t="str">
        <f>IF($B123="", "", IF(COUNTIF(Recipes!$AT$11:$AT$5010, CONCATENATE($B123, " - ", $Y$4))&gt;0, $Y$4, $Y$3))</f>
        <v/>
      </c>
      <c r="P123" s="4"/>
      <c r="S123" s="18" t="str">
        <f t="shared" si="11"/>
        <v/>
      </c>
      <c r="U123" s="18" t="str">
        <f t="shared" si="8"/>
        <v/>
      </c>
      <c r="V123" s="18" t="str">
        <f t="shared" si="12"/>
        <v/>
      </c>
      <c r="W123" s="18" t="str">
        <f t="shared" si="13"/>
        <v/>
      </c>
    </row>
    <row r="124" spans="1:23" x14ac:dyDescent="0.25">
      <c r="A124" s="4"/>
      <c r="B124" s="37"/>
      <c r="C124" s="62"/>
      <c r="D124" s="40"/>
      <c r="E124" s="4"/>
      <c r="F124" s="4"/>
      <c r="G124" s="72" t="str">
        <f>IF($B124="", "", SUMIF(Recipes!$B$11:$B$5010, $B124, Recipes!$L$11:$L$5010))</f>
        <v/>
      </c>
      <c r="H124" s="73" t="str">
        <f t="shared" si="9"/>
        <v/>
      </c>
      <c r="I124" s="4"/>
      <c r="J124" s="78" t="str">
        <f>IF($B124="", "", SUMIF(Recipes!$B$11:$B$5010, $B124, Recipes!$O$11:$O$5010))</f>
        <v/>
      </c>
      <c r="K124" s="79" t="str">
        <f t="shared" si="10"/>
        <v/>
      </c>
      <c r="L124" s="4"/>
      <c r="M124" s="83" t="str">
        <f>IF($B124="", "", COUNTIF(Recipes!$B$11:$B$5010, $B124))</f>
        <v/>
      </c>
      <c r="N124" s="4"/>
      <c r="O124" s="86" t="str">
        <f>IF($B124="", "", IF(COUNTIF(Recipes!$AT$11:$AT$5010, CONCATENATE($B124, " - ", $Y$4))&gt;0, $Y$4, $Y$3))</f>
        <v/>
      </c>
      <c r="P124" s="4"/>
      <c r="S124" s="18" t="str">
        <f t="shared" si="11"/>
        <v/>
      </c>
      <c r="U124" s="18" t="str">
        <f t="shared" si="8"/>
        <v/>
      </c>
      <c r="V124" s="18" t="str">
        <f t="shared" si="12"/>
        <v/>
      </c>
      <c r="W124" s="18" t="str">
        <f t="shared" si="13"/>
        <v/>
      </c>
    </row>
    <row r="125" spans="1:23" x14ac:dyDescent="0.25">
      <c r="A125" s="4"/>
      <c r="B125" s="37"/>
      <c r="C125" s="62"/>
      <c r="D125" s="40"/>
      <c r="E125" s="4"/>
      <c r="F125" s="4"/>
      <c r="G125" s="72" t="str">
        <f>IF($B125="", "", SUMIF(Recipes!$B$11:$B$5010, $B125, Recipes!$L$11:$L$5010))</f>
        <v/>
      </c>
      <c r="H125" s="73" t="str">
        <f t="shared" si="9"/>
        <v/>
      </c>
      <c r="I125" s="4"/>
      <c r="J125" s="78" t="str">
        <f>IF($B125="", "", SUMIF(Recipes!$B$11:$B$5010, $B125, Recipes!$O$11:$O$5010))</f>
        <v/>
      </c>
      <c r="K125" s="79" t="str">
        <f t="shared" si="10"/>
        <v/>
      </c>
      <c r="L125" s="4"/>
      <c r="M125" s="83" t="str">
        <f>IF($B125="", "", COUNTIF(Recipes!$B$11:$B$5010, $B125))</f>
        <v/>
      </c>
      <c r="N125" s="4"/>
      <c r="O125" s="86" t="str">
        <f>IF($B125="", "", IF(COUNTIF(Recipes!$AT$11:$AT$5010, CONCATENATE($B125, " - ", $Y$4))&gt;0, $Y$4, $Y$3))</f>
        <v/>
      </c>
      <c r="P125" s="4"/>
      <c r="S125" s="18" t="str">
        <f t="shared" si="11"/>
        <v/>
      </c>
      <c r="U125" s="18" t="str">
        <f t="shared" si="8"/>
        <v/>
      </c>
      <c r="V125" s="18" t="str">
        <f t="shared" si="12"/>
        <v/>
      </c>
      <c r="W125" s="18" t="str">
        <f t="shared" si="13"/>
        <v/>
      </c>
    </row>
    <row r="126" spans="1:23" x14ac:dyDescent="0.25">
      <c r="A126" s="4"/>
      <c r="B126" s="37"/>
      <c r="C126" s="62"/>
      <c r="D126" s="40"/>
      <c r="E126" s="4"/>
      <c r="F126" s="4"/>
      <c r="G126" s="72" t="str">
        <f>IF($B126="", "", SUMIF(Recipes!$B$11:$B$5010, $B126, Recipes!$L$11:$L$5010))</f>
        <v/>
      </c>
      <c r="H126" s="73" t="str">
        <f t="shared" si="9"/>
        <v/>
      </c>
      <c r="I126" s="4"/>
      <c r="J126" s="78" t="str">
        <f>IF($B126="", "", SUMIF(Recipes!$B$11:$B$5010, $B126, Recipes!$O$11:$O$5010))</f>
        <v/>
      </c>
      <c r="K126" s="79" t="str">
        <f t="shared" si="10"/>
        <v/>
      </c>
      <c r="L126" s="4"/>
      <c r="M126" s="83" t="str">
        <f>IF($B126="", "", COUNTIF(Recipes!$B$11:$B$5010, $B126))</f>
        <v/>
      </c>
      <c r="N126" s="4"/>
      <c r="O126" s="86" t="str">
        <f>IF($B126="", "", IF(COUNTIF(Recipes!$AT$11:$AT$5010, CONCATENATE($B126, " - ", $Y$4))&gt;0, $Y$4, $Y$3))</f>
        <v/>
      </c>
      <c r="P126" s="4"/>
      <c r="S126" s="18" t="str">
        <f t="shared" si="11"/>
        <v/>
      </c>
      <c r="U126" s="18" t="str">
        <f t="shared" si="8"/>
        <v/>
      </c>
      <c r="V126" s="18" t="str">
        <f t="shared" si="12"/>
        <v/>
      </c>
      <c r="W126" s="18" t="str">
        <f t="shared" si="13"/>
        <v/>
      </c>
    </row>
    <row r="127" spans="1:23" x14ac:dyDescent="0.25">
      <c r="A127" s="4"/>
      <c r="B127" s="37"/>
      <c r="C127" s="62"/>
      <c r="D127" s="40"/>
      <c r="E127" s="4"/>
      <c r="F127" s="4"/>
      <c r="G127" s="72" t="str">
        <f>IF($B127="", "", SUMIF(Recipes!$B$11:$B$5010, $B127, Recipes!$L$11:$L$5010))</f>
        <v/>
      </c>
      <c r="H127" s="73" t="str">
        <f t="shared" si="9"/>
        <v/>
      </c>
      <c r="I127" s="4"/>
      <c r="J127" s="78" t="str">
        <f>IF($B127="", "", SUMIF(Recipes!$B$11:$B$5010, $B127, Recipes!$O$11:$O$5010))</f>
        <v/>
      </c>
      <c r="K127" s="79" t="str">
        <f t="shared" si="10"/>
        <v/>
      </c>
      <c r="L127" s="4"/>
      <c r="M127" s="83" t="str">
        <f>IF($B127="", "", COUNTIF(Recipes!$B$11:$B$5010, $B127))</f>
        <v/>
      </c>
      <c r="N127" s="4"/>
      <c r="O127" s="86" t="str">
        <f>IF($B127="", "", IF(COUNTIF(Recipes!$AT$11:$AT$5010, CONCATENATE($B127, " - ", $Y$4))&gt;0, $Y$4, $Y$3))</f>
        <v/>
      </c>
      <c r="P127" s="4"/>
      <c r="S127" s="18" t="str">
        <f t="shared" si="11"/>
        <v/>
      </c>
      <c r="U127" s="18" t="str">
        <f t="shared" si="8"/>
        <v/>
      </c>
      <c r="V127" s="18" t="str">
        <f t="shared" si="12"/>
        <v/>
      </c>
      <c r="W127" s="18" t="str">
        <f t="shared" si="13"/>
        <v/>
      </c>
    </row>
    <row r="128" spans="1:23" x14ac:dyDescent="0.25">
      <c r="A128" s="4"/>
      <c r="B128" s="37"/>
      <c r="C128" s="62"/>
      <c r="D128" s="40"/>
      <c r="E128" s="4"/>
      <c r="F128" s="4"/>
      <c r="G128" s="72" t="str">
        <f>IF($B128="", "", SUMIF(Recipes!$B$11:$B$5010, $B128, Recipes!$L$11:$L$5010))</f>
        <v/>
      </c>
      <c r="H128" s="73" t="str">
        <f t="shared" si="9"/>
        <v/>
      </c>
      <c r="I128" s="4"/>
      <c r="J128" s="78" t="str">
        <f>IF($B128="", "", SUMIF(Recipes!$B$11:$B$5010, $B128, Recipes!$O$11:$O$5010))</f>
        <v/>
      </c>
      <c r="K128" s="79" t="str">
        <f t="shared" si="10"/>
        <v/>
      </c>
      <c r="L128" s="4"/>
      <c r="M128" s="83" t="str">
        <f>IF($B128="", "", COUNTIF(Recipes!$B$11:$B$5010, $B128))</f>
        <v/>
      </c>
      <c r="N128" s="4"/>
      <c r="O128" s="86" t="str">
        <f>IF($B128="", "", IF(COUNTIF(Recipes!$AT$11:$AT$5010, CONCATENATE($B128, " - ", $Y$4))&gt;0, $Y$4, $Y$3))</f>
        <v/>
      </c>
      <c r="P128" s="4"/>
      <c r="S128" s="18" t="str">
        <f t="shared" si="11"/>
        <v/>
      </c>
      <c r="U128" s="18" t="str">
        <f t="shared" si="8"/>
        <v/>
      </c>
      <c r="V128" s="18" t="str">
        <f t="shared" si="12"/>
        <v/>
      </c>
      <c r="W128" s="18" t="str">
        <f t="shared" si="13"/>
        <v/>
      </c>
    </row>
    <row r="129" spans="1:23" x14ac:dyDescent="0.25">
      <c r="A129" s="4"/>
      <c r="B129" s="37"/>
      <c r="C129" s="62"/>
      <c r="D129" s="40"/>
      <c r="E129" s="4"/>
      <c r="F129" s="4"/>
      <c r="G129" s="72" t="str">
        <f>IF($B129="", "", SUMIF(Recipes!$B$11:$B$5010, $B129, Recipes!$L$11:$L$5010))</f>
        <v/>
      </c>
      <c r="H129" s="73" t="str">
        <f t="shared" si="9"/>
        <v/>
      </c>
      <c r="I129" s="4"/>
      <c r="J129" s="78" t="str">
        <f>IF($B129="", "", SUMIF(Recipes!$B$11:$B$5010, $B129, Recipes!$O$11:$O$5010))</f>
        <v/>
      </c>
      <c r="K129" s="79" t="str">
        <f t="shared" si="10"/>
        <v/>
      </c>
      <c r="L129" s="4"/>
      <c r="M129" s="83" t="str">
        <f>IF($B129="", "", COUNTIF(Recipes!$B$11:$B$5010, $B129))</f>
        <v/>
      </c>
      <c r="N129" s="4"/>
      <c r="O129" s="86" t="str">
        <f>IF($B129="", "", IF(COUNTIF(Recipes!$AT$11:$AT$5010, CONCATENATE($B129, " - ", $Y$4))&gt;0, $Y$4, $Y$3))</f>
        <v/>
      </c>
      <c r="P129" s="4"/>
      <c r="S129" s="18" t="str">
        <f t="shared" si="11"/>
        <v/>
      </c>
      <c r="U129" s="18" t="str">
        <f t="shared" si="8"/>
        <v/>
      </c>
      <c r="V129" s="18" t="str">
        <f t="shared" si="12"/>
        <v/>
      </c>
      <c r="W129" s="18" t="str">
        <f t="shared" si="13"/>
        <v/>
      </c>
    </row>
    <row r="130" spans="1:23" x14ac:dyDescent="0.25">
      <c r="A130" s="4"/>
      <c r="B130" s="37"/>
      <c r="C130" s="62"/>
      <c r="D130" s="40"/>
      <c r="E130" s="4"/>
      <c r="F130" s="4"/>
      <c r="G130" s="72" t="str">
        <f>IF($B130="", "", SUMIF(Recipes!$B$11:$B$5010, $B130, Recipes!$L$11:$L$5010))</f>
        <v/>
      </c>
      <c r="H130" s="73" t="str">
        <f t="shared" si="9"/>
        <v/>
      </c>
      <c r="I130" s="4"/>
      <c r="J130" s="78" t="str">
        <f>IF($B130="", "", SUMIF(Recipes!$B$11:$B$5010, $B130, Recipes!$O$11:$O$5010))</f>
        <v/>
      </c>
      <c r="K130" s="79" t="str">
        <f t="shared" si="10"/>
        <v/>
      </c>
      <c r="L130" s="4"/>
      <c r="M130" s="83" t="str">
        <f>IF($B130="", "", COUNTIF(Recipes!$B$11:$B$5010, $B130))</f>
        <v/>
      </c>
      <c r="N130" s="4"/>
      <c r="O130" s="86" t="str">
        <f>IF($B130="", "", IF(COUNTIF(Recipes!$AT$11:$AT$5010, CONCATENATE($B130, " - ", $Y$4))&gt;0, $Y$4, $Y$3))</f>
        <v/>
      </c>
      <c r="P130" s="4"/>
      <c r="S130" s="18" t="str">
        <f t="shared" si="11"/>
        <v/>
      </c>
      <c r="U130" s="18" t="str">
        <f t="shared" si="8"/>
        <v/>
      </c>
      <c r="V130" s="18" t="str">
        <f t="shared" si="12"/>
        <v/>
      </c>
      <c r="W130" s="18" t="str">
        <f t="shared" si="13"/>
        <v/>
      </c>
    </row>
    <row r="131" spans="1:23" x14ac:dyDescent="0.25">
      <c r="A131" s="4"/>
      <c r="B131" s="37"/>
      <c r="C131" s="62"/>
      <c r="D131" s="40"/>
      <c r="E131" s="4"/>
      <c r="F131" s="4"/>
      <c r="G131" s="72" t="str">
        <f>IF($B131="", "", SUMIF(Recipes!$B$11:$B$5010, $B131, Recipes!$L$11:$L$5010))</f>
        <v/>
      </c>
      <c r="H131" s="73" t="str">
        <f t="shared" si="9"/>
        <v/>
      </c>
      <c r="I131" s="4"/>
      <c r="J131" s="78" t="str">
        <f>IF($B131="", "", SUMIF(Recipes!$B$11:$B$5010, $B131, Recipes!$O$11:$O$5010))</f>
        <v/>
      </c>
      <c r="K131" s="79" t="str">
        <f t="shared" si="10"/>
        <v/>
      </c>
      <c r="L131" s="4"/>
      <c r="M131" s="83" t="str">
        <f>IF($B131="", "", COUNTIF(Recipes!$B$11:$B$5010, $B131))</f>
        <v/>
      </c>
      <c r="N131" s="4"/>
      <c r="O131" s="86" t="str">
        <f>IF($B131="", "", IF(COUNTIF(Recipes!$AT$11:$AT$5010, CONCATENATE($B131, " - ", $Y$4))&gt;0, $Y$4, $Y$3))</f>
        <v/>
      </c>
      <c r="P131" s="4"/>
      <c r="S131" s="18" t="str">
        <f t="shared" si="11"/>
        <v/>
      </c>
      <c r="U131" s="18" t="str">
        <f t="shared" si="8"/>
        <v/>
      </c>
      <c r="V131" s="18" t="str">
        <f t="shared" si="12"/>
        <v/>
      </c>
      <c r="W131" s="18" t="str">
        <f t="shared" si="13"/>
        <v/>
      </c>
    </row>
    <row r="132" spans="1:23" x14ac:dyDescent="0.25">
      <c r="A132" s="4"/>
      <c r="B132" s="37"/>
      <c r="C132" s="62"/>
      <c r="D132" s="40"/>
      <c r="E132" s="4"/>
      <c r="F132" s="4"/>
      <c r="G132" s="72" t="str">
        <f>IF($B132="", "", SUMIF(Recipes!$B$11:$B$5010, $B132, Recipes!$L$11:$L$5010))</f>
        <v/>
      </c>
      <c r="H132" s="73" t="str">
        <f t="shared" si="9"/>
        <v/>
      </c>
      <c r="I132" s="4"/>
      <c r="J132" s="78" t="str">
        <f>IF($B132="", "", SUMIF(Recipes!$B$11:$B$5010, $B132, Recipes!$O$11:$O$5010))</f>
        <v/>
      </c>
      <c r="K132" s="79" t="str">
        <f t="shared" si="10"/>
        <v/>
      </c>
      <c r="L132" s="4"/>
      <c r="M132" s="83" t="str">
        <f>IF($B132="", "", COUNTIF(Recipes!$B$11:$B$5010, $B132))</f>
        <v/>
      </c>
      <c r="N132" s="4"/>
      <c r="O132" s="86" t="str">
        <f>IF($B132="", "", IF(COUNTIF(Recipes!$AT$11:$AT$5010, CONCATENATE($B132, " - ", $Y$4))&gt;0, $Y$4, $Y$3))</f>
        <v/>
      </c>
      <c r="P132" s="4"/>
      <c r="S132" s="18" t="str">
        <f t="shared" si="11"/>
        <v/>
      </c>
      <c r="U132" s="18" t="str">
        <f t="shared" si="8"/>
        <v/>
      </c>
      <c r="V132" s="18" t="str">
        <f t="shared" si="12"/>
        <v/>
      </c>
      <c r="W132" s="18" t="str">
        <f t="shared" si="13"/>
        <v/>
      </c>
    </row>
    <row r="133" spans="1:23" x14ac:dyDescent="0.25">
      <c r="A133" s="4"/>
      <c r="B133" s="37"/>
      <c r="C133" s="62"/>
      <c r="D133" s="40"/>
      <c r="E133" s="4"/>
      <c r="F133" s="4"/>
      <c r="G133" s="72" t="str">
        <f>IF($B133="", "", SUMIF(Recipes!$B$11:$B$5010, $B133, Recipes!$L$11:$L$5010))</f>
        <v/>
      </c>
      <c r="H133" s="73" t="str">
        <f t="shared" si="9"/>
        <v/>
      </c>
      <c r="I133" s="4"/>
      <c r="J133" s="78" t="str">
        <f>IF($B133="", "", SUMIF(Recipes!$B$11:$B$5010, $B133, Recipes!$O$11:$O$5010))</f>
        <v/>
      </c>
      <c r="K133" s="79" t="str">
        <f t="shared" si="10"/>
        <v/>
      </c>
      <c r="L133" s="4"/>
      <c r="M133" s="83" t="str">
        <f>IF($B133="", "", COUNTIF(Recipes!$B$11:$B$5010, $B133))</f>
        <v/>
      </c>
      <c r="N133" s="4"/>
      <c r="O133" s="86" t="str">
        <f>IF($B133="", "", IF(COUNTIF(Recipes!$AT$11:$AT$5010, CONCATENATE($B133, " - ", $Y$4))&gt;0, $Y$4, $Y$3))</f>
        <v/>
      </c>
      <c r="P133" s="4"/>
      <c r="S133" s="18" t="str">
        <f t="shared" si="11"/>
        <v/>
      </c>
      <c r="U133" s="18" t="str">
        <f t="shared" si="8"/>
        <v/>
      </c>
      <c r="V133" s="18" t="str">
        <f t="shared" si="12"/>
        <v/>
      </c>
      <c r="W133" s="18" t="str">
        <f t="shared" si="13"/>
        <v/>
      </c>
    </row>
    <row r="134" spans="1:23" x14ac:dyDescent="0.25">
      <c r="A134" s="4"/>
      <c r="B134" s="37"/>
      <c r="C134" s="62"/>
      <c r="D134" s="40"/>
      <c r="E134" s="4"/>
      <c r="F134" s="4"/>
      <c r="G134" s="72" t="str">
        <f>IF($B134="", "", SUMIF(Recipes!$B$11:$B$5010, $B134, Recipes!$L$11:$L$5010))</f>
        <v/>
      </c>
      <c r="H134" s="73" t="str">
        <f t="shared" si="9"/>
        <v/>
      </c>
      <c r="I134" s="4"/>
      <c r="J134" s="78" t="str">
        <f>IF($B134="", "", SUMIF(Recipes!$B$11:$B$5010, $B134, Recipes!$O$11:$O$5010))</f>
        <v/>
      </c>
      <c r="K134" s="79" t="str">
        <f t="shared" si="10"/>
        <v/>
      </c>
      <c r="L134" s="4"/>
      <c r="M134" s="83" t="str">
        <f>IF($B134="", "", COUNTIF(Recipes!$B$11:$B$5010, $B134))</f>
        <v/>
      </c>
      <c r="N134" s="4"/>
      <c r="O134" s="86" t="str">
        <f>IF($B134="", "", IF(COUNTIF(Recipes!$AT$11:$AT$5010, CONCATENATE($B134, " - ", $Y$4))&gt;0, $Y$4, $Y$3))</f>
        <v/>
      </c>
      <c r="P134" s="4"/>
      <c r="S134" s="18" t="str">
        <f t="shared" si="11"/>
        <v/>
      </c>
      <c r="U134" s="18" t="str">
        <f t="shared" si="8"/>
        <v/>
      </c>
      <c r="V134" s="18" t="str">
        <f t="shared" si="12"/>
        <v/>
      </c>
      <c r="W134" s="18" t="str">
        <f t="shared" si="13"/>
        <v/>
      </c>
    </row>
    <row r="135" spans="1:23" x14ac:dyDescent="0.25">
      <c r="A135" s="4"/>
      <c r="B135" s="37"/>
      <c r="C135" s="62"/>
      <c r="D135" s="40"/>
      <c r="E135" s="4"/>
      <c r="F135" s="4"/>
      <c r="G135" s="72" t="str">
        <f>IF($B135="", "", SUMIF(Recipes!$B$11:$B$5010, $B135, Recipes!$L$11:$L$5010))</f>
        <v/>
      </c>
      <c r="H135" s="73" t="str">
        <f t="shared" si="9"/>
        <v/>
      </c>
      <c r="I135" s="4"/>
      <c r="J135" s="78" t="str">
        <f>IF($B135="", "", SUMIF(Recipes!$B$11:$B$5010, $B135, Recipes!$O$11:$O$5010))</f>
        <v/>
      </c>
      <c r="K135" s="79" t="str">
        <f t="shared" si="10"/>
        <v/>
      </c>
      <c r="L135" s="4"/>
      <c r="M135" s="83" t="str">
        <f>IF($B135="", "", COUNTIF(Recipes!$B$11:$B$5010, $B135))</f>
        <v/>
      </c>
      <c r="N135" s="4"/>
      <c r="O135" s="86" t="str">
        <f>IF($B135="", "", IF(COUNTIF(Recipes!$AT$11:$AT$5010, CONCATENATE($B135, " - ", $Y$4))&gt;0, $Y$4, $Y$3))</f>
        <v/>
      </c>
      <c r="P135" s="4"/>
      <c r="S135" s="18" t="str">
        <f t="shared" si="11"/>
        <v/>
      </c>
      <c r="U135" s="18" t="str">
        <f t="shared" si="8"/>
        <v/>
      </c>
      <c r="V135" s="18" t="str">
        <f t="shared" si="12"/>
        <v/>
      </c>
      <c r="W135" s="18" t="str">
        <f t="shared" si="13"/>
        <v/>
      </c>
    </row>
    <row r="136" spans="1:23" x14ac:dyDescent="0.25">
      <c r="A136" s="4"/>
      <c r="B136" s="37"/>
      <c r="C136" s="62"/>
      <c r="D136" s="40"/>
      <c r="E136" s="4"/>
      <c r="F136" s="4"/>
      <c r="G136" s="72" t="str">
        <f>IF($B136="", "", SUMIF(Recipes!$B$11:$B$5010, $B136, Recipes!$L$11:$L$5010))</f>
        <v/>
      </c>
      <c r="H136" s="73" t="str">
        <f t="shared" si="9"/>
        <v/>
      </c>
      <c r="I136" s="4"/>
      <c r="J136" s="78" t="str">
        <f>IF($B136="", "", SUMIF(Recipes!$B$11:$B$5010, $B136, Recipes!$O$11:$O$5010))</f>
        <v/>
      </c>
      <c r="K136" s="79" t="str">
        <f t="shared" si="10"/>
        <v/>
      </c>
      <c r="L136" s="4"/>
      <c r="M136" s="83" t="str">
        <f>IF($B136="", "", COUNTIF(Recipes!$B$11:$B$5010, $B136))</f>
        <v/>
      </c>
      <c r="N136" s="4"/>
      <c r="O136" s="86" t="str">
        <f>IF($B136="", "", IF(COUNTIF(Recipes!$AT$11:$AT$5010, CONCATENATE($B136, " - ", $Y$4))&gt;0, $Y$4, $Y$3))</f>
        <v/>
      </c>
      <c r="P136" s="4"/>
      <c r="S136" s="18" t="str">
        <f t="shared" si="11"/>
        <v/>
      </c>
      <c r="U136" s="18" t="str">
        <f t="shared" si="8"/>
        <v/>
      </c>
      <c r="V136" s="18" t="str">
        <f t="shared" si="12"/>
        <v/>
      </c>
      <c r="W136" s="18" t="str">
        <f t="shared" si="13"/>
        <v/>
      </c>
    </row>
    <row r="137" spans="1:23" x14ac:dyDescent="0.25">
      <c r="A137" s="4"/>
      <c r="B137" s="37"/>
      <c r="C137" s="62"/>
      <c r="D137" s="40"/>
      <c r="E137" s="4"/>
      <c r="F137" s="4"/>
      <c r="G137" s="72" t="str">
        <f>IF($B137="", "", SUMIF(Recipes!$B$11:$B$5010, $B137, Recipes!$L$11:$L$5010))</f>
        <v/>
      </c>
      <c r="H137" s="73" t="str">
        <f t="shared" si="9"/>
        <v/>
      </c>
      <c r="I137" s="4"/>
      <c r="J137" s="78" t="str">
        <f>IF($B137="", "", SUMIF(Recipes!$B$11:$B$5010, $B137, Recipes!$O$11:$O$5010))</f>
        <v/>
      </c>
      <c r="K137" s="79" t="str">
        <f t="shared" si="10"/>
        <v/>
      </c>
      <c r="L137" s="4"/>
      <c r="M137" s="83" t="str">
        <f>IF($B137="", "", COUNTIF(Recipes!$B$11:$B$5010, $B137))</f>
        <v/>
      </c>
      <c r="N137" s="4"/>
      <c r="O137" s="86" t="str">
        <f>IF($B137="", "", IF(COUNTIF(Recipes!$AT$11:$AT$5010, CONCATENATE($B137, " - ", $Y$4))&gt;0, $Y$4, $Y$3))</f>
        <v/>
      </c>
      <c r="P137" s="4"/>
      <c r="S137" s="18" t="str">
        <f t="shared" si="11"/>
        <v/>
      </c>
      <c r="U137" s="18" t="str">
        <f t="shared" si="8"/>
        <v/>
      </c>
      <c r="V137" s="18" t="str">
        <f t="shared" si="12"/>
        <v/>
      </c>
      <c r="W137" s="18" t="str">
        <f t="shared" si="13"/>
        <v/>
      </c>
    </row>
    <row r="138" spans="1:23" x14ac:dyDescent="0.25">
      <c r="A138" s="4"/>
      <c r="B138" s="37"/>
      <c r="C138" s="62"/>
      <c r="D138" s="40"/>
      <c r="E138" s="4"/>
      <c r="F138" s="4"/>
      <c r="G138" s="72" t="str">
        <f>IF($B138="", "", SUMIF(Recipes!$B$11:$B$5010, $B138, Recipes!$L$11:$L$5010))</f>
        <v/>
      </c>
      <c r="H138" s="73" t="str">
        <f t="shared" si="9"/>
        <v/>
      </c>
      <c r="I138" s="4"/>
      <c r="J138" s="78" t="str">
        <f>IF($B138="", "", SUMIF(Recipes!$B$11:$B$5010, $B138, Recipes!$O$11:$O$5010))</f>
        <v/>
      </c>
      <c r="K138" s="79" t="str">
        <f t="shared" si="10"/>
        <v/>
      </c>
      <c r="L138" s="4"/>
      <c r="M138" s="83" t="str">
        <f>IF($B138="", "", COUNTIF(Recipes!$B$11:$B$5010, $B138))</f>
        <v/>
      </c>
      <c r="N138" s="4"/>
      <c r="O138" s="86" t="str">
        <f>IF($B138="", "", IF(COUNTIF(Recipes!$AT$11:$AT$5010, CONCATENATE($B138, " - ", $Y$4))&gt;0, $Y$4, $Y$3))</f>
        <v/>
      </c>
      <c r="P138" s="4"/>
      <c r="S138" s="18" t="str">
        <f t="shared" si="11"/>
        <v/>
      </c>
      <c r="U138" s="18" t="str">
        <f t="shared" si="8"/>
        <v/>
      </c>
      <c r="V138" s="18" t="str">
        <f t="shared" si="12"/>
        <v/>
      </c>
      <c r="W138" s="18" t="str">
        <f t="shared" si="13"/>
        <v/>
      </c>
    </row>
    <row r="139" spans="1:23" x14ac:dyDescent="0.25">
      <c r="A139" s="4"/>
      <c r="B139" s="37"/>
      <c r="C139" s="62"/>
      <c r="D139" s="40"/>
      <c r="E139" s="4"/>
      <c r="F139" s="4"/>
      <c r="G139" s="72" t="str">
        <f>IF($B139="", "", SUMIF(Recipes!$B$11:$B$5010, $B139, Recipes!$L$11:$L$5010))</f>
        <v/>
      </c>
      <c r="H139" s="73" t="str">
        <f t="shared" si="9"/>
        <v/>
      </c>
      <c r="I139" s="4"/>
      <c r="J139" s="78" t="str">
        <f>IF($B139="", "", SUMIF(Recipes!$B$11:$B$5010, $B139, Recipes!$O$11:$O$5010))</f>
        <v/>
      </c>
      <c r="K139" s="79" t="str">
        <f t="shared" si="10"/>
        <v/>
      </c>
      <c r="L139" s="4"/>
      <c r="M139" s="83" t="str">
        <f>IF($B139="", "", COUNTIF(Recipes!$B$11:$B$5010, $B139))</f>
        <v/>
      </c>
      <c r="N139" s="4"/>
      <c r="O139" s="86" t="str">
        <f>IF($B139="", "", IF(COUNTIF(Recipes!$AT$11:$AT$5010, CONCATENATE($B139, " - ", $Y$4))&gt;0, $Y$4, $Y$3))</f>
        <v/>
      </c>
      <c r="P139" s="4"/>
      <c r="S139" s="18" t="str">
        <f t="shared" si="11"/>
        <v/>
      </c>
      <c r="U139" s="18" t="str">
        <f t="shared" ref="U139:U202" si="14">IF($S139="", "", IF(AND(U$5="X", B139=""), $S$6, IF(AND(NOT(B139=""), COUNTIF($B139:$B388, B139)&gt;1), $S$7, "")))</f>
        <v/>
      </c>
      <c r="V139" s="18" t="str">
        <f t="shared" si="12"/>
        <v/>
      </c>
      <c r="W139" s="18" t="str">
        <f t="shared" si="13"/>
        <v/>
      </c>
    </row>
    <row r="140" spans="1:23" x14ac:dyDescent="0.25">
      <c r="A140" s="4"/>
      <c r="B140" s="37"/>
      <c r="C140" s="62"/>
      <c r="D140" s="40"/>
      <c r="E140" s="4"/>
      <c r="F140" s="4"/>
      <c r="G140" s="72" t="str">
        <f>IF($B140="", "", SUMIF(Recipes!$B$11:$B$5010, $B140, Recipes!$L$11:$L$5010))</f>
        <v/>
      </c>
      <c r="H140" s="73" t="str">
        <f t="shared" ref="H140:H203" si="15">IF($G140="", "", IFERROR(ROUND($G140/$C140, 0), ""))</f>
        <v/>
      </c>
      <c r="I140" s="4"/>
      <c r="J140" s="78" t="str">
        <f>IF($B140="", "", SUMIF(Recipes!$B$11:$B$5010, $B140, Recipes!$O$11:$O$5010))</f>
        <v/>
      </c>
      <c r="K140" s="79" t="str">
        <f t="shared" ref="K140:K203" si="16">IF($J140="", "", IFERROR(ROUND($J140/$C140, 2), ""))</f>
        <v/>
      </c>
      <c r="L140" s="4"/>
      <c r="M140" s="83" t="str">
        <f>IF($B140="", "", COUNTIF(Recipes!$B$11:$B$5010, $B140))</f>
        <v/>
      </c>
      <c r="N140" s="4"/>
      <c r="O140" s="86" t="str">
        <f>IF($B140="", "", IF(COUNTIF(Recipes!$AT$11:$AT$5010, CONCATENATE($B140, " - ", $Y$4))&gt;0, $Y$4, $Y$3))</f>
        <v/>
      </c>
      <c r="P140" s="4"/>
      <c r="S140" s="18" t="str">
        <f t="shared" ref="S140:S203" si="17">IF(COUNTIF($B140:$D140, "")=3, "", "X")</f>
        <v/>
      </c>
      <c r="U140" s="18" t="str">
        <f t="shared" si="14"/>
        <v/>
      </c>
      <c r="V140" s="18" t="str">
        <f t="shared" ref="V140:V203" si="18">IF($S140="", "", IF(AND(V$5="X", C140=""), $S$6, IF(AND(NOT(C140=""), ISNUMBER(C140)=FALSE), $S$7, "")))</f>
        <v/>
      </c>
      <c r="W140" s="18" t="str">
        <f t="shared" ref="W140:W203" si="19">IF($S140="", "", IF(AND(W$5="X", D140=""), $S$6, ""))</f>
        <v/>
      </c>
    </row>
    <row r="141" spans="1:23" x14ac:dyDescent="0.25">
      <c r="A141" s="4"/>
      <c r="B141" s="37"/>
      <c r="C141" s="62"/>
      <c r="D141" s="40"/>
      <c r="E141" s="4"/>
      <c r="F141" s="4"/>
      <c r="G141" s="72" t="str">
        <f>IF($B141="", "", SUMIF(Recipes!$B$11:$B$5010, $B141, Recipes!$L$11:$L$5010))</f>
        <v/>
      </c>
      <c r="H141" s="73" t="str">
        <f t="shared" si="15"/>
        <v/>
      </c>
      <c r="I141" s="4"/>
      <c r="J141" s="78" t="str">
        <f>IF($B141="", "", SUMIF(Recipes!$B$11:$B$5010, $B141, Recipes!$O$11:$O$5010))</f>
        <v/>
      </c>
      <c r="K141" s="79" t="str">
        <f t="shared" si="16"/>
        <v/>
      </c>
      <c r="L141" s="4"/>
      <c r="M141" s="83" t="str">
        <f>IF($B141="", "", COUNTIF(Recipes!$B$11:$B$5010, $B141))</f>
        <v/>
      </c>
      <c r="N141" s="4"/>
      <c r="O141" s="86" t="str">
        <f>IF($B141="", "", IF(COUNTIF(Recipes!$AT$11:$AT$5010, CONCATENATE($B141, " - ", $Y$4))&gt;0, $Y$4, $Y$3))</f>
        <v/>
      </c>
      <c r="P141" s="4"/>
      <c r="S141" s="18" t="str">
        <f t="shared" si="17"/>
        <v/>
      </c>
      <c r="U141" s="18" t="str">
        <f t="shared" si="14"/>
        <v/>
      </c>
      <c r="V141" s="18" t="str">
        <f t="shared" si="18"/>
        <v/>
      </c>
      <c r="W141" s="18" t="str">
        <f t="shared" si="19"/>
        <v/>
      </c>
    </row>
    <row r="142" spans="1:23" x14ac:dyDescent="0.25">
      <c r="A142" s="4"/>
      <c r="B142" s="37"/>
      <c r="C142" s="62"/>
      <c r="D142" s="40"/>
      <c r="E142" s="4"/>
      <c r="F142" s="4"/>
      <c r="G142" s="72" t="str">
        <f>IF($B142="", "", SUMIF(Recipes!$B$11:$B$5010, $B142, Recipes!$L$11:$L$5010))</f>
        <v/>
      </c>
      <c r="H142" s="73" t="str">
        <f t="shared" si="15"/>
        <v/>
      </c>
      <c r="I142" s="4"/>
      <c r="J142" s="78" t="str">
        <f>IF($B142="", "", SUMIF(Recipes!$B$11:$B$5010, $B142, Recipes!$O$11:$O$5010))</f>
        <v/>
      </c>
      <c r="K142" s="79" t="str">
        <f t="shared" si="16"/>
        <v/>
      </c>
      <c r="L142" s="4"/>
      <c r="M142" s="83" t="str">
        <f>IF($B142="", "", COUNTIF(Recipes!$B$11:$B$5010, $B142))</f>
        <v/>
      </c>
      <c r="N142" s="4"/>
      <c r="O142" s="86" t="str">
        <f>IF($B142="", "", IF(COUNTIF(Recipes!$AT$11:$AT$5010, CONCATENATE($B142, " - ", $Y$4))&gt;0, $Y$4, $Y$3))</f>
        <v/>
      </c>
      <c r="P142" s="4"/>
      <c r="S142" s="18" t="str">
        <f t="shared" si="17"/>
        <v/>
      </c>
      <c r="U142" s="18" t="str">
        <f t="shared" si="14"/>
        <v/>
      </c>
      <c r="V142" s="18" t="str">
        <f t="shared" si="18"/>
        <v/>
      </c>
      <c r="W142" s="18" t="str">
        <f t="shared" si="19"/>
        <v/>
      </c>
    </row>
    <row r="143" spans="1:23" x14ac:dyDescent="0.25">
      <c r="A143" s="4"/>
      <c r="B143" s="37"/>
      <c r="C143" s="62"/>
      <c r="D143" s="40"/>
      <c r="E143" s="4"/>
      <c r="F143" s="4"/>
      <c r="G143" s="72" t="str">
        <f>IF($B143="", "", SUMIF(Recipes!$B$11:$B$5010, $B143, Recipes!$L$11:$L$5010))</f>
        <v/>
      </c>
      <c r="H143" s="73" t="str">
        <f t="shared" si="15"/>
        <v/>
      </c>
      <c r="I143" s="4"/>
      <c r="J143" s="78" t="str">
        <f>IF($B143="", "", SUMIF(Recipes!$B$11:$B$5010, $B143, Recipes!$O$11:$O$5010))</f>
        <v/>
      </c>
      <c r="K143" s="79" t="str">
        <f t="shared" si="16"/>
        <v/>
      </c>
      <c r="L143" s="4"/>
      <c r="M143" s="83" t="str">
        <f>IF($B143="", "", COUNTIF(Recipes!$B$11:$B$5010, $B143))</f>
        <v/>
      </c>
      <c r="N143" s="4"/>
      <c r="O143" s="86" t="str">
        <f>IF($B143="", "", IF(COUNTIF(Recipes!$AT$11:$AT$5010, CONCATENATE($B143, " - ", $Y$4))&gt;0, $Y$4, $Y$3))</f>
        <v/>
      </c>
      <c r="P143" s="4"/>
      <c r="S143" s="18" t="str">
        <f t="shared" si="17"/>
        <v/>
      </c>
      <c r="U143" s="18" t="str">
        <f t="shared" si="14"/>
        <v/>
      </c>
      <c r="V143" s="18" t="str">
        <f t="shared" si="18"/>
        <v/>
      </c>
      <c r="W143" s="18" t="str">
        <f t="shared" si="19"/>
        <v/>
      </c>
    </row>
    <row r="144" spans="1:23" x14ac:dyDescent="0.25">
      <c r="A144" s="4"/>
      <c r="B144" s="37"/>
      <c r="C144" s="62"/>
      <c r="D144" s="40"/>
      <c r="E144" s="4"/>
      <c r="F144" s="4"/>
      <c r="G144" s="72" t="str">
        <f>IF($B144="", "", SUMIF(Recipes!$B$11:$B$5010, $B144, Recipes!$L$11:$L$5010))</f>
        <v/>
      </c>
      <c r="H144" s="73" t="str">
        <f t="shared" si="15"/>
        <v/>
      </c>
      <c r="I144" s="4"/>
      <c r="J144" s="78" t="str">
        <f>IF($B144="", "", SUMIF(Recipes!$B$11:$B$5010, $B144, Recipes!$O$11:$O$5010))</f>
        <v/>
      </c>
      <c r="K144" s="79" t="str">
        <f t="shared" si="16"/>
        <v/>
      </c>
      <c r="L144" s="4"/>
      <c r="M144" s="83" t="str">
        <f>IF($B144="", "", COUNTIF(Recipes!$B$11:$B$5010, $B144))</f>
        <v/>
      </c>
      <c r="N144" s="4"/>
      <c r="O144" s="86" t="str">
        <f>IF($B144="", "", IF(COUNTIF(Recipes!$AT$11:$AT$5010, CONCATENATE($B144, " - ", $Y$4))&gt;0, $Y$4, $Y$3))</f>
        <v/>
      </c>
      <c r="P144" s="4"/>
      <c r="S144" s="18" t="str">
        <f t="shared" si="17"/>
        <v/>
      </c>
      <c r="U144" s="18" t="str">
        <f t="shared" si="14"/>
        <v/>
      </c>
      <c r="V144" s="18" t="str">
        <f t="shared" si="18"/>
        <v/>
      </c>
      <c r="W144" s="18" t="str">
        <f t="shared" si="19"/>
        <v/>
      </c>
    </row>
    <row r="145" spans="1:23" x14ac:dyDescent="0.25">
      <c r="A145" s="4"/>
      <c r="B145" s="37"/>
      <c r="C145" s="62"/>
      <c r="D145" s="40"/>
      <c r="E145" s="4"/>
      <c r="F145" s="4"/>
      <c r="G145" s="72" t="str">
        <f>IF($B145="", "", SUMIF(Recipes!$B$11:$B$5010, $B145, Recipes!$L$11:$L$5010))</f>
        <v/>
      </c>
      <c r="H145" s="73" t="str">
        <f t="shared" si="15"/>
        <v/>
      </c>
      <c r="I145" s="4"/>
      <c r="J145" s="78" t="str">
        <f>IF($B145="", "", SUMIF(Recipes!$B$11:$B$5010, $B145, Recipes!$O$11:$O$5010))</f>
        <v/>
      </c>
      <c r="K145" s="79" t="str">
        <f t="shared" si="16"/>
        <v/>
      </c>
      <c r="L145" s="4"/>
      <c r="M145" s="83" t="str">
        <f>IF($B145="", "", COUNTIF(Recipes!$B$11:$B$5010, $B145))</f>
        <v/>
      </c>
      <c r="N145" s="4"/>
      <c r="O145" s="86" t="str">
        <f>IF($B145="", "", IF(COUNTIF(Recipes!$AT$11:$AT$5010, CONCATENATE($B145, " - ", $Y$4))&gt;0, $Y$4, $Y$3))</f>
        <v/>
      </c>
      <c r="P145" s="4"/>
      <c r="S145" s="18" t="str">
        <f t="shared" si="17"/>
        <v/>
      </c>
      <c r="U145" s="18" t="str">
        <f t="shared" si="14"/>
        <v/>
      </c>
      <c r="V145" s="18" t="str">
        <f t="shared" si="18"/>
        <v/>
      </c>
      <c r="W145" s="18" t="str">
        <f t="shared" si="19"/>
        <v/>
      </c>
    </row>
    <row r="146" spans="1:23" x14ac:dyDescent="0.25">
      <c r="A146" s="4"/>
      <c r="B146" s="37"/>
      <c r="C146" s="62"/>
      <c r="D146" s="40"/>
      <c r="E146" s="4"/>
      <c r="F146" s="4"/>
      <c r="G146" s="72" t="str">
        <f>IF($B146="", "", SUMIF(Recipes!$B$11:$B$5010, $B146, Recipes!$L$11:$L$5010))</f>
        <v/>
      </c>
      <c r="H146" s="73" t="str">
        <f t="shared" si="15"/>
        <v/>
      </c>
      <c r="I146" s="4"/>
      <c r="J146" s="78" t="str">
        <f>IF($B146="", "", SUMIF(Recipes!$B$11:$B$5010, $B146, Recipes!$O$11:$O$5010))</f>
        <v/>
      </c>
      <c r="K146" s="79" t="str">
        <f t="shared" si="16"/>
        <v/>
      </c>
      <c r="L146" s="4"/>
      <c r="M146" s="83" t="str">
        <f>IF($B146="", "", COUNTIF(Recipes!$B$11:$B$5010, $B146))</f>
        <v/>
      </c>
      <c r="N146" s="4"/>
      <c r="O146" s="86" t="str">
        <f>IF($B146="", "", IF(COUNTIF(Recipes!$AT$11:$AT$5010, CONCATENATE($B146, " - ", $Y$4))&gt;0, $Y$4, $Y$3))</f>
        <v/>
      </c>
      <c r="P146" s="4"/>
      <c r="S146" s="18" t="str">
        <f t="shared" si="17"/>
        <v/>
      </c>
      <c r="U146" s="18" t="str">
        <f t="shared" si="14"/>
        <v/>
      </c>
      <c r="V146" s="18" t="str">
        <f t="shared" si="18"/>
        <v/>
      </c>
      <c r="W146" s="18" t="str">
        <f t="shared" si="19"/>
        <v/>
      </c>
    </row>
    <row r="147" spans="1:23" x14ac:dyDescent="0.25">
      <c r="A147" s="4"/>
      <c r="B147" s="37"/>
      <c r="C147" s="62"/>
      <c r="D147" s="40"/>
      <c r="E147" s="4"/>
      <c r="F147" s="4"/>
      <c r="G147" s="72" t="str">
        <f>IF($B147="", "", SUMIF(Recipes!$B$11:$B$5010, $B147, Recipes!$L$11:$L$5010))</f>
        <v/>
      </c>
      <c r="H147" s="73" t="str">
        <f t="shared" si="15"/>
        <v/>
      </c>
      <c r="I147" s="4"/>
      <c r="J147" s="78" t="str">
        <f>IF($B147="", "", SUMIF(Recipes!$B$11:$B$5010, $B147, Recipes!$O$11:$O$5010))</f>
        <v/>
      </c>
      <c r="K147" s="79" t="str">
        <f t="shared" si="16"/>
        <v/>
      </c>
      <c r="L147" s="4"/>
      <c r="M147" s="83" t="str">
        <f>IF($B147="", "", COUNTIF(Recipes!$B$11:$B$5010, $B147))</f>
        <v/>
      </c>
      <c r="N147" s="4"/>
      <c r="O147" s="86" t="str">
        <f>IF($B147="", "", IF(COUNTIF(Recipes!$AT$11:$AT$5010, CONCATENATE($B147, " - ", $Y$4))&gt;0, $Y$4, $Y$3))</f>
        <v/>
      </c>
      <c r="P147" s="4"/>
      <c r="S147" s="18" t="str">
        <f t="shared" si="17"/>
        <v/>
      </c>
      <c r="U147" s="18" t="str">
        <f t="shared" si="14"/>
        <v/>
      </c>
      <c r="V147" s="18" t="str">
        <f t="shared" si="18"/>
        <v/>
      </c>
      <c r="W147" s="18" t="str">
        <f t="shared" si="19"/>
        <v/>
      </c>
    </row>
    <row r="148" spans="1:23" x14ac:dyDescent="0.25">
      <c r="A148" s="4"/>
      <c r="B148" s="37"/>
      <c r="C148" s="62"/>
      <c r="D148" s="40"/>
      <c r="E148" s="4"/>
      <c r="F148" s="4"/>
      <c r="G148" s="72" t="str">
        <f>IF($B148="", "", SUMIF(Recipes!$B$11:$B$5010, $B148, Recipes!$L$11:$L$5010))</f>
        <v/>
      </c>
      <c r="H148" s="73" t="str">
        <f t="shared" si="15"/>
        <v/>
      </c>
      <c r="I148" s="4"/>
      <c r="J148" s="78" t="str">
        <f>IF($B148="", "", SUMIF(Recipes!$B$11:$B$5010, $B148, Recipes!$O$11:$O$5010))</f>
        <v/>
      </c>
      <c r="K148" s="79" t="str">
        <f t="shared" si="16"/>
        <v/>
      </c>
      <c r="L148" s="4"/>
      <c r="M148" s="83" t="str">
        <f>IF($B148="", "", COUNTIF(Recipes!$B$11:$B$5010, $B148))</f>
        <v/>
      </c>
      <c r="N148" s="4"/>
      <c r="O148" s="86" t="str">
        <f>IF($B148="", "", IF(COUNTIF(Recipes!$AT$11:$AT$5010, CONCATENATE($B148, " - ", $Y$4))&gt;0, $Y$4, $Y$3))</f>
        <v/>
      </c>
      <c r="P148" s="4"/>
      <c r="S148" s="18" t="str">
        <f t="shared" si="17"/>
        <v/>
      </c>
      <c r="U148" s="18" t="str">
        <f t="shared" si="14"/>
        <v/>
      </c>
      <c r="V148" s="18" t="str">
        <f t="shared" si="18"/>
        <v/>
      </c>
      <c r="W148" s="18" t="str">
        <f t="shared" si="19"/>
        <v/>
      </c>
    </row>
    <row r="149" spans="1:23" x14ac:dyDescent="0.25">
      <c r="A149" s="4"/>
      <c r="B149" s="37"/>
      <c r="C149" s="62"/>
      <c r="D149" s="40"/>
      <c r="E149" s="4"/>
      <c r="F149" s="4"/>
      <c r="G149" s="72" t="str">
        <f>IF($B149="", "", SUMIF(Recipes!$B$11:$B$5010, $B149, Recipes!$L$11:$L$5010))</f>
        <v/>
      </c>
      <c r="H149" s="73" t="str">
        <f t="shared" si="15"/>
        <v/>
      </c>
      <c r="I149" s="4"/>
      <c r="J149" s="78" t="str">
        <f>IF($B149="", "", SUMIF(Recipes!$B$11:$B$5010, $B149, Recipes!$O$11:$O$5010))</f>
        <v/>
      </c>
      <c r="K149" s="79" t="str">
        <f t="shared" si="16"/>
        <v/>
      </c>
      <c r="L149" s="4"/>
      <c r="M149" s="83" t="str">
        <f>IF($B149="", "", COUNTIF(Recipes!$B$11:$B$5010, $B149))</f>
        <v/>
      </c>
      <c r="N149" s="4"/>
      <c r="O149" s="86" t="str">
        <f>IF($B149="", "", IF(COUNTIF(Recipes!$AT$11:$AT$5010, CONCATENATE($B149, " - ", $Y$4))&gt;0, $Y$4, $Y$3))</f>
        <v/>
      </c>
      <c r="P149" s="4"/>
      <c r="S149" s="18" t="str">
        <f t="shared" si="17"/>
        <v/>
      </c>
      <c r="U149" s="18" t="str">
        <f t="shared" si="14"/>
        <v/>
      </c>
      <c r="V149" s="18" t="str">
        <f t="shared" si="18"/>
        <v/>
      </c>
      <c r="W149" s="18" t="str">
        <f t="shared" si="19"/>
        <v/>
      </c>
    </row>
    <row r="150" spans="1:23" x14ac:dyDescent="0.25">
      <c r="A150" s="4"/>
      <c r="B150" s="37"/>
      <c r="C150" s="62"/>
      <c r="D150" s="40"/>
      <c r="E150" s="4"/>
      <c r="F150" s="4"/>
      <c r="G150" s="72" t="str">
        <f>IF($B150="", "", SUMIF(Recipes!$B$11:$B$5010, $B150, Recipes!$L$11:$L$5010))</f>
        <v/>
      </c>
      <c r="H150" s="73" t="str">
        <f t="shared" si="15"/>
        <v/>
      </c>
      <c r="I150" s="4"/>
      <c r="J150" s="78" t="str">
        <f>IF($B150="", "", SUMIF(Recipes!$B$11:$B$5010, $B150, Recipes!$O$11:$O$5010))</f>
        <v/>
      </c>
      <c r="K150" s="79" t="str">
        <f t="shared" si="16"/>
        <v/>
      </c>
      <c r="L150" s="4"/>
      <c r="M150" s="83" t="str">
        <f>IF($B150="", "", COUNTIF(Recipes!$B$11:$B$5010, $B150))</f>
        <v/>
      </c>
      <c r="N150" s="4"/>
      <c r="O150" s="86" t="str">
        <f>IF($B150="", "", IF(COUNTIF(Recipes!$AT$11:$AT$5010, CONCATENATE($B150, " - ", $Y$4))&gt;0, $Y$4, $Y$3))</f>
        <v/>
      </c>
      <c r="P150" s="4"/>
      <c r="S150" s="18" t="str">
        <f t="shared" si="17"/>
        <v/>
      </c>
      <c r="U150" s="18" t="str">
        <f t="shared" si="14"/>
        <v/>
      </c>
      <c r="V150" s="18" t="str">
        <f t="shared" si="18"/>
        <v/>
      </c>
      <c r="W150" s="18" t="str">
        <f t="shared" si="19"/>
        <v/>
      </c>
    </row>
    <row r="151" spans="1:23" x14ac:dyDescent="0.25">
      <c r="A151" s="4"/>
      <c r="B151" s="37"/>
      <c r="C151" s="62"/>
      <c r="D151" s="40"/>
      <c r="E151" s="4"/>
      <c r="F151" s="4"/>
      <c r="G151" s="72" t="str">
        <f>IF($B151="", "", SUMIF(Recipes!$B$11:$B$5010, $B151, Recipes!$L$11:$L$5010))</f>
        <v/>
      </c>
      <c r="H151" s="73" t="str">
        <f t="shared" si="15"/>
        <v/>
      </c>
      <c r="I151" s="4"/>
      <c r="J151" s="78" t="str">
        <f>IF($B151="", "", SUMIF(Recipes!$B$11:$B$5010, $B151, Recipes!$O$11:$O$5010))</f>
        <v/>
      </c>
      <c r="K151" s="79" t="str">
        <f t="shared" si="16"/>
        <v/>
      </c>
      <c r="L151" s="4"/>
      <c r="M151" s="83" t="str">
        <f>IF($B151="", "", COUNTIF(Recipes!$B$11:$B$5010, $B151))</f>
        <v/>
      </c>
      <c r="N151" s="4"/>
      <c r="O151" s="86" t="str">
        <f>IF($B151="", "", IF(COUNTIF(Recipes!$AT$11:$AT$5010, CONCATENATE($B151, " - ", $Y$4))&gt;0, $Y$4, $Y$3))</f>
        <v/>
      </c>
      <c r="P151" s="4"/>
      <c r="S151" s="18" t="str">
        <f t="shared" si="17"/>
        <v/>
      </c>
      <c r="U151" s="18" t="str">
        <f t="shared" si="14"/>
        <v/>
      </c>
      <c r="V151" s="18" t="str">
        <f t="shared" si="18"/>
        <v/>
      </c>
      <c r="W151" s="18" t="str">
        <f t="shared" si="19"/>
        <v/>
      </c>
    </row>
    <row r="152" spans="1:23" x14ac:dyDescent="0.25">
      <c r="A152" s="4"/>
      <c r="B152" s="37"/>
      <c r="C152" s="62"/>
      <c r="D152" s="40"/>
      <c r="E152" s="4"/>
      <c r="F152" s="4"/>
      <c r="G152" s="72" t="str">
        <f>IF($B152="", "", SUMIF(Recipes!$B$11:$B$5010, $B152, Recipes!$L$11:$L$5010))</f>
        <v/>
      </c>
      <c r="H152" s="73" t="str">
        <f t="shared" si="15"/>
        <v/>
      </c>
      <c r="I152" s="4"/>
      <c r="J152" s="78" t="str">
        <f>IF($B152="", "", SUMIF(Recipes!$B$11:$B$5010, $B152, Recipes!$O$11:$O$5010))</f>
        <v/>
      </c>
      <c r="K152" s="79" t="str">
        <f t="shared" si="16"/>
        <v/>
      </c>
      <c r="L152" s="4"/>
      <c r="M152" s="83" t="str">
        <f>IF($B152="", "", COUNTIF(Recipes!$B$11:$B$5010, $B152))</f>
        <v/>
      </c>
      <c r="N152" s="4"/>
      <c r="O152" s="86" t="str">
        <f>IF($B152="", "", IF(COUNTIF(Recipes!$AT$11:$AT$5010, CONCATENATE($B152, " - ", $Y$4))&gt;0, $Y$4, $Y$3))</f>
        <v/>
      </c>
      <c r="P152" s="4"/>
      <c r="S152" s="18" t="str">
        <f t="shared" si="17"/>
        <v/>
      </c>
      <c r="U152" s="18" t="str">
        <f t="shared" si="14"/>
        <v/>
      </c>
      <c r="V152" s="18" t="str">
        <f t="shared" si="18"/>
        <v/>
      </c>
      <c r="W152" s="18" t="str">
        <f t="shared" si="19"/>
        <v/>
      </c>
    </row>
    <row r="153" spans="1:23" x14ac:dyDescent="0.25">
      <c r="A153" s="4"/>
      <c r="B153" s="37"/>
      <c r="C153" s="62"/>
      <c r="D153" s="40"/>
      <c r="E153" s="4"/>
      <c r="F153" s="4"/>
      <c r="G153" s="72" t="str">
        <f>IF($B153="", "", SUMIF(Recipes!$B$11:$B$5010, $B153, Recipes!$L$11:$L$5010))</f>
        <v/>
      </c>
      <c r="H153" s="73" t="str">
        <f t="shared" si="15"/>
        <v/>
      </c>
      <c r="I153" s="4"/>
      <c r="J153" s="78" t="str">
        <f>IF($B153="", "", SUMIF(Recipes!$B$11:$B$5010, $B153, Recipes!$O$11:$O$5010))</f>
        <v/>
      </c>
      <c r="K153" s="79" t="str">
        <f t="shared" si="16"/>
        <v/>
      </c>
      <c r="L153" s="4"/>
      <c r="M153" s="83" t="str">
        <f>IF($B153="", "", COUNTIF(Recipes!$B$11:$B$5010, $B153))</f>
        <v/>
      </c>
      <c r="N153" s="4"/>
      <c r="O153" s="86" t="str">
        <f>IF($B153="", "", IF(COUNTIF(Recipes!$AT$11:$AT$5010, CONCATENATE($B153, " - ", $Y$4))&gt;0, $Y$4, $Y$3))</f>
        <v/>
      </c>
      <c r="P153" s="4"/>
      <c r="S153" s="18" t="str">
        <f t="shared" si="17"/>
        <v/>
      </c>
      <c r="U153" s="18" t="str">
        <f t="shared" si="14"/>
        <v/>
      </c>
      <c r="V153" s="18" t="str">
        <f t="shared" si="18"/>
        <v/>
      </c>
      <c r="W153" s="18" t="str">
        <f t="shared" si="19"/>
        <v/>
      </c>
    </row>
    <row r="154" spans="1:23" x14ac:dyDescent="0.25">
      <c r="A154" s="4"/>
      <c r="B154" s="37"/>
      <c r="C154" s="62"/>
      <c r="D154" s="40"/>
      <c r="E154" s="4"/>
      <c r="F154" s="4"/>
      <c r="G154" s="72" t="str">
        <f>IF($B154="", "", SUMIF(Recipes!$B$11:$B$5010, $B154, Recipes!$L$11:$L$5010))</f>
        <v/>
      </c>
      <c r="H154" s="73" t="str">
        <f t="shared" si="15"/>
        <v/>
      </c>
      <c r="I154" s="4"/>
      <c r="J154" s="78" t="str">
        <f>IF($B154="", "", SUMIF(Recipes!$B$11:$B$5010, $B154, Recipes!$O$11:$O$5010))</f>
        <v/>
      </c>
      <c r="K154" s="79" t="str">
        <f t="shared" si="16"/>
        <v/>
      </c>
      <c r="L154" s="4"/>
      <c r="M154" s="83" t="str">
        <f>IF($B154="", "", COUNTIF(Recipes!$B$11:$B$5010, $B154))</f>
        <v/>
      </c>
      <c r="N154" s="4"/>
      <c r="O154" s="86" t="str">
        <f>IF($B154="", "", IF(COUNTIF(Recipes!$AT$11:$AT$5010, CONCATENATE($B154, " - ", $Y$4))&gt;0, $Y$4, $Y$3))</f>
        <v/>
      </c>
      <c r="P154" s="4"/>
      <c r="S154" s="18" t="str">
        <f t="shared" si="17"/>
        <v/>
      </c>
      <c r="U154" s="18" t="str">
        <f t="shared" si="14"/>
        <v/>
      </c>
      <c r="V154" s="18" t="str">
        <f t="shared" si="18"/>
        <v/>
      </c>
      <c r="W154" s="18" t="str">
        <f t="shared" si="19"/>
        <v/>
      </c>
    </row>
    <row r="155" spans="1:23" x14ac:dyDescent="0.25">
      <c r="A155" s="4"/>
      <c r="B155" s="37"/>
      <c r="C155" s="62"/>
      <c r="D155" s="40"/>
      <c r="E155" s="4"/>
      <c r="F155" s="4"/>
      <c r="G155" s="72" t="str">
        <f>IF($B155="", "", SUMIF(Recipes!$B$11:$B$5010, $B155, Recipes!$L$11:$L$5010))</f>
        <v/>
      </c>
      <c r="H155" s="73" t="str">
        <f t="shared" si="15"/>
        <v/>
      </c>
      <c r="I155" s="4"/>
      <c r="J155" s="78" t="str">
        <f>IF($B155="", "", SUMIF(Recipes!$B$11:$B$5010, $B155, Recipes!$O$11:$O$5010))</f>
        <v/>
      </c>
      <c r="K155" s="79" t="str">
        <f t="shared" si="16"/>
        <v/>
      </c>
      <c r="L155" s="4"/>
      <c r="M155" s="83" t="str">
        <f>IF($B155="", "", COUNTIF(Recipes!$B$11:$B$5010, $B155))</f>
        <v/>
      </c>
      <c r="N155" s="4"/>
      <c r="O155" s="86" t="str">
        <f>IF($B155="", "", IF(COUNTIF(Recipes!$AT$11:$AT$5010, CONCATENATE($B155, " - ", $Y$4))&gt;0, $Y$4, $Y$3))</f>
        <v/>
      </c>
      <c r="P155" s="4"/>
      <c r="S155" s="18" t="str">
        <f t="shared" si="17"/>
        <v/>
      </c>
      <c r="U155" s="18" t="str">
        <f t="shared" si="14"/>
        <v/>
      </c>
      <c r="V155" s="18" t="str">
        <f t="shared" si="18"/>
        <v/>
      </c>
      <c r="W155" s="18" t="str">
        <f t="shared" si="19"/>
        <v/>
      </c>
    </row>
    <row r="156" spans="1:23" x14ac:dyDescent="0.25">
      <c r="A156" s="4"/>
      <c r="B156" s="37"/>
      <c r="C156" s="62"/>
      <c r="D156" s="40"/>
      <c r="E156" s="4"/>
      <c r="F156" s="4"/>
      <c r="G156" s="72" t="str">
        <f>IF($B156="", "", SUMIF(Recipes!$B$11:$B$5010, $B156, Recipes!$L$11:$L$5010))</f>
        <v/>
      </c>
      <c r="H156" s="73" t="str">
        <f t="shared" si="15"/>
        <v/>
      </c>
      <c r="I156" s="4"/>
      <c r="J156" s="78" t="str">
        <f>IF($B156="", "", SUMIF(Recipes!$B$11:$B$5010, $B156, Recipes!$O$11:$O$5010))</f>
        <v/>
      </c>
      <c r="K156" s="79" t="str">
        <f t="shared" si="16"/>
        <v/>
      </c>
      <c r="L156" s="4"/>
      <c r="M156" s="83" t="str">
        <f>IF($B156="", "", COUNTIF(Recipes!$B$11:$B$5010, $B156))</f>
        <v/>
      </c>
      <c r="N156" s="4"/>
      <c r="O156" s="86" t="str">
        <f>IF($B156="", "", IF(COUNTIF(Recipes!$AT$11:$AT$5010, CONCATENATE($B156, " - ", $Y$4))&gt;0, $Y$4, $Y$3))</f>
        <v/>
      </c>
      <c r="P156" s="4"/>
      <c r="S156" s="18" t="str">
        <f t="shared" si="17"/>
        <v/>
      </c>
      <c r="U156" s="18" t="str">
        <f t="shared" si="14"/>
        <v/>
      </c>
      <c r="V156" s="18" t="str">
        <f t="shared" si="18"/>
        <v/>
      </c>
      <c r="W156" s="18" t="str">
        <f t="shared" si="19"/>
        <v/>
      </c>
    </row>
    <row r="157" spans="1:23" x14ac:dyDescent="0.25">
      <c r="A157" s="4"/>
      <c r="B157" s="37"/>
      <c r="C157" s="62"/>
      <c r="D157" s="40"/>
      <c r="E157" s="4"/>
      <c r="F157" s="4"/>
      <c r="G157" s="72" t="str">
        <f>IF($B157="", "", SUMIF(Recipes!$B$11:$B$5010, $B157, Recipes!$L$11:$L$5010))</f>
        <v/>
      </c>
      <c r="H157" s="73" t="str">
        <f t="shared" si="15"/>
        <v/>
      </c>
      <c r="I157" s="4"/>
      <c r="J157" s="78" t="str">
        <f>IF($B157="", "", SUMIF(Recipes!$B$11:$B$5010, $B157, Recipes!$O$11:$O$5010))</f>
        <v/>
      </c>
      <c r="K157" s="79" t="str">
        <f t="shared" si="16"/>
        <v/>
      </c>
      <c r="L157" s="4"/>
      <c r="M157" s="83" t="str">
        <f>IF($B157="", "", COUNTIF(Recipes!$B$11:$B$5010, $B157))</f>
        <v/>
      </c>
      <c r="N157" s="4"/>
      <c r="O157" s="86" t="str">
        <f>IF($B157="", "", IF(COUNTIF(Recipes!$AT$11:$AT$5010, CONCATENATE($B157, " - ", $Y$4))&gt;0, $Y$4, $Y$3))</f>
        <v/>
      </c>
      <c r="P157" s="4"/>
      <c r="S157" s="18" t="str">
        <f t="shared" si="17"/>
        <v/>
      </c>
      <c r="U157" s="18" t="str">
        <f t="shared" si="14"/>
        <v/>
      </c>
      <c r="V157" s="18" t="str">
        <f t="shared" si="18"/>
        <v/>
      </c>
      <c r="W157" s="18" t="str">
        <f t="shared" si="19"/>
        <v/>
      </c>
    </row>
    <row r="158" spans="1:23" x14ac:dyDescent="0.25">
      <c r="A158" s="4"/>
      <c r="B158" s="37"/>
      <c r="C158" s="62"/>
      <c r="D158" s="40"/>
      <c r="E158" s="4"/>
      <c r="F158" s="4"/>
      <c r="G158" s="72" t="str">
        <f>IF($B158="", "", SUMIF(Recipes!$B$11:$B$5010, $B158, Recipes!$L$11:$L$5010))</f>
        <v/>
      </c>
      <c r="H158" s="73" t="str">
        <f t="shared" si="15"/>
        <v/>
      </c>
      <c r="I158" s="4"/>
      <c r="J158" s="78" t="str">
        <f>IF($B158="", "", SUMIF(Recipes!$B$11:$B$5010, $B158, Recipes!$O$11:$O$5010))</f>
        <v/>
      </c>
      <c r="K158" s="79" t="str">
        <f t="shared" si="16"/>
        <v/>
      </c>
      <c r="L158" s="4"/>
      <c r="M158" s="83" t="str">
        <f>IF($B158="", "", COUNTIF(Recipes!$B$11:$B$5010, $B158))</f>
        <v/>
      </c>
      <c r="N158" s="4"/>
      <c r="O158" s="86" t="str">
        <f>IF($B158="", "", IF(COUNTIF(Recipes!$AT$11:$AT$5010, CONCATENATE($B158, " - ", $Y$4))&gt;0, $Y$4, $Y$3))</f>
        <v/>
      </c>
      <c r="P158" s="4"/>
      <c r="S158" s="18" t="str">
        <f t="shared" si="17"/>
        <v/>
      </c>
      <c r="U158" s="18" t="str">
        <f t="shared" si="14"/>
        <v/>
      </c>
      <c r="V158" s="18" t="str">
        <f t="shared" si="18"/>
        <v/>
      </c>
      <c r="W158" s="18" t="str">
        <f t="shared" si="19"/>
        <v/>
      </c>
    </row>
    <row r="159" spans="1:23" x14ac:dyDescent="0.25">
      <c r="A159" s="4"/>
      <c r="B159" s="37"/>
      <c r="C159" s="62"/>
      <c r="D159" s="40"/>
      <c r="E159" s="4"/>
      <c r="F159" s="4"/>
      <c r="G159" s="72" t="str">
        <f>IF($B159="", "", SUMIF(Recipes!$B$11:$B$5010, $B159, Recipes!$L$11:$L$5010))</f>
        <v/>
      </c>
      <c r="H159" s="73" t="str">
        <f t="shared" si="15"/>
        <v/>
      </c>
      <c r="I159" s="4"/>
      <c r="J159" s="78" t="str">
        <f>IF($B159="", "", SUMIF(Recipes!$B$11:$B$5010, $B159, Recipes!$O$11:$O$5010))</f>
        <v/>
      </c>
      <c r="K159" s="79" t="str">
        <f t="shared" si="16"/>
        <v/>
      </c>
      <c r="L159" s="4"/>
      <c r="M159" s="83" t="str">
        <f>IF($B159="", "", COUNTIF(Recipes!$B$11:$B$5010, $B159))</f>
        <v/>
      </c>
      <c r="N159" s="4"/>
      <c r="O159" s="86" t="str">
        <f>IF($B159="", "", IF(COUNTIF(Recipes!$AT$11:$AT$5010, CONCATENATE($B159, " - ", $Y$4))&gt;0, $Y$4, $Y$3))</f>
        <v/>
      </c>
      <c r="P159" s="4"/>
      <c r="S159" s="18" t="str">
        <f t="shared" si="17"/>
        <v/>
      </c>
      <c r="U159" s="18" t="str">
        <f t="shared" si="14"/>
        <v/>
      </c>
      <c r="V159" s="18" t="str">
        <f t="shared" si="18"/>
        <v/>
      </c>
      <c r="W159" s="18" t="str">
        <f t="shared" si="19"/>
        <v/>
      </c>
    </row>
    <row r="160" spans="1:23" x14ac:dyDescent="0.25">
      <c r="A160" s="4"/>
      <c r="B160" s="37"/>
      <c r="C160" s="62"/>
      <c r="D160" s="40"/>
      <c r="E160" s="4"/>
      <c r="F160" s="4"/>
      <c r="G160" s="72" t="str">
        <f>IF($B160="", "", SUMIF(Recipes!$B$11:$B$5010, $B160, Recipes!$L$11:$L$5010))</f>
        <v/>
      </c>
      <c r="H160" s="73" t="str">
        <f t="shared" si="15"/>
        <v/>
      </c>
      <c r="I160" s="4"/>
      <c r="J160" s="78" t="str">
        <f>IF($B160="", "", SUMIF(Recipes!$B$11:$B$5010, $B160, Recipes!$O$11:$O$5010))</f>
        <v/>
      </c>
      <c r="K160" s="79" t="str">
        <f t="shared" si="16"/>
        <v/>
      </c>
      <c r="L160" s="4"/>
      <c r="M160" s="83" t="str">
        <f>IF($B160="", "", COUNTIF(Recipes!$B$11:$B$5010, $B160))</f>
        <v/>
      </c>
      <c r="N160" s="4"/>
      <c r="O160" s="86" t="str">
        <f>IF($B160="", "", IF(COUNTIF(Recipes!$AT$11:$AT$5010, CONCATENATE($B160, " - ", $Y$4))&gt;0, $Y$4, $Y$3))</f>
        <v/>
      </c>
      <c r="P160" s="4"/>
      <c r="S160" s="18" t="str">
        <f t="shared" si="17"/>
        <v/>
      </c>
      <c r="U160" s="18" t="str">
        <f t="shared" si="14"/>
        <v/>
      </c>
      <c r="V160" s="18" t="str">
        <f t="shared" si="18"/>
        <v/>
      </c>
      <c r="W160" s="18" t="str">
        <f t="shared" si="19"/>
        <v/>
      </c>
    </row>
    <row r="161" spans="1:23" x14ac:dyDescent="0.25">
      <c r="A161" s="4"/>
      <c r="B161" s="37"/>
      <c r="C161" s="62"/>
      <c r="D161" s="40"/>
      <c r="E161" s="4"/>
      <c r="F161" s="4"/>
      <c r="G161" s="72" t="str">
        <f>IF($B161="", "", SUMIF(Recipes!$B$11:$B$5010, $B161, Recipes!$L$11:$L$5010))</f>
        <v/>
      </c>
      <c r="H161" s="73" t="str">
        <f t="shared" si="15"/>
        <v/>
      </c>
      <c r="I161" s="4"/>
      <c r="J161" s="78" t="str">
        <f>IF($B161="", "", SUMIF(Recipes!$B$11:$B$5010, $B161, Recipes!$O$11:$O$5010))</f>
        <v/>
      </c>
      <c r="K161" s="79" t="str">
        <f t="shared" si="16"/>
        <v/>
      </c>
      <c r="L161" s="4"/>
      <c r="M161" s="83" t="str">
        <f>IF($B161="", "", COUNTIF(Recipes!$B$11:$B$5010, $B161))</f>
        <v/>
      </c>
      <c r="N161" s="4"/>
      <c r="O161" s="86" t="str">
        <f>IF($B161="", "", IF(COUNTIF(Recipes!$AT$11:$AT$5010, CONCATENATE($B161, " - ", $Y$4))&gt;0, $Y$4, $Y$3))</f>
        <v/>
      </c>
      <c r="P161" s="4"/>
      <c r="S161" s="18" t="str">
        <f t="shared" si="17"/>
        <v/>
      </c>
      <c r="U161" s="18" t="str">
        <f t="shared" si="14"/>
        <v/>
      </c>
      <c r="V161" s="18" t="str">
        <f t="shared" si="18"/>
        <v/>
      </c>
      <c r="W161" s="18" t="str">
        <f t="shared" si="19"/>
        <v/>
      </c>
    </row>
    <row r="162" spans="1:23" x14ac:dyDescent="0.25">
      <c r="A162" s="4"/>
      <c r="B162" s="37"/>
      <c r="C162" s="62"/>
      <c r="D162" s="40"/>
      <c r="E162" s="4"/>
      <c r="F162" s="4"/>
      <c r="G162" s="72" t="str">
        <f>IF($B162="", "", SUMIF(Recipes!$B$11:$B$5010, $B162, Recipes!$L$11:$L$5010))</f>
        <v/>
      </c>
      <c r="H162" s="73" t="str">
        <f t="shared" si="15"/>
        <v/>
      </c>
      <c r="I162" s="4"/>
      <c r="J162" s="78" t="str">
        <f>IF($B162="", "", SUMIF(Recipes!$B$11:$B$5010, $B162, Recipes!$O$11:$O$5010))</f>
        <v/>
      </c>
      <c r="K162" s="79" t="str">
        <f t="shared" si="16"/>
        <v/>
      </c>
      <c r="L162" s="4"/>
      <c r="M162" s="83" t="str">
        <f>IF($B162="", "", COUNTIF(Recipes!$B$11:$B$5010, $B162))</f>
        <v/>
      </c>
      <c r="N162" s="4"/>
      <c r="O162" s="86" t="str">
        <f>IF($B162="", "", IF(COUNTIF(Recipes!$AT$11:$AT$5010, CONCATENATE($B162, " - ", $Y$4))&gt;0, $Y$4, $Y$3))</f>
        <v/>
      </c>
      <c r="P162" s="4"/>
      <c r="S162" s="18" t="str">
        <f t="shared" si="17"/>
        <v/>
      </c>
      <c r="U162" s="18" t="str">
        <f t="shared" si="14"/>
        <v/>
      </c>
      <c r="V162" s="18" t="str">
        <f t="shared" si="18"/>
        <v/>
      </c>
      <c r="W162" s="18" t="str">
        <f t="shared" si="19"/>
        <v/>
      </c>
    </row>
    <row r="163" spans="1:23" x14ac:dyDescent="0.25">
      <c r="A163" s="4"/>
      <c r="B163" s="37"/>
      <c r="C163" s="62"/>
      <c r="D163" s="40"/>
      <c r="E163" s="4"/>
      <c r="F163" s="4"/>
      <c r="G163" s="72" t="str">
        <f>IF($B163="", "", SUMIF(Recipes!$B$11:$B$5010, $B163, Recipes!$L$11:$L$5010))</f>
        <v/>
      </c>
      <c r="H163" s="73" t="str">
        <f t="shared" si="15"/>
        <v/>
      </c>
      <c r="I163" s="4"/>
      <c r="J163" s="78" t="str">
        <f>IF($B163="", "", SUMIF(Recipes!$B$11:$B$5010, $B163, Recipes!$O$11:$O$5010))</f>
        <v/>
      </c>
      <c r="K163" s="79" t="str">
        <f t="shared" si="16"/>
        <v/>
      </c>
      <c r="L163" s="4"/>
      <c r="M163" s="83" t="str">
        <f>IF($B163="", "", COUNTIF(Recipes!$B$11:$B$5010, $B163))</f>
        <v/>
      </c>
      <c r="N163" s="4"/>
      <c r="O163" s="86" t="str">
        <f>IF($B163="", "", IF(COUNTIF(Recipes!$AT$11:$AT$5010, CONCATENATE($B163, " - ", $Y$4))&gt;0, $Y$4, $Y$3))</f>
        <v/>
      </c>
      <c r="P163" s="4"/>
      <c r="S163" s="18" t="str">
        <f t="shared" si="17"/>
        <v/>
      </c>
      <c r="U163" s="18" t="str">
        <f t="shared" si="14"/>
        <v/>
      </c>
      <c r="V163" s="18" t="str">
        <f t="shared" si="18"/>
        <v/>
      </c>
      <c r="W163" s="18" t="str">
        <f t="shared" si="19"/>
        <v/>
      </c>
    </row>
    <row r="164" spans="1:23" x14ac:dyDescent="0.25">
      <c r="A164" s="4"/>
      <c r="B164" s="37"/>
      <c r="C164" s="62"/>
      <c r="D164" s="40"/>
      <c r="E164" s="4"/>
      <c r="F164" s="4"/>
      <c r="G164" s="72" t="str">
        <f>IF($B164="", "", SUMIF(Recipes!$B$11:$B$5010, $B164, Recipes!$L$11:$L$5010))</f>
        <v/>
      </c>
      <c r="H164" s="73" t="str">
        <f t="shared" si="15"/>
        <v/>
      </c>
      <c r="I164" s="4"/>
      <c r="J164" s="78" t="str">
        <f>IF($B164="", "", SUMIF(Recipes!$B$11:$B$5010, $B164, Recipes!$O$11:$O$5010))</f>
        <v/>
      </c>
      <c r="K164" s="79" t="str">
        <f t="shared" si="16"/>
        <v/>
      </c>
      <c r="L164" s="4"/>
      <c r="M164" s="83" t="str">
        <f>IF($B164="", "", COUNTIF(Recipes!$B$11:$B$5010, $B164))</f>
        <v/>
      </c>
      <c r="N164" s="4"/>
      <c r="O164" s="86" t="str">
        <f>IF($B164="", "", IF(COUNTIF(Recipes!$AT$11:$AT$5010, CONCATENATE($B164, " - ", $Y$4))&gt;0, $Y$4, $Y$3))</f>
        <v/>
      </c>
      <c r="P164" s="4"/>
      <c r="S164" s="18" t="str">
        <f t="shared" si="17"/>
        <v/>
      </c>
      <c r="U164" s="18" t="str">
        <f t="shared" si="14"/>
        <v/>
      </c>
      <c r="V164" s="18" t="str">
        <f t="shared" si="18"/>
        <v/>
      </c>
      <c r="W164" s="18" t="str">
        <f t="shared" si="19"/>
        <v/>
      </c>
    </row>
    <row r="165" spans="1:23" x14ac:dyDescent="0.25">
      <c r="A165" s="4"/>
      <c r="B165" s="37"/>
      <c r="C165" s="62"/>
      <c r="D165" s="40"/>
      <c r="E165" s="4"/>
      <c r="F165" s="4"/>
      <c r="G165" s="72" t="str">
        <f>IF($B165="", "", SUMIF(Recipes!$B$11:$B$5010, $B165, Recipes!$L$11:$L$5010))</f>
        <v/>
      </c>
      <c r="H165" s="73" t="str">
        <f t="shared" si="15"/>
        <v/>
      </c>
      <c r="I165" s="4"/>
      <c r="J165" s="78" t="str">
        <f>IF($B165="", "", SUMIF(Recipes!$B$11:$B$5010, $B165, Recipes!$O$11:$O$5010))</f>
        <v/>
      </c>
      <c r="K165" s="79" t="str">
        <f t="shared" si="16"/>
        <v/>
      </c>
      <c r="L165" s="4"/>
      <c r="M165" s="83" t="str">
        <f>IF($B165="", "", COUNTIF(Recipes!$B$11:$B$5010, $B165))</f>
        <v/>
      </c>
      <c r="N165" s="4"/>
      <c r="O165" s="86" t="str">
        <f>IF($B165="", "", IF(COUNTIF(Recipes!$AT$11:$AT$5010, CONCATENATE($B165, " - ", $Y$4))&gt;0, $Y$4, $Y$3))</f>
        <v/>
      </c>
      <c r="P165" s="4"/>
      <c r="S165" s="18" t="str">
        <f t="shared" si="17"/>
        <v/>
      </c>
      <c r="U165" s="18" t="str">
        <f t="shared" si="14"/>
        <v/>
      </c>
      <c r="V165" s="18" t="str">
        <f t="shared" si="18"/>
        <v/>
      </c>
      <c r="W165" s="18" t="str">
        <f t="shared" si="19"/>
        <v/>
      </c>
    </row>
    <row r="166" spans="1:23" x14ac:dyDescent="0.25">
      <c r="A166" s="4"/>
      <c r="B166" s="37"/>
      <c r="C166" s="62"/>
      <c r="D166" s="40"/>
      <c r="E166" s="4"/>
      <c r="F166" s="4"/>
      <c r="G166" s="72" t="str">
        <f>IF($B166="", "", SUMIF(Recipes!$B$11:$B$5010, $B166, Recipes!$L$11:$L$5010))</f>
        <v/>
      </c>
      <c r="H166" s="73" t="str">
        <f t="shared" si="15"/>
        <v/>
      </c>
      <c r="I166" s="4"/>
      <c r="J166" s="78" t="str">
        <f>IF($B166="", "", SUMIF(Recipes!$B$11:$B$5010, $B166, Recipes!$O$11:$O$5010))</f>
        <v/>
      </c>
      <c r="K166" s="79" t="str">
        <f t="shared" si="16"/>
        <v/>
      </c>
      <c r="L166" s="4"/>
      <c r="M166" s="83" t="str">
        <f>IF($B166="", "", COUNTIF(Recipes!$B$11:$B$5010, $B166))</f>
        <v/>
      </c>
      <c r="N166" s="4"/>
      <c r="O166" s="86" t="str">
        <f>IF($B166="", "", IF(COUNTIF(Recipes!$AT$11:$AT$5010, CONCATENATE($B166, " - ", $Y$4))&gt;0, $Y$4, $Y$3))</f>
        <v/>
      </c>
      <c r="P166" s="4"/>
      <c r="S166" s="18" t="str">
        <f t="shared" si="17"/>
        <v/>
      </c>
      <c r="U166" s="18" t="str">
        <f t="shared" si="14"/>
        <v/>
      </c>
      <c r="V166" s="18" t="str">
        <f t="shared" si="18"/>
        <v/>
      </c>
      <c r="W166" s="18" t="str">
        <f t="shared" si="19"/>
        <v/>
      </c>
    </row>
    <row r="167" spans="1:23" x14ac:dyDescent="0.25">
      <c r="A167" s="4"/>
      <c r="B167" s="37"/>
      <c r="C167" s="62"/>
      <c r="D167" s="40"/>
      <c r="E167" s="4"/>
      <c r="F167" s="4"/>
      <c r="G167" s="72" t="str">
        <f>IF($B167="", "", SUMIF(Recipes!$B$11:$B$5010, $B167, Recipes!$L$11:$L$5010))</f>
        <v/>
      </c>
      <c r="H167" s="73" t="str">
        <f t="shared" si="15"/>
        <v/>
      </c>
      <c r="I167" s="4"/>
      <c r="J167" s="78" t="str">
        <f>IF($B167="", "", SUMIF(Recipes!$B$11:$B$5010, $B167, Recipes!$O$11:$O$5010))</f>
        <v/>
      </c>
      <c r="K167" s="79" t="str">
        <f t="shared" si="16"/>
        <v/>
      </c>
      <c r="L167" s="4"/>
      <c r="M167" s="83" t="str">
        <f>IF($B167="", "", COUNTIF(Recipes!$B$11:$B$5010, $B167))</f>
        <v/>
      </c>
      <c r="N167" s="4"/>
      <c r="O167" s="86" t="str">
        <f>IF($B167="", "", IF(COUNTIF(Recipes!$AT$11:$AT$5010, CONCATENATE($B167, " - ", $Y$4))&gt;0, $Y$4, $Y$3))</f>
        <v/>
      </c>
      <c r="P167" s="4"/>
      <c r="S167" s="18" t="str">
        <f t="shared" si="17"/>
        <v/>
      </c>
      <c r="U167" s="18" t="str">
        <f t="shared" si="14"/>
        <v/>
      </c>
      <c r="V167" s="18" t="str">
        <f t="shared" si="18"/>
        <v/>
      </c>
      <c r="W167" s="18" t="str">
        <f t="shared" si="19"/>
        <v/>
      </c>
    </row>
    <row r="168" spans="1:23" x14ac:dyDescent="0.25">
      <c r="A168" s="4"/>
      <c r="B168" s="37"/>
      <c r="C168" s="62"/>
      <c r="D168" s="40"/>
      <c r="E168" s="4"/>
      <c r="F168" s="4"/>
      <c r="G168" s="72" t="str">
        <f>IF($B168="", "", SUMIF(Recipes!$B$11:$B$5010, $B168, Recipes!$L$11:$L$5010))</f>
        <v/>
      </c>
      <c r="H168" s="73" t="str">
        <f t="shared" si="15"/>
        <v/>
      </c>
      <c r="I168" s="4"/>
      <c r="J168" s="78" t="str">
        <f>IF($B168="", "", SUMIF(Recipes!$B$11:$B$5010, $B168, Recipes!$O$11:$O$5010))</f>
        <v/>
      </c>
      <c r="K168" s="79" t="str">
        <f t="shared" si="16"/>
        <v/>
      </c>
      <c r="L168" s="4"/>
      <c r="M168" s="83" t="str">
        <f>IF($B168="", "", COUNTIF(Recipes!$B$11:$B$5010, $B168))</f>
        <v/>
      </c>
      <c r="N168" s="4"/>
      <c r="O168" s="86" t="str">
        <f>IF($B168="", "", IF(COUNTIF(Recipes!$AT$11:$AT$5010, CONCATENATE($B168, " - ", $Y$4))&gt;0, $Y$4, $Y$3))</f>
        <v/>
      </c>
      <c r="P168" s="4"/>
      <c r="S168" s="18" t="str">
        <f t="shared" si="17"/>
        <v/>
      </c>
      <c r="U168" s="18" t="str">
        <f t="shared" si="14"/>
        <v/>
      </c>
      <c r="V168" s="18" t="str">
        <f t="shared" si="18"/>
        <v/>
      </c>
      <c r="W168" s="18" t="str">
        <f t="shared" si="19"/>
        <v/>
      </c>
    </row>
    <row r="169" spans="1:23" x14ac:dyDescent="0.25">
      <c r="A169" s="4"/>
      <c r="B169" s="37"/>
      <c r="C169" s="62"/>
      <c r="D169" s="40"/>
      <c r="E169" s="4"/>
      <c r="F169" s="4"/>
      <c r="G169" s="72" t="str">
        <f>IF($B169="", "", SUMIF(Recipes!$B$11:$B$5010, $B169, Recipes!$L$11:$L$5010))</f>
        <v/>
      </c>
      <c r="H169" s="73" t="str">
        <f t="shared" si="15"/>
        <v/>
      </c>
      <c r="I169" s="4"/>
      <c r="J169" s="78" t="str">
        <f>IF($B169="", "", SUMIF(Recipes!$B$11:$B$5010, $B169, Recipes!$O$11:$O$5010))</f>
        <v/>
      </c>
      <c r="K169" s="79" t="str">
        <f t="shared" si="16"/>
        <v/>
      </c>
      <c r="L169" s="4"/>
      <c r="M169" s="83" t="str">
        <f>IF($B169="", "", COUNTIF(Recipes!$B$11:$B$5010, $B169))</f>
        <v/>
      </c>
      <c r="N169" s="4"/>
      <c r="O169" s="86" t="str">
        <f>IF($B169="", "", IF(COUNTIF(Recipes!$AT$11:$AT$5010, CONCATENATE($B169, " - ", $Y$4))&gt;0, $Y$4, $Y$3))</f>
        <v/>
      </c>
      <c r="P169" s="4"/>
      <c r="S169" s="18" t="str">
        <f t="shared" si="17"/>
        <v/>
      </c>
      <c r="U169" s="18" t="str">
        <f t="shared" si="14"/>
        <v/>
      </c>
      <c r="V169" s="18" t="str">
        <f t="shared" si="18"/>
        <v/>
      </c>
      <c r="W169" s="18" t="str">
        <f t="shared" si="19"/>
        <v/>
      </c>
    </row>
    <row r="170" spans="1:23" x14ac:dyDescent="0.25">
      <c r="A170" s="4"/>
      <c r="B170" s="37"/>
      <c r="C170" s="62"/>
      <c r="D170" s="40"/>
      <c r="E170" s="4"/>
      <c r="F170" s="4"/>
      <c r="G170" s="72" t="str">
        <f>IF($B170="", "", SUMIF(Recipes!$B$11:$B$5010, $B170, Recipes!$L$11:$L$5010))</f>
        <v/>
      </c>
      <c r="H170" s="73" t="str">
        <f t="shared" si="15"/>
        <v/>
      </c>
      <c r="I170" s="4"/>
      <c r="J170" s="78" t="str">
        <f>IF($B170="", "", SUMIF(Recipes!$B$11:$B$5010, $B170, Recipes!$O$11:$O$5010))</f>
        <v/>
      </c>
      <c r="K170" s="79" t="str">
        <f t="shared" si="16"/>
        <v/>
      </c>
      <c r="L170" s="4"/>
      <c r="M170" s="83" t="str">
        <f>IF($B170="", "", COUNTIF(Recipes!$B$11:$B$5010, $B170))</f>
        <v/>
      </c>
      <c r="N170" s="4"/>
      <c r="O170" s="86" t="str">
        <f>IF($B170="", "", IF(COUNTIF(Recipes!$AT$11:$AT$5010, CONCATENATE($B170, " - ", $Y$4))&gt;0, $Y$4, $Y$3))</f>
        <v/>
      </c>
      <c r="P170" s="4"/>
      <c r="S170" s="18" t="str">
        <f t="shared" si="17"/>
        <v/>
      </c>
      <c r="U170" s="18" t="str">
        <f t="shared" si="14"/>
        <v/>
      </c>
      <c r="V170" s="18" t="str">
        <f t="shared" si="18"/>
        <v/>
      </c>
      <c r="W170" s="18" t="str">
        <f t="shared" si="19"/>
        <v/>
      </c>
    </row>
    <row r="171" spans="1:23" x14ac:dyDescent="0.25">
      <c r="A171" s="4"/>
      <c r="B171" s="37"/>
      <c r="C171" s="62"/>
      <c r="D171" s="40"/>
      <c r="E171" s="4"/>
      <c r="F171" s="4"/>
      <c r="G171" s="72" t="str">
        <f>IF($B171="", "", SUMIF(Recipes!$B$11:$B$5010, $B171, Recipes!$L$11:$L$5010))</f>
        <v/>
      </c>
      <c r="H171" s="73" t="str">
        <f t="shared" si="15"/>
        <v/>
      </c>
      <c r="I171" s="4"/>
      <c r="J171" s="78" t="str">
        <f>IF($B171="", "", SUMIF(Recipes!$B$11:$B$5010, $B171, Recipes!$O$11:$O$5010))</f>
        <v/>
      </c>
      <c r="K171" s="79" t="str">
        <f t="shared" si="16"/>
        <v/>
      </c>
      <c r="L171" s="4"/>
      <c r="M171" s="83" t="str">
        <f>IF($B171="", "", COUNTIF(Recipes!$B$11:$B$5010, $B171))</f>
        <v/>
      </c>
      <c r="N171" s="4"/>
      <c r="O171" s="86" t="str">
        <f>IF($B171="", "", IF(COUNTIF(Recipes!$AT$11:$AT$5010, CONCATENATE($B171, " - ", $Y$4))&gt;0, $Y$4, $Y$3))</f>
        <v/>
      </c>
      <c r="P171" s="4"/>
      <c r="S171" s="18" t="str">
        <f t="shared" si="17"/>
        <v/>
      </c>
      <c r="U171" s="18" t="str">
        <f t="shared" si="14"/>
        <v/>
      </c>
      <c r="V171" s="18" t="str">
        <f t="shared" si="18"/>
        <v/>
      </c>
      <c r="W171" s="18" t="str">
        <f t="shared" si="19"/>
        <v/>
      </c>
    </row>
    <row r="172" spans="1:23" x14ac:dyDescent="0.25">
      <c r="A172" s="4"/>
      <c r="B172" s="37"/>
      <c r="C172" s="62"/>
      <c r="D172" s="40"/>
      <c r="E172" s="4"/>
      <c r="F172" s="4"/>
      <c r="G172" s="72" t="str">
        <f>IF($B172="", "", SUMIF(Recipes!$B$11:$B$5010, $B172, Recipes!$L$11:$L$5010))</f>
        <v/>
      </c>
      <c r="H172" s="73" t="str">
        <f t="shared" si="15"/>
        <v/>
      </c>
      <c r="I172" s="4"/>
      <c r="J172" s="78" t="str">
        <f>IF($B172="", "", SUMIF(Recipes!$B$11:$B$5010, $B172, Recipes!$O$11:$O$5010))</f>
        <v/>
      </c>
      <c r="K172" s="79" t="str">
        <f t="shared" si="16"/>
        <v/>
      </c>
      <c r="L172" s="4"/>
      <c r="M172" s="83" t="str">
        <f>IF($B172="", "", COUNTIF(Recipes!$B$11:$B$5010, $B172))</f>
        <v/>
      </c>
      <c r="N172" s="4"/>
      <c r="O172" s="86" t="str">
        <f>IF($B172="", "", IF(COUNTIF(Recipes!$AT$11:$AT$5010, CONCATENATE($B172, " - ", $Y$4))&gt;0, $Y$4, $Y$3))</f>
        <v/>
      </c>
      <c r="P172" s="4"/>
      <c r="S172" s="18" t="str">
        <f t="shared" si="17"/>
        <v/>
      </c>
      <c r="U172" s="18" t="str">
        <f t="shared" si="14"/>
        <v/>
      </c>
      <c r="V172" s="18" t="str">
        <f t="shared" si="18"/>
        <v/>
      </c>
      <c r="W172" s="18" t="str">
        <f t="shared" si="19"/>
        <v/>
      </c>
    </row>
    <row r="173" spans="1:23" x14ac:dyDescent="0.25">
      <c r="A173" s="4"/>
      <c r="B173" s="37"/>
      <c r="C173" s="62"/>
      <c r="D173" s="40"/>
      <c r="E173" s="4"/>
      <c r="F173" s="4"/>
      <c r="G173" s="72" t="str">
        <f>IF($B173="", "", SUMIF(Recipes!$B$11:$B$5010, $B173, Recipes!$L$11:$L$5010))</f>
        <v/>
      </c>
      <c r="H173" s="73" t="str">
        <f t="shared" si="15"/>
        <v/>
      </c>
      <c r="I173" s="4"/>
      <c r="J173" s="78" t="str">
        <f>IF($B173="", "", SUMIF(Recipes!$B$11:$B$5010, $B173, Recipes!$O$11:$O$5010))</f>
        <v/>
      </c>
      <c r="K173" s="79" t="str">
        <f t="shared" si="16"/>
        <v/>
      </c>
      <c r="L173" s="4"/>
      <c r="M173" s="83" t="str">
        <f>IF($B173="", "", COUNTIF(Recipes!$B$11:$B$5010, $B173))</f>
        <v/>
      </c>
      <c r="N173" s="4"/>
      <c r="O173" s="86" t="str">
        <f>IF($B173="", "", IF(COUNTIF(Recipes!$AT$11:$AT$5010, CONCATENATE($B173, " - ", $Y$4))&gt;0, $Y$4, $Y$3))</f>
        <v/>
      </c>
      <c r="P173" s="4"/>
      <c r="S173" s="18" t="str">
        <f t="shared" si="17"/>
        <v/>
      </c>
      <c r="U173" s="18" t="str">
        <f t="shared" si="14"/>
        <v/>
      </c>
      <c r="V173" s="18" t="str">
        <f t="shared" si="18"/>
        <v/>
      </c>
      <c r="W173" s="18" t="str">
        <f t="shared" si="19"/>
        <v/>
      </c>
    </row>
    <row r="174" spans="1:23" x14ac:dyDescent="0.25">
      <c r="A174" s="4"/>
      <c r="B174" s="37"/>
      <c r="C174" s="62"/>
      <c r="D174" s="40"/>
      <c r="E174" s="4"/>
      <c r="F174" s="4"/>
      <c r="G174" s="72" t="str">
        <f>IF($B174="", "", SUMIF(Recipes!$B$11:$B$5010, $B174, Recipes!$L$11:$L$5010))</f>
        <v/>
      </c>
      <c r="H174" s="73" t="str">
        <f t="shared" si="15"/>
        <v/>
      </c>
      <c r="I174" s="4"/>
      <c r="J174" s="78" t="str">
        <f>IF($B174="", "", SUMIF(Recipes!$B$11:$B$5010, $B174, Recipes!$O$11:$O$5010))</f>
        <v/>
      </c>
      <c r="K174" s="79" t="str">
        <f t="shared" si="16"/>
        <v/>
      </c>
      <c r="L174" s="4"/>
      <c r="M174" s="83" t="str">
        <f>IF($B174="", "", COUNTIF(Recipes!$B$11:$B$5010, $B174))</f>
        <v/>
      </c>
      <c r="N174" s="4"/>
      <c r="O174" s="86" t="str">
        <f>IF($B174="", "", IF(COUNTIF(Recipes!$AT$11:$AT$5010, CONCATENATE($B174, " - ", $Y$4))&gt;0, $Y$4, $Y$3))</f>
        <v/>
      </c>
      <c r="P174" s="4"/>
      <c r="S174" s="18" t="str">
        <f t="shared" si="17"/>
        <v/>
      </c>
      <c r="U174" s="18" t="str">
        <f t="shared" si="14"/>
        <v/>
      </c>
      <c r="V174" s="18" t="str">
        <f t="shared" si="18"/>
        <v/>
      </c>
      <c r="W174" s="18" t="str">
        <f t="shared" si="19"/>
        <v/>
      </c>
    </row>
    <row r="175" spans="1:23" x14ac:dyDescent="0.25">
      <c r="A175" s="4"/>
      <c r="B175" s="37"/>
      <c r="C175" s="62"/>
      <c r="D175" s="40"/>
      <c r="E175" s="4"/>
      <c r="F175" s="4"/>
      <c r="G175" s="72" t="str">
        <f>IF($B175="", "", SUMIF(Recipes!$B$11:$B$5010, $B175, Recipes!$L$11:$L$5010))</f>
        <v/>
      </c>
      <c r="H175" s="73" t="str">
        <f t="shared" si="15"/>
        <v/>
      </c>
      <c r="I175" s="4"/>
      <c r="J175" s="78" t="str">
        <f>IF($B175="", "", SUMIF(Recipes!$B$11:$B$5010, $B175, Recipes!$O$11:$O$5010))</f>
        <v/>
      </c>
      <c r="K175" s="79" t="str">
        <f t="shared" si="16"/>
        <v/>
      </c>
      <c r="L175" s="4"/>
      <c r="M175" s="83" t="str">
        <f>IF($B175="", "", COUNTIF(Recipes!$B$11:$B$5010, $B175))</f>
        <v/>
      </c>
      <c r="N175" s="4"/>
      <c r="O175" s="86" t="str">
        <f>IF($B175="", "", IF(COUNTIF(Recipes!$AT$11:$AT$5010, CONCATENATE($B175, " - ", $Y$4))&gt;0, $Y$4, $Y$3))</f>
        <v/>
      </c>
      <c r="P175" s="4"/>
      <c r="S175" s="18" t="str">
        <f t="shared" si="17"/>
        <v/>
      </c>
      <c r="U175" s="18" t="str">
        <f t="shared" si="14"/>
        <v/>
      </c>
      <c r="V175" s="18" t="str">
        <f t="shared" si="18"/>
        <v/>
      </c>
      <c r="W175" s="18" t="str">
        <f t="shared" si="19"/>
        <v/>
      </c>
    </row>
    <row r="176" spans="1:23" x14ac:dyDescent="0.25">
      <c r="A176" s="4"/>
      <c r="B176" s="37"/>
      <c r="C176" s="62"/>
      <c r="D176" s="40"/>
      <c r="E176" s="4"/>
      <c r="F176" s="4"/>
      <c r="G176" s="72" t="str">
        <f>IF($B176="", "", SUMIF(Recipes!$B$11:$B$5010, $B176, Recipes!$L$11:$L$5010))</f>
        <v/>
      </c>
      <c r="H176" s="73" t="str">
        <f t="shared" si="15"/>
        <v/>
      </c>
      <c r="I176" s="4"/>
      <c r="J176" s="78" t="str">
        <f>IF($B176="", "", SUMIF(Recipes!$B$11:$B$5010, $B176, Recipes!$O$11:$O$5010))</f>
        <v/>
      </c>
      <c r="K176" s="79" t="str">
        <f t="shared" si="16"/>
        <v/>
      </c>
      <c r="L176" s="4"/>
      <c r="M176" s="83" t="str">
        <f>IF($B176="", "", COUNTIF(Recipes!$B$11:$B$5010, $B176))</f>
        <v/>
      </c>
      <c r="N176" s="4"/>
      <c r="O176" s="86" t="str">
        <f>IF($B176="", "", IF(COUNTIF(Recipes!$AT$11:$AT$5010, CONCATENATE($B176, " - ", $Y$4))&gt;0, $Y$4, $Y$3))</f>
        <v/>
      </c>
      <c r="P176" s="4"/>
      <c r="S176" s="18" t="str">
        <f t="shared" si="17"/>
        <v/>
      </c>
      <c r="U176" s="18" t="str">
        <f t="shared" si="14"/>
        <v/>
      </c>
      <c r="V176" s="18" t="str">
        <f t="shared" si="18"/>
        <v/>
      </c>
      <c r="W176" s="18" t="str">
        <f t="shared" si="19"/>
        <v/>
      </c>
    </row>
    <row r="177" spans="1:23" x14ac:dyDescent="0.25">
      <c r="A177" s="4"/>
      <c r="B177" s="37"/>
      <c r="C177" s="62"/>
      <c r="D177" s="40"/>
      <c r="E177" s="4"/>
      <c r="F177" s="4"/>
      <c r="G177" s="72" t="str">
        <f>IF($B177="", "", SUMIF(Recipes!$B$11:$B$5010, $B177, Recipes!$L$11:$L$5010))</f>
        <v/>
      </c>
      <c r="H177" s="73" t="str">
        <f t="shared" si="15"/>
        <v/>
      </c>
      <c r="I177" s="4"/>
      <c r="J177" s="78" t="str">
        <f>IF($B177="", "", SUMIF(Recipes!$B$11:$B$5010, $B177, Recipes!$O$11:$O$5010))</f>
        <v/>
      </c>
      <c r="K177" s="79" t="str">
        <f t="shared" si="16"/>
        <v/>
      </c>
      <c r="L177" s="4"/>
      <c r="M177" s="83" t="str">
        <f>IF($B177="", "", COUNTIF(Recipes!$B$11:$B$5010, $B177))</f>
        <v/>
      </c>
      <c r="N177" s="4"/>
      <c r="O177" s="86" t="str">
        <f>IF($B177="", "", IF(COUNTIF(Recipes!$AT$11:$AT$5010, CONCATENATE($B177, " - ", $Y$4))&gt;0, $Y$4, $Y$3))</f>
        <v/>
      </c>
      <c r="P177" s="4"/>
      <c r="S177" s="18" t="str">
        <f t="shared" si="17"/>
        <v/>
      </c>
      <c r="U177" s="18" t="str">
        <f t="shared" si="14"/>
        <v/>
      </c>
      <c r="V177" s="18" t="str">
        <f t="shared" si="18"/>
        <v/>
      </c>
      <c r="W177" s="18" t="str">
        <f t="shared" si="19"/>
        <v/>
      </c>
    </row>
    <row r="178" spans="1:23" x14ac:dyDescent="0.25">
      <c r="A178" s="4"/>
      <c r="B178" s="37"/>
      <c r="C178" s="62"/>
      <c r="D178" s="40"/>
      <c r="E178" s="4"/>
      <c r="F178" s="4"/>
      <c r="G178" s="72" t="str">
        <f>IF($B178="", "", SUMIF(Recipes!$B$11:$B$5010, $B178, Recipes!$L$11:$L$5010))</f>
        <v/>
      </c>
      <c r="H178" s="73" t="str">
        <f t="shared" si="15"/>
        <v/>
      </c>
      <c r="I178" s="4"/>
      <c r="J178" s="78" t="str">
        <f>IF($B178="", "", SUMIF(Recipes!$B$11:$B$5010, $B178, Recipes!$O$11:$O$5010))</f>
        <v/>
      </c>
      <c r="K178" s="79" t="str">
        <f t="shared" si="16"/>
        <v/>
      </c>
      <c r="L178" s="4"/>
      <c r="M178" s="83" t="str">
        <f>IF($B178="", "", COUNTIF(Recipes!$B$11:$B$5010, $B178))</f>
        <v/>
      </c>
      <c r="N178" s="4"/>
      <c r="O178" s="86" t="str">
        <f>IF($B178="", "", IF(COUNTIF(Recipes!$AT$11:$AT$5010, CONCATENATE($B178, " - ", $Y$4))&gt;0, $Y$4, $Y$3))</f>
        <v/>
      </c>
      <c r="P178" s="4"/>
      <c r="S178" s="18" t="str">
        <f t="shared" si="17"/>
        <v/>
      </c>
      <c r="U178" s="18" t="str">
        <f t="shared" si="14"/>
        <v/>
      </c>
      <c r="V178" s="18" t="str">
        <f t="shared" si="18"/>
        <v/>
      </c>
      <c r="W178" s="18" t="str">
        <f t="shared" si="19"/>
        <v/>
      </c>
    </row>
    <row r="179" spans="1:23" x14ac:dyDescent="0.25">
      <c r="A179" s="4"/>
      <c r="B179" s="37"/>
      <c r="C179" s="62"/>
      <c r="D179" s="40"/>
      <c r="E179" s="4"/>
      <c r="F179" s="4"/>
      <c r="G179" s="72" t="str">
        <f>IF($B179="", "", SUMIF(Recipes!$B$11:$B$5010, $B179, Recipes!$L$11:$L$5010))</f>
        <v/>
      </c>
      <c r="H179" s="73" t="str">
        <f t="shared" si="15"/>
        <v/>
      </c>
      <c r="I179" s="4"/>
      <c r="J179" s="78" t="str">
        <f>IF($B179="", "", SUMIF(Recipes!$B$11:$B$5010, $B179, Recipes!$O$11:$O$5010))</f>
        <v/>
      </c>
      <c r="K179" s="79" t="str">
        <f t="shared" si="16"/>
        <v/>
      </c>
      <c r="L179" s="4"/>
      <c r="M179" s="83" t="str">
        <f>IF($B179="", "", COUNTIF(Recipes!$B$11:$B$5010, $B179))</f>
        <v/>
      </c>
      <c r="N179" s="4"/>
      <c r="O179" s="86" t="str">
        <f>IF($B179="", "", IF(COUNTIF(Recipes!$AT$11:$AT$5010, CONCATENATE($B179, " - ", $Y$4))&gt;0, $Y$4, $Y$3))</f>
        <v/>
      </c>
      <c r="P179" s="4"/>
      <c r="S179" s="18" t="str">
        <f t="shared" si="17"/>
        <v/>
      </c>
      <c r="U179" s="18" t="str">
        <f t="shared" si="14"/>
        <v/>
      </c>
      <c r="V179" s="18" t="str">
        <f t="shared" si="18"/>
        <v/>
      </c>
      <c r="W179" s="18" t="str">
        <f t="shared" si="19"/>
        <v/>
      </c>
    </row>
    <row r="180" spans="1:23" x14ac:dyDescent="0.25">
      <c r="A180" s="4"/>
      <c r="B180" s="37"/>
      <c r="C180" s="62"/>
      <c r="D180" s="40"/>
      <c r="E180" s="4"/>
      <c r="F180" s="4"/>
      <c r="G180" s="72" t="str">
        <f>IF($B180="", "", SUMIF(Recipes!$B$11:$B$5010, $B180, Recipes!$L$11:$L$5010))</f>
        <v/>
      </c>
      <c r="H180" s="73" t="str">
        <f t="shared" si="15"/>
        <v/>
      </c>
      <c r="I180" s="4"/>
      <c r="J180" s="78" t="str">
        <f>IF($B180="", "", SUMIF(Recipes!$B$11:$B$5010, $B180, Recipes!$O$11:$O$5010))</f>
        <v/>
      </c>
      <c r="K180" s="79" t="str">
        <f t="shared" si="16"/>
        <v/>
      </c>
      <c r="L180" s="4"/>
      <c r="M180" s="83" t="str">
        <f>IF($B180="", "", COUNTIF(Recipes!$B$11:$B$5010, $B180))</f>
        <v/>
      </c>
      <c r="N180" s="4"/>
      <c r="O180" s="86" t="str">
        <f>IF($B180="", "", IF(COUNTIF(Recipes!$AT$11:$AT$5010, CONCATENATE($B180, " - ", $Y$4))&gt;0, $Y$4, $Y$3))</f>
        <v/>
      </c>
      <c r="P180" s="4"/>
      <c r="S180" s="18" t="str">
        <f t="shared" si="17"/>
        <v/>
      </c>
      <c r="U180" s="18" t="str">
        <f t="shared" si="14"/>
        <v/>
      </c>
      <c r="V180" s="18" t="str">
        <f t="shared" si="18"/>
        <v/>
      </c>
      <c r="W180" s="18" t="str">
        <f t="shared" si="19"/>
        <v/>
      </c>
    </row>
    <row r="181" spans="1:23" x14ac:dyDescent="0.25">
      <c r="A181" s="4"/>
      <c r="B181" s="37"/>
      <c r="C181" s="62"/>
      <c r="D181" s="40"/>
      <c r="E181" s="4"/>
      <c r="F181" s="4"/>
      <c r="G181" s="72" t="str">
        <f>IF($B181="", "", SUMIF(Recipes!$B$11:$B$5010, $B181, Recipes!$L$11:$L$5010))</f>
        <v/>
      </c>
      <c r="H181" s="73" t="str">
        <f t="shared" si="15"/>
        <v/>
      </c>
      <c r="I181" s="4"/>
      <c r="J181" s="78" t="str">
        <f>IF($B181="", "", SUMIF(Recipes!$B$11:$B$5010, $B181, Recipes!$O$11:$O$5010))</f>
        <v/>
      </c>
      <c r="K181" s="79" t="str">
        <f t="shared" si="16"/>
        <v/>
      </c>
      <c r="L181" s="4"/>
      <c r="M181" s="83" t="str">
        <f>IF($B181="", "", COUNTIF(Recipes!$B$11:$B$5010, $B181))</f>
        <v/>
      </c>
      <c r="N181" s="4"/>
      <c r="O181" s="86" t="str">
        <f>IF($B181="", "", IF(COUNTIF(Recipes!$AT$11:$AT$5010, CONCATENATE($B181, " - ", $Y$4))&gt;0, $Y$4, $Y$3))</f>
        <v/>
      </c>
      <c r="P181" s="4"/>
      <c r="S181" s="18" t="str">
        <f t="shared" si="17"/>
        <v/>
      </c>
      <c r="U181" s="18" t="str">
        <f t="shared" si="14"/>
        <v/>
      </c>
      <c r="V181" s="18" t="str">
        <f t="shared" si="18"/>
        <v/>
      </c>
      <c r="W181" s="18" t="str">
        <f t="shared" si="19"/>
        <v/>
      </c>
    </row>
    <row r="182" spans="1:23" x14ac:dyDescent="0.25">
      <c r="A182" s="4"/>
      <c r="B182" s="37"/>
      <c r="C182" s="62"/>
      <c r="D182" s="40"/>
      <c r="E182" s="4"/>
      <c r="F182" s="4"/>
      <c r="G182" s="72" t="str">
        <f>IF($B182="", "", SUMIF(Recipes!$B$11:$B$5010, $B182, Recipes!$L$11:$L$5010))</f>
        <v/>
      </c>
      <c r="H182" s="73" t="str">
        <f t="shared" si="15"/>
        <v/>
      </c>
      <c r="I182" s="4"/>
      <c r="J182" s="78" t="str">
        <f>IF($B182="", "", SUMIF(Recipes!$B$11:$B$5010, $B182, Recipes!$O$11:$O$5010))</f>
        <v/>
      </c>
      <c r="K182" s="79" t="str">
        <f t="shared" si="16"/>
        <v/>
      </c>
      <c r="L182" s="4"/>
      <c r="M182" s="83" t="str">
        <f>IF($B182="", "", COUNTIF(Recipes!$B$11:$B$5010, $B182))</f>
        <v/>
      </c>
      <c r="N182" s="4"/>
      <c r="O182" s="86" t="str">
        <f>IF($B182="", "", IF(COUNTIF(Recipes!$AT$11:$AT$5010, CONCATENATE($B182, " - ", $Y$4))&gt;0, $Y$4, $Y$3))</f>
        <v/>
      </c>
      <c r="P182" s="4"/>
      <c r="S182" s="18" t="str">
        <f t="shared" si="17"/>
        <v/>
      </c>
      <c r="U182" s="18" t="str">
        <f t="shared" si="14"/>
        <v/>
      </c>
      <c r="V182" s="18" t="str">
        <f t="shared" si="18"/>
        <v/>
      </c>
      <c r="W182" s="18" t="str">
        <f t="shared" si="19"/>
        <v/>
      </c>
    </row>
    <row r="183" spans="1:23" x14ac:dyDescent="0.25">
      <c r="A183" s="4"/>
      <c r="B183" s="37"/>
      <c r="C183" s="62"/>
      <c r="D183" s="40"/>
      <c r="E183" s="4"/>
      <c r="F183" s="4"/>
      <c r="G183" s="72" t="str">
        <f>IF($B183="", "", SUMIF(Recipes!$B$11:$B$5010, $B183, Recipes!$L$11:$L$5010))</f>
        <v/>
      </c>
      <c r="H183" s="73" t="str">
        <f t="shared" si="15"/>
        <v/>
      </c>
      <c r="I183" s="4"/>
      <c r="J183" s="78" t="str">
        <f>IF($B183="", "", SUMIF(Recipes!$B$11:$B$5010, $B183, Recipes!$O$11:$O$5010))</f>
        <v/>
      </c>
      <c r="K183" s="79" t="str">
        <f t="shared" si="16"/>
        <v/>
      </c>
      <c r="L183" s="4"/>
      <c r="M183" s="83" t="str">
        <f>IF($B183="", "", COUNTIF(Recipes!$B$11:$B$5010, $B183))</f>
        <v/>
      </c>
      <c r="N183" s="4"/>
      <c r="O183" s="86" t="str">
        <f>IF($B183="", "", IF(COUNTIF(Recipes!$AT$11:$AT$5010, CONCATENATE($B183, " - ", $Y$4))&gt;0, $Y$4, $Y$3))</f>
        <v/>
      </c>
      <c r="P183" s="4"/>
      <c r="S183" s="18" t="str">
        <f t="shared" si="17"/>
        <v/>
      </c>
      <c r="U183" s="18" t="str">
        <f t="shared" si="14"/>
        <v/>
      </c>
      <c r="V183" s="18" t="str">
        <f t="shared" si="18"/>
        <v/>
      </c>
      <c r="W183" s="18" t="str">
        <f t="shared" si="19"/>
        <v/>
      </c>
    </row>
    <row r="184" spans="1:23" x14ac:dyDescent="0.25">
      <c r="A184" s="4"/>
      <c r="B184" s="37"/>
      <c r="C184" s="62"/>
      <c r="D184" s="40"/>
      <c r="E184" s="4"/>
      <c r="F184" s="4"/>
      <c r="G184" s="72" t="str">
        <f>IF($B184="", "", SUMIF(Recipes!$B$11:$B$5010, $B184, Recipes!$L$11:$L$5010))</f>
        <v/>
      </c>
      <c r="H184" s="73" t="str">
        <f t="shared" si="15"/>
        <v/>
      </c>
      <c r="I184" s="4"/>
      <c r="J184" s="78" t="str">
        <f>IF($B184="", "", SUMIF(Recipes!$B$11:$B$5010, $B184, Recipes!$O$11:$O$5010))</f>
        <v/>
      </c>
      <c r="K184" s="79" t="str">
        <f t="shared" si="16"/>
        <v/>
      </c>
      <c r="L184" s="4"/>
      <c r="M184" s="83" t="str">
        <f>IF($B184="", "", COUNTIF(Recipes!$B$11:$B$5010, $B184))</f>
        <v/>
      </c>
      <c r="N184" s="4"/>
      <c r="O184" s="86" t="str">
        <f>IF($B184="", "", IF(COUNTIF(Recipes!$AT$11:$AT$5010, CONCATENATE($B184, " - ", $Y$4))&gt;0, $Y$4, $Y$3))</f>
        <v/>
      </c>
      <c r="P184" s="4"/>
      <c r="S184" s="18" t="str">
        <f t="shared" si="17"/>
        <v/>
      </c>
      <c r="U184" s="18" t="str">
        <f t="shared" si="14"/>
        <v/>
      </c>
      <c r="V184" s="18" t="str">
        <f t="shared" si="18"/>
        <v/>
      </c>
      <c r="W184" s="18" t="str">
        <f t="shared" si="19"/>
        <v/>
      </c>
    </row>
    <row r="185" spans="1:23" x14ac:dyDescent="0.25">
      <c r="A185" s="4"/>
      <c r="B185" s="37"/>
      <c r="C185" s="62"/>
      <c r="D185" s="40"/>
      <c r="E185" s="4"/>
      <c r="F185" s="4"/>
      <c r="G185" s="72" t="str">
        <f>IF($B185="", "", SUMIF(Recipes!$B$11:$B$5010, $B185, Recipes!$L$11:$L$5010))</f>
        <v/>
      </c>
      <c r="H185" s="73" t="str">
        <f t="shared" si="15"/>
        <v/>
      </c>
      <c r="I185" s="4"/>
      <c r="J185" s="78" t="str">
        <f>IF($B185="", "", SUMIF(Recipes!$B$11:$B$5010, $B185, Recipes!$O$11:$O$5010))</f>
        <v/>
      </c>
      <c r="K185" s="79" t="str">
        <f t="shared" si="16"/>
        <v/>
      </c>
      <c r="L185" s="4"/>
      <c r="M185" s="83" t="str">
        <f>IF($B185="", "", COUNTIF(Recipes!$B$11:$B$5010, $B185))</f>
        <v/>
      </c>
      <c r="N185" s="4"/>
      <c r="O185" s="86" t="str">
        <f>IF($B185="", "", IF(COUNTIF(Recipes!$AT$11:$AT$5010, CONCATENATE($B185, " - ", $Y$4))&gt;0, $Y$4, $Y$3))</f>
        <v/>
      </c>
      <c r="P185" s="4"/>
      <c r="S185" s="18" t="str">
        <f t="shared" si="17"/>
        <v/>
      </c>
      <c r="U185" s="18" t="str">
        <f t="shared" si="14"/>
        <v/>
      </c>
      <c r="V185" s="18" t="str">
        <f t="shared" si="18"/>
        <v/>
      </c>
      <c r="W185" s="18" t="str">
        <f t="shared" si="19"/>
        <v/>
      </c>
    </row>
    <row r="186" spans="1:23" x14ac:dyDescent="0.25">
      <c r="A186" s="4"/>
      <c r="B186" s="37"/>
      <c r="C186" s="62"/>
      <c r="D186" s="40"/>
      <c r="E186" s="4"/>
      <c r="F186" s="4"/>
      <c r="G186" s="72" t="str">
        <f>IF($B186="", "", SUMIF(Recipes!$B$11:$B$5010, $B186, Recipes!$L$11:$L$5010))</f>
        <v/>
      </c>
      <c r="H186" s="73" t="str">
        <f t="shared" si="15"/>
        <v/>
      </c>
      <c r="I186" s="4"/>
      <c r="J186" s="78" t="str">
        <f>IF($B186="", "", SUMIF(Recipes!$B$11:$B$5010, $B186, Recipes!$O$11:$O$5010))</f>
        <v/>
      </c>
      <c r="K186" s="79" t="str">
        <f t="shared" si="16"/>
        <v/>
      </c>
      <c r="L186" s="4"/>
      <c r="M186" s="83" t="str">
        <f>IF($B186="", "", COUNTIF(Recipes!$B$11:$B$5010, $B186))</f>
        <v/>
      </c>
      <c r="N186" s="4"/>
      <c r="O186" s="86" t="str">
        <f>IF($B186="", "", IF(COUNTIF(Recipes!$AT$11:$AT$5010, CONCATENATE($B186, " - ", $Y$4))&gt;0, $Y$4, $Y$3))</f>
        <v/>
      </c>
      <c r="P186" s="4"/>
      <c r="S186" s="18" t="str">
        <f t="shared" si="17"/>
        <v/>
      </c>
      <c r="U186" s="18" t="str">
        <f t="shared" si="14"/>
        <v/>
      </c>
      <c r="V186" s="18" t="str">
        <f t="shared" si="18"/>
        <v/>
      </c>
      <c r="W186" s="18" t="str">
        <f t="shared" si="19"/>
        <v/>
      </c>
    </row>
    <row r="187" spans="1:23" x14ac:dyDescent="0.25">
      <c r="A187" s="4"/>
      <c r="B187" s="37"/>
      <c r="C187" s="62"/>
      <c r="D187" s="40"/>
      <c r="E187" s="4"/>
      <c r="F187" s="4"/>
      <c r="G187" s="72" t="str">
        <f>IF($B187="", "", SUMIF(Recipes!$B$11:$B$5010, $B187, Recipes!$L$11:$L$5010))</f>
        <v/>
      </c>
      <c r="H187" s="73" t="str">
        <f t="shared" si="15"/>
        <v/>
      </c>
      <c r="I187" s="4"/>
      <c r="J187" s="78" t="str">
        <f>IF($B187="", "", SUMIF(Recipes!$B$11:$B$5010, $B187, Recipes!$O$11:$O$5010))</f>
        <v/>
      </c>
      <c r="K187" s="79" t="str">
        <f t="shared" si="16"/>
        <v/>
      </c>
      <c r="L187" s="4"/>
      <c r="M187" s="83" t="str">
        <f>IF($B187="", "", COUNTIF(Recipes!$B$11:$B$5010, $B187))</f>
        <v/>
      </c>
      <c r="N187" s="4"/>
      <c r="O187" s="86" t="str">
        <f>IF($B187="", "", IF(COUNTIF(Recipes!$AT$11:$AT$5010, CONCATENATE($B187, " - ", $Y$4))&gt;0, $Y$4, $Y$3))</f>
        <v/>
      </c>
      <c r="P187" s="4"/>
      <c r="S187" s="18" t="str">
        <f t="shared" si="17"/>
        <v/>
      </c>
      <c r="U187" s="18" t="str">
        <f t="shared" si="14"/>
        <v/>
      </c>
      <c r="V187" s="18" t="str">
        <f t="shared" si="18"/>
        <v/>
      </c>
      <c r="W187" s="18" t="str">
        <f t="shared" si="19"/>
        <v/>
      </c>
    </row>
    <row r="188" spans="1:23" x14ac:dyDescent="0.25">
      <c r="A188" s="4"/>
      <c r="B188" s="37"/>
      <c r="C188" s="62"/>
      <c r="D188" s="40"/>
      <c r="E188" s="4"/>
      <c r="F188" s="4"/>
      <c r="G188" s="72" t="str">
        <f>IF($B188="", "", SUMIF(Recipes!$B$11:$B$5010, $B188, Recipes!$L$11:$L$5010))</f>
        <v/>
      </c>
      <c r="H188" s="73" t="str">
        <f t="shared" si="15"/>
        <v/>
      </c>
      <c r="I188" s="4"/>
      <c r="J188" s="78" t="str">
        <f>IF($B188="", "", SUMIF(Recipes!$B$11:$B$5010, $B188, Recipes!$O$11:$O$5010))</f>
        <v/>
      </c>
      <c r="K188" s="79" t="str">
        <f t="shared" si="16"/>
        <v/>
      </c>
      <c r="L188" s="4"/>
      <c r="M188" s="83" t="str">
        <f>IF($B188="", "", COUNTIF(Recipes!$B$11:$B$5010, $B188))</f>
        <v/>
      </c>
      <c r="N188" s="4"/>
      <c r="O188" s="86" t="str">
        <f>IF($B188="", "", IF(COUNTIF(Recipes!$AT$11:$AT$5010, CONCATENATE($B188, " - ", $Y$4))&gt;0, $Y$4, $Y$3))</f>
        <v/>
      </c>
      <c r="P188" s="4"/>
      <c r="S188" s="18" t="str">
        <f t="shared" si="17"/>
        <v/>
      </c>
      <c r="U188" s="18" t="str">
        <f t="shared" si="14"/>
        <v/>
      </c>
      <c r="V188" s="18" t="str">
        <f t="shared" si="18"/>
        <v/>
      </c>
      <c r="W188" s="18" t="str">
        <f t="shared" si="19"/>
        <v/>
      </c>
    </row>
    <row r="189" spans="1:23" x14ac:dyDescent="0.25">
      <c r="A189" s="4"/>
      <c r="B189" s="37"/>
      <c r="C189" s="62"/>
      <c r="D189" s="40"/>
      <c r="E189" s="4"/>
      <c r="F189" s="4"/>
      <c r="G189" s="72" t="str">
        <f>IF($B189="", "", SUMIF(Recipes!$B$11:$B$5010, $B189, Recipes!$L$11:$L$5010))</f>
        <v/>
      </c>
      <c r="H189" s="73" t="str">
        <f t="shared" si="15"/>
        <v/>
      </c>
      <c r="I189" s="4"/>
      <c r="J189" s="78" t="str">
        <f>IF($B189="", "", SUMIF(Recipes!$B$11:$B$5010, $B189, Recipes!$O$11:$O$5010))</f>
        <v/>
      </c>
      <c r="K189" s="79" t="str">
        <f t="shared" si="16"/>
        <v/>
      </c>
      <c r="L189" s="4"/>
      <c r="M189" s="83" t="str">
        <f>IF($B189="", "", COUNTIF(Recipes!$B$11:$B$5010, $B189))</f>
        <v/>
      </c>
      <c r="N189" s="4"/>
      <c r="O189" s="86" t="str">
        <f>IF($B189="", "", IF(COUNTIF(Recipes!$AT$11:$AT$5010, CONCATENATE($B189, " - ", $Y$4))&gt;0, $Y$4, $Y$3))</f>
        <v/>
      </c>
      <c r="P189" s="4"/>
      <c r="S189" s="18" t="str">
        <f t="shared" si="17"/>
        <v/>
      </c>
      <c r="U189" s="18" t="str">
        <f t="shared" si="14"/>
        <v/>
      </c>
      <c r="V189" s="18" t="str">
        <f t="shared" si="18"/>
        <v/>
      </c>
      <c r="W189" s="18" t="str">
        <f t="shared" si="19"/>
        <v/>
      </c>
    </row>
    <row r="190" spans="1:23" x14ac:dyDescent="0.25">
      <c r="A190" s="4"/>
      <c r="B190" s="37"/>
      <c r="C190" s="62"/>
      <c r="D190" s="40"/>
      <c r="E190" s="4"/>
      <c r="F190" s="4"/>
      <c r="G190" s="72" t="str">
        <f>IF($B190="", "", SUMIF(Recipes!$B$11:$B$5010, $B190, Recipes!$L$11:$L$5010))</f>
        <v/>
      </c>
      <c r="H190" s="73" t="str">
        <f t="shared" si="15"/>
        <v/>
      </c>
      <c r="I190" s="4"/>
      <c r="J190" s="78" t="str">
        <f>IF($B190="", "", SUMIF(Recipes!$B$11:$B$5010, $B190, Recipes!$O$11:$O$5010))</f>
        <v/>
      </c>
      <c r="K190" s="79" t="str">
        <f t="shared" si="16"/>
        <v/>
      </c>
      <c r="L190" s="4"/>
      <c r="M190" s="83" t="str">
        <f>IF($B190="", "", COUNTIF(Recipes!$B$11:$B$5010, $B190))</f>
        <v/>
      </c>
      <c r="N190" s="4"/>
      <c r="O190" s="86" t="str">
        <f>IF($B190="", "", IF(COUNTIF(Recipes!$AT$11:$AT$5010, CONCATENATE($B190, " - ", $Y$4))&gt;0, $Y$4, $Y$3))</f>
        <v/>
      </c>
      <c r="P190" s="4"/>
      <c r="S190" s="18" t="str">
        <f t="shared" si="17"/>
        <v/>
      </c>
      <c r="U190" s="18" t="str">
        <f t="shared" si="14"/>
        <v/>
      </c>
      <c r="V190" s="18" t="str">
        <f t="shared" si="18"/>
        <v/>
      </c>
      <c r="W190" s="18" t="str">
        <f t="shared" si="19"/>
        <v/>
      </c>
    </row>
    <row r="191" spans="1:23" x14ac:dyDescent="0.25">
      <c r="A191" s="4"/>
      <c r="B191" s="37"/>
      <c r="C191" s="62"/>
      <c r="D191" s="40"/>
      <c r="E191" s="4"/>
      <c r="F191" s="4"/>
      <c r="G191" s="72" t="str">
        <f>IF($B191="", "", SUMIF(Recipes!$B$11:$B$5010, $B191, Recipes!$L$11:$L$5010))</f>
        <v/>
      </c>
      <c r="H191" s="73" t="str">
        <f t="shared" si="15"/>
        <v/>
      </c>
      <c r="I191" s="4"/>
      <c r="J191" s="78" t="str">
        <f>IF($B191="", "", SUMIF(Recipes!$B$11:$B$5010, $B191, Recipes!$O$11:$O$5010))</f>
        <v/>
      </c>
      <c r="K191" s="79" t="str">
        <f t="shared" si="16"/>
        <v/>
      </c>
      <c r="L191" s="4"/>
      <c r="M191" s="83" t="str">
        <f>IF($B191="", "", COUNTIF(Recipes!$B$11:$B$5010, $B191))</f>
        <v/>
      </c>
      <c r="N191" s="4"/>
      <c r="O191" s="86" t="str">
        <f>IF($B191="", "", IF(COUNTIF(Recipes!$AT$11:$AT$5010, CONCATENATE($B191, " - ", $Y$4))&gt;0, $Y$4, $Y$3))</f>
        <v/>
      </c>
      <c r="P191" s="4"/>
      <c r="S191" s="18" t="str">
        <f t="shared" si="17"/>
        <v/>
      </c>
      <c r="U191" s="18" t="str">
        <f t="shared" si="14"/>
        <v/>
      </c>
      <c r="V191" s="18" t="str">
        <f t="shared" si="18"/>
        <v/>
      </c>
      <c r="W191" s="18" t="str">
        <f t="shared" si="19"/>
        <v/>
      </c>
    </row>
    <row r="192" spans="1:23" x14ac:dyDescent="0.25">
      <c r="A192" s="4"/>
      <c r="B192" s="37"/>
      <c r="C192" s="62"/>
      <c r="D192" s="40"/>
      <c r="E192" s="4"/>
      <c r="F192" s="4"/>
      <c r="G192" s="72" t="str">
        <f>IF($B192="", "", SUMIF(Recipes!$B$11:$B$5010, $B192, Recipes!$L$11:$L$5010))</f>
        <v/>
      </c>
      <c r="H192" s="73" t="str">
        <f t="shared" si="15"/>
        <v/>
      </c>
      <c r="I192" s="4"/>
      <c r="J192" s="78" t="str">
        <f>IF($B192="", "", SUMIF(Recipes!$B$11:$B$5010, $B192, Recipes!$O$11:$O$5010))</f>
        <v/>
      </c>
      <c r="K192" s="79" t="str">
        <f t="shared" si="16"/>
        <v/>
      </c>
      <c r="L192" s="4"/>
      <c r="M192" s="83" t="str">
        <f>IF($B192="", "", COUNTIF(Recipes!$B$11:$B$5010, $B192))</f>
        <v/>
      </c>
      <c r="N192" s="4"/>
      <c r="O192" s="86" t="str">
        <f>IF($B192="", "", IF(COUNTIF(Recipes!$AT$11:$AT$5010, CONCATENATE($B192, " - ", $Y$4))&gt;0, $Y$4, $Y$3))</f>
        <v/>
      </c>
      <c r="P192" s="4"/>
      <c r="S192" s="18" t="str">
        <f t="shared" si="17"/>
        <v/>
      </c>
      <c r="U192" s="18" t="str">
        <f t="shared" si="14"/>
        <v/>
      </c>
      <c r="V192" s="18" t="str">
        <f t="shared" si="18"/>
        <v/>
      </c>
      <c r="W192" s="18" t="str">
        <f t="shared" si="19"/>
        <v/>
      </c>
    </row>
    <row r="193" spans="1:23" x14ac:dyDescent="0.25">
      <c r="A193" s="4"/>
      <c r="B193" s="37"/>
      <c r="C193" s="62"/>
      <c r="D193" s="40"/>
      <c r="E193" s="4"/>
      <c r="F193" s="4"/>
      <c r="G193" s="72" t="str">
        <f>IF($B193="", "", SUMIF(Recipes!$B$11:$B$5010, $B193, Recipes!$L$11:$L$5010))</f>
        <v/>
      </c>
      <c r="H193" s="73" t="str">
        <f t="shared" si="15"/>
        <v/>
      </c>
      <c r="I193" s="4"/>
      <c r="J193" s="78" t="str">
        <f>IF($B193="", "", SUMIF(Recipes!$B$11:$B$5010, $B193, Recipes!$O$11:$O$5010))</f>
        <v/>
      </c>
      <c r="K193" s="79" t="str">
        <f t="shared" si="16"/>
        <v/>
      </c>
      <c r="L193" s="4"/>
      <c r="M193" s="83" t="str">
        <f>IF($B193="", "", COUNTIF(Recipes!$B$11:$B$5010, $B193))</f>
        <v/>
      </c>
      <c r="N193" s="4"/>
      <c r="O193" s="86" t="str">
        <f>IF($B193="", "", IF(COUNTIF(Recipes!$AT$11:$AT$5010, CONCATENATE($B193, " - ", $Y$4))&gt;0, $Y$4, $Y$3))</f>
        <v/>
      </c>
      <c r="P193" s="4"/>
      <c r="S193" s="18" t="str">
        <f t="shared" si="17"/>
        <v/>
      </c>
      <c r="U193" s="18" t="str">
        <f t="shared" si="14"/>
        <v/>
      </c>
      <c r="V193" s="18" t="str">
        <f t="shared" si="18"/>
        <v/>
      </c>
      <c r="W193" s="18" t="str">
        <f t="shared" si="19"/>
        <v/>
      </c>
    </row>
    <row r="194" spans="1:23" x14ac:dyDescent="0.25">
      <c r="A194" s="4"/>
      <c r="B194" s="37"/>
      <c r="C194" s="62"/>
      <c r="D194" s="40"/>
      <c r="E194" s="4"/>
      <c r="F194" s="4"/>
      <c r="G194" s="72" t="str">
        <f>IF($B194="", "", SUMIF(Recipes!$B$11:$B$5010, $B194, Recipes!$L$11:$L$5010))</f>
        <v/>
      </c>
      <c r="H194" s="73" t="str">
        <f t="shared" si="15"/>
        <v/>
      </c>
      <c r="I194" s="4"/>
      <c r="J194" s="78" t="str">
        <f>IF($B194="", "", SUMIF(Recipes!$B$11:$B$5010, $B194, Recipes!$O$11:$O$5010))</f>
        <v/>
      </c>
      <c r="K194" s="79" t="str">
        <f t="shared" si="16"/>
        <v/>
      </c>
      <c r="L194" s="4"/>
      <c r="M194" s="83" t="str">
        <f>IF($B194="", "", COUNTIF(Recipes!$B$11:$B$5010, $B194))</f>
        <v/>
      </c>
      <c r="N194" s="4"/>
      <c r="O194" s="86" t="str">
        <f>IF($B194="", "", IF(COUNTIF(Recipes!$AT$11:$AT$5010, CONCATENATE($B194, " - ", $Y$4))&gt;0, $Y$4, $Y$3))</f>
        <v/>
      </c>
      <c r="P194" s="4"/>
      <c r="S194" s="18" t="str">
        <f t="shared" si="17"/>
        <v/>
      </c>
      <c r="U194" s="18" t="str">
        <f t="shared" si="14"/>
        <v/>
      </c>
      <c r="V194" s="18" t="str">
        <f t="shared" si="18"/>
        <v/>
      </c>
      <c r="W194" s="18" t="str">
        <f t="shared" si="19"/>
        <v/>
      </c>
    </row>
    <row r="195" spans="1:23" x14ac:dyDescent="0.25">
      <c r="A195" s="4"/>
      <c r="B195" s="37"/>
      <c r="C195" s="62"/>
      <c r="D195" s="40"/>
      <c r="E195" s="4"/>
      <c r="F195" s="4"/>
      <c r="G195" s="72" t="str">
        <f>IF($B195="", "", SUMIF(Recipes!$B$11:$B$5010, $B195, Recipes!$L$11:$L$5010))</f>
        <v/>
      </c>
      <c r="H195" s="73" t="str">
        <f t="shared" si="15"/>
        <v/>
      </c>
      <c r="I195" s="4"/>
      <c r="J195" s="78" t="str">
        <f>IF($B195="", "", SUMIF(Recipes!$B$11:$B$5010, $B195, Recipes!$O$11:$O$5010))</f>
        <v/>
      </c>
      <c r="K195" s="79" t="str">
        <f t="shared" si="16"/>
        <v/>
      </c>
      <c r="L195" s="4"/>
      <c r="M195" s="83" t="str">
        <f>IF($B195="", "", COUNTIF(Recipes!$B$11:$B$5010, $B195))</f>
        <v/>
      </c>
      <c r="N195" s="4"/>
      <c r="O195" s="86" t="str">
        <f>IF($B195="", "", IF(COUNTIF(Recipes!$AT$11:$AT$5010, CONCATENATE($B195, " - ", $Y$4))&gt;0, $Y$4, $Y$3))</f>
        <v/>
      </c>
      <c r="P195" s="4"/>
      <c r="S195" s="18" t="str">
        <f t="shared" si="17"/>
        <v/>
      </c>
      <c r="U195" s="18" t="str">
        <f t="shared" si="14"/>
        <v/>
      </c>
      <c r="V195" s="18" t="str">
        <f t="shared" si="18"/>
        <v/>
      </c>
      <c r="W195" s="18" t="str">
        <f t="shared" si="19"/>
        <v/>
      </c>
    </row>
    <row r="196" spans="1:23" x14ac:dyDescent="0.25">
      <c r="A196" s="4"/>
      <c r="B196" s="37"/>
      <c r="C196" s="62"/>
      <c r="D196" s="40"/>
      <c r="E196" s="4"/>
      <c r="F196" s="4"/>
      <c r="G196" s="72" t="str">
        <f>IF($B196="", "", SUMIF(Recipes!$B$11:$B$5010, $B196, Recipes!$L$11:$L$5010))</f>
        <v/>
      </c>
      <c r="H196" s="73" t="str">
        <f t="shared" si="15"/>
        <v/>
      </c>
      <c r="I196" s="4"/>
      <c r="J196" s="78" t="str">
        <f>IF($B196="", "", SUMIF(Recipes!$B$11:$B$5010, $B196, Recipes!$O$11:$O$5010))</f>
        <v/>
      </c>
      <c r="K196" s="79" t="str">
        <f t="shared" si="16"/>
        <v/>
      </c>
      <c r="L196" s="4"/>
      <c r="M196" s="83" t="str">
        <f>IF($B196="", "", COUNTIF(Recipes!$B$11:$B$5010, $B196))</f>
        <v/>
      </c>
      <c r="N196" s="4"/>
      <c r="O196" s="86" t="str">
        <f>IF($B196="", "", IF(COUNTIF(Recipes!$AT$11:$AT$5010, CONCATENATE($B196, " - ", $Y$4))&gt;0, $Y$4, $Y$3))</f>
        <v/>
      </c>
      <c r="P196" s="4"/>
      <c r="S196" s="18" t="str">
        <f t="shared" si="17"/>
        <v/>
      </c>
      <c r="U196" s="18" t="str">
        <f t="shared" si="14"/>
        <v/>
      </c>
      <c r="V196" s="18" t="str">
        <f t="shared" si="18"/>
        <v/>
      </c>
      <c r="W196" s="18" t="str">
        <f t="shared" si="19"/>
        <v/>
      </c>
    </row>
    <row r="197" spans="1:23" x14ac:dyDescent="0.25">
      <c r="A197" s="4"/>
      <c r="B197" s="37"/>
      <c r="C197" s="62"/>
      <c r="D197" s="40"/>
      <c r="E197" s="4"/>
      <c r="F197" s="4"/>
      <c r="G197" s="72" t="str">
        <f>IF($B197="", "", SUMIF(Recipes!$B$11:$B$5010, $B197, Recipes!$L$11:$L$5010))</f>
        <v/>
      </c>
      <c r="H197" s="73" t="str">
        <f t="shared" si="15"/>
        <v/>
      </c>
      <c r="I197" s="4"/>
      <c r="J197" s="78" t="str">
        <f>IF($B197="", "", SUMIF(Recipes!$B$11:$B$5010, $B197, Recipes!$O$11:$O$5010))</f>
        <v/>
      </c>
      <c r="K197" s="79" t="str">
        <f t="shared" si="16"/>
        <v/>
      </c>
      <c r="L197" s="4"/>
      <c r="M197" s="83" t="str">
        <f>IF($B197="", "", COUNTIF(Recipes!$B$11:$B$5010, $B197))</f>
        <v/>
      </c>
      <c r="N197" s="4"/>
      <c r="O197" s="86" t="str">
        <f>IF($B197="", "", IF(COUNTIF(Recipes!$AT$11:$AT$5010, CONCATENATE($B197, " - ", $Y$4))&gt;0, $Y$4, $Y$3))</f>
        <v/>
      </c>
      <c r="P197" s="4"/>
      <c r="S197" s="18" t="str">
        <f t="shared" si="17"/>
        <v/>
      </c>
      <c r="U197" s="18" t="str">
        <f t="shared" si="14"/>
        <v/>
      </c>
      <c r="V197" s="18" t="str">
        <f t="shared" si="18"/>
        <v/>
      </c>
      <c r="W197" s="18" t="str">
        <f t="shared" si="19"/>
        <v/>
      </c>
    </row>
    <row r="198" spans="1:23" x14ac:dyDescent="0.25">
      <c r="A198" s="4"/>
      <c r="B198" s="37"/>
      <c r="C198" s="62"/>
      <c r="D198" s="40"/>
      <c r="E198" s="4"/>
      <c r="F198" s="4"/>
      <c r="G198" s="72" t="str">
        <f>IF($B198="", "", SUMIF(Recipes!$B$11:$B$5010, $B198, Recipes!$L$11:$L$5010))</f>
        <v/>
      </c>
      <c r="H198" s="73" t="str">
        <f t="shared" si="15"/>
        <v/>
      </c>
      <c r="I198" s="4"/>
      <c r="J198" s="78" t="str">
        <f>IF($B198="", "", SUMIF(Recipes!$B$11:$B$5010, $B198, Recipes!$O$11:$O$5010))</f>
        <v/>
      </c>
      <c r="K198" s="79" t="str">
        <f t="shared" si="16"/>
        <v/>
      </c>
      <c r="L198" s="4"/>
      <c r="M198" s="83" t="str">
        <f>IF($B198="", "", COUNTIF(Recipes!$B$11:$B$5010, $B198))</f>
        <v/>
      </c>
      <c r="N198" s="4"/>
      <c r="O198" s="86" t="str">
        <f>IF($B198="", "", IF(COUNTIF(Recipes!$AT$11:$AT$5010, CONCATENATE($B198, " - ", $Y$4))&gt;0, $Y$4, $Y$3))</f>
        <v/>
      </c>
      <c r="P198" s="4"/>
      <c r="S198" s="18" t="str">
        <f t="shared" si="17"/>
        <v/>
      </c>
      <c r="U198" s="18" t="str">
        <f t="shared" si="14"/>
        <v/>
      </c>
      <c r="V198" s="18" t="str">
        <f t="shared" si="18"/>
        <v/>
      </c>
      <c r="W198" s="18" t="str">
        <f t="shared" si="19"/>
        <v/>
      </c>
    </row>
    <row r="199" spans="1:23" x14ac:dyDescent="0.25">
      <c r="A199" s="4"/>
      <c r="B199" s="37"/>
      <c r="C199" s="62"/>
      <c r="D199" s="40"/>
      <c r="E199" s="4"/>
      <c r="F199" s="4"/>
      <c r="G199" s="72" t="str">
        <f>IF($B199="", "", SUMIF(Recipes!$B$11:$B$5010, $B199, Recipes!$L$11:$L$5010))</f>
        <v/>
      </c>
      <c r="H199" s="73" t="str">
        <f t="shared" si="15"/>
        <v/>
      </c>
      <c r="I199" s="4"/>
      <c r="J199" s="78" t="str">
        <f>IF($B199="", "", SUMIF(Recipes!$B$11:$B$5010, $B199, Recipes!$O$11:$O$5010))</f>
        <v/>
      </c>
      <c r="K199" s="79" t="str">
        <f t="shared" si="16"/>
        <v/>
      </c>
      <c r="L199" s="4"/>
      <c r="M199" s="83" t="str">
        <f>IF($B199="", "", COUNTIF(Recipes!$B$11:$B$5010, $B199))</f>
        <v/>
      </c>
      <c r="N199" s="4"/>
      <c r="O199" s="86" t="str">
        <f>IF($B199="", "", IF(COUNTIF(Recipes!$AT$11:$AT$5010, CONCATENATE($B199, " - ", $Y$4))&gt;0, $Y$4, $Y$3))</f>
        <v/>
      </c>
      <c r="P199" s="4"/>
      <c r="S199" s="18" t="str">
        <f t="shared" si="17"/>
        <v/>
      </c>
      <c r="U199" s="18" t="str">
        <f t="shared" si="14"/>
        <v/>
      </c>
      <c r="V199" s="18" t="str">
        <f t="shared" si="18"/>
        <v/>
      </c>
      <c r="W199" s="18" t="str">
        <f t="shared" si="19"/>
        <v/>
      </c>
    </row>
    <row r="200" spans="1:23" x14ac:dyDescent="0.25">
      <c r="A200" s="4"/>
      <c r="B200" s="37"/>
      <c r="C200" s="62"/>
      <c r="D200" s="40"/>
      <c r="E200" s="4"/>
      <c r="F200" s="4"/>
      <c r="G200" s="72" t="str">
        <f>IF($B200="", "", SUMIF(Recipes!$B$11:$B$5010, $B200, Recipes!$L$11:$L$5010))</f>
        <v/>
      </c>
      <c r="H200" s="73" t="str">
        <f t="shared" si="15"/>
        <v/>
      </c>
      <c r="I200" s="4"/>
      <c r="J200" s="78" t="str">
        <f>IF($B200="", "", SUMIF(Recipes!$B$11:$B$5010, $B200, Recipes!$O$11:$O$5010))</f>
        <v/>
      </c>
      <c r="K200" s="79" t="str">
        <f t="shared" si="16"/>
        <v/>
      </c>
      <c r="L200" s="4"/>
      <c r="M200" s="83" t="str">
        <f>IF($B200="", "", COUNTIF(Recipes!$B$11:$B$5010, $B200))</f>
        <v/>
      </c>
      <c r="N200" s="4"/>
      <c r="O200" s="86" t="str">
        <f>IF($B200="", "", IF(COUNTIF(Recipes!$AT$11:$AT$5010, CONCATENATE($B200, " - ", $Y$4))&gt;0, $Y$4, $Y$3))</f>
        <v/>
      </c>
      <c r="P200" s="4"/>
      <c r="S200" s="18" t="str">
        <f t="shared" si="17"/>
        <v/>
      </c>
      <c r="U200" s="18" t="str">
        <f t="shared" si="14"/>
        <v/>
      </c>
      <c r="V200" s="18" t="str">
        <f t="shared" si="18"/>
        <v/>
      </c>
      <c r="W200" s="18" t="str">
        <f t="shared" si="19"/>
        <v/>
      </c>
    </row>
    <row r="201" spans="1:23" x14ac:dyDescent="0.25">
      <c r="A201" s="4"/>
      <c r="B201" s="37"/>
      <c r="C201" s="62"/>
      <c r="D201" s="40"/>
      <c r="E201" s="4"/>
      <c r="F201" s="4"/>
      <c r="G201" s="72" t="str">
        <f>IF($B201="", "", SUMIF(Recipes!$B$11:$B$5010, $B201, Recipes!$L$11:$L$5010))</f>
        <v/>
      </c>
      <c r="H201" s="73" t="str">
        <f t="shared" si="15"/>
        <v/>
      </c>
      <c r="I201" s="4"/>
      <c r="J201" s="78" t="str">
        <f>IF($B201="", "", SUMIF(Recipes!$B$11:$B$5010, $B201, Recipes!$O$11:$O$5010))</f>
        <v/>
      </c>
      <c r="K201" s="79" t="str">
        <f t="shared" si="16"/>
        <v/>
      </c>
      <c r="L201" s="4"/>
      <c r="M201" s="83" t="str">
        <f>IF($B201="", "", COUNTIF(Recipes!$B$11:$B$5010, $B201))</f>
        <v/>
      </c>
      <c r="N201" s="4"/>
      <c r="O201" s="86" t="str">
        <f>IF($B201="", "", IF(COUNTIF(Recipes!$AT$11:$AT$5010, CONCATENATE($B201, " - ", $Y$4))&gt;0, $Y$4, $Y$3))</f>
        <v/>
      </c>
      <c r="P201" s="4"/>
      <c r="S201" s="18" t="str">
        <f t="shared" si="17"/>
        <v/>
      </c>
      <c r="U201" s="18" t="str">
        <f t="shared" si="14"/>
        <v/>
      </c>
      <c r="V201" s="18" t="str">
        <f t="shared" si="18"/>
        <v/>
      </c>
      <c r="W201" s="18" t="str">
        <f t="shared" si="19"/>
        <v/>
      </c>
    </row>
    <row r="202" spans="1:23" x14ac:dyDescent="0.25">
      <c r="A202" s="4"/>
      <c r="B202" s="37"/>
      <c r="C202" s="62"/>
      <c r="D202" s="40"/>
      <c r="E202" s="4"/>
      <c r="F202" s="4"/>
      <c r="G202" s="72" t="str">
        <f>IF($B202="", "", SUMIF(Recipes!$B$11:$B$5010, $B202, Recipes!$L$11:$L$5010))</f>
        <v/>
      </c>
      <c r="H202" s="73" t="str">
        <f t="shared" si="15"/>
        <v/>
      </c>
      <c r="I202" s="4"/>
      <c r="J202" s="78" t="str">
        <f>IF($B202="", "", SUMIF(Recipes!$B$11:$B$5010, $B202, Recipes!$O$11:$O$5010))</f>
        <v/>
      </c>
      <c r="K202" s="79" t="str">
        <f t="shared" si="16"/>
        <v/>
      </c>
      <c r="L202" s="4"/>
      <c r="M202" s="83" t="str">
        <f>IF($B202="", "", COUNTIF(Recipes!$B$11:$B$5010, $B202))</f>
        <v/>
      </c>
      <c r="N202" s="4"/>
      <c r="O202" s="86" t="str">
        <f>IF($B202="", "", IF(COUNTIF(Recipes!$AT$11:$AT$5010, CONCATENATE($B202, " - ", $Y$4))&gt;0, $Y$4, $Y$3))</f>
        <v/>
      </c>
      <c r="P202" s="4"/>
      <c r="S202" s="18" t="str">
        <f t="shared" si="17"/>
        <v/>
      </c>
      <c r="U202" s="18" t="str">
        <f t="shared" si="14"/>
        <v/>
      </c>
      <c r="V202" s="18" t="str">
        <f t="shared" si="18"/>
        <v/>
      </c>
      <c r="W202" s="18" t="str">
        <f t="shared" si="19"/>
        <v/>
      </c>
    </row>
    <row r="203" spans="1:23" x14ac:dyDescent="0.25">
      <c r="A203" s="4"/>
      <c r="B203" s="37"/>
      <c r="C203" s="62"/>
      <c r="D203" s="40"/>
      <c r="E203" s="4"/>
      <c r="F203" s="4"/>
      <c r="G203" s="72" t="str">
        <f>IF($B203="", "", SUMIF(Recipes!$B$11:$B$5010, $B203, Recipes!$L$11:$L$5010))</f>
        <v/>
      </c>
      <c r="H203" s="73" t="str">
        <f t="shared" si="15"/>
        <v/>
      </c>
      <c r="I203" s="4"/>
      <c r="J203" s="78" t="str">
        <f>IF($B203="", "", SUMIF(Recipes!$B$11:$B$5010, $B203, Recipes!$O$11:$O$5010))</f>
        <v/>
      </c>
      <c r="K203" s="79" t="str">
        <f t="shared" si="16"/>
        <v/>
      </c>
      <c r="L203" s="4"/>
      <c r="M203" s="83" t="str">
        <f>IF($B203="", "", COUNTIF(Recipes!$B$11:$B$5010, $B203))</f>
        <v/>
      </c>
      <c r="N203" s="4"/>
      <c r="O203" s="86" t="str">
        <f>IF($B203="", "", IF(COUNTIF(Recipes!$AT$11:$AT$5010, CONCATENATE($B203, " - ", $Y$4))&gt;0, $Y$4, $Y$3))</f>
        <v/>
      </c>
      <c r="P203" s="4"/>
      <c r="S203" s="18" t="str">
        <f t="shared" si="17"/>
        <v/>
      </c>
      <c r="U203" s="18" t="str">
        <f t="shared" ref="U203:U259" si="20">IF($S203="", "", IF(AND(U$5="X", B203=""), $S$6, IF(AND(NOT(B203=""), COUNTIF($B203:$B452, B203)&gt;1), $S$7, "")))</f>
        <v/>
      </c>
      <c r="V203" s="18" t="str">
        <f t="shared" si="18"/>
        <v/>
      </c>
      <c r="W203" s="18" t="str">
        <f t="shared" si="19"/>
        <v/>
      </c>
    </row>
    <row r="204" spans="1:23" x14ac:dyDescent="0.25">
      <c r="A204" s="4"/>
      <c r="B204" s="37"/>
      <c r="C204" s="62"/>
      <c r="D204" s="40"/>
      <c r="E204" s="4"/>
      <c r="F204" s="4"/>
      <c r="G204" s="72" t="str">
        <f>IF($B204="", "", SUMIF(Recipes!$B$11:$B$5010, $B204, Recipes!$L$11:$L$5010))</f>
        <v/>
      </c>
      <c r="H204" s="73" t="str">
        <f t="shared" ref="H204:H260" si="21">IF($G204="", "", IFERROR(ROUND($G204/$C204, 0), ""))</f>
        <v/>
      </c>
      <c r="I204" s="4"/>
      <c r="J204" s="78" t="str">
        <f>IF($B204="", "", SUMIF(Recipes!$B$11:$B$5010, $B204, Recipes!$O$11:$O$5010))</f>
        <v/>
      </c>
      <c r="K204" s="79" t="str">
        <f t="shared" ref="K204:K260" si="22">IF($J204="", "", IFERROR(ROUND($J204/$C204, 2), ""))</f>
        <v/>
      </c>
      <c r="L204" s="4"/>
      <c r="M204" s="83" t="str">
        <f>IF($B204="", "", COUNTIF(Recipes!$B$11:$B$5010, $B204))</f>
        <v/>
      </c>
      <c r="N204" s="4"/>
      <c r="O204" s="86" t="str">
        <f>IF($B204="", "", IF(COUNTIF(Recipes!$AT$11:$AT$5010, CONCATENATE($B204, " - ", $Y$4))&gt;0, $Y$4, $Y$3))</f>
        <v/>
      </c>
      <c r="P204" s="4"/>
      <c r="S204" s="18" t="str">
        <f t="shared" ref="S204:S259" si="23">IF(COUNTIF($B204:$D204, "")=3, "", "X")</f>
        <v/>
      </c>
      <c r="U204" s="18" t="str">
        <f t="shared" si="20"/>
        <v/>
      </c>
      <c r="V204" s="18" t="str">
        <f t="shared" ref="V204:V235" si="24">IF($S204="", "", IF(AND(V$5="X", C204=""), $S$6, IF(AND(NOT(C204=""), ISNUMBER(C204)=FALSE), $S$7, "")))</f>
        <v/>
      </c>
      <c r="W204" s="18" t="str">
        <f t="shared" ref="W204:W235" si="25">IF($S204="", "", IF(AND(W$5="X", D204=""), $S$6, ""))</f>
        <v/>
      </c>
    </row>
    <row r="205" spans="1:23" x14ac:dyDescent="0.25">
      <c r="A205" s="4"/>
      <c r="B205" s="37"/>
      <c r="C205" s="62"/>
      <c r="D205" s="40"/>
      <c r="E205" s="4"/>
      <c r="F205" s="4"/>
      <c r="G205" s="72" t="str">
        <f>IF($B205="", "", SUMIF(Recipes!$B$11:$B$5010, $B205, Recipes!$L$11:$L$5010))</f>
        <v/>
      </c>
      <c r="H205" s="73" t="str">
        <f t="shared" si="21"/>
        <v/>
      </c>
      <c r="I205" s="4"/>
      <c r="J205" s="78" t="str">
        <f>IF($B205="", "", SUMIF(Recipes!$B$11:$B$5010, $B205, Recipes!$O$11:$O$5010))</f>
        <v/>
      </c>
      <c r="K205" s="79" t="str">
        <f t="shared" si="22"/>
        <v/>
      </c>
      <c r="L205" s="4"/>
      <c r="M205" s="83" t="str">
        <f>IF($B205="", "", COUNTIF(Recipes!$B$11:$B$5010, $B205))</f>
        <v/>
      </c>
      <c r="N205" s="4"/>
      <c r="O205" s="86" t="str">
        <f>IF($B205="", "", IF(COUNTIF(Recipes!$AT$11:$AT$5010, CONCATENATE($B205, " - ", $Y$4))&gt;0, $Y$4, $Y$3))</f>
        <v/>
      </c>
      <c r="P205" s="4"/>
      <c r="S205" s="18" t="str">
        <f t="shared" si="23"/>
        <v/>
      </c>
      <c r="U205" s="18" t="str">
        <f t="shared" si="20"/>
        <v/>
      </c>
      <c r="V205" s="18" t="str">
        <f t="shared" si="24"/>
        <v/>
      </c>
      <c r="W205" s="18" t="str">
        <f t="shared" si="25"/>
        <v/>
      </c>
    </row>
    <row r="206" spans="1:23" x14ac:dyDescent="0.25">
      <c r="A206" s="4"/>
      <c r="B206" s="37"/>
      <c r="C206" s="62"/>
      <c r="D206" s="40"/>
      <c r="E206" s="4"/>
      <c r="F206" s="4"/>
      <c r="G206" s="72" t="str">
        <f>IF($B206="", "", SUMIF(Recipes!$B$11:$B$5010, $B206, Recipes!$L$11:$L$5010))</f>
        <v/>
      </c>
      <c r="H206" s="73" t="str">
        <f t="shared" si="21"/>
        <v/>
      </c>
      <c r="I206" s="4"/>
      <c r="J206" s="78" t="str">
        <f>IF($B206="", "", SUMIF(Recipes!$B$11:$B$5010, $B206, Recipes!$O$11:$O$5010))</f>
        <v/>
      </c>
      <c r="K206" s="79" t="str">
        <f t="shared" si="22"/>
        <v/>
      </c>
      <c r="L206" s="4"/>
      <c r="M206" s="83" t="str">
        <f>IF($B206="", "", COUNTIF(Recipes!$B$11:$B$5010, $B206))</f>
        <v/>
      </c>
      <c r="N206" s="4"/>
      <c r="O206" s="86" t="str">
        <f>IF($B206="", "", IF(COUNTIF(Recipes!$AT$11:$AT$5010, CONCATENATE($B206, " - ", $Y$4))&gt;0, $Y$4, $Y$3))</f>
        <v/>
      </c>
      <c r="P206" s="4"/>
      <c r="S206" s="18" t="str">
        <f t="shared" si="23"/>
        <v/>
      </c>
      <c r="U206" s="18" t="str">
        <f t="shared" si="20"/>
        <v/>
      </c>
      <c r="V206" s="18" t="str">
        <f t="shared" si="24"/>
        <v/>
      </c>
      <c r="W206" s="18" t="str">
        <f t="shared" si="25"/>
        <v/>
      </c>
    </row>
    <row r="207" spans="1:23" x14ac:dyDescent="0.25">
      <c r="A207" s="4"/>
      <c r="B207" s="37"/>
      <c r="C207" s="62"/>
      <c r="D207" s="40"/>
      <c r="E207" s="4"/>
      <c r="F207" s="4"/>
      <c r="G207" s="72" t="str">
        <f>IF($B207="", "", SUMIF(Recipes!$B$11:$B$5010, $B207, Recipes!$L$11:$L$5010))</f>
        <v/>
      </c>
      <c r="H207" s="73" t="str">
        <f t="shared" si="21"/>
        <v/>
      </c>
      <c r="I207" s="4"/>
      <c r="J207" s="78" t="str">
        <f>IF($B207="", "", SUMIF(Recipes!$B$11:$B$5010, $B207, Recipes!$O$11:$O$5010))</f>
        <v/>
      </c>
      <c r="K207" s="79" t="str">
        <f t="shared" si="22"/>
        <v/>
      </c>
      <c r="L207" s="4"/>
      <c r="M207" s="83" t="str">
        <f>IF($B207="", "", COUNTIF(Recipes!$B$11:$B$5010, $B207))</f>
        <v/>
      </c>
      <c r="N207" s="4"/>
      <c r="O207" s="86" t="str">
        <f>IF($B207="", "", IF(COUNTIF(Recipes!$AT$11:$AT$5010, CONCATENATE($B207, " - ", $Y$4))&gt;0, $Y$4, $Y$3))</f>
        <v/>
      </c>
      <c r="P207" s="4"/>
      <c r="S207" s="18" t="str">
        <f t="shared" si="23"/>
        <v/>
      </c>
      <c r="U207" s="18" t="str">
        <f t="shared" si="20"/>
        <v/>
      </c>
      <c r="V207" s="18" t="str">
        <f t="shared" si="24"/>
        <v/>
      </c>
      <c r="W207" s="18" t="str">
        <f t="shared" si="25"/>
        <v/>
      </c>
    </row>
    <row r="208" spans="1:23" x14ac:dyDescent="0.25">
      <c r="A208" s="4"/>
      <c r="B208" s="37"/>
      <c r="C208" s="62"/>
      <c r="D208" s="40"/>
      <c r="E208" s="4"/>
      <c r="F208" s="4"/>
      <c r="G208" s="72" t="str">
        <f>IF($B208="", "", SUMIF(Recipes!$B$11:$B$5010, $B208, Recipes!$L$11:$L$5010))</f>
        <v/>
      </c>
      <c r="H208" s="73" t="str">
        <f t="shared" si="21"/>
        <v/>
      </c>
      <c r="I208" s="4"/>
      <c r="J208" s="78" t="str">
        <f>IF($B208="", "", SUMIF(Recipes!$B$11:$B$5010, $B208, Recipes!$O$11:$O$5010))</f>
        <v/>
      </c>
      <c r="K208" s="79" t="str">
        <f t="shared" si="22"/>
        <v/>
      </c>
      <c r="L208" s="4"/>
      <c r="M208" s="83" t="str">
        <f>IF($B208="", "", COUNTIF(Recipes!$B$11:$B$5010, $B208))</f>
        <v/>
      </c>
      <c r="N208" s="4"/>
      <c r="O208" s="86" t="str">
        <f>IF($B208="", "", IF(COUNTIF(Recipes!$AT$11:$AT$5010, CONCATENATE($B208, " - ", $Y$4))&gt;0, $Y$4, $Y$3))</f>
        <v/>
      </c>
      <c r="P208" s="4"/>
      <c r="S208" s="18" t="str">
        <f t="shared" si="23"/>
        <v/>
      </c>
      <c r="U208" s="18" t="str">
        <f t="shared" si="20"/>
        <v/>
      </c>
      <c r="V208" s="18" t="str">
        <f t="shared" si="24"/>
        <v/>
      </c>
      <c r="W208" s="18" t="str">
        <f t="shared" si="25"/>
        <v/>
      </c>
    </row>
    <row r="209" spans="1:23" x14ac:dyDescent="0.25">
      <c r="A209" s="4"/>
      <c r="B209" s="37"/>
      <c r="C209" s="62"/>
      <c r="D209" s="40"/>
      <c r="E209" s="4"/>
      <c r="F209" s="4"/>
      <c r="G209" s="72" t="str">
        <f>IF($B209="", "", SUMIF(Recipes!$B$11:$B$5010, $B209, Recipes!$L$11:$L$5010))</f>
        <v/>
      </c>
      <c r="H209" s="73" t="str">
        <f t="shared" si="21"/>
        <v/>
      </c>
      <c r="I209" s="4"/>
      <c r="J209" s="78" t="str">
        <f>IF($B209="", "", SUMIF(Recipes!$B$11:$B$5010, $B209, Recipes!$O$11:$O$5010))</f>
        <v/>
      </c>
      <c r="K209" s="79" t="str">
        <f t="shared" si="22"/>
        <v/>
      </c>
      <c r="L209" s="4"/>
      <c r="M209" s="83" t="str">
        <f>IF($B209="", "", COUNTIF(Recipes!$B$11:$B$5010, $B209))</f>
        <v/>
      </c>
      <c r="N209" s="4"/>
      <c r="O209" s="86" t="str">
        <f>IF($B209="", "", IF(COUNTIF(Recipes!$AT$11:$AT$5010, CONCATENATE($B209, " - ", $Y$4))&gt;0, $Y$4, $Y$3))</f>
        <v/>
      </c>
      <c r="P209" s="4"/>
      <c r="S209" s="18" t="str">
        <f t="shared" si="23"/>
        <v/>
      </c>
      <c r="U209" s="18" t="str">
        <f t="shared" si="20"/>
        <v/>
      </c>
      <c r="V209" s="18" t="str">
        <f t="shared" si="24"/>
        <v/>
      </c>
      <c r="W209" s="18" t="str">
        <f t="shared" si="25"/>
        <v/>
      </c>
    </row>
    <row r="210" spans="1:23" x14ac:dyDescent="0.25">
      <c r="A210" s="4"/>
      <c r="B210" s="37"/>
      <c r="C210" s="62"/>
      <c r="D210" s="40"/>
      <c r="E210" s="4"/>
      <c r="F210" s="4"/>
      <c r="G210" s="72" t="str">
        <f>IF($B210="", "", SUMIF(Recipes!$B$11:$B$5010, $B210, Recipes!$L$11:$L$5010))</f>
        <v/>
      </c>
      <c r="H210" s="73" t="str">
        <f t="shared" si="21"/>
        <v/>
      </c>
      <c r="I210" s="4"/>
      <c r="J210" s="78" t="str">
        <f>IF($B210="", "", SUMIF(Recipes!$B$11:$B$5010, $B210, Recipes!$O$11:$O$5010))</f>
        <v/>
      </c>
      <c r="K210" s="79" t="str">
        <f t="shared" si="22"/>
        <v/>
      </c>
      <c r="L210" s="4"/>
      <c r="M210" s="83" t="str">
        <f>IF($B210="", "", COUNTIF(Recipes!$B$11:$B$5010, $B210))</f>
        <v/>
      </c>
      <c r="N210" s="4"/>
      <c r="O210" s="86" t="str">
        <f>IF($B210="", "", IF(COUNTIF(Recipes!$AT$11:$AT$5010, CONCATENATE($B210, " - ", $Y$4))&gt;0, $Y$4, $Y$3))</f>
        <v/>
      </c>
      <c r="P210" s="4"/>
      <c r="S210" s="18" t="str">
        <f t="shared" si="23"/>
        <v/>
      </c>
      <c r="U210" s="18" t="str">
        <f t="shared" si="20"/>
        <v/>
      </c>
      <c r="V210" s="18" t="str">
        <f t="shared" si="24"/>
        <v/>
      </c>
      <c r="W210" s="18" t="str">
        <f t="shared" si="25"/>
        <v/>
      </c>
    </row>
    <row r="211" spans="1:23" x14ac:dyDescent="0.25">
      <c r="A211" s="4"/>
      <c r="B211" s="37"/>
      <c r="C211" s="62"/>
      <c r="D211" s="40"/>
      <c r="E211" s="4"/>
      <c r="F211" s="4"/>
      <c r="G211" s="72" t="str">
        <f>IF($B211="", "", SUMIF(Recipes!$B$11:$B$5010, $B211, Recipes!$L$11:$L$5010))</f>
        <v/>
      </c>
      <c r="H211" s="73" t="str">
        <f t="shared" si="21"/>
        <v/>
      </c>
      <c r="I211" s="4"/>
      <c r="J211" s="78" t="str">
        <f>IF($B211="", "", SUMIF(Recipes!$B$11:$B$5010, $B211, Recipes!$O$11:$O$5010))</f>
        <v/>
      </c>
      <c r="K211" s="79" t="str">
        <f t="shared" si="22"/>
        <v/>
      </c>
      <c r="L211" s="4"/>
      <c r="M211" s="83" t="str">
        <f>IF($B211="", "", COUNTIF(Recipes!$B$11:$B$5010, $B211))</f>
        <v/>
      </c>
      <c r="N211" s="4"/>
      <c r="O211" s="86" t="str">
        <f>IF($B211="", "", IF(COUNTIF(Recipes!$AT$11:$AT$5010, CONCATENATE($B211, " - ", $Y$4))&gt;0, $Y$4, $Y$3))</f>
        <v/>
      </c>
      <c r="P211" s="4"/>
      <c r="S211" s="18" t="str">
        <f t="shared" si="23"/>
        <v/>
      </c>
      <c r="U211" s="18" t="str">
        <f t="shared" si="20"/>
        <v/>
      </c>
      <c r="V211" s="18" t="str">
        <f t="shared" si="24"/>
        <v/>
      </c>
      <c r="W211" s="18" t="str">
        <f t="shared" si="25"/>
        <v/>
      </c>
    </row>
    <row r="212" spans="1:23" x14ac:dyDescent="0.25">
      <c r="A212" s="4"/>
      <c r="B212" s="37"/>
      <c r="C212" s="62"/>
      <c r="D212" s="40"/>
      <c r="E212" s="4"/>
      <c r="F212" s="4"/>
      <c r="G212" s="72" t="str">
        <f>IF($B212="", "", SUMIF(Recipes!$B$11:$B$5010, $B212, Recipes!$L$11:$L$5010))</f>
        <v/>
      </c>
      <c r="H212" s="73" t="str">
        <f t="shared" si="21"/>
        <v/>
      </c>
      <c r="I212" s="4"/>
      <c r="J212" s="78" t="str">
        <f>IF($B212="", "", SUMIF(Recipes!$B$11:$B$5010, $B212, Recipes!$O$11:$O$5010))</f>
        <v/>
      </c>
      <c r="K212" s="79" t="str">
        <f t="shared" si="22"/>
        <v/>
      </c>
      <c r="L212" s="4"/>
      <c r="M212" s="83" t="str">
        <f>IF($B212="", "", COUNTIF(Recipes!$B$11:$B$5010, $B212))</f>
        <v/>
      </c>
      <c r="N212" s="4"/>
      <c r="O212" s="86" t="str">
        <f>IF($B212="", "", IF(COUNTIF(Recipes!$AT$11:$AT$5010, CONCATENATE($B212, " - ", $Y$4))&gt;0, $Y$4, $Y$3))</f>
        <v/>
      </c>
      <c r="P212" s="4"/>
      <c r="S212" s="18" t="str">
        <f t="shared" si="23"/>
        <v/>
      </c>
      <c r="U212" s="18" t="str">
        <f t="shared" si="20"/>
        <v/>
      </c>
      <c r="V212" s="18" t="str">
        <f t="shared" si="24"/>
        <v/>
      </c>
      <c r="W212" s="18" t="str">
        <f t="shared" si="25"/>
        <v/>
      </c>
    </row>
    <row r="213" spans="1:23" x14ac:dyDescent="0.25">
      <c r="A213" s="4"/>
      <c r="B213" s="37"/>
      <c r="C213" s="62"/>
      <c r="D213" s="40"/>
      <c r="E213" s="4"/>
      <c r="F213" s="4"/>
      <c r="G213" s="72" t="str">
        <f>IF($B213="", "", SUMIF(Recipes!$B$11:$B$5010, $B213, Recipes!$L$11:$L$5010))</f>
        <v/>
      </c>
      <c r="H213" s="73" t="str">
        <f t="shared" si="21"/>
        <v/>
      </c>
      <c r="I213" s="4"/>
      <c r="J213" s="78" t="str">
        <f>IF($B213="", "", SUMIF(Recipes!$B$11:$B$5010, $B213, Recipes!$O$11:$O$5010))</f>
        <v/>
      </c>
      <c r="K213" s="79" t="str">
        <f t="shared" si="22"/>
        <v/>
      </c>
      <c r="L213" s="4"/>
      <c r="M213" s="83" t="str">
        <f>IF($B213="", "", COUNTIF(Recipes!$B$11:$B$5010, $B213))</f>
        <v/>
      </c>
      <c r="N213" s="4"/>
      <c r="O213" s="86" t="str">
        <f>IF($B213="", "", IF(COUNTIF(Recipes!$AT$11:$AT$5010, CONCATENATE($B213, " - ", $Y$4))&gt;0, $Y$4, $Y$3))</f>
        <v/>
      </c>
      <c r="P213" s="4"/>
      <c r="S213" s="18" t="str">
        <f t="shared" si="23"/>
        <v/>
      </c>
      <c r="U213" s="18" t="str">
        <f t="shared" si="20"/>
        <v/>
      </c>
      <c r="V213" s="18" t="str">
        <f t="shared" si="24"/>
        <v/>
      </c>
      <c r="W213" s="18" t="str">
        <f t="shared" si="25"/>
        <v/>
      </c>
    </row>
    <row r="214" spans="1:23" x14ac:dyDescent="0.25">
      <c r="A214" s="4"/>
      <c r="B214" s="37"/>
      <c r="C214" s="62"/>
      <c r="D214" s="40"/>
      <c r="E214" s="4"/>
      <c r="F214" s="4"/>
      <c r="G214" s="72" t="str">
        <f>IF($B214="", "", SUMIF(Recipes!$B$11:$B$5010, $B214, Recipes!$L$11:$L$5010))</f>
        <v/>
      </c>
      <c r="H214" s="73" t="str">
        <f t="shared" si="21"/>
        <v/>
      </c>
      <c r="I214" s="4"/>
      <c r="J214" s="78" t="str">
        <f>IF($B214="", "", SUMIF(Recipes!$B$11:$B$5010, $B214, Recipes!$O$11:$O$5010))</f>
        <v/>
      </c>
      <c r="K214" s="79" t="str">
        <f t="shared" si="22"/>
        <v/>
      </c>
      <c r="L214" s="4"/>
      <c r="M214" s="83" t="str">
        <f>IF($B214="", "", COUNTIF(Recipes!$B$11:$B$5010, $B214))</f>
        <v/>
      </c>
      <c r="N214" s="4"/>
      <c r="O214" s="86" t="str">
        <f>IF($B214="", "", IF(COUNTIF(Recipes!$AT$11:$AT$5010, CONCATENATE($B214, " - ", $Y$4))&gt;0, $Y$4, $Y$3))</f>
        <v/>
      </c>
      <c r="P214" s="4"/>
      <c r="S214" s="18" t="str">
        <f t="shared" si="23"/>
        <v/>
      </c>
      <c r="U214" s="18" t="str">
        <f t="shared" si="20"/>
        <v/>
      </c>
      <c r="V214" s="18" t="str">
        <f t="shared" si="24"/>
        <v/>
      </c>
      <c r="W214" s="18" t="str">
        <f t="shared" si="25"/>
        <v/>
      </c>
    </row>
    <row r="215" spans="1:23" x14ac:dyDescent="0.25">
      <c r="A215" s="4"/>
      <c r="B215" s="37"/>
      <c r="C215" s="62"/>
      <c r="D215" s="40"/>
      <c r="E215" s="4"/>
      <c r="F215" s="4"/>
      <c r="G215" s="72" t="str">
        <f>IF($B215="", "", SUMIF(Recipes!$B$11:$B$5010, $B215, Recipes!$L$11:$L$5010))</f>
        <v/>
      </c>
      <c r="H215" s="73" t="str">
        <f t="shared" si="21"/>
        <v/>
      </c>
      <c r="I215" s="4"/>
      <c r="J215" s="78" t="str">
        <f>IF($B215="", "", SUMIF(Recipes!$B$11:$B$5010, $B215, Recipes!$O$11:$O$5010))</f>
        <v/>
      </c>
      <c r="K215" s="79" t="str">
        <f t="shared" si="22"/>
        <v/>
      </c>
      <c r="L215" s="4"/>
      <c r="M215" s="83" t="str">
        <f>IF($B215="", "", COUNTIF(Recipes!$B$11:$B$5010, $B215))</f>
        <v/>
      </c>
      <c r="N215" s="4"/>
      <c r="O215" s="86" t="str">
        <f>IF($B215="", "", IF(COUNTIF(Recipes!$AT$11:$AT$5010, CONCATENATE($B215, " - ", $Y$4))&gt;0, $Y$4, $Y$3))</f>
        <v/>
      </c>
      <c r="P215" s="4"/>
      <c r="S215" s="18" t="str">
        <f t="shared" si="23"/>
        <v/>
      </c>
      <c r="U215" s="18" t="str">
        <f t="shared" si="20"/>
        <v/>
      </c>
      <c r="V215" s="18" t="str">
        <f t="shared" si="24"/>
        <v/>
      </c>
      <c r="W215" s="18" t="str">
        <f t="shared" si="25"/>
        <v/>
      </c>
    </row>
    <row r="216" spans="1:23" x14ac:dyDescent="0.25">
      <c r="A216" s="4"/>
      <c r="B216" s="37"/>
      <c r="C216" s="62"/>
      <c r="D216" s="40"/>
      <c r="E216" s="4"/>
      <c r="F216" s="4"/>
      <c r="G216" s="72" t="str">
        <f>IF($B216="", "", SUMIF(Recipes!$B$11:$B$5010, $B216, Recipes!$L$11:$L$5010))</f>
        <v/>
      </c>
      <c r="H216" s="73" t="str">
        <f t="shared" si="21"/>
        <v/>
      </c>
      <c r="I216" s="4"/>
      <c r="J216" s="78" t="str">
        <f>IF($B216="", "", SUMIF(Recipes!$B$11:$B$5010, $B216, Recipes!$O$11:$O$5010))</f>
        <v/>
      </c>
      <c r="K216" s="79" t="str">
        <f t="shared" si="22"/>
        <v/>
      </c>
      <c r="L216" s="4"/>
      <c r="M216" s="83" t="str">
        <f>IF($B216="", "", COUNTIF(Recipes!$B$11:$B$5010, $B216))</f>
        <v/>
      </c>
      <c r="N216" s="4"/>
      <c r="O216" s="86" t="str">
        <f>IF($B216="", "", IF(COUNTIF(Recipes!$AT$11:$AT$5010, CONCATENATE($B216, " - ", $Y$4))&gt;0, $Y$4, $Y$3))</f>
        <v/>
      </c>
      <c r="P216" s="4"/>
      <c r="S216" s="18" t="str">
        <f t="shared" si="23"/>
        <v/>
      </c>
      <c r="U216" s="18" t="str">
        <f t="shared" si="20"/>
        <v/>
      </c>
      <c r="V216" s="18" t="str">
        <f t="shared" si="24"/>
        <v/>
      </c>
      <c r="W216" s="18" t="str">
        <f t="shared" si="25"/>
        <v/>
      </c>
    </row>
    <row r="217" spans="1:23" x14ac:dyDescent="0.25">
      <c r="A217" s="4"/>
      <c r="B217" s="37"/>
      <c r="C217" s="62"/>
      <c r="D217" s="40"/>
      <c r="E217" s="4"/>
      <c r="F217" s="4"/>
      <c r="G217" s="72" t="str">
        <f>IF($B217="", "", SUMIF(Recipes!$B$11:$B$5010, $B217, Recipes!$L$11:$L$5010))</f>
        <v/>
      </c>
      <c r="H217" s="73" t="str">
        <f t="shared" si="21"/>
        <v/>
      </c>
      <c r="I217" s="4"/>
      <c r="J217" s="78" t="str">
        <f>IF($B217="", "", SUMIF(Recipes!$B$11:$B$5010, $B217, Recipes!$O$11:$O$5010))</f>
        <v/>
      </c>
      <c r="K217" s="79" t="str">
        <f t="shared" si="22"/>
        <v/>
      </c>
      <c r="L217" s="4"/>
      <c r="M217" s="83" t="str">
        <f>IF($B217="", "", COUNTIF(Recipes!$B$11:$B$5010, $B217))</f>
        <v/>
      </c>
      <c r="N217" s="4"/>
      <c r="O217" s="86" t="str">
        <f>IF($B217="", "", IF(COUNTIF(Recipes!$AT$11:$AT$5010, CONCATENATE($B217, " - ", $Y$4))&gt;0, $Y$4, $Y$3))</f>
        <v/>
      </c>
      <c r="P217" s="4"/>
      <c r="S217" s="18" t="str">
        <f t="shared" si="23"/>
        <v/>
      </c>
      <c r="U217" s="18" t="str">
        <f t="shared" si="20"/>
        <v/>
      </c>
      <c r="V217" s="18" t="str">
        <f t="shared" si="24"/>
        <v/>
      </c>
      <c r="W217" s="18" t="str">
        <f t="shared" si="25"/>
        <v/>
      </c>
    </row>
    <row r="218" spans="1:23" x14ac:dyDescent="0.25">
      <c r="A218" s="4"/>
      <c r="B218" s="37"/>
      <c r="C218" s="62"/>
      <c r="D218" s="40"/>
      <c r="E218" s="4"/>
      <c r="F218" s="4"/>
      <c r="G218" s="72" t="str">
        <f>IF($B218="", "", SUMIF(Recipes!$B$11:$B$5010, $B218, Recipes!$L$11:$L$5010))</f>
        <v/>
      </c>
      <c r="H218" s="73" t="str">
        <f t="shared" si="21"/>
        <v/>
      </c>
      <c r="I218" s="4"/>
      <c r="J218" s="78" t="str">
        <f>IF($B218="", "", SUMIF(Recipes!$B$11:$B$5010, $B218, Recipes!$O$11:$O$5010))</f>
        <v/>
      </c>
      <c r="K218" s="79" t="str">
        <f t="shared" si="22"/>
        <v/>
      </c>
      <c r="L218" s="4"/>
      <c r="M218" s="83" t="str">
        <f>IF($B218="", "", COUNTIF(Recipes!$B$11:$B$5010, $B218))</f>
        <v/>
      </c>
      <c r="N218" s="4"/>
      <c r="O218" s="86" t="str">
        <f>IF($B218="", "", IF(COUNTIF(Recipes!$AT$11:$AT$5010, CONCATENATE($B218, " - ", $Y$4))&gt;0, $Y$4, $Y$3))</f>
        <v/>
      </c>
      <c r="P218" s="4"/>
      <c r="S218" s="18" t="str">
        <f t="shared" si="23"/>
        <v/>
      </c>
      <c r="U218" s="18" t="str">
        <f t="shared" si="20"/>
        <v/>
      </c>
      <c r="V218" s="18" t="str">
        <f t="shared" si="24"/>
        <v/>
      </c>
      <c r="W218" s="18" t="str">
        <f t="shared" si="25"/>
        <v/>
      </c>
    </row>
    <row r="219" spans="1:23" x14ac:dyDescent="0.25">
      <c r="A219" s="4"/>
      <c r="B219" s="37"/>
      <c r="C219" s="62"/>
      <c r="D219" s="40"/>
      <c r="E219" s="4"/>
      <c r="F219" s="4"/>
      <c r="G219" s="72" t="str">
        <f>IF($B219="", "", SUMIF(Recipes!$B$11:$B$5010, $B219, Recipes!$L$11:$L$5010))</f>
        <v/>
      </c>
      <c r="H219" s="73" t="str">
        <f t="shared" si="21"/>
        <v/>
      </c>
      <c r="I219" s="4"/>
      <c r="J219" s="78" t="str">
        <f>IF($B219="", "", SUMIF(Recipes!$B$11:$B$5010, $B219, Recipes!$O$11:$O$5010))</f>
        <v/>
      </c>
      <c r="K219" s="79" t="str">
        <f t="shared" si="22"/>
        <v/>
      </c>
      <c r="L219" s="4"/>
      <c r="M219" s="83" t="str">
        <f>IF($B219="", "", COUNTIF(Recipes!$B$11:$B$5010, $B219))</f>
        <v/>
      </c>
      <c r="N219" s="4"/>
      <c r="O219" s="86" t="str">
        <f>IF($B219="", "", IF(COUNTIF(Recipes!$AT$11:$AT$5010, CONCATENATE($B219, " - ", $Y$4))&gt;0, $Y$4, $Y$3))</f>
        <v/>
      </c>
      <c r="P219" s="4"/>
      <c r="S219" s="18" t="str">
        <f t="shared" si="23"/>
        <v/>
      </c>
      <c r="U219" s="18" t="str">
        <f t="shared" si="20"/>
        <v/>
      </c>
      <c r="V219" s="18" t="str">
        <f t="shared" si="24"/>
        <v/>
      </c>
      <c r="W219" s="18" t="str">
        <f t="shared" si="25"/>
        <v/>
      </c>
    </row>
    <row r="220" spans="1:23" x14ac:dyDescent="0.25">
      <c r="A220" s="4"/>
      <c r="B220" s="37"/>
      <c r="C220" s="62"/>
      <c r="D220" s="40"/>
      <c r="E220" s="4"/>
      <c r="F220" s="4"/>
      <c r="G220" s="72" t="str">
        <f>IF($B220="", "", SUMIF(Recipes!$B$11:$B$5010, $B220, Recipes!$L$11:$L$5010))</f>
        <v/>
      </c>
      <c r="H220" s="73" t="str">
        <f t="shared" si="21"/>
        <v/>
      </c>
      <c r="I220" s="4"/>
      <c r="J220" s="78" t="str">
        <f>IF($B220="", "", SUMIF(Recipes!$B$11:$B$5010, $B220, Recipes!$O$11:$O$5010))</f>
        <v/>
      </c>
      <c r="K220" s="79" t="str">
        <f t="shared" si="22"/>
        <v/>
      </c>
      <c r="L220" s="4"/>
      <c r="M220" s="83" t="str">
        <f>IF($B220="", "", COUNTIF(Recipes!$B$11:$B$5010, $B220))</f>
        <v/>
      </c>
      <c r="N220" s="4"/>
      <c r="O220" s="86" t="str">
        <f>IF($B220="", "", IF(COUNTIF(Recipes!$AT$11:$AT$5010, CONCATENATE($B220, " - ", $Y$4))&gt;0, $Y$4, $Y$3))</f>
        <v/>
      </c>
      <c r="P220" s="4"/>
      <c r="S220" s="18" t="str">
        <f t="shared" si="23"/>
        <v/>
      </c>
      <c r="U220" s="18" t="str">
        <f t="shared" si="20"/>
        <v/>
      </c>
      <c r="V220" s="18" t="str">
        <f t="shared" si="24"/>
        <v/>
      </c>
      <c r="W220" s="18" t="str">
        <f t="shared" si="25"/>
        <v/>
      </c>
    </row>
    <row r="221" spans="1:23" x14ac:dyDescent="0.25">
      <c r="A221" s="4"/>
      <c r="B221" s="37"/>
      <c r="C221" s="62"/>
      <c r="D221" s="40"/>
      <c r="E221" s="4"/>
      <c r="F221" s="4"/>
      <c r="G221" s="72" t="str">
        <f>IF($B221="", "", SUMIF(Recipes!$B$11:$B$5010, $B221, Recipes!$L$11:$L$5010))</f>
        <v/>
      </c>
      <c r="H221" s="73" t="str">
        <f t="shared" si="21"/>
        <v/>
      </c>
      <c r="I221" s="4"/>
      <c r="J221" s="78" t="str">
        <f>IF($B221="", "", SUMIF(Recipes!$B$11:$B$5010, $B221, Recipes!$O$11:$O$5010))</f>
        <v/>
      </c>
      <c r="K221" s="79" t="str">
        <f t="shared" si="22"/>
        <v/>
      </c>
      <c r="L221" s="4"/>
      <c r="M221" s="83" t="str">
        <f>IF($B221="", "", COUNTIF(Recipes!$B$11:$B$5010, $B221))</f>
        <v/>
      </c>
      <c r="N221" s="4"/>
      <c r="O221" s="86" t="str">
        <f>IF($B221="", "", IF(COUNTIF(Recipes!$AT$11:$AT$5010, CONCATENATE($B221, " - ", $Y$4))&gt;0, $Y$4, $Y$3))</f>
        <v/>
      </c>
      <c r="P221" s="4"/>
      <c r="S221" s="18" t="str">
        <f t="shared" si="23"/>
        <v/>
      </c>
      <c r="U221" s="18" t="str">
        <f t="shared" si="20"/>
        <v/>
      </c>
      <c r="V221" s="18" t="str">
        <f t="shared" si="24"/>
        <v/>
      </c>
      <c r="W221" s="18" t="str">
        <f t="shared" si="25"/>
        <v/>
      </c>
    </row>
    <row r="222" spans="1:23" x14ac:dyDescent="0.25">
      <c r="A222" s="4"/>
      <c r="B222" s="37"/>
      <c r="C222" s="62"/>
      <c r="D222" s="40"/>
      <c r="E222" s="4"/>
      <c r="F222" s="4"/>
      <c r="G222" s="72" t="str">
        <f>IF($B222="", "", SUMIF(Recipes!$B$11:$B$5010, $B222, Recipes!$L$11:$L$5010))</f>
        <v/>
      </c>
      <c r="H222" s="73" t="str">
        <f t="shared" si="21"/>
        <v/>
      </c>
      <c r="I222" s="4"/>
      <c r="J222" s="78" t="str">
        <f>IF($B222="", "", SUMIF(Recipes!$B$11:$B$5010, $B222, Recipes!$O$11:$O$5010))</f>
        <v/>
      </c>
      <c r="K222" s="79" t="str">
        <f t="shared" si="22"/>
        <v/>
      </c>
      <c r="L222" s="4"/>
      <c r="M222" s="83" t="str">
        <f>IF($B222="", "", COUNTIF(Recipes!$B$11:$B$5010, $B222))</f>
        <v/>
      </c>
      <c r="N222" s="4"/>
      <c r="O222" s="86" t="str">
        <f>IF($B222="", "", IF(COUNTIF(Recipes!$AT$11:$AT$5010, CONCATENATE($B222, " - ", $Y$4))&gt;0, $Y$4, $Y$3))</f>
        <v/>
      </c>
      <c r="P222" s="4"/>
      <c r="S222" s="18" t="str">
        <f t="shared" si="23"/>
        <v/>
      </c>
      <c r="U222" s="18" t="str">
        <f t="shared" si="20"/>
        <v/>
      </c>
      <c r="V222" s="18" t="str">
        <f t="shared" si="24"/>
        <v/>
      </c>
      <c r="W222" s="18" t="str">
        <f t="shared" si="25"/>
        <v/>
      </c>
    </row>
    <row r="223" spans="1:23" x14ac:dyDescent="0.25">
      <c r="A223" s="4"/>
      <c r="B223" s="37"/>
      <c r="C223" s="62"/>
      <c r="D223" s="40"/>
      <c r="E223" s="4"/>
      <c r="F223" s="4"/>
      <c r="G223" s="72" t="str">
        <f>IF($B223="", "", SUMIF(Recipes!$B$11:$B$5010, $B223, Recipes!$L$11:$L$5010))</f>
        <v/>
      </c>
      <c r="H223" s="73" t="str">
        <f t="shared" si="21"/>
        <v/>
      </c>
      <c r="I223" s="4"/>
      <c r="J223" s="78" t="str">
        <f>IF($B223="", "", SUMIF(Recipes!$B$11:$B$5010, $B223, Recipes!$O$11:$O$5010))</f>
        <v/>
      </c>
      <c r="K223" s="79" t="str">
        <f t="shared" si="22"/>
        <v/>
      </c>
      <c r="L223" s="4"/>
      <c r="M223" s="83" t="str">
        <f>IF($B223="", "", COUNTIF(Recipes!$B$11:$B$5010, $B223))</f>
        <v/>
      </c>
      <c r="N223" s="4"/>
      <c r="O223" s="86" t="str">
        <f>IF($B223="", "", IF(COUNTIF(Recipes!$AT$11:$AT$5010, CONCATENATE($B223, " - ", $Y$4))&gt;0, $Y$4, $Y$3))</f>
        <v/>
      </c>
      <c r="P223" s="4"/>
      <c r="S223" s="18" t="str">
        <f t="shared" si="23"/>
        <v/>
      </c>
      <c r="U223" s="18" t="str">
        <f t="shared" si="20"/>
        <v/>
      </c>
      <c r="V223" s="18" t="str">
        <f t="shared" si="24"/>
        <v/>
      </c>
      <c r="W223" s="18" t="str">
        <f t="shared" si="25"/>
        <v/>
      </c>
    </row>
    <row r="224" spans="1:23" x14ac:dyDescent="0.25">
      <c r="A224" s="4"/>
      <c r="B224" s="37"/>
      <c r="C224" s="62"/>
      <c r="D224" s="40"/>
      <c r="E224" s="4"/>
      <c r="F224" s="4"/>
      <c r="G224" s="72" t="str">
        <f>IF($B224="", "", SUMIF(Recipes!$B$11:$B$5010, $B224, Recipes!$L$11:$L$5010))</f>
        <v/>
      </c>
      <c r="H224" s="73" t="str">
        <f t="shared" si="21"/>
        <v/>
      </c>
      <c r="I224" s="4"/>
      <c r="J224" s="78" t="str">
        <f>IF($B224="", "", SUMIF(Recipes!$B$11:$B$5010, $B224, Recipes!$O$11:$O$5010))</f>
        <v/>
      </c>
      <c r="K224" s="79" t="str">
        <f t="shared" si="22"/>
        <v/>
      </c>
      <c r="L224" s="4"/>
      <c r="M224" s="83" t="str">
        <f>IF($B224="", "", COUNTIF(Recipes!$B$11:$B$5010, $B224))</f>
        <v/>
      </c>
      <c r="N224" s="4"/>
      <c r="O224" s="86" t="str">
        <f>IF($B224="", "", IF(COUNTIF(Recipes!$AT$11:$AT$5010, CONCATENATE($B224, " - ", $Y$4))&gt;0, $Y$4, $Y$3))</f>
        <v/>
      </c>
      <c r="P224" s="4"/>
      <c r="S224" s="18" t="str">
        <f t="shared" si="23"/>
        <v/>
      </c>
      <c r="U224" s="18" t="str">
        <f t="shared" si="20"/>
        <v/>
      </c>
      <c r="V224" s="18" t="str">
        <f t="shared" si="24"/>
        <v/>
      </c>
      <c r="W224" s="18" t="str">
        <f t="shared" si="25"/>
        <v/>
      </c>
    </row>
    <row r="225" spans="1:23" x14ac:dyDescent="0.25">
      <c r="A225" s="4"/>
      <c r="B225" s="37"/>
      <c r="C225" s="62"/>
      <c r="D225" s="40"/>
      <c r="E225" s="4"/>
      <c r="F225" s="4"/>
      <c r="G225" s="72" t="str">
        <f>IF($B225="", "", SUMIF(Recipes!$B$11:$B$5010, $B225, Recipes!$L$11:$L$5010))</f>
        <v/>
      </c>
      <c r="H225" s="73" t="str">
        <f t="shared" si="21"/>
        <v/>
      </c>
      <c r="I225" s="4"/>
      <c r="J225" s="78" t="str">
        <f>IF($B225="", "", SUMIF(Recipes!$B$11:$B$5010, $B225, Recipes!$O$11:$O$5010))</f>
        <v/>
      </c>
      <c r="K225" s="79" t="str">
        <f t="shared" si="22"/>
        <v/>
      </c>
      <c r="L225" s="4"/>
      <c r="M225" s="83" t="str">
        <f>IF($B225="", "", COUNTIF(Recipes!$B$11:$B$5010, $B225))</f>
        <v/>
      </c>
      <c r="N225" s="4"/>
      <c r="O225" s="86" t="str">
        <f>IF($B225="", "", IF(COUNTIF(Recipes!$AT$11:$AT$5010, CONCATENATE($B225, " - ", $Y$4))&gt;0, $Y$4, $Y$3))</f>
        <v/>
      </c>
      <c r="P225" s="4"/>
      <c r="S225" s="18" t="str">
        <f t="shared" si="23"/>
        <v/>
      </c>
      <c r="U225" s="18" t="str">
        <f t="shared" si="20"/>
        <v/>
      </c>
      <c r="V225" s="18" t="str">
        <f t="shared" si="24"/>
        <v/>
      </c>
      <c r="W225" s="18" t="str">
        <f t="shared" si="25"/>
        <v/>
      </c>
    </row>
    <row r="226" spans="1:23" x14ac:dyDescent="0.25">
      <c r="A226" s="4"/>
      <c r="B226" s="37"/>
      <c r="C226" s="62"/>
      <c r="D226" s="40"/>
      <c r="E226" s="4"/>
      <c r="F226" s="4"/>
      <c r="G226" s="72" t="str">
        <f>IF($B226="", "", SUMIF(Recipes!$B$11:$B$5010, $B226, Recipes!$L$11:$L$5010))</f>
        <v/>
      </c>
      <c r="H226" s="73" t="str">
        <f t="shared" si="21"/>
        <v/>
      </c>
      <c r="I226" s="4"/>
      <c r="J226" s="78" t="str">
        <f>IF($B226="", "", SUMIF(Recipes!$B$11:$B$5010, $B226, Recipes!$O$11:$O$5010))</f>
        <v/>
      </c>
      <c r="K226" s="79" t="str">
        <f t="shared" si="22"/>
        <v/>
      </c>
      <c r="L226" s="4"/>
      <c r="M226" s="83" t="str">
        <f>IF($B226="", "", COUNTIF(Recipes!$B$11:$B$5010, $B226))</f>
        <v/>
      </c>
      <c r="N226" s="4"/>
      <c r="O226" s="86" t="str">
        <f>IF($B226="", "", IF(COUNTIF(Recipes!$AT$11:$AT$5010, CONCATENATE($B226, " - ", $Y$4))&gt;0, $Y$4, $Y$3))</f>
        <v/>
      </c>
      <c r="P226" s="4"/>
      <c r="S226" s="18" t="str">
        <f t="shared" si="23"/>
        <v/>
      </c>
      <c r="U226" s="18" t="str">
        <f t="shared" si="20"/>
        <v/>
      </c>
      <c r="V226" s="18" t="str">
        <f t="shared" si="24"/>
        <v/>
      </c>
      <c r="W226" s="18" t="str">
        <f t="shared" si="25"/>
        <v/>
      </c>
    </row>
    <row r="227" spans="1:23" x14ac:dyDescent="0.25">
      <c r="A227" s="4"/>
      <c r="B227" s="37"/>
      <c r="C227" s="62"/>
      <c r="D227" s="40"/>
      <c r="E227" s="4"/>
      <c r="F227" s="4"/>
      <c r="G227" s="72" t="str">
        <f>IF($B227="", "", SUMIF(Recipes!$B$11:$B$5010, $B227, Recipes!$L$11:$L$5010))</f>
        <v/>
      </c>
      <c r="H227" s="73" t="str">
        <f t="shared" si="21"/>
        <v/>
      </c>
      <c r="I227" s="4"/>
      <c r="J227" s="78" t="str">
        <f>IF($B227="", "", SUMIF(Recipes!$B$11:$B$5010, $B227, Recipes!$O$11:$O$5010))</f>
        <v/>
      </c>
      <c r="K227" s="79" t="str">
        <f t="shared" si="22"/>
        <v/>
      </c>
      <c r="L227" s="4"/>
      <c r="M227" s="83" t="str">
        <f>IF($B227="", "", COUNTIF(Recipes!$B$11:$B$5010, $B227))</f>
        <v/>
      </c>
      <c r="N227" s="4"/>
      <c r="O227" s="86" t="str">
        <f>IF($B227="", "", IF(COUNTIF(Recipes!$AT$11:$AT$5010, CONCATENATE($B227, " - ", $Y$4))&gt;0, $Y$4, $Y$3))</f>
        <v/>
      </c>
      <c r="P227" s="4"/>
      <c r="S227" s="18" t="str">
        <f t="shared" si="23"/>
        <v/>
      </c>
      <c r="U227" s="18" t="str">
        <f t="shared" si="20"/>
        <v/>
      </c>
      <c r="V227" s="18" t="str">
        <f t="shared" si="24"/>
        <v/>
      </c>
      <c r="W227" s="18" t="str">
        <f t="shared" si="25"/>
        <v/>
      </c>
    </row>
    <row r="228" spans="1:23" x14ac:dyDescent="0.25">
      <c r="A228" s="4"/>
      <c r="B228" s="37"/>
      <c r="C228" s="62"/>
      <c r="D228" s="40"/>
      <c r="E228" s="4"/>
      <c r="F228" s="4"/>
      <c r="G228" s="72" t="str">
        <f>IF($B228="", "", SUMIF(Recipes!$B$11:$B$5010, $B228, Recipes!$L$11:$L$5010))</f>
        <v/>
      </c>
      <c r="H228" s="73" t="str">
        <f t="shared" si="21"/>
        <v/>
      </c>
      <c r="I228" s="4"/>
      <c r="J228" s="78" t="str">
        <f>IF($B228="", "", SUMIF(Recipes!$B$11:$B$5010, $B228, Recipes!$O$11:$O$5010))</f>
        <v/>
      </c>
      <c r="K228" s="79" t="str">
        <f t="shared" si="22"/>
        <v/>
      </c>
      <c r="L228" s="4"/>
      <c r="M228" s="83" t="str">
        <f>IF($B228="", "", COUNTIF(Recipes!$B$11:$B$5010, $B228))</f>
        <v/>
      </c>
      <c r="N228" s="4"/>
      <c r="O228" s="86" t="str">
        <f>IF($B228="", "", IF(COUNTIF(Recipes!$AT$11:$AT$5010, CONCATENATE($B228, " - ", $Y$4))&gt;0, $Y$4, $Y$3))</f>
        <v/>
      </c>
      <c r="P228" s="4"/>
      <c r="S228" s="18" t="str">
        <f t="shared" si="23"/>
        <v/>
      </c>
      <c r="U228" s="18" t="str">
        <f t="shared" si="20"/>
        <v/>
      </c>
      <c r="V228" s="18" t="str">
        <f t="shared" si="24"/>
        <v/>
      </c>
      <c r="W228" s="18" t="str">
        <f t="shared" si="25"/>
        <v/>
      </c>
    </row>
    <row r="229" spans="1:23" x14ac:dyDescent="0.25">
      <c r="A229" s="4"/>
      <c r="B229" s="37"/>
      <c r="C229" s="62"/>
      <c r="D229" s="40"/>
      <c r="E229" s="4"/>
      <c r="F229" s="4"/>
      <c r="G229" s="72" t="str">
        <f>IF($B229="", "", SUMIF(Recipes!$B$11:$B$5010, $B229, Recipes!$L$11:$L$5010))</f>
        <v/>
      </c>
      <c r="H229" s="73" t="str">
        <f t="shared" si="21"/>
        <v/>
      </c>
      <c r="I229" s="4"/>
      <c r="J229" s="78" t="str">
        <f>IF($B229="", "", SUMIF(Recipes!$B$11:$B$5010, $B229, Recipes!$O$11:$O$5010))</f>
        <v/>
      </c>
      <c r="K229" s="79" t="str">
        <f t="shared" si="22"/>
        <v/>
      </c>
      <c r="L229" s="4"/>
      <c r="M229" s="83" t="str">
        <f>IF($B229="", "", COUNTIF(Recipes!$B$11:$B$5010, $B229))</f>
        <v/>
      </c>
      <c r="N229" s="4"/>
      <c r="O229" s="86" t="str">
        <f>IF($B229="", "", IF(COUNTIF(Recipes!$AT$11:$AT$5010, CONCATENATE($B229, " - ", $Y$4))&gt;0, $Y$4, $Y$3))</f>
        <v/>
      </c>
      <c r="P229" s="4"/>
      <c r="S229" s="18" t="str">
        <f t="shared" si="23"/>
        <v/>
      </c>
      <c r="U229" s="18" t="str">
        <f t="shared" si="20"/>
        <v/>
      </c>
      <c r="V229" s="18" t="str">
        <f t="shared" si="24"/>
        <v/>
      </c>
      <c r="W229" s="18" t="str">
        <f t="shared" si="25"/>
        <v/>
      </c>
    </row>
    <row r="230" spans="1:23" x14ac:dyDescent="0.25">
      <c r="A230" s="4"/>
      <c r="B230" s="37"/>
      <c r="C230" s="62"/>
      <c r="D230" s="40"/>
      <c r="E230" s="4"/>
      <c r="F230" s="4"/>
      <c r="G230" s="72" t="str">
        <f>IF($B230="", "", SUMIF(Recipes!$B$11:$B$5010, $B230, Recipes!$L$11:$L$5010))</f>
        <v/>
      </c>
      <c r="H230" s="73" t="str">
        <f t="shared" si="21"/>
        <v/>
      </c>
      <c r="I230" s="4"/>
      <c r="J230" s="78" t="str">
        <f>IF($B230="", "", SUMIF(Recipes!$B$11:$B$5010, $B230, Recipes!$O$11:$O$5010))</f>
        <v/>
      </c>
      <c r="K230" s="79" t="str">
        <f t="shared" si="22"/>
        <v/>
      </c>
      <c r="L230" s="4"/>
      <c r="M230" s="83" t="str">
        <f>IF($B230="", "", COUNTIF(Recipes!$B$11:$B$5010, $B230))</f>
        <v/>
      </c>
      <c r="N230" s="4"/>
      <c r="O230" s="86" t="str">
        <f>IF($B230="", "", IF(COUNTIF(Recipes!$AT$11:$AT$5010, CONCATENATE($B230, " - ", $Y$4))&gt;0, $Y$4, $Y$3))</f>
        <v/>
      </c>
      <c r="P230" s="4"/>
      <c r="S230" s="18" t="str">
        <f t="shared" si="23"/>
        <v/>
      </c>
      <c r="U230" s="18" t="str">
        <f t="shared" si="20"/>
        <v/>
      </c>
      <c r="V230" s="18" t="str">
        <f t="shared" si="24"/>
        <v/>
      </c>
      <c r="W230" s="18" t="str">
        <f t="shared" si="25"/>
        <v/>
      </c>
    </row>
    <row r="231" spans="1:23" x14ac:dyDescent="0.25">
      <c r="A231" s="4"/>
      <c r="B231" s="37"/>
      <c r="C231" s="62"/>
      <c r="D231" s="40"/>
      <c r="E231" s="4"/>
      <c r="F231" s="4"/>
      <c r="G231" s="72" t="str">
        <f>IF($B231="", "", SUMIF(Recipes!$B$11:$B$5010, $B231, Recipes!$L$11:$L$5010))</f>
        <v/>
      </c>
      <c r="H231" s="73" t="str">
        <f t="shared" si="21"/>
        <v/>
      </c>
      <c r="I231" s="4"/>
      <c r="J231" s="78" t="str">
        <f>IF($B231="", "", SUMIF(Recipes!$B$11:$B$5010, $B231, Recipes!$O$11:$O$5010))</f>
        <v/>
      </c>
      <c r="K231" s="79" t="str">
        <f t="shared" si="22"/>
        <v/>
      </c>
      <c r="L231" s="4"/>
      <c r="M231" s="83" t="str">
        <f>IF($B231="", "", COUNTIF(Recipes!$B$11:$B$5010, $B231))</f>
        <v/>
      </c>
      <c r="N231" s="4"/>
      <c r="O231" s="86" t="str">
        <f>IF($B231="", "", IF(COUNTIF(Recipes!$AT$11:$AT$5010, CONCATENATE($B231, " - ", $Y$4))&gt;0, $Y$4, $Y$3))</f>
        <v/>
      </c>
      <c r="P231" s="4"/>
      <c r="S231" s="18" t="str">
        <f t="shared" si="23"/>
        <v/>
      </c>
      <c r="U231" s="18" t="str">
        <f t="shared" si="20"/>
        <v/>
      </c>
      <c r="V231" s="18" t="str">
        <f t="shared" si="24"/>
        <v/>
      </c>
      <c r="W231" s="18" t="str">
        <f t="shared" si="25"/>
        <v/>
      </c>
    </row>
    <row r="232" spans="1:23" x14ac:dyDescent="0.25">
      <c r="A232" s="4"/>
      <c r="B232" s="37"/>
      <c r="C232" s="62"/>
      <c r="D232" s="40"/>
      <c r="E232" s="4"/>
      <c r="F232" s="4"/>
      <c r="G232" s="72" t="str">
        <f>IF($B232="", "", SUMIF(Recipes!$B$11:$B$5010, $B232, Recipes!$L$11:$L$5010))</f>
        <v/>
      </c>
      <c r="H232" s="73" t="str">
        <f t="shared" si="21"/>
        <v/>
      </c>
      <c r="I232" s="4"/>
      <c r="J232" s="78" t="str">
        <f>IF($B232="", "", SUMIF(Recipes!$B$11:$B$5010, $B232, Recipes!$O$11:$O$5010))</f>
        <v/>
      </c>
      <c r="K232" s="79" t="str">
        <f t="shared" si="22"/>
        <v/>
      </c>
      <c r="L232" s="4"/>
      <c r="M232" s="83" t="str">
        <f>IF($B232="", "", COUNTIF(Recipes!$B$11:$B$5010, $B232))</f>
        <v/>
      </c>
      <c r="N232" s="4"/>
      <c r="O232" s="86" t="str">
        <f>IF($B232="", "", IF(COUNTIF(Recipes!$AT$11:$AT$5010, CONCATENATE($B232, " - ", $Y$4))&gt;0, $Y$4, $Y$3))</f>
        <v/>
      </c>
      <c r="P232" s="4"/>
      <c r="S232" s="18" t="str">
        <f t="shared" si="23"/>
        <v/>
      </c>
      <c r="U232" s="18" t="str">
        <f t="shared" si="20"/>
        <v/>
      </c>
      <c r="V232" s="18" t="str">
        <f t="shared" si="24"/>
        <v/>
      </c>
      <c r="W232" s="18" t="str">
        <f t="shared" si="25"/>
        <v/>
      </c>
    </row>
    <row r="233" spans="1:23" x14ac:dyDescent="0.25">
      <c r="A233" s="4"/>
      <c r="B233" s="37"/>
      <c r="C233" s="62"/>
      <c r="D233" s="40"/>
      <c r="E233" s="4"/>
      <c r="F233" s="4"/>
      <c r="G233" s="72" t="str">
        <f>IF($B233="", "", SUMIF(Recipes!$B$11:$B$5010, $B233, Recipes!$L$11:$L$5010))</f>
        <v/>
      </c>
      <c r="H233" s="73" t="str">
        <f t="shared" si="21"/>
        <v/>
      </c>
      <c r="I233" s="4"/>
      <c r="J233" s="78" t="str">
        <f>IF($B233="", "", SUMIF(Recipes!$B$11:$B$5010, $B233, Recipes!$O$11:$O$5010))</f>
        <v/>
      </c>
      <c r="K233" s="79" t="str">
        <f t="shared" si="22"/>
        <v/>
      </c>
      <c r="L233" s="4"/>
      <c r="M233" s="83" t="str">
        <f>IF($B233="", "", COUNTIF(Recipes!$B$11:$B$5010, $B233))</f>
        <v/>
      </c>
      <c r="N233" s="4"/>
      <c r="O233" s="86" t="str">
        <f>IF($B233="", "", IF(COUNTIF(Recipes!$AT$11:$AT$5010, CONCATENATE($B233, " - ", $Y$4))&gt;0, $Y$4, $Y$3))</f>
        <v/>
      </c>
      <c r="P233" s="4"/>
      <c r="S233" s="18" t="str">
        <f t="shared" si="23"/>
        <v/>
      </c>
      <c r="U233" s="18" t="str">
        <f t="shared" si="20"/>
        <v/>
      </c>
      <c r="V233" s="18" t="str">
        <f t="shared" si="24"/>
        <v/>
      </c>
      <c r="W233" s="18" t="str">
        <f t="shared" si="25"/>
        <v/>
      </c>
    </row>
    <row r="234" spans="1:23" x14ac:dyDescent="0.25">
      <c r="A234" s="4"/>
      <c r="B234" s="37"/>
      <c r="C234" s="62"/>
      <c r="D234" s="40"/>
      <c r="E234" s="4"/>
      <c r="F234" s="4"/>
      <c r="G234" s="72" t="str">
        <f>IF($B234="", "", SUMIF(Recipes!$B$11:$B$5010, $B234, Recipes!$L$11:$L$5010))</f>
        <v/>
      </c>
      <c r="H234" s="73" t="str">
        <f t="shared" si="21"/>
        <v/>
      </c>
      <c r="I234" s="4"/>
      <c r="J234" s="78" t="str">
        <f>IF($B234="", "", SUMIF(Recipes!$B$11:$B$5010, $B234, Recipes!$O$11:$O$5010))</f>
        <v/>
      </c>
      <c r="K234" s="79" t="str">
        <f t="shared" si="22"/>
        <v/>
      </c>
      <c r="L234" s="4"/>
      <c r="M234" s="83" t="str">
        <f>IF($B234="", "", COUNTIF(Recipes!$B$11:$B$5010, $B234))</f>
        <v/>
      </c>
      <c r="N234" s="4"/>
      <c r="O234" s="86" t="str">
        <f>IF($B234="", "", IF(COUNTIF(Recipes!$AT$11:$AT$5010, CONCATENATE($B234, " - ", $Y$4))&gt;0, $Y$4, $Y$3))</f>
        <v/>
      </c>
      <c r="P234" s="4"/>
      <c r="S234" s="18" t="str">
        <f t="shared" si="23"/>
        <v/>
      </c>
      <c r="U234" s="18" t="str">
        <f t="shared" si="20"/>
        <v/>
      </c>
      <c r="V234" s="18" t="str">
        <f t="shared" si="24"/>
        <v/>
      </c>
      <c r="W234" s="18" t="str">
        <f t="shared" si="25"/>
        <v/>
      </c>
    </row>
    <row r="235" spans="1:23" x14ac:dyDescent="0.25">
      <c r="A235" s="4"/>
      <c r="B235" s="37"/>
      <c r="C235" s="62"/>
      <c r="D235" s="40"/>
      <c r="E235" s="4"/>
      <c r="F235" s="4"/>
      <c r="G235" s="72" t="str">
        <f>IF($B235="", "", SUMIF(Recipes!$B$11:$B$5010, $B235, Recipes!$L$11:$L$5010))</f>
        <v/>
      </c>
      <c r="H235" s="73" t="str">
        <f t="shared" si="21"/>
        <v/>
      </c>
      <c r="I235" s="4"/>
      <c r="J235" s="78" t="str">
        <f>IF($B235="", "", SUMIF(Recipes!$B$11:$B$5010, $B235, Recipes!$O$11:$O$5010))</f>
        <v/>
      </c>
      <c r="K235" s="79" t="str">
        <f t="shared" si="22"/>
        <v/>
      </c>
      <c r="L235" s="4"/>
      <c r="M235" s="83" t="str">
        <f>IF($B235="", "", COUNTIF(Recipes!$B$11:$B$5010, $B235))</f>
        <v/>
      </c>
      <c r="N235" s="4"/>
      <c r="O235" s="86" t="str">
        <f>IF($B235="", "", IF(COUNTIF(Recipes!$AT$11:$AT$5010, CONCATENATE($B235, " - ", $Y$4))&gt;0, $Y$4, $Y$3))</f>
        <v/>
      </c>
      <c r="P235" s="4"/>
      <c r="S235" s="18" t="str">
        <f t="shared" si="23"/>
        <v/>
      </c>
      <c r="U235" s="18" t="str">
        <f t="shared" si="20"/>
        <v/>
      </c>
      <c r="V235" s="18" t="str">
        <f t="shared" si="24"/>
        <v/>
      </c>
      <c r="W235" s="18" t="str">
        <f t="shared" si="25"/>
        <v/>
      </c>
    </row>
    <row r="236" spans="1:23" x14ac:dyDescent="0.25">
      <c r="A236" s="4"/>
      <c r="B236" s="37"/>
      <c r="C236" s="62"/>
      <c r="D236" s="40"/>
      <c r="E236" s="4"/>
      <c r="F236" s="4"/>
      <c r="G236" s="72" t="str">
        <f>IF($B236="", "", SUMIF(Recipes!$B$11:$B$5010, $B236, Recipes!$L$11:$L$5010))</f>
        <v/>
      </c>
      <c r="H236" s="73" t="str">
        <f t="shared" si="21"/>
        <v/>
      </c>
      <c r="I236" s="4"/>
      <c r="J236" s="78" t="str">
        <f>IF($B236="", "", SUMIF(Recipes!$B$11:$B$5010, $B236, Recipes!$O$11:$O$5010))</f>
        <v/>
      </c>
      <c r="K236" s="79" t="str">
        <f t="shared" si="22"/>
        <v/>
      </c>
      <c r="L236" s="4"/>
      <c r="M236" s="83" t="str">
        <f>IF($B236="", "", COUNTIF(Recipes!$B$11:$B$5010, $B236))</f>
        <v/>
      </c>
      <c r="N236" s="4"/>
      <c r="O236" s="86" t="str">
        <f>IF($B236="", "", IF(COUNTIF(Recipes!$AT$11:$AT$5010, CONCATENATE($B236, " - ", $Y$4))&gt;0, $Y$4, $Y$3))</f>
        <v/>
      </c>
      <c r="P236" s="4"/>
      <c r="S236" s="18" t="str">
        <f t="shared" si="23"/>
        <v/>
      </c>
      <c r="U236" s="18" t="str">
        <f t="shared" si="20"/>
        <v/>
      </c>
      <c r="V236" s="18" t="str">
        <f t="shared" ref="V236:V260" si="26">IF($S236="", "", IF(AND(V$5="X", C236=""), $S$6, IF(AND(NOT(C236=""), ISNUMBER(C236)=FALSE), $S$7, "")))</f>
        <v/>
      </c>
      <c r="W236" s="18" t="str">
        <f t="shared" ref="W236:W260" si="27">IF($S236="", "", IF(AND(W$5="X", D236=""), $S$6, ""))</f>
        <v/>
      </c>
    </row>
    <row r="237" spans="1:23" x14ac:dyDescent="0.25">
      <c r="A237" s="4"/>
      <c r="B237" s="37"/>
      <c r="C237" s="62"/>
      <c r="D237" s="40"/>
      <c r="E237" s="4"/>
      <c r="F237" s="4"/>
      <c r="G237" s="72" t="str">
        <f>IF($B237="", "", SUMIF(Recipes!$B$11:$B$5010, $B237, Recipes!$L$11:$L$5010))</f>
        <v/>
      </c>
      <c r="H237" s="73" t="str">
        <f t="shared" si="21"/>
        <v/>
      </c>
      <c r="I237" s="4"/>
      <c r="J237" s="78" t="str">
        <f>IF($B237="", "", SUMIF(Recipes!$B$11:$B$5010, $B237, Recipes!$O$11:$O$5010))</f>
        <v/>
      </c>
      <c r="K237" s="79" t="str">
        <f t="shared" si="22"/>
        <v/>
      </c>
      <c r="L237" s="4"/>
      <c r="M237" s="83" t="str">
        <f>IF($B237="", "", COUNTIF(Recipes!$B$11:$B$5010, $B237))</f>
        <v/>
      </c>
      <c r="N237" s="4"/>
      <c r="O237" s="86" t="str">
        <f>IF($B237="", "", IF(COUNTIF(Recipes!$AT$11:$AT$5010, CONCATENATE($B237, " - ", $Y$4))&gt;0, $Y$4, $Y$3))</f>
        <v/>
      </c>
      <c r="P237" s="4"/>
      <c r="S237" s="18" t="str">
        <f t="shared" si="23"/>
        <v/>
      </c>
      <c r="U237" s="18" t="str">
        <f t="shared" si="20"/>
        <v/>
      </c>
      <c r="V237" s="18" t="str">
        <f t="shared" si="26"/>
        <v/>
      </c>
      <c r="W237" s="18" t="str">
        <f t="shared" si="27"/>
        <v/>
      </c>
    </row>
    <row r="238" spans="1:23" x14ac:dyDescent="0.25">
      <c r="A238" s="4"/>
      <c r="B238" s="37"/>
      <c r="C238" s="62"/>
      <c r="D238" s="40"/>
      <c r="E238" s="4"/>
      <c r="F238" s="4"/>
      <c r="G238" s="72" t="str">
        <f>IF($B238="", "", SUMIF(Recipes!$B$11:$B$5010, $B238, Recipes!$L$11:$L$5010))</f>
        <v/>
      </c>
      <c r="H238" s="73" t="str">
        <f t="shared" si="21"/>
        <v/>
      </c>
      <c r="I238" s="4"/>
      <c r="J238" s="78" t="str">
        <f>IF($B238="", "", SUMIF(Recipes!$B$11:$B$5010, $B238, Recipes!$O$11:$O$5010))</f>
        <v/>
      </c>
      <c r="K238" s="79" t="str">
        <f t="shared" si="22"/>
        <v/>
      </c>
      <c r="L238" s="4"/>
      <c r="M238" s="83" t="str">
        <f>IF($B238="", "", COUNTIF(Recipes!$B$11:$B$5010, $B238))</f>
        <v/>
      </c>
      <c r="N238" s="4"/>
      <c r="O238" s="86" t="str">
        <f>IF($B238="", "", IF(COUNTIF(Recipes!$AT$11:$AT$5010, CONCATENATE($B238, " - ", $Y$4))&gt;0, $Y$4, $Y$3))</f>
        <v/>
      </c>
      <c r="P238" s="4"/>
      <c r="S238" s="18" t="str">
        <f t="shared" si="23"/>
        <v/>
      </c>
      <c r="U238" s="18" t="str">
        <f t="shared" si="20"/>
        <v/>
      </c>
      <c r="V238" s="18" t="str">
        <f t="shared" si="26"/>
        <v/>
      </c>
      <c r="W238" s="18" t="str">
        <f t="shared" si="27"/>
        <v/>
      </c>
    </row>
    <row r="239" spans="1:23" x14ac:dyDescent="0.25">
      <c r="A239" s="4"/>
      <c r="B239" s="37"/>
      <c r="C239" s="62"/>
      <c r="D239" s="40"/>
      <c r="E239" s="4"/>
      <c r="F239" s="4"/>
      <c r="G239" s="72" t="str">
        <f>IF($B239="", "", SUMIF(Recipes!$B$11:$B$5010, $B239, Recipes!$L$11:$L$5010))</f>
        <v/>
      </c>
      <c r="H239" s="73" t="str">
        <f t="shared" si="21"/>
        <v/>
      </c>
      <c r="I239" s="4"/>
      <c r="J239" s="78" t="str">
        <f>IF($B239="", "", SUMIF(Recipes!$B$11:$B$5010, $B239, Recipes!$O$11:$O$5010))</f>
        <v/>
      </c>
      <c r="K239" s="79" t="str">
        <f t="shared" si="22"/>
        <v/>
      </c>
      <c r="L239" s="4"/>
      <c r="M239" s="83" t="str">
        <f>IF($B239="", "", COUNTIF(Recipes!$B$11:$B$5010, $B239))</f>
        <v/>
      </c>
      <c r="N239" s="4"/>
      <c r="O239" s="86" t="str">
        <f>IF($B239="", "", IF(COUNTIF(Recipes!$AT$11:$AT$5010, CONCATENATE($B239, " - ", $Y$4))&gt;0, $Y$4, $Y$3))</f>
        <v/>
      </c>
      <c r="P239" s="4"/>
      <c r="S239" s="18" t="str">
        <f t="shared" si="23"/>
        <v/>
      </c>
      <c r="U239" s="18" t="str">
        <f t="shared" si="20"/>
        <v/>
      </c>
      <c r="V239" s="18" t="str">
        <f t="shared" si="26"/>
        <v/>
      </c>
      <c r="W239" s="18" t="str">
        <f t="shared" si="27"/>
        <v/>
      </c>
    </row>
    <row r="240" spans="1:23" x14ac:dyDescent="0.25">
      <c r="A240" s="4"/>
      <c r="B240" s="37"/>
      <c r="C240" s="62"/>
      <c r="D240" s="40"/>
      <c r="E240" s="4"/>
      <c r="F240" s="4"/>
      <c r="G240" s="72" t="str">
        <f>IF($B240="", "", SUMIF(Recipes!$B$11:$B$5010, $B240, Recipes!$L$11:$L$5010))</f>
        <v/>
      </c>
      <c r="H240" s="73" t="str">
        <f t="shared" si="21"/>
        <v/>
      </c>
      <c r="I240" s="4"/>
      <c r="J240" s="78" t="str">
        <f>IF($B240="", "", SUMIF(Recipes!$B$11:$B$5010, $B240, Recipes!$O$11:$O$5010))</f>
        <v/>
      </c>
      <c r="K240" s="79" t="str">
        <f t="shared" si="22"/>
        <v/>
      </c>
      <c r="L240" s="4"/>
      <c r="M240" s="83" t="str">
        <f>IF($B240="", "", COUNTIF(Recipes!$B$11:$B$5010, $B240))</f>
        <v/>
      </c>
      <c r="N240" s="4"/>
      <c r="O240" s="86" t="str">
        <f>IF($B240="", "", IF(COUNTIF(Recipes!$AT$11:$AT$5010, CONCATENATE($B240, " - ", $Y$4))&gt;0, $Y$4, $Y$3))</f>
        <v/>
      </c>
      <c r="P240" s="4"/>
      <c r="S240" s="18" t="str">
        <f t="shared" si="23"/>
        <v/>
      </c>
      <c r="U240" s="18" t="str">
        <f t="shared" si="20"/>
        <v/>
      </c>
      <c r="V240" s="18" t="str">
        <f t="shared" si="26"/>
        <v/>
      </c>
      <c r="W240" s="18" t="str">
        <f t="shared" si="27"/>
        <v/>
      </c>
    </row>
    <row r="241" spans="1:23" x14ac:dyDescent="0.25">
      <c r="A241" s="4"/>
      <c r="B241" s="37"/>
      <c r="C241" s="62"/>
      <c r="D241" s="40"/>
      <c r="E241" s="4"/>
      <c r="F241" s="4"/>
      <c r="G241" s="72" t="str">
        <f>IF($B241="", "", SUMIF(Recipes!$B$11:$B$5010, $B241, Recipes!$L$11:$L$5010))</f>
        <v/>
      </c>
      <c r="H241" s="73" t="str">
        <f t="shared" si="21"/>
        <v/>
      </c>
      <c r="I241" s="4"/>
      <c r="J241" s="78" t="str">
        <f>IF($B241="", "", SUMIF(Recipes!$B$11:$B$5010, $B241, Recipes!$O$11:$O$5010))</f>
        <v/>
      </c>
      <c r="K241" s="79" t="str">
        <f t="shared" si="22"/>
        <v/>
      </c>
      <c r="L241" s="4"/>
      <c r="M241" s="83" t="str">
        <f>IF($B241="", "", COUNTIF(Recipes!$B$11:$B$5010, $B241))</f>
        <v/>
      </c>
      <c r="N241" s="4"/>
      <c r="O241" s="86" t="str">
        <f>IF($B241="", "", IF(COUNTIF(Recipes!$AT$11:$AT$5010, CONCATENATE($B241, " - ", $Y$4))&gt;0, $Y$4, $Y$3))</f>
        <v/>
      </c>
      <c r="P241" s="4"/>
      <c r="S241" s="18" t="str">
        <f t="shared" si="23"/>
        <v/>
      </c>
      <c r="U241" s="18" t="str">
        <f t="shared" si="20"/>
        <v/>
      </c>
      <c r="V241" s="18" t="str">
        <f t="shared" si="26"/>
        <v/>
      </c>
      <c r="W241" s="18" t="str">
        <f t="shared" si="27"/>
        <v/>
      </c>
    </row>
    <row r="242" spans="1:23" x14ac:dyDescent="0.25">
      <c r="A242" s="4"/>
      <c r="B242" s="37"/>
      <c r="C242" s="62"/>
      <c r="D242" s="40"/>
      <c r="E242" s="4"/>
      <c r="F242" s="4"/>
      <c r="G242" s="72" t="str">
        <f>IF($B242="", "", SUMIF(Recipes!$B$11:$B$5010, $B242, Recipes!$L$11:$L$5010))</f>
        <v/>
      </c>
      <c r="H242" s="73" t="str">
        <f t="shared" si="21"/>
        <v/>
      </c>
      <c r="I242" s="4"/>
      <c r="J242" s="78" t="str">
        <f>IF($B242="", "", SUMIF(Recipes!$B$11:$B$5010, $B242, Recipes!$O$11:$O$5010))</f>
        <v/>
      </c>
      <c r="K242" s="79" t="str">
        <f t="shared" si="22"/>
        <v/>
      </c>
      <c r="L242" s="4"/>
      <c r="M242" s="83" t="str">
        <f>IF($B242="", "", COUNTIF(Recipes!$B$11:$B$5010, $B242))</f>
        <v/>
      </c>
      <c r="N242" s="4"/>
      <c r="O242" s="86" t="str">
        <f>IF($B242="", "", IF(COUNTIF(Recipes!$AT$11:$AT$5010, CONCATENATE($B242, " - ", $Y$4))&gt;0, $Y$4, $Y$3))</f>
        <v/>
      </c>
      <c r="P242" s="4"/>
      <c r="S242" s="18" t="str">
        <f t="shared" si="23"/>
        <v/>
      </c>
      <c r="U242" s="18" t="str">
        <f t="shared" si="20"/>
        <v/>
      </c>
      <c r="V242" s="18" t="str">
        <f t="shared" si="26"/>
        <v/>
      </c>
      <c r="W242" s="18" t="str">
        <f t="shared" si="27"/>
        <v/>
      </c>
    </row>
    <row r="243" spans="1:23" x14ac:dyDescent="0.25">
      <c r="A243" s="4"/>
      <c r="B243" s="37"/>
      <c r="C243" s="62"/>
      <c r="D243" s="40"/>
      <c r="E243" s="4"/>
      <c r="F243" s="4"/>
      <c r="G243" s="72" t="str">
        <f>IF($B243="", "", SUMIF(Recipes!$B$11:$B$5010, $B243, Recipes!$L$11:$L$5010))</f>
        <v/>
      </c>
      <c r="H243" s="73" t="str">
        <f t="shared" si="21"/>
        <v/>
      </c>
      <c r="I243" s="4"/>
      <c r="J243" s="78" t="str">
        <f>IF($B243="", "", SUMIF(Recipes!$B$11:$B$5010, $B243, Recipes!$O$11:$O$5010))</f>
        <v/>
      </c>
      <c r="K243" s="79" t="str">
        <f t="shared" si="22"/>
        <v/>
      </c>
      <c r="L243" s="4"/>
      <c r="M243" s="83" t="str">
        <f>IF($B243="", "", COUNTIF(Recipes!$B$11:$B$5010, $B243))</f>
        <v/>
      </c>
      <c r="N243" s="4"/>
      <c r="O243" s="86" t="str">
        <f>IF($B243="", "", IF(COUNTIF(Recipes!$AT$11:$AT$5010, CONCATENATE($B243, " - ", $Y$4))&gt;0, $Y$4, $Y$3))</f>
        <v/>
      </c>
      <c r="P243" s="4"/>
      <c r="S243" s="18" t="str">
        <f t="shared" si="23"/>
        <v/>
      </c>
      <c r="U243" s="18" t="str">
        <f t="shared" si="20"/>
        <v/>
      </c>
      <c r="V243" s="18" t="str">
        <f t="shared" si="26"/>
        <v/>
      </c>
      <c r="W243" s="18" t="str">
        <f t="shared" si="27"/>
        <v/>
      </c>
    </row>
    <row r="244" spans="1:23" x14ac:dyDescent="0.25">
      <c r="A244" s="4"/>
      <c r="B244" s="37"/>
      <c r="C244" s="62"/>
      <c r="D244" s="40"/>
      <c r="E244" s="4"/>
      <c r="F244" s="4"/>
      <c r="G244" s="72" t="str">
        <f>IF($B244="", "", SUMIF(Recipes!$B$11:$B$5010, $B244, Recipes!$L$11:$L$5010))</f>
        <v/>
      </c>
      <c r="H244" s="73" t="str">
        <f t="shared" si="21"/>
        <v/>
      </c>
      <c r="I244" s="4"/>
      <c r="J244" s="78" t="str">
        <f>IF($B244="", "", SUMIF(Recipes!$B$11:$B$5010, $B244, Recipes!$O$11:$O$5010))</f>
        <v/>
      </c>
      <c r="K244" s="79" t="str">
        <f t="shared" si="22"/>
        <v/>
      </c>
      <c r="L244" s="4"/>
      <c r="M244" s="83" t="str">
        <f>IF($B244="", "", COUNTIF(Recipes!$B$11:$B$5010, $B244))</f>
        <v/>
      </c>
      <c r="N244" s="4"/>
      <c r="O244" s="86" t="str">
        <f>IF($B244="", "", IF(COUNTIF(Recipes!$AT$11:$AT$5010, CONCATENATE($B244, " - ", $Y$4))&gt;0, $Y$4, $Y$3))</f>
        <v/>
      </c>
      <c r="P244" s="4"/>
      <c r="S244" s="18" t="str">
        <f t="shared" si="23"/>
        <v/>
      </c>
      <c r="U244" s="18" t="str">
        <f t="shared" si="20"/>
        <v/>
      </c>
      <c r="V244" s="18" t="str">
        <f t="shared" si="26"/>
        <v/>
      </c>
      <c r="W244" s="18" t="str">
        <f t="shared" si="27"/>
        <v/>
      </c>
    </row>
    <row r="245" spans="1:23" x14ac:dyDescent="0.25">
      <c r="A245" s="4"/>
      <c r="B245" s="37"/>
      <c r="C245" s="62"/>
      <c r="D245" s="40"/>
      <c r="E245" s="4"/>
      <c r="F245" s="4"/>
      <c r="G245" s="72" t="str">
        <f>IF($B245="", "", SUMIF(Recipes!$B$11:$B$5010, $B245, Recipes!$L$11:$L$5010))</f>
        <v/>
      </c>
      <c r="H245" s="73" t="str">
        <f t="shared" si="21"/>
        <v/>
      </c>
      <c r="I245" s="4"/>
      <c r="J245" s="78" t="str">
        <f>IF($B245="", "", SUMIF(Recipes!$B$11:$B$5010, $B245, Recipes!$O$11:$O$5010))</f>
        <v/>
      </c>
      <c r="K245" s="79" t="str">
        <f t="shared" si="22"/>
        <v/>
      </c>
      <c r="L245" s="4"/>
      <c r="M245" s="83" t="str">
        <f>IF($B245="", "", COUNTIF(Recipes!$B$11:$B$5010, $B245))</f>
        <v/>
      </c>
      <c r="N245" s="4"/>
      <c r="O245" s="86" t="str">
        <f>IF($B245="", "", IF(COUNTIF(Recipes!$AT$11:$AT$5010, CONCATENATE($B245, " - ", $Y$4))&gt;0, $Y$4, $Y$3))</f>
        <v/>
      </c>
      <c r="P245" s="4"/>
      <c r="S245" s="18" t="str">
        <f t="shared" si="23"/>
        <v/>
      </c>
      <c r="U245" s="18" t="str">
        <f t="shared" si="20"/>
        <v/>
      </c>
      <c r="V245" s="18" t="str">
        <f t="shared" si="26"/>
        <v/>
      </c>
      <c r="W245" s="18" t="str">
        <f t="shared" si="27"/>
        <v/>
      </c>
    </row>
    <row r="246" spans="1:23" x14ac:dyDescent="0.25">
      <c r="A246" s="4"/>
      <c r="B246" s="37"/>
      <c r="C246" s="62"/>
      <c r="D246" s="40"/>
      <c r="E246" s="4"/>
      <c r="F246" s="4"/>
      <c r="G246" s="72" t="str">
        <f>IF($B246="", "", SUMIF(Recipes!$B$11:$B$5010, $B246, Recipes!$L$11:$L$5010))</f>
        <v/>
      </c>
      <c r="H246" s="73" t="str">
        <f t="shared" si="21"/>
        <v/>
      </c>
      <c r="I246" s="4"/>
      <c r="J246" s="78" t="str">
        <f>IF($B246="", "", SUMIF(Recipes!$B$11:$B$5010, $B246, Recipes!$O$11:$O$5010))</f>
        <v/>
      </c>
      <c r="K246" s="79" t="str">
        <f t="shared" si="22"/>
        <v/>
      </c>
      <c r="L246" s="4"/>
      <c r="M246" s="83" t="str">
        <f>IF($B246="", "", COUNTIF(Recipes!$B$11:$B$5010, $B246))</f>
        <v/>
      </c>
      <c r="N246" s="4"/>
      <c r="O246" s="86" t="str">
        <f>IF($B246="", "", IF(COUNTIF(Recipes!$AT$11:$AT$5010, CONCATENATE($B246, " - ", $Y$4))&gt;0, $Y$4, $Y$3))</f>
        <v/>
      </c>
      <c r="P246" s="4"/>
      <c r="S246" s="18" t="str">
        <f t="shared" si="23"/>
        <v/>
      </c>
      <c r="U246" s="18" t="str">
        <f t="shared" si="20"/>
        <v/>
      </c>
      <c r="V246" s="18" t="str">
        <f t="shared" si="26"/>
        <v/>
      </c>
      <c r="W246" s="18" t="str">
        <f t="shared" si="27"/>
        <v/>
      </c>
    </row>
    <row r="247" spans="1:23" x14ac:dyDescent="0.25">
      <c r="A247" s="4"/>
      <c r="B247" s="37"/>
      <c r="C247" s="62"/>
      <c r="D247" s="40"/>
      <c r="E247" s="4"/>
      <c r="F247" s="4"/>
      <c r="G247" s="72" t="str">
        <f>IF($B247="", "", SUMIF(Recipes!$B$11:$B$5010, $B247, Recipes!$L$11:$L$5010))</f>
        <v/>
      </c>
      <c r="H247" s="73" t="str">
        <f t="shared" si="21"/>
        <v/>
      </c>
      <c r="I247" s="4"/>
      <c r="J247" s="78" t="str">
        <f>IF($B247="", "", SUMIF(Recipes!$B$11:$B$5010, $B247, Recipes!$O$11:$O$5010))</f>
        <v/>
      </c>
      <c r="K247" s="79" t="str">
        <f t="shared" si="22"/>
        <v/>
      </c>
      <c r="L247" s="4"/>
      <c r="M247" s="83" t="str">
        <f>IF($B247="", "", COUNTIF(Recipes!$B$11:$B$5010, $B247))</f>
        <v/>
      </c>
      <c r="N247" s="4"/>
      <c r="O247" s="86" t="str">
        <f>IF($B247="", "", IF(COUNTIF(Recipes!$AT$11:$AT$5010, CONCATENATE($B247, " - ", $Y$4))&gt;0, $Y$4, $Y$3))</f>
        <v/>
      </c>
      <c r="P247" s="4"/>
      <c r="S247" s="18" t="str">
        <f t="shared" si="23"/>
        <v/>
      </c>
      <c r="U247" s="18" t="str">
        <f t="shared" si="20"/>
        <v/>
      </c>
      <c r="V247" s="18" t="str">
        <f t="shared" si="26"/>
        <v/>
      </c>
      <c r="W247" s="18" t="str">
        <f t="shared" si="27"/>
        <v/>
      </c>
    </row>
    <row r="248" spans="1:23" x14ac:dyDescent="0.25">
      <c r="A248" s="4"/>
      <c r="B248" s="37"/>
      <c r="C248" s="62"/>
      <c r="D248" s="40"/>
      <c r="E248" s="4"/>
      <c r="F248" s="4"/>
      <c r="G248" s="72" t="str">
        <f>IF($B248="", "", SUMIF(Recipes!$B$11:$B$5010, $B248, Recipes!$L$11:$L$5010))</f>
        <v/>
      </c>
      <c r="H248" s="73" t="str">
        <f t="shared" si="21"/>
        <v/>
      </c>
      <c r="I248" s="4"/>
      <c r="J248" s="78" t="str">
        <f>IF($B248="", "", SUMIF(Recipes!$B$11:$B$5010, $B248, Recipes!$O$11:$O$5010))</f>
        <v/>
      </c>
      <c r="K248" s="79" t="str">
        <f t="shared" si="22"/>
        <v/>
      </c>
      <c r="L248" s="4"/>
      <c r="M248" s="83" t="str">
        <f>IF($B248="", "", COUNTIF(Recipes!$B$11:$B$5010, $B248))</f>
        <v/>
      </c>
      <c r="N248" s="4"/>
      <c r="O248" s="86" t="str">
        <f>IF($B248="", "", IF(COUNTIF(Recipes!$AT$11:$AT$5010, CONCATENATE($B248, " - ", $Y$4))&gt;0, $Y$4, $Y$3))</f>
        <v/>
      </c>
      <c r="P248" s="4"/>
      <c r="S248" s="18" t="str">
        <f t="shared" si="23"/>
        <v/>
      </c>
      <c r="U248" s="18" t="str">
        <f t="shared" si="20"/>
        <v/>
      </c>
      <c r="V248" s="18" t="str">
        <f t="shared" si="26"/>
        <v/>
      </c>
      <c r="W248" s="18" t="str">
        <f t="shared" si="27"/>
        <v/>
      </c>
    </row>
    <row r="249" spans="1:23" x14ac:dyDescent="0.25">
      <c r="A249" s="4"/>
      <c r="B249" s="37"/>
      <c r="C249" s="62"/>
      <c r="D249" s="40"/>
      <c r="E249" s="4"/>
      <c r="F249" s="4"/>
      <c r="G249" s="72" t="str">
        <f>IF($B249="", "", SUMIF(Recipes!$B$11:$B$5010, $B249, Recipes!$L$11:$L$5010))</f>
        <v/>
      </c>
      <c r="H249" s="73" t="str">
        <f t="shared" si="21"/>
        <v/>
      </c>
      <c r="I249" s="4"/>
      <c r="J249" s="78" t="str">
        <f>IF($B249="", "", SUMIF(Recipes!$B$11:$B$5010, $B249, Recipes!$O$11:$O$5010))</f>
        <v/>
      </c>
      <c r="K249" s="79" t="str">
        <f t="shared" si="22"/>
        <v/>
      </c>
      <c r="L249" s="4"/>
      <c r="M249" s="83" t="str">
        <f>IF($B249="", "", COUNTIF(Recipes!$B$11:$B$5010, $B249))</f>
        <v/>
      </c>
      <c r="N249" s="4"/>
      <c r="O249" s="86" t="str">
        <f>IF($B249="", "", IF(COUNTIF(Recipes!$AT$11:$AT$5010, CONCATENATE($B249, " - ", $Y$4))&gt;0, $Y$4, $Y$3))</f>
        <v/>
      </c>
      <c r="P249" s="4"/>
      <c r="S249" s="18" t="str">
        <f t="shared" si="23"/>
        <v/>
      </c>
      <c r="U249" s="18" t="str">
        <f t="shared" si="20"/>
        <v/>
      </c>
      <c r="V249" s="18" t="str">
        <f t="shared" si="26"/>
        <v/>
      </c>
      <c r="W249" s="18" t="str">
        <f t="shared" si="27"/>
        <v/>
      </c>
    </row>
    <row r="250" spans="1:23" x14ac:dyDescent="0.25">
      <c r="A250" s="4"/>
      <c r="B250" s="37"/>
      <c r="C250" s="62"/>
      <c r="D250" s="40"/>
      <c r="E250" s="4"/>
      <c r="F250" s="4"/>
      <c r="G250" s="72" t="str">
        <f>IF($B250="", "", SUMIF(Recipes!$B$11:$B$5010, $B250, Recipes!$L$11:$L$5010))</f>
        <v/>
      </c>
      <c r="H250" s="73" t="str">
        <f t="shared" si="21"/>
        <v/>
      </c>
      <c r="I250" s="4"/>
      <c r="J250" s="78" t="str">
        <f>IF($B250="", "", SUMIF(Recipes!$B$11:$B$5010, $B250, Recipes!$O$11:$O$5010))</f>
        <v/>
      </c>
      <c r="K250" s="79" t="str">
        <f t="shared" si="22"/>
        <v/>
      </c>
      <c r="L250" s="4"/>
      <c r="M250" s="83" t="str">
        <f>IF($B250="", "", COUNTIF(Recipes!$B$11:$B$5010, $B250))</f>
        <v/>
      </c>
      <c r="N250" s="4"/>
      <c r="O250" s="86" t="str">
        <f>IF($B250="", "", IF(COUNTIF(Recipes!$AT$11:$AT$5010, CONCATENATE($B250, " - ", $Y$4))&gt;0, $Y$4, $Y$3))</f>
        <v/>
      </c>
      <c r="P250" s="4"/>
      <c r="S250" s="18" t="str">
        <f t="shared" si="23"/>
        <v/>
      </c>
      <c r="U250" s="18" t="str">
        <f t="shared" si="20"/>
        <v/>
      </c>
      <c r="V250" s="18" t="str">
        <f t="shared" si="26"/>
        <v/>
      </c>
      <c r="W250" s="18" t="str">
        <f t="shared" si="27"/>
        <v/>
      </c>
    </row>
    <row r="251" spans="1:23" x14ac:dyDescent="0.25">
      <c r="A251" s="4"/>
      <c r="B251" s="37"/>
      <c r="C251" s="62"/>
      <c r="D251" s="40"/>
      <c r="E251" s="4"/>
      <c r="F251" s="4"/>
      <c r="G251" s="72" t="str">
        <f>IF($B251="", "", SUMIF(Recipes!$B$11:$B$5010, $B251, Recipes!$L$11:$L$5010))</f>
        <v/>
      </c>
      <c r="H251" s="73" t="str">
        <f t="shared" si="21"/>
        <v/>
      </c>
      <c r="I251" s="4"/>
      <c r="J251" s="78" t="str">
        <f>IF($B251="", "", SUMIF(Recipes!$B$11:$B$5010, $B251, Recipes!$O$11:$O$5010))</f>
        <v/>
      </c>
      <c r="K251" s="79" t="str">
        <f t="shared" si="22"/>
        <v/>
      </c>
      <c r="L251" s="4"/>
      <c r="M251" s="83" t="str">
        <f>IF($B251="", "", COUNTIF(Recipes!$B$11:$B$5010, $B251))</f>
        <v/>
      </c>
      <c r="N251" s="4"/>
      <c r="O251" s="86" t="str">
        <f>IF($B251="", "", IF(COUNTIF(Recipes!$AT$11:$AT$5010, CONCATENATE($B251, " - ", $Y$4))&gt;0, $Y$4, $Y$3))</f>
        <v/>
      </c>
      <c r="P251" s="4"/>
      <c r="S251" s="18" t="str">
        <f t="shared" si="23"/>
        <v/>
      </c>
      <c r="U251" s="18" t="str">
        <f t="shared" si="20"/>
        <v/>
      </c>
      <c r="V251" s="18" t="str">
        <f t="shared" si="26"/>
        <v/>
      </c>
      <c r="W251" s="18" t="str">
        <f t="shared" si="27"/>
        <v/>
      </c>
    </row>
    <row r="252" spans="1:23" x14ac:dyDescent="0.25">
      <c r="A252" s="4"/>
      <c r="B252" s="37"/>
      <c r="C252" s="62"/>
      <c r="D252" s="40"/>
      <c r="E252" s="4"/>
      <c r="F252" s="4"/>
      <c r="G252" s="72" t="str">
        <f>IF($B252="", "", SUMIF(Recipes!$B$11:$B$5010, $B252, Recipes!$L$11:$L$5010))</f>
        <v/>
      </c>
      <c r="H252" s="73" t="str">
        <f t="shared" si="21"/>
        <v/>
      </c>
      <c r="I252" s="4"/>
      <c r="J252" s="78" t="str">
        <f>IF($B252="", "", SUMIF(Recipes!$B$11:$B$5010, $B252, Recipes!$O$11:$O$5010))</f>
        <v/>
      </c>
      <c r="K252" s="79" t="str">
        <f t="shared" si="22"/>
        <v/>
      </c>
      <c r="L252" s="4"/>
      <c r="M252" s="83" t="str">
        <f>IF($B252="", "", COUNTIF(Recipes!$B$11:$B$5010, $B252))</f>
        <v/>
      </c>
      <c r="N252" s="4"/>
      <c r="O252" s="86" t="str">
        <f>IF($B252="", "", IF(COUNTIF(Recipes!$AT$11:$AT$5010, CONCATENATE($B252, " - ", $Y$4))&gt;0, $Y$4, $Y$3))</f>
        <v/>
      </c>
      <c r="P252" s="4"/>
      <c r="S252" s="18" t="str">
        <f t="shared" si="23"/>
        <v/>
      </c>
      <c r="U252" s="18" t="str">
        <f t="shared" si="20"/>
        <v/>
      </c>
      <c r="V252" s="18" t="str">
        <f t="shared" si="26"/>
        <v/>
      </c>
      <c r="W252" s="18" t="str">
        <f t="shared" si="27"/>
        <v/>
      </c>
    </row>
    <row r="253" spans="1:23" x14ac:dyDescent="0.25">
      <c r="A253" s="4"/>
      <c r="B253" s="37"/>
      <c r="C253" s="62"/>
      <c r="D253" s="40"/>
      <c r="E253" s="4"/>
      <c r="F253" s="4"/>
      <c r="G253" s="72" t="str">
        <f>IF($B253="", "", SUMIF(Recipes!$B$11:$B$5010, $B253, Recipes!$L$11:$L$5010))</f>
        <v/>
      </c>
      <c r="H253" s="73" t="str">
        <f t="shared" si="21"/>
        <v/>
      </c>
      <c r="I253" s="4"/>
      <c r="J253" s="78" t="str">
        <f>IF($B253="", "", SUMIF(Recipes!$B$11:$B$5010, $B253, Recipes!$O$11:$O$5010))</f>
        <v/>
      </c>
      <c r="K253" s="79" t="str">
        <f t="shared" si="22"/>
        <v/>
      </c>
      <c r="L253" s="4"/>
      <c r="M253" s="83" t="str">
        <f>IF($B253="", "", COUNTIF(Recipes!$B$11:$B$5010, $B253))</f>
        <v/>
      </c>
      <c r="N253" s="4"/>
      <c r="O253" s="86" t="str">
        <f>IF($B253="", "", IF(COUNTIF(Recipes!$AT$11:$AT$5010, CONCATENATE($B253, " - ", $Y$4))&gt;0, $Y$4, $Y$3))</f>
        <v/>
      </c>
      <c r="P253" s="4"/>
      <c r="S253" s="18" t="str">
        <f t="shared" si="23"/>
        <v/>
      </c>
      <c r="U253" s="18" t="str">
        <f t="shared" si="20"/>
        <v/>
      </c>
      <c r="V253" s="18" t="str">
        <f t="shared" si="26"/>
        <v/>
      </c>
      <c r="W253" s="18" t="str">
        <f t="shared" si="27"/>
        <v/>
      </c>
    </row>
    <row r="254" spans="1:23" x14ac:dyDescent="0.25">
      <c r="A254" s="4"/>
      <c r="B254" s="37"/>
      <c r="C254" s="62"/>
      <c r="D254" s="40"/>
      <c r="E254" s="4"/>
      <c r="F254" s="4"/>
      <c r="G254" s="72" t="str">
        <f>IF($B254="", "", SUMIF(Recipes!$B$11:$B$5010, $B254, Recipes!$L$11:$L$5010))</f>
        <v/>
      </c>
      <c r="H254" s="73" t="str">
        <f t="shared" si="21"/>
        <v/>
      </c>
      <c r="I254" s="4"/>
      <c r="J254" s="78" t="str">
        <f>IF($B254="", "", SUMIF(Recipes!$B$11:$B$5010, $B254, Recipes!$O$11:$O$5010))</f>
        <v/>
      </c>
      <c r="K254" s="79" t="str">
        <f t="shared" si="22"/>
        <v/>
      </c>
      <c r="L254" s="4"/>
      <c r="M254" s="83" t="str">
        <f>IF($B254="", "", COUNTIF(Recipes!$B$11:$B$5010, $B254))</f>
        <v/>
      </c>
      <c r="N254" s="4"/>
      <c r="O254" s="86" t="str">
        <f>IF($B254="", "", IF(COUNTIF(Recipes!$AT$11:$AT$5010, CONCATENATE($B254, " - ", $Y$4))&gt;0, $Y$4, $Y$3))</f>
        <v/>
      </c>
      <c r="P254" s="4"/>
      <c r="S254" s="18" t="str">
        <f t="shared" si="23"/>
        <v/>
      </c>
      <c r="U254" s="18" t="str">
        <f t="shared" si="20"/>
        <v/>
      </c>
      <c r="V254" s="18" t="str">
        <f t="shared" si="26"/>
        <v/>
      </c>
      <c r="W254" s="18" t="str">
        <f t="shared" si="27"/>
        <v/>
      </c>
    </row>
    <row r="255" spans="1:23" x14ac:dyDescent="0.25">
      <c r="A255" s="4"/>
      <c r="B255" s="37"/>
      <c r="C255" s="62"/>
      <c r="D255" s="40"/>
      <c r="E255" s="4"/>
      <c r="F255" s="4"/>
      <c r="G255" s="72" t="str">
        <f>IF($B255="", "", SUMIF(Recipes!$B$11:$B$5010, $B255, Recipes!$L$11:$L$5010))</f>
        <v/>
      </c>
      <c r="H255" s="73" t="str">
        <f t="shared" si="21"/>
        <v/>
      </c>
      <c r="I255" s="4"/>
      <c r="J255" s="78" t="str">
        <f>IF($B255="", "", SUMIF(Recipes!$B$11:$B$5010, $B255, Recipes!$O$11:$O$5010))</f>
        <v/>
      </c>
      <c r="K255" s="79" t="str">
        <f t="shared" si="22"/>
        <v/>
      </c>
      <c r="L255" s="4"/>
      <c r="M255" s="83" t="str">
        <f>IF($B255="", "", COUNTIF(Recipes!$B$11:$B$5010, $B255))</f>
        <v/>
      </c>
      <c r="N255" s="4"/>
      <c r="O255" s="86" t="str">
        <f>IF($B255="", "", IF(COUNTIF(Recipes!$AT$11:$AT$5010, CONCATENATE($B255, " - ", $Y$4))&gt;0, $Y$4, $Y$3))</f>
        <v/>
      </c>
      <c r="P255" s="4"/>
      <c r="S255" s="18" t="str">
        <f t="shared" si="23"/>
        <v/>
      </c>
      <c r="U255" s="18" t="str">
        <f t="shared" si="20"/>
        <v/>
      </c>
      <c r="V255" s="18" t="str">
        <f t="shared" si="26"/>
        <v/>
      </c>
      <c r="W255" s="18" t="str">
        <f t="shared" si="27"/>
        <v/>
      </c>
    </row>
    <row r="256" spans="1:23" x14ac:dyDescent="0.25">
      <c r="A256" s="4"/>
      <c r="B256" s="37"/>
      <c r="C256" s="62"/>
      <c r="D256" s="40"/>
      <c r="E256" s="4"/>
      <c r="F256" s="4"/>
      <c r="G256" s="72" t="str">
        <f>IF($B256="", "", SUMIF(Recipes!$B$11:$B$5010, $B256, Recipes!$L$11:$L$5010))</f>
        <v/>
      </c>
      <c r="H256" s="73" t="str">
        <f t="shared" si="21"/>
        <v/>
      </c>
      <c r="I256" s="4"/>
      <c r="J256" s="78" t="str">
        <f>IF($B256="", "", SUMIF(Recipes!$B$11:$B$5010, $B256, Recipes!$O$11:$O$5010))</f>
        <v/>
      </c>
      <c r="K256" s="79" t="str">
        <f t="shared" si="22"/>
        <v/>
      </c>
      <c r="L256" s="4"/>
      <c r="M256" s="83" t="str">
        <f>IF($B256="", "", COUNTIF(Recipes!$B$11:$B$5010, $B256))</f>
        <v/>
      </c>
      <c r="N256" s="4"/>
      <c r="O256" s="86" t="str">
        <f>IF($B256="", "", IF(COUNTIF(Recipes!$AT$11:$AT$5010, CONCATENATE($B256, " - ", $Y$4))&gt;0, $Y$4, $Y$3))</f>
        <v/>
      </c>
      <c r="P256" s="4"/>
      <c r="S256" s="18" t="str">
        <f t="shared" si="23"/>
        <v/>
      </c>
      <c r="U256" s="18" t="str">
        <f t="shared" si="20"/>
        <v/>
      </c>
      <c r="V256" s="18" t="str">
        <f t="shared" si="26"/>
        <v/>
      </c>
      <c r="W256" s="18" t="str">
        <f t="shared" si="27"/>
        <v/>
      </c>
    </row>
    <row r="257" spans="1:23" x14ac:dyDescent="0.25">
      <c r="A257" s="4"/>
      <c r="B257" s="37"/>
      <c r="C257" s="62"/>
      <c r="D257" s="40"/>
      <c r="E257" s="4"/>
      <c r="F257" s="4"/>
      <c r="G257" s="72" t="str">
        <f>IF($B257="", "", SUMIF(Recipes!$B$11:$B$5010, $B257, Recipes!$L$11:$L$5010))</f>
        <v/>
      </c>
      <c r="H257" s="73" t="str">
        <f t="shared" si="21"/>
        <v/>
      </c>
      <c r="I257" s="4"/>
      <c r="J257" s="78" t="str">
        <f>IF($B257="", "", SUMIF(Recipes!$B$11:$B$5010, $B257, Recipes!$O$11:$O$5010))</f>
        <v/>
      </c>
      <c r="K257" s="79" t="str">
        <f t="shared" si="22"/>
        <v/>
      </c>
      <c r="L257" s="4"/>
      <c r="M257" s="83" t="str">
        <f>IF($B257="", "", COUNTIF(Recipes!$B$11:$B$5010, $B257))</f>
        <v/>
      </c>
      <c r="N257" s="4"/>
      <c r="O257" s="86" t="str">
        <f>IF($B257="", "", IF(COUNTIF(Recipes!$AT$11:$AT$5010, CONCATENATE($B257, " - ", $Y$4))&gt;0, $Y$4, $Y$3))</f>
        <v/>
      </c>
      <c r="P257" s="4"/>
      <c r="S257" s="18" t="str">
        <f t="shared" si="23"/>
        <v/>
      </c>
      <c r="U257" s="18" t="str">
        <f t="shared" si="20"/>
        <v/>
      </c>
      <c r="V257" s="18" t="str">
        <f t="shared" si="26"/>
        <v/>
      </c>
      <c r="W257" s="18" t="str">
        <f t="shared" si="27"/>
        <v/>
      </c>
    </row>
    <row r="258" spans="1:23" x14ac:dyDescent="0.25">
      <c r="A258" s="4"/>
      <c r="B258" s="37"/>
      <c r="C258" s="62"/>
      <c r="D258" s="40"/>
      <c r="E258" s="4"/>
      <c r="F258" s="4"/>
      <c r="G258" s="72" t="str">
        <f>IF($B258="", "", SUMIF(Recipes!$B$11:$B$5010, $B258, Recipes!$L$11:$L$5010))</f>
        <v/>
      </c>
      <c r="H258" s="73" t="str">
        <f t="shared" si="21"/>
        <v/>
      </c>
      <c r="I258" s="4"/>
      <c r="J258" s="78" t="str">
        <f>IF($B258="", "", SUMIF(Recipes!$B$11:$B$5010, $B258, Recipes!$O$11:$O$5010))</f>
        <v/>
      </c>
      <c r="K258" s="79" t="str">
        <f t="shared" si="22"/>
        <v/>
      </c>
      <c r="L258" s="4"/>
      <c r="M258" s="83" t="str">
        <f>IF($B258="", "", COUNTIF(Recipes!$B$11:$B$5010, $B258))</f>
        <v/>
      </c>
      <c r="N258" s="4"/>
      <c r="O258" s="86" t="str">
        <f>IF($B258="", "", IF(COUNTIF(Recipes!$AT$11:$AT$5010, CONCATENATE($B258, " - ", $Y$4))&gt;0, $Y$4, $Y$3))</f>
        <v/>
      </c>
      <c r="P258" s="4"/>
      <c r="S258" s="18" t="str">
        <f t="shared" si="23"/>
        <v/>
      </c>
      <c r="U258" s="18" t="str">
        <f t="shared" si="20"/>
        <v/>
      </c>
      <c r="V258" s="18" t="str">
        <f t="shared" si="26"/>
        <v/>
      </c>
      <c r="W258" s="18" t="str">
        <f t="shared" si="27"/>
        <v/>
      </c>
    </row>
    <row r="259" spans="1:23" x14ac:dyDescent="0.25">
      <c r="A259" s="4"/>
      <c r="B259" s="37"/>
      <c r="C259" s="62"/>
      <c r="D259" s="40"/>
      <c r="E259" s="4"/>
      <c r="F259" s="4"/>
      <c r="G259" s="72" t="str">
        <f>IF($B259="", "", SUMIF(Recipes!$B$11:$B$5010, $B259, Recipes!$L$11:$L$5010))</f>
        <v/>
      </c>
      <c r="H259" s="73" t="str">
        <f t="shared" si="21"/>
        <v/>
      </c>
      <c r="I259" s="4"/>
      <c r="J259" s="78" t="str">
        <f>IF($B259="", "", SUMIF(Recipes!$B$11:$B$5010, $B259, Recipes!$O$11:$O$5010))</f>
        <v/>
      </c>
      <c r="K259" s="79" t="str">
        <f t="shared" si="22"/>
        <v/>
      </c>
      <c r="L259" s="4"/>
      <c r="M259" s="83" t="str">
        <f>IF($B259="", "", COUNTIF(Recipes!$B$11:$B$5010, $B259))</f>
        <v/>
      </c>
      <c r="N259" s="4"/>
      <c r="O259" s="86" t="str">
        <f>IF($B259="", "", IF(COUNTIF(Recipes!$AT$11:$AT$5010, CONCATENATE($B259, " - ", $Y$4))&gt;0, $Y$4, $Y$3))</f>
        <v/>
      </c>
      <c r="P259" s="4"/>
      <c r="S259" s="18" t="str">
        <f t="shared" si="23"/>
        <v/>
      </c>
      <c r="U259" s="18" t="str">
        <f t="shared" si="20"/>
        <v/>
      </c>
      <c r="V259" s="18" t="str">
        <f t="shared" si="26"/>
        <v/>
      </c>
      <c r="W259" s="18" t="str">
        <f t="shared" si="27"/>
        <v/>
      </c>
    </row>
    <row r="260" spans="1:23" x14ac:dyDescent="0.25">
      <c r="A260" s="4"/>
      <c r="B260" s="41"/>
      <c r="C260" s="63"/>
      <c r="D260" s="44"/>
      <c r="E260" s="4"/>
      <c r="F260" s="4"/>
      <c r="G260" s="74" t="str">
        <f>IF($B260="", "", SUMIF(Recipes!$B$11:$B$5010, $B260, Recipes!$L$11:$L$5010))</f>
        <v/>
      </c>
      <c r="H260" s="75" t="str">
        <f t="shared" si="21"/>
        <v/>
      </c>
      <c r="I260" s="4"/>
      <c r="J260" s="80" t="str">
        <f>IF($B260="", "", SUMIF(Recipes!$B$11:$B$5010, $B260, Recipes!$O$11:$O$5010))</f>
        <v/>
      </c>
      <c r="K260" s="81" t="str">
        <f t="shared" si="22"/>
        <v/>
      </c>
      <c r="L260" s="4"/>
      <c r="M260" s="84" t="str">
        <f>IF($B260="", "", COUNTIF(Recipes!$B$11:$B$5010, $B260))</f>
        <v/>
      </c>
      <c r="N260" s="4"/>
      <c r="O260" s="87" t="str">
        <f>IF($B260="", "", IF(COUNTIF(Recipes!$AT$11:$AT$5010, CONCATENATE($B260, " - ", $Y$4))&gt;0, $Y$4, $Y$3))</f>
        <v/>
      </c>
      <c r="P260" s="4"/>
      <c r="S260" s="19" t="str">
        <f t="shared" ref="S260" si="28">IF(COUNTIF($B260:$D260, "")=3, "", "X")</f>
        <v/>
      </c>
      <c r="U260" s="19" t="str">
        <f>IF($S260="", "", IF(AND(U$5="X", B260=""), $S$6, IF(AND(NOT(B260=""), COUNTIF($B260:$B5259, B260)&gt;1), $S$7, "")))</f>
        <v/>
      </c>
      <c r="V260" s="19" t="str">
        <f t="shared" si="26"/>
        <v/>
      </c>
      <c r="W260" s="19" t="str">
        <f t="shared" si="27"/>
        <v/>
      </c>
    </row>
    <row r="261" spans="1:23" x14ac:dyDescent="0.25">
      <c r="A261" s="4"/>
      <c r="B261" s="4"/>
      <c r="C261" s="4"/>
      <c r="D261" s="4"/>
      <c r="E261" s="4"/>
      <c r="F261" s="4"/>
      <c r="G261" s="4"/>
      <c r="H261" s="4"/>
      <c r="I261" s="4"/>
      <c r="J261" s="4"/>
      <c r="K261" s="4"/>
      <c r="L261" s="4"/>
      <c r="M261" s="4"/>
      <c r="N261" s="4"/>
      <c r="O261" s="4"/>
      <c r="P261" s="4"/>
    </row>
  </sheetData>
  <sheetProtection algorithmName="SHA-512" hashValue="gTQgb5QfwhUkhHZwRYmwhnnN6e7H0uzzJ2uiQwVgSd4LFD8QycNHL5GJuWcTxZ5VTWz3M+cxha4ufwbJQDCm5g==" saltValue="hu/nCmlDCbXk8VYiKrqPpg==" spinCount="100000" sheet="1" objects="1" scenarios="1" sort="0" autoFilter="0"/>
  <autoFilter ref="B10:D260" xr:uid="{2762BE3C-1FAF-4448-A8EA-2F9E44B30BD7}"/>
  <mergeCells count="3">
    <mergeCell ref="B2:C3"/>
    <mergeCell ref="B4:C4"/>
    <mergeCell ref="G2:O3"/>
  </mergeCells>
  <conditionalFormatting sqref="B6:D6">
    <cfRule type="expression" dxfId="21" priority="4">
      <formula>NOT(B$6="")</formula>
    </cfRule>
  </conditionalFormatting>
  <conditionalFormatting sqref="B7:D7">
    <cfRule type="expression" dxfId="20" priority="3">
      <formula>NOT(B$7="")</formula>
    </cfRule>
  </conditionalFormatting>
  <conditionalFormatting sqref="B11:D260">
    <cfRule type="expression" dxfId="19" priority="11">
      <formula>U11=$S$7</formula>
    </cfRule>
    <cfRule type="expression" dxfId="18" priority="12">
      <formula>U11=$S$6</formula>
    </cfRule>
  </conditionalFormatting>
  <conditionalFormatting sqref="O11:O260">
    <cfRule type="expression" dxfId="17" priority="1">
      <formula>$O11=$Y$3</formula>
    </cfRule>
    <cfRule type="expression" dxfId="16" priority="2">
      <formula>$O11=$Y$4</formula>
    </cfRule>
  </conditionalFormatting>
  <dataValidations count="1">
    <dataValidation type="list" errorStyle="information" allowBlank="1" showInputMessage="1" sqref="U3:W3" xr:uid="{157B3D01-62B6-4BFA-83CF-64FE86AEFB84}">
      <formula1>$S$1:$S$3</formula1>
    </dataValidation>
  </dataValidations>
  <pageMargins left="0.7" right="0.7" top="0.75" bottom="0.75" header="0.3" footer="0.3"/>
  <pageSetup paperSize="9" scale="72"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3D7B4-910E-438F-B9A2-4D169B2ACE1D}">
  <sheetPr>
    <tabColor rgb="FF0070C0"/>
  </sheetPr>
  <dimension ref="A1:BC5011"/>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2" width="28.5703125" style="1" customWidth="1"/>
    <col min="3" max="3" width="25.7109375" style="1" customWidth="1"/>
    <col min="4" max="5" width="9.140625" style="1" customWidth="1"/>
    <col min="6" max="6" width="42.85546875" style="1" customWidth="1"/>
    <col min="7" max="8" width="2.85546875" style="1" customWidth="1"/>
    <col min="9" max="10" width="11.42578125" style="1" customWidth="1"/>
    <col min="11" max="11" width="2.85546875" style="1" customWidth="1"/>
    <col min="12" max="13" width="11.42578125" style="1" customWidth="1"/>
    <col min="14" max="14" width="2.85546875" style="1" customWidth="1"/>
    <col min="15" max="16" width="14.28515625" style="1" customWidth="1"/>
    <col min="17" max="17" width="2.85546875" style="1" customWidth="1"/>
    <col min="18" max="18" width="8.5703125" style="1" customWidth="1"/>
    <col min="19" max="19" width="2.85546875" style="1" customWidth="1"/>
    <col min="20" max="20" width="9.140625" style="1" hidden="1" customWidth="1"/>
    <col min="21" max="21" width="2.85546875" style="1" hidden="1" customWidth="1"/>
    <col min="22" max="22" width="28.5703125" style="1" hidden="1" customWidth="1"/>
    <col min="23" max="23" width="25.7109375" style="1" hidden="1" customWidth="1"/>
    <col min="24" max="24" width="2.85546875" style="1" hidden="1" customWidth="1"/>
    <col min="25" max="25" width="9.140625" style="60" hidden="1" customWidth="1"/>
    <col min="26" max="26" width="2.85546875" style="1" hidden="1" customWidth="1"/>
    <col min="27" max="31" width="9.140625" style="60" hidden="1" customWidth="1"/>
    <col min="32" max="32" width="2.85546875" style="1" hidden="1" customWidth="1"/>
    <col min="33" max="38" width="9.140625" style="1" hidden="1" customWidth="1"/>
    <col min="39" max="39" width="2.7109375" style="1" hidden="1" customWidth="1"/>
    <col min="40" max="40" width="9.140625" style="1" hidden="1" customWidth="1"/>
    <col min="41" max="41" width="2.7109375" style="1" hidden="1" customWidth="1"/>
    <col min="42" max="42" width="9.140625" style="1" hidden="1" customWidth="1"/>
    <col min="43" max="43" width="2.7109375" style="1" hidden="1" customWidth="1"/>
    <col min="44" max="44" width="9.140625" style="1" hidden="1" customWidth="1"/>
    <col min="45" max="45" width="2.85546875" style="1" hidden="1" customWidth="1"/>
    <col min="46" max="46" width="21.42578125" style="1" hidden="1" customWidth="1"/>
    <col min="47" max="47" width="2.85546875" style="1" hidden="1" customWidth="1"/>
    <col min="48" max="48" width="8.5703125" style="1" hidden="1" customWidth="1"/>
    <col min="49" max="49" width="2.85546875" style="1" hidden="1" customWidth="1"/>
    <col min="50" max="50" width="9.140625" style="1" hidden="1" customWidth="1"/>
    <col min="51" max="51" width="2.85546875" style="1" hidden="1" customWidth="1"/>
    <col min="52" max="52" width="14.28515625" style="1" hidden="1" customWidth="1"/>
    <col min="53" max="53" width="2.85546875" style="1" hidden="1" customWidth="1"/>
    <col min="54" max="54" width="14" style="1" hidden="1" customWidth="1"/>
    <col min="55" max="55" width="2.85546875" style="1" hidden="1" customWidth="1"/>
    <col min="56" max="16384" width="9.140625" style="1" hidden="1"/>
  </cols>
  <sheetData>
    <row r="1" spans="1:54" x14ac:dyDescent="0.25">
      <c r="A1" s="4"/>
      <c r="B1" s="4"/>
      <c r="C1" s="4"/>
      <c r="D1" s="4"/>
      <c r="E1" s="4"/>
      <c r="F1" s="4"/>
      <c r="G1" s="4"/>
      <c r="H1" s="4"/>
      <c r="I1" s="4"/>
      <c r="J1" s="4"/>
      <c r="K1" s="4"/>
      <c r="L1" s="4"/>
      <c r="M1" s="4"/>
      <c r="N1" s="4"/>
      <c r="O1" s="4"/>
      <c r="P1" s="4"/>
      <c r="Q1" s="4"/>
      <c r="R1" s="4"/>
      <c r="S1" s="4"/>
    </row>
    <row r="2" spans="1:54" x14ac:dyDescent="0.25">
      <c r="A2" s="4"/>
      <c r="B2" s="228" t="s">
        <v>34</v>
      </c>
      <c r="C2" s="4"/>
      <c r="D2" s="4"/>
      <c r="E2" s="4"/>
      <c r="F2" s="4"/>
      <c r="G2" s="4"/>
      <c r="H2" s="4"/>
      <c r="I2" s="222" t="s">
        <v>107</v>
      </c>
      <c r="J2" s="223"/>
      <c r="K2" s="223"/>
      <c r="L2" s="223"/>
      <c r="M2" s="223"/>
      <c r="N2" s="223"/>
      <c r="O2" s="223"/>
      <c r="P2" s="223"/>
      <c r="Q2" s="223"/>
      <c r="R2" s="224"/>
      <c r="S2" s="4"/>
      <c r="Y2" s="17" t="s">
        <v>19</v>
      </c>
      <c r="AA2" s="11" t="s">
        <v>11</v>
      </c>
      <c r="AB2" s="12" t="s">
        <v>11</v>
      </c>
      <c r="AC2" s="12" t="s">
        <v>11</v>
      </c>
      <c r="AD2" s="12" t="s">
        <v>11</v>
      </c>
      <c r="AE2" s="13" t="s">
        <v>11</v>
      </c>
      <c r="AG2" s="101" t="str">
        <f>'Intro &amp; Setup'!$BD$22</f>
        <v>Calories</v>
      </c>
      <c r="AH2" s="2" t="str">
        <f>'Intro &amp; Setup'!$AD$22</f>
        <v>✓</v>
      </c>
    </row>
    <row r="3" spans="1:54" x14ac:dyDescent="0.25">
      <c r="A3" s="4"/>
      <c r="B3" s="229"/>
      <c r="C3" s="4"/>
      <c r="D3" s="4"/>
      <c r="E3" s="4"/>
      <c r="F3" s="4"/>
      <c r="G3" s="4"/>
      <c r="H3" s="4"/>
      <c r="I3" s="230"/>
      <c r="J3" s="231"/>
      <c r="K3" s="231"/>
      <c r="L3" s="231"/>
      <c r="M3" s="231"/>
      <c r="N3" s="231"/>
      <c r="O3" s="231"/>
      <c r="P3" s="231"/>
      <c r="Q3" s="231"/>
      <c r="R3" s="232"/>
      <c r="S3" s="4"/>
      <c r="V3" s="2" t="str">
        <f>'Intro &amp; Setup'!$BB23</f>
        <v>✓</v>
      </c>
      <c r="Y3" s="19" t="s">
        <v>20</v>
      </c>
      <c r="AA3" s="14" t="s">
        <v>20</v>
      </c>
      <c r="AB3" s="15" t="s">
        <v>20</v>
      </c>
      <c r="AC3" s="15" t="s">
        <v>20</v>
      </c>
      <c r="AD3" s="15" t="s">
        <v>20</v>
      </c>
      <c r="AE3" s="16" t="s">
        <v>20</v>
      </c>
      <c r="AG3" s="101" t="str">
        <f>'Intro &amp; Setup'!$BD$23</f>
        <v>Prices</v>
      </c>
      <c r="AH3" s="90" t="str">
        <f>'Intro &amp; Setup'!$AD$23</f>
        <v>✓</v>
      </c>
    </row>
    <row r="4" spans="1:54" x14ac:dyDescent="0.25">
      <c r="A4" s="4"/>
      <c r="B4" s="91" t="str">
        <f>IF('Intro &amp; Setup'!$AD$16="", "", 'Intro &amp; Setup'!$AD$16)</f>
        <v/>
      </c>
      <c r="C4" s="4"/>
      <c r="D4" s="4"/>
      <c r="E4" s="4"/>
      <c r="F4" s="4"/>
      <c r="G4" s="4"/>
      <c r="H4" s="4"/>
      <c r="I4" s="225"/>
      <c r="J4" s="226"/>
      <c r="K4" s="226"/>
      <c r="L4" s="226"/>
      <c r="M4" s="226"/>
      <c r="N4" s="226"/>
      <c r="O4" s="226"/>
      <c r="P4" s="226"/>
      <c r="Q4" s="226"/>
      <c r="R4" s="227"/>
      <c r="S4" s="4"/>
      <c r="V4" s="3" t="str">
        <f>'Intro &amp; Setup'!$BB24</f>
        <v>✕</v>
      </c>
      <c r="AG4" s="101" t="str">
        <f>'Intro &amp; Setup'!$BD$24</f>
        <v>Stock</v>
      </c>
      <c r="AH4" s="3" t="str">
        <f>'Intro &amp; Setup'!$AD$24</f>
        <v>✓</v>
      </c>
    </row>
    <row r="5" spans="1:54" x14ac:dyDescent="0.25">
      <c r="A5" s="4"/>
      <c r="B5" s="4"/>
      <c r="C5" s="4"/>
      <c r="D5" s="4"/>
      <c r="E5" s="4"/>
      <c r="F5" s="4"/>
      <c r="G5" s="4"/>
      <c r="H5" s="4"/>
      <c r="I5" s="4"/>
      <c r="J5" s="4"/>
      <c r="K5" s="4"/>
      <c r="L5" s="4"/>
      <c r="M5" s="4"/>
      <c r="N5" s="4"/>
      <c r="O5" s="4"/>
      <c r="P5" s="4"/>
      <c r="Q5" s="4"/>
      <c r="R5" s="4"/>
      <c r="S5" s="4"/>
      <c r="AA5" s="8" t="s">
        <v>21</v>
      </c>
      <c r="AB5" s="9" t="s">
        <v>21</v>
      </c>
      <c r="AC5" s="9" t="s">
        <v>21</v>
      </c>
      <c r="AD5" s="9"/>
      <c r="AE5" s="10"/>
    </row>
    <row r="6" spans="1:54" x14ac:dyDescent="0.25">
      <c r="A6" s="4"/>
      <c r="B6" s="20" t="str">
        <f t="shared" ref="B6:E7" si="0">IF(AA6=0, "", IF(AA2="", "", AA2))</f>
        <v/>
      </c>
      <c r="C6" s="20" t="str">
        <f t="shared" si="0"/>
        <v/>
      </c>
      <c r="D6" s="20" t="str">
        <f t="shared" si="0"/>
        <v/>
      </c>
      <c r="E6" s="20" t="str">
        <f t="shared" si="0"/>
        <v/>
      </c>
      <c r="F6" s="20" t="str">
        <f t="shared" ref="F6:F7" si="1">IF(AE6=0, "", IF(AE2="", "", AE2))</f>
        <v/>
      </c>
      <c r="G6" s="4"/>
      <c r="H6" s="4"/>
      <c r="I6" s="4"/>
      <c r="J6" s="4"/>
      <c r="K6" s="4"/>
      <c r="L6" s="4"/>
      <c r="M6" s="4"/>
      <c r="N6" s="4"/>
      <c r="O6" s="4"/>
      <c r="P6" s="4"/>
      <c r="Q6" s="4"/>
      <c r="R6" s="4"/>
      <c r="S6" s="4"/>
      <c r="Y6" s="17" t="s">
        <v>22</v>
      </c>
      <c r="AA6" s="88">
        <f t="shared" ref="AA6:AE7" si="2">COUNTIF(AA$11:AA$5010, $Y6)</f>
        <v>0</v>
      </c>
      <c r="AB6" s="88">
        <f t="shared" si="2"/>
        <v>0</v>
      </c>
      <c r="AC6" s="88">
        <f t="shared" si="2"/>
        <v>0</v>
      </c>
      <c r="AD6" s="88">
        <f t="shared" si="2"/>
        <v>0</v>
      </c>
      <c r="AE6" s="88">
        <f t="shared" si="2"/>
        <v>0</v>
      </c>
    </row>
    <row r="7" spans="1:54" x14ac:dyDescent="0.25">
      <c r="A7" s="4"/>
      <c r="B7" s="20" t="str">
        <f t="shared" si="0"/>
        <v/>
      </c>
      <c r="C7" s="20" t="str">
        <f t="shared" si="0"/>
        <v/>
      </c>
      <c r="D7" s="20" t="str">
        <f t="shared" si="0"/>
        <v/>
      </c>
      <c r="E7" s="20" t="str">
        <f t="shared" si="0"/>
        <v/>
      </c>
      <c r="F7" s="20" t="str">
        <f t="shared" si="1"/>
        <v/>
      </c>
      <c r="G7" s="4"/>
      <c r="H7" s="4"/>
      <c r="I7" s="4"/>
      <c r="J7" s="4"/>
      <c r="K7" s="4"/>
      <c r="L7" s="4"/>
      <c r="M7" s="4"/>
      <c r="N7" s="4"/>
      <c r="O7" s="4"/>
      <c r="P7" s="4"/>
      <c r="Q7" s="4"/>
      <c r="R7" s="4"/>
      <c r="S7" s="4"/>
      <c r="Y7" s="19" t="s">
        <v>23</v>
      </c>
      <c r="AA7" s="88">
        <f t="shared" si="2"/>
        <v>0</v>
      </c>
      <c r="AB7" s="88">
        <f t="shared" si="2"/>
        <v>0</v>
      </c>
      <c r="AC7" s="88">
        <f t="shared" si="2"/>
        <v>0</v>
      </c>
      <c r="AD7" s="88">
        <f t="shared" si="2"/>
        <v>0</v>
      </c>
      <c r="AE7" s="88">
        <f t="shared" si="2"/>
        <v>0</v>
      </c>
    </row>
    <row r="8" spans="1:54" x14ac:dyDescent="0.25">
      <c r="A8" s="4"/>
      <c r="B8" s="6"/>
      <c r="C8" s="6"/>
      <c r="D8" s="6" t="s">
        <v>26</v>
      </c>
      <c r="E8" s="6" t="s">
        <v>72</v>
      </c>
      <c r="F8" s="6"/>
      <c r="G8" s="4"/>
      <c r="H8" s="4"/>
      <c r="I8" s="4"/>
      <c r="J8" s="4"/>
      <c r="K8" s="4"/>
      <c r="L8" s="6" t="s">
        <v>14</v>
      </c>
      <c r="M8" s="6" t="s">
        <v>15</v>
      </c>
      <c r="N8" s="4"/>
      <c r="O8" s="6" t="s">
        <v>14</v>
      </c>
      <c r="P8" s="6" t="s">
        <v>15</v>
      </c>
      <c r="Q8" s="4"/>
      <c r="R8" s="6" t="s">
        <v>33</v>
      </c>
      <c r="S8" s="4"/>
      <c r="AT8" s="5" t="str">
        <f>IF('Meal Breakdown'!$E$5="", "", 'Meal Breakdown'!$E$5)</f>
        <v/>
      </c>
    </row>
    <row r="9" spans="1:54" x14ac:dyDescent="0.25">
      <c r="A9" s="4"/>
      <c r="B9" s="21" t="s">
        <v>9</v>
      </c>
      <c r="C9" s="22" t="s">
        <v>0</v>
      </c>
      <c r="D9" s="22" t="s">
        <v>11</v>
      </c>
      <c r="E9" s="102" t="s">
        <v>71</v>
      </c>
      <c r="F9" s="23" t="s">
        <v>8</v>
      </c>
      <c r="G9" s="4"/>
      <c r="H9" s="4"/>
      <c r="I9" s="64" t="s">
        <v>1</v>
      </c>
      <c r="J9" s="65" t="s">
        <v>13</v>
      </c>
      <c r="K9" s="4"/>
      <c r="L9" s="64" t="s">
        <v>3</v>
      </c>
      <c r="M9" s="65" t="s">
        <v>3</v>
      </c>
      <c r="N9" s="4"/>
      <c r="O9" s="64" t="s">
        <v>16</v>
      </c>
      <c r="P9" s="65" t="s">
        <v>16</v>
      </c>
      <c r="Q9" s="4"/>
      <c r="R9" s="68" t="s">
        <v>32</v>
      </c>
      <c r="S9" s="4"/>
      <c r="V9" s="7" t="str">
        <f>B$9</f>
        <v>Meal</v>
      </c>
      <c r="W9" s="7" t="str">
        <f>C$9</f>
        <v>Ingredient</v>
      </c>
    </row>
    <row r="10" spans="1:54" x14ac:dyDescent="0.25">
      <c r="A10" s="4"/>
      <c r="B10" s="30"/>
      <c r="C10" s="31"/>
      <c r="D10" s="31"/>
      <c r="E10" s="31"/>
      <c r="F10" s="32"/>
      <c r="G10" s="4"/>
      <c r="H10" s="4"/>
      <c r="I10" s="66"/>
      <c r="J10" s="67"/>
      <c r="K10" s="4"/>
      <c r="L10" s="66"/>
      <c r="M10" s="67"/>
      <c r="N10" s="4"/>
      <c r="O10" s="66"/>
      <c r="P10" s="67"/>
      <c r="Q10" s="4"/>
      <c r="R10" s="69"/>
      <c r="S10" s="4"/>
      <c r="V10" s="5"/>
      <c r="W10" s="5"/>
      <c r="Y10" s="89" t="s">
        <v>24</v>
      </c>
      <c r="AA10" s="89" t="str">
        <f>B$9</f>
        <v>Meal</v>
      </c>
      <c r="AB10" s="89" t="str">
        <f>C$9</f>
        <v>Ingredient</v>
      </c>
      <c r="AC10" s="89" t="str">
        <f>D$9</f>
        <v>Required</v>
      </c>
      <c r="AD10" s="89" t="str">
        <f>E$9</f>
        <v>Order</v>
      </c>
      <c r="AE10" s="89" t="str">
        <f>F$9</f>
        <v>Notes</v>
      </c>
      <c r="AN10" s="7" t="s">
        <v>3</v>
      </c>
      <c r="AP10" s="7" t="s">
        <v>5</v>
      </c>
      <c r="AR10" s="7" t="s">
        <v>62</v>
      </c>
      <c r="AV10" s="7" t="s">
        <v>71</v>
      </c>
      <c r="AX10" s="7" t="s">
        <v>73</v>
      </c>
      <c r="AZ10" s="7" t="s">
        <v>84</v>
      </c>
      <c r="BB10" s="7" t="s">
        <v>85</v>
      </c>
    </row>
    <row r="11" spans="1:54" x14ac:dyDescent="0.25">
      <c r="A11" s="4"/>
      <c r="B11" s="33"/>
      <c r="C11" s="122"/>
      <c r="D11" s="35"/>
      <c r="E11" s="123"/>
      <c r="F11" s="46"/>
      <c r="G11" s="4"/>
      <c r="H11" s="4"/>
      <c r="I11" s="93" t="str">
        <f>IF($C11="", "", IF(IFERROR(INDEX(Ingredients!$C$11:$C$310, MATCH($C11, Ingredients!$B$11:$B$310, 0)), "")="", "", IFERROR(INDEX(Ingredients!$C$11:$C$310, MATCH($C11, Ingredients!$B$11:$B$310, 0)), "")))</f>
        <v/>
      </c>
      <c r="J11" s="71" t="str">
        <f>IF($B11="", "", IF(IFERROR(INDEX(Meals!$C$11:$C$260, MATCH($B11, Meals!$B$11:$B$260, 0)), "")="", "", IFERROR(INDEX(Meals!$C$11:$C$260, MATCH($B11, Meals!$B$11:$B$260, 0)), "")))</f>
        <v/>
      </c>
      <c r="K11" s="4"/>
      <c r="L11" s="70" t="str">
        <f>IF($D11="", "", IFERROR(ROUND($AN11*$D11, 0), ""))</f>
        <v/>
      </c>
      <c r="M11" s="71" t="str">
        <f>IFERROR(ROUND($L11/$J11, 0), "")</f>
        <v/>
      </c>
      <c r="N11" s="4"/>
      <c r="O11" s="76" t="str">
        <f>IF($D11="", "", IFERROR(ROUND($AP11*$D11, 2), ""))</f>
        <v/>
      </c>
      <c r="P11" s="77" t="str">
        <f>IFERROR(ROUND($O11/$J11, 2), "")</f>
        <v/>
      </c>
      <c r="Q11" s="4"/>
      <c r="R11" s="2" t="str">
        <f>IF(OR($D11="", $AR11=""), "", IF($AR11&gt;=$D11, $V$3, $V$4))</f>
        <v/>
      </c>
      <c r="S11" s="4"/>
      <c r="V11" s="98" t="str">
        <f>IF(Meals!$B11="", "", Meals!$B11)</f>
        <v/>
      </c>
      <c r="W11" s="98" t="str">
        <f>IF(Ingredients!$B11="", "", Ingredients!$B11)</f>
        <v/>
      </c>
      <c r="Y11" s="17" t="str">
        <f>IF(COUNTIF($B11:$F11, "")=5, "", "X")</f>
        <v/>
      </c>
      <c r="AA11" s="17" t="str">
        <f t="shared" ref="AA11:AA74" si="3">IF($Y11="", "", IF(AND(AA$5="X", B11=""), $Y$6, IF(AND(NOT(B11=""), COUNTIF(V$11:V$260, B11)=0), $Y$7, "")))</f>
        <v/>
      </c>
      <c r="AB11" s="17" t="str">
        <f t="shared" ref="AB11:AB74" si="4">IF($Y11="", "", IF(AND(AB$5="X", C11=""), $Y$6, IF(AND(NOT(C11=""), COUNTIF(W$11:W$310, C11)=0), $Y$7, "")))</f>
        <v/>
      </c>
      <c r="AC11" s="17" t="str">
        <f>IF($Y11="", "", IF(AND(AC$5="X", D11=""), $Y$6, IF(AND(NOT(D11=""), ISNUMBER(D11)=FALSE), $Y$7, "")))</f>
        <v/>
      </c>
      <c r="AD11" s="17" t="str">
        <f>IF($Y11="", "", IF(AND(AD$5="X", E11=""), $Y$6, IF(AND(NOT(E11=""), ISNUMBER(E11)=FALSE), $Y$7, "")))</f>
        <v/>
      </c>
      <c r="AE11" s="17" t="str">
        <f>IF($Y11="", "", IF(AND(AE$5="X", F11=""), $Y$6, ""))</f>
        <v/>
      </c>
      <c r="AG11" s="93" t="str">
        <f>IF($C11="", "", IF(IFERROR(INDEX(Ingredients!C$11:C$310, MATCH($C11, Ingredients!$B$11:$B$310, 0)), "")="", "", IFERROR(INDEX(Ingredients!C$11:C$310, MATCH($C11, Ingredients!$B$11:$B$310, 0)), "")))</f>
        <v/>
      </c>
      <c r="AH11" s="103" t="str">
        <f>IF($C11="", "", IF(IFERROR(INDEX(Ingredients!D$11:D$310, MATCH($C11, Ingredients!$B$11:$B$310, 0)), "")="", "", IFERROR(INDEX(Ingredients!D$11:D$310, MATCH($C11, Ingredients!$B$11:$B$310, 0)), "")))</f>
        <v/>
      </c>
      <c r="AI11" s="94" t="str">
        <f>IF($C11="", "", IF(IFERROR(INDEX(Ingredients!E$11:E$310, MATCH($C11, Ingredients!$B$11:$B$310, 0)), "")="", "", IFERROR(INDEX(Ingredients!E$11:E$310, MATCH($C11, Ingredients!$B$11:$B$310, 0)), "")))</f>
        <v/>
      </c>
      <c r="AJ11" s="107" t="str">
        <f>IF($C11="", "", IF(IFERROR(INDEX(Ingredients!F$11:F$310, MATCH($C11, Ingredients!$B$11:$B$310, 0)), "")="", "", IFERROR(INDEX(Ingredients!F$11:F$310, MATCH($C11, Ingredients!$B$11:$B$310, 0)), "")))</f>
        <v/>
      </c>
      <c r="AK11" s="94" t="str">
        <f>IF($C11="", "", IF(IFERROR(INDEX(Ingredients!G$11:G$310, MATCH($C11, Ingredients!$B$11:$B$310, 0)), "")="", "", IFERROR(INDEX(Ingredients!G$11:G$310, MATCH($C11, Ingredients!$B$11:$B$310, 0)), "")))</f>
        <v/>
      </c>
      <c r="AL11" s="77" t="str">
        <f>IF($C11="", "", IF(IFERROR(INDEX(Ingredients!H$11:H$310, MATCH($C11, Ingredients!$B$11:$B$310, 0)), "")="", "", IFERROR(INDEX(Ingredients!H$11:H$310, MATCH($C11, Ingredients!$B$11:$B$310, 0)), "")))</f>
        <v/>
      </c>
      <c r="AN11" s="82" t="str">
        <f t="shared" ref="AN11:AN74" si="5">IF($D11="", "", IFERROR(IF($AK11=$AI11, $AJ11/$AH11, $AJ11), ""))</f>
        <v/>
      </c>
      <c r="AP11" s="113" t="str">
        <f>IF($D11="", "", IFERROR(IF($AK11=$AI11, $AL11/$AH11, $AL11), ""))</f>
        <v/>
      </c>
      <c r="AR11" s="116" t="str">
        <f>IF($C11="", "", IF(IFERROR(INDEX(Ingredients!$AI$11:$AI$310, MATCH($C11, Ingredients!$B$11:$B$310, 0)), "")="", "", IFERROR(INDEX(Ingredients!$AI$11:$AI$310, MATCH($C11, Ingredients!$B$11:$B$310, 0)), "")))</f>
        <v/>
      </c>
      <c r="AT11" s="119" t="str">
        <f>IF(OR($B11="", $R11=""), "", CONCATENATE($B11, " - ", $R11))</f>
        <v/>
      </c>
      <c r="AV11" s="2" t="str">
        <f t="shared" ref="AV11:AV74" si="6">IF($AT$8="", "", IF($B11=$AT$8, $E11, ""))</f>
        <v/>
      </c>
      <c r="AX11" s="2" t="str">
        <f>IF($AV11="", "", COUNTIF($AV$11:$AV$5010, "&lt;"&amp;$AV11)+1+COUNTIF($AV$11:$AV11, $AV11)-1)</f>
        <v/>
      </c>
      <c r="AZ11" s="110" t="str">
        <f>IF($B11="", "", SUMIF('Shopping List'!$AV$11:$AV$25, $B11, 'Shopping List'!$BN$11:$BN$25))</f>
        <v/>
      </c>
      <c r="BB11" s="116" t="str">
        <f>IF(OR($AZ11="", $AZ11=0), "", IFERROR($D11*$AZ11, ""))</f>
        <v/>
      </c>
    </row>
    <row r="12" spans="1:54" x14ac:dyDescent="0.25">
      <c r="A12" s="4"/>
      <c r="B12" s="37"/>
      <c r="C12" s="124"/>
      <c r="D12" s="39"/>
      <c r="E12" s="125"/>
      <c r="F12" s="48"/>
      <c r="G12" s="4"/>
      <c r="H12" s="4"/>
      <c r="I12" s="95" t="str">
        <f>IF($C12="", "", IF(IFERROR(INDEX(Ingredients!$C$11:$C$310, MATCH($C12, Ingredients!$B$11:$B$310, 0)), "")="", "", IFERROR(INDEX(Ingredients!$C$11:$C$310, MATCH($C12, Ingredients!$B$11:$B$310, 0)), "")))</f>
        <v/>
      </c>
      <c r="J12" s="73" t="str">
        <f>IF($B12="", "", IF(IFERROR(INDEX(Meals!$C$11:$C$260, MATCH($B12, Meals!$B$11:$B$260, 0)), "")="", "", IFERROR(INDEX(Meals!$C$11:$C$260, MATCH($B12, Meals!$B$11:$B$260, 0)), "")))</f>
        <v/>
      </c>
      <c r="K12" s="4"/>
      <c r="L12" s="72" t="str">
        <f t="shared" ref="L12:L75" si="7">IF($D12="", "", IFERROR(ROUND($AN12*$D12, 0), ""))</f>
        <v/>
      </c>
      <c r="M12" s="73" t="str">
        <f t="shared" ref="M12:M75" si="8">IFERROR(ROUND($L12/$J12, 0), "")</f>
        <v/>
      </c>
      <c r="N12" s="4"/>
      <c r="O12" s="78" t="str">
        <f t="shared" ref="O12:O75" si="9">IF($D12="", "", IFERROR(ROUND($AP12*$D12, 2), ""))</f>
        <v/>
      </c>
      <c r="P12" s="79" t="str">
        <f t="shared" ref="P12:P75" si="10">IFERROR(ROUND($O12/$J12, 2), "")</f>
        <v/>
      </c>
      <c r="Q12" s="4"/>
      <c r="R12" s="90" t="str">
        <f t="shared" ref="R12:R75" si="11">IF(OR($D12="", $AR12=""), "", IF($AR12&gt;=$D12, $V$3, $V$4))</f>
        <v/>
      </c>
      <c r="S12" s="4"/>
      <c r="V12" s="99" t="str">
        <f>IF(Meals!$B12="", "", Meals!$B12)</f>
        <v/>
      </c>
      <c r="W12" s="99" t="str">
        <f>IF(Ingredients!$B12="", "", Ingredients!$B12)</f>
        <v/>
      </c>
      <c r="Y12" s="18" t="str">
        <f t="shared" ref="Y12:Y75" si="12">IF(COUNTIF($B12:$F12, "")=5, "", "X")</f>
        <v/>
      </c>
      <c r="AA12" s="18" t="str">
        <f t="shared" si="3"/>
        <v/>
      </c>
      <c r="AB12" s="18" t="str">
        <f t="shared" si="4"/>
        <v/>
      </c>
      <c r="AC12" s="18" t="str">
        <f t="shared" ref="AC12:AD75" si="13">IF($Y12="", "", IF(AND(AC$5="X", D12=""), $Y$6, IF(AND(NOT(D12=""), ISNUMBER(D12)=FALSE), $Y$7, "")))</f>
        <v/>
      </c>
      <c r="AD12" s="18" t="str">
        <f t="shared" si="13"/>
        <v/>
      </c>
      <c r="AE12" s="18" t="str">
        <f t="shared" ref="AE12:AE75" si="14">IF($Y12="", "", IF(AND(AE$5="X", F12=""), $Y$6, ""))</f>
        <v/>
      </c>
      <c r="AG12" s="95" t="str">
        <f>IF($C12="", "", IF(IFERROR(INDEX(Ingredients!C$11:C$310, MATCH($C12, Ingredients!$B$11:$B$310, 0)), "")="", "", IFERROR(INDEX(Ingredients!C$11:C$310, MATCH($C12, Ingredients!$B$11:$B$310, 0)), "")))</f>
        <v/>
      </c>
      <c r="AH12" s="105" t="str">
        <f>IF($C12="", "", IF(IFERROR(INDEX(Ingredients!D$11:D$310, MATCH($C12, Ingredients!$B$11:$B$310, 0)), "")="", "", IFERROR(INDEX(Ingredients!D$11:D$310, MATCH($C12, Ingredients!$B$11:$B$310, 0)), "")))</f>
        <v/>
      </c>
      <c r="AI12" s="106" t="str">
        <f>IF($C12="", "", IF(IFERROR(INDEX(Ingredients!E$11:E$310, MATCH($C12, Ingredients!$B$11:$B$310, 0)), "")="", "", IFERROR(INDEX(Ingredients!E$11:E$310, MATCH($C12, Ingredients!$B$11:$B$310, 0)), "")))</f>
        <v/>
      </c>
      <c r="AJ12" s="108" t="str">
        <f>IF($C12="", "", IF(IFERROR(INDEX(Ingredients!F$11:F$310, MATCH($C12, Ingredients!$B$11:$B$310, 0)), "")="", "", IFERROR(INDEX(Ingredients!F$11:F$310, MATCH($C12, Ingredients!$B$11:$B$310, 0)), "")))</f>
        <v/>
      </c>
      <c r="AK12" s="106" t="str">
        <f>IF($C12="", "", IF(IFERROR(INDEX(Ingredients!G$11:G$310, MATCH($C12, Ingredients!$B$11:$B$310, 0)), "")="", "", IFERROR(INDEX(Ingredients!G$11:G$310, MATCH($C12, Ingredients!$B$11:$B$310, 0)), "")))</f>
        <v/>
      </c>
      <c r="AL12" s="79" t="str">
        <f>IF($C12="", "", IF(IFERROR(INDEX(Ingredients!H$11:H$310, MATCH($C12, Ingredients!$B$11:$B$310, 0)), "")="", "", IFERROR(INDEX(Ingredients!H$11:H$310, MATCH($C12, Ingredients!$B$11:$B$310, 0)), "")))</f>
        <v/>
      </c>
      <c r="AN12" s="83" t="str">
        <f t="shared" si="5"/>
        <v/>
      </c>
      <c r="AP12" s="114" t="str">
        <f t="shared" ref="AP12:AP75" si="15">IF($D12="", "", IFERROR(IF($AK12=$AI12, $AL12/$AH12, $AL12), ""))</f>
        <v/>
      </c>
      <c r="AR12" s="117" t="str">
        <f>IF($C12="", "", IF(IFERROR(INDEX(Ingredients!$AI$11:$AI$310, MATCH($C12, Ingredients!$B$11:$B$310, 0)), "")="", "", IFERROR(INDEX(Ingredients!$AI$11:$AI$310, MATCH($C12, Ingredients!$B$11:$B$310, 0)), "")))</f>
        <v/>
      </c>
      <c r="AT12" s="120" t="str">
        <f t="shared" ref="AT12:AT75" si="16">IF(OR($B12="", $R12=""), "", CONCATENATE($B12, " - ", $R12))</f>
        <v/>
      </c>
      <c r="AV12" s="90" t="str">
        <f t="shared" si="6"/>
        <v/>
      </c>
      <c r="AX12" s="90" t="str">
        <f>IF($AV12="", "", COUNTIF($AV$11:$AV$5010, "&lt;"&amp;$AV12)+1+COUNTIF($AV$11:$AV12, $AV12)-1)</f>
        <v/>
      </c>
      <c r="AZ12" s="111" t="str">
        <f>IF($B12="", "", SUMIF('Shopping List'!$AV$11:$AV$25, $B12, 'Shopping List'!$BN$11:$BN$25))</f>
        <v/>
      </c>
      <c r="BB12" s="117" t="str">
        <f t="shared" ref="BB12:BB75" si="17">IF(OR($AZ12="", $AZ12=0), "", IFERROR($D12*$AZ12, ""))</f>
        <v/>
      </c>
    </row>
    <row r="13" spans="1:54" x14ac:dyDescent="0.25">
      <c r="A13" s="4"/>
      <c r="B13" s="37"/>
      <c r="C13" s="124"/>
      <c r="D13" s="39"/>
      <c r="E13" s="125"/>
      <c r="F13" s="48"/>
      <c r="G13" s="4"/>
      <c r="H13" s="4"/>
      <c r="I13" s="95" t="str">
        <f>IF($C13="", "", IF(IFERROR(INDEX(Ingredients!$C$11:$C$310, MATCH($C13, Ingredients!$B$11:$B$310, 0)), "")="", "", IFERROR(INDEX(Ingredients!$C$11:$C$310, MATCH($C13, Ingredients!$B$11:$B$310, 0)), "")))</f>
        <v/>
      </c>
      <c r="J13" s="73" t="str">
        <f>IF($B13="", "", IF(IFERROR(INDEX(Meals!$C$11:$C$260, MATCH($B13, Meals!$B$11:$B$260, 0)), "")="", "", IFERROR(INDEX(Meals!$C$11:$C$260, MATCH($B13, Meals!$B$11:$B$260, 0)), "")))</f>
        <v/>
      </c>
      <c r="K13" s="4"/>
      <c r="L13" s="72" t="str">
        <f t="shared" si="7"/>
        <v/>
      </c>
      <c r="M13" s="73" t="str">
        <f t="shared" si="8"/>
        <v/>
      </c>
      <c r="N13" s="4"/>
      <c r="O13" s="78" t="str">
        <f t="shared" si="9"/>
        <v/>
      </c>
      <c r="P13" s="79" t="str">
        <f t="shared" si="10"/>
        <v/>
      </c>
      <c r="Q13" s="4"/>
      <c r="R13" s="90" t="str">
        <f t="shared" si="11"/>
        <v/>
      </c>
      <c r="S13" s="4"/>
      <c r="V13" s="99" t="str">
        <f>IF(Meals!$B13="", "", Meals!$B13)</f>
        <v/>
      </c>
      <c r="W13" s="99" t="str">
        <f>IF(Ingredients!$B13="", "", Ingredients!$B13)</f>
        <v/>
      </c>
      <c r="Y13" s="18" t="str">
        <f t="shared" si="12"/>
        <v/>
      </c>
      <c r="AA13" s="18" t="str">
        <f t="shared" si="3"/>
        <v/>
      </c>
      <c r="AB13" s="18" t="str">
        <f t="shared" si="4"/>
        <v/>
      </c>
      <c r="AC13" s="18" t="str">
        <f t="shared" si="13"/>
        <v/>
      </c>
      <c r="AD13" s="18" t="str">
        <f t="shared" si="13"/>
        <v/>
      </c>
      <c r="AE13" s="18" t="str">
        <f t="shared" si="14"/>
        <v/>
      </c>
      <c r="AG13" s="95" t="str">
        <f>IF($C13="", "", IF(IFERROR(INDEX(Ingredients!C$11:C$310, MATCH($C13, Ingredients!$B$11:$B$310, 0)), "")="", "", IFERROR(INDEX(Ingredients!C$11:C$310, MATCH($C13, Ingredients!$B$11:$B$310, 0)), "")))</f>
        <v/>
      </c>
      <c r="AH13" s="105" t="str">
        <f>IF($C13="", "", IF(IFERROR(INDEX(Ingredients!D$11:D$310, MATCH($C13, Ingredients!$B$11:$B$310, 0)), "")="", "", IFERROR(INDEX(Ingredients!D$11:D$310, MATCH($C13, Ingredients!$B$11:$B$310, 0)), "")))</f>
        <v/>
      </c>
      <c r="AI13" s="106" t="str">
        <f>IF($C13="", "", IF(IFERROR(INDEX(Ingredients!E$11:E$310, MATCH($C13, Ingredients!$B$11:$B$310, 0)), "")="", "", IFERROR(INDEX(Ingredients!E$11:E$310, MATCH($C13, Ingredients!$B$11:$B$310, 0)), "")))</f>
        <v/>
      </c>
      <c r="AJ13" s="108" t="str">
        <f>IF($C13="", "", IF(IFERROR(INDEX(Ingredients!F$11:F$310, MATCH($C13, Ingredients!$B$11:$B$310, 0)), "")="", "", IFERROR(INDEX(Ingredients!F$11:F$310, MATCH($C13, Ingredients!$B$11:$B$310, 0)), "")))</f>
        <v/>
      </c>
      <c r="AK13" s="106" t="str">
        <f>IF($C13="", "", IF(IFERROR(INDEX(Ingredients!G$11:G$310, MATCH($C13, Ingredients!$B$11:$B$310, 0)), "")="", "", IFERROR(INDEX(Ingredients!G$11:G$310, MATCH($C13, Ingredients!$B$11:$B$310, 0)), "")))</f>
        <v/>
      </c>
      <c r="AL13" s="79" t="str">
        <f>IF($C13="", "", IF(IFERROR(INDEX(Ingredients!H$11:H$310, MATCH($C13, Ingredients!$B$11:$B$310, 0)), "")="", "", IFERROR(INDEX(Ingredients!H$11:H$310, MATCH($C13, Ingredients!$B$11:$B$310, 0)), "")))</f>
        <v/>
      </c>
      <c r="AN13" s="83" t="str">
        <f t="shared" si="5"/>
        <v/>
      </c>
      <c r="AP13" s="114" t="str">
        <f t="shared" si="15"/>
        <v/>
      </c>
      <c r="AR13" s="117" t="str">
        <f>IF($C13="", "", IF(IFERROR(INDEX(Ingredients!$AI$11:$AI$310, MATCH($C13, Ingredients!$B$11:$B$310, 0)), "")="", "", IFERROR(INDEX(Ingredients!$AI$11:$AI$310, MATCH($C13, Ingredients!$B$11:$B$310, 0)), "")))</f>
        <v/>
      </c>
      <c r="AT13" s="120" t="str">
        <f t="shared" si="16"/>
        <v/>
      </c>
      <c r="AV13" s="90" t="str">
        <f t="shared" si="6"/>
        <v/>
      </c>
      <c r="AX13" s="90" t="str">
        <f>IF($AV13="", "", COUNTIF($AV$11:$AV$5010, "&lt;"&amp;$AV13)+1+COUNTIF($AV$11:$AV13, $AV13)-1)</f>
        <v/>
      </c>
      <c r="AZ13" s="111" t="str">
        <f>IF($B13="", "", SUMIF('Shopping List'!$AV$11:$AV$25, $B13, 'Shopping List'!$BN$11:$BN$25))</f>
        <v/>
      </c>
      <c r="BB13" s="117" t="str">
        <f t="shared" si="17"/>
        <v/>
      </c>
    </row>
    <row r="14" spans="1:54" x14ac:dyDescent="0.25">
      <c r="A14" s="4"/>
      <c r="B14" s="37"/>
      <c r="C14" s="124"/>
      <c r="D14" s="39"/>
      <c r="E14" s="125"/>
      <c r="F14" s="48"/>
      <c r="G14" s="4"/>
      <c r="H14" s="4"/>
      <c r="I14" s="95" t="str">
        <f>IF($C14="", "", IF(IFERROR(INDEX(Ingredients!$C$11:$C$310, MATCH($C14, Ingredients!$B$11:$B$310, 0)), "")="", "", IFERROR(INDEX(Ingredients!$C$11:$C$310, MATCH($C14, Ingredients!$B$11:$B$310, 0)), "")))</f>
        <v/>
      </c>
      <c r="J14" s="73" t="str">
        <f>IF($B14="", "", IF(IFERROR(INDEX(Meals!$C$11:$C$260, MATCH($B14, Meals!$B$11:$B$260, 0)), "")="", "", IFERROR(INDEX(Meals!$C$11:$C$260, MATCH($B14, Meals!$B$11:$B$260, 0)), "")))</f>
        <v/>
      </c>
      <c r="K14" s="4"/>
      <c r="L14" s="72" t="str">
        <f t="shared" si="7"/>
        <v/>
      </c>
      <c r="M14" s="73" t="str">
        <f t="shared" si="8"/>
        <v/>
      </c>
      <c r="N14" s="4"/>
      <c r="O14" s="78" t="str">
        <f t="shared" si="9"/>
        <v/>
      </c>
      <c r="P14" s="79" t="str">
        <f t="shared" si="10"/>
        <v/>
      </c>
      <c r="Q14" s="4"/>
      <c r="R14" s="90" t="str">
        <f t="shared" si="11"/>
        <v/>
      </c>
      <c r="S14" s="4"/>
      <c r="V14" s="99" t="str">
        <f>IF(Meals!$B14="", "", Meals!$B14)</f>
        <v/>
      </c>
      <c r="W14" s="99" t="str">
        <f>IF(Ingredients!$B14="", "", Ingredients!$B14)</f>
        <v/>
      </c>
      <c r="Y14" s="18" t="str">
        <f t="shared" si="12"/>
        <v/>
      </c>
      <c r="AA14" s="18" t="str">
        <f t="shared" si="3"/>
        <v/>
      </c>
      <c r="AB14" s="18" t="str">
        <f t="shared" si="4"/>
        <v/>
      </c>
      <c r="AC14" s="18" t="str">
        <f t="shared" si="13"/>
        <v/>
      </c>
      <c r="AD14" s="18" t="str">
        <f t="shared" si="13"/>
        <v/>
      </c>
      <c r="AE14" s="18" t="str">
        <f t="shared" si="14"/>
        <v/>
      </c>
      <c r="AG14" s="95" t="str">
        <f>IF($C14="", "", IF(IFERROR(INDEX(Ingredients!C$11:C$310, MATCH($C14, Ingredients!$B$11:$B$310, 0)), "")="", "", IFERROR(INDEX(Ingredients!C$11:C$310, MATCH($C14, Ingredients!$B$11:$B$310, 0)), "")))</f>
        <v/>
      </c>
      <c r="AH14" s="105" t="str">
        <f>IF($C14="", "", IF(IFERROR(INDEX(Ingredients!D$11:D$310, MATCH($C14, Ingredients!$B$11:$B$310, 0)), "")="", "", IFERROR(INDEX(Ingredients!D$11:D$310, MATCH($C14, Ingredients!$B$11:$B$310, 0)), "")))</f>
        <v/>
      </c>
      <c r="AI14" s="106" t="str">
        <f>IF($C14="", "", IF(IFERROR(INDEX(Ingredients!E$11:E$310, MATCH($C14, Ingredients!$B$11:$B$310, 0)), "")="", "", IFERROR(INDEX(Ingredients!E$11:E$310, MATCH($C14, Ingredients!$B$11:$B$310, 0)), "")))</f>
        <v/>
      </c>
      <c r="AJ14" s="108" t="str">
        <f>IF($C14="", "", IF(IFERROR(INDEX(Ingredients!F$11:F$310, MATCH($C14, Ingredients!$B$11:$B$310, 0)), "")="", "", IFERROR(INDEX(Ingredients!F$11:F$310, MATCH($C14, Ingredients!$B$11:$B$310, 0)), "")))</f>
        <v/>
      </c>
      <c r="AK14" s="106" t="str">
        <f>IF($C14="", "", IF(IFERROR(INDEX(Ingredients!G$11:G$310, MATCH($C14, Ingredients!$B$11:$B$310, 0)), "")="", "", IFERROR(INDEX(Ingredients!G$11:G$310, MATCH($C14, Ingredients!$B$11:$B$310, 0)), "")))</f>
        <v/>
      </c>
      <c r="AL14" s="79" t="str">
        <f>IF($C14="", "", IF(IFERROR(INDEX(Ingredients!H$11:H$310, MATCH($C14, Ingredients!$B$11:$B$310, 0)), "")="", "", IFERROR(INDEX(Ingredients!H$11:H$310, MATCH($C14, Ingredients!$B$11:$B$310, 0)), "")))</f>
        <v/>
      </c>
      <c r="AN14" s="83" t="str">
        <f t="shared" si="5"/>
        <v/>
      </c>
      <c r="AP14" s="114" t="str">
        <f t="shared" si="15"/>
        <v/>
      </c>
      <c r="AR14" s="117" t="str">
        <f>IF($C14="", "", IF(IFERROR(INDEX(Ingredients!$AI$11:$AI$310, MATCH($C14, Ingredients!$B$11:$B$310, 0)), "")="", "", IFERROR(INDEX(Ingredients!$AI$11:$AI$310, MATCH($C14, Ingredients!$B$11:$B$310, 0)), "")))</f>
        <v/>
      </c>
      <c r="AT14" s="120" t="str">
        <f t="shared" si="16"/>
        <v/>
      </c>
      <c r="AV14" s="90" t="str">
        <f t="shared" si="6"/>
        <v/>
      </c>
      <c r="AX14" s="90" t="str">
        <f>IF($AV14="", "", COUNTIF($AV$11:$AV$5010, "&lt;"&amp;$AV14)+1+COUNTIF($AV$11:$AV14, $AV14)-1)</f>
        <v/>
      </c>
      <c r="AZ14" s="111" t="str">
        <f>IF($B14="", "", SUMIF('Shopping List'!$AV$11:$AV$25, $B14, 'Shopping List'!$BN$11:$BN$25))</f>
        <v/>
      </c>
      <c r="BB14" s="117" t="str">
        <f t="shared" si="17"/>
        <v/>
      </c>
    </row>
    <row r="15" spans="1:54" x14ac:dyDescent="0.25">
      <c r="A15" s="4"/>
      <c r="B15" s="37"/>
      <c r="C15" s="124"/>
      <c r="D15" s="39"/>
      <c r="E15" s="125"/>
      <c r="F15" s="48"/>
      <c r="G15" s="4"/>
      <c r="H15" s="4"/>
      <c r="I15" s="95" t="str">
        <f>IF($C15="", "", IF(IFERROR(INDEX(Ingredients!$C$11:$C$310, MATCH($C15, Ingredients!$B$11:$B$310, 0)), "")="", "", IFERROR(INDEX(Ingredients!$C$11:$C$310, MATCH($C15, Ingredients!$B$11:$B$310, 0)), "")))</f>
        <v/>
      </c>
      <c r="J15" s="73" t="str">
        <f>IF($B15="", "", IF(IFERROR(INDEX(Meals!$C$11:$C$260, MATCH($B15, Meals!$B$11:$B$260, 0)), "")="", "", IFERROR(INDEX(Meals!$C$11:$C$260, MATCH($B15, Meals!$B$11:$B$260, 0)), "")))</f>
        <v/>
      </c>
      <c r="K15" s="4"/>
      <c r="L15" s="72" t="str">
        <f t="shared" si="7"/>
        <v/>
      </c>
      <c r="M15" s="73" t="str">
        <f t="shared" si="8"/>
        <v/>
      </c>
      <c r="N15" s="4"/>
      <c r="O15" s="78" t="str">
        <f t="shared" si="9"/>
        <v/>
      </c>
      <c r="P15" s="79" t="str">
        <f t="shared" si="10"/>
        <v/>
      </c>
      <c r="Q15" s="4"/>
      <c r="R15" s="90" t="str">
        <f t="shared" si="11"/>
        <v/>
      </c>
      <c r="S15" s="4"/>
      <c r="V15" s="99" t="str">
        <f>IF(Meals!$B15="", "", Meals!$B15)</f>
        <v/>
      </c>
      <c r="W15" s="99" t="str">
        <f>IF(Ingredients!$B15="", "", Ingredients!$B15)</f>
        <v/>
      </c>
      <c r="Y15" s="18" t="str">
        <f t="shared" si="12"/>
        <v/>
      </c>
      <c r="AA15" s="18" t="str">
        <f t="shared" si="3"/>
        <v/>
      </c>
      <c r="AB15" s="18" t="str">
        <f t="shared" si="4"/>
        <v/>
      </c>
      <c r="AC15" s="18" t="str">
        <f t="shared" si="13"/>
        <v/>
      </c>
      <c r="AD15" s="18" t="str">
        <f t="shared" si="13"/>
        <v/>
      </c>
      <c r="AE15" s="18" t="str">
        <f t="shared" si="14"/>
        <v/>
      </c>
      <c r="AG15" s="95" t="str">
        <f>IF($C15="", "", IF(IFERROR(INDEX(Ingredients!C$11:C$310, MATCH($C15, Ingredients!$B$11:$B$310, 0)), "")="", "", IFERROR(INDEX(Ingredients!C$11:C$310, MATCH($C15, Ingredients!$B$11:$B$310, 0)), "")))</f>
        <v/>
      </c>
      <c r="AH15" s="105" t="str">
        <f>IF($C15="", "", IF(IFERROR(INDEX(Ingredients!D$11:D$310, MATCH($C15, Ingredients!$B$11:$B$310, 0)), "")="", "", IFERROR(INDEX(Ingredients!D$11:D$310, MATCH($C15, Ingredients!$B$11:$B$310, 0)), "")))</f>
        <v/>
      </c>
      <c r="AI15" s="106" t="str">
        <f>IF($C15="", "", IF(IFERROR(INDEX(Ingredients!E$11:E$310, MATCH($C15, Ingredients!$B$11:$B$310, 0)), "")="", "", IFERROR(INDEX(Ingredients!E$11:E$310, MATCH($C15, Ingredients!$B$11:$B$310, 0)), "")))</f>
        <v/>
      </c>
      <c r="AJ15" s="108" t="str">
        <f>IF($C15="", "", IF(IFERROR(INDEX(Ingredients!F$11:F$310, MATCH($C15, Ingredients!$B$11:$B$310, 0)), "")="", "", IFERROR(INDEX(Ingredients!F$11:F$310, MATCH($C15, Ingredients!$B$11:$B$310, 0)), "")))</f>
        <v/>
      </c>
      <c r="AK15" s="106" t="str">
        <f>IF($C15="", "", IF(IFERROR(INDEX(Ingredients!G$11:G$310, MATCH($C15, Ingredients!$B$11:$B$310, 0)), "")="", "", IFERROR(INDEX(Ingredients!G$11:G$310, MATCH($C15, Ingredients!$B$11:$B$310, 0)), "")))</f>
        <v/>
      </c>
      <c r="AL15" s="79" t="str">
        <f>IF($C15="", "", IF(IFERROR(INDEX(Ingredients!H$11:H$310, MATCH($C15, Ingredients!$B$11:$B$310, 0)), "")="", "", IFERROR(INDEX(Ingredients!H$11:H$310, MATCH($C15, Ingredients!$B$11:$B$310, 0)), "")))</f>
        <v/>
      </c>
      <c r="AN15" s="83" t="str">
        <f t="shared" si="5"/>
        <v/>
      </c>
      <c r="AP15" s="114" t="str">
        <f t="shared" si="15"/>
        <v/>
      </c>
      <c r="AR15" s="117" t="str">
        <f>IF($C15="", "", IF(IFERROR(INDEX(Ingredients!$AI$11:$AI$310, MATCH($C15, Ingredients!$B$11:$B$310, 0)), "")="", "", IFERROR(INDEX(Ingredients!$AI$11:$AI$310, MATCH($C15, Ingredients!$B$11:$B$310, 0)), "")))</f>
        <v/>
      </c>
      <c r="AT15" s="120" t="str">
        <f t="shared" si="16"/>
        <v/>
      </c>
      <c r="AV15" s="90" t="str">
        <f t="shared" si="6"/>
        <v/>
      </c>
      <c r="AX15" s="90" t="str">
        <f>IF($AV15="", "", COUNTIF($AV$11:$AV$5010, "&lt;"&amp;$AV15)+1+COUNTIF($AV$11:$AV15, $AV15)-1)</f>
        <v/>
      </c>
      <c r="AZ15" s="111" t="str">
        <f>IF($B15="", "", SUMIF('Shopping List'!$AV$11:$AV$25, $B15, 'Shopping List'!$BN$11:$BN$25))</f>
        <v/>
      </c>
      <c r="BB15" s="117" t="str">
        <f t="shared" si="17"/>
        <v/>
      </c>
    </row>
    <row r="16" spans="1:54" x14ac:dyDescent="0.25">
      <c r="A16" s="4"/>
      <c r="B16" s="37"/>
      <c r="C16" s="124"/>
      <c r="D16" s="39"/>
      <c r="E16" s="125"/>
      <c r="F16" s="48"/>
      <c r="G16" s="4"/>
      <c r="H16" s="4"/>
      <c r="I16" s="95" t="str">
        <f>IF($C16="", "", IF(IFERROR(INDEX(Ingredients!$C$11:$C$310, MATCH($C16, Ingredients!$B$11:$B$310, 0)), "")="", "", IFERROR(INDEX(Ingredients!$C$11:$C$310, MATCH($C16, Ingredients!$B$11:$B$310, 0)), "")))</f>
        <v/>
      </c>
      <c r="J16" s="73" t="str">
        <f>IF($B16="", "", IF(IFERROR(INDEX(Meals!$C$11:$C$260, MATCH($B16, Meals!$B$11:$B$260, 0)), "")="", "", IFERROR(INDEX(Meals!$C$11:$C$260, MATCH($B16, Meals!$B$11:$B$260, 0)), "")))</f>
        <v/>
      </c>
      <c r="K16" s="4"/>
      <c r="L16" s="72" t="str">
        <f t="shared" si="7"/>
        <v/>
      </c>
      <c r="M16" s="73" t="str">
        <f t="shared" si="8"/>
        <v/>
      </c>
      <c r="N16" s="4"/>
      <c r="O16" s="78" t="str">
        <f t="shared" si="9"/>
        <v/>
      </c>
      <c r="P16" s="79" t="str">
        <f t="shared" si="10"/>
        <v/>
      </c>
      <c r="Q16" s="4"/>
      <c r="R16" s="90" t="str">
        <f t="shared" si="11"/>
        <v/>
      </c>
      <c r="S16" s="4"/>
      <c r="V16" s="99" t="str">
        <f>IF(Meals!$B16="", "", Meals!$B16)</f>
        <v/>
      </c>
      <c r="W16" s="99" t="str">
        <f>IF(Ingredients!$B16="", "", Ingredients!$B16)</f>
        <v/>
      </c>
      <c r="Y16" s="18" t="str">
        <f t="shared" si="12"/>
        <v/>
      </c>
      <c r="AA16" s="18" t="str">
        <f t="shared" si="3"/>
        <v/>
      </c>
      <c r="AB16" s="18" t="str">
        <f t="shared" si="4"/>
        <v/>
      </c>
      <c r="AC16" s="18" t="str">
        <f t="shared" si="13"/>
        <v/>
      </c>
      <c r="AD16" s="18" t="str">
        <f t="shared" si="13"/>
        <v/>
      </c>
      <c r="AE16" s="18" t="str">
        <f t="shared" si="14"/>
        <v/>
      </c>
      <c r="AG16" s="95" t="str">
        <f>IF($C16="", "", IF(IFERROR(INDEX(Ingredients!C$11:C$310, MATCH($C16, Ingredients!$B$11:$B$310, 0)), "")="", "", IFERROR(INDEX(Ingredients!C$11:C$310, MATCH($C16, Ingredients!$B$11:$B$310, 0)), "")))</f>
        <v/>
      </c>
      <c r="AH16" s="105" t="str">
        <f>IF($C16="", "", IF(IFERROR(INDEX(Ingredients!D$11:D$310, MATCH($C16, Ingredients!$B$11:$B$310, 0)), "")="", "", IFERROR(INDEX(Ingredients!D$11:D$310, MATCH($C16, Ingredients!$B$11:$B$310, 0)), "")))</f>
        <v/>
      </c>
      <c r="AI16" s="106" t="str">
        <f>IF($C16="", "", IF(IFERROR(INDEX(Ingredients!E$11:E$310, MATCH($C16, Ingredients!$B$11:$B$310, 0)), "")="", "", IFERROR(INDEX(Ingredients!E$11:E$310, MATCH($C16, Ingredients!$B$11:$B$310, 0)), "")))</f>
        <v/>
      </c>
      <c r="AJ16" s="108" t="str">
        <f>IF($C16="", "", IF(IFERROR(INDEX(Ingredients!F$11:F$310, MATCH($C16, Ingredients!$B$11:$B$310, 0)), "")="", "", IFERROR(INDEX(Ingredients!F$11:F$310, MATCH($C16, Ingredients!$B$11:$B$310, 0)), "")))</f>
        <v/>
      </c>
      <c r="AK16" s="106" t="str">
        <f>IF($C16="", "", IF(IFERROR(INDEX(Ingredients!G$11:G$310, MATCH($C16, Ingredients!$B$11:$B$310, 0)), "")="", "", IFERROR(INDEX(Ingredients!G$11:G$310, MATCH($C16, Ingredients!$B$11:$B$310, 0)), "")))</f>
        <v/>
      </c>
      <c r="AL16" s="79" t="str">
        <f>IF($C16="", "", IF(IFERROR(INDEX(Ingredients!H$11:H$310, MATCH($C16, Ingredients!$B$11:$B$310, 0)), "")="", "", IFERROR(INDEX(Ingredients!H$11:H$310, MATCH($C16, Ingredients!$B$11:$B$310, 0)), "")))</f>
        <v/>
      </c>
      <c r="AN16" s="83" t="str">
        <f t="shared" si="5"/>
        <v/>
      </c>
      <c r="AP16" s="114" t="str">
        <f t="shared" si="15"/>
        <v/>
      </c>
      <c r="AR16" s="117" t="str">
        <f>IF($C16="", "", IF(IFERROR(INDEX(Ingredients!$AI$11:$AI$310, MATCH($C16, Ingredients!$B$11:$B$310, 0)), "")="", "", IFERROR(INDEX(Ingredients!$AI$11:$AI$310, MATCH($C16, Ingredients!$B$11:$B$310, 0)), "")))</f>
        <v/>
      </c>
      <c r="AT16" s="120" t="str">
        <f t="shared" si="16"/>
        <v/>
      </c>
      <c r="AV16" s="90" t="str">
        <f t="shared" si="6"/>
        <v/>
      </c>
      <c r="AX16" s="90" t="str">
        <f>IF($AV16="", "", COUNTIF($AV$11:$AV$5010, "&lt;"&amp;$AV16)+1+COUNTIF($AV$11:$AV16, $AV16)-1)</f>
        <v/>
      </c>
      <c r="AZ16" s="111" t="str">
        <f>IF($B16="", "", SUMIF('Shopping List'!$AV$11:$AV$25, $B16, 'Shopping List'!$BN$11:$BN$25))</f>
        <v/>
      </c>
      <c r="BB16" s="117" t="str">
        <f t="shared" si="17"/>
        <v/>
      </c>
    </row>
    <row r="17" spans="1:54" x14ac:dyDescent="0.25">
      <c r="A17" s="4"/>
      <c r="B17" s="37"/>
      <c r="C17" s="124"/>
      <c r="D17" s="39"/>
      <c r="E17" s="125"/>
      <c r="F17" s="48"/>
      <c r="G17" s="4"/>
      <c r="H17" s="4"/>
      <c r="I17" s="95" t="str">
        <f>IF($C17="", "", IF(IFERROR(INDEX(Ingredients!$C$11:$C$310, MATCH($C17, Ingredients!$B$11:$B$310, 0)), "")="", "", IFERROR(INDEX(Ingredients!$C$11:$C$310, MATCH($C17, Ingredients!$B$11:$B$310, 0)), "")))</f>
        <v/>
      </c>
      <c r="J17" s="73" t="str">
        <f>IF($B17="", "", IF(IFERROR(INDEX(Meals!$C$11:$C$260, MATCH($B17, Meals!$B$11:$B$260, 0)), "")="", "", IFERROR(INDEX(Meals!$C$11:$C$260, MATCH($B17, Meals!$B$11:$B$260, 0)), "")))</f>
        <v/>
      </c>
      <c r="K17" s="4"/>
      <c r="L17" s="72" t="str">
        <f t="shared" si="7"/>
        <v/>
      </c>
      <c r="M17" s="73" t="str">
        <f t="shared" si="8"/>
        <v/>
      </c>
      <c r="N17" s="4"/>
      <c r="O17" s="78" t="str">
        <f t="shared" si="9"/>
        <v/>
      </c>
      <c r="P17" s="79" t="str">
        <f t="shared" si="10"/>
        <v/>
      </c>
      <c r="Q17" s="4"/>
      <c r="R17" s="90" t="str">
        <f t="shared" si="11"/>
        <v/>
      </c>
      <c r="S17" s="4"/>
      <c r="V17" s="99" t="str">
        <f>IF(Meals!$B17="", "", Meals!$B17)</f>
        <v/>
      </c>
      <c r="W17" s="99" t="str">
        <f>IF(Ingredients!$B17="", "", Ingredients!$B17)</f>
        <v/>
      </c>
      <c r="Y17" s="18" t="str">
        <f t="shared" si="12"/>
        <v/>
      </c>
      <c r="AA17" s="18" t="str">
        <f t="shared" si="3"/>
        <v/>
      </c>
      <c r="AB17" s="18" t="str">
        <f t="shared" si="4"/>
        <v/>
      </c>
      <c r="AC17" s="18" t="str">
        <f t="shared" si="13"/>
        <v/>
      </c>
      <c r="AD17" s="18" t="str">
        <f t="shared" si="13"/>
        <v/>
      </c>
      <c r="AE17" s="18" t="str">
        <f t="shared" si="14"/>
        <v/>
      </c>
      <c r="AG17" s="95" t="str">
        <f>IF($C17="", "", IF(IFERROR(INDEX(Ingredients!C$11:C$310, MATCH($C17, Ingredients!$B$11:$B$310, 0)), "")="", "", IFERROR(INDEX(Ingredients!C$11:C$310, MATCH($C17, Ingredients!$B$11:$B$310, 0)), "")))</f>
        <v/>
      </c>
      <c r="AH17" s="105" t="str">
        <f>IF($C17="", "", IF(IFERROR(INDEX(Ingredients!D$11:D$310, MATCH($C17, Ingredients!$B$11:$B$310, 0)), "")="", "", IFERROR(INDEX(Ingredients!D$11:D$310, MATCH($C17, Ingredients!$B$11:$B$310, 0)), "")))</f>
        <v/>
      </c>
      <c r="AI17" s="106" t="str">
        <f>IF($C17="", "", IF(IFERROR(INDEX(Ingredients!E$11:E$310, MATCH($C17, Ingredients!$B$11:$B$310, 0)), "")="", "", IFERROR(INDEX(Ingredients!E$11:E$310, MATCH($C17, Ingredients!$B$11:$B$310, 0)), "")))</f>
        <v/>
      </c>
      <c r="AJ17" s="108" t="str">
        <f>IF($C17="", "", IF(IFERROR(INDEX(Ingredients!F$11:F$310, MATCH($C17, Ingredients!$B$11:$B$310, 0)), "")="", "", IFERROR(INDEX(Ingredients!F$11:F$310, MATCH($C17, Ingredients!$B$11:$B$310, 0)), "")))</f>
        <v/>
      </c>
      <c r="AK17" s="106" t="str">
        <f>IF($C17="", "", IF(IFERROR(INDEX(Ingredients!G$11:G$310, MATCH($C17, Ingredients!$B$11:$B$310, 0)), "")="", "", IFERROR(INDEX(Ingredients!G$11:G$310, MATCH($C17, Ingredients!$B$11:$B$310, 0)), "")))</f>
        <v/>
      </c>
      <c r="AL17" s="79" t="str">
        <f>IF($C17="", "", IF(IFERROR(INDEX(Ingredients!H$11:H$310, MATCH($C17, Ingredients!$B$11:$B$310, 0)), "")="", "", IFERROR(INDEX(Ingredients!H$11:H$310, MATCH($C17, Ingredients!$B$11:$B$310, 0)), "")))</f>
        <v/>
      </c>
      <c r="AN17" s="83" t="str">
        <f t="shared" si="5"/>
        <v/>
      </c>
      <c r="AP17" s="114" t="str">
        <f t="shared" si="15"/>
        <v/>
      </c>
      <c r="AR17" s="117" t="str">
        <f>IF($C17="", "", IF(IFERROR(INDEX(Ingredients!$AI$11:$AI$310, MATCH($C17, Ingredients!$B$11:$B$310, 0)), "")="", "", IFERROR(INDEX(Ingredients!$AI$11:$AI$310, MATCH($C17, Ingredients!$B$11:$B$310, 0)), "")))</f>
        <v/>
      </c>
      <c r="AT17" s="120" t="str">
        <f t="shared" si="16"/>
        <v/>
      </c>
      <c r="AV17" s="90" t="str">
        <f t="shared" si="6"/>
        <v/>
      </c>
      <c r="AX17" s="90" t="str">
        <f>IF($AV17="", "", COUNTIF($AV$11:$AV$5010, "&lt;"&amp;$AV17)+1+COUNTIF($AV$11:$AV17, $AV17)-1)</f>
        <v/>
      </c>
      <c r="AZ17" s="111" t="str">
        <f>IF($B17="", "", SUMIF('Shopping List'!$AV$11:$AV$25, $B17, 'Shopping List'!$BN$11:$BN$25))</f>
        <v/>
      </c>
      <c r="BB17" s="117" t="str">
        <f t="shared" si="17"/>
        <v/>
      </c>
    </row>
    <row r="18" spans="1:54" x14ac:dyDescent="0.25">
      <c r="A18" s="4"/>
      <c r="B18" s="37"/>
      <c r="C18" s="124"/>
      <c r="D18" s="39"/>
      <c r="E18" s="125"/>
      <c r="F18" s="48"/>
      <c r="G18" s="4"/>
      <c r="H18" s="4"/>
      <c r="I18" s="95" t="str">
        <f>IF($C18="", "", IF(IFERROR(INDEX(Ingredients!$C$11:$C$310, MATCH($C18, Ingredients!$B$11:$B$310, 0)), "")="", "", IFERROR(INDEX(Ingredients!$C$11:$C$310, MATCH($C18, Ingredients!$B$11:$B$310, 0)), "")))</f>
        <v/>
      </c>
      <c r="J18" s="73" t="str">
        <f>IF($B18="", "", IF(IFERROR(INDEX(Meals!$C$11:$C$260, MATCH($B18, Meals!$B$11:$B$260, 0)), "")="", "", IFERROR(INDEX(Meals!$C$11:$C$260, MATCH($B18, Meals!$B$11:$B$260, 0)), "")))</f>
        <v/>
      </c>
      <c r="K18" s="4"/>
      <c r="L18" s="72" t="str">
        <f t="shared" si="7"/>
        <v/>
      </c>
      <c r="M18" s="73" t="str">
        <f t="shared" si="8"/>
        <v/>
      </c>
      <c r="N18" s="4"/>
      <c r="O18" s="78" t="str">
        <f t="shared" si="9"/>
        <v/>
      </c>
      <c r="P18" s="79" t="str">
        <f t="shared" si="10"/>
        <v/>
      </c>
      <c r="Q18" s="4"/>
      <c r="R18" s="90" t="str">
        <f t="shared" si="11"/>
        <v/>
      </c>
      <c r="S18" s="4"/>
      <c r="V18" s="99" t="str">
        <f>IF(Meals!$B18="", "", Meals!$B18)</f>
        <v/>
      </c>
      <c r="W18" s="99" t="str">
        <f>IF(Ingredients!$B18="", "", Ingredients!$B18)</f>
        <v/>
      </c>
      <c r="Y18" s="18" t="str">
        <f t="shared" si="12"/>
        <v/>
      </c>
      <c r="AA18" s="18" t="str">
        <f t="shared" si="3"/>
        <v/>
      </c>
      <c r="AB18" s="18" t="str">
        <f t="shared" si="4"/>
        <v/>
      </c>
      <c r="AC18" s="18" t="str">
        <f t="shared" si="13"/>
        <v/>
      </c>
      <c r="AD18" s="18" t="str">
        <f t="shared" si="13"/>
        <v/>
      </c>
      <c r="AE18" s="18" t="str">
        <f t="shared" si="14"/>
        <v/>
      </c>
      <c r="AG18" s="95" t="str">
        <f>IF($C18="", "", IF(IFERROR(INDEX(Ingredients!C$11:C$310, MATCH($C18, Ingredients!$B$11:$B$310, 0)), "")="", "", IFERROR(INDEX(Ingredients!C$11:C$310, MATCH($C18, Ingredients!$B$11:$B$310, 0)), "")))</f>
        <v/>
      </c>
      <c r="AH18" s="105" t="str">
        <f>IF($C18="", "", IF(IFERROR(INDEX(Ingredients!D$11:D$310, MATCH($C18, Ingredients!$B$11:$B$310, 0)), "")="", "", IFERROR(INDEX(Ingredients!D$11:D$310, MATCH($C18, Ingredients!$B$11:$B$310, 0)), "")))</f>
        <v/>
      </c>
      <c r="AI18" s="106" t="str">
        <f>IF($C18="", "", IF(IFERROR(INDEX(Ingredients!E$11:E$310, MATCH($C18, Ingredients!$B$11:$B$310, 0)), "")="", "", IFERROR(INDEX(Ingredients!E$11:E$310, MATCH($C18, Ingredients!$B$11:$B$310, 0)), "")))</f>
        <v/>
      </c>
      <c r="AJ18" s="108" t="str">
        <f>IF($C18="", "", IF(IFERROR(INDEX(Ingredients!F$11:F$310, MATCH($C18, Ingredients!$B$11:$B$310, 0)), "")="", "", IFERROR(INDEX(Ingredients!F$11:F$310, MATCH($C18, Ingredients!$B$11:$B$310, 0)), "")))</f>
        <v/>
      </c>
      <c r="AK18" s="106" t="str">
        <f>IF($C18="", "", IF(IFERROR(INDEX(Ingredients!G$11:G$310, MATCH($C18, Ingredients!$B$11:$B$310, 0)), "")="", "", IFERROR(INDEX(Ingredients!G$11:G$310, MATCH($C18, Ingredients!$B$11:$B$310, 0)), "")))</f>
        <v/>
      </c>
      <c r="AL18" s="79" t="str">
        <f>IF($C18="", "", IF(IFERROR(INDEX(Ingredients!H$11:H$310, MATCH($C18, Ingredients!$B$11:$B$310, 0)), "")="", "", IFERROR(INDEX(Ingredients!H$11:H$310, MATCH($C18, Ingredients!$B$11:$B$310, 0)), "")))</f>
        <v/>
      </c>
      <c r="AN18" s="83" t="str">
        <f t="shared" si="5"/>
        <v/>
      </c>
      <c r="AP18" s="114" t="str">
        <f t="shared" si="15"/>
        <v/>
      </c>
      <c r="AR18" s="117" t="str">
        <f>IF($C18="", "", IF(IFERROR(INDEX(Ingredients!$AI$11:$AI$310, MATCH($C18, Ingredients!$B$11:$B$310, 0)), "")="", "", IFERROR(INDEX(Ingredients!$AI$11:$AI$310, MATCH($C18, Ingredients!$B$11:$B$310, 0)), "")))</f>
        <v/>
      </c>
      <c r="AT18" s="120" t="str">
        <f t="shared" si="16"/>
        <v/>
      </c>
      <c r="AV18" s="90" t="str">
        <f t="shared" si="6"/>
        <v/>
      </c>
      <c r="AX18" s="90" t="str">
        <f>IF($AV18="", "", COUNTIF($AV$11:$AV$5010, "&lt;"&amp;$AV18)+1+COUNTIF($AV$11:$AV18, $AV18)-1)</f>
        <v/>
      </c>
      <c r="AZ18" s="111" t="str">
        <f>IF($B18="", "", SUMIF('Shopping List'!$AV$11:$AV$25, $B18, 'Shopping List'!$BN$11:$BN$25))</f>
        <v/>
      </c>
      <c r="BB18" s="117" t="str">
        <f t="shared" si="17"/>
        <v/>
      </c>
    </row>
    <row r="19" spans="1:54" x14ac:dyDescent="0.25">
      <c r="A19" s="4"/>
      <c r="B19" s="37"/>
      <c r="C19" s="124"/>
      <c r="D19" s="39"/>
      <c r="E19" s="125"/>
      <c r="F19" s="48"/>
      <c r="G19" s="4"/>
      <c r="H19" s="4"/>
      <c r="I19" s="95" t="str">
        <f>IF($C19="", "", IF(IFERROR(INDEX(Ingredients!$C$11:$C$310, MATCH($C19, Ingredients!$B$11:$B$310, 0)), "")="", "", IFERROR(INDEX(Ingredients!$C$11:$C$310, MATCH($C19, Ingredients!$B$11:$B$310, 0)), "")))</f>
        <v/>
      </c>
      <c r="J19" s="73" t="str">
        <f>IF($B19="", "", IF(IFERROR(INDEX(Meals!$C$11:$C$260, MATCH($B19, Meals!$B$11:$B$260, 0)), "")="", "", IFERROR(INDEX(Meals!$C$11:$C$260, MATCH($B19, Meals!$B$11:$B$260, 0)), "")))</f>
        <v/>
      </c>
      <c r="K19" s="4"/>
      <c r="L19" s="72" t="str">
        <f t="shared" si="7"/>
        <v/>
      </c>
      <c r="M19" s="73" t="str">
        <f t="shared" si="8"/>
        <v/>
      </c>
      <c r="N19" s="4"/>
      <c r="O19" s="78" t="str">
        <f t="shared" si="9"/>
        <v/>
      </c>
      <c r="P19" s="79" t="str">
        <f t="shared" si="10"/>
        <v/>
      </c>
      <c r="Q19" s="4"/>
      <c r="R19" s="90" t="str">
        <f t="shared" si="11"/>
        <v/>
      </c>
      <c r="S19" s="4"/>
      <c r="V19" s="99" t="str">
        <f>IF(Meals!$B19="", "", Meals!$B19)</f>
        <v/>
      </c>
      <c r="W19" s="99" t="str">
        <f>IF(Ingredients!$B19="", "", Ingredients!$B19)</f>
        <v/>
      </c>
      <c r="Y19" s="18" t="str">
        <f t="shared" si="12"/>
        <v/>
      </c>
      <c r="AA19" s="18" t="str">
        <f t="shared" si="3"/>
        <v/>
      </c>
      <c r="AB19" s="18" t="str">
        <f t="shared" si="4"/>
        <v/>
      </c>
      <c r="AC19" s="18" t="str">
        <f t="shared" si="13"/>
        <v/>
      </c>
      <c r="AD19" s="18" t="str">
        <f t="shared" si="13"/>
        <v/>
      </c>
      <c r="AE19" s="18" t="str">
        <f t="shared" si="14"/>
        <v/>
      </c>
      <c r="AG19" s="95" t="str">
        <f>IF($C19="", "", IF(IFERROR(INDEX(Ingredients!C$11:C$310, MATCH($C19, Ingredients!$B$11:$B$310, 0)), "")="", "", IFERROR(INDEX(Ingredients!C$11:C$310, MATCH($C19, Ingredients!$B$11:$B$310, 0)), "")))</f>
        <v/>
      </c>
      <c r="AH19" s="105" t="str">
        <f>IF($C19="", "", IF(IFERROR(INDEX(Ingredients!D$11:D$310, MATCH($C19, Ingredients!$B$11:$B$310, 0)), "")="", "", IFERROR(INDEX(Ingredients!D$11:D$310, MATCH($C19, Ingredients!$B$11:$B$310, 0)), "")))</f>
        <v/>
      </c>
      <c r="AI19" s="106" t="str">
        <f>IF($C19="", "", IF(IFERROR(INDEX(Ingredients!E$11:E$310, MATCH($C19, Ingredients!$B$11:$B$310, 0)), "")="", "", IFERROR(INDEX(Ingredients!E$11:E$310, MATCH($C19, Ingredients!$B$11:$B$310, 0)), "")))</f>
        <v/>
      </c>
      <c r="AJ19" s="108" t="str">
        <f>IF($C19="", "", IF(IFERROR(INDEX(Ingredients!F$11:F$310, MATCH($C19, Ingredients!$B$11:$B$310, 0)), "")="", "", IFERROR(INDEX(Ingredients!F$11:F$310, MATCH($C19, Ingredients!$B$11:$B$310, 0)), "")))</f>
        <v/>
      </c>
      <c r="AK19" s="106" t="str">
        <f>IF($C19="", "", IF(IFERROR(INDEX(Ingredients!G$11:G$310, MATCH($C19, Ingredients!$B$11:$B$310, 0)), "")="", "", IFERROR(INDEX(Ingredients!G$11:G$310, MATCH($C19, Ingredients!$B$11:$B$310, 0)), "")))</f>
        <v/>
      </c>
      <c r="AL19" s="79" t="str">
        <f>IF($C19="", "", IF(IFERROR(INDEX(Ingredients!H$11:H$310, MATCH($C19, Ingredients!$B$11:$B$310, 0)), "")="", "", IFERROR(INDEX(Ingredients!H$11:H$310, MATCH($C19, Ingredients!$B$11:$B$310, 0)), "")))</f>
        <v/>
      </c>
      <c r="AN19" s="83" t="str">
        <f t="shared" si="5"/>
        <v/>
      </c>
      <c r="AP19" s="114" t="str">
        <f t="shared" si="15"/>
        <v/>
      </c>
      <c r="AR19" s="117" t="str">
        <f>IF($C19="", "", IF(IFERROR(INDEX(Ingredients!$AI$11:$AI$310, MATCH($C19, Ingredients!$B$11:$B$310, 0)), "")="", "", IFERROR(INDEX(Ingredients!$AI$11:$AI$310, MATCH($C19, Ingredients!$B$11:$B$310, 0)), "")))</f>
        <v/>
      </c>
      <c r="AT19" s="120" t="str">
        <f t="shared" si="16"/>
        <v/>
      </c>
      <c r="AV19" s="90" t="str">
        <f t="shared" si="6"/>
        <v/>
      </c>
      <c r="AX19" s="90" t="str">
        <f>IF($AV19="", "", COUNTIF($AV$11:$AV$5010, "&lt;"&amp;$AV19)+1+COUNTIF($AV$11:$AV19, $AV19)-1)</f>
        <v/>
      </c>
      <c r="AZ19" s="111" t="str">
        <f>IF($B19="", "", SUMIF('Shopping List'!$AV$11:$AV$25, $B19, 'Shopping List'!$BN$11:$BN$25))</f>
        <v/>
      </c>
      <c r="BB19" s="117" t="str">
        <f t="shared" si="17"/>
        <v/>
      </c>
    </row>
    <row r="20" spans="1:54" x14ac:dyDescent="0.25">
      <c r="A20" s="4"/>
      <c r="B20" s="37"/>
      <c r="C20" s="124"/>
      <c r="D20" s="39"/>
      <c r="E20" s="125"/>
      <c r="F20" s="48"/>
      <c r="G20" s="4"/>
      <c r="H20" s="4"/>
      <c r="I20" s="95" t="str">
        <f>IF($C20="", "", IF(IFERROR(INDEX(Ingredients!$C$11:$C$310, MATCH($C20, Ingredients!$B$11:$B$310, 0)), "")="", "", IFERROR(INDEX(Ingredients!$C$11:$C$310, MATCH($C20, Ingredients!$B$11:$B$310, 0)), "")))</f>
        <v/>
      </c>
      <c r="J20" s="73" t="str">
        <f>IF($B20="", "", IF(IFERROR(INDEX(Meals!$C$11:$C$260, MATCH($B20, Meals!$B$11:$B$260, 0)), "")="", "", IFERROR(INDEX(Meals!$C$11:$C$260, MATCH($B20, Meals!$B$11:$B$260, 0)), "")))</f>
        <v/>
      </c>
      <c r="K20" s="4"/>
      <c r="L20" s="72" t="str">
        <f t="shared" si="7"/>
        <v/>
      </c>
      <c r="M20" s="73" t="str">
        <f t="shared" si="8"/>
        <v/>
      </c>
      <c r="N20" s="4"/>
      <c r="O20" s="78" t="str">
        <f t="shared" si="9"/>
        <v/>
      </c>
      <c r="P20" s="79" t="str">
        <f t="shared" si="10"/>
        <v/>
      </c>
      <c r="Q20" s="4"/>
      <c r="R20" s="90" t="str">
        <f t="shared" si="11"/>
        <v/>
      </c>
      <c r="S20" s="4"/>
      <c r="V20" s="99" t="str">
        <f>IF(Meals!$B20="", "", Meals!$B20)</f>
        <v/>
      </c>
      <c r="W20" s="99" t="str">
        <f>IF(Ingredients!$B20="", "", Ingredients!$B20)</f>
        <v/>
      </c>
      <c r="Y20" s="18" t="str">
        <f t="shared" si="12"/>
        <v/>
      </c>
      <c r="AA20" s="18" t="str">
        <f t="shared" si="3"/>
        <v/>
      </c>
      <c r="AB20" s="18" t="str">
        <f t="shared" si="4"/>
        <v/>
      </c>
      <c r="AC20" s="18" t="str">
        <f t="shared" si="13"/>
        <v/>
      </c>
      <c r="AD20" s="18" t="str">
        <f t="shared" si="13"/>
        <v/>
      </c>
      <c r="AE20" s="18" t="str">
        <f t="shared" si="14"/>
        <v/>
      </c>
      <c r="AG20" s="95" t="str">
        <f>IF($C20="", "", IF(IFERROR(INDEX(Ingredients!C$11:C$310, MATCH($C20, Ingredients!$B$11:$B$310, 0)), "")="", "", IFERROR(INDEX(Ingredients!C$11:C$310, MATCH($C20, Ingredients!$B$11:$B$310, 0)), "")))</f>
        <v/>
      </c>
      <c r="AH20" s="105" t="str">
        <f>IF($C20="", "", IF(IFERROR(INDEX(Ingredients!D$11:D$310, MATCH($C20, Ingredients!$B$11:$B$310, 0)), "")="", "", IFERROR(INDEX(Ingredients!D$11:D$310, MATCH($C20, Ingredients!$B$11:$B$310, 0)), "")))</f>
        <v/>
      </c>
      <c r="AI20" s="106" t="str">
        <f>IF($C20="", "", IF(IFERROR(INDEX(Ingredients!E$11:E$310, MATCH($C20, Ingredients!$B$11:$B$310, 0)), "")="", "", IFERROR(INDEX(Ingredients!E$11:E$310, MATCH($C20, Ingredients!$B$11:$B$310, 0)), "")))</f>
        <v/>
      </c>
      <c r="AJ20" s="108" t="str">
        <f>IF($C20="", "", IF(IFERROR(INDEX(Ingredients!F$11:F$310, MATCH($C20, Ingredients!$B$11:$B$310, 0)), "")="", "", IFERROR(INDEX(Ingredients!F$11:F$310, MATCH($C20, Ingredients!$B$11:$B$310, 0)), "")))</f>
        <v/>
      </c>
      <c r="AK20" s="106" t="str">
        <f>IF($C20="", "", IF(IFERROR(INDEX(Ingredients!G$11:G$310, MATCH($C20, Ingredients!$B$11:$B$310, 0)), "")="", "", IFERROR(INDEX(Ingredients!G$11:G$310, MATCH($C20, Ingredients!$B$11:$B$310, 0)), "")))</f>
        <v/>
      </c>
      <c r="AL20" s="79" t="str">
        <f>IF($C20="", "", IF(IFERROR(INDEX(Ingredients!H$11:H$310, MATCH($C20, Ingredients!$B$11:$B$310, 0)), "")="", "", IFERROR(INDEX(Ingredients!H$11:H$310, MATCH($C20, Ingredients!$B$11:$B$310, 0)), "")))</f>
        <v/>
      </c>
      <c r="AN20" s="83" t="str">
        <f t="shared" si="5"/>
        <v/>
      </c>
      <c r="AP20" s="114" t="str">
        <f t="shared" si="15"/>
        <v/>
      </c>
      <c r="AR20" s="117" t="str">
        <f>IF($C20="", "", IF(IFERROR(INDEX(Ingredients!$AI$11:$AI$310, MATCH($C20, Ingredients!$B$11:$B$310, 0)), "")="", "", IFERROR(INDEX(Ingredients!$AI$11:$AI$310, MATCH($C20, Ingredients!$B$11:$B$310, 0)), "")))</f>
        <v/>
      </c>
      <c r="AT20" s="120" t="str">
        <f t="shared" si="16"/>
        <v/>
      </c>
      <c r="AV20" s="90" t="str">
        <f t="shared" si="6"/>
        <v/>
      </c>
      <c r="AX20" s="90" t="str">
        <f>IF($AV20="", "", COUNTIF($AV$11:$AV$5010, "&lt;"&amp;$AV20)+1+COUNTIF($AV$11:$AV20, $AV20)-1)</f>
        <v/>
      </c>
      <c r="AZ20" s="111" t="str">
        <f>IF($B20="", "", SUMIF('Shopping List'!$AV$11:$AV$25, $B20, 'Shopping List'!$BN$11:$BN$25))</f>
        <v/>
      </c>
      <c r="BB20" s="117" t="str">
        <f t="shared" si="17"/>
        <v/>
      </c>
    </row>
    <row r="21" spans="1:54" x14ac:dyDescent="0.25">
      <c r="A21" s="4"/>
      <c r="B21" s="37"/>
      <c r="C21" s="124"/>
      <c r="D21" s="39"/>
      <c r="E21" s="125"/>
      <c r="F21" s="48"/>
      <c r="G21" s="4"/>
      <c r="H21" s="4"/>
      <c r="I21" s="95" t="str">
        <f>IF($C21="", "", IF(IFERROR(INDEX(Ingredients!$C$11:$C$310, MATCH($C21, Ingredients!$B$11:$B$310, 0)), "")="", "", IFERROR(INDEX(Ingredients!$C$11:$C$310, MATCH($C21, Ingredients!$B$11:$B$310, 0)), "")))</f>
        <v/>
      </c>
      <c r="J21" s="73" t="str">
        <f>IF($B21="", "", IF(IFERROR(INDEX(Meals!$C$11:$C$260, MATCH($B21, Meals!$B$11:$B$260, 0)), "")="", "", IFERROR(INDEX(Meals!$C$11:$C$260, MATCH($B21, Meals!$B$11:$B$260, 0)), "")))</f>
        <v/>
      </c>
      <c r="K21" s="4"/>
      <c r="L21" s="72" t="str">
        <f t="shared" si="7"/>
        <v/>
      </c>
      <c r="M21" s="73" t="str">
        <f t="shared" si="8"/>
        <v/>
      </c>
      <c r="N21" s="4"/>
      <c r="O21" s="78" t="str">
        <f t="shared" si="9"/>
        <v/>
      </c>
      <c r="P21" s="79" t="str">
        <f t="shared" si="10"/>
        <v/>
      </c>
      <c r="Q21" s="4"/>
      <c r="R21" s="90" t="str">
        <f t="shared" si="11"/>
        <v/>
      </c>
      <c r="S21" s="4"/>
      <c r="V21" s="99" t="str">
        <f>IF(Meals!$B21="", "", Meals!$B21)</f>
        <v/>
      </c>
      <c r="W21" s="99" t="str">
        <f>IF(Ingredients!$B21="", "", Ingredients!$B21)</f>
        <v/>
      </c>
      <c r="Y21" s="18" t="str">
        <f t="shared" si="12"/>
        <v/>
      </c>
      <c r="AA21" s="18" t="str">
        <f t="shared" si="3"/>
        <v/>
      </c>
      <c r="AB21" s="18" t="str">
        <f t="shared" si="4"/>
        <v/>
      </c>
      <c r="AC21" s="18" t="str">
        <f t="shared" si="13"/>
        <v/>
      </c>
      <c r="AD21" s="18" t="str">
        <f t="shared" si="13"/>
        <v/>
      </c>
      <c r="AE21" s="18" t="str">
        <f t="shared" si="14"/>
        <v/>
      </c>
      <c r="AG21" s="95" t="str">
        <f>IF($C21="", "", IF(IFERROR(INDEX(Ingredients!C$11:C$310, MATCH($C21, Ingredients!$B$11:$B$310, 0)), "")="", "", IFERROR(INDEX(Ingredients!C$11:C$310, MATCH($C21, Ingredients!$B$11:$B$310, 0)), "")))</f>
        <v/>
      </c>
      <c r="AH21" s="105" t="str">
        <f>IF($C21="", "", IF(IFERROR(INDEX(Ingredients!D$11:D$310, MATCH($C21, Ingredients!$B$11:$B$310, 0)), "")="", "", IFERROR(INDEX(Ingredients!D$11:D$310, MATCH($C21, Ingredients!$B$11:$B$310, 0)), "")))</f>
        <v/>
      </c>
      <c r="AI21" s="106" t="str">
        <f>IF($C21="", "", IF(IFERROR(INDEX(Ingredients!E$11:E$310, MATCH($C21, Ingredients!$B$11:$B$310, 0)), "")="", "", IFERROR(INDEX(Ingredients!E$11:E$310, MATCH($C21, Ingredients!$B$11:$B$310, 0)), "")))</f>
        <v/>
      </c>
      <c r="AJ21" s="108" t="str">
        <f>IF($C21="", "", IF(IFERROR(INDEX(Ingredients!F$11:F$310, MATCH($C21, Ingredients!$B$11:$B$310, 0)), "")="", "", IFERROR(INDEX(Ingredients!F$11:F$310, MATCH($C21, Ingredients!$B$11:$B$310, 0)), "")))</f>
        <v/>
      </c>
      <c r="AK21" s="106" t="str">
        <f>IF($C21="", "", IF(IFERROR(INDEX(Ingredients!G$11:G$310, MATCH($C21, Ingredients!$B$11:$B$310, 0)), "")="", "", IFERROR(INDEX(Ingredients!G$11:G$310, MATCH($C21, Ingredients!$B$11:$B$310, 0)), "")))</f>
        <v/>
      </c>
      <c r="AL21" s="79" t="str">
        <f>IF($C21="", "", IF(IFERROR(INDEX(Ingredients!H$11:H$310, MATCH($C21, Ingredients!$B$11:$B$310, 0)), "")="", "", IFERROR(INDEX(Ingredients!H$11:H$310, MATCH($C21, Ingredients!$B$11:$B$310, 0)), "")))</f>
        <v/>
      </c>
      <c r="AN21" s="83" t="str">
        <f t="shared" si="5"/>
        <v/>
      </c>
      <c r="AP21" s="114" t="str">
        <f t="shared" si="15"/>
        <v/>
      </c>
      <c r="AR21" s="117" t="str">
        <f>IF($C21="", "", IF(IFERROR(INDEX(Ingredients!$AI$11:$AI$310, MATCH($C21, Ingredients!$B$11:$B$310, 0)), "")="", "", IFERROR(INDEX(Ingredients!$AI$11:$AI$310, MATCH($C21, Ingredients!$B$11:$B$310, 0)), "")))</f>
        <v/>
      </c>
      <c r="AT21" s="120" t="str">
        <f t="shared" si="16"/>
        <v/>
      </c>
      <c r="AV21" s="90" t="str">
        <f t="shared" si="6"/>
        <v/>
      </c>
      <c r="AX21" s="90" t="str">
        <f>IF($AV21="", "", COUNTIF($AV$11:$AV$5010, "&lt;"&amp;$AV21)+1+COUNTIF($AV$11:$AV21, $AV21)-1)</f>
        <v/>
      </c>
      <c r="AZ21" s="111" t="str">
        <f>IF($B21="", "", SUMIF('Shopping List'!$AV$11:$AV$25, $B21, 'Shopping List'!$BN$11:$BN$25))</f>
        <v/>
      </c>
      <c r="BB21" s="117" t="str">
        <f t="shared" si="17"/>
        <v/>
      </c>
    </row>
    <row r="22" spans="1:54" x14ac:dyDescent="0.25">
      <c r="A22" s="4"/>
      <c r="B22" s="37"/>
      <c r="C22" s="124"/>
      <c r="D22" s="39"/>
      <c r="E22" s="125"/>
      <c r="F22" s="48"/>
      <c r="G22" s="4"/>
      <c r="H22" s="4"/>
      <c r="I22" s="95" t="str">
        <f>IF($C22="", "", IF(IFERROR(INDEX(Ingredients!$C$11:$C$310, MATCH($C22, Ingredients!$B$11:$B$310, 0)), "")="", "", IFERROR(INDEX(Ingredients!$C$11:$C$310, MATCH($C22, Ingredients!$B$11:$B$310, 0)), "")))</f>
        <v/>
      </c>
      <c r="J22" s="73" t="str">
        <f>IF($B22="", "", IF(IFERROR(INDEX(Meals!$C$11:$C$260, MATCH($B22, Meals!$B$11:$B$260, 0)), "")="", "", IFERROR(INDEX(Meals!$C$11:$C$260, MATCH($B22, Meals!$B$11:$B$260, 0)), "")))</f>
        <v/>
      </c>
      <c r="K22" s="4"/>
      <c r="L22" s="72" t="str">
        <f t="shared" si="7"/>
        <v/>
      </c>
      <c r="M22" s="73" t="str">
        <f t="shared" si="8"/>
        <v/>
      </c>
      <c r="N22" s="4"/>
      <c r="O22" s="78" t="str">
        <f t="shared" si="9"/>
        <v/>
      </c>
      <c r="P22" s="79" t="str">
        <f t="shared" si="10"/>
        <v/>
      </c>
      <c r="Q22" s="4"/>
      <c r="R22" s="90" t="str">
        <f t="shared" si="11"/>
        <v/>
      </c>
      <c r="S22" s="4"/>
      <c r="V22" s="99" t="str">
        <f>IF(Meals!$B22="", "", Meals!$B22)</f>
        <v/>
      </c>
      <c r="W22" s="99" t="str">
        <f>IF(Ingredients!$B22="", "", Ingredients!$B22)</f>
        <v/>
      </c>
      <c r="Y22" s="18" t="str">
        <f t="shared" si="12"/>
        <v/>
      </c>
      <c r="AA22" s="18" t="str">
        <f t="shared" si="3"/>
        <v/>
      </c>
      <c r="AB22" s="18" t="str">
        <f t="shared" si="4"/>
        <v/>
      </c>
      <c r="AC22" s="18" t="str">
        <f t="shared" si="13"/>
        <v/>
      </c>
      <c r="AD22" s="18" t="str">
        <f t="shared" si="13"/>
        <v/>
      </c>
      <c r="AE22" s="18" t="str">
        <f t="shared" si="14"/>
        <v/>
      </c>
      <c r="AG22" s="95" t="str">
        <f>IF($C22="", "", IF(IFERROR(INDEX(Ingredients!C$11:C$310, MATCH($C22, Ingredients!$B$11:$B$310, 0)), "")="", "", IFERROR(INDEX(Ingredients!C$11:C$310, MATCH($C22, Ingredients!$B$11:$B$310, 0)), "")))</f>
        <v/>
      </c>
      <c r="AH22" s="105" t="str">
        <f>IF($C22="", "", IF(IFERROR(INDEX(Ingredients!D$11:D$310, MATCH($C22, Ingredients!$B$11:$B$310, 0)), "")="", "", IFERROR(INDEX(Ingredients!D$11:D$310, MATCH($C22, Ingredients!$B$11:$B$310, 0)), "")))</f>
        <v/>
      </c>
      <c r="AI22" s="106" t="str">
        <f>IF($C22="", "", IF(IFERROR(INDEX(Ingredients!E$11:E$310, MATCH($C22, Ingredients!$B$11:$B$310, 0)), "")="", "", IFERROR(INDEX(Ingredients!E$11:E$310, MATCH($C22, Ingredients!$B$11:$B$310, 0)), "")))</f>
        <v/>
      </c>
      <c r="AJ22" s="108" t="str">
        <f>IF($C22="", "", IF(IFERROR(INDEX(Ingredients!F$11:F$310, MATCH($C22, Ingredients!$B$11:$B$310, 0)), "")="", "", IFERROR(INDEX(Ingredients!F$11:F$310, MATCH($C22, Ingredients!$B$11:$B$310, 0)), "")))</f>
        <v/>
      </c>
      <c r="AK22" s="106" t="str">
        <f>IF($C22="", "", IF(IFERROR(INDEX(Ingredients!G$11:G$310, MATCH($C22, Ingredients!$B$11:$B$310, 0)), "")="", "", IFERROR(INDEX(Ingredients!G$11:G$310, MATCH($C22, Ingredients!$B$11:$B$310, 0)), "")))</f>
        <v/>
      </c>
      <c r="AL22" s="79" t="str">
        <f>IF($C22="", "", IF(IFERROR(INDEX(Ingredients!H$11:H$310, MATCH($C22, Ingredients!$B$11:$B$310, 0)), "")="", "", IFERROR(INDEX(Ingredients!H$11:H$310, MATCH($C22, Ingredients!$B$11:$B$310, 0)), "")))</f>
        <v/>
      </c>
      <c r="AN22" s="83" t="str">
        <f t="shared" si="5"/>
        <v/>
      </c>
      <c r="AP22" s="114" t="str">
        <f t="shared" si="15"/>
        <v/>
      </c>
      <c r="AR22" s="117" t="str">
        <f>IF($C22="", "", IF(IFERROR(INDEX(Ingredients!$AI$11:$AI$310, MATCH($C22, Ingredients!$B$11:$B$310, 0)), "")="", "", IFERROR(INDEX(Ingredients!$AI$11:$AI$310, MATCH($C22, Ingredients!$B$11:$B$310, 0)), "")))</f>
        <v/>
      </c>
      <c r="AT22" s="120" t="str">
        <f t="shared" si="16"/>
        <v/>
      </c>
      <c r="AV22" s="90" t="str">
        <f t="shared" si="6"/>
        <v/>
      </c>
      <c r="AX22" s="90" t="str">
        <f>IF($AV22="", "", COUNTIF($AV$11:$AV$5010, "&lt;"&amp;$AV22)+1+COUNTIF($AV$11:$AV22, $AV22)-1)</f>
        <v/>
      </c>
      <c r="AZ22" s="111" t="str">
        <f>IF($B22="", "", SUMIF('Shopping List'!$AV$11:$AV$25, $B22, 'Shopping List'!$BN$11:$BN$25))</f>
        <v/>
      </c>
      <c r="BB22" s="117" t="str">
        <f t="shared" si="17"/>
        <v/>
      </c>
    </row>
    <row r="23" spans="1:54" x14ac:dyDescent="0.25">
      <c r="A23" s="4"/>
      <c r="B23" s="37"/>
      <c r="C23" s="124"/>
      <c r="D23" s="39"/>
      <c r="E23" s="125"/>
      <c r="F23" s="48"/>
      <c r="G23" s="4"/>
      <c r="H23" s="4"/>
      <c r="I23" s="95" t="str">
        <f>IF($C23="", "", IF(IFERROR(INDEX(Ingredients!$C$11:$C$310, MATCH($C23, Ingredients!$B$11:$B$310, 0)), "")="", "", IFERROR(INDEX(Ingredients!$C$11:$C$310, MATCH($C23, Ingredients!$B$11:$B$310, 0)), "")))</f>
        <v/>
      </c>
      <c r="J23" s="73" t="str">
        <f>IF($B23="", "", IF(IFERROR(INDEX(Meals!$C$11:$C$260, MATCH($B23, Meals!$B$11:$B$260, 0)), "")="", "", IFERROR(INDEX(Meals!$C$11:$C$260, MATCH($B23, Meals!$B$11:$B$260, 0)), "")))</f>
        <v/>
      </c>
      <c r="K23" s="4"/>
      <c r="L23" s="72" t="str">
        <f t="shared" si="7"/>
        <v/>
      </c>
      <c r="M23" s="73" t="str">
        <f t="shared" si="8"/>
        <v/>
      </c>
      <c r="N23" s="4"/>
      <c r="O23" s="78" t="str">
        <f t="shared" si="9"/>
        <v/>
      </c>
      <c r="P23" s="79" t="str">
        <f t="shared" si="10"/>
        <v/>
      </c>
      <c r="Q23" s="4"/>
      <c r="R23" s="90" t="str">
        <f t="shared" si="11"/>
        <v/>
      </c>
      <c r="S23" s="4"/>
      <c r="V23" s="99" t="str">
        <f>IF(Meals!$B23="", "", Meals!$B23)</f>
        <v/>
      </c>
      <c r="W23" s="99" t="str">
        <f>IF(Ingredients!$B23="", "", Ingredients!$B23)</f>
        <v/>
      </c>
      <c r="Y23" s="18" t="str">
        <f t="shared" si="12"/>
        <v/>
      </c>
      <c r="AA23" s="18" t="str">
        <f t="shared" si="3"/>
        <v/>
      </c>
      <c r="AB23" s="18" t="str">
        <f t="shared" si="4"/>
        <v/>
      </c>
      <c r="AC23" s="18" t="str">
        <f t="shared" si="13"/>
        <v/>
      </c>
      <c r="AD23" s="18" t="str">
        <f t="shared" si="13"/>
        <v/>
      </c>
      <c r="AE23" s="18" t="str">
        <f t="shared" si="14"/>
        <v/>
      </c>
      <c r="AG23" s="95" t="str">
        <f>IF($C23="", "", IF(IFERROR(INDEX(Ingredients!C$11:C$310, MATCH($C23, Ingredients!$B$11:$B$310, 0)), "")="", "", IFERROR(INDEX(Ingredients!C$11:C$310, MATCH($C23, Ingredients!$B$11:$B$310, 0)), "")))</f>
        <v/>
      </c>
      <c r="AH23" s="105" t="str">
        <f>IF($C23="", "", IF(IFERROR(INDEX(Ingredients!D$11:D$310, MATCH($C23, Ingredients!$B$11:$B$310, 0)), "")="", "", IFERROR(INDEX(Ingredients!D$11:D$310, MATCH($C23, Ingredients!$B$11:$B$310, 0)), "")))</f>
        <v/>
      </c>
      <c r="AI23" s="106" t="str">
        <f>IF($C23="", "", IF(IFERROR(INDEX(Ingredients!E$11:E$310, MATCH($C23, Ingredients!$B$11:$B$310, 0)), "")="", "", IFERROR(INDEX(Ingredients!E$11:E$310, MATCH($C23, Ingredients!$B$11:$B$310, 0)), "")))</f>
        <v/>
      </c>
      <c r="AJ23" s="108" t="str">
        <f>IF($C23="", "", IF(IFERROR(INDEX(Ingredients!F$11:F$310, MATCH($C23, Ingredients!$B$11:$B$310, 0)), "")="", "", IFERROR(INDEX(Ingredients!F$11:F$310, MATCH($C23, Ingredients!$B$11:$B$310, 0)), "")))</f>
        <v/>
      </c>
      <c r="AK23" s="106" t="str">
        <f>IF($C23="", "", IF(IFERROR(INDEX(Ingredients!G$11:G$310, MATCH($C23, Ingredients!$B$11:$B$310, 0)), "")="", "", IFERROR(INDEX(Ingredients!G$11:G$310, MATCH($C23, Ingredients!$B$11:$B$310, 0)), "")))</f>
        <v/>
      </c>
      <c r="AL23" s="79" t="str">
        <f>IF($C23="", "", IF(IFERROR(INDEX(Ingredients!H$11:H$310, MATCH($C23, Ingredients!$B$11:$B$310, 0)), "")="", "", IFERROR(INDEX(Ingredients!H$11:H$310, MATCH($C23, Ingredients!$B$11:$B$310, 0)), "")))</f>
        <v/>
      </c>
      <c r="AN23" s="83" t="str">
        <f t="shared" si="5"/>
        <v/>
      </c>
      <c r="AP23" s="114" t="str">
        <f t="shared" si="15"/>
        <v/>
      </c>
      <c r="AR23" s="117" t="str">
        <f>IF($C23="", "", IF(IFERROR(INDEX(Ingredients!$AI$11:$AI$310, MATCH($C23, Ingredients!$B$11:$B$310, 0)), "")="", "", IFERROR(INDEX(Ingredients!$AI$11:$AI$310, MATCH($C23, Ingredients!$B$11:$B$310, 0)), "")))</f>
        <v/>
      </c>
      <c r="AT23" s="120" t="str">
        <f t="shared" si="16"/>
        <v/>
      </c>
      <c r="AV23" s="90" t="str">
        <f t="shared" si="6"/>
        <v/>
      </c>
      <c r="AX23" s="90" t="str">
        <f>IF($AV23="", "", COUNTIF($AV$11:$AV$5010, "&lt;"&amp;$AV23)+1+COUNTIF($AV$11:$AV23, $AV23)-1)</f>
        <v/>
      </c>
      <c r="AZ23" s="111" t="str">
        <f>IF($B23="", "", SUMIF('Shopping List'!$AV$11:$AV$25, $B23, 'Shopping List'!$BN$11:$BN$25))</f>
        <v/>
      </c>
      <c r="BB23" s="117" t="str">
        <f t="shared" si="17"/>
        <v/>
      </c>
    </row>
    <row r="24" spans="1:54" x14ac:dyDescent="0.25">
      <c r="A24" s="4"/>
      <c r="B24" s="37"/>
      <c r="C24" s="124"/>
      <c r="D24" s="39"/>
      <c r="E24" s="125"/>
      <c r="F24" s="48"/>
      <c r="G24" s="4"/>
      <c r="H24" s="4"/>
      <c r="I24" s="95" t="str">
        <f>IF($C24="", "", IF(IFERROR(INDEX(Ingredients!$C$11:$C$310, MATCH($C24, Ingredients!$B$11:$B$310, 0)), "")="", "", IFERROR(INDEX(Ingredients!$C$11:$C$310, MATCH($C24, Ingredients!$B$11:$B$310, 0)), "")))</f>
        <v/>
      </c>
      <c r="J24" s="73" t="str">
        <f>IF($B24="", "", IF(IFERROR(INDEX(Meals!$C$11:$C$260, MATCH($B24, Meals!$B$11:$B$260, 0)), "")="", "", IFERROR(INDEX(Meals!$C$11:$C$260, MATCH($B24, Meals!$B$11:$B$260, 0)), "")))</f>
        <v/>
      </c>
      <c r="K24" s="4"/>
      <c r="L24" s="72" t="str">
        <f t="shared" si="7"/>
        <v/>
      </c>
      <c r="M24" s="73" t="str">
        <f t="shared" si="8"/>
        <v/>
      </c>
      <c r="N24" s="4"/>
      <c r="O24" s="78" t="str">
        <f t="shared" si="9"/>
        <v/>
      </c>
      <c r="P24" s="79" t="str">
        <f t="shared" si="10"/>
        <v/>
      </c>
      <c r="Q24" s="4"/>
      <c r="R24" s="90" t="str">
        <f t="shared" si="11"/>
        <v/>
      </c>
      <c r="S24" s="4"/>
      <c r="V24" s="99" t="str">
        <f>IF(Meals!$B24="", "", Meals!$B24)</f>
        <v/>
      </c>
      <c r="W24" s="99" t="str">
        <f>IF(Ingredients!$B24="", "", Ingredients!$B24)</f>
        <v/>
      </c>
      <c r="Y24" s="18" t="str">
        <f t="shared" si="12"/>
        <v/>
      </c>
      <c r="AA24" s="18" t="str">
        <f t="shared" si="3"/>
        <v/>
      </c>
      <c r="AB24" s="18" t="str">
        <f t="shared" si="4"/>
        <v/>
      </c>
      <c r="AC24" s="18" t="str">
        <f t="shared" si="13"/>
        <v/>
      </c>
      <c r="AD24" s="18" t="str">
        <f t="shared" si="13"/>
        <v/>
      </c>
      <c r="AE24" s="18" t="str">
        <f t="shared" si="14"/>
        <v/>
      </c>
      <c r="AG24" s="95" t="str">
        <f>IF($C24="", "", IF(IFERROR(INDEX(Ingredients!C$11:C$310, MATCH($C24, Ingredients!$B$11:$B$310, 0)), "")="", "", IFERROR(INDEX(Ingredients!C$11:C$310, MATCH($C24, Ingredients!$B$11:$B$310, 0)), "")))</f>
        <v/>
      </c>
      <c r="AH24" s="105" t="str">
        <f>IF($C24="", "", IF(IFERROR(INDEX(Ingredients!D$11:D$310, MATCH($C24, Ingredients!$B$11:$B$310, 0)), "")="", "", IFERROR(INDEX(Ingredients!D$11:D$310, MATCH($C24, Ingredients!$B$11:$B$310, 0)), "")))</f>
        <v/>
      </c>
      <c r="AI24" s="106" t="str">
        <f>IF($C24="", "", IF(IFERROR(INDEX(Ingredients!E$11:E$310, MATCH($C24, Ingredients!$B$11:$B$310, 0)), "")="", "", IFERROR(INDEX(Ingredients!E$11:E$310, MATCH($C24, Ingredients!$B$11:$B$310, 0)), "")))</f>
        <v/>
      </c>
      <c r="AJ24" s="108" t="str">
        <f>IF($C24="", "", IF(IFERROR(INDEX(Ingredients!F$11:F$310, MATCH($C24, Ingredients!$B$11:$B$310, 0)), "")="", "", IFERROR(INDEX(Ingredients!F$11:F$310, MATCH($C24, Ingredients!$B$11:$B$310, 0)), "")))</f>
        <v/>
      </c>
      <c r="AK24" s="106" t="str">
        <f>IF($C24="", "", IF(IFERROR(INDEX(Ingredients!G$11:G$310, MATCH($C24, Ingredients!$B$11:$B$310, 0)), "")="", "", IFERROR(INDEX(Ingredients!G$11:G$310, MATCH($C24, Ingredients!$B$11:$B$310, 0)), "")))</f>
        <v/>
      </c>
      <c r="AL24" s="79" t="str">
        <f>IF($C24="", "", IF(IFERROR(INDEX(Ingredients!H$11:H$310, MATCH($C24, Ingredients!$B$11:$B$310, 0)), "")="", "", IFERROR(INDEX(Ingredients!H$11:H$310, MATCH($C24, Ingredients!$B$11:$B$310, 0)), "")))</f>
        <v/>
      </c>
      <c r="AN24" s="83" t="str">
        <f t="shared" si="5"/>
        <v/>
      </c>
      <c r="AP24" s="114" t="str">
        <f t="shared" si="15"/>
        <v/>
      </c>
      <c r="AR24" s="117" t="str">
        <f>IF($C24="", "", IF(IFERROR(INDEX(Ingredients!$AI$11:$AI$310, MATCH($C24, Ingredients!$B$11:$B$310, 0)), "")="", "", IFERROR(INDEX(Ingredients!$AI$11:$AI$310, MATCH($C24, Ingredients!$B$11:$B$310, 0)), "")))</f>
        <v/>
      </c>
      <c r="AT24" s="120" t="str">
        <f t="shared" si="16"/>
        <v/>
      </c>
      <c r="AV24" s="90" t="str">
        <f t="shared" si="6"/>
        <v/>
      </c>
      <c r="AX24" s="90" t="str">
        <f>IF($AV24="", "", COUNTIF($AV$11:$AV$5010, "&lt;"&amp;$AV24)+1+COUNTIF($AV$11:$AV24, $AV24)-1)</f>
        <v/>
      </c>
      <c r="AZ24" s="111" t="str">
        <f>IF($B24="", "", SUMIF('Shopping List'!$AV$11:$AV$25, $B24, 'Shopping List'!$BN$11:$BN$25))</f>
        <v/>
      </c>
      <c r="BB24" s="117" t="str">
        <f t="shared" si="17"/>
        <v/>
      </c>
    </row>
    <row r="25" spans="1:54" x14ac:dyDescent="0.25">
      <c r="A25" s="4"/>
      <c r="B25" s="37"/>
      <c r="C25" s="124"/>
      <c r="D25" s="39"/>
      <c r="E25" s="125"/>
      <c r="F25" s="48"/>
      <c r="G25" s="4"/>
      <c r="H25" s="4"/>
      <c r="I25" s="95" t="str">
        <f>IF($C25="", "", IF(IFERROR(INDEX(Ingredients!$C$11:$C$310, MATCH($C25, Ingredients!$B$11:$B$310, 0)), "")="", "", IFERROR(INDEX(Ingredients!$C$11:$C$310, MATCH($C25, Ingredients!$B$11:$B$310, 0)), "")))</f>
        <v/>
      </c>
      <c r="J25" s="73" t="str">
        <f>IF($B25="", "", IF(IFERROR(INDEX(Meals!$C$11:$C$260, MATCH($B25, Meals!$B$11:$B$260, 0)), "")="", "", IFERROR(INDEX(Meals!$C$11:$C$260, MATCH($B25, Meals!$B$11:$B$260, 0)), "")))</f>
        <v/>
      </c>
      <c r="K25" s="4"/>
      <c r="L25" s="72" t="str">
        <f t="shared" si="7"/>
        <v/>
      </c>
      <c r="M25" s="73" t="str">
        <f t="shared" si="8"/>
        <v/>
      </c>
      <c r="N25" s="4"/>
      <c r="O25" s="78" t="str">
        <f t="shared" si="9"/>
        <v/>
      </c>
      <c r="P25" s="79" t="str">
        <f t="shared" si="10"/>
        <v/>
      </c>
      <c r="Q25" s="4"/>
      <c r="R25" s="90" t="str">
        <f t="shared" si="11"/>
        <v/>
      </c>
      <c r="S25" s="4"/>
      <c r="V25" s="99" t="str">
        <f>IF(Meals!$B25="", "", Meals!$B25)</f>
        <v/>
      </c>
      <c r="W25" s="99" t="str">
        <f>IF(Ingredients!$B25="", "", Ingredients!$B25)</f>
        <v/>
      </c>
      <c r="Y25" s="18" t="str">
        <f t="shared" si="12"/>
        <v/>
      </c>
      <c r="AA25" s="18" t="str">
        <f t="shared" si="3"/>
        <v/>
      </c>
      <c r="AB25" s="18" t="str">
        <f t="shared" si="4"/>
        <v/>
      </c>
      <c r="AC25" s="18" t="str">
        <f t="shared" si="13"/>
        <v/>
      </c>
      <c r="AD25" s="18" t="str">
        <f t="shared" si="13"/>
        <v/>
      </c>
      <c r="AE25" s="18" t="str">
        <f t="shared" si="14"/>
        <v/>
      </c>
      <c r="AG25" s="95" t="str">
        <f>IF($C25="", "", IF(IFERROR(INDEX(Ingredients!C$11:C$310, MATCH($C25, Ingredients!$B$11:$B$310, 0)), "")="", "", IFERROR(INDEX(Ingredients!C$11:C$310, MATCH($C25, Ingredients!$B$11:$B$310, 0)), "")))</f>
        <v/>
      </c>
      <c r="AH25" s="105" t="str">
        <f>IF($C25="", "", IF(IFERROR(INDEX(Ingredients!D$11:D$310, MATCH($C25, Ingredients!$B$11:$B$310, 0)), "")="", "", IFERROR(INDEX(Ingredients!D$11:D$310, MATCH($C25, Ingredients!$B$11:$B$310, 0)), "")))</f>
        <v/>
      </c>
      <c r="AI25" s="106" t="str">
        <f>IF($C25="", "", IF(IFERROR(INDEX(Ingredients!E$11:E$310, MATCH($C25, Ingredients!$B$11:$B$310, 0)), "")="", "", IFERROR(INDEX(Ingredients!E$11:E$310, MATCH($C25, Ingredients!$B$11:$B$310, 0)), "")))</f>
        <v/>
      </c>
      <c r="AJ25" s="108" t="str">
        <f>IF($C25="", "", IF(IFERROR(INDEX(Ingredients!F$11:F$310, MATCH($C25, Ingredients!$B$11:$B$310, 0)), "")="", "", IFERROR(INDEX(Ingredients!F$11:F$310, MATCH($C25, Ingredients!$B$11:$B$310, 0)), "")))</f>
        <v/>
      </c>
      <c r="AK25" s="106" t="str">
        <f>IF($C25="", "", IF(IFERROR(INDEX(Ingredients!G$11:G$310, MATCH($C25, Ingredients!$B$11:$B$310, 0)), "")="", "", IFERROR(INDEX(Ingredients!G$11:G$310, MATCH($C25, Ingredients!$B$11:$B$310, 0)), "")))</f>
        <v/>
      </c>
      <c r="AL25" s="79" t="str">
        <f>IF($C25="", "", IF(IFERROR(INDEX(Ingredients!H$11:H$310, MATCH($C25, Ingredients!$B$11:$B$310, 0)), "")="", "", IFERROR(INDEX(Ingredients!H$11:H$310, MATCH($C25, Ingredients!$B$11:$B$310, 0)), "")))</f>
        <v/>
      </c>
      <c r="AN25" s="83" t="str">
        <f t="shared" si="5"/>
        <v/>
      </c>
      <c r="AP25" s="114" t="str">
        <f t="shared" si="15"/>
        <v/>
      </c>
      <c r="AR25" s="117" t="str">
        <f>IF($C25="", "", IF(IFERROR(INDEX(Ingredients!$AI$11:$AI$310, MATCH($C25, Ingredients!$B$11:$B$310, 0)), "")="", "", IFERROR(INDEX(Ingredients!$AI$11:$AI$310, MATCH($C25, Ingredients!$B$11:$B$310, 0)), "")))</f>
        <v/>
      </c>
      <c r="AT25" s="120" t="str">
        <f t="shared" si="16"/>
        <v/>
      </c>
      <c r="AV25" s="90" t="str">
        <f t="shared" si="6"/>
        <v/>
      </c>
      <c r="AX25" s="90" t="str">
        <f>IF($AV25="", "", COUNTIF($AV$11:$AV$5010, "&lt;"&amp;$AV25)+1+COUNTIF($AV$11:$AV25, $AV25)-1)</f>
        <v/>
      </c>
      <c r="AZ25" s="111" t="str">
        <f>IF($B25="", "", SUMIF('Shopping List'!$AV$11:$AV$25, $B25, 'Shopping List'!$BN$11:$BN$25))</f>
        <v/>
      </c>
      <c r="BB25" s="117" t="str">
        <f t="shared" si="17"/>
        <v/>
      </c>
    </row>
    <row r="26" spans="1:54" x14ac:dyDescent="0.25">
      <c r="A26" s="4"/>
      <c r="B26" s="37"/>
      <c r="C26" s="124"/>
      <c r="D26" s="39"/>
      <c r="E26" s="125"/>
      <c r="F26" s="48"/>
      <c r="G26" s="4"/>
      <c r="H26" s="4"/>
      <c r="I26" s="95" t="str">
        <f>IF($C26="", "", IF(IFERROR(INDEX(Ingredients!$C$11:$C$310, MATCH($C26, Ingredients!$B$11:$B$310, 0)), "")="", "", IFERROR(INDEX(Ingredients!$C$11:$C$310, MATCH($C26, Ingredients!$B$11:$B$310, 0)), "")))</f>
        <v/>
      </c>
      <c r="J26" s="73" t="str">
        <f>IF($B26="", "", IF(IFERROR(INDEX(Meals!$C$11:$C$260, MATCH($B26, Meals!$B$11:$B$260, 0)), "")="", "", IFERROR(INDEX(Meals!$C$11:$C$260, MATCH($B26, Meals!$B$11:$B$260, 0)), "")))</f>
        <v/>
      </c>
      <c r="K26" s="4"/>
      <c r="L26" s="72" t="str">
        <f t="shared" si="7"/>
        <v/>
      </c>
      <c r="M26" s="73" t="str">
        <f t="shared" si="8"/>
        <v/>
      </c>
      <c r="N26" s="4"/>
      <c r="O26" s="78" t="str">
        <f t="shared" si="9"/>
        <v/>
      </c>
      <c r="P26" s="79" t="str">
        <f t="shared" si="10"/>
        <v/>
      </c>
      <c r="Q26" s="4"/>
      <c r="R26" s="90" t="str">
        <f t="shared" si="11"/>
        <v/>
      </c>
      <c r="S26" s="4"/>
      <c r="V26" s="99" t="str">
        <f>IF(Meals!$B26="", "", Meals!$B26)</f>
        <v/>
      </c>
      <c r="W26" s="99" t="str">
        <f>IF(Ingredients!$B26="", "", Ingredients!$B26)</f>
        <v/>
      </c>
      <c r="Y26" s="18" t="str">
        <f t="shared" si="12"/>
        <v/>
      </c>
      <c r="AA26" s="18" t="str">
        <f t="shared" si="3"/>
        <v/>
      </c>
      <c r="AB26" s="18" t="str">
        <f t="shared" si="4"/>
        <v/>
      </c>
      <c r="AC26" s="18" t="str">
        <f t="shared" si="13"/>
        <v/>
      </c>
      <c r="AD26" s="18" t="str">
        <f t="shared" si="13"/>
        <v/>
      </c>
      <c r="AE26" s="18" t="str">
        <f t="shared" si="14"/>
        <v/>
      </c>
      <c r="AG26" s="95" t="str">
        <f>IF($C26="", "", IF(IFERROR(INDEX(Ingredients!C$11:C$310, MATCH($C26, Ingredients!$B$11:$B$310, 0)), "")="", "", IFERROR(INDEX(Ingredients!C$11:C$310, MATCH($C26, Ingredients!$B$11:$B$310, 0)), "")))</f>
        <v/>
      </c>
      <c r="AH26" s="105" t="str">
        <f>IF($C26="", "", IF(IFERROR(INDEX(Ingredients!D$11:D$310, MATCH($C26, Ingredients!$B$11:$B$310, 0)), "")="", "", IFERROR(INDEX(Ingredients!D$11:D$310, MATCH($C26, Ingredients!$B$11:$B$310, 0)), "")))</f>
        <v/>
      </c>
      <c r="AI26" s="106" t="str">
        <f>IF($C26="", "", IF(IFERROR(INDEX(Ingredients!E$11:E$310, MATCH($C26, Ingredients!$B$11:$B$310, 0)), "")="", "", IFERROR(INDEX(Ingredients!E$11:E$310, MATCH($C26, Ingredients!$B$11:$B$310, 0)), "")))</f>
        <v/>
      </c>
      <c r="AJ26" s="108" t="str">
        <f>IF($C26="", "", IF(IFERROR(INDEX(Ingredients!F$11:F$310, MATCH($C26, Ingredients!$B$11:$B$310, 0)), "")="", "", IFERROR(INDEX(Ingredients!F$11:F$310, MATCH($C26, Ingredients!$B$11:$B$310, 0)), "")))</f>
        <v/>
      </c>
      <c r="AK26" s="106" t="str">
        <f>IF($C26="", "", IF(IFERROR(INDEX(Ingredients!G$11:G$310, MATCH($C26, Ingredients!$B$11:$B$310, 0)), "")="", "", IFERROR(INDEX(Ingredients!G$11:G$310, MATCH($C26, Ingredients!$B$11:$B$310, 0)), "")))</f>
        <v/>
      </c>
      <c r="AL26" s="79" t="str">
        <f>IF($C26="", "", IF(IFERROR(INDEX(Ingredients!H$11:H$310, MATCH($C26, Ingredients!$B$11:$B$310, 0)), "")="", "", IFERROR(INDEX(Ingredients!H$11:H$310, MATCH($C26, Ingredients!$B$11:$B$310, 0)), "")))</f>
        <v/>
      </c>
      <c r="AN26" s="83" t="str">
        <f t="shared" si="5"/>
        <v/>
      </c>
      <c r="AP26" s="114" t="str">
        <f t="shared" si="15"/>
        <v/>
      </c>
      <c r="AR26" s="117" t="str">
        <f>IF($C26="", "", IF(IFERROR(INDEX(Ingredients!$AI$11:$AI$310, MATCH($C26, Ingredients!$B$11:$B$310, 0)), "")="", "", IFERROR(INDEX(Ingredients!$AI$11:$AI$310, MATCH($C26, Ingredients!$B$11:$B$310, 0)), "")))</f>
        <v/>
      </c>
      <c r="AT26" s="120" t="str">
        <f t="shared" si="16"/>
        <v/>
      </c>
      <c r="AV26" s="90" t="str">
        <f t="shared" si="6"/>
        <v/>
      </c>
      <c r="AX26" s="90" t="str">
        <f>IF($AV26="", "", COUNTIF($AV$11:$AV$5010, "&lt;"&amp;$AV26)+1+COUNTIF($AV$11:$AV26, $AV26)-1)</f>
        <v/>
      </c>
      <c r="AZ26" s="111" t="str">
        <f>IF($B26="", "", SUMIF('Shopping List'!$AV$11:$AV$25, $B26, 'Shopping List'!$BN$11:$BN$25))</f>
        <v/>
      </c>
      <c r="BB26" s="117" t="str">
        <f t="shared" si="17"/>
        <v/>
      </c>
    </row>
    <row r="27" spans="1:54" x14ac:dyDescent="0.25">
      <c r="A27" s="4"/>
      <c r="B27" s="37"/>
      <c r="C27" s="124"/>
      <c r="D27" s="39"/>
      <c r="E27" s="125"/>
      <c r="F27" s="48"/>
      <c r="G27" s="4"/>
      <c r="H27" s="4"/>
      <c r="I27" s="95" t="str">
        <f>IF($C27="", "", IF(IFERROR(INDEX(Ingredients!$C$11:$C$310, MATCH($C27, Ingredients!$B$11:$B$310, 0)), "")="", "", IFERROR(INDEX(Ingredients!$C$11:$C$310, MATCH($C27, Ingredients!$B$11:$B$310, 0)), "")))</f>
        <v/>
      </c>
      <c r="J27" s="73" t="str">
        <f>IF($B27="", "", IF(IFERROR(INDEX(Meals!$C$11:$C$260, MATCH($B27, Meals!$B$11:$B$260, 0)), "")="", "", IFERROR(INDEX(Meals!$C$11:$C$260, MATCH($B27, Meals!$B$11:$B$260, 0)), "")))</f>
        <v/>
      </c>
      <c r="K27" s="4"/>
      <c r="L27" s="72" t="str">
        <f t="shared" si="7"/>
        <v/>
      </c>
      <c r="M27" s="73" t="str">
        <f t="shared" si="8"/>
        <v/>
      </c>
      <c r="N27" s="4"/>
      <c r="O27" s="78" t="str">
        <f t="shared" si="9"/>
        <v/>
      </c>
      <c r="P27" s="79" t="str">
        <f t="shared" si="10"/>
        <v/>
      </c>
      <c r="Q27" s="4"/>
      <c r="R27" s="90" t="str">
        <f t="shared" si="11"/>
        <v/>
      </c>
      <c r="S27" s="4"/>
      <c r="V27" s="99" t="str">
        <f>IF(Meals!$B27="", "", Meals!$B27)</f>
        <v/>
      </c>
      <c r="W27" s="99" t="str">
        <f>IF(Ingredients!$B27="", "", Ingredients!$B27)</f>
        <v/>
      </c>
      <c r="Y27" s="18" t="str">
        <f t="shared" si="12"/>
        <v/>
      </c>
      <c r="AA27" s="18" t="str">
        <f t="shared" si="3"/>
        <v/>
      </c>
      <c r="AB27" s="18" t="str">
        <f t="shared" si="4"/>
        <v/>
      </c>
      <c r="AC27" s="18" t="str">
        <f t="shared" si="13"/>
        <v/>
      </c>
      <c r="AD27" s="18" t="str">
        <f t="shared" si="13"/>
        <v/>
      </c>
      <c r="AE27" s="18" t="str">
        <f t="shared" si="14"/>
        <v/>
      </c>
      <c r="AG27" s="95" t="str">
        <f>IF($C27="", "", IF(IFERROR(INDEX(Ingredients!C$11:C$310, MATCH($C27, Ingredients!$B$11:$B$310, 0)), "")="", "", IFERROR(INDEX(Ingredients!C$11:C$310, MATCH($C27, Ingredients!$B$11:$B$310, 0)), "")))</f>
        <v/>
      </c>
      <c r="AH27" s="105" t="str">
        <f>IF($C27="", "", IF(IFERROR(INDEX(Ingredients!D$11:D$310, MATCH($C27, Ingredients!$B$11:$B$310, 0)), "")="", "", IFERROR(INDEX(Ingredients!D$11:D$310, MATCH($C27, Ingredients!$B$11:$B$310, 0)), "")))</f>
        <v/>
      </c>
      <c r="AI27" s="106" t="str">
        <f>IF($C27="", "", IF(IFERROR(INDEX(Ingredients!E$11:E$310, MATCH($C27, Ingredients!$B$11:$B$310, 0)), "")="", "", IFERROR(INDEX(Ingredients!E$11:E$310, MATCH($C27, Ingredients!$B$11:$B$310, 0)), "")))</f>
        <v/>
      </c>
      <c r="AJ27" s="108" t="str">
        <f>IF($C27="", "", IF(IFERROR(INDEX(Ingredients!F$11:F$310, MATCH($C27, Ingredients!$B$11:$B$310, 0)), "")="", "", IFERROR(INDEX(Ingredients!F$11:F$310, MATCH($C27, Ingredients!$B$11:$B$310, 0)), "")))</f>
        <v/>
      </c>
      <c r="AK27" s="106" t="str">
        <f>IF($C27="", "", IF(IFERROR(INDEX(Ingredients!G$11:G$310, MATCH($C27, Ingredients!$B$11:$B$310, 0)), "")="", "", IFERROR(INDEX(Ingredients!G$11:G$310, MATCH($C27, Ingredients!$B$11:$B$310, 0)), "")))</f>
        <v/>
      </c>
      <c r="AL27" s="79" t="str">
        <f>IF($C27="", "", IF(IFERROR(INDEX(Ingredients!H$11:H$310, MATCH($C27, Ingredients!$B$11:$B$310, 0)), "")="", "", IFERROR(INDEX(Ingredients!H$11:H$310, MATCH($C27, Ingredients!$B$11:$B$310, 0)), "")))</f>
        <v/>
      </c>
      <c r="AN27" s="83" t="str">
        <f t="shared" si="5"/>
        <v/>
      </c>
      <c r="AP27" s="114" t="str">
        <f t="shared" si="15"/>
        <v/>
      </c>
      <c r="AR27" s="117" t="str">
        <f>IF($C27="", "", IF(IFERROR(INDEX(Ingredients!$AI$11:$AI$310, MATCH($C27, Ingredients!$B$11:$B$310, 0)), "")="", "", IFERROR(INDEX(Ingredients!$AI$11:$AI$310, MATCH($C27, Ingredients!$B$11:$B$310, 0)), "")))</f>
        <v/>
      </c>
      <c r="AT27" s="120" t="str">
        <f t="shared" si="16"/>
        <v/>
      </c>
      <c r="AV27" s="90" t="str">
        <f t="shared" si="6"/>
        <v/>
      </c>
      <c r="AX27" s="90" t="str">
        <f>IF($AV27="", "", COUNTIF($AV$11:$AV$5010, "&lt;"&amp;$AV27)+1+COUNTIF($AV$11:$AV27, $AV27)-1)</f>
        <v/>
      </c>
      <c r="AZ27" s="111" t="str">
        <f>IF($B27="", "", SUMIF('Shopping List'!$AV$11:$AV$25, $B27, 'Shopping List'!$BN$11:$BN$25))</f>
        <v/>
      </c>
      <c r="BB27" s="117" t="str">
        <f t="shared" si="17"/>
        <v/>
      </c>
    </row>
    <row r="28" spans="1:54" x14ac:dyDescent="0.25">
      <c r="A28" s="4"/>
      <c r="B28" s="37"/>
      <c r="C28" s="124"/>
      <c r="D28" s="39"/>
      <c r="E28" s="125"/>
      <c r="F28" s="48"/>
      <c r="G28" s="4"/>
      <c r="H28" s="4"/>
      <c r="I28" s="95" t="str">
        <f>IF($C28="", "", IF(IFERROR(INDEX(Ingredients!$C$11:$C$310, MATCH($C28, Ingredients!$B$11:$B$310, 0)), "")="", "", IFERROR(INDEX(Ingredients!$C$11:$C$310, MATCH($C28, Ingredients!$B$11:$B$310, 0)), "")))</f>
        <v/>
      </c>
      <c r="J28" s="73" t="str">
        <f>IF($B28="", "", IF(IFERROR(INDEX(Meals!$C$11:$C$260, MATCH($B28, Meals!$B$11:$B$260, 0)), "")="", "", IFERROR(INDEX(Meals!$C$11:$C$260, MATCH($B28, Meals!$B$11:$B$260, 0)), "")))</f>
        <v/>
      </c>
      <c r="K28" s="4"/>
      <c r="L28" s="72" t="str">
        <f t="shared" si="7"/>
        <v/>
      </c>
      <c r="M28" s="73" t="str">
        <f t="shared" si="8"/>
        <v/>
      </c>
      <c r="N28" s="4"/>
      <c r="O28" s="78" t="str">
        <f t="shared" si="9"/>
        <v/>
      </c>
      <c r="P28" s="79" t="str">
        <f t="shared" si="10"/>
        <v/>
      </c>
      <c r="Q28" s="4"/>
      <c r="R28" s="90" t="str">
        <f t="shared" si="11"/>
        <v/>
      </c>
      <c r="S28" s="4"/>
      <c r="V28" s="99" t="str">
        <f>IF(Meals!$B28="", "", Meals!$B28)</f>
        <v/>
      </c>
      <c r="W28" s="99" t="str">
        <f>IF(Ingredients!$B28="", "", Ingredients!$B28)</f>
        <v/>
      </c>
      <c r="Y28" s="18" t="str">
        <f t="shared" si="12"/>
        <v/>
      </c>
      <c r="AA28" s="18" t="str">
        <f t="shared" si="3"/>
        <v/>
      </c>
      <c r="AB28" s="18" t="str">
        <f t="shared" si="4"/>
        <v/>
      </c>
      <c r="AC28" s="18" t="str">
        <f t="shared" si="13"/>
        <v/>
      </c>
      <c r="AD28" s="18" t="str">
        <f t="shared" si="13"/>
        <v/>
      </c>
      <c r="AE28" s="18" t="str">
        <f t="shared" si="14"/>
        <v/>
      </c>
      <c r="AG28" s="95" t="str">
        <f>IF($C28="", "", IF(IFERROR(INDEX(Ingredients!C$11:C$310, MATCH($C28, Ingredients!$B$11:$B$310, 0)), "")="", "", IFERROR(INDEX(Ingredients!C$11:C$310, MATCH($C28, Ingredients!$B$11:$B$310, 0)), "")))</f>
        <v/>
      </c>
      <c r="AH28" s="105" t="str">
        <f>IF($C28="", "", IF(IFERROR(INDEX(Ingredients!D$11:D$310, MATCH($C28, Ingredients!$B$11:$B$310, 0)), "")="", "", IFERROR(INDEX(Ingredients!D$11:D$310, MATCH($C28, Ingredients!$B$11:$B$310, 0)), "")))</f>
        <v/>
      </c>
      <c r="AI28" s="106" t="str">
        <f>IF($C28="", "", IF(IFERROR(INDEX(Ingredients!E$11:E$310, MATCH($C28, Ingredients!$B$11:$B$310, 0)), "")="", "", IFERROR(INDEX(Ingredients!E$11:E$310, MATCH($C28, Ingredients!$B$11:$B$310, 0)), "")))</f>
        <v/>
      </c>
      <c r="AJ28" s="108" t="str">
        <f>IF($C28="", "", IF(IFERROR(INDEX(Ingredients!F$11:F$310, MATCH($C28, Ingredients!$B$11:$B$310, 0)), "")="", "", IFERROR(INDEX(Ingredients!F$11:F$310, MATCH($C28, Ingredients!$B$11:$B$310, 0)), "")))</f>
        <v/>
      </c>
      <c r="AK28" s="106" t="str">
        <f>IF($C28="", "", IF(IFERROR(INDEX(Ingredients!G$11:G$310, MATCH($C28, Ingredients!$B$11:$B$310, 0)), "")="", "", IFERROR(INDEX(Ingredients!G$11:G$310, MATCH($C28, Ingredients!$B$11:$B$310, 0)), "")))</f>
        <v/>
      </c>
      <c r="AL28" s="79" t="str">
        <f>IF($C28="", "", IF(IFERROR(INDEX(Ingredients!H$11:H$310, MATCH($C28, Ingredients!$B$11:$B$310, 0)), "")="", "", IFERROR(INDEX(Ingredients!H$11:H$310, MATCH($C28, Ingredients!$B$11:$B$310, 0)), "")))</f>
        <v/>
      </c>
      <c r="AN28" s="83" t="str">
        <f t="shared" si="5"/>
        <v/>
      </c>
      <c r="AP28" s="114" t="str">
        <f t="shared" si="15"/>
        <v/>
      </c>
      <c r="AR28" s="117" t="str">
        <f>IF($C28="", "", IF(IFERROR(INDEX(Ingredients!$AI$11:$AI$310, MATCH($C28, Ingredients!$B$11:$B$310, 0)), "")="", "", IFERROR(INDEX(Ingredients!$AI$11:$AI$310, MATCH($C28, Ingredients!$B$11:$B$310, 0)), "")))</f>
        <v/>
      </c>
      <c r="AT28" s="120" t="str">
        <f t="shared" si="16"/>
        <v/>
      </c>
      <c r="AV28" s="90" t="str">
        <f t="shared" si="6"/>
        <v/>
      </c>
      <c r="AX28" s="90" t="str">
        <f>IF($AV28="", "", COUNTIF($AV$11:$AV$5010, "&lt;"&amp;$AV28)+1+COUNTIF($AV$11:$AV28, $AV28)-1)</f>
        <v/>
      </c>
      <c r="AZ28" s="111" t="str">
        <f>IF($B28="", "", SUMIF('Shopping List'!$AV$11:$AV$25, $B28, 'Shopping List'!$BN$11:$BN$25))</f>
        <v/>
      </c>
      <c r="BB28" s="117" t="str">
        <f t="shared" si="17"/>
        <v/>
      </c>
    </row>
    <row r="29" spans="1:54" x14ac:dyDescent="0.25">
      <c r="A29" s="4"/>
      <c r="B29" s="37"/>
      <c r="C29" s="124"/>
      <c r="D29" s="39"/>
      <c r="E29" s="125"/>
      <c r="F29" s="48"/>
      <c r="G29" s="4"/>
      <c r="H29" s="4"/>
      <c r="I29" s="95" t="str">
        <f>IF($C29="", "", IF(IFERROR(INDEX(Ingredients!$C$11:$C$310, MATCH($C29, Ingredients!$B$11:$B$310, 0)), "")="", "", IFERROR(INDEX(Ingredients!$C$11:$C$310, MATCH($C29, Ingredients!$B$11:$B$310, 0)), "")))</f>
        <v/>
      </c>
      <c r="J29" s="73" t="str">
        <f>IF($B29="", "", IF(IFERROR(INDEX(Meals!$C$11:$C$260, MATCH($B29, Meals!$B$11:$B$260, 0)), "")="", "", IFERROR(INDEX(Meals!$C$11:$C$260, MATCH($B29, Meals!$B$11:$B$260, 0)), "")))</f>
        <v/>
      </c>
      <c r="K29" s="4"/>
      <c r="L29" s="72" t="str">
        <f t="shared" si="7"/>
        <v/>
      </c>
      <c r="M29" s="73" t="str">
        <f t="shared" si="8"/>
        <v/>
      </c>
      <c r="N29" s="4"/>
      <c r="O29" s="78" t="str">
        <f t="shared" si="9"/>
        <v/>
      </c>
      <c r="P29" s="79" t="str">
        <f t="shared" si="10"/>
        <v/>
      </c>
      <c r="Q29" s="4"/>
      <c r="R29" s="90" t="str">
        <f t="shared" si="11"/>
        <v/>
      </c>
      <c r="S29" s="4"/>
      <c r="V29" s="99" t="str">
        <f>IF(Meals!$B29="", "", Meals!$B29)</f>
        <v/>
      </c>
      <c r="W29" s="99" t="str">
        <f>IF(Ingredients!$B29="", "", Ingredients!$B29)</f>
        <v/>
      </c>
      <c r="Y29" s="18" t="str">
        <f t="shared" si="12"/>
        <v/>
      </c>
      <c r="AA29" s="18" t="str">
        <f t="shared" si="3"/>
        <v/>
      </c>
      <c r="AB29" s="18" t="str">
        <f t="shared" si="4"/>
        <v/>
      </c>
      <c r="AC29" s="18" t="str">
        <f t="shared" si="13"/>
        <v/>
      </c>
      <c r="AD29" s="18" t="str">
        <f t="shared" si="13"/>
        <v/>
      </c>
      <c r="AE29" s="18" t="str">
        <f t="shared" si="14"/>
        <v/>
      </c>
      <c r="AG29" s="95" t="str">
        <f>IF($C29="", "", IF(IFERROR(INDEX(Ingredients!C$11:C$310, MATCH($C29, Ingredients!$B$11:$B$310, 0)), "")="", "", IFERROR(INDEX(Ingredients!C$11:C$310, MATCH($C29, Ingredients!$B$11:$B$310, 0)), "")))</f>
        <v/>
      </c>
      <c r="AH29" s="105" t="str">
        <f>IF($C29="", "", IF(IFERROR(INDEX(Ingredients!D$11:D$310, MATCH($C29, Ingredients!$B$11:$B$310, 0)), "")="", "", IFERROR(INDEX(Ingredients!D$11:D$310, MATCH($C29, Ingredients!$B$11:$B$310, 0)), "")))</f>
        <v/>
      </c>
      <c r="AI29" s="106" t="str">
        <f>IF($C29="", "", IF(IFERROR(INDEX(Ingredients!E$11:E$310, MATCH($C29, Ingredients!$B$11:$B$310, 0)), "")="", "", IFERROR(INDEX(Ingredients!E$11:E$310, MATCH($C29, Ingredients!$B$11:$B$310, 0)), "")))</f>
        <v/>
      </c>
      <c r="AJ29" s="108" t="str">
        <f>IF($C29="", "", IF(IFERROR(INDEX(Ingredients!F$11:F$310, MATCH($C29, Ingredients!$B$11:$B$310, 0)), "")="", "", IFERROR(INDEX(Ingredients!F$11:F$310, MATCH($C29, Ingredients!$B$11:$B$310, 0)), "")))</f>
        <v/>
      </c>
      <c r="AK29" s="106" t="str">
        <f>IF($C29="", "", IF(IFERROR(INDEX(Ingredients!G$11:G$310, MATCH($C29, Ingredients!$B$11:$B$310, 0)), "")="", "", IFERROR(INDEX(Ingredients!G$11:G$310, MATCH($C29, Ingredients!$B$11:$B$310, 0)), "")))</f>
        <v/>
      </c>
      <c r="AL29" s="79" t="str">
        <f>IF($C29="", "", IF(IFERROR(INDEX(Ingredients!H$11:H$310, MATCH($C29, Ingredients!$B$11:$B$310, 0)), "")="", "", IFERROR(INDEX(Ingredients!H$11:H$310, MATCH($C29, Ingredients!$B$11:$B$310, 0)), "")))</f>
        <v/>
      </c>
      <c r="AN29" s="83" t="str">
        <f t="shared" si="5"/>
        <v/>
      </c>
      <c r="AP29" s="114" t="str">
        <f t="shared" si="15"/>
        <v/>
      </c>
      <c r="AR29" s="117" t="str">
        <f>IF($C29="", "", IF(IFERROR(INDEX(Ingredients!$AI$11:$AI$310, MATCH($C29, Ingredients!$B$11:$B$310, 0)), "")="", "", IFERROR(INDEX(Ingredients!$AI$11:$AI$310, MATCH($C29, Ingredients!$B$11:$B$310, 0)), "")))</f>
        <v/>
      </c>
      <c r="AT29" s="120" t="str">
        <f t="shared" si="16"/>
        <v/>
      </c>
      <c r="AV29" s="90" t="str">
        <f t="shared" si="6"/>
        <v/>
      </c>
      <c r="AX29" s="90" t="str">
        <f>IF($AV29="", "", COUNTIF($AV$11:$AV$5010, "&lt;"&amp;$AV29)+1+COUNTIF($AV$11:$AV29, $AV29)-1)</f>
        <v/>
      </c>
      <c r="AZ29" s="111" t="str">
        <f>IF($B29="", "", SUMIF('Shopping List'!$AV$11:$AV$25, $B29, 'Shopping List'!$BN$11:$BN$25))</f>
        <v/>
      </c>
      <c r="BB29" s="117" t="str">
        <f t="shared" si="17"/>
        <v/>
      </c>
    </row>
    <row r="30" spans="1:54" x14ac:dyDescent="0.25">
      <c r="A30" s="4"/>
      <c r="B30" s="37"/>
      <c r="C30" s="124"/>
      <c r="D30" s="39"/>
      <c r="E30" s="125"/>
      <c r="F30" s="48"/>
      <c r="G30" s="4"/>
      <c r="H30" s="4"/>
      <c r="I30" s="95" t="str">
        <f>IF($C30="", "", IF(IFERROR(INDEX(Ingredients!$C$11:$C$310, MATCH($C30, Ingredients!$B$11:$B$310, 0)), "")="", "", IFERROR(INDEX(Ingredients!$C$11:$C$310, MATCH($C30, Ingredients!$B$11:$B$310, 0)), "")))</f>
        <v/>
      </c>
      <c r="J30" s="73" t="str">
        <f>IF($B30="", "", IF(IFERROR(INDEX(Meals!$C$11:$C$260, MATCH($B30, Meals!$B$11:$B$260, 0)), "")="", "", IFERROR(INDEX(Meals!$C$11:$C$260, MATCH($B30, Meals!$B$11:$B$260, 0)), "")))</f>
        <v/>
      </c>
      <c r="K30" s="4"/>
      <c r="L30" s="72" t="str">
        <f t="shared" si="7"/>
        <v/>
      </c>
      <c r="M30" s="73" t="str">
        <f t="shared" si="8"/>
        <v/>
      </c>
      <c r="N30" s="4"/>
      <c r="O30" s="78" t="str">
        <f t="shared" si="9"/>
        <v/>
      </c>
      <c r="P30" s="79" t="str">
        <f t="shared" si="10"/>
        <v/>
      </c>
      <c r="Q30" s="4"/>
      <c r="R30" s="90" t="str">
        <f t="shared" si="11"/>
        <v/>
      </c>
      <c r="S30" s="4"/>
      <c r="V30" s="99" t="str">
        <f>IF(Meals!$B30="", "", Meals!$B30)</f>
        <v/>
      </c>
      <c r="W30" s="99" t="str">
        <f>IF(Ingredients!$B30="", "", Ingredients!$B30)</f>
        <v/>
      </c>
      <c r="Y30" s="18" t="str">
        <f t="shared" si="12"/>
        <v/>
      </c>
      <c r="AA30" s="18" t="str">
        <f t="shared" si="3"/>
        <v/>
      </c>
      <c r="AB30" s="18" t="str">
        <f t="shared" si="4"/>
        <v/>
      </c>
      <c r="AC30" s="18" t="str">
        <f t="shared" si="13"/>
        <v/>
      </c>
      <c r="AD30" s="18" t="str">
        <f t="shared" si="13"/>
        <v/>
      </c>
      <c r="AE30" s="18" t="str">
        <f t="shared" si="14"/>
        <v/>
      </c>
      <c r="AG30" s="95" t="str">
        <f>IF($C30="", "", IF(IFERROR(INDEX(Ingredients!C$11:C$310, MATCH($C30, Ingredients!$B$11:$B$310, 0)), "")="", "", IFERROR(INDEX(Ingredients!C$11:C$310, MATCH($C30, Ingredients!$B$11:$B$310, 0)), "")))</f>
        <v/>
      </c>
      <c r="AH30" s="105" t="str">
        <f>IF($C30="", "", IF(IFERROR(INDEX(Ingredients!D$11:D$310, MATCH($C30, Ingredients!$B$11:$B$310, 0)), "")="", "", IFERROR(INDEX(Ingredients!D$11:D$310, MATCH($C30, Ingredients!$B$11:$B$310, 0)), "")))</f>
        <v/>
      </c>
      <c r="AI30" s="106" t="str">
        <f>IF($C30="", "", IF(IFERROR(INDEX(Ingredients!E$11:E$310, MATCH($C30, Ingredients!$B$11:$B$310, 0)), "")="", "", IFERROR(INDEX(Ingredients!E$11:E$310, MATCH($C30, Ingredients!$B$11:$B$310, 0)), "")))</f>
        <v/>
      </c>
      <c r="AJ30" s="108" t="str">
        <f>IF($C30="", "", IF(IFERROR(INDEX(Ingredients!F$11:F$310, MATCH($C30, Ingredients!$B$11:$B$310, 0)), "")="", "", IFERROR(INDEX(Ingredients!F$11:F$310, MATCH($C30, Ingredients!$B$11:$B$310, 0)), "")))</f>
        <v/>
      </c>
      <c r="AK30" s="106" t="str">
        <f>IF($C30="", "", IF(IFERROR(INDEX(Ingredients!G$11:G$310, MATCH($C30, Ingredients!$B$11:$B$310, 0)), "")="", "", IFERROR(INDEX(Ingredients!G$11:G$310, MATCH($C30, Ingredients!$B$11:$B$310, 0)), "")))</f>
        <v/>
      </c>
      <c r="AL30" s="79" t="str">
        <f>IF($C30="", "", IF(IFERROR(INDEX(Ingredients!H$11:H$310, MATCH($C30, Ingredients!$B$11:$B$310, 0)), "")="", "", IFERROR(INDEX(Ingredients!H$11:H$310, MATCH($C30, Ingredients!$B$11:$B$310, 0)), "")))</f>
        <v/>
      </c>
      <c r="AN30" s="83" t="str">
        <f t="shared" si="5"/>
        <v/>
      </c>
      <c r="AP30" s="114" t="str">
        <f t="shared" si="15"/>
        <v/>
      </c>
      <c r="AR30" s="117" t="str">
        <f>IF($C30="", "", IF(IFERROR(INDEX(Ingredients!$AI$11:$AI$310, MATCH($C30, Ingredients!$B$11:$B$310, 0)), "")="", "", IFERROR(INDEX(Ingredients!$AI$11:$AI$310, MATCH($C30, Ingredients!$B$11:$B$310, 0)), "")))</f>
        <v/>
      </c>
      <c r="AT30" s="120" t="str">
        <f t="shared" si="16"/>
        <v/>
      </c>
      <c r="AV30" s="90" t="str">
        <f t="shared" si="6"/>
        <v/>
      </c>
      <c r="AX30" s="90" t="str">
        <f>IF($AV30="", "", COUNTIF($AV$11:$AV$5010, "&lt;"&amp;$AV30)+1+COUNTIF($AV$11:$AV30, $AV30)-1)</f>
        <v/>
      </c>
      <c r="AZ30" s="111" t="str">
        <f>IF($B30="", "", SUMIF('Shopping List'!$AV$11:$AV$25, $B30, 'Shopping List'!$BN$11:$BN$25))</f>
        <v/>
      </c>
      <c r="BB30" s="117" t="str">
        <f t="shared" si="17"/>
        <v/>
      </c>
    </row>
    <row r="31" spans="1:54" x14ac:dyDescent="0.25">
      <c r="A31" s="4"/>
      <c r="B31" s="37"/>
      <c r="C31" s="124"/>
      <c r="D31" s="39"/>
      <c r="E31" s="125"/>
      <c r="F31" s="48"/>
      <c r="G31" s="4"/>
      <c r="H31" s="4"/>
      <c r="I31" s="95" t="str">
        <f>IF($C31="", "", IF(IFERROR(INDEX(Ingredients!$C$11:$C$310, MATCH($C31, Ingredients!$B$11:$B$310, 0)), "")="", "", IFERROR(INDEX(Ingredients!$C$11:$C$310, MATCH($C31, Ingredients!$B$11:$B$310, 0)), "")))</f>
        <v/>
      </c>
      <c r="J31" s="73" t="str">
        <f>IF($B31="", "", IF(IFERROR(INDEX(Meals!$C$11:$C$260, MATCH($B31, Meals!$B$11:$B$260, 0)), "")="", "", IFERROR(INDEX(Meals!$C$11:$C$260, MATCH($B31, Meals!$B$11:$B$260, 0)), "")))</f>
        <v/>
      </c>
      <c r="K31" s="4"/>
      <c r="L31" s="72" t="str">
        <f t="shared" si="7"/>
        <v/>
      </c>
      <c r="M31" s="73" t="str">
        <f t="shared" si="8"/>
        <v/>
      </c>
      <c r="N31" s="4"/>
      <c r="O31" s="78" t="str">
        <f t="shared" si="9"/>
        <v/>
      </c>
      <c r="P31" s="79" t="str">
        <f t="shared" si="10"/>
        <v/>
      </c>
      <c r="Q31" s="4"/>
      <c r="R31" s="90" t="str">
        <f t="shared" si="11"/>
        <v/>
      </c>
      <c r="S31" s="4"/>
      <c r="V31" s="99" t="str">
        <f>IF(Meals!$B31="", "", Meals!$B31)</f>
        <v/>
      </c>
      <c r="W31" s="99" t="str">
        <f>IF(Ingredients!$B31="", "", Ingredients!$B31)</f>
        <v/>
      </c>
      <c r="Y31" s="18" t="str">
        <f t="shared" si="12"/>
        <v/>
      </c>
      <c r="AA31" s="18" t="str">
        <f t="shared" si="3"/>
        <v/>
      </c>
      <c r="AB31" s="18" t="str">
        <f t="shared" si="4"/>
        <v/>
      </c>
      <c r="AC31" s="18" t="str">
        <f t="shared" si="13"/>
        <v/>
      </c>
      <c r="AD31" s="18" t="str">
        <f t="shared" si="13"/>
        <v/>
      </c>
      <c r="AE31" s="18" t="str">
        <f t="shared" si="14"/>
        <v/>
      </c>
      <c r="AG31" s="95" t="str">
        <f>IF($C31="", "", IF(IFERROR(INDEX(Ingredients!C$11:C$310, MATCH($C31, Ingredients!$B$11:$B$310, 0)), "")="", "", IFERROR(INDEX(Ingredients!C$11:C$310, MATCH($C31, Ingredients!$B$11:$B$310, 0)), "")))</f>
        <v/>
      </c>
      <c r="AH31" s="105" t="str">
        <f>IF($C31="", "", IF(IFERROR(INDEX(Ingredients!D$11:D$310, MATCH($C31, Ingredients!$B$11:$B$310, 0)), "")="", "", IFERROR(INDEX(Ingredients!D$11:D$310, MATCH($C31, Ingredients!$B$11:$B$310, 0)), "")))</f>
        <v/>
      </c>
      <c r="AI31" s="106" t="str">
        <f>IF($C31="", "", IF(IFERROR(INDEX(Ingredients!E$11:E$310, MATCH($C31, Ingredients!$B$11:$B$310, 0)), "")="", "", IFERROR(INDEX(Ingredients!E$11:E$310, MATCH($C31, Ingredients!$B$11:$B$310, 0)), "")))</f>
        <v/>
      </c>
      <c r="AJ31" s="108" t="str">
        <f>IF($C31="", "", IF(IFERROR(INDEX(Ingredients!F$11:F$310, MATCH($C31, Ingredients!$B$11:$B$310, 0)), "")="", "", IFERROR(INDEX(Ingredients!F$11:F$310, MATCH($C31, Ingredients!$B$11:$B$310, 0)), "")))</f>
        <v/>
      </c>
      <c r="AK31" s="106" t="str">
        <f>IF($C31="", "", IF(IFERROR(INDEX(Ingredients!G$11:G$310, MATCH($C31, Ingredients!$B$11:$B$310, 0)), "")="", "", IFERROR(INDEX(Ingredients!G$11:G$310, MATCH($C31, Ingredients!$B$11:$B$310, 0)), "")))</f>
        <v/>
      </c>
      <c r="AL31" s="79" t="str">
        <f>IF($C31="", "", IF(IFERROR(INDEX(Ingredients!H$11:H$310, MATCH($C31, Ingredients!$B$11:$B$310, 0)), "")="", "", IFERROR(INDEX(Ingredients!H$11:H$310, MATCH($C31, Ingredients!$B$11:$B$310, 0)), "")))</f>
        <v/>
      </c>
      <c r="AN31" s="83" t="str">
        <f t="shared" si="5"/>
        <v/>
      </c>
      <c r="AP31" s="114" t="str">
        <f t="shared" si="15"/>
        <v/>
      </c>
      <c r="AR31" s="117" t="str">
        <f>IF($C31="", "", IF(IFERROR(INDEX(Ingredients!$AI$11:$AI$310, MATCH($C31, Ingredients!$B$11:$B$310, 0)), "")="", "", IFERROR(INDEX(Ingredients!$AI$11:$AI$310, MATCH($C31, Ingredients!$B$11:$B$310, 0)), "")))</f>
        <v/>
      </c>
      <c r="AT31" s="120" t="str">
        <f t="shared" si="16"/>
        <v/>
      </c>
      <c r="AV31" s="90" t="str">
        <f t="shared" si="6"/>
        <v/>
      </c>
      <c r="AX31" s="90" t="str">
        <f>IF($AV31="", "", COUNTIF($AV$11:$AV$5010, "&lt;"&amp;$AV31)+1+COUNTIF($AV$11:$AV31, $AV31)-1)</f>
        <v/>
      </c>
      <c r="AZ31" s="111" t="str">
        <f>IF($B31="", "", SUMIF('Shopping List'!$AV$11:$AV$25, $B31, 'Shopping List'!$BN$11:$BN$25))</f>
        <v/>
      </c>
      <c r="BB31" s="117" t="str">
        <f t="shared" si="17"/>
        <v/>
      </c>
    </row>
    <row r="32" spans="1:54" x14ac:dyDescent="0.25">
      <c r="A32" s="4"/>
      <c r="B32" s="37"/>
      <c r="C32" s="124"/>
      <c r="D32" s="39"/>
      <c r="E32" s="125"/>
      <c r="F32" s="48"/>
      <c r="G32" s="4"/>
      <c r="H32" s="4"/>
      <c r="I32" s="95" t="str">
        <f>IF($C32="", "", IF(IFERROR(INDEX(Ingredients!$C$11:$C$310, MATCH($C32, Ingredients!$B$11:$B$310, 0)), "")="", "", IFERROR(INDEX(Ingredients!$C$11:$C$310, MATCH($C32, Ingredients!$B$11:$B$310, 0)), "")))</f>
        <v/>
      </c>
      <c r="J32" s="73" t="str">
        <f>IF($B32="", "", IF(IFERROR(INDEX(Meals!$C$11:$C$260, MATCH($B32, Meals!$B$11:$B$260, 0)), "")="", "", IFERROR(INDEX(Meals!$C$11:$C$260, MATCH($B32, Meals!$B$11:$B$260, 0)), "")))</f>
        <v/>
      </c>
      <c r="K32" s="4"/>
      <c r="L32" s="72" t="str">
        <f t="shared" si="7"/>
        <v/>
      </c>
      <c r="M32" s="73" t="str">
        <f t="shared" si="8"/>
        <v/>
      </c>
      <c r="N32" s="4"/>
      <c r="O32" s="78" t="str">
        <f t="shared" si="9"/>
        <v/>
      </c>
      <c r="P32" s="79" t="str">
        <f t="shared" si="10"/>
        <v/>
      </c>
      <c r="Q32" s="4"/>
      <c r="R32" s="90" t="str">
        <f t="shared" si="11"/>
        <v/>
      </c>
      <c r="S32" s="4"/>
      <c r="V32" s="99" t="str">
        <f>IF(Meals!$B32="", "", Meals!$B32)</f>
        <v/>
      </c>
      <c r="W32" s="99" t="str">
        <f>IF(Ingredients!$B32="", "", Ingredients!$B32)</f>
        <v/>
      </c>
      <c r="Y32" s="18" t="str">
        <f t="shared" si="12"/>
        <v/>
      </c>
      <c r="AA32" s="18" t="str">
        <f t="shared" si="3"/>
        <v/>
      </c>
      <c r="AB32" s="18" t="str">
        <f t="shared" si="4"/>
        <v/>
      </c>
      <c r="AC32" s="18" t="str">
        <f t="shared" si="13"/>
        <v/>
      </c>
      <c r="AD32" s="18" t="str">
        <f t="shared" si="13"/>
        <v/>
      </c>
      <c r="AE32" s="18" t="str">
        <f t="shared" si="14"/>
        <v/>
      </c>
      <c r="AG32" s="95" t="str">
        <f>IF($C32="", "", IF(IFERROR(INDEX(Ingredients!C$11:C$310, MATCH($C32, Ingredients!$B$11:$B$310, 0)), "")="", "", IFERROR(INDEX(Ingredients!C$11:C$310, MATCH($C32, Ingredients!$B$11:$B$310, 0)), "")))</f>
        <v/>
      </c>
      <c r="AH32" s="105" t="str">
        <f>IF($C32="", "", IF(IFERROR(INDEX(Ingredients!D$11:D$310, MATCH($C32, Ingredients!$B$11:$B$310, 0)), "")="", "", IFERROR(INDEX(Ingredients!D$11:D$310, MATCH($C32, Ingredients!$B$11:$B$310, 0)), "")))</f>
        <v/>
      </c>
      <c r="AI32" s="106" t="str">
        <f>IF($C32="", "", IF(IFERROR(INDEX(Ingredients!E$11:E$310, MATCH($C32, Ingredients!$B$11:$B$310, 0)), "")="", "", IFERROR(INDEX(Ingredients!E$11:E$310, MATCH($C32, Ingredients!$B$11:$B$310, 0)), "")))</f>
        <v/>
      </c>
      <c r="AJ32" s="108" t="str">
        <f>IF($C32="", "", IF(IFERROR(INDEX(Ingredients!F$11:F$310, MATCH($C32, Ingredients!$B$11:$B$310, 0)), "")="", "", IFERROR(INDEX(Ingredients!F$11:F$310, MATCH($C32, Ingredients!$B$11:$B$310, 0)), "")))</f>
        <v/>
      </c>
      <c r="AK32" s="106" t="str">
        <f>IF($C32="", "", IF(IFERROR(INDEX(Ingredients!G$11:G$310, MATCH($C32, Ingredients!$B$11:$B$310, 0)), "")="", "", IFERROR(INDEX(Ingredients!G$11:G$310, MATCH($C32, Ingredients!$B$11:$B$310, 0)), "")))</f>
        <v/>
      </c>
      <c r="AL32" s="79" t="str">
        <f>IF($C32="", "", IF(IFERROR(INDEX(Ingredients!H$11:H$310, MATCH($C32, Ingredients!$B$11:$B$310, 0)), "")="", "", IFERROR(INDEX(Ingredients!H$11:H$310, MATCH($C32, Ingredients!$B$11:$B$310, 0)), "")))</f>
        <v/>
      </c>
      <c r="AN32" s="83" t="str">
        <f t="shared" si="5"/>
        <v/>
      </c>
      <c r="AP32" s="114" t="str">
        <f t="shared" si="15"/>
        <v/>
      </c>
      <c r="AR32" s="117" t="str">
        <f>IF($C32="", "", IF(IFERROR(INDEX(Ingredients!$AI$11:$AI$310, MATCH($C32, Ingredients!$B$11:$B$310, 0)), "")="", "", IFERROR(INDEX(Ingredients!$AI$11:$AI$310, MATCH($C32, Ingredients!$B$11:$B$310, 0)), "")))</f>
        <v/>
      </c>
      <c r="AT32" s="120" t="str">
        <f t="shared" si="16"/>
        <v/>
      </c>
      <c r="AV32" s="90" t="str">
        <f t="shared" si="6"/>
        <v/>
      </c>
      <c r="AX32" s="90" t="str">
        <f>IF($AV32="", "", COUNTIF($AV$11:$AV$5010, "&lt;"&amp;$AV32)+1+COUNTIF($AV$11:$AV32, $AV32)-1)</f>
        <v/>
      </c>
      <c r="AZ32" s="111" t="str">
        <f>IF($B32="", "", SUMIF('Shopping List'!$AV$11:$AV$25, $B32, 'Shopping List'!$BN$11:$BN$25))</f>
        <v/>
      </c>
      <c r="BB32" s="117" t="str">
        <f t="shared" si="17"/>
        <v/>
      </c>
    </row>
    <row r="33" spans="1:54" x14ac:dyDescent="0.25">
      <c r="A33" s="4"/>
      <c r="B33" s="37"/>
      <c r="C33" s="124"/>
      <c r="D33" s="39"/>
      <c r="E33" s="125"/>
      <c r="F33" s="48"/>
      <c r="G33" s="4"/>
      <c r="H33" s="4"/>
      <c r="I33" s="95" t="str">
        <f>IF($C33="", "", IF(IFERROR(INDEX(Ingredients!$C$11:$C$310, MATCH($C33, Ingredients!$B$11:$B$310, 0)), "")="", "", IFERROR(INDEX(Ingredients!$C$11:$C$310, MATCH($C33, Ingredients!$B$11:$B$310, 0)), "")))</f>
        <v/>
      </c>
      <c r="J33" s="73" t="str">
        <f>IF($B33="", "", IF(IFERROR(INDEX(Meals!$C$11:$C$260, MATCH($B33, Meals!$B$11:$B$260, 0)), "")="", "", IFERROR(INDEX(Meals!$C$11:$C$260, MATCH($B33, Meals!$B$11:$B$260, 0)), "")))</f>
        <v/>
      </c>
      <c r="K33" s="4"/>
      <c r="L33" s="72" t="str">
        <f t="shared" si="7"/>
        <v/>
      </c>
      <c r="M33" s="73" t="str">
        <f t="shared" si="8"/>
        <v/>
      </c>
      <c r="N33" s="4"/>
      <c r="O33" s="78" t="str">
        <f t="shared" si="9"/>
        <v/>
      </c>
      <c r="P33" s="79" t="str">
        <f t="shared" si="10"/>
        <v/>
      </c>
      <c r="Q33" s="4"/>
      <c r="R33" s="90" t="str">
        <f t="shared" si="11"/>
        <v/>
      </c>
      <c r="S33" s="4"/>
      <c r="V33" s="99" t="str">
        <f>IF(Meals!$B33="", "", Meals!$B33)</f>
        <v/>
      </c>
      <c r="W33" s="99" t="str">
        <f>IF(Ingredients!$B33="", "", Ingredients!$B33)</f>
        <v/>
      </c>
      <c r="Y33" s="18" t="str">
        <f t="shared" si="12"/>
        <v/>
      </c>
      <c r="AA33" s="18" t="str">
        <f t="shared" si="3"/>
        <v/>
      </c>
      <c r="AB33" s="18" t="str">
        <f t="shared" si="4"/>
        <v/>
      </c>
      <c r="AC33" s="18" t="str">
        <f t="shared" si="13"/>
        <v/>
      </c>
      <c r="AD33" s="18" t="str">
        <f t="shared" si="13"/>
        <v/>
      </c>
      <c r="AE33" s="18" t="str">
        <f t="shared" si="14"/>
        <v/>
      </c>
      <c r="AG33" s="95" t="str">
        <f>IF($C33="", "", IF(IFERROR(INDEX(Ingredients!C$11:C$310, MATCH($C33, Ingredients!$B$11:$B$310, 0)), "")="", "", IFERROR(INDEX(Ingredients!C$11:C$310, MATCH($C33, Ingredients!$B$11:$B$310, 0)), "")))</f>
        <v/>
      </c>
      <c r="AH33" s="105" t="str">
        <f>IF($C33="", "", IF(IFERROR(INDEX(Ingredients!D$11:D$310, MATCH($C33, Ingredients!$B$11:$B$310, 0)), "")="", "", IFERROR(INDEX(Ingredients!D$11:D$310, MATCH($C33, Ingredients!$B$11:$B$310, 0)), "")))</f>
        <v/>
      </c>
      <c r="AI33" s="106" t="str">
        <f>IF($C33="", "", IF(IFERROR(INDEX(Ingredients!E$11:E$310, MATCH($C33, Ingredients!$B$11:$B$310, 0)), "")="", "", IFERROR(INDEX(Ingredients!E$11:E$310, MATCH($C33, Ingredients!$B$11:$B$310, 0)), "")))</f>
        <v/>
      </c>
      <c r="AJ33" s="108" t="str">
        <f>IF($C33="", "", IF(IFERROR(INDEX(Ingredients!F$11:F$310, MATCH($C33, Ingredients!$B$11:$B$310, 0)), "")="", "", IFERROR(INDEX(Ingredients!F$11:F$310, MATCH($C33, Ingredients!$B$11:$B$310, 0)), "")))</f>
        <v/>
      </c>
      <c r="AK33" s="106" t="str">
        <f>IF($C33="", "", IF(IFERROR(INDEX(Ingredients!G$11:G$310, MATCH($C33, Ingredients!$B$11:$B$310, 0)), "")="", "", IFERROR(INDEX(Ingredients!G$11:G$310, MATCH($C33, Ingredients!$B$11:$B$310, 0)), "")))</f>
        <v/>
      </c>
      <c r="AL33" s="79" t="str">
        <f>IF($C33="", "", IF(IFERROR(INDEX(Ingredients!H$11:H$310, MATCH($C33, Ingredients!$B$11:$B$310, 0)), "")="", "", IFERROR(INDEX(Ingredients!H$11:H$310, MATCH($C33, Ingredients!$B$11:$B$310, 0)), "")))</f>
        <v/>
      </c>
      <c r="AN33" s="83" t="str">
        <f t="shared" si="5"/>
        <v/>
      </c>
      <c r="AP33" s="114" t="str">
        <f t="shared" si="15"/>
        <v/>
      </c>
      <c r="AR33" s="117" t="str">
        <f>IF($C33="", "", IF(IFERROR(INDEX(Ingredients!$AI$11:$AI$310, MATCH($C33, Ingredients!$B$11:$B$310, 0)), "")="", "", IFERROR(INDEX(Ingredients!$AI$11:$AI$310, MATCH($C33, Ingredients!$B$11:$B$310, 0)), "")))</f>
        <v/>
      </c>
      <c r="AT33" s="120" t="str">
        <f t="shared" si="16"/>
        <v/>
      </c>
      <c r="AV33" s="90" t="str">
        <f t="shared" si="6"/>
        <v/>
      </c>
      <c r="AX33" s="90" t="str">
        <f>IF($AV33="", "", COUNTIF($AV$11:$AV$5010, "&lt;"&amp;$AV33)+1+COUNTIF($AV$11:$AV33, $AV33)-1)</f>
        <v/>
      </c>
      <c r="AZ33" s="111" t="str">
        <f>IF($B33="", "", SUMIF('Shopping List'!$AV$11:$AV$25, $B33, 'Shopping List'!$BN$11:$BN$25))</f>
        <v/>
      </c>
      <c r="BB33" s="117" t="str">
        <f t="shared" si="17"/>
        <v/>
      </c>
    </row>
    <row r="34" spans="1:54" x14ac:dyDescent="0.25">
      <c r="A34" s="4"/>
      <c r="B34" s="37"/>
      <c r="C34" s="124"/>
      <c r="D34" s="39"/>
      <c r="E34" s="125"/>
      <c r="F34" s="48"/>
      <c r="G34" s="4"/>
      <c r="H34" s="4"/>
      <c r="I34" s="95" t="str">
        <f>IF($C34="", "", IF(IFERROR(INDEX(Ingredients!$C$11:$C$310, MATCH($C34, Ingredients!$B$11:$B$310, 0)), "")="", "", IFERROR(INDEX(Ingredients!$C$11:$C$310, MATCH($C34, Ingredients!$B$11:$B$310, 0)), "")))</f>
        <v/>
      </c>
      <c r="J34" s="73" t="str">
        <f>IF($B34="", "", IF(IFERROR(INDEX(Meals!$C$11:$C$260, MATCH($B34, Meals!$B$11:$B$260, 0)), "")="", "", IFERROR(INDEX(Meals!$C$11:$C$260, MATCH($B34, Meals!$B$11:$B$260, 0)), "")))</f>
        <v/>
      </c>
      <c r="K34" s="4"/>
      <c r="L34" s="72" t="str">
        <f t="shared" si="7"/>
        <v/>
      </c>
      <c r="M34" s="73" t="str">
        <f t="shared" si="8"/>
        <v/>
      </c>
      <c r="N34" s="4"/>
      <c r="O34" s="78" t="str">
        <f t="shared" si="9"/>
        <v/>
      </c>
      <c r="P34" s="79" t="str">
        <f t="shared" si="10"/>
        <v/>
      </c>
      <c r="Q34" s="4"/>
      <c r="R34" s="90" t="str">
        <f t="shared" si="11"/>
        <v/>
      </c>
      <c r="S34" s="4"/>
      <c r="V34" s="99" t="str">
        <f>IF(Meals!$B34="", "", Meals!$B34)</f>
        <v/>
      </c>
      <c r="W34" s="99" t="str">
        <f>IF(Ingredients!$B34="", "", Ingredients!$B34)</f>
        <v/>
      </c>
      <c r="Y34" s="18" t="str">
        <f t="shared" si="12"/>
        <v/>
      </c>
      <c r="AA34" s="18" t="str">
        <f t="shared" si="3"/>
        <v/>
      </c>
      <c r="AB34" s="18" t="str">
        <f t="shared" si="4"/>
        <v/>
      </c>
      <c r="AC34" s="18" t="str">
        <f t="shared" si="13"/>
        <v/>
      </c>
      <c r="AD34" s="18" t="str">
        <f t="shared" si="13"/>
        <v/>
      </c>
      <c r="AE34" s="18" t="str">
        <f t="shared" si="14"/>
        <v/>
      </c>
      <c r="AG34" s="95" t="str">
        <f>IF($C34="", "", IF(IFERROR(INDEX(Ingredients!C$11:C$310, MATCH($C34, Ingredients!$B$11:$B$310, 0)), "")="", "", IFERROR(INDEX(Ingredients!C$11:C$310, MATCH($C34, Ingredients!$B$11:$B$310, 0)), "")))</f>
        <v/>
      </c>
      <c r="AH34" s="105" t="str">
        <f>IF($C34="", "", IF(IFERROR(INDEX(Ingredients!D$11:D$310, MATCH($C34, Ingredients!$B$11:$B$310, 0)), "")="", "", IFERROR(INDEX(Ingredients!D$11:D$310, MATCH($C34, Ingredients!$B$11:$B$310, 0)), "")))</f>
        <v/>
      </c>
      <c r="AI34" s="106" t="str">
        <f>IF($C34="", "", IF(IFERROR(INDEX(Ingredients!E$11:E$310, MATCH($C34, Ingredients!$B$11:$B$310, 0)), "")="", "", IFERROR(INDEX(Ingredients!E$11:E$310, MATCH($C34, Ingredients!$B$11:$B$310, 0)), "")))</f>
        <v/>
      </c>
      <c r="AJ34" s="108" t="str">
        <f>IF($C34="", "", IF(IFERROR(INDEX(Ingredients!F$11:F$310, MATCH($C34, Ingredients!$B$11:$B$310, 0)), "")="", "", IFERROR(INDEX(Ingredients!F$11:F$310, MATCH($C34, Ingredients!$B$11:$B$310, 0)), "")))</f>
        <v/>
      </c>
      <c r="AK34" s="106" t="str">
        <f>IF($C34="", "", IF(IFERROR(INDEX(Ingredients!G$11:G$310, MATCH($C34, Ingredients!$B$11:$B$310, 0)), "")="", "", IFERROR(INDEX(Ingredients!G$11:G$310, MATCH($C34, Ingredients!$B$11:$B$310, 0)), "")))</f>
        <v/>
      </c>
      <c r="AL34" s="79" t="str">
        <f>IF($C34="", "", IF(IFERROR(INDEX(Ingredients!H$11:H$310, MATCH($C34, Ingredients!$B$11:$B$310, 0)), "")="", "", IFERROR(INDEX(Ingredients!H$11:H$310, MATCH($C34, Ingredients!$B$11:$B$310, 0)), "")))</f>
        <v/>
      </c>
      <c r="AN34" s="83" t="str">
        <f t="shared" si="5"/>
        <v/>
      </c>
      <c r="AP34" s="114" t="str">
        <f t="shared" si="15"/>
        <v/>
      </c>
      <c r="AR34" s="117" t="str">
        <f>IF($C34="", "", IF(IFERROR(INDEX(Ingredients!$AI$11:$AI$310, MATCH($C34, Ingredients!$B$11:$B$310, 0)), "")="", "", IFERROR(INDEX(Ingredients!$AI$11:$AI$310, MATCH($C34, Ingredients!$B$11:$B$310, 0)), "")))</f>
        <v/>
      </c>
      <c r="AT34" s="120" t="str">
        <f t="shared" si="16"/>
        <v/>
      </c>
      <c r="AV34" s="90" t="str">
        <f t="shared" si="6"/>
        <v/>
      </c>
      <c r="AX34" s="90" t="str">
        <f>IF($AV34="", "", COUNTIF($AV$11:$AV$5010, "&lt;"&amp;$AV34)+1+COUNTIF($AV$11:$AV34, $AV34)-1)</f>
        <v/>
      </c>
      <c r="AZ34" s="111" t="str">
        <f>IF($B34="", "", SUMIF('Shopping List'!$AV$11:$AV$25, $B34, 'Shopping List'!$BN$11:$BN$25))</f>
        <v/>
      </c>
      <c r="BB34" s="117" t="str">
        <f t="shared" si="17"/>
        <v/>
      </c>
    </row>
    <row r="35" spans="1:54" x14ac:dyDescent="0.25">
      <c r="A35" s="4"/>
      <c r="B35" s="37"/>
      <c r="C35" s="124"/>
      <c r="D35" s="39"/>
      <c r="E35" s="125"/>
      <c r="F35" s="48"/>
      <c r="G35" s="4"/>
      <c r="H35" s="4"/>
      <c r="I35" s="95" t="str">
        <f>IF($C35="", "", IF(IFERROR(INDEX(Ingredients!$C$11:$C$310, MATCH($C35, Ingredients!$B$11:$B$310, 0)), "")="", "", IFERROR(INDEX(Ingredients!$C$11:$C$310, MATCH($C35, Ingredients!$B$11:$B$310, 0)), "")))</f>
        <v/>
      </c>
      <c r="J35" s="73" t="str">
        <f>IF($B35="", "", IF(IFERROR(INDEX(Meals!$C$11:$C$260, MATCH($B35, Meals!$B$11:$B$260, 0)), "")="", "", IFERROR(INDEX(Meals!$C$11:$C$260, MATCH($B35, Meals!$B$11:$B$260, 0)), "")))</f>
        <v/>
      </c>
      <c r="K35" s="4"/>
      <c r="L35" s="72" t="str">
        <f t="shared" si="7"/>
        <v/>
      </c>
      <c r="M35" s="73" t="str">
        <f t="shared" si="8"/>
        <v/>
      </c>
      <c r="N35" s="4"/>
      <c r="O35" s="78" t="str">
        <f t="shared" si="9"/>
        <v/>
      </c>
      <c r="P35" s="79" t="str">
        <f t="shared" si="10"/>
        <v/>
      </c>
      <c r="Q35" s="4"/>
      <c r="R35" s="90" t="str">
        <f t="shared" si="11"/>
        <v/>
      </c>
      <c r="S35" s="4"/>
      <c r="V35" s="99" t="str">
        <f>IF(Meals!$B35="", "", Meals!$B35)</f>
        <v/>
      </c>
      <c r="W35" s="99" t="str">
        <f>IF(Ingredients!$B35="", "", Ingredients!$B35)</f>
        <v/>
      </c>
      <c r="Y35" s="18" t="str">
        <f t="shared" si="12"/>
        <v/>
      </c>
      <c r="AA35" s="18" t="str">
        <f t="shared" si="3"/>
        <v/>
      </c>
      <c r="AB35" s="18" t="str">
        <f t="shared" si="4"/>
        <v/>
      </c>
      <c r="AC35" s="18" t="str">
        <f t="shared" si="13"/>
        <v/>
      </c>
      <c r="AD35" s="18" t="str">
        <f t="shared" si="13"/>
        <v/>
      </c>
      <c r="AE35" s="18" t="str">
        <f t="shared" si="14"/>
        <v/>
      </c>
      <c r="AG35" s="95" t="str">
        <f>IF($C35="", "", IF(IFERROR(INDEX(Ingredients!C$11:C$310, MATCH($C35, Ingredients!$B$11:$B$310, 0)), "")="", "", IFERROR(INDEX(Ingredients!C$11:C$310, MATCH($C35, Ingredients!$B$11:$B$310, 0)), "")))</f>
        <v/>
      </c>
      <c r="AH35" s="105" t="str">
        <f>IF($C35="", "", IF(IFERROR(INDEX(Ingredients!D$11:D$310, MATCH($C35, Ingredients!$B$11:$B$310, 0)), "")="", "", IFERROR(INDEX(Ingredients!D$11:D$310, MATCH($C35, Ingredients!$B$11:$B$310, 0)), "")))</f>
        <v/>
      </c>
      <c r="AI35" s="106" t="str">
        <f>IF($C35="", "", IF(IFERROR(INDEX(Ingredients!E$11:E$310, MATCH($C35, Ingredients!$B$11:$B$310, 0)), "")="", "", IFERROR(INDEX(Ingredients!E$11:E$310, MATCH($C35, Ingredients!$B$11:$B$310, 0)), "")))</f>
        <v/>
      </c>
      <c r="AJ35" s="108" t="str">
        <f>IF($C35="", "", IF(IFERROR(INDEX(Ingredients!F$11:F$310, MATCH($C35, Ingredients!$B$11:$B$310, 0)), "")="", "", IFERROR(INDEX(Ingredients!F$11:F$310, MATCH($C35, Ingredients!$B$11:$B$310, 0)), "")))</f>
        <v/>
      </c>
      <c r="AK35" s="106" t="str">
        <f>IF($C35="", "", IF(IFERROR(INDEX(Ingredients!G$11:G$310, MATCH($C35, Ingredients!$B$11:$B$310, 0)), "")="", "", IFERROR(INDEX(Ingredients!G$11:G$310, MATCH($C35, Ingredients!$B$11:$B$310, 0)), "")))</f>
        <v/>
      </c>
      <c r="AL35" s="79" t="str">
        <f>IF($C35="", "", IF(IFERROR(INDEX(Ingredients!H$11:H$310, MATCH($C35, Ingredients!$B$11:$B$310, 0)), "")="", "", IFERROR(INDEX(Ingredients!H$11:H$310, MATCH($C35, Ingredients!$B$11:$B$310, 0)), "")))</f>
        <v/>
      </c>
      <c r="AN35" s="83" t="str">
        <f t="shared" si="5"/>
        <v/>
      </c>
      <c r="AP35" s="114" t="str">
        <f t="shared" si="15"/>
        <v/>
      </c>
      <c r="AR35" s="117" t="str">
        <f>IF($C35="", "", IF(IFERROR(INDEX(Ingredients!$AI$11:$AI$310, MATCH($C35, Ingredients!$B$11:$B$310, 0)), "")="", "", IFERROR(INDEX(Ingredients!$AI$11:$AI$310, MATCH($C35, Ingredients!$B$11:$B$310, 0)), "")))</f>
        <v/>
      </c>
      <c r="AT35" s="120" t="str">
        <f t="shared" si="16"/>
        <v/>
      </c>
      <c r="AV35" s="90" t="str">
        <f t="shared" si="6"/>
        <v/>
      </c>
      <c r="AX35" s="90" t="str">
        <f>IF($AV35="", "", COUNTIF($AV$11:$AV$5010, "&lt;"&amp;$AV35)+1+COUNTIF($AV$11:$AV35, $AV35)-1)</f>
        <v/>
      </c>
      <c r="AZ35" s="111" t="str">
        <f>IF($B35="", "", SUMIF('Shopping List'!$AV$11:$AV$25, $B35, 'Shopping List'!$BN$11:$BN$25))</f>
        <v/>
      </c>
      <c r="BB35" s="117" t="str">
        <f t="shared" si="17"/>
        <v/>
      </c>
    </row>
    <row r="36" spans="1:54" x14ac:dyDescent="0.25">
      <c r="A36" s="4"/>
      <c r="B36" s="37"/>
      <c r="C36" s="124"/>
      <c r="D36" s="39"/>
      <c r="E36" s="125"/>
      <c r="F36" s="48"/>
      <c r="G36" s="4"/>
      <c r="H36" s="4"/>
      <c r="I36" s="95" t="str">
        <f>IF($C36="", "", IF(IFERROR(INDEX(Ingredients!$C$11:$C$310, MATCH($C36, Ingredients!$B$11:$B$310, 0)), "")="", "", IFERROR(INDEX(Ingredients!$C$11:$C$310, MATCH($C36, Ingredients!$B$11:$B$310, 0)), "")))</f>
        <v/>
      </c>
      <c r="J36" s="73" t="str">
        <f>IF($B36="", "", IF(IFERROR(INDEX(Meals!$C$11:$C$260, MATCH($B36, Meals!$B$11:$B$260, 0)), "")="", "", IFERROR(INDEX(Meals!$C$11:$C$260, MATCH($B36, Meals!$B$11:$B$260, 0)), "")))</f>
        <v/>
      </c>
      <c r="K36" s="4"/>
      <c r="L36" s="72" t="str">
        <f t="shared" si="7"/>
        <v/>
      </c>
      <c r="M36" s="73" t="str">
        <f t="shared" si="8"/>
        <v/>
      </c>
      <c r="N36" s="4"/>
      <c r="O36" s="78" t="str">
        <f t="shared" si="9"/>
        <v/>
      </c>
      <c r="P36" s="79" t="str">
        <f t="shared" si="10"/>
        <v/>
      </c>
      <c r="Q36" s="4"/>
      <c r="R36" s="90" t="str">
        <f t="shared" si="11"/>
        <v/>
      </c>
      <c r="S36" s="4"/>
      <c r="V36" s="99" t="str">
        <f>IF(Meals!$B36="", "", Meals!$B36)</f>
        <v/>
      </c>
      <c r="W36" s="99" t="str">
        <f>IF(Ingredients!$B36="", "", Ingredients!$B36)</f>
        <v/>
      </c>
      <c r="Y36" s="18" t="str">
        <f t="shared" si="12"/>
        <v/>
      </c>
      <c r="AA36" s="18" t="str">
        <f t="shared" si="3"/>
        <v/>
      </c>
      <c r="AB36" s="18" t="str">
        <f t="shared" si="4"/>
        <v/>
      </c>
      <c r="AC36" s="18" t="str">
        <f t="shared" si="13"/>
        <v/>
      </c>
      <c r="AD36" s="18" t="str">
        <f t="shared" si="13"/>
        <v/>
      </c>
      <c r="AE36" s="18" t="str">
        <f t="shared" si="14"/>
        <v/>
      </c>
      <c r="AG36" s="95" t="str">
        <f>IF($C36="", "", IF(IFERROR(INDEX(Ingredients!C$11:C$310, MATCH($C36, Ingredients!$B$11:$B$310, 0)), "")="", "", IFERROR(INDEX(Ingredients!C$11:C$310, MATCH($C36, Ingredients!$B$11:$B$310, 0)), "")))</f>
        <v/>
      </c>
      <c r="AH36" s="105" t="str">
        <f>IF($C36="", "", IF(IFERROR(INDEX(Ingredients!D$11:D$310, MATCH($C36, Ingredients!$B$11:$B$310, 0)), "")="", "", IFERROR(INDEX(Ingredients!D$11:D$310, MATCH($C36, Ingredients!$B$11:$B$310, 0)), "")))</f>
        <v/>
      </c>
      <c r="AI36" s="106" t="str">
        <f>IF($C36="", "", IF(IFERROR(INDEX(Ingredients!E$11:E$310, MATCH($C36, Ingredients!$B$11:$B$310, 0)), "")="", "", IFERROR(INDEX(Ingredients!E$11:E$310, MATCH($C36, Ingredients!$B$11:$B$310, 0)), "")))</f>
        <v/>
      </c>
      <c r="AJ36" s="108" t="str">
        <f>IF($C36="", "", IF(IFERROR(INDEX(Ingredients!F$11:F$310, MATCH($C36, Ingredients!$B$11:$B$310, 0)), "")="", "", IFERROR(INDEX(Ingredients!F$11:F$310, MATCH($C36, Ingredients!$B$11:$B$310, 0)), "")))</f>
        <v/>
      </c>
      <c r="AK36" s="106" t="str">
        <f>IF($C36="", "", IF(IFERROR(INDEX(Ingredients!G$11:G$310, MATCH($C36, Ingredients!$B$11:$B$310, 0)), "")="", "", IFERROR(INDEX(Ingredients!G$11:G$310, MATCH($C36, Ingredients!$B$11:$B$310, 0)), "")))</f>
        <v/>
      </c>
      <c r="AL36" s="79" t="str">
        <f>IF($C36="", "", IF(IFERROR(INDEX(Ingredients!H$11:H$310, MATCH($C36, Ingredients!$B$11:$B$310, 0)), "")="", "", IFERROR(INDEX(Ingredients!H$11:H$310, MATCH($C36, Ingredients!$B$11:$B$310, 0)), "")))</f>
        <v/>
      </c>
      <c r="AN36" s="83" t="str">
        <f t="shared" si="5"/>
        <v/>
      </c>
      <c r="AP36" s="114" t="str">
        <f t="shared" si="15"/>
        <v/>
      </c>
      <c r="AR36" s="117" t="str">
        <f>IF($C36="", "", IF(IFERROR(INDEX(Ingredients!$AI$11:$AI$310, MATCH($C36, Ingredients!$B$11:$B$310, 0)), "")="", "", IFERROR(INDEX(Ingredients!$AI$11:$AI$310, MATCH($C36, Ingredients!$B$11:$B$310, 0)), "")))</f>
        <v/>
      </c>
      <c r="AT36" s="120" t="str">
        <f t="shared" si="16"/>
        <v/>
      </c>
      <c r="AV36" s="90" t="str">
        <f t="shared" si="6"/>
        <v/>
      </c>
      <c r="AX36" s="90" t="str">
        <f>IF($AV36="", "", COUNTIF($AV$11:$AV$5010, "&lt;"&amp;$AV36)+1+COUNTIF($AV$11:$AV36, $AV36)-1)</f>
        <v/>
      </c>
      <c r="AZ36" s="111" t="str">
        <f>IF($B36="", "", SUMIF('Shopping List'!$AV$11:$AV$25, $B36, 'Shopping List'!$BN$11:$BN$25))</f>
        <v/>
      </c>
      <c r="BB36" s="117" t="str">
        <f t="shared" si="17"/>
        <v/>
      </c>
    </row>
    <row r="37" spans="1:54" x14ac:dyDescent="0.25">
      <c r="A37" s="4"/>
      <c r="B37" s="37"/>
      <c r="C37" s="124"/>
      <c r="D37" s="39"/>
      <c r="E37" s="125"/>
      <c r="F37" s="48"/>
      <c r="G37" s="4"/>
      <c r="H37" s="4"/>
      <c r="I37" s="95" t="str">
        <f>IF($C37="", "", IF(IFERROR(INDEX(Ingredients!$C$11:$C$310, MATCH($C37, Ingredients!$B$11:$B$310, 0)), "")="", "", IFERROR(INDEX(Ingredients!$C$11:$C$310, MATCH($C37, Ingredients!$B$11:$B$310, 0)), "")))</f>
        <v/>
      </c>
      <c r="J37" s="73" t="str">
        <f>IF($B37="", "", IF(IFERROR(INDEX(Meals!$C$11:$C$260, MATCH($B37, Meals!$B$11:$B$260, 0)), "")="", "", IFERROR(INDEX(Meals!$C$11:$C$260, MATCH($B37, Meals!$B$11:$B$260, 0)), "")))</f>
        <v/>
      </c>
      <c r="K37" s="4"/>
      <c r="L37" s="72" t="str">
        <f t="shared" si="7"/>
        <v/>
      </c>
      <c r="M37" s="73" t="str">
        <f t="shared" si="8"/>
        <v/>
      </c>
      <c r="N37" s="4"/>
      <c r="O37" s="78" t="str">
        <f t="shared" si="9"/>
        <v/>
      </c>
      <c r="P37" s="79" t="str">
        <f t="shared" si="10"/>
        <v/>
      </c>
      <c r="Q37" s="4"/>
      <c r="R37" s="90" t="str">
        <f t="shared" si="11"/>
        <v/>
      </c>
      <c r="S37" s="4"/>
      <c r="V37" s="99" t="str">
        <f>IF(Meals!$B37="", "", Meals!$B37)</f>
        <v/>
      </c>
      <c r="W37" s="99" t="str">
        <f>IF(Ingredients!$B37="", "", Ingredients!$B37)</f>
        <v/>
      </c>
      <c r="Y37" s="18" t="str">
        <f t="shared" si="12"/>
        <v/>
      </c>
      <c r="AA37" s="18" t="str">
        <f t="shared" si="3"/>
        <v/>
      </c>
      <c r="AB37" s="18" t="str">
        <f t="shared" si="4"/>
        <v/>
      </c>
      <c r="AC37" s="18" t="str">
        <f t="shared" si="13"/>
        <v/>
      </c>
      <c r="AD37" s="18" t="str">
        <f t="shared" si="13"/>
        <v/>
      </c>
      <c r="AE37" s="18" t="str">
        <f t="shared" si="14"/>
        <v/>
      </c>
      <c r="AG37" s="95" t="str">
        <f>IF($C37="", "", IF(IFERROR(INDEX(Ingredients!C$11:C$310, MATCH($C37, Ingredients!$B$11:$B$310, 0)), "")="", "", IFERROR(INDEX(Ingredients!C$11:C$310, MATCH($C37, Ingredients!$B$11:$B$310, 0)), "")))</f>
        <v/>
      </c>
      <c r="AH37" s="105" t="str">
        <f>IF($C37="", "", IF(IFERROR(INDEX(Ingredients!D$11:D$310, MATCH($C37, Ingredients!$B$11:$B$310, 0)), "")="", "", IFERROR(INDEX(Ingredients!D$11:D$310, MATCH($C37, Ingredients!$B$11:$B$310, 0)), "")))</f>
        <v/>
      </c>
      <c r="AI37" s="106" t="str">
        <f>IF($C37="", "", IF(IFERROR(INDEX(Ingredients!E$11:E$310, MATCH($C37, Ingredients!$B$11:$B$310, 0)), "")="", "", IFERROR(INDEX(Ingredients!E$11:E$310, MATCH($C37, Ingredients!$B$11:$B$310, 0)), "")))</f>
        <v/>
      </c>
      <c r="AJ37" s="108" t="str">
        <f>IF($C37="", "", IF(IFERROR(INDEX(Ingredients!F$11:F$310, MATCH($C37, Ingredients!$B$11:$B$310, 0)), "")="", "", IFERROR(INDEX(Ingredients!F$11:F$310, MATCH($C37, Ingredients!$B$11:$B$310, 0)), "")))</f>
        <v/>
      </c>
      <c r="AK37" s="106" t="str">
        <f>IF($C37="", "", IF(IFERROR(INDEX(Ingredients!G$11:G$310, MATCH($C37, Ingredients!$B$11:$B$310, 0)), "")="", "", IFERROR(INDEX(Ingredients!G$11:G$310, MATCH($C37, Ingredients!$B$11:$B$310, 0)), "")))</f>
        <v/>
      </c>
      <c r="AL37" s="79" t="str">
        <f>IF($C37="", "", IF(IFERROR(INDEX(Ingredients!H$11:H$310, MATCH($C37, Ingredients!$B$11:$B$310, 0)), "")="", "", IFERROR(INDEX(Ingredients!H$11:H$310, MATCH($C37, Ingredients!$B$11:$B$310, 0)), "")))</f>
        <v/>
      </c>
      <c r="AN37" s="83" t="str">
        <f t="shared" si="5"/>
        <v/>
      </c>
      <c r="AP37" s="114" t="str">
        <f t="shared" si="15"/>
        <v/>
      </c>
      <c r="AR37" s="117" t="str">
        <f>IF($C37="", "", IF(IFERROR(INDEX(Ingredients!$AI$11:$AI$310, MATCH($C37, Ingredients!$B$11:$B$310, 0)), "")="", "", IFERROR(INDEX(Ingredients!$AI$11:$AI$310, MATCH($C37, Ingredients!$B$11:$B$310, 0)), "")))</f>
        <v/>
      </c>
      <c r="AT37" s="120" t="str">
        <f t="shared" si="16"/>
        <v/>
      </c>
      <c r="AV37" s="90" t="str">
        <f t="shared" si="6"/>
        <v/>
      </c>
      <c r="AX37" s="90" t="str">
        <f>IF($AV37="", "", COUNTIF($AV$11:$AV$5010, "&lt;"&amp;$AV37)+1+COUNTIF($AV$11:$AV37, $AV37)-1)</f>
        <v/>
      </c>
      <c r="AZ37" s="111" t="str">
        <f>IF($B37="", "", SUMIF('Shopping List'!$AV$11:$AV$25, $B37, 'Shopping List'!$BN$11:$BN$25))</f>
        <v/>
      </c>
      <c r="BB37" s="117" t="str">
        <f t="shared" si="17"/>
        <v/>
      </c>
    </row>
    <row r="38" spans="1:54" x14ac:dyDescent="0.25">
      <c r="A38" s="4"/>
      <c r="B38" s="37"/>
      <c r="C38" s="124"/>
      <c r="D38" s="39"/>
      <c r="E38" s="125"/>
      <c r="F38" s="48"/>
      <c r="G38" s="4"/>
      <c r="H38" s="4"/>
      <c r="I38" s="95" t="str">
        <f>IF($C38="", "", IF(IFERROR(INDEX(Ingredients!$C$11:$C$310, MATCH($C38, Ingredients!$B$11:$B$310, 0)), "")="", "", IFERROR(INDEX(Ingredients!$C$11:$C$310, MATCH($C38, Ingredients!$B$11:$B$310, 0)), "")))</f>
        <v/>
      </c>
      <c r="J38" s="73" t="str">
        <f>IF($B38="", "", IF(IFERROR(INDEX(Meals!$C$11:$C$260, MATCH($B38, Meals!$B$11:$B$260, 0)), "")="", "", IFERROR(INDEX(Meals!$C$11:$C$260, MATCH($B38, Meals!$B$11:$B$260, 0)), "")))</f>
        <v/>
      </c>
      <c r="K38" s="4"/>
      <c r="L38" s="72" t="str">
        <f t="shared" si="7"/>
        <v/>
      </c>
      <c r="M38" s="73" t="str">
        <f t="shared" si="8"/>
        <v/>
      </c>
      <c r="N38" s="4"/>
      <c r="O38" s="78" t="str">
        <f t="shared" si="9"/>
        <v/>
      </c>
      <c r="P38" s="79" t="str">
        <f t="shared" si="10"/>
        <v/>
      </c>
      <c r="Q38" s="4"/>
      <c r="R38" s="90" t="str">
        <f t="shared" si="11"/>
        <v/>
      </c>
      <c r="S38" s="4"/>
      <c r="V38" s="99" t="str">
        <f>IF(Meals!$B38="", "", Meals!$B38)</f>
        <v/>
      </c>
      <c r="W38" s="99" t="str">
        <f>IF(Ingredients!$B38="", "", Ingredients!$B38)</f>
        <v/>
      </c>
      <c r="Y38" s="18" t="str">
        <f t="shared" si="12"/>
        <v/>
      </c>
      <c r="AA38" s="18" t="str">
        <f t="shared" si="3"/>
        <v/>
      </c>
      <c r="AB38" s="18" t="str">
        <f t="shared" si="4"/>
        <v/>
      </c>
      <c r="AC38" s="18" t="str">
        <f t="shared" si="13"/>
        <v/>
      </c>
      <c r="AD38" s="18" t="str">
        <f t="shared" si="13"/>
        <v/>
      </c>
      <c r="AE38" s="18" t="str">
        <f t="shared" si="14"/>
        <v/>
      </c>
      <c r="AG38" s="95" t="str">
        <f>IF($C38="", "", IF(IFERROR(INDEX(Ingredients!C$11:C$310, MATCH($C38, Ingredients!$B$11:$B$310, 0)), "")="", "", IFERROR(INDEX(Ingredients!C$11:C$310, MATCH($C38, Ingredients!$B$11:$B$310, 0)), "")))</f>
        <v/>
      </c>
      <c r="AH38" s="105" t="str">
        <f>IF($C38="", "", IF(IFERROR(INDEX(Ingredients!D$11:D$310, MATCH($C38, Ingredients!$B$11:$B$310, 0)), "")="", "", IFERROR(INDEX(Ingredients!D$11:D$310, MATCH($C38, Ingredients!$B$11:$B$310, 0)), "")))</f>
        <v/>
      </c>
      <c r="AI38" s="106" t="str">
        <f>IF($C38="", "", IF(IFERROR(INDEX(Ingredients!E$11:E$310, MATCH($C38, Ingredients!$B$11:$B$310, 0)), "")="", "", IFERROR(INDEX(Ingredients!E$11:E$310, MATCH($C38, Ingredients!$B$11:$B$310, 0)), "")))</f>
        <v/>
      </c>
      <c r="AJ38" s="108" t="str">
        <f>IF($C38="", "", IF(IFERROR(INDEX(Ingredients!F$11:F$310, MATCH($C38, Ingredients!$B$11:$B$310, 0)), "")="", "", IFERROR(INDEX(Ingredients!F$11:F$310, MATCH($C38, Ingredients!$B$11:$B$310, 0)), "")))</f>
        <v/>
      </c>
      <c r="AK38" s="106" t="str">
        <f>IF($C38="", "", IF(IFERROR(INDEX(Ingredients!G$11:G$310, MATCH($C38, Ingredients!$B$11:$B$310, 0)), "")="", "", IFERROR(INDEX(Ingredients!G$11:G$310, MATCH($C38, Ingredients!$B$11:$B$310, 0)), "")))</f>
        <v/>
      </c>
      <c r="AL38" s="79" t="str">
        <f>IF($C38="", "", IF(IFERROR(INDEX(Ingredients!H$11:H$310, MATCH($C38, Ingredients!$B$11:$B$310, 0)), "")="", "", IFERROR(INDEX(Ingredients!H$11:H$310, MATCH($C38, Ingredients!$B$11:$B$310, 0)), "")))</f>
        <v/>
      </c>
      <c r="AN38" s="83" t="str">
        <f t="shared" si="5"/>
        <v/>
      </c>
      <c r="AP38" s="114" t="str">
        <f t="shared" si="15"/>
        <v/>
      </c>
      <c r="AR38" s="117" t="str">
        <f>IF($C38="", "", IF(IFERROR(INDEX(Ingredients!$AI$11:$AI$310, MATCH($C38, Ingredients!$B$11:$B$310, 0)), "")="", "", IFERROR(INDEX(Ingredients!$AI$11:$AI$310, MATCH($C38, Ingredients!$B$11:$B$310, 0)), "")))</f>
        <v/>
      </c>
      <c r="AT38" s="120" t="str">
        <f t="shared" si="16"/>
        <v/>
      </c>
      <c r="AV38" s="90" t="str">
        <f t="shared" si="6"/>
        <v/>
      </c>
      <c r="AX38" s="90" t="str">
        <f>IF($AV38="", "", COUNTIF($AV$11:$AV$5010, "&lt;"&amp;$AV38)+1+COUNTIF($AV$11:$AV38, $AV38)-1)</f>
        <v/>
      </c>
      <c r="AZ38" s="111" t="str">
        <f>IF($B38="", "", SUMIF('Shopping List'!$AV$11:$AV$25, $B38, 'Shopping List'!$BN$11:$BN$25))</f>
        <v/>
      </c>
      <c r="BB38" s="117" t="str">
        <f t="shared" si="17"/>
        <v/>
      </c>
    </row>
    <row r="39" spans="1:54" x14ac:dyDescent="0.25">
      <c r="A39" s="4"/>
      <c r="B39" s="37"/>
      <c r="C39" s="124"/>
      <c r="D39" s="39"/>
      <c r="E39" s="125"/>
      <c r="F39" s="48"/>
      <c r="G39" s="4"/>
      <c r="H39" s="4"/>
      <c r="I39" s="95" t="str">
        <f>IF($C39="", "", IF(IFERROR(INDEX(Ingredients!$C$11:$C$310, MATCH($C39, Ingredients!$B$11:$B$310, 0)), "")="", "", IFERROR(INDEX(Ingredients!$C$11:$C$310, MATCH($C39, Ingredients!$B$11:$B$310, 0)), "")))</f>
        <v/>
      </c>
      <c r="J39" s="73" t="str">
        <f>IF($B39="", "", IF(IFERROR(INDEX(Meals!$C$11:$C$260, MATCH($B39, Meals!$B$11:$B$260, 0)), "")="", "", IFERROR(INDEX(Meals!$C$11:$C$260, MATCH($B39, Meals!$B$11:$B$260, 0)), "")))</f>
        <v/>
      </c>
      <c r="K39" s="4"/>
      <c r="L39" s="72" t="str">
        <f t="shared" si="7"/>
        <v/>
      </c>
      <c r="M39" s="73" t="str">
        <f t="shared" si="8"/>
        <v/>
      </c>
      <c r="N39" s="4"/>
      <c r="O39" s="78" t="str">
        <f t="shared" si="9"/>
        <v/>
      </c>
      <c r="P39" s="79" t="str">
        <f t="shared" si="10"/>
        <v/>
      </c>
      <c r="Q39" s="4"/>
      <c r="R39" s="90" t="str">
        <f t="shared" si="11"/>
        <v/>
      </c>
      <c r="S39" s="4"/>
      <c r="V39" s="99" t="str">
        <f>IF(Meals!$B39="", "", Meals!$B39)</f>
        <v/>
      </c>
      <c r="W39" s="99" t="str">
        <f>IF(Ingredients!$B39="", "", Ingredients!$B39)</f>
        <v/>
      </c>
      <c r="Y39" s="18" t="str">
        <f t="shared" si="12"/>
        <v/>
      </c>
      <c r="AA39" s="18" t="str">
        <f t="shared" si="3"/>
        <v/>
      </c>
      <c r="AB39" s="18" t="str">
        <f t="shared" si="4"/>
        <v/>
      </c>
      <c r="AC39" s="18" t="str">
        <f t="shared" si="13"/>
        <v/>
      </c>
      <c r="AD39" s="18" t="str">
        <f t="shared" si="13"/>
        <v/>
      </c>
      <c r="AE39" s="18" t="str">
        <f t="shared" si="14"/>
        <v/>
      </c>
      <c r="AG39" s="95" t="str">
        <f>IF($C39="", "", IF(IFERROR(INDEX(Ingredients!C$11:C$310, MATCH($C39, Ingredients!$B$11:$B$310, 0)), "")="", "", IFERROR(INDEX(Ingredients!C$11:C$310, MATCH($C39, Ingredients!$B$11:$B$310, 0)), "")))</f>
        <v/>
      </c>
      <c r="AH39" s="105" t="str">
        <f>IF($C39="", "", IF(IFERROR(INDEX(Ingredients!D$11:D$310, MATCH($C39, Ingredients!$B$11:$B$310, 0)), "")="", "", IFERROR(INDEX(Ingredients!D$11:D$310, MATCH($C39, Ingredients!$B$11:$B$310, 0)), "")))</f>
        <v/>
      </c>
      <c r="AI39" s="106" t="str">
        <f>IF($C39="", "", IF(IFERROR(INDEX(Ingredients!E$11:E$310, MATCH($C39, Ingredients!$B$11:$B$310, 0)), "")="", "", IFERROR(INDEX(Ingredients!E$11:E$310, MATCH($C39, Ingredients!$B$11:$B$310, 0)), "")))</f>
        <v/>
      </c>
      <c r="AJ39" s="108" t="str">
        <f>IF($C39="", "", IF(IFERROR(INDEX(Ingredients!F$11:F$310, MATCH($C39, Ingredients!$B$11:$B$310, 0)), "")="", "", IFERROR(INDEX(Ingredients!F$11:F$310, MATCH($C39, Ingredients!$B$11:$B$310, 0)), "")))</f>
        <v/>
      </c>
      <c r="AK39" s="106" t="str">
        <f>IF($C39="", "", IF(IFERROR(INDEX(Ingredients!G$11:G$310, MATCH($C39, Ingredients!$B$11:$B$310, 0)), "")="", "", IFERROR(INDEX(Ingredients!G$11:G$310, MATCH($C39, Ingredients!$B$11:$B$310, 0)), "")))</f>
        <v/>
      </c>
      <c r="AL39" s="79" t="str">
        <f>IF($C39="", "", IF(IFERROR(INDEX(Ingredients!H$11:H$310, MATCH($C39, Ingredients!$B$11:$B$310, 0)), "")="", "", IFERROR(INDEX(Ingredients!H$11:H$310, MATCH($C39, Ingredients!$B$11:$B$310, 0)), "")))</f>
        <v/>
      </c>
      <c r="AN39" s="83" t="str">
        <f t="shared" si="5"/>
        <v/>
      </c>
      <c r="AP39" s="114" t="str">
        <f t="shared" si="15"/>
        <v/>
      </c>
      <c r="AR39" s="117" t="str">
        <f>IF($C39="", "", IF(IFERROR(INDEX(Ingredients!$AI$11:$AI$310, MATCH($C39, Ingredients!$B$11:$B$310, 0)), "")="", "", IFERROR(INDEX(Ingredients!$AI$11:$AI$310, MATCH($C39, Ingredients!$B$11:$B$310, 0)), "")))</f>
        <v/>
      </c>
      <c r="AT39" s="120" t="str">
        <f t="shared" si="16"/>
        <v/>
      </c>
      <c r="AV39" s="90" t="str">
        <f t="shared" si="6"/>
        <v/>
      </c>
      <c r="AX39" s="90" t="str">
        <f>IF($AV39="", "", COUNTIF($AV$11:$AV$5010, "&lt;"&amp;$AV39)+1+COUNTIF($AV$11:$AV39, $AV39)-1)</f>
        <v/>
      </c>
      <c r="AZ39" s="111" t="str">
        <f>IF($B39="", "", SUMIF('Shopping List'!$AV$11:$AV$25, $B39, 'Shopping List'!$BN$11:$BN$25))</f>
        <v/>
      </c>
      <c r="BB39" s="117" t="str">
        <f t="shared" si="17"/>
        <v/>
      </c>
    </row>
    <row r="40" spans="1:54" x14ac:dyDescent="0.25">
      <c r="A40" s="4"/>
      <c r="B40" s="37"/>
      <c r="C40" s="124"/>
      <c r="D40" s="39"/>
      <c r="E40" s="125"/>
      <c r="F40" s="48"/>
      <c r="G40" s="4"/>
      <c r="H40" s="4"/>
      <c r="I40" s="95" t="str">
        <f>IF($C40="", "", IF(IFERROR(INDEX(Ingredients!$C$11:$C$310, MATCH($C40, Ingredients!$B$11:$B$310, 0)), "")="", "", IFERROR(INDEX(Ingredients!$C$11:$C$310, MATCH($C40, Ingredients!$B$11:$B$310, 0)), "")))</f>
        <v/>
      </c>
      <c r="J40" s="73" t="str">
        <f>IF($B40="", "", IF(IFERROR(INDEX(Meals!$C$11:$C$260, MATCH($B40, Meals!$B$11:$B$260, 0)), "")="", "", IFERROR(INDEX(Meals!$C$11:$C$260, MATCH($B40, Meals!$B$11:$B$260, 0)), "")))</f>
        <v/>
      </c>
      <c r="K40" s="4"/>
      <c r="L40" s="72" t="str">
        <f t="shared" si="7"/>
        <v/>
      </c>
      <c r="M40" s="73" t="str">
        <f t="shared" si="8"/>
        <v/>
      </c>
      <c r="N40" s="4"/>
      <c r="O40" s="78" t="str">
        <f t="shared" si="9"/>
        <v/>
      </c>
      <c r="P40" s="79" t="str">
        <f t="shared" si="10"/>
        <v/>
      </c>
      <c r="Q40" s="4"/>
      <c r="R40" s="90" t="str">
        <f t="shared" si="11"/>
        <v/>
      </c>
      <c r="S40" s="4"/>
      <c r="V40" s="99" t="str">
        <f>IF(Meals!$B40="", "", Meals!$B40)</f>
        <v/>
      </c>
      <c r="W40" s="99" t="str">
        <f>IF(Ingredients!$B40="", "", Ingredients!$B40)</f>
        <v/>
      </c>
      <c r="Y40" s="18" t="str">
        <f t="shared" si="12"/>
        <v/>
      </c>
      <c r="AA40" s="18" t="str">
        <f t="shared" si="3"/>
        <v/>
      </c>
      <c r="AB40" s="18" t="str">
        <f t="shared" si="4"/>
        <v/>
      </c>
      <c r="AC40" s="18" t="str">
        <f t="shared" si="13"/>
        <v/>
      </c>
      <c r="AD40" s="18" t="str">
        <f t="shared" si="13"/>
        <v/>
      </c>
      <c r="AE40" s="18" t="str">
        <f t="shared" si="14"/>
        <v/>
      </c>
      <c r="AG40" s="95" t="str">
        <f>IF($C40="", "", IF(IFERROR(INDEX(Ingredients!C$11:C$310, MATCH($C40, Ingredients!$B$11:$B$310, 0)), "")="", "", IFERROR(INDEX(Ingredients!C$11:C$310, MATCH($C40, Ingredients!$B$11:$B$310, 0)), "")))</f>
        <v/>
      </c>
      <c r="AH40" s="105" t="str">
        <f>IF($C40="", "", IF(IFERROR(INDEX(Ingredients!D$11:D$310, MATCH($C40, Ingredients!$B$11:$B$310, 0)), "")="", "", IFERROR(INDEX(Ingredients!D$11:D$310, MATCH($C40, Ingredients!$B$11:$B$310, 0)), "")))</f>
        <v/>
      </c>
      <c r="AI40" s="106" t="str">
        <f>IF($C40="", "", IF(IFERROR(INDEX(Ingredients!E$11:E$310, MATCH($C40, Ingredients!$B$11:$B$310, 0)), "")="", "", IFERROR(INDEX(Ingredients!E$11:E$310, MATCH($C40, Ingredients!$B$11:$B$310, 0)), "")))</f>
        <v/>
      </c>
      <c r="AJ40" s="108" t="str">
        <f>IF($C40="", "", IF(IFERROR(INDEX(Ingredients!F$11:F$310, MATCH($C40, Ingredients!$B$11:$B$310, 0)), "")="", "", IFERROR(INDEX(Ingredients!F$11:F$310, MATCH($C40, Ingredients!$B$11:$B$310, 0)), "")))</f>
        <v/>
      </c>
      <c r="AK40" s="106" t="str">
        <f>IF($C40="", "", IF(IFERROR(INDEX(Ingredients!G$11:G$310, MATCH($C40, Ingredients!$B$11:$B$310, 0)), "")="", "", IFERROR(INDEX(Ingredients!G$11:G$310, MATCH($C40, Ingredients!$B$11:$B$310, 0)), "")))</f>
        <v/>
      </c>
      <c r="AL40" s="79" t="str">
        <f>IF($C40="", "", IF(IFERROR(INDEX(Ingredients!H$11:H$310, MATCH($C40, Ingredients!$B$11:$B$310, 0)), "")="", "", IFERROR(INDEX(Ingredients!H$11:H$310, MATCH($C40, Ingredients!$B$11:$B$310, 0)), "")))</f>
        <v/>
      </c>
      <c r="AN40" s="83" t="str">
        <f t="shared" si="5"/>
        <v/>
      </c>
      <c r="AP40" s="114" t="str">
        <f t="shared" si="15"/>
        <v/>
      </c>
      <c r="AR40" s="117" t="str">
        <f>IF($C40="", "", IF(IFERROR(INDEX(Ingredients!$AI$11:$AI$310, MATCH($C40, Ingredients!$B$11:$B$310, 0)), "")="", "", IFERROR(INDEX(Ingredients!$AI$11:$AI$310, MATCH($C40, Ingredients!$B$11:$B$310, 0)), "")))</f>
        <v/>
      </c>
      <c r="AT40" s="120" t="str">
        <f t="shared" si="16"/>
        <v/>
      </c>
      <c r="AV40" s="90" t="str">
        <f t="shared" si="6"/>
        <v/>
      </c>
      <c r="AX40" s="90" t="str">
        <f>IF($AV40="", "", COUNTIF($AV$11:$AV$5010, "&lt;"&amp;$AV40)+1+COUNTIF($AV$11:$AV40, $AV40)-1)</f>
        <v/>
      </c>
      <c r="AZ40" s="111" t="str">
        <f>IF($B40="", "", SUMIF('Shopping List'!$AV$11:$AV$25, $B40, 'Shopping List'!$BN$11:$BN$25))</f>
        <v/>
      </c>
      <c r="BB40" s="117" t="str">
        <f t="shared" si="17"/>
        <v/>
      </c>
    </row>
    <row r="41" spans="1:54" x14ac:dyDescent="0.25">
      <c r="A41" s="4"/>
      <c r="B41" s="37"/>
      <c r="C41" s="124"/>
      <c r="D41" s="39"/>
      <c r="E41" s="125"/>
      <c r="F41" s="48"/>
      <c r="G41" s="4"/>
      <c r="H41" s="4"/>
      <c r="I41" s="95" t="str">
        <f>IF($C41="", "", IF(IFERROR(INDEX(Ingredients!$C$11:$C$310, MATCH($C41, Ingredients!$B$11:$B$310, 0)), "")="", "", IFERROR(INDEX(Ingredients!$C$11:$C$310, MATCH($C41, Ingredients!$B$11:$B$310, 0)), "")))</f>
        <v/>
      </c>
      <c r="J41" s="73" t="str">
        <f>IF($B41="", "", IF(IFERROR(INDEX(Meals!$C$11:$C$260, MATCH($B41, Meals!$B$11:$B$260, 0)), "")="", "", IFERROR(INDEX(Meals!$C$11:$C$260, MATCH($B41, Meals!$B$11:$B$260, 0)), "")))</f>
        <v/>
      </c>
      <c r="K41" s="4"/>
      <c r="L41" s="72" t="str">
        <f t="shared" si="7"/>
        <v/>
      </c>
      <c r="M41" s="73" t="str">
        <f t="shared" si="8"/>
        <v/>
      </c>
      <c r="N41" s="4"/>
      <c r="O41" s="78" t="str">
        <f t="shared" si="9"/>
        <v/>
      </c>
      <c r="P41" s="79" t="str">
        <f t="shared" si="10"/>
        <v/>
      </c>
      <c r="Q41" s="4"/>
      <c r="R41" s="90" t="str">
        <f t="shared" si="11"/>
        <v/>
      </c>
      <c r="S41" s="4"/>
      <c r="V41" s="99" t="str">
        <f>IF(Meals!$B41="", "", Meals!$B41)</f>
        <v/>
      </c>
      <c r="W41" s="99" t="str">
        <f>IF(Ingredients!$B41="", "", Ingredients!$B41)</f>
        <v/>
      </c>
      <c r="Y41" s="18" t="str">
        <f t="shared" si="12"/>
        <v/>
      </c>
      <c r="AA41" s="18" t="str">
        <f t="shared" si="3"/>
        <v/>
      </c>
      <c r="AB41" s="18" t="str">
        <f t="shared" si="4"/>
        <v/>
      </c>
      <c r="AC41" s="18" t="str">
        <f t="shared" si="13"/>
        <v/>
      </c>
      <c r="AD41" s="18" t="str">
        <f t="shared" si="13"/>
        <v/>
      </c>
      <c r="AE41" s="18" t="str">
        <f t="shared" si="14"/>
        <v/>
      </c>
      <c r="AG41" s="95" t="str">
        <f>IF($C41="", "", IF(IFERROR(INDEX(Ingredients!C$11:C$310, MATCH($C41, Ingredients!$B$11:$B$310, 0)), "")="", "", IFERROR(INDEX(Ingredients!C$11:C$310, MATCH($C41, Ingredients!$B$11:$B$310, 0)), "")))</f>
        <v/>
      </c>
      <c r="AH41" s="105" t="str">
        <f>IF($C41="", "", IF(IFERROR(INDEX(Ingredients!D$11:D$310, MATCH($C41, Ingredients!$B$11:$B$310, 0)), "")="", "", IFERROR(INDEX(Ingredients!D$11:D$310, MATCH($C41, Ingredients!$B$11:$B$310, 0)), "")))</f>
        <v/>
      </c>
      <c r="AI41" s="106" t="str">
        <f>IF($C41="", "", IF(IFERROR(INDEX(Ingredients!E$11:E$310, MATCH($C41, Ingredients!$B$11:$B$310, 0)), "")="", "", IFERROR(INDEX(Ingredients!E$11:E$310, MATCH($C41, Ingredients!$B$11:$B$310, 0)), "")))</f>
        <v/>
      </c>
      <c r="AJ41" s="108" t="str">
        <f>IF($C41="", "", IF(IFERROR(INDEX(Ingredients!F$11:F$310, MATCH($C41, Ingredients!$B$11:$B$310, 0)), "")="", "", IFERROR(INDEX(Ingredients!F$11:F$310, MATCH($C41, Ingredients!$B$11:$B$310, 0)), "")))</f>
        <v/>
      </c>
      <c r="AK41" s="106" t="str">
        <f>IF($C41="", "", IF(IFERROR(INDEX(Ingredients!G$11:G$310, MATCH($C41, Ingredients!$B$11:$B$310, 0)), "")="", "", IFERROR(INDEX(Ingredients!G$11:G$310, MATCH($C41, Ingredients!$B$11:$B$310, 0)), "")))</f>
        <v/>
      </c>
      <c r="AL41" s="79" t="str">
        <f>IF($C41="", "", IF(IFERROR(INDEX(Ingredients!H$11:H$310, MATCH($C41, Ingredients!$B$11:$B$310, 0)), "")="", "", IFERROR(INDEX(Ingredients!H$11:H$310, MATCH($C41, Ingredients!$B$11:$B$310, 0)), "")))</f>
        <v/>
      </c>
      <c r="AN41" s="83" t="str">
        <f t="shared" si="5"/>
        <v/>
      </c>
      <c r="AP41" s="114" t="str">
        <f t="shared" si="15"/>
        <v/>
      </c>
      <c r="AR41" s="117" t="str">
        <f>IF($C41="", "", IF(IFERROR(INDEX(Ingredients!$AI$11:$AI$310, MATCH($C41, Ingredients!$B$11:$B$310, 0)), "")="", "", IFERROR(INDEX(Ingredients!$AI$11:$AI$310, MATCH($C41, Ingredients!$B$11:$B$310, 0)), "")))</f>
        <v/>
      </c>
      <c r="AT41" s="120" t="str">
        <f t="shared" si="16"/>
        <v/>
      </c>
      <c r="AV41" s="90" t="str">
        <f t="shared" si="6"/>
        <v/>
      </c>
      <c r="AX41" s="90" t="str">
        <f>IF($AV41="", "", COUNTIF($AV$11:$AV$5010, "&lt;"&amp;$AV41)+1+COUNTIF($AV$11:$AV41, $AV41)-1)</f>
        <v/>
      </c>
      <c r="AZ41" s="111" t="str">
        <f>IF($B41="", "", SUMIF('Shopping List'!$AV$11:$AV$25, $B41, 'Shopping List'!$BN$11:$BN$25))</f>
        <v/>
      </c>
      <c r="BB41" s="117" t="str">
        <f t="shared" si="17"/>
        <v/>
      </c>
    </row>
    <row r="42" spans="1:54" x14ac:dyDescent="0.25">
      <c r="A42" s="4"/>
      <c r="B42" s="37"/>
      <c r="C42" s="124"/>
      <c r="D42" s="39"/>
      <c r="E42" s="125"/>
      <c r="F42" s="48"/>
      <c r="G42" s="4"/>
      <c r="H42" s="4"/>
      <c r="I42" s="95" t="str">
        <f>IF($C42="", "", IF(IFERROR(INDEX(Ingredients!$C$11:$C$310, MATCH($C42, Ingredients!$B$11:$B$310, 0)), "")="", "", IFERROR(INDEX(Ingredients!$C$11:$C$310, MATCH($C42, Ingredients!$B$11:$B$310, 0)), "")))</f>
        <v/>
      </c>
      <c r="J42" s="73" t="str">
        <f>IF($B42="", "", IF(IFERROR(INDEX(Meals!$C$11:$C$260, MATCH($B42, Meals!$B$11:$B$260, 0)), "")="", "", IFERROR(INDEX(Meals!$C$11:$C$260, MATCH($B42, Meals!$B$11:$B$260, 0)), "")))</f>
        <v/>
      </c>
      <c r="K42" s="4"/>
      <c r="L42" s="72" t="str">
        <f t="shared" si="7"/>
        <v/>
      </c>
      <c r="M42" s="73" t="str">
        <f t="shared" si="8"/>
        <v/>
      </c>
      <c r="N42" s="4"/>
      <c r="O42" s="78" t="str">
        <f t="shared" si="9"/>
        <v/>
      </c>
      <c r="P42" s="79" t="str">
        <f t="shared" si="10"/>
        <v/>
      </c>
      <c r="Q42" s="4"/>
      <c r="R42" s="90" t="str">
        <f t="shared" si="11"/>
        <v/>
      </c>
      <c r="S42" s="4"/>
      <c r="V42" s="99" t="str">
        <f>IF(Meals!$B42="", "", Meals!$B42)</f>
        <v/>
      </c>
      <c r="W42" s="99" t="str">
        <f>IF(Ingredients!$B42="", "", Ingredients!$B42)</f>
        <v/>
      </c>
      <c r="Y42" s="18" t="str">
        <f t="shared" si="12"/>
        <v/>
      </c>
      <c r="AA42" s="18" t="str">
        <f t="shared" si="3"/>
        <v/>
      </c>
      <c r="AB42" s="18" t="str">
        <f t="shared" si="4"/>
        <v/>
      </c>
      <c r="AC42" s="18" t="str">
        <f t="shared" si="13"/>
        <v/>
      </c>
      <c r="AD42" s="18" t="str">
        <f t="shared" si="13"/>
        <v/>
      </c>
      <c r="AE42" s="18" t="str">
        <f t="shared" si="14"/>
        <v/>
      </c>
      <c r="AG42" s="95" t="str">
        <f>IF($C42="", "", IF(IFERROR(INDEX(Ingredients!C$11:C$310, MATCH($C42, Ingredients!$B$11:$B$310, 0)), "")="", "", IFERROR(INDEX(Ingredients!C$11:C$310, MATCH($C42, Ingredients!$B$11:$B$310, 0)), "")))</f>
        <v/>
      </c>
      <c r="AH42" s="105" t="str">
        <f>IF($C42="", "", IF(IFERROR(INDEX(Ingredients!D$11:D$310, MATCH($C42, Ingredients!$B$11:$B$310, 0)), "")="", "", IFERROR(INDEX(Ingredients!D$11:D$310, MATCH($C42, Ingredients!$B$11:$B$310, 0)), "")))</f>
        <v/>
      </c>
      <c r="AI42" s="106" t="str">
        <f>IF($C42="", "", IF(IFERROR(INDEX(Ingredients!E$11:E$310, MATCH($C42, Ingredients!$B$11:$B$310, 0)), "")="", "", IFERROR(INDEX(Ingredients!E$11:E$310, MATCH($C42, Ingredients!$B$11:$B$310, 0)), "")))</f>
        <v/>
      </c>
      <c r="AJ42" s="108" t="str">
        <f>IF($C42="", "", IF(IFERROR(INDEX(Ingredients!F$11:F$310, MATCH($C42, Ingredients!$B$11:$B$310, 0)), "")="", "", IFERROR(INDEX(Ingredients!F$11:F$310, MATCH($C42, Ingredients!$B$11:$B$310, 0)), "")))</f>
        <v/>
      </c>
      <c r="AK42" s="106" t="str">
        <f>IF($C42="", "", IF(IFERROR(INDEX(Ingredients!G$11:G$310, MATCH($C42, Ingredients!$B$11:$B$310, 0)), "")="", "", IFERROR(INDEX(Ingredients!G$11:G$310, MATCH($C42, Ingredients!$B$11:$B$310, 0)), "")))</f>
        <v/>
      </c>
      <c r="AL42" s="79" t="str">
        <f>IF($C42="", "", IF(IFERROR(INDEX(Ingredients!H$11:H$310, MATCH($C42, Ingredients!$B$11:$B$310, 0)), "")="", "", IFERROR(INDEX(Ingredients!H$11:H$310, MATCH($C42, Ingredients!$B$11:$B$310, 0)), "")))</f>
        <v/>
      </c>
      <c r="AN42" s="83" t="str">
        <f t="shared" si="5"/>
        <v/>
      </c>
      <c r="AP42" s="114" t="str">
        <f t="shared" si="15"/>
        <v/>
      </c>
      <c r="AR42" s="117" t="str">
        <f>IF($C42="", "", IF(IFERROR(INDEX(Ingredients!$AI$11:$AI$310, MATCH($C42, Ingredients!$B$11:$B$310, 0)), "")="", "", IFERROR(INDEX(Ingredients!$AI$11:$AI$310, MATCH($C42, Ingredients!$B$11:$B$310, 0)), "")))</f>
        <v/>
      </c>
      <c r="AT42" s="120" t="str">
        <f t="shared" si="16"/>
        <v/>
      </c>
      <c r="AV42" s="90" t="str">
        <f t="shared" si="6"/>
        <v/>
      </c>
      <c r="AX42" s="90" t="str">
        <f>IF($AV42="", "", COUNTIF($AV$11:$AV$5010, "&lt;"&amp;$AV42)+1+COUNTIF($AV$11:$AV42, $AV42)-1)</f>
        <v/>
      </c>
      <c r="AZ42" s="111" t="str">
        <f>IF($B42="", "", SUMIF('Shopping List'!$AV$11:$AV$25, $B42, 'Shopping List'!$BN$11:$BN$25))</f>
        <v/>
      </c>
      <c r="BB42" s="117" t="str">
        <f t="shared" si="17"/>
        <v/>
      </c>
    </row>
    <row r="43" spans="1:54" x14ac:dyDescent="0.25">
      <c r="A43" s="4"/>
      <c r="B43" s="37"/>
      <c r="C43" s="124"/>
      <c r="D43" s="39"/>
      <c r="E43" s="125"/>
      <c r="F43" s="48"/>
      <c r="G43" s="4"/>
      <c r="H43" s="4"/>
      <c r="I43" s="95" t="str">
        <f>IF($C43="", "", IF(IFERROR(INDEX(Ingredients!$C$11:$C$310, MATCH($C43, Ingredients!$B$11:$B$310, 0)), "")="", "", IFERROR(INDEX(Ingredients!$C$11:$C$310, MATCH($C43, Ingredients!$B$11:$B$310, 0)), "")))</f>
        <v/>
      </c>
      <c r="J43" s="73" t="str">
        <f>IF($B43="", "", IF(IFERROR(INDEX(Meals!$C$11:$C$260, MATCH($B43, Meals!$B$11:$B$260, 0)), "")="", "", IFERROR(INDEX(Meals!$C$11:$C$260, MATCH($B43, Meals!$B$11:$B$260, 0)), "")))</f>
        <v/>
      </c>
      <c r="K43" s="4"/>
      <c r="L43" s="72" t="str">
        <f t="shared" si="7"/>
        <v/>
      </c>
      <c r="M43" s="73" t="str">
        <f t="shared" si="8"/>
        <v/>
      </c>
      <c r="N43" s="4"/>
      <c r="O43" s="78" t="str">
        <f t="shared" si="9"/>
        <v/>
      </c>
      <c r="P43" s="79" t="str">
        <f t="shared" si="10"/>
        <v/>
      </c>
      <c r="Q43" s="4"/>
      <c r="R43" s="90" t="str">
        <f t="shared" si="11"/>
        <v/>
      </c>
      <c r="S43" s="4"/>
      <c r="V43" s="99" t="str">
        <f>IF(Meals!$B43="", "", Meals!$B43)</f>
        <v/>
      </c>
      <c r="W43" s="99" t="str">
        <f>IF(Ingredients!$B43="", "", Ingredients!$B43)</f>
        <v/>
      </c>
      <c r="Y43" s="18" t="str">
        <f t="shared" si="12"/>
        <v/>
      </c>
      <c r="AA43" s="18" t="str">
        <f t="shared" si="3"/>
        <v/>
      </c>
      <c r="AB43" s="18" t="str">
        <f t="shared" si="4"/>
        <v/>
      </c>
      <c r="AC43" s="18" t="str">
        <f t="shared" si="13"/>
        <v/>
      </c>
      <c r="AD43" s="18" t="str">
        <f t="shared" si="13"/>
        <v/>
      </c>
      <c r="AE43" s="18" t="str">
        <f t="shared" si="14"/>
        <v/>
      </c>
      <c r="AG43" s="95" t="str">
        <f>IF($C43="", "", IF(IFERROR(INDEX(Ingredients!C$11:C$310, MATCH($C43, Ingredients!$B$11:$B$310, 0)), "")="", "", IFERROR(INDEX(Ingredients!C$11:C$310, MATCH($C43, Ingredients!$B$11:$B$310, 0)), "")))</f>
        <v/>
      </c>
      <c r="AH43" s="105" t="str">
        <f>IF($C43="", "", IF(IFERROR(INDEX(Ingredients!D$11:D$310, MATCH($C43, Ingredients!$B$11:$B$310, 0)), "")="", "", IFERROR(INDEX(Ingredients!D$11:D$310, MATCH($C43, Ingredients!$B$11:$B$310, 0)), "")))</f>
        <v/>
      </c>
      <c r="AI43" s="106" t="str">
        <f>IF($C43="", "", IF(IFERROR(INDEX(Ingredients!E$11:E$310, MATCH($C43, Ingredients!$B$11:$B$310, 0)), "")="", "", IFERROR(INDEX(Ingredients!E$11:E$310, MATCH($C43, Ingredients!$B$11:$B$310, 0)), "")))</f>
        <v/>
      </c>
      <c r="AJ43" s="108" t="str">
        <f>IF($C43="", "", IF(IFERROR(INDEX(Ingredients!F$11:F$310, MATCH($C43, Ingredients!$B$11:$B$310, 0)), "")="", "", IFERROR(INDEX(Ingredients!F$11:F$310, MATCH($C43, Ingredients!$B$11:$B$310, 0)), "")))</f>
        <v/>
      </c>
      <c r="AK43" s="106" t="str">
        <f>IF($C43="", "", IF(IFERROR(INDEX(Ingredients!G$11:G$310, MATCH($C43, Ingredients!$B$11:$B$310, 0)), "")="", "", IFERROR(INDEX(Ingredients!G$11:G$310, MATCH($C43, Ingredients!$B$11:$B$310, 0)), "")))</f>
        <v/>
      </c>
      <c r="AL43" s="79" t="str">
        <f>IF($C43="", "", IF(IFERROR(INDEX(Ingredients!H$11:H$310, MATCH($C43, Ingredients!$B$11:$B$310, 0)), "")="", "", IFERROR(INDEX(Ingredients!H$11:H$310, MATCH($C43, Ingredients!$B$11:$B$310, 0)), "")))</f>
        <v/>
      </c>
      <c r="AN43" s="83" t="str">
        <f t="shared" si="5"/>
        <v/>
      </c>
      <c r="AP43" s="114" t="str">
        <f t="shared" si="15"/>
        <v/>
      </c>
      <c r="AR43" s="117" t="str">
        <f>IF($C43="", "", IF(IFERROR(INDEX(Ingredients!$AI$11:$AI$310, MATCH($C43, Ingredients!$B$11:$B$310, 0)), "")="", "", IFERROR(INDEX(Ingredients!$AI$11:$AI$310, MATCH($C43, Ingredients!$B$11:$B$310, 0)), "")))</f>
        <v/>
      </c>
      <c r="AT43" s="120" t="str">
        <f t="shared" si="16"/>
        <v/>
      </c>
      <c r="AV43" s="90" t="str">
        <f t="shared" si="6"/>
        <v/>
      </c>
      <c r="AX43" s="90" t="str">
        <f>IF($AV43="", "", COUNTIF($AV$11:$AV$5010, "&lt;"&amp;$AV43)+1+COUNTIF($AV$11:$AV43, $AV43)-1)</f>
        <v/>
      </c>
      <c r="AZ43" s="111" t="str">
        <f>IF($B43="", "", SUMIF('Shopping List'!$AV$11:$AV$25, $B43, 'Shopping List'!$BN$11:$BN$25))</f>
        <v/>
      </c>
      <c r="BB43" s="117" t="str">
        <f t="shared" si="17"/>
        <v/>
      </c>
    </row>
    <row r="44" spans="1:54" x14ac:dyDescent="0.25">
      <c r="A44" s="4"/>
      <c r="B44" s="37"/>
      <c r="C44" s="124"/>
      <c r="D44" s="39"/>
      <c r="E44" s="125"/>
      <c r="F44" s="48"/>
      <c r="G44" s="4"/>
      <c r="H44" s="4"/>
      <c r="I44" s="95" t="str">
        <f>IF($C44="", "", IF(IFERROR(INDEX(Ingredients!$C$11:$C$310, MATCH($C44, Ingredients!$B$11:$B$310, 0)), "")="", "", IFERROR(INDEX(Ingredients!$C$11:$C$310, MATCH($C44, Ingredients!$B$11:$B$310, 0)), "")))</f>
        <v/>
      </c>
      <c r="J44" s="73" t="str">
        <f>IF($B44="", "", IF(IFERROR(INDEX(Meals!$C$11:$C$260, MATCH($B44, Meals!$B$11:$B$260, 0)), "")="", "", IFERROR(INDEX(Meals!$C$11:$C$260, MATCH($B44, Meals!$B$11:$B$260, 0)), "")))</f>
        <v/>
      </c>
      <c r="K44" s="4"/>
      <c r="L44" s="72" t="str">
        <f t="shared" si="7"/>
        <v/>
      </c>
      <c r="M44" s="73" t="str">
        <f t="shared" si="8"/>
        <v/>
      </c>
      <c r="N44" s="4"/>
      <c r="O44" s="78" t="str">
        <f t="shared" si="9"/>
        <v/>
      </c>
      <c r="P44" s="79" t="str">
        <f t="shared" si="10"/>
        <v/>
      </c>
      <c r="Q44" s="4"/>
      <c r="R44" s="90" t="str">
        <f t="shared" si="11"/>
        <v/>
      </c>
      <c r="S44" s="4"/>
      <c r="V44" s="99" t="str">
        <f>IF(Meals!$B44="", "", Meals!$B44)</f>
        <v/>
      </c>
      <c r="W44" s="99" t="str">
        <f>IF(Ingredients!$B44="", "", Ingredients!$B44)</f>
        <v/>
      </c>
      <c r="Y44" s="18" t="str">
        <f t="shared" si="12"/>
        <v/>
      </c>
      <c r="AA44" s="18" t="str">
        <f t="shared" si="3"/>
        <v/>
      </c>
      <c r="AB44" s="18" t="str">
        <f t="shared" si="4"/>
        <v/>
      </c>
      <c r="AC44" s="18" t="str">
        <f t="shared" si="13"/>
        <v/>
      </c>
      <c r="AD44" s="18" t="str">
        <f t="shared" si="13"/>
        <v/>
      </c>
      <c r="AE44" s="18" t="str">
        <f t="shared" si="14"/>
        <v/>
      </c>
      <c r="AG44" s="95" t="str">
        <f>IF($C44="", "", IF(IFERROR(INDEX(Ingredients!C$11:C$310, MATCH($C44, Ingredients!$B$11:$B$310, 0)), "")="", "", IFERROR(INDEX(Ingredients!C$11:C$310, MATCH($C44, Ingredients!$B$11:$B$310, 0)), "")))</f>
        <v/>
      </c>
      <c r="AH44" s="105" t="str">
        <f>IF($C44="", "", IF(IFERROR(INDEX(Ingredients!D$11:D$310, MATCH($C44, Ingredients!$B$11:$B$310, 0)), "")="", "", IFERROR(INDEX(Ingredients!D$11:D$310, MATCH($C44, Ingredients!$B$11:$B$310, 0)), "")))</f>
        <v/>
      </c>
      <c r="AI44" s="106" t="str">
        <f>IF($C44="", "", IF(IFERROR(INDEX(Ingredients!E$11:E$310, MATCH($C44, Ingredients!$B$11:$B$310, 0)), "")="", "", IFERROR(INDEX(Ingredients!E$11:E$310, MATCH($C44, Ingredients!$B$11:$B$310, 0)), "")))</f>
        <v/>
      </c>
      <c r="AJ44" s="108" t="str">
        <f>IF($C44="", "", IF(IFERROR(INDEX(Ingredients!F$11:F$310, MATCH($C44, Ingredients!$B$11:$B$310, 0)), "")="", "", IFERROR(INDEX(Ingredients!F$11:F$310, MATCH($C44, Ingredients!$B$11:$B$310, 0)), "")))</f>
        <v/>
      </c>
      <c r="AK44" s="106" t="str">
        <f>IF($C44="", "", IF(IFERROR(INDEX(Ingredients!G$11:G$310, MATCH($C44, Ingredients!$B$11:$B$310, 0)), "")="", "", IFERROR(INDEX(Ingredients!G$11:G$310, MATCH($C44, Ingredients!$B$11:$B$310, 0)), "")))</f>
        <v/>
      </c>
      <c r="AL44" s="79" t="str">
        <f>IF($C44="", "", IF(IFERROR(INDEX(Ingredients!H$11:H$310, MATCH($C44, Ingredients!$B$11:$B$310, 0)), "")="", "", IFERROR(INDEX(Ingredients!H$11:H$310, MATCH($C44, Ingredients!$B$11:$B$310, 0)), "")))</f>
        <v/>
      </c>
      <c r="AN44" s="83" t="str">
        <f t="shared" si="5"/>
        <v/>
      </c>
      <c r="AP44" s="114" t="str">
        <f t="shared" si="15"/>
        <v/>
      </c>
      <c r="AR44" s="117" t="str">
        <f>IF($C44="", "", IF(IFERROR(INDEX(Ingredients!$AI$11:$AI$310, MATCH($C44, Ingredients!$B$11:$B$310, 0)), "")="", "", IFERROR(INDEX(Ingredients!$AI$11:$AI$310, MATCH($C44, Ingredients!$B$11:$B$310, 0)), "")))</f>
        <v/>
      </c>
      <c r="AT44" s="120" t="str">
        <f t="shared" si="16"/>
        <v/>
      </c>
      <c r="AV44" s="90" t="str">
        <f t="shared" si="6"/>
        <v/>
      </c>
      <c r="AX44" s="90" t="str">
        <f>IF($AV44="", "", COUNTIF($AV$11:$AV$5010, "&lt;"&amp;$AV44)+1+COUNTIF($AV$11:$AV44, $AV44)-1)</f>
        <v/>
      </c>
      <c r="AZ44" s="111" t="str">
        <f>IF($B44="", "", SUMIF('Shopping List'!$AV$11:$AV$25, $B44, 'Shopping List'!$BN$11:$BN$25))</f>
        <v/>
      </c>
      <c r="BB44" s="117" t="str">
        <f t="shared" si="17"/>
        <v/>
      </c>
    </row>
    <row r="45" spans="1:54" x14ac:dyDescent="0.25">
      <c r="A45" s="4"/>
      <c r="B45" s="37"/>
      <c r="C45" s="124"/>
      <c r="D45" s="39"/>
      <c r="E45" s="125"/>
      <c r="F45" s="48"/>
      <c r="G45" s="4"/>
      <c r="H45" s="4"/>
      <c r="I45" s="95" t="str">
        <f>IF($C45="", "", IF(IFERROR(INDEX(Ingredients!$C$11:$C$310, MATCH($C45, Ingredients!$B$11:$B$310, 0)), "")="", "", IFERROR(INDEX(Ingredients!$C$11:$C$310, MATCH($C45, Ingredients!$B$11:$B$310, 0)), "")))</f>
        <v/>
      </c>
      <c r="J45" s="73" t="str">
        <f>IF($B45="", "", IF(IFERROR(INDEX(Meals!$C$11:$C$260, MATCH($B45, Meals!$B$11:$B$260, 0)), "")="", "", IFERROR(INDEX(Meals!$C$11:$C$260, MATCH($B45, Meals!$B$11:$B$260, 0)), "")))</f>
        <v/>
      </c>
      <c r="K45" s="4"/>
      <c r="L45" s="72" t="str">
        <f t="shared" si="7"/>
        <v/>
      </c>
      <c r="M45" s="73" t="str">
        <f t="shared" si="8"/>
        <v/>
      </c>
      <c r="N45" s="4"/>
      <c r="O45" s="78" t="str">
        <f t="shared" si="9"/>
        <v/>
      </c>
      <c r="P45" s="79" t="str">
        <f t="shared" si="10"/>
        <v/>
      </c>
      <c r="Q45" s="4"/>
      <c r="R45" s="90" t="str">
        <f t="shared" si="11"/>
        <v/>
      </c>
      <c r="S45" s="4"/>
      <c r="V45" s="99" t="str">
        <f>IF(Meals!$B45="", "", Meals!$B45)</f>
        <v/>
      </c>
      <c r="W45" s="99" t="str">
        <f>IF(Ingredients!$B45="", "", Ingredients!$B45)</f>
        <v/>
      </c>
      <c r="Y45" s="18" t="str">
        <f t="shared" si="12"/>
        <v/>
      </c>
      <c r="AA45" s="18" t="str">
        <f t="shared" si="3"/>
        <v/>
      </c>
      <c r="AB45" s="18" t="str">
        <f t="shared" si="4"/>
        <v/>
      </c>
      <c r="AC45" s="18" t="str">
        <f t="shared" si="13"/>
        <v/>
      </c>
      <c r="AD45" s="18" t="str">
        <f t="shared" si="13"/>
        <v/>
      </c>
      <c r="AE45" s="18" t="str">
        <f t="shared" si="14"/>
        <v/>
      </c>
      <c r="AG45" s="95" t="str">
        <f>IF($C45="", "", IF(IFERROR(INDEX(Ingredients!C$11:C$310, MATCH($C45, Ingredients!$B$11:$B$310, 0)), "")="", "", IFERROR(INDEX(Ingredients!C$11:C$310, MATCH($C45, Ingredients!$B$11:$B$310, 0)), "")))</f>
        <v/>
      </c>
      <c r="AH45" s="105" t="str">
        <f>IF($C45="", "", IF(IFERROR(INDEX(Ingredients!D$11:D$310, MATCH($C45, Ingredients!$B$11:$B$310, 0)), "")="", "", IFERROR(INDEX(Ingredients!D$11:D$310, MATCH($C45, Ingredients!$B$11:$B$310, 0)), "")))</f>
        <v/>
      </c>
      <c r="AI45" s="106" t="str">
        <f>IF($C45="", "", IF(IFERROR(INDEX(Ingredients!E$11:E$310, MATCH($C45, Ingredients!$B$11:$B$310, 0)), "")="", "", IFERROR(INDEX(Ingredients!E$11:E$310, MATCH($C45, Ingredients!$B$11:$B$310, 0)), "")))</f>
        <v/>
      </c>
      <c r="AJ45" s="108" t="str">
        <f>IF($C45="", "", IF(IFERROR(INDEX(Ingredients!F$11:F$310, MATCH($C45, Ingredients!$B$11:$B$310, 0)), "")="", "", IFERROR(INDEX(Ingredients!F$11:F$310, MATCH($C45, Ingredients!$B$11:$B$310, 0)), "")))</f>
        <v/>
      </c>
      <c r="AK45" s="106" t="str">
        <f>IF($C45="", "", IF(IFERROR(INDEX(Ingredients!G$11:G$310, MATCH($C45, Ingredients!$B$11:$B$310, 0)), "")="", "", IFERROR(INDEX(Ingredients!G$11:G$310, MATCH($C45, Ingredients!$B$11:$B$310, 0)), "")))</f>
        <v/>
      </c>
      <c r="AL45" s="79" t="str">
        <f>IF($C45="", "", IF(IFERROR(INDEX(Ingredients!H$11:H$310, MATCH($C45, Ingredients!$B$11:$B$310, 0)), "")="", "", IFERROR(INDEX(Ingredients!H$11:H$310, MATCH($C45, Ingredients!$B$11:$B$310, 0)), "")))</f>
        <v/>
      </c>
      <c r="AN45" s="83" t="str">
        <f t="shared" si="5"/>
        <v/>
      </c>
      <c r="AP45" s="114" t="str">
        <f t="shared" si="15"/>
        <v/>
      </c>
      <c r="AR45" s="117" t="str">
        <f>IF($C45="", "", IF(IFERROR(INDEX(Ingredients!$AI$11:$AI$310, MATCH($C45, Ingredients!$B$11:$B$310, 0)), "")="", "", IFERROR(INDEX(Ingredients!$AI$11:$AI$310, MATCH($C45, Ingredients!$B$11:$B$310, 0)), "")))</f>
        <v/>
      </c>
      <c r="AT45" s="120" t="str">
        <f t="shared" si="16"/>
        <v/>
      </c>
      <c r="AV45" s="90" t="str">
        <f t="shared" si="6"/>
        <v/>
      </c>
      <c r="AX45" s="90" t="str">
        <f>IF($AV45="", "", COUNTIF($AV$11:$AV$5010, "&lt;"&amp;$AV45)+1+COUNTIF($AV$11:$AV45, $AV45)-1)</f>
        <v/>
      </c>
      <c r="AZ45" s="111" t="str">
        <f>IF($B45="", "", SUMIF('Shopping List'!$AV$11:$AV$25, $B45, 'Shopping List'!$BN$11:$BN$25))</f>
        <v/>
      </c>
      <c r="BB45" s="117" t="str">
        <f t="shared" si="17"/>
        <v/>
      </c>
    </row>
    <row r="46" spans="1:54" x14ac:dyDescent="0.25">
      <c r="A46" s="4"/>
      <c r="B46" s="37"/>
      <c r="C46" s="124"/>
      <c r="D46" s="39"/>
      <c r="E46" s="125"/>
      <c r="F46" s="48"/>
      <c r="G46" s="4"/>
      <c r="H46" s="4"/>
      <c r="I46" s="95" t="str">
        <f>IF($C46="", "", IF(IFERROR(INDEX(Ingredients!$C$11:$C$310, MATCH($C46, Ingredients!$B$11:$B$310, 0)), "")="", "", IFERROR(INDEX(Ingredients!$C$11:$C$310, MATCH($C46, Ingredients!$B$11:$B$310, 0)), "")))</f>
        <v/>
      </c>
      <c r="J46" s="73" t="str">
        <f>IF($B46="", "", IF(IFERROR(INDEX(Meals!$C$11:$C$260, MATCH($B46, Meals!$B$11:$B$260, 0)), "")="", "", IFERROR(INDEX(Meals!$C$11:$C$260, MATCH($B46, Meals!$B$11:$B$260, 0)), "")))</f>
        <v/>
      </c>
      <c r="K46" s="4"/>
      <c r="L46" s="72" t="str">
        <f t="shared" si="7"/>
        <v/>
      </c>
      <c r="M46" s="73" t="str">
        <f t="shared" si="8"/>
        <v/>
      </c>
      <c r="N46" s="4"/>
      <c r="O46" s="78" t="str">
        <f t="shared" si="9"/>
        <v/>
      </c>
      <c r="P46" s="79" t="str">
        <f t="shared" si="10"/>
        <v/>
      </c>
      <c r="Q46" s="4"/>
      <c r="R46" s="90" t="str">
        <f t="shared" si="11"/>
        <v/>
      </c>
      <c r="S46" s="4"/>
      <c r="V46" s="99" t="str">
        <f>IF(Meals!$B46="", "", Meals!$B46)</f>
        <v/>
      </c>
      <c r="W46" s="99" t="str">
        <f>IF(Ingredients!$B46="", "", Ingredients!$B46)</f>
        <v/>
      </c>
      <c r="Y46" s="18" t="str">
        <f t="shared" si="12"/>
        <v/>
      </c>
      <c r="AA46" s="18" t="str">
        <f t="shared" si="3"/>
        <v/>
      </c>
      <c r="AB46" s="18" t="str">
        <f t="shared" si="4"/>
        <v/>
      </c>
      <c r="AC46" s="18" t="str">
        <f t="shared" si="13"/>
        <v/>
      </c>
      <c r="AD46" s="18" t="str">
        <f t="shared" si="13"/>
        <v/>
      </c>
      <c r="AE46" s="18" t="str">
        <f t="shared" si="14"/>
        <v/>
      </c>
      <c r="AG46" s="95" t="str">
        <f>IF($C46="", "", IF(IFERROR(INDEX(Ingredients!C$11:C$310, MATCH($C46, Ingredients!$B$11:$B$310, 0)), "")="", "", IFERROR(INDEX(Ingredients!C$11:C$310, MATCH($C46, Ingredients!$B$11:$B$310, 0)), "")))</f>
        <v/>
      </c>
      <c r="AH46" s="105" t="str">
        <f>IF($C46="", "", IF(IFERROR(INDEX(Ingredients!D$11:D$310, MATCH($C46, Ingredients!$B$11:$B$310, 0)), "")="", "", IFERROR(INDEX(Ingredients!D$11:D$310, MATCH($C46, Ingredients!$B$11:$B$310, 0)), "")))</f>
        <v/>
      </c>
      <c r="AI46" s="106" t="str">
        <f>IF($C46="", "", IF(IFERROR(INDEX(Ingredients!E$11:E$310, MATCH($C46, Ingredients!$B$11:$B$310, 0)), "")="", "", IFERROR(INDEX(Ingredients!E$11:E$310, MATCH($C46, Ingredients!$B$11:$B$310, 0)), "")))</f>
        <v/>
      </c>
      <c r="AJ46" s="108" t="str">
        <f>IF($C46="", "", IF(IFERROR(INDEX(Ingredients!F$11:F$310, MATCH($C46, Ingredients!$B$11:$B$310, 0)), "")="", "", IFERROR(INDEX(Ingredients!F$11:F$310, MATCH($C46, Ingredients!$B$11:$B$310, 0)), "")))</f>
        <v/>
      </c>
      <c r="AK46" s="106" t="str">
        <f>IF($C46="", "", IF(IFERROR(INDEX(Ingredients!G$11:G$310, MATCH($C46, Ingredients!$B$11:$B$310, 0)), "")="", "", IFERROR(INDEX(Ingredients!G$11:G$310, MATCH($C46, Ingredients!$B$11:$B$310, 0)), "")))</f>
        <v/>
      </c>
      <c r="AL46" s="79" t="str">
        <f>IF($C46="", "", IF(IFERROR(INDEX(Ingredients!H$11:H$310, MATCH($C46, Ingredients!$B$11:$B$310, 0)), "")="", "", IFERROR(INDEX(Ingredients!H$11:H$310, MATCH($C46, Ingredients!$B$11:$B$310, 0)), "")))</f>
        <v/>
      </c>
      <c r="AN46" s="83" t="str">
        <f t="shared" si="5"/>
        <v/>
      </c>
      <c r="AP46" s="114" t="str">
        <f t="shared" si="15"/>
        <v/>
      </c>
      <c r="AR46" s="117" t="str">
        <f>IF($C46="", "", IF(IFERROR(INDEX(Ingredients!$AI$11:$AI$310, MATCH($C46, Ingredients!$B$11:$B$310, 0)), "")="", "", IFERROR(INDEX(Ingredients!$AI$11:$AI$310, MATCH($C46, Ingredients!$B$11:$B$310, 0)), "")))</f>
        <v/>
      </c>
      <c r="AT46" s="120" t="str">
        <f t="shared" si="16"/>
        <v/>
      </c>
      <c r="AV46" s="90" t="str">
        <f t="shared" si="6"/>
        <v/>
      </c>
      <c r="AX46" s="90" t="str">
        <f>IF($AV46="", "", COUNTIF($AV$11:$AV$5010, "&lt;"&amp;$AV46)+1+COUNTIF($AV$11:$AV46, $AV46)-1)</f>
        <v/>
      </c>
      <c r="AZ46" s="111" t="str">
        <f>IF($B46="", "", SUMIF('Shopping List'!$AV$11:$AV$25, $B46, 'Shopping List'!$BN$11:$BN$25))</f>
        <v/>
      </c>
      <c r="BB46" s="117" t="str">
        <f t="shared" si="17"/>
        <v/>
      </c>
    </row>
    <row r="47" spans="1:54" x14ac:dyDescent="0.25">
      <c r="A47" s="4"/>
      <c r="B47" s="37"/>
      <c r="C47" s="124"/>
      <c r="D47" s="39"/>
      <c r="E47" s="125"/>
      <c r="F47" s="48"/>
      <c r="G47" s="4"/>
      <c r="H47" s="4"/>
      <c r="I47" s="95" t="str">
        <f>IF($C47="", "", IF(IFERROR(INDEX(Ingredients!$C$11:$C$310, MATCH($C47, Ingredients!$B$11:$B$310, 0)), "")="", "", IFERROR(INDEX(Ingredients!$C$11:$C$310, MATCH($C47, Ingredients!$B$11:$B$310, 0)), "")))</f>
        <v/>
      </c>
      <c r="J47" s="73" t="str">
        <f>IF($B47="", "", IF(IFERROR(INDEX(Meals!$C$11:$C$260, MATCH($B47, Meals!$B$11:$B$260, 0)), "")="", "", IFERROR(INDEX(Meals!$C$11:$C$260, MATCH($B47, Meals!$B$11:$B$260, 0)), "")))</f>
        <v/>
      </c>
      <c r="K47" s="4"/>
      <c r="L47" s="72" t="str">
        <f t="shared" si="7"/>
        <v/>
      </c>
      <c r="M47" s="73" t="str">
        <f t="shared" si="8"/>
        <v/>
      </c>
      <c r="N47" s="4"/>
      <c r="O47" s="78" t="str">
        <f t="shared" si="9"/>
        <v/>
      </c>
      <c r="P47" s="79" t="str">
        <f t="shared" si="10"/>
        <v/>
      </c>
      <c r="Q47" s="4"/>
      <c r="R47" s="90" t="str">
        <f t="shared" si="11"/>
        <v/>
      </c>
      <c r="S47" s="4"/>
      <c r="V47" s="99" t="str">
        <f>IF(Meals!$B47="", "", Meals!$B47)</f>
        <v/>
      </c>
      <c r="W47" s="99" t="str">
        <f>IF(Ingredients!$B47="", "", Ingredients!$B47)</f>
        <v/>
      </c>
      <c r="Y47" s="18" t="str">
        <f t="shared" si="12"/>
        <v/>
      </c>
      <c r="AA47" s="18" t="str">
        <f t="shared" si="3"/>
        <v/>
      </c>
      <c r="AB47" s="18" t="str">
        <f t="shared" si="4"/>
        <v/>
      </c>
      <c r="AC47" s="18" t="str">
        <f t="shared" si="13"/>
        <v/>
      </c>
      <c r="AD47" s="18" t="str">
        <f t="shared" si="13"/>
        <v/>
      </c>
      <c r="AE47" s="18" t="str">
        <f t="shared" si="14"/>
        <v/>
      </c>
      <c r="AG47" s="95" t="str">
        <f>IF($C47="", "", IF(IFERROR(INDEX(Ingredients!C$11:C$310, MATCH($C47, Ingredients!$B$11:$B$310, 0)), "")="", "", IFERROR(INDEX(Ingredients!C$11:C$310, MATCH($C47, Ingredients!$B$11:$B$310, 0)), "")))</f>
        <v/>
      </c>
      <c r="AH47" s="105" t="str">
        <f>IF($C47="", "", IF(IFERROR(INDEX(Ingredients!D$11:D$310, MATCH($C47, Ingredients!$B$11:$B$310, 0)), "")="", "", IFERROR(INDEX(Ingredients!D$11:D$310, MATCH($C47, Ingredients!$B$11:$B$310, 0)), "")))</f>
        <v/>
      </c>
      <c r="AI47" s="106" t="str">
        <f>IF($C47="", "", IF(IFERROR(INDEX(Ingredients!E$11:E$310, MATCH($C47, Ingredients!$B$11:$B$310, 0)), "")="", "", IFERROR(INDEX(Ingredients!E$11:E$310, MATCH($C47, Ingredients!$B$11:$B$310, 0)), "")))</f>
        <v/>
      </c>
      <c r="AJ47" s="108" t="str">
        <f>IF($C47="", "", IF(IFERROR(INDEX(Ingredients!F$11:F$310, MATCH($C47, Ingredients!$B$11:$B$310, 0)), "")="", "", IFERROR(INDEX(Ingredients!F$11:F$310, MATCH($C47, Ingredients!$B$11:$B$310, 0)), "")))</f>
        <v/>
      </c>
      <c r="AK47" s="106" t="str">
        <f>IF($C47="", "", IF(IFERROR(INDEX(Ingredients!G$11:G$310, MATCH($C47, Ingredients!$B$11:$B$310, 0)), "")="", "", IFERROR(INDEX(Ingredients!G$11:G$310, MATCH($C47, Ingredients!$B$11:$B$310, 0)), "")))</f>
        <v/>
      </c>
      <c r="AL47" s="79" t="str">
        <f>IF($C47="", "", IF(IFERROR(INDEX(Ingredients!H$11:H$310, MATCH($C47, Ingredients!$B$11:$B$310, 0)), "")="", "", IFERROR(INDEX(Ingredients!H$11:H$310, MATCH($C47, Ingredients!$B$11:$B$310, 0)), "")))</f>
        <v/>
      </c>
      <c r="AN47" s="83" t="str">
        <f t="shared" si="5"/>
        <v/>
      </c>
      <c r="AP47" s="114" t="str">
        <f t="shared" si="15"/>
        <v/>
      </c>
      <c r="AR47" s="117" t="str">
        <f>IF($C47="", "", IF(IFERROR(INDEX(Ingredients!$AI$11:$AI$310, MATCH($C47, Ingredients!$B$11:$B$310, 0)), "")="", "", IFERROR(INDEX(Ingredients!$AI$11:$AI$310, MATCH($C47, Ingredients!$B$11:$B$310, 0)), "")))</f>
        <v/>
      </c>
      <c r="AT47" s="120" t="str">
        <f t="shared" si="16"/>
        <v/>
      </c>
      <c r="AV47" s="90" t="str">
        <f t="shared" si="6"/>
        <v/>
      </c>
      <c r="AX47" s="90" t="str">
        <f>IF($AV47="", "", COUNTIF($AV$11:$AV$5010, "&lt;"&amp;$AV47)+1+COUNTIF($AV$11:$AV47, $AV47)-1)</f>
        <v/>
      </c>
      <c r="AZ47" s="111" t="str">
        <f>IF($B47="", "", SUMIF('Shopping List'!$AV$11:$AV$25, $B47, 'Shopping List'!$BN$11:$BN$25))</f>
        <v/>
      </c>
      <c r="BB47" s="117" t="str">
        <f t="shared" si="17"/>
        <v/>
      </c>
    </row>
    <row r="48" spans="1:54" x14ac:dyDescent="0.25">
      <c r="A48" s="4"/>
      <c r="B48" s="37"/>
      <c r="C48" s="124"/>
      <c r="D48" s="39"/>
      <c r="E48" s="125"/>
      <c r="F48" s="48"/>
      <c r="G48" s="4"/>
      <c r="H48" s="4"/>
      <c r="I48" s="95" t="str">
        <f>IF($C48="", "", IF(IFERROR(INDEX(Ingredients!$C$11:$C$310, MATCH($C48, Ingredients!$B$11:$B$310, 0)), "")="", "", IFERROR(INDEX(Ingredients!$C$11:$C$310, MATCH($C48, Ingredients!$B$11:$B$310, 0)), "")))</f>
        <v/>
      </c>
      <c r="J48" s="73" t="str">
        <f>IF($B48="", "", IF(IFERROR(INDEX(Meals!$C$11:$C$260, MATCH($B48, Meals!$B$11:$B$260, 0)), "")="", "", IFERROR(INDEX(Meals!$C$11:$C$260, MATCH($B48, Meals!$B$11:$B$260, 0)), "")))</f>
        <v/>
      </c>
      <c r="K48" s="4"/>
      <c r="L48" s="72" t="str">
        <f t="shared" si="7"/>
        <v/>
      </c>
      <c r="M48" s="73" t="str">
        <f t="shared" si="8"/>
        <v/>
      </c>
      <c r="N48" s="4"/>
      <c r="O48" s="78" t="str">
        <f t="shared" si="9"/>
        <v/>
      </c>
      <c r="P48" s="79" t="str">
        <f t="shared" si="10"/>
        <v/>
      </c>
      <c r="Q48" s="4"/>
      <c r="R48" s="90" t="str">
        <f t="shared" si="11"/>
        <v/>
      </c>
      <c r="S48" s="4"/>
      <c r="V48" s="99" t="str">
        <f>IF(Meals!$B48="", "", Meals!$B48)</f>
        <v/>
      </c>
      <c r="W48" s="99" t="str">
        <f>IF(Ingredients!$B48="", "", Ingredients!$B48)</f>
        <v/>
      </c>
      <c r="Y48" s="18" t="str">
        <f t="shared" si="12"/>
        <v/>
      </c>
      <c r="AA48" s="18" t="str">
        <f t="shared" si="3"/>
        <v/>
      </c>
      <c r="AB48" s="18" t="str">
        <f t="shared" si="4"/>
        <v/>
      </c>
      <c r="AC48" s="18" t="str">
        <f t="shared" si="13"/>
        <v/>
      </c>
      <c r="AD48" s="18" t="str">
        <f t="shared" si="13"/>
        <v/>
      </c>
      <c r="AE48" s="18" t="str">
        <f t="shared" si="14"/>
        <v/>
      </c>
      <c r="AG48" s="95" t="str">
        <f>IF($C48="", "", IF(IFERROR(INDEX(Ingredients!C$11:C$310, MATCH($C48, Ingredients!$B$11:$B$310, 0)), "")="", "", IFERROR(INDEX(Ingredients!C$11:C$310, MATCH($C48, Ingredients!$B$11:$B$310, 0)), "")))</f>
        <v/>
      </c>
      <c r="AH48" s="105" t="str">
        <f>IF($C48="", "", IF(IFERROR(INDEX(Ingredients!D$11:D$310, MATCH($C48, Ingredients!$B$11:$B$310, 0)), "")="", "", IFERROR(INDEX(Ingredients!D$11:D$310, MATCH($C48, Ingredients!$B$11:$B$310, 0)), "")))</f>
        <v/>
      </c>
      <c r="AI48" s="106" t="str">
        <f>IF($C48="", "", IF(IFERROR(INDEX(Ingredients!E$11:E$310, MATCH($C48, Ingredients!$B$11:$B$310, 0)), "")="", "", IFERROR(INDEX(Ingredients!E$11:E$310, MATCH($C48, Ingredients!$B$11:$B$310, 0)), "")))</f>
        <v/>
      </c>
      <c r="AJ48" s="108" t="str">
        <f>IF($C48="", "", IF(IFERROR(INDEX(Ingredients!F$11:F$310, MATCH($C48, Ingredients!$B$11:$B$310, 0)), "")="", "", IFERROR(INDEX(Ingredients!F$11:F$310, MATCH($C48, Ingredients!$B$11:$B$310, 0)), "")))</f>
        <v/>
      </c>
      <c r="AK48" s="106" t="str">
        <f>IF($C48="", "", IF(IFERROR(INDEX(Ingredients!G$11:G$310, MATCH($C48, Ingredients!$B$11:$B$310, 0)), "")="", "", IFERROR(INDEX(Ingredients!G$11:G$310, MATCH($C48, Ingredients!$B$11:$B$310, 0)), "")))</f>
        <v/>
      </c>
      <c r="AL48" s="79" t="str">
        <f>IF($C48="", "", IF(IFERROR(INDEX(Ingredients!H$11:H$310, MATCH($C48, Ingredients!$B$11:$B$310, 0)), "")="", "", IFERROR(INDEX(Ingredients!H$11:H$310, MATCH($C48, Ingredients!$B$11:$B$310, 0)), "")))</f>
        <v/>
      </c>
      <c r="AN48" s="83" t="str">
        <f t="shared" si="5"/>
        <v/>
      </c>
      <c r="AP48" s="114" t="str">
        <f t="shared" si="15"/>
        <v/>
      </c>
      <c r="AR48" s="117" t="str">
        <f>IF($C48="", "", IF(IFERROR(INDEX(Ingredients!$AI$11:$AI$310, MATCH($C48, Ingredients!$B$11:$B$310, 0)), "")="", "", IFERROR(INDEX(Ingredients!$AI$11:$AI$310, MATCH($C48, Ingredients!$B$11:$B$310, 0)), "")))</f>
        <v/>
      </c>
      <c r="AT48" s="120" t="str">
        <f t="shared" si="16"/>
        <v/>
      </c>
      <c r="AV48" s="90" t="str">
        <f t="shared" si="6"/>
        <v/>
      </c>
      <c r="AX48" s="90" t="str">
        <f>IF($AV48="", "", COUNTIF($AV$11:$AV$5010, "&lt;"&amp;$AV48)+1+COUNTIF($AV$11:$AV48, $AV48)-1)</f>
        <v/>
      </c>
      <c r="AZ48" s="111" t="str">
        <f>IF($B48="", "", SUMIF('Shopping List'!$AV$11:$AV$25, $B48, 'Shopping List'!$BN$11:$BN$25))</f>
        <v/>
      </c>
      <c r="BB48" s="117" t="str">
        <f t="shared" si="17"/>
        <v/>
      </c>
    </row>
    <row r="49" spans="1:54" x14ac:dyDescent="0.25">
      <c r="A49" s="4"/>
      <c r="B49" s="37"/>
      <c r="C49" s="124"/>
      <c r="D49" s="39"/>
      <c r="E49" s="125"/>
      <c r="F49" s="48"/>
      <c r="G49" s="4"/>
      <c r="H49" s="4"/>
      <c r="I49" s="95" t="str">
        <f>IF($C49="", "", IF(IFERROR(INDEX(Ingredients!$C$11:$C$310, MATCH($C49, Ingredients!$B$11:$B$310, 0)), "")="", "", IFERROR(INDEX(Ingredients!$C$11:$C$310, MATCH($C49, Ingredients!$B$11:$B$310, 0)), "")))</f>
        <v/>
      </c>
      <c r="J49" s="73" t="str">
        <f>IF($B49="", "", IF(IFERROR(INDEX(Meals!$C$11:$C$260, MATCH($B49, Meals!$B$11:$B$260, 0)), "")="", "", IFERROR(INDEX(Meals!$C$11:$C$260, MATCH($B49, Meals!$B$11:$B$260, 0)), "")))</f>
        <v/>
      </c>
      <c r="K49" s="4"/>
      <c r="L49" s="72" t="str">
        <f t="shared" si="7"/>
        <v/>
      </c>
      <c r="M49" s="73" t="str">
        <f t="shared" si="8"/>
        <v/>
      </c>
      <c r="N49" s="4"/>
      <c r="O49" s="78" t="str">
        <f t="shared" si="9"/>
        <v/>
      </c>
      <c r="P49" s="79" t="str">
        <f t="shared" si="10"/>
        <v/>
      </c>
      <c r="Q49" s="4"/>
      <c r="R49" s="90" t="str">
        <f t="shared" si="11"/>
        <v/>
      </c>
      <c r="S49" s="4"/>
      <c r="V49" s="99" t="str">
        <f>IF(Meals!$B49="", "", Meals!$B49)</f>
        <v/>
      </c>
      <c r="W49" s="99" t="str">
        <f>IF(Ingredients!$B49="", "", Ingredients!$B49)</f>
        <v/>
      </c>
      <c r="Y49" s="18" t="str">
        <f t="shared" si="12"/>
        <v/>
      </c>
      <c r="AA49" s="18" t="str">
        <f t="shared" si="3"/>
        <v/>
      </c>
      <c r="AB49" s="18" t="str">
        <f t="shared" si="4"/>
        <v/>
      </c>
      <c r="AC49" s="18" t="str">
        <f t="shared" si="13"/>
        <v/>
      </c>
      <c r="AD49" s="18" t="str">
        <f t="shared" si="13"/>
        <v/>
      </c>
      <c r="AE49" s="18" t="str">
        <f t="shared" si="14"/>
        <v/>
      </c>
      <c r="AG49" s="95" t="str">
        <f>IF($C49="", "", IF(IFERROR(INDEX(Ingredients!C$11:C$310, MATCH($C49, Ingredients!$B$11:$B$310, 0)), "")="", "", IFERROR(INDEX(Ingredients!C$11:C$310, MATCH($C49, Ingredients!$B$11:$B$310, 0)), "")))</f>
        <v/>
      </c>
      <c r="AH49" s="105" t="str">
        <f>IF($C49="", "", IF(IFERROR(INDEX(Ingredients!D$11:D$310, MATCH($C49, Ingredients!$B$11:$B$310, 0)), "")="", "", IFERROR(INDEX(Ingredients!D$11:D$310, MATCH($C49, Ingredients!$B$11:$B$310, 0)), "")))</f>
        <v/>
      </c>
      <c r="AI49" s="106" t="str">
        <f>IF($C49="", "", IF(IFERROR(INDEX(Ingredients!E$11:E$310, MATCH($C49, Ingredients!$B$11:$B$310, 0)), "")="", "", IFERROR(INDEX(Ingredients!E$11:E$310, MATCH($C49, Ingredients!$B$11:$B$310, 0)), "")))</f>
        <v/>
      </c>
      <c r="AJ49" s="108" t="str">
        <f>IF($C49="", "", IF(IFERROR(INDEX(Ingredients!F$11:F$310, MATCH($C49, Ingredients!$B$11:$B$310, 0)), "")="", "", IFERROR(INDEX(Ingredients!F$11:F$310, MATCH($C49, Ingredients!$B$11:$B$310, 0)), "")))</f>
        <v/>
      </c>
      <c r="AK49" s="106" t="str">
        <f>IF($C49="", "", IF(IFERROR(INDEX(Ingredients!G$11:G$310, MATCH($C49, Ingredients!$B$11:$B$310, 0)), "")="", "", IFERROR(INDEX(Ingredients!G$11:G$310, MATCH($C49, Ingredients!$B$11:$B$310, 0)), "")))</f>
        <v/>
      </c>
      <c r="AL49" s="79" t="str">
        <f>IF($C49="", "", IF(IFERROR(INDEX(Ingredients!H$11:H$310, MATCH($C49, Ingredients!$B$11:$B$310, 0)), "")="", "", IFERROR(INDEX(Ingredients!H$11:H$310, MATCH($C49, Ingredients!$B$11:$B$310, 0)), "")))</f>
        <v/>
      </c>
      <c r="AN49" s="83" t="str">
        <f t="shared" si="5"/>
        <v/>
      </c>
      <c r="AP49" s="114" t="str">
        <f t="shared" si="15"/>
        <v/>
      </c>
      <c r="AR49" s="117" t="str">
        <f>IF($C49="", "", IF(IFERROR(INDEX(Ingredients!$AI$11:$AI$310, MATCH($C49, Ingredients!$B$11:$B$310, 0)), "")="", "", IFERROR(INDEX(Ingredients!$AI$11:$AI$310, MATCH($C49, Ingredients!$B$11:$B$310, 0)), "")))</f>
        <v/>
      </c>
      <c r="AT49" s="120" t="str">
        <f t="shared" si="16"/>
        <v/>
      </c>
      <c r="AV49" s="90" t="str">
        <f t="shared" si="6"/>
        <v/>
      </c>
      <c r="AX49" s="90" t="str">
        <f>IF($AV49="", "", COUNTIF($AV$11:$AV$5010, "&lt;"&amp;$AV49)+1+COUNTIF($AV$11:$AV49, $AV49)-1)</f>
        <v/>
      </c>
      <c r="AZ49" s="111" t="str">
        <f>IF($B49="", "", SUMIF('Shopping List'!$AV$11:$AV$25, $B49, 'Shopping List'!$BN$11:$BN$25))</f>
        <v/>
      </c>
      <c r="BB49" s="117" t="str">
        <f t="shared" si="17"/>
        <v/>
      </c>
    </row>
    <row r="50" spans="1:54" x14ac:dyDescent="0.25">
      <c r="A50" s="4"/>
      <c r="B50" s="37"/>
      <c r="C50" s="124"/>
      <c r="D50" s="39"/>
      <c r="E50" s="125"/>
      <c r="F50" s="48"/>
      <c r="G50" s="4"/>
      <c r="H50" s="4"/>
      <c r="I50" s="95" t="str">
        <f>IF($C50="", "", IF(IFERROR(INDEX(Ingredients!$C$11:$C$310, MATCH($C50, Ingredients!$B$11:$B$310, 0)), "")="", "", IFERROR(INDEX(Ingredients!$C$11:$C$310, MATCH($C50, Ingredients!$B$11:$B$310, 0)), "")))</f>
        <v/>
      </c>
      <c r="J50" s="73" t="str">
        <f>IF($B50="", "", IF(IFERROR(INDEX(Meals!$C$11:$C$260, MATCH($B50, Meals!$B$11:$B$260, 0)), "")="", "", IFERROR(INDEX(Meals!$C$11:$C$260, MATCH($B50, Meals!$B$11:$B$260, 0)), "")))</f>
        <v/>
      </c>
      <c r="K50" s="4"/>
      <c r="L50" s="72" t="str">
        <f t="shared" si="7"/>
        <v/>
      </c>
      <c r="M50" s="73" t="str">
        <f t="shared" si="8"/>
        <v/>
      </c>
      <c r="N50" s="4"/>
      <c r="O50" s="78" t="str">
        <f t="shared" si="9"/>
        <v/>
      </c>
      <c r="P50" s="79" t="str">
        <f t="shared" si="10"/>
        <v/>
      </c>
      <c r="Q50" s="4"/>
      <c r="R50" s="90" t="str">
        <f t="shared" si="11"/>
        <v/>
      </c>
      <c r="S50" s="4"/>
      <c r="V50" s="99" t="str">
        <f>IF(Meals!$B50="", "", Meals!$B50)</f>
        <v/>
      </c>
      <c r="W50" s="99" t="str">
        <f>IF(Ingredients!$B50="", "", Ingredients!$B50)</f>
        <v/>
      </c>
      <c r="Y50" s="18" t="str">
        <f t="shared" si="12"/>
        <v/>
      </c>
      <c r="AA50" s="18" t="str">
        <f t="shared" si="3"/>
        <v/>
      </c>
      <c r="AB50" s="18" t="str">
        <f t="shared" si="4"/>
        <v/>
      </c>
      <c r="AC50" s="18" t="str">
        <f t="shared" si="13"/>
        <v/>
      </c>
      <c r="AD50" s="18" t="str">
        <f t="shared" si="13"/>
        <v/>
      </c>
      <c r="AE50" s="18" t="str">
        <f t="shared" si="14"/>
        <v/>
      </c>
      <c r="AG50" s="95" t="str">
        <f>IF($C50="", "", IF(IFERROR(INDEX(Ingredients!C$11:C$310, MATCH($C50, Ingredients!$B$11:$B$310, 0)), "")="", "", IFERROR(INDEX(Ingredients!C$11:C$310, MATCH($C50, Ingredients!$B$11:$B$310, 0)), "")))</f>
        <v/>
      </c>
      <c r="AH50" s="105" t="str">
        <f>IF($C50="", "", IF(IFERROR(INDEX(Ingredients!D$11:D$310, MATCH($C50, Ingredients!$B$11:$B$310, 0)), "")="", "", IFERROR(INDEX(Ingredients!D$11:D$310, MATCH($C50, Ingredients!$B$11:$B$310, 0)), "")))</f>
        <v/>
      </c>
      <c r="AI50" s="106" t="str">
        <f>IF($C50="", "", IF(IFERROR(INDEX(Ingredients!E$11:E$310, MATCH($C50, Ingredients!$B$11:$B$310, 0)), "")="", "", IFERROR(INDEX(Ingredients!E$11:E$310, MATCH($C50, Ingredients!$B$11:$B$310, 0)), "")))</f>
        <v/>
      </c>
      <c r="AJ50" s="108" t="str">
        <f>IF($C50="", "", IF(IFERROR(INDEX(Ingredients!F$11:F$310, MATCH($C50, Ingredients!$B$11:$B$310, 0)), "")="", "", IFERROR(INDEX(Ingredients!F$11:F$310, MATCH($C50, Ingredients!$B$11:$B$310, 0)), "")))</f>
        <v/>
      </c>
      <c r="AK50" s="106" t="str">
        <f>IF($C50="", "", IF(IFERROR(INDEX(Ingredients!G$11:G$310, MATCH($C50, Ingredients!$B$11:$B$310, 0)), "")="", "", IFERROR(INDEX(Ingredients!G$11:G$310, MATCH($C50, Ingredients!$B$11:$B$310, 0)), "")))</f>
        <v/>
      </c>
      <c r="AL50" s="79" t="str">
        <f>IF($C50="", "", IF(IFERROR(INDEX(Ingredients!H$11:H$310, MATCH($C50, Ingredients!$B$11:$B$310, 0)), "")="", "", IFERROR(INDEX(Ingredients!H$11:H$310, MATCH($C50, Ingredients!$B$11:$B$310, 0)), "")))</f>
        <v/>
      </c>
      <c r="AN50" s="83" t="str">
        <f t="shared" si="5"/>
        <v/>
      </c>
      <c r="AP50" s="114" t="str">
        <f t="shared" si="15"/>
        <v/>
      </c>
      <c r="AR50" s="117" t="str">
        <f>IF($C50="", "", IF(IFERROR(INDEX(Ingredients!$AI$11:$AI$310, MATCH($C50, Ingredients!$B$11:$B$310, 0)), "")="", "", IFERROR(INDEX(Ingredients!$AI$11:$AI$310, MATCH($C50, Ingredients!$B$11:$B$310, 0)), "")))</f>
        <v/>
      </c>
      <c r="AT50" s="120" t="str">
        <f t="shared" si="16"/>
        <v/>
      </c>
      <c r="AV50" s="90" t="str">
        <f t="shared" si="6"/>
        <v/>
      </c>
      <c r="AX50" s="90" t="str">
        <f>IF($AV50="", "", COUNTIF($AV$11:$AV$5010, "&lt;"&amp;$AV50)+1+COUNTIF($AV$11:$AV50, $AV50)-1)</f>
        <v/>
      </c>
      <c r="AZ50" s="111" t="str">
        <f>IF($B50="", "", SUMIF('Shopping List'!$AV$11:$AV$25, $B50, 'Shopping List'!$BN$11:$BN$25))</f>
        <v/>
      </c>
      <c r="BB50" s="117" t="str">
        <f t="shared" si="17"/>
        <v/>
      </c>
    </row>
    <row r="51" spans="1:54" x14ac:dyDescent="0.25">
      <c r="A51" s="4"/>
      <c r="B51" s="37"/>
      <c r="C51" s="124"/>
      <c r="D51" s="39"/>
      <c r="E51" s="125"/>
      <c r="F51" s="48"/>
      <c r="G51" s="4"/>
      <c r="H51" s="4"/>
      <c r="I51" s="95" t="str">
        <f>IF($C51="", "", IF(IFERROR(INDEX(Ingredients!$C$11:$C$310, MATCH($C51, Ingredients!$B$11:$B$310, 0)), "")="", "", IFERROR(INDEX(Ingredients!$C$11:$C$310, MATCH($C51, Ingredients!$B$11:$B$310, 0)), "")))</f>
        <v/>
      </c>
      <c r="J51" s="73" t="str">
        <f>IF($B51="", "", IF(IFERROR(INDEX(Meals!$C$11:$C$260, MATCH($B51, Meals!$B$11:$B$260, 0)), "")="", "", IFERROR(INDEX(Meals!$C$11:$C$260, MATCH($B51, Meals!$B$11:$B$260, 0)), "")))</f>
        <v/>
      </c>
      <c r="K51" s="4"/>
      <c r="L51" s="72" t="str">
        <f t="shared" si="7"/>
        <v/>
      </c>
      <c r="M51" s="73" t="str">
        <f t="shared" si="8"/>
        <v/>
      </c>
      <c r="N51" s="4"/>
      <c r="O51" s="78" t="str">
        <f t="shared" si="9"/>
        <v/>
      </c>
      <c r="P51" s="79" t="str">
        <f t="shared" si="10"/>
        <v/>
      </c>
      <c r="Q51" s="4"/>
      <c r="R51" s="90" t="str">
        <f t="shared" si="11"/>
        <v/>
      </c>
      <c r="S51" s="4"/>
      <c r="V51" s="99" t="str">
        <f>IF(Meals!$B51="", "", Meals!$B51)</f>
        <v/>
      </c>
      <c r="W51" s="99" t="str">
        <f>IF(Ingredients!$B51="", "", Ingredients!$B51)</f>
        <v/>
      </c>
      <c r="Y51" s="18" t="str">
        <f t="shared" si="12"/>
        <v/>
      </c>
      <c r="AA51" s="18" t="str">
        <f t="shared" si="3"/>
        <v/>
      </c>
      <c r="AB51" s="18" t="str">
        <f t="shared" si="4"/>
        <v/>
      </c>
      <c r="AC51" s="18" t="str">
        <f t="shared" si="13"/>
        <v/>
      </c>
      <c r="AD51" s="18" t="str">
        <f t="shared" si="13"/>
        <v/>
      </c>
      <c r="AE51" s="18" t="str">
        <f t="shared" si="14"/>
        <v/>
      </c>
      <c r="AG51" s="95" t="str">
        <f>IF($C51="", "", IF(IFERROR(INDEX(Ingredients!C$11:C$310, MATCH($C51, Ingredients!$B$11:$B$310, 0)), "")="", "", IFERROR(INDEX(Ingredients!C$11:C$310, MATCH($C51, Ingredients!$B$11:$B$310, 0)), "")))</f>
        <v/>
      </c>
      <c r="AH51" s="105" t="str">
        <f>IF($C51="", "", IF(IFERROR(INDEX(Ingredients!D$11:D$310, MATCH($C51, Ingredients!$B$11:$B$310, 0)), "")="", "", IFERROR(INDEX(Ingredients!D$11:D$310, MATCH($C51, Ingredients!$B$11:$B$310, 0)), "")))</f>
        <v/>
      </c>
      <c r="AI51" s="106" t="str">
        <f>IF($C51="", "", IF(IFERROR(INDEX(Ingredients!E$11:E$310, MATCH($C51, Ingredients!$B$11:$B$310, 0)), "")="", "", IFERROR(INDEX(Ingredients!E$11:E$310, MATCH($C51, Ingredients!$B$11:$B$310, 0)), "")))</f>
        <v/>
      </c>
      <c r="AJ51" s="108" t="str">
        <f>IF($C51="", "", IF(IFERROR(INDEX(Ingredients!F$11:F$310, MATCH($C51, Ingredients!$B$11:$B$310, 0)), "")="", "", IFERROR(INDEX(Ingredients!F$11:F$310, MATCH($C51, Ingredients!$B$11:$B$310, 0)), "")))</f>
        <v/>
      </c>
      <c r="AK51" s="106" t="str">
        <f>IF($C51="", "", IF(IFERROR(INDEX(Ingredients!G$11:G$310, MATCH($C51, Ingredients!$B$11:$B$310, 0)), "")="", "", IFERROR(INDEX(Ingredients!G$11:G$310, MATCH($C51, Ingredients!$B$11:$B$310, 0)), "")))</f>
        <v/>
      </c>
      <c r="AL51" s="79" t="str">
        <f>IF($C51="", "", IF(IFERROR(INDEX(Ingredients!H$11:H$310, MATCH($C51, Ingredients!$B$11:$B$310, 0)), "")="", "", IFERROR(INDEX(Ingredients!H$11:H$310, MATCH($C51, Ingredients!$B$11:$B$310, 0)), "")))</f>
        <v/>
      </c>
      <c r="AN51" s="83" t="str">
        <f t="shared" si="5"/>
        <v/>
      </c>
      <c r="AP51" s="114" t="str">
        <f t="shared" si="15"/>
        <v/>
      </c>
      <c r="AR51" s="117" t="str">
        <f>IF($C51="", "", IF(IFERROR(INDEX(Ingredients!$AI$11:$AI$310, MATCH($C51, Ingredients!$B$11:$B$310, 0)), "")="", "", IFERROR(INDEX(Ingredients!$AI$11:$AI$310, MATCH($C51, Ingredients!$B$11:$B$310, 0)), "")))</f>
        <v/>
      </c>
      <c r="AT51" s="120" t="str">
        <f t="shared" si="16"/>
        <v/>
      </c>
      <c r="AV51" s="90" t="str">
        <f t="shared" si="6"/>
        <v/>
      </c>
      <c r="AX51" s="90" t="str">
        <f>IF($AV51="", "", COUNTIF($AV$11:$AV$5010, "&lt;"&amp;$AV51)+1+COUNTIF($AV$11:$AV51, $AV51)-1)</f>
        <v/>
      </c>
      <c r="AZ51" s="111" t="str">
        <f>IF($B51="", "", SUMIF('Shopping List'!$AV$11:$AV$25, $B51, 'Shopping List'!$BN$11:$BN$25))</f>
        <v/>
      </c>
      <c r="BB51" s="117" t="str">
        <f t="shared" si="17"/>
        <v/>
      </c>
    </row>
    <row r="52" spans="1:54" x14ac:dyDescent="0.25">
      <c r="A52" s="4"/>
      <c r="B52" s="37"/>
      <c r="C52" s="124"/>
      <c r="D52" s="39"/>
      <c r="E52" s="125"/>
      <c r="F52" s="48"/>
      <c r="G52" s="4"/>
      <c r="H52" s="4"/>
      <c r="I52" s="95" t="str">
        <f>IF($C52="", "", IF(IFERROR(INDEX(Ingredients!$C$11:$C$310, MATCH($C52, Ingredients!$B$11:$B$310, 0)), "")="", "", IFERROR(INDEX(Ingredients!$C$11:$C$310, MATCH($C52, Ingredients!$B$11:$B$310, 0)), "")))</f>
        <v/>
      </c>
      <c r="J52" s="73" t="str">
        <f>IF($B52="", "", IF(IFERROR(INDEX(Meals!$C$11:$C$260, MATCH($B52, Meals!$B$11:$B$260, 0)), "")="", "", IFERROR(INDEX(Meals!$C$11:$C$260, MATCH($B52, Meals!$B$11:$B$260, 0)), "")))</f>
        <v/>
      </c>
      <c r="K52" s="4"/>
      <c r="L52" s="72" t="str">
        <f t="shared" si="7"/>
        <v/>
      </c>
      <c r="M52" s="73" t="str">
        <f t="shared" si="8"/>
        <v/>
      </c>
      <c r="N52" s="4"/>
      <c r="O52" s="78" t="str">
        <f t="shared" si="9"/>
        <v/>
      </c>
      <c r="P52" s="79" t="str">
        <f t="shared" si="10"/>
        <v/>
      </c>
      <c r="Q52" s="4"/>
      <c r="R52" s="90" t="str">
        <f t="shared" si="11"/>
        <v/>
      </c>
      <c r="S52" s="4"/>
      <c r="V52" s="99" t="str">
        <f>IF(Meals!$B52="", "", Meals!$B52)</f>
        <v/>
      </c>
      <c r="W52" s="99" t="str">
        <f>IF(Ingredients!$B52="", "", Ingredients!$B52)</f>
        <v/>
      </c>
      <c r="Y52" s="18" t="str">
        <f t="shared" si="12"/>
        <v/>
      </c>
      <c r="AA52" s="18" t="str">
        <f t="shared" si="3"/>
        <v/>
      </c>
      <c r="AB52" s="18" t="str">
        <f t="shared" si="4"/>
        <v/>
      </c>
      <c r="AC52" s="18" t="str">
        <f t="shared" si="13"/>
        <v/>
      </c>
      <c r="AD52" s="18" t="str">
        <f t="shared" si="13"/>
        <v/>
      </c>
      <c r="AE52" s="18" t="str">
        <f t="shared" si="14"/>
        <v/>
      </c>
      <c r="AG52" s="95" t="str">
        <f>IF($C52="", "", IF(IFERROR(INDEX(Ingredients!C$11:C$310, MATCH($C52, Ingredients!$B$11:$B$310, 0)), "")="", "", IFERROR(INDEX(Ingredients!C$11:C$310, MATCH($C52, Ingredients!$B$11:$B$310, 0)), "")))</f>
        <v/>
      </c>
      <c r="AH52" s="105" t="str">
        <f>IF($C52="", "", IF(IFERROR(INDEX(Ingredients!D$11:D$310, MATCH($C52, Ingredients!$B$11:$B$310, 0)), "")="", "", IFERROR(INDEX(Ingredients!D$11:D$310, MATCH($C52, Ingredients!$B$11:$B$310, 0)), "")))</f>
        <v/>
      </c>
      <c r="AI52" s="106" t="str">
        <f>IF($C52="", "", IF(IFERROR(INDEX(Ingredients!E$11:E$310, MATCH($C52, Ingredients!$B$11:$B$310, 0)), "")="", "", IFERROR(INDEX(Ingredients!E$11:E$310, MATCH($C52, Ingredients!$B$11:$B$310, 0)), "")))</f>
        <v/>
      </c>
      <c r="AJ52" s="108" t="str">
        <f>IF($C52="", "", IF(IFERROR(INDEX(Ingredients!F$11:F$310, MATCH($C52, Ingredients!$B$11:$B$310, 0)), "")="", "", IFERROR(INDEX(Ingredients!F$11:F$310, MATCH($C52, Ingredients!$B$11:$B$310, 0)), "")))</f>
        <v/>
      </c>
      <c r="AK52" s="106" t="str">
        <f>IF($C52="", "", IF(IFERROR(INDEX(Ingredients!G$11:G$310, MATCH($C52, Ingredients!$B$11:$B$310, 0)), "")="", "", IFERROR(INDEX(Ingredients!G$11:G$310, MATCH($C52, Ingredients!$B$11:$B$310, 0)), "")))</f>
        <v/>
      </c>
      <c r="AL52" s="79" t="str">
        <f>IF($C52="", "", IF(IFERROR(INDEX(Ingredients!H$11:H$310, MATCH($C52, Ingredients!$B$11:$B$310, 0)), "")="", "", IFERROR(INDEX(Ingredients!H$11:H$310, MATCH($C52, Ingredients!$B$11:$B$310, 0)), "")))</f>
        <v/>
      </c>
      <c r="AN52" s="83" t="str">
        <f t="shared" si="5"/>
        <v/>
      </c>
      <c r="AP52" s="114" t="str">
        <f t="shared" si="15"/>
        <v/>
      </c>
      <c r="AR52" s="117" t="str">
        <f>IF($C52="", "", IF(IFERROR(INDEX(Ingredients!$AI$11:$AI$310, MATCH($C52, Ingredients!$B$11:$B$310, 0)), "")="", "", IFERROR(INDEX(Ingredients!$AI$11:$AI$310, MATCH($C52, Ingredients!$B$11:$B$310, 0)), "")))</f>
        <v/>
      </c>
      <c r="AT52" s="120" t="str">
        <f t="shared" si="16"/>
        <v/>
      </c>
      <c r="AV52" s="90" t="str">
        <f t="shared" si="6"/>
        <v/>
      </c>
      <c r="AX52" s="90" t="str">
        <f>IF($AV52="", "", COUNTIF($AV$11:$AV$5010, "&lt;"&amp;$AV52)+1+COUNTIF($AV$11:$AV52, $AV52)-1)</f>
        <v/>
      </c>
      <c r="AZ52" s="111" t="str">
        <f>IF($B52="", "", SUMIF('Shopping List'!$AV$11:$AV$25, $B52, 'Shopping List'!$BN$11:$BN$25))</f>
        <v/>
      </c>
      <c r="BB52" s="117" t="str">
        <f t="shared" si="17"/>
        <v/>
      </c>
    </row>
    <row r="53" spans="1:54" x14ac:dyDescent="0.25">
      <c r="A53" s="4"/>
      <c r="B53" s="37"/>
      <c r="C53" s="124"/>
      <c r="D53" s="39"/>
      <c r="E53" s="125"/>
      <c r="F53" s="48"/>
      <c r="G53" s="4"/>
      <c r="H53" s="4"/>
      <c r="I53" s="95" t="str">
        <f>IF($C53="", "", IF(IFERROR(INDEX(Ingredients!$C$11:$C$310, MATCH($C53, Ingredients!$B$11:$B$310, 0)), "")="", "", IFERROR(INDEX(Ingredients!$C$11:$C$310, MATCH($C53, Ingredients!$B$11:$B$310, 0)), "")))</f>
        <v/>
      </c>
      <c r="J53" s="73" t="str">
        <f>IF($B53="", "", IF(IFERROR(INDEX(Meals!$C$11:$C$260, MATCH($B53, Meals!$B$11:$B$260, 0)), "")="", "", IFERROR(INDEX(Meals!$C$11:$C$260, MATCH($B53, Meals!$B$11:$B$260, 0)), "")))</f>
        <v/>
      </c>
      <c r="K53" s="4"/>
      <c r="L53" s="72" t="str">
        <f t="shared" si="7"/>
        <v/>
      </c>
      <c r="M53" s="73" t="str">
        <f t="shared" si="8"/>
        <v/>
      </c>
      <c r="N53" s="4"/>
      <c r="O53" s="78" t="str">
        <f t="shared" si="9"/>
        <v/>
      </c>
      <c r="P53" s="79" t="str">
        <f t="shared" si="10"/>
        <v/>
      </c>
      <c r="Q53" s="4"/>
      <c r="R53" s="90" t="str">
        <f t="shared" si="11"/>
        <v/>
      </c>
      <c r="S53" s="4"/>
      <c r="V53" s="99" t="str">
        <f>IF(Meals!$B53="", "", Meals!$B53)</f>
        <v/>
      </c>
      <c r="W53" s="99" t="str">
        <f>IF(Ingredients!$B53="", "", Ingredients!$B53)</f>
        <v/>
      </c>
      <c r="Y53" s="18" t="str">
        <f t="shared" si="12"/>
        <v/>
      </c>
      <c r="AA53" s="18" t="str">
        <f t="shared" si="3"/>
        <v/>
      </c>
      <c r="AB53" s="18" t="str">
        <f t="shared" si="4"/>
        <v/>
      </c>
      <c r="AC53" s="18" t="str">
        <f t="shared" si="13"/>
        <v/>
      </c>
      <c r="AD53" s="18" t="str">
        <f t="shared" si="13"/>
        <v/>
      </c>
      <c r="AE53" s="18" t="str">
        <f t="shared" si="14"/>
        <v/>
      </c>
      <c r="AG53" s="95" t="str">
        <f>IF($C53="", "", IF(IFERROR(INDEX(Ingredients!C$11:C$310, MATCH($C53, Ingredients!$B$11:$B$310, 0)), "")="", "", IFERROR(INDEX(Ingredients!C$11:C$310, MATCH($C53, Ingredients!$B$11:$B$310, 0)), "")))</f>
        <v/>
      </c>
      <c r="AH53" s="105" t="str">
        <f>IF($C53="", "", IF(IFERROR(INDEX(Ingredients!D$11:D$310, MATCH($C53, Ingredients!$B$11:$B$310, 0)), "")="", "", IFERROR(INDEX(Ingredients!D$11:D$310, MATCH($C53, Ingredients!$B$11:$B$310, 0)), "")))</f>
        <v/>
      </c>
      <c r="AI53" s="106" t="str">
        <f>IF($C53="", "", IF(IFERROR(INDEX(Ingredients!E$11:E$310, MATCH($C53, Ingredients!$B$11:$B$310, 0)), "")="", "", IFERROR(INDEX(Ingredients!E$11:E$310, MATCH($C53, Ingredients!$B$11:$B$310, 0)), "")))</f>
        <v/>
      </c>
      <c r="AJ53" s="108" t="str">
        <f>IF($C53="", "", IF(IFERROR(INDEX(Ingredients!F$11:F$310, MATCH($C53, Ingredients!$B$11:$B$310, 0)), "")="", "", IFERROR(INDEX(Ingredients!F$11:F$310, MATCH($C53, Ingredients!$B$11:$B$310, 0)), "")))</f>
        <v/>
      </c>
      <c r="AK53" s="106" t="str">
        <f>IF($C53="", "", IF(IFERROR(INDEX(Ingredients!G$11:G$310, MATCH($C53, Ingredients!$B$11:$B$310, 0)), "")="", "", IFERROR(INDEX(Ingredients!G$11:G$310, MATCH($C53, Ingredients!$B$11:$B$310, 0)), "")))</f>
        <v/>
      </c>
      <c r="AL53" s="79" t="str">
        <f>IF($C53="", "", IF(IFERROR(INDEX(Ingredients!H$11:H$310, MATCH($C53, Ingredients!$B$11:$B$310, 0)), "")="", "", IFERROR(INDEX(Ingredients!H$11:H$310, MATCH($C53, Ingredients!$B$11:$B$310, 0)), "")))</f>
        <v/>
      </c>
      <c r="AN53" s="83" t="str">
        <f t="shared" si="5"/>
        <v/>
      </c>
      <c r="AP53" s="114" t="str">
        <f t="shared" si="15"/>
        <v/>
      </c>
      <c r="AR53" s="117" t="str">
        <f>IF($C53="", "", IF(IFERROR(INDEX(Ingredients!$AI$11:$AI$310, MATCH($C53, Ingredients!$B$11:$B$310, 0)), "")="", "", IFERROR(INDEX(Ingredients!$AI$11:$AI$310, MATCH($C53, Ingredients!$B$11:$B$310, 0)), "")))</f>
        <v/>
      </c>
      <c r="AT53" s="120" t="str">
        <f t="shared" si="16"/>
        <v/>
      </c>
      <c r="AV53" s="90" t="str">
        <f t="shared" si="6"/>
        <v/>
      </c>
      <c r="AX53" s="90" t="str">
        <f>IF($AV53="", "", COUNTIF($AV$11:$AV$5010, "&lt;"&amp;$AV53)+1+COUNTIF($AV$11:$AV53, $AV53)-1)</f>
        <v/>
      </c>
      <c r="AZ53" s="111" t="str">
        <f>IF($B53="", "", SUMIF('Shopping List'!$AV$11:$AV$25, $B53, 'Shopping List'!$BN$11:$BN$25))</f>
        <v/>
      </c>
      <c r="BB53" s="117" t="str">
        <f t="shared" si="17"/>
        <v/>
      </c>
    </row>
    <row r="54" spans="1:54" x14ac:dyDescent="0.25">
      <c r="A54" s="4"/>
      <c r="B54" s="37"/>
      <c r="C54" s="124"/>
      <c r="D54" s="39"/>
      <c r="E54" s="125"/>
      <c r="F54" s="48"/>
      <c r="G54" s="4"/>
      <c r="H54" s="4"/>
      <c r="I54" s="95" t="str">
        <f>IF($C54="", "", IF(IFERROR(INDEX(Ingredients!$C$11:$C$310, MATCH($C54, Ingredients!$B$11:$B$310, 0)), "")="", "", IFERROR(INDEX(Ingredients!$C$11:$C$310, MATCH($C54, Ingredients!$B$11:$B$310, 0)), "")))</f>
        <v/>
      </c>
      <c r="J54" s="73" t="str">
        <f>IF($B54="", "", IF(IFERROR(INDEX(Meals!$C$11:$C$260, MATCH($B54, Meals!$B$11:$B$260, 0)), "")="", "", IFERROR(INDEX(Meals!$C$11:$C$260, MATCH($B54, Meals!$B$11:$B$260, 0)), "")))</f>
        <v/>
      </c>
      <c r="K54" s="4"/>
      <c r="L54" s="72" t="str">
        <f t="shared" si="7"/>
        <v/>
      </c>
      <c r="M54" s="73" t="str">
        <f t="shared" si="8"/>
        <v/>
      </c>
      <c r="N54" s="4"/>
      <c r="O54" s="78" t="str">
        <f t="shared" si="9"/>
        <v/>
      </c>
      <c r="P54" s="79" t="str">
        <f t="shared" si="10"/>
        <v/>
      </c>
      <c r="Q54" s="4"/>
      <c r="R54" s="90" t="str">
        <f t="shared" si="11"/>
        <v/>
      </c>
      <c r="S54" s="4"/>
      <c r="V54" s="99" t="str">
        <f>IF(Meals!$B54="", "", Meals!$B54)</f>
        <v/>
      </c>
      <c r="W54" s="99" t="str">
        <f>IF(Ingredients!$B54="", "", Ingredients!$B54)</f>
        <v/>
      </c>
      <c r="Y54" s="18" t="str">
        <f t="shared" si="12"/>
        <v/>
      </c>
      <c r="AA54" s="18" t="str">
        <f t="shared" si="3"/>
        <v/>
      </c>
      <c r="AB54" s="18" t="str">
        <f t="shared" si="4"/>
        <v/>
      </c>
      <c r="AC54" s="18" t="str">
        <f t="shared" si="13"/>
        <v/>
      </c>
      <c r="AD54" s="18" t="str">
        <f t="shared" si="13"/>
        <v/>
      </c>
      <c r="AE54" s="18" t="str">
        <f t="shared" si="14"/>
        <v/>
      </c>
      <c r="AG54" s="95" t="str">
        <f>IF($C54="", "", IF(IFERROR(INDEX(Ingredients!C$11:C$310, MATCH($C54, Ingredients!$B$11:$B$310, 0)), "")="", "", IFERROR(INDEX(Ingredients!C$11:C$310, MATCH($C54, Ingredients!$B$11:$B$310, 0)), "")))</f>
        <v/>
      </c>
      <c r="AH54" s="105" t="str">
        <f>IF($C54="", "", IF(IFERROR(INDEX(Ingredients!D$11:D$310, MATCH($C54, Ingredients!$B$11:$B$310, 0)), "")="", "", IFERROR(INDEX(Ingredients!D$11:D$310, MATCH($C54, Ingredients!$B$11:$B$310, 0)), "")))</f>
        <v/>
      </c>
      <c r="AI54" s="106" t="str">
        <f>IF($C54="", "", IF(IFERROR(INDEX(Ingredients!E$11:E$310, MATCH($C54, Ingredients!$B$11:$B$310, 0)), "")="", "", IFERROR(INDEX(Ingredients!E$11:E$310, MATCH($C54, Ingredients!$B$11:$B$310, 0)), "")))</f>
        <v/>
      </c>
      <c r="AJ54" s="108" t="str">
        <f>IF($C54="", "", IF(IFERROR(INDEX(Ingredients!F$11:F$310, MATCH($C54, Ingredients!$B$11:$B$310, 0)), "")="", "", IFERROR(INDEX(Ingredients!F$11:F$310, MATCH($C54, Ingredients!$B$11:$B$310, 0)), "")))</f>
        <v/>
      </c>
      <c r="AK54" s="106" t="str">
        <f>IF($C54="", "", IF(IFERROR(INDEX(Ingredients!G$11:G$310, MATCH($C54, Ingredients!$B$11:$B$310, 0)), "")="", "", IFERROR(INDEX(Ingredients!G$11:G$310, MATCH($C54, Ingredients!$B$11:$B$310, 0)), "")))</f>
        <v/>
      </c>
      <c r="AL54" s="79" t="str">
        <f>IF($C54="", "", IF(IFERROR(INDEX(Ingredients!H$11:H$310, MATCH($C54, Ingredients!$B$11:$B$310, 0)), "")="", "", IFERROR(INDEX(Ingredients!H$11:H$310, MATCH($C54, Ingredients!$B$11:$B$310, 0)), "")))</f>
        <v/>
      </c>
      <c r="AN54" s="83" t="str">
        <f t="shared" si="5"/>
        <v/>
      </c>
      <c r="AP54" s="114" t="str">
        <f t="shared" si="15"/>
        <v/>
      </c>
      <c r="AR54" s="117" t="str">
        <f>IF($C54="", "", IF(IFERROR(INDEX(Ingredients!$AI$11:$AI$310, MATCH($C54, Ingredients!$B$11:$B$310, 0)), "")="", "", IFERROR(INDEX(Ingredients!$AI$11:$AI$310, MATCH($C54, Ingredients!$B$11:$B$310, 0)), "")))</f>
        <v/>
      </c>
      <c r="AT54" s="120" t="str">
        <f t="shared" si="16"/>
        <v/>
      </c>
      <c r="AV54" s="90" t="str">
        <f t="shared" si="6"/>
        <v/>
      </c>
      <c r="AX54" s="90" t="str">
        <f>IF($AV54="", "", COUNTIF($AV$11:$AV$5010, "&lt;"&amp;$AV54)+1+COUNTIF($AV$11:$AV54, $AV54)-1)</f>
        <v/>
      </c>
      <c r="AZ54" s="111" t="str">
        <f>IF($B54="", "", SUMIF('Shopping List'!$AV$11:$AV$25, $B54, 'Shopping List'!$BN$11:$BN$25))</f>
        <v/>
      </c>
      <c r="BB54" s="117" t="str">
        <f t="shared" si="17"/>
        <v/>
      </c>
    </row>
    <row r="55" spans="1:54" x14ac:dyDescent="0.25">
      <c r="A55" s="4"/>
      <c r="B55" s="37"/>
      <c r="C55" s="124"/>
      <c r="D55" s="39"/>
      <c r="E55" s="125"/>
      <c r="F55" s="48"/>
      <c r="G55" s="4"/>
      <c r="H55" s="4"/>
      <c r="I55" s="95" t="str">
        <f>IF($C55="", "", IF(IFERROR(INDEX(Ingredients!$C$11:$C$310, MATCH($C55, Ingredients!$B$11:$B$310, 0)), "")="", "", IFERROR(INDEX(Ingredients!$C$11:$C$310, MATCH($C55, Ingredients!$B$11:$B$310, 0)), "")))</f>
        <v/>
      </c>
      <c r="J55" s="73" t="str">
        <f>IF($B55="", "", IF(IFERROR(INDEX(Meals!$C$11:$C$260, MATCH($B55, Meals!$B$11:$B$260, 0)), "")="", "", IFERROR(INDEX(Meals!$C$11:$C$260, MATCH($B55, Meals!$B$11:$B$260, 0)), "")))</f>
        <v/>
      </c>
      <c r="K55" s="4"/>
      <c r="L55" s="72" t="str">
        <f t="shared" si="7"/>
        <v/>
      </c>
      <c r="M55" s="73" t="str">
        <f t="shared" si="8"/>
        <v/>
      </c>
      <c r="N55" s="4"/>
      <c r="O55" s="78" t="str">
        <f t="shared" si="9"/>
        <v/>
      </c>
      <c r="P55" s="79" t="str">
        <f t="shared" si="10"/>
        <v/>
      </c>
      <c r="Q55" s="4"/>
      <c r="R55" s="90" t="str">
        <f t="shared" si="11"/>
        <v/>
      </c>
      <c r="S55" s="4"/>
      <c r="V55" s="99" t="str">
        <f>IF(Meals!$B55="", "", Meals!$B55)</f>
        <v/>
      </c>
      <c r="W55" s="99" t="str">
        <f>IF(Ingredients!$B55="", "", Ingredients!$B55)</f>
        <v/>
      </c>
      <c r="Y55" s="18" t="str">
        <f t="shared" si="12"/>
        <v/>
      </c>
      <c r="AA55" s="18" t="str">
        <f t="shared" si="3"/>
        <v/>
      </c>
      <c r="AB55" s="18" t="str">
        <f t="shared" si="4"/>
        <v/>
      </c>
      <c r="AC55" s="18" t="str">
        <f t="shared" si="13"/>
        <v/>
      </c>
      <c r="AD55" s="18" t="str">
        <f t="shared" si="13"/>
        <v/>
      </c>
      <c r="AE55" s="18" t="str">
        <f t="shared" si="14"/>
        <v/>
      </c>
      <c r="AG55" s="95" t="str">
        <f>IF($C55="", "", IF(IFERROR(INDEX(Ingredients!C$11:C$310, MATCH($C55, Ingredients!$B$11:$B$310, 0)), "")="", "", IFERROR(INDEX(Ingredients!C$11:C$310, MATCH($C55, Ingredients!$B$11:$B$310, 0)), "")))</f>
        <v/>
      </c>
      <c r="AH55" s="105" t="str">
        <f>IF($C55="", "", IF(IFERROR(INDEX(Ingredients!D$11:D$310, MATCH($C55, Ingredients!$B$11:$B$310, 0)), "")="", "", IFERROR(INDEX(Ingredients!D$11:D$310, MATCH($C55, Ingredients!$B$11:$B$310, 0)), "")))</f>
        <v/>
      </c>
      <c r="AI55" s="106" t="str">
        <f>IF($C55="", "", IF(IFERROR(INDEX(Ingredients!E$11:E$310, MATCH($C55, Ingredients!$B$11:$B$310, 0)), "")="", "", IFERROR(INDEX(Ingredients!E$11:E$310, MATCH($C55, Ingredients!$B$11:$B$310, 0)), "")))</f>
        <v/>
      </c>
      <c r="AJ55" s="108" t="str">
        <f>IF($C55="", "", IF(IFERROR(INDEX(Ingredients!F$11:F$310, MATCH($C55, Ingredients!$B$11:$B$310, 0)), "")="", "", IFERROR(INDEX(Ingredients!F$11:F$310, MATCH($C55, Ingredients!$B$11:$B$310, 0)), "")))</f>
        <v/>
      </c>
      <c r="AK55" s="106" t="str">
        <f>IF($C55="", "", IF(IFERROR(INDEX(Ingredients!G$11:G$310, MATCH($C55, Ingredients!$B$11:$B$310, 0)), "")="", "", IFERROR(INDEX(Ingredients!G$11:G$310, MATCH($C55, Ingredients!$B$11:$B$310, 0)), "")))</f>
        <v/>
      </c>
      <c r="AL55" s="79" t="str">
        <f>IF($C55="", "", IF(IFERROR(INDEX(Ingredients!H$11:H$310, MATCH($C55, Ingredients!$B$11:$B$310, 0)), "")="", "", IFERROR(INDEX(Ingredients!H$11:H$310, MATCH($C55, Ingredients!$B$11:$B$310, 0)), "")))</f>
        <v/>
      </c>
      <c r="AN55" s="83" t="str">
        <f t="shared" si="5"/>
        <v/>
      </c>
      <c r="AP55" s="114" t="str">
        <f t="shared" si="15"/>
        <v/>
      </c>
      <c r="AR55" s="117" t="str">
        <f>IF($C55="", "", IF(IFERROR(INDEX(Ingredients!$AI$11:$AI$310, MATCH($C55, Ingredients!$B$11:$B$310, 0)), "")="", "", IFERROR(INDEX(Ingredients!$AI$11:$AI$310, MATCH($C55, Ingredients!$B$11:$B$310, 0)), "")))</f>
        <v/>
      </c>
      <c r="AT55" s="120" t="str">
        <f t="shared" si="16"/>
        <v/>
      </c>
      <c r="AV55" s="90" t="str">
        <f t="shared" si="6"/>
        <v/>
      </c>
      <c r="AX55" s="90" t="str">
        <f>IF($AV55="", "", COUNTIF($AV$11:$AV$5010, "&lt;"&amp;$AV55)+1+COUNTIF($AV$11:$AV55, $AV55)-1)</f>
        <v/>
      </c>
      <c r="AZ55" s="111" t="str">
        <f>IF($B55="", "", SUMIF('Shopping List'!$AV$11:$AV$25, $B55, 'Shopping List'!$BN$11:$BN$25))</f>
        <v/>
      </c>
      <c r="BB55" s="117" t="str">
        <f t="shared" si="17"/>
        <v/>
      </c>
    </row>
    <row r="56" spans="1:54" x14ac:dyDescent="0.25">
      <c r="A56" s="4"/>
      <c r="B56" s="37"/>
      <c r="C56" s="124"/>
      <c r="D56" s="39"/>
      <c r="E56" s="125"/>
      <c r="F56" s="48"/>
      <c r="G56" s="4"/>
      <c r="H56" s="4"/>
      <c r="I56" s="95" t="str">
        <f>IF($C56="", "", IF(IFERROR(INDEX(Ingredients!$C$11:$C$310, MATCH($C56, Ingredients!$B$11:$B$310, 0)), "")="", "", IFERROR(INDEX(Ingredients!$C$11:$C$310, MATCH($C56, Ingredients!$B$11:$B$310, 0)), "")))</f>
        <v/>
      </c>
      <c r="J56" s="73" t="str">
        <f>IF($B56="", "", IF(IFERROR(INDEX(Meals!$C$11:$C$260, MATCH($B56, Meals!$B$11:$B$260, 0)), "")="", "", IFERROR(INDEX(Meals!$C$11:$C$260, MATCH($B56, Meals!$B$11:$B$260, 0)), "")))</f>
        <v/>
      </c>
      <c r="K56" s="4"/>
      <c r="L56" s="72" t="str">
        <f t="shared" si="7"/>
        <v/>
      </c>
      <c r="M56" s="73" t="str">
        <f t="shared" si="8"/>
        <v/>
      </c>
      <c r="N56" s="4"/>
      <c r="O56" s="78" t="str">
        <f t="shared" si="9"/>
        <v/>
      </c>
      <c r="P56" s="79" t="str">
        <f t="shared" si="10"/>
        <v/>
      </c>
      <c r="Q56" s="4"/>
      <c r="R56" s="90" t="str">
        <f t="shared" si="11"/>
        <v/>
      </c>
      <c r="S56" s="4"/>
      <c r="V56" s="99" t="str">
        <f>IF(Meals!$B56="", "", Meals!$B56)</f>
        <v/>
      </c>
      <c r="W56" s="99" t="str">
        <f>IF(Ingredients!$B56="", "", Ingredients!$B56)</f>
        <v/>
      </c>
      <c r="Y56" s="18" t="str">
        <f t="shared" si="12"/>
        <v/>
      </c>
      <c r="AA56" s="18" t="str">
        <f t="shared" si="3"/>
        <v/>
      </c>
      <c r="AB56" s="18" t="str">
        <f t="shared" si="4"/>
        <v/>
      </c>
      <c r="AC56" s="18" t="str">
        <f t="shared" si="13"/>
        <v/>
      </c>
      <c r="AD56" s="18" t="str">
        <f t="shared" si="13"/>
        <v/>
      </c>
      <c r="AE56" s="18" t="str">
        <f t="shared" si="14"/>
        <v/>
      </c>
      <c r="AG56" s="95" t="str">
        <f>IF($C56="", "", IF(IFERROR(INDEX(Ingredients!C$11:C$310, MATCH($C56, Ingredients!$B$11:$B$310, 0)), "")="", "", IFERROR(INDEX(Ingredients!C$11:C$310, MATCH($C56, Ingredients!$B$11:$B$310, 0)), "")))</f>
        <v/>
      </c>
      <c r="AH56" s="105" t="str">
        <f>IF($C56="", "", IF(IFERROR(INDEX(Ingredients!D$11:D$310, MATCH($C56, Ingredients!$B$11:$B$310, 0)), "")="", "", IFERROR(INDEX(Ingredients!D$11:D$310, MATCH($C56, Ingredients!$B$11:$B$310, 0)), "")))</f>
        <v/>
      </c>
      <c r="AI56" s="106" t="str">
        <f>IF($C56="", "", IF(IFERROR(INDEX(Ingredients!E$11:E$310, MATCH($C56, Ingredients!$B$11:$B$310, 0)), "")="", "", IFERROR(INDEX(Ingredients!E$11:E$310, MATCH($C56, Ingredients!$B$11:$B$310, 0)), "")))</f>
        <v/>
      </c>
      <c r="AJ56" s="108" t="str">
        <f>IF($C56="", "", IF(IFERROR(INDEX(Ingredients!F$11:F$310, MATCH($C56, Ingredients!$B$11:$B$310, 0)), "")="", "", IFERROR(INDEX(Ingredients!F$11:F$310, MATCH($C56, Ingredients!$B$11:$B$310, 0)), "")))</f>
        <v/>
      </c>
      <c r="AK56" s="106" t="str">
        <f>IF($C56="", "", IF(IFERROR(INDEX(Ingredients!G$11:G$310, MATCH($C56, Ingredients!$B$11:$B$310, 0)), "")="", "", IFERROR(INDEX(Ingredients!G$11:G$310, MATCH($C56, Ingredients!$B$11:$B$310, 0)), "")))</f>
        <v/>
      </c>
      <c r="AL56" s="79" t="str">
        <f>IF($C56="", "", IF(IFERROR(INDEX(Ingredients!H$11:H$310, MATCH($C56, Ingredients!$B$11:$B$310, 0)), "")="", "", IFERROR(INDEX(Ingredients!H$11:H$310, MATCH($C56, Ingredients!$B$11:$B$310, 0)), "")))</f>
        <v/>
      </c>
      <c r="AN56" s="83" t="str">
        <f t="shared" si="5"/>
        <v/>
      </c>
      <c r="AP56" s="114" t="str">
        <f t="shared" si="15"/>
        <v/>
      </c>
      <c r="AR56" s="117" t="str">
        <f>IF($C56="", "", IF(IFERROR(INDEX(Ingredients!$AI$11:$AI$310, MATCH($C56, Ingredients!$B$11:$B$310, 0)), "")="", "", IFERROR(INDEX(Ingredients!$AI$11:$AI$310, MATCH($C56, Ingredients!$B$11:$B$310, 0)), "")))</f>
        <v/>
      </c>
      <c r="AT56" s="120" t="str">
        <f t="shared" si="16"/>
        <v/>
      </c>
      <c r="AV56" s="90" t="str">
        <f t="shared" si="6"/>
        <v/>
      </c>
      <c r="AX56" s="90" t="str">
        <f>IF($AV56="", "", COUNTIF($AV$11:$AV$5010, "&lt;"&amp;$AV56)+1+COUNTIF($AV$11:$AV56, $AV56)-1)</f>
        <v/>
      </c>
      <c r="AZ56" s="111" t="str">
        <f>IF($B56="", "", SUMIF('Shopping List'!$AV$11:$AV$25, $B56, 'Shopping List'!$BN$11:$BN$25))</f>
        <v/>
      </c>
      <c r="BB56" s="117" t="str">
        <f t="shared" si="17"/>
        <v/>
      </c>
    </row>
    <row r="57" spans="1:54" x14ac:dyDescent="0.25">
      <c r="A57" s="4"/>
      <c r="B57" s="37"/>
      <c r="C57" s="124"/>
      <c r="D57" s="39"/>
      <c r="E57" s="125"/>
      <c r="F57" s="48"/>
      <c r="G57" s="4"/>
      <c r="H57" s="4"/>
      <c r="I57" s="95" t="str">
        <f>IF($C57="", "", IF(IFERROR(INDEX(Ingredients!$C$11:$C$310, MATCH($C57, Ingredients!$B$11:$B$310, 0)), "")="", "", IFERROR(INDEX(Ingredients!$C$11:$C$310, MATCH($C57, Ingredients!$B$11:$B$310, 0)), "")))</f>
        <v/>
      </c>
      <c r="J57" s="73" t="str">
        <f>IF($B57="", "", IF(IFERROR(INDEX(Meals!$C$11:$C$260, MATCH($B57, Meals!$B$11:$B$260, 0)), "")="", "", IFERROR(INDEX(Meals!$C$11:$C$260, MATCH($B57, Meals!$B$11:$B$260, 0)), "")))</f>
        <v/>
      </c>
      <c r="K57" s="4"/>
      <c r="L57" s="72" t="str">
        <f t="shared" si="7"/>
        <v/>
      </c>
      <c r="M57" s="73" t="str">
        <f t="shared" si="8"/>
        <v/>
      </c>
      <c r="N57" s="4"/>
      <c r="O57" s="78" t="str">
        <f t="shared" si="9"/>
        <v/>
      </c>
      <c r="P57" s="79" t="str">
        <f t="shared" si="10"/>
        <v/>
      </c>
      <c r="Q57" s="4"/>
      <c r="R57" s="90" t="str">
        <f t="shared" si="11"/>
        <v/>
      </c>
      <c r="S57" s="4"/>
      <c r="V57" s="99" t="str">
        <f>IF(Meals!$B57="", "", Meals!$B57)</f>
        <v/>
      </c>
      <c r="W57" s="99" t="str">
        <f>IF(Ingredients!$B57="", "", Ingredients!$B57)</f>
        <v/>
      </c>
      <c r="Y57" s="18" t="str">
        <f t="shared" si="12"/>
        <v/>
      </c>
      <c r="AA57" s="18" t="str">
        <f t="shared" si="3"/>
        <v/>
      </c>
      <c r="AB57" s="18" t="str">
        <f t="shared" si="4"/>
        <v/>
      </c>
      <c r="AC57" s="18" t="str">
        <f t="shared" si="13"/>
        <v/>
      </c>
      <c r="AD57" s="18" t="str">
        <f t="shared" si="13"/>
        <v/>
      </c>
      <c r="AE57" s="18" t="str">
        <f t="shared" si="14"/>
        <v/>
      </c>
      <c r="AG57" s="95" t="str">
        <f>IF($C57="", "", IF(IFERROR(INDEX(Ingredients!C$11:C$310, MATCH($C57, Ingredients!$B$11:$B$310, 0)), "")="", "", IFERROR(INDEX(Ingredients!C$11:C$310, MATCH($C57, Ingredients!$B$11:$B$310, 0)), "")))</f>
        <v/>
      </c>
      <c r="AH57" s="105" t="str">
        <f>IF($C57="", "", IF(IFERROR(INDEX(Ingredients!D$11:D$310, MATCH($C57, Ingredients!$B$11:$B$310, 0)), "")="", "", IFERROR(INDEX(Ingredients!D$11:D$310, MATCH($C57, Ingredients!$B$11:$B$310, 0)), "")))</f>
        <v/>
      </c>
      <c r="AI57" s="106" t="str">
        <f>IF($C57="", "", IF(IFERROR(INDEX(Ingredients!E$11:E$310, MATCH($C57, Ingredients!$B$11:$B$310, 0)), "")="", "", IFERROR(INDEX(Ingredients!E$11:E$310, MATCH($C57, Ingredients!$B$11:$B$310, 0)), "")))</f>
        <v/>
      </c>
      <c r="AJ57" s="108" t="str">
        <f>IF($C57="", "", IF(IFERROR(INDEX(Ingredients!F$11:F$310, MATCH($C57, Ingredients!$B$11:$B$310, 0)), "")="", "", IFERROR(INDEX(Ingredients!F$11:F$310, MATCH($C57, Ingredients!$B$11:$B$310, 0)), "")))</f>
        <v/>
      </c>
      <c r="AK57" s="106" t="str">
        <f>IF($C57="", "", IF(IFERROR(INDEX(Ingredients!G$11:G$310, MATCH($C57, Ingredients!$B$11:$B$310, 0)), "")="", "", IFERROR(INDEX(Ingredients!G$11:G$310, MATCH($C57, Ingredients!$B$11:$B$310, 0)), "")))</f>
        <v/>
      </c>
      <c r="AL57" s="79" t="str">
        <f>IF($C57="", "", IF(IFERROR(INDEX(Ingredients!H$11:H$310, MATCH($C57, Ingredients!$B$11:$B$310, 0)), "")="", "", IFERROR(INDEX(Ingredients!H$11:H$310, MATCH($C57, Ingredients!$B$11:$B$310, 0)), "")))</f>
        <v/>
      </c>
      <c r="AN57" s="83" t="str">
        <f t="shared" si="5"/>
        <v/>
      </c>
      <c r="AP57" s="114" t="str">
        <f t="shared" si="15"/>
        <v/>
      </c>
      <c r="AR57" s="117" t="str">
        <f>IF($C57="", "", IF(IFERROR(INDEX(Ingredients!$AI$11:$AI$310, MATCH($C57, Ingredients!$B$11:$B$310, 0)), "")="", "", IFERROR(INDEX(Ingredients!$AI$11:$AI$310, MATCH($C57, Ingredients!$B$11:$B$310, 0)), "")))</f>
        <v/>
      </c>
      <c r="AT57" s="120" t="str">
        <f t="shared" si="16"/>
        <v/>
      </c>
      <c r="AV57" s="90" t="str">
        <f t="shared" si="6"/>
        <v/>
      </c>
      <c r="AX57" s="90" t="str">
        <f>IF($AV57="", "", COUNTIF($AV$11:$AV$5010, "&lt;"&amp;$AV57)+1+COUNTIF($AV$11:$AV57, $AV57)-1)</f>
        <v/>
      </c>
      <c r="AZ57" s="111" t="str">
        <f>IF($B57="", "", SUMIF('Shopping List'!$AV$11:$AV$25, $B57, 'Shopping List'!$BN$11:$BN$25))</f>
        <v/>
      </c>
      <c r="BB57" s="117" t="str">
        <f t="shared" si="17"/>
        <v/>
      </c>
    </row>
    <row r="58" spans="1:54" x14ac:dyDescent="0.25">
      <c r="A58" s="4"/>
      <c r="B58" s="37"/>
      <c r="C58" s="124"/>
      <c r="D58" s="39"/>
      <c r="E58" s="125"/>
      <c r="F58" s="48"/>
      <c r="G58" s="4"/>
      <c r="H58" s="4"/>
      <c r="I58" s="95" t="str">
        <f>IF($C58="", "", IF(IFERROR(INDEX(Ingredients!$C$11:$C$310, MATCH($C58, Ingredients!$B$11:$B$310, 0)), "")="", "", IFERROR(INDEX(Ingredients!$C$11:$C$310, MATCH($C58, Ingredients!$B$11:$B$310, 0)), "")))</f>
        <v/>
      </c>
      <c r="J58" s="73" t="str">
        <f>IF($B58="", "", IF(IFERROR(INDEX(Meals!$C$11:$C$260, MATCH($B58, Meals!$B$11:$B$260, 0)), "")="", "", IFERROR(INDEX(Meals!$C$11:$C$260, MATCH($B58, Meals!$B$11:$B$260, 0)), "")))</f>
        <v/>
      </c>
      <c r="K58" s="4"/>
      <c r="L58" s="72" t="str">
        <f t="shared" si="7"/>
        <v/>
      </c>
      <c r="M58" s="73" t="str">
        <f t="shared" si="8"/>
        <v/>
      </c>
      <c r="N58" s="4"/>
      <c r="O58" s="78" t="str">
        <f t="shared" si="9"/>
        <v/>
      </c>
      <c r="P58" s="79" t="str">
        <f t="shared" si="10"/>
        <v/>
      </c>
      <c r="Q58" s="4"/>
      <c r="R58" s="90" t="str">
        <f t="shared" si="11"/>
        <v/>
      </c>
      <c r="S58" s="4"/>
      <c r="V58" s="99" t="str">
        <f>IF(Meals!$B58="", "", Meals!$B58)</f>
        <v/>
      </c>
      <c r="W58" s="99" t="str">
        <f>IF(Ingredients!$B58="", "", Ingredients!$B58)</f>
        <v/>
      </c>
      <c r="Y58" s="18" t="str">
        <f t="shared" si="12"/>
        <v/>
      </c>
      <c r="AA58" s="18" t="str">
        <f t="shared" si="3"/>
        <v/>
      </c>
      <c r="AB58" s="18" t="str">
        <f t="shared" si="4"/>
        <v/>
      </c>
      <c r="AC58" s="18" t="str">
        <f t="shared" si="13"/>
        <v/>
      </c>
      <c r="AD58" s="18" t="str">
        <f t="shared" si="13"/>
        <v/>
      </c>
      <c r="AE58" s="18" t="str">
        <f t="shared" si="14"/>
        <v/>
      </c>
      <c r="AG58" s="95" t="str">
        <f>IF($C58="", "", IF(IFERROR(INDEX(Ingredients!C$11:C$310, MATCH($C58, Ingredients!$B$11:$B$310, 0)), "")="", "", IFERROR(INDEX(Ingredients!C$11:C$310, MATCH($C58, Ingredients!$B$11:$B$310, 0)), "")))</f>
        <v/>
      </c>
      <c r="AH58" s="105" t="str">
        <f>IF($C58="", "", IF(IFERROR(INDEX(Ingredients!D$11:D$310, MATCH($C58, Ingredients!$B$11:$B$310, 0)), "")="", "", IFERROR(INDEX(Ingredients!D$11:D$310, MATCH($C58, Ingredients!$B$11:$B$310, 0)), "")))</f>
        <v/>
      </c>
      <c r="AI58" s="106" t="str">
        <f>IF($C58="", "", IF(IFERROR(INDEX(Ingredients!E$11:E$310, MATCH($C58, Ingredients!$B$11:$B$310, 0)), "")="", "", IFERROR(INDEX(Ingredients!E$11:E$310, MATCH($C58, Ingredients!$B$11:$B$310, 0)), "")))</f>
        <v/>
      </c>
      <c r="AJ58" s="108" t="str">
        <f>IF($C58="", "", IF(IFERROR(INDEX(Ingredients!F$11:F$310, MATCH($C58, Ingredients!$B$11:$B$310, 0)), "")="", "", IFERROR(INDEX(Ingredients!F$11:F$310, MATCH($C58, Ingredients!$B$11:$B$310, 0)), "")))</f>
        <v/>
      </c>
      <c r="AK58" s="106" t="str">
        <f>IF($C58="", "", IF(IFERROR(INDEX(Ingredients!G$11:G$310, MATCH($C58, Ingredients!$B$11:$B$310, 0)), "")="", "", IFERROR(INDEX(Ingredients!G$11:G$310, MATCH($C58, Ingredients!$B$11:$B$310, 0)), "")))</f>
        <v/>
      </c>
      <c r="AL58" s="79" t="str">
        <f>IF($C58="", "", IF(IFERROR(INDEX(Ingredients!H$11:H$310, MATCH($C58, Ingredients!$B$11:$B$310, 0)), "")="", "", IFERROR(INDEX(Ingredients!H$11:H$310, MATCH($C58, Ingredients!$B$11:$B$310, 0)), "")))</f>
        <v/>
      </c>
      <c r="AN58" s="83" t="str">
        <f t="shared" si="5"/>
        <v/>
      </c>
      <c r="AP58" s="114" t="str">
        <f t="shared" si="15"/>
        <v/>
      </c>
      <c r="AR58" s="117" t="str">
        <f>IF($C58="", "", IF(IFERROR(INDEX(Ingredients!$AI$11:$AI$310, MATCH($C58, Ingredients!$B$11:$B$310, 0)), "")="", "", IFERROR(INDEX(Ingredients!$AI$11:$AI$310, MATCH($C58, Ingredients!$B$11:$B$310, 0)), "")))</f>
        <v/>
      </c>
      <c r="AT58" s="120" t="str">
        <f t="shared" si="16"/>
        <v/>
      </c>
      <c r="AV58" s="90" t="str">
        <f t="shared" si="6"/>
        <v/>
      </c>
      <c r="AX58" s="90" t="str">
        <f>IF($AV58="", "", COUNTIF($AV$11:$AV$5010, "&lt;"&amp;$AV58)+1+COUNTIF($AV$11:$AV58, $AV58)-1)</f>
        <v/>
      </c>
      <c r="AZ58" s="111" t="str">
        <f>IF($B58="", "", SUMIF('Shopping List'!$AV$11:$AV$25, $B58, 'Shopping List'!$BN$11:$BN$25))</f>
        <v/>
      </c>
      <c r="BB58" s="117" t="str">
        <f t="shared" si="17"/>
        <v/>
      </c>
    </row>
    <row r="59" spans="1:54" x14ac:dyDescent="0.25">
      <c r="A59" s="4"/>
      <c r="B59" s="37"/>
      <c r="C59" s="124"/>
      <c r="D59" s="39"/>
      <c r="E59" s="125"/>
      <c r="F59" s="48"/>
      <c r="G59" s="4"/>
      <c r="H59" s="4"/>
      <c r="I59" s="95" t="str">
        <f>IF($C59="", "", IF(IFERROR(INDEX(Ingredients!$C$11:$C$310, MATCH($C59, Ingredients!$B$11:$B$310, 0)), "")="", "", IFERROR(INDEX(Ingredients!$C$11:$C$310, MATCH($C59, Ingredients!$B$11:$B$310, 0)), "")))</f>
        <v/>
      </c>
      <c r="J59" s="73" t="str">
        <f>IF($B59="", "", IF(IFERROR(INDEX(Meals!$C$11:$C$260, MATCH($B59, Meals!$B$11:$B$260, 0)), "")="", "", IFERROR(INDEX(Meals!$C$11:$C$260, MATCH($B59, Meals!$B$11:$B$260, 0)), "")))</f>
        <v/>
      </c>
      <c r="K59" s="4"/>
      <c r="L59" s="72" t="str">
        <f t="shared" si="7"/>
        <v/>
      </c>
      <c r="M59" s="73" t="str">
        <f t="shared" si="8"/>
        <v/>
      </c>
      <c r="N59" s="4"/>
      <c r="O59" s="78" t="str">
        <f t="shared" si="9"/>
        <v/>
      </c>
      <c r="P59" s="79" t="str">
        <f t="shared" si="10"/>
        <v/>
      </c>
      <c r="Q59" s="4"/>
      <c r="R59" s="90" t="str">
        <f t="shared" si="11"/>
        <v/>
      </c>
      <c r="S59" s="4"/>
      <c r="V59" s="99" t="str">
        <f>IF(Meals!$B59="", "", Meals!$B59)</f>
        <v/>
      </c>
      <c r="W59" s="99" t="str">
        <f>IF(Ingredients!$B59="", "", Ingredients!$B59)</f>
        <v/>
      </c>
      <c r="Y59" s="18" t="str">
        <f t="shared" si="12"/>
        <v/>
      </c>
      <c r="AA59" s="18" t="str">
        <f t="shared" si="3"/>
        <v/>
      </c>
      <c r="AB59" s="18" t="str">
        <f t="shared" si="4"/>
        <v/>
      </c>
      <c r="AC59" s="18" t="str">
        <f t="shared" si="13"/>
        <v/>
      </c>
      <c r="AD59" s="18" t="str">
        <f t="shared" si="13"/>
        <v/>
      </c>
      <c r="AE59" s="18" t="str">
        <f t="shared" si="14"/>
        <v/>
      </c>
      <c r="AG59" s="95" t="str">
        <f>IF($C59="", "", IF(IFERROR(INDEX(Ingredients!C$11:C$310, MATCH($C59, Ingredients!$B$11:$B$310, 0)), "")="", "", IFERROR(INDEX(Ingredients!C$11:C$310, MATCH($C59, Ingredients!$B$11:$B$310, 0)), "")))</f>
        <v/>
      </c>
      <c r="AH59" s="105" t="str">
        <f>IF($C59="", "", IF(IFERROR(INDEX(Ingredients!D$11:D$310, MATCH($C59, Ingredients!$B$11:$B$310, 0)), "")="", "", IFERROR(INDEX(Ingredients!D$11:D$310, MATCH($C59, Ingredients!$B$11:$B$310, 0)), "")))</f>
        <v/>
      </c>
      <c r="AI59" s="106" t="str">
        <f>IF($C59="", "", IF(IFERROR(INDEX(Ingredients!E$11:E$310, MATCH($C59, Ingredients!$B$11:$B$310, 0)), "")="", "", IFERROR(INDEX(Ingredients!E$11:E$310, MATCH($C59, Ingredients!$B$11:$B$310, 0)), "")))</f>
        <v/>
      </c>
      <c r="AJ59" s="108" t="str">
        <f>IF($C59="", "", IF(IFERROR(INDEX(Ingredients!F$11:F$310, MATCH($C59, Ingredients!$B$11:$B$310, 0)), "")="", "", IFERROR(INDEX(Ingredients!F$11:F$310, MATCH($C59, Ingredients!$B$11:$B$310, 0)), "")))</f>
        <v/>
      </c>
      <c r="AK59" s="106" t="str">
        <f>IF($C59="", "", IF(IFERROR(INDEX(Ingredients!G$11:G$310, MATCH($C59, Ingredients!$B$11:$B$310, 0)), "")="", "", IFERROR(INDEX(Ingredients!G$11:G$310, MATCH($C59, Ingredients!$B$11:$B$310, 0)), "")))</f>
        <v/>
      </c>
      <c r="AL59" s="79" t="str">
        <f>IF($C59="", "", IF(IFERROR(INDEX(Ingredients!H$11:H$310, MATCH($C59, Ingredients!$B$11:$B$310, 0)), "")="", "", IFERROR(INDEX(Ingredients!H$11:H$310, MATCH($C59, Ingredients!$B$11:$B$310, 0)), "")))</f>
        <v/>
      </c>
      <c r="AN59" s="83" t="str">
        <f t="shared" si="5"/>
        <v/>
      </c>
      <c r="AP59" s="114" t="str">
        <f t="shared" si="15"/>
        <v/>
      </c>
      <c r="AR59" s="117" t="str">
        <f>IF($C59="", "", IF(IFERROR(INDEX(Ingredients!$AI$11:$AI$310, MATCH($C59, Ingredients!$B$11:$B$310, 0)), "")="", "", IFERROR(INDEX(Ingredients!$AI$11:$AI$310, MATCH($C59, Ingredients!$B$11:$B$310, 0)), "")))</f>
        <v/>
      </c>
      <c r="AT59" s="120" t="str">
        <f t="shared" si="16"/>
        <v/>
      </c>
      <c r="AV59" s="90" t="str">
        <f t="shared" si="6"/>
        <v/>
      </c>
      <c r="AX59" s="90" t="str">
        <f>IF($AV59="", "", COUNTIF($AV$11:$AV$5010, "&lt;"&amp;$AV59)+1+COUNTIF($AV$11:$AV59, $AV59)-1)</f>
        <v/>
      </c>
      <c r="AZ59" s="111" t="str">
        <f>IF($B59="", "", SUMIF('Shopping List'!$AV$11:$AV$25, $B59, 'Shopping List'!$BN$11:$BN$25))</f>
        <v/>
      </c>
      <c r="BB59" s="117" t="str">
        <f t="shared" si="17"/>
        <v/>
      </c>
    </row>
    <row r="60" spans="1:54" x14ac:dyDescent="0.25">
      <c r="A60" s="4"/>
      <c r="B60" s="37"/>
      <c r="C60" s="124"/>
      <c r="D60" s="39"/>
      <c r="E60" s="125"/>
      <c r="F60" s="48"/>
      <c r="G60" s="4"/>
      <c r="H60" s="4"/>
      <c r="I60" s="95" t="str">
        <f>IF($C60="", "", IF(IFERROR(INDEX(Ingredients!$C$11:$C$310, MATCH($C60, Ingredients!$B$11:$B$310, 0)), "")="", "", IFERROR(INDEX(Ingredients!$C$11:$C$310, MATCH($C60, Ingredients!$B$11:$B$310, 0)), "")))</f>
        <v/>
      </c>
      <c r="J60" s="73" t="str">
        <f>IF($B60="", "", IF(IFERROR(INDEX(Meals!$C$11:$C$260, MATCH($B60, Meals!$B$11:$B$260, 0)), "")="", "", IFERROR(INDEX(Meals!$C$11:$C$260, MATCH($B60, Meals!$B$11:$B$260, 0)), "")))</f>
        <v/>
      </c>
      <c r="K60" s="4"/>
      <c r="L60" s="72" t="str">
        <f t="shared" si="7"/>
        <v/>
      </c>
      <c r="M60" s="73" t="str">
        <f t="shared" si="8"/>
        <v/>
      </c>
      <c r="N60" s="4"/>
      <c r="O60" s="78" t="str">
        <f t="shared" si="9"/>
        <v/>
      </c>
      <c r="P60" s="79" t="str">
        <f t="shared" si="10"/>
        <v/>
      </c>
      <c r="Q60" s="4"/>
      <c r="R60" s="90" t="str">
        <f t="shared" si="11"/>
        <v/>
      </c>
      <c r="S60" s="4"/>
      <c r="V60" s="99" t="str">
        <f>IF(Meals!$B60="", "", Meals!$B60)</f>
        <v/>
      </c>
      <c r="W60" s="99" t="str">
        <f>IF(Ingredients!$B60="", "", Ingredients!$B60)</f>
        <v/>
      </c>
      <c r="Y60" s="18" t="str">
        <f t="shared" si="12"/>
        <v/>
      </c>
      <c r="AA60" s="18" t="str">
        <f t="shared" si="3"/>
        <v/>
      </c>
      <c r="AB60" s="18" t="str">
        <f t="shared" si="4"/>
        <v/>
      </c>
      <c r="AC60" s="18" t="str">
        <f t="shared" si="13"/>
        <v/>
      </c>
      <c r="AD60" s="18" t="str">
        <f t="shared" si="13"/>
        <v/>
      </c>
      <c r="AE60" s="18" t="str">
        <f t="shared" si="14"/>
        <v/>
      </c>
      <c r="AG60" s="95" t="str">
        <f>IF($C60="", "", IF(IFERROR(INDEX(Ingredients!C$11:C$310, MATCH($C60, Ingredients!$B$11:$B$310, 0)), "")="", "", IFERROR(INDEX(Ingredients!C$11:C$310, MATCH($C60, Ingredients!$B$11:$B$310, 0)), "")))</f>
        <v/>
      </c>
      <c r="AH60" s="105" t="str">
        <f>IF($C60="", "", IF(IFERROR(INDEX(Ingredients!D$11:D$310, MATCH($C60, Ingredients!$B$11:$B$310, 0)), "")="", "", IFERROR(INDEX(Ingredients!D$11:D$310, MATCH($C60, Ingredients!$B$11:$B$310, 0)), "")))</f>
        <v/>
      </c>
      <c r="AI60" s="106" t="str">
        <f>IF($C60="", "", IF(IFERROR(INDEX(Ingredients!E$11:E$310, MATCH($C60, Ingredients!$B$11:$B$310, 0)), "")="", "", IFERROR(INDEX(Ingredients!E$11:E$310, MATCH($C60, Ingredients!$B$11:$B$310, 0)), "")))</f>
        <v/>
      </c>
      <c r="AJ60" s="108" t="str">
        <f>IF($C60="", "", IF(IFERROR(INDEX(Ingredients!F$11:F$310, MATCH($C60, Ingredients!$B$11:$B$310, 0)), "")="", "", IFERROR(INDEX(Ingredients!F$11:F$310, MATCH($C60, Ingredients!$B$11:$B$310, 0)), "")))</f>
        <v/>
      </c>
      <c r="AK60" s="106" t="str">
        <f>IF($C60="", "", IF(IFERROR(INDEX(Ingredients!G$11:G$310, MATCH($C60, Ingredients!$B$11:$B$310, 0)), "")="", "", IFERROR(INDEX(Ingredients!G$11:G$310, MATCH($C60, Ingredients!$B$11:$B$310, 0)), "")))</f>
        <v/>
      </c>
      <c r="AL60" s="79" t="str">
        <f>IF($C60="", "", IF(IFERROR(INDEX(Ingredients!H$11:H$310, MATCH($C60, Ingredients!$B$11:$B$310, 0)), "")="", "", IFERROR(INDEX(Ingredients!H$11:H$310, MATCH($C60, Ingredients!$B$11:$B$310, 0)), "")))</f>
        <v/>
      </c>
      <c r="AN60" s="83" t="str">
        <f t="shared" si="5"/>
        <v/>
      </c>
      <c r="AP60" s="114" t="str">
        <f t="shared" si="15"/>
        <v/>
      </c>
      <c r="AR60" s="117" t="str">
        <f>IF($C60="", "", IF(IFERROR(INDEX(Ingredients!$AI$11:$AI$310, MATCH($C60, Ingredients!$B$11:$B$310, 0)), "")="", "", IFERROR(INDEX(Ingredients!$AI$11:$AI$310, MATCH($C60, Ingredients!$B$11:$B$310, 0)), "")))</f>
        <v/>
      </c>
      <c r="AT60" s="120" t="str">
        <f t="shared" si="16"/>
        <v/>
      </c>
      <c r="AV60" s="90" t="str">
        <f t="shared" si="6"/>
        <v/>
      </c>
      <c r="AX60" s="90" t="str">
        <f>IF($AV60="", "", COUNTIF($AV$11:$AV$5010, "&lt;"&amp;$AV60)+1+COUNTIF($AV$11:$AV60, $AV60)-1)</f>
        <v/>
      </c>
      <c r="AZ60" s="111" t="str">
        <f>IF($B60="", "", SUMIF('Shopping List'!$AV$11:$AV$25, $B60, 'Shopping List'!$BN$11:$BN$25))</f>
        <v/>
      </c>
      <c r="BB60" s="117" t="str">
        <f t="shared" si="17"/>
        <v/>
      </c>
    </row>
    <row r="61" spans="1:54" x14ac:dyDescent="0.25">
      <c r="A61" s="4"/>
      <c r="B61" s="37"/>
      <c r="C61" s="124"/>
      <c r="D61" s="39"/>
      <c r="E61" s="125"/>
      <c r="F61" s="48"/>
      <c r="G61" s="4"/>
      <c r="H61" s="4"/>
      <c r="I61" s="95" t="str">
        <f>IF($C61="", "", IF(IFERROR(INDEX(Ingredients!$C$11:$C$310, MATCH($C61, Ingredients!$B$11:$B$310, 0)), "")="", "", IFERROR(INDEX(Ingredients!$C$11:$C$310, MATCH($C61, Ingredients!$B$11:$B$310, 0)), "")))</f>
        <v/>
      </c>
      <c r="J61" s="73" t="str">
        <f>IF($B61="", "", IF(IFERROR(INDEX(Meals!$C$11:$C$260, MATCH($B61, Meals!$B$11:$B$260, 0)), "")="", "", IFERROR(INDEX(Meals!$C$11:$C$260, MATCH($B61, Meals!$B$11:$B$260, 0)), "")))</f>
        <v/>
      </c>
      <c r="K61" s="4"/>
      <c r="L61" s="72" t="str">
        <f t="shared" si="7"/>
        <v/>
      </c>
      <c r="M61" s="73" t="str">
        <f t="shared" si="8"/>
        <v/>
      </c>
      <c r="N61" s="4"/>
      <c r="O61" s="78" t="str">
        <f t="shared" si="9"/>
        <v/>
      </c>
      <c r="P61" s="79" t="str">
        <f t="shared" si="10"/>
        <v/>
      </c>
      <c r="Q61" s="4"/>
      <c r="R61" s="90" t="str">
        <f t="shared" si="11"/>
        <v/>
      </c>
      <c r="S61" s="4"/>
      <c r="V61" s="99" t="str">
        <f>IF(Meals!$B61="", "", Meals!$B61)</f>
        <v/>
      </c>
      <c r="W61" s="99" t="str">
        <f>IF(Ingredients!$B61="", "", Ingredients!$B61)</f>
        <v/>
      </c>
      <c r="Y61" s="18" t="str">
        <f t="shared" si="12"/>
        <v/>
      </c>
      <c r="AA61" s="18" t="str">
        <f t="shared" si="3"/>
        <v/>
      </c>
      <c r="AB61" s="18" t="str">
        <f t="shared" si="4"/>
        <v/>
      </c>
      <c r="AC61" s="18" t="str">
        <f t="shared" si="13"/>
        <v/>
      </c>
      <c r="AD61" s="18" t="str">
        <f t="shared" si="13"/>
        <v/>
      </c>
      <c r="AE61" s="18" t="str">
        <f t="shared" si="14"/>
        <v/>
      </c>
      <c r="AG61" s="95" t="str">
        <f>IF($C61="", "", IF(IFERROR(INDEX(Ingredients!C$11:C$310, MATCH($C61, Ingredients!$B$11:$B$310, 0)), "")="", "", IFERROR(INDEX(Ingredients!C$11:C$310, MATCH($C61, Ingredients!$B$11:$B$310, 0)), "")))</f>
        <v/>
      </c>
      <c r="AH61" s="105" t="str">
        <f>IF($C61="", "", IF(IFERROR(INDEX(Ingredients!D$11:D$310, MATCH($C61, Ingredients!$B$11:$B$310, 0)), "")="", "", IFERROR(INDEX(Ingredients!D$11:D$310, MATCH($C61, Ingredients!$B$11:$B$310, 0)), "")))</f>
        <v/>
      </c>
      <c r="AI61" s="106" t="str">
        <f>IF($C61="", "", IF(IFERROR(INDEX(Ingredients!E$11:E$310, MATCH($C61, Ingredients!$B$11:$B$310, 0)), "")="", "", IFERROR(INDEX(Ingredients!E$11:E$310, MATCH($C61, Ingredients!$B$11:$B$310, 0)), "")))</f>
        <v/>
      </c>
      <c r="AJ61" s="108" t="str">
        <f>IF($C61="", "", IF(IFERROR(INDEX(Ingredients!F$11:F$310, MATCH($C61, Ingredients!$B$11:$B$310, 0)), "")="", "", IFERROR(INDEX(Ingredients!F$11:F$310, MATCH($C61, Ingredients!$B$11:$B$310, 0)), "")))</f>
        <v/>
      </c>
      <c r="AK61" s="106" t="str">
        <f>IF($C61="", "", IF(IFERROR(INDEX(Ingredients!G$11:G$310, MATCH($C61, Ingredients!$B$11:$B$310, 0)), "")="", "", IFERROR(INDEX(Ingredients!G$11:G$310, MATCH($C61, Ingredients!$B$11:$B$310, 0)), "")))</f>
        <v/>
      </c>
      <c r="AL61" s="79" t="str">
        <f>IF($C61="", "", IF(IFERROR(INDEX(Ingredients!H$11:H$310, MATCH($C61, Ingredients!$B$11:$B$310, 0)), "")="", "", IFERROR(INDEX(Ingredients!H$11:H$310, MATCH($C61, Ingredients!$B$11:$B$310, 0)), "")))</f>
        <v/>
      </c>
      <c r="AN61" s="83" t="str">
        <f t="shared" si="5"/>
        <v/>
      </c>
      <c r="AP61" s="114" t="str">
        <f t="shared" si="15"/>
        <v/>
      </c>
      <c r="AR61" s="117" t="str">
        <f>IF($C61="", "", IF(IFERROR(INDEX(Ingredients!$AI$11:$AI$310, MATCH($C61, Ingredients!$B$11:$B$310, 0)), "")="", "", IFERROR(INDEX(Ingredients!$AI$11:$AI$310, MATCH($C61, Ingredients!$B$11:$B$310, 0)), "")))</f>
        <v/>
      </c>
      <c r="AT61" s="120" t="str">
        <f t="shared" si="16"/>
        <v/>
      </c>
      <c r="AV61" s="90" t="str">
        <f t="shared" si="6"/>
        <v/>
      </c>
      <c r="AX61" s="90" t="str">
        <f>IF($AV61="", "", COUNTIF($AV$11:$AV$5010, "&lt;"&amp;$AV61)+1+COUNTIF($AV$11:$AV61, $AV61)-1)</f>
        <v/>
      </c>
      <c r="AZ61" s="111" t="str">
        <f>IF($B61="", "", SUMIF('Shopping List'!$AV$11:$AV$25, $B61, 'Shopping List'!$BN$11:$BN$25))</f>
        <v/>
      </c>
      <c r="BB61" s="117" t="str">
        <f t="shared" si="17"/>
        <v/>
      </c>
    </row>
    <row r="62" spans="1:54" x14ac:dyDescent="0.25">
      <c r="A62" s="4"/>
      <c r="B62" s="37"/>
      <c r="C62" s="124"/>
      <c r="D62" s="39"/>
      <c r="E62" s="125"/>
      <c r="F62" s="48"/>
      <c r="G62" s="4"/>
      <c r="H62" s="4"/>
      <c r="I62" s="95" t="str">
        <f>IF($C62="", "", IF(IFERROR(INDEX(Ingredients!$C$11:$C$310, MATCH($C62, Ingredients!$B$11:$B$310, 0)), "")="", "", IFERROR(INDEX(Ingredients!$C$11:$C$310, MATCH($C62, Ingredients!$B$11:$B$310, 0)), "")))</f>
        <v/>
      </c>
      <c r="J62" s="73" t="str">
        <f>IF($B62="", "", IF(IFERROR(INDEX(Meals!$C$11:$C$260, MATCH($B62, Meals!$B$11:$B$260, 0)), "")="", "", IFERROR(INDEX(Meals!$C$11:$C$260, MATCH($B62, Meals!$B$11:$B$260, 0)), "")))</f>
        <v/>
      </c>
      <c r="K62" s="4"/>
      <c r="L62" s="72" t="str">
        <f t="shared" si="7"/>
        <v/>
      </c>
      <c r="M62" s="73" t="str">
        <f t="shared" si="8"/>
        <v/>
      </c>
      <c r="N62" s="4"/>
      <c r="O62" s="78" t="str">
        <f t="shared" si="9"/>
        <v/>
      </c>
      <c r="P62" s="79" t="str">
        <f t="shared" si="10"/>
        <v/>
      </c>
      <c r="Q62" s="4"/>
      <c r="R62" s="90" t="str">
        <f t="shared" si="11"/>
        <v/>
      </c>
      <c r="S62" s="4"/>
      <c r="V62" s="99" t="str">
        <f>IF(Meals!$B62="", "", Meals!$B62)</f>
        <v/>
      </c>
      <c r="W62" s="99" t="str">
        <f>IF(Ingredients!$B62="", "", Ingredients!$B62)</f>
        <v/>
      </c>
      <c r="Y62" s="18" t="str">
        <f t="shared" si="12"/>
        <v/>
      </c>
      <c r="AA62" s="18" t="str">
        <f t="shared" si="3"/>
        <v/>
      </c>
      <c r="AB62" s="18" t="str">
        <f t="shared" si="4"/>
        <v/>
      </c>
      <c r="AC62" s="18" t="str">
        <f t="shared" si="13"/>
        <v/>
      </c>
      <c r="AD62" s="18" t="str">
        <f t="shared" si="13"/>
        <v/>
      </c>
      <c r="AE62" s="18" t="str">
        <f t="shared" si="14"/>
        <v/>
      </c>
      <c r="AG62" s="95" t="str">
        <f>IF($C62="", "", IF(IFERROR(INDEX(Ingredients!C$11:C$310, MATCH($C62, Ingredients!$B$11:$B$310, 0)), "")="", "", IFERROR(INDEX(Ingredients!C$11:C$310, MATCH($C62, Ingredients!$B$11:$B$310, 0)), "")))</f>
        <v/>
      </c>
      <c r="AH62" s="105" t="str">
        <f>IF($C62="", "", IF(IFERROR(INDEX(Ingredients!D$11:D$310, MATCH($C62, Ingredients!$B$11:$B$310, 0)), "")="", "", IFERROR(INDEX(Ingredients!D$11:D$310, MATCH($C62, Ingredients!$B$11:$B$310, 0)), "")))</f>
        <v/>
      </c>
      <c r="AI62" s="106" t="str">
        <f>IF($C62="", "", IF(IFERROR(INDEX(Ingredients!E$11:E$310, MATCH($C62, Ingredients!$B$11:$B$310, 0)), "")="", "", IFERROR(INDEX(Ingredients!E$11:E$310, MATCH($C62, Ingredients!$B$11:$B$310, 0)), "")))</f>
        <v/>
      </c>
      <c r="AJ62" s="108" t="str">
        <f>IF($C62="", "", IF(IFERROR(INDEX(Ingredients!F$11:F$310, MATCH($C62, Ingredients!$B$11:$B$310, 0)), "")="", "", IFERROR(INDEX(Ingredients!F$11:F$310, MATCH($C62, Ingredients!$B$11:$B$310, 0)), "")))</f>
        <v/>
      </c>
      <c r="AK62" s="106" t="str">
        <f>IF($C62="", "", IF(IFERROR(INDEX(Ingredients!G$11:G$310, MATCH($C62, Ingredients!$B$11:$B$310, 0)), "")="", "", IFERROR(INDEX(Ingredients!G$11:G$310, MATCH($C62, Ingredients!$B$11:$B$310, 0)), "")))</f>
        <v/>
      </c>
      <c r="AL62" s="79" t="str">
        <f>IF($C62="", "", IF(IFERROR(INDEX(Ingredients!H$11:H$310, MATCH($C62, Ingredients!$B$11:$B$310, 0)), "")="", "", IFERROR(INDEX(Ingredients!H$11:H$310, MATCH($C62, Ingredients!$B$11:$B$310, 0)), "")))</f>
        <v/>
      </c>
      <c r="AN62" s="83" t="str">
        <f t="shared" si="5"/>
        <v/>
      </c>
      <c r="AP62" s="114" t="str">
        <f t="shared" si="15"/>
        <v/>
      </c>
      <c r="AR62" s="117" t="str">
        <f>IF($C62="", "", IF(IFERROR(INDEX(Ingredients!$AI$11:$AI$310, MATCH($C62, Ingredients!$B$11:$B$310, 0)), "")="", "", IFERROR(INDEX(Ingredients!$AI$11:$AI$310, MATCH($C62, Ingredients!$B$11:$B$310, 0)), "")))</f>
        <v/>
      </c>
      <c r="AT62" s="120" t="str">
        <f t="shared" si="16"/>
        <v/>
      </c>
      <c r="AV62" s="90" t="str">
        <f t="shared" si="6"/>
        <v/>
      </c>
      <c r="AX62" s="90" t="str">
        <f>IF($AV62="", "", COUNTIF($AV$11:$AV$5010, "&lt;"&amp;$AV62)+1+COUNTIF($AV$11:$AV62, $AV62)-1)</f>
        <v/>
      </c>
      <c r="AZ62" s="111" t="str">
        <f>IF($B62="", "", SUMIF('Shopping List'!$AV$11:$AV$25, $B62, 'Shopping List'!$BN$11:$BN$25))</f>
        <v/>
      </c>
      <c r="BB62" s="117" t="str">
        <f t="shared" si="17"/>
        <v/>
      </c>
    </row>
    <row r="63" spans="1:54" x14ac:dyDescent="0.25">
      <c r="A63" s="4"/>
      <c r="B63" s="37"/>
      <c r="C63" s="124"/>
      <c r="D63" s="39"/>
      <c r="E63" s="125"/>
      <c r="F63" s="48"/>
      <c r="G63" s="4"/>
      <c r="H63" s="4"/>
      <c r="I63" s="95" t="str">
        <f>IF($C63="", "", IF(IFERROR(INDEX(Ingredients!$C$11:$C$310, MATCH($C63, Ingredients!$B$11:$B$310, 0)), "")="", "", IFERROR(INDEX(Ingredients!$C$11:$C$310, MATCH($C63, Ingredients!$B$11:$B$310, 0)), "")))</f>
        <v/>
      </c>
      <c r="J63" s="73" t="str">
        <f>IF($B63="", "", IF(IFERROR(INDEX(Meals!$C$11:$C$260, MATCH($B63, Meals!$B$11:$B$260, 0)), "")="", "", IFERROR(INDEX(Meals!$C$11:$C$260, MATCH($B63, Meals!$B$11:$B$260, 0)), "")))</f>
        <v/>
      </c>
      <c r="K63" s="4"/>
      <c r="L63" s="72" t="str">
        <f t="shared" si="7"/>
        <v/>
      </c>
      <c r="M63" s="73" t="str">
        <f t="shared" si="8"/>
        <v/>
      </c>
      <c r="N63" s="4"/>
      <c r="O63" s="78" t="str">
        <f t="shared" si="9"/>
        <v/>
      </c>
      <c r="P63" s="79" t="str">
        <f t="shared" si="10"/>
        <v/>
      </c>
      <c r="Q63" s="4"/>
      <c r="R63" s="90" t="str">
        <f t="shared" si="11"/>
        <v/>
      </c>
      <c r="S63" s="4"/>
      <c r="V63" s="99" t="str">
        <f>IF(Meals!$B63="", "", Meals!$B63)</f>
        <v/>
      </c>
      <c r="W63" s="99" t="str">
        <f>IF(Ingredients!$B63="", "", Ingredients!$B63)</f>
        <v/>
      </c>
      <c r="Y63" s="18" t="str">
        <f t="shared" si="12"/>
        <v/>
      </c>
      <c r="AA63" s="18" t="str">
        <f t="shared" si="3"/>
        <v/>
      </c>
      <c r="AB63" s="18" t="str">
        <f t="shared" si="4"/>
        <v/>
      </c>
      <c r="AC63" s="18" t="str">
        <f t="shared" si="13"/>
        <v/>
      </c>
      <c r="AD63" s="18" t="str">
        <f t="shared" si="13"/>
        <v/>
      </c>
      <c r="AE63" s="18" t="str">
        <f t="shared" si="14"/>
        <v/>
      </c>
      <c r="AG63" s="95" t="str">
        <f>IF($C63="", "", IF(IFERROR(INDEX(Ingredients!C$11:C$310, MATCH($C63, Ingredients!$B$11:$B$310, 0)), "")="", "", IFERROR(INDEX(Ingredients!C$11:C$310, MATCH($C63, Ingredients!$B$11:$B$310, 0)), "")))</f>
        <v/>
      </c>
      <c r="AH63" s="105" t="str">
        <f>IF($C63="", "", IF(IFERROR(INDEX(Ingredients!D$11:D$310, MATCH($C63, Ingredients!$B$11:$B$310, 0)), "")="", "", IFERROR(INDEX(Ingredients!D$11:D$310, MATCH($C63, Ingredients!$B$11:$B$310, 0)), "")))</f>
        <v/>
      </c>
      <c r="AI63" s="106" t="str">
        <f>IF($C63="", "", IF(IFERROR(INDEX(Ingredients!E$11:E$310, MATCH($C63, Ingredients!$B$11:$B$310, 0)), "")="", "", IFERROR(INDEX(Ingredients!E$11:E$310, MATCH($C63, Ingredients!$B$11:$B$310, 0)), "")))</f>
        <v/>
      </c>
      <c r="AJ63" s="108" t="str">
        <f>IF($C63="", "", IF(IFERROR(INDEX(Ingredients!F$11:F$310, MATCH($C63, Ingredients!$B$11:$B$310, 0)), "")="", "", IFERROR(INDEX(Ingredients!F$11:F$310, MATCH($C63, Ingredients!$B$11:$B$310, 0)), "")))</f>
        <v/>
      </c>
      <c r="AK63" s="106" t="str">
        <f>IF($C63="", "", IF(IFERROR(INDEX(Ingredients!G$11:G$310, MATCH($C63, Ingredients!$B$11:$B$310, 0)), "")="", "", IFERROR(INDEX(Ingredients!G$11:G$310, MATCH($C63, Ingredients!$B$11:$B$310, 0)), "")))</f>
        <v/>
      </c>
      <c r="AL63" s="79" t="str">
        <f>IF($C63="", "", IF(IFERROR(INDEX(Ingredients!H$11:H$310, MATCH($C63, Ingredients!$B$11:$B$310, 0)), "")="", "", IFERROR(INDEX(Ingredients!H$11:H$310, MATCH($C63, Ingredients!$B$11:$B$310, 0)), "")))</f>
        <v/>
      </c>
      <c r="AN63" s="83" t="str">
        <f t="shared" si="5"/>
        <v/>
      </c>
      <c r="AP63" s="114" t="str">
        <f t="shared" si="15"/>
        <v/>
      </c>
      <c r="AR63" s="117" t="str">
        <f>IF($C63="", "", IF(IFERROR(INDEX(Ingredients!$AI$11:$AI$310, MATCH($C63, Ingredients!$B$11:$B$310, 0)), "")="", "", IFERROR(INDEX(Ingredients!$AI$11:$AI$310, MATCH($C63, Ingredients!$B$11:$B$310, 0)), "")))</f>
        <v/>
      </c>
      <c r="AT63" s="120" t="str">
        <f t="shared" si="16"/>
        <v/>
      </c>
      <c r="AV63" s="90" t="str">
        <f t="shared" si="6"/>
        <v/>
      </c>
      <c r="AX63" s="90" t="str">
        <f>IF($AV63="", "", COUNTIF($AV$11:$AV$5010, "&lt;"&amp;$AV63)+1+COUNTIF($AV$11:$AV63, $AV63)-1)</f>
        <v/>
      </c>
      <c r="AZ63" s="111" t="str">
        <f>IF($B63="", "", SUMIF('Shopping List'!$AV$11:$AV$25, $B63, 'Shopping List'!$BN$11:$BN$25))</f>
        <v/>
      </c>
      <c r="BB63" s="117" t="str">
        <f t="shared" si="17"/>
        <v/>
      </c>
    </row>
    <row r="64" spans="1:54" x14ac:dyDescent="0.25">
      <c r="A64" s="4"/>
      <c r="B64" s="37"/>
      <c r="C64" s="124"/>
      <c r="D64" s="39"/>
      <c r="E64" s="125"/>
      <c r="F64" s="48"/>
      <c r="G64" s="4"/>
      <c r="H64" s="4"/>
      <c r="I64" s="95" t="str">
        <f>IF($C64="", "", IF(IFERROR(INDEX(Ingredients!$C$11:$C$310, MATCH($C64, Ingredients!$B$11:$B$310, 0)), "")="", "", IFERROR(INDEX(Ingredients!$C$11:$C$310, MATCH($C64, Ingredients!$B$11:$B$310, 0)), "")))</f>
        <v/>
      </c>
      <c r="J64" s="73" t="str">
        <f>IF($B64="", "", IF(IFERROR(INDEX(Meals!$C$11:$C$260, MATCH($B64, Meals!$B$11:$B$260, 0)), "")="", "", IFERROR(INDEX(Meals!$C$11:$C$260, MATCH($B64, Meals!$B$11:$B$260, 0)), "")))</f>
        <v/>
      </c>
      <c r="K64" s="4"/>
      <c r="L64" s="72" t="str">
        <f t="shared" si="7"/>
        <v/>
      </c>
      <c r="M64" s="73" t="str">
        <f t="shared" si="8"/>
        <v/>
      </c>
      <c r="N64" s="4"/>
      <c r="O64" s="78" t="str">
        <f t="shared" si="9"/>
        <v/>
      </c>
      <c r="P64" s="79" t="str">
        <f t="shared" si="10"/>
        <v/>
      </c>
      <c r="Q64" s="4"/>
      <c r="R64" s="90" t="str">
        <f t="shared" si="11"/>
        <v/>
      </c>
      <c r="S64" s="4"/>
      <c r="V64" s="99" t="str">
        <f>IF(Meals!$B64="", "", Meals!$B64)</f>
        <v/>
      </c>
      <c r="W64" s="99" t="str">
        <f>IF(Ingredients!$B64="", "", Ingredients!$B64)</f>
        <v/>
      </c>
      <c r="Y64" s="18" t="str">
        <f t="shared" si="12"/>
        <v/>
      </c>
      <c r="AA64" s="18" t="str">
        <f t="shared" si="3"/>
        <v/>
      </c>
      <c r="AB64" s="18" t="str">
        <f t="shared" si="4"/>
        <v/>
      </c>
      <c r="AC64" s="18" t="str">
        <f t="shared" si="13"/>
        <v/>
      </c>
      <c r="AD64" s="18" t="str">
        <f t="shared" si="13"/>
        <v/>
      </c>
      <c r="AE64" s="18" t="str">
        <f t="shared" si="14"/>
        <v/>
      </c>
      <c r="AG64" s="95" t="str">
        <f>IF($C64="", "", IF(IFERROR(INDEX(Ingredients!C$11:C$310, MATCH($C64, Ingredients!$B$11:$B$310, 0)), "")="", "", IFERROR(INDEX(Ingredients!C$11:C$310, MATCH($C64, Ingredients!$B$11:$B$310, 0)), "")))</f>
        <v/>
      </c>
      <c r="AH64" s="105" t="str">
        <f>IF($C64="", "", IF(IFERROR(INDEX(Ingredients!D$11:D$310, MATCH($C64, Ingredients!$B$11:$B$310, 0)), "")="", "", IFERROR(INDEX(Ingredients!D$11:D$310, MATCH($C64, Ingredients!$B$11:$B$310, 0)), "")))</f>
        <v/>
      </c>
      <c r="AI64" s="106" t="str">
        <f>IF($C64="", "", IF(IFERROR(INDEX(Ingredients!E$11:E$310, MATCH($C64, Ingredients!$B$11:$B$310, 0)), "")="", "", IFERROR(INDEX(Ingredients!E$11:E$310, MATCH($C64, Ingredients!$B$11:$B$310, 0)), "")))</f>
        <v/>
      </c>
      <c r="AJ64" s="108" t="str">
        <f>IF($C64="", "", IF(IFERROR(INDEX(Ingredients!F$11:F$310, MATCH($C64, Ingredients!$B$11:$B$310, 0)), "")="", "", IFERROR(INDEX(Ingredients!F$11:F$310, MATCH($C64, Ingredients!$B$11:$B$310, 0)), "")))</f>
        <v/>
      </c>
      <c r="AK64" s="106" t="str">
        <f>IF($C64="", "", IF(IFERROR(INDEX(Ingredients!G$11:G$310, MATCH($C64, Ingredients!$B$11:$B$310, 0)), "")="", "", IFERROR(INDEX(Ingredients!G$11:G$310, MATCH($C64, Ingredients!$B$11:$B$310, 0)), "")))</f>
        <v/>
      </c>
      <c r="AL64" s="79" t="str">
        <f>IF($C64="", "", IF(IFERROR(INDEX(Ingredients!H$11:H$310, MATCH($C64, Ingredients!$B$11:$B$310, 0)), "")="", "", IFERROR(INDEX(Ingredients!H$11:H$310, MATCH($C64, Ingredients!$B$11:$B$310, 0)), "")))</f>
        <v/>
      </c>
      <c r="AN64" s="83" t="str">
        <f t="shared" si="5"/>
        <v/>
      </c>
      <c r="AP64" s="114" t="str">
        <f t="shared" si="15"/>
        <v/>
      </c>
      <c r="AR64" s="117" t="str">
        <f>IF($C64="", "", IF(IFERROR(INDEX(Ingredients!$AI$11:$AI$310, MATCH($C64, Ingredients!$B$11:$B$310, 0)), "")="", "", IFERROR(INDEX(Ingredients!$AI$11:$AI$310, MATCH($C64, Ingredients!$B$11:$B$310, 0)), "")))</f>
        <v/>
      </c>
      <c r="AT64" s="120" t="str">
        <f t="shared" si="16"/>
        <v/>
      </c>
      <c r="AV64" s="90" t="str">
        <f t="shared" si="6"/>
        <v/>
      </c>
      <c r="AX64" s="90" t="str">
        <f>IF($AV64="", "", COUNTIF($AV$11:$AV$5010, "&lt;"&amp;$AV64)+1+COUNTIF($AV$11:$AV64, $AV64)-1)</f>
        <v/>
      </c>
      <c r="AZ64" s="111" t="str">
        <f>IF($B64="", "", SUMIF('Shopping List'!$AV$11:$AV$25, $B64, 'Shopping List'!$BN$11:$BN$25))</f>
        <v/>
      </c>
      <c r="BB64" s="117" t="str">
        <f t="shared" si="17"/>
        <v/>
      </c>
    </row>
    <row r="65" spans="1:54" x14ac:dyDescent="0.25">
      <c r="A65" s="4"/>
      <c r="B65" s="37"/>
      <c r="C65" s="124"/>
      <c r="D65" s="39"/>
      <c r="E65" s="125"/>
      <c r="F65" s="48"/>
      <c r="G65" s="4"/>
      <c r="H65" s="4"/>
      <c r="I65" s="95" t="str">
        <f>IF($C65="", "", IF(IFERROR(INDEX(Ingredients!$C$11:$C$310, MATCH($C65, Ingredients!$B$11:$B$310, 0)), "")="", "", IFERROR(INDEX(Ingredients!$C$11:$C$310, MATCH($C65, Ingredients!$B$11:$B$310, 0)), "")))</f>
        <v/>
      </c>
      <c r="J65" s="73" t="str">
        <f>IF($B65="", "", IF(IFERROR(INDEX(Meals!$C$11:$C$260, MATCH($B65, Meals!$B$11:$B$260, 0)), "")="", "", IFERROR(INDEX(Meals!$C$11:$C$260, MATCH($B65, Meals!$B$11:$B$260, 0)), "")))</f>
        <v/>
      </c>
      <c r="K65" s="4"/>
      <c r="L65" s="72" t="str">
        <f t="shared" si="7"/>
        <v/>
      </c>
      <c r="M65" s="73" t="str">
        <f t="shared" si="8"/>
        <v/>
      </c>
      <c r="N65" s="4"/>
      <c r="O65" s="78" t="str">
        <f t="shared" si="9"/>
        <v/>
      </c>
      <c r="P65" s="79" t="str">
        <f t="shared" si="10"/>
        <v/>
      </c>
      <c r="Q65" s="4"/>
      <c r="R65" s="90" t="str">
        <f t="shared" si="11"/>
        <v/>
      </c>
      <c r="S65" s="4"/>
      <c r="V65" s="99" t="str">
        <f>IF(Meals!$B65="", "", Meals!$B65)</f>
        <v/>
      </c>
      <c r="W65" s="99" t="str">
        <f>IF(Ingredients!$B65="", "", Ingredients!$B65)</f>
        <v/>
      </c>
      <c r="Y65" s="18" t="str">
        <f t="shared" si="12"/>
        <v/>
      </c>
      <c r="AA65" s="18" t="str">
        <f t="shared" si="3"/>
        <v/>
      </c>
      <c r="AB65" s="18" t="str">
        <f t="shared" si="4"/>
        <v/>
      </c>
      <c r="AC65" s="18" t="str">
        <f t="shared" si="13"/>
        <v/>
      </c>
      <c r="AD65" s="18" t="str">
        <f t="shared" si="13"/>
        <v/>
      </c>
      <c r="AE65" s="18" t="str">
        <f t="shared" si="14"/>
        <v/>
      </c>
      <c r="AG65" s="95" t="str">
        <f>IF($C65="", "", IF(IFERROR(INDEX(Ingredients!C$11:C$310, MATCH($C65, Ingredients!$B$11:$B$310, 0)), "")="", "", IFERROR(INDEX(Ingredients!C$11:C$310, MATCH($C65, Ingredients!$B$11:$B$310, 0)), "")))</f>
        <v/>
      </c>
      <c r="AH65" s="105" t="str">
        <f>IF($C65="", "", IF(IFERROR(INDEX(Ingredients!D$11:D$310, MATCH($C65, Ingredients!$B$11:$B$310, 0)), "")="", "", IFERROR(INDEX(Ingredients!D$11:D$310, MATCH($C65, Ingredients!$B$11:$B$310, 0)), "")))</f>
        <v/>
      </c>
      <c r="AI65" s="106" t="str">
        <f>IF($C65="", "", IF(IFERROR(INDEX(Ingredients!E$11:E$310, MATCH($C65, Ingredients!$B$11:$B$310, 0)), "")="", "", IFERROR(INDEX(Ingredients!E$11:E$310, MATCH($C65, Ingredients!$B$11:$B$310, 0)), "")))</f>
        <v/>
      </c>
      <c r="AJ65" s="108" t="str">
        <f>IF($C65="", "", IF(IFERROR(INDEX(Ingredients!F$11:F$310, MATCH($C65, Ingredients!$B$11:$B$310, 0)), "")="", "", IFERROR(INDEX(Ingredients!F$11:F$310, MATCH($C65, Ingredients!$B$11:$B$310, 0)), "")))</f>
        <v/>
      </c>
      <c r="AK65" s="106" t="str">
        <f>IF($C65="", "", IF(IFERROR(INDEX(Ingredients!G$11:G$310, MATCH($C65, Ingredients!$B$11:$B$310, 0)), "")="", "", IFERROR(INDEX(Ingredients!G$11:G$310, MATCH($C65, Ingredients!$B$11:$B$310, 0)), "")))</f>
        <v/>
      </c>
      <c r="AL65" s="79" t="str">
        <f>IF($C65="", "", IF(IFERROR(INDEX(Ingredients!H$11:H$310, MATCH($C65, Ingredients!$B$11:$B$310, 0)), "")="", "", IFERROR(INDEX(Ingredients!H$11:H$310, MATCH($C65, Ingredients!$B$11:$B$310, 0)), "")))</f>
        <v/>
      </c>
      <c r="AN65" s="83" t="str">
        <f t="shared" si="5"/>
        <v/>
      </c>
      <c r="AP65" s="114" t="str">
        <f t="shared" si="15"/>
        <v/>
      </c>
      <c r="AR65" s="117" t="str">
        <f>IF($C65="", "", IF(IFERROR(INDEX(Ingredients!$AI$11:$AI$310, MATCH($C65, Ingredients!$B$11:$B$310, 0)), "")="", "", IFERROR(INDEX(Ingredients!$AI$11:$AI$310, MATCH($C65, Ingredients!$B$11:$B$310, 0)), "")))</f>
        <v/>
      </c>
      <c r="AT65" s="120" t="str">
        <f t="shared" si="16"/>
        <v/>
      </c>
      <c r="AV65" s="90" t="str">
        <f t="shared" si="6"/>
        <v/>
      </c>
      <c r="AX65" s="90" t="str">
        <f>IF($AV65="", "", COUNTIF($AV$11:$AV$5010, "&lt;"&amp;$AV65)+1+COUNTIF($AV$11:$AV65, $AV65)-1)</f>
        <v/>
      </c>
      <c r="AZ65" s="111" t="str">
        <f>IF($B65="", "", SUMIF('Shopping List'!$AV$11:$AV$25, $B65, 'Shopping List'!$BN$11:$BN$25))</f>
        <v/>
      </c>
      <c r="BB65" s="117" t="str">
        <f t="shared" si="17"/>
        <v/>
      </c>
    </row>
    <row r="66" spans="1:54" x14ac:dyDescent="0.25">
      <c r="A66" s="4"/>
      <c r="B66" s="37"/>
      <c r="C66" s="124"/>
      <c r="D66" s="39"/>
      <c r="E66" s="125"/>
      <c r="F66" s="48"/>
      <c r="G66" s="4"/>
      <c r="H66" s="4"/>
      <c r="I66" s="95" t="str">
        <f>IF($C66="", "", IF(IFERROR(INDEX(Ingredients!$C$11:$C$310, MATCH($C66, Ingredients!$B$11:$B$310, 0)), "")="", "", IFERROR(INDEX(Ingredients!$C$11:$C$310, MATCH($C66, Ingredients!$B$11:$B$310, 0)), "")))</f>
        <v/>
      </c>
      <c r="J66" s="73" t="str">
        <f>IF($B66="", "", IF(IFERROR(INDEX(Meals!$C$11:$C$260, MATCH($B66, Meals!$B$11:$B$260, 0)), "")="", "", IFERROR(INDEX(Meals!$C$11:$C$260, MATCH($B66, Meals!$B$11:$B$260, 0)), "")))</f>
        <v/>
      </c>
      <c r="K66" s="4"/>
      <c r="L66" s="72" t="str">
        <f t="shared" si="7"/>
        <v/>
      </c>
      <c r="M66" s="73" t="str">
        <f t="shared" si="8"/>
        <v/>
      </c>
      <c r="N66" s="4"/>
      <c r="O66" s="78" t="str">
        <f t="shared" si="9"/>
        <v/>
      </c>
      <c r="P66" s="79" t="str">
        <f t="shared" si="10"/>
        <v/>
      </c>
      <c r="Q66" s="4"/>
      <c r="R66" s="90" t="str">
        <f t="shared" si="11"/>
        <v/>
      </c>
      <c r="S66" s="4"/>
      <c r="V66" s="99" t="str">
        <f>IF(Meals!$B66="", "", Meals!$B66)</f>
        <v/>
      </c>
      <c r="W66" s="99" t="str">
        <f>IF(Ingredients!$B66="", "", Ingredients!$B66)</f>
        <v/>
      </c>
      <c r="Y66" s="18" t="str">
        <f t="shared" si="12"/>
        <v/>
      </c>
      <c r="AA66" s="18" t="str">
        <f t="shared" si="3"/>
        <v/>
      </c>
      <c r="AB66" s="18" t="str">
        <f t="shared" si="4"/>
        <v/>
      </c>
      <c r="AC66" s="18" t="str">
        <f t="shared" si="13"/>
        <v/>
      </c>
      <c r="AD66" s="18" t="str">
        <f t="shared" si="13"/>
        <v/>
      </c>
      <c r="AE66" s="18" t="str">
        <f t="shared" si="14"/>
        <v/>
      </c>
      <c r="AG66" s="95" t="str">
        <f>IF($C66="", "", IF(IFERROR(INDEX(Ingredients!C$11:C$310, MATCH($C66, Ingredients!$B$11:$B$310, 0)), "")="", "", IFERROR(INDEX(Ingredients!C$11:C$310, MATCH($C66, Ingredients!$B$11:$B$310, 0)), "")))</f>
        <v/>
      </c>
      <c r="AH66" s="105" t="str">
        <f>IF($C66="", "", IF(IFERROR(INDEX(Ingredients!D$11:D$310, MATCH($C66, Ingredients!$B$11:$B$310, 0)), "")="", "", IFERROR(INDEX(Ingredients!D$11:D$310, MATCH($C66, Ingredients!$B$11:$B$310, 0)), "")))</f>
        <v/>
      </c>
      <c r="AI66" s="106" t="str">
        <f>IF($C66="", "", IF(IFERROR(INDEX(Ingredients!E$11:E$310, MATCH($C66, Ingredients!$B$11:$B$310, 0)), "")="", "", IFERROR(INDEX(Ingredients!E$11:E$310, MATCH($C66, Ingredients!$B$11:$B$310, 0)), "")))</f>
        <v/>
      </c>
      <c r="AJ66" s="108" t="str">
        <f>IF($C66="", "", IF(IFERROR(INDEX(Ingredients!F$11:F$310, MATCH($C66, Ingredients!$B$11:$B$310, 0)), "")="", "", IFERROR(INDEX(Ingredients!F$11:F$310, MATCH($C66, Ingredients!$B$11:$B$310, 0)), "")))</f>
        <v/>
      </c>
      <c r="AK66" s="106" t="str">
        <f>IF($C66="", "", IF(IFERROR(INDEX(Ingredients!G$11:G$310, MATCH($C66, Ingredients!$B$11:$B$310, 0)), "")="", "", IFERROR(INDEX(Ingredients!G$11:G$310, MATCH($C66, Ingredients!$B$11:$B$310, 0)), "")))</f>
        <v/>
      </c>
      <c r="AL66" s="79" t="str">
        <f>IF($C66="", "", IF(IFERROR(INDEX(Ingredients!H$11:H$310, MATCH($C66, Ingredients!$B$11:$B$310, 0)), "")="", "", IFERROR(INDEX(Ingredients!H$11:H$310, MATCH($C66, Ingredients!$B$11:$B$310, 0)), "")))</f>
        <v/>
      </c>
      <c r="AN66" s="83" t="str">
        <f t="shared" si="5"/>
        <v/>
      </c>
      <c r="AP66" s="114" t="str">
        <f t="shared" si="15"/>
        <v/>
      </c>
      <c r="AR66" s="117" t="str">
        <f>IF($C66="", "", IF(IFERROR(INDEX(Ingredients!$AI$11:$AI$310, MATCH($C66, Ingredients!$B$11:$B$310, 0)), "")="", "", IFERROR(INDEX(Ingredients!$AI$11:$AI$310, MATCH($C66, Ingredients!$B$11:$B$310, 0)), "")))</f>
        <v/>
      </c>
      <c r="AT66" s="120" t="str">
        <f t="shared" si="16"/>
        <v/>
      </c>
      <c r="AV66" s="90" t="str">
        <f t="shared" si="6"/>
        <v/>
      </c>
      <c r="AX66" s="90" t="str">
        <f>IF($AV66="", "", COUNTIF($AV$11:$AV$5010, "&lt;"&amp;$AV66)+1+COUNTIF($AV$11:$AV66, $AV66)-1)</f>
        <v/>
      </c>
      <c r="AZ66" s="111" t="str">
        <f>IF($B66="", "", SUMIF('Shopping List'!$AV$11:$AV$25, $B66, 'Shopping List'!$BN$11:$BN$25))</f>
        <v/>
      </c>
      <c r="BB66" s="117" t="str">
        <f t="shared" si="17"/>
        <v/>
      </c>
    </row>
    <row r="67" spans="1:54" x14ac:dyDescent="0.25">
      <c r="A67" s="4"/>
      <c r="B67" s="37"/>
      <c r="C67" s="124"/>
      <c r="D67" s="39"/>
      <c r="E67" s="125"/>
      <c r="F67" s="48"/>
      <c r="G67" s="4"/>
      <c r="H67" s="4"/>
      <c r="I67" s="95" t="str">
        <f>IF($C67="", "", IF(IFERROR(INDEX(Ingredients!$C$11:$C$310, MATCH($C67, Ingredients!$B$11:$B$310, 0)), "")="", "", IFERROR(INDEX(Ingredients!$C$11:$C$310, MATCH($C67, Ingredients!$B$11:$B$310, 0)), "")))</f>
        <v/>
      </c>
      <c r="J67" s="73" t="str">
        <f>IF($B67="", "", IF(IFERROR(INDEX(Meals!$C$11:$C$260, MATCH($B67, Meals!$B$11:$B$260, 0)), "")="", "", IFERROR(INDEX(Meals!$C$11:$C$260, MATCH($B67, Meals!$B$11:$B$260, 0)), "")))</f>
        <v/>
      </c>
      <c r="K67" s="4"/>
      <c r="L67" s="72" t="str">
        <f t="shared" si="7"/>
        <v/>
      </c>
      <c r="M67" s="73" t="str">
        <f t="shared" si="8"/>
        <v/>
      </c>
      <c r="N67" s="4"/>
      <c r="O67" s="78" t="str">
        <f t="shared" si="9"/>
        <v/>
      </c>
      <c r="P67" s="79" t="str">
        <f t="shared" si="10"/>
        <v/>
      </c>
      <c r="Q67" s="4"/>
      <c r="R67" s="90" t="str">
        <f t="shared" si="11"/>
        <v/>
      </c>
      <c r="S67" s="4"/>
      <c r="V67" s="99" t="str">
        <f>IF(Meals!$B67="", "", Meals!$B67)</f>
        <v/>
      </c>
      <c r="W67" s="99" t="str">
        <f>IF(Ingredients!$B67="", "", Ingredients!$B67)</f>
        <v/>
      </c>
      <c r="Y67" s="18" t="str">
        <f t="shared" si="12"/>
        <v/>
      </c>
      <c r="AA67" s="18" t="str">
        <f t="shared" si="3"/>
        <v/>
      </c>
      <c r="AB67" s="18" t="str">
        <f t="shared" si="4"/>
        <v/>
      </c>
      <c r="AC67" s="18" t="str">
        <f t="shared" si="13"/>
        <v/>
      </c>
      <c r="AD67" s="18" t="str">
        <f t="shared" si="13"/>
        <v/>
      </c>
      <c r="AE67" s="18" t="str">
        <f t="shared" si="14"/>
        <v/>
      </c>
      <c r="AG67" s="95" t="str">
        <f>IF($C67="", "", IF(IFERROR(INDEX(Ingredients!C$11:C$310, MATCH($C67, Ingredients!$B$11:$B$310, 0)), "")="", "", IFERROR(INDEX(Ingredients!C$11:C$310, MATCH($C67, Ingredients!$B$11:$B$310, 0)), "")))</f>
        <v/>
      </c>
      <c r="AH67" s="105" t="str">
        <f>IF($C67="", "", IF(IFERROR(INDEX(Ingredients!D$11:D$310, MATCH($C67, Ingredients!$B$11:$B$310, 0)), "")="", "", IFERROR(INDEX(Ingredients!D$11:D$310, MATCH($C67, Ingredients!$B$11:$B$310, 0)), "")))</f>
        <v/>
      </c>
      <c r="AI67" s="106" t="str">
        <f>IF($C67="", "", IF(IFERROR(INDEX(Ingredients!E$11:E$310, MATCH($C67, Ingredients!$B$11:$B$310, 0)), "")="", "", IFERROR(INDEX(Ingredients!E$11:E$310, MATCH($C67, Ingredients!$B$11:$B$310, 0)), "")))</f>
        <v/>
      </c>
      <c r="AJ67" s="108" t="str">
        <f>IF($C67="", "", IF(IFERROR(INDEX(Ingredients!F$11:F$310, MATCH($C67, Ingredients!$B$11:$B$310, 0)), "")="", "", IFERROR(INDEX(Ingredients!F$11:F$310, MATCH($C67, Ingredients!$B$11:$B$310, 0)), "")))</f>
        <v/>
      </c>
      <c r="AK67" s="106" t="str">
        <f>IF($C67="", "", IF(IFERROR(INDEX(Ingredients!G$11:G$310, MATCH($C67, Ingredients!$B$11:$B$310, 0)), "")="", "", IFERROR(INDEX(Ingredients!G$11:G$310, MATCH($C67, Ingredients!$B$11:$B$310, 0)), "")))</f>
        <v/>
      </c>
      <c r="AL67" s="79" t="str">
        <f>IF($C67="", "", IF(IFERROR(INDEX(Ingredients!H$11:H$310, MATCH($C67, Ingredients!$B$11:$B$310, 0)), "")="", "", IFERROR(INDEX(Ingredients!H$11:H$310, MATCH($C67, Ingredients!$B$11:$B$310, 0)), "")))</f>
        <v/>
      </c>
      <c r="AN67" s="83" t="str">
        <f t="shared" si="5"/>
        <v/>
      </c>
      <c r="AP67" s="114" t="str">
        <f t="shared" si="15"/>
        <v/>
      </c>
      <c r="AR67" s="117" t="str">
        <f>IF($C67="", "", IF(IFERROR(INDEX(Ingredients!$AI$11:$AI$310, MATCH($C67, Ingredients!$B$11:$B$310, 0)), "")="", "", IFERROR(INDEX(Ingredients!$AI$11:$AI$310, MATCH($C67, Ingredients!$B$11:$B$310, 0)), "")))</f>
        <v/>
      </c>
      <c r="AT67" s="120" t="str">
        <f t="shared" si="16"/>
        <v/>
      </c>
      <c r="AV67" s="90" t="str">
        <f t="shared" si="6"/>
        <v/>
      </c>
      <c r="AX67" s="90" t="str">
        <f>IF($AV67="", "", COUNTIF($AV$11:$AV$5010, "&lt;"&amp;$AV67)+1+COUNTIF($AV$11:$AV67, $AV67)-1)</f>
        <v/>
      </c>
      <c r="AZ67" s="111" t="str">
        <f>IF($B67="", "", SUMIF('Shopping List'!$AV$11:$AV$25, $B67, 'Shopping List'!$BN$11:$BN$25))</f>
        <v/>
      </c>
      <c r="BB67" s="117" t="str">
        <f t="shared" si="17"/>
        <v/>
      </c>
    </row>
    <row r="68" spans="1:54" x14ac:dyDescent="0.25">
      <c r="A68" s="4"/>
      <c r="B68" s="37"/>
      <c r="C68" s="124"/>
      <c r="D68" s="39"/>
      <c r="E68" s="125"/>
      <c r="F68" s="48"/>
      <c r="G68" s="4"/>
      <c r="H68" s="4"/>
      <c r="I68" s="95" t="str">
        <f>IF($C68="", "", IF(IFERROR(INDEX(Ingredients!$C$11:$C$310, MATCH($C68, Ingredients!$B$11:$B$310, 0)), "")="", "", IFERROR(INDEX(Ingredients!$C$11:$C$310, MATCH($C68, Ingredients!$B$11:$B$310, 0)), "")))</f>
        <v/>
      </c>
      <c r="J68" s="73" t="str">
        <f>IF($B68="", "", IF(IFERROR(INDEX(Meals!$C$11:$C$260, MATCH($B68, Meals!$B$11:$B$260, 0)), "")="", "", IFERROR(INDEX(Meals!$C$11:$C$260, MATCH($B68, Meals!$B$11:$B$260, 0)), "")))</f>
        <v/>
      </c>
      <c r="K68" s="4"/>
      <c r="L68" s="72" t="str">
        <f t="shared" si="7"/>
        <v/>
      </c>
      <c r="M68" s="73" t="str">
        <f t="shared" si="8"/>
        <v/>
      </c>
      <c r="N68" s="4"/>
      <c r="O68" s="78" t="str">
        <f t="shared" si="9"/>
        <v/>
      </c>
      <c r="P68" s="79" t="str">
        <f t="shared" si="10"/>
        <v/>
      </c>
      <c r="Q68" s="4"/>
      <c r="R68" s="90" t="str">
        <f t="shared" si="11"/>
        <v/>
      </c>
      <c r="S68" s="4"/>
      <c r="V68" s="99" t="str">
        <f>IF(Meals!$B68="", "", Meals!$B68)</f>
        <v/>
      </c>
      <c r="W68" s="99" t="str">
        <f>IF(Ingredients!$B68="", "", Ingredients!$B68)</f>
        <v/>
      </c>
      <c r="Y68" s="18" t="str">
        <f t="shared" si="12"/>
        <v/>
      </c>
      <c r="AA68" s="18" t="str">
        <f t="shared" si="3"/>
        <v/>
      </c>
      <c r="AB68" s="18" t="str">
        <f t="shared" si="4"/>
        <v/>
      </c>
      <c r="AC68" s="18" t="str">
        <f t="shared" si="13"/>
        <v/>
      </c>
      <c r="AD68" s="18" t="str">
        <f t="shared" si="13"/>
        <v/>
      </c>
      <c r="AE68" s="18" t="str">
        <f t="shared" si="14"/>
        <v/>
      </c>
      <c r="AG68" s="95" t="str">
        <f>IF($C68="", "", IF(IFERROR(INDEX(Ingredients!C$11:C$310, MATCH($C68, Ingredients!$B$11:$B$310, 0)), "")="", "", IFERROR(INDEX(Ingredients!C$11:C$310, MATCH($C68, Ingredients!$B$11:$B$310, 0)), "")))</f>
        <v/>
      </c>
      <c r="AH68" s="105" t="str">
        <f>IF($C68="", "", IF(IFERROR(INDEX(Ingredients!D$11:D$310, MATCH($C68, Ingredients!$B$11:$B$310, 0)), "")="", "", IFERROR(INDEX(Ingredients!D$11:D$310, MATCH($C68, Ingredients!$B$11:$B$310, 0)), "")))</f>
        <v/>
      </c>
      <c r="AI68" s="106" t="str">
        <f>IF($C68="", "", IF(IFERROR(INDEX(Ingredients!E$11:E$310, MATCH($C68, Ingredients!$B$11:$B$310, 0)), "")="", "", IFERROR(INDEX(Ingredients!E$11:E$310, MATCH($C68, Ingredients!$B$11:$B$310, 0)), "")))</f>
        <v/>
      </c>
      <c r="AJ68" s="108" t="str">
        <f>IF($C68="", "", IF(IFERROR(INDEX(Ingredients!F$11:F$310, MATCH($C68, Ingredients!$B$11:$B$310, 0)), "")="", "", IFERROR(INDEX(Ingredients!F$11:F$310, MATCH($C68, Ingredients!$B$11:$B$310, 0)), "")))</f>
        <v/>
      </c>
      <c r="AK68" s="106" t="str">
        <f>IF($C68="", "", IF(IFERROR(INDEX(Ingredients!G$11:G$310, MATCH($C68, Ingredients!$B$11:$B$310, 0)), "")="", "", IFERROR(INDEX(Ingredients!G$11:G$310, MATCH($C68, Ingredients!$B$11:$B$310, 0)), "")))</f>
        <v/>
      </c>
      <c r="AL68" s="79" t="str">
        <f>IF($C68="", "", IF(IFERROR(INDEX(Ingredients!H$11:H$310, MATCH($C68, Ingredients!$B$11:$B$310, 0)), "")="", "", IFERROR(INDEX(Ingredients!H$11:H$310, MATCH($C68, Ingredients!$B$11:$B$310, 0)), "")))</f>
        <v/>
      </c>
      <c r="AN68" s="83" t="str">
        <f t="shared" si="5"/>
        <v/>
      </c>
      <c r="AP68" s="114" t="str">
        <f t="shared" si="15"/>
        <v/>
      </c>
      <c r="AR68" s="117" t="str">
        <f>IF($C68="", "", IF(IFERROR(INDEX(Ingredients!$AI$11:$AI$310, MATCH($C68, Ingredients!$B$11:$B$310, 0)), "")="", "", IFERROR(INDEX(Ingredients!$AI$11:$AI$310, MATCH($C68, Ingredients!$B$11:$B$310, 0)), "")))</f>
        <v/>
      </c>
      <c r="AT68" s="120" t="str">
        <f t="shared" si="16"/>
        <v/>
      </c>
      <c r="AV68" s="90" t="str">
        <f t="shared" si="6"/>
        <v/>
      </c>
      <c r="AX68" s="90" t="str">
        <f>IF($AV68="", "", COUNTIF($AV$11:$AV$5010, "&lt;"&amp;$AV68)+1+COUNTIF($AV$11:$AV68, $AV68)-1)</f>
        <v/>
      </c>
      <c r="AZ68" s="111" t="str">
        <f>IF($B68="", "", SUMIF('Shopping List'!$AV$11:$AV$25, $B68, 'Shopping List'!$BN$11:$BN$25))</f>
        <v/>
      </c>
      <c r="BB68" s="117" t="str">
        <f t="shared" si="17"/>
        <v/>
      </c>
    </row>
    <row r="69" spans="1:54" x14ac:dyDescent="0.25">
      <c r="A69" s="4"/>
      <c r="B69" s="37"/>
      <c r="C69" s="124"/>
      <c r="D69" s="39"/>
      <c r="E69" s="125"/>
      <c r="F69" s="48"/>
      <c r="G69" s="4"/>
      <c r="H69" s="4"/>
      <c r="I69" s="95" t="str">
        <f>IF($C69="", "", IF(IFERROR(INDEX(Ingredients!$C$11:$C$310, MATCH($C69, Ingredients!$B$11:$B$310, 0)), "")="", "", IFERROR(INDEX(Ingredients!$C$11:$C$310, MATCH($C69, Ingredients!$B$11:$B$310, 0)), "")))</f>
        <v/>
      </c>
      <c r="J69" s="73" t="str">
        <f>IF($B69="", "", IF(IFERROR(INDEX(Meals!$C$11:$C$260, MATCH($B69, Meals!$B$11:$B$260, 0)), "")="", "", IFERROR(INDEX(Meals!$C$11:$C$260, MATCH($B69, Meals!$B$11:$B$260, 0)), "")))</f>
        <v/>
      </c>
      <c r="K69" s="4"/>
      <c r="L69" s="72" t="str">
        <f t="shared" si="7"/>
        <v/>
      </c>
      <c r="M69" s="73" t="str">
        <f t="shared" si="8"/>
        <v/>
      </c>
      <c r="N69" s="4"/>
      <c r="O69" s="78" t="str">
        <f t="shared" si="9"/>
        <v/>
      </c>
      <c r="P69" s="79" t="str">
        <f t="shared" si="10"/>
        <v/>
      </c>
      <c r="Q69" s="4"/>
      <c r="R69" s="90" t="str">
        <f t="shared" si="11"/>
        <v/>
      </c>
      <c r="S69" s="4"/>
      <c r="V69" s="99" t="str">
        <f>IF(Meals!$B69="", "", Meals!$B69)</f>
        <v/>
      </c>
      <c r="W69" s="99" t="str">
        <f>IF(Ingredients!$B69="", "", Ingredients!$B69)</f>
        <v/>
      </c>
      <c r="Y69" s="18" t="str">
        <f t="shared" si="12"/>
        <v/>
      </c>
      <c r="AA69" s="18" t="str">
        <f t="shared" si="3"/>
        <v/>
      </c>
      <c r="AB69" s="18" t="str">
        <f t="shared" si="4"/>
        <v/>
      </c>
      <c r="AC69" s="18" t="str">
        <f t="shared" si="13"/>
        <v/>
      </c>
      <c r="AD69" s="18" t="str">
        <f t="shared" si="13"/>
        <v/>
      </c>
      <c r="AE69" s="18" t="str">
        <f t="shared" si="14"/>
        <v/>
      </c>
      <c r="AG69" s="95" t="str">
        <f>IF($C69="", "", IF(IFERROR(INDEX(Ingredients!C$11:C$310, MATCH($C69, Ingredients!$B$11:$B$310, 0)), "")="", "", IFERROR(INDEX(Ingredients!C$11:C$310, MATCH($C69, Ingredients!$B$11:$B$310, 0)), "")))</f>
        <v/>
      </c>
      <c r="AH69" s="105" t="str">
        <f>IF($C69="", "", IF(IFERROR(INDEX(Ingredients!D$11:D$310, MATCH($C69, Ingredients!$B$11:$B$310, 0)), "")="", "", IFERROR(INDEX(Ingredients!D$11:D$310, MATCH($C69, Ingredients!$B$11:$B$310, 0)), "")))</f>
        <v/>
      </c>
      <c r="AI69" s="106" t="str">
        <f>IF($C69="", "", IF(IFERROR(INDEX(Ingredients!E$11:E$310, MATCH($C69, Ingredients!$B$11:$B$310, 0)), "")="", "", IFERROR(INDEX(Ingredients!E$11:E$310, MATCH($C69, Ingredients!$B$11:$B$310, 0)), "")))</f>
        <v/>
      </c>
      <c r="AJ69" s="108" t="str">
        <f>IF($C69="", "", IF(IFERROR(INDEX(Ingredients!F$11:F$310, MATCH($C69, Ingredients!$B$11:$B$310, 0)), "")="", "", IFERROR(INDEX(Ingredients!F$11:F$310, MATCH($C69, Ingredients!$B$11:$B$310, 0)), "")))</f>
        <v/>
      </c>
      <c r="AK69" s="106" t="str">
        <f>IF($C69="", "", IF(IFERROR(INDEX(Ingredients!G$11:G$310, MATCH($C69, Ingredients!$B$11:$B$310, 0)), "")="", "", IFERROR(INDEX(Ingredients!G$11:G$310, MATCH($C69, Ingredients!$B$11:$B$310, 0)), "")))</f>
        <v/>
      </c>
      <c r="AL69" s="79" t="str">
        <f>IF($C69="", "", IF(IFERROR(INDEX(Ingredients!H$11:H$310, MATCH($C69, Ingredients!$B$11:$B$310, 0)), "")="", "", IFERROR(INDEX(Ingredients!H$11:H$310, MATCH($C69, Ingredients!$B$11:$B$310, 0)), "")))</f>
        <v/>
      </c>
      <c r="AN69" s="83" t="str">
        <f t="shared" si="5"/>
        <v/>
      </c>
      <c r="AP69" s="114" t="str">
        <f t="shared" si="15"/>
        <v/>
      </c>
      <c r="AR69" s="117" t="str">
        <f>IF($C69="", "", IF(IFERROR(INDEX(Ingredients!$AI$11:$AI$310, MATCH($C69, Ingredients!$B$11:$B$310, 0)), "")="", "", IFERROR(INDEX(Ingredients!$AI$11:$AI$310, MATCH($C69, Ingredients!$B$11:$B$310, 0)), "")))</f>
        <v/>
      </c>
      <c r="AT69" s="120" t="str">
        <f t="shared" si="16"/>
        <v/>
      </c>
      <c r="AV69" s="90" t="str">
        <f t="shared" si="6"/>
        <v/>
      </c>
      <c r="AX69" s="90" t="str">
        <f>IF($AV69="", "", COUNTIF($AV$11:$AV$5010, "&lt;"&amp;$AV69)+1+COUNTIF($AV$11:$AV69, $AV69)-1)</f>
        <v/>
      </c>
      <c r="AZ69" s="111" t="str">
        <f>IF($B69="", "", SUMIF('Shopping List'!$AV$11:$AV$25, $B69, 'Shopping List'!$BN$11:$BN$25))</f>
        <v/>
      </c>
      <c r="BB69" s="117" t="str">
        <f t="shared" si="17"/>
        <v/>
      </c>
    </row>
    <row r="70" spans="1:54" x14ac:dyDescent="0.25">
      <c r="A70" s="4"/>
      <c r="B70" s="37"/>
      <c r="C70" s="124"/>
      <c r="D70" s="39"/>
      <c r="E70" s="125"/>
      <c r="F70" s="48"/>
      <c r="G70" s="4"/>
      <c r="H70" s="4"/>
      <c r="I70" s="95" t="str">
        <f>IF($C70="", "", IF(IFERROR(INDEX(Ingredients!$C$11:$C$310, MATCH($C70, Ingredients!$B$11:$B$310, 0)), "")="", "", IFERROR(INDEX(Ingredients!$C$11:$C$310, MATCH($C70, Ingredients!$B$11:$B$310, 0)), "")))</f>
        <v/>
      </c>
      <c r="J70" s="73" t="str">
        <f>IF($B70="", "", IF(IFERROR(INDEX(Meals!$C$11:$C$260, MATCH($B70, Meals!$B$11:$B$260, 0)), "")="", "", IFERROR(INDEX(Meals!$C$11:$C$260, MATCH($B70, Meals!$B$11:$B$260, 0)), "")))</f>
        <v/>
      </c>
      <c r="K70" s="4"/>
      <c r="L70" s="72" t="str">
        <f t="shared" si="7"/>
        <v/>
      </c>
      <c r="M70" s="73" t="str">
        <f t="shared" si="8"/>
        <v/>
      </c>
      <c r="N70" s="4"/>
      <c r="O70" s="78" t="str">
        <f t="shared" si="9"/>
        <v/>
      </c>
      <c r="P70" s="79" t="str">
        <f t="shared" si="10"/>
        <v/>
      </c>
      <c r="Q70" s="4"/>
      <c r="R70" s="90" t="str">
        <f t="shared" si="11"/>
        <v/>
      </c>
      <c r="S70" s="4"/>
      <c r="V70" s="99" t="str">
        <f>IF(Meals!$B70="", "", Meals!$B70)</f>
        <v/>
      </c>
      <c r="W70" s="99" t="str">
        <f>IF(Ingredients!$B70="", "", Ingredients!$B70)</f>
        <v/>
      </c>
      <c r="Y70" s="18" t="str">
        <f t="shared" si="12"/>
        <v/>
      </c>
      <c r="AA70" s="18" t="str">
        <f t="shared" si="3"/>
        <v/>
      </c>
      <c r="AB70" s="18" t="str">
        <f t="shared" si="4"/>
        <v/>
      </c>
      <c r="AC70" s="18" t="str">
        <f t="shared" si="13"/>
        <v/>
      </c>
      <c r="AD70" s="18" t="str">
        <f t="shared" si="13"/>
        <v/>
      </c>
      <c r="AE70" s="18" t="str">
        <f t="shared" si="14"/>
        <v/>
      </c>
      <c r="AG70" s="95" t="str">
        <f>IF($C70="", "", IF(IFERROR(INDEX(Ingredients!C$11:C$310, MATCH($C70, Ingredients!$B$11:$B$310, 0)), "")="", "", IFERROR(INDEX(Ingredients!C$11:C$310, MATCH($C70, Ingredients!$B$11:$B$310, 0)), "")))</f>
        <v/>
      </c>
      <c r="AH70" s="105" t="str">
        <f>IF($C70="", "", IF(IFERROR(INDEX(Ingredients!D$11:D$310, MATCH($C70, Ingredients!$B$11:$B$310, 0)), "")="", "", IFERROR(INDEX(Ingredients!D$11:D$310, MATCH($C70, Ingredients!$B$11:$B$310, 0)), "")))</f>
        <v/>
      </c>
      <c r="AI70" s="106" t="str">
        <f>IF($C70="", "", IF(IFERROR(INDEX(Ingredients!E$11:E$310, MATCH($C70, Ingredients!$B$11:$B$310, 0)), "")="", "", IFERROR(INDEX(Ingredients!E$11:E$310, MATCH($C70, Ingredients!$B$11:$B$310, 0)), "")))</f>
        <v/>
      </c>
      <c r="AJ70" s="108" t="str">
        <f>IF($C70="", "", IF(IFERROR(INDEX(Ingredients!F$11:F$310, MATCH($C70, Ingredients!$B$11:$B$310, 0)), "")="", "", IFERROR(INDEX(Ingredients!F$11:F$310, MATCH($C70, Ingredients!$B$11:$B$310, 0)), "")))</f>
        <v/>
      </c>
      <c r="AK70" s="106" t="str">
        <f>IF($C70="", "", IF(IFERROR(INDEX(Ingredients!G$11:G$310, MATCH($C70, Ingredients!$B$11:$B$310, 0)), "")="", "", IFERROR(INDEX(Ingredients!G$11:G$310, MATCH($C70, Ingredients!$B$11:$B$310, 0)), "")))</f>
        <v/>
      </c>
      <c r="AL70" s="79" t="str">
        <f>IF($C70="", "", IF(IFERROR(INDEX(Ingredients!H$11:H$310, MATCH($C70, Ingredients!$B$11:$B$310, 0)), "")="", "", IFERROR(INDEX(Ingredients!H$11:H$310, MATCH($C70, Ingredients!$B$11:$B$310, 0)), "")))</f>
        <v/>
      </c>
      <c r="AN70" s="83" t="str">
        <f t="shared" si="5"/>
        <v/>
      </c>
      <c r="AP70" s="114" t="str">
        <f t="shared" si="15"/>
        <v/>
      </c>
      <c r="AR70" s="117" t="str">
        <f>IF($C70="", "", IF(IFERROR(INDEX(Ingredients!$AI$11:$AI$310, MATCH($C70, Ingredients!$B$11:$B$310, 0)), "")="", "", IFERROR(INDEX(Ingredients!$AI$11:$AI$310, MATCH($C70, Ingredients!$B$11:$B$310, 0)), "")))</f>
        <v/>
      </c>
      <c r="AT70" s="120" t="str">
        <f t="shared" si="16"/>
        <v/>
      </c>
      <c r="AV70" s="90" t="str">
        <f t="shared" si="6"/>
        <v/>
      </c>
      <c r="AX70" s="90" t="str">
        <f>IF($AV70="", "", COUNTIF($AV$11:$AV$5010, "&lt;"&amp;$AV70)+1+COUNTIF($AV$11:$AV70, $AV70)-1)</f>
        <v/>
      </c>
      <c r="AZ70" s="111" t="str">
        <f>IF($B70="", "", SUMIF('Shopping List'!$AV$11:$AV$25, $B70, 'Shopping List'!$BN$11:$BN$25))</f>
        <v/>
      </c>
      <c r="BB70" s="117" t="str">
        <f t="shared" si="17"/>
        <v/>
      </c>
    </row>
    <row r="71" spans="1:54" x14ac:dyDescent="0.25">
      <c r="A71" s="4"/>
      <c r="B71" s="37"/>
      <c r="C71" s="124"/>
      <c r="D71" s="39"/>
      <c r="E71" s="125"/>
      <c r="F71" s="48"/>
      <c r="G71" s="4"/>
      <c r="H71" s="4"/>
      <c r="I71" s="95" t="str">
        <f>IF($C71="", "", IF(IFERROR(INDEX(Ingredients!$C$11:$C$310, MATCH($C71, Ingredients!$B$11:$B$310, 0)), "")="", "", IFERROR(INDEX(Ingredients!$C$11:$C$310, MATCH($C71, Ingredients!$B$11:$B$310, 0)), "")))</f>
        <v/>
      </c>
      <c r="J71" s="73" t="str">
        <f>IF($B71="", "", IF(IFERROR(INDEX(Meals!$C$11:$C$260, MATCH($B71, Meals!$B$11:$B$260, 0)), "")="", "", IFERROR(INDEX(Meals!$C$11:$C$260, MATCH($B71, Meals!$B$11:$B$260, 0)), "")))</f>
        <v/>
      </c>
      <c r="K71" s="4"/>
      <c r="L71" s="72" t="str">
        <f t="shared" si="7"/>
        <v/>
      </c>
      <c r="M71" s="73" t="str">
        <f t="shared" si="8"/>
        <v/>
      </c>
      <c r="N71" s="4"/>
      <c r="O71" s="78" t="str">
        <f t="shared" si="9"/>
        <v/>
      </c>
      <c r="P71" s="79" t="str">
        <f t="shared" si="10"/>
        <v/>
      </c>
      <c r="Q71" s="4"/>
      <c r="R71" s="90" t="str">
        <f t="shared" si="11"/>
        <v/>
      </c>
      <c r="S71" s="4"/>
      <c r="V71" s="99" t="str">
        <f>IF(Meals!$B71="", "", Meals!$B71)</f>
        <v/>
      </c>
      <c r="W71" s="99" t="str">
        <f>IF(Ingredients!$B71="", "", Ingredients!$B71)</f>
        <v/>
      </c>
      <c r="Y71" s="18" t="str">
        <f t="shared" si="12"/>
        <v/>
      </c>
      <c r="AA71" s="18" t="str">
        <f t="shared" si="3"/>
        <v/>
      </c>
      <c r="AB71" s="18" t="str">
        <f t="shared" si="4"/>
        <v/>
      </c>
      <c r="AC71" s="18" t="str">
        <f t="shared" si="13"/>
        <v/>
      </c>
      <c r="AD71" s="18" t="str">
        <f t="shared" si="13"/>
        <v/>
      </c>
      <c r="AE71" s="18" t="str">
        <f t="shared" si="14"/>
        <v/>
      </c>
      <c r="AG71" s="95" t="str">
        <f>IF($C71="", "", IF(IFERROR(INDEX(Ingredients!C$11:C$310, MATCH($C71, Ingredients!$B$11:$B$310, 0)), "")="", "", IFERROR(INDEX(Ingredients!C$11:C$310, MATCH($C71, Ingredients!$B$11:$B$310, 0)), "")))</f>
        <v/>
      </c>
      <c r="AH71" s="105" t="str">
        <f>IF($C71="", "", IF(IFERROR(INDEX(Ingredients!D$11:D$310, MATCH($C71, Ingredients!$B$11:$B$310, 0)), "")="", "", IFERROR(INDEX(Ingredients!D$11:D$310, MATCH($C71, Ingredients!$B$11:$B$310, 0)), "")))</f>
        <v/>
      </c>
      <c r="AI71" s="106" t="str">
        <f>IF($C71="", "", IF(IFERROR(INDEX(Ingredients!E$11:E$310, MATCH($C71, Ingredients!$B$11:$B$310, 0)), "")="", "", IFERROR(INDEX(Ingredients!E$11:E$310, MATCH($C71, Ingredients!$B$11:$B$310, 0)), "")))</f>
        <v/>
      </c>
      <c r="AJ71" s="108" t="str">
        <f>IF($C71="", "", IF(IFERROR(INDEX(Ingredients!F$11:F$310, MATCH($C71, Ingredients!$B$11:$B$310, 0)), "")="", "", IFERROR(INDEX(Ingredients!F$11:F$310, MATCH($C71, Ingredients!$B$11:$B$310, 0)), "")))</f>
        <v/>
      </c>
      <c r="AK71" s="106" t="str">
        <f>IF($C71="", "", IF(IFERROR(INDEX(Ingredients!G$11:G$310, MATCH($C71, Ingredients!$B$11:$B$310, 0)), "")="", "", IFERROR(INDEX(Ingredients!G$11:G$310, MATCH($C71, Ingredients!$B$11:$B$310, 0)), "")))</f>
        <v/>
      </c>
      <c r="AL71" s="79" t="str">
        <f>IF($C71="", "", IF(IFERROR(INDEX(Ingredients!H$11:H$310, MATCH($C71, Ingredients!$B$11:$B$310, 0)), "")="", "", IFERROR(INDEX(Ingredients!H$11:H$310, MATCH($C71, Ingredients!$B$11:$B$310, 0)), "")))</f>
        <v/>
      </c>
      <c r="AN71" s="83" t="str">
        <f t="shared" si="5"/>
        <v/>
      </c>
      <c r="AP71" s="114" t="str">
        <f t="shared" si="15"/>
        <v/>
      </c>
      <c r="AR71" s="117" t="str">
        <f>IF($C71="", "", IF(IFERROR(INDEX(Ingredients!$AI$11:$AI$310, MATCH($C71, Ingredients!$B$11:$B$310, 0)), "")="", "", IFERROR(INDEX(Ingredients!$AI$11:$AI$310, MATCH($C71, Ingredients!$B$11:$B$310, 0)), "")))</f>
        <v/>
      </c>
      <c r="AT71" s="120" t="str">
        <f t="shared" si="16"/>
        <v/>
      </c>
      <c r="AV71" s="90" t="str">
        <f t="shared" si="6"/>
        <v/>
      </c>
      <c r="AX71" s="90" t="str">
        <f>IF($AV71="", "", COUNTIF($AV$11:$AV$5010, "&lt;"&amp;$AV71)+1+COUNTIF($AV$11:$AV71, $AV71)-1)</f>
        <v/>
      </c>
      <c r="AZ71" s="111" t="str">
        <f>IF($B71="", "", SUMIF('Shopping List'!$AV$11:$AV$25, $B71, 'Shopping List'!$BN$11:$BN$25))</f>
        <v/>
      </c>
      <c r="BB71" s="117" t="str">
        <f t="shared" si="17"/>
        <v/>
      </c>
    </row>
    <row r="72" spans="1:54" x14ac:dyDescent="0.25">
      <c r="A72" s="4"/>
      <c r="B72" s="37"/>
      <c r="C72" s="124"/>
      <c r="D72" s="39"/>
      <c r="E72" s="125"/>
      <c r="F72" s="48"/>
      <c r="G72" s="4"/>
      <c r="H72" s="4"/>
      <c r="I72" s="95" t="str">
        <f>IF($C72="", "", IF(IFERROR(INDEX(Ingredients!$C$11:$C$310, MATCH($C72, Ingredients!$B$11:$B$310, 0)), "")="", "", IFERROR(INDEX(Ingredients!$C$11:$C$310, MATCH($C72, Ingredients!$B$11:$B$310, 0)), "")))</f>
        <v/>
      </c>
      <c r="J72" s="73" t="str">
        <f>IF($B72="", "", IF(IFERROR(INDEX(Meals!$C$11:$C$260, MATCH($B72, Meals!$B$11:$B$260, 0)), "")="", "", IFERROR(INDEX(Meals!$C$11:$C$260, MATCH($B72, Meals!$B$11:$B$260, 0)), "")))</f>
        <v/>
      </c>
      <c r="K72" s="4"/>
      <c r="L72" s="72" t="str">
        <f t="shared" si="7"/>
        <v/>
      </c>
      <c r="M72" s="73" t="str">
        <f t="shared" si="8"/>
        <v/>
      </c>
      <c r="N72" s="4"/>
      <c r="O72" s="78" t="str">
        <f t="shared" si="9"/>
        <v/>
      </c>
      <c r="P72" s="79" t="str">
        <f t="shared" si="10"/>
        <v/>
      </c>
      <c r="Q72" s="4"/>
      <c r="R72" s="90" t="str">
        <f t="shared" si="11"/>
        <v/>
      </c>
      <c r="S72" s="4"/>
      <c r="V72" s="99" t="str">
        <f>IF(Meals!$B72="", "", Meals!$B72)</f>
        <v/>
      </c>
      <c r="W72" s="99" t="str">
        <f>IF(Ingredients!$B72="", "", Ingredients!$B72)</f>
        <v/>
      </c>
      <c r="Y72" s="18" t="str">
        <f t="shared" si="12"/>
        <v/>
      </c>
      <c r="AA72" s="18" t="str">
        <f t="shared" si="3"/>
        <v/>
      </c>
      <c r="AB72" s="18" t="str">
        <f t="shared" si="4"/>
        <v/>
      </c>
      <c r="AC72" s="18" t="str">
        <f t="shared" si="13"/>
        <v/>
      </c>
      <c r="AD72" s="18" t="str">
        <f t="shared" si="13"/>
        <v/>
      </c>
      <c r="AE72" s="18" t="str">
        <f t="shared" si="14"/>
        <v/>
      </c>
      <c r="AG72" s="95" t="str">
        <f>IF($C72="", "", IF(IFERROR(INDEX(Ingredients!C$11:C$310, MATCH($C72, Ingredients!$B$11:$B$310, 0)), "")="", "", IFERROR(INDEX(Ingredients!C$11:C$310, MATCH($C72, Ingredients!$B$11:$B$310, 0)), "")))</f>
        <v/>
      </c>
      <c r="AH72" s="105" t="str">
        <f>IF($C72="", "", IF(IFERROR(INDEX(Ingredients!D$11:D$310, MATCH($C72, Ingredients!$B$11:$B$310, 0)), "")="", "", IFERROR(INDEX(Ingredients!D$11:D$310, MATCH($C72, Ingredients!$B$11:$B$310, 0)), "")))</f>
        <v/>
      </c>
      <c r="AI72" s="106" t="str">
        <f>IF($C72="", "", IF(IFERROR(INDEX(Ingredients!E$11:E$310, MATCH($C72, Ingredients!$B$11:$B$310, 0)), "")="", "", IFERROR(INDEX(Ingredients!E$11:E$310, MATCH($C72, Ingredients!$B$11:$B$310, 0)), "")))</f>
        <v/>
      </c>
      <c r="AJ72" s="108" t="str">
        <f>IF($C72="", "", IF(IFERROR(INDEX(Ingredients!F$11:F$310, MATCH($C72, Ingredients!$B$11:$B$310, 0)), "")="", "", IFERROR(INDEX(Ingredients!F$11:F$310, MATCH($C72, Ingredients!$B$11:$B$310, 0)), "")))</f>
        <v/>
      </c>
      <c r="AK72" s="106" t="str">
        <f>IF($C72="", "", IF(IFERROR(INDEX(Ingredients!G$11:G$310, MATCH($C72, Ingredients!$B$11:$B$310, 0)), "")="", "", IFERROR(INDEX(Ingredients!G$11:G$310, MATCH($C72, Ingredients!$B$11:$B$310, 0)), "")))</f>
        <v/>
      </c>
      <c r="AL72" s="79" t="str">
        <f>IF($C72="", "", IF(IFERROR(INDEX(Ingredients!H$11:H$310, MATCH($C72, Ingredients!$B$11:$B$310, 0)), "")="", "", IFERROR(INDEX(Ingredients!H$11:H$310, MATCH($C72, Ingredients!$B$11:$B$310, 0)), "")))</f>
        <v/>
      </c>
      <c r="AN72" s="83" t="str">
        <f t="shared" si="5"/>
        <v/>
      </c>
      <c r="AP72" s="114" t="str">
        <f t="shared" si="15"/>
        <v/>
      </c>
      <c r="AR72" s="117" t="str">
        <f>IF($C72="", "", IF(IFERROR(INDEX(Ingredients!$AI$11:$AI$310, MATCH($C72, Ingredients!$B$11:$B$310, 0)), "")="", "", IFERROR(INDEX(Ingredients!$AI$11:$AI$310, MATCH($C72, Ingredients!$B$11:$B$310, 0)), "")))</f>
        <v/>
      </c>
      <c r="AT72" s="120" t="str">
        <f t="shared" si="16"/>
        <v/>
      </c>
      <c r="AV72" s="90" t="str">
        <f t="shared" si="6"/>
        <v/>
      </c>
      <c r="AX72" s="90" t="str">
        <f>IF($AV72="", "", COUNTIF($AV$11:$AV$5010, "&lt;"&amp;$AV72)+1+COUNTIF($AV$11:$AV72, $AV72)-1)</f>
        <v/>
      </c>
      <c r="AZ72" s="111" t="str">
        <f>IF($B72="", "", SUMIF('Shopping List'!$AV$11:$AV$25, $B72, 'Shopping List'!$BN$11:$BN$25))</f>
        <v/>
      </c>
      <c r="BB72" s="117" t="str">
        <f t="shared" si="17"/>
        <v/>
      </c>
    </row>
    <row r="73" spans="1:54" x14ac:dyDescent="0.25">
      <c r="A73" s="4"/>
      <c r="B73" s="37"/>
      <c r="C73" s="124"/>
      <c r="D73" s="39"/>
      <c r="E73" s="125"/>
      <c r="F73" s="48"/>
      <c r="G73" s="4"/>
      <c r="H73" s="4"/>
      <c r="I73" s="95" t="str">
        <f>IF($C73="", "", IF(IFERROR(INDEX(Ingredients!$C$11:$C$310, MATCH($C73, Ingredients!$B$11:$B$310, 0)), "")="", "", IFERROR(INDEX(Ingredients!$C$11:$C$310, MATCH($C73, Ingredients!$B$11:$B$310, 0)), "")))</f>
        <v/>
      </c>
      <c r="J73" s="73" t="str">
        <f>IF($B73="", "", IF(IFERROR(INDEX(Meals!$C$11:$C$260, MATCH($B73, Meals!$B$11:$B$260, 0)), "")="", "", IFERROR(INDEX(Meals!$C$11:$C$260, MATCH($B73, Meals!$B$11:$B$260, 0)), "")))</f>
        <v/>
      </c>
      <c r="K73" s="4"/>
      <c r="L73" s="72" t="str">
        <f t="shared" si="7"/>
        <v/>
      </c>
      <c r="M73" s="73" t="str">
        <f t="shared" si="8"/>
        <v/>
      </c>
      <c r="N73" s="4"/>
      <c r="O73" s="78" t="str">
        <f t="shared" si="9"/>
        <v/>
      </c>
      <c r="P73" s="79" t="str">
        <f t="shared" si="10"/>
        <v/>
      </c>
      <c r="Q73" s="4"/>
      <c r="R73" s="90" t="str">
        <f t="shared" si="11"/>
        <v/>
      </c>
      <c r="S73" s="4"/>
      <c r="V73" s="99" t="str">
        <f>IF(Meals!$B73="", "", Meals!$B73)</f>
        <v/>
      </c>
      <c r="W73" s="99" t="str">
        <f>IF(Ingredients!$B73="", "", Ingredients!$B73)</f>
        <v/>
      </c>
      <c r="Y73" s="18" t="str">
        <f t="shared" si="12"/>
        <v/>
      </c>
      <c r="AA73" s="18" t="str">
        <f t="shared" si="3"/>
        <v/>
      </c>
      <c r="AB73" s="18" t="str">
        <f t="shared" si="4"/>
        <v/>
      </c>
      <c r="AC73" s="18" t="str">
        <f t="shared" si="13"/>
        <v/>
      </c>
      <c r="AD73" s="18" t="str">
        <f t="shared" si="13"/>
        <v/>
      </c>
      <c r="AE73" s="18" t="str">
        <f t="shared" si="14"/>
        <v/>
      </c>
      <c r="AG73" s="95" t="str">
        <f>IF($C73="", "", IF(IFERROR(INDEX(Ingredients!C$11:C$310, MATCH($C73, Ingredients!$B$11:$B$310, 0)), "")="", "", IFERROR(INDEX(Ingredients!C$11:C$310, MATCH($C73, Ingredients!$B$11:$B$310, 0)), "")))</f>
        <v/>
      </c>
      <c r="AH73" s="105" t="str">
        <f>IF($C73="", "", IF(IFERROR(INDEX(Ingredients!D$11:D$310, MATCH($C73, Ingredients!$B$11:$B$310, 0)), "")="", "", IFERROR(INDEX(Ingredients!D$11:D$310, MATCH($C73, Ingredients!$B$11:$B$310, 0)), "")))</f>
        <v/>
      </c>
      <c r="AI73" s="106" t="str">
        <f>IF($C73="", "", IF(IFERROR(INDEX(Ingredients!E$11:E$310, MATCH($C73, Ingredients!$B$11:$B$310, 0)), "")="", "", IFERROR(INDEX(Ingredients!E$11:E$310, MATCH($C73, Ingredients!$B$11:$B$310, 0)), "")))</f>
        <v/>
      </c>
      <c r="AJ73" s="108" t="str">
        <f>IF($C73="", "", IF(IFERROR(INDEX(Ingredients!F$11:F$310, MATCH($C73, Ingredients!$B$11:$B$310, 0)), "")="", "", IFERROR(INDEX(Ingredients!F$11:F$310, MATCH($C73, Ingredients!$B$11:$B$310, 0)), "")))</f>
        <v/>
      </c>
      <c r="AK73" s="106" t="str">
        <f>IF($C73="", "", IF(IFERROR(INDEX(Ingredients!G$11:G$310, MATCH($C73, Ingredients!$B$11:$B$310, 0)), "")="", "", IFERROR(INDEX(Ingredients!G$11:G$310, MATCH($C73, Ingredients!$B$11:$B$310, 0)), "")))</f>
        <v/>
      </c>
      <c r="AL73" s="79" t="str">
        <f>IF($C73="", "", IF(IFERROR(INDEX(Ingredients!H$11:H$310, MATCH($C73, Ingredients!$B$11:$B$310, 0)), "")="", "", IFERROR(INDEX(Ingredients!H$11:H$310, MATCH($C73, Ingredients!$B$11:$B$310, 0)), "")))</f>
        <v/>
      </c>
      <c r="AN73" s="83" t="str">
        <f t="shared" si="5"/>
        <v/>
      </c>
      <c r="AP73" s="114" t="str">
        <f t="shared" si="15"/>
        <v/>
      </c>
      <c r="AR73" s="117" t="str">
        <f>IF($C73="", "", IF(IFERROR(INDEX(Ingredients!$AI$11:$AI$310, MATCH($C73, Ingredients!$B$11:$B$310, 0)), "")="", "", IFERROR(INDEX(Ingredients!$AI$11:$AI$310, MATCH($C73, Ingredients!$B$11:$B$310, 0)), "")))</f>
        <v/>
      </c>
      <c r="AT73" s="120" t="str">
        <f t="shared" si="16"/>
        <v/>
      </c>
      <c r="AV73" s="90" t="str">
        <f t="shared" si="6"/>
        <v/>
      </c>
      <c r="AX73" s="90" t="str">
        <f>IF($AV73="", "", COUNTIF($AV$11:$AV$5010, "&lt;"&amp;$AV73)+1+COUNTIF($AV$11:$AV73, $AV73)-1)</f>
        <v/>
      </c>
      <c r="AZ73" s="111" t="str">
        <f>IF($B73="", "", SUMIF('Shopping List'!$AV$11:$AV$25, $B73, 'Shopping List'!$BN$11:$BN$25))</f>
        <v/>
      </c>
      <c r="BB73" s="117" t="str">
        <f t="shared" si="17"/>
        <v/>
      </c>
    </row>
    <row r="74" spans="1:54" x14ac:dyDescent="0.25">
      <c r="A74" s="4"/>
      <c r="B74" s="37"/>
      <c r="C74" s="124"/>
      <c r="D74" s="39"/>
      <c r="E74" s="125"/>
      <c r="F74" s="48"/>
      <c r="G74" s="4"/>
      <c r="H74" s="4"/>
      <c r="I74" s="95" t="str">
        <f>IF($C74="", "", IF(IFERROR(INDEX(Ingredients!$C$11:$C$310, MATCH($C74, Ingredients!$B$11:$B$310, 0)), "")="", "", IFERROR(INDEX(Ingredients!$C$11:$C$310, MATCH($C74, Ingredients!$B$11:$B$310, 0)), "")))</f>
        <v/>
      </c>
      <c r="J74" s="73" t="str">
        <f>IF($B74="", "", IF(IFERROR(INDEX(Meals!$C$11:$C$260, MATCH($B74, Meals!$B$11:$B$260, 0)), "")="", "", IFERROR(INDEX(Meals!$C$11:$C$260, MATCH($B74, Meals!$B$11:$B$260, 0)), "")))</f>
        <v/>
      </c>
      <c r="K74" s="4"/>
      <c r="L74" s="72" t="str">
        <f t="shared" si="7"/>
        <v/>
      </c>
      <c r="M74" s="73" t="str">
        <f t="shared" si="8"/>
        <v/>
      </c>
      <c r="N74" s="4"/>
      <c r="O74" s="78" t="str">
        <f t="shared" si="9"/>
        <v/>
      </c>
      <c r="P74" s="79" t="str">
        <f t="shared" si="10"/>
        <v/>
      </c>
      <c r="Q74" s="4"/>
      <c r="R74" s="90" t="str">
        <f t="shared" si="11"/>
        <v/>
      </c>
      <c r="S74" s="4"/>
      <c r="V74" s="99" t="str">
        <f>IF(Meals!$B74="", "", Meals!$B74)</f>
        <v/>
      </c>
      <c r="W74" s="99" t="str">
        <f>IF(Ingredients!$B74="", "", Ingredients!$B74)</f>
        <v/>
      </c>
      <c r="Y74" s="18" t="str">
        <f t="shared" si="12"/>
        <v/>
      </c>
      <c r="AA74" s="18" t="str">
        <f t="shared" si="3"/>
        <v/>
      </c>
      <c r="AB74" s="18" t="str">
        <f t="shared" si="4"/>
        <v/>
      </c>
      <c r="AC74" s="18" t="str">
        <f t="shared" si="13"/>
        <v/>
      </c>
      <c r="AD74" s="18" t="str">
        <f t="shared" si="13"/>
        <v/>
      </c>
      <c r="AE74" s="18" t="str">
        <f t="shared" si="14"/>
        <v/>
      </c>
      <c r="AG74" s="95" t="str">
        <f>IF($C74="", "", IF(IFERROR(INDEX(Ingredients!C$11:C$310, MATCH($C74, Ingredients!$B$11:$B$310, 0)), "")="", "", IFERROR(INDEX(Ingredients!C$11:C$310, MATCH($C74, Ingredients!$B$11:$B$310, 0)), "")))</f>
        <v/>
      </c>
      <c r="AH74" s="105" t="str">
        <f>IF($C74="", "", IF(IFERROR(INDEX(Ingredients!D$11:D$310, MATCH($C74, Ingredients!$B$11:$B$310, 0)), "")="", "", IFERROR(INDEX(Ingredients!D$11:D$310, MATCH($C74, Ingredients!$B$11:$B$310, 0)), "")))</f>
        <v/>
      </c>
      <c r="AI74" s="106" t="str">
        <f>IF($C74="", "", IF(IFERROR(INDEX(Ingredients!E$11:E$310, MATCH($C74, Ingredients!$B$11:$B$310, 0)), "")="", "", IFERROR(INDEX(Ingredients!E$11:E$310, MATCH($C74, Ingredients!$B$11:$B$310, 0)), "")))</f>
        <v/>
      </c>
      <c r="AJ74" s="108" t="str">
        <f>IF($C74="", "", IF(IFERROR(INDEX(Ingredients!F$11:F$310, MATCH($C74, Ingredients!$B$11:$B$310, 0)), "")="", "", IFERROR(INDEX(Ingredients!F$11:F$310, MATCH($C74, Ingredients!$B$11:$B$310, 0)), "")))</f>
        <v/>
      </c>
      <c r="AK74" s="106" t="str">
        <f>IF($C74="", "", IF(IFERROR(INDEX(Ingredients!G$11:G$310, MATCH($C74, Ingredients!$B$11:$B$310, 0)), "")="", "", IFERROR(INDEX(Ingredients!G$11:G$310, MATCH($C74, Ingredients!$B$11:$B$310, 0)), "")))</f>
        <v/>
      </c>
      <c r="AL74" s="79" t="str">
        <f>IF($C74="", "", IF(IFERROR(INDEX(Ingredients!H$11:H$310, MATCH($C74, Ingredients!$B$11:$B$310, 0)), "")="", "", IFERROR(INDEX(Ingredients!H$11:H$310, MATCH($C74, Ingredients!$B$11:$B$310, 0)), "")))</f>
        <v/>
      </c>
      <c r="AN74" s="83" t="str">
        <f t="shared" si="5"/>
        <v/>
      </c>
      <c r="AP74" s="114" t="str">
        <f t="shared" si="15"/>
        <v/>
      </c>
      <c r="AR74" s="117" t="str">
        <f>IF($C74="", "", IF(IFERROR(INDEX(Ingredients!$AI$11:$AI$310, MATCH($C74, Ingredients!$B$11:$B$310, 0)), "")="", "", IFERROR(INDEX(Ingredients!$AI$11:$AI$310, MATCH($C74, Ingredients!$B$11:$B$310, 0)), "")))</f>
        <v/>
      </c>
      <c r="AT74" s="120" t="str">
        <f t="shared" si="16"/>
        <v/>
      </c>
      <c r="AV74" s="90" t="str">
        <f t="shared" si="6"/>
        <v/>
      </c>
      <c r="AX74" s="90" t="str">
        <f>IF($AV74="", "", COUNTIF($AV$11:$AV$5010, "&lt;"&amp;$AV74)+1+COUNTIF($AV$11:$AV74, $AV74)-1)</f>
        <v/>
      </c>
      <c r="AZ74" s="111" t="str">
        <f>IF($B74="", "", SUMIF('Shopping List'!$AV$11:$AV$25, $B74, 'Shopping List'!$BN$11:$BN$25))</f>
        <v/>
      </c>
      <c r="BB74" s="117" t="str">
        <f t="shared" si="17"/>
        <v/>
      </c>
    </row>
    <row r="75" spans="1:54" x14ac:dyDescent="0.25">
      <c r="A75" s="4"/>
      <c r="B75" s="37"/>
      <c r="C75" s="124"/>
      <c r="D75" s="39"/>
      <c r="E75" s="125"/>
      <c r="F75" s="48"/>
      <c r="G75" s="4"/>
      <c r="H75" s="4"/>
      <c r="I75" s="95" t="str">
        <f>IF($C75="", "", IF(IFERROR(INDEX(Ingredients!$C$11:$C$310, MATCH($C75, Ingredients!$B$11:$B$310, 0)), "")="", "", IFERROR(INDEX(Ingredients!$C$11:$C$310, MATCH($C75, Ingredients!$B$11:$B$310, 0)), "")))</f>
        <v/>
      </c>
      <c r="J75" s="73" t="str">
        <f>IF($B75="", "", IF(IFERROR(INDEX(Meals!$C$11:$C$260, MATCH($B75, Meals!$B$11:$B$260, 0)), "")="", "", IFERROR(INDEX(Meals!$C$11:$C$260, MATCH($B75, Meals!$B$11:$B$260, 0)), "")))</f>
        <v/>
      </c>
      <c r="K75" s="4"/>
      <c r="L75" s="72" t="str">
        <f t="shared" si="7"/>
        <v/>
      </c>
      <c r="M75" s="73" t="str">
        <f t="shared" si="8"/>
        <v/>
      </c>
      <c r="N75" s="4"/>
      <c r="O75" s="78" t="str">
        <f t="shared" si="9"/>
        <v/>
      </c>
      <c r="P75" s="79" t="str">
        <f t="shared" si="10"/>
        <v/>
      </c>
      <c r="Q75" s="4"/>
      <c r="R75" s="90" t="str">
        <f t="shared" si="11"/>
        <v/>
      </c>
      <c r="S75" s="4"/>
      <c r="V75" s="99" t="str">
        <f>IF(Meals!$B75="", "", Meals!$B75)</f>
        <v/>
      </c>
      <c r="W75" s="99" t="str">
        <f>IF(Ingredients!$B75="", "", Ingredients!$B75)</f>
        <v/>
      </c>
      <c r="Y75" s="18" t="str">
        <f t="shared" si="12"/>
        <v/>
      </c>
      <c r="AA75" s="18" t="str">
        <f t="shared" ref="AA75:AA138" si="18">IF($Y75="", "", IF(AND(AA$5="X", B75=""), $Y$6, IF(AND(NOT(B75=""), COUNTIF(V$11:V$260, B75)=0), $Y$7, "")))</f>
        <v/>
      </c>
      <c r="AB75" s="18" t="str">
        <f t="shared" ref="AB75:AB138" si="19">IF($Y75="", "", IF(AND(AB$5="X", C75=""), $Y$6, IF(AND(NOT(C75=""), COUNTIF(W$11:W$310, C75)=0), $Y$7, "")))</f>
        <v/>
      </c>
      <c r="AC75" s="18" t="str">
        <f t="shared" si="13"/>
        <v/>
      </c>
      <c r="AD75" s="18" t="str">
        <f t="shared" si="13"/>
        <v/>
      </c>
      <c r="AE75" s="18" t="str">
        <f t="shared" si="14"/>
        <v/>
      </c>
      <c r="AG75" s="95" t="str">
        <f>IF($C75="", "", IF(IFERROR(INDEX(Ingredients!C$11:C$310, MATCH($C75, Ingredients!$B$11:$B$310, 0)), "")="", "", IFERROR(INDEX(Ingredients!C$11:C$310, MATCH($C75, Ingredients!$B$11:$B$310, 0)), "")))</f>
        <v/>
      </c>
      <c r="AH75" s="105" t="str">
        <f>IF($C75="", "", IF(IFERROR(INDEX(Ingredients!D$11:D$310, MATCH($C75, Ingredients!$B$11:$B$310, 0)), "")="", "", IFERROR(INDEX(Ingredients!D$11:D$310, MATCH($C75, Ingredients!$B$11:$B$310, 0)), "")))</f>
        <v/>
      </c>
      <c r="AI75" s="106" t="str">
        <f>IF($C75="", "", IF(IFERROR(INDEX(Ingredients!E$11:E$310, MATCH($C75, Ingredients!$B$11:$B$310, 0)), "")="", "", IFERROR(INDEX(Ingredients!E$11:E$310, MATCH($C75, Ingredients!$B$11:$B$310, 0)), "")))</f>
        <v/>
      </c>
      <c r="AJ75" s="108" t="str">
        <f>IF($C75="", "", IF(IFERROR(INDEX(Ingredients!F$11:F$310, MATCH($C75, Ingredients!$B$11:$B$310, 0)), "")="", "", IFERROR(INDEX(Ingredients!F$11:F$310, MATCH($C75, Ingredients!$B$11:$B$310, 0)), "")))</f>
        <v/>
      </c>
      <c r="AK75" s="106" t="str">
        <f>IF($C75="", "", IF(IFERROR(INDEX(Ingredients!G$11:G$310, MATCH($C75, Ingredients!$B$11:$B$310, 0)), "")="", "", IFERROR(INDEX(Ingredients!G$11:G$310, MATCH($C75, Ingredients!$B$11:$B$310, 0)), "")))</f>
        <v/>
      </c>
      <c r="AL75" s="79" t="str">
        <f>IF($C75="", "", IF(IFERROR(INDEX(Ingredients!H$11:H$310, MATCH($C75, Ingredients!$B$11:$B$310, 0)), "")="", "", IFERROR(INDEX(Ingredients!H$11:H$310, MATCH($C75, Ingredients!$B$11:$B$310, 0)), "")))</f>
        <v/>
      </c>
      <c r="AN75" s="83" t="str">
        <f t="shared" ref="AN75:AN138" si="20">IF($D75="", "", IFERROR(IF($AK75=$AI75, $AJ75/$AH75, $AJ75), ""))</f>
        <v/>
      </c>
      <c r="AP75" s="114" t="str">
        <f t="shared" si="15"/>
        <v/>
      </c>
      <c r="AR75" s="117" t="str">
        <f>IF($C75="", "", IF(IFERROR(INDEX(Ingredients!$AI$11:$AI$310, MATCH($C75, Ingredients!$B$11:$B$310, 0)), "")="", "", IFERROR(INDEX(Ingredients!$AI$11:$AI$310, MATCH($C75, Ingredients!$B$11:$B$310, 0)), "")))</f>
        <v/>
      </c>
      <c r="AT75" s="120" t="str">
        <f t="shared" si="16"/>
        <v/>
      </c>
      <c r="AV75" s="90" t="str">
        <f t="shared" ref="AV75:AV138" si="21">IF($AT$8="", "", IF($B75=$AT$8, $E75, ""))</f>
        <v/>
      </c>
      <c r="AX75" s="90" t="str">
        <f>IF($AV75="", "", COUNTIF($AV$11:$AV$5010, "&lt;"&amp;$AV75)+1+COUNTIF($AV$11:$AV75, $AV75)-1)</f>
        <v/>
      </c>
      <c r="AZ75" s="111" t="str">
        <f>IF($B75="", "", SUMIF('Shopping List'!$AV$11:$AV$25, $B75, 'Shopping List'!$BN$11:$BN$25))</f>
        <v/>
      </c>
      <c r="BB75" s="117" t="str">
        <f t="shared" si="17"/>
        <v/>
      </c>
    </row>
    <row r="76" spans="1:54" x14ac:dyDescent="0.25">
      <c r="A76" s="4"/>
      <c r="B76" s="37"/>
      <c r="C76" s="124"/>
      <c r="D76" s="39"/>
      <c r="E76" s="125"/>
      <c r="F76" s="48"/>
      <c r="G76" s="4"/>
      <c r="H76" s="4"/>
      <c r="I76" s="95" t="str">
        <f>IF($C76="", "", IF(IFERROR(INDEX(Ingredients!$C$11:$C$310, MATCH($C76, Ingredients!$B$11:$B$310, 0)), "")="", "", IFERROR(INDEX(Ingredients!$C$11:$C$310, MATCH($C76, Ingredients!$B$11:$B$310, 0)), "")))</f>
        <v/>
      </c>
      <c r="J76" s="73" t="str">
        <f>IF($B76="", "", IF(IFERROR(INDEX(Meals!$C$11:$C$260, MATCH($B76, Meals!$B$11:$B$260, 0)), "")="", "", IFERROR(INDEX(Meals!$C$11:$C$260, MATCH($B76, Meals!$B$11:$B$260, 0)), "")))</f>
        <v/>
      </c>
      <c r="K76" s="4"/>
      <c r="L76" s="72" t="str">
        <f t="shared" ref="L76:L139" si="22">IF($D76="", "", IFERROR(ROUND($AN76*$D76, 0), ""))</f>
        <v/>
      </c>
      <c r="M76" s="73" t="str">
        <f t="shared" ref="M76:M139" si="23">IFERROR(ROUND($L76/$J76, 0), "")</f>
        <v/>
      </c>
      <c r="N76" s="4"/>
      <c r="O76" s="78" t="str">
        <f t="shared" ref="O76:O139" si="24">IF($D76="", "", IFERROR(ROUND($AP76*$D76, 2), ""))</f>
        <v/>
      </c>
      <c r="P76" s="79" t="str">
        <f t="shared" ref="P76:P139" si="25">IFERROR(ROUND($O76/$J76, 2), "")</f>
        <v/>
      </c>
      <c r="Q76" s="4"/>
      <c r="R76" s="90" t="str">
        <f t="shared" ref="R76:R139" si="26">IF(OR($D76="", $AR76=""), "", IF($AR76&gt;=$D76, $V$3, $V$4))</f>
        <v/>
      </c>
      <c r="S76" s="4"/>
      <c r="V76" s="99" t="str">
        <f>IF(Meals!$B76="", "", Meals!$B76)</f>
        <v/>
      </c>
      <c r="W76" s="99" t="str">
        <f>IF(Ingredients!$B76="", "", Ingredients!$B76)</f>
        <v/>
      </c>
      <c r="Y76" s="18" t="str">
        <f t="shared" ref="Y76:Y139" si="27">IF(COUNTIF($B76:$F76, "")=5, "", "X")</f>
        <v/>
      </c>
      <c r="AA76" s="18" t="str">
        <f t="shared" si="18"/>
        <v/>
      </c>
      <c r="AB76" s="18" t="str">
        <f t="shared" si="19"/>
        <v/>
      </c>
      <c r="AC76" s="18" t="str">
        <f t="shared" ref="AC76:AD139" si="28">IF($Y76="", "", IF(AND(AC$5="X", D76=""), $Y$6, IF(AND(NOT(D76=""), ISNUMBER(D76)=FALSE), $Y$7, "")))</f>
        <v/>
      </c>
      <c r="AD76" s="18" t="str">
        <f t="shared" si="28"/>
        <v/>
      </c>
      <c r="AE76" s="18" t="str">
        <f t="shared" ref="AE76:AE139" si="29">IF($Y76="", "", IF(AND(AE$5="X", F76=""), $Y$6, ""))</f>
        <v/>
      </c>
      <c r="AG76" s="95" t="str">
        <f>IF($C76="", "", IF(IFERROR(INDEX(Ingredients!C$11:C$310, MATCH($C76, Ingredients!$B$11:$B$310, 0)), "")="", "", IFERROR(INDEX(Ingredients!C$11:C$310, MATCH($C76, Ingredients!$B$11:$B$310, 0)), "")))</f>
        <v/>
      </c>
      <c r="AH76" s="105" t="str">
        <f>IF($C76="", "", IF(IFERROR(INDEX(Ingredients!D$11:D$310, MATCH($C76, Ingredients!$B$11:$B$310, 0)), "")="", "", IFERROR(INDEX(Ingredients!D$11:D$310, MATCH($C76, Ingredients!$B$11:$B$310, 0)), "")))</f>
        <v/>
      </c>
      <c r="AI76" s="106" t="str">
        <f>IF($C76="", "", IF(IFERROR(INDEX(Ingredients!E$11:E$310, MATCH($C76, Ingredients!$B$11:$B$310, 0)), "")="", "", IFERROR(INDEX(Ingredients!E$11:E$310, MATCH($C76, Ingredients!$B$11:$B$310, 0)), "")))</f>
        <v/>
      </c>
      <c r="AJ76" s="108" t="str">
        <f>IF($C76="", "", IF(IFERROR(INDEX(Ingredients!F$11:F$310, MATCH($C76, Ingredients!$B$11:$B$310, 0)), "")="", "", IFERROR(INDEX(Ingredients!F$11:F$310, MATCH($C76, Ingredients!$B$11:$B$310, 0)), "")))</f>
        <v/>
      </c>
      <c r="AK76" s="106" t="str">
        <f>IF($C76="", "", IF(IFERROR(INDEX(Ingredients!G$11:G$310, MATCH($C76, Ingredients!$B$11:$B$310, 0)), "")="", "", IFERROR(INDEX(Ingredients!G$11:G$310, MATCH($C76, Ingredients!$B$11:$B$310, 0)), "")))</f>
        <v/>
      </c>
      <c r="AL76" s="79" t="str">
        <f>IF($C76="", "", IF(IFERROR(INDEX(Ingredients!H$11:H$310, MATCH($C76, Ingredients!$B$11:$B$310, 0)), "")="", "", IFERROR(INDEX(Ingredients!H$11:H$310, MATCH($C76, Ingredients!$B$11:$B$310, 0)), "")))</f>
        <v/>
      </c>
      <c r="AN76" s="83" t="str">
        <f t="shared" si="20"/>
        <v/>
      </c>
      <c r="AP76" s="114" t="str">
        <f t="shared" ref="AP76:AP139" si="30">IF($D76="", "", IFERROR(IF($AK76=$AI76, $AL76/$AH76, $AL76), ""))</f>
        <v/>
      </c>
      <c r="AR76" s="117" t="str">
        <f>IF($C76="", "", IF(IFERROR(INDEX(Ingredients!$AI$11:$AI$310, MATCH($C76, Ingredients!$B$11:$B$310, 0)), "")="", "", IFERROR(INDEX(Ingredients!$AI$11:$AI$310, MATCH($C76, Ingredients!$B$11:$B$310, 0)), "")))</f>
        <v/>
      </c>
      <c r="AT76" s="120" t="str">
        <f t="shared" ref="AT76:AT139" si="31">IF(OR($B76="", $R76=""), "", CONCATENATE($B76, " - ", $R76))</f>
        <v/>
      </c>
      <c r="AV76" s="90" t="str">
        <f t="shared" si="21"/>
        <v/>
      </c>
      <c r="AX76" s="90" t="str">
        <f>IF($AV76="", "", COUNTIF($AV$11:$AV$5010, "&lt;"&amp;$AV76)+1+COUNTIF($AV$11:$AV76, $AV76)-1)</f>
        <v/>
      </c>
      <c r="AZ76" s="111" t="str">
        <f>IF($B76="", "", SUMIF('Shopping List'!$AV$11:$AV$25, $B76, 'Shopping List'!$BN$11:$BN$25))</f>
        <v/>
      </c>
      <c r="BB76" s="117" t="str">
        <f t="shared" ref="BB76:BB139" si="32">IF(OR($AZ76="", $AZ76=0), "", IFERROR($D76*$AZ76, ""))</f>
        <v/>
      </c>
    </row>
    <row r="77" spans="1:54" x14ac:dyDescent="0.25">
      <c r="A77" s="4"/>
      <c r="B77" s="37"/>
      <c r="C77" s="124"/>
      <c r="D77" s="39"/>
      <c r="E77" s="125"/>
      <c r="F77" s="48"/>
      <c r="G77" s="4"/>
      <c r="H77" s="4"/>
      <c r="I77" s="95" t="str">
        <f>IF($C77="", "", IF(IFERROR(INDEX(Ingredients!$C$11:$C$310, MATCH($C77, Ingredients!$B$11:$B$310, 0)), "")="", "", IFERROR(INDEX(Ingredients!$C$11:$C$310, MATCH($C77, Ingredients!$B$11:$B$310, 0)), "")))</f>
        <v/>
      </c>
      <c r="J77" s="73" t="str">
        <f>IF($B77="", "", IF(IFERROR(INDEX(Meals!$C$11:$C$260, MATCH($B77, Meals!$B$11:$B$260, 0)), "")="", "", IFERROR(INDEX(Meals!$C$11:$C$260, MATCH($B77, Meals!$B$11:$B$260, 0)), "")))</f>
        <v/>
      </c>
      <c r="K77" s="4"/>
      <c r="L77" s="72" t="str">
        <f t="shared" si="22"/>
        <v/>
      </c>
      <c r="M77" s="73" t="str">
        <f t="shared" si="23"/>
        <v/>
      </c>
      <c r="N77" s="4"/>
      <c r="O77" s="78" t="str">
        <f t="shared" si="24"/>
        <v/>
      </c>
      <c r="P77" s="79" t="str">
        <f t="shared" si="25"/>
        <v/>
      </c>
      <c r="Q77" s="4"/>
      <c r="R77" s="90" t="str">
        <f t="shared" si="26"/>
        <v/>
      </c>
      <c r="S77" s="4"/>
      <c r="V77" s="99" t="str">
        <f>IF(Meals!$B77="", "", Meals!$B77)</f>
        <v/>
      </c>
      <c r="W77" s="99" t="str">
        <f>IF(Ingredients!$B77="", "", Ingredients!$B77)</f>
        <v/>
      </c>
      <c r="Y77" s="18" t="str">
        <f t="shared" si="27"/>
        <v/>
      </c>
      <c r="AA77" s="18" t="str">
        <f t="shared" si="18"/>
        <v/>
      </c>
      <c r="AB77" s="18" t="str">
        <f t="shared" si="19"/>
        <v/>
      </c>
      <c r="AC77" s="18" t="str">
        <f t="shared" si="28"/>
        <v/>
      </c>
      <c r="AD77" s="18" t="str">
        <f t="shared" si="28"/>
        <v/>
      </c>
      <c r="AE77" s="18" t="str">
        <f t="shared" si="29"/>
        <v/>
      </c>
      <c r="AG77" s="95" t="str">
        <f>IF($C77="", "", IF(IFERROR(INDEX(Ingredients!C$11:C$310, MATCH($C77, Ingredients!$B$11:$B$310, 0)), "")="", "", IFERROR(INDEX(Ingredients!C$11:C$310, MATCH($C77, Ingredients!$B$11:$B$310, 0)), "")))</f>
        <v/>
      </c>
      <c r="AH77" s="105" t="str">
        <f>IF($C77="", "", IF(IFERROR(INDEX(Ingredients!D$11:D$310, MATCH($C77, Ingredients!$B$11:$B$310, 0)), "")="", "", IFERROR(INDEX(Ingredients!D$11:D$310, MATCH($C77, Ingredients!$B$11:$B$310, 0)), "")))</f>
        <v/>
      </c>
      <c r="AI77" s="106" t="str">
        <f>IF($C77="", "", IF(IFERROR(INDEX(Ingredients!E$11:E$310, MATCH($C77, Ingredients!$B$11:$B$310, 0)), "")="", "", IFERROR(INDEX(Ingredients!E$11:E$310, MATCH($C77, Ingredients!$B$11:$B$310, 0)), "")))</f>
        <v/>
      </c>
      <c r="AJ77" s="108" t="str">
        <f>IF($C77="", "", IF(IFERROR(INDEX(Ingredients!F$11:F$310, MATCH($C77, Ingredients!$B$11:$B$310, 0)), "")="", "", IFERROR(INDEX(Ingredients!F$11:F$310, MATCH($C77, Ingredients!$B$11:$B$310, 0)), "")))</f>
        <v/>
      </c>
      <c r="AK77" s="106" t="str">
        <f>IF($C77="", "", IF(IFERROR(INDEX(Ingredients!G$11:G$310, MATCH($C77, Ingredients!$B$11:$B$310, 0)), "")="", "", IFERROR(INDEX(Ingredients!G$11:G$310, MATCH($C77, Ingredients!$B$11:$B$310, 0)), "")))</f>
        <v/>
      </c>
      <c r="AL77" s="79" t="str">
        <f>IF($C77="", "", IF(IFERROR(INDEX(Ingredients!H$11:H$310, MATCH($C77, Ingredients!$B$11:$B$310, 0)), "")="", "", IFERROR(INDEX(Ingredients!H$11:H$310, MATCH($C77, Ingredients!$B$11:$B$310, 0)), "")))</f>
        <v/>
      </c>
      <c r="AN77" s="83" t="str">
        <f t="shared" si="20"/>
        <v/>
      </c>
      <c r="AP77" s="114" t="str">
        <f t="shared" si="30"/>
        <v/>
      </c>
      <c r="AR77" s="117" t="str">
        <f>IF($C77="", "", IF(IFERROR(INDEX(Ingredients!$AI$11:$AI$310, MATCH($C77, Ingredients!$B$11:$B$310, 0)), "")="", "", IFERROR(INDEX(Ingredients!$AI$11:$AI$310, MATCH($C77, Ingredients!$B$11:$B$310, 0)), "")))</f>
        <v/>
      </c>
      <c r="AT77" s="120" t="str">
        <f t="shared" si="31"/>
        <v/>
      </c>
      <c r="AV77" s="90" t="str">
        <f t="shared" si="21"/>
        <v/>
      </c>
      <c r="AX77" s="90" t="str">
        <f>IF($AV77="", "", COUNTIF($AV$11:$AV$5010, "&lt;"&amp;$AV77)+1+COUNTIF($AV$11:$AV77, $AV77)-1)</f>
        <v/>
      </c>
      <c r="AZ77" s="111" t="str">
        <f>IF($B77="", "", SUMIF('Shopping List'!$AV$11:$AV$25, $B77, 'Shopping List'!$BN$11:$BN$25))</f>
        <v/>
      </c>
      <c r="BB77" s="117" t="str">
        <f t="shared" si="32"/>
        <v/>
      </c>
    </row>
    <row r="78" spans="1:54" x14ac:dyDescent="0.25">
      <c r="A78" s="4"/>
      <c r="B78" s="37"/>
      <c r="C78" s="124"/>
      <c r="D78" s="39"/>
      <c r="E78" s="125"/>
      <c r="F78" s="48"/>
      <c r="G78" s="4"/>
      <c r="H78" s="4"/>
      <c r="I78" s="95" t="str">
        <f>IF($C78="", "", IF(IFERROR(INDEX(Ingredients!$C$11:$C$310, MATCH($C78, Ingredients!$B$11:$B$310, 0)), "")="", "", IFERROR(INDEX(Ingredients!$C$11:$C$310, MATCH($C78, Ingredients!$B$11:$B$310, 0)), "")))</f>
        <v/>
      </c>
      <c r="J78" s="73" t="str">
        <f>IF($B78="", "", IF(IFERROR(INDEX(Meals!$C$11:$C$260, MATCH($B78, Meals!$B$11:$B$260, 0)), "")="", "", IFERROR(INDEX(Meals!$C$11:$C$260, MATCH($B78, Meals!$B$11:$B$260, 0)), "")))</f>
        <v/>
      </c>
      <c r="K78" s="4"/>
      <c r="L78" s="72" t="str">
        <f t="shared" si="22"/>
        <v/>
      </c>
      <c r="M78" s="73" t="str">
        <f t="shared" si="23"/>
        <v/>
      </c>
      <c r="N78" s="4"/>
      <c r="O78" s="78" t="str">
        <f t="shared" si="24"/>
        <v/>
      </c>
      <c r="P78" s="79" t="str">
        <f t="shared" si="25"/>
        <v/>
      </c>
      <c r="Q78" s="4"/>
      <c r="R78" s="90" t="str">
        <f t="shared" si="26"/>
        <v/>
      </c>
      <c r="S78" s="4"/>
      <c r="V78" s="99" t="str">
        <f>IF(Meals!$B78="", "", Meals!$B78)</f>
        <v/>
      </c>
      <c r="W78" s="99" t="str">
        <f>IF(Ingredients!$B78="", "", Ingredients!$B78)</f>
        <v/>
      </c>
      <c r="Y78" s="18" t="str">
        <f t="shared" si="27"/>
        <v/>
      </c>
      <c r="AA78" s="18" t="str">
        <f t="shared" si="18"/>
        <v/>
      </c>
      <c r="AB78" s="18" t="str">
        <f t="shared" si="19"/>
        <v/>
      </c>
      <c r="AC78" s="18" t="str">
        <f t="shared" si="28"/>
        <v/>
      </c>
      <c r="AD78" s="18" t="str">
        <f t="shared" si="28"/>
        <v/>
      </c>
      <c r="AE78" s="18" t="str">
        <f t="shared" si="29"/>
        <v/>
      </c>
      <c r="AG78" s="95" t="str">
        <f>IF($C78="", "", IF(IFERROR(INDEX(Ingredients!C$11:C$310, MATCH($C78, Ingredients!$B$11:$B$310, 0)), "")="", "", IFERROR(INDEX(Ingredients!C$11:C$310, MATCH($C78, Ingredients!$B$11:$B$310, 0)), "")))</f>
        <v/>
      </c>
      <c r="AH78" s="105" t="str">
        <f>IF($C78="", "", IF(IFERROR(INDEX(Ingredients!D$11:D$310, MATCH($C78, Ingredients!$B$11:$B$310, 0)), "")="", "", IFERROR(INDEX(Ingredients!D$11:D$310, MATCH($C78, Ingredients!$B$11:$B$310, 0)), "")))</f>
        <v/>
      </c>
      <c r="AI78" s="106" t="str">
        <f>IF($C78="", "", IF(IFERROR(INDEX(Ingredients!E$11:E$310, MATCH($C78, Ingredients!$B$11:$B$310, 0)), "")="", "", IFERROR(INDEX(Ingredients!E$11:E$310, MATCH($C78, Ingredients!$B$11:$B$310, 0)), "")))</f>
        <v/>
      </c>
      <c r="AJ78" s="108" t="str">
        <f>IF($C78="", "", IF(IFERROR(INDEX(Ingredients!F$11:F$310, MATCH($C78, Ingredients!$B$11:$B$310, 0)), "")="", "", IFERROR(INDEX(Ingredients!F$11:F$310, MATCH($C78, Ingredients!$B$11:$B$310, 0)), "")))</f>
        <v/>
      </c>
      <c r="AK78" s="106" t="str">
        <f>IF($C78="", "", IF(IFERROR(INDEX(Ingredients!G$11:G$310, MATCH($C78, Ingredients!$B$11:$B$310, 0)), "")="", "", IFERROR(INDEX(Ingredients!G$11:G$310, MATCH($C78, Ingredients!$B$11:$B$310, 0)), "")))</f>
        <v/>
      </c>
      <c r="AL78" s="79" t="str">
        <f>IF($C78="", "", IF(IFERROR(INDEX(Ingredients!H$11:H$310, MATCH($C78, Ingredients!$B$11:$B$310, 0)), "")="", "", IFERROR(INDEX(Ingredients!H$11:H$310, MATCH($C78, Ingredients!$B$11:$B$310, 0)), "")))</f>
        <v/>
      </c>
      <c r="AN78" s="83" t="str">
        <f t="shared" si="20"/>
        <v/>
      </c>
      <c r="AP78" s="114" t="str">
        <f t="shared" si="30"/>
        <v/>
      </c>
      <c r="AR78" s="117" t="str">
        <f>IF($C78="", "", IF(IFERROR(INDEX(Ingredients!$AI$11:$AI$310, MATCH($C78, Ingredients!$B$11:$B$310, 0)), "")="", "", IFERROR(INDEX(Ingredients!$AI$11:$AI$310, MATCH($C78, Ingredients!$B$11:$B$310, 0)), "")))</f>
        <v/>
      </c>
      <c r="AT78" s="120" t="str">
        <f t="shared" si="31"/>
        <v/>
      </c>
      <c r="AV78" s="90" t="str">
        <f t="shared" si="21"/>
        <v/>
      </c>
      <c r="AX78" s="90" t="str">
        <f>IF($AV78="", "", COUNTIF($AV$11:$AV$5010, "&lt;"&amp;$AV78)+1+COUNTIF($AV$11:$AV78, $AV78)-1)</f>
        <v/>
      </c>
      <c r="AZ78" s="111" t="str">
        <f>IF($B78="", "", SUMIF('Shopping List'!$AV$11:$AV$25, $B78, 'Shopping List'!$BN$11:$BN$25))</f>
        <v/>
      </c>
      <c r="BB78" s="117" t="str">
        <f t="shared" si="32"/>
        <v/>
      </c>
    </row>
    <row r="79" spans="1:54" x14ac:dyDescent="0.25">
      <c r="A79" s="4"/>
      <c r="B79" s="37"/>
      <c r="C79" s="124"/>
      <c r="D79" s="39"/>
      <c r="E79" s="125"/>
      <c r="F79" s="48"/>
      <c r="G79" s="4"/>
      <c r="H79" s="4"/>
      <c r="I79" s="95" t="str">
        <f>IF($C79="", "", IF(IFERROR(INDEX(Ingredients!$C$11:$C$310, MATCH($C79, Ingredients!$B$11:$B$310, 0)), "")="", "", IFERROR(INDEX(Ingredients!$C$11:$C$310, MATCH($C79, Ingredients!$B$11:$B$310, 0)), "")))</f>
        <v/>
      </c>
      <c r="J79" s="73" t="str">
        <f>IF($B79="", "", IF(IFERROR(INDEX(Meals!$C$11:$C$260, MATCH($B79, Meals!$B$11:$B$260, 0)), "")="", "", IFERROR(INDEX(Meals!$C$11:$C$260, MATCH($B79, Meals!$B$11:$B$260, 0)), "")))</f>
        <v/>
      </c>
      <c r="K79" s="4"/>
      <c r="L79" s="72" t="str">
        <f t="shared" si="22"/>
        <v/>
      </c>
      <c r="M79" s="73" t="str">
        <f t="shared" si="23"/>
        <v/>
      </c>
      <c r="N79" s="4"/>
      <c r="O79" s="78" t="str">
        <f t="shared" si="24"/>
        <v/>
      </c>
      <c r="P79" s="79" t="str">
        <f t="shared" si="25"/>
        <v/>
      </c>
      <c r="Q79" s="4"/>
      <c r="R79" s="90" t="str">
        <f t="shared" si="26"/>
        <v/>
      </c>
      <c r="S79" s="4"/>
      <c r="V79" s="99" t="str">
        <f>IF(Meals!$B79="", "", Meals!$B79)</f>
        <v/>
      </c>
      <c r="W79" s="99" t="str">
        <f>IF(Ingredients!$B79="", "", Ingredients!$B79)</f>
        <v/>
      </c>
      <c r="Y79" s="18" t="str">
        <f t="shared" si="27"/>
        <v/>
      </c>
      <c r="AA79" s="18" t="str">
        <f t="shared" si="18"/>
        <v/>
      </c>
      <c r="AB79" s="18" t="str">
        <f t="shared" si="19"/>
        <v/>
      </c>
      <c r="AC79" s="18" t="str">
        <f t="shared" si="28"/>
        <v/>
      </c>
      <c r="AD79" s="18" t="str">
        <f t="shared" si="28"/>
        <v/>
      </c>
      <c r="AE79" s="18" t="str">
        <f t="shared" si="29"/>
        <v/>
      </c>
      <c r="AG79" s="95" t="str">
        <f>IF($C79="", "", IF(IFERROR(INDEX(Ingredients!C$11:C$310, MATCH($C79, Ingredients!$B$11:$B$310, 0)), "")="", "", IFERROR(INDEX(Ingredients!C$11:C$310, MATCH($C79, Ingredients!$B$11:$B$310, 0)), "")))</f>
        <v/>
      </c>
      <c r="AH79" s="105" t="str">
        <f>IF($C79="", "", IF(IFERROR(INDEX(Ingredients!D$11:D$310, MATCH($C79, Ingredients!$B$11:$B$310, 0)), "")="", "", IFERROR(INDEX(Ingredients!D$11:D$310, MATCH($C79, Ingredients!$B$11:$B$310, 0)), "")))</f>
        <v/>
      </c>
      <c r="AI79" s="106" t="str">
        <f>IF($C79="", "", IF(IFERROR(INDEX(Ingredients!E$11:E$310, MATCH($C79, Ingredients!$B$11:$B$310, 0)), "")="", "", IFERROR(INDEX(Ingredients!E$11:E$310, MATCH($C79, Ingredients!$B$11:$B$310, 0)), "")))</f>
        <v/>
      </c>
      <c r="AJ79" s="108" t="str">
        <f>IF($C79="", "", IF(IFERROR(INDEX(Ingredients!F$11:F$310, MATCH($C79, Ingredients!$B$11:$B$310, 0)), "")="", "", IFERROR(INDEX(Ingredients!F$11:F$310, MATCH($C79, Ingredients!$B$11:$B$310, 0)), "")))</f>
        <v/>
      </c>
      <c r="AK79" s="106" t="str">
        <f>IF($C79="", "", IF(IFERROR(INDEX(Ingredients!G$11:G$310, MATCH($C79, Ingredients!$B$11:$B$310, 0)), "")="", "", IFERROR(INDEX(Ingredients!G$11:G$310, MATCH($C79, Ingredients!$B$11:$B$310, 0)), "")))</f>
        <v/>
      </c>
      <c r="AL79" s="79" t="str">
        <f>IF($C79="", "", IF(IFERROR(INDEX(Ingredients!H$11:H$310, MATCH($C79, Ingredients!$B$11:$B$310, 0)), "")="", "", IFERROR(INDEX(Ingredients!H$11:H$310, MATCH($C79, Ingredients!$B$11:$B$310, 0)), "")))</f>
        <v/>
      </c>
      <c r="AN79" s="83" t="str">
        <f t="shared" si="20"/>
        <v/>
      </c>
      <c r="AP79" s="114" t="str">
        <f t="shared" si="30"/>
        <v/>
      </c>
      <c r="AR79" s="117" t="str">
        <f>IF($C79="", "", IF(IFERROR(INDEX(Ingredients!$AI$11:$AI$310, MATCH($C79, Ingredients!$B$11:$B$310, 0)), "")="", "", IFERROR(INDEX(Ingredients!$AI$11:$AI$310, MATCH($C79, Ingredients!$B$11:$B$310, 0)), "")))</f>
        <v/>
      </c>
      <c r="AT79" s="120" t="str">
        <f t="shared" si="31"/>
        <v/>
      </c>
      <c r="AV79" s="90" t="str">
        <f t="shared" si="21"/>
        <v/>
      </c>
      <c r="AX79" s="90" t="str">
        <f>IF($AV79="", "", COUNTIF($AV$11:$AV$5010, "&lt;"&amp;$AV79)+1+COUNTIF($AV$11:$AV79, $AV79)-1)</f>
        <v/>
      </c>
      <c r="AZ79" s="111" t="str">
        <f>IF($B79="", "", SUMIF('Shopping List'!$AV$11:$AV$25, $B79, 'Shopping List'!$BN$11:$BN$25))</f>
        <v/>
      </c>
      <c r="BB79" s="117" t="str">
        <f t="shared" si="32"/>
        <v/>
      </c>
    </row>
    <row r="80" spans="1:54" x14ac:dyDescent="0.25">
      <c r="A80" s="4"/>
      <c r="B80" s="37"/>
      <c r="C80" s="124"/>
      <c r="D80" s="39"/>
      <c r="E80" s="125"/>
      <c r="F80" s="48"/>
      <c r="G80" s="4"/>
      <c r="H80" s="4"/>
      <c r="I80" s="95" t="str">
        <f>IF($C80="", "", IF(IFERROR(INDEX(Ingredients!$C$11:$C$310, MATCH($C80, Ingredients!$B$11:$B$310, 0)), "")="", "", IFERROR(INDEX(Ingredients!$C$11:$C$310, MATCH($C80, Ingredients!$B$11:$B$310, 0)), "")))</f>
        <v/>
      </c>
      <c r="J80" s="73" t="str">
        <f>IF($B80="", "", IF(IFERROR(INDEX(Meals!$C$11:$C$260, MATCH($B80, Meals!$B$11:$B$260, 0)), "")="", "", IFERROR(INDEX(Meals!$C$11:$C$260, MATCH($B80, Meals!$B$11:$B$260, 0)), "")))</f>
        <v/>
      </c>
      <c r="K80" s="4"/>
      <c r="L80" s="72" t="str">
        <f t="shared" si="22"/>
        <v/>
      </c>
      <c r="M80" s="73" t="str">
        <f t="shared" si="23"/>
        <v/>
      </c>
      <c r="N80" s="4"/>
      <c r="O80" s="78" t="str">
        <f t="shared" si="24"/>
        <v/>
      </c>
      <c r="P80" s="79" t="str">
        <f t="shared" si="25"/>
        <v/>
      </c>
      <c r="Q80" s="4"/>
      <c r="R80" s="90" t="str">
        <f t="shared" si="26"/>
        <v/>
      </c>
      <c r="S80" s="4"/>
      <c r="V80" s="99" t="str">
        <f>IF(Meals!$B80="", "", Meals!$B80)</f>
        <v/>
      </c>
      <c r="W80" s="99" t="str">
        <f>IF(Ingredients!$B80="", "", Ingredients!$B80)</f>
        <v/>
      </c>
      <c r="Y80" s="18" t="str">
        <f t="shared" si="27"/>
        <v/>
      </c>
      <c r="AA80" s="18" t="str">
        <f t="shared" si="18"/>
        <v/>
      </c>
      <c r="AB80" s="18" t="str">
        <f t="shared" si="19"/>
        <v/>
      </c>
      <c r="AC80" s="18" t="str">
        <f t="shared" si="28"/>
        <v/>
      </c>
      <c r="AD80" s="18" t="str">
        <f t="shared" si="28"/>
        <v/>
      </c>
      <c r="AE80" s="18" t="str">
        <f t="shared" si="29"/>
        <v/>
      </c>
      <c r="AG80" s="95" t="str">
        <f>IF($C80="", "", IF(IFERROR(INDEX(Ingredients!C$11:C$310, MATCH($C80, Ingredients!$B$11:$B$310, 0)), "")="", "", IFERROR(INDEX(Ingredients!C$11:C$310, MATCH($C80, Ingredients!$B$11:$B$310, 0)), "")))</f>
        <v/>
      </c>
      <c r="AH80" s="105" t="str">
        <f>IF($C80="", "", IF(IFERROR(INDEX(Ingredients!D$11:D$310, MATCH($C80, Ingredients!$B$11:$B$310, 0)), "")="", "", IFERROR(INDEX(Ingredients!D$11:D$310, MATCH($C80, Ingredients!$B$11:$B$310, 0)), "")))</f>
        <v/>
      </c>
      <c r="AI80" s="106" t="str">
        <f>IF($C80="", "", IF(IFERROR(INDEX(Ingredients!E$11:E$310, MATCH($C80, Ingredients!$B$11:$B$310, 0)), "")="", "", IFERROR(INDEX(Ingredients!E$11:E$310, MATCH($C80, Ingredients!$B$11:$B$310, 0)), "")))</f>
        <v/>
      </c>
      <c r="AJ80" s="108" t="str">
        <f>IF($C80="", "", IF(IFERROR(INDEX(Ingredients!F$11:F$310, MATCH($C80, Ingredients!$B$11:$B$310, 0)), "")="", "", IFERROR(INDEX(Ingredients!F$11:F$310, MATCH($C80, Ingredients!$B$11:$B$310, 0)), "")))</f>
        <v/>
      </c>
      <c r="AK80" s="106" t="str">
        <f>IF($C80="", "", IF(IFERROR(INDEX(Ingredients!G$11:G$310, MATCH($C80, Ingredients!$B$11:$B$310, 0)), "")="", "", IFERROR(INDEX(Ingredients!G$11:G$310, MATCH($C80, Ingredients!$B$11:$B$310, 0)), "")))</f>
        <v/>
      </c>
      <c r="AL80" s="79" t="str">
        <f>IF($C80="", "", IF(IFERROR(INDEX(Ingredients!H$11:H$310, MATCH($C80, Ingredients!$B$11:$B$310, 0)), "")="", "", IFERROR(INDEX(Ingredients!H$11:H$310, MATCH($C80, Ingredients!$B$11:$B$310, 0)), "")))</f>
        <v/>
      </c>
      <c r="AN80" s="83" t="str">
        <f t="shared" si="20"/>
        <v/>
      </c>
      <c r="AP80" s="114" t="str">
        <f t="shared" si="30"/>
        <v/>
      </c>
      <c r="AR80" s="117" t="str">
        <f>IF($C80="", "", IF(IFERROR(INDEX(Ingredients!$AI$11:$AI$310, MATCH($C80, Ingredients!$B$11:$B$310, 0)), "")="", "", IFERROR(INDEX(Ingredients!$AI$11:$AI$310, MATCH($C80, Ingredients!$B$11:$B$310, 0)), "")))</f>
        <v/>
      </c>
      <c r="AT80" s="120" t="str">
        <f t="shared" si="31"/>
        <v/>
      </c>
      <c r="AV80" s="90" t="str">
        <f t="shared" si="21"/>
        <v/>
      </c>
      <c r="AX80" s="90" t="str">
        <f>IF($AV80="", "", COUNTIF($AV$11:$AV$5010, "&lt;"&amp;$AV80)+1+COUNTIF($AV$11:$AV80, $AV80)-1)</f>
        <v/>
      </c>
      <c r="AZ80" s="111" t="str">
        <f>IF($B80="", "", SUMIF('Shopping List'!$AV$11:$AV$25, $B80, 'Shopping List'!$BN$11:$BN$25))</f>
        <v/>
      </c>
      <c r="BB80" s="117" t="str">
        <f t="shared" si="32"/>
        <v/>
      </c>
    </row>
    <row r="81" spans="1:54" x14ac:dyDescent="0.25">
      <c r="A81" s="4"/>
      <c r="B81" s="37"/>
      <c r="C81" s="124"/>
      <c r="D81" s="39"/>
      <c r="E81" s="125"/>
      <c r="F81" s="48"/>
      <c r="G81" s="4"/>
      <c r="H81" s="4"/>
      <c r="I81" s="95" t="str">
        <f>IF($C81="", "", IF(IFERROR(INDEX(Ingredients!$C$11:$C$310, MATCH($C81, Ingredients!$B$11:$B$310, 0)), "")="", "", IFERROR(INDEX(Ingredients!$C$11:$C$310, MATCH($C81, Ingredients!$B$11:$B$310, 0)), "")))</f>
        <v/>
      </c>
      <c r="J81" s="73" t="str">
        <f>IF($B81="", "", IF(IFERROR(INDEX(Meals!$C$11:$C$260, MATCH($B81, Meals!$B$11:$B$260, 0)), "")="", "", IFERROR(INDEX(Meals!$C$11:$C$260, MATCH($B81, Meals!$B$11:$B$260, 0)), "")))</f>
        <v/>
      </c>
      <c r="K81" s="4"/>
      <c r="L81" s="72" t="str">
        <f t="shared" si="22"/>
        <v/>
      </c>
      <c r="M81" s="73" t="str">
        <f t="shared" si="23"/>
        <v/>
      </c>
      <c r="N81" s="4"/>
      <c r="O81" s="78" t="str">
        <f t="shared" si="24"/>
        <v/>
      </c>
      <c r="P81" s="79" t="str">
        <f t="shared" si="25"/>
        <v/>
      </c>
      <c r="Q81" s="4"/>
      <c r="R81" s="90" t="str">
        <f t="shared" si="26"/>
        <v/>
      </c>
      <c r="S81" s="4"/>
      <c r="V81" s="99" t="str">
        <f>IF(Meals!$B81="", "", Meals!$B81)</f>
        <v/>
      </c>
      <c r="W81" s="99" t="str">
        <f>IF(Ingredients!$B81="", "", Ingredients!$B81)</f>
        <v/>
      </c>
      <c r="Y81" s="18" t="str">
        <f t="shared" si="27"/>
        <v/>
      </c>
      <c r="AA81" s="18" t="str">
        <f t="shared" si="18"/>
        <v/>
      </c>
      <c r="AB81" s="18" t="str">
        <f t="shared" si="19"/>
        <v/>
      </c>
      <c r="AC81" s="18" t="str">
        <f t="shared" si="28"/>
        <v/>
      </c>
      <c r="AD81" s="18" t="str">
        <f t="shared" si="28"/>
        <v/>
      </c>
      <c r="AE81" s="18" t="str">
        <f t="shared" si="29"/>
        <v/>
      </c>
      <c r="AG81" s="95" t="str">
        <f>IF($C81="", "", IF(IFERROR(INDEX(Ingredients!C$11:C$310, MATCH($C81, Ingredients!$B$11:$B$310, 0)), "")="", "", IFERROR(INDEX(Ingredients!C$11:C$310, MATCH($C81, Ingredients!$B$11:$B$310, 0)), "")))</f>
        <v/>
      </c>
      <c r="AH81" s="105" t="str">
        <f>IF($C81="", "", IF(IFERROR(INDEX(Ingredients!D$11:D$310, MATCH($C81, Ingredients!$B$11:$B$310, 0)), "")="", "", IFERROR(INDEX(Ingredients!D$11:D$310, MATCH($C81, Ingredients!$B$11:$B$310, 0)), "")))</f>
        <v/>
      </c>
      <c r="AI81" s="106" t="str">
        <f>IF($C81="", "", IF(IFERROR(INDEX(Ingredients!E$11:E$310, MATCH($C81, Ingredients!$B$11:$B$310, 0)), "")="", "", IFERROR(INDEX(Ingredients!E$11:E$310, MATCH($C81, Ingredients!$B$11:$B$310, 0)), "")))</f>
        <v/>
      </c>
      <c r="AJ81" s="108" t="str">
        <f>IF($C81="", "", IF(IFERROR(INDEX(Ingredients!F$11:F$310, MATCH($C81, Ingredients!$B$11:$B$310, 0)), "")="", "", IFERROR(INDEX(Ingredients!F$11:F$310, MATCH($C81, Ingredients!$B$11:$B$310, 0)), "")))</f>
        <v/>
      </c>
      <c r="AK81" s="106" t="str">
        <f>IF($C81="", "", IF(IFERROR(INDEX(Ingredients!G$11:G$310, MATCH($C81, Ingredients!$B$11:$B$310, 0)), "")="", "", IFERROR(INDEX(Ingredients!G$11:G$310, MATCH($C81, Ingredients!$B$11:$B$310, 0)), "")))</f>
        <v/>
      </c>
      <c r="AL81" s="79" t="str">
        <f>IF($C81="", "", IF(IFERROR(INDEX(Ingredients!H$11:H$310, MATCH($C81, Ingredients!$B$11:$B$310, 0)), "")="", "", IFERROR(INDEX(Ingredients!H$11:H$310, MATCH($C81, Ingredients!$B$11:$B$310, 0)), "")))</f>
        <v/>
      </c>
      <c r="AN81" s="83" t="str">
        <f t="shared" si="20"/>
        <v/>
      </c>
      <c r="AP81" s="114" t="str">
        <f t="shared" si="30"/>
        <v/>
      </c>
      <c r="AR81" s="117" t="str">
        <f>IF($C81="", "", IF(IFERROR(INDEX(Ingredients!$AI$11:$AI$310, MATCH($C81, Ingredients!$B$11:$B$310, 0)), "")="", "", IFERROR(INDEX(Ingredients!$AI$11:$AI$310, MATCH($C81, Ingredients!$B$11:$B$310, 0)), "")))</f>
        <v/>
      </c>
      <c r="AT81" s="120" t="str">
        <f t="shared" si="31"/>
        <v/>
      </c>
      <c r="AV81" s="90" t="str">
        <f t="shared" si="21"/>
        <v/>
      </c>
      <c r="AX81" s="90" t="str">
        <f>IF($AV81="", "", COUNTIF($AV$11:$AV$5010, "&lt;"&amp;$AV81)+1+COUNTIF($AV$11:$AV81, $AV81)-1)</f>
        <v/>
      </c>
      <c r="AZ81" s="111" t="str">
        <f>IF($B81="", "", SUMIF('Shopping List'!$AV$11:$AV$25, $B81, 'Shopping List'!$BN$11:$BN$25))</f>
        <v/>
      </c>
      <c r="BB81" s="117" t="str">
        <f t="shared" si="32"/>
        <v/>
      </c>
    </row>
    <row r="82" spans="1:54" x14ac:dyDescent="0.25">
      <c r="A82" s="4"/>
      <c r="B82" s="37"/>
      <c r="C82" s="124"/>
      <c r="D82" s="39"/>
      <c r="E82" s="125"/>
      <c r="F82" s="48"/>
      <c r="G82" s="4"/>
      <c r="H82" s="4"/>
      <c r="I82" s="95" t="str">
        <f>IF($C82="", "", IF(IFERROR(INDEX(Ingredients!$C$11:$C$310, MATCH($C82, Ingredients!$B$11:$B$310, 0)), "")="", "", IFERROR(INDEX(Ingredients!$C$11:$C$310, MATCH($C82, Ingredients!$B$11:$B$310, 0)), "")))</f>
        <v/>
      </c>
      <c r="J82" s="73" t="str">
        <f>IF($B82="", "", IF(IFERROR(INDEX(Meals!$C$11:$C$260, MATCH($B82, Meals!$B$11:$B$260, 0)), "")="", "", IFERROR(INDEX(Meals!$C$11:$C$260, MATCH($B82, Meals!$B$11:$B$260, 0)), "")))</f>
        <v/>
      </c>
      <c r="K82" s="4"/>
      <c r="L82" s="72" t="str">
        <f t="shared" si="22"/>
        <v/>
      </c>
      <c r="M82" s="73" t="str">
        <f t="shared" si="23"/>
        <v/>
      </c>
      <c r="N82" s="4"/>
      <c r="O82" s="78" t="str">
        <f t="shared" si="24"/>
        <v/>
      </c>
      <c r="P82" s="79" t="str">
        <f t="shared" si="25"/>
        <v/>
      </c>
      <c r="Q82" s="4"/>
      <c r="R82" s="90" t="str">
        <f t="shared" si="26"/>
        <v/>
      </c>
      <c r="S82" s="4"/>
      <c r="V82" s="99" t="str">
        <f>IF(Meals!$B82="", "", Meals!$B82)</f>
        <v/>
      </c>
      <c r="W82" s="99" t="str">
        <f>IF(Ingredients!$B82="", "", Ingredients!$B82)</f>
        <v/>
      </c>
      <c r="Y82" s="18" t="str">
        <f t="shared" si="27"/>
        <v/>
      </c>
      <c r="AA82" s="18" t="str">
        <f t="shared" si="18"/>
        <v/>
      </c>
      <c r="AB82" s="18" t="str">
        <f t="shared" si="19"/>
        <v/>
      </c>
      <c r="AC82" s="18" t="str">
        <f t="shared" si="28"/>
        <v/>
      </c>
      <c r="AD82" s="18" t="str">
        <f t="shared" si="28"/>
        <v/>
      </c>
      <c r="AE82" s="18" t="str">
        <f t="shared" si="29"/>
        <v/>
      </c>
      <c r="AG82" s="95" t="str">
        <f>IF($C82="", "", IF(IFERROR(INDEX(Ingredients!C$11:C$310, MATCH($C82, Ingredients!$B$11:$B$310, 0)), "")="", "", IFERROR(INDEX(Ingredients!C$11:C$310, MATCH($C82, Ingredients!$B$11:$B$310, 0)), "")))</f>
        <v/>
      </c>
      <c r="AH82" s="105" t="str">
        <f>IF($C82="", "", IF(IFERROR(INDEX(Ingredients!D$11:D$310, MATCH($C82, Ingredients!$B$11:$B$310, 0)), "")="", "", IFERROR(INDEX(Ingredients!D$11:D$310, MATCH($C82, Ingredients!$B$11:$B$310, 0)), "")))</f>
        <v/>
      </c>
      <c r="AI82" s="106" t="str">
        <f>IF($C82="", "", IF(IFERROR(INDEX(Ingredients!E$11:E$310, MATCH($C82, Ingredients!$B$11:$B$310, 0)), "")="", "", IFERROR(INDEX(Ingredients!E$11:E$310, MATCH($C82, Ingredients!$B$11:$B$310, 0)), "")))</f>
        <v/>
      </c>
      <c r="AJ82" s="108" t="str">
        <f>IF($C82="", "", IF(IFERROR(INDEX(Ingredients!F$11:F$310, MATCH($C82, Ingredients!$B$11:$B$310, 0)), "")="", "", IFERROR(INDEX(Ingredients!F$11:F$310, MATCH($C82, Ingredients!$B$11:$B$310, 0)), "")))</f>
        <v/>
      </c>
      <c r="AK82" s="106" t="str">
        <f>IF($C82="", "", IF(IFERROR(INDEX(Ingredients!G$11:G$310, MATCH($C82, Ingredients!$B$11:$B$310, 0)), "")="", "", IFERROR(INDEX(Ingredients!G$11:G$310, MATCH($C82, Ingredients!$B$11:$B$310, 0)), "")))</f>
        <v/>
      </c>
      <c r="AL82" s="79" t="str">
        <f>IF($C82="", "", IF(IFERROR(INDEX(Ingredients!H$11:H$310, MATCH($C82, Ingredients!$B$11:$B$310, 0)), "")="", "", IFERROR(INDEX(Ingredients!H$11:H$310, MATCH($C82, Ingredients!$B$11:$B$310, 0)), "")))</f>
        <v/>
      </c>
      <c r="AN82" s="83" t="str">
        <f t="shared" si="20"/>
        <v/>
      </c>
      <c r="AP82" s="114" t="str">
        <f t="shared" si="30"/>
        <v/>
      </c>
      <c r="AR82" s="117" t="str">
        <f>IF($C82="", "", IF(IFERROR(INDEX(Ingredients!$AI$11:$AI$310, MATCH($C82, Ingredients!$B$11:$B$310, 0)), "")="", "", IFERROR(INDEX(Ingredients!$AI$11:$AI$310, MATCH($C82, Ingredients!$B$11:$B$310, 0)), "")))</f>
        <v/>
      </c>
      <c r="AT82" s="120" t="str">
        <f t="shared" si="31"/>
        <v/>
      </c>
      <c r="AV82" s="90" t="str">
        <f t="shared" si="21"/>
        <v/>
      </c>
      <c r="AX82" s="90" t="str">
        <f>IF($AV82="", "", COUNTIF($AV$11:$AV$5010, "&lt;"&amp;$AV82)+1+COUNTIF($AV$11:$AV82, $AV82)-1)</f>
        <v/>
      </c>
      <c r="AZ82" s="111" t="str">
        <f>IF($B82="", "", SUMIF('Shopping List'!$AV$11:$AV$25, $B82, 'Shopping List'!$BN$11:$BN$25))</f>
        <v/>
      </c>
      <c r="BB82" s="117" t="str">
        <f t="shared" si="32"/>
        <v/>
      </c>
    </row>
    <row r="83" spans="1:54" x14ac:dyDescent="0.25">
      <c r="A83" s="4"/>
      <c r="B83" s="37"/>
      <c r="C83" s="124"/>
      <c r="D83" s="39"/>
      <c r="E83" s="125"/>
      <c r="F83" s="48"/>
      <c r="G83" s="4"/>
      <c r="H83" s="4"/>
      <c r="I83" s="95" t="str">
        <f>IF($C83="", "", IF(IFERROR(INDEX(Ingredients!$C$11:$C$310, MATCH($C83, Ingredients!$B$11:$B$310, 0)), "")="", "", IFERROR(INDEX(Ingredients!$C$11:$C$310, MATCH($C83, Ingredients!$B$11:$B$310, 0)), "")))</f>
        <v/>
      </c>
      <c r="J83" s="73" t="str">
        <f>IF($B83="", "", IF(IFERROR(INDEX(Meals!$C$11:$C$260, MATCH($B83, Meals!$B$11:$B$260, 0)), "")="", "", IFERROR(INDEX(Meals!$C$11:$C$260, MATCH($B83, Meals!$B$11:$B$260, 0)), "")))</f>
        <v/>
      </c>
      <c r="K83" s="4"/>
      <c r="L83" s="72" t="str">
        <f t="shared" si="22"/>
        <v/>
      </c>
      <c r="M83" s="73" t="str">
        <f t="shared" si="23"/>
        <v/>
      </c>
      <c r="N83" s="4"/>
      <c r="O83" s="78" t="str">
        <f t="shared" si="24"/>
        <v/>
      </c>
      <c r="P83" s="79" t="str">
        <f t="shared" si="25"/>
        <v/>
      </c>
      <c r="Q83" s="4"/>
      <c r="R83" s="90" t="str">
        <f t="shared" si="26"/>
        <v/>
      </c>
      <c r="S83" s="4"/>
      <c r="V83" s="99" t="str">
        <f>IF(Meals!$B83="", "", Meals!$B83)</f>
        <v/>
      </c>
      <c r="W83" s="99" t="str">
        <f>IF(Ingredients!$B83="", "", Ingredients!$B83)</f>
        <v/>
      </c>
      <c r="Y83" s="18" t="str">
        <f t="shared" si="27"/>
        <v/>
      </c>
      <c r="AA83" s="18" t="str">
        <f t="shared" si="18"/>
        <v/>
      </c>
      <c r="AB83" s="18" t="str">
        <f t="shared" si="19"/>
        <v/>
      </c>
      <c r="AC83" s="18" t="str">
        <f t="shared" si="28"/>
        <v/>
      </c>
      <c r="AD83" s="18" t="str">
        <f t="shared" si="28"/>
        <v/>
      </c>
      <c r="AE83" s="18" t="str">
        <f t="shared" si="29"/>
        <v/>
      </c>
      <c r="AG83" s="95" t="str">
        <f>IF($C83="", "", IF(IFERROR(INDEX(Ingredients!C$11:C$310, MATCH($C83, Ingredients!$B$11:$B$310, 0)), "")="", "", IFERROR(INDEX(Ingredients!C$11:C$310, MATCH($C83, Ingredients!$B$11:$B$310, 0)), "")))</f>
        <v/>
      </c>
      <c r="AH83" s="105" t="str">
        <f>IF($C83="", "", IF(IFERROR(INDEX(Ingredients!D$11:D$310, MATCH($C83, Ingredients!$B$11:$B$310, 0)), "")="", "", IFERROR(INDEX(Ingredients!D$11:D$310, MATCH($C83, Ingredients!$B$11:$B$310, 0)), "")))</f>
        <v/>
      </c>
      <c r="AI83" s="106" t="str">
        <f>IF($C83="", "", IF(IFERROR(INDEX(Ingredients!E$11:E$310, MATCH($C83, Ingredients!$B$11:$B$310, 0)), "")="", "", IFERROR(INDEX(Ingredients!E$11:E$310, MATCH($C83, Ingredients!$B$11:$B$310, 0)), "")))</f>
        <v/>
      </c>
      <c r="AJ83" s="108" t="str">
        <f>IF($C83="", "", IF(IFERROR(INDEX(Ingredients!F$11:F$310, MATCH($C83, Ingredients!$B$11:$B$310, 0)), "")="", "", IFERROR(INDEX(Ingredients!F$11:F$310, MATCH($C83, Ingredients!$B$11:$B$310, 0)), "")))</f>
        <v/>
      </c>
      <c r="AK83" s="106" t="str">
        <f>IF($C83="", "", IF(IFERROR(INDEX(Ingredients!G$11:G$310, MATCH($C83, Ingredients!$B$11:$B$310, 0)), "")="", "", IFERROR(INDEX(Ingredients!G$11:G$310, MATCH($C83, Ingredients!$B$11:$B$310, 0)), "")))</f>
        <v/>
      </c>
      <c r="AL83" s="79" t="str">
        <f>IF($C83="", "", IF(IFERROR(INDEX(Ingredients!H$11:H$310, MATCH($C83, Ingredients!$B$11:$B$310, 0)), "")="", "", IFERROR(INDEX(Ingredients!H$11:H$310, MATCH($C83, Ingredients!$B$11:$B$310, 0)), "")))</f>
        <v/>
      </c>
      <c r="AN83" s="83" t="str">
        <f t="shared" si="20"/>
        <v/>
      </c>
      <c r="AP83" s="114" t="str">
        <f t="shared" si="30"/>
        <v/>
      </c>
      <c r="AR83" s="117" t="str">
        <f>IF($C83="", "", IF(IFERROR(INDEX(Ingredients!$AI$11:$AI$310, MATCH($C83, Ingredients!$B$11:$B$310, 0)), "")="", "", IFERROR(INDEX(Ingredients!$AI$11:$AI$310, MATCH($C83, Ingredients!$B$11:$B$310, 0)), "")))</f>
        <v/>
      </c>
      <c r="AT83" s="120" t="str">
        <f t="shared" si="31"/>
        <v/>
      </c>
      <c r="AV83" s="90" t="str">
        <f t="shared" si="21"/>
        <v/>
      </c>
      <c r="AX83" s="90" t="str">
        <f>IF($AV83="", "", COUNTIF($AV$11:$AV$5010, "&lt;"&amp;$AV83)+1+COUNTIF($AV$11:$AV83, $AV83)-1)</f>
        <v/>
      </c>
      <c r="AZ83" s="111" t="str">
        <f>IF($B83="", "", SUMIF('Shopping List'!$AV$11:$AV$25, $B83, 'Shopping List'!$BN$11:$BN$25))</f>
        <v/>
      </c>
      <c r="BB83" s="117" t="str">
        <f t="shared" si="32"/>
        <v/>
      </c>
    </row>
    <row r="84" spans="1:54" x14ac:dyDescent="0.25">
      <c r="A84" s="4"/>
      <c r="B84" s="37"/>
      <c r="C84" s="124"/>
      <c r="D84" s="39"/>
      <c r="E84" s="125"/>
      <c r="F84" s="48"/>
      <c r="G84" s="4"/>
      <c r="H84" s="4"/>
      <c r="I84" s="95" t="str">
        <f>IF($C84="", "", IF(IFERROR(INDEX(Ingredients!$C$11:$C$310, MATCH($C84, Ingredients!$B$11:$B$310, 0)), "")="", "", IFERROR(INDEX(Ingredients!$C$11:$C$310, MATCH($C84, Ingredients!$B$11:$B$310, 0)), "")))</f>
        <v/>
      </c>
      <c r="J84" s="73" t="str">
        <f>IF($B84="", "", IF(IFERROR(INDEX(Meals!$C$11:$C$260, MATCH($B84, Meals!$B$11:$B$260, 0)), "")="", "", IFERROR(INDEX(Meals!$C$11:$C$260, MATCH($B84, Meals!$B$11:$B$260, 0)), "")))</f>
        <v/>
      </c>
      <c r="K84" s="4"/>
      <c r="L84" s="72" t="str">
        <f t="shared" si="22"/>
        <v/>
      </c>
      <c r="M84" s="73" t="str">
        <f t="shared" si="23"/>
        <v/>
      </c>
      <c r="N84" s="4"/>
      <c r="O84" s="78" t="str">
        <f t="shared" si="24"/>
        <v/>
      </c>
      <c r="P84" s="79" t="str">
        <f t="shared" si="25"/>
        <v/>
      </c>
      <c r="Q84" s="4"/>
      <c r="R84" s="90" t="str">
        <f t="shared" si="26"/>
        <v/>
      </c>
      <c r="S84" s="4"/>
      <c r="V84" s="99" t="str">
        <f>IF(Meals!$B84="", "", Meals!$B84)</f>
        <v/>
      </c>
      <c r="W84" s="99" t="str">
        <f>IF(Ingredients!$B84="", "", Ingredients!$B84)</f>
        <v/>
      </c>
      <c r="Y84" s="18" t="str">
        <f t="shared" si="27"/>
        <v/>
      </c>
      <c r="AA84" s="18" t="str">
        <f t="shared" si="18"/>
        <v/>
      </c>
      <c r="AB84" s="18" t="str">
        <f t="shared" si="19"/>
        <v/>
      </c>
      <c r="AC84" s="18" t="str">
        <f t="shared" si="28"/>
        <v/>
      </c>
      <c r="AD84" s="18" t="str">
        <f t="shared" si="28"/>
        <v/>
      </c>
      <c r="AE84" s="18" t="str">
        <f t="shared" si="29"/>
        <v/>
      </c>
      <c r="AG84" s="95" t="str">
        <f>IF($C84="", "", IF(IFERROR(INDEX(Ingredients!C$11:C$310, MATCH($C84, Ingredients!$B$11:$B$310, 0)), "")="", "", IFERROR(INDEX(Ingredients!C$11:C$310, MATCH($C84, Ingredients!$B$11:$B$310, 0)), "")))</f>
        <v/>
      </c>
      <c r="AH84" s="105" t="str">
        <f>IF($C84="", "", IF(IFERROR(INDEX(Ingredients!D$11:D$310, MATCH($C84, Ingredients!$B$11:$B$310, 0)), "")="", "", IFERROR(INDEX(Ingredients!D$11:D$310, MATCH($C84, Ingredients!$B$11:$B$310, 0)), "")))</f>
        <v/>
      </c>
      <c r="AI84" s="106" t="str">
        <f>IF($C84="", "", IF(IFERROR(INDEX(Ingredients!E$11:E$310, MATCH($C84, Ingredients!$B$11:$B$310, 0)), "")="", "", IFERROR(INDEX(Ingredients!E$11:E$310, MATCH($C84, Ingredients!$B$11:$B$310, 0)), "")))</f>
        <v/>
      </c>
      <c r="AJ84" s="108" t="str">
        <f>IF($C84="", "", IF(IFERROR(INDEX(Ingredients!F$11:F$310, MATCH($C84, Ingredients!$B$11:$B$310, 0)), "")="", "", IFERROR(INDEX(Ingredients!F$11:F$310, MATCH($C84, Ingredients!$B$11:$B$310, 0)), "")))</f>
        <v/>
      </c>
      <c r="AK84" s="106" t="str">
        <f>IF($C84="", "", IF(IFERROR(INDEX(Ingredients!G$11:G$310, MATCH($C84, Ingredients!$B$11:$B$310, 0)), "")="", "", IFERROR(INDEX(Ingredients!G$11:G$310, MATCH($C84, Ingredients!$B$11:$B$310, 0)), "")))</f>
        <v/>
      </c>
      <c r="AL84" s="79" t="str">
        <f>IF($C84="", "", IF(IFERROR(INDEX(Ingredients!H$11:H$310, MATCH($C84, Ingredients!$B$11:$B$310, 0)), "")="", "", IFERROR(INDEX(Ingredients!H$11:H$310, MATCH($C84, Ingredients!$B$11:$B$310, 0)), "")))</f>
        <v/>
      </c>
      <c r="AN84" s="83" t="str">
        <f t="shared" si="20"/>
        <v/>
      </c>
      <c r="AP84" s="114" t="str">
        <f t="shared" si="30"/>
        <v/>
      </c>
      <c r="AR84" s="117" t="str">
        <f>IF($C84="", "", IF(IFERROR(INDEX(Ingredients!$AI$11:$AI$310, MATCH($C84, Ingredients!$B$11:$B$310, 0)), "")="", "", IFERROR(INDEX(Ingredients!$AI$11:$AI$310, MATCH($C84, Ingredients!$B$11:$B$310, 0)), "")))</f>
        <v/>
      </c>
      <c r="AT84" s="120" t="str">
        <f t="shared" si="31"/>
        <v/>
      </c>
      <c r="AV84" s="90" t="str">
        <f t="shared" si="21"/>
        <v/>
      </c>
      <c r="AX84" s="90" t="str">
        <f>IF($AV84="", "", COUNTIF($AV$11:$AV$5010, "&lt;"&amp;$AV84)+1+COUNTIF($AV$11:$AV84, $AV84)-1)</f>
        <v/>
      </c>
      <c r="AZ84" s="111" t="str">
        <f>IF($B84="", "", SUMIF('Shopping List'!$AV$11:$AV$25, $B84, 'Shopping List'!$BN$11:$BN$25))</f>
        <v/>
      </c>
      <c r="BB84" s="117" t="str">
        <f t="shared" si="32"/>
        <v/>
      </c>
    </row>
    <row r="85" spans="1:54" x14ac:dyDescent="0.25">
      <c r="A85" s="4"/>
      <c r="B85" s="37"/>
      <c r="C85" s="124"/>
      <c r="D85" s="39"/>
      <c r="E85" s="125"/>
      <c r="F85" s="48"/>
      <c r="G85" s="4"/>
      <c r="H85" s="4"/>
      <c r="I85" s="95" t="str">
        <f>IF($C85="", "", IF(IFERROR(INDEX(Ingredients!$C$11:$C$310, MATCH($C85, Ingredients!$B$11:$B$310, 0)), "")="", "", IFERROR(INDEX(Ingredients!$C$11:$C$310, MATCH($C85, Ingredients!$B$11:$B$310, 0)), "")))</f>
        <v/>
      </c>
      <c r="J85" s="73" t="str">
        <f>IF($B85="", "", IF(IFERROR(INDEX(Meals!$C$11:$C$260, MATCH($B85, Meals!$B$11:$B$260, 0)), "")="", "", IFERROR(INDEX(Meals!$C$11:$C$260, MATCH($B85, Meals!$B$11:$B$260, 0)), "")))</f>
        <v/>
      </c>
      <c r="K85" s="4"/>
      <c r="L85" s="72" t="str">
        <f t="shared" si="22"/>
        <v/>
      </c>
      <c r="M85" s="73" t="str">
        <f t="shared" si="23"/>
        <v/>
      </c>
      <c r="N85" s="4"/>
      <c r="O85" s="78" t="str">
        <f t="shared" si="24"/>
        <v/>
      </c>
      <c r="P85" s="79" t="str">
        <f t="shared" si="25"/>
        <v/>
      </c>
      <c r="Q85" s="4"/>
      <c r="R85" s="90" t="str">
        <f t="shared" si="26"/>
        <v/>
      </c>
      <c r="S85" s="4"/>
      <c r="V85" s="99" t="str">
        <f>IF(Meals!$B85="", "", Meals!$B85)</f>
        <v/>
      </c>
      <c r="W85" s="99" t="str">
        <f>IF(Ingredients!$B85="", "", Ingredients!$B85)</f>
        <v/>
      </c>
      <c r="Y85" s="18" t="str">
        <f t="shared" si="27"/>
        <v/>
      </c>
      <c r="AA85" s="18" t="str">
        <f t="shared" si="18"/>
        <v/>
      </c>
      <c r="AB85" s="18" t="str">
        <f t="shared" si="19"/>
        <v/>
      </c>
      <c r="AC85" s="18" t="str">
        <f t="shared" si="28"/>
        <v/>
      </c>
      <c r="AD85" s="18" t="str">
        <f t="shared" si="28"/>
        <v/>
      </c>
      <c r="AE85" s="18" t="str">
        <f t="shared" si="29"/>
        <v/>
      </c>
      <c r="AG85" s="95" t="str">
        <f>IF($C85="", "", IF(IFERROR(INDEX(Ingredients!C$11:C$310, MATCH($C85, Ingredients!$B$11:$B$310, 0)), "")="", "", IFERROR(INDEX(Ingredients!C$11:C$310, MATCH($C85, Ingredients!$B$11:$B$310, 0)), "")))</f>
        <v/>
      </c>
      <c r="AH85" s="105" t="str">
        <f>IF($C85="", "", IF(IFERROR(INDEX(Ingredients!D$11:D$310, MATCH($C85, Ingredients!$B$11:$B$310, 0)), "")="", "", IFERROR(INDEX(Ingredients!D$11:D$310, MATCH($C85, Ingredients!$B$11:$B$310, 0)), "")))</f>
        <v/>
      </c>
      <c r="AI85" s="106" t="str">
        <f>IF($C85="", "", IF(IFERROR(INDEX(Ingredients!E$11:E$310, MATCH($C85, Ingredients!$B$11:$B$310, 0)), "")="", "", IFERROR(INDEX(Ingredients!E$11:E$310, MATCH($C85, Ingredients!$B$11:$B$310, 0)), "")))</f>
        <v/>
      </c>
      <c r="AJ85" s="108" t="str">
        <f>IF($C85="", "", IF(IFERROR(INDEX(Ingredients!F$11:F$310, MATCH($C85, Ingredients!$B$11:$B$310, 0)), "")="", "", IFERROR(INDEX(Ingredients!F$11:F$310, MATCH($C85, Ingredients!$B$11:$B$310, 0)), "")))</f>
        <v/>
      </c>
      <c r="AK85" s="106" t="str">
        <f>IF($C85="", "", IF(IFERROR(INDEX(Ingredients!G$11:G$310, MATCH($C85, Ingredients!$B$11:$B$310, 0)), "")="", "", IFERROR(INDEX(Ingredients!G$11:G$310, MATCH($C85, Ingredients!$B$11:$B$310, 0)), "")))</f>
        <v/>
      </c>
      <c r="AL85" s="79" t="str">
        <f>IF($C85="", "", IF(IFERROR(INDEX(Ingredients!H$11:H$310, MATCH($C85, Ingredients!$B$11:$B$310, 0)), "")="", "", IFERROR(INDEX(Ingredients!H$11:H$310, MATCH($C85, Ingredients!$B$11:$B$310, 0)), "")))</f>
        <v/>
      </c>
      <c r="AN85" s="83" t="str">
        <f t="shared" si="20"/>
        <v/>
      </c>
      <c r="AP85" s="114" t="str">
        <f t="shared" si="30"/>
        <v/>
      </c>
      <c r="AR85" s="117" t="str">
        <f>IF($C85="", "", IF(IFERROR(INDEX(Ingredients!$AI$11:$AI$310, MATCH($C85, Ingredients!$B$11:$B$310, 0)), "")="", "", IFERROR(INDEX(Ingredients!$AI$11:$AI$310, MATCH($C85, Ingredients!$B$11:$B$310, 0)), "")))</f>
        <v/>
      </c>
      <c r="AT85" s="120" t="str">
        <f t="shared" si="31"/>
        <v/>
      </c>
      <c r="AV85" s="90" t="str">
        <f t="shared" si="21"/>
        <v/>
      </c>
      <c r="AX85" s="90" t="str">
        <f>IF($AV85="", "", COUNTIF($AV$11:$AV$5010, "&lt;"&amp;$AV85)+1+COUNTIF($AV$11:$AV85, $AV85)-1)</f>
        <v/>
      </c>
      <c r="AZ85" s="111" t="str">
        <f>IF($B85="", "", SUMIF('Shopping List'!$AV$11:$AV$25, $B85, 'Shopping List'!$BN$11:$BN$25))</f>
        <v/>
      </c>
      <c r="BB85" s="117" t="str">
        <f t="shared" si="32"/>
        <v/>
      </c>
    </row>
    <row r="86" spans="1:54" x14ac:dyDescent="0.25">
      <c r="A86" s="4"/>
      <c r="B86" s="37"/>
      <c r="C86" s="124"/>
      <c r="D86" s="39"/>
      <c r="E86" s="125"/>
      <c r="F86" s="48"/>
      <c r="G86" s="4"/>
      <c r="H86" s="4"/>
      <c r="I86" s="95" t="str">
        <f>IF($C86="", "", IF(IFERROR(INDEX(Ingredients!$C$11:$C$310, MATCH($C86, Ingredients!$B$11:$B$310, 0)), "")="", "", IFERROR(INDEX(Ingredients!$C$11:$C$310, MATCH($C86, Ingredients!$B$11:$B$310, 0)), "")))</f>
        <v/>
      </c>
      <c r="J86" s="73" t="str">
        <f>IF($B86="", "", IF(IFERROR(INDEX(Meals!$C$11:$C$260, MATCH($B86, Meals!$B$11:$B$260, 0)), "")="", "", IFERROR(INDEX(Meals!$C$11:$C$260, MATCH($B86, Meals!$B$11:$B$260, 0)), "")))</f>
        <v/>
      </c>
      <c r="K86" s="4"/>
      <c r="L86" s="72" t="str">
        <f t="shared" si="22"/>
        <v/>
      </c>
      <c r="M86" s="73" t="str">
        <f t="shared" si="23"/>
        <v/>
      </c>
      <c r="N86" s="4"/>
      <c r="O86" s="78" t="str">
        <f t="shared" si="24"/>
        <v/>
      </c>
      <c r="P86" s="79" t="str">
        <f t="shared" si="25"/>
        <v/>
      </c>
      <c r="Q86" s="4"/>
      <c r="R86" s="90" t="str">
        <f t="shared" si="26"/>
        <v/>
      </c>
      <c r="S86" s="4"/>
      <c r="V86" s="99" t="str">
        <f>IF(Meals!$B86="", "", Meals!$B86)</f>
        <v/>
      </c>
      <c r="W86" s="99" t="str">
        <f>IF(Ingredients!$B86="", "", Ingredients!$B86)</f>
        <v/>
      </c>
      <c r="Y86" s="18" t="str">
        <f t="shared" si="27"/>
        <v/>
      </c>
      <c r="AA86" s="18" t="str">
        <f t="shared" si="18"/>
        <v/>
      </c>
      <c r="AB86" s="18" t="str">
        <f t="shared" si="19"/>
        <v/>
      </c>
      <c r="AC86" s="18" t="str">
        <f t="shared" si="28"/>
        <v/>
      </c>
      <c r="AD86" s="18" t="str">
        <f t="shared" si="28"/>
        <v/>
      </c>
      <c r="AE86" s="18" t="str">
        <f t="shared" si="29"/>
        <v/>
      </c>
      <c r="AG86" s="95" t="str">
        <f>IF($C86="", "", IF(IFERROR(INDEX(Ingredients!C$11:C$310, MATCH($C86, Ingredients!$B$11:$B$310, 0)), "")="", "", IFERROR(INDEX(Ingredients!C$11:C$310, MATCH($C86, Ingredients!$B$11:$B$310, 0)), "")))</f>
        <v/>
      </c>
      <c r="AH86" s="105" t="str">
        <f>IF($C86="", "", IF(IFERROR(INDEX(Ingredients!D$11:D$310, MATCH($C86, Ingredients!$B$11:$B$310, 0)), "")="", "", IFERROR(INDEX(Ingredients!D$11:D$310, MATCH($C86, Ingredients!$B$11:$B$310, 0)), "")))</f>
        <v/>
      </c>
      <c r="AI86" s="106" t="str">
        <f>IF($C86="", "", IF(IFERROR(INDEX(Ingredients!E$11:E$310, MATCH($C86, Ingredients!$B$11:$B$310, 0)), "")="", "", IFERROR(INDEX(Ingredients!E$11:E$310, MATCH($C86, Ingredients!$B$11:$B$310, 0)), "")))</f>
        <v/>
      </c>
      <c r="AJ86" s="108" t="str">
        <f>IF($C86="", "", IF(IFERROR(INDEX(Ingredients!F$11:F$310, MATCH($C86, Ingredients!$B$11:$B$310, 0)), "")="", "", IFERROR(INDEX(Ingredients!F$11:F$310, MATCH($C86, Ingredients!$B$11:$B$310, 0)), "")))</f>
        <v/>
      </c>
      <c r="AK86" s="106" t="str">
        <f>IF($C86="", "", IF(IFERROR(INDEX(Ingredients!G$11:G$310, MATCH($C86, Ingredients!$B$11:$B$310, 0)), "")="", "", IFERROR(INDEX(Ingredients!G$11:G$310, MATCH($C86, Ingredients!$B$11:$B$310, 0)), "")))</f>
        <v/>
      </c>
      <c r="AL86" s="79" t="str">
        <f>IF($C86="", "", IF(IFERROR(INDEX(Ingredients!H$11:H$310, MATCH($C86, Ingredients!$B$11:$B$310, 0)), "")="", "", IFERROR(INDEX(Ingredients!H$11:H$310, MATCH($C86, Ingredients!$B$11:$B$310, 0)), "")))</f>
        <v/>
      </c>
      <c r="AN86" s="83" t="str">
        <f t="shared" si="20"/>
        <v/>
      </c>
      <c r="AP86" s="114" t="str">
        <f t="shared" si="30"/>
        <v/>
      </c>
      <c r="AR86" s="117" t="str">
        <f>IF($C86="", "", IF(IFERROR(INDEX(Ingredients!$AI$11:$AI$310, MATCH($C86, Ingredients!$B$11:$B$310, 0)), "")="", "", IFERROR(INDEX(Ingredients!$AI$11:$AI$310, MATCH($C86, Ingredients!$B$11:$B$310, 0)), "")))</f>
        <v/>
      </c>
      <c r="AT86" s="120" t="str">
        <f t="shared" si="31"/>
        <v/>
      </c>
      <c r="AV86" s="90" t="str">
        <f t="shared" si="21"/>
        <v/>
      </c>
      <c r="AX86" s="90" t="str">
        <f>IF($AV86="", "", COUNTIF($AV$11:$AV$5010, "&lt;"&amp;$AV86)+1+COUNTIF($AV$11:$AV86, $AV86)-1)</f>
        <v/>
      </c>
      <c r="AZ86" s="111" t="str">
        <f>IF($B86="", "", SUMIF('Shopping List'!$AV$11:$AV$25, $B86, 'Shopping List'!$BN$11:$BN$25))</f>
        <v/>
      </c>
      <c r="BB86" s="117" t="str">
        <f t="shared" si="32"/>
        <v/>
      </c>
    </row>
    <row r="87" spans="1:54" x14ac:dyDescent="0.25">
      <c r="A87" s="4"/>
      <c r="B87" s="37"/>
      <c r="C87" s="124"/>
      <c r="D87" s="39"/>
      <c r="E87" s="125"/>
      <c r="F87" s="48"/>
      <c r="G87" s="4"/>
      <c r="H87" s="4"/>
      <c r="I87" s="95" t="str">
        <f>IF($C87="", "", IF(IFERROR(INDEX(Ingredients!$C$11:$C$310, MATCH($C87, Ingredients!$B$11:$B$310, 0)), "")="", "", IFERROR(INDEX(Ingredients!$C$11:$C$310, MATCH($C87, Ingredients!$B$11:$B$310, 0)), "")))</f>
        <v/>
      </c>
      <c r="J87" s="73" t="str">
        <f>IF($B87="", "", IF(IFERROR(INDEX(Meals!$C$11:$C$260, MATCH($B87, Meals!$B$11:$B$260, 0)), "")="", "", IFERROR(INDEX(Meals!$C$11:$C$260, MATCH($B87, Meals!$B$11:$B$260, 0)), "")))</f>
        <v/>
      </c>
      <c r="K87" s="4"/>
      <c r="L87" s="72" t="str">
        <f t="shared" si="22"/>
        <v/>
      </c>
      <c r="M87" s="73" t="str">
        <f t="shared" si="23"/>
        <v/>
      </c>
      <c r="N87" s="4"/>
      <c r="O87" s="78" t="str">
        <f t="shared" si="24"/>
        <v/>
      </c>
      <c r="P87" s="79" t="str">
        <f t="shared" si="25"/>
        <v/>
      </c>
      <c r="Q87" s="4"/>
      <c r="R87" s="90" t="str">
        <f t="shared" si="26"/>
        <v/>
      </c>
      <c r="S87" s="4"/>
      <c r="V87" s="99" t="str">
        <f>IF(Meals!$B87="", "", Meals!$B87)</f>
        <v/>
      </c>
      <c r="W87" s="99" t="str">
        <f>IF(Ingredients!$B87="", "", Ingredients!$B87)</f>
        <v/>
      </c>
      <c r="Y87" s="18" t="str">
        <f t="shared" si="27"/>
        <v/>
      </c>
      <c r="AA87" s="18" t="str">
        <f t="shared" si="18"/>
        <v/>
      </c>
      <c r="AB87" s="18" t="str">
        <f t="shared" si="19"/>
        <v/>
      </c>
      <c r="AC87" s="18" t="str">
        <f t="shared" si="28"/>
        <v/>
      </c>
      <c r="AD87" s="18" t="str">
        <f t="shared" si="28"/>
        <v/>
      </c>
      <c r="AE87" s="18" t="str">
        <f t="shared" si="29"/>
        <v/>
      </c>
      <c r="AG87" s="95" t="str">
        <f>IF($C87="", "", IF(IFERROR(INDEX(Ingredients!C$11:C$310, MATCH($C87, Ingredients!$B$11:$B$310, 0)), "")="", "", IFERROR(INDEX(Ingredients!C$11:C$310, MATCH($C87, Ingredients!$B$11:$B$310, 0)), "")))</f>
        <v/>
      </c>
      <c r="AH87" s="105" t="str">
        <f>IF($C87="", "", IF(IFERROR(INDEX(Ingredients!D$11:D$310, MATCH($C87, Ingredients!$B$11:$B$310, 0)), "")="", "", IFERROR(INDEX(Ingredients!D$11:D$310, MATCH($C87, Ingredients!$B$11:$B$310, 0)), "")))</f>
        <v/>
      </c>
      <c r="AI87" s="106" t="str">
        <f>IF($C87="", "", IF(IFERROR(INDEX(Ingredients!E$11:E$310, MATCH($C87, Ingredients!$B$11:$B$310, 0)), "")="", "", IFERROR(INDEX(Ingredients!E$11:E$310, MATCH($C87, Ingredients!$B$11:$B$310, 0)), "")))</f>
        <v/>
      </c>
      <c r="AJ87" s="108" t="str">
        <f>IF($C87="", "", IF(IFERROR(INDEX(Ingredients!F$11:F$310, MATCH($C87, Ingredients!$B$11:$B$310, 0)), "")="", "", IFERROR(INDEX(Ingredients!F$11:F$310, MATCH($C87, Ingredients!$B$11:$B$310, 0)), "")))</f>
        <v/>
      </c>
      <c r="AK87" s="106" t="str">
        <f>IF($C87="", "", IF(IFERROR(INDEX(Ingredients!G$11:G$310, MATCH($C87, Ingredients!$B$11:$B$310, 0)), "")="", "", IFERROR(INDEX(Ingredients!G$11:G$310, MATCH($C87, Ingredients!$B$11:$B$310, 0)), "")))</f>
        <v/>
      </c>
      <c r="AL87" s="79" t="str">
        <f>IF($C87="", "", IF(IFERROR(INDEX(Ingredients!H$11:H$310, MATCH($C87, Ingredients!$B$11:$B$310, 0)), "")="", "", IFERROR(INDEX(Ingredients!H$11:H$310, MATCH($C87, Ingredients!$B$11:$B$310, 0)), "")))</f>
        <v/>
      </c>
      <c r="AN87" s="83" t="str">
        <f t="shared" si="20"/>
        <v/>
      </c>
      <c r="AP87" s="114" t="str">
        <f t="shared" si="30"/>
        <v/>
      </c>
      <c r="AR87" s="117" t="str">
        <f>IF($C87="", "", IF(IFERROR(INDEX(Ingredients!$AI$11:$AI$310, MATCH($C87, Ingredients!$B$11:$B$310, 0)), "")="", "", IFERROR(INDEX(Ingredients!$AI$11:$AI$310, MATCH($C87, Ingredients!$B$11:$B$310, 0)), "")))</f>
        <v/>
      </c>
      <c r="AT87" s="120" t="str">
        <f t="shared" si="31"/>
        <v/>
      </c>
      <c r="AV87" s="90" t="str">
        <f t="shared" si="21"/>
        <v/>
      </c>
      <c r="AX87" s="90" t="str">
        <f>IF($AV87="", "", COUNTIF($AV$11:$AV$5010, "&lt;"&amp;$AV87)+1+COUNTIF($AV$11:$AV87, $AV87)-1)</f>
        <v/>
      </c>
      <c r="AZ87" s="111" t="str">
        <f>IF($B87="", "", SUMIF('Shopping List'!$AV$11:$AV$25, $B87, 'Shopping List'!$BN$11:$BN$25))</f>
        <v/>
      </c>
      <c r="BB87" s="117" t="str">
        <f t="shared" si="32"/>
        <v/>
      </c>
    </row>
    <row r="88" spans="1:54" x14ac:dyDescent="0.25">
      <c r="A88" s="4"/>
      <c r="B88" s="37"/>
      <c r="C88" s="124"/>
      <c r="D88" s="39"/>
      <c r="E88" s="125"/>
      <c r="F88" s="48"/>
      <c r="G88" s="4"/>
      <c r="H88" s="4"/>
      <c r="I88" s="95" t="str">
        <f>IF($C88="", "", IF(IFERROR(INDEX(Ingredients!$C$11:$C$310, MATCH($C88, Ingredients!$B$11:$B$310, 0)), "")="", "", IFERROR(INDEX(Ingredients!$C$11:$C$310, MATCH($C88, Ingredients!$B$11:$B$310, 0)), "")))</f>
        <v/>
      </c>
      <c r="J88" s="73" t="str">
        <f>IF($B88="", "", IF(IFERROR(INDEX(Meals!$C$11:$C$260, MATCH($B88, Meals!$B$11:$B$260, 0)), "")="", "", IFERROR(INDEX(Meals!$C$11:$C$260, MATCH($B88, Meals!$B$11:$B$260, 0)), "")))</f>
        <v/>
      </c>
      <c r="K88" s="4"/>
      <c r="L88" s="72" t="str">
        <f t="shared" si="22"/>
        <v/>
      </c>
      <c r="M88" s="73" t="str">
        <f t="shared" si="23"/>
        <v/>
      </c>
      <c r="N88" s="4"/>
      <c r="O88" s="78" t="str">
        <f t="shared" si="24"/>
        <v/>
      </c>
      <c r="P88" s="79" t="str">
        <f t="shared" si="25"/>
        <v/>
      </c>
      <c r="Q88" s="4"/>
      <c r="R88" s="90" t="str">
        <f t="shared" si="26"/>
        <v/>
      </c>
      <c r="S88" s="4"/>
      <c r="V88" s="99" t="str">
        <f>IF(Meals!$B88="", "", Meals!$B88)</f>
        <v/>
      </c>
      <c r="W88" s="99" t="str">
        <f>IF(Ingredients!$B88="", "", Ingredients!$B88)</f>
        <v/>
      </c>
      <c r="Y88" s="18" t="str">
        <f t="shared" si="27"/>
        <v/>
      </c>
      <c r="AA88" s="18" t="str">
        <f t="shared" si="18"/>
        <v/>
      </c>
      <c r="AB88" s="18" t="str">
        <f t="shared" si="19"/>
        <v/>
      </c>
      <c r="AC88" s="18" t="str">
        <f t="shared" si="28"/>
        <v/>
      </c>
      <c r="AD88" s="18" t="str">
        <f t="shared" si="28"/>
        <v/>
      </c>
      <c r="AE88" s="18" t="str">
        <f t="shared" si="29"/>
        <v/>
      </c>
      <c r="AG88" s="95" t="str">
        <f>IF($C88="", "", IF(IFERROR(INDEX(Ingredients!C$11:C$310, MATCH($C88, Ingredients!$B$11:$B$310, 0)), "")="", "", IFERROR(INDEX(Ingredients!C$11:C$310, MATCH($C88, Ingredients!$B$11:$B$310, 0)), "")))</f>
        <v/>
      </c>
      <c r="AH88" s="105" t="str">
        <f>IF($C88="", "", IF(IFERROR(INDEX(Ingredients!D$11:D$310, MATCH($C88, Ingredients!$B$11:$B$310, 0)), "")="", "", IFERROR(INDEX(Ingredients!D$11:D$310, MATCH($C88, Ingredients!$B$11:$B$310, 0)), "")))</f>
        <v/>
      </c>
      <c r="AI88" s="106" t="str">
        <f>IF($C88="", "", IF(IFERROR(INDEX(Ingredients!E$11:E$310, MATCH($C88, Ingredients!$B$11:$B$310, 0)), "")="", "", IFERROR(INDEX(Ingredients!E$11:E$310, MATCH($C88, Ingredients!$B$11:$B$310, 0)), "")))</f>
        <v/>
      </c>
      <c r="AJ88" s="108" t="str">
        <f>IF($C88="", "", IF(IFERROR(INDEX(Ingredients!F$11:F$310, MATCH($C88, Ingredients!$B$11:$B$310, 0)), "")="", "", IFERROR(INDEX(Ingredients!F$11:F$310, MATCH($C88, Ingredients!$B$11:$B$310, 0)), "")))</f>
        <v/>
      </c>
      <c r="AK88" s="106" t="str">
        <f>IF($C88="", "", IF(IFERROR(INDEX(Ingredients!G$11:G$310, MATCH($C88, Ingredients!$B$11:$B$310, 0)), "")="", "", IFERROR(INDEX(Ingredients!G$11:G$310, MATCH($C88, Ingredients!$B$11:$B$310, 0)), "")))</f>
        <v/>
      </c>
      <c r="AL88" s="79" t="str">
        <f>IF($C88="", "", IF(IFERROR(INDEX(Ingredients!H$11:H$310, MATCH($C88, Ingredients!$B$11:$B$310, 0)), "")="", "", IFERROR(INDEX(Ingredients!H$11:H$310, MATCH($C88, Ingredients!$B$11:$B$310, 0)), "")))</f>
        <v/>
      </c>
      <c r="AN88" s="83" t="str">
        <f t="shared" si="20"/>
        <v/>
      </c>
      <c r="AP88" s="114" t="str">
        <f t="shared" si="30"/>
        <v/>
      </c>
      <c r="AR88" s="117" t="str">
        <f>IF($C88="", "", IF(IFERROR(INDEX(Ingredients!$AI$11:$AI$310, MATCH($C88, Ingredients!$B$11:$B$310, 0)), "")="", "", IFERROR(INDEX(Ingredients!$AI$11:$AI$310, MATCH($C88, Ingredients!$B$11:$B$310, 0)), "")))</f>
        <v/>
      </c>
      <c r="AT88" s="120" t="str">
        <f t="shared" si="31"/>
        <v/>
      </c>
      <c r="AV88" s="90" t="str">
        <f t="shared" si="21"/>
        <v/>
      </c>
      <c r="AX88" s="90" t="str">
        <f>IF($AV88="", "", COUNTIF($AV$11:$AV$5010, "&lt;"&amp;$AV88)+1+COUNTIF($AV$11:$AV88, $AV88)-1)</f>
        <v/>
      </c>
      <c r="AZ88" s="111" t="str">
        <f>IF($B88="", "", SUMIF('Shopping List'!$AV$11:$AV$25, $B88, 'Shopping List'!$BN$11:$BN$25))</f>
        <v/>
      </c>
      <c r="BB88" s="117" t="str">
        <f t="shared" si="32"/>
        <v/>
      </c>
    </row>
    <row r="89" spans="1:54" x14ac:dyDescent="0.25">
      <c r="A89" s="4"/>
      <c r="B89" s="37"/>
      <c r="C89" s="124"/>
      <c r="D89" s="39"/>
      <c r="E89" s="125"/>
      <c r="F89" s="48"/>
      <c r="G89" s="4"/>
      <c r="H89" s="4"/>
      <c r="I89" s="95" t="str">
        <f>IF($C89="", "", IF(IFERROR(INDEX(Ingredients!$C$11:$C$310, MATCH($C89, Ingredients!$B$11:$B$310, 0)), "")="", "", IFERROR(INDEX(Ingredients!$C$11:$C$310, MATCH($C89, Ingredients!$B$11:$B$310, 0)), "")))</f>
        <v/>
      </c>
      <c r="J89" s="73" t="str">
        <f>IF($B89="", "", IF(IFERROR(INDEX(Meals!$C$11:$C$260, MATCH($B89, Meals!$B$11:$B$260, 0)), "")="", "", IFERROR(INDEX(Meals!$C$11:$C$260, MATCH($B89, Meals!$B$11:$B$260, 0)), "")))</f>
        <v/>
      </c>
      <c r="K89" s="4"/>
      <c r="L89" s="72" t="str">
        <f t="shared" si="22"/>
        <v/>
      </c>
      <c r="M89" s="73" t="str">
        <f t="shared" si="23"/>
        <v/>
      </c>
      <c r="N89" s="4"/>
      <c r="O89" s="78" t="str">
        <f t="shared" si="24"/>
        <v/>
      </c>
      <c r="P89" s="79" t="str">
        <f t="shared" si="25"/>
        <v/>
      </c>
      <c r="Q89" s="4"/>
      <c r="R89" s="90" t="str">
        <f t="shared" si="26"/>
        <v/>
      </c>
      <c r="S89" s="4"/>
      <c r="V89" s="99" t="str">
        <f>IF(Meals!$B89="", "", Meals!$B89)</f>
        <v/>
      </c>
      <c r="W89" s="99" t="str">
        <f>IF(Ingredients!$B89="", "", Ingredients!$B89)</f>
        <v/>
      </c>
      <c r="Y89" s="18" t="str">
        <f t="shared" si="27"/>
        <v/>
      </c>
      <c r="AA89" s="18" t="str">
        <f t="shared" si="18"/>
        <v/>
      </c>
      <c r="AB89" s="18" t="str">
        <f t="shared" si="19"/>
        <v/>
      </c>
      <c r="AC89" s="18" t="str">
        <f t="shared" si="28"/>
        <v/>
      </c>
      <c r="AD89" s="18" t="str">
        <f t="shared" si="28"/>
        <v/>
      </c>
      <c r="AE89" s="18" t="str">
        <f t="shared" si="29"/>
        <v/>
      </c>
      <c r="AG89" s="95" t="str">
        <f>IF($C89="", "", IF(IFERROR(INDEX(Ingredients!C$11:C$310, MATCH($C89, Ingredients!$B$11:$B$310, 0)), "")="", "", IFERROR(INDEX(Ingredients!C$11:C$310, MATCH($C89, Ingredients!$B$11:$B$310, 0)), "")))</f>
        <v/>
      </c>
      <c r="AH89" s="105" t="str">
        <f>IF($C89="", "", IF(IFERROR(INDEX(Ingredients!D$11:D$310, MATCH($C89, Ingredients!$B$11:$B$310, 0)), "")="", "", IFERROR(INDEX(Ingredients!D$11:D$310, MATCH($C89, Ingredients!$B$11:$B$310, 0)), "")))</f>
        <v/>
      </c>
      <c r="AI89" s="106" t="str">
        <f>IF($C89="", "", IF(IFERROR(INDEX(Ingredients!E$11:E$310, MATCH($C89, Ingredients!$B$11:$B$310, 0)), "")="", "", IFERROR(INDEX(Ingredients!E$11:E$310, MATCH($C89, Ingredients!$B$11:$B$310, 0)), "")))</f>
        <v/>
      </c>
      <c r="AJ89" s="108" t="str">
        <f>IF($C89="", "", IF(IFERROR(INDEX(Ingredients!F$11:F$310, MATCH($C89, Ingredients!$B$11:$B$310, 0)), "")="", "", IFERROR(INDEX(Ingredients!F$11:F$310, MATCH($C89, Ingredients!$B$11:$B$310, 0)), "")))</f>
        <v/>
      </c>
      <c r="AK89" s="106" t="str">
        <f>IF($C89="", "", IF(IFERROR(INDEX(Ingredients!G$11:G$310, MATCH($C89, Ingredients!$B$11:$B$310, 0)), "")="", "", IFERROR(INDEX(Ingredients!G$11:G$310, MATCH($C89, Ingredients!$B$11:$B$310, 0)), "")))</f>
        <v/>
      </c>
      <c r="AL89" s="79" t="str">
        <f>IF($C89="", "", IF(IFERROR(INDEX(Ingredients!H$11:H$310, MATCH($C89, Ingredients!$B$11:$B$310, 0)), "")="", "", IFERROR(INDEX(Ingredients!H$11:H$310, MATCH($C89, Ingredients!$B$11:$B$310, 0)), "")))</f>
        <v/>
      </c>
      <c r="AN89" s="83" t="str">
        <f t="shared" si="20"/>
        <v/>
      </c>
      <c r="AP89" s="114" t="str">
        <f t="shared" si="30"/>
        <v/>
      </c>
      <c r="AR89" s="117" t="str">
        <f>IF($C89="", "", IF(IFERROR(INDEX(Ingredients!$AI$11:$AI$310, MATCH($C89, Ingredients!$B$11:$B$310, 0)), "")="", "", IFERROR(INDEX(Ingredients!$AI$11:$AI$310, MATCH($C89, Ingredients!$B$11:$B$310, 0)), "")))</f>
        <v/>
      </c>
      <c r="AT89" s="120" t="str">
        <f t="shared" si="31"/>
        <v/>
      </c>
      <c r="AV89" s="90" t="str">
        <f t="shared" si="21"/>
        <v/>
      </c>
      <c r="AX89" s="90" t="str">
        <f>IF($AV89="", "", COUNTIF($AV$11:$AV$5010, "&lt;"&amp;$AV89)+1+COUNTIF($AV$11:$AV89, $AV89)-1)</f>
        <v/>
      </c>
      <c r="AZ89" s="111" t="str">
        <f>IF($B89="", "", SUMIF('Shopping List'!$AV$11:$AV$25, $B89, 'Shopping List'!$BN$11:$BN$25))</f>
        <v/>
      </c>
      <c r="BB89" s="117" t="str">
        <f t="shared" si="32"/>
        <v/>
      </c>
    </row>
    <row r="90" spans="1:54" x14ac:dyDescent="0.25">
      <c r="A90" s="4"/>
      <c r="B90" s="37"/>
      <c r="C90" s="124"/>
      <c r="D90" s="39"/>
      <c r="E90" s="125"/>
      <c r="F90" s="48"/>
      <c r="G90" s="4"/>
      <c r="H90" s="4"/>
      <c r="I90" s="95" t="str">
        <f>IF($C90="", "", IF(IFERROR(INDEX(Ingredients!$C$11:$C$310, MATCH($C90, Ingredients!$B$11:$B$310, 0)), "")="", "", IFERROR(INDEX(Ingredients!$C$11:$C$310, MATCH($C90, Ingredients!$B$11:$B$310, 0)), "")))</f>
        <v/>
      </c>
      <c r="J90" s="73" t="str">
        <f>IF($B90="", "", IF(IFERROR(INDEX(Meals!$C$11:$C$260, MATCH($B90, Meals!$B$11:$B$260, 0)), "")="", "", IFERROR(INDEX(Meals!$C$11:$C$260, MATCH($B90, Meals!$B$11:$B$260, 0)), "")))</f>
        <v/>
      </c>
      <c r="K90" s="4"/>
      <c r="L90" s="72" t="str">
        <f t="shared" si="22"/>
        <v/>
      </c>
      <c r="M90" s="73" t="str">
        <f t="shared" si="23"/>
        <v/>
      </c>
      <c r="N90" s="4"/>
      <c r="O90" s="78" t="str">
        <f t="shared" si="24"/>
        <v/>
      </c>
      <c r="P90" s="79" t="str">
        <f t="shared" si="25"/>
        <v/>
      </c>
      <c r="Q90" s="4"/>
      <c r="R90" s="90" t="str">
        <f t="shared" si="26"/>
        <v/>
      </c>
      <c r="S90" s="4"/>
      <c r="V90" s="99" t="str">
        <f>IF(Meals!$B90="", "", Meals!$B90)</f>
        <v/>
      </c>
      <c r="W90" s="99" t="str">
        <f>IF(Ingredients!$B90="", "", Ingredients!$B90)</f>
        <v/>
      </c>
      <c r="Y90" s="18" t="str">
        <f t="shared" si="27"/>
        <v/>
      </c>
      <c r="AA90" s="18" t="str">
        <f t="shared" si="18"/>
        <v/>
      </c>
      <c r="AB90" s="18" t="str">
        <f t="shared" si="19"/>
        <v/>
      </c>
      <c r="AC90" s="18" t="str">
        <f t="shared" si="28"/>
        <v/>
      </c>
      <c r="AD90" s="18" t="str">
        <f t="shared" si="28"/>
        <v/>
      </c>
      <c r="AE90" s="18" t="str">
        <f t="shared" si="29"/>
        <v/>
      </c>
      <c r="AG90" s="95" t="str">
        <f>IF($C90="", "", IF(IFERROR(INDEX(Ingredients!C$11:C$310, MATCH($C90, Ingredients!$B$11:$B$310, 0)), "")="", "", IFERROR(INDEX(Ingredients!C$11:C$310, MATCH($C90, Ingredients!$B$11:$B$310, 0)), "")))</f>
        <v/>
      </c>
      <c r="AH90" s="105" t="str">
        <f>IF($C90="", "", IF(IFERROR(INDEX(Ingredients!D$11:D$310, MATCH($C90, Ingredients!$B$11:$B$310, 0)), "")="", "", IFERROR(INDEX(Ingredients!D$11:D$310, MATCH($C90, Ingredients!$B$11:$B$310, 0)), "")))</f>
        <v/>
      </c>
      <c r="AI90" s="106" t="str">
        <f>IF($C90="", "", IF(IFERROR(INDEX(Ingredients!E$11:E$310, MATCH($C90, Ingredients!$B$11:$B$310, 0)), "")="", "", IFERROR(INDEX(Ingredients!E$11:E$310, MATCH($C90, Ingredients!$B$11:$B$310, 0)), "")))</f>
        <v/>
      </c>
      <c r="AJ90" s="108" t="str">
        <f>IF($C90="", "", IF(IFERROR(INDEX(Ingredients!F$11:F$310, MATCH($C90, Ingredients!$B$11:$B$310, 0)), "")="", "", IFERROR(INDEX(Ingredients!F$11:F$310, MATCH($C90, Ingredients!$B$11:$B$310, 0)), "")))</f>
        <v/>
      </c>
      <c r="AK90" s="106" t="str">
        <f>IF($C90="", "", IF(IFERROR(INDEX(Ingredients!G$11:G$310, MATCH($C90, Ingredients!$B$11:$B$310, 0)), "")="", "", IFERROR(INDEX(Ingredients!G$11:G$310, MATCH($C90, Ingredients!$B$11:$B$310, 0)), "")))</f>
        <v/>
      </c>
      <c r="AL90" s="79" t="str">
        <f>IF($C90="", "", IF(IFERROR(INDEX(Ingredients!H$11:H$310, MATCH($C90, Ingredients!$B$11:$B$310, 0)), "")="", "", IFERROR(INDEX(Ingredients!H$11:H$310, MATCH($C90, Ingredients!$B$11:$B$310, 0)), "")))</f>
        <v/>
      </c>
      <c r="AN90" s="83" t="str">
        <f t="shared" si="20"/>
        <v/>
      </c>
      <c r="AP90" s="114" t="str">
        <f t="shared" si="30"/>
        <v/>
      </c>
      <c r="AR90" s="117" t="str">
        <f>IF($C90="", "", IF(IFERROR(INDEX(Ingredients!$AI$11:$AI$310, MATCH($C90, Ingredients!$B$11:$B$310, 0)), "")="", "", IFERROR(INDEX(Ingredients!$AI$11:$AI$310, MATCH($C90, Ingredients!$B$11:$B$310, 0)), "")))</f>
        <v/>
      </c>
      <c r="AT90" s="120" t="str">
        <f t="shared" si="31"/>
        <v/>
      </c>
      <c r="AV90" s="90" t="str">
        <f t="shared" si="21"/>
        <v/>
      </c>
      <c r="AX90" s="90" t="str">
        <f>IF($AV90="", "", COUNTIF($AV$11:$AV$5010, "&lt;"&amp;$AV90)+1+COUNTIF($AV$11:$AV90, $AV90)-1)</f>
        <v/>
      </c>
      <c r="AZ90" s="111" t="str">
        <f>IF($B90="", "", SUMIF('Shopping List'!$AV$11:$AV$25, $B90, 'Shopping List'!$BN$11:$BN$25))</f>
        <v/>
      </c>
      <c r="BB90" s="117" t="str">
        <f t="shared" si="32"/>
        <v/>
      </c>
    </row>
    <row r="91" spans="1:54" x14ac:dyDescent="0.25">
      <c r="A91" s="4"/>
      <c r="B91" s="37"/>
      <c r="C91" s="124"/>
      <c r="D91" s="39"/>
      <c r="E91" s="125"/>
      <c r="F91" s="48"/>
      <c r="G91" s="4"/>
      <c r="H91" s="4"/>
      <c r="I91" s="95" t="str">
        <f>IF($C91="", "", IF(IFERROR(INDEX(Ingredients!$C$11:$C$310, MATCH($C91, Ingredients!$B$11:$B$310, 0)), "")="", "", IFERROR(INDEX(Ingredients!$C$11:$C$310, MATCH($C91, Ingredients!$B$11:$B$310, 0)), "")))</f>
        <v/>
      </c>
      <c r="J91" s="73" t="str">
        <f>IF($B91="", "", IF(IFERROR(INDEX(Meals!$C$11:$C$260, MATCH($B91, Meals!$B$11:$B$260, 0)), "")="", "", IFERROR(INDEX(Meals!$C$11:$C$260, MATCH($B91, Meals!$B$11:$B$260, 0)), "")))</f>
        <v/>
      </c>
      <c r="K91" s="4"/>
      <c r="L91" s="72" t="str">
        <f t="shared" si="22"/>
        <v/>
      </c>
      <c r="M91" s="73" t="str">
        <f t="shared" si="23"/>
        <v/>
      </c>
      <c r="N91" s="4"/>
      <c r="O91" s="78" t="str">
        <f t="shared" si="24"/>
        <v/>
      </c>
      <c r="P91" s="79" t="str">
        <f t="shared" si="25"/>
        <v/>
      </c>
      <c r="Q91" s="4"/>
      <c r="R91" s="90" t="str">
        <f t="shared" si="26"/>
        <v/>
      </c>
      <c r="S91" s="4"/>
      <c r="V91" s="99" t="str">
        <f>IF(Meals!$B91="", "", Meals!$B91)</f>
        <v/>
      </c>
      <c r="W91" s="99" t="str">
        <f>IF(Ingredients!$B91="", "", Ingredients!$B91)</f>
        <v/>
      </c>
      <c r="Y91" s="18" t="str">
        <f t="shared" si="27"/>
        <v/>
      </c>
      <c r="AA91" s="18" t="str">
        <f t="shared" si="18"/>
        <v/>
      </c>
      <c r="AB91" s="18" t="str">
        <f t="shared" si="19"/>
        <v/>
      </c>
      <c r="AC91" s="18" t="str">
        <f t="shared" si="28"/>
        <v/>
      </c>
      <c r="AD91" s="18" t="str">
        <f t="shared" si="28"/>
        <v/>
      </c>
      <c r="AE91" s="18" t="str">
        <f t="shared" si="29"/>
        <v/>
      </c>
      <c r="AG91" s="95" t="str">
        <f>IF($C91="", "", IF(IFERROR(INDEX(Ingredients!C$11:C$310, MATCH($C91, Ingredients!$B$11:$B$310, 0)), "")="", "", IFERROR(INDEX(Ingredients!C$11:C$310, MATCH($C91, Ingredients!$B$11:$B$310, 0)), "")))</f>
        <v/>
      </c>
      <c r="AH91" s="105" t="str">
        <f>IF($C91="", "", IF(IFERROR(INDEX(Ingredients!D$11:D$310, MATCH($C91, Ingredients!$B$11:$B$310, 0)), "")="", "", IFERROR(INDEX(Ingredients!D$11:D$310, MATCH($C91, Ingredients!$B$11:$B$310, 0)), "")))</f>
        <v/>
      </c>
      <c r="AI91" s="106" t="str">
        <f>IF($C91="", "", IF(IFERROR(INDEX(Ingredients!E$11:E$310, MATCH($C91, Ingredients!$B$11:$B$310, 0)), "")="", "", IFERROR(INDEX(Ingredients!E$11:E$310, MATCH($C91, Ingredients!$B$11:$B$310, 0)), "")))</f>
        <v/>
      </c>
      <c r="AJ91" s="108" t="str">
        <f>IF($C91="", "", IF(IFERROR(INDEX(Ingredients!F$11:F$310, MATCH($C91, Ingredients!$B$11:$B$310, 0)), "")="", "", IFERROR(INDEX(Ingredients!F$11:F$310, MATCH($C91, Ingredients!$B$11:$B$310, 0)), "")))</f>
        <v/>
      </c>
      <c r="AK91" s="106" t="str">
        <f>IF($C91="", "", IF(IFERROR(INDEX(Ingredients!G$11:G$310, MATCH($C91, Ingredients!$B$11:$B$310, 0)), "")="", "", IFERROR(INDEX(Ingredients!G$11:G$310, MATCH($C91, Ingredients!$B$11:$B$310, 0)), "")))</f>
        <v/>
      </c>
      <c r="AL91" s="79" t="str">
        <f>IF($C91="", "", IF(IFERROR(INDEX(Ingredients!H$11:H$310, MATCH($C91, Ingredients!$B$11:$B$310, 0)), "")="", "", IFERROR(INDEX(Ingredients!H$11:H$310, MATCH($C91, Ingredients!$B$11:$B$310, 0)), "")))</f>
        <v/>
      </c>
      <c r="AN91" s="83" t="str">
        <f t="shared" si="20"/>
        <v/>
      </c>
      <c r="AP91" s="114" t="str">
        <f t="shared" si="30"/>
        <v/>
      </c>
      <c r="AR91" s="117" t="str">
        <f>IF($C91="", "", IF(IFERROR(INDEX(Ingredients!$AI$11:$AI$310, MATCH($C91, Ingredients!$B$11:$B$310, 0)), "")="", "", IFERROR(INDEX(Ingredients!$AI$11:$AI$310, MATCH($C91, Ingredients!$B$11:$B$310, 0)), "")))</f>
        <v/>
      </c>
      <c r="AT91" s="120" t="str">
        <f t="shared" si="31"/>
        <v/>
      </c>
      <c r="AV91" s="90" t="str">
        <f t="shared" si="21"/>
        <v/>
      </c>
      <c r="AX91" s="90" t="str">
        <f>IF($AV91="", "", COUNTIF($AV$11:$AV$5010, "&lt;"&amp;$AV91)+1+COUNTIF($AV$11:$AV91, $AV91)-1)</f>
        <v/>
      </c>
      <c r="AZ91" s="111" t="str">
        <f>IF($B91="", "", SUMIF('Shopping List'!$AV$11:$AV$25, $B91, 'Shopping List'!$BN$11:$BN$25))</f>
        <v/>
      </c>
      <c r="BB91" s="117" t="str">
        <f t="shared" si="32"/>
        <v/>
      </c>
    </row>
    <row r="92" spans="1:54" x14ac:dyDescent="0.25">
      <c r="A92" s="4"/>
      <c r="B92" s="37"/>
      <c r="C92" s="124"/>
      <c r="D92" s="39"/>
      <c r="E92" s="125"/>
      <c r="F92" s="48"/>
      <c r="G92" s="4"/>
      <c r="H92" s="4"/>
      <c r="I92" s="95" t="str">
        <f>IF($C92="", "", IF(IFERROR(INDEX(Ingredients!$C$11:$C$310, MATCH($C92, Ingredients!$B$11:$B$310, 0)), "")="", "", IFERROR(INDEX(Ingredients!$C$11:$C$310, MATCH($C92, Ingredients!$B$11:$B$310, 0)), "")))</f>
        <v/>
      </c>
      <c r="J92" s="73" t="str">
        <f>IF($B92="", "", IF(IFERROR(INDEX(Meals!$C$11:$C$260, MATCH($B92, Meals!$B$11:$B$260, 0)), "")="", "", IFERROR(INDEX(Meals!$C$11:$C$260, MATCH($B92, Meals!$B$11:$B$260, 0)), "")))</f>
        <v/>
      </c>
      <c r="K92" s="4"/>
      <c r="L92" s="72" t="str">
        <f t="shared" si="22"/>
        <v/>
      </c>
      <c r="M92" s="73" t="str">
        <f t="shared" si="23"/>
        <v/>
      </c>
      <c r="N92" s="4"/>
      <c r="O92" s="78" t="str">
        <f t="shared" si="24"/>
        <v/>
      </c>
      <c r="P92" s="79" t="str">
        <f t="shared" si="25"/>
        <v/>
      </c>
      <c r="Q92" s="4"/>
      <c r="R92" s="90" t="str">
        <f t="shared" si="26"/>
        <v/>
      </c>
      <c r="S92" s="4"/>
      <c r="V92" s="99" t="str">
        <f>IF(Meals!$B92="", "", Meals!$B92)</f>
        <v/>
      </c>
      <c r="W92" s="99" t="str">
        <f>IF(Ingredients!$B92="", "", Ingredients!$B92)</f>
        <v/>
      </c>
      <c r="Y92" s="18" t="str">
        <f t="shared" si="27"/>
        <v/>
      </c>
      <c r="AA92" s="18" t="str">
        <f t="shared" si="18"/>
        <v/>
      </c>
      <c r="AB92" s="18" t="str">
        <f t="shared" si="19"/>
        <v/>
      </c>
      <c r="AC92" s="18" t="str">
        <f t="shared" si="28"/>
        <v/>
      </c>
      <c r="AD92" s="18" t="str">
        <f t="shared" si="28"/>
        <v/>
      </c>
      <c r="AE92" s="18" t="str">
        <f t="shared" si="29"/>
        <v/>
      </c>
      <c r="AG92" s="95" t="str">
        <f>IF($C92="", "", IF(IFERROR(INDEX(Ingredients!C$11:C$310, MATCH($C92, Ingredients!$B$11:$B$310, 0)), "")="", "", IFERROR(INDEX(Ingredients!C$11:C$310, MATCH($C92, Ingredients!$B$11:$B$310, 0)), "")))</f>
        <v/>
      </c>
      <c r="AH92" s="105" t="str">
        <f>IF($C92="", "", IF(IFERROR(INDEX(Ingredients!D$11:D$310, MATCH($C92, Ingredients!$B$11:$B$310, 0)), "")="", "", IFERROR(INDEX(Ingredients!D$11:D$310, MATCH($C92, Ingredients!$B$11:$B$310, 0)), "")))</f>
        <v/>
      </c>
      <c r="AI92" s="106" t="str">
        <f>IF($C92="", "", IF(IFERROR(INDEX(Ingredients!E$11:E$310, MATCH($C92, Ingredients!$B$11:$B$310, 0)), "")="", "", IFERROR(INDEX(Ingredients!E$11:E$310, MATCH($C92, Ingredients!$B$11:$B$310, 0)), "")))</f>
        <v/>
      </c>
      <c r="AJ92" s="108" t="str">
        <f>IF($C92="", "", IF(IFERROR(INDEX(Ingredients!F$11:F$310, MATCH($C92, Ingredients!$B$11:$B$310, 0)), "")="", "", IFERROR(INDEX(Ingredients!F$11:F$310, MATCH($C92, Ingredients!$B$11:$B$310, 0)), "")))</f>
        <v/>
      </c>
      <c r="AK92" s="106" t="str">
        <f>IF($C92="", "", IF(IFERROR(INDEX(Ingredients!G$11:G$310, MATCH($C92, Ingredients!$B$11:$B$310, 0)), "")="", "", IFERROR(INDEX(Ingredients!G$11:G$310, MATCH($C92, Ingredients!$B$11:$B$310, 0)), "")))</f>
        <v/>
      </c>
      <c r="AL92" s="79" t="str">
        <f>IF($C92="", "", IF(IFERROR(INDEX(Ingredients!H$11:H$310, MATCH($C92, Ingredients!$B$11:$B$310, 0)), "")="", "", IFERROR(INDEX(Ingredients!H$11:H$310, MATCH($C92, Ingredients!$B$11:$B$310, 0)), "")))</f>
        <v/>
      </c>
      <c r="AN92" s="83" t="str">
        <f t="shared" si="20"/>
        <v/>
      </c>
      <c r="AP92" s="114" t="str">
        <f t="shared" si="30"/>
        <v/>
      </c>
      <c r="AR92" s="117" t="str">
        <f>IF($C92="", "", IF(IFERROR(INDEX(Ingredients!$AI$11:$AI$310, MATCH($C92, Ingredients!$B$11:$B$310, 0)), "")="", "", IFERROR(INDEX(Ingredients!$AI$11:$AI$310, MATCH($C92, Ingredients!$B$11:$B$310, 0)), "")))</f>
        <v/>
      </c>
      <c r="AT92" s="120" t="str">
        <f t="shared" si="31"/>
        <v/>
      </c>
      <c r="AV92" s="90" t="str">
        <f t="shared" si="21"/>
        <v/>
      </c>
      <c r="AX92" s="90" t="str">
        <f>IF($AV92="", "", COUNTIF($AV$11:$AV$5010, "&lt;"&amp;$AV92)+1+COUNTIF($AV$11:$AV92, $AV92)-1)</f>
        <v/>
      </c>
      <c r="AZ92" s="111" t="str">
        <f>IF($B92="", "", SUMIF('Shopping List'!$AV$11:$AV$25, $B92, 'Shopping List'!$BN$11:$BN$25))</f>
        <v/>
      </c>
      <c r="BB92" s="117" t="str">
        <f t="shared" si="32"/>
        <v/>
      </c>
    </row>
    <row r="93" spans="1:54" x14ac:dyDescent="0.25">
      <c r="A93" s="4"/>
      <c r="B93" s="37"/>
      <c r="C93" s="124"/>
      <c r="D93" s="39"/>
      <c r="E93" s="125"/>
      <c r="F93" s="48"/>
      <c r="G93" s="4"/>
      <c r="H93" s="4"/>
      <c r="I93" s="95" t="str">
        <f>IF($C93="", "", IF(IFERROR(INDEX(Ingredients!$C$11:$C$310, MATCH($C93, Ingredients!$B$11:$B$310, 0)), "")="", "", IFERROR(INDEX(Ingredients!$C$11:$C$310, MATCH($C93, Ingredients!$B$11:$B$310, 0)), "")))</f>
        <v/>
      </c>
      <c r="J93" s="73" t="str">
        <f>IF($B93="", "", IF(IFERROR(INDEX(Meals!$C$11:$C$260, MATCH($B93, Meals!$B$11:$B$260, 0)), "")="", "", IFERROR(INDEX(Meals!$C$11:$C$260, MATCH($B93, Meals!$B$11:$B$260, 0)), "")))</f>
        <v/>
      </c>
      <c r="K93" s="4"/>
      <c r="L93" s="72" t="str">
        <f t="shared" si="22"/>
        <v/>
      </c>
      <c r="M93" s="73" t="str">
        <f t="shared" si="23"/>
        <v/>
      </c>
      <c r="N93" s="4"/>
      <c r="O93" s="78" t="str">
        <f t="shared" si="24"/>
        <v/>
      </c>
      <c r="P93" s="79" t="str">
        <f t="shared" si="25"/>
        <v/>
      </c>
      <c r="Q93" s="4"/>
      <c r="R93" s="90" t="str">
        <f t="shared" si="26"/>
        <v/>
      </c>
      <c r="S93" s="4"/>
      <c r="V93" s="99" t="str">
        <f>IF(Meals!$B93="", "", Meals!$B93)</f>
        <v/>
      </c>
      <c r="W93" s="99" t="str">
        <f>IF(Ingredients!$B93="", "", Ingredients!$B93)</f>
        <v/>
      </c>
      <c r="Y93" s="18" t="str">
        <f t="shared" si="27"/>
        <v/>
      </c>
      <c r="AA93" s="18" t="str">
        <f t="shared" si="18"/>
        <v/>
      </c>
      <c r="AB93" s="18" t="str">
        <f t="shared" si="19"/>
        <v/>
      </c>
      <c r="AC93" s="18" t="str">
        <f t="shared" si="28"/>
        <v/>
      </c>
      <c r="AD93" s="18" t="str">
        <f t="shared" si="28"/>
        <v/>
      </c>
      <c r="AE93" s="18" t="str">
        <f t="shared" si="29"/>
        <v/>
      </c>
      <c r="AG93" s="95" t="str">
        <f>IF($C93="", "", IF(IFERROR(INDEX(Ingredients!C$11:C$310, MATCH($C93, Ingredients!$B$11:$B$310, 0)), "")="", "", IFERROR(INDEX(Ingredients!C$11:C$310, MATCH($C93, Ingredients!$B$11:$B$310, 0)), "")))</f>
        <v/>
      </c>
      <c r="AH93" s="105" t="str">
        <f>IF($C93="", "", IF(IFERROR(INDEX(Ingredients!D$11:D$310, MATCH($C93, Ingredients!$B$11:$B$310, 0)), "")="", "", IFERROR(INDEX(Ingredients!D$11:D$310, MATCH($C93, Ingredients!$B$11:$B$310, 0)), "")))</f>
        <v/>
      </c>
      <c r="AI93" s="106" t="str">
        <f>IF($C93="", "", IF(IFERROR(INDEX(Ingredients!E$11:E$310, MATCH($C93, Ingredients!$B$11:$B$310, 0)), "")="", "", IFERROR(INDEX(Ingredients!E$11:E$310, MATCH($C93, Ingredients!$B$11:$B$310, 0)), "")))</f>
        <v/>
      </c>
      <c r="AJ93" s="108" t="str">
        <f>IF($C93="", "", IF(IFERROR(INDEX(Ingredients!F$11:F$310, MATCH($C93, Ingredients!$B$11:$B$310, 0)), "")="", "", IFERROR(INDEX(Ingredients!F$11:F$310, MATCH($C93, Ingredients!$B$11:$B$310, 0)), "")))</f>
        <v/>
      </c>
      <c r="AK93" s="106" t="str">
        <f>IF($C93="", "", IF(IFERROR(INDEX(Ingredients!G$11:G$310, MATCH($C93, Ingredients!$B$11:$B$310, 0)), "")="", "", IFERROR(INDEX(Ingredients!G$11:G$310, MATCH($C93, Ingredients!$B$11:$B$310, 0)), "")))</f>
        <v/>
      </c>
      <c r="AL93" s="79" t="str">
        <f>IF($C93="", "", IF(IFERROR(INDEX(Ingredients!H$11:H$310, MATCH($C93, Ingredients!$B$11:$B$310, 0)), "")="", "", IFERROR(INDEX(Ingredients!H$11:H$310, MATCH($C93, Ingredients!$B$11:$B$310, 0)), "")))</f>
        <v/>
      </c>
      <c r="AN93" s="83" t="str">
        <f t="shared" si="20"/>
        <v/>
      </c>
      <c r="AP93" s="114" t="str">
        <f t="shared" si="30"/>
        <v/>
      </c>
      <c r="AR93" s="117" t="str">
        <f>IF($C93="", "", IF(IFERROR(INDEX(Ingredients!$AI$11:$AI$310, MATCH($C93, Ingredients!$B$11:$B$310, 0)), "")="", "", IFERROR(INDEX(Ingredients!$AI$11:$AI$310, MATCH($C93, Ingredients!$B$11:$B$310, 0)), "")))</f>
        <v/>
      </c>
      <c r="AT93" s="120" t="str">
        <f t="shared" si="31"/>
        <v/>
      </c>
      <c r="AV93" s="90" t="str">
        <f t="shared" si="21"/>
        <v/>
      </c>
      <c r="AX93" s="90" t="str">
        <f>IF($AV93="", "", COUNTIF($AV$11:$AV$5010, "&lt;"&amp;$AV93)+1+COUNTIF($AV$11:$AV93, $AV93)-1)</f>
        <v/>
      </c>
      <c r="AZ93" s="111" t="str">
        <f>IF($B93="", "", SUMIF('Shopping List'!$AV$11:$AV$25, $B93, 'Shopping List'!$BN$11:$BN$25))</f>
        <v/>
      </c>
      <c r="BB93" s="117" t="str">
        <f t="shared" si="32"/>
        <v/>
      </c>
    </row>
    <row r="94" spans="1:54" x14ac:dyDescent="0.25">
      <c r="A94" s="4"/>
      <c r="B94" s="37"/>
      <c r="C94" s="124"/>
      <c r="D94" s="39"/>
      <c r="E94" s="125"/>
      <c r="F94" s="48"/>
      <c r="G94" s="4"/>
      <c r="H94" s="4"/>
      <c r="I94" s="95" t="str">
        <f>IF($C94="", "", IF(IFERROR(INDEX(Ingredients!$C$11:$C$310, MATCH($C94, Ingredients!$B$11:$B$310, 0)), "")="", "", IFERROR(INDEX(Ingredients!$C$11:$C$310, MATCH($C94, Ingredients!$B$11:$B$310, 0)), "")))</f>
        <v/>
      </c>
      <c r="J94" s="73" t="str">
        <f>IF($B94="", "", IF(IFERROR(INDEX(Meals!$C$11:$C$260, MATCH($B94, Meals!$B$11:$B$260, 0)), "")="", "", IFERROR(INDEX(Meals!$C$11:$C$260, MATCH($B94, Meals!$B$11:$B$260, 0)), "")))</f>
        <v/>
      </c>
      <c r="K94" s="4"/>
      <c r="L94" s="72" t="str">
        <f t="shared" si="22"/>
        <v/>
      </c>
      <c r="M94" s="73" t="str">
        <f t="shared" si="23"/>
        <v/>
      </c>
      <c r="N94" s="4"/>
      <c r="O94" s="78" t="str">
        <f t="shared" si="24"/>
        <v/>
      </c>
      <c r="P94" s="79" t="str">
        <f t="shared" si="25"/>
        <v/>
      </c>
      <c r="Q94" s="4"/>
      <c r="R94" s="90" t="str">
        <f t="shared" si="26"/>
        <v/>
      </c>
      <c r="S94" s="4"/>
      <c r="V94" s="99" t="str">
        <f>IF(Meals!$B94="", "", Meals!$B94)</f>
        <v/>
      </c>
      <c r="W94" s="99" t="str">
        <f>IF(Ingredients!$B94="", "", Ingredients!$B94)</f>
        <v/>
      </c>
      <c r="Y94" s="18" t="str">
        <f t="shared" si="27"/>
        <v/>
      </c>
      <c r="AA94" s="18" t="str">
        <f t="shared" si="18"/>
        <v/>
      </c>
      <c r="AB94" s="18" t="str">
        <f t="shared" si="19"/>
        <v/>
      </c>
      <c r="AC94" s="18" t="str">
        <f t="shared" si="28"/>
        <v/>
      </c>
      <c r="AD94" s="18" t="str">
        <f t="shared" si="28"/>
        <v/>
      </c>
      <c r="AE94" s="18" t="str">
        <f t="shared" si="29"/>
        <v/>
      </c>
      <c r="AG94" s="95" t="str">
        <f>IF($C94="", "", IF(IFERROR(INDEX(Ingredients!C$11:C$310, MATCH($C94, Ingredients!$B$11:$B$310, 0)), "")="", "", IFERROR(INDEX(Ingredients!C$11:C$310, MATCH($C94, Ingredients!$B$11:$B$310, 0)), "")))</f>
        <v/>
      </c>
      <c r="AH94" s="105" t="str">
        <f>IF($C94="", "", IF(IFERROR(INDEX(Ingredients!D$11:D$310, MATCH($C94, Ingredients!$B$11:$B$310, 0)), "")="", "", IFERROR(INDEX(Ingredients!D$11:D$310, MATCH($C94, Ingredients!$B$11:$B$310, 0)), "")))</f>
        <v/>
      </c>
      <c r="AI94" s="106" t="str">
        <f>IF($C94="", "", IF(IFERROR(INDEX(Ingredients!E$11:E$310, MATCH($C94, Ingredients!$B$11:$B$310, 0)), "")="", "", IFERROR(INDEX(Ingredients!E$11:E$310, MATCH($C94, Ingredients!$B$11:$B$310, 0)), "")))</f>
        <v/>
      </c>
      <c r="AJ94" s="108" t="str">
        <f>IF($C94="", "", IF(IFERROR(INDEX(Ingredients!F$11:F$310, MATCH($C94, Ingredients!$B$11:$B$310, 0)), "")="", "", IFERROR(INDEX(Ingredients!F$11:F$310, MATCH($C94, Ingredients!$B$11:$B$310, 0)), "")))</f>
        <v/>
      </c>
      <c r="AK94" s="106" t="str">
        <f>IF($C94="", "", IF(IFERROR(INDEX(Ingredients!G$11:G$310, MATCH($C94, Ingredients!$B$11:$B$310, 0)), "")="", "", IFERROR(INDEX(Ingredients!G$11:G$310, MATCH($C94, Ingredients!$B$11:$B$310, 0)), "")))</f>
        <v/>
      </c>
      <c r="AL94" s="79" t="str">
        <f>IF($C94="", "", IF(IFERROR(INDEX(Ingredients!H$11:H$310, MATCH($C94, Ingredients!$B$11:$B$310, 0)), "")="", "", IFERROR(INDEX(Ingredients!H$11:H$310, MATCH($C94, Ingredients!$B$11:$B$310, 0)), "")))</f>
        <v/>
      </c>
      <c r="AN94" s="83" t="str">
        <f t="shared" si="20"/>
        <v/>
      </c>
      <c r="AP94" s="114" t="str">
        <f t="shared" si="30"/>
        <v/>
      </c>
      <c r="AR94" s="117" t="str">
        <f>IF($C94="", "", IF(IFERROR(INDEX(Ingredients!$AI$11:$AI$310, MATCH($C94, Ingredients!$B$11:$B$310, 0)), "")="", "", IFERROR(INDEX(Ingredients!$AI$11:$AI$310, MATCH($C94, Ingredients!$B$11:$B$310, 0)), "")))</f>
        <v/>
      </c>
      <c r="AT94" s="120" t="str">
        <f t="shared" si="31"/>
        <v/>
      </c>
      <c r="AV94" s="90" t="str">
        <f t="shared" si="21"/>
        <v/>
      </c>
      <c r="AX94" s="90" t="str">
        <f>IF($AV94="", "", COUNTIF($AV$11:$AV$5010, "&lt;"&amp;$AV94)+1+COUNTIF($AV$11:$AV94, $AV94)-1)</f>
        <v/>
      </c>
      <c r="AZ94" s="111" t="str">
        <f>IF($B94="", "", SUMIF('Shopping List'!$AV$11:$AV$25, $B94, 'Shopping List'!$BN$11:$BN$25))</f>
        <v/>
      </c>
      <c r="BB94" s="117" t="str">
        <f t="shared" si="32"/>
        <v/>
      </c>
    </row>
    <row r="95" spans="1:54" x14ac:dyDescent="0.25">
      <c r="A95" s="4"/>
      <c r="B95" s="37"/>
      <c r="C95" s="124"/>
      <c r="D95" s="39"/>
      <c r="E95" s="125"/>
      <c r="F95" s="48"/>
      <c r="G95" s="4"/>
      <c r="H95" s="4"/>
      <c r="I95" s="95" t="str">
        <f>IF($C95="", "", IF(IFERROR(INDEX(Ingredients!$C$11:$C$310, MATCH($C95, Ingredients!$B$11:$B$310, 0)), "")="", "", IFERROR(INDEX(Ingredients!$C$11:$C$310, MATCH($C95, Ingredients!$B$11:$B$310, 0)), "")))</f>
        <v/>
      </c>
      <c r="J95" s="73" t="str">
        <f>IF($B95="", "", IF(IFERROR(INDEX(Meals!$C$11:$C$260, MATCH($B95, Meals!$B$11:$B$260, 0)), "")="", "", IFERROR(INDEX(Meals!$C$11:$C$260, MATCH($B95, Meals!$B$11:$B$260, 0)), "")))</f>
        <v/>
      </c>
      <c r="K95" s="4"/>
      <c r="L95" s="72" t="str">
        <f t="shared" si="22"/>
        <v/>
      </c>
      <c r="M95" s="73" t="str">
        <f t="shared" si="23"/>
        <v/>
      </c>
      <c r="N95" s="4"/>
      <c r="O95" s="78" t="str">
        <f t="shared" si="24"/>
        <v/>
      </c>
      <c r="P95" s="79" t="str">
        <f t="shared" si="25"/>
        <v/>
      </c>
      <c r="Q95" s="4"/>
      <c r="R95" s="90" t="str">
        <f t="shared" si="26"/>
        <v/>
      </c>
      <c r="S95" s="4"/>
      <c r="V95" s="99" t="str">
        <f>IF(Meals!$B95="", "", Meals!$B95)</f>
        <v/>
      </c>
      <c r="W95" s="99" t="str">
        <f>IF(Ingredients!$B95="", "", Ingredients!$B95)</f>
        <v/>
      </c>
      <c r="Y95" s="18" t="str">
        <f t="shared" si="27"/>
        <v/>
      </c>
      <c r="AA95" s="18" t="str">
        <f t="shared" si="18"/>
        <v/>
      </c>
      <c r="AB95" s="18" t="str">
        <f t="shared" si="19"/>
        <v/>
      </c>
      <c r="AC95" s="18" t="str">
        <f t="shared" si="28"/>
        <v/>
      </c>
      <c r="AD95" s="18" t="str">
        <f t="shared" si="28"/>
        <v/>
      </c>
      <c r="AE95" s="18" t="str">
        <f t="shared" si="29"/>
        <v/>
      </c>
      <c r="AG95" s="95" t="str">
        <f>IF($C95="", "", IF(IFERROR(INDEX(Ingredients!C$11:C$310, MATCH($C95, Ingredients!$B$11:$B$310, 0)), "")="", "", IFERROR(INDEX(Ingredients!C$11:C$310, MATCH($C95, Ingredients!$B$11:$B$310, 0)), "")))</f>
        <v/>
      </c>
      <c r="AH95" s="105" t="str">
        <f>IF($C95="", "", IF(IFERROR(INDEX(Ingredients!D$11:D$310, MATCH($C95, Ingredients!$B$11:$B$310, 0)), "")="", "", IFERROR(INDEX(Ingredients!D$11:D$310, MATCH($C95, Ingredients!$B$11:$B$310, 0)), "")))</f>
        <v/>
      </c>
      <c r="AI95" s="106" t="str">
        <f>IF($C95="", "", IF(IFERROR(INDEX(Ingredients!E$11:E$310, MATCH($C95, Ingredients!$B$11:$B$310, 0)), "")="", "", IFERROR(INDEX(Ingredients!E$11:E$310, MATCH($C95, Ingredients!$B$11:$B$310, 0)), "")))</f>
        <v/>
      </c>
      <c r="AJ95" s="108" t="str">
        <f>IF($C95="", "", IF(IFERROR(INDEX(Ingredients!F$11:F$310, MATCH($C95, Ingredients!$B$11:$B$310, 0)), "")="", "", IFERROR(INDEX(Ingredients!F$11:F$310, MATCH($C95, Ingredients!$B$11:$B$310, 0)), "")))</f>
        <v/>
      </c>
      <c r="AK95" s="106" t="str">
        <f>IF($C95="", "", IF(IFERROR(INDEX(Ingredients!G$11:G$310, MATCH($C95, Ingredients!$B$11:$B$310, 0)), "")="", "", IFERROR(INDEX(Ingredients!G$11:G$310, MATCH($C95, Ingredients!$B$11:$B$310, 0)), "")))</f>
        <v/>
      </c>
      <c r="AL95" s="79" t="str">
        <f>IF($C95="", "", IF(IFERROR(INDEX(Ingredients!H$11:H$310, MATCH($C95, Ingredients!$B$11:$B$310, 0)), "")="", "", IFERROR(INDEX(Ingredients!H$11:H$310, MATCH($C95, Ingredients!$B$11:$B$310, 0)), "")))</f>
        <v/>
      </c>
      <c r="AN95" s="83" t="str">
        <f t="shared" si="20"/>
        <v/>
      </c>
      <c r="AP95" s="114" t="str">
        <f t="shared" si="30"/>
        <v/>
      </c>
      <c r="AR95" s="117" t="str">
        <f>IF($C95="", "", IF(IFERROR(INDEX(Ingredients!$AI$11:$AI$310, MATCH($C95, Ingredients!$B$11:$B$310, 0)), "")="", "", IFERROR(INDEX(Ingredients!$AI$11:$AI$310, MATCH($C95, Ingredients!$B$11:$B$310, 0)), "")))</f>
        <v/>
      </c>
      <c r="AT95" s="120" t="str">
        <f t="shared" si="31"/>
        <v/>
      </c>
      <c r="AV95" s="90" t="str">
        <f t="shared" si="21"/>
        <v/>
      </c>
      <c r="AX95" s="90" t="str">
        <f>IF($AV95="", "", COUNTIF($AV$11:$AV$5010, "&lt;"&amp;$AV95)+1+COUNTIF($AV$11:$AV95, $AV95)-1)</f>
        <v/>
      </c>
      <c r="AZ95" s="111" t="str">
        <f>IF($B95="", "", SUMIF('Shopping List'!$AV$11:$AV$25, $B95, 'Shopping List'!$BN$11:$BN$25))</f>
        <v/>
      </c>
      <c r="BB95" s="117" t="str">
        <f t="shared" si="32"/>
        <v/>
      </c>
    </row>
    <row r="96" spans="1:54" x14ac:dyDescent="0.25">
      <c r="A96" s="4"/>
      <c r="B96" s="37"/>
      <c r="C96" s="124"/>
      <c r="D96" s="39"/>
      <c r="E96" s="125"/>
      <c r="F96" s="48"/>
      <c r="G96" s="4"/>
      <c r="H96" s="4"/>
      <c r="I96" s="95" t="str">
        <f>IF($C96="", "", IF(IFERROR(INDEX(Ingredients!$C$11:$C$310, MATCH($C96, Ingredients!$B$11:$B$310, 0)), "")="", "", IFERROR(INDEX(Ingredients!$C$11:$C$310, MATCH($C96, Ingredients!$B$11:$B$310, 0)), "")))</f>
        <v/>
      </c>
      <c r="J96" s="73" t="str">
        <f>IF($B96="", "", IF(IFERROR(INDEX(Meals!$C$11:$C$260, MATCH($B96, Meals!$B$11:$B$260, 0)), "")="", "", IFERROR(INDEX(Meals!$C$11:$C$260, MATCH($B96, Meals!$B$11:$B$260, 0)), "")))</f>
        <v/>
      </c>
      <c r="K96" s="4"/>
      <c r="L96" s="72" t="str">
        <f t="shared" si="22"/>
        <v/>
      </c>
      <c r="M96" s="73" t="str">
        <f t="shared" si="23"/>
        <v/>
      </c>
      <c r="N96" s="4"/>
      <c r="O96" s="78" t="str">
        <f t="shared" si="24"/>
        <v/>
      </c>
      <c r="P96" s="79" t="str">
        <f t="shared" si="25"/>
        <v/>
      </c>
      <c r="Q96" s="4"/>
      <c r="R96" s="90" t="str">
        <f t="shared" si="26"/>
        <v/>
      </c>
      <c r="S96" s="4"/>
      <c r="V96" s="99" t="str">
        <f>IF(Meals!$B96="", "", Meals!$B96)</f>
        <v/>
      </c>
      <c r="W96" s="99" t="str">
        <f>IF(Ingredients!$B96="", "", Ingredients!$B96)</f>
        <v/>
      </c>
      <c r="Y96" s="18" t="str">
        <f t="shared" si="27"/>
        <v/>
      </c>
      <c r="AA96" s="18" t="str">
        <f t="shared" si="18"/>
        <v/>
      </c>
      <c r="AB96" s="18" t="str">
        <f t="shared" si="19"/>
        <v/>
      </c>
      <c r="AC96" s="18" t="str">
        <f t="shared" si="28"/>
        <v/>
      </c>
      <c r="AD96" s="18" t="str">
        <f t="shared" si="28"/>
        <v/>
      </c>
      <c r="AE96" s="18" t="str">
        <f t="shared" si="29"/>
        <v/>
      </c>
      <c r="AG96" s="95" t="str">
        <f>IF($C96="", "", IF(IFERROR(INDEX(Ingredients!C$11:C$310, MATCH($C96, Ingredients!$B$11:$B$310, 0)), "")="", "", IFERROR(INDEX(Ingredients!C$11:C$310, MATCH($C96, Ingredients!$B$11:$B$310, 0)), "")))</f>
        <v/>
      </c>
      <c r="AH96" s="105" t="str">
        <f>IF($C96="", "", IF(IFERROR(INDEX(Ingredients!D$11:D$310, MATCH($C96, Ingredients!$B$11:$B$310, 0)), "")="", "", IFERROR(INDEX(Ingredients!D$11:D$310, MATCH($C96, Ingredients!$B$11:$B$310, 0)), "")))</f>
        <v/>
      </c>
      <c r="AI96" s="106" t="str">
        <f>IF($C96="", "", IF(IFERROR(INDEX(Ingredients!E$11:E$310, MATCH($C96, Ingredients!$B$11:$B$310, 0)), "")="", "", IFERROR(INDEX(Ingredients!E$11:E$310, MATCH($C96, Ingredients!$B$11:$B$310, 0)), "")))</f>
        <v/>
      </c>
      <c r="AJ96" s="108" t="str">
        <f>IF($C96="", "", IF(IFERROR(INDEX(Ingredients!F$11:F$310, MATCH($C96, Ingredients!$B$11:$B$310, 0)), "")="", "", IFERROR(INDEX(Ingredients!F$11:F$310, MATCH($C96, Ingredients!$B$11:$B$310, 0)), "")))</f>
        <v/>
      </c>
      <c r="AK96" s="106" t="str">
        <f>IF($C96="", "", IF(IFERROR(INDEX(Ingredients!G$11:G$310, MATCH($C96, Ingredients!$B$11:$B$310, 0)), "")="", "", IFERROR(INDEX(Ingredients!G$11:G$310, MATCH($C96, Ingredients!$B$11:$B$310, 0)), "")))</f>
        <v/>
      </c>
      <c r="AL96" s="79" t="str">
        <f>IF($C96="", "", IF(IFERROR(INDEX(Ingredients!H$11:H$310, MATCH($C96, Ingredients!$B$11:$B$310, 0)), "")="", "", IFERROR(INDEX(Ingredients!H$11:H$310, MATCH($C96, Ingredients!$B$11:$B$310, 0)), "")))</f>
        <v/>
      </c>
      <c r="AN96" s="83" t="str">
        <f t="shared" si="20"/>
        <v/>
      </c>
      <c r="AP96" s="114" t="str">
        <f t="shared" si="30"/>
        <v/>
      </c>
      <c r="AR96" s="117" t="str">
        <f>IF($C96="", "", IF(IFERROR(INDEX(Ingredients!$AI$11:$AI$310, MATCH($C96, Ingredients!$B$11:$B$310, 0)), "")="", "", IFERROR(INDEX(Ingredients!$AI$11:$AI$310, MATCH($C96, Ingredients!$B$11:$B$310, 0)), "")))</f>
        <v/>
      </c>
      <c r="AT96" s="120" t="str">
        <f t="shared" si="31"/>
        <v/>
      </c>
      <c r="AV96" s="90" t="str">
        <f t="shared" si="21"/>
        <v/>
      </c>
      <c r="AX96" s="90" t="str">
        <f>IF($AV96="", "", COUNTIF($AV$11:$AV$5010, "&lt;"&amp;$AV96)+1+COUNTIF($AV$11:$AV96, $AV96)-1)</f>
        <v/>
      </c>
      <c r="AZ96" s="111" t="str">
        <f>IF($B96="", "", SUMIF('Shopping List'!$AV$11:$AV$25, $B96, 'Shopping List'!$BN$11:$BN$25))</f>
        <v/>
      </c>
      <c r="BB96" s="117" t="str">
        <f t="shared" si="32"/>
        <v/>
      </c>
    </row>
    <row r="97" spans="1:54" x14ac:dyDescent="0.25">
      <c r="A97" s="4"/>
      <c r="B97" s="37"/>
      <c r="C97" s="124"/>
      <c r="D97" s="39"/>
      <c r="E97" s="125"/>
      <c r="F97" s="48"/>
      <c r="G97" s="4"/>
      <c r="H97" s="4"/>
      <c r="I97" s="95" t="str">
        <f>IF($C97="", "", IF(IFERROR(INDEX(Ingredients!$C$11:$C$310, MATCH($C97, Ingredients!$B$11:$B$310, 0)), "")="", "", IFERROR(INDEX(Ingredients!$C$11:$C$310, MATCH($C97, Ingredients!$B$11:$B$310, 0)), "")))</f>
        <v/>
      </c>
      <c r="J97" s="73" t="str">
        <f>IF($B97="", "", IF(IFERROR(INDEX(Meals!$C$11:$C$260, MATCH($B97, Meals!$B$11:$B$260, 0)), "")="", "", IFERROR(INDEX(Meals!$C$11:$C$260, MATCH($B97, Meals!$B$11:$B$260, 0)), "")))</f>
        <v/>
      </c>
      <c r="K97" s="4"/>
      <c r="L97" s="72" t="str">
        <f t="shared" si="22"/>
        <v/>
      </c>
      <c r="M97" s="73" t="str">
        <f t="shared" si="23"/>
        <v/>
      </c>
      <c r="N97" s="4"/>
      <c r="O97" s="78" t="str">
        <f t="shared" si="24"/>
        <v/>
      </c>
      <c r="P97" s="79" t="str">
        <f t="shared" si="25"/>
        <v/>
      </c>
      <c r="Q97" s="4"/>
      <c r="R97" s="90" t="str">
        <f t="shared" si="26"/>
        <v/>
      </c>
      <c r="S97" s="4"/>
      <c r="V97" s="99" t="str">
        <f>IF(Meals!$B97="", "", Meals!$B97)</f>
        <v/>
      </c>
      <c r="W97" s="99" t="str">
        <f>IF(Ingredients!$B97="", "", Ingredients!$B97)</f>
        <v/>
      </c>
      <c r="Y97" s="18" t="str">
        <f t="shared" si="27"/>
        <v/>
      </c>
      <c r="AA97" s="18" t="str">
        <f t="shared" si="18"/>
        <v/>
      </c>
      <c r="AB97" s="18" t="str">
        <f t="shared" si="19"/>
        <v/>
      </c>
      <c r="AC97" s="18" t="str">
        <f t="shared" si="28"/>
        <v/>
      </c>
      <c r="AD97" s="18" t="str">
        <f t="shared" si="28"/>
        <v/>
      </c>
      <c r="AE97" s="18" t="str">
        <f t="shared" si="29"/>
        <v/>
      </c>
      <c r="AG97" s="95" t="str">
        <f>IF($C97="", "", IF(IFERROR(INDEX(Ingredients!C$11:C$310, MATCH($C97, Ingredients!$B$11:$B$310, 0)), "")="", "", IFERROR(INDEX(Ingredients!C$11:C$310, MATCH($C97, Ingredients!$B$11:$B$310, 0)), "")))</f>
        <v/>
      </c>
      <c r="AH97" s="105" t="str">
        <f>IF($C97="", "", IF(IFERROR(INDEX(Ingredients!D$11:D$310, MATCH($C97, Ingredients!$B$11:$B$310, 0)), "")="", "", IFERROR(INDEX(Ingredients!D$11:D$310, MATCH($C97, Ingredients!$B$11:$B$310, 0)), "")))</f>
        <v/>
      </c>
      <c r="AI97" s="106" t="str">
        <f>IF($C97="", "", IF(IFERROR(INDEX(Ingredients!E$11:E$310, MATCH($C97, Ingredients!$B$11:$B$310, 0)), "")="", "", IFERROR(INDEX(Ingredients!E$11:E$310, MATCH($C97, Ingredients!$B$11:$B$310, 0)), "")))</f>
        <v/>
      </c>
      <c r="AJ97" s="108" t="str">
        <f>IF($C97="", "", IF(IFERROR(INDEX(Ingredients!F$11:F$310, MATCH($C97, Ingredients!$B$11:$B$310, 0)), "")="", "", IFERROR(INDEX(Ingredients!F$11:F$310, MATCH($C97, Ingredients!$B$11:$B$310, 0)), "")))</f>
        <v/>
      </c>
      <c r="AK97" s="106" t="str">
        <f>IF($C97="", "", IF(IFERROR(INDEX(Ingredients!G$11:G$310, MATCH($C97, Ingredients!$B$11:$B$310, 0)), "")="", "", IFERROR(INDEX(Ingredients!G$11:G$310, MATCH($C97, Ingredients!$B$11:$B$310, 0)), "")))</f>
        <v/>
      </c>
      <c r="AL97" s="79" t="str">
        <f>IF($C97="", "", IF(IFERROR(INDEX(Ingredients!H$11:H$310, MATCH($C97, Ingredients!$B$11:$B$310, 0)), "")="", "", IFERROR(INDEX(Ingredients!H$11:H$310, MATCH($C97, Ingredients!$B$11:$B$310, 0)), "")))</f>
        <v/>
      </c>
      <c r="AN97" s="83" t="str">
        <f t="shared" si="20"/>
        <v/>
      </c>
      <c r="AP97" s="114" t="str">
        <f t="shared" si="30"/>
        <v/>
      </c>
      <c r="AR97" s="117" t="str">
        <f>IF($C97="", "", IF(IFERROR(INDEX(Ingredients!$AI$11:$AI$310, MATCH($C97, Ingredients!$B$11:$B$310, 0)), "")="", "", IFERROR(INDEX(Ingredients!$AI$11:$AI$310, MATCH($C97, Ingredients!$B$11:$B$310, 0)), "")))</f>
        <v/>
      </c>
      <c r="AT97" s="120" t="str">
        <f t="shared" si="31"/>
        <v/>
      </c>
      <c r="AV97" s="90" t="str">
        <f t="shared" si="21"/>
        <v/>
      </c>
      <c r="AX97" s="90" t="str">
        <f>IF($AV97="", "", COUNTIF($AV$11:$AV$5010, "&lt;"&amp;$AV97)+1+COUNTIF($AV$11:$AV97, $AV97)-1)</f>
        <v/>
      </c>
      <c r="AZ97" s="111" t="str">
        <f>IF($B97="", "", SUMIF('Shopping List'!$AV$11:$AV$25, $B97, 'Shopping List'!$BN$11:$BN$25))</f>
        <v/>
      </c>
      <c r="BB97" s="117" t="str">
        <f t="shared" si="32"/>
        <v/>
      </c>
    </row>
    <row r="98" spans="1:54" x14ac:dyDescent="0.25">
      <c r="A98" s="4"/>
      <c r="B98" s="37"/>
      <c r="C98" s="124"/>
      <c r="D98" s="39"/>
      <c r="E98" s="125"/>
      <c r="F98" s="48"/>
      <c r="G98" s="4"/>
      <c r="H98" s="4"/>
      <c r="I98" s="95" t="str">
        <f>IF($C98="", "", IF(IFERROR(INDEX(Ingredients!$C$11:$C$310, MATCH($C98, Ingredients!$B$11:$B$310, 0)), "")="", "", IFERROR(INDEX(Ingredients!$C$11:$C$310, MATCH($C98, Ingredients!$B$11:$B$310, 0)), "")))</f>
        <v/>
      </c>
      <c r="J98" s="73" t="str">
        <f>IF($B98="", "", IF(IFERROR(INDEX(Meals!$C$11:$C$260, MATCH($B98, Meals!$B$11:$B$260, 0)), "")="", "", IFERROR(INDEX(Meals!$C$11:$C$260, MATCH($B98, Meals!$B$11:$B$260, 0)), "")))</f>
        <v/>
      </c>
      <c r="K98" s="4"/>
      <c r="L98" s="72" t="str">
        <f t="shared" si="22"/>
        <v/>
      </c>
      <c r="M98" s="73" t="str">
        <f t="shared" si="23"/>
        <v/>
      </c>
      <c r="N98" s="4"/>
      <c r="O98" s="78" t="str">
        <f t="shared" si="24"/>
        <v/>
      </c>
      <c r="P98" s="79" t="str">
        <f t="shared" si="25"/>
        <v/>
      </c>
      <c r="Q98" s="4"/>
      <c r="R98" s="90" t="str">
        <f t="shared" si="26"/>
        <v/>
      </c>
      <c r="S98" s="4"/>
      <c r="V98" s="99" t="str">
        <f>IF(Meals!$B98="", "", Meals!$B98)</f>
        <v/>
      </c>
      <c r="W98" s="99" t="str">
        <f>IF(Ingredients!$B98="", "", Ingredients!$B98)</f>
        <v/>
      </c>
      <c r="Y98" s="18" t="str">
        <f t="shared" si="27"/>
        <v/>
      </c>
      <c r="AA98" s="18" t="str">
        <f t="shared" si="18"/>
        <v/>
      </c>
      <c r="AB98" s="18" t="str">
        <f t="shared" si="19"/>
        <v/>
      </c>
      <c r="AC98" s="18" t="str">
        <f t="shared" si="28"/>
        <v/>
      </c>
      <c r="AD98" s="18" t="str">
        <f t="shared" si="28"/>
        <v/>
      </c>
      <c r="AE98" s="18" t="str">
        <f t="shared" si="29"/>
        <v/>
      </c>
      <c r="AG98" s="95" t="str">
        <f>IF($C98="", "", IF(IFERROR(INDEX(Ingredients!C$11:C$310, MATCH($C98, Ingredients!$B$11:$B$310, 0)), "")="", "", IFERROR(INDEX(Ingredients!C$11:C$310, MATCH($C98, Ingredients!$B$11:$B$310, 0)), "")))</f>
        <v/>
      </c>
      <c r="AH98" s="105" t="str">
        <f>IF($C98="", "", IF(IFERROR(INDEX(Ingredients!D$11:D$310, MATCH($C98, Ingredients!$B$11:$B$310, 0)), "")="", "", IFERROR(INDEX(Ingredients!D$11:D$310, MATCH($C98, Ingredients!$B$11:$B$310, 0)), "")))</f>
        <v/>
      </c>
      <c r="AI98" s="106" t="str">
        <f>IF($C98="", "", IF(IFERROR(INDEX(Ingredients!E$11:E$310, MATCH($C98, Ingredients!$B$11:$B$310, 0)), "")="", "", IFERROR(INDEX(Ingredients!E$11:E$310, MATCH($C98, Ingredients!$B$11:$B$310, 0)), "")))</f>
        <v/>
      </c>
      <c r="AJ98" s="108" t="str">
        <f>IF($C98="", "", IF(IFERROR(INDEX(Ingredients!F$11:F$310, MATCH($C98, Ingredients!$B$11:$B$310, 0)), "")="", "", IFERROR(INDEX(Ingredients!F$11:F$310, MATCH($C98, Ingredients!$B$11:$B$310, 0)), "")))</f>
        <v/>
      </c>
      <c r="AK98" s="106" t="str">
        <f>IF($C98="", "", IF(IFERROR(INDEX(Ingredients!G$11:G$310, MATCH($C98, Ingredients!$B$11:$B$310, 0)), "")="", "", IFERROR(INDEX(Ingredients!G$11:G$310, MATCH($C98, Ingredients!$B$11:$B$310, 0)), "")))</f>
        <v/>
      </c>
      <c r="AL98" s="79" t="str">
        <f>IF($C98="", "", IF(IFERROR(INDEX(Ingredients!H$11:H$310, MATCH($C98, Ingredients!$B$11:$B$310, 0)), "")="", "", IFERROR(INDEX(Ingredients!H$11:H$310, MATCH($C98, Ingredients!$B$11:$B$310, 0)), "")))</f>
        <v/>
      </c>
      <c r="AN98" s="83" t="str">
        <f t="shared" si="20"/>
        <v/>
      </c>
      <c r="AP98" s="114" t="str">
        <f t="shared" si="30"/>
        <v/>
      </c>
      <c r="AR98" s="117" t="str">
        <f>IF($C98="", "", IF(IFERROR(INDEX(Ingredients!$AI$11:$AI$310, MATCH($C98, Ingredients!$B$11:$B$310, 0)), "")="", "", IFERROR(INDEX(Ingredients!$AI$11:$AI$310, MATCH($C98, Ingredients!$B$11:$B$310, 0)), "")))</f>
        <v/>
      </c>
      <c r="AT98" s="120" t="str">
        <f t="shared" si="31"/>
        <v/>
      </c>
      <c r="AV98" s="90" t="str">
        <f t="shared" si="21"/>
        <v/>
      </c>
      <c r="AX98" s="90" t="str">
        <f>IF($AV98="", "", COUNTIF($AV$11:$AV$5010, "&lt;"&amp;$AV98)+1+COUNTIF($AV$11:$AV98, $AV98)-1)</f>
        <v/>
      </c>
      <c r="AZ98" s="111" t="str">
        <f>IF($B98="", "", SUMIF('Shopping List'!$AV$11:$AV$25, $B98, 'Shopping List'!$BN$11:$BN$25))</f>
        <v/>
      </c>
      <c r="BB98" s="117" t="str">
        <f t="shared" si="32"/>
        <v/>
      </c>
    </row>
    <row r="99" spans="1:54" x14ac:dyDescent="0.25">
      <c r="A99" s="4"/>
      <c r="B99" s="37"/>
      <c r="C99" s="124"/>
      <c r="D99" s="39"/>
      <c r="E99" s="125"/>
      <c r="F99" s="48"/>
      <c r="G99" s="4"/>
      <c r="H99" s="4"/>
      <c r="I99" s="95" t="str">
        <f>IF($C99="", "", IF(IFERROR(INDEX(Ingredients!$C$11:$C$310, MATCH($C99, Ingredients!$B$11:$B$310, 0)), "")="", "", IFERROR(INDEX(Ingredients!$C$11:$C$310, MATCH($C99, Ingredients!$B$11:$B$310, 0)), "")))</f>
        <v/>
      </c>
      <c r="J99" s="73" t="str">
        <f>IF($B99="", "", IF(IFERROR(INDEX(Meals!$C$11:$C$260, MATCH($B99, Meals!$B$11:$B$260, 0)), "")="", "", IFERROR(INDEX(Meals!$C$11:$C$260, MATCH($B99, Meals!$B$11:$B$260, 0)), "")))</f>
        <v/>
      </c>
      <c r="K99" s="4"/>
      <c r="L99" s="72" t="str">
        <f t="shared" si="22"/>
        <v/>
      </c>
      <c r="M99" s="73" t="str">
        <f t="shared" si="23"/>
        <v/>
      </c>
      <c r="N99" s="4"/>
      <c r="O99" s="78" t="str">
        <f t="shared" si="24"/>
        <v/>
      </c>
      <c r="P99" s="79" t="str">
        <f t="shared" si="25"/>
        <v/>
      </c>
      <c r="Q99" s="4"/>
      <c r="R99" s="90" t="str">
        <f t="shared" si="26"/>
        <v/>
      </c>
      <c r="S99" s="4"/>
      <c r="V99" s="99" t="str">
        <f>IF(Meals!$B99="", "", Meals!$B99)</f>
        <v/>
      </c>
      <c r="W99" s="99" t="str">
        <f>IF(Ingredients!$B99="", "", Ingredients!$B99)</f>
        <v/>
      </c>
      <c r="Y99" s="18" t="str">
        <f t="shared" si="27"/>
        <v/>
      </c>
      <c r="AA99" s="18" t="str">
        <f t="shared" si="18"/>
        <v/>
      </c>
      <c r="AB99" s="18" t="str">
        <f t="shared" si="19"/>
        <v/>
      </c>
      <c r="AC99" s="18" t="str">
        <f t="shared" si="28"/>
        <v/>
      </c>
      <c r="AD99" s="18" t="str">
        <f t="shared" si="28"/>
        <v/>
      </c>
      <c r="AE99" s="18" t="str">
        <f t="shared" si="29"/>
        <v/>
      </c>
      <c r="AG99" s="95" t="str">
        <f>IF($C99="", "", IF(IFERROR(INDEX(Ingredients!C$11:C$310, MATCH($C99, Ingredients!$B$11:$B$310, 0)), "")="", "", IFERROR(INDEX(Ingredients!C$11:C$310, MATCH($C99, Ingredients!$B$11:$B$310, 0)), "")))</f>
        <v/>
      </c>
      <c r="AH99" s="105" t="str">
        <f>IF($C99="", "", IF(IFERROR(INDEX(Ingredients!D$11:D$310, MATCH($C99, Ingredients!$B$11:$B$310, 0)), "")="", "", IFERROR(INDEX(Ingredients!D$11:D$310, MATCH($C99, Ingredients!$B$11:$B$310, 0)), "")))</f>
        <v/>
      </c>
      <c r="AI99" s="106" t="str">
        <f>IF($C99="", "", IF(IFERROR(INDEX(Ingredients!E$11:E$310, MATCH($C99, Ingredients!$B$11:$B$310, 0)), "")="", "", IFERROR(INDEX(Ingredients!E$11:E$310, MATCH($C99, Ingredients!$B$11:$B$310, 0)), "")))</f>
        <v/>
      </c>
      <c r="AJ99" s="108" t="str">
        <f>IF($C99="", "", IF(IFERROR(INDEX(Ingredients!F$11:F$310, MATCH($C99, Ingredients!$B$11:$B$310, 0)), "")="", "", IFERROR(INDEX(Ingredients!F$11:F$310, MATCH($C99, Ingredients!$B$11:$B$310, 0)), "")))</f>
        <v/>
      </c>
      <c r="AK99" s="106" t="str">
        <f>IF($C99="", "", IF(IFERROR(INDEX(Ingredients!G$11:G$310, MATCH($C99, Ingredients!$B$11:$B$310, 0)), "")="", "", IFERROR(INDEX(Ingredients!G$11:G$310, MATCH($C99, Ingredients!$B$11:$B$310, 0)), "")))</f>
        <v/>
      </c>
      <c r="AL99" s="79" t="str">
        <f>IF($C99="", "", IF(IFERROR(INDEX(Ingredients!H$11:H$310, MATCH($C99, Ingredients!$B$11:$B$310, 0)), "")="", "", IFERROR(INDEX(Ingredients!H$11:H$310, MATCH($C99, Ingredients!$B$11:$B$310, 0)), "")))</f>
        <v/>
      </c>
      <c r="AN99" s="83" t="str">
        <f t="shared" si="20"/>
        <v/>
      </c>
      <c r="AP99" s="114" t="str">
        <f t="shared" si="30"/>
        <v/>
      </c>
      <c r="AR99" s="117" t="str">
        <f>IF($C99="", "", IF(IFERROR(INDEX(Ingredients!$AI$11:$AI$310, MATCH($C99, Ingredients!$B$11:$B$310, 0)), "")="", "", IFERROR(INDEX(Ingredients!$AI$11:$AI$310, MATCH($C99, Ingredients!$B$11:$B$310, 0)), "")))</f>
        <v/>
      </c>
      <c r="AT99" s="120" t="str">
        <f t="shared" si="31"/>
        <v/>
      </c>
      <c r="AV99" s="90" t="str">
        <f t="shared" si="21"/>
        <v/>
      </c>
      <c r="AX99" s="90" t="str">
        <f>IF($AV99="", "", COUNTIF($AV$11:$AV$5010, "&lt;"&amp;$AV99)+1+COUNTIF($AV$11:$AV99, $AV99)-1)</f>
        <v/>
      </c>
      <c r="AZ99" s="111" t="str">
        <f>IF($B99="", "", SUMIF('Shopping List'!$AV$11:$AV$25, $B99, 'Shopping List'!$BN$11:$BN$25))</f>
        <v/>
      </c>
      <c r="BB99" s="117" t="str">
        <f t="shared" si="32"/>
        <v/>
      </c>
    </row>
    <row r="100" spans="1:54" x14ac:dyDescent="0.25">
      <c r="A100" s="4"/>
      <c r="B100" s="37"/>
      <c r="C100" s="124"/>
      <c r="D100" s="39"/>
      <c r="E100" s="125"/>
      <c r="F100" s="48"/>
      <c r="G100" s="4"/>
      <c r="H100" s="4"/>
      <c r="I100" s="95" t="str">
        <f>IF($C100="", "", IF(IFERROR(INDEX(Ingredients!$C$11:$C$310, MATCH($C100, Ingredients!$B$11:$B$310, 0)), "")="", "", IFERROR(INDEX(Ingredients!$C$11:$C$310, MATCH($C100, Ingredients!$B$11:$B$310, 0)), "")))</f>
        <v/>
      </c>
      <c r="J100" s="73" t="str">
        <f>IF($B100="", "", IF(IFERROR(INDEX(Meals!$C$11:$C$260, MATCH($B100, Meals!$B$11:$B$260, 0)), "")="", "", IFERROR(INDEX(Meals!$C$11:$C$260, MATCH($B100, Meals!$B$11:$B$260, 0)), "")))</f>
        <v/>
      </c>
      <c r="K100" s="4"/>
      <c r="L100" s="72" t="str">
        <f t="shared" si="22"/>
        <v/>
      </c>
      <c r="M100" s="73" t="str">
        <f t="shared" si="23"/>
        <v/>
      </c>
      <c r="N100" s="4"/>
      <c r="O100" s="78" t="str">
        <f t="shared" si="24"/>
        <v/>
      </c>
      <c r="P100" s="79" t="str">
        <f t="shared" si="25"/>
        <v/>
      </c>
      <c r="Q100" s="4"/>
      <c r="R100" s="90" t="str">
        <f t="shared" si="26"/>
        <v/>
      </c>
      <c r="S100" s="4"/>
      <c r="V100" s="99" t="str">
        <f>IF(Meals!$B100="", "", Meals!$B100)</f>
        <v/>
      </c>
      <c r="W100" s="99" t="str">
        <f>IF(Ingredients!$B100="", "", Ingredients!$B100)</f>
        <v/>
      </c>
      <c r="Y100" s="18" t="str">
        <f t="shared" si="27"/>
        <v/>
      </c>
      <c r="AA100" s="18" t="str">
        <f t="shared" si="18"/>
        <v/>
      </c>
      <c r="AB100" s="18" t="str">
        <f t="shared" si="19"/>
        <v/>
      </c>
      <c r="AC100" s="18" t="str">
        <f t="shared" si="28"/>
        <v/>
      </c>
      <c r="AD100" s="18" t="str">
        <f t="shared" si="28"/>
        <v/>
      </c>
      <c r="AE100" s="18" t="str">
        <f t="shared" si="29"/>
        <v/>
      </c>
      <c r="AG100" s="95" t="str">
        <f>IF($C100="", "", IF(IFERROR(INDEX(Ingredients!C$11:C$310, MATCH($C100, Ingredients!$B$11:$B$310, 0)), "")="", "", IFERROR(INDEX(Ingredients!C$11:C$310, MATCH($C100, Ingredients!$B$11:$B$310, 0)), "")))</f>
        <v/>
      </c>
      <c r="AH100" s="105" t="str">
        <f>IF($C100="", "", IF(IFERROR(INDEX(Ingredients!D$11:D$310, MATCH($C100, Ingredients!$B$11:$B$310, 0)), "")="", "", IFERROR(INDEX(Ingredients!D$11:D$310, MATCH($C100, Ingredients!$B$11:$B$310, 0)), "")))</f>
        <v/>
      </c>
      <c r="AI100" s="106" t="str">
        <f>IF($C100="", "", IF(IFERROR(INDEX(Ingredients!E$11:E$310, MATCH($C100, Ingredients!$B$11:$B$310, 0)), "")="", "", IFERROR(INDEX(Ingredients!E$11:E$310, MATCH($C100, Ingredients!$B$11:$B$310, 0)), "")))</f>
        <v/>
      </c>
      <c r="AJ100" s="108" t="str">
        <f>IF($C100="", "", IF(IFERROR(INDEX(Ingredients!F$11:F$310, MATCH($C100, Ingredients!$B$11:$B$310, 0)), "")="", "", IFERROR(INDEX(Ingredients!F$11:F$310, MATCH($C100, Ingredients!$B$11:$B$310, 0)), "")))</f>
        <v/>
      </c>
      <c r="AK100" s="106" t="str">
        <f>IF($C100="", "", IF(IFERROR(INDEX(Ingredients!G$11:G$310, MATCH($C100, Ingredients!$B$11:$B$310, 0)), "")="", "", IFERROR(INDEX(Ingredients!G$11:G$310, MATCH($C100, Ingredients!$B$11:$B$310, 0)), "")))</f>
        <v/>
      </c>
      <c r="AL100" s="79" t="str">
        <f>IF($C100="", "", IF(IFERROR(INDEX(Ingredients!H$11:H$310, MATCH($C100, Ingredients!$B$11:$B$310, 0)), "")="", "", IFERROR(INDEX(Ingredients!H$11:H$310, MATCH($C100, Ingredients!$B$11:$B$310, 0)), "")))</f>
        <v/>
      </c>
      <c r="AN100" s="83" t="str">
        <f t="shared" si="20"/>
        <v/>
      </c>
      <c r="AP100" s="114" t="str">
        <f t="shared" si="30"/>
        <v/>
      </c>
      <c r="AR100" s="117" t="str">
        <f>IF($C100="", "", IF(IFERROR(INDEX(Ingredients!$AI$11:$AI$310, MATCH($C100, Ingredients!$B$11:$B$310, 0)), "")="", "", IFERROR(INDEX(Ingredients!$AI$11:$AI$310, MATCH($C100, Ingredients!$B$11:$B$310, 0)), "")))</f>
        <v/>
      </c>
      <c r="AT100" s="120" t="str">
        <f t="shared" si="31"/>
        <v/>
      </c>
      <c r="AV100" s="90" t="str">
        <f t="shared" si="21"/>
        <v/>
      </c>
      <c r="AX100" s="90" t="str">
        <f>IF($AV100="", "", COUNTIF($AV$11:$AV$5010, "&lt;"&amp;$AV100)+1+COUNTIF($AV$11:$AV100, $AV100)-1)</f>
        <v/>
      </c>
      <c r="AZ100" s="111" t="str">
        <f>IF($B100="", "", SUMIF('Shopping List'!$AV$11:$AV$25, $B100, 'Shopping List'!$BN$11:$BN$25))</f>
        <v/>
      </c>
      <c r="BB100" s="117" t="str">
        <f t="shared" si="32"/>
        <v/>
      </c>
    </row>
    <row r="101" spans="1:54" x14ac:dyDescent="0.25">
      <c r="A101" s="4"/>
      <c r="B101" s="37"/>
      <c r="C101" s="124"/>
      <c r="D101" s="39"/>
      <c r="E101" s="125"/>
      <c r="F101" s="48"/>
      <c r="G101" s="4"/>
      <c r="H101" s="4"/>
      <c r="I101" s="95" t="str">
        <f>IF($C101="", "", IF(IFERROR(INDEX(Ingredients!$C$11:$C$310, MATCH($C101, Ingredients!$B$11:$B$310, 0)), "")="", "", IFERROR(INDEX(Ingredients!$C$11:$C$310, MATCH($C101, Ingredients!$B$11:$B$310, 0)), "")))</f>
        <v/>
      </c>
      <c r="J101" s="73" t="str">
        <f>IF($B101="", "", IF(IFERROR(INDEX(Meals!$C$11:$C$260, MATCH($B101, Meals!$B$11:$B$260, 0)), "")="", "", IFERROR(INDEX(Meals!$C$11:$C$260, MATCH($B101, Meals!$B$11:$B$260, 0)), "")))</f>
        <v/>
      </c>
      <c r="K101" s="4"/>
      <c r="L101" s="72" t="str">
        <f t="shared" si="22"/>
        <v/>
      </c>
      <c r="M101" s="73" t="str">
        <f t="shared" si="23"/>
        <v/>
      </c>
      <c r="N101" s="4"/>
      <c r="O101" s="78" t="str">
        <f t="shared" si="24"/>
        <v/>
      </c>
      <c r="P101" s="79" t="str">
        <f t="shared" si="25"/>
        <v/>
      </c>
      <c r="Q101" s="4"/>
      <c r="R101" s="90" t="str">
        <f t="shared" si="26"/>
        <v/>
      </c>
      <c r="S101" s="4"/>
      <c r="V101" s="99" t="str">
        <f>IF(Meals!$B101="", "", Meals!$B101)</f>
        <v/>
      </c>
      <c r="W101" s="99" t="str">
        <f>IF(Ingredients!$B101="", "", Ingredients!$B101)</f>
        <v/>
      </c>
      <c r="Y101" s="18" t="str">
        <f t="shared" si="27"/>
        <v/>
      </c>
      <c r="AA101" s="18" t="str">
        <f t="shared" si="18"/>
        <v/>
      </c>
      <c r="AB101" s="18" t="str">
        <f t="shared" si="19"/>
        <v/>
      </c>
      <c r="AC101" s="18" t="str">
        <f t="shared" si="28"/>
        <v/>
      </c>
      <c r="AD101" s="18" t="str">
        <f t="shared" si="28"/>
        <v/>
      </c>
      <c r="AE101" s="18" t="str">
        <f t="shared" si="29"/>
        <v/>
      </c>
      <c r="AG101" s="95" t="str">
        <f>IF($C101="", "", IF(IFERROR(INDEX(Ingredients!C$11:C$310, MATCH($C101, Ingredients!$B$11:$B$310, 0)), "")="", "", IFERROR(INDEX(Ingredients!C$11:C$310, MATCH($C101, Ingredients!$B$11:$B$310, 0)), "")))</f>
        <v/>
      </c>
      <c r="AH101" s="105" t="str">
        <f>IF($C101="", "", IF(IFERROR(INDEX(Ingredients!D$11:D$310, MATCH($C101, Ingredients!$B$11:$B$310, 0)), "")="", "", IFERROR(INDEX(Ingredients!D$11:D$310, MATCH($C101, Ingredients!$B$11:$B$310, 0)), "")))</f>
        <v/>
      </c>
      <c r="AI101" s="106" t="str">
        <f>IF($C101="", "", IF(IFERROR(INDEX(Ingredients!E$11:E$310, MATCH($C101, Ingredients!$B$11:$B$310, 0)), "")="", "", IFERROR(INDEX(Ingredients!E$11:E$310, MATCH($C101, Ingredients!$B$11:$B$310, 0)), "")))</f>
        <v/>
      </c>
      <c r="AJ101" s="108" t="str">
        <f>IF($C101="", "", IF(IFERROR(INDEX(Ingredients!F$11:F$310, MATCH($C101, Ingredients!$B$11:$B$310, 0)), "")="", "", IFERROR(INDEX(Ingredients!F$11:F$310, MATCH($C101, Ingredients!$B$11:$B$310, 0)), "")))</f>
        <v/>
      </c>
      <c r="AK101" s="106" t="str">
        <f>IF($C101="", "", IF(IFERROR(INDEX(Ingredients!G$11:G$310, MATCH($C101, Ingredients!$B$11:$B$310, 0)), "")="", "", IFERROR(INDEX(Ingredients!G$11:G$310, MATCH($C101, Ingredients!$B$11:$B$310, 0)), "")))</f>
        <v/>
      </c>
      <c r="AL101" s="79" t="str">
        <f>IF($C101="", "", IF(IFERROR(INDEX(Ingredients!H$11:H$310, MATCH($C101, Ingredients!$B$11:$B$310, 0)), "")="", "", IFERROR(INDEX(Ingredients!H$11:H$310, MATCH($C101, Ingredients!$B$11:$B$310, 0)), "")))</f>
        <v/>
      </c>
      <c r="AN101" s="83" t="str">
        <f t="shared" si="20"/>
        <v/>
      </c>
      <c r="AP101" s="114" t="str">
        <f t="shared" si="30"/>
        <v/>
      </c>
      <c r="AR101" s="117" t="str">
        <f>IF($C101="", "", IF(IFERROR(INDEX(Ingredients!$AI$11:$AI$310, MATCH($C101, Ingredients!$B$11:$B$310, 0)), "")="", "", IFERROR(INDEX(Ingredients!$AI$11:$AI$310, MATCH($C101, Ingredients!$B$11:$B$310, 0)), "")))</f>
        <v/>
      </c>
      <c r="AT101" s="120" t="str">
        <f t="shared" si="31"/>
        <v/>
      </c>
      <c r="AV101" s="90" t="str">
        <f t="shared" si="21"/>
        <v/>
      </c>
      <c r="AX101" s="90" t="str">
        <f>IF($AV101="", "", COUNTIF($AV$11:$AV$5010, "&lt;"&amp;$AV101)+1+COUNTIF($AV$11:$AV101, $AV101)-1)</f>
        <v/>
      </c>
      <c r="AZ101" s="111" t="str">
        <f>IF($B101="", "", SUMIF('Shopping List'!$AV$11:$AV$25, $B101, 'Shopping List'!$BN$11:$BN$25))</f>
        <v/>
      </c>
      <c r="BB101" s="117" t="str">
        <f t="shared" si="32"/>
        <v/>
      </c>
    </row>
    <row r="102" spans="1:54" x14ac:dyDescent="0.25">
      <c r="A102" s="4"/>
      <c r="B102" s="37"/>
      <c r="C102" s="124"/>
      <c r="D102" s="39"/>
      <c r="E102" s="125"/>
      <c r="F102" s="48"/>
      <c r="G102" s="4"/>
      <c r="H102" s="4"/>
      <c r="I102" s="95" t="str">
        <f>IF($C102="", "", IF(IFERROR(INDEX(Ingredients!$C$11:$C$310, MATCH($C102, Ingredients!$B$11:$B$310, 0)), "")="", "", IFERROR(INDEX(Ingredients!$C$11:$C$310, MATCH($C102, Ingredients!$B$11:$B$310, 0)), "")))</f>
        <v/>
      </c>
      <c r="J102" s="73" t="str">
        <f>IF($B102="", "", IF(IFERROR(INDEX(Meals!$C$11:$C$260, MATCH($B102, Meals!$B$11:$B$260, 0)), "")="", "", IFERROR(INDEX(Meals!$C$11:$C$260, MATCH($B102, Meals!$B$11:$B$260, 0)), "")))</f>
        <v/>
      </c>
      <c r="K102" s="4"/>
      <c r="L102" s="72" t="str">
        <f t="shared" si="22"/>
        <v/>
      </c>
      <c r="M102" s="73" t="str">
        <f t="shared" si="23"/>
        <v/>
      </c>
      <c r="N102" s="4"/>
      <c r="O102" s="78" t="str">
        <f t="shared" si="24"/>
        <v/>
      </c>
      <c r="P102" s="79" t="str">
        <f t="shared" si="25"/>
        <v/>
      </c>
      <c r="Q102" s="4"/>
      <c r="R102" s="90" t="str">
        <f t="shared" si="26"/>
        <v/>
      </c>
      <c r="S102" s="4"/>
      <c r="V102" s="99" t="str">
        <f>IF(Meals!$B102="", "", Meals!$B102)</f>
        <v/>
      </c>
      <c r="W102" s="99" t="str">
        <f>IF(Ingredients!$B102="", "", Ingredients!$B102)</f>
        <v/>
      </c>
      <c r="Y102" s="18" t="str">
        <f t="shared" si="27"/>
        <v/>
      </c>
      <c r="AA102" s="18" t="str">
        <f t="shared" si="18"/>
        <v/>
      </c>
      <c r="AB102" s="18" t="str">
        <f t="shared" si="19"/>
        <v/>
      </c>
      <c r="AC102" s="18" t="str">
        <f t="shared" si="28"/>
        <v/>
      </c>
      <c r="AD102" s="18" t="str">
        <f t="shared" si="28"/>
        <v/>
      </c>
      <c r="AE102" s="18" t="str">
        <f t="shared" si="29"/>
        <v/>
      </c>
      <c r="AG102" s="95" t="str">
        <f>IF($C102="", "", IF(IFERROR(INDEX(Ingredients!C$11:C$310, MATCH($C102, Ingredients!$B$11:$B$310, 0)), "")="", "", IFERROR(INDEX(Ingredients!C$11:C$310, MATCH($C102, Ingredients!$B$11:$B$310, 0)), "")))</f>
        <v/>
      </c>
      <c r="AH102" s="105" t="str">
        <f>IF($C102="", "", IF(IFERROR(INDEX(Ingredients!D$11:D$310, MATCH($C102, Ingredients!$B$11:$B$310, 0)), "")="", "", IFERROR(INDEX(Ingredients!D$11:D$310, MATCH($C102, Ingredients!$B$11:$B$310, 0)), "")))</f>
        <v/>
      </c>
      <c r="AI102" s="106" t="str">
        <f>IF($C102="", "", IF(IFERROR(INDEX(Ingredients!E$11:E$310, MATCH($C102, Ingredients!$B$11:$B$310, 0)), "")="", "", IFERROR(INDEX(Ingredients!E$11:E$310, MATCH($C102, Ingredients!$B$11:$B$310, 0)), "")))</f>
        <v/>
      </c>
      <c r="AJ102" s="108" t="str">
        <f>IF($C102="", "", IF(IFERROR(INDEX(Ingredients!F$11:F$310, MATCH($C102, Ingredients!$B$11:$B$310, 0)), "")="", "", IFERROR(INDEX(Ingredients!F$11:F$310, MATCH($C102, Ingredients!$B$11:$B$310, 0)), "")))</f>
        <v/>
      </c>
      <c r="AK102" s="106" t="str">
        <f>IF($C102="", "", IF(IFERROR(INDEX(Ingredients!G$11:G$310, MATCH($C102, Ingredients!$B$11:$B$310, 0)), "")="", "", IFERROR(INDEX(Ingredients!G$11:G$310, MATCH($C102, Ingredients!$B$11:$B$310, 0)), "")))</f>
        <v/>
      </c>
      <c r="AL102" s="79" t="str">
        <f>IF($C102="", "", IF(IFERROR(INDEX(Ingredients!H$11:H$310, MATCH($C102, Ingredients!$B$11:$B$310, 0)), "")="", "", IFERROR(INDEX(Ingredients!H$11:H$310, MATCH($C102, Ingredients!$B$11:$B$310, 0)), "")))</f>
        <v/>
      </c>
      <c r="AN102" s="83" t="str">
        <f t="shared" si="20"/>
        <v/>
      </c>
      <c r="AP102" s="114" t="str">
        <f t="shared" si="30"/>
        <v/>
      </c>
      <c r="AR102" s="117" t="str">
        <f>IF($C102="", "", IF(IFERROR(INDEX(Ingredients!$AI$11:$AI$310, MATCH($C102, Ingredients!$B$11:$B$310, 0)), "")="", "", IFERROR(INDEX(Ingredients!$AI$11:$AI$310, MATCH($C102, Ingredients!$B$11:$B$310, 0)), "")))</f>
        <v/>
      </c>
      <c r="AT102" s="120" t="str">
        <f t="shared" si="31"/>
        <v/>
      </c>
      <c r="AV102" s="90" t="str">
        <f t="shared" si="21"/>
        <v/>
      </c>
      <c r="AX102" s="90" t="str">
        <f>IF($AV102="", "", COUNTIF($AV$11:$AV$5010, "&lt;"&amp;$AV102)+1+COUNTIF($AV$11:$AV102, $AV102)-1)</f>
        <v/>
      </c>
      <c r="AZ102" s="111" t="str">
        <f>IF($B102="", "", SUMIF('Shopping List'!$AV$11:$AV$25, $B102, 'Shopping List'!$BN$11:$BN$25))</f>
        <v/>
      </c>
      <c r="BB102" s="117" t="str">
        <f t="shared" si="32"/>
        <v/>
      </c>
    </row>
    <row r="103" spans="1:54" x14ac:dyDescent="0.25">
      <c r="A103" s="4"/>
      <c r="B103" s="37"/>
      <c r="C103" s="124"/>
      <c r="D103" s="39"/>
      <c r="E103" s="125"/>
      <c r="F103" s="48"/>
      <c r="G103" s="4"/>
      <c r="H103" s="4"/>
      <c r="I103" s="95" t="str">
        <f>IF($C103="", "", IF(IFERROR(INDEX(Ingredients!$C$11:$C$310, MATCH($C103, Ingredients!$B$11:$B$310, 0)), "")="", "", IFERROR(INDEX(Ingredients!$C$11:$C$310, MATCH($C103, Ingredients!$B$11:$B$310, 0)), "")))</f>
        <v/>
      </c>
      <c r="J103" s="73" t="str">
        <f>IF($B103="", "", IF(IFERROR(INDEX(Meals!$C$11:$C$260, MATCH($B103, Meals!$B$11:$B$260, 0)), "")="", "", IFERROR(INDEX(Meals!$C$11:$C$260, MATCH($B103, Meals!$B$11:$B$260, 0)), "")))</f>
        <v/>
      </c>
      <c r="K103" s="4"/>
      <c r="L103" s="72" t="str">
        <f t="shared" si="22"/>
        <v/>
      </c>
      <c r="M103" s="73" t="str">
        <f t="shared" si="23"/>
        <v/>
      </c>
      <c r="N103" s="4"/>
      <c r="O103" s="78" t="str">
        <f t="shared" si="24"/>
        <v/>
      </c>
      <c r="P103" s="79" t="str">
        <f t="shared" si="25"/>
        <v/>
      </c>
      <c r="Q103" s="4"/>
      <c r="R103" s="90" t="str">
        <f t="shared" si="26"/>
        <v/>
      </c>
      <c r="S103" s="4"/>
      <c r="V103" s="99" t="str">
        <f>IF(Meals!$B103="", "", Meals!$B103)</f>
        <v/>
      </c>
      <c r="W103" s="99" t="str">
        <f>IF(Ingredients!$B103="", "", Ingredients!$B103)</f>
        <v/>
      </c>
      <c r="Y103" s="18" t="str">
        <f t="shared" si="27"/>
        <v/>
      </c>
      <c r="AA103" s="18" t="str">
        <f t="shared" si="18"/>
        <v/>
      </c>
      <c r="AB103" s="18" t="str">
        <f t="shared" si="19"/>
        <v/>
      </c>
      <c r="AC103" s="18" t="str">
        <f t="shared" si="28"/>
        <v/>
      </c>
      <c r="AD103" s="18" t="str">
        <f t="shared" si="28"/>
        <v/>
      </c>
      <c r="AE103" s="18" t="str">
        <f t="shared" si="29"/>
        <v/>
      </c>
      <c r="AG103" s="95" t="str">
        <f>IF($C103="", "", IF(IFERROR(INDEX(Ingredients!C$11:C$310, MATCH($C103, Ingredients!$B$11:$B$310, 0)), "")="", "", IFERROR(INDEX(Ingredients!C$11:C$310, MATCH($C103, Ingredients!$B$11:$B$310, 0)), "")))</f>
        <v/>
      </c>
      <c r="AH103" s="105" t="str">
        <f>IF($C103="", "", IF(IFERROR(INDEX(Ingredients!D$11:D$310, MATCH($C103, Ingredients!$B$11:$B$310, 0)), "")="", "", IFERROR(INDEX(Ingredients!D$11:D$310, MATCH($C103, Ingredients!$B$11:$B$310, 0)), "")))</f>
        <v/>
      </c>
      <c r="AI103" s="106" t="str">
        <f>IF($C103="", "", IF(IFERROR(INDEX(Ingredients!E$11:E$310, MATCH($C103, Ingredients!$B$11:$B$310, 0)), "")="", "", IFERROR(INDEX(Ingredients!E$11:E$310, MATCH($C103, Ingredients!$B$11:$B$310, 0)), "")))</f>
        <v/>
      </c>
      <c r="AJ103" s="108" t="str">
        <f>IF($C103="", "", IF(IFERROR(INDEX(Ingredients!F$11:F$310, MATCH($C103, Ingredients!$B$11:$B$310, 0)), "")="", "", IFERROR(INDEX(Ingredients!F$11:F$310, MATCH($C103, Ingredients!$B$11:$B$310, 0)), "")))</f>
        <v/>
      </c>
      <c r="AK103" s="106" t="str">
        <f>IF($C103="", "", IF(IFERROR(INDEX(Ingredients!G$11:G$310, MATCH($C103, Ingredients!$B$11:$B$310, 0)), "")="", "", IFERROR(INDEX(Ingredients!G$11:G$310, MATCH($C103, Ingredients!$B$11:$B$310, 0)), "")))</f>
        <v/>
      </c>
      <c r="AL103" s="79" t="str">
        <f>IF($C103="", "", IF(IFERROR(INDEX(Ingredients!H$11:H$310, MATCH($C103, Ingredients!$B$11:$B$310, 0)), "")="", "", IFERROR(INDEX(Ingredients!H$11:H$310, MATCH($C103, Ingredients!$B$11:$B$310, 0)), "")))</f>
        <v/>
      </c>
      <c r="AN103" s="83" t="str">
        <f t="shared" si="20"/>
        <v/>
      </c>
      <c r="AP103" s="114" t="str">
        <f t="shared" si="30"/>
        <v/>
      </c>
      <c r="AR103" s="117" t="str">
        <f>IF($C103="", "", IF(IFERROR(INDEX(Ingredients!$AI$11:$AI$310, MATCH($C103, Ingredients!$B$11:$B$310, 0)), "")="", "", IFERROR(INDEX(Ingredients!$AI$11:$AI$310, MATCH($C103, Ingredients!$B$11:$B$310, 0)), "")))</f>
        <v/>
      </c>
      <c r="AT103" s="120" t="str">
        <f t="shared" si="31"/>
        <v/>
      </c>
      <c r="AV103" s="90" t="str">
        <f t="shared" si="21"/>
        <v/>
      </c>
      <c r="AX103" s="90" t="str">
        <f>IF($AV103="", "", COUNTIF($AV$11:$AV$5010, "&lt;"&amp;$AV103)+1+COUNTIF($AV$11:$AV103, $AV103)-1)</f>
        <v/>
      </c>
      <c r="AZ103" s="111" t="str">
        <f>IF($B103="", "", SUMIF('Shopping List'!$AV$11:$AV$25, $B103, 'Shopping List'!$BN$11:$BN$25))</f>
        <v/>
      </c>
      <c r="BB103" s="117" t="str">
        <f t="shared" si="32"/>
        <v/>
      </c>
    </row>
    <row r="104" spans="1:54" x14ac:dyDescent="0.25">
      <c r="A104" s="4"/>
      <c r="B104" s="37"/>
      <c r="C104" s="124"/>
      <c r="D104" s="39"/>
      <c r="E104" s="125"/>
      <c r="F104" s="48"/>
      <c r="G104" s="4"/>
      <c r="H104" s="4"/>
      <c r="I104" s="95" t="str">
        <f>IF($C104="", "", IF(IFERROR(INDEX(Ingredients!$C$11:$C$310, MATCH($C104, Ingredients!$B$11:$B$310, 0)), "")="", "", IFERROR(INDEX(Ingredients!$C$11:$C$310, MATCH($C104, Ingredients!$B$11:$B$310, 0)), "")))</f>
        <v/>
      </c>
      <c r="J104" s="73" t="str">
        <f>IF($B104="", "", IF(IFERROR(INDEX(Meals!$C$11:$C$260, MATCH($B104, Meals!$B$11:$B$260, 0)), "")="", "", IFERROR(INDEX(Meals!$C$11:$C$260, MATCH($B104, Meals!$B$11:$B$260, 0)), "")))</f>
        <v/>
      </c>
      <c r="K104" s="4"/>
      <c r="L104" s="72" t="str">
        <f t="shared" si="22"/>
        <v/>
      </c>
      <c r="M104" s="73" t="str">
        <f t="shared" si="23"/>
        <v/>
      </c>
      <c r="N104" s="4"/>
      <c r="O104" s="78" t="str">
        <f t="shared" si="24"/>
        <v/>
      </c>
      <c r="P104" s="79" t="str">
        <f t="shared" si="25"/>
        <v/>
      </c>
      <c r="Q104" s="4"/>
      <c r="R104" s="90" t="str">
        <f t="shared" si="26"/>
        <v/>
      </c>
      <c r="S104" s="4"/>
      <c r="V104" s="99" t="str">
        <f>IF(Meals!$B104="", "", Meals!$B104)</f>
        <v/>
      </c>
      <c r="W104" s="99" t="str">
        <f>IF(Ingredients!$B104="", "", Ingredients!$B104)</f>
        <v/>
      </c>
      <c r="Y104" s="18" t="str">
        <f t="shared" si="27"/>
        <v/>
      </c>
      <c r="AA104" s="18" t="str">
        <f t="shared" si="18"/>
        <v/>
      </c>
      <c r="AB104" s="18" t="str">
        <f t="shared" si="19"/>
        <v/>
      </c>
      <c r="AC104" s="18" t="str">
        <f t="shared" si="28"/>
        <v/>
      </c>
      <c r="AD104" s="18" t="str">
        <f t="shared" si="28"/>
        <v/>
      </c>
      <c r="AE104" s="18" t="str">
        <f t="shared" si="29"/>
        <v/>
      </c>
      <c r="AG104" s="95" t="str">
        <f>IF($C104="", "", IF(IFERROR(INDEX(Ingredients!C$11:C$310, MATCH($C104, Ingredients!$B$11:$B$310, 0)), "")="", "", IFERROR(INDEX(Ingredients!C$11:C$310, MATCH($C104, Ingredients!$B$11:$B$310, 0)), "")))</f>
        <v/>
      </c>
      <c r="AH104" s="105" t="str">
        <f>IF($C104="", "", IF(IFERROR(INDEX(Ingredients!D$11:D$310, MATCH($C104, Ingredients!$B$11:$B$310, 0)), "")="", "", IFERROR(INDEX(Ingredients!D$11:D$310, MATCH($C104, Ingredients!$B$11:$B$310, 0)), "")))</f>
        <v/>
      </c>
      <c r="AI104" s="106" t="str">
        <f>IF($C104="", "", IF(IFERROR(INDEX(Ingredients!E$11:E$310, MATCH($C104, Ingredients!$B$11:$B$310, 0)), "")="", "", IFERROR(INDEX(Ingredients!E$11:E$310, MATCH($C104, Ingredients!$B$11:$B$310, 0)), "")))</f>
        <v/>
      </c>
      <c r="AJ104" s="108" t="str">
        <f>IF($C104="", "", IF(IFERROR(INDEX(Ingredients!F$11:F$310, MATCH($C104, Ingredients!$B$11:$B$310, 0)), "")="", "", IFERROR(INDEX(Ingredients!F$11:F$310, MATCH($C104, Ingredients!$B$11:$B$310, 0)), "")))</f>
        <v/>
      </c>
      <c r="AK104" s="106" t="str">
        <f>IF($C104="", "", IF(IFERROR(INDEX(Ingredients!G$11:G$310, MATCH($C104, Ingredients!$B$11:$B$310, 0)), "")="", "", IFERROR(INDEX(Ingredients!G$11:G$310, MATCH($C104, Ingredients!$B$11:$B$310, 0)), "")))</f>
        <v/>
      </c>
      <c r="AL104" s="79" t="str">
        <f>IF($C104="", "", IF(IFERROR(INDEX(Ingredients!H$11:H$310, MATCH($C104, Ingredients!$B$11:$B$310, 0)), "")="", "", IFERROR(INDEX(Ingredients!H$11:H$310, MATCH($C104, Ingredients!$B$11:$B$310, 0)), "")))</f>
        <v/>
      </c>
      <c r="AN104" s="83" t="str">
        <f t="shared" si="20"/>
        <v/>
      </c>
      <c r="AP104" s="114" t="str">
        <f t="shared" si="30"/>
        <v/>
      </c>
      <c r="AR104" s="117" t="str">
        <f>IF($C104="", "", IF(IFERROR(INDEX(Ingredients!$AI$11:$AI$310, MATCH($C104, Ingredients!$B$11:$B$310, 0)), "")="", "", IFERROR(INDEX(Ingredients!$AI$11:$AI$310, MATCH($C104, Ingredients!$B$11:$B$310, 0)), "")))</f>
        <v/>
      </c>
      <c r="AT104" s="120" t="str">
        <f t="shared" si="31"/>
        <v/>
      </c>
      <c r="AV104" s="90" t="str">
        <f t="shared" si="21"/>
        <v/>
      </c>
      <c r="AX104" s="90" t="str">
        <f>IF($AV104="", "", COUNTIF($AV$11:$AV$5010, "&lt;"&amp;$AV104)+1+COUNTIF($AV$11:$AV104, $AV104)-1)</f>
        <v/>
      </c>
      <c r="AZ104" s="111" t="str">
        <f>IF($B104="", "", SUMIF('Shopping List'!$AV$11:$AV$25, $B104, 'Shopping List'!$BN$11:$BN$25))</f>
        <v/>
      </c>
      <c r="BB104" s="117" t="str">
        <f t="shared" si="32"/>
        <v/>
      </c>
    </row>
    <row r="105" spans="1:54" x14ac:dyDescent="0.25">
      <c r="A105" s="4"/>
      <c r="B105" s="37"/>
      <c r="C105" s="124"/>
      <c r="D105" s="39"/>
      <c r="E105" s="125"/>
      <c r="F105" s="48"/>
      <c r="G105" s="4"/>
      <c r="H105" s="4"/>
      <c r="I105" s="95" t="str">
        <f>IF($C105="", "", IF(IFERROR(INDEX(Ingredients!$C$11:$C$310, MATCH($C105, Ingredients!$B$11:$B$310, 0)), "")="", "", IFERROR(INDEX(Ingredients!$C$11:$C$310, MATCH($C105, Ingredients!$B$11:$B$310, 0)), "")))</f>
        <v/>
      </c>
      <c r="J105" s="73" t="str">
        <f>IF($B105="", "", IF(IFERROR(INDEX(Meals!$C$11:$C$260, MATCH($B105, Meals!$B$11:$B$260, 0)), "")="", "", IFERROR(INDEX(Meals!$C$11:$C$260, MATCH($B105, Meals!$B$11:$B$260, 0)), "")))</f>
        <v/>
      </c>
      <c r="K105" s="4"/>
      <c r="L105" s="72" t="str">
        <f t="shared" si="22"/>
        <v/>
      </c>
      <c r="M105" s="73" t="str">
        <f t="shared" si="23"/>
        <v/>
      </c>
      <c r="N105" s="4"/>
      <c r="O105" s="78" t="str">
        <f t="shared" si="24"/>
        <v/>
      </c>
      <c r="P105" s="79" t="str">
        <f t="shared" si="25"/>
        <v/>
      </c>
      <c r="Q105" s="4"/>
      <c r="R105" s="90" t="str">
        <f t="shared" si="26"/>
        <v/>
      </c>
      <c r="S105" s="4"/>
      <c r="V105" s="99" t="str">
        <f>IF(Meals!$B105="", "", Meals!$B105)</f>
        <v/>
      </c>
      <c r="W105" s="99" t="str">
        <f>IF(Ingredients!$B105="", "", Ingredients!$B105)</f>
        <v/>
      </c>
      <c r="Y105" s="18" t="str">
        <f t="shared" si="27"/>
        <v/>
      </c>
      <c r="AA105" s="18" t="str">
        <f t="shared" si="18"/>
        <v/>
      </c>
      <c r="AB105" s="18" t="str">
        <f t="shared" si="19"/>
        <v/>
      </c>
      <c r="AC105" s="18" t="str">
        <f t="shared" si="28"/>
        <v/>
      </c>
      <c r="AD105" s="18" t="str">
        <f t="shared" si="28"/>
        <v/>
      </c>
      <c r="AE105" s="18" t="str">
        <f t="shared" si="29"/>
        <v/>
      </c>
      <c r="AG105" s="95" t="str">
        <f>IF($C105="", "", IF(IFERROR(INDEX(Ingredients!C$11:C$310, MATCH($C105, Ingredients!$B$11:$B$310, 0)), "")="", "", IFERROR(INDEX(Ingredients!C$11:C$310, MATCH($C105, Ingredients!$B$11:$B$310, 0)), "")))</f>
        <v/>
      </c>
      <c r="AH105" s="105" t="str">
        <f>IF($C105="", "", IF(IFERROR(INDEX(Ingredients!D$11:D$310, MATCH($C105, Ingredients!$B$11:$B$310, 0)), "")="", "", IFERROR(INDEX(Ingredients!D$11:D$310, MATCH($C105, Ingredients!$B$11:$B$310, 0)), "")))</f>
        <v/>
      </c>
      <c r="AI105" s="106" t="str">
        <f>IF($C105="", "", IF(IFERROR(INDEX(Ingredients!E$11:E$310, MATCH($C105, Ingredients!$B$11:$B$310, 0)), "")="", "", IFERROR(INDEX(Ingredients!E$11:E$310, MATCH($C105, Ingredients!$B$11:$B$310, 0)), "")))</f>
        <v/>
      </c>
      <c r="AJ105" s="108" t="str">
        <f>IF($C105="", "", IF(IFERROR(INDEX(Ingredients!F$11:F$310, MATCH($C105, Ingredients!$B$11:$B$310, 0)), "")="", "", IFERROR(INDEX(Ingredients!F$11:F$310, MATCH($C105, Ingredients!$B$11:$B$310, 0)), "")))</f>
        <v/>
      </c>
      <c r="AK105" s="106" t="str">
        <f>IF($C105="", "", IF(IFERROR(INDEX(Ingredients!G$11:G$310, MATCH($C105, Ingredients!$B$11:$B$310, 0)), "")="", "", IFERROR(INDEX(Ingredients!G$11:G$310, MATCH($C105, Ingredients!$B$11:$B$310, 0)), "")))</f>
        <v/>
      </c>
      <c r="AL105" s="79" t="str">
        <f>IF($C105="", "", IF(IFERROR(INDEX(Ingredients!H$11:H$310, MATCH($C105, Ingredients!$B$11:$B$310, 0)), "")="", "", IFERROR(INDEX(Ingredients!H$11:H$310, MATCH($C105, Ingredients!$B$11:$B$310, 0)), "")))</f>
        <v/>
      </c>
      <c r="AN105" s="83" t="str">
        <f t="shared" si="20"/>
        <v/>
      </c>
      <c r="AP105" s="114" t="str">
        <f t="shared" si="30"/>
        <v/>
      </c>
      <c r="AR105" s="117" t="str">
        <f>IF($C105="", "", IF(IFERROR(INDEX(Ingredients!$AI$11:$AI$310, MATCH($C105, Ingredients!$B$11:$B$310, 0)), "")="", "", IFERROR(INDEX(Ingredients!$AI$11:$AI$310, MATCH($C105, Ingredients!$B$11:$B$310, 0)), "")))</f>
        <v/>
      </c>
      <c r="AT105" s="120" t="str">
        <f t="shared" si="31"/>
        <v/>
      </c>
      <c r="AV105" s="90" t="str">
        <f t="shared" si="21"/>
        <v/>
      </c>
      <c r="AX105" s="90" t="str">
        <f>IF($AV105="", "", COUNTIF($AV$11:$AV$5010, "&lt;"&amp;$AV105)+1+COUNTIF($AV$11:$AV105, $AV105)-1)</f>
        <v/>
      </c>
      <c r="AZ105" s="111" t="str">
        <f>IF($B105="", "", SUMIF('Shopping List'!$AV$11:$AV$25, $B105, 'Shopping List'!$BN$11:$BN$25))</f>
        <v/>
      </c>
      <c r="BB105" s="117" t="str">
        <f t="shared" si="32"/>
        <v/>
      </c>
    </row>
    <row r="106" spans="1:54" x14ac:dyDescent="0.25">
      <c r="A106" s="4"/>
      <c r="B106" s="37"/>
      <c r="C106" s="124"/>
      <c r="D106" s="39"/>
      <c r="E106" s="125"/>
      <c r="F106" s="48"/>
      <c r="G106" s="4"/>
      <c r="H106" s="4"/>
      <c r="I106" s="95" t="str">
        <f>IF($C106="", "", IF(IFERROR(INDEX(Ingredients!$C$11:$C$310, MATCH($C106, Ingredients!$B$11:$B$310, 0)), "")="", "", IFERROR(INDEX(Ingredients!$C$11:$C$310, MATCH($C106, Ingredients!$B$11:$B$310, 0)), "")))</f>
        <v/>
      </c>
      <c r="J106" s="73" t="str">
        <f>IF($B106="", "", IF(IFERROR(INDEX(Meals!$C$11:$C$260, MATCH($B106, Meals!$B$11:$B$260, 0)), "")="", "", IFERROR(INDEX(Meals!$C$11:$C$260, MATCH($B106, Meals!$B$11:$B$260, 0)), "")))</f>
        <v/>
      </c>
      <c r="K106" s="4"/>
      <c r="L106" s="72" t="str">
        <f t="shared" si="22"/>
        <v/>
      </c>
      <c r="M106" s="73" t="str">
        <f t="shared" si="23"/>
        <v/>
      </c>
      <c r="N106" s="4"/>
      <c r="O106" s="78" t="str">
        <f t="shared" si="24"/>
        <v/>
      </c>
      <c r="P106" s="79" t="str">
        <f t="shared" si="25"/>
        <v/>
      </c>
      <c r="Q106" s="4"/>
      <c r="R106" s="90" t="str">
        <f t="shared" si="26"/>
        <v/>
      </c>
      <c r="S106" s="4"/>
      <c r="V106" s="99" t="str">
        <f>IF(Meals!$B106="", "", Meals!$B106)</f>
        <v/>
      </c>
      <c r="W106" s="99" t="str">
        <f>IF(Ingredients!$B106="", "", Ingredients!$B106)</f>
        <v/>
      </c>
      <c r="Y106" s="18" t="str">
        <f t="shared" si="27"/>
        <v/>
      </c>
      <c r="AA106" s="18" t="str">
        <f t="shared" si="18"/>
        <v/>
      </c>
      <c r="AB106" s="18" t="str">
        <f t="shared" si="19"/>
        <v/>
      </c>
      <c r="AC106" s="18" t="str">
        <f t="shared" si="28"/>
        <v/>
      </c>
      <c r="AD106" s="18" t="str">
        <f t="shared" si="28"/>
        <v/>
      </c>
      <c r="AE106" s="18" t="str">
        <f t="shared" si="29"/>
        <v/>
      </c>
      <c r="AG106" s="95" t="str">
        <f>IF($C106="", "", IF(IFERROR(INDEX(Ingredients!C$11:C$310, MATCH($C106, Ingredients!$B$11:$B$310, 0)), "")="", "", IFERROR(INDEX(Ingredients!C$11:C$310, MATCH($C106, Ingredients!$B$11:$B$310, 0)), "")))</f>
        <v/>
      </c>
      <c r="AH106" s="105" t="str">
        <f>IF($C106="", "", IF(IFERROR(INDEX(Ingredients!D$11:D$310, MATCH($C106, Ingredients!$B$11:$B$310, 0)), "")="", "", IFERROR(INDEX(Ingredients!D$11:D$310, MATCH($C106, Ingredients!$B$11:$B$310, 0)), "")))</f>
        <v/>
      </c>
      <c r="AI106" s="106" t="str">
        <f>IF($C106="", "", IF(IFERROR(INDEX(Ingredients!E$11:E$310, MATCH($C106, Ingredients!$B$11:$B$310, 0)), "")="", "", IFERROR(INDEX(Ingredients!E$11:E$310, MATCH($C106, Ingredients!$B$11:$B$310, 0)), "")))</f>
        <v/>
      </c>
      <c r="AJ106" s="108" t="str">
        <f>IF($C106="", "", IF(IFERROR(INDEX(Ingredients!F$11:F$310, MATCH($C106, Ingredients!$B$11:$B$310, 0)), "")="", "", IFERROR(INDEX(Ingredients!F$11:F$310, MATCH($C106, Ingredients!$B$11:$B$310, 0)), "")))</f>
        <v/>
      </c>
      <c r="AK106" s="106" t="str">
        <f>IF($C106="", "", IF(IFERROR(INDEX(Ingredients!G$11:G$310, MATCH($C106, Ingredients!$B$11:$B$310, 0)), "")="", "", IFERROR(INDEX(Ingredients!G$11:G$310, MATCH($C106, Ingredients!$B$11:$B$310, 0)), "")))</f>
        <v/>
      </c>
      <c r="AL106" s="79" t="str">
        <f>IF($C106="", "", IF(IFERROR(INDEX(Ingredients!H$11:H$310, MATCH($C106, Ingredients!$B$11:$B$310, 0)), "")="", "", IFERROR(INDEX(Ingredients!H$11:H$310, MATCH($C106, Ingredients!$B$11:$B$310, 0)), "")))</f>
        <v/>
      </c>
      <c r="AN106" s="83" t="str">
        <f t="shared" si="20"/>
        <v/>
      </c>
      <c r="AP106" s="114" t="str">
        <f t="shared" si="30"/>
        <v/>
      </c>
      <c r="AR106" s="117" t="str">
        <f>IF($C106="", "", IF(IFERROR(INDEX(Ingredients!$AI$11:$AI$310, MATCH($C106, Ingredients!$B$11:$B$310, 0)), "")="", "", IFERROR(INDEX(Ingredients!$AI$11:$AI$310, MATCH($C106, Ingredients!$B$11:$B$310, 0)), "")))</f>
        <v/>
      </c>
      <c r="AT106" s="120" t="str">
        <f t="shared" si="31"/>
        <v/>
      </c>
      <c r="AV106" s="90" t="str">
        <f t="shared" si="21"/>
        <v/>
      </c>
      <c r="AX106" s="90" t="str">
        <f>IF($AV106="", "", COUNTIF($AV$11:$AV$5010, "&lt;"&amp;$AV106)+1+COUNTIF($AV$11:$AV106, $AV106)-1)</f>
        <v/>
      </c>
      <c r="AZ106" s="111" t="str">
        <f>IF($B106="", "", SUMIF('Shopping List'!$AV$11:$AV$25, $B106, 'Shopping List'!$BN$11:$BN$25))</f>
        <v/>
      </c>
      <c r="BB106" s="117" t="str">
        <f t="shared" si="32"/>
        <v/>
      </c>
    </row>
    <row r="107" spans="1:54" x14ac:dyDescent="0.25">
      <c r="A107" s="4"/>
      <c r="B107" s="37"/>
      <c r="C107" s="124"/>
      <c r="D107" s="39"/>
      <c r="E107" s="125"/>
      <c r="F107" s="48"/>
      <c r="G107" s="4"/>
      <c r="H107" s="4"/>
      <c r="I107" s="95" t="str">
        <f>IF($C107="", "", IF(IFERROR(INDEX(Ingredients!$C$11:$C$310, MATCH($C107, Ingredients!$B$11:$B$310, 0)), "")="", "", IFERROR(INDEX(Ingredients!$C$11:$C$310, MATCH($C107, Ingredients!$B$11:$B$310, 0)), "")))</f>
        <v/>
      </c>
      <c r="J107" s="73" t="str">
        <f>IF($B107="", "", IF(IFERROR(INDEX(Meals!$C$11:$C$260, MATCH($B107, Meals!$B$11:$B$260, 0)), "")="", "", IFERROR(INDEX(Meals!$C$11:$C$260, MATCH($B107, Meals!$B$11:$B$260, 0)), "")))</f>
        <v/>
      </c>
      <c r="K107" s="4"/>
      <c r="L107" s="72" t="str">
        <f t="shared" si="22"/>
        <v/>
      </c>
      <c r="M107" s="73" t="str">
        <f t="shared" si="23"/>
        <v/>
      </c>
      <c r="N107" s="4"/>
      <c r="O107" s="78" t="str">
        <f t="shared" si="24"/>
        <v/>
      </c>
      <c r="P107" s="79" t="str">
        <f t="shared" si="25"/>
        <v/>
      </c>
      <c r="Q107" s="4"/>
      <c r="R107" s="90" t="str">
        <f t="shared" si="26"/>
        <v/>
      </c>
      <c r="S107" s="4"/>
      <c r="V107" s="99" t="str">
        <f>IF(Meals!$B107="", "", Meals!$B107)</f>
        <v/>
      </c>
      <c r="W107" s="99" t="str">
        <f>IF(Ingredients!$B107="", "", Ingredients!$B107)</f>
        <v/>
      </c>
      <c r="Y107" s="18" t="str">
        <f t="shared" si="27"/>
        <v/>
      </c>
      <c r="AA107" s="18" t="str">
        <f t="shared" si="18"/>
        <v/>
      </c>
      <c r="AB107" s="18" t="str">
        <f t="shared" si="19"/>
        <v/>
      </c>
      <c r="AC107" s="18" t="str">
        <f t="shared" si="28"/>
        <v/>
      </c>
      <c r="AD107" s="18" t="str">
        <f t="shared" si="28"/>
        <v/>
      </c>
      <c r="AE107" s="18" t="str">
        <f t="shared" si="29"/>
        <v/>
      </c>
      <c r="AG107" s="95" t="str">
        <f>IF($C107="", "", IF(IFERROR(INDEX(Ingredients!C$11:C$310, MATCH($C107, Ingredients!$B$11:$B$310, 0)), "")="", "", IFERROR(INDEX(Ingredients!C$11:C$310, MATCH($C107, Ingredients!$B$11:$B$310, 0)), "")))</f>
        <v/>
      </c>
      <c r="AH107" s="105" t="str">
        <f>IF($C107="", "", IF(IFERROR(INDEX(Ingredients!D$11:D$310, MATCH($C107, Ingredients!$B$11:$B$310, 0)), "")="", "", IFERROR(INDEX(Ingredients!D$11:D$310, MATCH($C107, Ingredients!$B$11:$B$310, 0)), "")))</f>
        <v/>
      </c>
      <c r="AI107" s="106" t="str">
        <f>IF($C107="", "", IF(IFERROR(INDEX(Ingredients!E$11:E$310, MATCH($C107, Ingredients!$B$11:$B$310, 0)), "")="", "", IFERROR(INDEX(Ingredients!E$11:E$310, MATCH($C107, Ingredients!$B$11:$B$310, 0)), "")))</f>
        <v/>
      </c>
      <c r="AJ107" s="108" t="str">
        <f>IF($C107="", "", IF(IFERROR(INDEX(Ingredients!F$11:F$310, MATCH($C107, Ingredients!$B$11:$B$310, 0)), "")="", "", IFERROR(INDEX(Ingredients!F$11:F$310, MATCH($C107, Ingredients!$B$11:$B$310, 0)), "")))</f>
        <v/>
      </c>
      <c r="AK107" s="106" t="str">
        <f>IF($C107="", "", IF(IFERROR(INDEX(Ingredients!G$11:G$310, MATCH($C107, Ingredients!$B$11:$B$310, 0)), "")="", "", IFERROR(INDEX(Ingredients!G$11:G$310, MATCH($C107, Ingredients!$B$11:$B$310, 0)), "")))</f>
        <v/>
      </c>
      <c r="AL107" s="79" t="str">
        <f>IF($C107="", "", IF(IFERROR(INDEX(Ingredients!H$11:H$310, MATCH($C107, Ingredients!$B$11:$B$310, 0)), "")="", "", IFERROR(INDEX(Ingredients!H$11:H$310, MATCH($C107, Ingredients!$B$11:$B$310, 0)), "")))</f>
        <v/>
      </c>
      <c r="AN107" s="83" t="str">
        <f t="shared" si="20"/>
        <v/>
      </c>
      <c r="AP107" s="114" t="str">
        <f t="shared" si="30"/>
        <v/>
      </c>
      <c r="AR107" s="117" t="str">
        <f>IF($C107="", "", IF(IFERROR(INDEX(Ingredients!$AI$11:$AI$310, MATCH($C107, Ingredients!$B$11:$B$310, 0)), "")="", "", IFERROR(INDEX(Ingredients!$AI$11:$AI$310, MATCH($C107, Ingredients!$B$11:$B$310, 0)), "")))</f>
        <v/>
      </c>
      <c r="AT107" s="120" t="str">
        <f t="shared" si="31"/>
        <v/>
      </c>
      <c r="AV107" s="90" t="str">
        <f t="shared" si="21"/>
        <v/>
      </c>
      <c r="AX107" s="90" t="str">
        <f>IF($AV107="", "", COUNTIF($AV$11:$AV$5010, "&lt;"&amp;$AV107)+1+COUNTIF($AV$11:$AV107, $AV107)-1)</f>
        <v/>
      </c>
      <c r="AZ107" s="111" t="str">
        <f>IF($B107="", "", SUMIF('Shopping List'!$AV$11:$AV$25, $B107, 'Shopping List'!$BN$11:$BN$25))</f>
        <v/>
      </c>
      <c r="BB107" s="117" t="str">
        <f t="shared" si="32"/>
        <v/>
      </c>
    </row>
    <row r="108" spans="1:54" x14ac:dyDescent="0.25">
      <c r="A108" s="4"/>
      <c r="B108" s="37"/>
      <c r="C108" s="124"/>
      <c r="D108" s="39"/>
      <c r="E108" s="125"/>
      <c r="F108" s="48"/>
      <c r="G108" s="4"/>
      <c r="H108" s="4"/>
      <c r="I108" s="95" t="str">
        <f>IF($C108="", "", IF(IFERROR(INDEX(Ingredients!$C$11:$C$310, MATCH($C108, Ingredients!$B$11:$B$310, 0)), "")="", "", IFERROR(INDEX(Ingredients!$C$11:$C$310, MATCH($C108, Ingredients!$B$11:$B$310, 0)), "")))</f>
        <v/>
      </c>
      <c r="J108" s="73" t="str">
        <f>IF($B108="", "", IF(IFERROR(INDEX(Meals!$C$11:$C$260, MATCH($B108, Meals!$B$11:$B$260, 0)), "")="", "", IFERROR(INDEX(Meals!$C$11:$C$260, MATCH($B108, Meals!$B$11:$B$260, 0)), "")))</f>
        <v/>
      </c>
      <c r="K108" s="4"/>
      <c r="L108" s="72" t="str">
        <f t="shared" si="22"/>
        <v/>
      </c>
      <c r="M108" s="73" t="str">
        <f t="shared" si="23"/>
        <v/>
      </c>
      <c r="N108" s="4"/>
      <c r="O108" s="78" t="str">
        <f t="shared" si="24"/>
        <v/>
      </c>
      <c r="P108" s="79" t="str">
        <f t="shared" si="25"/>
        <v/>
      </c>
      <c r="Q108" s="4"/>
      <c r="R108" s="90" t="str">
        <f t="shared" si="26"/>
        <v/>
      </c>
      <c r="S108" s="4"/>
      <c r="V108" s="99" t="str">
        <f>IF(Meals!$B108="", "", Meals!$B108)</f>
        <v/>
      </c>
      <c r="W108" s="99" t="str">
        <f>IF(Ingredients!$B108="", "", Ingredients!$B108)</f>
        <v/>
      </c>
      <c r="Y108" s="18" t="str">
        <f t="shared" si="27"/>
        <v/>
      </c>
      <c r="AA108" s="18" t="str">
        <f t="shared" si="18"/>
        <v/>
      </c>
      <c r="AB108" s="18" t="str">
        <f t="shared" si="19"/>
        <v/>
      </c>
      <c r="AC108" s="18" t="str">
        <f t="shared" si="28"/>
        <v/>
      </c>
      <c r="AD108" s="18" t="str">
        <f t="shared" si="28"/>
        <v/>
      </c>
      <c r="AE108" s="18" t="str">
        <f t="shared" si="29"/>
        <v/>
      </c>
      <c r="AG108" s="95" t="str">
        <f>IF($C108="", "", IF(IFERROR(INDEX(Ingredients!C$11:C$310, MATCH($C108, Ingredients!$B$11:$B$310, 0)), "")="", "", IFERROR(INDEX(Ingredients!C$11:C$310, MATCH($C108, Ingredients!$B$11:$B$310, 0)), "")))</f>
        <v/>
      </c>
      <c r="AH108" s="105" t="str">
        <f>IF($C108="", "", IF(IFERROR(INDEX(Ingredients!D$11:D$310, MATCH($C108, Ingredients!$B$11:$B$310, 0)), "")="", "", IFERROR(INDEX(Ingredients!D$11:D$310, MATCH($C108, Ingredients!$B$11:$B$310, 0)), "")))</f>
        <v/>
      </c>
      <c r="AI108" s="106" t="str">
        <f>IF($C108="", "", IF(IFERROR(INDEX(Ingredients!E$11:E$310, MATCH($C108, Ingredients!$B$11:$B$310, 0)), "")="", "", IFERROR(INDEX(Ingredients!E$11:E$310, MATCH($C108, Ingredients!$B$11:$B$310, 0)), "")))</f>
        <v/>
      </c>
      <c r="AJ108" s="108" t="str">
        <f>IF($C108="", "", IF(IFERROR(INDEX(Ingredients!F$11:F$310, MATCH($C108, Ingredients!$B$11:$B$310, 0)), "")="", "", IFERROR(INDEX(Ingredients!F$11:F$310, MATCH($C108, Ingredients!$B$11:$B$310, 0)), "")))</f>
        <v/>
      </c>
      <c r="AK108" s="106" t="str">
        <f>IF($C108="", "", IF(IFERROR(INDEX(Ingredients!G$11:G$310, MATCH($C108, Ingredients!$B$11:$B$310, 0)), "")="", "", IFERROR(INDEX(Ingredients!G$11:G$310, MATCH($C108, Ingredients!$B$11:$B$310, 0)), "")))</f>
        <v/>
      </c>
      <c r="AL108" s="79" t="str">
        <f>IF($C108="", "", IF(IFERROR(INDEX(Ingredients!H$11:H$310, MATCH($C108, Ingredients!$B$11:$B$310, 0)), "")="", "", IFERROR(INDEX(Ingredients!H$11:H$310, MATCH($C108, Ingredients!$B$11:$B$310, 0)), "")))</f>
        <v/>
      </c>
      <c r="AN108" s="83" t="str">
        <f t="shared" si="20"/>
        <v/>
      </c>
      <c r="AP108" s="114" t="str">
        <f t="shared" si="30"/>
        <v/>
      </c>
      <c r="AR108" s="117" t="str">
        <f>IF($C108="", "", IF(IFERROR(INDEX(Ingredients!$AI$11:$AI$310, MATCH($C108, Ingredients!$B$11:$B$310, 0)), "")="", "", IFERROR(INDEX(Ingredients!$AI$11:$AI$310, MATCH($C108, Ingredients!$B$11:$B$310, 0)), "")))</f>
        <v/>
      </c>
      <c r="AT108" s="120" t="str">
        <f t="shared" si="31"/>
        <v/>
      </c>
      <c r="AV108" s="90" t="str">
        <f t="shared" si="21"/>
        <v/>
      </c>
      <c r="AX108" s="90" t="str">
        <f>IF($AV108="", "", COUNTIF($AV$11:$AV$5010, "&lt;"&amp;$AV108)+1+COUNTIF($AV$11:$AV108, $AV108)-1)</f>
        <v/>
      </c>
      <c r="AZ108" s="111" t="str">
        <f>IF($B108="", "", SUMIF('Shopping List'!$AV$11:$AV$25, $B108, 'Shopping List'!$BN$11:$BN$25))</f>
        <v/>
      </c>
      <c r="BB108" s="117" t="str">
        <f t="shared" si="32"/>
        <v/>
      </c>
    </row>
    <row r="109" spans="1:54" x14ac:dyDescent="0.25">
      <c r="A109" s="4"/>
      <c r="B109" s="37"/>
      <c r="C109" s="124"/>
      <c r="D109" s="39"/>
      <c r="E109" s="125"/>
      <c r="F109" s="48"/>
      <c r="G109" s="4"/>
      <c r="H109" s="4"/>
      <c r="I109" s="95" t="str">
        <f>IF($C109="", "", IF(IFERROR(INDEX(Ingredients!$C$11:$C$310, MATCH($C109, Ingredients!$B$11:$B$310, 0)), "")="", "", IFERROR(INDEX(Ingredients!$C$11:$C$310, MATCH($C109, Ingredients!$B$11:$B$310, 0)), "")))</f>
        <v/>
      </c>
      <c r="J109" s="73" t="str">
        <f>IF($B109="", "", IF(IFERROR(INDEX(Meals!$C$11:$C$260, MATCH($B109, Meals!$B$11:$B$260, 0)), "")="", "", IFERROR(INDEX(Meals!$C$11:$C$260, MATCH($B109, Meals!$B$11:$B$260, 0)), "")))</f>
        <v/>
      </c>
      <c r="K109" s="4"/>
      <c r="L109" s="72" t="str">
        <f t="shared" si="22"/>
        <v/>
      </c>
      <c r="M109" s="73" t="str">
        <f t="shared" si="23"/>
        <v/>
      </c>
      <c r="N109" s="4"/>
      <c r="O109" s="78" t="str">
        <f t="shared" si="24"/>
        <v/>
      </c>
      <c r="P109" s="79" t="str">
        <f t="shared" si="25"/>
        <v/>
      </c>
      <c r="Q109" s="4"/>
      <c r="R109" s="90" t="str">
        <f t="shared" si="26"/>
        <v/>
      </c>
      <c r="S109" s="4"/>
      <c r="V109" s="99" t="str">
        <f>IF(Meals!$B109="", "", Meals!$B109)</f>
        <v/>
      </c>
      <c r="W109" s="99" t="str">
        <f>IF(Ingredients!$B109="", "", Ingredients!$B109)</f>
        <v/>
      </c>
      <c r="Y109" s="18" t="str">
        <f t="shared" si="27"/>
        <v/>
      </c>
      <c r="AA109" s="18" t="str">
        <f t="shared" si="18"/>
        <v/>
      </c>
      <c r="AB109" s="18" t="str">
        <f t="shared" si="19"/>
        <v/>
      </c>
      <c r="AC109" s="18" t="str">
        <f t="shared" si="28"/>
        <v/>
      </c>
      <c r="AD109" s="18" t="str">
        <f t="shared" si="28"/>
        <v/>
      </c>
      <c r="AE109" s="18" t="str">
        <f t="shared" si="29"/>
        <v/>
      </c>
      <c r="AG109" s="95" t="str">
        <f>IF($C109="", "", IF(IFERROR(INDEX(Ingredients!C$11:C$310, MATCH($C109, Ingredients!$B$11:$B$310, 0)), "")="", "", IFERROR(INDEX(Ingredients!C$11:C$310, MATCH($C109, Ingredients!$B$11:$B$310, 0)), "")))</f>
        <v/>
      </c>
      <c r="AH109" s="105" t="str">
        <f>IF($C109="", "", IF(IFERROR(INDEX(Ingredients!D$11:D$310, MATCH($C109, Ingredients!$B$11:$B$310, 0)), "")="", "", IFERROR(INDEX(Ingredients!D$11:D$310, MATCH($C109, Ingredients!$B$11:$B$310, 0)), "")))</f>
        <v/>
      </c>
      <c r="AI109" s="106" t="str">
        <f>IF($C109="", "", IF(IFERROR(INDEX(Ingredients!E$11:E$310, MATCH($C109, Ingredients!$B$11:$B$310, 0)), "")="", "", IFERROR(INDEX(Ingredients!E$11:E$310, MATCH($C109, Ingredients!$B$11:$B$310, 0)), "")))</f>
        <v/>
      </c>
      <c r="AJ109" s="108" t="str">
        <f>IF($C109="", "", IF(IFERROR(INDEX(Ingredients!F$11:F$310, MATCH($C109, Ingredients!$B$11:$B$310, 0)), "")="", "", IFERROR(INDEX(Ingredients!F$11:F$310, MATCH($C109, Ingredients!$B$11:$B$310, 0)), "")))</f>
        <v/>
      </c>
      <c r="AK109" s="106" t="str">
        <f>IF($C109="", "", IF(IFERROR(INDEX(Ingredients!G$11:G$310, MATCH($C109, Ingredients!$B$11:$B$310, 0)), "")="", "", IFERROR(INDEX(Ingredients!G$11:G$310, MATCH($C109, Ingredients!$B$11:$B$310, 0)), "")))</f>
        <v/>
      </c>
      <c r="AL109" s="79" t="str">
        <f>IF($C109="", "", IF(IFERROR(INDEX(Ingredients!H$11:H$310, MATCH($C109, Ingredients!$B$11:$B$310, 0)), "")="", "", IFERROR(INDEX(Ingredients!H$11:H$310, MATCH($C109, Ingredients!$B$11:$B$310, 0)), "")))</f>
        <v/>
      </c>
      <c r="AN109" s="83" t="str">
        <f t="shared" si="20"/>
        <v/>
      </c>
      <c r="AP109" s="114" t="str">
        <f t="shared" si="30"/>
        <v/>
      </c>
      <c r="AR109" s="117" t="str">
        <f>IF($C109="", "", IF(IFERROR(INDEX(Ingredients!$AI$11:$AI$310, MATCH($C109, Ingredients!$B$11:$B$310, 0)), "")="", "", IFERROR(INDEX(Ingredients!$AI$11:$AI$310, MATCH($C109, Ingredients!$B$11:$B$310, 0)), "")))</f>
        <v/>
      </c>
      <c r="AT109" s="120" t="str">
        <f t="shared" si="31"/>
        <v/>
      </c>
      <c r="AV109" s="90" t="str">
        <f t="shared" si="21"/>
        <v/>
      </c>
      <c r="AX109" s="90" t="str">
        <f>IF($AV109="", "", COUNTIF($AV$11:$AV$5010, "&lt;"&amp;$AV109)+1+COUNTIF($AV$11:$AV109, $AV109)-1)</f>
        <v/>
      </c>
      <c r="AZ109" s="111" t="str">
        <f>IF($B109="", "", SUMIF('Shopping List'!$AV$11:$AV$25, $B109, 'Shopping List'!$BN$11:$BN$25))</f>
        <v/>
      </c>
      <c r="BB109" s="117" t="str">
        <f t="shared" si="32"/>
        <v/>
      </c>
    </row>
    <row r="110" spans="1:54" x14ac:dyDescent="0.25">
      <c r="A110" s="4"/>
      <c r="B110" s="37"/>
      <c r="C110" s="124"/>
      <c r="D110" s="39"/>
      <c r="E110" s="125"/>
      <c r="F110" s="48"/>
      <c r="G110" s="4"/>
      <c r="H110" s="4"/>
      <c r="I110" s="95" t="str">
        <f>IF($C110="", "", IF(IFERROR(INDEX(Ingredients!$C$11:$C$310, MATCH($C110, Ingredients!$B$11:$B$310, 0)), "")="", "", IFERROR(INDEX(Ingredients!$C$11:$C$310, MATCH($C110, Ingredients!$B$11:$B$310, 0)), "")))</f>
        <v/>
      </c>
      <c r="J110" s="73" t="str">
        <f>IF($B110="", "", IF(IFERROR(INDEX(Meals!$C$11:$C$260, MATCH($B110, Meals!$B$11:$B$260, 0)), "")="", "", IFERROR(INDEX(Meals!$C$11:$C$260, MATCH($B110, Meals!$B$11:$B$260, 0)), "")))</f>
        <v/>
      </c>
      <c r="K110" s="4"/>
      <c r="L110" s="72" t="str">
        <f t="shared" si="22"/>
        <v/>
      </c>
      <c r="M110" s="73" t="str">
        <f t="shared" si="23"/>
        <v/>
      </c>
      <c r="N110" s="4"/>
      <c r="O110" s="78" t="str">
        <f t="shared" si="24"/>
        <v/>
      </c>
      <c r="P110" s="79" t="str">
        <f t="shared" si="25"/>
        <v/>
      </c>
      <c r="Q110" s="4"/>
      <c r="R110" s="90" t="str">
        <f t="shared" si="26"/>
        <v/>
      </c>
      <c r="S110" s="4"/>
      <c r="V110" s="99" t="str">
        <f>IF(Meals!$B110="", "", Meals!$B110)</f>
        <v/>
      </c>
      <c r="W110" s="99" t="str">
        <f>IF(Ingredients!$B110="", "", Ingredients!$B110)</f>
        <v/>
      </c>
      <c r="Y110" s="18" t="str">
        <f t="shared" si="27"/>
        <v/>
      </c>
      <c r="AA110" s="18" t="str">
        <f t="shared" si="18"/>
        <v/>
      </c>
      <c r="AB110" s="18" t="str">
        <f t="shared" si="19"/>
        <v/>
      </c>
      <c r="AC110" s="18" t="str">
        <f t="shared" si="28"/>
        <v/>
      </c>
      <c r="AD110" s="18" t="str">
        <f t="shared" si="28"/>
        <v/>
      </c>
      <c r="AE110" s="18" t="str">
        <f t="shared" si="29"/>
        <v/>
      </c>
      <c r="AG110" s="95" t="str">
        <f>IF($C110="", "", IF(IFERROR(INDEX(Ingredients!C$11:C$310, MATCH($C110, Ingredients!$B$11:$B$310, 0)), "")="", "", IFERROR(INDEX(Ingredients!C$11:C$310, MATCH($C110, Ingredients!$B$11:$B$310, 0)), "")))</f>
        <v/>
      </c>
      <c r="AH110" s="105" t="str">
        <f>IF($C110="", "", IF(IFERROR(INDEX(Ingredients!D$11:D$310, MATCH($C110, Ingredients!$B$11:$B$310, 0)), "")="", "", IFERROR(INDEX(Ingredients!D$11:D$310, MATCH($C110, Ingredients!$B$11:$B$310, 0)), "")))</f>
        <v/>
      </c>
      <c r="AI110" s="106" t="str">
        <f>IF($C110="", "", IF(IFERROR(INDEX(Ingredients!E$11:E$310, MATCH($C110, Ingredients!$B$11:$B$310, 0)), "")="", "", IFERROR(INDEX(Ingredients!E$11:E$310, MATCH($C110, Ingredients!$B$11:$B$310, 0)), "")))</f>
        <v/>
      </c>
      <c r="AJ110" s="108" t="str">
        <f>IF($C110="", "", IF(IFERROR(INDEX(Ingredients!F$11:F$310, MATCH($C110, Ingredients!$B$11:$B$310, 0)), "")="", "", IFERROR(INDEX(Ingredients!F$11:F$310, MATCH($C110, Ingredients!$B$11:$B$310, 0)), "")))</f>
        <v/>
      </c>
      <c r="AK110" s="106" t="str">
        <f>IF($C110="", "", IF(IFERROR(INDEX(Ingredients!G$11:G$310, MATCH($C110, Ingredients!$B$11:$B$310, 0)), "")="", "", IFERROR(INDEX(Ingredients!G$11:G$310, MATCH($C110, Ingredients!$B$11:$B$310, 0)), "")))</f>
        <v/>
      </c>
      <c r="AL110" s="79" t="str">
        <f>IF($C110="", "", IF(IFERROR(INDEX(Ingredients!H$11:H$310, MATCH($C110, Ingredients!$B$11:$B$310, 0)), "")="", "", IFERROR(INDEX(Ingredients!H$11:H$310, MATCH($C110, Ingredients!$B$11:$B$310, 0)), "")))</f>
        <v/>
      </c>
      <c r="AN110" s="83" t="str">
        <f t="shared" si="20"/>
        <v/>
      </c>
      <c r="AP110" s="114" t="str">
        <f t="shared" si="30"/>
        <v/>
      </c>
      <c r="AR110" s="117" t="str">
        <f>IF($C110="", "", IF(IFERROR(INDEX(Ingredients!$AI$11:$AI$310, MATCH($C110, Ingredients!$B$11:$B$310, 0)), "")="", "", IFERROR(INDEX(Ingredients!$AI$11:$AI$310, MATCH($C110, Ingredients!$B$11:$B$310, 0)), "")))</f>
        <v/>
      </c>
      <c r="AT110" s="120" t="str">
        <f t="shared" si="31"/>
        <v/>
      </c>
      <c r="AV110" s="90" t="str">
        <f t="shared" si="21"/>
        <v/>
      </c>
      <c r="AX110" s="90" t="str">
        <f>IF($AV110="", "", COUNTIF($AV$11:$AV$5010, "&lt;"&amp;$AV110)+1+COUNTIF($AV$11:$AV110, $AV110)-1)</f>
        <v/>
      </c>
      <c r="AZ110" s="111" t="str">
        <f>IF($B110="", "", SUMIF('Shopping List'!$AV$11:$AV$25, $B110, 'Shopping List'!$BN$11:$BN$25))</f>
        <v/>
      </c>
      <c r="BB110" s="117" t="str">
        <f t="shared" si="32"/>
        <v/>
      </c>
    </row>
    <row r="111" spans="1:54" x14ac:dyDescent="0.25">
      <c r="A111" s="4"/>
      <c r="B111" s="37"/>
      <c r="C111" s="124"/>
      <c r="D111" s="39"/>
      <c r="E111" s="125"/>
      <c r="F111" s="48"/>
      <c r="G111" s="4"/>
      <c r="H111" s="4"/>
      <c r="I111" s="95" t="str">
        <f>IF($C111="", "", IF(IFERROR(INDEX(Ingredients!$C$11:$C$310, MATCH($C111, Ingredients!$B$11:$B$310, 0)), "")="", "", IFERROR(INDEX(Ingredients!$C$11:$C$310, MATCH($C111, Ingredients!$B$11:$B$310, 0)), "")))</f>
        <v/>
      </c>
      <c r="J111" s="73" t="str">
        <f>IF($B111="", "", IF(IFERROR(INDEX(Meals!$C$11:$C$260, MATCH($B111, Meals!$B$11:$B$260, 0)), "")="", "", IFERROR(INDEX(Meals!$C$11:$C$260, MATCH($B111, Meals!$B$11:$B$260, 0)), "")))</f>
        <v/>
      </c>
      <c r="K111" s="4"/>
      <c r="L111" s="72" t="str">
        <f t="shared" si="22"/>
        <v/>
      </c>
      <c r="M111" s="73" t="str">
        <f t="shared" si="23"/>
        <v/>
      </c>
      <c r="N111" s="4"/>
      <c r="O111" s="78" t="str">
        <f t="shared" si="24"/>
        <v/>
      </c>
      <c r="P111" s="79" t="str">
        <f t="shared" si="25"/>
        <v/>
      </c>
      <c r="Q111" s="4"/>
      <c r="R111" s="90" t="str">
        <f t="shared" si="26"/>
        <v/>
      </c>
      <c r="S111" s="4"/>
      <c r="V111" s="99" t="str">
        <f>IF(Meals!$B111="", "", Meals!$B111)</f>
        <v/>
      </c>
      <c r="W111" s="99" t="str">
        <f>IF(Ingredients!$B111="", "", Ingredients!$B111)</f>
        <v/>
      </c>
      <c r="Y111" s="18" t="str">
        <f t="shared" si="27"/>
        <v/>
      </c>
      <c r="AA111" s="18" t="str">
        <f t="shared" si="18"/>
        <v/>
      </c>
      <c r="AB111" s="18" t="str">
        <f t="shared" si="19"/>
        <v/>
      </c>
      <c r="AC111" s="18" t="str">
        <f t="shared" si="28"/>
        <v/>
      </c>
      <c r="AD111" s="18" t="str">
        <f t="shared" si="28"/>
        <v/>
      </c>
      <c r="AE111" s="18" t="str">
        <f t="shared" si="29"/>
        <v/>
      </c>
      <c r="AG111" s="95" t="str">
        <f>IF($C111="", "", IF(IFERROR(INDEX(Ingredients!C$11:C$310, MATCH($C111, Ingredients!$B$11:$B$310, 0)), "")="", "", IFERROR(INDEX(Ingredients!C$11:C$310, MATCH($C111, Ingredients!$B$11:$B$310, 0)), "")))</f>
        <v/>
      </c>
      <c r="AH111" s="105" t="str">
        <f>IF($C111="", "", IF(IFERROR(INDEX(Ingredients!D$11:D$310, MATCH($C111, Ingredients!$B$11:$B$310, 0)), "")="", "", IFERROR(INDEX(Ingredients!D$11:D$310, MATCH($C111, Ingredients!$B$11:$B$310, 0)), "")))</f>
        <v/>
      </c>
      <c r="AI111" s="106" t="str">
        <f>IF($C111="", "", IF(IFERROR(INDEX(Ingredients!E$11:E$310, MATCH($C111, Ingredients!$B$11:$B$310, 0)), "")="", "", IFERROR(INDEX(Ingredients!E$11:E$310, MATCH($C111, Ingredients!$B$11:$B$310, 0)), "")))</f>
        <v/>
      </c>
      <c r="AJ111" s="108" t="str">
        <f>IF($C111="", "", IF(IFERROR(INDEX(Ingredients!F$11:F$310, MATCH($C111, Ingredients!$B$11:$B$310, 0)), "")="", "", IFERROR(INDEX(Ingredients!F$11:F$310, MATCH($C111, Ingredients!$B$11:$B$310, 0)), "")))</f>
        <v/>
      </c>
      <c r="AK111" s="106" t="str">
        <f>IF($C111="", "", IF(IFERROR(INDEX(Ingredients!G$11:G$310, MATCH($C111, Ingredients!$B$11:$B$310, 0)), "")="", "", IFERROR(INDEX(Ingredients!G$11:G$310, MATCH($C111, Ingredients!$B$11:$B$310, 0)), "")))</f>
        <v/>
      </c>
      <c r="AL111" s="79" t="str">
        <f>IF($C111="", "", IF(IFERROR(INDEX(Ingredients!H$11:H$310, MATCH($C111, Ingredients!$B$11:$B$310, 0)), "")="", "", IFERROR(INDEX(Ingredients!H$11:H$310, MATCH($C111, Ingredients!$B$11:$B$310, 0)), "")))</f>
        <v/>
      </c>
      <c r="AN111" s="83" t="str">
        <f t="shared" si="20"/>
        <v/>
      </c>
      <c r="AP111" s="114" t="str">
        <f t="shared" si="30"/>
        <v/>
      </c>
      <c r="AR111" s="117" t="str">
        <f>IF($C111="", "", IF(IFERROR(INDEX(Ingredients!$AI$11:$AI$310, MATCH($C111, Ingredients!$B$11:$B$310, 0)), "")="", "", IFERROR(INDEX(Ingredients!$AI$11:$AI$310, MATCH($C111, Ingredients!$B$11:$B$310, 0)), "")))</f>
        <v/>
      </c>
      <c r="AT111" s="120" t="str">
        <f t="shared" si="31"/>
        <v/>
      </c>
      <c r="AV111" s="90" t="str">
        <f t="shared" si="21"/>
        <v/>
      </c>
      <c r="AX111" s="90" t="str">
        <f>IF($AV111="", "", COUNTIF($AV$11:$AV$5010, "&lt;"&amp;$AV111)+1+COUNTIF($AV$11:$AV111, $AV111)-1)</f>
        <v/>
      </c>
      <c r="AZ111" s="111" t="str">
        <f>IF($B111="", "", SUMIF('Shopping List'!$AV$11:$AV$25, $B111, 'Shopping List'!$BN$11:$BN$25))</f>
        <v/>
      </c>
      <c r="BB111" s="117" t="str">
        <f t="shared" si="32"/>
        <v/>
      </c>
    </row>
    <row r="112" spans="1:54" x14ac:dyDescent="0.25">
      <c r="A112" s="4"/>
      <c r="B112" s="37"/>
      <c r="C112" s="124"/>
      <c r="D112" s="39"/>
      <c r="E112" s="125"/>
      <c r="F112" s="48"/>
      <c r="G112" s="4"/>
      <c r="H112" s="4"/>
      <c r="I112" s="95" t="str">
        <f>IF($C112="", "", IF(IFERROR(INDEX(Ingredients!$C$11:$C$310, MATCH($C112, Ingredients!$B$11:$B$310, 0)), "")="", "", IFERROR(INDEX(Ingredients!$C$11:$C$310, MATCH($C112, Ingredients!$B$11:$B$310, 0)), "")))</f>
        <v/>
      </c>
      <c r="J112" s="73" t="str">
        <f>IF($B112="", "", IF(IFERROR(INDEX(Meals!$C$11:$C$260, MATCH($B112, Meals!$B$11:$B$260, 0)), "")="", "", IFERROR(INDEX(Meals!$C$11:$C$260, MATCH($B112, Meals!$B$11:$B$260, 0)), "")))</f>
        <v/>
      </c>
      <c r="K112" s="4"/>
      <c r="L112" s="72" t="str">
        <f t="shared" si="22"/>
        <v/>
      </c>
      <c r="M112" s="73" t="str">
        <f t="shared" si="23"/>
        <v/>
      </c>
      <c r="N112" s="4"/>
      <c r="O112" s="78" t="str">
        <f t="shared" si="24"/>
        <v/>
      </c>
      <c r="P112" s="79" t="str">
        <f t="shared" si="25"/>
        <v/>
      </c>
      <c r="Q112" s="4"/>
      <c r="R112" s="90" t="str">
        <f t="shared" si="26"/>
        <v/>
      </c>
      <c r="S112" s="4"/>
      <c r="V112" s="99" t="str">
        <f>IF(Meals!$B112="", "", Meals!$B112)</f>
        <v/>
      </c>
      <c r="W112" s="99" t="str">
        <f>IF(Ingredients!$B112="", "", Ingredients!$B112)</f>
        <v/>
      </c>
      <c r="Y112" s="18" t="str">
        <f t="shared" si="27"/>
        <v/>
      </c>
      <c r="AA112" s="18" t="str">
        <f t="shared" si="18"/>
        <v/>
      </c>
      <c r="AB112" s="18" t="str">
        <f t="shared" si="19"/>
        <v/>
      </c>
      <c r="AC112" s="18" t="str">
        <f t="shared" si="28"/>
        <v/>
      </c>
      <c r="AD112" s="18" t="str">
        <f t="shared" si="28"/>
        <v/>
      </c>
      <c r="AE112" s="18" t="str">
        <f t="shared" si="29"/>
        <v/>
      </c>
      <c r="AG112" s="95" t="str">
        <f>IF($C112="", "", IF(IFERROR(INDEX(Ingredients!C$11:C$310, MATCH($C112, Ingredients!$B$11:$B$310, 0)), "")="", "", IFERROR(INDEX(Ingredients!C$11:C$310, MATCH($C112, Ingredients!$B$11:$B$310, 0)), "")))</f>
        <v/>
      </c>
      <c r="AH112" s="105" t="str">
        <f>IF($C112="", "", IF(IFERROR(INDEX(Ingredients!D$11:D$310, MATCH($C112, Ingredients!$B$11:$B$310, 0)), "")="", "", IFERROR(INDEX(Ingredients!D$11:D$310, MATCH($C112, Ingredients!$B$11:$B$310, 0)), "")))</f>
        <v/>
      </c>
      <c r="AI112" s="106" t="str">
        <f>IF($C112="", "", IF(IFERROR(INDEX(Ingredients!E$11:E$310, MATCH($C112, Ingredients!$B$11:$B$310, 0)), "")="", "", IFERROR(INDEX(Ingredients!E$11:E$310, MATCH($C112, Ingredients!$B$11:$B$310, 0)), "")))</f>
        <v/>
      </c>
      <c r="AJ112" s="108" t="str">
        <f>IF($C112="", "", IF(IFERROR(INDEX(Ingredients!F$11:F$310, MATCH($C112, Ingredients!$B$11:$B$310, 0)), "")="", "", IFERROR(INDEX(Ingredients!F$11:F$310, MATCH($C112, Ingredients!$B$11:$B$310, 0)), "")))</f>
        <v/>
      </c>
      <c r="AK112" s="106" t="str">
        <f>IF($C112="", "", IF(IFERROR(INDEX(Ingredients!G$11:G$310, MATCH($C112, Ingredients!$B$11:$B$310, 0)), "")="", "", IFERROR(INDEX(Ingredients!G$11:G$310, MATCH($C112, Ingredients!$B$11:$B$310, 0)), "")))</f>
        <v/>
      </c>
      <c r="AL112" s="79" t="str">
        <f>IF($C112="", "", IF(IFERROR(INDEX(Ingredients!H$11:H$310, MATCH($C112, Ingredients!$B$11:$B$310, 0)), "")="", "", IFERROR(INDEX(Ingredients!H$11:H$310, MATCH($C112, Ingredients!$B$11:$B$310, 0)), "")))</f>
        <v/>
      </c>
      <c r="AN112" s="83" t="str">
        <f t="shared" si="20"/>
        <v/>
      </c>
      <c r="AP112" s="114" t="str">
        <f t="shared" si="30"/>
        <v/>
      </c>
      <c r="AR112" s="117" t="str">
        <f>IF($C112="", "", IF(IFERROR(INDEX(Ingredients!$AI$11:$AI$310, MATCH($C112, Ingredients!$B$11:$B$310, 0)), "")="", "", IFERROR(INDEX(Ingredients!$AI$11:$AI$310, MATCH($C112, Ingredients!$B$11:$B$310, 0)), "")))</f>
        <v/>
      </c>
      <c r="AT112" s="120" t="str">
        <f t="shared" si="31"/>
        <v/>
      </c>
      <c r="AV112" s="90" t="str">
        <f t="shared" si="21"/>
        <v/>
      </c>
      <c r="AX112" s="90" t="str">
        <f>IF($AV112="", "", COUNTIF($AV$11:$AV$5010, "&lt;"&amp;$AV112)+1+COUNTIF($AV$11:$AV112, $AV112)-1)</f>
        <v/>
      </c>
      <c r="AZ112" s="111" t="str">
        <f>IF($B112="", "", SUMIF('Shopping List'!$AV$11:$AV$25, $B112, 'Shopping List'!$BN$11:$BN$25))</f>
        <v/>
      </c>
      <c r="BB112" s="117" t="str">
        <f t="shared" si="32"/>
        <v/>
      </c>
    </row>
    <row r="113" spans="1:54" x14ac:dyDescent="0.25">
      <c r="A113" s="4"/>
      <c r="B113" s="37"/>
      <c r="C113" s="124"/>
      <c r="D113" s="39"/>
      <c r="E113" s="125"/>
      <c r="F113" s="48"/>
      <c r="G113" s="4"/>
      <c r="H113" s="4"/>
      <c r="I113" s="95" t="str">
        <f>IF($C113="", "", IF(IFERROR(INDEX(Ingredients!$C$11:$C$310, MATCH($C113, Ingredients!$B$11:$B$310, 0)), "")="", "", IFERROR(INDEX(Ingredients!$C$11:$C$310, MATCH($C113, Ingredients!$B$11:$B$310, 0)), "")))</f>
        <v/>
      </c>
      <c r="J113" s="73" t="str">
        <f>IF($B113="", "", IF(IFERROR(INDEX(Meals!$C$11:$C$260, MATCH($B113, Meals!$B$11:$B$260, 0)), "")="", "", IFERROR(INDEX(Meals!$C$11:$C$260, MATCH($B113, Meals!$B$11:$B$260, 0)), "")))</f>
        <v/>
      </c>
      <c r="K113" s="4"/>
      <c r="L113" s="72" t="str">
        <f t="shared" si="22"/>
        <v/>
      </c>
      <c r="M113" s="73" t="str">
        <f t="shared" si="23"/>
        <v/>
      </c>
      <c r="N113" s="4"/>
      <c r="O113" s="78" t="str">
        <f t="shared" si="24"/>
        <v/>
      </c>
      <c r="P113" s="79" t="str">
        <f t="shared" si="25"/>
        <v/>
      </c>
      <c r="Q113" s="4"/>
      <c r="R113" s="90" t="str">
        <f t="shared" si="26"/>
        <v/>
      </c>
      <c r="S113" s="4"/>
      <c r="V113" s="99" t="str">
        <f>IF(Meals!$B113="", "", Meals!$B113)</f>
        <v/>
      </c>
      <c r="W113" s="99" t="str">
        <f>IF(Ingredients!$B113="", "", Ingredients!$B113)</f>
        <v/>
      </c>
      <c r="Y113" s="18" t="str">
        <f t="shared" si="27"/>
        <v/>
      </c>
      <c r="AA113" s="18" t="str">
        <f t="shared" si="18"/>
        <v/>
      </c>
      <c r="AB113" s="18" t="str">
        <f t="shared" si="19"/>
        <v/>
      </c>
      <c r="AC113" s="18" t="str">
        <f t="shared" si="28"/>
        <v/>
      </c>
      <c r="AD113" s="18" t="str">
        <f t="shared" si="28"/>
        <v/>
      </c>
      <c r="AE113" s="18" t="str">
        <f t="shared" si="29"/>
        <v/>
      </c>
      <c r="AG113" s="95" t="str">
        <f>IF($C113="", "", IF(IFERROR(INDEX(Ingredients!C$11:C$310, MATCH($C113, Ingredients!$B$11:$B$310, 0)), "")="", "", IFERROR(INDEX(Ingredients!C$11:C$310, MATCH($C113, Ingredients!$B$11:$B$310, 0)), "")))</f>
        <v/>
      </c>
      <c r="AH113" s="105" t="str">
        <f>IF($C113="", "", IF(IFERROR(INDEX(Ingredients!D$11:D$310, MATCH($C113, Ingredients!$B$11:$B$310, 0)), "")="", "", IFERROR(INDEX(Ingredients!D$11:D$310, MATCH($C113, Ingredients!$B$11:$B$310, 0)), "")))</f>
        <v/>
      </c>
      <c r="AI113" s="106" t="str">
        <f>IF($C113="", "", IF(IFERROR(INDEX(Ingredients!E$11:E$310, MATCH($C113, Ingredients!$B$11:$B$310, 0)), "")="", "", IFERROR(INDEX(Ingredients!E$11:E$310, MATCH($C113, Ingredients!$B$11:$B$310, 0)), "")))</f>
        <v/>
      </c>
      <c r="AJ113" s="108" t="str">
        <f>IF($C113="", "", IF(IFERROR(INDEX(Ingredients!F$11:F$310, MATCH($C113, Ingredients!$B$11:$B$310, 0)), "")="", "", IFERROR(INDEX(Ingredients!F$11:F$310, MATCH($C113, Ingredients!$B$11:$B$310, 0)), "")))</f>
        <v/>
      </c>
      <c r="AK113" s="106" t="str">
        <f>IF($C113="", "", IF(IFERROR(INDEX(Ingredients!G$11:G$310, MATCH($C113, Ingredients!$B$11:$B$310, 0)), "")="", "", IFERROR(INDEX(Ingredients!G$11:G$310, MATCH($C113, Ingredients!$B$11:$B$310, 0)), "")))</f>
        <v/>
      </c>
      <c r="AL113" s="79" t="str">
        <f>IF($C113="", "", IF(IFERROR(INDEX(Ingredients!H$11:H$310, MATCH($C113, Ingredients!$B$11:$B$310, 0)), "")="", "", IFERROR(INDEX(Ingredients!H$11:H$310, MATCH($C113, Ingredients!$B$11:$B$310, 0)), "")))</f>
        <v/>
      </c>
      <c r="AN113" s="83" t="str">
        <f t="shared" si="20"/>
        <v/>
      </c>
      <c r="AP113" s="114" t="str">
        <f t="shared" si="30"/>
        <v/>
      </c>
      <c r="AR113" s="117" t="str">
        <f>IF($C113="", "", IF(IFERROR(INDEX(Ingredients!$AI$11:$AI$310, MATCH($C113, Ingredients!$B$11:$B$310, 0)), "")="", "", IFERROR(INDEX(Ingredients!$AI$11:$AI$310, MATCH($C113, Ingredients!$B$11:$B$310, 0)), "")))</f>
        <v/>
      </c>
      <c r="AT113" s="120" t="str">
        <f t="shared" si="31"/>
        <v/>
      </c>
      <c r="AV113" s="90" t="str">
        <f t="shared" si="21"/>
        <v/>
      </c>
      <c r="AX113" s="90" t="str">
        <f>IF($AV113="", "", COUNTIF($AV$11:$AV$5010, "&lt;"&amp;$AV113)+1+COUNTIF($AV$11:$AV113, $AV113)-1)</f>
        <v/>
      </c>
      <c r="AZ113" s="111" t="str">
        <f>IF($B113="", "", SUMIF('Shopping List'!$AV$11:$AV$25, $B113, 'Shopping List'!$BN$11:$BN$25))</f>
        <v/>
      </c>
      <c r="BB113" s="117" t="str">
        <f t="shared" si="32"/>
        <v/>
      </c>
    </row>
    <row r="114" spans="1:54" x14ac:dyDescent="0.25">
      <c r="A114" s="4"/>
      <c r="B114" s="37"/>
      <c r="C114" s="124"/>
      <c r="D114" s="39"/>
      <c r="E114" s="125"/>
      <c r="F114" s="48"/>
      <c r="G114" s="4"/>
      <c r="H114" s="4"/>
      <c r="I114" s="95" t="str">
        <f>IF($C114="", "", IF(IFERROR(INDEX(Ingredients!$C$11:$C$310, MATCH($C114, Ingredients!$B$11:$B$310, 0)), "")="", "", IFERROR(INDEX(Ingredients!$C$11:$C$310, MATCH($C114, Ingredients!$B$11:$B$310, 0)), "")))</f>
        <v/>
      </c>
      <c r="J114" s="73" t="str">
        <f>IF($B114="", "", IF(IFERROR(INDEX(Meals!$C$11:$C$260, MATCH($B114, Meals!$B$11:$B$260, 0)), "")="", "", IFERROR(INDEX(Meals!$C$11:$C$260, MATCH($B114, Meals!$B$11:$B$260, 0)), "")))</f>
        <v/>
      </c>
      <c r="K114" s="4"/>
      <c r="L114" s="72" t="str">
        <f t="shared" si="22"/>
        <v/>
      </c>
      <c r="M114" s="73" t="str">
        <f t="shared" si="23"/>
        <v/>
      </c>
      <c r="N114" s="4"/>
      <c r="O114" s="78" t="str">
        <f t="shared" si="24"/>
        <v/>
      </c>
      <c r="P114" s="79" t="str">
        <f t="shared" si="25"/>
        <v/>
      </c>
      <c r="Q114" s="4"/>
      <c r="R114" s="90" t="str">
        <f t="shared" si="26"/>
        <v/>
      </c>
      <c r="S114" s="4"/>
      <c r="V114" s="99" t="str">
        <f>IF(Meals!$B114="", "", Meals!$B114)</f>
        <v/>
      </c>
      <c r="W114" s="99" t="str">
        <f>IF(Ingredients!$B114="", "", Ingredients!$B114)</f>
        <v/>
      </c>
      <c r="Y114" s="18" t="str">
        <f t="shared" si="27"/>
        <v/>
      </c>
      <c r="AA114" s="18" t="str">
        <f t="shared" si="18"/>
        <v/>
      </c>
      <c r="AB114" s="18" t="str">
        <f t="shared" si="19"/>
        <v/>
      </c>
      <c r="AC114" s="18" t="str">
        <f t="shared" si="28"/>
        <v/>
      </c>
      <c r="AD114" s="18" t="str">
        <f t="shared" si="28"/>
        <v/>
      </c>
      <c r="AE114" s="18" t="str">
        <f t="shared" si="29"/>
        <v/>
      </c>
      <c r="AG114" s="95" t="str">
        <f>IF($C114="", "", IF(IFERROR(INDEX(Ingredients!C$11:C$310, MATCH($C114, Ingredients!$B$11:$B$310, 0)), "")="", "", IFERROR(INDEX(Ingredients!C$11:C$310, MATCH($C114, Ingredients!$B$11:$B$310, 0)), "")))</f>
        <v/>
      </c>
      <c r="AH114" s="105" t="str">
        <f>IF($C114="", "", IF(IFERROR(INDEX(Ingredients!D$11:D$310, MATCH($C114, Ingredients!$B$11:$B$310, 0)), "")="", "", IFERROR(INDEX(Ingredients!D$11:D$310, MATCH($C114, Ingredients!$B$11:$B$310, 0)), "")))</f>
        <v/>
      </c>
      <c r="AI114" s="106" t="str">
        <f>IF($C114="", "", IF(IFERROR(INDEX(Ingredients!E$11:E$310, MATCH($C114, Ingredients!$B$11:$B$310, 0)), "")="", "", IFERROR(INDEX(Ingredients!E$11:E$310, MATCH($C114, Ingredients!$B$11:$B$310, 0)), "")))</f>
        <v/>
      </c>
      <c r="AJ114" s="108" t="str">
        <f>IF($C114="", "", IF(IFERROR(INDEX(Ingredients!F$11:F$310, MATCH($C114, Ingredients!$B$11:$B$310, 0)), "")="", "", IFERROR(INDEX(Ingredients!F$11:F$310, MATCH($C114, Ingredients!$B$11:$B$310, 0)), "")))</f>
        <v/>
      </c>
      <c r="AK114" s="106" t="str">
        <f>IF($C114="", "", IF(IFERROR(INDEX(Ingredients!G$11:G$310, MATCH($C114, Ingredients!$B$11:$B$310, 0)), "")="", "", IFERROR(INDEX(Ingredients!G$11:G$310, MATCH($C114, Ingredients!$B$11:$B$310, 0)), "")))</f>
        <v/>
      </c>
      <c r="AL114" s="79" t="str">
        <f>IF($C114="", "", IF(IFERROR(INDEX(Ingredients!H$11:H$310, MATCH($C114, Ingredients!$B$11:$B$310, 0)), "")="", "", IFERROR(INDEX(Ingredients!H$11:H$310, MATCH($C114, Ingredients!$B$11:$B$310, 0)), "")))</f>
        <v/>
      </c>
      <c r="AN114" s="83" t="str">
        <f t="shared" si="20"/>
        <v/>
      </c>
      <c r="AP114" s="114" t="str">
        <f t="shared" si="30"/>
        <v/>
      </c>
      <c r="AR114" s="117" t="str">
        <f>IF($C114="", "", IF(IFERROR(INDEX(Ingredients!$AI$11:$AI$310, MATCH($C114, Ingredients!$B$11:$B$310, 0)), "")="", "", IFERROR(INDEX(Ingredients!$AI$11:$AI$310, MATCH($C114, Ingredients!$B$11:$B$310, 0)), "")))</f>
        <v/>
      </c>
      <c r="AT114" s="120" t="str">
        <f t="shared" si="31"/>
        <v/>
      </c>
      <c r="AV114" s="90" t="str">
        <f t="shared" si="21"/>
        <v/>
      </c>
      <c r="AX114" s="90" t="str">
        <f>IF($AV114="", "", COUNTIF($AV$11:$AV$5010, "&lt;"&amp;$AV114)+1+COUNTIF($AV$11:$AV114, $AV114)-1)</f>
        <v/>
      </c>
      <c r="AZ114" s="111" t="str">
        <f>IF($B114="", "", SUMIF('Shopping List'!$AV$11:$AV$25, $B114, 'Shopping List'!$BN$11:$BN$25))</f>
        <v/>
      </c>
      <c r="BB114" s="117" t="str">
        <f t="shared" si="32"/>
        <v/>
      </c>
    </row>
    <row r="115" spans="1:54" x14ac:dyDescent="0.25">
      <c r="A115" s="4"/>
      <c r="B115" s="37"/>
      <c r="C115" s="124"/>
      <c r="D115" s="39"/>
      <c r="E115" s="125"/>
      <c r="F115" s="48"/>
      <c r="G115" s="4"/>
      <c r="H115" s="4"/>
      <c r="I115" s="95" t="str">
        <f>IF($C115="", "", IF(IFERROR(INDEX(Ingredients!$C$11:$C$310, MATCH($C115, Ingredients!$B$11:$B$310, 0)), "")="", "", IFERROR(INDEX(Ingredients!$C$11:$C$310, MATCH($C115, Ingredients!$B$11:$B$310, 0)), "")))</f>
        <v/>
      </c>
      <c r="J115" s="73" t="str">
        <f>IF($B115="", "", IF(IFERROR(INDEX(Meals!$C$11:$C$260, MATCH($B115, Meals!$B$11:$B$260, 0)), "")="", "", IFERROR(INDEX(Meals!$C$11:$C$260, MATCH($B115, Meals!$B$11:$B$260, 0)), "")))</f>
        <v/>
      </c>
      <c r="K115" s="4"/>
      <c r="L115" s="72" t="str">
        <f t="shared" si="22"/>
        <v/>
      </c>
      <c r="M115" s="73" t="str">
        <f t="shared" si="23"/>
        <v/>
      </c>
      <c r="N115" s="4"/>
      <c r="O115" s="78" t="str">
        <f t="shared" si="24"/>
        <v/>
      </c>
      <c r="P115" s="79" t="str">
        <f t="shared" si="25"/>
        <v/>
      </c>
      <c r="Q115" s="4"/>
      <c r="R115" s="90" t="str">
        <f t="shared" si="26"/>
        <v/>
      </c>
      <c r="S115" s="4"/>
      <c r="V115" s="99" t="str">
        <f>IF(Meals!$B115="", "", Meals!$B115)</f>
        <v/>
      </c>
      <c r="W115" s="99" t="str">
        <f>IF(Ingredients!$B115="", "", Ingredients!$B115)</f>
        <v/>
      </c>
      <c r="Y115" s="18" t="str">
        <f t="shared" si="27"/>
        <v/>
      </c>
      <c r="AA115" s="18" t="str">
        <f t="shared" si="18"/>
        <v/>
      </c>
      <c r="AB115" s="18" t="str">
        <f t="shared" si="19"/>
        <v/>
      </c>
      <c r="AC115" s="18" t="str">
        <f t="shared" si="28"/>
        <v/>
      </c>
      <c r="AD115" s="18" t="str">
        <f t="shared" si="28"/>
        <v/>
      </c>
      <c r="AE115" s="18" t="str">
        <f t="shared" si="29"/>
        <v/>
      </c>
      <c r="AG115" s="95" t="str">
        <f>IF($C115="", "", IF(IFERROR(INDEX(Ingredients!C$11:C$310, MATCH($C115, Ingredients!$B$11:$B$310, 0)), "")="", "", IFERROR(INDEX(Ingredients!C$11:C$310, MATCH($C115, Ingredients!$B$11:$B$310, 0)), "")))</f>
        <v/>
      </c>
      <c r="AH115" s="105" t="str">
        <f>IF($C115="", "", IF(IFERROR(INDEX(Ingredients!D$11:D$310, MATCH($C115, Ingredients!$B$11:$B$310, 0)), "")="", "", IFERROR(INDEX(Ingredients!D$11:D$310, MATCH($C115, Ingredients!$B$11:$B$310, 0)), "")))</f>
        <v/>
      </c>
      <c r="AI115" s="106" t="str">
        <f>IF($C115="", "", IF(IFERROR(INDEX(Ingredients!E$11:E$310, MATCH($C115, Ingredients!$B$11:$B$310, 0)), "")="", "", IFERROR(INDEX(Ingredients!E$11:E$310, MATCH($C115, Ingredients!$B$11:$B$310, 0)), "")))</f>
        <v/>
      </c>
      <c r="AJ115" s="108" t="str">
        <f>IF($C115="", "", IF(IFERROR(INDEX(Ingredients!F$11:F$310, MATCH($C115, Ingredients!$B$11:$B$310, 0)), "")="", "", IFERROR(INDEX(Ingredients!F$11:F$310, MATCH($C115, Ingredients!$B$11:$B$310, 0)), "")))</f>
        <v/>
      </c>
      <c r="AK115" s="106" t="str">
        <f>IF($C115="", "", IF(IFERROR(INDEX(Ingredients!G$11:G$310, MATCH($C115, Ingredients!$B$11:$B$310, 0)), "")="", "", IFERROR(INDEX(Ingredients!G$11:G$310, MATCH($C115, Ingredients!$B$11:$B$310, 0)), "")))</f>
        <v/>
      </c>
      <c r="AL115" s="79" t="str">
        <f>IF($C115="", "", IF(IFERROR(INDEX(Ingredients!H$11:H$310, MATCH($C115, Ingredients!$B$11:$B$310, 0)), "")="", "", IFERROR(INDEX(Ingredients!H$11:H$310, MATCH($C115, Ingredients!$B$11:$B$310, 0)), "")))</f>
        <v/>
      </c>
      <c r="AN115" s="83" t="str">
        <f t="shared" si="20"/>
        <v/>
      </c>
      <c r="AP115" s="114" t="str">
        <f t="shared" si="30"/>
        <v/>
      </c>
      <c r="AR115" s="117" t="str">
        <f>IF($C115="", "", IF(IFERROR(INDEX(Ingredients!$AI$11:$AI$310, MATCH($C115, Ingredients!$B$11:$B$310, 0)), "")="", "", IFERROR(INDEX(Ingredients!$AI$11:$AI$310, MATCH($C115, Ingredients!$B$11:$B$310, 0)), "")))</f>
        <v/>
      </c>
      <c r="AT115" s="120" t="str">
        <f t="shared" si="31"/>
        <v/>
      </c>
      <c r="AV115" s="90" t="str">
        <f t="shared" si="21"/>
        <v/>
      </c>
      <c r="AX115" s="90" t="str">
        <f>IF($AV115="", "", COUNTIF($AV$11:$AV$5010, "&lt;"&amp;$AV115)+1+COUNTIF($AV$11:$AV115, $AV115)-1)</f>
        <v/>
      </c>
      <c r="AZ115" s="111" t="str">
        <f>IF($B115="", "", SUMIF('Shopping List'!$AV$11:$AV$25, $B115, 'Shopping List'!$BN$11:$BN$25))</f>
        <v/>
      </c>
      <c r="BB115" s="117" t="str">
        <f t="shared" si="32"/>
        <v/>
      </c>
    </row>
    <row r="116" spans="1:54" x14ac:dyDescent="0.25">
      <c r="A116" s="4"/>
      <c r="B116" s="37"/>
      <c r="C116" s="124"/>
      <c r="D116" s="39"/>
      <c r="E116" s="125"/>
      <c r="F116" s="48"/>
      <c r="G116" s="4"/>
      <c r="H116" s="4"/>
      <c r="I116" s="95" t="str">
        <f>IF($C116="", "", IF(IFERROR(INDEX(Ingredients!$C$11:$C$310, MATCH($C116, Ingredients!$B$11:$B$310, 0)), "")="", "", IFERROR(INDEX(Ingredients!$C$11:$C$310, MATCH($C116, Ingredients!$B$11:$B$310, 0)), "")))</f>
        <v/>
      </c>
      <c r="J116" s="73" t="str">
        <f>IF($B116="", "", IF(IFERROR(INDEX(Meals!$C$11:$C$260, MATCH($B116, Meals!$B$11:$B$260, 0)), "")="", "", IFERROR(INDEX(Meals!$C$11:$C$260, MATCH($B116, Meals!$B$11:$B$260, 0)), "")))</f>
        <v/>
      </c>
      <c r="K116" s="4"/>
      <c r="L116" s="72" t="str">
        <f t="shared" si="22"/>
        <v/>
      </c>
      <c r="M116" s="73" t="str">
        <f t="shared" si="23"/>
        <v/>
      </c>
      <c r="N116" s="4"/>
      <c r="O116" s="78" t="str">
        <f t="shared" si="24"/>
        <v/>
      </c>
      <c r="P116" s="79" t="str">
        <f t="shared" si="25"/>
        <v/>
      </c>
      <c r="Q116" s="4"/>
      <c r="R116" s="90" t="str">
        <f t="shared" si="26"/>
        <v/>
      </c>
      <c r="S116" s="4"/>
      <c r="V116" s="99" t="str">
        <f>IF(Meals!$B116="", "", Meals!$B116)</f>
        <v/>
      </c>
      <c r="W116" s="99" t="str">
        <f>IF(Ingredients!$B116="", "", Ingredients!$B116)</f>
        <v/>
      </c>
      <c r="Y116" s="18" t="str">
        <f t="shared" si="27"/>
        <v/>
      </c>
      <c r="AA116" s="18" t="str">
        <f t="shared" si="18"/>
        <v/>
      </c>
      <c r="AB116" s="18" t="str">
        <f t="shared" si="19"/>
        <v/>
      </c>
      <c r="AC116" s="18" t="str">
        <f t="shared" si="28"/>
        <v/>
      </c>
      <c r="AD116" s="18" t="str">
        <f t="shared" si="28"/>
        <v/>
      </c>
      <c r="AE116" s="18" t="str">
        <f t="shared" si="29"/>
        <v/>
      </c>
      <c r="AG116" s="95" t="str">
        <f>IF($C116="", "", IF(IFERROR(INDEX(Ingredients!C$11:C$310, MATCH($C116, Ingredients!$B$11:$B$310, 0)), "")="", "", IFERROR(INDEX(Ingredients!C$11:C$310, MATCH($C116, Ingredients!$B$11:$B$310, 0)), "")))</f>
        <v/>
      </c>
      <c r="AH116" s="105" t="str">
        <f>IF($C116="", "", IF(IFERROR(INDEX(Ingredients!D$11:D$310, MATCH($C116, Ingredients!$B$11:$B$310, 0)), "")="", "", IFERROR(INDEX(Ingredients!D$11:D$310, MATCH($C116, Ingredients!$B$11:$B$310, 0)), "")))</f>
        <v/>
      </c>
      <c r="AI116" s="106" t="str">
        <f>IF($C116="", "", IF(IFERROR(INDEX(Ingredients!E$11:E$310, MATCH($C116, Ingredients!$B$11:$B$310, 0)), "")="", "", IFERROR(INDEX(Ingredients!E$11:E$310, MATCH($C116, Ingredients!$B$11:$B$310, 0)), "")))</f>
        <v/>
      </c>
      <c r="AJ116" s="108" t="str">
        <f>IF($C116="", "", IF(IFERROR(INDEX(Ingredients!F$11:F$310, MATCH($C116, Ingredients!$B$11:$B$310, 0)), "")="", "", IFERROR(INDEX(Ingredients!F$11:F$310, MATCH($C116, Ingredients!$B$11:$B$310, 0)), "")))</f>
        <v/>
      </c>
      <c r="AK116" s="106" t="str">
        <f>IF($C116="", "", IF(IFERROR(INDEX(Ingredients!G$11:G$310, MATCH($C116, Ingredients!$B$11:$B$310, 0)), "")="", "", IFERROR(INDEX(Ingredients!G$11:G$310, MATCH($C116, Ingredients!$B$11:$B$310, 0)), "")))</f>
        <v/>
      </c>
      <c r="AL116" s="79" t="str">
        <f>IF($C116="", "", IF(IFERROR(INDEX(Ingredients!H$11:H$310, MATCH($C116, Ingredients!$B$11:$B$310, 0)), "")="", "", IFERROR(INDEX(Ingredients!H$11:H$310, MATCH($C116, Ingredients!$B$11:$B$310, 0)), "")))</f>
        <v/>
      </c>
      <c r="AN116" s="83" t="str">
        <f t="shared" si="20"/>
        <v/>
      </c>
      <c r="AP116" s="114" t="str">
        <f t="shared" si="30"/>
        <v/>
      </c>
      <c r="AR116" s="117" t="str">
        <f>IF($C116="", "", IF(IFERROR(INDEX(Ingredients!$AI$11:$AI$310, MATCH($C116, Ingredients!$B$11:$B$310, 0)), "")="", "", IFERROR(INDEX(Ingredients!$AI$11:$AI$310, MATCH($C116, Ingredients!$B$11:$B$310, 0)), "")))</f>
        <v/>
      </c>
      <c r="AT116" s="120" t="str">
        <f t="shared" si="31"/>
        <v/>
      </c>
      <c r="AV116" s="90" t="str">
        <f t="shared" si="21"/>
        <v/>
      </c>
      <c r="AX116" s="90" t="str">
        <f>IF($AV116="", "", COUNTIF($AV$11:$AV$5010, "&lt;"&amp;$AV116)+1+COUNTIF($AV$11:$AV116, $AV116)-1)</f>
        <v/>
      </c>
      <c r="AZ116" s="111" t="str">
        <f>IF($B116="", "", SUMIF('Shopping List'!$AV$11:$AV$25, $B116, 'Shopping List'!$BN$11:$BN$25))</f>
        <v/>
      </c>
      <c r="BB116" s="117" t="str">
        <f t="shared" si="32"/>
        <v/>
      </c>
    </row>
    <row r="117" spans="1:54" x14ac:dyDescent="0.25">
      <c r="A117" s="4"/>
      <c r="B117" s="37"/>
      <c r="C117" s="124"/>
      <c r="D117" s="39"/>
      <c r="E117" s="125"/>
      <c r="F117" s="48"/>
      <c r="G117" s="4"/>
      <c r="H117" s="4"/>
      <c r="I117" s="95" t="str">
        <f>IF($C117="", "", IF(IFERROR(INDEX(Ingredients!$C$11:$C$310, MATCH($C117, Ingredients!$B$11:$B$310, 0)), "")="", "", IFERROR(INDEX(Ingredients!$C$11:$C$310, MATCH($C117, Ingredients!$B$11:$B$310, 0)), "")))</f>
        <v/>
      </c>
      <c r="J117" s="73" t="str">
        <f>IF($B117="", "", IF(IFERROR(INDEX(Meals!$C$11:$C$260, MATCH($B117, Meals!$B$11:$B$260, 0)), "")="", "", IFERROR(INDEX(Meals!$C$11:$C$260, MATCH($B117, Meals!$B$11:$B$260, 0)), "")))</f>
        <v/>
      </c>
      <c r="K117" s="4"/>
      <c r="L117" s="72" t="str">
        <f t="shared" si="22"/>
        <v/>
      </c>
      <c r="M117" s="73" t="str">
        <f t="shared" si="23"/>
        <v/>
      </c>
      <c r="N117" s="4"/>
      <c r="O117" s="78" t="str">
        <f t="shared" si="24"/>
        <v/>
      </c>
      <c r="P117" s="79" t="str">
        <f t="shared" si="25"/>
        <v/>
      </c>
      <c r="Q117" s="4"/>
      <c r="R117" s="90" t="str">
        <f t="shared" si="26"/>
        <v/>
      </c>
      <c r="S117" s="4"/>
      <c r="V117" s="99" t="str">
        <f>IF(Meals!$B117="", "", Meals!$B117)</f>
        <v/>
      </c>
      <c r="W117" s="99" t="str">
        <f>IF(Ingredients!$B117="", "", Ingredients!$B117)</f>
        <v/>
      </c>
      <c r="Y117" s="18" t="str">
        <f t="shared" si="27"/>
        <v/>
      </c>
      <c r="AA117" s="18" t="str">
        <f t="shared" si="18"/>
        <v/>
      </c>
      <c r="AB117" s="18" t="str">
        <f t="shared" si="19"/>
        <v/>
      </c>
      <c r="AC117" s="18" t="str">
        <f t="shared" si="28"/>
        <v/>
      </c>
      <c r="AD117" s="18" t="str">
        <f t="shared" si="28"/>
        <v/>
      </c>
      <c r="AE117" s="18" t="str">
        <f t="shared" si="29"/>
        <v/>
      </c>
      <c r="AG117" s="95" t="str">
        <f>IF($C117="", "", IF(IFERROR(INDEX(Ingredients!C$11:C$310, MATCH($C117, Ingredients!$B$11:$B$310, 0)), "")="", "", IFERROR(INDEX(Ingredients!C$11:C$310, MATCH($C117, Ingredients!$B$11:$B$310, 0)), "")))</f>
        <v/>
      </c>
      <c r="AH117" s="105" t="str">
        <f>IF($C117="", "", IF(IFERROR(INDEX(Ingredients!D$11:D$310, MATCH($C117, Ingredients!$B$11:$B$310, 0)), "")="", "", IFERROR(INDEX(Ingredients!D$11:D$310, MATCH($C117, Ingredients!$B$11:$B$310, 0)), "")))</f>
        <v/>
      </c>
      <c r="AI117" s="106" t="str">
        <f>IF($C117="", "", IF(IFERROR(INDEX(Ingredients!E$11:E$310, MATCH($C117, Ingredients!$B$11:$B$310, 0)), "")="", "", IFERROR(INDEX(Ingredients!E$11:E$310, MATCH($C117, Ingredients!$B$11:$B$310, 0)), "")))</f>
        <v/>
      </c>
      <c r="AJ117" s="108" t="str">
        <f>IF($C117="", "", IF(IFERROR(INDEX(Ingredients!F$11:F$310, MATCH($C117, Ingredients!$B$11:$B$310, 0)), "")="", "", IFERROR(INDEX(Ingredients!F$11:F$310, MATCH($C117, Ingredients!$B$11:$B$310, 0)), "")))</f>
        <v/>
      </c>
      <c r="AK117" s="106" t="str">
        <f>IF($C117="", "", IF(IFERROR(INDEX(Ingredients!G$11:G$310, MATCH($C117, Ingredients!$B$11:$B$310, 0)), "")="", "", IFERROR(INDEX(Ingredients!G$11:G$310, MATCH($C117, Ingredients!$B$11:$B$310, 0)), "")))</f>
        <v/>
      </c>
      <c r="AL117" s="79" t="str">
        <f>IF($C117="", "", IF(IFERROR(INDEX(Ingredients!H$11:H$310, MATCH($C117, Ingredients!$B$11:$B$310, 0)), "")="", "", IFERROR(INDEX(Ingredients!H$11:H$310, MATCH($C117, Ingredients!$B$11:$B$310, 0)), "")))</f>
        <v/>
      </c>
      <c r="AN117" s="83" t="str">
        <f t="shared" si="20"/>
        <v/>
      </c>
      <c r="AP117" s="114" t="str">
        <f t="shared" si="30"/>
        <v/>
      </c>
      <c r="AR117" s="117" t="str">
        <f>IF($C117="", "", IF(IFERROR(INDEX(Ingredients!$AI$11:$AI$310, MATCH($C117, Ingredients!$B$11:$B$310, 0)), "")="", "", IFERROR(INDEX(Ingredients!$AI$11:$AI$310, MATCH($C117, Ingredients!$B$11:$B$310, 0)), "")))</f>
        <v/>
      </c>
      <c r="AT117" s="120" t="str">
        <f t="shared" si="31"/>
        <v/>
      </c>
      <c r="AV117" s="90" t="str">
        <f t="shared" si="21"/>
        <v/>
      </c>
      <c r="AX117" s="90" t="str">
        <f>IF($AV117="", "", COUNTIF($AV$11:$AV$5010, "&lt;"&amp;$AV117)+1+COUNTIF($AV$11:$AV117, $AV117)-1)</f>
        <v/>
      </c>
      <c r="AZ117" s="111" t="str">
        <f>IF($B117="", "", SUMIF('Shopping List'!$AV$11:$AV$25, $B117, 'Shopping List'!$BN$11:$BN$25))</f>
        <v/>
      </c>
      <c r="BB117" s="117" t="str">
        <f t="shared" si="32"/>
        <v/>
      </c>
    </row>
    <row r="118" spans="1:54" x14ac:dyDescent="0.25">
      <c r="A118" s="4"/>
      <c r="B118" s="37"/>
      <c r="C118" s="124"/>
      <c r="D118" s="39"/>
      <c r="E118" s="125"/>
      <c r="F118" s="48"/>
      <c r="G118" s="4"/>
      <c r="H118" s="4"/>
      <c r="I118" s="95" t="str">
        <f>IF($C118="", "", IF(IFERROR(INDEX(Ingredients!$C$11:$C$310, MATCH($C118, Ingredients!$B$11:$B$310, 0)), "")="", "", IFERROR(INDEX(Ingredients!$C$11:$C$310, MATCH($C118, Ingredients!$B$11:$B$310, 0)), "")))</f>
        <v/>
      </c>
      <c r="J118" s="73" t="str">
        <f>IF($B118="", "", IF(IFERROR(INDEX(Meals!$C$11:$C$260, MATCH($B118, Meals!$B$11:$B$260, 0)), "")="", "", IFERROR(INDEX(Meals!$C$11:$C$260, MATCH($B118, Meals!$B$11:$B$260, 0)), "")))</f>
        <v/>
      </c>
      <c r="K118" s="4"/>
      <c r="L118" s="72" t="str">
        <f t="shared" si="22"/>
        <v/>
      </c>
      <c r="M118" s="73" t="str">
        <f t="shared" si="23"/>
        <v/>
      </c>
      <c r="N118" s="4"/>
      <c r="O118" s="78" t="str">
        <f t="shared" si="24"/>
        <v/>
      </c>
      <c r="P118" s="79" t="str">
        <f t="shared" si="25"/>
        <v/>
      </c>
      <c r="Q118" s="4"/>
      <c r="R118" s="90" t="str">
        <f t="shared" si="26"/>
        <v/>
      </c>
      <c r="S118" s="4"/>
      <c r="V118" s="99" t="str">
        <f>IF(Meals!$B118="", "", Meals!$B118)</f>
        <v/>
      </c>
      <c r="W118" s="99" t="str">
        <f>IF(Ingredients!$B118="", "", Ingredients!$B118)</f>
        <v/>
      </c>
      <c r="Y118" s="18" t="str">
        <f t="shared" si="27"/>
        <v/>
      </c>
      <c r="AA118" s="18" t="str">
        <f t="shared" si="18"/>
        <v/>
      </c>
      <c r="AB118" s="18" t="str">
        <f t="shared" si="19"/>
        <v/>
      </c>
      <c r="AC118" s="18" t="str">
        <f t="shared" si="28"/>
        <v/>
      </c>
      <c r="AD118" s="18" t="str">
        <f t="shared" si="28"/>
        <v/>
      </c>
      <c r="AE118" s="18" t="str">
        <f t="shared" si="29"/>
        <v/>
      </c>
      <c r="AG118" s="95" t="str">
        <f>IF($C118="", "", IF(IFERROR(INDEX(Ingredients!C$11:C$310, MATCH($C118, Ingredients!$B$11:$B$310, 0)), "")="", "", IFERROR(INDEX(Ingredients!C$11:C$310, MATCH($C118, Ingredients!$B$11:$B$310, 0)), "")))</f>
        <v/>
      </c>
      <c r="AH118" s="105" t="str">
        <f>IF($C118="", "", IF(IFERROR(INDEX(Ingredients!D$11:D$310, MATCH($C118, Ingredients!$B$11:$B$310, 0)), "")="", "", IFERROR(INDEX(Ingredients!D$11:D$310, MATCH($C118, Ingredients!$B$11:$B$310, 0)), "")))</f>
        <v/>
      </c>
      <c r="AI118" s="106" t="str">
        <f>IF($C118="", "", IF(IFERROR(INDEX(Ingredients!E$11:E$310, MATCH($C118, Ingredients!$B$11:$B$310, 0)), "")="", "", IFERROR(INDEX(Ingredients!E$11:E$310, MATCH($C118, Ingredients!$B$11:$B$310, 0)), "")))</f>
        <v/>
      </c>
      <c r="AJ118" s="108" t="str">
        <f>IF($C118="", "", IF(IFERROR(INDEX(Ingredients!F$11:F$310, MATCH($C118, Ingredients!$B$11:$B$310, 0)), "")="", "", IFERROR(INDEX(Ingredients!F$11:F$310, MATCH($C118, Ingredients!$B$11:$B$310, 0)), "")))</f>
        <v/>
      </c>
      <c r="AK118" s="106" t="str">
        <f>IF($C118="", "", IF(IFERROR(INDEX(Ingredients!G$11:G$310, MATCH($C118, Ingredients!$B$11:$B$310, 0)), "")="", "", IFERROR(INDEX(Ingredients!G$11:G$310, MATCH($C118, Ingredients!$B$11:$B$310, 0)), "")))</f>
        <v/>
      </c>
      <c r="AL118" s="79" t="str">
        <f>IF($C118="", "", IF(IFERROR(INDEX(Ingredients!H$11:H$310, MATCH($C118, Ingredients!$B$11:$B$310, 0)), "")="", "", IFERROR(INDEX(Ingredients!H$11:H$310, MATCH($C118, Ingredients!$B$11:$B$310, 0)), "")))</f>
        <v/>
      </c>
      <c r="AN118" s="83" t="str">
        <f t="shared" si="20"/>
        <v/>
      </c>
      <c r="AP118" s="114" t="str">
        <f t="shared" si="30"/>
        <v/>
      </c>
      <c r="AR118" s="117" t="str">
        <f>IF($C118="", "", IF(IFERROR(INDEX(Ingredients!$AI$11:$AI$310, MATCH($C118, Ingredients!$B$11:$B$310, 0)), "")="", "", IFERROR(INDEX(Ingredients!$AI$11:$AI$310, MATCH($C118, Ingredients!$B$11:$B$310, 0)), "")))</f>
        <v/>
      </c>
      <c r="AT118" s="120" t="str">
        <f t="shared" si="31"/>
        <v/>
      </c>
      <c r="AV118" s="90" t="str">
        <f t="shared" si="21"/>
        <v/>
      </c>
      <c r="AX118" s="90" t="str">
        <f>IF($AV118="", "", COUNTIF($AV$11:$AV$5010, "&lt;"&amp;$AV118)+1+COUNTIF($AV$11:$AV118, $AV118)-1)</f>
        <v/>
      </c>
      <c r="AZ118" s="111" t="str">
        <f>IF($B118="", "", SUMIF('Shopping List'!$AV$11:$AV$25, $B118, 'Shopping List'!$BN$11:$BN$25))</f>
        <v/>
      </c>
      <c r="BB118" s="117" t="str">
        <f t="shared" si="32"/>
        <v/>
      </c>
    </row>
    <row r="119" spans="1:54" x14ac:dyDescent="0.25">
      <c r="A119" s="4"/>
      <c r="B119" s="37"/>
      <c r="C119" s="124"/>
      <c r="D119" s="39"/>
      <c r="E119" s="125"/>
      <c r="F119" s="48"/>
      <c r="G119" s="4"/>
      <c r="H119" s="4"/>
      <c r="I119" s="95" t="str">
        <f>IF($C119="", "", IF(IFERROR(INDEX(Ingredients!$C$11:$C$310, MATCH($C119, Ingredients!$B$11:$B$310, 0)), "")="", "", IFERROR(INDEX(Ingredients!$C$11:$C$310, MATCH($C119, Ingredients!$B$11:$B$310, 0)), "")))</f>
        <v/>
      </c>
      <c r="J119" s="73" t="str">
        <f>IF($B119="", "", IF(IFERROR(INDEX(Meals!$C$11:$C$260, MATCH($B119, Meals!$B$11:$B$260, 0)), "")="", "", IFERROR(INDEX(Meals!$C$11:$C$260, MATCH($B119, Meals!$B$11:$B$260, 0)), "")))</f>
        <v/>
      </c>
      <c r="K119" s="4"/>
      <c r="L119" s="72" t="str">
        <f t="shared" si="22"/>
        <v/>
      </c>
      <c r="M119" s="73" t="str">
        <f t="shared" si="23"/>
        <v/>
      </c>
      <c r="N119" s="4"/>
      <c r="O119" s="78" t="str">
        <f t="shared" si="24"/>
        <v/>
      </c>
      <c r="P119" s="79" t="str">
        <f t="shared" si="25"/>
        <v/>
      </c>
      <c r="Q119" s="4"/>
      <c r="R119" s="90" t="str">
        <f t="shared" si="26"/>
        <v/>
      </c>
      <c r="S119" s="4"/>
      <c r="V119" s="99" t="str">
        <f>IF(Meals!$B119="", "", Meals!$B119)</f>
        <v/>
      </c>
      <c r="W119" s="99" t="str">
        <f>IF(Ingredients!$B119="", "", Ingredients!$B119)</f>
        <v/>
      </c>
      <c r="Y119" s="18" t="str">
        <f t="shared" si="27"/>
        <v/>
      </c>
      <c r="AA119" s="18" t="str">
        <f t="shared" si="18"/>
        <v/>
      </c>
      <c r="AB119" s="18" t="str">
        <f t="shared" si="19"/>
        <v/>
      </c>
      <c r="AC119" s="18" t="str">
        <f t="shared" si="28"/>
        <v/>
      </c>
      <c r="AD119" s="18" t="str">
        <f t="shared" si="28"/>
        <v/>
      </c>
      <c r="AE119" s="18" t="str">
        <f t="shared" si="29"/>
        <v/>
      </c>
      <c r="AG119" s="95" t="str">
        <f>IF($C119="", "", IF(IFERROR(INDEX(Ingredients!C$11:C$310, MATCH($C119, Ingredients!$B$11:$B$310, 0)), "")="", "", IFERROR(INDEX(Ingredients!C$11:C$310, MATCH($C119, Ingredients!$B$11:$B$310, 0)), "")))</f>
        <v/>
      </c>
      <c r="AH119" s="105" t="str">
        <f>IF($C119="", "", IF(IFERROR(INDEX(Ingredients!D$11:D$310, MATCH($C119, Ingredients!$B$11:$B$310, 0)), "")="", "", IFERROR(INDEX(Ingredients!D$11:D$310, MATCH($C119, Ingredients!$B$11:$B$310, 0)), "")))</f>
        <v/>
      </c>
      <c r="AI119" s="106" t="str">
        <f>IF($C119="", "", IF(IFERROR(INDEX(Ingredients!E$11:E$310, MATCH($C119, Ingredients!$B$11:$B$310, 0)), "")="", "", IFERROR(INDEX(Ingredients!E$11:E$310, MATCH($C119, Ingredients!$B$11:$B$310, 0)), "")))</f>
        <v/>
      </c>
      <c r="AJ119" s="108" t="str">
        <f>IF($C119="", "", IF(IFERROR(INDEX(Ingredients!F$11:F$310, MATCH($C119, Ingredients!$B$11:$B$310, 0)), "")="", "", IFERROR(INDEX(Ingredients!F$11:F$310, MATCH($C119, Ingredients!$B$11:$B$310, 0)), "")))</f>
        <v/>
      </c>
      <c r="AK119" s="106" t="str">
        <f>IF($C119="", "", IF(IFERROR(INDEX(Ingredients!G$11:G$310, MATCH($C119, Ingredients!$B$11:$B$310, 0)), "")="", "", IFERROR(INDEX(Ingredients!G$11:G$310, MATCH($C119, Ingredients!$B$11:$B$310, 0)), "")))</f>
        <v/>
      </c>
      <c r="AL119" s="79" t="str">
        <f>IF($C119="", "", IF(IFERROR(INDEX(Ingredients!H$11:H$310, MATCH($C119, Ingredients!$B$11:$B$310, 0)), "")="", "", IFERROR(INDEX(Ingredients!H$11:H$310, MATCH($C119, Ingredients!$B$11:$B$310, 0)), "")))</f>
        <v/>
      </c>
      <c r="AN119" s="83" t="str">
        <f t="shared" si="20"/>
        <v/>
      </c>
      <c r="AP119" s="114" t="str">
        <f t="shared" si="30"/>
        <v/>
      </c>
      <c r="AR119" s="117" t="str">
        <f>IF($C119="", "", IF(IFERROR(INDEX(Ingredients!$AI$11:$AI$310, MATCH($C119, Ingredients!$B$11:$B$310, 0)), "")="", "", IFERROR(INDEX(Ingredients!$AI$11:$AI$310, MATCH($C119, Ingredients!$B$11:$B$310, 0)), "")))</f>
        <v/>
      </c>
      <c r="AT119" s="120" t="str">
        <f t="shared" si="31"/>
        <v/>
      </c>
      <c r="AV119" s="90" t="str">
        <f t="shared" si="21"/>
        <v/>
      </c>
      <c r="AX119" s="90" t="str">
        <f>IF($AV119="", "", COUNTIF($AV$11:$AV$5010, "&lt;"&amp;$AV119)+1+COUNTIF($AV$11:$AV119, $AV119)-1)</f>
        <v/>
      </c>
      <c r="AZ119" s="111" t="str">
        <f>IF($B119="", "", SUMIF('Shopping List'!$AV$11:$AV$25, $B119, 'Shopping List'!$BN$11:$BN$25))</f>
        <v/>
      </c>
      <c r="BB119" s="117" t="str">
        <f t="shared" si="32"/>
        <v/>
      </c>
    </row>
    <row r="120" spans="1:54" x14ac:dyDescent="0.25">
      <c r="A120" s="4"/>
      <c r="B120" s="37"/>
      <c r="C120" s="124"/>
      <c r="D120" s="39"/>
      <c r="E120" s="125"/>
      <c r="F120" s="48"/>
      <c r="G120" s="4"/>
      <c r="H120" s="4"/>
      <c r="I120" s="95" t="str">
        <f>IF($C120="", "", IF(IFERROR(INDEX(Ingredients!$C$11:$C$310, MATCH($C120, Ingredients!$B$11:$B$310, 0)), "")="", "", IFERROR(INDEX(Ingredients!$C$11:$C$310, MATCH($C120, Ingredients!$B$11:$B$310, 0)), "")))</f>
        <v/>
      </c>
      <c r="J120" s="73" t="str">
        <f>IF($B120="", "", IF(IFERROR(INDEX(Meals!$C$11:$C$260, MATCH($B120, Meals!$B$11:$B$260, 0)), "")="", "", IFERROR(INDEX(Meals!$C$11:$C$260, MATCH($B120, Meals!$B$11:$B$260, 0)), "")))</f>
        <v/>
      </c>
      <c r="K120" s="4"/>
      <c r="L120" s="72" t="str">
        <f t="shared" si="22"/>
        <v/>
      </c>
      <c r="M120" s="73" t="str">
        <f t="shared" si="23"/>
        <v/>
      </c>
      <c r="N120" s="4"/>
      <c r="O120" s="78" t="str">
        <f t="shared" si="24"/>
        <v/>
      </c>
      <c r="P120" s="79" t="str">
        <f t="shared" si="25"/>
        <v/>
      </c>
      <c r="Q120" s="4"/>
      <c r="R120" s="90" t="str">
        <f t="shared" si="26"/>
        <v/>
      </c>
      <c r="S120" s="4"/>
      <c r="V120" s="99" t="str">
        <f>IF(Meals!$B120="", "", Meals!$B120)</f>
        <v/>
      </c>
      <c r="W120" s="99" t="str">
        <f>IF(Ingredients!$B120="", "", Ingredients!$B120)</f>
        <v/>
      </c>
      <c r="Y120" s="18" t="str">
        <f t="shared" si="27"/>
        <v/>
      </c>
      <c r="AA120" s="18" t="str">
        <f t="shared" si="18"/>
        <v/>
      </c>
      <c r="AB120" s="18" t="str">
        <f t="shared" si="19"/>
        <v/>
      </c>
      <c r="AC120" s="18" t="str">
        <f t="shared" si="28"/>
        <v/>
      </c>
      <c r="AD120" s="18" t="str">
        <f t="shared" si="28"/>
        <v/>
      </c>
      <c r="AE120" s="18" t="str">
        <f t="shared" si="29"/>
        <v/>
      </c>
      <c r="AG120" s="95" t="str">
        <f>IF($C120="", "", IF(IFERROR(INDEX(Ingredients!C$11:C$310, MATCH($C120, Ingredients!$B$11:$B$310, 0)), "")="", "", IFERROR(INDEX(Ingredients!C$11:C$310, MATCH($C120, Ingredients!$B$11:$B$310, 0)), "")))</f>
        <v/>
      </c>
      <c r="AH120" s="105" t="str">
        <f>IF($C120="", "", IF(IFERROR(INDEX(Ingredients!D$11:D$310, MATCH($C120, Ingredients!$B$11:$B$310, 0)), "")="", "", IFERROR(INDEX(Ingredients!D$11:D$310, MATCH($C120, Ingredients!$B$11:$B$310, 0)), "")))</f>
        <v/>
      </c>
      <c r="AI120" s="106" t="str">
        <f>IF($C120="", "", IF(IFERROR(INDEX(Ingredients!E$11:E$310, MATCH($C120, Ingredients!$B$11:$B$310, 0)), "")="", "", IFERROR(INDEX(Ingredients!E$11:E$310, MATCH($C120, Ingredients!$B$11:$B$310, 0)), "")))</f>
        <v/>
      </c>
      <c r="AJ120" s="108" t="str">
        <f>IF($C120="", "", IF(IFERROR(INDEX(Ingredients!F$11:F$310, MATCH($C120, Ingredients!$B$11:$B$310, 0)), "")="", "", IFERROR(INDEX(Ingredients!F$11:F$310, MATCH($C120, Ingredients!$B$11:$B$310, 0)), "")))</f>
        <v/>
      </c>
      <c r="AK120" s="106" t="str">
        <f>IF($C120="", "", IF(IFERROR(INDEX(Ingredients!G$11:G$310, MATCH($C120, Ingredients!$B$11:$B$310, 0)), "")="", "", IFERROR(INDEX(Ingredients!G$11:G$310, MATCH($C120, Ingredients!$B$11:$B$310, 0)), "")))</f>
        <v/>
      </c>
      <c r="AL120" s="79" t="str">
        <f>IF($C120="", "", IF(IFERROR(INDEX(Ingredients!H$11:H$310, MATCH($C120, Ingredients!$B$11:$B$310, 0)), "")="", "", IFERROR(INDEX(Ingredients!H$11:H$310, MATCH($C120, Ingredients!$B$11:$B$310, 0)), "")))</f>
        <v/>
      </c>
      <c r="AN120" s="83" t="str">
        <f t="shared" si="20"/>
        <v/>
      </c>
      <c r="AP120" s="114" t="str">
        <f t="shared" si="30"/>
        <v/>
      </c>
      <c r="AR120" s="117" t="str">
        <f>IF($C120="", "", IF(IFERROR(INDEX(Ingredients!$AI$11:$AI$310, MATCH($C120, Ingredients!$B$11:$B$310, 0)), "")="", "", IFERROR(INDEX(Ingredients!$AI$11:$AI$310, MATCH($C120, Ingredients!$B$11:$B$310, 0)), "")))</f>
        <v/>
      </c>
      <c r="AT120" s="120" t="str">
        <f t="shared" si="31"/>
        <v/>
      </c>
      <c r="AV120" s="90" t="str">
        <f t="shared" si="21"/>
        <v/>
      </c>
      <c r="AX120" s="90" t="str">
        <f>IF($AV120="", "", COUNTIF($AV$11:$AV$5010, "&lt;"&amp;$AV120)+1+COUNTIF($AV$11:$AV120, $AV120)-1)</f>
        <v/>
      </c>
      <c r="AZ120" s="111" t="str">
        <f>IF($B120="", "", SUMIF('Shopping List'!$AV$11:$AV$25, $B120, 'Shopping List'!$BN$11:$BN$25))</f>
        <v/>
      </c>
      <c r="BB120" s="117" t="str">
        <f t="shared" si="32"/>
        <v/>
      </c>
    </row>
    <row r="121" spans="1:54" x14ac:dyDescent="0.25">
      <c r="A121" s="4"/>
      <c r="B121" s="37"/>
      <c r="C121" s="124"/>
      <c r="D121" s="39"/>
      <c r="E121" s="125"/>
      <c r="F121" s="48"/>
      <c r="G121" s="4"/>
      <c r="H121" s="4"/>
      <c r="I121" s="95" t="str">
        <f>IF($C121="", "", IF(IFERROR(INDEX(Ingredients!$C$11:$C$310, MATCH($C121, Ingredients!$B$11:$B$310, 0)), "")="", "", IFERROR(INDEX(Ingredients!$C$11:$C$310, MATCH($C121, Ingredients!$B$11:$B$310, 0)), "")))</f>
        <v/>
      </c>
      <c r="J121" s="73" t="str">
        <f>IF($B121="", "", IF(IFERROR(INDEX(Meals!$C$11:$C$260, MATCH($B121, Meals!$B$11:$B$260, 0)), "")="", "", IFERROR(INDEX(Meals!$C$11:$C$260, MATCH($B121, Meals!$B$11:$B$260, 0)), "")))</f>
        <v/>
      </c>
      <c r="K121" s="4"/>
      <c r="L121" s="72" t="str">
        <f t="shared" si="22"/>
        <v/>
      </c>
      <c r="M121" s="73" t="str">
        <f t="shared" si="23"/>
        <v/>
      </c>
      <c r="N121" s="4"/>
      <c r="O121" s="78" t="str">
        <f t="shared" si="24"/>
        <v/>
      </c>
      <c r="P121" s="79" t="str">
        <f t="shared" si="25"/>
        <v/>
      </c>
      <c r="Q121" s="4"/>
      <c r="R121" s="90" t="str">
        <f t="shared" si="26"/>
        <v/>
      </c>
      <c r="S121" s="4"/>
      <c r="V121" s="99" t="str">
        <f>IF(Meals!$B121="", "", Meals!$B121)</f>
        <v/>
      </c>
      <c r="W121" s="99" t="str">
        <f>IF(Ingredients!$B121="", "", Ingredients!$B121)</f>
        <v/>
      </c>
      <c r="Y121" s="18" t="str">
        <f t="shared" si="27"/>
        <v/>
      </c>
      <c r="AA121" s="18" t="str">
        <f t="shared" si="18"/>
        <v/>
      </c>
      <c r="AB121" s="18" t="str">
        <f t="shared" si="19"/>
        <v/>
      </c>
      <c r="AC121" s="18" t="str">
        <f t="shared" si="28"/>
        <v/>
      </c>
      <c r="AD121" s="18" t="str">
        <f t="shared" si="28"/>
        <v/>
      </c>
      <c r="AE121" s="18" t="str">
        <f t="shared" si="29"/>
        <v/>
      </c>
      <c r="AG121" s="95" t="str">
        <f>IF($C121="", "", IF(IFERROR(INDEX(Ingredients!C$11:C$310, MATCH($C121, Ingredients!$B$11:$B$310, 0)), "")="", "", IFERROR(INDEX(Ingredients!C$11:C$310, MATCH($C121, Ingredients!$B$11:$B$310, 0)), "")))</f>
        <v/>
      </c>
      <c r="AH121" s="105" t="str">
        <f>IF($C121="", "", IF(IFERROR(INDEX(Ingredients!D$11:D$310, MATCH($C121, Ingredients!$B$11:$B$310, 0)), "")="", "", IFERROR(INDEX(Ingredients!D$11:D$310, MATCH($C121, Ingredients!$B$11:$B$310, 0)), "")))</f>
        <v/>
      </c>
      <c r="AI121" s="106" t="str">
        <f>IF($C121="", "", IF(IFERROR(INDEX(Ingredients!E$11:E$310, MATCH($C121, Ingredients!$B$11:$B$310, 0)), "")="", "", IFERROR(INDEX(Ingredients!E$11:E$310, MATCH($C121, Ingredients!$B$11:$B$310, 0)), "")))</f>
        <v/>
      </c>
      <c r="AJ121" s="108" t="str">
        <f>IF($C121="", "", IF(IFERROR(INDEX(Ingredients!F$11:F$310, MATCH($C121, Ingredients!$B$11:$B$310, 0)), "")="", "", IFERROR(INDEX(Ingredients!F$11:F$310, MATCH($C121, Ingredients!$B$11:$B$310, 0)), "")))</f>
        <v/>
      </c>
      <c r="AK121" s="106" t="str">
        <f>IF($C121="", "", IF(IFERROR(INDEX(Ingredients!G$11:G$310, MATCH($C121, Ingredients!$B$11:$B$310, 0)), "")="", "", IFERROR(INDEX(Ingredients!G$11:G$310, MATCH($C121, Ingredients!$B$11:$B$310, 0)), "")))</f>
        <v/>
      </c>
      <c r="AL121" s="79" t="str">
        <f>IF($C121="", "", IF(IFERROR(INDEX(Ingredients!H$11:H$310, MATCH($C121, Ingredients!$B$11:$B$310, 0)), "")="", "", IFERROR(INDEX(Ingredients!H$11:H$310, MATCH($C121, Ingredients!$B$11:$B$310, 0)), "")))</f>
        <v/>
      </c>
      <c r="AN121" s="83" t="str">
        <f t="shared" si="20"/>
        <v/>
      </c>
      <c r="AP121" s="114" t="str">
        <f t="shared" si="30"/>
        <v/>
      </c>
      <c r="AR121" s="117" t="str">
        <f>IF($C121="", "", IF(IFERROR(INDEX(Ingredients!$AI$11:$AI$310, MATCH($C121, Ingredients!$B$11:$B$310, 0)), "")="", "", IFERROR(INDEX(Ingredients!$AI$11:$AI$310, MATCH($C121, Ingredients!$B$11:$B$310, 0)), "")))</f>
        <v/>
      </c>
      <c r="AT121" s="120" t="str">
        <f t="shared" si="31"/>
        <v/>
      </c>
      <c r="AV121" s="90" t="str">
        <f t="shared" si="21"/>
        <v/>
      </c>
      <c r="AX121" s="90" t="str">
        <f>IF($AV121="", "", COUNTIF($AV$11:$AV$5010, "&lt;"&amp;$AV121)+1+COUNTIF($AV$11:$AV121, $AV121)-1)</f>
        <v/>
      </c>
      <c r="AZ121" s="111" t="str">
        <f>IF($B121="", "", SUMIF('Shopping List'!$AV$11:$AV$25, $B121, 'Shopping List'!$BN$11:$BN$25))</f>
        <v/>
      </c>
      <c r="BB121" s="117" t="str">
        <f t="shared" si="32"/>
        <v/>
      </c>
    </row>
    <row r="122" spans="1:54" x14ac:dyDescent="0.25">
      <c r="A122" s="4"/>
      <c r="B122" s="37"/>
      <c r="C122" s="124"/>
      <c r="D122" s="39"/>
      <c r="E122" s="125"/>
      <c r="F122" s="48"/>
      <c r="G122" s="4"/>
      <c r="H122" s="4"/>
      <c r="I122" s="95" t="str">
        <f>IF($C122="", "", IF(IFERROR(INDEX(Ingredients!$C$11:$C$310, MATCH($C122, Ingredients!$B$11:$B$310, 0)), "")="", "", IFERROR(INDEX(Ingredients!$C$11:$C$310, MATCH($C122, Ingredients!$B$11:$B$310, 0)), "")))</f>
        <v/>
      </c>
      <c r="J122" s="73" t="str">
        <f>IF($B122="", "", IF(IFERROR(INDEX(Meals!$C$11:$C$260, MATCH($B122, Meals!$B$11:$B$260, 0)), "")="", "", IFERROR(INDEX(Meals!$C$11:$C$260, MATCH($B122, Meals!$B$11:$B$260, 0)), "")))</f>
        <v/>
      </c>
      <c r="K122" s="4"/>
      <c r="L122" s="72" t="str">
        <f t="shared" si="22"/>
        <v/>
      </c>
      <c r="M122" s="73" t="str">
        <f t="shared" si="23"/>
        <v/>
      </c>
      <c r="N122" s="4"/>
      <c r="O122" s="78" t="str">
        <f t="shared" si="24"/>
        <v/>
      </c>
      <c r="P122" s="79" t="str">
        <f t="shared" si="25"/>
        <v/>
      </c>
      <c r="Q122" s="4"/>
      <c r="R122" s="90" t="str">
        <f t="shared" si="26"/>
        <v/>
      </c>
      <c r="S122" s="4"/>
      <c r="V122" s="99" t="str">
        <f>IF(Meals!$B122="", "", Meals!$B122)</f>
        <v/>
      </c>
      <c r="W122" s="99" t="str">
        <f>IF(Ingredients!$B122="", "", Ingredients!$B122)</f>
        <v/>
      </c>
      <c r="Y122" s="18" t="str">
        <f t="shared" si="27"/>
        <v/>
      </c>
      <c r="AA122" s="18" t="str">
        <f t="shared" si="18"/>
        <v/>
      </c>
      <c r="AB122" s="18" t="str">
        <f t="shared" si="19"/>
        <v/>
      </c>
      <c r="AC122" s="18" t="str">
        <f t="shared" si="28"/>
        <v/>
      </c>
      <c r="AD122" s="18" t="str">
        <f t="shared" si="28"/>
        <v/>
      </c>
      <c r="AE122" s="18" t="str">
        <f t="shared" si="29"/>
        <v/>
      </c>
      <c r="AG122" s="95" t="str">
        <f>IF($C122="", "", IF(IFERROR(INDEX(Ingredients!C$11:C$310, MATCH($C122, Ingredients!$B$11:$B$310, 0)), "")="", "", IFERROR(INDEX(Ingredients!C$11:C$310, MATCH($C122, Ingredients!$B$11:$B$310, 0)), "")))</f>
        <v/>
      </c>
      <c r="AH122" s="105" t="str">
        <f>IF($C122="", "", IF(IFERROR(INDEX(Ingredients!D$11:D$310, MATCH($C122, Ingredients!$B$11:$B$310, 0)), "")="", "", IFERROR(INDEX(Ingredients!D$11:D$310, MATCH($C122, Ingredients!$B$11:$B$310, 0)), "")))</f>
        <v/>
      </c>
      <c r="AI122" s="106" t="str">
        <f>IF($C122="", "", IF(IFERROR(INDEX(Ingredients!E$11:E$310, MATCH($C122, Ingredients!$B$11:$B$310, 0)), "")="", "", IFERROR(INDEX(Ingredients!E$11:E$310, MATCH($C122, Ingredients!$B$11:$B$310, 0)), "")))</f>
        <v/>
      </c>
      <c r="AJ122" s="108" t="str">
        <f>IF($C122="", "", IF(IFERROR(INDEX(Ingredients!F$11:F$310, MATCH($C122, Ingredients!$B$11:$B$310, 0)), "")="", "", IFERROR(INDEX(Ingredients!F$11:F$310, MATCH($C122, Ingredients!$B$11:$B$310, 0)), "")))</f>
        <v/>
      </c>
      <c r="AK122" s="106" t="str">
        <f>IF($C122="", "", IF(IFERROR(INDEX(Ingredients!G$11:G$310, MATCH($C122, Ingredients!$B$11:$B$310, 0)), "")="", "", IFERROR(INDEX(Ingredients!G$11:G$310, MATCH($C122, Ingredients!$B$11:$B$310, 0)), "")))</f>
        <v/>
      </c>
      <c r="AL122" s="79" t="str">
        <f>IF($C122="", "", IF(IFERROR(INDEX(Ingredients!H$11:H$310, MATCH($C122, Ingredients!$B$11:$B$310, 0)), "")="", "", IFERROR(INDEX(Ingredients!H$11:H$310, MATCH($C122, Ingredients!$B$11:$B$310, 0)), "")))</f>
        <v/>
      </c>
      <c r="AN122" s="83" t="str">
        <f t="shared" si="20"/>
        <v/>
      </c>
      <c r="AP122" s="114" t="str">
        <f t="shared" si="30"/>
        <v/>
      </c>
      <c r="AR122" s="117" t="str">
        <f>IF($C122="", "", IF(IFERROR(INDEX(Ingredients!$AI$11:$AI$310, MATCH($C122, Ingredients!$B$11:$B$310, 0)), "")="", "", IFERROR(INDEX(Ingredients!$AI$11:$AI$310, MATCH($C122, Ingredients!$B$11:$B$310, 0)), "")))</f>
        <v/>
      </c>
      <c r="AT122" s="120" t="str">
        <f t="shared" si="31"/>
        <v/>
      </c>
      <c r="AV122" s="90" t="str">
        <f t="shared" si="21"/>
        <v/>
      </c>
      <c r="AX122" s="90" t="str">
        <f>IF($AV122="", "", COUNTIF($AV$11:$AV$5010, "&lt;"&amp;$AV122)+1+COUNTIF($AV$11:$AV122, $AV122)-1)</f>
        <v/>
      </c>
      <c r="AZ122" s="111" t="str">
        <f>IF($B122="", "", SUMIF('Shopping List'!$AV$11:$AV$25, $B122, 'Shopping List'!$BN$11:$BN$25))</f>
        <v/>
      </c>
      <c r="BB122" s="117" t="str">
        <f t="shared" si="32"/>
        <v/>
      </c>
    </row>
    <row r="123" spans="1:54" x14ac:dyDescent="0.25">
      <c r="A123" s="4"/>
      <c r="B123" s="37"/>
      <c r="C123" s="124"/>
      <c r="D123" s="39"/>
      <c r="E123" s="125"/>
      <c r="F123" s="48"/>
      <c r="G123" s="4"/>
      <c r="H123" s="4"/>
      <c r="I123" s="95" t="str">
        <f>IF($C123="", "", IF(IFERROR(INDEX(Ingredients!$C$11:$C$310, MATCH($C123, Ingredients!$B$11:$B$310, 0)), "")="", "", IFERROR(INDEX(Ingredients!$C$11:$C$310, MATCH($C123, Ingredients!$B$11:$B$310, 0)), "")))</f>
        <v/>
      </c>
      <c r="J123" s="73" t="str">
        <f>IF($B123="", "", IF(IFERROR(INDEX(Meals!$C$11:$C$260, MATCH($B123, Meals!$B$11:$B$260, 0)), "")="", "", IFERROR(INDEX(Meals!$C$11:$C$260, MATCH($B123, Meals!$B$11:$B$260, 0)), "")))</f>
        <v/>
      </c>
      <c r="K123" s="4"/>
      <c r="L123" s="72" t="str">
        <f t="shared" si="22"/>
        <v/>
      </c>
      <c r="M123" s="73" t="str">
        <f t="shared" si="23"/>
        <v/>
      </c>
      <c r="N123" s="4"/>
      <c r="O123" s="78" t="str">
        <f t="shared" si="24"/>
        <v/>
      </c>
      <c r="P123" s="79" t="str">
        <f t="shared" si="25"/>
        <v/>
      </c>
      <c r="Q123" s="4"/>
      <c r="R123" s="90" t="str">
        <f t="shared" si="26"/>
        <v/>
      </c>
      <c r="S123" s="4"/>
      <c r="V123" s="99" t="str">
        <f>IF(Meals!$B123="", "", Meals!$B123)</f>
        <v/>
      </c>
      <c r="W123" s="99" t="str">
        <f>IF(Ingredients!$B123="", "", Ingredients!$B123)</f>
        <v/>
      </c>
      <c r="Y123" s="18" t="str">
        <f t="shared" si="27"/>
        <v/>
      </c>
      <c r="AA123" s="18" t="str">
        <f t="shared" si="18"/>
        <v/>
      </c>
      <c r="AB123" s="18" t="str">
        <f t="shared" si="19"/>
        <v/>
      </c>
      <c r="AC123" s="18" t="str">
        <f t="shared" si="28"/>
        <v/>
      </c>
      <c r="AD123" s="18" t="str">
        <f t="shared" si="28"/>
        <v/>
      </c>
      <c r="AE123" s="18" t="str">
        <f t="shared" si="29"/>
        <v/>
      </c>
      <c r="AG123" s="95" t="str">
        <f>IF($C123="", "", IF(IFERROR(INDEX(Ingredients!C$11:C$310, MATCH($C123, Ingredients!$B$11:$B$310, 0)), "")="", "", IFERROR(INDEX(Ingredients!C$11:C$310, MATCH($C123, Ingredients!$B$11:$B$310, 0)), "")))</f>
        <v/>
      </c>
      <c r="AH123" s="105" t="str">
        <f>IF($C123="", "", IF(IFERROR(INDEX(Ingredients!D$11:D$310, MATCH($C123, Ingredients!$B$11:$B$310, 0)), "")="", "", IFERROR(INDEX(Ingredients!D$11:D$310, MATCH($C123, Ingredients!$B$11:$B$310, 0)), "")))</f>
        <v/>
      </c>
      <c r="AI123" s="106" t="str">
        <f>IF($C123="", "", IF(IFERROR(INDEX(Ingredients!E$11:E$310, MATCH($C123, Ingredients!$B$11:$B$310, 0)), "")="", "", IFERROR(INDEX(Ingredients!E$11:E$310, MATCH($C123, Ingredients!$B$11:$B$310, 0)), "")))</f>
        <v/>
      </c>
      <c r="AJ123" s="108" t="str">
        <f>IF($C123="", "", IF(IFERROR(INDEX(Ingredients!F$11:F$310, MATCH($C123, Ingredients!$B$11:$B$310, 0)), "")="", "", IFERROR(INDEX(Ingredients!F$11:F$310, MATCH($C123, Ingredients!$B$11:$B$310, 0)), "")))</f>
        <v/>
      </c>
      <c r="AK123" s="106" t="str">
        <f>IF($C123="", "", IF(IFERROR(INDEX(Ingredients!G$11:G$310, MATCH($C123, Ingredients!$B$11:$B$310, 0)), "")="", "", IFERROR(INDEX(Ingredients!G$11:G$310, MATCH($C123, Ingredients!$B$11:$B$310, 0)), "")))</f>
        <v/>
      </c>
      <c r="AL123" s="79" t="str">
        <f>IF($C123="", "", IF(IFERROR(INDEX(Ingredients!H$11:H$310, MATCH($C123, Ingredients!$B$11:$B$310, 0)), "")="", "", IFERROR(INDEX(Ingredients!H$11:H$310, MATCH($C123, Ingredients!$B$11:$B$310, 0)), "")))</f>
        <v/>
      </c>
      <c r="AN123" s="83" t="str">
        <f t="shared" si="20"/>
        <v/>
      </c>
      <c r="AP123" s="114" t="str">
        <f t="shared" si="30"/>
        <v/>
      </c>
      <c r="AR123" s="117" t="str">
        <f>IF($C123="", "", IF(IFERROR(INDEX(Ingredients!$AI$11:$AI$310, MATCH($C123, Ingredients!$B$11:$B$310, 0)), "")="", "", IFERROR(INDEX(Ingredients!$AI$11:$AI$310, MATCH($C123, Ingredients!$B$11:$B$310, 0)), "")))</f>
        <v/>
      </c>
      <c r="AT123" s="120" t="str">
        <f t="shared" si="31"/>
        <v/>
      </c>
      <c r="AV123" s="90" t="str">
        <f t="shared" si="21"/>
        <v/>
      </c>
      <c r="AX123" s="90" t="str">
        <f>IF($AV123="", "", COUNTIF($AV$11:$AV$5010, "&lt;"&amp;$AV123)+1+COUNTIF($AV$11:$AV123, $AV123)-1)</f>
        <v/>
      </c>
      <c r="AZ123" s="111" t="str">
        <f>IF($B123="", "", SUMIF('Shopping List'!$AV$11:$AV$25, $B123, 'Shopping List'!$BN$11:$BN$25))</f>
        <v/>
      </c>
      <c r="BB123" s="117" t="str">
        <f t="shared" si="32"/>
        <v/>
      </c>
    </row>
    <row r="124" spans="1:54" x14ac:dyDescent="0.25">
      <c r="A124" s="4"/>
      <c r="B124" s="37"/>
      <c r="C124" s="124"/>
      <c r="D124" s="39"/>
      <c r="E124" s="125"/>
      <c r="F124" s="48"/>
      <c r="G124" s="4"/>
      <c r="H124" s="4"/>
      <c r="I124" s="95" t="str">
        <f>IF($C124="", "", IF(IFERROR(INDEX(Ingredients!$C$11:$C$310, MATCH($C124, Ingredients!$B$11:$B$310, 0)), "")="", "", IFERROR(INDEX(Ingredients!$C$11:$C$310, MATCH($C124, Ingredients!$B$11:$B$310, 0)), "")))</f>
        <v/>
      </c>
      <c r="J124" s="73" t="str">
        <f>IF($B124="", "", IF(IFERROR(INDEX(Meals!$C$11:$C$260, MATCH($B124, Meals!$B$11:$B$260, 0)), "")="", "", IFERROR(INDEX(Meals!$C$11:$C$260, MATCH($B124, Meals!$B$11:$B$260, 0)), "")))</f>
        <v/>
      </c>
      <c r="K124" s="4"/>
      <c r="L124" s="72" t="str">
        <f t="shared" si="22"/>
        <v/>
      </c>
      <c r="M124" s="73" t="str">
        <f t="shared" si="23"/>
        <v/>
      </c>
      <c r="N124" s="4"/>
      <c r="O124" s="78" t="str">
        <f t="shared" si="24"/>
        <v/>
      </c>
      <c r="P124" s="79" t="str">
        <f t="shared" si="25"/>
        <v/>
      </c>
      <c r="Q124" s="4"/>
      <c r="R124" s="90" t="str">
        <f t="shared" si="26"/>
        <v/>
      </c>
      <c r="S124" s="4"/>
      <c r="V124" s="99" t="str">
        <f>IF(Meals!$B124="", "", Meals!$B124)</f>
        <v/>
      </c>
      <c r="W124" s="99" t="str">
        <f>IF(Ingredients!$B124="", "", Ingredients!$B124)</f>
        <v/>
      </c>
      <c r="Y124" s="18" t="str">
        <f t="shared" si="27"/>
        <v/>
      </c>
      <c r="AA124" s="18" t="str">
        <f t="shared" si="18"/>
        <v/>
      </c>
      <c r="AB124" s="18" t="str">
        <f t="shared" si="19"/>
        <v/>
      </c>
      <c r="AC124" s="18" t="str">
        <f t="shared" si="28"/>
        <v/>
      </c>
      <c r="AD124" s="18" t="str">
        <f t="shared" si="28"/>
        <v/>
      </c>
      <c r="AE124" s="18" t="str">
        <f t="shared" si="29"/>
        <v/>
      </c>
      <c r="AG124" s="95" t="str">
        <f>IF($C124="", "", IF(IFERROR(INDEX(Ingredients!C$11:C$310, MATCH($C124, Ingredients!$B$11:$B$310, 0)), "")="", "", IFERROR(INDEX(Ingredients!C$11:C$310, MATCH($C124, Ingredients!$B$11:$B$310, 0)), "")))</f>
        <v/>
      </c>
      <c r="AH124" s="105" t="str">
        <f>IF($C124="", "", IF(IFERROR(INDEX(Ingredients!D$11:D$310, MATCH($C124, Ingredients!$B$11:$B$310, 0)), "")="", "", IFERROR(INDEX(Ingredients!D$11:D$310, MATCH($C124, Ingredients!$B$11:$B$310, 0)), "")))</f>
        <v/>
      </c>
      <c r="AI124" s="106" t="str">
        <f>IF($C124="", "", IF(IFERROR(INDEX(Ingredients!E$11:E$310, MATCH($C124, Ingredients!$B$11:$B$310, 0)), "")="", "", IFERROR(INDEX(Ingredients!E$11:E$310, MATCH($C124, Ingredients!$B$11:$B$310, 0)), "")))</f>
        <v/>
      </c>
      <c r="AJ124" s="108" t="str">
        <f>IF($C124="", "", IF(IFERROR(INDEX(Ingredients!F$11:F$310, MATCH($C124, Ingredients!$B$11:$B$310, 0)), "")="", "", IFERROR(INDEX(Ingredients!F$11:F$310, MATCH($C124, Ingredients!$B$11:$B$310, 0)), "")))</f>
        <v/>
      </c>
      <c r="AK124" s="106" t="str">
        <f>IF($C124="", "", IF(IFERROR(INDEX(Ingredients!G$11:G$310, MATCH($C124, Ingredients!$B$11:$B$310, 0)), "")="", "", IFERROR(INDEX(Ingredients!G$11:G$310, MATCH($C124, Ingredients!$B$11:$B$310, 0)), "")))</f>
        <v/>
      </c>
      <c r="AL124" s="79" t="str">
        <f>IF($C124="", "", IF(IFERROR(INDEX(Ingredients!H$11:H$310, MATCH($C124, Ingredients!$B$11:$B$310, 0)), "")="", "", IFERROR(INDEX(Ingredients!H$11:H$310, MATCH($C124, Ingredients!$B$11:$B$310, 0)), "")))</f>
        <v/>
      </c>
      <c r="AN124" s="83" t="str">
        <f t="shared" si="20"/>
        <v/>
      </c>
      <c r="AP124" s="114" t="str">
        <f t="shared" si="30"/>
        <v/>
      </c>
      <c r="AR124" s="117" t="str">
        <f>IF($C124="", "", IF(IFERROR(INDEX(Ingredients!$AI$11:$AI$310, MATCH($C124, Ingredients!$B$11:$B$310, 0)), "")="", "", IFERROR(INDEX(Ingredients!$AI$11:$AI$310, MATCH($C124, Ingredients!$B$11:$B$310, 0)), "")))</f>
        <v/>
      </c>
      <c r="AT124" s="120" t="str">
        <f t="shared" si="31"/>
        <v/>
      </c>
      <c r="AV124" s="90" t="str">
        <f t="shared" si="21"/>
        <v/>
      </c>
      <c r="AX124" s="90" t="str">
        <f>IF($AV124="", "", COUNTIF($AV$11:$AV$5010, "&lt;"&amp;$AV124)+1+COUNTIF($AV$11:$AV124, $AV124)-1)</f>
        <v/>
      </c>
      <c r="AZ124" s="111" t="str">
        <f>IF($B124="", "", SUMIF('Shopping List'!$AV$11:$AV$25, $B124, 'Shopping List'!$BN$11:$BN$25))</f>
        <v/>
      </c>
      <c r="BB124" s="117" t="str">
        <f t="shared" si="32"/>
        <v/>
      </c>
    </row>
    <row r="125" spans="1:54" x14ac:dyDescent="0.25">
      <c r="A125" s="4"/>
      <c r="B125" s="37"/>
      <c r="C125" s="124"/>
      <c r="D125" s="39"/>
      <c r="E125" s="125"/>
      <c r="F125" s="48"/>
      <c r="G125" s="4"/>
      <c r="H125" s="4"/>
      <c r="I125" s="95" t="str">
        <f>IF($C125="", "", IF(IFERROR(INDEX(Ingredients!$C$11:$C$310, MATCH($C125, Ingredients!$B$11:$B$310, 0)), "")="", "", IFERROR(INDEX(Ingredients!$C$11:$C$310, MATCH($C125, Ingredients!$B$11:$B$310, 0)), "")))</f>
        <v/>
      </c>
      <c r="J125" s="73" t="str">
        <f>IF($B125="", "", IF(IFERROR(INDEX(Meals!$C$11:$C$260, MATCH($B125, Meals!$B$11:$B$260, 0)), "")="", "", IFERROR(INDEX(Meals!$C$11:$C$260, MATCH($B125, Meals!$B$11:$B$260, 0)), "")))</f>
        <v/>
      </c>
      <c r="K125" s="4"/>
      <c r="L125" s="72" t="str">
        <f t="shared" si="22"/>
        <v/>
      </c>
      <c r="M125" s="73" t="str">
        <f t="shared" si="23"/>
        <v/>
      </c>
      <c r="N125" s="4"/>
      <c r="O125" s="78" t="str">
        <f t="shared" si="24"/>
        <v/>
      </c>
      <c r="P125" s="79" t="str">
        <f t="shared" si="25"/>
        <v/>
      </c>
      <c r="Q125" s="4"/>
      <c r="R125" s="90" t="str">
        <f t="shared" si="26"/>
        <v/>
      </c>
      <c r="S125" s="4"/>
      <c r="V125" s="99" t="str">
        <f>IF(Meals!$B125="", "", Meals!$B125)</f>
        <v/>
      </c>
      <c r="W125" s="99" t="str">
        <f>IF(Ingredients!$B125="", "", Ingredients!$B125)</f>
        <v/>
      </c>
      <c r="Y125" s="18" t="str">
        <f t="shared" si="27"/>
        <v/>
      </c>
      <c r="AA125" s="18" t="str">
        <f t="shared" si="18"/>
        <v/>
      </c>
      <c r="AB125" s="18" t="str">
        <f t="shared" si="19"/>
        <v/>
      </c>
      <c r="AC125" s="18" t="str">
        <f t="shared" si="28"/>
        <v/>
      </c>
      <c r="AD125" s="18" t="str">
        <f t="shared" si="28"/>
        <v/>
      </c>
      <c r="AE125" s="18" t="str">
        <f t="shared" si="29"/>
        <v/>
      </c>
      <c r="AG125" s="95" t="str">
        <f>IF($C125="", "", IF(IFERROR(INDEX(Ingredients!C$11:C$310, MATCH($C125, Ingredients!$B$11:$B$310, 0)), "")="", "", IFERROR(INDEX(Ingredients!C$11:C$310, MATCH($C125, Ingredients!$B$11:$B$310, 0)), "")))</f>
        <v/>
      </c>
      <c r="AH125" s="105" t="str">
        <f>IF($C125="", "", IF(IFERROR(INDEX(Ingredients!D$11:D$310, MATCH($C125, Ingredients!$B$11:$B$310, 0)), "")="", "", IFERROR(INDEX(Ingredients!D$11:D$310, MATCH($C125, Ingredients!$B$11:$B$310, 0)), "")))</f>
        <v/>
      </c>
      <c r="AI125" s="106" t="str">
        <f>IF($C125="", "", IF(IFERROR(INDEX(Ingredients!E$11:E$310, MATCH($C125, Ingredients!$B$11:$B$310, 0)), "")="", "", IFERROR(INDEX(Ingredients!E$11:E$310, MATCH($C125, Ingredients!$B$11:$B$310, 0)), "")))</f>
        <v/>
      </c>
      <c r="AJ125" s="108" t="str">
        <f>IF($C125="", "", IF(IFERROR(INDEX(Ingredients!F$11:F$310, MATCH($C125, Ingredients!$B$11:$B$310, 0)), "")="", "", IFERROR(INDEX(Ingredients!F$11:F$310, MATCH($C125, Ingredients!$B$11:$B$310, 0)), "")))</f>
        <v/>
      </c>
      <c r="AK125" s="106" t="str">
        <f>IF($C125="", "", IF(IFERROR(INDEX(Ingredients!G$11:G$310, MATCH($C125, Ingredients!$B$11:$B$310, 0)), "")="", "", IFERROR(INDEX(Ingredients!G$11:G$310, MATCH($C125, Ingredients!$B$11:$B$310, 0)), "")))</f>
        <v/>
      </c>
      <c r="AL125" s="79" t="str">
        <f>IF($C125="", "", IF(IFERROR(INDEX(Ingredients!H$11:H$310, MATCH($C125, Ingredients!$B$11:$B$310, 0)), "")="", "", IFERROR(INDEX(Ingredients!H$11:H$310, MATCH($C125, Ingredients!$B$11:$B$310, 0)), "")))</f>
        <v/>
      </c>
      <c r="AN125" s="83" t="str">
        <f t="shared" si="20"/>
        <v/>
      </c>
      <c r="AP125" s="114" t="str">
        <f t="shared" si="30"/>
        <v/>
      </c>
      <c r="AR125" s="117" t="str">
        <f>IF($C125="", "", IF(IFERROR(INDEX(Ingredients!$AI$11:$AI$310, MATCH($C125, Ingredients!$B$11:$B$310, 0)), "")="", "", IFERROR(INDEX(Ingredients!$AI$11:$AI$310, MATCH($C125, Ingredients!$B$11:$B$310, 0)), "")))</f>
        <v/>
      </c>
      <c r="AT125" s="120" t="str">
        <f t="shared" si="31"/>
        <v/>
      </c>
      <c r="AV125" s="90" t="str">
        <f t="shared" si="21"/>
        <v/>
      </c>
      <c r="AX125" s="90" t="str">
        <f>IF($AV125="", "", COUNTIF($AV$11:$AV$5010, "&lt;"&amp;$AV125)+1+COUNTIF($AV$11:$AV125, $AV125)-1)</f>
        <v/>
      </c>
      <c r="AZ125" s="111" t="str">
        <f>IF($B125="", "", SUMIF('Shopping List'!$AV$11:$AV$25, $B125, 'Shopping List'!$BN$11:$BN$25))</f>
        <v/>
      </c>
      <c r="BB125" s="117" t="str">
        <f t="shared" si="32"/>
        <v/>
      </c>
    </row>
    <row r="126" spans="1:54" x14ac:dyDescent="0.25">
      <c r="A126" s="4"/>
      <c r="B126" s="37"/>
      <c r="C126" s="124"/>
      <c r="D126" s="39"/>
      <c r="E126" s="125"/>
      <c r="F126" s="48"/>
      <c r="G126" s="4"/>
      <c r="H126" s="4"/>
      <c r="I126" s="95" t="str">
        <f>IF($C126="", "", IF(IFERROR(INDEX(Ingredients!$C$11:$C$310, MATCH($C126, Ingredients!$B$11:$B$310, 0)), "")="", "", IFERROR(INDEX(Ingredients!$C$11:$C$310, MATCH($C126, Ingredients!$B$11:$B$310, 0)), "")))</f>
        <v/>
      </c>
      <c r="J126" s="73" t="str">
        <f>IF($B126="", "", IF(IFERROR(INDEX(Meals!$C$11:$C$260, MATCH($B126, Meals!$B$11:$B$260, 0)), "")="", "", IFERROR(INDEX(Meals!$C$11:$C$260, MATCH($B126, Meals!$B$11:$B$260, 0)), "")))</f>
        <v/>
      </c>
      <c r="K126" s="4"/>
      <c r="L126" s="72" t="str">
        <f t="shared" si="22"/>
        <v/>
      </c>
      <c r="M126" s="73" t="str">
        <f t="shared" si="23"/>
        <v/>
      </c>
      <c r="N126" s="4"/>
      <c r="O126" s="78" t="str">
        <f t="shared" si="24"/>
        <v/>
      </c>
      <c r="P126" s="79" t="str">
        <f t="shared" si="25"/>
        <v/>
      </c>
      <c r="Q126" s="4"/>
      <c r="R126" s="90" t="str">
        <f t="shared" si="26"/>
        <v/>
      </c>
      <c r="S126" s="4"/>
      <c r="V126" s="99" t="str">
        <f>IF(Meals!$B126="", "", Meals!$B126)</f>
        <v/>
      </c>
      <c r="W126" s="99" t="str">
        <f>IF(Ingredients!$B126="", "", Ingredients!$B126)</f>
        <v/>
      </c>
      <c r="Y126" s="18" t="str">
        <f t="shared" si="27"/>
        <v/>
      </c>
      <c r="AA126" s="18" t="str">
        <f t="shared" si="18"/>
        <v/>
      </c>
      <c r="AB126" s="18" t="str">
        <f t="shared" si="19"/>
        <v/>
      </c>
      <c r="AC126" s="18" t="str">
        <f t="shared" si="28"/>
        <v/>
      </c>
      <c r="AD126" s="18" t="str">
        <f t="shared" si="28"/>
        <v/>
      </c>
      <c r="AE126" s="18" t="str">
        <f t="shared" si="29"/>
        <v/>
      </c>
      <c r="AG126" s="95" t="str">
        <f>IF($C126="", "", IF(IFERROR(INDEX(Ingredients!C$11:C$310, MATCH($C126, Ingredients!$B$11:$B$310, 0)), "")="", "", IFERROR(INDEX(Ingredients!C$11:C$310, MATCH($C126, Ingredients!$B$11:$B$310, 0)), "")))</f>
        <v/>
      </c>
      <c r="AH126" s="105" t="str">
        <f>IF($C126="", "", IF(IFERROR(INDEX(Ingredients!D$11:D$310, MATCH($C126, Ingredients!$B$11:$B$310, 0)), "")="", "", IFERROR(INDEX(Ingredients!D$11:D$310, MATCH($C126, Ingredients!$B$11:$B$310, 0)), "")))</f>
        <v/>
      </c>
      <c r="AI126" s="106" t="str">
        <f>IF($C126="", "", IF(IFERROR(INDEX(Ingredients!E$11:E$310, MATCH($C126, Ingredients!$B$11:$B$310, 0)), "")="", "", IFERROR(INDEX(Ingredients!E$11:E$310, MATCH($C126, Ingredients!$B$11:$B$310, 0)), "")))</f>
        <v/>
      </c>
      <c r="AJ126" s="108" t="str">
        <f>IF($C126="", "", IF(IFERROR(INDEX(Ingredients!F$11:F$310, MATCH($C126, Ingredients!$B$11:$B$310, 0)), "")="", "", IFERROR(INDEX(Ingredients!F$11:F$310, MATCH($C126, Ingredients!$B$11:$B$310, 0)), "")))</f>
        <v/>
      </c>
      <c r="AK126" s="106" t="str">
        <f>IF($C126="", "", IF(IFERROR(INDEX(Ingredients!G$11:G$310, MATCH($C126, Ingredients!$B$11:$B$310, 0)), "")="", "", IFERROR(INDEX(Ingredients!G$11:G$310, MATCH($C126, Ingredients!$B$11:$B$310, 0)), "")))</f>
        <v/>
      </c>
      <c r="AL126" s="79" t="str">
        <f>IF($C126="", "", IF(IFERROR(INDEX(Ingredients!H$11:H$310, MATCH($C126, Ingredients!$B$11:$B$310, 0)), "")="", "", IFERROR(INDEX(Ingredients!H$11:H$310, MATCH($C126, Ingredients!$B$11:$B$310, 0)), "")))</f>
        <v/>
      </c>
      <c r="AN126" s="83" t="str">
        <f t="shared" si="20"/>
        <v/>
      </c>
      <c r="AP126" s="114" t="str">
        <f t="shared" si="30"/>
        <v/>
      </c>
      <c r="AR126" s="117" t="str">
        <f>IF($C126="", "", IF(IFERROR(INDEX(Ingredients!$AI$11:$AI$310, MATCH($C126, Ingredients!$B$11:$B$310, 0)), "")="", "", IFERROR(INDEX(Ingredients!$AI$11:$AI$310, MATCH($C126, Ingredients!$B$11:$B$310, 0)), "")))</f>
        <v/>
      </c>
      <c r="AT126" s="120" t="str">
        <f t="shared" si="31"/>
        <v/>
      </c>
      <c r="AV126" s="90" t="str">
        <f t="shared" si="21"/>
        <v/>
      </c>
      <c r="AX126" s="90" t="str">
        <f>IF($AV126="", "", COUNTIF($AV$11:$AV$5010, "&lt;"&amp;$AV126)+1+COUNTIF($AV$11:$AV126, $AV126)-1)</f>
        <v/>
      </c>
      <c r="AZ126" s="111" t="str">
        <f>IF($B126="", "", SUMIF('Shopping List'!$AV$11:$AV$25, $B126, 'Shopping List'!$BN$11:$BN$25))</f>
        <v/>
      </c>
      <c r="BB126" s="117" t="str">
        <f t="shared" si="32"/>
        <v/>
      </c>
    </row>
    <row r="127" spans="1:54" x14ac:dyDescent="0.25">
      <c r="A127" s="4"/>
      <c r="B127" s="37"/>
      <c r="C127" s="124"/>
      <c r="D127" s="39"/>
      <c r="E127" s="125"/>
      <c r="F127" s="48"/>
      <c r="G127" s="4"/>
      <c r="H127" s="4"/>
      <c r="I127" s="95" t="str">
        <f>IF($C127="", "", IF(IFERROR(INDEX(Ingredients!$C$11:$C$310, MATCH($C127, Ingredients!$B$11:$B$310, 0)), "")="", "", IFERROR(INDEX(Ingredients!$C$11:$C$310, MATCH($C127, Ingredients!$B$11:$B$310, 0)), "")))</f>
        <v/>
      </c>
      <c r="J127" s="73" t="str">
        <f>IF($B127="", "", IF(IFERROR(INDEX(Meals!$C$11:$C$260, MATCH($B127, Meals!$B$11:$B$260, 0)), "")="", "", IFERROR(INDEX(Meals!$C$11:$C$260, MATCH($B127, Meals!$B$11:$B$260, 0)), "")))</f>
        <v/>
      </c>
      <c r="K127" s="4"/>
      <c r="L127" s="72" t="str">
        <f t="shared" si="22"/>
        <v/>
      </c>
      <c r="M127" s="73" t="str">
        <f t="shared" si="23"/>
        <v/>
      </c>
      <c r="N127" s="4"/>
      <c r="O127" s="78" t="str">
        <f t="shared" si="24"/>
        <v/>
      </c>
      <c r="P127" s="79" t="str">
        <f t="shared" si="25"/>
        <v/>
      </c>
      <c r="Q127" s="4"/>
      <c r="R127" s="90" t="str">
        <f t="shared" si="26"/>
        <v/>
      </c>
      <c r="S127" s="4"/>
      <c r="V127" s="99" t="str">
        <f>IF(Meals!$B127="", "", Meals!$B127)</f>
        <v/>
      </c>
      <c r="W127" s="99" t="str">
        <f>IF(Ingredients!$B127="", "", Ingredients!$B127)</f>
        <v/>
      </c>
      <c r="Y127" s="18" t="str">
        <f t="shared" si="27"/>
        <v/>
      </c>
      <c r="AA127" s="18" t="str">
        <f t="shared" si="18"/>
        <v/>
      </c>
      <c r="AB127" s="18" t="str">
        <f t="shared" si="19"/>
        <v/>
      </c>
      <c r="AC127" s="18" t="str">
        <f t="shared" si="28"/>
        <v/>
      </c>
      <c r="AD127" s="18" t="str">
        <f t="shared" si="28"/>
        <v/>
      </c>
      <c r="AE127" s="18" t="str">
        <f t="shared" si="29"/>
        <v/>
      </c>
      <c r="AG127" s="95" t="str">
        <f>IF($C127="", "", IF(IFERROR(INDEX(Ingredients!C$11:C$310, MATCH($C127, Ingredients!$B$11:$B$310, 0)), "")="", "", IFERROR(INDEX(Ingredients!C$11:C$310, MATCH($C127, Ingredients!$B$11:$B$310, 0)), "")))</f>
        <v/>
      </c>
      <c r="AH127" s="105" t="str">
        <f>IF($C127="", "", IF(IFERROR(INDEX(Ingredients!D$11:D$310, MATCH($C127, Ingredients!$B$11:$B$310, 0)), "")="", "", IFERROR(INDEX(Ingredients!D$11:D$310, MATCH($C127, Ingredients!$B$11:$B$310, 0)), "")))</f>
        <v/>
      </c>
      <c r="AI127" s="106" t="str">
        <f>IF($C127="", "", IF(IFERROR(INDEX(Ingredients!E$11:E$310, MATCH($C127, Ingredients!$B$11:$B$310, 0)), "")="", "", IFERROR(INDEX(Ingredients!E$11:E$310, MATCH($C127, Ingredients!$B$11:$B$310, 0)), "")))</f>
        <v/>
      </c>
      <c r="AJ127" s="108" t="str">
        <f>IF($C127="", "", IF(IFERROR(INDEX(Ingredients!F$11:F$310, MATCH($C127, Ingredients!$B$11:$B$310, 0)), "")="", "", IFERROR(INDEX(Ingredients!F$11:F$310, MATCH($C127, Ingredients!$B$11:$B$310, 0)), "")))</f>
        <v/>
      </c>
      <c r="AK127" s="106" t="str">
        <f>IF($C127="", "", IF(IFERROR(INDEX(Ingredients!G$11:G$310, MATCH($C127, Ingredients!$B$11:$B$310, 0)), "")="", "", IFERROR(INDEX(Ingredients!G$11:G$310, MATCH($C127, Ingredients!$B$11:$B$310, 0)), "")))</f>
        <v/>
      </c>
      <c r="AL127" s="79" t="str">
        <f>IF($C127="", "", IF(IFERROR(INDEX(Ingredients!H$11:H$310, MATCH($C127, Ingredients!$B$11:$B$310, 0)), "")="", "", IFERROR(INDEX(Ingredients!H$11:H$310, MATCH($C127, Ingredients!$B$11:$B$310, 0)), "")))</f>
        <v/>
      </c>
      <c r="AN127" s="83" t="str">
        <f t="shared" si="20"/>
        <v/>
      </c>
      <c r="AP127" s="114" t="str">
        <f t="shared" si="30"/>
        <v/>
      </c>
      <c r="AR127" s="117" t="str">
        <f>IF($C127="", "", IF(IFERROR(INDEX(Ingredients!$AI$11:$AI$310, MATCH($C127, Ingredients!$B$11:$B$310, 0)), "")="", "", IFERROR(INDEX(Ingredients!$AI$11:$AI$310, MATCH($C127, Ingredients!$B$11:$B$310, 0)), "")))</f>
        <v/>
      </c>
      <c r="AT127" s="120" t="str">
        <f t="shared" si="31"/>
        <v/>
      </c>
      <c r="AV127" s="90" t="str">
        <f t="shared" si="21"/>
        <v/>
      </c>
      <c r="AX127" s="90" t="str">
        <f>IF($AV127="", "", COUNTIF($AV$11:$AV$5010, "&lt;"&amp;$AV127)+1+COUNTIF($AV$11:$AV127, $AV127)-1)</f>
        <v/>
      </c>
      <c r="AZ127" s="111" t="str">
        <f>IF($B127="", "", SUMIF('Shopping List'!$AV$11:$AV$25, $B127, 'Shopping List'!$BN$11:$BN$25))</f>
        <v/>
      </c>
      <c r="BB127" s="117" t="str">
        <f t="shared" si="32"/>
        <v/>
      </c>
    </row>
    <row r="128" spans="1:54" x14ac:dyDescent="0.25">
      <c r="A128" s="4"/>
      <c r="B128" s="37"/>
      <c r="C128" s="124"/>
      <c r="D128" s="39"/>
      <c r="E128" s="125"/>
      <c r="F128" s="48"/>
      <c r="G128" s="4"/>
      <c r="H128" s="4"/>
      <c r="I128" s="95" t="str">
        <f>IF($C128="", "", IF(IFERROR(INDEX(Ingredients!$C$11:$C$310, MATCH($C128, Ingredients!$B$11:$B$310, 0)), "")="", "", IFERROR(INDEX(Ingredients!$C$11:$C$310, MATCH($C128, Ingredients!$B$11:$B$310, 0)), "")))</f>
        <v/>
      </c>
      <c r="J128" s="73" t="str">
        <f>IF($B128="", "", IF(IFERROR(INDEX(Meals!$C$11:$C$260, MATCH($B128, Meals!$B$11:$B$260, 0)), "")="", "", IFERROR(INDEX(Meals!$C$11:$C$260, MATCH($B128, Meals!$B$11:$B$260, 0)), "")))</f>
        <v/>
      </c>
      <c r="K128" s="4"/>
      <c r="L128" s="72" t="str">
        <f t="shared" si="22"/>
        <v/>
      </c>
      <c r="M128" s="73" t="str">
        <f t="shared" si="23"/>
        <v/>
      </c>
      <c r="N128" s="4"/>
      <c r="O128" s="78" t="str">
        <f t="shared" si="24"/>
        <v/>
      </c>
      <c r="P128" s="79" t="str">
        <f t="shared" si="25"/>
        <v/>
      </c>
      <c r="Q128" s="4"/>
      <c r="R128" s="90" t="str">
        <f t="shared" si="26"/>
        <v/>
      </c>
      <c r="S128" s="4"/>
      <c r="V128" s="99" t="str">
        <f>IF(Meals!$B128="", "", Meals!$B128)</f>
        <v/>
      </c>
      <c r="W128" s="99" t="str">
        <f>IF(Ingredients!$B128="", "", Ingredients!$B128)</f>
        <v/>
      </c>
      <c r="Y128" s="18" t="str">
        <f t="shared" si="27"/>
        <v/>
      </c>
      <c r="AA128" s="18" t="str">
        <f t="shared" si="18"/>
        <v/>
      </c>
      <c r="AB128" s="18" t="str">
        <f t="shared" si="19"/>
        <v/>
      </c>
      <c r="AC128" s="18" t="str">
        <f t="shared" si="28"/>
        <v/>
      </c>
      <c r="AD128" s="18" t="str">
        <f t="shared" si="28"/>
        <v/>
      </c>
      <c r="AE128" s="18" t="str">
        <f t="shared" si="29"/>
        <v/>
      </c>
      <c r="AG128" s="95" t="str">
        <f>IF($C128="", "", IF(IFERROR(INDEX(Ingredients!C$11:C$310, MATCH($C128, Ingredients!$B$11:$B$310, 0)), "")="", "", IFERROR(INDEX(Ingredients!C$11:C$310, MATCH($C128, Ingredients!$B$11:$B$310, 0)), "")))</f>
        <v/>
      </c>
      <c r="AH128" s="105" t="str">
        <f>IF($C128="", "", IF(IFERROR(INDEX(Ingredients!D$11:D$310, MATCH($C128, Ingredients!$B$11:$B$310, 0)), "")="", "", IFERROR(INDEX(Ingredients!D$11:D$310, MATCH($C128, Ingredients!$B$11:$B$310, 0)), "")))</f>
        <v/>
      </c>
      <c r="AI128" s="106" t="str">
        <f>IF($C128="", "", IF(IFERROR(INDEX(Ingredients!E$11:E$310, MATCH($C128, Ingredients!$B$11:$B$310, 0)), "")="", "", IFERROR(INDEX(Ingredients!E$11:E$310, MATCH($C128, Ingredients!$B$11:$B$310, 0)), "")))</f>
        <v/>
      </c>
      <c r="AJ128" s="108" t="str">
        <f>IF($C128="", "", IF(IFERROR(INDEX(Ingredients!F$11:F$310, MATCH($C128, Ingredients!$B$11:$B$310, 0)), "")="", "", IFERROR(INDEX(Ingredients!F$11:F$310, MATCH($C128, Ingredients!$B$11:$B$310, 0)), "")))</f>
        <v/>
      </c>
      <c r="AK128" s="106" t="str">
        <f>IF($C128="", "", IF(IFERROR(INDEX(Ingredients!G$11:G$310, MATCH($C128, Ingredients!$B$11:$B$310, 0)), "")="", "", IFERROR(INDEX(Ingredients!G$11:G$310, MATCH($C128, Ingredients!$B$11:$B$310, 0)), "")))</f>
        <v/>
      </c>
      <c r="AL128" s="79" t="str">
        <f>IF($C128="", "", IF(IFERROR(INDEX(Ingredients!H$11:H$310, MATCH($C128, Ingredients!$B$11:$B$310, 0)), "")="", "", IFERROR(INDEX(Ingredients!H$11:H$310, MATCH($C128, Ingredients!$B$11:$B$310, 0)), "")))</f>
        <v/>
      </c>
      <c r="AN128" s="83" t="str">
        <f t="shared" si="20"/>
        <v/>
      </c>
      <c r="AP128" s="114" t="str">
        <f t="shared" si="30"/>
        <v/>
      </c>
      <c r="AR128" s="117" t="str">
        <f>IF($C128="", "", IF(IFERROR(INDEX(Ingredients!$AI$11:$AI$310, MATCH($C128, Ingredients!$B$11:$B$310, 0)), "")="", "", IFERROR(INDEX(Ingredients!$AI$11:$AI$310, MATCH($C128, Ingredients!$B$11:$B$310, 0)), "")))</f>
        <v/>
      </c>
      <c r="AT128" s="120" t="str">
        <f t="shared" si="31"/>
        <v/>
      </c>
      <c r="AV128" s="90" t="str">
        <f t="shared" si="21"/>
        <v/>
      </c>
      <c r="AX128" s="90" t="str">
        <f>IF($AV128="", "", COUNTIF($AV$11:$AV$5010, "&lt;"&amp;$AV128)+1+COUNTIF($AV$11:$AV128, $AV128)-1)</f>
        <v/>
      </c>
      <c r="AZ128" s="111" t="str">
        <f>IF($B128="", "", SUMIF('Shopping List'!$AV$11:$AV$25, $B128, 'Shopping List'!$BN$11:$BN$25))</f>
        <v/>
      </c>
      <c r="BB128" s="117" t="str">
        <f t="shared" si="32"/>
        <v/>
      </c>
    </row>
    <row r="129" spans="1:54" x14ac:dyDescent="0.25">
      <c r="A129" s="4"/>
      <c r="B129" s="37"/>
      <c r="C129" s="124"/>
      <c r="D129" s="39"/>
      <c r="E129" s="125"/>
      <c r="F129" s="48"/>
      <c r="G129" s="4"/>
      <c r="H129" s="4"/>
      <c r="I129" s="95" t="str">
        <f>IF($C129="", "", IF(IFERROR(INDEX(Ingredients!$C$11:$C$310, MATCH($C129, Ingredients!$B$11:$B$310, 0)), "")="", "", IFERROR(INDEX(Ingredients!$C$11:$C$310, MATCH($C129, Ingredients!$B$11:$B$310, 0)), "")))</f>
        <v/>
      </c>
      <c r="J129" s="73" t="str">
        <f>IF($B129="", "", IF(IFERROR(INDEX(Meals!$C$11:$C$260, MATCH($B129, Meals!$B$11:$B$260, 0)), "")="", "", IFERROR(INDEX(Meals!$C$11:$C$260, MATCH($B129, Meals!$B$11:$B$260, 0)), "")))</f>
        <v/>
      </c>
      <c r="K129" s="4"/>
      <c r="L129" s="72" t="str">
        <f t="shared" si="22"/>
        <v/>
      </c>
      <c r="M129" s="73" t="str">
        <f t="shared" si="23"/>
        <v/>
      </c>
      <c r="N129" s="4"/>
      <c r="O129" s="78" t="str">
        <f t="shared" si="24"/>
        <v/>
      </c>
      <c r="P129" s="79" t="str">
        <f t="shared" si="25"/>
        <v/>
      </c>
      <c r="Q129" s="4"/>
      <c r="R129" s="90" t="str">
        <f t="shared" si="26"/>
        <v/>
      </c>
      <c r="S129" s="4"/>
      <c r="V129" s="99" t="str">
        <f>IF(Meals!$B129="", "", Meals!$B129)</f>
        <v/>
      </c>
      <c r="W129" s="99" t="str">
        <f>IF(Ingredients!$B129="", "", Ingredients!$B129)</f>
        <v/>
      </c>
      <c r="Y129" s="18" t="str">
        <f t="shared" si="27"/>
        <v/>
      </c>
      <c r="AA129" s="18" t="str">
        <f t="shared" si="18"/>
        <v/>
      </c>
      <c r="AB129" s="18" t="str">
        <f t="shared" si="19"/>
        <v/>
      </c>
      <c r="AC129" s="18" t="str">
        <f t="shared" si="28"/>
        <v/>
      </c>
      <c r="AD129" s="18" t="str">
        <f t="shared" si="28"/>
        <v/>
      </c>
      <c r="AE129" s="18" t="str">
        <f t="shared" si="29"/>
        <v/>
      </c>
      <c r="AG129" s="95" t="str">
        <f>IF($C129="", "", IF(IFERROR(INDEX(Ingredients!C$11:C$310, MATCH($C129, Ingredients!$B$11:$B$310, 0)), "")="", "", IFERROR(INDEX(Ingredients!C$11:C$310, MATCH($C129, Ingredients!$B$11:$B$310, 0)), "")))</f>
        <v/>
      </c>
      <c r="AH129" s="105" t="str">
        <f>IF($C129="", "", IF(IFERROR(INDEX(Ingredients!D$11:D$310, MATCH($C129, Ingredients!$B$11:$B$310, 0)), "")="", "", IFERROR(INDEX(Ingredients!D$11:D$310, MATCH($C129, Ingredients!$B$11:$B$310, 0)), "")))</f>
        <v/>
      </c>
      <c r="AI129" s="106" t="str">
        <f>IF($C129="", "", IF(IFERROR(INDEX(Ingredients!E$11:E$310, MATCH($C129, Ingredients!$B$11:$B$310, 0)), "")="", "", IFERROR(INDEX(Ingredients!E$11:E$310, MATCH($C129, Ingredients!$B$11:$B$310, 0)), "")))</f>
        <v/>
      </c>
      <c r="AJ129" s="108" t="str">
        <f>IF($C129="", "", IF(IFERROR(INDEX(Ingredients!F$11:F$310, MATCH($C129, Ingredients!$B$11:$B$310, 0)), "")="", "", IFERROR(INDEX(Ingredients!F$11:F$310, MATCH($C129, Ingredients!$B$11:$B$310, 0)), "")))</f>
        <v/>
      </c>
      <c r="AK129" s="106" t="str">
        <f>IF($C129="", "", IF(IFERROR(INDEX(Ingredients!G$11:G$310, MATCH($C129, Ingredients!$B$11:$B$310, 0)), "")="", "", IFERROR(INDEX(Ingredients!G$11:G$310, MATCH($C129, Ingredients!$B$11:$B$310, 0)), "")))</f>
        <v/>
      </c>
      <c r="AL129" s="79" t="str">
        <f>IF($C129="", "", IF(IFERROR(INDEX(Ingredients!H$11:H$310, MATCH($C129, Ingredients!$B$11:$B$310, 0)), "")="", "", IFERROR(INDEX(Ingredients!H$11:H$310, MATCH($C129, Ingredients!$B$11:$B$310, 0)), "")))</f>
        <v/>
      </c>
      <c r="AN129" s="83" t="str">
        <f t="shared" si="20"/>
        <v/>
      </c>
      <c r="AP129" s="114" t="str">
        <f t="shared" si="30"/>
        <v/>
      </c>
      <c r="AR129" s="117" t="str">
        <f>IF($C129="", "", IF(IFERROR(INDEX(Ingredients!$AI$11:$AI$310, MATCH($C129, Ingredients!$B$11:$B$310, 0)), "")="", "", IFERROR(INDEX(Ingredients!$AI$11:$AI$310, MATCH($C129, Ingredients!$B$11:$B$310, 0)), "")))</f>
        <v/>
      </c>
      <c r="AT129" s="120" t="str">
        <f t="shared" si="31"/>
        <v/>
      </c>
      <c r="AV129" s="90" t="str">
        <f t="shared" si="21"/>
        <v/>
      </c>
      <c r="AX129" s="90" t="str">
        <f>IF($AV129="", "", COUNTIF($AV$11:$AV$5010, "&lt;"&amp;$AV129)+1+COUNTIF($AV$11:$AV129, $AV129)-1)</f>
        <v/>
      </c>
      <c r="AZ129" s="111" t="str">
        <f>IF($B129="", "", SUMIF('Shopping List'!$AV$11:$AV$25, $B129, 'Shopping List'!$BN$11:$BN$25))</f>
        <v/>
      </c>
      <c r="BB129" s="117" t="str">
        <f t="shared" si="32"/>
        <v/>
      </c>
    </row>
    <row r="130" spans="1:54" x14ac:dyDescent="0.25">
      <c r="A130" s="4"/>
      <c r="B130" s="37"/>
      <c r="C130" s="124"/>
      <c r="D130" s="39"/>
      <c r="E130" s="125"/>
      <c r="F130" s="48"/>
      <c r="G130" s="4"/>
      <c r="H130" s="4"/>
      <c r="I130" s="95" t="str">
        <f>IF($C130="", "", IF(IFERROR(INDEX(Ingredients!$C$11:$C$310, MATCH($C130, Ingredients!$B$11:$B$310, 0)), "")="", "", IFERROR(INDEX(Ingredients!$C$11:$C$310, MATCH($C130, Ingredients!$B$11:$B$310, 0)), "")))</f>
        <v/>
      </c>
      <c r="J130" s="73" t="str">
        <f>IF($B130="", "", IF(IFERROR(INDEX(Meals!$C$11:$C$260, MATCH($B130, Meals!$B$11:$B$260, 0)), "")="", "", IFERROR(INDEX(Meals!$C$11:$C$260, MATCH($B130, Meals!$B$11:$B$260, 0)), "")))</f>
        <v/>
      </c>
      <c r="K130" s="4"/>
      <c r="L130" s="72" t="str">
        <f t="shared" si="22"/>
        <v/>
      </c>
      <c r="M130" s="73" t="str">
        <f t="shared" si="23"/>
        <v/>
      </c>
      <c r="N130" s="4"/>
      <c r="O130" s="78" t="str">
        <f t="shared" si="24"/>
        <v/>
      </c>
      <c r="P130" s="79" t="str">
        <f t="shared" si="25"/>
        <v/>
      </c>
      <c r="Q130" s="4"/>
      <c r="R130" s="90" t="str">
        <f t="shared" si="26"/>
        <v/>
      </c>
      <c r="S130" s="4"/>
      <c r="V130" s="99" t="str">
        <f>IF(Meals!$B130="", "", Meals!$B130)</f>
        <v/>
      </c>
      <c r="W130" s="99" t="str">
        <f>IF(Ingredients!$B130="", "", Ingredients!$B130)</f>
        <v/>
      </c>
      <c r="Y130" s="18" t="str">
        <f t="shared" si="27"/>
        <v/>
      </c>
      <c r="AA130" s="18" t="str">
        <f t="shared" si="18"/>
        <v/>
      </c>
      <c r="AB130" s="18" t="str">
        <f t="shared" si="19"/>
        <v/>
      </c>
      <c r="AC130" s="18" t="str">
        <f t="shared" si="28"/>
        <v/>
      </c>
      <c r="AD130" s="18" t="str">
        <f t="shared" si="28"/>
        <v/>
      </c>
      <c r="AE130" s="18" t="str">
        <f t="shared" si="29"/>
        <v/>
      </c>
      <c r="AG130" s="95" t="str">
        <f>IF($C130="", "", IF(IFERROR(INDEX(Ingredients!C$11:C$310, MATCH($C130, Ingredients!$B$11:$B$310, 0)), "")="", "", IFERROR(INDEX(Ingredients!C$11:C$310, MATCH($C130, Ingredients!$B$11:$B$310, 0)), "")))</f>
        <v/>
      </c>
      <c r="AH130" s="105" t="str">
        <f>IF($C130="", "", IF(IFERROR(INDEX(Ingredients!D$11:D$310, MATCH($C130, Ingredients!$B$11:$B$310, 0)), "")="", "", IFERROR(INDEX(Ingredients!D$11:D$310, MATCH($C130, Ingredients!$B$11:$B$310, 0)), "")))</f>
        <v/>
      </c>
      <c r="AI130" s="106" t="str">
        <f>IF($C130="", "", IF(IFERROR(INDEX(Ingredients!E$11:E$310, MATCH($C130, Ingredients!$B$11:$B$310, 0)), "")="", "", IFERROR(INDEX(Ingredients!E$11:E$310, MATCH($C130, Ingredients!$B$11:$B$310, 0)), "")))</f>
        <v/>
      </c>
      <c r="AJ130" s="108" t="str">
        <f>IF($C130="", "", IF(IFERROR(INDEX(Ingredients!F$11:F$310, MATCH($C130, Ingredients!$B$11:$B$310, 0)), "")="", "", IFERROR(INDEX(Ingredients!F$11:F$310, MATCH($C130, Ingredients!$B$11:$B$310, 0)), "")))</f>
        <v/>
      </c>
      <c r="AK130" s="106" t="str">
        <f>IF($C130="", "", IF(IFERROR(INDEX(Ingredients!G$11:G$310, MATCH($C130, Ingredients!$B$11:$B$310, 0)), "")="", "", IFERROR(INDEX(Ingredients!G$11:G$310, MATCH($C130, Ingredients!$B$11:$B$310, 0)), "")))</f>
        <v/>
      </c>
      <c r="AL130" s="79" t="str">
        <f>IF($C130="", "", IF(IFERROR(INDEX(Ingredients!H$11:H$310, MATCH($C130, Ingredients!$B$11:$B$310, 0)), "")="", "", IFERROR(INDEX(Ingredients!H$11:H$310, MATCH($C130, Ingredients!$B$11:$B$310, 0)), "")))</f>
        <v/>
      </c>
      <c r="AN130" s="83" t="str">
        <f t="shared" si="20"/>
        <v/>
      </c>
      <c r="AP130" s="114" t="str">
        <f t="shared" si="30"/>
        <v/>
      </c>
      <c r="AR130" s="117" t="str">
        <f>IF($C130="", "", IF(IFERROR(INDEX(Ingredients!$AI$11:$AI$310, MATCH($C130, Ingredients!$B$11:$B$310, 0)), "")="", "", IFERROR(INDEX(Ingredients!$AI$11:$AI$310, MATCH($C130, Ingredients!$B$11:$B$310, 0)), "")))</f>
        <v/>
      </c>
      <c r="AT130" s="120" t="str">
        <f t="shared" si="31"/>
        <v/>
      </c>
      <c r="AV130" s="90" t="str">
        <f t="shared" si="21"/>
        <v/>
      </c>
      <c r="AX130" s="90" t="str">
        <f>IF($AV130="", "", COUNTIF($AV$11:$AV$5010, "&lt;"&amp;$AV130)+1+COUNTIF($AV$11:$AV130, $AV130)-1)</f>
        <v/>
      </c>
      <c r="AZ130" s="111" t="str">
        <f>IF($B130="", "", SUMIF('Shopping List'!$AV$11:$AV$25, $B130, 'Shopping List'!$BN$11:$BN$25))</f>
        <v/>
      </c>
      <c r="BB130" s="117" t="str">
        <f t="shared" si="32"/>
        <v/>
      </c>
    </row>
    <row r="131" spans="1:54" x14ac:dyDescent="0.25">
      <c r="A131" s="4"/>
      <c r="B131" s="37"/>
      <c r="C131" s="124"/>
      <c r="D131" s="39"/>
      <c r="E131" s="125"/>
      <c r="F131" s="48"/>
      <c r="G131" s="4"/>
      <c r="H131" s="4"/>
      <c r="I131" s="95" t="str">
        <f>IF($C131="", "", IF(IFERROR(INDEX(Ingredients!$C$11:$C$310, MATCH($C131, Ingredients!$B$11:$B$310, 0)), "")="", "", IFERROR(INDEX(Ingredients!$C$11:$C$310, MATCH($C131, Ingredients!$B$11:$B$310, 0)), "")))</f>
        <v/>
      </c>
      <c r="J131" s="73" t="str">
        <f>IF($B131="", "", IF(IFERROR(INDEX(Meals!$C$11:$C$260, MATCH($B131, Meals!$B$11:$B$260, 0)), "")="", "", IFERROR(INDEX(Meals!$C$11:$C$260, MATCH($B131, Meals!$B$11:$B$260, 0)), "")))</f>
        <v/>
      </c>
      <c r="K131" s="4"/>
      <c r="L131" s="72" t="str">
        <f t="shared" si="22"/>
        <v/>
      </c>
      <c r="M131" s="73" t="str">
        <f t="shared" si="23"/>
        <v/>
      </c>
      <c r="N131" s="4"/>
      <c r="O131" s="78" t="str">
        <f t="shared" si="24"/>
        <v/>
      </c>
      <c r="P131" s="79" t="str">
        <f t="shared" si="25"/>
        <v/>
      </c>
      <c r="Q131" s="4"/>
      <c r="R131" s="90" t="str">
        <f t="shared" si="26"/>
        <v/>
      </c>
      <c r="S131" s="4"/>
      <c r="V131" s="99" t="str">
        <f>IF(Meals!$B131="", "", Meals!$B131)</f>
        <v/>
      </c>
      <c r="W131" s="99" t="str">
        <f>IF(Ingredients!$B131="", "", Ingredients!$B131)</f>
        <v/>
      </c>
      <c r="Y131" s="18" t="str">
        <f t="shared" si="27"/>
        <v/>
      </c>
      <c r="AA131" s="18" t="str">
        <f t="shared" si="18"/>
        <v/>
      </c>
      <c r="AB131" s="18" t="str">
        <f t="shared" si="19"/>
        <v/>
      </c>
      <c r="AC131" s="18" t="str">
        <f t="shared" si="28"/>
        <v/>
      </c>
      <c r="AD131" s="18" t="str">
        <f t="shared" si="28"/>
        <v/>
      </c>
      <c r="AE131" s="18" t="str">
        <f t="shared" si="29"/>
        <v/>
      </c>
      <c r="AG131" s="95" t="str">
        <f>IF($C131="", "", IF(IFERROR(INDEX(Ingredients!C$11:C$310, MATCH($C131, Ingredients!$B$11:$B$310, 0)), "")="", "", IFERROR(INDEX(Ingredients!C$11:C$310, MATCH($C131, Ingredients!$B$11:$B$310, 0)), "")))</f>
        <v/>
      </c>
      <c r="AH131" s="105" t="str">
        <f>IF($C131="", "", IF(IFERROR(INDEX(Ingredients!D$11:D$310, MATCH($C131, Ingredients!$B$11:$B$310, 0)), "")="", "", IFERROR(INDEX(Ingredients!D$11:D$310, MATCH($C131, Ingredients!$B$11:$B$310, 0)), "")))</f>
        <v/>
      </c>
      <c r="AI131" s="106" t="str">
        <f>IF($C131="", "", IF(IFERROR(INDEX(Ingredients!E$11:E$310, MATCH($C131, Ingredients!$B$11:$B$310, 0)), "")="", "", IFERROR(INDEX(Ingredients!E$11:E$310, MATCH($C131, Ingredients!$B$11:$B$310, 0)), "")))</f>
        <v/>
      </c>
      <c r="AJ131" s="108" t="str">
        <f>IF($C131="", "", IF(IFERROR(INDEX(Ingredients!F$11:F$310, MATCH($C131, Ingredients!$B$11:$B$310, 0)), "")="", "", IFERROR(INDEX(Ingredients!F$11:F$310, MATCH($C131, Ingredients!$B$11:$B$310, 0)), "")))</f>
        <v/>
      </c>
      <c r="AK131" s="106" t="str">
        <f>IF($C131="", "", IF(IFERROR(INDEX(Ingredients!G$11:G$310, MATCH($C131, Ingredients!$B$11:$B$310, 0)), "")="", "", IFERROR(INDEX(Ingredients!G$11:G$310, MATCH($C131, Ingredients!$B$11:$B$310, 0)), "")))</f>
        <v/>
      </c>
      <c r="AL131" s="79" t="str">
        <f>IF($C131="", "", IF(IFERROR(INDEX(Ingredients!H$11:H$310, MATCH($C131, Ingredients!$B$11:$B$310, 0)), "")="", "", IFERROR(INDEX(Ingredients!H$11:H$310, MATCH($C131, Ingredients!$B$11:$B$310, 0)), "")))</f>
        <v/>
      </c>
      <c r="AN131" s="83" t="str">
        <f t="shared" si="20"/>
        <v/>
      </c>
      <c r="AP131" s="114" t="str">
        <f t="shared" si="30"/>
        <v/>
      </c>
      <c r="AR131" s="117" t="str">
        <f>IF($C131="", "", IF(IFERROR(INDEX(Ingredients!$AI$11:$AI$310, MATCH($C131, Ingredients!$B$11:$B$310, 0)), "")="", "", IFERROR(INDEX(Ingredients!$AI$11:$AI$310, MATCH($C131, Ingredients!$B$11:$B$310, 0)), "")))</f>
        <v/>
      </c>
      <c r="AT131" s="120" t="str">
        <f t="shared" si="31"/>
        <v/>
      </c>
      <c r="AV131" s="90" t="str">
        <f t="shared" si="21"/>
        <v/>
      </c>
      <c r="AX131" s="90" t="str">
        <f>IF($AV131="", "", COUNTIF($AV$11:$AV$5010, "&lt;"&amp;$AV131)+1+COUNTIF($AV$11:$AV131, $AV131)-1)</f>
        <v/>
      </c>
      <c r="AZ131" s="111" t="str">
        <f>IF($B131="", "", SUMIF('Shopping List'!$AV$11:$AV$25, $B131, 'Shopping List'!$BN$11:$BN$25))</f>
        <v/>
      </c>
      <c r="BB131" s="117" t="str">
        <f t="shared" si="32"/>
        <v/>
      </c>
    </row>
    <row r="132" spans="1:54" x14ac:dyDescent="0.25">
      <c r="A132" s="4"/>
      <c r="B132" s="37"/>
      <c r="C132" s="124"/>
      <c r="D132" s="39"/>
      <c r="E132" s="125"/>
      <c r="F132" s="48"/>
      <c r="G132" s="4"/>
      <c r="H132" s="4"/>
      <c r="I132" s="95" t="str">
        <f>IF($C132="", "", IF(IFERROR(INDEX(Ingredients!$C$11:$C$310, MATCH($C132, Ingredients!$B$11:$B$310, 0)), "")="", "", IFERROR(INDEX(Ingredients!$C$11:$C$310, MATCH($C132, Ingredients!$B$11:$B$310, 0)), "")))</f>
        <v/>
      </c>
      <c r="J132" s="73" t="str">
        <f>IF($B132="", "", IF(IFERROR(INDEX(Meals!$C$11:$C$260, MATCH($B132, Meals!$B$11:$B$260, 0)), "")="", "", IFERROR(INDEX(Meals!$C$11:$C$260, MATCH($B132, Meals!$B$11:$B$260, 0)), "")))</f>
        <v/>
      </c>
      <c r="K132" s="4"/>
      <c r="L132" s="72" t="str">
        <f t="shared" si="22"/>
        <v/>
      </c>
      <c r="M132" s="73" t="str">
        <f t="shared" si="23"/>
        <v/>
      </c>
      <c r="N132" s="4"/>
      <c r="O132" s="78" t="str">
        <f t="shared" si="24"/>
        <v/>
      </c>
      <c r="P132" s="79" t="str">
        <f t="shared" si="25"/>
        <v/>
      </c>
      <c r="Q132" s="4"/>
      <c r="R132" s="90" t="str">
        <f t="shared" si="26"/>
        <v/>
      </c>
      <c r="S132" s="4"/>
      <c r="V132" s="99" t="str">
        <f>IF(Meals!$B132="", "", Meals!$B132)</f>
        <v/>
      </c>
      <c r="W132" s="99" t="str">
        <f>IF(Ingredients!$B132="", "", Ingredients!$B132)</f>
        <v/>
      </c>
      <c r="Y132" s="18" t="str">
        <f t="shared" si="27"/>
        <v/>
      </c>
      <c r="AA132" s="18" t="str">
        <f t="shared" si="18"/>
        <v/>
      </c>
      <c r="AB132" s="18" t="str">
        <f t="shared" si="19"/>
        <v/>
      </c>
      <c r="AC132" s="18" t="str">
        <f t="shared" si="28"/>
        <v/>
      </c>
      <c r="AD132" s="18" t="str">
        <f t="shared" si="28"/>
        <v/>
      </c>
      <c r="AE132" s="18" t="str">
        <f t="shared" si="29"/>
        <v/>
      </c>
      <c r="AG132" s="95" t="str">
        <f>IF($C132="", "", IF(IFERROR(INDEX(Ingredients!C$11:C$310, MATCH($C132, Ingredients!$B$11:$B$310, 0)), "")="", "", IFERROR(INDEX(Ingredients!C$11:C$310, MATCH($C132, Ingredients!$B$11:$B$310, 0)), "")))</f>
        <v/>
      </c>
      <c r="AH132" s="105" t="str">
        <f>IF($C132="", "", IF(IFERROR(INDEX(Ingredients!D$11:D$310, MATCH($C132, Ingredients!$B$11:$B$310, 0)), "")="", "", IFERROR(INDEX(Ingredients!D$11:D$310, MATCH($C132, Ingredients!$B$11:$B$310, 0)), "")))</f>
        <v/>
      </c>
      <c r="AI132" s="106" t="str">
        <f>IF($C132="", "", IF(IFERROR(INDEX(Ingredients!E$11:E$310, MATCH($C132, Ingredients!$B$11:$B$310, 0)), "")="", "", IFERROR(INDEX(Ingredients!E$11:E$310, MATCH($C132, Ingredients!$B$11:$B$310, 0)), "")))</f>
        <v/>
      </c>
      <c r="AJ132" s="108" t="str">
        <f>IF($C132="", "", IF(IFERROR(INDEX(Ingredients!F$11:F$310, MATCH($C132, Ingredients!$B$11:$B$310, 0)), "")="", "", IFERROR(INDEX(Ingredients!F$11:F$310, MATCH($C132, Ingredients!$B$11:$B$310, 0)), "")))</f>
        <v/>
      </c>
      <c r="AK132" s="106" t="str">
        <f>IF($C132="", "", IF(IFERROR(INDEX(Ingredients!G$11:G$310, MATCH($C132, Ingredients!$B$11:$B$310, 0)), "")="", "", IFERROR(INDEX(Ingredients!G$11:G$310, MATCH($C132, Ingredients!$B$11:$B$310, 0)), "")))</f>
        <v/>
      </c>
      <c r="AL132" s="79" t="str">
        <f>IF($C132="", "", IF(IFERROR(INDEX(Ingredients!H$11:H$310, MATCH($C132, Ingredients!$B$11:$B$310, 0)), "")="", "", IFERROR(INDEX(Ingredients!H$11:H$310, MATCH($C132, Ingredients!$B$11:$B$310, 0)), "")))</f>
        <v/>
      </c>
      <c r="AN132" s="83" t="str">
        <f t="shared" si="20"/>
        <v/>
      </c>
      <c r="AP132" s="114" t="str">
        <f t="shared" si="30"/>
        <v/>
      </c>
      <c r="AR132" s="117" t="str">
        <f>IF($C132="", "", IF(IFERROR(INDEX(Ingredients!$AI$11:$AI$310, MATCH($C132, Ingredients!$B$11:$B$310, 0)), "")="", "", IFERROR(INDEX(Ingredients!$AI$11:$AI$310, MATCH($C132, Ingredients!$B$11:$B$310, 0)), "")))</f>
        <v/>
      </c>
      <c r="AT132" s="120" t="str">
        <f t="shared" si="31"/>
        <v/>
      </c>
      <c r="AV132" s="90" t="str">
        <f t="shared" si="21"/>
        <v/>
      </c>
      <c r="AX132" s="90" t="str">
        <f>IF($AV132="", "", COUNTIF($AV$11:$AV$5010, "&lt;"&amp;$AV132)+1+COUNTIF($AV$11:$AV132, $AV132)-1)</f>
        <v/>
      </c>
      <c r="AZ132" s="111" t="str">
        <f>IF($B132="", "", SUMIF('Shopping List'!$AV$11:$AV$25, $B132, 'Shopping List'!$BN$11:$BN$25))</f>
        <v/>
      </c>
      <c r="BB132" s="117" t="str">
        <f t="shared" si="32"/>
        <v/>
      </c>
    </row>
    <row r="133" spans="1:54" x14ac:dyDescent="0.25">
      <c r="A133" s="4"/>
      <c r="B133" s="37"/>
      <c r="C133" s="124"/>
      <c r="D133" s="39"/>
      <c r="E133" s="125"/>
      <c r="F133" s="48"/>
      <c r="G133" s="4"/>
      <c r="H133" s="4"/>
      <c r="I133" s="95" t="str">
        <f>IF($C133="", "", IF(IFERROR(INDEX(Ingredients!$C$11:$C$310, MATCH($C133, Ingredients!$B$11:$B$310, 0)), "")="", "", IFERROR(INDEX(Ingredients!$C$11:$C$310, MATCH($C133, Ingredients!$B$11:$B$310, 0)), "")))</f>
        <v/>
      </c>
      <c r="J133" s="73" t="str">
        <f>IF($B133="", "", IF(IFERROR(INDEX(Meals!$C$11:$C$260, MATCH($B133, Meals!$B$11:$B$260, 0)), "")="", "", IFERROR(INDEX(Meals!$C$11:$C$260, MATCH($B133, Meals!$B$11:$B$260, 0)), "")))</f>
        <v/>
      </c>
      <c r="K133" s="4"/>
      <c r="L133" s="72" t="str">
        <f t="shared" si="22"/>
        <v/>
      </c>
      <c r="M133" s="73" t="str">
        <f t="shared" si="23"/>
        <v/>
      </c>
      <c r="N133" s="4"/>
      <c r="O133" s="78" t="str">
        <f t="shared" si="24"/>
        <v/>
      </c>
      <c r="P133" s="79" t="str">
        <f t="shared" si="25"/>
        <v/>
      </c>
      <c r="Q133" s="4"/>
      <c r="R133" s="90" t="str">
        <f t="shared" si="26"/>
        <v/>
      </c>
      <c r="S133" s="4"/>
      <c r="V133" s="99" t="str">
        <f>IF(Meals!$B133="", "", Meals!$B133)</f>
        <v/>
      </c>
      <c r="W133" s="99" t="str">
        <f>IF(Ingredients!$B133="", "", Ingredients!$B133)</f>
        <v/>
      </c>
      <c r="Y133" s="18" t="str">
        <f t="shared" si="27"/>
        <v/>
      </c>
      <c r="AA133" s="18" t="str">
        <f t="shared" si="18"/>
        <v/>
      </c>
      <c r="AB133" s="18" t="str">
        <f t="shared" si="19"/>
        <v/>
      </c>
      <c r="AC133" s="18" t="str">
        <f t="shared" si="28"/>
        <v/>
      </c>
      <c r="AD133" s="18" t="str">
        <f t="shared" si="28"/>
        <v/>
      </c>
      <c r="AE133" s="18" t="str">
        <f t="shared" si="29"/>
        <v/>
      </c>
      <c r="AG133" s="95" t="str">
        <f>IF($C133="", "", IF(IFERROR(INDEX(Ingredients!C$11:C$310, MATCH($C133, Ingredients!$B$11:$B$310, 0)), "")="", "", IFERROR(INDEX(Ingredients!C$11:C$310, MATCH($C133, Ingredients!$B$11:$B$310, 0)), "")))</f>
        <v/>
      </c>
      <c r="AH133" s="105" t="str">
        <f>IF($C133="", "", IF(IFERROR(INDEX(Ingredients!D$11:D$310, MATCH($C133, Ingredients!$B$11:$B$310, 0)), "")="", "", IFERROR(INDEX(Ingredients!D$11:D$310, MATCH($C133, Ingredients!$B$11:$B$310, 0)), "")))</f>
        <v/>
      </c>
      <c r="AI133" s="106" t="str">
        <f>IF($C133="", "", IF(IFERROR(INDEX(Ingredients!E$11:E$310, MATCH($C133, Ingredients!$B$11:$B$310, 0)), "")="", "", IFERROR(INDEX(Ingredients!E$11:E$310, MATCH($C133, Ingredients!$B$11:$B$310, 0)), "")))</f>
        <v/>
      </c>
      <c r="AJ133" s="108" t="str">
        <f>IF($C133="", "", IF(IFERROR(INDEX(Ingredients!F$11:F$310, MATCH($C133, Ingredients!$B$11:$B$310, 0)), "")="", "", IFERROR(INDEX(Ingredients!F$11:F$310, MATCH($C133, Ingredients!$B$11:$B$310, 0)), "")))</f>
        <v/>
      </c>
      <c r="AK133" s="106" t="str">
        <f>IF($C133="", "", IF(IFERROR(INDEX(Ingredients!G$11:G$310, MATCH($C133, Ingredients!$B$11:$B$310, 0)), "")="", "", IFERROR(INDEX(Ingredients!G$11:G$310, MATCH($C133, Ingredients!$B$11:$B$310, 0)), "")))</f>
        <v/>
      </c>
      <c r="AL133" s="79" t="str">
        <f>IF($C133="", "", IF(IFERROR(INDEX(Ingredients!H$11:H$310, MATCH($C133, Ingredients!$B$11:$B$310, 0)), "")="", "", IFERROR(INDEX(Ingredients!H$11:H$310, MATCH($C133, Ingredients!$B$11:$B$310, 0)), "")))</f>
        <v/>
      </c>
      <c r="AN133" s="83" t="str">
        <f t="shared" si="20"/>
        <v/>
      </c>
      <c r="AP133" s="114" t="str">
        <f t="shared" si="30"/>
        <v/>
      </c>
      <c r="AR133" s="117" t="str">
        <f>IF($C133="", "", IF(IFERROR(INDEX(Ingredients!$AI$11:$AI$310, MATCH($C133, Ingredients!$B$11:$B$310, 0)), "")="", "", IFERROR(INDEX(Ingredients!$AI$11:$AI$310, MATCH($C133, Ingredients!$B$11:$B$310, 0)), "")))</f>
        <v/>
      </c>
      <c r="AT133" s="120" t="str">
        <f t="shared" si="31"/>
        <v/>
      </c>
      <c r="AV133" s="90" t="str">
        <f t="shared" si="21"/>
        <v/>
      </c>
      <c r="AX133" s="90" t="str">
        <f>IF($AV133="", "", COUNTIF($AV$11:$AV$5010, "&lt;"&amp;$AV133)+1+COUNTIF($AV$11:$AV133, $AV133)-1)</f>
        <v/>
      </c>
      <c r="AZ133" s="111" t="str">
        <f>IF($B133="", "", SUMIF('Shopping List'!$AV$11:$AV$25, $B133, 'Shopping List'!$BN$11:$BN$25))</f>
        <v/>
      </c>
      <c r="BB133" s="117" t="str">
        <f t="shared" si="32"/>
        <v/>
      </c>
    </row>
    <row r="134" spans="1:54" x14ac:dyDescent="0.25">
      <c r="A134" s="4"/>
      <c r="B134" s="37"/>
      <c r="C134" s="124"/>
      <c r="D134" s="39"/>
      <c r="E134" s="125"/>
      <c r="F134" s="48"/>
      <c r="G134" s="4"/>
      <c r="H134" s="4"/>
      <c r="I134" s="95" t="str">
        <f>IF($C134="", "", IF(IFERROR(INDEX(Ingredients!$C$11:$C$310, MATCH($C134, Ingredients!$B$11:$B$310, 0)), "")="", "", IFERROR(INDEX(Ingredients!$C$11:$C$310, MATCH($C134, Ingredients!$B$11:$B$310, 0)), "")))</f>
        <v/>
      </c>
      <c r="J134" s="73" t="str">
        <f>IF($B134="", "", IF(IFERROR(INDEX(Meals!$C$11:$C$260, MATCH($B134, Meals!$B$11:$B$260, 0)), "")="", "", IFERROR(INDEX(Meals!$C$11:$C$260, MATCH($B134, Meals!$B$11:$B$260, 0)), "")))</f>
        <v/>
      </c>
      <c r="K134" s="4"/>
      <c r="L134" s="72" t="str">
        <f t="shared" si="22"/>
        <v/>
      </c>
      <c r="M134" s="73" t="str">
        <f t="shared" si="23"/>
        <v/>
      </c>
      <c r="N134" s="4"/>
      <c r="O134" s="78" t="str">
        <f t="shared" si="24"/>
        <v/>
      </c>
      <c r="P134" s="79" t="str">
        <f t="shared" si="25"/>
        <v/>
      </c>
      <c r="Q134" s="4"/>
      <c r="R134" s="90" t="str">
        <f t="shared" si="26"/>
        <v/>
      </c>
      <c r="S134" s="4"/>
      <c r="V134" s="99" t="str">
        <f>IF(Meals!$B134="", "", Meals!$B134)</f>
        <v/>
      </c>
      <c r="W134" s="99" t="str">
        <f>IF(Ingredients!$B134="", "", Ingredients!$B134)</f>
        <v/>
      </c>
      <c r="Y134" s="18" t="str">
        <f t="shared" si="27"/>
        <v/>
      </c>
      <c r="AA134" s="18" t="str">
        <f t="shared" si="18"/>
        <v/>
      </c>
      <c r="AB134" s="18" t="str">
        <f t="shared" si="19"/>
        <v/>
      </c>
      <c r="AC134" s="18" t="str">
        <f t="shared" si="28"/>
        <v/>
      </c>
      <c r="AD134" s="18" t="str">
        <f t="shared" si="28"/>
        <v/>
      </c>
      <c r="AE134" s="18" t="str">
        <f t="shared" si="29"/>
        <v/>
      </c>
      <c r="AG134" s="95" t="str">
        <f>IF($C134="", "", IF(IFERROR(INDEX(Ingredients!C$11:C$310, MATCH($C134, Ingredients!$B$11:$B$310, 0)), "")="", "", IFERROR(INDEX(Ingredients!C$11:C$310, MATCH($C134, Ingredients!$B$11:$B$310, 0)), "")))</f>
        <v/>
      </c>
      <c r="AH134" s="105" t="str">
        <f>IF($C134="", "", IF(IFERROR(INDEX(Ingredients!D$11:D$310, MATCH($C134, Ingredients!$B$11:$B$310, 0)), "")="", "", IFERROR(INDEX(Ingredients!D$11:D$310, MATCH($C134, Ingredients!$B$11:$B$310, 0)), "")))</f>
        <v/>
      </c>
      <c r="AI134" s="106" t="str">
        <f>IF($C134="", "", IF(IFERROR(INDEX(Ingredients!E$11:E$310, MATCH($C134, Ingredients!$B$11:$B$310, 0)), "")="", "", IFERROR(INDEX(Ingredients!E$11:E$310, MATCH($C134, Ingredients!$B$11:$B$310, 0)), "")))</f>
        <v/>
      </c>
      <c r="AJ134" s="108" t="str">
        <f>IF($C134="", "", IF(IFERROR(INDEX(Ingredients!F$11:F$310, MATCH($C134, Ingredients!$B$11:$B$310, 0)), "")="", "", IFERROR(INDEX(Ingredients!F$11:F$310, MATCH($C134, Ingredients!$B$11:$B$310, 0)), "")))</f>
        <v/>
      </c>
      <c r="AK134" s="106" t="str">
        <f>IF($C134="", "", IF(IFERROR(INDEX(Ingredients!G$11:G$310, MATCH($C134, Ingredients!$B$11:$B$310, 0)), "")="", "", IFERROR(INDEX(Ingredients!G$11:G$310, MATCH($C134, Ingredients!$B$11:$B$310, 0)), "")))</f>
        <v/>
      </c>
      <c r="AL134" s="79" t="str">
        <f>IF($C134="", "", IF(IFERROR(INDEX(Ingredients!H$11:H$310, MATCH($C134, Ingredients!$B$11:$B$310, 0)), "")="", "", IFERROR(INDEX(Ingredients!H$11:H$310, MATCH($C134, Ingredients!$B$11:$B$310, 0)), "")))</f>
        <v/>
      </c>
      <c r="AN134" s="83" t="str">
        <f t="shared" si="20"/>
        <v/>
      </c>
      <c r="AP134" s="114" t="str">
        <f t="shared" si="30"/>
        <v/>
      </c>
      <c r="AR134" s="117" t="str">
        <f>IF($C134="", "", IF(IFERROR(INDEX(Ingredients!$AI$11:$AI$310, MATCH($C134, Ingredients!$B$11:$B$310, 0)), "")="", "", IFERROR(INDEX(Ingredients!$AI$11:$AI$310, MATCH($C134, Ingredients!$B$11:$B$310, 0)), "")))</f>
        <v/>
      </c>
      <c r="AT134" s="120" t="str">
        <f t="shared" si="31"/>
        <v/>
      </c>
      <c r="AV134" s="90" t="str">
        <f t="shared" si="21"/>
        <v/>
      </c>
      <c r="AX134" s="90" t="str">
        <f>IF($AV134="", "", COUNTIF($AV$11:$AV$5010, "&lt;"&amp;$AV134)+1+COUNTIF($AV$11:$AV134, $AV134)-1)</f>
        <v/>
      </c>
      <c r="AZ134" s="111" t="str">
        <f>IF($B134="", "", SUMIF('Shopping List'!$AV$11:$AV$25, $B134, 'Shopping List'!$BN$11:$BN$25))</f>
        <v/>
      </c>
      <c r="BB134" s="117" t="str">
        <f t="shared" si="32"/>
        <v/>
      </c>
    </row>
    <row r="135" spans="1:54" x14ac:dyDescent="0.25">
      <c r="A135" s="4"/>
      <c r="B135" s="37"/>
      <c r="C135" s="124"/>
      <c r="D135" s="39"/>
      <c r="E135" s="125"/>
      <c r="F135" s="48"/>
      <c r="G135" s="4"/>
      <c r="H135" s="4"/>
      <c r="I135" s="95" t="str">
        <f>IF($C135="", "", IF(IFERROR(INDEX(Ingredients!$C$11:$C$310, MATCH($C135, Ingredients!$B$11:$B$310, 0)), "")="", "", IFERROR(INDEX(Ingredients!$C$11:$C$310, MATCH($C135, Ingredients!$B$11:$B$310, 0)), "")))</f>
        <v/>
      </c>
      <c r="J135" s="73" t="str">
        <f>IF($B135="", "", IF(IFERROR(INDEX(Meals!$C$11:$C$260, MATCH($B135, Meals!$B$11:$B$260, 0)), "")="", "", IFERROR(INDEX(Meals!$C$11:$C$260, MATCH($B135, Meals!$B$11:$B$260, 0)), "")))</f>
        <v/>
      </c>
      <c r="K135" s="4"/>
      <c r="L135" s="72" t="str">
        <f t="shared" si="22"/>
        <v/>
      </c>
      <c r="M135" s="73" t="str">
        <f t="shared" si="23"/>
        <v/>
      </c>
      <c r="N135" s="4"/>
      <c r="O135" s="78" t="str">
        <f t="shared" si="24"/>
        <v/>
      </c>
      <c r="P135" s="79" t="str">
        <f t="shared" si="25"/>
        <v/>
      </c>
      <c r="Q135" s="4"/>
      <c r="R135" s="90" t="str">
        <f t="shared" si="26"/>
        <v/>
      </c>
      <c r="S135" s="4"/>
      <c r="V135" s="99" t="str">
        <f>IF(Meals!$B135="", "", Meals!$B135)</f>
        <v/>
      </c>
      <c r="W135" s="99" t="str">
        <f>IF(Ingredients!$B135="", "", Ingredients!$B135)</f>
        <v/>
      </c>
      <c r="Y135" s="18" t="str">
        <f t="shared" si="27"/>
        <v/>
      </c>
      <c r="AA135" s="18" t="str">
        <f t="shared" si="18"/>
        <v/>
      </c>
      <c r="AB135" s="18" t="str">
        <f t="shared" si="19"/>
        <v/>
      </c>
      <c r="AC135" s="18" t="str">
        <f t="shared" si="28"/>
        <v/>
      </c>
      <c r="AD135" s="18" t="str">
        <f t="shared" si="28"/>
        <v/>
      </c>
      <c r="AE135" s="18" t="str">
        <f t="shared" si="29"/>
        <v/>
      </c>
      <c r="AG135" s="95" t="str">
        <f>IF($C135="", "", IF(IFERROR(INDEX(Ingredients!C$11:C$310, MATCH($C135, Ingredients!$B$11:$B$310, 0)), "")="", "", IFERROR(INDEX(Ingredients!C$11:C$310, MATCH($C135, Ingredients!$B$11:$B$310, 0)), "")))</f>
        <v/>
      </c>
      <c r="AH135" s="105" t="str">
        <f>IF($C135="", "", IF(IFERROR(INDEX(Ingredients!D$11:D$310, MATCH($C135, Ingredients!$B$11:$B$310, 0)), "")="", "", IFERROR(INDEX(Ingredients!D$11:D$310, MATCH($C135, Ingredients!$B$11:$B$310, 0)), "")))</f>
        <v/>
      </c>
      <c r="AI135" s="106" t="str">
        <f>IF($C135="", "", IF(IFERROR(INDEX(Ingredients!E$11:E$310, MATCH($C135, Ingredients!$B$11:$B$310, 0)), "")="", "", IFERROR(INDEX(Ingredients!E$11:E$310, MATCH($C135, Ingredients!$B$11:$B$310, 0)), "")))</f>
        <v/>
      </c>
      <c r="AJ135" s="108" t="str">
        <f>IF($C135="", "", IF(IFERROR(INDEX(Ingredients!F$11:F$310, MATCH($C135, Ingredients!$B$11:$B$310, 0)), "")="", "", IFERROR(INDEX(Ingredients!F$11:F$310, MATCH($C135, Ingredients!$B$11:$B$310, 0)), "")))</f>
        <v/>
      </c>
      <c r="AK135" s="106" t="str">
        <f>IF($C135="", "", IF(IFERROR(INDEX(Ingredients!G$11:G$310, MATCH($C135, Ingredients!$B$11:$B$310, 0)), "")="", "", IFERROR(INDEX(Ingredients!G$11:G$310, MATCH($C135, Ingredients!$B$11:$B$310, 0)), "")))</f>
        <v/>
      </c>
      <c r="AL135" s="79" t="str">
        <f>IF($C135="", "", IF(IFERROR(INDEX(Ingredients!H$11:H$310, MATCH($C135, Ingredients!$B$11:$B$310, 0)), "")="", "", IFERROR(INDEX(Ingredients!H$11:H$310, MATCH($C135, Ingredients!$B$11:$B$310, 0)), "")))</f>
        <v/>
      </c>
      <c r="AN135" s="83" t="str">
        <f t="shared" si="20"/>
        <v/>
      </c>
      <c r="AP135" s="114" t="str">
        <f t="shared" si="30"/>
        <v/>
      </c>
      <c r="AR135" s="117" t="str">
        <f>IF($C135="", "", IF(IFERROR(INDEX(Ingredients!$AI$11:$AI$310, MATCH($C135, Ingredients!$B$11:$B$310, 0)), "")="", "", IFERROR(INDEX(Ingredients!$AI$11:$AI$310, MATCH($C135, Ingredients!$B$11:$B$310, 0)), "")))</f>
        <v/>
      </c>
      <c r="AT135" s="120" t="str">
        <f t="shared" si="31"/>
        <v/>
      </c>
      <c r="AV135" s="90" t="str">
        <f t="shared" si="21"/>
        <v/>
      </c>
      <c r="AX135" s="90" t="str">
        <f>IF($AV135="", "", COUNTIF($AV$11:$AV$5010, "&lt;"&amp;$AV135)+1+COUNTIF($AV$11:$AV135, $AV135)-1)</f>
        <v/>
      </c>
      <c r="AZ135" s="111" t="str">
        <f>IF($B135="", "", SUMIF('Shopping List'!$AV$11:$AV$25, $B135, 'Shopping List'!$BN$11:$BN$25))</f>
        <v/>
      </c>
      <c r="BB135" s="117" t="str">
        <f t="shared" si="32"/>
        <v/>
      </c>
    </row>
    <row r="136" spans="1:54" x14ac:dyDescent="0.25">
      <c r="A136" s="4"/>
      <c r="B136" s="37"/>
      <c r="C136" s="124"/>
      <c r="D136" s="39"/>
      <c r="E136" s="125"/>
      <c r="F136" s="48"/>
      <c r="G136" s="4"/>
      <c r="H136" s="4"/>
      <c r="I136" s="95" t="str">
        <f>IF($C136="", "", IF(IFERROR(INDEX(Ingredients!$C$11:$C$310, MATCH($C136, Ingredients!$B$11:$B$310, 0)), "")="", "", IFERROR(INDEX(Ingredients!$C$11:$C$310, MATCH($C136, Ingredients!$B$11:$B$310, 0)), "")))</f>
        <v/>
      </c>
      <c r="J136" s="73" t="str">
        <f>IF($B136="", "", IF(IFERROR(INDEX(Meals!$C$11:$C$260, MATCH($B136, Meals!$B$11:$B$260, 0)), "")="", "", IFERROR(INDEX(Meals!$C$11:$C$260, MATCH($B136, Meals!$B$11:$B$260, 0)), "")))</f>
        <v/>
      </c>
      <c r="K136" s="4"/>
      <c r="L136" s="72" t="str">
        <f t="shared" si="22"/>
        <v/>
      </c>
      <c r="M136" s="73" t="str">
        <f t="shared" si="23"/>
        <v/>
      </c>
      <c r="N136" s="4"/>
      <c r="O136" s="78" t="str">
        <f t="shared" si="24"/>
        <v/>
      </c>
      <c r="P136" s="79" t="str">
        <f t="shared" si="25"/>
        <v/>
      </c>
      <c r="Q136" s="4"/>
      <c r="R136" s="90" t="str">
        <f t="shared" si="26"/>
        <v/>
      </c>
      <c r="S136" s="4"/>
      <c r="V136" s="99" t="str">
        <f>IF(Meals!$B136="", "", Meals!$B136)</f>
        <v/>
      </c>
      <c r="W136" s="99" t="str">
        <f>IF(Ingredients!$B136="", "", Ingredients!$B136)</f>
        <v/>
      </c>
      <c r="Y136" s="18" t="str">
        <f t="shared" si="27"/>
        <v/>
      </c>
      <c r="AA136" s="18" t="str">
        <f t="shared" si="18"/>
        <v/>
      </c>
      <c r="AB136" s="18" t="str">
        <f t="shared" si="19"/>
        <v/>
      </c>
      <c r="AC136" s="18" t="str">
        <f t="shared" si="28"/>
        <v/>
      </c>
      <c r="AD136" s="18" t="str">
        <f t="shared" si="28"/>
        <v/>
      </c>
      <c r="AE136" s="18" t="str">
        <f t="shared" si="29"/>
        <v/>
      </c>
      <c r="AG136" s="95" t="str">
        <f>IF($C136="", "", IF(IFERROR(INDEX(Ingredients!C$11:C$310, MATCH($C136, Ingredients!$B$11:$B$310, 0)), "")="", "", IFERROR(INDEX(Ingredients!C$11:C$310, MATCH($C136, Ingredients!$B$11:$B$310, 0)), "")))</f>
        <v/>
      </c>
      <c r="AH136" s="105" t="str">
        <f>IF($C136="", "", IF(IFERROR(INDEX(Ingredients!D$11:D$310, MATCH($C136, Ingredients!$B$11:$B$310, 0)), "")="", "", IFERROR(INDEX(Ingredients!D$11:D$310, MATCH($C136, Ingredients!$B$11:$B$310, 0)), "")))</f>
        <v/>
      </c>
      <c r="AI136" s="106" t="str">
        <f>IF($C136="", "", IF(IFERROR(INDEX(Ingredients!E$11:E$310, MATCH($C136, Ingredients!$B$11:$B$310, 0)), "")="", "", IFERROR(INDEX(Ingredients!E$11:E$310, MATCH($C136, Ingredients!$B$11:$B$310, 0)), "")))</f>
        <v/>
      </c>
      <c r="AJ136" s="108" t="str">
        <f>IF($C136="", "", IF(IFERROR(INDEX(Ingredients!F$11:F$310, MATCH($C136, Ingredients!$B$11:$B$310, 0)), "")="", "", IFERROR(INDEX(Ingredients!F$11:F$310, MATCH($C136, Ingredients!$B$11:$B$310, 0)), "")))</f>
        <v/>
      </c>
      <c r="AK136" s="106" t="str">
        <f>IF($C136="", "", IF(IFERROR(INDEX(Ingredients!G$11:G$310, MATCH($C136, Ingredients!$B$11:$B$310, 0)), "")="", "", IFERROR(INDEX(Ingredients!G$11:G$310, MATCH($C136, Ingredients!$B$11:$B$310, 0)), "")))</f>
        <v/>
      </c>
      <c r="AL136" s="79" t="str">
        <f>IF($C136="", "", IF(IFERROR(INDEX(Ingredients!H$11:H$310, MATCH($C136, Ingredients!$B$11:$B$310, 0)), "")="", "", IFERROR(INDEX(Ingredients!H$11:H$310, MATCH($C136, Ingredients!$B$11:$B$310, 0)), "")))</f>
        <v/>
      </c>
      <c r="AN136" s="83" t="str">
        <f t="shared" si="20"/>
        <v/>
      </c>
      <c r="AP136" s="114" t="str">
        <f t="shared" si="30"/>
        <v/>
      </c>
      <c r="AR136" s="117" t="str">
        <f>IF($C136="", "", IF(IFERROR(INDEX(Ingredients!$AI$11:$AI$310, MATCH($C136, Ingredients!$B$11:$B$310, 0)), "")="", "", IFERROR(INDEX(Ingredients!$AI$11:$AI$310, MATCH($C136, Ingredients!$B$11:$B$310, 0)), "")))</f>
        <v/>
      </c>
      <c r="AT136" s="120" t="str">
        <f t="shared" si="31"/>
        <v/>
      </c>
      <c r="AV136" s="90" t="str">
        <f t="shared" si="21"/>
        <v/>
      </c>
      <c r="AX136" s="90" t="str">
        <f>IF($AV136="", "", COUNTIF($AV$11:$AV$5010, "&lt;"&amp;$AV136)+1+COUNTIF($AV$11:$AV136, $AV136)-1)</f>
        <v/>
      </c>
      <c r="AZ136" s="111" t="str">
        <f>IF($B136="", "", SUMIF('Shopping List'!$AV$11:$AV$25, $B136, 'Shopping List'!$BN$11:$BN$25))</f>
        <v/>
      </c>
      <c r="BB136" s="117" t="str">
        <f t="shared" si="32"/>
        <v/>
      </c>
    </row>
    <row r="137" spans="1:54" x14ac:dyDescent="0.25">
      <c r="A137" s="4"/>
      <c r="B137" s="37"/>
      <c r="C137" s="124"/>
      <c r="D137" s="39"/>
      <c r="E137" s="125"/>
      <c r="F137" s="48"/>
      <c r="G137" s="4"/>
      <c r="H137" s="4"/>
      <c r="I137" s="95" t="str">
        <f>IF($C137="", "", IF(IFERROR(INDEX(Ingredients!$C$11:$C$310, MATCH($C137, Ingredients!$B$11:$B$310, 0)), "")="", "", IFERROR(INDEX(Ingredients!$C$11:$C$310, MATCH($C137, Ingredients!$B$11:$B$310, 0)), "")))</f>
        <v/>
      </c>
      <c r="J137" s="73" t="str">
        <f>IF($B137="", "", IF(IFERROR(INDEX(Meals!$C$11:$C$260, MATCH($B137, Meals!$B$11:$B$260, 0)), "")="", "", IFERROR(INDEX(Meals!$C$11:$C$260, MATCH($B137, Meals!$B$11:$B$260, 0)), "")))</f>
        <v/>
      </c>
      <c r="K137" s="4"/>
      <c r="L137" s="72" t="str">
        <f t="shared" si="22"/>
        <v/>
      </c>
      <c r="M137" s="73" t="str">
        <f t="shared" si="23"/>
        <v/>
      </c>
      <c r="N137" s="4"/>
      <c r="O137" s="78" t="str">
        <f t="shared" si="24"/>
        <v/>
      </c>
      <c r="P137" s="79" t="str">
        <f t="shared" si="25"/>
        <v/>
      </c>
      <c r="Q137" s="4"/>
      <c r="R137" s="90" t="str">
        <f t="shared" si="26"/>
        <v/>
      </c>
      <c r="S137" s="4"/>
      <c r="V137" s="99" t="str">
        <f>IF(Meals!$B137="", "", Meals!$B137)</f>
        <v/>
      </c>
      <c r="W137" s="99" t="str">
        <f>IF(Ingredients!$B137="", "", Ingredients!$B137)</f>
        <v/>
      </c>
      <c r="Y137" s="18" t="str">
        <f t="shared" si="27"/>
        <v/>
      </c>
      <c r="AA137" s="18" t="str">
        <f t="shared" si="18"/>
        <v/>
      </c>
      <c r="AB137" s="18" t="str">
        <f t="shared" si="19"/>
        <v/>
      </c>
      <c r="AC137" s="18" t="str">
        <f t="shared" si="28"/>
        <v/>
      </c>
      <c r="AD137" s="18" t="str">
        <f t="shared" si="28"/>
        <v/>
      </c>
      <c r="AE137" s="18" t="str">
        <f t="shared" si="29"/>
        <v/>
      </c>
      <c r="AG137" s="95" t="str">
        <f>IF($C137="", "", IF(IFERROR(INDEX(Ingredients!C$11:C$310, MATCH($C137, Ingredients!$B$11:$B$310, 0)), "")="", "", IFERROR(INDEX(Ingredients!C$11:C$310, MATCH($C137, Ingredients!$B$11:$B$310, 0)), "")))</f>
        <v/>
      </c>
      <c r="AH137" s="105" t="str">
        <f>IF($C137="", "", IF(IFERROR(INDEX(Ingredients!D$11:D$310, MATCH($C137, Ingredients!$B$11:$B$310, 0)), "")="", "", IFERROR(INDEX(Ingredients!D$11:D$310, MATCH($C137, Ingredients!$B$11:$B$310, 0)), "")))</f>
        <v/>
      </c>
      <c r="AI137" s="106" t="str">
        <f>IF($C137="", "", IF(IFERROR(INDEX(Ingredients!E$11:E$310, MATCH($C137, Ingredients!$B$11:$B$310, 0)), "")="", "", IFERROR(INDEX(Ingredients!E$11:E$310, MATCH($C137, Ingredients!$B$11:$B$310, 0)), "")))</f>
        <v/>
      </c>
      <c r="AJ137" s="108" t="str">
        <f>IF($C137="", "", IF(IFERROR(INDEX(Ingredients!F$11:F$310, MATCH($C137, Ingredients!$B$11:$B$310, 0)), "")="", "", IFERROR(INDEX(Ingredients!F$11:F$310, MATCH($C137, Ingredients!$B$11:$B$310, 0)), "")))</f>
        <v/>
      </c>
      <c r="AK137" s="106" t="str">
        <f>IF($C137="", "", IF(IFERROR(INDEX(Ingredients!G$11:G$310, MATCH($C137, Ingredients!$B$11:$B$310, 0)), "")="", "", IFERROR(INDEX(Ingredients!G$11:G$310, MATCH($C137, Ingredients!$B$11:$B$310, 0)), "")))</f>
        <v/>
      </c>
      <c r="AL137" s="79" t="str">
        <f>IF($C137="", "", IF(IFERROR(INDEX(Ingredients!H$11:H$310, MATCH($C137, Ingredients!$B$11:$B$310, 0)), "")="", "", IFERROR(INDEX(Ingredients!H$11:H$310, MATCH($C137, Ingredients!$B$11:$B$310, 0)), "")))</f>
        <v/>
      </c>
      <c r="AN137" s="83" t="str">
        <f t="shared" si="20"/>
        <v/>
      </c>
      <c r="AP137" s="114" t="str">
        <f t="shared" si="30"/>
        <v/>
      </c>
      <c r="AR137" s="117" t="str">
        <f>IF($C137="", "", IF(IFERROR(INDEX(Ingredients!$AI$11:$AI$310, MATCH($C137, Ingredients!$B$11:$B$310, 0)), "")="", "", IFERROR(INDEX(Ingredients!$AI$11:$AI$310, MATCH($C137, Ingredients!$B$11:$B$310, 0)), "")))</f>
        <v/>
      </c>
      <c r="AT137" s="120" t="str">
        <f t="shared" si="31"/>
        <v/>
      </c>
      <c r="AV137" s="90" t="str">
        <f t="shared" si="21"/>
        <v/>
      </c>
      <c r="AX137" s="90" t="str">
        <f>IF($AV137="", "", COUNTIF($AV$11:$AV$5010, "&lt;"&amp;$AV137)+1+COUNTIF($AV$11:$AV137, $AV137)-1)</f>
        <v/>
      </c>
      <c r="AZ137" s="111" t="str">
        <f>IF($B137="", "", SUMIF('Shopping List'!$AV$11:$AV$25, $B137, 'Shopping List'!$BN$11:$BN$25))</f>
        <v/>
      </c>
      <c r="BB137" s="117" t="str">
        <f t="shared" si="32"/>
        <v/>
      </c>
    </row>
    <row r="138" spans="1:54" x14ac:dyDescent="0.25">
      <c r="A138" s="4"/>
      <c r="B138" s="37"/>
      <c r="C138" s="124"/>
      <c r="D138" s="39"/>
      <c r="E138" s="125"/>
      <c r="F138" s="48"/>
      <c r="G138" s="4"/>
      <c r="H138" s="4"/>
      <c r="I138" s="95" t="str">
        <f>IF($C138="", "", IF(IFERROR(INDEX(Ingredients!$C$11:$C$310, MATCH($C138, Ingredients!$B$11:$B$310, 0)), "")="", "", IFERROR(INDEX(Ingredients!$C$11:$C$310, MATCH($C138, Ingredients!$B$11:$B$310, 0)), "")))</f>
        <v/>
      </c>
      <c r="J138" s="73" t="str">
        <f>IF($B138="", "", IF(IFERROR(INDEX(Meals!$C$11:$C$260, MATCH($B138, Meals!$B$11:$B$260, 0)), "")="", "", IFERROR(INDEX(Meals!$C$11:$C$260, MATCH($B138, Meals!$B$11:$B$260, 0)), "")))</f>
        <v/>
      </c>
      <c r="K138" s="4"/>
      <c r="L138" s="72" t="str">
        <f t="shared" si="22"/>
        <v/>
      </c>
      <c r="M138" s="73" t="str">
        <f t="shared" si="23"/>
        <v/>
      </c>
      <c r="N138" s="4"/>
      <c r="O138" s="78" t="str">
        <f t="shared" si="24"/>
        <v/>
      </c>
      <c r="P138" s="79" t="str">
        <f t="shared" si="25"/>
        <v/>
      </c>
      <c r="Q138" s="4"/>
      <c r="R138" s="90" t="str">
        <f t="shared" si="26"/>
        <v/>
      </c>
      <c r="S138" s="4"/>
      <c r="V138" s="99" t="str">
        <f>IF(Meals!$B138="", "", Meals!$B138)</f>
        <v/>
      </c>
      <c r="W138" s="99" t="str">
        <f>IF(Ingredients!$B138="", "", Ingredients!$B138)</f>
        <v/>
      </c>
      <c r="Y138" s="18" t="str">
        <f t="shared" si="27"/>
        <v/>
      </c>
      <c r="AA138" s="18" t="str">
        <f t="shared" si="18"/>
        <v/>
      </c>
      <c r="AB138" s="18" t="str">
        <f t="shared" si="19"/>
        <v/>
      </c>
      <c r="AC138" s="18" t="str">
        <f t="shared" si="28"/>
        <v/>
      </c>
      <c r="AD138" s="18" t="str">
        <f t="shared" si="28"/>
        <v/>
      </c>
      <c r="AE138" s="18" t="str">
        <f t="shared" si="29"/>
        <v/>
      </c>
      <c r="AG138" s="95" t="str">
        <f>IF($C138="", "", IF(IFERROR(INDEX(Ingredients!C$11:C$310, MATCH($C138, Ingredients!$B$11:$B$310, 0)), "")="", "", IFERROR(INDEX(Ingredients!C$11:C$310, MATCH($C138, Ingredients!$B$11:$B$310, 0)), "")))</f>
        <v/>
      </c>
      <c r="AH138" s="105" t="str">
        <f>IF($C138="", "", IF(IFERROR(INDEX(Ingredients!D$11:D$310, MATCH($C138, Ingredients!$B$11:$B$310, 0)), "")="", "", IFERROR(INDEX(Ingredients!D$11:D$310, MATCH($C138, Ingredients!$B$11:$B$310, 0)), "")))</f>
        <v/>
      </c>
      <c r="AI138" s="106" t="str">
        <f>IF($C138="", "", IF(IFERROR(INDEX(Ingredients!E$11:E$310, MATCH($C138, Ingredients!$B$11:$B$310, 0)), "")="", "", IFERROR(INDEX(Ingredients!E$11:E$310, MATCH($C138, Ingredients!$B$11:$B$310, 0)), "")))</f>
        <v/>
      </c>
      <c r="AJ138" s="108" t="str">
        <f>IF($C138="", "", IF(IFERROR(INDEX(Ingredients!F$11:F$310, MATCH($C138, Ingredients!$B$11:$B$310, 0)), "")="", "", IFERROR(INDEX(Ingredients!F$11:F$310, MATCH($C138, Ingredients!$B$11:$B$310, 0)), "")))</f>
        <v/>
      </c>
      <c r="AK138" s="106" t="str">
        <f>IF($C138="", "", IF(IFERROR(INDEX(Ingredients!G$11:G$310, MATCH($C138, Ingredients!$B$11:$B$310, 0)), "")="", "", IFERROR(INDEX(Ingredients!G$11:G$310, MATCH($C138, Ingredients!$B$11:$B$310, 0)), "")))</f>
        <v/>
      </c>
      <c r="AL138" s="79" t="str">
        <f>IF($C138="", "", IF(IFERROR(INDEX(Ingredients!H$11:H$310, MATCH($C138, Ingredients!$B$11:$B$310, 0)), "")="", "", IFERROR(INDEX(Ingredients!H$11:H$310, MATCH($C138, Ingredients!$B$11:$B$310, 0)), "")))</f>
        <v/>
      </c>
      <c r="AN138" s="83" t="str">
        <f t="shared" si="20"/>
        <v/>
      </c>
      <c r="AP138" s="114" t="str">
        <f t="shared" si="30"/>
        <v/>
      </c>
      <c r="AR138" s="117" t="str">
        <f>IF($C138="", "", IF(IFERROR(INDEX(Ingredients!$AI$11:$AI$310, MATCH($C138, Ingredients!$B$11:$B$310, 0)), "")="", "", IFERROR(INDEX(Ingredients!$AI$11:$AI$310, MATCH($C138, Ingredients!$B$11:$B$310, 0)), "")))</f>
        <v/>
      </c>
      <c r="AT138" s="120" t="str">
        <f t="shared" si="31"/>
        <v/>
      </c>
      <c r="AV138" s="90" t="str">
        <f t="shared" si="21"/>
        <v/>
      </c>
      <c r="AX138" s="90" t="str">
        <f>IF($AV138="", "", COUNTIF($AV$11:$AV$5010, "&lt;"&amp;$AV138)+1+COUNTIF($AV$11:$AV138, $AV138)-1)</f>
        <v/>
      </c>
      <c r="AZ138" s="111" t="str">
        <f>IF($B138="", "", SUMIF('Shopping List'!$AV$11:$AV$25, $B138, 'Shopping List'!$BN$11:$BN$25))</f>
        <v/>
      </c>
      <c r="BB138" s="117" t="str">
        <f t="shared" si="32"/>
        <v/>
      </c>
    </row>
    <row r="139" spans="1:54" x14ac:dyDescent="0.25">
      <c r="A139" s="4"/>
      <c r="B139" s="37"/>
      <c r="C139" s="124"/>
      <c r="D139" s="39"/>
      <c r="E139" s="125"/>
      <c r="F139" s="48"/>
      <c r="G139" s="4"/>
      <c r="H139" s="4"/>
      <c r="I139" s="95" t="str">
        <f>IF($C139="", "", IF(IFERROR(INDEX(Ingredients!$C$11:$C$310, MATCH($C139, Ingredients!$B$11:$B$310, 0)), "")="", "", IFERROR(INDEX(Ingredients!$C$11:$C$310, MATCH($C139, Ingredients!$B$11:$B$310, 0)), "")))</f>
        <v/>
      </c>
      <c r="J139" s="73" t="str">
        <f>IF($B139="", "", IF(IFERROR(INDEX(Meals!$C$11:$C$260, MATCH($B139, Meals!$B$11:$B$260, 0)), "")="", "", IFERROR(INDEX(Meals!$C$11:$C$260, MATCH($B139, Meals!$B$11:$B$260, 0)), "")))</f>
        <v/>
      </c>
      <c r="K139" s="4"/>
      <c r="L139" s="72" t="str">
        <f t="shared" si="22"/>
        <v/>
      </c>
      <c r="M139" s="73" t="str">
        <f t="shared" si="23"/>
        <v/>
      </c>
      <c r="N139" s="4"/>
      <c r="O139" s="78" t="str">
        <f t="shared" si="24"/>
        <v/>
      </c>
      <c r="P139" s="79" t="str">
        <f t="shared" si="25"/>
        <v/>
      </c>
      <c r="Q139" s="4"/>
      <c r="R139" s="90" t="str">
        <f t="shared" si="26"/>
        <v/>
      </c>
      <c r="S139" s="4"/>
      <c r="V139" s="99" t="str">
        <f>IF(Meals!$B139="", "", Meals!$B139)</f>
        <v/>
      </c>
      <c r="W139" s="99" t="str">
        <f>IF(Ingredients!$B139="", "", Ingredients!$B139)</f>
        <v/>
      </c>
      <c r="Y139" s="18" t="str">
        <f t="shared" si="27"/>
        <v/>
      </c>
      <c r="AA139" s="18" t="str">
        <f t="shared" ref="AA139:AA202" si="33">IF($Y139="", "", IF(AND(AA$5="X", B139=""), $Y$6, IF(AND(NOT(B139=""), COUNTIF(V$11:V$260, B139)=0), $Y$7, "")))</f>
        <v/>
      </c>
      <c r="AB139" s="18" t="str">
        <f t="shared" ref="AB139:AB202" si="34">IF($Y139="", "", IF(AND(AB$5="X", C139=""), $Y$6, IF(AND(NOT(C139=""), COUNTIF(W$11:W$310, C139)=0), $Y$7, "")))</f>
        <v/>
      </c>
      <c r="AC139" s="18" t="str">
        <f t="shared" si="28"/>
        <v/>
      </c>
      <c r="AD139" s="18" t="str">
        <f t="shared" si="28"/>
        <v/>
      </c>
      <c r="AE139" s="18" t="str">
        <f t="shared" si="29"/>
        <v/>
      </c>
      <c r="AG139" s="95" t="str">
        <f>IF($C139="", "", IF(IFERROR(INDEX(Ingredients!C$11:C$310, MATCH($C139, Ingredients!$B$11:$B$310, 0)), "")="", "", IFERROR(INDEX(Ingredients!C$11:C$310, MATCH($C139, Ingredients!$B$11:$B$310, 0)), "")))</f>
        <v/>
      </c>
      <c r="AH139" s="105" t="str">
        <f>IF($C139="", "", IF(IFERROR(INDEX(Ingredients!D$11:D$310, MATCH($C139, Ingredients!$B$11:$B$310, 0)), "")="", "", IFERROR(INDEX(Ingredients!D$11:D$310, MATCH($C139, Ingredients!$B$11:$B$310, 0)), "")))</f>
        <v/>
      </c>
      <c r="AI139" s="106" t="str">
        <f>IF($C139="", "", IF(IFERROR(INDEX(Ingredients!E$11:E$310, MATCH($C139, Ingredients!$B$11:$B$310, 0)), "")="", "", IFERROR(INDEX(Ingredients!E$11:E$310, MATCH($C139, Ingredients!$B$11:$B$310, 0)), "")))</f>
        <v/>
      </c>
      <c r="AJ139" s="108" t="str">
        <f>IF($C139="", "", IF(IFERROR(INDEX(Ingredients!F$11:F$310, MATCH($C139, Ingredients!$B$11:$B$310, 0)), "")="", "", IFERROR(INDEX(Ingredients!F$11:F$310, MATCH($C139, Ingredients!$B$11:$B$310, 0)), "")))</f>
        <v/>
      </c>
      <c r="AK139" s="106" t="str">
        <f>IF($C139="", "", IF(IFERROR(INDEX(Ingredients!G$11:G$310, MATCH($C139, Ingredients!$B$11:$B$310, 0)), "")="", "", IFERROR(INDEX(Ingredients!G$11:G$310, MATCH($C139, Ingredients!$B$11:$B$310, 0)), "")))</f>
        <v/>
      </c>
      <c r="AL139" s="79" t="str">
        <f>IF($C139="", "", IF(IFERROR(INDEX(Ingredients!H$11:H$310, MATCH($C139, Ingredients!$B$11:$B$310, 0)), "")="", "", IFERROR(INDEX(Ingredients!H$11:H$310, MATCH($C139, Ingredients!$B$11:$B$310, 0)), "")))</f>
        <v/>
      </c>
      <c r="AN139" s="83" t="str">
        <f t="shared" ref="AN139:AN202" si="35">IF($D139="", "", IFERROR(IF($AK139=$AI139, $AJ139/$AH139, $AJ139), ""))</f>
        <v/>
      </c>
      <c r="AP139" s="114" t="str">
        <f t="shared" si="30"/>
        <v/>
      </c>
      <c r="AR139" s="117" t="str">
        <f>IF($C139="", "", IF(IFERROR(INDEX(Ingredients!$AI$11:$AI$310, MATCH($C139, Ingredients!$B$11:$B$310, 0)), "")="", "", IFERROR(INDEX(Ingredients!$AI$11:$AI$310, MATCH($C139, Ingredients!$B$11:$B$310, 0)), "")))</f>
        <v/>
      </c>
      <c r="AT139" s="120" t="str">
        <f t="shared" si="31"/>
        <v/>
      </c>
      <c r="AV139" s="90" t="str">
        <f t="shared" ref="AV139:AV202" si="36">IF($AT$8="", "", IF($B139=$AT$8, $E139, ""))</f>
        <v/>
      </c>
      <c r="AX139" s="90" t="str">
        <f>IF($AV139="", "", COUNTIF($AV$11:$AV$5010, "&lt;"&amp;$AV139)+1+COUNTIF($AV$11:$AV139, $AV139)-1)</f>
        <v/>
      </c>
      <c r="AZ139" s="111" t="str">
        <f>IF($B139="", "", SUMIF('Shopping List'!$AV$11:$AV$25, $B139, 'Shopping List'!$BN$11:$BN$25))</f>
        <v/>
      </c>
      <c r="BB139" s="117" t="str">
        <f t="shared" si="32"/>
        <v/>
      </c>
    </row>
    <row r="140" spans="1:54" x14ac:dyDescent="0.25">
      <c r="A140" s="4"/>
      <c r="B140" s="37"/>
      <c r="C140" s="124"/>
      <c r="D140" s="39"/>
      <c r="E140" s="125"/>
      <c r="F140" s="48"/>
      <c r="G140" s="4"/>
      <c r="H140" s="4"/>
      <c r="I140" s="95" t="str">
        <f>IF($C140="", "", IF(IFERROR(INDEX(Ingredients!$C$11:$C$310, MATCH($C140, Ingredients!$B$11:$B$310, 0)), "")="", "", IFERROR(INDEX(Ingredients!$C$11:$C$310, MATCH($C140, Ingredients!$B$11:$B$310, 0)), "")))</f>
        <v/>
      </c>
      <c r="J140" s="73" t="str">
        <f>IF($B140="", "", IF(IFERROR(INDEX(Meals!$C$11:$C$260, MATCH($B140, Meals!$B$11:$B$260, 0)), "")="", "", IFERROR(INDEX(Meals!$C$11:$C$260, MATCH($B140, Meals!$B$11:$B$260, 0)), "")))</f>
        <v/>
      </c>
      <c r="K140" s="4"/>
      <c r="L140" s="72" t="str">
        <f t="shared" ref="L140:L203" si="37">IF($D140="", "", IFERROR(ROUND($AN140*$D140, 0), ""))</f>
        <v/>
      </c>
      <c r="M140" s="73" t="str">
        <f t="shared" ref="M140:M203" si="38">IFERROR(ROUND($L140/$J140, 0), "")</f>
        <v/>
      </c>
      <c r="N140" s="4"/>
      <c r="O140" s="78" t="str">
        <f t="shared" ref="O140:O203" si="39">IF($D140="", "", IFERROR(ROUND($AP140*$D140, 2), ""))</f>
        <v/>
      </c>
      <c r="P140" s="79" t="str">
        <f t="shared" ref="P140:P203" si="40">IFERROR(ROUND($O140/$J140, 2), "")</f>
        <v/>
      </c>
      <c r="Q140" s="4"/>
      <c r="R140" s="90" t="str">
        <f t="shared" ref="R140:R203" si="41">IF(OR($D140="", $AR140=""), "", IF($AR140&gt;=$D140, $V$3, $V$4))</f>
        <v/>
      </c>
      <c r="S140" s="4"/>
      <c r="V140" s="99" t="str">
        <f>IF(Meals!$B140="", "", Meals!$B140)</f>
        <v/>
      </c>
      <c r="W140" s="99" t="str">
        <f>IF(Ingredients!$B140="", "", Ingredients!$B140)</f>
        <v/>
      </c>
      <c r="Y140" s="18" t="str">
        <f t="shared" ref="Y140:Y203" si="42">IF(COUNTIF($B140:$F140, "")=5, "", "X")</f>
        <v/>
      </c>
      <c r="AA140" s="18" t="str">
        <f t="shared" si="33"/>
        <v/>
      </c>
      <c r="AB140" s="18" t="str">
        <f t="shared" si="34"/>
        <v/>
      </c>
      <c r="AC140" s="18" t="str">
        <f t="shared" ref="AC140:AD203" si="43">IF($Y140="", "", IF(AND(AC$5="X", D140=""), $Y$6, IF(AND(NOT(D140=""), ISNUMBER(D140)=FALSE), $Y$7, "")))</f>
        <v/>
      </c>
      <c r="AD140" s="18" t="str">
        <f t="shared" si="43"/>
        <v/>
      </c>
      <c r="AE140" s="18" t="str">
        <f t="shared" ref="AE140:AE203" si="44">IF($Y140="", "", IF(AND(AE$5="X", F140=""), $Y$6, ""))</f>
        <v/>
      </c>
      <c r="AG140" s="95" t="str">
        <f>IF($C140="", "", IF(IFERROR(INDEX(Ingredients!C$11:C$310, MATCH($C140, Ingredients!$B$11:$B$310, 0)), "")="", "", IFERROR(INDEX(Ingredients!C$11:C$310, MATCH($C140, Ingredients!$B$11:$B$310, 0)), "")))</f>
        <v/>
      </c>
      <c r="AH140" s="105" t="str">
        <f>IF($C140="", "", IF(IFERROR(INDEX(Ingredients!D$11:D$310, MATCH($C140, Ingredients!$B$11:$B$310, 0)), "")="", "", IFERROR(INDEX(Ingredients!D$11:D$310, MATCH($C140, Ingredients!$B$11:$B$310, 0)), "")))</f>
        <v/>
      </c>
      <c r="AI140" s="106" t="str">
        <f>IF($C140="", "", IF(IFERROR(INDEX(Ingredients!E$11:E$310, MATCH($C140, Ingredients!$B$11:$B$310, 0)), "")="", "", IFERROR(INDEX(Ingredients!E$11:E$310, MATCH($C140, Ingredients!$B$11:$B$310, 0)), "")))</f>
        <v/>
      </c>
      <c r="AJ140" s="108" t="str">
        <f>IF($C140="", "", IF(IFERROR(INDEX(Ingredients!F$11:F$310, MATCH($C140, Ingredients!$B$11:$B$310, 0)), "")="", "", IFERROR(INDEX(Ingredients!F$11:F$310, MATCH($C140, Ingredients!$B$11:$B$310, 0)), "")))</f>
        <v/>
      </c>
      <c r="AK140" s="106" t="str">
        <f>IF($C140="", "", IF(IFERROR(INDEX(Ingredients!G$11:G$310, MATCH($C140, Ingredients!$B$11:$B$310, 0)), "")="", "", IFERROR(INDEX(Ingredients!G$11:G$310, MATCH($C140, Ingredients!$B$11:$B$310, 0)), "")))</f>
        <v/>
      </c>
      <c r="AL140" s="79" t="str">
        <f>IF($C140="", "", IF(IFERROR(INDEX(Ingredients!H$11:H$310, MATCH($C140, Ingredients!$B$11:$B$310, 0)), "")="", "", IFERROR(INDEX(Ingredients!H$11:H$310, MATCH($C140, Ingredients!$B$11:$B$310, 0)), "")))</f>
        <v/>
      </c>
      <c r="AN140" s="83" t="str">
        <f t="shared" si="35"/>
        <v/>
      </c>
      <c r="AP140" s="114" t="str">
        <f t="shared" ref="AP140:AP203" si="45">IF($D140="", "", IFERROR(IF($AK140=$AI140, $AL140/$AH140, $AL140), ""))</f>
        <v/>
      </c>
      <c r="AR140" s="117" t="str">
        <f>IF($C140="", "", IF(IFERROR(INDEX(Ingredients!$AI$11:$AI$310, MATCH($C140, Ingredients!$B$11:$B$310, 0)), "")="", "", IFERROR(INDEX(Ingredients!$AI$11:$AI$310, MATCH($C140, Ingredients!$B$11:$B$310, 0)), "")))</f>
        <v/>
      </c>
      <c r="AT140" s="120" t="str">
        <f t="shared" ref="AT140:AT203" si="46">IF(OR($B140="", $R140=""), "", CONCATENATE($B140, " - ", $R140))</f>
        <v/>
      </c>
      <c r="AV140" s="90" t="str">
        <f t="shared" si="36"/>
        <v/>
      </c>
      <c r="AX140" s="90" t="str">
        <f>IF($AV140="", "", COUNTIF($AV$11:$AV$5010, "&lt;"&amp;$AV140)+1+COUNTIF($AV$11:$AV140, $AV140)-1)</f>
        <v/>
      </c>
      <c r="AZ140" s="111" t="str">
        <f>IF($B140="", "", SUMIF('Shopping List'!$AV$11:$AV$25, $B140, 'Shopping List'!$BN$11:$BN$25))</f>
        <v/>
      </c>
      <c r="BB140" s="117" t="str">
        <f t="shared" ref="BB140:BB203" si="47">IF(OR($AZ140="", $AZ140=0), "", IFERROR($D140*$AZ140, ""))</f>
        <v/>
      </c>
    </row>
    <row r="141" spans="1:54" x14ac:dyDescent="0.25">
      <c r="A141" s="4"/>
      <c r="B141" s="37"/>
      <c r="C141" s="124"/>
      <c r="D141" s="39"/>
      <c r="E141" s="125"/>
      <c r="F141" s="48"/>
      <c r="G141" s="4"/>
      <c r="H141" s="4"/>
      <c r="I141" s="95" t="str">
        <f>IF($C141="", "", IF(IFERROR(INDEX(Ingredients!$C$11:$C$310, MATCH($C141, Ingredients!$B$11:$B$310, 0)), "")="", "", IFERROR(INDEX(Ingredients!$C$11:$C$310, MATCH($C141, Ingredients!$B$11:$B$310, 0)), "")))</f>
        <v/>
      </c>
      <c r="J141" s="73" t="str">
        <f>IF($B141="", "", IF(IFERROR(INDEX(Meals!$C$11:$C$260, MATCH($B141, Meals!$B$11:$B$260, 0)), "")="", "", IFERROR(INDEX(Meals!$C$11:$C$260, MATCH($B141, Meals!$B$11:$B$260, 0)), "")))</f>
        <v/>
      </c>
      <c r="K141" s="4"/>
      <c r="L141" s="72" t="str">
        <f t="shared" si="37"/>
        <v/>
      </c>
      <c r="M141" s="73" t="str">
        <f t="shared" si="38"/>
        <v/>
      </c>
      <c r="N141" s="4"/>
      <c r="O141" s="78" t="str">
        <f t="shared" si="39"/>
        <v/>
      </c>
      <c r="P141" s="79" t="str">
        <f t="shared" si="40"/>
        <v/>
      </c>
      <c r="Q141" s="4"/>
      <c r="R141" s="90" t="str">
        <f t="shared" si="41"/>
        <v/>
      </c>
      <c r="S141" s="4"/>
      <c r="V141" s="99" t="str">
        <f>IF(Meals!$B141="", "", Meals!$B141)</f>
        <v/>
      </c>
      <c r="W141" s="99" t="str">
        <f>IF(Ingredients!$B141="", "", Ingredients!$B141)</f>
        <v/>
      </c>
      <c r="Y141" s="18" t="str">
        <f t="shared" si="42"/>
        <v/>
      </c>
      <c r="AA141" s="18" t="str">
        <f t="shared" si="33"/>
        <v/>
      </c>
      <c r="AB141" s="18" t="str">
        <f t="shared" si="34"/>
        <v/>
      </c>
      <c r="AC141" s="18" t="str">
        <f t="shared" si="43"/>
        <v/>
      </c>
      <c r="AD141" s="18" t="str">
        <f t="shared" si="43"/>
        <v/>
      </c>
      <c r="AE141" s="18" t="str">
        <f t="shared" si="44"/>
        <v/>
      </c>
      <c r="AG141" s="95" t="str">
        <f>IF($C141="", "", IF(IFERROR(INDEX(Ingredients!C$11:C$310, MATCH($C141, Ingredients!$B$11:$B$310, 0)), "")="", "", IFERROR(INDEX(Ingredients!C$11:C$310, MATCH($C141, Ingredients!$B$11:$B$310, 0)), "")))</f>
        <v/>
      </c>
      <c r="AH141" s="105" t="str">
        <f>IF($C141="", "", IF(IFERROR(INDEX(Ingredients!D$11:D$310, MATCH($C141, Ingredients!$B$11:$B$310, 0)), "")="", "", IFERROR(INDEX(Ingredients!D$11:D$310, MATCH($C141, Ingredients!$B$11:$B$310, 0)), "")))</f>
        <v/>
      </c>
      <c r="AI141" s="106" t="str">
        <f>IF($C141="", "", IF(IFERROR(INDEX(Ingredients!E$11:E$310, MATCH($C141, Ingredients!$B$11:$B$310, 0)), "")="", "", IFERROR(INDEX(Ingredients!E$11:E$310, MATCH($C141, Ingredients!$B$11:$B$310, 0)), "")))</f>
        <v/>
      </c>
      <c r="AJ141" s="108" t="str">
        <f>IF($C141="", "", IF(IFERROR(INDEX(Ingredients!F$11:F$310, MATCH($C141, Ingredients!$B$11:$B$310, 0)), "")="", "", IFERROR(INDEX(Ingredients!F$11:F$310, MATCH($C141, Ingredients!$B$11:$B$310, 0)), "")))</f>
        <v/>
      </c>
      <c r="AK141" s="106" t="str">
        <f>IF($C141="", "", IF(IFERROR(INDEX(Ingredients!G$11:G$310, MATCH($C141, Ingredients!$B$11:$B$310, 0)), "")="", "", IFERROR(INDEX(Ingredients!G$11:G$310, MATCH($C141, Ingredients!$B$11:$B$310, 0)), "")))</f>
        <v/>
      </c>
      <c r="AL141" s="79" t="str">
        <f>IF($C141="", "", IF(IFERROR(INDEX(Ingredients!H$11:H$310, MATCH($C141, Ingredients!$B$11:$B$310, 0)), "")="", "", IFERROR(INDEX(Ingredients!H$11:H$310, MATCH($C141, Ingredients!$B$11:$B$310, 0)), "")))</f>
        <v/>
      </c>
      <c r="AN141" s="83" t="str">
        <f t="shared" si="35"/>
        <v/>
      </c>
      <c r="AP141" s="114" t="str">
        <f t="shared" si="45"/>
        <v/>
      </c>
      <c r="AR141" s="117" t="str">
        <f>IF($C141="", "", IF(IFERROR(INDEX(Ingredients!$AI$11:$AI$310, MATCH($C141, Ingredients!$B$11:$B$310, 0)), "")="", "", IFERROR(INDEX(Ingredients!$AI$11:$AI$310, MATCH($C141, Ingredients!$B$11:$B$310, 0)), "")))</f>
        <v/>
      </c>
      <c r="AT141" s="120" t="str">
        <f t="shared" si="46"/>
        <v/>
      </c>
      <c r="AV141" s="90" t="str">
        <f t="shared" si="36"/>
        <v/>
      </c>
      <c r="AX141" s="90" t="str">
        <f>IF($AV141="", "", COUNTIF($AV$11:$AV$5010, "&lt;"&amp;$AV141)+1+COUNTIF($AV$11:$AV141, $AV141)-1)</f>
        <v/>
      </c>
      <c r="AZ141" s="111" t="str">
        <f>IF($B141="", "", SUMIF('Shopping List'!$AV$11:$AV$25, $B141, 'Shopping List'!$BN$11:$BN$25))</f>
        <v/>
      </c>
      <c r="BB141" s="117" t="str">
        <f t="shared" si="47"/>
        <v/>
      </c>
    </row>
    <row r="142" spans="1:54" x14ac:dyDescent="0.25">
      <c r="A142" s="4"/>
      <c r="B142" s="37"/>
      <c r="C142" s="124"/>
      <c r="D142" s="39"/>
      <c r="E142" s="125"/>
      <c r="F142" s="48"/>
      <c r="G142" s="4"/>
      <c r="H142" s="4"/>
      <c r="I142" s="95" t="str">
        <f>IF($C142="", "", IF(IFERROR(INDEX(Ingredients!$C$11:$C$310, MATCH($C142, Ingredients!$B$11:$B$310, 0)), "")="", "", IFERROR(INDEX(Ingredients!$C$11:$C$310, MATCH($C142, Ingredients!$B$11:$B$310, 0)), "")))</f>
        <v/>
      </c>
      <c r="J142" s="73" t="str">
        <f>IF($B142="", "", IF(IFERROR(INDEX(Meals!$C$11:$C$260, MATCH($B142, Meals!$B$11:$B$260, 0)), "")="", "", IFERROR(INDEX(Meals!$C$11:$C$260, MATCH($B142, Meals!$B$11:$B$260, 0)), "")))</f>
        <v/>
      </c>
      <c r="K142" s="4"/>
      <c r="L142" s="72" t="str">
        <f t="shared" si="37"/>
        <v/>
      </c>
      <c r="M142" s="73" t="str">
        <f t="shared" si="38"/>
        <v/>
      </c>
      <c r="N142" s="4"/>
      <c r="O142" s="78" t="str">
        <f t="shared" si="39"/>
        <v/>
      </c>
      <c r="P142" s="79" t="str">
        <f t="shared" si="40"/>
        <v/>
      </c>
      <c r="Q142" s="4"/>
      <c r="R142" s="90" t="str">
        <f t="shared" si="41"/>
        <v/>
      </c>
      <c r="S142" s="4"/>
      <c r="V142" s="99" t="str">
        <f>IF(Meals!$B142="", "", Meals!$B142)</f>
        <v/>
      </c>
      <c r="W142" s="99" t="str">
        <f>IF(Ingredients!$B142="", "", Ingredients!$B142)</f>
        <v/>
      </c>
      <c r="Y142" s="18" t="str">
        <f t="shared" si="42"/>
        <v/>
      </c>
      <c r="AA142" s="18" t="str">
        <f t="shared" si="33"/>
        <v/>
      </c>
      <c r="AB142" s="18" t="str">
        <f t="shared" si="34"/>
        <v/>
      </c>
      <c r="AC142" s="18" t="str">
        <f t="shared" si="43"/>
        <v/>
      </c>
      <c r="AD142" s="18" t="str">
        <f t="shared" si="43"/>
        <v/>
      </c>
      <c r="AE142" s="18" t="str">
        <f t="shared" si="44"/>
        <v/>
      </c>
      <c r="AG142" s="95" t="str">
        <f>IF($C142="", "", IF(IFERROR(INDEX(Ingredients!C$11:C$310, MATCH($C142, Ingredients!$B$11:$B$310, 0)), "")="", "", IFERROR(INDEX(Ingredients!C$11:C$310, MATCH($C142, Ingredients!$B$11:$B$310, 0)), "")))</f>
        <v/>
      </c>
      <c r="AH142" s="105" t="str">
        <f>IF($C142="", "", IF(IFERROR(INDEX(Ingredients!D$11:D$310, MATCH($C142, Ingredients!$B$11:$B$310, 0)), "")="", "", IFERROR(INDEX(Ingredients!D$11:D$310, MATCH($C142, Ingredients!$B$11:$B$310, 0)), "")))</f>
        <v/>
      </c>
      <c r="AI142" s="106" t="str">
        <f>IF($C142="", "", IF(IFERROR(INDEX(Ingredients!E$11:E$310, MATCH($C142, Ingredients!$B$11:$B$310, 0)), "")="", "", IFERROR(INDEX(Ingredients!E$11:E$310, MATCH($C142, Ingredients!$B$11:$B$310, 0)), "")))</f>
        <v/>
      </c>
      <c r="AJ142" s="108" t="str">
        <f>IF($C142="", "", IF(IFERROR(INDEX(Ingredients!F$11:F$310, MATCH($C142, Ingredients!$B$11:$B$310, 0)), "")="", "", IFERROR(INDEX(Ingredients!F$11:F$310, MATCH($C142, Ingredients!$B$11:$B$310, 0)), "")))</f>
        <v/>
      </c>
      <c r="AK142" s="106" t="str">
        <f>IF($C142="", "", IF(IFERROR(INDEX(Ingredients!G$11:G$310, MATCH($C142, Ingredients!$B$11:$B$310, 0)), "")="", "", IFERROR(INDEX(Ingredients!G$11:G$310, MATCH($C142, Ingredients!$B$11:$B$310, 0)), "")))</f>
        <v/>
      </c>
      <c r="AL142" s="79" t="str">
        <f>IF($C142="", "", IF(IFERROR(INDEX(Ingredients!H$11:H$310, MATCH($C142, Ingredients!$B$11:$B$310, 0)), "")="", "", IFERROR(INDEX(Ingredients!H$11:H$310, MATCH($C142, Ingredients!$B$11:$B$310, 0)), "")))</f>
        <v/>
      </c>
      <c r="AN142" s="83" t="str">
        <f t="shared" si="35"/>
        <v/>
      </c>
      <c r="AP142" s="114" t="str">
        <f t="shared" si="45"/>
        <v/>
      </c>
      <c r="AR142" s="117" t="str">
        <f>IF($C142="", "", IF(IFERROR(INDEX(Ingredients!$AI$11:$AI$310, MATCH($C142, Ingredients!$B$11:$B$310, 0)), "")="", "", IFERROR(INDEX(Ingredients!$AI$11:$AI$310, MATCH($C142, Ingredients!$B$11:$B$310, 0)), "")))</f>
        <v/>
      </c>
      <c r="AT142" s="120" t="str">
        <f t="shared" si="46"/>
        <v/>
      </c>
      <c r="AV142" s="90" t="str">
        <f t="shared" si="36"/>
        <v/>
      </c>
      <c r="AX142" s="90" t="str">
        <f>IF($AV142="", "", COUNTIF($AV$11:$AV$5010, "&lt;"&amp;$AV142)+1+COUNTIF($AV$11:$AV142, $AV142)-1)</f>
        <v/>
      </c>
      <c r="AZ142" s="111" t="str">
        <f>IF($B142="", "", SUMIF('Shopping List'!$AV$11:$AV$25, $B142, 'Shopping List'!$BN$11:$BN$25))</f>
        <v/>
      </c>
      <c r="BB142" s="117" t="str">
        <f t="shared" si="47"/>
        <v/>
      </c>
    </row>
    <row r="143" spans="1:54" x14ac:dyDescent="0.25">
      <c r="A143" s="4"/>
      <c r="B143" s="37"/>
      <c r="C143" s="124"/>
      <c r="D143" s="39"/>
      <c r="E143" s="125"/>
      <c r="F143" s="48"/>
      <c r="G143" s="4"/>
      <c r="H143" s="4"/>
      <c r="I143" s="95" t="str">
        <f>IF($C143="", "", IF(IFERROR(INDEX(Ingredients!$C$11:$C$310, MATCH($C143, Ingredients!$B$11:$B$310, 0)), "")="", "", IFERROR(INDEX(Ingredients!$C$11:$C$310, MATCH($C143, Ingredients!$B$11:$B$310, 0)), "")))</f>
        <v/>
      </c>
      <c r="J143" s="73" t="str">
        <f>IF($B143="", "", IF(IFERROR(INDEX(Meals!$C$11:$C$260, MATCH($B143, Meals!$B$11:$B$260, 0)), "")="", "", IFERROR(INDEX(Meals!$C$11:$C$260, MATCH($B143, Meals!$B$11:$B$260, 0)), "")))</f>
        <v/>
      </c>
      <c r="K143" s="4"/>
      <c r="L143" s="72" t="str">
        <f t="shared" si="37"/>
        <v/>
      </c>
      <c r="M143" s="73" t="str">
        <f t="shared" si="38"/>
        <v/>
      </c>
      <c r="N143" s="4"/>
      <c r="O143" s="78" t="str">
        <f t="shared" si="39"/>
        <v/>
      </c>
      <c r="P143" s="79" t="str">
        <f t="shared" si="40"/>
        <v/>
      </c>
      <c r="Q143" s="4"/>
      <c r="R143" s="90" t="str">
        <f t="shared" si="41"/>
        <v/>
      </c>
      <c r="S143" s="4"/>
      <c r="V143" s="99" t="str">
        <f>IF(Meals!$B143="", "", Meals!$B143)</f>
        <v/>
      </c>
      <c r="W143" s="99" t="str">
        <f>IF(Ingredients!$B143="", "", Ingredients!$B143)</f>
        <v/>
      </c>
      <c r="Y143" s="18" t="str">
        <f t="shared" si="42"/>
        <v/>
      </c>
      <c r="AA143" s="18" t="str">
        <f t="shared" si="33"/>
        <v/>
      </c>
      <c r="AB143" s="18" t="str">
        <f t="shared" si="34"/>
        <v/>
      </c>
      <c r="AC143" s="18" t="str">
        <f t="shared" si="43"/>
        <v/>
      </c>
      <c r="AD143" s="18" t="str">
        <f t="shared" si="43"/>
        <v/>
      </c>
      <c r="AE143" s="18" t="str">
        <f t="shared" si="44"/>
        <v/>
      </c>
      <c r="AG143" s="95" t="str">
        <f>IF($C143="", "", IF(IFERROR(INDEX(Ingredients!C$11:C$310, MATCH($C143, Ingredients!$B$11:$B$310, 0)), "")="", "", IFERROR(INDEX(Ingredients!C$11:C$310, MATCH($C143, Ingredients!$B$11:$B$310, 0)), "")))</f>
        <v/>
      </c>
      <c r="AH143" s="105" t="str">
        <f>IF($C143="", "", IF(IFERROR(INDEX(Ingredients!D$11:D$310, MATCH($C143, Ingredients!$B$11:$B$310, 0)), "")="", "", IFERROR(INDEX(Ingredients!D$11:D$310, MATCH($C143, Ingredients!$B$11:$B$310, 0)), "")))</f>
        <v/>
      </c>
      <c r="AI143" s="106" t="str">
        <f>IF($C143="", "", IF(IFERROR(INDEX(Ingredients!E$11:E$310, MATCH($C143, Ingredients!$B$11:$B$310, 0)), "")="", "", IFERROR(INDEX(Ingredients!E$11:E$310, MATCH($C143, Ingredients!$B$11:$B$310, 0)), "")))</f>
        <v/>
      </c>
      <c r="AJ143" s="108" t="str">
        <f>IF($C143="", "", IF(IFERROR(INDEX(Ingredients!F$11:F$310, MATCH($C143, Ingredients!$B$11:$B$310, 0)), "")="", "", IFERROR(INDEX(Ingredients!F$11:F$310, MATCH($C143, Ingredients!$B$11:$B$310, 0)), "")))</f>
        <v/>
      </c>
      <c r="AK143" s="106" t="str">
        <f>IF($C143="", "", IF(IFERROR(INDEX(Ingredients!G$11:G$310, MATCH($C143, Ingredients!$B$11:$B$310, 0)), "")="", "", IFERROR(INDEX(Ingredients!G$11:G$310, MATCH($C143, Ingredients!$B$11:$B$310, 0)), "")))</f>
        <v/>
      </c>
      <c r="AL143" s="79" t="str">
        <f>IF($C143="", "", IF(IFERROR(INDEX(Ingredients!H$11:H$310, MATCH($C143, Ingredients!$B$11:$B$310, 0)), "")="", "", IFERROR(INDEX(Ingredients!H$11:H$310, MATCH($C143, Ingredients!$B$11:$B$310, 0)), "")))</f>
        <v/>
      </c>
      <c r="AN143" s="83" t="str">
        <f t="shared" si="35"/>
        <v/>
      </c>
      <c r="AP143" s="114" t="str">
        <f t="shared" si="45"/>
        <v/>
      </c>
      <c r="AR143" s="117" t="str">
        <f>IF($C143="", "", IF(IFERROR(INDEX(Ingredients!$AI$11:$AI$310, MATCH($C143, Ingredients!$B$11:$B$310, 0)), "")="", "", IFERROR(INDEX(Ingredients!$AI$11:$AI$310, MATCH($C143, Ingredients!$B$11:$B$310, 0)), "")))</f>
        <v/>
      </c>
      <c r="AT143" s="120" t="str">
        <f t="shared" si="46"/>
        <v/>
      </c>
      <c r="AV143" s="90" t="str">
        <f t="shared" si="36"/>
        <v/>
      </c>
      <c r="AX143" s="90" t="str">
        <f>IF($AV143="", "", COUNTIF($AV$11:$AV$5010, "&lt;"&amp;$AV143)+1+COUNTIF($AV$11:$AV143, $AV143)-1)</f>
        <v/>
      </c>
      <c r="AZ143" s="111" t="str">
        <f>IF($B143="", "", SUMIF('Shopping List'!$AV$11:$AV$25, $B143, 'Shopping List'!$BN$11:$BN$25))</f>
        <v/>
      </c>
      <c r="BB143" s="117" t="str">
        <f t="shared" si="47"/>
        <v/>
      </c>
    </row>
    <row r="144" spans="1:54" x14ac:dyDescent="0.25">
      <c r="A144" s="4"/>
      <c r="B144" s="37"/>
      <c r="C144" s="124"/>
      <c r="D144" s="39"/>
      <c r="E144" s="125"/>
      <c r="F144" s="48"/>
      <c r="G144" s="4"/>
      <c r="H144" s="4"/>
      <c r="I144" s="95" t="str">
        <f>IF($C144="", "", IF(IFERROR(INDEX(Ingredients!$C$11:$C$310, MATCH($C144, Ingredients!$B$11:$B$310, 0)), "")="", "", IFERROR(INDEX(Ingredients!$C$11:$C$310, MATCH($C144, Ingredients!$B$11:$B$310, 0)), "")))</f>
        <v/>
      </c>
      <c r="J144" s="73" t="str">
        <f>IF($B144="", "", IF(IFERROR(INDEX(Meals!$C$11:$C$260, MATCH($B144, Meals!$B$11:$B$260, 0)), "")="", "", IFERROR(INDEX(Meals!$C$11:$C$260, MATCH($B144, Meals!$B$11:$B$260, 0)), "")))</f>
        <v/>
      </c>
      <c r="K144" s="4"/>
      <c r="L144" s="72" t="str">
        <f t="shared" si="37"/>
        <v/>
      </c>
      <c r="M144" s="73" t="str">
        <f t="shared" si="38"/>
        <v/>
      </c>
      <c r="N144" s="4"/>
      <c r="O144" s="78" t="str">
        <f t="shared" si="39"/>
        <v/>
      </c>
      <c r="P144" s="79" t="str">
        <f t="shared" si="40"/>
        <v/>
      </c>
      <c r="Q144" s="4"/>
      <c r="R144" s="90" t="str">
        <f t="shared" si="41"/>
        <v/>
      </c>
      <c r="S144" s="4"/>
      <c r="V144" s="99" t="str">
        <f>IF(Meals!$B144="", "", Meals!$B144)</f>
        <v/>
      </c>
      <c r="W144" s="99" t="str">
        <f>IF(Ingredients!$B144="", "", Ingredients!$B144)</f>
        <v/>
      </c>
      <c r="Y144" s="18" t="str">
        <f t="shared" si="42"/>
        <v/>
      </c>
      <c r="AA144" s="18" t="str">
        <f t="shared" si="33"/>
        <v/>
      </c>
      <c r="AB144" s="18" t="str">
        <f t="shared" si="34"/>
        <v/>
      </c>
      <c r="AC144" s="18" t="str">
        <f t="shared" si="43"/>
        <v/>
      </c>
      <c r="AD144" s="18" t="str">
        <f t="shared" si="43"/>
        <v/>
      </c>
      <c r="AE144" s="18" t="str">
        <f t="shared" si="44"/>
        <v/>
      </c>
      <c r="AG144" s="95" t="str">
        <f>IF($C144="", "", IF(IFERROR(INDEX(Ingredients!C$11:C$310, MATCH($C144, Ingredients!$B$11:$B$310, 0)), "")="", "", IFERROR(INDEX(Ingredients!C$11:C$310, MATCH($C144, Ingredients!$B$11:$B$310, 0)), "")))</f>
        <v/>
      </c>
      <c r="AH144" s="105" t="str">
        <f>IF($C144="", "", IF(IFERROR(INDEX(Ingredients!D$11:D$310, MATCH($C144, Ingredients!$B$11:$B$310, 0)), "")="", "", IFERROR(INDEX(Ingredients!D$11:D$310, MATCH($C144, Ingredients!$B$11:$B$310, 0)), "")))</f>
        <v/>
      </c>
      <c r="AI144" s="106" t="str">
        <f>IF($C144="", "", IF(IFERROR(INDEX(Ingredients!E$11:E$310, MATCH($C144, Ingredients!$B$11:$B$310, 0)), "")="", "", IFERROR(INDEX(Ingredients!E$11:E$310, MATCH($C144, Ingredients!$B$11:$B$310, 0)), "")))</f>
        <v/>
      </c>
      <c r="AJ144" s="108" t="str">
        <f>IF($C144="", "", IF(IFERROR(INDEX(Ingredients!F$11:F$310, MATCH($C144, Ingredients!$B$11:$B$310, 0)), "")="", "", IFERROR(INDEX(Ingredients!F$11:F$310, MATCH($C144, Ingredients!$B$11:$B$310, 0)), "")))</f>
        <v/>
      </c>
      <c r="AK144" s="106" t="str">
        <f>IF($C144="", "", IF(IFERROR(INDEX(Ingredients!G$11:G$310, MATCH($C144, Ingredients!$B$11:$B$310, 0)), "")="", "", IFERROR(INDEX(Ingredients!G$11:G$310, MATCH($C144, Ingredients!$B$11:$B$310, 0)), "")))</f>
        <v/>
      </c>
      <c r="AL144" s="79" t="str">
        <f>IF($C144="", "", IF(IFERROR(INDEX(Ingredients!H$11:H$310, MATCH($C144, Ingredients!$B$11:$B$310, 0)), "")="", "", IFERROR(INDEX(Ingredients!H$11:H$310, MATCH($C144, Ingredients!$B$11:$B$310, 0)), "")))</f>
        <v/>
      </c>
      <c r="AN144" s="83" t="str">
        <f t="shared" si="35"/>
        <v/>
      </c>
      <c r="AP144" s="114" t="str">
        <f t="shared" si="45"/>
        <v/>
      </c>
      <c r="AR144" s="117" t="str">
        <f>IF($C144="", "", IF(IFERROR(INDEX(Ingredients!$AI$11:$AI$310, MATCH($C144, Ingredients!$B$11:$B$310, 0)), "")="", "", IFERROR(INDEX(Ingredients!$AI$11:$AI$310, MATCH($C144, Ingredients!$B$11:$B$310, 0)), "")))</f>
        <v/>
      </c>
      <c r="AT144" s="120" t="str">
        <f t="shared" si="46"/>
        <v/>
      </c>
      <c r="AV144" s="90" t="str">
        <f t="shared" si="36"/>
        <v/>
      </c>
      <c r="AX144" s="90" t="str">
        <f>IF($AV144="", "", COUNTIF($AV$11:$AV$5010, "&lt;"&amp;$AV144)+1+COUNTIF($AV$11:$AV144, $AV144)-1)</f>
        <v/>
      </c>
      <c r="AZ144" s="111" t="str">
        <f>IF($B144="", "", SUMIF('Shopping List'!$AV$11:$AV$25, $B144, 'Shopping List'!$BN$11:$BN$25))</f>
        <v/>
      </c>
      <c r="BB144" s="117" t="str">
        <f t="shared" si="47"/>
        <v/>
      </c>
    </row>
    <row r="145" spans="1:54" x14ac:dyDescent="0.25">
      <c r="A145" s="4"/>
      <c r="B145" s="37"/>
      <c r="C145" s="124"/>
      <c r="D145" s="39"/>
      <c r="E145" s="125"/>
      <c r="F145" s="48"/>
      <c r="G145" s="4"/>
      <c r="H145" s="4"/>
      <c r="I145" s="95" t="str">
        <f>IF($C145="", "", IF(IFERROR(INDEX(Ingredients!$C$11:$C$310, MATCH($C145, Ingredients!$B$11:$B$310, 0)), "")="", "", IFERROR(INDEX(Ingredients!$C$11:$C$310, MATCH($C145, Ingredients!$B$11:$B$310, 0)), "")))</f>
        <v/>
      </c>
      <c r="J145" s="73" t="str">
        <f>IF($B145="", "", IF(IFERROR(INDEX(Meals!$C$11:$C$260, MATCH($B145, Meals!$B$11:$B$260, 0)), "")="", "", IFERROR(INDEX(Meals!$C$11:$C$260, MATCH($B145, Meals!$B$11:$B$260, 0)), "")))</f>
        <v/>
      </c>
      <c r="K145" s="4"/>
      <c r="L145" s="72" t="str">
        <f t="shared" si="37"/>
        <v/>
      </c>
      <c r="M145" s="73" t="str">
        <f t="shared" si="38"/>
        <v/>
      </c>
      <c r="N145" s="4"/>
      <c r="O145" s="78" t="str">
        <f t="shared" si="39"/>
        <v/>
      </c>
      <c r="P145" s="79" t="str">
        <f t="shared" si="40"/>
        <v/>
      </c>
      <c r="Q145" s="4"/>
      <c r="R145" s="90" t="str">
        <f t="shared" si="41"/>
        <v/>
      </c>
      <c r="S145" s="4"/>
      <c r="V145" s="99" t="str">
        <f>IF(Meals!$B145="", "", Meals!$B145)</f>
        <v/>
      </c>
      <c r="W145" s="99" t="str">
        <f>IF(Ingredients!$B145="", "", Ingredients!$B145)</f>
        <v/>
      </c>
      <c r="Y145" s="18" t="str">
        <f t="shared" si="42"/>
        <v/>
      </c>
      <c r="AA145" s="18" t="str">
        <f t="shared" si="33"/>
        <v/>
      </c>
      <c r="AB145" s="18" t="str">
        <f t="shared" si="34"/>
        <v/>
      </c>
      <c r="AC145" s="18" t="str">
        <f t="shared" si="43"/>
        <v/>
      </c>
      <c r="AD145" s="18" t="str">
        <f t="shared" si="43"/>
        <v/>
      </c>
      <c r="AE145" s="18" t="str">
        <f t="shared" si="44"/>
        <v/>
      </c>
      <c r="AG145" s="95" t="str">
        <f>IF($C145="", "", IF(IFERROR(INDEX(Ingredients!C$11:C$310, MATCH($C145, Ingredients!$B$11:$B$310, 0)), "")="", "", IFERROR(INDEX(Ingredients!C$11:C$310, MATCH($C145, Ingredients!$B$11:$B$310, 0)), "")))</f>
        <v/>
      </c>
      <c r="AH145" s="105" t="str">
        <f>IF($C145="", "", IF(IFERROR(INDEX(Ingredients!D$11:D$310, MATCH($C145, Ingredients!$B$11:$B$310, 0)), "")="", "", IFERROR(INDEX(Ingredients!D$11:D$310, MATCH($C145, Ingredients!$B$11:$B$310, 0)), "")))</f>
        <v/>
      </c>
      <c r="AI145" s="106" t="str">
        <f>IF($C145="", "", IF(IFERROR(INDEX(Ingredients!E$11:E$310, MATCH($C145, Ingredients!$B$11:$B$310, 0)), "")="", "", IFERROR(INDEX(Ingredients!E$11:E$310, MATCH($C145, Ingredients!$B$11:$B$310, 0)), "")))</f>
        <v/>
      </c>
      <c r="AJ145" s="108" t="str">
        <f>IF($C145="", "", IF(IFERROR(INDEX(Ingredients!F$11:F$310, MATCH($C145, Ingredients!$B$11:$B$310, 0)), "")="", "", IFERROR(INDEX(Ingredients!F$11:F$310, MATCH($C145, Ingredients!$B$11:$B$310, 0)), "")))</f>
        <v/>
      </c>
      <c r="AK145" s="106" t="str">
        <f>IF($C145="", "", IF(IFERROR(INDEX(Ingredients!G$11:G$310, MATCH($C145, Ingredients!$B$11:$B$310, 0)), "")="", "", IFERROR(INDEX(Ingredients!G$11:G$310, MATCH($C145, Ingredients!$B$11:$B$310, 0)), "")))</f>
        <v/>
      </c>
      <c r="AL145" s="79" t="str">
        <f>IF($C145="", "", IF(IFERROR(INDEX(Ingredients!H$11:H$310, MATCH($C145, Ingredients!$B$11:$B$310, 0)), "")="", "", IFERROR(INDEX(Ingredients!H$11:H$310, MATCH($C145, Ingredients!$B$11:$B$310, 0)), "")))</f>
        <v/>
      </c>
      <c r="AN145" s="83" t="str">
        <f t="shared" si="35"/>
        <v/>
      </c>
      <c r="AP145" s="114" t="str">
        <f t="shared" si="45"/>
        <v/>
      </c>
      <c r="AR145" s="117" t="str">
        <f>IF($C145="", "", IF(IFERROR(INDEX(Ingredients!$AI$11:$AI$310, MATCH($C145, Ingredients!$B$11:$B$310, 0)), "")="", "", IFERROR(INDEX(Ingredients!$AI$11:$AI$310, MATCH($C145, Ingredients!$B$11:$B$310, 0)), "")))</f>
        <v/>
      </c>
      <c r="AT145" s="120" t="str">
        <f t="shared" si="46"/>
        <v/>
      </c>
      <c r="AV145" s="90" t="str">
        <f t="shared" si="36"/>
        <v/>
      </c>
      <c r="AX145" s="90" t="str">
        <f>IF($AV145="", "", COUNTIF($AV$11:$AV$5010, "&lt;"&amp;$AV145)+1+COUNTIF($AV$11:$AV145, $AV145)-1)</f>
        <v/>
      </c>
      <c r="AZ145" s="111" t="str">
        <f>IF($B145="", "", SUMIF('Shopping List'!$AV$11:$AV$25, $B145, 'Shopping List'!$BN$11:$BN$25))</f>
        <v/>
      </c>
      <c r="BB145" s="117" t="str">
        <f t="shared" si="47"/>
        <v/>
      </c>
    </row>
    <row r="146" spans="1:54" x14ac:dyDescent="0.25">
      <c r="A146" s="4"/>
      <c r="B146" s="37"/>
      <c r="C146" s="124"/>
      <c r="D146" s="39"/>
      <c r="E146" s="125"/>
      <c r="F146" s="48"/>
      <c r="G146" s="4"/>
      <c r="H146" s="4"/>
      <c r="I146" s="95" t="str">
        <f>IF($C146="", "", IF(IFERROR(INDEX(Ingredients!$C$11:$C$310, MATCH($C146, Ingredients!$B$11:$B$310, 0)), "")="", "", IFERROR(INDEX(Ingredients!$C$11:$C$310, MATCH($C146, Ingredients!$B$11:$B$310, 0)), "")))</f>
        <v/>
      </c>
      <c r="J146" s="73" t="str">
        <f>IF($B146="", "", IF(IFERROR(INDEX(Meals!$C$11:$C$260, MATCH($B146, Meals!$B$11:$B$260, 0)), "")="", "", IFERROR(INDEX(Meals!$C$11:$C$260, MATCH($B146, Meals!$B$11:$B$260, 0)), "")))</f>
        <v/>
      </c>
      <c r="K146" s="4"/>
      <c r="L146" s="72" t="str">
        <f t="shared" si="37"/>
        <v/>
      </c>
      <c r="M146" s="73" t="str">
        <f t="shared" si="38"/>
        <v/>
      </c>
      <c r="N146" s="4"/>
      <c r="O146" s="78" t="str">
        <f t="shared" si="39"/>
        <v/>
      </c>
      <c r="P146" s="79" t="str">
        <f t="shared" si="40"/>
        <v/>
      </c>
      <c r="Q146" s="4"/>
      <c r="R146" s="90" t="str">
        <f t="shared" si="41"/>
        <v/>
      </c>
      <c r="S146" s="4"/>
      <c r="V146" s="99" t="str">
        <f>IF(Meals!$B146="", "", Meals!$B146)</f>
        <v/>
      </c>
      <c r="W146" s="99" t="str">
        <f>IF(Ingredients!$B146="", "", Ingredients!$B146)</f>
        <v/>
      </c>
      <c r="Y146" s="18" t="str">
        <f t="shared" si="42"/>
        <v/>
      </c>
      <c r="AA146" s="18" t="str">
        <f t="shared" si="33"/>
        <v/>
      </c>
      <c r="AB146" s="18" t="str">
        <f t="shared" si="34"/>
        <v/>
      </c>
      <c r="AC146" s="18" t="str">
        <f t="shared" si="43"/>
        <v/>
      </c>
      <c r="AD146" s="18" t="str">
        <f t="shared" si="43"/>
        <v/>
      </c>
      <c r="AE146" s="18" t="str">
        <f t="shared" si="44"/>
        <v/>
      </c>
      <c r="AG146" s="95" t="str">
        <f>IF($C146="", "", IF(IFERROR(INDEX(Ingredients!C$11:C$310, MATCH($C146, Ingredients!$B$11:$B$310, 0)), "")="", "", IFERROR(INDEX(Ingredients!C$11:C$310, MATCH($C146, Ingredients!$B$11:$B$310, 0)), "")))</f>
        <v/>
      </c>
      <c r="AH146" s="105" t="str">
        <f>IF($C146="", "", IF(IFERROR(INDEX(Ingredients!D$11:D$310, MATCH($C146, Ingredients!$B$11:$B$310, 0)), "")="", "", IFERROR(INDEX(Ingredients!D$11:D$310, MATCH($C146, Ingredients!$B$11:$B$310, 0)), "")))</f>
        <v/>
      </c>
      <c r="AI146" s="106" t="str">
        <f>IF($C146="", "", IF(IFERROR(INDEX(Ingredients!E$11:E$310, MATCH($C146, Ingredients!$B$11:$B$310, 0)), "")="", "", IFERROR(INDEX(Ingredients!E$11:E$310, MATCH($C146, Ingredients!$B$11:$B$310, 0)), "")))</f>
        <v/>
      </c>
      <c r="AJ146" s="108" t="str">
        <f>IF($C146="", "", IF(IFERROR(INDEX(Ingredients!F$11:F$310, MATCH($C146, Ingredients!$B$11:$B$310, 0)), "")="", "", IFERROR(INDEX(Ingredients!F$11:F$310, MATCH($C146, Ingredients!$B$11:$B$310, 0)), "")))</f>
        <v/>
      </c>
      <c r="AK146" s="106" t="str">
        <f>IF($C146="", "", IF(IFERROR(INDEX(Ingredients!G$11:G$310, MATCH($C146, Ingredients!$B$11:$B$310, 0)), "")="", "", IFERROR(INDEX(Ingredients!G$11:G$310, MATCH($C146, Ingredients!$B$11:$B$310, 0)), "")))</f>
        <v/>
      </c>
      <c r="AL146" s="79" t="str">
        <f>IF($C146="", "", IF(IFERROR(INDEX(Ingredients!H$11:H$310, MATCH($C146, Ingredients!$B$11:$B$310, 0)), "")="", "", IFERROR(INDEX(Ingredients!H$11:H$310, MATCH($C146, Ingredients!$B$11:$B$310, 0)), "")))</f>
        <v/>
      </c>
      <c r="AN146" s="83" t="str">
        <f t="shared" si="35"/>
        <v/>
      </c>
      <c r="AP146" s="114" t="str">
        <f t="shared" si="45"/>
        <v/>
      </c>
      <c r="AR146" s="117" t="str">
        <f>IF($C146="", "", IF(IFERROR(INDEX(Ingredients!$AI$11:$AI$310, MATCH($C146, Ingredients!$B$11:$B$310, 0)), "")="", "", IFERROR(INDEX(Ingredients!$AI$11:$AI$310, MATCH($C146, Ingredients!$B$11:$B$310, 0)), "")))</f>
        <v/>
      </c>
      <c r="AT146" s="120" t="str">
        <f t="shared" si="46"/>
        <v/>
      </c>
      <c r="AV146" s="90" t="str">
        <f t="shared" si="36"/>
        <v/>
      </c>
      <c r="AX146" s="90" t="str">
        <f>IF($AV146="", "", COUNTIF($AV$11:$AV$5010, "&lt;"&amp;$AV146)+1+COUNTIF($AV$11:$AV146, $AV146)-1)</f>
        <v/>
      </c>
      <c r="AZ146" s="111" t="str">
        <f>IF($B146="", "", SUMIF('Shopping List'!$AV$11:$AV$25, $B146, 'Shopping List'!$BN$11:$BN$25))</f>
        <v/>
      </c>
      <c r="BB146" s="117" t="str">
        <f t="shared" si="47"/>
        <v/>
      </c>
    </row>
    <row r="147" spans="1:54" x14ac:dyDescent="0.25">
      <c r="A147" s="4"/>
      <c r="B147" s="37"/>
      <c r="C147" s="124"/>
      <c r="D147" s="39"/>
      <c r="E147" s="125"/>
      <c r="F147" s="48"/>
      <c r="G147" s="4"/>
      <c r="H147" s="4"/>
      <c r="I147" s="95" t="str">
        <f>IF($C147="", "", IF(IFERROR(INDEX(Ingredients!$C$11:$C$310, MATCH($C147, Ingredients!$B$11:$B$310, 0)), "")="", "", IFERROR(INDEX(Ingredients!$C$11:$C$310, MATCH($C147, Ingredients!$B$11:$B$310, 0)), "")))</f>
        <v/>
      </c>
      <c r="J147" s="73" t="str">
        <f>IF($B147="", "", IF(IFERROR(INDEX(Meals!$C$11:$C$260, MATCH($B147, Meals!$B$11:$B$260, 0)), "")="", "", IFERROR(INDEX(Meals!$C$11:$C$260, MATCH($B147, Meals!$B$11:$B$260, 0)), "")))</f>
        <v/>
      </c>
      <c r="K147" s="4"/>
      <c r="L147" s="72" t="str">
        <f t="shared" si="37"/>
        <v/>
      </c>
      <c r="M147" s="73" t="str">
        <f t="shared" si="38"/>
        <v/>
      </c>
      <c r="N147" s="4"/>
      <c r="O147" s="78" t="str">
        <f t="shared" si="39"/>
        <v/>
      </c>
      <c r="P147" s="79" t="str">
        <f t="shared" si="40"/>
        <v/>
      </c>
      <c r="Q147" s="4"/>
      <c r="R147" s="90" t="str">
        <f t="shared" si="41"/>
        <v/>
      </c>
      <c r="S147" s="4"/>
      <c r="V147" s="99" t="str">
        <f>IF(Meals!$B147="", "", Meals!$B147)</f>
        <v/>
      </c>
      <c r="W147" s="99" t="str">
        <f>IF(Ingredients!$B147="", "", Ingredients!$B147)</f>
        <v/>
      </c>
      <c r="Y147" s="18" t="str">
        <f t="shared" si="42"/>
        <v/>
      </c>
      <c r="AA147" s="18" t="str">
        <f t="shared" si="33"/>
        <v/>
      </c>
      <c r="AB147" s="18" t="str">
        <f t="shared" si="34"/>
        <v/>
      </c>
      <c r="AC147" s="18" t="str">
        <f t="shared" si="43"/>
        <v/>
      </c>
      <c r="AD147" s="18" t="str">
        <f t="shared" si="43"/>
        <v/>
      </c>
      <c r="AE147" s="18" t="str">
        <f t="shared" si="44"/>
        <v/>
      </c>
      <c r="AG147" s="95" t="str">
        <f>IF($C147="", "", IF(IFERROR(INDEX(Ingredients!C$11:C$310, MATCH($C147, Ingredients!$B$11:$B$310, 0)), "")="", "", IFERROR(INDEX(Ingredients!C$11:C$310, MATCH($C147, Ingredients!$B$11:$B$310, 0)), "")))</f>
        <v/>
      </c>
      <c r="AH147" s="105" t="str">
        <f>IF($C147="", "", IF(IFERROR(INDEX(Ingredients!D$11:D$310, MATCH($C147, Ingredients!$B$11:$B$310, 0)), "")="", "", IFERROR(INDEX(Ingredients!D$11:D$310, MATCH($C147, Ingredients!$B$11:$B$310, 0)), "")))</f>
        <v/>
      </c>
      <c r="AI147" s="106" t="str">
        <f>IF($C147="", "", IF(IFERROR(INDEX(Ingredients!E$11:E$310, MATCH($C147, Ingredients!$B$11:$B$310, 0)), "")="", "", IFERROR(INDEX(Ingredients!E$11:E$310, MATCH($C147, Ingredients!$B$11:$B$310, 0)), "")))</f>
        <v/>
      </c>
      <c r="AJ147" s="108" t="str">
        <f>IF($C147="", "", IF(IFERROR(INDEX(Ingredients!F$11:F$310, MATCH($C147, Ingredients!$B$11:$B$310, 0)), "")="", "", IFERROR(INDEX(Ingredients!F$11:F$310, MATCH($C147, Ingredients!$B$11:$B$310, 0)), "")))</f>
        <v/>
      </c>
      <c r="AK147" s="106" t="str">
        <f>IF($C147="", "", IF(IFERROR(INDEX(Ingredients!G$11:G$310, MATCH($C147, Ingredients!$B$11:$B$310, 0)), "")="", "", IFERROR(INDEX(Ingredients!G$11:G$310, MATCH($C147, Ingredients!$B$11:$B$310, 0)), "")))</f>
        <v/>
      </c>
      <c r="AL147" s="79" t="str">
        <f>IF($C147="", "", IF(IFERROR(INDEX(Ingredients!H$11:H$310, MATCH($C147, Ingredients!$B$11:$B$310, 0)), "")="", "", IFERROR(INDEX(Ingredients!H$11:H$310, MATCH($C147, Ingredients!$B$11:$B$310, 0)), "")))</f>
        <v/>
      </c>
      <c r="AN147" s="83" t="str">
        <f t="shared" si="35"/>
        <v/>
      </c>
      <c r="AP147" s="114" t="str">
        <f t="shared" si="45"/>
        <v/>
      </c>
      <c r="AR147" s="117" t="str">
        <f>IF($C147="", "", IF(IFERROR(INDEX(Ingredients!$AI$11:$AI$310, MATCH($C147, Ingredients!$B$11:$B$310, 0)), "")="", "", IFERROR(INDEX(Ingredients!$AI$11:$AI$310, MATCH($C147, Ingredients!$B$11:$B$310, 0)), "")))</f>
        <v/>
      </c>
      <c r="AT147" s="120" t="str">
        <f t="shared" si="46"/>
        <v/>
      </c>
      <c r="AV147" s="90" t="str">
        <f t="shared" si="36"/>
        <v/>
      </c>
      <c r="AX147" s="90" t="str">
        <f>IF($AV147="", "", COUNTIF($AV$11:$AV$5010, "&lt;"&amp;$AV147)+1+COUNTIF($AV$11:$AV147, $AV147)-1)</f>
        <v/>
      </c>
      <c r="AZ147" s="111" t="str">
        <f>IF($B147="", "", SUMIF('Shopping List'!$AV$11:$AV$25, $B147, 'Shopping List'!$BN$11:$BN$25))</f>
        <v/>
      </c>
      <c r="BB147" s="117" t="str">
        <f t="shared" si="47"/>
        <v/>
      </c>
    </row>
    <row r="148" spans="1:54" x14ac:dyDescent="0.25">
      <c r="A148" s="4"/>
      <c r="B148" s="37"/>
      <c r="C148" s="124"/>
      <c r="D148" s="39"/>
      <c r="E148" s="125"/>
      <c r="F148" s="48"/>
      <c r="G148" s="4"/>
      <c r="H148" s="4"/>
      <c r="I148" s="95" t="str">
        <f>IF($C148="", "", IF(IFERROR(INDEX(Ingredients!$C$11:$C$310, MATCH($C148, Ingredients!$B$11:$B$310, 0)), "")="", "", IFERROR(INDEX(Ingredients!$C$11:$C$310, MATCH($C148, Ingredients!$B$11:$B$310, 0)), "")))</f>
        <v/>
      </c>
      <c r="J148" s="73" t="str">
        <f>IF($B148="", "", IF(IFERROR(INDEX(Meals!$C$11:$C$260, MATCH($B148, Meals!$B$11:$B$260, 0)), "")="", "", IFERROR(INDEX(Meals!$C$11:$C$260, MATCH($B148, Meals!$B$11:$B$260, 0)), "")))</f>
        <v/>
      </c>
      <c r="K148" s="4"/>
      <c r="L148" s="72" t="str">
        <f t="shared" si="37"/>
        <v/>
      </c>
      <c r="M148" s="73" t="str">
        <f t="shared" si="38"/>
        <v/>
      </c>
      <c r="N148" s="4"/>
      <c r="O148" s="78" t="str">
        <f t="shared" si="39"/>
        <v/>
      </c>
      <c r="P148" s="79" t="str">
        <f t="shared" si="40"/>
        <v/>
      </c>
      <c r="Q148" s="4"/>
      <c r="R148" s="90" t="str">
        <f t="shared" si="41"/>
        <v/>
      </c>
      <c r="S148" s="4"/>
      <c r="V148" s="99" t="str">
        <f>IF(Meals!$B148="", "", Meals!$B148)</f>
        <v/>
      </c>
      <c r="W148" s="99" t="str">
        <f>IF(Ingredients!$B148="", "", Ingredients!$B148)</f>
        <v/>
      </c>
      <c r="Y148" s="18" t="str">
        <f t="shared" si="42"/>
        <v/>
      </c>
      <c r="AA148" s="18" t="str">
        <f t="shared" si="33"/>
        <v/>
      </c>
      <c r="AB148" s="18" t="str">
        <f t="shared" si="34"/>
        <v/>
      </c>
      <c r="AC148" s="18" t="str">
        <f t="shared" si="43"/>
        <v/>
      </c>
      <c r="AD148" s="18" t="str">
        <f t="shared" si="43"/>
        <v/>
      </c>
      <c r="AE148" s="18" t="str">
        <f t="shared" si="44"/>
        <v/>
      </c>
      <c r="AG148" s="95" t="str">
        <f>IF($C148="", "", IF(IFERROR(INDEX(Ingredients!C$11:C$310, MATCH($C148, Ingredients!$B$11:$B$310, 0)), "")="", "", IFERROR(INDEX(Ingredients!C$11:C$310, MATCH($C148, Ingredients!$B$11:$B$310, 0)), "")))</f>
        <v/>
      </c>
      <c r="AH148" s="105" t="str">
        <f>IF($C148="", "", IF(IFERROR(INDEX(Ingredients!D$11:D$310, MATCH($C148, Ingredients!$B$11:$B$310, 0)), "")="", "", IFERROR(INDEX(Ingredients!D$11:D$310, MATCH($C148, Ingredients!$B$11:$B$310, 0)), "")))</f>
        <v/>
      </c>
      <c r="AI148" s="106" t="str">
        <f>IF($C148="", "", IF(IFERROR(INDEX(Ingredients!E$11:E$310, MATCH($C148, Ingredients!$B$11:$B$310, 0)), "")="", "", IFERROR(INDEX(Ingredients!E$11:E$310, MATCH($C148, Ingredients!$B$11:$B$310, 0)), "")))</f>
        <v/>
      </c>
      <c r="AJ148" s="108" t="str">
        <f>IF($C148="", "", IF(IFERROR(INDEX(Ingredients!F$11:F$310, MATCH($C148, Ingredients!$B$11:$B$310, 0)), "")="", "", IFERROR(INDEX(Ingredients!F$11:F$310, MATCH($C148, Ingredients!$B$11:$B$310, 0)), "")))</f>
        <v/>
      </c>
      <c r="AK148" s="106" t="str">
        <f>IF($C148="", "", IF(IFERROR(INDEX(Ingredients!G$11:G$310, MATCH($C148, Ingredients!$B$11:$B$310, 0)), "")="", "", IFERROR(INDEX(Ingredients!G$11:G$310, MATCH($C148, Ingredients!$B$11:$B$310, 0)), "")))</f>
        <v/>
      </c>
      <c r="AL148" s="79" t="str">
        <f>IF($C148="", "", IF(IFERROR(INDEX(Ingredients!H$11:H$310, MATCH($C148, Ingredients!$B$11:$B$310, 0)), "")="", "", IFERROR(INDEX(Ingredients!H$11:H$310, MATCH($C148, Ingredients!$B$11:$B$310, 0)), "")))</f>
        <v/>
      </c>
      <c r="AN148" s="83" t="str">
        <f t="shared" si="35"/>
        <v/>
      </c>
      <c r="AP148" s="114" t="str">
        <f t="shared" si="45"/>
        <v/>
      </c>
      <c r="AR148" s="117" t="str">
        <f>IF($C148="", "", IF(IFERROR(INDEX(Ingredients!$AI$11:$AI$310, MATCH($C148, Ingredients!$B$11:$B$310, 0)), "")="", "", IFERROR(INDEX(Ingredients!$AI$11:$AI$310, MATCH($C148, Ingredients!$B$11:$B$310, 0)), "")))</f>
        <v/>
      </c>
      <c r="AT148" s="120" t="str">
        <f t="shared" si="46"/>
        <v/>
      </c>
      <c r="AV148" s="90" t="str">
        <f t="shared" si="36"/>
        <v/>
      </c>
      <c r="AX148" s="90" t="str">
        <f>IF($AV148="", "", COUNTIF($AV$11:$AV$5010, "&lt;"&amp;$AV148)+1+COUNTIF($AV$11:$AV148, $AV148)-1)</f>
        <v/>
      </c>
      <c r="AZ148" s="111" t="str">
        <f>IF($B148="", "", SUMIF('Shopping List'!$AV$11:$AV$25, $B148, 'Shopping List'!$BN$11:$BN$25))</f>
        <v/>
      </c>
      <c r="BB148" s="117" t="str">
        <f t="shared" si="47"/>
        <v/>
      </c>
    </row>
    <row r="149" spans="1:54" x14ac:dyDescent="0.25">
      <c r="A149" s="4"/>
      <c r="B149" s="37"/>
      <c r="C149" s="124"/>
      <c r="D149" s="39"/>
      <c r="E149" s="125"/>
      <c r="F149" s="48"/>
      <c r="G149" s="4"/>
      <c r="H149" s="4"/>
      <c r="I149" s="95" t="str">
        <f>IF($C149="", "", IF(IFERROR(INDEX(Ingredients!$C$11:$C$310, MATCH($C149, Ingredients!$B$11:$B$310, 0)), "")="", "", IFERROR(INDEX(Ingredients!$C$11:$C$310, MATCH($C149, Ingredients!$B$11:$B$310, 0)), "")))</f>
        <v/>
      </c>
      <c r="J149" s="73" t="str">
        <f>IF($B149="", "", IF(IFERROR(INDEX(Meals!$C$11:$C$260, MATCH($B149, Meals!$B$11:$B$260, 0)), "")="", "", IFERROR(INDEX(Meals!$C$11:$C$260, MATCH($B149, Meals!$B$11:$B$260, 0)), "")))</f>
        <v/>
      </c>
      <c r="K149" s="4"/>
      <c r="L149" s="72" t="str">
        <f t="shared" si="37"/>
        <v/>
      </c>
      <c r="M149" s="73" t="str">
        <f t="shared" si="38"/>
        <v/>
      </c>
      <c r="N149" s="4"/>
      <c r="O149" s="78" t="str">
        <f t="shared" si="39"/>
        <v/>
      </c>
      <c r="P149" s="79" t="str">
        <f t="shared" si="40"/>
        <v/>
      </c>
      <c r="Q149" s="4"/>
      <c r="R149" s="90" t="str">
        <f t="shared" si="41"/>
        <v/>
      </c>
      <c r="S149" s="4"/>
      <c r="V149" s="99" t="str">
        <f>IF(Meals!$B149="", "", Meals!$B149)</f>
        <v/>
      </c>
      <c r="W149" s="99" t="str">
        <f>IF(Ingredients!$B149="", "", Ingredients!$B149)</f>
        <v/>
      </c>
      <c r="Y149" s="18" t="str">
        <f t="shared" si="42"/>
        <v/>
      </c>
      <c r="AA149" s="18" t="str">
        <f t="shared" si="33"/>
        <v/>
      </c>
      <c r="AB149" s="18" t="str">
        <f t="shared" si="34"/>
        <v/>
      </c>
      <c r="AC149" s="18" t="str">
        <f t="shared" si="43"/>
        <v/>
      </c>
      <c r="AD149" s="18" t="str">
        <f t="shared" si="43"/>
        <v/>
      </c>
      <c r="AE149" s="18" t="str">
        <f t="shared" si="44"/>
        <v/>
      </c>
      <c r="AG149" s="95" t="str">
        <f>IF($C149="", "", IF(IFERROR(INDEX(Ingredients!C$11:C$310, MATCH($C149, Ingredients!$B$11:$B$310, 0)), "")="", "", IFERROR(INDEX(Ingredients!C$11:C$310, MATCH($C149, Ingredients!$B$11:$B$310, 0)), "")))</f>
        <v/>
      </c>
      <c r="AH149" s="105" t="str">
        <f>IF($C149="", "", IF(IFERROR(INDEX(Ingredients!D$11:D$310, MATCH($C149, Ingredients!$B$11:$B$310, 0)), "")="", "", IFERROR(INDEX(Ingredients!D$11:D$310, MATCH($C149, Ingredients!$B$11:$B$310, 0)), "")))</f>
        <v/>
      </c>
      <c r="AI149" s="106" t="str">
        <f>IF($C149="", "", IF(IFERROR(INDEX(Ingredients!E$11:E$310, MATCH($C149, Ingredients!$B$11:$B$310, 0)), "")="", "", IFERROR(INDEX(Ingredients!E$11:E$310, MATCH($C149, Ingredients!$B$11:$B$310, 0)), "")))</f>
        <v/>
      </c>
      <c r="AJ149" s="108" t="str">
        <f>IF($C149="", "", IF(IFERROR(INDEX(Ingredients!F$11:F$310, MATCH($C149, Ingredients!$B$11:$B$310, 0)), "")="", "", IFERROR(INDEX(Ingredients!F$11:F$310, MATCH($C149, Ingredients!$B$11:$B$310, 0)), "")))</f>
        <v/>
      </c>
      <c r="AK149" s="106" t="str">
        <f>IF($C149="", "", IF(IFERROR(INDEX(Ingredients!G$11:G$310, MATCH($C149, Ingredients!$B$11:$B$310, 0)), "")="", "", IFERROR(INDEX(Ingredients!G$11:G$310, MATCH($C149, Ingredients!$B$11:$B$310, 0)), "")))</f>
        <v/>
      </c>
      <c r="AL149" s="79" t="str">
        <f>IF($C149="", "", IF(IFERROR(INDEX(Ingredients!H$11:H$310, MATCH($C149, Ingredients!$B$11:$B$310, 0)), "")="", "", IFERROR(INDEX(Ingredients!H$11:H$310, MATCH($C149, Ingredients!$B$11:$B$310, 0)), "")))</f>
        <v/>
      </c>
      <c r="AN149" s="83" t="str">
        <f t="shared" si="35"/>
        <v/>
      </c>
      <c r="AP149" s="114" t="str">
        <f t="shared" si="45"/>
        <v/>
      </c>
      <c r="AR149" s="117" t="str">
        <f>IF($C149="", "", IF(IFERROR(INDEX(Ingredients!$AI$11:$AI$310, MATCH($C149, Ingredients!$B$11:$B$310, 0)), "")="", "", IFERROR(INDEX(Ingredients!$AI$11:$AI$310, MATCH($C149, Ingredients!$B$11:$B$310, 0)), "")))</f>
        <v/>
      </c>
      <c r="AT149" s="120" t="str">
        <f t="shared" si="46"/>
        <v/>
      </c>
      <c r="AV149" s="90" t="str">
        <f t="shared" si="36"/>
        <v/>
      </c>
      <c r="AX149" s="90" t="str">
        <f>IF($AV149="", "", COUNTIF($AV$11:$AV$5010, "&lt;"&amp;$AV149)+1+COUNTIF($AV$11:$AV149, $AV149)-1)</f>
        <v/>
      </c>
      <c r="AZ149" s="111" t="str">
        <f>IF($B149="", "", SUMIF('Shopping List'!$AV$11:$AV$25, $B149, 'Shopping List'!$BN$11:$BN$25))</f>
        <v/>
      </c>
      <c r="BB149" s="117" t="str">
        <f t="shared" si="47"/>
        <v/>
      </c>
    </row>
    <row r="150" spans="1:54" x14ac:dyDescent="0.25">
      <c r="A150" s="4"/>
      <c r="B150" s="37"/>
      <c r="C150" s="124"/>
      <c r="D150" s="39"/>
      <c r="E150" s="125"/>
      <c r="F150" s="48"/>
      <c r="G150" s="4"/>
      <c r="H150" s="4"/>
      <c r="I150" s="95" t="str">
        <f>IF($C150="", "", IF(IFERROR(INDEX(Ingredients!$C$11:$C$310, MATCH($C150, Ingredients!$B$11:$B$310, 0)), "")="", "", IFERROR(INDEX(Ingredients!$C$11:$C$310, MATCH($C150, Ingredients!$B$11:$B$310, 0)), "")))</f>
        <v/>
      </c>
      <c r="J150" s="73" t="str">
        <f>IF($B150="", "", IF(IFERROR(INDEX(Meals!$C$11:$C$260, MATCH($B150, Meals!$B$11:$B$260, 0)), "")="", "", IFERROR(INDEX(Meals!$C$11:$C$260, MATCH($B150, Meals!$B$11:$B$260, 0)), "")))</f>
        <v/>
      </c>
      <c r="K150" s="4"/>
      <c r="L150" s="72" t="str">
        <f t="shared" si="37"/>
        <v/>
      </c>
      <c r="M150" s="73" t="str">
        <f t="shared" si="38"/>
        <v/>
      </c>
      <c r="N150" s="4"/>
      <c r="O150" s="78" t="str">
        <f t="shared" si="39"/>
        <v/>
      </c>
      <c r="P150" s="79" t="str">
        <f t="shared" si="40"/>
        <v/>
      </c>
      <c r="Q150" s="4"/>
      <c r="R150" s="90" t="str">
        <f t="shared" si="41"/>
        <v/>
      </c>
      <c r="S150" s="4"/>
      <c r="V150" s="99" t="str">
        <f>IF(Meals!$B150="", "", Meals!$B150)</f>
        <v/>
      </c>
      <c r="W150" s="99" t="str">
        <f>IF(Ingredients!$B150="", "", Ingredients!$B150)</f>
        <v/>
      </c>
      <c r="Y150" s="18" t="str">
        <f t="shared" si="42"/>
        <v/>
      </c>
      <c r="AA150" s="18" t="str">
        <f t="shared" si="33"/>
        <v/>
      </c>
      <c r="AB150" s="18" t="str">
        <f t="shared" si="34"/>
        <v/>
      </c>
      <c r="AC150" s="18" t="str">
        <f t="shared" si="43"/>
        <v/>
      </c>
      <c r="AD150" s="18" t="str">
        <f t="shared" si="43"/>
        <v/>
      </c>
      <c r="AE150" s="18" t="str">
        <f t="shared" si="44"/>
        <v/>
      </c>
      <c r="AG150" s="95" t="str">
        <f>IF($C150="", "", IF(IFERROR(INDEX(Ingredients!C$11:C$310, MATCH($C150, Ingredients!$B$11:$B$310, 0)), "")="", "", IFERROR(INDEX(Ingredients!C$11:C$310, MATCH($C150, Ingredients!$B$11:$B$310, 0)), "")))</f>
        <v/>
      </c>
      <c r="AH150" s="105" t="str">
        <f>IF($C150="", "", IF(IFERROR(INDEX(Ingredients!D$11:D$310, MATCH($C150, Ingredients!$B$11:$B$310, 0)), "")="", "", IFERROR(INDEX(Ingredients!D$11:D$310, MATCH($C150, Ingredients!$B$11:$B$310, 0)), "")))</f>
        <v/>
      </c>
      <c r="AI150" s="106" t="str">
        <f>IF($C150="", "", IF(IFERROR(INDEX(Ingredients!E$11:E$310, MATCH($C150, Ingredients!$B$11:$B$310, 0)), "")="", "", IFERROR(INDEX(Ingredients!E$11:E$310, MATCH($C150, Ingredients!$B$11:$B$310, 0)), "")))</f>
        <v/>
      </c>
      <c r="AJ150" s="108" t="str">
        <f>IF($C150="", "", IF(IFERROR(INDEX(Ingredients!F$11:F$310, MATCH($C150, Ingredients!$B$11:$B$310, 0)), "")="", "", IFERROR(INDEX(Ingredients!F$11:F$310, MATCH($C150, Ingredients!$B$11:$B$310, 0)), "")))</f>
        <v/>
      </c>
      <c r="AK150" s="106" t="str">
        <f>IF($C150="", "", IF(IFERROR(INDEX(Ingredients!G$11:G$310, MATCH($C150, Ingredients!$B$11:$B$310, 0)), "")="", "", IFERROR(INDEX(Ingredients!G$11:G$310, MATCH($C150, Ingredients!$B$11:$B$310, 0)), "")))</f>
        <v/>
      </c>
      <c r="AL150" s="79" t="str">
        <f>IF($C150="", "", IF(IFERROR(INDEX(Ingredients!H$11:H$310, MATCH($C150, Ingredients!$B$11:$B$310, 0)), "")="", "", IFERROR(INDEX(Ingredients!H$11:H$310, MATCH($C150, Ingredients!$B$11:$B$310, 0)), "")))</f>
        <v/>
      </c>
      <c r="AN150" s="83" t="str">
        <f t="shared" si="35"/>
        <v/>
      </c>
      <c r="AP150" s="114" t="str">
        <f t="shared" si="45"/>
        <v/>
      </c>
      <c r="AR150" s="117" t="str">
        <f>IF($C150="", "", IF(IFERROR(INDEX(Ingredients!$AI$11:$AI$310, MATCH($C150, Ingredients!$B$11:$B$310, 0)), "")="", "", IFERROR(INDEX(Ingredients!$AI$11:$AI$310, MATCH($C150, Ingredients!$B$11:$B$310, 0)), "")))</f>
        <v/>
      </c>
      <c r="AT150" s="120" t="str">
        <f t="shared" si="46"/>
        <v/>
      </c>
      <c r="AV150" s="90" t="str">
        <f t="shared" si="36"/>
        <v/>
      </c>
      <c r="AX150" s="90" t="str">
        <f>IF($AV150="", "", COUNTIF($AV$11:$AV$5010, "&lt;"&amp;$AV150)+1+COUNTIF($AV$11:$AV150, $AV150)-1)</f>
        <v/>
      </c>
      <c r="AZ150" s="111" t="str">
        <f>IF($B150="", "", SUMIF('Shopping List'!$AV$11:$AV$25, $B150, 'Shopping List'!$BN$11:$BN$25))</f>
        <v/>
      </c>
      <c r="BB150" s="117" t="str">
        <f t="shared" si="47"/>
        <v/>
      </c>
    </row>
    <row r="151" spans="1:54" x14ac:dyDescent="0.25">
      <c r="A151" s="4"/>
      <c r="B151" s="37"/>
      <c r="C151" s="124"/>
      <c r="D151" s="39"/>
      <c r="E151" s="125"/>
      <c r="F151" s="48"/>
      <c r="G151" s="4"/>
      <c r="H151" s="4"/>
      <c r="I151" s="95" t="str">
        <f>IF($C151="", "", IF(IFERROR(INDEX(Ingredients!$C$11:$C$310, MATCH($C151, Ingredients!$B$11:$B$310, 0)), "")="", "", IFERROR(INDEX(Ingredients!$C$11:$C$310, MATCH($C151, Ingredients!$B$11:$B$310, 0)), "")))</f>
        <v/>
      </c>
      <c r="J151" s="73" t="str">
        <f>IF($B151="", "", IF(IFERROR(INDEX(Meals!$C$11:$C$260, MATCH($B151, Meals!$B$11:$B$260, 0)), "")="", "", IFERROR(INDEX(Meals!$C$11:$C$260, MATCH($B151, Meals!$B$11:$B$260, 0)), "")))</f>
        <v/>
      </c>
      <c r="K151" s="4"/>
      <c r="L151" s="72" t="str">
        <f t="shared" si="37"/>
        <v/>
      </c>
      <c r="M151" s="73" t="str">
        <f t="shared" si="38"/>
        <v/>
      </c>
      <c r="N151" s="4"/>
      <c r="O151" s="78" t="str">
        <f t="shared" si="39"/>
        <v/>
      </c>
      <c r="P151" s="79" t="str">
        <f t="shared" si="40"/>
        <v/>
      </c>
      <c r="Q151" s="4"/>
      <c r="R151" s="90" t="str">
        <f t="shared" si="41"/>
        <v/>
      </c>
      <c r="S151" s="4"/>
      <c r="V151" s="99" t="str">
        <f>IF(Meals!$B151="", "", Meals!$B151)</f>
        <v/>
      </c>
      <c r="W151" s="99" t="str">
        <f>IF(Ingredients!$B151="", "", Ingredients!$B151)</f>
        <v/>
      </c>
      <c r="Y151" s="18" t="str">
        <f t="shared" si="42"/>
        <v/>
      </c>
      <c r="AA151" s="18" t="str">
        <f t="shared" si="33"/>
        <v/>
      </c>
      <c r="AB151" s="18" t="str">
        <f t="shared" si="34"/>
        <v/>
      </c>
      <c r="AC151" s="18" t="str">
        <f t="shared" si="43"/>
        <v/>
      </c>
      <c r="AD151" s="18" t="str">
        <f t="shared" si="43"/>
        <v/>
      </c>
      <c r="AE151" s="18" t="str">
        <f t="shared" si="44"/>
        <v/>
      </c>
      <c r="AG151" s="95" t="str">
        <f>IF($C151="", "", IF(IFERROR(INDEX(Ingredients!C$11:C$310, MATCH($C151, Ingredients!$B$11:$B$310, 0)), "")="", "", IFERROR(INDEX(Ingredients!C$11:C$310, MATCH($C151, Ingredients!$B$11:$B$310, 0)), "")))</f>
        <v/>
      </c>
      <c r="AH151" s="105" t="str">
        <f>IF($C151="", "", IF(IFERROR(INDEX(Ingredients!D$11:D$310, MATCH($C151, Ingredients!$B$11:$B$310, 0)), "")="", "", IFERROR(INDEX(Ingredients!D$11:D$310, MATCH($C151, Ingredients!$B$11:$B$310, 0)), "")))</f>
        <v/>
      </c>
      <c r="AI151" s="106" t="str">
        <f>IF($C151="", "", IF(IFERROR(INDEX(Ingredients!E$11:E$310, MATCH($C151, Ingredients!$B$11:$B$310, 0)), "")="", "", IFERROR(INDEX(Ingredients!E$11:E$310, MATCH($C151, Ingredients!$B$11:$B$310, 0)), "")))</f>
        <v/>
      </c>
      <c r="AJ151" s="108" t="str">
        <f>IF($C151="", "", IF(IFERROR(INDEX(Ingredients!F$11:F$310, MATCH($C151, Ingredients!$B$11:$B$310, 0)), "")="", "", IFERROR(INDEX(Ingredients!F$11:F$310, MATCH($C151, Ingredients!$B$11:$B$310, 0)), "")))</f>
        <v/>
      </c>
      <c r="AK151" s="106" t="str">
        <f>IF($C151="", "", IF(IFERROR(INDEX(Ingredients!G$11:G$310, MATCH($C151, Ingredients!$B$11:$B$310, 0)), "")="", "", IFERROR(INDEX(Ingredients!G$11:G$310, MATCH($C151, Ingredients!$B$11:$B$310, 0)), "")))</f>
        <v/>
      </c>
      <c r="AL151" s="79" t="str">
        <f>IF($C151="", "", IF(IFERROR(INDEX(Ingredients!H$11:H$310, MATCH($C151, Ingredients!$B$11:$B$310, 0)), "")="", "", IFERROR(INDEX(Ingredients!H$11:H$310, MATCH($C151, Ingredients!$B$11:$B$310, 0)), "")))</f>
        <v/>
      </c>
      <c r="AN151" s="83" t="str">
        <f t="shared" si="35"/>
        <v/>
      </c>
      <c r="AP151" s="114" t="str">
        <f t="shared" si="45"/>
        <v/>
      </c>
      <c r="AR151" s="117" t="str">
        <f>IF($C151="", "", IF(IFERROR(INDEX(Ingredients!$AI$11:$AI$310, MATCH($C151, Ingredients!$B$11:$B$310, 0)), "")="", "", IFERROR(INDEX(Ingredients!$AI$11:$AI$310, MATCH($C151, Ingredients!$B$11:$B$310, 0)), "")))</f>
        <v/>
      </c>
      <c r="AT151" s="120" t="str">
        <f t="shared" si="46"/>
        <v/>
      </c>
      <c r="AV151" s="90" t="str">
        <f t="shared" si="36"/>
        <v/>
      </c>
      <c r="AX151" s="90" t="str">
        <f>IF($AV151="", "", COUNTIF($AV$11:$AV$5010, "&lt;"&amp;$AV151)+1+COUNTIF($AV$11:$AV151, $AV151)-1)</f>
        <v/>
      </c>
      <c r="AZ151" s="111" t="str">
        <f>IF($B151="", "", SUMIF('Shopping List'!$AV$11:$AV$25, $B151, 'Shopping List'!$BN$11:$BN$25))</f>
        <v/>
      </c>
      <c r="BB151" s="117" t="str">
        <f t="shared" si="47"/>
        <v/>
      </c>
    </row>
    <row r="152" spans="1:54" x14ac:dyDescent="0.25">
      <c r="A152" s="4"/>
      <c r="B152" s="37"/>
      <c r="C152" s="124"/>
      <c r="D152" s="39"/>
      <c r="E152" s="125"/>
      <c r="F152" s="48"/>
      <c r="G152" s="4"/>
      <c r="H152" s="4"/>
      <c r="I152" s="95" t="str">
        <f>IF($C152="", "", IF(IFERROR(INDEX(Ingredients!$C$11:$C$310, MATCH($C152, Ingredients!$B$11:$B$310, 0)), "")="", "", IFERROR(INDEX(Ingredients!$C$11:$C$310, MATCH($C152, Ingredients!$B$11:$B$310, 0)), "")))</f>
        <v/>
      </c>
      <c r="J152" s="73" t="str">
        <f>IF($B152="", "", IF(IFERROR(INDEX(Meals!$C$11:$C$260, MATCH($B152, Meals!$B$11:$B$260, 0)), "")="", "", IFERROR(INDEX(Meals!$C$11:$C$260, MATCH($B152, Meals!$B$11:$B$260, 0)), "")))</f>
        <v/>
      </c>
      <c r="K152" s="4"/>
      <c r="L152" s="72" t="str">
        <f t="shared" si="37"/>
        <v/>
      </c>
      <c r="M152" s="73" t="str">
        <f t="shared" si="38"/>
        <v/>
      </c>
      <c r="N152" s="4"/>
      <c r="O152" s="78" t="str">
        <f t="shared" si="39"/>
        <v/>
      </c>
      <c r="P152" s="79" t="str">
        <f t="shared" si="40"/>
        <v/>
      </c>
      <c r="Q152" s="4"/>
      <c r="R152" s="90" t="str">
        <f t="shared" si="41"/>
        <v/>
      </c>
      <c r="S152" s="4"/>
      <c r="V152" s="99" t="str">
        <f>IF(Meals!$B152="", "", Meals!$B152)</f>
        <v/>
      </c>
      <c r="W152" s="99" t="str">
        <f>IF(Ingredients!$B152="", "", Ingredients!$B152)</f>
        <v/>
      </c>
      <c r="Y152" s="18" t="str">
        <f t="shared" si="42"/>
        <v/>
      </c>
      <c r="AA152" s="18" t="str">
        <f t="shared" si="33"/>
        <v/>
      </c>
      <c r="AB152" s="18" t="str">
        <f t="shared" si="34"/>
        <v/>
      </c>
      <c r="AC152" s="18" t="str">
        <f t="shared" si="43"/>
        <v/>
      </c>
      <c r="AD152" s="18" t="str">
        <f t="shared" si="43"/>
        <v/>
      </c>
      <c r="AE152" s="18" t="str">
        <f t="shared" si="44"/>
        <v/>
      </c>
      <c r="AG152" s="95" t="str">
        <f>IF($C152="", "", IF(IFERROR(INDEX(Ingredients!C$11:C$310, MATCH($C152, Ingredients!$B$11:$B$310, 0)), "")="", "", IFERROR(INDEX(Ingredients!C$11:C$310, MATCH($C152, Ingredients!$B$11:$B$310, 0)), "")))</f>
        <v/>
      </c>
      <c r="AH152" s="105" t="str">
        <f>IF($C152="", "", IF(IFERROR(INDEX(Ingredients!D$11:D$310, MATCH($C152, Ingredients!$B$11:$B$310, 0)), "")="", "", IFERROR(INDEX(Ingredients!D$11:D$310, MATCH($C152, Ingredients!$B$11:$B$310, 0)), "")))</f>
        <v/>
      </c>
      <c r="AI152" s="106" t="str">
        <f>IF($C152="", "", IF(IFERROR(INDEX(Ingredients!E$11:E$310, MATCH($C152, Ingredients!$B$11:$B$310, 0)), "")="", "", IFERROR(INDEX(Ingredients!E$11:E$310, MATCH($C152, Ingredients!$B$11:$B$310, 0)), "")))</f>
        <v/>
      </c>
      <c r="AJ152" s="108" t="str">
        <f>IF($C152="", "", IF(IFERROR(INDEX(Ingredients!F$11:F$310, MATCH($C152, Ingredients!$B$11:$B$310, 0)), "")="", "", IFERROR(INDEX(Ingredients!F$11:F$310, MATCH($C152, Ingredients!$B$11:$B$310, 0)), "")))</f>
        <v/>
      </c>
      <c r="AK152" s="106" t="str">
        <f>IF($C152="", "", IF(IFERROR(INDEX(Ingredients!G$11:G$310, MATCH($C152, Ingredients!$B$11:$B$310, 0)), "")="", "", IFERROR(INDEX(Ingredients!G$11:G$310, MATCH($C152, Ingredients!$B$11:$B$310, 0)), "")))</f>
        <v/>
      </c>
      <c r="AL152" s="79" t="str">
        <f>IF($C152="", "", IF(IFERROR(INDEX(Ingredients!H$11:H$310, MATCH($C152, Ingredients!$B$11:$B$310, 0)), "")="", "", IFERROR(INDEX(Ingredients!H$11:H$310, MATCH($C152, Ingredients!$B$11:$B$310, 0)), "")))</f>
        <v/>
      </c>
      <c r="AN152" s="83" t="str">
        <f t="shared" si="35"/>
        <v/>
      </c>
      <c r="AP152" s="114" t="str">
        <f t="shared" si="45"/>
        <v/>
      </c>
      <c r="AR152" s="117" t="str">
        <f>IF($C152="", "", IF(IFERROR(INDEX(Ingredients!$AI$11:$AI$310, MATCH($C152, Ingredients!$B$11:$B$310, 0)), "")="", "", IFERROR(INDEX(Ingredients!$AI$11:$AI$310, MATCH($C152, Ingredients!$B$11:$B$310, 0)), "")))</f>
        <v/>
      </c>
      <c r="AT152" s="120" t="str">
        <f t="shared" si="46"/>
        <v/>
      </c>
      <c r="AV152" s="90" t="str">
        <f t="shared" si="36"/>
        <v/>
      </c>
      <c r="AX152" s="90" t="str">
        <f>IF($AV152="", "", COUNTIF($AV$11:$AV$5010, "&lt;"&amp;$AV152)+1+COUNTIF($AV$11:$AV152, $AV152)-1)</f>
        <v/>
      </c>
      <c r="AZ152" s="111" t="str">
        <f>IF($B152="", "", SUMIF('Shopping List'!$AV$11:$AV$25, $B152, 'Shopping List'!$BN$11:$BN$25))</f>
        <v/>
      </c>
      <c r="BB152" s="117" t="str">
        <f t="shared" si="47"/>
        <v/>
      </c>
    </row>
    <row r="153" spans="1:54" x14ac:dyDescent="0.25">
      <c r="A153" s="4"/>
      <c r="B153" s="37"/>
      <c r="C153" s="124"/>
      <c r="D153" s="39"/>
      <c r="E153" s="125"/>
      <c r="F153" s="48"/>
      <c r="G153" s="4"/>
      <c r="H153" s="4"/>
      <c r="I153" s="95" t="str">
        <f>IF($C153="", "", IF(IFERROR(INDEX(Ingredients!$C$11:$C$310, MATCH($C153, Ingredients!$B$11:$B$310, 0)), "")="", "", IFERROR(INDEX(Ingredients!$C$11:$C$310, MATCH($C153, Ingredients!$B$11:$B$310, 0)), "")))</f>
        <v/>
      </c>
      <c r="J153" s="73" t="str">
        <f>IF($B153="", "", IF(IFERROR(INDEX(Meals!$C$11:$C$260, MATCH($B153, Meals!$B$11:$B$260, 0)), "")="", "", IFERROR(INDEX(Meals!$C$11:$C$260, MATCH($B153, Meals!$B$11:$B$260, 0)), "")))</f>
        <v/>
      </c>
      <c r="K153" s="4"/>
      <c r="L153" s="72" t="str">
        <f t="shared" si="37"/>
        <v/>
      </c>
      <c r="M153" s="73" t="str">
        <f t="shared" si="38"/>
        <v/>
      </c>
      <c r="N153" s="4"/>
      <c r="O153" s="78" t="str">
        <f t="shared" si="39"/>
        <v/>
      </c>
      <c r="P153" s="79" t="str">
        <f t="shared" si="40"/>
        <v/>
      </c>
      <c r="Q153" s="4"/>
      <c r="R153" s="90" t="str">
        <f t="shared" si="41"/>
        <v/>
      </c>
      <c r="S153" s="4"/>
      <c r="V153" s="99" t="str">
        <f>IF(Meals!$B153="", "", Meals!$B153)</f>
        <v/>
      </c>
      <c r="W153" s="99" t="str">
        <f>IF(Ingredients!$B153="", "", Ingredients!$B153)</f>
        <v/>
      </c>
      <c r="Y153" s="18" t="str">
        <f t="shared" si="42"/>
        <v/>
      </c>
      <c r="AA153" s="18" t="str">
        <f t="shared" si="33"/>
        <v/>
      </c>
      <c r="AB153" s="18" t="str">
        <f t="shared" si="34"/>
        <v/>
      </c>
      <c r="AC153" s="18" t="str">
        <f t="shared" si="43"/>
        <v/>
      </c>
      <c r="AD153" s="18" t="str">
        <f t="shared" si="43"/>
        <v/>
      </c>
      <c r="AE153" s="18" t="str">
        <f t="shared" si="44"/>
        <v/>
      </c>
      <c r="AG153" s="95" t="str">
        <f>IF($C153="", "", IF(IFERROR(INDEX(Ingredients!C$11:C$310, MATCH($C153, Ingredients!$B$11:$B$310, 0)), "")="", "", IFERROR(INDEX(Ingredients!C$11:C$310, MATCH($C153, Ingredients!$B$11:$B$310, 0)), "")))</f>
        <v/>
      </c>
      <c r="AH153" s="105" t="str">
        <f>IF($C153="", "", IF(IFERROR(INDEX(Ingredients!D$11:D$310, MATCH($C153, Ingredients!$B$11:$B$310, 0)), "")="", "", IFERROR(INDEX(Ingredients!D$11:D$310, MATCH($C153, Ingredients!$B$11:$B$310, 0)), "")))</f>
        <v/>
      </c>
      <c r="AI153" s="106" t="str">
        <f>IF($C153="", "", IF(IFERROR(INDEX(Ingredients!E$11:E$310, MATCH($C153, Ingredients!$B$11:$B$310, 0)), "")="", "", IFERROR(INDEX(Ingredients!E$11:E$310, MATCH($C153, Ingredients!$B$11:$B$310, 0)), "")))</f>
        <v/>
      </c>
      <c r="AJ153" s="108" t="str">
        <f>IF($C153="", "", IF(IFERROR(INDEX(Ingredients!F$11:F$310, MATCH($C153, Ingredients!$B$11:$B$310, 0)), "")="", "", IFERROR(INDEX(Ingredients!F$11:F$310, MATCH($C153, Ingredients!$B$11:$B$310, 0)), "")))</f>
        <v/>
      </c>
      <c r="AK153" s="106" t="str">
        <f>IF($C153="", "", IF(IFERROR(INDEX(Ingredients!G$11:G$310, MATCH($C153, Ingredients!$B$11:$B$310, 0)), "")="", "", IFERROR(INDEX(Ingredients!G$11:G$310, MATCH($C153, Ingredients!$B$11:$B$310, 0)), "")))</f>
        <v/>
      </c>
      <c r="AL153" s="79" t="str">
        <f>IF($C153="", "", IF(IFERROR(INDEX(Ingredients!H$11:H$310, MATCH($C153, Ingredients!$B$11:$B$310, 0)), "")="", "", IFERROR(INDEX(Ingredients!H$11:H$310, MATCH($C153, Ingredients!$B$11:$B$310, 0)), "")))</f>
        <v/>
      </c>
      <c r="AN153" s="83" t="str">
        <f t="shared" si="35"/>
        <v/>
      </c>
      <c r="AP153" s="114" t="str">
        <f t="shared" si="45"/>
        <v/>
      </c>
      <c r="AR153" s="117" t="str">
        <f>IF($C153="", "", IF(IFERROR(INDEX(Ingredients!$AI$11:$AI$310, MATCH($C153, Ingredients!$B$11:$B$310, 0)), "")="", "", IFERROR(INDEX(Ingredients!$AI$11:$AI$310, MATCH($C153, Ingredients!$B$11:$B$310, 0)), "")))</f>
        <v/>
      </c>
      <c r="AT153" s="120" t="str">
        <f t="shared" si="46"/>
        <v/>
      </c>
      <c r="AV153" s="90" t="str">
        <f t="shared" si="36"/>
        <v/>
      </c>
      <c r="AX153" s="90" t="str">
        <f>IF($AV153="", "", COUNTIF($AV$11:$AV$5010, "&lt;"&amp;$AV153)+1+COUNTIF($AV$11:$AV153, $AV153)-1)</f>
        <v/>
      </c>
      <c r="AZ153" s="111" t="str">
        <f>IF($B153="", "", SUMIF('Shopping List'!$AV$11:$AV$25, $B153, 'Shopping List'!$BN$11:$BN$25))</f>
        <v/>
      </c>
      <c r="BB153" s="117" t="str">
        <f t="shared" si="47"/>
        <v/>
      </c>
    </row>
    <row r="154" spans="1:54" x14ac:dyDescent="0.25">
      <c r="A154" s="4"/>
      <c r="B154" s="37"/>
      <c r="C154" s="124"/>
      <c r="D154" s="39"/>
      <c r="E154" s="125"/>
      <c r="F154" s="48"/>
      <c r="G154" s="4"/>
      <c r="H154" s="4"/>
      <c r="I154" s="95" t="str">
        <f>IF($C154="", "", IF(IFERROR(INDEX(Ingredients!$C$11:$C$310, MATCH($C154, Ingredients!$B$11:$B$310, 0)), "")="", "", IFERROR(INDEX(Ingredients!$C$11:$C$310, MATCH($C154, Ingredients!$B$11:$B$310, 0)), "")))</f>
        <v/>
      </c>
      <c r="J154" s="73" t="str">
        <f>IF($B154="", "", IF(IFERROR(INDEX(Meals!$C$11:$C$260, MATCH($B154, Meals!$B$11:$B$260, 0)), "")="", "", IFERROR(INDEX(Meals!$C$11:$C$260, MATCH($B154, Meals!$B$11:$B$260, 0)), "")))</f>
        <v/>
      </c>
      <c r="K154" s="4"/>
      <c r="L154" s="72" t="str">
        <f t="shared" si="37"/>
        <v/>
      </c>
      <c r="M154" s="73" t="str">
        <f t="shared" si="38"/>
        <v/>
      </c>
      <c r="N154" s="4"/>
      <c r="O154" s="78" t="str">
        <f t="shared" si="39"/>
        <v/>
      </c>
      <c r="P154" s="79" t="str">
        <f t="shared" si="40"/>
        <v/>
      </c>
      <c r="Q154" s="4"/>
      <c r="R154" s="90" t="str">
        <f t="shared" si="41"/>
        <v/>
      </c>
      <c r="S154" s="4"/>
      <c r="V154" s="99" t="str">
        <f>IF(Meals!$B154="", "", Meals!$B154)</f>
        <v/>
      </c>
      <c r="W154" s="99" t="str">
        <f>IF(Ingredients!$B154="", "", Ingredients!$B154)</f>
        <v/>
      </c>
      <c r="Y154" s="18" t="str">
        <f t="shared" si="42"/>
        <v/>
      </c>
      <c r="AA154" s="18" t="str">
        <f t="shared" si="33"/>
        <v/>
      </c>
      <c r="AB154" s="18" t="str">
        <f t="shared" si="34"/>
        <v/>
      </c>
      <c r="AC154" s="18" t="str">
        <f t="shared" si="43"/>
        <v/>
      </c>
      <c r="AD154" s="18" t="str">
        <f t="shared" si="43"/>
        <v/>
      </c>
      <c r="AE154" s="18" t="str">
        <f t="shared" si="44"/>
        <v/>
      </c>
      <c r="AG154" s="95" t="str">
        <f>IF($C154="", "", IF(IFERROR(INDEX(Ingredients!C$11:C$310, MATCH($C154, Ingredients!$B$11:$B$310, 0)), "")="", "", IFERROR(INDEX(Ingredients!C$11:C$310, MATCH($C154, Ingredients!$B$11:$B$310, 0)), "")))</f>
        <v/>
      </c>
      <c r="AH154" s="105" t="str">
        <f>IF($C154="", "", IF(IFERROR(INDEX(Ingredients!D$11:D$310, MATCH($C154, Ingredients!$B$11:$B$310, 0)), "")="", "", IFERROR(INDEX(Ingredients!D$11:D$310, MATCH($C154, Ingredients!$B$11:$B$310, 0)), "")))</f>
        <v/>
      </c>
      <c r="AI154" s="106" t="str">
        <f>IF($C154="", "", IF(IFERROR(INDEX(Ingredients!E$11:E$310, MATCH($C154, Ingredients!$B$11:$B$310, 0)), "")="", "", IFERROR(INDEX(Ingredients!E$11:E$310, MATCH($C154, Ingredients!$B$11:$B$310, 0)), "")))</f>
        <v/>
      </c>
      <c r="AJ154" s="108" t="str">
        <f>IF($C154="", "", IF(IFERROR(INDEX(Ingredients!F$11:F$310, MATCH($C154, Ingredients!$B$11:$B$310, 0)), "")="", "", IFERROR(INDEX(Ingredients!F$11:F$310, MATCH($C154, Ingredients!$B$11:$B$310, 0)), "")))</f>
        <v/>
      </c>
      <c r="AK154" s="106" t="str">
        <f>IF($C154="", "", IF(IFERROR(INDEX(Ingredients!G$11:G$310, MATCH($C154, Ingredients!$B$11:$B$310, 0)), "")="", "", IFERROR(INDEX(Ingredients!G$11:G$310, MATCH($C154, Ingredients!$B$11:$B$310, 0)), "")))</f>
        <v/>
      </c>
      <c r="AL154" s="79" t="str">
        <f>IF($C154="", "", IF(IFERROR(INDEX(Ingredients!H$11:H$310, MATCH($C154, Ingredients!$B$11:$B$310, 0)), "")="", "", IFERROR(INDEX(Ingredients!H$11:H$310, MATCH($C154, Ingredients!$B$11:$B$310, 0)), "")))</f>
        <v/>
      </c>
      <c r="AN154" s="83" t="str">
        <f t="shared" si="35"/>
        <v/>
      </c>
      <c r="AP154" s="114" t="str">
        <f t="shared" si="45"/>
        <v/>
      </c>
      <c r="AR154" s="117" t="str">
        <f>IF($C154="", "", IF(IFERROR(INDEX(Ingredients!$AI$11:$AI$310, MATCH($C154, Ingredients!$B$11:$B$310, 0)), "")="", "", IFERROR(INDEX(Ingredients!$AI$11:$AI$310, MATCH($C154, Ingredients!$B$11:$B$310, 0)), "")))</f>
        <v/>
      </c>
      <c r="AT154" s="120" t="str">
        <f t="shared" si="46"/>
        <v/>
      </c>
      <c r="AV154" s="90" t="str">
        <f t="shared" si="36"/>
        <v/>
      </c>
      <c r="AX154" s="90" t="str">
        <f>IF($AV154="", "", COUNTIF($AV$11:$AV$5010, "&lt;"&amp;$AV154)+1+COUNTIF($AV$11:$AV154, $AV154)-1)</f>
        <v/>
      </c>
      <c r="AZ154" s="111" t="str">
        <f>IF($B154="", "", SUMIF('Shopping List'!$AV$11:$AV$25, $B154, 'Shopping List'!$BN$11:$BN$25))</f>
        <v/>
      </c>
      <c r="BB154" s="117" t="str">
        <f t="shared" si="47"/>
        <v/>
      </c>
    </row>
    <row r="155" spans="1:54" x14ac:dyDescent="0.25">
      <c r="A155" s="4"/>
      <c r="B155" s="37"/>
      <c r="C155" s="124"/>
      <c r="D155" s="39"/>
      <c r="E155" s="125"/>
      <c r="F155" s="48"/>
      <c r="G155" s="4"/>
      <c r="H155" s="4"/>
      <c r="I155" s="95" t="str">
        <f>IF($C155="", "", IF(IFERROR(INDEX(Ingredients!$C$11:$C$310, MATCH($C155, Ingredients!$B$11:$B$310, 0)), "")="", "", IFERROR(INDEX(Ingredients!$C$11:$C$310, MATCH($C155, Ingredients!$B$11:$B$310, 0)), "")))</f>
        <v/>
      </c>
      <c r="J155" s="73" t="str">
        <f>IF($B155="", "", IF(IFERROR(INDEX(Meals!$C$11:$C$260, MATCH($B155, Meals!$B$11:$B$260, 0)), "")="", "", IFERROR(INDEX(Meals!$C$11:$C$260, MATCH($B155, Meals!$B$11:$B$260, 0)), "")))</f>
        <v/>
      </c>
      <c r="K155" s="4"/>
      <c r="L155" s="72" t="str">
        <f t="shared" si="37"/>
        <v/>
      </c>
      <c r="M155" s="73" t="str">
        <f t="shared" si="38"/>
        <v/>
      </c>
      <c r="N155" s="4"/>
      <c r="O155" s="78" t="str">
        <f t="shared" si="39"/>
        <v/>
      </c>
      <c r="P155" s="79" t="str">
        <f t="shared" si="40"/>
        <v/>
      </c>
      <c r="Q155" s="4"/>
      <c r="R155" s="90" t="str">
        <f t="shared" si="41"/>
        <v/>
      </c>
      <c r="S155" s="4"/>
      <c r="V155" s="99" t="str">
        <f>IF(Meals!$B155="", "", Meals!$B155)</f>
        <v/>
      </c>
      <c r="W155" s="99" t="str">
        <f>IF(Ingredients!$B155="", "", Ingredients!$B155)</f>
        <v/>
      </c>
      <c r="Y155" s="18" t="str">
        <f t="shared" si="42"/>
        <v/>
      </c>
      <c r="AA155" s="18" t="str">
        <f t="shared" si="33"/>
        <v/>
      </c>
      <c r="AB155" s="18" t="str">
        <f t="shared" si="34"/>
        <v/>
      </c>
      <c r="AC155" s="18" t="str">
        <f t="shared" si="43"/>
        <v/>
      </c>
      <c r="AD155" s="18" t="str">
        <f t="shared" si="43"/>
        <v/>
      </c>
      <c r="AE155" s="18" t="str">
        <f t="shared" si="44"/>
        <v/>
      </c>
      <c r="AG155" s="95" t="str">
        <f>IF($C155="", "", IF(IFERROR(INDEX(Ingredients!C$11:C$310, MATCH($C155, Ingredients!$B$11:$B$310, 0)), "")="", "", IFERROR(INDEX(Ingredients!C$11:C$310, MATCH($C155, Ingredients!$B$11:$B$310, 0)), "")))</f>
        <v/>
      </c>
      <c r="AH155" s="105" t="str">
        <f>IF($C155="", "", IF(IFERROR(INDEX(Ingredients!D$11:D$310, MATCH($C155, Ingredients!$B$11:$B$310, 0)), "")="", "", IFERROR(INDEX(Ingredients!D$11:D$310, MATCH($C155, Ingredients!$B$11:$B$310, 0)), "")))</f>
        <v/>
      </c>
      <c r="AI155" s="106" t="str">
        <f>IF($C155="", "", IF(IFERROR(INDEX(Ingredients!E$11:E$310, MATCH($C155, Ingredients!$B$11:$B$310, 0)), "")="", "", IFERROR(INDEX(Ingredients!E$11:E$310, MATCH($C155, Ingredients!$B$11:$B$310, 0)), "")))</f>
        <v/>
      </c>
      <c r="AJ155" s="108" t="str">
        <f>IF($C155="", "", IF(IFERROR(INDEX(Ingredients!F$11:F$310, MATCH($C155, Ingredients!$B$11:$B$310, 0)), "")="", "", IFERROR(INDEX(Ingredients!F$11:F$310, MATCH($C155, Ingredients!$B$11:$B$310, 0)), "")))</f>
        <v/>
      </c>
      <c r="AK155" s="106" t="str">
        <f>IF($C155="", "", IF(IFERROR(INDEX(Ingredients!G$11:G$310, MATCH($C155, Ingredients!$B$11:$B$310, 0)), "")="", "", IFERROR(INDEX(Ingredients!G$11:G$310, MATCH($C155, Ingredients!$B$11:$B$310, 0)), "")))</f>
        <v/>
      </c>
      <c r="AL155" s="79" t="str">
        <f>IF($C155="", "", IF(IFERROR(INDEX(Ingredients!H$11:H$310, MATCH($C155, Ingredients!$B$11:$B$310, 0)), "")="", "", IFERROR(INDEX(Ingredients!H$11:H$310, MATCH($C155, Ingredients!$B$11:$B$310, 0)), "")))</f>
        <v/>
      </c>
      <c r="AN155" s="83" t="str">
        <f t="shared" si="35"/>
        <v/>
      </c>
      <c r="AP155" s="114" t="str">
        <f t="shared" si="45"/>
        <v/>
      </c>
      <c r="AR155" s="117" t="str">
        <f>IF($C155="", "", IF(IFERROR(INDEX(Ingredients!$AI$11:$AI$310, MATCH($C155, Ingredients!$B$11:$B$310, 0)), "")="", "", IFERROR(INDEX(Ingredients!$AI$11:$AI$310, MATCH($C155, Ingredients!$B$11:$B$310, 0)), "")))</f>
        <v/>
      </c>
      <c r="AT155" s="120" t="str">
        <f t="shared" si="46"/>
        <v/>
      </c>
      <c r="AV155" s="90" t="str">
        <f t="shared" si="36"/>
        <v/>
      </c>
      <c r="AX155" s="90" t="str">
        <f>IF($AV155="", "", COUNTIF($AV$11:$AV$5010, "&lt;"&amp;$AV155)+1+COUNTIF($AV$11:$AV155, $AV155)-1)</f>
        <v/>
      </c>
      <c r="AZ155" s="111" t="str">
        <f>IF($B155="", "", SUMIF('Shopping List'!$AV$11:$AV$25, $B155, 'Shopping List'!$BN$11:$BN$25))</f>
        <v/>
      </c>
      <c r="BB155" s="117" t="str">
        <f t="shared" si="47"/>
        <v/>
      </c>
    </row>
    <row r="156" spans="1:54" x14ac:dyDescent="0.25">
      <c r="A156" s="4"/>
      <c r="B156" s="37"/>
      <c r="C156" s="124"/>
      <c r="D156" s="39"/>
      <c r="E156" s="125"/>
      <c r="F156" s="48"/>
      <c r="G156" s="4"/>
      <c r="H156" s="4"/>
      <c r="I156" s="95" t="str">
        <f>IF($C156="", "", IF(IFERROR(INDEX(Ingredients!$C$11:$C$310, MATCH($C156, Ingredients!$B$11:$B$310, 0)), "")="", "", IFERROR(INDEX(Ingredients!$C$11:$C$310, MATCH($C156, Ingredients!$B$11:$B$310, 0)), "")))</f>
        <v/>
      </c>
      <c r="J156" s="73" t="str">
        <f>IF($B156="", "", IF(IFERROR(INDEX(Meals!$C$11:$C$260, MATCH($B156, Meals!$B$11:$B$260, 0)), "")="", "", IFERROR(INDEX(Meals!$C$11:$C$260, MATCH($B156, Meals!$B$11:$B$260, 0)), "")))</f>
        <v/>
      </c>
      <c r="K156" s="4"/>
      <c r="L156" s="72" t="str">
        <f t="shared" si="37"/>
        <v/>
      </c>
      <c r="M156" s="73" t="str">
        <f t="shared" si="38"/>
        <v/>
      </c>
      <c r="N156" s="4"/>
      <c r="O156" s="78" t="str">
        <f t="shared" si="39"/>
        <v/>
      </c>
      <c r="P156" s="79" t="str">
        <f t="shared" si="40"/>
        <v/>
      </c>
      <c r="Q156" s="4"/>
      <c r="R156" s="90" t="str">
        <f t="shared" si="41"/>
        <v/>
      </c>
      <c r="S156" s="4"/>
      <c r="V156" s="99" t="str">
        <f>IF(Meals!$B156="", "", Meals!$B156)</f>
        <v/>
      </c>
      <c r="W156" s="99" t="str">
        <f>IF(Ingredients!$B156="", "", Ingredients!$B156)</f>
        <v/>
      </c>
      <c r="Y156" s="18" t="str">
        <f t="shared" si="42"/>
        <v/>
      </c>
      <c r="AA156" s="18" t="str">
        <f t="shared" si="33"/>
        <v/>
      </c>
      <c r="AB156" s="18" t="str">
        <f t="shared" si="34"/>
        <v/>
      </c>
      <c r="AC156" s="18" t="str">
        <f t="shared" si="43"/>
        <v/>
      </c>
      <c r="AD156" s="18" t="str">
        <f t="shared" si="43"/>
        <v/>
      </c>
      <c r="AE156" s="18" t="str">
        <f t="shared" si="44"/>
        <v/>
      </c>
      <c r="AG156" s="95" t="str">
        <f>IF($C156="", "", IF(IFERROR(INDEX(Ingredients!C$11:C$310, MATCH($C156, Ingredients!$B$11:$B$310, 0)), "")="", "", IFERROR(INDEX(Ingredients!C$11:C$310, MATCH($C156, Ingredients!$B$11:$B$310, 0)), "")))</f>
        <v/>
      </c>
      <c r="AH156" s="105" t="str">
        <f>IF($C156="", "", IF(IFERROR(INDEX(Ingredients!D$11:D$310, MATCH($C156, Ingredients!$B$11:$B$310, 0)), "")="", "", IFERROR(INDEX(Ingredients!D$11:D$310, MATCH($C156, Ingredients!$B$11:$B$310, 0)), "")))</f>
        <v/>
      </c>
      <c r="AI156" s="106" t="str">
        <f>IF($C156="", "", IF(IFERROR(INDEX(Ingredients!E$11:E$310, MATCH($C156, Ingredients!$B$11:$B$310, 0)), "")="", "", IFERROR(INDEX(Ingredients!E$11:E$310, MATCH($C156, Ingredients!$B$11:$B$310, 0)), "")))</f>
        <v/>
      </c>
      <c r="AJ156" s="108" t="str">
        <f>IF($C156="", "", IF(IFERROR(INDEX(Ingredients!F$11:F$310, MATCH($C156, Ingredients!$B$11:$B$310, 0)), "")="", "", IFERROR(INDEX(Ingredients!F$11:F$310, MATCH($C156, Ingredients!$B$11:$B$310, 0)), "")))</f>
        <v/>
      </c>
      <c r="AK156" s="106" t="str">
        <f>IF($C156="", "", IF(IFERROR(INDEX(Ingredients!G$11:G$310, MATCH($C156, Ingredients!$B$11:$B$310, 0)), "")="", "", IFERROR(INDEX(Ingredients!G$11:G$310, MATCH($C156, Ingredients!$B$11:$B$310, 0)), "")))</f>
        <v/>
      </c>
      <c r="AL156" s="79" t="str">
        <f>IF($C156="", "", IF(IFERROR(INDEX(Ingredients!H$11:H$310, MATCH($C156, Ingredients!$B$11:$B$310, 0)), "")="", "", IFERROR(INDEX(Ingredients!H$11:H$310, MATCH($C156, Ingredients!$B$11:$B$310, 0)), "")))</f>
        <v/>
      </c>
      <c r="AN156" s="83" t="str">
        <f t="shared" si="35"/>
        <v/>
      </c>
      <c r="AP156" s="114" t="str">
        <f t="shared" si="45"/>
        <v/>
      </c>
      <c r="AR156" s="117" t="str">
        <f>IF($C156="", "", IF(IFERROR(INDEX(Ingredients!$AI$11:$AI$310, MATCH($C156, Ingredients!$B$11:$B$310, 0)), "")="", "", IFERROR(INDEX(Ingredients!$AI$11:$AI$310, MATCH($C156, Ingredients!$B$11:$B$310, 0)), "")))</f>
        <v/>
      </c>
      <c r="AT156" s="120" t="str">
        <f t="shared" si="46"/>
        <v/>
      </c>
      <c r="AV156" s="90" t="str">
        <f t="shared" si="36"/>
        <v/>
      </c>
      <c r="AX156" s="90" t="str">
        <f>IF($AV156="", "", COUNTIF($AV$11:$AV$5010, "&lt;"&amp;$AV156)+1+COUNTIF($AV$11:$AV156, $AV156)-1)</f>
        <v/>
      </c>
      <c r="AZ156" s="111" t="str">
        <f>IF($B156="", "", SUMIF('Shopping List'!$AV$11:$AV$25, $B156, 'Shopping List'!$BN$11:$BN$25))</f>
        <v/>
      </c>
      <c r="BB156" s="117" t="str">
        <f t="shared" si="47"/>
        <v/>
      </c>
    </row>
    <row r="157" spans="1:54" x14ac:dyDescent="0.25">
      <c r="A157" s="4"/>
      <c r="B157" s="37"/>
      <c r="C157" s="124"/>
      <c r="D157" s="39"/>
      <c r="E157" s="125"/>
      <c r="F157" s="48"/>
      <c r="G157" s="4"/>
      <c r="H157" s="4"/>
      <c r="I157" s="95" t="str">
        <f>IF($C157="", "", IF(IFERROR(INDEX(Ingredients!$C$11:$C$310, MATCH($C157, Ingredients!$B$11:$B$310, 0)), "")="", "", IFERROR(INDEX(Ingredients!$C$11:$C$310, MATCH($C157, Ingredients!$B$11:$B$310, 0)), "")))</f>
        <v/>
      </c>
      <c r="J157" s="73" t="str">
        <f>IF($B157="", "", IF(IFERROR(INDEX(Meals!$C$11:$C$260, MATCH($B157, Meals!$B$11:$B$260, 0)), "")="", "", IFERROR(INDEX(Meals!$C$11:$C$260, MATCH($B157, Meals!$B$11:$B$260, 0)), "")))</f>
        <v/>
      </c>
      <c r="K157" s="4"/>
      <c r="L157" s="72" t="str">
        <f t="shared" si="37"/>
        <v/>
      </c>
      <c r="M157" s="73" t="str">
        <f t="shared" si="38"/>
        <v/>
      </c>
      <c r="N157" s="4"/>
      <c r="O157" s="78" t="str">
        <f t="shared" si="39"/>
        <v/>
      </c>
      <c r="P157" s="79" t="str">
        <f t="shared" si="40"/>
        <v/>
      </c>
      <c r="Q157" s="4"/>
      <c r="R157" s="90" t="str">
        <f t="shared" si="41"/>
        <v/>
      </c>
      <c r="S157" s="4"/>
      <c r="V157" s="99" t="str">
        <f>IF(Meals!$B157="", "", Meals!$B157)</f>
        <v/>
      </c>
      <c r="W157" s="99" t="str">
        <f>IF(Ingredients!$B157="", "", Ingredients!$B157)</f>
        <v/>
      </c>
      <c r="Y157" s="18" t="str">
        <f t="shared" si="42"/>
        <v/>
      </c>
      <c r="AA157" s="18" t="str">
        <f t="shared" si="33"/>
        <v/>
      </c>
      <c r="AB157" s="18" t="str">
        <f t="shared" si="34"/>
        <v/>
      </c>
      <c r="AC157" s="18" t="str">
        <f t="shared" si="43"/>
        <v/>
      </c>
      <c r="AD157" s="18" t="str">
        <f t="shared" si="43"/>
        <v/>
      </c>
      <c r="AE157" s="18" t="str">
        <f t="shared" si="44"/>
        <v/>
      </c>
      <c r="AG157" s="95" t="str">
        <f>IF($C157="", "", IF(IFERROR(INDEX(Ingredients!C$11:C$310, MATCH($C157, Ingredients!$B$11:$B$310, 0)), "")="", "", IFERROR(INDEX(Ingredients!C$11:C$310, MATCH($C157, Ingredients!$B$11:$B$310, 0)), "")))</f>
        <v/>
      </c>
      <c r="AH157" s="105" t="str">
        <f>IF($C157="", "", IF(IFERROR(INDEX(Ingredients!D$11:D$310, MATCH($C157, Ingredients!$B$11:$B$310, 0)), "")="", "", IFERROR(INDEX(Ingredients!D$11:D$310, MATCH($C157, Ingredients!$B$11:$B$310, 0)), "")))</f>
        <v/>
      </c>
      <c r="AI157" s="106" t="str">
        <f>IF($C157="", "", IF(IFERROR(INDEX(Ingredients!E$11:E$310, MATCH($C157, Ingredients!$B$11:$B$310, 0)), "")="", "", IFERROR(INDEX(Ingredients!E$11:E$310, MATCH($C157, Ingredients!$B$11:$B$310, 0)), "")))</f>
        <v/>
      </c>
      <c r="AJ157" s="108" t="str">
        <f>IF($C157="", "", IF(IFERROR(INDEX(Ingredients!F$11:F$310, MATCH($C157, Ingredients!$B$11:$B$310, 0)), "")="", "", IFERROR(INDEX(Ingredients!F$11:F$310, MATCH($C157, Ingredients!$B$11:$B$310, 0)), "")))</f>
        <v/>
      </c>
      <c r="AK157" s="106" t="str">
        <f>IF($C157="", "", IF(IFERROR(INDEX(Ingredients!G$11:G$310, MATCH($C157, Ingredients!$B$11:$B$310, 0)), "")="", "", IFERROR(INDEX(Ingredients!G$11:G$310, MATCH($C157, Ingredients!$B$11:$B$310, 0)), "")))</f>
        <v/>
      </c>
      <c r="AL157" s="79" t="str">
        <f>IF($C157="", "", IF(IFERROR(INDEX(Ingredients!H$11:H$310, MATCH($C157, Ingredients!$B$11:$B$310, 0)), "")="", "", IFERROR(INDEX(Ingredients!H$11:H$310, MATCH($C157, Ingredients!$B$11:$B$310, 0)), "")))</f>
        <v/>
      </c>
      <c r="AN157" s="83" t="str">
        <f t="shared" si="35"/>
        <v/>
      </c>
      <c r="AP157" s="114" t="str">
        <f t="shared" si="45"/>
        <v/>
      </c>
      <c r="AR157" s="117" t="str">
        <f>IF($C157="", "", IF(IFERROR(INDEX(Ingredients!$AI$11:$AI$310, MATCH($C157, Ingredients!$B$11:$B$310, 0)), "")="", "", IFERROR(INDEX(Ingredients!$AI$11:$AI$310, MATCH($C157, Ingredients!$B$11:$B$310, 0)), "")))</f>
        <v/>
      </c>
      <c r="AT157" s="120" t="str">
        <f t="shared" si="46"/>
        <v/>
      </c>
      <c r="AV157" s="90" t="str">
        <f t="shared" si="36"/>
        <v/>
      </c>
      <c r="AX157" s="90" t="str">
        <f>IF($AV157="", "", COUNTIF($AV$11:$AV$5010, "&lt;"&amp;$AV157)+1+COUNTIF($AV$11:$AV157, $AV157)-1)</f>
        <v/>
      </c>
      <c r="AZ157" s="111" t="str">
        <f>IF($B157="", "", SUMIF('Shopping List'!$AV$11:$AV$25, $B157, 'Shopping List'!$BN$11:$BN$25))</f>
        <v/>
      </c>
      <c r="BB157" s="117" t="str">
        <f t="shared" si="47"/>
        <v/>
      </c>
    </row>
    <row r="158" spans="1:54" x14ac:dyDescent="0.25">
      <c r="A158" s="4"/>
      <c r="B158" s="37"/>
      <c r="C158" s="124"/>
      <c r="D158" s="39"/>
      <c r="E158" s="125"/>
      <c r="F158" s="48"/>
      <c r="G158" s="4"/>
      <c r="H158" s="4"/>
      <c r="I158" s="95" t="str">
        <f>IF($C158="", "", IF(IFERROR(INDEX(Ingredients!$C$11:$C$310, MATCH($C158, Ingredients!$B$11:$B$310, 0)), "")="", "", IFERROR(INDEX(Ingredients!$C$11:$C$310, MATCH($C158, Ingredients!$B$11:$B$310, 0)), "")))</f>
        <v/>
      </c>
      <c r="J158" s="73" t="str">
        <f>IF($B158="", "", IF(IFERROR(INDEX(Meals!$C$11:$C$260, MATCH($B158, Meals!$B$11:$B$260, 0)), "")="", "", IFERROR(INDEX(Meals!$C$11:$C$260, MATCH($B158, Meals!$B$11:$B$260, 0)), "")))</f>
        <v/>
      </c>
      <c r="K158" s="4"/>
      <c r="L158" s="72" t="str">
        <f t="shared" si="37"/>
        <v/>
      </c>
      <c r="M158" s="73" t="str">
        <f t="shared" si="38"/>
        <v/>
      </c>
      <c r="N158" s="4"/>
      <c r="O158" s="78" t="str">
        <f t="shared" si="39"/>
        <v/>
      </c>
      <c r="P158" s="79" t="str">
        <f t="shared" si="40"/>
        <v/>
      </c>
      <c r="Q158" s="4"/>
      <c r="R158" s="90" t="str">
        <f t="shared" si="41"/>
        <v/>
      </c>
      <c r="S158" s="4"/>
      <c r="V158" s="99" t="str">
        <f>IF(Meals!$B158="", "", Meals!$B158)</f>
        <v/>
      </c>
      <c r="W158" s="99" t="str">
        <f>IF(Ingredients!$B158="", "", Ingredients!$B158)</f>
        <v/>
      </c>
      <c r="Y158" s="18" t="str">
        <f t="shared" si="42"/>
        <v/>
      </c>
      <c r="AA158" s="18" t="str">
        <f t="shared" si="33"/>
        <v/>
      </c>
      <c r="AB158" s="18" t="str">
        <f t="shared" si="34"/>
        <v/>
      </c>
      <c r="AC158" s="18" t="str">
        <f t="shared" si="43"/>
        <v/>
      </c>
      <c r="AD158" s="18" t="str">
        <f t="shared" si="43"/>
        <v/>
      </c>
      <c r="AE158" s="18" t="str">
        <f t="shared" si="44"/>
        <v/>
      </c>
      <c r="AG158" s="95" t="str">
        <f>IF($C158="", "", IF(IFERROR(INDEX(Ingredients!C$11:C$310, MATCH($C158, Ingredients!$B$11:$B$310, 0)), "")="", "", IFERROR(INDEX(Ingredients!C$11:C$310, MATCH($C158, Ingredients!$B$11:$B$310, 0)), "")))</f>
        <v/>
      </c>
      <c r="AH158" s="105" t="str">
        <f>IF($C158="", "", IF(IFERROR(INDEX(Ingredients!D$11:D$310, MATCH($C158, Ingredients!$B$11:$B$310, 0)), "")="", "", IFERROR(INDEX(Ingredients!D$11:D$310, MATCH($C158, Ingredients!$B$11:$B$310, 0)), "")))</f>
        <v/>
      </c>
      <c r="AI158" s="106" t="str">
        <f>IF($C158="", "", IF(IFERROR(INDEX(Ingredients!E$11:E$310, MATCH($C158, Ingredients!$B$11:$B$310, 0)), "")="", "", IFERROR(INDEX(Ingredients!E$11:E$310, MATCH($C158, Ingredients!$B$11:$B$310, 0)), "")))</f>
        <v/>
      </c>
      <c r="AJ158" s="108" t="str">
        <f>IF($C158="", "", IF(IFERROR(INDEX(Ingredients!F$11:F$310, MATCH($C158, Ingredients!$B$11:$B$310, 0)), "")="", "", IFERROR(INDEX(Ingredients!F$11:F$310, MATCH($C158, Ingredients!$B$11:$B$310, 0)), "")))</f>
        <v/>
      </c>
      <c r="AK158" s="106" t="str">
        <f>IF($C158="", "", IF(IFERROR(INDEX(Ingredients!G$11:G$310, MATCH($C158, Ingredients!$B$11:$B$310, 0)), "")="", "", IFERROR(INDEX(Ingredients!G$11:G$310, MATCH($C158, Ingredients!$B$11:$B$310, 0)), "")))</f>
        <v/>
      </c>
      <c r="AL158" s="79" t="str">
        <f>IF($C158="", "", IF(IFERROR(INDEX(Ingredients!H$11:H$310, MATCH($C158, Ingredients!$B$11:$B$310, 0)), "")="", "", IFERROR(INDEX(Ingredients!H$11:H$310, MATCH($C158, Ingredients!$B$11:$B$310, 0)), "")))</f>
        <v/>
      </c>
      <c r="AN158" s="83" t="str">
        <f t="shared" si="35"/>
        <v/>
      </c>
      <c r="AP158" s="114" t="str">
        <f t="shared" si="45"/>
        <v/>
      </c>
      <c r="AR158" s="117" t="str">
        <f>IF($C158="", "", IF(IFERROR(INDEX(Ingredients!$AI$11:$AI$310, MATCH($C158, Ingredients!$B$11:$B$310, 0)), "")="", "", IFERROR(INDEX(Ingredients!$AI$11:$AI$310, MATCH($C158, Ingredients!$B$11:$B$310, 0)), "")))</f>
        <v/>
      </c>
      <c r="AT158" s="120" t="str">
        <f t="shared" si="46"/>
        <v/>
      </c>
      <c r="AV158" s="90" t="str">
        <f t="shared" si="36"/>
        <v/>
      </c>
      <c r="AX158" s="90" t="str">
        <f>IF($AV158="", "", COUNTIF($AV$11:$AV$5010, "&lt;"&amp;$AV158)+1+COUNTIF($AV$11:$AV158, $AV158)-1)</f>
        <v/>
      </c>
      <c r="AZ158" s="111" t="str">
        <f>IF($B158="", "", SUMIF('Shopping List'!$AV$11:$AV$25, $B158, 'Shopping List'!$BN$11:$BN$25))</f>
        <v/>
      </c>
      <c r="BB158" s="117" t="str">
        <f t="shared" si="47"/>
        <v/>
      </c>
    </row>
    <row r="159" spans="1:54" x14ac:dyDescent="0.25">
      <c r="A159" s="4"/>
      <c r="B159" s="37"/>
      <c r="C159" s="124"/>
      <c r="D159" s="39"/>
      <c r="E159" s="125"/>
      <c r="F159" s="48"/>
      <c r="G159" s="4"/>
      <c r="H159" s="4"/>
      <c r="I159" s="95" t="str">
        <f>IF($C159="", "", IF(IFERROR(INDEX(Ingredients!$C$11:$C$310, MATCH($C159, Ingredients!$B$11:$B$310, 0)), "")="", "", IFERROR(INDEX(Ingredients!$C$11:$C$310, MATCH($C159, Ingredients!$B$11:$B$310, 0)), "")))</f>
        <v/>
      </c>
      <c r="J159" s="73" t="str">
        <f>IF($B159="", "", IF(IFERROR(INDEX(Meals!$C$11:$C$260, MATCH($B159, Meals!$B$11:$B$260, 0)), "")="", "", IFERROR(INDEX(Meals!$C$11:$C$260, MATCH($B159, Meals!$B$11:$B$260, 0)), "")))</f>
        <v/>
      </c>
      <c r="K159" s="4"/>
      <c r="L159" s="72" t="str">
        <f t="shared" si="37"/>
        <v/>
      </c>
      <c r="M159" s="73" t="str">
        <f t="shared" si="38"/>
        <v/>
      </c>
      <c r="N159" s="4"/>
      <c r="O159" s="78" t="str">
        <f t="shared" si="39"/>
        <v/>
      </c>
      <c r="P159" s="79" t="str">
        <f t="shared" si="40"/>
        <v/>
      </c>
      <c r="Q159" s="4"/>
      <c r="R159" s="90" t="str">
        <f t="shared" si="41"/>
        <v/>
      </c>
      <c r="S159" s="4"/>
      <c r="V159" s="99" t="str">
        <f>IF(Meals!$B159="", "", Meals!$B159)</f>
        <v/>
      </c>
      <c r="W159" s="99" t="str">
        <f>IF(Ingredients!$B159="", "", Ingredients!$B159)</f>
        <v/>
      </c>
      <c r="Y159" s="18" t="str">
        <f t="shared" si="42"/>
        <v/>
      </c>
      <c r="AA159" s="18" t="str">
        <f t="shared" si="33"/>
        <v/>
      </c>
      <c r="AB159" s="18" t="str">
        <f t="shared" si="34"/>
        <v/>
      </c>
      <c r="AC159" s="18" t="str">
        <f t="shared" si="43"/>
        <v/>
      </c>
      <c r="AD159" s="18" t="str">
        <f t="shared" si="43"/>
        <v/>
      </c>
      <c r="AE159" s="18" t="str">
        <f t="shared" si="44"/>
        <v/>
      </c>
      <c r="AG159" s="95" t="str">
        <f>IF($C159="", "", IF(IFERROR(INDEX(Ingredients!C$11:C$310, MATCH($C159, Ingredients!$B$11:$B$310, 0)), "")="", "", IFERROR(INDEX(Ingredients!C$11:C$310, MATCH($C159, Ingredients!$B$11:$B$310, 0)), "")))</f>
        <v/>
      </c>
      <c r="AH159" s="105" t="str">
        <f>IF($C159="", "", IF(IFERROR(INDEX(Ingredients!D$11:D$310, MATCH($C159, Ingredients!$B$11:$B$310, 0)), "")="", "", IFERROR(INDEX(Ingredients!D$11:D$310, MATCH($C159, Ingredients!$B$11:$B$310, 0)), "")))</f>
        <v/>
      </c>
      <c r="AI159" s="106" t="str">
        <f>IF($C159="", "", IF(IFERROR(INDEX(Ingredients!E$11:E$310, MATCH($C159, Ingredients!$B$11:$B$310, 0)), "")="", "", IFERROR(INDEX(Ingredients!E$11:E$310, MATCH($C159, Ingredients!$B$11:$B$310, 0)), "")))</f>
        <v/>
      </c>
      <c r="AJ159" s="108" t="str">
        <f>IF($C159="", "", IF(IFERROR(INDEX(Ingredients!F$11:F$310, MATCH($C159, Ingredients!$B$11:$B$310, 0)), "")="", "", IFERROR(INDEX(Ingredients!F$11:F$310, MATCH($C159, Ingredients!$B$11:$B$310, 0)), "")))</f>
        <v/>
      </c>
      <c r="AK159" s="106" t="str">
        <f>IF($C159="", "", IF(IFERROR(INDEX(Ingredients!G$11:G$310, MATCH($C159, Ingredients!$B$11:$B$310, 0)), "")="", "", IFERROR(INDEX(Ingredients!G$11:G$310, MATCH($C159, Ingredients!$B$11:$B$310, 0)), "")))</f>
        <v/>
      </c>
      <c r="AL159" s="79" t="str">
        <f>IF($C159="", "", IF(IFERROR(INDEX(Ingredients!H$11:H$310, MATCH($C159, Ingredients!$B$11:$B$310, 0)), "")="", "", IFERROR(INDEX(Ingredients!H$11:H$310, MATCH($C159, Ingredients!$B$11:$B$310, 0)), "")))</f>
        <v/>
      </c>
      <c r="AN159" s="83" t="str">
        <f t="shared" si="35"/>
        <v/>
      </c>
      <c r="AP159" s="114" t="str">
        <f t="shared" si="45"/>
        <v/>
      </c>
      <c r="AR159" s="117" t="str">
        <f>IF($C159="", "", IF(IFERROR(INDEX(Ingredients!$AI$11:$AI$310, MATCH($C159, Ingredients!$B$11:$B$310, 0)), "")="", "", IFERROR(INDEX(Ingredients!$AI$11:$AI$310, MATCH($C159, Ingredients!$B$11:$B$310, 0)), "")))</f>
        <v/>
      </c>
      <c r="AT159" s="120" t="str">
        <f t="shared" si="46"/>
        <v/>
      </c>
      <c r="AV159" s="90" t="str">
        <f t="shared" si="36"/>
        <v/>
      </c>
      <c r="AX159" s="90" t="str">
        <f>IF($AV159="", "", COUNTIF($AV$11:$AV$5010, "&lt;"&amp;$AV159)+1+COUNTIF($AV$11:$AV159, $AV159)-1)</f>
        <v/>
      </c>
      <c r="AZ159" s="111" t="str">
        <f>IF($B159="", "", SUMIF('Shopping List'!$AV$11:$AV$25, $B159, 'Shopping List'!$BN$11:$BN$25))</f>
        <v/>
      </c>
      <c r="BB159" s="117" t="str">
        <f t="shared" si="47"/>
        <v/>
      </c>
    </row>
    <row r="160" spans="1:54" x14ac:dyDescent="0.25">
      <c r="A160" s="4"/>
      <c r="B160" s="37"/>
      <c r="C160" s="124"/>
      <c r="D160" s="39"/>
      <c r="E160" s="125"/>
      <c r="F160" s="48"/>
      <c r="G160" s="4"/>
      <c r="H160" s="4"/>
      <c r="I160" s="95" t="str">
        <f>IF($C160="", "", IF(IFERROR(INDEX(Ingredients!$C$11:$C$310, MATCH($C160, Ingredients!$B$11:$B$310, 0)), "")="", "", IFERROR(INDEX(Ingredients!$C$11:$C$310, MATCH($C160, Ingredients!$B$11:$B$310, 0)), "")))</f>
        <v/>
      </c>
      <c r="J160" s="73" t="str">
        <f>IF($B160="", "", IF(IFERROR(INDEX(Meals!$C$11:$C$260, MATCH($B160, Meals!$B$11:$B$260, 0)), "")="", "", IFERROR(INDEX(Meals!$C$11:$C$260, MATCH($B160, Meals!$B$11:$B$260, 0)), "")))</f>
        <v/>
      </c>
      <c r="K160" s="4"/>
      <c r="L160" s="72" t="str">
        <f t="shared" si="37"/>
        <v/>
      </c>
      <c r="M160" s="73" t="str">
        <f t="shared" si="38"/>
        <v/>
      </c>
      <c r="N160" s="4"/>
      <c r="O160" s="78" t="str">
        <f t="shared" si="39"/>
        <v/>
      </c>
      <c r="P160" s="79" t="str">
        <f t="shared" si="40"/>
        <v/>
      </c>
      <c r="Q160" s="4"/>
      <c r="R160" s="90" t="str">
        <f t="shared" si="41"/>
        <v/>
      </c>
      <c r="S160" s="4"/>
      <c r="V160" s="99" t="str">
        <f>IF(Meals!$B160="", "", Meals!$B160)</f>
        <v/>
      </c>
      <c r="W160" s="99" t="str">
        <f>IF(Ingredients!$B160="", "", Ingredients!$B160)</f>
        <v/>
      </c>
      <c r="Y160" s="18" t="str">
        <f t="shared" si="42"/>
        <v/>
      </c>
      <c r="AA160" s="18" t="str">
        <f t="shared" si="33"/>
        <v/>
      </c>
      <c r="AB160" s="18" t="str">
        <f t="shared" si="34"/>
        <v/>
      </c>
      <c r="AC160" s="18" t="str">
        <f t="shared" si="43"/>
        <v/>
      </c>
      <c r="AD160" s="18" t="str">
        <f t="shared" si="43"/>
        <v/>
      </c>
      <c r="AE160" s="18" t="str">
        <f t="shared" si="44"/>
        <v/>
      </c>
      <c r="AG160" s="95" t="str">
        <f>IF($C160="", "", IF(IFERROR(INDEX(Ingredients!C$11:C$310, MATCH($C160, Ingredients!$B$11:$B$310, 0)), "")="", "", IFERROR(INDEX(Ingredients!C$11:C$310, MATCH($C160, Ingredients!$B$11:$B$310, 0)), "")))</f>
        <v/>
      </c>
      <c r="AH160" s="105" t="str">
        <f>IF($C160="", "", IF(IFERROR(INDEX(Ingredients!D$11:D$310, MATCH($C160, Ingredients!$B$11:$B$310, 0)), "")="", "", IFERROR(INDEX(Ingredients!D$11:D$310, MATCH($C160, Ingredients!$B$11:$B$310, 0)), "")))</f>
        <v/>
      </c>
      <c r="AI160" s="106" t="str">
        <f>IF($C160="", "", IF(IFERROR(INDEX(Ingredients!E$11:E$310, MATCH($C160, Ingredients!$B$11:$B$310, 0)), "")="", "", IFERROR(INDEX(Ingredients!E$11:E$310, MATCH($C160, Ingredients!$B$11:$B$310, 0)), "")))</f>
        <v/>
      </c>
      <c r="AJ160" s="108" t="str">
        <f>IF($C160="", "", IF(IFERROR(INDEX(Ingredients!F$11:F$310, MATCH($C160, Ingredients!$B$11:$B$310, 0)), "")="", "", IFERROR(INDEX(Ingredients!F$11:F$310, MATCH($C160, Ingredients!$B$11:$B$310, 0)), "")))</f>
        <v/>
      </c>
      <c r="AK160" s="106" t="str">
        <f>IF($C160="", "", IF(IFERROR(INDEX(Ingredients!G$11:G$310, MATCH($C160, Ingredients!$B$11:$B$310, 0)), "")="", "", IFERROR(INDEX(Ingredients!G$11:G$310, MATCH($C160, Ingredients!$B$11:$B$310, 0)), "")))</f>
        <v/>
      </c>
      <c r="AL160" s="79" t="str">
        <f>IF($C160="", "", IF(IFERROR(INDEX(Ingredients!H$11:H$310, MATCH($C160, Ingredients!$B$11:$B$310, 0)), "")="", "", IFERROR(INDEX(Ingredients!H$11:H$310, MATCH($C160, Ingredients!$B$11:$B$310, 0)), "")))</f>
        <v/>
      </c>
      <c r="AN160" s="83" t="str">
        <f t="shared" si="35"/>
        <v/>
      </c>
      <c r="AP160" s="114" t="str">
        <f t="shared" si="45"/>
        <v/>
      </c>
      <c r="AR160" s="117" t="str">
        <f>IF($C160="", "", IF(IFERROR(INDEX(Ingredients!$AI$11:$AI$310, MATCH($C160, Ingredients!$B$11:$B$310, 0)), "")="", "", IFERROR(INDEX(Ingredients!$AI$11:$AI$310, MATCH($C160, Ingredients!$B$11:$B$310, 0)), "")))</f>
        <v/>
      </c>
      <c r="AT160" s="120" t="str">
        <f t="shared" si="46"/>
        <v/>
      </c>
      <c r="AV160" s="90" t="str">
        <f t="shared" si="36"/>
        <v/>
      </c>
      <c r="AX160" s="90" t="str">
        <f>IF($AV160="", "", COUNTIF($AV$11:$AV$5010, "&lt;"&amp;$AV160)+1+COUNTIF($AV$11:$AV160, $AV160)-1)</f>
        <v/>
      </c>
      <c r="AZ160" s="111" t="str">
        <f>IF($B160="", "", SUMIF('Shopping List'!$AV$11:$AV$25, $B160, 'Shopping List'!$BN$11:$BN$25))</f>
        <v/>
      </c>
      <c r="BB160" s="117" t="str">
        <f t="shared" si="47"/>
        <v/>
      </c>
    </row>
    <row r="161" spans="1:54" x14ac:dyDescent="0.25">
      <c r="A161" s="4"/>
      <c r="B161" s="37"/>
      <c r="C161" s="124"/>
      <c r="D161" s="39"/>
      <c r="E161" s="125"/>
      <c r="F161" s="48"/>
      <c r="G161" s="4"/>
      <c r="H161" s="4"/>
      <c r="I161" s="95" t="str">
        <f>IF($C161="", "", IF(IFERROR(INDEX(Ingredients!$C$11:$C$310, MATCH($C161, Ingredients!$B$11:$B$310, 0)), "")="", "", IFERROR(INDEX(Ingredients!$C$11:$C$310, MATCH($C161, Ingredients!$B$11:$B$310, 0)), "")))</f>
        <v/>
      </c>
      <c r="J161" s="73" t="str">
        <f>IF($B161="", "", IF(IFERROR(INDEX(Meals!$C$11:$C$260, MATCH($B161, Meals!$B$11:$B$260, 0)), "")="", "", IFERROR(INDEX(Meals!$C$11:$C$260, MATCH($B161, Meals!$B$11:$B$260, 0)), "")))</f>
        <v/>
      </c>
      <c r="K161" s="4"/>
      <c r="L161" s="72" t="str">
        <f t="shared" si="37"/>
        <v/>
      </c>
      <c r="M161" s="73" t="str">
        <f t="shared" si="38"/>
        <v/>
      </c>
      <c r="N161" s="4"/>
      <c r="O161" s="78" t="str">
        <f t="shared" si="39"/>
        <v/>
      </c>
      <c r="P161" s="79" t="str">
        <f t="shared" si="40"/>
        <v/>
      </c>
      <c r="Q161" s="4"/>
      <c r="R161" s="90" t="str">
        <f t="shared" si="41"/>
        <v/>
      </c>
      <c r="S161" s="4"/>
      <c r="V161" s="99" t="str">
        <f>IF(Meals!$B161="", "", Meals!$B161)</f>
        <v/>
      </c>
      <c r="W161" s="99" t="str">
        <f>IF(Ingredients!$B161="", "", Ingredients!$B161)</f>
        <v/>
      </c>
      <c r="Y161" s="18" t="str">
        <f t="shared" si="42"/>
        <v/>
      </c>
      <c r="AA161" s="18" t="str">
        <f t="shared" si="33"/>
        <v/>
      </c>
      <c r="AB161" s="18" t="str">
        <f t="shared" si="34"/>
        <v/>
      </c>
      <c r="AC161" s="18" t="str">
        <f t="shared" si="43"/>
        <v/>
      </c>
      <c r="AD161" s="18" t="str">
        <f t="shared" si="43"/>
        <v/>
      </c>
      <c r="AE161" s="18" t="str">
        <f t="shared" si="44"/>
        <v/>
      </c>
      <c r="AG161" s="95" t="str">
        <f>IF($C161="", "", IF(IFERROR(INDEX(Ingredients!C$11:C$310, MATCH($C161, Ingredients!$B$11:$B$310, 0)), "")="", "", IFERROR(INDEX(Ingredients!C$11:C$310, MATCH($C161, Ingredients!$B$11:$B$310, 0)), "")))</f>
        <v/>
      </c>
      <c r="AH161" s="105" t="str">
        <f>IF($C161="", "", IF(IFERROR(INDEX(Ingredients!D$11:D$310, MATCH($C161, Ingredients!$B$11:$B$310, 0)), "")="", "", IFERROR(INDEX(Ingredients!D$11:D$310, MATCH($C161, Ingredients!$B$11:$B$310, 0)), "")))</f>
        <v/>
      </c>
      <c r="AI161" s="106" t="str">
        <f>IF($C161="", "", IF(IFERROR(INDEX(Ingredients!E$11:E$310, MATCH($C161, Ingredients!$B$11:$B$310, 0)), "")="", "", IFERROR(INDEX(Ingredients!E$11:E$310, MATCH($C161, Ingredients!$B$11:$B$310, 0)), "")))</f>
        <v/>
      </c>
      <c r="AJ161" s="108" t="str">
        <f>IF($C161="", "", IF(IFERROR(INDEX(Ingredients!F$11:F$310, MATCH($C161, Ingredients!$B$11:$B$310, 0)), "")="", "", IFERROR(INDEX(Ingredients!F$11:F$310, MATCH($C161, Ingredients!$B$11:$B$310, 0)), "")))</f>
        <v/>
      </c>
      <c r="AK161" s="106" t="str">
        <f>IF($C161="", "", IF(IFERROR(INDEX(Ingredients!G$11:G$310, MATCH($C161, Ingredients!$B$11:$B$310, 0)), "")="", "", IFERROR(INDEX(Ingredients!G$11:G$310, MATCH($C161, Ingredients!$B$11:$B$310, 0)), "")))</f>
        <v/>
      </c>
      <c r="AL161" s="79" t="str">
        <f>IF($C161="", "", IF(IFERROR(INDEX(Ingredients!H$11:H$310, MATCH($C161, Ingredients!$B$11:$B$310, 0)), "")="", "", IFERROR(INDEX(Ingredients!H$11:H$310, MATCH($C161, Ingredients!$B$11:$B$310, 0)), "")))</f>
        <v/>
      </c>
      <c r="AN161" s="83" t="str">
        <f t="shared" si="35"/>
        <v/>
      </c>
      <c r="AP161" s="114" t="str">
        <f t="shared" si="45"/>
        <v/>
      </c>
      <c r="AR161" s="117" t="str">
        <f>IF($C161="", "", IF(IFERROR(INDEX(Ingredients!$AI$11:$AI$310, MATCH($C161, Ingredients!$B$11:$B$310, 0)), "")="", "", IFERROR(INDEX(Ingredients!$AI$11:$AI$310, MATCH($C161, Ingredients!$B$11:$B$310, 0)), "")))</f>
        <v/>
      </c>
      <c r="AT161" s="120" t="str">
        <f t="shared" si="46"/>
        <v/>
      </c>
      <c r="AV161" s="90" t="str">
        <f t="shared" si="36"/>
        <v/>
      </c>
      <c r="AX161" s="90" t="str">
        <f>IF($AV161="", "", COUNTIF($AV$11:$AV$5010, "&lt;"&amp;$AV161)+1+COUNTIF($AV$11:$AV161, $AV161)-1)</f>
        <v/>
      </c>
      <c r="AZ161" s="111" t="str">
        <f>IF($B161="", "", SUMIF('Shopping List'!$AV$11:$AV$25, $B161, 'Shopping List'!$BN$11:$BN$25))</f>
        <v/>
      </c>
      <c r="BB161" s="117" t="str">
        <f t="shared" si="47"/>
        <v/>
      </c>
    </row>
    <row r="162" spans="1:54" x14ac:dyDescent="0.25">
      <c r="A162" s="4"/>
      <c r="B162" s="37"/>
      <c r="C162" s="124"/>
      <c r="D162" s="39"/>
      <c r="E162" s="125"/>
      <c r="F162" s="48"/>
      <c r="G162" s="4"/>
      <c r="H162" s="4"/>
      <c r="I162" s="95" t="str">
        <f>IF($C162="", "", IF(IFERROR(INDEX(Ingredients!$C$11:$C$310, MATCH($C162, Ingredients!$B$11:$B$310, 0)), "")="", "", IFERROR(INDEX(Ingredients!$C$11:$C$310, MATCH($C162, Ingredients!$B$11:$B$310, 0)), "")))</f>
        <v/>
      </c>
      <c r="J162" s="73" t="str">
        <f>IF($B162="", "", IF(IFERROR(INDEX(Meals!$C$11:$C$260, MATCH($B162, Meals!$B$11:$B$260, 0)), "")="", "", IFERROR(INDEX(Meals!$C$11:$C$260, MATCH($B162, Meals!$B$11:$B$260, 0)), "")))</f>
        <v/>
      </c>
      <c r="K162" s="4"/>
      <c r="L162" s="72" t="str">
        <f t="shared" si="37"/>
        <v/>
      </c>
      <c r="M162" s="73" t="str">
        <f t="shared" si="38"/>
        <v/>
      </c>
      <c r="N162" s="4"/>
      <c r="O162" s="78" t="str">
        <f t="shared" si="39"/>
        <v/>
      </c>
      <c r="P162" s="79" t="str">
        <f t="shared" si="40"/>
        <v/>
      </c>
      <c r="Q162" s="4"/>
      <c r="R162" s="90" t="str">
        <f t="shared" si="41"/>
        <v/>
      </c>
      <c r="S162" s="4"/>
      <c r="V162" s="99" t="str">
        <f>IF(Meals!$B162="", "", Meals!$B162)</f>
        <v/>
      </c>
      <c r="W162" s="99" t="str">
        <f>IF(Ingredients!$B162="", "", Ingredients!$B162)</f>
        <v/>
      </c>
      <c r="Y162" s="18" t="str">
        <f t="shared" si="42"/>
        <v/>
      </c>
      <c r="AA162" s="18" t="str">
        <f t="shared" si="33"/>
        <v/>
      </c>
      <c r="AB162" s="18" t="str">
        <f t="shared" si="34"/>
        <v/>
      </c>
      <c r="AC162" s="18" t="str">
        <f t="shared" si="43"/>
        <v/>
      </c>
      <c r="AD162" s="18" t="str">
        <f t="shared" si="43"/>
        <v/>
      </c>
      <c r="AE162" s="18" t="str">
        <f t="shared" si="44"/>
        <v/>
      </c>
      <c r="AG162" s="95" t="str">
        <f>IF($C162="", "", IF(IFERROR(INDEX(Ingredients!C$11:C$310, MATCH($C162, Ingredients!$B$11:$B$310, 0)), "")="", "", IFERROR(INDEX(Ingredients!C$11:C$310, MATCH($C162, Ingredients!$B$11:$B$310, 0)), "")))</f>
        <v/>
      </c>
      <c r="AH162" s="105" t="str">
        <f>IF($C162="", "", IF(IFERROR(INDEX(Ingredients!D$11:D$310, MATCH($C162, Ingredients!$B$11:$B$310, 0)), "")="", "", IFERROR(INDEX(Ingredients!D$11:D$310, MATCH($C162, Ingredients!$B$11:$B$310, 0)), "")))</f>
        <v/>
      </c>
      <c r="AI162" s="106" t="str">
        <f>IF($C162="", "", IF(IFERROR(INDEX(Ingredients!E$11:E$310, MATCH($C162, Ingredients!$B$11:$B$310, 0)), "")="", "", IFERROR(INDEX(Ingredients!E$11:E$310, MATCH($C162, Ingredients!$B$11:$B$310, 0)), "")))</f>
        <v/>
      </c>
      <c r="AJ162" s="108" t="str">
        <f>IF($C162="", "", IF(IFERROR(INDEX(Ingredients!F$11:F$310, MATCH($C162, Ingredients!$B$11:$B$310, 0)), "")="", "", IFERROR(INDEX(Ingredients!F$11:F$310, MATCH($C162, Ingredients!$B$11:$B$310, 0)), "")))</f>
        <v/>
      </c>
      <c r="AK162" s="106" t="str">
        <f>IF($C162="", "", IF(IFERROR(INDEX(Ingredients!G$11:G$310, MATCH($C162, Ingredients!$B$11:$B$310, 0)), "")="", "", IFERROR(INDEX(Ingredients!G$11:G$310, MATCH($C162, Ingredients!$B$11:$B$310, 0)), "")))</f>
        <v/>
      </c>
      <c r="AL162" s="79" t="str">
        <f>IF($C162="", "", IF(IFERROR(INDEX(Ingredients!H$11:H$310, MATCH($C162, Ingredients!$B$11:$B$310, 0)), "")="", "", IFERROR(INDEX(Ingredients!H$11:H$310, MATCH($C162, Ingredients!$B$11:$B$310, 0)), "")))</f>
        <v/>
      </c>
      <c r="AN162" s="83" t="str">
        <f t="shared" si="35"/>
        <v/>
      </c>
      <c r="AP162" s="114" t="str">
        <f t="shared" si="45"/>
        <v/>
      </c>
      <c r="AR162" s="117" t="str">
        <f>IF($C162="", "", IF(IFERROR(INDEX(Ingredients!$AI$11:$AI$310, MATCH($C162, Ingredients!$B$11:$B$310, 0)), "")="", "", IFERROR(INDEX(Ingredients!$AI$11:$AI$310, MATCH($C162, Ingredients!$B$11:$B$310, 0)), "")))</f>
        <v/>
      </c>
      <c r="AT162" s="120" t="str">
        <f t="shared" si="46"/>
        <v/>
      </c>
      <c r="AV162" s="90" t="str">
        <f t="shared" si="36"/>
        <v/>
      </c>
      <c r="AX162" s="90" t="str">
        <f>IF($AV162="", "", COUNTIF($AV$11:$AV$5010, "&lt;"&amp;$AV162)+1+COUNTIF($AV$11:$AV162, $AV162)-1)</f>
        <v/>
      </c>
      <c r="AZ162" s="111" t="str">
        <f>IF($B162="", "", SUMIF('Shopping List'!$AV$11:$AV$25, $B162, 'Shopping List'!$BN$11:$BN$25))</f>
        <v/>
      </c>
      <c r="BB162" s="117" t="str">
        <f t="shared" si="47"/>
        <v/>
      </c>
    </row>
    <row r="163" spans="1:54" x14ac:dyDescent="0.25">
      <c r="A163" s="4"/>
      <c r="B163" s="37"/>
      <c r="C163" s="124"/>
      <c r="D163" s="39"/>
      <c r="E163" s="125"/>
      <c r="F163" s="48"/>
      <c r="G163" s="4"/>
      <c r="H163" s="4"/>
      <c r="I163" s="95" t="str">
        <f>IF($C163="", "", IF(IFERROR(INDEX(Ingredients!$C$11:$C$310, MATCH($C163, Ingredients!$B$11:$B$310, 0)), "")="", "", IFERROR(INDEX(Ingredients!$C$11:$C$310, MATCH($C163, Ingredients!$B$11:$B$310, 0)), "")))</f>
        <v/>
      </c>
      <c r="J163" s="73" t="str">
        <f>IF($B163="", "", IF(IFERROR(INDEX(Meals!$C$11:$C$260, MATCH($B163, Meals!$B$11:$B$260, 0)), "")="", "", IFERROR(INDEX(Meals!$C$11:$C$260, MATCH($B163, Meals!$B$11:$B$260, 0)), "")))</f>
        <v/>
      </c>
      <c r="K163" s="4"/>
      <c r="L163" s="72" t="str">
        <f t="shared" si="37"/>
        <v/>
      </c>
      <c r="M163" s="73" t="str">
        <f t="shared" si="38"/>
        <v/>
      </c>
      <c r="N163" s="4"/>
      <c r="O163" s="78" t="str">
        <f t="shared" si="39"/>
        <v/>
      </c>
      <c r="P163" s="79" t="str">
        <f t="shared" si="40"/>
        <v/>
      </c>
      <c r="Q163" s="4"/>
      <c r="R163" s="90" t="str">
        <f t="shared" si="41"/>
        <v/>
      </c>
      <c r="S163" s="4"/>
      <c r="V163" s="99" t="str">
        <f>IF(Meals!$B163="", "", Meals!$B163)</f>
        <v/>
      </c>
      <c r="W163" s="99" t="str">
        <f>IF(Ingredients!$B163="", "", Ingredients!$B163)</f>
        <v/>
      </c>
      <c r="Y163" s="18" t="str">
        <f t="shared" si="42"/>
        <v/>
      </c>
      <c r="AA163" s="18" t="str">
        <f t="shared" si="33"/>
        <v/>
      </c>
      <c r="AB163" s="18" t="str">
        <f t="shared" si="34"/>
        <v/>
      </c>
      <c r="AC163" s="18" t="str">
        <f t="shared" si="43"/>
        <v/>
      </c>
      <c r="AD163" s="18" t="str">
        <f t="shared" si="43"/>
        <v/>
      </c>
      <c r="AE163" s="18" t="str">
        <f t="shared" si="44"/>
        <v/>
      </c>
      <c r="AG163" s="95" t="str">
        <f>IF($C163="", "", IF(IFERROR(INDEX(Ingredients!C$11:C$310, MATCH($C163, Ingredients!$B$11:$B$310, 0)), "")="", "", IFERROR(INDEX(Ingredients!C$11:C$310, MATCH($C163, Ingredients!$B$11:$B$310, 0)), "")))</f>
        <v/>
      </c>
      <c r="AH163" s="105" t="str">
        <f>IF($C163="", "", IF(IFERROR(INDEX(Ingredients!D$11:D$310, MATCH($C163, Ingredients!$B$11:$B$310, 0)), "")="", "", IFERROR(INDEX(Ingredients!D$11:D$310, MATCH($C163, Ingredients!$B$11:$B$310, 0)), "")))</f>
        <v/>
      </c>
      <c r="AI163" s="106" t="str">
        <f>IF($C163="", "", IF(IFERROR(INDEX(Ingredients!E$11:E$310, MATCH($C163, Ingredients!$B$11:$B$310, 0)), "")="", "", IFERROR(INDEX(Ingredients!E$11:E$310, MATCH($C163, Ingredients!$B$11:$B$310, 0)), "")))</f>
        <v/>
      </c>
      <c r="AJ163" s="108" t="str">
        <f>IF($C163="", "", IF(IFERROR(INDEX(Ingredients!F$11:F$310, MATCH($C163, Ingredients!$B$11:$B$310, 0)), "")="", "", IFERROR(INDEX(Ingredients!F$11:F$310, MATCH($C163, Ingredients!$B$11:$B$310, 0)), "")))</f>
        <v/>
      </c>
      <c r="AK163" s="106" t="str">
        <f>IF($C163="", "", IF(IFERROR(INDEX(Ingredients!G$11:G$310, MATCH($C163, Ingredients!$B$11:$B$310, 0)), "")="", "", IFERROR(INDEX(Ingredients!G$11:G$310, MATCH($C163, Ingredients!$B$11:$B$310, 0)), "")))</f>
        <v/>
      </c>
      <c r="AL163" s="79" t="str">
        <f>IF($C163="", "", IF(IFERROR(INDEX(Ingredients!H$11:H$310, MATCH($C163, Ingredients!$B$11:$B$310, 0)), "")="", "", IFERROR(INDEX(Ingredients!H$11:H$310, MATCH($C163, Ingredients!$B$11:$B$310, 0)), "")))</f>
        <v/>
      </c>
      <c r="AN163" s="83" t="str">
        <f t="shared" si="35"/>
        <v/>
      </c>
      <c r="AP163" s="114" t="str">
        <f t="shared" si="45"/>
        <v/>
      </c>
      <c r="AR163" s="117" t="str">
        <f>IF($C163="", "", IF(IFERROR(INDEX(Ingredients!$AI$11:$AI$310, MATCH($C163, Ingredients!$B$11:$B$310, 0)), "")="", "", IFERROR(INDEX(Ingredients!$AI$11:$AI$310, MATCH($C163, Ingredients!$B$11:$B$310, 0)), "")))</f>
        <v/>
      </c>
      <c r="AT163" s="120" t="str">
        <f t="shared" si="46"/>
        <v/>
      </c>
      <c r="AV163" s="90" t="str">
        <f t="shared" si="36"/>
        <v/>
      </c>
      <c r="AX163" s="90" t="str">
        <f>IF($AV163="", "", COUNTIF($AV$11:$AV$5010, "&lt;"&amp;$AV163)+1+COUNTIF($AV$11:$AV163, $AV163)-1)</f>
        <v/>
      </c>
      <c r="AZ163" s="111" t="str">
        <f>IF($B163="", "", SUMIF('Shopping List'!$AV$11:$AV$25, $B163, 'Shopping List'!$BN$11:$BN$25))</f>
        <v/>
      </c>
      <c r="BB163" s="117" t="str">
        <f t="shared" si="47"/>
        <v/>
      </c>
    </row>
    <row r="164" spans="1:54" x14ac:dyDescent="0.25">
      <c r="A164" s="4"/>
      <c r="B164" s="37"/>
      <c r="C164" s="124"/>
      <c r="D164" s="39"/>
      <c r="E164" s="125"/>
      <c r="F164" s="48"/>
      <c r="G164" s="4"/>
      <c r="H164" s="4"/>
      <c r="I164" s="95" t="str">
        <f>IF($C164="", "", IF(IFERROR(INDEX(Ingredients!$C$11:$C$310, MATCH($C164, Ingredients!$B$11:$B$310, 0)), "")="", "", IFERROR(INDEX(Ingredients!$C$11:$C$310, MATCH($C164, Ingredients!$B$11:$B$310, 0)), "")))</f>
        <v/>
      </c>
      <c r="J164" s="73" t="str">
        <f>IF($B164="", "", IF(IFERROR(INDEX(Meals!$C$11:$C$260, MATCH($B164, Meals!$B$11:$B$260, 0)), "")="", "", IFERROR(INDEX(Meals!$C$11:$C$260, MATCH($B164, Meals!$B$11:$B$260, 0)), "")))</f>
        <v/>
      </c>
      <c r="K164" s="4"/>
      <c r="L164" s="72" t="str">
        <f t="shared" si="37"/>
        <v/>
      </c>
      <c r="M164" s="73" t="str">
        <f t="shared" si="38"/>
        <v/>
      </c>
      <c r="N164" s="4"/>
      <c r="O164" s="78" t="str">
        <f t="shared" si="39"/>
        <v/>
      </c>
      <c r="P164" s="79" t="str">
        <f t="shared" si="40"/>
        <v/>
      </c>
      <c r="Q164" s="4"/>
      <c r="R164" s="90" t="str">
        <f t="shared" si="41"/>
        <v/>
      </c>
      <c r="S164" s="4"/>
      <c r="V164" s="99" t="str">
        <f>IF(Meals!$B164="", "", Meals!$B164)</f>
        <v/>
      </c>
      <c r="W164" s="99" t="str">
        <f>IF(Ingredients!$B164="", "", Ingredients!$B164)</f>
        <v/>
      </c>
      <c r="Y164" s="18" t="str">
        <f t="shared" si="42"/>
        <v/>
      </c>
      <c r="AA164" s="18" t="str">
        <f t="shared" si="33"/>
        <v/>
      </c>
      <c r="AB164" s="18" t="str">
        <f t="shared" si="34"/>
        <v/>
      </c>
      <c r="AC164" s="18" t="str">
        <f t="shared" si="43"/>
        <v/>
      </c>
      <c r="AD164" s="18" t="str">
        <f t="shared" si="43"/>
        <v/>
      </c>
      <c r="AE164" s="18" t="str">
        <f t="shared" si="44"/>
        <v/>
      </c>
      <c r="AG164" s="95" t="str">
        <f>IF($C164="", "", IF(IFERROR(INDEX(Ingredients!C$11:C$310, MATCH($C164, Ingredients!$B$11:$B$310, 0)), "")="", "", IFERROR(INDEX(Ingredients!C$11:C$310, MATCH($C164, Ingredients!$B$11:$B$310, 0)), "")))</f>
        <v/>
      </c>
      <c r="AH164" s="105" t="str">
        <f>IF($C164="", "", IF(IFERROR(INDEX(Ingredients!D$11:D$310, MATCH($C164, Ingredients!$B$11:$B$310, 0)), "")="", "", IFERROR(INDEX(Ingredients!D$11:D$310, MATCH($C164, Ingredients!$B$11:$B$310, 0)), "")))</f>
        <v/>
      </c>
      <c r="AI164" s="106" t="str">
        <f>IF($C164="", "", IF(IFERROR(INDEX(Ingredients!E$11:E$310, MATCH($C164, Ingredients!$B$11:$B$310, 0)), "")="", "", IFERROR(INDEX(Ingredients!E$11:E$310, MATCH($C164, Ingredients!$B$11:$B$310, 0)), "")))</f>
        <v/>
      </c>
      <c r="AJ164" s="108" t="str">
        <f>IF($C164="", "", IF(IFERROR(INDEX(Ingredients!F$11:F$310, MATCH($C164, Ingredients!$B$11:$B$310, 0)), "")="", "", IFERROR(INDEX(Ingredients!F$11:F$310, MATCH($C164, Ingredients!$B$11:$B$310, 0)), "")))</f>
        <v/>
      </c>
      <c r="AK164" s="106" t="str">
        <f>IF($C164="", "", IF(IFERROR(INDEX(Ingredients!G$11:G$310, MATCH($C164, Ingredients!$B$11:$B$310, 0)), "")="", "", IFERROR(INDEX(Ingredients!G$11:G$310, MATCH($C164, Ingredients!$B$11:$B$310, 0)), "")))</f>
        <v/>
      </c>
      <c r="AL164" s="79" t="str">
        <f>IF($C164="", "", IF(IFERROR(INDEX(Ingredients!H$11:H$310, MATCH($C164, Ingredients!$B$11:$B$310, 0)), "")="", "", IFERROR(INDEX(Ingredients!H$11:H$310, MATCH($C164, Ingredients!$B$11:$B$310, 0)), "")))</f>
        <v/>
      </c>
      <c r="AN164" s="83" t="str">
        <f t="shared" si="35"/>
        <v/>
      </c>
      <c r="AP164" s="114" t="str">
        <f t="shared" si="45"/>
        <v/>
      </c>
      <c r="AR164" s="117" t="str">
        <f>IF($C164="", "", IF(IFERROR(INDEX(Ingredients!$AI$11:$AI$310, MATCH($C164, Ingredients!$B$11:$B$310, 0)), "")="", "", IFERROR(INDEX(Ingredients!$AI$11:$AI$310, MATCH($C164, Ingredients!$B$11:$B$310, 0)), "")))</f>
        <v/>
      </c>
      <c r="AT164" s="120" t="str">
        <f t="shared" si="46"/>
        <v/>
      </c>
      <c r="AV164" s="90" t="str">
        <f t="shared" si="36"/>
        <v/>
      </c>
      <c r="AX164" s="90" t="str">
        <f>IF($AV164="", "", COUNTIF($AV$11:$AV$5010, "&lt;"&amp;$AV164)+1+COUNTIF($AV$11:$AV164, $AV164)-1)</f>
        <v/>
      </c>
      <c r="AZ164" s="111" t="str">
        <f>IF($B164="", "", SUMIF('Shopping List'!$AV$11:$AV$25, $B164, 'Shopping List'!$BN$11:$BN$25))</f>
        <v/>
      </c>
      <c r="BB164" s="117" t="str">
        <f t="shared" si="47"/>
        <v/>
      </c>
    </row>
    <row r="165" spans="1:54" x14ac:dyDescent="0.25">
      <c r="A165" s="4"/>
      <c r="B165" s="37"/>
      <c r="C165" s="124"/>
      <c r="D165" s="39"/>
      <c r="E165" s="125"/>
      <c r="F165" s="48"/>
      <c r="G165" s="4"/>
      <c r="H165" s="4"/>
      <c r="I165" s="95" t="str">
        <f>IF($C165="", "", IF(IFERROR(INDEX(Ingredients!$C$11:$C$310, MATCH($C165, Ingredients!$B$11:$B$310, 0)), "")="", "", IFERROR(INDEX(Ingredients!$C$11:$C$310, MATCH($C165, Ingredients!$B$11:$B$310, 0)), "")))</f>
        <v/>
      </c>
      <c r="J165" s="73" t="str">
        <f>IF($B165="", "", IF(IFERROR(INDEX(Meals!$C$11:$C$260, MATCH($B165, Meals!$B$11:$B$260, 0)), "")="", "", IFERROR(INDEX(Meals!$C$11:$C$260, MATCH($B165, Meals!$B$11:$B$260, 0)), "")))</f>
        <v/>
      </c>
      <c r="K165" s="4"/>
      <c r="L165" s="72" t="str">
        <f t="shared" si="37"/>
        <v/>
      </c>
      <c r="M165" s="73" t="str">
        <f t="shared" si="38"/>
        <v/>
      </c>
      <c r="N165" s="4"/>
      <c r="O165" s="78" t="str">
        <f t="shared" si="39"/>
        <v/>
      </c>
      <c r="P165" s="79" t="str">
        <f t="shared" si="40"/>
        <v/>
      </c>
      <c r="Q165" s="4"/>
      <c r="R165" s="90" t="str">
        <f t="shared" si="41"/>
        <v/>
      </c>
      <c r="S165" s="4"/>
      <c r="V165" s="99" t="str">
        <f>IF(Meals!$B165="", "", Meals!$B165)</f>
        <v/>
      </c>
      <c r="W165" s="99" t="str">
        <f>IF(Ingredients!$B165="", "", Ingredients!$B165)</f>
        <v/>
      </c>
      <c r="Y165" s="18" t="str">
        <f t="shared" si="42"/>
        <v/>
      </c>
      <c r="AA165" s="18" t="str">
        <f t="shared" si="33"/>
        <v/>
      </c>
      <c r="AB165" s="18" t="str">
        <f t="shared" si="34"/>
        <v/>
      </c>
      <c r="AC165" s="18" t="str">
        <f t="shared" si="43"/>
        <v/>
      </c>
      <c r="AD165" s="18" t="str">
        <f t="shared" si="43"/>
        <v/>
      </c>
      <c r="AE165" s="18" t="str">
        <f t="shared" si="44"/>
        <v/>
      </c>
      <c r="AG165" s="95" t="str">
        <f>IF($C165="", "", IF(IFERROR(INDEX(Ingredients!C$11:C$310, MATCH($C165, Ingredients!$B$11:$B$310, 0)), "")="", "", IFERROR(INDEX(Ingredients!C$11:C$310, MATCH($C165, Ingredients!$B$11:$B$310, 0)), "")))</f>
        <v/>
      </c>
      <c r="AH165" s="105" t="str">
        <f>IF($C165="", "", IF(IFERROR(INDEX(Ingredients!D$11:D$310, MATCH($C165, Ingredients!$B$11:$B$310, 0)), "")="", "", IFERROR(INDEX(Ingredients!D$11:D$310, MATCH($C165, Ingredients!$B$11:$B$310, 0)), "")))</f>
        <v/>
      </c>
      <c r="AI165" s="106" t="str">
        <f>IF($C165="", "", IF(IFERROR(INDEX(Ingredients!E$11:E$310, MATCH($C165, Ingredients!$B$11:$B$310, 0)), "")="", "", IFERROR(INDEX(Ingredients!E$11:E$310, MATCH($C165, Ingredients!$B$11:$B$310, 0)), "")))</f>
        <v/>
      </c>
      <c r="AJ165" s="108" t="str">
        <f>IF($C165="", "", IF(IFERROR(INDEX(Ingredients!F$11:F$310, MATCH($C165, Ingredients!$B$11:$B$310, 0)), "")="", "", IFERROR(INDEX(Ingredients!F$11:F$310, MATCH($C165, Ingredients!$B$11:$B$310, 0)), "")))</f>
        <v/>
      </c>
      <c r="AK165" s="106" t="str">
        <f>IF($C165="", "", IF(IFERROR(INDEX(Ingredients!G$11:G$310, MATCH($C165, Ingredients!$B$11:$B$310, 0)), "")="", "", IFERROR(INDEX(Ingredients!G$11:G$310, MATCH($C165, Ingredients!$B$11:$B$310, 0)), "")))</f>
        <v/>
      </c>
      <c r="AL165" s="79" t="str">
        <f>IF($C165="", "", IF(IFERROR(INDEX(Ingredients!H$11:H$310, MATCH($C165, Ingredients!$B$11:$B$310, 0)), "")="", "", IFERROR(INDEX(Ingredients!H$11:H$310, MATCH($C165, Ingredients!$B$11:$B$310, 0)), "")))</f>
        <v/>
      </c>
      <c r="AN165" s="83" t="str">
        <f t="shared" si="35"/>
        <v/>
      </c>
      <c r="AP165" s="114" t="str">
        <f t="shared" si="45"/>
        <v/>
      </c>
      <c r="AR165" s="117" t="str">
        <f>IF($C165="", "", IF(IFERROR(INDEX(Ingredients!$AI$11:$AI$310, MATCH($C165, Ingredients!$B$11:$B$310, 0)), "")="", "", IFERROR(INDEX(Ingredients!$AI$11:$AI$310, MATCH($C165, Ingredients!$B$11:$B$310, 0)), "")))</f>
        <v/>
      </c>
      <c r="AT165" s="120" t="str">
        <f t="shared" si="46"/>
        <v/>
      </c>
      <c r="AV165" s="90" t="str">
        <f t="shared" si="36"/>
        <v/>
      </c>
      <c r="AX165" s="90" t="str">
        <f>IF($AV165="", "", COUNTIF($AV$11:$AV$5010, "&lt;"&amp;$AV165)+1+COUNTIF($AV$11:$AV165, $AV165)-1)</f>
        <v/>
      </c>
      <c r="AZ165" s="111" t="str">
        <f>IF($B165="", "", SUMIF('Shopping List'!$AV$11:$AV$25, $B165, 'Shopping List'!$BN$11:$BN$25))</f>
        <v/>
      </c>
      <c r="BB165" s="117" t="str">
        <f t="shared" si="47"/>
        <v/>
      </c>
    </row>
    <row r="166" spans="1:54" x14ac:dyDescent="0.25">
      <c r="A166" s="4"/>
      <c r="B166" s="37"/>
      <c r="C166" s="124"/>
      <c r="D166" s="39"/>
      <c r="E166" s="125"/>
      <c r="F166" s="48"/>
      <c r="G166" s="4"/>
      <c r="H166" s="4"/>
      <c r="I166" s="95" t="str">
        <f>IF($C166="", "", IF(IFERROR(INDEX(Ingredients!$C$11:$C$310, MATCH($C166, Ingredients!$B$11:$B$310, 0)), "")="", "", IFERROR(INDEX(Ingredients!$C$11:$C$310, MATCH($C166, Ingredients!$B$11:$B$310, 0)), "")))</f>
        <v/>
      </c>
      <c r="J166" s="73" t="str">
        <f>IF($B166="", "", IF(IFERROR(INDEX(Meals!$C$11:$C$260, MATCH($B166, Meals!$B$11:$B$260, 0)), "")="", "", IFERROR(INDEX(Meals!$C$11:$C$260, MATCH($B166, Meals!$B$11:$B$260, 0)), "")))</f>
        <v/>
      </c>
      <c r="K166" s="4"/>
      <c r="L166" s="72" t="str">
        <f t="shared" si="37"/>
        <v/>
      </c>
      <c r="M166" s="73" t="str">
        <f t="shared" si="38"/>
        <v/>
      </c>
      <c r="N166" s="4"/>
      <c r="O166" s="78" t="str">
        <f t="shared" si="39"/>
        <v/>
      </c>
      <c r="P166" s="79" t="str">
        <f t="shared" si="40"/>
        <v/>
      </c>
      <c r="Q166" s="4"/>
      <c r="R166" s="90" t="str">
        <f t="shared" si="41"/>
        <v/>
      </c>
      <c r="S166" s="4"/>
      <c r="V166" s="99" t="str">
        <f>IF(Meals!$B166="", "", Meals!$B166)</f>
        <v/>
      </c>
      <c r="W166" s="99" t="str">
        <f>IF(Ingredients!$B166="", "", Ingredients!$B166)</f>
        <v/>
      </c>
      <c r="Y166" s="18" t="str">
        <f t="shared" si="42"/>
        <v/>
      </c>
      <c r="AA166" s="18" t="str">
        <f t="shared" si="33"/>
        <v/>
      </c>
      <c r="AB166" s="18" t="str">
        <f t="shared" si="34"/>
        <v/>
      </c>
      <c r="AC166" s="18" t="str">
        <f t="shared" si="43"/>
        <v/>
      </c>
      <c r="AD166" s="18" t="str">
        <f t="shared" si="43"/>
        <v/>
      </c>
      <c r="AE166" s="18" t="str">
        <f t="shared" si="44"/>
        <v/>
      </c>
      <c r="AG166" s="95" t="str">
        <f>IF($C166="", "", IF(IFERROR(INDEX(Ingredients!C$11:C$310, MATCH($C166, Ingredients!$B$11:$B$310, 0)), "")="", "", IFERROR(INDEX(Ingredients!C$11:C$310, MATCH($C166, Ingredients!$B$11:$B$310, 0)), "")))</f>
        <v/>
      </c>
      <c r="AH166" s="105" t="str">
        <f>IF($C166="", "", IF(IFERROR(INDEX(Ingredients!D$11:D$310, MATCH($C166, Ingredients!$B$11:$B$310, 0)), "")="", "", IFERROR(INDEX(Ingredients!D$11:D$310, MATCH($C166, Ingredients!$B$11:$B$310, 0)), "")))</f>
        <v/>
      </c>
      <c r="AI166" s="106" t="str">
        <f>IF($C166="", "", IF(IFERROR(INDEX(Ingredients!E$11:E$310, MATCH($C166, Ingredients!$B$11:$B$310, 0)), "")="", "", IFERROR(INDEX(Ingredients!E$11:E$310, MATCH($C166, Ingredients!$B$11:$B$310, 0)), "")))</f>
        <v/>
      </c>
      <c r="AJ166" s="108" t="str">
        <f>IF($C166="", "", IF(IFERROR(INDEX(Ingredients!F$11:F$310, MATCH($C166, Ingredients!$B$11:$B$310, 0)), "")="", "", IFERROR(INDEX(Ingredients!F$11:F$310, MATCH($C166, Ingredients!$B$11:$B$310, 0)), "")))</f>
        <v/>
      </c>
      <c r="AK166" s="106" t="str">
        <f>IF($C166="", "", IF(IFERROR(INDEX(Ingredients!G$11:G$310, MATCH($C166, Ingredients!$B$11:$B$310, 0)), "")="", "", IFERROR(INDEX(Ingredients!G$11:G$310, MATCH($C166, Ingredients!$B$11:$B$310, 0)), "")))</f>
        <v/>
      </c>
      <c r="AL166" s="79" t="str">
        <f>IF($C166="", "", IF(IFERROR(INDEX(Ingredients!H$11:H$310, MATCH($C166, Ingredients!$B$11:$B$310, 0)), "")="", "", IFERROR(INDEX(Ingredients!H$11:H$310, MATCH($C166, Ingredients!$B$11:$B$310, 0)), "")))</f>
        <v/>
      </c>
      <c r="AN166" s="83" t="str">
        <f t="shared" si="35"/>
        <v/>
      </c>
      <c r="AP166" s="114" t="str">
        <f t="shared" si="45"/>
        <v/>
      </c>
      <c r="AR166" s="117" t="str">
        <f>IF($C166="", "", IF(IFERROR(INDEX(Ingredients!$AI$11:$AI$310, MATCH($C166, Ingredients!$B$11:$B$310, 0)), "")="", "", IFERROR(INDEX(Ingredients!$AI$11:$AI$310, MATCH($C166, Ingredients!$B$11:$B$310, 0)), "")))</f>
        <v/>
      </c>
      <c r="AT166" s="120" t="str">
        <f t="shared" si="46"/>
        <v/>
      </c>
      <c r="AV166" s="90" t="str">
        <f t="shared" si="36"/>
        <v/>
      </c>
      <c r="AX166" s="90" t="str">
        <f>IF($AV166="", "", COUNTIF($AV$11:$AV$5010, "&lt;"&amp;$AV166)+1+COUNTIF($AV$11:$AV166, $AV166)-1)</f>
        <v/>
      </c>
      <c r="AZ166" s="111" t="str">
        <f>IF($B166="", "", SUMIF('Shopping List'!$AV$11:$AV$25, $B166, 'Shopping List'!$BN$11:$BN$25))</f>
        <v/>
      </c>
      <c r="BB166" s="117" t="str">
        <f t="shared" si="47"/>
        <v/>
      </c>
    </row>
    <row r="167" spans="1:54" x14ac:dyDescent="0.25">
      <c r="A167" s="4"/>
      <c r="B167" s="37"/>
      <c r="C167" s="124"/>
      <c r="D167" s="39"/>
      <c r="E167" s="125"/>
      <c r="F167" s="48"/>
      <c r="G167" s="4"/>
      <c r="H167" s="4"/>
      <c r="I167" s="95" t="str">
        <f>IF($C167="", "", IF(IFERROR(INDEX(Ingredients!$C$11:$C$310, MATCH($C167, Ingredients!$B$11:$B$310, 0)), "")="", "", IFERROR(INDEX(Ingredients!$C$11:$C$310, MATCH($C167, Ingredients!$B$11:$B$310, 0)), "")))</f>
        <v/>
      </c>
      <c r="J167" s="73" t="str">
        <f>IF($B167="", "", IF(IFERROR(INDEX(Meals!$C$11:$C$260, MATCH($B167, Meals!$B$11:$B$260, 0)), "")="", "", IFERROR(INDEX(Meals!$C$11:$C$260, MATCH($B167, Meals!$B$11:$B$260, 0)), "")))</f>
        <v/>
      </c>
      <c r="K167" s="4"/>
      <c r="L167" s="72" t="str">
        <f t="shared" si="37"/>
        <v/>
      </c>
      <c r="M167" s="73" t="str">
        <f t="shared" si="38"/>
        <v/>
      </c>
      <c r="N167" s="4"/>
      <c r="O167" s="78" t="str">
        <f t="shared" si="39"/>
        <v/>
      </c>
      <c r="P167" s="79" t="str">
        <f t="shared" si="40"/>
        <v/>
      </c>
      <c r="Q167" s="4"/>
      <c r="R167" s="90" t="str">
        <f t="shared" si="41"/>
        <v/>
      </c>
      <c r="S167" s="4"/>
      <c r="V167" s="99" t="str">
        <f>IF(Meals!$B167="", "", Meals!$B167)</f>
        <v/>
      </c>
      <c r="W167" s="99" t="str">
        <f>IF(Ingredients!$B167="", "", Ingredients!$B167)</f>
        <v/>
      </c>
      <c r="Y167" s="18" t="str">
        <f t="shared" si="42"/>
        <v/>
      </c>
      <c r="AA167" s="18" t="str">
        <f t="shared" si="33"/>
        <v/>
      </c>
      <c r="AB167" s="18" t="str">
        <f t="shared" si="34"/>
        <v/>
      </c>
      <c r="AC167" s="18" t="str">
        <f t="shared" si="43"/>
        <v/>
      </c>
      <c r="AD167" s="18" t="str">
        <f t="shared" si="43"/>
        <v/>
      </c>
      <c r="AE167" s="18" t="str">
        <f t="shared" si="44"/>
        <v/>
      </c>
      <c r="AG167" s="95" t="str">
        <f>IF($C167="", "", IF(IFERROR(INDEX(Ingredients!C$11:C$310, MATCH($C167, Ingredients!$B$11:$B$310, 0)), "")="", "", IFERROR(INDEX(Ingredients!C$11:C$310, MATCH($C167, Ingredients!$B$11:$B$310, 0)), "")))</f>
        <v/>
      </c>
      <c r="AH167" s="105" t="str">
        <f>IF($C167="", "", IF(IFERROR(INDEX(Ingredients!D$11:D$310, MATCH($C167, Ingredients!$B$11:$B$310, 0)), "")="", "", IFERROR(INDEX(Ingredients!D$11:D$310, MATCH($C167, Ingredients!$B$11:$B$310, 0)), "")))</f>
        <v/>
      </c>
      <c r="AI167" s="106" t="str">
        <f>IF($C167="", "", IF(IFERROR(INDEX(Ingredients!E$11:E$310, MATCH($C167, Ingredients!$B$11:$B$310, 0)), "")="", "", IFERROR(INDEX(Ingredients!E$11:E$310, MATCH($C167, Ingredients!$B$11:$B$310, 0)), "")))</f>
        <v/>
      </c>
      <c r="AJ167" s="108" t="str">
        <f>IF($C167="", "", IF(IFERROR(INDEX(Ingredients!F$11:F$310, MATCH($C167, Ingredients!$B$11:$B$310, 0)), "")="", "", IFERROR(INDEX(Ingredients!F$11:F$310, MATCH($C167, Ingredients!$B$11:$B$310, 0)), "")))</f>
        <v/>
      </c>
      <c r="AK167" s="106" t="str">
        <f>IF($C167="", "", IF(IFERROR(INDEX(Ingredients!G$11:G$310, MATCH($C167, Ingredients!$B$11:$B$310, 0)), "")="", "", IFERROR(INDEX(Ingredients!G$11:G$310, MATCH($C167, Ingredients!$B$11:$B$310, 0)), "")))</f>
        <v/>
      </c>
      <c r="AL167" s="79" t="str">
        <f>IF($C167="", "", IF(IFERROR(INDEX(Ingredients!H$11:H$310, MATCH($C167, Ingredients!$B$11:$B$310, 0)), "")="", "", IFERROR(INDEX(Ingredients!H$11:H$310, MATCH($C167, Ingredients!$B$11:$B$310, 0)), "")))</f>
        <v/>
      </c>
      <c r="AN167" s="83" t="str">
        <f t="shared" si="35"/>
        <v/>
      </c>
      <c r="AP167" s="114" t="str">
        <f t="shared" si="45"/>
        <v/>
      </c>
      <c r="AR167" s="117" t="str">
        <f>IF($C167="", "", IF(IFERROR(INDEX(Ingredients!$AI$11:$AI$310, MATCH($C167, Ingredients!$B$11:$B$310, 0)), "")="", "", IFERROR(INDEX(Ingredients!$AI$11:$AI$310, MATCH($C167, Ingredients!$B$11:$B$310, 0)), "")))</f>
        <v/>
      </c>
      <c r="AT167" s="120" t="str">
        <f t="shared" si="46"/>
        <v/>
      </c>
      <c r="AV167" s="90" t="str">
        <f t="shared" si="36"/>
        <v/>
      </c>
      <c r="AX167" s="90" t="str">
        <f>IF($AV167="", "", COUNTIF($AV$11:$AV$5010, "&lt;"&amp;$AV167)+1+COUNTIF($AV$11:$AV167, $AV167)-1)</f>
        <v/>
      </c>
      <c r="AZ167" s="111" t="str">
        <f>IF($B167="", "", SUMIF('Shopping List'!$AV$11:$AV$25, $B167, 'Shopping List'!$BN$11:$BN$25))</f>
        <v/>
      </c>
      <c r="BB167" s="117" t="str">
        <f t="shared" si="47"/>
        <v/>
      </c>
    </row>
    <row r="168" spans="1:54" x14ac:dyDescent="0.25">
      <c r="A168" s="4"/>
      <c r="B168" s="37"/>
      <c r="C168" s="124"/>
      <c r="D168" s="39"/>
      <c r="E168" s="125"/>
      <c r="F168" s="48"/>
      <c r="G168" s="4"/>
      <c r="H168" s="4"/>
      <c r="I168" s="95" t="str">
        <f>IF($C168="", "", IF(IFERROR(INDEX(Ingredients!$C$11:$C$310, MATCH($C168, Ingredients!$B$11:$B$310, 0)), "")="", "", IFERROR(INDEX(Ingredients!$C$11:$C$310, MATCH($C168, Ingredients!$B$11:$B$310, 0)), "")))</f>
        <v/>
      </c>
      <c r="J168" s="73" t="str">
        <f>IF($B168="", "", IF(IFERROR(INDEX(Meals!$C$11:$C$260, MATCH($B168, Meals!$B$11:$B$260, 0)), "")="", "", IFERROR(INDEX(Meals!$C$11:$C$260, MATCH($B168, Meals!$B$11:$B$260, 0)), "")))</f>
        <v/>
      </c>
      <c r="K168" s="4"/>
      <c r="L168" s="72" t="str">
        <f t="shared" si="37"/>
        <v/>
      </c>
      <c r="M168" s="73" t="str">
        <f t="shared" si="38"/>
        <v/>
      </c>
      <c r="N168" s="4"/>
      <c r="O168" s="78" t="str">
        <f t="shared" si="39"/>
        <v/>
      </c>
      <c r="P168" s="79" t="str">
        <f t="shared" si="40"/>
        <v/>
      </c>
      <c r="Q168" s="4"/>
      <c r="R168" s="90" t="str">
        <f t="shared" si="41"/>
        <v/>
      </c>
      <c r="S168" s="4"/>
      <c r="V168" s="99" t="str">
        <f>IF(Meals!$B168="", "", Meals!$B168)</f>
        <v/>
      </c>
      <c r="W168" s="99" t="str">
        <f>IF(Ingredients!$B168="", "", Ingredients!$B168)</f>
        <v/>
      </c>
      <c r="Y168" s="18" t="str">
        <f t="shared" si="42"/>
        <v/>
      </c>
      <c r="AA168" s="18" t="str">
        <f t="shared" si="33"/>
        <v/>
      </c>
      <c r="AB168" s="18" t="str">
        <f t="shared" si="34"/>
        <v/>
      </c>
      <c r="AC168" s="18" t="str">
        <f t="shared" si="43"/>
        <v/>
      </c>
      <c r="AD168" s="18" t="str">
        <f t="shared" si="43"/>
        <v/>
      </c>
      <c r="AE168" s="18" t="str">
        <f t="shared" si="44"/>
        <v/>
      </c>
      <c r="AG168" s="95" t="str">
        <f>IF($C168="", "", IF(IFERROR(INDEX(Ingredients!C$11:C$310, MATCH($C168, Ingredients!$B$11:$B$310, 0)), "")="", "", IFERROR(INDEX(Ingredients!C$11:C$310, MATCH($C168, Ingredients!$B$11:$B$310, 0)), "")))</f>
        <v/>
      </c>
      <c r="AH168" s="105" t="str">
        <f>IF($C168="", "", IF(IFERROR(INDEX(Ingredients!D$11:D$310, MATCH($C168, Ingredients!$B$11:$B$310, 0)), "")="", "", IFERROR(INDEX(Ingredients!D$11:D$310, MATCH($C168, Ingredients!$B$11:$B$310, 0)), "")))</f>
        <v/>
      </c>
      <c r="AI168" s="106" t="str">
        <f>IF($C168="", "", IF(IFERROR(INDEX(Ingredients!E$11:E$310, MATCH($C168, Ingredients!$B$11:$B$310, 0)), "")="", "", IFERROR(INDEX(Ingredients!E$11:E$310, MATCH($C168, Ingredients!$B$11:$B$310, 0)), "")))</f>
        <v/>
      </c>
      <c r="AJ168" s="108" t="str">
        <f>IF($C168="", "", IF(IFERROR(INDEX(Ingredients!F$11:F$310, MATCH($C168, Ingredients!$B$11:$B$310, 0)), "")="", "", IFERROR(INDEX(Ingredients!F$11:F$310, MATCH($C168, Ingredients!$B$11:$B$310, 0)), "")))</f>
        <v/>
      </c>
      <c r="AK168" s="106" t="str">
        <f>IF($C168="", "", IF(IFERROR(INDEX(Ingredients!G$11:G$310, MATCH($C168, Ingredients!$B$11:$B$310, 0)), "")="", "", IFERROR(INDEX(Ingredients!G$11:G$310, MATCH($C168, Ingredients!$B$11:$B$310, 0)), "")))</f>
        <v/>
      </c>
      <c r="AL168" s="79" t="str">
        <f>IF($C168="", "", IF(IFERROR(INDEX(Ingredients!H$11:H$310, MATCH($C168, Ingredients!$B$11:$B$310, 0)), "")="", "", IFERROR(INDEX(Ingredients!H$11:H$310, MATCH($C168, Ingredients!$B$11:$B$310, 0)), "")))</f>
        <v/>
      </c>
      <c r="AN168" s="83" t="str">
        <f t="shared" si="35"/>
        <v/>
      </c>
      <c r="AP168" s="114" t="str">
        <f t="shared" si="45"/>
        <v/>
      </c>
      <c r="AR168" s="117" t="str">
        <f>IF($C168="", "", IF(IFERROR(INDEX(Ingredients!$AI$11:$AI$310, MATCH($C168, Ingredients!$B$11:$B$310, 0)), "")="", "", IFERROR(INDEX(Ingredients!$AI$11:$AI$310, MATCH($C168, Ingredients!$B$11:$B$310, 0)), "")))</f>
        <v/>
      </c>
      <c r="AT168" s="120" t="str">
        <f t="shared" si="46"/>
        <v/>
      </c>
      <c r="AV168" s="90" t="str">
        <f t="shared" si="36"/>
        <v/>
      </c>
      <c r="AX168" s="90" t="str">
        <f>IF($AV168="", "", COUNTIF($AV$11:$AV$5010, "&lt;"&amp;$AV168)+1+COUNTIF($AV$11:$AV168, $AV168)-1)</f>
        <v/>
      </c>
      <c r="AZ168" s="111" t="str">
        <f>IF($B168="", "", SUMIF('Shopping List'!$AV$11:$AV$25, $B168, 'Shopping List'!$BN$11:$BN$25))</f>
        <v/>
      </c>
      <c r="BB168" s="117" t="str">
        <f t="shared" si="47"/>
        <v/>
      </c>
    </row>
    <row r="169" spans="1:54" x14ac:dyDescent="0.25">
      <c r="A169" s="4"/>
      <c r="B169" s="37"/>
      <c r="C169" s="124"/>
      <c r="D169" s="39"/>
      <c r="E169" s="125"/>
      <c r="F169" s="48"/>
      <c r="G169" s="4"/>
      <c r="H169" s="4"/>
      <c r="I169" s="95" t="str">
        <f>IF($C169="", "", IF(IFERROR(INDEX(Ingredients!$C$11:$C$310, MATCH($C169, Ingredients!$B$11:$B$310, 0)), "")="", "", IFERROR(INDEX(Ingredients!$C$11:$C$310, MATCH($C169, Ingredients!$B$11:$B$310, 0)), "")))</f>
        <v/>
      </c>
      <c r="J169" s="73" t="str">
        <f>IF($B169="", "", IF(IFERROR(INDEX(Meals!$C$11:$C$260, MATCH($B169, Meals!$B$11:$B$260, 0)), "")="", "", IFERROR(INDEX(Meals!$C$11:$C$260, MATCH($B169, Meals!$B$11:$B$260, 0)), "")))</f>
        <v/>
      </c>
      <c r="K169" s="4"/>
      <c r="L169" s="72" t="str">
        <f t="shared" si="37"/>
        <v/>
      </c>
      <c r="M169" s="73" t="str">
        <f t="shared" si="38"/>
        <v/>
      </c>
      <c r="N169" s="4"/>
      <c r="O169" s="78" t="str">
        <f t="shared" si="39"/>
        <v/>
      </c>
      <c r="P169" s="79" t="str">
        <f t="shared" si="40"/>
        <v/>
      </c>
      <c r="Q169" s="4"/>
      <c r="R169" s="90" t="str">
        <f t="shared" si="41"/>
        <v/>
      </c>
      <c r="S169" s="4"/>
      <c r="V169" s="99" t="str">
        <f>IF(Meals!$B169="", "", Meals!$B169)</f>
        <v/>
      </c>
      <c r="W169" s="99" t="str">
        <f>IF(Ingredients!$B169="", "", Ingredients!$B169)</f>
        <v/>
      </c>
      <c r="Y169" s="18" t="str">
        <f t="shared" si="42"/>
        <v/>
      </c>
      <c r="AA169" s="18" t="str">
        <f t="shared" si="33"/>
        <v/>
      </c>
      <c r="AB169" s="18" t="str">
        <f t="shared" si="34"/>
        <v/>
      </c>
      <c r="AC169" s="18" t="str">
        <f t="shared" si="43"/>
        <v/>
      </c>
      <c r="AD169" s="18" t="str">
        <f t="shared" si="43"/>
        <v/>
      </c>
      <c r="AE169" s="18" t="str">
        <f t="shared" si="44"/>
        <v/>
      </c>
      <c r="AG169" s="95" t="str">
        <f>IF($C169="", "", IF(IFERROR(INDEX(Ingredients!C$11:C$310, MATCH($C169, Ingredients!$B$11:$B$310, 0)), "")="", "", IFERROR(INDEX(Ingredients!C$11:C$310, MATCH($C169, Ingredients!$B$11:$B$310, 0)), "")))</f>
        <v/>
      </c>
      <c r="AH169" s="105" t="str">
        <f>IF($C169="", "", IF(IFERROR(INDEX(Ingredients!D$11:D$310, MATCH($C169, Ingredients!$B$11:$B$310, 0)), "")="", "", IFERROR(INDEX(Ingredients!D$11:D$310, MATCH($C169, Ingredients!$B$11:$B$310, 0)), "")))</f>
        <v/>
      </c>
      <c r="AI169" s="106" t="str">
        <f>IF($C169="", "", IF(IFERROR(INDEX(Ingredients!E$11:E$310, MATCH($C169, Ingredients!$B$11:$B$310, 0)), "")="", "", IFERROR(INDEX(Ingredients!E$11:E$310, MATCH($C169, Ingredients!$B$11:$B$310, 0)), "")))</f>
        <v/>
      </c>
      <c r="AJ169" s="108" t="str">
        <f>IF($C169="", "", IF(IFERROR(INDEX(Ingredients!F$11:F$310, MATCH($C169, Ingredients!$B$11:$B$310, 0)), "")="", "", IFERROR(INDEX(Ingredients!F$11:F$310, MATCH($C169, Ingredients!$B$11:$B$310, 0)), "")))</f>
        <v/>
      </c>
      <c r="AK169" s="106" t="str">
        <f>IF($C169="", "", IF(IFERROR(INDEX(Ingredients!G$11:G$310, MATCH($C169, Ingredients!$B$11:$B$310, 0)), "")="", "", IFERROR(INDEX(Ingredients!G$11:G$310, MATCH($C169, Ingredients!$B$11:$B$310, 0)), "")))</f>
        <v/>
      </c>
      <c r="AL169" s="79" t="str">
        <f>IF($C169="", "", IF(IFERROR(INDEX(Ingredients!H$11:H$310, MATCH($C169, Ingredients!$B$11:$B$310, 0)), "")="", "", IFERROR(INDEX(Ingredients!H$11:H$310, MATCH($C169, Ingredients!$B$11:$B$310, 0)), "")))</f>
        <v/>
      </c>
      <c r="AN169" s="83" t="str">
        <f t="shared" si="35"/>
        <v/>
      </c>
      <c r="AP169" s="114" t="str">
        <f t="shared" si="45"/>
        <v/>
      </c>
      <c r="AR169" s="117" t="str">
        <f>IF($C169="", "", IF(IFERROR(INDEX(Ingredients!$AI$11:$AI$310, MATCH($C169, Ingredients!$B$11:$B$310, 0)), "")="", "", IFERROR(INDEX(Ingredients!$AI$11:$AI$310, MATCH($C169, Ingredients!$B$11:$B$310, 0)), "")))</f>
        <v/>
      </c>
      <c r="AT169" s="120" t="str">
        <f t="shared" si="46"/>
        <v/>
      </c>
      <c r="AV169" s="90" t="str">
        <f t="shared" si="36"/>
        <v/>
      </c>
      <c r="AX169" s="90" t="str">
        <f>IF($AV169="", "", COUNTIF($AV$11:$AV$5010, "&lt;"&amp;$AV169)+1+COUNTIF($AV$11:$AV169, $AV169)-1)</f>
        <v/>
      </c>
      <c r="AZ169" s="111" t="str">
        <f>IF($B169="", "", SUMIF('Shopping List'!$AV$11:$AV$25, $B169, 'Shopping List'!$BN$11:$BN$25))</f>
        <v/>
      </c>
      <c r="BB169" s="117" t="str">
        <f t="shared" si="47"/>
        <v/>
      </c>
    </row>
    <row r="170" spans="1:54" x14ac:dyDescent="0.25">
      <c r="A170" s="4"/>
      <c r="B170" s="37"/>
      <c r="C170" s="124"/>
      <c r="D170" s="39"/>
      <c r="E170" s="125"/>
      <c r="F170" s="48"/>
      <c r="G170" s="4"/>
      <c r="H170" s="4"/>
      <c r="I170" s="95" t="str">
        <f>IF($C170="", "", IF(IFERROR(INDEX(Ingredients!$C$11:$C$310, MATCH($C170, Ingredients!$B$11:$B$310, 0)), "")="", "", IFERROR(INDEX(Ingredients!$C$11:$C$310, MATCH($C170, Ingredients!$B$11:$B$310, 0)), "")))</f>
        <v/>
      </c>
      <c r="J170" s="73" t="str">
        <f>IF($B170="", "", IF(IFERROR(INDEX(Meals!$C$11:$C$260, MATCH($B170, Meals!$B$11:$B$260, 0)), "")="", "", IFERROR(INDEX(Meals!$C$11:$C$260, MATCH($B170, Meals!$B$11:$B$260, 0)), "")))</f>
        <v/>
      </c>
      <c r="K170" s="4"/>
      <c r="L170" s="72" t="str">
        <f t="shared" si="37"/>
        <v/>
      </c>
      <c r="M170" s="73" t="str">
        <f t="shared" si="38"/>
        <v/>
      </c>
      <c r="N170" s="4"/>
      <c r="O170" s="78" t="str">
        <f t="shared" si="39"/>
        <v/>
      </c>
      <c r="P170" s="79" t="str">
        <f t="shared" si="40"/>
        <v/>
      </c>
      <c r="Q170" s="4"/>
      <c r="R170" s="90" t="str">
        <f t="shared" si="41"/>
        <v/>
      </c>
      <c r="S170" s="4"/>
      <c r="V170" s="99" t="str">
        <f>IF(Meals!$B170="", "", Meals!$B170)</f>
        <v/>
      </c>
      <c r="W170" s="99" t="str">
        <f>IF(Ingredients!$B170="", "", Ingredients!$B170)</f>
        <v/>
      </c>
      <c r="Y170" s="18" t="str">
        <f t="shared" si="42"/>
        <v/>
      </c>
      <c r="AA170" s="18" t="str">
        <f t="shared" si="33"/>
        <v/>
      </c>
      <c r="AB170" s="18" t="str">
        <f t="shared" si="34"/>
        <v/>
      </c>
      <c r="AC170" s="18" t="str">
        <f t="shared" si="43"/>
        <v/>
      </c>
      <c r="AD170" s="18" t="str">
        <f t="shared" si="43"/>
        <v/>
      </c>
      <c r="AE170" s="18" t="str">
        <f t="shared" si="44"/>
        <v/>
      </c>
      <c r="AG170" s="95" t="str">
        <f>IF($C170="", "", IF(IFERROR(INDEX(Ingredients!C$11:C$310, MATCH($C170, Ingredients!$B$11:$B$310, 0)), "")="", "", IFERROR(INDEX(Ingredients!C$11:C$310, MATCH($C170, Ingredients!$B$11:$B$310, 0)), "")))</f>
        <v/>
      </c>
      <c r="AH170" s="105" t="str">
        <f>IF($C170="", "", IF(IFERROR(INDEX(Ingredients!D$11:D$310, MATCH($C170, Ingredients!$B$11:$B$310, 0)), "")="", "", IFERROR(INDEX(Ingredients!D$11:D$310, MATCH($C170, Ingredients!$B$11:$B$310, 0)), "")))</f>
        <v/>
      </c>
      <c r="AI170" s="106" t="str">
        <f>IF($C170="", "", IF(IFERROR(INDEX(Ingredients!E$11:E$310, MATCH($C170, Ingredients!$B$11:$B$310, 0)), "")="", "", IFERROR(INDEX(Ingredients!E$11:E$310, MATCH($C170, Ingredients!$B$11:$B$310, 0)), "")))</f>
        <v/>
      </c>
      <c r="AJ170" s="108" t="str">
        <f>IF($C170="", "", IF(IFERROR(INDEX(Ingredients!F$11:F$310, MATCH($C170, Ingredients!$B$11:$B$310, 0)), "")="", "", IFERROR(INDEX(Ingredients!F$11:F$310, MATCH($C170, Ingredients!$B$11:$B$310, 0)), "")))</f>
        <v/>
      </c>
      <c r="AK170" s="106" t="str">
        <f>IF($C170="", "", IF(IFERROR(INDEX(Ingredients!G$11:G$310, MATCH($C170, Ingredients!$B$11:$B$310, 0)), "")="", "", IFERROR(INDEX(Ingredients!G$11:G$310, MATCH($C170, Ingredients!$B$11:$B$310, 0)), "")))</f>
        <v/>
      </c>
      <c r="AL170" s="79" t="str">
        <f>IF($C170="", "", IF(IFERROR(INDEX(Ingredients!H$11:H$310, MATCH($C170, Ingredients!$B$11:$B$310, 0)), "")="", "", IFERROR(INDEX(Ingredients!H$11:H$310, MATCH($C170, Ingredients!$B$11:$B$310, 0)), "")))</f>
        <v/>
      </c>
      <c r="AN170" s="83" t="str">
        <f t="shared" si="35"/>
        <v/>
      </c>
      <c r="AP170" s="114" t="str">
        <f t="shared" si="45"/>
        <v/>
      </c>
      <c r="AR170" s="117" t="str">
        <f>IF($C170="", "", IF(IFERROR(INDEX(Ingredients!$AI$11:$AI$310, MATCH($C170, Ingredients!$B$11:$B$310, 0)), "")="", "", IFERROR(INDEX(Ingredients!$AI$11:$AI$310, MATCH($C170, Ingredients!$B$11:$B$310, 0)), "")))</f>
        <v/>
      </c>
      <c r="AT170" s="120" t="str">
        <f t="shared" si="46"/>
        <v/>
      </c>
      <c r="AV170" s="90" t="str">
        <f t="shared" si="36"/>
        <v/>
      </c>
      <c r="AX170" s="90" t="str">
        <f>IF($AV170="", "", COUNTIF($AV$11:$AV$5010, "&lt;"&amp;$AV170)+1+COUNTIF($AV$11:$AV170, $AV170)-1)</f>
        <v/>
      </c>
      <c r="AZ170" s="111" t="str">
        <f>IF($B170="", "", SUMIF('Shopping List'!$AV$11:$AV$25, $B170, 'Shopping List'!$BN$11:$BN$25))</f>
        <v/>
      </c>
      <c r="BB170" s="117" t="str">
        <f t="shared" si="47"/>
        <v/>
      </c>
    </row>
    <row r="171" spans="1:54" x14ac:dyDescent="0.25">
      <c r="A171" s="4"/>
      <c r="B171" s="37"/>
      <c r="C171" s="124"/>
      <c r="D171" s="39"/>
      <c r="E171" s="125"/>
      <c r="F171" s="48"/>
      <c r="G171" s="4"/>
      <c r="H171" s="4"/>
      <c r="I171" s="95" t="str">
        <f>IF($C171="", "", IF(IFERROR(INDEX(Ingredients!$C$11:$C$310, MATCH($C171, Ingredients!$B$11:$B$310, 0)), "")="", "", IFERROR(INDEX(Ingredients!$C$11:$C$310, MATCH($C171, Ingredients!$B$11:$B$310, 0)), "")))</f>
        <v/>
      </c>
      <c r="J171" s="73" t="str">
        <f>IF($B171="", "", IF(IFERROR(INDEX(Meals!$C$11:$C$260, MATCH($B171, Meals!$B$11:$B$260, 0)), "")="", "", IFERROR(INDEX(Meals!$C$11:$C$260, MATCH($B171, Meals!$B$11:$B$260, 0)), "")))</f>
        <v/>
      </c>
      <c r="K171" s="4"/>
      <c r="L171" s="72" t="str">
        <f t="shared" si="37"/>
        <v/>
      </c>
      <c r="M171" s="73" t="str">
        <f t="shared" si="38"/>
        <v/>
      </c>
      <c r="N171" s="4"/>
      <c r="O171" s="78" t="str">
        <f t="shared" si="39"/>
        <v/>
      </c>
      <c r="P171" s="79" t="str">
        <f t="shared" si="40"/>
        <v/>
      </c>
      <c r="Q171" s="4"/>
      <c r="R171" s="90" t="str">
        <f t="shared" si="41"/>
        <v/>
      </c>
      <c r="S171" s="4"/>
      <c r="V171" s="99" t="str">
        <f>IF(Meals!$B171="", "", Meals!$B171)</f>
        <v/>
      </c>
      <c r="W171" s="99" t="str">
        <f>IF(Ingredients!$B171="", "", Ingredients!$B171)</f>
        <v/>
      </c>
      <c r="Y171" s="18" t="str">
        <f t="shared" si="42"/>
        <v/>
      </c>
      <c r="AA171" s="18" t="str">
        <f t="shared" si="33"/>
        <v/>
      </c>
      <c r="AB171" s="18" t="str">
        <f t="shared" si="34"/>
        <v/>
      </c>
      <c r="AC171" s="18" t="str">
        <f t="shared" si="43"/>
        <v/>
      </c>
      <c r="AD171" s="18" t="str">
        <f t="shared" si="43"/>
        <v/>
      </c>
      <c r="AE171" s="18" t="str">
        <f t="shared" si="44"/>
        <v/>
      </c>
      <c r="AG171" s="95" t="str">
        <f>IF($C171="", "", IF(IFERROR(INDEX(Ingredients!C$11:C$310, MATCH($C171, Ingredients!$B$11:$B$310, 0)), "")="", "", IFERROR(INDEX(Ingredients!C$11:C$310, MATCH($C171, Ingredients!$B$11:$B$310, 0)), "")))</f>
        <v/>
      </c>
      <c r="AH171" s="105" t="str">
        <f>IF($C171="", "", IF(IFERROR(INDEX(Ingredients!D$11:D$310, MATCH($C171, Ingredients!$B$11:$B$310, 0)), "")="", "", IFERROR(INDEX(Ingredients!D$11:D$310, MATCH($C171, Ingredients!$B$11:$B$310, 0)), "")))</f>
        <v/>
      </c>
      <c r="AI171" s="106" t="str">
        <f>IF($C171="", "", IF(IFERROR(INDEX(Ingredients!E$11:E$310, MATCH($C171, Ingredients!$B$11:$B$310, 0)), "")="", "", IFERROR(INDEX(Ingredients!E$11:E$310, MATCH($C171, Ingredients!$B$11:$B$310, 0)), "")))</f>
        <v/>
      </c>
      <c r="AJ171" s="108" t="str">
        <f>IF($C171="", "", IF(IFERROR(INDEX(Ingredients!F$11:F$310, MATCH($C171, Ingredients!$B$11:$B$310, 0)), "")="", "", IFERROR(INDEX(Ingredients!F$11:F$310, MATCH($C171, Ingredients!$B$11:$B$310, 0)), "")))</f>
        <v/>
      </c>
      <c r="AK171" s="106" t="str">
        <f>IF($C171="", "", IF(IFERROR(INDEX(Ingredients!G$11:G$310, MATCH($C171, Ingredients!$B$11:$B$310, 0)), "")="", "", IFERROR(INDEX(Ingredients!G$11:G$310, MATCH($C171, Ingredients!$B$11:$B$310, 0)), "")))</f>
        <v/>
      </c>
      <c r="AL171" s="79" t="str">
        <f>IF($C171="", "", IF(IFERROR(INDEX(Ingredients!H$11:H$310, MATCH($C171, Ingredients!$B$11:$B$310, 0)), "")="", "", IFERROR(INDEX(Ingredients!H$11:H$310, MATCH($C171, Ingredients!$B$11:$B$310, 0)), "")))</f>
        <v/>
      </c>
      <c r="AN171" s="83" t="str">
        <f t="shared" si="35"/>
        <v/>
      </c>
      <c r="AP171" s="114" t="str">
        <f t="shared" si="45"/>
        <v/>
      </c>
      <c r="AR171" s="117" t="str">
        <f>IF($C171="", "", IF(IFERROR(INDEX(Ingredients!$AI$11:$AI$310, MATCH($C171, Ingredients!$B$11:$B$310, 0)), "")="", "", IFERROR(INDEX(Ingredients!$AI$11:$AI$310, MATCH($C171, Ingredients!$B$11:$B$310, 0)), "")))</f>
        <v/>
      </c>
      <c r="AT171" s="120" t="str">
        <f t="shared" si="46"/>
        <v/>
      </c>
      <c r="AV171" s="90" t="str">
        <f t="shared" si="36"/>
        <v/>
      </c>
      <c r="AX171" s="90" t="str">
        <f>IF($AV171="", "", COUNTIF($AV$11:$AV$5010, "&lt;"&amp;$AV171)+1+COUNTIF($AV$11:$AV171, $AV171)-1)</f>
        <v/>
      </c>
      <c r="AZ171" s="111" t="str">
        <f>IF($B171="", "", SUMIF('Shopping List'!$AV$11:$AV$25, $B171, 'Shopping List'!$BN$11:$BN$25))</f>
        <v/>
      </c>
      <c r="BB171" s="117" t="str">
        <f t="shared" si="47"/>
        <v/>
      </c>
    </row>
    <row r="172" spans="1:54" x14ac:dyDescent="0.25">
      <c r="A172" s="4"/>
      <c r="B172" s="37"/>
      <c r="C172" s="124"/>
      <c r="D172" s="39"/>
      <c r="E172" s="125"/>
      <c r="F172" s="48"/>
      <c r="G172" s="4"/>
      <c r="H172" s="4"/>
      <c r="I172" s="95" t="str">
        <f>IF($C172="", "", IF(IFERROR(INDEX(Ingredients!$C$11:$C$310, MATCH($C172, Ingredients!$B$11:$B$310, 0)), "")="", "", IFERROR(INDEX(Ingredients!$C$11:$C$310, MATCH($C172, Ingredients!$B$11:$B$310, 0)), "")))</f>
        <v/>
      </c>
      <c r="J172" s="73" t="str">
        <f>IF($B172="", "", IF(IFERROR(INDEX(Meals!$C$11:$C$260, MATCH($B172, Meals!$B$11:$B$260, 0)), "")="", "", IFERROR(INDEX(Meals!$C$11:$C$260, MATCH($B172, Meals!$B$11:$B$260, 0)), "")))</f>
        <v/>
      </c>
      <c r="K172" s="4"/>
      <c r="L172" s="72" t="str">
        <f t="shared" si="37"/>
        <v/>
      </c>
      <c r="M172" s="73" t="str">
        <f t="shared" si="38"/>
        <v/>
      </c>
      <c r="N172" s="4"/>
      <c r="O172" s="78" t="str">
        <f t="shared" si="39"/>
        <v/>
      </c>
      <c r="P172" s="79" t="str">
        <f t="shared" si="40"/>
        <v/>
      </c>
      <c r="Q172" s="4"/>
      <c r="R172" s="90" t="str">
        <f t="shared" si="41"/>
        <v/>
      </c>
      <c r="S172" s="4"/>
      <c r="V172" s="99" t="str">
        <f>IF(Meals!$B172="", "", Meals!$B172)</f>
        <v/>
      </c>
      <c r="W172" s="99" t="str">
        <f>IF(Ingredients!$B172="", "", Ingredients!$B172)</f>
        <v/>
      </c>
      <c r="Y172" s="18" t="str">
        <f t="shared" si="42"/>
        <v/>
      </c>
      <c r="AA172" s="18" t="str">
        <f t="shared" si="33"/>
        <v/>
      </c>
      <c r="AB172" s="18" t="str">
        <f t="shared" si="34"/>
        <v/>
      </c>
      <c r="AC172" s="18" t="str">
        <f t="shared" si="43"/>
        <v/>
      </c>
      <c r="AD172" s="18" t="str">
        <f t="shared" si="43"/>
        <v/>
      </c>
      <c r="AE172" s="18" t="str">
        <f t="shared" si="44"/>
        <v/>
      </c>
      <c r="AG172" s="95" t="str">
        <f>IF($C172="", "", IF(IFERROR(INDEX(Ingredients!C$11:C$310, MATCH($C172, Ingredients!$B$11:$B$310, 0)), "")="", "", IFERROR(INDEX(Ingredients!C$11:C$310, MATCH($C172, Ingredients!$B$11:$B$310, 0)), "")))</f>
        <v/>
      </c>
      <c r="AH172" s="105" t="str">
        <f>IF($C172="", "", IF(IFERROR(INDEX(Ingredients!D$11:D$310, MATCH($C172, Ingredients!$B$11:$B$310, 0)), "")="", "", IFERROR(INDEX(Ingredients!D$11:D$310, MATCH($C172, Ingredients!$B$11:$B$310, 0)), "")))</f>
        <v/>
      </c>
      <c r="AI172" s="106" t="str">
        <f>IF($C172="", "", IF(IFERROR(INDEX(Ingredients!E$11:E$310, MATCH($C172, Ingredients!$B$11:$B$310, 0)), "")="", "", IFERROR(INDEX(Ingredients!E$11:E$310, MATCH($C172, Ingredients!$B$11:$B$310, 0)), "")))</f>
        <v/>
      </c>
      <c r="AJ172" s="108" t="str">
        <f>IF($C172="", "", IF(IFERROR(INDEX(Ingredients!F$11:F$310, MATCH($C172, Ingredients!$B$11:$B$310, 0)), "")="", "", IFERROR(INDEX(Ingredients!F$11:F$310, MATCH($C172, Ingredients!$B$11:$B$310, 0)), "")))</f>
        <v/>
      </c>
      <c r="AK172" s="106" t="str">
        <f>IF($C172="", "", IF(IFERROR(INDEX(Ingredients!G$11:G$310, MATCH($C172, Ingredients!$B$11:$B$310, 0)), "")="", "", IFERROR(INDEX(Ingredients!G$11:G$310, MATCH($C172, Ingredients!$B$11:$B$310, 0)), "")))</f>
        <v/>
      </c>
      <c r="AL172" s="79" t="str">
        <f>IF($C172="", "", IF(IFERROR(INDEX(Ingredients!H$11:H$310, MATCH($C172, Ingredients!$B$11:$B$310, 0)), "")="", "", IFERROR(INDEX(Ingredients!H$11:H$310, MATCH($C172, Ingredients!$B$11:$B$310, 0)), "")))</f>
        <v/>
      </c>
      <c r="AN172" s="83" t="str">
        <f t="shared" si="35"/>
        <v/>
      </c>
      <c r="AP172" s="114" t="str">
        <f t="shared" si="45"/>
        <v/>
      </c>
      <c r="AR172" s="117" t="str">
        <f>IF($C172="", "", IF(IFERROR(INDEX(Ingredients!$AI$11:$AI$310, MATCH($C172, Ingredients!$B$11:$B$310, 0)), "")="", "", IFERROR(INDEX(Ingredients!$AI$11:$AI$310, MATCH($C172, Ingredients!$B$11:$B$310, 0)), "")))</f>
        <v/>
      </c>
      <c r="AT172" s="120" t="str">
        <f t="shared" si="46"/>
        <v/>
      </c>
      <c r="AV172" s="90" t="str">
        <f t="shared" si="36"/>
        <v/>
      </c>
      <c r="AX172" s="90" t="str">
        <f>IF($AV172="", "", COUNTIF($AV$11:$AV$5010, "&lt;"&amp;$AV172)+1+COUNTIF($AV$11:$AV172, $AV172)-1)</f>
        <v/>
      </c>
      <c r="AZ172" s="111" t="str">
        <f>IF($B172="", "", SUMIF('Shopping List'!$AV$11:$AV$25, $B172, 'Shopping List'!$BN$11:$BN$25))</f>
        <v/>
      </c>
      <c r="BB172" s="117" t="str">
        <f t="shared" si="47"/>
        <v/>
      </c>
    </row>
    <row r="173" spans="1:54" x14ac:dyDescent="0.25">
      <c r="A173" s="4"/>
      <c r="B173" s="37"/>
      <c r="C173" s="124"/>
      <c r="D173" s="39"/>
      <c r="E173" s="125"/>
      <c r="F173" s="48"/>
      <c r="G173" s="4"/>
      <c r="H173" s="4"/>
      <c r="I173" s="95" t="str">
        <f>IF($C173="", "", IF(IFERROR(INDEX(Ingredients!$C$11:$C$310, MATCH($C173, Ingredients!$B$11:$B$310, 0)), "")="", "", IFERROR(INDEX(Ingredients!$C$11:$C$310, MATCH($C173, Ingredients!$B$11:$B$310, 0)), "")))</f>
        <v/>
      </c>
      <c r="J173" s="73" t="str">
        <f>IF($B173="", "", IF(IFERROR(INDEX(Meals!$C$11:$C$260, MATCH($B173, Meals!$B$11:$B$260, 0)), "")="", "", IFERROR(INDEX(Meals!$C$11:$C$260, MATCH($B173, Meals!$B$11:$B$260, 0)), "")))</f>
        <v/>
      </c>
      <c r="K173" s="4"/>
      <c r="L173" s="72" t="str">
        <f t="shared" si="37"/>
        <v/>
      </c>
      <c r="M173" s="73" t="str">
        <f t="shared" si="38"/>
        <v/>
      </c>
      <c r="N173" s="4"/>
      <c r="O173" s="78" t="str">
        <f t="shared" si="39"/>
        <v/>
      </c>
      <c r="P173" s="79" t="str">
        <f t="shared" si="40"/>
        <v/>
      </c>
      <c r="Q173" s="4"/>
      <c r="R173" s="90" t="str">
        <f t="shared" si="41"/>
        <v/>
      </c>
      <c r="S173" s="4"/>
      <c r="V173" s="99" t="str">
        <f>IF(Meals!$B173="", "", Meals!$B173)</f>
        <v/>
      </c>
      <c r="W173" s="99" t="str">
        <f>IF(Ingredients!$B173="", "", Ingredients!$B173)</f>
        <v/>
      </c>
      <c r="Y173" s="18" t="str">
        <f t="shared" si="42"/>
        <v/>
      </c>
      <c r="AA173" s="18" t="str">
        <f t="shared" si="33"/>
        <v/>
      </c>
      <c r="AB173" s="18" t="str">
        <f t="shared" si="34"/>
        <v/>
      </c>
      <c r="AC173" s="18" t="str">
        <f t="shared" si="43"/>
        <v/>
      </c>
      <c r="AD173" s="18" t="str">
        <f t="shared" si="43"/>
        <v/>
      </c>
      <c r="AE173" s="18" t="str">
        <f t="shared" si="44"/>
        <v/>
      </c>
      <c r="AG173" s="95" t="str">
        <f>IF($C173="", "", IF(IFERROR(INDEX(Ingredients!C$11:C$310, MATCH($C173, Ingredients!$B$11:$B$310, 0)), "")="", "", IFERROR(INDEX(Ingredients!C$11:C$310, MATCH($C173, Ingredients!$B$11:$B$310, 0)), "")))</f>
        <v/>
      </c>
      <c r="AH173" s="105" t="str">
        <f>IF($C173="", "", IF(IFERROR(INDEX(Ingredients!D$11:D$310, MATCH($C173, Ingredients!$B$11:$B$310, 0)), "")="", "", IFERROR(INDEX(Ingredients!D$11:D$310, MATCH($C173, Ingredients!$B$11:$B$310, 0)), "")))</f>
        <v/>
      </c>
      <c r="AI173" s="106" t="str">
        <f>IF($C173="", "", IF(IFERROR(INDEX(Ingredients!E$11:E$310, MATCH($C173, Ingredients!$B$11:$B$310, 0)), "")="", "", IFERROR(INDEX(Ingredients!E$11:E$310, MATCH($C173, Ingredients!$B$11:$B$310, 0)), "")))</f>
        <v/>
      </c>
      <c r="AJ173" s="108" t="str">
        <f>IF($C173="", "", IF(IFERROR(INDEX(Ingredients!F$11:F$310, MATCH($C173, Ingredients!$B$11:$B$310, 0)), "")="", "", IFERROR(INDEX(Ingredients!F$11:F$310, MATCH($C173, Ingredients!$B$11:$B$310, 0)), "")))</f>
        <v/>
      </c>
      <c r="AK173" s="106" t="str">
        <f>IF($C173="", "", IF(IFERROR(INDEX(Ingredients!G$11:G$310, MATCH($C173, Ingredients!$B$11:$B$310, 0)), "")="", "", IFERROR(INDEX(Ingredients!G$11:G$310, MATCH($C173, Ingredients!$B$11:$B$310, 0)), "")))</f>
        <v/>
      </c>
      <c r="AL173" s="79" t="str">
        <f>IF($C173="", "", IF(IFERROR(INDEX(Ingredients!H$11:H$310, MATCH($C173, Ingredients!$B$11:$B$310, 0)), "")="", "", IFERROR(INDEX(Ingredients!H$11:H$310, MATCH($C173, Ingredients!$B$11:$B$310, 0)), "")))</f>
        <v/>
      </c>
      <c r="AN173" s="83" t="str">
        <f t="shared" si="35"/>
        <v/>
      </c>
      <c r="AP173" s="114" t="str">
        <f t="shared" si="45"/>
        <v/>
      </c>
      <c r="AR173" s="117" t="str">
        <f>IF($C173="", "", IF(IFERROR(INDEX(Ingredients!$AI$11:$AI$310, MATCH($C173, Ingredients!$B$11:$B$310, 0)), "")="", "", IFERROR(INDEX(Ingredients!$AI$11:$AI$310, MATCH($C173, Ingredients!$B$11:$B$310, 0)), "")))</f>
        <v/>
      </c>
      <c r="AT173" s="120" t="str">
        <f t="shared" si="46"/>
        <v/>
      </c>
      <c r="AV173" s="90" t="str">
        <f t="shared" si="36"/>
        <v/>
      </c>
      <c r="AX173" s="90" t="str">
        <f>IF($AV173="", "", COUNTIF($AV$11:$AV$5010, "&lt;"&amp;$AV173)+1+COUNTIF($AV$11:$AV173, $AV173)-1)</f>
        <v/>
      </c>
      <c r="AZ173" s="111" t="str">
        <f>IF($B173="", "", SUMIF('Shopping List'!$AV$11:$AV$25, $B173, 'Shopping List'!$BN$11:$BN$25))</f>
        <v/>
      </c>
      <c r="BB173" s="117" t="str">
        <f t="shared" si="47"/>
        <v/>
      </c>
    </row>
    <row r="174" spans="1:54" x14ac:dyDescent="0.25">
      <c r="A174" s="4"/>
      <c r="B174" s="37"/>
      <c r="C174" s="124"/>
      <c r="D174" s="39"/>
      <c r="E174" s="125"/>
      <c r="F174" s="48"/>
      <c r="G174" s="4"/>
      <c r="H174" s="4"/>
      <c r="I174" s="95" t="str">
        <f>IF($C174="", "", IF(IFERROR(INDEX(Ingredients!$C$11:$C$310, MATCH($C174, Ingredients!$B$11:$B$310, 0)), "")="", "", IFERROR(INDEX(Ingredients!$C$11:$C$310, MATCH($C174, Ingredients!$B$11:$B$310, 0)), "")))</f>
        <v/>
      </c>
      <c r="J174" s="73" t="str">
        <f>IF($B174="", "", IF(IFERROR(INDEX(Meals!$C$11:$C$260, MATCH($B174, Meals!$B$11:$B$260, 0)), "")="", "", IFERROR(INDEX(Meals!$C$11:$C$260, MATCH($B174, Meals!$B$11:$B$260, 0)), "")))</f>
        <v/>
      </c>
      <c r="K174" s="4"/>
      <c r="L174" s="72" t="str">
        <f t="shared" si="37"/>
        <v/>
      </c>
      <c r="M174" s="73" t="str">
        <f t="shared" si="38"/>
        <v/>
      </c>
      <c r="N174" s="4"/>
      <c r="O174" s="78" t="str">
        <f t="shared" si="39"/>
        <v/>
      </c>
      <c r="P174" s="79" t="str">
        <f t="shared" si="40"/>
        <v/>
      </c>
      <c r="Q174" s="4"/>
      <c r="R174" s="90" t="str">
        <f t="shared" si="41"/>
        <v/>
      </c>
      <c r="S174" s="4"/>
      <c r="V174" s="99" t="str">
        <f>IF(Meals!$B174="", "", Meals!$B174)</f>
        <v/>
      </c>
      <c r="W174" s="99" t="str">
        <f>IF(Ingredients!$B174="", "", Ingredients!$B174)</f>
        <v/>
      </c>
      <c r="Y174" s="18" t="str">
        <f t="shared" si="42"/>
        <v/>
      </c>
      <c r="AA174" s="18" t="str">
        <f t="shared" si="33"/>
        <v/>
      </c>
      <c r="AB174" s="18" t="str">
        <f t="shared" si="34"/>
        <v/>
      </c>
      <c r="AC174" s="18" t="str">
        <f t="shared" si="43"/>
        <v/>
      </c>
      <c r="AD174" s="18" t="str">
        <f t="shared" si="43"/>
        <v/>
      </c>
      <c r="AE174" s="18" t="str">
        <f t="shared" si="44"/>
        <v/>
      </c>
      <c r="AG174" s="95" t="str">
        <f>IF($C174="", "", IF(IFERROR(INDEX(Ingredients!C$11:C$310, MATCH($C174, Ingredients!$B$11:$B$310, 0)), "")="", "", IFERROR(INDEX(Ingredients!C$11:C$310, MATCH($C174, Ingredients!$B$11:$B$310, 0)), "")))</f>
        <v/>
      </c>
      <c r="AH174" s="105" t="str">
        <f>IF($C174="", "", IF(IFERROR(INDEX(Ingredients!D$11:D$310, MATCH($C174, Ingredients!$B$11:$B$310, 0)), "")="", "", IFERROR(INDEX(Ingredients!D$11:D$310, MATCH($C174, Ingredients!$B$11:$B$310, 0)), "")))</f>
        <v/>
      </c>
      <c r="AI174" s="106" t="str">
        <f>IF($C174="", "", IF(IFERROR(INDEX(Ingredients!E$11:E$310, MATCH($C174, Ingredients!$B$11:$B$310, 0)), "")="", "", IFERROR(INDEX(Ingredients!E$11:E$310, MATCH($C174, Ingredients!$B$11:$B$310, 0)), "")))</f>
        <v/>
      </c>
      <c r="AJ174" s="108" t="str">
        <f>IF($C174="", "", IF(IFERROR(INDEX(Ingredients!F$11:F$310, MATCH($C174, Ingredients!$B$11:$B$310, 0)), "")="", "", IFERROR(INDEX(Ingredients!F$11:F$310, MATCH($C174, Ingredients!$B$11:$B$310, 0)), "")))</f>
        <v/>
      </c>
      <c r="AK174" s="106" t="str">
        <f>IF($C174="", "", IF(IFERROR(INDEX(Ingredients!G$11:G$310, MATCH($C174, Ingredients!$B$11:$B$310, 0)), "")="", "", IFERROR(INDEX(Ingredients!G$11:G$310, MATCH($C174, Ingredients!$B$11:$B$310, 0)), "")))</f>
        <v/>
      </c>
      <c r="AL174" s="79" t="str">
        <f>IF($C174="", "", IF(IFERROR(INDEX(Ingredients!H$11:H$310, MATCH($C174, Ingredients!$B$11:$B$310, 0)), "")="", "", IFERROR(INDEX(Ingredients!H$11:H$310, MATCH($C174, Ingredients!$B$11:$B$310, 0)), "")))</f>
        <v/>
      </c>
      <c r="AN174" s="83" t="str">
        <f t="shared" si="35"/>
        <v/>
      </c>
      <c r="AP174" s="114" t="str">
        <f t="shared" si="45"/>
        <v/>
      </c>
      <c r="AR174" s="117" t="str">
        <f>IF($C174="", "", IF(IFERROR(INDEX(Ingredients!$AI$11:$AI$310, MATCH($C174, Ingredients!$B$11:$B$310, 0)), "")="", "", IFERROR(INDEX(Ingredients!$AI$11:$AI$310, MATCH($C174, Ingredients!$B$11:$B$310, 0)), "")))</f>
        <v/>
      </c>
      <c r="AT174" s="120" t="str">
        <f t="shared" si="46"/>
        <v/>
      </c>
      <c r="AV174" s="90" t="str">
        <f t="shared" si="36"/>
        <v/>
      </c>
      <c r="AX174" s="90" t="str">
        <f>IF($AV174="", "", COUNTIF($AV$11:$AV$5010, "&lt;"&amp;$AV174)+1+COUNTIF($AV$11:$AV174, $AV174)-1)</f>
        <v/>
      </c>
      <c r="AZ174" s="111" t="str">
        <f>IF($B174="", "", SUMIF('Shopping List'!$AV$11:$AV$25, $B174, 'Shopping List'!$BN$11:$BN$25))</f>
        <v/>
      </c>
      <c r="BB174" s="117" t="str">
        <f t="shared" si="47"/>
        <v/>
      </c>
    </row>
    <row r="175" spans="1:54" x14ac:dyDescent="0.25">
      <c r="A175" s="4"/>
      <c r="B175" s="37"/>
      <c r="C175" s="124"/>
      <c r="D175" s="39"/>
      <c r="E175" s="125"/>
      <c r="F175" s="48"/>
      <c r="G175" s="4"/>
      <c r="H175" s="4"/>
      <c r="I175" s="95" t="str">
        <f>IF($C175="", "", IF(IFERROR(INDEX(Ingredients!$C$11:$C$310, MATCH($C175, Ingredients!$B$11:$B$310, 0)), "")="", "", IFERROR(INDEX(Ingredients!$C$11:$C$310, MATCH($C175, Ingredients!$B$11:$B$310, 0)), "")))</f>
        <v/>
      </c>
      <c r="J175" s="73" t="str">
        <f>IF($B175="", "", IF(IFERROR(INDEX(Meals!$C$11:$C$260, MATCH($B175, Meals!$B$11:$B$260, 0)), "")="", "", IFERROR(INDEX(Meals!$C$11:$C$260, MATCH($B175, Meals!$B$11:$B$260, 0)), "")))</f>
        <v/>
      </c>
      <c r="K175" s="4"/>
      <c r="L175" s="72" t="str">
        <f t="shared" si="37"/>
        <v/>
      </c>
      <c r="M175" s="73" t="str">
        <f t="shared" si="38"/>
        <v/>
      </c>
      <c r="N175" s="4"/>
      <c r="O175" s="78" t="str">
        <f t="shared" si="39"/>
        <v/>
      </c>
      <c r="P175" s="79" t="str">
        <f t="shared" si="40"/>
        <v/>
      </c>
      <c r="Q175" s="4"/>
      <c r="R175" s="90" t="str">
        <f t="shared" si="41"/>
        <v/>
      </c>
      <c r="S175" s="4"/>
      <c r="V175" s="99" t="str">
        <f>IF(Meals!$B175="", "", Meals!$B175)</f>
        <v/>
      </c>
      <c r="W175" s="99" t="str">
        <f>IF(Ingredients!$B175="", "", Ingredients!$B175)</f>
        <v/>
      </c>
      <c r="Y175" s="18" t="str">
        <f t="shared" si="42"/>
        <v/>
      </c>
      <c r="AA175" s="18" t="str">
        <f t="shared" si="33"/>
        <v/>
      </c>
      <c r="AB175" s="18" t="str">
        <f t="shared" si="34"/>
        <v/>
      </c>
      <c r="AC175" s="18" t="str">
        <f t="shared" si="43"/>
        <v/>
      </c>
      <c r="AD175" s="18" t="str">
        <f t="shared" si="43"/>
        <v/>
      </c>
      <c r="AE175" s="18" t="str">
        <f t="shared" si="44"/>
        <v/>
      </c>
      <c r="AG175" s="95" t="str">
        <f>IF($C175="", "", IF(IFERROR(INDEX(Ingredients!C$11:C$310, MATCH($C175, Ingredients!$B$11:$B$310, 0)), "")="", "", IFERROR(INDEX(Ingredients!C$11:C$310, MATCH($C175, Ingredients!$B$11:$B$310, 0)), "")))</f>
        <v/>
      </c>
      <c r="AH175" s="105" t="str">
        <f>IF($C175="", "", IF(IFERROR(INDEX(Ingredients!D$11:D$310, MATCH($C175, Ingredients!$B$11:$B$310, 0)), "")="", "", IFERROR(INDEX(Ingredients!D$11:D$310, MATCH($C175, Ingredients!$B$11:$B$310, 0)), "")))</f>
        <v/>
      </c>
      <c r="AI175" s="106" t="str">
        <f>IF($C175="", "", IF(IFERROR(INDEX(Ingredients!E$11:E$310, MATCH($C175, Ingredients!$B$11:$B$310, 0)), "")="", "", IFERROR(INDEX(Ingredients!E$11:E$310, MATCH($C175, Ingredients!$B$11:$B$310, 0)), "")))</f>
        <v/>
      </c>
      <c r="AJ175" s="108" t="str">
        <f>IF($C175="", "", IF(IFERROR(INDEX(Ingredients!F$11:F$310, MATCH($C175, Ingredients!$B$11:$B$310, 0)), "")="", "", IFERROR(INDEX(Ingredients!F$11:F$310, MATCH($C175, Ingredients!$B$11:$B$310, 0)), "")))</f>
        <v/>
      </c>
      <c r="AK175" s="106" t="str">
        <f>IF($C175="", "", IF(IFERROR(INDEX(Ingredients!G$11:G$310, MATCH($C175, Ingredients!$B$11:$B$310, 0)), "")="", "", IFERROR(INDEX(Ingredients!G$11:G$310, MATCH($C175, Ingredients!$B$11:$B$310, 0)), "")))</f>
        <v/>
      </c>
      <c r="AL175" s="79" t="str">
        <f>IF($C175="", "", IF(IFERROR(INDEX(Ingredients!H$11:H$310, MATCH($C175, Ingredients!$B$11:$B$310, 0)), "")="", "", IFERROR(INDEX(Ingredients!H$11:H$310, MATCH($C175, Ingredients!$B$11:$B$310, 0)), "")))</f>
        <v/>
      </c>
      <c r="AN175" s="83" t="str">
        <f t="shared" si="35"/>
        <v/>
      </c>
      <c r="AP175" s="114" t="str">
        <f t="shared" si="45"/>
        <v/>
      </c>
      <c r="AR175" s="117" t="str">
        <f>IF($C175="", "", IF(IFERROR(INDEX(Ingredients!$AI$11:$AI$310, MATCH($C175, Ingredients!$B$11:$B$310, 0)), "")="", "", IFERROR(INDEX(Ingredients!$AI$11:$AI$310, MATCH($C175, Ingredients!$B$11:$B$310, 0)), "")))</f>
        <v/>
      </c>
      <c r="AT175" s="120" t="str">
        <f t="shared" si="46"/>
        <v/>
      </c>
      <c r="AV175" s="90" t="str">
        <f t="shared" si="36"/>
        <v/>
      </c>
      <c r="AX175" s="90" t="str">
        <f>IF($AV175="", "", COUNTIF($AV$11:$AV$5010, "&lt;"&amp;$AV175)+1+COUNTIF($AV$11:$AV175, $AV175)-1)</f>
        <v/>
      </c>
      <c r="AZ175" s="111" t="str">
        <f>IF($B175="", "", SUMIF('Shopping List'!$AV$11:$AV$25, $B175, 'Shopping List'!$BN$11:$BN$25))</f>
        <v/>
      </c>
      <c r="BB175" s="117" t="str">
        <f t="shared" si="47"/>
        <v/>
      </c>
    </row>
    <row r="176" spans="1:54" x14ac:dyDescent="0.25">
      <c r="A176" s="4"/>
      <c r="B176" s="37"/>
      <c r="C176" s="124"/>
      <c r="D176" s="39"/>
      <c r="E176" s="125"/>
      <c r="F176" s="48"/>
      <c r="G176" s="4"/>
      <c r="H176" s="4"/>
      <c r="I176" s="95" t="str">
        <f>IF($C176="", "", IF(IFERROR(INDEX(Ingredients!$C$11:$C$310, MATCH($C176, Ingredients!$B$11:$B$310, 0)), "")="", "", IFERROR(INDEX(Ingredients!$C$11:$C$310, MATCH($C176, Ingredients!$B$11:$B$310, 0)), "")))</f>
        <v/>
      </c>
      <c r="J176" s="73" t="str">
        <f>IF($B176="", "", IF(IFERROR(INDEX(Meals!$C$11:$C$260, MATCH($B176, Meals!$B$11:$B$260, 0)), "")="", "", IFERROR(INDEX(Meals!$C$11:$C$260, MATCH($B176, Meals!$B$11:$B$260, 0)), "")))</f>
        <v/>
      </c>
      <c r="K176" s="4"/>
      <c r="L176" s="72" t="str">
        <f t="shared" si="37"/>
        <v/>
      </c>
      <c r="M176" s="73" t="str">
        <f t="shared" si="38"/>
        <v/>
      </c>
      <c r="N176" s="4"/>
      <c r="O176" s="78" t="str">
        <f t="shared" si="39"/>
        <v/>
      </c>
      <c r="P176" s="79" t="str">
        <f t="shared" si="40"/>
        <v/>
      </c>
      <c r="Q176" s="4"/>
      <c r="R176" s="90" t="str">
        <f t="shared" si="41"/>
        <v/>
      </c>
      <c r="S176" s="4"/>
      <c r="V176" s="99" t="str">
        <f>IF(Meals!$B176="", "", Meals!$B176)</f>
        <v/>
      </c>
      <c r="W176" s="99" t="str">
        <f>IF(Ingredients!$B176="", "", Ingredients!$B176)</f>
        <v/>
      </c>
      <c r="Y176" s="18" t="str">
        <f t="shared" si="42"/>
        <v/>
      </c>
      <c r="AA176" s="18" t="str">
        <f t="shared" si="33"/>
        <v/>
      </c>
      <c r="AB176" s="18" t="str">
        <f t="shared" si="34"/>
        <v/>
      </c>
      <c r="AC176" s="18" t="str">
        <f t="shared" si="43"/>
        <v/>
      </c>
      <c r="AD176" s="18" t="str">
        <f t="shared" si="43"/>
        <v/>
      </c>
      <c r="AE176" s="18" t="str">
        <f t="shared" si="44"/>
        <v/>
      </c>
      <c r="AG176" s="95" t="str">
        <f>IF($C176="", "", IF(IFERROR(INDEX(Ingredients!C$11:C$310, MATCH($C176, Ingredients!$B$11:$B$310, 0)), "")="", "", IFERROR(INDEX(Ingredients!C$11:C$310, MATCH($C176, Ingredients!$B$11:$B$310, 0)), "")))</f>
        <v/>
      </c>
      <c r="AH176" s="105" t="str">
        <f>IF($C176="", "", IF(IFERROR(INDEX(Ingredients!D$11:D$310, MATCH($C176, Ingredients!$B$11:$B$310, 0)), "")="", "", IFERROR(INDEX(Ingredients!D$11:D$310, MATCH($C176, Ingredients!$B$11:$B$310, 0)), "")))</f>
        <v/>
      </c>
      <c r="AI176" s="106" t="str">
        <f>IF($C176="", "", IF(IFERROR(INDEX(Ingredients!E$11:E$310, MATCH($C176, Ingredients!$B$11:$B$310, 0)), "")="", "", IFERROR(INDEX(Ingredients!E$11:E$310, MATCH($C176, Ingredients!$B$11:$B$310, 0)), "")))</f>
        <v/>
      </c>
      <c r="AJ176" s="108" t="str">
        <f>IF($C176="", "", IF(IFERROR(INDEX(Ingredients!F$11:F$310, MATCH($C176, Ingredients!$B$11:$B$310, 0)), "")="", "", IFERROR(INDEX(Ingredients!F$11:F$310, MATCH($C176, Ingredients!$B$11:$B$310, 0)), "")))</f>
        <v/>
      </c>
      <c r="AK176" s="106" t="str">
        <f>IF($C176="", "", IF(IFERROR(INDEX(Ingredients!G$11:G$310, MATCH($C176, Ingredients!$B$11:$B$310, 0)), "")="", "", IFERROR(INDEX(Ingredients!G$11:G$310, MATCH($C176, Ingredients!$B$11:$B$310, 0)), "")))</f>
        <v/>
      </c>
      <c r="AL176" s="79" t="str">
        <f>IF($C176="", "", IF(IFERROR(INDEX(Ingredients!H$11:H$310, MATCH($C176, Ingredients!$B$11:$B$310, 0)), "")="", "", IFERROR(INDEX(Ingredients!H$11:H$310, MATCH($C176, Ingredients!$B$11:$B$310, 0)), "")))</f>
        <v/>
      </c>
      <c r="AN176" s="83" t="str">
        <f t="shared" si="35"/>
        <v/>
      </c>
      <c r="AP176" s="114" t="str">
        <f t="shared" si="45"/>
        <v/>
      </c>
      <c r="AR176" s="117" t="str">
        <f>IF($C176="", "", IF(IFERROR(INDEX(Ingredients!$AI$11:$AI$310, MATCH($C176, Ingredients!$B$11:$B$310, 0)), "")="", "", IFERROR(INDEX(Ingredients!$AI$11:$AI$310, MATCH($C176, Ingredients!$B$11:$B$310, 0)), "")))</f>
        <v/>
      </c>
      <c r="AT176" s="120" t="str">
        <f t="shared" si="46"/>
        <v/>
      </c>
      <c r="AV176" s="90" t="str">
        <f t="shared" si="36"/>
        <v/>
      </c>
      <c r="AX176" s="90" t="str">
        <f>IF($AV176="", "", COUNTIF($AV$11:$AV$5010, "&lt;"&amp;$AV176)+1+COUNTIF($AV$11:$AV176, $AV176)-1)</f>
        <v/>
      </c>
      <c r="AZ176" s="111" t="str">
        <f>IF($B176="", "", SUMIF('Shopping List'!$AV$11:$AV$25, $B176, 'Shopping List'!$BN$11:$BN$25))</f>
        <v/>
      </c>
      <c r="BB176" s="117" t="str">
        <f t="shared" si="47"/>
        <v/>
      </c>
    </row>
    <row r="177" spans="1:54" x14ac:dyDescent="0.25">
      <c r="A177" s="4"/>
      <c r="B177" s="37"/>
      <c r="C177" s="124"/>
      <c r="D177" s="39"/>
      <c r="E177" s="125"/>
      <c r="F177" s="48"/>
      <c r="G177" s="4"/>
      <c r="H177" s="4"/>
      <c r="I177" s="95" t="str">
        <f>IF($C177="", "", IF(IFERROR(INDEX(Ingredients!$C$11:$C$310, MATCH($C177, Ingredients!$B$11:$B$310, 0)), "")="", "", IFERROR(INDEX(Ingredients!$C$11:$C$310, MATCH($C177, Ingredients!$B$11:$B$310, 0)), "")))</f>
        <v/>
      </c>
      <c r="J177" s="73" t="str">
        <f>IF($B177="", "", IF(IFERROR(INDEX(Meals!$C$11:$C$260, MATCH($B177, Meals!$B$11:$B$260, 0)), "")="", "", IFERROR(INDEX(Meals!$C$11:$C$260, MATCH($B177, Meals!$B$11:$B$260, 0)), "")))</f>
        <v/>
      </c>
      <c r="K177" s="4"/>
      <c r="L177" s="72" t="str">
        <f t="shared" si="37"/>
        <v/>
      </c>
      <c r="M177" s="73" t="str">
        <f t="shared" si="38"/>
        <v/>
      </c>
      <c r="N177" s="4"/>
      <c r="O177" s="78" t="str">
        <f t="shared" si="39"/>
        <v/>
      </c>
      <c r="P177" s="79" t="str">
        <f t="shared" si="40"/>
        <v/>
      </c>
      <c r="Q177" s="4"/>
      <c r="R177" s="90" t="str">
        <f t="shared" si="41"/>
        <v/>
      </c>
      <c r="S177" s="4"/>
      <c r="V177" s="99" t="str">
        <f>IF(Meals!$B177="", "", Meals!$B177)</f>
        <v/>
      </c>
      <c r="W177" s="99" t="str">
        <f>IF(Ingredients!$B177="", "", Ingredients!$B177)</f>
        <v/>
      </c>
      <c r="Y177" s="18" t="str">
        <f t="shared" si="42"/>
        <v/>
      </c>
      <c r="AA177" s="18" t="str">
        <f t="shared" si="33"/>
        <v/>
      </c>
      <c r="AB177" s="18" t="str">
        <f t="shared" si="34"/>
        <v/>
      </c>
      <c r="AC177" s="18" t="str">
        <f t="shared" si="43"/>
        <v/>
      </c>
      <c r="AD177" s="18" t="str">
        <f t="shared" si="43"/>
        <v/>
      </c>
      <c r="AE177" s="18" t="str">
        <f t="shared" si="44"/>
        <v/>
      </c>
      <c r="AG177" s="95" t="str">
        <f>IF($C177="", "", IF(IFERROR(INDEX(Ingredients!C$11:C$310, MATCH($C177, Ingredients!$B$11:$B$310, 0)), "")="", "", IFERROR(INDEX(Ingredients!C$11:C$310, MATCH($C177, Ingredients!$B$11:$B$310, 0)), "")))</f>
        <v/>
      </c>
      <c r="AH177" s="105" t="str">
        <f>IF($C177="", "", IF(IFERROR(INDEX(Ingredients!D$11:D$310, MATCH($C177, Ingredients!$B$11:$B$310, 0)), "")="", "", IFERROR(INDEX(Ingredients!D$11:D$310, MATCH($C177, Ingredients!$B$11:$B$310, 0)), "")))</f>
        <v/>
      </c>
      <c r="AI177" s="106" t="str">
        <f>IF($C177="", "", IF(IFERROR(INDEX(Ingredients!E$11:E$310, MATCH($C177, Ingredients!$B$11:$B$310, 0)), "")="", "", IFERROR(INDEX(Ingredients!E$11:E$310, MATCH($C177, Ingredients!$B$11:$B$310, 0)), "")))</f>
        <v/>
      </c>
      <c r="AJ177" s="108" t="str">
        <f>IF($C177="", "", IF(IFERROR(INDEX(Ingredients!F$11:F$310, MATCH($C177, Ingredients!$B$11:$B$310, 0)), "")="", "", IFERROR(INDEX(Ingredients!F$11:F$310, MATCH($C177, Ingredients!$B$11:$B$310, 0)), "")))</f>
        <v/>
      </c>
      <c r="AK177" s="106" t="str">
        <f>IF($C177="", "", IF(IFERROR(INDEX(Ingredients!G$11:G$310, MATCH($C177, Ingredients!$B$11:$B$310, 0)), "")="", "", IFERROR(INDEX(Ingredients!G$11:G$310, MATCH($C177, Ingredients!$B$11:$B$310, 0)), "")))</f>
        <v/>
      </c>
      <c r="AL177" s="79" t="str">
        <f>IF($C177="", "", IF(IFERROR(INDEX(Ingredients!H$11:H$310, MATCH($C177, Ingredients!$B$11:$B$310, 0)), "")="", "", IFERROR(INDEX(Ingredients!H$11:H$310, MATCH($C177, Ingredients!$B$11:$B$310, 0)), "")))</f>
        <v/>
      </c>
      <c r="AN177" s="83" t="str">
        <f t="shared" si="35"/>
        <v/>
      </c>
      <c r="AP177" s="114" t="str">
        <f t="shared" si="45"/>
        <v/>
      </c>
      <c r="AR177" s="117" t="str">
        <f>IF($C177="", "", IF(IFERROR(INDEX(Ingredients!$AI$11:$AI$310, MATCH($C177, Ingredients!$B$11:$B$310, 0)), "")="", "", IFERROR(INDEX(Ingredients!$AI$11:$AI$310, MATCH($C177, Ingredients!$B$11:$B$310, 0)), "")))</f>
        <v/>
      </c>
      <c r="AT177" s="120" t="str">
        <f t="shared" si="46"/>
        <v/>
      </c>
      <c r="AV177" s="90" t="str">
        <f t="shared" si="36"/>
        <v/>
      </c>
      <c r="AX177" s="90" t="str">
        <f>IF($AV177="", "", COUNTIF($AV$11:$AV$5010, "&lt;"&amp;$AV177)+1+COUNTIF($AV$11:$AV177, $AV177)-1)</f>
        <v/>
      </c>
      <c r="AZ177" s="111" t="str">
        <f>IF($B177="", "", SUMIF('Shopping List'!$AV$11:$AV$25, $B177, 'Shopping List'!$BN$11:$BN$25))</f>
        <v/>
      </c>
      <c r="BB177" s="117" t="str">
        <f t="shared" si="47"/>
        <v/>
      </c>
    </row>
    <row r="178" spans="1:54" x14ac:dyDescent="0.25">
      <c r="A178" s="4"/>
      <c r="B178" s="37"/>
      <c r="C178" s="124"/>
      <c r="D178" s="39"/>
      <c r="E178" s="125"/>
      <c r="F178" s="48"/>
      <c r="G178" s="4"/>
      <c r="H178" s="4"/>
      <c r="I178" s="95" t="str">
        <f>IF($C178="", "", IF(IFERROR(INDEX(Ingredients!$C$11:$C$310, MATCH($C178, Ingredients!$B$11:$B$310, 0)), "")="", "", IFERROR(INDEX(Ingredients!$C$11:$C$310, MATCH($C178, Ingredients!$B$11:$B$310, 0)), "")))</f>
        <v/>
      </c>
      <c r="J178" s="73" t="str">
        <f>IF($B178="", "", IF(IFERROR(INDEX(Meals!$C$11:$C$260, MATCH($B178, Meals!$B$11:$B$260, 0)), "")="", "", IFERROR(INDEX(Meals!$C$11:$C$260, MATCH($B178, Meals!$B$11:$B$260, 0)), "")))</f>
        <v/>
      </c>
      <c r="K178" s="4"/>
      <c r="L178" s="72" t="str">
        <f t="shared" si="37"/>
        <v/>
      </c>
      <c r="M178" s="73" t="str">
        <f t="shared" si="38"/>
        <v/>
      </c>
      <c r="N178" s="4"/>
      <c r="O178" s="78" t="str">
        <f t="shared" si="39"/>
        <v/>
      </c>
      <c r="P178" s="79" t="str">
        <f t="shared" si="40"/>
        <v/>
      </c>
      <c r="Q178" s="4"/>
      <c r="R178" s="90" t="str">
        <f t="shared" si="41"/>
        <v/>
      </c>
      <c r="S178" s="4"/>
      <c r="V178" s="99" t="str">
        <f>IF(Meals!$B178="", "", Meals!$B178)</f>
        <v/>
      </c>
      <c r="W178" s="99" t="str">
        <f>IF(Ingredients!$B178="", "", Ingredients!$B178)</f>
        <v/>
      </c>
      <c r="Y178" s="18" t="str">
        <f t="shared" si="42"/>
        <v/>
      </c>
      <c r="AA178" s="18" t="str">
        <f t="shared" si="33"/>
        <v/>
      </c>
      <c r="AB178" s="18" t="str">
        <f t="shared" si="34"/>
        <v/>
      </c>
      <c r="AC178" s="18" t="str">
        <f t="shared" si="43"/>
        <v/>
      </c>
      <c r="AD178" s="18" t="str">
        <f t="shared" si="43"/>
        <v/>
      </c>
      <c r="AE178" s="18" t="str">
        <f t="shared" si="44"/>
        <v/>
      </c>
      <c r="AG178" s="95" t="str">
        <f>IF($C178="", "", IF(IFERROR(INDEX(Ingredients!C$11:C$310, MATCH($C178, Ingredients!$B$11:$B$310, 0)), "")="", "", IFERROR(INDEX(Ingredients!C$11:C$310, MATCH($C178, Ingredients!$B$11:$B$310, 0)), "")))</f>
        <v/>
      </c>
      <c r="AH178" s="105" t="str">
        <f>IF($C178="", "", IF(IFERROR(INDEX(Ingredients!D$11:D$310, MATCH($C178, Ingredients!$B$11:$B$310, 0)), "")="", "", IFERROR(INDEX(Ingredients!D$11:D$310, MATCH($C178, Ingredients!$B$11:$B$310, 0)), "")))</f>
        <v/>
      </c>
      <c r="AI178" s="106" t="str">
        <f>IF($C178="", "", IF(IFERROR(INDEX(Ingredients!E$11:E$310, MATCH($C178, Ingredients!$B$11:$B$310, 0)), "")="", "", IFERROR(INDEX(Ingredients!E$11:E$310, MATCH($C178, Ingredients!$B$11:$B$310, 0)), "")))</f>
        <v/>
      </c>
      <c r="AJ178" s="108" t="str">
        <f>IF($C178="", "", IF(IFERROR(INDEX(Ingredients!F$11:F$310, MATCH($C178, Ingredients!$B$11:$B$310, 0)), "")="", "", IFERROR(INDEX(Ingredients!F$11:F$310, MATCH($C178, Ingredients!$B$11:$B$310, 0)), "")))</f>
        <v/>
      </c>
      <c r="AK178" s="106" t="str">
        <f>IF($C178="", "", IF(IFERROR(INDEX(Ingredients!G$11:G$310, MATCH($C178, Ingredients!$B$11:$B$310, 0)), "")="", "", IFERROR(INDEX(Ingredients!G$11:G$310, MATCH($C178, Ingredients!$B$11:$B$310, 0)), "")))</f>
        <v/>
      </c>
      <c r="AL178" s="79" t="str">
        <f>IF($C178="", "", IF(IFERROR(INDEX(Ingredients!H$11:H$310, MATCH($C178, Ingredients!$B$11:$B$310, 0)), "")="", "", IFERROR(INDEX(Ingredients!H$11:H$310, MATCH($C178, Ingredients!$B$11:$B$310, 0)), "")))</f>
        <v/>
      </c>
      <c r="AN178" s="83" t="str">
        <f t="shared" si="35"/>
        <v/>
      </c>
      <c r="AP178" s="114" t="str">
        <f t="shared" si="45"/>
        <v/>
      </c>
      <c r="AR178" s="117" t="str">
        <f>IF($C178="", "", IF(IFERROR(INDEX(Ingredients!$AI$11:$AI$310, MATCH($C178, Ingredients!$B$11:$B$310, 0)), "")="", "", IFERROR(INDEX(Ingredients!$AI$11:$AI$310, MATCH($C178, Ingredients!$B$11:$B$310, 0)), "")))</f>
        <v/>
      </c>
      <c r="AT178" s="120" t="str">
        <f t="shared" si="46"/>
        <v/>
      </c>
      <c r="AV178" s="90" t="str">
        <f t="shared" si="36"/>
        <v/>
      </c>
      <c r="AX178" s="90" t="str">
        <f>IF($AV178="", "", COUNTIF($AV$11:$AV$5010, "&lt;"&amp;$AV178)+1+COUNTIF($AV$11:$AV178, $AV178)-1)</f>
        <v/>
      </c>
      <c r="AZ178" s="111" t="str">
        <f>IF($B178="", "", SUMIF('Shopping List'!$AV$11:$AV$25, $B178, 'Shopping List'!$BN$11:$BN$25))</f>
        <v/>
      </c>
      <c r="BB178" s="117" t="str">
        <f t="shared" si="47"/>
        <v/>
      </c>
    </row>
    <row r="179" spans="1:54" x14ac:dyDescent="0.25">
      <c r="A179" s="4"/>
      <c r="B179" s="37"/>
      <c r="C179" s="124"/>
      <c r="D179" s="39"/>
      <c r="E179" s="125"/>
      <c r="F179" s="48"/>
      <c r="G179" s="4"/>
      <c r="H179" s="4"/>
      <c r="I179" s="95" t="str">
        <f>IF($C179="", "", IF(IFERROR(INDEX(Ingredients!$C$11:$C$310, MATCH($C179, Ingredients!$B$11:$B$310, 0)), "")="", "", IFERROR(INDEX(Ingredients!$C$11:$C$310, MATCH($C179, Ingredients!$B$11:$B$310, 0)), "")))</f>
        <v/>
      </c>
      <c r="J179" s="73" t="str">
        <f>IF($B179="", "", IF(IFERROR(INDEX(Meals!$C$11:$C$260, MATCH($B179, Meals!$B$11:$B$260, 0)), "")="", "", IFERROR(INDEX(Meals!$C$11:$C$260, MATCH($B179, Meals!$B$11:$B$260, 0)), "")))</f>
        <v/>
      </c>
      <c r="K179" s="4"/>
      <c r="L179" s="72" t="str">
        <f t="shared" si="37"/>
        <v/>
      </c>
      <c r="M179" s="73" t="str">
        <f t="shared" si="38"/>
        <v/>
      </c>
      <c r="N179" s="4"/>
      <c r="O179" s="78" t="str">
        <f t="shared" si="39"/>
        <v/>
      </c>
      <c r="P179" s="79" t="str">
        <f t="shared" si="40"/>
        <v/>
      </c>
      <c r="Q179" s="4"/>
      <c r="R179" s="90" t="str">
        <f t="shared" si="41"/>
        <v/>
      </c>
      <c r="S179" s="4"/>
      <c r="V179" s="99" t="str">
        <f>IF(Meals!$B179="", "", Meals!$B179)</f>
        <v/>
      </c>
      <c r="W179" s="99" t="str">
        <f>IF(Ingredients!$B179="", "", Ingredients!$B179)</f>
        <v/>
      </c>
      <c r="Y179" s="18" t="str">
        <f t="shared" si="42"/>
        <v/>
      </c>
      <c r="AA179" s="18" t="str">
        <f t="shared" si="33"/>
        <v/>
      </c>
      <c r="AB179" s="18" t="str">
        <f t="shared" si="34"/>
        <v/>
      </c>
      <c r="AC179" s="18" t="str">
        <f t="shared" si="43"/>
        <v/>
      </c>
      <c r="AD179" s="18" t="str">
        <f t="shared" si="43"/>
        <v/>
      </c>
      <c r="AE179" s="18" t="str">
        <f t="shared" si="44"/>
        <v/>
      </c>
      <c r="AG179" s="95" t="str">
        <f>IF($C179="", "", IF(IFERROR(INDEX(Ingredients!C$11:C$310, MATCH($C179, Ingredients!$B$11:$B$310, 0)), "")="", "", IFERROR(INDEX(Ingredients!C$11:C$310, MATCH($C179, Ingredients!$B$11:$B$310, 0)), "")))</f>
        <v/>
      </c>
      <c r="AH179" s="105" t="str">
        <f>IF($C179="", "", IF(IFERROR(INDEX(Ingredients!D$11:D$310, MATCH($C179, Ingredients!$B$11:$B$310, 0)), "")="", "", IFERROR(INDEX(Ingredients!D$11:D$310, MATCH($C179, Ingredients!$B$11:$B$310, 0)), "")))</f>
        <v/>
      </c>
      <c r="AI179" s="106" t="str">
        <f>IF($C179="", "", IF(IFERROR(INDEX(Ingredients!E$11:E$310, MATCH($C179, Ingredients!$B$11:$B$310, 0)), "")="", "", IFERROR(INDEX(Ingredients!E$11:E$310, MATCH($C179, Ingredients!$B$11:$B$310, 0)), "")))</f>
        <v/>
      </c>
      <c r="AJ179" s="108" t="str">
        <f>IF($C179="", "", IF(IFERROR(INDEX(Ingredients!F$11:F$310, MATCH($C179, Ingredients!$B$11:$B$310, 0)), "")="", "", IFERROR(INDEX(Ingredients!F$11:F$310, MATCH($C179, Ingredients!$B$11:$B$310, 0)), "")))</f>
        <v/>
      </c>
      <c r="AK179" s="106" t="str">
        <f>IF($C179="", "", IF(IFERROR(INDEX(Ingredients!G$11:G$310, MATCH($C179, Ingredients!$B$11:$B$310, 0)), "")="", "", IFERROR(INDEX(Ingredients!G$11:G$310, MATCH($C179, Ingredients!$B$11:$B$310, 0)), "")))</f>
        <v/>
      </c>
      <c r="AL179" s="79" t="str">
        <f>IF($C179="", "", IF(IFERROR(INDEX(Ingredients!H$11:H$310, MATCH($C179, Ingredients!$B$11:$B$310, 0)), "")="", "", IFERROR(INDEX(Ingredients!H$11:H$310, MATCH($C179, Ingredients!$B$11:$B$310, 0)), "")))</f>
        <v/>
      </c>
      <c r="AN179" s="83" t="str">
        <f t="shared" si="35"/>
        <v/>
      </c>
      <c r="AP179" s="114" t="str">
        <f t="shared" si="45"/>
        <v/>
      </c>
      <c r="AR179" s="117" t="str">
        <f>IF($C179="", "", IF(IFERROR(INDEX(Ingredients!$AI$11:$AI$310, MATCH($C179, Ingredients!$B$11:$B$310, 0)), "")="", "", IFERROR(INDEX(Ingredients!$AI$11:$AI$310, MATCH($C179, Ingredients!$B$11:$B$310, 0)), "")))</f>
        <v/>
      </c>
      <c r="AT179" s="120" t="str">
        <f t="shared" si="46"/>
        <v/>
      </c>
      <c r="AV179" s="90" t="str">
        <f t="shared" si="36"/>
        <v/>
      </c>
      <c r="AX179" s="90" t="str">
        <f>IF($AV179="", "", COUNTIF($AV$11:$AV$5010, "&lt;"&amp;$AV179)+1+COUNTIF($AV$11:$AV179, $AV179)-1)</f>
        <v/>
      </c>
      <c r="AZ179" s="111" t="str">
        <f>IF($B179="", "", SUMIF('Shopping List'!$AV$11:$AV$25, $B179, 'Shopping List'!$BN$11:$BN$25))</f>
        <v/>
      </c>
      <c r="BB179" s="117" t="str">
        <f t="shared" si="47"/>
        <v/>
      </c>
    </row>
    <row r="180" spans="1:54" x14ac:dyDescent="0.25">
      <c r="A180" s="4"/>
      <c r="B180" s="37"/>
      <c r="C180" s="124"/>
      <c r="D180" s="39"/>
      <c r="E180" s="125"/>
      <c r="F180" s="48"/>
      <c r="G180" s="4"/>
      <c r="H180" s="4"/>
      <c r="I180" s="95" t="str">
        <f>IF($C180="", "", IF(IFERROR(INDEX(Ingredients!$C$11:$C$310, MATCH($C180, Ingredients!$B$11:$B$310, 0)), "")="", "", IFERROR(INDEX(Ingredients!$C$11:$C$310, MATCH($C180, Ingredients!$B$11:$B$310, 0)), "")))</f>
        <v/>
      </c>
      <c r="J180" s="73" t="str">
        <f>IF($B180="", "", IF(IFERROR(INDEX(Meals!$C$11:$C$260, MATCH($B180, Meals!$B$11:$B$260, 0)), "")="", "", IFERROR(INDEX(Meals!$C$11:$C$260, MATCH($B180, Meals!$B$11:$B$260, 0)), "")))</f>
        <v/>
      </c>
      <c r="K180" s="4"/>
      <c r="L180" s="72" t="str">
        <f t="shared" si="37"/>
        <v/>
      </c>
      <c r="M180" s="73" t="str">
        <f t="shared" si="38"/>
        <v/>
      </c>
      <c r="N180" s="4"/>
      <c r="O180" s="78" t="str">
        <f t="shared" si="39"/>
        <v/>
      </c>
      <c r="P180" s="79" t="str">
        <f t="shared" si="40"/>
        <v/>
      </c>
      <c r="Q180" s="4"/>
      <c r="R180" s="90" t="str">
        <f t="shared" si="41"/>
        <v/>
      </c>
      <c r="S180" s="4"/>
      <c r="V180" s="99" t="str">
        <f>IF(Meals!$B180="", "", Meals!$B180)</f>
        <v/>
      </c>
      <c r="W180" s="99" t="str">
        <f>IF(Ingredients!$B180="", "", Ingredients!$B180)</f>
        <v/>
      </c>
      <c r="Y180" s="18" t="str">
        <f t="shared" si="42"/>
        <v/>
      </c>
      <c r="AA180" s="18" t="str">
        <f t="shared" si="33"/>
        <v/>
      </c>
      <c r="AB180" s="18" t="str">
        <f t="shared" si="34"/>
        <v/>
      </c>
      <c r="AC180" s="18" t="str">
        <f t="shared" si="43"/>
        <v/>
      </c>
      <c r="AD180" s="18" t="str">
        <f t="shared" si="43"/>
        <v/>
      </c>
      <c r="AE180" s="18" t="str">
        <f t="shared" si="44"/>
        <v/>
      </c>
      <c r="AG180" s="95" t="str">
        <f>IF($C180="", "", IF(IFERROR(INDEX(Ingredients!C$11:C$310, MATCH($C180, Ingredients!$B$11:$B$310, 0)), "")="", "", IFERROR(INDEX(Ingredients!C$11:C$310, MATCH($C180, Ingredients!$B$11:$B$310, 0)), "")))</f>
        <v/>
      </c>
      <c r="AH180" s="105" t="str">
        <f>IF($C180="", "", IF(IFERROR(INDEX(Ingredients!D$11:D$310, MATCH($C180, Ingredients!$B$11:$B$310, 0)), "")="", "", IFERROR(INDEX(Ingredients!D$11:D$310, MATCH($C180, Ingredients!$B$11:$B$310, 0)), "")))</f>
        <v/>
      </c>
      <c r="AI180" s="106" t="str">
        <f>IF($C180="", "", IF(IFERROR(INDEX(Ingredients!E$11:E$310, MATCH($C180, Ingredients!$B$11:$B$310, 0)), "")="", "", IFERROR(INDEX(Ingredients!E$11:E$310, MATCH($C180, Ingredients!$B$11:$B$310, 0)), "")))</f>
        <v/>
      </c>
      <c r="AJ180" s="108" t="str">
        <f>IF($C180="", "", IF(IFERROR(INDEX(Ingredients!F$11:F$310, MATCH($C180, Ingredients!$B$11:$B$310, 0)), "")="", "", IFERROR(INDEX(Ingredients!F$11:F$310, MATCH($C180, Ingredients!$B$11:$B$310, 0)), "")))</f>
        <v/>
      </c>
      <c r="AK180" s="106" t="str">
        <f>IF($C180="", "", IF(IFERROR(INDEX(Ingredients!G$11:G$310, MATCH($C180, Ingredients!$B$11:$B$310, 0)), "")="", "", IFERROR(INDEX(Ingredients!G$11:G$310, MATCH($C180, Ingredients!$B$11:$B$310, 0)), "")))</f>
        <v/>
      </c>
      <c r="AL180" s="79" t="str">
        <f>IF($C180="", "", IF(IFERROR(INDEX(Ingredients!H$11:H$310, MATCH($C180, Ingredients!$B$11:$B$310, 0)), "")="", "", IFERROR(INDEX(Ingredients!H$11:H$310, MATCH($C180, Ingredients!$B$11:$B$310, 0)), "")))</f>
        <v/>
      </c>
      <c r="AN180" s="83" t="str">
        <f t="shared" si="35"/>
        <v/>
      </c>
      <c r="AP180" s="114" t="str">
        <f t="shared" si="45"/>
        <v/>
      </c>
      <c r="AR180" s="117" t="str">
        <f>IF($C180="", "", IF(IFERROR(INDEX(Ingredients!$AI$11:$AI$310, MATCH($C180, Ingredients!$B$11:$B$310, 0)), "")="", "", IFERROR(INDEX(Ingredients!$AI$11:$AI$310, MATCH($C180, Ingredients!$B$11:$B$310, 0)), "")))</f>
        <v/>
      </c>
      <c r="AT180" s="120" t="str">
        <f t="shared" si="46"/>
        <v/>
      </c>
      <c r="AV180" s="90" t="str">
        <f t="shared" si="36"/>
        <v/>
      </c>
      <c r="AX180" s="90" t="str">
        <f>IF($AV180="", "", COUNTIF($AV$11:$AV$5010, "&lt;"&amp;$AV180)+1+COUNTIF($AV$11:$AV180, $AV180)-1)</f>
        <v/>
      </c>
      <c r="AZ180" s="111" t="str">
        <f>IF($B180="", "", SUMIF('Shopping List'!$AV$11:$AV$25, $B180, 'Shopping List'!$BN$11:$BN$25))</f>
        <v/>
      </c>
      <c r="BB180" s="117" t="str">
        <f t="shared" si="47"/>
        <v/>
      </c>
    </row>
    <row r="181" spans="1:54" x14ac:dyDescent="0.25">
      <c r="A181" s="4"/>
      <c r="B181" s="37"/>
      <c r="C181" s="124"/>
      <c r="D181" s="39"/>
      <c r="E181" s="125"/>
      <c r="F181" s="48"/>
      <c r="G181" s="4"/>
      <c r="H181" s="4"/>
      <c r="I181" s="95" t="str">
        <f>IF($C181="", "", IF(IFERROR(INDEX(Ingredients!$C$11:$C$310, MATCH($C181, Ingredients!$B$11:$B$310, 0)), "")="", "", IFERROR(INDEX(Ingredients!$C$11:$C$310, MATCH($C181, Ingredients!$B$11:$B$310, 0)), "")))</f>
        <v/>
      </c>
      <c r="J181" s="73" t="str">
        <f>IF($B181="", "", IF(IFERROR(INDEX(Meals!$C$11:$C$260, MATCH($B181, Meals!$B$11:$B$260, 0)), "")="", "", IFERROR(INDEX(Meals!$C$11:$C$260, MATCH($B181, Meals!$B$11:$B$260, 0)), "")))</f>
        <v/>
      </c>
      <c r="K181" s="4"/>
      <c r="L181" s="72" t="str">
        <f t="shared" si="37"/>
        <v/>
      </c>
      <c r="M181" s="73" t="str">
        <f t="shared" si="38"/>
        <v/>
      </c>
      <c r="N181" s="4"/>
      <c r="O181" s="78" t="str">
        <f t="shared" si="39"/>
        <v/>
      </c>
      <c r="P181" s="79" t="str">
        <f t="shared" si="40"/>
        <v/>
      </c>
      <c r="Q181" s="4"/>
      <c r="R181" s="90" t="str">
        <f t="shared" si="41"/>
        <v/>
      </c>
      <c r="S181" s="4"/>
      <c r="V181" s="99" t="str">
        <f>IF(Meals!$B181="", "", Meals!$B181)</f>
        <v/>
      </c>
      <c r="W181" s="99" t="str">
        <f>IF(Ingredients!$B181="", "", Ingredients!$B181)</f>
        <v/>
      </c>
      <c r="Y181" s="18" t="str">
        <f t="shared" si="42"/>
        <v/>
      </c>
      <c r="AA181" s="18" t="str">
        <f t="shared" si="33"/>
        <v/>
      </c>
      <c r="AB181" s="18" t="str">
        <f t="shared" si="34"/>
        <v/>
      </c>
      <c r="AC181" s="18" t="str">
        <f t="shared" si="43"/>
        <v/>
      </c>
      <c r="AD181" s="18" t="str">
        <f t="shared" si="43"/>
        <v/>
      </c>
      <c r="AE181" s="18" t="str">
        <f t="shared" si="44"/>
        <v/>
      </c>
      <c r="AG181" s="95" t="str">
        <f>IF($C181="", "", IF(IFERROR(INDEX(Ingredients!C$11:C$310, MATCH($C181, Ingredients!$B$11:$B$310, 0)), "")="", "", IFERROR(INDEX(Ingredients!C$11:C$310, MATCH($C181, Ingredients!$B$11:$B$310, 0)), "")))</f>
        <v/>
      </c>
      <c r="AH181" s="105" t="str">
        <f>IF($C181="", "", IF(IFERROR(INDEX(Ingredients!D$11:D$310, MATCH($C181, Ingredients!$B$11:$B$310, 0)), "")="", "", IFERROR(INDEX(Ingredients!D$11:D$310, MATCH($C181, Ingredients!$B$11:$B$310, 0)), "")))</f>
        <v/>
      </c>
      <c r="AI181" s="106" t="str">
        <f>IF($C181="", "", IF(IFERROR(INDEX(Ingredients!E$11:E$310, MATCH($C181, Ingredients!$B$11:$B$310, 0)), "")="", "", IFERROR(INDEX(Ingredients!E$11:E$310, MATCH($C181, Ingredients!$B$11:$B$310, 0)), "")))</f>
        <v/>
      </c>
      <c r="AJ181" s="108" t="str">
        <f>IF($C181="", "", IF(IFERROR(INDEX(Ingredients!F$11:F$310, MATCH($C181, Ingredients!$B$11:$B$310, 0)), "")="", "", IFERROR(INDEX(Ingredients!F$11:F$310, MATCH($C181, Ingredients!$B$11:$B$310, 0)), "")))</f>
        <v/>
      </c>
      <c r="AK181" s="106" t="str">
        <f>IF($C181="", "", IF(IFERROR(INDEX(Ingredients!G$11:G$310, MATCH($C181, Ingredients!$B$11:$B$310, 0)), "")="", "", IFERROR(INDEX(Ingredients!G$11:G$310, MATCH($C181, Ingredients!$B$11:$B$310, 0)), "")))</f>
        <v/>
      </c>
      <c r="AL181" s="79" t="str">
        <f>IF($C181="", "", IF(IFERROR(INDEX(Ingredients!H$11:H$310, MATCH($C181, Ingredients!$B$11:$B$310, 0)), "")="", "", IFERROR(INDEX(Ingredients!H$11:H$310, MATCH($C181, Ingredients!$B$11:$B$310, 0)), "")))</f>
        <v/>
      </c>
      <c r="AN181" s="83" t="str">
        <f t="shared" si="35"/>
        <v/>
      </c>
      <c r="AP181" s="114" t="str">
        <f t="shared" si="45"/>
        <v/>
      </c>
      <c r="AR181" s="117" t="str">
        <f>IF($C181="", "", IF(IFERROR(INDEX(Ingredients!$AI$11:$AI$310, MATCH($C181, Ingredients!$B$11:$B$310, 0)), "")="", "", IFERROR(INDEX(Ingredients!$AI$11:$AI$310, MATCH($C181, Ingredients!$B$11:$B$310, 0)), "")))</f>
        <v/>
      </c>
      <c r="AT181" s="120" t="str">
        <f t="shared" si="46"/>
        <v/>
      </c>
      <c r="AV181" s="90" t="str">
        <f t="shared" si="36"/>
        <v/>
      </c>
      <c r="AX181" s="90" t="str">
        <f>IF($AV181="", "", COUNTIF($AV$11:$AV$5010, "&lt;"&amp;$AV181)+1+COUNTIF($AV$11:$AV181, $AV181)-1)</f>
        <v/>
      </c>
      <c r="AZ181" s="111" t="str">
        <f>IF($B181="", "", SUMIF('Shopping List'!$AV$11:$AV$25, $B181, 'Shopping List'!$BN$11:$BN$25))</f>
        <v/>
      </c>
      <c r="BB181" s="117" t="str">
        <f t="shared" si="47"/>
        <v/>
      </c>
    </row>
    <row r="182" spans="1:54" x14ac:dyDescent="0.25">
      <c r="A182" s="4"/>
      <c r="B182" s="37"/>
      <c r="C182" s="124"/>
      <c r="D182" s="39"/>
      <c r="E182" s="125"/>
      <c r="F182" s="48"/>
      <c r="G182" s="4"/>
      <c r="H182" s="4"/>
      <c r="I182" s="95" t="str">
        <f>IF($C182="", "", IF(IFERROR(INDEX(Ingredients!$C$11:$C$310, MATCH($C182, Ingredients!$B$11:$B$310, 0)), "")="", "", IFERROR(INDEX(Ingredients!$C$11:$C$310, MATCH($C182, Ingredients!$B$11:$B$310, 0)), "")))</f>
        <v/>
      </c>
      <c r="J182" s="73" t="str">
        <f>IF($B182="", "", IF(IFERROR(INDEX(Meals!$C$11:$C$260, MATCH($B182, Meals!$B$11:$B$260, 0)), "")="", "", IFERROR(INDEX(Meals!$C$11:$C$260, MATCH($B182, Meals!$B$11:$B$260, 0)), "")))</f>
        <v/>
      </c>
      <c r="K182" s="4"/>
      <c r="L182" s="72" t="str">
        <f t="shared" si="37"/>
        <v/>
      </c>
      <c r="M182" s="73" t="str">
        <f t="shared" si="38"/>
        <v/>
      </c>
      <c r="N182" s="4"/>
      <c r="O182" s="78" t="str">
        <f t="shared" si="39"/>
        <v/>
      </c>
      <c r="P182" s="79" t="str">
        <f t="shared" si="40"/>
        <v/>
      </c>
      <c r="Q182" s="4"/>
      <c r="R182" s="90" t="str">
        <f t="shared" si="41"/>
        <v/>
      </c>
      <c r="S182" s="4"/>
      <c r="V182" s="99" t="str">
        <f>IF(Meals!$B182="", "", Meals!$B182)</f>
        <v/>
      </c>
      <c r="W182" s="99" t="str">
        <f>IF(Ingredients!$B182="", "", Ingredients!$B182)</f>
        <v/>
      </c>
      <c r="Y182" s="18" t="str">
        <f t="shared" si="42"/>
        <v/>
      </c>
      <c r="AA182" s="18" t="str">
        <f t="shared" si="33"/>
        <v/>
      </c>
      <c r="AB182" s="18" t="str">
        <f t="shared" si="34"/>
        <v/>
      </c>
      <c r="AC182" s="18" t="str">
        <f t="shared" si="43"/>
        <v/>
      </c>
      <c r="AD182" s="18" t="str">
        <f t="shared" si="43"/>
        <v/>
      </c>
      <c r="AE182" s="18" t="str">
        <f t="shared" si="44"/>
        <v/>
      </c>
      <c r="AG182" s="95" t="str">
        <f>IF($C182="", "", IF(IFERROR(INDEX(Ingredients!C$11:C$310, MATCH($C182, Ingredients!$B$11:$B$310, 0)), "")="", "", IFERROR(INDEX(Ingredients!C$11:C$310, MATCH($C182, Ingredients!$B$11:$B$310, 0)), "")))</f>
        <v/>
      </c>
      <c r="AH182" s="105" t="str">
        <f>IF($C182="", "", IF(IFERROR(INDEX(Ingredients!D$11:D$310, MATCH($C182, Ingredients!$B$11:$B$310, 0)), "")="", "", IFERROR(INDEX(Ingredients!D$11:D$310, MATCH($C182, Ingredients!$B$11:$B$310, 0)), "")))</f>
        <v/>
      </c>
      <c r="AI182" s="106" t="str">
        <f>IF($C182="", "", IF(IFERROR(INDEX(Ingredients!E$11:E$310, MATCH($C182, Ingredients!$B$11:$B$310, 0)), "")="", "", IFERROR(INDEX(Ingredients!E$11:E$310, MATCH($C182, Ingredients!$B$11:$B$310, 0)), "")))</f>
        <v/>
      </c>
      <c r="AJ182" s="108" t="str">
        <f>IF($C182="", "", IF(IFERROR(INDEX(Ingredients!F$11:F$310, MATCH($C182, Ingredients!$B$11:$B$310, 0)), "")="", "", IFERROR(INDEX(Ingredients!F$11:F$310, MATCH($C182, Ingredients!$B$11:$B$310, 0)), "")))</f>
        <v/>
      </c>
      <c r="AK182" s="106" t="str">
        <f>IF($C182="", "", IF(IFERROR(INDEX(Ingredients!G$11:G$310, MATCH($C182, Ingredients!$B$11:$B$310, 0)), "")="", "", IFERROR(INDEX(Ingredients!G$11:G$310, MATCH($C182, Ingredients!$B$11:$B$310, 0)), "")))</f>
        <v/>
      </c>
      <c r="AL182" s="79" t="str">
        <f>IF($C182="", "", IF(IFERROR(INDEX(Ingredients!H$11:H$310, MATCH($C182, Ingredients!$B$11:$B$310, 0)), "")="", "", IFERROR(INDEX(Ingredients!H$11:H$310, MATCH($C182, Ingredients!$B$11:$B$310, 0)), "")))</f>
        <v/>
      </c>
      <c r="AN182" s="83" t="str">
        <f t="shared" si="35"/>
        <v/>
      </c>
      <c r="AP182" s="114" t="str">
        <f t="shared" si="45"/>
        <v/>
      </c>
      <c r="AR182" s="117" t="str">
        <f>IF($C182="", "", IF(IFERROR(INDEX(Ingredients!$AI$11:$AI$310, MATCH($C182, Ingredients!$B$11:$B$310, 0)), "")="", "", IFERROR(INDEX(Ingredients!$AI$11:$AI$310, MATCH($C182, Ingredients!$B$11:$B$310, 0)), "")))</f>
        <v/>
      </c>
      <c r="AT182" s="120" t="str">
        <f t="shared" si="46"/>
        <v/>
      </c>
      <c r="AV182" s="90" t="str">
        <f t="shared" si="36"/>
        <v/>
      </c>
      <c r="AX182" s="90" t="str">
        <f>IF($AV182="", "", COUNTIF($AV$11:$AV$5010, "&lt;"&amp;$AV182)+1+COUNTIF($AV$11:$AV182, $AV182)-1)</f>
        <v/>
      </c>
      <c r="AZ182" s="111" t="str">
        <f>IF($B182="", "", SUMIF('Shopping List'!$AV$11:$AV$25, $B182, 'Shopping List'!$BN$11:$BN$25))</f>
        <v/>
      </c>
      <c r="BB182" s="117" t="str">
        <f t="shared" si="47"/>
        <v/>
      </c>
    </row>
    <row r="183" spans="1:54" x14ac:dyDescent="0.25">
      <c r="A183" s="4"/>
      <c r="B183" s="37"/>
      <c r="C183" s="124"/>
      <c r="D183" s="39"/>
      <c r="E183" s="125"/>
      <c r="F183" s="48"/>
      <c r="G183" s="4"/>
      <c r="H183" s="4"/>
      <c r="I183" s="95" t="str">
        <f>IF($C183="", "", IF(IFERROR(INDEX(Ingredients!$C$11:$C$310, MATCH($C183, Ingredients!$B$11:$B$310, 0)), "")="", "", IFERROR(INDEX(Ingredients!$C$11:$C$310, MATCH($C183, Ingredients!$B$11:$B$310, 0)), "")))</f>
        <v/>
      </c>
      <c r="J183" s="73" t="str">
        <f>IF($B183="", "", IF(IFERROR(INDEX(Meals!$C$11:$C$260, MATCH($B183, Meals!$B$11:$B$260, 0)), "")="", "", IFERROR(INDEX(Meals!$C$11:$C$260, MATCH($B183, Meals!$B$11:$B$260, 0)), "")))</f>
        <v/>
      </c>
      <c r="K183" s="4"/>
      <c r="L183" s="72" t="str">
        <f t="shared" si="37"/>
        <v/>
      </c>
      <c r="M183" s="73" t="str">
        <f t="shared" si="38"/>
        <v/>
      </c>
      <c r="N183" s="4"/>
      <c r="O183" s="78" t="str">
        <f t="shared" si="39"/>
        <v/>
      </c>
      <c r="P183" s="79" t="str">
        <f t="shared" si="40"/>
        <v/>
      </c>
      <c r="Q183" s="4"/>
      <c r="R183" s="90" t="str">
        <f t="shared" si="41"/>
        <v/>
      </c>
      <c r="S183" s="4"/>
      <c r="V183" s="99" t="str">
        <f>IF(Meals!$B183="", "", Meals!$B183)</f>
        <v/>
      </c>
      <c r="W183" s="99" t="str">
        <f>IF(Ingredients!$B183="", "", Ingredients!$B183)</f>
        <v/>
      </c>
      <c r="Y183" s="18" t="str">
        <f t="shared" si="42"/>
        <v/>
      </c>
      <c r="AA183" s="18" t="str">
        <f t="shared" si="33"/>
        <v/>
      </c>
      <c r="AB183" s="18" t="str">
        <f t="shared" si="34"/>
        <v/>
      </c>
      <c r="AC183" s="18" t="str">
        <f t="shared" si="43"/>
        <v/>
      </c>
      <c r="AD183" s="18" t="str">
        <f t="shared" si="43"/>
        <v/>
      </c>
      <c r="AE183" s="18" t="str">
        <f t="shared" si="44"/>
        <v/>
      </c>
      <c r="AG183" s="95" t="str">
        <f>IF($C183="", "", IF(IFERROR(INDEX(Ingredients!C$11:C$310, MATCH($C183, Ingredients!$B$11:$B$310, 0)), "")="", "", IFERROR(INDEX(Ingredients!C$11:C$310, MATCH($C183, Ingredients!$B$11:$B$310, 0)), "")))</f>
        <v/>
      </c>
      <c r="AH183" s="105" t="str">
        <f>IF($C183="", "", IF(IFERROR(INDEX(Ingredients!D$11:D$310, MATCH($C183, Ingredients!$B$11:$B$310, 0)), "")="", "", IFERROR(INDEX(Ingredients!D$11:D$310, MATCH($C183, Ingredients!$B$11:$B$310, 0)), "")))</f>
        <v/>
      </c>
      <c r="AI183" s="106" t="str">
        <f>IF($C183="", "", IF(IFERROR(INDEX(Ingredients!E$11:E$310, MATCH($C183, Ingredients!$B$11:$B$310, 0)), "")="", "", IFERROR(INDEX(Ingredients!E$11:E$310, MATCH($C183, Ingredients!$B$11:$B$310, 0)), "")))</f>
        <v/>
      </c>
      <c r="AJ183" s="108" t="str">
        <f>IF($C183="", "", IF(IFERROR(INDEX(Ingredients!F$11:F$310, MATCH($C183, Ingredients!$B$11:$B$310, 0)), "")="", "", IFERROR(INDEX(Ingredients!F$11:F$310, MATCH($C183, Ingredients!$B$11:$B$310, 0)), "")))</f>
        <v/>
      </c>
      <c r="AK183" s="106" t="str">
        <f>IF($C183="", "", IF(IFERROR(INDEX(Ingredients!G$11:G$310, MATCH($C183, Ingredients!$B$11:$B$310, 0)), "")="", "", IFERROR(INDEX(Ingredients!G$11:G$310, MATCH($C183, Ingredients!$B$11:$B$310, 0)), "")))</f>
        <v/>
      </c>
      <c r="AL183" s="79" t="str">
        <f>IF($C183="", "", IF(IFERROR(INDEX(Ingredients!H$11:H$310, MATCH($C183, Ingredients!$B$11:$B$310, 0)), "")="", "", IFERROR(INDEX(Ingredients!H$11:H$310, MATCH($C183, Ingredients!$B$11:$B$310, 0)), "")))</f>
        <v/>
      </c>
      <c r="AN183" s="83" t="str">
        <f t="shared" si="35"/>
        <v/>
      </c>
      <c r="AP183" s="114" t="str">
        <f t="shared" si="45"/>
        <v/>
      </c>
      <c r="AR183" s="117" t="str">
        <f>IF($C183="", "", IF(IFERROR(INDEX(Ingredients!$AI$11:$AI$310, MATCH($C183, Ingredients!$B$11:$B$310, 0)), "")="", "", IFERROR(INDEX(Ingredients!$AI$11:$AI$310, MATCH($C183, Ingredients!$B$11:$B$310, 0)), "")))</f>
        <v/>
      </c>
      <c r="AT183" s="120" t="str">
        <f t="shared" si="46"/>
        <v/>
      </c>
      <c r="AV183" s="90" t="str">
        <f t="shared" si="36"/>
        <v/>
      </c>
      <c r="AX183" s="90" t="str">
        <f>IF($AV183="", "", COUNTIF($AV$11:$AV$5010, "&lt;"&amp;$AV183)+1+COUNTIF($AV$11:$AV183, $AV183)-1)</f>
        <v/>
      </c>
      <c r="AZ183" s="111" t="str">
        <f>IF($B183="", "", SUMIF('Shopping List'!$AV$11:$AV$25, $B183, 'Shopping List'!$BN$11:$BN$25))</f>
        <v/>
      </c>
      <c r="BB183" s="117" t="str">
        <f t="shared" si="47"/>
        <v/>
      </c>
    </row>
    <row r="184" spans="1:54" x14ac:dyDescent="0.25">
      <c r="A184" s="4"/>
      <c r="B184" s="37"/>
      <c r="C184" s="124"/>
      <c r="D184" s="39"/>
      <c r="E184" s="125"/>
      <c r="F184" s="48"/>
      <c r="G184" s="4"/>
      <c r="H184" s="4"/>
      <c r="I184" s="95" t="str">
        <f>IF($C184="", "", IF(IFERROR(INDEX(Ingredients!$C$11:$C$310, MATCH($C184, Ingredients!$B$11:$B$310, 0)), "")="", "", IFERROR(INDEX(Ingredients!$C$11:$C$310, MATCH($C184, Ingredients!$B$11:$B$310, 0)), "")))</f>
        <v/>
      </c>
      <c r="J184" s="73" t="str">
        <f>IF($B184="", "", IF(IFERROR(INDEX(Meals!$C$11:$C$260, MATCH($B184, Meals!$B$11:$B$260, 0)), "")="", "", IFERROR(INDEX(Meals!$C$11:$C$260, MATCH($B184, Meals!$B$11:$B$260, 0)), "")))</f>
        <v/>
      </c>
      <c r="K184" s="4"/>
      <c r="L184" s="72" t="str">
        <f t="shared" si="37"/>
        <v/>
      </c>
      <c r="M184" s="73" t="str">
        <f t="shared" si="38"/>
        <v/>
      </c>
      <c r="N184" s="4"/>
      <c r="O184" s="78" t="str">
        <f t="shared" si="39"/>
        <v/>
      </c>
      <c r="P184" s="79" t="str">
        <f t="shared" si="40"/>
        <v/>
      </c>
      <c r="Q184" s="4"/>
      <c r="R184" s="90" t="str">
        <f t="shared" si="41"/>
        <v/>
      </c>
      <c r="S184" s="4"/>
      <c r="V184" s="99" t="str">
        <f>IF(Meals!$B184="", "", Meals!$B184)</f>
        <v/>
      </c>
      <c r="W184" s="99" t="str">
        <f>IF(Ingredients!$B184="", "", Ingredients!$B184)</f>
        <v/>
      </c>
      <c r="Y184" s="18" t="str">
        <f t="shared" si="42"/>
        <v/>
      </c>
      <c r="AA184" s="18" t="str">
        <f t="shared" si="33"/>
        <v/>
      </c>
      <c r="AB184" s="18" t="str">
        <f t="shared" si="34"/>
        <v/>
      </c>
      <c r="AC184" s="18" t="str">
        <f t="shared" si="43"/>
        <v/>
      </c>
      <c r="AD184" s="18" t="str">
        <f t="shared" si="43"/>
        <v/>
      </c>
      <c r="AE184" s="18" t="str">
        <f t="shared" si="44"/>
        <v/>
      </c>
      <c r="AG184" s="95" t="str">
        <f>IF($C184="", "", IF(IFERROR(INDEX(Ingredients!C$11:C$310, MATCH($C184, Ingredients!$B$11:$B$310, 0)), "")="", "", IFERROR(INDEX(Ingredients!C$11:C$310, MATCH($C184, Ingredients!$B$11:$B$310, 0)), "")))</f>
        <v/>
      </c>
      <c r="AH184" s="105" t="str">
        <f>IF($C184="", "", IF(IFERROR(INDEX(Ingredients!D$11:D$310, MATCH($C184, Ingredients!$B$11:$B$310, 0)), "")="", "", IFERROR(INDEX(Ingredients!D$11:D$310, MATCH($C184, Ingredients!$B$11:$B$310, 0)), "")))</f>
        <v/>
      </c>
      <c r="AI184" s="106" t="str">
        <f>IF($C184="", "", IF(IFERROR(INDEX(Ingredients!E$11:E$310, MATCH($C184, Ingredients!$B$11:$B$310, 0)), "")="", "", IFERROR(INDEX(Ingredients!E$11:E$310, MATCH($C184, Ingredients!$B$11:$B$310, 0)), "")))</f>
        <v/>
      </c>
      <c r="AJ184" s="108" t="str">
        <f>IF($C184="", "", IF(IFERROR(INDEX(Ingredients!F$11:F$310, MATCH($C184, Ingredients!$B$11:$B$310, 0)), "")="", "", IFERROR(INDEX(Ingredients!F$11:F$310, MATCH($C184, Ingredients!$B$11:$B$310, 0)), "")))</f>
        <v/>
      </c>
      <c r="AK184" s="106" t="str">
        <f>IF($C184="", "", IF(IFERROR(INDEX(Ingredients!G$11:G$310, MATCH($C184, Ingredients!$B$11:$B$310, 0)), "")="", "", IFERROR(INDEX(Ingredients!G$11:G$310, MATCH($C184, Ingredients!$B$11:$B$310, 0)), "")))</f>
        <v/>
      </c>
      <c r="AL184" s="79" t="str">
        <f>IF($C184="", "", IF(IFERROR(INDEX(Ingredients!H$11:H$310, MATCH($C184, Ingredients!$B$11:$B$310, 0)), "")="", "", IFERROR(INDEX(Ingredients!H$11:H$310, MATCH($C184, Ingredients!$B$11:$B$310, 0)), "")))</f>
        <v/>
      </c>
      <c r="AN184" s="83" t="str">
        <f t="shared" si="35"/>
        <v/>
      </c>
      <c r="AP184" s="114" t="str">
        <f t="shared" si="45"/>
        <v/>
      </c>
      <c r="AR184" s="117" t="str">
        <f>IF($C184="", "", IF(IFERROR(INDEX(Ingredients!$AI$11:$AI$310, MATCH($C184, Ingredients!$B$11:$B$310, 0)), "")="", "", IFERROR(INDEX(Ingredients!$AI$11:$AI$310, MATCH($C184, Ingredients!$B$11:$B$310, 0)), "")))</f>
        <v/>
      </c>
      <c r="AT184" s="120" t="str">
        <f t="shared" si="46"/>
        <v/>
      </c>
      <c r="AV184" s="90" t="str">
        <f t="shared" si="36"/>
        <v/>
      </c>
      <c r="AX184" s="90" t="str">
        <f>IF($AV184="", "", COUNTIF($AV$11:$AV$5010, "&lt;"&amp;$AV184)+1+COUNTIF($AV$11:$AV184, $AV184)-1)</f>
        <v/>
      </c>
      <c r="AZ184" s="111" t="str">
        <f>IF($B184="", "", SUMIF('Shopping List'!$AV$11:$AV$25, $B184, 'Shopping List'!$BN$11:$BN$25))</f>
        <v/>
      </c>
      <c r="BB184" s="117" t="str">
        <f t="shared" si="47"/>
        <v/>
      </c>
    </row>
    <row r="185" spans="1:54" x14ac:dyDescent="0.25">
      <c r="A185" s="4"/>
      <c r="B185" s="37"/>
      <c r="C185" s="124"/>
      <c r="D185" s="39"/>
      <c r="E185" s="125"/>
      <c r="F185" s="48"/>
      <c r="G185" s="4"/>
      <c r="H185" s="4"/>
      <c r="I185" s="95" t="str">
        <f>IF($C185="", "", IF(IFERROR(INDEX(Ingredients!$C$11:$C$310, MATCH($C185, Ingredients!$B$11:$B$310, 0)), "")="", "", IFERROR(INDEX(Ingredients!$C$11:$C$310, MATCH($C185, Ingredients!$B$11:$B$310, 0)), "")))</f>
        <v/>
      </c>
      <c r="J185" s="73" t="str">
        <f>IF($B185="", "", IF(IFERROR(INDEX(Meals!$C$11:$C$260, MATCH($B185, Meals!$B$11:$B$260, 0)), "")="", "", IFERROR(INDEX(Meals!$C$11:$C$260, MATCH($B185, Meals!$B$11:$B$260, 0)), "")))</f>
        <v/>
      </c>
      <c r="K185" s="4"/>
      <c r="L185" s="72" t="str">
        <f t="shared" si="37"/>
        <v/>
      </c>
      <c r="M185" s="73" t="str">
        <f t="shared" si="38"/>
        <v/>
      </c>
      <c r="N185" s="4"/>
      <c r="O185" s="78" t="str">
        <f t="shared" si="39"/>
        <v/>
      </c>
      <c r="P185" s="79" t="str">
        <f t="shared" si="40"/>
        <v/>
      </c>
      <c r="Q185" s="4"/>
      <c r="R185" s="90" t="str">
        <f t="shared" si="41"/>
        <v/>
      </c>
      <c r="S185" s="4"/>
      <c r="V185" s="99" t="str">
        <f>IF(Meals!$B185="", "", Meals!$B185)</f>
        <v/>
      </c>
      <c r="W185" s="99" t="str">
        <f>IF(Ingredients!$B185="", "", Ingredients!$B185)</f>
        <v/>
      </c>
      <c r="Y185" s="18" t="str">
        <f t="shared" si="42"/>
        <v/>
      </c>
      <c r="AA185" s="18" t="str">
        <f t="shared" si="33"/>
        <v/>
      </c>
      <c r="AB185" s="18" t="str">
        <f t="shared" si="34"/>
        <v/>
      </c>
      <c r="AC185" s="18" t="str">
        <f t="shared" si="43"/>
        <v/>
      </c>
      <c r="AD185" s="18" t="str">
        <f t="shared" si="43"/>
        <v/>
      </c>
      <c r="AE185" s="18" t="str">
        <f t="shared" si="44"/>
        <v/>
      </c>
      <c r="AG185" s="95" t="str">
        <f>IF($C185="", "", IF(IFERROR(INDEX(Ingredients!C$11:C$310, MATCH($C185, Ingredients!$B$11:$B$310, 0)), "")="", "", IFERROR(INDEX(Ingredients!C$11:C$310, MATCH($C185, Ingredients!$B$11:$B$310, 0)), "")))</f>
        <v/>
      </c>
      <c r="AH185" s="105" t="str">
        <f>IF($C185="", "", IF(IFERROR(INDEX(Ingredients!D$11:D$310, MATCH($C185, Ingredients!$B$11:$B$310, 0)), "")="", "", IFERROR(INDEX(Ingredients!D$11:D$310, MATCH($C185, Ingredients!$B$11:$B$310, 0)), "")))</f>
        <v/>
      </c>
      <c r="AI185" s="106" t="str">
        <f>IF($C185="", "", IF(IFERROR(INDEX(Ingredients!E$11:E$310, MATCH($C185, Ingredients!$B$11:$B$310, 0)), "")="", "", IFERROR(INDEX(Ingredients!E$11:E$310, MATCH($C185, Ingredients!$B$11:$B$310, 0)), "")))</f>
        <v/>
      </c>
      <c r="AJ185" s="108" t="str">
        <f>IF($C185="", "", IF(IFERROR(INDEX(Ingredients!F$11:F$310, MATCH($C185, Ingredients!$B$11:$B$310, 0)), "")="", "", IFERROR(INDEX(Ingredients!F$11:F$310, MATCH($C185, Ingredients!$B$11:$B$310, 0)), "")))</f>
        <v/>
      </c>
      <c r="AK185" s="106" t="str">
        <f>IF($C185="", "", IF(IFERROR(INDEX(Ingredients!G$11:G$310, MATCH($C185, Ingredients!$B$11:$B$310, 0)), "")="", "", IFERROR(INDEX(Ingredients!G$11:G$310, MATCH($C185, Ingredients!$B$11:$B$310, 0)), "")))</f>
        <v/>
      </c>
      <c r="AL185" s="79" t="str">
        <f>IF($C185="", "", IF(IFERROR(INDEX(Ingredients!H$11:H$310, MATCH($C185, Ingredients!$B$11:$B$310, 0)), "")="", "", IFERROR(INDEX(Ingredients!H$11:H$310, MATCH($C185, Ingredients!$B$11:$B$310, 0)), "")))</f>
        <v/>
      </c>
      <c r="AN185" s="83" t="str">
        <f t="shared" si="35"/>
        <v/>
      </c>
      <c r="AP185" s="114" t="str">
        <f t="shared" si="45"/>
        <v/>
      </c>
      <c r="AR185" s="117" t="str">
        <f>IF($C185="", "", IF(IFERROR(INDEX(Ingredients!$AI$11:$AI$310, MATCH($C185, Ingredients!$B$11:$B$310, 0)), "")="", "", IFERROR(INDEX(Ingredients!$AI$11:$AI$310, MATCH($C185, Ingredients!$B$11:$B$310, 0)), "")))</f>
        <v/>
      </c>
      <c r="AT185" s="120" t="str">
        <f t="shared" si="46"/>
        <v/>
      </c>
      <c r="AV185" s="90" t="str">
        <f t="shared" si="36"/>
        <v/>
      </c>
      <c r="AX185" s="90" t="str">
        <f>IF($AV185="", "", COUNTIF($AV$11:$AV$5010, "&lt;"&amp;$AV185)+1+COUNTIF($AV$11:$AV185, $AV185)-1)</f>
        <v/>
      </c>
      <c r="AZ185" s="111" t="str">
        <f>IF($B185="", "", SUMIF('Shopping List'!$AV$11:$AV$25, $B185, 'Shopping List'!$BN$11:$BN$25))</f>
        <v/>
      </c>
      <c r="BB185" s="117" t="str">
        <f t="shared" si="47"/>
        <v/>
      </c>
    </row>
    <row r="186" spans="1:54" x14ac:dyDescent="0.25">
      <c r="A186" s="4"/>
      <c r="B186" s="37"/>
      <c r="C186" s="124"/>
      <c r="D186" s="39"/>
      <c r="E186" s="125"/>
      <c r="F186" s="48"/>
      <c r="G186" s="4"/>
      <c r="H186" s="4"/>
      <c r="I186" s="95" t="str">
        <f>IF($C186="", "", IF(IFERROR(INDEX(Ingredients!$C$11:$C$310, MATCH($C186, Ingredients!$B$11:$B$310, 0)), "")="", "", IFERROR(INDEX(Ingredients!$C$11:$C$310, MATCH($C186, Ingredients!$B$11:$B$310, 0)), "")))</f>
        <v/>
      </c>
      <c r="J186" s="73" t="str">
        <f>IF($B186="", "", IF(IFERROR(INDEX(Meals!$C$11:$C$260, MATCH($B186, Meals!$B$11:$B$260, 0)), "")="", "", IFERROR(INDEX(Meals!$C$11:$C$260, MATCH($B186, Meals!$B$11:$B$260, 0)), "")))</f>
        <v/>
      </c>
      <c r="K186" s="4"/>
      <c r="L186" s="72" t="str">
        <f t="shared" si="37"/>
        <v/>
      </c>
      <c r="M186" s="73" t="str">
        <f t="shared" si="38"/>
        <v/>
      </c>
      <c r="N186" s="4"/>
      <c r="O186" s="78" t="str">
        <f t="shared" si="39"/>
        <v/>
      </c>
      <c r="P186" s="79" t="str">
        <f t="shared" si="40"/>
        <v/>
      </c>
      <c r="Q186" s="4"/>
      <c r="R186" s="90" t="str">
        <f t="shared" si="41"/>
        <v/>
      </c>
      <c r="S186" s="4"/>
      <c r="V186" s="99" t="str">
        <f>IF(Meals!$B186="", "", Meals!$B186)</f>
        <v/>
      </c>
      <c r="W186" s="99" t="str">
        <f>IF(Ingredients!$B186="", "", Ingredients!$B186)</f>
        <v/>
      </c>
      <c r="Y186" s="18" t="str">
        <f t="shared" si="42"/>
        <v/>
      </c>
      <c r="AA186" s="18" t="str">
        <f t="shared" si="33"/>
        <v/>
      </c>
      <c r="AB186" s="18" t="str">
        <f t="shared" si="34"/>
        <v/>
      </c>
      <c r="AC186" s="18" t="str">
        <f t="shared" si="43"/>
        <v/>
      </c>
      <c r="AD186" s="18" t="str">
        <f t="shared" si="43"/>
        <v/>
      </c>
      <c r="AE186" s="18" t="str">
        <f t="shared" si="44"/>
        <v/>
      </c>
      <c r="AG186" s="95" t="str">
        <f>IF($C186="", "", IF(IFERROR(INDEX(Ingredients!C$11:C$310, MATCH($C186, Ingredients!$B$11:$B$310, 0)), "")="", "", IFERROR(INDEX(Ingredients!C$11:C$310, MATCH($C186, Ingredients!$B$11:$B$310, 0)), "")))</f>
        <v/>
      </c>
      <c r="AH186" s="105" t="str">
        <f>IF($C186="", "", IF(IFERROR(INDEX(Ingredients!D$11:D$310, MATCH($C186, Ingredients!$B$11:$B$310, 0)), "")="", "", IFERROR(INDEX(Ingredients!D$11:D$310, MATCH($C186, Ingredients!$B$11:$B$310, 0)), "")))</f>
        <v/>
      </c>
      <c r="AI186" s="106" t="str">
        <f>IF($C186="", "", IF(IFERROR(INDEX(Ingredients!E$11:E$310, MATCH($C186, Ingredients!$B$11:$B$310, 0)), "")="", "", IFERROR(INDEX(Ingredients!E$11:E$310, MATCH($C186, Ingredients!$B$11:$B$310, 0)), "")))</f>
        <v/>
      </c>
      <c r="AJ186" s="108" t="str">
        <f>IF($C186="", "", IF(IFERROR(INDEX(Ingredients!F$11:F$310, MATCH($C186, Ingredients!$B$11:$B$310, 0)), "")="", "", IFERROR(INDEX(Ingredients!F$11:F$310, MATCH($C186, Ingredients!$B$11:$B$310, 0)), "")))</f>
        <v/>
      </c>
      <c r="AK186" s="106" t="str">
        <f>IF($C186="", "", IF(IFERROR(INDEX(Ingredients!G$11:G$310, MATCH($C186, Ingredients!$B$11:$B$310, 0)), "")="", "", IFERROR(INDEX(Ingredients!G$11:G$310, MATCH($C186, Ingredients!$B$11:$B$310, 0)), "")))</f>
        <v/>
      </c>
      <c r="AL186" s="79" t="str">
        <f>IF($C186="", "", IF(IFERROR(INDEX(Ingredients!H$11:H$310, MATCH($C186, Ingredients!$B$11:$B$310, 0)), "")="", "", IFERROR(INDEX(Ingredients!H$11:H$310, MATCH($C186, Ingredients!$B$11:$B$310, 0)), "")))</f>
        <v/>
      </c>
      <c r="AN186" s="83" t="str">
        <f t="shared" si="35"/>
        <v/>
      </c>
      <c r="AP186" s="114" t="str">
        <f t="shared" si="45"/>
        <v/>
      </c>
      <c r="AR186" s="117" t="str">
        <f>IF($C186="", "", IF(IFERROR(INDEX(Ingredients!$AI$11:$AI$310, MATCH($C186, Ingredients!$B$11:$B$310, 0)), "")="", "", IFERROR(INDEX(Ingredients!$AI$11:$AI$310, MATCH($C186, Ingredients!$B$11:$B$310, 0)), "")))</f>
        <v/>
      </c>
      <c r="AT186" s="120" t="str">
        <f t="shared" si="46"/>
        <v/>
      </c>
      <c r="AV186" s="90" t="str">
        <f t="shared" si="36"/>
        <v/>
      </c>
      <c r="AX186" s="90" t="str">
        <f>IF($AV186="", "", COUNTIF($AV$11:$AV$5010, "&lt;"&amp;$AV186)+1+COUNTIF($AV$11:$AV186, $AV186)-1)</f>
        <v/>
      </c>
      <c r="AZ186" s="111" t="str">
        <f>IF($B186="", "", SUMIF('Shopping List'!$AV$11:$AV$25, $B186, 'Shopping List'!$BN$11:$BN$25))</f>
        <v/>
      </c>
      <c r="BB186" s="117" t="str">
        <f t="shared" si="47"/>
        <v/>
      </c>
    </row>
    <row r="187" spans="1:54" x14ac:dyDescent="0.25">
      <c r="A187" s="4"/>
      <c r="B187" s="37"/>
      <c r="C187" s="124"/>
      <c r="D187" s="39"/>
      <c r="E187" s="125"/>
      <c r="F187" s="48"/>
      <c r="G187" s="4"/>
      <c r="H187" s="4"/>
      <c r="I187" s="95" t="str">
        <f>IF($C187="", "", IF(IFERROR(INDEX(Ingredients!$C$11:$C$310, MATCH($C187, Ingredients!$B$11:$B$310, 0)), "")="", "", IFERROR(INDEX(Ingredients!$C$11:$C$310, MATCH($C187, Ingredients!$B$11:$B$310, 0)), "")))</f>
        <v/>
      </c>
      <c r="J187" s="73" t="str">
        <f>IF($B187="", "", IF(IFERROR(INDEX(Meals!$C$11:$C$260, MATCH($B187, Meals!$B$11:$B$260, 0)), "")="", "", IFERROR(INDEX(Meals!$C$11:$C$260, MATCH($B187, Meals!$B$11:$B$260, 0)), "")))</f>
        <v/>
      </c>
      <c r="K187" s="4"/>
      <c r="L187" s="72" t="str">
        <f t="shared" si="37"/>
        <v/>
      </c>
      <c r="M187" s="73" t="str">
        <f t="shared" si="38"/>
        <v/>
      </c>
      <c r="N187" s="4"/>
      <c r="O187" s="78" t="str">
        <f t="shared" si="39"/>
        <v/>
      </c>
      <c r="P187" s="79" t="str">
        <f t="shared" si="40"/>
        <v/>
      </c>
      <c r="Q187" s="4"/>
      <c r="R187" s="90" t="str">
        <f t="shared" si="41"/>
        <v/>
      </c>
      <c r="S187" s="4"/>
      <c r="V187" s="99" t="str">
        <f>IF(Meals!$B187="", "", Meals!$B187)</f>
        <v/>
      </c>
      <c r="W187" s="99" t="str">
        <f>IF(Ingredients!$B187="", "", Ingredients!$B187)</f>
        <v/>
      </c>
      <c r="Y187" s="18" t="str">
        <f t="shared" si="42"/>
        <v/>
      </c>
      <c r="AA187" s="18" t="str">
        <f t="shared" si="33"/>
        <v/>
      </c>
      <c r="AB187" s="18" t="str">
        <f t="shared" si="34"/>
        <v/>
      </c>
      <c r="AC187" s="18" t="str">
        <f t="shared" si="43"/>
        <v/>
      </c>
      <c r="AD187" s="18" t="str">
        <f t="shared" si="43"/>
        <v/>
      </c>
      <c r="AE187" s="18" t="str">
        <f t="shared" si="44"/>
        <v/>
      </c>
      <c r="AG187" s="95" t="str">
        <f>IF($C187="", "", IF(IFERROR(INDEX(Ingredients!C$11:C$310, MATCH($C187, Ingredients!$B$11:$B$310, 0)), "")="", "", IFERROR(INDEX(Ingredients!C$11:C$310, MATCH($C187, Ingredients!$B$11:$B$310, 0)), "")))</f>
        <v/>
      </c>
      <c r="AH187" s="105" t="str">
        <f>IF($C187="", "", IF(IFERROR(INDEX(Ingredients!D$11:D$310, MATCH($C187, Ingredients!$B$11:$B$310, 0)), "")="", "", IFERROR(INDEX(Ingredients!D$11:D$310, MATCH($C187, Ingredients!$B$11:$B$310, 0)), "")))</f>
        <v/>
      </c>
      <c r="AI187" s="106" t="str">
        <f>IF($C187="", "", IF(IFERROR(INDEX(Ingredients!E$11:E$310, MATCH($C187, Ingredients!$B$11:$B$310, 0)), "")="", "", IFERROR(INDEX(Ingredients!E$11:E$310, MATCH($C187, Ingredients!$B$11:$B$310, 0)), "")))</f>
        <v/>
      </c>
      <c r="AJ187" s="108" t="str">
        <f>IF($C187="", "", IF(IFERROR(INDEX(Ingredients!F$11:F$310, MATCH($C187, Ingredients!$B$11:$B$310, 0)), "")="", "", IFERROR(INDEX(Ingredients!F$11:F$310, MATCH($C187, Ingredients!$B$11:$B$310, 0)), "")))</f>
        <v/>
      </c>
      <c r="AK187" s="106" t="str">
        <f>IF($C187="", "", IF(IFERROR(INDEX(Ingredients!G$11:G$310, MATCH($C187, Ingredients!$B$11:$B$310, 0)), "")="", "", IFERROR(INDEX(Ingredients!G$11:G$310, MATCH($C187, Ingredients!$B$11:$B$310, 0)), "")))</f>
        <v/>
      </c>
      <c r="AL187" s="79" t="str">
        <f>IF($C187="", "", IF(IFERROR(INDEX(Ingredients!H$11:H$310, MATCH($C187, Ingredients!$B$11:$B$310, 0)), "")="", "", IFERROR(INDEX(Ingredients!H$11:H$310, MATCH($C187, Ingredients!$B$11:$B$310, 0)), "")))</f>
        <v/>
      </c>
      <c r="AN187" s="83" t="str">
        <f t="shared" si="35"/>
        <v/>
      </c>
      <c r="AP187" s="114" t="str">
        <f t="shared" si="45"/>
        <v/>
      </c>
      <c r="AR187" s="117" t="str">
        <f>IF($C187="", "", IF(IFERROR(INDEX(Ingredients!$AI$11:$AI$310, MATCH($C187, Ingredients!$B$11:$B$310, 0)), "")="", "", IFERROR(INDEX(Ingredients!$AI$11:$AI$310, MATCH($C187, Ingredients!$B$11:$B$310, 0)), "")))</f>
        <v/>
      </c>
      <c r="AT187" s="120" t="str">
        <f t="shared" si="46"/>
        <v/>
      </c>
      <c r="AV187" s="90" t="str">
        <f t="shared" si="36"/>
        <v/>
      </c>
      <c r="AX187" s="90" t="str">
        <f>IF($AV187="", "", COUNTIF($AV$11:$AV$5010, "&lt;"&amp;$AV187)+1+COUNTIF($AV$11:$AV187, $AV187)-1)</f>
        <v/>
      </c>
      <c r="AZ187" s="111" t="str">
        <f>IF($B187="", "", SUMIF('Shopping List'!$AV$11:$AV$25, $B187, 'Shopping List'!$BN$11:$BN$25))</f>
        <v/>
      </c>
      <c r="BB187" s="117" t="str">
        <f t="shared" si="47"/>
        <v/>
      </c>
    </row>
    <row r="188" spans="1:54" x14ac:dyDescent="0.25">
      <c r="A188" s="4"/>
      <c r="B188" s="37"/>
      <c r="C188" s="124"/>
      <c r="D188" s="39"/>
      <c r="E188" s="125"/>
      <c r="F188" s="48"/>
      <c r="G188" s="4"/>
      <c r="H188" s="4"/>
      <c r="I188" s="95" t="str">
        <f>IF($C188="", "", IF(IFERROR(INDEX(Ingredients!$C$11:$C$310, MATCH($C188, Ingredients!$B$11:$B$310, 0)), "")="", "", IFERROR(INDEX(Ingredients!$C$11:$C$310, MATCH($C188, Ingredients!$B$11:$B$310, 0)), "")))</f>
        <v/>
      </c>
      <c r="J188" s="73" t="str">
        <f>IF($B188="", "", IF(IFERROR(INDEX(Meals!$C$11:$C$260, MATCH($B188, Meals!$B$11:$B$260, 0)), "")="", "", IFERROR(INDEX(Meals!$C$11:$C$260, MATCH($B188, Meals!$B$11:$B$260, 0)), "")))</f>
        <v/>
      </c>
      <c r="K188" s="4"/>
      <c r="L188" s="72" t="str">
        <f t="shared" si="37"/>
        <v/>
      </c>
      <c r="M188" s="73" t="str">
        <f t="shared" si="38"/>
        <v/>
      </c>
      <c r="N188" s="4"/>
      <c r="O188" s="78" t="str">
        <f t="shared" si="39"/>
        <v/>
      </c>
      <c r="P188" s="79" t="str">
        <f t="shared" si="40"/>
        <v/>
      </c>
      <c r="Q188" s="4"/>
      <c r="R188" s="90" t="str">
        <f t="shared" si="41"/>
        <v/>
      </c>
      <c r="S188" s="4"/>
      <c r="V188" s="99" t="str">
        <f>IF(Meals!$B188="", "", Meals!$B188)</f>
        <v/>
      </c>
      <c r="W188" s="99" t="str">
        <f>IF(Ingredients!$B188="", "", Ingredients!$B188)</f>
        <v/>
      </c>
      <c r="Y188" s="18" t="str">
        <f t="shared" si="42"/>
        <v/>
      </c>
      <c r="AA188" s="18" t="str">
        <f t="shared" si="33"/>
        <v/>
      </c>
      <c r="AB188" s="18" t="str">
        <f t="shared" si="34"/>
        <v/>
      </c>
      <c r="AC188" s="18" t="str">
        <f t="shared" si="43"/>
        <v/>
      </c>
      <c r="AD188" s="18" t="str">
        <f t="shared" si="43"/>
        <v/>
      </c>
      <c r="AE188" s="18" t="str">
        <f t="shared" si="44"/>
        <v/>
      </c>
      <c r="AG188" s="95" t="str">
        <f>IF($C188="", "", IF(IFERROR(INDEX(Ingredients!C$11:C$310, MATCH($C188, Ingredients!$B$11:$B$310, 0)), "")="", "", IFERROR(INDEX(Ingredients!C$11:C$310, MATCH($C188, Ingredients!$B$11:$B$310, 0)), "")))</f>
        <v/>
      </c>
      <c r="AH188" s="105" t="str">
        <f>IF($C188="", "", IF(IFERROR(INDEX(Ingredients!D$11:D$310, MATCH($C188, Ingredients!$B$11:$B$310, 0)), "")="", "", IFERROR(INDEX(Ingredients!D$11:D$310, MATCH($C188, Ingredients!$B$11:$B$310, 0)), "")))</f>
        <v/>
      </c>
      <c r="AI188" s="106" t="str">
        <f>IF($C188="", "", IF(IFERROR(INDEX(Ingredients!E$11:E$310, MATCH($C188, Ingredients!$B$11:$B$310, 0)), "")="", "", IFERROR(INDEX(Ingredients!E$11:E$310, MATCH($C188, Ingredients!$B$11:$B$310, 0)), "")))</f>
        <v/>
      </c>
      <c r="AJ188" s="108" t="str">
        <f>IF($C188="", "", IF(IFERROR(INDEX(Ingredients!F$11:F$310, MATCH($C188, Ingredients!$B$11:$B$310, 0)), "")="", "", IFERROR(INDEX(Ingredients!F$11:F$310, MATCH($C188, Ingredients!$B$11:$B$310, 0)), "")))</f>
        <v/>
      </c>
      <c r="AK188" s="106" t="str">
        <f>IF($C188="", "", IF(IFERROR(INDEX(Ingredients!G$11:G$310, MATCH($C188, Ingredients!$B$11:$B$310, 0)), "")="", "", IFERROR(INDEX(Ingredients!G$11:G$310, MATCH($C188, Ingredients!$B$11:$B$310, 0)), "")))</f>
        <v/>
      </c>
      <c r="AL188" s="79" t="str">
        <f>IF($C188="", "", IF(IFERROR(INDEX(Ingredients!H$11:H$310, MATCH($C188, Ingredients!$B$11:$B$310, 0)), "")="", "", IFERROR(INDEX(Ingredients!H$11:H$310, MATCH($C188, Ingredients!$B$11:$B$310, 0)), "")))</f>
        <v/>
      </c>
      <c r="AN188" s="83" t="str">
        <f t="shared" si="35"/>
        <v/>
      </c>
      <c r="AP188" s="114" t="str">
        <f t="shared" si="45"/>
        <v/>
      </c>
      <c r="AR188" s="117" t="str">
        <f>IF($C188="", "", IF(IFERROR(INDEX(Ingredients!$AI$11:$AI$310, MATCH($C188, Ingredients!$B$11:$B$310, 0)), "")="", "", IFERROR(INDEX(Ingredients!$AI$11:$AI$310, MATCH($C188, Ingredients!$B$11:$B$310, 0)), "")))</f>
        <v/>
      </c>
      <c r="AT188" s="120" t="str">
        <f t="shared" si="46"/>
        <v/>
      </c>
      <c r="AV188" s="90" t="str">
        <f t="shared" si="36"/>
        <v/>
      </c>
      <c r="AX188" s="90" t="str">
        <f>IF($AV188="", "", COUNTIF($AV$11:$AV$5010, "&lt;"&amp;$AV188)+1+COUNTIF($AV$11:$AV188, $AV188)-1)</f>
        <v/>
      </c>
      <c r="AZ188" s="111" t="str">
        <f>IF($B188="", "", SUMIF('Shopping List'!$AV$11:$AV$25, $B188, 'Shopping List'!$BN$11:$BN$25))</f>
        <v/>
      </c>
      <c r="BB188" s="117" t="str">
        <f t="shared" si="47"/>
        <v/>
      </c>
    </row>
    <row r="189" spans="1:54" x14ac:dyDescent="0.25">
      <c r="A189" s="4"/>
      <c r="B189" s="37"/>
      <c r="C189" s="124"/>
      <c r="D189" s="39"/>
      <c r="E189" s="125"/>
      <c r="F189" s="48"/>
      <c r="G189" s="4"/>
      <c r="H189" s="4"/>
      <c r="I189" s="95" t="str">
        <f>IF($C189="", "", IF(IFERROR(INDEX(Ingredients!$C$11:$C$310, MATCH($C189, Ingredients!$B$11:$B$310, 0)), "")="", "", IFERROR(INDEX(Ingredients!$C$11:$C$310, MATCH($C189, Ingredients!$B$11:$B$310, 0)), "")))</f>
        <v/>
      </c>
      <c r="J189" s="73" t="str">
        <f>IF($B189="", "", IF(IFERROR(INDEX(Meals!$C$11:$C$260, MATCH($B189, Meals!$B$11:$B$260, 0)), "")="", "", IFERROR(INDEX(Meals!$C$11:$C$260, MATCH($B189, Meals!$B$11:$B$260, 0)), "")))</f>
        <v/>
      </c>
      <c r="K189" s="4"/>
      <c r="L189" s="72" t="str">
        <f t="shared" si="37"/>
        <v/>
      </c>
      <c r="M189" s="73" t="str">
        <f t="shared" si="38"/>
        <v/>
      </c>
      <c r="N189" s="4"/>
      <c r="O189" s="78" t="str">
        <f t="shared" si="39"/>
        <v/>
      </c>
      <c r="P189" s="79" t="str">
        <f t="shared" si="40"/>
        <v/>
      </c>
      <c r="Q189" s="4"/>
      <c r="R189" s="90" t="str">
        <f t="shared" si="41"/>
        <v/>
      </c>
      <c r="S189" s="4"/>
      <c r="V189" s="99" t="str">
        <f>IF(Meals!$B189="", "", Meals!$B189)</f>
        <v/>
      </c>
      <c r="W189" s="99" t="str">
        <f>IF(Ingredients!$B189="", "", Ingredients!$B189)</f>
        <v/>
      </c>
      <c r="Y189" s="18" t="str">
        <f t="shared" si="42"/>
        <v/>
      </c>
      <c r="AA189" s="18" t="str">
        <f t="shared" si="33"/>
        <v/>
      </c>
      <c r="AB189" s="18" t="str">
        <f t="shared" si="34"/>
        <v/>
      </c>
      <c r="AC189" s="18" t="str">
        <f t="shared" si="43"/>
        <v/>
      </c>
      <c r="AD189" s="18" t="str">
        <f t="shared" si="43"/>
        <v/>
      </c>
      <c r="AE189" s="18" t="str">
        <f t="shared" si="44"/>
        <v/>
      </c>
      <c r="AG189" s="95" t="str">
        <f>IF($C189="", "", IF(IFERROR(INDEX(Ingredients!C$11:C$310, MATCH($C189, Ingredients!$B$11:$B$310, 0)), "")="", "", IFERROR(INDEX(Ingredients!C$11:C$310, MATCH($C189, Ingredients!$B$11:$B$310, 0)), "")))</f>
        <v/>
      </c>
      <c r="AH189" s="105" t="str">
        <f>IF($C189="", "", IF(IFERROR(INDEX(Ingredients!D$11:D$310, MATCH($C189, Ingredients!$B$11:$B$310, 0)), "")="", "", IFERROR(INDEX(Ingredients!D$11:D$310, MATCH($C189, Ingredients!$B$11:$B$310, 0)), "")))</f>
        <v/>
      </c>
      <c r="AI189" s="106" t="str">
        <f>IF($C189="", "", IF(IFERROR(INDEX(Ingredients!E$11:E$310, MATCH($C189, Ingredients!$B$11:$B$310, 0)), "")="", "", IFERROR(INDEX(Ingredients!E$11:E$310, MATCH($C189, Ingredients!$B$11:$B$310, 0)), "")))</f>
        <v/>
      </c>
      <c r="AJ189" s="108" t="str">
        <f>IF($C189="", "", IF(IFERROR(INDEX(Ingredients!F$11:F$310, MATCH($C189, Ingredients!$B$11:$B$310, 0)), "")="", "", IFERROR(INDEX(Ingredients!F$11:F$310, MATCH($C189, Ingredients!$B$11:$B$310, 0)), "")))</f>
        <v/>
      </c>
      <c r="AK189" s="106" t="str">
        <f>IF($C189="", "", IF(IFERROR(INDEX(Ingredients!G$11:G$310, MATCH($C189, Ingredients!$B$11:$B$310, 0)), "")="", "", IFERROR(INDEX(Ingredients!G$11:G$310, MATCH($C189, Ingredients!$B$11:$B$310, 0)), "")))</f>
        <v/>
      </c>
      <c r="AL189" s="79" t="str">
        <f>IF($C189="", "", IF(IFERROR(INDEX(Ingredients!H$11:H$310, MATCH($C189, Ingredients!$B$11:$B$310, 0)), "")="", "", IFERROR(INDEX(Ingredients!H$11:H$310, MATCH($C189, Ingredients!$B$11:$B$310, 0)), "")))</f>
        <v/>
      </c>
      <c r="AN189" s="83" t="str">
        <f t="shared" si="35"/>
        <v/>
      </c>
      <c r="AP189" s="114" t="str">
        <f t="shared" si="45"/>
        <v/>
      </c>
      <c r="AR189" s="117" t="str">
        <f>IF($C189="", "", IF(IFERROR(INDEX(Ingredients!$AI$11:$AI$310, MATCH($C189, Ingredients!$B$11:$B$310, 0)), "")="", "", IFERROR(INDEX(Ingredients!$AI$11:$AI$310, MATCH($C189, Ingredients!$B$11:$B$310, 0)), "")))</f>
        <v/>
      </c>
      <c r="AT189" s="120" t="str">
        <f t="shared" si="46"/>
        <v/>
      </c>
      <c r="AV189" s="90" t="str">
        <f t="shared" si="36"/>
        <v/>
      </c>
      <c r="AX189" s="90" t="str">
        <f>IF($AV189="", "", COUNTIF($AV$11:$AV$5010, "&lt;"&amp;$AV189)+1+COUNTIF($AV$11:$AV189, $AV189)-1)</f>
        <v/>
      </c>
      <c r="AZ189" s="111" t="str">
        <f>IF($B189="", "", SUMIF('Shopping List'!$AV$11:$AV$25, $B189, 'Shopping List'!$BN$11:$BN$25))</f>
        <v/>
      </c>
      <c r="BB189" s="117" t="str">
        <f t="shared" si="47"/>
        <v/>
      </c>
    </row>
    <row r="190" spans="1:54" x14ac:dyDescent="0.25">
      <c r="A190" s="4"/>
      <c r="B190" s="37"/>
      <c r="C190" s="124"/>
      <c r="D190" s="39"/>
      <c r="E190" s="125"/>
      <c r="F190" s="48"/>
      <c r="G190" s="4"/>
      <c r="H190" s="4"/>
      <c r="I190" s="95" t="str">
        <f>IF($C190="", "", IF(IFERROR(INDEX(Ingredients!$C$11:$C$310, MATCH($C190, Ingredients!$B$11:$B$310, 0)), "")="", "", IFERROR(INDEX(Ingredients!$C$11:$C$310, MATCH($C190, Ingredients!$B$11:$B$310, 0)), "")))</f>
        <v/>
      </c>
      <c r="J190" s="73" t="str">
        <f>IF($B190="", "", IF(IFERROR(INDEX(Meals!$C$11:$C$260, MATCH($B190, Meals!$B$11:$B$260, 0)), "")="", "", IFERROR(INDEX(Meals!$C$11:$C$260, MATCH($B190, Meals!$B$11:$B$260, 0)), "")))</f>
        <v/>
      </c>
      <c r="K190" s="4"/>
      <c r="L190" s="72" t="str">
        <f t="shared" si="37"/>
        <v/>
      </c>
      <c r="M190" s="73" t="str">
        <f t="shared" si="38"/>
        <v/>
      </c>
      <c r="N190" s="4"/>
      <c r="O190" s="78" t="str">
        <f t="shared" si="39"/>
        <v/>
      </c>
      <c r="P190" s="79" t="str">
        <f t="shared" si="40"/>
        <v/>
      </c>
      <c r="Q190" s="4"/>
      <c r="R190" s="90" t="str">
        <f t="shared" si="41"/>
        <v/>
      </c>
      <c r="S190" s="4"/>
      <c r="V190" s="99" t="str">
        <f>IF(Meals!$B190="", "", Meals!$B190)</f>
        <v/>
      </c>
      <c r="W190" s="99" t="str">
        <f>IF(Ingredients!$B190="", "", Ingredients!$B190)</f>
        <v/>
      </c>
      <c r="Y190" s="18" t="str">
        <f t="shared" si="42"/>
        <v/>
      </c>
      <c r="AA190" s="18" t="str">
        <f t="shared" si="33"/>
        <v/>
      </c>
      <c r="AB190" s="18" t="str">
        <f t="shared" si="34"/>
        <v/>
      </c>
      <c r="AC190" s="18" t="str">
        <f t="shared" si="43"/>
        <v/>
      </c>
      <c r="AD190" s="18" t="str">
        <f t="shared" si="43"/>
        <v/>
      </c>
      <c r="AE190" s="18" t="str">
        <f t="shared" si="44"/>
        <v/>
      </c>
      <c r="AG190" s="95" t="str">
        <f>IF($C190="", "", IF(IFERROR(INDEX(Ingredients!C$11:C$310, MATCH($C190, Ingredients!$B$11:$B$310, 0)), "")="", "", IFERROR(INDEX(Ingredients!C$11:C$310, MATCH($C190, Ingredients!$B$11:$B$310, 0)), "")))</f>
        <v/>
      </c>
      <c r="AH190" s="105" t="str">
        <f>IF($C190="", "", IF(IFERROR(INDEX(Ingredients!D$11:D$310, MATCH($C190, Ingredients!$B$11:$B$310, 0)), "")="", "", IFERROR(INDEX(Ingredients!D$11:D$310, MATCH($C190, Ingredients!$B$11:$B$310, 0)), "")))</f>
        <v/>
      </c>
      <c r="AI190" s="106" t="str">
        <f>IF($C190="", "", IF(IFERROR(INDEX(Ingredients!E$11:E$310, MATCH($C190, Ingredients!$B$11:$B$310, 0)), "")="", "", IFERROR(INDEX(Ingredients!E$11:E$310, MATCH($C190, Ingredients!$B$11:$B$310, 0)), "")))</f>
        <v/>
      </c>
      <c r="AJ190" s="108" t="str">
        <f>IF($C190="", "", IF(IFERROR(INDEX(Ingredients!F$11:F$310, MATCH($C190, Ingredients!$B$11:$B$310, 0)), "")="", "", IFERROR(INDEX(Ingredients!F$11:F$310, MATCH($C190, Ingredients!$B$11:$B$310, 0)), "")))</f>
        <v/>
      </c>
      <c r="AK190" s="106" t="str">
        <f>IF($C190="", "", IF(IFERROR(INDEX(Ingredients!G$11:G$310, MATCH($C190, Ingredients!$B$11:$B$310, 0)), "")="", "", IFERROR(INDEX(Ingredients!G$11:G$310, MATCH($C190, Ingredients!$B$11:$B$310, 0)), "")))</f>
        <v/>
      </c>
      <c r="AL190" s="79" t="str">
        <f>IF($C190="", "", IF(IFERROR(INDEX(Ingredients!H$11:H$310, MATCH($C190, Ingredients!$B$11:$B$310, 0)), "")="", "", IFERROR(INDEX(Ingredients!H$11:H$310, MATCH($C190, Ingredients!$B$11:$B$310, 0)), "")))</f>
        <v/>
      </c>
      <c r="AN190" s="83" t="str">
        <f t="shared" si="35"/>
        <v/>
      </c>
      <c r="AP190" s="114" t="str">
        <f t="shared" si="45"/>
        <v/>
      </c>
      <c r="AR190" s="117" t="str">
        <f>IF($C190="", "", IF(IFERROR(INDEX(Ingredients!$AI$11:$AI$310, MATCH($C190, Ingredients!$B$11:$B$310, 0)), "")="", "", IFERROR(INDEX(Ingredients!$AI$11:$AI$310, MATCH($C190, Ingredients!$B$11:$B$310, 0)), "")))</f>
        <v/>
      </c>
      <c r="AT190" s="120" t="str">
        <f t="shared" si="46"/>
        <v/>
      </c>
      <c r="AV190" s="90" t="str">
        <f t="shared" si="36"/>
        <v/>
      </c>
      <c r="AX190" s="90" t="str">
        <f>IF($AV190="", "", COUNTIF($AV$11:$AV$5010, "&lt;"&amp;$AV190)+1+COUNTIF($AV$11:$AV190, $AV190)-1)</f>
        <v/>
      </c>
      <c r="AZ190" s="111" t="str">
        <f>IF($B190="", "", SUMIF('Shopping List'!$AV$11:$AV$25, $B190, 'Shopping List'!$BN$11:$BN$25))</f>
        <v/>
      </c>
      <c r="BB190" s="117" t="str">
        <f t="shared" si="47"/>
        <v/>
      </c>
    </row>
    <row r="191" spans="1:54" x14ac:dyDescent="0.25">
      <c r="A191" s="4"/>
      <c r="B191" s="37"/>
      <c r="C191" s="124"/>
      <c r="D191" s="39"/>
      <c r="E191" s="125"/>
      <c r="F191" s="48"/>
      <c r="G191" s="4"/>
      <c r="H191" s="4"/>
      <c r="I191" s="95" t="str">
        <f>IF($C191="", "", IF(IFERROR(INDEX(Ingredients!$C$11:$C$310, MATCH($C191, Ingredients!$B$11:$B$310, 0)), "")="", "", IFERROR(INDEX(Ingredients!$C$11:$C$310, MATCH($C191, Ingredients!$B$11:$B$310, 0)), "")))</f>
        <v/>
      </c>
      <c r="J191" s="73" t="str">
        <f>IF($B191="", "", IF(IFERROR(INDEX(Meals!$C$11:$C$260, MATCH($B191, Meals!$B$11:$B$260, 0)), "")="", "", IFERROR(INDEX(Meals!$C$11:$C$260, MATCH($B191, Meals!$B$11:$B$260, 0)), "")))</f>
        <v/>
      </c>
      <c r="K191" s="4"/>
      <c r="L191" s="72" t="str">
        <f t="shared" si="37"/>
        <v/>
      </c>
      <c r="M191" s="73" t="str">
        <f t="shared" si="38"/>
        <v/>
      </c>
      <c r="N191" s="4"/>
      <c r="O191" s="78" t="str">
        <f t="shared" si="39"/>
        <v/>
      </c>
      <c r="P191" s="79" t="str">
        <f t="shared" si="40"/>
        <v/>
      </c>
      <c r="Q191" s="4"/>
      <c r="R191" s="90" t="str">
        <f t="shared" si="41"/>
        <v/>
      </c>
      <c r="S191" s="4"/>
      <c r="V191" s="99" t="str">
        <f>IF(Meals!$B191="", "", Meals!$B191)</f>
        <v/>
      </c>
      <c r="W191" s="99" t="str">
        <f>IF(Ingredients!$B191="", "", Ingredients!$B191)</f>
        <v/>
      </c>
      <c r="Y191" s="18" t="str">
        <f t="shared" si="42"/>
        <v/>
      </c>
      <c r="AA191" s="18" t="str">
        <f t="shared" si="33"/>
        <v/>
      </c>
      <c r="AB191" s="18" t="str">
        <f t="shared" si="34"/>
        <v/>
      </c>
      <c r="AC191" s="18" t="str">
        <f t="shared" si="43"/>
        <v/>
      </c>
      <c r="AD191" s="18" t="str">
        <f t="shared" si="43"/>
        <v/>
      </c>
      <c r="AE191" s="18" t="str">
        <f t="shared" si="44"/>
        <v/>
      </c>
      <c r="AG191" s="95" t="str">
        <f>IF($C191="", "", IF(IFERROR(INDEX(Ingredients!C$11:C$310, MATCH($C191, Ingredients!$B$11:$B$310, 0)), "")="", "", IFERROR(INDEX(Ingredients!C$11:C$310, MATCH($C191, Ingredients!$B$11:$B$310, 0)), "")))</f>
        <v/>
      </c>
      <c r="AH191" s="105" t="str">
        <f>IF($C191="", "", IF(IFERROR(INDEX(Ingredients!D$11:D$310, MATCH($C191, Ingredients!$B$11:$B$310, 0)), "")="", "", IFERROR(INDEX(Ingredients!D$11:D$310, MATCH($C191, Ingredients!$B$11:$B$310, 0)), "")))</f>
        <v/>
      </c>
      <c r="AI191" s="106" t="str">
        <f>IF($C191="", "", IF(IFERROR(INDEX(Ingredients!E$11:E$310, MATCH($C191, Ingredients!$B$11:$B$310, 0)), "")="", "", IFERROR(INDEX(Ingredients!E$11:E$310, MATCH($C191, Ingredients!$B$11:$B$310, 0)), "")))</f>
        <v/>
      </c>
      <c r="AJ191" s="108" t="str">
        <f>IF($C191="", "", IF(IFERROR(INDEX(Ingredients!F$11:F$310, MATCH($C191, Ingredients!$B$11:$B$310, 0)), "")="", "", IFERROR(INDEX(Ingredients!F$11:F$310, MATCH($C191, Ingredients!$B$11:$B$310, 0)), "")))</f>
        <v/>
      </c>
      <c r="AK191" s="106" t="str">
        <f>IF($C191="", "", IF(IFERROR(INDEX(Ingredients!G$11:G$310, MATCH($C191, Ingredients!$B$11:$B$310, 0)), "")="", "", IFERROR(INDEX(Ingredients!G$11:G$310, MATCH($C191, Ingredients!$B$11:$B$310, 0)), "")))</f>
        <v/>
      </c>
      <c r="AL191" s="79" t="str">
        <f>IF($C191="", "", IF(IFERROR(INDEX(Ingredients!H$11:H$310, MATCH($C191, Ingredients!$B$11:$B$310, 0)), "")="", "", IFERROR(INDEX(Ingredients!H$11:H$310, MATCH($C191, Ingredients!$B$11:$B$310, 0)), "")))</f>
        <v/>
      </c>
      <c r="AN191" s="83" t="str">
        <f t="shared" si="35"/>
        <v/>
      </c>
      <c r="AP191" s="114" t="str">
        <f t="shared" si="45"/>
        <v/>
      </c>
      <c r="AR191" s="117" t="str">
        <f>IF($C191="", "", IF(IFERROR(INDEX(Ingredients!$AI$11:$AI$310, MATCH($C191, Ingredients!$B$11:$B$310, 0)), "")="", "", IFERROR(INDEX(Ingredients!$AI$11:$AI$310, MATCH($C191, Ingredients!$B$11:$B$310, 0)), "")))</f>
        <v/>
      </c>
      <c r="AT191" s="120" t="str">
        <f t="shared" si="46"/>
        <v/>
      </c>
      <c r="AV191" s="90" t="str">
        <f t="shared" si="36"/>
        <v/>
      </c>
      <c r="AX191" s="90" t="str">
        <f>IF($AV191="", "", COUNTIF($AV$11:$AV$5010, "&lt;"&amp;$AV191)+1+COUNTIF($AV$11:$AV191, $AV191)-1)</f>
        <v/>
      </c>
      <c r="AZ191" s="111" t="str">
        <f>IF($B191="", "", SUMIF('Shopping List'!$AV$11:$AV$25, $B191, 'Shopping List'!$BN$11:$BN$25))</f>
        <v/>
      </c>
      <c r="BB191" s="117" t="str">
        <f t="shared" si="47"/>
        <v/>
      </c>
    </row>
    <row r="192" spans="1:54" x14ac:dyDescent="0.25">
      <c r="A192" s="4"/>
      <c r="B192" s="37"/>
      <c r="C192" s="124"/>
      <c r="D192" s="39"/>
      <c r="E192" s="125"/>
      <c r="F192" s="48"/>
      <c r="G192" s="4"/>
      <c r="H192" s="4"/>
      <c r="I192" s="95" t="str">
        <f>IF($C192="", "", IF(IFERROR(INDEX(Ingredients!$C$11:$C$310, MATCH($C192, Ingredients!$B$11:$B$310, 0)), "")="", "", IFERROR(INDEX(Ingredients!$C$11:$C$310, MATCH($C192, Ingredients!$B$11:$B$310, 0)), "")))</f>
        <v/>
      </c>
      <c r="J192" s="73" t="str">
        <f>IF($B192="", "", IF(IFERROR(INDEX(Meals!$C$11:$C$260, MATCH($B192, Meals!$B$11:$B$260, 0)), "")="", "", IFERROR(INDEX(Meals!$C$11:$C$260, MATCH($B192, Meals!$B$11:$B$260, 0)), "")))</f>
        <v/>
      </c>
      <c r="K192" s="4"/>
      <c r="L192" s="72" t="str">
        <f t="shared" si="37"/>
        <v/>
      </c>
      <c r="M192" s="73" t="str">
        <f t="shared" si="38"/>
        <v/>
      </c>
      <c r="N192" s="4"/>
      <c r="O192" s="78" t="str">
        <f t="shared" si="39"/>
        <v/>
      </c>
      <c r="P192" s="79" t="str">
        <f t="shared" si="40"/>
        <v/>
      </c>
      <c r="Q192" s="4"/>
      <c r="R192" s="90" t="str">
        <f t="shared" si="41"/>
        <v/>
      </c>
      <c r="S192" s="4"/>
      <c r="V192" s="99" t="str">
        <f>IF(Meals!$B192="", "", Meals!$B192)</f>
        <v/>
      </c>
      <c r="W192" s="99" t="str">
        <f>IF(Ingredients!$B192="", "", Ingredients!$B192)</f>
        <v/>
      </c>
      <c r="Y192" s="18" t="str">
        <f t="shared" si="42"/>
        <v/>
      </c>
      <c r="AA192" s="18" t="str">
        <f t="shared" si="33"/>
        <v/>
      </c>
      <c r="AB192" s="18" t="str">
        <f t="shared" si="34"/>
        <v/>
      </c>
      <c r="AC192" s="18" t="str">
        <f t="shared" si="43"/>
        <v/>
      </c>
      <c r="AD192" s="18" t="str">
        <f t="shared" si="43"/>
        <v/>
      </c>
      <c r="AE192" s="18" t="str">
        <f t="shared" si="44"/>
        <v/>
      </c>
      <c r="AG192" s="95" t="str">
        <f>IF($C192="", "", IF(IFERROR(INDEX(Ingredients!C$11:C$310, MATCH($C192, Ingredients!$B$11:$B$310, 0)), "")="", "", IFERROR(INDEX(Ingredients!C$11:C$310, MATCH($C192, Ingredients!$B$11:$B$310, 0)), "")))</f>
        <v/>
      </c>
      <c r="AH192" s="105" t="str">
        <f>IF($C192="", "", IF(IFERROR(INDEX(Ingredients!D$11:D$310, MATCH($C192, Ingredients!$B$11:$B$310, 0)), "")="", "", IFERROR(INDEX(Ingredients!D$11:D$310, MATCH($C192, Ingredients!$B$11:$B$310, 0)), "")))</f>
        <v/>
      </c>
      <c r="AI192" s="106" t="str">
        <f>IF($C192="", "", IF(IFERROR(INDEX(Ingredients!E$11:E$310, MATCH($C192, Ingredients!$B$11:$B$310, 0)), "")="", "", IFERROR(INDEX(Ingredients!E$11:E$310, MATCH($C192, Ingredients!$B$11:$B$310, 0)), "")))</f>
        <v/>
      </c>
      <c r="AJ192" s="108" t="str">
        <f>IF($C192="", "", IF(IFERROR(INDEX(Ingredients!F$11:F$310, MATCH($C192, Ingredients!$B$11:$B$310, 0)), "")="", "", IFERROR(INDEX(Ingredients!F$11:F$310, MATCH($C192, Ingredients!$B$11:$B$310, 0)), "")))</f>
        <v/>
      </c>
      <c r="AK192" s="106" t="str">
        <f>IF($C192="", "", IF(IFERROR(INDEX(Ingredients!G$11:G$310, MATCH($C192, Ingredients!$B$11:$B$310, 0)), "")="", "", IFERROR(INDEX(Ingredients!G$11:G$310, MATCH($C192, Ingredients!$B$11:$B$310, 0)), "")))</f>
        <v/>
      </c>
      <c r="AL192" s="79" t="str">
        <f>IF($C192="", "", IF(IFERROR(INDEX(Ingredients!H$11:H$310, MATCH($C192, Ingredients!$B$11:$B$310, 0)), "")="", "", IFERROR(INDEX(Ingredients!H$11:H$310, MATCH($C192, Ingredients!$B$11:$B$310, 0)), "")))</f>
        <v/>
      </c>
      <c r="AN192" s="83" t="str">
        <f t="shared" si="35"/>
        <v/>
      </c>
      <c r="AP192" s="114" t="str">
        <f t="shared" si="45"/>
        <v/>
      </c>
      <c r="AR192" s="117" t="str">
        <f>IF($C192="", "", IF(IFERROR(INDEX(Ingredients!$AI$11:$AI$310, MATCH($C192, Ingredients!$B$11:$B$310, 0)), "")="", "", IFERROR(INDEX(Ingredients!$AI$11:$AI$310, MATCH($C192, Ingredients!$B$11:$B$310, 0)), "")))</f>
        <v/>
      </c>
      <c r="AT192" s="120" t="str">
        <f t="shared" si="46"/>
        <v/>
      </c>
      <c r="AV192" s="90" t="str">
        <f t="shared" si="36"/>
        <v/>
      </c>
      <c r="AX192" s="90" t="str">
        <f>IF($AV192="", "", COUNTIF($AV$11:$AV$5010, "&lt;"&amp;$AV192)+1+COUNTIF($AV$11:$AV192, $AV192)-1)</f>
        <v/>
      </c>
      <c r="AZ192" s="111" t="str">
        <f>IF($B192="", "", SUMIF('Shopping List'!$AV$11:$AV$25, $B192, 'Shopping List'!$BN$11:$BN$25))</f>
        <v/>
      </c>
      <c r="BB192" s="117" t="str">
        <f t="shared" si="47"/>
        <v/>
      </c>
    </row>
    <row r="193" spans="1:54" x14ac:dyDescent="0.25">
      <c r="A193" s="4"/>
      <c r="B193" s="37"/>
      <c r="C193" s="124"/>
      <c r="D193" s="39"/>
      <c r="E193" s="125"/>
      <c r="F193" s="48"/>
      <c r="G193" s="4"/>
      <c r="H193" s="4"/>
      <c r="I193" s="95" t="str">
        <f>IF($C193="", "", IF(IFERROR(INDEX(Ingredients!$C$11:$C$310, MATCH($C193, Ingredients!$B$11:$B$310, 0)), "")="", "", IFERROR(INDEX(Ingredients!$C$11:$C$310, MATCH($C193, Ingredients!$B$11:$B$310, 0)), "")))</f>
        <v/>
      </c>
      <c r="J193" s="73" t="str">
        <f>IF($B193="", "", IF(IFERROR(INDEX(Meals!$C$11:$C$260, MATCH($B193, Meals!$B$11:$B$260, 0)), "")="", "", IFERROR(INDEX(Meals!$C$11:$C$260, MATCH($B193, Meals!$B$11:$B$260, 0)), "")))</f>
        <v/>
      </c>
      <c r="K193" s="4"/>
      <c r="L193" s="72" t="str">
        <f t="shared" si="37"/>
        <v/>
      </c>
      <c r="M193" s="73" t="str">
        <f t="shared" si="38"/>
        <v/>
      </c>
      <c r="N193" s="4"/>
      <c r="O193" s="78" t="str">
        <f t="shared" si="39"/>
        <v/>
      </c>
      <c r="P193" s="79" t="str">
        <f t="shared" si="40"/>
        <v/>
      </c>
      <c r="Q193" s="4"/>
      <c r="R193" s="90" t="str">
        <f t="shared" si="41"/>
        <v/>
      </c>
      <c r="S193" s="4"/>
      <c r="V193" s="99" t="str">
        <f>IF(Meals!$B193="", "", Meals!$B193)</f>
        <v/>
      </c>
      <c r="W193" s="99" t="str">
        <f>IF(Ingredients!$B193="", "", Ingredients!$B193)</f>
        <v/>
      </c>
      <c r="Y193" s="18" t="str">
        <f t="shared" si="42"/>
        <v/>
      </c>
      <c r="AA193" s="18" t="str">
        <f t="shared" si="33"/>
        <v/>
      </c>
      <c r="AB193" s="18" t="str">
        <f t="shared" si="34"/>
        <v/>
      </c>
      <c r="AC193" s="18" t="str">
        <f t="shared" si="43"/>
        <v/>
      </c>
      <c r="AD193" s="18" t="str">
        <f t="shared" si="43"/>
        <v/>
      </c>
      <c r="AE193" s="18" t="str">
        <f t="shared" si="44"/>
        <v/>
      </c>
      <c r="AG193" s="95" t="str">
        <f>IF($C193="", "", IF(IFERROR(INDEX(Ingredients!C$11:C$310, MATCH($C193, Ingredients!$B$11:$B$310, 0)), "")="", "", IFERROR(INDEX(Ingredients!C$11:C$310, MATCH($C193, Ingredients!$B$11:$B$310, 0)), "")))</f>
        <v/>
      </c>
      <c r="AH193" s="105" t="str">
        <f>IF($C193="", "", IF(IFERROR(INDEX(Ingredients!D$11:D$310, MATCH($C193, Ingredients!$B$11:$B$310, 0)), "")="", "", IFERROR(INDEX(Ingredients!D$11:D$310, MATCH($C193, Ingredients!$B$11:$B$310, 0)), "")))</f>
        <v/>
      </c>
      <c r="AI193" s="106" t="str">
        <f>IF($C193="", "", IF(IFERROR(INDEX(Ingredients!E$11:E$310, MATCH($C193, Ingredients!$B$11:$B$310, 0)), "")="", "", IFERROR(INDEX(Ingredients!E$11:E$310, MATCH($C193, Ingredients!$B$11:$B$310, 0)), "")))</f>
        <v/>
      </c>
      <c r="AJ193" s="108" t="str">
        <f>IF($C193="", "", IF(IFERROR(INDEX(Ingredients!F$11:F$310, MATCH($C193, Ingredients!$B$11:$B$310, 0)), "")="", "", IFERROR(INDEX(Ingredients!F$11:F$310, MATCH($C193, Ingredients!$B$11:$B$310, 0)), "")))</f>
        <v/>
      </c>
      <c r="AK193" s="106" t="str">
        <f>IF($C193="", "", IF(IFERROR(INDEX(Ingredients!G$11:G$310, MATCH($C193, Ingredients!$B$11:$B$310, 0)), "")="", "", IFERROR(INDEX(Ingredients!G$11:G$310, MATCH($C193, Ingredients!$B$11:$B$310, 0)), "")))</f>
        <v/>
      </c>
      <c r="AL193" s="79" t="str">
        <f>IF($C193="", "", IF(IFERROR(INDEX(Ingredients!H$11:H$310, MATCH($C193, Ingredients!$B$11:$B$310, 0)), "")="", "", IFERROR(INDEX(Ingredients!H$11:H$310, MATCH($C193, Ingredients!$B$11:$B$310, 0)), "")))</f>
        <v/>
      </c>
      <c r="AN193" s="83" t="str">
        <f t="shared" si="35"/>
        <v/>
      </c>
      <c r="AP193" s="114" t="str">
        <f t="shared" si="45"/>
        <v/>
      </c>
      <c r="AR193" s="117" t="str">
        <f>IF($C193="", "", IF(IFERROR(INDEX(Ingredients!$AI$11:$AI$310, MATCH($C193, Ingredients!$B$11:$B$310, 0)), "")="", "", IFERROR(INDEX(Ingredients!$AI$11:$AI$310, MATCH($C193, Ingredients!$B$11:$B$310, 0)), "")))</f>
        <v/>
      </c>
      <c r="AT193" s="120" t="str">
        <f t="shared" si="46"/>
        <v/>
      </c>
      <c r="AV193" s="90" t="str">
        <f t="shared" si="36"/>
        <v/>
      </c>
      <c r="AX193" s="90" t="str">
        <f>IF($AV193="", "", COUNTIF($AV$11:$AV$5010, "&lt;"&amp;$AV193)+1+COUNTIF($AV$11:$AV193, $AV193)-1)</f>
        <v/>
      </c>
      <c r="AZ193" s="111" t="str">
        <f>IF($B193="", "", SUMIF('Shopping List'!$AV$11:$AV$25, $B193, 'Shopping List'!$BN$11:$BN$25))</f>
        <v/>
      </c>
      <c r="BB193" s="117" t="str">
        <f t="shared" si="47"/>
        <v/>
      </c>
    </row>
    <row r="194" spans="1:54" x14ac:dyDescent="0.25">
      <c r="A194" s="4"/>
      <c r="B194" s="37"/>
      <c r="C194" s="124"/>
      <c r="D194" s="39"/>
      <c r="E194" s="125"/>
      <c r="F194" s="48"/>
      <c r="G194" s="4"/>
      <c r="H194" s="4"/>
      <c r="I194" s="95" t="str">
        <f>IF($C194="", "", IF(IFERROR(INDEX(Ingredients!$C$11:$C$310, MATCH($C194, Ingredients!$B$11:$B$310, 0)), "")="", "", IFERROR(INDEX(Ingredients!$C$11:$C$310, MATCH($C194, Ingredients!$B$11:$B$310, 0)), "")))</f>
        <v/>
      </c>
      <c r="J194" s="73" t="str">
        <f>IF($B194="", "", IF(IFERROR(INDEX(Meals!$C$11:$C$260, MATCH($B194, Meals!$B$11:$B$260, 0)), "")="", "", IFERROR(INDEX(Meals!$C$11:$C$260, MATCH($B194, Meals!$B$11:$B$260, 0)), "")))</f>
        <v/>
      </c>
      <c r="K194" s="4"/>
      <c r="L194" s="72" t="str">
        <f t="shared" si="37"/>
        <v/>
      </c>
      <c r="M194" s="73" t="str">
        <f t="shared" si="38"/>
        <v/>
      </c>
      <c r="N194" s="4"/>
      <c r="O194" s="78" t="str">
        <f t="shared" si="39"/>
        <v/>
      </c>
      <c r="P194" s="79" t="str">
        <f t="shared" si="40"/>
        <v/>
      </c>
      <c r="Q194" s="4"/>
      <c r="R194" s="90" t="str">
        <f t="shared" si="41"/>
        <v/>
      </c>
      <c r="S194" s="4"/>
      <c r="V194" s="99" t="str">
        <f>IF(Meals!$B194="", "", Meals!$B194)</f>
        <v/>
      </c>
      <c r="W194" s="99" t="str">
        <f>IF(Ingredients!$B194="", "", Ingredients!$B194)</f>
        <v/>
      </c>
      <c r="Y194" s="18" t="str">
        <f t="shared" si="42"/>
        <v/>
      </c>
      <c r="AA194" s="18" t="str">
        <f t="shared" si="33"/>
        <v/>
      </c>
      <c r="AB194" s="18" t="str">
        <f t="shared" si="34"/>
        <v/>
      </c>
      <c r="AC194" s="18" t="str">
        <f t="shared" si="43"/>
        <v/>
      </c>
      <c r="AD194" s="18" t="str">
        <f t="shared" si="43"/>
        <v/>
      </c>
      <c r="AE194" s="18" t="str">
        <f t="shared" si="44"/>
        <v/>
      </c>
      <c r="AG194" s="95" t="str">
        <f>IF($C194="", "", IF(IFERROR(INDEX(Ingredients!C$11:C$310, MATCH($C194, Ingredients!$B$11:$B$310, 0)), "")="", "", IFERROR(INDEX(Ingredients!C$11:C$310, MATCH($C194, Ingredients!$B$11:$B$310, 0)), "")))</f>
        <v/>
      </c>
      <c r="AH194" s="105" t="str">
        <f>IF($C194="", "", IF(IFERROR(INDEX(Ingredients!D$11:D$310, MATCH($C194, Ingredients!$B$11:$B$310, 0)), "")="", "", IFERROR(INDEX(Ingredients!D$11:D$310, MATCH($C194, Ingredients!$B$11:$B$310, 0)), "")))</f>
        <v/>
      </c>
      <c r="AI194" s="106" t="str">
        <f>IF($C194="", "", IF(IFERROR(INDEX(Ingredients!E$11:E$310, MATCH($C194, Ingredients!$B$11:$B$310, 0)), "")="", "", IFERROR(INDEX(Ingredients!E$11:E$310, MATCH($C194, Ingredients!$B$11:$B$310, 0)), "")))</f>
        <v/>
      </c>
      <c r="AJ194" s="108" t="str">
        <f>IF($C194="", "", IF(IFERROR(INDEX(Ingredients!F$11:F$310, MATCH($C194, Ingredients!$B$11:$B$310, 0)), "")="", "", IFERROR(INDEX(Ingredients!F$11:F$310, MATCH($C194, Ingredients!$B$11:$B$310, 0)), "")))</f>
        <v/>
      </c>
      <c r="AK194" s="106" t="str">
        <f>IF($C194="", "", IF(IFERROR(INDEX(Ingredients!G$11:G$310, MATCH($C194, Ingredients!$B$11:$B$310, 0)), "")="", "", IFERROR(INDEX(Ingredients!G$11:G$310, MATCH($C194, Ingredients!$B$11:$B$310, 0)), "")))</f>
        <v/>
      </c>
      <c r="AL194" s="79" t="str">
        <f>IF($C194="", "", IF(IFERROR(INDEX(Ingredients!H$11:H$310, MATCH($C194, Ingredients!$B$11:$B$310, 0)), "")="", "", IFERROR(INDEX(Ingredients!H$11:H$310, MATCH($C194, Ingredients!$B$11:$B$310, 0)), "")))</f>
        <v/>
      </c>
      <c r="AN194" s="83" t="str">
        <f t="shared" si="35"/>
        <v/>
      </c>
      <c r="AP194" s="114" t="str">
        <f t="shared" si="45"/>
        <v/>
      </c>
      <c r="AR194" s="117" t="str">
        <f>IF($C194="", "", IF(IFERROR(INDEX(Ingredients!$AI$11:$AI$310, MATCH($C194, Ingredients!$B$11:$B$310, 0)), "")="", "", IFERROR(INDEX(Ingredients!$AI$11:$AI$310, MATCH($C194, Ingredients!$B$11:$B$310, 0)), "")))</f>
        <v/>
      </c>
      <c r="AT194" s="120" t="str">
        <f t="shared" si="46"/>
        <v/>
      </c>
      <c r="AV194" s="90" t="str">
        <f t="shared" si="36"/>
        <v/>
      </c>
      <c r="AX194" s="90" t="str">
        <f>IF($AV194="", "", COUNTIF($AV$11:$AV$5010, "&lt;"&amp;$AV194)+1+COUNTIF($AV$11:$AV194, $AV194)-1)</f>
        <v/>
      </c>
      <c r="AZ194" s="111" t="str">
        <f>IF($B194="", "", SUMIF('Shopping List'!$AV$11:$AV$25, $B194, 'Shopping List'!$BN$11:$BN$25))</f>
        <v/>
      </c>
      <c r="BB194" s="117" t="str">
        <f t="shared" si="47"/>
        <v/>
      </c>
    </row>
    <row r="195" spans="1:54" x14ac:dyDescent="0.25">
      <c r="A195" s="4"/>
      <c r="B195" s="37"/>
      <c r="C195" s="124"/>
      <c r="D195" s="39"/>
      <c r="E195" s="125"/>
      <c r="F195" s="48"/>
      <c r="G195" s="4"/>
      <c r="H195" s="4"/>
      <c r="I195" s="95" t="str">
        <f>IF($C195="", "", IF(IFERROR(INDEX(Ingredients!$C$11:$C$310, MATCH($C195, Ingredients!$B$11:$B$310, 0)), "")="", "", IFERROR(INDEX(Ingredients!$C$11:$C$310, MATCH($C195, Ingredients!$B$11:$B$310, 0)), "")))</f>
        <v/>
      </c>
      <c r="J195" s="73" t="str">
        <f>IF($B195="", "", IF(IFERROR(INDEX(Meals!$C$11:$C$260, MATCH($B195, Meals!$B$11:$B$260, 0)), "")="", "", IFERROR(INDEX(Meals!$C$11:$C$260, MATCH($B195, Meals!$B$11:$B$260, 0)), "")))</f>
        <v/>
      </c>
      <c r="K195" s="4"/>
      <c r="L195" s="72" t="str">
        <f t="shared" si="37"/>
        <v/>
      </c>
      <c r="M195" s="73" t="str">
        <f t="shared" si="38"/>
        <v/>
      </c>
      <c r="N195" s="4"/>
      <c r="O195" s="78" t="str">
        <f t="shared" si="39"/>
        <v/>
      </c>
      <c r="P195" s="79" t="str">
        <f t="shared" si="40"/>
        <v/>
      </c>
      <c r="Q195" s="4"/>
      <c r="R195" s="90" t="str">
        <f t="shared" si="41"/>
        <v/>
      </c>
      <c r="S195" s="4"/>
      <c r="V195" s="99" t="str">
        <f>IF(Meals!$B195="", "", Meals!$B195)</f>
        <v/>
      </c>
      <c r="W195" s="99" t="str">
        <f>IF(Ingredients!$B195="", "", Ingredients!$B195)</f>
        <v/>
      </c>
      <c r="Y195" s="18" t="str">
        <f t="shared" si="42"/>
        <v/>
      </c>
      <c r="AA195" s="18" t="str">
        <f t="shared" si="33"/>
        <v/>
      </c>
      <c r="AB195" s="18" t="str">
        <f t="shared" si="34"/>
        <v/>
      </c>
      <c r="AC195" s="18" t="str">
        <f t="shared" si="43"/>
        <v/>
      </c>
      <c r="AD195" s="18" t="str">
        <f t="shared" si="43"/>
        <v/>
      </c>
      <c r="AE195" s="18" t="str">
        <f t="shared" si="44"/>
        <v/>
      </c>
      <c r="AG195" s="95" t="str">
        <f>IF($C195="", "", IF(IFERROR(INDEX(Ingredients!C$11:C$310, MATCH($C195, Ingredients!$B$11:$B$310, 0)), "")="", "", IFERROR(INDEX(Ingredients!C$11:C$310, MATCH($C195, Ingredients!$B$11:$B$310, 0)), "")))</f>
        <v/>
      </c>
      <c r="AH195" s="105" t="str">
        <f>IF($C195="", "", IF(IFERROR(INDEX(Ingredients!D$11:D$310, MATCH($C195, Ingredients!$B$11:$B$310, 0)), "")="", "", IFERROR(INDEX(Ingredients!D$11:D$310, MATCH($C195, Ingredients!$B$11:$B$310, 0)), "")))</f>
        <v/>
      </c>
      <c r="AI195" s="106" t="str">
        <f>IF($C195="", "", IF(IFERROR(INDEX(Ingredients!E$11:E$310, MATCH($C195, Ingredients!$B$11:$B$310, 0)), "")="", "", IFERROR(INDEX(Ingredients!E$11:E$310, MATCH($C195, Ingredients!$B$11:$B$310, 0)), "")))</f>
        <v/>
      </c>
      <c r="AJ195" s="108" t="str">
        <f>IF($C195="", "", IF(IFERROR(INDEX(Ingredients!F$11:F$310, MATCH($C195, Ingredients!$B$11:$B$310, 0)), "")="", "", IFERROR(INDEX(Ingredients!F$11:F$310, MATCH($C195, Ingredients!$B$11:$B$310, 0)), "")))</f>
        <v/>
      </c>
      <c r="AK195" s="106" t="str">
        <f>IF($C195="", "", IF(IFERROR(INDEX(Ingredients!G$11:G$310, MATCH($C195, Ingredients!$B$11:$B$310, 0)), "")="", "", IFERROR(INDEX(Ingredients!G$11:G$310, MATCH($C195, Ingredients!$B$11:$B$310, 0)), "")))</f>
        <v/>
      </c>
      <c r="AL195" s="79" t="str">
        <f>IF($C195="", "", IF(IFERROR(INDEX(Ingredients!H$11:H$310, MATCH($C195, Ingredients!$B$11:$B$310, 0)), "")="", "", IFERROR(INDEX(Ingredients!H$11:H$310, MATCH($C195, Ingredients!$B$11:$B$310, 0)), "")))</f>
        <v/>
      </c>
      <c r="AN195" s="83" t="str">
        <f t="shared" si="35"/>
        <v/>
      </c>
      <c r="AP195" s="114" t="str">
        <f t="shared" si="45"/>
        <v/>
      </c>
      <c r="AR195" s="117" t="str">
        <f>IF($C195="", "", IF(IFERROR(INDEX(Ingredients!$AI$11:$AI$310, MATCH($C195, Ingredients!$B$11:$B$310, 0)), "")="", "", IFERROR(INDEX(Ingredients!$AI$11:$AI$310, MATCH($C195, Ingredients!$B$11:$B$310, 0)), "")))</f>
        <v/>
      </c>
      <c r="AT195" s="120" t="str">
        <f t="shared" si="46"/>
        <v/>
      </c>
      <c r="AV195" s="90" t="str">
        <f t="shared" si="36"/>
        <v/>
      </c>
      <c r="AX195" s="90" t="str">
        <f>IF($AV195="", "", COUNTIF($AV$11:$AV$5010, "&lt;"&amp;$AV195)+1+COUNTIF($AV$11:$AV195, $AV195)-1)</f>
        <v/>
      </c>
      <c r="AZ195" s="111" t="str">
        <f>IF($B195="", "", SUMIF('Shopping List'!$AV$11:$AV$25, $B195, 'Shopping List'!$BN$11:$BN$25))</f>
        <v/>
      </c>
      <c r="BB195" s="117" t="str">
        <f t="shared" si="47"/>
        <v/>
      </c>
    </row>
    <row r="196" spans="1:54" x14ac:dyDescent="0.25">
      <c r="A196" s="4"/>
      <c r="B196" s="37"/>
      <c r="C196" s="124"/>
      <c r="D196" s="39"/>
      <c r="E196" s="125"/>
      <c r="F196" s="48"/>
      <c r="G196" s="4"/>
      <c r="H196" s="4"/>
      <c r="I196" s="95" t="str">
        <f>IF($C196="", "", IF(IFERROR(INDEX(Ingredients!$C$11:$C$310, MATCH($C196, Ingredients!$B$11:$B$310, 0)), "")="", "", IFERROR(INDEX(Ingredients!$C$11:$C$310, MATCH($C196, Ingredients!$B$11:$B$310, 0)), "")))</f>
        <v/>
      </c>
      <c r="J196" s="73" t="str">
        <f>IF($B196="", "", IF(IFERROR(INDEX(Meals!$C$11:$C$260, MATCH($B196, Meals!$B$11:$B$260, 0)), "")="", "", IFERROR(INDEX(Meals!$C$11:$C$260, MATCH($B196, Meals!$B$11:$B$260, 0)), "")))</f>
        <v/>
      </c>
      <c r="K196" s="4"/>
      <c r="L196" s="72" t="str">
        <f t="shared" si="37"/>
        <v/>
      </c>
      <c r="M196" s="73" t="str">
        <f t="shared" si="38"/>
        <v/>
      </c>
      <c r="N196" s="4"/>
      <c r="O196" s="78" t="str">
        <f t="shared" si="39"/>
        <v/>
      </c>
      <c r="P196" s="79" t="str">
        <f t="shared" si="40"/>
        <v/>
      </c>
      <c r="Q196" s="4"/>
      <c r="R196" s="90" t="str">
        <f t="shared" si="41"/>
        <v/>
      </c>
      <c r="S196" s="4"/>
      <c r="V196" s="99" t="str">
        <f>IF(Meals!$B196="", "", Meals!$B196)</f>
        <v/>
      </c>
      <c r="W196" s="99" t="str">
        <f>IF(Ingredients!$B196="", "", Ingredients!$B196)</f>
        <v/>
      </c>
      <c r="Y196" s="18" t="str">
        <f t="shared" si="42"/>
        <v/>
      </c>
      <c r="AA196" s="18" t="str">
        <f t="shared" si="33"/>
        <v/>
      </c>
      <c r="AB196" s="18" t="str">
        <f t="shared" si="34"/>
        <v/>
      </c>
      <c r="AC196" s="18" t="str">
        <f t="shared" si="43"/>
        <v/>
      </c>
      <c r="AD196" s="18" t="str">
        <f t="shared" si="43"/>
        <v/>
      </c>
      <c r="AE196" s="18" t="str">
        <f t="shared" si="44"/>
        <v/>
      </c>
      <c r="AG196" s="95" t="str">
        <f>IF($C196="", "", IF(IFERROR(INDEX(Ingredients!C$11:C$310, MATCH($C196, Ingredients!$B$11:$B$310, 0)), "")="", "", IFERROR(INDEX(Ingredients!C$11:C$310, MATCH($C196, Ingredients!$B$11:$B$310, 0)), "")))</f>
        <v/>
      </c>
      <c r="AH196" s="105" t="str">
        <f>IF($C196="", "", IF(IFERROR(INDEX(Ingredients!D$11:D$310, MATCH($C196, Ingredients!$B$11:$B$310, 0)), "")="", "", IFERROR(INDEX(Ingredients!D$11:D$310, MATCH($C196, Ingredients!$B$11:$B$310, 0)), "")))</f>
        <v/>
      </c>
      <c r="AI196" s="106" t="str">
        <f>IF($C196="", "", IF(IFERROR(INDEX(Ingredients!E$11:E$310, MATCH($C196, Ingredients!$B$11:$B$310, 0)), "")="", "", IFERROR(INDEX(Ingredients!E$11:E$310, MATCH($C196, Ingredients!$B$11:$B$310, 0)), "")))</f>
        <v/>
      </c>
      <c r="AJ196" s="108" t="str">
        <f>IF($C196="", "", IF(IFERROR(INDEX(Ingredients!F$11:F$310, MATCH($C196, Ingredients!$B$11:$B$310, 0)), "")="", "", IFERROR(INDEX(Ingredients!F$11:F$310, MATCH($C196, Ingredients!$B$11:$B$310, 0)), "")))</f>
        <v/>
      </c>
      <c r="AK196" s="106" t="str">
        <f>IF($C196="", "", IF(IFERROR(INDEX(Ingredients!G$11:G$310, MATCH($C196, Ingredients!$B$11:$B$310, 0)), "")="", "", IFERROR(INDEX(Ingredients!G$11:G$310, MATCH($C196, Ingredients!$B$11:$B$310, 0)), "")))</f>
        <v/>
      </c>
      <c r="AL196" s="79" t="str">
        <f>IF($C196="", "", IF(IFERROR(INDEX(Ingredients!H$11:H$310, MATCH($C196, Ingredients!$B$11:$B$310, 0)), "")="", "", IFERROR(INDEX(Ingredients!H$11:H$310, MATCH($C196, Ingredients!$B$11:$B$310, 0)), "")))</f>
        <v/>
      </c>
      <c r="AN196" s="83" t="str">
        <f t="shared" si="35"/>
        <v/>
      </c>
      <c r="AP196" s="114" t="str">
        <f t="shared" si="45"/>
        <v/>
      </c>
      <c r="AR196" s="117" t="str">
        <f>IF($C196="", "", IF(IFERROR(INDEX(Ingredients!$AI$11:$AI$310, MATCH($C196, Ingredients!$B$11:$B$310, 0)), "")="", "", IFERROR(INDEX(Ingredients!$AI$11:$AI$310, MATCH($C196, Ingredients!$B$11:$B$310, 0)), "")))</f>
        <v/>
      </c>
      <c r="AT196" s="120" t="str">
        <f t="shared" si="46"/>
        <v/>
      </c>
      <c r="AV196" s="90" t="str">
        <f t="shared" si="36"/>
        <v/>
      </c>
      <c r="AX196" s="90" t="str">
        <f>IF($AV196="", "", COUNTIF($AV$11:$AV$5010, "&lt;"&amp;$AV196)+1+COUNTIF($AV$11:$AV196, $AV196)-1)</f>
        <v/>
      </c>
      <c r="AZ196" s="111" t="str">
        <f>IF($B196="", "", SUMIF('Shopping List'!$AV$11:$AV$25, $B196, 'Shopping List'!$BN$11:$BN$25))</f>
        <v/>
      </c>
      <c r="BB196" s="117" t="str">
        <f t="shared" si="47"/>
        <v/>
      </c>
    </row>
    <row r="197" spans="1:54" x14ac:dyDescent="0.25">
      <c r="A197" s="4"/>
      <c r="B197" s="37"/>
      <c r="C197" s="124"/>
      <c r="D197" s="39"/>
      <c r="E197" s="125"/>
      <c r="F197" s="48"/>
      <c r="G197" s="4"/>
      <c r="H197" s="4"/>
      <c r="I197" s="95" t="str">
        <f>IF($C197="", "", IF(IFERROR(INDEX(Ingredients!$C$11:$C$310, MATCH($C197, Ingredients!$B$11:$B$310, 0)), "")="", "", IFERROR(INDEX(Ingredients!$C$11:$C$310, MATCH($C197, Ingredients!$B$11:$B$310, 0)), "")))</f>
        <v/>
      </c>
      <c r="J197" s="73" t="str">
        <f>IF($B197="", "", IF(IFERROR(INDEX(Meals!$C$11:$C$260, MATCH($B197, Meals!$B$11:$B$260, 0)), "")="", "", IFERROR(INDEX(Meals!$C$11:$C$260, MATCH($B197, Meals!$B$11:$B$260, 0)), "")))</f>
        <v/>
      </c>
      <c r="K197" s="4"/>
      <c r="L197" s="72" t="str">
        <f t="shared" si="37"/>
        <v/>
      </c>
      <c r="M197" s="73" t="str">
        <f t="shared" si="38"/>
        <v/>
      </c>
      <c r="N197" s="4"/>
      <c r="O197" s="78" t="str">
        <f t="shared" si="39"/>
        <v/>
      </c>
      <c r="P197" s="79" t="str">
        <f t="shared" si="40"/>
        <v/>
      </c>
      <c r="Q197" s="4"/>
      <c r="R197" s="90" t="str">
        <f t="shared" si="41"/>
        <v/>
      </c>
      <c r="S197" s="4"/>
      <c r="V197" s="99" t="str">
        <f>IF(Meals!$B197="", "", Meals!$B197)</f>
        <v/>
      </c>
      <c r="W197" s="99" t="str">
        <f>IF(Ingredients!$B197="", "", Ingredients!$B197)</f>
        <v/>
      </c>
      <c r="Y197" s="18" t="str">
        <f t="shared" si="42"/>
        <v/>
      </c>
      <c r="AA197" s="18" t="str">
        <f t="shared" si="33"/>
        <v/>
      </c>
      <c r="AB197" s="18" t="str">
        <f t="shared" si="34"/>
        <v/>
      </c>
      <c r="AC197" s="18" t="str">
        <f t="shared" si="43"/>
        <v/>
      </c>
      <c r="AD197" s="18" t="str">
        <f t="shared" si="43"/>
        <v/>
      </c>
      <c r="AE197" s="18" t="str">
        <f t="shared" si="44"/>
        <v/>
      </c>
      <c r="AG197" s="95" t="str">
        <f>IF($C197="", "", IF(IFERROR(INDEX(Ingredients!C$11:C$310, MATCH($C197, Ingredients!$B$11:$B$310, 0)), "")="", "", IFERROR(INDEX(Ingredients!C$11:C$310, MATCH($C197, Ingredients!$B$11:$B$310, 0)), "")))</f>
        <v/>
      </c>
      <c r="AH197" s="105" t="str">
        <f>IF($C197="", "", IF(IFERROR(INDEX(Ingredients!D$11:D$310, MATCH($C197, Ingredients!$B$11:$B$310, 0)), "")="", "", IFERROR(INDEX(Ingredients!D$11:D$310, MATCH($C197, Ingredients!$B$11:$B$310, 0)), "")))</f>
        <v/>
      </c>
      <c r="AI197" s="106" t="str">
        <f>IF($C197="", "", IF(IFERROR(INDEX(Ingredients!E$11:E$310, MATCH($C197, Ingredients!$B$11:$B$310, 0)), "")="", "", IFERROR(INDEX(Ingredients!E$11:E$310, MATCH($C197, Ingredients!$B$11:$B$310, 0)), "")))</f>
        <v/>
      </c>
      <c r="AJ197" s="108" t="str">
        <f>IF($C197="", "", IF(IFERROR(INDEX(Ingredients!F$11:F$310, MATCH($C197, Ingredients!$B$11:$B$310, 0)), "")="", "", IFERROR(INDEX(Ingredients!F$11:F$310, MATCH($C197, Ingredients!$B$11:$B$310, 0)), "")))</f>
        <v/>
      </c>
      <c r="AK197" s="106" t="str">
        <f>IF($C197="", "", IF(IFERROR(INDEX(Ingredients!G$11:G$310, MATCH($C197, Ingredients!$B$11:$B$310, 0)), "")="", "", IFERROR(INDEX(Ingredients!G$11:G$310, MATCH($C197, Ingredients!$B$11:$B$310, 0)), "")))</f>
        <v/>
      </c>
      <c r="AL197" s="79" t="str">
        <f>IF($C197="", "", IF(IFERROR(INDEX(Ingredients!H$11:H$310, MATCH($C197, Ingredients!$B$11:$B$310, 0)), "")="", "", IFERROR(INDEX(Ingredients!H$11:H$310, MATCH($C197, Ingredients!$B$11:$B$310, 0)), "")))</f>
        <v/>
      </c>
      <c r="AN197" s="83" t="str">
        <f t="shared" si="35"/>
        <v/>
      </c>
      <c r="AP197" s="114" t="str">
        <f t="shared" si="45"/>
        <v/>
      </c>
      <c r="AR197" s="117" t="str">
        <f>IF($C197="", "", IF(IFERROR(INDEX(Ingredients!$AI$11:$AI$310, MATCH($C197, Ingredients!$B$11:$B$310, 0)), "")="", "", IFERROR(INDEX(Ingredients!$AI$11:$AI$310, MATCH($C197, Ingredients!$B$11:$B$310, 0)), "")))</f>
        <v/>
      </c>
      <c r="AT197" s="120" t="str">
        <f t="shared" si="46"/>
        <v/>
      </c>
      <c r="AV197" s="90" t="str">
        <f t="shared" si="36"/>
        <v/>
      </c>
      <c r="AX197" s="90" t="str">
        <f>IF($AV197="", "", COUNTIF($AV$11:$AV$5010, "&lt;"&amp;$AV197)+1+COUNTIF($AV$11:$AV197, $AV197)-1)</f>
        <v/>
      </c>
      <c r="AZ197" s="111" t="str">
        <f>IF($B197="", "", SUMIF('Shopping List'!$AV$11:$AV$25, $B197, 'Shopping List'!$BN$11:$BN$25))</f>
        <v/>
      </c>
      <c r="BB197" s="117" t="str">
        <f t="shared" si="47"/>
        <v/>
      </c>
    </row>
    <row r="198" spans="1:54" x14ac:dyDescent="0.25">
      <c r="A198" s="4"/>
      <c r="B198" s="37"/>
      <c r="C198" s="124"/>
      <c r="D198" s="39"/>
      <c r="E198" s="125"/>
      <c r="F198" s="48"/>
      <c r="G198" s="4"/>
      <c r="H198" s="4"/>
      <c r="I198" s="95" t="str">
        <f>IF($C198="", "", IF(IFERROR(INDEX(Ingredients!$C$11:$C$310, MATCH($C198, Ingredients!$B$11:$B$310, 0)), "")="", "", IFERROR(INDEX(Ingredients!$C$11:$C$310, MATCH($C198, Ingredients!$B$11:$B$310, 0)), "")))</f>
        <v/>
      </c>
      <c r="J198" s="73" t="str">
        <f>IF($B198="", "", IF(IFERROR(INDEX(Meals!$C$11:$C$260, MATCH($B198, Meals!$B$11:$B$260, 0)), "")="", "", IFERROR(INDEX(Meals!$C$11:$C$260, MATCH($B198, Meals!$B$11:$B$260, 0)), "")))</f>
        <v/>
      </c>
      <c r="K198" s="4"/>
      <c r="L198" s="72" t="str">
        <f t="shared" si="37"/>
        <v/>
      </c>
      <c r="M198" s="73" t="str">
        <f t="shared" si="38"/>
        <v/>
      </c>
      <c r="N198" s="4"/>
      <c r="O198" s="78" t="str">
        <f t="shared" si="39"/>
        <v/>
      </c>
      <c r="P198" s="79" t="str">
        <f t="shared" si="40"/>
        <v/>
      </c>
      <c r="Q198" s="4"/>
      <c r="R198" s="90" t="str">
        <f t="shared" si="41"/>
        <v/>
      </c>
      <c r="S198" s="4"/>
      <c r="V198" s="99" t="str">
        <f>IF(Meals!$B198="", "", Meals!$B198)</f>
        <v/>
      </c>
      <c r="W198" s="99" t="str">
        <f>IF(Ingredients!$B198="", "", Ingredients!$B198)</f>
        <v/>
      </c>
      <c r="Y198" s="18" t="str">
        <f t="shared" si="42"/>
        <v/>
      </c>
      <c r="AA198" s="18" t="str">
        <f t="shared" si="33"/>
        <v/>
      </c>
      <c r="AB198" s="18" t="str">
        <f t="shared" si="34"/>
        <v/>
      </c>
      <c r="AC198" s="18" t="str">
        <f t="shared" si="43"/>
        <v/>
      </c>
      <c r="AD198" s="18" t="str">
        <f t="shared" si="43"/>
        <v/>
      </c>
      <c r="AE198" s="18" t="str">
        <f t="shared" si="44"/>
        <v/>
      </c>
      <c r="AG198" s="95" t="str">
        <f>IF($C198="", "", IF(IFERROR(INDEX(Ingredients!C$11:C$310, MATCH($C198, Ingredients!$B$11:$B$310, 0)), "")="", "", IFERROR(INDEX(Ingredients!C$11:C$310, MATCH($C198, Ingredients!$B$11:$B$310, 0)), "")))</f>
        <v/>
      </c>
      <c r="AH198" s="105" t="str">
        <f>IF($C198="", "", IF(IFERROR(INDEX(Ingredients!D$11:D$310, MATCH($C198, Ingredients!$B$11:$B$310, 0)), "")="", "", IFERROR(INDEX(Ingredients!D$11:D$310, MATCH($C198, Ingredients!$B$11:$B$310, 0)), "")))</f>
        <v/>
      </c>
      <c r="AI198" s="106" t="str">
        <f>IF($C198="", "", IF(IFERROR(INDEX(Ingredients!E$11:E$310, MATCH($C198, Ingredients!$B$11:$B$310, 0)), "")="", "", IFERROR(INDEX(Ingredients!E$11:E$310, MATCH($C198, Ingredients!$B$11:$B$310, 0)), "")))</f>
        <v/>
      </c>
      <c r="AJ198" s="108" t="str">
        <f>IF($C198="", "", IF(IFERROR(INDEX(Ingredients!F$11:F$310, MATCH($C198, Ingredients!$B$11:$B$310, 0)), "")="", "", IFERROR(INDEX(Ingredients!F$11:F$310, MATCH($C198, Ingredients!$B$11:$B$310, 0)), "")))</f>
        <v/>
      </c>
      <c r="AK198" s="106" t="str">
        <f>IF($C198="", "", IF(IFERROR(INDEX(Ingredients!G$11:G$310, MATCH($C198, Ingredients!$B$11:$B$310, 0)), "")="", "", IFERROR(INDEX(Ingredients!G$11:G$310, MATCH($C198, Ingredients!$B$11:$B$310, 0)), "")))</f>
        <v/>
      </c>
      <c r="AL198" s="79" t="str">
        <f>IF($C198="", "", IF(IFERROR(INDEX(Ingredients!H$11:H$310, MATCH($C198, Ingredients!$B$11:$B$310, 0)), "")="", "", IFERROR(INDEX(Ingredients!H$11:H$310, MATCH($C198, Ingredients!$B$11:$B$310, 0)), "")))</f>
        <v/>
      </c>
      <c r="AN198" s="83" t="str">
        <f t="shared" si="35"/>
        <v/>
      </c>
      <c r="AP198" s="114" t="str">
        <f t="shared" si="45"/>
        <v/>
      </c>
      <c r="AR198" s="117" t="str">
        <f>IF($C198="", "", IF(IFERROR(INDEX(Ingredients!$AI$11:$AI$310, MATCH($C198, Ingredients!$B$11:$B$310, 0)), "")="", "", IFERROR(INDEX(Ingredients!$AI$11:$AI$310, MATCH($C198, Ingredients!$B$11:$B$310, 0)), "")))</f>
        <v/>
      </c>
      <c r="AT198" s="120" t="str">
        <f t="shared" si="46"/>
        <v/>
      </c>
      <c r="AV198" s="90" t="str">
        <f t="shared" si="36"/>
        <v/>
      </c>
      <c r="AX198" s="90" t="str">
        <f>IF($AV198="", "", COUNTIF($AV$11:$AV$5010, "&lt;"&amp;$AV198)+1+COUNTIF($AV$11:$AV198, $AV198)-1)</f>
        <v/>
      </c>
      <c r="AZ198" s="111" t="str">
        <f>IF($B198="", "", SUMIF('Shopping List'!$AV$11:$AV$25, $B198, 'Shopping List'!$BN$11:$BN$25))</f>
        <v/>
      </c>
      <c r="BB198" s="117" t="str">
        <f t="shared" si="47"/>
        <v/>
      </c>
    </row>
    <row r="199" spans="1:54" x14ac:dyDescent="0.25">
      <c r="A199" s="4"/>
      <c r="B199" s="37"/>
      <c r="C199" s="124"/>
      <c r="D199" s="39"/>
      <c r="E199" s="125"/>
      <c r="F199" s="48"/>
      <c r="G199" s="4"/>
      <c r="H199" s="4"/>
      <c r="I199" s="95" t="str">
        <f>IF($C199="", "", IF(IFERROR(INDEX(Ingredients!$C$11:$C$310, MATCH($C199, Ingredients!$B$11:$B$310, 0)), "")="", "", IFERROR(INDEX(Ingredients!$C$11:$C$310, MATCH($C199, Ingredients!$B$11:$B$310, 0)), "")))</f>
        <v/>
      </c>
      <c r="J199" s="73" t="str">
        <f>IF($B199="", "", IF(IFERROR(INDEX(Meals!$C$11:$C$260, MATCH($B199, Meals!$B$11:$B$260, 0)), "")="", "", IFERROR(INDEX(Meals!$C$11:$C$260, MATCH($B199, Meals!$B$11:$B$260, 0)), "")))</f>
        <v/>
      </c>
      <c r="K199" s="4"/>
      <c r="L199" s="72" t="str">
        <f t="shared" si="37"/>
        <v/>
      </c>
      <c r="M199" s="73" t="str">
        <f t="shared" si="38"/>
        <v/>
      </c>
      <c r="N199" s="4"/>
      <c r="O199" s="78" t="str">
        <f t="shared" si="39"/>
        <v/>
      </c>
      <c r="P199" s="79" t="str">
        <f t="shared" si="40"/>
        <v/>
      </c>
      <c r="Q199" s="4"/>
      <c r="R199" s="90" t="str">
        <f t="shared" si="41"/>
        <v/>
      </c>
      <c r="S199" s="4"/>
      <c r="V199" s="99" t="str">
        <f>IF(Meals!$B199="", "", Meals!$B199)</f>
        <v/>
      </c>
      <c r="W199" s="99" t="str">
        <f>IF(Ingredients!$B199="", "", Ingredients!$B199)</f>
        <v/>
      </c>
      <c r="Y199" s="18" t="str">
        <f t="shared" si="42"/>
        <v/>
      </c>
      <c r="AA199" s="18" t="str">
        <f t="shared" si="33"/>
        <v/>
      </c>
      <c r="AB199" s="18" t="str">
        <f t="shared" si="34"/>
        <v/>
      </c>
      <c r="AC199" s="18" t="str">
        <f t="shared" si="43"/>
        <v/>
      </c>
      <c r="AD199" s="18" t="str">
        <f t="shared" si="43"/>
        <v/>
      </c>
      <c r="AE199" s="18" t="str">
        <f t="shared" si="44"/>
        <v/>
      </c>
      <c r="AG199" s="95" t="str">
        <f>IF($C199="", "", IF(IFERROR(INDEX(Ingredients!C$11:C$310, MATCH($C199, Ingredients!$B$11:$B$310, 0)), "")="", "", IFERROR(INDEX(Ingredients!C$11:C$310, MATCH($C199, Ingredients!$B$11:$B$310, 0)), "")))</f>
        <v/>
      </c>
      <c r="AH199" s="105" t="str">
        <f>IF($C199="", "", IF(IFERROR(INDEX(Ingredients!D$11:D$310, MATCH($C199, Ingredients!$B$11:$B$310, 0)), "")="", "", IFERROR(INDEX(Ingredients!D$11:D$310, MATCH($C199, Ingredients!$B$11:$B$310, 0)), "")))</f>
        <v/>
      </c>
      <c r="AI199" s="106" t="str">
        <f>IF($C199="", "", IF(IFERROR(INDEX(Ingredients!E$11:E$310, MATCH($C199, Ingredients!$B$11:$B$310, 0)), "")="", "", IFERROR(INDEX(Ingredients!E$11:E$310, MATCH($C199, Ingredients!$B$11:$B$310, 0)), "")))</f>
        <v/>
      </c>
      <c r="AJ199" s="108" t="str">
        <f>IF($C199="", "", IF(IFERROR(INDEX(Ingredients!F$11:F$310, MATCH($C199, Ingredients!$B$11:$B$310, 0)), "")="", "", IFERROR(INDEX(Ingredients!F$11:F$310, MATCH($C199, Ingredients!$B$11:$B$310, 0)), "")))</f>
        <v/>
      </c>
      <c r="AK199" s="106" t="str">
        <f>IF($C199="", "", IF(IFERROR(INDEX(Ingredients!G$11:G$310, MATCH($C199, Ingredients!$B$11:$B$310, 0)), "")="", "", IFERROR(INDEX(Ingredients!G$11:G$310, MATCH($C199, Ingredients!$B$11:$B$310, 0)), "")))</f>
        <v/>
      </c>
      <c r="AL199" s="79" t="str">
        <f>IF($C199="", "", IF(IFERROR(INDEX(Ingredients!H$11:H$310, MATCH($C199, Ingredients!$B$11:$B$310, 0)), "")="", "", IFERROR(INDEX(Ingredients!H$11:H$310, MATCH($C199, Ingredients!$B$11:$B$310, 0)), "")))</f>
        <v/>
      </c>
      <c r="AN199" s="83" t="str">
        <f t="shared" si="35"/>
        <v/>
      </c>
      <c r="AP199" s="114" t="str">
        <f t="shared" si="45"/>
        <v/>
      </c>
      <c r="AR199" s="117" t="str">
        <f>IF($C199="", "", IF(IFERROR(INDEX(Ingredients!$AI$11:$AI$310, MATCH($C199, Ingredients!$B$11:$B$310, 0)), "")="", "", IFERROR(INDEX(Ingredients!$AI$11:$AI$310, MATCH($C199, Ingredients!$B$11:$B$310, 0)), "")))</f>
        <v/>
      </c>
      <c r="AT199" s="120" t="str">
        <f t="shared" si="46"/>
        <v/>
      </c>
      <c r="AV199" s="90" t="str">
        <f t="shared" si="36"/>
        <v/>
      </c>
      <c r="AX199" s="90" t="str">
        <f>IF($AV199="", "", COUNTIF($AV$11:$AV$5010, "&lt;"&amp;$AV199)+1+COUNTIF($AV$11:$AV199, $AV199)-1)</f>
        <v/>
      </c>
      <c r="AZ199" s="111" t="str">
        <f>IF($B199="", "", SUMIF('Shopping List'!$AV$11:$AV$25, $B199, 'Shopping List'!$BN$11:$BN$25))</f>
        <v/>
      </c>
      <c r="BB199" s="117" t="str">
        <f t="shared" si="47"/>
        <v/>
      </c>
    </row>
    <row r="200" spans="1:54" x14ac:dyDescent="0.25">
      <c r="A200" s="4"/>
      <c r="B200" s="37"/>
      <c r="C200" s="124"/>
      <c r="D200" s="39"/>
      <c r="E200" s="125"/>
      <c r="F200" s="48"/>
      <c r="G200" s="4"/>
      <c r="H200" s="4"/>
      <c r="I200" s="95" t="str">
        <f>IF($C200="", "", IF(IFERROR(INDEX(Ingredients!$C$11:$C$310, MATCH($C200, Ingredients!$B$11:$B$310, 0)), "")="", "", IFERROR(INDEX(Ingredients!$C$11:$C$310, MATCH($C200, Ingredients!$B$11:$B$310, 0)), "")))</f>
        <v/>
      </c>
      <c r="J200" s="73" t="str">
        <f>IF($B200="", "", IF(IFERROR(INDEX(Meals!$C$11:$C$260, MATCH($B200, Meals!$B$11:$B$260, 0)), "")="", "", IFERROR(INDEX(Meals!$C$11:$C$260, MATCH($B200, Meals!$B$11:$B$260, 0)), "")))</f>
        <v/>
      </c>
      <c r="K200" s="4"/>
      <c r="L200" s="72" t="str">
        <f t="shared" si="37"/>
        <v/>
      </c>
      <c r="M200" s="73" t="str">
        <f t="shared" si="38"/>
        <v/>
      </c>
      <c r="N200" s="4"/>
      <c r="O200" s="78" t="str">
        <f t="shared" si="39"/>
        <v/>
      </c>
      <c r="P200" s="79" t="str">
        <f t="shared" si="40"/>
        <v/>
      </c>
      <c r="Q200" s="4"/>
      <c r="R200" s="90" t="str">
        <f t="shared" si="41"/>
        <v/>
      </c>
      <c r="S200" s="4"/>
      <c r="V200" s="99" t="str">
        <f>IF(Meals!$B200="", "", Meals!$B200)</f>
        <v/>
      </c>
      <c r="W200" s="99" t="str">
        <f>IF(Ingredients!$B200="", "", Ingredients!$B200)</f>
        <v/>
      </c>
      <c r="Y200" s="18" t="str">
        <f t="shared" si="42"/>
        <v/>
      </c>
      <c r="AA200" s="18" t="str">
        <f t="shared" si="33"/>
        <v/>
      </c>
      <c r="AB200" s="18" t="str">
        <f t="shared" si="34"/>
        <v/>
      </c>
      <c r="AC200" s="18" t="str">
        <f t="shared" si="43"/>
        <v/>
      </c>
      <c r="AD200" s="18" t="str">
        <f t="shared" si="43"/>
        <v/>
      </c>
      <c r="AE200" s="18" t="str">
        <f t="shared" si="44"/>
        <v/>
      </c>
      <c r="AG200" s="95" t="str">
        <f>IF($C200="", "", IF(IFERROR(INDEX(Ingredients!C$11:C$310, MATCH($C200, Ingredients!$B$11:$B$310, 0)), "")="", "", IFERROR(INDEX(Ingredients!C$11:C$310, MATCH($C200, Ingredients!$B$11:$B$310, 0)), "")))</f>
        <v/>
      </c>
      <c r="AH200" s="105" t="str">
        <f>IF($C200="", "", IF(IFERROR(INDEX(Ingredients!D$11:D$310, MATCH($C200, Ingredients!$B$11:$B$310, 0)), "")="", "", IFERROR(INDEX(Ingredients!D$11:D$310, MATCH($C200, Ingredients!$B$11:$B$310, 0)), "")))</f>
        <v/>
      </c>
      <c r="AI200" s="106" t="str">
        <f>IF($C200="", "", IF(IFERROR(INDEX(Ingredients!E$11:E$310, MATCH($C200, Ingredients!$B$11:$B$310, 0)), "")="", "", IFERROR(INDEX(Ingredients!E$11:E$310, MATCH($C200, Ingredients!$B$11:$B$310, 0)), "")))</f>
        <v/>
      </c>
      <c r="AJ200" s="108" t="str">
        <f>IF($C200="", "", IF(IFERROR(INDEX(Ingredients!F$11:F$310, MATCH($C200, Ingredients!$B$11:$B$310, 0)), "")="", "", IFERROR(INDEX(Ingredients!F$11:F$310, MATCH($C200, Ingredients!$B$11:$B$310, 0)), "")))</f>
        <v/>
      </c>
      <c r="AK200" s="106" t="str">
        <f>IF($C200="", "", IF(IFERROR(INDEX(Ingredients!G$11:G$310, MATCH($C200, Ingredients!$B$11:$B$310, 0)), "")="", "", IFERROR(INDEX(Ingredients!G$11:G$310, MATCH($C200, Ingredients!$B$11:$B$310, 0)), "")))</f>
        <v/>
      </c>
      <c r="AL200" s="79" t="str">
        <f>IF($C200="", "", IF(IFERROR(INDEX(Ingredients!H$11:H$310, MATCH($C200, Ingredients!$B$11:$B$310, 0)), "")="", "", IFERROR(INDEX(Ingredients!H$11:H$310, MATCH($C200, Ingredients!$B$11:$B$310, 0)), "")))</f>
        <v/>
      </c>
      <c r="AN200" s="83" t="str">
        <f t="shared" si="35"/>
        <v/>
      </c>
      <c r="AP200" s="114" t="str">
        <f t="shared" si="45"/>
        <v/>
      </c>
      <c r="AR200" s="117" t="str">
        <f>IF($C200="", "", IF(IFERROR(INDEX(Ingredients!$AI$11:$AI$310, MATCH($C200, Ingredients!$B$11:$B$310, 0)), "")="", "", IFERROR(INDEX(Ingredients!$AI$11:$AI$310, MATCH($C200, Ingredients!$B$11:$B$310, 0)), "")))</f>
        <v/>
      </c>
      <c r="AT200" s="120" t="str">
        <f t="shared" si="46"/>
        <v/>
      </c>
      <c r="AV200" s="90" t="str">
        <f t="shared" si="36"/>
        <v/>
      </c>
      <c r="AX200" s="90" t="str">
        <f>IF($AV200="", "", COUNTIF($AV$11:$AV$5010, "&lt;"&amp;$AV200)+1+COUNTIF($AV$11:$AV200, $AV200)-1)</f>
        <v/>
      </c>
      <c r="AZ200" s="111" t="str">
        <f>IF($B200="", "", SUMIF('Shopping List'!$AV$11:$AV$25, $B200, 'Shopping List'!$BN$11:$BN$25))</f>
        <v/>
      </c>
      <c r="BB200" s="117" t="str">
        <f t="shared" si="47"/>
        <v/>
      </c>
    </row>
    <row r="201" spans="1:54" x14ac:dyDescent="0.25">
      <c r="A201" s="4"/>
      <c r="B201" s="37"/>
      <c r="C201" s="124"/>
      <c r="D201" s="39"/>
      <c r="E201" s="125"/>
      <c r="F201" s="48"/>
      <c r="G201" s="4"/>
      <c r="H201" s="4"/>
      <c r="I201" s="95" t="str">
        <f>IF($C201="", "", IF(IFERROR(INDEX(Ingredients!$C$11:$C$310, MATCH($C201, Ingredients!$B$11:$B$310, 0)), "")="", "", IFERROR(INDEX(Ingredients!$C$11:$C$310, MATCH($C201, Ingredients!$B$11:$B$310, 0)), "")))</f>
        <v/>
      </c>
      <c r="J201" s="73" t="str">
        <f>IF($B201="", "", IF(IFERROR(INDEX(Meals!$C$11:$C$260, MATCH($B201, Meals!$B$11:$B$260, 0)), "")="", "", IFERROR(INDEX(Meals!$C$11:$C$260, MATCH($B201, Meals!$B$11:$B$260, 0)), "")))</f>
        <v/>
      </c>
      <c r="K201" s="4"/>
      <c r="L201" s="72" t="str">
        <f t="shared" si="37"/>
        <v/>
      </c>
      <c r="M201" s="73" t="str">
        <f t="shared" si="38"/>
        <v/>
      </c>
      <c r="N201" s="4"/>
      <c r="O201" s="78" t="str">
        <f t="shared" si="39"/>
        <v/>
      </c>
      <c r="P201" s="79" t="str">
        <f t="shared" si="40"/>
        <v/>
      </c>
      <c r="Q201" s="4"/>
      <c r="R201" s="90" t="str">
        <f t="shared" si="41"/>
        <v/>
      </c>
      <c r="S201" s="4"/>
      <c r="V201" s="99" t="str">
        <f>IF(Meals!$B201="", "", Meals!$B201)</f>
        <v/>
      </c>
      <c r="W201" s="99" t="str">
        <f>IF(Ingredients!$B201="", "", Ingredients!$B201)</f>
        <v/>
      </c>
      <c r="Y201" s="18" t="str">
        <f t="shared" si="42"/>
        <v/>
      </c>
      <c r="AA201" s="18" t="str">
        <f t="shared" si="33"/>
        <v/>
      </c>
      <c r="AB201" s="18" t="str">
        <f t="shared" si="34"/>
        <v/>
      </c>
      <c r="AC201" s="18" t="str">
        <f t="shared" si="43"/>
        <v/>
      </c>
      <c r="AD201" s="18" t="str">
        <f t="shared" si="43"/>
        <v/>
      </c>
      <c r="AE201" s="18" t="str">
        <f t="shared" si="44"/>
        <v/>
      </c>
      <c r="AG201" s="95" t="str">
        <f>IF($C201="", "", IF(IFERROR(INDEX(Ingredients!C$11:C$310, MATCH($C201, Ingredients!$B$11:$B$310, 0)), "")="", "", IFERROR(INDEX(Ingredients!C$11:C$310, MATCH($C201, Ingredients!$B$11:$B$310, 0)), "")))</f>
        <v/>
      </c>
      <c r="AH201" s="105" t="str">
        <f>IF($C201="", "", IF(IFERROR(INDEX(Ingredients!D$11:D$310, MATCH($C201, Ingredients!$B$11:$B$310, 0)), "")="", "", IFERROR(INDEX(Ingredients!D$11:D$310, MATCH($C201, Ingredients!$B$11:$B$310, 0)), "")))</f>
        <v/>
      </c>
      <c r="AI201" s="106" t="str">
        <f>IF($C201="", "", IF(IFERROR(INDEX(Ingredients!E$11:E$310, MATCH($C201, Ingredients!$B$11:$B$310, 0)), "")="", "", IFERROR(INDEX(Ingredients!E$11:E$310, MATCH($C201, Ingredients!$B$11:$B$310, 0)), "")))</f>
        <v/>
      </c>
      <c r="AJ201" s="108" t="str">
        <f>IF($C201="", "", IF(IFERROR(INDEX(Ingredients!F$11:F$310, MATCH($C201, Ingredients!$B$11:$B$310, 0)), "")="", "", IFERROR(INDEX(Ingredients!F$11:F$310, MATCH($C201, Ingredients!$B$11:$B$310, 0)), "")))</f>
        <v/>
      </c>
      <c r="AK201" s="106" t="str">
        <f>IF($C201="", "", IF(IFERROR(INDEX(Ingredients!G$11:G$310, MATCH($C201, Ingredients!$B$11:$B$310, 0)), "")="", "", IFERROR(INDEX(Ingredients!G$11:G$310, MATCH($C201, Ingredients!$B$11:$B$310, 0)), "")))</f>
        <v/>
      </c>
      <c r="AL201" s="79" t="str">
        <f>IF($C201="", "", IF(IFERROR(INDEX(Ingredients!H$11:H$310, MATCH($C201, Ingredients!$B$11:$B$310, 0)), "")="", "", IFERROR(INDEX(Ingredients!H$11:H$310, MATCH($C201, Ingredients!$B$11:$B$310, 0)), "")))</f>
        <v/>
      </c>
      <c r="AN201" s="83" t="str">
        <f t="shared" si="35"/>
        <v/>
      </c>
      <c r="AP201" s="114" t="str">
        <f t="shared" si="45"/>
        <v/>
      </c>
      <c r="AR201" s="117" t="str">
        <f>IF($C201="", "", IF(IFERROR(INDEX(Ingredients!$AI$11:$AI$310, MATCH($C201, Ingredients!$B$11:$B$310, 0)), "")="", "", IFERROR(INDEX(Ingredients!$AI$11:$AI$310, MATCH($C201, Ingredients!$B$11:$B$310, 0)), "")))</f>
        <v/>
      </c>
      <c r="AT201" s="120" t="str">
        <f t="shared" si="46"/>
        <v/>
      </c>
      <c r="AV201" s="90" t="str">
        <f t="shared" si="36"/>
        <v/>
      </c>
      <c r="AX201" s="90" t="str">
        <f>IF($AV201="", "", COUNTIF($AV$11:$AV$5010, "&lt;"&amp;$AV201)+1+COUNTIF($AV$11:$AV201, $AV201)-1)</f>
        <v/>
      </c>
      <c r="AZ201" s="111" t="str">
        <f>IF($B201="", "", SUMIF('Shopping List'!$AV$11:$AV$25, $B201, 'Shopping List'!$BN$11:$BN$25))</f>
        <v/>
      </c>
      <c r="BB201" s="117" t="str">
        <f t="shared" si="47"/>
        <v/>
      </c>
    </row>
    <row r="202" spans="1:54" x14ac:dyDescent="0.25">
      <c r="A202" s="4"/>
      <c r="B202" s="37"/>
      <c r="C202" s="124"/>
      <c r="D202" s="39"/>
      <c r="E202" s="125"/>
      <c r="F202" s="48"/>
      <c r="G202" s="4"/>
      <c r="H202" s="4"/>
      <c r="I202" s="95" t="str">
        <f>IF($C202="", "", IF(IFERROR(INDEX(Ingredients!$C$11:$C$310, MATCH($C202, Ingredients!$B$11:$B$310, 0)), "")="", "", IFERROR(INDEX(Ingredients!$C$11:$C$310, MATCH($C202, Ingredients!$B$11:$B$310, 0)), "")))</f>
        <v/>
      </c>
      <c r="J202" s="73" t="str">
        <f>IF($B202="", "", IF(IFERROR(INDEX(Meals!$C$11:$C$260, MATCH($B202, Meals!$B$11:$B$260, 0)), "")="", "", IFERROR(INDEX(Meals!$C$11:$C$260, MATCH($B202, Meals!$B$11:$B$260, 0)), "")))</f>
        <v/>
      </c>
      <c r="K202" s="4"/>
      <c r="L202" s="72" t="str">
        <f t="shared" si="37"/>
        <v/>
      </c>
      <c r="M202" s="73" t="str">
        <f t="shared" si="38"/>
        <v/>
      </c>
      <c r="N202" s="4"/>
      <c r="O202" s="78" t="str">
        <f t="shared" si="39"/>
        <v/>
      </c>
      <c r="P202" s="79" t="str">
        <f t="shared" si="40"/>
        <v/>
      </c>
      <c r="Q202" s="4"/>
      <c r="R202" s="90" t="str">
        <f t="shared" si="41"/>
        <v/>
      </c>
      <c r="S202" s="4"/>
      <c r="V202" s="99" t="str">
        <f>IF(Meals!$B202="", "", Meals!$B202)</f>
        <v/>
      </c>
      <c r="W202" s="99" t="str">
        <f>IF(Ingredients!$B202="", "", Ingredients!$B202)</f>
        <v/>
      </c>
      <c r="Y202" s="18" t="str">
        <f t="shared" si="42"/>
        <v/>
      </c>
      <c r="AA202" s="18" t="str">
        <f t="shared" si="33"/>
        <v/>
      </c>
      <c r="AB202" s="18" t="str">
        <f t="shared" si="34"/>
        <v/>
      </c>
      <c r="AC202" s="18" t="str">
        <f t="shared" si="43"/>
        <v/>
      </c>
      <c r="AD202" s="18" t="str">
        <f t="shared" si="43"/>
        <v/>
      </c>
      <c r="AE202" s="18" t="str">
        <f t="shared" si="44"/>
        <v/>
      </c>
      <c r="AG202" s="95" t="str">
        <f>IF($C202="", "", IF(IFERROR(INDEX(Ingredients!C$11:C$310, MATCH($C202, Ingredients!$B$11:$B$310, 0)), "")="", "", IFERROR(INDEX(Ingredients!C$11:C$310, MATCH($C202, Ingredients!$B$11:$B$310, 0)), "")))</f>
        <v/>
      </c>
      <c r="AH202" s="105" t="str">
        <f>IF($C202="", "", IF(IFERROR(INDEX(Ingredients!D$11:D$310, MATCH($C202, Ingredients!$B$11:$B$310, 0)), "")="", "", IFERROR(INDEX(Ingredients!D$11:D$310, MATCH($C202, Ingredients!$B$11:$B$310, 0)), "")))</f>
        <v/>
      </c>
      <c r="AI202" s="106" t="str">
        <f>IF($C202="", "", IF(IFERROR(INDEX(Ingredients!E$11:E$310, MATCH($C202, Ingredients!$B$11:$B$310, 0)), "")="", "", IFERROR(INDEX(Ingredients!E$11:E$310, MATCH($C202, Ingredients!$B$11:$B$310, 0)), "")))</f>
        <v/>
      </c>
      <c r="AJ202" s="108" t="str">
        <f>IF($C202="", "", IF(IFERROR(INDEX(Ingredients!F$11:F$310, MATCH($C202, Ingredients!$B$11:$B$310, 0)), "")="", "", IFERROR(INDEX(Ingredients!F$11:F$310, MATCH($C202, Ingredients!$B$11:$B$310, 0)), "")))</f>
        <v/>
      </c>
      <c r="AK202" s="106" t="str">
        <f>IF($C202="", "", IF(IFERROR(INDEX(Ingredients!G$11:G$310, MATCH($C202, Ingredients!$B$11:$B$310, 0)), "")="", "", IFERROR(INDEX(Ingredients!G$11:G$310, MATCH($C202, Ingredients!$B$11:$B$310, 0)), "")))</f>
        <v/>
      </c>
      <c r="AL202" s="79" t="str">
        <f>IF($C202="", "", IF(IFERROR(INDEX(Ingredients!H$11:H$310, MATCH($C202, Ingredients!$B$11:$B$310, 0)), "")="", "", IFERROR(INDEX(Ingredients!H$11:H$310, MATCH($C202, Ingredients!$B$11:$B$310, 0)), "")))</f>
        <v/>
      </c>
      <c r="AN202" s="83" t="str">
        <f t="shared" si="35"/>
        <v/>
      </c>
      <c r="AP202" s="114" t="str">
        <f t="shared" si="45"/>
        <v/>
      </c>
      <c r="AR202" s="117" t="str">
        <f>IF($C202="", "", IF(IFERROR(INDEX(Ingredients!$AI$11:$AI$310, MATCH($C202, Ingredients!$B$11:$B$310, 0)), "")="", "", IFERROR(INDEX(Ingredients!$AI$11:$AI$310, MATCH($C202, Ingredients!$B$11:$B$310, 0)), "")))</f>
        <v/>
      </c>
      <c r="AT202" s="120" t="str">
        <f t="shared" si="46"/>
        <v/>
      </c>
      <c r="AV202" s="90" t="str">
        <f t="shared" si="36"/>
        <v/>
      </c>
      <c r="AX202" s="90" t="str">
        <f>IF($AV202="", "", COUNTIF($AV$11:$AV$5010, "&lt;"&amp;$AV202)+1+COUNTIF($AV$11:$AV202, $AV202)-1)</f>
        <v/>
      </c>
      <c r="AZ202" s="111" t="str">
        <f>IF($B202="", "", SUMIF('Shopping List'!$AV$11:$AV$25, $B202, 'Shopping List'!$BN$11:$BN$25))</f>
        <v/>
      </c>
      <c r="BB202" s="117" t="str">
        <f t="shared" si="47"/>
        <v/>
      </c>
    </row>
    <row r="203" spans="1:54" x14ac:dyDescent="0.25">
      <c r="A203" s="4"/>
      <c r="B203" s="37"/>
      <c r="C203" s="124"/>
      <c r="D203" s="39"/>
      <c r="E203" s="125"/>
      <c r="F203" s="48"/>
      <c r="G203" s="4"/>
      <c r="H203" s="4"/>
      <c r="I203" s="95" t="str">
        <f>IF($C203="", "", IF(IFERROR(INDEX(Ingredients!$C$11:$C$310, MATCH($C203, Ingredients!$B$11:$B$310, 0)), "")="", "", IFERROR(INDEX(Ingredients!$C$11:$C$310, MATCH($C203, Ingredients!$B$11:$B$310, 0)), "")))</f>
        <v/>
      </c>
      <c r="J203" s="73" t="str">
        <f>IF($B203="", "", IF(IFERROR(INDEX(Meals!$C$11:$C$260, MATCH($B203, Meals!$B$11:$B$260, 0)), "")="", "", IFERROR(INDEX(Meals!$C$11:$C$260, MATCH($B203, Meals!$B$11:$B$260, 0)), "")))</f>
        <v/>
      </c>
      <c r="K203" s="4"/>
      <c r="L203" s="72" t="str">
        <f t="shared" si="37"/>
        <v/>
      </c>
      <c r="M203" s="73" t="str">
        <f t="shared" si="38"/>
        <v/>
      </c>
      <c r="N203" s="4"/>
      <c r="O203" s="78" t="str">
        <f t="shared" si="39"/>
        <v/>
      </c>
      <c r="P203" s="79" t="str">
        <f t="shared" si="40"/>
        <v/>
      </c>
      <c r="Q203" s="4"/>
      <c r="R203" s="90" t="str">
        <f t="shared" si="41"/>
        <v/>
      </c>
      <c r="S203" s="4"/>
      <c r="V203" s="99" t="str">
        <f>IF(Meals!$B203="", "", Meals!$B203)</f>
        <v/>
      </c>
      <c r="W203" s="99" t="str">
        <f>IF(Ingredients!$B203="", "", Ingredients!$B203)</f>
        <v/>
      </c>
      <c r="Y203" s="18" t="str">
        <f t="shared" si="42"/>
        <v/>
      </c>
      <c r="AA203" s="18" t="str">
        <f t="shared" ref="AA203:AA266" si="48">IF($Y203="", "", IF(AND(AA$5="X", B203=""), $Y$6, IF(AND(NOT(B203=""), COUNTIF(V$11:V$260, B203)=0), $Y$7, "")))</f>
        <v/>
      </c>
      <c r="AB203" s="18" t="str">
        <f t="shared" ref="AB203:AB266" si="49">IF($Y203="", "", IF(AND(AB$5="X", C203=""), $Y$6, IF(AND(NOT(C203=""), COUNTIF(W$11:W$310, C203)=0), $Y$7, "")))</f>
        <v/>
      </c>
      <c r="AC203" s="18" t="str">
        <f t="shared" si="43"/>
        <v/>
      </c>
      <c r="AD203" s="18" t="str">
        <f t="shared" si="43"/>
        <v/>
      </c>
      <c r="AE203" s="18" t="str">
        <f t="shared" si="44"/>
        <v/>
      </c>
      <c r="AG203" s="95" t="str">
        <f>IF($C203="", "", IF(IFERROR(INDEX(Ingredients!C$11:C$310, MATCH($C203, Ingredients!$B$11:$B$310, 0)), "")="", "", IFERROR(INDEX(Ingredients!C$11:C$310, MATCH($C203, Ingredients!$B$11:$B$310, 0)), "")))</f>
        <v/>
      </c>
      <c r="AH203" s="105" t="str">
        <f>IF($C203="", "", IF(IFERROR(INDEX(Ingredients!D$11:D$310, MATCH($C203, Ingredients!$B$11:$B$310, 0)), "")="", "", IFERROR(INDEX(Ingredients!D$11:D$310, MATCH($C203, Ingredients!$B$11:$B$310, 0)), "")))</f>
        <v/>
      </c>
      <c r="AI203" s="106" t="str">
        <f>IF($C203="", "", IF(IFERROR(INDEX(Ingredients!E$11:E$310, MATCH($C203, Ingredients!$B$11:$B$310, 0)), "")="", "", IFERROR(INDEX(Ingredients!E$11:E$310, MATCH($C203, Ingredients!$B$11:$B$310, 0)), "")))</f>
        <v/>
      </c>
      <c r="AJ203" s="108" t="str">
        <f>IF($C203="", "", IF(IFERROR(INDEX(Ingredients!F$11:F$310, MATCH($C203, Ingredients!$B$11:$B$310, 0)), "")="", "", IFERROR(INDEX(Ingredients!F$11:F$310, MATCH($C203, Ingredients!$B$11:$B$310, 0)), "")))</f>
        <v/>
      </c>
      <c r="AK203" s="106" t="str">
        <f>IF($C203="", "", IF(IFERROR(INDEX(Ingredients!G$11:G$310, MATCH($C203, Ingredients!$B$11:$B$310, 0)), "")="", "", IFERROR(INDEX(Ingredients!G$11:G$310, MATCH($C203, Ingredients!$B$11:$B$310, 0)), "")))</f>
        <v/>
      </c>
      <c r="AL203" s="79" t="str">
        <f>IF($C203="", "", IF(IFERROR(INDEX(Ingredients!H$11:H$310, MATCH($C203, Ingredients!$B$11:$B$310, 0)), "")="", "", IFERROR(INDEX(Ingredients!H$11:H$310, MATCH($C203, Ingredients!$B$11:$B$310, 0)), "")))</f>
        <v/>
      </c>
      <c r="AN203" s="83" t="str">
        <f t="shared" ref="AN203:AN266" si="50">IF($D203="", "", IFERROR(IF($AK203=$AI203, $AJ203/$AH203, $AJ203), ""))</f>
        <v/>
      </c>
      <c r="AP203" s="114" t="str">
        <f t="shared" si="45"/>
        <v/>
      </c>
      <c r="AR203" s="117" t="str">
        <f>IF($C203="", "", IF(IFERROR(INDEX(Ingredients!$AI$11:$AI$310, MATCH($C203, Ingredients!$B$11:$B$310, 0)), "")="", "", IFERROR(INDEX(Ingredients!$AI$11:$AI$310, MATCH($C203, Ingredients!$B$11:$B$310, 0)), "")))</f>
        <v/>
      </c>
      <c r="AT203" s="120" t="str">
        <f t="shared" si="46"/>
        <v/>
      </c>
      <c r="AV203" s="90" t="str">
        <f t="shared" ref="AV203:AV266" si="51">IF($AT$8="", "", IF($B203=$AT$8, $E203, ""))</f>
        <v/>
      </c>
      <c r="AX203" s="90" t="str">
        <f>IF($AV203="", "", COUNTIF($AV$11:$AV$5010, "&lt;"&amp;$AV203)+1+COUNTIF($AV$11:$AV203, $AV203)-1)</f>
        <v/>
      </c>
      <c r="AZ203" s="111" t="str">
        <f>IF($B203="", "", SUMIF('Shopping List'!$AV$11:$AV$25, $B203, 'Shopping List'!$BN$11:$BN$25))</f>
        <v/>
      </c>
      <c r="BB203" s="117" t="str">
        <f t="shared" si="47"/>
        <v/>
      </c>
    </row>
    <row r="204" spans="1:54" x14ac:dyDescent="0.25">
      <c r="A204" s="4"/>
      <c r="B204" s="37"/>
      <c r="C204" s="124"/>
      <c r="D204" s="39"/>
      <c r="E204" s="125"/>
      <c r="F204" s="48"/>
      <c r="G204" s="4"/>
      <c r="H204" s="4"/>
      <c r="I204" s="95" t="str">
        <f>IF($C204="", "", IF(IFERROR(INDEX(Ingredients!$C$11:$C$310, MATCH($C204, Ingredients!$B$11:$B$310, 0)), "")="", "", IFERROR(INDEX(Ingredients!$C$11:$C$310, MATCH($C204, Ingredients!$B$11:$B$310, 0)), "")))</f>
        <v/>
      </c>
      <c r="J204" s="73" t="str">
        <f>IF($B204="", "", IF(IFERROR(INDEX(Meals!$C$11:$C$260, MATCH($B204, Meals!$B$11:$B$260, 0)), "")="", "", IFERROR(INDEX(Meals!$C$11:$C$260, MATCH($B204, Meals!$B$11:$B$260, 0)), "")))</f>
        <v/>
      </c>
      <c r="K204" s="4"/>
      <c r="L204" s="72" t="str">
        <f t="shared" ref="L204:L267" si="52">IF($D204="", "", IFERROR(ROUND($AN204*$D204, 0), ""))</f>
        <v/>
      </c>
      <c r="M204" s="73" t="str">
        <f t="shared" ref="M204:M267" si="53">IFERROR(ROUND($L204/$J204, 0), "")</f>
        <v/>
      </c>
      <c r="N204" s="4"/>
      <c r="O204" s="78" t="str">
        <f t="shared" ref="O204:O267" si="54">IF($D204="", "", IFERROR(ROUND($AP204*$D204, 2), ""))</f>
        <v/>
      </c>
      <c r="P204" s="79" t="str">
        <f t="shared" ref="P204:P267" si="55">IFERROR(ROUND($O204/$J204, 2), "")</f>
        <v/>
      </c>
      <c r="Q204" s="4"/>
      <c r="R204" s="90" t="str">
        <f t="shared" ref="R204:R267" si="56">IF(OR($D204="", $AR204=""), "", IF($AR204&gt;=$D204, $V$3, $V$4))</f>
        <v/>
      </c>
      <c r="S204" s="4"/>
      <c r="V204" s="99" t="str">
        <f>IF(Meals!$B204="", "", Meals!$B204)</f>
        <v/>
      </c>
      <c r="W204" s="99" t="str">
        <f>IF(Ingredients!$B204="", "", Ingredients!$B204)</f>
        <v/>
      </c>
      <c r="Y204" s="18" t="str">
        <f t="shared" ref="Y204:Y267" si="57">IF(COUNTIF($B204:$F204, "")=5, "", "X")</f>
        <v/>
      </c>
      <c r="AA204" s="18" t="str">
        <f t="shared" si="48"/>
        <v/>
      </c>
      <c r="AB204" s="18" t="str">
        <f t="shared" si="49"/>
        <v/>
      </c>
      <c r="AC204" s="18" t="str">
        <f t="shared" ref="AC204:AD267" si="58">IF($Y204="", "", IF(AND(AC$5="X", D204=""), $Y$6, IF(AND(NOT(D204=""), ISNUMBER(D204)=FALSE), $Y$7, "")))</f>
        <v/>
      </c>
      <c r="AD204" s="18" t="str">
        <f t="shared" si="58"/>
        <v/>
      </c>
      <c r="AE204" s="18" t="str">
        <f t="shared" ref="AE204:AE267" si="59">IF($Y204="", "", IF(AND(AE$5="X", F204=""), $Y$6, ""))</f>
        <v/>
      </c>
      <c r="AG204" s="95" t="str">
        <f>IF($C204="", "", IF(IFERROR(INDEX(Ingredients!C$11:C$310, MATCH($C204, Ingredients!$B$11:$B$310, 0)), "")="", "", IFERROR(INDEX(Ingredients!C$11:C$310, MATCH($C204, Ingredients!$B$11:$B$310, 0)), "")))</f>
        <v/>
      </c>
      <c r="AH204" s="105" t="str">
        <f>IF($C204="", "", IF(IFERROR(INDEX(Ingredients!D$11:D$310, MATCH($C204, Ingredients!$B$11:$B$310, 0)), "")="", "", IFERROR(INDEX(Ingredients!D$11:D$310, MATCH($C204, Ingredients!$B$11:$B$310, 0)), "")))</f>
        <v/>
      </c>
      <c r="AI204" s="106" t="str">
        <f>IF($C204="", "", IF(IFERROR(INDEX(Ingredients!E$11:E$310, MATCH($C204, Ingredients!$B$11:$B$310, 0)), "")="", "", IFERROR(INDEX(Ingredients!E$11:E$310, MATCH($C204, Ingredients!$B$11:$B$310, 0)), "")))</f>
        <v/>
      </c>
      <c r="AJ204" s="108" t="str">
        <f>IF($C204="", "", IF(IFERROR(INDEX(Ingredients!F$11:F$310, MATCH($C204, Ingredients!$B$11:$B$310, 0)), "")="", "", IFERROR(INDEX(Ingredients!F$11:F$310, MATCH($C204, Ingredients!$B$11:$B$310, 0)), "")))</f>
        <v/>
      </c>
      <c r="AK204" s="106" t="str">
        <f>IF($C204="", "", IF(IFERROR(INDEX(Ingredients!G$11:G$310, MATCH($C204, Ingredients!$B$11:$B$310, 0)), "")="", "", IFERROR(INDEX(Ingredients!G$11:G$310, MATCH($C204, Ingredients!$B$11:$B$310, 0)), "")))</f>
        <v/>
      </c>
      <c r="AL204" s="79" t="str">
        <f>IF($C204="", "", IF(IFERROR(INDEX(Ingredients!H$11:H$310, MATCH($C204, Ingredients!$B$11:$B$310, 0)), "")="", "", IFERROR(INDEX(Ingredients!H$11:H$310, MATCH($C204, Ingredients!$B$11:$B$310, 0)), "")))</f>
        <v/>
      </c>
      <c r="AN204" s="83" t="str">
        <f t="shared" si="50"/>
        <v/>
      </c>
      <c r="AP204" s="114" t="str">
        <f t="shared" ref="AP204:AP267" si="60">IF($D204="", "", IFERROR(IF($AK204=$AI204, $AL204/$AH204, $AL204), ""))</f>
        <v/>
      </c>
      <c r="AR204" s="117" t="str">
        <f>IF($C204="", "", IF(IFERROR(INDEX(Ingredients!$AI$11:$AI$310, MATCH($C204, Ingredients!$B$11:$B$310, 0)), "")="", "", IFERROR(INDEX(Ingredients!$AI$11:$AI$310, MATCH($C204, Ingredients!$B$11:$B$310, 0)), "")))</f>
        <v/>
      </c>
      <c r="AT204" s="120" t="str">
        <f t="shared" ref="AT204:AT267" si="61">IF(OR($B204="", $R204=""), "", CONCATENATE($B204, " - ", $R204))</f>
        <v/>
      </c>
      <c r="AV204" s="90" t="str">
        <f t="shared" si="51"/>
        <v/>
      </c>
      <c r="AX204" s="90" t="str">
        <f>IF($AV204="", "", COUNTIF($AV$11:$AV$5010, "&lt;"&amp;$AV204)+1+COUNTIF($AV$11:$AV204, $AV204)-1)</f>
        <v/>
      </c>
      <c r="AZ204" s="111" t="str">
        <f>IF($B204="", "", SUMIF('Shopping List'!$AV$11:$AV$25, $B204, 'Shopping List'!$BN$11:$BN$25))</f>
        <v/>
      </c>
      <c r="BB204" s="117" t="str">
        <f t="shared" ref="BB204:BB267" si="62">IF(OR($AZ204="", $AZ204=0), "", IFERROR($D204*$AZ204, ""))</f>
        <v/>
      </c>
    </row>
    <row r="205" spans="1:54" x14ac:dyDescent="0.25">
      <c r="A205" s="4"/>
      <c r="B205" s="37"/>
      <c r="C205" s="124"/>
      <c r="D205" s="39"/>
      <c r="E205" s="125"/>
      <c r="F205" s="48"/>
      <c r="G205" s="4"/>
      <c r="H205" s="4"/>
      <c r="I205" s="95" t="str">
        <f>IF($C205="", "", IF(IFERROR(INDEX(Ingredients!$C$11:$C$310, MATCH($C205, Ingredients!$B$11:$B$310, 0)), "")="", "", IFERROR(INDEX(Ingredients!$C$11:$C$310, MATCH($C205, Ingredients!$B$11:$B$310, 0)), "")))</f>
        <v/>
      </c>
      <c r="J205" s="73" t="str">
        <f>IF($B205="", "", IF(IFERROR(INDEX(Meals!$C$11:$C$260, MATCH($B205, Meals!$B$11:$B$260, 0)), "")="", "", IFERROR(INDEX(Meals!$C$11:$C$260, MATCH($B205, Meals!$B$11:$B$260, 0)), "")))</f>
        <v/>
      </c>
      <c r="K205" s="4"/>
      <c r="L205" s="72" t="str">
        <f t="shared" si="52"/>
        <v/>
      </c>
      <c r="M205" s="73" t="str">
        <f t="shared" si="53"/>
        <v/>
      </c>
      <c r="N205" s="4"/>
      <c r="O205" s="78" t="str">
        <f t="shared" si="54"/>
        <v/>
      </c>
      <c r="P205" s="79" t="str">
        <f t="shared" si="55"/>
        <v/>
      </c>
      <c r="Q205" s="4"/>
      <c r="R205" s="90" t="str">
        <f t="shared" si="56"/>
        <v/>
      </c>
      <c r="S205" s="4"/>
      <c r="V205" s="99" t="str">
        <f>IF(Meals!$B205="", "", Meals!$B205)</f>
        <v/>
      </c>
      <c r="W205" s="99" t="str">
        <f>IF(Ingredients!$B205="", "", Ingredients!$B205)</f>
        <v/>
      </c>
      <c r="Y205" s="18" t="str">
        <f t="shared" si="57"/>
        <v/>
      </c>
      <c r="AA205" s="18" t="str">
        <f t="shared" si="48"/>
        <v/>
      </c>
      <c r="AB205" s="18" t="str">
        <f t="shared" si="49"/>
        <v/>
      </c>
      <c r="AC205" s="18" t="str">
        <f t="shared" si="58"/>
        <v/>
      </c>
      <c r="AD205" s="18" t="str">
        <f t="shared" si="58"/>
        <v/>
      </c>
      <c r="AE205" s="18" t="str">
        <f t="shared" si="59"/>
        <v/>
      </c>
      <c r="AG205" s="95" t="str">
        <f>IF($C205="", "", IF(IFERROR(INDEX(Ingredients!C$11:C$310, MATCH($C205, Ingredients!$B$11:$B$310, 0)), "")="", "", IFERROR(INDEX(Ingredients!C$11:C$310, MATCH($C205, Ingredients!$B$11:$B$310, 0)), "")))</f>
        <v/>
      </c>
      <c r="AH205" s="105" t="str">
        <f>IF($C205="", "", IF(IFERROR(INDEX(Ingredients!D$11:D$310, MATCH($C205, Ingredients!$B$11:$B$310, 0)), "")="", "", IFERROR(INDEX(Ingredients!D$11:D$310, MATCH($C205, Ingredients!$B$11:$B$310, 0)), "")))</f>
        <v/>
      </c>
      <c r="AI205" s="106" t="str">
        <f>IF($C205="", "", IF(IFERROR(INDEX(Ingredients!E$11:E$310, MATCH($C205, Ingredients!$B$11:$B$310, 0)), "")="", "", IFERROR(INDEX(Ingredients!E$11:E$310, MATCH($C205, Ingredients!$B$11:$B$310, 0)), "")))</f>
        <v/>
      </c>
      <c r="AJ205" s="108" t="str">
        <f>IF($C205="", "", IF(IFERROR(INDEX(Ingredients!F$11:F$310, MATCH($C205, Ingredients!$B$11:$B$310, 0)), "")="", "", IFERROR(INDEX(Ingredients!F$11:F$310, MATCH($C205, Ingredients!$B$11:$B$310, 0)), "")))</f>
        <v/>
      </c>
      <c r="AK205" s="106" t="str">
        <f>IF($C205="", "", IF(IFERROR(INDEX(Ingredients!G$11:G$310, MATCH($C205, Ingredients!$B$11:$B$310, 0)), "")="", "", IFERROR(INDEX(Ingredients!G$11:G$310, MATCH($C205, Ingredients!$B$11:$B$310, 0)), "")))</f>
        <v/>
      </c>
      <c r="AL205" s="79" t="str">
        <f>IF($C205="", "", IF(IFERROR(INDEX(Ingredients!H$11:H$310, MATCH($C205, Ingredients!$B$11:$B$310, 0)), "")="", "", IFERROR(INDEX(Ingredients!H$11:H$310, MATCH($C205, Ingredients!$B$11:$B$310, 0)), "")))</f>
        <v/>
      </c>
      <c r="AN205" s="83" t="str">
        <f t="shared" si="50"/>
        <v/>
      </c>
      <c r="AP205" s="114" t="str">
        <f t="shared" si="60"/>
        <v/>
      </c>
      <c r="AR205" s="117" t="str">
        <f>IF($C205="", "", IF(IFERROR(INDEX(Ingredients!$AI$11:$AI$310, MATCH($C205, Ingredients!$B$11:$B$310, 0)), "")="", "", IFERROR(INDEX(Ingredients!$AI$11:$AI$310, MATCH($C205, Ingredients!$B$11:$B$310, 0)), "")))</f>
        <v/>
      </c>
      <c r="AT205" s="120" t="str">
        <f t="shared" si="61"/>
        <v/>
      </c>
      <c r="AV205" s="90" t="str">
        <f t="shared" si="51"/>
        <v/>
      </c>
      <c r="AX205" s="90" t="str">
        <f>IF($AV205="", "", COUNTIF($AV$11:$AV$5010, "&lt;"&amp;$AV205)+1+COUNTIF($AV$11:$AV205, $AV205)-1)</f>
        <v/>
      </c>
      <c r="AZ205" s="111" t="str">
        <f>IF($B205="", "", SUMIF('Shopping List'!$AV$11:$AV$25, $B205, 'Shopping List'!$BN$11:$BN$25))</f>
        <v/>
      </c>
      <c r="BB205" s="117" t="str">
        <f t="shared" si="62"/>
        <v/>
      </c>
    </row>
    <row r="206" spans="1:54" x14ac:dyDescent="0.25">
      <c r="A206" s="4"/>
      <c r="B206" s="37"/>
      <c r="C206" s="124"/>
      <c r="D206" s="39"/>
      <c r="E206" s="125"/>
      <c r="F206" s="48"/>
      <c r="G206" s="4"/>
      <c r="H206" s="4"/>
      <c r="I206" s="95" t="str">
        <f>IF($C206="", "", IF(IFERROR(INDEX(Ingredients!$C$11:$C$310, MATCH($C206, Ingredients!$B$11:$B$310, 0)), "")="", "", IFERROR(INDEX(Ingredients!$C$11:$C$310, MATCH($C206, Ingredients!$B$11:$B$310, 0)), "")))</f>
        <v/>
      </c>
      <c r="J206" s="73" t="str">
        <f>IF($B206="", "", IF(IFERROR(INDEX(Meals!$C$11:$C$260, MATCH($B206, Meals!$B$11:$B$260, 0)), "")="", "", IFERROR(INDEX(Meals!$C$11:$C$260, MATCH($B206, Meals!$B$11:$B$260, 0)), "")))</f>
        <v/>
      </c>
      <c r="K206" s="4"/>
      <c r="L206" s="72" t="str">
        <f t="shared" si="52"/>
        <v/>
      </c>
      <c r="M206" s="73" t="str">
        <f t="shared" si="53"/>
        <v/>
      </c>
      <c r="N206" s="4"/>
      <c r="O206" s="78" t="str">
        <f t="shared" si="54"/>
        <v/>
      </c>
      <c r="P206" s="79" t="str">
        <f t="shared" si="55"/>
        <v/>
      </c>
      <c r="Q206" s="4"/>
      <c r="R206" s="90" t="str">
        <f t="shared" si="56"/>
        <v/>
      </c>
      <c r="S206" s="4"/>
      <c r="V206" s="99" t="str">
        <f>IF(Meals!$B206="", "", Meals!$B206)</f>
        <v/>
      </c>
      <c r="W206" s="99" t="str">
        <f>IF(Ingredients!$B206="", "", Ingredients!$B206)</f>
        <v/>
      </c>
      <c r="Y206" s="18" t="str">
        <f t="shared" si="57"/>
        <v/>
      </c>
      <c r="AA206" s="18" t="str">
        <f t="shared" si="48"/>
        <v/>
      </c>
      <c r="AB206" s="18" t="str">
        <f t="shared" si="49"/>
        <v/>
      </c>
      <c r="AC206" s="18" t="str">
        <f t="shared" si="58"/>
        <v/>
      </c>
      <c r="AD206" s="18" t="str">
        <f t="shared" si="58"/>
        <v/>
      </c>
      <c r="AE206" s="18" t="str">
        <f t="shared" si="59"/>
        <v/>
      </c>
      <c r="AG206" s="95" t="str">
        <f>IF($C206="", "", IF(IFERROR(INDEX(Ingredients!C$11:C$310, MATCH($C206, Ingredients!$B$11:$B$310, 0)), "")="", "", IFERROR(INDEX(Ingredients!C$11:C$310, MATCH($C206, Ingredients!$B$11:$B$310, 0)), "")))</f>
        <v/>
      </c>
      <c r="AH206" s="105" t="str">
        <f>IF($C206="", "", IF(IFERROR(INDEX(Ingredients!D$11:D$310, MATCH($C206, Ingredients!$B$11:$B$310, 0)), "")="", "", IFERROR(INDEX(Ingredients!D$11:D$310, MATCH($C206, Ingredients!$B$11:$B$310, 0)), "")))</f>
        <v/>
      </c>
      <c r="AI206" s="106" t="str">
        <f>IF($C206="", "", IF(IFERROR(INDEX(Ingredients!E$11:E$310, MATCH($C206, Ingredients!$B$11:$B$310, 0)), "")="", "", IFERROR(INDEX(Ingredients!E$11:E$310, MATCH($C206, Ingredients!$B$11:$B$310, 0)), "")))</f>
        <v/>
      </c>
      <c r="AJ206" s="108" t="str">
        <f>IF($C206="", "", IF(IFERROR(INDEX(Ingredients!F$11:F$310, MATCH($C206, Ingredients!$B$11:$B$310, 0)), "")="", "", IFERROR(INDEX(Ingredients!F$11:F$310, MATCH($C206, Ingredients!$B$11:$B$310, 0)), "")))</f>
        <v/>
      </c>
      <c r="AK206" s="106" t="str">
        <f>IF($C206="", "", IF(IFERROR(INDEX(Ingredients!G$11:G$310, MATCH($C206, Ingredients!$B$11:$B$310, 0)), "")="", "", IFERROR(INDEX(Ingredients!G$11:G$310, MATCH($C206, Ingredients!$B$11:$B$310, 0)), "")))</f>
        <v/>
      </c>
      <c r="AL206" s="79" t="str">
        <f>IF($C206="", "", IF(IFERROR(INDEX(Ingredients!H$11:H$310, MATCH($C206, Ingredients!$B$11:$B$310, 0)), "")="", "", IFERROR(INDEX(Ingredients!H$11:H$310, MATCH($C206, Ingredients!$B$11:$B$310, 0)), "")))</f>
        <v/>
      </c>
      <c r="AN206" s="83" t="str">
        <f t="shared" si="50"/>
        <v/>
      </c>
      <c r="AP206" s="114" t="str">
        <f t="shared" si="60"/>
        <v/>
      </c>
      <c r="AR206" s="117" t="str">
        <f>IF($C206="", "", IF(IFERROR(INDEX(Ingredients!$AI$11:$AI$310, MATCH($C206, Ingredients!$B$11:$B$310, 0)), "")="", "", IFERROR(INDEX(Ingredients!$AI$11:$AI$310, MATCH($C206, Ingredients!$B$11:$B$310, 0)), "")))</f>
        <v/>
      </c>
      <c r="AT206" s="120" t="str">
        <f t="shared" si="61"/>
        <v/>
      </c>
      <c r="AV206" s="90" t="str">
        <f t="shared" si="51"/>
        <v/>
      </c>
      <c r="AX206" s="90" t="str">
        <f>IF($AV206="", "", COUNTIF($AV$11:$AV$5010, "&lt;"&amp;$AV206)+1+COUNTIF($AV$11:$AV206, $AV206)-1)</f>
        <v/>
      </c>
      <c r="AZ206" s="111" t="str">
        <f>IF($B206="", "", SUMIF('Shopping List'!$AV$11:$AV$25, $B206, 'Shopping List'!$BN$11:$BN$25))</f>
        <v/>
      </c>
      <c r="BB206" s="117" t="str">
        <f t="shared" si="62"/>
        <v/>
      </c>
    </row>
    <row r="207" spans="1:54" x14ac:dyDescent="0.25">
      <c r="A207" s="4"/>
      <c r="B207" s="37"/>
      <c r="C207" s="124"/>
      <c r="D207" s="39"/>
      <c r="E207" s="125"/>
      <c r="F207" s="48"/>
      <c r="G207" s="4"/>
      <c r="H207" s="4"/>
      <c r="I207" s="95" t="str">
        <f>IF($C207="", "", IF(IFERROR(INDEX(Ingredients!$C$11:$C$310, MATCH($C207, Ingredients!$B$11:$B$310, 0)), "")="", "", IFERROR(INDEX(Ingredients!$C$11:$C$310, MATCH($C207, Ingredients!$B$11:$B$310, 0)), "")))</f>
        <v/>
      </c>
      <c r="J207" s="73" t="str">
        <f>IF($B207="", "", IF(IFERROR(INDEX(Meals!$C$11:$C$260, MATCH($B207, Meals!$B$11:$B$260, 0)), "")="", "", IFERROR(INDEX(Meals!$C$11:$C$260, MATCH($B207, Meals!$B$11:$B$260, 0)), "")))</f>
        <v/>
      </c>
      <c r="K207" s="4"/>
      <c r="L207" s="72" t="str">
        <f t="shared" si="52"/>
        <v/>
      </c>
      <c r="M207" s="73" t="str">
        <f t="shared" si="53"/>
        <v/>
      </c>
      <c r="N207" s="4"/>
      <c r="O207" s="78" t="str">
        <f t="shared" si="54"/>
        <v/>
      </c>
      <c r="P207" s="79" t="str">
        <f t="shared" si="55"/>
        <v/>
      </c>
      <c r="Q207" s="4"/>
      <c r="R207" s="90" t="str">
        <f t="shared" si="56"/>
        <v/>
      </c>
      <c r="S207" s="4"/>
      <c r="V207" s="99" t="str">
        <f>IF(Meals!$B207="", "", Meals!$B207)</f>
        <v/>
      </c>
      <c r="W207" s="99" t="str">
        <f>IF(Ingredients!$B207="", "", Ingredients!$B207)</f>
        <v/>
      </c>
      <c r="Y207" s="18" t="str">
        <f t="shared" si="57"/>
        <v/>
      </c>
      <c r="AA207" s="18" t="str">
        <f t="shared" si="48"/>
        <v/>
      </c>
      <c r="AB207" s="18" t="str">
        <f t="shared" si="49"/>
        <v/>
      </c>
      <c r="AC207" s="18" t="str">
        <f t="shared" si="58"/>
        <v/>
      </c>
      <c r="AD207" s="18" t="str">
        <f t="shared" si="58"/>
        <v/>
      </c>
      <c r="AE207" s="18" t="str">
        <f t="shared" si="59"/>
        <v/>
      </c>
      <c r="AG207" s="95" t="str">
        <f>IF($C207="", "", IF(IFERROR(INDEX(Ingredients!C$11:C$310, MATCH($C207, Ingredients!$B$11:$B$310, 0)), "")="", "", IFERROR(INDEX(Ingredients!C$11:C$310, MATCH($C207, Ingredients!$B$11:$B$310, 0)), "")))</f>
        <v/>
      </c>
      <c r="AH207" s="105" t="str">
        <f>IF($C207="", "", IF(IFERROR(INDEX(Ingredients!D$11:D$310, MATCH($C207, Ingredients!$B$11:$B$310, 0)), "")="", "", IFERROR(INDEX(Ingredients!D$11:D$310, MATCH($C207, Ingredients!$B$11:$B$310, 0)), "")))</f>
        <v/>
      </c>
      <c r="AI207" s="106" t="str">
        <f>IF($C207="", "", IF(IFERROR(INDEX(Ingredients!E$11:E$310, MATCH($C207, Ingredients!$B$11:$B$310, 0)), "")="", "", IFERROR(INDEX(Ingredients!E$11:E$310, MATCH($C207, Ingredients!$B$11:$B$310, 0)), "")))</f>
        <v/>
      </c>
      <c r="AJ207" s="108" t="str">
        <f>IF($C207="", "", IF(IFERROR(INDEX(Ingredients!F$11:F$310, MATCH($C207, Ingredients!$B$11:$B$310, 0)), "")="", "", IFERROR(INDEX(Ingredients!F$11:F$310, MATCH($C207, Ingredients!$B$11:$B$310, 0)), "")))</f>
        <v/>
      </c>
      <c r="AK207" s="106" t="str">
        <f>IF($C207="", "", IF(IFERROR(INDEX(Ingredients!G$11:G$310, MATCH($C207, Ingredients!$B$11:$B$310, 0)), "")="", "", IFERROR(INDEX(Ingredients!G$11:G$310, MATCH($C207, Ingredients!$B$11:$B$310, 0)), "")))</f>
        <v/>
      </c>
      <c r="AL207" s="79" t="str">
        <f>IF($C207="", "", IF(IFERROR(INDEX(Ingredients!H$11:H$310, MATCH($C207, Ingredients!$B$11:$B$310, 0)), "")="", "", IFERROR(INDEX(Ingredients!H$11:H$310, MATCH($C207, Ingredients!$B$11:$B$310, 0)), "")))</f>
        <v/>
      </c>
      <c r="AN207" s="83" t="str">
        <f t="shared" si="50"/>
        <v/>
      </c>
      <c r="AP207" s="114" t="str">
        <f t="shared" si="60"/>
        <v/>
      </c>
      <c r="AR207" s="117" t="str">
        <f>IF($C207="", "", IF(IFERROR(INDEX(Ingredients!$AI$11:$AI$310, MATCH($C207, Ingredients!$B$11:$B$310, 0)), "")="", "", IFERROR(INDEX(Ingredients!$AI$11:$AI$310, MATCH($C207, Ingredients!$B$11:$B$310, 0)), "")))</f>
        <v/>
      </c>
      <c r="AT207" s="120" t="str">
        <f t="shared" si="61"/>
        <v/>
      </c>
      <c r="AV207" s="90" t="str">
        <f t="shared" si="51"/>
        <v/>
      </c>
      <c r="AX207" s="90" t="str">
        <f>IF($AV207="", "", COUNTIF($AV$11:$AV$5010, "&lt;"&amp;$AV207)+1+COUNTIF($AV$11:$AV207, $AV207)-1)</f>
        <v/>
      </c>
      <c r="AZ207" s="111" t="str">
        <f>IF($B207="", "", SUMIF('Shopping List'!$AV$11:$AV$25, $B207, 'Shopping List'!$BN$11:$BN$25))</f>
        <v/>
      </c>
      <c r="BB207" s="117" t="str">
        <f t="shared" si="62"/>
        <v/>
      </c>
    </row>
    <row r="208" spans="1:54" x14ac:dyDescent="0.25">
      <c r="A208" s="4"/>
      <c r="B208" s="37"/>
      <c r="C208" s="124"/>
      <c r="D208" s="39"/>
      <c r="E208" s="125"/>
      <c r="F208" s="48"/>
      <c r="G208" s="4"/>
      <c r="H208" s="4"/>
      <c r="I208" s="95" t="str">
        <f>IF($C208="", "", IF(IFERROR(INDEX(Ingredients!$C$11:$C$310, MATCH($C208, Ingredients!$B$11:$B$310, 0)), "")="", "", IFERROR(INDEX(Ingredients!$C$11:$C$310, MATCH($C208, Ingredients!$B$11:$B$310, 0)), "")))</f>
        <v/>
      </c>
      <c r="J208" s="73" t="str">
        <f>IF($B208="", "", IF(IFERROR(INDEX(Meals!$C$11:$C$260, MATCH($B208, Meals!$B$11:$B$260, 0)), "")="", "", IFERROR(INDEX(Meals!$C$11:$C$260, MATCH($B208, Meals!$B$11:$B$260, 0)), "")))</f>
        <v/>
      </c>
      <c r="K208" s="4"/>
      <c r="L208" s="72" t="str">
        <f t="shared" si="52"/>
        <v/>
      </c>
      <c r="M208" s="73" t="str">
        <f t="shared" si="53"/>
        <v/>
      </c>
      <c r="N208" s="4"/>
      <c r="O208" s="78" t="str">
        <f t="shared" si="54"/>
        <v/>
      </c>
      <c r="P208" s="79" t="str">
        <f t="shared" si="55"/>
        <v/>
      </c>
      <c r="Q208" s="4"/>
      <c r="R208" s="90" t="str">
        <f t="shared" si="56"/>
        <v/>
      </c>
      <c r="S208" s="4"/>
      <c r="V208" s="99" t="str">
        <f>IF(Meals!$B208="", "", Meals!$B208)</f>
        <v/>
      </c>
      <c r="W208" s="99" t="str">
        <f>IF(Ingredients!$B208="", "", Ingredients!$B208)</f>
        <v/>
      </c>
      <c r="Y208" s="18" t="str">
        <f t="shared" si="57"/>
        <v/>
      </c>
      <c r="AA208" s="18" t="str">
        <f t="shared" si="48"/>
        <v/>
      </c>
      <c r="AB208" s="18" t="str">
        <f t="shared" si="49"/>
        <v/>
      </c>
      <c r="AC208" s="18" t="str">
        <f t="shared" si="58"/>
        <v/>
      </c>
      <c r="AD208" s="18" t="str">
        <f t="shared" si="58"/>
        <v/>
      </c>
      <c r="AE208" s="18" t="str">
        <f t="shared" si="59"/>
        <v/>
      </c>
      <c r="AG208" s="95" t="str">
        <f>IF($C208="", "", IF(IFERROR(INDEX(Ingredients!C$11:C$310, MATCH($C208, Ingredients!$B$11:$B$310, 0)), "")="", "", IFERROR(INDEX(Ingredients!C$11:C$310, MATCH($C208, Ingredients!$B$11:$B$310, 0)), "")))</f>
        <v/>
      </c>
      <c r="AH208" s="105" t="str">
        <f>IF($C208="", "", IF(IFERROR(INDEX(Ingredients!D$11:D$310, MATCH($C208, Ingredients!$B$11:$B$310, 0)), "")="", "", IFERROR(INDEX(Ingredients!D$11:D$310, MATCH($C208, Ingredients!$B$11:$B$310, 0)), "")))</f>
        <v/>
      </c>
      <c r="AI208" s="106" t="str">
        <f>IF($C208="", "", IF(IFERROR(INDEX(Ingredients!E$11:E$310, MATCH($C208, Ingredients!$B$11:$B$310, 0)), "")="", "", IFERROR(INDEX(Ingredients!E$11:E$310, MATCH($C208, Ingredients!$B$11:$B$310, 0)), "")))</f>
        <v/>
      </c>
      <c r="AJ208" s="108" t="str">
        <f>IF($C208="", "", IF(IFERROR(INDEX(Ingredients!F$11:F$310, MATCH($C208, Ingredients!$B$11:$B$310, 0)), "")="", "", IFERROR(INDEX(Ingredients!F$11:F$310, MATCH($C208, Ingredients!$B$11:$B$310, 0)), "")))</f>
        <v/>
      </c>
      <c r="AK208" s="106" t="str">
        <f>IF($C208="", "", IF(IFERROR(INDEX(Ingredients!G$11:G$310, MATCH($C208, Ingredients!$B$11:$B$310, 0)), "")="", "", IFERROR(INDEX(Ingredients!G$11:G$310, MATCH($C208, Ingredients!$B$11:$B$310, 0)), "")))</f>
        <v/>
      </c>
      <c r="AL208" s="79" t="str">
        <f>IF($C208="", "", IF(IFERROR(INDEX(Ingredients!H$11:H$310, MATCH($C208, Ingredients!$B$11:$B$310, 0)), "")="", "", IFERROR(INDEX(Ingredients!H$11:H$310, MATCH($C208, Ingredients!$B$11:$B$310, 0)), "")))</f>
        <v/>
      </c>
      <c r="AN208" s="83" t="str">
        <f t="shared" si="50"/>
        <v/>
      </c>
      <c r="AP208" s="114" t="str">
        <f t="shared" si="60"/>
        <v/>
      </c>
      <c r="AR208" s="117" t="str">
        <f>IF($C208="", "", IF(IFERROR(INDEX(Ingredients!$AI$11:$AI$310, MATCH($C208, Ingredients!$B$11:$B$310, 0)), "")="", "", IFERROR(INDEX(Ingredients!$AI$11:$AI$310, MATCH($C208, Ingredients!$B$11:$B$310, 0)), "")))</f>
        <v/>
      </c>
      <c r="AT208" s="120" t="str">
        <f t="shared" si="61"/>
        <v/>
      </c>
      <c r="AV208" s="90" t="str">
        <f t="shared" si="51"/>
        <v/>
      </c>
      <c r="AX208" s="90" t="str">
        <f>IF($AV208="", "", COUNTIF($AV$11:$AV$5010, "&lt;"&amp;$AV208)+1+COUNTIF($AV$11:$AV208, $AV208)-1)</f>
        <v/>
      </c>
      <c r="AZ208" s="111" t="str">
        <f>IF($B208="", "", SUMIF('Shopping List'!$AV$11:$AV$25, $B208, 'Shopping List'!$BN$11:$BN$25))</f>
        <v/>
      </c>
      <c r="BB208" s="117" t="str">
        <f t="shared" si="62"/>
        <v/>
      </c>
    </row>
    <row r="209" spans="1:54" x14ac:dyDescent="0.25">
      <c r="A209" s="4"/>
      <c r="B209" s="37"/>
      <c r="C209" s="124"/>
      <c r="D209" s="39"/>
      <c r="E209" s="125"/>
      <c r="F209" s="48"/>
      <c r="G209" s="4"/>
      <c r="H209" s="4"/>
      <c r="I209" s="95" t="str">
        <f>IF($C209="", "", IF(IFERROR(INDEX(Ingredients!$C$11:$C$310, MATCH($C209, Ingredients!$B$11:$B$310, 0)), "")="", "", IFERROR(INDEX(Ingredients!$C$11:$C$310, MATCH($C209, Ingredients!$B$11:$B$310, 0)), "")))</f>
        <v/>
      </c>
      <c r="J209" s="73" t="str">
        <f>IF($B209="", "", IF(IFERROR(INDEX(Meals!$C$11:$C$260, MATCH($B209, Meals!$B$11:$B$260, 0)), "")="", "", IFERROR(INDEX(Meals!$C$11:$C$260, MATCH($B209, Meals!$B$11:$B$260, 0)), "")))</f>
        <v/>
      </c>
      <c r="K209" s="4"/>
      <c r="L209" s="72" t="str">
        <f t="shared" si="52"/>
        <v/>
      </c>
      <c r="M209" s="73" t="str">
        <f t="shared" si="53"/>
        <v/>
      </c>
      <c r="N209" s="4"/>
      <c r="O209" s="78" t="str">
        <f t="shared" si="54"/>
        <v/>
      </c>
      <c r="P209" s="79" t="str">
        <f t="shared" si="55"/>
        <v/>
      </c>
      <c r="Q209" s="4"/>
      <c r="R209" s="90" t="str">
        <f t="shared" si="56"/>
        <v/>
      </c>
      <c r="S209" s="4"/>
      <c r="V209" s="99" t="str">
        <f>IF(Meals!$B209="", "", Meals!$B209)</f>
        <v/>
      </c>
      <c r="W209" s="99" t="str">
        <f>IF(Ingredients!$B209="", "", Ingredients!$B209)</f>
        <v/>
      </c>
      <c r="Y209" s="18" t="str">
        <f t="shared" si="57"/>
        <v/>
      </c>
      <c r="AA209" s="18" t="str">
        <f t="shared" si="48"/>
        <v/>
      </c>
      <c r="AB209" s="18" t="str">
        <f t="shared" si="49"/>
        <v/>
      </c>
      <c r="AC209" s="18" t="str">
        <f t="shared" si="58"/>
        <v/>
      </c>
      <c r="AD209" s="18" t="str">
        <f t="shared" si="58"/>
        <v/>
      </c>
      <c r="AE209" s="18" t="str">
        <f t="shared" si="59"/>
        <v/>
      </c>
      <c r="AG209" s="95" t="str">
        <f>IF($C209="", "", IF(IFERROR(INDEX(Ingredients!C$11:C$310, MATCH($C209, Ingredients!$B$11:$B$310, 0)), "")="", "", IFERROR(INDEX(Ingredients!C$11:C$310, MATCH($C209, Ingredients!$B$11:$B$310, 0)), "")))</f>
        <v/>
      </c>
      <c r="AH209" s="105" t="str">
        <f>IF($C209="", "", IF(IFERROR(INDEX(Ingredients!D$11:D$310, MATCH($C209, Ingredients!$B$11:$B$310, 0)), "")="", "", IFERROR(INDEX(Ingredients!D$11:D$310, MATCH($C209, Ingredients!$B$11:$B$310, 0)), "")))</f>
        <v/>
      </c>
      <c r="AI209" s="106" t="str">
        <f>IF($C209="", "", IF(IFERROR(INDEX(Ingredients!E$11:E$310, MATCH($C209, Ingredients!$B$11:$B$310, 0)), "")="", "", IFERROR(INDEX(Ingredients!E$11:E$310, MATCH($C209, Ingredients!$B$11:$B$310, 0)), "")))</f>
        <v/>
      </c>
      <c r="AJ209" s="108" t="str">
        <f>IF($C209="", "", IF(IFERROR(INDEX(Ingredients!F$11:F$310, MATCH($C209, Ingredients!$B$11:$B$310, 0)), "")="", "", IFERROR(INDEX(Ingredients!F$11:F$310, MATCH($C209, Ingredients!$B$11:$B$310, 0)), "")))</f>
        <v/>
      </c>
      <c r="AK209" s="106" t="str">
        <f>IF($C209="", "", IF(IFERROR(INDEX(Ingredients!G$11:G$310, MATCH($C209, Ingredients!$B$11:$B$310, 0)), "")="", "", IFERROR(INDEX(Ingredients!G$11:G$310, MATCH($C209, Ingredients!$B$11:$B$310, 0)), "")))</f>
        <v/>
      </c>
      <c r="AL209" s="79" t="str">
        <f>IF($C209="", "", IF(IFERROR(INDEX(Ingredients!H$11:H$310, MATCH($C209, Ingredients!$B$11:$B$310, 0)), "")="", "", IFERROR(INDEX(Ingredients!H$11:H$310, MATCH($C209, Ingredients!$B$11:$B$310, 0)), "")))</f>
        <v/>
      </c>
      <c r="AN209" s="83" t="str">
        <f t="shared" si="50"/>
        <v/>
      </c>
      <c r="AP209" s="114" t="str">
        <f t="shared" si="60"/>
        <v/>
      </c>
      <c r="AR209" s="117" t="str">
        <f>IF($C209="", "", IF(IFERROR(INDEX(Ingredients!$AI$11:$AI$310, MATCH($C209, Ingredients!$B$11:$B$310, 0)), "")="", "", IFERROR(INDEX(Ingredients!$AI$11:$AI$310, MATCH($C209, Ingredients!$B$11:$B$310, 0)), "")))</f>
        <v/>
      </c>
      <c r="AT209" s="120" t="str">
        <f t="shared" si="61"/>
        <v/>
      </c>
      <c r="AV209" s="90" t="str">
        <f t="shared" si="51"/>
        <v/>
      </c>
      <c r="AX209" s="90" t="str">
        <f>IF($AV209="", "", COUNTIF($AV$11:$AV$5010, "&lt;"&amp;$AV209)+1+COUNTIF($AV$11:$AV209, $AV209)-1)</f>
        <v/>
      </c>
      <c r="AZ209" s="111" t="str">
        <f>IF($B209="", "", SUMIF('Shopping List'!$AV$11:$AV$25, $B209, 'Shopping List'!$BN$11:$BN$25))</f>
        <v/>
      </c>
      <c r="BB209" s="117" t="str">
        <f t="shared" si="62"/>
        <v/>
      </c>
    </row>
    <row r="210" spans="1:54" x14ac:dyDescent="0.25">
      <c r="A210" s="4"/>
      <c r="B210" s="37"/>
      <c r="C210" s="124"/>
      <c r="D210" s="39"/>
      <c r="E210" s="125"/>
      <c r="F210" s="48"/>
      <c r="G210" s="4"/>
      <c r="H210" s="4"/>
      <c r="I210" s="95" t="str">
        <f>IF($C210="", "", IF(IFERROR(INDEX(Ingredients!$C$11:$C$310, MATCH($C210, Ingredients!$B$11:$B$310, 0)), "")="", "", IFERROR(INDEX(Ingredients!$C$11:$C$310, MATCH($C210, Ingredients!$B$11:$B$310, 0)), "")))</f>
        <v/>
      </c>
      <c r="J210" s="73" t="str">
        <f>IF($B210="", "", IF(IFERROR(INDEX(Meals!$C$11:$C$260, MATCH($B210, Meals!$B$11:$B$260, 0)), "")="", "", IFERROR(INDEX(Meals!$C$11:$C$260, MATCH($B210, Meals!$B$11:$B$260, 0)), "")))</f>
        <v/>
      </c>
      <c r="K210" s="4"/>
      <c r="L210" s="72" t="str">
        <f t="shared" si="52"/>
        <v/>
      </c>
      <c r="M210" s="73" t="str">
        <f t="shared" si="53"/>
        <v/>
      </c>
      <c r="N210" s="4"/>
      <c r="O210" s="78" t="str">
        <f t="shared" si="54"/>
        <v/>
      </c>
      <c r="P210" s="79" t="str">
        <f t="shared" si="55"/>
        <v/>
      </c>
      <c r="Q210" s="4"/>
      <c r="R210" s="90" t="str">
        <f t="shared" si="56"/>
        <v/>
      </c>
      <c r="S210" s="4"/>
      <c r="V210" s="99" t="str">
        <f>IF(Meals!$B210="", "", Meals!$B210)</f>
        <v/>
      </c>
      <c r="W210" s="99" t="str">
        <f>IF(Ingredients!$B210="", "", Ingredients!$B210)</f>
        <v/>
      </c>
      <c r="Y210" s="18" t="str">
        <f t="shared" si="57"/>
        <v/>
      </c>
      <c r="AA210" s="18" t="str">
        <f t="shared" si="48"/>
        <v/>
      </c>
      <c r="AB210" s="18" t="str">
        <f t="shared" si="49"/>
        <v/>
      </c>
      <c r="AC210" s="18" t="str">
        <f t="shared" si="58"/>
        <v/>
      </c>
      <c r="AD210" s="18" t="str">
        <f t="shared" si="58"/>
        <v/>
      </c>
      <c r="AE210" s="18" t="str">
        <f t="shared" si="59"/>
        <v/>
      </c>
      <c r="AG210" s="95" t="str">
        <f>IF($C210="", "", IF(IFERROR(INDEX(Ingredients!C$11:C$310, MATCH($C210, Ingredients!$B$11:$B$310, 0)), "")="", "", IFERROR(INDEX(Ingredients!C$11:C$310, MATCH($C210, Ingredients!$B$11:$B$310, 0)), "")))</f>
        <v/>
      </c>
      <c r="AH210" s="105" t="str">
        <f>IF($C210="", "", IF(IFERROR(INDEX(Ingredients!D$11:D$310, MATCH($C210, Ingredients!$B$11:$B$310, 0)), "")="", "", IFERROR(INDEX(Ingredients!D$11:D$310, MATCH($C210, Ingredients!$B$11:$B$310, 0)), "")))</f>
        <v/>
      </c>
      <c r="AI210" s="106" t="str">
        <f>IF($C210="", "", IF(IFERROR(INDEX(Ingredients!E$11:E$310, MATCH($C210, Ingredients!$B$11:$B$310, 0)), "")="", "", IFERROR(INDEX(Ingredients!E$11:E$310, MATCH($C210, Ingredients!$B$11:$B$310, 0)), "")))</f>
        <v/>
      </c>
      <c r="AJ210" s="108" t="str">
        <f>IF($C210="", "", IF(IFERROR(INDEX(Ingredients!F$11:F$310, MATCH($C210, Ingredients!$B$11:$B$310, 0)), "")="", "", IFERROR(INDEX(Ingredients!F$11:F$310, MATCH($C210, Ingredients!$B$11:$B$310, 0)), "")))</f>
        <v/>
      </c>
      <c r="AK210" s="106" t="str">
        <f>IF($C210="", "", IF(IFERROR(INDEX(Ingredients!G$11:G$310, MATCH($C210, Ingredients!$B$11:$B$310, 0)), "")="", "", IFERROR(INDEX(Ingredients!G$11:G$310, MATCH($C210, Ingredients!$B$11:$B$310, 0)), "")))</f>
        <v/>
      </c>
      <c r="AL210" s="79" t="str">
        <f>IF($C210="", "", IF(IFERROR(INDEX(Ingredients!H$11:H$310, MATCH($C210, Ingredients!$B$11:$B$310, 0)), "")="", "", IFERROR(INDEX(Ingredients!H$11:H$310, MATCH($C210, Ingredients!$B$11:$B$310, 0)), "")))</f>
        <v/>
      </c>
      <c r="AN210" s="83" t="str">
        <f t="shared" si="50"/>
        <v/>
      </c>
      <c r="AP210" s="114" t="str">
        <f t="shared" si="60"/>
        <v/>
      </c>
      <c r="AR210" s="117" t="str">
        <f>IF($C210="", "", IF(IFERROR(INDEX(Ingredients!$AI$11:$AI$310, MATCH($C210, Ingredients!$B$11:$B$310, 0)), "")="", "", IFERROR(INDEX(Ingredients!$AI$11:$AI$310, MATCH($C210, Ingredients!$B$11:$B$310, 0)), "")))</f>
        <v/>
      </c>
      <c r="AT210" s="120" t="str">
        <f t="shared" si="61"/>
        <v/>
      </c>
      <c r="AV210" s="90" t="str">
        <f t="shared" si="51"/>
        <v/>
      </c>
      <c r="AX210" s="90" t="str">
        <f>IF($AV210="", "", COUNTIF($AV$11:$AV$5010, "&lt;"&amp;$AV210)+1+COUNTIF($AV$11:$AV210, $AV210)-1)</f>
        <v/>
      </c>
      <c r="AZ210" s="111" t="str">
        <f>IF($B210="", "", SUMIF('Shopping List'!$AV$11:$AV$25, $B210, 'Shopping List'!$BN$11:$BN$25))</f>
        <v/>
      </c>
      <c r="BB210" s="117" t="str">
        <f t="shared" si="62"/>
        <v/>
      </c>
    </row>
    <row r="211" spans="1:54" x14ac:dyDescent="0.25">
      <c r="A211" s="4"/>
      <c r="B211" s="37"/>
      <c r="C211" s="124"/>
      <c r="D211" s="39"/>
      <c r="E211" s="125"/>
      <c r="F211" s="48"/>
      <c r="G211" s="4"/>
      <c r="H211" s="4"/>
      <c r="I211" s="95" t="str">
        <f>IF($C211="", "", IF(IFERROR(INDEX(Ingredients!$C$11:$C$310, MATCH($C211, Ingredients!$B$11:$B$310, 0)), "")="", "", IFERROR(INDEX(Ingredients!$C$11:$C$310, MATCH($C211, Ingredients!$B$11:$B$310, 0)), "")))</f>
        <v/>
      </c>
      <c r="J211" s="73" t="str">
        <f>IF($B211="", "", IF(IFERROR(INDEX(Meals!$C$11:$C$260, MATCH($B211, Meals!$B$11:$B$260, 0)), "")="", "", IFERROR(INDEX(Meals!$C$11:$C$260, MATCH($B211, Meals!$B$11:$B$260, 0)), "")))</f>
        <v/>
      </c>
      <c r="K211" s="4"/>
      <c r="L211" s="72" t="str">
        <f t="shared" si="52"/>
        <v/>
      </c>
      <c r="M211" s="73" t="str">
        <f t="shared" si="53"/>
        <v/>
      </c>
      <c r="N211" s="4"/>
      <c r="O211" s="78" t="str">
        <f t="shared" si="54"/>
        <v/>
      </c>
      <c r="P211" s="79" t="str">
        <f t="shared" si="55"/>
        <v/>
      </c>
      <c r="Q211" s="4"/>
      <c r="R211" s="90" t="str">
        <f t="shared" si="56"/>
        <v/>
      </c>
      <c r="S211" s="4"/>
      <c r="V211" s="99" t="str">
        <f>IF(Meals!$B211="", "", Meals!$B211)</f>
        <v/>
      </c>
      <c r="W211" s="99" t="str">
        <f>IF(Ingredients!$B211="", "", Ingredients!$B211)</f>
        <v/>
      </c>
      <c r="Y211" s="18" t="str">
        <f t="shared" si="57"/>
        <v/>
      </c>
      <c r="AA211" s="18" t="str">
        <f t="shared" si="48"/>
        <v/>
      </c>
      <c r="AB211" s="18" t="str">
        <f t="shared" si="49"/>
        <v/>
      </c>
      <c r="AC211" s="18" t="str">
        <f t="shared" si="58"/>
        <v/>
      </c>
      <c r="AD211" s="18" t="str">
        <f t="shared" si="58"/>
        <v/>
      </c>
      <c r="AE211" s="18" t="str">
        <f t="shared" si="59"/>
        <v/>
      </c>
      <c r="AG211" s="95" t="str">
        <f>IF($C211="", "", IF(IFERROR(INDEX(Ingredients!C$11:C$310, MATCH($C211, Ingredients!$B$11:$B$310, 0)), "")="", "", IFERROR(INDEX(Ingredients!C$11:C$310, MATCH($C211, Ingredients!$B$11:$B$310, 0)), "")))</f>
        <v/>
      </c>
      <c r="AH211" s="105" t="str">
        <f>IF($C211="", "", IF(IFERROR(INDEX(Ingredients!D$11:D$310, MATCH($C211, Ingredients!$B$11:$B$310, 0)), "")="", "", IFERROR(INDEX(Ingredients!D$11:D$310, MATCH($C211, Ingredients!$B$11:$B$310, 0)), "")))</f>
        <v/>
      </c>
      <c r="AI211" s="106" t="str">
        <f>IF($C211="", "", IF(IFERROR(INDEX(Ingredients!E$11:E$310, MATCH($C211, Ingredients!$B$11:$B$310, 0)), "")="", "", IFERROR(INDEX(Ingredients!E$11:E$310, MATCH($C211, Ingredients!$B$11:$B$310, 0)), "")))</f>
        <v/>
      </c>
      <c r="AJ211" s="108" t="str">
        <f>IF($C211="", "", IF(IFERROR(INDEX(Ingredients!F$11:F$310, MATCH($C211, Ingredients!$B$11:$B$310, 0)), "")="", "", IFERROR(INDEX(Ingredients!F$11:F$310, MATCH($C211, Ingredients!$B$11:$B$310, 0)), "")))</f>
        <v/>
      </c>
      <c r="AK211" s="106" t="str">
        <f>IF($C211="", "", IF(IFERROR(INDEX(Ingredients!G$11:G$310, MATCH($C211, Ingredients!$B$11:$B$310, 0)), "")="", "", IFERROR(INDEX(Ingredients!G$11:G$310, MATCH($C211, Ingredients!$B$11:$B$310, 0)), "")))</f>
        <v/>
      </c>
      <c r="AL211" s="79" t="str">
        <f>IF($C211="", "", IF(IFERROR(INDEX(Ingredients!H$11:H$310, MATCH($C211, Ingredients!$B$11:$B$310, 0)), "")="", "", IFERROR(INDEX(Ingredients!H$11:H$310, MATCH($C211, Ingredients!$B$11:$B$310, 0)), "")))</f>
        <v/>
      </c>
      <c r="AN211" s="83" t="str">
        <f t="shared" si="50"/>
        <v/>
      </c>
      <c r="AP211" s="114" t="str">
        <f t="shared" si="60"/>
        <v/>
      </c>
      <c r="AR211" s="117" t="str">
        <f>IF($C211="", "", IF(IFERROR(INDEX(Ingredients!$AI$11:$AI$310, MATCH($C211, Ingredients!$B$11:$B$310, 0)), "")="", "", IFERROR(INDEX(Ingredients!$AI$11:$AI$310, MATCH($C211, Ingredients!$B$11:$B$310, 0)), "")))</f>
        <v/>
      </c>
      <c r="AT211" s="120" t="str">
        <f t="shared" si="61"/>
        <v/>
      </c>
      <c r="AV211" s="90" t="str">
        <f t="shared" si="51"/>
        <v/>
      </c>
      <c r="AX211" s="90" t="str">
        <f>IF($AV211="", "", COUNTIF($AV$11:$AV$5010, "&lt;"&amp;$AV211)+1+COUNTIF($AV$11:$AV211, $AV211)-1)</f>
        <v/>
      </c>
      <c r="AZ211" s="111" t="str">
        <f>IF($B211="", "", SUMIF('Shopping List'!$AV$11:$AV$25, $B211, 'Shopping List'!$BN$11:$BN$25))</f>
        <v/>
      </c>
      <c r="BB211" s="117" t="str">
        <f t="shared" si="62"/>
        <v/>
      </c>
    </row>
    <row r="212" spans="1:54" x14ac:dyDescent="0.25">
      <c r="A212" s="4"/>
      <c r="B212" s="37"/>
      <c r="C212" s="124"/>
      <c r="D212" s="39"/>
      <c r="E212" s="125"/>
      <c r="F212" s="48"/>
      <c r="G212" s="4"/>
      <c r="H212" s="4"/>
      <c r="I212" s="95" t="str">
        <f>IF($C212="", "", IF(IFERROR(INDEX(Ingredients!$C$11:$C$310, MATCH($C212, Ingredients!$B$11:$B$310, 0)), "")="", "", IFERROR(INDEX(Ingredients!$C$11:$C$310, MATCH($C212, Ingredients!$B$11:$B$310, 0)), "")))</f>
        <v/>
      </c>
      <c r="J212" s="73" t="str">
        <f>IF($B212="", "", IF(IFERROR(INDEX(Meals!$C$11:$C$260, MATCH($B212, Meals!$B$11:$B$260, 0)), "")="", "", IFERROR(INDEX(Meals!$C$11:$C$260, MATCH($B212, Meals!$B$11:$B$260, 0)), "")))</f>
        <v/>
      </c>
      <c r="K212" s="4"/>
      <c r="L212" s="72" t="str">
        <f t="shared" si="52"/>
        <v/>
      </c>
      <c r="M212" s="73" t="str">
        <f t="shared" si="53"/>
        <v/>
      </c>
      <c r="N212" s="4"/>
      <c r="O212" s="78" t="str">
        <f t="shared" si="54"/>
        <v/>
      </c>
      <c r="P212" s="79" t="str">
        <f t="shared" si="55"/>
        <v/>
      </c>
      <c r="Q212" s="4"/>
      <c r="R212" s="90" t="str">
        <f t="shared" si="56"/>
        <v/>
      </c>
      <c r="S212" s="4"/>
      <c r="V212" s="99" t="str">
        <f>IF(Meals!$B212="", "", Meals!$B212)</f>
        <v/>
      </c>
      <c r="W212" s="99" t="str">
        <f>IF(Ingredients!$B212="", "", Ingredients!$B212)</f>
        <v/>
      </c>
      <c r="Y212" s="18" t="str">
        <f t="shared" si="57"/>
        <v/>
      </c>
      <c r="AA212" s="18" t="str">
        <f t="shared" si="48"/>
        <v/>
      </c>
      <c r="AB212" s="18" t="str">
        <f t="shared" si="49"/>
        <v/>
      </c>
      <c r="AC212" s="18" t="str">
        <f t="shared" si="58"/>
        <v/>
      </c>
      <c r="AD212" s="18" t="str">
        <f t="shared" si="58"/>
        <v/>
      </c>
      <c r="AE212" s="18" t="str">
        <f t="shared" si="59"/>
        <v/>
      </c>
      <c r="AG212" s="95" t="str">
        <f>IF($C212="", "", IF(IFERROR(INDEX(Ingredients!C$11:C$310, MATCH($C212, Ingredients!$B$11:$B$310, 0)), "")="", "", IFERROR(INDEX(Ingredients!C$11:C$310, MATCH($C212, Ingredients!$B$11:$B$310, 0)), "")))</f>
        <v/>
      </c>
      <c r="AH212" s="105" t="str">
        <f>IF($C212="", "", IF(IFERROR(INDEX(Ingredients!D$11:D$310, MATCH($C212, Ingredients!$B$11:$B$310, 0)), "")="", "", IFERROR(INDEX(Ingredients!D$11:D$310, MATCH($C212, Ingredients!$B$11:$B$310, 0)), "")))</f>
        <v/>
      </c>
      <c r="AI212" s="106" t="str">
        <f>IF($C212="", "", IF(IFERROR(INDEX(Ingredients!E$11:E$310, MATCH($C212, Ingredients!$B$11:$B$310, 0)), "")="", "", IFERROR(INDEX(Ingredients!E$11:E$310, MATCH($C212, Ingredients!$B$11:$B$310, 0)), "")))</f>
        <v/>
      </c>
      <c r="AJ212" s="108" t="str">
        <f>IF($C212="", "", IF(IFERROR(INDEX(Ingredients!F$11:F$310, MATCH($C212, Ingredients!$B$11:$B$310, 0)), "")="", "", IFERROR(INDEX(Ingredients!F$11:F$310, MATCH($C212, Ingredients!$B$11:$B$310, 0)), "")))</f>
        <v/>
      </c>
      <c r="AK212" s="106" t="str">
        <f>IF($C212="", "", IF(IFERROR(INDEX(Ingredients!G$11:G$310, MATCH($C212, Ingredients!$B$11:$B$310, 0)), "")="", "", IFERROR(INDEX(Ingredients!G$11:G$310, MATCH($C212, Ingredients!$B$11:$B$310, 0)), "")))</f>
        <v/>
      </c>
      <c r="AL212" s="79" t="str">
        <f>IF($C212="", "", IF(IFERROR(INDEX(Ingredients!H$11:H$310, MATCH($C212, Ingredients!$B$11:$B$310, 0)), "")="", "", IFERROR(INDEX(Ingredients!H$11:H$310, MATCH($C212, Ingredients!$B$11:$B$310, 0)), "")))</f>
        <v/>
      </c>
      <c r="AN212" s="83" t="str">
        <f t="shared" si="50"/>
        <v/>
      </c>
      <c r="AP212" s="114" t="str">
        <f t="shared" si="60"/>
        <v/>
      </c>
      <c r="AR212" s="117" t="str">
        <f>IF($C212="", "", IF(IFERROR(INDEX(Ingredients!$AI$11:$AI$310, MATCH($C212, Ingredients!$B$11:$B$310, 0)), "")="", "", IFERROR(INDEX(Ingredients!$AI$11:$AI$310, MATCH($C212, Ingredients!$B$11:$B$310, 0)), "")))</f>
        <v/>
      </c>
      <c r="AT212" s="120" t="str">
        <f t="shared" si="61"/>
        <v/>
      </c>
      <c r="AV212" s="90" t="str">
        <f t="shared" si="51"/>
        <v/>
      </c>
      <c r="AX212" s="90" t="str">
        <f>IF($AV212="", "", COUNTIF($AV$11:$AV$5010, "&lt;"&amp;$AV212)+1+COUNTIF($AV$11:$AV212, $AV212)-1)</f>
        <v/>
      </c>
      <c r="AZ212" s="111" t="str">
        <f>IF($B212="", "", SUMIF('Shopping List'!$AV$11:$AV$25, $B212, 'Shopping List'!$BN$11:$BN$25))</f>
        <v/>
      </c>
      <c r="BB212" s="117" t="str">
        <f t="shared" si="62"/>
        <v/>
      </c>
    </row>
    <row r="213" spans="1:54" x14ac:dyDescent="0.25">
      <c r="A213" s="4"/>
      <c r="B213" s="37"/>
      <c r="C213" s="124"/>
      <c r="D213" s="39"/>
      <c r="E213" s="125"/>
      <c r="F213" s="48"/>
      <c r="G213" s="4"/>
      <c r="H213" s="4"/>
      <c r="I213" s="95" t="str">
        <f>IF($C213="", "", IF(IFERROR(INDEX(Ingredients!$C$11:$C$310, MATCH($C213, Ingredients!$B$11:$B$310, 0)), "")="", "", IFERROR(INDEX(Ingredients!$C$11:$C$310, MATCH($C213, Ingredients!$B$11:$B$310, 0)), "")))</f>
        <v/>
      </c>
      <c r="J213" s="73" t="str">
        <f>IF($B213="", "", IF(IFERROR(INDEX(Meals!$C$11:$C$260, MATCH($B213, Meals!$B$11:$B$260, 0)), "")="", "", IFERROR(INDEX(Meals!$C$11:$C$260, MATCH($B213, Meals!$B$11:$B$260, 0)), "")))</f>
        <v/>
      </c>
      <c r="K213" s="4"/>
      <c r="L213" s="72" t="str">
        <f t="shared" si="52"/>
        <v/>
      </c>
      <c r="M213" s="73" t="str">
        <f t="shared" si="53"/>
        <v/>
      </c>
      <c r="N213" s="4"/>
      <c r="O213" s="78" t="str">
        <f t="shared" si="54"/>
        <v/>
      </c>
      <c r="P213" s="79" t="str">
        <f t="shared" si="55"/>
        <v/>
      </c>
      <c r="Q213" s="4"/>
      <c r="R213" s="90" t="str">
        <f t="shared" si="56"/>
        <v/>
      </c>
      <c r="S213" s="4"/>
      <c r="V213" s="99" t="str">
        <f>IF(Meals!$B213="", "", Meals!$B213)</f>
        <v/>
      </c>
      <c r="W213" s="99" t="str">
        <f>IF(Ingredients!$B213="", "", Ingredients!$B213)</f>
        <v/>
      </c>
      <c r="Y213" s="18" t="str">
        <f t="shared" si="57"/>
        <v/>
      </c>
      <c r="AA213" s="18" t="str">
        <f t="shared" si="48"/>
        <v/>
      </c>
      <c r="AB213" s="18" t="str">
        <f t="shared" si="49"/>
        <v/>
      </c>
      <c r="AC213" s="18" t="str">
        <f t="shared" si="58"/>
        <v/>
      </c>
      <c r="AD213" s="18" t="str">
        <f t="shared" si="58"/>
        <v/>
      </c>
      <c r="AE213" s="18" t="str">
        <f t="shared" si="59"/>
        <v/>
      </c>
      <c r="AG213" s="95" t="str">
        <f>IF($C213="", "", IF(IFERROR(INDEX(Ingredients!C$11:C$310, MATCH($C213, Ingredients!$B$11:$B$310, 0)), "")="", "", IFERROR(INDEX(Ingredients!C$11:C$310, MATCH($C213, Ingredients!$B$11:$B$310, 0)), "")))</f>
        <v/>
      </c>
      <c r="AH213" s="105" t="str">
        <f>IF($C213="", "", IF(IFERROR(INDEX(Ingredients!D$11:D$310, MATCH($C213, Ingredients!$B$11:$B$310, 0)), "")="", "", IFERROR(INDEX(Ingredients!D$11:D$310, MATCH($C213, Ingredients!$B$11:$B$310, 0)), "")))</f>
        <v/>
      </c>
      <c r="AI213" s="106" t="str">
        <f>IF($C213="", "", IF(IFERROR(INDEX(Ingredients!E$11:E$310, MATCH($C213, Ingredients!$B$11:$B$310, 0)), "")="", "", IFERROR(INDEX(Ingredients!E$11:E$310, MATCH($C213, Ingredients!$B$11:$B$310, 0)), "")))</f>
        <v/>
      </c>
      <c r="AJ213" s="108" t="str">
        <f>IF($C213="", "", IF(IFERROR(INDEX(Ingredients!F$11:F$310, MATCH($C213, Ingredients!$B$11:$B$310, 0)), "")="", "", IFERROR(INDEX(Ingredients!F$11:F$310, MATCH($C213, Ingredients!$B$11:$B$310, 0)), "")))</f>
        <v/>
      </c>
      <c r="AK213" s="106" t="str">
        <f>IF($C213="", "", IF(IFERROR(INDEX(Ingredients!G$11:G$310, MATCH($C213, Ingredients!$B$11:$B$310, 0)), "")="", "", IFERROR(INDEX(Ingredients!G$11:G$310, MATCH($C213, Ingredients!$B$11:$B$310, 0)), "")))</f>
        <v/>
      </c>
      <c r="AL213" s="79" t="str">
        <f>IF($C213="", "", IF(IFERROR(INDEX(Ingredients!H$11:H$310, MATCH($C213, Ingredients!$B$11:$B$310, 0)), "")="", "", IFERROR(INDEX(Ingredients!H$11:H$310, MATCH($C213, Ingredients!$B$11:$B$310, 0)), "")))</f>
        <v/>
      </c>
      <c r="AN213" s="83" t="str">
        <f t="shared" si="50"/>
        <v/>
      </c>
      <c r="AP213" s="114" t="str">
        <f t="shared" si="60"/>
        <v/>
      </c>
      <c r="AR213" s="117" t="str">
        <f>IF($C213="", "", IF(IFERROR(INDEX(Ingredients!$AI$11:$AI$310, MATCH($C213, Ingredients!$B$11:$B$310, 0)), "")="", "", IFERROR(INDEX(Ingredients!$AI$11:$AI$310, MATCH($C213, Ingredients!$B$11:$B$310, 0)), "")))</f>
        <v/>
      </c>
      <c r="AT213" s="120" t="str">
        <f t="shared" si="61"/>
        <v/>
      </c>
      <c r="AV213" s="90" t="str">
        <f t="shared" si="51"/>
        <v/>
      </c>
      <c r="AX213" s="90" t="str">
        <f>IF($AV213="", "", COUNTIF($AV$11:$AV$5010, "&lt;"&amp;$AV213)+1+COUNTIF($AV$11:$AV213, $AV213)-1)</f>
        <v/>
      </c>
      <c r="AZ213" s="111" t="str">
        <f>IF($B213="", "", SUMIF('Shopping List'!$AV$11:$AV$25, $B213, 'Shopping List'!$BN$11:$BN$25))</f>
        <v/>
      </c>
      <c r="BB213" s="117" t="str">
        <f t="shared" si="62"/>
        <v/>
      </c>
    </row>
    <row r="214" spans="1:54" x14ac:dyDescent="0.25">
      <c r="A214" s="4"/>
      <c r="B214" s="37"/>
      <c r="C214" s="124"/>
      <c r="D214" s="39"/>
      <c r="E214" s="125"/>
      <c r="F214" s="48"/>
      <c r="G214" s="4"/>
      <c r="H214" s="4"/>
      <c r="I214" s="95" t="str">
        <f>IF($C214="", "", IF(IFERROR(INDEX(Ingredients!$C$11:$C$310, MATCH($C214, Ingredients!$B$11:$B$310, 0)), "")="", "", IFERROR(INDEX(Ingredients!$C$11:$C$310, MATCH($C214, Ingredients!$B$11:$B$310, 0)), "")))</f>
        <v/>
      </c>
      <c r="J214" s="73" t="str">
        <f>IF($B214="", "", IF(IFERROR(INDEX(Meals!$C$11:$C$260, MATCH($B214, Meals!$B$11:$B$260, 0)), "")="", "", IFERROR(INDEX(Meals!$C$11:$C$260, MATCH($B214, Meals!$B$11:$B$260, 0)), "")))</f>
        <v/>
      </c>
      <c r="K214" s="4"/>
      <c r="L214" s="72" t="str">
        <f t="shared" si="52"/>
        <v/>
      </c>
      <c r="M214" s="73" t="str">
        <f t="shared" si="53"/>
        <v/>
      </c>
      <c r="N214" s="4"/>
      <c r="O214" s="78" t="str">
        <f t="shared" si="54"/>
        <v/>
      </c>
      <c r="P214" s="79" t="str">
        <f t="shared" si="55"/>
        <v/>
      </c>
      <c r="Q214" s="4"/>
      <c r="R214" s="90" t="str">
        <f t="shared" si="56"/>
        <v/>
      </c>
      <c r="S214" s="4"/>
      <c r="V214" s="99" t="str">
        <f>IF(Meals!$B214="", "", Meals!$B214)</f>
        <v/>
      </c>
      <c r="W214" s="99" t="str">
        <f>IF(Ingredients!$B214="", "", Ingredients!$B214)</f>
        <v/>
      </c>
      <c r="Y214" s="18" t="str">
        <f t="shared" si="57"/>
        <v/>
      </c>
      <c r="AA214" s="18" t="str">
        <f t="shared" si="48"/>
        <v/>
      </c>
      <c r="AB214" s="18" t="str">
        <f t="shared" si="49"/>
        <v/>
      </c>
      <c r="AC214" s="18" t="str">
        <f t="shared" si="58"/>
        <v/>
      </c>
      <c r="AD214" s="18" t="str">
        <f t="shared" si="58"/>
        <v/>
      </c>
      <c r="AE214" s="18" t="str">
        <f t="shared" si="59"/>
        <v/>
      </c>
      <c r="AG214" s="95" t="str">
        <f>IF($C214="", "", IF(IFERROR(INDEX(Ingredients!C$11:C$310, MATCH($C214, Ingredients!$B$11:$B$310, 0)), "")="", "", IFERROR(INDEX(Ingredients!C$11:C$310, MATCH($C214, Ingredients!$B$11:$B$310, 0)), "")))</f>
        <v/>
      </c>
      <c r="AH214" s="105" t="str">
        <f>IF($C214="", "", IF(IFERROR(INDEX(Ingredients!D$11:D$310, MATCH($C214, Ingredients!$B$11:$B$310, 0)), "")="", "", IFERROR(INDEX(Ingredients!D$11:D$310, MATCH($C214, Ingredients!$B$11:$B$310, 0)), "")))</f>
        <v/>
      </c>
      <c r="AI214" s="106" t="str">
        <f>IF($C214="", "", IF(IFERROR(INDEX(Ingredients!E$11:E$310, MATCH($C214, Ingredients!$B$11:$B$310, 0)), "")="", "", IFERROR(INDEX(Ingredients!E$11:E$310, MATCH($C214, Ingredients!$B$11:$B$310, 0)), "")))</f>
        <v/>
      </c>
      <c r="AJ214" s="108" t="str">
        <f>IF($C214="", "", IF(IFERROR(INDEX(Ingredients!F$11:F$310, MATCH($C214, Ingredients!$B$11:$B$310, 0)), "")="", "", IFERROR(INDEX(Ingredients!F$11:F$310, MATCH($C214, Ingredients!$B$11:$B$310, 0)), "")))</f>
        <v/>
      </c>
      <c r="AK214" s="106" t="str">
        <f>IF($C214="", "", IF(IFERROR(INDEX(Ingredients!G$11:G$310, MATCH($C214, Ingredients!$B$11:$B$310, 0)), "")="", "", IFERROR(INDEX(Ingredients!G$11:G$310, MATCH($C214, Ingredients!$B$11:$B$310, 0)), "")))</f>
        <v/>
      </c>
      <c r="AL214" s="79" t="str">
        <f>IF($C214="", "", IF(IFERROR(INDEX(Ingredients!H$11:H$310, MATCH($C214, Ingredients!$B$11:$B$310, 0)), "")="", "", IFERROR(INDEX(Ingredients!H$11:H$310, MATCH($C214, Ingredients!$B$11:$B$310, 0)), "")))</f>
        <v/>
      </c>
      <c r="AN214" s="83" t="str">
        <f t="shared" si="50"/>
        <v/>
      </c>
      <c r="AP214" s="114" t="str">
        <f t="shared" si="60"/>
        <v/>
      </c>
      <c r="AR214" s="117" t="str">
        <f>IF($C214="", "", IF(IFERROR(INDEX(Ingredients!$AI$11:$AI$310, MATCH($C214, Ingredients!$B$11:$B$310, 0)), "")="", "", IFERROR(INDEX(Ingredients!$AI$11:$AI$310, MATCH($C214, Ingredients!$B$11:$B$310, 0)), "")))</f>
        <v/>
      </c>
      <c r="AT214" s="120" t="str">
        <f t="shared" si="61"/>
        <v/>
      </c>
      <c r="AV214" s="90" t="str">
        <f t="shared" si="51"/>
        <v/>
      </c>
      <c r="AX214" s="90" t="str">
        <f>IF($AV214="", "", COUNTIF($AV$11:$AV$5010, "&lt;"&amp;$AV214)+1+COUNTIF($AV$11:$AV214, $AV214)-1)</f>
        <v/>
      </c>
      <c r="AZ214" s="111" t="str">
        <f>IF($B214="", "", SUMIF('Shopping List'!$AV$11:$AV$25, $B214, 'Shopping List'!$BN$11:$BN$25))</f>
        <v/>
      </c>
      <c r="BB214" s="117" t="str">
        <f t="shared" si="62"/>
        <v/>
      </c>
    </row>
    <row r="215" spans="1:54" x14ac:dyDescent="0.25">
      <c r="A215" s="4"/>
      <c r="B215" s="37"/>
      <c r="C215" s="124"/>
      <c r="D215" s="39"/>
      <c r="E215" s="125"/>
      <c r="F215" s="48"/>
      <c r="G215" s="4"/>
      <c r="H215" s="4"/>
      <c r="I215" s="95" t="str">
        <f>IF($C215="", "", IF(IFERROR(INDEX(Ingredients!$C$11:$C$310, MATCH($C215, Ingredients!$B$11:$B$310, 0)), "")="", "", IFERROR(INDEX(Ingredients!$C$11:$C$310, MATCH($C215, Ingredients!$B$11:$B$310, 0)), "")))</f>
        <v/>
      </c>
      <c r="J215" s="73" t="str">
        <f>IF($B215="", "", IF(IFERROR(INDEX(Meals!$C$11:$C$260, MATCH($B215, Meals!$B$11:$B$260, 0)), "")="", "", IFERROR(INDEX(Meals!$C$11:$C$260, MATCH($B215, Meals!$B$11:$B$260, 0)), "")))</f>
        <v/>
      </c>
      <c r="K215" s="4"/>
      <c r="L215" s="72" t="str">
        <f t="shared" si="52"/>
        <v/>
      </c>
      <c r="M215" s="73" t="str">
        <f t="shared" si="53"/>
        <v/>
      </c>
      <c r="N215" s="4"/>
      <c r="O215" s="78" t="str">
        <f t="shared" si="54"/>
        <v/>
      </c>
      <c r="P215" s="79" t="str">
        <f t="shared" si="55"/>
        <v/>
      </c>
      <c r="Q215" s="4"/>
      <c r="R215" s="90" t="str">
        <f t="shared" si="56"/>
        <v/>
      </c>
      <c r="S215" s="4"/>
      <c r="V215" s="99" t="str">
        <f>IF(Meals!$B215="", "", Meals!$B215)</f>
        <v/>
      </c>
      <c r="W215" s="99" t="str">
        <f>IF(Ingredients!$B215="", "", Ingredients!$B215)</f>
        <v/>
      </c>
      <c r="Y215" s="18" t="str">
        <f t="shared" si="57"/>
        <v/>
      </c>
      <c r="AA215" s="18" t="str">
        <f t="shared" si="48"/>
        <v/>
      </c>
      <c r="AB215" s="18" t="str">
        <f t="shared" si="49"/>
        <v/>
      </c>
      <c r="AC215" s="18" t="str">
        <f t="shared" si="58"/>
        <v/>
      </c>
      <c r="AD215" s="18" t="str">
        <f t="shared" si="58"/>
        <v/>
      </c>
      <c r="AE215" s="18" t="str">
        <f t="shared" si="59"/>
        <v/>
      </c>
      <c r="AG215" s="95" t="str">
        <f>IF($C215="", "", IF(IFERROR(INDEX(Ingredients!C$11:C$310, MATCH($C215, Ingredients!$B$11:$B$310, 0)), "")="", "", IFERROR(INDEX(Ingredients!C$11:C$310, MATCH($C215, Ingredients!$B$11:$B$310, 0)), "")))</f>
        <v/>
      </c>
      <c r="AH215" s="105" t="str">
        <f>IF($C215="", "", IF(IFERROR(INDEX(Ingredients!D$11:D$310, MATCH($C215, Ingredients!$B$11:$B$310, 0)), "")="", "", IFERROR(INDEX(Ingredients!D$11:D$310, MATCH($C215, Ingredients!$B$11:$B$310, 0)), "")))</f>
        <v/>
      </c>
      <c r="AI215" s="106" t="str">
        <f>IF($C215="", "", IF(IFERROR(INDEX(Ingredients!E$11:E$310, MATCH($C215, Ingredients!$B$11:$B$310, 0)), "")="", "", IFERROR(INDEX(Ingredients!E$11:E$310, MATCH($C215, Ingredients!$B$11:$B$310, 0)), "")))</f>
        <v/>
      </c>
      <c r="AJ215" s="108" t="str">
        <f>IF($C215="", "", IF(IFERROR(INDEX(Ingredients!F$11:F$310, MATCH($C215, Ingredients!$B$11:$B$310, 0)), "")="", "", IFERROR(INDEX(Ingredients!F$11:F$310, MATCH($C215, Ingredients!$B$11:$B$310, 0)), "")))</f>
        <v/>
      </c>
      <c r="AK215" s="106" t="str">
        <f>IF($C215="", "", IF(IFERROR(INDEX(Ingredients!G$11:G$310, MATCH($C215, Ingredients!$B$11:$B$310, 0)), "")="", "", IFERROR(INDEX(Ingredients!G$11:G$310, MATCH($C215, Ingredients!$B$11:$B$310, 0)), "")))</f>
        <v/>
      </c>
      <c r="AL215" s="79" t="str">
        <f>IF($C215="", "", IF(IFERROR(INDEX(Ingredients!H$11:H$310, MATCH($C215, Ingredients!$B$11:$B$310, 0)), "")="", "", IFERROR(INDEX(Ingredients!H$11:H$310, MATCH($C215, Ingredients!$B$11:$B$310, 0)), "")))</f>
        <v/>
      </c>
      <c r="AN215" s="83" t="str">
        <f t="shared" si="50"/>
        <v/>
      </c>
      <c r="AP215" s="114" t="str">
        <f t="shared" si="60"/>
        <v/>
      </c>
      <c r="AR215" s="117" t="str">
        <f>IF($C215="", "", IF(IFERROR(INDEX(Ingredients!$AI$11:$AI$310, MATCH($C215, Ingredients!$B$11:$B$310, 0)), "")="", "", IFERROR(INDEX(Ingredients!$AI$11:$AI$310, MATCH($C215, Ingredients!$B$11:$B$310, 0)), "")))</f>
        <v/>
      </c>
      <c r="AT215" s="120" t="str">
        <f t="shared" si="61"/>
        <v/>
      </c>
      <c r="AV215" s="90" t="str">
        <f t="shared" si="51"/>
        <v/>
      </c>
      <c r="AX215" s="90" t="str">
        <f>IF($AV215="", "", COUNTIF($AV$11:$AV$5010, "&lt;"&amp;$AV215)+1+COUNTIF($AV$11:$AV215, $AV215)-1)</f>
        <v/>
      </c>
      <c r="AZ215" s="111" t="str">
        <f>IF($B215="", "", SUMIF('Shopping List'!$AV$11:$AV$25, $B215, 'Shopping List'!$BN$11:$BN$25))</f>
        <v/>
      </c>
      <c r="BB215" s="117" t="str">
        <f t="shared" si="62"/>
        <v/>
      </c>
    </row>
    <row r="216" spans="1:54" x14ac:dyDescent="0.25">
      <c r="A216" s="4"/>
      <c r="B216" s="37"/>
      <c r="C216" s="124"/>
      <c r="D216" s="39"/>
      <c r="E216" s="125"/>
      <c r="F216" s="48"/>
      <c r="G216" s="4"/>
      <c r="H216" s="4"/>
      <c r="I216" s="95" t="str">
        <f>IF($C216="", "", IF(IFERROR(INDEX(Ingredients!$C$11:$C$310, MATCH($C216, Ingredients!$B$11:$B$310, 0)), "")="", "", IFERROR(INDEX(Ingredients!$C$11:$C$310, MATCH($C216, Ingredients!$B$11:$B$310, 0)), "")))</f>
        <v/>
      </c>
      <c r="J216" s="73" t="str">
        <f>IF($B216="", "", IF(IFERROR(INDEX(Meals!$C$11:$C$260, MATCH($B216, Meals!$B$11:$B$260, 0)), "")="", "", IFERROR(INDEX(Meals!$C$11:$C$260, MATCH($B216, Meals!$B$11:$B$260, 0)), "")))</f>
        <v/>
      </c>
      <c r="K216" s="4"/>
      <c r="L216" s="72" t="str">
        <f t="shared" si="52"/>
        <v/>
      </c>
      <c r="M216" s="73" t="str">
        <f t="shared" si="53"/>
        <v/>
      </c>
      <c r="N216" s="4"/>
      <c r="O216" s="78" t="str">
        <f t="shared" si="54"/>
        <v/>
      </c>
      <c r="P216" s="79" t="str">
        <f t="shared" si="55"/>
        <v/>
      </c>
      <c r="Q216" s="4"/>
      <c r="R216" s="90" t="str">
        <f t="shared" si="56"/>
        <v/>
      </c>
      <c r="S216" s="4"/>
      <c r="V216" s="99" t="str">
        <f>IF(Meals!$B216="", "", Meals!$B216)</f>
        <v/>
      </c>
      <c r="W216" s="99" t="str">
        <f>IF(Ingredients!$B216="", "", Ingredients!$B216)</f>
        <v/>
      </c>
      <c r="Y216" s="18" t="str">
        <f t="shared" si="57"/>
        <v/>
      </c>
      <c r="AA216" s="18" t="str">
        <f t="shared" si="48"/>
        <v/>
      </c>
      <c r="AB216" s="18" t="str">
        <f t="shared" si="49"/>
        <v/>
      </c>
      <c r="AC216" s="18" t="str">
        <f t="shared" si="58"/>
        <v/>
      </c>
      <c r="AD216" s="18" t="str">
        <f t="shared" si="58"/>
        <v/>
      </c>
      <c r="AE216" s="18" t="str">
        <f t="shared" si="59"/>
        <v/>
      </c>
      <c r="AG216" s="95" t="str">
        <f>IF($C216="", "", IF(IFERROR(INDEX(Ingredients!C$11:C$310, MATCH($C216, Ingredients!$B$11:$B$310, 0)), "")="", "", IFERROR(INDEX(Ingredients!C$11:C$310, MATCH($C216, Ingredients!$B$11:$B$310, 0)), "")))</f>
        <v/>
      </c>
      <c r="AH216" s="105" t="str">
        <f>IF($C216="", "", IF(IFERROR(INDEX(Ingredients!D$11:D$310, MATCH($C216, Ingredients!$B$11:$B$310, 0)), "")="", "", IFERROR(INDEX(Ingredients!D$11:D$310, MATCH($C216, Ingredients!$B$11:$B$310, 0)), "")))</f>
        <v/>
      </c>
      <c r="AI216" s="106" t="str">
        <f>IF($C216="", "", IF(IFERROR(INDEX(Ingredients!E$11:E$310, MATCH($C216, Ingredients!$B$11:$B$310, 0)), "")="", "", IFERROR(INDEX(Ingredients!E$11:E$310, MATCH($C216, Ingredients!$B$11:$B$310, 0)), "")))</f>
        <v/>
      </c>
      <c r="AJ216" s="108" t="str">
        <f>IF($C216="", "", IF(IFERROR(INDEX(Ingredients!F$11:F$310, MATCH($C216, Ingredients!$B$11:$B$310, 0)), "")="", "", IFERROR(INDEX(Ingredients!F$11:F$310, MATCH($C216, Ingredients!$B$11:$B$310, 0)), "")))</f>
        <v/>
      </c>
      <c r="AK216" s="106" t="str">
        <f>IF($C216="", "", IF(IFERROR(INDEX(Ingredients!G$11:G$310, MATCH($C216, Ingredients!$B$11:$B$310, 0)), "")="", "", IFERROR(INDEX(Ingredients!G$11:G$310, MATCH($C216, Ingredients!$B$11:$B$310, 0)), "")))</f>
        <v/>
      </c>
      <c r="AL216" s="79" t="str">
        <f>IF($C216="", "", IF(IFERROR(INDEX(Ingredients!H$11:H$310, MATCH($C216, Ingredients!$B$11:$B$310, 0)), "")="", "", IFERROR(INDEX(Ingredients!H$11:H$310, MATCH($C216, Ingredients!$B$11:$B$310, 0)), "")))</f>
        <v/>
      </c>
      <c r="AN216" s="83" t="str">
        <f t="shared" si="50"/>
        <v/>
      </c>
      <c r="AP216" s="114" t="str">
        <f t="shared" si="60"/>
        <v/>
      </c>
      <c r="AR216" s="117" t="str">
        <f>IF($C216="", "", IF(IFERROR(INDEX(Ingredients!$AI$11:$AI$310, MATCH($C216, Ingredients!$B$11:$B$310, 0)), "")="", "", IFERROR(INDEX(Ingredients!$AI$11:$AI$310, MATCH($C216, Ingredients!$B$11:$B$310, 0)), "")))</f>
        <v/>
      </c>
      <c r="AT216" s="120" t="str">
        <f t="shared" si="61"/>
        <v/>
      </c>
      <c r="AV216" s="90" t="str">
        <f t="shared" si="51"/>
        <v/>
      </c>
      <c r="AX216" s="90" t="str">
        <f>IF($AV216="", "", COUNTIF($AV$11:$AV$5010, "&lt;"&amp;$AV216)+1+COUNTIF($AV$11:$AV216, $AV216)-1)</f>
        <v/>
      </c>
      <c r="AZ216" s="111" t="str">
        <f>IF($B216="", "", SUMIF('Shopping List'!$AV$11:$AV$25, $B216, 'Shopping List'!$BN$11:$BN$25))</f>
        <v/>
      </c>
      <c r="BB216" s="117" t="str">
        <f t="shared" si="62"/>
        <v/>
      </c>
    </row>
    <row r="217" spans="1:54" x14ac:dyDescent="0.25">
      <c r="A217" s="4"/>
      <c r="B217" s="37"/>
      <c r="C217" s="124"/>
      <c r="D217" s="39"/>
      <c r="E217" s="125"/>
      <c r="F217" s="48"/>
      <c r="G217" s="4"/>
      <c r="H217" s="4"/>
      <c r="I217" s="95" t="str">
        <f>IF($C217="", "", IF(IFERROR(INDEX(Ingredients!$C$11:$C$310, MATCH($C217, Ingredients!$B$11:$B$310, 0)), "")="", "", IFERROR(INDEX(Ingredients!$C$11:$C$310, MATCH($C217, Ingredients!$B$11:$B$310, 0)), "")))</f>
        <v/>
      </c>
      <c r="J217" s="73" t="str">
        <f>IF($B217="", "", IF(IFERROR(INDEX(Meals!$C$11:$C$260, MATCH($B217, Meals!$B$11:$B$260, 0)), "")="", "", IFERROR(INDEX(Meals!$C$11:$C$260, MATCH($B217, Meals!$B$11:$B$260, 0)), "")))</f>
        <v/>
      </c>
      <c r="K217" s="4"/>
      <c r="L217" s="72" t="str">
        <f t="shared" si="52"/>
        <v/>
      </c>
      <c r="M217" s="73" t="str">
        <f t="shared" si="53"/>
        <v/>
      </c>
      <c r="N217" s="4"/>
      <c r="O217" s="78" t="str">
        <f t="shared" si="54"/>
        <v/>
      </c>
      <c r="P217" s="79" t="str">
        <f t="shared" si="55"/>
        <v/>
      </c>
      <c r="Q217" s="4"/>
      <c r="R217" s="90" t="str">
        <f t="shared" si="56"/>
        <v/>
      </c>
      <c r="S217" s="4"/>
      <c r="V217" s="99" t="str">
        <f>IF(Meals!$B217="", "", Meals!$B217)</f>
        <v/>
      </c>
      <c r="W217" s="99" t="str">
        <f>IF(Ingredients!$B217="", "", Ingredients!$B217)</f>
        <v/>
      </c>
      <c r="Y217" s="18" t="str">
        <f t="shared" si="57"/>
        <v/>
      </c>
      <c r="AA217" s="18" t="str">
        <f t="shared" si="48"/>
        <v/>
      </c>
      <c r="AB217" s="18" t="str">
        <f t="shared" si="49"/>
        <v/>
      </c>
      <c r="AC217" s="18" t="str">
        <f t="shared" si="58"/>
        <v/>
      </c>
      <c r="AD217" s="18" t="str">
        <f t="shared" si="58"/>
        <v/>
      </c>
      <c r="AE217" s="18" t="str">
        <f t="shared" si="59"/>
        <v/>
      </c>
      <c r="AG217" s="95" t="str">
        <f>IF($C217="", "", IF(IFERROR(INDEX(Ingredients!C$11:C$310, MATCH($C217, Ingredients!$B$11:$B$310, 0)), "")="", "", IFERROR(INDEX(Ingredients!C$11:C$310, MATCH($C217, Ingredients!$B$11:$B$310, 0)), "")))</f>
        <v/>
      </c>
      <c r="AH217" s="105" t="str">
        <f>IF($C217="", "", IF(IFERROR(INDEX(Ingredients!D$11:D$310, MATCH($C217, Ingredients!$B$11:$B$310, 0)), "")="", "", IFERROR(INDEX(Ingredients!D$11:D$310, MATCH($C217, Ingredients!$B$11:$B$310, 0)), "")))</f>
        <v/>
      </c>
      <c r="AI217" s="106" t="str">
        <f>IF($C217="", "", IF(IFERROR(INDEX(Ingredients!E$11:E$310, MATCH($C217, Ingredients!$B$11:$B$310, 0)), "")="", "", IFERROR(INDEX(Ingredients!E$11:E$310, MATCH($C217, Ingredients!$B$11:$B$310, 0)), "")))</f>
        <v/>
      </c>
      <c r="AJ217" s="108" t="str">
        <f>IF($C217="", "", IF(IFERROR(INDEX(Ingredients!F$11:F$310, MATCH($C217, Ingredients!$B$11:$B$310, 0)), "")="", "", IFERROR(INDEX(Ingredients!F$11:F$310, MATCH($C217, Ingredients!$B$11:$B$310, 0)), "")))</f>
        <v/>
      </c>
      <c r="AK217" s="106" t="str">
        <f>IF($C217="", "", IF(IFERROR(INDEX(Ingredients!G$11:G$310, MATCH($C217, Ingredients!$B$11:$B$310, 0)), "")="", "", IFERROR(INDEX(Ingredients!G$11:G$310, MATCH($C217, Ingredients!$B$11:$B$310, 0)), "")))</f>
        <v/>
      </c>
      <c r="AL217" s="79" t="str">
        <f>IF($C217="", "", IF(IFERROR(INDEX(Ingredients!H$11:H$310, MATCH($C217, Ingredients!$B$11:$B$310, 0)), "")="", "", IFERROR(INDEX(Ingredients!H$11:H$310, MATCH($C217, Ingredients!$B$11:$B$310, 0)), "")))</f>
        <v/>
      </c>
      <c r="AN217" s="83" t="str">
        <f t="shared" si="50"/>
        <v/>
      </c>
      <c r="AP217" s="114" t="str">
        <f t="shared" si="60"/>
        <v/>
      </c>
      <c r="AR217" s="117" t="str">
        <f>IF($C217="", "", IF(IFERROR(INDEX(Ingredients!$AI$11:$AI$310, MATCH($C217, Ingredients!$B$11:$B$310, 0)), "")="", "", IFERROR(INDEX(Ingredients!$AI$11:$AI$310, MATCH($C217, Ingredients!$B$11:$B$310, 0)), "")))</f>
        <v/>
      </c>
      <c r="AT217" s="120" t="str">
        <f t="shared" si="61"/>
        <v/>
      </c>
      <c r="AV217" s="90" t="str">
        <f t="shared" si="51"/>
        <v/>
      </c>
      <c r="AX217" s="90" t="str">
        <f>IF($AV217="", "", COUNTIF($AV$11:$AV$5010, "&lt;"&amp;$AV217)+1+COUNTIF($AV$11:$AV217, $AV217)-1)</f>
        <v/>
      </c>
      <c r="AZ217" s="111" t="str">
        <f>IF($B217="", "", SUMIF('Shopping List'!$AV$11:$AV$25, $B217, 'Shopping List'!$BN$11:$BN$25))</f>
        <v/>
      </c>
      <c r="BB217" s="117" t="str">
        <f t="shared" si="62"/>
        <v/>
      </c>
    </row>
    <row r="218" spans="1:54" x14ac:dyDescent="0.25">
      <c r="A218" s="4"/>
      <c r="B218" s="37"/>
      <c r="C218" s="124"/>
      <c r="D218" s="39"/>
      <c r="E218" s="125"/>
      <c r="F218" s="48"/>
      <c r="G218" s="4"/>
      <c r="H218" s="4"/>
      <c r="I218" s="95" t="str">
        <f>IF($C218="", "", IF(IFERROR(INDEX(Ingredients!$C$11:$C$310, MATCH($C218, Ingredients!$B$11:$B$310, 0)), "")="", "", IFERROR(INDEX(Ingredients!$C$11:$C$310, MATCH($C218, Ingredients!$B$11:$B$310, 0)), "")))</f>
        <v/>
      </c>
      <c r="J218" s="73" t="str">
        <f>IF($B218="", "", IF(IFERROR(INDEX(Meals!$C$11:$C$260, MATCH($B218, Meals!$B$11:$B$260, 0)), "")="", "", IFERROR(INDEX(Meals!$C$11:$C$260, MATCH($B218, Meals!$B$11:$B$260, 0)), "")))</f>
        <v/>
      </c>
      <c r="K218" s="4"/>
      <c r="L218" s="72" t="str">
        <f t="shared" si="52"/>
        <v/>
      </c>
      <c r="M218" s="73" t="str">
        <f t="shared" si="53"/>
        <v/>
      </c>
      <c r="N218" s="4"/>
      <c r="O218" s="78" t="str">
        <f t="shared" si="54"/>
        <v/>
      </c>
      <c r="P218" s="79" t="str">
        <f t="shared" si="55"/>
        <v/>
      </c>
      <c r="Q218" s="4"/>
      <c r="R218" s="90" t="str">
        <f t="shared" si="56"/>
        <v/>
      </c>
      <c r="S218" s="4"/>
      <c r="V218" s="99" t="str">
        <f>IF(Meals!$B218="", "", Meals!$B218)</f>
        <v/>
      </c>
      <c r="W218" s="99" t="str">
        <f>IF(Ingredients!$B218="", "", Ingredients!$B218)</f>
        <v/>
      </c>
      <c r="Y218" s="18" t="str">
        <f t="shared" si="57"/>
        <v/>
      </c>
      <c r="AA218" s="18" t="str">
        <f t="shared" si="48"/>
        <v/>
      </c>
      <c r="AB218" s="18" t="str">
        <f t="shared" si="49"/>
        <v/>
      </c>
      <c r="AC218" s="18" t="str">
        <f t="shared" si="58"/>
        <v/>
      </c>
      <c r="AD218" s="18" t="str">
        <f t="shared" si="58"/>
        <v/>
      </c>
      <c r="AE218" s="18" t="str">
        <f t="shared" si="59"/>
        <v/>
      </c>
      <c r="AG218" s="95" t="str">
        <f>IF($C218="", "", IF(IFERROR(INDEX(Ingredients!C$11:C$310, MATCH($C218, Ingredients!$B$11:$B$310, 0)), "")="", "", IFERROR(INDEX(Ingredients!C$11:C$310, MATCH($C218, Ingredients!$B$11:$B$310, 0)), "")))</f>
        <v/>
      </c>
      <c r="AH218" s="105" t="str">
        <f>IF($C218="", "", IF(IFERROR(INDEX(Ingredients!D$11:D$310, MATCH($C218, Ingredients!$B$11:$B$310, 0)), "")="", "", IFERROR(INDEX(Ingredients!D$11:D$310, MATCH($C218, Ingredients!$B$11:$B$310, 0)), "")))</f>
        <v/>
      </c>
      <c r="AI218" s="106" t="str">
        <f>IF($C218="", "", IF(IFERROR(INDEX(Ingredients!E$11:E$310, MATCH($C218, Ingredients!$B$11:$B$310, 0)), "")="", "", IFERROR(INDEX(Ingredients!E$11:E$310, MATCH($C218, Ingredients!$B$11:$B$310, 0)), "")))</f>
        <v/>
      </c>
      <c r="AJ218" s="108" t="str">
        <f>IF($C218="", "", IF(IFERROR(INDEX(Ingredients!F$11:F$310, MATCH($C218, Ingredients!$B$11:$B$310, 0)), "")="", "", IFERROR(INDEX(Ingredients!F$11:F$310, MATCH($C218, Ingredients!$B$11:$B$310, 0)), "")))</f>
        <v/>
      </c>
      <c r="AK218" s="106" t="str">
        <f>IF($C218="", "", IF(IFERROR(INDEX(Ingredients!G$11:G$310, MATCH($C218, Ingredients!$B$11:$B$310, 0)), "")="", "", IFERROR(INDEX(Ingredients!G$11:G$310, MATCH($C218, Ingredients!$B$11:$B$310, 0)), "")))</f>
        <v/>
      </c>
      <c r="AL218" s="79" t="str">
        <f>IF($C218="", "", IF(IFERROR(INDEX(Ingredients!H$11:H$310, MATCH($C218, Ingredients!$B$11:$B$310, 0)), "")="", "", IFERROR(INDEX(Ingredients!H$11:H$310, MATCH($C218, Ingredients!$B$11:$B$310, 0)), "")))</f>
        <v/>
      </c>
      <c r="AN218" s="83" t="str">
        <f t="shared" si="50"/>
        <v/>
      </c>
      <c r="AP218" s="114" t="str">
        <f t="shared" si="60"/>
        <v/>
      </c>
      <c r="AR218" s="117" t="str">
        <f>IF($C218="", "", IF(IFERROR(INDEX(Ingredients!$AI$11:$AI$310, MATCH($C218, Ingredients!$B$11:$B$310, 0)), "")="", "", IFERROR(INDEX(Ingredients!$AI$11:$AI$310, MATCH($C218, Ingredients!$B$11:$B$310, 0)), "")))</f>
        <v/>
      </c>
      <c r="AT218" s="120" t="str">
        <f t="shared" si="61"/>
        <v/>
      </c>
      <c r="AV218" s="90" t="str">
        <f t="shared" si="51"/>
        <v/>
      </c>
      <c r="AX218" s="90" t="str">
        <f>IF($AV218="", "", COUNTIF($AV$11:$AV$5010, "&lt;"&amp;$AV218)+1+COUNTIF($AV$11:$AV218, $AV218)-1)</f>
        <v/>
      </c>
      <c r="AZ218" s="111" t="str">
        <f>IF($B218="", "", SUMIF('Shopping List'!$AV$11:$AV$25, $B218, 'Shopping List'!$BN$11:$BN$25))</f>
        <v/>
      </c>
      <c r="BB218" s="117" t="str">
        <f t="shared" si="62"/>
        <v/>
      </c>
    </row>
    <row r="219" spans="1:54" x14ac:dyDescent="0.25">
      <c r="A219" s="4"/>
      <c r="B219" s="37"/>
      <c r="C219" s="124"/>
      <c r="D219" s="39"/>
      <c r="E219" s="125"/>
      <c r="F219" s="48"/>
      <c r="G219" s="4"/>
      <c r="H219" s="4"/>
      <c r="I219" s="95" t="str">
        <f>IF($C219="", "", IF(IFERROR(INDEX(Ingredients!$C$11:$C$310, MATCH($C219, Ingredients!$B$11:$B$310, 0)), "")="", "", IFERROR(INDEX(Ingredients!$C$11:$C$310, MATCH($C219, Ingredients!$B$11:$B$310, 0)), "")))</f>
        <v/>
      </c>
      <c r="J219" s="73" t="str">
        <f>IF($B219="", "", IF(IFERROR(INDEX(Meals!$C$11:$C$260, MATCH($B219, Meals!$B$11:$B$260, 0)), "")="", "", IFERROR(INDEX(Meals!$C$11:$C$260, MATCH($B219, Meals!$B$11:$B$260, 0)), "")))</f>
        <v/>
      </c>
      <c r="K219" s="4"/>
      <c r="L219" s="72" t="str">
        <f t="shared" si="52"/>
        <v/>
      </c>
      <c r="M219" s="73" t="str">
        <f t="shared" si="53"/>
        <v/>
      </c>
      <c r="N219" s="4"/>
      <c r="O219" s="78" t="str">
        <f t="shared" si="54"/>
        <v/>
      </c>
      <c r="P219" s="79" t="str">
        <f t="shared" si="55"/>
        <v/>
      </c>
      <c r="Q219" s="4"/>
      <c r="R219" s="90" t="str">
        <f t="shared" si="56"/>
        <v/>
      </c>
      <c r="S219" s="4"/>
      <c r="V219" s="99" t="str">
        <f>IF(Meals!$B219="", "", Meals!$B219)</f>
        <v/>
      </c>
      <c r="W219" s="99" t="str">
        <f>IF(Ingredients!$B219="", "", Ingredients!$B219)</f>
        <v/>
      </c>
      <c r="Y219" s="18" t="str">
        <f t="shared" si="57"/>
        <v/>
      </c>
      <c r="AA219" s="18" t="str">
        <f t="shared" si="48"/>
        <v/>
      </c>
      <c r="AB219" s="18" t="str">
        <f t="shared" si="49"/>
        <v/>
      </c>
      <c r="AC219" s="18" t="str">
        <f t="shared" si="58"/>
        <v/>
      </c>
      <c r="AD219" s="18" t="str">
        <f t="shared" si="58"/>
        <v/>
      </c>
      <c r="AE219" s="18" t="str">
        <f t="shared" si="59"/>
        <v/>
      </c>
      <c r="AG219" s="95" t="str">
        <f>IF($C219="", "", IF(IFERROR(INDEX(Ingredients!C$11:C$310, MATCH($C219, Ingredients!$B$11:$B$310, 0)), "")="", "", IFERROR(INDEX(Ingredients!C$11:C$310, MATCH($C219, Ingredients!$B$11:$B$310, 0)), "")))</f>
        <v/>
      </c>
      <c r="AH219" s="105" t="str">
        <f>IF($C219="", "", IF(IFERROR(INDEX(Ingredients!D$11:D$310, MATCH($C219, Ingredients!$B$11:$B$310, 0)), "")="", "", IFERROR(INDEX(Ingredients!D$11:D$310, MATCH($C219, Ingredients!$B$11:$B$310, 0)), "")))</f>
        <v/>
      </c>
      <c r="AI219" s="106" t="str">
        <f>IF($C219="", "", IF(IFERROR(INDEX(Ingredients!E$11:E$310, MATCH($C219, Ingredients!$B$11:$B$310, 0)), "")="", "", IFERROR(INDEX(Ingredients!E$11:E$310, MATCH($C219, Ingredients!$B$11:$B$310, 0)), "")))</f>
        <v/>
      </c>
      <c r="AJ219" s="108" t="str">
        <f>IF($C219="", "", IF(IFERROR(INDEX(Ingredients!F$11:F$310, MATCH($C219, Ingredients!$B$11:$B$310, 0)), "")="", "", IFERROR(INDEX(Ingredients!F$11:F$310, MATCH($C219, Ingredients!$B$11:$B$310, 0)), "")))</f>
        <v/>
      </c>
      <c r="AK219" s="106" t="str">
        <f>IF($C219="", "", IF(IFERROR(INDEX(Ingredients!G$11:G$310, MATCH($C219, Ingredients!$B$11:$B$310, 0)), "")="", "", IFERROR(INDEX(Ingredients!G$11:G$310, MATCH($C219, Ingredients!$B$11:$B$310, 0)), "")))</f>
        <v/>
      </c>
      <c r="AL219" s="79" t="str">
        <f>IF($C219="", "", IF(IFERROR(INDEX(Ingredients!H$11:H$310, MATCH($C219, Ingredients!$B$11:$B$310, 0)), "")="", "", IFERROR(INDEX(Ingredients!H$11:H$310, MATCH($C219, Ingredients!$B$11:$B$310, 0)), "")))</f>
        <v/>
      </c>
      <c r="AN219" s="83" t="str">
        <f t="shared" si="50"/>
        <v/>
      </c>
      <c r="AP219" s="114" t="str">
        <f t="shared" si="60"/>
        <v/>
      </c>
      <c r="AR219" s="117" t="str">
        <f>IF($C219="", "", IF(IFERROR(INDEX(Ingredients!$AI$11:$AI$310, MATCH($C219, Ingredients!$B$11:$B$310, 0)), "")="", "", IFERROR(INDEX(Ingredients!$AI$11:$AI$310, MATCH($C219, Ingredients!$B$11:$B$310, 0)), "")))</f>
        <v/>
      </c>
      <c r="AT219" s="120" t="str">
        <f t="shared" si="61"/>
        <v/>
      </c>
      <c r="AV219" s="90" t="str">
        <f t="shared" si="51"/>
        <v/>
      </c>
      <c r="AX219" s="90" t="str">
        <f>IF($AV219="", "", COUNTIF($AV$11:$AV$5010, "&lt;"&amp;$AV219)+1+COUNTIF($AV$11:$AV219, $AV219)-1)</f>
        <v/>
      </c>
      <c r="AZ219" s="111" t="str">
        <f>IF($B219="", "", SUMIF('Shopping List'!$AV$11:$AV$25, $B219, 'Shopping List'!$BN$11:$BN$25))</f>
        <v/>
      </c>
      <c r="BB219" s="117" t="str">
        <f t="shared" si="62"/>
        <v/>
      </c>
    </row>
    <row r="220" spans="1:54" x14ac:dyDescent="0.25">
      <c r="A220" s="4"/>
      <c r="B220" s="37"/>
      <c r="C220" s="124"/>
      <c r="D220" s="39"/>
      <c r="E220" s="125"/>
      <c r="F220" s="48"/>
      <c r="G220" s="4"/>
      <c r="H220" s="4"/>
      <c r="I220" s="95" t="str">
        <f>IF($C220="", "", IF(IFERROR(INDEX(Ingredients!$C$11:$C$310, MATCH($C220, Ingredients!$B$11:$B$310, 0)), "")="", "", IFERROR(INDEX(Ingredients!$C$11:$C$310, MATCH($C220, Ingredients!$B$11:$B$310, 0)), "")))</f>
        <v/>
      </c>
      <c r="J220" s="73" t="str">
        <f>IF($B220="", "", IF(IFERROR(INDEX(Meals!$C$11:$C$260, MATCH($B220, Meals!$B$11:$B$260, 0)), "")="", "", IFERROR(INDEX(Meals!$C$11:$C$260, MATCH($B220, Meals!$B$11:$B$260, 0)), "")))</f>
        <v/>
      </c>
      <c r="K220" s="4"/>
      <c r="L220" s="72" t="str">
        <f t="shared" si="52"/>
        <v/>
      </c>
      <c r="M220" s="73" t="str">
        <f t="shared" si="53"/>
        <v/>
      </c>
      <c r="N220" s="4"/>
      <c r="O220" s="78" t="str">
        <f t="shared" si="54"/>
        <v/>
      </c>
      <c r="P220" s="79" t="str">
        <f t="shared" si="55"/>
        <v/>
      </c>
      <c r="Q220" s="4"/>
      <c r="R220" s="90" t="str">
        <f t="shared" si="56"/>
        <v/>
      </c>
      <c r="S220" s="4"/>
      <c r="V220" s="99" t="str">
        <f>IF(Meals!$B220="", "", Meals!$B220)</f>
        <v/>
      </c>
      <c r="W220" s="99" t="str">
        <f>IF(Ingredients!$B220="", "", Ingredients!$B220)</f>
        <v/>
      </c>
      <c r="Y220" s="18" t="str">
        <f t="shared" si="57"/>
        <v/>
      </c>
      <c r="AA220" s="18" t="str">
        <f t="shared" si="48"/>
        <v/>
      </c>
      <c r="AB220" s="18" t="str">
        <f t="shared" si="49"/>
        <v/>
      </c>
      <c r="AC220" s="18" t="str">
        <f t="shared" si="58"/>
        <v/>
      </c>
      <c r="AD220" s="18" t="str">
        <f t="shared" si="58"/>
        <v/>
      </c>
      <c r="AE220" s="18" t="str">
        <f t="shared" si="59"/>
        <v/>
      </c>
      <c r="AG220" s="95" t="str">
        <f>IF($C220="", "", IF(IFERROR(INDEX(Ingredients!C$11:C$310, MATCH($C220, Ingredients!$B$11:$B$310, 0)), "")="", "", IFERROR(INDEX(Ingredients!C$11:C$310, MATCH($C220, Ingredients!$B$11:$B$310, 0)), "")))</f>
        <v/>
      </c>
      <c r="AH220" s="105" t="str">
        <f>IF($C220="", "", IF(IFERROR(INDEX(Ingredients!D$11:D$310, MATCH($C220, Ingredients!$B$11:$B$310, 0)), "")="", "", IFERROR(INDEX(Ingredients!D$11:D$310, MATCH($C220, Ingredients!$B$11:$B$310, 0)), "")))</f>
        <v/>
      </c>
      <c r="AI220" s="106" t="str">
        <f>IF($C220="", "", IF(IFERROR(INDEX(Ingredients!E$11:E$310, MATCH($C220, Ingredients!$B$11:$B$310, 0)), "")="", "", IFERROR(INDEX(Ingredients!E$11:E$310, MATCH($C220, Ingredients!$B$11:$B$310, 0)), "")))</f>
        <v/>
      </c>
      <c r="AJ220" s="108" t="str">
        <f>IF($C220="", "", IF(IFERROR(INDEX(Ingredients!F$11:F$310, MATCH($C220, Ingredients!$B$11:$B$310, 0)), "")="", "", IFERROR(INDEX(Ingredients!F$11:F$310, MATCH($C220, Ingredients!$B$11:$B$310, 0)), "")))</f>
        <v/>
      </c>
      <c r="AK220" s="106" t="str">
        <f>IF($C220="", "", IF(IFERROR(INDEX(Ingredients!G$11:G$310, MATCH($C220, Ingredients!$B$11:$B$310, 0)), "")="", "", IFERROR(INDEX(Ingredients!G$11:G$310, MATCH($C220, Ingredients!$B$11:$B$310, 0)), "")))</f>
        <v/>
      </c>
      <c r="AL220" s="79" t="str">
        <f>IF($C220="", "", IF(IFERROR(INDEX(Ingredients!H$11:H$310, MATCH($C220, Ingredients!$B$11:$B$310, 0)), "")="", "", IFERROR(INDEX(Ingredients!H$11:H$310, MATCH($C220, Ingredients!$B$11:$B$310, 0)), "")))</f>
        <v/>
      </c>
      <c r="AN220" s="83" t="str">
        <f t="shared" si="50"/>
        <v/>
      </c>
      <c r="AP220" s="114" t="str">
        <f t="shared" si="60"/>
        <v/>
      </c>
      <c r="AR220" s="117" t="str">
        <f>IF($C220="", "", IF(IFERROR(INDEX(Ingredients!$AI$11:$AI$310, MATCH($C220, Ingredients!$B$11:$B$310, 0)), "")="", "", IFERROR(INDEX(Ingredients!$AI$11:$AI$310, MATCH($C220, Ingredients!$B$11:$B$310, 0)), "")))</f>
        <v/>
      </c>
      <c r="AT220" s="120" t="str">
        <f t="shared" si="61"/>
        <v/>
      </c>
      <c r="AV220" s="90" t="str">
        <f t="shared" si="51"/>
        <v/>
      </c>
      <c r="AX220" s="90" t="str">
        <f>IF($AV220="", "", COUNTIF($AV$11:$AV$5010, "&lt;"&amp;$AV220)+1+COUNTIF($AV$11:$AV220, $AV220)-1)</f>
        <v/>
      </c>
      <c r="AZ220" s="111" t="str">
        <f>IF($B220="", "", SUMIF('Shopping List'!$AV$11:$AV$25, $B220, 'Shopping List'!$BN$11:$BN$25))</f>
        <v/>
      </c>
      <c r="BB220" s="117" t="str">
        <f t="shared" si="62"/>
        <v/>
      </c>
    </row>
    <row r="221" spans="1:54" x14ac:dyDescent="0.25">
      <c r="A221" s="4"/>
      <c r="B221" s="37"/>
      <c r="C221" s="124"/>
      <c r="D221" s="39"/>
      <c r="E221" s="125"/>
      <c r="F221" s="48"/>
      <c r="G221" s="4"/>
      <c r="H221" s="4"/>
      <c r="I221" s="95" t="str">
        <f>IF($C221="", "", IF(IFERROR(INDEX(Ingredients!$C$11:$C$310, MATCH($C221, Ingredients!$B$11:$B$310, 0)), "")="", "", IFERROR(INDEX(Ingredients!$C$11:$C$310, MATCH($C221, Ingredients!$B$11:$B$310, 0)), "")))</f>
        <v/>
      </c>
      <c r="J221" s="73" t="str">
        <f>IF($B221="", "", IF(IFERROR(INDEX(Meals!$C$11:$C$260, MATCH($B221, Meals!$B$11:$B$260, 0)), "")="", "", IFERROR(INDEX(Meals!$C$11:$C$260, MATCH($B221, Meals!$B$11:$B$260, 0)), "")))</f>
        <v/>
      </c>
      <c r="K221" s="4"/>
      <c r="L221" s="72" t="str">
        <f t="shared" si="52"/>
        <v/>
      </c>
      <c r="M221" s="73" t="str">
        <f t="shared" si="53"/>
        <v/>
      </c>
      <c r="N221" s="4"/>
      <c r="O221" s="78" t="str">
        <f t="shared" si="54"/>
        <v/>
      </c>
      <c r="P221" s="79" t="str">
        <f t="shared" si="55"/>
        <v/>
      </c>
      <c r="Q221" s="4"/>
      <c r="R221" s="90" t="str">
        <f t="shared" si="56"/>
        <v/>
      </c>
      <c r="S221" s="4"/>
      <c r="V221" s="99" t="str">
        <f>IF(Meals!$B221="", "", Meals!$B221)</f>
        <v/>
      </c>
      <c r="W221" s="99" t="str">
        <f>IF(Ingredients!$B221="", "", Ingredients!$B221)</f>
        <v/>
      </c>
      <c r="Y221" s="18" t="str">
        <f t="shared" si="57"/>
        <v/>
      </c>
      <c r="AA221" s="18" t="str">
        <f t="shared" si="48"/>
        <v/>
      </c>
      <c r="AB221" s="18" t="str">
        <f t="shared" si="49"/>
        <v/>
      </c>
      <c r="AC221" s="18" t="str">
        <f t="shared" si="58"/>
        <v/>
      </c>
      <c r="AD221" s="18" t="str">
        <f t="shared" si="58"/>
        <v/>
      </c>
      <c r="AE221" s="18" t="str">
        <f t="shared" si="59"/>
        <v/>
      </c>
      <c r="AG221" s="95" t="str">
        <f>IF($C221="", "", IF(IFERROR(INDEX(Ingredients!C$11:C$310, MATCH($C221, Ingredients!$B$11:$B$310, 0)), "")="", "", IFERROR(INDEX(Ingredients!C$11:C$310, MATCH($C221, Ingredients!$B$11:$B$310, 0)), "")))</f>
        <v/>
      </c>
      <c r="AH221" s="105" t="str">
        <f>IF($C221="", "", IF(IFERROR(INDEX(Ingredients!D$11:D$310, MATCH($C221, Ingredients!$B$11:$B$310, 0)), "")="", "", IFERROR(INDEX(Ingredients!D$11:D$310, MATCH($C221, Ingredients!$B$11:$B$310, 0)), "")))</f>
        <v/>
      </c>
      <c r="AI221" s="106" t="str">
        <f>IF($C221="", "", IF(IFERROR(INDEX(Ingredients!E$11:E$310, MATCH($C221, Ingredients!$B$11:$B$310, 0)), "")="", "", IFERROR(INDEX(Ingredients!E$11:E$310, MATCH($C221, Ingredients!$B$11:$B$310, 0)), "")))</f>
        <v/>
      </c>
      <c r="AJ221" s="108" t="str">
        <f>IF($C221="", "", IF(IFERROR(INDEX(Ingredients!F$11:F$310, MATCH($C221, Ingredients!$B$11:$B$310, 0)), "")="", "", IFERROR(INDEX(Ingredients!F$11:F$310, MATCH($C221, Ingredients!$B$11:$B$310, 0)), "")))</f>
        <v/>
      </c>
      <c r="AK221" s="106" t="str">
        <f>IF($C221="", "", IF(IFERROR(INDEX(Ingredients!G$11:G$310, MATCH($C221, Ingredients!$B$11:$B$310, 0)), "")="", "", IFERROR(INDEX(Ingredients!G$11:G$310, MATCH($C221, Ingredients!$B$11:$B$310, 0)), "")))</f>
        <v/>
      </c>
      <c r="AL221" s="79" t="str">
        <f>IF($C221="", "", IF(IFERROR(INDEX(Ingredients!H$11:H$310, MATCH($C221, Ingredients!$B$11:$B$310, 0)), "")="", "", IFERROR(INDEX(Ingredients!H$11:H$310, MATCH($C221, Ingredients!$B$11:$B$310, 0)), "")))</f>
        <v/>
      </c>
      <c r="AN221" s="83" t="str">
        <f t="shared" si="50"/>
        <v/>
      </c>
      <c r="AP221" s="114" t="str">
        <f t="shared" si="60"/>
        <v/>
      </c>
      <c r="AR221" s="117" t="str">
        <f>IF($C221="", "", IF(IFERROR(INDEX(Ingredients!$AI$11:$AI$310, MATCH($C221, Ingredients!$B$11:$B$310, 0)), "")="", "", IFERROR(INDEX(Ingredients!$AI$11:$AI$310, MATCH($C221, Ingredients!$B$11:$B$310, 0)), "")))</f>
        <v/>
      </c>
      <c r="AT221" s="120" t="str">
        <f t="shared" si="61"/>
        <v/>
      </c>
      <c r="AV221" s="90" t="str">
        <f t="shared" si="51"/>
        <v/>
      </c>
      <c r="AX221" s="90" t="str">
        <f>IF($AV221="", "", COUNTIF($AV$11:$AV$5010, "&lt;"&amp;$AV221)+1+COUNTIF($AV$11:$AV221, $AV221)-1)</f>
        <v/>
      </c>
      <c r="AZ221" s="111" t="str">
        <f>IF($B221="", "", SUMIF('Shopping List'!$AV$11:$AV$25, $B221, 'Shopping List'!$BN$11:$BN$25))</f>
        <v/>
      </c>
      <c r="BB221" s="117" t="str">
        <f t="shared" si="62"/>
        <v/>
      </c>
    </row>
    <row r="222" spans="1:54" x14ac:dyDescent="0.25">
      <c r="A222" s="4"/>
      <c r="B222" s="37"/>
      <c r="C222" s="124"/>
      <c r="D222" s="39"/>
      <c r="E222" s="125"/>
      <c r="F222" s="48"/>
      <c r="G222" s="4"/>
      <c r="H222" s="4"/>
      <c r="I222" s="95" t="str">
        <f>IF($C222="", "", IF(IFERROR(INDEX(Ingredients!$C$11:$C$310, MATCH($C222, Ingredients!$B$11:$B$310, 0)), "")="", "", IFERROR(INDEX(Ingredients!$C$11:$C$310, MATCH($C222, Ingredients!$B$11:$B$310, 0)), "")))</f>
        <v/>
      </c>
      <c r="J222" s="73" t="str">
        <f>IF($B222="", "", IF(IFERROR(INDEX(Meals!$C$11:$C$260, MATCH($B222, Meals!$B$11:$B$260, 0)), "")="", "", IFERROR(INDEX(Meals!$C$11:$C$260, MATCH($B222, Meals!$B$11:$B$260, 0)), "")))</f>
        <v/>
      </c>
      <c r="K222" s="4"/>
      <c r="L222" s="72" t="str">
        <f t="shared" si="52"/>
        <v/>
      </c>
      <c r="M222" s="73" t="str">
        <f t="shared" si="53"/>
        <v/>
      </c>
      <c r="N222" s="4"/>
      <c r="O222" s="78" t="str">
        <f t="shared" si="54"/>
        <v/>
      </c>
      <c r="P222" s="79" t="str">
        <f t="shared" si="55"/>
        <v/>
      </c>
      <c r="Q222" s="4"/>
      <c r="R222" s="90" t="str">
        <f t="shared" si="56"/>
        <v/>
      </c>
      <c r="S222" s="4"/>
      <c r="V222" s="99" t="str">
        <f>IF(Meals!$B222="", "", Meals!$B222)</f>
        <v/>
      </c>
      <c r="W222" s="99" t="str">
        <f>IF(Ingredients!$B222="", "", Ingredients!$B222)</f>
        <v/>
      </c>
      <c r="Y222" s="18" t="str">
        <f t="shared" si="57"/>
        <v/>
      </c>
      <c r="AA222" s="18" t="str">
        <f t="shared" si="48"/>
        <v/>
      </c>
      <c r="AB222" s="18" t="str">
        <f t="shared" si="49"/>
        <v/>
      </c>
      <c r="AC222" s="18" t="str">
        <f t="shared" si="58"/>
        <v/>
      </c>
      <c r="AD222" s="18" t="str">
        <f t="shared" si="58"/>
        <v/>
      </c>
      <c r="AE222" s="18" t="str">
        <f t="shared" si="59"/>
        <v/>
      </c>
      <c r="AG222" s="95" t="str">
        <f>IF($C222="", "", IF(IFERROR(INDEX(Ingredients!C$11:C$310, MATCH($C222, Ingredients!$B$11:$B$310, 0)), "")="", "", IFERROR(INDEX(Ingredients!C$11:C$310, MATCH($C222, Ingredients!$B$11:$B$310, 0)), "")))</f>
        <v/>
      </c>
      <c r="AH222" s="105" t="str">
        <f>IF($C222="", "", IF(IFERROR(INDEX(Ingredients!D$11:D$310, MATCH($C222, Ingredients!$B$11:$B$310, 0)), "")="", "", IFERROR(INDEX(Ingredients!D$11:D$310, MATCH($C222, Ingredients!$B$11:$B$310, 0)), "")))</f>
        <v/>
      </c>
      <c r="AI222" s="106" t="str">
        <f>IF($C222="", "", IF(IFERROR(INDEX(Ingredients!E$11:E$310, MATCH($C222, Ingredients!$B$11:$B$310, 0)), "")="", "", IFERROR(INDEX(Ingredients!E$11:E$310, MATCH($C222, Ingredients!$B$11:$B$310, 0)), "")))</f>
        <v/>
      </c>
      <c r="AJ222" s="108" t="str">
        <f>IF($C222="", "", IF(IFERROR(INDEX(Ingredients!F$11:F$310, MATCH($C222, Ingredients!$B$11:$B$310, 0)), "")="", "", IFERROR(INDEX(Ingredients!F$11:F$310, MATCH($C222, Ingredients!$B$11:$B$310, 0)), "")))</f>
        <v/>
      </c>
      <c r="AK222" s="106" t="str">
        <f>IF($C222="", "", IF(IFERROR(INDEX(Ingredients!G$11:G$310, MATCH($C222, Ingredients!$B$11:$B$310, 0)), "")="", "", IFERROR(INDEX(Ingredients!G$11:G$310, MATCH($C222, Ingredients!$B$11:$B$310, 0)), "")))</f>
        <v/>
      </c>
      <c r="AL222" s="79" t="str">
        <f>IF($C222="", "", IF(IFERROR(INDEX(Ingredients!H$11:H$310, MATCH($C222, Ingredients!$B$11:$B$310, 0)), "")="", "", IFERROR(INDEX(Ingredients!H$11:H$310, MATCH($C222, Ingredients!$B$11:$B$310, 0)), "")))</f>
        <v/>
      </c>
      <c r="AN222" s="83" t="str">
        <f t="shared" si="50"/>
        <v/>
      </c>
      <c r="AP222" s="114" t="str">
        <f t="shared" si="60"/>
        <v/>
      </c>
      <c r="AR222" s="117" t="str">
        <f>IF($C222="", "", IF(IFERROR(INDEX(Ingredients!$AI$11:$AI$310, MATCH($C222, Ingredients!$B$11:$B$310, 0)), "")="", "", IFERROR(INDEX(Ingredients!$AI$11:$AI$310, MATCH($C222, Ingredients!$B$11:$B$310, 0)), "")))</f>
        <v/>
      </c>
      <c r="AT222" s="120" t="str">
        <f t="shared" si="61"/>
        <v/>
      </c>
      <c r="AV222" s="90" t="str">
        <f t="shared" si="51"/>
        <v/>
      </c>
      <c r="AX222" s="90" t="str">
        <f>IF($AV222="", "", COUNTIF($AV$11:$AV$5010, "&lt;"&amp;$AV222)+1+COUNTIF($AV$11:$AV222, $AV222)-1)</f>
        <v/>
      </c>
      <c r="AZ222" s="111" t="str">
        <f>IF($B222="", "", SUMIF('Shopping List'!$AV$11:$AV$25, $B222, 'Shopping List'!$BN$11:$BN$25))</f>
        <v/>
      </c>
      <c r="BB222" s="117" t="str">
        <f t="shared" si="62"/>
        <v/>
      </c>
    </row>
    <row r="223" spans="1:54" x14ac:dyDescent="0.25">
      <c r="A223" s="4"/>
      <c r="B223" s="37"/>
      <c r="C223" s="124"/>
      <c r="D223" s="39"/>
      <c r="E223" s="125"/>
      <c r="F223" s="48"/>
      <c r="G223" s="4"/>
      <c r="H223" s="4"/>
      <c r="I223" s="95" t="str">
        <f>IF($C223="", "", IF(IFERROR(INDEX(Ingredients!$C$11:$C$310, MATCH($C223, Ingredients!$B$11:$B$310, 0)), "")="", "", IFERROR(INDEX(Ingredients!$C$11:$C$310, MATCH($C223, Ingredients!$B$11:$B$310, 0)), "")))</f>
        <v/>
      </c>
      <c r="J223" s="73" t="str">
        <f>IF($B223="", "", IF(IFERROR(INDEX(Meals!$C$11:$C$260, MATCH($B223, Meals!$B$11:$B$260, 0)), "")="", "", IFERROR(INDEX(Meals!$C$11:$C$260, MATCH($B223, Meals!$B$11:$B$260, 0)), "")))</f>
        <v/>
      </c>
      <c r="K223" s="4"/>
      <c r="L223" s="72" t="str">
        <f t="shared" si="52"/>
        <v/>
      </c>
      <c r="M223" s="73" t="str">
        <f t="shared" si="53"/>
        <v/>
      </c>
      <c r="N223" s="4"/>
      <c r="O223" s="78" t="str">
        <f t="shared" si="54"/>
        <v/>
      </c>
      <c r="P223" s="79" t="str">
        <f t="shared" si="55"/>
        <v/>
      </c>
      <c r="Q223" s="4"/>
      <c r="R223" s="90" t="str">
        <f t="shared" si="56"/>
        <v/>
      </c>
      <c r="S223" s="4"/>
      <c r="V223" s="99" t="str">
        <f>IF(Meals!$B223="", "", Meals!$B223)</f>
        <v/>
      </c>
      <c r="W223" s="99" t="str">
        <f>IF(Ingredients!$B223="", "", Ingredients!$B223)</f>
        <v/>
      </c>
      <c r="Y223" s="18" t="str">
        <f t="shared" si="57"/>
        <v/>
      </c>
      <c r="AA223" s="18" t="str">
        <f t="shared" si="48"/>
        <v/>
      </c>
      <c r="AB223" s="18" t="str">
        <f t="shared" si="49"/>
        <v/>
      </c>
      <c r="AC223" s="18" t="str">
        <f t="shared" si="58"/>
        <v/>
      </c>
      <c r="AD223" s="18" t="str">
        <f t="shared" si="58"/>
        <v/>
      </c>
      <c r="AE223" s="18" t="str">
        <f t="shared" si="59"/>
        <v/>
      </c>
      <c r="AG223" s="95" t="str">
        <f>IF($C223="", "", IF(IFERROR(INDEX(Ingredients!C$11:C$310, MATCH($C223, Ingredients!$B$11:$B$310, 0)), "")="", "", IFERROR(INDEX(Ingredients!C$11:C$310, MATCH($C223, Ingredients!$B$11:$B$310, 0)), "")))</f>
        <v/>
      </c>
      <c r="AH223" s="105" t="str">
        <f>IF($C223="", "", IF(IFERROR(INDEX(Ingredients!D$11:D$310, MATCH($C223, Ingredients!$B$11:$B$310, 0)), "")="", "", IFERROR(INDEX(Ingredients!D$11:D$310, MATCH($C223, Ingredients!$B$11:$B$310, 0)), "")))</f>
        <v/>
      </c>
      <c r="AI223" s="106" t="str">
        <f>IF($C223="", "", IF(IFERROR(INDEX(Ingredients!E$11:E$310, MATCH($C223, Ingredients!$B$11:$B$310, 0)), "")="", "", IFERROR(INDEX(Ingredients!E$11:E$310, MATCH($C223, Ingredients!$B$11:$B$310, 0)), "")))</f>
        <v/>
      </c>
      <c r="AJ223" s="108" t="str">
        <f>IF($C223="", "", IF(IFERROR(INDEX(Ingredients!F$11:F$310, MATCH($C223, Ingredients!$B$11:$B$310, 0)), "")="", "", IFERROR(INDEX(Ingredients!F$11:F$310, MATCH($C223, Ingredients!$B$11:$B$310, 0)), "")))</f>
        <v/>
      </c>
      <c r="AK223" s="106" t="str">
        <f>IF($C223="", "", IF(IFERROR(INDEX(Ingredients!G$11:G$310, MATCH($C223, Ingredients!$B$11:$B$310, 0)), "")="", "", IFERROR(INDEX(Ingredients!G$11:G$310, MATCH($C223, Ingredients!$B$11:$B$310, 0)), "")))</f>
        <v/>
      </c>
      <c r="AL223" s="79" t="str">
        <f>IF($C223="", "", IF(IFERROR(INDEX(Ingredients!H$11:H$310, MATCH($C223, Ingredients!$B$11:$B$310, 0)), "")="", "", IFERROR(INDEX(Ingredients!H$11:H$310, MATCH($C223, Ingredients!$B$11:$B$310, 0)), "")))</f>
        <v/>
      </c>
      <c r="AN223" s="83" t="str">
        <f t="shared" si="50"/>
        <v/>
      </c>
      <c r="AP223" s="114" t="str">
        <f t="shared" si="60"/>
        <v/>
      </c>
      <c r="AR223" s="117" t="str">
        <f>IF($C223="", "", IF(IFERROR(INDEX(Ingredients!$AI$11:$AI$310, MATCH($C223, Ingredients!$B$11:$B$310, 0)), "")="", "", IFERROR(INDEX(Ingredients!$AI$11:$AI$310, MATCH($C223, Ingredients!$B$11:$B$310, 0)), "")))</f>
        <v/>
      </c>
      <c r="AT223" s="120" t="str">
        <f t="shared" si="61"/>
        <v/>
      </c>
      <c r="AV223" s="90" t="str">
        <f t="shared" si="51"/>
        <v/>
      </c>
      <c r="AX223" s="90" t="str">
        <f>IF($AV223="", "", COUNTIF($AV$11:$AV$5010, "&lt;"&amp;$AV223)+1+COUNTIF($AV$11:$AV223, $AV223)-1)</f>
        <v/>
      </c>
      <c r="AZ223" s="111" t="str">
        <f>IF($B223="", "", SUMIF('Shopping List'!$AV$11:$AV$25, $B223, 'Shopping List'!$BN$11:$BN$25))</f>
        <v/>
      </c>
      <c r="BB223" s="117" t="str">
        <f t="shared" si="62"/>
        <v/>
      </c>
    </row>
    <row r="224" spans="1:54" x14ac:dyDescent="0.25">
      <c r="A224" s="4"/>
      <c r="B224" s="37"/>
      <c r="C224" s="124"/>
      <c r="D224" s="39"/>
      <c r="E224" s="125"/>
      <c r="F224" s="48"/>
      <c r="G224" s="4"/>
      <c r="H224" s="4"/>
      <c r="I224" s="95" t="str">
        <f>IF($C224="", "", IF(IFERROR(INDEX(Ingredients!$C$11:$C$310, MATCH($C224, Ingredients!$B$11:$B$310, 0)), "")="", "", IFERROR(INDEX(Ingredients!$C$11:$C$310, MATCH($C224, Ingredients!$B$11:$B$310, 0)), "")))</f>
        <v/>
      </c>
      <c r="J224" s="73" t="str">
        <f>IF($B224="", "", IF(IFERROR(INDEX(Meals!$C$11:$C$260, MATCH($B224, Meals!$B$11:$B$260, 0)), "")="", "", IFERROR(INDEX(Meals!$C$11:$C$260, MATCH($B224, Meals!$B$11:$B$260, 0)), "")))</f>
        <v/>
      </c>
      <c r="K224" s="4"/>
      <c r="L224" s="72" t="str">
        <f t="shared" si="52"/>
        <v/>
      </c>
      <c r="M224" s="73" t="str">
        <f t="shared" si="53"/>
        <v/>
      </c>
      <c r="N224" s="4"/>
      <c r="O224" s="78" t="str">
        <f t="shared" si="54"/>
        <v/>
      </c>
      <c r="P224" s="79" t="str">
        <f t="shared" si="55"/>
        <v/>
      </c>
      <c r="Q224" s="4"/>
      <c r="R224" s="90" t="str">
        <f t="shared" si="56"/>
        <v/>
      </c>
      <c r="S224" s="4"/>
      <c r="V224" s="99" t="str">
        <f>IF(Meals!$B224="", "", Meals!$B224)</f>
        <v/>
      </c>
      <c r="W224" s="99" t="str">
        <f>IF(Ingredients!$B224="", "", Ingredients!$B224)</f>
        <v/>
      </c>
      <c r="Y224" s="18" t="str">
        <f t="shared" si="57"/>
        <v/>
      </c>
      <c r="AA224" s="18" t="str">
        <f t="shared" si="48"/>
        <v/>
      </c>
      <c r="AB224" s="18" t="str">
        <f t="shared" si="49"/>
        <v/>
      </c>
      <c r="AC224" s="18" t="str">
        <f t="shared" si="58"/>
        <v/>
      </c>
      <c r="AD224" s="18" t="str">
        <f t="shared" si="58"/>
        <v/>
      </c>
      <c r="AE224" s="18" t="str">
        <f t="shared" si="59"/>
        <v/>
      </c>
      <c r="AG224" s="95" t="str">
        <f>IF($C224="", "", IF(IFERROR(INDEX(Ingredients!C$11:C$310, MATCH($C224, Ingredients!$B$11:$B$310, 0)), "")="", "", IFERROR(INDEX(Ingredients!C$11:C$310, MATCH($C224, Ingredients!$B$11:$B$310, 0)), "")))</f>
        <v/>
      </c>
      <c r="AH224" s="105" t="str">
        <f>IF($C224="", "", IF(IFERROR(INDEX(Ingredients!D$11:D$310, MATCH($C224, Ingredients!$B$11:$B$310, 0)), "")="", "", IFERROR(INDEX(Ingredients!D$11:D$310, MATCH($C224, Ingredients!$B$11:$B$310, 0)), "")))</f>
        <v/>
      </c>
      <c r="AI224" s="106" t="str">
        <f>IF($C224="", "", IF(IFERROR(INDEX(Ingredients!E$11:E$310, MATCH($C224, Ingredients!$B$11:$B$310, 0)), "")="", "", IFERROR(INDEX(Ingredients!E$11:E$310, MATCH($C224, Ingredients!$B$11:$B$310, 0)), "")))</f>
        <v/>
      </c>
      <c r="AJ224" s="108" t="str">
        <f>IF($C224="", "", IF(IFERROR(INDEX(Ingredients!F$11:F$310, MATCH($C224, Ingredients!$B$11:$B$310, 0)), "")="", "", IFERROR(INDEX(Ingredients!F$11:F$310, MATCH($C224, Ingredients!$B$11:$B$310, 0)), "")))</f>
        <v/>
      </c>
      <c r="AK224" s="106" t="str">
        <f>IF($C224="", "", IF(IFERROR(INDEX(Ingredients!G$11:G$310, MATCH($C224, Ingredients!$B$11:$B$310, 0)), "")="", "", IFERROR(INDEX(Ingredients!G$11:G$310, MATCH($C224, Ingredients!$B$11:$B$310, 0)), "")))</f>
        <v/>
      </c>
      <c r="AL224" s="79" t="str">
        <f>IF($C224="", "", IF(IFERROR(INDEX(Ingredients!H$11:H$310, MATCH($C224, Ingredients!$B$11:$B$310, 0)), "")="", "", IFERROR(INDEX(Ingredients!H$11:H$310, MATCH($C224, Ingredients!$B$11:$B$310, 0)), "")))</f>
        <v/>
      </c>
      <c r="AN224" s="83" t="str">
        <f t="shared" si="50"/>
        <v/>
      </c>
      <c r="AP224" s="114" t="str">
        <f t="shared" si="60"/>
        <v/>
      </c>
      <c r="AR224" s="117" t="str">
        <f>IF($C224="", "", IF(IFERROR(INDEX(Ingredients!$AI$11:$AI$310, MATCH($C224, Ingredients!$B$11:$B$310, 0)), "")="", "", IFERROR(INDEX(Ingredients!$AI$11:$AI$310, MATCH($C224, Ingredients!$B$11:$B$310, 0)), "")))</f>
        <v/>
      </c>
      <c r="AT224" s="120" t="str">
        <f t="shared" si="61"/>
        <v/>
      </c>
      <c r="AV224" s="90" t="str">
        <f t="shared" si="51"/>
        <v/>
      </c>
      <c r="AX224" s="90" t="str">
        <f>IF($AV224="", "", COUNTIF($AV$11:$AV$5010, "&lt;"&amp;$AV224)+1+COUNTIF($AV$11:$AV224, $AV224)-1)</f>
        <v/>
      </c>
      <c r="AZ224" s="111" t="str">
        <f>IF($B224="", "", SUMIF('Shopping List'!$AV$11:$AV$25, $B224, 'Shopping List'!$BN$11:$BN$25))</f>
        <v/>
      </c>
      <c r="BB224" s="117" t="str">
        <f t="shared" si="62"/>
        <v/>
      </c>
    </row>
    <row r="225" spans="1:54" x14ac:dyDescent="0.25">
      <c r="A225" s="4"/>
      <c r="B225" s="37"/>
      <c r="C225" s="124"/>
      <c r="D225" s="39"/>
      <c r="E225" s="125"/>
      <c r="F225" s="48"/>
      <c r="G225" s="4"/>
      <c r="H225" s="4"/>
      <c r="I225" s="95" t="str">
        <f>IF($C225="", "", IF(IFERROR(INDEX(Ingredients!$C$11:$C$310, MATCH($C225, Ingredients!$B$11:$B$310, 0)), "")="", "", IFERROR(INDEX(Ingredients!$C$11:$C$310, MATCH($C225, Ingredients!$B$11:$B$310, 0)), "")))</f>
        <v/>
      </c>
      <c r="J225" s="73" t="str">
        <f>IF($B225="", "", IF(IFERROR(INDEX(Meals!$C$11:$C$260, MATCH($B225, Meals!$B$11:$B$260, 0)), "")="", "", IFERROR(INDEX(Meals!$C$11:$C$260, MATCH($B225, Meals!$B$11:$B$260, 0)), "")))</f>
        <v/>
      </c>
      <c r="K225" s="4"/>
      <c r="L225" s="72" t="str">
        <f t="shared" si="52"/>
        <v/>
      </c>
      <c r="M225" s="73" t="str">
        <f t="shared" si="53"/>
        <v/>
      </c>
      <c r="N225" s="4"/>
      <c r="O225" s="78" t="str">
        <f t="shared" si="54"/>
        <v/>
      </c>
      <c r="P225" s="79" t="str">
        <f t="shared" si="55"/>
        <v/>
      </c>
      <c r="Q225" s="4"/>
      <c r="R225" s="90" t="str">
        <f t="shared" si="56"/>
        <v/>
      </c>
      <c r="S225" s="4"/>
      <c r="V225" s="99" t="str">
        <f>IF(Meals!$B225="", "", Meals!$B225)</f>
        <v/>
      </c>
      <c r="W225" s="99" t="str">
        <f>IF(Ingredients!$B225="", "", Ingredients!$B225)</f>
        <v/>
      </c>
      <c r="Y225" s="18" t="str">
        <f t="shared" si="57"/>
        <v/>
      </c>
      <c r="AA225" s="18" t="str">
        <f t="shared" si="48"/>
        <v/>
      </c>
      <c r="AB225" s="18" t="str">
        <f t="shared" si="49"/>
        <v/>
      </c>
      <c r="AC225" s="18" t="str">
        <f t="shared" si="58"/>
        <v/>
      </c>
      <c r="AD225" s="18" t="str">
        <f t="shared" si="58"/>
        <v/>
      </c>
      <c r="AE225" s="18" t="str">
        <f t="shared" si="59"/>
        <v/>
      </c>
      <c r="AG225" s="95" t="str">
        <f>IF($C225="", "", IF(IFERROR(INDEX(Ingredients!C$11:C$310, MATCH($C225, Ingredients!$B$11:$B$310, 0)), "")="", "", IFERROR(INDEX(Ingredients!C$11:C$310, MATCH($C225, Ingredients!$B$11:$B$310, 0)), "")))</f>
        <v/>
      </c>
      <c r="AH225" s="105" t="str">
        <f>IF($C225="", "", IF(IFERROR(INDEX(Ingredients!D$11:D$310, MATCH($C225, Ingredients!$B$11:$B$310, 0)), "")="", "", IFERROR(INDEX(Ingredients!D$11:D$310, MATCH($C225, Ingredients!$B$11:$B$310, 0)), "")))</f>
        <v/>
      </c>
      <c r="AI225" s="106" t="str">
        <f>IF($C225="", "", IF(IFERROR(INDEX(Ingredients!E$11:E$310, MATCH($C225, Ingredients!$B$11:$B$310, 0)), "")="", "", IFERROR(INDEX(Ingredients!E$11:E$310, MATCH($C225, Ingredients!$B$11:$B$310, 0)), "")))</f>
        <v/>
      </c>
      <c r="AJ225" s="108" t="str">
        <f>IF($C225="", "", IF(IFERROR(INDEX(Ingredients!F$11:F$310, MATCH($C225, Ingredients!$B$11:$B$310, 0)), "")="", "", IFERROR(INDEX(Ingredients!F$11:F$310, MATCH($C225, Ingredients!$B$11:$B$310, 0)), "")))</f>
        <v/>
      </c>
      <c r="AK225" s="106" t="str">
        <f>IF($C225="", "", IF(IFERROR(INDEX(Ingredients!G$11:G$310, MATCH($C225, Ingredients!$B$11:$B$310, 0)), "")="", "", IFERROR(INDEX(Ingredients!G$11:G$310, MATCH($C225, Ingredients!$B$11:$B$310, 0)), "")))</f>
        <v/>
      </c>
      <c r="AL225" s="79" t="str">
        <f>IF($C225="", "", IF(IFERROR(INDEX(Ingredients!H$11:H$310, MATCH($C225, Ingredients!$B$11:$B$310, 0)), "")="", "", IFERROR(INDEX(Ingredients!H$11:H$310, MATCH($C225, Ingredients!$B$11:$B$310, 0)), "")))</f>
        <v/>
      </c>
      <c r="AN225" s="83" t="str">
        <f t="shared" si="50"/>
        <v/>
      </c>
      <c r="AP225" s="114" t="str">
        <f t="shared" si="60"/>
        <v/>
      </c>
      <c r="AR225" s="117" t="str">
        <f>IF($C225="", "", IF(IFERROR(INDEX(Ingredients!$AI$11:$AI$310, MATCH($C225, Ingredients!$B$11:$B$310, 0)), "")="", "", IFERROR(INDEX(Ingredients!$AI$11:$AI$310, MATCH($C225, Ingredients!$B$11:$B$310, 0)), "")))</f>
        <v/>
      </c>
      <c r="AT225" s="120" t="str">
        <f t="shared" si="61"/>
        <v/>
      </c>
      <c r="AV225" s="90" t="str">
        <f t="shared" si="51"/>
        <v/>
      </c>
      <c r="AX225" s="90" t="str">
        <f>IF($AV225="", "", COUNTIF($AV$11:$AV$5010, "&lt;"&amp;$AV225)+1+COUNTIF($AV$11:$AV225, $AV225)-1)</f>
        <v/>
      </c>
      <c r="AZ225" s="111" t="str">
        <f>IF($B225="", "", SUMIF('Shopping List'!$AV$11:$AV$25, $B225, 'Shopping List'!$BN$11:$BN$25))</f>
        <v/>
      </c>
      <c r="BB225" s="117" t="str">
        <f t="shared" si="62"/>
        <v/>
      </c>
    </row>
    <row r="226" spans="1:54" x14ac:dyDescent="0.25">
      <c r="A226" s="4"/>
      <c r="B226" s="37"/>
      <c r="C226" s="124"/>
      <c r="D226" s="39"/>
      <c r="E226" s="125"/>
      <c r="F226" s="48"/>
      <c r="G226" s="4"/>
      <c r="H226" s="4"/>
      <c r="I226" s="95" t="str">
        <f>IF($C226="", "", IF(IFERROR(INDEX(Ingredients!$C$11:$C$310, MATCH($C226, Ingredients!$B$11:$B$310, 0)), "")="", "", IFERROR(INDEX(Ingredients!$C$11:$C$310, MATCH($C226, Ingredients!$B$11:$B$310, 0)), "")))</f>
        <v/>
      </c>
      <c r="J226" s="73" t="str">
        <f>IF($B226="", "", IF(IFERROR(INDEX(Meals!$C$11:$C$260, MATCH($B226, Meals!$B$11:$B$260, 0)), "")="", "", IFERROR(INDEX(Meals!$C$11:$C$260, MATCH($B226, Meals!$B$11:$B$260, 0)), "")))</f>
        <v/>
      </c>
      <c r="K226" s="4"/>
      <c r="L226" s="72" t="str">
        <f t="shared" si="52"/>
        <v/>
      </c>
      <c r="M226" s="73" t="str">
        <f t="shared" si="53"/>
        <v/>
      </c>
      <c r="N226" s="4"/>
      <c r="O226" s="78" t="str">
        <f t="shared" si="54"/>
        <v/>
      </c>
      <c r="P226" s="79" t="str">
        <f t="shared" si="55"/>
        <v/>
      </c>
      <c r="Q226" s="4"/>
      <c r="R226" s="90" t="str">
        <f t="shared" si="56"/>
        <v/>
      </c>
      <c r="S226" s="4"/>
      <c r="V226" s="99" t="str">
        <f>IF(Meals!$B226="", "", Meals!$B226)</f>
        <v/>
      </c>
      <c r="W226" s="99" t="str">
        <f>IF(Ingredients!$B226="", "", Ingredients!$B226)</f>
        <v/>
      </c>
      <c r="Y226" s="18" t="str">
        <f t="shared" si="57"/>
        <v/>
      </c>
      <c r="AA226" s="18" t="str">
        <f t="shared" si="48"/>
        <v/>
      </c>
      <c r="AB226" s="18" t="str">
        <f t="shared" si="49"/>
        <v/>
      </c>
      <c r="AC226" s="18" t="str">
        <f t="shared" si="58"/>
        <v/>
      </c>
      <c r="AD226" s="18" t="str">
        <f t="shared" si="58"/>
        <v/>
      </c>
      <c r="AE226" s="18" t="str">
        <f t="shared" si="59"/>
        <v/>
      </c>
      <c r="AG226" s="95" t="str">
        <f>IF($C226="", "", IF(IFERROR(INDEX(Ingredients!C$11:C$310, MATCH($C226, Ingredients!$B$11:$B$310, 0)), "")="", "", IFERROR(INDEX(Ingredients!C$11:C$310, MATCH($C226, Ingredients!$B$11:$B$310, 0)), "")))</f>
        <v/>
      </c>
      <c r="AH226" s="105" t="str">
        <f>IF($C226="", "", IF(IFERROR(INDEX(Ingredients!D$11:D$310, MATCH($C226, Ingredients!$B$11:$B$310, 0)), "")="", "", IFERROR(INDEX(Ingredients!D$11:D$310, MATCH($C226, Ingredients!$B$11:$B$310, 0)), "")))</f>
        <v/>
      </c>
      <c r="AI226" s="106" t="str">
        <f>IF($C226="", "", IF(IFERROR(INDEX(Ingredients!E$11:E$310, MATCH($C226, Ingredients!$B$11:$B$310, 0)), "")="", "", IFERROR(INDEX(Ingredients!E$11:E$310, MATCH($C226, Ingredients!$B$11:$B$310, 0)), "")))</f>
        <v/>
      </c>
      <c r="AJ226" s="108" t="str">
        <f>IF($C226="", "", IF(IFERROR(INDEX(Ingredients!F$11:F$310, MATCH($C226, Ingredients!$B$11:$B$310, 0)), "")="", "", IFERROR(INDEX(Ingredients!F$11:F$310, MATCH($C226, Ingredients!$B$11:$B$310, 0)), "")))</f>
        <v/>
      </c>
      <c r="AK226" s="106" t="str">
        <f>IF($C226="", "", IF(IFERROR(INDEX(Ingredients!G$11:G$310, MATCH($C226, Ingredients!$B$11:$B$310, 0)), "")="", "", IFERROR(INDEX(Ingredients!G$11:G$310, MATCH($C226, Ingredients!$B$11:$B$310, 0)), "")))</f>
        <v/>
      </c>
      <c r="AL226" s="79" t="str">
        <f>IF($C226="", "", IF(IFERROR(INDEX(Ingredients!H$11:H$310, MATCH($C226, Ingredients!$B$11:$B$310, 0)), "")="", "", IFERROR(INDEX(Ingredients!H$11:H$310, MATCH($C226, Ingredients!$B$11:$B$310, 0)), "")))</f>
        <v/>
      </c>
      <c r="AN226" s="83" t="str">
        <f t="shared" si="50"/>
        <v/>
      </c>
      <c r="AP226" s="114" t="str">
        <f t="shared" si="60"/>
        <v/>
      </c>
      <c r="AR226" s="117" t="str">
        <f>IF($C226="", "", IF(IFERROR(INDEX(Ingredients!$AI$11:$AI$310, MATCH($C226, Ingredients!$B$11:$B$310, 0)), "")="", "", IFERROR(INDEX(Ingredients!$AI$11:$AI$310, MATCH($C226, Ingredients!$B$11:$B$310, 0)), "")))</f>
        <v/>
      </c>
      <c r="AT226" s="120" t="str">
        <f t="shared" si="61"/>
        <v/>
      </c>
      <c r="AV226" s="90" t="str">
        <f t="shared" si="51"/>
        <v/>
      </c>
      <c r="AX226" s="90" t="str">
        <f>IF($AV226="", "", COUNTIF($AV$11:$AV$5010, "&lt;"&amp;$AV226)+1+COUNTIF($AV$11:$AV226, $AV226)-1)</f>
        <v/>
      </c>
      <c r="AZ226" s="111" t="str">
        <f>IF($B226="", "", SUMIF('Shopping List'!$AV$11:$AV$25, $B226, 'Shopping List'!$BN$11:$BN$25))</f>
        <v/>
      </c>
      <c r="BB226" s="117" t="str">
        <f t="shared" si="62"/>
        <v/>
      </c>
    </row>
    <row r="227" spans="1:54" x14ac:dyDescent="0.25">
      <c r="A227" s="4"/>
      <c r="B227" s="37"/>
      <c r="C227" s="124"/>
      <c r="D227" s="39"/>
      <c r="E227" s="125"/>
      <c r="F227" s="48"/>
      <c r="G227" s="4"/>
      <c r="H227" s="4"/>
      <c r="I227" s="95" t="str">
        <f>IF($C227="", "", IF(IFERROR(INDEX(Ingredients!$C$11:$C$310, MATCH($C227, Ingredients!$B$11:$B$310, 0)), "")="", "", IFERROR(INDEX(Ingredients!$C$11:$C$310, MATCH($C227, Ingredients!$B$11:$B$310, 0)), "")))</f>
        <v/>
      </c>
      <c r="J227" s="73" t="str">
        <f>IF($B227="", "", IF(IFERROR(INDEX(Meals!$C$11:$C$260, MATCH($B227, Meals!$B$11:$B$260, 0)), "")="", "", IFERROR(INDEX(Meals!$C$11:$C$260, MATCH($B227, Meals!$B$11:$B$260, 0)), "")))</f>
        <v/>
      </c>
      <c r="K227" s="4"/>
      <c r="L227" s="72" t="str">
        <f t="shared" si="52"/>
        <v/>
      </c>
      <c r="M227" s="73" t="str">
        <f t="shared" si="53"/>
        <v/>
      </c>
      <c r="N227" s="4"/>
      <c r="O227" s="78" t="str">
        <f t="shared" si="54"/>
        <v/>
      </c>
      <c r="P227" s="79" t="str">
        <f t="shared" si="55"/>
        <v/>
      </c>
      <c r="Q227" s="4"/>
      <c r="R227" s="90" t="str">
        <f t="shared" si="56"/>
        <v/>
      </c>
      <c r="S227" s="4"/>
      <c r="V227" s="99" t="str">
        <f>IF(Meals!$B227="", "", Meals!$B227)</f>
        <v/>
      </c>
      <c r="W227" s="99" t="str">
        <f>IF(Ingredients!$B227="", "", Ingredients!$B227)</f>
        <v/>
      </c>
      <c r="Y227" s="18" t="str">
        <f t="shared" si="57"/>
        <v/>
      </c>
      <c r="AA227" s="18" t="str">
        <f t="shared" si="48"/>
        <v/>
      </c>
      <c r="AB227" s="18" t="str">
        <f t="shared" si="49"/>
        <v/>
      </c>
      <c r="AC227" s="18" t="str">
        <f t="shared" si="58"/>
        <v/>
      </c>
      <c r="AD227" s="18" t="str">
        <f t="shared" si="58"/>
        <v/>
      </c>
      <c r="AE227" s="18" t="str">
        <f t="shared" si="59"/>
        <v/>
      </c>
      <c r="AG227" s="95" t="str">
        <f>IF($C227="", "", IF(IFERROR(INDEX(Ingredients!C$11:C$310, MATCH($C227, Ingredients!$B$11:$B$310, 0)), "")="", "", IFERROR(INDEX(Ingredients!C$11:C$310, MATCH($C227, Ingredients!$B$11:$B$310, 0)), "")))</f>
        <v/>
      </c>
      <c r="AH227" s="105" t="str">
        <f>IF($C227="", "", IF(IFERROR(INDEX(Ingredients!D$11:D$310, MATCH($C227, Ingredients!$B$11:$B$310, 0)), "")="", "", IFERROR(INDEX(Ingredients!D$11:D$310, MATCH($C227, Ingredients!$B$11:$B$310, 0)), "")))</f>
        <v/>
      </c>
      <c r="AI227" s="106" t="str">
        <f>IF($C227="", "", IF(IFERROR(INDEX(Ingredients!E$11:E$310, MATCH($C227, Ingredients!$B$11:$B$310, 0)), "")="", "", IFERROR(INDEX(Ingredients!E$11:E$310, MATCH($C227, Ingredients!$B$11:$B$310, 0)), "")))</f>
        <v/>
      </c>
      <c r="AJ227" s="108" t="str">
        <f>IF($C227="", "", IF(IFERROR(INDEX(Ingredients!F$11:F$310, MATCH($C227, Ingredients!$B$11:$B$310, 0)), "")="", "", IFERROR(INDEX(Ingredients!F$11:F$310, MATCH($C227, Ingredients!$B$11:$B$310, 0)), "")))</f>
        <v/>
      </c>
      <c r="AK227" s="106" t="str">
        <f>IF($C227="", "", IF(IFERROR(INDEX(Ingredients!G$11:G$310, MATCH($C227, Ingredients!$B$11:$B$310, 0)), "")="", "", IFERROR(INDEX(Ingredients!G$11:G$310, MATCH($C227, Ingredients!$B$11:$B$310, 0)), "")))</f>
        <v/>
      </c>
      <c r="AL227" s="79" t="str">
        <f>IF($C227="", "", IF(IFERROR(INDEX(Ingredients!H$11:H$310, MATCH($C227, Ingredients!$B$11:$B$310, 0)), "")="", "", IFERROR(INDEX(Ingredients!H$11:H$310, MATCH($C227, Ingredients!$B$11:$B$310, 0)), "")))</f>
        <v/>
      </c>
      <c r="AN227" s="83" t="str">
        <f t="shared" si="50"/>
        <v/>
      </c>
      <c r="AP227" s="114" t="str">
        <f t="shared" si="60"/>
        <v/>
      </c>
      <c r="AR227" s="117" t="str">
        <f>IF($C227="", "", IF(IFERROR(INDEX(Ingredients!$AI$11:$AI$310, MATCH($C227, Ingredients!$B$11:$B$310, 0)), "")="", "", IFERROR(INDEX(Ingredients!$AI$11:$AI$310, MATCH($C227, Ingredients!$B$11:$B$310, 0)), "")))</f>
        <v/>
      </c>
      <c r="AT227" s="120" t="str">
        <f t="shared" si="61"/>
        <v/>
      </c>
      <c r="AV227" s="90" t="str">
        <f t="shared" si="51"/>
        <v/>
      </c>
      <c r="AX227" s="90" t="str">
        <f>IF($AV227="", "", COUNTIF($AV$11:$AV$5010, "&lt;"&amp;$AV227)+1+COUNTIF($AV$11:$AV227, $AV227)-1)</f>
        <v/>
      </c>
      <c r="AZ227" s="111" t="str">
        <f>IF($B227="", "", SUMIF('Shopping List'!$AV$11:$AV$25, $B227, 'Shopping List'!$BN$11:$BN$25))</f>
        <v/>
      </c>
      <c r="BB227" s="117" t="str">
        <f t="shared" si="62"/>
        <v/>
      </c>
    </row>
    <row r="228" spans="1:54" x14ac:dyDescent="0.25">
      <c r="A228" s="4"/>
      <c r="B228" s="37"/>
      <c r="C228" s="124"/>
      <c r="D228" s="39"/>
      <c r="E228" s="125"/>
      <c r="F228" s="48"/>
      <c r="G228" s="4"/>
      <c r="H228" s="4"/>
      <c r="I228" s="95" t="str">
        <f>IF($C228="", "", IF(IFERROR(INDEX(Ingredients!$C$11:$C$310, MATCH($C228, Ingredients!$B$11:$B$310, 0)), "")="", "", IFERROR(INDEX(Ingredients!$C$11:$C$310, MATCH($C228, Ingredients!$B$11:$B$310, 0)), "")))</f>
        <v/>
      </c>
      <c r="J228" s="73" t="str">
        <f>IF($B228="", "", IF(IFERROR(INDEX(Meals!$C$11:$C$260, MATCH($B228, Meals!$B$11:$B$260, 0)), "")="", "", IFERROR(INDEX(Meals!$C$11:$C$260, MATCH($B228, Meals!$B$11:$B$260, 0)), "")))</f>
        <v/>
      </c>
      <c r="K228" s="4"/>
      <c r="L228" s="72" t="str">
        <f t="shared" si="52"/>
        <v/>
      </c>
      <c r="M228" s="73" t="str">
        <f t="shared" si="53"/>
        <v/>
      </c>
      <c r="N228" s="4"/>
      <c r="O228" s="78" t="str">
        <f t="shared" si="54"/>
        <v/>
      </c>
      <c r="P228" s="79" t="str">
        <f t="shared" si="55"/>
        <v/>
      </c>
      <c r="Q228" s="4"/>
      <c r="R228" s="90" t="str">
        <f t="shared" si="56"/>
        <v/>
      </c>
      <c r="S228" s="4"/>
      <c r="V228" s="99" t="str">
        <f>IF(Meals!$B228="", "", Meals!$B228)</f>
        <v/>
      </c>
      <c r="W228" s="99" t="str">
        <f>IF(Ingredients!$B228="", "", Ingredients!$B228)</f>
        <v/>
      </c>
      <c r="Y228" s="18" t="str">
        <f t="shared" si="57"/>
        <v/>
      </c>
      <c r="AA228" s="18" t="str">
        <f t="shared" si="48"/>
        <v/>
      </c>
      <c r="AB228" s="18" t="str">
        <f t="shared" si="49"/>
        <v/>
      </c>
      <c r="AC228" s="18" t="str">
        <f t="shared" si="58"/>
        <v/>
      </c>
      <c r="AD228" s="18" t="str">
        <f t="shared" si="58"/>
        <v/>
      </c>
      <c r="AE228" s="18" t="str">
        <f t="shared" si="59"/>
        <v/>
      </c>
      <c r="AG228" s="95" t="str">
        <f>IF($C228="", "", IF(IFERROR(INDEX(Ingredients!C$11:C$310, MATCH($C228, Ingredients!$B$11:$B$310, 0)), "")="", "", IFERROR(INDEX(Ingredients!C$11:C$310, MATCH($C228, Ingredients!$B$11:$B$310, 0)), "")))</f>
        <v/>
      </c>
      <c r="AH228" s="105" t="str">
        <f>IF($C228="", "", IF(IFERROR(INDEX(Ingredients!D$11:D$310, MATCH($C228, Ingredients!$B$11:$B$310, 0)), "")="", "", IFERROR(INDEX(Ingredients!D$11:D$310, MATCH($C228, Ingredients!$B$11:$B$310, 0)), "")))</f>
        <v/>
      </c>
      <c r="AI228" s="106" t="str">
        <f>IF($C228="", "", IF(IFERROR(INDEX(Ingredients!E$11:E$310, MATCH($C228, Ingredients!$B$11:$B$310, 0)), "")="", "", IFERROR(INDEX(Ingredients!E$11:E$310, MATCH($C228, Ingredients!$B$11:$B$310, 0)), "")))</f>
        <v/>
      </c>
      <c r="AJ228" s="108" t="str">
        <f>IF($C228="", "", IF(IFERROR(INDEX(Ingredients!F$11:F$310, MATCH($C228, Ingredients!$B$11:$B$310, 0)), "")="", "", IFERROR(INDEX(Ingredients!F$11:F$310, MATCH($C228, Ingredients!$B$11:$B$310, 0)), "")))</f>
        <v/>
      </c>
      <c r="AK228" s="106" t="str">
        <f>IF($C228="", "", IF(IFERROR(INDEX(Ingredients!G$11:G$310, MATCH($C228, Ingredients!$B$11:$B$310, 0)), "")="", "", IFERROR(INDEX(Ingredients!G$11:G$310, MATCH($C228, Ingredients!$B$11:$B$310, 0)), "")))</f>
        <v/>
      </c>
      <c r="AL228" s="79" t="str">
        <f>IF($C228="", "", IF(IFERROR(INDEX(Ingredients!H$11:H$310, MATCH($C228, Ingredients!$B$11:$B$310, 0)), "")="", "", IFERROR(INDEX(Ingredients!H$11:H$310, MATCH($C228, Ingredients!$B$11:$B$310, 0)), "")))</f>
        <v/>
      </c>
      <c r="AN228" s="83" t="str">
        <f t="shared" si="50"/>
        <v/>
      </c>
      <c r="AP228" s="114" t="str">
        <f t="shared" si="60"/>
        <v/>
      </c>
      <c r="AR228" s="117" t="str">
        <f>IF($C228="", "", IF(IFERROR(INDEX(Ingredients!$AI$11:$AI$310, MATCH($C228, Ingredients!$B$11:$B$310, 0)), "")="", "", IFERROR(INDEX(Ingredients!$AI$11:$AI$310, MATCH($C228, Ingredients!$B$11:$B$310, 0)), "")))</f>
        <v/>
      </c>
      <c r="AT228" s="120" t="str">
        <f t="shared" si="61"/>
        <v/>
      </c>
      <c r="AV228" s="90" t="str">
        <f t="shared" si="51"/>
        <v/>
      </c>
      <c r="AX228" s="90" t="str">
        <f>IF($AV228="", "", COUNTIF($AV$11:$AV$5010, "&lt;"&amp;$AV228)+1+COUNTIF($AV$11:$AV228, $AV228)-1)</f>
        <v/>
      </c>
      <c r="AZ228" s="111" t="str">
        <f>IF($B228="", "", SUMIF('Shopping List'!$AV$11:$AV$25, $B228, 'Shopping List'!$BN$11:$BN$25))</f>
        <v/>
      </c>
      <c r="BB228" s="117" t="str">
        <f t="shared" si="62"/>
        <v/>
      </c>
    </row>
    <row r="229" spans="1:54" x14ac:dyDescent="0.25">
      <c r="A229" s="4"/>
      <c r="B229" s="37"/>
      <c r="C229" s="124"/>
      <c r="D229" s="39"/>
      <c r="E229" s="125"/>
      <c r="F229" s="48"/>
      <c r="G229" s="4"/>
      <c r="H229" s="4"/>
      <c r="I229" s="95" t="str">
        <f>IF($C229="", "", IF(IFERROR(INDEX(Ingredients!$C$11:$C$310, MATCH($C229, Ingredients!$B$11:$B$310, 0)), "")="", "", IFERROR(INDEX(Ingredients!$C$11:$C$310, MATCH($C229, Ingredients!$B$11:$B$310, 0)), "")))</f>
        <v/>
      </c>
      <c r="J229" s="73" t="str">
        <f>IF($B229="", "", IF(IFERROR(INDEX(Meals!$C$11:$C$260, MATCH($B229, Meals!$B$11:$B$260, 0)), "")="", "", IFERROR(INDEX(Meals!$C$11:$C$260, MATCH($B229, Meals!$B$11:$B$260, 0)), "")))</f>
        <v/>
      </c>
      <c r="K229" s="4"/>
      <c r="L229" s="72" t="str">
        <f t="shared" si="52"/>
        <v/>
      </c>
      <c r="M229" s="73" t="str">
        <f t="shared" si="53"/>
        <v/>
      </c>
      <c r="N229" s="4"/>
      <c r="O229" s="78" t="str">
        <f t="shared" si="54"/>
        <v/>
      </c>
      <c r="P229" s="79" t="str">
        <f t="shared" si="55"/>
        <v/>
      </c>
      <c r="Q229" s="4"/>
      <c r="R229" s="90" t="str">
        <f t="shared" si="56"/>
        <v/>
      </c>
      <c r="S229" s="4"/>
      <c r="V229" s="99" t="str">
        <f>IF(Meals!$B229="", "", Meals!$B229)</f>
        <v/>
      </c>
      <c r="W229" s="99" t="str">
        <f>IF(Ingredients!$B229="", "", Ingredients!$B229)</f>
        <v/>
      </c>
      <c r="Y229" s="18" t="str">
        <f t="shared" si="57"/>
        <v/>
      </c>
      <c r="AA229" s="18" t="str">
        <f t="shared" si="48"/>
        <v/>
      </c>
      <c r="AB229" s="18" t="str">
        <f t="shared" si="49"/>
        <v/>
      </c>
      <c r="AC229" s="18" t="str">
        <f t="shared" si="58"/>
        <v/>
      </c>
      <c r="AD229" s="18" t="str">
        <f t="shared" si="58"/>
        <v/>
      </c>
      <c r="AE229" s="18" t="str">
        <f t="shared" si="59"/>
        <v/>
      </c>
      <c r="AG229" s="95" t="str">
        <f>IF($C229="", "", IF(IFERROR(INDEX(Ingredients!C$11:C$310, MATCH($C229, Ingredients!$B$11:$B$310, 0)), "")="", "", IFERROR(INDEX(Ingredients!C$11:C$310, MATCH($C229, Ingredients!$B$11:$B$310, 0)), "")))</f>
        <v/>
      </c>
      <c r="AH229" s="105" t="str">
        <f>IF($C229="", "", IF(IFERROR(INDEX(Ingredients!D$11:D$310, MATCH($C229, Ingredients!$B$11:$B$310, 0)), "")="", "", IFERROR(INDEX(Ingredients!D$11:D$310, MATCH($C229, Ingredients!$B$11:$B$310, 0)), "")))</f>
        <v/>
      </c>
      <c r="AI229" s="106" t="str">
        <f>IF($C229="", "", IF(IFERROR(INDEX(Ingredients!E$11:E$310, MATCH($C229, Ingredients!$B$11:$B$310, 0)), "")="", "", IFERROR(INDEX(Ingredients!E$11:E$310, MATCH($C229, Ingredients!$B$11:$B$310, 0)), "")))</f>
        <v/>
      </c>
      <c r="AJ229" s="108" t="str">
        <f>IF($C229="", "", IF(IFERROR(INDEX(Ingredients!F$11:F$310, MATCH($C229, Ingredients!$B$11:$B$310, 0)), "")="", "", IFERROR(INDEX(Ingredients!F$11:F$310, MATCH($C229, Ingredients!$B$11:$B$310, 0)), "")))</f>
        <v/>
      </c>
      <c r="AK229" s="106" t="str">
        <f>IF($C229="", "", IF(IFERROR(INDEX(Ingredients!G$11:G$310, MATCH($C229, Ingredients!$B$11:$B$310, 0)), "")="", "", IFERROR(INDEX(Ingredients!G$11:G$310, MATCH($C229, Ingredients!$B$11:$B$310, 0)), "")))</f>
        <v/>
      </c>
      <c r="AL229" s="79" t="str">
        <f>IF($C229="", "", IF(IFERROR(INDEX(Ingredients!H$11:H$310, MATCH($C229, Ingredients!$B$11:$B$310, 0)), "")="", "", IFERROR(INDEX(Ingredients!H$11:H$310, MATCH($C229, Ingredients!$B$11:$B$310, 0)), "")))</f>
        <v/>
      </c>
      <c r="AN229" s="83" t="str">
        <f t="shared" si="50"/>
        <v/>
      </c>
      <c r="AP229" s="114" t="str">
        <f t="shared" si="60"/>
        <v/>
      </c>
      <c r="AR229" s="117" t="str">
        <f>IF($C229="", "", IF(IFERROR(INDEX(Ingredients!$AI$11:$AI$310, MATCH($C229, Ingredients!$B$11:$B$310, 0)), "")="", "", IFERROR(INDEX(Ingredients!$AI$11:$AI$310, MATCH($C229, Ingredients!$B$11:$B$310, 0)), "")))</f>
        <v/>
      </c>
      <c r="AT229" s="120" t="str">
        <f t="shared" si="61"/>
        <v/>
      </c>
      <c r="AV229" s="90" t="str">
        <f t="shared" si="51"/>
        <v/>
      </c>
      <c r="AX229" s="90" t="str">
        <f>IF($AV229="", "", COUNTIF($AV$11:$AV$5010, "&lt;"&amp;$AV229)+1+COUNTIF($AV$11:$AV229, $AV229)-1)</f>
        <v/>
      </c>
      <c r="AZ229" s="111" t="str">
        <f>IF($B229="", "", SUMIF('Shopping List'!$AV$11:$AV$25, $B229, 'Shopping List'!$BN$11:$BN$25))</f>
        <v/>
      </c>
      <c r="BB229" s="117" t="str">
        <f t="shared" si="62"/>
        <v/>
      </c>
    </row>
    <row r="230" spans="1:54" x14ac:dyDescent="0.25">
      <c r="A230" s="4"/>
      <c r="B230" s="37"/>
      <c r="C230" s="124"/>
      <c r="D230" s="39"/>
      <c r="E230" s="125"/>
      <c r="F230" s="48"/>
      <c r="G230" s="4"/>
      <c r="H230" s="4"/>
      <c r="I230" s="95" t="str">
        <f>IF($C230="", "", IF(IFERROR(INDEX(Ingredients!$C$11:$C$310, MATCH($C230, Ingredients!$B$11:$B$310, 0)), "")="", "", IFERROR(INDEX(Ingredients!$C$11:$C$310, MATCH($C230, Ingredients!$B$11:$B$310, 0)), "")))</f>
        <v/>
      </c>
      <c r="J230" s="73" t="str">
        <f>IF($B230="", "", IF(IFERROR(INDEX(Meals!$C$11:$C$260, MATCH($B230, Meals!$B$11:$B$260, 0)), "")="", "", IFERROR(INDEX(Meals!$C$11:$C$260, MATCH($B230, Meals!$B$11:$B$260, 0)), "")))</f>
        <v/>
      </c>
      <c r="K230" s="4"/>
      <c r="L230" s="72" t="str">
        <f t="shared" si="52"/>
        <v/>
      </c>
      <c r="M230" s="73" t="str">
        <f t="shared" si="53"/>
        <v/>
      </c>
      <c r="N230" s="4"/>
      <c r="O230" s="78" t="str">
        <f t="shared" si="54"/>
        <v/>
      </c>
      <c r="P230" s="79" t="str">
        <f t="shared" si="55"/>
        <v/>
      </c>
      <c r="Q230" s="4"/>
      <c r="R230" s="90" t="str">
        <f t="shared" si="56"/>
        <v/>
      </c>
      <c r="S230" s="4"/>
      <c r="V230" s="99" t="str">
        <f>IF(Meals!$B230="", "", Meals!$B230)</f>
        <v/>
      </c>
      <c r="W230" s="99" t="str">
        <f>IF(Ingredients!$B230="", "", Ingredients!$B230)</f>
        <v/>
      </c>
      <c r="Y230" s="18" t="str">
        <f t="shared" si="57"/>
        <v/>
      </c>
      <c r="AA230" s="18" t="str">
        <f t="shared" si="48"/>
        <v/>
      </c>
      <c r="AB230" s="18" t="str">
        <f t="shared" si="49"/>
        <v/>
      </c>
      <c r="AC230" s="18" t="str">
        <f t="shared" si="58"/>
        <v/>
      </c>
      <c r="AD230" s="18" t="str">
        <f t="shared" si="58"/>
        <v/>
      </c>
      <c r="AE230" s="18" t="str">
        <f t="shared" si="59"/>
        <v/>
      </c>
      <c r="AG230" s="95" t="str">
        <f>IF($C230="", "", IF(IFERROR(INDEX(Ingredients!C$11:C$310, MATCH($C230, Ingredients!$B$11:$B$310, 0)), "")="", "", IFERROR(INDEX(Ingredients!C$11:C$310, MATCH($C230, Ingredients!$B$11:$B$310, 0)), "")))</f>
        <v/>
      </c>
      <c r="AH230" s="105" t="str">
        <f>IF($C230="", "", IF(IFERROR(INDEX(Ingredients!D$11:D$310, MATCH($C230, Ingredients!$B$11:$B$310, 0)), "")="", "", IFERROR(INDEX(Ingredients!D$11:D$310, MATCH($C230, Ingredients!$B$11:$B$310, 0)), "")))</f>
        <v/>
      </c>
      <c r="AI230" s="106" t="str">
        <f>IF($C230="", "", IF(IFERROR(INDEX(Ingredients!E$11:E$310, MATCH($C230, Ingredients!$B$11:$B$310, 0)), "")="", "", IFERROR(INDEX(Ingredients!E$11:E$310, MATCH($C230, Ingredients!$B$11:$B$310, 0)), "")))</f>
        <v/>
      </c>
      <c r="AJ230" s="108" t="str">
        <f>IF($C230="", "", IF(IFERROR(INDEX(Ingredients!F$11:F$310, MATCH($C230, Ingredients!$B$11:$B$310, 0)), "")="", "", IFERROR(INDEX(Ingredients!F$11:F$310, MATCH($C230, Ingredients!$B$11:$B$310, 0)), "")))</f>
        <v/>
      </c>
      <c r="AK230" s="106" t="str">
        <f>IF($C230="", "", IF(IFERROR(INDEX(Ingredients!G$11:G$310, MATCH($C230, Ingredients!$B$11:$B$310, 0)), "")="", "", IFERROR(INDEX(Ingredients!G$11:G$310, MATCH($C230, Ingredients!$B$11:$B$310, 0)), "")))</f>
        <v/>
      </c>
      <c r="AL230" s="79" t="str">
        <f>IF($C230="", "", IF(IFERROR(INDEX(Ingredients!H$11:H$310, MATCH($C230, Ingredients!$B$11:$B$310, 0)), "")="", "", IFERROR(INDEX(Ingredients!H$11:H$310, MATCH($C230, Ingredients!$B$11:$B$310, 0)), "")))</f>
        <v/>
      </c>
      <c r="AN230" s="83" t="str">
        <f t="shared" si="50"/>
        <v/>
      </c>
      <c r="AP230" s="114" t="str">
        <f t="shared" si="60"/>
        <v/>
      </c>
      <c r="AR230" s="117" t="str">
        <f>IF($C230="", "", IF(IFERROR(INDEX(Ingredients!$AI$11:$AI$310, MATCH($C230, Ingredients!$B$11:$B$310, 0)), "")="", "", IFERROR(INDEX(Ingredients!$AI$11:$AI$310, MATCH($C230, Ingredients!$B$11:$B$310, 0)), "")))</f>
        <v/>
      </c>
      <c r="AT230" s="120" t="str">
        <f t="shared" si="61"/>
        <v/>
      </c>
      <c r="AV230" s="90" t="str">
        <f t="shared" si="51"/>
        <v/>
      </c>
      <c r="AX230" s="90" t="str">
        <f>IF($AV230="", "", COUNTIF($AV$11:$AV$5010, "&lt;"&amp;$AV230)+1+COUNTIF($AV$11:$AV230, $AV230)-1)</f>
        <v/>
      </c>
      <c r="AZ230" s="111" t="str">
        <f>IF($B230="", "", SUMIF('Shopping List'!$AV$11:$AV$25, $B230, 'Shopping List'!$BN$11:$BN$25))</f>
        <v/>
      </c>
      <c r="BB230" s="117" t="str">
        <f t="shared" si="62"/>
        <v/>
      </c>
    </row>
    <row r="231" spans="1:54" x14ac:dyDescent="0.25">
      <c r="A231" s="4"/>
      <c r="B231" s="37"/>
      <c r="C231" s="124"/>
      <c r="D231" s="39"/>
      <c r="E231" s="125"/>
      <c r="F231" s="48"/>
      <c r="G231" s="4"/>
      <c r="H231" s="4"/>
      <c r="I231" s="95" t="str">
        <f>IF($C231="", "", IF(IFERROR(INDEX(Ingredients!$C$11:$C$310, MATCH($C231, Ingredients!$B$11:$B$310, 0)), "")="", "", IFERROR(INDEX(Ingredients!$C$11:$C$310, MATCH($C231, Ingredients!$B$11:$B$310, 0)), "")))</f>
        <v/>
      </c>
      <c r="J231" s="73" t="str">
        <f>IF($B231="", "", IF(IFERROR(INDEX(Meals!$C$11:$C$260, MATCH($B231, Meals!$B$11:$B$260, 0)), "")="", "", IFERROR(INDEX(Meals!$C$11:$C$260, MATCH($B231, Meals!$B$11:$B$260, 0)), "")))</f>
        <v/>
      </c>
      <c r="K231" s="4"/>
      <c r="L231" s="72" t="str">
        <f t="shared" si="52"/>
        <v/>
      </c>
      <c r="M231" s="73" t="str">
        <f t="shared" si="53"/>
        <v/>
      </c>
      <c r="N231" s="4"/>
      <c r="O231" s="78" t="str">
        <f t="shared" si="54"/>
        <v/>
      </c>
      <c r="P231" s="79" t="str">
        <f t="shared" si="55"/>
        <v/>
      </c>
      <c r="Q231" s="4"/>
      <c r="R231" s="90" t="str">
        <f t="shared" si="56"/>
        <v/>
      </c>
      <c r="S231" s="4"/>
      <c r="V231" s="99" t="str">
        <f>IF(Meals!$B231="", "", Meals!$B231)</f>
        <v/>
      </c>
      <c r="W231" s="99" t="str">
        <f>IF(Ingredients!$B231="", "", Ingredients!$B231)</f>
        <v/>
      </c>
      <c r="Y231" s="18" t="str">
        <f t="shared" si="57"/>
        <v/>
      </c>
      <c r="AA231" s="18" t="str">
        <f t="shared" si="48"/>
        <v/>
      </c>
      <c r="AB231" s="18" t="str">
        <f t="shared" si="49"/>
        <v/>
      </c>
      <c r="AC231" s="18" t="str">
        <f t="shared" si="58"/>
        <v/>
      </c>
      <c r="AD231" s="18" t="str">
        <f t="shared" si="58"/>
        <v/>
      </c>
      <c r="AE231" s="18" t="str">
        <f t="shared" si="59"/>
        <v/>
      </c>
      <c r="AG231" s="95" t="str">
        <f>IF($C231="", "", IF(IFERROR(INDEX(Ingredients!C$11:C$310, MATCH($C231, Ingredients!$B$11:$B$310, 0)), "")="", "", IFERROR(INDEX(Ingredients!C$11:C$310, MATCH($C231, Ingredients!$B$11:$B$310, 0)), "")))</f>
        <v/>
      </c>
      <c r="AH231" s="105" t="str">
        <f>IF($C231="", "", IF(IFERROR(INDEX(Ingredients!D$11:D$310, MATCH($C231, Ingredients!$B$11:$B$310, 0)), "")="", "", IFERROR(INDEX(Ingredients!D$11:D$310, MATCH($C231, Ingredients!$B$11:$B$310, 0)), "")))</f>
        <v/>
      </c>
      <c r="AI231" s="106" t="str">
        <f>IF($C231="", "", IF(IFERROR(INDEX(Ingredients!E$11:E$310, MATCH($C231, Ingredients!$B$11:$B$310, 0)), "")="", "", IFERROR(INDEX(Ingredients!E$11:E$310, MATCH($C231, Ingredients!$B$11:$B$310, 0)), "")))</f>
        <v/>
      </c>
      <c r="AJ231" s="108" t="str">
        <f>IF($C231="", "", IF(IFERROR(INDEX(Ingredients!F$11:F$310, MATCH($C231, Ingredients!$B$11:$B$310, 0)), "")="", "", IFERROR(INDEX(Ingredients!F$11:F$310, MATCH($C231, Ingredients!$B$11:$B$310, 0)), "")))</f>
        <v/>
      </c>
      <c r="AK231" s="106" t="str">
        <f>IF($C231="", "", IF(IFERROR(INDEX(Ingredients!G$11:G$310, MATCH($C231, Ingredients!$B$11:$B$310, 0)), "")="", "", IFERROR(INDEX(Ingredients!G$11:G$310, MATCH($C231, Ingredients!$B$11:$B$310, 0)), "")))</f>
        <v/>
      </c>
      <c r="AL231" s="79" t="str">
        <f>IF($C231="", "", IF(IFERROR(INDEX(Ingredients!H$11:H$310, MATCH($C231, Ingredients!$B$11:$B$310, 0)), "")="", "", IFERROR(INDEX(Ingredients!H$11:H$310, MATCH($C231, Ingredients!$B$11:$B$310, 0)), "")))</f>
        <v/>
      </c>
      <c r="AN231" s="83" t="str">
        <f t="shared" si="50"/>
        <v/>
      </c>
      <c r="AP231" s="114" t="str">
        <f t="shared" si="60"/>
        <v/>
      </c>
      <c r="AR231" s="117" t="str">
        <f>IF($C231="", "", IF(IFERROR(INDEX(Ingredients!$AI$11:$AI$310, MATCH($C231, Ingredients!$B$11:$B$310, 0)), "")="", "", IFERROR(INDEX(Ingredients!$AI$11:$AI$310, MATCH($C231, Ingredients!$B$11:$B$310, 0)), "")))</f>
        <v/>
      </c>
      <c r="AT231" s="120" t="str">
        <f t="shared" si="61"/>
        <v/>
      </c>
      <c r="AV231" s="90" t="str">
        <f t="shared" si="51"/>
        <v/>
      </c>
      <c r="AX231" s="90" t="str">
        <f>IF($AV231="", "", COUNTIF($AV$11:$AV$5010, "&lt;"&amp;$AV231)+1+COUNTIF($AV$11:$AV231, $AV231)-1)</f>
        <v/>
      </c>
      <c r="AZ231" s="111" t="str">
        <f>IF($B231="", "", SUMIF('Shopping List'!$AV$11:$AV$25, $B231, 'Shopping List'!$BN$11:$BN$25))</f>
        <v/>
      </c>
      <c r="BB231" s="117" t="str">
        <f t="shared" si="62"/>
        <v/>
      </c>
    </row>
    <row r="232" spans="1:54" x14ac:dyDescent="0.25">
      <c r="A232" s="4"/>
      <c r="B232" s="37"/>
      <c r="C232" s="124"/>
      <c r="D232" s="39"/>
      <c r="E232" s="125"/>
      <c r="F232" s="48"/>
      <c r="G232" s="4"/>
      <c r="H232" s="4"/>
      <c r="I232" s="95" t="str">
        <f>IF($C232="", "", IF(IFERROR(INDEX(Ingredients!$C$11:$C$310, MATCH($C232, Ingredients!$B$11:$B$310, 0)), "")="", "", IFERROR(INDEX(Ingredients!$C$11:$C$310, MATCH($C232, Ingredients!$B$11:$B$310, 0)), "")))</f>
        <v/>
      </c>
      <c r="J232" s="73" t="str">
        <f>IF($B232="", "", IF(IFERROR(INDEX(Meals!$C$11:$C$260, MATCH($B232, Meals!$B$11:$B$260, 0)), "")="", "", IFERROR(INDEX(Meals!$C$11:$C$260, MATCH($B232, Meals!$B$11:$B$260, 0)), "")))</f>
        <v/>
      </c>
      <c r="K232" s="4"/>
      <c r="L232" s="72" t="str">
        <f t="shared" si="52"/>
        <v/>
      </c>
      <c r="M232" s="73" t="str">
        <f t="shared" si="53"/>
        <v/>
      </c>
      <c r="N232" s="4"/>
      <c r="O232" s="78" t="str">
        <f t="shared" si="54"/>
        <v/>
      </c>
      <c r="P232" s="79" t="str">
        <f t="shared" si="55"/>
        <v/>
      </c>
      <c r="Q232" s="4"/>
      <c r="R232" s="90" t="str">
        <f t="shared" si="56"/>
        <v/>
      </c>
      <c r="S232" s="4"/>
      <c r="V232" s="99" t="str">
        <f>IF(Meals!$B232="", "", Meals!$B232)</f>
        <v/>
      </c>
      <c r="W232" s="99" t="str">
        <f>IF(Ingredients!$B232="", "", Ingredients!$B232)</f>
        <v/>
      </c>
      <c r="Y232" s="18" t="str">
        <f t="shared" si="57"/>
        <v/>
      </c>
      <c r="AA232" s="18" t="str">
        <f t="shared" si="48"/>
        <v/>
      </c>
      <c r="AB232" s="18" t="str">
        <f t="shared" si="49"/>
        <v/>
      </c>
      <c r="AC232" s="18" t="str">
        <f t="shared" si="58"/>
        <v/>
      </c>
      <c r="AD232" s="18" t="str">
        <f t="shared" si="58"/>
        <v/>
      </c>
      <c r="AE232" s="18" t="str">
        <f t="shared" si="59"/>
        <v/>
      </c>
      <c r="AG232" s="95" t="str">
        <f>IF($C232="", "", IF(IFERROR(INDEX(Ingredients!C$11:C$310, MATCH($C232, Ingredients!$B$11:$B$310, 0)), "")="", "", IFERROR(INDEX(Ingredients!C$11:C$310, MATCH($C232, Ingredients!$B$11:$B$310, 0)), "")))</f>
        <v/>
      </c>
      <c r="AH232" s="105" t="str">
        <f>IF($C232="", "", IF(IFERROR(INDEX(Ingredients!D$11:D$310, MATCH($C232, Ingredients!$B$11:$B$310, 0)), "")="", "", IFERROR(INDEX(Ingredients!D$11:D$310, MATCH($C232, Ingredients!$B$11:$B$310, 0)), "")))</f>
        <v/>
      </c>
      <c r="AI232" s="106" t="str">
        <f>IF($C232="", "", IF(IFERROR(INDEX(Ingredients!E$11:E$310, MATCH($C232, Ingredients!$B$11:$B$310, 0)), "")="", "", IFERROR(INDEX(Ingredients!E$11:E$310, MATCH($C232, Ingredients!$B$11:$B$310, 0)), "")))</f>
        <v/>
      </c>
      <c r="AJ232" s="108" t="str">
        <f>IF($C232="", "", IF(IFERROR(INDEX(Ingredients!F$11:F$310, MATCH($C232, Ingredients!$B$11:$B$310, 0)), "")="", "", IFERROR(INDEX(Ingredients!F$11:F$310, MATCH($C232, Ingredients!$B$11:$B$310, 0)), "")))</f>
        <v/>
      </c>
      <c r="AK232" s="106" t="str">
        <f>IF($C232="", "", IF(IFERROR(INDEX(Ingredients!G$11:G$310, MATCH($C232, Ingredients!$B$11:$B$310, 0)), "")="", "", IFERROR(INDEX(Ingredients!G$11:G$310, MATCH($C232, Ingredients!$B$11:$B$310, 0)), "")))</f>
        <v/>
      </c>
      <c r="AL232" s="79" t="str">
        <f>IF($C232="", "", IF(IFERROR(INDEX(Ingredients!H$11:H$310, MATCH($C232, Ingredients!$B$11:$B$310, 0)), "")="", "", IFERROR(INDEX(Ingredients!H$11:H$310, MATCH($C232, Ingredients!$B$11:$B$310, 0)), "")))</f>
        <v/>
      </c>
      <c r="AN232" s="83" t="str">
        <f t="shared" si="50"/>
        <v/>
      </c>
      <c r="AP232" s="114" t="str">
        <f t="shared" si="60"/>
        <v/>
      </c>
      <c r="AR232" s="117" t="str">
        <f>IF($C232="", "", IF(IFERROR(INDEX(Ingredients!$AI$11:$AI$310, MATCH($C232, Ingredients!$B$11:$B$310, 0)), "")="", "", IFERROR(INDEX(Ingredients!$AI$11:$AI$310, MATCH($C232, Ingredients!$B$11:$B$310, 0)), "")))</f>
        <v/>
      </c>
      <c r="AT232" s="120" t="str">
        <f t="shared" si="61"/>
        <v/>
      </c>
      <c r="AV232" s="90" t="str">
        <f t="shared" si="51"/>
        <v/>
      </c>
      <c r="AX232" s="90" t="str">
        <f>IF($AV232="", "", COUNTIF($AV$11:$AV$5010, "&lt;"&amp;$AV232)+1+COUNTIF($AV$11:$AV232, $AV232)-1)</f>
        <v/>
      </c>
      <c r="AZ232" s="111" t="str">
        <f>IF($B232="", "", SUMIF('Shopping List'!$AV$11:$AV$25, $B232, 'Shopping List'!$BN$11:$BN$25))</f>
        <v/>
      </c>
      <c r="BB232" s="117" t="str">
        <f t="shared" si="62"/>
        <v/>
      </c>
    </row>
    <row r="233" spans="1:54" x14ac:dyDescent="0.25">
      <c r="A233" s="4"/>
      <c r="B233" s="37"/>
      <c r="C233" s="124"/>
      <c r="D233" s="39"/>
      <c r="E233" s="125"/>
      <c r="F233" s="48"/>
      <c r="G233" s="4"/>
      <c r="H233" s="4"/>
      <c r="I233" s="95" t="str">
        <f>IF($C233="", "", IF(IFERROR(INDEX(Ingredients!$C$11:$C$310, MATCH($C233, Ingredients!$B$11:$B$310, 0)), "")="", "", IFERROR(INDEX(Ingredients!$C$11:$C$310, MATCH($C233, Ingredients!$B$11:$B$310, 0)), "")))</f>
        <v/>
      </c>
      <c r="J233" s="73" t="str">
        <f>IF($B233="", "", IF(IFERROR(INDEX(Meals!$C$11:$C$260, MATCH($B233, Meals!$B$11:$B$260, 0)), "")="", "", IFERROR(INDEX(Meals!$C$11:$C$260, MATCH($B233, Meals!$B$11:$B$260, 0)), "")))</f>
        <v/>
      </c>
      <c r="K233" s="4"/>
      <c r="L233" s="72" t="str">
        <f t="shared" si="52"/>
        <v/>
      </c>
      <c r="M233" s="73" t="str">
        <f t="shared" si="53"/>
        <v/>
      </c>
      <c r="N233" s="4"/>
      <c r="O233" s="78" t="str">
        <f t="shared" si="54"/>
        <v/>
      </c>
      <c r="P233" s="79" t="str">
        <f t="shared" si="55"/>
        <v/>
      </c>
      <c r="Q233" s="4"/>
      <c r="R233" s="90" t="str">
        <f t="shared" si="56"/>
        <v/>
      </c>
      <c r="S233" s="4"/>
      <c r="V233" s="99" t="str">
        <f>IF(Meals!$B233="", "", Meals!$B233)</f>
        <v/>
      </c>
      <c r="W233" s="99" t="str">
        <f>IF(Ingredients!$B233="", "", Ingredients!$B233)</f>
        <v/>
      </c>
      <c r="Y233" s="18" t="str">
        <f t="shared" si="57"/>
        <v/>
      </c>
      <c r="AA233" s="18" t="str">
        <f t="shared" si="48"/>
        <v/>
      </c>
      <c r="AB233" s="18" t="str">
        <f t="shared" si="49"/>
        <v/>
      </c>
      <c r="AC233" s="18" t="str">
        <f t="shared" si="58"/>
        <v/>
      </c>
      <c r="AD233" s="18" t="str">
        <f t="shared" si="58"/>
        <v/>
      </c>
      <c r="AE233" s="18" t="str">
        <f t="shared" si="59"/>
        <v/>
      </c>
      <c r="AG233" s="95" t="str">
        <f>IF($C233="", "", IF(IFERROR(INDEX(Ingredients!C$11:C$310, MATCH($C233, Ingredients!$B$11:$B$310, 0)), "")="", "", IFERROR(INDEX(Ingredients!C$11:C$310, MATCH($C233, Ingredients!$B$11:$B$310, 0)), "")))</f>
        <v/>
      </c>
      <c r="AH233" s="105" t="str">
        <f>IF($C233="", "", IF(IFERROR(INDEX(Ingredients!D$11:D$310, MATCH($C233, Ingredients!$B$11:$B$310, 0)), "")="", "", IFERROR(INDEX(Ingredients!D$11:D$310, MATCH($C233, Ingredients!$B$11:$B$310, 0)), "")))</f>
        <v/>
      </c>
      <c r="AI233" s="106" t="str">
        <f>IF($C233="", "", IF(IFERROR(INDEX(Ingredients!E$11:E$310, MATCH($C233, Ingredients!$B$11:$B$310, 0)), "")="", "", IFERROR(INDEX(Ingredients!E$11:E$310, MATCH($C233, Ingredients!$B$11:$B$310, 0)), "")))</f>
        <v/>
      </c>
      <c r="AJ233" s="108" t="str">
        <f>IF($C233="", "", IF(IFERROR(INDEX(Ingredients!F$11:F$310, MATCH($C233, Ingredients!$B$11:$B$310, 0)), "")="", "", IFERROR(INDEX(Ingredients!F$11:F$310, MATCH($C233, Ingredients!$B$11:$B$310, 0)), "")))</f>
        <v/>
      </c>
      <c r="AK233" s="106" t="str">
        <f>IF($C233="", "", IF(IFERROR(INDEX(Ingredients!G$11:G$310, MATCH($C233, Ingredients!$B$11:$B$310, 0)), "")="", "", IFERROR(INDEX(Ingredients!G$11:G$310, MATCH($C233, Ingredients!$B$11:$B$310, 0)), "")))</f>
        <v/>
      </c>
      <c r="AL233" s="79" t="str">
        <f>IF($C233="", "", IF(IFERROR(INDEX(Ingredients!H$11:H$310, MATCH($C233, Ingredients!$B$11:$B$310, 0)), "")="", "", IFERROR(INDEX(Ingredients!H$11:H$310, MATCH($C233, Ingredients!$B$11:$B$310, 0)), "")))</f>
        <v/>
      </c>
      <c r="AN233" s="83" t="str">
        <f t="shared" si="50"/>
        <v/>
      </c>
      <c r="AP233" s="114" t="str">
        <f t="shared" si="60"/>
        <v/>
      </c>
      <c r="AR233" s="117" t="str">
        <f>IF($C233="", "", IF(IFERROR(INDEX(Ingredients!$AI$11:$AI$310, MATCH($C233, Ingredients!$B$11:$B$310, 0)), "")="", "", IFERROR(INDEX(Ingredients!$AI$11:$AI$310, MATCH($C233, Ingredients!$B$11:$B$310, 0)), "")))</f>
        <v/>
      </c>
      <c r="AT233" s="120" t="str">
        <f t="shared" si="61"/>
        <v/>
      </c>
      <c r="AV233" s="90" t="str">
        <f t="shared" si="51"/>
        <v/>
      </c>
      <c r="AX233" s="90" t="str">
        <f>IF($AV233="", "", COUNTIF($AV$11:$AV$5010, "&lt;"&amp;$AV233)+1+COUNTIF($AV$11:$AV233, $AV233)-1)</f>
        <v/>
      </c>
      <c r="AZ233" s="111" t="str">
        <f>IF($B233="", "", SUMIF('Shopping List'!$AV$11:$AV$25, $B233, 'Shopping List'!$BN$11:$BN$25))</f>
        <v/>
      </c>
      <c r="BB233" s="117" t="str">
        <f t="shared" si="62"/>
        <v/>
      </c>
    </row>
    <row r="234" spans="1:54" x14ac:dyDescent="0.25">
      <c r="A234" s="4"/>
      <c r="B234" s="37"/>
      <c r="C234" s="124"/>
      <c r="D234" s="39"/>
      <c r="E234" s="125"/>
      <c r="F234" s="48"/>
      <c r="G234" s="4"/>
      <c r="H234" s="4"/>
      <c r="I234" s="95" t="str">
        <f>IF($C234="", "", IF(IFERROR(INDEX(Ingredients!$C$11:$C$310, MATCH($C234, Ingredients!$B$11:$B$310, 0)), "")="", "", IFERROR(INDEX(Ingredients!$C$11:$C$310, MATCH($C234, Ingredients!$B$11:$B$310, 0)), "")))</f>
        <v/>
      </c>
      <c r="J234" s="73" t="str">
        <f>IF($B234="", "", IF(IFERROR(INDEX(Meals!$C$11:$C$260, MATCH($B234, Meals!$B$11:$B$260, 0)), "")="", "", IFERROR(INDEX(Meals!$C$11:$C$260, MATCH($B234, Meals!$B$11:$B$260, 0)), "")))</f>
        <v/>
      </c>
      <c r="K234" s="4"/>
      <c r="L234" s="72" t="str">
        <f t="shared" si="52"/>
        <v/>
      </c>
      <c r="M234" s="73" t="str">
        <f t="shared" si="53"/>
        <v/>
      </c>
      <c r="N234" s="4"/>
      <c r="O234" s="78" t="str">
        <f t="shared" si="54"/>
        <v/>
      </c>
      <c r="P234" s="79" t="str">
        <f t="shared" si="55"/>
        <v/>
      </c>
      <c r="Q234" s="4"/>
      <c r="R234" s="90" t="str">
        <f t="shared" si="56"/>
        <v/>
      </c>
      <c r="S234" s="4"/>
      <c r="V234" s="99" t="str">
        <f>IF(Meals!$B234="", "", Meals!$B234)</f>
        <v/>
      </c>
      <c r="W234" s="99" t="str">
        <f>IF(Ingredients!$B234="", "", Ingredients!$B234)</f>
        <v/>
      </c>
      <c r="Y234" s="18" t="str">
        <f t="shared" si="57"/>
        <v/>
      </c>
      <c r="AA234" s="18" t="str">
        <f t="shared" si="48"/>
        <v/>
      </c>
      <c r="AB234" s="18" t="str">
        <f t="shared" si="49"/>
        <v/>
      </c>
      <c r="AC234" s="18" t="str">
        <f t="shared" si="58"/>
        <v/>
      </c>
      <c r="AD234" s="18" t="str">
        <f t="shared" si="58"/>
        <v/>
      </c>
      <c r="AE234" s="18" t="str">
        <f t="shared" si="59"/>
        <v/>
      </c>
      <c r="AG234" s="95" t="str">
        <f>IF($C234="", "", IF(IFERROR(INDEX(Ingredients!C$11:C$310, MATCH($C234, Ingredients!$B$11:$B$310, 0)), "")="", "", IFERROR(INDEX(Ingredients!C$11:C$310, MATCH($C234, Ingredients!$B$11:$B$310, 0)), "")))</f>
        <v/>
      </c>
      <c r="AH234" s="105" t="str">
        <f>IF($C234="", "", IF(IFERROR(INDEX(Ingredients!D$11:D$310, MATCH($C234, Ingredients!$B$11:$B$310, 0)), "")="", "", IFERROR(INDEX(Ingredients!D$11:D$310, MATCH($C234, Ingredients!$B$11:$B$310, 0)), "")))</f>
        <v/>
      </c>
      <c r="AI234" s="106" t="str">
        <f>IF($C234="", "", IF(IFERROR(INDEX(Ingredients!E$11:E$310, MATCH($C234, Ingredients!$B$11:$B$310, 0)), "")="", "", IFERROR(INDEX(Ingredients!E$11:E$310, MATCH($C234, Ingredients!$B$11:$B$310, 0)), "")))</f>
        <v/>
      </c>
      <c r="AJ234" s="108" t="str">
        <f>IF($C234="", "", IF(IFERROR(INDEX(Ingredients!F$11:F$310, MATCH($C234, Ingredients!$B$11:$B$310, 0)), "")="", "", IFERROR(INDEX(Ingredients!F$11:F$310, MATCH($C234, Ingredients!$B$11:$B$310, 0)), "")))</f>
        <v/>
      </c>
      <c r="AK234" s="106" t="str">
        <f>IF($C234="", "", IF(IFERROR(INDEX(Ingredients!G$11:G$310, MATCH($C234, Ingredients!$B$11:$B$310, 0)), "")="", "", IFERROR(INDEX(Ingredients!G$11:G$310, MATCH($C234, Ingredients!$B$11:$B$310, 0)), "")))</f>
        <v/>
      </c>
      <c r="AL234" s="79" t="str">
        <f>IF($C234="", "", IF(IFERROR(INDEX(Ingredients!H$11:H$310, MATCH($C234, Ingredients!$B$11:$B$310, 0)), "")="", "", IFERROR(INDEX(Ingredients!H$11:H$310, MATCH($C234, Ingredients!$B$11:$B$310, 0)), "")))</f>
        <v/>
      </c>
      <c r="AN234" s="83" t="str">
        <f t="shared" si="50"/>
        <v/>
      </c>
      <c r="AP234" s="114" t="str">
        <f t="shared" si="60"/>
        <v/>
      </c>
      <c r="AR234" s="117" t="str">
        <f>IF($C234="", "", IF(IFERROR(INDEX(Ingredients!$AI$11:$AI$310, MATCH($C234, Ingredients!$B$11:$B$310, 0)), "")="", "", IFERROR(INDEX(Ingredients!$AI$11:$AI$310, MATCH($C234, Ingredients!$B$11:$B$310, 0)), "")))</f>
        <v/>
      </c>
      <c r="AT234" s="120" t="str">
        <f t="shared" si="61"/>
        <v/>
      </c>
      <c r="AV234" s="90" t="str">
        <f t="shared" si="51"/>
        <v/>
      </c>
      <c r="AX234" s="90" t="str">
        <f>IF($AV234="", "", COUNTIF($AV$11:$AV$5010, "&lt;"&amp;$AV234)+1+COUNTIF($AV$11:$AV234, $AV234)-1)</f>
        <v/>
      </c>
      <c r="AZ234" s="111" t="str">
        <f>IF($B234="", "", SUMIF('Shopping List'!$AV$11:$AV$25, $B234, 'Shopping List'!$BN$11:$BN$25))</f>
        <v/>
      </c>
      <c r="BB234" s="117" t="str">
        <f t="shared" si="62"/>
        <v/>
      </c>
    </row>
    <row r="235" spans="1:54" x14ac:dyDescent="0.25">
      <c r="A235" s="4"/>
      <c r="B235" s="37"/>
      <c r="C235" s="124"/>
      <c r="D235" s="39"/>
      <c r="E235" s="125"/>
      <c r="F235" s="48"/>
      <c r="G235" s="4"/>
      <c r="H235" s="4"/>
      <c r="I235" s="95" t="str">
        <f>IF($C235="", "", IF(IFERROR(INDEX(Ingredients!$C$11:$C$310, MATCH($C235, Ingredients!$B$11:$B$310, 0)), "")="", "", IFERROR(INDEX(Ingredients!$C$11:$C$310, MATCH($C235, Ingredients!$B$11:$B$310, 0)), "")))</f>
        <v/>
      </c>
      <c r="J235" s="73" t="str">
        <f>IF($B235="", "", IF(IFERROR(INDEX(Meals!$C$11:$C$260, MATCH($B235, Meals!$B$11:$B$260, 0)), "")="", "", IFERROR(INDEX(Meals!$C$11:$C$260, MATCH($B235, Meals!$B$11:$B$260, 0)), "")))</f>
        <v/>
      </c>
      <c r="K235" s="4"/>
      <c r="L235" s="72" t="str">
        <f t="shared" si="52"/>
        <v/>
      </c>
      <c r="M235" s="73" t="str">
        <f t="shared" si="53"/>
        <v/>
      </c>
      <c r="N235" s="4"/>
      <c r="O235" s="78" t="str">
        <f t="shared" si="54"/>
        <v/>
      </c>
      <c r="P235" s="79" t="str">
        <f t="shared" si="55"/>
        <v/>
      </c>
      <c r="Q235" s="4"/>
      <c r="R235" s="90" t="str">
        <f t="shared" si="56"/>
        <v/>
      </c>
      <c r="S235" s="4"/>
      <c r="V235" s="99" t="str">
        <f>IF(Meals!$B235="", "", Meals!$B235)</f>
        <v/>
      </c>
      <c r="W235" s="99" t="str">
        <f>IF(Ingredients!$B235="", "", Ingredients!$B235)</f>
        <v/>
      </c>
      <c r="Y235" s="18" t="str">
        <f t="shared" si="57"/>
        <v/>
      </c>
      <c r="AA235" s="18" t="str">
        <f t="shared" si="48"/>
        <v/>
      </c>
      <c r="AB235" s="18" t="str">
        <f t="shared" si="49"/>
        <v/>
      </c>
      <c r="AC235" s="18" t="str">
        <f t="shared" si="58"/>
        <v/>
      </c>
      <c r="AD235" s="18" t="str">
        <f t="shared" si="58"/>
        <v/>
      </c>
      <c r="AE235" s="18" t="str">
        <f t="shared" si="59"/>
        <v/>
      </c>
      <c r="AG235" s="95" t="str">
        <f>IF($C235="", "", IF(IFERROR(INDEX(Ingredients!C$11:C$310, MATCH($C235, Ingredients!$B$11:$B$310, 0)), "")="", "", IFERROR(INDEX(Ingredients!C$11:C$310, MATCH($C235, Ingredients!$B$11:$B$310, 0)), "")))</f>
        <v/>
      </c>
      <c r="AH235" s="105" t="str">
        <f>IF($C235="", "", IF(IFERROR(INDEX(Ingredients!D$11:D$310, MATCH($C235, Ingredients!$B$11:$B$310, 0)), "")="", "", IFERROR(INDEX(Ingredients!D$11:D$310, MATCH($C235, Ingredients!$B$11:$B$310, 0)), "")))</f>
        <v/>
      </c>
      <c r="AI235" s="106" t="str">
        <f>IF($C235="", "", IF(IFERROR(INDEX(Ingredients!E$11:E$310, MATCH($C235, Ingredients!$B$11:$B$310, 0)), "")="", "", IFERROR(INDEX(Ingredients!E$11:E$310, MATCH($C235, Ingredients!$B$11:$B$310, 0)), "")))</f>
        <v/>
      </c>
      <c r="AJ235" s="108" t="str">
        <f>IF($C235="", "", IF(IFERROR(INDEX(Ingredients!F$11:F$310, MATCH($C235, Ingredients!$B$11:$B$310, 0)), "")="", "", IFERROR(INDEX(Ingredients!F$11:F$310, MATCH($C235, Ingredients!$B$11:$B$310, 0)), "")))</f>
        <v/>
      </c>
      <c r="AK235" s="106" t="str">
        <f>IF($C235="", "", IF(IFERROR(INDEX(Ingredients!G$11:G$310, MATCH($C235, Ingredients!$B$11:$B$310, 0)), "")="", "", IFERROR(INDEX(Ingredients!G$11:G$310, MATCH($C235, Ingredients!$B$11:$B$310, 0)), "")))</f>
        <v/>
      </c>
      <c r="AL235" s="79" t="str">
        <f>IF($C235="", "", IF(IFERROR(INDEX(Ingredients!H$11:H$310, MATCH($C235, Ingredients!$B$11:$B$310, 0)), "")="", "", IFERROR(INDEX(Ingredients!H$11:H$310, MATCH($C235, Ingredients!$B$11:$B$310, 0)), "")))</f>
        <v/>
      </c>
      <c r="AN235" s="83" t="str">
        <f t="shared" si="50"/>
        <v/>
      </c>
      <c r="AP235" s="114" t="str">
        <f t="shared" si="60"/>
        <v/>
      </c>
      <c r="AR235" s="117" t="str">
        <f>IF($C235="", "", IF(IFERROR(INDEX(Ingredients!$AI$11:$AI$310, MATCH($C235, Ingredients!$B$11:$B$310, 0)), "")="", "", IFERROR(INDEX(Ingredients!$AI$11:$AI$310, MATCH($C235, Ingredients!$B$11:$B$310, 0)), "")))</f>
        <v/>
      </c>
      <c r="AT235" s="120" t="str">
        <f t="shared" si="61"/>
        <v/>
      </c>
      <c r="AV235" s="90" t="str">
        <f t="shared" si="51"/>
        <v/>
      </c>
      <c r="AX235" s="90" t="str">
        <f>IF($AV235="", "", COUNTIF($AV$11:$AV$5010, "&lt;"&amp;$AV235)+1+COUNTIF($AV$11:$AV235, $AV235)-1)</f>
        <v/>
      </c>
      <c r="AZ235" s="111" t="str">
        <f>IF($B235="", "", SUMIF('Shopping List'!$AV$11:$AV$25, $B235, 'Shopping List'!$BN$11:$BN$25))</f>
        <v/>
      </c>
      <c r="BB235" s="117" t="str">
        <f t="shared" si="62"/>
        <v/>
      </c>
    </row>
    <row r="236" spans="1:54" x14ac:dyDescent="0.25">
      <c r="A236" s="4"/>
      <c r="B236" s="37"/>
      <c r="C236" s="124"/>
      <c r="D236" s="39"/>
      <c r="E236" s="125"/>
      <c r="F236" s="48"/>
      <c r="G236" s="4"/>
      <c r="H236" s="4"/>
      <c r="I236" s="95" t="str">
        <f>IF($C236="", "", IF(IFERROR(INDEX(Ingredients!$C$11:$C$310, MATCH($C236, Ingredients!$B$11:$B$310, 0)), "")="", "", IFERROR(INDEX(Ingredients!$C$11:$C$310, MATCH($C236, Ingredients!$B$11:$B$310, 0)), "")))</f>
        <v/>
      </c>
      <c r="J236" s="73" t="str">
        <f>IF($B236="", "", IF(IFERROR(INDEX(Meals!$C$11:$C$260, MATCH($B236, Meals!$B$11:$B$260, 0)), "")="", "", IFERROR(INDEX(Meals!$C$11:$C$260, MATCH($B236, Meals!$B$11:$B$260, 0)), "")))</f>
        <v/>
      </c>
      <c r="K236" s="4"/>
      <c r="L236" s="72" t="str">
        <f t="shared" si="52"/>
        <v/>
      </c>
      <c r="M236" s="73" t="str">
        <f t="shared" si="53"/>
        <v/>
      </c>
      <c r="N236" s="4"/>
      <c r="O236" s="78" t="str">
        <f t="shared" si="54"/>
        <v/>
      </c>
      <c r="P236" s="79" t="str">
        <f t="shared" si="55"/>
        <v/>
      </c>
      <c r="Q236" s="4"/>
      <c r="R236" s="90" t="str">
        <f t="shared" si="56"/>
        <v/>
      </c>
      <c r="S236" s="4"/>
      <c r="V236" s="99" t="str">
        <f>IF(Meals!$B236="", "", Meals!$B236)</f>
        <v/>
      </c>
      <c r="W236" s="99" t="str">
        <f>IF(Ingredients!$B236="", "", Ingredients!$B236)</f>
        <v/>
      </c>
      <c r="Y236" s="18" t="str">
        <f t="shared" si="57"/>
        <v/>
      </c>
      <c r="AA236" s="18" t="str">
        <f t="shared" si="48"/>
        <v/>
      </c>
      <c r="AB236" s="18" t="str">
        <f t="shared" si="49"/>
        <v/>
      </c>
      <c r="AC236" s="18" t="str">
        <f t="shared" si="58"/>
        <v/>
      </c>
      <c r="AD236" s="18" t="str">
        <f t="shared" si="58"/>
        <v/>
      </c>
      <c r="AE236" s="18" t="str">
        <f t="shared" si="59"/>
        <v/>
      </c>
      <c r="AG236" s="95" t="str">
        <f>IF($C236="", "", IF(IFERROR(INDEX(Ingredients!C$11:C$310, MATCH($C236, Ingredients!$B$11:$B$310, 0)), "")="", "", IFERROR(INDEX(Ingredients!C$11:C$310, MATCH($C236, Ingredients!$B$11:$B$310, 0)), "")))</f>
        <v/>
      </c>
      <c r="AH236" s="105" t="str">
        <f>IF($C236="", "", IF(IFERROR(INDEX(Ingredients!D$11:D$310, MATCH($C236, Ingredients!$B$11:$B$310, 0)), "")="", "", IFERROR(INDEX(Ingredients!D$11:D$310, MATCH($C236, Ingredients!$B$11:$B$310, 0)), "")))</f>
        <v/>
      </c>
      <c r="AI236" s="106" t="str">
        <f>IF($C236="", "", IF(IFERROR(INDEX(Ingredients!E$11:E$310, MATCH($C236, Ingredients!$B$11:$B$310, 0)), "")="", "", IFERROR(INDEX(Ingredients!E$11:E$310, MATCH($C236, Ingredients!$B$11:$B$310, 0)), "")))</f>
        <v/>
      </c>
      <c r="AJ236" s="108" t="str">
        <f>IF($C236="", "", IF(IFERROR(INDEX(Ingredients!F$11:F$310, MATCH($C236, Ingredients!$B$11:$B$310, 0)), "")="", "", IFERROR(INDEX(Ingredients!F$11:F$310, MATCH($C236, Ingredients!$B$11:$B$310, 0)), "")))</f>
        <v/>
      </c>
      <c r="AK236" s="106" t="str">
        <f>IF($C236="", "", IF(IFERROR(INDEX(Ingredients!G$11:G$310, MATCH($C236, Ingredients!$B$11:$B$310, 0)), "")="", "", IFERROR(INDEX(Ingredients!G$11:G$310, MATCH($C236, Ingredients!$B$11:$B$310, 0)), "")))</f>
        <v/>
      </c>
      <c r="AL236" s="79" t="str">
        <f>IF($C236="", "", IF(IFERROR(INDEX(Ingredients!H$11:H$310, MATCH($C236, Ingredients!$B$11:$B$310, 0)), "")="", "", IFERROR(INDEX(Ingredients!H$11:H$310, MATCH($C236, Ingredients!$B$11:$B$310, 0)), "")))</f>
        <v/>
      </c>
      <c r="AN236" s="83" t="str">
        <f t="shared" si="50"/>
        <v/>
      </c>
      <c r="AP236" s="114" t="str">
        <f t="shared" si="60"/>
        <v/>
      </c>
      <c r="AR236" s="117" t="str">
        <f>IF($C236="", "", IF(IFERROR(INDEX(Ingredients!$AI$11:$AI$310, MATCH($C236, Ingredients!$B$11:$B$310, 0)), "")="", "", IFERROR(INDEX(Ingredients!$AI$11:$AI$310, MATCH($C236, Ingredients!$B$11:$B$310, 0)), "")))</f>
        <v/>
      </c>
      <c r="AT236" s="120" t="str">
        <f t="shared" si="61"/>
        <v/>
      </c>
      <c r="AV236" s="90" t="str">
        <f t="shared" si="51"/>
        <v/>
      </c>
      <c r="AX236" s="90" t="str">
        <f>IF($AV236="", "", COUNTIF($AV$11:$AV$5010, "&lt;"&amp;$AV236)+1+COUNTIF($AV$11:$AV236, $AV236)-1)</f>
        <v/>
      </c>
      <c r="AZ236" s="111" t="str">
        <f>IF($B236="", "", SUMIF('Shopping List'!$AV$11:$AV$25, $B236, 'Shopping List'!$BN$11:$BN$25))</f>
        <v/>
      </c>
      <c r="BB236" s="117" t="str">
        <f t="shared" si="62"/>
        <v/>
      </c>
    </row>
    <row r="237" spans="1:54" x14ac:dyDescent="0.25">
      <c r="A237" s="4"/>
      <c r="B237" s="37"/>
      <c r="C237" s="124"/>
      <c r="D237" s="39"/>
      <c r="E237" s="125"/>
      <c r="F237" s="48"/>
      <c r="G237" s="4"/>
      <c r="H237" s="4"/>
      <c r="I237" s="95" t="str">
        <f>IF($C237="", "", IF(IFERROR(INDEX(Ingredients!$C$11:$C$310, MATCH($C237, Ingredients!$B$11:$B$310, 0)), "")="", "", IFERROR(INDEX(Ingredients!$C$11:$C$310, MATCH($C237, Ingredients!$B$11:$B$310, 0)), "")))</f>
        <v/>
      </c>
      <c r="J237" s="73" t="str">
        <f>IF($B237="", "", IF(IFERROR(INDEX(Meals!$C$11:$C$260, MATCH($B237, Meals!$B$11:$B$260, 0)), "")="", "", IFERROR(INDEX(Meals!$C$11:$C$260, MATCH($B237, Meals!$B$11:$B$260, 0)), "")))</f>
        <v/>
      </c>
      <c r="K237" s="4"/>
      <c r="L237" s="72" t="str">
        <f t="shared" si="52"/>
        <v/>
      </c>
      <c r="M237" s="73" t="str">
        <f t="shared" si="53"/>
        <v/>
      </c>
      <c r="N237" s="4"/>
      <c r="O237" s="78" t="str">
        <f t="shared" si="54"/>
        <v/>
      </c>
      <c r="P237" s="79" t="str">
        <f t="shared" si="55"/>
        <v/>
      </c>
      <c r="Q237" s="4"/>
      <c r="R237" s="90" t="str">
        <f t="shared" si="56"/>
        <v/>
      </c>
      <c r="S237" s="4"/>
      <c r="V237" s="99" t="str">
        <f>IF(Meals!$B237="", "", Meals!$B237)</f>
        <v/>
      </c>
      <c r="W237" s="99" t="str">
        <f>IF(Ingredients!$B237="", "", Ingredients!$B237)</f>
        <v/>
      </c>
      <c r="Y237" s="18" t="str">
        <f t="shared" si="57"/>
        <v/>
      </c>
      <c r="AA237" s="18" t="str">
        <f t="shared" si="48"/>
        <v/>
      </c>
      <c r="AB237" s="18" t="str">
        <f t="shared" si="49"/>
        <v/>
      </c>
      <c r="AC237" s="18" t="str">
        <f t="shared" si="58"/>
        <v/>
      </c>
      <c r="AD237" s="18" t="str">
        <f t="shared" si="58"/>
        <v/>
      </c>
      <c r="AE237" s="18" t="str">
        <f t="shared" si="59"/>
        <v/>
      </c>
      <c r="AG237" s="95" t="str">
        <f>IF($C237="", "", IF(IFERROR(INDEX(Ingredients!C$11:C$310, MATCH($C237, Ingredients!$B$11:$B$310, 0)), "")="", "", IFERROR(INDEX(Ingredients!C$11:C$310, MATCH($C237, Ingredients!$B$11:$B$310, 0)), "")))</f>
        <v/>
      </c>
      <c r="AH237" s="105" t="str">
        <f>IF($C237="", "", IF(IFERROR(INDEX(Ingredients!D$11:D$310, MATCH($C237, Ingredients!$B$11:$B$310, 0)), "")="", "", IFERROR(INDEX(Ingredients!D$11:D$310, MATCH($C237, Ingredients!$B$11:$B$310, 0)), "")))</f>
        <v/>
      </c>
      <c r="AI237" s="106" t="str">
        <f>IF($C237="", "", IF(IFERROR(INDEX(Ingredients!E$11:E$310, MATCH($C237, Ingredients!$B$11:$B$310, 0)), "")="", "", IFERROR(INDEX(Ingredients!E$11:E$310, MATCH($C237, Ingredients!$B$11:$B$310, 0)), "")))</f>
        <v/>
      </c>
      <c r="AJ237" s="108" t="str">
        <f>IF($C237="", "", IF(IFERROR(INDEX(Ingredients!F$11:F$310, MATCH($C237, Ingredients!$B$11:$B$310, 0)), "")="", "", IFERROR(INDEX(Ingredients!F$11:F$310, MATCH($C237, Ingredients!$B$11:$B$310, 0)), "")))</f>
        <v/>
      </c>
      <c r="AK237" s="106" t="str">
        <f>IF($C237="", "", IF(IFERROR(INDEX(Ingredients!G$11:G$310, MATCH($C237, Ingredients!$B$11:$B$310, 0)), "")="", "", IFERROR(INDEX(Ingredients!G$11:G$310, MATCH($C237, Ingredients!$B$11:$B$310, 0)), "")))</f>
        <v/>
      </c>
      <c r="AL237" s="79" t="str">
        <f>IF($C237="", "", IF(IFERROR(INDEX(Ingredients!H$11:H$310, MATCH($C237, Ingredients!$B$11:$B$310, 0)), "")="", "", IFERROR(INDEX(Ingredients!H$11:H$310, MATCH($C237, Ingredients!$B$11:$B$310, 0)), "")))</f>
        <v/>
      </c>
      <c r="AN237" s="83" t="str">
        <f t="shared" si="50"/>
        <v/>
      </c>
      <c r="AP237" s="114" t="str">
        <f t="shared" si="60"/>
        <v/>
      </c>
      <c r="AR237" s="117" t="str">
        <f>IF($C237="", "", IF(IFERROR(INDEX(Ingredients!$AI$11:$AI$310, MATCH($C237, Ingredients!$B$11:$B$310, 0)), "")="", "", IFERROR(INDEX(Ingredients!$AI$11:$AI$310, MATCH($C237, Ingredients!$B$11:$B$310, 0)), "")))</f>
        <v/>
      </c>
      <c r="AT237" s="120" t="str">
        <f t="shared" si="61"/>
        <v/>
      </c>
      <c r="AV237" s="90" t="str">
        <f t="shared" si="51"/>
        <v/>
      </c>
      <c r="AX237" s="90" t="str">
        <f>IF($AV237="", "", COUNTIF($AV$11:$AV$5010, "&lt;"&amp;$AV237)+1+COUNTIF($AV$11:$AV237, $AV237)-1)</f>
        <v/>
      </c>
      <c r="AZ237" s="111" t="str">
        <f>IF($B237="", "", SUMIF('Shopping List'!$AV$11:$AV$25, $B237, 'Shopping List'!$BN$11:$BN$25))</f>
        <v/>
      </c>
      <c r="BB237" s="117" t="str">
        <f t="shared" si="62"/>
        <v/>
      </c>
    </row>
    <row r="238" spans="1:54" x14ac:dyDescent="0.25">
      <c r="A238" s="4"/>
      <c r="B238" s="37"/>
      <c r="C238" s="124"/>
      <c r="D238" s="39"/>
      <c r="E238" s="125"/>
      <c r="F238" s="48"/>
      <c r="G238" s="4"/>
      <c r="H238" s="4"/>
      <c r="I238" s="95" t="str">
        <f>IF($C238="", "", IF(IFERROR(INDEX(Ingredients!$C$11:$C$310, MATCH($C238, Ingredients!$B$11:$B$310, 0)), "")="", "", IFERROR(INDEX(Ingredients!$C$11:$C$310, MATCH($C238, Ingredients!$B$11:$B$310, 0)), "")))</f>
        <v/>
      </c>
      <c r="J238" s="73" t="str">
        <f>IF($B238="", "", IF(IFERROR(INDEX(Meals!$C$11:$C$260, MATCH($B238, Meals!$B$11:$B$260, 0)), "")="", "", IFERROR(INDEX(Meals!$C$11:$C$260, MATCH($B238, Meals!$B$11:$B$260, 0)), "")))</f>
        <v/>
      </c>
      <c r="K238" s="4"/>
      <c r="L238" s="72" t="str">
        <f t="shared" si="52"/>
        <v/>
      </c>
      <c r="M238" s="73" t="str">
        <f t="shared" si="53"/>
        <v/>
      </c>
      <c r="N238" s="4"/>
      <c r="O238" s="78" t="str">
        <f t="shared" si="54"/>
        <v/>
      </c>
      <c r="P238" s="79" t="str">
        <f t="shared" si="55"/>
        <v/>
      </c>
      <c r="Q238" s="4"/>
      <c r="R238" s="90" t="str">
        <f t="shared" si="56"/>
        <v/>
      </c>
      <c r="S238" s="4"/>
      <c r="V238" s="99" t="str">
        <f>IF(Meals!$B238="", "", Meals!$B238)</f>
        <v/>
      </c>
      <c r="W238" s="99" t="str">
        <f>IF(Ingredients!$B238="", "", Ingredients!$B238)</f>
        <v/>
      </c>
      <c r="Y238" s="18" t="str">
        <f t="shared" si="57"/>
        <v/>
      </c>
      <c r="AA238" s="18" t="str">
        <f t="shared" si="48"/>
        <v/>
      </c>
      <c r="AB238" s="18" t="str">
        <f t="shared" si="49"/>
        <v/>
      </c>
      <c r="AC238" s="18" t="str">
        <f t="shared" si="58"/>
        <v/>
      </c>
      <c r="AD238" s="18" t="str">
        <f t="shared" si="58"/>
        <v/>
      </c>
      <c r="AE238" s="18" t="str">
        <f t="shared" si="59"/>
        <v/>
      </c>
      <c r="AG238" s="95" t="str">
        <f>IF($C238="", "", IF(IFERROR(INDEX(Ingredients!C$11:C$310, MATCH($C238, Ingredients!$B$11:$B$310, 0)), "")="", "", IFERROR(INDEX(Ingredients!C$11:C$310, MATCH($C238, Ingredients!$B$11:$B$310, 0)), "")))</f>
        <v/>
      </c>
      <c r="AH238" s="105" t="str">
        <f>IF($C238="", "", IF(IFERROR(INDEX(Ingredients!D$11:D$310, MATCH($C238, Ingredients!$B$11:$B$310, 0)), "")="", "", IFERROR(INDEX(Ingredients!D$11:D$310, MATCH($C238, Ingredients!$B$11:$B$310, 0)), "")))</f>
        <v/>
      </c>
      <c r="AI238" s="106" t="str">
        <f>IF($C238="", "", IF(IFERROR(INDEX(Ingredients!E$11:E$310, MATCH($C238, Ingredients!$B$11:$B$310, 0)), "")="", "", IFERROR(INDEX(Ingredients!E$11:E$310, MATCH($C238, Ingredients!$B$11:$B$310, 0)), "")))</f>
        <v/>
      </c>
      <c r="AJ238" s="108" t="str">
        <f>IF($C238="", "", IF(IFERROR(INDEX(Ingredients!F$11:F$310, MATCH($C238, Ingredients!$B$11:$B$310, 0)), "")="", "", IFERROR(INDEX(Ingredients!F$11:F$310, MATCH($C238, Ingredients!$B$11:$B$310, 0)), "")))</f>
        <v/>
      </c>
      <c r="AK238" s="106" t="str">
        <f>IF($C238="", "", IF(IFERROR(INDEX(Ingredients!G$11:G$310, MATCH($C238, Ingredients!$B$11:$B$310, 0)), "")="", "", IFERROR(INDEX(Ingredients!G$11:G$310, MATCH($C238, Ingredients!$B$11:$B$310, 0)), "")))</f>
        <v/>
      </c>
      <c r="AL238" s="79" t="str">
        <f>IF($C238="", "", IF(IFERROR(INDEX(Ingredients!H$11:H$310, MATCH($C238, Ingredients!$B$11:$B$310, 0)), "")="", "", IFERROR(INDEX(Ingredients!H$11:H$310, MATCH($C238, Ingredients!$B$11:$B$310, 0)), "")))</f>
        <v/>
      </c>
      <c r="AN238" s="83" t="str">
        <f t="shared" si="50"/>
        <v/>
      </c>
      <c r="AP238" s="114" t="str">
        <f t="shared" si="60"/>
        <v/>
      </c>
      <c r="AR238" s="117" t="str">
        <f>IF($C238="", "", IF(IFERROR(INDEX(Ingredients!$AI$11:$AI$310, MATCH($C238, Ingredients!$B$11:$B$310, 0)), "")="", "", IFERROR(INDEX(Ingredients!$AI$11:$AI$310, MATCH($C238, Ingredients!$B$11:$B$310, 0)), "")))</f>
        <v/>
      </c>
      <c r="AT238" s="120" t="str">
        <f t="shared" si="61"/>
        <v/>
      </c>
      <c r="AV238" s="90" t="str">
        <f t="shared" si="51"/>
        <v/>
      </c>
      <c r="AX238" s="90" t="str">
        <f>IF($AV238="", "", COUNTIF($AV$11:$AV$5010, "&lt;"&amp;$AV238)+1+COUNTIF($AV$11:$AV238, $AV238)-1)</f>
        <v/>
      </c>
      <c r="AZ238" s="111" t="str">
        <f>IF($B238="", "", SUMIF('Shopping List'!$AV$11:$AV$25, $B238, 'Shopping List'!$BN$11:$BN$25))</f>
        <v/>
      </c>
      <c r="BB238" s="117" t="str">
        <f t="shared" si="62"/>
        <v/>
      </c>
    </row>
    <row r="239" spans="1:54" x14ac:dyDescent="0.25">
      <c r="A239" s="4"/>
      <c r="B239" s="37"/>
      <c r="C239" s="124"/>
      <c r="D239" s="39"/>
      <c r="E239" s="125"/>
      <c r="F239" s="48"/>
      <c r="G239" s="4"/>
      <c r="H239" s="4"/>
      <c r="I239" s="95" t="str">
        <f>IF($C239="", "", IF(IFERROR(INDEX(Ingredients!$C$11:$C$310, MATCH($C239, Ingredients!$B$11:$B$310, 0)), "")="", "", IFERROR(INDEX(Ingredients!$C$11:$C$310, MATCH($C239, Ingredients!$B$11:$B$310, 0)), "")))</f>
        <v/>
      </c>
      <c r="J239" s="73" t="str">
        <f>IF($B239="", "", IF(IFERROR(INDEX(Meals!$C$11:$C$260, MATCH($B239, Meals!$B$11:$B$260, 0)), "")="", "", IFERROR(INDEX(Meals!$C$11:$C$260, MATCH($B239, Meals!$B$11:$B$260, 0)), "")))</f>
        <v/>
      </c>
      <c r="K239" s="4"/>
      <c r="L239" s="72" t="str">
        <f t="shared" si="52"/>
        <v/>
      </c>
      <c r="M239" s="73" t="str">
        <f t="shared" si="53"/>
        <v/>
      </c>
      <c r="N239" s="4"/>
      <c r="O239" s="78" t="str">
        <f t="shared" si="54"/>
        <v/>
      </c>
      <c r="P239" s="79" t="str">
        <f t="shared" si="55"/>
        <v/>
      </c>
      <c r="Q239" s="4"/>
      <c r="R239" s="90" t="str">
        <f t="shared" si="56"/>
        <v/>
      </c>
      <c r="S239" s="4"/>
      <c r="V239" s="99" t="str">
        <f>IF(Meals!$B239="", "", Meals!$B239)</f>
        <v/>
      </c>
      <c r="W239" s="99" t="str">
        <f>IF(Ingredients!$B239="", "", Ingredients!$B239)</f>
        <v/>
      </c>
      <c r="Y239" s="18" t="str">
        <f t="shared" si="57"/>
        <v/>
      </c>
      <c r="AA239" s="18" t="str">
        <f t="shared" si="48"/>
        <v/>
      </c>
      <c r="AB239" s="18" t="str">
        <f t="shared" si="49"/>
        <v/>
      </c>
      <c r="AC239" s="18" t="str">
        <f t="shared" si="58"/>
        <v/>
      </c>
      <c r="AD239" s="18" t="str">
        <f t="shared" si="58"/>
        <v/>
      </c>
      <c r="AE239" s="18" t="str">
        <f t="shared" si="59"/>
        <v/>
      </c>
      <c r="AG239" s="95" t="str">
        <f>IF($C239="", "", IF(IFERROR(INDEX(Ingredients!C$11:C$310, MATCH($C239, Ingredients!$B$11:$B$310, 0)), "")="", "", IFERROR(INDEX(Ingredients!C$11:C$310, MATCH($C239, Ingredients!$B$11:$B$310, 0)), "")))</f>
        <v/>
      </c>
      <c r="AH239" s="105" t="str">
        <f>IF($C239="", "", IF(IFERROR(INDEX(Ingredients!D$11:D$310, MATCH($C239, Ingredients!$B$11:$B$310, 0)), "")="", "", IFERROR(INDEX(Ingredients!D$11:D$310, MATCH($C239, Ingredients!$B$11:$B$310, 0)), "")))</f>
        <v/>
      </c>
      <c r="AI239" s="106" t="str">
        <f>IF($C239="", "", IF(IFERROR(INDEX(Ingredients!E$11:E$310, MATCH($C239, Ingredients!$B$11:$B$310, 0)), "")="", "", IFERROR(INDEX(Ingredients!E$11:E$310, MATCH($C239, Ingredients!$B$11:$B$310, 0)), "")))</f>
        <v/>
      </c>
      <c r="AJ239" s="108" t="str">
        <f>IF($C239="", "", IF(IFERROR(INDEX(Ingredients!F$11:F$310, MATCH($C239, Ingredients!$B$11:$B$310, 0)), "")="", "", IFERROR(INDEX(Ingredients!F$11:F$310, MATCH($C239, Ingredients!$B$11:$B$310, 0)), "")))</f>
        <v/>
      </c>
      <c r="AK239" s="106" t="str">
        <f>IF($C239="", "", IF(IFERROR(INDEX(Ingredients!G$11:G$310, MATCH($C239, Ingredients!$B$11:$B$310, 0)), "")="", "", IFERROR(INDEX(Ingredients!G$11:G$310, MATCH($C239, Ingredients!$B$11:$B$310, 0)), "")))</f>
        <v/>
      </c>
      <c r="AL239" s="79" t="str">
        <f>IF($C239="", "", IF(IFERROR(INDEX(Ingredients!H$11:H$310, MATCH($C239, Ingredients!$B$11:$B$310, 0)), "")="", "", IFERROR(INDEX(Ingredients!H$11:H$310, MATCH($C239, Ingredients!$B$11:$B$310, 0)), "")))</f>
        <v/>
      </c>
      <c r="AN239" s="83" t="str">
        <f t="shared" si="50"/>
        <v/>
      </c>
      <c r="AP239" s="114" t="str">
        <f t="shared" si="60"/>
        <v/>
      </c>
      <c r="AR239" s="117" t="str">
        <f>IF($C239="", "", IF(IFERROR(INDEX(Ingredients!$AI$11:$AI$310, MATCH($C239, Ingredients!$B$11:$B$310, 0)), "")="", "", IFERROR(INDEX(Ingredients!$AI$11:$AI$310, MATCH($C239, Ingredients!$B$11:$B$310, 0)), "")))</f>
        <v/>
      </c>
      <c r="AT239" s="120" t="str">
        <f t="shared" si="61"/>
        <v/>
      </c>
      <c r="AV239" s="90" t="str">
        <f t="shared" si="51"/>
        <v/>
      </c>
      <c r="AX239" s="90" t="str">
        <f>IF($AV239="", "", COUNTIF($AV$11:$AV$5010, "&lt;"&amp;$AV239)+1+COUNTIF($AV$11:$AV239, $AV239)-1)</f>
        <v/>
      </c>
      <c r="AZ239" s="111" t="str">
        <f>IF($B239="", "", SUMIF('Shopping List'!$AV$11:$AV$25, $B239, 'Shopping List'!$BN$11:$BN$25))</f>
        <v/>
      </c>
      <c r="BB239" s="117" t="str">
        <f t="shared" si="62"/>
        <v/>
      </c>
    </row>
    <row r="240" spans="1:54" x14ac:dyDescent="0.25">
      <c r="A240" s="4"/>
      <c r="B240" s="37"/>
      <c r="C240" s="124"/>
      <c r="D240" s="39"/>
      <c r="E240" s="125"/>
      <c r="F240" s="48"/>
      <c r="G240" s="4"/>
      <c r="H240" s="4"/>
      <c r="I240" s="95" t="str">
        <f>IF($C240="", "", IF(IFERROR(INDEX(Ingredients!$C$11:$C$310, MATCH($C240, Ingredients!$B$11:$B$310, 0)), "")="", "", IFERROR(INDEX(Ingredients!$C$11:$C$310, MATCH($C240, Ingredients!$B$11:$B$310, 0)), "")))</f>
        <v/>
      </c>
      <c r="J240" s="73" t="str">
        <f>IF($B240="", "", IF(IFERROR(INDEX(Meals!$C$11:$C$260, MATCH($B240, Meals!$B$11:$B$260, 0)), "")="", "", IFERROR(INDEX(Meals!$C$11:$C$260, MATCH($B240, Meals!$B$11:$B$260, 0)), "")))</f>
        <v/>
      </c>
      <c r="K240" s="4"/>
      <c r="L240" s="72" t="str">
        <f t="shared" si="52"/>
        <v/>
      </c>
      <c r="M240" s="73" t="str">
        <f t="shared" si="53"/>
        <v/>
      </c>
      <c r="N240" s="4"/>
      <c r="O240" s="78" t="str">
        <f t="shared" si="54"/>
        <v/>
      </c>
      <c r="P240" s="79" t="str">
        <f t="shared" si="55"/>
        <v/>
      </c>
      <c r="Q240" s="4"/>
      <c r="R240" s="90" t="str">
        <f t="shared" si="56"/>
        <v/>
      </c>
      <c r="S240" s="4"/>
      <c r="V240" s="99" t="str">
        <f>IF(Meals!$B240="", "", Meals!$B240)</f>
        <v/>
      </c>
      <c r="W240" s="99" t="str">
        <f>IF(Ingredients!$B240="", "", Ingredients!$B240)</f>
        <v/>
      </c>
      <c r="Y240" s="18" t="str">
        <f t="shared" si="57"/>
        <v/>
      </c>
      <c r="AA240" s="18" t="str">
        <f t="shared" si="48"/>
        <v/>
      </c>
      <c r="AB240" s="18" t="str">
        <f t="shared" si="49"/>
        <v/>
      </c>
      <c r="AC240" s="18" t="str">
        <f t="shared" si="58"/>
        <v/>
      </c>
      <c r="AD240" s="18" t="str">
        <f t="shared" si="58"/>
        <v/>
      </c>
      <c r="AE240" s="18" t="str">
        <f t="shared" si="59"/>
        <v/>
      </c>
      <c r="AG240" s="95" t="str">
        <f>IF($C240="", "", IF(IFERROR(INDEX(Ingredients!C$11:C$310, MATCH($C240, Ingredients!$B$11:$B$310, 0)), "")="", "", IFERROR(INDEX(Ingredients!C$11:C$310, MATCH($C240, Ingredients!$B$11:$B$310, 0)), "")))</f>
        <v/>
      </c>
      <c r="AH240" s="105" t="str">
        <f>IF($C240="", "", IF(IFERROR(INDEX(Ingredients!D$11:D$310, MATCH($C240, Ingredients!$B$11:$B$310, 0)), "")="", "", IFERROR(INDEX(Ingredients!D$11:D$310, MATCH($C240, Ingredients!$B$11:$B$310, 0)), "")))</f>
        <v/>
      </c>
      <c r="AI240" s="106" t="str">
        <f>IF($C240="", "", IF(IFERROR(INDEX(Ingredients!E$11:E$310, MATCH($C240, Ingredients!$B$11:$B$310, 0)), "")="", "", IFERROR(INDEX(Ingredients!E$11:E$310, MATCH($C240, Ingredients!$B$11:$B$310, 0)), "")))</f>
        <v/>
      </c>
      <c r="AJ240" s="108" t="str">
        <f>IF($C240="", "", IF(IFERROR(INDEX(Ingredients!F$11:F$310, MATCH($C240, Ingredients!$B$11:$B$310, 0)), "")="", "", IFERROR(INDEX(Ingredients!F$11:F$310, MATCH($C240, Ingredients!$B$11:$B$310, 0)), "")))</f>
        <v/>
      </c>
      <c r="AK240" s="106" t="str">
        <f>IF($C240="", "", IF(IFERROR(INDEX(Ingredients!G$11:G$310, MATCH($C240, Ingredients!$B$11:$B$310, 0)), "")="", "", IFERROR(INDEX(Ingredients!G$11:G$310, MATCH($C240, Ingredients!$B$11:$B$310, 0)), "")))</f>
        <v/>
      </c>
      <c r="AL240" s="79" t="str">
        <f>IF($C240="", "", IF(IFERROR(INDEX(Ingredients!H$11:H$310, MATCH($C240, Ingredients!$B$11:$B$310, 0)), "")="", "", IFERROR(INDEX(Ingredients!H$11:H$310, MATCH($C240, Ingredients!$B$11:$B$310, 0)), "")))</f>
        <v/>
      </c>
      <c r="AN240" s="83" t="str">
        <f t="shared" si="50"/>
        <v/>
      </c>
      <c r="AP240" s="114" t="str">
        <f t="shared" si="60"/>
        <v/>
      </c>
      <c r="AR240" s="117" t="str">
        <f>IF($C240="", "", IF(IFERROR(INDEX(Ingredients!$AI$11:$AI$310, MATCH($C240, Ingredients!$B$11:$B$310, 0)), "")="", "", IFERROR(INDEX(Ingredients!$AI$11:$AI$310, MATCH($C240, Ingredients!$B$11:$B$310, 0)), "")))</f>
        <v/>
      </c>
      <c r="AT240" s="120" t="str">
        <f t="shared" si="61"/>
        <v/>
      </c>
      <c r="AV240" s="90" t="str">
        <f t="shared" si="51"/>
        <v/>
      </c>
      <c r="AX240" s="90" t="str">
        <f>IF($AV240="", "", COUNTIF($AV$11:$AV$5010, "&lt;"&amp;$AV240)+1+COUNTIF($AV$11:$AV240, $AV240)-1)</f>
        <v/>
      </c>
      <c r="AZ240" s="111" t="str">
        <f>IF($B240="", "", SUMIF('Shopping List'!$AV$11:$AV$25, $B240, 'Shopping List'!$BN$11:$BN$25))</f>
        <v/>
      </c>
      <c r="BB240" s="117" t="str">
        <f t="shared" si="62"/>
        <v/>
      </c>
    </row>
    <row r="241" spans="1:54" x14ac:dyDescent="0.25">
      <c r="A241" s="4"/>
      <c r="B241" s="37"/>
      <c r="C241" s="124"/>
      <c r="D241" s="39"/>
      <c r="E241" s="125"/>
      <c r="F241" s="48"/>
      <c r="G241" s="4"/>
      <c r="H241" s="4"/>
      <c r="I241" s="95" t="str">
        <f>IF($C241="", "", IF(IFERROR(INDEX(Ingredients!$C$11:$C$310, MATCH($C241, Ingredients!$B$11:$B$310, 0)), "")="", "", IFERROR(INDEX(Ingredients!$C$11:$C$310, MATCH($C241, Ingredients!$B$11:$B$310, 0)), "")))</f>
        <v/>
      </c>
      <c r="J241" s="73" t="str">
        <f>IF($B241="", "", IF(IFERROR(INDEX(Meals!$C$11:$C$260, MATCH($B241, Meals!$B$11:$B$260, 0)), "")="", "", IFERROR(INDEX(Meals!$C$11:$C$260, MATCH($B241, Meals!$B$11:$B$260, 0)), "")))</f>
        <v/>
      </c>
      <c r="K241" s="4"/>
      <c r="L241" s="72" t="str">
        <f t="shared" si="52"/>
        <v/>
      </c>
      <c r="M241" s="73" t="str">
        <f t="shared" si="53"/>
        <v/>
      </c>
      <c r="N241" s="4"/>
      <c r="O241" s="78" t="str">
        <f t="shared" si="54"/>
        <v/>
      </c>
      <c r="P241" s="79" t="str">
        <f t="shared" si="55"/>
        <v/>
      </c>
      <c r="Q241" s="4"/>
      <c r="R241" s="90" t="str">
        <f t="shared" si="56"/>
        <v/>
      </c>
      <c r="S241" s="4"/>
      <c r="V241" s="99" t="str">
        <f>IF(Meals!$B241="", "", Meals!$B241)</f>
        <v/>
      </c>
      <c r="W241" s="99" t="str">
        <f>IF(Ingredients!$B241="", "", Ingredients!$B241)</f>
        <v/>
      </c>
      <c r="Y241" s="18" t="str">
        <f t="shared" si="57"/>
        <v/>
      </c>
      <c r="AA241" s="18" t="str">
        <f t="shared" si="48"/>
        <v/>
      </c>
      <c r="AB241" s="18" t="str">
        <f t="shared" si="49"/>
        <v/>
      </c>
      <c r="AC241" s="18" t="str">
        <f t="shared" si="58"/>
        <v/>
      </c>
      <c r="AD241" s="18" t="str">
        <f t="shared" si="58"/>
        <v/>
      </c>
      <c r="AE241" s="18" t="str">
        <f t="shared" si="59"/>
        <v/>
      </c>
      <c r="AG241" s="95" t="str">
        <f>IF($C241="", "", IF(IFERROR(INDEX(Ingredients!C$11:C$310, MATCH($C241, Ingredients!$B$11:$B$310, 0)), "")="", "", IFERROR(INDEX(Ingredients!C$11:C$310, MATCH($C241, Ingredients!$B$11:$B$310, 0)), "")))</f>
        <v/>
      </c>
      <c r="AH241" s="105" t="str">
        <f>IF($C241="", "", IF(IFERROR(INDEX(Ingredients!D$11:D$310, MATCH($C241, Ingredients!$B$11:$B$310, 0)), "")="", "", IFERROR(INDEX(Ingredients!D$11:D$310, MATCH($C241, Ingredients!$B$11:$B$310, 0)), "")))</f>
        <v/>
      </c>
      <c r="AI241" s="106" t="str">
        <f>IF($C241="", "", IF(IFERROR(INDEX(Ingredients!E$11:E$310, MATCH($C241, Ingredients!$B$11:$B$310, 0)), "")="", "", IFERROR(INDEX(Ingredients!E$11:E$310, MATCH($C241, Ingredients!$B$11:$B$310, 0)), "")))</f>
        <v/>
      </c>
      <c r="AJ241" s="108" t="str">
        <f>IF($C241="", "", IF(IFERROR(INDEX(Ingredients!F$11:F$310, MATCH($C241, Ingredients!$B$11:$B$310, 0)), "")="", "", IFERROR(INDEX(Ingredients!F$11:F$310, MATCH($C241, Ingredients!$B$11:$B$310, 0)), "")))</f>
        <v/>
      </c>
      <c r="AK241" s="106" t="str">
        <f>IF($C241="", "", IF(IFERROR(INDEX(Ingredients!G$11:G$310, MATCH($C241, Ingredients!$B$11:$B$310, 0)), "")="", "", IFERROR(INDEX(Ingredients!G$11:G$310, MATCH($C241, Ingredients!$B$11:$B$310, 0)), "")))</f>
        <v/>
      </c>
      <c r="AL241" s="79" t="str">
        <f>IF($C241="", "", IF(IFERROR(INDEX(Ingredients!H$11:H$310, MATCH($C241, Ingredients!$B$11:$B$310, 0)), "")="", "", IFERROR(INDEX(Ingredients!H$11:H$310, MATCH($C241, Ingredients!$B$11:$B$310, 0)), "")))</f>
        <v/>
      </c>
      <c r="AN241" s="83" t="str">
        <f t="shared" si="50"/>
        <v/>
      </c>
      <c r="AP241" s="114" t="str">
        <f t="shared" si="60"/>
        <v/>
      </c>
      <c r="AR241" s="117" t="str">
        <f>IF($C241="", "", IF(IFERROR(INDEX(Ingredients!$AI$11:$AI$310, MATCH($C241, Ingredients!$B$11:$B$310, 0)), "")="", "", IFERROR(INDEX(Ingredients!$AI$11:$AI$310, MATCH($C241, Ingredients!$B$11:$B$310, 0)), "")))</f>
        <v/>
      </c>
      <c r="AT241" s="120" t="str">
        <f t="shared" si="61"/>
        <v/>
      </c>
      <c r="AV241" s="90" t="str">
        <f t="shared" si="51"/>
        <v/>
      </c>
      <c r="AX241" s="90" t="str">
        <f>IF($AV241="", "", COUNTIF($AV$11:$AV$5010, "&lt;"&amp;$AV241)+1+COUNTIF($AV$11:$AV241, $AV241)-1)</f>
        <v/>
      </c>
      <c r="AZ241" s="111" t="str">
        <f>IF($B241="", "", SUMIF('Shopping List'!$AV$11:$AV$25, $B241, 'Shopping List'!$BN$11:$BN$25))</f>
        <v/>
      </c>
      <c r="BB241" s="117" t="str">
        <f t="shared" si="62"/>
        <v/>
      </c>
    </row>
    <row r="242" spans="1:54" x14ac:dyDescent="0.25">
      <c r="A242" s="4"/>
      <c r="B242" s="37"/>
      <c r="C242" s="124"/>
      <c r="D242" s="39"/>
      <c r="E242" s="125"/>
      <c r="F242" s="48"/>
      <c r="G242" s="4"/>
      <c r="H242" s="4"/>
      <c r="I242" s="95" t="str">
        <f>IF($C242="", "", IF(IFERROR(INDEX(Ingredients!$C$11:$C$310, MATCH($C242, Ingredients!$B$11:$B$310, 0)), "")="", "", IFERROR(INDEX(Ingredients!$C$11:$C$310, MATCH($C242, Ingredients!$B$11:$B$310, 0)), "")))</f>
        <v/>
      </c>
      <c r="J242" s="73" t="str">
        <f>IF($B242="", "", IF(IFERROR(INDEX(Meals!$C$11:$C$260, MATCH($B242, Meals!$B$11:$B$260, 0)), "")="", "", IFERROR(INDEX(Meals!$C$11:$C$260, MATCH($B242, Meals!$B$11:$B$260, 0)), "")))</f>
        <v/>
      </c>
      <c r="K242" s="4"/>
      <c r="L242" s="72" t="str">
        <f t="shared" si="52"/>
        <v/>
      </c>
      <c r="M242" s="73" t="str">
        <f t="shared" si="53"/>
        <v/>
      </c>
      <c r="N242" s="4"/>
      <c r="O242" s="78" t="str">
        <f t="shared" si="54"/>
        <v/>
      </c>
      <c r="P242" s="79" t="str">
        <f t="shared" si="55"/>
        <v/>
      </c>
      <c r="Q242" s="4"/>
      <c r="R242" s="90" t="str">
        <f t="shared" si="56"/>
        <v/>
      </c>
      <c r="S242" s="4"/>
      <c r="V242" s="99" t="str">
        <f>IF(Meals!$B242="", "", Meals!$B242)</f>
        <v/>
      </c>
      <c r="W242" s="99" t="str">
        <f>IF(Ingredients!$B242="", "", Ingredients!$B242)</f>
        <v/>
      </c>
      <c r="Y242" s="18" t="str">
        <f t="shared" si="57"/>
        <v/>
      </c>
      <c r="AA242" s="18" t="str">
        <f t="shared" si="48"/>
        <v/>
      </c>
      <c r="AB242" s="18" t="str">
        <f t="shared" si="49"/>
        <v/>
      </c>
      <c r="AC242" s="18" t="str">
        <f t="shared" si="58"/>
        <v/>
      </c>
      <c r="AD242" s="18" t="str">
        <f t="shared" si="58"/>
        <v/>
      </c>
      <c r="AE242" s="18" t="str">
        <f t="shared" si="59"/>
        <v/>
      </c>
      <c r="AG242" s="95" t="str">
        <f>IF($C242="", "", IF(IFERROR(INDEX(Ingredients!C$11:C$310, MATCH($C242, Ingredients!$B$11:$B$310, 0)), "")="", "", IFERROR(INDEX(Ingredients!C$11:C$310, MATCH($C242, Ingredients!$B$11:$B$310, 0)), "")))</f>
        <v/>
      </c>
      <c r="AH242" s="105" t="str">
        <f>IF($C242="", "", IF(IFERROR(INDEX(Ingredients!D$11:D$310, MATCH($C242, Ingredients!$B$11:$B$310, 0)), "")="", "", IFERROR(INDEX(Ingredients!D$11:D$310, MATCH($C242, Ingredients!$B$11:$B$310, 0)), "")))</f>
        <v/>
      </c>
      <c r="AI242" s="106" t="str">
        <f>IF($C242="", "", IF(IFERROR(INDEX(Ingredients!E$11:E$310, MATCH($C242, Ingredients!$B$11:$B$310, 0)), "")="", "", IFERROR(INDEX(Ingredients!E$11:E$310, MATCH($C242, Ingredients!$B$11:$B$310, 0)), "")))</f>
        <v/>
      </c>
      <c r="AJ242" s="108" t="str">
        <f>IF($C242="", "", IF(IFERROR(INDEX(Ingredients!F$11:F$310, MATCH($C242, Ingredients!$B$11:$B$310, 0)), "")="", "", IFERROR(INDEX(Ingredients!F$11:F$310, MATCH($C242, Ingredients!$B$11:$B$310, 0)), "")))</f>
        <v/>
      </c>
      <c r="AK242" s="106" t="str">
        <f>IF($C242="", "", IF(IFERROR(INDEX(Ingredients!G$11:G$310, MATCH($C242, Ingredients!$B$11:$B$310, 0)), "")="", "", IFERROR(INDEX(Ingredients!G$11:G$310, MATCH($C242, Ingredients!$B$11:$B$310, 0)), "")))</f>
        <v/>
      </c>
      <c r="AL242" s="79" t="str">
        <f>IF($C242="", "", IF(IFERROR(INDEX(Ingredients!H$11:H$310, MATCH($C242, Ingredients!$B$11:$B$310, 0)), "")="", "", IFERROR(INDEX(Ingredients!H$11:H$310, MATCH($C242, Ingredients!$B$11:$B$310, 0)), "")))</f>
        <v/>
      </c>
      <c r="AN242" s="83" t="str">
        <f t="shared" si="50"/>
        <v/>
      </c>
      <c r="AP242" s="114" t="str">
        <f t="shared" si="60"/>
        <v/>
      </c>
      <c r="AR242" s="117" t="str">
        <f>IF($C242="", "", IF(IFERROR(INDEX(Ingredients!$AI$11:$AI$310, MATCH($C242, Ingredients!$B$11:$B$310, 0)), "")="", "", IFERROR(INDEX(Ingredients!$AI$11:$AI$310, MATCH($C242, Ingredients!$B$11:$B$310, 0)), "")))</f>
        <v/>
      </c>
      <c r="AT242" s="120" t="str">
        <f t="shared" si="61"/>
        <v/>
      </c>
      <c r="AV242" s="90" t="str">
        <f t="shared" si="51"/>
        <v/>
      </c>
      <c r="AX242" s="90" t="str">
        <f>IF($AV242="", "", COUNTIF($AV$11:$AV$5010, "&lt;"&amp;$AV242)+1+COUNTIF($AV$11:$AV242, $AV242)-1)</f>
        <v/>
      </c>
      <c r="AZ242" s="111" t="str">
        <f>IF($B242="", "", SUMIF('Shopping List'!$AV$11:$AV$25, $B242, 'Shopping List'!$BN$11:$BN$25))</f>
        <v/>
      </c>
      <c r="BB242" s="117" t="str">
        <f t="shared" si="62"/>
        <v/>
      </c>
    </row>
    <row r="243" spans="1:54" x14ac:dyDescent="0.25">
      <c r="A243" s="4"/>
      <c r="B243" s="37"/>
      <c r="C243" s="124"/>
      <c r="D243" s="39"/>
      <c r="E243" s="125"/>
      <c r="F243" s="48"/>
      <c r="G243" s="4"/>
      <c r="H243" s="4"/>
      <c r="I243" s="95" t="str">
        <f>IF($C243="", "", IF(IFERROR(INDEX(Ingredients!$C$11:$C$310, MATCH($C243, Ingredients!$B$11:$B$310, 0)), "")="", "", IFERROR(INDEX(Ingredients!$C$11:$C$310, MATCH($C243, Ingredients!$B$11:$B$310, 0)), "")))</f>
        <v/>
      </c>
      <c r="J243" s="73" t="str">
        <f>IF($B243="", "", IF(IFERROR(INDEX(Meals!$C$11:$C$260, MATCH($B243, Meals!$B$11:$B$260, 0)), "")="", "", IFERROR(INDEX(Meals!$C$11:$C$260, MATCH($B243, Meals!$B$11:$B$260, 0)), "")))</f>
        <v/>
      </c>
      <c r="K243" s="4"/>
      <c r="L243" s="72" t="str">
        <f t="shared" si="52"/>
        <v/>
      </c>
      <c r="M243" s="73" t="str">
        <f t="shared" si="53"/>
        <v/>
      </c>
      <c r="N243" s="4"/>
      <c r="O243" s="78" t="str">
        <f t="shared" si="54"/>
        <v/>
      </c>
      <c r="P243" s="79" t="str">
        <f t="shared" si="55"/>
        <v/>
      </c>
      <c r="Q243" s="4"/>
      <c r="R243" s="90" t="str">
        <f t="shared" si="56"/>
        <v/>
      </c>
      <c r="S243" s="4"/>
      <c r="V243" s="99" t="str">
        <f>IF(Meals!$B243="", "", Meals!$B243)</f>
        <v/>
      </c>
      <c r="W243" s="99" t="str">
        <f>IF(Ingredients!$B243="", "", Ingredients!$B243)</f>
        <v/>
      </c>
      <c r="Y243" s="18" t="str">
        <f t="shared" si="57"/>
        <v/>
      </c>
      <c r="AA243" s="18" t="str">
        <f t="shared" si="48"/>
        <v/>
      </c>
      <c r="AB243" s="18" t="str">
        <f t="shared" si="49"/>
        <v/>
      </c>
      <c r="AC243" s="18" t="str">
        <f t="shared" si="58"/>
        <v/>
      </c>
      <c r="AD243" s="18" t="str">
        <f t="shared" si="58"/>
        <v/>
      </c>
      <c r="AE243" s="18" t="str">
        <f t="shared" si="59"/>
        <v/>
      </c>
      <c r="AG243" s="95" t="str">
        <f>IF($C243="", "", IF(IFERROR(INDEX(Ingredients!C$11:C$310, MATCH($C243, Ingredients!$B$11:$B$310, 0)), "")="", "", IFERROR(INDEX(Ingredients!C$11:C$310, MATCH($C243, Ingredients!$B$11:$B$310, 0)), "")))</f>
        <v/>
      </c>
      <c r="AH243" s="105" t="str">
        <f>IF($C243="", "", IF(IFERROR(INDEX(Ingredients!D$11:D$310, MATCH($C243, Ingredients!$B$11:$B$310, 0)), "")="", "", IFERROR(INDEX(Ingredients!D$11:D$310, MATCH($C243, Ingredients!$B$11:$B$310, 0)), "")))</f>
        <v/>
      </c>
      <c r="AI243" s="106" t="str">
        <f>IF($C243="", "", IF(IFERROR(INDEX(Ingredients!E$11:E$310, MATCH($C243, Ingredients!$B$11:$B$310, 0)), "")="", "", IFERROR(INDEX(Ingredients!E$11:E$310, MATCH($C243, Ingredients!$B$11:$B$310, 0)), "")))</f>
        <v/>
      </c>
      <c r="AJ243" s="108" t="str">
        <f>IF($C243="", "", IF(IFERROR(INDEX(Ingredients!F$11:F$310, MATCH($C243, Ingredients!$B$11:$B$310, 0)), "")="", "", IFERROR(INDEX(Ingredients!F$11:F$310, MATCH($C243, Ingredients!$B$11:$B$310, 0)), "")))</f>
        <v/>
      </c>
      <c r="AK243" s="106" t="str">
        <f>IF($C243="", "", IF(IFERROR(INDEX(Ingredients!G$11:G$310, MATCH($C243, Ingredients!$B$11:$B$310, 0)), "")="", "", IFERROR(INDEX(Ingredients!G$11:G$310, MATCH($C243, Ingredients!$B$11:$B$310, 0)), "")))</f>
        <v/>
      </c>
      <c r="AL243" s="79" t="str">
        <f>IF($C243="", "", IF(IFERROR(INDEX(Ingredients!H$11:H$310, MATCH($C243, Ingredients!$B$11:$B$310, 0)), "")="", "", IFERROR(INDEX(Ingredients!H$11:H$310, MATCH($C243, Ingredients!$B$11:$B$310, 0)), "")))</f>
        <v/>
      </c>
      <c r="AN243" s="83" t="str">
        <f t="shared" si="50"/>
        <v/>
      </c>
      <c r="AP243" s="114" t="str">
        <f t="shared" si="60"/>
        <v/>
      </c>
      <c r="AR243" s="117" t="str">
        <f>IF($C243="", "", IF(IFERROR(INDEX(Ingredients!$AI$11:$AI$310, MATCH($C243, Ingredients!$B$11:$B$310, 0)), "")="", "", IFERROR(INDEX(Ingredients!$AI$11:$AI$310, MATCH($C243, Ingredients!$B$11:$B$310, 0)), "")))</f>
        <v/>
      </c>
      <c r="AT243" s="120" t="str">
        <f t="shared" si="61"/>
        <v/>
      </c>
      <c r="AV243" s="90" t="str">
        <f t="shared" si="51"/>
        <v/>
      </c>
      <c r="AX243" s="90" t="str">
        <f>IF($AV243="", "", COUNTIF($AV$11:$AV$5010, "&lt;"&amp;$AV243)+1+COUNTIF($AV$11:$AV243, $AV243)-1)</f>
        <v/>
      </c>
      <c r="AZ243" s="111" t="str">
        <f>IF($B243="", "", SUMIF('Shopping List'!$AV$11:$AV$25, $B243, 'Shopping List'!$BN$11:$BN$25))</f>
        <v/>
      </c>
      <c r="BB243" s="117" t="str">
        <f t="shared" si="62"/>
        <v/>
      </c>
    </row>
    <row r="244" spans="1:54" x14ac:dyDescent="0.25">
      <c r="A244" s="4"/>
      <c r="B244" s="37"/>
      <c r="C244" s="124"/>
      <c r="D244" s="39"/>
      <c r="E244" s="125"/>
      <c r="F244" s="48"/>
      <c r="G244" s="4"/>
      <c r="H244" s="4"/>
      <c r="I244" s="95" t="str">
        <f>IF($C244="", "", IF(IFERROR(INDEX(Ingredients!$C$11:$C$310, MATCH($C244, Ingredients!$B$11:$B$310, 0)), "")="", "", IFERROR(INDEX(Ingredients!$C$11:$C$310, MATCH($C244, Ingredients!$B$11:$B$310, 0)), "")))</f>
        <v/>
      </c>
      <c r="J244" s="73" t="str">
        <f>IF($B244="", "", IF(IFERROR(INDEX(Meals!$C$11:$C$260, MATCH($B244, Meals!$B$11:$B$260, 0)), "")="", "", IFERROR(INDEX(Meals!$C$11:$C$260, MATCH($B244, Meals!$B$11:$B$260, 0)), "")))</f>
        <v/>
      </c>
      <c r="K244" s="4"/>
      <c r="L244" s="72" t="str">
        <f t="shared" si="52"/>
        <v/>
      </c>
      <c r="M244" s="73" t="str">
        <f t="shared" si="53"/>
        <v/>
      </c>
      <c r="N244" s="4"/>
      <c r="O244" s="78" t="str">
        <f t="shared" si="54"/>
        <v/>
      </c>
      <c r="P244" s="79" t="str">
        <f t="shared" si="55"/>
        <v/>
      </c>
      <c r="Q244" s="4"/>
      <c r="R244" s="90" t="str">
        <f t="shared" si="56"/>
        <v/>
      </c>
      <c r="S244" s="4"/>
      <c r="V244" s="99" t="str">
        <f>IF(Meals!$B244="", "", Meals!$B244)</f>
        <v/>
      </c>
      <c r="W244" s="99" t="str">
        <f>IF(Ingredients!$B244="", "", Ingredients!$B244)</f>
        <v/>
      </c>
      <c r="Y244" s="18" t="str">
        <f t="shared" si="57"/>
        <v/>
      </c>
      <c r="AA244" s="18" t="str">
        <f t="shared" si="48"/>
        <v/>
      </c>
      <c r="AB244" s="18" t="str">
        <f t="shared" si="49"/>
        <v/>
      </c>
      <c r="AC244" s="18" t="str">
        <f t="shared" si="58"/>
        <v/>
      </c>
      <c r="AD244" s="18" t="str">
        <f t="shared" si="58"/>
        <v/>
      </c>
      <c r="AE244" s="18" t="str">
        <f t="shared" si="59"/>
        <v/>
      </c>
      <c r="AG244" s="95" t="str">
        <f>IF($C244="", "", IF(IFERROR(INDEX(Ingredients!C$11:C$310, MATCH($C244, Ingredients!$B$11:$B$310, 0)), "")="", "", IFERROR(INDEX(Ingredients!C$11:C$310, MATCH($C244, Ingredients!$B$11:$B$310, 0)), "")))</f>
        <v/>
      </c>
      <c r="AH244" s="105" t="str">
        <f>IF($C244="", "", IF(IFERROR(INDEX(Ingredients!D$11:D$310, MATCH($C244, Ingredients!$B$11:$B$310, 0)), "")="", "", IFERROR(INDEX(Ingredients!D$11:D$310, MATCH($C244, Ingredients!$B$11:$B$310, 0)), "")))</f>
        <v/>
      </c>
      <c r="AI244" s="106" t="str">
        <f>IF($C244="", "", IF(IFERROR(INDEX(Ingredients!E$11:E$310, MATCH($C244, Ingredients!$B$11:$B$310, 0)), "")="", "", IFERROR(INDEX(Ingredients!E$11:E$310, MATCH($C244, Ingredients!$B$11:$B$310, 0)), "")))</f>
        <v/>
      </c>
      <c r="AJ244" s="108" t="str">
        <f>IF($C244="", "", IF(IFERROR(INDEX(Ingredients!F$11:F$310, MATCH($C244, Ingredients!$B$11:$B$310, 0)), "")="", "", IFERROR(INDEX(Ingredients!F$11:F$310, MATCH($C244, Ingredients!$B$11:$B$310, 0)), "")))</f>
        <v/>
      </c>
      <c r="AK244" s="106" t="str">
        <f>IF($C244="", "", IF(IFERROR(INDEX(Ingredients!G$11:G$310, MATCH($C244, Ingredients!$B$11:$B$310, 0)), "")="", "", IFERROR(INDEX(Ingredients!G$11:G$310, MATCH($C244, Ingredients!$B$11:$B$310, 0)), "")))</f>
        <v/>
      </c>
      <c r="AL244" s="79" t="str">
        <f>IF($C244="", "", IF(IFERROR(INDEX(Ingredients!H$11:H$310, MATCH($C244, Ingredients!$B$11:$B$310, 0)), "")="", "", IFERROR(INDEX(Ingredients!H$11:H$310, MATCH($C244, Ingredients!$B$11:$B$310, 0)), "")))</f>
        <v/>
      </c>
      <c r="AN244" s="83" t="str">
        <f t="shared" si="50"/>
        <v/>
      </c>
      <c r="AP244" s="114" t="str">
        <f t="shared" si="60"/>
        <v/>
      </c>
      <c r="AR244" s="117" t="str">
        <f>IF($C244="", "", IF(IFERROR(INDEX(Ingredients!$AI$11:$AI$310, MATCH($C244, Ingredients!$B$11:$B$310, 0)), "")="", "", IFERROR(INDEX(Ingredients!$AI$11:$AI$310, MATCH($C244, Ingredients!$B$11:$B$310, 0)), "")))</f>
        <v/>
      </c>
      <c r="AT244" s="120" t="str">
        <f t="shared" si="61"/>
        <v/>
      </c>
      <c r="AV244" s="90" t="str">
        <f t="shared" si="51"/>
        <v/>
      </c>
      <c r="AX244" s="90" t="str">
        <f>IF($AV244="", "", COUNTIF($AV$11:$AV$5010, "&lt;"&amp;$AV244)+1+COUNTIF($AV$11:$AV244, $AV244)-1)</f>
        <v/>
      </c>
      <c r="AZ244" s="111" t="str">
        <f>IF($B244="", "", SUMIF('Shopping List'!$AV$11:$AV$25, $B244, 'Shopping List'!$BN$11:$BN$25))</f>
        <v/>
      </c>
      <c r="BB244" s="117" t="str">
        <f t="shared" si="62"/>
        <v/>
      </c>
    </row>
    <row r="245" spans="1:54" x14ac:dyDescent="0.25">
      <c r="A245" s="4"/>
      <c r="B245" s="37"/>
      <c r="C245" s="124"/>
      <c r="D245" s="39"/>
      <c r="E245" s="125"/>
      <c r="F245" s="48"/>
      <c r="G245" s="4"/>
      <c r="H245" s="4"/>
      <c r="I245" s="95" t="str">
        <f>IF($C245="", "", IF(IFERROR(INDEX(Ingredients!$C$11:$C$310, MATCH($C245, Ingredients!$B$11:$B$310, 0)), "")="", "", IFERROR(INDEX(Ingredients!$C$11:$C$310, MATCH($C245, Ingredients!$B$11:$B$310, 0)), "")))</f>
        <v/>
      </c>
      <c r="J245" s="73" t="str">
        <f>IF($B245="", "", IF(IFERROR(INDEX(Meals!$C$11:$C$260, MATCH($B245, Meals!$B$11:$B$260, 0)), "")="", "", IFERROR(INDEX(Meals!$C$11:$C$260, MATCH($B245, Meals!$B$11:$B$260, 0)), "")))</f>
        <v/>
      </c>
      <c r="K245" s="4"/>
      <c r="L245" s="72" t="str">
        <f t="shared" si="52"/>
        <v/>
      </c>
      <c r="M245" s="73" t="str">
        <f t="shared" si="53"/>
        <v/>
      </c>
      <c r="N245" s="4"/>
      <c r="O245" s="78" t="str">
        <f t="shared" si="54"/>
        <v/>
      </c>
      <c r="P245" s="79" t="str">
        <f t="shared" si="55"/>
        <v/>
      </c>
      <c r="Q245" s="4"/>
      <c r="R245" s="90" t="str">
        <f t="shared" si="56"/>
        <v/>
      </c>
      <c r="S245" s="4"/>
      <c r="V245" s="99" t="str">
        <f>IF(Meals!$B245="", "", Meals!$B245)</f>
        <v/>
      </c>
      <c r="W245" s="99" t="str">
        <f>IF(Ingredients!$B245="", "", Ingredients!$B245)</f>
        <v/>
      </c>
      <c r="Y245" s="18" t="str">
        <f t="shared" si="57"/>
        <v/>
      </c>
      <c r="AA245" s="18" t="str">
        <f t="shared" si="48"/>
        <v/>
      </c>
      <c r="AB245" s="18" t="str">
        <f t="shared" si="49"/>
        <v/>
      </c>
      <c r="AC245" s="18" t="str">
        <f t="shared" si="58"/>
        <v/>
      </c>
      <c r="AD245" s="18" t="str">
        <f t="shared" si="58"/>
        <v/>
      </c>
      <c r="AE245" s="18" t="str">
        <f t="shared" si="59"/>
        <v/>
      </c>
      <c r="AG245" s="95" t="str">
        <f>IF($C245="", "", IF(IFERROR(INDEX(Ingredients!C$11:C$310, MATCH($C245, Ingredients!$B$11:$B$310, 0)), "")="", "", IFERROR(INDEX(Ingredients!C$11:C$310, MATCH($C245, Ingredients!$B$11:$B$310, 0)), "")))</f>
        <v/>
      </c>
      <c r="AH245" s="105" t="str">
        <f>IF($C245="", "", IF(IFERROR(INDEX(Ingredients!D$11:D$310, MATCH($C245, Ingredients!$B$11:$B$310, 0)), "")="", "", IFERROR(INDEX(Ingredients!D$11:D$310, MATCH($C245, Ingredients!$B$11:$B$310, 0)), "")))</f>
        <v/>
      </c>
      <c r="AI245" s="106" t="str">
        <f>IF($C245="", "", IF(IFERROR(INDEX(Ingredients!E$11:E$310, MATCH($C245, Ingredients!$B$11:$B$310, 0)), "")="", "", IFERROR(INDEX(Ingredients!E$11:E$310, MATCH($C245, Ingredients!$B$11:$B$310, 0)), "")))</f>
        <v/>
      </c>
      <c r="AJ245" s="108" t="str">
        <f>IF($C245="", "", IF(IFERROR(INDEX(Ingredients!F$11:F$310, MATCH($C245, Ingredients!$B$11:$B$310, 0)), "")="", "", IFERROR(INDEX(Ingredients!F$11:F$310, MATCH($C245, Ingredients!$B$11:$B$310, 0)), "")))</f>
        <v/>
      </c>
      <c r="AK245" s="106" t="str">
        <f>IF($C245="", "", IF(IFERROR(INDEX(Ingredients!G$11:G$310, MATCH($C245, Ingredients!$B$11:$B$310, 0)), "")="", "", IFERROR(INDEX(Ingredients!G$11:G$310, MATCH($C245, Ingredients!$B$11:$B$310, 0)), "")))</f>
        <v/>
      </c>
      <c r="AL245" s="79" t="str">
        <f>IF($C245="", "", IF(IFERROR(INDEX(Ingredients!H$11:H$310, MATCH($C245, Ingredients!$B$11:$B$310, 0)), "")="", "", IFERROR(INDEX(Ingredients!H$11:H$310, MATCH($C245, Ingredients!$B$11:$B$310, 0)), "")))</f>
        <v/>
      </c>
      <c r="AN245" s="83" t="str">
        <f t="shared" si="50"/>
        <v/>
      </c>
      <c r="AP245" s="114" t="str">
        <f t="shared" si="60"/>
        <v/>
      </c>
      <c r="AR245" s="117" t="str">
        <f>IF($C245="", "", IF(IFERROR(INDEX(Ingredients!$AI$11:$AI$310, MATCH($C245, Ingredients!$B$11:$B$310, 0)), "")="", "", IFERROR(INDEX(Ingredients!$AI$11:$AI$310, MATCH($C245, Ingredients!$B$11:$B$310, 0)), "")))</f>
        <v/>
      </c>
      <c r="AT245" s="120" t="str">
        <f t="shared" si="61"/>
        <v/>
      </c>
      <c r="AV245" s="90" t="str">
        <f t="shared" si="51"/>
        <v/>
      </c>
      <c r="AX245" s="90" t="str">
        <f>IF($AV245="", "", COUNTIF($AV$11:$AV$5010, "&lt;"&amp;$AV245)+1+COUNTIF($AV$11:$AV245, $AV245)-1)</f>
        <v/>
      </c>
      <c r="AZ245" s="111" t="str">
        <f>IF($B245="", "", SUMIF('Shopping List'!$AV$11:$AV$25, $B245, 'Shopping List'!$BN$11:$BN$25))</f>
        <v/>
      </c>
      <c r="BB245" s="117" t="str">
        <f t="shared" si="62"/>
        <v/>
      </c>
    </row>
    <row r="246" spans="1:54" x14ac:dyDescent="0.25">
      <c r="A246" s="4"/>
      <c r="B246" s="37"/>
      <c r="C246" s="124"/>
      <c r="D246" s="39"/>
      <c r="E246" s="125"/>
      <c r="F246" s="48"/>
      <c r="G246" s="4"/>
      <c r="H246" s="4"/>
      <c r="I246" s="95" t="str">
        <f>IF($C246="", "", IF(IFERROR(INDEX(Ingredients!$C$11:$C$310, MATCH($C246, Ingredients!$B$11:$B$310, 0)), "")="", "", IFERROR(INDEX(Ingredients!$C$11:$C$310, MATCH($C246, Ingredients!$B$11:$B$310, 0)), "")))</f>
        <v/>
      </c>
      <c r="J246" s="73" t="str">
        <f>IF($B246="", "", IF(IFERROR(INDEX(Meals!$C$11:$C$260, MATCH($B246, Meals!$B$11:$B$260, 0)), "")="", "", IFERROR(INDEX(Meals!$C$11:$C$260, MATCH($B246, Meals!$B$11:$B$260, 0)), "")))</f>
        <v/>
      </c>
      <c r="K246" s="4"/>
      <c r="L246" s="72" t="str">
        <f t="shared" si="52"/>
        <v/>
      </c>
      <c r="M246" s="73" t="str">
        <f t="shared" si="53"/>
        <v/>
      </c>
      <c r="N246" s="4"/>
      <c r="O246" s="78" t="str">
        <f t="shared" si="54"/>
        <v/>
      </c>
      <c r="P246" s="79" t="str">
        <f t="shared" si="55"/>
        <v/>
      </c>
      <c r="Q246" s="4"/>
      <c r="R246" s="90" t="str">
        <f t="shared" si="56"/>
        <v/>
      </c>
      <c r="S246" s="4"/>
      <c r="V246" s="99" t="str">
        <f>IF(Meals!$B246="", "", Meals!$B246)</f>
        <v/>
      </c>
      <c r="W246" s="99" t="str">
        <f>IF(Ingredients!$B246="", "", Ingredients!$B246)</f>
        <v/>
      </c>
      <c r="Y246" s="18" t="str">
        <f t="shared" si="57"/>
        <v/>
      </c>
      <c r="AA246" s="18" t="str">
        <f t="shared" si="48"/>
        <v/>
      </c>
      <c r="AB246" s="18" t="str">
        <f t="shared" si="49"/>
        <v/>
      </c>
      <c r="AC246" s="18" t="str">
        <f t="shared" si="58"/>
        <v/>
      </c>
      <c r="AD246" s="18" t="str">
        <f t="shared" si="58"/>
        <v/>
      </c>
      <c r="AE246" s="18" t="str">
        <f t="shared" si="59"/>
        <v/>
      </c>
      <c r="AG246" s="95" t="str">
        <f>IF($C246="", "", IF(IFERROR(INDEX(Ingredients!C$11:C$310, MATCH($C246, Ingredients!$B$11:$B$310, 0)), "")="", "", IFERROR(INDEX(Ingredients!C$11:C$310, MATCH($C246, Ingredients!$B$11:$B$310, 0)), "")))</f>
        <v/>
      </c>
      <c r="AH246" s="105" t="str">
        <f>IF($C246="", "", IF(IFERROR(INDEX(Ingredients!D$11:D$310, MATCH($C246, Ingredients!$B$11:$B$310, 0)), "")="", "", IFERROR(INDEX(Ingredients!D$11:D$310, MATCH($C246, Ingredients!$B$11:$B$310, 0)), "")))</f>
        <v/>
      </c>
      <c r="AI246" s="106" t="str">
        <f>IF($C246="", "", IF(IFERROR(INDEX(Ingredients!E$11:E$310, MATCH($C246, Ingredients!$B$11:$B$310, 0)), "")="", "", IFERROR(INDEX(Ingredients!E$11:E$310, MATCH($C246, Ingredients!$B$11:$B$310, 0)), "")))</f>
        <v/>
      </c>
      <c r="AJ246" s="108" t="str">
        <f>IF($C246="", "", IF(IFERROR(INDEX(Ingredients!F$11:F$310, MATCH($C246, Ingredients!$B$11:$B$310, 0)), "")="", "", IFERROR(INDEX(Ingredients!F$11:F$310, MATCH($C246, Ingredients!$B$11:$B$310, 0)), "")))</f>
        <v/>
      </c>
      <c r="AK246" s="106" t="str">
        <f>IF($C246="", "", IF(IFERROR(INDEX(Ingredients!G$11:G$310, MATCH($C246, Ingredients!$B$11:$B$310, 0)), "")="", "", IFERROR(INDEX(Ingredients!G$11:G$310, MATCH($C246, Ingredients!$B$11:$B$310, 0)), "")))</f>
        <v/>
      </c>
      <c r="AL246" s="79" t="str">
        <f>IF($C246="", "", IF(IFERROR(INDEX(Ingredients!H$11:H$310, MATCH($C246, Ingredients!$B$11:$B$310, 0)), "")="", "", IFERROR(INDEX(Ingredients!H$11:H$310, MATCH($C246, Ingredients!$B$11:$B$310, 0)), "")))</f>
        <v/>
      </c>
      <c r="AN246" s="83" t="str">
        <f t="shared" si="50"/>
        <v/>
      </c>
      <c r="AP246" s="114" t="str">
        <f t="shared" si="60"/>
        <v/>
      </c>
      <c r="AR246" s="117" t="str">
        <f>IF($C246="", "", IF(IFERROR(INDEX(Ingredients!$AI$11:$AI$310, MATCH($C246, Ingredients!$B$11:$B$310, 0)), "")="", "", IFERROR(INDEX(Ingredients!$AI$11:$AI$310, MATCH($C246, Ingredients!$B$11:$B$310, 0)), "")))</f>
        <v/>
      </c>
      <c r="AT246" s="120" t="str">
        <f t="shared" si="61"/>
        <v/>
      </c>
      <c r="AV246" s="90" t="str">
        <f t="shared" si="51"/>
        <v/>
      </c>
      <c r="AX246" s="90" t="str">
        <f>IF($AV246="", "", COUNTIF($AV$11:$AV$5010, "&lt;"&amp;$AV246)+1+COUNTIF($AV$11:$AV246, $AV246)-1)</f>
        <v/>
      </c>
      <c r="AZ246" s="111" t="str">
        <f>IF($B246="", "", SUMIF('Shopping List'!$AV$11:$AV$25, $B246, 'Shopping List'!$BN$11:$BN$25))</f>
        <v/>
      </c>
      <c r="BB246" s="117" t="str">
        <f t="shared" si="62"/>
        <v/>
      </c>
    </row>
    <row r="247" spans="1:54" x14ac:dyDescent="0.25">
      <c r="A247" s="4"/>
      <c r="B247" s="37"/>
      <c r="C247" s="124"/>
      <c r="D247" s="39"/>
      <c r="E247" s="125"/>
      <c r="F247" s="48"/>
      <c r="G247" s="4"/>
      <c r="H247" s="4"/>
      <c r="I247" s="95" t="str">
        <f>IF($C247="", "", IF(IFERROR(INDEX(Ingredients!$C$11:$C$310, MATCH($C247, Ingredients!$B$11:$B$310, 0)), "")="", "", IFERROR(INDEX(Ingredients!$C$11:$C$310, MATCH($C247, Ingredients!$B$11:$B$310, 0)), "")))</f>
        <v/>
      </c>
      <c r="J247" s="73" t="str">
        <f>IF($B247="", "", IF(IFERROR(INDEX(Meals!$C$11:$C$260, MATCH($B247, Meals!$B$11:$B$260, 0)), "")="", "", IFERROR(INDEX(Meals!$C$11:$C$260, MATCH($B247, Meals!$B$11:$B$260, 0)), "")))</f>
        <v/>
      </c>
      <c r="K247" s="4"/>
      <c r="L247" s="72" t="str">
        <f t="shared" si="52"/>
        <v/>
      </c>
      <c r="M247" s="73" t="str">
        <f t="shared" si="53"/>
        <v/>
      </c>
      <c r="N247" s="4"/>
      <c r="O247" s="78" t="str">
        <f t="shared" si="54"/>
        <v/>
      </c>
      <c r="P247" s="79" t="str">
        <f t="shared" si="55"/>
        <v/>
      </c>
      <c r="Q247" s="4"/>
      <c r="R247" s="90" t="str">
        <f t="shared" si="56"/>
        <v/>
      </c>
      <c r="S247" s="4"/>
      <c r="V247" s="99" t="str">
        <f>IF(Meals!$B247="", "", Meals!$B247)</f>
        <v/>
      </c>
      <c r="W247" s="99" t="str">
        <f>IF(Ingredients!$B247="", "", Ingredients!$B247)</f>
        <v/>
      </c>
      <c r="Y247" s="18" t="str">
        <f t="shared" si="57"/>
        <v/>
      </c>
      <c r="AA247" s="18" t="str">
        <f t="shared" si="48"/>
        <v/>
      </c>
      <c r="AB247" s="18" t="str">
        <f t="shared" si="49"/>
        <v/>
      </c>
      <c r="AC247" s="18" t="str">
        <f t="shared" si="58"/>
        <v/>
      </c>
      <c r="AD247" s="18" t="str">
        <f t="shared" si="58"/>
        <v/>
      </c>
      <c r="AE247" s="18" t="str">
        <f t="shared" si="59"/>
        <v/>
      </c>
      <c r="AG247" s="95" t="str">
        <f>IF($C247="", "", IF(IFERROR(INDEX(Ingredients!C$11:C$310, MATCH($C247, Ingredients!$B$11:$B$310, 0)), "")="", "", IFERROR(INDEX(Ingredients!C$11:C$310, MATCH($C247, Ingredients!$B$11:$B$310, 0)), "")))</f>
        <v/>
      </c>
      <c r="AH247" s="105" t="str">
        <f>IF($C247="", "", IF(IFERROR(INDEX(Ingredients!D$11:D$310, MATCH($C247, Ingredients!$B$11:$B$310, 0)), "")="", "", IFERROR(INDEX(Ingredients!D$11:D$310, MATCH($C247, Ingredients!$B$11:$B$310, 0)), "")))</f>
        <v/>
      </c>
      <c r="AI247" s="106" t="str">
        <f>IF($C247="", "", IF(IFERROR(INDEX(Ingredients!E$11:E$310, MATCH($C247, Ingredients!$B$11:$B$310, 0)), "")="", "", IFERROR(INDEX(Ingredients!E$11:E$310, MATCH($C247, Ingredients!$B$11:$B$310, 0)), "")))</f>
        <v/>
      </c>
      <c r="AJ247" s="108" t="str">
        <f>IF($C247="", "", IF(IFERROR(INDEX(Ingredients!F$11:F$310, MATCH($C247, Ingredients!$B$11:$B$310, 0)), "")="", "", IFERROR(INDEX(Ingredients!F$11:F$310, MATCH($C247, Ingredients!$B$11:$B$310, 0)), "")))</f>
        <v/>
      </c>
      <c r="AK247" s="106" t="str">
        <f>IF($C247="", "", IF(IFERROR(INDEX(Ingredients!G$11:G$310, MATCH($C247, Ingredients!$B$11:$B$310, 0)), "")="", "", IFERROR(INDEX(Ingredients!G$11:G$310, MATCH($C247, Ingredients!$B$11:$B$310, 0)), "")))</f>
        <v/>
      </c>
      <c r="AL247" s="79" t="str">
        <f>IF($C247="", "", IF(IFERROR(INDEX(Ingredients!H$11:H$310, MATCH($C247, Ingredients!$B$11:$B$310, 0)), "")="", "", IFERROR(INDEX(Ingredients!H$11:H$310, MATCH($C247, Ingredients!$B$11:$B$310, 0)), "")))</f>
        <v/>
      </c>
      <c r="AN247" s="83" t="str">
        <f t="shared" si="50"/>
        <v/>
      </c>
      <c r="AP247" s="114" t="str">
        <f t="shared" si="60"/>
        <v/>
      </c>
      <c r="AR247" s="117" t="str">
        <f>IF($C247="", "", IF(IFERROR(INDEX(Ingredients!$AI$11:$AI$310, MATCH($C247, Ingredients!$B$11:$B$310, 0)), "")="", "", IFERROR(INDEX(Ingredients!$AI$11:$AI$310, MATCH($C247, Ingredients!$B$11:$B$310, 0)), "")))</f>
        <v/>
      </c>
      <c r="AT247" s="120" t="str">
        <f t="shared" si="61"/>
        <v/>
      </c>
      <c r="AV247" s="90" t="str">
        <f t="shared" si="51"/>
        <v/>
      </c>
      <c r="AX247" s="90" t="str">
        <f>IF($AV247="", "", COUNTIF($AV$11:$AV$5010, "&lt;"&amp;$AV247)+1+COUNTIF($AV$11:$AV247, $AV247)-1)</f>
        <v/>
      </c>
      <c r="AZ247" s="111" t="str">
        <f>IF($B247="", "", SUMIF('Shopping List'!$AV$11:$AV$25, $B247, 'Shopping List'!$BN$11:$BN$25))</f>
        <v/>
      </c>
      <c r="BB247" s="117" t="str">
        <f t="shared" si="62"/>
        <v/>
      </c>
    </row>
    <row r="248" spans="1:54" x14ac:dyDescent="0.25">
      <c r="A248" s="4"/>
      <c r="B248" s="37"/>
      <c r="C248" s="124"/>
      <c r="D248" s="39"/>
      <c r="E248" s="125"/>
      <c r="F248" s="48"/>
      <c r="G248" s="4"/>
      <c r="H248" s="4"/>
      <c r="I248" s="95" t="str">
        <f>IF($C248="", "", IF(IFERROR(INDEX(Ingredients!$C$11:$C$310, MATCH($C248, Ingredients!$B$11:$B$310, 0)), "")="", "", IFERROR(INDEX(Ingredients!$C$11:$C$310, MATCH($C248, Ingredients!$B$11:$B$310, 0)), "")))</f>
        <v/>
      </c>
      <c r="J248" s="73" t="str">
        <f>IF($B248="", "", IF(IFERROR(INDEX(Meals!$C$11:$C$260, MATCH($B248, Meals!$B$11:$B$260, 0)), "")="", "", IFERROR(INDEX(Meals!$C$11:$C$260, MATCH($B248, Meals!$B$11:$B$260, 0)), "")))</f>
        <v/>
      </c>
      <c r="K248" s="4"/>
      <c r="L248" s="72" t="str">
        <f t="shared" si="52"/>
        <v/>
      </c>
      <c r="M248" s="73" t="str">
        <f t="shared" si="53"/>
        <v/>
      </c>
      <c r="N248" s="4"/>
      <c r="O248" s="78" t="str">
        <f t="shared" si="54"/>
        <v/>
      </c>
      <c r="P248" s="79" t="str">
        <f t="shared" si="55"/>
        <v/>
      </c>
      <c r="Q248" s="4"/>
      <c r="R248" s="90" t="str">
        <f t="shared" si="56"/>
        <v/>
      </c>
      <c r="S248" s="4"/>
      <c r="V248" s="99" t="str">
        <f>IF(Meals!$B248="", "", Meals!$B248)</f>
        <v/>
      </c>
      <c r="W248" s="99" t="str">
        <f>IF(Ingredients!$B248="", "", Ingredients!$B248)</f>
        <v/>
      </c>
      <c r="Y248" s="18" t="str">
        <f t="shared" si="57"/>
        <v/>
      </c>
      <c r="AA248" s="18" t="str">
        <f t="shared" si="48"/>
        <v/>
      </c>
      <c r="AB248" s="18" t="str">
        <f t="shared" si="49"/>
        <v/>
      </c>
      <c r="AC248" s="18" t="str">
        <f t="shared" si="58"/>
        <v/>
      </c>
      <c r="AD248" s="18" t="str">
        <f t="shared" si="58"/>
        <v/>
      </c>
      <c r="AE248" s="18" t="str">
        <f t="shared" si="59"/>
        <v/>
      </c>
      <c r="AG248" s="95" t="str">
        <f>IF($C248="", "", IF(IFERROR(INDEX(Ingredients!C$11:C$310, MATCH($C248, Ingredients!$B$11:$B$310, 0)), "")="", "", IFERROR(INDEX(Ingredients!C$11:C$310, MATCH($C248, Ingredients!$B$11:$B$310, 0)), "")))</f>
        <v/>
      </c>
      <c r="AH248" s="105" t="str">
        <f>IF($C248="", "", IF(IFERROR(INDEX(Ingredients!D$11:D$310, MATCH($C248, Ingredients!$B$11:$B$310, 0)), "")="", "", IFERROR(INDEX(Ingredients!D$11:D$310, MATCH($C248, Ingredients!$B$11:$B$310, 0)), "")))</f>
        <v/>
      </c>
      <c r="AI248" s="106" t="str">
        <f>IF($C248="", "", IF(IFERROR(INDEX(Ingredients!E$11:E$310, MATCH($C248, Ingredients!$B$11:$B$310, 0)), "")="", "", IFERROR(INDEX(Ingredients!E$11:E$310, MATCH($C248, Ingredients!$B$11:$B$310, 0)), "")))</f>
        <v/>
      </c>
      <c r="AJ248" s="108" t="str">
        <f>IF($C248="", "", IF(IFERROR(INDEX(Ingredients!F$11:F$310, MATCH($C248, Ingredients!$B$11:$B$310, 0)), "")="", "", IFERROR(INDEX(Ingredients!F$11:F$310, MATCH($C248, Ingredients!$B$11:$B$310, 0)), "")))</f>
        <v/>
      </c>
      <c r="AK248" s="106" t="str">
        <f>IF($C248="", "", IF(IFERROR(INDEX(Ingredients!G$11:G$310, MATCH($C248, Ingredients!$B$11:$B$310, 0)), "")="", "", IFERROR(INDEX(Ingredients!G$11:G$310, MATCH($C248, Ingredients!$B$11:$B$310, 0)), "")))</f>
        <v/>
      </c>
      <c r="AL248" s="79" t="str">
        <f>IF($C248="", "", IF(IFERROR(INDEX(Ingredients!H$11:H$310, MATCH($C248, Ingredients!$B$11:$B$310, 0)), "")="", "", IFERROR(INDEX(Ingredients!H$11:H$310, MATCH($C248, Ingredients!$B$11:$B$310, 0)), "")))</f>
        <v/>
      </c>
      <c r="AN248" s="83" t="str">
        <f t="shared" si="50"/>
        <v/>
      </c>
      <c r="AP248" s="114" t="str">
        <f t="shared" si="60"/>
        <v/>
      </c>
      <c r="AR248" s="117" t="str">
        <f>IF($C248="", "", IF(IFERROR(INDEX(Ingredients!$AI$11:$AI$310, MATCH($C248, Ingredients!$B$11:$B$310, 0)), "")="", "", IFERROR(INDEX(Ingredients!$AI$11:$AI$310, MATCH($C248, Ingredients!$B$11:$B$310, 0)), "")))</f>
        <v/>
      </c>
      <c r="AT248" s="120" t="str">
        <f t="shared" si="61"/>
        <v/>
      </c>
      <c r="AV248" s="90" t="str">
        <f t="shared" si="51"/>
        <v/>
      </c>
      <c r="AX248" s="90" t="str">
        <f>IF($AV248="", "", COUNTIF($AV$11:$AV$5010, "&lt;"&amp;$AV248)+1+COUNTIF($AV$11:$AV248, $AV248)-1)</f>
        <v/>
      </c>
      <c r="AZ248" s="111" t="str">
        <f>IF($B248="", "", SUMIF('Shopping List'!$AV$11:$AV$25, $B248, 'Shopping List'!$BN$11:$BN$25))</f>
        <v/>
      </c>
      <c r="BB248" s="117" t="str">
        <f t="shared" si="62"/>
        <v/>
      </c>
    </row>
    <row r="249" spans="1:54" x14ac:dyDescent="0.25">
      <c r="A249" s="4"/>
      <c r="B249" s="37"/>
      <c r="C249" s="124"/>
      <c r="D249" s="39"/>
      <c r="E249" s="125"/>
      <c r="F249" s="48"/>
      <c r="G249" s="4"/>
      <c r="H249" s="4"/>
      <c r="I249" s="95" t="str">
        <f>IF($C249="", "", IF(IFERROR(INDEX(Ingredients!$C$11:$C$310, MATCH($C249, Ingredients!$B$11:$B$310, 0)), "")="", "", IFERROR(INDEX(Ingredients!$C$11:$C$310, MATCH($C249, Ingredients!$B$11:$B$310, 0)), "")))</f>
        <v/>
      </c>
      <c r="J249" s="73" t="str">
        <f>IF($B249="", "", IF(IFERROR(INDEX(Meals!$C$11:$C$260, MATCH($B249, Meals!$B$11:$B$260, 0)), "")="", "", IFERROR(INDEX(Meals!$C$11:$C$260, MATCH($B249, Meals!$B$11:$B$260, 0)), "")))</f>
        <v/>
      </c>
      <c r="K249" s="4"/>
      <c r="L249" s="72" t="str">
        <f t="shared" si="52"/>
        <v/>
      </c>
      <c r="M249" s="73" t="str">
        <f t="shared" si="53"/>
        <v/>
      </c>
      <c r="N249" s="4"/>
      <c r="O249" s="78" t="str">
        <f t="shared" si="54"/>
        <v/>
      </c>
      <c r="P249" s="79" t="str">
        <f t="shared" si="55"/>
        <v/>
      </c>
      <c r="Q249" s="4"/>
      <c r="R249" s="90" t="str">
        <f t="shared" si="56"/>
        <v/>
      </c>
      <c r="S249" s="4"/>
      <c r="V249" s="99" t="str">
        <f>IF(Meals!$B249="", "", Meals!$B249)</f>
        <v/>
      </c>
      <c r="W249" s="99" t="str">
        <f>IF(Ingredients!$B249="", "", Ingredients!$B249)</f>
        <v/>
      </c>
      <c r="Y249" s="18" t="str">
        <f t="shared" si="57"/>
        <v/>
      </c>
      <c r="AA249" s="18" t="str">
        <f t="shared" si="48"/>
        <v/>
      </c>
      <c r="AB249" s="18" t="str">
        <f t="shared" si="49"/>
        <v/>
      </c>
      <c r="AC249" s="18" t="str">
        <f t="shared" si="58"/>
        <v/>
      </c>
      <c r="AD249" s="18" t="str">
        <f t="shared" si="58"/>
        <v/>
      </c>
      <c r="AE249" s="18" t="str">
        <f t="shared" si="59"/>
        <v/>
      </c>
      <c r="AG249" s="95" t="str">
        <f>IF($C249="", "", IF(IFERROR(INDEX(Ingredients!C$11:C$310, MATCH($C249, Ingredients!$B$11:$B$310, 0)), "")="", "", IFERROR(INDEX(Ingredients!C$11:C$310, MATCH($C249, Ingredients!$B$11:$B$310, 0)), "")))</f>
        <v/>
      </c>
      <c r="AH249" s="105" t="str">
        <f>IF($C249="", "", IF(IFERROR(INDEX(Ingredients!D$11:D$310, MATCH($C249, Ingredients!$B$11:$B$310, 0)), "")="", "", IFERROR(INDEX(Ingredients!D$11:D$310, MATCH($C249, Ingredients!$B$11:$B$310, 0)), "")))</f>
        <v/>
      </c>
      <c r="AI249" s="106" t="str">
        <f>IF($C249="", "", IF(IFERROR(INDEX(Ingredients!E$11:E$310, MATCH($C249, Ingredients!$B$11:$B$310, 0)), "")="", "", IFERROR(INDEX(Ingredients!E$11:E$310, MATCH($C249, Ingredients!$B$11:$B$310, 0)), "")))</f>
        <v/>
      </c>
      <c r="AJ249" s="108" t="str">
        <f>IF($C249="", "", IF(IFERROR(INDEX(Ingredients!F$11:F$310, MATCH($C249, Ingredients!$B$11:$B$310, 0)), "")="", "", IFERROR(INDEX(Ingredients!F$11:F$310, MATCH($C249, Ingredients!$B$11:$B$310, 0)), "")))</f>
        <v/>
      </c>
      <c r="AK249" s="106" t="str">
        <f>IF($C249="", "", IF(IFERROR(INDEX(Ingredients!G$11:G$310, MATCH($C249, Ingredients!$B$11:$B$310, 0)), "")="", "", IFERROR(INDEX(Ingredients!G$11:G$310, MATCH($C249, Ingredients!$B$11:$B$310, 0)), "")))</f>
        <v/>
      </c>
      <c r="AL249" s="79" t="str">
        <f>IF($C249="", "", IF(IFERROR(INDEX(Ingredients!H$11:H$310, MATCH($C249, Ingredients!$B$11:$B$310, 0)), "")="", "", IFERROR(INDEX(Ingredients!H$11:H$310, MATCH($C249, Ingredients!$B$11:$B$310, 0)), "")))</f>
        <v/>
      </c>
      <c r="AN249" s="83" t="str">
        <f t="shared" si="50"/>
        <v/>
      </c>
      <c r="AP249" s="114" t="str">
        <f t="shared" si="60"/>
        <v/>
      </c>
      <c r="AR249" s="117" t="str">
        <f>IF($C249="", "", IF(IFERROR(INDEX(Ingredients!$AI$11:$AI$310, MATCH($C249, Ingredients!$B$11:$B$310, 0)), "")="", "", IFERROR(INDEX(Ingredients!$AI$11:$AI$310, MATCH($C249, Ingredients!$B$11:$B$310, 0)), "")))</f>
        <v/>
      </c>
      <c r="AT249" s="120" t="str">
        <f t="shared" si="61"/>
        <v/>
      </c>
      <c r="AV249" s="90" t="str">
        <f t="shared" si="51"/>
        <v/>
      </c>
      <c r="AX249" s="90" t="str">
        <f>IF($AV249="", "", COUNTIF($AV$11:$AV$5010, "&lt;"&amp;$AV249)+1+COUNTIF($AV$11:$AV249, $AV249)-1)</f>
        <v/>
      </c>
      <c r="AZ249" s="111" t="str">
        <f>IF($B249="", "", SUMIF('Shopping List'!$AV$11:$AV$25, $B249, 'Shopping List'!$BN$11:$BN$25))</f>
        <v/>
      </c>
      <c r="BB249" s="117" t="str">
        <f t="shared" si="62"/>
        <v/>
      </c>
    </row>
    <row r="250" spans="1:54" x14ac:dyDescent="0.25">
      <c r="A250" s="4"/>
      <c r="B250" s="37"/>
      <c r="C250" s="124"/>
      <c r="D250" s="39"/>
      <c r="E250" s="125"/>
      <c r="F250" s="48"/>
      <c r="G250" s="4"/>
      <c r="H250" s="4"/>
      <c r="I250" s="95" t="str">
        <f>IF($C250="", "", IF(IFERROR(INDEX(Ingredients!$C$11:$C$310, MATCH($C250, Ingredients!$B$11:$B$310, 0)), "")="", "", IFERROR(INDEX(Ingredients!$C$11:$C$310, MATCH($C250, Ingredients!$B$11:$B$310, 0)), "")))</f>
        <v/>
      </c>
      <c r="J250" s="73" t="str">
        <f>IF($B250="", "", IF(IFERROR(INDEX(Meals!$C$11:$C$260, MATCH($B250, Meals!$B$11:$B$260, 0)), "")="", "", IFERROR(INDEX(Meals!$C$11:$C$260, MATCH($B250, Meals!$B$11:$B$260, 0)), "")))</f>
        <v/>
      </c>
      <c r="K250" s="4"/>
      <c r="L250" s="72" t="str">
        <f t="shared" si="52"/>
        <v/>
      </c>
      <c r="M250" s="73" t="str">
        <f t="shared" si="53"/>
        <v/>
      </c>
      <c r="N250" s="4"/>
      <c r="O250" s="78" t="str">
        <f t="shared" si="54"/>
        <v/>
      </c>
      <c r="P250" s="79" t="str">
        <f t="shared" si="55"/>
        <v/>
      </c>
      <c r="Q250" s="4"/>
      <c r="R250" s="90" t="str">
        <f t="shared" si="56"/>
        <v/>
      </c>
      <c r="S250" s="4"/>
      <c r="V250" s="99" t="str">
        <f>IF(Meals!$B250="", "", Meals!$B250)</f>
        <v/>
      </c>
      <c r="W250" s="99" t="str">
        <f>IF(Ingredients!$B250="", "", Ingredients!$B250)</f>
        <v/>
      </c>
      <c r="Y250" s="18" t="str">
        <f t="shared" si="57"/>
        <v/>
      </c>
      <c r="AA250" s="18" t="str">
        <f t="shared" si="48"/>
        <v/>
      </c>
      <c r="AB250" s="18" t="str">
        <f t="shared" si="49"/>
        <v/>
      </c>
      <c r="AC250" s="18" t="str">
        <f t="shared" si="58"/>
        <v/>
      </c>
      <c r="AD250" s="18" t="str">
        <f t="shared" si="58"/>
        <v/>
      </c>
      <c r="AE250" s="18" t="str">
        <f t="shared" si="59"/>
        <v/>
      </c>
      <c r="AG250" s="95" t="str">
        <f>IF($C250="", "", IF(IFERROR(INDEX(Ingredients!C$11:C$310, MATCH($C250, Ingredients!$B$11:$B$310, 0)), "")="", "", IFERROR(INDEX(Ingredients!C$11:C$310, MATCH($C250, Ingredients!$B$11:$B$310, 0)), "")))</f>
        <v/>
      </c>
      <c r="AH250" s="105" t="str">
        <f>IF($C250="", "", IF(IFERROR(INDEX(Ingredients!D$11:D$310, MATCH($C250, Ingredients!$B$11:$B$310, 0)), "")="", "", IFERROR(INDEX(Ingredients!D$11:D$310, MATCH($C250, Ingredients!$B$11:$B$310, 0)), "")))</f>
        <v/>
      </c>
      <c r="AI250" s="106" t="str">
        <f>IF($C250="", "", IF(IFERROR(INDEX(Ingredients!E$11:E$310, MATCH($C250, Ingredients!$B$11:$B$310, 0)), "")="", "", IFERROR(INDEX(Ingredients!E$11:E$310, MATCH($C250, Ingredients!$B$11:$B$310, 0)), "")))</f>
        <v/>
      </c>
      <c r="AJ250" s="108" t="str">
        <f>IF($C250="", "", IF(IFERROR(INDEX(Ingredients!F$11:F$310, MATCH($C250, Ingredients!$B$11:$B$310, 0)), "")="", "", IFERROR(INDEX(Ingredients!F$11:F$310, MATCH($C250, Ingredients!$B$11:$B$310, 0)), "")))</f>
        <v/>
      </c>
      <c r="AK250" s="106" t="str">
        <f>IF($C250="", "", IF(IFERROR(INDEX(Ingredients!G$11:G$310, MATCH($C250, Ingredients!$B$11:$B$310, 0)), "")="", "", IFERROR(INDEX(Ingredients!G$11:G$310, MATCH($C250, Ingredients!$B$11:$B$310, 0)), "")))</f>
        <v/>
      </c>
      <c r="AL250" s="79" t="str">
        <f>IF($C250="", "", IF(IFERROR(INDEX(Ingredients!H$11:H$310, MATCH($C250, Ingredients!$B$11:$B$310, 0)), "")="", "", IFERROR(INDEX(Ingredients!H$11:H$310, MATCH($C250, Ingredients!$B$11:$B$310, 0)), "")))</f>
        <v/>
      </c>
      <c r="AN250" s="83" t="str">
        <f t="shared" si="50"/>
        <v/>
      </c>
      <c r="AP250" s="114" t="str">
        <f t="shared" si="60"/>
        <v/>
      </c>
      <c r="AR250" s="117" t="str">
        <f>IF($C250="", "", IF(IFERROR(INDEX(Ingredients!$AI$11:$AI$310, MATCH($C250, Ingredients!$B$11:$B$310, 0)), "")="", "", IFERROR(INDEX(Ingredients!$AI$11:$AI$310, MATCH($C250, Ingredients!$B$11:$B$310, 0)), "")))</f>
        <v/>
      </c>
      <c r="AT250" s="120" t="str">
        <f t="shared" si="61"/>
        <v/>
      </c>
      <c r="AV250" s="90" t="str">
        <f t="shared" si="51"/>
        <v/>
      </c>
      <c r="AX250" s="90" t="str">
        <f>IF($AV250="", "", COUNTIF($AV$11:$AV$5010, "&lt;"&amp;$AV250)+1+COUNTIF($AV$11:$AV250, $AV250)-1)</f>
        <v/>
      </c>
      <c r="AZ250" s="111" t="str">
        <f>IF($B250="", "", SUMIF('Shopping List'!$AV$11:$AV$25, $B250, 'Shopping List'!$BN$11:$BN$25))</f>
        <v/>
      </c>
      <c r="BB250" s="117" t="str">
        <f t="shared" si="62"/>
        <v/>
      </c>
    </row>
    <row r="251" spans="1:54" x14ac:dyDescent="0.25">
      <c r="A251" s="4"/>
      <c r="B251" s="37"/>
      <c r="C251" s="124"/>
      <c r="D251" s="39"/>
      <c r="E251" s="125"/>
      <c r="F251" s="48"/>
      <c r="G251" s="4"/>
      <c r="H251" s="4"/>
      <c r="I251" s="95" t="str">
        <f>IF($C251="", "", IF(IFERROR(INDEX(Ingredients!$C$11:$C$310, MATCH($C251, Ingredients!$B$11:$B$310, 0)), "")="", "", IFERROR(INDEX(Ingredients!$C$11:$C$310, MATCH($C251, Ingredients!$B$11:$B$310, 0)), "")))</f>
        <v/>
      </c>
      <c r="J251" s="73" t="str">
        <f>IF($B251="", "", IF(IFERROR(INDEX(Meals!$C$11:$C$260, MATCH($B251, Meals!$B$11:$B$260, 0)), "")="", "", IFERROR(INDEX(Meals!$C$11:$C$260, MATCH($B251, Meals!$B$11:$B$260, 0)), "")))</f>
        <v/>
      </c>
      <c r="K251" s="4"/>
      <c r="L251" s="72" t="str">
        <f t="shared" si="52"/>
        <v/>
      </c>
      <c r="M251" s="73" t="str">
        <f t="shared" si="53"/>
        <v/>
      </c>
      <c r="N251" s="4"/>
      <c r="O251" s="78" t="str">
        <f t="shared" si="54"/>
        <v/>
      </c>
      <c r="P251" s="79" t="str">
        <f t="shared" si="55"/>
        <v/>
      </c>
      <c r="Q251" s="4"/>
      <c r="R251" s="90" t="str">
        <f t="shared" si="56"/>
        <v/>
      </c>
      <c r="S251" s="4"/>
      <c r="V251" s="99" t="str">
        <f>IF(Meals!$B251="", "", Meals!$B251)</f>
        <v/>
      </c>
      <c r="W251" s="99" t="str">
        <f>IF(Ingredients!$B251="", "", Ingredients!$B251)</f>
        <v/>
      </c>
      <c r="Y251" s="18" t="str">
        <f t="shared" si="57"/>
        <v/>
      </c>
      <c r="AA251" s="18" t="str">
        <f t="shared" si="48"/>
        <v/>
      </c>
      <c r="AB251" s="18" t="str">
        <f t="shared" si="49"/>
        <v/>
      </c>
      <c r="AC251" s="18" t="str">
        <f t="shared" si="58"/>
        <v/>
      </c>
      <c r="AD251" s="18" t="str">
        <f t="shared" si="58"/>
        <v/>
      </c>
      <c r="AE251" s="18" t="str">
        <f t="shared" si="59"/>
        <v/>
      </c>
      <c r="AG251" s="95" t="str">
        <f>IF($C251="", "", IF(IFERROR(INDEX(Ingredients!C$11:C$310, MATCH($C251, Ingredients!$B$11:$B$310, 0)), "")="", "", IFERROR(INDEX(Ingredients!C$11:C$310, MATCH($C251, Ingredients!$B$11:$B$310, 0)), "")))</f>
        <v/>
      </c>
      <c r="AH251" s="105" t="str">
        <f>IF($C251="", "", IF(IFERROR(INDEX(Ingredients!D$11:D$310, MATCH($C251, Ingredients!$B$11:$B$310, 0)), "")="", "", IFERROR(INDEX(Ingredients!D$11:D$310, MATCH($C251, Ingredients!$B$11:$B$310, 0)), "")))</f>
        <v/>
      </c>
      <c r="AI251" s="106" t="str">
        <f>IF($C251="", "", IF(IFERROR(INDEX(Ingredients!E$11:E$310, MATCH($C251, Ingredients!$B$11:$B$310, 0)), "")="", "", IFERROR(INDEX(Ingredients!E$11:E$310, MATCH($C251, Ingredients!$B$11:$B$310, 0)), "")))</f>
        <v/>
      </c>
      <c r="AJ251" s="108" t="str">
        <f>IF($C251="", "", IF(IFERROR(INDEX(Ingredients!F$11:F$310, MATCH($C251, Ingredients!$B$11:$B$310, 0)), "")="", "", IFERROR(INDEX(Ingredients!F$11:F$310, MATCH($C251, Ingredients!$B$11:$B$310, 0)), "")))</f>
        <v/>
      </c>
      <c r="AK251" s="106" t="str">
        <f>IF($C251="", "", IF(IFERROR(INDEX(Ingredients!G$11:G$310, MATCH($C251, Ingredients!$B$11:$B$310, 0)), "")="", "", IFERROR(INDEX(Ingredients!G$11:G$310, MATCH($C251, Ingredients!$B$11:$B$310, 0)), "")))</f>
        <v/>
      </c>
      <c r="AL251" s="79" t="str">
        <f>IF($C251="", "", IF(IFERROR(INDEX(Ingredients!H$11:H$310, MATCH($C251, Ingredients!$B$11:$B$310, 0)), "")="", "", IFERROR(INDEX(Ingredients!H$11:H$310, MATCH($C251, Ingredients!$B$11:$B$310, 0)), "")))</f>
        <v/>
      </c>
      <c r="AN251" s="83" t="str">
        <f t="shared" si="50"/>
        <v/>
      </c>
      <c r="AP251" s="114" t="str">
        <f t="shared" si="60"/>
        <v/>
      </c>
      <c r="AR251" s="117" t="str">
        <f>IF($C251="", "", IF(IFERROR(INDEX(Ingredients!$AI$11:$AI$310, MATCH($C251, Ingredients!$B$11:$B$310, 0)), "")="", "", IFERROR(INDEX(Ingredients!$AI$11:$AI$310, MATCH($C251, Ingredients!$B$11:$B$310, 0)), "")))</f>
        <v/>
      </c>
      <c r="AT251" s="120" t="str">
        <f t="shared" si="61"/>
        <v/>
      </c>
      <c r="AV251" s="90" t="str">
        <f t="shared" si="51"/>
        <v/>
      </c>
      <c r="AX251" s="90" t="str">
        <f>IF($AV251="", "", COUNTIF($AV$11:$AV$5010, "&lt;"&amp;$AV251)+1+COUNTIF($AV$11:$AV251, $AV251)-1)</f>
        <v/>
      </c>
      <c r="AZ251" s="111" t="str">
        <f>IF($B251="", "", SUMIF('Shopping List'!$AV$11:$AV$25, $B251, 'Shopping List'!$BN$11:$BN$25))</f>
        <v/>
      </c>
      <c r="BB251" s="117" t="str">
        <f t="shared" si="62"/>
        <v/>
      </c>
    </row>
    <row r="252" spans="1:54" x14ac:dyDescent="0.25">
      <c r="A252" s="4"/>
      <c r="B252" s="37"/>
      <c r="C252" s="124"/>
      <c r="D252" s="39"/>
      <c r="E252" s="125"/>
      <c r="F252" s="48"/>
      <c r="G252" s="4"/>
      <c r="H252" s="4"/>
      <c r="I252" s="95" t="str">
        <f>IF($C252="", "", IF(IFERROR(INDEX(Ingredients!$C$11:$C$310, MATCH($C252, Ingredients!$B$11:$B$310, 0)), "")="", "", IFERROR(INDEX(Ingredients!$C$11:$C$310, MATCH($C252, Ingredients!$B$11:$B$310, 0)), "")))</f>
        <v/>
      </c>
      <c r="J252" s="73" t="str">
        <f>IF($B252="", "", IF(IFERROR(INDEX(Meals!$C$11:$C$260, MATCH($B252, Meals!$B$11:$B$260, 0)), "")="", "", IFERROR(INDEX(Meals!$C$11:$C$260, MATCH($B252, Meals!$B$11:$B$260, 0)), "")))</f>
        <v/>
      </c>
      <c r="K252" s="4"/>
      <c r="L252" s="72" t="str">
        <f t="shared" si="52"/>
        <v/>
      </c>
      <c r="M252" s="73" t="str">
        <f t="shared" si="53"/>
        <v/>
      </c>
      <c r="N252" s="4"/>
      <c r="O252" s="78" t="str">
        <f t="shared" si="54"/>
        <v/>
      </c>
      <c r="P252" s="79" t="str">
        <f t="shared" si="55"/>
        <v/>
      </c>
      <c r="Q252" s="4"/>
      <c r="R252" s="90" t="str">
        <f t="shared" si="56"/>
        <v/>
      </c>
      <c r="S252" s="4"/>
      <c r="V252" s="99" t="str">
        <f>IF(Meals!$B252="", "", Meals!$B252)</f>
        <v/>
      </c>
      <c r="W252" s="99" t="str">
        <f>IF(Ingredients!$B252="", "", Ingredients!$B252)</f>
        <v/>
      </c>
      <c r="Y252" s="18" t="str">
        <f t="shared" si="57"/>
        <v/>
      </c>
      <c r="AA252" s="18" t="str">
        <f t="shared" si="48"/>
        <v/>
      </c>
      <c r="AB252" s="18" t="str">
        <f t="shared" si="49"/>
        <v/>
      </c>
      <c r="AC252" s="18" t="str">
        <f t="shared" si="58"/>
        <v/>
      </c>
      <c r="AD252" s="18" t="str">
        <f t="shared" si="58"/>
        <v/>
      </c>
      <c r="AE252" s="18" t="str">
        <f t="shared" si="59"/>
        <v/>
      </c>
      <c r="AG252" s="95" t="str">
        <f>IF($C252="", "", IF(IFERROR(INDEX(Ingredients!C$11:C$310, MATCH($C252, Ingredients!$B$11:$B$310, 0)), "")="", "", IFERROR(INDEX(Ingredients!C$11:C$310, MATCH($C252, Ingredients!$B$11:$B$310, 0)), "")))</f>
        <v/>
      </c>
      <c r="AH252" s="105" t="str">
        <f>IF($C252="", "", IF(IFERROR(INDEX(Ingredients!D$11:D$310, MATCH($C252, Ingredients!$B$11:$B$310, 0)), "")="", "", IFERROR(INDEX(Ingredients!D$11:D$310, MATCH($C252, Ingredients!$B$11:$B$310, 0)), "")))</f>
        <v/>
      </c>
      <c r="AI252" s="106" t="str">
        <f>IF($C252="", "", IF(IFERROR(INDEX(Ingredients!E$11:E$310, MATCH($C252, Ingredients!$B$11:$B$310, 0)), "")="", "", IFERROR(INDEX(Ingredients!E$11:E$310, MATCH($C252, Ingredients!$B$11:$B$310, 0)), "")))</f>
        <v/>
      </c>
      <c r="AJ252" s="108" t="str">
        <f>IF($C252="", "", IF(IFERROR(INDEX(Ingredients!F$11:F$310, MATCH($C252, Ingredients!$B$11:$B$310, 0)), "")="", "", IFERROR(INDEX(Ingredients!F$11:F$310, MATCH($C252, Ingredients!$B$11:$B$310, 0)), "")))</f>
        <v/>
      </c>
      <c r="AK252" s="106" t="str">
        <f>IF($C252="", "", IF(IFERROR(INDEX(Ingredients!G$11:G$310, MATCH($C252, Ingredients!$B$11:$B$310, 0)), "")="", "", IFERROR(INDEX(Ingredients!G$11:G$310, MATCH($C252, Ingredients!$B$11:$B$310, 0)), "")))</f>
        <v/>
      </c>
      <c r="AL252" s="79" t="str">
        <f>IF($C252="", "", IF(IFERROR(INDEX(Ingredients!H$11:H$310, MATCH($C252, Ingredients!$B$11:$B$310, 0)), "")="", "", IFERROR(INDEX(Ingredients!H$11:H$310, MATCH($C252, Ingredients!$B$11:$B$310, 0)), "")))</f>
        <v/>
      </c>
      <c r="AN252" s="83" t="str">
        <f t="shared" si="50"/>
        <v/>
      </c>
      <c r="AP252" s="114" t="str">
        <f t="shared" si="60"/>
        <v/>
      </c>
      <c r="AR252" s="117" t="str">
        <f>IF($C252="", "", IF(IFERROR(INDEX(Ingredients!$AI$11:$AI$310, MATCH($C252, Ingredients!$B$11:$B$310, 0)), "")="", "", IFERROR(INDEX(Ingredients!$AI$11:$AI$310, MATCH($C252, Ingredients!$B$11:$B$310, 0)), "")))</f>
        <v/>
      </c>
      <c r="AT252" s="120" t="str">
        <f t="shared" si="61"/>
        <v/>
      </c>
      <c r="AV252" s="90" t="str">
        <f t="shared" si="51"/>
        <v/>
      </c>
      <c r="AX252" s="90" t="str">
        <f>IF($AV252="", "", COUNTIF($AV$11:$AV$5010, "&lt;"&amp;$AV252)+1+COUNTIF($AV$11:$AV252, $AV252)-1)</f>
        <v/>
      </c>
      <c r="AZ252" s="111" t="str">
        <f>IF($B252="", "", SUMIF('Shopping List'!$AV$11:$AV$25, $B252, 'Shopping List'!$BN$11:$BN$25))</f>
        <v/>
      </c>
      <c r="BB252" s="117" t="str">
        <f t="shared" si="62"/>
        <v/>
      </c>
    </row>
    <row r="253" spans="1:54" x14ac:dyDescent="0.25">
      <c r="A253" s="4"/>
      <c r="B253" s="37"/>
      <c r="C253" s="124"/>
      <c r="D253" s="39"/>
      <c r="E253" s="125"/>
      <c r="F253" s="48"/>
      <c r="G253" s="4"/>
      <c r="H253" s="4"/>
      <c r="I253" s="95" t="str">
        <f>IF($C253="", "", IF(IFERROR(INDEX(Ingredients!$C$11:$C$310, MATCH($C253, Ingredients!$B$11:$B$310, 0)), "")="", "", IFERROR(INDEX(Ingredients!$C$11:$C$310, MATCH($C253, Ingredients!$B$11:$B$310, 0)), "")))</f>
        <v/>
      </c>
      <c r="J253" s="73" t="str">
        <f>IF($B253="", "", IF(IFERROR(INDEX(Meals!$C$11:$C$260, MATCH($B253, Meals!$B$11:$B$260, 0)), "")="", "", IFERROR(INDEX(Meals!$C$11:$C$260, MATCH($B253, Meals!$B$11:$B$260, 0)), "")))</f>
        <v/>
      </c>
      <c r="K253" s="4"/>
      <c r="L253" s="72" t="str">
        <f t="shared" si="52"/>
        <v/>
      </c>
      <c r="M253" s="73" t="str">
        <f t="shared" si="53"/>
        <v/>
      </c>
      <c r="N253" s="4"/>
      <c r="O253" s="78" t="str">
        <f t="shared" si="54"/>
        <v/>
      </c>
      <c r="P253" s="79" t="str">
        <f t="shared" si="55"/>
        <v/>
      </c>
      <c r="Q253" s="4"/>
      <c r="R253" s="90" t="str">
        <f t="shared" si="56"/>
        <v/>
      </c>
      <c r="S253" s="4"/>
      <c r="V253" s="99" t="str">
        <f>IF(Meals!$B253="", "", Meals!$B253)</f>
        <v/>
      </c>
      <c r="W253" s="99" t="str">
        <f>IF(Ingredients!$B253="", "", Ingredients!$B253)</f>
        <v/>
      </c>
      <c r="Y253" s="18" t="str">
        <f t="shared" si="57"/>
        <v/>
      </c>
      <c r="AA253" s="18" t="str">
        <f t="shared" si="48"/>
        <v/>
      </c>
      <c r="AB253" s="18" t="str">
        <f t="shared" si="49"/>
        <v/>
      </c>
      <c r="AC253" s="18" t="str">
        <f t="shared" si="58"/>
        <v/>
      </c>
      <c r="AD253" s="18" t="str">
        <f t="shared" si="58"/>
        <v/>
      </c>
      <c r="AE253" s="18" t="str">
        <f t="shared" si="59"/>
        <v/>
      </c>
      <c r="AG253" s="95" t="str">
        <f>IF($C253="", "", IF(IFERROR(INDEX(Ingredients!C$11:C$310, MATCH($C253, Ingredients!$B$11:$B$310, 0)), "")="", "", IFERROR(INDEX(Ingredients!C$11:C$310, MATCH($C253, Ingredients!$B$11:$B$310, 0)), "")))</f>
        <v/>
      </c>
      <c r="AH253" s="105" t="str">
        <f>IF($C253="", "", IF(IFERROR(INDEX(Ingredients!D$11:D$310, MATCH($C253, Ingredients!$B$11:$B$310, 0)), "")="", "", IFERROR(INDEX(Ingredients!D$11:D$310, MATCH($C253, Ingredients!$B$11:$B$310, 0)), "")))</f>
        <v/>
      </c>
      <c r="AI253" s="106" t="str">
        <f>IF($C253="", "", IF(IFERROR(INDEX(Ingredients!E$11:E$310, MATCH($C253, Ingredients!$B$11:$B$310, 0)), "")="", "", IFERROR(INDEX(Ingredients!E$11:E$310, MATCH($C253, Ingredients!$B$11:$B$310, 0)), "")))</f>
        <v/>
      </c>
      <c r="AJ253" s="108" t="str">
        <f>IF($C253="", "", IF(IFERROR(INDEX(Ingredients!F$11:F$310, MATCH($C253, Ingredients!$B$11:$B$310, 0)), "")="", "", IFERROR(INDEX(Ingredients!F$11:F$310, MATCH($C253, Ingredients!$B$11:$B$310, 0)), "")))</f>
        <v/>
      </c>
      <c r="AK253" s="106" t="str">
        <f>IF($C253="", "", IF(IFERROR(INDEX(Ingredients!G$11:G$310, MATCH($C253, Ingredients!$B$11:$B$310, 0)), "")="", "", IFERROR(INDEX(Ingredients!G$11:G$310, MATCH($C253, Ingredients!$B$11:$B$310, 0)), "")))</f>
        <v/>
      </c>
      <c r="AL253" s="79" t="str">
        <f>IF($C253="", "", IF(IFERROR(INDEX(Ingredients!H$11:H$310, MATCH($C253, Ingredients!$B$11:$B$310, 0)), "")="", "", IFERROR(INDEX(Ingredients!H$11:H$310, MATCH($C253, Ingredients!$B$11:$B$310, 0)), "")))</f>
        <v/>
      </c>
      <c r="AN253" s="83" t="str">
        <f t="shared" si="50"/>
        <v/>
      </c>
      <c r="AP253" s="114" t="str">
        <f t="shared" si="60"/>
        <v/>
      </c>
      <c r="AR253" s="117" t="str">
        <f>IF($C253="", "", IF(IFERROR(INDEX(Ingredients!$AI$11:$AI$310, MATCH($C253, Ingredients!$B$11:$B$310, 0)), "")="", "", IFERROR(INDEX(Ingredients!$AI$11:$AI$310, MATCH($C253, Ingredients!$B$11:$B$310, 0)), "")))</f>
        <v/>
      </c>
      <c r="AT253" s="120" t="str">
        <f t="shared" si="61"/>
        <v/>
      </c>
      <c r="AV253" s="90" t="str">
        <f t="shared" si="51"/>
        <v/>
      </c>
      <c r="AX253" s="90" t="str">
        <f>IF($AV253="", "", COUNTIF($AV$11:$AV$5010, "&lt;"&amp;$AV253)+1+COUNTIF($AV$11:$AV253, $AV253)-1)</f>
        <v/>
      </c>
      <c r="AZ253" s="111" t="str">
        <f>IF($B253="", "", SUMIF('Shopping List'!$AV$11:$AV$25, $B253, 'Shopping List'!$BN$11:$BN$25))</f>
        <v/>
      </c>
      <c r="BB253" s="117" t="str">
        <f t="shared" si="62"/>
        <v/>
      </c>
    </row>
    <row r="254" spans="1:54" x14ac:dyDescent="0.25">
      <c r="A254" s="4"/>
      <c r="B254" s="37"/>
      <c r="C254" s="124"/>
      <c r="D254" s="39"/>
      <c r="E254" s="125"/>
      <c r="F254" s="48"/>
      <c r="G254" s="4"/>
      <c r="H254" s="4"/>
      <c r="I254" s="95" t="str">
        <f>IF($C254="", "", IF(IFERROR(INDEX(Ingredients!$C$11:$C$310, MATCH($C254, Ingredients!$B$11:$B$310, 0)), "")="", "", IFERROR(INDEX(Ingredients!$C$11:$C$310, MATCH($C254, Ingredients!$B$11:$B$310, 0)), "")))</f>
        <v/>
      </c>
      <c r="J254" s="73" t="str">
        <f>IF($B254="", "", IF(IFERROR(INDEX(Meals!$C$11:$C$260, MATCH($B254, Meals!$B$11:$B$260, 0)), "")="", "", IFERROR(INDEX(Meals!$C$11:$C$260, MATCH($B254, Meals!$B$11:$B$260, 0)), "")))</f>
        <v/>
      </c>
      <c r="K254" s="4"/>
      <c r="L254" s="72" t="str">
        <f t="shared" si="52"/>
        <v/>
      </c>
      <c r="M254" s="73" t="str">
        <f t="shared" si="53"/>
        <v/>
      </c>
      <c r="N254" s="4"/>
      <c r="O254" s="78" t="str">
        <f t="shared" si="54"/>
        <v/>
      </c>
      <c r="P254" s="79" t="str">
        <f t="shared" si="55"/>
        <v/>
      </c>
      <c r="Q254" s="4"/>
      <c r="R254" s="90" t="str">
        <f t="shared" si="56"/>
        <v/>
      </c>
      <c r="S254" s="4"/>
      <c r="V254" s="99" t="str">
        <f>IF(Meals!$B254="", "", Meals!$B254)</f>
        <v/>
      </c>
      <c r="W254" s="99" t="str">
        <f>IF(Ingredients!$B254="", "", Ingredients!$B254)</f>
        <v/>
      </c>
      <c r="Y254" s="18" t="str">
        <f t="shared" si="57"/>
        <v/>
      </c>
      <c r="AA254" s="18" t="str">
        <f t="shared" si="48"/>
        <v/>
      </c>
      <c r="AB254" s="18" t="str">
        <f t="shared" si="49"/>
        <v/>
      </c>
      <c r="AC254" s="18" t="str">
        <f t="shared" si="58"/>
        <v/>
      </c>
      <c r="AD254" s="18" t="str">
        <f t="shared" si="58"/>
        <v/>
      </c>
      <c r="AE254" s="18" t="str">
        <f t="shared" si="59"/>
        <v/>
      </c>
      <c r="AG254" s="95" t="str">
        <f>IF($C254="", "", IF(IFERROR(INDEX(Ingredients!C$11:C$310, MATCH($C254, Ingredients!$B$11:$B$310, 0)), "")="", "", IFERROR(INDEX(Ingredients!C$11:C$310, MATCH($C254, Ingredients!$B$11:$B$310, 0)), "")))</f>
        <v/>
      </c>
      <c r="AH254" s="105" t="str">
        <f>IF($C254="", "", IF(IFERROR(INDEX(Ingredients!D$11:D$310, MATCH($C254, Ingredients!$B$11:$B$310, 0)), "")="", "", IFERROR(INDEX(Ingredients!D$11:D$310, MATCH($C254, Ingredients!$B$11:$B$310, 0)), "")))</f>
        <v/>
      </c>
      <c r="AI254" s="106" t="str">
        <f>IF($C254="", "", IF(IFERROR(INDEX(Ingredients!E$11:E$310, MATCH($C254, Ingredients!$B$11:$B$310, 0)), "")="", "", IFERROR(INDEX(Ingredients!E$11:E$310, MATCH($C254, Ingredients!$B$11:$B$310, 0)), "")))</f>
        <v/>
      </c>
      <c r="AJ254" s="108" t="str">
        <f>IF($C254="", "", IF(IFERROR(INDEX(Ingredients!F$11:F$310, MATCH($C254, Ingredients!$B$11:$B$310, 0)), "")="", "", IFERROR(INDEX(Ingredients!F$11:F$310, MATCH($C254, Ingredients!$B$11:$B$310, 0)), "")))</f>
        <v/>
      </c>
      <c r="AK254" s="106" t="str">
        <f>IF($C254="", "", IF(IFERROR(INDEX(Ingredients!G$11:G$310, MATCH($C254, Ingredients!$B$11:$B$310, 0)), "")="", "", IFERROR(INDEX(Ingredients!G$11:G$310, MATCH($C254, Ingredients!$B$11:$B$310, 0)), "")))</f>
        <v/>
      </c>
      <c r="AL254" s="79" t="str">
        <f>IF($C254="", "", IF(IFERROR(INDEX(Ingredients!H$11:H$310, MATCH($C254, Ingredients!$B$11:$B$310, 0)), "")="", "", IFERROR(INDEX(Ingredients!H$11:H$310, MATCH($C254, Ingredients!$B$11:$B$310, 0)), "")))</f>
        <v/>
      </c>
      <c r="AN254" s="83" t="str">
        <f t="shared" si="50"/>
        <v/>
      </c>
      <c r="AP254" s="114" t="str">
        <f t="shared" si="60"/>
        <v/>
      </c>
      <c r="AR254" s="117" t="str">
        <f>IF($C254="", "", IF(IFERROR(INDEX(Ingredients!$AI$11:$AI$310, MATCH($C254, Ingredients!$B$11:$B$310, 0)), "")="", "", IFERROR(INDEX(Ingredients!$AI$11:$AI$310, MATCH($C254, Ingredients!$B$11:$B$310, 0)), "")))</f>
        <v/>
      </c>
      <c r="AT254" s="120" t="str">
        <f t="shared" si="61"/>
        <v/>
      </c>
      <c r="AV254" s="90" t="str">
        <f t="shared" si="51"/>
        <v/>
      </c>
      <c r="AX254" s="90" t="str">
        <f>IF($AV254="", "", COUNTIF($AV$11:$AV$5010, "&lt;"&amp;$AV254)+1+COUNTIF($AV$11:$AV254, $AV254)-1)</f>
        <v/>
      </c>
      <c r="AZ254" s="111" t="str">
        <f>IF($B254="", "", SUMIF('Shopping List'!$AV$11:$AV$25, $B254, 'Shopping List'!$BN$11:$BN$25))</f>
        <v/>
      </c>
      <c r="BB254" s="117" t="str">
        <f t="shared" si="62"/>
        <v/>
      </c>
    </row>
    <row r="255" spans="1:54" x14ac:dyDescent="0.25">
      <c r="A255" s="4"/>
      <c r="B255" s="37"/>
      <c r="C255" s="124"/>
      <c r="D255" s="39"/>
      <c r="E255" s="125"/>
      <c r="F255" s="48"/>
      <c r="G255" s="4"/>
      <c r="H255" s="4"/>
      <c r="I255" s="95" t="str">
        <f>IF($C255="", "", IF(IFERROR(INDEX(Ingredients!$C$11:$C$310, MATCH($C255, Ingredients!$B$11:$B$310, 0)), "")="", "", IFERROR(INDEX(Ingredients!$C$11:$C$310, MATCH($C255, Ingredients!$B$11:$B$310, 0)), "")))</f>
        <v/>
      </c>
      <c r="J255" s="73" t="str">
        <f>IF($B255="", "", IF(IFERROR(INDEX(Meals!$C$11:$C$260, MATCH($B255, Meals!$B$11:$B$260, 0)), "")="", "", IFERROR(INDEX(Meals!$C$11:$C$260, MATCH($B255, Meals!$B$11:$B$260, 0)), "")))</f>
        <v/>
      </c>
      <c r="K255" s="4"/>
      <c r="L255" s="72" t="str">
        <f t="shared" si="52"/>
        <v/>
      </c>
      <c r="M255" s="73" t="str">
        <f t="shared" si="53"/>
        <v/>
      </c>
      <c r="N255" s="4"/>
      <c r="O255" s="78" t="str">
        <f t="shared" si="54"/>
        <v/>
      </c>
      <c r="P255" s="79" t="str">
        <f t="shared" si="55"/>
        <v/>
      </c>
      <c r="Q255" s="4"/>
      <c r="R255" s="90" t="str">
        <f t="shared" si="56"/>
        <v/>
      </c>
      <c r="S255" s="4"/>
      <c r="V255" s="99" t="str">
        <f>IF(Meals!$B255="", "", Meals!$B255)</f>
        <v/>
      </c>
      <c r="W255" s="99" t="str">
        <f>IF(Ingredients!$B255="", "", Ingredients!$B255)</f>
        <v/>
      </c>
      <c r="Y255" s="18" t="str">
        <f t="shared" si="57"/>
        <v/>
      </c>
      <c r="AA255" s="18" t="str">
        <f t="shared" si="48"/>
        <v/>
      </c>
      <c r="AB255" s="18" t="str">
        <f t="shared" si="49"/>
        <v/>
      </c>
      <c r="AC255" s="18" t="str">
        <f t="shared" si="58"/>
        <v/>
      </c>
      <c r="AD255" s="18" t="str">
        <f t="shared" si="58"/>
        <v/>
      </c>
      <c r="AE255" s="18" t="str">
        <f t="shared" si="59"/>
        <v/>
      </c>
      <c r="AG255" s="95" t="str">
        <f>IF($C255="", "", IF(IFERROR(INDEX(Ingredients!C$11:C$310, MATCH($C255, Ingredients!$B$11:$B$310, 0)), "")="", "", IFERROR(INDEX(Ingredients!C$11:C$310, MATCH($C255, Ingredients!$B$11:$B$310, 0)), "")))</f>
        <v/>
      </c>
      <c r="AH255" s="105" t="str">
        <f>IF($C255="", "", IF(IFERROR(INDEX(Ingredients!D$11:D$310, MATCH($C255, Ingredients!$B$11:$B$310, 0)), "")="", "", IFERROR(INDEX(Ingredients!D$11:D$310, MATCH($C255, Ingredients!$B$11:$B$310, 0)), "")))</f>
        <v/>
      </c>
      <c r="AI255" s="106" t="str">
        <f>IF($C255="", "", IF(IFERROR(INDEX(Ingredients!E$11:E$310, MATCH($C255, Ingredients!$B$11:$B$310, 0)), "")="", "", IFERROR(INDEX(Ingredients!E$11:E$310, MATCH($C255, Ingredients!$B$11:$B$310, 0)), "")))</f>
        <v/>
      </c>
      <c r="AJ255" s="108" t="str">
        <f>IF($C255="", "", IF(IFERROR(INDEX(Ingredients!F$11:F$310, MATCH($C255, Ingredients!$B$11:$B$310, 0)), "")="", "", IFERROR(INDEX(Ingredients!F$11:F$310, MATCH($C255, Ingredients!$B$11:$B$310, 0)), "")))</f>
        <v/>
      </c>
      <c r="AK255" s="106" t="str">
        <f>IF($C255="", "", IF(IFERROR(INDEX(Ingredients!G$11:G$310, MATCH($C255, Ingredients!$B$11:$B$310, 0)), "")="", "", IFERROR(INDEX(Ingredients!G$11:G$310, MATCH($C255, Ingredients!$B$11:$B$310, 0)), "")))</f>
        <v/>
      </c>
      <c r="AL255" s="79" t="str">
        <f>IF($C255="", "", IF(IFERROR(INDEX(Ingredients!H$11:H$310, MATCH($C255, Ingredients!$B$11:$B$310, 0)), "")="", "", IFERROR(INDEX(Ingredients!H$11:H$310, MATCH($C255, Ingredients!$B$11:$B$310, 0)), "")))</f>
        <v/>
      </c>
      <c r="AN255" s="83" t="str">
        <f t="shared" si="50"/>
        <v/>
      </c>
      <c r="AP255" s="114" t="str">
        <f t="shared" si="60"/>
        <v/>
      </c>
      <c r="AR255" s="117" t="str">
        <f>IF($C255="", "", IF(IFERROR(INDEX(Ingredients!$AI$11:$AI$310, MATCH($C255, Ingredients!$B$11:$B$310, 0)), "")="", "", IFERROR(INDEX(Ingredients!$AI$11:$AI$310, MATCH($C255, Ingredients!$B$11:$B$310, 0)), "")))</f>
        <v/>
      </c>
      <c r="AT255" s="120" t="str">
        <f t="shared" si="61"/>
        <v/>
      </c>
      <c r="AV255" s="90" t="str">
        <f t="shared" si="51"/>
        <v/>
      </c>
      <c r="AX255" s="90" t="str">
        <f>IF($AV255="", "", COUNTIF($AV$11:$AV$5010, "&lt;"&amp;$AV255)+1+COUNTIF($AV$11:$AV255, $AV255)-1)</f>
        <v/>
      </c>
      <c r="AZ255" s="111" t="str">
        <f>IF($B255="", "", SUMIF('Shopping List'!$AV$11:$AV$25, $B255, 'Shopping List'!$BN$11:$BN$25))</f>
        <v/>
      </c>
      <c r="BB255" s="117" t="str">
        <f t="shared" si="62"/>
        <v/>
      </c>
    </row>
    <row r="256" spans="1:54" x14ac:dyDescent="0.25">
      <c r="A256" s="4"/>
      <c r="B256" s="37"/>
      <c r="C256" s="124"/>
      <c r="D256" s="39"/>
      <c r="E256" s="125"/>
      <c r="F256" s="48"/>
      <c r="G256" s="4"/>
      <c r="H256" s="4"/>
      <c r="I256" s="95" t="str">
        <f>IF($C256="", "", IF(IFERROR(INDEX(Ingredients!$C$11:$C$310, MATCH($C256, Ingredients!$B$11:$B$310, 0)), "")="", "", IFERROR(INDEX(Ingredients!$C$11:$C$310, MATCH($C256, Ingredients!$B$11:$B$310, 0)), "")))</f>
        <v/>
      </c>
      <c r="J256" s="73" t="str">
        <f>IF($B256="", "", IF(IFERROR(INDEX(Meals!$C$11:$C$260, MATCH($B256, Meals!$B$11:$B$260, 0)), "")="", "", IFERROR(INDEX(Meals!$C$11:$C$260, MATCH($B256, Meals!$B$11:$B$260, 0)), "")))</f>
        <v/>
      </c>
      <c r="K256" s="4"/>
      <c r="L256" s="72" t="str">
        <f t="shared" si="52"/>
        <v/>
      </c>
      <c r="M256" s="73" t="str">
        <f t="shared" si="53"/>
        <v/>
      </c>
      <c r="N256" s="4"/>
      <c r="O256" s="78" t="str">
        <f t="shared" si="54"/>
        <v/>
      </c>
      <c r="P256" s="79" t="str">
        <f t="shared" si="55"/>
        <v/>
      </c>
      <c r="Q256" s="4"/>
      <c r="R256" s="90" t="str">
        <f t="shared" si="56"/>
        <v/>
      </c>
      <c r="S256" s="4"/>
      <c r="V256" s="99" t="str">
        <f>IF(Meals!$B256="", "", Meals!$B256)</f>
        <v/>
      </c>
      <c r="W256" s="99" t="str">
        <f>IF(Ingredients!$B256="", "", Ingredients!$B256)</f>
        <v/>
      </c>
      <c r="Y256" s="18" t="str">
        <f t="shared" si="57"/>
        <v/>
      </c>
      <c r="AA256" s="18" t="str">
        <f t="shared" si="48"/>
        <v/>
      </c>
      <c r="AB256" s="18" t="str">
        <f t="shared" si="49"/>
        <v/>
      </c>
      <c r="AC256" s="18" t="str">
        <f t="shared" si="58"/>
        <v/>
      </c>
      <c r="AD256" s="18" t="str">
        <f t="shared" si="58"/>
        <v/>
      </c>
      <c r="AE256" s="18" t="str">
        <f t="shared" si="59"/>
        <v/>
      </c>
      <c r="AG256" s="95" t="str">
        <f>IF($C256="", "", IF(IFERROR(INDEX(Ingredients!C$11:C$310, MATCH($C256, Ingredients!$B$11:$B$310, 0)), "")="", "", IFERROR(INDEX(Ingredients!C$11:C$310, MATCH($C256, Ingredients!$B$11:$B$310, 0)), "")))</f>
        <v/>
      </c>
      <c r="AH256" s="105" t="str">
        <f>IF($C256="", "", IF(IFERROR(INDEX(Ingredients!D$11:D$310, MATCH($C256, Ingredients!$B$11:$B$310, 0)), "")="", "", IFERROR(INDEX(Ingredients!D$11:D$310, MATCH($C256, Ingredients!$B$11:$B$310, 0)), "")))</f>
        <v/>
      </c>
      <c r="AI256" s="106" t="str">
        <f>IF($C256="", "", IF(IFERROR(INDEX(Ingredients!E$11:E$310, MATCH($C256, Ingredients!$B$11:$B$310, 0)), "")="", "", IFERROR(INDEX(Ingredients!E$11:E$310, MATCH($C256, Ingredients!$B$11:$B$310, 0)), "")))</f>
        <v/>
      </c>
      <c r="AJ256" s="108" t="str">
        <f>IF($C256="", "", IF(IFERROR(INDEX(Ingredients!F$11:F$310, MATCH($C256, Ingredients!$B$11:$B$310, 0)), "")="", "", IFERROR(INDEX(Ingredients!F$11:F$310, MATCH($C256, Ingredients!$B$11:$B$310, 0)), "")))</f>
        <v/>
      </c>
      <c r="AK256" s="106" t="str">
        <f>IF($C256="", "", IF(IFERROR(INDEX(Ingredients!G$11:G$310, MATCH($C256, Ingredients!$B$11:$B$310, 0)), "")="", "", IFERROR(INDEX(Ingredients!G$11:G$310, MATCH($C256, Ingredients!$B$11:$B$310, 0)), "")))</f>
        <v/>
      </c>
      <c r="AL256" s="79" t="str">
        <f>IF($C256="", "", IF(IFERROR(INDEX(Ingredients!H$11:H$310, MATCH($C256, Ingredients!$B$11:$B$310, 0)), "")="", "", IFERROR(INDEX(Ingredients!H$11:H$310, MATCH($C256, Ingredients!$B$11:$B$310, 0)), "")))</f>
        <v/>
      </c>
      <c r="AN256" s="83" t="str">
        <f t="shared" si="50"/>
        <v/>
      </c>
      <c r="AP256" s="114" t="str">
        <f t="shared" si="60"/>
        <v/>
      </c>
      <c r="AR256" s="117" t="str">
        <f>IF($C256="", "", IF(IFERROR(INDEX(Ingredients!$AI$11:$AI$310, MATCH($C256, Ingredients!$B$11:$B$310, 0)), "")="", "", IFERROR(INDEX(Ingredients!$AI$11:$AI$310, MATCH($C256, Ingredients!$B$11:$B$310, 0)), "")))</f>
        <v/>
      </c>
      <c r="AT256" s="120" t="str">
        <f t="shared" si="61"/>
        <v/>
      </c>
      <c r="AV256" s="90" t="str">
        <f t="shared" si="51"/>
        <v/>
      </c>
      <c r="AX256" s="90" t="str">
        <f>IF($AV256="", "", COUNTIF($AV$11:$AV$5010, "&lt;"&amp;$AV256)+1+COUNTIF($AV$11:$AV256, $AV256)-1)</f>
        <v/>
      </c>
      <c r="AZ256" s="111" t="str">
        <f>IF($B256="", "", SUMIF('Shopping List'!$AV$11:$AV$25, $B256, 'Shopping List'!$BN$11:$BN$25))</f>
        <v/>
      </c>
      <c r="BB256" s="117" t="str">
        <f t="shared" si="62"/>
        <v/>
      </c>
    </row>
    <row r="257" spans="1:54" x14ac:dyDescent="0.25">
      <c r="A257" s="4"/>
      <c r="B257" s="37"/>
      <c r="C257" s="124"/>
      <c r="D257" s="39"/>
      <c r="E257" s="125"/>
      <c r="F257" s="48"/>
      <c r="G257" s="4"/>
      <c r="H257" s="4"/>
      <c r="I257" s="95" t="str">
        <f>IF($C257="", "", IF(IFERROR(INDEX(Ingredients!$C$11:$C$310, MATCH($C257, Ingredients!$B$11:$B$310, 0)), "")="", "", IFERROR(INDEX(Ingredients!$C$11:$C$310, MATCH($C257, Ingredients!$B$11:$B$310, 0)), "")))</f>
        <v/>
      </c>
      <c r="J257" s="73" t="str">
        <f>IF($B257="", "", IF(IFERROR(INDEX(Meals!$C$11:$C$260, MATCH($B257, Meals!$B$11:$B$260, 0)), "")="", "", IFERROR(INDEX(Meals!$C$11:$C$260, MATCH($B257, Meals!$B$11:$B$260, 0)), "")))</f>
        <v/>
      </c>
      <c r="K257" s="4"/>
      <c r="L257" s="72" t="str">
        <f t="shared" si="52"/>
        <v/>
      </c>
      <c r="M257" s="73" t="str">
        <f t="shared" si="53"/>
        <v/>
      </c>
      <c r="N257" s="4"/>
      <c r="O257" s="78" t="str">
        <f t="shared" si="54"/>
        <v/>
      </c>
      <c r="P257" s="79" t="str">
        <f t="shared" si="55"/>
        <v/>
      </c>
      <c r="Q257" s="4"/>
      <c r="R257" s="90" t="str">
        <f t="shared" si="56"/>
        <v/>
      </c>
      <c r="S257" s="4"/>
      <c r="V257" s="99" t="str">
        <f>IF(Meals!$B257="", "", Meals!$B257)</f>
        <v/>
      </c>
      <c r="W257" s="99" t="str">
        <f>IF(Ingredients!$B257="", "", Ingredients!$B257)</f>
        <v/>
      </c>
      <c r="Y257" s="18" t="str">
        <f t="shared" si="57"/>
        <v/>
      </c>
      <c r="AA257" s="18" t="str">
        <f t="shared" si="48"/>
        <v/>
      </c>
      <c r="AB257" s="18" t="str">
        <f t="shared" si="49"/>
        <v/>
      </c>
      <c r="AC257" s="18" t="str">
        <f t="shared" si="58"/>
        <v/>
      </c>
      <c r="AD257" s="18" t="str">
        <f t="shared" si="58"/>
        <v/>
      </c>
      <c r="AE257" s="18" t="str">
        <f t="shared" si="59"/>
        <v/>
      </c>
      <c r="AG257" s="95" t="str">
        <f>IF($C257="", "", IF(IFERROR(INDEX(Ingredients!C$11:C$310, MATCH($C257, Ingredients!$B$11:$B$310, 0)), "")="", "", IFERROR(INDEX(Ingredients!C$11:C$310, MATCH($C257, Ingredients!$B$11:$B$310, 0)), "")))</f>
        <v/>
      </c>
      <c r="AH257" s="105" t="str">
        <f>IF($C257="", "", IF(IFERROR(INDEX(Ingredients!D$11:D$310, MATCH($C257, Ingredients!$B$11:$B$310, 0)), "")="", "", IFERROR(INDEX(Ingredients!D$11:D$310, MATCH($C257, Ingredients!$B$11:$B$310, 0)), "")))</f>
        <v/>
      </c>
      <c r="AI257" s="106" t="str">
        <f>IF($C257="", "", IF(IFERROR(INDEX(Ingredients!E$11:E$310, MATCH($C257, Ingredients!$B$11:$B$310, 0)), "")="", "", IFERROR(INDEX(Ingredients!E$11:E$310, MATCH($C257, Ingredients!$B$11:$B$310, 0)), "")))</f>
        <v/>
      </c>
      <c r="AJ257" s="108" t="str">
        <f>IF($C257="", "", IF(IFERROR(INDEX(Ingredients!F$11:F$310, MATCH($C257, Ingredients!$B$11:$B$310, 0)), "")="", "", IFERROR(INDEX(Ingredients!F$11:F$310, MATCH($C257, Ingredients!$B$11:$B$310, 0)), "")))</f>
        <v/>
      </c>
      <c r="AK257" s="106" t="str">
        <f>IF($C257="", "", IF(IFERROR(INDEX(Ingredients!G$11:G$310, MATCH($C257, Ingredients!$B$11:$B$310, 0)), "")="", "", IFERROR(INDEX(Ingredients!G$11:G$310, MATCH($C257, Ingredients!$B$11:$B$310, 0)), "")))</f>
        <v/>
      </c>
      <c r="AL257" s="79" t="str">
        <f>IF($C257="", "", IF(IFERROR(INDEX(Ingredients!H$11:H$310, MATCH($C257, Ingredients!$B$11:$B$310, 0)), "")="", "", IFERROR(INDEX(Ingredients!H$11:H$310, MATCH($C257, Ingredients!$B$11:$B$310, 0)), "")))</f>
        <v/>
      </c>
      <c r="AN257" s="83" t="str">
        <f t="shared" si="50"/>
        <v/>
      </c>
      <c r="AP257" s="114" t="str">
        <f t="shared" si="60"/>
        <v/>
      </c>
      <c r="AR257" s="117" t="str">
        <f>IF($C257="", "", IF(IFERROR(INDEX(Ingredients!$AI$11:$AI$310, MATCH($C257, Ingredients!$B$11:$B$310, 0)), "")="", "", IFERROR(INDEX(Ingredients!$AI$11:$AI$310, MATCH($C257, Ingredients!$B$11:$B$310, 0)), "")))</f>
        <v/>
      </c>
      <c r="AT257" s="120" t="str">
        <f t="shared" si="61"/>
        <v/>
      </c>
      <c r="AV257" s="90" t="str">
        <f t="shared" si="51"/>
        <v/>
      </c>
      <c r="AX257" s="90" t="str">
        <f>IF($AV257="", "", COUNTIF($AV$11:$AV$5010, "&lt;"&amp;$AV257)+1+COUNTIF($AV$11:$AV257, $AV257)-1)</f>
        <v/>
      </c>
      <c r="AZ257" s="111" t="str">
        <f>IF($B257="", "", SUMIF('Shopping List'!$AV$11:$AV$25, $B257, 'Shopping List'!$BN$11:$BN$25))</f>
        <v/>
      </c>
      <c r="BB257" s="117" t="str">
        <f t="shared" si="62"/>
        <v/>
      </c>
    </row>
    <row r="258" spans="1:54" x14ac:dyDescent="0.25">
      <c r="A258" s="4"/>
      <c r="B258" s="37"/>
      <c r="C258" s="124"/>
      <c r="D258" s="39"/>
      <c r="E258" s="125"/>
      <c r="F258" s="48"/>
      <c r="G258" s="4"/>
      <c r="H258" s="4"/>
      <c r="I258" s="95" t="str">
        <f>IF($C258="", "", IF(IFERROR(INDEX(Ingredients!$C$11:$C$310, MATCH($C258, Ingredients!$B$11:$B$310, 0)), "")="", "", IFERROR(INDEX(Ingredients!$C$11:$C$310, MATCH($C258, Ingredients!$B$11:$B$310, 0)), "")))</f>
        <v/>
      </c>
      <c r="J258" s="73" t="str">
        <f>IF($B258="", "", IF(IFERROR(INDEX(Meals!$C$11:$C$260, MATCH($B258, Meals!$B$11:$B$260, 0)), "")="", "", IFERROR(INDEX(Meals!$C$11:$C$260, MATCH($B258, Meals!$B$11:$B$260, 0)), "")))</f>
        <v/>
      </c>
      <c r="K258" s="4"/>
      <c r="L258" s="72" t="str">
        <f t="shared" si="52"/>
        <v/>
      </c>
      <c r="M258" s="73" t="str">
        <f t="shared" si="53"/>
        <v/>
      </c>
      <c r="N258" s="4"/>
      <c r="O258" s="78" t="str">
        <f t="shared" si="54"/>
        <v/>
      </c>
      <c r="P258" s="79" t="str">
        <f t="shared" si="55"/>
        <v/>
      </c>
      <c r="Q258" s="4"/>
      <c r="R258" s="90" t="str">
        <f t="shared" si="56"/>
        <v/>
      </c>
      <c r="S258" s="4"/>
      <c r="V258" s="99" t="str">
        <f>IF(Meals!$B258="", "", Meals!$B258)</f>
        <v/>
      </c>
      <c r="W258" s="99" t="str">
        <f>IF(Ingredients!$B258="", "", Ingredients!$B258)</f>
        <v/>
      </c>
      <c r="Y258" s="18" t="str">
        <f t="shared" si="57"/>
        <v/>
      </c>
      <c r="AA258" s="18" t="str">
        <f t="shared" si="48"/>
        <v/>
      </c>
      <c r="AB258" s="18" t="str">
        <f t="shared" si="49"/>
        <v/>
      </c>
      <c r="AC258" s="18" t="str">
        <f t="shared" si="58"/>
        <v/>
      </c>
      <c r="AD258" s="18" t="str">
        <f t="shared" si="58"/>
        <v/>
      </c>
      <c r="AE258" s="18" t="str">
        <f t="shared" si="59"/>
        <v/>
      </c>
      <c r="AG258" s="95" t="str">
        <f>IF($C258="", "", IF(IFERROR(INDEX(Ingredients!C$11:C$310, MATCH($C258, Ingredients!$B$11:$B$310, 0)), "")="", "", IFERROR(INDEX(Ingredients!C$11:C$310, MATCH($C258, Ingredients!$B$11:$B$310, 0)), "")))</f>
        <v/>
      </c>
      <c r="AH258" s="105" t="str">
        <f>IF($C258="", "", IF(IFERROR(INDEX(Ingredients!D$11:D$310, MATCH($C258, Ingredients!$B$11:$B$310, 0)), "")="", "", IFERROR(INDEX(Ingredients!D$11:D$310, MATCH($C258, Ingredients!$B$11:$B$310, 0)), "")))</f>
        <v/>
      </c>
      <c r="AI258" s="106" t="str">
        <f>IF($C258="", "", IF(IFERROR(INDEX(Ingredients!E$11:E$310, MATCH($C258, Ingredients!$B$11:$B$310, 0)), "")="", "", IFERROR(INDEX(Ingredients!E$11:E$310, MATCH($C258, Ingredients!$B$11:$B$310, 0)), "")))</f>
        <v/>
      </c>
      <c r="AJ258" s="108" t="str">
        <f>IF($C258="", "", IF(IFERROR(INDEX(Ingredients!F$11:F$310, MATCH($C258, Ingredients!$B$11:$B$310, 0)), "")="", "", IFERROR(INDEX(Ingredients!F$11:F$310, MATCH($C258, Ingredients!$B$11:$B$310, 0)), "")))</f>
        <v/>
      </c>
      <c r="AK258" s="106" t="str">
        <f>IF($C258="", "", IF(IFERROR(INDEX(Ingredients!G$11:G$310, MATCH($C258, Ingredients!$B$11:$B$310, 0)), "")="", "", IFERROR(INDEX(Ingredients!G$11:G$310, MATCH($C258, Ingredients!$B$11:$B$310, 0)), "")))</f>
        <v/>
      </c>
      <c r="AL258" s="79" t="str">
        <f>IF($C258="", "", IF(IFERROR(INDEX(Ingredients!H$11:H$310, MATCH($C258, Ingredients!$B$11:$B$310, 0)), "")="", "", IFERROR(INDEX(Ingredients!H$11:H$310, MATCH($C258, Ingredients!$B$11:$B$310, 0)), "")))</f>
        <v/>
      </c>
      <c r="AN258" s="83" t="str">
        <f t="shared" si="50"/>
        <v/>
      </c>
      <c r="AP258" s="114" t="str">
        <f t="shared" si="60"/>
        <v/>
      </c>
      <c r="AR258" s="117" t="str">
        <f>IF($C258="", "", IF(IFERROR(INDEX(Ingredients!$AI$11:$AI$310, MATCH($C258, Ingredients!$B$11:$B$310, 0)), "")="", "", IFERROR(INDEX(Ingredients!$AI$11:$AI$310, MATCH($C258, Ingredients!$B$11:$B$310, 0)), "")))</f>
        <v/>
      </c>
      <c r="AT258" s="120" t="str">
        <f t="shared" si="61"/>
        <v/>
      </c>
      <c r="AV258" s="90" t="str">
        <f t="shared" si="51"/>
        <v/>
      </c>
      <c r="AX258" s="90" t="str">
        <f>IF($AV258="", "", COUNTIF($AV$11:$AV$5010, "&lt;"&amp;$AV258)+1+COUNTIF($AV$11:$AV258, $AV258)-1)</f>
        <v/>
      </c>
      <c r="AZ258" s="111" t="str">
        <f>IF($B258="", "", SUMIF('Shopping List'!$AV$11:$AV$25, $B258, 'Shopping List'!$BN$11:$BN$25))</f>
        <v/>
      </c>
      <c r="BB258" s="117" t="str">
        <f t="shared" si="62"/>
        <v/>
      </c>
    </row>
    <row r="259" spans="1:54" x14ac:dyDescent="0.25">
      <c r="A259" s="4"/>
      <c r="B259" s="37"/>
      <c r="C259" s="124"/>
      <c r="D259" s="39"/>
      <c r="E259" s="125"/>
      <c r="F259" s="48"/>
      <c r="G259" s="4"/>
      <c r="H259" s="4"/>
      <c r="I259" s="95" t="str">
        <f>IF($C259="", "", IF(IFERROR(INDEX(Ingredients!$C$11:$C$310, MATCH($C259, Ingredients!$B$11:$B$310, 0)), "")="", "", IFERROR(INDEX(Ingredients!$C$11:$C$310, MATCH($C259, Ingredients!$B$11:$B$310, 0)), "")))</f>
        <v/>
      </c>
      <c r="J259" s="73" t="str">
        <f>IF($B259="", "", IF(IFERROR(INDEX(Meals!$C$11:$C$260, MATCH($B259, Meals!$B$11:$B$260, 0)), "")="", "", IFERROR(INDEX(Meals!$C$11:$C$260, MATCH($B259, Meals!$B$11:$B$260, 0)), "")))</f>
        <v/>
      </c>
      <c r="K259" s="4"/>
      <c r="L259" s="72" t="str">
        <f t="shared" si="52"/>
        <v/>
      </c>
      <c r="M259" s="73" t="str">
        <f t="shared" si="53"/>
        <v/>
      </c>
      <c r="N259" s="4"/>
      <c r="O259" s="78" t="str">
        <f t="shared" si="54"/>
        <v/>
      </c>
      <c r="P259" s="79" t="str">
        <f t="shared" si="55"/>
        <v/>
      </c>
      <c r="Q259" s="4"/>
      <c r="R259" s="90" t="str">
        <f t="shared" si="56"/>
        <v/>
      </c>
      <c r="S259" s="4"/>
      <c r="V259" s="99" t="str">
        <f>IF(Meals!$B259="", "", Meals!$B259)</f>
        <v/>
      </c>
      <c r="W259" s="99" t="str">
        <f>IF(Ingredients!$B259="", "", Ingredients!$B259)</f>
        <v/>
      </c>
      <c r="Y259" s="18" t="str">
        <f t="shared" si="57"/>
        <v/>
      </c>
      <c r="AA259" s="18" t="str">
        <f t="shared" si="48"/>
        <v/>
      </c>
      <c r="AB259" s="18" t="str">
        <f t="shared" si="49"/>
        <v/>
      </c>
      <c r="AC259" s="18" t="str">
        <f t="shared" si="58"/>
        <v/>
      </c>
      <c r="AD259" s="18" t="str">
        <f t="shared" si="58"/>
        <v/>
      </c>
      <c r="AE259" s="18" t="str">
        <f t="shared" si="59"/>
        <v/>
      </c>
      <c r="AG259" s="95" t="str">
        <f>IF($C259="", "", IF(IFERROR(INDEX(Ingredients!C$11:C$310, MATCH($C259, Ingredients!$B$11:$B$310, 0)), "")="", "", IFERROR(INDEX(Ingredients!C$11:C$310, MATCH($C259, Ingredients!$B$11:$B$310, 0)), "")))</f>
        <v/>
      </c>
      <c r="AH259" s="105" t="str">
        <f>IF($C259="", "", IF(IFERROR(INDEX(Ingredients!D$11:D$310, MATCH($C259, Ingredients!$B$11:$B$310, 0)), "")="", "", IFERROR(INDEX(Ingredients!D$11:D$310, MATCH($C259, Ingredients!$B$11:$B$310, 0)), "")))</f>
        <v/>
      </c>
      <c r="AI259" s="106" t="str">
        <f>IF($C259="", "", IF(IFERROR(INDEX(Ingredients!E$11:E$310, MATCH($C259, Ingredients!$B$11:$B$310, 0)), "")="", "", IFERROR(INDEX(Ingredients!E$11:E$310, MATCH($C259, Ingredients!$B$11:$B$310, 0)), "")))</f>
        <v/>
      </c>
      <c r="AJ259" s="108" t="str">
        <f>IF($C259="", "", IF(IFERROR(INDEX(Ingredients!F$11:F$310, MATCH($C259, Ingredients!$B$11:$B$310, 0)), "")="", "", IFERROR(INDEX(Ingredients!F$11:F$310, MATCH($C259, Ingredients!$B$11:$B$310, 0)), "")))</f>
        <v/>
      </c>
      <c r="AK259" s="106" t="str">
        <f>IF($C259="", "", IF(IFERROR(INDEX(Ingredients!G$11:G$310, MATCH($C259, Ingredients!$B$11:$B$310, 0)), "")="", "", IFERROR(INDEX(Ingredients!G$11:G$310, MATCH($C259, Ingredients!$B$11:$B$310, 0)), "")))</f>
        <v/>
      </c>
      <c r="AL259" s="79" t="str">
        <f>IF($C259="", "", IF(IFERROR(INDEX(Ingredients!H$11:H$310, MATCH($C259, Ingredients!$B$11:$B$310, 0)), "")="", "", IFERROR(INDEX(Ingredients!H$11:H$310, MATCH($C259, Ingredients!$B$11:$B$310, 0)), "")))</f>
        <v/>
      </c>
      <c r="AN259" s="83" t="str">
        <f t="shared" si="50"/>
        <v/>
      </c>
      <c r="AP259" s="114" t="str">
        <f t="shared" si="60"/>
        <v/>
      </c>
      <c r="AR259" s="117" t="str">
        <f>IF($C259="", "", IF(IFERROR(INDEX(Ingredients!$AI$11:$AI$310, MATCH($C259, Ingredients!$B$11:$B$310, 0)), "")="", "", IFERROR(INDEX(Ingredients!$AI$11:$AI$310, MATCH($C259, Ingredients!$B$11:$B$310, 0)), "")))</f>
        <v/>
      </c>
      <c r="AT259" s="120" t="str">
        <f t="shared" si="61"/>
        <v/>
      </c>
      <c r="AV259" s="90" t="str">
        <f t="shared" si="51"/>
        <v/>
      </c>
      <c r="AX259" s="90" t="str">
        <f>IF($AV259="", "", COUNTIF($AV$11:$AV$5010, "&lt;"&amp;$AV259)+1+COUNTIF($AV$11:$AV259, $AV259)-1)</f>
        <v/>
      </c>
      <c r="AZ259" s="111" t="str">
        <f>IF($B259="", "", SUMIF('Shopping List'!$AV$11:$AV$25, $B259, 'Shopping List'!$BN$11:$BN$25))</f>
        <v/>
      </c>
      <c r="BB259" s="117" t="str">
        <f t="shared" si="62"/>
        <v/>
      </c>
    </row>
    <row r="260" spans="1:54" x14ac:dyDescent="0.25">
      <c r="A260" s="4"/>
      <c r="B260" s="37"/>
      <c r="C260" s="124"/>
      <c r="D260" s="39"/>
      <c r="E260" s="125"/>
      <c r="F260" s="48"/>
      <c r="G260" s="4"/>
      <c r="H260" s="4"/>
      <c r="I260" s="95" t="str">
        <f>IF($C260="", "", IF(IFERROR(INDEX(Ingredients!$C$11:$C$310, MATCH($C260, Ingredients!$B$11:$B$310, 0)), "")="", "", IFERROR(INDEX(Ingredients!$C$11:$C$310, MATCH($C260, Ingredients!$B$11:$B$310, 0)), "")))</f>
        <v/>
      </c>
      <c r="J260" s="73" t="str">
        <f>IF($B260="", "", IF(IFERROR(INDEX(Meals!$C$11:$C$260, MATCH($B260, Meals!$B$11:$B$260, 0)), "")="", "", IFERROR(INDEX(Meals!$C$11:$C$260, MATCH($B260, Meals!$B$11:$B$260, 0)), "")))</f>
        <v/>
      </c>
      <c r="K260" s="4"/>
      <c r="L260" s="72" t="str">
        <f t="shared" si="52"/>
        <v/>
      </c>
      <c r="M260" s="73" t="str">
        <f t="shared" si="53"/>
        <v/>
      </c>
      <c r="N260" s="4"/>
      <c r="O260" s="78" t="str">
        <f t="shared" si="54"/>
        <v/>
      </c>
      <c r="P260" s="79" t="str">
        <f t="shared" si="55"/>
        <v/>
      </c>
      <c r="Q260" s="4"/>
      <c r="R260" s="90" t="str">
        <f t="shared" si="56"/>
        <v/>
      </c>
      <c r="S260" s="4"/>
      <c r="V260" s="100" t="str">
        <f>IF(Meals!$B260="", "", Meals!$B260)</f>
        <v/>
      </c>
      <c r="W260" s="99" t="str">
        <f>IF(Ingredients!$B260="", "", Ingredients!$B260)</f>
        <v/>
      </c>
      <c r="Y260" s="18" t="str">
        <f t="shared" si="57"/>
        <v/>
      </c>
      <c r="AA260" s="18" t="str">
        <f t="shared" si="48"/>
        <v/>
      </c>
      <c r="AB260" s="18" t="str">
        <f t="shared" si="49"/>
        <v/>
      </c>
      <c r="AC260" s="18" t="str">
        <f t="shared" si="58"/>
        <v/>
      </c>
      <c r="AD260" s="18" t="str">
        <f t="shared" si="58"/>
        <v/>
      </c>
      <c r="AE260" s="18" t="str">
        <f t="shared" si="59"/>
        <v/>
      </c>
      <c r="AG260" s="95" t="str">
        <f>IF($C260="", "", IF(IFERROR(INDEX(Ingredients!C$11:C$310, MATCH($C260, Ingredients!$B$11:$B$310, 0)), "")="", "", IFERROR(INDEX(Ingredients!C$11:C$310, MATCH($C260, Ingredients!$B$11:$B$310, 0)), "")))</f>
        <v/>
      </c>
      <c r="AH260" s="105" t="str">
        <f>IF($C260="", "", IF(IFERROR(INDEX(Ingredients!D$11:D$310, MATCH($C260, Ingredients!$B$11:$B$310, 0)), "")="", "", IFERROR(INDEX(Ingredients!D$11:D$310, MATCH($C260, Ingredients!$B$11:$B$310, 0)), "")))</f>
        <v/>
      </c>
      <c r="AI260" s="106" t="str">
        <f>IF($C260="", "", IF(IFERROR(INDEX(Ingredients!E$11:E$310, MATCH($C260, Ingredients!$B$11:$B$310, 0)), "")="", "", IFERROR(INDEX(Ingredients!E$11:E$310, MATCH($C260, Ingredients!$B$11:$B$310, 0)), "")))</f>
        <v/>
      </c>
      <c r="AJ260" s="108" t="str">
        <f>IF($C260="", "", IF(IFERROR(INDEX(Ingredients!F$11:F$310, MATCH($C260, Ingredients!$B$11:$B$310, 0)), "")="", "", IFERROR(INDEX(Ingredients!F$11:F$310, MATCH($C260, Ingredients!$B$11:$B$310, 0)), "")))</f>
        <v/>
      </c>
      <c r="AK260" s="106" t="str">
        <f>IF($C260="", "", IF(IFERROR(INDEX(Ingredients!G$11:G$310, MATCH($C260, Ingredients!$B$11:$B$310, 0)), "")="", "", IFERROR(INDEX(Ingredients!G$11:G$310, MATCH($C260, Ingredients!$B$11:$B$310, 0)), "")))</f>
        <v/>
      </c>
      <c r="AL260" s="79" t="str">
        <f>IF($C260="", "", IF(IFERROR(INDEX(Ingredients!H$11:H$310, MATCH($C260, Ingredients!$B$11:$B$310, 0)), "")="", "", IFERROR(INDEX(Ingredients!H$11:H$310, MATCH($C260, Ingredients!$B$11:$B$310, 0)), "")))</f>
        <v/>
      </c>
      <c r="AN260" s="83" t="str">
        <f t="shared" si="50"/>
        <v/>
      </c>
      <c r="AP260" s="114" t="str">
        <f t="shared" si="60"/>
        <v/>
      </c>
      <c r="AR260" s="117" t="str">
        <f>IF($C260="", "", IF(IFERROR(INDEX(Ingredients!$AI$11:$AI$310, MATCH($C260, Ingredients!$B$11:$B$310, 0)), "")="", "", IFERROR(INDEX(Ingredients!$AI$11:$AI$310, MATCH($C260, Ingredients!$B$11:$B$310, 0)), "")))</f>
        <v/>
      </c>
      <c r="AT260" s="120" t="str">
        <f t="shared" si="61"/>
        <v/>
      </c>
      <c r="AV260" s="90" t="str">
        <f t="shared" si="51"/>
        <v/>
      </c>
      <c r="AX260" s="90" t="str">
        <f>IF($AV260="", "", COUNTIF($AV$11:$AV$5010, "&lt;"&amp;$AV260)+1+COUNTIF($AV$11:$AV260, $AV260)-1)</f>
        <v/>
      </c>
      <c r="AZ260" s="111" t="str">
        <f>IF($B260="", "", SUMIF('Shopping List'!$AV$11:$AV$25, $B260, 'Shopping List'!$BN$11:$BN$25))</f>
        <v/>
      </c>
      <c r="BB260" s="117" t="str">
        <f t="shared" si="62"/>
        <v/>
      </c>
    </row>
    <row r="261" spans="1:54" x14ac:dyDescent="0.25">
      <c r="A261" s="4"/>
      <c r="B261" s="37"/>
      <c r="C261" s="124"/>
      <c r="D261" s="39"/>
      <c r="E261" s="125"/>
      <c r="F261" s="48"/>
      <c r="G261" s="4"/>
      <c r="H261" s="4"/>
      <c r="I261" s="95" t="str">
        <f>IF($C261="", "", IF(IFERROR(INDEX(Ingredients!$C$11:$C$310, MATCH($C261, Ingredients!$B$11:$B$310, 0)), "")="", "", IFERROR(INDEX(Ingredients!$C$11:$C$310, MATCH($C261, Ingredients!$B$11:$B$310, 0)), "")))</f>
        <v/>
      </c>
      <c r="J261" s="73" t="str">
        <f>IF($B261="", "", IF(IFERROR(INDEX(Meals!$C$11:$C$260, MATCH($B261, Meals!$B$11:$B$260, 0)), "")="", "", IFERROR(INDEX(Meals!$C$11:$C$260, MATCH($B261, Meals!$B$11:$B$260, 0)), "")))</f>
        <v/>
      </c>
      <c r="K261" s="4"/>
      <c r="L261" s="72" t="str">
        <f t="shared" si="52"/>
        <v/>
      </c>
      <c r="M261" s="73" t="str">
        <f t="shared" si="53"/>
        <v/>
      </c>
      <c r="N261" s="4"/>
      <c r="O261" s="78" t="str">
        <f t="shared" si="54"/>
        <v/>
      </c>
      <c r="P261" s="79" t="str">
        <f t="shared" si="55"/>
        <v/>
      </c>
      <c r="Q261" s="4"/>
      <c r="R261" s="90" t="str">
        <f t="shared" si="56"/>
        <v/>
      </c>
      <c r="S261" s="4"/>
      <c r="W261" s="99" t="str">
        <f>IF(Ingredients!$B261="", "", Ingredients!$B261)</f>
        <v/>
      </c>
      <c r="Y261" s="18" t="str">
        <f t="shared" si="57"/>
        <v/>
      </c>
      <c r="AA261" s="18" t="str">
        <f t="shared" si="48"/>
        <v/>
      </c>
      <c r="AB261" s="18" t="str">
        <f t="shared" si="49"/>
        <v/>
      </c>
      <c r="AC261" s="18" t="str">
        <f t="shared" si="58"/>
        <v/>
      </c>
      <c r="AD261" s="18" t="str">
        <f t="shared" si="58"/>
        <v/>
      </c>
      <c r="AE261" s="18" t="str">
        <f t="shared" si="59"/>
        <v/>
      </c>
      <c r="AG261" s="95" t="str">
        <f>IF($C261="", "", IF(IFERROR(INDEX(Ingredients!C$11:C$310, MATCH($C261, Ingredients!$B$11:$B$310, 0)), "")="", "", IFERROR(INDEX(Ingredients!C$11:C$310, MATCH($C261, Ingredients!$B$11:$B$310, 0)), "")))</f>
        <v/>
      </c>
      <c r="AH261" s="105" t="str">
        <f>IF($C261="", "", IF(IFERROR(INDEX(Ingredients!D$11:D$310, MATCH($C261, Ingredients!$B$11:$B$310, 0)), "")="", "", IFERROR(INDEX(Ingredients!D$11:D$310, MATCH($C261, Ingredients!$B$11:$B$310, 0)), "")))</f>
        <v/>
      </c>
      <c r="AI261" s="106" t="str">
        <f>IF($C261="", "", IF(IFERROR(INDEX(Ingredients!E$11:E$310, MATCH($C261, Ingredients!$B$11:$B$310, 0)), "")="", "", IFERROR(INDEX(Ingredients!E$11:E$310, MATCH($C261, Ingredients!$B$11:$B$310, 0)), "")))</f>
        <v/>
      </c>
      <c r="AJ261" s="108" t="str">
        <f>IF($C261="", "", IF(IFERROR(INDEX(Ingredients!F$11:F$310, MATCH($C261, Ingredients!$B$11:$B$310, 0)), "")="", "", IFERROR(INDEX(Ingredients!F$11:F$310, MATCH($C261, Ingredients!$B$11:$B$310, 0)), "")))</f>
        <v/>
      </c>
      <c r="AK261" s="106" t="str">
        <f>IF($C261="", "", IF(IFERROR(INDEX(Ingredients!G$11:G$310, MATCH($C261, Ingredients!$B$11:$B$310, 0)), "")="", "", IFERROR(INDEX(Ingredients!G$11:G$310, MATCH($C261, Ingredients!$B$11:$B$310, 0)), "")))</f>
        <v/>
      </c>
      <c r="AL261" s="79" t="str">
        <f>IF($C261="", "", IF(IFERROR(INDEX(Ingredients!H$11:H$310, MATCH($C261, Ingredients!$B$11:$B$310, 0)), "")="", "", IFERROR(INDEX(Ingredients!H$11:H$310, MATCH($C261, Ingredients!$B$11:$B$310, 0)), "")))</f>
        <v/>
      </c>
      <c r="AN261" s="83" t="str">
        <f t="shared" si="50"/>
        <v/>
      </c>
      <c r="AP261" s="114" t="str">
        <f t="shared" si="60"/>
        <v/>
      </c>
      <c r="AR261" s="117" t="str">
        <f>IF($C261="", "", IF(IFERROR(INDEX(Ingredients!$AI$11:$AI$310, MATCH($C261, Ingredients!$B$11:$B$310, 0)), "")="", "", IFERROR(INDEX(Ingredients!$AI$11:$AI$310, MATCH($C261, Ingredients!$B$11:$B$310, 0)), "")))</f>
        <v/>
      </c>
      <c r="AT261" s="120" t="str">
        <f t="shared" si="61"/>
        <v/>
      </c>
      <c r="AV261" s="90" t="str">
        <f t="shared" si="51"/>
        <v/>
      </c>
      <c r="AX261" s="90" t="str">
        <f>IF($AV261="", "", COUNTIF($AV$11:$AV$5010, "&lt;"&amp;$AV261)+1+COUNTIF($AV$11:$AV261, $AV261)-1)</f>
        <v/>
      </c>
      <c r="AZ261" s="111" t="str">
        <f>IF($B261="", "", SUMIF('Shopping List'!$AV$11:$AV$25, $B261, 'Shopping List'!$BN$11:$BN$25))</f>
        <v/>
      </c>
      <c r="BB261" s="117" t="str">
        <f t="shared" si="62"/>
        <v/>
      </c>
    </row>
    <row r="262" spans="1:54" x14ac:dyDescent="0.25">
      <c r="A262" s="4"/>
      <c r="B262" s="37"/>
      <c r="C262" s="124"/>
      <c r="D262" s="39"/>
      <c r="E262" s="125"/>
      <c r="F262" s="48"/>
      <c r="G262" s="4"/>
      <c r="H262" s="4"/>
      <c r="I262" s="95" t="str">
        <f>IF($C262="", "", IF(IFERROR(INDEX(Ingredients!$C$11:$C$310, MATCH($C262, Ingredients!$B$11:$B$310, 0)), "")="", "", IFERROR(INDEX(Ingredients!$C$11:$C$310, MATCH($C262, Ingredients!$B$11:$B$310, 0)), "")))</f>
        <v/>
      </c>
      <c r="J262" s="73" t="str">
        <f>IF($B262="", "", IF(IFERROR(INDEX(Meals!$C$11:$C$260, MATCH($B262, Meals!$B$11:$B$260, 0)), "")="", "", IFERROR(INDEX(Meals!$C$11:$C$260, MATCH($B262, Meals!$B$11:$B$260, 0)), "")))</f>
        <v/>
      </c>
      <c r="K262" s="4"/>
      <c r="L262" s="72" t="str">
        <f t="shared" si="52"/>
        <v/>
      </c>
      <c r="M262" s="73" t="str">
        <f t="shared" si="53"/>
        <v/>
      </c>
      <c r="N262" s="4"/>
      <c r="O262" s="78" t="str">
        <f t="shared" si="54"/>
        <v/>
      </c>
      <c r="P262" s="79" t="str">
        <f t="shared" si="55"/>
        <v/>
      </c>
      <c r="Q262" s="4"/>
      <c r="R262" s="90" t="str">
        <f t="shared" si="56"/>
        <v/>
      </c>
      <c r="S262" s="4"/>
      <c r="W262" s="99" t="str">
        <f>IF(Ingredients!$B262="", "", Ingredients!$B262)</f>
        <v/>
      </c>
      <c r="Y262" s="18" t="str">
        <f t="shared" si="57"/>
        <v/>
      </c>
      <c r="AA262" s="18" t="str">
        <f t="shared" si="48"/>
        <v/>
      </c>
      <c r="AB262" s="18" t="str">
        <f t="shared" si="49"/>
        <v/>
      </c>
      <c r="AC262" s="18" t="str">
        <f t="shared" si="58"/>
        <v/>
      </c>
      <c r="AD262" s="18" t="str">
        <f t="shared" si="58"/>
        <v/>
      </c>
      <c r="AE262" s="18" t="str">
        <f t="shared" si="59"/>
        <v/>
      </c>
      <c r="AG262" s="95" t="str">
        <f>IF($C262="", "", IF(IFERROR(INDEX(Ingredients!C$11:C$310, MATCH($C262, Ingredients!$B$11:$B$310, 0)), "")="", "", IFERROR(INDEX(Ingredients!C$11:C$310, MATCH($C262, Ingredients!$B$11:$B$310, 0)), "")))</f>
        <v/>
      </c>
      <c r="AH262" s="105" t="str">
        <f>IF($C262="", "", IF(IFERROR(INDEX(Ingredients!D$11:D$310, MATCH($C262, Ingredients!$B$11:$B$310, 0)), "")="", "", IFERROR(INDEX(Ingredients!D$11:D$310, MATCH($C262, Ingredients!$B$11:$B$310, 0)), "")))</f>
        <v/>
      </c>
      <c r="AI262" s="106" t="str">
        <f>IF($C262="", "", IF(IFERROR(INDEX(Ingredients!E$11:E$310, MATCH($C262, Ingredients!$B$11:$B$310, 0)), "")="", "", IFERROR(INDEX(Ingredients!E$11:E$310, MATCH($C262, Ingredients!$B$11:$B$310, 0)), "")))</f>
        <v/>
      </c>
      <c r="AJ262" s="108" t="str">
        <f>IF($C262="", "", IF(IFERROR(INDEX(Ingredients!F$11:F$310, MATCH($C262, Ingredients!$B$11:$B$310, 0)), "")="", "", IFERROR(INDEX(Ingredients!F$11:F$310, MATCH($C262, Ingredients!$B$11:$B$310, 0)), "")))</f>
        <v/>
      </c>
      <c r="AK262" s="106" t="str">
        <f>IF($C262="", "", IF(IFERROR(INDEX(Ingredients!G$11:G$310, MATCH($C262, Ingredients!$B$11:$B$310, 0)), "")="", "", IFERROR(INDEX(Ingredients!G$11:G$310, MATCH($C262, Ingredients!$B$11:$B$310, 0)), "")))</f>
        <v/>
      </c>
      <c r="AL262" s="79" t="str">
        <f>IF($C262="", "", IF(IFERROR(INDEX(Ingredients!H$11:H$310, MATCH($C262, Ingredients!$B$11:$B$310, 0)), "")="", "", IFERROR(INDEX(Ingredients!H$11:H$310, MATCH($C262, Ingredients!$B$11:$B$310, 0)), "")))</f>
        <v/>
      </c>
      <c r="AN262" s="83" t="str">
        <f t="shared" si="50"/>
        <v/>
      </c>
      <c r="AP262" s="114" t="str">
        <f t="shared" si="60"/>
        <v/>
      </c>
      <c r="AR262" s="117" t="str">
        <f>IF($C262="", "", IF(IFERROR(INDEX(Ingredients!$AI$11:$AI$310, MATCH($C262, Ingredients!$B$11:$B$310, 0)), "")="", "", IFERROR(INDEX(Ingredients!$AI$11:$AI$310, MATCH($C262, Ingredients!$B$11:$B$310, 0)), "")))</f>
        <v/>
      </c>
      <c r="AT262" s="120" t="str">
        <f t="shared" si="61"/>
        <v/>
      </c>
      <c r="AV262" s="90" t="str">
        <f t="shared" si="51"/>
        <v/>
      </c>
      <c r="AX262" s="90" t="str">
        <f>IF($AV262="", "", COUNTIF($AV$11:$AV$5010, "&lt;"&amp;$AV262)+1+COUNTIF($AV$11:$AV262, $AV262)-1)</f>
        <v/>
      </c>
      <c r="AZ262" s="111" t="str">
        <f>IF($B262="", "", SUMIF('Shopping List'!$AV$11:$AV$25, $B262, 'Shopping List'!$BN$11:$BN$25))</f>
        <v/>
      </c>
      <c r="BB262" s="117" t="str">
        <f t="shared" si="62"/>
        <v/>
      </c>
    </row>
    <row r="263" spans="1:54" x14ac:dyDescent="0.25">
      <c r="A263" s="4"/>
      <c r="B263" s="37"/>
      <c r="C263" s="124"/>
      <c r="D263" s="39"/>
      <c r="E263" s="125"/>
      <c r="F263" s="48"/>
      <c r="G263" s="4"/>
      <c r="H263" s="4"/>
      <c r="I263" s="95" t="str">
        <f>IF($C263="", "", IF(IFERROR(INDEX(Ingredients!$C$11:$C$310, MATCH($C263, Ingredients!$B$11:$B$310, 0)), "")="", "", IFERROR(INDEX(Ingredients!$C$11:$C$310, MATCH($C263, Ingredients!$B$11:$B$310, 0)), "")))</f>
        <v/>
      </c>
      <c r="J263" s="73" t="str">
        <f>IF($B263="", "", IF(IFERROR(INDEX(Meals!$C$11:$C$260, MATCH($B263, Meals!$B$11:$B$260, 0)), "")="", "", IFERROR(INDEX(Meals!$C$11:$C$260, MATCH($B263, Meals!$B$11:$B$260, 0)), "")))</f>
        <v/>
      </c>
      <c r="K263" s="4"/>
      <c r="L263" s="72" t="str">
        <f t="shared" si="52"/>
        <v/>
      </c>
      <c r="M263" s="73" t="str">
        <f t="shared" si="53"/>
        <v/>
      </c>
      <c r="N263" s="4"/>
      <c r="O263" s="78" t="str">
        <f t="shared" si="54"/>
        <v/>
      </c>
      <c r="P263" s="79" t="str">
        <f t="shared" si="55"/>
        <v/>
      </c>
      <c r="Q263" s="4"/>
      <c r="R263" s="90" t="str">
        <f t="shared" si="56"/>
        <v/>
      </c>
      <c r="S263" s="4"/>
      <c r="W263" s="99" t="str">
        <f>IF(Ingredients!$B263="", "", Ingredients!$B263)</f>
        <v/>
      </c>
      <c r="Y263" s="18" t="str">
        <f t="shared" si="57"/>
        <v/>
      </c>
      <c r="AA263" s="18" t="str">
        <f t="shared" si="48"/>
        <v/>
      </c>
      <c r="AB263" s="18" t="str">
        <f t="shared" si="49"/>
        <v/>
      </c>
      <c r="AC263" s="18" t="str">
        <f t="shared" si="58"/>
        <v/>
      </c>
      <c r="AD263" s="18" t="str">
        <f t="shared" si="58"/>
        <v/>
      </c>
      <c r="AE263" s="18" t="str">
        <f t="shared" si="59"/>
        <v/>
      </c>
      <c r="AG263" s="95" t="str">
        <f>IF($C263="", "", IF(IFERROR(INDEX(Ingredients!C$11:C$310, MATCH($C263, Ingredients!$B$11:$B$310, 0)), "")="", "", IFERROR(INDEX(Ingredients!C$11:C$310, MATCH($C263, Ingredients!$B$11:$B$310, 0)), "")))</f>
        <v/>
      </c>
      <c r="AH263" s="105" t="str">
        <f>IF($C263="", "", IF(IFERROR(INDEX(Ingredients!D$11:D$310, MATCH($C263, Ingredients!$B$11:$B$310, 0)), "")="", "", IFERROR(INDEX(Ingredients!D$11:D$310, MATCH($C263, Ingredients!$B$11:$B$310, 0)), "")))</f>
        <v/>
      </c>
      <c r="AI263" s="106" t="str">
        <f>IF($C263="", "", IF(IFERROR(INDEX(Ingredients!E$11:E$310, MATCH($C263, Ingredients!$B$11:$B$310, 0)), "")="", "", IFERROR(INDEX(Ingredients!E$11:E$310, MATCH($C263, Ingredients!$B$11:$B$310, 0)), "")))</f>
        <v/>
      </c>
      <c r="AJ263" s="108" t="str">
        <f>IF($C263="", "", IF(IFERROR(INDEX(Ingredients!F$11:F$310, MATCH($C263, Ingredients!$B$11:$B$310, 0)), "")="", "", IFERROR(INDEX(Ingredients!F$11:F$310, MATCH($C263, Ingredients!$B$11:$B$310, 0)), "")))</f>
        <v/>
      </c>
      <c r="AK263" s="106" t="str">
        <f>IF($C263="", "", IF(IFERROR(INDEX(Ingredients!G$11:G$310, MATCH($C263, Ingredients!$B$11:$B$310, 0)), "")="", "", IFERROR(INDEX(Ingredients!G$11:G$310, MATCH($C263, Ingredients!$B$11:$B$310, 0)), "")))</f>
        <v/>
      </c>
      <c r="AL263" s="79" t="str">
        <f>IF($C263="", "", IF(IFERROR(INDEX(Ingredients!H$11:H$310, MATCH($C263, Ingredients!$B$11:$B$310, 0)), "")="", "", IFERROR(INDEX(Ingredients!H$11:H$310, MATCH($C263, Ingredients!$B$11:$B$310, 0)), "")))</f>
        <v/>
      </c>
      <c r="AN263" s="83" t="str">
        <f t="shared" si="50"/>
        <v/>
      </c>
      <c r="AP263" s="114" t="str">
        <f t="shared" si="60"/>
        <v/>
      </c>
      <c r="AR263" s="117" t="str">
        <f>IF($C263="", "", IF(IFERROR(INDEX(Ingredients!$AI$11:$AI$310, MATCH($C263, Ingredients!$B$11:$B$310, 0)), "")="", "", IFERROR(INDEX(Ingredients!$AI$11:$AI$310, MATCH($C263, Ingredients!$B$11:$B$310, 0)), "")))</f>
        <v/>
      </c>
      <c r="AT263" s="120" t="str">
        <f t="shared" si="61"/>
        <v/>
      </c>
      <c r="AV263" s="90" t="str">
        <f t="shared" si="51"/>
        <v/>
      </c>
      <c r="AX263" s="90" t="str">
        <f>IF($AV263="", "", COUNTIF($AV$11:$AV$5010, "&lt;"&amp;$AV263)+1+COUNTIF($AV$11:$AV263, $AV263)-1)</f>
        <v/>
      </c>
      <c r="AZ263" s="111" t="str">
        <f>IF($B263="", "", SUMIF('Shopping List'!$AV$11:$AV$25, $B263, 'Shopping List'!$BN$11:$BN$25))</f>
        <v/>
      </c>
      <c r="BB263" s="117" t="str">
        <f t="shared" si="62"/>
        <v/>
      </c>
    </row>
    <row r="264" spans="1:54" x14ac:dyDescent="0.25">
      <c r="A264" s="4"/>
      <c r="B264" s="37"/>
      <c r="C264" s="124"/>
      <c r="D264" s="39"/>
      <c r="E264" s="125"/>
      <c r="F264" s="48"/>
      <c r="G264" s="4"/>
      <c r="H264" s="4"/>
      <c r="I264" s="95" t="str">
        <f>IF($C264="", "", IF(IFERROR(INDEX(Ingredients!$C$11:$C$310, MATCH($C264, Ingredients!$B$11:$B$310, 0)), "")="", "", IFERROR(INDEX(Ingredients!$C$11:$C$310, MATCH($C264, Ingredients!$B$11:$B$310, 0)), "")))</f>
        <v/>
      </c>
      <c r="J264" s="73" t="str">
        <f>IF($B264="", "", IF(IFERROR(INDEX(Meals!$C$11:$C$260, MATCH($B264, Meals!$B$11:$B$260, 0)), "")="", "", IFERROR(INDEX(Meals!$C$11:$C$260, MATCH($B264, Meals!$B$11:$B$260, 0)), "")))</f>
        <v/>
      </c>
      <c r="K264" s="4"/>
      <c r="L264" s="72" t="str">
        <f t="shared" si="52"/>
        <v/>
      </c>
      <c r="M264" s="73" t="str">
        <f t="shared" si="53"/>
        <v/>
      </c>
      <c r="N264" s="4"/>
      <c r="O264" s="78" t="str">
        <f t="shared" si="54"/>
        <v/>
      </c>
      <c r="P264" s="79" t="str">
        <f t="shared" si="55"/>
        <v/>
      </c>
      <c r="Q264" s="4"/>
      <c r="R264" s="90" t="str">
        <f t="shared" si="56"/>
        <v/>
      </c>
      <c r="S264" s="4"/>
      <c r="W264" s="99" t="str">
        <f>IF(Ingredients!$B264="", "", Ingredients!$B264)</f>
        <v/>
      </c>
      <c r="Y264" s="18" t="str">
        <f t="shared" si="57"/>
        <v/>
      </c>
      <c r="AA264" s="18" t="str">
        <f t="shared" si="48"/>
        <v/>
      </c>
      <c r="AB264" s="18" t="str">
        <f t="shared" si="49"/>
        <v/>
      </c>
      <c r="AC264" s="18" t="str">
        <f t="shared" si="58"/>
        <v/>
      </c>
      <c r="AD264" s="18" t="str">
        <f t="shared" si="58"/>
        <v/>
      </c>
      <c r="AE264" s="18" t="str">
        <f t="shared" si="59"/>
        <v/>
      </c>
      <c r="AG264" s="95" t="str">
        <f>IF($C264="", "", IF(IFERROR(INDEX(Ingredients!C$11:C$310, MATCH($C264, Ingredients!$B$11:$B$310, 0)), "")="", "", IFERROR(INDEX(Ingredients!C$11:C$310, MATCH($C264, Ingredients!$B$11:$B$310, 0)), "")))</f>
        <v/>
      </c>
      <c r="AH264" s="105" t="str">
        <f>IF($C264="", "", IF(IFERROR(INDEX(Ingredients!D$11:D$310, MATCH($C264, Ingredients!$B$11:$B$310, 0)), "")="", "", IFERROR(INDEX(Ingredients!D$11:D$310, MATCH($C264, Ingredients!$B$11:$B$310, 0)), "")))</f>
        <v/>
      </c>
      <c r="AI264" s="106" t="str">
        <f>IF($C264="", "", IF(IFERROR(INDEX(Ingredients!E$11:E$310, MATCH($C264, Ingredients!$B$11:$B$310, 0)), "")="", "", IFERROR(INDEX(Ingredients!E$11:E$310, MATCH($C264, Ingredients!$B$11:$B$310, 0)), "")))</f>
        <v/>
      </c>
      <c r="AJ264" s="108" t="str">
        <f>IF($C264="", "", IF(IFERROR(INDEX(Ingredients!F$11:F$310, MATCH($C264, Ingredients!$B$11:$B$310, 0)), "")="", "", IFERROR(INDEX(Ingredients!F$11:F$310, MATCH($C264, Ingredients!$B$11:$B$310, 0)), "")))</f>
        <v/>
      </c>
      <c r="AK264" s="106" t="str">
        <f>IF($C264="", "", IF(IFERROR(INDEX(Ingredients!G$11:G$310, MATCH($C264, Ingredients!$B$11:$B$310, 0)), "")="", "", IFERROR(INDEX(Ingredients!G$11:G$310, MATCH($C264, Ingredients!$B$11:$B$310, 0)), "")))</f>
        <v/>
      </c>
      <c r="AL264" s="79" t="str">
        <f>IF($C264="", "", IF(IFERROR(INDEX(Ingredients!H$11:H$310, MATCH($C264, Ingredients!$B$11:$B$310, 0)), "")="", "", IFERROR(INDEX(Ingredients!H$11:H$310, MATCH($C264, Ingredients!$B$11:$B$310, 0)), "")))</f>
        <v/>
      </c>
      <c r="AN264" s="83" t="str">
        <f t="shared" si="50"/>
        <v/>
      </c>
      <c r="AP264" s="114" t="str">
        <f t="shared" si="60"/>
        <v/>
      </c>
      <c r="AR264" s="117" t="str">
        <f>IF($C264="", "", IF(IFERROR(INDEX(Ingredients!$AI$11:$AI$310, MATCH($C264, Ingredients!$B$11:$B$310, 0)), "")="", "", IFERROR(INDEX(Ingredients!$AI$11:$AI$310, MATCH($C264, Ingredients!$B$11:$B$310, 0)), "")))</f>
        <v/>
      </c>
      <c r="AT264" s="120" t="str">
        <f t="shared" si="61"/>
        <v/>
      </c>
      <c r="AV264" s="90" t="str">
        <f t="shared" si="51"/>
        <v/>
      </c>
      <c r="AX264" s="90" t="str">
        <f>IF($AV264="", "", COUNTIF($AV$11:$AV$5010, "&lt;"&amp;$AV264)+1+COUNTIF($AV$11:$AV264, $AV264)-1)</f>
        <v/>
      </c>
      <c r="AZ264" s="111" t="str">
        <f>IF($B264="", "", SUMIF('Shopping List'!$AV$11:$AV$25, $B264, 'Shopping List'!$BN$11:$BN$25))</f>
        <v/>
      </c>
      <c r="BB264" s="117" t="str">
        <f t="shared" si="62"/>
        <v/>
      </c>
    </row>
    <row r="265" spans="1:54" x14ac:dyDescent="0.25">
      <c r="A265" s="4"/>
      <c r="B265" s="37"/>
      <c r="C265" s="124"/>
      <c r="D265" s="39"/>
      <c r="E265" s="125"/>
      <c r="F265" s="48"/>
      <c r="G265" s="4"/>
      <c r="H265" s="4"/>
      <c r="I265" s="95" t="str">
        <f>IF($C265="", "", IF(IFERROR(INDEX(Ingredients!$C$11:$C$310, MATCH($C265, Ingredients!$B$11:$B$310, 0)), "")="", "", IFERROR(INDEX(Ingredients!$C$11:$C$310, MATCH($C265, Ingredients!$B$11:$B$310, 0)), "")))</f>
        <v/>
      </c>
      <c r="J265" s="73" t="str">
        <f>IF($B265="", "", IF(IFERROR(INDEX(Meals!$C$11:$C$260, MATCH($B265, Meals!$B$11:$B$260, 0)), "")="", "", IFERROR(INDEX(Meals!$C$11:$C$260, MATCH($B265, Meals!$B$11:$B$260, 0)), "")))</f>
        <v/>
      </c>
      <c r="K265" s="4"/>
      <c r="L265" s="72" t="str">
        <f t="shared" si="52"/>
        <v/>
      </c>
      <c r="M265" s="73" t="str">
        <f t="shared" si="53"/>
        <v/>
      </c>
      <c r="N265" s="4"/>
      <c r="O265" s="78" t="str">
        <f t="shared" si="54"/>
        <v/>
      </c>
      <c r="P265" s="79" t="str">
        <f t="shared" si="55"/>
        <v/>
      </c>
      <c r="Q265" s="4"/>
      <c r="R265" s="90" t="str">
        <f t="shared" si="56"/>
        <v/>
      </c>
      <c r="S265" s="4"/>
      <c r="W265" s="99" t="str">
        <f>IF(Ingredients!$B265="", "", Ingredients!$B265)</f>
        <v/>
      </c>
      <c r="Y265" s="18" t="str">
        <f t="shared" si="57"/>
        <v/>
      </c>
      <c r="AA265" s="18" t="str">
        <f t="shared" si="48"/>
        <v/>
      </c>
      <c r="AB265" s="18" t="str">
        <f t="shared" si="49"/>
        <v/>
      </c>
      <c r="AC265" s="18" t="str">
        <f t="shared" si="58"/>
        <v/>
      </c>
      <c r="AD265" s="18" t="str">
        <f t="shared" si="58"/>
        <v/>
      </c>
      <c r="AE265" s="18" t="str">
        <f t="shared" si="59"/>
        <v/>
      </c>
      <c r="AG265" s="95" t="str">
        <f>IF($C265="", "", IF(IFERROR(INDEX(Ingredients!C$11:C$310, MATCH($C265, Ingredients!$B$11:$B$310, 0)), "")="", "", IFERROR(INDEX(Ingredients!C$11:C$310, MATCH($C265, Ingredients!$B$11:$B$310, 0)), "")))</f>
        <v/>
      </c>
      <c r="AH265" s="105" t="str">
        <f>IF($C265="", "", IF(IFERROR(INDEX(Ingredients!D$11:D$310, MATCH($C265, Ingredients!$B$11:$B$310, 0)), "")="", "", IFERROR(INDEX(Ingredients!D$11:D$310, MATCH($C265, Ingredients!$B$11:$B$310, 0)), "")))</f>
        <v/>
      </c>
      <c r="AI265" s="106" t="str">
        <f>IF($C265="", "", IF(IFERROR(INDEX(Ingredients!E$11:E$310, MATCH($C265, Ingredients!$B$11:$B$310, 0)), "")="", "", IFERROR(INDEX(Ingredients!E$11:E$310, MATCH($C265, Ingredients!$B$11:$B$310, 0)), "")))</f>
        <v/>
      </c>
      <c r="AJ265" s="108" t="str">
        <f>IF($C265="", "", IF(IFERROR(INDEX(Ingredients!F$11:F$310, MATCH($C265, Ingredients!$B$11:$B$310, 0)), "")="", "", IFERROR(INDEX(Ingredients!F$11:F$310, MATCH($C265, Ingredients!$B$11:$B$310, 0)), "")))</f>
        <v/>
      </c>
      <c r="AK265" s="106" t="str">
        <f>IF($C265="", "", IF(IFERROR(INDEX(Ingredients!G$11:G$310, MATCH($C265, Ingredients!$B$11:$B$310, 0)), "")="", "", IFERROR(INDEX(Ingredients!G$11:G$310, MATCH($C265, Ingredients!$B$11:$B$310, 0)), "")))</f>
        <v/>
      </c>
      <c r="AL265" s="79" t="str">
        <f>IF($C265="", "", IF(IFERROR(INDEX(Ingredients!H$11:H$310, MATCH($C265, Ingredients!$B$11:$B$310, 0)), "")="", "", IFERROR(INDEX(Ingredients!H$11:H$310, MATCH($C265, Ingredients!$B$11:$B$310, 0)), "")))</f>
        <v/>
      </c>
      <c r="AN265" s="83" t="str">
        <f t="shared" si="50"/>
        <v/>
      </c>
      <c r="AP265" s="114" t="str">
        <f t="shared" si="60"/>
        <v/>
      </c>
      <c r="AR265" s="117" t="str">
        <f>IF($C265="", "", IF(IFERROR(INDEX(Ingredients!$AI$11:$AI$310, MATCH($C265, Ingredients!$B$11:$B$310, 0)), "")="", "", IFERROR(INDEX(Ingredients!$AI$11:$AI$310, MATCH($C265, Ingredients!$B$11:$B$310, 0)), "")))</f>
        <v/>
      </c>
      <c r="AT265" s="120" t="str">
        <f t="shared" si="61"/>
        <v/>
      </c>
      <c r="AV265" s="90" t="str">
        <f t="shared" si="51"/>
        <v/>
      </c>
      <c r="AX265" s="90" t="str">
        <f>IF($AV265="", "", COUNTIF($AV$11:$AV$5010, "&lt;"&amp;$AV265)+1+COUNTIF($AV$11:$AV265, $AV265)-1)</f>
        <v/>
      </c>
      <c r="AZ265" s="111" t="str">
        <f>IF($B265="", "", SUMIF('Shopping List'!$AV$11:$AV$25, $B265, 'Shopping List'!$BN$11:$BN$25))</f>
        <v/>
      </c>
      <c r="BB265" s="117" t="str">
        <f t="shared" si="62"/>
        <v/>
      </c>
    </row>
    <row r="266" spans="1:54" x14ac:dyDescent="0.25">
      <c r="A266" s="4"/>
      <c r="B266" s="37"/>
      <c r="C266" s="124"/>
      <c r="D266" s="39"/>
      <c r="E266" s="125"/>
      <c r="F266" s="48"/>
      <c r="G266" s="4"/>
      <c r="H266" s="4"/>
      <c r="I266" s="95" t="str">
        <f>IF($C266="", "", IF(IFERROR(INDEX(Ingredients!$C$11:$C$310, MATCH($C266, Ingredients!$B$11:$B$310, 0)), "")="", "", IFERROR(INDEX(Ingredients!$C$11:$C$310, MATCH($C266, Ingredients!$B$11:$B$310, 0)), "")))</f>
        <v/>
      </c>
      <c r="J266" s="73" t="str">
        <f>IF($B266="", "", IF(IFERROR(INDEX(Meals!$C$11:$C$260, MATCH($B266, Meals!$B$11:$B$260, 0)), "")="", "", IFERROR(INDEX(Meals!$C$11:$C$260, MATCH($B266, Meals!$B$11:$B$260, 0)), "")))</f>
        <v/>
      </c>
      <c r="K266" s="4"/>
      <c r="L266" s="72" t="str">
        <f t="shared" si="52"/>
        <v/>
      </c>
      <c r="M266" s="73" t="str">
        <f t="shared" si="53"/>
        <v/>
      </c>
      <c r="N266" s="4"/>
      <c r="O266" s="78" t="str">
        <f t="shared" si="54"/>
        <v/>
      </c>
      <c r="P266" s="79" t="str">
        <f t="shared" si="55"/>
        <v/>
      </c>
      <c r="Q266" s="4"/>
      <c r="R266" s="90" t="str">
        <f t="shared" si="56"/>
        <v/>
      </c>
      <c r="S266" s="4"/>
      <c r="W266" s="99" t="str">
        <f>IF(Ingredients!$B266="", "", Ingredients!$B266)</f>
        <v/>
      </c>
      <c r="Y266" s="18" t="str">
        <f t="shared" si="57"/>
        <v/>
      </c>
      <c r="AA266" s="18" t="str">
        <f t="shared" si="48"/>
        <v/>
      </c>
      <c r="AB266" s="18" t="str">
        <f t="shared" si="49"/>
        <v/>
      </c>
      <c r="AC266" s="18" t="str">
        <f t="shared" si="58"/>
        <v/>
      </c>
      <c r="AD266" s="18" t="str">
        <f t="shared" si="58"/>
        <v/>
      </c>
      <c r="AE266" s="18" t="str">
        <f t="shared" si="59"/>
        <v/>
      </c>
      <c r="AG266" s="95" t="str">
        <f>IF($C266="", "", IF(IFERROR(INDEX(Ingredients!C$11:C$310, MATCH($C266, Ingredients!$B$11:$B$310, 0)), "")="", "", IFERROR(INDEX(Ingredients!C$11:C$310, MATCH($C266, Ingredients!$B$11:$B$310, 0)), "")))</f>
        <v/>
      </c>
      <c r="AH266" s="105" t="str">
        <f>IF($C266="", "", IF(IFERROR(INDEX(Ingredients!D$11:D$310, MATCH($C266, Ingredients!$B$11:$B$310, 0)), "")="", "", IFERROR(INDEX(Ingredients!D$11:D$310, MATCH($C266, Ingredients!$B$11:$B$310, 0)), "")))</f>
        <v/>
      </c>
      <c r="AI266" s="106" t="str">
        <f>IF($C266="", "", IF(IFERROR(INDEX(Ingredients!E$11:E$310, MATCH($C266, Ingredients!$B$11:$B$310, 0)), "")="", "", IFERROR(INDEX(Ingredients!E$11:E$310, MATCH($C266, Ingredients!$B$11:$B$310, 0)), "")))</f>
        <v/>
      </c>
      <c r="AJ266" s="108" t="str">
        <f>IF($C266="", "", IF(IFERROR(INDEX(Ingredients!F$11:F$310, MATCH($C266, Ingredients!$B$11:$B$310, 0)), "")="", "", IFERROR(INDEX(Ingredients!F$11:F$310, MATCH($C266, Ingredients!$B$11:$B$310, 0)), "")))</f>
        <v/>
      </c>
      <c r="AK266" s="106" t="str">
        <f>IF($C266="", "", IF(IFERROR(INDEX(Ingredients!G$11:G$310, MATCH($C266, Ingredients!$B$11:$B$310, 0)), "")="", "", IFERROR(INDEX(Ingredients!G$11:G$310, MATCH($C266, Ingredients!$B$11:$B$310, 0)), "")))</f>
        <v/>
      </c>
      <c r="AL266" s="79" t="str">
        <f>IF($C266="", "", IF(IFERROR(INDEX(Ingredients!H$11:H$310, MATCH($C266, Ingredients!$B$11:$B$310, 0)), "")="", "", IFERROR(INDEX(Ingredients!H$11:H$310, MATCH($C266, Ingredients!$B$11:$B$310, 0)), "")))</f>
        <v/>
      </c>
      <c r="AN266" s="83" t="str">
        <f t="shared" si="50"/>
        <v/>
      </c>
      <c r="AP266" s="114" t="str">
        <f t="shared" si="60"/>
        <v/>
      </c>
      <c r="AR266" s="117" t="str">
        <f>IF($C266="", "", IF(IFERROR(INDEX(Ingredients!$AI$11:$AI$310, MATCH($C266, Ingredients!$B$11:$B$310, 0)), "")="", "", IFERROR(INDEX(Ingredients!$AI$11:$AI$310, MATCH($C266, Ingredients!$B$11:$B$310, 0)), "")))</f>
        <v/>
      </c>
      <c r="AT266" s="120" t="str">
        <f t="shared" si="61"/>
        <v/>
      </c>
      <c r="AV266" s="90" t="str">
        <f t="shared" si="51"/>
        <v/>
      </c>
      <c r="AX266" s="90" t="str">
        <f>IF($AV266="", "", COUNTIF($AV$11:$AV$5010, "&lt;"&amp;$AV266)+1+COUNTIF($AV$11:$AV266, $AV266)-1)</f>
        <v/>
      </c>
      <c r="AZ266" s="111" t="str">
        <f>IF($B266="", "", SUMIF('Shopping List'!$AV$11:$AV$25, $B266, 'Shopping List'!$BN$11:$BN$25))</f>
        <v/>
      </c>
      <c r="BB266" s="117" t="str">
        <f t="shared" si="62"/>
        <v/>
      </c>
    </row>
    <row r="267" spans="1:54" x14ac:dyDescent="0.25">
      <c r="A267" s="4"/>
      <c r="B267" s="37"/>
      <c r="C267" s="124"/>
      <c r="D267" s="39"/>
      <c r="E267" s="125"/>
      <c r="F267" s="48"/>
      <c r="G267" s="4"/>
      <c r="H267" s="4"/>
      <c r="I267" s="95" t="str">
        <f>IF($C267="", "", IF(IFERROR(INDEX(Ingredients!$C$11:$C$310, MATCH($C267, Ingredients!$B$11:$B$310, 0)), "")="", "", IFERROR(INDEX(Ingredients!$C$11:$C$310, MATCH($C267, Ingredients!$B$11:$B$310, 0)), "")))</f>
        <v/>
      </c>
      <c r="J267" s="73" t="str">
        <f>IF($B267="", "", IF(IFERROR(INDEX(Meals!$C$11:$C$260, MATCH($B267, Meals!$B$11:$B$260, 0)), "")="", "", IFERROR(INDEX(Meals!$C$11:$C$260, MATCH($B267, Meals!$B$11:$B$260, 0)), "")))</f>
        <v/>
      </c>
      <c r="K267" s="4"/>
      <c r="L267" s="72" t="str">
        <f t="shared" si="52"/>
        <v/>
      </c>
      <c r="M267" s="73" t="str">
        <f t="shared" si="53"/>
        <v/>
      </c>
      <c r="N267" s="4"/>
      <c r="O267" s="78" t="str">
        <f t="shared" si="54"/>
        <v/>
      </c>
      <c r="P267" s="79" t="str">
        <f t="shared" si="55"/>
        <v/>
      </c>
      <c r="Q267" s="4"/>
      <c r="R267" s="90" t="str">
        <f t="shared" si="56"/>
        <v/>
      </c>
      <c r="S267" s="4"/>
      <c r="W267" s="99" t="str">
        <f>IF(Ingredients!$B267="", "", Ingredients!$B267)</f>
        <v/>
      </c>
      <c r="Y267" s="18" t="str">
        <f t="shared" si="57"/>
        <v/>
      </c>
      <c r="AA267" s="18" t="str">
        <f t="shared" ref="AA267:AA330" si="63">IF($Y267="", "", IF(AND(AA$5="X", B267=""), $Y$6, IF(AND(NOT(B267=""), COUNTIF(V$11:V$260, B267)=0), $Y$7, "")))</f>
        <v/>
      </c>
      <c r="AB267" s="18" t="str">
        <f t="shared" ref="AB267:AB330" si="64">IF($Y267="", "", IF(AND(AB$5="X", C267=""), $Y$6, IF(AND(NOT(C267=""), COUNTIF(W$11:W$310, C267)=0), $Y$7, "")))</f>
        <v/>
      </c>
      <c r="AC267" s="18" t="str">
        <f t="shared" si="58"/>
        <v/>
      </c>
      <c r="AD267" s="18" t="str">
        <f t="shared" si="58"/>
        <v/>
      </c>
      <c r="AE267" s="18" t="str">
        <f t="shared" si="59"/>
        <v/>
      </c>
      <c r="AG267" s="95" t="str">
        <f>IF($C267="", "", IF(IFERROR(INDEX(Ingredients!C$11:C$310, MATCH($C267, Ingredients!$B$11:$B$310, 0)), "")="", "", IFERROR(INDEX(Ingredients!C$11:C$310, MATCH($C267, Ingredients!$B$11:$B$310, 0)), "")))</f>
        <v/>
      </c>
      <c r="AH267" s="105" t="str">
        <f>IF($C267="", "", IF(IFERROR(INDEX(Ingredients!D$11:D$310, MATCH($C267, Ingredients!$B$11:$B$310, 0)), "")="", "", IFERROR(INDEX(Ingredients!D$11:D$310, MATCH($C267, Ingredients!$B$11:$B$310, 0)), "")))</f>
        <v/>
      </c>
      <c r="AI267" s="106" t="str">
        <f>IF($C267="", "", IF(IFERROR(INDEX(Ingredients!E$11:E$310, MATCH($C267, Ingredients!$B$11:$B$310, 0)), "")="", "", IFERROR(INDEX(Ingredients!E$11:E$310, MATCH($C267, Ingredients!$B$11:$B$310, 0)), "")))</f>
        <v/>
      </c>
      <c r="AJ267" s="108" t="str">
        <f>IF($C267="", "", IF(IFERROR(INDEX(Ingredients!F$11:F$310, MATCH($C267, Ingredients!$B$11:$B$310, 0)), "")="", "", IFERROR(INDEX(Ingredients!F$11:F$310, MATCH($C267, Ingredients!$B$11:$B$310, 0)), "")))</f>
        <v/>
      </c>
      <c r="AK267" s="106" t="str">
        <f>IF($C267="", "", IF(IFERROR(INDEX(Ingredients!G$11:G$310, MATCH($C267, Ingredients!$B$11:$B$310, 0)), "")="", "", IFERROR(INDEX(Ingredients!G$11:G$310, MATCH($C267, Ingredients!$B$11:$B$310, 0)), "")))</f>
        <v/>
      </c>
      <c r="AL267" s="79" t="str">
        <f>IF($C267="", "", IF(IFERROR(INDEX(Ingredients!H$11:H$310, MATCH($C267, Ingredients!$B$11:$B$310, 0)), "")="", "", IFERROR(INDEX(Ingredients!H$11:H$310, MATCH($C267, Ingredients!$B$11:$B$310, 0)), "")))</f>
        <v/>
      </c>
      <c r="AN267" s="83" t="str">
        <f t="shared" ref="AN267:AN330" si="65">IF($D267="", "", IFERROR(IF($AK267=$AI267, $AJ267/$AH267, $AJ267), ""))</f>
        <v/>
      </c>
      <c r="AP267" s="114" t="str">
        <f t="shared" si="60"/>
        <v/>
      </c>
      <c r="AR267" s="117" t="str">
        <f>IF($C267="", "", IF(IFERROR(INDEX(Ingredients!$AI$11:$AI$310, MATCH($C267, Ingredients!$B$11:$B$310, 0)), "")="", "", IFERROR(INDEX(Ingredients!$AI$11:$AI$310, MATCH($C267, Ingredients!$B$11:$B$310, 0)), "")))</f>
        <v/>
      </c>
      <c r="AT267" s="120" t="str">
        <f t="shared" si="61"/>
        <v/>
      </c>
      <c r="AV267" s="90" t="str">
        <f t="shared" ref="AV267:AV330" si="66">IF($AT$8="", "", IF($B267=$AT$8, $E267, ""))</f>
        <v/>
      </c>
      <c r="AX267" s="90" t="str">
        <f>IF($AV267="", "", COUNTIF($AV$11:$AV$5010, "&lt;"&amp;$AV267)+1+COUNTIF($AV$11:$AV267, $AV267)-1)</f>
        <v/>
      </c>
      <c r="AZ267" s="111" t="str">
        <f>IF($B267="", "", SUMIF('Shopping List'!$AV$11:$AV$25, $B267, 'Shopping List'!$BN$11:$BN$25))</f>
        <v/>
      </c>
      <c r="BB267" s="117" t="str">
        <f t="shared" si="62"/>
        <v/>
      </c>
    </row>
    <row r="268" spans="1:54" x14ac:dyDescent="0.25">
      <c r="A268" s="4"/>
      <c r="B268" s="37"/>
      <c r="C268" s="124"/>
      <c r="D268" s="39"/>
      <c r="E268" s="125"/>
      <c r="F268" s="48"/>
      <c r="G268" s="4"/>
      <c r="H268" s="4"/>
      <c r="I268" s="95" t="str">
        <f>IF($C268="", "", IF(IFERROR(INDEX(Ingredients!$C$11:$C$310, MATCH($C268, Ingredients!$B$11:$B$310, 0)), "")="", "", IFERROR(INDEX(Ingredients!$C$11:$C$310, MATCH($C268, Ingredients!$B$11:$B$310, 0)), "")))</f>
        <v/>
      </c>
      <c r="J268" s="73" t="str">
        <f>IF($B268="", "", IF(IFERROR(INDEX(Meals!$C$11:$C$260, MATCH($B268, Meals!$B$11:$B$260, 0)), "")="", "", IFERROR(INDEX(Meals!$C$11:$C$260, MATCH($B268, Meals!$B$11:$B$260, 0)), "")))</f>
        <v/>
      </c>
      <c r="K268" s="4"/>
      <c r="L268" s="72" t="str">
        <f t="shared" ref="L268:L331" si="67">IF($D268="", "", IFERROR(ROUND($AN268*$D268, 0), ""))</f>
        <v/>
      </c>
      <c r="M268" s="73" t="str">
        <f t="shared" ref="M268:M331" si="68">IFERROR(ROUND($L268/$J268, 0), "")</f>
        <v/>
      </c>
      <c r="N268" s="4"/>
      <c r="O268" s="78" t="str">
        <f t="shared" ref="O268:O331" si="69">IF($D268="", "", IFERROR(ROUND($AP268*$D268, 2), ""))</f>
        <v/>
      </c>
      <c r="P268" s="79" t="str">
        <f t="shared" ref="P268:P331" si="70">IFERROR(ROUND($O268/$J268, 2), "")</f>
        <v/>
      </c>
      <c r="Q268" s="4"/>
      <c r="R268" s="90" t="str">
        <f t="shared" ref="R268:R331" si="71">IF(OR($D268="", $AR268=""), "", IF($AR268&gt;=$D268, $V$3, $V$4))</f>
        <v/>
      </c>
      <c r="S268" s="4"/>
      <c r="W268" s="99" t="str">
        <f>IF(Ingredients!$B268="", "", Ingredients!$B268)</f>
        <v/>
      </c>
      <c r="Y268" s="18" t="str">
        <f t="shared" ref="Y268:Y331" si="72">IF(COUNTIF($B268:$F268, "")=5, "", "X")</f>
        <v/>
      </c>
      <c r="AA268" s="18" t="str">
        <f t="shared" si="63"/>
        <v/>
      </c>
      <c r="AB268" s="18" t="str">
        <f t="shared" si="64"/>
        <v/>
      </c>
      <c r="AC268" s="18" t="str">
        <f t="shared" ref="AC268:AD331" si="73">IF($Y268="", "", IF(AND(AC$5="X", D268=""), $Y$6, IF(AND(NOT(D268=""), ISNUMBER(D268)=FALSE), $Y$7, "")))</f>
        <v/>
      </c>
      <c r="AD268" s="18" t="str">
        <f t="shared" si="73"/>
        <v/>
      </c>
      <c r="AE268" s="18" t="str">
        <f t="shared" ref="AE268:AE331" si="74">IF($Y268="", "", IF(AND(AE$5="X", F268=""), $Y$6, ""))</f>
        <v/>
      </c>
      <c r="AG268" s="95" t="str">
        <f>IF($C268="", "", IF(IFERROR(INDEX(Ingredients!C$11:C$310, MATCH($C268, Ingredients!$B$11:$B$310, 0)), "")="", "", IFERROR(INDEX(Ingredients!C$11:C$310, MATCH($C268, Ingredients!$B$11:$B$310, 0)), "")))</f>
        <v/>
      </c>
      <c r="AH268" s="105" t="str">
        <f>IF($C268="", "", IF(IFERROR(INDEX(Ingredients!D$11:D$310, MATCH($C268, Ingredients!$B$11:$B$310, 0)), "")="", "", IFERROR(INDEX(Ingredients!D$11:D$310, MATCH($C268, Ingredients!$B$11:$B$310, 0)), "")))</f>
        <v/>
      </c>
      <c r="AI268" s="106" t="str">
        <f>IF($C268="", "", IF(IFERROR(INDEX(Ingredients!E$11:E$310, MATCH($C268, Ingredients!$B$11:$B$310, 0)), "")="", "", IFERROR(INDEX(Ingredients!E$11:E$310, MATCH($C268, Ingredients!$B$11:$B$310, 0)), "")))</f>
        <v/>
      </c>
      <c r="AJ268" s="108" t="str">
        <f>IF($C268="", "", IF(IFERROR(INDEX(Ingredients!F$11:F$310, MATCH($C268, Ingredients!$B$11:$B$310, 0)), "")="", "", IFERROR(INDEX(Ingredients!F$11:F$310, MATCH($C268, Ingredients!$B$11:$B$310, 0)), "")))</f>
        <v/>
      </c>
      <c r="AK268" s="106" t="str">
        <f>IF($C268="", "", IF(IFERROR(INDEX(Ingredients!G$11:G$310, MATCH($C268, Ingredients!$B$11:$B$310, 0)), "")="", "", IFERROR(INDEX(Ingredients!G$11:G$310, MATCH($C268, Ingredients!$B$11:$B$310, 0)), "")))</f>
        <v/>
      </c>
      <c r="AL268" s="79" t="str">
        <f>IF($C268="", "", IF(IFERROR(INDEX(Ingredients!H$11:H$310, MATCH($C268, Ingredients!$B$11:$B$310, 0)), "")="", "", IFERROR(INDEX(Ingredients!H$11:H$310, MATCH($C268, Ingredients!$B$11:$B$310, 0)), "")))</f>
        <v/>
      </c>
      <c r="AN268" s="83" t="str">
        <f t="shared" si="65"/>
        <v/>
      </c>
      <c r="AP268" s="114" t="str">
        <f t="shared" ref="AP268:AP331" si="75">IF($D268="", "", IFERROR(IF($AK268=$AI268, $AL268/$AH268, $AL268), ""))</f>
        <v/>
      </c>
      <c r="AR268" s="117" t="str">
        <f>IF($C268="", "", IF(IFERROR(INDEX(Ingredients!$AI$11:$AI$310, MATCH($C268, Ingredients!$B$11:$B$310, 0)), "")="", "", IFERROR(INDEX(Ingredients!$AI$11:$AI$310, MATCH($C268, Ingredients!$B$11:$B$310, 0)), "")))</f>
        <v/>
      </c>
      <c r="AT268" s="120" t="str">
        <f t="shared" ref="AT268:AT331" si="76">IF(OR($B268="", $R268=""), "", CONCATENATE($B268, " - ", $R268))</f>
        <v/>
      </c>
      <c r="AV268" s="90" t="str">
        <f t="shared" si="66"/>
        <v/>
      </c>
      <c r="AX268" s="90" t="str">
        <f>IF($AV268="", "", COUNTIF($AV$11:$AV$5010, "&lt;"&amp;$AV268)+1+COUNTIF($AV$11:$AV268, $AV268)-1)</f>
        <v/>
      </c>
      <c r="AZ268" s="111" t="str">
        <f>IF($B268="", "", SUMIF('Shopping List'!$AV$11:$AV$25, $B268, 'Shopping List'!$BN$11:$BN$25))</f>
        <v/>
      </c>
      <c r="BB268" s="117" t="str">
        <f t="shared" ref="BB268:BB331" si="77">IF(OR($AZ268="", $AZ268=0), "", IFERROR($D268*$AZ268, ""))</f>
        <v/>
      </c>
    </row>
    <row r="269" spans="1:54" x14ac:dyDescent="0.25">
      <c r="A269" s="4"/>
      <c r="B269" s="37"/>
      <c r="C269" s="124"/>
      <c r="D269" s="39"/>
      <c r="E269" s="125"/>
      <c r="F269" s="48"/>
      <c r="G269" s="4"/>
      <c r="H269" s="4"/>
      <c r="I269" s="95" t="str">
        <f>IF($C269="", "", IF(IFERROR(INDEX(Ingredients!$C$11:$C$310, MATCH($C269, Ingredients!$B$11:$B$310, 0)), "")="", "", IFERROR(INDEX(Ingredients!$C$11:$C$310, MATCH($C269, Ingredients!$B$11:$B$310, 0)), "")))</f>
        <v/>
      </c>
      <c r="J269" s="73" t="str">
        <f>IF($B269="", "", IF(IFERROR(INDEX(Meals!$C$11:$C$260, MATCH($B269, Meals!$B$11:$B$260, 0)), "")="", "", IFERROR(INDEX(Meals!$C$11:$C$260, MATCH($B269, Meals!$B$11:$B$260, 0)), "")))</f>
        <v/>
      </c>
      <c r="K269" s="4"/>
      <c r="L269" s="72" t="str">
        <f t="shared" si="67"/>
        <v/>
      </c>
      <c r="M269" s="73" t="str">
        <f t="shared" si="68"/>
        <v/>
      </c>
      <c r="N269" s="4"/>
      <c r="O269" s="78" t="str">
        <f t="shared" si="69"/>
        <v/>
      </c>
      <c r="P269" s="79" t="str">
        <f t="shared" si="70"/>
        <v/>
      </c>
      <c r="Q269" s="4"/>
      <c r="R269" s="90" t="str">
        <f t="shared" si="71"/>
        <v/>
      </c>
      <c r="S269" s="4"/>
      <c r="W269" s="99" t="str">
        <f>IF(Ingredients!$B269="", "", Ingredients!$B269)</f>
        <v/>
      </c>
      <c r="Y269" s="18" t="str">
        <f t="shared" si="72"/>
        <v/>
      </c>
      <c r="AA269" s="18" t="str">
        <f t="shared" si="63"/>
        <v/>
      </c>
      <c r="AB269" s="18" t="str">
        <f t="shared" si="64"/>
        <v/>
      </c>
      <c r="AC269" s="18" t="str">
        <f t="shared" si="73"/>
        <v/>
      </c>
      <c r="AD269" s="18" t="str">
        <f t="shared" si="73"/>
        <v/>
      </c>
      <c r="AE269" s="18" t="str">
        <f t="shared" si="74"/>
        <v/>
      </c>
      <c r="AG269" s="95" t="str">
        <f>IF($C269="", "", IF(IFERROR(INDEX(Ingredients!C$11:C$310, MATCH($C269, Ingredients!$B$11:$B$310, 0)), "")="", "", IFERROR(INDEX(Ingredients!C$11:C$310, MATCH($C269, Ingredients!$B$11:$B$310, 0)), "")))</f>
        <v/>
      </c>
      <c r="AH269" s="105" t="str">
        <f>IF($C269="", "", IF(IFERROR(INDEX(Ingredients!D$11:D$310, MATCH($C269, Ingredients!$B$11:$B$310, 0)), "")="", "", IFERROR(INDEX(Ingredients!D$11:D$310, MATCH($C269, Ingredients!$B$11:$B$310, 0)), "")))</f>
        <v/>
      </c>
      <c r="AI269" s="106" t="str">
        <f>IF($C269="", "", IF(IFERROR(INDEX(Ingredients!E$11:E$310, MATCH($C269, Ingredients!$B$11:$B$310, 0)), "")="", "", IFERROR(INDEX(Ingredients!E$11:E$310, MATCH($C269, Ingredients!$B$11:$B$310, 0)), "")))</f>
        <v/>
      </c>
      <c r="AJ269" s="108" t="str">
        <f>IF($C269="", "", IF(IFERROR(INDEX(Ingredients!F$11:F$310, MATCH($C269, Ingredients!$B$11:$B$310, 0)), "")="", "", IFERROR(INDEX(Ingredients!F$11:F$310, MATCH($C269, Ingredients!$B$11:$B$310, 0)), "")))</f>
        <v/>
      </c>
      <c r="AK269" s="106" t="str">
        <f>IF($C269="", "", IF(IFERROR(INDEX(Ingredients!G$11:G$310, MATCH($C269, Ingredients!$B$11:$B$310, 0)), "")="", "", IFERROR(INDEX(Ingredients!G$11:G$310, MATCH($C269, Ingredients!$B$11:$B$310, 0)), "")))</f>
        <v/>
      </c>
      <c r="AL269" s="79" t="str">
        <f>IF($C269="", "", IF(IFERROR(INDEX(Ingredients!H$11:H$310, MATCH($C269, Ingredients!$B$11:$B$310, 0)), "")="", "", IFERROR(INDEX(Ingredients!H$11:H$310, MATCH($C269, Ingredients!$B$11:$B$310, 0)), "")))</f>
        <v/>
      </c>
      <c r="AN269" s="83" t="str">
        <f t="shared" si="65"/>
        <v/>
      </c>
      <c r="AP269" s="114" t="str">
        <f t="shared" si="75"/>
        <v/>
      </c>
      <c r="AR269" s="117" t="str">
        <f>IF($C269="", "", IF(IFERROR(INDEX(Ingredients!$AI$11:$AI$310, MATCH($C269, Ingredients!$B$11:$B$310, 0)), "")="", "", IFERROR(INDEX(Ingredients!$AI$11:$AI$310, MATCH($C269, Ingredients!$B$11:$B$310, 0)), "")))</f>
        <v/>
      </c>
      <c r="AT269" s="120" t="str">
        <f t="shared" si="76"/>
        <v/>
      </c>
      <c r="AV269" s="90" t="str">
        <f t="shared" si="66"/>
        <v/>
      </c>
      <c r="AX269" s="90" t="str">
        <f>IF($AV269="", "", COUNTIF($AV$11:$AV$5010, "&lt;"&amp;$AV269)+1+COUNTIF($AV$11:$AV269, $AV269)-1)</f>
        <v/>
      </c>
      <c r="AZ269" s="111" t="str">
        <f>IF($B269="", "", SUMIF('Shopping List'!$AV$11:$AV$25, $B269, 'Shopping List'!$BN$11:$BN$25))</f>
        <v/>
      </c>
      <c r="BB269" s="117" t="str">
        <f t="shared" si="77"/>
        <v/>
      </c>
    </row>
    <row r="270" spans="1:54" x14ac:dyDescent="0.25">
      <c r="A270" s="4"/>
      <c r="B270" s="37"/>
      <c r="C270" s="124"/>
      <c r="D270" s="39"/>
      <c r="E270" s="125"/>
      <c r="F270" s="48"/>
      <c r="G270" s="4"/>
      <c r="H270" s="4"/>
      <c r="I270" s="95" t="str">
        <f>IF($C270="", "", IF(IFERROR(INDEX(Ingredients!$C$11:$C$310, MATCH($C270, Ingredients!$B$11:$B$310, 0)), "")="", "", IFERROR(INDEX(Ingredients!$C$11:$C$310, MATCH($C270, Ingredients!$B$11:$B$310, 0)), "")))</f>
        <v/>
      </c>
      <c r="J270" s="73" t="str">
        <f>IF($B270="", "", IF(IFERROR(INDEX(Meals!$C$11:$C$260, MATCH($B270, Meals!$B$11:$B$260, 0)), "")="", "", IFERROR(INDEX(Meals!$C$11:$C$260, MATCH($B270, Meals!$B$11:$B$260, 0)), "")))</f>
        <v/>
      </c>
      <c r="K270" s="4"/>
      <c r="L270" s="72" t="str">
        <f t="shared" si="67"/>
        <v/>
      </c>
      <c r="M270" s="73" t="str">
        <f t="shared" si="68"/>
        <v/>
      </c>
      <c r="N270" s="4"/>
      <c r="O270" s="78" t="str">
        <f t="shared" si="69"/>
        <v/>
      </c>
      <c r="P270" s="79" t="str">
        <f t="shared" si="70"/>
        <v/>
      </c>
      <c r="Q270" s="4"/>
      <c r="R270" s="90" t="str">
        <f t="shared" si="71"/>
        <v/>
      </c>
      <c r="S270" s="4"/>
      <c r="W270" s="99" t="str">
        <f>IF(Ingredients!$B270="", "", Ingredients!$B270)</f>
        <v/>
      </c>
      <c r="Y270" s="18" t="str">
        <f t="shared" si="72"/>
        <v/>
      </c>
      <c r="AA270" s="18" t="str">
        <f t="shared" si="63"/>
        <v/>
      </c>
      <c r="AB270" s="18" t="str">
        <f t="shared" si="64"/>
        <v/>
      </c>
      <c r="AC270" s="18" t="str">
        <f t="shared" si="73"/>
        <v/>
      </c>
      <c r="AD270" s="18" t="str">
        <f t="shared" si="73"/>
        <v/>
      </c>
      <c r="AE270" s="18" t="str">
        <f t="shared" si="74"/>
        <v/>
      </c>
      <c r="AG270" s="95" t="str">
        <f>IF($C270="", "", IF(IFERROR(INDEX(Ingredients!C$11:C$310, MATCH($C270, Ingredients!$B$11:$B$310, 0)), "")="", "", IFERROR(INDEX(Ingredients!C$11:C$310, MATCH($C270, Ingredients!$B$11:$B$310, 0)), "")))</f>
        <v/>
      </c>
      <c r="AH270" s="105" t="str">
        <f>IF($C270="", "", IF(IFERROR(INDEX(Ingredients!D$11:D$310, MATCH($C270, Ingredients!$B$11:$B$310, 0)), "")="", "", IFERROR(INDEX(Ingredients!D$11:D$310, MATCH($C270, Ingredients!$B$11:$B$310, 0)), "")))</f>
        <v/>
      </c>
      <c r="AI270" s="106" t="str">
        <f>IF($C270="", "", IF(IFERROR(INDEX(Ingredients!E$11:E$310, MATCH($C270, Ingredients!$B$11:$B$310, 0)), "")="", "", IFERROR(INDEX(Ingredients!E$11:E$310, MATCH($C270, Ingredients!$B$11:$B$310, 0)), "")))</f>
        <v/>
      </c>
      <c r="AJ270" s="108" t="str">
        <f>IF($C270="", "", IF(IFERROR(INDEX(Ingredients!F$11:F$310, MATCH($C270, Ingredients!$B$11:$B$310, 0)), "")="", "", IFERROR(INDEX(Ingredients!F$11:F$310, MATCH($C270, Ingredients!$B$11:$B$310, 0)), "")))</f>
        <v/>
      </c>
      <c r="AK270" s="106" t="str">
        <f>IF($C270="", "", IF(IFERROR(INDEX(Ingredients!G$11:G$310, MATCH($C270, Ingredients!$B$11:$B$310, 0)), "")="", "", IFERROR(INDEX(Ingredients!G$11:G$310, MATCH($C270, Ingredients!$B$11:$B$310, 0)), "")))</f>
        <v/>
      </c>
      <c r="AL270" s="79" t="str">
        <f>IF($C270="", "", IF(IFERROR(INDEX(Ingredients!H$11:H$310, MATCH($C270, Ingredients!$B$11:$B$310, 0)), "")="", "", IFERROR(INDEX(Ingredients!H$11:H$310, MATCH($C270, Ingredients!$B$11:$B$310, 0)), "")))</f>
        <v/>
      </c>
      <c r="AN270" s="83" t="str">
        <f t="shared" si="65"/>
        <v/>
      </c>
      <c r="AP270" s="114" t="str">
        <f t="shared" si="75"/>
        <v/>
      </c>
      <c r="AR270" s="117" t="str">
        <f>IF($C270="", "", IF(IFERROR(INDEX(Ingredients!$AI$11:$AI$310, MATCH($C270, Ingredients!$B$11:$B$310, 0)), "")="", "", IFERROR(INDEX(Ingredients!$AI$11:$AI$310, MATCH($C270, Ingredients!$B$11:$B$310, 0)), "")))</f>
        <v/>
      </c>
      <c r="AT270" s="120" t="str">
        <f t="shared" si="76"/>
        <v/>
      </c>
      <c r="AV270" s="90" t="str">
        <f t="shared" si="66"/>
        <v/>
      </c>
      <c r="AX270" s="90" t="str">
        <f>IF($AV270="", "", COUNTIF($AV$11:$AV$5010, "&lt;"&amp;$AV270)+1+COUNTIF($AV$11:$AV270, $AV270)-1)</f>
        <v/>
      </c>
      <c r="AZ270" s="111" t="str">
        <f>IF($B270="", "", SUMIF('Shopping List'!$AV$11:$AV$25, $B270, 'Shopping List'!$BN$11:$BN$25))</f>
        <v/>
      </c>
      <c r="BB270" s="117" t="str">
        <f t="shared" si="77"/>
        <v/>
      </c>
    </row>
    <row r="271" spans="1:54" x14ac:dyDescent="0.25">
      <c r="A271" s="4"/>
      <c r="B271" s="37"/>
      <c r="C271" s="124"/>
      <c r="D271" s="39"/>
      <c r="E271" s="125"/>
      <c r="F271" s="48"/>
      <c r="G271" s="4"/>
      <c r="H271" s="4"/>
      <c r="I271" s="95" t="str">
        <f>IF($C271="", "", IF(IFERROR(INDEX(Ingredients!$C$11:$C$310, MATCH($C271, Ingredients!$B$11:$B$310, 0)), "")="", "", IFERROR(INDEX(Ingredients!$C$11:$C$310, MATCH($C271, Ingredients!$B$11:$B$310, 0)), "")))</f>
        <v/>
      </c>
      <c r="J271" s="73" t="str">
        <f>IF($B271="", "", IF(IFERROR(INDEX(Meals!$C$11:$C$260, MATCH($B271, Meals!$B$11:$B$260, 0)), "")="", "", IFERROR(INDEX(Meals!$C$11:$C$260, MATCH($B271, Meals!$B$11:$B$260, 0)), "")))</f>
        <v/>
      </c>
      <c r="K271" s="4"/>
      <c r="L271" s="72" t="str">
        <f t="shared" si="67"/>
        <v/>
      </c>
      <c r="M271" s="73" t="str">
        <f t="shared" si="68"/>
        <v/>
      </c>
      <c r="N271" s="4"/>
      <c r="O271" s="78" t="str">
        <f t="shared" si="69"/>
        <v/>
      </c>
      <c r="P271" s="79" t="str">
        <f t="shared" si="70"/>
        <v/>
      </c>
      <c r="Q271" s="4"/>
      <c r="R271" s="90" t="str">
        <f t="shared" si="71"/>
        <v/>
      </c>
      <c r="S271" s="4"/>
      <c r="W271" s="99" t="str">
        <f>IF(Ingredients!$B271="", "", Ingredients!$B271)</f>
        <v/>
      </c>
      <c r="Y271" s="18" t="str">
        <f t="shared" si="72"/>
        <v/>
      </c>
      <c r="AA271" s="18" t="str">
        <f t="shared" si="63"/>
        <v/>
      </c>
      <c r="AB271" s="18" t="str">
        <f t="shared" si="64"/>
        <v/>
      </c>
      <c r="AC271" s="18" t="str">
        <f t="shared" si="73"/>
        <v/>
      </c>
      <c r="AD271" s="18" t="str">
        <f t="shared" si="73"/>
        <v/>
      </c>
      <c r="AE271" s="18" t="str">
        <f t="shared" si="74"/>
        <v/>
      </c>
      <c r="AG271" s="95" t="str">
        <f>IF($C271="", "", IF(IFERROR(INDEX(Ingredients!C$11:C$310, MATCH($C271, Ingredients!$B$11:$B$310, 0)), "")="", "", IFERROR(INDEX(Ingredients!C$11:C$310, MATCH($C271, Ingredients!$B$11:$B$310, 0)), "")))</f>
        <v/>
      </c>
      <c r="AH271" s="105" t="str">
        <f>IF($C271="", "", IF(IFERROR(INDEX(Ingredients!D$11:D$310, MATCH($C271, Ingredients!$B$11:$B$310, 0)), "")="", "", IFERROR(INDEX(Ingredients!D$11:D$310, MATCH($C271, Ingredients!$B$11:$B$310, 0)), "")))</f>
        <v/>
      </c>
      <c r="AI271" s="106" t="str">
        <f>IF($C271="", "", IF(IFERROR(INDEX(Ingredients!E$11:E$310, MATCH($C271, Ingredients!$B$11:$B$310, 0)), "")="", "", IFERROR(INDEX(Ingredients!E$11:E$310, MATCH($C271, Ingredients!$B$11:$B$310, 0)), "")))</f>
        <v/>
      </c>
      <c r="AJ271" s="108" t="str">
        <f>IF($C271="", "", IF(IFERROR(INDEX(Ingredients!F$11:F$310, MATCH($C271, Ingredients!$B$11:$B$310, 0)), "")="", "", IFERROR(INDEX(Ingredients!F$11:F$310, MATCH($C271, Ingredients!$B$11:$B$310, 0)), "")))</f>
        <v/>
      </c>
      <c r="AK271" s="106" t="str">
        <f>IF($C271="", "", IF(IFERROR(INDEX(Ingredients!G$11:G$310, MATCH($C271, Ingredients!$B$11:$B$310, 0)), "")="", "", IFERROR(INDEX(Ingredients!G$11:G$310, MATCH($C271, Ingredients!$B$11:$B$310, 0)), "")))</f>
        <v/>
      </c>
      <c r="AL271" s="79" t="str">
        <f>IF($C271="", "", IF(IFERROR(INDEX(Ingredients!H$11:H$310, MATCH($C271, Ingredients!$B$11:$B$310, 0)), "")="", "", IFERROR(INDEX(Ingredients!H$11:H$310, MATCH($C271, Ingredients!$B$11:$B$310, 0)), "")))</f>
        <v/>
      </c>
      <c r="AN271" s="83" t="str">
        <f t="shared" si="65"/>
        <v/>
      </c>
      <c r="AP271" s="114" t="str">
        <f t="shared" si="75"/>
        <v/>
      </c>
      <c r="AR271" s="117" t="str">
        <f>IF($C271="", "", IF(IFERROR(INDEX(Ingredients!$AI$11:$AI$310, MATCH($C271, Ingredients!$B$11:$B$310, 0)), "")="", "", IFERROR(INDEX(Ingredients!$AI$11:$AI$310, MATCH($C271, Ingredients!$B$11:$B$310, 0)), "")))</f>
        <v/>
      </c>
      <c r="AT271" s="120" t="str">
        <f t="shared" si="76"/>
        <v/>
      </c>
      <c r="AV271" s="90" t="str">
        <f t="shared" si="66"/>
        <v/>
      </c>
      <c r="AX271" s="90" t="str">
        <f>IF($AV271="", "", COUNTIF($AV$11:$AV$5010, "&lt;"&amp;$AV271)+1+COUNTIF($AV$11:$AV271, $AV271)-1)</f>
        <v/>
      </c>
      <c r="AZ271" s="111" t="str">
        <f>IF($B271="", "", SUMIF('Shopping List'!$AV$11:$AV$25, $B271, 'Shopping List'!$BN$11:$BN$25))</f>
        <v/>
      </c>
      <c r="BB271" s="117" t="str">
        <f t="shared" si="77"/>
        <v/>
      </c>
    </row>
    <row r="272" spans="1:54" x14ac:dyDescent="0.25">
      <c r="A272" s="4"/>
      <c r="B272" s="37"/>
      <c r="C272" s="124"/>
      <c r="D272" s="39"/>
      <c r="E272" s="125"/>
      <c r="F272" s="48"/>
      <c r="G272" s="4"/>
      <c r="H272" s="4"/>
      <c r="I272" s="95" t="str">
        <f>IF($C272="", "", IF(IFERROR(INDEX(Ingredients!$C$11:$C$310, MATCH($C272, Ingredients!$B$11:$B$310, 0)), "")="", "", IFERROR(INDEX(Ingredients!$C$11:$C$310, MATCH($C272, Ingredients!$B$11:$B$310, 0)), "")))</f>
        <v/>
      </c>
      <c r="J272" s="73" t="str">
        <f>IF($B272="", "", IF(IFERROR(INDEX(Meals!$C$11:$C$260, MATCH($B272, Meals!$B$11:$B$260, 0)), "")="", "", IFERROR(INDEX(Meals!$C$11:$C$260, MATCH($B272, Meals!$B$11:$B$260, 0)), "")))</f>
        <v/>
      </c>
      <c r="K272" s="4"/>
      <c r="L272" s="72" t="str">
        <f t="shared" si="67"/>
        <v/>
      </c>
      <c r="M272" s="73" t="str">
        <f t="shared" si="68"/>
        <v/>
      </c>
      <c r="N272" s="4"/>
      <c r="O272" s="78" t="str">
        <f t="shared" si="69"/>
        <v/>
      </c>
      <c r="P272" s="79" t="str">
        <f t="shared" si="70"/>
        <v/>
      </c>
      <c r="Q272" s="4"/>
      <c r="R272" s="90" t="str">
        <f t="shared" si="71"/>
        <v/>
      </c>
      <c r="S272" s="4"/>
      <c r="W272" s="99" t="str">
        <f>IF(Ingredients!$B272="", "", Ingredients!$B272)</f>
        <v/>
      </c>
      <c r="Y272" s="18" t="str">
        <f t="shared" si="72"/>
        <v/>
      </c>
      <c r="AA272" s="18" t="str">
        <f t="shared" si="63"/>
        <v/>
      </c>
      <c r="AB272" s="18" t="str">
        <f t="shared" si="64"/>
        <v/>
      </c>
      <c r="AC272" s="18" t="str">
        <f t="shared" si="73"/>
        <v/>
      </c>
      <c r="AD272" s="18" t="str">
        <f t="shared" si="73"/>
        <v/>
      </c>
      <c r="AE272" s="18" t="str">
        <f t="shared" si="74"/>
        <v/>
      </c>
      <c r="AG272" s="95" t="str">
        <f>IF($C272="", "", IF(IFERROR(INDEX(Ingredients!C$11:C$310, MATCH($C272, Ingredients!$B$11:$B$310, 0)), "")="", "", IFERROR(INDEX(Ingredients!C$11:C$310, MATCH($C272, Ingredients!$B$11:$B$310, 0)), "")))</f>
        <v/>
      </c>
      <c r="AH272" s="105" t="str">
        <f>IF($C272="", "", IF(IFERROR(INDEX(Ingredients!D$11:D$310, MATCH($C272, Ingredients!$B$11:$B$310, 0)), "")="", "", IFERROR(INDEX(Ingredients!D$11:D$310, MATCH($C272, Ingredients!$B$11:$B$310, 0)), "")))</f>
        <v/>
      </c>
      <c r="AI272" s="106" t="str">
        <f>IF($C272="", "", IF(IFERROR(INDEX(Ingredients!E$11:E$310, MATCH($C272, Ingredients!$B$11:$B$310, 0)), "")="", "", IFERROR(INDEX(Ingredients!E$11:E$310, MATCH($C272, Ingredients!$B$11:$B$310, 0)), "")))</f>
        <v/>
      </c>
      <c r="AJ272" s="108" t="str">
        <f>IF($C272="", "", IF(IFERROR(INDEX(Ingredients!F$11:F$310, MATCH($C272, Ingredients!$B$11:$B$310, 0)), "")="", "", IFERROR(INDEX(Ingredients!F$11:F$310, MATCH($C272, Ingredients!$B$11:$B$310, 0)), "")))</f>
        <v/>
      </c>
      <c r="AK272" s="106" t="str">
        <f>IF($C272="", "", IF(IFERROR(INDEX(Ingredients!G$11:G$310, MATCH($C272, Ingredients!$B$11:$B$310, 0)), "")="", "", IFERROR(INDEX(Ingredients!G$11:G$310, MATCH($C272, Ingredients!$B$11:$B$310, 0)), "")))</f>
        <v/>
      </c>
      <c r="AL272" s="79" t="str">
        <f>IF($C272="", "", IF(IFERROR(INDEX(Ingredients!H$11:H$310, MATCH($C272, Ingredients!$B$11:$B$310, 0)), "")="", "", IFERROR(INDEX(Ingredients!H$11:H$310, MATCH($C272, Ingredients!$B$11:$B$310, 0)), "")))</f>
        <v/>
      </c>
      <c r="AN272" s="83" t="str">
        <f t="shared" si="65"/>
        <v/>
      </c>
      <c r="AP272" s="114" t="str">
        <f t="shared" si="75"/>
        <v/>
      </c>
      <c r="AR272" s="117" t="str">
        <f>IF($C272="", "", IF(IFERROR(INDEX(Ingredients!$AI$11:$AI$310, MATCH($C272, Ingredients!$B$11:$B$310, 0)), "")="", "", IFERROR(INDEX(Ingredients!$AI$11:$AI$310, MATCH($C272, Ingredients!$B$11:$B$310, 0)), "")))</f>
        <v/>
      </c>
      <c r="AT272" s="120" t="str">
        <f t="shared" si="76"/>
        <v/>
      </c>
      <c r="AV272" s="90" t="str">
        <f t="shared" si="66"/>
        <v/>
      </c>
      <c r="AX272" s="90" t="str">
        <f>IF($AV272="", "", COUNTIF($AV$11:$AV$5010, "&lt;"&amp;$AV272)+1+COUNTIF($AV$11:$AV272, $AV272)-1)</f>
        <v/>
      </c>
      <c r="AZ272" s="111" t="str">
        <f>IF($B272="", "", SUMIF('Shopping List'!$AV$11:$AV$25, $B272, 'Shopping List'!$BN$11:$BN$25))</f>
        <v/>
      </c>
      <c r="BB272" s="117" t="str">
        <f t="shared" si="77"/>
        <v/>
      </c>
    </row>
    <row r="273" spans="1:54" x14ac:dyDescent="0.25">
      <c r="A273" s="4"/>
      <c r="B273" s="37"/>
      <c r="C273" s="124"/>
      <c r="D273" s="39"/>
      <c r="E273" s="125"/>
      <c r="F273" s="48"/>
      <c r="G273" s="4"/>
      <c r="H273" s="4"/>
      <c r="I273" s="95" t="str">
        <f>IF($C273="", "", IF(IFERROR(INDEX(Ingredients!$C$11:$C$310, MATCH($C273, Ingredients!$B$11:$B$310, 0)), "")="", "", IFERROR(INDEX(Ingredients!$C$11:$C$310, MATCH($C273, Ingredients!$B$11:$B$310, 0)), "")))</f>
        <v/>
      </c>
      <c r="J273" s="73" t="str">
        <f>IF($B273="", "", IF(IFERROR(INDEX(Meals!$C$11:$C$260, MATCH($B273, Meals!$B$11:$B$260, 0)), "")="", "", IFERROR(INDEX(Meals!$C$11:$C$260, MATCH($B273, Meals!$B$11:$B$260, 0)), "")))</f>
        <v/>
      </c>
      <c r="K273" s="4"/>
      <c r="L273" s="72" t="str">
        <f t="shared" si="67"/>
        <v/>
      </c>
      <c r="M273" s="73" t="str">
        <f t="shared" si="68"/>
        <v/>
      </c>
      <c r="N273" s="4"/>
      <c r="O273" s="78" t="str">
        <f t="shared" si="69"/>
        <v/>
      </c>
      <c r="P273" s="79" t="str">
        <f t="shared" si="70"/>
        <v/>
      </c>
      <c r="Q273" s="4"/>
      <c r="R273" s="90" t="str">
        <f t="shared" si="71"/>
        <v/>
      </c>
      <c r="S273" s="4"/>
      <c r="W273" s="99" t="str">
        <f>IF(Ingredients!$B273="", "", Ingredients!$B273)</f>
        <v/>
      </c>
      <c r="Y273" s="18" t="str">
        <f t="shared" si="72"/>
        <v/>
      </c>
      <c r="AA273" s="18" t="str">
        <f t="shared" si="63"/>
        <v/>
      </c>
      <c r="AB273" s="18" t="str">
        <f t="shared" si="64"/>
        <v/>
      </c>
      <c r="AC273" s="18" t="str">
        <f t="shared" si="73"/>
        <v/>
      </c>
      <c r="AD273" s="18" t="str">
        <f t="shared" si="73"/>
        <v/>
      </c>
      <c r="AE273" s="18" t="str">
        <f t="shared" si="74"/>
        <v/>
      </c>
      <c r="AG273" s="95" t="str">
        <f>IF($C273="", "", IF(IFERROR(INDEX(Ingredients!C$11:C$310, MATCH($C273, Ingredients!$B$11:$B$310, 0)), "")="", "", IFERROR(INDEX(Ingredients!C$11:C$310, MATCH($C273, Ingredients!$B$11:$B$310, 0)), "")))</f>
        <v/>
      </c>
      <c r="AH273" s="105" t="str">
        <f>IF($C273="", "", IF(IFERROR(INDEX(Ingredients!D$11:D$310, MATCH($C273, Ingredients!$B$11:$B$310, 0)), "")="", "", IFERROR(INDEX(Ingredients!D$11:D$310, MATCH($C273, Ingredients!$B$11:$B$310, 0)), "")))</f>
        <v/>
      </c>
      <c r="AI273" s="106" t="str">
        <f>IF($C273="", "", IF(IFERROR(INDEX(Ingredients!E$11:E$310, MATCH($C273, Ingredients!$B$11:$B$310, 0)), "")="", "", IFERROR(INDEX(Ingredients!E$11:E$310, MATCH($C273, Ingredients!$B$11:$B$310, 0)), "")))</f>
        <v/>
      </c>
      <c r="AJ273" s="108" t="str">
        <f>IF($C273="", "", IF(IFERROR(INDEX(Ingredients!F$11:F$310, MATCH($C273, Ingredients!$B$11:$B$310, 0)), "")="", "", IFERROR(INDEX(Ingredients!F$11:F$310, MATCH($C273, Ingredients!$B$11:$B$310, 0)), "")))</f>
        <v/>
      </c>
      <c r="AK273" s="106" t="str">
        <f>IF($C273="", "", IF(IFERROR(INDEX(Ingredients!G$11:G$310, MATCH($C273, Ingredients!$B$11:$B$310, 0)), "")="", "", IFERROR(INDEX(Ingredients!G$11:G$310, MATCH($C273, Ingredients!$B$11:$B$310, 0)), "")))</f>
        <v/>
      </c>
      <c r="AL273" s="79" t="str">
        <f>IF($C273="", "", IF(IFERROR(INDEX(Ingredients!H$11:H$310, MATCH($C273, Ingredients!$B$11:$B$310, 0)), "")="", "", IFERROR(INDEX(Ingredients!H$11:H$310, MATCH($C273, Ingredients!$B$11:$B$310, 0)), "")))</f>
        <v/>
      </c>
      <c r="AN273" s="83" t="str">
        <f t="shared" si="65"/>
        <v/>
      </c>
      <c r="AP273" s="114" t="str">
        <f t="shared" si="75"/>
        <v/>
      </c>
      <c r="AR273" s="117" t="str">
        <f>IF($C273="", "", IF(IFERROR(INDEX(Ingredients!$AI$11:$AI$310, MATCH($C273, Ingredients!$B$11:$B$310, 0)), "")="", "", IFERROR(INDEX(Ingredients!$AI$11:$AI$310, MATCH($C273, Ingredients!$B$11:$B$310, 0)), "")))</f>
        <v/>
      </c>
      <c r="AT273" s="120" t="str">
        <f t="shared" si="76"/>
        <v/>
      </c>
      <c r="AV273" s="90" t="str">
        <f t="shared" si="66"/>
        <v/>
      </c>
      <c r="AX273" s="90" t="str">
        <f>IF($AV273="", "", COUNTIF($AV$11:$AV$5010, "&lt;"&amp;$AV273)+1+COUNTIF($AV$11:$AV273, $AV273)-1)</f>
        <v/>
      </c>
      <c r="AZ273" s="111" t="str">
        <f>IF($B273="", "", SUMIF('Shopping List'!$AV$11:$AV$25, $B273, 'Shopping List'!$BN$11:$BN$25))</f>
        <v/>
      </c>
      <c r="BB273" s="117" t="str">
        <f t="shared" si="77"/>
        <v/>
      </c>
    </row>
    <row r="274" spans="1:54" x14ac:dyDescent="0.25">
      <c r="A274" s="4"/>
      <c r="B274" s="37"/>
      <c r="C274" s="124"/>
      <c r="D274" s="39"/>
      <c r="E274" s="125"/>
      <c r="F274" s="48"/>
      <c r="G274" s="4"/>
      <c r="H274" s="4"/>
      <c r="I274" s="95" t="str">
        <f>IF($C274="", "", IF(IFERROR(INDEX(Ingredients!$C$11:$C$310, MATCH($C274, Ingredients!$B$11:$B$310, 0)), "")="", "", IFERROR(INDEX(Ingredients!$C$11:$C$310, MATCH($C274, Ingredients!$B$11:$B$310, 0)), "")))</f>
        <v/>
      </c>
      <c r="J274" s="73" t="str">
        <f>IF($B274="", "", IF(IFERROR(INDEX(Meals!$C$11:$C$260, MATCH($B274, Meals!$B$11:$B$260, 0)), "")="", "", IFERROR(INDEX(Meals!$C$11:$C$260, MATCH($B274, Meals!$B$11:$B$260, 0)), "")))</f>
        <v/>
      </c>
      <c r="K274" s="4"/>
      <c r="L274" s="72" t="str">
        <f t="shared" si="67"/>
        <v/>
      </c>
      <c r="M274" s="73" t="str">
        <f t="shared" si="68"/>
        <v/>
      </c>
      <c r="N274" s="4"/>
      <c r="O274" s="78" t="str">
        <f t="shared" si="69"/>
        <v/>
      </c>
      <c r="P274" s="79" t="str">
        <f t="shared" si="70"/>
        <v/>
      </c>
      <c r="Q274" s="4"/>
      <c r="R274" s="90" t="str">
        <f t="shared" si="71"/>
        <v/>
      </c>
      <c r="S274" s="4"/>
      <c r="W274" s="99" t="str">
        <f>IF(Ingredients!$B274="", "", Ingredients!$B274)</f>
        <v/>
      </c>
      <c r="Y274" s="18" t="str">
        <f t="shared" si="72"/>
        <v/>
      </c>
      <c r="AA274" s="18" t="str">
        <f t="shared" si="63"/>
        <v/>
      </c>
      <c r="AB274" s="18" t="str">
        <f t="shared" si="64"/>
        <v/>
      </c>
      <c r="AC274" s="18" t="str">
        <f t="shared" si="73"/>
        <v/>
      </c>
      <c r="AD274" s="18" t="str">
        <f t="shared" si="73"/>
        <v/>
      </c>
      <c r="AE274" s="18" t="str">
        <f t="shared" si="74"/>
        <v/>
      </c>
      <c r="AG274" s="95" t="str">
        <f>IF($C274="", "", IF(IFERROR(INDEX(Ingredients!C$11:C$310, MATCH($C274, Ingredients!$B$11:$B$310, 0)), "")="", "", IFERROR(INDEX(Ingredients!C$11:C$310, MATCH($C274, Ingredients!$B$11:$B$310, 0)), "")))</f>
        <v/>
      </c>
      <c r="AH274" s="105" t="str">
        <f>IF($C274="", "", IF(IFERROR(INDEX(Ingredients!D$11:D$310, MATCH($C274, Ingredients!$B$11:$B$310, 0)), "")="", "", IFERROR(INDEX(Ingredients!D$11:D$310, MATCH($C274, Ingredients!$B$11:$B$310, 0)), "")))</f>
        <v/>
      </c>
      <c r="AI274" s="106" t="str">
        <f>IF($C274="", "", IF(IFERROR(INDEX(Ingredients!E$11:E$310, MATCH($C274, Ingredients!$B$11:$B$310, 0)), "")="", "", IFERROR(INDEX(Ingredients!E$11:E$310, MATCH($C274, Ingredients!$B$11:$B$310, 0)), "")))</f>
        <v/>
      </c>
      <c r="AJ274" s="108" t="str">
        <f>IF($C274="", "", IF(IFERROR(INDEX(Ingredients!F$11:F$310, MATCH($C274, Ingredients!$B$11:$B$310, 0)), "")="", "", IFERROR(INDEX(Ingredients!F$11:F$310, MATCH($C274, Ingredients!$B$11:$B$310, 0)), "")))</f>
        <v/>
      </c>
      <c r="AK274" s="106" t="str">
        <f>IF($C274="", "", IF(IFERROR(INDEX(Ingredients!G$11:G$310, MATCH($C274, Ingredients!$B$11:$B$310, 0)), "")="", "", IFERROR(INDEX(Ingredients!G$11:G$310, MATCH($C274, Ingredients!$B$11:$B$310, 0)), "")))</f>
        <v/>
      </c>
      <c r="AL274" s="79" t="str">
        <f>IF($C274="", "", IF(IFERROR(INDEX(Ingredients!H$11:H$310, MATCH($C274, Ingredients!$B$11:$B$310, 0)), "")="", "", IFERROR(INDEX(Ingredients!H$11:H$310, MATCH($C274, Ingredients!$B$11:$B$310, 0)), "")))</f>
        <v/>
      </c>
      <c r="AN274" s="83" t="str">
        <f t="shared" si="65"/>
        <v/>
      </c>
      <c r="AP274" s="114" t="str">
        <f t="shared" si="75"/>
        <v/>
      </c>
      <c r="AR274" s="117" t="str">
        <f>IF($C274="", "", IF(IFERROR(INDEX(Ingredients!$AI$11:$AI$310, MATCH($C274, Ingredients!$B$11:$B$310, 0)), "")="", "", IFERROR(INDEX(Ingredients!$AI$11:$AI$310, MATCH($C274, Ingredients!$B$11:$B$310, 0)), "")))</f>
        <v/>
      </c>
      <c r="AT274" s="120" t="str">
        <f t="shared" si="76"/>
        <v/>
      </c>
      <c r="AV274" s="90" t="str">
        <f t="shared" si="66"/>
        <v/>
      </c>
      <c r="AX274" s="90" t="str">
        <f>IF($AV274="", "", COUNTIF($AV$11:$AV$5010, "&lt;"&amp;$AV274)+1+COUNTIF($AV$11:$AV274, $AV274)-1)</f>
        <v/>
      </c>
      <c r="AZ274" s="111" t="str">
        <f>IF($B274="", "", SUMIF('Shopping List'!$AV$11:$AV$25, $B274, 'Shopping List'!$BN$11:$BN$25))</f>
        <v/>
      </c>
      <c r="BB274" s="117" t="str">
        <f t="shared" si="77"/>
        <v/>
      </c>
    </row>
    <row r="275" spans="1:54" x14ac:dyDescent="0.25">
      <c r="A275" s="4"/>
      <c r="B275" s="37"/>
      <c r="C275" s="124"/>
      <c r="D275" s="39"/>
      <c r="E275" s="125"/>
      <c r="F275" s="48"/>
      <c r="G275" s="4"/>
      <c r="H275" s="4"/>
      <c r="I275" s="95" t="str">
        <f>IF($C275="", "", IF(IFERROR(INDEX(Ingredients!$C$11:$C$310, MATCH($C275, Ingredients!$B$11:$B$310, 0)), "")="", "", IFERROR(INDEX(Ingredients!$C$11:$C$310, MATCH($C275, Ingredients!$B$11:$B$310, 0)), "")))</f>
        <v/>
      </c>
      <c r="J275" s="73" t="str">
        <f>IF($B275="", "", IF(IFERROR(INDEX(Meals!$C$11:$C$260, MATCH($B275, Meals!$B$11:$B$260, 0)), "")="", "", IFERROR(INDEX(Meals!$C$11:$C$260, MATCH($B275, Meals!$B$11:$B$260, 0)), "")))</f>
        <v/>
      </c>
      <c r="K275" s="4"/>
      <c r="L275" s="72" t="str">
        <f t="shared" si="67"/>
        <v/>
      </c>
      <c r="M275" s="73" t="str">
        <f t="shared" si="68"/>
        <v/>
      </c>
      <c r="N275" s="4"/>
      <c r="O275" s="78" t="str">
        <f t="shared" si="69"/>
        <v/>
      </c>
      <c r="P275" s="79" t="str">
        <f t="shared" si="70"/>
        <v/>
      </c>
      <c r="Q275" s="4"/>
      <c r="R275" s="90" t="str">
        <f t="shared" si="71"/>
        <v/>
      </c>
      <c r="S275" s="4"/>
      <c r="W275" s="99" t="str">
        <f>IF(Ingredients!$B275="", "", Ingredients!$B275)</f>
        <v/>
      </c>
      <c r="Y275" s="18" t="str">
        <f t="shared" si="72"/>
        <v/>
      </c>
      <c r="AA275" s="18" t="str">
        <f t="shared" si="63"/>
        <v/>
      </c>
      <c r="AB275" s="18" t="str">
        <f t="shared" si="64"/>
        <v/>
      </c>
      <c r="AC275" s="18" t="str">
        <f t="shared" si="73"/>
        <v/>
      </c>
      <c r="AD275" s="18" t="str">
        <f t="shared" si="73"/>
        <v/>
      </c>
      <c r="AE275" s="18" t="str">
        <f t="shared" si="74"/>
        <v/>
      </c>
      <c r="AG275" s="95" t="str">
        <f>IF($C275="", "", IF(IFERROR(INDEX(Ingredients!C$11:C$310, MATCH($C275, Ingredients!$B$11:$B$310, 0)), "")="", "", IFERROR(INDEX(Ingredients!C$11:C$310, MATCH($C275, Ingredients!$B$11:$B$310, 0)), "")))</f>
        <v/>
      </c>
      <c r="AH275" s="105" t="str">
        <f>IF($C275="", "", IF(IFERROR(INDEX(Ingredients!D$11:D$310, MATCH($C275, Ingredients!$B$11:$B$310, 0)), "")="", "", IFERROR(INDEX(Ingredients!D$11:D$310, MATCH($C275, Ingredients!$B$11:$B$310, 0)), "")))</f>
        <v/>
      </c>
      <c r="AI275" s="106" t="str">
        <f>IF($C275="", "", IF(IFERROR(INDEX(Ingredients!E$11:E$310, MATCH($C275, Ingredients!$B$11:$B$310, 0)), "")="", "", IFERROR(INDEX(Ingredients!E$11:E$310, MATCH($C275, Ingredients!$B$11:$B$310, 0)), "")))</f>
        <v/>
      </c>
      <c r="AJ275" s="108" t="str">
        <f>IF($C275="", "", IF(IFERROR(INDEX(Ingredients!F$11:F$310, MATCH($C275, Ingredients!$B$11:$B$310, 0)), "")="", "", IFERROR(INDEX(Ingredients!F$11:F$310, MATCH($C275, Ingredients!$B$11:$B$310, 0)), "")))</f>
        <v/>
      </c>
      <c r="AK275" s="106" t="str">
        <f>IF($C275="", "", IF(IFERROR(INDEX(Ingredients!G$11:G$310, MATCH($C275, Ingredients!$B$11:$B$310, 0)), "")="", "", IFERROR(INDEX(Ingredients!G$11:G$310, MATCH($C275, Ingredients!$B$11:$B$310, 0)), "")))</f>
        <v/>
      </c>
      <c r="AL275" s="79" t="str">
        <f>IF($C275="", "", IF(IFERROR(INDEX(Ingredients!H$11:H$310, MATCH($C275, Ingredients!$B$11:$B$310, 0)), "")="", "", IFERROR(INDEX(Ingredients!H$11:H$310, MATCH($C275, Ingredients!$B$11:$B$310, 0)), "")))</f>
        <v/>
      </c>
      <c r="AN275" s="83" t="str">
        <f t="shared" si="65"/>
        <v/>
      </c>
      <c r="AP275" s="114" t="str">
        <f t="shared" si="75"/>
        <v/>
      </c>
      <c r="AR275" s="117" t="str">
        <f>IF($C275="", "", IF(IFERROR(INDEX(Ingredients!$AI$11:$AI$310, MATCH($C275, Ingredients!$B$11:$B$310, 0)), "")="", "", IFERROR(INDEX(Ingredients!$AI$11:$AI$310, MATCH($C275, Ingredients!$B$11:$B$310, 0)), "")))</f>
        <v/>
      </c>
      <c r="AT275" s="120" t="str">
        <f t="shared" si="76"/>
        <v/>
      </c>
      <c r="AV275" s="90" t="str">
        <f t="shared" si="66"/>
        <v/>
      </c>
      <c r="AX275" s="90" t="str">
        <f>IF($AV275="", "", COUNTIF($AV$11:$AV$5010, "&lt;"&amp;$AV275)+1+COUNTIF($AV$11:$AV275, $AV275)-1)</f>
        <v/>
      </c>
      <c r="AZ275" s="111" t="str">
        <f>IF($B275="", "", SUMIF('Shopping List'!$AV$11:$AV$25, $B275, 'Shopping List'!$BN$11:$BN$25))</f>
        <v/>
      </c>
      <c r="BB275" s="117" t="str">
        <f t="shared" si="77"/>
        <v/>
      </c>
    </row>
    <row r="276" spans="1:54" x14ac:dyDescent="0.25">
      <c r="A276" s="4"/>
      <c r="B276" s="37"/>
      <c r="C276" s="124"/>
      <c r="D276" s="39"/>
      <c r="E276" s="125"/>
      <c r="F276" s="48"/>
      <c r="G276" s="4"/>
      <c r="H276" s="4"/>
      <c r="I276" s="95" t="str">
        <f>IF($C276="", "", IF(IFERROR(INDEX(Ingredients!$C$11:$C$310, MATCH($C276, Ingredients!$B$11:$B$310, 0)), "")="", "", IFERROR(INDEX(Ingredients!$C$11:$C$310, MATCH($C276, Ingredients!$B$11:$B$310, 0)), "")))</f>
        <v/>
      </c>
      <c r="J276" s="73" t="str">
        <f>IF($B276="", "", IF(IFERROR(INDEX(Meals!$C$11:$C$260, MATCH($B276, Meals!$B$11:$B$260, 0)), "")="", "", IFERROR(INDEX(Meals!$C$11:$C$260, MATCH($B276, Meals!$B$11:$B$260, 0)), "")))</f>
        <v/>
      </c>
      <c r="K276" s="4"/>
      <c r="L276" s="72" t="str">
        <f t="shared" si="67"/>
        <v/>
      </c>
      <c r="M276" s="73" t="str">
        <f t="shared" si="68"/>
        <v/>
      </c>
      <c r="N276" s="4"/>
      <c r="O276" s="78" t="str">
        <f t="shared" si="69"/>
        <v/>
      </c>
      <c r="P276" s="79" t="str">
        <f t="shared" si="70"/>
        <v/>
      </c>
      <c r="Q276" s="4"/>
      <c r="R276" s="90" t="str">
        <f t="shared" si="71"/>
        <v/>
      </c>
      <c r="S276" s="4"/>
      <c r="W276" s="99" t="str">
        <f>IF(Ingredients!$B276="", "", Ingredients!$B276)</f>
        <v/>
      </c>
      <c r="Y276" s="18" t="str">
        <f t="shared" si="72"/>
        <v/>
      </c>
      <c r="AA276" s="18" t="str">
        <f t="shared" si="63"/>
        <v/>
      </c>
      <c r="AB276" s="18" t="str">
        <f t="shared" si="64"/>
        <v/>
      </c>
      <c r="AC276" s="18" t="str">
        <f t="shared" si="73"/>
        <v/>
      </c>
      <c r="AD276" s="18" t="str">
        <f t="shared" si="73"/>
        <v/>
      </c>
      <c r="AE276" s="18" t="str">
        <f t="shared" si="74"/>
        <v/>
      </c>
      <c r="AG276" s="95" t="str">
        <f>IF($C276="", "", IF(IFERROR(INDEX(Ingredients!C$11:C$310, MATCH($C276, Ingredients!$B$11:$B$310, 0)), "")="", "", IFERROR(INDEX(Ingredients!C$11:C$310, MATCH($C276, Ingredients!$B$11:$B$310, 0)), "")))</f>
        <v/>
      </c>
      <c r="AH276" s="105" t="str">
        <f>IF($C276="", "", IF(IFERROR(INDEX(Ingredients!D$11:D$310, MATCH($C276, Ingredients!$B$11:$B$310, 0)), "")="", "", IFERROR(INDEX(Ingredients!D$11:D$310, MATCH($C276, Ingredients!$B$11:$B$310, 0)), "")))</f>
        <v/>
      </c>
      <c r="AI276" s="106" t="str">
        <f>IF($C276="", "", IF(IFERROR(INDEX(Ingredients!E$11:E$310, MATCH($C276, Ingredients!$B$11:$B$310, 0)), "")="", "", IFERROR(INDEX(Ingredients!E$11:E$310, MATCH($C276, Ingredients!$B$11:$B$310, 0)), "")))</f>
        <v/>
      </c>
      <c r="AJ276" s="108" t="str">
        <f>IF($C276="", "", IF(IFERROR(INDEX(Ingredients!F$11:F$310, MATCH($C276, Ingredients!$B$11:$B$310, 0)), "")="", "", IFERROR(INDEX(Ingredients!F$11:F$310, MATCH($C276, Ingredients!$B$11:$B$310, 0)), "")))</f>
        <v/>
      </c>
      <c r="AK276" s="106" t="str">
        <f>IF($C276="", "", IF(IFERROR(INDEX(Ingredients!G$11:G$310, MATCH($C276, Ingredients!$B$11:$B$310, 0)), "")="", "", IFERROR(INDEX(Ingredients!G$11:G$310, MATCH($C276, Ingredients!$B$11:$B$310, 0)), "")))</f>
        <v/>
      </c>
      <c r="AL276" s="79" t="str">
        <f>IF($C276="", "", IF(IFERROR(INDEX(Ingredients!H$11:H$310, MATCH($C276, Ingredients!$B$11:$B$310, 0)), "")="", "", IFERROR(INDEX(Ingredients!H$11:H$310, MATCH($C276, Ingredients!$B$11:$B$310, 0)), "")))</f>
        <v/>
      </c>
      <c r="AN276" s="83" t="str">
        <f t="shared" si="65"/>
        <v/>
      </c>
      <c r="AP276" s="114" t="str">
        <f t="shared" si="75"/>
        <v/>
      </c>
      <c r="AR276" s="117" t="str">
        <f>IF($C276="", "", IF(IFERROR(INDEX(Ingredients!$AI$11:$AI$310, MATCH($C276, Ingredients!$B$11:$B$310, 0)), "")="", "", IFERROR(INDEX(Ingredients!$AI$11:$AI$310, MATCH($C276, Ingredients!$B$11:$B$310, 0)), "")))</f>
        <v/>
      </c>
      <c r="AT276" s="120" t="str">
        <f t="shared" si="76"/>
        <v/>
      </c>
      <c r="AV276" s="90" t="str">
        <f t="shared" si="66"/>
        <v/>
      </c>
      <c r="AX276" s="90" t="str">
        <f>IF($AV276="", "", COUNTIF($AV$11:$AV$5010, "&lt;"&amp;$AV276)+1+COUNTIF($AV$11:$AV276, $AV276)-1)</f>
        <v/>
      </c>
      <c r="AZ276" s="111" t="str">
        <f>IF($B276="", "", SUMIF('Shopping List'!$AV$11:$AV$25, $B276, 'Shopping List'!$BN$11:$BN$25))</f>
        <v/>
      </c>
      <c r="BB276" s="117" t="str">
        <f t="shared" si="77"/>
        <v/>
      </c>
    </row>
    <row r="277" spans="1:54" x14ac:dyDescent="0.25">
      <c r="A277" s="4"/>
      <c r="B277" s="37"/>
      <c r="C277" s="124"/>
      <c r="D277" s="39"/>
      <c r="E277" s="125"/>
      <c r="F277" s="48"/>
      <c r="G277" s="4"/>
      <c r="H277" s="4"/>
      <c r="I277" s="95" t="str">
        <f>IF($C277="", "", IF(IFERROR(INDEX(Ingredients!$C$11:$C$310, MATCH($C277, Ingredients!$B$11:$B$310, 0)), "")="", "", IFERROR(INDEX(Ingredients!$C$11:$C$310, MATCH($C277, Ingredients!$B$11:$B$310, 0)), "")))</f>
        <v/>
      </c>
      <c r="J277" s="73" t="str">
        <f>IF($B277="", "", IF(IFERROR(INDEX(Meals!$C$11:$C$260, MATCH($B277, Meals!$B$11:$B$260, 0)), "")="", "", IFERROR(INDEX(Meals!$C$11:$C$260, MATCH($B277, Meals!$B$11:$B$260, 0)), "")))</f>
        <v/>
      </c>
      <c r="K277" s="4"/>
      <c r="L277" s="72" t="str">
        <f t="shared" si="67"/>
        <v/>
      </c>
      <c r="M277" s="73" t="str">
        <f t="shared" si="68"/>
        <v/>
      </c>
      <c r="N277" s="4"/>
      <c r="O277" s="78" t="str">
        <f t="shared" si="69"/>
        <v/>
      </c>
      <c r="P277" s="79" t="str">
        <f t="shared" si="70"/>
        <v/>
      </c>
      <c r="Q277" s="4"/>
      <c r="R277" s="90" t="str">
        <f t="shared" si="71"/>
        <v/>
      </c>
      <c r="S277" s="4"/>
      <c r="W277" s="99" t="str">
        <f>IF(Ingredients!$B277="", "", Ingredients!$B277)</f>
        <v/>
      </c>
      <c r="Y277" s="18" t="str">
        <f t="shared" si="72"/>
        <v/>
      </c>
      <c r="AA277" s="18" t="str">
        <f t="shared" si="63"/>
        <v/>
      </c>
      <c r="AB277" s="18" t="str">
        <f t="shared" si="64"/>
        <v/>
      </c>
      <c r="AC277" s="18" t="str">
        <f t="shared" si="73"/>
        <v/>
      </c>
      <c r="AD277" s="18" t="str">
        <f t="shared" si="73"/>
        <v/>
      </c>
      <c r="AE277" s="18" t="str">
        <f t="shared" si="74"/>
        <v/>
      </c>
      <c r="AG277" s="95" t="str">
        <f>IF($C277="", "", IF(IFERROR(INDEX(Ingredients!C$11:C$310, MATCH($C277, Ingredients!$B$11:$B$310, 0)), "")="", "", IFERROR(INDEX(Ingredients!C$11:C$310, MATCH($C277, Ingredients!$B$11:$B$310, 0)), "")))</f>
        <v/>
      </c>
      <c r="AH277" s="105" t="str">
        <f>IF($C277="", "", IF(IFERROR(INDEX(Ingredients!D$11:D$310, MATCH($C277, Ingredients!$B$11:$B$310, 0)), "")="", "", IFERROR(INDEX(Ingredients!D$11:D$310, MATCH($C277, Ingredients!$B$11:$B$310, 0)), "")))</f>
        <v/>
      </c>
      <c r="AI277" s="106" t="str">
        <f>IF($C277="", "", IF(IFERROR(INDEX(Ingredients!E$11:E$310, MATCH($C277, Ingredients!$B$11:$B$310, 0)), "")="", "", IFERROR(INDEX(Ingredients!E$11:E$310, MATCH($C277, Ingredients!$B$11:$B$310, 0)), "")))</f>
        <v/>
      </c>
      <c r="AJ277" s="108" t="str">
        <f>IF($C277="", "", IF(IFERROR(INDEX(Ingredients!F$11:F$310, MATCH($C277, Ingredients!$B$11:$B$310, 0)), "")="", "", IFERROR(INDEX(Ingredients!F$11:F$310, MATCH($C277, Ingredients!$B$11:$B$310, 0)), "")))</f>
        <v/>
      </c>
      <c r="AK277" s="106" t="str">
        <f>IF($C277="", "", IF(IFERROR(INDEX(Ingredients!G$11:G$310, MATCH($C277, Ingredients!$B$11:$B$310, 0)), "")="", "", IFERROR(INDEX(Ingredients!G$11:G$310, MATCH($C277, Ingredients!$B$11:$B$310, 0)), "")))</f>
        <v/>
      </c>
      <c r="AL277" s="79" t="str">
        <f>IF($C277="", "", IF(IFERROR(INDEX(Ingredients!H$11:H$310, MATCH($C277, Ingredients!$B$11:$B$310, 0)), "")="", "", IFERROR(INDEX(Ingredients!H$11:H$310, MATCH($C277, Ingredients!$B$11:$B$310, 0)), "")))</f>
        <v/>
      </c>
      <c r="AN277" s="83" t="str">
        <f t="shared" si="65"/>
        <v/>
      </c>
      <c r="AP277" s="114" t="str">
        <f t="shared" si="75"/>
        <v/>
      </c>
      <c r="AR277" s="117" t="str">
        <f>IF($C277="", "", IF(IFERROR(INDEX(Ingredients!$AI$11:$AI$310, MATCH($C277, Ingredients!$B$11:$B$310, 0)), "")="", "", IFERROR(INDEX(Ingredients!$AI$11:$AI$310, MATCH($C277, Ingredients!$B$11:$B$310, 0)), "")))</f>
        <v/>
      </c>
      <c r="AT277" s="120" t="str">
        <f t="shared" si="76"/>
        <v/>
      </c>
      <c r="AV277" s="90" t="str">
        <f t="shared" si="66"/>
        <v/>
      </c>
      <c r="AX277" s="90" t="str">
        <f>IF($AV277="", "", COUNTIF($AV$11:$AV$5010, "&lt;"&amp;$AV277)+1+COUNTIF($AV$11:$AV277, $AV277)-1)</f>
        <v/>
      </c>
      <c r="AZ277" s="111" t="str">
        <f>IF($B277="", "", SUMIF('Shopping List'!$AV$11:$AV$25, $B277, 'Shopping List'!$BN$11:$BN$25))</f>
        <v/>
      </c>
      <c r="BB277" s="117" t="str">
        <f t="shared" si="77"/>
        <v/>
      </c>
    </row>
    <row r="278" spans="1:54" x14ac:dyDescent="0.25">
      <c r="A278" s="4"/>
      <c r="B278" s="37"/>
      <c r="C278" s="124"/>
      <c r="D278" s="39"/>
      <c r="E278" s="125"/>
      <c r="F278" s="48"/>
      <c r="G278" s="4"/>
      <c r="H278" s="4"/>
      <c r="I278" s="95" t="str">
        <f>IF($C278="", "", IF(IFERROR(INDEX(Ingredients!$C$11:$C$310, MATCH($C278, Ingredients!$B$11:$B$310, 0)), "")="", "", IFERROR(INDEX(Ingredients!$C$11:$C$310, MATCH($C278, Ingredients!$B$11:$B$310, 0)), "")))</f>
        <v/>
      </c>
      <c r="J278" s="73" t="str">
        <f>IF($B278="", "", IF(IFERROR(INDEX(Meals!$C$11:$C$260, MATCH($B278, Meals!$B$11:$B$260, 0)), "")="", "", IFERROR(INDEX(Meals!$C$11:$C$260, MATCH($B278, Meals!$B$11:$B$260, 0)), "")))</f>
        <v/>
      </c>
      <c r="K278" s="4"/>
      <c r="L278" s="72" t="str">
        <f t="shared" si="67"/>
        <v/>
      </c>
      <c r="M278" s="73" t="str">
        <f t="shared" si="68"/>
        <v/>
      </c>
      <c r="N278" s="4"/>
      <c r="O278" s="78" t="str">
        <f t="shared" si="69"/>
        <v/>
      </c>
      <c r="P278" s="79" t="str">
        <f t="shared" si="70"/>
        <v/>
      </c>
      <c r="Q278" s="4"/>
      <c r="R278" s="90" t="str">
        <f t="shared" si="71"/>
        <v/>
      </c>
      <c r="S278" s="4"/>
      <c r="W278" s="99" t="str">
        <f>IF(Ingredients!$B278="", "", Ingredients!$B278)</f>
        <v/>
      </c>
      <c r="Y278" s="18" t="str">
        <f t="shared" si="72"/>
        <v/>
      </c>
      <c r="AA278" s="18" t="str">
        <f t="shared" si="63"/>
        <v/>
      </c>
      <c r="AB278" s="18" t="str">
        <f t="shared" si="64"/>
        <v/>
      </c>
      <c r="AC278" s="18" t="str">
        <f t="shared" si="73"/>
        <v/>
      </c>
      <c r="AD278" s="18" t="str">
        <f t="shared" si="73"/>
        <v/>
      </c>
      <c r="AE278" s="18" t="str">
        <f t="shared" si="74"/>
        <v/>
      </c>
      <c r="AG278" s="95" t="str">
        <f>IF($C278="", "", IF(IFERROR(INDEX(Ingredients!C$11:C$310, MATCH($C278, Ingredients!$B$11:$B$310, 0)), "")="", "", IFERROR(INDEX(Ingredients!C$11:C$310, MATCH($C278, Ingredients!$B$11:$B$310, 0)), "")))</f>
        <v/>
      </c>
      <c r="AH278" s="105" t="str">
        <f>IF($C278="", "", IF(IFERROR(INDEX(Ingredients!D$11:D$310, MATCH($C278, Ingredients!$B$11:$B$310, 0)), "")="", "", IFERROR(INDEX(Ingredients!D$11:D$310, MATCH($C278, Ingredients!$B$11:$B$310, 0)), "")))</f>
        <v/>
      </c>
      <c r="AI278" s="106" t="str">
        <f>IF($C278="", "", IF(IFERROR(INDEX(Ingredients!E$11:E$310, MATCH($C278, Ingredients!$B$11:$B$310, 0)), "")="", "", IFERROR(INDEX(Ingredients!E$11:E$310, MATCH($C278, Ingredients!$B$11:$B$310, 0)), "")))</f>
        <v/>
      </c>
      <c r="AJ278" s="108" t="str">
        <f>IF($C278="", "", IF(IFERROR(INDEX(Ingredients!F$11:F$310, MATCH($C278, Ingredients!$B$11:$B$310, 0)), "")="", "", IFERROR(INDEX(Ingredients!F$11:F$310, MATCH($C278, Ingredients!$B$11:$B$310, 0)), "")))</f>
        <v/>
      </c>
      <c r="AK278" s="106" t="str">
        <f>IF($C278="", "", IF(IFERROR(INDEX(Ingredients!G$11:G$310, MATCH($C278, Ingredients!$B$11:$B$310, 0)), "")="", "", IFERROR(INDEX(Ingredients!G$11:G$310, MATCH($C278, Ingredients!$B$11:$B$310, 0)), "")))</f>
        <v/>
      </c>
      <c r="AL278" s="79" t="str">
        <f>IF($C278="", "", IF(IFERROR(INDEX(Ingredients!H$11:H$310, MATCH($C278, Ingredients!$B$11:$B$310, 0)), "")="", "", IFERROR(INDEX(Ingredients!H$11:H$310, MATCH($C278, Ingredients!$B$11:$B$310, 0)), "")))</f>
        <v/>
      </c>
      <c r="AN278" s="83" t="str">
        <f t="shared" si="65"/>
        <v/>
      </c>
      <c r="AP278" s="114" t="str">
        <f t="shared" si="75"/>
        <v/>
      </c>
      <c r="AR278" s="117" t="str">
        <f>IF($C278="", "", IF(IFERROR(INDEX(Ingredients!$AI$11:$AI$310, MATCH($C278, Ingredients!$B$11:$B$310, 0)), "")="", "", IFERROR(INDEX(Ingredients!$AI$11:$AI$310, MATCH($C278, Ingredients!$B$11:$B$310, 0)), "")))</f>
        <v/>
      </c>
      <c r="AT278" s="120" t="str">
        <f t="shared" si="76"/>
        <v/>
      </c>
      <c r="AV278" s="90" t="str">
        <f t="shared" si="66"/>
        <v/>
      </c>
      <c r="AX278" s="90" t="str">
        <f>IF($AV278="", "", COUNTIF($AV$11:$AV$5010, "&lt;"&amp;$AV278)+1+COUNTIF($AV$11:$AV278, $AV278)-1)</f>
        <v/>
      </c>
      <c r="AZ278" s="111" t="str">
        <f>IF($B278="", "", SUMIF('Shopping List'!$AV$11:$AV$25, $B278, 'Shopping List'!$BN$11:$BN$25))</f>
        <v/>
      </c>
      <c r="BB278" s="117" t="str">
        <f t="shared" si="77"/>
        <v/>
      </c>
    </row>
    <row r="279" spans="1:54" x14ac:dyDescent="0.25">
      <c r="A279" s="4"/>
      <c r="B279" s="37"/>
      <c r="C279" s="124"/>
      <c r="D279" s="39"/>
      <c r="E279" s="125"/>
      <c r="F279" s="48"/>
      <c r="G279" s="4"/>
      <c r="H279" s="4"/>
      <c r="I279" s="95" t="str">
        <f>IF($C279="", "", IF(IFERROR(INDEX(Ingredients!$C$11:$C$310, MATCH($C279, Ingredients!$B$11:$B$310, 0)), "")="", "", IFERROR(INDEX(Ingredients!$C$11:$C$310, MATCH($C279, Ingredients!$B$11:$B$310, 0)), "")))</f>
        <v/>
      </c>
      <c r="J279" s="73" t="str">
        <f>IF($B279="", "", IF(IFERROR(INDEX(Meals!$C$11:$C$260, MATCH($B279, Meals!$B$11:$B$260, 0)), "")="", "", IFERROR(INDEX(Meals!$C$11:$C$260, MATCH($B279, Meals!$B$11:$B$260, 0)), "")))</f>
        <v/>
      </c>
      <c r="K279" s="4"/>
      <c r="L279" s="72" t="str">
        <f t="shared" si="67"/>
        <v/>
      </c>
      <c r="M279" s="73" t="str">
        <f t="shared" si="68"/>
        <v/>
      </c>
      <c r="N279" s="4"/>
      <c r="O279" s="78" t="str">
        <f t="shared" si="69"/>
        <v/>
      </c>
      <c r="P279" s="79" t="str">
        <f t="shared" si="70"/>
        <v/>
      </c>
      <c r="Q279" s="4"/>
      <c r="R279" s="90" t="str">
        <f t="shared" si="71"/>
        <v/>
      </c>
      <c r="S279" s="4"/>
      <c r="W279" s="99" t="str">
        <f>IF(Ingredients!$B279="", "", Ingredients!$B279)</f>
        <v/>
      </c>
      <c r="Y279" s="18" t="str">
        <f t="shared" si="72"/>
        <v/>
      </c>
      <c r="AA279" s="18" t="str">
        <f t="shared" si="63"/>
        <v/>
      </c>
      <c r="AB279" s="18" t="str">
        <f t="shared" si="64"/>
        <v/>
      </c>
      <c r="AC279" s="18" t="str">
        <f t="shared" si="73"/>
        <v/>
      </c>
      <c r="AD279" s="18" t="str">
        <f t="shared" si="73"/>
        <v/>
      </c>
      <c r="AE279" s="18" t="str">
        <f t="shared" si="74"/>
        <v/>
      </c>
      <c r="AG279" s="95" t="str">
        <f>IF($C279="", "", IF(IFERROR(INDEX(Ingredients!C$11:C$310, MATCH($C279, Ingredients!$B$11:$B$310, 0)), "")="", "", IFERROR(INDEX(Ingredients!C$11:C$310, MATCH($C279, Ingredients!$B$11:$B$310, 0)), "")))</f>
        <v/>
      </c>
      <c r="AH279" s="105" t="str">
        <f>IF($C279="", "", IF(IFERROR(INDEX(Ingredients!D$11:D$310, MATCH($C279, Ingredients!$B$11:$B$310, 0)), "")="", "", IFERROR(INDEX(Ingredients!D$11:D$310, MATCH($C279, Ingredients!$B$11:$B$310, 0)), "")))</f>
        <v/>
      </c>
      <c r="AI279" s="106" t="str">
        <f>IF($C279="", "", IF(IFERROR(INDEX(Ingredients!E$11:E$310, MATCH($C279, Ingredients!$B$11:$B$310, 0)), "")="", "", IFERROR(INDEX(Ingredients!E$11:E$310, MATCH($C279, Ingredients!$B$11:$B$310, 0)), "")))</f>
        <v/>
      </c>
      <c r="AJ279" s="108" t="str">
        <f>IF($C279="", "", IF(IFERROR(INDEX(Ingredients!F$11:F$310, MATCH($C279, Ingredients!$B$11:$B$310, 0)), "")="", "", IFERROR(INDEX(Ingredients!F$11:F$310, MATCH($C279, Ingredients!$B$11:$B$310, 0)), "")))</f>
        <v/>
      </c>
      <c r="AK279" s="106" t="str">
        <f>IF($C279="", "", IF(IFERROR(INDEX(Ingredients!G$11:G$310, MATCH($C279, Ingredients!$B$11:$B$310, 0)), "")="", "", IFERROR(INDEX(Ingredients!G$11:G$310, MATCH($C279, Ingredients!$B$11:$B$310, 0)), "")))</f>
        <v/>
      </c>
      <c r="AL279" s="79" t="str">
        <f>IF($C279="", "", IF(IFERROR(INDEX(Ingredients!H$11:H$310, MATCH($C279, Ingredients!$B$11:$B$310, 0)), "")="", "", IFERROR(INDEX(Ingredients!H$11:H$310, MATCH($C279, Ingredients!$B$11:$B$310, 0)), "")))</f>
        <v/>
      </c>
      <c r="AN279" s="83" t="str">
        <f t="shared" si="65"/>
        <v/>
      </c>
      <c r="AP279" s="114" t="str">
        <f t="shared" si="75"/>
        <v/>
      </c>
      <c r="AR279" s="117" t="str">
        <f>IF($C279="", "", IF(IFERROR(INDEX(Ingredients!$AI$11:$AI$310, MATCH($C279, Ingredients!$B$11:$B$310, 0)), "")="", "", IFERROR(INDEX(Ingredients!$AI$11:$AI$310, MATCH($C279, Ingredients!$B$11:$B$310, 0)), "")))</f>
        <v/>
      </c>
      <c r="AT279" s="120" t="str">
        <f t="shared" si="76"/>
        <v/>
      </c>
      <c r="AV279" s="90" t="str">
        <f t="shared" si="66"/>
        <v/>
      </c>
      <c r="AX279" s="90" t="str">
        <f>IF($AV279="", "", COUNTIF($AV$11:$AV$5010, "&lt;"&amp;$AV279)+1+COUNTIF($AV$11:$AV279, $AV279)-1)</f>
        <v/>
      </c>
      <c r="AZ279" s="111" t="str">
        <f>IF($B279="", "", SUMIF('Shopping List'!$AV$11:$AV$25, $B279, 'Shopping List'!$BN$11:$BN$25))</f>
        <v/>
      </c>
      <c r="BB279" s="117" t="str">
        <f t="shared" si="77"/>
        <v/>
      </c>
    </row>
    <row r="280" spans="1:54" x14ac:dyDescent="0.25">
      <c r="A280" s="4"/>
      <c r="B280" s="37"/>
      <c r="C280" s="124"/>
      <c r="D280" s="39"/>
      <c r="E280" s="125"/>
      <c r="F280" s="48"/>
      <c r="G280" s="4"/>
      <c r="H280" s="4"/>
      <c r="I280" s="95" t="str">
        <f>IF($C280="", "", IF(IFERROR(INDEX(Ingredients!$C$11:$C$310, MATCH($C280, Ingredients!$B$11:$B$310, 0)), "")="", "", IFERROR(INDEX(Ingredients!$C$11:$C$310, MATCH($C280, Ingredients!$B$11:$B$310, 0)), "")))</f>
        <v/>
      </c>
      <c r="J280" s="73" t="str">
        <f>IF($B280="", "", IF(IFERROR(INDEX(Meals!$C$11:$C$260, MATCH($B280, Meals!$B$11:$B$260, 0)), "")="", "", IFERROR(INDEX(Meals!$C$11:$C$260, MATCH($B280, Meals!$B$11:$B$260, 0)), "")))</f>
        <v/>
      </c>
      <c r="K280" s="4"/>
      <c r="L280" s="72" t="str">
        <f t="shared" si="67"/>
        <v/>
      </c>
      <c r="M280" s="73" t="str">
        <f t="shared" si="68"/>
        <v/>
      </c>
      <c r="N280" s="4"/>
      <c r="O280" s="78" t="str">
        <f t="shared" si="69"/>
        <v/>
      </c>
      <c r="P280" s="79" t="str">
        <f t="shared" si="70"/>
        <v/>
      </c>
      <c r="Q280" s="4"/>
      <c r="R280" s="90" t="str">
        <f t="shared" si="71"/>
        <v/>
      </c>
      <c r="S280" s="4"/>
      <c r="W280" s="99" t="str">
        <f>IF(Ingredients!$B280="", "", Ingredients!$B280)</f>
        <v/>
      </c>
      <c r="Y280" s="18" t="str">
        <f t="shared" si="72"/>
        <v/>
      </c>
      <c r="AA280" s="18" t="str">
        <f t="shared" si="63"/>
        <v/>
      </c>
      <c r="AB280" s="18" t="str">
        <f t="shared" si="64"/>
        <v/>
      </c>
      <c r="AC280" s="18" t="str">
        <f t="shared" si="73"/>
        <v/>
      </c>
      <c r="AD280" s="18" t="str">
        <f t="shared" si="73"/>
        <v/>
      </c>
      <c r="AE280" s="18" t="str">
        <f t="shared" si="74"/>
        <v/>
      </c>
      <c r="AG280" s="95" t="str">
        <f>IF($C280="", "", IF(IFERROR(INDEX(Ingredients!C$11:C$310, MATCH($C280, Ingredients!$B$11:$B$310, 0)), "")="", "", IFERROR(INDEX(Ingredients!C$11:C$310, MATCH($C280, Ingredients!$B$11:$B$310, 0)), "")))</f>
        <v/>
      </c>
      <c r="AH280" s="105" t="str">
        <f>IF($C280="", "", IF(IFERROR(INDEX(Ingredients!D$11:D$310, MATCH($C280, Ingredients!$B$11:$B$310, 0)), "")="", "", IFERROR(INDEX(Ingredients!D$11:D$310, MATCH($C280, Ingredients!$B$11:$B$310, 0)), "")))</f>
        <v/>
      </c>
      <c r="AI280" s="106" t="str">
        <f>IF($C280="", "", IF(IFERROR(INDEX(Ingredients!E$11:E$310, MATCH($C280, Ingredients!$B$11:$B$310, 0)), "")="", "", IFERROR(INDEX(Ingredients!E$11:E$310, MATCH($C280, Ingredients!$B$11:$B$310, 0)), "")))</f>
        <v/>
      </c>
      <c r="AJ280" s="108" t="str">
        <f>IF($C280="", "", IF(IFERROR(INDEX(Ingredients!F$11:F$310, MATCH($C280, Ingredients!$B$11:$B$310, 0)), "")="", "", IFERROR(INDEX(Ingredients!F$11:F$310, MATCH($C280, Ingredients!$B$11:$B$310, 0)), "")))</f>
        <v/>
      </c>
      <c r="AK280" s="106" t="str">
        <f>IF($C280="", "", IF(IFERROR(INDEX(Ingredients!G$11:G$310, MATCH($C280, Ingredients!$B$11:$B$310, 0)), "")="", "", IFERROR(INDEX(Ingredients!G$11:G$310, MATCH($C280, Ingredients!$B$11:$B$310, 0)), "")))</f>
        <v/>
      </c>
      <c r="AL280" s="79" t="str">
        <f>IF($C280="", "", IF(IFERROR(INDEX(Ingredients!H$11:H$310, MATCH($C280, Ingredients!$B$11:$B$310, 0)), "")="", "", IFERROR(INDEX(Ingredients!H$11:H$310, MATCH($C280, Ingredients!$B$11:$B$310, 0)), "")))</f>
        <v/>
      </c>
      <c r="AN280" s="83" t="str">
        <f t="shared" si="65"/>
        <v/>
      </c>
      <c r="AP280" s="114" t="str">
        <f t="shared" si="75"/>
        <v/>
      </c>
      <c r="AR280" s="117" t="str">
        <f>IF($C280="", "", IF(IFERROR(INDEX(Ingredients!$AI$11:$AI$310, MATCH($C280, Ingredients!$B$11:$B$310, 0)), "")="", "", IFERROR(INDEX(Ingredients!$AI$11:$AI$310, MATCH($C280, Ingredients!$B$11:$B$310, 0)), "")))</f>
        <v/>
      </c>
      <c r="AT280" s="120" t="str">
        <f t="shared" si="76"/>
        <v/>
      </c>
      <c r="AV280" s="90" t="str">
        <f t="shared" si="66"/>
        <v/>
      </c>
      <c r="AX280" s="90" t="str">
        <f>IF($AV280="", "", COUNTIF($AV$11:$AV$5010, "&lt;"&amp;$AV280)+1+COUNTIF($AV$11:$AV280, $AV280)-1)</f>
        <v/>
      </c>
      <c r="AZ280" s="111" t="str">
        <f>IF($B280="", "", SUMIF('Shopping List'!$AV$11:$AV$25, $B280, 'Shopping List'!$BN$11:$BN$25))</f>
        <v/>
      </c>
      <c r="BB280" s="117" t="str">
        <f t="shared" si="77"/>
        <v/>
      </c>
    </row>
    <row r="281" spans="1:54" x14ac:dyDescent="0.25">
      <c r="A281" s="4"/>
      <c r="B281" s="37"/>
      <c r="C281" s="124"/>
      <c r="D281" s="39"/>
      <c r="E281" s="125"/>
      <c r="F281" s="48"/>
      <c r="G281" s="4"/>
      <c r="H281" s="4"/>
      <c r="I281" s="95" t="str">
        <f>IF($C281="", "", IF(IFERROR(INDEX(Ingredients!$C$11:$C$310, MATCH($C281, Ingredients!$B$11:$B$310, 0)), "")="", "", IFERROR(INDEX(Ingredients!$C$11:$C$310, MATCH($C281, Ingredients!$B$11:$B$310, 0)), "")))</f>
        <v/>
      </c>
      <c r="J281" s="73" t="str">
        <f>IF($B281="", "", IF(IFERROR(INDEX(Meals!$C$11:$C$260, MATCH($B281, Meals!$B$11:$B$260, 0)), "")="", "", IFERROR(INDEX(Meals!$C$11:$C$260, MATCH($B281, Meals!$B$11:$B$260, 0)), "")))</f>
        <v/>
      </c>
      <c r="K281" s="4"/>
      <c r="L281" s="72" t="str">
        <f t="shared" si="67"/>
        <v/>
      </c>
      <c r="M281" s="73" t="str">
        <f t="shared" si="68"/>
        <v/>
      </c>
      <c r="N281" s="4"/>
      <c r="O281" s="78" t="str">
        <f t="shared" si="69"/>
        <v/>
      </c>
      <c r="P281" s="79" t="str">
        <f t="shared" si="70"/>
        <v/>
      </c>
      <c r="Q281" s="4"/>
      <c r="R281" s="90" t="str">
        <f t="shared" si="71"/>
        <v/>
      </c>
      <c r="S281" s="4"/>
      <c r="W281" s="99" t="str">
        <f>IF(Ingredients!$B281="", "", Ingredients!$B281)</f>
        <v/>
      </c>
      <c r="Y281" s="18" t="str">
        <f t="shared" si="72"/>
        <v/>
      </c>
      <c r="AA281" s="18" t="str">
        <f t="shared" si="63"/>
        <v/>
      </c>
      <c r="AB281" s="18" t="str">
        <f t="shared" si="64"/>
        <v/>
      </c>
      <c r="AC281" s="18" t="str">
        <f t="shared" si="73"/>
        <v/>
      </c>
      <c r="AD281" s="18" t="str">
        <f t="shared" si="73"/>
        <v/>
      </c>
      <c r="AE281" s="18" t="str">
        <f t="shared" si="74"/>
        <v/>
      </c>
      <c r="AG281" s="95" t="str">
        <f>IF($C281="", "", IF(IFERROR(INDEX(Ingredients!C$11:C$310, MATCH($C281, Ingredients!$B$11:$B$310, 0)), "")="", "", IFERROR(INDEX(Ingredients!C$11:C$310, MATCH($C281, Ingredients!$B$11:$B$310, 0)), "")))</f>
        <v/>
      </c>
      <c r="AH281" s="105" t="str">
        <f>IF($C281="", "", IF(IFERROR(INDEX(Ingredients!D$11:D$310, MATCH($C281, Ingredients!$B$11:$B$310, 0)), "")="", "", IFERROR(INDEX(Ingredients!D$11:D$310, MATCH($C281, Ingredients!$B$11:$B$310, 0)), "")))</f>
        <v/>
      </c>
      <c r="AI281" s="106" t="str">
        <f>IF($C281="", "", IF(IFERROR(INDEX(Ingredients!E$11:E$310, MATCH($C281, Ingredients!$B$11:$B$310, 0)), "")="", "", IFERROR(INDEX(Ingredients!E$11:E$310, MATCH($C281, Ingredients!$B$11:$B$310, 0)), "")))</f>
        <v/>
      </c>
      <c r="AJ281" s="108" t="str">
        <f>IF($C281="", "", IF(IFERROR(INDEX(Ingredients!F$11:F$310, MATCH($C281, Ingredients!$B$11:$B$310, 0)), "")="", "", IFERROR(INDEX(Ingredients!F$11:F$310, MATCH($C281, Ingredients!$B$11:$B$310, 0)), "")))</f>
        <v/>
      </c>
      <c r="AK281" s="106" t="str">
        <f>IF($C281="", "", IF(IFERROR(INDEX(Ingredients!G$11:G$310, MATCH($C281, Ingredients!$B$11:$B$310, 0)), "")="", "", IFERROR(INDEX(Ingredients!G$11:G$310, MATCH($C281, Ingredients!$B$11:$B$310, 0)), "")))</f>
        <v/>
      </c>
      <c r="AL281" s="79" t="str">
        <f>IF($C281="", "", IF(IFERROR(INDEX(Ingredients!H$11:H$310, MATCH($C281, Ingredients!$B$11:$B$310, 0)), "")="", "", IFERROR(INDEX(Ingredients!H$11:H$310, MATCH($C281, Ingredients!$B$11:$B$310, 0)), "")))</f>
        <v/>
      </c>
      <c r="AN281" s="83" t="str">
        <f t="shared" si="65"/>
        <v/>
      </c>
      <c r="AP281" s="114" t="str">
        <f t="shared" si="75"/>
        <v/>
      </c>
      <c r="AR281" s="117" t="str">
        <f>IF($C281="", "", IF(IFERROR(INDEX(Ingredients!$AI$11:$AI$310, MATCH($C281, Ingredients!$B$11:$B$310, 0)), "")="", "", IFERROR(INDEX(Ingredients!$AI$11:$AI$310, MATCH($C281, Ingredients!$B$11:$B$310, 0)), "")))</f>
        <v/>
      </c>
      <c r="AT281" s="120" t="str">
        <f t="shared" si="76"/>
        <v/>
      </c>
      <c r="AV281" s="90" t="str">
        <f t="shared" si="66"/>
        <v/>
      </c>
      <c r="AX281" s="90" t="str">
        <f>IF($AV281="", "", COUNTIF($AV$11:$AV$5010, "&lt;"&amp;$AV281)+1+COUNTIF($AV$11:$AV281, $AV281)-1)</f>
        <v/>
      </c>
      <c r="AZ281" s="111" t="str">
        <f>IF($B281="", "", SUMIF('Shopping List'!$AV$11:$AV$25, $B281, 'Shopping List'!$BN$11:$BN$25))</f>
        <v/>
      </c>
      <c r="BB281" s="117" t="str">
        <f t="shared" si="77"/>
        <v/>
      </c>
    </row>
    <row r="282" spans="1:54" x14ac:dyDescent="0.25">
      <c r="A282" s="4"/>
      <c r="B282" s="37"/>
      <c r="C282" s="124"/>
      <c r="D282" s="39"/>
      <c r="E282" s="125"/>
      <c r="F282" s="48"/>
      <c r="G282" s="4"/>
      <c r="H282" s="4"/>
      <c r="I282" s="95" t="str">
        <f>IF($C282="", "", IF(IFERROR(INDEX(Ingredients!$C$11:$C$310, MATCH($C282, Ingredients!$B$11:$B$310, 0)), "")="", "", IFERROR(INDEX(Ingredients!$C$11:$C$310, MATCH($C282, Ingredients!$B$11:$B$310, 0)), "")))</f>
        <v/>
      </c>
      <c r="J282" s="73" t="str">
        <f>IF($B282="", "", IF(IFERROR(INDEX(Meals!$C$11:$C$260, MATCH($B282, Meals!$B$11:$B$260, 0)), "")="", "", IFERROR(INDEX(Meals!$C$11:$C$260, MATCH($B282, Meals!$B$11:$B$260, 0)), "")))</f>
        <v/>
      </c>
      <c r="K282" s="4"/>
      <c r="L282" s="72" t="str">
        <f t="shared" si="67"/>
        <v/>
      </c>
      <c r="M282" s="73" t="str">
        <f t="shared" si="68"/>
        <v/>
      </c>
      <c r="N282" s="4"/>
      <c r="O282" s="78" t="str">
        <f t="shared" si="69"/>
        <v/>
      </c>
      <c r="P282" s="79" t="str">
        <f t="shared" si="70"/>
        <v/>
      </c>
      <c r="Q282" s="4"/>
      <c r="R282" s="90" t="str">
        <f t="shared" si="71"/>
        <v/>
      </c>
      <c r="S282" s="4"/>
      <c r="W282" s="99" t="str">
        <f>IF(Ingredients!$B282="", "", Ingredients!$B282)</f>
        <v/>
      </c>
      <c r="Y282" s="18" t="str">
        <f t="shared" si="72"/>
        <v/>
      </c>
      <c r="AA282" s="18" t="str">
        <f t="shared" si="63"/>
        <v/>
      </c>
      <c r="AB282" s="18" t="str">
        <f t="shared" si="64"/>
        <v/>
      </c>
      <c r="AC282" s="18" t="str">
        <f t="shared" si="73"/>
        <v/>
      </c>
      <c r="AD282" s="18" t="str">
        <f t="shared" si="73"/>
        <v/>
      </c>
      <c r="AE282" s="18" t="str">
        <f t="shared" si="74"/>
        <v/>
      </c>
      <c r="AG282" s="95" t="str">
        <f>IF($C282="", "", IF(IFERROR(INDEX(Ingredients!C$11:C$310, MATCH($C282, Ingredients!$B$11:$B$310, 0)), "")="", "", IFERROR(INDEX(Ingredients!C$11:C$310, MATCH($C282, Ingredients!$B$11:$B$310, 0)), "")))</f>
        <v/>
      </c>
      <c r="AH282" s="105" t="str">
        <f>IF($C282="", "", IF(IFERROR(INDEX(Ingredients!D$11:D$310, MATCH($C282, Ingredients!$B$11:$B$310, 0)), "")="", "", IFERROR(INDEX(Ingredients!D$11:D$310, MATCH($C282, Ingredients!$B$11:$B$310, 0)), "")))</f>
        <v/>
      </c>
      <c r="AI282" s="106" t="str">
        <f>IF($C282="", "", IF(IFERROR(INDEX(Ingredients!E$11:E$310, MATCH($C282, Ingredients!$B$11:$B$310, 0)), "")="", "", IFERROR(INDEX(Ingredients!E$11:E$310, MATCH($C282, Ingredients!$B$11:$B$310, 0)), "")))</f>
        <v/>
      </c>
      <c r="AJ282" s="108" t="str">
        <f>IF($C282="", "", IF(IFERROR(INDEX(Ingredients!F$11:F$310, MATCH($C282, Ingredients!$B$11:$B$310, 0)), "")="", "", IFERROR(INDEX(Ingredients!F$11:F$310, MATCH($C282, Ingredients!$B$11:$B$310, 0)), "")))</f>
        <v/>
      </c>
      <c r="AK282" s="106" t="str">
        <f>IF($C282="", "", IF(IFERROR(INDEX(Ingredients!G$11:G$310, MATCH($C282, Ingredients!$B$11:$B$310, 0)), "")="", "", IFERROR(INDEX(Ingredients!G$11:G$310, MATCH($C282, Ingredients!$B$11:$B$310, 0)), "")))</f>
        <v/>
      </c>
      <c r="AL282" s="79" t="str">
        <f>IF($C282="", "", IF(IFERROR(INDEX(Ingredients!H$11:H$310, MATCH($C282, Ingredients!$B$11:$B$310, 0)), "")="", "", IFERROR(INDEX(Ingredients!H$11:H$310, MATCH($C282, Ingredients!$B$11:$B$310, 0)), "")))</f>
        <v/>
      </c>
      <c r="AN282" s="83" t="str">
        <f t="shared" si="65"/>
        <v/>
      </c>
      <c r="AP282" s="114" t="str">
        <f t="shared" si="75"/>
        <v/>
      </c>
      <c r="AR282" s="117" t="str">
        <f>IF($C282="", "", IF(IFERROR(INDEX(Ingredients!$AI$11:$AI$310, MATCH($C282, Ingredients!$B$11:$B$310, 0)), "")="", "", IFERROR(INDEX(Ingredients!$AI$11:$AI$310, MATCH($C282, Ingredients!$B$11:$B$310, 0)), "")))</f>
        <v/>
      </c>
      <c r="AT282" s="120" t="str">
        <f t="shared" si="76"/>
        <v/>
      </c>
      <c r="AV282" s="90" t="str">
        <f t="shared" si="66"/>
        <v/>
      </c>
      <c r="AX282" s="90" t="str">
        <f>IF($AV282="", "", COUNTIF($AV$11:$AV$5010, "&lt;"&amp;$AV282)+1+COUNTIF($AV$11:$AV282, $AV282)-1)</f>
        <v/>
      </c>
      <c r="AZ282" s="111" t="str">
        <f>IF($B282="", "", SUMIF('Shopping List'!$AV$11:$AV$25, $B282, 'Shopping List'!$BN$11:$BN$25))</f>
        <v/>
      </c>
      <c r="BB282" s="117" t="str">
        <f t="shared" si="77"/>
        <v/>
      </c>
    </row>
    <row r="283" spans="1:54" x14ac:dyDescent="0.25">
      <c r="A283" s="4"/>
      <c r="B283" s="37"/>
      <c r="C283" s="124"/>
      <c r="D283" s="39"/>
      <c r="E283" s="125"/>
      <c r="F283" s="48"/>
      <c r="G283" s="4"/>
      <c r="H283" s="4"/>
      <c r="I283" s="95" t="str">
        <f>IF($C283="", "", IF(IFERROR(INDEX(Ingredients!$C$11:$C$310, MATCH($C283, Ingredients!$B$11:$B$310, 0)), "")="", "", IFERROR(INDEX(Ingredients!$C$11:$C$310, MATCH($C283, Ingredients!$B$11:$B$310, 0)), "")))</f>
        <v/>
      </c>
      <c r="J283" s="73" t="str">
        <f>IF($B283="", "", IF(IFERROR(INDEX(Meals!$C$11:$C$260, MATCH($B283, Meals!$B$11:$B$260, 0)), "")="", "", IFERROR(INDEX(Meals!$C$11:$C$260, MATCH($B283, Meals!$B$11:$B$260, 0)), "")))</f>
        <v/>
      </c>
      <c r="K283" s="4"/>
      <c r="L283" s="72" t="str">
        <f t="shared" si="67"/>
        <v/>
      </c>
      <c r="M283" s="73" t="str">
        <f t="shared" si="68"/>
        <v/>
      </c>
      <c r="N283" s="4"/>
      <c r="O283" s="78" t="str">
        <f t="shared" si="69"/>
        <v/>
      </c>
      <c r="P283" s="79" t="str">
        <f t="shared" si="70"/>
        <v/>
      </c>
      <c r="Q283" s="4"/>
      <c r="R283" s="90" t="str">
        <f t="shared" si="71"/>
        <v/>
      </c>
      <c r="S283" s="4"/>
      <c r="W283" s="99" t="str">
        <f>IF(Ingredients!$B283="", "", Ingredients!$B283)</f>
        <v/>
      </c>
      <c r="Y283" s="18" t="str">
        <f t="shared" si="72"/>
        <v/>
      </c>
      <c r="AA283" s="18" t="str">
        <f t="shared" si="63"/>
        <v/>
      </c>
      <c r="AB283" s="18" t="str">
        <f t="shared" si="64"/>
        <v/>
      </c>
      <c r="AC283" s="18" t="str">
        <f t="shared" si="73"/>
        <v/>
      </c>
      <c r="AD283" s="18" t="str">
        <f t="shared" si="73"/>
        <v/>
      </c>
      <c r="AE283" s="18" t="str">
        <f t="shared" si="74"/>
        <v/>
      </c>
      <c r="AG283" s="95" t="str">
        <f>IF($C283="", "", IF(IFERROR(INDEX(Ingredients!C$11:C$310, MATCH($C283, Ingredients!$B$11:$B$310, 0)), "")="", "", IFERROR(INDEX(Ingredients!C$11:C$310, MATCH($C283, Ingredients!$B$11:$B$310, 0)), "")))</f>
        <v/>
      </c>
      <c r="AH283" s="105" t="str">
        <f>IF($C283="", "", IF(IFERROR(INDEX(Ingredients!D$11:D$310, MATCH($C283, Ingredients!$B$11:$B$310, 0)), "")="", "", IFERROR(INDEX(Ingredients!D$11:D$310, MATCH($C283, Ingredients!$B$11:$B$310, 0)), "")))</f>
        <v/>
      </c>
      <c r="AI283" s="106" t="str">
        <f>IF($C283="", "", IF(IFERROR(INDEX(Ingredients!E$11:E$310, MATCH($C283, Ingredients!$B$11:$B$310, 0)), "")="", "", IFERROR(INDEX(Ingredients!E$11:E$310, MATCH($C283, Ingredients!$B$11:$B$310, 0)), "")))</f>
        <v/>
      </c>
      <c r="AJ283" s="108" t="str">
        <f>IF($C283="", "", IF(IFERROR(INDEX(Ingredients!F$11:F$310, MATCH($C283, Ingredients!$B$11:$B$310, 0)), "")="", "", IFERROR(INDEX(Ingredients!F$11:F$310, MATCH($C283, Ingredients!$B$11:$B$310, 0)), "")))</f>
        <v/>
      </c>
      <c r="AK283" s="106" t="str">
        <f>IF($C283="", "", IF(IFERROR(INDEX(Ingredients!G$11:G$310, MATCH($C283, Ingredients!$B$11:$B$310, 0)), "")="", "", IFERROR(INDEX(Ingredients!G$11:G$310, MATCH($C283, Ingredients!$B$11:$B$310, 0)), "")))</f>
        <v/>
      </c>
      <c r="AL283" s="79" t="str">
        <f>IF($C283="", "", IF(IFERROR(INDEX(Ingredients!H$11:H$310, MATCH($C283, Ingredients!$B$11:$B$310, 0)), "")="", "", IFERROR(INDEX(Ingredients!H$11:H$310, MATCH($C283, Ingredients!$B$11:$B$310, 0)), "")))</f>
        <v/>
      </c>
      <c r="AN283" s="83" t="str">
        <f t="shared" si="65"/>
        <v/>
      </c>
      <c r="AP283" s="114" t="str">
        <f t="shared" si="75"/>
        <v/>
      </c>
      <c r="AR283" s="117" t="str">
        <f>IF($C283="", "", IF(IFERROR(INDEX(Ingredients!$AI$11:$AI$310, MATCH($C283, Ingredients!$B$11:$B$310, 0)), "")="", "", IFERROR(INDEX(Ingredients!$AI$11:$AI$310, MATCH($C283, Ingredients!$B$11:$B$310, 0)), "")))</f>
        <v/>
      </c>
      <c r="AT283" s="120" t="str">
        <f t="shared" si="76"/>
        <v/>
      </c>
      <c r="AV283" s="90" t="str">
        <f t="shared" si="66"/>
        <v/>
      </c>
      <c r="AX283" s="90" t="str">
        <f>IF($AV283="", "", COUNTIF($AV$11:$AV$5010, "&lt;"&amp;$AV283)+1+COUNTIF($AV$11:$AV283, $AV283)-1)</f>
        <v/>
      </c>
      <c r="AZ283" s="111" t="str">
        <f>IF($B283="", "", SUMIF('Shopping List'!$AV$11:$AV$25, $B283, 'Shopping List'!$BN$11:$BN$25))</f>
        <v/>
      </c>
      <c r="BB283" s="117" t="str">
        <f t="shared" si="77"/>
        <v/>
      </c>
    </row>
    <row r="284" spans="1:54" x14ac:dyDescent="0.25">
      <c r="A284" s="4"/>
      <c r="B284" s="37"/>
      <c r="C284" s="124"/>
      <c r="D284" s="39"/>
      <c r="E284" s="125"/>
      <c r="F284" s="48"/>
      <c r="G284" s="4"/>
      <c r="H284" s="4"/>
      <c r="I284" s="95" t="str">
        <f>IF($C284="", "", IF(IFERROR(INDEX(Ingredients!$C$11:$C$310, MATCH($C284, Ingredients!$B$11:$B$310, 0)), "")="", "", IFERROR(INDEX(Ingredients!$C$11:$C$310, MATCH($C284, Ingredients!$B$11:$B$310, 0)), "")))</f>
        <v/>
      </c>
      <c r="J284" s="73" t="str">
        <f>IF($B284="", "", IF(IFERROR(INDEX(Meals!$C$11:$C$260, MATCH($B284, Meals!$B$11:$B$260, 0)), "")="", "", IFERROR(INDEX(Meals!$C$11:$C$260, MATCH($B284, Meals!$B$11:$B$260, 0)), "")))</f>
        <v/>
      </c>
      <c r="K284" s="4"/>
      <c r="L284" s="72" t="str">
        <f t="shared" si="67"/>
        <v/>
      </c>
      <c r="M284" s="73" t="str">
        <f t="shared" si="68"/>
        <v/>
      </c>
      <c r="N284" s="4"/>
      <c r="O284" s="78" t="str">
        <f t="shared" si="69"/>
        <v/>
      </c>
      <c r="P284" s="79" t="str">
        <f t="shared" si="70"/>
        <v/>
      </c>
      <c r="Q284" s="4"/>
      <c r="R284" s="90" t="str">
        <f t="shared" si="71"/>
        <v/>
      </c>
      <c r="S284" s="4"/>
      <c r="W284" s="99" t="str">
        <f>IF(Ingredients!$B284="", "", Ingredients!$B284)</f>
        <v/>
      </c>
      <c r="Y284" s="18" t="str">
        <f t="shared" si="72"/>
        <v/>
      </c>
      <c r="AA284" s="18" t="str">
        <f t="shared" si="63"/>
        <v/>
      </c>
      <c r="AB284" s="18" t="str">
        <f t="shared" si="64"/>
        <v/>
      </c>
      <c r="AC284" s="18" t="str">
        <f t="shared" si="73"/>
        <v/>
      </c>
      <c r="AD284" s="18" t="str">
        <f t="shared" si="73"/>
        <v/>
      </c>
      <c r="AE284" s="18" t="str">
        <f t="shared" si="74"/>
        <v/>
      </c>
      <c r="AG284" s="95" t="str">
        <f>IF($C284="", "", IF(IFERROR(INDEX(Ingredients!C$11:C$310, MATCH($C284, Ingredients!$B$11:$B$310, 0)), "")="", "", IFERROR(INDEX(Ingredients!C$11:C$310, MATCH($C284, Ingredients!$B$11:$B$310, 0)), "")))</f>
        <v/>
      </c>
      <c r="AH284" s="105" t="str">
        <f>IF($C284="", "", IF(IFERROR(INDEX(Ingredients!D$11:D$310, MATCH($C284, Ingredients!$B$11:$B$310, 0)), "")="", "", IFERROR(INDEX(Ingredients!D$11:D$310, MATCH($C284, Ingredients!$B$11:$B$310, 0)), "")))</f>
        <v/>
      </c>
      <c r="AI284" s="106" t="str">
        <f>IF($C284="", "", IF(IFERROR(INDEX(Ingredients!E$11:E$310, MATCH($C284, Ingredients!$B$11:$B$310, 0)), "")="", "", IFERROR(INDEX(Ingredients!E$11:E$310, MATCH($C284, Ingredients!$B$11:$B$310, 0)), "")))</f>
        <v/>
      </c>
      <c r="AJ284" s="108" t="str">
        <f>IF($C284="", "", IF(IFERROR(INDEX(Ingredients!F$11:F$310, MATCH($C284, Ingredients!$B$11:$B$310, 0)), "")="", "", IFERROR(INDEX(Ingredients!F$11:F$310, MATCH($C284, Ingredients!$B$11:$B$310, 0)), "")))</f>
        <v/>
      </c>
      <c r="AK284" s="106" t="str">
        <f>IF($C284="", "", IF(IFERROR(INDEX(Ingredients!G$11:G$310, MATCH($C284, Ingredients!$B$11:$B$310, 0)), "")="", "", IFERROR(INDEX(Ingredients!G$11:G$310, MATCH($C284, Ingredients!$B$11:$B$310, 0)), "")))</f>
        <v/>
      </c>
      <c r="AL284" s="79" t="str">
        <f>IF($C284="", "", IF(IFERROR(INDEX(Ingredients!H$11:H$310, MATCH($C284, Ingredients!$B$11:$B$310, 0)), "")="", "", IFERROR(INDEX(Ingredients!H$11:H$310, MATCH($C284, Ingredients!$B$11:$B$310, 0)), "")))</f>
        <v/>
      </c>
      <c r="AN284" s="83" t="str">
        <f t="shared" si="65"/>
        <v/>
      </c>
      <c r="AP284" s="114" t="str">
        <f t="shared" si="75"/>
        <v/>
      </c>
      <c r="AR284" s="117" t="str">
        <f>IF($C284="", "", IF(IFERROR(INDEX(Ingredients!$AI$11:$AI$310, MATCH($C284, Ingredients!$B$11:$B$310, 0)), "")="", "", IFERROR(INDEX(Ingredients!$AI$11:$AI$310, MATCH($C284, Ingredients!$B$11:$B$310, 0)), "")))</f>
        <v/>
      </c>
      <c r="AT284" s="120" t="str">
        <f t="shared" si="76"/>
        <v/>
      </c>
      <c r="AV284" s="90" t="str">
        <f t="shared" si="66"/>
        <v/>
      </c>
      <c r="AX284" s="90" t="str">
        <f>IF($AV284="", "", COUNTIF($AV$11:$AV$5010, "&lt;"&amp;$AV284)+1+COUNTIF($AV$11:$AV284, $AV284)-1)</f>
        <v/>
      </c>
      <c r="AZ284" s="111" t="str">
        <f>IF($B284="", "", SUMIF('Shopping List'!$AV$11:$AV$25, $B284, 'Shopping List'!$BN$11:$BN$25))</f>
        <v/>
      </c>
      <c r="BB284" s="117" t="str">
        <f t="shared" si="77"/>
        <v/>
      </c>
    </row>
    <row r="285" spans="1:54" x14ac:dyDescent="0.25">
      <c r="A285" s="4"/>
      <c r="B285" s="37"/>
      <c r="C285" s="124"/>
      <c r="D285" s="39"/>
      <c r="E285" s="125"/>
      <c r="F285" s="48"/>
      <c r="G285" s="4"/>
      <c r="H285" s="4"/>
      <c r="I285" s="95" t="str">
        <f>IF($C285="", "", IF(IFERROR(INDEX(Ingredients!$C$11:$C$310, MATCH($C285, Ingredients!$B$11:$B$310, 0)), "")="", "", IFERROR(INDEX(Ingredients!$C$11:$C$310, MATCH($C285, Ingredients!$B$11:$B$310, 0)), "")))</f>
        <v/>
      </c>
      <c r="J285" s="73" t="str">
        <f>IF($B285="", "", IF(IFERROR(INDEX(Meals!$C$11:$C$260, MATCH($B285, Meals!$B$11:$B$260, 0)), "")="", "", IFERROR(INDEX(Meals!$C$11:$C$260, MATCH($B285, Meals!$B$11:$B$260, 0)), "")))</f>
        <v/>
      </c>
      <c r="K285" s="4"/>
      <c r="L285" s="72" t="str">
        <f t="shared" si="67"/>
        <v/>
      </c>
      <c r="M285" s="73" t="str">
        <f t="shared" si="68"/>
        <v/>
      </c>
      <c r="N285" s="4"/>
      <c r="O285" s="78" t="str">
        <f t="shared" si="69"/>
        <v/>
      </c>
      <c r="P285" s="79" t="str">
        <f t="shared" si="70"/>
        <v/>
      </c>
      <c r="Q285" s="4"/>
      <c r="R285" s="90" t="str">
        <f t="shared" si="71"/>
        <v/>
      </c>
      <c r="S285" s="4"/>
      <c r="W285" s="99" t="str">
        <f>IF(Ingredients!$B285="", "", Ingredients!$B285)</f>
        <v/>
      </c>
      <c r="Y285" s="18" t="str">
        <f t="shared" si="72"/>
        <v/>
      </c>
      <c r="AA285" s="18" t="str">
        <f t="shared" si="63"/>
        <v/>
      </c>
      <c r="AB285" s="18" t="str">
        <f t="shared" si="64"/>
        <v/>
      </c>
      <c r="AC285" s="18" t="str">
        <f t="shared" si="73"/>
        <v/>
      </c>
      <c r="AD285" s="18" t="str">
        <f t="shared" si="73"/>
        <v/>
      </c>
      <c r="AE285" s="18" t="str">
        <f t="shared" si="74"/>
        <v/>
      </c>
      <c r="AG285" s="95" t="str">
        <f>IF($C285="", "", IF(IFERROR(INDEX(Ingredients!C$11:C$310, MATCH($C285, Ingredients!$B$11:$B$310, 0)), "")="", "", IFERROR(INDEX(Ingredients!C$11:C$310, MATCH($C285, Ingredients!$B$11:$B$310, 0)), "")))</f>
        <v/>
      </c>
      <c r="AH285" s="105" t="str">
        <f>IF($C285="", "", IF(IFERROR(INDEX(Ingredients!D$11:D$310, MATCH($C285, Ingredients!$B$11:$B$310, 0)), "")="", "", IFERROR(INDEX(Ingredients!D$11:D$310, MATCH($C285, Ingredients!$B$11:$B$310, 0)), "")))</f>
        <v/>
      </c>
      <c r="AI285" s="106" t="str">
        <f>IF($C285="", "", IF(IFERROR(INDEX(Ingredients!E$11:E$310, MATCH($C285, Ingredients!$B$11:$B$310, 0)), "")="", "", IFERROR(INDEX(Ingredients!E$11:E$310, MATCH($C285, Ingredients!$B$11:$B$310, 0)), "")))</f>
        <v/>
      </c>
      <c r="AJ285" s="108" t="str">
        <f>IF($C285="", "", IF(IFERROR(INDEX(Ingredients!F$11:F$310, MATCH($C285, Ingredients!$B$11:$B$310, 0)), "")="", "", IFERROR(INDEX(Ingredients!F$11:F$310, MATCH($C285, Ingredients!$B$11:$B$310, 0)), "")))</f>
        <v/>
      </c>
      <c r="AK285" s="106" t="str">
        <f>IF($C285="", "", IF(IFERROR(INDEX(Ingredients!G$11:G$310, MATCH($C285, Ingredients!$B$11:$B$310, 0)), "")="", "", IFERROR(INDEX(Ingredients!G$11:G$310, MATCH($C285, Ingredients!$B$11:$B$310, 0)), "")))</f>
        <v/>
      </c>
      <c r="AL285" s="79" t="str">
        <f>IF($C285="", "", IF(IFERROR(INDEX(Ingredients!H$11:H$310, MATCH($C285, Ingredients!$B$11:$B$310, 0)), "")="", "", IFERROR(INDEX(Ingredients!H$11:H$310, MATCH($C285, Ingredients!$B$11:$B$310, 0)), "")))</f>
        <v/>
      </c>
      <c r="AN285" s="83" t="str">
        <f t="shared" si="65"/>
        <v/>
      </c>
      <c r="AP285" s="114" t="str">
        <f t="shared" si="75"/>
        <v/>
      </c>
      <c r="AR285" s="117" t="str">
        <f>IF($C285="", "", IF(IFERROR(INDEX(Ingredients!$AI$11:$AI$310, MATCH($C285, Ingredients!$B$11:$B$310, 0)), "")="", "", IFERROR(INDEX(Ingredients!$AI$11:$AI$310, MATCH($C285, Ingredients!$B$11:$B$310, 0)), "")))</f>
        <v/>
      </c>
      <c r="AT285" s="120" t="str">
        <f t="shared" si="76"/>
        <v/>
      </c>
      <c r="AV285" s="90" t="str">
        <f t="shared" si="66"/>
        <v/>
      </c>
      <c r="AX285" s="90" t="str">
        <f>IF($AV285="", "", COUNTIF($AV$11:$AV$5010, "&lt;"&amp;$AV285)+1+COUNTIF($AV$11:$AV285, $AV285)-1)</f>
        <v/>
      </c>
      <c r="AZ285" s="111" t="str">
        <f>IF($B285="", "", SUMIF('Shopping List'!$AV$11:$AV$25, $B285, 'Shopping List'!$BN$11:$BN$25))</f>
        <v/>
      </c>
      <c r="BB285" s="117" t="str">
        <f t="shared" si="77"/>
        <v/>
      </c>
    </row>
    <row r="286" spans="1:54" x14ac:dyDescent="0.25">
      <c r="A286" s="4"/>
      <c r="B286" s="37"/>
      <c r="C286" s="124"/>
      <c r="D286" s="39"/>
      <c r="E286" s="125"/>
      <c r="F286" s="48"/>
      <c r="G286" s="4"/>
      <c r="H286" s="4"/>
      <c r="I286" s="95" t="str">
        <f>IF($C286="", "", IF(IFERROR(INDEX(Ingredients!$C$11:$C$310, MATCH($C286, Ingredients!$B$11:$B$310, 0)), "")="", "", IFERROR(INDEX(Ingredients!$C$11:$C$310, MATCH($C286, Ingredients!$B$11:$B$310, 0)), "")))</f>
        <v/>
      </c>
      <c r="J286" s="73" t="str">
        <f>IF($B286="", "", IF(IFERROR(INDEX(Meals!$C$11:$C$260, MATCH($B286, Meals!$B$11:$B$260, 0)), "")="", "", IFERROR(INDEX(Meals!$C$11:$C$260, MATCH($B286, Meals!$B$11:$B$260, 0)), "")))</f>
        <v/>
      </c>
      <c r="K286" s="4"/>
      <c r="L286" s="72" t="str">
        <f t="shared" si="67"/>
        <v/>
      </c>
      <c r="M286" s="73" t="str">
        <f t="shared" si="68"/>
        <v/>
      </c>
      <c r="N286" s="4"/>
      <c r="O286" s="78" t="str">
        <f t="shared" si="69"/>
        <v/>
      </c>
      <c r="P286" s="79" t="str">
        <f t="shared" si="70"/>
        <v/>
      </c>
      <c r="Q286" s="4"/>
      <c r="R286" s="90" t="str">
        <f t="shared" si="71"/>
        <v/>
      </c>
      <c r="S286" s="4"/>
      <c r="W286" s="99" t="str">
        <f>IF(Ingredients!$B286="", "", Ingredients!$B286)</f>
        <v/>
      </c>
      <c r="Y286" s="18" t="str">
        <f t="shared" si="72"/>
        <v/>
      </c>
      <c r="AA286" s="18" t="str">
        <f t="shared" si="63"/>
        <v/>
      </c>
      <c r="AB286" s="18" t="str">
        <f t="shared" si="64"/>
        <v/>
      </c>
      <c r="AC286" s="18" t="str">
        <f t="shared" si="73"/>
        <v/>
      </c>
      <c r="AD286" s="18" t="str">
        <f t="shared" si="73"/>
        <v/>
      </c>
      <c r="AE286" s="18" t="str">
        <f t="shared" si="74"/>
        <v/>
      </c>
      <c r="AG286" s="95" t="str">
        <f>IF($C286="", "", IF(IFERROR(INDEX(Ingredients!C$11:C$310, MATCH($C286, Ingredients!$B$11:$B$310, 0)), "")="", "", IFERROR(INDEX(Ingredients!C$11:C$310, MATCH($C286, Ingredients!$B$11:$B$310, 0)), "")))</f>
        <v/>
      </c>
      <c r="AH286" s="105" t="str">
        <f>IF($C286="", "", IF(IFERROR(INDEX(Ingredients!D$11:D$310, MATCH($C286, Ingredients!$B$11:$B$310, 0)), "")="", "", IFERROR(INDEX(Ingredients!D$11:D$310, MATCH($C286, Ingredients!$B$11:$B$310, 0)), "")))</f>
        <v/>
      </c>
      <c r="AI286" s="106" t="str">
        <f>IF($C286="", "", IF(IFERROR(INDEX(Ingredients!E$11:E$310, MATCH($C286, Ingredients!$B$11:$B$310, 0)), "")="", "", IFERROR(INDEX(Ingredients!E$11:E$310, MATCH($C286, Ingredients!$B$11:$B$310, 0)), "")))</f>
        <v/>
      </c>
      <c r="AJ286" s="108" t="str">
        <f>IF($C286="", "", IF(IFERROR(INDEX(Ingredients!F$11:F$310, MATCH($C286, Ingredients!$B$11:$B$310, 0)), "")="", "", IFERROR(INDEX(Ingredients!F$11:F$310, MATCH($C286, Ingredients!$B$11:$B$310, 0)), "")))</f>
        <v/>
      </c>
      <c r="AK286" s="106" t="str">
        <f>IF($C286="", "", IF(IFERROR(INDEX(Ingredients!G$11:G$310, MATCH($C286, Ingredients!$B$11:$B$310, 0)), "")="", "", IFERROR(INDEX(Ingredients!G$11:G$310, MATCH($C286, Ingredients!$B$11:$B$310, 0)), "")))</f>
        <v/>
      </c>
      <c r="AL286" s="79" t="str">
        <f>IF($C286="", "", IF(IFERROR(INDEX(Ingredients!H$11:H$310, MATCH($C286, Ingredients!$B$11:$B$310, 0)), "")="", "", IFERROR(INDEX(Ingredients!H$11:H$310, MATCH($C286, Ingredients!$B$11:$B$310, 0)), "")))</f>
        <v/>
      </c>
      <c r="AN286" s="83" t="str">
        <f t="shared" si="65"/>
        <v/>
      </c>
      <c r="AP286" s="114" t="str">
        <f t="shared" si="75"/>
        <v/>
      </c>
      <c r="AR286" s="117" t="str">
        <f>IF($C286="", "", IF(IFERROR(INDEX(Ingredients!$AI$11:$AI$310, MATCH($C286, Ingredients!$B$11:$B$310, 0)), "")="", "", IFERROR(INDEX(Ingredients!$AI$11:$AI$310, MATCH($C286, Ingredients!$B$11:$B$310, 0)), "")))</f>
        <v/>
      </c>
      <c r="AT286" s="120" t="str">
        <f t="shared" si="76"/>
        <v/>
      </c>
      <c r="AV286" s="90" t="str">
        <f t="shared" si="66"/>
        <v/>
      </c>
      <c r="AX286" s="90" t="str">
        <f>IF($AV286="", "", COUNTIF($AV$11:$AV$5010, "&lt;"&amp;$AV286)+1+COUNTIF($AV$11:$AV286, $AV286)-1)</f>
        <v/>
      </c>
      <c r="AZ286" s="111" t="str">
        <f>IF($B286="", "", SUMIF('Shopping List'!$AV$11:$AV$25, $B286, 'Shopping List'!$BN$11:$BN$25))</f>
        <v/>
      </c>
      <c r="BB286" s="117" t="str">
        <f t="shared" si="77"/>
        <v/>
      </c>
    </row>
    <row r="287" spans="1:54" x14ac:dyDescent="0.25">
      <c r="A287" s="4"/>
      <c r="B287" s="37"/>
      <c r="C287" s="124"/>
      <c r="D287" s="39"/>
      <c r="E287" s="125"/>
      <c r="F287" s="48"/>
      <c r="G287" s="4"/>
      <c r="H287" s="4"/>
      <c r="I287" s="95" t="str">
        <f>IF($C287="", "", IF(IFERROR(INDEX(Ingredients!$C$11:$C$310, MATCH($C287, Ingredients!$B$11:$B$310, 0)), "")="", "", IFERROR(INDEX(Ingredients!$C$11:$C$310, MATCH($C287, Ingredients!$B$11:$B$310, 0)), "")))</f>
        <v/>
      </c>
      <c r="J287" s="73" t="str">
        <f>IF($B287="", "", IF(IFERROR(INDEX(Meals!$C$11:$C$260, MATCH($B287, Meals!$B$11:$B$260, 0)), "")="", "", IFERROR(INDEX(Meals!$C$11:$C$260, MATCH($B287, Meals!$B$11:$B$260, 0)), "")))</f>
        <v/>
      </c>
      <c r="K287" s="4"/>
      <c r="L287" s="72" t="str">
        <f t="shared" si="67"/>
        <v/>
      </c>
      <c r="M287" s="73" t="str">
        <f t="shared" si="68"/>
        <v/>
      </c>
      <c r="N287" s="4"/>
      <c r="O287" s="78" t="str">
        <f t="shared" si="69"/>
        <v/>
      </c>
      <c r="P287" s="79" t="str">
        <f t="shared" si="70"/>
        <v/>
      </c>
      <c r="Q287" s="4"/>
      <c r="R287" s="90" t="str">
        <f t="shared" si="71"/>
        <v/>
      </c>
      <c r="S287" s="4"/>
      <c r="W287" s="99" t="str">
        <f>IF(Ingredients!$B287="", "", Ingredients!$B287)</f>
        <v/>
      </c>
      <c r="Y287" s="18" t="str">
        <f t="shared" si="72"/>
        <v/>
      </c>
      <c r="AA287" s="18" t="str">
        <f t="shared" si="63"/>
        <v/>
      </c>
      <c r="AB287" s="18" t="str">
        <f t="shared" si="64"/>
        <v/>
      </c>
      <c r="AC287" s="18" t="str">
        <f t="shared" si="73"/>
        <v/>
      </c>
      <c r="AD287" s="18" t="str">
        <f t="shared" si="73"/>
        <v/>
      </c>
      <c r="AE287" s="18" t="str">
        <f t="shared" si="74"/>
        <v/>
      </c>
      <c r="AG287" s="95" t="str">
        <f>IF($C287="", "", IF(IFERROR(INDEX(Ingredients!C$11:C$310, MATCH($C287, Ingredients!$B$11:$B$310, 0)), "")="", "", IFERROR(INDEX(Ingredients!C$11:C$310, MATCH($C287, Ingredients!$B$11:$B$310, 0)), "")))</f>
        <v/>
      </c>
      <c r="AH287" s="105" t="str">
        <f>IF($C287="", "", IF(IFERROR(INDEX(Ingredients!D$11:D$310, MATCH($C287, Ingredients!$B$11:$B$310, 0)), "")="", "", IFERROR(INDEX(Ingredients!D$11:D$310, MATCH($C287, Ingredients!$B$11:$B$310, 0)), "")))</f>
        <v/>
      </c>
      <c r="AI287" s="106" t="str">
        <f>IF($C287="", "", IF(IFERROR(INDEX(Ingredients!E$11:E$310, MATCH($C287, Ingredients!$B$11:$B$310, 0)), "")="", "", IFERROR(INDEX(Ingredients!E$11:E$310, MATCH($C287, Ingredients!$B$11:$B$310, 0)), "")))</f>
        <v/>
      </c>
      <c r="AJ287" s="108" t="str">
        <f>IF($C287="", "", IF(IFERROR(INDEX(Ingredients!F$11:F$310, MATCH($C287, Ingredients!$B$11:$B$310, 0)), "")="", "", IFERROR(INDEX(Ingredients!F$11:F$310, MATCH($C287, Ingredients!$B$11:$B$310, 0)), "")))</f>
        <v/>
      </c>
      <c r="AK287" s="106" t="str">
        <f>IF($C287="", "", IF(IFERROR(INDEX(Ingredients!G$11:G$310, MATCH($C287, Ingredients!$B$11:$B$310, 0)), "")="", "", IFERROR(INDEX(Ingredients!G$11:G$310, MATCH($C287, Ingredients!$B$11:$B$310, 0)), "")))</f>
        <v/>
      </c>
      <c r="AL287" s="79" t="str">
        <f>IF($C287="", "", IF(IFERROR(INDEX(Ingredients!H$11:H$310, MATCH($C287, Ingredients!$B$11:$B$310, 0)), "")="", "", IFERROR(INDEX(Ingredients!H$11:H$310, MATCH($C287, Ingredients!$B$11:$B$310, 0)), "")))</f>
        <v/>
      </c>
      <c r="AN287" s="83" t="str">
        <f t="shared" si="65"/>
        <v/>
      </c>
      <c r="AP287" s="114" t="str">
        <f t="shared" si="75"/>
        <v/>
      </c>
      <c r="AR287" s="117" t="str">
        <f>IF($C287="", "", IF(IFERROR(INDEX(Ingredients!$AI$11:$AI$310, MATCH($C287, Ingredients!$B$11:$B$310, 0)), "")="", "", IFERROR(INDEX(Ingredients!$AI$11:$AI$310, MATCH($C287, Ingredients!$B$11:$B$310, 0)), "")))</f>
        <v/>
      </c>
      <c r="AT287" s="120" t="str">
        <f t="shared" si="76"/>
        <v/>
      </c>
      <c r="AV287" s="90" t="str">
        <f t="shared" si="66"/>
        <v/>
      </c>
      <c r="AX287" s="90" t="str">
        <f>IF($AV287="", "", COUNTIF($AV$11:$AV$5010, "&lt;"&amp;$AV287)+1+COUNTIF($AV$11:$AV287, $AV287)-1)</f>
        <v/>
      </c>
      <c r="AZ287" s="111" t="str">
        <f>IF($B287="", "", SUMIF('Shopping List'!$AV$11:$AV$25, $B287, 'Shopping List'!$BN$11:$BN$25))</f>
        <v/>
      </c>
      <c r="BB287" s="117" t="str">
        <f t="shared" si="77"/>
        <v/>
      </c>
    </row>
    <row r="288" spans="1:54" x14ac:dyDescent="0.25">
      <c r="A288" s="4"/>
      <c r="B288" s="37"/>
      <c r="C288" s="124"/>
      <c r="D288" s="39"/>
      <c r="E288" s="125"/>
      <c r="F288" s="48"/>
      <c r="G288" s="4"/>
      <c r="H288" s="4"/>
      <c r="I288" s="95" t="str">
        <f>IF($C288="", "", IF(IFERROR(INDEX(Ingredients!$C$11:$C$310, MATCH($C288, Ingredients!$B$11:$B$310, 0)), "")="", "", IFERROR(INDEX(Ingredients!$C$11:$C$310, MATCH($C288, Ingredients!$B$11:$B$310, 0)), "")))</f>
        <v/>
      </c>
      <c r="J288" s="73" t="str">
        <f>IF($B288="", "", IF(IFERROR(INDEX(Meals!$C$11:$C$260, MATCH($B288, Meals!$B$11:$B$260, 0)), "")="", "", IFERROR(INDEX(Meals!$C$11:$C$260, MATCH($B288, Meals!$B$11:$B$260, 0)), "")))</f>
        <v/>
      </c>
      <c r="K288" s="4"/>
      <c r="L288" s="72" t="str">
        <f t="shared" si="67"/>
        <v/>
      </c>
      <c r="M288" s="73" t="str">
        <f t="shared" si="68"/>
        <v/>
      </c>
      <c r="N288" s="4"/>
      <c r="O288" s="78" t="str">
        <f t="shared" si="69"/>
        <v/>
      </c>
      <c r="P288" s="79" t="str">
        <f t="shared" si="70"/>
        <v/>
      </c>
      <c r="Q288" s="4"/>
      <c r="R288" s="90" t="str">
        <f t="shared" si="71"/>
        <v/>
      </c>
      <c r="S288" s="4"/>
      <c r="W288" s="99" t="str">
        <f>IF(Ingredients!$B288="", "", Ingredients!$B288)</f>
        <v/>
      </c>
      <c r="Y288" s="18" t="str">
        <f t="shared" si="72"/>
        <v/>
      </c>
      <c r="AA288" s="18" t="str">
        <f t="shared" si="63"/>
        <v/>
      </c>
      <c r="AB288" s="18" t="str">
        <f t="shared" si="64"/>
        <v/>
      </c>
      <c r="AC288" s="18" t="str">
        <f t="shared" si="73"/>
        <v/>
      </c>
      <c r="AD288" s="18" t="str">
        <f t="shared" si="73"/>
        <v/>
      </c>
      <c r="AE288" s="18" t="str">
        <f t="shared" si="74"/>
        <v/>
      </c>
      <c r="AG288" s="95" t="str">
        <f>IF($C288="", "", IF(IFERROR(INDEX(Ingredients!C$11:C$310, MATCH($C288, Ingredients!$B$11:$B$310, 0)), "")="", "", IFERROR(INDEX(Ingredients!C$11:C$310, MATCH($C288, Ingredients!$B$11:$B$310, 0)), "")))</f>
        <v/>
      </c>
      <c r="AH288" s="105" t="str">
        <f>IF($C288="", "", IF(IFERROR(INDEX(Ingredients!D$11:D$310, MATCH($C288, Ingredients!$B$11:$B$310, 0)), "")="", "", IFERROR(INDEX(Ingredients!D$11:D$310, MATCH($C288, Ingredients!$B$11:$B$310, 0)), "")))</f>
        <v/>
      </c>
      <c r="AI288" s="106" t="str">
        <f>IF($C288="", "", IF(IFERROR(INDEX(Ingredients!E$11:E$310, MATCH($C288, Ingredients!$B$11:$B$310, 0)), "")="", "", IFERROR(INDEX(Ingredients!E$11:E$310, MATCH($C288, Ingredients!$B$11:$B$310, 0)), "")))</f>
        <v/>
      </c>
      <c r="AJ288" s="108" t="str">
        <f>IF($C288="", "", IF(IFERROR(INDEX(Ingredients!F$11:F$310, MATCH($C288, Ingredients!$B$11:$B$310, 0)), "")="", "", IFERROR(INDEX(Ingredients!F$11:F$310, MATCH($C288, Ingredients!$B$11:$B$310, 0)), "")))</f>
        <v/>
      </c>
      <c r="AK288" s="106" t="str">
        <f>IF($C288="", "", IF(IFERROR(INDEX(Ingredients!G$11:G$310, MATCH($C288, Ingredients!$B$11:$B$310, 0)), "")="", "", IFERROR(INDEX(Ingredients!G$11:G$310, MATCH($C288, Ingredients!$B$11:$B$310, 0)), "")))</f>
        <v/>
      </c>
      <c r="AL288" s="79" t="str">
        <f>IF($C288="", "", IF(IFERROR(INDEX(Ingredients!H$11:H$310, MATCH($C288, Ingredients!$B$11:$B$310, 0)), "")="", "", IFERROR(INDEX(Ingredients!H$11:H$310, MATCH($C288, Ingredients!$B$11:$B$310, 0)), "")))</f>
        <v/>
      </c>
      <c r="AN288" s="83" t="str">
        <f t="shared" si="65"/>
        <v/>
      </c>
      <c r="AP288" s="114" t="str">
        <f t="shared" si="75"/>
        <v/>
      </c>
      <c r="AR288" s="117" t="str">
        <f>IF($C288="", "", IF(IFERROR(INDEX(Ingredients!$AI$11:$AI$310, MATCH($C288, Ingredients!$B$11:$B$310, 0)), "")="", "", IFERROR(INDEX(Ingredients!$AI$11:$AI$310, MATCH($C288, Ingredients!$B$11:$B$310, 0)), "")))</f>
        <v/>
      </c>
      <c r="AT288" s="120" t="str">
        <f t="shared" si="76"/>
        <v/>
      </c>
      <c r="AV288" s="90" t="str">
        <f t="shared" si="66"/>
        <v/>
      </c>
      <c r="AX288" s="90" t="str">
        <f>IF($AV288="", "", COUNTIF($AV$11:$AV$5010, "&lt;"&amp;$AV288)+1+COUNTIF($AV$11:$AV288, $AV288)-1)</f>
        <v/>
      </c>
      <c r="AZ288" s="111" t="str">
        <f>IF($B288="", "", SUMIF('Shopping List'!$AV$11:$AV$25, $B288, 'Shopping List'!$BN$11:$BN$25))</f>
        <v/>
      </c>
      <c r="BB288" s="117" t="str">
        <f t="shared" si="77"/>
        <v/>
      </c>
    </row>
    <row r="289" spans="1:54" x14ac:dyDescent="0.25">
      <c r="A289" s="4"/>
      <c r="B289" s="37"/>
      <c r="C289" s="124"/>
      <c r="D289" s="39"/>
      <c r="E289" s="125"/>
      <c r="F289" s="48"/>
      <c r="G289" s="4"/>
      <c r="H289" s="4"/>
      <c r="I289" s="95" t="str">
        <f>IF($C289="", "", IF(IFERROR(INDEX(Ingredients!$C$11:$C$310, MATCH($C289, Ingredients!$B$11:$B$310, 0)), "")="", "", IFERROR(INDEX(Ingredients!$C$11:$C$310, MATCH($C289, Ingredients!$B$11:$B$310, 0)), "")))</f>
        <v/>
      </c>
      <c r="J289" s="73" t="str">
        <f>IF($B289="", "", IF(IFERROR(INDEX(Meals!$C$11:$C$260, MATCH($B289, Meals!$B$11:$B$260, 0)), "")="", "", IFERROR(INDEX(Meals!$C$11:$C$260, MATCH($B289, Meals!$B$11:$B$260, 0)), "")))</f>
        <v/>
      </c>
      <c r="K289" s="4"/>
      <c r="L289" s="72" t="str">
        <f t="shared" si="67"/>
        <v/>
      </c>
      <c r="M289" s="73" t="str">
        <f t="shared" si="68"/>
        <v/>
      </c>
      <c r="N289" s="4"/>
      <c r="O289" s="78" t="str">
        <f t="shared" si="69"/>
        <v/>
      </c>
      <c r="P289" s="79" t="str">
        <f t="shared" si="70"/>
        <v/>
      </c>
      <c r="Q289" s="4"/>
      <c r="R289" s="90" t="str">
        <f t="shared" si="71"/>
        <v/>
      </c>
      <c r="S289" s="4"/>
      <c r="W289" s="99" t="str">
        <f>IF(Ingredients!$B289="", "", Ingredients!$B289)</f>
        <v/>
      </c>
      <c r="Y289" s="18" t="str">
        <f t="shared" si="72"/>
        <v/>
      </c>
      <c r="AA289" s="18" t="str">
        <f t="shared" si="63"/>
        <v/>
      </c>
      <c r="AB289" s="18" t="str">
        <f t="shared" si="64"/>
        <v/>
      </c>
      <c r="AC289" s="18" t="str">
        <f t="shared" si="73"/>
        <v/>
      </c>
      <c r="AD289" s="18" t="str">
        <f t="shared" si="73"/>
        <v/>
      </c>
      <c r="AE289" s="18" t="str">
        <f t="shared" si="74"/>
        <v/>
      </c>
      <c r="AG289" s="95" t="str">
        <f>IF($C289="", "", IF(IFERROR(INDEX(Ingredients!C$11:C$310, MATCH($C289, Ingredients!$B$11:$B$310, 0)), "")="", "", IFERROR(INDEX(Ingredients!C$11:C$310, MATCH($C289, Ingredients!$B$11:$B$310, 0)), "")))</f>
        <v/>
      </c>
      <c r="AH289" s="105" t="str">
        <f>IF($C289="", "", IF(IFERROR(INDEX(Ingredients!D$11:D$310, MATCH($C289, Ingredients!$B$11:$B$310, 0)), "")="", "", IFERROR(INDEX(Ingredients!D$11:D$310, MATCH($C289, Ingredients!$B$11:$B$310, 0)), "")))</f>
        <v/>
      </c>
      <c r="AI289" s="106" t="str">
        <f>IF($C289="", "", IF(IFERROR(INDEX(Ingredients!E$11:E$310, MATCH($C289, Ingredients!$B$11:$B$310, 0)), "")="", "", IFERROR(INDEX(Ingredients!E$11:E$310, MATCH($C289, Ingredients!$B$11:$B$310, 0)), "")))</f>
        <v/>
      </c>
      <c r="AJ289" s="108" t="str">
        <f>IF($C289="", "", IF(IFERROR(INDEX(Ingredients!F$11:F$310, MATCH($C289, Ingredients!$B$11:$B$310, 0)), "")="", "", IFERROR(INDEX(Ingredients!F$11:F$310, MATCH($C289, Ingredients!$B$11:$B$310, 0)), "")))</f>
        <v/>
      </c>
      <c r="AK289" s="106" t="str">
        <f>IF($C289="", "", IF(IFERROR(INDEX(Ingredients!G$11:G$310, MATCH($C289, Ingredients!$B$11:$B$310, 0)), "")="", "", IFERROR(INDEX(Ingredients!G$11:G$310, MATCH($C289, Ingredients!$B$11:$B$310, 0)), "")))</f>
        <v/>
      </c>
      <c r="AL289" s="79" t="str">
        <f>IF($C289="", "", IF(IFERROR(INDEX(Ingredients!H$11:H$310, MATCH($C289, Ingredients!$B$11:$B$310, 0)), "")="", "", IFERROR(INDEX(Ingredients!H$11:H$310, MATCH($C289, Ingredients!$B$11:$B$310, 0)), "")))</f>
        <v/>
      </c>
      <c r="AN289" s="83" t="str">
        <f t="shared" si="65"/>
        <v/>
      </c>
      <c r="AP289" s="114" t="str">
        <f t="shared" si="75"/>
        <v/>
      </c>
      <c r="AR289" s="117" t="str">
        <f>IF($C289="", "", IF(IFERROR(INDEX(Ingredients!$AI$11:$AI$310, MATCH($C289, Ingredients!$B$11:$B$310, 0)), "")="", "", IFERROR(INDEX(Ingredients!$AI$11:$AI$310, MATCH($C289, Ingredients!$B$11:$B$310, 0)), "")))</f>
        <v/>
      </c>
      <c r="AT289" s="120" t="str">
        <f t="shared" si="76"/>
        <v/>
      </c>
      <c r="AV289" s="90" t="str">
        <f t="shared" si="66"/>
        <v/>
      </c>
      <c r="AX289" s="90" t="str">
        <f>IF($AV289="", "", COUNTIF($AV$11:$AV$5010, "&lt;"&amp;$AV289)+1+COUNTIF($AV$11:$AV289, $AV289)-1)</f>
        <v/>
      </c>
      <c r="AZ289" s="111" t="str">
        <f>IF($B289="", "", SUMIF('Shopping List'!$AV$11:$AV$25, $B289, 'Shopping List'!$BN$11:$BN$25))</f>
        <v/>
      </c>
      <c r="BB289" s="117" t="str">
        <f t="shared" si="77"/>
        <v/>
      </c>
    </row>
    <row r="290" spans="1:54" x14ac:dyDescent="0.25">
      <c r="A290" s="4"/>
      <c r="B290" s="37"/>
      <c r="C290" s="124"/>
      <c r="D290" s="39"/>
      <c r="E290" s="125"/>
      <c r="F290" s="48"/>
      <c r="G290" s="4"/>
      <c r="H290" s="4"/>
      <c r="I290" s="95" t="str">
        <f>IF($C290="", "", IF(IFERROR(INDEX(Ingredients!$C$11:$C$310, MATCH($C290, Ingredients!$B$11:$B$310, 0)), "")="", "", IFERROR(INDEX(Ingredients!$C$11:$C$310, MATCH($C290, Ingredients!$B$11:$B$310, 0)), "")))</f>
        <v/>
      </c>
      <c r="J290" s="73" t="str">
        <f>IF($B290="", "", IF(IFERROR(INDEX(Meals!$C$11:$C$260, MATCH($B290, Meals!$B$11:$B$260, 0)), "")="", "", IFERROR(INDEX(Meals!$C$11:$C$260, MATCH($B290, Meals!$B$11:$B$260, 0)), "")))</f>
        <v/>
      </c>
      <c r="K290" s="4"/>
      <c r="L290" s="72" t="str">
        <f t="shared" si="67"/>
        <v/>
      </c>
      <c r="M290" s="73" t="str">
        <f t="shared" si="68"/>
        <v/>
      </c>
      <c r="N290" s="4"/>
      <c r="O290" s="78" t="str">
        <f t="shared" si="69"/>
        <v/>
      </c>
      <c r="P290" s="79" t="str">
        <f t="shared" si="70"/>
        <v/>
      </c>
      <c r="Q290" s="4"/>
      <c r="R290" s="90" t="str">
        <f t="shared" si="71"/>
        <v/>
      </c>
      <c r="S290" s="4"/>
      <c r="W290" s="99" t="str">
        <f>IF(Ingredients!$B290="", "", Ingredients!$B290)</f>
        <v/>
      </c>
      <c r="Y290" s="18" t="str">
        <f t="shared" si="72"/>
        <v/>
      </c>
      <c r="AA290" s="18" t="str">
        <f t="shared" si="63"/>
        <v/>
      </c>
      <c r="AB290" s="18" t="str">
        <f t="shared" si="64"/>
        <v/>
      </c>
      <c r="AC290" s="18" t="str">
        <f t="shared" si="73"/>
        <v/>
      </c>
      <c r="AD290" s="18" t="str">
        <f t="shared" si="73"/>
        <v/>
      </c>
      <c r="AE290" s="18" t="str">
        <f t="shared" si="74"/>
        <v/>
      </c>
      <c r="AG290" s="95" t="str">
        <f>IF($C290="", "", IF(IFERROR(INDEX(Ingredients!C$11:C$310, MATCH($C290, Ingredients!$B$11:$B$310, 0)), "")="", "", IFERROR(INDEX(Ingredients!C$11:C$310, MATCH($C290, Ingredients!$B$11:$B$310, 0)), "")))</f>
        <v/>
      </c>
      <c r="AH290" s="105" t="str">
        <f>IF($C290="", "", IF(IFERROR(INDEX(Ingredients!D$11:D$310, MATCH($C290, Ingredients!$B$11:$B$310, 0)), "")="", "", IFERROR(INDEX(Ingredients!D$11:D$310, MATCH($C290, Ingredients!$B$11:$B$310, 0)), "")))</f>
        <v/>
      </c>
      <c r="AI290" s="106" t="str">
        <f>IF($C290="", "", IF(IFERROR(INDEX(Ingredients!E$11:E$310, MATCH($C290, Ingredients!$B$11:$B$310, 0)), "")="", "", IFERROR(INDEX(Ingredients!E$11:E$310, MATCH($C290, Ingredients!$B$11:$B$310, 0)), "")))</f>
        <v/>
      </c>
      <c r="AJ290" s="108" t="str">
        <f>IF($C290="", "", IF(IFERROR(INDEX(Ingredients!F$11:F$310, MATCH($C290, Ingredients!$B$11:$B$310, 0)), "")="", "", IFERROR(INDEX(Ingredients!F$11:F$310, MATCH($C290, Ingredients!$B$11:$B$310, 0)), "")))</f>
        <v/>
      </c>
      <c r="AK290" s="106" t="str">
        <f>IF($C290="", "", IF(IFERROR(INDEX(Ingredients!G$11:G$310, MATCH($C290, Ingredients!$B$11:$B$310, 0)), "")="", "", IFERROR(INDEX(Ingredients!G$11:G$310, MATCH($C290, Ingredients!$B$11:$B$310, 0)), "")))</f>
        <v/>
      </c>
      <c r="AL290" s="79" t="str">
        <f>IF($C290="", "", IF(IFERROR(INDEX(Ingredients!H$11:H$310, MATCH($C290, Ingredients!$B$11:$B$310, 0)), "")="", "", IFERROR(INDEX(Ingredients!H$11:H$310, MATCH($C290, Ingredients!$B$11:$B$310, 0)), "")))</f>
        <v/>
      </c>
      <c r="AN290" s="83" t="str">
        <f t="shared" si="65"/>
        <v/>
      </c>
      <c r="AP290" s="114" t="str">
        <f t="shared" si="75"/>
        <v/>
      </c>
      <c r="AR290" s="117" t="str">
        <f>IF($C290="", "", IF(IFERROR(INDEX(Ingredients!$AI$11:$AI$310, MATCH($C290, Ingredients!$B$11:$B$310, 0)), "")="", "", IFERROR(INDEX(Ingredients!$AI$11:$AI$310, MATCH($C290, Ingredients!$B$11:$B$310, 0)), "")))</f>
        <v/>
      </c>
      <c r="AT290" s="120" t="str">
        <f t="shared" si="76"/>
        <v/>
      </c>
      <c r="AV290" s="90" t="str">
        <f t="shared" si="66"/>
        <v/>
      </c>
      <c r="AX290" s="90" t="str">
        <f>IF($AV290="", "", COUNTIF($AV$11:$AV$5010, "&lt;"&amp;$AV290)+1+COUNTIF($AV$11:$AV290, $AV290)-1)</f>
        <v/>
      </c>
      <c r="AZ290" s="111" t="str">
        <f>IF($B290="", "", SUMIF('Shopping List'!$AV$11:$AV$25, $B290, 'Shopping List'!$BN$11:$BN$25))</f>
        <v/>
      </c>
      <c r="BB290" s="117" t="str">
        <f t="shared" si="77"/>
        <v/>
      </c>
    </row>
    <row r="291" spans="1:54" x14ac:dyDescent="0.25">
      <c r="A291" s="4"/>
      <c r="B291" s="37"/>
      <c r="C291" s="124"/>
      <c r="D291" s="39"/>
      <c r="E291" s="125"/>
      <c r="F291" s="48"/>
      <c r="G291" s="4"/>
      <c r="H291" s="4"/>
      <c r="I291" s="95" t="str">
        <f>IF($C291="", "", IF(IFERROR(INDEX(Ingredients!$C$11:$C$310, MATCH($C291, Ingredients!$B$11:$B$310, 0)), "")="", "", IFERROR(INDEX(Ingredients!$C$11:$C$310, MATCH($C291, Ingredients!$B$11:$B$310, 0)), "")))</f>
        <v/>
      </c>
      <c r="J291" s="73" t="str">
        <f>IF($B291="", "", IF(IFERROR(INDEX(Meals!$C$11:$C$260, MATCH($B291, Meals!$B$11:$B$260, 0)), "")="", "", IFERROR(INDEX(Meals!$C$11:$C$260, MATCH($B291, Meals!$B$11:$B$260, 0)), "")))</f>
        <v/>
      </c>
      <c r="K291" s="4"/>
      <c r="L291" s="72" t="str">
        <f t="shared" si="67"/>
        <v/>
      </c>
      <c r="M291" s="73" t="str">
        <f t="shared" si="68"/>
        <v/>
      </c>
      <c r="N291" s="4"/>
      <c r="O291" s="78" t="str">
        <f t="shared" si="69"/>
        <v/>
      </c>
      <c r="P291" s="79" t="str">
        <f t="shared" si="70"/>
        <v/>
      </c>
      <c r="Q291" s="4"/>
      <c r="R291" s="90" t="str">
        <f t="shared" si="71"/>
        <v/>
      </c>
      <c r="S291" s="4"/>
      <c r="W291" s="99" t="str">
        <f>IF(Ingredients!$B291="", "", Ingredients!$B291)</f>
        <v/>
      </c>
      <c r="Y291" s="18" t="str">
        <f t="shared" si="72"/>
        <v/>
      </c>
      <c r="AA291" s="18" t="str">
        <f t="shared" si="63"/>
        <v/>
      </c>
      <c r="AB291" s="18" t="str">
        <f t="shared" si="64"/>
        <v/>
      </c>
      <c r="AC291" s="18" t="str">
        <f t="shared" si="73"/>
        <v/>
      </c>
      <c r="AD291" s="18" t="str">
        <f t="shared" si="73"/>
        <v/>
      </c>
      <c r="AE291" s="18" t="str">
        <f t="shared" si="74"/>
        <v/>
      </c>
      <c r="AG291" s="95" t="str">
        <f>IF($C291="", "", IF(IFERROR(INDEX(Ingredients!C$11:C$310, MATCH($C291, Ingredients!$B$11:$B$310, 0)), "")="", "", IFERROR(INDEX(Ingredients!C$11:C$310, MATCH($C291, Ingredients!$B$11:$B$310, 0)), "")))</f>
        <v/>
      </c>
      <c r="AH291" s="105" t="str">
        <f>IF($C291="", "", IF(IFERROR(INDEX(Ingredients!D$11:D$310, MATCH($C291, Ingredients!$B$11:$B$310, 0)), "")="", "", IFERROR(INDEX(Ingredients!D$11:D$310, MATCH($C291, Ingredients!$B$11:$B$310, 0)), "")))</f>
        <v/>
      </c>
      <c r="AI291" s="106" t="str">
        <f>IF($C291="", "", IF(IFERROR(INDEX(Ingredients!E$11:E$310, MATCH($C291, Ingredients!$B$11:$B$310, 0)), "")="", "", IFERROR(INDEX(Ingredients!E$11:E$310, MATCH($C291, Ingredients!$B$11:$B$310, 0)), "")))</f>
        <v/>
      </c>
      <c r="AJ291" s="108" t="str">
        <f>IF($C291="", "", IF(IFERROR(INDEX(Ingredients!F$11:F$310, MATCH($C291, Ingredients!$B$11:$B$310, 0)), "")="", "", IFERROR(INDEX(Ingredients!F$11:F$310, MATCH($C291, Ingredients!$B$11:$B$310, 0)), "")))</f>
        <v/>
      </c>
      <c r="AK291" s="106" t="str">
        <f>IF($C291="", "", IF(IFERROR(INDEX(Ingredients!G$11:G$310, MATCH($C291, Ingredients!$B$11:$B$310, 0)), "")="", "", IFERROR(INDEX(Ingredients!G$11:G$310, MATCH($C291, Ingredients!$B$11:$B$310, 0)), "")))</f>
        <v/>
      </c>
      <c r="AL291" s="79" t="str">
        <f>IF($C291="", "", IF(IFERROR(INDEX(Ingredients!H$11:H$310, MATCH($C291, Ingredients!$B$11:$B$310, 0)), "")="", "", IFERROR(INDEX(Ingredients!H$11:H$310, MATCH($C291, Ingredients!$B$11:$B$310, 0)), "")))</f>
        <v/>
      </c>
      <c r="AN291" s="83" t="str">
        <f t="shared" si="65"/>
        <v/>
      </c>
      <c r="AP291" s="114" t="str">
        <f t="shared" si="75"/>
        <v/>
      </c>
      <c r="AR291" s="117" t="str">
        <f>IF($C291="", "", IF(IFERROR(INDEX(Ingredients!$AI$11:$AI$310, MATCH($C291, Ingredients!$B$11:$B$310, 0)), "")="", "", IFERROR(INDEX(Ingredients!$AI$11:$AI$310, MATCH($C291, Ingredients!$B$11:$B$310, 0)), "")))</f>
        <v/>
      </c>
      <c r="AT291" s="120" t="str">
        <f t="shared" si="76"/>
        <v/>
      </c>
      <c r="AV291" s="90" t="str">
        <f t="shared" si="66"/>
        <v/>
      </c>
      <c r="AX291" s="90" t="str">
        <f>IF($AV291="", "", COUNTIF($AV$11:$AV$5010, "&lt;"&amp;$AV291)+1+COUNTIF($AV$11:$AV291, $AV291)-1)</f>
        <v/>
      </c>
      <c r="AZ291" s="111" t="str">
        <f>IF($B291="", "", SUMIF('Shopping List'!$AV$11:$AV$25, $B291, 'Shopping List'!$BN$11:$BN$25))</f>
        <v/>
      </c>
      <c r="BB291" s="117" t="str">
        <f t="shared" si="77"/>
        <v/>
      </c>
    </row>
    <row r="292" spans="1:54" x14ac:dyDescent="0.25">
      <c r="A292" s="4"/>
      <c r="B292" s="37"/>
      <c r="C292" s="124"/>
      <c r="D292" s="39"/>
      <c r="E292" s="125"/>
      <c r="F292" s="48"/>
      <c r="G292" s="4"/>
      <c r="H292" s="4"/>
      <c r="I292" s="95" t="str">
        <f>IF($C292="", "", IF(IFERROR(INDEX(Ingredients!$C$11:$C$310, MATCH($C292, Ingredients!$B$11:$B$310, 0)), "")="", "", IFERROR(INDEX(Ingredients!$C$11:$C$310, MATCH($C292, Ingredients!$B$11:$B$310, 0)), "")))</f>
        <v/>
      </c>
      <c r="J292" s="73" t="str">
        <f>IF($B292="", "", IF(IFERROR(INDEX(Meals!$C$11:$C$260, MATCH($B292, Meals!$B$11:$B$260, 0)), "")="", "", IFERROR(INDEX(Meals!$C$11:$C$260, MATCH($B292, Meals!$B$11:$B$260, 0)), "")))</f>
        <v/>
      </c>
      <c r="K292" s="4"/>
      <c r="L292" s="72" t="str">
        <f t="shared" si="67"/>
        <v/>
      </c>
      <c r="M292" s="73" t="str">
        <f t="shared" si="68"/>
        <v/>
      </c>
      <c r="N292" s="4"/>
      <c r="O292" s="78" t="str">
        <f t="shared" si="69"/>
        <v/>
      </c>
      <c r="P292" s="79" t="str">
        <f t="shared" si="70"/>
        <v/>
      </c>
      <c r="Q292" s="4"/>
      <c r="R292" s="90" t="str">
        <f t="shared" si="71"/>
        <v/>
      </c>
      <c r="S292" s="4"/>
      <c r="W292" s="99" t="str">
        <f>IF(Ingredients!$B292="", "", Ingredients!$B292)</f>
        <v/>
      </c>
      <c r="Y292" s="18" t="str">
        <f t="shared" si="72"/>
        <v/>
      </c>
      <c r="AA292" s="18" t="str">
        <f t="shared" si="63"/>
        <v/>
      </c>
      <c r="AB292" s="18" t="str">
        <f t="shared" si="64"/>
        <v/>
      </c>
      <c r="AC292" s="18" t="str">
        <f t="shared" si="73"/>
        <v/>
      </c>
      <c r="AD292" s="18" t="str">
        <f t="shared" si="73"/>
        <v/>
      </c>
      <c r="AE292" s="18" t="str">
        <f t="shared" si="74"/>
        <v/>
      </c>
      <c r="AG292" s="95" t="str">
        <f>IF($C292="", "", IF(IFERROR(INDEX(Ingredients!C$11:C$310, MATCH($C292, Ingredients!$B$11:$B$310, 0)), "")="", "", IFERROR(INDEX(Ingredients!C$11:C$310, MATCH($C292, Ingredients!$B$11:$B$310, 0)), "")))</f>
        <v/>
      </c>
      <c r="AH292" s="105" t="str">
        <f>IF($C292="", "", IF(IFERROR(INDEX(Ingredients!D$11:D$310, MATCH($C292, Ingredients!$B$11:$B$310, 0)), "")="", "", IFERROR(INDEX(Ingredients!D$11:D$310, MATCH($C292, Ingredients!$B$11:$B$310, 0)), "")))</f>
        <v/>
      </c>
      <c r="AI292" s="106" t="str">
        <f>IF($C292="", "", IF(IFERROR(INDEX(Ingredients!E$11:E$310, MATCH($C292, Ingredients!$B$11:$B$310, 0)), "")="", "", IFERROR(INDEX(Ingredients!E$11:E$310, MATCH($C292, Ingredients!$B$11:$B$310, 0)), "")))</f>
        <v/>
      </c>
      <c r="AJ292" s="108" t="str">
        <f>IF($C292="", "", IF(IFERROR(INDEX(Ingredients!F$11:F$310, MATCH($C292, Ingredients!$B$11:$B$310, 0)), "")="", "", IFERROR(INDEX(Ingredients!F$11:F$310, MATCH($C292, Ingredients!$B$11:$B$310, 0)), "")))</f>
        <v/>
      </c>
      <c r="AK292" s="106" t="str">
        <f>IF($C292="", "", IF(IFERROR(INDEX(Ingredients!G$11:G$310, MATCH($C292, Ingredients!$B$11:$B$310, 0)), "")="", "", IFERROR(INDEX(Ingredients!G$11:G$310, MATCH($C292, Ingredients!$B$11:$B$310, 0)), "")))</f>
        <v/>
      </c>
      <c r="AL292" s="79" t="str">
        <f>IF($C292="", "", IF(IFERROR(INDEX(Ingredients!H$11:H$310, MATCH($C292, Ingredients!$B$11:$B$310, 0)), "")="", "", IFERROR(INDEX(Ingredients!H$11:H$310, MATCH($C292, Ingredients!$B$11:$B$310, 0)), "")))</f>
        <v/>
      </c>
      <c r="AN292" s="83" t="str">
        <f t="shared" si="65"/>
        <v/>
      </c>
      <c r="AP292" s="114" t="str">
        <f t="shared" si="75"/>
        <v/>
      </c>
      <c r="AR292" s="117" t="str">
        <f>IF($C292="", "", IF(IFERROR(INDEX(Ingredients!$AI$11:$AI$310, MATCH($C292, Ingredients!$B$11:$B$310, 0)), "")="", "", IFERROR(INDEX(Ingredients!$AI$11:$AI$310, MATCH($C292, Ingredients!$B$11:$B$310, 0)), "")))</f>
        <v/>
      </c>
      <c r="AT292" s="120" t="str">
        <f t="shared" si="76"/>
        <v/>
      </c>
      <c r="AV292" s="90" t="str">
        <f t="shared" si="66"/>
        <v/>
      </c>
      <c r="AX292" s="90" t="str">
        <f>IF($AV292="", "", COUNTIF($AV$11:$AV$5010, "&lt;"&amp;$AV292)+1+COUNTIF($AV$11:$AV292, $AV292)-1)</f>
        <v/>
      </c>
      <c r="AZ292" s="111" t="str">
        <f>IF($B292="", "", SUMIF('Shopping List'!$AV$11:$AV$25, $B292, 'Shopping List'!$BN$11:$BN$25))</f>
        <v/>
      </c>
      <c r="BB292" s="117" t="str">
        <f t="shared" si="77"/>
        <v/>
      </c>
    </row>
    <row r="293" spans="1:54" x14ac:dyDescent="0.25">
      <c r="A293" s="4"/>
      <c r="B293" s="37"/>
      <c r="C293" s="124"/>
      <c r="D293" s="39"/>
      <c r="E293" s="125"/>
      <c r="F293" s="48"/>
      <c r="G293" s="4"/>
      <c r="H293" s="4"/>
      <c r="I293" s="95" t="str">
        <f>IF($C293="", "", IF(IFERROR(INDEX(Ingredients!$C$11:$C$310, MATCH($C293, Ingredients!$B$11:$B$310, 0)), "")="", "", IFERROR(INDEX(Ingredients!$C$11:$C$310, MATCH($C293, Ingredients!$B$11:$B$310, 0)), "")))</f>
        <v/>
      </c>
      <c r="J293" s="73" t="str">
        <f>IF($B293="", "", IF(IFERROR(INDEX(Meals!$C$11:$C$260, MATCH($B293, Meals!$B$11:$B$260, 0)), "")="", "", IFERROR(INDEX(Meals!$C$11:$C$260, MATCH($B293, Meals!$B$11:$B$260, 0)), "")))</f>
        <v/>
      </c>
      <c r="K293" s="4"/>
      <c r="L293" s="72" t="str">
        <f t="shared" si="67"/>
        <v/>
      </c>
      <c r="M293" s="73" t="str">
        <f t="shared" si="68"/>
        <v/>
      </c>
      <c r="N293" s="4"/>
      <c r="O293" s="78" t="str">
        <f t="shared" si="69"/>
        <v/>
      </c>
      <c r="P293" s="79" t="str">
        <f t="shared" si="70"/>
        <v/>
      </c>
      <c r="Q293" s="4"/>
      <c r="R293" s="90" t="str">
        <f t="shared" si="71"/>
        <v/>
      </c>
      <c r="S293" s="4"/>
      <c r="W293" s="99" t="str">
        <f>IF(Ingredients!$B293="", "", Ingredients!$B293)</f>
        <v/>
      </c>
      <c r="Y293" s="18" t="str">
        <f t="shared" si="72"/>
        <v/>
      </c>
      <c r="AA293" s="18" t="str">
        <f t="shared" si="63"/>
        <v/>
      </c>
      <c r="AB293" s="18" t="str">
        <f t="shared" si="64"/>
        <v/>
      </c>
      <c r="AC293" s="18" t="str">
        <f t="shared" si="73"/>
        <v/>
      </c>
      <c r="AD293" s="18" t="str">
        <f t="shared" si="73"/>
        <v/>
      </c>
      <c r="AE293" s="18" t="str">
        <f t="shared" si="74"/>
        <v/>
      </c>
      <c r="AG293" s="95" t="str">
        <f>IF($C293="", "", IF(IFERROR(INDEX(Ingredients!C$11:C$310, MATCH($C293, Ingredients!$B$11:$B$310, 0)), "")="", "", IFERROR(INDEX(Ingredients!C$11:C$310, MATCH($C293, Ingredients!$B$11:$B$310, 0)), "")))</f>
        <v/>
      </c>
      <c r="AH293" s="105" t="str">
        <f>IF($C293="", "", IF(IFERROR(INDEX(Ingredients!D$11:D$310, MATCH($C293, Ingredients!$B$11:$B$310, 0)), "")="", "", IFERROR(INDEX(Ingredients!D$11:D$310, MATCH($C293, Ingredients!$B$11:$B$310, 0)), "")))</f>
        <v/>
      </c>
      <c r="AI293" s="106" t="str">
        <f>IF($C293="", "", IF(IFERROR(INDEX(Ingredients!E$11:E$310, MATCH($C293, Ingredients!$B$11:$B$310, 0)), "")="", "", IFERROR(INDEX(Ingredients!E$11:E$310, MATCH($C293, Ingredients!$B$11:$B$310, 0)), "")))</f>
        <v/>
      </c>
      <c r="AJ293" s="108" t="str">
        <f>IF($C293="", "", IF(IFERROR(INDEX(Ingredients!F$11:F$310, MATCH($C293, Ingredients!$B$11:$B$310, 0)), "")="", "", IFERROR(INDEX(Ingredients!F$11:F$310, MATCH($C293, Ingredients!$B$11:$B$310, 0)), "")))</f>
        <v/>
      </c>
      <c r="AK293" s="106" t="str">
        <f>IF($C293="", "", IF(IFERROR(INDEX(Ingredients!G$11:G$310, MATCH($C293, Ingredients!$B$11:$B$310, 0)), "")="", "", IFERROR(INDEX(Ingredients!G$11:G$310, MATCH($C293, Ingredients!$B$11:$B$310, 0)), "")))</f>
        <v/>
      </c>
      <c r="AL293" s="79" t="str">
        <f>IF($C293="", "", IF(IFERROR(INDEX(Ingredients!H$11:H$310, MATCH($C293, Ingredients!$B$11:$B$310, 0)), "")="", "", IFERROR(INDEX(Ingredients!H$11:H$310, MATCH($C293, Ingredients!$B$11:$B$310, 0)), "")))</f>
        <v/>
      </c>
      <c r="AN293" s="83" t="str">
        <f t="shared" si="65"/>
        <v/>
      </c>
      <c r="AP293" s="114" t="str">
        <f t="shared" si="75"/>
        <v/>
      </c>
      <c r="AR293" s="117" t="str">
        <f>IF($C293="", "", IF(IFERROR(INDEX(Ingredients!$AI$11:$AI$310, MATCH($C293, Ingredients!$B$11:$B$310, 0)), "")="", "", IFERROR(INDEX(Ingredients!$AI$11:$AI$310, MATCH($C293, Ingredients!$B$11:$B$310, 0)), "")))</f>
        <v/>
      </c>
      <c r="AT293" s="120" t="str">
        <f t="shared" si="76"/>
        <v/>
      </c>
      <c r="AV293" s="90" t="str">
        <f t="shared" si="66"/>
        <v/>
      </c>
      <c r="AX293" s="90" t="str">
        <f>IF($AV293="", "", COUNTIF($AV$11:$AV$5010, "&lt;"&amp;$AV293)+1+COUNTIF($AV$11:$AV293, $AV293)-1)</f>
        <v/>
      </c>
      <c r="AZ293" s="111" t="str">
        <f>IF($B293="", "", SUMIF('Shopping List'!$AV$11:$AV$25, $B293, 'Shopping List'!$BN$11:$BN$25))</f>
        <v/>
      </c>
      <c r="BB293" s="117" t="str">
        <f t="shared" si="77"/>
        <v/>
      </c>
    </row>
    <row r="294" spans="1:54" x14ac:dyDescent="0.25">
      <c r="A294" s="4"/>
      <c r="B294" s="37"/>
      <c r="C294" s="124"/>
      <c r="D294" s="39"/>
      <c r="E294" s="125"/>
      <c r="F294" s="48"/>
      <c r="G294" s="4"/>
      <c r="H294" s="4"/>
      <c r="I294" s="95" t="str">
        <f>IF($C294="", "", IF(IFERROR(INDEX(Ingredients!$C$11:$C$310, MATCH($C294, Ingredients!$B$11:$B$310, 0)), "")="", "", IFERROR(INDEX(Ingredients!$C$11:$C$310, MATCH($C294, Ingredients!$B$11:$B$310, 0)), "")))</f>
        <v/>
      </c>
      <c r="J294" s="73" t="str">
        <f>IF($B294="", "", IF(IFERROR(INDEX(Meals!$C$11:$C$260, MATCH($B294, Meals!$B$11:$B$260, 0)), "")="", "", IFERROR(INDEX(Meals!$C$11:$C$260, MATCH($B294, Meals!$B$11:$B$260, 0)), "")))</f>
        <v/>
      </c>
      <c r="K294" s="4"/>
      <c r="L294" s="72" t="str">
        <f t="shared" si="67"/>
        <v/>
      </c>
      <c r="M294" s="73" t="str">
        <f t="shared" si="68"/>
        <v/>
      </c>
      <c r="N294" s="4"/>
      <c r="O294" s="78" t="str">
        <f t="shared" si="69"/>
        <v/>
      </c>
      <c r="P294" s="79" t="str">
        <f t="shared" si="70"/>
        <v/>
      </c>
      <c r="Q294" s="4"/>
      <c r="R294" s="90" t="str">
        <f t="shared" si="71"/>
        <v/>
      </c>
      <c r="S294" s="4"/>
      <c r="W294" s="99" t="str">
        <f>IF(Ingredients!$B294="", "", Ingredients!$B294)</f>
        <v/>
      </c>
      <c r="Y294" s="18" t="str">
        <f t="shared" si="72"/>
        <v/>
      </c>
      <c r="AA294" s="18" t="str">
        <f t="shared" si="63"/>
        <v/>
      </c>
      <c r="AB294" s="18" t="str">
        <f t="shared" si="64"/>
        <v/>
      </c>
      <c r="AC294" s="18" t="str">
        <f t="shared" si="73"/>
        <v/>
      </c>
      <c r="AD294" s="18" t="str">
        <f t="shared" si="73"/>
        <v/>
      </c>
      <c r="AE294" s="18" t="str">
        <f t="shared" si="74"/>
        <v/>
      </c>
      <c r="AG294" s="95" t="str">
        <f>IF($C294="", "", IF(IFERROR(INDEX(Ingredients!C$11:C$310, MATCH($C294, Ingredients!$B$11:$B$310, 0)), "")="", "", IFERROR(INDEX(Ingredients!C$11:C$310, MATCH($C294, Ingredients!$B$11:$B$310, 0)), "")))</f>
        <v/>
      </c>
      <c r="AH294" s="105" t="str">
        <f>IF($C294="", "", IF(IFERROR(INDEX(Ingredients!D$11:D$310, MATCH($C294, Ingredients!$B$11:$B$310, 0)), "")="", "", IFERROR(INDEX(Ingredients!D$11:D$310, MATCH($C294, Ingredients!$B$11:$B$310, 0)), "")))</f>
        <v/>
      </c>
      <c r="AI294" s="106" t="str">
        <f>IF($C294="", "", IF(IFERROR(INDEX(Ingredients!E$11:E$310, MATCH($C294, Ingredients!$B$11:$B$310, 0)), "")="", "", IFERROR(INDEX(Ingredients!E$11:E$310, MATCH($C294, Ingredients!$B$11:$B$310, 0)), "")))</f>
        <v/>
      </c>
      <c r="AJ294" s="108" t="str">
        <f>IF($C294="", "", IF(IFERROR(INDEX(Ingredients!F$11:F$310, MATCH($C294, Ingredients!$B$11:$B$310, 0)), "")="", "", IFERROR(INDEX(Ingredients!F$11:F$310, MATCH($C294, Ingredients!$B$11:$B$310, 0)), "")))</f>
        <v/>
      </c>
      <c r="AK294" s="106" t="str">
        <f>IF($C294="", "", IF(IFERROR(INDEX(Ingredients!G$11:G$310, MATCH($C294, Ingredients!$B$11:$B$310, 0)), "")="", "", IFERROR(INDEX(Ingredients!G$11:G$310, MATCH($C294, Ingredients!$B$11:$B$310, 0)), "")))</f>
        <v/>
      </c>
      <c r="AL294" s="79" t="str">
        <f>IF($C294="", "", IF(IFERROR(INDEX(Ingredients!H$11:H$310, MATCH($C294, Ingredients!$B$11:$B$310, 0)), "")="", "", IFERROR(INDEX(Ingredients!H$11:H$310, MATCH($C294, Ingredients!$B$11:$B$310, 0)), "")))</f>
        <v/>
      </c>
      <c r="AN294" s="83" t="str">
        <f t="shared" si="65"/>
        <v/>
      </c>
      <c r="AP294" s="114" t="str">
        <f t="shared" si="75"/>
        <v/>
      </c>
      <c r="AR294" s="117" t="str">
        <f>IF($C294="", "", IF(IFERROR(INDEX(Ingredients!$AI$11:$AI$310, MATCH($C294, Ingredients!$B$11:$B$310, 0)), "")="", "", IFERROR(INDEX(Ingredients!$AI$11:$AI$310, MATCH($C294, Ingredients!$B$11:$B$310, 0)), "")))</f>
        <v/>
      </c>
      <c r="AT294" s="120" t="str">
        <f t="shared" si="76"/>
        <v/>
      </c>
      <c r="AV294" s="90" t="str">
        <f t="shared" si="66"/>
        <v/>
      </c>
      <c r="AX294" s="90" t="str">
        <f>IF($AV294="", "", COUNTIF($AV$11:$AV$5010, "&lt;"&amp;$AV294)+1+COUNTIF($AV$11:$AV294, $AV294)-1)</f>
        <v/>
      </c>
      <c r="AZ294" s="111" t="str">
        <f>IF($B294="", "", SUMIF('Shopping List'!$AV$11:$AV$25, $B294, 'Shopping List'!$BN$11:$BN$25))</f>
        <v/>
      </c>
      <c r="BB294" s="117" t="str">
        <f t="shared" si="77"/>
        <v/>
      </c>
    </row>
    <row r="295" spans="1:54" x14ac:dyDescent="0.25">
      <c r="A295" s="4"/>
      <c r="B295" s="37"/>
      <c r="C295" s="124"/>
      <c r="D295" s="39"/>
      <c r="E295" s="125"/>
      <c r="F295" s="48"/>
      <c r="G295" s="4"/>
      <c r="H295" s="4"/>
      <c r="I295" s="95" t="str">
        <f>IF($C295="", "", IF(IFERROR(INDEX(Ingredients!$C$11:$C$310, MATCH($C295, Ingredients!$B$11:$B$310, 0)), "")="", "", IFERROR(INDEX(Ingredients!$C$11:$C$310, MATCH($C295, Ingredients!$B$11:$B$310, 0)), "")))</f>
        <v/>
      </c>
      <c r="J295" s="73" t="str">
        <f>IF($B295="", "", IF(IFERROR(INDEX(Meals!$C$11:$C$260, MATCH($B295, Meals!$B$11:$B$260, 0)), "")="", "", IFERROR(INDEX(Meals!$C$11:$C$260, MATCH($B295, Meals!$B$11:$B$260, 0)), "")))</f>
        <v/>
      </c>
      <c r="K295" s="4"/>
      <c r="L295" s="72" t="str">
        <f t="shared" si="67"/>
        <v/>
      </c>
      <c r="M295" s="73" t="str">
        <f t="shared" si="68"/>
        <v/>
      </c>
      <c r="N295" s="4"/>
      <c r="O295" s="78" t="str">
        <f t="shared" si="69"/>
        <v/>
      </c>
      <c r="P295" s="79" t="str">
        <f t="shared" si="70"/>
        <v/>
      </c>
      <c r="Q295" s="4"/>
      <c r="R295" s="90" t="str">
        <f t="shared" si="71"/>
        <v/>
      </c>
      <c r="S295" s="4"/>
      <c r="W295" s="99" t="str">
        <f>IF(Ingredients!$B295="", "", Ingredients!$B295)</f>
        <v/>
      </c>
      <c r="Y295" s="18" t="str">
        <f t="shared" si="72"/>
        <v/>
      </c>
      <c r="AA295" s="18" t="str">
        <f t="shared" si="63"/>
        <v/>
      </c>
      <c r="AB295" s="18" t="str">
        <f t="shared" si="64"/>
        <v/>
      </c>
      <c r="AC295" s="18" t="str">
        <f t="shared" si="73"/>
        <v/>
      </c>
      <c r="AD295" s="18" t="str">
        <f t="shared" si="73"/>
        <v/>
      </c>
      <c r="AE295" s="18" t="str">
        <f t="shared" si="74"/>
        <v/>
      </c>
      <c r="AG295" s="95" t="str">
        <f>IF($C295="", "", IF(IFERROR(INDEX(Ingredients!C$11:C$310, MATCH($C295, Ingredients!$B$11:$B$310, 0)), "")="", "", IFERROR(INDEX(Ingredients!C$11:C$310, MATCH($C295, Ingredients!$B$11:$B$310, 0)), "")))</f>
        <v/>
      </c>
      <c r="AH295" s="105" t="str">
        <f>IF($C295="", "", IF(IFERROR(INDEX(Ingredients!D$11:D$310, MATCH($C295, Ingredients!$B$11:$B$310, 0)), "")="", "", IFERROR(INDEX(Ingredients!D$11:D$310, MATCH($C295, Ingredients!$B$11:$B$310, 0)), "")))</f>
        <v/>
      </c>
      <c r="AI295" s="106" t="str">
        <f>IF($C295="", "", IF(IFERROR(INDEX(Ingredients!E$11:E$310, MATCH($C295, Ingredients!$B$11:$B$310, 0)), "")="", "", IFERROR(INDEX(Ingredients!E$11:E$310, MATCH($C295, Ingredients!$B$11:$B$310, 0)), "")))</f>
        <v/>
      </c>
      <c r="AJ295" s="108" t="str">
        <f>IF($C295="", "", IF(IFERROR(INDEX(Ingredients!F$11:F$310, MATCH($C295, Ingredients!$B$11:$B$310, 0)), "")="", "", IFERROR(INDEX(Ingredients!F$11:F$310, MATCH($C295, Ingredients!$B$11:$B$310, 0)), "")))</f>
        <v/>
      </c>
      <c r="AK295" s="106" t="str">
        <f>IF($C295="", "", IF(IFERROR(INDEX(Ingredients!G$11:G$310, MATCH($C295, Ingredients!$B$11:$B$310, 0)), "")="", "", IFERROR(INDEX(Ingredients!G$11:G$310, MATCH($C295, Ingredients!$B$11:$B$310, 0)), "")))</f>
        <v/>
      </c>
      <c r="AL295" s="79" t="str">
        <f>IF($C295="", "", IF(IFERROR(INDEX(Ingredients!H$11:H$310, MATCH($C295, Ingredients!$B$11:$B$310, 0)), "")="", "", IFERROR(INDEX(Ingredients!H$11:H$310, MATCH($C295, Ingredients!$B$11:$B$310, 0)), "")))</f>
        <v/>
      </c>
      <c r="AN295" s="83" t="str">
        <f t="shared" si="65"/>
        <v/>
      </c>
      <c r="AP295" s="114" t="str">
        <f t="shared" si="75"/>
        <v/>
      </c>
      <c r="AR295" s="117" t="str">
        <f>IF($C295="", "", IF(IFERROR(INDEX(Ingredients!$AI$11:$AI$310, MATCH($C295, Ingredients!$B$11:$B$310, 0)), "")="", "", IFERROR(INDEX(Ingredients!$AI$11:$AI$310, MATCH($C295, Ingredients!$B$11:$B$310, 0)), "")))</f>
        <v/>
      </c>
      <c r="AT295" s="120" t="str">
        <f t="shared" si="76"/>
        <v/>
      </c>
      <c r="AV295" s="90" t="str">
        <f t="shared" si="66"/>
        <v/>
      </c>
      <c r="AX295" s="90" t="str">
        <f>IF($AV295="", "", COUNTIF($AV$11:$AV$5010, "&lt;"&amp;$AV295)+1+COUNTIF($AV$11:$AV295, $AV295)-1)</f>
        <v/>
      </c>
      <c r="AZ295" s="111" t="str">
        <f>IF($B295="", "", SUMIF('Shopping List'!$AV$11:$AV$25, $B295, 'Shopping List'!$BN$11:$BN$25))</f>
        <v/>
      </c>
      <c r="BB295" s="117" t="str">
        <f t="shared" si="77"/>
        <v/>
      </c>
    </row>
    <row r="296" spans="1:54" x14ac:dyDescent="0.25">
      <c r="A296" s="4"/>
      <c r="B296" s="37"/>
      <c r="C296" s="124"/>
      <c r="D296" s="39"/>
      <c r="E296" s="125"/>
      <c r="F296" s="48"/>
      <c r="G296" s="4"/>
      <c r="H296" s="4"/>
      <c r="I296" s="95" t="str">
        <f>IF($C296="", "", IF(IFERROR(INDEX(Ingredients!$C$11:$C$310, MATCH($C296, Ingredients!$B$11:$B$310, 0)), "")="", "", IFERROR(INDEX(Ingredients!$C$11:$C$310, MATCH($C296, Ingredients!$B$11:$B$310, 0)), "")))</f>
        <v/>
      </c>
      <c r="J296" s="73" t="str">
        <f>IF($B296="", "", IF(IFERROR(INDEX(Meals!$C$11:$C$260, MATCH($B296, Meals!$B$11:$B$260, 0)), "")="", "", IFERROR(INDEX(Meals!$C$11:$C$260, MATCH($B296, Meals!$B$11:$B$260, 0)), "")))</f>
        <v/>
      </c>
      <c r="K296" s="4"/>
      <c r="L296" s="72" t="str">
        <f t="shared" si="67"/>
        <v/>
      </c>
      <c r="M296" s="73" t="str">
        <f t="shared" si="68"/>
        <v/>
      </c>
      <c r="N296" s="4"/>
      <c r="O296" s="78" t="str">
        <f t="shared" si="69"/>
        <v/>
      </c>
      <c r="P296" s="79" t="str">
        <f t="shared" si="70"/>
        <v/>
      </c>
      <c r="Q296" s="4"/>
      <c r="R296" s="90" t="str">
        <f t="shared" si="71"/>
        <v/>
      </c>
      <c r="S296" s="4"/>
      <c r="W296" s="99" t="str">
        <f>IF(Ingredients!$B296="", "", Ingredients!$B296)</f>
        <v/>
      </c>
      <c r="Y296" s="18" t="str">
        <f t="shared" si="72"/>
        <v/>
      </c>
      <c r="AA296" s="18" t="str">
        <f t="shared" si="63"/>
        <v/>
      </c>
      <c r="AB296" s="18" t="str">
        <f t="shared" si="64"/>
        <v/>
      </c>
      <c r="AC296" s="18" t="str">
        <f t="shared" si="73"/>
        <v/>
      </c>
      <c r="AD296" s="18" t="str">
        <f t="shared" si="73"/>
        <v/>
      </c>
      <c r="AE296" s="18" t="str">
        <f t="shared" si="74"/>
        <v/>
      </c>
      <c r="AG296" s="95" t="str">
        <f>IF($C296="", "", IF(IFERROR(INDEX(Ingredients!C$11:C$310, MATCH($C296, Ingredients!$B$11:$B$310, 0)), "")="", "", IFERROR(INDEX(Ingredients!C$11:C$310, MATCH($C296, Ingredients!$B$11:$B$310, 0)), "")))</f>
        <v/>
      </c>
      <c r="AH296" s="105" t="str">
        <f>IF($C296="", "", IF(IFERROR(INDEX(Ingredients!D$11:D$310, MATCH($C296, Ingredients!$B$11:$B$310, 0)), "")="", "", IFERROR(INDEX(Ingredients!D$11:D$310, MATCH($C296, Ingredients!$B$11:$B$310, 0)), "")))</f>
        <v/>
      </c>
      <c r="AI296" s="106" t="str">
        <f>IF($C296="", "", IF(IFERROR(INDEX(Ingredients!E$11:E$310, MATCH($C296, Ingredients!$B$11:$B$310, 0)), "")="", "", IFERROR(INDEX(Ingredients!E$11:E$310, MATCH($C296, Ingredients!$B$11:$B$310, 0)), "")))</f>
        <v/>
      </c>
      <c r="AJ296" s="108" t="str">
        <f>IF($C296="", "", IF(IFERROR(INDEX(Ingredients!F$11:F$310, MATCH($C296, Ingredients!$B$11:$B$310, 0)), "")="", "", IFERROR(INDEX(Ingredients!F$11:F$310, MATCH($C296, Ingredients!$B$11:$B$310, 0)), "")))</f>
        <v/>
      </c>
      <c r="AK296" s="106" t="str">
        <f>IF($C296="", "", IF(IFERROR(INDEX(Ingredients!G$11:G$310, MATCH($C296, Ingredients!$B$11:$B$310, 0)), "")="", "", IFERROR(INDEX(Ingredients!G$11:G$310, MATCH($C296, Ingredients!$B$11:$B$310, 0)), "")))</f>
        <v/>
      </c>
      <c r="AL296" s="79" t="str">
        <f>IF($C296="", "", IF(IFERROR(INDEX(Ingredients!H$11:H$310, MATCH($C296, Ingredients!$B$11:$B$310, 0)), "")="", "", IFERROR(INDEX(Ingredients!H$11:H$310, MATCH($C296, Ingredients!$B$11:$B$310, 0)), "")))</f>
        <v/>
      </c>
      <c r="AN296" s="83" t="str">
        <f t="shared" si="65"/>
        <v/>
      </c>
      <c r="AP296" s="114" t="str">
        <f t="shared" si="75"/>
        <v/>
      </c>
      <c r="AR296" s="117" t="str">
        <f>IF($C296="", "", IF(IFERROR(INDEX(Ingredients!$AI$11:$AI$310, MATCH($C296, Ingredients!$B$11:$B$310, 0)), "")="", "", IFERROR(INDEX(Ingredients!$AI$11:$AI$310, MATCH($C296, Ingredients!$B$11:$B$310, 0)), "")))</f>
        <v/>
      </c>
      <c r="AT296" s="120" t="str">
        <f t="shared" si="76"/>
        <v/>
      </c>
      <c r="AV296" s="90" t="str">
        <f t="shared" si="66"/>
        <v/>
      </c>
      <c r="AX296" s="90" t="str">
        <f>IF($AV296="", "", COUNTIF($AV$11:$AV$5010, "&lt;"&amp;$AV296)+1+COUNTIF($AV$11:$AV296, $AV296)-1)</f>
        <v/>
      </c>
      <c r="AZ296" s="111" t="str">
        <f>IF($B296="", "", SUMIF('Shopping List'!$AV$11:$AV$25, $B296, 'Shopping List'!$BN$11:$BN$25))</f>
        <v/>
      </c>
      <c r="BB296" s="117" t="str">
        <f t="shared" si="77"/>
        <v/>
      </c>
    </row>
    <row r="297" spans="1:54" x14ac:dyDescent="0.25">
      <c r="A297" s="4"/>
      <c r="B297" s="37"/>
      <c r="C297" s="124"/>
      <c r="D297" s="39"/>
      <c r="E297" s="125"/>
      <c r="F297" s="48"/>
      <c r="G297" s="4"/>
      <c r="H297" s="4"/>
      <c r="I297" s="95" t="str">
        <f>IF($C297="", "", IF(IFERROR(INDEX(Ingredients!$C$11:$C$310, MATCH($C297, Ingredients!$B$11:$B$310, 0)), "")="", "", IFERROR(INDEX(Ingredients!$C$11:$C$310, MATCH($C297, Ingredients!$B$11:$B$310, 0)), "")))</f>
        <v/>
      </c>
      <c r="J297" s="73" t="str">
        <f>IF($B297="", "", IF(IFERROR(INDEX(Meals!$C$11:$C$260, MATCH($B297, Meals!$B$11:$B$260, 0)), "")="", "", IFERROR(INDEX(Meals!$C$11:$C$260, MATCH($B297, Meals!$B$11:$B$260, 0)), "")))</f>
        <v/>
      </c>
      <c r="K297" s="4"/>
      <c r="L297" s="72" t="str">
        <f t="shared" si="67"/>
        <v/>
      </c>
      <c r="M297" s="73" t="str">
        <f t="shared" si="68"/>
        <v/>
      </c>
      <c r="N297" s="4"/>
      <c r="O297" s="78" t="str">
        <f t="shared" si="69"/>
        <v/>
      </c>
      <c r="P297" s="79" t="str">
        <f t="shared" si="70"/>
        <v/>
      </c>
      <c r="Q297" s="4"/>
      <c r="R297" s="90" t="str">
        <f t="shared" si="71"/>
        <v/>
      </c>
      <c r="S297" s="4"/>
      <c r="W297" s="99" t="str">
        <f>IF(Ingredients!$B297="", "", Ingredients!$B297)</f>
        <v/>
      </c>
      <c r="Y297" s="18" t="str">
        <f t="shared" si="72"/>
        <v/>
      </c>
      <c r="AA297" s="18" t="str">
        <f t="shared" si="63"/>
        <v/>
      </c>
      <c r="AB297" s="18" t="str">
        <f t="shared" si="64"/>
        <v/>
      </c>
      <c r="AC297" s="18" t="str">
        <f t="shared" si="73"/>
        <v/>
      </c>
      <c r="AD297" s="18" t="str">
        <f t="shared" si="73"/>
        <v/>
      </c>
      <c r="AE297" s="18" t="str">
        <f t="shared" si="74"/>
        <v/>
      </c>
      <c r="AG297" s="95" t="str">
        <f>IF($C297="", "", IF(IFERROR(INDEX(Ingredients!C$11:C$310, MATCH($C297, Ingredients!$B$11:$B$310, 0)), "")="", "", IFERROR(INDEX(Ingredients!C$11:C$310, MATCH($C297, Ingredients!$B$11:$B$310, 0)), "")))</f>
        <v/>
      </c>
      <c r="AH297" s="105" t="str">
        <f>IF($C297="", "", IF(IFERROR(INDEX(Ingredients!D$11:D$310, MATCH($C297, Ingredients!$B$11:$B$310, 0)), "")="", "", IFERROR(INDEX(Ingredients!D$11:D$310, MATCH($C297, Ingredients!$B$11:$B$310, 0)), "")))</f>
        <v/>
      </c>
      <c r="AI297" s="106" t="str">
        <f>IF($C297="", "", IF(IFERROR(INDEX(Ingredients!E$11:E$310, MATCH($C297, Ingredients!$B$11:$B$310, 0)), "")="", "", IFERROR(INDEX(Ingredients!E$11:E$310, MATCH($C297, Ingredients!$B$11:$B$310, 0)), "")))</f>
        <v/>
      </c>
      <c r="AJ297" s="108" t="str">
        <f>IF($C297="", "", IF(IFERROR(INDEX(Ingredients!F$11:F$310, MATCH($C297, Ingredients!$B$11:$B$310, 0)), "")="", "", IFERROR(INDEX(Ingredients!F$11:F$310, MATCH($C297, Ingredients!$B$11:$B$310, 0)), "")))</f>
        <v/>
      </c>
      <c r="AK297" s="106" t="str">
        <f>IF($C297="", "", IF(IFERROR(INDEX(Ingredients!G$11:G$310, MATCH($C297, Ingredients!$B$11:$B$310, 0)), "")="", "", IFERROR(INDEX(Ingredients!G$11:G$310, MATCH($C297, Ingredients!$B$11:$B$310, 0)), "")))</f>
        <v/>
      </c>
      <c r="AL297" s="79" t="str">
        <f>IF($C297="", "", IF(IFERROR(INDEX(Ingredients!H$11:H$310, MATCH($C297, Ingredients!$B$11:$B$310, 0)), "")="", "", IFERROR(INDEX(Ingredients!H$11:H$310, MATCH($C297, Ingredients!$B$11:$B$310, 0)), "")))</f>
        <v/>
      </c>
      <c r="AN297" s="83" t="str">
        <f t="shared" si="65"/>
        <v/>
      </c>
      <c r="AP297" s="114" t="str">
        <f t="shared" si="75"/>
        <v/>
      </c>
      <c r="AR297" s="117" t="str">
        <f>IF($C297="", "", IF(IFERROR(INDEX(Ingredients!$AI$11:$AI$310, MATCH($C297, Ingredients!$B$11:$B$310, 0)), "")="", "", IFERROR(INDEX(Ingredients!$AI$11:$AI$310, MATCH($C297, Ingredients!$B$11:$B$310, 0)), "")))</f>
        <v/>
      </c>
      <c r="AT297" s="120" t="str">
        <f t="shared" si="76"/>
        <v/>
      </c>
      <c r="AV297" s="90" t="str">
        <f t="shared" si="66"/>
        <v/>
      </c>
      <c r="AX297" s="90" t="str">
        <f>IF($AV297="", "", COUNTIF($AV$11:$AV$5010, "&lt;"&amp;$AV297)+1+COUNTIF($AV$11:$AV297, $AV297)-1)</f>
        <v/>
      </c>
      <c r="AZ297" s="111" t="str">
        <f>IF($B297="", "", SUMIF('Shopping List'!$AV$11:$AV$25, $B297, 'Shopping List'!$BN$11:$BN$25))</f>
        <v/>
      </c>
      <c r="BB297" s="117" t="str">
        <f t="shared" si="77"/>
        <v/>
      </c>
    </row>
    <row r="298" spans="1:54" x14ac:dyDescent="0.25">
      <c r="A298" s="4"/>
      <c r="B298" s="37"/>
      <c r="C298" s="124"/>
      <c r="D298" s="39"/>
      <c r="E298" s="125"/>
      <c r="F298" s="48"/>
      <c r="G298" s="4"/>
      <c r="H298" s="4"/>
      <c r="I298" s="95" t="str">
        <f>IF($C298="", "", IF(IFERROR(INDEX(Ingredients!$C$11:$C$310, MATCH($C298, Ingredients!$B$11:$B$310, 0)), "")="", "", IFERROR(INDEX(Ingredients!$C$11:$C$310, MATCH($C298, Ingredients!$B$11:$B$310, 0)), "")))</f>
        <v/>
      </c>
      <c r="J298" s="73" t="str">
        <f>IF($B298="", "", IF(IFERROR(INDEX(Meals!$C$11:$C$260, MATCH($B298, Meals!$B$11:$B$260, 0)), "")="", "", IFERROR(INDEX(Meals!$C$11:$C$260, MATCH($B298, Meals!$B$11:$B$260, 0)), "")))</f>
        <v/>
      </c>
      <c r="K298" s="4"/>
      <c r="L298" s="72" t="str">
        <f t="shared" si="67"/>
        <v/>
      </c>
      <c r="M298" s="73" t="str">
        <f t="shared" si="68"/>
        <v/>
      </c>
      <c r="N298" s="4"/>
      <c r="O298" s="78" t="str">
        <f t="shared" si="69"/>
        <v/>
      </c>
      <c r="P298" s="79" t="str">
        <f t="shared" si="70"/>
        <v/>
      </c>
      <c r="Q298" s="4"/>
      <c r="R298" s="90" t="str">
        <f t="shared" si="71"/>
        <v/>
      </c>
      <c r="S298" s="4"/>
      <c r="W298" s="99" t="str">
        <f>IF(Ingredients!$B298="", "", Ingredients!$B298)</f>
        <v/>
      </c>
      <c r="Y298" s="18" t="str">
        <f t="shared" si="72"/>
        <v/>
      </c>
      <c r="AA298" s="18" t="str">
        <f t="shared" si="63"/>
        <v/>
      </c>
      <c r="AB298" s="18" t="str">
        <f t="shared" si="64"/>
        <v/>
      </c>
      <c r="AC298" s="18" t="str">
        <f t="shared" si="73"/>
        <v/>
      </c>
      <c r="AD298" s="18" t="str">
        <f t="shared" si="73"/>
        <v/>
      </c>
      <c r="AE298" s="18" t="str">
        <f t="shared" si="74"/>
        <v/>
      </c>
      <c r="AG298" s="95" t="str">
        <f>IF($C298="", "", IF(IFERROR(INDEX(Ingredients!C$11:C$310, MATCH($C298, Ingredients!$B$11:$B$310, 0)), "")="", "", IFERROR(INDEX(Ingredients!C$11:C$310, MATCH($C298, Ingredients!$B$11:$B$310, 0)), "")))</f>
        <v/>
      </c>
      <c r="AH298" s="105" t="str">
        <f>IF($C298="", "", IF(IFERROR(INDEX(Ingredients!D$11:D$310, MATCH($C298, Ingredients!$B$11:$B$310, 0)), "")="", "", IFERROR(INDEX(Ingredients!D$11:D$310, MATCH($C298, Ingredients!$B$11:$B$310, 0)), "")))</f>
        <v/>
      </c>
      <c r="AI298" s="106" t="str">
        <f>IF($C298="", "", IF(IFERROR(INDEX(Ingredients!E$11:E$310, MATCH($C298, Ingredients!$B$11:$B$310, 0)), "")="", "", IFERROR(INDEX(Ingredients!E$11:E$310, MATCH($C298, Ingredients!$B$11:$B$310, 0)), "")))</f>
        <v/>
      </c>
      <c r="AJ298" s="108" t="str">
        <f>IF($C298="", "", IF(IFERROR(INDEX(Ingredients!F$11:F$310, MATCH($C298, Ingredients!$B$11:$B$310, 0)), "")="", "", IFERROR(INDEX(Ingredients!F$11:F$310, MATCH($C298, Ingredients!$B$11:$B$310, 0)), "")))</f>
        <v/>
      </c>
      <c r="AK298" s="106" t="str">
        <f>IF($C298="", "", IF(IFERROR(INDEX(Ingredients!G$11:G$310, MATCH($C298, Ingredients!$B$11:$B$310, 0)), "")="", "", IFERROR(INDEX(Ingredients!G$11:G$310, MATCH($C298, Ingredients!$B$11:$B$310, 0)), "")))</f>
        <v/>
      </c>
      <c r="AL298" s="79" t="str">
        <f>IF($C298="", "", IF(IFERROR(INDEX(Ingredients!H$11:H$310, MATCH($C298, Ingredients!$B$11:$B$310, 0)), "")="", "", IFERROR(INDEX(Ingredients!H$11:H$310, MATCH($C298, Ingredients!$B$11:$B$310, 0)), "")))</f>
        <v/>
      </c>
      <c r="AN298" s="83" t="str">
        <f t="shared" si="65"/>
        <v/>
      </c>
      <c r="AP298" s="114" t="str">
        <f t="shared" si="75"/>
        <v/>
      </c>
      <c r="AR298" s="117" t="str">
        <f>IF($C298="", "", IF(IFERROR(INDEX(Ingredients!$AI$11:$AI$310, MATCH($C298, Ingredients!$B$11:$B$310, 0)), "")="", "", IFERROR(INDEX(Ingredients!$AI$11:$AI$310, MATCH($C298, Ingredients!$B$11:$B$310, 0)), "")))</f>
        <v/>
      </c>
      <c r="AT298" s="120" t="str">
        <f t="shared" si="76"/>
        <v/>
      </c>
      <c r="AV298" s="90" t="str">
        <f t="shared" si="66"/>
        <v/>
      </c>
      <c r="AX298" s="90" t="str">
        <f>IF($AV298="", "", COUNTIF($AV$11:$AV$5010, "&lt;"&amp;$AV298)+1+COUNTIF($AV$11:$AV298, $AV298)-1)</f>
        <v/>
      </c>
      <c r="AZ298" s="111" t="str">
        <f>IF($B298="", "", SUMIF('Shopping List'!$AV$11:$AV$25, $B298, 'Shopping List'!$BN$11:$BN$25))</f>
        <v/>
      </c>
      <c r="BB298" s="117" t="str">
        <f t="shared" si="77"/>
        <v/>
      </c>
    </row>
    <row r="299" spans="1:54" x14ac:dyDescent="0.25">
      <c r="A299" s="4"/>
      <c r="B299" s="37"/>
      <c r="C299" s="124"/>
      <c r="D299" s="39"/>
      <c r="E299" s="125"/>
      <c r="F299" s="48"/>
      <c r="G299" s="4"/>
      <c r="H299" s="4"/>
      <c r="I299" s="95" t="str">
        <f>IF($C299="", "", IF(IFERROR(INDEX(Ingredients!$C$11:$C$310, MATCH($C299, Ingredients!$B$11:$B$310, 0)), "")="", "", IFERROR(INDEX(Ingredients!$C$11:$C$310, MATCH($C299, Ingredients!$B$11:$B$310, 0)), "")))</f>
        <v/>
      </c>
      <c r="J299" s="73" t="str">
        <f>IF($B299="", "", IF(IFERROR(INDEX(Meals!$C$11:$C$260, MATCH($B299, Meals!$B$11:$B$260, 0)), "")="", "", IFERROR(INDEX(Meals!$C$11:$C$260, MATCH($B299, Meals!$B$11:$B$260, 0)), "")))</f>
        <v/>
      </c>
      <c r="K299" s="4"/>
      <c r="L299" s="72" t="str">
        <f t="shared" si="67"/>
        <v/>
      </c>
      <c r="M299" s="73" t="str">
        <f t="shared" si="68"/>
        <v/>
      </c>
      <c r="N299" s="4"/>
      <c r="O299" s="78" t="str">
        <f t="shared" si="69"/>
        <v/>
      </c>
      <c r="P299" s="79" t="str">
        <f t="shared" si="70"/>
        <v/>
      </c>
      <c r="Q299" s="4"/>
      <c r="R299" s="90" t="str">
        <f t="shared" si="71"/>
        <v/>
      </c>
      <c r="S299" s="4"/>
      <c r="W299" s="99" t="str">
        <f>IF(Ingredients!$B299="", "", Ingredients!$B299)</f>
        <v/>
      </c>
      <c r="Y299" s="18" t="str">
        <f t="shared" si="72"/>
        <v/>
      </c>
      <c r="AA299" s="18" t="str">
        <f t="shared" si="63"/>
        <v/>
      </c>
      <c r="AB299" s="18" t="str">
        <f t="shared" si="64"/>
        <v/>
      </c>
      <c r="AC299" s="18" t="str">
        <f t="shared" si="73"/>
        <v/>
      </c>
      <c r="AD299" s="18" t="str">
        <f t="shared" si="73"/>
        <v/>
      </c>
      <c r="AE299" s="18" t="str">
        <f t="shared" si="74"/>
        <v/>
      </c>
      <c r="AG299" s="95" t="str">
        <f>IF($C299="", "", IF(IFERROR(INDEX(Ingredients!C$11:C$310, MATCH($C299, Ingredients!$B$11:$B$310, 0)), "")="", "", IFERROR(INDEX(Ingredients!C$11:C$310, MATCH($C299, Ingredients!$B$11:$B$310, 0)), "")))</f>
        <v/>
      </c>
      <c r="AH299" s="105" t="str">
        <f>IF($C299="", "", IF(IFERROR(INDEX(Ingredients!D$11:D$310, MATCH($C299, Ingredients!$B$11:$B$310, 0)), "")="", "", IFERROR(INDEX(Ingredients!D$11:D$310, MATCH($C299, Ingredients!$B$11:$B$310, 0)), "")))</f>
        <v/>
      </c>
      <c r="AI299" s="106" t="str">
        <f>IF($C299="", "", IF(IFERROR(INDEX(Ingredients!E$11:E$310, MATCH($C299, Ingredients!$B$11:$B$310, 0)), "")="", "", IFERROR(INDEX(Ingredients!E$11:E$310, MATCH($C299, Ingredients!$B$11:$B$310, 0)), "")))</f>
        <v/>
      </c>
      <c r="AJ299" s="108" t="str">
        <f>IF($C299="", "", IF(IFERROR(INDEX(Ingredients!F$11:F$310, MATCH($C299, Ingredients!$B$11:$B$310, 0)), "")="", "", IFERROR(INDEX(Ingredients!F$11:F$310, MATCH($C299, Ingredients!$B$11:$B$310, 0)), "")))</f>
        <v/>
      </c>
      <c r="AK299" s="106" t="str">
        <f>IF($C299="", "", IF(IFERROR(INDEX(Ingredients!G$11:G$310, MATCH($C299, Ingredients!$B$11:$B$310, 0)), "")="", "", IFERROR(INDEX(Ingredients!G$11:G$310, MATCH($C299, Ingredients!$B$11:$B$310, 0)), "")))</f>
        <v/>
      </c>
      <c r="AL299" s="79" t="str">
        <f>IF($C299="", "", IF(IFERROR(INDEX(Ingredients!H$11:H$310, MATCH($C299, Ingredients!$B$11:$B$310, 0)), "")="", "", IFERROR(INDEX(Ingredients!H$11:H$310, MATCH($C299, Ingredients!$B$11:$B$310, 0)), "")))</f>
        <v/>
      </c>
      <c r="AN299" s="83" t="str">
        <f t="shared" si="65"/>
        <v/>
      </c>
      <c r="AP299" s="114" t="str">
        <f t="shared" si="75"/>
        <v/>
      </c>
      <c r="AR299" s="117" t="str">
        <f>IF($C299="", "", IF(IFERROR(INDEX(Ingredients!$AI$11:$AI$310, MATCH($C299, Ingredients!$B$11:$B$310, 0)), "")="", "", IFERROR(INDEX(Ingredients!$AI$11:$AI$310, MATCH($C299, Ingredients!$B$11:$B$310, 0)), "")))</f>
        <v/>
      </c>
      <c r="AT299" s="120" t="str">
        <f t="shared" si="76"/>
        <v/>
      </c>
      <c r="AV299" s="90" t="str">
        <f t="shared" si="66"/>
        <v/>
      </c>
      <c r="AX299" s="90" t="str">
        <f>IF($AV299="", "", COUNTIF($AV$11:$AV$5010, "&lt;"&amp;$AV299)+1+COUNTIF($AV$11:$AV299, $AV299)-1)</f>
        <v/>
      </c>
      <c r="AZ299" s="111" t="str">
        <f>IF($B299="", "", SUMIF('Shopping List'!$AV$11:$AV$25, $B299, 'Shopping List'!$BN$11:$BN$25))</f>
        <v/>
      </c>
      <c r="BB299" s="117" t="str">
        <f t="shared" si="77"/>
        <v/>
      </c>
    </row>
    <row r="300" spans="1:54" x14ac:dyDescent="0.25">
      <c r="A300" s="4"/>
      <c r="B300" s="37"/>
      <c r="C300" s="124"/>
      <c r="D300" s="39"/>
      <c r="E300" s="125"/>
      <c r="F300" s="48"/>
      <c r="G300" s="4"/>
      <c r="H300" s="4"/>
      <c r="I300" s="95" t="str">
        <f>IF($C300="", "", IF(IFERROR(INDEX(Ingredients!$C$11:$C$310, MATCH($C300, Ingredients!$B$11:$B$310, 0)), "")="", "", IFERROR(INDEX(Ingredients!$C$11:$C$310, MATCH($C300, Ingredients!$B$11:$B$310, 0)), "")))</f>
        <v/>
      </c>
      <c r="J300" s="73" t="str">
        <f>IF($B300="", "", IF(IFERROR(INDEX(Meals!$C$11:$C$260, MATCH($B300, Meals!$B$11:$B$260, 0)), "")="", "", IFERROR(INDEX(Meals!$C$11:$C$260, MATCH($B300, Meals!$B$11:$B$260, 0)), "")))</f>
        <v/>
      </c>
      <c r="K300" s="4"/>
      <c r="L300" s="72" t="str">
        <f t="shared" si="67"/>
        <v/>
      </c>
      <c r="M300" s="73" t="str">
        <f t="shared" si="68"/>
        <v/>
      </c>
      <c r="N300" s="4"/>
      <c r="O300" s="78" t="str">
        <f t="shared" si="69"/>
        <v/>
      </c>
      <c r="P300" s="79" t="str">
        <f t="shared" si="70"/>
        <v/>
      </c>
      <c r="Q300" s="4"/>
      <c r="R300" s="90" t="str">
        <f t="shared" si="71"/>
        <v/>
      </c>
      <c r="S300" s="4"/>
      <c r="W300" s="99" t="str">
        <f>IF(Ingredients!$B300="", "", Ingredients!$B300)</f>
        <v/>
      </c>
      <c r="Y300" s="18" t="str">
        <f t="shared" si="72"/>
        <v/>
      </c>
      <c r="AA300" s="18" t="str">
        <f t="shared" si="63"/>
        <v/>
      </c>
      <c r="AB300" s="18" t="str">
        <f t="shared" si="64"/>
        <v/>
      </c>
      <c r="AC300" s="18" t="str">
        <f t="shared" si="73"/>
        <v/>
      </c>
      <c r="AD300" s="18" t="str">
        <f t="shared" si="73"/>
        <v/>
      </c>
      <c r="AE300" s="18" t="str">
        <f t="shared" si="74"/>
        <v/>
      </c>
      <c r="AG300" s="95" t="str">
        <f>IF($C300="", "", IF(IFERROR(INDEX(Ingredients!C$11:C$310, MATCH($C300, Ingredients!$B$11:$B$310, 0)), "")="", "", IFERROR(INDEX(Ingredients!C$11:C$310, MATCH($C300, Ingredients!$B$11:$B$310, 0)), "")))</f>
        <v/>
      </c>
      <c r="AH300" s="105" t="str">
        <f>IF($C300="", "", IF(IFERROR(INDEX(Ingredients!D$11:D$310, MATCH($C300, Ingredients!$B$11:$B$310, 0)), "")="", "", IFERROR(INDEX(Ingredients!D$11:D$310, MATCH($C300, Ingredients!$B$11:$B$310, 0)), "")))</f>
        <v/>
      </c>
      <c r="AI300" s="106" t="str">
        <f>IF($C300="", "", IF(IFERROR(INDEX(Ingredients!E$11:E$310, MATCH($C300, Ingredients!$B$11:$B$310, 0)), "")="", "", IFERROR(INDEX(Ingredients!E$11:E$310, MATCH($C300, Ingredients!$B$11:$B$310, 0)), "")))</f>
        <v/>
      </c>
      <c r="AJ300" s="108" t="str">
        <f>IF($C300="", "", IF(IFERROR(INDEX(Ingredients!F$11:F$310, MATCH($C300, Ingredients!$B$11:$B$310, 0)), "")="", "", IFERROR(INDEX(Ingredients!F$11:F$310, MATCH($C300, Ingredients!$B$11:$B$310, 0)), "")))</f>
        <v/>
      </c>
      <c r="AK300" s="106" t="str">
        <f>IF($C300="", "", IF(IFERROR(INDEX(Ingredients!G$11:G$310, MATCH($C300, Ingredients!$B$11:$B$310, 0)), "")="", "", IFERROR(INDEX(Ingredients!G$11:G$310, MATCH($C300, Ingredients!$B$11:$B$310, 0)), "")))</f>
        <v/>
      </c>
      <c r="AL300" s="79" t="str">
        <f>IF($C300="", "", IF(IFERROR(INDEX(Ingredients!H$11:H$310, MATCH($C300, Ingredients!$B$11:$B$310, 0)), "")="", "", IFERROR(INDEX(Ingredients!H$11:H$310, MATCH($C300, Ingredients!$B$11:$B$310, 0)), "")))</f>
        <v/>
      </c>
      <c r="AN300" s="83" t="str">
        <f t="shared" si="65"/>
        <v/>
      </c>
      <c r="AP300" s="114" t="str">
        <f t="shared" si="75"/>
        <v/>
      </c>
      <c r="AR300" s="117" t="str">
        <f>IF($C300="", "", IF(IFERROR(INDEX(Ingredients!$AI$11:$AI$310, MATCH($C300, Ingredients!$B$11:$B$310, 0)), "")="", "", IFERROR(INDEX(Ingredients!$AI$11:$AI$310, MATCH($C300, Ingredients!$B$11:$B$310, 0)), "")))</f>
        <v/>
      </c>
      <c r="AT300" s="120" t="str">
        <f t="shared" si="76"/>
        <v/>
      </c>
      <c r="AV300" s="90" t="str">
        <f t="shared" si="66"/>
        <v/>
      </c>
      <c r="AX300" s="90" t="str">
        <f>IF($AV300="", "", COUNTIF($AV$11:$AV$5010, "&lt;"&amp;$AV300)+1+COUNTIF($AV$11:$AV300, $AV300)-1)</f>
        <v/>
      </c>
      <c r="AZ300" s="111" t="str">
        <f>IF($B300="", "", SUMIF('Shopping List'!$AV$11:$AV$25, $B300, 'Shopping List'!$BN$11:$BN$25))</f>
        <v/>
      </c>
      <c r="BB300" s="117" t="str">
        <f t="shared" si="77"/>
        <v/>
      </c>
    </row>
    <row r="301" spans="1:54" x14ac:dyDescent="0.25">
      <c r="A301" s="4"/>
      <c r="B301" s="37"/>
      <c r="C301" s="124"/>
      <c r="D301" s="39"/>
      <c r="E301" s="125"/>
      <c r="F301" s="48"/>
      <c r="G301" s="4"/>
      <c r="H301" s="4"/>
      <c r="I301" s="95" t="str">
        <f>IF($C301="", "", IF(IFERROR(INDEX(Ingredients!$C$11:$C$310, MATCH($C301, Ingredients!$B$11:$B$310, 0)), "")="", "", IFERROR(INDEX(Ingredients!$C$11:$C$310, MATCH($C301, Ingredients!$B$11:$B$310, 0)), "")))</f>
        <v/>
      </c>
      <c r="J301" s="73" t="str">
        <f>IF($B301="", "", IF(IFERROR(INDEX(Meals!$C$11:$C$260, MATCH($B301, Meals!$B$11:$B$260, 0)), "")="", "", IFERROR(INDEX(Meals!$C$11:$C$260, MATCH($B301, Meals!$B$11:$B$260, 0)), "")))</f>
        <v/>
      </c>
      <c r="K301" s="4"/>
      <c r="L301" s="72" t="str">
        <f t="shared" si="67"/>
        <v/>
      </c>
      <c r="M301" s="73" t="str">
        <f t="shared" si="68"/>
        <v/>
      </c>
      <c r="N301" s="4"/>
      <c r="O301" s="78" t="str">
        <f t="shared" si="69"/>
        <v/>
      </c>
      <c r="P301" s="79" t="str">
        <f t="shared" si="70"/>
        <v/>
      </c>
      <c r="Q301" s="4"/>
      <c r="R301" s="90" t="str">
        <f t="shared" si="71"/>
        <v/>
      </c>
      <c r="S301" s="4"/>
      <c r="W301" s="99" t="str">
        <f>IF(Ingredients!$B301="", "", Ingredients!$B301)</f>
        <v/>
      </c>
      <c r="Y301" s="18" t="str">
        <f t="shared" si="72"/>
        <v/>
      </c>
      <c r="AA301" s="18" t="str">
        <f t="shared" si="63"/>
        <v/>
      </c>
      <c r="AB301" s="18" t="str">
        <f t="shared" si="64"/>
        <v/>
      </c>
      <c r="AC301" s="18" t="str">
        <f t="shared" si="73"/>
        <v/>
      </c>
      <c r="AD301" s="18" t="str">
        <f t="shared" si="73"/>
        <v/>
      </c>
      <c r="AE301" s="18" t="str">
        <f t="shared" si="74"/>
        <v/>
      </c>
      <c r="AG301" s="95" t="str">
        <f>IF($C301="", "", IF(IFERROR(INDEX(Ingredients!C$11:C$310, MATCH($C301, Ingredients!$B$11:$B$310, 0)), "")="", "", IFERROR(INDEX(Ingredients!C$11:C$310, MATCH($C301, Ingredients!$B$11:$B$310, 0)), "")))</f>
        <v/>
      </c>
      <c r="AH301" s="105" t="str">
        <f>IF($C301="", "", IF(IFERROR(INDEX(Ingredients!D$11:D$310, MATCH($C301, Ingredients!$B$11:$B$310, 0)), "")="", "", IFERROR(INDEX(Ingredients!D$11:D$310, MATCH($C301, Ingredients!$B$11:$B$310, 0)), "")))</f>
        <v/>
      </c>
      <c r="AI301" s="106" t="str">
        <f>IF($C301="", "", IF(IFERROR(INDEX(Ingredients!E$11:E$310, MATCH($C301, Ingredients!$B$11:$B$310, 0)), "")="", "", IFERROR(INDEX(Ingredients!E$11:E$310, MATCH($C301, Ingredients!$B$11:$B$310, 0)), "")))</f>
        <v/>
      </c>
      <c r="AJ301" s="108" t="str">
        <f>IF($C301="", "", IF(IFERROR(INDEX(Ingredients!F$11:F$310, MATCH($C301, Ingredients!$B$11:$B$310, 0)), "")="", "", IFERROR(INDEX(Ingredients!F$11:F$310, MATCH($C301, Ingredients!$B$11:$B$310, 0)), "")))</f>
        <v/>
      </c>
      <c r="AK301" s="106" t="str">
        <f>IF($C301="", "", IF(IFERROR(INDEX(Ingredients!G$11:G$310, MATCH($C301, Ingredients!$B$11:$B$310, 0)), "")="", "", IFERROR(INDEX(Ingredients!G$11:G$310, MATCH($C301, Ingredients!$B$11:$B$310, 0)), "")))</f>
        <v/>
      </c>
      <c r="AL301" s="79" t="str">
        <f>IF($C301="", "", IF(IFERROR(INDEX(Ingredients!H$11:H$310, MATCH($C301, Ingredients!$B$11:$B$310, 0)), "")="", "", IFERROR(INDEX(Ingredients!H$11:H$310, MATCH($C301, Ingredients!$B$11:$B$310, 0)), "")))</f>
        <v/>
      </c>
      <c r="AN301" s="83" t="str">
        <f t="shared" si="65"/>
        <v/>
      </c>
      <c r="AP301" s="114" t="str">
        <f t="shared" si="75"/>
        <v/>
      </c>
      <c r="AR301" s="117" t="str">
        <f>IF($C301="", "", IF(IFERROR(INDEX(Ingredients!$AI$11:$AI$310, MATCH($C301, Ingredients!$B$11:$B$310, 0)), "")="", "", IFERROR(INDEX(Ingredients!$AI$11:$AI$310, MATCH($C301, Ingredients!$B$11:$B$310, 0)), "")))</f>
        <v/>
      </c>
      <c r="AT301" s="120" t="str">
        <f t="shared" si="76"/>
        <v/>
      </c>
      <c r="AV301" s="90" t="str">
        <f t="shared" si="66"/>
        <v/>
      </c>
      <c r="AX301" s="90" t="str">
        <f>IF($AV301="", "", COUNTIF($AV$11:$AV$5010, "&lt;"&amp;$AV301)+1+COUNTIF($AV$11:$AV301, $AV301)-1)</f>
        <v/>
      </c>
      <c r="AZ301" s="111" t="str">
        <f>IF($B301="", "", SUMIF('Shopping List'!$AV$11:$AV$25, $B301, 'Shopping List'!$BN$11:$BN$25))</f>
        <v/>
      </c>
      <c r="BB301" s="117" t="str">
        <f t="shared" si="77"/>
        <v/>
      </c>
    </row>
    <row r="302" spans="1:54" x14ac:dyDescent="0.25">
      <c r="A302" s="4"/>
      <c r="B302" s="37"/>
      <c r="C302" s="124"/>
      <c r="D302" s="39"/>
      <c r="E302" s="125"/>
      <c r="F302" s="48"/>
      <c r="G302" s="4"/>
      <c r="H302" s="4"/>
      <c r="I302" s="95" t="str">
        <f>IF($C302="", "", IF(IFERROR(INDEX(Ingredients!$C$11:$C$310, MATCH($C302, Ingredients!$B$11:$B$310, 0)), "")="", "", IFERROR(INDEX(Ingredients!$C$11:$C$310, MATCH($C302, Ingredients!$B$11:$B$310, 0)), "")))</f>
        <v/>
      </c>
      <c r="J302" s="73" t="str">
        <f>IF($B302="", "", IF(IFERROR(INDEX(Meals!$C$11:$C$260, MATCH($B302, Meals!$B$11:$B$260, 0)), "")="", "", IFERROR(INDEX(Meals!$C$11:$C$260, MATCH($B302, Meals!$B$11:$B$260, 0)), "")))</f>
        <v/>
      </c>
      <c r="K302" s="4"/>
      <c r="L302" s="72" t="str">
        <f t="shared" si="67"/>
        <v/>
      </c>
      <c r="M302" s="73" t="str">
        <f t="shared" si="68"/>
        <v/>
      </c>
      <c r="N302" s="4"/>
      <c r="O302" s="78" t="str">
        <f t="shared" si="69"/>
        <v/>
      </c>
      <c r="P302" s="79" t="str">
        <f t="shared" si="70"/>
        <v/>
      </c>
      <c r="Q302" s="4"/>
      <c r="R302" s="90" t="str">
        <f t="shared" si="71"/>
        <v/>
      </c>
      <c r="S302" s="4"/>
      <c r="W302" s="99" t="str">
        <f>IF(Ingredients!$B302="", "", Ingredients!$B302)</f>
        <v/>
      </c>
      <c r="Y302" s="18" t="str">
        <f t="shared" si="72"/>
        <v/>
      </c>
      <c r="AA302" s="18" t="str">
        <f t="shared" si="63"/>
        <v/>
      </c>
      <c r="AB302" s="18" t="str">
        <f t="shared" si="64"/>
        <v/>
      </c>
      <c r="AC302" s="18" t="str">
        <f t="shared" si="73"/>
        <v/>
      </c>
      <c r="AD302" s="18" t="str">
        <f t="shared" si="73"/>
        <v/>
      </c>
      <c r="AE302" s="18" t="str">
        <f t="shared" si="74"/>
        <v/>
      </c>
      <c r="AG302" s="95" t="str">
        <f>IF($C302="", "", IF(IFERROR(INDEX(Ingredients!C$11:C$310, MATCH($C302, Ingredients!$B$11:$B$310, 0)), "")="", "", IFERROR(INDEX(Ingredients!C$11:C$310, MATCH($C302, Ingredients!$B$11:$B$310, 0)), "")))</f>
        <v/>
      </c>
      <c r="AH302" s="105" t="str">
        <f>IF($C302="", "", IF(IFERROR(INDEX(Ingredients!D$11:D$310, MATCH($C302, Ingredients!$B$11:$B$310, 0)), "")="", "", IFERROR(INDEX(Ingredients!D$11:D$310, MATCH($C302, Ingredients!$B$11:$B$310, 0)), "")))</f>
        <v/>
      </c>
      <c r="AI302" s="106" t="str">
        <f>IF($C302="", "", IF(IFERROR(INDEX(Ingredients!E$11:E$310, MATCH($C302, Ingredients!$B$11:$B$310, 0)), "")="", "", IFERROR(INDEX(Ingredients!E$11:E$310, MATCH($C302, Ingredients!$B$11:$B$310, 0)), "")))</f>
        <v/>
      </c>
      <c r="AJ302" s="108" t="str">
        <f>IF($C302="", "", IF(IFERROR(INDEX(Ingredients!F$11:F$310, MATCH($C302, Ingredients!$B$11:$B$310, 0)), "")="", "", IFERROR(INDEX(Ingredients!F$11:F$310, MATCH($C302, Ingredients!$B$11:$B$310, 0)), "")))</f>
        <v/>
      </c>
      <c r="AK302" s="106" t="str">
        <f>IF($C302="", "", IF(IFERROR(INDEX(Ingredients!G$11:G$310, MATCH($C302, Ingredients!$B$11:$B$310, 0)), "")="", "", IFERROR(INDEX(Ingredients!G$11:G$310, MATCH($C302, Ingredients!$B$11:$B$310, 0)), "")))</f>
        <v/>
      </c>
      <c r="AL302" s="79" t="str">
        <f>IF($C302="", "", IF(IFERROR(INDEX(Ingredients!H$11:H$310, MATCH($C302, Ingredients!$B$11:$B$310, 0)), "")="", "", IFERROR(INDEX(Ingredients!H$11:H$310, MATCH($C302, Ingredients!$B$11:$B$310, 0)), "")))</f>
        <v/>
      </c>
      <c r="AN302" s="83" t="str">
        <f t="shared" si="65"/>
        <v/>
      </c>
      <c r="AP302" s="114" t="str">
        <f t="shared" si="75"/>
        <v/>
      </c>
      <c r="AR302" s="117" t="str">
        <f>IF($C302="", "", IF(IFERROR(INDEX(Ingredients!$AI$11:$AI$310, MATCH($C302, Ingredients!$B$11:$B$310, 0)), "")="", "", IFERROR(INDEX(Ingredients!$AI$11:$AI$310, MATCH($C302, Ingredients!$B$11:$B$310, 0)), "")))</f>
        <v/>
      </c>
      <c r="AT302" s="120" t="str">
        <f t="shared" si="76"/>
        <v/>
      </c>
      <c r="AV302" s="90" t="str">
        <f t="shared" si="66"/>
        <v/>
      </c>
      <c r="AX302" s="90" t="str">
        <f>IF($AV302="", "", COUNTIF($AV$11:$AV$5010, "&lt;"&amp;$AV302)+1+COUNTIF($AV$11:$AV302, $AV302)-1)</f>
        <v/>
      </c>
      <c r="AZ302" s="111" t="str">
        <f>IF($B302="", "", SUMIF('Shopping List'!$AV$11:$AV$25, $B302, 'Shopping List'!$BN$11:$BN$25))</f>
        <v/>
      </c>
      <c r="BB302" s="117" t="str">
        <f t="shared" si="77"/>
        <v/>
      </c>
    </row>
    <row r="303" spans="1:54" x14ac:dyDescent="0.25">
      <c r="A303" s="4"/>
      <c r="B303" s="37"/>
      <c r="C303" s="124"/>
      <c r="D303" s="39"/>
      <c r="E303" s="125"/>
      <c r="F303" s="48"/>
      <c r="G303" s="4"/>
      <c r="H303" s="4"/>
      <c r="I303" s="95" t="str">
        <f>IF($C303="", "", IF(IFERROR(INDEX(Ingredients!$C$11:$C$310, MATCH($C303, Ingredients!$B$11:$B$310, 0)), "")="", "", IFERROR(INDEX(Ingredients!$C$11:$C$310, MATCH($C303, Ingredients!$B$11:$B$310, 0)), "")))</f>
        <v/>
      </c>
      <c r="J303" s="73" t="str">
        <f>IF($B303="", "", IF(IFERROR(INDEX(Meals!$C$11:$C$260, MATCH($B303, Meals!$B$11:$B$260, 0)), "")="", "", IFERROR(INDEX(Meals!$C$11:$C$260, MATCH($B303, Meals!$B$11:$B$260, 0)), "")))</f>
        <v/>
      </c>
      <c r="K303" s="4"/>
      <c r="L303" s="72" t="str">
        <f t="shared" si="67"/>
        <v/>
      </c>
      <c r="M303" s="73" t="str">
        <f t="shared" si="68"/>
        <v/>
      </c>
      <c r="N303" s="4"/>
      <c r="O303" s="78" t="str">
        <f t="shared" si="69"/>
        <v/>
      </c>
      <c r="P303" s="79" t="str">
        <f t="shared" si="70"/>
        <v/>
      </c>
      <c r="Q303" s="4"/>
      <c r="R303" s="90" t="str">
        <f t="shared" si="71"/>
        <v/>
      </c>
      <c r="S303" s="4"/>
      <c r="W303" s="99" t="str">
        <f>IF(Ingredients!$B303="", "", Ingredients!$B303)</f>
        <v/>
      </c>
      <c r="Y303" s="18" t="str">
        <f t="shared" si="72"/>
        <v/>
      </c>
      <c r="AA303" s="18" t="str">
        <f t="shared" si="63"/>
        <v/>
      </c>
      <c r="AB303" s="18" t="str">
        <f t="shared" si="64"/>
        <v/>
      </c>
      <c r="AC303" s="18" t="str">
        <f t="shared" si="73"/>
        <v/>
      </c>
      <c r="AD303" s="18" t="str">
        <f t="shared" si="73"/>
        <v/>
      </c>
      <c r="AE303" s="18" t="str">
        <f t="shared" si="74"/>
        <v/>
      </c>
      <c r="AG303" s="95" t="str">
        <f>IF($C303="", "", IF(IFERROR(INDEX(Ingredients!C$11:C$310, MATCH($C303, Ingredients!$B$11:$B$310, 0)), "")="", "", IFERROR(INDEX(Ingredients!C$11:C$310, MATCH($C303, Ingredients!$B$11:$B$310, 0)), "")))</f>
        <v/>
      </c>
      <c r="AH303" s="105" t="str">
        <f>IF($C303="", "", IF(IFERROR(INDEX(Ingredients!D$11:D$310, MATCH($C303, Ingredients!$B$11:$B$310, 0)), "")="", "", IFERROR(INDEX(Ingredients!D$11:D$310, MATCH($C303, Ingredients!$B$11:$B$310, 0)), "")))</f>
        <v/>
      </c>
      <c r="AI303" s="106" t="str">
        <f>IF($C303="", "", IF(IFERROR(INDEX(Ingredients!E$11:E$310, MATCH($C303, Ingredients!$B$11:$B$310, 0)), "")="", "", IFERROR(INDEX(Ingredients!E$11:E$310, MATCH($C303, Ingredients!$B$11:$B$310, 0)), "")))</f>
        <v/>
      </c>
      <c r="AJ303" s="108" t="str">
        <f>IF($C303="", "", IF(IFERROR(INDEX(Ingredients!F$11:F$310, MATCH($C303, Ingredients!$B$11:$B$310, 0)), "")="", "", IFERROR(INDEX(Ingredients!F$11:F$310, MATCH($C303, Ingredients!$B$11:$B$310, 0)), "")))</f>
        <v/>
      </c>
      <c r="AK303" s="106" t="str">
        <f>IF($C303="", "", IF(IFERROR(INDEX(Ingredients!G$11:G$310, MATCH($C303, Ingredients!$B$11:$B$310, 0)), "")="", "", IFERROR(INDEX(Ingredients!G$11:G$310, MATCH($C303, Ingredients!$B$11:$B$310, 0)), "")))</f>
        <v/>
      </c>
      <c r="AL303" s="79" t="str">
        <f>IF($C303="", "", IF(IFERROR(INDEX(Ingredients!H$11:H$310, MATCH($C303, Ingredients!$B$11:$B$310, 0)), "")="", "", IFERROR(INDEX(Ingredients!H$11:H$310, MATCH($C303, Ingredients!$B$11:$B$310, 0)), "")))</f>
        <v/>
      </c>
      <c r="AN303" s="83" t="str">
        <f t="shared" si="65"/>
        <v/>
      </c>
      <c r="AP303" s="114" t="str">
        <f t="shared" si="75"/>
        <v/>
      </c>
      <c r="AR303" s="117" t="str">
        <f>IF($C303="", "", IF(IFERROR(INDEX(Ingredients!$AI$11:$AI$310, MATCH($C303, Ingredients!$B$11:$B$310, 0)), "")="", "", IFERROR(INDEX(Ingredients!$AI$11:$AI$310, MATCH($C303, Ingredients!$B$11:$B$310, 0)), "")))</f>
        <v/>
      </c>
      <c r="AT303" s="120" t="str">
        <f t="shared" si="76"/>
        <v/>
      </c>
      <c r="AV303" s="90" t="str">
        <f t="shared" si="66"/>
        <v/>
      </c>
      <c r="AX303" s="90" t="str">
        <f>IF($AV303="", "", COUNTIF($AV$11:$AV$5010, "&lt;"&amp;$AV303)+1+COUNTIF($AV$11:$AV303, $AV303)-1)</f>
        <v/>
      </c>
      <c r="AZ303" s="111" t="str">
        <f>IF($B303="", "", SUMIF('Shopping List'!$AV$11:$AV$25, $B303, 'Shopping List'!$BN$11:$BN$25))</f>
        <v/>
      </c>
      <c r="BB303" s="117" t="str">
        <f t="shared" si="77"/>
        <v/>
      </c>
    </row>
    <row r="304" spans="1:54" x14ac:dyDescent="0.25">
      <c r="A304" s="4"/>
      <c r="B304" s="37"/>
      <c r="C304" s="124"/>
      <c r="D304" s="39"/>
      <c r="E304" s="125"/>
      <c r="F304" s="48"/>
      <c r="G304" s="4"/>
      <c r="H304" s="4"/>
      <c r="I304" s="95" t="str">
        <f>IF($C304="", "", IF(IFERROR(INDEX(Ingredients!$C$11:$C$310, MATCH($C304, Ingredients!$B$11:$B$310, 0)), "")="", "", IFERROR(INDEX(Ingredients!$C$11:$C$310, MATCH($C304, Ingredients!$B$11:$B$310, 0)), "")))</f>
        <v/>
      </c>
      <c r="J304" s="73" t="str">
        <f>IF($B304="", "", IF(IFERROR(INDEX(Meals!$C$11:$C$260, MATCH($B304, Meals!$B$11:$B$260, 0)), "")="", "", IFERROR(INDEX(Meals!$C$11:$C$260, MATCH($B304, Meals!$B$11:$B$260, 0)), "")))</f>
        <v/>
      </c>
      <c r="K304" s="4"/>
      <c r="L304" s="72" t="str">
        <f t="shared" si="67"/>
        <v/>
      </c>
      <c r="M304" s="73" t="str">
        <f t="shared" si="68"/>
        <v/>
      </c>
      <c r="N304" s="4"/>
      <c r="O304" s="78" t="str">
        <f t="shared" si="69"/>
        <v/>
      </c>
      <c r="P304" s="79" t="str">
        <f t="shared" si="70"/>
        <v/>
      </c>
      <c r="Q304" s="4"/>
      <c r="R304" s="90" t="str">
        <f t="shared" si="71"/>
        <v/>
      </c>
      <c r="S304" s="4"/>
      <c r="W304" s="99" t="str">
        <f>IF(Ingredients!$B304="", "", Ingredients!$B304)</f>
        <v/>
      </c>
      <c r="Y304" s="18" t="str">
        <f t="shared" si="72"/>
        <v/>
      </c>
      <c r="AA304" s="18" t="str">
        <f t="shared" si="63"/>
        <v/>
      </c>
      <c r="AB304" s="18" t="str">
        <f t="shared" si="64"/>
        <v/>
      </c>
      <c r="AC304" s="18" t="str">
        <f t="shared" si="73"/>
        <v/>
      </c>
      <c r="AD304" s="18" t="str">
        <f t="shared" si="73"/>
        <v/>
      </c>
      <c r="AE304" s="18" t="str">
        <f t="shared" si="74"/>
        <v/>
      </c>
      <c r="AG304" s="95" t="str">
        <f>IF($C304="", "", IF(IFERROR(INDEX(Ingredients!C$11:C$310, MATCH($C304, Ingredients!$B$11:$B$310, 0)), "")="", "", IFERROR(INDEX(Ingredients!C$11:C$310, MATCH($C304, Ingredients!$B$11:$B$310, 0)), "")))</f>
        <v/>
      </c>
      <c r="AH304" s="105" t="str">
        <f>IF($C304="", "", IF(IFERROR(INDEX(Ingredients!D$11:D$310, MATCH($C304, Ingredients!$B$11:$B$310, 0)), "")="", "", IFERROR(INDEX(Ingredients!D$11:D$310, MATCH($C304, Ingredients!$B$11:$B$310, 0)), "")))</f>
        <v/>
      </c>
      <c r="AI304" s="106" t="str">
        <f>IF($C304="", "", IF(IFERROR(INDEX(Ingredients!E$11:E$310, MATCH($C304, Ingredients!$B$11:$B$310, 0)), "")="", "", IFERROR(INDEX(Ingredients!E$11:E$310, MATCH($C304, Ingredients!$B$11:$B$310, 0)), "")))</f>
        <v/>
      </c>
      <c r="AJ304" s="108" t="str">
        <f>IF($C304="", "", IF(IFERROR(INDEX(Ingredients!F$11:F$310, MATCH($C304, Ingredients!$B$11:$B$310, 0)), "")="", "", IFERROR(INDEX(Ingredients!F$11:F$310, MATCH($C304, Ingredients!$B$11:$B$310, 0)), "")))</f>
        <v/>
      </c>
      <c r="AK304" s="106" t="str">
        <f>IF($C304="", "", IF(IFERROR(INDEX(Ingredients!G$11:G$310, MATCH($C304, Ingredients!$B$11:$B$310, 0)), "")="", "", IFERROR(INDEX(Ingredients!G$11:G$310, MATCH($C304, Ingredients!$B$11:$B$310, 0)), "")))</f>
        <v/>
      </c>
      <c r="AL304" s="79" t="str">
        <f>IF($C304="", "", IF(IFERROR(INDEX(Ingredients!H$11:H$310, MATCH($C304, Ingredients!$B$11:$B$310, 0)), "")="", "", IFERROR(INDEX(Ingredients!H$11:H$310, MATCH($C304, Ingredients!$B$11:$B$310, 0)), "")))</f>
        <v/>
      </c>
      <c r="AN304" s="83" t="str">
        <f t="shared" si="65"/>
        <v/>
      </c>
      <c r="AP304" s="114" t="str">
        <f t="shared" si="75"/>
        <v/>
      </c>
      <c r="AR304" s="117" t="str">
        <f>IF($C304="", "", IF(IFERROR(INDEX(Ingredients!$AI$11:$AI$310, MATCH($C304, Ingredients!$B$11:$B$310, 0)), "")="", "", IFERROR(INDEX(Ingredients!$AI$11:$AI$310, MATCH($C304, Ingredients!$B$11:$B$310, 0)), "")))</f>
        <v/>
      </c>
      <c r="AT304" s="120" t="str">
        <f t="shared" si="76"/>
        <v/>
      </c>
      <c r="AV304" s="90" t="str">
        <f t="shared" si="66"/>
        <v/>
      </c>
      <c r="AX304" s="90" t="str">
        <f>IF($AV304="", "", COUNTIF($AV$11:$AV$5010, "&lt;"&amp;$AV304)+1+COUNTIF($AV$11:$AV304, $AV304)-1)</f>
        <v/>
      </c>
      <c r="AZ304" s="111" t="str">
        <f>IF($B304="", "", SUMIF('Shopping List'!$AV$11:$AV$25, $B304, 'Shopping List'!$BN$11:$BN$25))</f>
        <v/>
      </c>
      <c r="BB304" s="117" t="str">
        <f t="shared" si="77"/>
        <v/>
      </c>
    </row>
    <row r="305" spans="1:54" x14ac:dyDescent="0.25">
      <c r="A305" s="4"/>
      <c r="B305" s="37"/>
      <c r="C305" s="124"/>
      <c r="D305" s="39"/>
      <c r="E305" s="125"/>
      <c r="F305" s="48"/>
      <c r="G305" s="4"/>
      <c r="H305" s="4"/>
      <c r="I305" s="95" t="str">
        <f>IF($C305="", "", IF(IFERROR(INDEX(Ingredients!$C$11:$C$310, MATCH($C305, Ingredients!$B$11:$B$310, 0)), "")="", "", IFERROR(INDEX(Ingredients!$C$11:$C$310, MATCH($C305, Ingredients!$B$11:$B$310, 0)), "")))</f>
        <v/>
      </c>
      <c r="J305" s="73" t="str">
        <f>IF($B305="", "", IF(IFERROR(INDEX(Meals!$C$11:$C$260, MATCH($B305, Meals!$B$11:$B$260, 0)), "")="", "", IFERROR(INDEX(Meals!$C$11:$C$260, MATCH($B305, Meals!$B$11:$B$260, 0)), "")))</f>
        <v/>
      </c>
      <c r="K305" s="4"/>
      <c r="L305" s="72" t="str">
        <f t="shared" si="67"/>
        <v/>
      </c>
      <c r="M305" s="73" t="str">
        <f t="shared" si="68"/>
        <v/>
      </c>
      <c r="N305" s="4"/>
      <c r="O305" s="78" t="str">
        <f t="shared" si="69"/>
        <v/>
      </c>
      <c r="P305" s="79" t="str">
        <f t="shared" si="70"/>
        <v/>
      </c>
      <c r="Q305" s="4"/>
      <c r="R305" s="90" t="str">
        <f t="shared" si="71"/>
        <v/>
      </c>
      <c r="S305" s="4"/>
      <c r="W305" s="99" t="str">
        <f>IF(Ingredients!$B305="", "", Ingredients!$B305)</f>
        <v/>
      </c>
      <c r="Y305" s="18" t="str">
        <f t="shared" si="72"/>
        <v/>
      </c>
      <c r="AA305" s="18" t="str">
        <f t="shared" si="63"/>
        <v/>
      </c>
      <c r="AB305" s="18" t="str">
        <f t="shared" si="64"/>
        <v/>
      </c>
      <c r="AC305" s="18" t="str">
        <f t="shared" si="73"/>
        <v/>
      </c>
      <c r="AD305" s="18" t="str">
        <f t="shared" si="73"/>
        <v/>
      </c>
      <c r="AE305" s="18" t="str">
        <f t="shared" si="74"/>
        <v/>
      </c>
      <c r="AG305" s="95" t="str">
        <f>IF($C305="", "", IF(IFERROR(INDEX(Ingredients!C$11:C$310, MATCH($C305, Ingredients!$B$11:$B$310, 0)), "")="", "", IFERROR(INDEX(Ingredients!C$11:C$310, MATCH($C305, Ingredients!$B$11:$B$310, 0)), "")))</f>
        <v/>
      </c>
      <c r="AH305" s="105" t="str">
        <f>IF($C305="", "", IF(IFERROR(INDEX(Ingredients!D$11:D$310, MATCH($C305, Ingredients!$B$11:$B$310, 0)), "")="", "", IFERROR(INDEX(Ingredients!D$11:D$310, MATCH($C305, Ingredients!$B$11:$B$310, 0)), "")))</f>
        <v/>
      </c>
      <c r="AI305" s="106" t="str">
        <f>IF($C305="", "", IF(IFERROR(INDEX(Ingredients!E$11:E$310, MATCH($C305, Ingredients!$B$11:$B$310, 0)), "")="", "", IFERROR(INDEX(Ingredients!E$11:E$310, MATCH($C305, Ingredients!$B$11:$B$310, 0)), "")))</f>
        <v/>
      </c>
      <c r="AJ305" s="108" t="str">
        <f>IF($C305="", "", IF(IFERROR(INDEX(Ingredients!F$11:F$310, MATCH($C305, Ingredients!$B$11:$B$310, 0)), "")="", "", IFERROR(INDEX(Ingredients!F$11:F$310, MATCH($C305, Ingredients!$B$11:$B$310, 0)), "")))</f>
        <v/>
      </c>
      <c r="AK305" s="106" t="str">
        <f>IF($C305="", "", IF(IFERROR(INDEX(Ingredients!G$11:G$310, MATCH($C305, Ingredients!$B$11:$B$310, 0)), "")="", "", IFERROR(INDEX(Ingredients!G$11:G$310, MATCH($C305, Ingredients!$B$11:$B$310, 0)), "")))</f>
        <v/>
      </c>
      <c r="AL305" s="79" t="str">
        <f>IF($C305="", "", IF(IFERROR(INDEX(Ingredients!H$11:H$310, MATCH($C305, Ingredients!$B$11:$B$310, 0)), "")="", "", IFERROR(INDEX(Ingredients!H$11:H$310, MATCH($C305, Ingredients!$B$11:$B$310, 0)), "")))</f>
        <v/>
      </c>
      <c r="AN305" s="83" t="str">
        <f t="shared" si="65"/>
        <v/>
      </c>
      <c r="AP305" s="114" t="str">
        <f t="shared" si="75"/>
        <v/>
      </c>
      <c r="AR305" s="117" t="str">
        <f>IF($C305="", "", IF(IFERROR(INDEX(Ingredients!$AI$11:$AI$310, MATCH($C305, Ingredients!$B$11:$B$310, 0)), "")="", "", IFERROR(INDEX(Ingredients!$AI$11:$AI$310, MATCH($C305, Ingredients!$B$11:$B$310, 0)), "")))</f>
        <v/>
      </c>
      <c r="AT305" s="120" t="str">
        <f t="shared" si="76"/>
        <v/>
      </c>
      <c r="AV305" s="90" t="str">
        <f t="shared" si="66"/>
        <v/>
      </c>
      <c r="AX305" s="90" t="str">
        <f>IF($AV305="", "", COUNTIF($AV$11:$AV$5010, "&lt;"&amp;$AV305)+1+COUNTIF($AV$11:$AV305, $AV305)-1)</f>
        <v/>
      </c>
      <c r="AZ305" s="111" t="str">
        <f>IF($B305="", "", SUMIF('Shopping List'!$AV$11:$AV$25, $B305, 'Shopping List'!$BN$11:$BN$25))</f>
        <v/>
      </c>
      <c r="BB305" s="117" t="str">
        <f t="shared" si="77"/>
        <v/>
      </c>
    </row>
    <row r="306" spans="1:54" x14ac:dyDescent="0.25">
      <c r="A306" s="4"/>
      <c r="B306" s="37"/>
      <c r="C306" s="124"/>
      <c r="D306" s="39"/>
      <c r="E306" s="125"/>
      <c r="F306" s="48"/>
      <c r="G306" s="4"/>
      <c r="H306" s="4"/>
      <c r="I306" s="95" t="str">
        <f>IF($C306="", "", IF(IFERROR(INDEX(Ingredients!$C$11:$C$310, MATCH($C306, Ingredients!$B$11:$B$310, 0)), "")="", "", IFERROR(INDEX(Ingredients!$C$11:$C$310, MATCH($C306, Ingredients!$B$11:$B$310, 0)), "")))</f>
        <v/>
      </c>
      <c r="J306" s="73" t="str">
        <f>IF($B306="", "", IF(IFERROR(INDEX(Meals!$C$11:$C$260, MATCH($B306, Meals!$B$11:$B$260, 0)), "")="", "", IFERROR(INDEX(Meals!$C$11:$C$260, MATCH($B306, Meals!$B$11:$B$260, 0)), "")))</f>
        <v/>
      </c>
      <c r="K306" s="4"/>
      <c r="L306" s="72" t="str">
        <f t="shared" si="67"/>
        <v/>
      </c>
      <c r="M306" s="73" t="str">
        <f t="shared" si="68"/>
        <v/>
      </c>
      <c r="N306" s="4"/>
      <c r="O306" s="78" t="str">
        <f t="shared" si="69"/>
        <v/>
      </c>
      <c r="P306" s="79" t="str">
        <f t="shared" si="70"/>
        <v/>
      </c>
      <c r="Q306" s="4"/>
      <c r="R306" s="90" t="str">
        <f t="shared" si="71"/>
        <v/>
      </c>
      <c r="S306" s="4"/>
      <c r="W306" s="99" t="str">
        <f>IF(Ingredients!$B306="", "", Ingredients!$B306)</f>
        <v/>
      </c>
      <c r="Y306" s="18" t="str">
        <f t="shared" si="72"/>
        <v/>
      </c>
      <c r="AA306" s="18" t="str">
        <f t="shared" si="63"/>
        <v/>
      </c>
      <c r="AB306" s="18" t="str">
        <f t="shared" si="64"/>
        <v/>
      </c>
      <c r="AC306" s="18" t="str">
        <f t="shared" si="73"/>
        <v/>
      </c>
      <c r="AD306" s="18" t="str">
        <f t="shared" si="73"/>
        <v/>
      </c>
      <c r="AE306" s="18" t="str">
        <f t="shared" si="74"/>
        <v/>
      </c>
      <c r="AG306" s="95" t="str">
        <f>IF($C306="", "", IF(IFERROR(INDEX(Ingredients!C$11:C$310, MATCH($C306, Ingredients!$B$11:$B$310, 0)), "")="", "", IFERROR(INDEX(Ingredients!C$11:C$310, MATCH($C306, Ingredients!$B$11:$B$310, 0)), "")))</f>
        <v/>
      </c>
      <c r="AH306" s="105" t="str">
        <f>IF($C306="", "", IF(IFERROR(INDEX(Ingredients!D$11:D$310, MATCH($C306, Ingredients!$B$11:$B$310, 0)), "")="", "", IFERROR(INDEX(Ingredients!D$11:D$310, MATCH($C306, Ingredients!$B$11:$B$310, 0)), "")))</f>
        <v/>
      </c>
      <c r="AI306" s="106" t="str">
        <f>IF($C306="", "", IF(IFERROR(INDEX(Ingredients!E$11:E$310, MATCH($C306, Ingredients!$B$11:$B$310, 0)), "")="", "", IFERROR(INDEX(Ingredients!E$11:E$310, MATCH($C306, Ingredients!$B$11:$B$310, 0)), "")))</f>
        <v/>
      </c>
      <c r="AJ306" s="108" t="str">
        <f>IF($C306="", "", IF(IFERROR(INDEX(Ingredients!F$11:F$310, MATCH($C306, Ingredients!$B$11:$B$310, 0)), "")="", "", IFERROR(INDEX(Ingredients!F$11:F$310, MATCH($C306, Ingredients!$B$11:$B$310, 0)), "")))</f>
        <v/>
      </c>
      <c r="AK306" s="106" t="str">
        <f>IF($C306="", "", IF(IFERROR(INDEX(Ingredients!G$11:G$310, MATCH($C306, Ingredients!$B$11:$B$310, 0)), "")="", "", IFERROR(INDEX(Ingredients!G$11:G$310, MATCH($C306, Ingredients!$B$11:$B$310, 0)), "")))</f>
        <v/>
      </c>
      <c r="AL306" s="79" t="str">
        <f>IF($C306="", "", IF(IFERROR(INDEX(Ingredients!H$11:H$310, MATCH($C306, Ingredients!$B$11:$B$310, 0)), "")="", "", IFERROR(INDEX(Ingredients!H$11:H$310, MATCH($C306, Ingredients!$B$11:$B$310, 0)), "")))</f>
        <v/>
      </c>
      <c r="AN306" s="83" t="str">
        <f t="shared" si="65"/>
        <v/>
      </c>
      <c r="AP306" s="114" t="str">
        <f t="shared" si="75"/>
        <v/>
      </c>
      <c r="AR306" s="117" t="str">
        <f>IF($C306="", "", IF(IFERROR(INDEX(Ingredients!$AI$11:$AI$310, MATCH($C306, Ingredients!$B$11:$B$310, 0)), "")="", "", IFERROR(INDEX(Ingredients!$AI$11:$AI$310, MATCH($C306, Ingredients!$B$11:$B$310, 0)), "")))</f>
        <v/>
      </c>
      <c r="AT306" s="120" t="str">
        <f t="shared" si="76"/>
        <v/>
      </c>
      <c r="AV306" s="90" t="str">
        <f t="shared" si="66"/>
        <v/>
      </c>
      <c r="AX306" s="90" t="str">
        <f>IF($AV306="", "", COUNTIF($AV$11:$AV$5010, "&lt;"&amp;$AV306)+1+COUNTIF($AV$11:$AV306, $AV306)-1)</f>
        <v/>
      </c>
      <c r="AZ306" s="111" t="str">
        <f>IF($B306="", "", SUMIF('Shopping List'!$AV$11:$AV$25, $B306, 'Shopping List'!$BN$11:$BN$25))</f>
        <v/>
      </c>
      <c r="BB306" s="117" t="str">
        <f t="shared" si="77"/>
        <v/>
      </c>
    </row>
    <row r="307" spans="1:54" x14ac:dyDescent="0.25">
      <c r="A307" s="4"/>
      <c r="B307" s="37"/>
      <c r="C307" s="124"/>
      <c r="D307" s="39"/>
      <c r="E307" s="125"/>
      <c r="F307" s="48"/>
      <c r="G307" s="4"/>
      <c r="H307" s="4"/>
      <c r="I307" s="95" t="str">
        <f>IF($C307="", "", IF(IFERROR(INDEX(Ingredients!$C$11:$C$310, MATCH($C307, Ingredients!$B$11:$B$310, 0)), "")="", "", IFERROR(INDEX(Ingredients!$C$11:$C$310, MATCH($C307, Ingredients!$B$11:$B$310, 0)), "")))</f>
        <v/>
      </c>
      <c r="J307" s="73" t="str">
        <f>IF($B307="", "", IF(IFERROR(INDEX(Meals!$C$11:$C$260, MATCH($B307, Meals!$B$11:$B$260, 0)), "")="", "", IFERROR(INDEX(Meals!$C$11:$C$260, MATCH($B307, Meals!$B$11:$B$260, 0)), "")))</f>
        <v/>
      </c>
      <c r="K307" s="4"/>
      <c r="L307" s="72" t="str">
        <f t="shared" si="67"/>
        <v/>
      </c>
      <c r="M307" s="73" t="str">
        <f t="shared" si="68"/>
        <v/>
      </c>
      <c r="N307" s="4"/>
      <c r="O307" s="78" t="str">
        <f t="shared" si="69"/>
        <v/>
      </c>
      <c r="P307" s="79" t="str">
        <f t="shared" si="70"/>
        <v/>
      </c>
      <c r="Q307" s="4"/>
      <c r="R307" s="90" t="str">
        <f t="shared" si="71"/>
        <v/>
      </c>
      <c r="S307" s="4"/>
      <c r="W307" s="99" t="str">
        <f>IF(Ingredients!$B307="", "", Ingredients!$B307)</f>
        <v/>
      </c>
      <c r="Y307" s="18" t="str">
        <f t="shared" si="72"/>
        <v/>
      </c>
      <c r="AA307" s="18" t="str">
        <f t="shared" si="63"/>
        <v/>
      </c>
      <c r="AB307" s="18" t="str">
        <f t="shared" si="64"/>
        <v/>
      </c>
      <c r="AC307" s="18" t="str">
        <f t="shared" si="73"/>
        <v/>
      </c>
      <c r="AD307" s="18" t="str">
        <f t="shared" si="73"/>
        <v/>
      </c>
      <c r="AE307" s="18" t="str">
        <f t="shared" si="74"/>
        <v/>
      </c>
      <c r="AG307" s="95" t="str">
        <f>IF($C307="", "", IF(IFERROR(INDEX(Ingredients!C$11:C$310, MATCH($C307, Ingredients!$B$11:$B$310, 0)), "")="", "", IFERROR(INDEX(Ingredients!C$11:C$310, MATCH($C307, Ingredients!$B$11:$B$310, 0)), "")))</f>
        <v/>
      </c>
      <c r="AH307" s="105" t="str">
        <f>IF($C307="", "", IF(IFERROR(INDEX(Ingredients!D$11:D$310, MATCH($C307, Ingredients!$B$11:$B$310, 0)), "")="", "", IFERROR(INDEX(Ingredients!D$11:D$310, MATCH($C307, Ingredients!$B$11:$B$310, 0)), "")))</f>
        <v/>
      </c>
      <c r="AI307" s="106" t="str">
        <f>IF($C307="", "", IF(IFERROR(INDEX(Ingredients!E$11:E$310, MATCH($C307, Ingredients!$B$11:$B$310, 0)), "")="", "", IFERROR(INDEX(Ingredients!E$11:E$310, MATCH($C307, Ingredients!$B$11:$B$310, 0)), "")))</f>
        <v/>
      </c>
      <c r="AJ307" s="108" t="str">
        <f>IF($C307="", "", IF(IFERROR(INDEX(Ingredients!F$11:F$310, MATCH($C307, Ingredients!$B$11:$B$310, 0)), "")="", "", IFERROR(INDEX(Ingredients!F$11:F$310, MATCH($C307, Ingredients!$B$11:$B$310, 0)), "")))</f>
        <v/>
      </c>
      <c r="AK307" s="106" t="str">
        <f>IF($C307="", "", IF(IFERROR(INDEX(Ingredients!G$11:G$310, MATCH($C307, Ingredients!$B$11:$B$310, 0)), "")="", "", IFERROR(INDEX(Ingredients!G$11:G$310, MATCH($C307, Ingredients!$B$11:$B$310, 0)), "")))</f>
        <v/>
      </c>
      <c r="AL307" s="79" t="str">
        <f>IF($C307="", "", IF(IFERROR(INDEX(Ingredients!H$11:H$310, MATCH($C307, Ingredients!$B$11:$B$310, 0)), "")="", "", IFERROR(INDEX(Ingredients!H$11:H$310, MATCH($C307, Ingredients!$B$11:$B$310, 0)), "")))</f>
        <v/>
      </c>
      <c r="AN307" s="83" t="str">
        <f t="shared" si="65"/>
        <v/>
      </c>
      <c r="AP307" s="114" t="str">
        <f t="shared" si="75"/>
        <v/>
      </c>
      <c r="AR307" s="117" t="str">
        <f>IF($C307="", "", IF(IFERROR(INDEX(Ingredients!$AI$11:$AI$310, MATCH($C307, Ingredients!$B$11:$B$310, 0)), "")="", "", IFERROR(INDEX(Ingredients!$AI$11:$AI$310, MATCH($C307, Ingredients!$B$11:$B$310, 0)), "")))</f>
        <v/>
      </c>
      <c r="AT307" s="120" t="str">
        <f t="shared" si="76"/>
        <v/>
      </c>
      <c r="AV307" s="90" t="str">
        <f t="shared" si="66"/>
        <v/>
      </c>
      <c r="AX307" s="90" t="str">
        <f>IF($AV307="", "", COUNTIF($AV$11:$AV$5010, "&lt;"&amp;$AV307)+1+COUNTIF($AV$11:$AV307, $AV307)-1)</f>
        <v/>
      </c>
      <c r="AZ307" s="111" t="str">
        <f>IF($B307="", "", SUMIF('Shopping List'!$AV$11:$AV$25, $B307, 'Shopping List'!$BN$11:$BN$25))</f>
        <v/>
      </c>
      <c r="BB307" s="117" t="str">
        <f t="shared" si="77"/>
        <v/>
      </c>
    </row>
    <row r="308" spans="1:54" x14ac:dyDescent="0.25">
      <c r="A308" s="4"/>
      <c r="B308" s="37"/>
      <c r="C308" s="124"/>
      <c r="D308" s="39"/>
      <c r="E308" s="125"/>
      <c r="F308" s="48"/>
      <c r="G308" s="4"/>
      <c r="H308" s="4"/>
      <c r="I308" s="95" t="str">
        <f>IF($C308="", "", IF(IFERROR(INDEX(Ingredients!$C$11:$C$310, MATCH($C308, Ingredients!$B$11:$B$310, 0)), "")="", "", IFERROR(INDEX(Ingredients!$C$11:$C$310, MATCH($C308, Ingredients!$B$11:$B$310, 0)), "")))</f>
        <v/>
      </c>
      <c r="J308" s="73" t="str">
        <f>IF($B308="", "", IF(IFERROR(INDEX(Meals!$C$11:$C$260, MATCH($B308, Meals!$B$11:$B$260, 0)), "")="", "", IFERROR(INDEX(Meals!$C$11:$C$260, MATCH($B308, Meals!$B$11:$B$260, 0)), "")))</f>
        <v/>
      </c>
      <c r="K308" s="4"/>
      <c r="L308" s="72" t="str">
        <f t="shared" si="67"/>
        <v/>
      </c>
      <c r="M308" s="73" t="str">
        <f t="shared" si="68"/>
        <v/>
      </c>
      <c r="N308" s="4"/>
      <c r="O308" s="78" t="str">
        <f t="shared" si="69"/>
        <v/>
      </c>
      <c r="P308" s="79" t="str">
        <f t="shared" si="70"/>
        <v/>
      </c>
      <c r="Q308" s="4"/>
      <c r="R308" s="90" t="str">
        <f t="shared" si="71"/>
        <v/>
      </c>
      <c r="S308" s="4"/>
      <c r="W308" s="99" t="str">
        <f>IF(Ingredients!$B308="", "", Ingredients!$B308)</f>
        <v/>
      </c>
      <c r="Y308" s="18" t="str">
        <f t="shared" si="72"/>
        <v/>
      </c>
      <c r="AA308" s="18" t="str">
        <f t="shared" si="63"/>
        <v/>
      </c>
      <c r="AB308" s="18" t="str">
        <f t="shared" si="64"/>
        <v/>
      </c>
      <c r="AC308" s="18" t="str">
        <f t="shared" si="73"/>
        <v/>
      </c>
      <c r="AD308" s="18" t="str">
        <f t="shared" si="73"/>
        <v/>
      </c>
      <c r="AE308" s="18" t="str">
        <f t="shared" si="74"/>
        <v/>
      </c>
      <c r="AG308" s="95" t="str">
        <f>IF($C308="", "", IF(IFERROR(INDEX(Ingredients!C$11:C$310, MATCH($C308, Ingredients!$B$11:$B$310, 0)), "")="", "", IFERROR(INDEX(Ingredients!C$11:C$310, MATCH($C308, Ingredients!$B$11:$B$310, 0)), "")))</f>
        <v/>
      </c>
      <c r="AH308" s="105" t="str">
        <f>IF($C308="", "", IF(IFERROR(INDEX(Ingredients!D$11:D$310, MATCH($C308, Ingredients!$B$11:$B$310, 0)), "")="", "", IFERROR(INDEX(Ingredients!D$11:D$310, MATCH($C308, Ingredients!$B$11:$B$310, 0)), "")))</f>
        <v/>
      </c>
      <c r="AI308" s="106" t="str">
        <f>IF($C308="", "", IF(IFERROR(INDEX(Ingredients!E$11:E$310, MATCH($C308, Ingredients!$B$11:$B$310, 0)), "")="", "", IFERROR(INDEX(Ingredients!E$11:E$310, MATCH($C308, Ingredients!$B$11:$B$310, 0)), "")))</f>
        <v/>
      </c>
      <c r="AJ308" s="108" t="str">
        <f>IF($C308="", "", IF(IFERROR(INDEX(Ingredients!F$11:F$310, MATCH($C308, Ingredients!$B$11:$B$310, 0)), "")="", "", IFERROR(INDEX(Ingredients!F$11:F$310, MATCH($C308, Ingredients!$B$11:$B$310, 0)), "")))</f>
        <v/>
      </c>
      <c r="AK308" s="106" t="str">
        <f>IF($C308="", "", IF(IFERROR(INDEX(Ingredients!G$11:G$310, MATCH($C308, Ingredients!$B$11:$B$310, 0)), "")="", "", IFERROR(INDEX(Ingredients!G$11:G$310, MATCH($C308, Ingredients!$B$11:$B$310, 0)), "")))</f>
        <v/>
      </c>
      <c r="AL308" s="79" t="str">
        <f>IF($C308="", "", IF(IFERROR(INDEX(Ingredients!H$11:H$310, MATCH($C308, Ingredients!$B$11:$B$310, 0)), "")="", "", IFERROR(INDEX(Ingredients!H$11:H$310, MATCH($C308, Ingredients!$B$11:$B$310, 0)), "")))</f>
        <v/>
      </c>
      <c r="AN308" s="83" t="str">
        <f t="shared" si="65"/>
        <v/>
      </c>
      <c r="AP308" s="114" t="str">
        <f t="shared" si="75"/>
        <v/>
      </c>
      <c r="AR308" s="117" t="str">
        <f>IF($C308="", "", IF(IFERROR(INDEX(Ingredients!$AI$11:$AI$310, MATCH($C308, Ingredients!$B$11:$B$310, 0)), "")="", "", IFERROR(INDEX(Ingredients!$AI$11:$AI$310, MATCH($C308, Ingredients!$B$11:$B$310, 0)), "")))</f>
        <v/>
      </c>
      <c r="AT308" s="120" t="str">
        <f t="shared" si="76"/>
        <v/>
      </c>
      <c r="AV308" s="90" t="str">
        <f t="shared" si="66"/>
        <v/>
      </c>
      <c r="AX308" s="90" t="str">
        <f>IF($AV308="", "", COUNTIF($AV$11:$AV$5010, "&lt;"&amp;$AV308)+1+COUNTIF($AV$11:$AV308, $AV308)-1)</f>
        <v/>
      </c>
      <c r="AZ308" s="111" t="str">
        <f>IF($B308="", "", SUMIF('Shopping List'!$AV$11:$AV$25, $B308, 'Shopping List'!$BN$11:$BN$25))</f>
        <v/>
      </c>
      <c r="BB308" s="117" t="str">
        <f t="shared" si="77"/>
        <v/>
      </c>
    </row>
    <row r="309" spans="1:54" x14ac:dyDescent="0.25">
      <c r="A309" s="4"/>
      <c r="B309" s="37"/>
      <c r="C309" s="124"/>
      <c r="D309" s="39"/>
      <c r="E309" s="125"/>
      <c r="F309" s="48"/>
      <c r="G309" s="4"/>
      <c r="H309" s="4"/>
      <c r="I309" s="95" t="str">
        <f>IF($C309="", "", IF(IFERROR(INDEX(Ingredients!$C$11:$C$310, MATCH($C309, Ingredients!$B$11:$B$310, 0)), "")="", "", IFERROR(INDEX(Ingredients!$C$11:$C$310, MATCH($C309, Ingredients!$B$11:$B$310, 0)), "")))</f>
        <v/>
      </c>
      <c r="J309" s="73" t="str">
        <f>IF($B309="", "", IF(IFERROR(INDEX(Meals!$C$11:$C$260, MATCH($B309, Meals!$B$11:$B$260, 0)), "")="", "", IFERROR(INDEX(Meals!$C$11:$C$260, MATCH($B309, Meals!$B$11:$B$260, 0)), "")))</f>
        <v/>
      </c>
      <c r="K309" s="4"/>
      <c r="L309" s="72" t="str">
        <f t="shared" si="67"/>
        <v/>
      </c>
      <c r="M309" s="73" t="str">
        <f t="shared" si="68"/>
        <v/>
      </c>
      <c r="N309" s="4"/>
      <c r="O309" s="78" t="str">
        <f t="shared" si="69"/>
        <v/>
      </c>
      <c r="P309" s="79" t="str">
        <f t="shared" si="70"/>
        <v/>
      </c>
      <c r="Q309" s="4"/>
      <c r="R309" s="90" t="str">
        <f t="shared" si="71"/>
        <v/>
      </c>
      <c r="S309" s="4"/>
      <c r="W309" s="99" t="str">
        <f>IF(Ingredients!$B309="", "", Ingredients!$B309)</f>
        <v/>
      </c>
      <c r="Y309" s="18" t="str">
        <f t="shared" si="72"/>
        <v/>
      </c>
      <c r="AA309" s="18" t="str">
        <f t="shared" si="63"/>
        <v/>
      </c>
      <c r="AB309" s="18" t="str">
        <f t="shared" si="64"/>
        <v/>
      </c>
      <c r="AC309" s="18" t="str">
        <f t="shared" si="73"/>
        <v/>
      </c>
      <c r="AD309" s="18" t="str">
        <f t="shared" si="73"/>
        <v/>
      </c>
      <c r="AE309" s="18" t="str">
        <f t="shared" si="74"/>
        <v/>
      </c>
      <c r="AG309" s="95" t="str">
        <f>IF($C309="", "", IF(IFERROR(INDEX(Ingredients!C$11:C$310, MATCH($C309, Ingredients!$B$11:$B$310, 0)), "")="", "", IFERROR(INDEX(Ingredients!C$11:C$310, MATCH($C309, Ingredients!$B$11:$B$310, 0)), "")))</f>
        <v/>
      </c>
      <c r="AH309" s="105" t="str">
        <f>IF($C309="", "", IF(IFERROR(INDEX(Ingredients!D$11:D$310, MATCH($C309, Ingredients!$B$11:$B$310, 0)), "")="", "", IFERROR(INDEX(Ingredients!D$11:D$310, MATCH($C309, Ingredients!$B$11:$B$310, 0)), "")))</f>
        <v/>
      </c>
      <c r="AI309" s="106" t="str">
        <f>IF($C309="", "", IF(IFERROR(INDEX(Ingredients!E$11:E$310, MATCH($C309, Ingredients!$B$11:$B$310, 0)), "")="", "", IFERROR(INDEX(Ingredients!E$11:E$310, MATCH($C309, Ingredients!$B$11:$B$310, 0)), "")))</f>
        <v/>
      </c>
      <c r="AJ309" s="108" t="str">
        <f>IF($C309="", "", IF(IFERROR(INDEX(Ingredients!F$11:F$310, MATCH($C309, Ingredients!$B$11:$B$310, 0)), "")="", "", IFERROR(INDEX(Ingredients!F$11:F$310, MATCH($C309, Ingredients!$B$11:$B$310, 0)), "")))</f>
        <v/>
      </c>
      <c r="AK309" s="106" t="str">
        <f>IF($C309="", "", IF(IFERROR(INDEX(Ingredients!G$11:G$310, MATCH($C309, Ingredients!$B$11:$B$310, 0)), "")="", "", IFERROR(INDEX(Ingredients!G$11:G$310, MATCH($C309, Ingredients!$B$11:$B$310, 0)), "")))</f>
        <v/>
      </c>
      <c r="AL309" s="79" t="str">
        <f>IF($C309="", "", IF(IFERROR(INDEX(Ingredients!H$11:H$310, MATCH($C309, Ingredients!$B$11:$B$310, 0)), "")="", "", IFERROR(INDEX(Ingredients!H$11:H$310, MATCH($C309, Ingredients!$B$11:$B$310, 0)), "")))</f>
        <v/>
      </c>
      <c r="AN309" s="83" t="str">
        <f t="shared" si="65"/>
        <v/>
      </c>
      <c r="AP309" s="114" t="str">
        <f t="shared" si="75"/>
        <v/>
      </c>
      <c r="AR309" s="117" t="str">
        <f>IF($C309="", "", IF(IFERROR(INDEX(Ingredients!$AI$11:$AI$310, MATCH($C309, Ingredients!$B$11:$B$310, 0)), "")="", "", IFERROR(INDEX(Ingredients!$AI$11:$AI$310, MATCH($C309, Ingredients!$B$11:$B$310, 0)), "")))</f>
        <v/>
      </c>
      <c r="AT309" s="120" t="str">
        <f t="shared" si="76"/>
        <v/>
      </c>
      <c r="AV309" s="90" t="str">
        <f t="shared" si="66"/>
        <v/>
      </c>
      <c r="AX309" s="90" t="str">
        <f>IF($AV309="", "", COUNTIF($AV$11:$AV$5010, "&lt;"&amp;$AV309)+1+COUNTIF($AV$11:$AV309, $AV309)-1)</f>
        <v/>
      </c>
      <c r="AZ309" s="111" t="str">
        <f>IF($B309="", "", SUMIF('Shopping List'!$AV$11:$AV$25, $B309, 'Shopping List'!$BN$11:$BN$25))</f>
        <v/>
      </c>
      <c r="BB309" s="117" t="str">
        <f t="shared" si="77"/>
        <v/>
      </c>
    </row>
    <row r="310" spans="1:54" x14ac:dyDescent="0.25">
      <c r="A310" s="4"/>
      <c r="B310" s="37"/>
      <c r="C310" s="124"/>
      <c r="D310" s="39"/>
      <c r="E310" s="125"/>
      <c r="F310" s="48"/>
      <c r="G310" s="4"/>
      <c r="H310" s="4"/>
      <c r="I310" s="95" t="str">
        <f>IF($C310="", "", IF(IFERROR(INDEX(Ingredients!$C$11:$C$310, MATCH($C310, Ingredients!$B$11:$B$310, 0)), "")="", "", IFERROR(INDEX(Ingredients!$C$11:$C$310, MATCH($C310, Ingredients!$B$11:$B$310, 0)), "")))</f>
        <v/>
      </c>
      <c r="J310" s="73" t="str">
        <f>IF($B310="", "", IF(IFERROR(INDEX(Meals!$C$11:$C$260, MATCH($B310, Meals!$B$11:$B$260, 0)), "")="", "", IFERROR(INDEX(Meals!$C$11:$C$260, MATCH($B310, Meals!$B$11:$B$260, 0)), "")))</f>
        <v/>
      </c>
      <c r="K310" s="4"/>
      <c r="L310" s="72" t="str">
        <f t="shared" si="67"/>
        <v/>
      </c>
      <c r="M310" s="73" t="str">
        <f t="shared" si="68"/>
        <v/>
      </c>
      <c r="N310" s="4"/>
      <c r="O310" s="78" t="str">
        <f t="shared" si="69"/>
        <v/>
      </c>
      <c r="P310" s="79" t="str">
        <f t="shared" si="70"/>
        <v/>
      </c>
      <c r="Q310" s="4"/>
      <c r="R310" s="90" t="str">
        <f t="shared" si="71"/>
        <v/>
      </c>
      <c r="S310" s="4"/>
      <c r="W310" s="100" t="str">
        <f>IF(Ingredients!$B310="", "", Ingredients!$B310)</f>
        <v/>
      </c>
      <c r="Y310" s="18" t="str">
        <f t="shared" si="72"/>
        <v/>
      </c>
      <c r="AA310" s="18" t="str">
        <f t="shared" si="63"/>
        <v/>
      </c>
      <c r="AB310" s="18" t="str">
        <f t="shared" si="64"/>
        <v/>
      </c>
      <c r="AC310" s="18" t="str">
        <f t="shared" si="73"/>
        <v/>
      </c>
      <c r="AD310" s="18" t="str">
        <f t="shared" si="73"/>
        <v/>
      </c>
      <c r="AE310" s="18" t="str">
        <f t="shared" si="74"/>
        <v/>
      </c>
      <c r="AG310" s="95" t="str">
        <f>IF($C310="", "", IF(IFERROR(INDEX(Ingredients!C$11:C$310, MATCH($C310, Ingredients!$B$11:$B$310, 0)), "")="", "", IFERROR(INDEX(Ingredients!C$11:C$310, MATCH($C310, Ingredients!$B$11:$B$310, 0)), "")))</f>
        <v/>
      </c>
      <c r="AH310" s="105" t="str">
        <f>IF($C310="", "", IF(IFERROR(INDEX(Ingredients!D$11:D$310, MATCH($C310, Ingredients!$B$11:$B$310, 0)), "")="", "", IFERROR(INDEX(Ingredients!D$11:D$310, MATCH($C310, Ingredients!$B$11:$B$310, 0)), "")))</f>
        <v/>
      </c>
      <c r="AI310" s="106" t="str">
        <f>IF($C310="", "", IF(IFERROR(INDEX(Ingredients!E$11:E$310, MATCH($C310, Ingredients!$B$11:$B$310, 0)), "")="", "", IFERROR(INDEX(Ingredients!E$11:E$310, MATCH($C310, Ingredients!$B$11:$B$310, 0)), "")))</f>
        <v/>
      </c>
      <c r="AJ310" s="108" t="str">
        <f>IF($C310="", "", IF(IFERROR(INDEX(Ingredients!F$11:F$310, MATCH($C310, Ingredients!$B$11:$B$310, 0)), "")="", "", IFERROR(INDEX(Ingredients!F$11:F$310, MATCH($C310, Ingredients!$B$11:$B$310, 0)), "")))</f>
        <v/>
      </c>
      <c r="AK310" s="106" t="str">
        <f>IF($C310="", "", IF(IFERROR(INDEX(Ingredients!G$11:G$310, MATCH($C310, Ingredients!$B$11:$B$310, 0)), "")="", "", IFERROR(INDEX(Ingredients!G$11:G$310, MATCH($C310, Ingredients!$B$11:$B$310, 0)), "")))</f>
        <v/>
      </c>
      <c r="AL310" s="79" t="str">
        <f>IF($C310="", "", IF(IFERROR(INDEX(Ingredients!H$11:H$310, MATCH($C310, Ingredients!$B$11:$B$310, 0)), "")="", "", IFERROR(INDEX(Ingredients!H$11:H$310, MATCH($C310, Ingredients!$B$11:$B$310, 0)), "")))</f>
        <v/>
      </c>
      <c r="AN310" s="83" t="str">
        <f t="shared" si="65"/>
        <v/>
      </c>
      <c r="AP310" s="114" t="str">
        <f t="shared" si="75"/>
        <v/>
      </c>
      <c r="AR310" s="117" t="str">
        <f>IF($C310="", "", IF(IFERROR(INDEX(Ingredients!$AI$11:$AI$310, MATCH($C310, Ingredients!$B$11:$B$310, 0)), "")="", "", IFERROR(INDEX(Ingredients!$AI$11:$AI$310, MATCH($C310, Ingredients!$B$11:$B$310, 0)), "")))</f>
        <v/>
      </c>
      <c r="AT310" s="120" t="str">
        <f t="shared" si="76"/>
        <v/>
      </c>
      <c r="AV310" s="90" t="str">
        <f t="shared" si="66"/>
        <v/>
      </c>
      <c r="AX310" s="90" t="str">
        <f>IF($AV310="", "", COUNTIF($AV$11:$AV$5010, "&lt;"&amp;$AV310)+1+COUNTIF($AV$11:$AV310, $AV310)-1)</f>
        <v/>
      </c>
      <c r="AZ310" s="111" t="str">
        <f>IF($B310="", "", SUMIF('Shopping List'!$AV$11:$AV$25, $B310, 'Shopping List'!$BN$11:$BN$25))</f>
        <v/>
      </c>
      <c r="BB310" s="117" t="str">
        <f t="shared" si="77"/>
        <v/>
      </c>
    </row>
    <row r="311" spans="1:54" x14ac:dyDescent="0.25">
      <c r="A311" s="4"/>
      <c r="B311" s="37"/>
      <c r="C311" s="124"/>
      <c r="D311" s="39"/>
      <c r="E311" s="125"/>
      <c r="F311" s="48"/>
      <c r="G311" s="4"/>
      <c r="H311" s="4"/>
      <c r="I311" s="95" t="str">
        <f>IF($C311="", "", IF(IFERROR(INDEX(Ingredients!$C$11:$C$310, MATCH($C311, Ingredients!$B$11:$B$310, 0)), "")="", "", IFERROR(INDEX(Ingredients!$C$11:$C$310, MATCH($C311, Ingredients!$B$11:$B$310, 0)), "")))</f>
        <v/>
      </c>
      <c r="J311" s="73" t="str">
        <f>IF($B311="", "", IF(IFERROR(INDEX(Meals!$C$11:$C$260, MATCH($B311, Meals!$B$11:$B$260, 0)), "")="", "", IFERROR(INDEX(Meals!$C$11:$C$260, MATCH($B311, Meals!$B$11:$B$260, 0)), "")))</f>
        <v/>
      </c>
      <c r="K311" s="4"/>
      <c r="L311" s="72" t="str">
        <f t="shared" si="67"/>
        <v/>
      </c>
      <c r="M311" s="73" t="str">
        <f t="shared" si="68"/>
        <v/>
      </c>
      <c r="N311" s="4"/>
      <c r="O311" s="78" t="str">
        <f t="shared" si="69"/>
        <v/>
      </c>
      <c r="P311" s="79" t="str">
        <f t="shared" si="70"/>
        <v/>
      </c>
      <c r="Q311" s="4"/>
      <c r="R311" s="90" t="str">
        <f t="shared" si="71"/>
        <v/>
      </c>
      <c r="S311" s="4"/>
      <c r="Y311" s="18" t="str">
        <f t="shared" si="72"/>
        <v/>
      </c>
      <c r="AA311" s="18" t="str">
        <f t="shared" si="63"/>
        <v/>
      </c>
      <c r="AB311" s="18" t="str">
        <f t="shared" si="64"/>
        <v/>
      </c>
      <c r="AC311" s="18" t="str">
        <f t="shared" si="73"/>
        <v/>
      </c>
      <c r="AD311" s="18" t="str">
        <f t="shared" si="73"/>
        <v/>
      </c>
      <c r="AE311" s="18" t="str">
        <f t="shared" si="74"/>
        <v/>
      </c>
      <c r="AG311" s="95" t="str">
        <f>IF($C311="", "", IF(IFERROR(INDEX(Ingredients!C$11:C$310, MATCH($C311, Ingredients!$B$11:$B$310, 0)), "")="", "", IFERROR(INDEX(Ingredients!C$11:C$310, MATCH($C311, Ingredients!$B$11:$B$310, 0)), "")))</f>
        <v/>
      </c>
      <c r="AH311" s="105" t="str">
        <f>IF($C311="", "", IF(IFERROR(INDEX(Ingredients!D$11:D$310, MATCH($C311, Ingredients!$B$11:$B$310, 0)), "")="", "", IFERROR(INDEX(Ingredients!D$11:D$310, MATCH($C311, Ingredients!$B$11:$B$310, 0)), "")))</f>
        <v/>
      </c>
      <c r="AI311" s="106" t="str">
        <f>IF($C311="", "", IF(IFERROR(INDEX(Ingredients!E$11:E$310, MATCH($C311, Ingredients!$B$11:$B$310, 0)), "")="", "", IFERROR(INDEX(Ingredients!E$11:E$310, MATCH($C311, Ingredients!$B$11:$B$310, 0)), "")))</f>
        <v/>
      </c>
      <c r="AJ311" s="108" t="str">
        <f>IF($C311="", "", IF(IFERROR(INDEX(Ingredients!F$11:F$310, MATCH($C311, Ingredients!$B$11:$B$310, 0)), "")="", "", IFERROR(INDEX(Ingredients!F$11:F$310, MATCH($C311, Ingredients!$B$11:$B$310, 0)), "")))</f>
        <v/>
      </c>
      <c r="AK311" s="106" t="str">
        <f>IF($C311="", "", IF(IFERROR(INDEX(Ingredients!G$11:G$310, MATCH($C311, Ingredients!$B$11:$B$310, 0)), "")="", "", IFERROR(INDEX(Ingredients!G$11:G$310, MATCH($C311, Ingredients!$B$11:$B$310, 0)), "")))</f>
        <v/>
      </c>
      <c r="AL311" s="79" t="str">
        <f>IF($C311="", "", IF(IFERROR(INDEX(Ingredients!H$11:H$310, MATCH($C311, Ingredients!$B$11:$B$310, 0)), "")="", "", IFERROR(INDEX(Ingredients!H$11:H$310, MATCH($C311, Ingredients!$B$11:$B$310, 0)), "")))</f>
        <v/>
      </c>
      <c r="AN311" s="83" t="str">
        <f t="shared" si="65"/>
        <v/>
      </c>
      <c r="AP311" s="114" t="str">
        <f t="shared" si="75"/>
        <v/>
      </c>
      <c r="AR311" s="117" t="str">
        <f>IF($C311="", "", IF(IFERROR(INDEX(Ingredients!$AI$11:$AI$310, MATCH($C311, Ingredients!$B$11:$B$310, 0)), "")="", "", IFERROR(INDEX(Ingredients!$AI$11:$AI$310, MATCH($C311, Ingredients!$B$11:$B$310, 0)), "")))</f>
        <v/>
      </c>
      <c r="AT311" s="120" t="str">
        <f t="shared" si="76"/>
        <v/>
      </c>
      <c r="AV311" s="90" t="str">
        <f t="shared" si="66"/>
        <v/>
      </c>
      <c r="AX311" s="90" t="str">
        <f>IF($AV311="", "", COUNTIF($AV$11:$AV$5010, "&lt;"&amp;$AV311)+1+COUNTIF($AV$11:$AV311, $AV311)-1)</f>
        <v/>
      </c>
      <c r="AZ311" s="111" t="str">
        <f>IF($B311="", "", SUMIF('Shopping List'!$AV$11:$AV$25, $B311, 'Shopping List'!$BN$11:$BN$25))</f>
        <v/>
      </c>
      <c r="BB311" s="117" t="str">
        <f t="shared" si="77"/>
        <v/>
      </c>
    </row>
    <row r="312" spans="1:54" x14ac:dyDescent="0.25">
      <c r="A312" s="4"/>
      <c r="B312" s="37"/>
      <c r="C312" s="124"/>
      <c r="D312" s="39"/>
      <c r="E312" s="125"/>
      <c r="F312" s="48"/>
      <c r="G312" s="4"/>
      <c r="H312" s="4"/>
      <c r="I312" s="95" t="str">
        <f>IF($C312="", "", IF(IFERROR(INDEX(Ingredients!$C$11:$C$310, MATCH($C312, Ingredients!$B$11:$B$310, 0)), "")="", "", IFERROR(INDEX(Ingredients!$C$11:$C$310, MATCH($C312, Ingredients!$B$11:$B$310, 0)), "")))</f>
        <v/>
      </c>
      <c r="J312" s="73" t="str">
        <f>IF($B312="", "", IF(IFERROR(INDEX(Meals!$C$11:$C$260, MATCH($B312, Meals!$B$11:$B$260, 0)), "")="", "", IFERROR(INDEX(Meals!$C$11:$C$260, MATCH($B312, Meals!$B$11:$B$260, 0)), "")))</f>
        <v/>
      </c>
      <c r="K312" s="4"/>
      <c r="L312" s="72" t="str">
        <f t="shared" si="67"/>
        <v/>
      </c>
      <c r="M312" s="73" t="str">
        <f t="shared" si="68"/>
        <v/>
      </c>
      <c r="N312" s="4"/>
      <c r="O312" s="78" t="str">
        <f t="shared" si="69"/>
        <v/>
      </c>
      <c r="P312" s="79" t="str">
        <f t="shared" si="70"/>
        <v/>
      </c>
      <c r="Q312" s="4"/>
      <c r="R312" s="90" t="str">
        <f t="shared" si="71"/>
        <v/>
      </c>
      <c r="S312" s="4"/>
      <c r="Y312" s="18" t="str">
        <f t="shared" si="72"/>
        <v/>
      </c>
      <c r="AA312" s="18" t="str">
        <f t="shared" si="63"/>
        <v/>
      </c>
      <c r="AB312" s="18" t="str">
        <f t="shared" si="64"/>
        <v/>
      </c>
      <c r="AC312" s="18" t="str">
        <f t="shared" si="73"/>
        <v/>
      </c>
      <c r="AD312" s="18" t="str">
        <f t="shared" si="73"/>
        <v/>
      </c>
      <c r="AE312" s="18" t="str">
        <f t="shared" si="74"/>
        <v/>
      </c>
      <c r="AG312" s="95" t="str">
        <f>IF($C312="", "", IF(IFERROR(INDEX(Ingredients!C$11:C$310, MATCH($C312, Ingredients!$B$11:$B$310, 0)), "")="", "", IFERROR(INDEX(Ingredients!C$11:C$310, MATCH($C312, Ingredients!$B$11:$B$310, 0)), "")))</f>
        <v/>
      </c>
      <c r="AH312" s="105" t="str">
        <f>IF($C312="", "", IF(IFERROR(INDEX(Ingredients!D$11:D$310, MATCH($C312, Ingredients!$B$11:$B$310, 0)), "")="", "", IFERROR(INDEX(Ingredients!D$11:D$310, MATCH($C312, Ingredients!$B$11:$B$310, 0)), "")))</f>
        <v/>
      </c>
      <c r="AI312" s="106" t="str">
        <f>IF($C312="", "", IF(IFERROR(INDEX(Ingredients!E$11:E$310, MATCH($C312, Ingredients!$B$11:$B$310, 0)), "")="", "", IFERROR(INDEX(Ingredients!E$11:E$310, MATCH($C312, Ingredients!$B$11:$B$310, 0)), "")))</f>
        <v/>
      </c>
      <c r="AJ312" s="108" t="str">
        <f>IF($C312="", "", IF(IFERROR(INDEX(Ingredients!F$11:F$310, MATCH($C312, Ingredients!$B$11:$B$310, 0)), "")="", "", IFERROR(INDEX(Ingredients!F$11:F$310, MATCH($C312, Ingredients!$B$11:$B$310, 0)), "")))</f>
        <v/>
      </c>
      <c r="AK312" s="106" t="str">
        <f>IF($C312="", "", IF(IFERROR(INDEX(Ingredients!G$11:G$310, MATCH($C312, Ingredients!$B$11:$B$310, 0)), "")="", "", IFERROR(INDEX(Ingredients!G$11:G$310, MATCH($C312, Ingredients!$B$11:$B$310, 0)), "")))</f>
        <v/>
      </c>
      <c r="AL312" s="79" t="str">
        <f>IF($C312="", "", IF(IFERROR(INDEX(Ingredients!H$11:H$310, MATCH($C312, Ingredients!$B$11:$B$310, 0)), "")="", "", IFERROR(INDEX(Ingredients!H$11:H$310, MATCH($C312, Ingredients!$B$11:$B$310, 0)), "")))</f>
        <v/>
      </c>
      <c r="AN312" s="83" t="str">
        <f t="shared" si="65"/>
        <v/>
      </c>
      <c r="AP312" s="114" t="str">
        <f t="shared" si="75"/>
        <v/>
      </c>
      <c r="AR312" s="117" t="str">
        <f>IF($C312="", "", IF(IFERROR(INDEX(Ingredients!$AI$11:$AI$310, MATCH($C312, Ingredients!$B$11:$B$310, 0)), "")="", "", IFERROR(INDEX(Ingredients!$AI$11:$AI$310, MATCH($C312, Ingredients!$B$11:$B$310, 0)), "")))</f>
        <v/>
      </c>
      <c r="AT312" s="120" t="str">
        <f t="shared" si="76"/>
        <v/>
      </c>
      <c r="AV312" s="90" t="str">
        <f t="shared" si="66"/>
        <v/>
      </c>
      <c r="AX312" s="90" t="str">
        <f>IF($AV312="", "", COUNTIF($AV$11:$AV$5010, "&lt;"&amp;$AV312)+1+COUNTIF($AV$11:$AV312, $AV312)-1)</f>
        <v/>
      </c>
      <c r="AZ312" s="111" t="str">
        <f>IF($B312="", "", SUMIF('Shopping List'!$AV$11:$AV$25, $B312, 'Shopping List'!$BN$11:$BN$25))</f>
        <v/>
      </c>
      <c r="BB312" s="117" t="str">
        <f t="shared" si="77"/>
        <v/>
      </c>
    </row>
    <row r="313" spans="1:54" x14ac:dyDescent="0.25">
      <c r="A313" s="4"/>
      <c r="B313" s="37"/>
      <c r="C313" s="124"/>
      <c r="D313" s="39"/>
      <c r="E313" s="125"/>
      <c r="F313" s="48"/>
      <c r="G313" s="4"/>
      <c r="H313" s="4"/>
      <c r="I313" s="95" t="str">
        <f>IF($C313="", "", IF(IFERROR(INDEX(Ingredients!$C$11:$C$310, MATCH($C313, Ingredients!$B$11:$B$310, 0)), "")="", "", IFERROR(INDEX(Ingredients!$C$11:$C$310, MATCH($C313, Ingredients!$B$11:$B$310, 0)), "")))</f>
        <v/>
      </c>
      <c r="J313" s="73" t="str">
        <f>IF($B313="", "", IF(IFERROR(INDEX(Meals!$C$11:$C$260, MATCH($B313, Meals!$B$11:$B$260, 0)), "")="", "", IFERROR(INDEX(Meals!$C$11:$C$260, MATCH($B313, Meals!$B$11:$B$260, 0)), "")))</f>
        <v/>
      </c>
      <c r="K313" s="4"/>
      <c r="L313" s="72" t="str">
        <f t="shared" si="67"/>
        <v/>
      </c>
      <c r="M313" s="73" t="str">
        <f t="shared" si="68"/>
        <v/>
      </c>
      <c r="N313" s="4"/>
      <c r="O313" s="78" t="str">
        <f t="shared" si="69"/>
        <v/>
      </c>
      <c r="P313" s="79" t="str">
        <f t="shared" si="70"/>
        <v/>
      </c>
      <c r="Q313" s="4"/>
      <c r="R313" s="90" t="str">
        <f t="shared" si="71"/>
        <v/>
      </c>
      <c r="S313" s="4"/>
      <c r="Y313" s="18" t="str">
        <f t="shared" si="72"/>
        <v/>
      </c>
      <c r="AA313" s="18" t="str">
        <f t="shared" si="63"/>
        <v/>
      </c>
      <c r="AB313" s="18" t="str">
        <f t="shared" si="64"/>
        <v/>
      </c>
      <c r="AC313" s="18" t="str">
        <f t="shared" si="73"/>
        <v/>
      </c>
      <c r="AD313" s="18" t="str">
        <f t="shared" si="73"/>
        <v/>
      </c>
      <c r="AE313" s="18" t="str">
        <f t="shared" si="74"/>
        <v/>
      </c>
      <c r="AG313" s="95" t="str">
        <f>IF($C313="", "", IF(IFERROR(INDEX(Ingredients!C$11:C$310, MATCH($C313, Ingredients!$B$11:$B$310, 0)), "")="", "", IFERROR(INDEX(Ingredients!C$11:C$310, MATCH($C313, Ingredients!$B$11:$B$310, 0)), "")))</f>
        <v/>
      </c>
      <c r="AH313" s="105" t="str">
        <f>IF($C313="", "", IF(IFERROR(INDEX(Ingredients!D$11:D$310, MATCH($C313, Ingredients!$B$11:$B$310, 0)), "")="", "", IFERROR(INDEX(Ingredients!D$11:D$310, MATCH($C313, Ingredients!$B$11:$B$310, 0)), "")))</f>
        <v/>
      </c>
      <c r="AI313" s="106" t="str">
        <f>IF($C313="", "", IF(IFERROR(INDEX(Ingredients!E$11:E$310, MATCH($C313, Ingredients!$B$11:$B$310, 0)), "")="", "", IFERROR(INDEX(Ingredients!E$11:E$310, MATCH($C313, Ingredients!$B$11:$B$310, 0)), "")))</f>
        <v/>
      </c>
      <c r="AJ313" s="108" t="str">
        <f>IF($C313="", "", IF(IFERROR(INDEX(Ingredients!F$11:F$310, MATCH($C313, Ingredients!$B$11:$B$310, 0)), "")="", "", IFERROR(INDEX(Ingredients!F$11:F$310, MATCH($C313, Ingredients!$B$11:$B$310, 0)), "")))</f>
        <v/>
      </c>
      <c r="AK313" s="106" t="str">
        <f>IF($C313="", "", IF(IFERROR(INDEX(Ingredients!G$11:G$310, MATCH($C313, Ingredients!$B$11:$B$310, 0)), "")="", "", IFERROR(INDEX(Ingredients!G$11:G$310, MATCH($C313, Ingredients!$B$11:$B$310, 0)), "")))</f>
        <v/>
      </c>
      <c r="AL313" s="79" t="str">
        <f>IF($C313="", "", IF(IFERROR(INDEX(Ingredients!H$11:H$310, MATCH($C313, Ingredients!$B$11:$B$310, 0)), "")="", "", IFERROR(INDEX(Ingredients!H$11:H$310, MATCH($C313, Ingredients!$B$11:$B$310, 0)), "")))</f>
        <v/>
      </c>
      <c r="AN313" s="83" t="str">
        <f t="shared" si="65"/>
        <v/>
      </c>
      <c r="AP313" s="114" t="str">
        <f t="shared" si="75"/>
        <v/>
      </c>
      <c r="AR313" s="117" t="str">
        <f>IF($C313="", "", IF(IFERROR(INDEX(Ingredients!$AI$11:$AI$310, MATCH($C313, Ingredients!$B$11:$B$310, 0)), "")="", "", IFERROR(INDEX(Ingredients!$AI$11:$AI$310, MATCH($C313, Ingredients!$B$11:$B$310, 0)), "")))</f>
        <v/>
      </c>
      <c r="AT313" s="120" t="str">
        <f t="shared" si="76"/>
        <v/>
      </c>
      <c r="AV313" s="90" t="str">
        <f t="shared" si="66"/>
        <v/>
      </c>
      <c r="AX313" s="90" t="str">
        <f>IF($AV313="", "", COUNTIF($AV$11:$AV$5010, "&lt;"&amp;$AV313)+1+COUNTIF($AV$11:$AV313, $AV313)-1)</f>
        <v/>
      </c>
      <c r="AZ313" s="111" t="str">
        <f>IF($B313="", "", SUMIF('Shopping List'!$AV$11:$AV$25, $B313, 'Shopping List'!$BN$11:$BN$25))</f>
        <v/>
      </c>
      <c r="BB313" s="117" t="str">
        <f t="shared" si="77"/>
        <v/>
      </c>
    </row>
    <row r="314" spans="1:54" x14ac:dyDescent="0.25">
      <c r="A314" s="4"/>
      <c r="B314" s="37"/>
      <c r="C314" s="124"/>
      <c r="D314" s="39"/>
      <c r="E314" s="125"/>
      <c r="F314" s="48"/>
      <c r="G314" s="4"/>
      <c r="H314" s="4"/>
      <c r="I314" s="95" t="str">
        <f>IF($C314="", "", IF(IFERROR(INDEX(Ingredients!$C$11:$C$310, MATCH($C314, Ingredients!$B$11:$B$310, 0)), "")="", "", IFERROR(INDEX(Ingredients!$C$11:$C$310, MATCH($C314, Ingredients!$B$11:$B$310, 0)), "")))</f>
        <v/>
      </c>
      <c r="J314" s="73" t="str">
        <f>IF($B314="", "", IF(IFERROR(INDEX(Meals!$C$11:$C$260, MATCH($B314, Meals!$B$11:$B$260, 0)), "")="", "", IFERROR(INDEX(Meals!$C$11:$C$260, MATCH($B314, Meals!$B$11:$B$260, 0)), "")))</f>
        <v/>
      </c>
      <c r="K314" s="4"/>
      <c r="L314" s="72" t="str">
        <f t="shared" si="67"/>
        <v/>
      </c>
      <c r="M314" s="73" t="str">
        <f t="shared" si="68"/>
        <v/>
      </c>
      <c r="N314" s="4"/>
      <c r="O314" s="78" t="str">
        <f t="shared" si="69"/>
        <v/>
      </c>
      <c r="P314" s="79" t="str">
        <f t="shared" si="70"/>
        <v/>
      </c>
      <c r="Q314" s="4"/>
      <c r="R314" s="90" t="str">
        <f t="shared" si="71"/>
        <v/>
      </c>
      <c r="S314" s="4"/>
      <c r="Y314" s="18" t="str">
        <f t="shared" si="72"/>
        <v/>
      </c>
      <c r="AA314" s="18" t="str">
        <f t="shared" si="63"/>
        <v/>
      </c>
      <c r="AB314" s="18" t="str">
        <f t="shared" si="64"/>
        <v/>
      </c>
      <c r="AC314" s="18" t="str">
        <f t="shared" si="73"/>
        <v/>
      </c>
      <c r="AD314" s="18" t="str">
        <f t="shared" si="73"/>
        <v/>
      </c>
      <c r="AE314" s="18" t="str">
        <f t="shared" si="74"/>
        <v/>
      </c>
      <c r="AG314" s="95" t="str">
        <f>IF($C314="", "", IF(IFERROR(INDEX(Ingredients!C$11:C$310, MATCH($C314, Ingredients!$B$11:$B$310, 0)), "")="", "", IFERROR(INDEX(Ingredients!C$11:C$310, MATCH($C314, Ingredients!$B$11:$B$310, 0)), "")))</f>
        <v/>
      </c>
      <c r="AH314" s="105" t="str">
        <f>IF($C314="", "", IF(IFERROR(INDEX(Ingredients!D$11:D$310, MATCH($C314, Ingredients!$B$11:$B$310, 0)), "")="", "", IFERROR(INDEX(Ingredients!D$11:D$310, MATCH($C314, Ingredients!$B$11:$B$310, 0)), "")))</f>
        <v/>
      </c>
      <c r="AI314" s="106" t="str">
        <f>IF($C314="", "", IF(IFERROR(INDEX(Ingredients!E$11:E$310, MATCH($C314, Ingredients!$B$11:$B$310, 0)), "")="", "", IFERROR(INDEX(Ingredients!E$11:E$310, MATCH($C314, Ingredients!$B$11:$B$310, 0)), "")))</f>
        <v/>
      </c>
      <c r="AJ314" s="108" t="str">
        <f>IF($C314="", "", IF(IFERROR(INDEX(Ingredients!F$11:F$310, MATCH($C314, Ingredients!$B$11:$B$310, 0)), "")="", "", IFERROR(INDEX(Ingredients!F$11:F$310, MATCH($C314, Ingredients!$B$11:$B$310, 0)), "")))</f>
        <v/>
      </c>
      <c r="AK314" s="106" t="str">
        <f>IF($C314="", "", IF(IFERROR(INDEX(Ingredients!G$11:G$310, MATCH($C314, Ingredients!$B$11:$B$310, 0)), "")="", "", IFERROR(INDEX(Ingredients!G$11:G$310, MATCH($C314, Ingredients!$B$11:$B$310, 0)), "")))</f>
        <v/>
      </c>
      <c r="AL314" s="79" t="str">
        <f>IF($C314="", "", IF(IFERROR(INDEX(Ingredients!H$11:H$310, MATCH($C314, Ingredients!$B$11:$B$310, 0)), "")="", "", IFERROR(INDEX(Ingredients!H$11:H$310, MATCH($C314, Ingredients!$B$11:$B$310, 0)), "")))</f>
        <v/>
      </c>
      <c r="AN314" s="83" t="str">
        <f t="shared" si="65"/>
        <v/>
      </c>
      <c r="AP314" s="114" t="str">
        <f t="shared" si="75"/>
        <v/>
      </c>
      <c r="AR314" s="117" t="str">
        <f>IF($C314="", "", IF(IFERROR(INDEX(Ingredients!$AI$11:$AI$310, MATCH($C314, Ingredients!$B$11:$B$310, 0)), "")="", "", IFERROR(INDEX(Ingredients!$AI$11:$AI$310, MATCH($C314, Ingredients!$B$11:$B$310, 0)), "")))</f>
        <v/>
      </c>
      <c r="AT314" s="120" t="str">
        <f t="shared" si="76"/>
        <v/>
      </c>
      <c r="AV314" s="90" t="str">
        <f t="shared" si="66"/>
        <v/>
      </c>
      <c r="AX314" s="90" t="str">
        <f>IF($AV314="", "", COUNTIF($AV$11:$AV$5010, "&lt;"&amp;$AV314)+1+COUNTIF($AV$11:$AV314, $AV314)-1)</f>
        <v/>
      </c>
      <c r="AZ314" s="111" t="str">
        <f>IF($B314="", "", SUMIF('Shopping List'!$AV$11:$AV$25, $B314, 'Shopping List'!$BN$11:$BN$25))</f>
        <v/>
      </c>
      <c r="BB314" s="117" t="str">
        <f t="shared" si="77"/>
        <v/>
      </c>
    </row>
    <row r="315" spans="1:54" x14ac:dyDescent="0.25">
      <c r="A315" s="4"/>
      <c r="B315" s="37"/>
      <c r="C315" s="124"/>
      <c r="D315" s="39"/>
      <c r="E315" s="125"/>
      <c r="F315" s="48"/>
      <c r="G315" s="4"/>
      <c r="H315" s="4"/>
      <c r="I315" s="95" t="str">
        <f>IF($C315="", "", IF(IFERROR(INDEX(Ingredients!$C$11:$C$310, MATCH($C315, Ingredients!$B$11:$B$310, 0)), "")="", "", IFERROR(INDEX(Ingredients!$C$11:$C$310, MATCH($C315, Ingredients!$B$11:$B$310, 0)), "")))</f>
        <v/>
      </c>
      <c r="J315" s="73" t="str">
        <f>IF($B315="", "", IF(IFERROR(INDEX(Meals!$C$11:$C$260, MATCH($B315, Meals!$B$11:$B$260, 0)), "")="", "", IFERROR(INDEX(Meals!$C$11:$C$260, MATCH($B315, Meals!$B$11:$B$260, 0)), "")))</f>
        <v/>
      </c>
      <c r="K315" s="4"/>
      <c r="L315" s="72" t="str">
        <f t="shared" si="67"/>
        <v/>
      </c>
      <c r="M315" s="73" t="str">
        <f t="shared" si="68"/>
        <v/>
      </c>
      <c r="N315" s="4"/>
      <c r="O315" s="78" t="str">
        <f t="shared" si="69"/>
        <v/>
      </c>
      <c r="P315" s="79" t="str">
        <f t="shared" si="70"/>
        <v/>
      </c>
      <c r="Q315" s="4"/>
      <c r="R315" s="90" t="str">
        <f t="shared" si="71"/>
        <v/>
      </c>
      <c r="S315" s="4"/>
      <c r="Y315" s="18" t="str">
        <f t="shared" si="72"/>
        <v/>
      </c>
      <c r="AA315" s="18" t="str">
        <f t="shared" si="63"/>
        <v/>
      </c>
      <c r="AB315" s="18" t="str">
        <f t="shared" si="64"/>
        <v/>
      </c>
      <c r="AC315" s="18" t="str">
        <f t="shared" si="73"/>
        <v/>
      </c>
      <c r="AD315" s="18" t="str">
        <f t="shared" si="73"/>
        <v/>
      </c>
      <c r="AE315" s="18" t="str">
        <f t="shared" si="74"/>
        <v/>
      </c>
      <c r="AG315" s="95" t="str">
        <f>IF($C315="", "", IF(IFERROR(INDEX(Ingredients!C$11:C$310, MATCH($C315, Ingredients!$B$11:$B$310, 0)), "")="", "", IFERROR(INDEX(Ingredients!C$11:C$310, MATCH($C315, Ingredients!$B$11:$B$310, 0)), "")))</f>
        <v/>
      </c>
      <c r="AH315" s="105" t="str">
        <f>IF($C315="", "", IF(IFERROR(INDEX(Ingredients!D$11:D$310, MATCH($C315, Ingredients!$B$11:$B$310, 0)), "")="", "", IFERROR(INDEX(Ingredients!D$11:D$310, MATCH($C315, Ingredients!$B$11:$B$310, 0)), "")))</f>
        <v/>
      </c>
      <c r="AI315" s="106" t="str">
        <f>IF($C315="", "", IF(IFERROR(INDEX(Ingredients!E$11:E$310, MATCH($C315, Ingredients!$B$11:$B$310, 0)), "")="", "", IFERROR(INDEX(Ingredients!E$11:E$310, MATCH($C315, Ingredients!$B$11:$B$310, 0)), "")))</f>
        <v/>
      </c>
      <c r="AJ315" s="108" t="str">
        <f>IF($C315="", "", IF(IFERROR(INDEX(Ingredients!F$11:F$310, MATCH($C315, Ingredients!$B$11:$B$310, 0)), "")="", "", IFERROR(INDEX(Ingredients!F$11:F$310, MATCH($C315, Ingredients!$B$11:$B$310, 0)), "")))</f>
        <v/>
      </c>
      <c r="AK315" s="106" t="str">
        <f>IF($C315="", "", IF(IFERROR(INDEX(Ingredients!G$11:G$310, MATCH($C315, Ingredients!$B$11:$B$310, 0)), "")="", "", IFERROR(INDEX(Ingredients!G$11:G$310, MATCH($C315, Ingredients!$B$11:$B$310, 0)), "")))</f>
        <v/>
      </c>
      <c r="AL315" s="79" t="str">
        <f>IF($C315="", "", IF(IFERROR(INDEX(Ingredients!H$11:H$310, MATCH($C315, Ingredients!$B$11:$B$310, 0)), "")="", "", IFERROR(INDEX(Ingredients!H$11:H$310, MATCH($C315, Ingredients!$B$11:$B$310, 0)), "")))</f>
        <v/>
      </c>
      <c r="AN315" s="83" t="str">
        <f t="shared" si="65"/>
        <v/>
      </c>
      <c r="AP315" s="114" t="str">
        <f t="shared" si="75"/>
        <v/>
      </c>
      <c r="AR315" s="117" t="str">
        <f>IF($C315="", "", IF(IFERROR(INDEX(Ingredients!$AI$11:$AI$310, MATCH($C315, Ingredients!$B$11:$B$310, 0)), "")="", "", IFERROR(INDEX(Ingredients!$AI$11:$AI$310, MATCH($C315, Ingredients!$B$11:$B$310, 0)), "")))</f>
        <v/>
      </c>
      <c r="AT315" s="120" t="str">
        <f t="shared" si="76"/>
        <v/>
      </c>
      <c r="AV315" s="90" t="str">
        <f t="shared" si="66"/>
        <v/>
      </c>
      <c r="AX315" s="90" t="str">
        <f>IF($AV315="", "", COUNTIF($AV$11:$AV$5010, "&lt;"&amp;$AV315)+1+COUNTIF($AV$11:$AV315, $AV315)-1)</f>
        <v/>
      </c>
      <c r="AZ315" s="111" t="str">
        <f>IF($B315="", "", SUMIF('Shopping List'!$AV$11:$AV$25, $B315, 'Shopping List'!$BN$11:$BN$25))</f>
        <v/>
      </c>
      <c r="BB315" s="117" t="str">
        <f t="shared" si="77"/>
        <v/>
      </c>
    </row>
    <row r="316" spans="1:54" x14ac:dyDescent="0.25">
      <c r="A316" s="4"/>
      <c r="B316" s="37"/>
      <c r="C316" s="124"/>
      <c r="D316" s="39"/>
      <c r="E316" s="125"/>
      <c r="F316" s="48"/>
      <c r="G316" s="4"/>
      <c r="H316" s="4"/>
      <c r="I316" s="95" t="str">
        <f>IF($C316="", "", IF(IFERROR(INDEX(Ingredients!$C$11:$C$310, MATCH($C316, Ingredients!$B$11:$B$310, 0)), "")="", "", IFERROR(INDEX(Ingredients!$C$11:$C$310, MATCH($C316, Ingredients!$B$11:$B$310, 0)), "")))</f>
        <v/>
      </c>
      <c r="J316" s="73" t="str">
        <f>IF($B316="", "", IF(IFERROR(INDEX(Meals!$C$11:$C$260, MATCH($B316, Meals!$B$11:$B$260, 0)), "")="", "", IFERROR(INDEX(Meals!$C$11:$C$260, MATCH($B316, Meals!$B$11:$B$260, 0)), "")))</f>
        <v/>
      </c>
      <c r="K316" s="4"/>
      <c r="L316" s="72" t="str">
        <f t="shared" si="67"/>
        <v/>
      </c>
      <c r="M316" s="73" t="str">
        <f t="shared" si="68"/>
        <v/>
      </c>
      <c r="N316" s="4"/>
      <c r="O316" s="78" t="str">
        <f t="shared" si="69"/>
        <v/>
      </c>
      <c r="P316" s="79" t="str">
        <f t="shared" si="70"/>
        <v/>
      </c>
      <c r="Q316" s="4"/>
      <c r="R316" s="90" t="str">
        <f t="shared" si="71"/>
        <v/>
      </c>
      <c r="S316" s="4"/>
      <c r="Y316" s="18" t="str">
        <f t="shared" si="72"/>
        <v/>
      </c>
      <c r="AA316" s="18" t="str">
        <f t="shared" si="63"/>
        <v/>
      </c>
      <c r="AB316" s="18" t="str">
        <f t="shared" si="64"/>
        <v/>
      </c>
      <c r="AC316" s="18" t="str">
        <f t="shared" si="73"/>
        <v/>
      </c>
      <c r="AD316" s="18" t="str">
        <f t="shared" si="73"/>
        <v/>
      </c>
      <c r="AE316" s="18" t="str">
        <f t="shared" si="74"/>
        <v/>
      </c>
      <c r="AG316" s="95" t="str">
        <f>IF($C316="", "", IF(IFERROR(INDEX(Ingredients!C$11:C$310, MATCH($C316, Ingredients!$B$11:$B$310, 0)), "")="", "", IFERROR(INDEX(Ingredients!C$11:C$310, MATCH($C316, Ingredients!$B$11:$B$310, 0)), "")))</f>
        <v/>
      </c>
      <c r="AH316" s="105" t="str">
        <f>IF($C316="", "", IF(IFERROR(INDEX(Ingredients!D$11:D$310, MATCH($C316, Ingredients!$B$11:$B$310, 0)), "")="", "", IFERROR(INDEX(Ingredients!D$11:D$310, MATCH($C316, Ingredients!$B$11:$B$310, 0)), "")))</f>
        <v/>
      </c>
      <c r="AI316" s="106" t="str">
        <f>IF($C316="", "", IF(IFERROR(INDEX(Ingredients!E$11:E$310, MATCH($C316, Ingredients!$B$11:$B$310, 0)), "")="", "", IFERROR(INDEX(Ingredients!E$11:E$310, MATCH($C316, Ingredients!$B$11:$B$310, 0)), "")))</f>
        <v/>
      </c>
      <c r="AJ316" s="108" t="str">
        <f>IF($C316="", "", IF(IFERROR(INDEX(Ingredients!F$11:F$310, MATCH($C316, Ingredients!$B$11:$B$310, 0)), "")="", "", IFERROR(INDEX(Ingredients!F$11:F$310, MATCH($C316, Ingredients!$B$11:$B$310, 0)), "")))</f>
        <v/>
      </c>
      <c r="AK316" s="106" t="str">
        <f>IF($C316="", "", IF(IFERROR(INDEX(Ingredients!G$11:G$310, MATCH($C316, Ingredients!$B$11:$B$310, 0)), "")="", "", IFERROR(INDEX(Ingredients!G$11:G$310, MATCH($C316, Ingredients!$B$11:$B$310, 0)), "")))</f>
        <v/>
      </c>
      <c r="AL316" s="79" t="str">
        <f>IF($C316="", "", IF(IFERROR(INDEX(Ingredients!H$11:H$310, MATCH($C316, Ingredients!$B$11:$B$310, 0)), "")="", "", IFERROR(INDEX(Ingredients!H$11:H$310, MATCH($C316, Ingredients!$B$11:$B$310, 0)), "")))</f>
        <v/>
      </c>
      <c r="AN316" s="83" t="str">
        <f t="shared" si="65"/>
        <v/>
      </c>
      <c r="AP316" s="114" t="str">
        <f t="shared" si="75"/>
        <v/>
      </c>
      <c r="AR316" s="117" t="str">
        <f>IF($C316="", "", IF(IFERROR(INDEX(Ingredients!$AI$11:$AI$310, MATCH($C316, Ingredients!$B$11:$B$310, 0)), "")="", "", IFERROR(INDEX(Ingredients!$AI$11:$AI$310, MATCH($C316, Ingredients!$B$11:$B$310, 0)), "")))</f>
        <v/>
      </c>
      <c r="AT316" s="120" t="str">
        <f t="shared" si="76"/>
        <v/>
      </c>
      <c r="AV316" s="90" t="str">
        <f t="shared" si="66"/>
        <v/>
      </c>
      <c r="AX316" s="90" t="str">
        <f>IF($AV316="", "", COUNTIF($AV$11:$AV$5010, "&lt;"&amp;$AV316)+1+COUNTIF($AV$11:$AV316, $AV316)-1)</f>
        <v/>
      </c>
      <c r="AZ316" s="111" t="str">
        <f>IF($B316="", "", SUMIF('Shopping List'!$AV$11:$AV$25, $B316, 'Shopping List'!$BN$11:$BN$25))</f>
        <v/>
      </c>
      <c r="BB316" s="117" t="str">
        <f t="shared" si="77"/>
        <v/>
      </c>
    </row>
    <row r="317" spans="1:54" x14ac:dyDescent="0.25">
      <c r="A317" s="4"/>
      <c r="B317" s="37"/>
      <c r="C317" s="124"/>
      <c r="D317" s="39"/>
      <c r="E317" s="125"/>
      <c r="F317" s="48"/>
      <c r="G317" s="4"/>
      <c r="H317" s="4"/>
      <c r="I317" s="95" t="str">
        <f>IF($C317="", "", IF(IFERROR(INDEX(Ingredients!$C$11:$C$310, MATCH($C317, Ingredients!$B$11:$B$310, 0)), "")="", "", IFERROR(INDEX(Ingredients!$C$11:$C$310, MATCH($C317, Ingredients!$B$11:$B$310, 0)), "")))</f>
        <v/>
      </c>
      <c r="J317" s="73" t="str">
        <f>IF($B317="", "", IF(IFERROR(INDEX(Meals!$C$11:$C$260, MATCH($B317, Meals!$B$11:$B$260, 0)), "")="", "", IFERROR(INDEX(Meals!$C$11:$C$260, MATCH($B317, Meals!$B$11:$B$260, 0)), "")))</f>
        <v/>
      </c>
      <c r="K317" s="4"/>
      <c r="L317" s="72" t="str">
        <f t="shared" si="67"/>
        <v/>
      </c>
      <c r="M317" s="73" t="str">
        <f t="shared" si="68"/>
        <v/>
      </c>
      <c r="N317" s="4"/>
      <c r="O317" s="78" t="str">
        <f t="shared" si="69"/>
        <v/>
      </c>
      <c r="P317" s="79" t="str">
        <f t="shared" si="70"/>
        <v/>
      </c>
      <c r="Q317" s="4"/>
      <c r="R317" s="90" t="str">
        <f t="shared" si="71"/>
        <v/>
      </c>
      <c r="S317" s="4"/>
      <c r="Y317" s="18" t="str">
        <f t="shared" si="72"/>
        <v/>
      </c>
      <c r="AA317" s="18" t="str">
        <f t="shared" si="63"/>
        <v/>
      </c>
      <c r="AB317" s="18" t="str">
        <f t="shared" si="64"/>
        <v/>
      </c>
      <c r="AC317" s="18" t="str">
        <f t="shared" si="73"/>
        <v/>
      </c>
      <c r="AD317" s="18" t="str">
        <f t="shared" si="73"/>
        <v/>
      </c>
      <c r="AE317" s="18" t="str">
        <f t="shared" si="74"/>
        <v/>
      </c>
      <c r="AG317" s="95" t="str">
        <f>IF($C317="", "", IF(IFERROR(INDEX(Ingredients!C$11:C$310, MATCH($C317, Ingredients!$B$11:$B$310, 0)), "")="", "", IFERROR(INDEX(Ingredients!C$11:C$310, MATCH($C317, Ingredients!$B$11:$B$310, 0)), "")))</f>
        <v/>
      </c>
      <c r="AH317" s="105" t="str">
        <f>IF($C317="", "", IF(IFERROR(INDEX(Ingredients!D$11:D$310, MATCH($C317, Ingredients!$B$11:$B$310, 0)), "")="", "", IFERROR(INDEX(Ingredients!D$11:D$310, MATCH($C317, Ingredients!$B$11:$B$310, 0)), "")))</f>
        <v/>
      </c>
      <c r="AI317" s="106" t="str">
        <f>IF($C317="", "", IF(IFERROR(INDEX(Ingredients!E$11:E$310, MATCH($C317, Ingredients!$B$11:$B$310, 0)), "")="", "", IFERROR(INDEX(Ingredients!E$11:E$310, MATCH($C317, Ingredients!$B$11:$B$310, 0)), "")))</f>
        <v/>
      </c>
      <c r="AJ317" s="108" t="str">
        <f>IF($C317="", "", IF(IFERROR(INDEX(Ingredients!F$11:F$310, MATCH($C317, Ingredients!$B$11:$B$310, 0)), "")="", "", IFERROR(INDEX(Ingredients!F$11:F$310, MATCH($C317, Ingredients!$B$11:$B$310, 0)), "")))</f>
        <v/>
      </c>
      <c r="AK317" s="106" t="str">
        <f>IF($C317="", "", IF(IFERROR(INDEX(Ingredients!G$11:G$310, MATCH($C317, Ingredients!$B$11:$B$310, 0)), "")="", "", IFERROR(INDEX(Ingredients!G$11:G$310, MATCH($C317, Ingredients!$B$11:$B$310, 0)), "")))</f>
        <v/>
      </c>
      <c r="AL317" s="79" t="str">
        <f>IF($C317="", "", IF(IFERROR(INDEX(Ingredients!H$11:H$310, MATCH($C317, Ingredients!$B$11:$B$310, 0)), "")="", "", IFERROR(INDEX(Ingredients!H$11:H$310, MATCH($C317, Ingredients!$B$11:$B$310, 0)), "")))</f>
        <v/>
      </c>
      <c r="AN317" s="83" t="str">
        <f t="shared" si="65"/>
        <v/>
      </c>
      <c r="AP317" s="114" t="str">
        <f t="shared" si="75"/>
        <v/>
      </c>
      <c r="AR317" s="117" t="str">
        <f>IF($C317="", "", IF(IFERROR(INDEX(Ingredients!$AI$11:$AI$310, MATCH($C317, Ingredients!$B$11:$B$310, 0)), "")="", "", IFERROR(INDEX(Ingredients!$AI$11:$AI$310, MATCH($C317, Ingredients!$B$11:$B$310, 0)), "")))</f>
        <v/>
      </c>
      <c r="AT317" s="120" t="str">
        <f t="shared" si="76"/>
        <v/>
      </c>
      <c r="AV317" s="90" t="str">
        <f t="shared" si="66"/>
        <v/>
      </c>
      <c r="AX317" s="90" t="str">
        <f>IF($AV317="", "", COUNTIF($AV$11:$AV$5010, "&lt;"&amp;$AV317)+1+COUNTIF($AV$11:$AV317, $AV317)-1)</f>
        <v/>
      </c>
      <c r="AZ317" s="111" t="str">
        <f>IF($B317="", "", SUMIF('Shopping List'!$AV$11:$AV$25, $B317, 'Shopping List'!$BN$11:$BN$25))</f>
        <v/>
      </c>
      <c r="BB317" s="117" t="str">
        <f t="shared" si="77"/>
        <v/>
      </c>
    </row>
    <row r="318" spans="1:54" x14ac:dyDescent="0.25">
      <c r="A318" s="4"/>
      <c r="B318" s="37"/>
      <c r="C318" s="124"/>
      <c r="D318" s="39"/>
      <c r="E318" s="125"/>
      <c r="F318" s="48"/>
      <c r="G318" s="4"/>
      <c r="H318" s="4"/>
      <c r="I318" s="95" t="str">
        <f>IF($C318="", "", IF(IFERROR(INDEX(Ingredients!$C$11:$C$310, MATCH($C318, Ingredients!$B$11:$B$310, 0)), "")="", "", IFERROR(INDEX(Ingredients!$C$11:$C$310, MATCH($C318, Ingredients!$B$11:$B$310, 0)), "")))</f>
        <v/>
      </c>
      <c r="J318" s="73" t="str">
        <f>IF($B318="", "", IF(IFERROR(INDEX(Meals!$C$11:$C$260, MATCH($B318, Meals!$B$11:$B$260, 0)), "")="", "", IFERROR(INDEX(Meals!$C$11:$C$260, MATCH($B318, Meals!$B$11:$B$260, 0)), "")))</f>
        <v/>
      </c>
      <c r="K318" s="4"/>
      <c r="L318" s="72" t="str">
        <f t="shared" si="67"/>
        <v/>
      </c>
      <c r="M318" s="73" t="str">
        <f t="shared" si="68"/>
        <v/>
      </c>
      <c r="N318" s="4"/>
      <c r="O318" s="78" t="str">
        <f t="shared" si="69"/>
        <v/>
      </c>
      <c r="P318" s="79" t="str">
        <f t="shared" si="70"/>
        <v/>
      </c>
      <c r="Q318" s="4"/>
      <c r="R318" s="90" t="str">
        <f t="shared" si="71"/>
        <v/>
      </c>
      <c r="S318" s="4"/>
      <c r="Y318" s="18" t="str">
        <f t="shared" si="72"/>
        <v/>
      </c>
      <c r="AA318" s="18" t="str">
        <f t="shared" si="63"/>
        <v/>
      </c>
      <c r="AB318" s="18" t="str">
        <f t="shared" si="64"/>
        <v/>
      </c>
      <c r="AC318" s="18" t="str">
        <f t="shared" si="73"/>
        <v/>
      </c>
      <c r="AD318" s="18" t="str">
        <f t="shared" si="73"/>
        <v/>
      </c>
      <c r="AE318" s="18" t="str">
        <f t="shared" si="74"/>
        <v/>
      </c>
      <c r="AG318" s="95" t="str">
        <f>IF($C318="", "", IF(IFERROR(INDEX(Ingredients!C$11:C$310, MATCH($C318, Ingredients!$B$11:$B$310, 0)), "")="", "", IFERROR(INDEX(Ingredients!C$11:C$310, MATCH($C318, Ingredients!$B$11:$B$310, 0)), "")))</f>
        <v/>
      </c>
      <c r="AH318" s="105" t="str">
        <f>IF($C318="", "", IF(IFERROR(INDEX(Ingredients!D$11:D$310, MATCH($C318, Ingredients!$B$11:$B$310, 0)), "")="", "", IFERROR(INDEX(Ingredients!D$11:D$310, MATCH($C318, Ingredients!$B$11:$B$310, 0)), "")))</f>
        <v/>
      </c>
      <c r="AI318" s="106" t="str">
        <f>IF($C318="", "", IF(IFERROR(INDEX(Ingredients!E$11:E$310, MATCH($C318, Ingredients!$B$11:$B$310, 0)), "")="", "", IFERROR(INDEX(Ingredients!E$11:E$310, MATCH($C318, Ingredients!$B$11:$B$310, 0)), "")))</f>
        <v/>
      </c>
      <c r="AJ318" s="108" t="str">
        <f>IF($C318="", "", IF(IFERROR(INDEX(Ingredients!F$11:F$310, MATCH($C318, Ingredients!$B$11:$B$310, 0)), "")="", "", IFERROR(INDEX(Ingredients!F$11:F$310, MATCH($C318, Ingredients!$B$11:$B$310, 0)), "")))</f>
        <v/>
      </c>
      <c r="AK318" s="106" t="str">
        <f>IF($C318="", "", IF(IFERROR(INDEX(Ingredients!G$11:G$310, MATCH($C318, Ingredients!$B$11:$B$310, 0)), "")="", "", IFERROR(INDEX(Ingredients!G$11:G$310, MATCH($C318, Ingredients!$B$11:$B$310, 0)), "")))</f>
        <v/>
      </c>
      <c r="AL318" s="79" t="str">
        <f>IF($C318="", "", IF(IFERROR(INDEX(Ingredients!H$11:H$310, MATCH($C318, Ingredients!$B$11:$B$310, 0)), "")="", "", IFERROR(INDEX(Ingredients!H$11:H$310, MATCH($C318, Ingredients!$B$11:$B$310, 0)), "")))</f>
        <v/>
      </c>
      <c r="AN318" s="83" t="str">
        <f t="shared" si="65"/>
        <v/>
      </c>
      <c r="AP318" s="114" t="str">
        <f t="shared" si="75"/>
        <v/>
      </c>
      <c r="AR318" s="117" t="str">
        <f>IF($C318="", "", IF(IFERROR(INDEX(Ingredients!$AI$11:$AI$310, MATCH($C318, Ingredients!$B$11:$B$310, 0)), "")="", "", IFERROR(INDEX(Ingredients!$AI$11:$AI$310, MATCH($C318, Ingredients!$B$11:$B$310, 0)), "")))</f>
        <v/>
      </c>
      <c r="AT318" s="120" t="str">
        <f t="shared" si="76"/>
        <v/>
      </c>
      <c r="AV318" s="90" t="str">
        <f t="shared" si="66"/>
        <v/>
      </c>
      <c r="AX318" s="90" t="str">
        <f>IF($AV318="", "", COUNTIF($AV$11:$AV$5010, "&lt;"&amp;$AV318)+1+COUNTIF($AV$11:$AV318, $AV318)-1)</f>
        <v/>
      </c>
      <c r="AZ318" s="111" t="str">
        <f>IF($B318="", "", SUMIF('Shopping List'!$AV$11:$AV$25, $B318, 'Shopping List'!$BN$11:$BN$25))</f>
        <v/>
      </c>
      <c r="BB318" s="117" t="str">
        <f t="shared" si="77"/>
        <v/>
      </c>
    </row>
    <row r="319" spans="1:54" x14ac:dyDescent="0.25">
      <c r="A319" s="4"/>
      <c r="B319" s="37"/>
      <c r="C319" s="124"/>
      <c r="D319" s="39"/>
      <c r="E319" s="125"/>
      <c r="F319" s="48"/>
      <c r="G319" s="4"/>
      <c r="H319" s="4"/>
      <c r="I319" s="95" t="str">
        <f>IF($C319="", "", IF(IFERROR(INDEX(Ingredients!$C$11:$C$310, MATCH($C319, Ingredients!$B$11:$B$310, 0)), "")="", "", IFERROR(INDEX(Ingredients!$C$11:$C$310, MATCH($C319, Ingredients!$B$11:$B$310, 0)), "")))</f>
        <v/>
      </c>
      <c r="J319" s="73" t="str">
        <f>IF($B319="", "", IF(IFERROR(INDEX(Meals!$C$11:$C$260, MATCH($B319, Meals!$B$11:$B$260, 0)), "")="", "", IFERROR(INDEX(Meals!$C$11:$C$260, MATCH($B319, Meals!$B$11:$B$260, 0)), "")))</f>
        <v/>
      </c>
      <c r="K319" s="4"/>
      <c r="L319" s="72" t="str">
        <f t="shared" si="67"/>
        <v/>
      </c>
      <c r="M319" s="73" t="str">
        <f t="shared" si="68"/>
        <v/>
      </c>
      <c r="N319" s="4"/>
      <c r="O319" s="78" t="str">
        <f t="shared" si="69"/>
        <v/>
      </c>
      <c r="P319" s="79" t="str">
        <f t="shared" si="70"/>
        <v/>
      </c>
      <c r="Q319" s="4"/>
      <c r="R319" s="90" t="str">
        <f t="shared" si="71"/>
        <v/>
      </c>
      <c r="S319" s="4"/>
      <c r="Y319" s="18" t="str">
        <f t="shared" si="72"/>
        <v/>
      </c>
      <c r="AA319" s="18" t="str">
        <f t="shared" si="63"/>
        <v/>
      </c>
      <c r="AB319" s="18" t="str">
        <f t="shared" si="64"/>
        <v/>
      </c>
      <c r="AC319" s="18" t="str">
        <f t="shared" si="73"/>
        <v/>
      </c>
      <c r="AD319" s="18" t="str">
        <f t="shared" si="73"/>
        <v/>
      </c>
      <c r="AE319" s="18" t="str">
        <f t="shared" si="74"/>
        <v/>
      </c>
      <c r="AG319" s="95" t="str">
        <f>IF($C319="", "", IF(IFERROR(INDEX(Ingredients!C$11:C$310, MATCH($C319, Ingredients!$B$11:$B$310, 0)), "")="", "", IFERROR(INDEX(Ingredients!C$11:C$310, MATCH($C319, Ingredients!$B$11:$B$310, 0)), "")))</f>
        <v/>
      </c>
      <c r="AH319" s="105" t="str">
        <f>IF($C319="", "", IF(IFERROR(INDEX(Ingredients!D$11:D$310, MATCH($C319, Ingredients!$B$11:$B$310, 0)), "")="", "", IFERROR(INDEX(Ingredients!D$11:D$310, MATCH($C319, Ingredients!$B$11:$B$310, 0)), "")))</f>
        <v/>
      </c>
      <c r="AI319" s="106" t="str">
        <f>IF($C319="", "", IF(IFERROR(INDEX(Ingredients!E$11:E$310, MATCH($C319, Ingredients!$B$11:$B$310, 0)), "")="", "", IFERROR(INDEX(Ingredients!E$11:E$310, MATCH($C319, Ingredients!$B$11:$B$310, 0)), "")))</f>
        <v/>
      </c>
      <c r="AJ319" s="108" t="str">
        <f>IF($C319="", "", IF(IFERROR(INDEX(Ingredients!F$11:F$310, MATCH($C319, Ingredients!$B$11:$B$310, 0)), "")="", "", IFERROR(INDEX(Ingredients!F$11:F$310, MATCH($C319, Ingredients!$B$11:$B$310, 0)), "")))</f>
        <v/>
      </c>
      <c r="AK319" s="106" t="str">
        <f>IF($C319="", "", IF(IFERROR(INDEX(Ingredients!G$11:G$310, MATCH($C319, Ingredients!$B$11:$B$310, 0)), "")="", "", IFERROR(INDEX(Ingredients!G$11:G$310, MATCH($C319, Ingredients!$B$11:$B$310, 0)), "")))</f>
        <v/>
      </c>
      <c r="AL319" s="79" t="str">
        <f>IF($C319="", "", IF(IFERROR(INDEX(Ingredients!H$11:H$310, MATCH($C319, Ingredients!$B$11:$B$310, 0)), "")="", "", IFERROR(INDEX(Ingredients!H$11:H$310, MATCH($C319, Ingredients!$B$11:$B$310, 0)), "")))</f>
        <v/>
      </c>
      <c r="AN319" s="83" t="str">
        <f t="shared" si="65"/>
        <v/>
      </c>
      <c r="AP319" s="114" t="str">
        <f t="shared" si="75"/>
        <v/>
      </c>
      <c r="AR319" s="117" t="str">
        <f>IF($C319="", "", IF(IFERROR(INDEX(Ingredients!$AI$11:$AI$310, MATCH($C319, Ingredients!$B$11:$B$310, 0)), "")="", "", IFERROR(INDEX(Ingredients!$AI$11:$AI$310, MATCH($C319, Ingredients!$B$11:$B$310, 0)), "")))</f>
        <v/>
      </c>
      <c r="AT319" s="120" t="str">
        <f t="shared" si="76"/>
        <v/>
      </c>
      <c r="AV319" s="90" t="str">
        <f t="shared" si="66"/>
        <v/>
      </c>
      <c r="AX319" s="90" t="str">
        <f>IF($AV319="", "", COUNTIF($AV$11:$AV$5010, "&lt;"&amp;$AV319)+1+COUNTIF($AV$11:$AV319, $AV319)-1)</f>
        <v/>
      </c>
      <c r="AZ319" s="111" t="str">
        <f>IF($B319="", "", SUMIF('Shopping List'!$AV$11:$AV$25, $B319, 'Shopping List'!$BN$11:$BN$25))</f>
        <v/>
      </c>
      <c r="BB319" s="117" t="str">
        <f t="shared" si="77"/>
        <v/>
      </c>
    </row>
    <row r="320" spans="1:54" x14ac:dyDescent="0.25">
      <c r="A320" s="4"/>
      <c r="B320" s="37"/>
      <c r="C320" s="124"/>
      <c r="D320" s="39"/>
      <c r="E320" s="125"/>
      <c r="F320" s="48"/>
      <c r="G320" s="4"/>
      <c r="H320" s="4"/>
      <c r="I320" s="95" t="str">
        <f>IF($C320="", "", IF(IFERROR(INDEX(Ingredients!$C$11:$C$310, MATCH($C320, Ingredients!$B$11:$B$310, 0)), "")="", "", IFERROR(INDEX(Ingredients!$C$11:$C$310, MATCH($C320, Ingredients!$B$11:$B$310, 0)), "")))</f>
        <v/>
      </c>
      <c r="J320" s="73" t="str">
        <f>IF($B320="", "", IF(IFERROR(INDEX(Meals!$C$11:$C$260, MATCH($B320, Meals!$B$11:$B$260, 0)), "")="", "", IFERROR(INDEX(Meals!$C$11:$C$260, MATCH($B320, Meals!$B$11:$B$260, 0)), "")))</f>
        <v/>
      </c>
      <c r="K320" s="4"/>
      <c r="L320" s="72" t="str">
        <f t="shared" si="67"/>
        <v/>
      </c>
      <c r="M320" s="73" t="str">
        <f t="shared" si="68"/>
        <v/>
      </c>
      <c r="N320" s="4"/>
      <c r="O320" s="78" t="str">
        <f t="shared" si="69"/>
        <v/>
      </c>
      <c r="P320" s="79" t="str">
        <f t="shared" si="70"/>
        <v/>
      </c>
      <c r="Q320" s="4"/>
      <c r="R320" s="90" t="str">
        <f t="shared" si="71"/>
        <v/>
      </c>
      <c r="S320" s="4"/>
      <c r="Y320" s="18" t="str">
        <f t="shared" si="72"/>
        <v/>
      </c>
      <c r="AA320" s="18" t="str">
        <f t="shared" si="63"/>
        <v/>
      </c>
      <c r="AB320" s="18" t="str">
        <f t="shared" si="64"/>
        <v/>
      </c>
      <c r="AC320" s="18" t="str">
        <f t="shared" si="73"/>
        <v/>
      </c>
      <c r="AD320" s="18" t="str">
        <f t="shared" si="73"/>
        <v/>
      </c>
      <c r="AE320" s="18" t="str">
        <f t="shared" si="74"/>
        <v/>
      </c>
      <c r="AG320" s="95" t="str">
        <f>IF($C320="", "", IF(IFERROR(INDEX(Ingredients!C$11:C$310, MATCH($C320, Ingredients!$B$11:$B$310, 0)), "")="", "", IFERROR(INDEX(Ingredients!C$11:C$310, MATCH($C320, Ingredients!$B$11:$B$310, 0)), "")))</f>
        <v/>
      </c>
      <c r="AH320" s="105" t="str">
        <f>IF($C320="", "", IF(IFERROR(INDEX(Ingredients!D$11:D$310, MATCH($C320, Ingredients!$B$11:$B$310, 0)), "")="", "", IFERROR(INDEX(Ingredients!D$11:D$310, MATCH($C320, Ingredients!$B$11:$B$310, 0)), "")))</f>
        <v/>
      </c>
      <c r="AI320" s="106" t="str">
        <f>IF($C320="", "", IF(IFERROR(INDEX(Ingredients!E$11:E$310, MATCH($C320, Ingredients!$B$11:$B$310, 0)), "")="", "", IFERROR(INDEX(Ingredients!E$11:E$310, MATCH($C320, Ingredients!$B$11:$B$310, 0)), "")))</f>
        <v/>
      </c>
      <c r="AJ320" s="108" t="str">
        <f>IF($C320="", "", IF(IFERROR(INDEX(Ingredients!F$11:F$310, MATCH($C320, Ingredients!$B$11:$B$310, 0)), "")="", "", IFERROR(INDEX(Ingredients!F$11:F$310, MATCH($C320, Ingredients!$B$11:$B$310, 0)), "")))</f>
        <v/>
      </c>
      <c r="AK320" s="106" t="str">
        <f>IF($C320="", "", IF(IFERROR(INDEX(Ingredients!G$11:G$310, MATCH($C320, Ingredients!$B$11:$B$310, 0)), "")="", "", IFERROR(INDEX(Ingredients!G$11:G$310, MATCH($C320, Ingredients!$B$11:$B$310, 0)), "")))</f>
        <v/>
      </c>
      <c r="AL320" s="79" t="str">
        <f>IF($C320="", "", IF(IFERROR(INDEX(Ingredients!H$11:H$310, MATCH($C320, Ingredients!$B$11:$B$310, 0)), "")="", "", IFERROR(INDEX(Ingredients!H$11:H$310, MATCH($C320, Ingredients!$B$11:$B$310, 0)), "")))</f>
        <v/>
      </c>
      <c r="AN320" s="83" t="str">
        <f t="shared" si="65"/>
        <v/>
      </c>
      <c r="AP320" s="114" t="str">
        <f t="shared" si="75"/>
        <v/>
      </c>
      <c r="AR320" s="117" t="str">
        <f>IF($C320="", "", IF(IFERROR(INDEX(Ingredients!$AI$11:$AI$310, MATCH($C320, Ingredients!$B$11:$B$310, 0)), "")="", "", IFERROR(INDEX(Ingredients!$AI$11:$AI$310, MATCH($C320, Ingredients!$B$11:$B$310, 0)), "")))</f>
        <v/>
      </c>
      <c r="AT320" s="120" t="str">
        <f t="shared" si="76"/>
        <v/>
      </c>
      <c r="AV320" s="90" t="str">
        <f t="shared" si="66"/>
        <v/>
      </c>
      <c r="AX320" s="90" t="str">
        <f>IF($AV320="", "", COUNTIF($AV$11:$AV$5010, "&lt;"&amp;$AV320)+1+COUNTIF($AV$11:$AV320, $AV320)-1)</f>
        <v/>
      </c>
      <c r="AZ320" s="111" t="str">
        <f>IF($B320="", "", SUMIF('Shopping List'!$AV$11:$AV$25, $B320, 'Shopping List'!$BN$11:$BN$25))</f>
        <v/>
      </c>
      <c r="BB320" s="117" t="str">
        <f t="shared" si="77"/>
        <v/>
      </c>
    </row>
    <row r="321" spans="1:54" x14ac:dyDescent="0.25">
      <c r="A321" s="4"/>
      <c r="B321" s="37"/>
      <c r="C321" s="124"/>
      <c r="D321" s="39"/>
      <c r="E321" s="125"/>
      <c r="F321" s="48"/>
      <c r="G321" s="4"/>
      <c r="H321" s="4"/>
      <c r="I321" s="95" t="str">
        <f>IF($C321="", "", IF(IFERROR(INDEX(Ingredients!$C$11:$C$310, MATCH($C321, Ingredients!$B$11:$B$310, 0)), "")="", "", IFERROR(INDEX(Ingredients!$C$11:$C$310, MATCH($C321, Ingredients!$B$11:$B$310, 0)), "")))</f>
        <v/>
      </c>
      <c r="J321" s="73" t="str">
        <f>IF($B321="", "", IF(IFERROR(INDEX(Meals!$C$11:$C$260, MATCH($B321, Meals!$B$11:$B$260, 0)), "")="", "", IFERROR(INDEX(Meals!$C$11:$C$260, MATCH($B321, Meals!$B$11:$B$260, 0)), "")))</f>
        <v/>
      </c>
      <c r="K321" s="4"/>
      <c r="L321" s="72" t="str">
        <f t="shared" si="67"/>
        <v/>
      </c>
      <c r="M321" s="73" t="str">
        <f t="shared" si="68"/>
        <v/>
      </c>
      <c r="N321" s="4"/>
      <c r="O321" s="78" t="str">
        <f t="shared" si="69"/>
        <v/>
      </c>
      <c r="P321" s="79" t="str">
        <f t="shared" si="70"/>
        <v/>
      </c>
      <c r="Q321" s="4"/>
      <c r="R321" s="90" t="str">
        <f t="shared" si="71"/>
        <v/>
      </c>
      <c r="S321" s="4"/>
      <c r="Y321" s="18" t="str">
        <f t="shared" si="72"/>
        <v/>
      </c>
      <c r="AA321" s="18" t="str">
        <f t="shared" si="63"/>
        <v/>
      </c>
      <c r="AB321" s="18" t="str">
        <f t="shared" si="64"/>
        <v/>
      </c>
      <c r="AC321" s="18" t="str">
        <f t="shared" si="73"/>
        <v/>
      </c>
      <c r="AD321" s="18" t="str">
        <f t="shared" si="73"/>
        <v/>
      </c>
      <c r="AE321" s="18" t="str">
        <f t="shared" si="74"/>
        <v/>
      </c>
      <c r="AG321" s="95" t="str">
        <f>IF($C321="", "", IF(IFERROR(INDEX(Ingredients!C$11:C$310, MATCH($C321, Ingredients!$B$11:$B$310, 0)), "")="", "", IFERROR(INDEX(Ingredients!C$11:C$310, MATCH($C321, Ingredients!$B$11:$B$310, 0)), "")))</f>
        <v/>
      </c>
      <c r="AH321" s="105" t="str">
        <f>IF($C321="", "", IF(IFERROR(INDEX(Ingredients!D$11:D$310, MATCH($C321, Ingredients!$B$11:$B$310, 0)), "")="", "", IFERROR(INDEX(Ingredients!D$11:D$310, MATCH($C321, Ingredients!$B$11:$B$310, 0)), "")))</f>
        <v/>
      </c>
      <c r="AI321" s="106" t="str">
        <f>IF($C321="", "", IF(IFERROR(INDEX(Ingredients!E$11:E$310, MATCH($C321, Ingredients!$B$11:$B$310, 0)), "")="", "", IFERROR(INDEX(Ingredients!E$11:E$310, MATCH($C321, Ingredients!$B$11:$B$310, 0)), "")))</f>
        <v/>
      </c>
      <c r="AJ321" s="108" t="str">
        <f>IF($C321="", "", IF(IFERROR(INDEX(Ingredients!F$11:F$310, MATCH($C321, Ingredients!$B$11:$B$310, 0)), "")="", "", IFERROR(INDEX(Ingredients!F$11:F$310, MATCH($C321, Ingredients!$B$11:$B$310, 0)), "")))</f>
        <v/>
      </c>
      <c r="AK321" s="106" t="str">
        <f>IF($C321="", "", IF(IFERROR(INDEX(Ingredients!G$11:G$310, MATCH($C321, Ingredients!$B$11:$B$310, 0)), "")="", "", IFERROR(INDEX(Ingredients!G$11:G$310, MATCH($C321, Ingredients!$B$11:$B$310, 0)), "")))</f>
        <v/>
      </c>
      <c r="AL321" s="79" t="str">
        <f>IF($C321="", "", IF(IFERROR(INDEX(Ingredients!H$11:H$310, MATCH($C321, Ingredients!$B$11:$B$310, 0)), "")="", "", IFERROR(INDEX(Ingredients!H$11:H$310, MATCH($C321, Ingredients!$B$11:$B$310, 0)), "")))</f>
        <v/>
      </c>
      <c r="AN321" s="83" t="str">
        <f t="shared" si="65"/>
        <v/>
      </c>
      <c r="AP321" s="114" t="str">
        <f t="shared" si="75"/>
        <v/>
      </c>
      <c r="AR321" s="117" t="str">
        <f>IF($C321="", "", IF(IFERROR(INDEX(Ingredients!$AI$11:$AI$310, MATCH($C321, Ingredients!$B$11:$B$310, 0)), "")="", "", IFERROR(INDEX(Ingredients!$AI$11:$AI$310, MATCH($C321, Ingredients!$B$11:$B$310, 0)), "")))</f>
        <v/>
      </c>
      <c r="AT321" s="120" t="str">
        <f t="shared" si="76"/>
        <v/>
      </c>
      <c r="AV321" s="90" t="str">
        <f t="shared" si="66"/>
        <v/>
      </c>
      <c r="AX321" s="90" t="str">
        <f>IF($AV321="", "", COUNTIF($AV$11:$AV$5010, "&lt;"&amp;$AV321)+1+COUNTIF($AV$11:$AV321, $AV321)-1)</f>
        <v/>
      </c>
      <c r="AZ321" s="111" t="str">
        <f>IF($B321="", "", SUMIF('Shopping List'!$AV$11:$AV$25, $B321, 'Shopping List'!$BN$11:$BN$25))</f>
        <v/>
      </c>
      <c r="BB321" s="117" t="str">
        <f t="shared" si="77"/>
        <v/>
      </c>
    </row>
    <row r="322" spans="1:54" x14ac:dyDescent="0.25">
      <c r="A322" s="4"/>
      <c r="B322" s="37"/>
      <c r="C322" s="124"/>
      <c r="D322" s="39"/>
      <c r="E322" s="125"/>
      <c r="F322" s="48"/>
      <c r="G322" s="4"/>
      <c r="H322" s="4"/>
      <c r="I322" s="95" t="str">
        <f>IF($C322="", "", IF(IFERROR(INDEX(Ingredients!$C$11:$C$310, MATCH($C322, Ingredients!$B$11:$B$310, 0)), "")="", "", IFERROR(INDEX(Ingredients!$C$11:$C$310, MATCH($C322, Ingredients!$B$11:$B$310, 0)), "")))</f>
        <v/>
      </c>
      <c r="J322" s="73" t="str">
        <f>IF($B322="", "", IF(IFERROR(INDEX(Meals!$C$11:$C$260, MATCH($B322, Meals!$B$11:$B$260, 0)), "")="", "", IFERROR(INDEX(Meals!$C$11:$C$260, MATCH($B322, Meals!$B$11:$B$260, 0)), "")))</f>
        <v/>
      </c>
      <c r="K322" s="4"/>
      <c r="L322" s="72" t="str">
        <f t="shared" si="67"/>
        <v/>
      </c>
      <c r="M322" s="73" t="str">
        <f t="shared" si="68"/>
        <v/>
      </c>
      <c r="N322" s="4"/>
      <c r="O322" s="78" t="str">
        <f t="shared" si="69"/>
        <v/>
      </c>
      <c r="P322" s="79" t="str">
        <f t="shared" si="70"/>
        <v/>
      </c>
      <c r="Q322" s="4"/>
      <c r="R322" s="90" t="str">
        <f t="shared" si="71"/>
        <v/>
      </c>
      <c r="S322" s="4"/>
      <c r="Y322" s="18" t="str">
        <f t="shared" si="72"/>
        <v/>
      </c>
      <c r="AA322" s="18" t="str">
        <f t="shared" si="63"/>
        <v/>
      </c>
      <c r="AB322" s="18" t="str">
        <f t="shared" si="64"/>
        <v/>
      </c>
      <c r="AC322" s="18" t="str">
        <f t="shared" si="73"/>
        <v/>
      </c>
      <c r="AD322" s="18" t="str">
        <f t="shared" si="73"/>
        <v/>
      </c>
      <c r="AE322" s="18" t="str">
        <f t="shared" si="74"/>
        <v/>
      </c>
      <c r="AG322" s="95" t="str">
        <f>IF($C322="", "", IF(IFERROR(INDEX(Ingredients!C$11:C$310, MATCH($C322, Ingredients!$B$11:$B$310, 0)), "")="", "", IFERROR(INDEX(Ingredients!C$11:C$310, MATCH($C322, Ingredients!$B$11:$B$310, 0)), "")))</f>
        <v/>
      </c>
      <c r="AH322" s="105" t="str">
        <f>IF($C322="", "", IF(IFERROR(INDEX(Ingredients!D$11:D$310, MATCH($C322, Ingredients!$B$11:$B$310, 0)), "")="", "", IFERROR(INDEX(Ingredients!D$11:D$310, MATCH($C322, Ingredients!$B$11:$B$310, 0)), "")))</f>
        <v/>
      </c>
      <c r="AI322" s="106" t="str">
        <f>IF($C322="", "", IF(IFERROR(INDEX(Ingredients!E$11:E$310, MATCH($C322, Ingredients!$B$11:$B$310, 0)), "")="", "", IFERROR(INDEX(Ingredients!E$11:E$310, MATCH($C322, Ingredients!$B$11:$B$310, 0)), "")))</f>
        <v/>
      </c>
      <c r="AJ322" s="108" t="str">
        <f>IF($C322="", "", IF(IFERROR(INDEX(Ingredients!F$11:F$310, MATCH($C322, Ingredients!$B$11:$B$310, 0)), "")="", "", IFERROR(INDEX(Ingredients!F$11:F$310, MATCH($C322, Ingredients!$B$11:$B$310, 0)), "")))</f>
        <v/>
      </c>
      <c r="AK322" s="106" t="str">
        <f>IF($C322="", "", IF(IFERROR(INDEX(Ingredients!G$11:G$310, MATCH($C322, Ingredients!$B$11:$B$310, 0)), "")="", "", IFERROR(INDEX(Ingredients!G$11:G$310, MATCH($C322, Ingredients!$B$11:$B$310, 0)), "")))</f>
        <v/>
      </c>
      <c r="AL322" s="79" t="str">
        <f>IF($C322="", "", IF(IFERROR(INDEX(Ingredients!H$11:H$310, MATCH($C322, Ingredients!$B$11:$B$310, 0)), "")="", "", IFERROR(INDEX(Ingredients!H$11:H$310, MATCH($C322, Ingredients!$B$11:$B$310, 0)), "")))</f>
        <v/>
      </c>
      <c r="AN322" s="83" t="str">
        <f t="shared" si="65"/>
        <v/>
      </c>
      <c r="AP322" s="114" t="str">
        <f t="shared" si="75"/>
        <v/>
      </c>
      <c r="AR322" s="117" t="str">
        <f>IF($C322="", "", IF(IFERROR(INDEX(Ingredients!$AI$11:$AI$310, MATCH($C322, Ingredients!$B$11:$B$310, 0)), "")="", "", IFERROR(INDEX(Ingredients!$AI$11:$AI$310, MATCH($C322, Ingredients!$B$11:$B$310, 0)), "")))</f>
        <v/>
      </c>
      <c r="AT322" s="120" t="str">
        <f t="shared" si="76"/>
        <v/>
      </c>
      <c r="AV322" s="90" t="str">
        <f t="shared" si="66"/>
        <v/>
      </c>
      <c r="AX322" s="90" t="str">
        <f>IF($AV322="", "", COUNTIF($AV$11:$AV$5010, "&lt;"&amp;$AV322)+1+COUNTIF($AV$11:$AV322, $AV322)-1)</f>
        <v/>
      </c>
      <c r="AZ322" s="111" t="str">
        <f>IF($B322="", "", SUMIF('Shopping List'!$AV$11:$AV$25, $B322, 'Shopping List'!$BN$11:$BN$25))</f>
        <v/>
      </c>
      <c r="BB322" s="117" t="str">
        <f t="shared" si="77"/>
        <v/>
      </c>
    </row>
    <row r="323" spans="1:54" x14ac:dyDescent="0.25">
      <c r="A323" s="4"/>
      <c r="B323" s="37"/>
      <c r="C323" s="124"/>
      <c r="D323" s="39"/>
      <c r="E323" s="125"/>
      <c r="F323" s="48"/>
      <c r="G323" s="4"/>
      <c r="H323" s="4"/>
      <c r="I323" s="95" t="str">
        <f>IF($C323="", "", IF(IFERROR(INDEX(Ingredients!$C$11:$C$310, MATCH($C323, Ingredients!$B$11:$B$310, 0)), "")="", "", IFERROR(INDEX(Ingredients!$C$11:$C$310, MATCH($C323, Ingredients!$B$11:$B$310, 0)), "")))</f>
        <v/>
      </c>
      <c r="J323" s="73" t="str">
        <f>IF($B323="", "", IF(IFERROR(INDEX(Meals!$C$11:$C$260, MATCH($B323, Meals!$B$11:$B$260, 0)), "")="", "", IFERROR(INDEX(Meals!$C$11:$C$260, MATCH($B323, Meals!$B$11:$B$260, 0)), "")))</f>
        <v/>
      </c>
      <c r="K323" s="4"/>
      <c r="L323" s="72" t="str">
        <f t="shared" si="67"/>
        <v/>
      </c>
      <c r="M323" s="73" t="str">
        <f t="shared" si="68"/>
        <v/>
      </c>
      <c r="N323" s="4"/>
      <c r="O323" s="78" t="str">
        <f t="shared" si="69"/>
        <v/>
      </c>
      <c r="P323" s="79" t="str">
        <f t="shared" si="70"/>
        <v/>
      </c>
      <c r="Q323" s="4"/>
      <c r="R323" s="90" t="str">
        <f t="shared" si="71"/>
        <v/>
      </c>
      <c r="S323" s="4"/>
      <c r="Y323" s="18" t="str">
        <f t="shared" si="72"/>
        <v/>
      </c>
      <c r="AA323" s="18" t="str">
        <f t="shared" si="63"/>
        <v/>
      </c>
      <c r="AB323" s="18" t="str">
        <f t="shared" si="64"/>
        <v/>
      </c>
      <c r="AC323" s="18" t="str">
        <f t="shared" si="73"/>
        <v/>
      </c>
      <c r="AD323" s="18" t="str">
        <f t="shared" si="73"/>
        <v/>
      </c>
      <c r="AE323" s="18" t="str">
        <f t="shared" si="74"/>
        <v/>
      </c>
      <c r="AG323" s="95" t="str">
        <f>IF($C323="", "", IF(IFERROR(INDEX(Ingredients!C$11:C$310, MATCH($C323, Ingredients!$B$11:$B$310, 0)), "")="", "", IFERROR(INDEX(Ingredients!C$11:C$310, MATCH($C323, Ingredients!$B$11:$B$310, 0)), "")))</f>
        <v/>
      </c>
      <c r="AH323" s="105" t="str">
        <f>IF($C323="", "", IF(IFERROR(INDEX(Ingredients!D$11:D$310, MATCH($C323, Ingredients!$B$11:$B$310, 0)), "")="", "", IFERROR(INDEX(Ingredients!D$11:D$310, MATCH($C323, Ingredients!$B$11:$B$310, 0)), "")))</f>
        <v/>
      </c>
      <c r="AI323" s="106" t="str">
        <f>IF($C323="", "", IF(IFERROR(INDEX(Ingredients!E$11:E$310, MATCH($C323, Ingredients!$B$11:$B$310, 0)), "")="", "", IFERROR(INDEX(Ingredients!E$11:E$310, MATCH($C323, Ingredients!$B$11:$B$310, 0)), "")))</f>
        <v/>
      </c>
      <c r="AJ323" s="108" t="str">
        <f>IF($C323="", "", IF(IFERROR(INDEX(Ingredients!F$11:F$310, MATCH($C323, Ingredients!$B$11:$B$310, 0)), "")="", "", IFERROR(INDEX(Ingredients!F$11:F$310, MATCH($C323, Ingredients!$B$11:$B$310, 0)), "")))</f>
        <v/>
      </c>
      <c r="AK323" s="106" t="str">
        <f>IF($C323="", "", IF(IFERROR(INDEX(Ingredients!G$11:G$310, MATCH($C323, Ingredients!$B$11:$B$310, 0)), "")="", "", IFERROR(INDEX(Ingredients!G$11:G$310, MATCH($C323, Ingredients!$B$11:$B$310, 0)), "")))</f>
        <v/>
      </c>
      <c r="AL323" s="79" t="str">
        <f>IF($C323="", "", IF(IFERROR(INDEX(Ingredients!H$11:H$310, MATCH($C323, Ingredients!$B$11:$B$310, 0)), "")="", "", IFERROR(INDEX(Ingredients!H$11:H$310, MATCH($C323, Ingredients!$B$11:$B$310, 0)), "")))</f>
        <v/>
      </c>
      <c r="AN323" s="83" t="str">
        <f t="shared" si="65"/>
        <v/>
      </c>
      <c r="AP323" s="114" t="str">
        <f t="shared" si="75"/>
        <v/>
      </c>
      <c r="AR323" s="117" t="str">
        <f>IF($C323="", "", IF(IFERROR(INDEX(Ingredients!$AI$11:$AI$310, MATCH($C323, Ingredients!$B$11:$B$310, 0)), "")="", "", IFERROR(INDEX(Ingredients!$AI$11:$AI$310, MATCH($C323, Ingredients!$B$11:$B$310, 0)), "")))</f>
        <v/>
      </c>
      <c r="AT323" s="120" t="str">
        <f t="shared" si="76"/>
        <v/>
      </c>
      <c r="AV323" s="90" t="str">
        <f t="shared" si="66"/>
        <v/>
      </c>
      <c r="AX323" s="90" t="str">
        <f>IF($AV323="", "", COUNTIF($AV$11:$AV$5010, "&lt;"&amp;$AV323)+1+COUNTIF($AV$11:$AV323, $AV323)-1)</f>
        <v/>
      </c>
      <c r="AZ323" s="111" t="str">
        <f>IF($B323="", "", SUMIF('Shopping List'!$AV$11:$AV$25, $B323, 'Shopping List'!$BN$11:$BN$25))</f>
        <v/>
      </c>
      <c r="BB323" s="117" t="str">
        <f t="shared" si="77"/>
        <v/>
      </c>
    </row>
    <row r="324" spans="1:54" x14ac:dyDescent="0.25">
      <c r="A324" s="4"/>
      <c r="B324" s="37"/>
      <c r="C324" s="124"/>
      <c r="D324" s="39"/>
      <c r="E324" s="125"/>
      <c r="F324" s="48"/>
      <c r="G324" s="4"/>
      <c r="H324" s="4"/>
      <c r="I324" s="95" t="str">
        <f>IF($C324="", "", IF(IFERROR(INDEX(Ingredients!$C$11:$C$310, MATCH($C324, Ingredients!$B$11:$B$310, 0)), "")="", "", IFERROR(INDEX(Ingredients!$C$11:$C$310, MATCH($C324, Ingredients!$B$11:$B$310, 0)), "")))</f>
        <v/>
      </c>
      <c r="J324" s="73" t="str">
        <f>IF($B324="", "", IF(IFERROR(INDEX(Meals!$C$11:$C$260, MATCH($B324, Meals!$B$11:$B$260, 0)), "")="", "", IFERROR(INDEX(Meals!$C$11:$C$260, MATCH($B324, Meals!$B$11:$B$260, 0)), "")))</f>
        <v/>
      </c>
      <c r="K324" s="4"/>
      <c r="L324" s="72" t="str">
        <f t="shared" si="67"/>
        <v/>
      </c>
      <c r="M324" s="73" t="str">
        <f t="shared" si="68"/>
        <v/>
      </c>
      <c r="N324" s="4"/>
      <c r="O324" s="78" t="str">
        <f t="shared" si="69"/>
        <v/>
      </c>
      <c r="P324" s="79" t="str">
        <f t="shared" si="70"/>
        <v/>
      </c>
      <c r="Q324" s="4"/>
      <c r="R324" s="90" t="str">
        <f t="shared" si="71"/>
        <v/>
      </c>
      <c r="S324" s="4"/>
      <c r="Y324" s="18" t="str">
        <f t="shared" si="72"/>
        <v/>
      </c>
      <c r="AA324" s="18" t="str">
        <f t="shared" si="63"/>
        <v/>
      </c>
      <c r="AB324" s="18" t="str">
        <f t="shared" si="64"/>
        <v/>
      </c>
      <c r="AC324" s="18" t="str">
        <f t="shared" si="73"/>
        <v/>
      </c>
      <c r="AD324" s="18" t="str">
        <f t="shared" si="73"/>
        <v/>
      </c>
      <c r="AE324" s="18" t="str">
        <f t="shared" si="74"/>
        <v/>
      </c>
      <c r="AG324" s="95" t="str">
        <f>IF($C324="", "", IF(IFERROR(INDEX(Ingredients!C$11:C$310, MATCH($C324, Ingredients!$B$11:$B$310, 0)), "")="", "", IFERROR(INDEX(Ingredients!C$11:C$310, MATCH($C324, Ingredients!$B$11:$B$310, 0)), "")))</f>
        <v/>
      </c>
      <c r="AH324" s="105" t="str">
        <f>IF($C324="", "", IF(IFERROR(INDEX(Ingredients!D$11:D$310, MATCH($C324, Ingredients!$B$11:$B$310, 0)), "")="", "", IFERROR(INDEX(Ingredients!D$11:D$310, MATCH($C324, Ingredients!$B$11:$B$310, 0)), "")))</f>
        <v/>
      </c>
      <c r="AI324" s="106" t="str">
        <f>IF($C324="", "", IF(IFERROR(INDEX(Ingredients!E$11:E$310, MATCH($C324, Ingredients!$B$11:$B$310, 0)), "")="", "", IFERROR(INDEX(Ingredients!E$11:E$310, MATCH($C324, Ingredients!$B$11:$B$310, 0)), "")))</f>
        <v/>
      </c>
      <c r="AJ324" s="108" t="str">
        <f>IF($C324="", "", IF(IFERROR(INDEX(Ingredients!F$11:F$310, MATCH($C324, Ingredients!$B$11:$B$310, 0)), "")="", "", IFERROR(INDEX(Ingredients!F$11:F$310, MATCH($C324, Ingredients!$B$11:$B$310, 0)), "")))</f>
        <v/>
      </c>
      <c r="AK324" s="106" t="str">
        <f>IF($C324="", "", IF(IFERROR(INDEX(Ingredients!G$11:G$310, MATCH($C324, Ingredients!$B$11:$B$310, 0)), "")="", "", IFERROR(INDEX(Ingredients!G$11:G$310, MATCH($C324, Ingredients!$B$11:$B$310, 0)), "")))</f>
        <v/>
      </c>
      <c r="AL324" s="79" t="str">
        <f>IF($C324="", "", IF(IFERROR(INDEX(Ingredients!H$11:H$310, MATCH($C324, Ingredients!$B$11:$B$310, 0)), "")="", "", IFERROR(INDEX(Ingredients!H$11:H$310, MATCH($C324, Ingredients!$B$11:$B$310, 0)), "")))</f>
        <v/>
      </c>
      <c r="AN324" s="83" t="str">
        <f t="shared" si="65"/>
        <v/>
      </c>
      <c r="AP324" s="114" t="str">
        <f t="shared" si="75"/>
        <v/>
      </c>
      <c r="AR324" s="117" t="str">
        <f>IF($C324="", "", IF(IFERROR(INDEX(Ingredients!$AI$11:$AI$310, MATCH($C324, Ingredients!$B$11:$B$310, 0)), "")="", "", IFERROR(INDEX(Ingredients!$AI$11:$AI$310, MATCH($C324, Ingredients!$B$11:$B$310, 0)), "")))</f>
        <v/>
      </c>
      <c r="AT324" s="120" t="str">
        <f t="shared" si="76"/>
        <v/>
      </c>
      <c r="AV324" s="90" t="str">
        <f t="shared" si="66"/>
        <v/>
      </c>
      <c r="AX324" s="90" t="str">
        <f>IF($AV324="", "", COUNTIF($AV$11:$AV$5010, "&lt;"&amp;$AV324)+1+COUNTIF($AV$11:$AV324, $AV324)-1)</f>
        <v/>
      </c>
      <c r="AZ324" s="111" t="str">
        <f>IF($B324="", "", SUMIF('Shopping List'!$AV$11:$AV$25, $B324, 'Shopping List'!$BN$11:$BN$25))</f>
        <v/>
      </c>
      <c r="BB324" s="117" t="str">
        <f t="shared" si="77"/>
        <v/>
      </c>
    </row>
    <row r="325" spans="1:54" x14ac:dyDescent="0.25">
      <c r="A325" s="4"/>
      <c r="B325" s="37"/>
      <c r="C325" s="124"/>
      <c r="D325" s="39"/>
      <c r="E325" s="125"/>
      <c r="F325" s="48"/>
      <c r="G325" s="4"/>
      <c r="H325" s="4"/>
      <c r="I325" s="95" t="str">
        <f>IF($C325="", "", IF(IFERROR(INDEX(Ingredients!$C$11:$C$310, MATCH($C325, Ingredients!$B$11:$B$310, 0)), "")="", "", IFERROR(INDEX(Ingredients!$C$11:$C$310, MATCH($C325, Ingredients!$B$11:$B$310, 0)), "")))</f>
        <v/>
      </c>
      <c r="J325" s="73" t="str">
        <f>IF($B325="", "", IF(IFERROR(INDEX(Meals!$C$11:$C$260, MATCH($B325, Meals!$B$11:$B$260, 0)), "")="", "", IFERROR(INDEX(Meals!$C$11:$C$260, MATCH($B325, Meals!$B$11:$B$260, 0)), "")))</f>
        <v/>
      </c>
      <c r="K325" s="4"/>
      <c r="L325" s="72" t="str">
        <f t="shared" si="67"/>
        <v/>
      </c>
      <c r="M325" s="73" t="str">
        <f t="shared" si="68"/>
        <v/>
      </c>
      <c r="N325" s="4"/>
      <c r="O325" s="78" t="str">
        <f t="shared" si="69"/>
        <v/>
      </c>
      <c r="P325" s="79" t="str">
        <f t="shared" si="70"/>
        <v/>
      </c>
      <c r="Q325" s="4"/>
      <c r="R325" s="90" t="str">
        <f t="shared" si="71"/>
        <v/>
      </c>
      <c r="S325" s="4"/>
      <c r="Y325" s="18" t="str">
        <f t="shared" si="72"/>
        <v/>
      </c>
      <c r="AA325" s="18" t="str">
        <f t="shared" si="63"/>
        <v/>
      </c>
      <c r="AB325" s="18" t="str">
        <f t="shared" si="64"/>
        <v/>
      </c>
      <c r="AC325" s="18" t="str">
        <f t="shared" si="73"/>
        <v/>
      </c>
      <c r="AD325" s="18" t="str">
        <f t="shared" si="73"/>
        <v/>
      </c>
      <c r="AE325" s="18" t="str">
        <f t="shared" si="74"/>
        <v/>
      </c>
      <c r="AG325" s="95" t="str">
        <f>IF($C325="", "", IF(IFERROR(INDEX(Ingredients!C$11:C$310, MATCH($C325, Ingredients!$B$11:$B$310, 0)), "")="", "", IFERROR(INDEX(Ingredients!C$11:C$310, MATCH($C325, Ingredients!$B$11:$B$310, 0)), "")))</f>
        <v/>
      </c>
      <c r="AH325" s="105" t="str">
        <f>IF($C325="", "", IF(IFERROR(INDEX(Ingredients!D$11:D$310, MATCH($C325, Ingredients!$B$11:$B$310, 0)), "")="", "", IFERROR(INDEX(Ingredients!D$11:D$310, MATCH($C325, Ingredients!$B$11:$B$310, 0)), "")))</f>
        <v/>
      </c>
      <c r="AI325" s="106" t="str">
        <f>IF($C325="", "", IF(IFERROR(INDEX(Ingredients!E$11:E$310, MATCH($C325, Ingredients!$B$11:$B$310, 0)), "")="", "", IFERROR(INDEX(Ingredients!E$11:E$310, MATCH($C325, Ingredients!$B$11:$B$310, 0)), "")))</f>
        <v/>
      </c>
      <c r="AJ325" s="108" t="str">
        <f>IF($C325="", "", IF(IFERROR(INDEX(Ingredients!F$11:F$310, MATCH($C325, Ingredients!$B$11:$B$310, 0)), "")="", "", IFERROR(INDEX(Ingredients!F$11:F$310, MATCH($C325, Ingredients!$B$11:$B$310, 0)), "")))</f>
        <v/>
      </c>
      <c r="AK325" s="106" t="str">
        <f>IF($C325="", "", IF(IFERROR(INDEX(Ingredients!G$11:G$310, MATCH($C325, Ingredients!$B$11:$B$310, 0)), "")="", "", IFERROR(INDEX(Ingredients!G$11:G$310, MATCH($C325, Ingredients!$B$11:$B$310, 0)), "")))</f>
        <v/>
      </c>
      <c r="AL325" s="79" t="str">
        <f>IF($C325="", "", IF(IFERROR(INDEX(Ingredients!H$11:H$310, MATCH($C325, Ingredients!$B$11:$B$310, 0)), "")="", "", IFERROR(INDEX(Ingredients!H$11:H$310, MATCH($C325, Ingredients!$B$11:$B$310, 0)), "")))</f>
        <v/>
      </c>
      <c r="AN325" s="83" t="str">
        <f t="shared" si="65"/>
        <v/>
      </c>
      <c r="AP325" s="114" t="str">
        <f t="shared" si="75"/>
        <v/>
      </c>
      <c r="AR325" s="117" t="str">
        <f>IF($C325="", "", IF(IFERROR(INDEX(Ingredients!$AI$11:$AI$310, MATCH($C325, Ingredients!$B$11:$B$310, 0)), "")="", "", IFERROR(INDEX(Ingredients!$AI$11:$AI$310, MATCH($C325, Ingredients!$B$11:$B$310, 0)), "")))</f>
        <v/>
      </c>
      <c r="AT325" s="120" t="str">
        <f t="shared" si="76"/>
        <v/>
      </c>
      <c r="AV325" s="90" t="str">
        <f t="shared" si="66"/>
        <v/>
      </c>
      <c r="AX325" s="90" t="str">
        <f>IF($AV325="", "", COUNTIF($AV$11:$AV$5010, "&lt;"&amp;$AV325)+1+COUNTIF($AV$11:$AV325, $AV325)-1)</f>
        <v/>
      </c>
      <c r="AZ325" s="111" t="str">
        <f>IF($B325="", "", SUMIF('Shopping List'!$AV$11:$AV$25, $B325, 'Shopping List'!$BN$11:$BN$25))</f>
        <v/>
      </c>
      <c r="BB325" s="117" t="str">
        <f t="shared" si="77"/>
        <v/>
      </c>
    </row>
    <row r="326" spans="1:54" x14ac:dyDescent="0.25">
      <c r="A326" s="4"/>
      <c r="B326" s="37"/>
      <c r="C326" s="124"/>
      <c r="D326" s="39"/>
      <c r="E326" s="125"/>
      <c r="F326" s="48"/>
      <c r="G326" s="4"/>
      <c r="H326" s="4"/>
      <c r="I326" s="95" t="str">
        <f>IF($C326="", "", IF(IFERROR(INDEX(Ingredients!$C$11:$C$310, MATCH($C326, Ingredients!$B$11:$B$310, 0)), "")="", "", IFERROR(INDEX(Ingredients!$C$11:$C$310, MATCH($C326, Ingredients!$B$11:$B$310, 0)), "")))</f>
        <v/>
      </c>
      <c r="J326" s="73" t="str">
        <f>IF($B326="", "", IF(IFERROR(INDEX(Meals!$C$11:$C$260, MATCH($B326, Meals!$B$11:$B$260, 0)), "")="", "", IFERROR(INDEX(Meals!$C$11:$C$260, MATCH($B326, Meals!$B$11:$B$260, 0)), "")))</f>
        <v/>
      </c>
      <c r="K326" s="4"/>
      <c r="L326" s="72" t="str">
        <f t="shared" si="67"/>
        <v/>
      </c>
      <c r="M326" s="73" t="str">
        <f t="shared" si="68"/>
        <v/>
      </c>
      <c r="N326" s="4"/>
      <c r="O326" s="78" t="str">
        <f t="shared" si="69"/>
        <v/>
      </c>
      <c r="P326" s="79" t="str">
        <f t="shared" si="70"/>
        <v/>
      </c>
      <c r="Q326" s="4"/>
      <c r="R326" s="90" t="str">
        <f t="shared" si="71"/>
        <v/>
      </c>
      <c r="S326" s="4"/>
      <c r="Y326" s="18" t="str">
        <f t="shared" si="72"/>
        <v/>
      </c>
      <c r="AA326" s="18" t="str">
        <f t="shared" si="63"/>
        <v/>
      </c>
      <c r="AB326" s="18" t="str">
        <f t="shared" si="64"/>
        <v/>
      </c>
      <c r="AC326" s="18" t="str">
        <f t="shared" si="73"/>
        <v/>
      </c>
      <c r="AD326" s="18" t="str">
        <f t="shared" si="73"/>
        <v/>
      </c>
      <c r="AE326" s="18" t="str">
        <f t="shared" si="74"/>
        <v/>
      </c>
      <c r="AG326" s="95" t="str">
        <f>IF($C326="", "", IF(IFERROR(INDEX(Ingredients!C$11:C$310, MATCH($C326, Ingredients!$B$11:$B$310, 0)), "")="", "", IFERROR(INDEX(Ingredients!C$11:C$310, MATCH($C326, Ingredients!$B$11:$B$310, 0)), "")))</f>
        <v/>
      </c>
      <c r="AH326" s="105" t="str">
        <f>IF($C326="", "", IF(IFERROR(INDEX(Ingredients!D$11:D$310, MATCH($C326, Ingredients!$B$11:$B$310, 0)), "")="", "", IFERROR(INDEX(Ingredients!D$11:D$310, MATCH($C326, Ingredients!$B$11:$B$310, 0)), "")))</f>
        <v/>
      </c>
      <c r="AI326" s="106" t="str">
        <f>IF($C326="", "", IF(IFERROR(INDEX(Ingredients!E$11:E$310, MATCH($C326, Ingredients!$B$11:$B$310, 0)), "")="", "", IFERROR(INDEX(Ingredients!E$11:E$310, MATCH($C326, Ingredients!$B$11:$B$310, 0)), "")))</f>
        <v/>
      </c>
      <c r="AJ326" s="108" t="str">
        <f>IF($C326="", "", IF(IFERROR(INDEX(Ingredients!F$11:F$310, MATCH($C326, Ingredients!$B$11:$B$310, 0)), "")="", "", IFERROR(INDEX(Ingredients!F$11:F$310, MATCH($C326, Ingredients!$B$11:$B$310, 0)), "")))</f>
        <v/>
      </c>
      <c r="AK326" s="106" t="str">
        <f>IF($C326="", "", IF(IFERROR(INDEX(Ingredients!G$11:G$310, MATCH($C326, Ingredients!$B$11:$B$310, 0)), "")="", "", IFERROR(INDEX(Ingredients!G$11:G$310, MATCH($C326, Ingredients!$B$11:$B$310, 0)), "")))</f>
        <v/>
      </c>
      <c r="AL326" s="79" t="str">
        <f>IF($C326="", "", IF(IFERROR(INDEX(Ingredients!H$11:H$310, MATCH($C326, Ingredients!$B$11:$B$310, 0)), "")="", "", IFERROR(INDEX(Ingredients!H$11:H$310, MATCH($C326, Ingredients!$B$11:$B$310, 0)), "")))</f>
        <v/>
      </c>
      <c r="AN326" s="83" t="str">
        <f t="shared" si="65"/>
        <v/>
      </c>
      <c r="AP326" s="114" t="str">
        <f t="shared" si="75"/>
        <v/>
      </c>
      <c r="AR326" s="117" t="str">
        <f>IF($C326="", "", IF(IFERROR(INDEX(Ingredients!$AI$11:$AI$310, MATCH($C326, Ingredients!$B$11:$B$310, 0)), "")="", "", IFERROR(INDEX(Ingredients!$AI$11:$AI$310, MATCH($C326, Ingredients!$B$11:$B$310, 0)), "")))</f>
        <v/>
      </c>
      <c r="AT326" s="120" t="str">
        <f t="shared" si="76"/>
        <v/>
      </c>
      <c r="AV326" s="90" t="str">
        <f t="shared" si="66"/>
        <v/>
      </c>
      <c r="AX326" s="90" t="str">
        <f>IF($AV326="", "", COUNTIF($AV$11:$AV$5010, "&lt;"&amp;$AV326)+1+COUNTIF($AV$11:$AV326, $AV326)-1)</f>
        <v/>
      </c>
      <c r="AZ326" s="111" t="str">
        <f>IF($B326="", "", SUMIF('Shopping List'!$AV$11:$AV$25, $B326, 'Shopping List'!$BN$11:$BN$25))</f>
        <v/>
      </c>
      <c r="BB326" s="117" t="str">
        <f t="shared" si="77"/>
        <v/>
      </c>
    </row>
    <row r="327" spans="1:54" x14ac:dyDescent="0.25">
      <c r="A327" s="4"/>
      <c r="B327" s="37"/>
      <c r="C327" s="124"/>
      <c r="D327" s="39"/>
      <c r="E327" s="125"/>
      <c r="F327" s="48"/>
      <c r="G327" s="4"/>
      <c r="H327" s="4"/>
      <c r="I327" s="95" t="str">
        <f>IF($C327="", "", IF(IFERROR(INDEX(Ingredients!$C$11:$C$310, MATCH($C327, Ingredients!$B$11:$B$310, 0)), "")="", "", IFERROR(INDEX(Ingredients!$C$11:$C$310, MATCH($C327, Ingredients!$B$11:$B$310, 0)), "")))</f>
        <v/>
      </c>
      <c r="J327" s="73" t="str">
        <f>IF($B327="", "", IF(IFERROR(INDEX(Meals!$C$11:$C$260, MATCH($B327, Meals!$B$11:$B$260, 0)), "")="", "", IFERROR(INDEX(Meals!$C$11:$C$260, MATCH($B327, Meals!$B$11:$B$260, 0)), "")))</f>
        <v/>
      </c>
      <c r="K327" s="4"/>
      <c r="L327" s="72" t="str">
        <f t="shared" si="67"/>
        <v/>
      </c>
      <c r="M327" s="73" t="str">
        <f t="shared" si="68"/>
        <v/>
      </c>
      <c r="N327" s="4"/>
      <c r="O327" s="78" t="str">
        <f t="shared" si="69"/>
        <v/>
      </c>
      <c r="P327" s="79" t="str">
        <f t="shared" si="70"/>
        <v/>
      </c>
      <c r="Q327" s="4"/>
      <c r="R327" s="90" t="str">
        <f t="shared" si="71"/>
        <v/>
      </c>
      <c r="S327" s="4"/>
      <c r="Y327" s="18" t="str">
        <f t="shared" si="72"/>
        <v/>
      </c>
      <c r="AA327" s="18" t="str">
        <f t="shared" si="63"/>
        <v/>
      </c>
      <c r="AB327" s="18" t="str">
        <f t="shared" si="64"/>
        <v/>
      </c>
      <c r="AC327" s="18" t="str">
        <f t="shared" si="73"/>
        <v/>
      </c>
      <c r="AD327" s="18" t="str">
        <f t="shared" si="73"/>
        <v/>
      </c>
      <c r="AE327" s="18" t="str">
        <f t="shared" si="74"/>
        <v/>
      </c>
      <c r="AG327" s="95" t="str">
        <f>IF($C327="", "", IF(IFERROR(INDEX(Ingredients!C$11:C$310, MATCH($C327, Ingredients!$B$11:$B$310, 0)), "")="", "", IFERROR(INDEX(Ingredients!C$11:C$310, MATCH($C327, Ingredients!$B$11:$B$310, 0)), "")))</f>
        <v/>
      </c>
      <c r="AH327" s="105" t="str">
        <f>IF($C327="", "", IF(IFERROR(INDEX(Ingredients!D$11:D$310, MATCH($C327, Ingredients!$B$11:$B$310, 0)), "")="", "", IFERROR(INDEX(Ingredients!D$11:D$310, MATCH($C327, Ingredients!$B$11:$B$310, 0)), "")))</f>
        <v/>
      </c>
      <c r="AI327" s="106" t="str">
        <f>IF($C327="", "", IF(IFERROR(INDEX(Ingredients!E$11:E$310, MATCH($C327, Ingredients!$B$11:$B$310, 0)), "")="", "", IFERROR(INDEX(Ingredients!E$11:E$310, MATCH($C327, Ingredients!$B$11:$B$310, 0)), "")))</f>
        <v/>
      </c>
      <c r="AJ327" s="108" t="str">
        <f>IF($C327="", "", IF(IFERROR(INDEX(Ingredients!F$11:F$310, MATCH($C327, Ingredients!$B$11:$B$310, 0)), "")="", "", IFERROR(INDEX(Ingredients!F$11:F$310, MATCH($C327, Ingredients!$B$11:$B$310, 0)), "")))</f>
        <v/>
      </c>
      <c r="AK327" s="106" t="str">
        <f>IF($C327="", "", IF(IFERROR(INDEX(Ingredients!G$11:G$310, MATCH($C327, Ingredients!$B$11:$B$310, 0)), "")="", "", IFERROR(INDEX(Ingredients!G$11:G$310, MATCH($C327, Ingredients!$B$11:$B$310, 0)), "")))</f>
        <v/>
      </c>
      <c r="AL327" s="79" t="str">
        <f>IF($C327="", "", IF(IFERROR(INDEX(Ingredients!H$11:H$310, MATCH($C327, Ingredients!$B$11:$B$310, 0)), "")="", "", IFERROR(INDEX(Ingredients!H$11:H$310, MATCH($C327, Ingredients!$B$11:$B$310, 0)), "")))</f>
        <v/>
      </c>
      <c r="AN327" s="83" t="str">
        <f t="shared" si="65"/>
        <v/>
      </c>
      <c r="AP327" s="114" t="str">
        <f t="shared" si="75"/>
        <v/>
      </c>
      <c r="AR327" s="117" t="str">
        <f>IF($C327="", "", IF(IFERROR(INDEX(Ingredients!$AI$11:$AI$310, MATCH($C327, Ingredients!$B$11:$B$310, 0)), "")="", "", IFERROR(INDEX(Ingredients!$AI$11:$AI$310, MATCH($C327, Ingredients!$B$11:$B$310, 0)), "")))</f>
        <v/>
      </c>
      <c r="AT327" s="120" t="str">
        <f t="shared" si="76"/>
        <v/>
      </c>
      <c r="AV327" s="90" t="str">
        <f t="shared" si="66"/>
        <v/>
      </c>
      <c r="AX327" s="90" t="str">
        <f>IF($AV327="", "", COUNTIF($AV$11:$AV$5010, "&lt;"&amp;$AV327)+1+COUNTIF($AV$11:$AV327, $AV327)-1)</f>
        <v/>
      </c>
      <c r="AZ327" s="111" t="str">
        <f>IF($B327="", "", SUMIF('Shopping List'!$AV$11:$AV$25, $B327, 'Shopping List'!$BN$11:$BN$25))</f>
        <v/>
      </c>
      <c r="BB327" s="117" t="str">
        <f t="shared" si="77"/>
        <v/>
      </c>
    </row>
    <row r="328" spans="1:54" x14ac:dyDescent="0.25">
      <c r="A328" s="4"/>
      <c r="B328" s="37"/>
      <c r="C328" s="124"/>
      <c r="D328" s="39"/>
      <c r="E328" s="125"/>
      <c r="F328" s="48"/>
      <c r="G328" s="4"/>
      <c r="H328" s="4"/>
      <c r="I328" s="95" t="str">
        <f>IF($C328="", "", IF(IFERROR(INDEX(Ingredients!$C$11:$C$310, MATCH($C328, Ingredients!$B$11:$B$310, 0)), "")="", "", IFERROR(INDEX(Ingredients!$C$11:$C$310, MATCH($C328, Ingredients!$B$11:$B$310, 0)), "")))</f>
        <v/>
      </c>
      <c r="J328" s="73" t="str">
        <f>IF($B328="", "", IF(IFERROR(INDEX(Meals!$C$11:$C$260, MATCH($B328, Meals!$B$11:$B$260, 0)), "")="", "", IFERROR(INDEX(Meals!$C$11:$C$260, MATCH($B328, Meals!$B$11:$B$260, 0)), "")))</f>
        <v/>
      </c>
      <c r="K328" s="4"/>
      <c r="L328" s="72" t="str">
        <f t="shared" si="67"/>
        <v/>
      </c>
      <c r="M328" s="73" t="str">
        <f t="shared" si="68"/>
        <v/>
      </c>
      <c r="N328" s="4"/>
      <c r="O328" s="78" t="str">
        <f t="shared" si="69"/>
        <v/>
      </c>
      <c r="P328" s="79" t="str">
        <f t="shared" si="70"/>
        <v/>
      </c>
      <c r="Q328" s="4"/>
      <c r="R328" s="90" t="str">
        <f t="shared" si="71"/>
        <v/>
      </c>
      <c r="S328" s="4"/>
      <c r="Y328" s="18" t="str">
        <f t="shared" si="72"/>
        <v/>
      </c>
      <c r="AA328" s="18" t="str">
        <f t="shared" si="63"/>
        <v/>
      </c>
      <c r="AB328" s="18" t="str">
        <f t="shared" si="64"/>
        <v/>
      </c>
      <c r="AC328" s="18" t="str">
        <f t="shared" si="73"/>
        <v/>
      </c>
      <c r="AD328" s="18" t="str">
        <f t="shared" si="73"/>
        <v/>
      </c>
      <c r="AE328" s="18" t="str">
        <f t="shared" si="74"/>
        <v/>
      </c>
      <c r="AG328" s="95" t="str">
        <f>IF($C328="", "", IF(IFERROR(INDEX(Ingredients!C$11:C$310, MATCH($C328, Ingredients!$B$11:$B$310, 0)), "")="", "", IFERROR(INDEX(Ingredients!C$11:C$310, MATCH($C328, Ingredients!$B$11:$B$310, 0)), "")))</f>
        <v/>
      </c>
      <c r="AH328" s="105" t="str">
        <f>IF($C328="", "", IF(IFERROR(INDEX(Ingredients!D$11:D$310, MATCH($C328, Ingredients!$B$11:$B$310, 0)), "")="", "", IFERROR(INDEX(Ingredients!D$11:D$310, MATCH($C328, Ingredients!$B$11:$B$310, 0)), "")))</f>
        <v/>
      </c>
      <c r="AI328" s="106" t="str">
        <f>IF($C328="", "", IF(IFERROR(INDEX(Ingredients!E$11:E$310, MATCH($C328, Ingredients!$B$11:$B$310, 0)), "")="", "", IFERROR(INDEX(Ingredients!E$11:E$310, MATCH($C328, Ingredients!$B$11:$B$310, 0)), "")))</f>
        <v/>
      </c>
      <c r="AJ328" s="108" t="str">
        <f>IF($C328="", "", IF(IFERROR(INDEX(Ingredients!F$11:F$310, MATCH($C328, Ingredients!$B$11:$B$310, 0)), "")="", "", IFERROR(INDEX(Ingredients!F$11:F$310, MATCH($C328, Ingredients!$B$11:$B$310, 0)), "")))</f>
        <v/>
      </c>
      <c r="AK328" s="106" t="str">
        <f>IF($C328="", "", IF(IFERROR(INDEX(Ingredients!G$11:G$310, MATCH($C328, Ingredients!$B$11:$B$310, 0)), "")="", "", IFERROR(INDEX(Ingredients!G$11:G$310, MATCH($C328, Ingredients!$B$11:$B$310, 0)), "")))</f>
        <v/>
      </c>
      <c r="AL328" s="79" t="str">
        <f>IF($C328="", "", IF(IFERROR(INDEX(Ingredients!H$11:H$310, MATCH($C328, Ingredients!$B$11:$B$310, 0)), "")="", "", IFERROR(INDEX(Ingredients!H$11:H$310, MATCH($C328, Ingredients!$B$11:$B$310, 0)), "")))</f>
        <v/>
      </c>
      <c r="AN328" s="83" t="str">
        <f t="shared" si="65"/>
        <v/>
      </c>
      <c r="AP328" s="114" t="str">
        <f t="shared" si="75"/>
        <v/>
      </c>
      <c r="AR328" s="117" t="str">
        <f>IF($C328="", "", IF(IFERROR(INDEX(Ingredients!$AI$11:$AI$310, MATCH($C328, Ingredients!$B$11:$B$310, 0)), "")="", "", IFERROR(INDEX(Ingredients!$AI$11:$AI$310, MATCH($C328, Ingredients!$B$11:$B$310, 0)), "")))</f>
        <v/>
      </c>
      <c r="AT328" s="120" t="str">
        <f t="shared" si="76"/>
        <v/>
      </c>
      <c r="AV328" s="90" t="str">
        <f t="shared" si="66"/>
        <v/>
      </c>
      <c r="AX328" s="90" t="str">
        <f>IF($AV328="", "", COUNTIF($AV$11:$AV$5010, "&lt;"&amp;$AV328)+1+COUNTIF($AV$11:$AV328, $AV328)-1)</f>
        <v/>
      </c>
      <c r="AZ328" s="111" t="str">
        <f>IF($B328="", "", SUMIF('Shopping List'!$AV$11:$AV$25, $B328, 'Shopping List'!$BN$11:$BN$25))</f>
        <v/>
      </c>
      <c r="BB328" s="117" t="str">
        <f t="shared" si="77"/>
        <v/>
      </c>
    </row>
    <row r="329" spans="1:54" x14ac:dyDescent="0.25">
      <c r="A329" s="4"/>
      <c r="B329" s="37"/>
      <c r="C329" s="124"/>
      <c r="D329" s="39"/>
      <c r="E329" s="125"/>
      <c r="F329" s="48"/>
      <c r="G329" s="4"/>
      <c r="H329" s="4"/>
      <c r="I329" s="95" t="str">
        <f>IF($C329="", "", IF(IFERROR(INDEX(Ingredients!$C$11:$C$310, MATCH($C329, Ingredients!$B$11:$B$310, 0)), "")="", "", IFERROR(INDEX(Ingredients!$C$11:$C$310, MATCH($C329, Ingredients!$B$11:$B$310, 0)), "")))</f>
        <v/>
      </c>
      <c r="J329" s="73" t="str">
        <f>IF($B329="", "", IF(IFERROR(INDEX(Meals!$C$11:$C$260, MATCH($B329, Meals!$B$11:$B$260, 0)), "")="", "", IFERROR(INDEX(Meals!$C$11:$C$260, MATCH($B329, Meals!$B$11:$B$260, 0)), "")))</f>
        <v/>
      </c>
      <c r="K329" s="4"/>
      <c r="L329" s="72" t="str">
        <f t="shared" si="67"/>
        <v/>
      </c>
      <c r="M329" s="73" t="str">
        <f t="shared" si="68"/>
        <v/>
      </c>
      <c r="N329" s="4"/>
      <c r="O329" s="78" t="str">
        <f t="shared" si="69"/>
        <v/>
      </c>
      <c r="P329" s="79" t="str">
        <f t="shared" si="70"/>
        <v/>
      </c>
      <c r="Q329" s="4"/>
      <c r="R329" s="90" t="str">
        <f t="shared" si="71"/>
        <v/>
      </c>
      <c r="S329" s="4"/>
      <c r="Y329" s="18" t="str">
        <f t="shared" si="72"/>
        <v/>
      </c>
      <c r="AA329" s="18" t="str">
        <f t="shared" si="63"/>
        <v/>
      </c>
      <c r="AB329" s="18" t="str">
        <f t="shared" si="64"/>
        <v/>
      </c>
      <c r="AC329" s="18" t="str">
        <f t="shared" si="73"/>
        <v/>
      </c>
      <c r="AD329" s="18" t="str">
        <f t="shared" si="73"/>
        <v/>
      </c>
      <c r="AE329" s="18" t="str">
        <f t="shared" si="74"/>
        <v/>
      </c>
      <c r="AG329" s="95" t="str">
        <f>IF($C329="", "", IF(IFERROR(INDEX(Ingredients!C$11:C$310, MATCH($C329, Ingredients!$B$11:$B$310, 0)), "")="", "", IFERROR(INDEX(Ingredients!C$11:C$310, MATCH($C329, Ingredients!$B$11:$B$310, 0)), "")))</f>
        <v/>
      </c>
      <c r="AH329" s="105" t="str">
        <f>IF($C329="", "", IF(IFERROR(INDEX(Ingredients!D$11:D$310, MATCH($C329, Ingredients!$B$11:$B$310, 0)), "")="", "", IFERROR(INDEX(Ingredients!D$11:D$310, MATCH($C329, Ingredients!$B$11:$B$310, 0)), "")))</f>
        <v/>
      </c>
      <c r="AI329" s="106" t="str">
        <f>IF($C329="", "", IF(IFERROR(INDEX(Ingredients!E$11:E$310, MATCH($C329, Ingredients!$B$11:$B$310, 0)), "")="", "", IFERROR(INDEX(Ingredients!E$11:E$310, MATCH($C329, Ingredients!$B$11:$B$310, 0)), "")))</f>
        <v/>
      </c>
      <c r="AJ329" s="108" t="str">
        <f>IF($C329="", "", IF(IFERROR(INDEX(Ingredients!F$11:F$310, MATCH($C329, Ingredients!$B$11:$B$310, 0)), "")="", "", IFERROR(INDEX(Ingredients!F$11:F$310, MATCH($C329, Ingredients!$B$11:$B$310, 0)), "")))</f>
        <v/>
      </c>
      <c r="AK329" s="106" t="str">
        <f>IF($C329="", "", IF(IFERROR(INDEX(Ingredients!G$11:G$310, MATCH($C329, Ingredients!$B$11:$B$310, 0)), "")="", "", IFERROR(INDEX(Ingredients!G$11:G$310, MATCH($C329, Ingredients!$B$11:$B$310, 0)), "")))</f>
        <v/>
      </c>
      <c r="AL329" s="79" t="str">
        <f>IF($C329="", "", IF(IFERROR(INDEX(Ingredients!H$11:H$310, MATCH($C329, Ingredients!$B$11:$B$310, 0)), "")="", "", IFERROR(INDEX(Ingredients!H$11:H$310, MATCH($C329, Ingredients!$B$11:$B$310, 0)), "")))</f>
        <v/>
      </c>
      <c r="AN329" s="83" t="str">
        <f t="shared" si="65"/>
        <v/>
      </c>
      <c r="AP329" s="114" t="str">
        <f t="shared" si="75"/>
        <v/>
      </c>
      <c r="AR329" s="117" t="str">
        <f>IF($C329="", "", IF(IFERROR(INDEX(Ingredients!$AI$11:$AI$310, MATCH($C329, Ingredients!$B$11:$B$310, 0)), "")="", "", IFERROR(INDEX(Ingredients!$AI$11:$AI$310, MATCH($C329, Ingredients!$B$11:$B$310, 0)), "")))</f>
        <v/>
      </c>
      <c r="AT329" s="120" t="str">
        <f t="shared" si="76"/>
        <v/>
      </c>
      <c r="AV329" s="90" t="str">
        <f t="shared" si="66"/>
        <v/>
      </c>
      <c r="AX329" s="90" t="str">
        <f>IF($AV329="", "", COUNTIF($AV$11:$AV$5010, "&lt;"&amp;$AV329)+1+COUNTIF($AV$11:$AV329, $AV329)-1)</f>
        <v/>
      </c>
      <c r="AZ329" s="111" t="str">
        <f>IF($B329="", "", SUMIF('Shopping List'!$AV$11:$AV$25, $B329, 'Shopping List'!$BN$11:$BN$25))</f>
        <v/>
      </c>
      <c r="BB329" s="117" t="str">
        <f t="shared" si="77"/>
        <v/>
      </c>
    </row>
    <row r="330" spans="1:54" x14ac:dyDescent="0.25">
      <c r="A330" s="4"/>
      <c r="B330" s="37"/>
      <c r="C330" s="124"/>
      <c r="D330" s="39"/>
      <c r="E330" s="125"/>
      <c r="F330" s="48"/>
      <c r="G330" s="4"/>
      <c r="H330" s="4"/>
      <c r="I330" s="95" t="str">
        <f>IF($C330="", "", IF(IFERROR(INDEX(Ingredients!$C$11:$C$310, MATCH($C330, Ingredients!$B$11:$B$310, 0)), "")="", "", IFERROR(INDEX(Ingredients!$C$11:$C$310, MATCH($C330, Ingredients!$B$11:$B$310, 0)), "")))</f>
        <v/>
      </c>
      <c r="J330" s="73" t="str">
        <f>IF($B330="", "", IF(IFERROR(INDEX(Meals!$C$11:$C$260, MATCH($B330, Meals!$B$11:$B$260, 0)), "")="", "", IFERROR(INDEX(Meals!$C$11:$C$260, MATCH($B330, Meals!$B$11:$B$260, 0)), "")))</f>
        <v/>
      </c>
      <c r="K330" s="4"/>
      <c r="L330" s="72" t="str">
        <f t="shared" si="67"/>
        <v/>
      </c>
      <c r="M330" s="73" t="str">
        <f t="shared" si="68"/>
        <v/>
      </c>
      <c r="N330" s="4"/>
      <c r="O330" s="78" t="str">
        <f t="shared" si="69"/>
        <v/>
      </c>
      <c r="P330" s="79" t="str">
        <f t="shared" si="70"/>
        <v/>
      </c>
      <c r="Q330" s="4"/>
      <c r="R330" s="90" t="str">
        <f t="shared" si="71"/>
        <v/>
      </c>
      <c r="S330" s="4"/>
      <c r="Y330" s="18" t="str">
        <f t="shared" si="72"/>
        <v/>
      </c>
      <c r="AA330" s="18" t="str">
        <f t="shared" si="63"/>
        <v/>
      </c>
      <c r="AB330" s="18" t="str">
        <f t="shared" si="64"/>
        <v/>
      </c>
      <c r="AC330" s="18" t="str">
        <f t="shared" si="73"/>
        <v/>
      </c>
      <c r="AD330" s="18" t="str">
        <f t="shared" si="73"/>
        <v/>
      </c>
      <c r="AE330" s="18" t="str">
        <f t="shared" si="74"/>
        <v/>
      </c>
      <c r="AG330" s="95" t="str">
        <f>IF($C330="", "", IF(IFERROR(INDEX(Ingredients!C$11:C$310, MATCH($C330, Ingredients!$B$11:$B$310, 0)), "")="", "", IFERROR(INDEX(Ingredients!C$11:C$310, MATCH($C330, Ingredients!$B$11:$B$310, 0)), "")))</f>
        <v/>
      </c>
      <c r="AH330" s="105" t="str">
        <f>IF($C330="", "", IF(IFERROR(INDEX(Ingredients!D$11:D$310, MATCH($C330, Ingredients!$B$11:$B$310, 0)), "")="", "", IFERROR(INDEX(Ingredients!D$11:D$310, MATCH($C330, Ingredients!$B$11:$B$310, 0)), "")))</f>
        <v/>
      </c>
      <c r="AI330" s="106" t="str">
        <f>IF($C330="", "", IF(IFERROR(INDEX(Ingredients!E$11:E$310, MATCH($C330, Ingredients!$B$11:$B$310, 0)), "")="", "", IFERROR(INDEX(Ingredients!E$11:E$310, MATCH($C330, Ingredients!$B$11:$B$310, 0)), "")))</f>
        <v/>
      </c>
      <c r="AJ330" s="108" t="str">
        <f>IF($C330="", "", IF(IFERROR(INDEX(Ingredients!F$11:F$310, MATCH($C330, Ingredients!$B$11:$B$310, 0)), "")="", "", IFERROR(INDEX(Ingredients!F$11:F$310, MATCH($C330, Ingredients!$B$11:$B$310, 0)), "")))</f>
        <v/>
      </c>
      <c r="AK330" s="106" t="str">
        <f>IF($C330="", "", IF(IFERROR(INDEX(Ingredients!G$11:G$310, MATCH($C330, Ingredients!$B$11:$B$310, 0)), "")="", "", IFERROR(INDEX(Ingredients!G$11:G$310, MATCH($C330, Ingredients!$B$11:$B$310, 0)), "")))</f>
        <v/>
      </c>
      <c r="AL330" s="79" t="str">
        <f>IF($C330="", "", IF(IFERROR(INDEX(Ingredients!H$11:H$310, MATCH($C330, Ingredients!$B$11:$B$310, 0)), "")="", "", IFERROR(INDEX(Ingredients!H$11:H$310, MATCH($C330, Ingredients!$B$11:$B$310, 0)), "")))</f>
        <v/>
      </c>
      <c r="AN330" s="83" t="str">
        <f t="shared" si="65"/>
        <v/>
      </c>
      <c r="AP330" s="114" t="str">
        <f t="shared" si="75"/>
        <v/>
      </c>
      <c r="AR330" s="117" t="str">
        <f>IF($C330="", "", IF(IFERROR(INDEX(Ingredients!$AI$11:$AI$310, MATCH($C330, Ingredients!$B$11:$B$310, 0)), "")="", "", IFERROR(INDEX(Ingredients!$AI$11:$AI$310, MATCH($C330, Ingredients!$B$11:$B$310, 0)), "")))</f>
        <v/>
      </c>
      <c r="AT330" s="120" t="str">
        <f t="shared" si="76"/>
        <v/>
      </c>
      <c r="AV330" s="90" t="str">
        <f t="shared" si="66"/>
        <v/>
      </c>
      <c r="AX330" s="90" t="str">
        <f>IF($AV330="", "", COUNTIF($AV$11:$AV$5010, "&lt;"&amp;$AV330)+1+COUNTIF($AV$11:$AV330, $AV330)-1)</f>
        <v/>
      </c>
      <c r="AZ330" s="111" t="str">
        <f>IF($B330="", "", SUMIF('Shopping List'!$AV$11:$AV$25, $B330, 'Shopping List'!$BN$11:$BN$25))</f>
        <v/>
      </c>
      <c r="BB330" s="117" t="str">
        <f t="shared" si="77"/>
        <v/>
      </c>
    </row>
    <row r="331" spans="1:54" x14ac:dyDescent="0.25">
      <c r="A331" s="4"/>
      <c r="B331" s="37"/>
      <c r="C331" s="124"/>
      <c r="D331" s="39"/>
      <c r="E331" s="125"/>
      <c r="F331" s="48"/>
      <c r="G331" s="4"/>
      <c r="H331" s="4"/>
      <c r="I331" s="95" t="str">
        <f>IF($C331="", "", IF(IFERROR(INDEX(Ingredients!$C$11:$C$310, MATCH($C331, Ingredients!$B$11:$B$310, 0)), "")="", "", IFERROR(INDEX(Ingredients!$C$11:$C$310, MATCH($C331, Ingredients!$B$11:$B$310, 0)), "")))</f>
        <v/>
      </c>
      <c r="J331" s="73" t="str">
        <f>IF($B331="", "", IF(IFERROR(INDEX(Meals!$C$11:$C$260, MATCH($B331, Meals!$B$11:$B$260, 0)), "")="", "", IFERROR(INDEX(Meals!$C$11:$C$260, MATCH($B331, Meals!$B$11:$B$260, 0)), "")))</f>
        <v/>
      </c>
      <c r="K331" s="4"/>
      <c r="L331" s="72" t="str">
        <f t="shared" si="67"/>
        <v/>
      </c>
      <c r="M331" s="73" t="str">
        <f t="shared" si="68"/>
        <v/>
      </c>
      <c r="N331" s="4"/>
      <c r="O331" s="78" t="str">
        <f t="shared" si="69"/>
        <v/>
      </c>
      <c r="P331" s="79" t="str">
        <f t="shared" si="70"/>
        <v/>
      </c>
      <c r="Q331" s="4"/>
      <c r="R331" s="90" t="str">
        <f t="shared" si="71"/>
        <v/>
      </c>
      <c r="S331" s="4"/>
      <c r="Y331" s="18" t="str">
        <f t="shared" si="72"/>
        <v/>
      </c>
      <c r="AA331" s="18" t="str">
        <f t="shared" ref="AA331:AA394" si="78">IF($Y331="", "", IF(AND(AA$5="X", B331=""), $Y$6, IF(AND(NOT(B331=""), COUNTIF(V$11:V$260, B331)=0), $Y$7, "")))</f>
        <v/>
      </c>
      <c r="AB331" s="18" t="str">
        <f t="shared" ref="AB331:AB394" si="79">IF($Y331="", "", IF(AND(AB$5="X", C331=""), $Y$6, IF(AND(NOT(C331=""), COUNTIF(W$11:W$310, C331)=0), $Y$7, "")))</f>
        <v/>
      </c>
      <c r="AC331" s="18" t="str">
        <f t="shared" si="73"/>
        <v/>
      </c>
      <c r="AD331" s="18" t="str">
        <f t="shared" si="73"/>
        <v/>
      </c>
      <c r="AE331" s="18" t="str">
        <f t="shared" si="74"/>
        <v/>
      </c>
      <c r="AG331" s="95" t="str">
        <f>IF($C331="", "", IF(IFERROR(INDEX(Ingredients!C$11:C$310, MATCH($C331, Ingredients!$B$11:$B$310, 0)), "")="", "", IFERROR(INDEX(Ingredients!C$11:C$310, MATCH($C331, Ingredients!$B$11:$B$310, 0)), "")))</f>
        <v/>
      </c>
      <c r="AH331" s="105" t="str">
        <f>IF($C331="", "", IF(IFERROR(INDEX(Ingredients!D$11:D$310, MATCH($C331, Ingredients!$B$11:$B$310, 0)), "")="", "", IFERROR(INDEX(Ingredients!D$11:D$310, MATCH($C331, Ingredients!$B$11:$B$310, 0)), "")))</f>
        <v/>
      </c>
      <c r="AI331" s="106" t="str">
        <f>IF($C331="", "", IF(IFERROR(INDEX(Ingredients!E$11:E$310, MATCH($C331, Ingredients!$B$11:$B$310, 0)), "")="", "", IFERROR(INDEX(Ingredients!E$11:E$310, MATCH($C331, Ingredients!$B$11:$B$310, 0)), "")))</f>
        <v/>
      </c>
      <c r="AJ331" s="108" t="str">
        <f>IF($C331="", "", IF(IFERROR(INDEX(Ingredients!F$11:F$310, MATCH($C331, Ingredients!$B$11:$B$310, 0)), "")="", "", IFERROR(INDEX(Ingredients!F$11:F$310, MATCH($C331, Ingredients!$B$11:$B$310, 0)), "")))</f>
        <v/>
      </c>
      <c r="AK331" s="106" t="str">
        <f>IF($C331="", "", IF(IFERROR(INDEX(Ingredients!G$11:G$310, MATCH($C331, Ingredients!$B$11:$B$310, 0)), "")="", "", IFERROR(INDEX(Ingredients!G$11:G$310, MATCH($C331, Ingredients!$B$11:$B$310, 0)), "")))</f>
        <v/>
      </c>
      <c r="AL331" s="79" t="str">
        <f>IF($C331="", "", IF(IFERROR(INDEX(Ingredients!H$11:H$310, MATCH($C331, Ingredients!$B$11:$B$310, 0)), "")="", "", IFERROR(INDEX(Ingredients!H$11:H$310, MATCH($C331, Ingredients!$B$11:$B$310, 0)), "")))</f>
        <v/>
      </c>
      <c r="AN331" s="83" t="str">
        <f t="shared" ref="AN331:AN394" si="80">IF($D331="", "", IFERROR(IF($AK331=$AI331, $AJ331/$AH331, $AJ331), ""))</f>
        <v/>
      </c>
      <c r="AP331" s="114" t="str">
        <f t="shared" si="75"/>
        <v/>
      </c>
      <c r="AR331" s="117" t="str">
        <f>IF($C331="", "", IF(IFERROR(INDEX(Ingredients!$AI$11:$AI$310, MATCH($C331, Ingredients!$B$11:$B$310, 0)), "")="", "", IFERROR(INDEX(Ingredients!$AI$11:$AI$310, MATCH($C331, Ingredients!$B$11:$B$310, 0)), "")))</f>
        <v/>
      </c>
      <c r="AT331" s="120" t="str">
        <f t="shared" si="76"/>
        <v/>
      </c>
      <c r="AV331" s="90" t="str">
        <f t="shared" ref="AV331:AV394" si="81">IF($AT$8="", "", IF($B331=$AT$8, $E331, ""))</f>
        <v/>
      </c>
      <c r="AX331" s="90" t="str">
        <f>IF($AV331="", "", COUNTIF($AV$11:$AV$5010, "&lt;"&amp;$AV331)+1+COUNTIF($AV$11:$AV331, $AV331)-1)</f>
        <v/>
      </c>
      <c r="AZ331" s="111" t="str">
        <f>IF($B331="", "", SUMIF('Shopping List'!$AV$11:$AV$25, $B331, 'Shopping List'!$BN$11:$BN$25))</f>
        <v/>
      </c>
      <c r="BB331" s="117" t="str">
        <f t="shared" si="77"/>
        <v/>
      </c>
    </row>
    <row r="332" spans="1:54" x14ac:dyDescent="0.25">
      <c r="A332" s="4"/>
      <c r="B332" s="37"/>
      <c r="C332" s="124"/>
      <c r="D332" s="39"/>
      <c r="E332" s="125"/>
      <c r="F332" s="48"/>
      <c r="G332" s="4"/>
      <c r="H332" s="4"/>
      <c r="I332" s="95" t="str">
        <f>IF($C332="", "", IF(IFERROR(INDEX(Ingredients!$C$11:$C$310, MATCH($C332, Ingredients!$B$11:$B$310, 0)), "")="", "", IFERROR(INDEX(Ingredients!$C$11:$C$310, MATCH($C332, Ingredients!$B$11:$B$310, 0)), "")))</f>
        <v/>
      </c>
      <c r="J332" s="73" t="str">
        <f>IF($B332="", "", IF(IFERROR(INDEX(Meals!$C$11:$C$260, MATCH($B332, Meals!$B$11:$B$260, 0)), "")="", "", IFERROR(INDEX(Meals!$C$11:$C$260, MATCH($B332, Meals!$B$11:$B$260, 0)), "")))</f>
        <v/>
      </c>
      <c r="K332" s="4"/>
      <c r="L332" s="72" t="str">
        <f t="shared" ref="L332:L395" si="82">IF($D332="", "", IFERROR(ROUND($AN332*$D332, 0), ""))</f>
        <v/>
      </c>
      <c r="M332" s="73" t="str">
        <f t="shared" ref="M332:M395" si="83">IFERROR(ROUND($L332/$J332, 0), "")</f>
        <v/>
      </c>
      <c r="N332" s="4"/>
      <c r="O332" s="78" t="str">
        <f t="shared" ref="O332:O395" si="84">IF($D332="", "", IFERROR(ROUND($AP332*$D332, 2), ""))</f>
        <v/>
      </c>
      <c r="P332" s="79" t="str">
        <f t="shared" ref="P332:P395" si="85">IFERROR(ROUND($O332/$J332, 2), "")</f>
        <v/>
      </c>
      <c r="Q332" s="4"/>
      <c r="R332" s="90" t="str">
        <f t="shared" ref="R332:R395" si="86">IF(OR($D332="", $AR332=""), "", IF($AR332&gt;=$D332, $V$3, $V$4))</f>
        <v/>
      </c>
      <c r="S332" s="4"/>
      <c r="Y332" s="18" t="str">
        <f t="shared" ref="Y332:Y395" si="87">IF(COUNTIF($B332:$F332, "")=5, "", "X")</f>
        <v/>
      </c>
      <c r="AA332" s="18" t="str">
        <f t="shared" si="78"/>
        <v/>
      </c>
      <c r="AB332" s="18" t="str">
        <f t="shared" si="79"/>
        <v/>
      </c>
      <c r="AC332" s="18" t="str">
        <f t="shared" ref="AC332:AD395" si="88">IF($Y332="", "", IF(AND(AC$5="X", D332=""), $Y$6, IF(AND(NOT(D332=""), ISNUMBER(D332)=FALSE), $Y$7, "")))</f>
        <v/>
      </c>
      <c r="AD332" s="18" t="str">
        <f t="shared" si="88"/>
        <v/>
      </c>
      <c r="AE332" s="18" t="str">
        <f t="shared" ref="AE332:AE395" si="89">IF($Y332="", "", IF(AND(AE$5="X", F332=""), $Y$6, ""))</f>
        <v/>
      </c>
      <c r="AG332" s="95" t="str">
        <f>IF($C332="", "", IF(IFERROR(INDEX(Ingredients!C$11:C$310, MATCH($C332, Ingredients!$B$11:$B$310, 0)), "")="", "", IFERROR(INDEX(Ingredients!C$11:C$310, MATCH($C332, Ingredients!$B$11:$B$310, 0)), "")))</f>
        <v/>
      </c>
      <c r="AH332" s="105" t="str">
        <f>IF($C332="", "", IF(IFERROR(INDEX(Ingredients!D$11:D$310, MATCH($C332, Ingredients!$B$11:$B$310, 0)), "")="", "", IFERROR(INDEX(Ingredients!D$11:D$310, MATCH($C332, Ingredients!$B$11:$B$310, 0)), "")))</f>
        <v/>
      </c>
      <c r="AI332" s="106" t="str">
        <f>IF($C332="", "", IF(IFERROR(INDEX(Ingredients!E$11:E$310, MATCH($C332, Ingredients!$B$11:$B$310, 0)), "")="", "", IFERROR(INDEX(Ingredients!E$11:E$310, MATCH($C332, Ingredients!$B$11:$B$310, 0)), "")))</f>
        <v/>
      </c>
      <c r="AJ332" s="108" t="str">
        <f>IF($C332="", "", IF(IFERROR(INDEX(Ingredients!F$11:F$310, MATCH($C332, Ingredients!$B$11:$B$310, 0)), "")="", "", IFERROR(INDEX(Ingredients!F$11:F$310, MATCH($C332, Ingredients!$B$11:$B$310, 0)), "")))</f>
        <v/>
      </c>
      <c r="AK332" s="106" t="str">
        <f>IF($C332="", "", IF(IFERROR(INDEX(Ingredients!G$11:G$310, MATCH($C332, Ingredients!$B$11:$B$310, 0)), "")="", "", IFERROR(INDEX(Ingredients!G$11:G$310, MATCH($C332, Ingredients!$B$11:$B$310, 0)), "")))</f>
        <v/>
      </c>
      <c r="AL332" s="79" t="str">
        <f>IF($C332="", "", IF(IFERROR(INDEX(Ingredients!H$11:H$310, MATCH($C332, Ingredients!$B$11:$B$310, 0)), "")="", "", IFERROR(INDEX(Ingredients!H$11:H$310, MATCH($C332, Ingredients!$B$11:$B$310, 0)), "")))</f>
        <v/>
      </c>
      <c r="AN332" s="83" t="str">
        <f t="shared" si="80"/>
        <v/>
      </c>
      <c r="AP332" s="114" t="str">
        <f t="shared" ref="AP332:AP395" si="90">IF($D332="", "", IFERROR(IF($AK332=$AI332, $AL332/$AH332, $AL332), ""))</f>
        <v/>
      </c>
      <c r="AR332" s="117" t="str">
        <f>IF($C332="", "", IF(IFERROR(INDEX(Ingredients!$AI$11:$AI$310, MATCH($C332, Ingredients!$B$11:$B$310, 0)), "")="", "", IFERROR(INDEX(Ingredients!$AI$11:$AI$310, MATCH($C332, Ingredients!$B$11:$B$310, 0)), "")))</f>
        <v/>
      </c>
      <c r="AT332" s="120" t="str">
        <f t="shared" ref="AT332:AT395" si="91">IF(OR($B332="", $R332=""), "", CONCATENATE($B332, " - ", $R332))</f>
        <v/>
      </c>
      <c r="AV332" s="90" t="str">
        <f t="shared" si="81"/>
        <v/>
      </c>
      <c r="AX332" s="90" t="str">
        <f>IF($AV332="", "", COUNTIF($AV$11:$AV$5010, "&lt;"&amp;$AV332)+1+COUNTIF($AV$11:$AV332, $AV332)-1)</f>
        <v/>
      </c>
      <c r="AZ332" s="111" t="str">
        <f>IF($B332="", "", SUMIF('Shopping List'!$AV$11:$AV$25, $B332, 'Shopping List'!$BN$11:$BN$25))</f>
        <v/>
      </c>
      <c r="BB332" s="117" t="str">
        <f t="shared" ref="BB332:BB395" si="92">IF(OR($AZ332="", $AZ332=0), "", IFERROR($D332*$AZ332, ""))</f>
        <v/>
      </c>
    </row>
    <row r="333" spans="1:54" x14ac:dyDescent="0.25">
      <c r="A333" s="4"/>
      <c r="B333" s="37"/>
      <c r="C333" s="124"/>
      <c r="D333" s="39"/>
      <c r="E333" s="125"/>
      <c r="F333" s="48"/>
      <c r="G333" s="4"/>
      <c r="H333" s="4"/>
      <c r="I333" s="95" t="str">
        <f>IF($C333="", "", IF(IFERROR(INDEX(Ingredients!$C$11:$C$310, MATCH($C333, Ingredients!$B$11:$B$310, 0)), "")="", "", IFERROR(INDEX(Ingredients!$C$11:$C$310, MATCH($C333, Ingredients!$B$11:$B$310, 0)), "")))</f>
        <v/>
      </c>
      <c r="J333" s="73" t="str">
        <f>IF($B333="", "", IF(IFERROR(INDEX(Meals!$C$11:$C$260, MATCH($B333, Meals!$B$11:$B$260, 0)), "")="", "", IFERROR(INDEX(Meals!$C$11:$C$260, MATCH($B333, Meals!$B$11:$B$260, 0)), "")))</f>
        <v/>
      </c>
      <c r="K333" s="4"/>
      <c r="L333" s="72" t="str">
        <f t="shared" si="82"/>
        <v/>
      </c>
      <c r="M333" s="73" t="str">
        <f t="shared" si="83"/>
        <v/>
      </c>
      <c r="N333" s="4"/>
      <c r="O333" s="78" t="str">
        <f t="shared" si="84"/>
        <v/>
      </c>
      <c r="P333" s="79" t="str">
        <f t="shared" si="85"/>
        <v/>
      </c>
      <c r="Q333" s="4"/>
      <c r="R333" s="90" t="str">
        <f t="shared" si="86"/>
        <v/>
      </c>
      <c r="S333" s="4"/>
      <c r="Y333" s="18" t="str">
        <f t="shared" si="87"/>
        <v/>
      </c>
      <c r="AA333" s="18" t="str">
        <f t="shared" si="78"/>
        <v/>
      </c>
      <c r="AB333" s="18" t="str">
        <f t="shared" si="79"/>
        <v/>
      </c>
      <c r="AC333" s="18" t="str">
        <f t="shared" si="88"/>
        <v/>
      </c>
      <c r="AD333" s="18" t="str">
        <f t="shared" si="88"/>
        <v/>
      </c>
      <c r="AE333" s="18" t="str">
        <f t="shared" si="89"/>
        <v/>
      </c>
      <c r="AG333" s="95" t="str">
        <f>IF($C333="", "", IF(IFERROR(INDEX(Ingredients!C$11:C$310, MATCH($C333, Ingredients!$B$11:$B$310, 0)), "")="", "", IFERROR(INDEX(Ingredients!C$11:C$310, MATCH($C333, Ingredients!$B$11:$B$310, 0)), "")))</f>
        <v/>
      </c>
      <c r="AH333" s="105" t="str">
        <f>IF($C333="", "", IF(IFERROR(INDEX(Ingredients!D$11:D$310, MATCH($C333, Ingredients!$B$11:$B$310, 0)), "")="", "", IFERROR(INDEX(Ingredients!D$11:D$310, MATCH($C333, Ingredients!$B$11:$B$310, 0)), "")))</f>
        <v/>
      </c>
      <c r="AI333" s="106" t="str">
        <f>IF($C333="", "", IF(IFERROR(INDEX(Ingredients!E$11:E$310, MATCH($C333, Ingredients!$B$11:$B$310, 0)), "")="", "", IFERROR(INDEX(Ingredients!E$11:E$310, MATCH($C333, Ingredients!$B$11:$B$310, 0)), "")))</f>
        <v/>
      </c>
      <c r="AJ333" s="108" t="str">
        <f>IF($C333="", "", IF(IFERROR(INDEX(Ingredients!F$11:F$310, MATCH($C333, Ingredients!$B$11:$B$310, 0)), "")="", "", IFERROR(INDEX(Ingredients!F$11:F$310, MATCH($C333, Ingredients!$B$11:$B$310, 0)), "")))</f>
        <v/>
      </c>
      <c r="AK333" s="106" t="str">
        <f>IF($C333="", "", IF(IFERROR(INDEX(Ingredients!G$11:G$310, MATCH($C333, Ingredients!$B$11:$B$310, 0)), "")="", "", IFERROR(INDEX(Ingredients!G$11:G$310, MATCH($C333, Ingredients!$B$11:$B$310, 0)), "")))</f>
        <v/>
      </c>
      <c r="AL333" s="79" t="str">
        <f>IF($C333="", "", IF(IFERROR(INDEX(Ingredients!H$11:H$310, MATCH($C333, Ingredients!$B$11:$B$310, 0)), "")="", "", IFERROR(INDEX(Ingredients!H$11:H$310, MATCH($C333, Ingredients!$B$11:$B$310, 0)), "")))</f>
        <v/>
      </c>
      <c r="AN333" s="83" t="str">
        <f t="shared" si="80"/>
        <v/>
      </c>
      <c r="AP333" s="114" t="str">
        <f t="shared" si="90"/>
        <v/>
      </c>
      <c r="AR333" s="117" t="str">
        <f>IF($C333="", "", IF(IFERROR(INDEX(Ingredients!$AI$11:$AI$310, MATCH($C333, Ingredients!$B$11:$B$310, 0)), "")="", "", IFERROR(INDEX(Ingredients!$AI$11:$AI$310, MATCH($C333, Ingredients!$B$11:$B$310, 0)), "")))</f>
        <v/>
      </c>
      <c r="AT333" s="120" t="str">
        <f t="shared" si="91"/>
        <v/>
      </c>
      <c r="AV333" s="90" t="str">
        <f t="shared" si="81"/>
        <v/>
      </c>
      <c r="AX333" s="90" t="str">
        <f>IF($AV333="", "", COUNTIF($AV$11:$AV$5010, "&lt;"&amp;$AV333)+1+COUNTIF($AV$11:$AV333, $AV333)-1)</f>
        <v/>
      </c>
      <c r="AZ333" s="111" t="str">
        <f>IF($B333="", "", SUMIF('Shopping List'!$AV$11:$AV$25, $B333, 'Shopping List'!$BN$11:$BN$25))</f>
        <v/>
      </c>
      <c r="BB333" s="117" t="str">
        <f t="shared" si="92"/>
        <v/>
      </c>
    </row>
    <row r="334" spans="1:54" x14ac:dyDescent="0.25">
      <c r="A334" s="4"/>
      <c r="B334" s="37"/>
      <c r="C334" s="124"/>
      <c r="D334" s="39"/>
      <c r="E334" s="125"/>
      <c r="F334" s="48"/>
      <c r="G334" s="4"/>
      <c r="H334" s="4"/>
      <c r="I334" s="95" t="str">
        <f>IF($C334="", "", IF(IFERROR(INDEX(Ingredients!$C$11:$C$310, MATCH($C334, Ingredients!$B$11:$B$310, 0)), "")="", "", IFERROR(INDEX(Ingredients!$C$11:$C$310, MATCH($C334, Ingredients!$B$11:$B$310, 0)), "")))</f>
        <v/>
      </c>
      <c r="J334" s="73" t="str">
        <f>IF($B334="", "", IF(IFERROR(INDEX(Meals!$C$11:$C$260, MATCH($B334, Meals!$B$11:$B$260, 0)), "")="", "", IFERROR(INDEX(Meals!$C$11:$C$260, MATCH($B334, Meals!$B$11:$B$260, 0)), "")))</f>
        <v/>
      </c>
      <c r="K334" s="4"/>
      <c r="L334" s="72" t="str">
        <f t="shared" si="82"/>
        <v/>
      </c>
      <c r="M334" s="73" t="str">
        <f t="shared" si="83"/>
        <v/>
      </c>
      <c r="N334" s="4"/>
      <c r="O334" s="78" t="str">
        <f t="shared" si="84"/>
        <v/>
      </c>
      <c r="P334" s="79" t="str">
        <f t="shared" si="85"/>
        <v/>
      </c>
      <c r="Q334" s="4"/>
      <c r="R334" s="90" t="str">
        <f t="shared" si="86"/>
        <v/>
      </c>
      <c r="S334" s="4"/>
      <c r="Y334" s="18" t="str">
        <f t="shared" si="87"/>
        <v/>
      </c>
      <c r="AA334" s="18" t="str">
        <f t="shared" si="78"/>
        <v/>
      </c>
      <c r="AB334" s="18" t="str">
        <f t="shared" si="79"/>
        <v/>
      </c>
      <c r="AC334" s="18" t="str">
        <f t="shared" si="88"/>
        <v/>
      </c>
      <c r="AD334" s="18" t="str">
        <f t="shared" si="88"/>
        <v/>
      </c>
      <c r="AE334" s="18" t="str">
        <f t="shared" si="89"/>
        <v/>
      </c>
      <c r="AG334" s="95" t="str">
        <f>IF($C334="", "", IF(IFERROR(INDEX(Ingredients!C$11:C$310, MATCH($C334, Ingredients!$B$11:$B$310, 0)), "")="", "", IFERROR(INDEX(Ingredients!C$11:C$310, MATCH($C334, Ingredients!$B$11:$B$310, 0)), "")))</f>
        <v/>
      </c>
      <c r="AH334" s="105" t="str">
        <f>IF($C334="", "", IF(IFERROR(INDEX(Ingredients!D$11:D$310, MATCH($C334, Ingredients!$B$11:$B$310, 0)), "")="", "", IFERROR(INDEX(Ingredients!D$11:D$310, MATCH($C334, Ingredients!$B$11:$B$310, 0)), "")))</f>
        <v/>
      </c>
      <c r="AI334" s="106" t="str">
        <f>IF($C334="", "", IF(IFERROR(INDEX(Ingredients!E$11:E$310, MATCH($C334, Ingredients!$B$11:$B$310, 0)), "")="", "", IFERROR(INDEX(Ingredients!E$11:E$310, MATCH($C334, Ingredients!$B$11:$B$310, 0)), "")))</f>
        <v/>
      </c>
      <c r="AJ334" s="108" t="str">
        <f>IF($C334="", "", IF(IFERROR(INDEX(Ingredients!F$11:F$310, MATCH($C334, Ingredients!$B$11:$B$310, 0)), "")="", "", IFERROR(INDEX(Ingredients!F$11:F$310, MATCH($C334, Ingredients!$B$11:$B$310, 0)), "")))</f>
        <v/>
      </c>
      <c r="AK334" s="106" t="str">
        <f>IF($C334="", "", IF(IFERROR(INDEX(Ingredients!G$11:G$310, MATCH($C334, Ingredients!$B$11:$B$310, 0)), "")="", "", IFERROR(INDEX(Ingredients!G$11:G$310, MATCH($C334, Ingredients!$B$11:$B$310, 0)), "")))</f>
        <v/>
      </c>
      <c r="AL334" s="79" t="str">
        <f>IF($C334="", "", IF(IFERROR(INDEX(Ingredients!H$11:H$310, MATCH($C334, Ingredients!$B$11:$B$310, 0)), "")="", "", IFERROR(INDEX(Ingredients!H$11:H$310, MATCH($C334, Ingredients!$B$11:$B$310, 0)), "")))</f>
        <v/>
      </c>
      <c r="AN334" s="83" t="str">
        <f t="shared" si="80"/>
        <v/>
      </c>
      <c r="AP334" s="114" t="str">
        <f t="shared" si="90"/>
        <v/>
      </c>
      <c r="AR334" s="117" t="str">
        <f>IF($C334="", "", IF(IFERROR(INDEX(Ingredients!$AI$11:$AI$310, MATCH($C334, Ingredients!$B$11:$B$310, 0)), "")="", "", IFERROR(INDEX(Ingredients!$AI$11:$AI$310, MATCH($C334, Ingredients!$B$11:$B$310, 0)), "")))</f>
        <v/>
      </c>
      <c r="AT334" s="120" t="str">
        <f t="shared" si="91"/>
        <v/>
      </c>
      <c r="AV334" s="90" t="str">
        <f t="shared" si="81"/>
        <v/>
      </c>
      <c r="AX334" s="90" t="str">
        <f>IF($AV334="", "", COUNTIF($AV$11:$AV$5010, "&lt;"&amp;$AV334)+1+COUNTIF($AV$11:$AV334, $AV334)-1)</f>
        <v/>
      </c>
      <c r="AZ334" s="111" t="str">
        <f>IF($B334="", "", SUMIF('Shopping List'!$AV$11:$AV$25, $B334, 'Shopping List'!$BN$11:$BN$25))</f>
        <v/>
      </c>
      <c r="BB334" s="117" t="str">
        <f t="shared" si="92"/>
        <v/>
      </c>
    </row>
    <row r="335" spans="1:54" x14ac:dyDescent="0.25">
      <c r="A335" s="4"/>
      <c r="B335" s="37"/>
      <c r="C335" s="124"/>
      <c r="D335" s="39"/>
      <c r="E335" s="125"/>
      <c r="F335" s="48"/>
      <c r="G335" s="4"/>
      <c r="H335" s="4"/>
      <c r="I335" s="95" t="str">
        <f>IF($C335="", "", IF(IFERROR(INDEX(Ingredients!$C$11:$C$310, MATCH($C335, Ingredients!$B$11:$B$310, 0)), "")="", "", IFERROR(INDEX(Ingredients!$C$11:$C$310, MATCH($C335, Ingredients!$B$11:$B$310, 0)), "")))</f>
        <v/>
      </c>
      <c r="J335" s="73" t="str">
        <f>IF($B335="", "", IF(IFERROR(INDEX(Meals!$C$11:$C$260, MATCH($B335, Meals!$B$11:$B$260, 0)), "")="", "", IFERROR(INDEX(Meals!$C$11:$C$260, MATCH($B335, Meals!$B$11:$B$260, 0)), "")))</f>
        <v/>
      </c>
      <c r="K335" s="4"/>
      <c r="L335" s="72" t="str">
        <f t="shared" si="82"/>
        <v/>
      </c>
      <c r="M335" s="73" t="str">
        <f t="shared" si="83"/>
        <v/>
      </c>
      <c r="N335" s="4"/>
      <c r="O335" s="78" t="str">
        <f t="shared" si="84"/>
        <v/>
      </c>
      <c r="P335" s="79" t="str">
        <f t="shared" si="85"/>
        <v/>
      </c>
      <c r="Q335" s="4"/>
      <c r="R335" s="90" t="str">
        <f t="shared" si="86"/>
        <v/>
      </c>
      <c r="S335" s="4"/>
      <c r="Y335" s="18" t="str">
        <f t="shared" si="87"/>
        <v/>
      </c>
      <c r="AA335" s="18" t="str">
        <f t="shared" si="78"/>
        <v/>
      </c>
      <c r="AB335" s="18" t="str">
        <f t="shared" si="79"/>
        <v/>
      </c>
      <c r="AC335" s="18" t="str">
        <f t="shared" si="88"/>
        <v/>
      </c>
      <c r="AD335" s="18" t="str">
        <f t="shared" si="88"/>
        <v/>
      </c>
      <c r="AE335" s="18" t="str">
        <f t="shared" si="89"/>
        <v/>
      </c>
      <c r="AG335" s="95" t="str">
        <f>IF($C335="", "", IF(IFERROR(INDEX(Ingredients!C$11:C$310, MATCH($C335, Ingredients!$B$11:$B$310, 0)), "")="", "", IFERROR(INDEX(Ingredients!C$11:C$310, MATCH($C335, Ingredients!$B$11:$B$310, 0)), "")))</f>
        <v/>
      </c>
      <c r="AH335" s="105" t="str">
        <f>IF($C335="", "", IF(IFERROR(INDEX(Ingredients!D$11:D$310, MATCH($C335, Ingredients!$B$11:$B$310, 0)), "")="", "", IFERROR(INDEX(Ingredients!D$11:D$310, MATCH($C335, Ingredients!$B$11:$B$310, 0)), "")))</f>
        <v/>
      </c>
      <c r="AI335" s="106" t="str">
        <f>IF($C335="", "", IF(IFERROR(INDEX(Ingredients!E$11:E$310, MATCH($C335, Ingredients!$B$11:$B$310, 0)), "")="", "", IFERROR(INDEX(Ingredients!E$11:E$310, MATCH($C335, Ingredients!$B$11:$B$310, 0)), "")))</f>
        <v/>
      </c>
      <c r="AJ335" s="108" t="str">
        <f>IF($C335="", "", IF(IFERROR(INDEX(Ingredients!F$11:F$310, MATCH($C335, Ingredients!$B$11:$B$310, 0)), "")="", "", IFERROR(INDEX(Ingredients!F$11:F$310, MATCH($C335, Ingredients!$B$11:$B$310, 0)), "")))</f>
        <v/>
      </c>
      <c r="AK335" s="106" t="str">
        <f>IF($C335="", "", IF(IFERROR(INDEX(Ingredients!G$11:G$310, MATCH($C335, Ingredients!$B$11:$B$310, 0)), "")="", "", IFERROR(INDEX(Ingredients!G$11:G$310, MATCH($C335, Ingredients!$B$11:$B$310, 0)), "")))</f>
        <v/>
      </c>
      <c r="AL335" s="79" t="str">
        <f>IF($C335="", "", IF(IFERROR(INDEX(Ingredients!H$11:H$310, MATCH($C335, Ingredients!$B$11:$B$310, 0)), "")="", "", IFERROR(INDEX(Ingredients!H$11:H$310, MATCH($C335, Ingredients!$B$11:$B$310, 0)), "")))</f>
        <v/>
      </c>
      <c r="AN335" s="83" t="str">
        <f t="shared" si="80"/>
        <v/>
      </c>
      <c r="AP335" s="114" t="str">
        <f t="shared" si="90"/>
        <v/>
      </c>
      <c r="AR335" s="117" t="str">
        <f>IF($C335="", "", IF(IFERROR(INDEX(Ingredients!$AI$11:$AI$310, MATCH($C335, Ingredients!$B$11:$B$310, 0)), "")="", "", IFERROR(INDEX(Ingredients!$AI$11:$AI$310, MATCH($C335, Ingredients!$B$11:$B$310, 0)), "")))</f>
        <v/>
      </c>
      <c r="AT335" s="120" t="str">
        <f t="shared" si="91"/>
        <v/>
      </c>
      <c r="AV335" s="90" t="str">
        <f t="shared" si="81"/>
        <v/>
      </c>
      <c r="AX335" s="90" t="str">
        <f>IF($AV335="", "", COUNTIF($AV$11:$AV$5010, "&lt;"&amp;$AV335)+1+COUNTIF($AV$11:$AV335, $AV335)-1)</f>
        <v/>
      </c>
      <c r="AZ335" s="111" t="str">
        <f>IF($B335="", "", SUMIF('Shopping List'!$AV$11:$AV$25, $B335, 'Shopping List'!$BN$11:$BN$25))</f>
        <v/>
      </c>
      <c r="BB335" s="117" t="str">
        <f t="shared" si="92"/>
        <v/>
      </c>
    </row>
    <row r="336" spans="1:54" x14ac:dyDescent="0.25">
      <c r="A336" s="4"/>
      <c r="B336" s="37"/>
      <c r="C336" s="124"/>
      <c r="D336" s="39"/>
      <c r="E336" s="125"/>
      <c r="F336" s="48"/>
      <c r="G336" s="4"/>
      <c r="H336" s="4"/>
      <c r="I336" s="95" t="str">
        <f>IF($C336="", "", IF(IFERROR(INDEX(Ingredients!$C$11:$C$310, MATCH($C336, Ingredients!$B$11:$B$310, 0)), "")="", "", IFERROR(INDEX(Ingredients!$C$11:$C$310, MATCH($C336, Ingredients!$B$11:$B$310, 0)), "")))</f>
        <v/>
      </c>
      <c r="J336" s="73" t="str">
        <f>IF($B336="", "", IF(IFERROR(INDEX(Meals!$C$11:$C$260, MATCH($B336, Meals!$B$11:$B$260, 0)), "")="", "", IFERROR(INDEX(Meals!$C$11:$C$260, MATCH($B336, Meals!$B$11:$B$260, 0)), "")))</f>
        <v/>
      </c>
      <c r="K336" s="4"/>
      <c r="L336" s="72" t="str">
        <f t="shared" si="82"/>
        <v/>
      </c>
      <c r="M336" s="73" t="str">
        <f t="shared" si="83"/>
        <v/>
      </c>
      <c r="N336" s="4"/>
      <c r="O336" s="78" t="str">
        <f t="shared" si="84"/>
        <v/>
      </c>
      <c r="P336" s="79" t="str">
        <f t="shared" si="85"/>
        <v/>
      </c>
      <c r="Q336" s="4"/>
      <c r="R336" s="90" t="str">
        <f t="shared" si="86"/>
        <v/>
      </c>
      <c r="S336" s="4"/>
      <c r="Y336" s="18" t="str">
        <f t="shared" si="87"/>
        <v/>
      </c>
      <c r="AA336" s="18" t="str">
        <f t="shared" si="78"/>
        <v/>
      </c>
      <c r="AB336" s="18" t="str">
        <f t="shared" si="79"/>
        <v/>
      </c>
      <c r="AC336" s="18" t="str">
        <f t="shared" si="88"/>
        <v/>
      </c>
      <c r="AD336" s="18" t="str">
        <f t="shared" si="88"/>
        <v/>
      </c>
      <c r="AE336" s="18" t="str">
        <f t="shared" si="89"/>
        <v/>
      </c>
      <c r="AG336" s="95" t="str">
        <f>IF($C336="", "", IF(IFERROR(INDEX(Ingredients!C$11:C$310, MATCH($C336, Ingredients!$B$11:$B$310, 0)), "")="", "", IFERROR(INDEX(Ingredients!C$11:C$310, MATCH($C336, Ingredients!$B$11:$B$310, 0)), "")))</f>
        <v/>
      </c>
      <c r="AH336" s="105" t="str">
        <f>IF($C336="", "", IF(IFERROR(INDEX(Ingredients!D$11:D$310, MATCH($C336, Ingredients!$B$11:$B$310, 0)), "")="", "", IFERROR(INDEX(Ingredients!D$11:D$310, MATCH($C336, Ingredients!$B$11:$B$310, 0)), "")))</f>
        <v/>
      </c>
      <c r="AI336" s="106" t="str">
        <f>IF($C336="", "", IF(IFERROR(INDEX(Ingredients!E$11:E$310, MATCH($C336, Ingredients!$B$11:$B$310, 0)), "")="", "", IFERROR(INDEX(Ingredients!E$11:E$310, MATCH($C336, Ingredients!$B$11:$B$310, 0)), "")))</f>
        <v/>
      </c>
      <c r="AJ336" s="108" t="str">
        <f>IF($C336="", "", IF(IFERROR(INDEX(Ingredients!F$11:F$310, MATCH($C336, Ingredients!$B$11:$B$310, 0)), "")="", "", IFERROR(INDEX(Ingredients!F$11:F$310, MATCH($C336, Ingredients!$B$11:$B$310, 0)), "")))</f>
        <v/>
      </c>
      <c r="AK336" s="106" t="str">
        <f>IF($C336="", "", IF(IFERROR(INDEX(Ingredients!G$11:G$310, MATCH($C336, Ingredients!$B$11:$B$310, 0)), "")="", "", IFERROR(INDEX(Ingredients!G$11:G$310, MATCH($C336, Ingredients!$B$11:$B$310, 0)), "")))</f>
        <v/>
      </c>
      <c r="AL336" s="79" t="str">
        <f>IF($C336="", "", IF(IFERROR(INDEX(Ingredients!H$11:H$310, MATCH($C336, Ingredients!$B$11:$B$310, 0)), "")="", "", IFERROR(INDEX(Ingredients!H$11:H$310, MATCH($C336, Ingredients!$B$11:$B$310, 0)), "")))</f>
        <v/>
      </c>
      <c r="AN336" s="83" t="str">
        <f t="shared" si="80"/>
        <v/>
      </c>
      <c r="AP336" s="114" t="str">
        <f t="shared" si="90"/>
        <v/>
      </c>
      <c r="AR336" s="117" t="str">
        <f>IF($C336="", "", IF(IFERROR(INDEX(Ingredients!$AI$11:$AI$310, MATCH($C336, Ingredients!$B$11:$B$310, 0)), "")="", "", IFERROR(INDEX(Ingredients!$AI$11:$AI$310, MATCH($C336, Ingredients!$B$11:$B$310, 0)), "")))</f>
        <v/>
      </c>
      <c r="AT336" s="120" t="str">
        <f t="shared" si="91"/>
        <v/>
      </c>
      <c r="AV336" s="90" t="str">
        <f t="shared" si="81"/>
        <v/>
      </c>
      <c r="AX336" s="90" t="str">
        <f>IF($AV336="", "", COUNTIF($AV$11:$AV$5010, "&lt;"&amp;$AV336)+1+COUNTIF($AV$11:$AV336, $AV336)-1)</f>
        <v/>
      </c>
      <c r="AZ336" s="111" t="str">
        <f>IF($B336="", "", SUMIF('Shopping List'!$AV$11:$AV$25, $B336, 'Shopping List'!$BN$11:$BN$25))</f>
        <v/>
      </c>
      <c r="BB336" s="117" t="str">
        <f t="shared" si="92"/>
        <v/>
      </c>
    </row>
    <row r="337" spans="1:54" x14ac:dyDescent="0.25">
      <c r="A337" s="4"/>
      <c r="B337" s="37"/>
      <c r="C337" s="124"/>
      <c r="D337" s="39"/>
      <c r="E337" s="125"/>
      <c r="F337" s="48"/>
      <c r="G337" s="4"/>
      <c r="H337" s="4"/>
      <c r="I337" s="95" t="str">
        <f>IF($C337="", "", IF(IFERROR(INDEX(Ingredients!$C$11:$C$310, MATCH($C337, Ingredients!$B$11:$B$310, 0)), "")="", "", IFERROR(INDEX(Ingredients!$C$11:$C$310, MATCH($C337, Ingredients!$B$11:$B$310, 0)), "")))</f>
        <v/>
      </c>
      <c r="J337" s="73" t="str">
        <f>IF($B337="", "", IF(IFERROR(INDEX(Meals!$C$11:$C$260, MATCH($B337, Meals!$B$11:$B$260, 0)), "")="", "", IFERROR(INDEX(Meals!$C$11:$C$260, MATCH($B337, Meals!$B$11:$B$260, 0)), "")))</f>
        <v/>
      </c>
      <c r="K337" s="4"/>
      <c r="L337" s="72" t="str">
        <f t="shared" si="82"/>
        <v/>
      </c>
      <c r="M337" s="73" t="str">
        <f t="shared" si="83"/>
        <v/>
      </c>
      <c r="N337" s="4"/>
      <c r="O337" s="78" t="str">
        <f t="shared" si="84"/>
        <v/>
      </c>
      <c r="P337" s="79" t="str">
        <f t="shared" si="85"/>
        <v/>
      </c>
      <c r="Q337" s="4"/>
      <c r="R337" s="90" t="str">
        <f t="shared" si="86"/>
        <v/>
      </c>
      <c r="S337" s="4"/>
      <c r="Y337" s="18" t="str">
        <f t="shared" si="87"/>
        <v/>
      </c>
      <c r="AA337" s="18" t="str">
        <f t="shared" si="78"/>
        <v/>
      </c>
      <c r="AB337" s="18" t="str">
        <f t="shared" si="79"/>
        <v/>
      </c>
      <c r="AC337" s="18" t="str">
        <f t="shared" si="88"/>
        <v/>
      </c>
      <c r="AD337" s="18" t="str">
        <f t="shared" si="88"/>
        <v/>
      </c>
      <c r="AE337" s="18" t="str">
        <f t="shared" si="89"/>
        <v/>
      </c>
      <c r="AG337" s="95" t="str">
        <f>IF($C337="", "", IF(IFERROR(INDEX(Ingredients!C$11:C$310, MATCH($C337, Ingredients!$B$11:$B$310, 0)), "")="", "", IFERROR(INDEX(Ingredients!C$11:C$310, MATCH($C337, Ingredients!$B$11:$B$310, 0)), "")))</f>
        <v/>
      </c>
      <c r="AH337" s="105" t="str">
        <f>IF($C337="", "", IF(IFERROR(INDEX(Ingredients!D$11:D$310, MATCH($C337, Ingredients!$B$11:$B$310, 0)), "")="", "", IFERROR(INDEX(Ingredients!D$11:D$310, MATCH($C337, Ingredients!$B$11:$B$310, 0)), "")))</f>
        <v/>
      </c>
      <c r="AI337" s="106" t="str">
        <f>IF($C337="", "", IF(IFERROR(INDEX(Ingredients!E$11:E$310, MATCH($C337, Ingredients!$B$11:$B$310, 0)), "")="", "", IFERROR(INDEX(Ingredients!E$11:E$310, MATCH($C337, Ingredients!$B$11:$B$310, 0)), "")))</f>
        <v/>
      </c>
      <c r="AJ337" s="108" t="str">
        <f>IF($C337="", "", IF(IFERROR(INDEX(Ingredients!F$11:F$310, MATCH($C337, Ingredients!$B$11:$B$310, 0)), "")="", "", IFERROR(INDEX(Ingredients!F$11:F$310, MATCH($C337, Ingredients!$B$11:$B$310, 0)), "")))</f>
        <v/>
      </c>
      <c r="AK337" s="106" t="str">
        <f>IF($C337="", "", IF(IFERROR(INDEX(Ingredients!G$11:G$310, MATCH($C337, Ingredients!$B$11:$B$310, 0)), "")="", "", IFERROR(INDEX(Ingredients!G$11:G$310, MATCH($C337, Ingredients!$B$11:$B$310, 0)), "")))</f>
        <v/>
      </c>
      <c r="AL337" s="79" t="str">
        <f>IF($C337="", "", IF(IFERROR(INDEX(Ingredients!H$11:H$310, MATCH($C337, Ingredients!$B$11:$B$310, 0)), "")="", "", IFERROR(INDEX(Ingredients!H$11:H$310, MATCH($C337, Ingredients!$B$11:$B$310, 0)), "")))</f>
        <v/>
      </c>
      <c r="AN337" s="83" t="str">
        <f t="shared" si="80"/>
        <v/>
      </c>
      <c r="AP337" s="114" t="str">
        <f t="shared" si="90"/>
        <v/>
      </c>
      <c r="AR337" s="117" t="str">
        <f>IF($C337="", "", IF(IFERROR(INDEX(Ingredients!$AI$11:$AI$310, MATCH($C337, Ingredients!$B$11:$B$310, 0)), "")="", "", IFERROR(INDEX(Ingredients!$AI$11:$AI$310, MATCH($C337, Ingredients!$B$11:$B$310, 0)), "")))</f>
        <v/>
      </c>
      <c r="AT337" s="120" t="str">
        <f t="shared" si="91"/>
        <v/>
      </c>
      <c r="AV337" s="90" t="str">
        <f t="shared" si="81"/>
        <v/>
      </c>
      <c r="AX337" s="90" t="str">
        <f>IF($AV337="", "", COUNTIF($AV$11:$AV$5010, "&lt;"&amp;$AV337)+1+COUNTIF($AV$11:$AV337, $AV337)-1)</f>
        <v/>
      </c>
      <c r="AZ337" s="111" t="str">
        <f>IF($B337="", "", SUMIF('Shopping List'!$AV$11:$AV$25, $B337, 'Shopping List'!$BN$11:$BN$25))</f>
        <v/>
      </c>
      <c r="BB337" s="117" t="str">
        <f t="shared" si="92"/>
        <v/>
      </c>
    </row>
    <row r="338" spans="1:54" x14ac:dyDescent="0.25">
      <c r="A338" s="4"/>
      <c r="B338" s="37"/>
      <c r="C338" s="124"/>
      <c r="D338" s="39"/>
      <c r="E338" s="125"/>
      <c r="F338" s="48"/>
      <c r="G338" s="4"/>
      <c r="H338" s="4"/>
      <c r="I338" s="95" t="str">
        <f>IF($C338="", "", IF(IFERROR(INDEX(Ingredients!$C$11:$C$310, MATCH($C338, Ingredients!$B$11:$B$310, 0)), "")="", "", IFERROR(INDEX(Ingredients!$C$11:$C$310, MATCH($C338, Ingredients!$B$11:$B$310, 0)), "")))</f>
        <v/>
      </c>
      <c r="J338" s="73" t="str">
        <f>IF($B338="", "", IF(IFERROR(INDEX(Meals!$C$11:$C$260, MATCH($B338, Meals!$B$11:$B$260, 0)), "")="", "", IFERROR(INDEX(Meals!$C$11:$C$260, MATCH($B338, Meals!$B$11:$B$260, 0)), "")))</f>
        <v/>
      </c>
      <c r="K338" s="4"/>
      <c r="L338" s="72" t="str">
        <f t="shared" si="82"/>
        <v/>
      </c>
      <c r="M338" s="73" t="str">
        <f t="shared" si="83"/>
        <v/>
      </c>
      <c r="N338" s="4"/>
      <c r="O338" s="78" t="str">
        <f t="shared" si="84"/>
        <v/>
      </c>
      <c r="P338" s="79" t="str">
        <f t="shared" si="85"/>
        <v/>
      </c>
      <c r="Q338" s="4"/>
      <c r="R338" s="90" t="str">
        <f t="shared" si="86"/>
        <v/>
      </c>
      <c r="S338" s="4"/>
      <c r="Y338" s="18" t="str">
        <f t="shared" si="87"/>
        <v/>
      </c>
      <c r="AA338" s="18" t="str">
        <f t="shared" si="78"/>
        <v/>
      </c>
      <c r="AB338" s="18" t="str">
        <f t="shared" si="79"/>
        <v/>
      </c>
      <c r="AC338" s="18" t="str">
        <f t="shared" si="88"/>
        <v/>
      </c>
      <c r="AD338" s="18" t="str">
        <f t="shared" si="88"/>
        <v/>
      </c>
      <c r="AE338" s="18" t="str">
        <f t="shared" si="89"/>
        <v/>
      </c>
      <c r="AG338" s="95" t="str">
        <f>IF($C338="", "", IF(IFERROR(INDEX(Ingredients!C$11:C$310, MATCH($C338, Ingredients!$B$11:$B$310, 0)), "")="", "", IFERROR(INDEX(Ingredients!C$11:C$310, MATCH($C338, Ingredients!$B$11:$B$310, 0)), "")))</f>
        <v/>
      </c>
      <c r="AH338" s="105" t="str">
        <f>IF($C338="", "", IF(IFERROR(INDEX(Ingredients!D$11:D$310, MATCH($C338, Ingredients!$B$11:$B$310, 0)), "")="", "", IFERROR(INDEX(Ingredients!D$11:D$310, MATCH($C338, Ingredients!$B$11:$B$310, 0)), "")))</f>
        <v/>
      </c>
      <c r="AI338" s="106" t="str">
        <f>IF($C338="", "", IF(IFERROR(INDEX(Ingredients!E$11:E$310, MATCH($C338, Ingredients!$B$11:$B$310, 0)), "")="", "", IFERROR(INDEX(Ingredients!E$11:E$310, MATCH($C338, Ingredients!$B$11:$B$310, 0)), "")))</f>
        <v/>
      </c>
      <c r="AJ338" s="108" t="str">
        <f>IF($C338="", "", IF(IFERROR(INDEX(Ingredients!F$11:F$310, MATCH($C338, Ingredients!$B$11:$B$310, 0)), "")="", "", IFERROR(INDEX(Ingredients!F$11:F$310, MATCH($C338, Ingredients!$B$11:$B$310, 0)), "")))</f>
        <v/>
      </c>
      <c r="AK338" s="106" t="str">
        <f>IF($C338="", "", IF(IFERROR(INDEX(Ingredients!G$11:G$310, MATCH($C338, Ingredients!$B$11:$B$310, 0)), "")="", "", IFERROR(INDEX(Ingredients!G$11:G$310, MATCH($C338, Ingredients!$B$11:$B$310, 0)), "")))</f>
        <v/>
      </c>
      <c r="AL338" s="79" t="str">
        <f>IF($C338="", "", IF(IFERROR(INDEX(Ingredients!H$11:H$310, MATCH($C338, Ingredients!$B$11:$B$310, 0)), "")="", "", IFERROR(INDEX(Ingredients!H$11:H$310, MATCH($C338, Ingredients!$B$11:$B$310, 0)), "")))</f>
        <v/>
      </c>
      <c r="AN338" s="83" t="str">
        <f t="shared" si="80"/>
        <v/>
      </c>
      <c r="AP338" s="114" t="str">
        <f t="shared" si="90"/>
        <v/>
      </c>
      <c r="AR338" s="117" t="str">
        <f>IF($C338="", "", IF(IFERROR(INDEX(Ingredients!$AI$11:$AI$310, MATCH($C338, Ingredients!$B$11:$B$310, 0)), "")="", "", IFERROR(INDEX(Ingredients!$AI$11:$AI$310, MATCH($C338, Ingredients!$B$11:$B$310, 0)), "")))</f>
        <v/>
      </c>
      <c r="AT338" s="120" t="str">
        <f t="shared" si="91"/>
        <v/>
      </c>
      <c r="AV338" s="90" t="str">
        <f t="shared" si="81"/>
        <v/>
      </c>
      <c r="AX338" s="90" t="str">
        <f>IF($AV338="", "", COUNTIF($AV$11:$AV$5010, "&lt;"&amp;$AV338)+1+COUNTIF($AV$11:$AV338, $AV338)-1)</f>
        <v/>
      </c>
      <c r="AZ338" s="111" t="str">
        <f>IF($B338="", "", SUMIF('Shopping List'!$AV$11:$AV$25, $B338, 'Shopping List'!$BN$11:$BN$25))</f>
        <v/>
      </c>
      <c r="BB338" s="117" t="str">
        <f t="shared" si="92"/>
        <v/>
      </c>
    </row>
    <row r="339" spans="1:54" x14ac:dyDescent="0.25">
      <c r="A339" s="4"/>
      <c r="B339" s="37"/>
      <c r="C339" s="124"/>
      <c r="D339" s="39"/>
      <c r="E339" s="125"/>
      <c r="F339" s="48"/>
      <c r="G339" s="4"/>
      <c r="H339" s="4"/>
      <c r="I339" s="95" t="str">
        <f>IF($C339="", "", IF(IFERROR(INDEX(Ingredients!$C$11:$C$310, MATCH($C339, Ingredients!$B$11:$B$310, 0)), "")="", "", IFERROR(INDEX(Ingredients!$C$11:$C$310, MATCH($C339, Ingredients!$B$11:$B$310, 0)), "")))</f>
        <v/>
      </c>
      <c r="J339" s="73" t="str">
        <f>IF($B339="", "", IF(IFERROR(INDEX(Meals!$C$11:$C$260, MATCH($B339, Meals!$B$11:$B$260, 0)), "")="", "", IFERROR(INDEX(Meals!$C$11:$C$260, MATCH($B339, Meals!$B$11:$B$260, 0)), "")))</f>
        <v/>
      </c>
      <c r="K339" s="4"/>
      <c r="L339" s="72" t="str">
        <f t="shared" si="82"/>
        <v/>
      </c>
      <c r="M339" s="73" t="str">
        <f t="shared" si="83"/>
        <v/>
      </c>
      <c r="N339" s="4"/>
      <c r="O339" s="78" t="str">
        <f t="shared" si="84"/>
        <v/>
      </c>
      <c r="P339" s="79" t="str">
        <f t="shared" si="85"/>
        <v/>
      </c>
      <c r="Q339" s="4"/>
      <c r="R339" s="90" t="str">
        <f t="shared" si="86"/>
        <v/>
      </c>
      <c r="S339" s="4"/>
      <c r="Y339" s="18" t="str">
        <f t="shared" si="87"/>
        <v/>
      </c>
      <c r="AA339" s="18" t="str">
        <f t="shared" si="78"/>
        <v/>
      </c>
      <c r="AB339" s="18" t="str">
        <f t="shared" si="79"/>
        <v/>
      </c>
      <c r="AC339" s="18" t="str">
        <f t="shared" si="88"/>
        <v/>
      </c>
      <c r="AD339" s="18" t="str">
        <f t="shared" si="88"/>
        <v/>
      </c>
      <c r="AE339" s="18" t="str">
        <f t="shared" si="89"/>
        <v/>
      </c>
      <c r="AG339" s="95" t="str">
        <f>IF($C339="", "", IF(IFERROR(INDEX(Ingredients!C$11:C$310, MATCH($C339, Ingredients!$B$11:$B$310, 0)), "")="", "", IFERROR(INDEX(Ingredients!C$11:C$310, MATCH($C339, Ingredients!$B$11:$B$310, 0)), "")))</f>
        <v/>
      </c>
      <c r="AH339" s="105" t="str">
        <f>IF($C339="", "", IF(IFERROR(INDEX(Ingredients!D$11:D$310, MATCH($C339, Ingredients!$B$11:$B$310, 0)), "")="", "", IFERROR(INDEX(Ingredients!D$11:D$310, MATCH($C339, Ingredients!$B$11:$B$310, 0)), "")))</f>
        <v/>
      </c>
      <c r="AI339" s="106" t="str">
        <f>IF($C339="", "", IF(IFERROR(INDEX(Ingredients!E$11:E$310, MATCH($C339, Ingredients!$B$11:$B$310, 0)), "")="", "", IFERROR(INDEX(Ingredients!E$11:E$310, MATCH($C339, Ingredients!$B$11:$B$310, 0)), "")))</f>
        <v/>
      </c>
      <c r="AJ339" s="108" t="str">
        <f>IF($C339="", "", IF(IFERROR(INDEX(Ingredients!F$11:F$310, MATCH($C339, Ingredients!$B$11:$B$310, 0)), "")="", "", IFERROR(INDEX(Ingredients!F$11:F$310, MATCH($C339, Ingredients!$B$11:$B$310, 0)), "")))</f>
        <v/>
      </c>
      <c r="AK339" s="106" t="str">
        <f>IF($C339="", "", IF(IFERROR(INDEX(Ingredients!G$11:G$310, MATCH($C339, Ingredients!$B$11:$B$310, 0)), "")="", "", IFERROR(INDEX(Ingredients!G$11:G$310, MATCH($C339, Ingredients!$B$11:$B$310, 0)), "")))</f>
        <v/>
      </c>
      <c r="AL339" s="79" t="str">
        <f>IF($C339="", "", IF(IFERROR(INDEX(Ingredients!H$11:H$310, MATCH($C339, Ingredients!$B$11:$B$310, 0)), "")="", "", IFERROR(INDEX(Ingredients!H$11:H$310, MATCH($C339, Ingredients!$B$11:$B$310, 0)), "")))</f>
        <v/>
      </c>
      <c r="AN339" s="83" t="str">
        <f t="shared" si="80"/>
        <v/>
      </c>
      <c r="AP339" s="114" t="str">
        <f t="shared" si="90"/>
        <v/>
      </c>
      <c r="AR339" s="117" t="str">
        <f>IF($C339="", "", IF(IFERROR(INDEX(Ingredients!$AI$11:$AI$310, MATCH($C339, Ingredients!$B$11:$B$310, 0)), "")="", "", IFERROR(INDEX(Ingredients!$AI$11:$AI$310, MATCH($C339, Ingredients!$B$11:$B$310, 0)), "")))</f>
        <v/>
      </c>
      <c r="AT339" s="120" t="str">
        <f t="shared" si="91"/>
        <v/>
      </c>
      <c r="AV339" s="90" t="str">
        <f t="shared" si="81"/>
        <v/>
      </c>
      <c r="AX339" s="90" t="str">
        <f>IF($AV339="", "", COUNTIF($AV$11:$AV$5010, "&lt;"&amp;$AV339)+1+COUNTIF($AV$11:$AV339, $AV339)-1)</f>
        <v/>
      </c>
      <c r="AZ339" s="111" t="str">
        <f>IF($B339="", "", SUMIF('Shopping List'!$AV$11:$AV$25, $B339, 'Shopping List'!$BN$11:$BN$25))</f>
        <v/>
      </c>
      <c r="BB339" s="117" t="str">
        <f t="shared" si="92"/>
        <v/>
      </c>
    </row>
    <row r="340" spans="1:54" x14ac:dyDescent="0.25">
      <c r="A340" s="4"/>
      <c r="B340" s="37"/>
      <c r="C340" s="124"/>
      <c r="D340" s="39"/>
      <c r="E340" s="125"/>
      <c r="F340" s="48"/>
      <c r="G340" s="4"/>
      <c r="H340" s="4"/>
      <c r="I340" s="95" t="str">
        <f>IF($C340="", "", IF(IFERROR(INDEX(Ingredients!$C$11:$C$310, MATCH($C340, Ingredients!$B$11:$B$310, 0)), "")="", "", IFERROR(INDEX(Ingredients!$C$11:$C$310, MATCH($C340, Ingredients!$B$11:$B$310, 0)), "")))</f>
        <v/>
      </c>
      <c r="J340" s="73" t="str">
        <f>IF($B340="", "", IF(IFERROR(INDEX(Meals!$C$11:$C$260, MATCH($B340, Meals!$B$11:$B$260, 0)), "")="", "", IFERROR(INDEX(Meals!$C$11:$C$260, MATCH($B340, Meals!$B$11:$B$260, 0)), "")))</f>
        <v/>
      </c>
      <c r="K340" s="4"/>
      <c r="L340" s="72" t="str">
        <f t="shared" si="82"/>
        <v/>
      </c>
      <c r="M340" s="73" t="str">
        <f t="shared" si="83"/>
        <v/>
      </c>
      <c r="N340" s="4"/>
      <c r="O340" s="78" t="str">
        <f t="shared" si="84"/>
        <v/>
      </c>
      <c r="P340" s="79" t="str">
        <f t="shared" si="85"/>
        <v/>
      </c>
      <c r="Q340" s="4"/>
      <c r="R340" s="90" t="str">
        <f t="shared" si="86"/>
        <v/>
      </c>
      <c r="S340" s="4"/>
      <c r="Y340" s="18" t="str">
        <f t="shared" si="87"/>
        <v/>
      </c>
      <c r="AA340" s="18" t="str">
        <f t="shared" si="78"/>
        <v/>
      </c>
      <c r="AB340" s="18" t="str">
        <f t="shared" si="79"/>
        <v/>
      </c>
      <c r="AC340" s="18" t="str">
        <f t="shared" si="88"/>
        <v/>
      </c>
      <c r="AD340" s="18" t="str">
        <f t="shared" si="88"/>
        <v/>
      </c>
      <c r="AE340" s="18" t="str">
        <f t="shared" si="89"/>
        <v/>
      </c>
      <c r="AG340" s="95" t="str">
        <f>IF($C340="", "", IF(IFERROR(INDEX(Ingredients!C$11:C$310, MATCH($C340, Ingredients!$B$11:$B$310, 0)), "")="", "", IFERROR(INDEX(Ingredients!C$11:C$310, MATCH($C340, Ingredients!$B$11:$B$310, 0)), "")))</f>
        <v/>
      </c>
      <c r="AH340" s="105" t="str">
        <f>IF($C340="", "", IF(IFERROR(INDEX(Ingredients!D$11:D$310, MATCH($C340, Ingredients!$B$11:$B$310, 0)), "")="", "", IFERROR(INDEX(Ingredients!D$11:D$310, MATCH($C340, Ingredients!$B$11:$B$310, 0)), "")))</f>
        <v/>
      </c>
      <c r="AI340" s="106" t="str">
        <f>IF($C340="", "", IF(IFERROR(INDEX(Ingredients!E$11:E$310, MATCH($C340, Ingredients!$B$11:$B$310, 0)), "")="", "", IFERROR(INDEX(Ingredients!E$11:E$310, MATCH($C340, Ingredients!$B$11:$B$310, 0)), "")))</f>
        <v/>
      </c>
      <c r="AJ340" s="108" t="str">
        <f>IF($C340="", "", IF(IFERROR(INDEX(Ingredients!F$11:F$310, MATCH($C340, Ingredients!$B$11:$B$310, 0)), "")="", "", IFERROR(INDEX(Ingredients!F$11:F$310, MATCH($C340, Ingredients!$B$11:$B$310, 0)), "")))</f>
        <v/>
      </c>
      <c r="AK340" s="106" t="str">
        <f>IF($C340="", "", IF(IFERROR(INDEX(Ingredients!G$11:G$310, MATCH($C340, Ingredients!$B$11:$B$310, 0)), "")="", "", IFERROR(INDEX(Ingredients!G$11:G$310, MATCH($C340, Ingredients!$B$11:$B$310, 0)), "")))</f>
        <v/>
      </c>
      <c r="AL340" s="79" t="str">
        <f>IF($C340="", "", IF(IFERROR(INDEX(Ingredients!H$11:H$310, MATCH($C340, Ingredients!$B$11:$B$310, 0)), "")="", "", IFERROR(INDEX(Ingredients!H$11:H$310, MATCH($C340, Ingredients!$B$11:$B$310, 0)), "")))</f>
        <v/>
      </c>
      <c r="AN340" s="83" t="str">
        <f t="shared" si="80"/>
        <v/>
      </c>
      <c r="AP340" s="114" t="str">
        <f t="shared" si="90"/>
        <v/>
      </c>
      <c r="AR340" s="117" t="str">
        <f>IF($C340="", "", IF(IFERROR(INDEX(Ingredients!$AI$11:$AI$310, MATCH($C340, Ingredients!$B$11:$B$310, 0)), "")="", "", IFERROR(INDEX(Ingredients!$AI$11:$AI$310, MATCH($C340, Ingredients!$B$11:$B$310, 0)), "")))</f>
        <v/>
      </c>
      <c r="AT340" s="120" t="str">
        <f t="shared" si="91"/>
        <v/>
      </c>
      <c r="AV340" s="90" t="str">
        <f t="shared" si="81"/>
        <v/>
      </c>
      <c r="AX340" s="90" t="str">
        <f>IF($AV340="", "", COUNTIF($AV$11:$AV$5010, "&lt;"&amp;$AV340)+1+COUNTIF($AV$11:$AV340, $AV340)-1)</f>
        <v/>
      </c>
      <c r="AZ340" s="111" t="str">
        <f>IF($B340="", "", SUMIF('Shopping List'!$AV$11:$AV$25, $B340, 'Shopping List'!$BN$11:$BN$25))</f>
        <v/>
      </c>
      <c r="BB340" s="117" t="str">
        <f t="shared" si="92"/>
        <v/>
      </c>
    </row>
    <row r="341" spans="1:54" x14ac:dyDescent="0.25">
      <c r="A341" s="4"/>
      <c r="B341" s="37"/>
      <c r="C341" s="124"/>
      <c r="D341" s="39"/>
      <c r="E341" s="125"/>
      <c r="F341" s="48"/>
      <c r="G341" s="4"/>
      <c r="H341" s="4"/>
      <c r="I341" s="95" t="str">
        <f>IF($C341="", "", IF(IFERROR(INDEX(Ingredients!$C$11:$C$310, MATCH($C341, Ingredients!$B$11:$B$310, 0)), "")="", "", IFERROR(INDEX(Ingredients!$C$11:$C$310, MATCH($C341, Ingredients!$B$11:$B$310, 0)), "")))</f>
        <v/>
      </c>
      <c r="J341" s="73" t="str">
        <f>IF($B341="", "", IF(IFERROR(INDEX(Meals!$C$11:$C$260, MATCH($B341, Meals!$B$11:$B$260, 0)), "")="", "", IFERROR(INDEX(Meals!$C$11:$C$260, MATCH($B341, Meals!$B$11:$B$260, 0)), "")))</f>
        <v/>
      </c>
      <c r="K341" s="4"/>
      <c r="L341" s="72" t="str">
        <f t="shared" si="82"/>
        <v/>
      </c>
      <c r="M341" s="73" t="str">
        <f t="shared" si="83"/>
        <v/>
      </c>
      <c r="N341" s="4"/>
      <c r="O341" s="78" t="str">
        <f t="shared" si="84"/>
        <v/>
      </c>
      <c r="P341" s="79" t="str">
        <f t="shared" si="85"/>
        <v/>
      </c>
      <c r="Q341" s="4"/>
      <c r="R341" s="90" t="str">
        <f t="shared" si="86"/>
        <v/>
      </c>
      <c r="S341" s="4"/>
      <c r="Y341" s="18" t="str">
        <f t="shared" si="87"/>
        <v/>
      </c>
      <c r="AA341" s="18" t="str">
        <f t="shared" si="78"/>
        <v/>
      </c>
      <c r="AB341" s="18" t="str">
        <f t="shared" si="79"/>
        <v/>
      </c>
      <c r="AC341" s="18" t="str">
        <f t="shared" si="88"/>
        <v/>
      </c>
      <c r="AD341" s="18" t="str">
        <f t="shared" si="88"/>
        <v/>
      </c>
      <c r="AE341" s="18" t="str">
        <f t="shared" si="89"/>
        <v/>
      </c>
      <c r="AG341" s="95" t="str">
        <f>IF($C341="", "", IF(IFERROR(INDEX(Ingredients!C$11:C$310, MATCH($C341, Ingredients!$B$11:$B$310, 0)), "")="", "", IFERROR(INDEX(Ingredients!C$11:C$310, MATCH($C341, Ingredients!$B$11:$B$310, 0)), "")))</f>
        <v/>
      </c>
      <c r="AH341" s="105" t="str">
        <f>IF($C341="", "", IF(IFERROR(INDEX(Ingredients!D$11:D$310, MATCH($C341, Ingredients!$B$11:$B$310, 0)), "")="", "", IFERROR(INDEX(Ingredients!D$11:D$310, MATCH($C341, Ingredients!$B$11:$B$310, 0)), "")))</f>
        <v/>
      </c>
      <c r="AI341" s="106" t="str">
        <f>IF($C341="", "", IF(IFERROR(INDEX(Ingredients!E$11:E$310, MATCH($C341, Ingredients!$B$11:$B$310, 0)), "")="", "", IFERROR(INDEX(Ingredients!E$11:E$310, MATCH($C341, Ingredients!$B$11:$B$310, 0)), "")))</f>
        <v/>
      </c>
      <c r="AJ341" s="108" t="str">
        <f>IF($C341="", "", IF(IFERROR(INDEX(Ingredients!F$11:F$310, MATCH($C341, Ingredients!$B$11:$B$310, 0)), "")="", "", IFERROR(INDEX(Ingredients!F$11:F$310, MATCH($C341, Ingredients!$B$11:$B$310, 0)), "")))</f>
        <v/>
      </c>
      <c r="AK341" s="106" t="str">
        <f>IF($C341="", "", IF(IFERROR(INDEX(Ingredients!G$11:G$310, MATCH($C341, Ingredients!$B$11:$B$310, 0)), "")="", "", IFERROR(INDEX(Ingredients!G$11:G$310, MATCH($C341, Ingredients!$B$11:$B$310, 0)), "")))</f>
        <v/>
      </c>
      <c r="AL341" s="79" t="str">
        <f>IF($C341="", "", IF(IFERROR(INDEX(Ingredients!H$11:H$310, MATCH($C341, Ingredients!$B$11:$B$310, 0)), "")="", "", IFERROR(INDEX(Ingredients!H$11:H$310, MATCH($C341, Ingredients!$B$11:$B$310, 0)), "")))</f>
        <v/>
      </c>
      <c r="AN341" s="83" t="str">
        <f t="shared" si="80"/>
        <v/>
      </c>
      <c r="AP341" s="114" t="str">
        <f t="shared" si="90"/>
        <v/>
      </c>
      <c r="AR341" s="117" t="str">
        <f>IF($C341="", "", IF(IFERROR(INDEX(Ingredients!$AI$11:$AI$310, MATCH($C341, Ingredients!$B$11:$B$310, 0)), "")="", "", IFERROR(INDEX(Ingredients!$AI$11:$AI$310, MATCH($C341, Ingredients!$B$11:$B$310, 0)), "")))</f>
        <v/>
      </c>
      <c r="AT341" s="120" t="str">
        <f t="shared" si="91"/>
        <v/>
      </c>
      <c r="AV341" s="90" t="str">
        <f t="shared" si="81"/>
        <v/>
      </c>
      <c r="AX341" s="90" t="str">
        <f>IF($AV341="", "", COUNTIF($AV$11:$AV$5010, "&lt;"&amp;$AV341)+1+COUNTIF($AV$11:$AV341, $AV341)-1)</f>
        <v/>
      </c>
      <c r="AZ341" s="111" t="str">
        <f>IF($B341="", "", SUMIF('Shopping List'!$AV$11:$AV$25, $B341, 'Shopping List'!$BN$11:$BN$25))</f>
        <v/>
      </c>
      <c r="BB341" s="117" t="str">
        <f t="shared" si="92"/>
        <v/>
      </c>
    </row>
    <row r="342" spans="1:54" x14ac:dyDescent="0.25">
      <c r="A342" s="4"/>
      <c r="B342" s="37"/>
      <c r="C342" s="124"/>
      <c r="D342" s="39"/>
      <c r="E342" s="125"/>
      <c r="F342" s="48"/>
      <c r="G342" s="4"/>
      <c r="H342" s="4"/>
      <c r="I342" s="95" t="str">
        <f>IF($C342="", "", IF(IFERROR(INDEX(Ingredients!$C$11:$C$310, MATCH($C342, Ingredients!$B$11:$B$310, 0)), "")="", "", IFERROR(INDEX(Ingredients!$C$11:$C$310, MATCH($C342, Ingredients!$B$11:$B$310, 0)), "")))</f>
        <v/>
      </c>
      <c r="J342" s="73" t="str">
        <f>IF($B342="", "", IF(IFERROR(INDEX(Meals!$C$11:$C$260, MATCH($B342, Meals!$B$11:$B$260, 0)), "")="", "", IFERROR(INDEX(Meals!$C$11:$C$260, MATCH($B342, Meals!$B$11:$B$260, 0)), "")))</f>
        <v/>
      </c>
      <c r="K342" s="4"/>
      <c r="L342" s="72" t="str">
        <f t="shared" si="82"/>
        <v/>
      </c>
      <c r="M342" s="73" t="str">
        <f t="shared" si="83"/>
        <v/>
      </c>
      <c r="N342" s="4"/>
      <c r="O342" s="78" t="str">
        <f t="shared" si="84"/>
        <v/>
      </c>
      <c r="P342" s="79" t="str">
        <f t="shared" si="85"/>
        <v/>
      </c>
      <c r="Q342" s="4"/>
      <c r="R342" s="90" t="str">
        <f t="shared" si="86"/>
        <v/>
      </c>
      <c r="S342" s="4"/>
      <c r="Y342" s="18" t="str">
        <f t="shared" si="87"/>
        <v/>
      </c>
      <c r="AA342" s="18" t="str">
        <f t="shared" si="78"/>
        <v/>
      </c>
      <c r="AB342" s="18" t="str">
        <f t="shared" si="79"/>
        <v/>
      </c>
      <c r="AC342" s="18" t="str">
        <f t="shared" si="88"/>
        <v/>
      </c>
      <c r="AD342" s="18" t="str">
        <f t="shared" si="88"/>
        <v/>
      </c>
      <c r="AE342" s="18" t="str">
        <f t="shared" si="89"/>
        <v/>
      </c>
      <c r="AG342" s="95" t="str">
        <f>IF($C342="", "", IF(IFERROR(INDEX(Ingredients!C$11:C$310, MATCH($C342, Ingredients!$B$11:$B$310, 0)), "")="", "", IFERROR(INDEX(Ingredients!C$11:C$310, MATCH($C342, Ingredients!$B$11:$B$310, 0)), "")))</f>
        <v/>
      </c>
      <c r="AH342" s="105" t="str">
        <f>IF($C342="", "", IF(IFERROR(INDEX(Ingredients!D$11:D$310, MATCH($C342, Ingredients!$B$11:$B$310, 0)), "")="", "", IFERROR(INDEX(Ingredients!D$11:D$310, MATCH($C342, Ingredients!$B$11:$B$310, 0)), "")))</f>
        <v/>
      </c>
      <c r="AI342" s="106" t="str">
        <f>IF($C342="", "", IF(IFERROR(INDEX(Ingredients!E$11:E$310, MATCH($C342, Ingredients!$B$11:$B$310, 0)), "")="", "", IFERROR(INDEX(Ingredients!E$11:E$310, MATCH($C342, Ingredients!$B$11:$B$310, 0)), "")))</f>
        <v/>
      </c>
      <c r="AJ342" s="108" t="str">
        <f>IF($C342="", "", IF(IFERROR(INDEX(Ingredients!F$11:F$310, MATCH($C342, Ingredients!$B$11:$B$310, 0)), "")="", "", IFERROR(INDEX(Ingredients!F$11:F$310, MATCH($C342, Ingredients!$B$11:$B$310, 0)), "")))</f>
        <v/>
      </c>
      <c r="AK342" s="106" t="str">
        <f>IF($C342="", "", IF(IFERROR(INDEX(Ingredients!G$11:G$310, MATCH($C342, Ingredients!$B$11:$B$310, 0)), "")="", "", IFERROR(INDEX(Ingredients!G$11:G$310, MATCH($C342, Ingredients!$B$11:$B$310, 0)), "")))</f>
        <v/>
      </c>
      <c r="AL342" s="79" t="str">
        <f>IF($C342="", "", IF(IFERROR(INDEX(Ingredients!H$11:H$310, MATCH($C342, Ingredients!$B$11:$B$310, 0)), "")="", "", IFERROR(INDEX(Ingredients!H$11:H$310, MATCH($C342, Ingredients!$B$11:$B$310, 0)), "")))</f>
        <v/>
      </c>
      <c r="AN342" s="83" t="str">
        <f t="shared" si="80"/>
        <v/>
      </c>
      <c r="AP342" s="114" t="str">
        <f t="shared" si="90"/>
        <v/>
      </c>
      <c r="AR342" s="117" t="str">
        <f>IF($C342="", "", IF(IFERROR(INDEX(Ingredients!$AI$11:$AI$310, MATCH($C342, Ingredients!$B$11:$B$310, 0)), "")="", "", IFERROR(INDEX(Ingredients!$AI$11:$AI$310, MATCH($C342, Ingredients!$B$11:$B$310, 0)), "")))</f>
        <v/>
      </c>
      <c r="AT342" s="120" t="str">
        <f t="shared" si="91"/>
        <v/>
      </c>
      <c r="AV342" s="90" t="str">
        <f t="shared" si="81"/>
        <v/>
      </c>
      <c r="AX342" s="90" t="str">
        <f>IF($AV342="", "", COUNTIF($AV$11:$AV$5010, "&lt;"&amp;$AV342)+1+COUNTIF($AV$11:$AV342, $AV342)-1)</f>
        <v/>
      </c>
      <c r="AZ342" s="111" t="str">
        <f>IF($B342="", "", SUMIF('Shopping List'!$AV$11:$AV$25, $B342, 'Shopping List'!$BN$11:$BN$25))</f>
        <v/>
      </c>
      <c r="BB342" s="117" t="str">
        <f t="shared" si="92"/>
        <v/>
      </c>
    </row>
    <row r="343" spans="1:54" x14ac:dyDescent="0.25">
      <c r="A343" s="4"/>
      <c r="B343" s="37"/>
      <c r="C343" s="124"/>
      <c r="D343" s="39"/>
      <c r="E343" s="125"/>
      <c r="F343" s="48"/>
      <c r="G343" s="4"/>
      <c r="H343" s="4"/>
      <c r="I343" s="95" t="str">
        <f>IF($C343="", "", IF(IFERROR(INDEX(Ingredients!$C$11:$C$310, MATCH($C343, Ingredients!$B$11:$B$310, 0)), "")="", "", IFERROR(INDEX(Ingredients!$C$11:$C$310, MATCH($C343, Ingredients!$B$11:$B$310, 0)), "")))</f>
        <v/>
      </c>
      <c r="J343" s="73" t="str">
        <f>IF($B343="", "", IF(IFERROR(INDEX(Meals!$C$11:$C$260, MATCH($B343, Meals!$B$11:$B$260, 0)), "")="", "", IFERROR(INDEX(Meals!$C$11:$C$260, MATCH($B343, Meals!$B$11:$B$260, 0)), "")))</f>
        <v/>
      </c>
      <c r="K343" s="4"/>
      <c r="L343" s="72" t="str">
        <f t="shared" si="82"/>
        <v/>
      </c>
      <c r="M343" s="73" t="str">
        <f t="shared" si="83"/>
        <v/>
      </c>
      <c r="N343" s="4"/>
      <c r="O343" s="78" t="str">
        <f t="shared" si="84"/>
        <v/>
      </c>
      <c r="P343" s="79" t="str">
        <f t="shared" si="85"/>
        <v/>
      </c>
      <c r="Q343" s="4"/>
      <c r="R343" s="90" t="str">
        <f t="shared" si="86"/>
        <v/>
      </c>
      <c r="S343" s="4"/>
      <c r="Y343" s="18" t="str">
        <f t="shared" si="87"/>
        <v/>
      </c>
      <c r="AA343" s="18" t="str">
        <f t="shared" si="78"/>
        <v/>
      </c>
      <c r="AB343" s="18" t="str">
        <f t="shared" si="79"/>
        <v/>
      </c>
      <c r="AC343" s="18" t="str">
        <f t="shared" si="88"/>
        <v/>
      </c>
      <c r="AD343" s="18" t="str">
        <f t="shared" si="88"/>
        <v/>
      </c>
      <c r="AE343" s="18" t="str">
        <f t="shared" si="89"/>
        <v/>
      </c>
      <c r="AG343" s="95" t="str">
        <f>IF($C343="", "", IF(IFERROR(INDEX(Ingredients!C$11:C$310, MATCH($C343, Ingredients!$B$11:$B$310, 0)), "")="", "", IFERROR(INDEX(Ingredients!C$11:C$310, MATCH($C343, Ingredients!$B$11:$B$310, 0)), "")))</f>
        <v/>
      </c>
      <c r="AH343" s="105" t="str">
        <f>IF($C343="", "", IF(IFERROR(INDEX(Ingredients!D$11:D$310, MATCH($C343, Ingredients!$B$11:$B$310, 0)), "")="", "", IFERROR(INDEX(Ingredients!D$11:D$310, MATCH($C343, Ingredients!$B$11:$B$310, 0)), "")))</f>
        <v/>
      </c>
      <c r="AI343" s="106" t="str">
        <f>IF($C343="", "", IF(IFERROR(INDEX(Ingredients!E$11:E$310, MATCH($C343, Ingredients!$B$11:$B$310, 0)), "")="", "", IFERROR(INDEX(Ingredients!E$11:E$310, MATCH($C343, Ingredients!$B$11:$B$310, 0)), "")))</f>
        <v/>
      </c>
      <c r="AJ343" s="108" t="str">
        <f>IF($C343="", "", IF(IFERROR(INDEX(Ingredients!F$11:F$310, MATCH($C343, Ingredients!$B$11:$B$310, 0)), "")="", "", IFERROR(INDEX(Ingredients!F$11:F$310, MATCH($C343, Ingredients!$B$11:$B$310, 0)), "")))</f>
        <v/>
      </c>
      <c r="AK343" s="106" t="str">
        <f>IF($C343="", "", IF(IFERROR(INDEX(Ingredients!G$11:G$310, MATCH($C343, Ingredients!$B$11:$B$310, 0)), "")="", "", IFERROR(INDEX(Ingredients!G$11:G$310, MATCH($C343, Ingredients!$B$11:$B$310, 0)), "")))</f>
        <v/>
      </c>
      <c r="AL343" s="79" t="str">
        <f>IF($C343="", "", IF(IFERROR(INDEX(Ingredients!H$11:H$310, MATCH($C343, Ingredients!$B$11:$B$310, 0)), "")="", "", IFERROR(INDEX(Ingredients!H$11:H$310, MATCH($C343, Ingredients!$B$11:$B$310, 0)), "")))</f>
        <v/>
      </c>
      <c r="AN343" s="83" t="str">
        <f t="shared" si="80"/>
        <v/>
      </c>
      <c r="AP343" s="114" t="str">
        <f t="shared" si="90"/>
        <v/>
      </c>
      <c r="AR343" s="117" t="str">
        <f>IF($C343="", "", IF(IFERROR(INDEX(Ingredients!$AI$11:$AI$310, MATCH($C343, Ingredients!$B$11:$B$310, 0)), "")="", "", IFERROR(INDEX(Ingredients!$AI$11:$AI$310, MATCH($C343, Ingredients!$B$11:$B$310, 0)), "")))</f>
        <v/>
      </c>
      <c r="AT343" s="120" t="str">
        <f t="shared" si="91"/>
        <v/>
      </c>
      <c r="AV343" s="90" t="str">
        <f t="shared" si="81"/>
        <v/>
      </c>
      <c r="AX343" s="90" t="str">
        <f>IF($AV343="", "", COUNTIF($AV$11:$AV$5010, "&lt;"&amp;$AV343)+1+COUNTIF($AV$11:$AV343, $AV343)-1)</f>
        <v/>
      </c>
      <c r="AZ343" s="111" t="str">
        <f>IF($B343="", "", SUMIF('Shopping List'!$AV$11:$AV$25, $B343, 'Shopping List'!$BN$11:$BN$25))</f>
        <v/>
      </c>
      <c r="BB343" s="117" t="str">
        <f t="shared" si="92"/>
        <v/>
      </c>
    </row>
    <row r="344" spans="1:54" x14ac:dyDescent="0.25">
      <c r="A344" s="4"/>
      <c r="B344" s="37"/>
      <c r="C344" s="124"/>
      <c r="D344" s="39"/>
      <c r="E344" s="125"/>
      <c r="F344" s="48"/>
      <c r="G344" s="4"/>
      <c r="H344" s="4"/>
      <c r="I344" s="95" t="str">
        <f>IF($C344="", "", IF(IFERROR(INDEX(Ingredients!$C$11:$C$310, MATCH($C344, Ingredients!$B$11:$B$310, 0)), "")="", "", IFERROR(INDEX(Ingredients!$C$11:$C$310, MATCH($C344, Ingredients!$B$11:$B$310, 0)), "")))</f>
        <v/>
      </c>
      <c r="J344" s="73" t="str">
        <f>IF($B344="", "", IF(IFERROR(INDEX(Meals!$C$11:$C$260, MATCH($B344, Meals!$B$11:$B$260, 0)), "")="", "", IFERROR(INDEX(Meals!$C$11:$C$260, MATCH($B344, Meals!$B$11:$B$260, 0)), "")))</f>
        <v/>
      </c>
      <c r="K344" s="4"/>
      <c r="L344" s="72" t="str">
        <f t="shared" si="82"/>
        <v/>
      </c>
      <c r="M344" s="73" t="str">
        <f t="shared" si="83"/>
        <v/>
      </c>
      <c r="N344" s="4"/>
      <c r="O344" s="78" t="str">
        <f t="shared" si="84"/>
        <v/>
      </c>
      <c r="P344" s="79" t="str">
        <f t="shared" si="85"/>
        <v/>
      </c>
      <c r="Q344" s="4"/>
      <c r="R344" s="90" t="str">
        <f t="shared" si="86"/>
        <v/>
      </c>
      <c r="S344" s="4"/>
      <c r="Y344" s="18" t="str">
        <f t="shared" si="87"/>
        <v/>
      </c>
      <c r="AA344" s="18" t="str">
        <f t="shared" si="78"/>
        <v/>
      </c>
      <c r="AB344" s="18" t="str">
        <f t="shared" si="79"/>
        <v/>
      </c>
      <c r="AC344" s="18" t="str">
        <f t="shared" si="88"/>
        <v/>
      </c>
      <c r="AD344" s="18" t="str">
        <f t="shared" si="88"/>
        <v/>
      </c>
      <c r="AE344" s="18" t="str">
        <f t="shared" si="89"/>
        <v/>
      </c>
      <c r="AG344" s="95" t="str">
        <f>IF($C344="", "", IF(IFERROR(INDEX(Ingredients!C$11:C$310, MATCH($C344, Ingredients!$B$11:$B$310, 0)), "")="", "", IFERROR(INDEX(Ingredients!C$11:C$310, MATCH($C344, Ingredients!$B$11:$B$310, 0)), "")))</f>
        <v/>
      </c>
      <c r="AH344" s="105" t="str">
        <f>IF($C344="", "", IF(IFERROR(INDEX(Ingredients!D$11:D$310, MATCH($C344, Ingredients!$B$11:$B$310, 0)), "")="", "", IFERROR(INDEX(Ingredients!D$11:D$310, MATCH($C344, Ingredients!$B$11:$B$310, 0)), "")))</f>
        <v/>
      </c>
      <c r="AI344" s="106" t="str">
        <f>IF($C344="", "", IF(IFERROR(INDEX(Ingredients!E$11:E$310, MATCH($C344, Ingredients!$B$11:$B$310, 0)), "")="", "", IFERROR(INDEX(Ingredients!E$11:E$310, MATCH($C344, Ingredients!$B$11:$B$310, 0)), "")))</f>
        <v/>
      </c>
      <c r="AJ344" s="108" t="str">
        <f>IF($C344="", "", IF(IFERROR(INDEX(Ingredients!F$11:F$310, MATCH($C344, Ingredients!$B$11:$B$310, 0)), "")="", "", IFERROR(INDEX(Ingredients!F$11:F$310, MATCH($C344, Ingredients!$B$11:$B$310, 0)), "")))</f>
        <v/>
      </c>
      <c r="AK344" s="106" t="str">
        <f>IF($C344="", "", IF(IFERROR(INDEX(Ingredients!G$11:G$310, MATCH($C344, Ingredients!$B$11:$B$310, 0)), "")="", "", IFERROR(INDEX(Ingredients!G$11:G$310, MATCH($C344, Ingredients!$B$11:$B$310, 0)), "")))</f>
        <v/>
      </c>
      <c r="AL344" s="79" t="str">
        <f>IF($C344="", "", IF(IFERROR(INDEX(Ingredients!H$11:H$310, MATCH($C344, Ingredients!$B$11:$B$310, 0)), "")="", "", IFERROR(INDEX(Ingredients!H$11:H$310, MATCH($C344, Ingredients!$B$11:$B$310, 0)), "")))</f>
        <v/>
      </c>
      <c r="AN344" s="83" t="str">
        <f t="shared" si="80"/>
        <v/>
      </c>
      <c r="AP344" s="114" t="str">
        <f t="shared" si="90"/>
        <v/>
      </c>
      <c r="AR344" s="117" t="str">
        <f>IF($C344="", "", IF(IFERROR(INDEX(Ingredients!$AI$11:$AI$310, MATCH($C344, Ingredients!$B$11:$B$310, 0)), "")="", "", IFERROR(INDEX(Ingredients!$AI$11:$AI$310, MATCH($C344, Ingredients!$B$11:$B$310, 0)), "")))</f>
        <v/>
      </c>
      <c r="AT344" s="120" t="str">
        <f t="shared" si="91"/>
        <v/>
      </c>
      <c r="AV344" s="90" t="str">
        <f t="shared" si="81"/>
        <v/>
      </c>
      <c r="AX344" s="90" t="str">
        <f>IF($AV344="", "", COUNTIF($AV$11:$AV$5010, "&lt;"&amp;$AV344)+1+COUNTIF($AV$11:$AV344, $AV344)-1)</f>
        <v/>
      </c>
      <c r="AZ344" s="111" t="str">
        <f>IF($B344="", "", SUMIF('Shopping List'!$AV$11:$AV$25, $B344, 'Shopping List'!$BN$11:$BN$25))</f>
        <v/>
      </c>
      <c r="BB344" s="117" t="str">
        <f t="shared" si="92"/>
        <v/>
      </c>
    </row>
    <row r="345" spans="1:54" x14ac:dyDescent="0.25">
      <c r="A345" s="4"/>
      <c r="B345" s="37"/>
      <c r="C345" s="124"/>
      <c r="D345" s="39"/>
      <c r="E345" s="125"/>
      <c r="F345" s="48"/>
      <c r="G345" s="4"/>
      <c r="H345" s="4"/>
      <c r="I345" s="95" t="str">
        <f>IF($C345="", "", IF(IFERROR(INDEX(Ingredients!$C$11:$C$310, MATCH($C345, Ingredients!$B$11:$B$310, 0)), "")="", "", IFERROR(INDEX(Ingredients!$C$11:$C$310, MATCH($C345, Ingredients!$B$11:$B$310, 0)), "")))</f>
        <v/>
      </c>
      <c r="J345" s="73" t="str">
        <f>IF($B345="", "", IF(IFERROR(INDEX(Meals!$C$11:$C$260, MATCH($B345, Meals!$B$11:$B$260, 0)), "")="", "", IFERROR(INDEX(Meals!$C$11:$C$260, MATCH($B345, Meals!$B$11:$B$260, 0)), "")))</f>
        <v/>
      </c>
      <c r="K345" s="4"/>
      <c r="L345" s="72" t="str">
        <f t="shared" si="82"/>
        <v/>
      </c>
      <c r="M345" s="73" t="str">
        <f t="shared" si="83"/>
        <v/>
      </c>
      <c r="N345" s="4"/>
      <c r="O345" s="78" t="str">
        <f t="shared" si="84"/>
        <v/>
      </c>
      <c r="P345" s="79" t="str">
        <f t="shared" si="85"/>
        <v/>
      </c>
      <c r="Q345" s="4"/>
      <c r="R345" s="90" t="str">
        <f t="shared" si="86"/>
        <v/>
      </c>
      <c r="S345" s="4"/>
      <c r="Y345" s="18" t="str">
        <f t="shared" si="87"/>
        <v/>
      </c>
      <c r="AA345" s="18" t="str">
        <f t="shared" si="78"/>
        <v/>
      </c>
      <c r="AB345" s="18" t="str">
        <f t="shared" si="79"/>
        <v/>
      </c>
      <c r="AC345" s="18" t="str">
        <f t="shared" si="88"/>
        <v/>
      </c>
      <c r="AD345" s="18" t="str">
        <f t="shared" si="88"/>
        <v/>
      </c>
      <c r="AE345" s="18" t="str">
        <f t="shared" si="89"/>
        <v/>
      </c>
      <c r="AG345" s="95" t="str">
        <f>IF($C345="", "", IF(IFERROR(INDEX(Ingredients!C$11:C$310, MATCH($C345, Ingredients!$B$11:$B$310, 0)), "")="", "", IFERROR(INDEX(Ingredients!C$11:C$310, MATCH($C345, Ingredients!$B$11:$B$310, 0)), "")))</f>
        <v/>
      </c>
      <c r="AH345" s="105" t="str">
        <f>IF($C345="", "", IF(IFERROR(INDEX(Ingredients!D$11:D$310, MATCH($C345, Ingredients!$B$11:$B$310, 0)), "")="", "", IFERROR(INDEX(Ingredients!D$11:D$310, MATCH($C345, Ingredients!$B$11:$B$310, 0)), "")))</f>
        <v/>
      </c>
      <c r="AI345" s="106" t="str">
        <f>IF($C345="", "", IF(IFERROR(INDEX(Ingredients!E$11:E$310, MATCH($C345, Ingredients!$B$11:$B$310, 0)), "")="", "", IFERROR(INDEX(Ingredients!E$11:E$310, MATCH($C345, Ingredients!$B$11:$B$310, 0)), "")))</f>
        <v/>
      </c>
      <c r="AJ345" s="108" t="str">
        <f>IF($C345="", "", IF(IFERROR(INDEX(Ingredients!F$11:F$310, MATCH($C345, Ingredients!$B$11:$B$310, 0)), "")="", "", IFERROR(INDEX(Ingredients!F$11:F$310, MATCH($C345, Ingredients!$B$11:$B$310, 0)), "")))</f>
        <v/>
      </c>
      <c r="AK345" s="106" t="str">
        <f>IF($C345="", "", IF(IFERROR(INDEX(Ingredients!G$11:G$310, MATCH($C345, Ingredients!$B$11:$B$310, 0)), "")="", "", IFERROR(INDEX(Ingredients!G$11:G$310, MATCH($C345, Ingredients!$B$11:$B$310, 0)), "")))</f>
        <v/>
      </c>
      <c r="AL345" s="79" t="str">
        <f>IF($C345="", "", IF(IFERROR(INDEX(Ingredients!H$11:H$310, MATCH($C345, Ingredients!$B$11:$B$310, 0)), "")="", "", IFERROR(INDEX(Ingredients!H$11:H$310, MATCH($C345, Ingredients!$B$11:$B$310, 0)), "")))</f>
        <v/>
      </c>
      <c r="AN345" s="83" t="str">
        <f t="shared" si="80"/>
        <v/>
      </c>
      <c r="AP345" s="114" t="str">
        <f t="shared" si="90"/>
        <v/>
      </c>
      <c r="AR345" s="117" t="str">
        <f>IF($C345="", "", IF(IFERROR(INDEX(Ingredients!$AI$11:$AI$310, MATCH($C345, Ingredients!$B$11:$B$310, 0)), "")="", "", IFERROR(INDEX(Ingredients!$AI$11:$AI$310, MATCH($C345, Ingredients!$B$11:$B$310, 0)), "")))</f>
        <v/>
      </c>
      <c r="AT345" s="120" t="str">
        <f t="shared" si="91"/>
        <v/>
      </c>
      <c r="AV345" s="90" t="str">
        <f t="shared" si="81"/>
        <v/>
      </c>
      <c r="AX345" s="90" t="str">
        <f>IF($AV345="", "", COUNTIF($AV$11:$AV$5010, "&lt;"&amp;$AV345)+1+COUNTIF($AV$11:$AV345, $AV345)-1)</f>
        <v/>
      </c>
      <c r="AZ345" s="111" t="str">
        <f>IF($B345="", "", SUMIF('Shopping List'!$AV$11:$AV$25, $B345, 'Shopping List'!$BN$11:$BN$25))</f>
        <v/>
      </c>
      <c r="BB345" s="117" t="str">
        <f t="shared" si="92"/>
        <v/>
      </c>
    </row>
    <row r="346" spans="1:54" x14ac:dyDescent="0.25">
      <c r="A346" s="4"/>
      <c r="B346" s="37"/>
      <c r="C346" s="124"/>
      <c r="D346" s="39"/>
      <c r="E346" s="125"/>
      <c r="F346" s="48"/>
      <c r="G346" s="4"/>
      <c r="H346" s="4"/>
      <c r="I346" s="95" t="str">
        <f>IF($C346="", "", IF(IFERROR(INDEX(Ingredients!$C$11:$C$310, MATCH($C346, Ingredients!$B$11:$B$310, 0)), "")="", "", IFERROR(INDEX(Ingredients!$C$11:$C$310, MATCH($C346, Ingredients!$B$11:$B$310, 0)), "")))</f>
        <v/>
      </c>
      <c r="J346" s="73" t="str">
        <f>IF($B346="", "", IF(IFERROR(INDEX(Meals!$C$11:$C$260, MATCH($B346, Meals!$B$11:$B$260, 0)), "")="", "", IFERROR(INDEX(Meals!$C$11:$C$260, MATCH($B346, Meals!$B$11:$B$260, 0)), "")))</f>
        <v/>
      </c>
      <c r="K346" s="4"/>
      <c r="L346" s="72" t="str">
        <f t="shared" si="82"/>
        <v/>
      </c>
      <c r="M346" s="73" t="str">
        <f t="shared" si="83"/>
        <v/>
      </c>
      <c r="N346" s="4"/>
      <c r="O346" s="78" t="str">
        <f t="shared" si="84"/>
        <v/>
      </c>
      <c r="P346" s="79" t="str">
        <f t="shared" si="85"/>
        <v/>
      </c>
      <c r="Q346" s="4"/>
      <c r="R346" s="90" t="str">
        <f t="shared" si="86"/>
        <v/>
      </c>
      <c r="S346" s="4"/>
      <c r="Y346" s="18" t="str">
        <f t="shared" si="87"/>
        <v/>
      </c>
      <c r="AA346" s="18" t="str">
        <f t="shared" si="78"/>
        <v/>
      </c>
      <c r="AB346" s="18" t="str">
        <f t="shared" si="79"/>
        <v/>
      </c>
      <c r="AC346" s="18" t="str">
        <f t="shared" si="88"/>
        <v/>
      </c>
      <c r="AD346" s="18" t="str">
        <f t="shared" si="88"/>
        <v/>
      </c>
      <c r="AE346" s="18" t="str">
        <f t="shared" si="89"/>
        <v/>
      </c>
      <c r="AG346" s="95" t="str">
        <f>IF($C346="", "", IF(IFERROR(INDEX(Ingredients!C$11:C$310, MATCH($C346, Ingredients!$B$11:$B$310, 0)), "")="", "", IFERROR(INDEX(Ingredients!C$11:C$310, MATCH($C346, Ingredients!$B$11:$B$310, 0)), "")))</f>
        <v/>
      </c>
      <c r="AH346" s="105" t="str">
        <f>IF($C346="", "", IF(IFERROR(INDEX(Ingredients!D$11:D$310, MATCH($C346, Ingredients!$B$11:$B$310, 0)), "")="", "", IFERROR(INDEX(Ingredients!D$11:D$310, MATCH($C346, Ingredients!$B$11:$B$310, 0)), "")))</f>
        <v/>
      </c>
      <c r="AI346" s="106" t="str">
        <f>IF($C346="", "", IF(IFERROR(INDEX(Ingredients!E$11:E$310, MATCH($C346, Ingredients!$B$11:$B$310, 0)), "")="", "", IFERROR(INDEX(Ingredients!E$11:E$310, MATCH($C346, Ingredients!$B$11:$B$310, 0)), "")))</f>
        <v/>
      </c>
      <c r="AJ346" s="108" t="str">
        <f>IF($C346="", "", IF(IFERROR(INDEX(Ingredients!F$11:F$310, MATCH($C346, Ingredients!$B$11:$B$310, 0)), "")="", "", IFERROR(INDEX(Ingredients!F$11:F$310, MATCH($C346, Ingredients!$B$11:$B$310, 0)), "")))</f>
        <v/>
      </c>
      <c r="AK346" s="106" t="str">
        <f>IF($C346="", "", IF(IFERROR(INDEX(Ingredients!G$11:G$310, MATCH($C346, Ingredients!$B$11:$B$310, 0)), "")="", "", IFERROR(INDEX(Ingredients!G$11:G$310, MATCH($C346, Ingredients!$B$11:$B$310, 0)), "")))</f>
        <v/>
      </c>
      <c r="AL346" s="79" t="str">
        <f>IF($C346="", "", IF(IFERROR(INDEX(Ingredients!H$11:H$310, MATCH($C346, Ingredients!$B$11:$B$310, 0)), "")="", "", IFERROR(INDEX(Ingredients!H$11:H$310, MATCH($C346, Ingredients!$B$11:$B$310, 0)), "")))</f>
        <v/>
      </c>
      <c r="AN346" s="83" t="str">
        <f t="shared" si="80"/>
        <v/>
      </c>
      <c r="AP346" s="114" t="str">
        <f t="shared" si="90"/>
        <v/>
      </c>
      <c r="AR346" s="117" t="str">
        <f>IF($C346="", "", IF(IFERROR(INDEX(Ingredients!$AI$11:$AI$310, MATCH($C346, Ingredients!$B$11:$B$310, 0)), "")="", "", IFERROR(INDEX(Ingredients!$AI$11:$AI$310, MATCH($C346, Ingredients!$B$11:$B$310, 0)), "")))</f>
        <v/>
      </c>
      <c r="AT346" s="120" t="str">
        <f t="shared" si="91"/>
        <v/>
      </c>
      <c r="AV346" s="90" t="str">
        <f t="shared" si="81"/>
        <v/>
      </c>
      <c r="AX346" s="90" t="str">
        <f>IF($AV346="", "", COUNTIF($AV$11:$AV$5010, "&lt;"&amp;$AV346)+1+COUNTIF($AV$11:$AV346, $AV346)-1)</f>
        <v/>
      </c>
      <c r="AZ346" s="111" t="str">
        <f>IF($B346="", "", SUMIF('Shopping List'!$AV$11:$AV$25, $B346, 'Shopping List'!$BN$11:$BN$25))</f>
        <v/>
      </c>
      <c r="BB346" s="117" t="str">
        <f t="shared" si="92"/>
        <v/>
      </c>
    </row>
    <row r="347" spans="1:54" x14ac:dyDescent="0.25">
      <c r="A347" s="4"/>
      <c r="B347" s="37"/>
      <c r="C347" s="124"/>
      <c r="D347" s="39"/>
      <c r="E347" s="125"/>
      <c r="F347" s="48"/>
      <c r="G347" s="4"/>
      <c r="H347" s="4"/>
      <c r="I347" s="95" t="str">
        <f>IF($C347="", "", IF(IFERROR(INDEX(Ingredients!$C$11:$C$310, MATCH($C347, Ingredients!$B$11:$B$310, 0)), "")="", "", IFERROR(INDEX(Ingredients!$C$11:$C$310, MATCH($C347, Ingredients!$B$11:$B$310, 0)), "")))</f>
        <v/>
      </c>
      <c r="J347" s="73" t="str">
        <f>IF($B347="", "", IF(IFERROR(INDEX(Meals!$C$11:$C$260, MATCH($B347, Meals!$B$11:$B$260, 0)), "")="", "", IFERROR(INDEX(Meals!$C$11:$C$260, MATCH($B347, Meals!$B$11:$B$260, 0)), "")))</f>
        <v/>
      </c>
      <c r="K347" s="4"/>
      <c r="L347" s="72" t="str">
        <f t="shared" si="82"/>
        <v/>
      </c>
      <c r="M347" s="73" t="str">
        <f t="shared" si="83"/>
        <v/>
      </c>
      <c r="N347" s="4"/>
      <c r="O347" s="78" t="str">
        <f t="shared" si="84"/>
        <v/>
      </c>
      <c r="P347" s="79" t="str">
        <f t="shared" si="85"/>
        <v/>
      </c>
      <c r="Q347" s="4"/>
      <c r="R347" s="90" t="str">
        <f t="shared" si="86"/>
        <v/>
      </c>
      <c r="S347" s="4"/>
      <c r="Y347" s="18" t="str">
        <f t="shared" si="87"/>
        <v/>
      </c>
      <c r="AA347" s="18" t="str">
        <f t="shared" si="78"/>
        <v/>
      </c>
      <c r="AB347" s="18" t="str">
        <f t="shared" si="79"/>
        <v/>
      </c>
      <c r="AC347" s="18" t="str">
        <f t="shared" si="88"/>
        <v/>
      </c>
      <c r="AD347" s="18" t="str">
        <f t="shared" si="88"/>
        <v/>
      </c>
      <c r="AE347" s="18" t="str">
        <f t="shared" si="89"/>
        <v/>
      </c>
      <c r="AG347" s="95" t="str">
        <f>IF($C347="", "", IF(IFERROR(INDEX(Ingredients!C$11:C$310, MATCH($C347, Ingredients!$B$11:$B$310, 0)), "")="", "", IFERROR(INDEX(Ingredients!C$11:C$310, MATCH($C347, Ingredients!$B$11:$B$310, 0)), "")))</f>
        <v/>
      </c>
      <c r="AH347" s="105" t="str">
        <f>IF($C347="", "", IF(IFERROR(INDEX(Ingredients!D$11:D$310, MATCH($C347, Ingredients!$B$11:$B$310, 0)), "")="", "", IFERROR(INDEX(Ingredients!D$11:D$310, MATCH($C347, Ingredients!$B$11:$B$310, 0)), "")))</f>
        <v/>
      </c>
      <c r="AI347" s="106" t="str">
        <f>IF($C347="", "", IF(IFERROR(INDEX(Ingredients!E$11:E$310, MATCH($C347, Ingredients!$B$11:$B$310, 0)), "")="", "", IFERROR(INDEX(Ingredients!E$11:E$310, MATCH($C347, Ingredients!$B$11:$B$310, 0)), "")))</f>
        <v/>
      </c>
      <c r="AJ347" s="108" t="str">
        <f>IF($C347="", "", IF(IFERROR(INDEX(Ingredients!F$11:F$310, MATCH($C347, Ingredients!$B$11:$B$310, 0)), "")="", "", IFERROR(INDEX(Ingredients!F$11:F$310, MATCH($C347, Ingredients!$B$11:$B$310, 0)), "")))</f>
        <v/>
      </c>
      <c r="AK347" s="106" t="str">
        <f>IF($C347="", "", IF(IFERROR(INDEX(Ingredients!G$11:G$310, MATCH($C347, Ingredients!$B$11:$B$310, 0)), "")="", "", IFERROR(INDEX(Ingredients!G$11:G$310, MATCH($C347, Ingredients!$B$11:$B$310, 0)), "")))</f>
        <v/>
      </c>
      <c r="AL347" s="79" t="str">
        <f>IF($C347="", "", IF(IFERROR(INDEX(Ingredients!H$11:H$310, MATCH($C347, Ingredients!$B$11:$B$310, 0)), "")="", "", IFERROR(INDEX(Ingredients!H$11:H$310, MATCH($C347, Ingredients!$B$11:$B$310, 0)), "")))</f>
        <v/>
      </c>
      <c r="AN347" s="83" t="str">
        <f t="shared" si="80"/>
        <v/>
      </c>
      <c r="AP347" s="114" t="str">
        <f t="shared" si="90"/>
        <v/>
      </c>
      <c r="AR347" s="117" t="str">
        <f>IF($C347="", "", IF(IFERROR(INDEX(Ingredients!$AI$11:$AI$310, MATCH($C347, Ingredients!$B$11:$B$310, 0)), "")="", "", IFERROR(INDEX(Ingredients!$AI$11:$AI$310, MATCH($C347, Ingredients!$B$11:$B$310, 0)), "")))</f>
        <v/>
      </c>
      <c r="AT347" s="120" t="str">
        <f t="shared" si="91"/>
        <v/>
      </c>
      <c r="AV347" s="90" t="str">
        <f t="shared" si="81"/>
        <v/>
      </c>
      <c r="AX347" s="90" t="str">
        <f>IF($AV347="", "", COUNTIF($AV$11:$AV$5010, "&lt;"&amp;$AV347)+1+COUNTIF($AV$11:$AV347, $AV347)-1)</f>
        <v/>
      </c>
      <c r="AZ347" s="111" t="str">
        <f>IF($B347="", "", SUMIF('Shopping List'!$AV$11:$AV$25, $B347, 'Shopping List'!$BN$11:$BN$25))</f>
        <v/>
      </c>
      <c r="BB347" s="117" t="str">
        <f t="shared" si="92"/>
        <v/>
      </c>
    </row>
    <row r="348" spans="1:54" x14ac:dyDescent="0.25">
      <c r="A348" s="4"/>
      <c r="B348" s="37"/>
      <c r="C348" s="124"/>
      <c r="D348" s="39"/>
      <c r="E348" s="125"/>
      <c r="F348" s="48"/>
      <c r="G348" s="4"/>
      <c r="H348" s="4"/>
      <c r="I348" s="95" t="str">
        <f>IF($C348="", "", IF(IFERROR(INDEX(Ingredients!$C$11:$C$310, MATCH($C348, Ingredients!$B$11:$B$310, 0)), "")="", "", IFERROR(INDEX(Ingredients!$C$11:$C$310, MATCH($C348, Ingredients!$B$11:$B$310, 0)), "")))</f>
        <v/>
      </c>
      <c r="J348" s="73" t="str">
        <f>IF($B348="", "", IF(IFERROR(INDEX(Meals!$C$11:$C$260, MATCH($B348, Meals!$B$11:$B$260, 0)), "")="", "", IFERROR(INDEX(Meals!$C$11:$C$260, MATCH($B348, Meals!$B$11:$B$260, 0)), "")))</f>
        <v/>
      </c>
      <c r="K348" s="4"/>
      <c r="L348" s="72" t="str">
        <f t="shared" si="82"/>
        <v/>
      </c>
      <c r="M348" s="73" t="str">
        <f t="shared" si="83"/>
        <v/>
      </c>
      <c r="N348" s="4"/>
      <c r="O348" s="78" t="str">
        <f t="shared" si="84"/>
        <v/>
      </c>
      <c r="P348" s="79" t="str">
        <f t="shared" si="85"/>
        <v/>
      </c>
      <c r="Q348" s="4"/>
      <c r="R348" s="90" t="str">
        <f t="shared" si="86"/>
        <v/>
      </c>
      <c r="S348" s="4"/>
      <c r="Y348" s="18" t="str">
        <f t="shared" si="87"/>
        <v/>
      </c>
      <c r="AA348" s="18" t="str">
        <f t="shared" si="78"/>
        <v/>
      </c>
      <c r="AB348" s="18" t="str">
        <f t="shared" si="79"/>
        <v/>
      </c>
      <c r="AC348" s="18" t="str">
        <f t="shared" si="88"/>
        <v/>
      </c>
      <c r="AD348" s="18" t="str">
        <f t="shared" si="88"/>
        <v/>
      </c>
      <c r="AE348" s="18" t="str">
        <f t="shared" si="89"/>
        <v/>
      </c>
      <c r="AG348" s="95" t="str">
        <f>IF($C348="", "", IF(IFERROR(INDEX(Ingredients!C$11:C$310, MATCH($C348, Ingredients!$B$11:$B$310, 0)), "")="", "", IFERROR(INDEX(Ingredients!C$11:C$310, MATCH($C348, Ingredients!$B$11:$B$310, 0)), "")))</f>
        <v/>
      </c>
      <c r="AH348" s="105" t="str">
        <f>IF($C348="", "", IF(IFERROR(INDEX(Ingredients!D$11:D$310, MATCH($C348, Ingredients!$B$11:$B$310, 0)), "")="", "", IFERROR(INDEX(Ingredients!D$11:D$310, MATCH($C348, Ingredients!$B$11:$B$310, 0)), "")))</f>
        <v/>
      </c>
      <c r="AI348" s="106" t="str">
        <f>IF($C348="", "", IF(IFERROR(INDEX(Ingredients!E$11:E$310, MATCH($C348, Ingredients!$B$11:$B$310, 0)), "")="", "", IFERROR(INDEX(Ingredients!E$11:E$310, MATCH($C348, Ingredients!$B$11:$B$310, 0)), "")))</f>
        <v/>
      </c>
      <c r="AJ348" s="108" t="str">
        <f>IF($C348="", "", IF(IFERROR(INDEX(Ingredients!F$11:F$310, MATCH($C348, Ingredients!$B$11:$B$310, 0)), "")="", "", IFERROR(INDEX(Ingredients!F$11:F$310, MATCH($C348, Ingredients!$B$11:$B$310, 0)), "")))</f>
        <v/>
      </c>
      <c r="AK348" s="106" t="str">
        <f>IF($C348="", "", IF(IFERROR(INDEX(Ingredients!G$11:G$310, MATCH($C348, Ingredients!$B$11:$B$310, 0)), "")="", "", IFERROR(INDEX(Ingredients!G$11:G$310, MATCH($C348, Ingredients!$B$11:$B$310, 0)), "")))</f>
        <v/>
      </c>
      <c r="AL348" s="79" t="str">
        <f>IF($C348="", "", IF(IFERROR(INDEX(Ingredients!H$11:H$310, MATCH($C348, Ingredients!$B$11:$B$310, 0)), "")="", "", IFERROR(INDEX(Ingredients!H$11:H$310, MATCH($C348, Ingredients!$B$11:$B$310, 0)), "")))</f>
        <v/>
      </c>
      <c r="AN348" s="83" t="str">
        <f t="shared" si="80"/>
        <v/>
      </c>
      <c r="AP348" s="114" t="str">
        <f t="shared" si="90"/>
        <v/>
      </c>
      <c r="AR348" s="117" t="str">
        <f>IF($C348="", "", IF(IFERROR(INDEX(Ingredients!$AI$11:$AI$310, MATCH($C348, Ingredients!$B$11:$B$310, 0)), "")="", "", IFERROR(INDEX(Ingredients!$AI$11:$AI$310, MATCH($C348, Ingredients!$B$11:$B$310, 0)), "")))</f>
        <v/>
      </c>
      <c r="AT348" s="120" t="str">
        <f t="shared" si="91"/>
        <v/>
      </c>
      <c r="AV348" s="90" t="str">
        <f t="shared" si="81"/>
        <v/>
      </c>
      <c r="AX348" s="90" t="str">
        <f>IF($AV348="", "", COUNTIF($AV$11:$AV$5010, "&lt;"&amp;$AV348)+1+COUNTIF($AV$11:$AV348, $AV348)-1)</f>
        <v/>
      </c>
      <c r="AZ348" s="111" t="str">
        <f>IF($B348="", "", SUMIF('Shopping List'!$AV$11:$AV$25, $B348, 'Shopping List'!$BN$11:$BN$25))</f>
        <v/>
      </c>
      <c r="BB348" s="117" t="str">
        <f t="shared" si="92"/>
        <v/>
      </c>
    </row>
    <row r="349" spans="1:54" x14ac:dyDescent="0.25">
      <c r="A349" s="4"/>
      <c r="B349" s="37"/>
      <c r="C349" s="124"/>
      <c r="D349" s="39"/>
      <c r="E349" s="125"/>
      <c r="F349" s="48"/>
      <c r="G349" s="4"/>
      <c r="H349" s="4"/>
      <c r="I349" s="95" t="str">
        <f>IF($C349="", "", IF(IFERROR(INDEX(Ingredients!$C$11:$C$310, MATCH($C349, Ingredients!$B$11:$B$310, 0)), "")="", "", IFERROR(INDEX(Ingredients!$C$11:$C$310, MATCH($C349, Ingredients!$B$11:$B$310, 0)), "")))</f>
        <v/>
      </c>
      <c r="J349" s="73" t="str">
        <f>IF($B349="", "", IF(IFERROR(INDEX(Meals!$C$11:$C$260, MATCH($B349, Meals!$B$11:$B$260, 0)), "")="", "", IFERROR(INDEX(Meals!$C$11:$C$260, MATCH($B349, Meals!$B$11:$B$260, 0)), "")))</f>
        <v/>
      </c>
      <c r="K349" s="4"/>
      <c r="L349" s="72" t="str">
        <f t="shared" si="82"/>
        <v/>
      </c>
      <c r="M349" s="73" t="str">
        <f t="shared" si="83"/>
        <v/>
      </c>
      <c r="N349" s="4"/>
      <c r="O349" s="78" t="str">
        <f t="shared" si="84"/>
        <v/>
      </c>
      <c r="P349" s="79" t="str">
        <f t="shared" si="85"/>
        <v/>
      </c>
      <c r="Q349" s="4"/>
      <c r="R349" s="90" t="str">
        <f t="shared" si="86"/>
        <v/>
      </c>
      <c r="S349" s="4"/>
      <c r="Y349" s="18" t="str">
        <f t="shared" si="87"/>
        <v/>
      </c>
      <c r="AA349" s="18" t="str">
        <f t="shared" si="78"/>
        <v/>
      </c>
      <c r="AB349" s="18" t="str">
        <f t="shared" si="79"/>
        <v/>
      </c>
      <c r="AC349" s="18" t="str">
        <f t="shared" si="88"/>
        <v/>
      </c>
      <c r="AD349" s="18" t="str">
        <f t="shared" si="88"/>
        <v/>
      </c>
      <c r="AE349" s="18" t="str">
        <f t="shared" si="89"/>
        <v/>
      </c>
      <c r="AG349" s="95" t="str">
        <f>IF($C349="", "", IF(IFERROR(INDEX(Ingredients!C$11:C$310, MATCH($C349, Ingredients!$B$11:$B$310, 0)), "")="", "", IFERROR(INDEX(Ingredients!C$11:C$310, MATCH($C349, Ingredients!$B$11:$B$310, 0)), "")))</f>
        <v/>
      </c>
      <c r="AH349" s="105" t="str">
        <f>IF($C349="", "", IF(IFERROR(INDEX(Ingredients!D$11:D$310, MATCH($C349, Ingredients!$B$11:$B$310, 0)), "")="", "", IFERROR(INDEX(Ingredients!D$11:D$310, MATCH($C349, Ingredients!$B$11:$B$310, 0)), "")))</f>
        <v/>
      </c>
      <c r="AI349" s="106" t="str">
        <f>IF($C349="", "", IF(IFERROR(INDEX(Ingredients!E$11:E$310, MATCH($C349, Ingredients!$B$11:$B$310, 0)), "")="", "", IFERROR(INDEX(Ingredients!E$11:E$310, MATCH($C349, Ingredients!$B$11:$B$310, 0)), "")))</f>
        <v/>
      </c>
      <c r="AJ349" s="108" t="str">
        <f>IF($C349="", "", IF(IFERROR(INDEX(Ingredients!F$11:F$310, MATCH($C349, Ingredients!$B$11:$B$310, 0)), "")="", "", IFERROR(INDEX(Ingredients!F$11:F$310, MATCH($C349, Ingredients!$B$11:$B$310, 0)), "")))</f>
        <v/>
      </c>
      <c r="AK349" s="106" t="str">
        <f>IF($C349="", "", IF(IFERROR(INDEX(Ingredients!G$11:G$310, MATCH($C349, Ingredients!$B$11:$B$310, 0)), "")="", "", IFERROR(INDEX(Ingredients!G$11:G$310, MATCH($C349, Ingredients!$B$11:$B$310, 0)), "")))</f>
        <v/>
      </c>
      <c r="AL349" s="79" t="str">
        <f>IF($C349="", "", IF(IFERROR(INDEX(Ingredients!H$11:H$310, MATCH($C349, Ingredients!$B$11:$B$310, 0)), "")="", "", IFERROR(INDEX(Ingredients!H$11:H$310, MATCH($C349, Ingredients!$B$11:$B$310, 0)), "")))</f>
        <v/>
      </c>
      <c r="AN349" s="83" t="str">
        <f t="shared" si="80"/>
        <v/>
      </c>
      <c r="AP349" s="114" t="str">
        <f t="shared" si="90"/>
        <v/>
      </c>
      <c r="AR349" s="117" t="str">
        <f>IF($C349="", "", IF(IFERROR(INDEX(Ingredients!$AI$11:$AI$310, MATCH($C349, Ingredients!$B$11:$B$310, 0)), "")="", "", IFERROR(INDEX(Ingredients!$AI$11:$AI$310, MATCH($C349, Ingredients!$B$11:$B$310, 0)), "")))</f>
        <v/>
      </c>
      <c r="AT349" s="120" t="str">
        <f t="shared" si="91"/>
        <v/>
      </c>
      <c r="AV349" s="90" t="str">
        <f t="shared" si="81"/>
        <v/>
      </c>
      <c r="AX349" s="90" t="str">
        <f>IF($AV349="", "", COUNTIF($AV$11:$AV$5010, "&lt;"&amp;$AV349)+1+COUNTIF($AV$11:$AV349, $AV349)-1)</f>
        <v/>
      </c>
      <c r="AZ349" s="111" t="str">
        <f>IF($B349="", "", SUMIF('Shopping List'!$AV$11:$AV$25, $B349, 'Shopping List'!$BN$11:$BN$25))</f>
        <v/>
      </c>
      <c r="BB349" s="117" t="str">
        <f t="shared" si="92"/>
        <v/>
      </c>
    </row>
    <row r="350" spans="1:54" x14ac:dyDescent="0.25">
      <c r="A350" s="4"/>
      <c r="B350" s="37"/>
      <c r="C350" s="124"/>
      <c r="D350" s="39"/>
      <c r="E350" s="125"/>
      <c r="F350" s="48"/>
      <c r="G350" s="4"/>
      <c r="H350" s="4"/>
      <c r="I350" s="95" t="str">
        <f>IF($C350="", "", IF(IFERROR(INDEX(Ingredients!$C$11:$C$310, MATCH($C350, Ingredients!$B$11:$B$310, 0)), "")="", "", IFERROR(INDEX(Ingredients!$C$11:$C$310, MATCH($C350, Ingredients!$B$11:$B$310, 0)), "")))</f>
        <v/>
      </c>
      <c r="J350" s="73" t="str">
        <f>IF($B350="", "", IF(IFERROR(INDEX(Meals!$C$11:$C$260, MATCH($B350, Meals!$B$11:$B$260, 0)), "")="", "", IFERROR(INDEX(Meals!$C$11:$C$260, MATCH($B350, Meals!$B$11:$B$260, 0)), "")))</f>
        <v/>
      </c>
      <c r="K350" s="4"/>
      <c r="L350" s="72" t="str">
        <f t="shared" si="82"/>
        <v/>
      </c>
      <c r="M350" s="73" t="str">
        <f t="shared" si="83"/>
        <v/>
      </c>
      <c r="N350" s="4"/>
      <c r="O350" s="78" t="str">
        <f t="shared" si="84"/>
        <v/>
      </c>
      <c r="P350" s="79" t="str">
        <f t="shared" si="85"/>
        <v/>
      </c>
      <c r="Q350" s="4"/>
      <c r="R350" s="90" t="str">
        <f t="shared" si="86"/>
        <v/>
      </c>
      <c r="S350" s="4"/>
      <c r="Y350" s="18" t="str">
        <f t="shared" si="87"/>
        <v/>
      </c>
      <c r="AA350" s="18" t="str">
        <f t="shared" si="78"/>
        <v/>
      </c>
      <c r="AB350" s="18" t="str">
        <f t="shared" si="79"/>
        <v/>
      </c>
      <c r="AC350" s="18" t="str">
        <f t="shared" si="88"/>
        <v/>
      </c>
      <c r="AD350" s="18" t="str">
        <f t="shared" si="88"/>
        <v/>
      </c>
      <c r="AE350" s="18" t="str">
        <f t="shared" si="89"/>
        <v/>
      </c>
      <c r="AG350" s="95" t="str">
        <f>IF($C350="", "", IF(IFERROR(INDEX(Ingredients!C$11:C$310, MATCH($C350, Ingredients!$B$11:$B$310, 0)), "")="", "", IFERROR(INDEX(Ingredients!C$11:C$310, MATCH($C350, Ingredients!$B$11:$B$310, 0)), "")))</f>
        <v/>
      </c>
      <c r="AH350" s="105" t="str">
        <f>IF($C350="", "", IF(IFERROR(INDEX(Ingredients!D$11:D$310, MATCH($C350, Ingredients!$B$11:$B$310, 0)), "")="", "", IFERROR(INDEX(Ingredients!D$11:D$310, MATCH($C350, Ingredients!$B$11:$B$310, 0)), "")))</f>
        <v/>
      </c>
      <c r="AI350" s="106" t="str">
        <f>IF($C350="", "", IF(IFERROR(INDEX(Ingredients!E$11:E$310, MATCH($C350, Ingredients!$B$11:$B$310, 0)), "")="", "", IFERROR(INDEX(Ingredients!E$11:E$310, MATCH($C350, Ingredients!$B$11:$B$310, 0)), "")))</f>
        <v/>
      </c>
      <c r="AJ350" s="108" t="str">
        <f>IF($C350="", "", IF(IFERROR(INDEX(Ingredients!F$11:F$310, MATCH($C350, Ingredients!$B$11:$B$310, 0)), "")="", "", IFERROR(INDEX(Ingredients!F$11:F$310, MATCH($C350, Ingredients!$B$11:$B$310, 0)), "")))</f>
        <v/>
      </c>
      <c r="AK350" s="106" t="str">
        <f>IF($C350="", "", IF(IFERROR(INDEX(Ingredients!G$11:G$310, MATCH($C350, Ingredients!$B$11:$B$310, 0)), "")="", "", IFERROR(INDEX(Ingredients!G$11:G$310, MATCH($C350, Ingredients!$B$11:$B$310, 0)), "")))</f>
        <v/>
      </c>
      <c r="AL350" s="79" t="str">
        <f>IF($C350="", "", IF(IFERROR(INDEX(Ingredients!H$11:H$310, MATCH($C350, Ingredients!$B$11:$B$310, 0)), "")="", "", IFERROR(INDEX(Ingredients!H$11:H$310, MATCH($C350, Ingredients!$B$11:$B$310, 0)), "")))</f>
        <v/>
      </c>
      <c r="AN350" s="83" t="str">
        <f t="shared" si="80"/>
        <v/>
      </c>
      <c r="AP350" s="114" t="str">
        <f t="shared" si="90"/>
        <v/>
      </c>
      <c r="AR350" s="117" t="str">
        <f>IF($C350="", "", IF(IFERROR(INDEX(Ingredients!$AI$11:$AI$310, MATCH($C350, Ingredients!$B$11:$B$310, 0)), "")="", "", IFERROR(INDEX(Ingredients!$AI$11:$AI$310, MATCH($C350, Ingredients!$B$11:$B$310, 0)), "")))</f>
        <v/>
      </c>
      <c r="AT350" s="120" t="str">
        <f t="shared" si="91"/>
        <v/>
      </c>
      <c r="AV350" s="90" t="str">
        <f t="shared" si="81"/>
        <v/>
      </c>
      <c r="AX350" s="90" t="str">
        <f>IF($AV350="", "", COUNTIF($AV$11:$AV$5010, "&lt;"&amp;$AV350)+1+COUNTIF($AV$11:$AV350, $AV350)-1)</f>
        <v/>
      </c>
      <c r="AZ350" s="111" t="str">
        <f>IF($B350="", "", SUMIF('Shopping List'!$AV$11:$AV$25, $B350, 'Shopping List'!$BN$11:$BN$25))</f>
        <v/>
      </c>
      <c r="BB350" s="117" t="str">
        <f t="shared" si="92"/>
        <v/>
      </c>
    </row>
    <row r="351" spans="1:54" x14ac:dyDescent="0.25">
      <c r="A351" s="4"/>
      <c r="B351" s="37"/>
      <c r="C351" s="124"/>
      <c r="D351" s="39"/>
      <c r="E351" s="125"/>
      <c r="F351" s="48"/>
      <c r="G351" s="4"/>
      <c r="H351" s="4"/>
      <c r="I351" s="95" t="str">
        <f>IF($C351="", "", IF(IFERROR(INDEX(Ingredients!$C$11:$C$310, MATCH($C351, Ingredients!$B$11:$B$310, 0)), "")="", "", IFERROR(INDEX(Ingredients!$C$11:$C$310, MATCH($C351, Ingredients!$B$11:$B$310, 0)), "")))</f>
        <v/>
      </c>
      <c r="J351" s="73" t="str">
        <f>IF($B351="", "", IF(IFERROR(INDEX(Meals!$C$11:$C$260, MATCH($B351, Meals!$B$11:$B$260, 0)), "")="", "", IFERROR(INDEX(Meals!$C$11:$C$260, MATCH($B351, Meals!$B$11:$B$260, 0)), "")))</f>
        <v/>
      </c>
      <c r="K351" s="4"/>
      <c r="L351" s="72" t="str">
        <f t="shared" si="82"/>
        <v/>
      </c>
      <c r="M351" s="73" t="str">
        <f t="shared" si="83"/>
        <v/>
      </c>
      <c r="N351" s="4"/>
      <c r="O351" s="78" t="str">
        <f t="shared" si="84"/>
        <v/>
      </c>
      <c r="P351" s="79" t="str">
        <f t="shared" si="85"/>
        <v/>
      </c>
      <c r="Q351" s="4"/>
      <c r="R351" s="90" t="str">
        <f t="shared" si="86"/>
        <v/>
      </c>
      <c r="S351" s="4"/>
      <c r="Y351" s="18" t="str">
        <f t="shared" si="87"/>
        <v/>
      </c>
      <c r="AA351" s="18" t="str">
        <f t="shared" si="78"/>
        <v/>
      </c>
      <c r="AB351" s="18" t="str">
        <f t="shared" si="79"/>
        <v/>
      </c>
      <c r="AC351" s="18" t="str">
        <f t="shared" si="88"/>
        <v/>
      </c>
      <c r="AD351" s="18" t="str">
        <f t="shared" si="88"/>
        <v/>
      </c>
      <c r="AE351" s="18" t="str">
        <f t="shared" si="89"/>
        <v/>
      </c>
      <c r="AG351" s="95" t="str">
        <f>IF($C351="", "", IF(IFERROR(INDEX(Ingredients!C$11:C$310, MATCH($C351, Ingredients!$B$11:$B$310, 0)), "")="", "", IFERROR(INDEX(Ingredients!C$11:C$310, MATCH($C351, Ingredients!$B$11:$B$310, 0)), "")))</f>
        <v/>
      </c>
      <c r="AH351" s="105" t="str">
        <f>IF($C351="", "", IF(IFERROR(INDEX(Ingredients!D$11:D$310, MATCH($C351, Ingredients!$B$11:$B$310, 0)), "")="", "", IFERROR(INDEX(Ingredients!D$11:D$310, MATCH($C351, Ingredients!$B$11:$B$310, 0)), "")))</f>
        <v/>
      </c>
      <c r="AI351" s="106" t="str">
        <f>IF($C351="", "", IF(IFERROR(INDEX(Ingredients!E$11:E$310, MATCH($C351, Ingredients!$B$11:$B$310, 0)), "")="", "", IFERROR(INDEX(Ingredients!E$11:E$310, MATCH($C351, Ingredients!$B$11:$B$310, 0)), "")))</f>
        <v/>
      </c>
      <c r="AJ351" s="108" t="str">
        <f>IF($C351="", "", IF(IFERROR(INDEX(Ingredients!F$11:F$310, MATCH($C351, Ingredients!$B$11:$B$310, 0)), "")="", "", IFERROR(INDEX(Ingredients!F$11:F$310, MATCH($C351, Ingredients!$B$11:$B$310, 0)), "")))</f>
        <v/>
      </c>
      <c r="AK351" s="106" t="str">
        <f>IF($C351="", "", IF(IFERROR(INDEX(Ingredients!G$11:G$310, MATCH($C351, Ingredients!$B$11:$B$310, 0)), "")="", "", IFERROR(INDEX(Ingredients!G$11:G$310, MATCH($C351, Ingredients!$B$11:$B$310, 0)), "")))</f>
        <v/>
      </c>
      <c r="AL351" s="79" t="str">
        <f>IF($C351="", "", IF(IFERROR(INDEX(Ingredients!H$11:H$310, MATCH($C351, Ingredients!$B$11:$B$310, 0)), "")="", "", IFERROR(INDEX(Ingredients!H$11:H$310, MATCH($C351, Ingredients!$B$11:$B$310, 0)), "")))</f>
        <v/>
      </c>
      <c r="AN351" s="83" t="str">
        <f t="shared" si="80"/>
        <v/>
      </c>
      <c r="AP351" s="114" t="str">
        <f t="shared" si="90"/>
        <v/>
      </c>
      <c r="AR351" s="117" t="str">
        <f>IF($C351="", "", IF(IFERROR(INDEX(Ingredients!$AI$11:$AI$310, MATCH($C351, Ingredients!$B$11:$B$310, 0)), "")="", "", IFERROR(INDEX(Ingredients!$AI$11:$AI$310, MATCH($C351, Ingredients!$B$11:$B$310, 0)), "")))</f>
        <v/>
      </c>
      <c r="AT351" s="120" t="str">
        <f t="shared" si="91"/>
        <v/>
      </c>
      <c r="AV351" s="90" t="str">
        <f t="shared" si="81"/>
        <v/>
      </c>
      <c r="AX351" s="90" t="str">
        <f>IF($AV351="", "", COUNTIF($AV$11:$AV$5010, "&lt;"&amp;$AV351)+1+COUNTIF($AV$11:$AV351, $AV351)-1)</f>
        <v/>
      </c>
      <c r="AZ351" s="111" t="str">
        <f>IF($B351="", "", SUMIF('Shopping List'!$AV$11:$AV$25, $B351, 'Shopping List'!$BN$11:$BN$25))</f>
        <v/>
      </c>
      <c r="BB351" s="117" t="str">
        <f t="shared" si="92"/>
        <v/>
      </c>
    </row>
    <row r="352" spans="1:54" x14ac:dyDescent="0.25">
      <c r="A352" s="4"/>
      <c r="B352" s="37"/>
      <c r="C352" s="124"/>
      <c r="D352" s="39"/>
      <c r="E352" s="125"/>
      <c r="F352" s="48"/>
      <c r="G352" s="4"/>
      <c r="H352" s="4"/>
      <c r="I352" s="95" t="str">
        <f>IF($C352="", "", IF(IFERROR(INDEX(Ingredients!$C$11:$C$310, MATCH($C352, Ingredients!$B$11:$B$310, 0)), "")="", "", IFERROR(INDEX(Ingredients!$C$11:$C$310, MATCH($C352, Ingredients!$B$11:$B$310, 0)), "")))</f>
        <v/>
      </c>
      <c r="J352" s="73" t="str">
        <f>IF($B352="", "", IF(IFERROR(INDEX(Meals!$C$11:$C$260, MATCH($B352, Meals!$B$11:$B$260, 0)), "")="", "", IFERROR(INDEX(Meals!$C$11:$C$260, MATCH($B352, Meals!$B$11:$B$260, 0)), "")))</f>
        <v/>
      </c>
      <c r="K352" s="4"/>
      <c r="L352" s="72" t="str">
        <f t="shared" si="82"/>
        <v/>
      </c>
      <c r="M352" s="73" t="str">
        <f t="shared" si="83"/>
        <v/>
      </c>
      <c r="N352" s="4"/>
      <c r="O352" s="78" t="str">
        <f t="shared" si="84"/>
        <v/>
      </c>
      <c r="P352" s="79" t="str">
        <f t="shared" si="85"/>
        <v/>
      </c>
      <c r="Q352" s="4"/>
      <c r="R352" s="90" t="str">
        <f t="shared" si="86"/>
        <v/>
      </c>
      <c r="S352" s="4"/>
      <c r="Y352" s="18" t="str">
        <f t="shared" si="87"/>
        <v/>
      </c>
      <c r="AA352" s="18" t="str">
        <f t="shared" si="78"/>
        <v/>
      </c>
      <c r="AB352" s="18" t="str">
        <f t="shared" si="79"/>
        <v/>
      </c>
      <c r="AC352" s="18" t="str">
        <f t="shared" si="88"/>
        <v/>
      </c>
      <c r="AD352" s="18" t="str">
        <f t="shared" si="88"/>
        <v/>
      </c>
      <c r="AE352" s="18" t="str">
        <f t="shared" si="89"/>
        <v/>
      </c>
      <c r="AG352" s="95" t="str">
        <f>IF($C352="", "", IF(IFERROR(INDEX(Ingredients!C$11:C$310, MATCH($C352, Ingredients!$B$11:$B$310, 0)), "")="", "", IFERROR(INDEX(Ingredients!C$11:C$310, MATCH($C352, Ingredients!$B$11:$B$310, 0)), "")))</f>
        <v/>
      </c>
      <c r="AH352" s="105" t="str">
        <f>IF($C352="", "", IF(IFERROR(INDEX(Ingredients!D$11:D$310, MATCH($C352, Ingredients!$B$11:$B$310, 0)), "")="", "", IFERROR(INDEX(Ingredients!D$11:D$310, MATCH($C352, Ingredients!$B$11:$B$310, 0)), "")))</f>
        <v/>
      </c>
      <c r="AI352" s="106" t="str">
        <f>IF($C352="", "", IF(IFERROR(INDEX(Ingredients!E$11:E$310, MATCH($C352, Ingredients!$B$11:$B$310, 0)), "")="", "", IFERROR(INDEX(Ingredients!E$11:E$310, MATCH($C352, Ingredients!$B$11:$B$310, 0)), "")))</f>
        <v/>
      </c>
      <c r="AJ352" s="108" t="str">
        <f>IF($C352="", "", IF(IFERROR(INDEX(Ingredients!F$11:F$310, MATCH($C352, Ingredients!$B$11:$B$310, 0)), "")="", "", IFERROR(INDEX(Ingredients!F$11:F$310, MATCH($C352, Ingredients!$B$11:$B$310, 0)), "")))</f>
        <v/>
      </c>
      <c r="AK352" s="106" t="str">
        <f>IF($C352="", "", IF(IFERROR(INDEX(Ingredients!G$11:G$310, MATCH($C352, Ingredients!$B$11:$B$310, 0)), "")="", "", IFERROR(INDEX(Ingredients!G$11:G$310, MATCH($C352, Ingredients!$B$11:$B$310, 0)), "")))</f>
        <v/>
      </c>
      <c r="AL352" s="79" t="str">
        <f>IF($C352="", "", IF(IFERROR(INDEX(Ingredients!H$11:H$310, MATCH($C352, Ingredients!$B$11:$B$310, 0)), "")="", "", IFERROR(INDEX(Ingredients!H$11:H$310, MATCH($C352, Ingredients!$B$11:$B$310, 0)), "")))</f>
        <v/>
      </c>
      <c r="AN352" s="83" t="str">
        <f t="shared" si="80"/>
        <v/>
      </c>
      <c r="AP352" s="114" t="str">
        <f t="shared" si="90"/>
        <v/>
      </c>
      <c r="AR352" s="117" t="str">
        <f>IF($C352="", "", IF(IFERROR(INDEX(Ingredients!$AI$11:$AI$310, MATCH($C352, Ingredients!$B$11:$B$310, 0)), "")="", "", IFERROR(INDEX(Ingredients!$AI$11:$AI$310, MATCH($C352, Ingredients!$B$11:$B$310, 0)), "")))</f>
        <v/>
      </c>
      <c r="AT352" s="120" t="str">
        <f t="shared" si="91"/>
        <v/>
      </c>
      <c r="AV352" s="90" t="str">
        <f t="shared" si="81"/>
        <v/>
      </c>
      <c r="AX352" s="90" t="str">
        <f>IF($AV352="", "", COUNTIF($AV$11:$AV$5010, "&lt;"&amp;$AV352)+1+COUNTIF($AV$11:$AV352, $AV352)-1)</f>
        <v/>
      </c>
      <c r="AZ352" s="111" t="str">
        <f>IF($B352="", "", SUMIF('Shopping List'!$AV$11:$AV$25, $B352, 'Shopping List'!$BN$11:$BN$25))</f>
        <v/>
      </c>
      <c r="BB352" s="117" t="str">
        <f t="shared" si="92"/>
        <v/>
      </c>
    </row>
    <row r="353" spans="1:54" x14ac:dyDescent="0.25">
      <c r="A353" s="4"/>
      <c r="B353" s="37"/>
      <c r="C353" s="124"/>
      <c r="D353" s="39"/>
      <c r="E353" s="125"/>
      <c r="F353" s="48"/>
      <c r="G353" s="4"/>
      <c r="H353" s="4"/>
      <c r="I353" s="95" t="str">
        <f>IF($C353="", "", IF(IFERROR(INDEX(Ingredients!$C$11:$C$310, MATCH($C353, Ingredients!$B$11:$B$310, 0)), "")="", "", IFERROR(INDEX(Ingredients!$C$11:$C$310, MATCH($C353, Ingredients!$B$11:$B$310, 0)), "")))</f>
        <v/>
      </c>
      <c r="J353" s="73" t="str">
        <f>IF($B353="", "", IF(IFERROR(INDEX(Meals!$C$11:$C$260, MATCH($B353, Meals!$B$11:$B$260, 0)), "")="", "", IFERROR(INDEX(Meals!$C$11:$C$260, MATCH($B353, Meals!$B$11:$B$260, 0)), "")))</f>
        <v/>
      </c>
      <c r="K353" s="4"/>
      <c r="L353" s="72" t="str">
        <f t="shared" si="82"/>
        <v/>
      </c>
      <c r="M353" s="73" t="str">
        <f t="shared" si="83"/>
        <v/>
      </c>
      <c r="N353" s="4"/>
      <c r="O353" s="78" t="str">
        <f t="shared" si="84"/>
        <v/>
      </c>
      <c r="P353" s="79" t="str">
        <f t="shared" si="85"/>
        <v/>
      </c>
      <c r="Q353" s="4"/>
      <c r="R353" s="90" t="str">
        <f t="shared" si="86"/>
        <v/>
      </c>
      <c r="S353" s="4"/>
      <c r="Y353" s="18" t="str">
        <f t="shared" si="87"/>
        <v/>
      </c>
      <c r="AA353" s="18" t="str">
        <f t="shared" si="78"/>
        <v/>
      </c>
      <c r="AB353" s="18" t="str">
        <f t="shared" si="79"/>
        <v/>
      </c>
      <c r="AC353" s="18" t="str">
        <f t="shared" si="88"/>
        <v/>
      </c>
      <c r="AD353" s="18" t="str">
        <f t="shared" si="88"/>
        <v/>
      </c>
      <c r="AE353" s="18" t="str">
        <f t="shared" si="89"/>
        <v/>
      </c>
      <c r="AG353" s="95" t="str">
        <f>IF($C353="", "", IF(IFERROR(INDEX(Ingredients!C$11:C$310, MATCH($C353, Ingredients!$B$11:$B$310, 0)), "")="", "", IFERROR(INDEX(Ingredients!C$11:C$310, MATCH($C353, Ingredients!$B$11:$B$310, 0)), "")))</f>
        <v/>
      </c>
      <c r="AH353" s="105" t="str">
        <f>IF($C353="", "", IF(IFERROR(INDEX(Ingredients!D$11:D$310, MATCH($C353, Ingredients!$B$11:$B$310, 0)), "")="", "", IFERROR(INDEX(Ingredients!D$11:D$310, MATCH($C353, Ingredients!$B$11:$B$310, 0)), "")))</f>
        <v/>
      </c>
      <c r="AI353" s="106" t="str">
        <f>IF($C353="", "", IF(IFERROR(INDEX(Ingredients!E$11:E$310, MATCH($C353, Ingredients!$B$11:$B$310, 0)), "")="", "", IFERROR(INDEX(Ingredients!E$11:E$310, MATCH($C353, Ingredients!$B$11:$B$310, 0)), "")))</f>
        <v/>
      </c>
      <c r="AJ353" s="108" t="str">
        <f>IF($C353="", "", IF(IFERROR(INDEX(Ingredients!F$11:F$310, MATCH($C353, Ingredients!$B$11:$B$310, 0)), "")="", "", IFERROR(INDEX(Ingredients!F$11:F$310, MATCH($C353, Ingredients!$B$11:$B$310, 0)), "")))</f>
        <v/>
      </c>
      <c r="AK353" s="106" t="str">
        <f>IF($C353="", "", IF(IFERROR(INDEX(Ingredients!G$11:G$310, MATCH($C353, Ingredients!$B$11:$B$310, 0)), "")="", "", IFERROR(INDEX(Ingredients!G$11:G$310, MATCH($C353, Ingredients!$B$11:$B$310, 0)), "")))</f>
        <v/>
      </c>
      <c r="AL353" s="79" t="str">
        <f>IF($C353="", "", IF(IFERROR(INDEX(Ingredients!H$11:H$310, MATCH($C353, Ingredients!$B$11:$B$310, 0)), "")="", "", IFERROR(INDEX(Ingredients!H$11:H$310, MATCH($C353, Ingredients!$B$11:$B$310, 0)), "")))</f>
        <v/>
      </c>
      <c r="AN353" s="83" t="str">
        <f t="shared" si="80"/>
        <v/>
      </c>
      <c r="AP353" s="114" t="str">
        <f t="shared" si="90"/>
        <v/>
      </c>
      <c r="AR353" s="117" t="str">
        <f>IF($C353="", "", IF(IFERROR(INDEX(Ingredients!$AI$11:$AI$310, MATCH($C353, Ingredients!$B$11:$B$310, 0)), "")="", "", IFERROR(INDEX(Ingredients!$AI$11:$AI$310, MATCH($C353, Ingredients!$B$11:$B$310, 0)), "")))</f>
        <v/>
      </c>
      <c r="AT353" s="120" t="str">
        <f t="shared" si="91"/>
        <v/>
      </c>
      <c r="AV353" s="90" t="str">
        <f t="shared" si="81"/>
        <v/>
      </c>
      <c r="AX353" s="90" t="str">
        <f>IF($AV353="", "", COUNTIF($AV$11:$AV$5010, "&lt;"&amp;$AV353)+1+COUNTIF($AV$11:$AV353, $AV353)-1)</f>
        <v/>
      </c>
      <c r="AZ353" s="111" t="str">
        <f>IF($B353="", "", SUMIF('Shopping List'!$AV$11:$AV$25, $B353, 'Shopping List'!$BN$11:$BN$25))</f>
        <v/>
      </c>
      <c r="BB353" s="117" t="str">
        <f t="shared" si="92"/>
        <v/>
      </c>
    </row>
    <row r="354" spans="1:54" x14ac:dyDescent="0.25">
      <c r="A354" s="4"/>
      <c r="B354" s="37"/>
      <c r="C354" s="124"/>
      <c r="D354" s="39"/>
      <c r="E354" s="125"/>
      <c r="F354" s="48"/>
      <c r="G354" s="4"/>
      <c r="H354" s="4"/>
      <c r="I354" s="95" t="str">
        <f>IF($C354="", "", IF(IFERROR(INDEX(Ingredients!$C$11:$C$310, MATCH($C354, Ingredients!$B$11:$B$310, 0)), "")="", "", IFERROR(INDEX(Ingredients!$C$11:$C$310, MATCH($C354, Ingredients!$B$11:$B$310, 0)), "")))</f>
        <v/>
      </c>
      <c r="J354" s="73" t="str">
        <f>IF($B354="", "", IF(IFERROR(INDEX(Meals!$C$11:$C$260, MATCH($B354, Meals!$B$11:$B$260, 0)), "")="", "", IFERROR(INDEX(Meals!$C$11:$C$260, MATCH($B354, Meals!$B$11:$B$260, 0)), "")))</f>
        <v/>
      </c>
      <c r="K354" s="4"/>
      <c r="L354" s="72" t="str">
        <f t="shared" si="82"/>
        <v/>
      </c>
      <c r="M354" s="73" t="str">
        <f t="shared" si="83"/>
        <v/>
      </c>
      <c r="N354" s="4"/>
      <c r="O354" s="78" t="str">
        <f t="shared" si="84"/>
        <v/>
      </c>
      <c r="P354" s="79" t="str">
        <f t="shared" si="85"/>
        <v/>
      </c>
      <c r="Q354" s="4"/>
      <c r="R354" s="90" t="str">
        <f t="shared" si="86"/>
        <v/>
      </c>
      <c r="S354" s="4"/>
      <c r="Y354" s="18" t="str">
        <f t="shared" si="87"/>
        <v/>
      </c>
      <c r="AA354" s="18" t="str">
        <f t="shared" si="78"/>
        <v/>
      </c>
      <c r="AB354" s="18" t="str">
        <f t="shared" si="79"/>
        <v/>
      </c>
      <c r="AC354" s="18" t="str">
        <f t="shared" si="88"/>
        <v/>
      </c>
      <c r="AD354" s="18" t="str">
        <f t="shared" si="88"/>
        <v/>
      </c>
      <c r="AE354" s="18" t="str">
        <f t="shared" si="89"/>
        <v/>
      </c>
      <c r="AG354" s="95" t="str">
        <f>IF($C354="", "", IF(IFERROR(INDEX(Ingredients!C$11:C$310, MATCH($C354, Ingredients!$B$11:$B$310, 0)), "")="", "", IFERROR(INDEX(Ingredients!C$11:C$310, MATCH($C354, Ingredients!$B$11:$B$310, 0)), "")))</f>
        <v/>
      </c>
      <c r="AH354" s="105" t="str">
        <f>IF($C354="", "", IF(IFERROR(INDEX(Ingredients!D$11:D$310, MATCH($C354, Ingredients!$B$11:$B$310, 0)), "")="", "", IFERROR(INDEX(Ingredients!D$11:D$310, MATCH($C354, Ingredients!$B$11:$B$310, 0)), "")))</f>
        <v/>
      </c>
      <c r="AI354" s="106" t="str">
        <f>IF($C354="", "", IF(IFERROR(INDEX(Ingredients!E$11:E$310, MATCH($C354, Ingredients!$B$11:$B$310, 0)), "")="", "", IFERROR(INDEX(Ingredients!E$11:E$310, MATCH($C354, Ingredients!$B$11:$B$310, 0)), "")))</f>
        <v/>
      </c>
      <c r="AJ354" s="108" t="str">
        <f>IF($C354="", "", IF(IFERROR(INDEX(Ingredients!F$11:F$310, MATCH($C354, Ingredients!$B$11:$B$310, 0)), "")="", "", IFERROR(INDEX(Ingredients!F$11:F$310, MATCH($C354, Ingredients!$B$11:$B$310, 0)), "")))</f>
        <v/>
      </c>
      <c r="AK354" s="106" t="str">
        <f>IF($C354="", "", IF(IFERROR(INDEX(Ingredients!G$11:G$310, MATCH($C354, Ingredients!$B$11:$B$310, 0)), "")="", "", IFERROR(INDEX(Ingredients!G$11:G$310, MATCH($C354, Ingredients!$B$11:$B$310, 0)), "")))</f>
        <v/>
      </c>
      <c r="AL354" s="79" t="str">
        <f>IF($C354="", "", IF(IFERROR(INDEX(Ingredients!H$11:H$310, MATCH($C354, Ingredients!$B$11:$B$310, 0)), "")="", "", IFERROR(INDEX(Ingredients!H$11:H$310, MATCH($C354, Ingredients!$B$11:$B$310, 0)), "")))</f>
        <v/>
      </c>
      <c r="AN354" s="83" t="str">
        <f t="shared" si="80"/>
        <v/>
      </c>
      <c r="AP354" s="114" t="str">
        <f t="shared" si="90"/>
        <v/>
      </c>
      <c r="AR354" s="117" t="str">
        <f>IF($C354="", "", IF(IFERROR(INDEX(Ingredients!$AI$11:$AI$310, MATCH($C354, Ingredients!$B$11:$B$310, 0)), "")="", "", IFERROR(INDEX(Ingredients!$AI$11:$AI$310, MATCH($C354, Ingredients!$B$11:$B$310, 0)), "")))</f>
        <v/>
      </c>
      <c r="AT354" s="120" t="str">
        <f t="shared" si="91"/>
        <v/>
      </c>
      <c r="AV354" s="90" t="str">
        <f t="shared" si="81"/>
        <v/>
      </c>
      <c r="AX354" s="90" t="str">
        <f>IF($AV354="", "", COUNTIF($AV$11:$AV$5010, "&lt;"&amp;$AV354)+1+COUNTIF($AV$11:$AV354, $AV354)-1)</f>
        <v/>
      </c>
      <c r="AZ354" s="111" t="str">
        <f>IF($B354="", "", SUMIF('Shopping List'!$AV$11:$AV$25, $B354, 'Shopping List'!$BN$11:$BN$25))</f>
        <v/>
      </c>
      <c r="BB354" s="117" t="str">
        <f t="shared" si="92"/>
        <v/>
      </c>
    </row>
    <row r="355" spans="1:54" x14ac:dyDescent="0.25">
      <c r="A355" s="4"/>
      <c r="B355" s="37"/>
      <c r="C355" s="124"/>
      <c r="D355" s="39"/>
      <c r="E355" s="125"/>
      <c r="F355" s="48"/>
      <c r="G355" s="4"/>
      <c r="H355" s="4"/>
      <c r="I355" s="95" t="str">
        <f>IF($C355="", "", IF(IFERROR(INDEX(Ingredients!$C$11:$C$310, MATCH($C355, Ingredients!$B$11:$B$310, 0)), "")="", "", IFERROR(INDEX(Ingredients!$C$11:$C$310, MATCH($C355, Ingredients!$B$11:$B$310, 0)), "")))</f>
        <v/>
      </c>
      <c r="J355" s="73" t="str">
        <f>IF($B355="", "", IF(IFERROR(INDEX(Meals!$C$11:$C$260, MATCH($B355, Meals!$B$11:$B$260, 0)), "")="", "", IFERROR(INDEX(Meals!$C$11:$C$260, MATCH($B355, Meals!$B$11:$B$260, 0)), "")))</f>
        <v/>
      </c>
      <c r="K355" s="4"/>
      <c r="L355" s="72" t="str">
        <f t="shared" si="82"/>
        <v/>
      </c>
      <c r="M355" s="73" t="str">
        <f t="shared" si="83"/>
        <v/>
      </c>
      <c r="N355" s="4"/>
      <c r="O355" s="78" t="str">
        <f t="shared" si="84"/>
        <v/>
      </c>
      <c r="P355" s="79" t="str">
        <f t="shared" si="85"/>
        <v/>
      </c>
      <c r="Q355" s="4"/>
      <c r="R355" s="90" t="str">
        <f t="shared" si="86"/>
        <v/>
      </c>
      <c r="S355" s="4"/>
      <c r="Y355" s="18" t="str">
        <f t="shared" si="87"/>
        <v/>
      </c>
      <c r="AA355" s="18" t="str">
        <f t="shared" si="78"/>
        <v/>
      </c>
      <c r="AB355" s="18" t="str">
        <f t="shared" si="79"/>
        <v/>
      </c>
      <c r="AC355" s="18" t="str">
        <f t="shared" si="88"/>
        <v/>
      </c>
      <c r="AD355" s="18" t="str">
        <f t="shared" si="88"/>
        <v/>
      </c>
      <c r="AE355" s="18" t="str">
        <f t="shared" si="89"/>
        <v/>
      </c>
      <c r="AG355" s="95" t="str">
        <f>IF($C355="", "", IF(IFERROR(INDEX(Ingredients!C$11:C$310, MATCH($C355, Ingredients!$B$11:$B$310, 0)), "")="", "", IFERROR(INDEX(Ingredients!C$11:C$310, MATCH($C355, Ingredients!$B$11:$B$310, 0)), "")))</f>
        <v/>
      </c>
      <c r="AH355" s="105" t="str">
        <f>IF($C355="", "", IF(IFERROR(INDEX(Ingredients!D$11:D$310, MATCH($C355, Ingredients!$B$11:$B$310, 0)), "")="", "", IFERROR(INDEX(Ingredients!D$11:D$310, MATCH($C355, Ingredients!$B$11:$B$310, 0)), "")))</f>
        <v/>
      </c>
      <c r="AI355" s="106" t="str">
        <f>IF($C355="", "", IF(IFERROR(INDEX(Ingredients!E$11:E$310, MATCH($C355, Ingredients!$B$11:$B$310, 0)), "")="", "", IFERROR(INDEX(Ingredients!E$11:E$310, MATCH($C355, Ingredients!$B$11:$B$310, 0)), "")))</f>
        <v/>
      </c>
      <c r="AJ355" s="108" t="str">
        <f>IF($C355="", "", IF(IFERROR(INDEX(Ingredients!F$11:F$310, MATCH($C355, Ingredients!$B$11:$B$310, 0)), "")="", "", IFERROR(INDEX(Ingredients!F$11:F$310, MATCH($C355, Ingredients!$B$11:$B$310, 0)), "")))</f>
        <v/>
      </c>
      <c r="AK355" s="106" t="str">
        <f>IF($C355="", "", IF(IFERROR(INDEX(Ingredients!G$11:G$310, MATCH($C355, Ingredients!$B$11:$B$310, 0)), "")="", "", IFERROR(INDEX(Ingredients!G$11:G$310, MATCH($C355, Ingredients!$B$11:$B$310, 0)), "")))</f>
        <v/>
      </c>
      <c r="AL355" s="79" t="str">
        <f>IF($C355="", "", IF(IFERROR(INDEX(Ingredients!H$11:H$310, MATCH($C355, Ingredients!$B$11:$B$310, 0)), "")="", "", IFERROR(INDEX(Ingredients!H$11:H$310, MATCH($C355, Ingredients!$B$11:$B$310, 0)), "")))</f>
        <v/>
      </c>
      <c r="AN355" s="83" t="str">
        <f t="shared" si="80"/>
        <v/>
      </c>
      <c r="AP355" s="114" t="str">
        <f t="shared" si="90"/>
        <v/>
      </c>
      <c r="AR355" s="117" t="str">
        <f>IF($C355="", "", IF(IFERROR(INDEX(Ingredients!$AI$11:$AI$310, MATCH($C355, Ingredients!$B$11:$B$310, 0)), "")="", "", IFERROR(INDEX(Ingredients!$AI$11:$AI$310, MATCH($C355, Ingredients!$B$11:$B$310, 0)), "")))</f>
        <v/>
      </c>
      <c r="AT355" s="120" t="str">
        <f t="shared" si="91"/>
        <v/>
      </c>
      <c r="AV355" s="90" t="str">
        <f t="shared" si="81"/>
        <v/>
      </c>
      <c r="AX355" s="90" t="str">
        <f>IF($AV355="", "", COUNTIF($AV$11:$AV$5010, "&lt;"&amp;$AV355)+1+COUNTIF($AV$11:$AV355, $AV355)-1)</f>
        <v/>
      </c>
      <c r="AZ355" s="111" t="str">
        <f>IF($B355="", "", SUMIF('Shopping List'!$AV$11:$AV$25, $B355, 'Shopping List'!$BN$11:$BN$25))</f>
        <v/>
      </c>
      <c r="BB355" s="117" t="str">
        <f t="shared" si="92"/>
        <v/>
      </c>
    </row>
    <row r="356" spans="1:54" x14ac:dyDescent="0.25">
      <c r="A356" s="4"/>
      <c r="B356" s="37"/>
      <c r="C356" s="124"/>
      <c r="D356" s="39"/>
      <c r="E356" s="125"/>
      <c r="F356" s="48"/>
      <c r="G356" s="4"/>
      <c r="H356" s="4"/>
      <c r="I356" s="95" t="str">
        <f>IF($C356="", "", IF(IFERROR(INDEX(Ingredients!$C$11:$C$310, MATCH($C356, Ingredients!$B$11:$B$310, 0)), "")="", "", IFERROR(INDEX(Ingredients!$C$11:$C$310, MATCH($C356, Ingredients!$B$11:$B$310, 0)), "")))</f>
        <v/>
      </c>
      <c r="J356" s="73" t="str">
        <f>IF($B356="", "", IF(IFERROR(INDEX(Meals!$C$11:$C$260, MATCH($B356, Meals!$B$11:$B$260, 0)), "")="", "", IFERROR(INDEX(Meals!$C$11:$C$260, MATCH($B356, Meals!$B$11:$B$260, 0)), "")))</f>
        <v/>
      </c>
      <c r="K356" s="4"/>
      <c r="L356" s="72" t="str">
        <f t="shared" si="82"/>
        <v/>
      </c>
      <c r="M356" s="73" t="str">
        <f t="shared" si="83"/>
        <v/>
      </c>
      <c r="N356" s="4"/>
      <c r="O356" s="78" t="str">
        <f t="shared" si="84"/>
        <v/>
      </c>
      <c r="P356" s="79" t="str">
        <f t="shared" si="85"/>
        <v/>
      </c>
      <c r="Q356" s="4"/>
      <c r="R356" s="90" t="str">
        <f t="shared" si="86"/>
        <v/>
      </c>
      <c r="S356" s="4"/>
      <c r="Y356" s="18" t="str">
        <f t="shared" si="87"/>
        <v/>
      </c>
      <c r="AA356" s="18" t="str">
        <f t="shared" si="78"/>
        <v/>
      </c>
      <c r="AB356" s="18" t="str">
        <f t="shared" si="79"/>
        <v/>
      </c>
      <c r="AC356" s="18" t="str">
        <f t="shared" si="88"/>
        <v/>
      </c>
      <c r="AD356" s="18" t="str">
        <f t="shared" si="88"/>
        <v/>
      </c>
      <c r="AE356" s="18" t="str">
        <f t="shared" si="89"/>
        <v/>
      </c>
      <c r="AG356" s="95" t="str">
        <f>IF($C356="", "", IF(IFERROR(INDEX(Ingredients!C$11:C$310, MATCH($C356, Ingredients!$B$11:$B$310, 0)), "")="", "", IFERROR(INDEX(Ingredients!C$11:C$310, MATCH($C356, Ingredients!$B$11:$B$310, 0)), "")))</f>
        <v/>
      </c>
      <c r="AH356" s="105" t="str">
        <f>IF($C356="", "", IF(IFERROR(INDEX(Ingredients!D$11:D$310, MATCH($C356, Ingredients!$B$11:$B$310, 0)), "")="", "", IFERROR(INDEX(Ingredients!D$11:D$310, MATCH($C356, Ingredients!$B$11:$B$310, 0)), "")))</f>
        <v/>
      </c>
      <c r="AI356" s="106" t="str">
        <f>IF($C356="", "", IF(IFERROR(INDEX(Ingredients!E$11:E$310, MATCH($C356, Ingredients!$B$11:$B$310, 0)), "")="", "", IFERROR(INDEX(Ingredients!E$11:E$310, MATCH($C356, Ingredients!$B$11:$B$310, 0)), "")))</f>
        <v/>
      </c>
      <c r="AJ356" s="108" t="str">
        <f>IF($C356="", "", IF(IFERROR(INDEX(Ingredients!F$11:F$310, MATCH($C356, Ingredients!$B$11:$B$310, 0)), "")="", "", IFERROR(INDEX(Ingredients!F$11:F$310, MATCH($C356, Ingredients!$B$11:$B$310, 0)), "")))</f>
        <v/>
      </c>
      <c r="AK356" s="106" t="str">
        <f>IF($C356="", "", IF(IFERROR(INDEX(Ingredients!G$11:G$310, MATCH($C356, Ingredients!$B$11:$B$310, 0)), "")="", "", IFERROR(INDEX(Ingredients!G$11:G$310, MATCH($C356, Ingredients!$B$11:$B$310, 0)), "")))</f>
        <v/>
      </c>
      <c r="AL356" s="79" t="str">
        <f>IF($C356="", "", IF(IFERROR(INDEX(Ingredients!H$11:H$310, MATCH($C356, Ingredients!$B$11:$B$310, 0)), "")="", "", IFERROR(INDEX(Ingredients!H$11:H$310, MATCH($C356, Ingredients!$B$11:$B$310, 0)), "")))</f>
        <v/>
      </c>
      <c r="AN356" s="83" t="str">
        <f t="shared" si="80"/>
        <v/>
      </c>
      <c r="AP356" s="114" t="str">
        <f t="shared" si="90"/>
        <v/>
      </c>
      <c r="AR356" s="117" t="str">
        <f>IF($C356="", "", IF(IFERROR(INDEX(Ingredients!$AI$11:$AI$310, MATCH($C356, Ingredients!$B$11:$B$310, 0)), "")="", "", IFERROR(INDEX(Ingredients!$AI$11:$AI$310, MATCH($C356, Ingredients!$B$11:$B$310, 0)), "")))</f>
        <v/>
      </c>
      <c r="AT356" s="120" t="str">
        <f t="shared" si="91"/>
        <v/>
      </c>
      <c r="AV356" s="90" t="str">
        <f t="shared" si="81"/>
        <v/>
      </c>
      <c r="AX356" s="90" t="str">
        <f>IF($AV356="", "", COUNTIF($AV$11:$AV$5010, "&lt;"&amp;$AV356)+1+COUNTIF($AV$11:$AV356, $AV356)-1)</f>
        <v/>
      </c>
      <c r="AZ356" s="111" t="str">
        <f>IF($B356="", "", SUMIF('Shopping List'!$AV$11:$AV$25, $B356, 'Shopping List'!$BN$11:$BN$25))</f>
        <v/>
      </c>
      <c r="BB356" s="117" t="str">
        <f t="shared" si="92"/>
        <v/>
      </c>
    </row>
    <row r="357" spans="1:54" x14ac:dyDescent="0.25">
      <c r="A357" s="4"/>
      <c r="B357" s="37"/>
      <c r="C357" s="124"/>
      <c r="D357" s="39"/>
      <c r="E357" s="125"/>
      <c r="F357" s="48"/>
      <c r="G357" s="4"/>
      <c r="H357" s="4"/>
      <c r="I357" s="95" t="str">
        <f>IF($C357="", "", IF(IFERROR(INDEX(Ingredients!$C$11:$C$310, MATCH($C357, Ingredients!$B$11:$B$310, 0)), "")="", "", IFERROR(INDEX(Ingredients!$C$11:$C$310, MATCH($C357, Ingredients!$B$11:$B$310, 0)), "")))</f>
        <v/>
      </c>
      <c r="J357" s="73" t="str">
        <f>IF($B357="", "", IF(IFERROR(INDEX(Meals!$C$11:$C$260, MATCH($B357, Meals!$B$11:$B$260, 0)), "")="", "", IFERROR(INDEX(Meals!$C$11:$C$260, MATCH($B357, Meals!$B$11:$B$260, 0)), "")))</f>
        <v/>
      </c>
      <c r="K357" s="4"/>
      <c r="L357" s="72" t="str">
        <f t="shared" si="82"/>
        <v/>
      </c>
      <c r="M357" s="73" t="str">
        <f t="shared" si="83"/>
        <v/>
      </c>
      <c r="N357" s="4"/>
      <c r="O357" s="78" t="str">
        <f t="shared" si="84"/>
        <v/>
      </c>
      <c r="P357" s="79" t="str">
        <f t="shared" si="85"/>
        <v/>
      </c>
      <c r="Q357" s="4"/>
      <c r="R357" s="90" t="str">
        <f t="shared" si="86"/>
        <v/>
      </c>
      <c r="S357" s="4"/>
      <c r="Y357" s="18" t="str">
        <f t="shared" si="87"/>
        <v/>
      </c>
      <c r="AA357" s="18" t="str">
        <f t="shared" si="78"/>
        <v/>
      </c>
      <c r="AB357" s="18" t="str">
        <f t="shared" si="79"/>
        <v/>
      </c>
      <c r="AC357" s="18" t="str">
        <f t="shared" si="88"/>
        <v/>
      </c>
      <c r="AD357" s="18" t="str">
        <f t="shared" si="88"/>
        <v/>
      </c>
      <c r="AE357" s="18" t="str">
        <f t="shared" si="89"/>
        <v/>
      </c>
      <c r="AG357" s="95" t="str">
        <f>IF($C357="", "", IF(IFERROR(INDEX(Ingredients!C$11:C$310, MATCH($C357, Ingredients!$B$11:$B$310, 0)), "")="", "", IFERROR(INDEX(Ingredients!C$11:C$310, MATCH($C357, Ingredients!$B$11:$B$310, 0)), "")))</f>
        <v/>
      </c>
      <c r="AH357" s="105" t="str">
        <f>IF($C357="", "", IF(IFERROR(INDEX(Ingredients!D$11:D$310, MATCH($C357, Ingredients!$B$11:$B$310, 0)), "")="", "", IFERROR(INDEX(Ingredients!D$11:D$310, MATCH($C357, Ingredients!$B$11:$B$310, 0)), "")))</f>
        <v/>
      </c>
      <c r="AI357" s="106" t="str">
        <f>IF($C357="", "", IF(IFERROR(INDEX(Ingredients!E$11:E$310, MATCH($C357, Ingredients!$B$11:$B$310, 0)), "")="", "", IFERROR(INDEX(Ingredients!E$11:E$310, MATCH($C357, Ingredients!$B$11:$B$310, 0)), "")))</f>
        <v/>
      </c>
      <c r="AJ357" s="108" t="str">
        <f>IF($C357="", "", IF(IFERROR(INDEX(Ingredients!F$11:F$310, MATCH($C357, Ingredients!$B$11:$B$310, 0)), "")="", "", IFERROR(INDEX(Ingredients!F$11:F$310, MATCH($C357, Ingredients!$B$11:$B$310, 0)), "")))</f>
        <v/>
      </c>
      <c r="AK357" s="106" t="str">
        <f>IF($C357="", "", IF(IFERROR(INDEX(Ingredients!G$11:G$310, MATCH($C357, Ingredients!$B$11:$B$310, 0)), "")="", "", IFERROR(INDEX(Ingredients!G$11:G$310, MATCH($C357, Ingredients!$B$11:$B$310, 0)), "")))</f>
        <v/>
      </c>
      <c r="AL357" s="79" t="str">
        <f>IF($C357="", "", IF(IFERROR(INDEX(Ingredients!H$11:H$310, MATCH($C357, Ingredients!$B$11:$B$310, 0)), "")="", "", IFERROR(INDEX(Ingredients!H$11:H$310, MATCH($C357, Ingredients!$B$11:$B$310, 0)), "")))</f>
        <v/>
      </c>
      <c r="AN357" s="83" t="str">
        <f t="shared" si="80"/>
        <v/>
      </c>
      <c r="AP357" s="114" t="str">
        <f t="shared" si="90"/>
        <v/>
      </c>
      <c r="AR357" s="117" t="str">
        <f>IF($C357="", "", IF(IFERROR(INDEX(Ingredients!$AI$11:$AI$310, MATCH($C357, Ingredients!$B$11:$B$310, 0)), "")="", "", IFERROR(INDEX(Ingredients!$AI$11:$AI$310, MATCH($C357, Ingredients!$B$11:$B$310, 0)), "")))</f>
        <v/>
      </c>
      <c r="AT357" s="120" t="str">
        <f t="shared" si="91"/>
        <v/>
      </c>
      <c r="AV357" s="90" t="str">
        <f t="shared" si="81"/>
        <v/>
      </c>
      <c r="AX357" s="90" t="str">
        <f>IF($AV357="", "", COUNTIF($AV$11:$AV$5010, "&lt;"&amp;$AV357)+1+COUNTIF($AV$11:$AV357, $AV357)-1)</f>
        <v/>
      </c>
      <c r="AZ357" s="111" t="str">
        <f>IF($B357="", "", SUMIF('Shopping List'!$AV$11:$AV$25, $B357, 'Shopping List'!$BN$11:$BN$25))</f>
        <v/>
      </c>
      <c r="BB357" s="117" t="str">
        <f t="shared" si="92"/>
        <v/>
      </c>
    </row>
    <row r="358" spans="1:54" x14ac:dyDescent="0.25">
      <c r="A358" s="4"/>
      <c r="B358" s="37"/>
      <c r="C358" s="124"/>
      <c r="D358" s="39"/>
      <c r="E358" s="125"/>
      <c r="F358" s="48"/>
      <c r="G358" s="4"/>
      <c r="H358" s="4"/>
      <c r="I358" s="95" t="str">
        <f>IF($C358="", "", IF(IFERROR(INDEX(Ingredients!$C$11:$C$310, MATCH($C358, Ingredients!$B$11:$B$310, 0)), "")="", "", IFERROR(INDEX(Ingredients!$C$11:$C$310, MATCH($C358, Ingredients!$B$11:$B$310, 0)), "")))</f>
        <v/>
      </c>
      <c r="J358" s="73" t="str">
        <f>IF($B358="", "", IF(IFERROR(INDEX(Meals!$C$11:$C$260, MATCH($B358, Meals!$B$11:$B$260, 0)), "")="", "", IFERROR(INDEX(Meals!$C$11:$C$260, MATCH($B358, Meals!$B$11:$B$260, 0)), "")))</f>
        <v/>
      </c>
      <c r="K358" s="4"/>
      <c r="L358" s="72" t="str">
        <f t="shared" si="82"/>
        <v/>
      </c>
      <c r="M358" s="73" t="str">
        <f t="shared" si="83"/>
        <v/>
      </c>
      <c r="N358" s="4"/>
      <c r="O358" s="78" t="str">
        <f t="shared" si="84"/>
        <v/>
      </c>
      <c r="P358" s="79" t="str">
        <f t="shared" si="85"/>
        <v/>
      </c>
      <c r="Q358" s="4"/>
      <c r="R358" s="90" t="str">
        <f t="shared" si="86"/>
        <v/>
      </c>
      <c r="S358" s="4"/>
      <c r="Y358" s="18" t="str">
        <f t="shared" si="87"/>
        <v/>
      </c>
      <c r="AA358" s="18" t="str">
        <f t="shared" si="78"/>
        <v/>
      </c>
      <c r="AB358" s="18" t="str">
        <f t="shared" si="79"/>
        <v/>
      </c>
      <c r="AC358" s="18" t="str">
        <f t="shared" si="88"/>
        <v/>
      </c>
      <c r="AD358" s="18" t="str">
        <f t="shared" si="88"/>
        <v/>
      </c>
      <c r="AE358" s="18" t="str">
        <f t="shared" si="89"/>
        <v/>
      </c>
      <c r="AG358" s="95" t="str">
        <f>IF($C358="", "", IF(IFERROR(INDEX(Ingredients!C$11:C$310, MATCH($C358, Ingredients!$B$11:$B$310, 0)), "")="", "", IFERROR(INDEX(Ingredients!C$11:C$310, MATCH($C358, Ingredients!$B$11:$B$310, 0)), "")))</f>
        <v/>
      </c>
      <c r="AH358" s="105" t="str">
        <f>IF($C358="", "", IF(IFERROR(INDEX(Ingredients!D$11:D$310, MATCH($C358, Ingredients!$B$11:$B$310, 0)), "")="", "", IFERROR(INDEX(Ingredients!D$11:D$310, MATCH($C358, Ingredients!$B$11:$B$310, 0)), "")))</f>
        <v/>
      </c>
      <c r="AI358" s="106" t="str">
        <f>IF($C358="", "", IF(IFERROR(INDEX(Ingredients!E$11:E$310, MATCH($C358, Ingredients!$B$11:$B$310, 0)), "")="", "", IFERROR(INDEX(Ingredients!E$11:E$310, MATCH($C358, Ingredients!$B$11:$B$310, 0)), "")))</f>
        <v/>
      </c>
      <c r="AJ358" s="108" t="str">
        <f>IF($C358="", "", IF(IFERROR(INDEX(Ingredients!F$11:F$310, MATCH($C358, Ingredients!$B$11:$B$310, 0)), "")="", "", IFERROR(INDEX(Ingredients!F$11:F$310, MATCH($C358, Ingredients!$B$11:$B$310, 0)), "")))</f>
        <v/>
      </c>
      <c r="AK358" s="106" t="str">
        <f>IF($C358="", "", IF(IFERROR(INDEX(Ingredients!G$11:G$310, MATCH($C358, Ingredients!$B$11:$B$310, 0)), "")="", "", IFERROR(INDEX(Ingredients!G$11:G$310, MATCH($C358, Ingredients!$B$11:$B$310, 0)), "")))</f>
        <v/>
      </c>
      <c r="AL358" s="79" t="str">
        <f>IF($C358="", "", IF(IFERROR(INDEX(Ingredients!H$11:H$310, MATCH($C358, Ingredients!$B$11:$B$310, 0)), "")="", "", IFERROR(INDEX(Ingredients!H$11:H$310, MATCH($C358, Ingredients!$B$11:$B$310, 0)), "")))</f>
        <v/>
      </c>
      <c r="AN358" s="83" t="str">
        <f t="shared" si="80"/>
        <v/>
      </c>
      <c r="AP358" s="114" t="str">
        <f t="shared" si="90"/>
        <v/>
      </c>
      <c r="AR358" s="117" t="str">
        <f>IF($C358="", "", IF(IFERROR(INDEX(Ingredients!$AI$11:$AI$310, MATCH($C358, Ingredients!$B$11:$B$310, 0)), "")="", "", IFERROR(INDEX(Ingredients!$AI$11:$AI$310, MATCH($C358, Ingredients!$B$11:$B$310, 0)), "")))</f>
        <v/>
      </c>
      <c r="AT358" s="120" t="str">
        <f t="shared" si="91"/>
        <v/>
      </c>
      <c r="AV358" s="90" t="str">
        <f t="shared" si="81"/>
        <v/>
      </c>
      <c r="AX358" s="90" t="str">
        <f>IF($AV358="", "", COUNTIF($AV$11:$AV$5010, "&lt;"&amp;$AV358)+1+COUNTIF($AV$11:$AV358, $AV358)-1)</f>
        <v/>
      </c>
      <c r="AZ358" s="111" t="str">
        <f>IF($B358="", "", SUMIF('Shopping List'!$AV$11:$AV$25, $B358, 'Shopping List'!$BN$11:$BN$25))</f>
        <v/>
      </c>
      <c r="BB358" s="117" t="str">
        <f t="shared" si="92"/>
        <v/>
      </c>
    </row>
    <row r="359" spans="1:54" x14ac:dyDescent="0.25">
      <c r="A359" s="4"/>
      <c r="B359" s="37"/>
      <c r="C359" s="124"/>
      <c r="D359" s="39"/>
      <c r="E359" s="125"/>
      <c r="F359" s="48"/>
      <c r="G359" s="4"/>
      <c r="H359" s="4"/>
      <c r="I359" s="95" t="str">
        <f>IF($C359="", "", IF(IFERROR(INDEX(Ingredients!$C$11:$C$310, MATCH($C359, Ingredients!$B$11:$B$310, 0)), "")="", "", IFERROR(INDEX(Ingredients!$C$11:$C$310, MATCH($C359, Ingredients!$B$11:$B$310, 0)), "")))</f>
        <v/>
      </c>
      <c r="J359" s="73" t="str">
        <f>IF($B359="", "", IF(IFERROR(INDEX(Meals!$C$11:$C$260, MATCH($B359, Meals!$B$11:$B$260, 0)), "")="", "", IFERROR(INDEX(Meals!$C$11:$C$260, MATCH($B359, Meals!$B$11:$B$260, 0)), "")))</f>
        <v/>
      </c>
      <c r="K359" s="4"/>
      <c r="L359" s="72" t="str">
        <f t="shared" si="82"/>
        <v/>
      </c>
      <c r="M359" s="73" t="str">
        <f t="shared" si="83"/>
        <v/>
      </c>
      <c r="N359" s="4"/>
      <c r="O359" s="78" t="str">
        <f t="shared" si="84"/>
        <v/>
      </c>
      <c r="P359" s="79" t="str">
        <f t="shared" si="85"/>
        <v/>
      </c>
      <c r="Q359" s="4"/>
      <c r="R359" s="90" t="str">
        <f t="shared" si="86"/>
        <v/>
      </c>
      <c r="S359" s="4"/>
      <c r="Y359" s="18" t="str">
        <f t="shared" si="87"/>
        <v/>
      </c>
      <c r="AA359" s="18" t="str">
        <f t="shared" si="78"/>
        <v/>
      </c>
      <c r="AB359" s="18" t="str">
        <f t="shared" si="79"/>
        <v/>
      </c>
      <c r="AC359" s="18" t="str">
        <f t="shared" si="88"/>
        <v/>
      </c>
      <c r="AD359" s="18" t="str">
        <f t="shared" si="88"/>
        <v/>
      </c>
      <c r="AE359" s="18" t="str">
        <f t="shared" si="89"/>
        <v/>
      </c>
      <c r="AG359" s="95" t="str">
        <f>IF($C359="", "", IF(IFERROR(INDEX(Ingredients!C$11:C$310, MATCH($C359, Ingredients!$B$11:$B$310, 0)), "")="", "", IFERROR(INDEX(Ingredients!C$11:C$310, MATCH($C359, Ingredients!$B$11:$B$310, 0)), "")))</f>
        <v/>
      </c>
      <c r="AH359" s="105" t="str">
        <f>IF($C359="", "", IF(IFERROR(INDEX(Ingredients!D$11:D$310, MATCH($C359, Ingredients!$B$11:$B$310, 0)), "")="", "", IFERROR(INDEX(Ingredients!D$11:D$310, MATCH($C359, Ingredients!$B$11:$B$310, 0)), "")))</f>
        <v/>
      </c>
      <c r="AI359" s="106" t="str">
        <f>IF($C359="", "", IF(IFERROR(INDEX(Ingredients!E$11:E$310, MATCH($C359, Ingredients!$B$11:$B$310, 0)), "")="", "", IFERROR(INDEX(Ingredients!E$11:E$310, MATCH($C359, Ingredients!$B$11:$B$310, 0)), "")))</f>
        <v/>
      </c>
      <c r="AJ359" s="108" t="str">
        <f>IF($C359="", "", IF(IFERROR(INDEX(Ingredients!F$11:F$310, MATCH($C359, Ingredients!$B$11:$B$310, 0)), "")="", "", IFERROR(INDEX(Ingredients!F$11:F$310, MATCH($C359, Ingredients!$B$11:$B$310, 0)), "")))</f>
        <v/>
      </c>
      <c r="AK359" s="106" t="str">
        <f>IF($C359="", "", IF(IFERROR(INDEX(Ingredients!G$11:G$310, MATCH($C359, Ingredients!$B$11:$B$310, 0)), "")="", "", IFERROR(INDEX(Ingredients!G$11:G$310, MATCH($C359, Ingredients!$B$11:$B$310, 0)), "")))</f>
        <v/>
      </c>
      <c r="AL359" s="79" t="str">
        <f>IF($C359="", "", IF(IFERROR(INDEX(Ingredients!H$11:H$310, MATCH($C359, Ingredients!$B$11:$B$310, 0)), "")="", "", IFERROR(INDEX(Ingredients!H$11:H$310, MATCH($C359, Ingredients!$B$11:$B$310, 0)), "")))</f>
        <v/>
      </c>
      <c r="AN359" s="83" t="str">
        <f t="shared" si="80"/>
        <v/>
      </c>
      <c r="AP359" s="114" t="str">
        <f t="shared" si="90"/>
        <v/>
      </c>
      <c r="AR359" s="117" t="str">
        <f>IF($C359="", "", IF(IFERROR(INDEX(Ingredients!$AI$11:$AI$310, MATCH($C359, Ingredients!$B$11:$B$310, 0)), "")="", "", IFERROR(INDEX(Ingredients!$AI$11:$AI$310, MATCH($C359, Ingredients!$B$11:$B$310, 0)), "")))</f>
        <v/>
      </c>
      <c r="AT359" s="120" t="str">
        <f t="shared" si="91"/>
        <v/>
      </c>
      <c r="AV359" s="90" t="str">
        <f t="shared" si="81"/>
        <v/>
      </c>
      <c r="AX359" s="90" t="str">
        <f>IF($AV359="", "", COUNTIF($AV$11:$AV$5010, "&lt;"&amp;$AV359)+1+COUNTIF($AV$11:$AV359, $AV359)-1)</f>
        <v/>
      </c>
      <c r="AZ359" s="111" t="str">
        <f>IF($B359="", "", SUMIF('Shopping List'!$AV$11:$AV$25, $B359, 'Shopping List'!$BN$11:$BN$25))</f>
        <v/>
      </c>
      <c r="BB359" s="117" t="str">
        <f t="shared" si="92"/>
        <v/>
      </c>
    </row>
    <row r="360" spans="1:54" x14ac:dyDescent="0.25">
      <c r="A360" s="4"/>
      <c r="B360" s="37"/>
      <c r="C360" s="124"/>
      <c r="D360" s="39"/>
      <c r="E360" s="125"/>
      <c r="F360" s="48"/>
      <c r="G360" s="4"/>
      <c r="H360" s="4"/>
      <c r="I360" s="95" t="str">
        <f>IF($C360="", "", IF(IFERROR(INDEX(Ingredients!$C$11:$C$310, MATCH($C360, Ingredients!$B$11:$B$310, 0)), "")="", "", IFERROR(INDEX(Ingredients!$C$11:$C$310, MATCH($C360, Ingredients!$B$11:$B$310, 0)), "")))</f>
        <v/>
      </c>
      <c r="J360" s="73" t="str">
        <f>IF($B360="", "", IF(IFERROR(INDEX(Meals!$C$11:$C$260, MATCH($B360, Meals!$B$11:$B$260, 0)), "")="", "", IFERROR(INDEX(Meals!$C$11:$C$260, MATCH($B360, Meals!$B$11:$B$260, 0)), "")))</f>
        <v/>
      </c>
      <c r="K360" s="4"/>
      <c r="L360" s="72" t="str">
        <f t="shared" si="82"/>
        <v/>
      </c>
      <c r="M360" s="73" t="str">
        <f t="shared" si="83"/>
        <v/>
      </c>
      <c r="N360" s="4"/>
      <c r="O360" s="78" t="str">
        <f t="shared" si="84"/>
        <v/>
      </c>
      <c r="P360" s="79" t="str">
        <f t="shared" si="85"/>
        <v/>
      </c>
      <c r="Q360" s="4"/>
      <c r="R360" s="90" t="str">
        <f t="shared" si="86"/>
        <v/>
      </c>
      <c r="S360" s="4"/>
      <c r="Y360" s="18" t="str">
        <f t="shared" si="87"/>
        <v/>
      </c>
      <c r="AA360" s="18" t="str">
        <f t="shared" si="78"/>
        <v/>
      </c>
      <c r="AB360" s="18" t="str">
        <f t="shared" si="79"/>
        <v/>
      </c>
      <c r="AC360" s="18" t="str">
        <f t="shared" si="88"/>
        <v/>
      </c>
      <c r="AD360" s="18" t="str">
        <f t="shared" si="88"/>
        <v/>
      </c>
      <c r="AE360" s="18" t="str">
        <f t="shared" si="89"/>
        <v/>
      </c>
      <c r="AG360" s="95" t="str">
        <f>IF($C360="", "", IF(IFERROR(INDEX(Ingredients!C$11:C$310, MATCH($C360, Ingredients!$B$11:$B$310, 0)), "")="", "", IFERROR(INDEX(Ingredients!C$11:C$310, MATCH($C360, Ingredients!$B$11:$B$310, 0)), "")))</f>
        <v/>
      </c>
      <c r="AH360" s="105" t="str">
        <f>IF($C360="", "", IF(IFERROR(INDEX(Ingredients!D$11:D$310, MATCH($C360, Ingredients!$B$11:$B$310, 0)), "")="", "", IFERROR(INDEX(Ingredients!D$11:D$310, MATCH($C360, Ingredients!$B$11:$B$310, 0)), "")))</f>
        <v/>
      </c>
      <c r="AI360" s="106" t="str">
        <f>IF($C360="", "", IF(IFERROR(INDEX(Ingredients!E$11:E$310, MATCH($C360, Ingredients!$B$11:$B$310, 0)), "")="", "", IFERROR(INDEX(Ingredients!E$11:E$310, MATCH($C360, Ingredients!$B$11:$B$310, 0)), "")))</f>
        <v/>
      </c>
      <c r="AJ360" s="108" t="str">
        <f>IF($C360="", "", IF(IFERROR(INDEX(Ingredients!F$11:F$310, MATCH($C360, Ingredients!$B$11:$B$310, 0)), "")="", "", IFERROR(INDEX(Ingredients!F$11:F$310, MATCH($C360, Ingredients!$B$11:$B$310, 0)), "")))</f>
        <v/>
      </c>
      <c r="AK360" s="106" t="str">
        <f>IF($C360="", "", IF(IFERROR(INDEX(Ingredients!G$11:G$310, MATCH($C360, Ingredients!$B$11:$B$310, 0)), "")="", "", IFERROR(INDEX(Ingredients!G$11:G$310, MATCH($C360, Ingredients!$B$11:$B$310, 0)), "")))</f>
        <v/>
      </c>
      <c r="AL360" s="79" t="str">
        <f>IF($C360="", "", IF(IFERROR(INDEX(Ingredients!H$11:H$310, MATCH($C360, Ingredients!$B$11:$B$310, 0)), "")="", "", IFERROR(INDEX(Ingredients!H$11:H$310, MATCH($C360, Ingredients!$B$11:$B$310, 0)), "")))</f>
        <v/>
      </c>
      <c r="AN360" s="83" t="str">
        <f t="shared" si="80"/>
        <v/>
      </c>
      <c r="AP360" s="114" t="str">
        <f t="shared" si="90"/>
        <v/>
      </c>
      <c r="AR360" s="117" t="str">
        <f>IF($C360="", "", IF(IFERROR(INDEX(Ingredients!$AI$11:$AI$310, MATCH($C360, Ingredients!$B$11:$B$310, 0)), "")="", "", IFERROR(INDEX(Ingredients!$AI$11:$AI$310, MATCH($C360, Ingredients!$B$11:$B$310, 0)), "")))</f>
        <v/>
      </c>
      <c r="AT360" s="120" t="str">
        <f t="shared" si="91"/>
        <v/>
      </c>
      <c r="AV360" s="90" t="str">
        <f t="shared" si="81"/>
        <v/>
      </c>
      <c r="AX360" s="90" t="str">
        <f>IF($AV360="", "", COUNTIF($AV$11:$AV$5010, "&lt;"&amp;$AV360)+1+COUNTIF($AV$11:$AV360, $AV360)-1)</f>
        <v/>
      </c>
      <c r="AZ360" s="111" t="str">
        <f>IF($B360="", "", SUMIF('Shopping List'!$AV$11:$AV$25, $B360, 'Shopping List'!$BN$11:$BN$25))</f>
        <v/>
      </c>
      <c r="BB360" s="117" t="str">
        <f t="shared" si="92"/>
        <v/>
      </c>
    </row>
    <row r="361" spans="1:54" x14ac:dyDescent="0.25">
      <c r="A361" s="4"/>
      <c r="B361" s="37"/>
      <c r="C361" s="124"/>
      <c r="D361" s="39"/>
      <c r="E361" s="125"/>
      <c r="F361" s="48"/>
      <c r="G361" s="4"/>
      <c r="H361" s="4"/>
      <c r="I361" s="95" t="str">
        <f>IF($C361="", "", IF(IFERROR(INDEX(Ingredients!$C$11:$C$310, MATCH($C361, Ingredients!$B$11:$B$310, 0)), "")="", "", IFERROR(INDEX(Ingredients!$C$11:$C$310, MATCH($C361, Ingredients!$B$11:$B$310, 0)), "")))</f>
        <v/>
      </c>
      <c r="J361" s="73" t="str">
        <f>IF($B361="", "", IF(IFERROR(INDEX(Meals!$C$11:$C$260, MATCH($B361, Meals!$B$11:$B$260, 0)), "")="", "", IFERROR(INDEX(Meals!$C$11:$C$260, MATCH($B361, Meals!$B$11:$B$260, 0)), "")))</f>
        <v/>
      </c>
      <c r="K361" s="4"/>
      <c r="L361" s="72" t="str">
        <f t="shared" si="82"/>
        <v/>
      </c>
      <c r="M361" s="73" t="str">
        <f t="shared" si="83"/>
        <v/>
      </c>
      <c r="N361" s="4"/>
      <c r="O361" s="78" t="str">
        <f t="shared" si="84"/>
        <v/>
      </c>
      <c r="P361" s="79" t="str">
        <f t="shared" si="85"/>
        <v/>
      </c>
      <c r="Q361" s="4"/>
      <c r="R361" s="90" t="str">
        <f t="shared" si="86"/>
        <v/>
      </c>
      <c r="S361" s="4"/>
      <c r="Y361" s="18" t="str">
        <f t="shared" si="87"/>
        <v/>
      </c>
      <c r="AA361" s="18" t="str">
        <f t="shared" si="78"/>
        <v/>
      </c>
      <c r="AB361" s="18" t="str">
        <f t="shared" si="79"/>
        <v/>
      </c>
      <c r="AC361" s="18" t="str">
        <f t="shared" si="88"/>
        <v/>
      </c>
      <c r="AD361" s="18" t="str">
        <f t="shared" si="88"/>
        <v/>
      </c>
      <c r="AE361" s="18" t="str">
        <f t="shared" si="89"/>
        <v/>
      </c>
      <c r="AG361" s="95" t="str">
        <f>IF($C361="", "", IF(IFERROR(INDEX(Ingredients!C$11:C$310, MATCH($C361, Ingredients!$B$11:$B$310, 0)), "")="", "", IFERROR(INDEX(Ingredients!C$11:C$310, MATCH($C361, Ingredients!$B$11:$B$310, 0)), "")))</f>
        <v/>
      </c>
      <c r="AH361" s="105" t="str">
        <f>IF($C361="", "", IF(IFERROR(INDEX(Ingredients!D$11:D$310, MATCH($C361, Ingredients!$B$11:$B$310, 0)), "")="", "", IFERROR(INDEX(Ingredients!D$11:D$310, MATCH($C361, Ingredients!$B$11:$B$310, 0)), "")))</f>
        <v/>
      </c>
      <c r="AI361" s="106" t="str">
        <f>IF($C361="", "", IF(IFERROR(INDEX(Ingredients!E$11:E$310, MATCH($C361, Ingredients!$B$11:$B$310, 0)), "")="", "", IFERROR(INDEX(Ingredients!E$11:E$310, MATCH($C361, Ingredients!$B$11:$B$310, 0)), "")))</f>
        <v/>
      </c>
      <c r="AJ361" s="108" t="str">
        <f>IF($C361="", "", IF(IFERROR(INDEX(Ingredients!F$11:F$310, MATCH($C361, Ingredients!$B$11:$B$310, 0)), "")="", "", IFERROR(INDEX(Ingredients!F$11:F$310, MATCH($C361, Ingredients!$B$11:$B$310, 0)), "")))</f>
        <v/>
      </c>
      <c r="AK361" s="106" t="str">
        <f>IF($C361="", "", IF(IFERROR(INDEX(Ingredients!G$11:G$310, MATCH($C361, Ingredients!$B$11:$B$310, 0)), "")="", "", IFERROR(INDEX(Ingredients!G$11:G$310, MATCH($C361, Ingredients!$B$11:$B$310, 0)), "")))</f>
        <v/>
      </c>
      <c r="AL361" s="79" t="str">
        <f>IF($C361="", "", IF(IFERROR(INDEX(Ingredients!H$11:H$310, MATCH($C361, Ingredients!$B$11:$B$310, 0)), "")="", "", IFERROR(INDEX(Ingredients!H$11:H$310, MATCH($C361, Ingredients!$B$11:$B$310, 0)), "")))</f>
        <v/>
      </c>
      <c r="AN361" s="83" t="str">
        <f t="shared" si="80"/>
        <v/>
      </c>
      <c r="AP361" s="114" t="str">
        <f t="shared" si="90"/>
        <v/>
      </c>
      <c r="AR361" s="117" t="str">
        <f>IF($C361="", "", IF(IFERROR(INDEX(Ingredients!$AI$11:$AI$310, MATCH($C361, Ingredients!$B$11:$B$310, 0)), "")="", "", IFERROR(INDEX(Ingredients!$AI$11:$AI$310, MATCH($C361, Ingredients!$B$11:$B$310, 0)), "")))</f>
        <v/>
      </c>
      <c r="AT361" s="120" t="str">
        <f t="shared" si="91"/>
        <v/>
      </c>
      <c r="AV361" s="90" t="str">
        <f t="shared" si="81"/>
        <v/>
      </c>
      <c r="AX361" s="90" t="str">
        <f>IF($AV361="", "", COUNTIF($AV$11:$AV$5010, "&lt;"&amp;$AV361)+1+COUNTIF($AV$11:$AV361, $AV361)-1)</f>
        <v/>
      </c>
      <c r="AZ361" s="111" t="str">
        <f>IF($B361="", "", SUMIF('Shopping List'!$AV$11:$AV$25, $B361, 'Shopping List'!$BN$11:$BN$25))</f>
        <v/>
      </c>
      <c r="BB361" s="117" t="str">
        <f t="shared" si="92"/>
        <v/>
      </c>
    </row>
    <row r="362" spans="1:54" x14ac:dyDescent="0.25">
      <c r="A362" s="4"/>
      <c r="B362" s="37"/>
      <c r="C362" s="124"/>
      <c r="D362" s="39"/>
      <c r="E362" s="125"/>
      <c r="F362" s="48"/>
      <c r="G362" s="4"/>
      <c r="H362" s="4"/>
      <c r="I362" s="95" t="str">
        <f>IF($C362="", "", IF(IFERROR(INDEX(Ingredients!$C$11:$C$310, MATCH($C362, Ingredients!$B$11:$B$310, 0)), "")="", "", IFERROR(INDEX(Ingredients!$C$11:$C$310, MATCH($C362, Ingredients!$B$11:$B$310, 0)), "")))</f>
        <v/>
      </c>
      <c r="J362" s="73" t="str">
        <f>IF($B362="", "", IF(IFERROR(INDEX(Meals!$C$11:$C$260, MATCH($B362, Meals!$B$11:$B$260, 0)), "")="", "", IFERROR(INDEX(Meals!$C$11:$C$260, MATCH($B362, Meals!$B$11:$B$260, 0)), "")))</f>
        <v/>
      </c>
      <c r="K362" s="4"/>
      <c r="L362" s="72" t="str">
        <f t="shared" si="82"/>
        <v/>
      </c>
      <c r="M362" s="73" t="str">
        <f t="shared" si="83"/>
        <v/>
      </c>
      <c r="N362" s="4"/>
      <c r="O362" s="78" t="str">
        <f t="shared" si="84"/>
        <v/>
      </c>
      <c r="P362" s="79" t="str">
        <f t="shared" si="85"/>
        <v/>
      </c>
      <c r="Q362" s="4"/>
      <c r="R362" s="90" t="str">
        <f t="shared" si="86"/>
        <v/>
      </c>
      <c r="S362" s="4"/>
      <c r="Y362" s="18" t="str">
        <f t="shared" si="87"/>
        <v/>
      </c>
      <c r="AA362" s="18" t="str">
        <f t="shared" si="78"/>
        <v/>
      </c>
      <c r="AB362" s="18" t="str">
        <f t="shared" si="79"/>
        <v/>
      </c>
      <c r="AC362" s="18" t="str">
        <f t="shared" si="88"/>
        <v/>
      </c>
      <c r="AD362" s="18" t="str">
        <f t="shared" si="88"/>
        <v/>
      </c>
      <c r="AE362" s="18" t="str">
        <f t="shared" si="89"/>
        <v/>
      </c>
      <c r="AG362" s="95" t="str">
        <f>IF($C362="", "", IF(IFERROR(INDEX(Ingredients!C$11:C$310, MATCH($C362, Ingredients!$B$11:$B$310, 0)), "")="", "", IFERROR(INDEX(Ingredients!C$11:C$310, MATCH($C362, Ingredients!$B$11:$B$310, 0)), "")))</f>
        <v/>
      </c>
      <c r="AH362" s="105" t="str">
        <f>IF($C362="", "", IF(IFERROR(INDEX(Ingredients!D$11:D$310, MATCH($C362, Ingredients!$B$11:$B$310, 0)), "")="", "", IFERROR(INDEX(Ingredients!D$11:D$310, MATCH($C362, Ingredients!$B$11:$B$310, 0)), "")))</f>
        <v/>
      </c>
      <c r="AI362" s="106" t="str">
        <f>IF($C362="", "", IF(IFERROR(INDEX(Ingredients!E$11:E$310, MATCH($C362, Ingredients!$B$11:$B$310, 0)), "")="", "", IFERROR(INDEX(Ingredients!E$11:E$310, MATCH($C362, Ingredients!$B$11:$B$310, 0)), "")))</f>
        <v/>
      </c>
      <c r="AJ362" s="108" t="str">
        <f>IF($C362="", "", IF(IFERROR(INDEX(Ingredients!F$11:F$310, MATCH($C362, Ingredients!$B$11:$B$310, 0)), "")="", "", IFERROR(INDEX(Ingredients!F$11:F$310, MATCH($C362, Ingredients!$B$11:$B$310, 0)), "")))</f>
        <v/>
      </c>
      <c r="AK362" s="106" t="str">
        <f>IF($C362="", "", IF(IFERROR(INDEX(Ingredients!G$11:G$310, MATCH($C362, Ingredients!$B$11:$B$310, 0)), "")="", "", IFERROR(INDEX(Ingredients!G$11:G$310, MATCH($C362, Ingredients!$B$11:$B$310, 0)), "")))</f>
        <v/>
      </c>
      <c r="AL362" s="79" t="str">
        <f>IF($C362="", "", IF(IFERROR(INDEX(Ingredients!H$11:H$310, MATCH($C362, Ingredients!$B$11:$B$310, 0)), "")="", "", IFERROR(INDEX(Ingredients!H$11:H$310, MATCH($C362, Ingredients!$B$11:$B$310, 0)), "")))</f>
        <v/>
      </c>
      <c r="AN362" s="83" t="str">
        <f t="shared" si="80"/>
        <v/>
      </c>
      <c r="AP362" s="114" t="str">
        <f t="shared" si="90"/>
        <v/>
      </c>
      <c r="AR362" s="117" t="str">
        <f>IF($C362="", "", IF(IFERROR(INDEX(Ingredients!$AI$11:$AI$310, MATCH($C362, Ingredients!$B$11:$B$310, 0)), "")="", "", IFERROR(INDEX(Ingredients!$AI$11:$AI$310, MATCH($C362, Ingredients!$B$11:$B$310, 0)), "")))</f>
        <v/>
      </c>
      <c r="AT362" s="120" t="str">
        <f t="shared" si="91"/>
        <v/>
      </c>
      <c r="AV362" s="90" t="str">
        <f t="shared" si="81"/>
        <v/>
      </c>
      <c r="AX362" s="90" t="str">
        <f>IF($AV362="", "", COUNTIF($AV$11:$AV$5010, "&lt;"&amp;$AV362)+1+COUNTIF($AV$11:$AV362, $AV362)-1)</f>
        <v/>
      </c>
      <c r="AZ362" s="111" t="str">
        <f>IF($B362="", "", SUMIF('Shopping List'!$AV$11:$AV$25, $B362, 'Shopping List'!$BN$11:$BN$25))</f>
        <v/>
      </c>
      <c r="BB362" s="117" t="str">
        <f t="shared" si="92"/>
        <v/>
      </c>
    </row>
    <row r="363" spans="1:54" x14ac:dyDescent="0.25">
      <c r="A363" s="4"/>
      <c r="B363" s="37"/>
      <c r="C363" s="124"/>
      <c r="D363" s="39"/>
      <c r="E363" s="125"/>
      <c r="F363" s="48"/>
      <c r="G363" s="4"/>
      <c r="H363" s="4"/>
      <c r="I363" s="95" t="str">
        <f>IF($C363="", "", IF(IFERROR(INDEX(Ingredients!$C$11:$C$310, MATCH($C363, Ingredients!$B$11:$B$310, 0)), "")="", "", IFERROR(INDEX(Ingredients!$C$11:$C$310, MATCH($C363, Ingredients!$B$11:$B$310, 0)), "")))</f>
        <v/>
      </c>
      <c r="J363" s="73" t="str">
        <f>IF($B363="", "", IF(IFERROR(INDEX(Meals!$C$11:$C$260, MATCH($B363, Meals!$B$11:$B$260, 0)), "")="", "", IFERROR(INDEX(Meals!$C$11:$C$260, MATCH($B363, Meals!$B$11:$B$260, 0)), "")))</f>
        <v/>
      </c>
      <c r="K363" s="4"/>
      <c r="L363" s="72" t="str">
        <f t="shared" si="82"/>
        <v/>
      </c>
      <c r="M363" s="73" t="str">
        <f t="shared" si="83"/>
        <v/>
      </c>
      <c r="N363" s="4"/>
      <c r="O363" s="78" t="str">
        <f t="shared" si="84"/>
        <v/>
      </c>
      <c r="P363" s="79" t="str">
        <f t="shared" si="85"/>
        <v/>
      </c>
      <c r="Q363" s="4"/>
      <c r="R363" s="90" t="str">
        <f t="shared" si="86"/>
        <v/>
      </c>
      <c r="S363" s="4"/>
      <c r="Y363" s="18" t="str">
        <f t="shared" si="87"/>
        <v/>
      </c>
      <c r="AA363" s="18" t="str">
        <f t="shared" si="78"/>
        <v/>
      </c>
      <c r="AB363" s="18" t="str">
        <f t="shared" si="79"/>
        <v/>
      </c>
      <c r="AC363" s="18" t="str">
        <f t="shared" si="88"/>
        <v/>
      </c>
      <c r="AD363" s="18" t="str">
        <f t="shared" si="88"/>
        <v/>
      </c>
      <c r="AE363" s="18" t="str">
        <f t="shared" si="89"/>
        <v/>
      </c>
      <c r="AG363" s="95" t="str">
        <f>IF($C363="", "", IF(IFERROR(INDEX(Ingredients!C$11:C$310, MATCH($C363, Ingredients!$B$11:$B$310, 0)), "")="", "", IFERROR(INDEX(Ingredients!C$11:C$310, MATCH($C363, Ingredients!$B$11:$B$310, 0)), "")))</f>
        <v/>
      </c>
      <c r="AH363" s="105" t="str">
        <f>IF($C363="", "", IF(IFERROR(INDEX(Ingredients!D$11:D$310, MATCH($C363, Ingredients!$B$11:$B$310, 0)), "")="", "", IFERROR(INDEX(Ingredients!D$11:D$310, MATCH($C363, Ingredients!$B$11:$B$310, 0)), "")))</f>
        <v/>
      </c>
      <c r="AI363" s="106" t="str">
        <f>IF($C363="", "", IF(IFERROR(INDEX(Ingredients!E$11:E$310, MATCH($C363, Ingredients!$B$11:$B$310, 0)), "")="", "", IFERROR(INDEX(Ingredients!E$11:E$310, MATCH($C363, Ingredients!$B$11:$B$310, 0)), "")))</f>
        <v/>
      </c>
      <c r="AJ363" s="108" t="str">
        <f>IF($C363="", "", IF(IFERROR(INDEX(Ingredients!F$11:F$310, MATCH($C363, Ingredients!$B$11:$B$310, 0)), "")="", "", IFERROR(INDEX(Ingredients!F$11:F$310, MATCH($C363, Ingredients!$B$11:$B$310, 0)), "")))</f>
        <v/>
      </c>
      <c r="AK363" s="106" t="str">
        <f>IF($C363="", "", IF(IFERROR(INDEX(Ingredients!G$11:G$310, MATCH($C363, Ingredients!$B$11:$B$310, 0)), "")="", "", IFERROR(INDEX(Ingredients!G$11:G$310, MATCH($C363, Ingredients!$B$11:$B$310, 0)), "")))</f>
        <v/>
      </c>
      <c r="AL363" s="79" t="str">
        <f>IF($C363="", "", IF(IFERROR(INDEX(Ingredients!H$11:H$310, MATCH($C363, Ingredients!$B$11:$B$310, 0)), "")="", "", IFERROR(INDEX(Ingredients!H$11:H$310, MATCH($C363, Ingredients!$B$11:$B$310, 0)), "")))</f>
        <v/>
      </c>
      <c r="AN363" s="83" t="str">
        <f t="shared" si="80"/>
        <v/>
      </c>
      <c r="AP363" s="114" t="str">
        <f t="shared" si="90"/>
        <v/>
      </c>
      <c r="AR363" s="117" t="str">
        <f>IF($C363="", "", IF(IFERROR(INDEX(Ingredients!$AI$11:$AI$310, MATCH($C363, Ingredients!$B$11:$B$310, 0)), "")="", "", IFERROR(INDEX(Ingredients!$AI$11:$AI$310, MATCH($C363, Ingredients!$B$11:$B$310, 0)), "")))</f>
        <v/>
      </c>
      <c r="AT363" s="120" t="str">
        <f t="shared" si="91"/>
        <v/>
      </c>
      <c r="AV363" s="90" t="str">
        <f t="shared" si="81"/>
        <v/>
      </c>
      <c r="AX363" s="90" t="str">
        <f>IF($AV363="", "", COUNTIF($AV$11:$AV$5010, "&lt;"&amp;$AV363)+1+COUNTIF($AV$11:$AV363, $AV363)-1)</f>
        <v/>
      </c>
      <c r="AZ363" s="111" t="str">
        <f>IF($B363="", "", SUMIF('Shopping List'!$AV$11:$AV$25, $B363, 'Shopping List'!$BN$11:$BN$25))</f>
        <v/>
      </c>
      <c r="BB363" s="117" t="str">
        <f t="shared" si="92"/>
        <v/>
      </c>
    </row>
    <row r="364" spans="1:54" x14ac:dyDescent="0.25">
      <c r="A364" s="4"/>
      <c r="B364" s="37"/>
      <c r="C364" s="124"/>
      <c r="D364" s="39"/>
      <c r="E364" s="125"/>
      <c r="F364" s="48"/>
      <c r="G364" s="4"/>
      <c r="H364" s="4"/>
      <c r="I364" s="95" t="str">
        <f>IF($C364="", "", IF(IFERROR(INDEX(Ingredients!$C$11:$C$310, MATCH($C364, Ingredients!$B$11:$B$310, 0)), "")="", "", IFERROR(INDEX(Ingredients!$C$11:$C$310, MATCH($C364, Ingredients!$B$11:$B$310, 0)), "")))</f>
        <v/>
      </c>
      <c r="J364" s="73" t="str">
        <f>IF($B364="", "", IF(IFERROR(INDEX(Meals!$C$11:$C$260, MATCH($B364, Meals!$B$11:$B$260, 0)), "")="", "", IFERROR(INDEX(Meals!$C$11:$C$260, MATCH($B364, Meals!$B$11:$B$260, 0)), "")))</f>
        <v/>
      </c>
      <c r="K364" s="4"/>
      <c r="L364" s="72" t="str">
        <f t="shared" si="82"/>
        <v/>
      </c>
      <c r="M364" s="73" t="str">
        <f t="shared" si="83"/>
        <v/>
      </c>
      <c r="N364" s="4"/>
      <c r="O364" s="78" t="str">
        <f t="shared" si="84"/>
        <v/>
      </c>
      <c r="P364" s="79" t="str">
        <f t="shared" si="85"/>
        <v/>
      </c>
      <c r="Q364" s="4"/>
      <c r="R364" s="90" t="str">
        <f t="shared" si="86"/>
        <v/>
      </c>
      <c r="S364" s="4"/>
      <c r="Y364" s="18" t="str">
        <f t="shared" si="87"/>
        <v/>
      </c>
      <c r="AA364" s="18" t="str">
        <f t="shared" si="78"/>
        <v/>
      </c>
      <c r="AB364" s="18" t="str">
        <f t="shared" si="79"/>
        <v/>
      </c>
      <c r="AC364" s="18" t="str">
        <f t="shared" si="88"/>
        <v/>
      </c>
      <c r="AD364" s="18" t="str">
        <f t="shared" si="88"/>
        <v/>
      </c>
      <c r="AE364" s="18" t="str">
        <f t="shared" si="89"/>
        <v/>
      </c>
      <c r="AG364" s="95" t="str">
        <f>IF($C364="", "", IF(IFERROR(INDEX(Ingredients!C$11:C$310, MATCH($C364, Ingredients!$B$11:$B$310, 0)), "")="", "", IFERROR(INDEX(Ingredients!C$11:C$310, MATCH($C364, Ingredients!$B$11:$B$310, 0)), "")))</f>
        <v/>
      </c>
      <c r="AH364" s="105" t="str">
        <f>IF($C364="", "", IF(IFERROR(INDEX(Ingredients!D$11:D$310, MATCH($C364, Ingredients!$B$11:$B$310, 0)), "")="", "", IFERROR(INDEX(Ingredients!D$11:D$310, MATCH($C364, Ingredients!$B$11:$B$310, 0)), "")))</f>
        <v/>
      </c>
      <c r="AI364" s="106" t="str">
        <f>IF($C364="", "", IF(IFERROR(INDEX(Ingredients!E$11:E$310, MATCH($C364, Ingredients!$B$11:$B$310, 0)), "")="", "", IFERROR(INDEX(Ingredients!E$11:E$310, MATCH($C364, Ingredients!$B$11:$B$310, 0)), "")))</f>
        <v/>
      </c>
      <c r="AJ364" s="108" t="str">
        <f>IF($C364="", "", IF(IFERROR(INDEX(Ingredients!F$11:F$310, MATCH($C364, Ingredients!$B$11:$B$310, 0)), "")="", "", IFERROR(INDEX(Ingredients!F$11:F$310, MATCH($C364, Ingredients!$B$11:$B$310, 0)), "")))</f>
        <v/>
      </c>
      <c r="AK364" s="106" t="str">
        <f>IF($C364="", "", IF(IFERROR(INDEX(Ingredients!G$11:G$310, MATCH($C364, Ingredients!$B$11:$B$310, 0)), "")="", "", IFERROR(INDEX(Ingredients!G$11:G$310, MATCH($C364, Ingredients!$B$11:$B$310, 0)), "")))</f>
        <v/>
      </c>
      <c r="AL364" s="79" t="str">
        <f>IF($C364="", "", IF(IFERROR(INDEX(Ingredients!H$11:H$310, MATCH($C364, Ingredients!$B$11:$B$310, 0)), "")="", "", IFERROR(INDEX(Ingredients!H$11:H$310, MATCH($C364, Ingredients!$B$11:$B$310, 0)), "")))</f>
        <v/>
      </c>
      <c r="AN364" s="83" t="str">
        <f t="shared" si="80"/>
        <v/>
      </c>
      <c r="AP364" s="114" t="str">
        <f t="shared" si="90"/>
        <v/>
      </c>
      <c r="AR364" s="117" t="str">
        <f>IF($C364="", "", IF(IFERROR(INDEX(Ingredients!$AI$11:$AI$310, MATCH($C364, Ingredients!$B$11:$B$310, 0)), "")="", "", IFERROR(INDEX(Ingredients!$AI$11:$AI$310, MATCH($C364, Ingredients!$B$11:$B$310, 0)), "")))</f>
        <v/>
      </c>
      <c r="AT364" s="120" t="str">
        <f t="shared" si="91"/>
        <v/>
      </c>
      <c r="AV364" s="90" t="str">
        <f t="shared" si="81"/>
        <v/>
      </c>
      <c r="AX364" s="90" t="str">
        <f>IF($AV364="", "", COUNTIF($AV$11:$AV$5010, "&lt;"&amp;$AV364)+1+COUNTIF($AV$11:$AV364, $AV364)-1)</f>
        <v/>
      </c>
      <c r="AZ364" s="111" t="str">
        <f>IF($B364="", "", SUMIF('Shopping List'!$AV$11:$AV$25, $B364, 'Shopping List'!$BN$11:$BN$25))</f>
        <v/>
      </c>
      <c r="BB364" s="117" t="str">
        <f t="shared" si="92"/>
        <v/>
      </c>
    </row>
    <row r="365" spans="1:54" x14ac:dyDescent="0.25">
      <c r="A365" s="4"/>
      <c r="B365" s="37"/>
      <c r="C365" s="124"/>
      <c r="D365" s="39"/>
      <c r="E365" s="125"/>
      <c r="F365" s="48"/>
      <c r="G365" s="4"/>
      <c r="H365" s="4"/>
      <c r="I365" s="95" t="str">
        <f>IF($C365="", "", IF(IFERROR(INDEX(Ingredients!$C$11:$C$310, MATCH($C365, Ingredients!$B$11:$B$310, 0)), "")="", "", IFERROR(INDEX(Ingredients!$C$11:$C$310, MATCH($C365, Ingredients!$B$11:$B$310, 0)), "")))</f>
        <v/>
      </c>
      <c r="J365" s="73" t="str">
        <f>IF($B365="", "", IF(IFERROR(INDEX(Meals!$C$11:$C$260, MATCH($B365, Meals!$B$11:$B$260, 0)), "")="", "", IFERROR(INDEX(Meals!$C$11:$C$260, MATCH($B365, Meals!$B$11:$B$260, 0)), "")))</f>
        <v/>
      </c>
      <c r="K365" s="4"/>
      <c r="L365" s="72" t="str">
        <f t="shared" si="82"/>
        <v/>
      </c>
      <c r="M365" s="73" t="str">
        <f t="shared" si="83"/>
        <v/>
      </c>
      <c r="N365" s="4"/>
      <c r="O365" s="78" t="str">
        <f t="shared" si="84"/>
        <v/>
      </c>
      <c r="P365" s="79" t="str">
        <f t="shared" si="85"/>
        <v/>
      </c>
      <c r="Q365" s="4"/>
      <c r="R365" s="90" t="str">
        <f t="shared" si="86"/>
        <v/>
      </c>
      <c r="S365" s="4"/>
      <c r="Y365" s="18" t="str">
        <f t="shared" si="87"/>
        <v/>
      </c>
      <c r="AA365" s="18" t="str">
        <f t="shared" si="78"/>
        <v/>
      </c>
      <c r="AB365" s="18" t="str">
        <f t="shared" si="79"/>
        <v/>
      </c>
      <c r="AC365" s="18" t="str">
        <f t="shared" si="88"/>
        <v/>
      </c>
      <c r="AD365" s="18" t="str">
        <f t="shared" si="88"/>
        <v/>
      </c>
      <c r="AE365" s="18" t="str">
        <f t="shared" si="89"/>
        <v/>
      </c>
      <c r="AG365" s="95" t="str">
        <f>IF($C365="", "", IF(IFERROR(INDEX(Ingredients!C$11:C$310, MATCH($C365, Ingredients!$B$11:$B$310, 0)), "")="", "", IFERROR(INDEX(Ingredients!C$11:C$310, MATCH($C365, Ingredients!$B$11:$B$310, 0)), "")))</f>
        <v/>
      </c>
      <c r="AH365" s="105" t="str">
        <f>IF($C365="", "", IF(IFERROR(INDEX(Ingredients!D$11:D$310, MATCH($C365, Ingredients!$B$11:$B$310, 0)), "")="", "", IFERROR(INDEX(Ingredients!D$11:D$310, MATCH($C365, Ingredients!$B$11:$B$310, 0)), "")))</f>
        <v/>
      </c>
      <c r="AI365" s="106" t="str">
        <f>IF($C365="", "", IF(IFERROR(INDEX(Ingredients!E$11:E$310, MATCH($C365, Ingredients!$B$11:$B$310, 0)), "")="", "", IFERROR(INDEX(Ingredients!E$11:E$310, MATCH($C365, Ingredients!$B$11:$B$310, 0)), "")))</f>
        <v/>
      </c>
      <c r="AJ365" s="108" t="str">
        <f>IF($C365="", "", IF(IFERROR(INDEX(Ingredients!F$11:F$310, MATCH($C365, Ingredients!$B$11:$B$310, 0)), "")="", "", IFERROR(INDEX(Ingredients!F$11:F$310, MATCH($C365, Ingredients!$B$11:$B$310, 0)), "")))</f>
        <v/>
      </c>
      <c r="AK365" s="106" t="str">
        <f>IF($C365="", "", IF(IFERROR(INDEX(Ingredients!G$11:G$310, MATCH($C365, Ingredients!$B$11:$B$310, 0)), "")="", "", IFERROR(INDEX(Ingredients!G$11:G$310, MATCH($C365, Ingredients!$B$11:$B$310, 0)), "")))</f>
        <v/>
      </c>
      <c r="AL365" s="79" t="str">
        <f>IF($C365="", "", IF(IFERROR(INDEX(Ingredients!H$11:H$310, MATCH($C365, Ingredients!$B$11:$B$310, 0)), "")="", "", IFERROR(INDEX(Ingredients!H$11:H$310, MATCH($C365, Ingredients!$B$11:$B$310, 0)), "")))</f>
        <v/>
      </c>
      <c r="AN365" s="83" t="str">
        <f t="shared" si="80"/>
        <v/>
      </c>
      <c r="AP365" s="114" t="str">
        <f t="shared" si="90"/>
        <v/>
      </c>
      <c r="AR365" s="117" t="str">
        <f>IF($C365="", "", IF(IFERROR(INDEX(Ingredients!$AI$11:$AI$310, MATCH($C365, Ingredients!$B$11:$B$310, 0)), "")="", "", IFERROR(INDEX(Ingredients!$AI$11:$AI$310, MATCH($C365, Ingredients!$B$11:$B$310, 0)), "")))</f>
        <v/>
      </c>
      <c r="AT365" s="120" t="str">
        <f t="shared" si="91"/>
        <v/>
      </c>
      <c r="AV365" s="90" t="str">
        <f t="shared" si="81"/>
        <v/>
      </c>
      <c r="AX365" s="90" t="str">
        <f>IF($AV365="", "", COUNTIF($AV$11:$AV$5010, "&lt;"&amp;$AV365)+1+COUNTIF($AV$11:$AV365, $AV365)-1)</f>
        <v/>
      </c>
      <c r="AZ365" s="111" t="str">
        <f>IF($B365="", "", SUMIF('Shopping List'!$AV$11:$AV$25, $B365, 'Shopping List'!$BN$11:$BN$25))</f>
        <v/>
      </c>
      <c r="BB365" s="117" t="str">
        <f t="shared" si="92"/>
        <v/>
      </c>
    </row>
    <row r="366" spans="1:54" x14ac:dyDescent="0.25">
      <c r="A366" s="4"/>
      <c r="B366" s="37"/>
      <c r="C366" s="124"/>
      <c r="D366" s="39"/>
      <c r="E366" s="125"/>
      <c r="F366" s="48"/>
      <c r="G366" s="4"/>
      <c r="H366" s="4"/>
      <c r="I366" s="95" t="str">
        <f>IF($C366="", "", IF(IFERROR(INDEX(Ingredients!$C$11:$C$310, MATCH($C366, Ingredients!$B$11:$B$310, 0)), "")="", "", IFERROR(INDEX(Ingredients!$C$11:$C$310, MATCH($C366, Ingredients!$B$11:$B$310, 0)), "")))</f>
        <v/>
      </c>
      <c r="J366" s="73" t="str">
        <f>IF($B366="", "", IF(IFERROR(INDEX(Meals!$C$11:$C$260, MATCH($B366, Meals!$B$11:$B$260, 0)), "")="", "", IFERROR(INDEX(Meals!$C$11:$C$260, MATCH($B366, Meals!$B$11:$B$260, 0)), "")))</f>
        <v/>
      </c>
      <c r="K366" s="4"/>
      <c r="L366" s="72" t="str">
        <f t="shared" si="82"/>
        <v/>
      </c>
      <c r="M366" s="73" t="str">
        <f t="shared" si="83"/>
        <v/>
      </c>
      <c r="N366" s="4"/>
      <c r="O366" s="78" t="str">
        <f t="shared" si="84"/>
        <v/>
      </c>
      <c r="P366" s="79" t="str">
        <f t="shared" si="85"/>
        <v/>
      </c>
      <c r="Q366" s="4"/>
      <c r="R366" s="90" t="str">
        <f t="shared" si="86"/>
        <v/>
      </c>
      <c r="S366" s="4"/>
      <c r="Y366" s="18" t="str">
        <f t="shared" si="87"/>
        <v/>
      </c>
      <c r="AA366" s="18" t="str">
        <f t="shared" si="78"/>
        <v/>
      </c>
      <c r="AB366" s="18" t="str">
        <f t="shared" si="79"/>
        <v/>
      </c>
      <c r="AC366" s="18" t="str">
        <f t="shared" si="88"/>
        <v/>
      </c>
      <c r="AD366" s="18" t="str">
        <f t="shared" si="88"/>
        <v/>
      </c>
      <c r="AE366" s="18" t="str">
        <f t="shared" si="89"/>
        <v/>
      </c>
      <c r="AG366" s="95" t="str">
        <f>IF($C366="", "", IF(IFERROR(INDEX(Ingredients!C$11:C$310, MATCH($C366, Ingredients!$B$11:$B$310, 0)), "")="", "", IFERROR(INDEX(Ingredients!C$11:C$310, MATCH($C366, Ingredients!$B$11:$B$310, 0)), "")))</f>
        <v/>
      </c>
      <c r="AH366" s="105" t="str">
        <f>IF($C366="", "", IF(IFERROR(INDEX(Ingredients!D$11:D$310, MATCH($C366, Ingredients!$B$11:$B$310, 0)), "")="", "", IFERROR(INDEX(Ingredients!D$11:D$310, MATCH($C366, Ingredients!$B$11:$B$310, 0)), "")))</f>
        <v/>
      </c>
      <c r="AI366" s="106" t="str">
        <f>IF($C366="", "", IF(IFERROR(INDEX(Ingredients!E$11:E$310, MATCH($C366, Ingredients!$B$11:$B$310, 0)), "")="", "", IFERROR(INDEX(Ingredients!E$11:E$310, MATCH($C366, Ingredients!$B$11:$B$310, 0)), "")))</f>
        <v/>
      </c>
      <c r="AJ366" s="108" t="str">
        <f>IF($C366="", "", IF(IFERROR(INDEX(Ingredients!F$11:F$310, MATCH($C366, Ingredients!$B$11:$B$310, 0)), "")="", "", IFERROR(INDEX(Ingredients!F$11:F$310, MATCH($C366, Ingredients!$B$11:$B$310, 0)), "")))</f>
        <v/>
      </c>
      <c r="AK366" s="106" t="str">
        <f>IF($C366="", "", IF(IFERROR(INDEX(Ingredients!G$11:G$310, MATCH($C366, Ingredients!$B$11:$B$310, 0)), "")="", "", IFERROR(INDEX(Ingredients!G$11:G$310, MATCH($C366, Ingredients!$B$11:$B$310, 0)), "")))</f>
        <v/>
      </c>
      <c r="AL366" s="79" t="str">
        <f>IF($C366="", "", IF(IFERROR(INDEX(Ingredients!H$11:H$310, MATCH($C366, Ingredients!$B$11:$B$310, 0)), "")="", "", IFERROR(INDEX(Ingredients!H$11:H$310, MATCH($C366, Ingredients!$B$11:$B$310, 0)), "")))</f>
        <v/>
      </c>
      <c r="AN366" s="83" t="str">
        <f t="shared" si="80"/>
        <v/>
      </c>
      <c r="AP366" s="114" t="str">
        <f t="shared" si="90"/>
        <v/>
      </c>
      <c r="AR366" s="117" t="str">
        <f>IF($C366="", "", IF(IFERROR(INDEX(Ingredients!$AI$11:$AI$310, MATCH($C366, Ingredients!$B$11:$B$310, 0)), "")="", "", IFERROR(INDEX(Ingredients!$AI$11:$AI$310, MATCH($C366, Ingredients!$B$11:$B$310, 0)), "")))</f>
        <v/>
      </c>
      <c r="AT366" s="120" t="str">
        <f t="shared" si="91"/>
        <v/>
      </c>
      <c r="AV366" s="90" t="str">
        <f t="shared" si="81"/>
        <v/>
      </c>
      <c r="AX366" s="90" t="str">
        <f>IF($AV366="", "", COUNTIF($AV$11:$AV$5010, "&lt;"&amp;$AV366)+1+COUNTIF($AV$11:$AV366, $AV366)-1)</f>
        <v/>
      </c>
      <c r="AZ366" s="111" t="str">
        <f>IF($B366="", "", SUMIF('Shopping List'!$AV$11:$AV$25, $B366, 'Shopping List'!$BN$11:$BN$25))</f>
        <v/>
      </c>
      <c r="BB366" s="117" t="str">
        <f t="shared" si="92"/>
        <v/>
      </c>
    </row>
    <row r="367" spans="1:54" x14ac:dyDescent="0.25">
      <c r="A367" s="4"/>
      <c r="B367" s="37"/>
      <c r="C367" s="124"/>
      <c r="D367" s="39"/>
      <c r="E367" s="125"/>
      <c r="F367" s="48"/>
      <c r="G367" s="4"/>
      <c r="H367" s="4"/>
      <c r="I367" s="95" t="str">
        <f>IF($C367="", "", IF(IFERROR(INDEX(Ingredients!$C$11:$C$310, MATCH($C367, Ingredients!$B$11:$B$310, 0)), "")="", "", IFERROR(INDEX(Ingredients!$C$11:$C$310, MATCH($C367, Ingredients!$B$11:$B$310, 0)), "")))</f>
        <v/>
      </c>
      <c r="J367" s="73" t="str">
        <f>IF($B367="", "", IF(IFERROR(INDEX(Meals!$C$11:$C$260, MATCH($B367, Meals!$B$11:$B$260, 0)), "")="", "", IFERROR(INDEX(Meals!$C$11:$C$260, MATCH($B367, Meals!$B$11:$B$260, 0)), "")))</f>
        <v/>
      </c>
      <c r="K367" s="4"/>
      <c r="L367" s="72" t="str">
        <f t="shared" si="82"/>
        <v/>
      </c>
      <c r="M367" s="73" t="str">
        <f t="shared" si="83"/>
        <v/>
      </c>
      <c r="N367" s="4"/>
      <c r="O367" s="78" t="str">
        <f t="shared" si="84"/>
        <v/>
      </c>
      <c r="P367" s="79" t="str">
        <f t="shared" si="85"/>
        <v/>
      </c>
      <c r="Q367" s="4"/>
      <c r="R367" s="90" t="str">
        <f t="shared" si="86"/>
        <v/>
      </c>
      <c r="S367" s="4"/>
      <c r="Y367" s="18" t="str">
        <f t="shared" si="87"/>
        <v/>
      </c>
      <c r="AA367" s="18" t="str">
        <f t="shared" si="78"/>
        <v/>
      </c>
      <c r="AB367" s="18" t="str">
        <f t="shared" si="79"/>
        <v/>
      </c>
      <c r="AC367" s="18" t="str">
        <f t="shared" si="88"/>
        <v/>
      </c>
      <c r="AD367" s="18" t="str">
        <f t="shared" si="88"/>
        <v/>
      </c>
      <c r="AE367" s="18" t="str">
        <f t="shared" si="89"/>
        <v/>
      </c>
      <c r="AG367" s="95" t="str">
        <f>IF($C367="", "", IF(IFERROR(INDEX(Ingredients!C$11:C$310, MATCH($C367, Ingredients!$B$11:$B$310, 0)), "")="", "", IFERROR(INDEX(Ingredients!C$11:C$310, MATCH($C367, Ingredients!$B$11:$B$310, 0)), "")))</f>
        <v/>
      </c>
      <c r="AH367" s="105" t="str">
        <f>IF($C367="", "", IF(IFERROR(INDEX(Ingredients!D$11:D$310, MATCH($C367, Ingredients!$B$11:$B$310, 0)), "")="", "", IFERROR(INDEX(Ingredients!D$11:D$310, MATCH($C367, Ingredients!$B$11:$B$310, 0)), "")))</f>
        <v/>
      </c>
      <c r="AI367" s="106" t="str">
        <f>IF($C367="", "", IF(IFERROR(INDEX(Ingredients!E$11:E$310, MATCH($C367, Ingredients!$B$11:$B$310, 0)), "")="", "", IFERROR(INDEX(Ingredients!E$11:E$310, MATCH($C367, Ingredients!$B$11:$B$310, 0)), "")))</f>
        <v/>
      </c>
      <c r="AJ367" s="108" t="str">
        <f>IF($C367="", "", IF(IFERROR(INDEX(Ingredients!F$11:F$310, MATCH($C367, Ingredients!$B$11:$B$310, 0)), "")="", "", IFERROR(INDEX(Ingredients!F$11:F$310, MATCH($C367, Ingredients!$B$11:$B$310, 0)), "")))</f>
        <v/>
      </c>
      <c r="AK367" s="106" t="str">
        <f>IF($C367="", "", IF(IFERROR(INDEX(Ingredients!G$11:G$310, MATCH($C367, Ingredients!$B$11:$B$310, 0)), "")="", "", IFERROR(INDEX(Ingredients!G$11:G$310, MATCH($C367, Ingredients!$B$11:$B$310, 0)), "")))</f>
        <v/>
      </c>
      <c r="AL367" s="79" t="str">
        <f>IF($C367="", "", IF(IFERROR(INDEX(Ingredients!H$11:H$310, MATCH($C367, Ingredients!$B$11:$B$310, 0)), "")="", "", IFERROR(INDEX(Ingredients!H$11:H$310, MATCH($C367, Ingredients!$B$11:$B$310, 0)), "")))</f>
        <v/>
      </c>
      <c r="AN367" s="83" t="str">
        <f t="shared" si="80"/>
        <v/>
      </c>
      <c r="AP367" s="114" t="str">
        <f t="shared" si="90"/>
        <v/>
      </c>
      <c r="AR367" s="117" t="str">
        <f>IF($C367="", "", IF(IFERROR(INDEX(Ingredients!$AI$11:$AI$310, MATCH($C367, Ingredients!$B$11:$B$310, 0)), "")="", "", IFERROR(INDEX(Ingredients!$AI$11:$AI$310, MATCH($C367, Ingredients!$B$11:$B$310, 0)), "")))</f>
        <v/>
      </c>
      <c r="AT367" s="120" t="str">
        <f t="shared" si="91"/>
        <v/>
      </c>
      <c r="AV367" s="90" t="str">
        <f t="shared" si="81"/>
        <v/>
      </c>
      <c r="AX367" s="90" t="str">
        <f>IF($AV367="", "", COUNTIF($AV$11:$AV$5010, "&lt;"&amp;$AV367)+1+COUNTIF($AV$11:$AV367, $AV367)-1)</f>
        <v/>
      </c>
      <c r="AZ367" s="111" t="str">
        <f>IF($B367="", "", SUMIF('Shopping List'!$AV$11:$AV$25, $B367, 'Shopping List'!$BN$11:$BN$25))</f>
        <v/>
      </c>
      <c r="BB367" s="117" t="str">
        <f t="shared" si="92"/>
        <v/>
      </c>
    </row>
    <row r="368" spans="1:54" x14ac:dyDescent="0.25">
      <c r="A368" s="4"/>
      <c r="B368" s="37"/>
      <c r="C368" s="124"/>
      <c r="D368" s="39"/>
      <c r="E368" s="125"/>
      <c r="F368" s="48"/>
      <c r="G368" s="4"/>
      <c r="H368" s="4"/>
      <c r="I368" s="95" t="str">
        <f>IF($C368="", "", IF(IFERROR(INDEX(Ingredients!$C$11:$C$310, MATCH($C368, Ingredients!$B$11:$B$310, 0)), "")="", "", IFERROR(INDEX(Ingredients!$C$11:$C$310, MATCH($C368, Ingredients!$B$11:$B$310, 0)), "")))</f>
        <v/>
      </c>
      <c r="J368" s="73" t="str">
        <f>IF($B368="", "", IF(IFERROR(INDEX(Meals!$C$11:$C$260, MATCH($B368, Meals!$B$11:$B$260, 0)), "")="", "", IFERROR(INDEX(Meals!$C$11:$C$260, MATCH($B368, Meals!$B$11:$B$260, 0)), "")))</f>
        <v/>
      </c>
      <c r="K368" s="4"/>
      <c r="L368" s="72" t="str">
        <f t="shared" si="82"/>
        <v/>
      </c>
      <c r="M368" s="73" t="str">
        <f t="shared" si="83"/>
        <v/>
      </c>
      <c r="N368" s="4"/>
      <c r="O368" s="78" t="str">
        <f t="shared" si="84"/>
        <v/>
      </c>
      <c r="P368" s="79" t="str">
        <f t="shared" si="85"/>
        <v/>
      </c>
      <c r="Q368" s="4"/>
      <c r="R368" s="90" t="str">
        <f t="shared" si="86"/>
        <v/>
      </c>
      <c r="S368" s="4"/>
      <c r="Y368" s="18" t="str">
        <f t="shared" si="87"/>
        <v/>
      </c>
      <c r="AA368" s="18" t="str">
        <f t="shared" si="78"/>
        <v/>
      </c>
      <c r="AB368" s="18" t="str">
        <f t="shared" si="79"/>
        <v/>
      </c>
      <c r="AC368" s="18" t="str">
        <f t="shared" si="88"/>
        <v/>
      </c>
      <c r="AD368" s="18" t="str">
        <f t="shared" si="88"/>
        <v/>
      </c>
      <c r="AE368" s="18" t="str">
        <f t="shared" si="89"/>
        <v/>
      </c>
      <c r="AG368" s="95" t="str">
        <f>IF($C368="", "", IF(IFERROR(INDEX(Ingredients!C$11:C$310, MATCH($C368, Ingredients!$B$11:$B$310, 0)), "")="", "", IFERROR(INDEX(Ingredients!C$11:C$310, MATCH($C368, Ingredients!$B$11:$B$310, 0)), "")))</f>
        <v/>
      </c>
      <c r="AH368" s="105" t="str">
        <f>IF($C368="", "", IF(IFERROR(INDEX(Ingredients!D$11:D$310, MATCH($C368, Ingredients!$B$11:$B$310, 0)), "")="", "", IFERROR(INDEX(Ingredients!D$11:D$310, MATCH($C368, Ingredients!$B$11:$B$310, 0)), "")))</f>
        <v/>
      </c>
      <c r="AI368" s="106" t="str">
        <f>IF($C368="", "", IF(IFERROR(INDEX(Ingredients!E$11:E$310, MATCH($C368, Ingredients!$B$11:$B$310, 0)), "")="", "", IFERROR(INDEX(Ingredients!E$11:E$310, MATCH($C368, Ingredients!$B$11:$B$310, 0)), "")))</f>
        <v/>
      </c>
      <c r="AJ368" s="108" t="str">
        <f>IF($C368="", "", IF(IFERROR(INDEX(Ingredients!F$11:F$310, MATCH($C368, Ingredients!$B$11:$B$310, 0)), "")="", "", IFERROR(INDEX(Ingredients!F$11:F$310, MATCH($C368, Ingredients!$B$11:$B$310, 0)), "")))</f>
        <v/>
      </c>
      <c r="AK368" s="106" t="str">
        <f>IF($C368="", "", IF(IFERROR(INDEX(Ingredients!G$11:G$310, MATCH($C368, Ingredients!$B$11:$B$310, 0)), "")="", "", IFERROR(INDEX(Ingredients!G$11:G$310, MATCH($C368, Ingredients!$B$11:$B$310, 0)), "")))</f>
        <v/>
      </c>
      <c r="AL368" s="79" t="str">
        <f>IF($C368="", "", IF(IFERROR(INDEX(Ingredients!H$11:H$310, MATCH($C368, Ingredients!$B$11:$B$310, 0)), "")="", "", IFERROR(INDEX(Ingredients!H$11:H$310, MATCH($C368, Ingredients!$B$11:$B$310, 0)), "")))</f>
        <v/>
      </c>
      <c r="AN368" s="83" t="str">
        <f t="shared" si="80"/>
        <v/>
      </c>
      <c r="AP368" s="114" t="str">
        <f t="shared" si="90"/>
        <v/>
      </c>
      <c r="AR368" s="117" t="str">
        <f>IF($C368="", "", IF(IFERROR(INDEX(Ingredients!$AI$11:$AI$310, MATCH($C368, Ingredients!$B$11:$B$310, 0)), "")="", "", IFERROR(INDEX(Ingredients!$AI$11:$AI$310, MATCH($C368, Ingredients!$B$11:$B$310, 0)), "")))</f>
        <v/>
      </c>
      <c r="AT368" s="120" t="str">
        <f t="shared" si="91"/>
        <v/>
      </c>
      <c r="AV368" s="90" t="str">
        <f t="shared" si="81"/>
        <v/>
      </c>
      <c r="AX368" s="90" t="str">
        <f>IF($AV368="", "", COUNTIF($AV$11:$AV$5010, "&lt;"&amp;$AV368)+1+COUNTIF($AV$11:$AV368, $AV368)-1)</f>
        <v/>
      </c>
      <c r="AZ368" s="111" t="str">
        <f>IF($B368="", "", SUMIF('Shopping List'!$AV$11:$AV$25, $B368, 'Shopping List'!$BN$11:$BN$25))</f>
        <v/>
      </c>
      <c r="BB368" s="117" t="str">
        <f t="shared" si="92"/>
        <v/>
      </c>
    </row>
    <row r="369" spans="1:54" x14ac:dyDescent="0.25">
      <c r="A369" s="4"/>
      <c r="B369" s="37"/>
      <c r="C369" s="124"/>
      <c r="D369" s="39"/>
      <c r="E369" s="125"/>
      <c r="F369" s="48"/>
      <c r="G369" s="4"/>
      <c r="H369" s="4"/>
      <c r="I369" s="95" t="str">
        <f>IF($C369="", "", IF(IFERROR(INDEX(Ingredients!$C$11:$C$310, MATCH($C369, Ingredients!$B$11:$B$310, 0)), "")="", "", IFERROR(INDEX(Ingredients!$C$11:$C$310, MATCH($C369, Ingredients!$B$11:$B$310, 0)), "")))</f>
        <v/>
      </c>
      <c r="J369" s="73" t="str">
        <f>IF($B369="", "", IF(IFERROR(INDEX(Meals!$C$11:$C$260, MATCH($B369, Meals!$B$11:$B$260, 0)), "")="", "", IFERROR(INDEX(Meals!$C$11:$C$260, MATCH($B369, Meals!$B$11:$B$260, 0)), "")))</f>
        <v/>
      </c>
      <c r="K369" s="4"/>
      <c r="L369" s="72" t="str">
        <f t="shared" si="82"/>
        <v/>
      </c>
      <c r="M369" s="73" t="str">
        <f t="shared" si="83"/>
        <v/>
      </c>
      <c r="N369" s="4"/>
      <c r="O369" s="78" t="str">
        <f t="shared" si="84"/>
        <v/>
      </c>
      <c r="P369" s="79" t="str">
        <f t="shared" si="85"/>
        <v/>
      </c>
      <c r="Q369" s="4"/>
      <c r="R369" s="90" t="str">
        <f t="shared" si="86"/>
        <v/>
      </c>
      <c r="S369" s="4"/>
      <c r="Y369" s="18" t="str">
        <f t="shared" si="87"/>
        <v/>
      </c>
      <c r="AA369" s="18" t="str">
        <f t="shared" si="78"/>
        <v/>
      </c>
      <c r="AB369" s="18" t="str">
        <f t="shared" si="79"/>
        <v/>
      </c>
      <c r="AC369" s="18" t="str">
        <f t="shared" si="88"/>
        <v/>
      </c>
      <c r="AD369" s="18" t="str">
        <f t="shared" si="88"/>
        <v/>
      </c>
      <c r="AE369" s="18" t="str">
        <f t="shared" si="89"/>
        <v/>
      </c>
      <c r="AG369" s="95" t="str">
        <f>IF($C369="", "", IF(IFERROR(INDEX(Ingredients!C$11:C$310, MATCH($C369, Ingredients!$B$11:$B$310, 0)), "")="", "", IFERROR(INDEX(Ingredients!C$11:C$310, MATCH($C369, Ingredients!$B$11:$B$310, 0)), "")))</f>
        <v/>
      </c>
      <c r="AH369" s="105" t="str">
        <f>IF($C369="", "", IF(IFERROR(INDEX(Ingredients!D$11:D$310, MATCH($C369, Ingredients!$B$11:$B$310, 0)), "")="", "", IFERROR(INDEX(Ingredients!D$11:D$310, MATCH($C369, Ingredients!$B$11:$B$310, 0)), "")))</f>
        <v/>
      </c>
      <c r="AI369" s="106" t="str">
        <f>IF($C369="", "", IF(IFERROR(INDEX(Ingredients!E$11:E$310, MATCH($C369, Ingredients!$B$11:$B$310, 0)), "")="", "", IFERROR(INDEX(Ingredients!E$11:E$310, MATCH($C369, Ingredients!$B$11:$B$310, 0)), "")))</f>
        <v/>
      </c>
      <c r="AJ369" s="108" t="str">
        <f>IF($C369="", "", IF(IFERROR(INDEX(Ingredients!F$11:F$310, MATCH($C369, Ingredients!$B$11:$B$310, 0)), "")="", "", IFERROR(INDEX(Ingredients!F$11:F$310, MATCH($C369, Ingredients!$B$11:$B$310, 0)), "")))</f>
        <v/>
      </c>
      <c r="AK369" s="106" t="str">
        <f>IF($C369="", "", IF(IFERROR(INDEX(Ingredients!G$11:G$310, MATCH($C369, Ingredients!$B$11:$B$310, 0)), "")="", "", IFERROR(INDEX(Ingredients!G$11:G$310, MATCH($C369, Ingredients!$B$11:$B$310, 0)), "")))</f>
        <v/>
      </c>
      <c r="AL369" s="79" t="str">
        <f>IF($C369="", "", IF(IFERROR(INDEX(Ingredients!H$11:H$310, MATCH($C369, Ingredients!$B$11:$B$310, 0)), "")="", "", IFERROR(INDEX(Ingredients!H$11:H$310, MATCH($C369, Ingredients!$B$11:$B$310, 0)), "")))</f>
        <v/>
      </c>
      <c r="AN369" s="83" t="str">
        <f t="shared" si="80"/>
        <v/>
      </c>
      <c r="AP369" s="114" t="str">
        <f t="shared" si="90"/>
        <v/>
      </c>
      <c r="AR369" s="117" t="str">
        <f>IF($C369="", "", IF(IFERROR(INDEX(Ingredients!$AI$11:$AI$310, MATCH($C369, Ingredients!$B$11:$B$310, 0)), "")="", "", IFERROR(INDEX(Ingredients!$AI$11:$AI$310, MATCH($C369, Ingredients!$B$11:$B$310, 0)), "")))</f>
        <v/>
      </c>
      <c r="AT369" s="120" t="str">
        <f t="shared" si="91"/>
        <v/>
      </c>
      <c r="AV369" s="90" t="str">
        <f t="shared" si="81"/>
        <v/>
      </c>
      <c r="AX369" s="90" t="str">
        <f>IF($AV369="", "", COUNTIF($AV$11:$AV$5010, "&lt;"&amp;$AV369)+1+COUNTIF($AV$11:$AV369, $AV369)-1)</f>
        <v/>
      </c>
      <c r="AZ369" s="111" t="str">
        <f>IF($B369="", "", SUMIF('Shopping List'!$AV$11:$AV$25, $B369, 'Shopping List'!$BN$11:$BN$25))</f>
        <v/>
      </c>
      <c r="BB369" s="117" t="str">
        <f t="shared" si="92"/>
        <v/>
      </c>
    </row>
    <row r="370" spans="1:54" x14ac:dyDescent="0.25">
      <c r="A370" s="4"/>
      <c r="B370" s="37"/>
      <c r="C370" s="124"/>
      <c r="D370" s="39"/>
      <c r="E370" s="125"/>
      <c r="F370" s="48"/>
      <c r="G370" s="4"/>
      <c r="H370" s="4"/>
      <c r="I370" s="95" t="str">
        <f>IF($C370="", "", IF(IFERROR(INDEX(Ingredients!$C$11:$C$310, MATCH($C370, Ingredients!$B$11:$B$310, 0)), "")="", "", IFERROR(INDEX(Ingredients!$C$11:$C$310, MATCH($C370, Ingredients!$B$11:$B$310, 0)), "")))</f>
        <v/>
      </c>
      <c r="J370" s="73" t="str">
        <f>IF($B370="", "", IF(IFERROR(INDEX(Meals!$C$11:$C$260, MATCH($B370, Meals!$B$11:$B$260, 0)), "")="", "", IFERROR(INDEX(Meals!$C$11:$C$260, MATCH($B370, Meals!$B$11:$B$260, 0)), "")))</f>
        <v/>
      </c>
      <c r="K370" s="4"/>
      <c r="L370" s="72" t="str">
        <f t="shared" si="82"/>
        <v/>
      </c>
      <c r="M370" s="73" t="str">
        <f t="shared" si="83"/>
        <v/>
      </c>
      <c r="N370" s="4"/>
      <c r="O370" s="78" t="str">
        <f t="shared" si="84"/>
        <v/>
      </c>
      <c r="P370" s="79" t="str">
        <f t="shared" si="85"/>
        <v/>
      </c>
      <c r="Q370" s="4"/>
      <c r="R370" s="90" t="str">
        <f t="shared" si="86"/>
        <v/>
      </c>
      <c r="S370" s="4"/>
      <c r="Y370" s="18" t="str">
        <f t="shared" si="87"/>
        <v/>
      </c>
      <c r="AA370" s="18" t="str">
        <f t="shared" si="78"/>
        <v/>
      </c>
      <c r="AB370" s="18" t="str">
        <f t="shared" si="79"/>
        <v/>
      </c>
      <c r="AC370" s="18" t="str">
        <f t="shared" si="88"/>
        <v/>
      </c>
      <c r="AD370" s="18" t="str">
        <f t="shared" si="88"/>
        <v/>
      </c>
      <c r="AE370" s="18" t="str">
        <f t="shared" si="89"/>
        <v/>
      </c>
      <c r="AG370" s="95" t="str">
        <f>IF($C370="", "", IF(IFERROR(INDEX(Ingredients!C$11:C$310, MATCH($C370, Ingredients!$B$11:$B$310, 0)), "")="", "", IFERROR(INDEX(Ingredients!C$11:C$310, MATCH($C370, Ingredients!$B$11:$B$310, 0)), "")))</f>
        <v/>
      </c>
      <c r="AH370" s="105" t="str">
        <f>IF($C370="", "", IF(IFERROR(INDEX(Ingredients!D$11:D$310, MATCH($C370, Ingredients!$B$11:$B$310, 0)), "")="", "", IFERROR(INDEX(Ingredients!D$11:D$310, MATCH($C370, Ingredients!$B$11:$B$310, 0)), "")))</f>
        <v/>
      </c>
      <c r="AI370" s="106" t="str">
        <f>IF($C370="", "", IF(IFERROR(INDEX(Ingredients!E$11:E$310, MATCH($C370, Ingredients!$B$11:$B$310, 0)), "")="", "", IFERROR(INDEX(Ingredients!E$11:E$310, MATCH($C370, Ingredients!$B$11:$B$310, 0)), "")))</f>
        <v/>
      </c>
      <c r="AJ370" s="108" t="str">
        <f>IF($C370="", "", IF(IFERROR(INDEX(Ingredients!F$11:F$310, MATCH($C370, Ingredients!$B$11:$B$310, 0)), "")="", "", IFERROR(INDEX(Ingredients!F$11:F$310, MATCH($C370, Ingredients!$B$11:$B$310, 0)), "")))</f>
        <v/>
      </c>
      <c r="AK370" s="106" t="str">
        <f>IF($C370="", "", IF(IFERROR(INDEX(Ingredients!G$11:G$310, MATCH($C370, Ingredients!$B$11:$B$310, 0)), "")="", "", IFERROR(INDEX(Ingredients!G$11:G$310, MATCH($C370, Ingredients!$B$11:$B$310, 0)), "")))</f>
        <v/>
      </c>
      <c r="AL370" s="79" t="str">
        <f>IF($C370="", "", IF(IFERROR(INDEX(Ingredients!H$11:H$310, MATCH($C370, Ingredients!$B$11:$B$310, 0)), "")="", "", IFERROR(INDEX(Ingredients!H$11:H$310, MATCH($C370, Ingredients!$B$11:$B$310, 0)), "")))</f>
        <v/>
      </c>
      <c r="AN370" s="83" t="str">
        <f t="shared" si="80"/>
        <v/>
      </c>
      <c r="AP370" s="114" t="str">
        <f t="shared" si="90"/>
        <v/>
      </c>
      <c r="AR370" s="117" t="str">
        <f>IF($C370="", "", IF(IFERROR(INDEX(Ingredients!$AI$11:$AI$310, MATCH($C370, Ingredients!$B$11:$B$310, 0)), "")="", "", IFERROR(INDEX(Ingredients!$AI$11:$AI$310, MATCH($C370, Ingredients!$B$11:$B$310, 0)), "")))</f>
        <v/>
      </c>
      <c r="AT370" s="120" t="str">
        <f t="shared" si="91"/>
        <v/>
      </c>
      <c r="AV370" s="90" t="str">
        <f t="shared" si="81"/>
        <v/>
      </c>
      <c r="AX370" s="90" t="str">
        <f>IF($AV370="", "", COUNTIF($AV$11:$AV$5010, "&lt;"&amp;$AV370)+1+COUNTIF($AV$11:$AV370, $AV370)-1)</f>
        <v/>
      </c>
      <c r="AZ370" s="111" t="str">
        <f>IF($B370="", "", SUMIF('Shopping List'!$AV$11:$AV$25, $B370, 'Shopping List'!$BN$11:$BN$25))</f>
        <v/>
      </c>
      <c r="BB370" s="117" t="str">
        <f t="shared" si="92"/>
        <v/>
      </c>
    </row>
    <row r="371" spans="1:54" x14ac:dyDescent="0.25">
      <c r="A371" s="4"/>
      <c r="B371" s="37"/>
      <c r="C371" s="124"/>
      <c r="D371" s="39"/>
      <c r="E371" s="125"/>
      <c r="F371" s="48"/>
      <c r="G371" s="4"/>
      <c r="H371" s="4"/>
      <c r="I371" s="95" t="str">
        <f>IF($C371="", "", IF(IFERROR(INDEX(Ingredients!$C$11:$C$310, MATCH($C371, Ingredients!$B$11:$B$310, 0)), "")="", "", IFERROR(INDEX(Ingredients!$C$11:$C$310, MATCH($C371, Ingredients!$B$11:$B$310, 0)), "")))</f>
        <v/>
      </c>
      <c r="J371" s="73" t="str">
        <f>IF($B371="", "", IF(IFERROR(INDEX(Meals!$C$11:$C$260, MATCH($B371, Meals!$B$11:$B$260, 0)), "")="", "", IFERROR(INDEX(Meals!$C$11:$C$260, MATCH($B371, Meals!$B$11:$B$260, 0)), "")))</f>
        <v/>
      </c>
      <c r="K371" s="4"/>
      <c r="L371" s="72" t="str">
        <f t="shared" si="82"/>
        <v/>
      </c>
      <c r="M371" s="73" t="str">
        <f t="shared" si="83"/>
        <v/>
      </c>
      <c r="N371" s="4"/>
      <c r="O371" s="78" t="str">
        <f t="shared" si="84"/>
        <v/>
      </c>
      <c r="P371" s="79" t="str">
        <f t="shared" si="85"/>
        <v/>
      </c>
      <c r="Q371" s="4"/>
      <c r="R371" s="90" t="str">
        <f t="shared" si="86"/>
        <v/>
      </c>
      <c r="S371" s="4"/>
      <c r="Y371" s="18" t="str">
        <f t="shared" si="87"/>
        <v/>
      </c>
      <c r="AA371" s="18" t="str">
        <f t="shared" si="78"/>
        <v/>
      </c>
      <c r="AB371" s="18" t="str">
        <f t="shared" si="79"/>
        <v/>
      </c>
      <c r="AC371" s="18" t="str">
        <f t="shared" si="88"/>
        <v/>
      </c>
      <c r="AD371" s="18" t="str">
        <f t="shared" si="88"/>
        <v/>
      </c>
      <c r="AE371" s="18" t="str">
        <f t="shared" si="89"/>
        <v/>
      </c>
      <c r="AG371" s="95" t="str">
        <f>IF($C371="", "", IF(IFERROR(INDEX(Ingredients!C$11:C$310, MATCH($C371, Ingredients!$B$11:$B$310, 0)), "")="", "", IFERROR(INDEX(Ingredients!C$11:C$310, MATCH($C371, Ingredients!$B$11:$B$310, 0)), "")))</f>
        <v/>
      </c>
      <c r="AH371" s="105" t="str">
        <f>IF($C371="", "", IF(IFERROR(INDEX(Ingredients!D$11:D$310, MATCH($C371, Ingredients!$B$11:$B$310, 0)), "")="", "", IFERROR(INDEX(Ingredients!D$11:D$310, MATCH($C371, Ingredients!$B$11:$B$310, 0)), "")))</f>
        <v/>
      </c>
      <c r="AI371" s="106" t="str">
        <f>IF($C371="", "", IF(IFERROR(INDEX(Ingredients!E$11:E$310, MATCH($C371, Ingredients!$B$11:$B$310, 0)), "")="", "", IFERROR(INDEX(Ingredients!E$11:E$310, MATCH($C371, Ingredients!$B$11:$B$310, 0)), "")))</f>
        <v/>
      </c>
      <c r="AJ371" s="108" t="str">
        <f>IF($C371="", "", IF(IFERROR(INDEX(Ingredients!F$11:F$310, MATCH($C371, Ingredients!$B$11:$B$310, 0)), "")="", "", IFERROR(INDEX(Ingredients!F$11:F$310, MATCH($C371, Ingredients!$B$11:$B$310, 0)), "")))</f>
        <v/>
      </c>
      <c r="AK371" s="106" t="str">
        <f>IF($C371="", "", IF(IFERROR(INDEX(Ingredients!G$11:G$310, MATCH($C371, Ingredients!$B$11:$B$310, 0)), "")="", "", IFERROR(INDEX(Ingredients!G$11:G$310, MATCH($C371, Ingredients!$B$11:$B$310, 0)), "")))</f>
        <v/>
      </c>
      <c r="AL371" s="79" t="str">
        <f>IF($C371="", "", IF(IFERROR(INDEX(Ingredients!H$11:H$310, MATCH($C371, Ingredients!$B$11:$B$310, 0)), "")="", "", IFERROR(INDEX(Ingredients!H$11:H$310, MATCH($C371, Ingredients!$B$11:$B$310, 0)), "")))</f>
        <v/>
      </c>
      <c r="AN371" s="83" t="str">
        <f t="shared" si="80"/>
        <v/>
      </c>
      <c r="AP371" s="114" t="str">
        <f t="shared" si="90"/>
        <v/>
      </c>
      <c r="AR371" s="117" t="str">
        <f>IF($C371="", "", IF(IFERROR(INDEX(Ingredients!$AI$11:$AI$310, MATCH($C371, Ingredients!$B$11:$B$310, 0)), "")="", "", IFERROR(INDEX(Ingredients!$AI$11:$AI$310, MATCH($C371, Ingredients!$B$11:$B$310, 0)), "")))</f>
        <v/>
      </c>
      <c r="AT371" s="120" t="str">
        <f t="shared" si="91"/>
        <v/>
      </c>
      <c r="AV371" s="90" t="str">
        <f t="shared" si="81"/>
        <v/>
      </c>
      <c r="AX371" s="90" t="str">
        <f>IF($AV371="", "", COUNTIF($AV$11:$AV$5010, "&lt;"&amp;$AV371)+1+COUNTIF($AV$11:$AV371, $AV371)-1)</f>
        <v/>
      </c>
      <c r="AZ371" s="111" t="str">
        <f>IF($B371="", "", SUMIF('Shopping List'!$AV$11:$AV$25, $B371, 'Shopping List'!$BN$11:$BN$25))</f>
        <v/>
      </c>
      <c r="BB371" s="117" t="str">
        <f t="shared" si="92"/>
        <v/>
      </c>
    </row>
    <row r="372" spans="1:54" x14ac:dyDescent="0.25">
      <c r="A372" s="4"/>
      <c r="B372" s="37"/>
      <c r="C372" s="124"/>
      <c r="D372" s="39"/>
      <c r="E372" s="125"/>
      <c r="F372" s="48"/>
      <c r="G372" s="4"/>
      <c r="H372" s="4"/>
      <c r="I372" s="95" t="str">
        <f>IF($C372="", "", IF(IFERROR(INDEX(Ingredients!$C$11:$C$310, MATCH($C372, Ingredients!$B$11:$B$310, 0)), "")="", "", IFERROR(INDEX(Ingredients!$C$11:$C$310, MATCH($C372, Ingredients!$B$11:$B$310, 0)), "")))</f>
        <v/>
      </c>
      <c r="J372" s="73" t="str">
        <f>IF($B372="", "", IF(IFERROR(INDEX(Meals!$C$11:$C$260, MATCH($B372, Meals!$B$11:$B$260, 0)), "")="", "", IFERROR(INDEX(Meals!$C$11:$C$260, MATCH($B372, Meals!$B$11:$B$260, 0)), "")))</f>
        <v/>
      </c>
      <c r="K372" s="4"/>
      <c r="L372" s="72" t="str">
        <f t="shared" si="82"/>
        <v/>
      </c>
      <c r="M372" s="73" t="str">
        <f t="shared" si="83"/>
        <v/>
      </c>
      <c r="N372" s="4"/>
      <c r="O372" s="78" t="str">
        <f t="shared" si="84"/>
        <v/>
      </c>
      <c r="P372" s="79" t="str">
        <f t="shared" si="85"/>
        <v/>
      </c>
      <c r="Q372" s="4"/>
      <c r="R372" s="90" t="str">
        <f t="shared" si="86"/>
        <v/>
      </c>
      <c r="S372" s="4"/>
      <c r="Y372" s="18" t="str">
        <f t="shared" si="87"/>
        <v/>
      </c>
      <c r="AA372" s="18" t="str">
        <f t="shared" si="78"/>
        <v/>
      </c>
      <c r="AB372" s="18" t="str">
        <f t="shared" si="79"/>
        <v/>
      </c>
      <c r="AC372" s="18" t="str">
        <f t="shared" si="88"/>
        <v/>
      </c>
      <c r="AD372" s="18" t="str">
        <f t="shared" si="88"/>
        <v/>
      </c>
      <c r="AE372" s="18" t="str">
        <f t="shared" si="89"/>
        <v/>
      </c>
      <c r="AG372" s="95" t="str">
        <f>IF($C372="", "", IF(IFERROR(INDEX(Ingredients!C$11:C$310, MATCH($C372, Ingredients!$B$11:$B$310, 0)), "")="", "", IFERROR(INDEX(Ingredients!C$11:C$310, MATCH($C372, Ingredients!$B$11:$B$310, 0)), "")))</f>
        <v/>
      </c>
      <c r="AH372" s="105" t="str">
        <f>IF($C372="", "", IF(IFERROR(INDEX(Ingredients!D$11:D$310, MATCH($C372, Ingredients!$B$11:$B$310, 0)), "")="", "", IFERROR(INDEX(Ingredients!D$11:D$310, MATCH($C372, Ingredients!$B$11:$B$310, 0)), "")))</f>
        <v/>
      </c>
      <c r="AI372" s="106" t="str">
        <f>IF($C372="", "", IF(IFERROR(INDEX(Ingredients!E$11:E$310, MATCH($C372, Ingredients!$B$11:$B$310, 0)), "")="", "", IFERROR(INDEX(Ingredients!E$11:E$310, MATCH($C372, Ingredients!$B$11:$B$310, 0)), "")))</f>
        <v/>
      </c>
      <c r="AJ372" s="108" t="str">
        <f>IF($C372="", "", IF(IFERROR(INDEX(Ingredients!F$11:F$310, MATCH($C372, Ingredients!$B$11:$B$310, 0)), "")="", "", IFERROR(INDEX(Ingredients!F$11:F$310, MATCH($C372, Ingredients!$B$11:$B$310, 0)), "")))</f>
        <v/>
      </c>
      <c r="AK372" s="106" t="str">
        <f>IF($C372="", "", IF(IFERROR(INDEX(Ingredients!G$11:G$310, MATCH($C372, Ingredients!$B$11:$B$310, 0)), "")="", "", IFERROR(INDEX(Ingredients!G$11:G$310, MATCH($C372, Ingredients!$B$11:$B$310, 0)), "")))</f>
        <v/>
      </c>
      <c r="AL372" s="79" t="str">
        <f>IF($C372="", "", IF(IFERROR(INDEX(Ingredients!H$11:H$310, MATCH($C372, Ingredients!$B$11:$B$310, 0)), "")="", "", IFERROR(INDEX(Ingredients!H$11:H$310, MATCH($C372, Ingredients!$B$11:$B$310, 0)), "")))</f>
        <v/>
      </c>
      <c r="AN372" s="83" t="str">
        <f t="shared" si="80"/>
        <v/>
      </c>
      <c r="AP372" s="114" t="str">
        <f t="shared" si="90"/>
        <v/>
      </c>
      <c r="AR372" s="117" t="str">
        <f>IF($C372="", "", IF(IFERROR(INDEX(Ingredients!$AI$11:$AI$310, MATCH($C372, Ingredients!$B$11:$B$310, 0)), "")="", "", IFERROR(INDEX(Ingredients!$AI$11:$AI$310, MATCH($C372, Ingredients!$B$11:$B$310, 0)), "")))</f>
        <v/>
      </c>
      <c r="AT372" s="120" t="str">
        <f t="shared" si="91"/>
        <v/>
      </c>
      <c r="AV372" s="90" t="str">
        <f t="shared" si="81"/>
        <v/>
      </c>
      <c r="AX372" s="90" t="str">
        <f>IF($AV372="", "", COUNTIF($AV$11:$AV$5010, "&lt;"&amp;$AV372)+1+COUNTIF($AV$11:$AV372, $AV372)-1)</f>
        <v/>
      </c>
      <c r="AZ372" s="111" t="str">
        <f>IF($B372="", "", SUMIF('Shopping List'!$AV$11:$AV$25, $B372, 'Shopping List'!$BN$11:$BN$25))</f>
        <v/>
      </c>
      <c r="BB372" s="117" t="str">
        <f t="shared" si="92"/>
        <v/>
      </c>
    </row>
    <row r="373" spans="1:54" x14ac:dyDescent="0.25">
      <c r="A373" s="4"/>
      <c r="B373" s="37"/>
      <c r="C373" s="124"/>
      <c r="D373" s="39"/>
      <c r="E373" s="125"/>
      <c r="F373" s="48"/>
      <c r="G373" s="4"/>
      <c r="H373" s="4"/>
      <c r="I373" s="95" t="str">
        <f>IF($C373="", "", IF(IFERROR(INDEX(Ingredients!$C$11:$C$310, MATCH($C373, Ingredients!$B$11:$B$310, 0)), "")="", "", IFERROR(INDEX(Ingredients!$C$11:$C$310, MATCH($C373, Ingredients!$B$11:$B$310, 0)), "")))</f>
        <v/>
      </c>
      <c r="J373" s="73" t="str">
        <f>IF($B373="", "", IF(IFERROR(INDEX(Meals!$C$11:$C$260, MATCH($B373, Meals!$B$11:$B$260, 0)), "")="", "", IFERROR(INDEX(Meals!$C$11:$C$260, MATCH($B373, Meals!$B$11:$B$260, 0)), "")))</f>
        <v/>
      </c>
      <c r="K373" s="4"/>
      <c r="L373" s="72" t="str">
        <f t="shared" si="82"/>
        <v/>
      </c>
      <c r="M373" s="73" t="str">
        <f t="shared" si="83"/>
        <v/>
      </c>
      <c r="N373" s="4"/>
      <c r="O373" s="78" t="str">
        <f t="shared" si="84"/>
        <v/>
      </c>
      <c r="P373" s="79" t="str">
        <f t="shared" si="85"/>
        <v/>
      </c>
      <c r="Q373" s="4"/>
      <c r="R373" s="90" t="str">
        <f t="shared" si="86"/>
        <v/>
      </c>
      <c r="S373" s="4"/>
      <c r="Y373" s="18" t="str">
        <f t="shared" si="87"/>
        <v/>
      </c>
      <c r="AA373" s="18" t="str">
        <f t="shared" si="78"/>
        <v/>
      </c>
      <c r="AB373" s="18" t="str">
        <f t="shared" si="79"/>
        <v/>
      </c>
      <c r="AC373" s="18" t="str">
        <f t="shared" si="88"/>
        <v/>
      </c>
      <c r="AD373" s="18" t="str">
        <f t="shared" si="88"/>
        <v/>
      </c>
      <c r="AE373" s="18" t="str">
        <f t="shared" si="89"/>
        <v/>
      </c>
      <c r="AG373" s="95" t="str">
        <f>IF($C373="", "", IF(IFERROR(INDEX(Ingredients!C$11:C$310, MATCH($C373, Ingredients!$B$11:$B$310, 0)), "")="", "", IFERROR(INDEX(Ingredients!C$11:C$310, MATCH($C373, Ingredients!$B$11:$B$310, 0)), "")))</f>
        <v/>
      </c>
      <c r="AH373" s="105" t="str">
        <f>IF($C373="", "", IF(IFERROR(INDEX(Ingredients!D$11:D$310, MATCH($C373, Ingredients!$B$11:$B$310, 0)), "")="", "", IFERROR(INDEX(Ingredients!D$11:D$310, MATCH($C373, Ingredients!$B$11:$B$310, 0)), "")))</f>
        <v/>
      </c>
      <c r="AI373" s="106" t="str">
        <f>IF($C373="", "", IF(IFERROR(INDEX(Ingredients!E$11:E$310, MATCH($C373, Ingredients!$B$11:$B$310, 0)), "")="", "", IFERROR(INDEX(Ingredients!E$11:E$310, MATCH($C373, Ingredients!$B$11:$B$310, 0)), "")))</f>
        <v/>
      </c>
      <c r="AJ373" s="108" t="str">
        <f>IF($C373="", "", IF(IFERROR(INDEX(Ingredients!F$11:F$310, MATCH($C373, Ingredients!$B$11:$B$310, 0)), "")="", "", IFERROR(INDEX(Ingredients!F$11:F$310, MATCH($C373, Ingredients!$B$11:$B$310, 0)), "")))</f>
        <v/>
      </c>
      <c r="AK373" s="106" t="str">
        <f>IF($C373="", "", IF(IFERROR(INDEX(Ingredients!G$11:G$310, MATCH($C373, Ingredients!$B$11:$B$310, 0)), "")="", "", IFERROR(INDEX(Ingredients!G$11:G$310, MATCH($C373, Ingredients!$B$11:$B$310, 0)), "")))</f>
        <v/>
      </c>
      <c r="AL373" s="79" t="str">
        <f>IF($C373="", "", IF(IFERROR(INDEX(Ingredients!H$11:H$310, MATCH($C373, Ingredients!$B$11:$B$310, 0)), "")="", "", IFERROR(INDEX(Ingredients!H$11:H$310, MATCH($C373, Ingredients!$B$11:$B$310, 0)), "")))</f>
        <v/>
      </c>
      <c r="AN373" s="83" t="str">
        <f t="shared" si="80"/>
        <v/>
      </c>
      <c r="AP373" s="114" t="str">
        <f t="shared" si="90"/>
        <v/>
      </c>
      <c r="AR373" s="117" t="str">
        <f>IF($C373="", "", IF(IFERROR(INDEX(Ingredients!$AI$11:$AI$310, MATCH($C373, Ingredients!$B$11:$B$310, 0)), "")="", "", IFERROR(INDEX(Ingredients!$AI$11:$AI$310, MATCH($C373, Ingredients!$B$11:$B$310, 0)), "")))</f>
        <v/>
      </c>
      <c r="AT373" s="120" t="str">
        <f t="shared" si="91"/>
        <v/>
      </c>
      <c r="AV373" s="90" t="str">
        <f t="shared" si="81"/>
        <v/>
      </c>
      <c r="AX373" s="90" t="str">
        <f>IF($AV373="", "", COUNTIF($AV$11:$AV$5010, "&lt;"&amp;$AV373)+1+COUNTIF($AV$11:$AV373, $AV373)-1)</f>
        <v/>
      </c>
      <c r="AZ373" s="111" t="str">
        <f>IF($B373="", "", SUMIF('Shopping List'!$AV$11:$AV$25, $B373, 'Shopping List'!$BN$11:$BN$25))</f>
        <v/>
      </c>
      <c r="BB373" s="117" t="str">
        <f t="shared" si="92"/>
        <v/>
      </c>
    </row>
    <row r="374" spans="1:54" x14ac:dyDescent="0.25">
      <c r="A374" s="4"/>
      <c r="B374" s="37"/>
      <c r="C374" s="124"/>
      <c r="D374" s="39"/>
      <c r="E374" s="125"/>
      <c r="F374" s="48"/>
      <c r="G374" s="4"/>
      <c r="H374" s="4"/>
      <c r="I374" s="95" t="str">
        <f>IF($C374="", "", IF(IFERROR(INDEX(Ingredients!$C$11:$C$310, MATCH($C374, Ingredients!$B$11:$B$310, 0)), "")="", "", IFERROR(INDEX(Ingredients!$C$11:$C$310, MATCH($C374, Ingredients!$B$11:$B$310, 0)), "")))</f>
        <v/>
      </c>
      <c r="J374" s="73" t="str">
        <f>IF($B374="", "", IF(IFERROR(INDEX(Meals!$C$11:$C$260, MATCH($B374, Meals!$B$11:$B$260, 0)), "")="", "", IFERROR(INDEX(Meals!$C$11:$C$260, MATCH($B374, Meals!$B$11:$B$260, 0)), "")))</f>
        <v/>
      </c>
      <c r="K374" s="4"/>
      <c r="L374" s="72" t="str">
        <f t="shared" si="82"/>
        <v/>
      </c>
      <c r="M374" s="73" t="str">
        <f t="shared" si="83"/>
        <v/>
      </c>
      <c r="N374" s="4"/>
      <c r="O374" s="78" t="str">
        <f t="shared" si="84"/>
        <v/>
      </c>
      <c r="P374" s="79" t="str">
        <f t="shared" si="85"/>
        <v/>
      </c>
      <c r="Q374" s="4"/>
      <c r="R374" s="90" t="str">
        <f t="shared" si="86"/>
        <v/>
      </c>
      <c r="S374" s="4"/>
      <c r="Y374" s="18" t="str">
        <f t="shared" si="87"/>
        <v/>
      </c>
      <c r="AA374" s="18" t="str">
        <f t="shared" si="78"/>
        <v/>
      </c>
      <c r="AB374" s="18" t="str">
        <f t="shared" si="79"/>
        <v/>
      </c>
      <c r="AC374" s="18" t="str">
        <f t="shared" si="88"/>
        <v/>
      </c>
      <c r="AD374" s="18" t="str">
        <f t="shared" si="88"/>
        <v/>
      </c>
      <c r="AE374" s="18" t="str">
        <f t="shared" si="89"/>
        <v/>
      </c>
      <c r="AG374" s="95" t="str">
        <f>IF($C374="", "", IF(IFERROR(INDEX(Ingredients!C$11:C$310, MATCH($C374, Ingredients!$B$11:$B$310, 0)), "")="", "", IFERROR(INDEX(Ingredients!C$11:C$310, MATCH($C374, Ingredients!$B$11:$B$310, 0)), "")))</f>
        <v/>
      </c>
      <c r="AH374" s="105" t="str">
        <f>IF($C374="", "", IF(IFERROR(INDEX(Ingredients!D$11:D$310, MATCH($C374, Ingredients!$B$11:$B$310, 0)), "")="", "", IFERROR(INDEX(Ingredients!D$11:D$310, MATCH($C374, Ingredients!$B$11:$B$310, 0)), "")))</f>
        <v/>
      </c>
      <c r="AI374" s="106" t="str">
        <f>IF($C374="", "", IF(IFERROR(INDEX(Ingredients!E$11:E$310, MATCH($C374, Ingredients!$B$11:$B$310, 0)), "")="", "", IFERROR(INDEX(Ingredients!E$11:E$310, MATCH($C374, Ingredients!$B$11:$B$310, 0)), "")))</f>
        <v/>
      </c>
      <c r="AJ374" s="108" t="str">
        <f>IF($C374="", "", IF(IFERROR(INDEX(Ingredients!F$11:F$310, MATCH($C374, Ingredients!$B$11:$B$310, 0)), "")="", "", IFERROR(INDEX(Ingredients!F$11:F$310, MATCH($C374, Ingredients!$B$11:$B$310, 0)), "")))</f>
        <v/>
      </c>
      <c r="AK374" s="106" t="str">
        <f>IF($C374="", "", IF(IFERROR(INDEX(Ingredients!G$11:G$310, MATCH($C374, Ingredients!$B$11:$B$310, 0)), "")="", "", IFERROR(INDEX(Ingredients!G$11:G$310, MATCH($C374, Ingredients!$B$11:$B$310, 0)), "")))</f>
        <v/>
      </c>
      <c r="AL374" s="79" t="str">
        <f>IF($C374="", "", IF(IFERROR(INDEX(Ingredients!H$11:H$310, MATCH($C374, Ingredients!$B$11:$B$310, 0)), "")="", "", IFERROR(INDEX(Ingredients!H$11:H$310, MATCH($C374, Ingredients!$B$11:$B$310, 0)), "")))</f>
        <v/>
      </c>
      <c r="AN374" s="83" t="str">
        <f t="shared" si="80"/>
        <v/>
      </c>
      <c r="AP374" s="114" t="str">
        <f t="shared" si="90"/>
        <v/>
      </c>
      <c r="AR374" s="117" t="str">
        <f>IF($C374="", "", IF(IFERROR(INDEX(Ingredients!$AI$11:$AI$310, MATCH($C374, Ingredients!$B$11:$B$310, 0)), "")="", "", IFERROR(INDEX(Ingredients!$AI$11:$AI$310, MATCH($C374, Ingredients!$B$11:$B$310, 0)), "")))</f>
        <v/>
      </c>
      <c r="AT374" s="120" t="str">
        <f t="shared" si="91"/>
        <v/>
      </c>
      <c r="AV374" s="90" t="str">
        <f t="shared" si="81"/>
        <v/>
      </c>
      <c r="AX374" s="90" t="str">
        <f>IF($AV374="", "", COUNTIF($AV$11:$AV$5010, "&lt;"&amp;$AV374)+1+COUNTIF($AV$11:$AV374, $AV374)-1)</f>
        <v/>
      </c>
      <c r="AZ374" s="111" t="str">
        <f>IF($B374="", "", SUMIF('Shopping List'!$AV$11:$AV$25, $B374, 'Shopping List'!$BN$11:$BN$25))</f>
        <v/>
      </c>
      <c r="BB374" s="117" t="str">
        <f t="shared" si="92"/>
        <v/>
      </c>
    </row>
    <row r="375" spans="1:54" x14ac:dyDescent="0.25">
      <c r="A375" s="4"/>
      <c r="B375" s="37"/>
      <c r="C375" s="124"/>
      <c r="D375" s="39"/>
      <c r="E375" s="125"/>
      <c r="F375" s="48"/>
      <c r="G375" s="4"/>
      <c r="H375" s="4"/>
      <c r="I375" s="95" t="str">
        <f>IF($C375="", "", IF(IFERROR(INDEX(Ingredients!$C$11:$C$310, MATCH($C375, Ingredients!$B$11:$B$310, 0)), "")="", "", IFERROR(INDEX(Ingredients!$C$11:$C$310, MATCH($C375, Ingredients!$B$11:$B$310, 0)), "")))</f>
        <v/>
      </c>
      <c r="J375" s="73" t="str">
        <f>IF($B375="", "", IF(IFERROR(INDEX(Meals!$C$11:$C$260, MATCH($B375, Meals!$B$11:$B$260, 0)), "")="", "", IFERROR(INDEX(Meals!$C$11:$C$260, MATCH($B375, Meals!$B$11:$B$260, 0)), "")))</f>
        <v/>
      </c>
      <c r="K375" s="4"/>
      <c r="L375" s="72" t="str">
        <f t="shared" si="82"/>
        <v/>
      </c>
      <c r="M375" s="73" t="str">
        <f t="shared" si="83"/>
        <v/>
      </c>
      <c r="N375" s="4"/>
      <c r="O375" s="78" t="str">
        <f t="shared" si="84"/>
        <v/>
      </c>
      <c r="P375" s="79" t="str">
        <f t="shared" si="85"/>
        <v/>
      </c>
      <c r="Q375" s="4"/>
      <c r="R375" s="90" t="str">
        <f t="shared" si="86"/>
        <v/>
      </c>
      <c r="S375" s="4"/>
      <c r="Y375" s="18" t="str">
        <f t="shared" si="87"/>
        <v/>
      </c>
      <c r="AA375" s="18" t="str">
        <f t="shared" si="78"/>
        <v/>
      </c>
      <c r="AB375" s="18" t="str">
        <f t="shared" si="79"/>
        <v/>
      </c>
      <c r="AC375" s="18" t="str">
        <f t="shared" si="88"/>
        <v/>
      </c>
      <c r="AD375" s="18" t="str">
        <f t="shared" si="88"/>
        <v/>
      </c>
      <c r="AE375" s="18" t="str">
        <f t="shared" si="89"/>
        <v/>
      </c>
      <c r="AG375" s="95" t="str">
        <f>IF($C375="", "", IF(IFERROR(INDEX(Ingredients!C$11:C$310, MATCH($C375, Ingredients!$B$11:$B$310, 0)), "")="", "", IFERROR(INDEX(Ingredients!C$11:C$310, MATCH($C375, Ingredients!$B$11:$B$310, 0)), "")))</f>
        <v/>
      </c>
      <c r="AH375" s="105" t="str">
        <f>IF($C375="", "", IF(IFERROR(INDEX(Ingredients!D$11:D$310, MATCH($C375, Ingredients!$B$11:$B$310, 0)), "")="", "", IFERROR(INDEX(Ingredients!D$11:D$310, MATCH($C375, Ingredients!$B$11:$B$310, 0)), "")))</f>
        <v/>
      </c>
      <c r="AI375" s="106" t="str">
        <f>IF($C375="", "", IF(IFERROR(INDEX(Ingredients!E$11:E$310, MATCH($C375, Ingredients!$B$11:$B$310, 0)), "")="", "", IFERROR(INDEX(Ingredients!E$11:E$310, MATCH($C375, Ingredients!$B$11:$B$310, 0)), "")))</f>
        <v/>
      </c>
      <c r="AJ375" s="108" t="str">
        <f>IF($C375="", "", IF(IFERROR(INDEX(Ingredients!F$11:F$310, MATCH($C375, Ingredients!$B$11:$B$310, 0)), "")="", "", IFERROR(INDEX(Ingredients!F$11:F$310, MATCH($C375, Ingredients!$B$11:$B$310, 0)), "")))</f>
        <v/>
      </c>
      <c r="AK375" s="106" t="str">
        <f>IF($C375="", "", IF(IFERROR(INDEX(Ingredients!G$11:G$310, MATCH($C375, Ingredients!$B$11:$B$310, 0)), "")="", "", IFERROR(INDEX(Ingredients!G$11:G$310, MATCH($C375, Ingredients!$B$11:$B$310, 0)), "")))</f>
        <v/>
      </c>
      <c r="AL375" s="79" t="str">
        <f>IF($C375="", "", IF(IFERROR(INDEX(Ingredients!H$11:H$310, MATCH($C375, Ingredients!$B$11:$B$310, 0)), "")="", "", IFERROR(INDEX(Ingredients!H$11:H$310, MATCH($C375, Ingredients!$B$11:$B$310, 0)), "")))</f>
        <v/>
      </c>
      <c r="AN375" s="83" t="str">
        <f t="shared" si="80"/>
        <v/>
      </c>
      <c r="AP375" s="114" t="str">
        <f t="shared" si="90"/>
        <v/>
      </c>
      <c r="AR375" s="117" t="str">
        <f>IF($C375="", "", IF(IFERROR(INDEX(Ingredients!$AI$11:$AI$310, MATCH($C375, Ingredients!$B$11:$B$310, 0)), "")="", "", IFERROR(INDEX(Ingredients!$AI$11:$AI$310, MATCH($C375, Ingredients!$B$11:$B$310, 0)), "")))</f>
        <v/>
      </c>
      <c r="AT375" s="120" t="str">
        <f t="shared" si="91"/>
        <v/>
      </c>
      <c r="AV375" s="90" t="str">
        <f t="shared" si="81"/>
        <v/>
      </c>
      <c r="AX375" s="90" t="str">
        <f>IF($AV375="", "", COUNTIF($AV$11:$AV$5010, "&lt;"&amp;$AV375)+1+COUNTIF($AV$11:$AV375, $AV375)-1)</f>
        <v/>
      </c>
      <c r="AZ375" s="111" t="str">
        <f>IF($B375="", "", SUMIF('Shopping List'!$AV$11:$AV$25, $B375, 'Shopping List'!$BN$11:$BN$25))</f>
        <v/>
      </c>
      <c r="BB375" s="117" t="str">
        <f t="shared" si="92"/>
        <v/>
      </c>
    </row>
    <row r="376" spans="1:54" x14ac:dyDescent="0.25">
      <c r="A376" s="4"/>
      <c r="B376" s="37"/>
      <c r="C376" s="124"/>
      <c r="D376" s="39"/>
      <c r="E376" s="125"/>
      <c r="F376" s="48"/>
      <c r="G376" s="4"/>
      <c r="H376" s="4"/>
      <c r="I376" s="95" t="str">
        <f>IF($C376="", "", IF(IFERROR(INDEX(Ingredients!$C$11:$C$310, MATCH($C376, Ingredients!$B$11:$B$310, 0)), "")="", "", IFERROR(INDEX(Ingredients!$C$11:$C$310, MATCH($C376, Ingredients!$B$11:$B$310, 0)), "")))</f>
        <v/>
      </c>
      <c r="J376" s="73" t="str">
        <f>IF($B376="", "", IF(IFERROR(INDEX(Meals!$C$11:$C$260, MATCH($B376, Meals!$B$11:$B$260, 0)), "")="", "", IFERROR(INDEX(Meals!$C$11:$C$260, MATCH($B376, Meals!$B$11:$B$260, 0)), "")))</f>
        <v/>
      </c>
      <c r="K376" s="4"/>
      <c r="L376" s="72" t="str">
        <f t="shared" si="82"/>
        <v/>
      </c>
      <c r="M376" s="73" t="str">
        <f t="shared" si="83"/>
        <v/>
      </c>
      <c r="N376" s="4"/>
      <c r="O376" s="78" t="str">
        <f t="shared" si="84"/>
        <v/>
      </c>
      <c r="P376" s="79" t="str">
        <f t="shared" si="85"/>
        <v/>
      </c>
      <c r="Q376" s="4"/>
      <c r="R376" s="90" t="str">
        <f t="shared" si="86"/>
        <v/>
      </c>
      <c r="S376" s="4"/>
      <c r="Y376" s="18" t="str">
        <f t="shared" si="87"/>
        <v/>
      </c>
      <c r="AA376" s="18" t="str">
        <f t="shared" si="78"/>
        <v/>
      </c>
      <c r="AB376" s="18" t="str">
        <f t="shared" si="79"/>
        <v/>
      </c>
      <c r="AC376" s="18" t="str">
        <f t="shared" si="88"/>
        <v/>
      </c>
      <c r="AD376" s="18" t="str">
        <f t="shared" si="88"/>
        <v/>
      </c>
      <c r="AE376" s="18" t="str">
        <f t="shared" si="89"/>
        <v/>
      </c>
      <c r="AG376" s="95" t="str">
        <f>IF($C376="", "", IF(IFERROR(INDEX(Ingredients!C$11:C$310, MATCH($C376, Ingredients!$B$11:$B$310, 0)), "")="", "", IFERROR(INDEX(Ingredients!C$11:C$310, MATCH($C376, Ingredients!$B$11:$B$310, 0)), "")))</f>
        <v/>
      </c>
      <c r="AH376" s="105" t="str">
        <f>IF($C376="", "", IF(IFERROR(INDEX(Ingredients!D$11:D$310, MATCH($C376, Ingredients!$B$11:$B$310, 0)), "")="", "", IFERROR(INDEX(Ingredients!D$11:D$310, MATCH($C376, Ingredients!$B$11:$B$310, 0)), "")))</f>
        <v/>
      </c>
      <c r="AI376" s="106" t="str">
        <f>IF($C376="", "", IF(IFERROR(INDEX(Ingredients!E$11:E$310, MATCH($C376, Ingredients!$B$11:$B$310, 0)), "")="", "", IFERROR(INDEX(Ingredients!E$11:E$310, MATCH($C376, Ingredients!$B$11:$B$310, 0)), "")))</f>
        <v/>
      </c>
      <c r="AJ376" s="108" t="str">
        <f>IF($C376="", "", IF(IFERROR(INDEX(Ingredients!F$11:F$310, MATCH($C376, Ingredients!$B$11:$B$310, 0)), "")="", "", IFERROR(INDEX(Ingredients!F$11:F$310, MATCH($C376, Ingredients!$B$11:$B$310, 0)), "")))</f>
        <v/>
      </c>
      <c r="AK376" s="106" t="str">
        <f>IF($C376="", "", IF(IFERROR(INDEX(Ingredients!G$11:G$310, MATCH($C376, Ingredients!$B$11:$B$310, 0)), "")="", "", IFERROR(INDEX(Ingredients!G$11:G$310, MATCH($C376, Ingredients!$B$11:$B$310, 0)), "")))</f>
        <v/>
      </c>
      <c r="AL376" s="79" t="str">
        <f>IF($C376="", "", IF(IFERROR(INDEX(Ingredients!H$11:H$310, MATCH($C376, Ingredients!$B$11:$B$310, 0)), "")="", "", IFERROR(INDEX(Ingredients!H$11:H$310, MATCH($C376, Ingredients!$B$11:$B$310, 0)), "")))</f>
        <v/>
      </c>
      <c r="AN376" s="83" t="str">
        <f t="shared" si="80"/>
        <v/>
      </c>
      <c r="AP376" s="114" t="str">
        <f t="shared" si="90"/>
        <v/>
      </c>
      <c r="AR376" s="117" t="str">
        <f>IF($C376="", "", IF(IFERROR(INDEX(Ingredients!$AI$11:$AI$310, MATCH($C376, Ingredients!$B$11:$B$310, 0)), "")="", "", IFERROR(INDEX(Ingredients!$AI$11:$AI$310, MATCH($C376, Ingredients!$B$11:$B$310, 0)), "")))</f>
        <v/>
      </c>
      <c r="AT376" s="120" t="str">
        <f t="shared" si="91"/>
        <v/>
      </c>
      <c r="AV376" s="90" t="str">
        <f t="shared" si="81"/>
        <v/>
      </c>
      <c r="AX376" s="90" t="str">
        <f>IF($AV376="", "", COUNTIF($AV$11:$AV$5010, "&lt;"&amp;$AV376)+1+COUNTIF($AV$11:$AV376, $AV376)-1)</f>
        <v/>
      </c>
      <c r="AZ376" s="111" t="str">
        <f>IF($B376="", "", SUMIF('Shopping List'!$AV$11:$AV$25, $B376, 'Shopping List'!$BN$11:$BN$25))</f>
        <v/>
      </c>
      <c r="BB376" s="117" t="str">
        <f t="shared" si="92"/>
        <v/>
      </c>
    </row>
    <row r="377" spans="1:54" x14ac:dyDescent="0.25">
      <c r="A377" s="4"/>
      <c r="B377" s="37"/>
      <c r="C377" s="124"/>
      <c r="D377" s="39"/>
      <c r="E377" s="125"/>
      <c r="F377" s="48"/>
      <c r="G377" s="4"/>
      <c r="H377" s="4"/>
      <c r="I377" s="95" t="str">
        <f>IF($C377="", "", IF(IFERROR(INDEX(Ingredients!$C$11:$C$310, MATCH($C377, Ingredients!$B$11:$B$310, 0)), "")="", "", IFERROR(INDEX(Ingredients!$C$11:$C$310, MATCH($C377, Ingredients!$B$11:$B$310, 0)), "")))</f>
        <v/>
      </c>
      <c r="J377" s="73" t="str">
        <f>IF($B377="", "", IF(IFERROR(INDEX(Meals!$C$11:$C$260, MATCH($B377, Meals!$B$11:$B$260, 0)), "")="", "", IFERROR(INDEX(Meals!$C$11:$C$260, MATCH($B377, Meals!$B$11:$B$260, 0)), "")))</f>
        <v/>
      </c>
      <c r="K377" s="4"/>
      <c r="L377" s="72" t="str">
        <f t="shared" si="82"/>
        <v/>
      </c>
      <c r="M377" s="73" t="str">
        <f t="shared" si="83"/>
        <v/>
      </c>
      <c r="N377" s="4"/>
      <c r="O377" s="78" t="str">
        <f t="shared" si="84"/>
        <v/>
      </c>
      <c r="P377" s="79" t="str">
        <f t="shared" si="85"/>
        <v/>
      </c>
      <c r="Q377" s="4"/>
      <c r="R377" s="90" t="str">
        <f t="shared" si="86"/>
        <v/>
      </c>
      <c r="S377" s="4"/>
      <c r="Y377" s="18" t="str">
        <f t="shared" si="87"/>
        <v/>
      </c>
      <c r="AA377" s="18" t="str">
        <f t="shared" si="78"/>
        <v/>
      </c>
      <c r="AB377" s="18" t="str">
        <f t="shared" si="79"/>
        <v/>
      </c>
      <c r="AC377" s="18" t="str">
        <f t="shared" si="88"/>
        <v/>
      </c>
      <c r="AD377" s="18" t="str">
        <f t="shared" si="88"/>
        <v/>
      </c>
      <c r="AE377" s="18" t="str">
        <f t="shared" si="89"/>
        <v/>
      </c>
      <c r="AG377" s="95" t="str">
        <f>IF($C377="", "", IF(IFERROR(INDEX(Ingredients!C$11:C$310, MATCH($C377, Ingredients!$B$11:$B$310, 0)), "")="", "", IFERROR(INDEX(Ingredients!C$11:C$310, MATCH($C377, Ingredients!$B$11:$B$310, 0)), "")))</f>
        <v/>
      </c>
      <c r="AH377" s="105" t="str">
        <f>IF($C377="", "", IF(IFERROR(INDEX(Ingredients!D$11:D$310, MATCH($C377, Ingredients!$B$11:$B$310, 0)), "")="", "", IFERROR(INDEX(Ingredients!D$11:D$310, MATCH($C377, Ingredients!$B$11:$B$310, 0)), "")))</f>
        <v/>
      </c>
      <c r="AI377" s="106" t="str">
        <f>IF($C377="", "", IF(IFERROR(INDEX(Ingredients!E$11:E$310, MATCH($C377, Ingredients!$B$11:$B$310, 0)), "")="", "", IFERROR(INDEX(Ingredients!E$11:E$310, MATCH($C377, Ingredients!$B$11:$B$310, 0)), "")))</f>
        <v/>
      </c>
      <c r="AJ377" s="108" t="str">
        <f>IF($C377="", "", IF(IFERROR(INDEX(Ingredients!F$11:F$310, MATCH($C377, Ingredients!$B$11:$B$310, 0)), "")="", "", IFERROR(INDEX(Ingredients!F$11:F$310, MATCH($C377, Ingredients!$B$11:$B$310, 0)), "")))</f>
        <v/>
      </c>
      <c r="AK377" s="106" t="str">
        <f>IF($C377="", "", IF(IFERROR(INDEX(Ingredients!G$11:G$310, MATCH($C377, Ingredients!$B$11:$B$310, 0)), "")="", "", IFERROR(INDEX(Ingredients!G$11:G$310, MATCH($C377, Ingredients!$B$11:$B$310, 0)), "")))</f>
        <v/>
      </c>
      <c r="AL377" s="79" t="str">
        <f>IF($C377="", "", IF(IFERROR(INDEX(Ingredients!H$11:H$310, MATCH($C377, Ingredients!$B$11:$B$310, 0)), "")="", "", IFERROR(INDEX(Ingredients!H$11:H$310, MATCH($C377, Ingredients!$B$11:$B$310, 0)), "")))</f>
        <v/>
      </c>
      <c r="AN377" s="83" t="str">
        <f t="shared" si="80"/>
        <v/>
      </c>
      <c r="AP377" s="114" t="str">
        <f t="shared" si="90"/>
        <v/>
      </c>
      <c r="AR377" s="117" t="str">
        <f>IF($C377="", "", IF(IFERROR(INDEX(Ingredients!$AI$11:$AI$310, MATCH($C377, Ingredients!$B$11:$B$310, 0)), "")="", "", IFERROR(INDEX(Ingredients!$AI$11:$AI$310, MATCH($C377, Ingredients!$B$11:$B$310, 0)), "")))</f>
        <v/>
      </c>
      <c r="AT377" s="120" t="str">
        <f t="shared" si="91"/>
        <v/>
      </c>
      <c r="AV377" s="90" t="str">
        <f t="shared" si="81"/>
        <v/>
      </c>
      <c r="AX377" s="90" t="str">
        <f>IF($AV377="", "", COUNTIF($AV$11:$AV$5010, "&lt;"&amp;$AV377)+1+COUNTIF($AV$11:$AV377, $AV377)-1)</f>
        <v/>
      </c>
      <c r="AZ377" s="111" t="str">
        <f>IF($B377="", "", SUMIF('Shopping List'!$AV$11:$AV$25, $B377, 'Shopping List'!$BN$11:$BN$25))</f>
        <v/>
      </c>
      <c r="BB377" s="117" t="str">
        <f t="shared" si="92"/>
        <v/>
      </c>
    </row>
    <row r="378" spans="1:54" x14ac:dyDescent="0.25">
      <c r="A378" s="4"/>
      <c r="B378" s="37"/>
      <c r="C378" s="124"/>
      <c r="D378" s="39"/>
      <c r="E378" s="125"/>
      <c r="F378" s="48"/>
      <c r="G378" s="4"/>
      <c r="H378" s="4"/>
      <c r="I378" s="95" t="str">
        <f>IF($C378="", "", IF(IFERROR(INDEX(Ingredients!$C$11:$C$310, MATCH($C378, Ingredients!$B$11:$B$310, 0)), "")="", "", IFERROR(INDEX(Ingredients!$C$11:$C$310, MATCH($C378, Ingredients!$B$11:$B$310, 0)), "")))</f>
        <v/>
      </c>
      <c r="J378" s="73" t="str">
        <f>IF($B378="", "", IF(IFERROR(INDEX(Meals!$C$11:$C$260, MATCH($B378, Meals!$B$11:$B$260, 0)), "")="", "", IFERROR(INDEX(Meals!$C$11:$C$260, MATCH($B378, Meals!$B$11:$B$260, 0)), "")))</f>
        <v/>
      </c>
      <c r="K378" s="4"/>
      <c r="L378" s="72" t="str">
        <f t="shared" si="82"/>
        <v/>
      </c>
      <c r="M378" s="73" t="str">
        <f t="shared" si="83"/>
        <v/>
      </c>
      <c r="N378" s="4"/>
      <c r="O378" s="78" t="str">
        <f t="shared" si="84"/>
        <v/>
      </c>
      <c r="P378" s="79" t="str">
        <f t="shared" si="85"/>
        <v/>
      </c>
      <c r="Q378" s="4"/>
      <c r="R378" s="90" t="str">
        <f t="shared" si="86"/>
        <v/>
      </c>
      <c r="S378" s="4"/>
      <c r="Y378" s="18" t="str">
        <f t="shared" si="87"/>
        <v/>
      </c>
      <c r="AA378" s="18" t="str">
        <f t="shared" si="78"/>
        <v/>
      </c>
      <c r="AB378" s="18" t="str">
        <f t="shared" si="79"/>
        <v/>
      </c>
      <c r="AC378" s="18" t="str">
        <f t="shared" si="88"/>
        <v/>
      </c>
      <c r="AD378" s="18" t="str">
        <f t="shared" si="88"/>
        <v/>
      </c>
      <c r="AE378" s="18" t="str">
        <f t="shared" si="89"/>
        <v/>
      </c>
      <c r="AG378" s="95" t="str">
        <f>IF($C378="", "", IF(IFERROR(INDEX(Ingredients!C$11:C$310, MATCH($C378, Ingredients!$B$11:$B$310, 0)), "")="", "", IFERROR(INDEX(Ingredients!C$11:C$310, MATCH($C378, Ingredients!$B$11:$B$310, 0)), "")))</f>
        <v/>
      </c>
      <c r="AH378" s="105" t="str">
        <f>IF($C378="", "", IF(IFERROR(INDEX(Ingredients!D$11:D$310, MATCH($C378, Ingredients!$B$11:$B$310, 0)), "")="", "", IFERROR(INDEX(Ingredients!D$11:D$310, MATCH($C378, Ingredients!$B$11:$B$310, 0)), "")))</f>
        <v/>
      </c>
      <c r="AI378" s="106" t="str">
        <f>IF($C378="", "", IF(IFERROR(INDEX(Ingredients!E$11:E$310, MATCH($C378, Ingredients!$B$11:$B$310, 0)), "")="", "", IFERROR(INDEX(Ingredients!E$11:E$310, MATCH($C378, Ingredients!$B$11:$B$310, 0)), "")))</f>
        <v/>
      </c>
      <c r="AJ378" s="108" t="str">
        <f>IF($C378="", "", IF(IFERROR(INDEX(Ingredients!F$11:F$310, MATCH($C378, Ingredients!$B$11:$B$310, 0)), "")="", "", IFERROR(INDEX(Ingredients!F$11:F$310, MATCH($C378, Ingredients!$B$11:$B$310, 0)), "")))</f>
        <v/>
      </c>
      <c r="AK378" s="106" t="str">
        <f>IF($C378="", "", IF(IFERROR(INDEX(Ingredients!G$11:G$310, MATCH($C378, Ingredients!$B$11:$B$310, 0)), "")="", "", IFERROR(INDEX(Ingredients!G$11:G$310, MATCH($C378, Ingredients!$B$11:$B$310, 0)), "")))</f>
        <v/>
      </c>
      <c r="AL378" s="79" t="str">
        <f>IF($C378="", "", IF(IFERROR(INDEX(Ingredients!H$11:H$310, MATCH($C378, Ingredients!$B$11:$B$310, 0)), "")="", "", IFERROR(INDEX(Ingredients!H$11:H$310, MATCH($C378, Ingredients!$B$11:$B$310, 0)), "")))</f>
        <v/>
      </c>
      <c r="AN378" s="83" t="str">
        <f t="shared" si="80"/>
        <v/>
      </c>
      <c r="AP378" s="114" t="str">
        <f t="shared" si="90"/>
        <v/>
      </c>
      <c r="AR378" s="117" t="str">
        <f>IF($C378="", "", IF(IFERROR(INDEX(Ingredients!$AI$11:$AI$310, MATCH($C378, Ingredients!$B$11:$B$310, 0)), "")="", "", IFERROR(INDEX(Ingredients!$AI$11:$AI$310, MATCH($C378, Ingredients!$B$11:$B$310, 0)), "")))</f>
        <v/>
      </c>
      <c r="AT378" s="120" t="str">
        <f t="shared" si="91"/>
        <v/>
      </c>
      <c r="AV378" s="90" t="str">
        <f t="shared" si="81"/>
        <v/>
      </c>
      <c r="AX378" s="90" t="str">
        <f>IF($AV378="", "", COUNTIF($AV$11:$AV$5010, "&lt;"&amp;$AV378)+1+COUNTIF($AV$11:$AV378, $AV378)-1)</f>
        <v/>
      </c>
      <c r="AZ378" s="111" t="str">
        <f>IF($B378="", "", SUMIF('Shopping List'!$AV$11:$AV$25, $B378, 'Shopping List'!$BN$11:$BN$25))</f>
        <v/>
      </c>
      <c r="BB378" s="117" t="str">
        <f t="shared" si="92"/>
        <v/>
      </c>
    </row>
    <row r="379" spans="1:54" x14ac:dyDescent="0.25">
      <c r="A379" s="4"/>
      <c r="B379" s="37"/>
      <c r="C379" s="124"/>
      <c r="D379" s="39"/>
      <c r="E379" s="125"/>
      <c r="F379" s="48"/>
      <c r="G379" s="4"/>
      <c r="H379" s="4"/>
      <c r="I379" s="95" t="str">
        <f>IF($C379="", "", IF(IFERROR(INDEX(Ingredients!$C$11:$C$310, MATCH($C379, Ingredients!$B$11:$B$310, 0)), "")="", "", IFERROR(INDEX(Ingredients!$C$11:$C$310, MATCH($C379, Ingredients!$B$11:$B$310, 0)), "")))</f>
        <v/>
      </c>
      <c r="J379" s="73" t="str">
        <f>IF($B379="", "", IF(IFERROR(INDEX(Meals!$C$11:$C$260, MATCH($B379, Meals!$B$11:$B$260, 0)), "")="", "", IFERROR(INDEX(Meals!$C$11:$C$260, MATCH($B379, Meals!$B$11:$B$260, 0)), "")))</f>
        <v/>
      </c>
      <c r="K379" s="4"/>
      <c r="L379" s="72" t="str">
        <f t="shared" si="82"/>
        <v/>
      </c>
      <c r="M379" s="73" t="str">
        <f t="shared" si="83"/>
        <v/>
      </c>
      <c r="N379" s="4"/>
      <c r="O379" s="78" t="str">
        <f t="shared" si="84"/>
        <v/>
      </c>
      <c r="P379" s="79" t="str">
        <f t="shared" si="85"/>
        <v/>
      </c>
      <c r="Q379" s="4"/>
      <c r="R379" s="90" t="str">
        <f t="shared" si="86"/>
        <v/>
      </c>
      <c r="S379" s="4"/>
      <c r="Y379" s="18" t="str">
        <f t="shared" si="87"/>
        <v/>
      </c>
      <c r="AA379" s="18" t="str">
        <f t="shared" si="78"/>
        <v/>
      </c>
      <c r="AB379" s="18" t="str">
        <f t="shared" si="79"/>
        <v/>
      </c>
      <c r="AC379" s="18" t="str">
        <f t="shared" si="88"/>
        <v/>
      </c>
      <c r="AD379" s="18" t="str">
        <f t="shared" si="88"/>
        <v/>
      </c>
      <c r="AE379" s="18" t="str">
        <f t="shared" si="89"/>
        <v/>
      </c>
      <c r="AG379" s="95" t="str">
        <f>IF($C379="", "", IF(IFERROR(INDEX(Ingredients!C$11:C$310, MATCH($C379, Ingredients!$B$11:$B$310, 0)), "")="", "", IFERROR(INDEX(Ingredients!C$11:C$310, MATCH($C379, Ingredients!$B$11:$B$310, 0)), "")))</f>
        <v/>
      </c>
      <c r="AH379" s="105" t="str">
        <f>IF($C379="", "", IF(IFERROR(INDEX(Ingredients!D$11:D$310, MATCH($C379, Ingredients!$B$11:$B$310, 0)), "")="", "", IFERROR(INDEX(Ingredients!D$11:D$310, MATCH($C379, Ingredients!$B$11:$B$310, 0)), "")))</f>
        <v/>
      </c>
      <c r="AI379" s="106" t="str">
        <f>IF($C379="", "", IF(IFERROR(INDEX(Ingredients!E$11:E$310, MATCH($C379, Ingredients!$B$11:$B$310, 0)), "")="", "", IFERROR(INDEX(Ingredients!E$11:E$310, MATCH($C379, Ingredients!$B$11:$B$310, 0)), "")))</f>
        <v/>
      </c>
      <c r="AJ379" s="108" t="str">
        <f>IF($C379="", "", IF(IFERROR(INDEX(Ingredients!F$11:F$310, MATCH($C379, Ingredients!$B$11:$B$310, 0)), "")="", "", IFERROR(INDEX(Ingredients!F$11:F$310, MATCH($C379, Ingredients!$B$11:$B$310, 0)), "")))</f>
        <v/>
      </c>
      <c r="AK379" s="106" t="str">
        <f>IF($C379="", "", IF(IFERROR(INDEX(Ingredients!G$11:G$310, MATCH($C379, Ingredients!$B$11:$B$310, 0)), "")="", "", IFERROR(INDEX(Ingredients!G$11:G$310, MATCH($C379, Ingredients!$B$11:$B$310, 0)), "")))</f>
        <v/>
      </c>
      <c r="AL379" s="79" t="str">
        <f>IF($C379="", "", IF(IFERROR(INDEX(Ingredients!H$11:H$310, MATCH($C379, Ingredients!$B$11:$B$310, 0)), "")="", "", IFERROR(INDEX(Ingredients!H$11:H$310, MATCH($C379, Ingredients!$B$11:$B$310, 0)), "")))</f>
        <v/>
      </c>
      <c r="AN379" s="83" t="str">
        <f t="shared" si="80"/>
        <v/>
      </c>
      <c r="AP379" s="114" t="str">
        <f t="shared" si="90"/>
        <v/>
      </c>
      <c r="AR379" s="117" t="str">
        <f>IF($C379="", "", IF(IFERROR(INDEX(Ingredients!$AI$11:$AI$310, MATCH($C379, Ingredients!$B$11:$B$310, 0)), "")="", "", IFERROR(INDEX(Ingredients!$AI$11:$AI$310, MATCH($C379, Ingredients!$B$11:$B$310, 0)), "")))</f>
        <v/>
      </c>
      <c r="AT379" s="120" t="str">
        <f t="shared" si="91"/>
        <v/>
      </c>
      <c r="AV379" s="90" t="str">
        <f t="shared" si="81"/>
        <v/>
      </c>
      <c r="AX379" s="90" t="str">
        <f>IF($AV379="", "", COUNTIF($AV$11:$AV$5010, "&lt;"&amp;$AV379)+1+COUNTIF($AV$11:$AV379, $AV379)-1)</f>
        <v/>
      </c>
      <c r="AZ379" s="111" t="str">
        <f>IF($B379="", "", SUMIF('Shopping List'!$AV$11:$AV$25, $B379, 'Shopping List'!$BN$11:$BN$25))</f>
        <v/>
      </c>
      <c r="BB379" s="117" t="str">
        <f t="shared" si="92"/>
        <v/>
      </c>
    </row>
    <row r="380" spans="1:54" x14ac:dyDescent="0.25">
      <c r="A380" s="4"/>
      <c r="B380" s="37"/>
      <c r="C380" s="124"/>
      <c r="D380" s="39"/>
      <c r="E380" s="125"/>
      <c r="F380" s="48"/>
      <c r="G380" s="4"/>
      <c r="H380" s="4"/>
      <c r="I380" s="95" t="str">
        <f>IF($C380="", "", IF(IFERROR(INDEX(Ingredients!$C$11:$C$310, MATCH($C380, Ingredients!$B$11:$B$310, 0)), "")="", "", IFERROR(INDEX(Ingredients!$C$11:$C$310, MATCH($C380, Ingredients!$B$11:$B$310, 0)), "")))</f>
        <v/>
      </c>
      <c r="J380" s="73" t="str">
        <f>IF($B380="", "", IF(IFERROR(INDEX(Meals!$C$11:$C$260, MATCH($B380, Meals!$B$11:$B$260, 0)), "")="", "", IFERROR(INDEX(Meals!$C$11:$C$260, MATCH($B380, Meals!$B$11:$B$260, 0)), "")))</f>
        <v/>
      </c>
      <c r="K380" s="4"/>
      <c r="L380" s="72" t="str">
        <f t="shared" si="82"/>
        <v/>
      </c>
      <c r="M380" s="73" t="str">
        <f t="shared" si="83"/>
        <v/>
      </c>
      <c r="N380" s="4"/>
      <c r="O380" s="78" t="str">
        <f t="shared" si="84"/>
        <v/>
      </c>
      <c r="P380" s="79" t="str">
        <f t="shared" si="85"/>
        <v/>
      </c>
      <c r="Q380" s="4"/>
      <c r="R380" s="90" t="str">
        <f t="shared" si="86"/>
        <v/>
      </c>
      <c r="S380" s="4"/>
      <c r="Y380" s="18" t="str">
        <f t="shared" si="87"/>
        <v/>
      </c>
      <c r="AA380" s="18" t="str">
        <f t="shared" si="78"/>
        <v/>
      </c>
      <c r="AB380" s="18" t="str">
        <f t="shared" si="79"/>
        <v/>
      </c>
      <c r="AC380" s="18" t="str">
        <f t="shared" si="88"/>
        <v/>
      </c>
      <c r="AD380" s="18" t="str">
        <f t="shared" si="88"/>
        <v/>
      </c>
      <c r="AE380" s="18" t="str">
        <f t="shared" si="89"/>
        <v/>
      </c>
      <c r="AG380" s="95" t="str">
        <f>IF($C380="", "", IF(IFERROR(INDEX(Ingredients!C$11:C$310, MATCH($C380, Ingredients!$B$11:$B$310, 0)), "")="", "", IFERROR(INDEX(Ingredients!C$11:C$310, MATCH($C380, Ingredients!$B$11:$B$310, 0)), "")))</f>
        <v/>
      </c>
      <c r="AH380" s="105" t="str">
        <f>IF($C380="", "", IF(IFERROR(INDEX(Ingredients!D$11:D$310, MATCH($C380, Ingredients!$B$11:$B$310, 0)), "")="", "", IFERROR(INDEX(Ingredients!D$11:D$310, MATCH($C380, Ingredients!$B$11:$B$310, 0)), "")))</f>
        <v/>
      </c>
      <c r="AI380" s="106" t="str">
        <f>IF($C380="", "", IF(IFERROR(INDEX(Ingredients!E$11:E$310, MATCH($C380, Ingredients!$B$11:$B$310, 0)), "")="", "", IFERROR(INDEX(Ingredients!E$11:E$310, MATCH($C380, Ingredients!$B$11:$B$310, 0)), "")))</f>
        <v/>
      </c>
      <c r="AJ380" s="108" t="str">
        <f>IF($C380="", "", IF(IFERROR(INDEX(Ingredients!F$11:F$310, MATCH($C380, Ingredients!$B$11:$B$310, 0)), "")="", "", IFERROR(INDEX(Ingredients!F$11:F$310, MATCH($C380, Ingredients!$B$11:$B$310, 0)), "")))</f>
        <v/>
      </c>
      <c r="AK380" s="106" t="str">
        <f>IF($C380="", "", IF(IFERROR(INDEX(Ingredients!G$11:G$310, MATCH($C380, Ingredients!$B$11:$B$310, 0)), "")="", "", IFERROR(INDEX(Ingredients!G$11:G$310, MATCH($C380, Ingredients!$B$11:$B$310, 0)), "")))</f>
        <v/>
      </c>
      <c r="AL380" s="79" t="str">
        <f>IF($C380="", "", IF(IFERROR(INDEX(Ingredients!H$11:H$310, MATCH($C380, Ingredients!$B$11:$B$310, 0)), "")="", "", IFERROR(INDEX(Ingredients!H$11:H$310, MATCH($C380, Ingredients!$B$11:$B$310, 0)), "")))</f>
        <v/>
      </c>
      <c r="AN380" s="83" t="str">
        <f t="shared" si="80"/>
        <v/>
      </c>
      <c r="AP380" s="114" t="str">
        <f t="shared" si="90"/>
        <v/>
      </c>
      <c r="AR380" s="117" t="str">
        <f>IF($C380="", "", IF(IFERROR(INDEX(Ingredients!$AI$11:$AI$310, MATCH($C380, Ingredients!$B$11:$B$310, 0)), "")="", "", IFERROR(INDEX(Ingredients!$AI$11:$AI$310, MATCH($C380, Ingredients!$B$11:$B$310, 0)), "")))</f>
        <v/>
      </c>
      <c r="AT380" s="120" t="str">
        <f t="shared" si="91"/>
        <v/>
      </c>
      <c r="AV380" s="90" t="str">
        <f t="shared" si="81"/>
        <v/>
      </c>
      <c r="AX380" s="90" t="str">
        <f>IF($AV380="", "", COUNTIF($AV$11:$AV$5010, "&lt;"&amp;$AV380)+1+COUNTIF($AV$11:$AV380, $AV380)-1)</f>
        <v/>
      </c>
      <c r="AZ380" s="111" t="str">
        <f>IF($B380="", "", SUMIF('Shopping List'!$AV$11:$AV$25, $B380, 'Shopping List'!$BN$11:$BN$25))</f>
        <v/>
      </c>
      <c r="BB380" s="117" t="str">
        <f t="shared" si="92"/>
        <v/>
      </c>
    </row>
    <row r="381" spans="1:54" x14ac:dyDescent="0.25">
      <c r="A381" s="4"/>
      <c r="B381" s="37"/>
      <c r="C381" s="124"/>
      <c r="D381" s="39"/>
      <c r="E381" s="125"/>
      <c r="F381" s="48"/>
      <c r="G381" s="4"/>
      <c r="H381" s="4"/>
      <c r="I381" s="95" t="str">
        <f>IF($C381="", "", IF(IFERROR(INDEX(Ingredients!$C$11:$C$310, MATCH($C381, Ingredients!$B$11:$B$310, 0)), "")="", "", IFERROR(INDEX(Ingredients!$C$11:$C$310, MATCH($C381, Ingredients!$B$11:$B$310, 0)), "")))</f>
        <v/>
      </c>
      <c r="J381" s="73" t="str">
        <f>IF($B381="", "", IF(IFERROR(INDEX(Meals!$C$11:$C$260, MATCH($B381, Meals!$B$11:$B$260, 0)), "")="", "", IFERROR(INDEX(Meals!$C$11:$C$260, MATCH($B381, Meals!$B$11:$B$260, 0)), "")))</f>
        <v/>
      </c>
      <c r="K381" s="4"/>
      <c r="L381" s="72" t="str">
        <f t="shared" si="82"/>
        <v/>
      </c>
      <c r="M381" s="73" t="str">
        <f t="shared" si="83"/>
        <v/>
      </c>
      <c r="N381" s="4"/>
      <c r="O381" s="78" t="str">
        <f t="shared" si="84"/>
        <v/>
      </c>
      <c r="P381" s="79" t="str">
        <f t="shared" si="85"/>
        <v/>
      </c>
      <c r="Q381" s="4"/>
      <c r="R381" s="90" t="str">
        <f t="shared" si="86"/>
        <v/>
      </c>
      <c r="S381" s="4"/>
      <c r="Y381" s="18" t="str">
        <f t="shared" si="87"/>
        <v/>
      </c>
      <c r="AA381" s="18" t="str">
        <f t="shared" si="78"/>
        <v/>
      </c>
      <c r="AB381" s="18" t="str">
        <f t="shared" si="79"/>
        <v/>
      </c>
      <c r="AC381" s="18" t="str">
        <f t="shared" si="88"/>
        <v/>
      </c>
      <c r="AD381" s="18" t="str">
        <f t="shared" si="88"/>
        <v/>
      </c>
      <c r="AE381" s="18" t="str">
        <f t="shared" si="89"/>
        <v/>
      </c>
      <c r="AG381" s="95" t="str">
        <f>IF($C381="", "", IF(IFERROR(INDEX(Ingredients!C$11:C$310, MATCH($C381, Ingredients!$B$11:$B$310, 0)), "")="", "", IFERROR(INDEX(Ingredients!C$11:C$310, MATCH($C381, Ingredients!$B$11:$B$310, 0)), "")))</f>
        <v/>
      </c>
      <c r="AH381" s="105" t="str">
        <f>IF($C381="", "", IF(IFERROR(INDEX(Ingredients!D$11:D$310, MATCH($C381, Ingredients!$B$11:$B$310, 0)), "")="", "", IFERROR(INDEX(Ingredients!D$11:D$310, MATCH($C381, Ingredients!$B$11:$B$310, 0)), "")))</f>
        <v/>
      </c>
      <c r="AI381" s="106" t="str">
        <f>IF($C381="", "", IF(IFERROR(INDEX(Ingredients!E$11:E$310, MATCH($C381, Ingredients!$B$11:$B$310, 0)), "")="", "", IFERROR(INDEX(Ingredients!E$11:E$310, MATCH($C381, Ingredients!$B$11:$B$310, 0)), "")))</f>
        <v/>
      </c>
      <c r="AJ381" s="108" t="str">
        <f>IF($C381="", "", IF(IFERROR(INDEX(Ingredients!F$11:F$310, MATCH($C381, Ingredients!$B$11:$B$310, 0)), "")="", "", IFERROR(INDEX(Ingredients!F$11:F$310, MATCH($C381, Ingredients!$B$11:$B$310, 0)), "")))</f>
        <v/>
      </c>
      <c r="AK381" s="106" t="str">
        <f>IF($C381="", "", IF(IFERROR(INDEX(Ingredients!G$11:G$310, MATCH($C381, Ingredients!$B$11:$B$310, 0)), "")="", "", IFERROR(INDEX(Ingredients!G$11:G$310, MATCH($C381, Ingredients!$B$11:$B$310, 0)), "")))</f>
        <v/>
      </c>
      <c r="AL381" s="79" t="str">
        <f>IF($C381="", "", IF(IFERROR(INDEX(Ingredients!H$11:H$310, MATCH($C381, Ingredients!$B$11:$B$310, 0)), "")="", "", IFERROR(INDEX(Ingredients!H$11:H$310, MATCH($C381, Ingredients!$B$11:$B$310, 0)), "")))</f>
        <v/>
      </c>
      <c r="AN381" s="83" t="str">
        <f t="shared" si="80"/>
        <v/>
      </c>
      <c r="AP381" s="114" t="str">
        <f t="shared" si="90"/>
        <v/>
      </c>
      <c r="AR381" s="117" t="str">
        <f>IF($C381="", "", IF(IFERROR(INDEX(Ingredients!$AI$11:$AI$310, MATCH($C381, Ingredients!$B$11:$B$310, 0)), "")="", "", IFERROR(INDEX(Ingredients!$AI$11:$AI$310, MATCH($C381, Ingredients!$B$11:$B$310, 0)), "")))</f>
        <v/>
      </c>
      <c r="AT381" s="120" t="str">
        <f t="shared" si="91"/>
        <v/>
      </c>
      <c r="AV381" s="90" t="str">
        <f t="shared" si="81"/>
        <v/>
      </c>
      <c r="AX381" s="90" t="str">
        <f>IF($AV381="", "", COUNTIF($AV$11:$AV$5010, "&lt;"&amp;$AV381)+1+COUNTIF($AV$11:$AV381, $AV381)-1)</f>
        <v/>
      </c>
      <c r="AZ381" s="111" t="str">
        <f>IF($B381="", "", SUMIF('Shopping List'!$AV$11:$AV$25, $B381, 'Shopping List'!$BN$11:$BN$25))</f>
        <v/>
      </c>
      <c r="BB381" s="117" t="str">
        <f t="shared" si="92"/>
        <v/>
      </c>
    </row>
    <row r="382" spans="1:54" x14ac:dyDescent="0.25">
      <c r="A382" s="4"/>
      <c r="B382" s="37"/>
      <c r="C382" s="124"/>
      <c r="D382" s="39"/>
      <c r="E382" s="125"/>
      <c r="F382" s="48"/>
      <c r="G382" s="4"/>
      <c r="H382" s="4"/>
      <c r="I382" s="95" t="str">
        <f>IF($C382="", "", IF(IFERROR(INDEX(Ingredients!$C$11:$C$310, MATCH($C382, Ingredients!$B$11:$B$310, 0)), "")="", "", IFERROR(INDEX(Ingredients!$C$11:$C$310, MATCH($C382, Ingredients!$B$11:$B$310, 0)), "")))</f>
        <v/>
      </c>
      <c r="J382" s="73" t="str">
        <f>IF($B382="", "", IF(IFERROR(INDEX(Meals!$C$11:$C$260, MATCH($B382, Meals!$B$11:$B$260, 0)), "")="", "", IFERROR(INDEX(Meals!$C$11:$C$260, MATCH($B382, Meals!$B$11:$B$260, 0)), "")))</f>
        <v/>
      </c>
      <c r="K382" s="4"/>
      <c r="L382" s="72" t="str">
        <f t="shared" si="82"/>
        <v/>
      </c>
      <c r="M382" s="73" t="str">
        <f t="shared" si="83"/>
        <v/>
      </c>
      <c r="N382" s="4"/>
      <c r="O382" s="78" t="str">
        <f t="shared" si="84"/>
        <v/>
      </c>
      <c r="P382" s="79" t="str">
        <f t="shared" si="85"/>
        <v/>
      </c>
      <c r="Q382" s="4"/>
      <c r="R382" s="90" t="str">
        <f t="shared" si="86"/>
        <v/>
      </c>
      <c r="S382" s="4"/>
      <c r="Y382" s="18" t="str">
        <f t="shared" si="87"/>
        <v/>
      </c>
      <c r="AA382" s="18" t="str">
        <f t="shared" si="78"/>
        <v/>
      </c>
      <c r="AB382" s="18" t="str">
        <f t="shared" si="79"/>
        <v/>
      </c>
      <c r="AC382" s="18" t="str">
        <f t="shared" si="88"/>
        <v/>
      </c>
      <c r="AD382" s="18" t="str">
        <f t="shared" si="88"/>
        <v/>
      </c>
      <c r="AE382" s="18" t="str">
        <f t="shared" si="89"/>
        <v/>
      </c>
      <c r="AG382" s="95" t="str">
        <f>IF($C382="", "", IF(IFERROR(INDEX(Ingredients!C$11:C$310, MATCH($C382, Ingredients!$B$11:$B$310, 0)), "")="", "", IFERROR(INDEX(Ingredients!C$11:C$310, MATCH($C382, Ingredients!$B$11:$B$310, 0)), "")))</f>
        <v/>
      </c>
      <c r="AH382" s="105" t="str">
        <f>IF($C382="", "", IF(IFERROR(INDEX(Ingredients!D$11:D$310, MATCH($C382, Ingredients!$B$11:$B$310, 0)), "")="", "", IFERROR(INDEX(Ingredients!D$11:D$310, MATCH($C382, Ingredients!$B$11:$B$310, 0)), "")))</f>
        <v/>
      </c>
      <c r="AI382" s="106" t="str">
        <f>IF($C382="", "", IF(IFERROR(INDEX(Ingredients!E$11:E$310, MATCH($C382, Ingredients!$B$11:$B$310, 0)), "")="", "", IFERROR(INDEX(Ingredients!E$11:E$310, MATCH($C382, Ingredients!$B$11:$B$310, 0)), "")))</f>
        <v/>
      </c>
      <c r="AJ382" s="108" t="str">
        <f>IF($C382="", "", IF(IFERROR(INDEX(Ingredients!F$11:F$310, MATCH($C382, Ingredients!$B$11:$B$310, 0)), "")="", "", IFERROR(INDEX(Ingredients!F$11:F$310, MATCH($C382, Ingredients!$B$11:$B$310, 0)), "")))</f>
        <v/>
      </c>
      <c r="AK382" s="106" t="str">
        <f>IF($C382="", "", IF(IFERROR(INDEX(Ingredients!G$11:G$310, MATCH($C382, Ingredients!$B$11:$B$310, 0)), "")="", "", IFERROR(INDEX(Ingredients!G$11:G$310, MATCH($C382, Ingredients!$B$11:$B$310, 0)), "")))</f>
        <v/>
      </c>
      <c r="AL382" s="79" t="str">
        <f>IF($C382="", "", IF(IFERROR(INDEX(Ingredients!H$11:H$310, MATCH($C382, Ingredients!$B$11:$B$310, 0)), "")="", "", IFERROR(INDEX(Ingredients!H$11:H$310, MATCH($C382, Ingredients!$B$11:$B$310, 0)), "")))</f>
        <v/>
      </c>
      <c r="AN382" s="83" t="str">
        <f t="shared" si="80"/>
        <v/>
      </c>
      <c r="AP382" s="114" t="str">
        <f t="shared" si="90"/>
        <v/>
      </c>
      <c r="AR382" s="117" t="str">
        <f>IF($C382="", "", IF(IFERROR(INDEX(Ingredients!$AI$11:$AI$310, MATCH($C382, Ingredients!$B$11:$B$310, 0)), "")="", "", IFERROR(INDEX(Ingredients!$AI$11:$AI$310, MATCH($C382, Ingredients!$B$11:$B$310, 0)), "")))</f>
        <v/>
      </c>
      <c r="AT382" s="120" t="str">
        <f t="shared" si="91"/>
        <v/>
      </c>
      <c r="AV382" s="90" t="str">
        <f t="shared" si="81"/>
        <v/>
      </c>
      <c r="AX382" s="90" t="str">
        <f>IF($AV382="", "", COUNTIF($AV$11:$AV$5010, "&lt;"&amp;$AV382)+1+COUNTIF($AV$11:$AV382, $AV382)-1)</f>
        <v/>
      </c>
      <c r="AZ382" s="111" t="str">
        <f>IF($B382="", "", SUMIF('Shopping List'!$AV$11:$AV$25, $B382, 'Shopping List'!$BN$11:$BN$25))</f>
        <v/>
      </c>
      <c r="BB382" s="117" t="str">
        <f t="shared" si="92"/>
        <v/>
      </c>
    </row>
    <row r="383" spans="1:54" x14ac:dyDescent="0.25">
      <c r="A383" s="4"/>
      <c r="B383" s="37"/>
      <c r="C383" s="124"/>
      <c r="D383" s="39"/>
      <c r="E383" s="125"/>
      <c r="F383" s="48"/>
      <c r="G383" s="4"/>
      <c r="H383" s="4"/>
      <c r="I383" s="95" t="str">
        <f>IF($C383="", "", IF(IFERROR(INDEX(Ingredients!$C$11:$C$310, MATCH($C383, Ingredients!$B$11:$B$310, 0)), "")="", "", IFERROR(INDEX(Ingredients!$C$11:$C$310, MATCH($C383, Ingredients!$B$11:$B$310, 0)), "")))</f>
        <v/>
      </c>
      <c r="J383" s="73" t="str">
        <f>IF($B383="", "", IF(IFERROR(INDEX(Meals!$C$11:$C$260, MATCH($B383, Meals!$B$11:$B$260, 0)), "")="", "", IFERROR(INDEX(Meals!$C$11:$C$260, MATCH($B383, Meals!$B$11:$B$260, 0)), "")))</f>
        <v/>
      </c>
      <c r="K383" s="4"/>
      <c r="L383" s="72" t="str">
        <f t="shared" si="82"/>
        <v/>
      </c>
      <c r="M383" s="73" t="str">
        <f t="shared" si="83"/>
        <v/>
      </c>
      <c r="N383" s="4"/>
      <c r="O383" s="78" t="str">
        <f t="shared" si="84"/>
        <v/>
      </c>
      <c r="P383" s="79" t="str">
        <f t="shared" si="85"/>
        <v/>
      </c>
      <c r="Q383" s="4"/>
      <c r="R383" s="90" t="str">
        <f t="shared" si="86"/>
        <v/>
      </c>
      <c r="S383" s="4"/>
      <c r="Y383" s="18" t="str">
        <f t="shared" si="87"/>
        <v/>
      </c>
      <c r="AA383" s="18" t="str">
        <f t="shared" si="78"/>
        <v/>
      </c>
      <c r="AB383" s="18" t="str">
        <f t="shared" si="79"/>
        <v/>
      </c>
      <c r="AC383" s="18" t="str">
        <f t="shared" si="88"/>
        <v/>
      </c>
      <c r="AD383" s="18" t="str">
        <f t="shared" si="88"/>
        <v/>
      </c>
      <c r="AE383" s="18" t="str">
        <f t="shared" si="89"/>
        <v/>
      </c>
      <c r="AG383" s="95" t="str">
        <f>IF($C383="", "", IF(IFERROR(INDEX(Ingredients!C$11:C$310, MATCH($C383, Ingredients!$B$11:$B$310, 0)), "")="", "", IFERROR(INDEX(Ingredients!C$11:C$310, MATCH($C383, Ingredients!$B$11:$B$310, 0)), "")))</f>
        <v/>
      </c>
      <c r="AH383" s="105" t="str">
        <f>IF($C383="", "", IF(IFERROR(INDEX(Ingredients!D$11:D$310, MATCH($C383, Ingredients!$B$11:$B$310, 0)), "")="", "", IFERROR(INDEX(Ingredients!D$11:D$310, MATCH($C383, Ingredients!$B$11:$B$310, 0)), "")))</f>
        <v/>
      </c>
      <c r="AI383" s="106" t="str">
        <f>IF($C383="", "", IF(IFERROR(INDEX(Ingredients!E$11:E$310, MATCH($C383, Ingredients!$B$11:$B$310, 0)), "")="", "", IFERROR(INDEX(Ingredients!E$11:E$310, MATCH($C383, Ingredients!$B$11:$B$310, 0)), "")))</f>
        <v/>
      </c>
      <c r="AJ383" s="108" t="str">
        <f>IF($C383="", "", IF(IFERROR(INDEX(Ingredients!F$11:F$310, MATCH($C383, Ingredients!$B$11:$B$310, 0)), "")="", "", IFERROR(INDEX(Ingredients!F$11:F$310, MATCH($C383, Ingredients!$B$11:$B$310, 0)), "")))</f>
        <v/>
      </c>
      <c r="AK383" s="106" t="str">
        <f>IF($C383="", "", IF(IFERROR(INDEX(Ingredients!G$11:G$310, MATCH($C383, Ingredients!$B$11:$B$310, 0)), "")="", "", IFERROR(INDEX(Ingredients!G$11:G$310, MATCH($C383, Ingredients!$B$11:$B$310, 0)), "")))</f>
        <v/>
      </c>
      <c r="AL383" s="79" t="str">
        <f>IF($C383="", "", IF(IFERROR(INDEX(Ingredients!H$11:H$310, MATCH($C383, Ingredients!$B$11:$B$310, 0)), "")="", "", IFERROR(INDEX(Ingredients!H$11:H$310, MATCH($C383, Ingredients!$B$11:$B$310, 0)), "")))</f>
        <v/>
      </c>
      <c r="AN383" s="83" t="str">
        <f t="shared" si="80"/>
        <v/>
      </c>
      <c r="AP383" s="114" t="str">
        <f t="shared" si="90"/>
        <v/>
      </c>
      <c r="AR383" s="117" t="str">
        <f>IF($C383="", "", IF(IFERROR(INDEX(Ingredients!$AI$11:$AI$310, MATCH($C383, Ingredients!$B$11:$B$310, 0)), "")="", "", IFERROR(INDEX(Ingredients!$AI$11:$AI$310, MATCH($C383, Ingredients!$B$11:$B$310, 0)), "")))</f>
        <v/>
      </c>
      <c r="AT383" s="120" t="str">
        <f t="shared" si="91"/>
        <v/>
      </c>
      <c r="AV383" s="90" t="str">
        <f t="shared" si="81"/>
        <v/>
      </c>
      <c r="AX383" s="90" t="str">
        <f>IF($AV383="", "", COUNTIF($AV$11:$AV$5010, "&lt;"&amp;$AV383)+1+COUNTIF($AV$11:$AV383, $AV383)-1)</f>
        <v/>
      </c>
      <c r="AZ383" s="111" t="str">
        <f>IF($B383="", "", SUMIF('Shopping List'!$AV$11:$AV$25, $B383, 'Shopping List'!$BN$11:$BN$25))</f>
        <v/>
      </c>
      <c r="BB383" s="117" t="str">
        <f t="shared" si="92"/>
        <v/>
      </c>
    </row>
    <row r="384" spans="1:54" x14ac:dyDescent="0.25">
      <c r="A384" s="4"/>
      <c r="B384" s="37"/>
      <c r="C384" s="124"/>
      <c r="D384" s="39"/>
      <c r="E384" s="125"/>
      <c r="F384" s="48"/>
      <c r="G384" s="4"/>
      <c r="H384" s="4"/>
      <c r="I384" s="95" t="str">
        <f>IF($C384="", "", IF(IFERROR(INDEX(Ingredients!$C$11:$C$310, MATCH($C384, Ingredients!$B$11:$B$310, 0)), "")="", "", IFERROR(INDEX(Ingredients!$C$11:$C$310, MATCH($C384, Ingredients!$B$11:$B$310, 0)), "")))</f>
        <v/>
      </c>
      <c r="J384" s="73" t="str">
        <f>IF($B384="", "", IF(IFERROR(INDEX(Meals!$C$11:$C$260, MATCH($B384, Meals!$B$11:$B$260, 0)), "")="", "", IFERROR(INDEX(Meals!$C$11:$C$260, MATCH($B384, Meals!$B$11:$B$260, 0)), "")))</f>
        <v/>
      </c>
      <c r="K384" s="4"/>
      <c r="L384" s="72" t="str">
        <f t="shared" si="82"/>
        <v/>
      </c>
      <c r="M384" s="73" t="str">
        <f t="shared" si="83"/>
        <v/>
      </c>
      <c r="N384" s="4"/>
      <c r="O384" s="78" t="str">
        <f t="shared" si="84"/>
        <v/>
      </c>
      <c r="P384" s="79" t="str">
        <f t="shared" si="85"/>
        <v/>
      </c>
      <c r="Q384" s="4"/>
      <c r="R384" s="90" t="str">
        <f t="shared" si="86"/>
        <v/>
      </c>
      <c r="S384" s="4"/>
      <c r="Y384" s="18" t="str">
        <f t="shared" si="87"/>
        <v/>
      </c>
      <c r="AA384" s="18" t="str">
        <f t="shared" si="78"/>
        <v/>
      </c>
      <c r="AB384" s="18" t="str">
        <f t="shared" si="79"/>
        <v/>
      </c>
      <c r="AC384" s="18" t="str">
        <f t="shared" si="88"/>
        <v/>
      </c>
      <c r="AD384" s="18" t="str">
        <f t="shared" si="88"/>
        <v/>
      </c>
      <c r="AE384" s="18" t="str">
        <f t="shared" si="89"/>
        <v/>
      </c>
      <c r="AG384" s="95" t="str">
        <f>IF($C384="", "", IF(IFERROR(INDEX(Ingredients!C$11:C$310, MATCH($C384, Ingredients!$B$11:$B$310, 0)), "")="", "", IFERROR(INDEX(Ingredients!C$11:C$310, MATCH($C384, Ingredients!$B$11:$B$310, 0)), "")))</f>
        <v/>
      </c>
      <c r="AH384" s="105" t="str">
        <f>IF($C384="", "", IF(IFERROR(INDEX(Ingredients!D$11:D$310, MATCH($C384, Ingredients!$B$11:$B$310, 0)), "")="", "", IFERROR(INDEX(Ingredients!D$11:D$310, MATCH($C384, Ingredients!$B$11:$B$310, 0)), "")))</f>
        <v/>
      </c>
      <c r="AI384" s="106" t="str">
        <f>IF($C384="", "", IF(IFERROR(INDEX(Ingredients!E$11:E$310, MATCH($C384, Ingredients!$B$11:$B$310, 0)), "")="", "", IFERROR(INDEX(Ingredients!E$11:E$310, MATCH($C384, Ingredients!$B$11:$B$310, 0)), "")))</f>
        <v/>
      </c>
      <c r="AJ384" s="108" t="str">
        <f>IF($C384="", "", IF(IFERROR(INDEX(Ingredients!F$11:F$310, MATCH($C384, Ingredients!$B$11:$B$310, 0)), "")="", "", IFERROR(INDEX(Ingredients!F$11:F$310, MATCH($C384, Ingredients!$B$11:$B$310, 0)), "")))</f>
        <v/>
      </c>
      <c r="AK384" s="106" t="str">
        <f>IF($C384="", "", IF(IFERROR(INDEX(Ingredients!G$11:G$310, MATCH($C384, Ingredients!$B$11:$B$310, 0)), "")="", "", IFERROR(INDEX(Ingredients!G$11:G$310, MATCH($C384, Ingredients!$B$11:$B$310, 0)), "")))</f>
        <v/>
      </c>
      <c r="AL384" s="79" t="str">
        <f>IF($C384="", "", IF(IFERROR(INDEX(Ingredients!H$11:H$310, MATCH($C384, Ingredients!$B$11:$B$310, 0)), "")="", "", IFERROR(INDEX(Ingredients!H$11:H$310, MATCH($C384, Ingredients!$B$11:$B$310, 0)), "")))</f>
        <v/>
      </c>
      <c r="AN384" s="83" t="str">
        <f t="shared" si="80"/>
        <v/>
      </c>
      <c r="AP384" s="114" t="str">
        <f t="shared" si="90"/>
        <v/>
      </c>
      <c r="AR384" s="117" t="str">
        <f>IF($C384="", "", IF(IFERROR(INDEX(Ingredients!$AI$11:$AI$310, MATCH($C384, Ingredients!$B$11:$B$310, 0)), "")="", "", IFERROR(INDEX(Ingredients!$AI$11:$AI$310, MATCH($C384, Ingredients!$B$11:$B$310, 0)), "")))</f>
        <v/>
      </c>
      <c r="AT384" s="120" t="str">
        <f t="shared" si="91"/>
        <v/>
      </c>
      <c r="AV384" s="90" t="str">
        <f t="shared" si="81"/>
        <v/>
      </c>
      <c r="AX384" s="90" t="str">
        <f>IF($AV384="", "", COUNTIF($AV$11:$AV$5010, "&lt;"&amp;$AV384)+1+COUNTIF($AV$11:$AV384, $AV384)-1)</f>
        <v/>
      </c>
      <c r="AZ384" s="111" t="str">
        <f>IF($B384="", "", SUMIF('Shopping List'!$AV$11:$AV$25, $B384, 'Shopping List'!$BN$11:$BN$25))</f>
        <v/>
      </c>
      <c r="BB384" s="117" t="str">
        <f t="shared" si="92"/>
        <v/>
      </c>
    </row>
    <row r="385" spans="1:54" x14ac:dyDescent="0.25">
      <c r="A385" s="4"/>
      <c r="B385" s="37"/>
      <c r="C385" s="124"/>
      <c r="D385" s="39"/>
      <c r="E385" s="125"/>
      <c r="F385" s="48"/>
      <c r="G385" s="4"/>
      <c r="H385" s="4"/>
      <c r="I385" s="95" t="str">
        <f>IF($C385="", "", IF(IFERROR(INDEX(Ingredients!$C$11:$C$310, MATCH($C385, Ingredients!$B$11:$B$310, 0)), "")="", "", IFERROR(INDEX(Ingredients!$C$11:$C$310, MATCH($C385, Ingredients!$B$11:$B$310, 0)), "")))</f>
        <v/>
      </c>
      <c r="J385" s="73" t="str">
        <f>IF($B385="", "", IF(IFERROR(INDEX(Meals!$C$11:$C$260, MATCH($B385, Meals!$B$11:$B$260, 0)), "")="", "", IFERROR(INDEX(Meals!$C$11:$C$260, MATCH($B385, Meals!$B$11:$B$260, 0)), "")))</f>
        <v/>
      </c>
      <c r="K385" s="4"/>
      <c r="L385" s="72" t="str">
        <f t="shared" si="82"/>
        <v/>
      </c>
      <c r="M385" s="73" t="str">
        <f t="shared" si="83"/>
        <v/>
      </c>
      <c r="N385" s="4"/>
      <c r="O385" s="78" t="str">
        <f t="shared" si="84"/>
        <v/>
      </c>
      <c r="P385" s="79" t="str">
        <f t="shared" si="85"/>
        <v/>
      </c>
      <c r="Q385" s="4"/>
      <c r="R385" s="90" t="str">
        <f t="shared" si="86"/>
        <v/>
      </c>
      <c r="S385" s="4"/>
      <c r="Y385" s="18" t="str">
        <f t="shared" si="87"/>
        <v/>
      </c>
      <c r="AA385" s="18" t="str">
        <f t="shared" si="78"/>
        <v/>
      </c>
      <c r="AB385" s="18" t="str">
        <f t="shared" si="79"/>
        <v/>
      </c>
      <c r="AC385" s="18" t="str">
        <f t="shared" si="88"/>
        <v/>
      </c>
      <c r="AD385" s="18" t="str">
        <f t="shared" si="88"/>
        <v/>
      </c>
      <c r="AE385" s="18" t="str">
        <f t="shared" si="89"/>
        <v/>
      </c>
      <c r="AG385" s="95" t="str">
        <f>IF($C385="", "", IF(IFERROR(INDEX(Ingredients!C$11:C$310, MATCH($C385, Ingredients!$B$11:$B$310, 0)), "")="", "", IFERROR(INDEX(Ingredients!C$11:C$310, MATCH($C385, Ingredients!$B$11:$B$310, 0)), "")))</f>
        <v/>
      </c>
      <c r="AH385" s="105" t="str">
        <f>IF($C385="", "", IF(IFERROR(INDEX(Ingredients!D$11:D$310, MATCH($C385, Ingredients!$B$11:$B$310, 0)), "")="", "", IFERROR(INDEX(Ingredients!D$11:D$310, MATCH($C385, Ingredients!$B$11:$B$310, 0)), "")))</f>
        <v/>
      </c>
      <c r="AI385" s="106" t="str">
        <f>IF($C385="", "", IF(IFERROR(INDEX(Ingredients!E$11:E$310, MATCH($C385, Ingredients!$B$11:$B$310, 0)), "")="", "", IFERROR(INDEX(Ingredients!E$11:E$310, MATCH($C385, Ingredients!$B$11:$B$310, 0)), "")))</f>
        <v/>
      </c>
      <c r="AJ385" s="108" t="str">
        <f>IF($C385="", "", IF(IFERROR(INDEX(Ingredients!F$11:F$310, MATCH($C385, Ingredients!$B$11:$B$310, 0)), "")="", "", IFERROR(INDEX(Ingredients!F$11:F$310, MATCH($C385, Ingredients!$B$11:$B$310, 0)), "")))</f>
        <v/>
      </c>
      <c r="AK385" s="106" t="str">
        <f>IF($C385="", "", IF(IFERROR(INDEX(Ingredients!G$11:G$310, MATCH($C385, Ingredients!$B$11:$B$310, 0)), "")="", "", IFERROR(INDEX(Ingredients!G$11:G$310, MATCH($C385, Ingredients!$B$11:$B$310, 0)), "")))</f>
        <v/>
      </c>
      <c r="AL385" s="79" t="str">
        <f>IF($C385="", "", IF(IFERROR(INDEX(Ingredients!H$11:H$310, MATCH($C385, Ingredients!$B$11:$B$310, 0)), "")="", "", IFERROR(INDEX(Ingredients!H$11:H$310, MATCH($C385, Ingredients!$B$11:$B$310, 0)), "")))</f>
        <v/>
      </c>
      <c r="AN385" s="83" t="str">
        <f t="shared" si="80"/>
        <v/>
      </c>
      <c r="AP385" s="114" t="str">
        <f t="shared" si="90"/>
        <v/>
      </c>
      <c r="AR385" s="117" t="str">
        <f>IF($C385="", "", IF(IFERROR(INDEX(Ingredients!$AI$11:$AI$310, MATCH($C385, Ingredients!$B$11:$B$310, 0)), "")="", "", IFERROR(INDEX(Ingredients!$AI$11:$AI$310, MATCH($C385, Ingredients!$B$11:$B$310, 0)), "")))</f>
        <v/>
      </c>
      <c r="AT385" s="120" t="str">
        <f t="shared" si="91"/>
        <v/>
      </c>
      <c r="AV385" s="90" t="str">
        <f t="shared" si="81"/>
        <v/>
      </c>
      <c r="AX385" s="90" t="str">
        <f>IF($AV385="", "", COUNTIF($AV$11:$AV$5010, "&lt;"&amp;$AV385)+1+COUNTIF($AV$11:$AV385, $AV385)-1)</f>
        <v/>
      </c>
      <c r="AZ385" s="111" t="str">
        <f>IF($B385="", "", SUMIF('Shopping List'!$AV$11:$AV$25, $B385, 'Shopping List'!$BN$11:$BN$25))</f>
        <v/>
      </c>
      <c r="BB385" s="117" t="str">
        <f t="shared" si="92"/>
        <v/>
      </c>
    </row>
    <row r="386" spans="1:54" x14ac:dyDescent="0.25">
      <c r="A386" s="4"/>
      <c r="B386" s="37"/>
      <c r="C386" s="124"/>
      <c r="D386" s="39"/>
      <c r="E386" s="125"/>
      <c r="F386" s="48"/>
      <c r="G386" s="4"/>
      <c r="H386" s="4"/>
      <c r="I386" s="95" t="str">
        <f>IF($C386="", "", IF(IFERROR(INDEX(Ingredients!$C$11:$C$310, MATCH($C386, Ingredients!$B$11:$B$310, 0)), "")="", "", IFERROR(INDEX(Ingredients!$C$11:$C$310, MATCH($C386, Ingredients!$B$11:$B$310, 0)), "")))</f>
        <v/>
      </c>
      <c r="J386" s="73" t="str">
        <f>IF($B386="", "", IF(IFERROR(INDEX(Meals!$C$11:$C$260, MATCH($B386, Meals!$B$11:$B$260, 0)), "")="", "", IFERROR(INDEX(Meals!$C$11:$C$260, MATCH($B386, Meals!$B$11:$B$260, 0)), "")))</f>
        <v/>
      </c>
      <c r="K386" s="4"/>
      <c r="L386" s="72" t="str">
        <f t="shared" si="82"/>
        <v/>
      </c>
      <c r="M386" s="73" t="str">
        <f t="shared" si="83"/>
        <v/>
      </c>
      <c r="N386" s="4"/>
      <c r="O386" s="78" t="str">
        <f t="shared" si="84"/>
        <v/>
      </c>
      <c r="P386" s="79" t="str">
        <f t="shared" si="85"/>
        <v/>
      </c>
      <c r="Q386" s="4"/>
      <c r="R386" s="90" t="str">
        <f t="shared" si="86"/>
        <v/>
      </c>
      <c r="S386" s="4"/>
      <c r="Y386" s="18" t="str">
        <f t="shared" si="87"/>
        <v/>
      </c>
      <c r="AA386" s="18" t="str">
        <f t="shared" si="78"/>
        <v/>
      </c>
      <c r="AB386" s="18" t="str">
        <f t="shared" si="79"/>
        <v/>
      </c>
      <c r="AC386" s="18" t="str">
        <f t="shared" si="88"/>
        <v/>
      </c>
      <c r="AD386" s="18" t="str">
        <f t="shared" si="88"/>
        <v/>
      </c>
      <c r="AE386" s="18" t="str">
        <f t="shared" si="89"/>
        <v/>
      </c>
      <c r="AG386" s="95" t="str">
        <f>IF($C386="", "", IF(IFERROR(INDEX(Ingredients!C$11:C$310, MATCH($C386, Ingredients!$B$11:$B$310, 0)), "")="", "", IFERROR(INDEX(Ingredients!C$11:C$310, MATCH($C386, Ingredients!$B$11:$B$310, 0)), "")))</f>
        <v/>
      </c>
      <c r="AH386" s="105" t="str">
        <f>IF($C386="", "", IF(IFERROR(INDEX(Ingredients!D$11:D$310, MATCH($C386, Ingredients!$B$11:$B$310, 0)), "")="", "", IFERROR(INDEX(Ingredients!D$11:D$310, MATCH($C386, Ingredients!$B$11:$B$310, 0)), "")))</f>
        <v/>
      </c>
      <c r="AI386" s="106" t="str">
        <f>IF($C386="", "", IF(IFERROR(INDEX(Ingredients!E$11:E$310, MATCH($C386, Ingredients!$B$11:$B$310, 0)), "")="", "", IFERROR(INDEX(Ingredients!E$11:E$310, MATCH($C386, Ingredients!$B$11:$B$310, 0)), "")))</f>
        <v/>
      </c>
      <c r="AJ386" s="108" t="str">
        <f>IF($C386="", "", IF(IFERROR(INDEX(Ingredients!F$11:F$310, MATCH($C386, Ingredients!$B$11:$B$310, 0)), "")="", "", IFERROR(INDEX(Ingredients!F$11:F$310, MATCH($C386, Ingredients!$B$11:$B$310, 0)), "")))</f>
        <v/>
      </c>
      <c r="AK386" s="106" t="str">
        <f>IF($C386="", "", IF(IFERROR(INDEX(Ingredients!G$11:G$310, MATCH($C386, Ingredients!$B$11:$B$310, 0)), "")="", "", IFERROR(INDEX(Ingredients!G$11:G$310, MATCH($C386, Ingredients!$B$11:$B$310, 0)), "")))</f>
        <v/>
      </c>
      <c r="AL386" s="79" t="str">
        <f>IF($C386="", "", IF(IFERROR(INDEX(Ingredients!H$11:H$310, MATCH($C386, Ingredients!$B$11:$B$310, 0)), "")="", "", IFERROR(INDEX(Ingredients!H$11:H$310, MATCH($C386, Ingredients!$B$11:$B$310, 0)), "")))</f>
        <v/>
      </c>
      <c r="AN386" s="83" t="str">
        <f t="shared" si="80"/>
        <v/>
      </c>
      <c r="AP386" s="114" t="str">
        <f t="shared" si="90"/>
        <v/>
      </c>
      <c r="AR386" s="117" t="str">
        <f>IF($C386="", "", IF(IFERROR(INDEX(Ingredients!$AI$11:$AI$310, MATCH($C386, Ingredients!$B$11:$B$310, 0)), "")="", "", IFERROR(INDEX(Ingredients!$AI$11:$AI$310, MATCH($C386, Ingredients!$B$11:$B$310, 0)), "")))</f>
        <v/>
      </c>
      <c r="AT386" s="120" t="str">
        <f t="shared" si="91"/>
        <v/>
      </c>
      <c r="AV386" s="90" t="str">
        <f t="shared" si="81"/>
        <v/>
      </c>
      <c r="AX386" s="90" t="str">
        <f>IF($AV386="", "", COUNTIF($AV$11:$AV$5010, "&lt;"&amp;$AV386)+1+COUNTIF($AV$11:$AV386, $AV386)-1)</f>
        <v/>
      </c>
      <c r="AZ386" s="111" t="str">
        <f>IF($B386="", "", SUMIF('Shopping List'!$AV$11:$AV$25, $B386, 'Shopping List'!$BN$11:$BN$25))</f>
        <v/>
      </c>
      <c r="BB386" s="117" t="str">
        <f t="shared" si="92"/>
        <v/>
      </c>
    </row>
    <row r="387" spans="1:54" x14ac:dyDescent="0.25">
      <c r="A387" s="4"/>
      <c r="B387" s="37"/>
      <c r="C387" s="124"/>
      <c r="D387" s="39"/>
      <c r="E387" s="125"/>
      <c r="F387" s="48"/>
      <c r="G387" s="4"/>
      <c r="H387" s="4"/>
      <c r="I387" s="95" t="str">
        <f>IF($C387="", "", IF(IFERROR(INDEX(Ingredients!$C$11:$C$310, MATCH($C387, Ingredients!$B$11:$B$310, 0)), "")="", "", IFERROR(INDEX(Ingredients!$C$11:$C$310, MATCH($C387, Ingredients!$B$11:$B$310, 0)), "")))</f>
        <v/>
      </c>
      <c r="J387" s="73" t="str">
        <f>IF($B387="", "", IF(IFERROR(INDEX(Meals!$C$11:$C$260, MATCH($B387, Meals!$B$11:$B$260, 0)), "")="", "", IFERROR(INDEX(Meals!$C$11:$C$260, MATCH($B387, Meals!$B$11:$B$260, 0)), "")))</f>
        <v/>
      </c>
      <c r="K387" s="4"/>
      <c r="L387" s="72" t="str">
        <f t="shared" si="82"/>
        <v/>
      </c>
      <c r="M387" s="73" t="str">
        <f t="shared" si="83"/>
        <v/>
      </c>
      <c r="N387" s="4"/>
      <c r="O387" s="78" t="str">
        <f t="shared" si="84"/>
        <v/>
      </c>
      <c r="P387" s="79" t="str">
        <f t="shared" si="85"/>
        <v/>
      </c>
      <c r="Q387" s="4"/>
      <c r="R387" s="90" t="str">
        <f t="shared" si="86"/>
        <v/>
      </c>
      <c r="S387" s="4"/>
      <c r="Y387" s="18" t="str">
        <f t="shared" si="87"/>
        <v/>
      </c>
      <c r="AA387" s="18" t="str">
        <f t="shared" si="78"/>
        <v/>
      </c>
      <c r="AB387" s="18" t="str">
        <f t="shared" si="79"/>
        <v/>
      </c>
      <c r="AC387" s="18" t="str">
        <f t="shared" si="88"/>
        <v/>
      </c>
      <c r="AD387" s="18" t="str">
        <f t="shared" si="88"/>
        <v/>
      </c>
      <c r="AE387" s="18" t="str">
        <f t="shared" si="89"/>
        <v/>
      </c>
      <c r="AG387" s="95" t="str">
        <f>IF($C387="", "", IF(IFERROR(INDEX(Ingredients!C$11:C$310, MATCH($C387, Ingredients!$B$11:$B$310, 0)), "")="", "", IFERROR(INDEX(Ingredients!C$11:C$310, MATCH($C387, Ingredients!$B$11:$B$310, 0)), "")))</f>
        <v/>
      </c>
      <c r="AH387" s="105" t="str">
        <f>IF($C387="", "", IF(IFERROR(INDEX(Ingredients!D$11:D$310, MATCH($C387, Ingredients!$B$11:$B$310, 0)), "")="", "", IFERROR(INDEX(Ingredients!D$11:D$310, MATCH($C387, Ingredients!$B$11:$B$310, 0)), "")))</f>
        <v/>
      </c>
      <c r="AI387" s="106" t="str">
        <f>IF($C387="", "", IF(IFERROR(INDEX(Ingredients!E$11:E$310, MATCH($C387, Ingredients!$B$11:$B$310, 0)), "")="", "", IFERROR(INDEX(Ingredients!E$11:E$310, MATCH($C387, Ingredients!$B$11:$B$310, 0)), "")))</f>
        <v/>
      </c>
      <c r="AJ387" s="108" t="str">
        <f>IF($C387="", "", IF(IFERROR(INDEX(Ingredients!F$11:F$310, MATCH($C387, Ingredients!$B$11:$B$310, 0)), "")="", "", IFERROR(INDEX(Ingredients!F$11:F$310, MATCH($C387, Ingredients!$B$11:$B$310, 0)), "")))</f>
        <v/>
      </c>
      <c r="AK387" s="106" t="str">
        <f>IF($C387="", "", IF(IFERROR(INDEX(Ingredients!G$11:G$310, MATCH($C387, Ingredients!$B$11:$B$310, 0)), "")="", "", IFERROR(INDEX(Ingredients!G$11:G$310, MATCH($C387, Ingredients!$B$11:$B$310, 0)), "")))</f>
        <v/>
      </c>
      <c r="AL387" s="79" t="str">
        <f>IF($C387="", "", IF(IFERROR(INDEX(Ingredients!H$11:H$310, MATCH($C387, Ingredients!$B$11:$B$310, 0)), "")="", "", IFERROR(INDEX(Ingredients!H$11:H$310, MATCH($C387, Ingredients!$B$11:$B$310, 0)), "")))</f>
        <v/>
      </c>
      <c r="AN387" s="83" t="str">
        <f t="shared" si="80"/>
        <v/>
      </c>
      <c r="AP387" s="114" t="str">
        <f t="shared" si="90"/>
        <v/>
      </c>
      <c r="AR387" s="117" t="str">
        <f>IF($C387="", "", IF(IFERROR(INDEX(Ingredients!$AI$11:$AI$310, MATCH($C387, Ingredients!$B$11:$B$310, 0)), "")="", "", IFERROR(INDEX(Ingredients!$AI$11:$AI$310, MATCH($C387, Ingredients!$B$11:$B$310, 0)), "")))</f>
        <v/>
      </c>
      <c r="AT387" s="120" t="str">
        <f t="shared" si="91"/>
        <v/>
      </c>
      <c r="AV387" s="90" t="str">
        <f t="shared" si="81"/>
        <v/>
      </c>
      <c r="AX387" s="90" t="str">
        <f>IF($AV387="", "", COUNTIF($AV$11:$AV$5010, "&lt;"&amp;$AV387)+1+COUNTIF($AV$11:$AV387, $AV387)-1)</f>
        <v/>
      </c>
      <c r="AZ387" s="111" t="str">
        <f>IF($B387="", "", SUMIF('Shopping List'!$AV$11:$AV$25, $B387, 'Shopping List'!$BN$11:$BN$25))</f>
        <v/>
      </c>
      <c r="BB387" s="117" t="str">
        <f t="shared" si="92"/>
        <v/>
      </c>
    </row>
    <row r="388" spans="1:54" x14ac:dyDescent="0.25">
      <c r="A388" s="4"/>
      <c r="B388" s="37"/>
      <c r="C388" s="124"/>
      <c r="D388" s="39"/>
      <c r="E388" s="125"/>
      <c r="F388" s="48"/>
      <c r="G388" s="4"/>
      <c r="H388" s="4"/>
      <c r="I388" s="95" t="str">
        <f>IF($C388="", "", IF(IFERROR(INDEX(Ingredients!$C$11:$C$310, MATCH($C388, Ingredients!$B$11:$B$310, 0)), "")="", "", IFERROR(INDEX(Ingredients!$C$11:$C$310, MATCH($C388, Ingredients!$B$11:$B$310, 0)), "")))</f>
        <v/>
      </c>
      <c r="J388" s="73" t="str">
        <f>IF($B388="", "", IF(IFERROR(INDEX(Meals!$C$11:$C$260, MATCH($B388, Meals!$B$11:$B$260, 0)), "")="", "", IFERROR(INDEX(Meals!$C$11:$C$260, MATCH($B388, Meals!$B$11:$B$260, 0)), "")))</f>
        <v/>
      </c>
      <c r="K388" s="4"/>
      <c r="L388" s="72" t="str">
        <f t="shared" si="82"/>
        <v/>
      </c>
      <c r="M388" s="73" t="str">
        <f t="shared" si="83"/>
        <v/>
      </c>
      <c r="N388" s="4"/>
      <c r="O388" s="78" t="str">
        <f t="shared" si="84"/>
        <v/>
      </c>
      <c r="P388" s="79" t="str">
        <f t="shared" si="85"/>
        <v/>
      </c>
      <c r="Q388" s="4"/>
      <c r="R388" s="90" t="str">
        <f t="shared" si="86"/>
        <v/>
      </c>
      <c r="S388" s="4"/>
      <c r="Y388" s="18" t="str">
        <f t="shared" si="87"/>
        <v/>
      </c>
      <c r="AA388" s="18" t="str">
        <f t="shared" si="78"/>
        <v/>
      </c>
      <c r="AB388" s="18" t="str">
        <f t="shared" si="79"/>
        <v/>
      </c>
      <c r="AC388" s="18" t="str">
        <f t="shared" si="88"/>
        <v/>
      </c>
      <c r="AD388" s="18" t="str">
        <f t="shared" si="88"/>
        <v/>
      </c>
      <c r="AE388" s="18" t="str">
        <f t="shared" si="89"/>
        <v/>
      </c>
      <c r="AG388" s="95" t="str">
        <f>IF($C388="", "", IF(IFERROR(INDEX(Ingredients!C$11:C$310, MATCH($C388, Ingredients!$B$11:$B$310, 0)), "")="", "", IFERROR(INDEX(Ingredients!C$11:C$310, MATCH($C388, Ingredients!$B$11:$B$310, 0)), "")))</f>
        <v/>
      </c>
      <c r="AH388" s="105" t="str">
        <f>IF($C388="", "", IF(IFERROR(INDEX(Ingredients!D$11:D$310, MATCH($C388, Ingredients!$B$11:$B$310, 0)), "")="", "", IFERROR(INDEX(Ingredients!D$11:D$310, MATCH($C388, Ingredients!$B$11:$B$310, 0)), "")))</f>
        <v/>
      </c>
      <c r="AI388" s="106" t="str">
        <f>IF($C388="", "", IF(IFERROR(INDEX(Ingredients!E$11:E$310, MATCH($C388, Ingredients!$B$11:$B$310, 0)), "")="", "", IFERROR(INDEX(Ingredients!E$11:E$310, MATCH($C388, Ingredients!$B$11:$B$310, 0)), "")))</f>
        <v/>
      </c>
      <c r="AJ388" s="108" t="str">
        <f>IF($C388="", "", IF(IFERROR(INDEX(Ingredients!F$11:F$310, MATCH($C388, Ingredients!$B$11:$B$310, 0)), "")="", "", IFERROR(INDEX(Ingredients!F$11:F$310, MATCH($C388, Ingredients!$B$11:$B$310, 0)), "")))</f>
        <v/>
      </c>
      <c r="AK388" s="106" t="str">
        <f>IF($C388="", "", IF(IFERROR(INDEX(Ingredients!G$11:G$310, MATCH($C388, Ingredients!$B$11:$B$310, 0)), "")="", "", IFERROR(INDEX(Ingredients!G$11:G$310, MATCH($C388, Ingredients!$B$11:$B$310, 0)), "")))</f>
        <v/>
      </c>
      <c r="AL388" s="79" t="str">
        <f>IF($C388="", "", IF(IFERROR(INDEX(Ingredients!H$11:H$310, MATCH($C388, Ingredients!$B$11:$B$310, 0)), "")="", "", IFERROR(INDEX(Ingredients!H$11:H$310, MATCH($C388, Ingredients!$B$11:$B$310, 0)), "")))</f>
        <v/>
      </c>
      <c r="AN388" s="83" t="str">
        <f t="shared" si="80"/>
        <v/>
      </c>
      <c r="AP388" s="114" t="str">
        <f t="shared" si="90"/>
        <v/>
      </c>
      <c r="AR388" s="117" t="str">
        <f>IF($C388="", "", IF(IFERROR(INDEX(Ingredients!$AI$11:$AI$310, MATCH($C388, Ingredients!$B$11:$B$310, 0)), "")="", "", IFERROR(INDEX(Ingredients!$AI$11:$AI$310, MATCH($C388, Ingredients!$B$11:$B$310, 0)), "")))</f>
        <v/>
      </c>
      <c r="AT388" s="120" t="str">
        <f t="shared" si="91"/>
        <v/>
      </c>
      <c r="AV388" s="90" t="str">
        <f t="shared" si="81"/>
        <v/>
      </c>
      <c r="AX388" s="90" t="str">
        <f>IF($AV388="", "", COUNTIF($AV$11:$AV$5010, "&lt;"&amp;$AV388)+1+COUNTIF($AV$11:$AV388, $AV388)-1)</f>
        <v/>
      </c>
      <c r="AZ388" s="111" t="str">
        <f>IF($B388="", "", SUMIF('Shopping List'!$AV$11:$AV$25, $B388, 'Shopping List'!$BN$11:$BN$25))</f>
        <v/>
      </c>
      <c r="BB388" s="117" t="str">
        <f t="shared" si="92"/>
        <v/>
      </c>
    </row>
    <row r="389" spans="1:54" x14ac:dyDescent="0.25">
      <c r="A389" s="4"/>
      <c r="B389" s="37"/>
      <c r="C389" s="124"/>
      <c r="D389" s="39"/>
      <c r="E389" s="125"/>
      <c r="F389" s="48"/>
      <c r="G389" s="4"/>
      <c r="H389" s="4"/>
      <c r="I389" s="95" t="str">
        <f>IF($C389="", "", IF(IFERROR(INDEX(Ingredients!$C$11:$C$310, MATCH($C389, Ingredients!$B$11:$B$310, 0)), "")="", "", IFERROR(INDEX(Ingredients!$C$11:$C$310, MATCH($C389, Ingredients!$B$11:$B$310, 0)), "")))</f>
        <v/>
      </c>
      <c r="J389" s="73" t="str">
        <f>IF($B389="", "", IF(IFERROR(INDEX(Meals!$C$11:$C$260, MATCH($B389, Meals!$B$11:$B$260, 0)), "")="", "", IFERROR(INDEX(Meals!$C$11:$C$260, MATCH($B389, Meals!$B$11:$B$260, 0)), "")))</f>
        <v/>
      </c>
      <c r="K389" s="4"/>
      <c r="L389" s="72" t="str">
        <f t="shared" si="82"/>
        <v/>
      </c>
      <c r="M389" s="73" t="str">
        <f t="shared" si="83"/>
        <v/>
      </c>
      <c r="N389" s="4"/>
      <c r="O389" s="78" t="str">
        <f t="shared" si="84"/>
        <v/>
      </c>
      <c r="P389" s="79" t="str">
        <f t="shared" si="85"/>
        <v/>
      </c>
      <c r="Q389" s="4"/>
      <c r="R389" s="90" t="str">
        <f t="shared" si="86"/>
        <v/>
      </c>
      <c r="S389" s="4"/>
      <c r="Y389" s="18" t="str">
        <f t="shared" si="87"/>
        <v/>
      </c>
      <c r="AA389" s="18" t="str">
        <f t="shared" si="78"/>
        <v/>
      </c>
      <c r="AB389" s="18" t="str">
        <f t="shared" si="79"/>
        <v/>
      </c>
      <c r="AC389" s="18" t="str">
        <f t="shared" si="88"/>
        <v/>
      </c>
      <c r="AD389" s="18" t="str">
        <f t="shared" si="88"/>
        <v/>
      </c>
      <c r="AE389" s="18" t="str">
        <f t="shared" si="89"/>
        <v/>
      </c>
      <c r="AG389" s="95" t="str">
        <f>IF($C389="", "", IF(IFERROR(INDEX(Ingredients!C$11:C$310, MATCH($C389, Ingredients!$B$11:$B$310, 0)), "")="", "", IFERROR(INDEX(Ingredients!C$11:C$310, MATCH($C389, Ingredients!$B$11:$B$310, 0)), "")))</f>
        <v/>
      </c>
      <c r="AH389" s="105" t="str">
        <f>IF($C389="", "", IF(IFERROR(INDEX(Ingredients!D$11:D$310, MATCH($C389, Ingredients!$B$11:$B$310, 0)), "")="", "", IFERROR(INDEX(Ingredients!D$11:D$310, MATCH($C389, Ingredients!$B$11:$B$310, 0)), "")))</f>
        <v/>
      </c>
      <c r="AI389" s="106" t="str">
        <f>IF($C389="", "", IF(IFERROR(INDEX(Ingredients!E$11:E$310, MATCH($C389, Ingredients!$B$11:$B$310, 0)), "")="", "", IFERROR(INDEX(Ingredients!E$11:E$310, MATCH($C389, Ingredients!$B$11:$B$310, 0)), "")))</f>
        <v/>
      </c>
      <c r="AJ389" s="108" t="str">
        <f>IF($C389="", "", IF(IFERROR(INDEX(Ingredients!F$11:F$310, MATCH($C389, Ingredients!$B$11:$B$310, 0)), "")="", "", IFERROR(INDEX(Ingredients!F$11:F$310, MATCH($C389, Ingredients!$B$11:$B$310, 0)), "")))</f>
        <v/>
      </c>
      <c r="AK389" s="106" t="str">
        <f>IF($C389="", "", IF(IFERROR(INDEX(Ingredients!G$11:G$310, MATCH($C389, Ingredients!$B$11:$B$310, 0)), "")="", "", IFERROR(INDEX(Ingredients!G$11:G$310, MATCH($C389, Ingredients!$B$11:$B$310, 0)), "")))</f>
        <v/>
      </c>
      <c r="AL389" s="79" t="str">
        <f>IF($C389="", "", IF(IFERROR(INDEX(Ingredients!H$11:H$310, MATCH($C389, Ingredients!$B$11:$B$310, 0)), "")="", "", IFERROR(INDEX(Ingredients!H$11:H$310, MATCH($C389, Ingredients!$B$11:$B$310, 0)), "")))</f>
        <v/>
      </c>
      <c r="AN389" s="83" t="str">
        <f t="shared" si="80"/>
        <v/>
      </c>
      <c r="AP389" s="114" t="str">
        <f t="shared" si="90"/>
        <v/>
      </c>
      <c r="AR389" s="117" t="str">
        <f>IF($C389="", "", IF(IFERROR(INDEX(Ingredients!$AI$11:$AI$310, MATCH($C389, Ingredients!$B$11:$B$310, 0)), "")="", "", IFERROR(INDEX(Ingredients!$AI$11:$AI$310, MATCH($C389, Ingredients!$B$11:$B$310, 0)), "")))</f>
        <v/>
      </c>
      <c r="AT389" s="120" t="str">
        <f t="shared" si="91"/>
        <v/>
      </c>
      <c r="AV389" s="90" t="str">
        <f t="shared" si="81"/>
        <v/>
      </c>
      <c r="AX389" s="90" t="str">
        <f>IF($AV389="", "", COUNTIF($AV$11:$AV$5010, "&lt;"&amp;$AV389)+1+COUNTIF($AV$11:$AV389, $AV389)-1)</f>
        <v/>
      </c>
      <c r="AZ389" s="111" t="str">
        <f>IF($B389="", "", SUMIF('Shopping List'!$AV$11:$AV$25, $B389, 'Shopping List'!$BN$11:$BN$25))</f>
        <v/>
      </c>
      <c r="BB389" s="117" t="str">
        <f t="shared" si="92"/>
        <v/>
      </c>
    </row>
    <row r="390" spans="1:54" x14ac:dyDescent="0.25">
      <c r="A390" s="4"/>
      <c r="B390" s="37"/>
      <c r="C390" s="124"/>
      <c r="D390" s="39"/>
      <c r="E390" s="125"/>
      <c r="F390" s="48"/>
      <c r="G390" s="4"/>
      <c r="H390" s="4"/>
      <c r="I390" s="95" t="str">
        <f>IF($C390="", "", IF(IFERROR(INDEX(Ingredients!$C$11:$C$310, MATCH($C390, Ingredients!$B$11:$B$310, 0)), "")="", "", IFERROR(INDEX(Ingredients!$C$11:$C$310, MATCH($C390, Ingredients!$B$11:$B$310, 0)), "")))</f>
        <v/>
      </c>
      <c r="J390" s="73" t="str">
        <f>IF($B390="", "", IF(IFERROR(INDEX(Meals!$C$11:$C$260, MATCH($B390, Meals!$B$11:$B$260, 0)), "")="", "", IFERROR(INDEX(Meals!$C$11:$C$260, MATCH($B390, Meals!$B$11:$B$260, 0)), "")))</f>
        <v/>
      </c>
      <c r="K390" s="4"/>
      <c r="L390" s="72" t="str">
        <f t="shared" si="82"/>
        <v/>
      </c>
      <c r="M390" s="73" t="str">
        <f t="shared" si="83"/>
        <v/>
      </c>
      <c r="N390" s="4"/>
      <c r="O390" s="78" t="str">
        <f t="shared" si="84"/>
        <v/>
      </c>
      <c r="P390" s="79" t="str">
        <f t="shared" si="85"/>
        <v/>
      </c>
      <c r="Q390" s="4"/>
      <c r="R390" s="90" t="str">
        <f t="shared" si="86"/>
        <v/>
      </c>
      <c r="S390" s="4"/>
      <c r="Y390" s="18" t="str">
        <f t="shared" si="87"/>
        <v/>
      </c>
      <c r="AA390" s="18" t="str">
        <f t="shared" si="78"/>
        <v/>
      </c>
      <c r="AB390" s="18" t="str">
        <f t="shared" si="79"/>
        <v/>
      </c>
      <c r="AC390" s="18" t="str">
        <f t="shared" si="88"/>
        <v/>
      </c>
      <c r="AD390" s="18" t="str">
        <f t="shared" si="88"/>
        <v/>
      </c>
      <c r="AE390" s="18" t="str">
        <f t="shared" si="89"/>
        <v/>
      </c>
      <c r="AG390" s="95" t="str">
        <f>IF($C390="", "", IF(IFERROR(INDEX(Ingredients!C$11:C$310, MATCH($C390, Ingredients!$B$11:$B$310, 0)), "")="", "", IFERROR(INDEX(Ingredients!C$11:C$310, MATCH($C390, Ingredients!$B$11:$B$310, 0)), "")))</f>
        <v/>
      </c>
      <c r="AH390" s="105" t="str">
        <f>IF($C390="", "", IF(IFERROR(INDEX(Ingredients!D$11:D$310, MATCH($C390, Ingredients!$B$11:$B$310, 0)), "")="", "", IFERROR(INDEX(Ingredients!D$11:D$310, MATCH($C390, Ingredients!$B$11:$B$310, 0)), "")))</f>
        <v/>
      </c>
      <c r="AI390" s="106" t="str">
        <f>IF($C390="", "", IF(IFERROR(INDEX(Ingredients!E$11:E$310, MATCH($C390, Ingredients!$B$11:$B$310, 0)), "")="", "", IFERROR(INDEX(Ingredients!E$11:E$310, MATCH($C390, Ingredients!$B$11:$B$310, 0)), "")))</f>
        <v/>
      </c>
      <c r="AJ390" s="108" t="str">
        <f>IF($C390="", "", IF(IFERROR(INDEX(Ingredients!F$11:F$310, MATCH($C390, Ingredients!$B$11:$B$310, 0)), "")="", "", IFERROR(INDEX(Ingredients!F$11:F$310, MATCH($C390, Ingredients!$B$11:$B$310, 0)), "")))</f>
        <v/>
      </c>
      <c r="AK390" s="106" t="str">
        <f>IF($C390="", "", IF(IFERROR(INDEX(Ingredients!G$11:G$310, MATCH($C390, Ingredients!$B$11:$B$310, 0)), "")="", "", IFERROR(INDEX(Ingredients!G$11:G$310, MATCH($C390, Ingredients!$B$11:$B$310, 0)), "")))</f>
        <v/>
      </c>
      <c r="AL390" s="79" t="str">
        <f>IF($C390="", "", IF(IFERROR(INDEX(Ingredients!H$11:H$310, MATCH($C390, Ingredients!$B$11:$B$310, 0)), "")="", "", IFERROR(INDEX(Ingredients!H$11:H$310, MATCH($C390, Ingredients!$B$11:$B$310, 0)), "")))</f>
        <v/>
      </c>
      <c r="AN390" s="83" t="str">
        <f t="shared" si="80"/>
        <v/>
      </c>
      <c r="AP390" s="114" t="str">
        <f t="shared" si="90"/>
        <v/>
      </c>
      <c r="AR390" s="117" t="str">
        <f>IF($C390="", "", IF(IFERROR(INDEX(Ingredients!$AI$11:$AI$310, MATCH($C390, Ingredients!$B$11:$B$310, 0)), "")="", "", IFERROR(INDEX(Ingredients!$AI$11:$AI$310, MATCH($C390, Ingredients!$B$11:$B$310, 0)), "")))</f>
        <v/>
      </c>
      <c r="AT390" s="120" t="str">
        <f t="shared" si="91"/>
        <v/>
      </c>
      <c r="AV390" s="90" t="str">
        <f t="shared" si="81"/>
        <v/>
      </c>
      <c r="AX390" s="90" t="str">
        <f>IF($AV390="", "", COUNTIF($AV$11:$AV$5010, "&lt;"&amp;$AV390)+1+COUNTIF($AV$11:$AV390, $AV390)-1)</f>
        <v/>
      </c>
      <c r="AZ390" s="111" t="str">
        <f>IF($B390="", "", SUMIF('Shopping List'!$AV$11:$AV$25, $B390, 'Shopping List'!$BN$11:$BN$25))</f>
        <v/>
      </c>
      <c r="BB390" s="117" t="str">
        <f t="shared" si="92"/>
        <v/>
      </c>
    </row>
    <row r="391" spans="1:54" x14ac:dyDescent="0.25">
      <c r="A391" s="4"/>
      <c r="B391" s="37"/>
      <c r="C391" s="124"/>
      <c r="D391" s="39"/>
      <c r="E391" s="125"/>
      <c r="F391" s="48"/>
      <c r="G391" s="4"/>
      <c r="H391" s="4"/>
      <c r="I391" s="95" t="str">
        <f>IF($C391="", "", IF(IFERROR(INDEX(Ingredients!$C$11:$C$310, MATCH($C391, Ingredients!$B$11:$B$310, 0)), "")="", "", IFERROR(INDEX(Ingredients!$C$11:$C$310, MATCH($C391, Ingredients!$B$11:$B$310, 0)), "")))</f>
        <v/>
      </c>
      <c r="J391" s="73" t="str">
        <f>IF($B391="", "", IF(IFERROR(INDEX(Meals!$C$11:$C$260, MATCH($B391, Meals!$B$11:$B$260, 0)), "")="", "", IFERROR(INDEX(Meals!$C$11:$C$260, MATCH($B391, Meals!$B$11:$B$260, 0)), "")))</f>
        <v/>
      </c>
      <c r="K391" s="4"/>
      <c r="L391" s="72" t="str">
        <f t="shared" si="82"/>
        <v/>
      </c>
      <c r="M391" s="73" t="str">
        <f t="shared" si="83"/>
        <v/>
      </c>
      <c r="N391" s="4"/>
      <c r="O391" s="78" t="str">
        <f t="shared" si="84"/>
        <v/>
      </c>
      <c r="P391" s="79" t="str">
        <f t="shared" si="85"/>
        <v/>
      </c>
      <c r="Q391" s="4"/>
      <c r="R391" s="90" t="str">
        <f t="shared" si="86"/>
        <v/>
      </c>
      <c r="S391" s="4"/>
      <c r="Y391" s="18" t="str">
        <f t="shared" si="87"/>
        <v/>
      </c>
      <c r="AA391" s="18" t="str">
        <f t="shared" si="78"/>
        <v/>
      </c>
      <c r="AB391" s="18" t="str">
        <f t="shared" si="79"/>
        <v/>
      </c>
      <c r="AC391" s="18" t="str">
        <f t="shared" si="88"/>
        <v/>
      </c>
      <c r="AD391" s="18" t="str">
        <f t="shared" si="88"/>
        <v/>
      </c>
      <c r="AE391" s="18" t="str">
        <f t="shared" si="89"/>
        <v/>
      </c>
      <c r="AG391" s="95" t="str">
        <f>IF($C391="", "", IF(IFERROR(INDEX(Ingredients!C$11:C$310, MATCH($C391, Ingredients!$B$11:$B$310, 0)), "")="", "", IFERROR(INDEX(Ingredients!C$11:C$310, MATCH($C391, Ingredients!$B$11:$B$310, 0)), "")))</f>
        <v/>
      </c>
      <c r="AH391" s="105" t="str">
        <f>IF($C391="", "", IF(IFERROR(INDEX(Ingredients!D$11:D$310, MATCH($C391, Ingredients!$B$11:$B$310, 0)), "")="", "", IFERROR(INDEX(Ingredients!D$11:D$310, MATCH($C391, Ingredients!$B$11:$B$310, 0)), "")))</f>
        <v/>
      </c>
      <c r="AI391" s="106" t="str">
        <f>IF($C391="", "", IF(IFERROR(INDEX(Ingredients!E$11:E$310, MATCH($C391, Ingredients!$B$11:$B$310, 0)), "")="", "", IFERROR(INDEX(Ingredients!E$11:E$310, MATCH($C391, Ingredients!$B$11:$B$310, 0)), "")))</f>
        <v/>
      </c>
      <c r="AJ391" s="108" t="str">
        <f>IF($C391="", "", IF(IFERROR(INDEX(Ingredients!F$11:F$310, MATCH($C391, Ingredients!$B$11:$B$310, 0)), "")="", "", IFERROR(INDEX(Ingredients!F$11:F$310, MATCH($C391, Ingredients!$B$11:$B$310, 0)), "")))</f>
        <v/>
      </c>
      <c r="AK391" s="106" t="str">
        <f>IF($C391="", "", IF(IFERROR(INDEX(Ingredients!G$11:G$310, MATCH($C391, Ingredients!$B$11:$B$310, 0)), "")="", "", IFERROR(INDEX(Ingredients!G$11:G$310, MATCH($C391, Ingredients!$B$11:$B$310, 0)), "")))</f>
        <v/>
      </c>
      <c r="AL391" s="79" t="str">
        <f>IF($C391="", "", IF(IFERROR(INDEX(Ingredients!H$11:H$310, MATCH($C391, Ingredients!$B$11:$B$310, 0)), "")="", "", IFERROR(INDEX(Ingredients!H$11:H$310, MATCH($C391, Ingredients!$B$11:$B$310, 0)), "")))</f>
        <v/>
      </c>
      <c r="AN391" s="83" t="str">
        <f t="shared" si="80"/>
        <v/>
      </c>
      <c r="AP391" s="114" t="str">
        <f t="shared" si="90"/>
        <v/>
      </c>
      <c r="AR391" s="117" t="str">
        <f>IF($C391="", "", IF(IFERROR(INDEX(Ingredients!$AI$11:$AI$310, MATCH($C391, Ingredients!$B$11:$B$310, 0)), "")="", "", IFERROR(INDEX(Ingredients!$AI$11:$AI$310, MATCH($C391, Ingredients!$B$11:$B$310, 0)), "")))</f>
        <v/>
      </c>
      <c r="AT391" s="120" t="str">
        <f t="shared" si="91"/>
        <v/>
      </c>
      <c r="AV391" s="90" t="str">
        <f t="shared" si="81"/>
        <v/>
      </c>
      <c r="AX391" s="90" t="str">
        <f>IF($AV391="", "", COUNTIF($AV$11:$AV$5010, "&lt;"&amp;$AV391)+1+COUNTIF($AV$11:$AV391, $AV391)-1)</f>
        <v/>
      </c>
      <c r="AZ391" s="111" t="str">
        <f>IF($B391="", "", SUMIF('Shopping List'!$AV$11:$AV$25, $B391, 'Shopping List'!$BN$11:$BN$25))</f>
        <v/>
      </c>
      <c r="BB391" s="117" t="str">
        <f t="shared" si="92"/>
        <v/>
      </c>
    </row>
    <row r="392" spans="1:54" x14ac:dyDescent="0.25">
      <c r="A392" s="4"/>
      <c r="B392" s="37"/>
      <c r="C392" s="124"/>
      <c r="D392" s="39"/>
      <c r="E392" s="125"/>
      <c r="F392" s="48"/>
      <c r="G392" s="4"/>
      <c r="H392" s="4"/>
      <c r="I392" s="95" t="str">
        <f>IF($C392="", "", IF(IFERROR(INDEX(Ingredients!$C$11:$C$310, MATCH($C392, Ingredients!$B$11:$B$310, 0)), "")="", "", IFERROR(INDEX(Ingredients!$C$11:$C$310, MATCH($C392, Ingredients!$B$11:$B$310, 0)), "")))</f>
        <v/>
      </c>
      <c r="J392" s="73" t="str">
        <f>IF($B392="", "", IF(IFERROR(INDEX(Meals!$C$11:$C$260, MATCH($B392, Meals!$B$11:$B$260, 0)), "")="", "", IFERROR(INDEX(Meals!$C$11:$C$260, MATCH($B392, Meals!$B$11:$B$260, 0)), "")))</f>
        <v/>
      </c>
      <c r="K392" s="4"/>
      <c r="L392" s="72" t="str">
        <f t="shared" si="82"/>
        <v/>
      </c>
      <c r="M392" s="73" t="str">
        <f t="shared" si="83"/>
        <v/>
      </c>
      <c r="N392" s="4"/>
      <c r="O392" s="78" t="str">
        <f t="shared" si="84"/>
        <v/>
      </c>
      <c r="P392" s="79" t="str">
        <f t="shared" si="85"/>
        <v/>
      </c>
      <c r="Q392" s="4"/>
      <c r="R392" s="90" t="str">
        <f t="shared" si="86"/>
        <v/>
      </c>
      <c r="S392" s="4"/>
      <c r="Y392" s="18" t="str">
        <f t="shared" si="87"/>
        <v/>
      </c>
      <c r="AA392" s="18" t="str">
        <f t="shared" si="78"/>
        <v/>
      </c>
      <c r="AB392" s="18" t="str">
        <f t="shared" si="79"/>
        <v/>
      </c>
      <c r="AC392" s="18" t="str">
        <f t="shared" si="88"/>
        <v/>
      </c>
      <c r="AD392" s="18" t="str">
        <f t="shared" si="88"/>
        <v/>
      </c>
      <c r="AE392" s="18" t="str">
        <f t="shared" si="89"/>
        <v/>
      </c>
      <c r="AG392" s="95" t="str">
        <f>IF($C392="", "", IF(IFERROR(INDEX(Ingredients!C$11:C$310, MATCH($C392, Ingredients!$B$11:$B$310, 0)), "")="", "", IFERROR(INDEX(Ingredients!C$11:C$310, MATCH($C392, Ingredients!$B$11:$B$310, 0)), "")))</f>
        <v/>
      </c>
      <c r="AH392" s="105" t="str">
        <f>IF($C392="", "", IF(IFERROR(INDEX(Ingredients!D$11:D$310, MATCH($C392, Ingredients!$B$11:$B$310, 0)), "")="", "", IFERROR(INDEX(Ingredients!D$11:D$310, MATCH($C392, Ingredients!$B$11:$B$310, 0)), "")))</f>
        <v/>
      </c>
      <c r="AI392" s="106" t="str">
        <f>IF($C392="", "", IF(IFERROR(INDEX(Ingredients!E$11:E$310, MATCH($C392, Ingredients!$B$11:$B$310, 0)), "")="", "", IFERROR(INDEX(Ingredients!E$11:E$310, MATCH($C392, Ingredients!$B$11:$B$310, 0)), "")))</f>
        <v/>
      </c>
      <c r="AJ392" s="108" t="str">
        <f>IF($C392="", "", IF(IFERROR(INDEX(Ingredients!F$11:F$310, MATCH($C392, Ingredients!$B$11:$B$310, 0)), "")="", "", IFERROR(INDEX(Ingredients!F$11:F$310, MATCH($C392, Ingredients!$B$11:$B$310, 0)), "")))</f>
        <v/>
      </c>
      <c r="AK392" s="106" t="str">
        <f>IF($C392="", "", IF(IFERROR(INDEX(Ingredients!G$11:G$310, MATCH($C392, Ingredients!$B$11:$B$310, 0)), "")="", "", IFERROR(INDEX(Ingredients!G$11:G$310, MATCH($C392, Ingredients!$B$11:$B$310, 0)), "")))</f>
        <v/>
      </c>
      <c r="AL392" s="79" t="str">
        <f>IF($C392="", "", IF(IFERROR(INDEX(Ingredients!H$11:H$310, MATCH($C392, Ingredients!$B$11:$B$310, 0)), "")="", "", IFERROR(INDEX(Ingredients!H$11:H$310, MATCH($C392, Ingredients!$B$11:$B$310, 0)), "")))</f>
        <v/>
      </c>
      <c r="AN392" s="83" t="str">
        <f t="shared" si="80"/>
        <v/>
      </c>
      <c r="AP392" s="114" t="str">
        <f t="shared" si="90"/>
        <v/>
      </c>
      <c r="AR392" s="117" t="str">
        <f>IF($C392="", "", IF(IFERROR(INDEX(Ingredients!$AI$11:$AI$310, MATCH($C392, Ingredients!$B$11:$B$310, 0)), "")="", "", IFERROR(INDEX(Ingredients!$AI$11:$AI$310, MATCH($C392, Ingredients!$B$11:$B$310, 0)), "")))</f>
        <v/>
      </c>
      <c r="AT392" s="120" t="str">
        <f t="shared" si="91"/>
        <v/>
      </c>
      <c r="AV392" s="90" t="str">
        <f t="shared" si="81"/>
        <v/>
      </c>
      <c r="AX392" s="90" t="str">
        <f>IF($AV392="", "", COUNTIF($AV$11:$AV$5010, "&lt;"&amp;$AV392)+1+COUNTIF($AV$11:$AV392, $AV392)-1)</f>
        <v/>
      </c>
      <c r="AZ392" s="111" t="str">
        <f>IF($B392="", "", SUMIF('Shopping List'!$AV$11:$AV$25, $B392, 'Shopping List'!$BN$11:$BN$25))</f>
        <v/>
      </c>
      <c r="BB392" s="117" t="str">
        <f t="shared" si="92"/>
        <v/>
      </c>
    </row>
    <row r="393" spans="1:54" x14ac:dyDescent="0.25">
      <c r="A393" s="4"/>
      <c r="B393" s="37"/>
      <c r="C393" s="124"/>
      <c r="D393" s="39"/>
      <c r="E393" s="125"/>
      <c r="F393" s="48"/>
      <c r="G393" s="4"/>
      <c r="H393" s="4"/>
      <c r="I393" s="95" t="str">
        <f>IF($C393="", "", IF(IFERROR(INDEX(Ingredients!$C$11:$C$310, MATCH($C393, Ingredients!$B$11:$B$310, 0)), "")="", "", IFERROR(INDEX(Ingredients!$C$11:$C$310, MATCH($C393, Ingredients!$B$11:$B$310, 0)), "")))</f>
        <v/>
      </c>
      <c r="J393" s="73" t="str">
        <f>IF($B393="", "", IF(IFERROR(INDEX(Meals!$C$11:$C$260, MATCH($B393, Meals!$B$11:$B$260, 0)), "")="", "", IFERROR(INDEX(Meals!$C$11:$C$260, MATCH($B393, Meals!$B$11:$B$260, 0)), "")))</f>
        <v/>
      </c>
      <c r="K393" s="4"/>
      <c r="L393" s="72" t="str">
        <f t="shared" si="82"/>
        <v/>
      </c>
      <c r="M393" s="73" t="str">
        <f t="shared" si="83"/>
        <v/>
      </c>
      <c r="N393" s="4"/>
      <c r="O393" s="78" t="str">
        <f t="shared" si="84"/>
        <v/>
      </c>
      <c r="P393" s="79" t="str">
        <f t="shared" si="85"/>
        <v/>
      </c>
      <c r="Q393" s="4"/>
      <c r="R393" s="90" t="str">
        <f t="shared" si="86"/>
        <v/>
      </c>
      <c r="S393" s="4"/>
      <c r="Y393" s="18" t="str">
        <f t="shared" si="87"/>
        <v/>
      </c>
      <c r="AA393" s="18" t="str">
        <f t="shared" si="78"/>
        <v/>
      </c>
      <c r="AB393" s="18" t="str">
        <f t="shared" si="79"/>
        <v/>
      </c>
      <c r="AC393" s="18" t="str">
        <f t="shared" si="88"/>
        <v/>
      </c>
      <c r="AD393" s="18" t="str">
        <f t="shared" si="88"/>
        <v/>
      </c>
      <c r="AE393" s="18" t="str">
        <f t="shared" si="89"/>
        <v/>
      </c>
      <c r="AG393" s="95" t="str">
        <f>IF($C393="", "", IF(IFERROR(INDEX(Ingredients!C$11:C$310, MATCH($C393, Ingredients!$B$11:$B$310, 0)), "")="", "", IFERROR(INDEX(Ingredients!C$11:C$310, MATCH($C393, Ingredients!$B$11:$B$310, 0)), "")))</f>
        <v/>
      </c>
      <c r="AH393" s="105" t="str">
        <f>IF($C393="", "", IF(IFERROR(INDEX(Ingredients!D$11:D$310, MATCH($C393, Ingredients!$B$11:$B$310, 0)), "")="", "", IFERROR(INDEX(Ingredients!D$11:D$310, MATCH($C393, Ingredients!$B$11:$B$310, 0)), "")))</f>
        <v/>
      </c>
      <c r="AI393" s="106" t="str">
        <f>IF($C393="", "", IF(IFERROR(INDEX(Ingredients!E$11:E$310, MATCH($C393, Ingredients!$B$11:$B$310, 0)), "")="", "", IFERROR(INDEX(Ingredients!E$11:E$310, MATCH($C393, Ingredients!$B$11:$B$310, 0)), "")))</f>
        <v/>
      </c>
      <c r="AJ393" s="108" t="str">
        <f>IF($C393="", "", IF(IFERROR(INDEX(Ingredients!F$11:F$310, MATCH($C393, Ingredients!$B$11:$B$310, 0)), "")="", "", IFERROR(INDEX(Ingredients!F$11:F$310, MATCH($C393, Ingredients!$B$11:$B$310, 0)), "")))</f>
        <v/>
      </c>
      <c r="AK393" s="106" t="str">
        <f>IF($C393="", "", IF(IFERROR(INDEX(Ingredients!G$11:G$310, MATCH($C393, Ingredients!$B$11:$B$310, 0)), "")="", "", IFERROR(INDEX(Ingredients!G$11:G$310, MATCH($C393, Ingredients!$B$11:$B$310, 0)), "")))</f>
        <v/>
      </c>
      <c r="AL393" s="79" t="str">
        <f>IF($C393="", "", IF(IFERROR(INDEX(Ingredients!H$11:H$310, MATCH($C393, Ingredients!$B$11:$B$310, 0)), "")="", "", IFERROR(INDEX(Ingredients!H$11:H$310, MATCH($C393, Ingredients!$B$11:$B$310, 0)), "")))</f>
        <v/>
      </c>
      <c r="AN393" s="83" t="str">
        <f t="shared" si="80"/>
        <v/>
      </c>
      <c r="AP393" s="114" t="str">
        <f t="shared" si="90"/>
        <v/>
      </c>
      <c r="AR393" s="117" t="str">
        <f>IF($C393="", "", IF(IFERROR(INDEX(Ingredients!$AI$11:$AI$310, MATCH($C393, Ingredients!$B$11:$B$310, 0)), "")="", "", IFERROR(INDEX(Ingredients!$AI$11:$AI$310, MATCH($C393, Ingredients!$B$11:$B$310, 0)), "")))</f>
        <v/>
      </c>
      <c r="AT393" s="120" t="str">
        <f t="shared" si="91"/>
        <v/>
      </c>
      <c r="AV393" s="90" t="str">
        <f t="shared" si="81"/>
        <v/>
      </c>
      <c r="AX393" s="90" t="str">
        <f>IF($AV393="", "", COUNTIF($AV$11:$AV$5010, "&lt;"&amp;$AV393)+1+COUNTIF($AV$11:$AV393, $AV393)-1)</f>
        <v/>
      </c>
      <c r="AZ393" s="111" t="str">
        <f>IF($B393="", "", SUMIF('Shopping List'!$AV$11:$AV$25, $B393, 'Shopping List'!$BN$11:$BN$25))</f>
        <v/>
      </c>
      <c r="BB393" s="117" t="str">
        <f t="shared" si="92"/>
        <v/>
      </c>
    </row>
    <row r="394" spans="1:54" x14ac:dyDescent="0.25">
      <c r="A394" s="4"/>
      <c r="B394" s="37"/>
      <c r="C394" s="124"/>
      <c r="D394" s="39"/>
      <c r="E394" s="125"/>
      <c r="F394" s="48"/>
      <c r="G394" s="4"/>
      <c r="H394" s="4"/>
      <c r="I394" s="95" t="str">
        <f>IF($C394="", "", IF(IFERROR(INDEX(Ingredients!$C$11:$C$310, MATCH($C394, Ingredients!$B$11:$B$310, 0)), "")="", "", IFERROR(INDEX(Ingredients!$C$11:$C$310, MATCH($C394, Ingredients!$B$11:$B$310, 0)), "")))</f>
        <v/>
      </c>
      <c r="J394" s="73" t="str">
        <f>IF($B394="", "", IF(IFERROR(INDEX(Meals!$C$11:$C$260, MATCH($B394, Meals!$B$11:$B$260, 0)), "")="", "", IFERROR(INDEX(Meals!$C$11:$C$260, MATCH($B394, Meals!$B$11:$B$260, 0)), "")))</f>
        <v/>
      </c>
      <c r="K394" s="4"/>
      <c r="L394" s="72" t="str">
        <f t="shared" si="82"/>
        <v/>
      </c>
      <c r="M394" s="73" t="str">
        <f t="shared" si="83"/>
        <v/>
      </c>
      <c r="N394" s="4"/>
      <c r="O394" s="78" t="str">
        <f t="shared" si="84"/>
        <v/>
      </c>
      <c r="P394" s="79" t="str">
        <f t="shared" si="85"/>
        <v/>
      </c>
      <c r="Q394" s="4"/>
      <c r="R394" s="90" t="str">
        <f t="shared" si="86"/>
        <v/>
      </c>
      <c r="S394" s="4"/>
      <c r="Y394" s="18" t="str">
        <f t="shared" si="87"/>
        <v/>
      </c>
      <c r="AA394" s="18" t="str">
        <f t="shared" si="78"/>
        <v/>
      </c>
      <c r="AB394" s="18" t="str">
        <f t="shared" si="79"/>
        <v/>
      </c>
      <c r="AC394" s="18" t="str">
        <f t="shared" si="88"/>
        <v/>
      </c>
      <c r="AD394" s="18" t="str">
        <f t="shared" si="88"/>
        <v/>
      </c>
      <c r="AE394" s="18" t="str">
        <f t="shared" si="89"/>
        <v/>
      </c>
      <c r="AG394" s="95" t="str">
        <f>IF($C394="", "", IF(IFERROR(INDEX(Ingredients!C$11:C$310, MATCH($C394, Ingredients!$B$11:$B$310, 0)), "")="", "", IFERROR(INDEX(Ingredients!C$11:C$310, MATCH($C394, Ingredients!$B$11:$B$310, 0)), "")))</f>
        <v/>
      </c>
      <c r="AH394" s="105" t="str">
        <f>IF($C394="", "", IF(IFERROR(INDEX(Ingredients!D$11:D$310, MATCH($C394, Ingredients!$B$11:$B$310, 0)), "")="", "", IFERROR(INDEX(Ingredients!D$11:D$310, MATCH($C394, Ingredients!$B$11:$B$310, 0)), "")))</f>
        <v/>
      </c>
      <c r="AI394" s="106" t="str">
        <f>IF($C394="", "", IF(IFERROR(INDEX(Ingredients!E$11:E$310, MATCH($C394, Ingredients!$B$11:$B$310, 0)), "")="", "", IFERROR(INDEX(Ingredients!E$11:E$310, MATCH($C394, Ingredients!$B$11:$B$310, 0)), "")))</f>
        <v/>
      </c>
      <c r="AJ394" s="108" t="str">
        <f>IF($C394="", "", IF(IFERROR(INDEX(Ingredients!F$11:F$310, MATCH($C394, Ingredients!$B$11:$B$310, 0)), "")="", "", IFERROR(INDEX(Ingredients!F$11:F$310, MATCH($C394, Ingredients!$B$11:$B$310, 0)), "")))</f>
        <v/>
      </c>
      <c r="AK394" s="106" t="str">
        <f>IF($C394="", "", IF(IFERROR(INDEX(Ingredients!G$11:G$310, MATCH($C394, Ingredients!$B$11:$B$310, 0)), "")="", "", IFERROR(INDEX(Ingredients!G$11:G$310, MATCH($C394, Ingredients!$B$11:$B$310, 0)), "")))</f>
        <v/>
      </c>
      <c r="AL394" s="79" t="str">
        <f>IF($C394="", "", IF(IFERROR(INDEX(Ingredients!H$11:H$310, MATCH($C394, Ingredients!$B$11:$B$310, 0)), "")="", "", IFERROR(INDEX(Ingredients!H$11:H$310, MATCH($C394, Ingredients!$B$11:$B$310, 0)), "")))</f>
        <v/>
      </c>
      <c r="AN394" s="83" t="str">
        <f t="shared" si="80"/>
        <v/>
      </c>
      <c r="AP394" s="114" t="str">
        <f t="shared" si="90"/>
        <v/>
      </c>
      <c r="AR394" s="117" t="str">
        <f>IF($C394="", "", IF(IFERROR(INDEX(Ingredients!$AI$11:$AI$310, MATCH($C394, Ingredients!$B$11:$B$310, 0)), "")="", "", IFERROR(INDEX(Ingredients!$AI$11:$AI$310, MATCH($C394, Ingredients!$B$11:$B$310, 0)), "")))</f>
        <v/>
      </c>
      <c r="AT394" s="120" t="str">
        <f t="shared" si="91"/>
        <v/>
      </c>
      <c r="AV394" s="90" t="str">
        <f t="shared" si="81"/>
        <v/>
      </c>
      <c r="AX394" s="90" t="str">
        <f>IF($AV394="", "", COUNTIF($AV$11:$AV$5010, "&lt;"&amp;$AV394)+1+COUNTIF($AV$11:$AV394, $AV394)-1)</f>
        <v/>
      </c>
      <c r="AZ394" s="111" t="str">
        <f>IF($B394="", "", SUMIF('Shopping List'!$AV$11:$AV$25, $B394, 'Shopping List'!$BN$11:$BN$25))</f>
        <v/>
      </c>
      <c r="BB394" s="117" t="str">
        <f t="shared" si="92"/>
        <v/>
      </c>
    </row>
    <row r="395" spans="1:54" x14ac:dyDescent="0.25">
      <c r="A395" s="4"/>
      <c r="B395" s="37"/>
      <c r="C395" s="124"/>
      <c r="D395" s="39"/>
      <c r="E395" s="125"/>
      <c r="F395" s="48"/>
      <c r="G395" s="4"/>
      <c r="H395" s="4"/>
      <c r="I395" s="95" t="str">
        <f>IF($C395="", "", IF(IFERROR(INDEX(Ingredients!$C$11:$C$310, MATCH($C395, Ingredients!$B$11:$B$310, 0)), "")="", "", IFERROR(INDEX(Ingredients!$C$11:$C$310, MATCH($C395, Ingredients!$B$11:$B$310, 0)), "")))</f>
        <v/>
      </c>
      <c r="J395" s="73" t="str">
        <f>IF($B395="", "", IF(IFERROR(INDEX(Meals!$C$11:$C$260, MATCH($B395, Meals!$B$11:$B$260, 0)), "")="", "", IFERROR(INDEX(Meals!$C$11:$C$260, MATCH($B395, Meals!$B$11:$B$260, 0)), "")))</f>
        <v/>
      </c>
      <c r="K395" s="4"/>
      <c r="L395" s="72" t="str">
        <f t="shared" si="82"/>
        <v/>
      </c>
      <c r="M395" s="73" t="str">
        <f t="shared" si="83"/>
        <v/>
      </c>
      <c r="N395" s="4"/>
      <c r="O395" s="78" t="str">
        <f t="shared" si="84"/>
        <v/>
      </c>
      <c r="P395" s="79" t="str">
        <f t="shared" si="85"/>
        <v/>
      </c>
      <c r="Q395" s="4"/>
      <c r="R395" s="90" t="str">
        <f t="shared" si="86"/>
        <v/>
      </c>
      <c r="S395" s="4"/>
      <c r="Y395" s="18" t="str">
        <f t="shared" si="87"/>
        <v/>
      </c>
      <c r="AA395" s="18" t="str">
        <f t="shared" ref="AA395:AA458" si="93">IF($Y395="", "", IF(AND(AA$5="X", B395=""), $Y$6, IF(AND(NOT(B395=""), COUNTIF(V$11:V$260, B395)=0), $Y$7, "")))</f>
        <v/>
      </c>
      <c r="AB395" s="18" t="str">
        <f t="shared" ref="AB395:AB458" si="94">IF($Y395="", "", IF(AND(AB$5="X", C395=""), $Y$6, IF(AND(NOT(C395=""), COUNTIF(W$11:W$310, C395)=0), $Y$7, "")))</f>
        <v/>
      </c>
      <c r="AC395" s="18" t="str">
        <f t="shared" si="88"/>
        <v/>
      </c>
      <c r="AD395" s="18" t="str">
        <f t="shared" si="88"/>
        <v/>
      </c>
      <c r="AE395" s="18" t="str">
        <f t="shared" si="89"/>
        <v/>
      </c>
      <c r="AG395" s="95" t="str">
        <f>IF($C395="", "", IF(IFERROR(INDEX(Ingredients!C$11:C$310, MATCH($C395, Ingredients!$B$11:$B$310, 0)), "")="", "", IFERROR(INDEX(Ingredients!C$11:C$310, MATCH($C395, Ingredients!$B$11:$B$310, 0)), "")))</f>
        <v/>
      </c>
      <c r="AH395" s="105" t="str">
        <f>IF($C395="", "", IF(IFERROR(INDEX(Ingredients!D$11:D$310, MATCH($C395, Ingredients!$B$11:$B$310, 0)), "")="", "", IFERROR(INDEX(Ingredients!D$11:D$310, MATCH($C395, Ingredients!$B$11:$B$310, 0)), "")))</f>
        <v/>
      </c>
      <c r="AI395" s="106" t="str">
        <f>IF($C395="", "", IF(IFERROR(INDEX(Ingredients!E$11:E$310, MATCH($C395, Ingredients!$B$11:$B$310, 0)), "")="", "", IFERROR(INDEX(Ingredients!E$11:E$310, MATCH($C395, Ingredients!$B$11:$B$310, 0)), "")))</f>
        <v/>
      </c>
      <c r="AJ395" s="108" t="str">
        <f>IF($C395="", "", IF(IFERROR(INDEX(Ingredients!F$11:F$310, MATCH($C395, Ingredients!$B$11:$B$310, 0)), "")="", "", IFERROR(INDEX(Ingredients!F$11:F$310, MATCH($C395, Ingredients!$B$11:$B$310, 0)), "")))</f>
        <v/>
      </c>
      <c r="AK395" s="106" t="str">
        <f>IF($C395="", "", IF(IFERROR(INDEX(Ingredients!G$11:G$310, MATCH($C395, Ingredients!$B$11:$B$310, 0)), "")="", "", IFERROR(INDEX(Ingredients!G$11:G$310, MATCH($C395, Ingredients!$B$11:$B$310, 0)), "")))</f>
        <v/>
      </c>
      <c r="AL395" s="79" t="str">
        <f>IF($C395="", "", IF(IFERROR(INDEX(Ingredients!H$11:H$310, MATCH($C395, Ingredients!$B$11:$B$310, 0)), "")="", "", IFERROR(INDEX(Ingredients!H$11:H$310, MATCH($C395, Ingredients!$B$11:$B$310, 0)), "")))</f>
        <v/>
      </c>
      <c r="AN395" s="83" t="str">
        <f t="shared" ref="AN395:AN458" si="95">IF($D395="", "", IFERROR(IF($AK395=$AI395, $AJ395/$AH395, $AJ395), ""))</f>
        <v/>
      </c>
      <c r="AP395" s="114" t="str">
        <f t="shared" si="90"/>
        <v/>
      </c>
      <c r="AR395" s="117" t="str">
        <f>IF($C395="", "", IF(IFERROR(INDEX(Ingredients!$AI$11:$AI$310, MATCH($C395, Ingredients!$B$11:$B$310, 0)), "")="", "", IFERROR(INDEX(Ingredients!$AI$11:$AI$310, MATCH($C395, Ingredients!$B$11:$B$310, 0)), "")))</f>
        <v/>
      </c>
      <c r="AT395" s="120" t="str">
        <f t="shared" si="91"/>
        <v/>
      </c>
      <c r="AV395" s="90" t="str">
        <f t="shared" ref="AV395:AV458" si="96">IF($AT$8="", "", IF($B395=$AT$8, $E395, ""))</f>
        <v/>
      </c>
      <c r="AX395" s="90" t="str">
        <f>IF($AV395="", "", COUNTIF($AV$11:$AV$5010, "&lt;"&amp;$AV395)+1+COUNTIF($AV$11:$AV395, $AV395)-1)</f>
        <v/>
      </c>
      <c r="AZ395" s="111" t="str">
        <f>IF($B395="", "", SUMIF('Shopping List'!$AV$11:$AV$25, $B395, 'Shopping List'!$BN$11:$BN$25))</f>
        <v/>
      </c>
      <c r="BB395" s="117" t="str">
        <f t="shared" si="92"/>
        <v/>
      </c>
    </row>
    <row r="396" spans="1:54" x14ac:dyDescent="0.25">
      <c r="A396" s="4"/>
      <c r="B396" s="37"/>
      <c r="C396" s="124"/>
      <c r="D396" s="39"/>
      <c r="E396" s="125"/>
      <c r="F396" s="48"/>
      <c r="G396" s="4"/>
      <c r="H396" s="4"/>
      <c r="I396" s="95" t="str">
        <f>IF($C396="", "", IF(IFERROR(INDEX(Ingredients!$C$11:$C$310, MATCH($C396, Ingredients!$B$11:$B$310, 0)), "")="", "", IFERROR(INDEX(Ingredients!$C$11:$C$310, MATCH($C396, Ingredients!$B$11:$B$310, 0)), "")))</f>
        <v/>
      </c>
      <c r="J396" s="73" t="str">
        <f>IF($B396="", "", IF(IFERROR(INDEX(Meals!$C$11:$C$260, MATCH($B396, Meals!$B$11:$B$260, 0)), "")="", "", IFERROR(INDEX(Meals!$C$11:$C$260, MATCH($B396, Meals!$B$11:$B$260, 0)), "")))</f>
        <v/>
      </c>
      <c r="K396" s="4"/>
      <c r="L396" s="72" t="str">
        <f t="shared" ref="L396:L459" si="97">IF($D396="", "", IFERROR(ROUND($AN396*$D396, 0), ""))</f>
        <v/>
      </c>
      <c r="M396" s="73" t="str">
        <f t="shared" ref="M396:M459" si="98">IFERROR(ROUND($L396/$J396, 0), "")</f>
        <v/>
      </c>
      <c r="N396" s="4"/>
      <c r="O396" s="78" t="str">
        <f t="shared" ref="O396:O459" si="99">IF($D396="", "", IFERROR(ROUND($AP396*$D396, 2), ""))</f>
        <v/>
      </c>
      <c r="P396" s="79" t="str">
        <f t="shared" ref="P396:P459" si="100">IFERROR(ROUND($O396/$J396, 2), "")</f>
        <v/>
      </c>
      <c r="Q396" s="4"/>
      <c r="R396" s="90" t="str">
        <f t="shared" ref="R396:R459" si="101">IF(OR($D396="", $AR396=""), "", IF($AR396&gt;=$D396, $V$3, $V$4))</f>
        <v/>
      </c>
      <c r="S396" s="4"/>
      <c r="Y396" s="18" t="str">
        <f t="shared" ref="Y396:Y459" si="102">IF(COUNTIF($B396:$F396, "")=5, "", "X")</f>
        <v/>
      </c>
      <c r="AA396" s="18" t="str">
        <f t="shared" si="93"/>
        <v/>
      </c>
      <c r="AB396" s="18" t="str">
        <f t="shared" si="94"/>
        <v/>
      </c>
      <c r="AC396" s="18" t="str">
        <f t="shared" ref="AC396:AD459" si="103">IF($Y396="", "", IF(AND(AC$5="X", D396=""), $Y$6, IF(AND(NOT(D396=""), ISNUMBER(D396)=FALSE), $Y$7, "")))</f>
        <v/>
      </c>
      <c r="AD396" s="18" t="str">
        <f t="shared" si="103"/>
        <v/>
      </c>
      <c r="AE396" s="18" t="str">
        <f t="shared" ref="AE396:AE459" si="104">IF($Y396="", "", IF(AND(AE$5="X", F396=""), $Y$6, ""))</f>
        <v/>
      </c>
      <c r="AG396" s="95" t="str">
        <f>IF($C396="", "", IF(IFERROR(INDEX(Ingredients!C$11:C$310, MATCH($C396, Ingredients!$B$11:$B$310, 0)), "")="", "", IFERROR(INDEX(Ingredients!C$11:C$310, MATCH($C396, Ingredients!$B$11:$B$310, 0)), "")))</f>
        <v/>
      </c>
      <c r="AH396" s="105" t="str">
        <f>IF($C396="", "", IF(IFERROR(INDEX(Ingredients!D$11:D$310, MATCH($C396, Ingredients!$B$11:$B$310, 0)), "")="", "", IFERROR(INDEX(Ingredients!D$11:D$310, MATCH($C396, Ingredients!$B$11:$B$310, 0)), "")))</f>
        <v/>
      </c>
      <c r="AI396" s="106" t="str">
        <f>IF($C396="", "", IF(IFERROR(INDEX(Ingredients!E$11:E$310, MATCH($C396, Ingredients!$B$11:$B$310, 0)), "")="", "", IFERROR(INDEX(Ingredients!E$11:E$310, MATCH($C396, Ingredients!$B$11:$B$310, 0)), "")))</f>
        <v/>
      </c>
      <c r="AJ396" s="108" t="str">
        <f>IF($C396="", "", IF(IFERROR(INDEX(Ingredients!F$11:F$310, MATCH($C396, Ingredients!$B$11:$B$310, 0)), "")="", "", IFERROR(INDEX(Ingredients!F$11:F$310, MATCH($C396, Ingredients!$B$11:$B$310, 0)), "")))</f>
        <v/>
      </c>
      <c r="AK396" s="106" t="str">
        <f>IF($C396="", "", IF(IFERROR(INDEX(Ingredients!G$11:G$310, MATCH($C396, Ingredients!$B$11:$B$310, 0)), "")="", "", IFERROR(INDEX(Ingredients!G$11:G$310, MATCH($C396, Ingredients!$B$11:$B$310, 0)), "")))</f>
        <v/>
      </c>
      <c r="AL396" s="79" t="str">
        <f>IF($C396="", "", IF(IFERROR(INDEX(Ingredients!H$11:H$310, MATCH($C396, Ingredients!$B$11:$B$310, 0)), "")="", "", IFERROR(INDEX(Ingredients!H$11:H$310, MATCH($C396, Ingredients!$B$11:$B$310, 0)), "")))</f>
        <v/>
      </c>
      <c r="AN396" s="83" t="str">
        <f t="shared" si="95"/>
        <v/>
      </c>
      <c r="AP396" s="114" t="str">
        <f t="shared" ref="AP396:AP459" si="105">IF($D396="", "", IFERROR(IF($AK396=$AI396, $AL396/$AH396, $AL396), ""))</f>
        <v/>
      </c>
      <c r="AR396" s="117" t="str">
        <f>IF($C396="", "", IF(IFERROR(INDEX(Ingredients!$AI$11:$AI$310, MATCH($C396, Ingredients!$B$11:$B$310, 0)), "")="", "", IFERROR(INDEX(Ingredients!$AI$11:$AI$310, MATCH($C396, Ingredients!$B$11:$B$310, 0)), "")))</f>
        <v/>
      </c>
      <c r="AT396" s="120" t="str">
        <f t="shared" ref="AT396:AT459" si="106">IF(OR($B396="", $R396=""), "", CONCATENATE($B396, " - ", $R396))</f>
        <v/>
      </c>
      <c r="AV396" s="90" t="str">
        <f t="shared" si="96"/>
        <v/>
      </c>
      <c r="AX396" s="90" t="str">
        <f>IF($AV396="", "", COUNTIF($AV$11:$AV$5010, "&lt;"&amp;$AV396)+1+COUNTIF($AV$11:$AV396, $AV396)-1)</f>
        <v/>
      </c>
      <c r="AZ396" s="111" t="str">
        <f>IF($B396="", "", SUMIF('Shopping List'!$AV$11:$AV$25, $B396, 'Shopping List'!$BN$11:$BN$25))</f>
        <v/>
      </c>
      <c r="BB396" s="117" t="str">
        <f t="shared" ref="BB396:BB459" si="107">IF(OR($AZ396="", $AZ396=0), "", IFERROR($D396*$AZ396, ""))</f>
        <v/>
      </c>
    </row>
    <row r="397" spans="1:54" x14ac:dyDescent="0.25">
      <c r="A397" s="4"/>
      <c r="B397" s="37"/>
      <c r="C397" s="124"/>
      <c r="D397" s="39"/>
      <c r="E397" s="125"/>
      <c r="F397" s="48"/>
      <c r="G397" s="4"/>
      <c r="H397" s="4"/>
      <c r="I397" s="95" t="str">
        <f>IF($C397="", "", IF(IFERROR(INDEX(Ingredients!$C$11:$C$310, MATCH($C397, Ingredients!$B$11:$B$310, 0)), "")="", "", IFERROR(INDEX(Ingredients!$C$11:$C$310, MATCH($C397, Ingredients!$B$11:$B$310, 0)), "")))</f>
        <v/>
      </c>
      <c r="J397" s="73" t="str">
        <f>IF($B397="", "", IF(IFERROR(INDEX(Meals!$C$11:$C$260, MATCH($B397, Meals!$B$11:$B$260, 0)), "")="", "", IFERROR(INDEX(Meals!$C$11:$C$260, MATCH($B397, Meals!$B$11:$B$260, 0)), "")))</f>
        <v/>
      </c>
      <c r="K397" s="4"/>
      <c r="L397" s="72" t="str">
        <f t="shared" si="97"/>
        <v/>
      </c>
      <c r="M397" s="73" t="str">
        <f t="shared" si="98"/>
        <v/>
      </c>
      <c r="N397" s="4"/>
      <c r="O397" s="78" t="str">
        <f t="shared" si="99"/>
        <v/>
      </c>
      <c r="P397" s="79" t="str">
        <f t="shared" si="100"/>
        <v/>
      </c>
      <c r="Q397" s="4"/>
      <c r="R397" s="90" t="str">
        <f t="shared" si="101"/>
        <v/>
      </c>
      <c r="S397" s="4"/>
      <c r="Y397" s="18" t="str">
        <f t="shared" si="102"/>
        <v/>
      </c>
      <c r="AA397" s="18" t="str">
        <f t="shared" si="93"/>
        <v/>
      </c>
      <c r="AB397" s="18" t="str">
        <f t="shared" si="94"/>
        <v/>
      </c>
      <c r="AC397" s="18" t="str">
        <f t="shared" si="103"/>
        <v/>
      </c>
      <c r="AD397" s="18" t="str">
        <f t="shared" si="103"/>
        <v/>
      </c>
      <c r="AE397" s="18" t="str">
        <f t="shared" si="104"/>
        <v/>
      </c>
      <c r="AG397" s="95" t="str">
        <f>IF($C397="", "", IF(IFERROR(INDEX(Ingredients!C$11:C$310, MATCH($C397, Ingredients!$B$11:$B$310, 0)), "")="", "", IFERROR(INDEX(Ingredients!C$11:C$310, MATCH($C397, Ingredients!$B$11:$B$310, 0)), "")))</f>
        <v/>
      </c>
      <c r="AH397" s="105" t="str">
        <f>IF($C397="", "", IF(IFERROR(INDEX(Ingredients!D$11:D$310, MATCH($C397, Ingredients!$B$11:$B$310, 0)), "")="", "", IFERROR(INDEX(Ingredients!D$11:D$310, MATCH($C397, Ingredients!$B$11:$B$310, 0)), "")))</f>
        <v/>
      </c>
      <c r="AI397" s="106" t="str">
        <f>IF($C397="", "", IF(IFERROR(INDEX(Ingredients!E$11:E$310, MATCH($C397, Ingredients!$B$11:$B$310, 0)), "")="", "", IFERROR(INDEX(Ingredients!E$11:E$310, MATCH($C397, Ingredients!$B$11:$B$310, 0)), "")))</f>
        <v/>
      </c>
      <c r="AJ397" s="108" t="str">
        <f>IF($C397="", "", IF(IFERROR(INDEX(Ingredients!F$11:F$310, MATCH($C397, Ingredients!$B$11:$B$310, 0)), "")="", "", IFERROR(INDEX(Ingredients!F$11:F$310, MATCH($C397, Ingredients!$B$11:$B$310, 0)), "")))</f>
        <v/>
      </c>
      <c r="AK397" s="106" t="str">
        <f>IF($C397="", "", IF(IFERROR(INDEX(Ingredients!G$11:G$310, MATCH($C397, Ingredients!$B$11:$B$310, 0)), "")="", "", IFERROR(INDEX(Ingredients!G$11:G$310, MATCH($C397, Ingredients!$B$11:$B$310, 0)), "")))</f>
        <v/>
      </c>
      <c r="AL397" s="79" t="str">
        <f>IF($C397="", "", IF(IFERROR(INDEX(Ingredients!H$11:H$310, MATCH($C397, Ingredients!$B$11:$B$310, 0)), "")="", "", IFERROR(INDEX(Ingredients!H$11:H$310, MATCH($C397, Ingredients!$B$11:$B$310, 0)), "")))</f>
        <v/>
      </c>
      <c r="AN397" s="83" t="str">
        <f t="shared" si="95"/>
        <v/>
      </c>
      <c r="AP397" s="114" t="str">
        <f t="shared" si="105"/>
        <v/>
      </c>
      <c r="AR397" s="117" t="str">
        <f>IF($C397="", "", IF(IFERROR(INDEX(Ingredients!$AI$11:$AI$310, MATCH($C397, Ingredients!$B$11:$B$310, 0)), "")="", "", IFERROR(INDEX(Ingredients!$AI$11:$AI$310, MATCH($C397, Ingredients!$B$11:$B$310, 0)), "")))</f>
        <v/>
      </c>
      <c r="AT397" s="120" t="str">
        <f t="shared" si="106"/>
        <v/>
      </c>
      <c r="AV397" s="90" t="str">
        <f t="shared" si="96"/>
        <v/>
      </c>
      <c r="AX397" s="90" t="str">
        <f>IF($AV397="", "", COUNTIF($AV$11:$AV$5010, "&lt;"&amp;$AV397)+1+COUNTIF($AV$11:$AV397, $AV397)-1)</f>
        <v/>
      </c>
      <c r="AZ397" s="111" t="str">
        <f>IF($B397="", "", SUMIF('Shopping List'!$AV$11:$AV$25, $B397, 'Shopping List'!$BN$11:$BN$25))</f>
        <v/>
      </c>
      <c r="BB397" s="117" t="str">
        <f t="shared" si="107"/>
        <v/>
      </c>
    </row>
    <row r="398" spans="1:54" x14ac:dyDescent="0.25">
      <c r="A398" s="4"/>
      <c r="B398" s="37"/>
      <c r="C398" s="124"/>
      <c r="D398" s="39"/>
      <c r="E398" s="125"/>
      <c r="F398" s="48"/>
      <c r="G398" s="4"/>
      <c r="H398" s="4"/>
      <c r="I398" s="95" t="str">
        <f>IF($C398="", "", IF(IFERROR(INDEX(Ingredients!$C$11:$C$310, MATCH($C398, Ingredients!$B$11:$B$310, 0)), "")="", "", IFERROR(INDEX(Ingredients!$C$11:$C$310, MATCH($C398, Ingredients!$B$11:$B$310, 0)), "")))</f>
        <v/>
      </c>
      <c r="J398" s="73" t="str">
        <f>IF($B398="", "", IF(IFERROR(INDEX(Meals!$C$11:$C$260, MATCH($B398, Meals!$B$11:$B$260, 0)), "")="", "", IFERROR(INDEX(Meals!$C$11:$C$260, MATCH($B398, Meals!$B$11:$B$260, 0)), "")))</f>
        <v/>
      </c>
      <c r="K398" s="4"/>
      <c r="L398" s="72" t="str">
        <f t="shared" si="97"/>
        <v/>
      </c>
      <c r="M398" s="73" t="str">
        <f t="shared" si="98"/>
        <v/>
      </c>
      <c r="N398" s="4"/>
      <c r="O398" s="78" t="str">
        <f t="shared" si="99"/>
        <v/>
      </c>
      <c r="P398" s="79" t="str">
        <f t="shared" si="100"/>
        <v/>
      </c>
      <c r="Q398" s="4"/>
      <c r="R398" s="90" t="str">
        <f t="shared" si="101"/>
        <v/>
      </c>
      <c r="S398" s="4"/>
      <c r="Y398" s="18" t="str">
        <f t="shared" si="102"/>
        <v/>
      </c>
      <c r="AA398" s="18" t="str">
        <f t="shared" si="93"/>
        <v/>
      </c>
      <c r="AB398" s="18" t="str">
        <f t="shared" si="94"/>
        <v/>
      </c>
      <c r="AC398" s="18" t="str">
        <f t="shared" si="103"/>
        <v/>
      </c>
      <c r="AD398" s="18" t="str">
        <f t="shared" si="103"/>
        <v/>
      </c>
      <c r="AE398" s="18" t="str">
        <f t="shared" si="104"/>
        <v/>
      </c>
      <c r="AG398" s="95" t="str">
        <f>IF($C398="", "", IF(IFERROR(INDEX(Ingredients!C$11:C$310, MATCH($C398, Ingredients!$B$11:$B$310, 0)), "")="", "", IFERROR(INDEX(Ingredients!C$11:C$310, MATCH($C398, Ingredients!$B$11:$B$310, 0)), "")))</f>
        <v/>
      </c>
      <c r="AH398" s="105" t="str">
        <f>IF($C398="", "", IF(IFERROR(INDEX(Ingredients!D$11:D$310, MATCH($C398, Ingredients!$B$11:$B$310, 0)), "")="", "", IFERROR(INDEX(Ingredients!D$11:D$310, MATCH($C398, Ingredients!$B$11:$B$310, 0)), "")))</f>
        <v/>
      </c>
      <c r="AI398" s="106" t="str">
        <f>IF($C398="", "", IF(IFERROR(INDEX(Ingredients!E$11:E$310, MATCH($C398, Ingredients!$B$11:$B$310, 0)), "")="", "", IFERROR(INDEX(Ingredients!E$11:E$310, MATCH($C398, Ingredients!$B$11:$B$310, 0)), "")))</f>
        <v/>
      </c>
      <c r="AJ398" s="108" t="str">
        <f>IF($C398="", "", IF(IFERROR(INDEX(Ingredients!F$11:F$310, MATCH($C398, Ingredients!$B$11:$B$310, 0)), "")="", "", IFERROR(INDEX(Ingredients!F$11:F$310, MATCH($C398, Ingredients!$B$11:$B$310, 0)), "")))</f>
        <v/>
      </c>
      <c r="AK398" s="106" t="str">
        <f>IF($C398="", "", IF(IFERROR(INDEX(Ingredients!G$11:G$310, MATCH($C398, Ingredients!$B$11:$B$310, 0)), "")="", "", IFERROR(INDEX(Ingredients!G$11:G$310, MATCH($C398, Ingredients!$B$11:$B$310, 0)), "")))</f>
        <v/>
      </c>
      <c r="AL398" s="79" t="str">
        <f>IF($C398="", "", IF(IFERROR(INDEX(Ingredients!H$11:H$310, MATCH($C398, Ingredients!$B$11:$B$310, 0)), "")="", "", IFERROR(INDEX(Ingredients!H$11:H$310, MATCH($C398, Ingredients!$B$11:$B$310, 0)), "")))</f>
        <v/>
      </c>
      <c r="AN398" s="83" t="str">
        <f t="shared" si="95"/>
        <v/>
      </c>
      <c r="AP398" s="114" t="str">
        <f t="shared" si="105"/>
        <v/>
      </c>
      <c r="AR398" s="117" t="str">
        <f>IF($C398="", "", IF(IFERROR(INDEX(Ingredients!$AI$11:$AI$310, MATCH($C398, Ingredients!$B$11:$B$310, 0)), "")="", "", IFERROR(INDEX(Ingredients!$AI$11:$AI$310, MATCH($C398, Ingredients!$B$11:$B$310, 0)), "")))</f>
        <v/>
      </c>
      <c r="AT398" s="120" t="str">
        <f t="shared" si="106"/>
        <v/>
      </c>
      <c r="AV398" s="90" t="str">
        <f t="shared" si="96"/>
        <v/>
      </c>
      <c r="AX398" s="90" t="str">
        <f>IF($AV398="", "", COUNTIF($AV$11:$AV$5010, "&lt;"&amp;$AV398)+1+COUNTIF($AV$11:$AV398, $AV398)-1)</f>
        <v/>
      </c>
      <c r="AZ398" s="111" t="str">
        <f>IF($B398="", "", SUMIF('Shopping List'!$AV$11:$AV$25, $B398, 'Shopping List'!$BN$11:$BN$25))</f>
        <v/>
      </c>
      <c r="BB398" s="117" t="str">
        <f t="shared" si="107"/>
        <v/>
      </c>
    </row>
    <row r="399" spans="1:54" x14ac:dyDescent="0.25">
      <c r="A399" s="4"/>
      <c r="B399" s="37"/>
      <c r="C399" s="124"/>
      <c r="D399" s="39"/>
      <c r="E399" s="125"/>
      <c r="F399" s="48"/>
      <c r="G399" s="4"/>
      <c r="H399" s="4"/>
      <c r="I399" s="95" t="str">
        <f>IF($C399="", "", IF(IFERROR(INDEX(Ingredients!$C$11:$C$310, MATCH($C399, Ingredients!$B$11:$B$310, 0)), "")="", "", IFERROR(INDEX(Ingredients!$C$11:$C$310, MATCH($C399, Ingredients!$B$11:$B$310, 0)), "")))</f>
        <v/>
      </c>
      <c r="J399" s="73" t="str">
        <f>IF($B399="", "", IF(IFERROR(INDEX(Meals!$C$11:$C$260, MATCH($B399, Meals!$B$11:$B$260, 0)), "")="", "", IFERROR(INDEX(Meals!$C$11:$C$260, MATCH($B399, Meals!$B$11:$B$260, 0)), "")))</f>
        <v/>
      </c>
      <c r="K399" s="4"/>
      <c r="L399" s="72" t="str">
        <f t="shared" si="97"/>
        <v/>
      </c>
      <c r="M399" s="73" t="str">
        <f t="shared" si="98"/>
        <v/>
      </c>
      <c r="N399" s="4"/>
      <c r="O399" s="78" t="str">
        <f t="shared" si="99"/>
        <v/>
      </c>
      <c r="P399" s="79" t="str">
        <f t="shared" si="100"/>
        <v/>
      </c>
      <c r="Q399" s="4"/>
      <c r="R399" s="90" t="str">
        <f t="shared" si="101"/>
        <v/>
      </c>
      <c r="S399" s="4"/>
      <c r="Y399" s="18" t="str">
        <f t="shared" si="102"/>
        <v/>
      </c>
      <c r="AA399" s="18" t="str">
        <f t="shared" si="93"/>
        <v/>
      </c>
      <c r="AB399" s="18" t="str">
        <f t="shared" si="94"/>
        <v/>
      </c>
      <c r="AC399" s="18" t="str">
        <f t="shared" si="103"/>
        <v/>
      </c>
      <c r="AD399" s="18" t="str">
        <f t="shared" si="103"/>
        <v/>
      </c>
      <c r="AE399" s="18" t="str">
        <f t="shared" si="104"/>
        <v/>
      </c>
      <c r="AG399" s="95" t="str">
        <f>IF($C399="", "", IF(IFERROR(INDEX(Ingredients!C$11:C$310, MATCH($C399, Ingredients!$B$11:$B$310, 0)), "")="", "", IFERROR(INDEX(Ingredients!C$11:C$310, MATCH($C399, Ingredients!$B$11:$B$310, 0)), "")))</f>
        <v/>
      </c>
      <c r="AH399" s="105" t="str">
        <f>IF($C399="", "", IF(IFERROR(INDEX(Ingredients!D$11:D$310, MATCH($C399, Ingredients!$B$11:$B$310, 0)), "")="", "", IFERROR(INDEX(Ingredients!D$11:D$310, MATCH($C399, Ingredients!$B$11:$B$310, 0)), "")))</f>
        <v/>
      </c>
      <c r="AI399" s="106" t="str">
        <f>IF($C399="", "", IF(IFERROR(INDEX(Ingredients!E$11:E$310, MATCH($C399, Ingredients!$B$11:$B$310, 0)), "")="", "", IFERROR(INDEX(Ingredients!E$11:E$310, MATCH($C399, Ingredients!$B$11:$B$310, 0)), "")))</f>
        <v/>
      </c>
      <c r="AJ399" s="108" t="str">
        <f>IF($C399="", "", IF(IFERROR(INDEX(Ingredients!F$11:F$310, MATCH($C399, Ingredients!$B$11:$B$310, 0)), "")="", "", IFERROR(INDEX(Ingredients!F$11:F$310, MATCH($C399, Ingredients!$B$11:$B$310, 0)), "")))</f>
        <v/>
      </c>
      <c r="AK399" s="106" t="str">
        <f>IF($C399="", "", IF(IFERROR(INDEX(Ingredients!G$11:G$310, MATCH($C399, Ingredients!$B$11:$B$310, 0)), "")="", "", IFERROR(INDEX(Ingredients!G$11:G$310, MATCH($C399, Ingredients!$B$11:$B$310, 0)), "")))</f>
        <v/>
      </c>
      <c r="AL399" s="79" t="str">
        <f>IF($C399="", "", IF(IFERROR(INDEX(Ingredients!H$11:H$310, MATCH($C399, Ingredients!$B$11:$B$310, 0)), "")="", "", IFERROR(INDEX(Ingredients!H$11:H$310, MATCH($C399, Ingredients!$B$11:$B$310, 0)), "")))</f>
        <v/>
      </c>
      <c r="AN399" s="83" t="str">
        <f t="shared" si="95"/>
        <v/>
      </c>
      <c r="AP399" s="114" t="str">
        <f t="shared" si="105"/>
        <v/>
      </c>
      <c r="AR399" s="117" t="str">
        <f>IF($C399="", "", IF(IFERROR(INDEX(Ingredients!$AI$11:$AI$310, MATCH($C399, Ingredients!$B$11:$B$310, 0)), "")="", "", IFERROR(INDEX(Ingredients!$AI$11:$AI$310, MATCH($C399, Ingredients!$B$11:$B$310, 0)), "")))</f>
        <v/>
      </c>
      <c r="AT399" s="120" t="str">
        <f t="shared" si="106"/>
        <v/>
      </c>
      <c r="AV399" s="90" t="str">
        <f t="shared" si="96"/>
        <v/>
      </c>
      <c r="AX399" s="90" t="str">
        <f>IF($AV399="", "", COUNTIF($AV$11:$AV$5010, "&lt;"&amp;$AV399)+1+COUNTIF($AV$11:$AV399, $AV399)-1)</f>
        <v/>
      </c>
      <c r="AZ399" s="111" t="str">
        <f>IF($B399="", "", SUMIF('Shopping List'!$AV$11:$AV$25, $B399, 'Shopping List'!$BN$11:$BN$25))</f>
        <v/>
      </c>
      <c r="BB399" s="117" t="str">
        <f t="shared" si="107"/>
        <v/>
      </c>
    </row>
    <row r="400" spans="1:54" x14ac:dyDescent="0.25">
      <c r="A400" s="4"/>
      <c r="B400" s="37"/>
      <c r="C400" s="124"/>
      <c r="D400" s="39"/>
      <c r="E400" s="125"/>
      <c r="F400" s="48"/>
      <c r="G400" s="4"/>
      <c r="H400" s="4"/>
      <c r="I400" s="95" t="str">
        <f>IF($C400="", "", IF(IFERROR(INDEX(Ingredients!$C$11:$C$310, MATCH($C400, Ingredients!$B$11:$B$310, 0)), "")="", "", IFERROR(INDEX(Ingredients!$C$11:$C$310, MATCH($C400, Ingredients!$B$11:$B$310, 0)), "")))</f>
        <v/>
      </c>
      <c r="J400" s="73" t="str">
        <f>IF($B400="", "", IF(IFERROR(INDEX(Meals!$C$11:$C$260, MATCH($B400, Meals!$B$11:$B$260, 0)), "")="", "", IFERROR(INDEX(Meals!$C$11:$C$260, MATCH($B400, Meals!$B$11:$B$260, 0)), "")))</f>
        <v/>
      </c>
      <c r="K400" s="4"/>
      <c r="L400" s="72" t="str">
        <f t="shared" si="97"/>
        <v/>
      </c>
      <c r="M400" s="73" t="str">
        <f t="shared" si="98"/>
        <v/>
      </c>
      <c r="N400" s="4"/>
      <c r="O400" s="78" t="str">
        <f t="shared" si="99"/>
        <v/>
      </c>
      <c r="P400" s="79" t="str">
        <f t="shared" si="100"/>
        <v/>
      </c>
      <c r="Q400" s="4"/>
      <c r="R400" s="90" t="str">
        <f t="shared" si="101"/>
        <v/>
      </c>
      <c r="S400" s="4"/>
      <c r="Y400" s="18" t="str">
        <f t="shared" si="102"/>
        <v/>
      </c>
      <c r="AA400" s="18" t="str">
        <f t="shared" si="93"/>
        <v/>
      </c>
      <c r="AB400" s="18" t="str">
        <f t="shared" si="94"/>
        <v/>
      </c>
      <c r="AC400" s="18" t="str">
        <f t="shared" si="103"/>
        <v/>
      </c>
      <c r="AD400" s="18" t="str">
        <f t="shared" si="103"/>
        <v/>
      </c>
      <c r="AE400" s="18" t="str">
        <f t="shared" si="104"/>
        <v/>
      </c>
      <c r="AG400" s="95" t="str">
        <f>IF($C400="", "", IF(IFERROR(INDEX(Ingredients!C$11:C$310, MATCH($C400, Ingredients!$B$11:$B$310, 0)), "")="", "", IFERROR(INDEX(Ingredients!C$11:C$310, MATCH($C400, Ingredients!$B$11:$B$310, 0)), "")))</f>
        <v/>
      </c>
      <c r="AH400" s="105" t="str">
        <f>IF($C400="", "", IF(IFERROR(INDEX(Ingredients!D$11:D$310, MATCH($C400, Ingredients!$B$11:$B$310, 0)), "")="", "", IFERROR(INDEX(Ingredients!D$11:D$310, MATCH($C400, Ingredients!$B$11:$B$310, 0)), "")))</f>
        <v/>
      </c>
      <c r="AI400" s="106" t="str">
        <f>IF($C400="", "", IF(IFERROR(INDEX(Ingredients!E$11:E$310, MATCH($C400, Ingredients!$B$11:$B$310, 0)), "")="", "", IFERROR(INDEX(Ingredients!E$11:E$310, MATCH($C400, Ingredients!$B$11:$B$310, 0)), "")))</f>
        <v/>
      </c>
      <c r="AJ400" s="108" t="str">
        <f>IF($C400="", "", IF(IFERROR(INDEX(Ingredients!F$11:F$310, MATCH($C400, Ingredients!$B$11:$B$310, 0)), "")="", "", IFERROR(INDEX(Ingredients!F$11:F$310, MATCH($C400, Ingredients!$B$11:$B$310, 0)), "")))</f>
        <v/>
      </c>
      <c r="AK400" s="106" t="str">
        <f>IF($C400="", "", IF(IFERROR(INDEX(Ingredients!G$11:G$310, MATCH($C400, Ingredients!$B$11:$B$310, 0)), "")="", "", IFERROR(INDEX(Ingredients!G$11:G$310, MATCH($C400, Ingredients!$B$11:$B$310, 0)), "")))</f>
        <v/>
      </c>
      <c r="AL400" s="79" t="str">
        <f>IF($C400="", "", IF(IFERROR(INDEX(Ingredients!H$11:H$310, MATCH($C400, Ingredients!$B$11:$B$310, 0)), "")="", "", IFERROR(INDEX(Ingredients!H$11:H$310, MATCH($C400, Ingredients!$B$11:$B$310, 0)), "")))</f>
        <v/>
      </c>
      <c r="AN400" s="83" t="str">
        <f t="shared" si="95"/>
        <v/>
      </c>
      <c r="AP400" s="114" t="str">
        <f t="shared" si="105"/>
        <v/>
      </c>
      <c r="AR400" s="117" t="str">
        <f>IF($C400="", "", IF(IFERROR(INDEX(Ingredients!$AI$11:$AI$310, MATCH($C400, Ingredients!$B$11:$B$310, 0)), "")="", "", IFERROR(INDEX(Ingredients!$AI$11:$AI$310, MATCH($C400, Ingredients!$B$11:$B$310, 0)), "")))</f>
        <v/>
      </c>
      <c r="AT400" s="120" t="str">
        <f t="shared" si="106"/>
        <v/>
      </c>
      <c r="AV400" s="90" t="str">
        <f t="shared" si="96"/>
        <v/>
      </c>
      <c r="AX400" s="90" t="str">
        <f>IF($AV400="", "", COUNTIF($AV$11:$AV$5010, "&lt;"&amp;$AV400)+1+COUNTIF($AV$11:$AV400, $AV400)-1)</f>
        <v/>
      </c>
      <c r="AZ400" s="111" t="str">
        <f>IF($B400="", "", SUMIF('Shopping List'!$AV$11:$AV$25, $B400, 'Shopping List'!$BN$11:$BN$25))</f>
        <v/>
      </c>
      <c r="BB400" s="117" t="str">
        <f t="shared" si="107"/>
        <v/>
      </c>
    </row>
    <row r="401" spans="1:54" x14ac:dyDescent="0.25">
      <c r="A401" s="4"/>
      <c r="B401" s="37"/>
      <c r="C401" s="124"/>
      <c r="D401" s="39"/>
      <c r="E401" s="125"/>
      <c r="F401" s="48"/>
      <c r="G401" s="4"/>
      <c r="H401" s="4"/>
      <c r="I401" s="95" t="str">
        <f>IF($C401="", "", IF(IFERROR(INDEX(Ingredients!$C$11:$C$310, MATCH($C401, Ingredients!$B$11:$B$310, 0)), "")="", "", IFERROR(INDEX(Ingredients!$C$11:$C$310, MATCH($C401, Ingredients!$B$11:$B$310, 0)), "")))</f>
        <v/>
      </c>
      <c r="J401" s="73" t="str">
        <f>IF($B401="", "", IF(IFERROR(INDEX(Meals!$C$11:$C$260, MATCH($B401, Meals!$B$11:$B$260, 0)), "")="", "", IFERROR(INDEX(Meals!$C$11:$C$260, MATCH($B401, Meals!$B$11:$B$260, 0)), "")))</f>
        <v/>
      </c>
      <c r="K401" s="4"/>
      <c r="L401" s="72" t="str">
        <f t="shared" si="97"/>
        <v/>
      </c>
      <c r="M401" s="73" t="str">
        <f t="shared" si="98"/>
        <v/>
      </c>
      <c r="N401" s="4"/>
      <c r="O401" s="78" t="str">
        <f t="shared" si="99"/>
        <v/>
      </c>
      <c r="P401" s="79" t="str">
        <f t="shared" si="100"/>
        <v/>
      </c>
      <c r="Q401" s="4"/>
      <c r="R401" s="90" t="str">
        <f t="shared" si="101"/>
        <v/>
      </c>
      <c r="S401" s="4"/>
      <c r="Y401" s="18" t="str">
        <f t="shared" si="102"/>
        <v/>
      </c>
      <c r="AA401" s="18" t="str">
        <f t="shared" si="93"/>
        <v/>
      </c>
      <c r="AB401" s="18" t="str">
        <f t="shared" si="94"/>
        <v/>
      </c>
      <c r="AC401" s="18" t="str">
        <f t="shared" si="103"/>
        <v/>
      </c>
      <c r="AD401" s="18" t="str">
        <f t="shared" si="103"/>
        <v/>
      </c>
      <c r="AE401" s="18" t="str">
        <f t="shared" si="104"/>
        <v/>
      </c>
      <c r="AG401" s="95" t="str">
        <f>IF($C401="", "", IF(IFERROR(INDEX(Ingredients!C$11:C$310, MATCH($C401, Ingredients!$B$11:$B$310, 0)), "")="", "", IFERROR(INDEX(Ingredients!C$11:C$310, MATCH($C401, Ingredients!$B$11:$B$310, 0)), "")))</f>
        <v/>
      </c>
      <c r="AH401" s="105" t="str">
        <f>IF($C401="", "", IF(IFERROR(INDEX(Ingredients!D$11:D$310, MATCH($C401, Ingredients!$B$11:$B$310, 0)), "")="", "", IFERROR(INDEX(Ingredients!D$11:D$310, MATCH($C401, Ingredients!$B$11:$B$310, 0)), "")))</f>
        <v/>
      </c>
      <c r="AI401" s="106" t="str">
        <f>IF($C401="", "", IF(IFERROR(INDEX(Ingredients!E$11:E$310, MATCH($C401, Ingredients!$B$11:$B$310, 0)), "")="", "", IFERROR(INDEX(Ingredients!E$11:E$310, MATCH($C401, Ingredients!$B$11:$B$310, 0)), "")))</f>
        <v/>
      </c>
      <c r="AJ401" s="108" t="str">
        <f>IF($C401="", "", IF(IFERROR(INDEX(Ingredients!F$11:F$310, MATCH($C401, Ingredients!$B$11:$B$310, 0)), "")="", "", IFERROR(INDEX(Ingredients!F$11:F$310, MATCH($C401, Ingredients!$B$11:$B$310, 0)), "")))</f>
        <v/>
      </c>
      <c r="AK401" s="106" t="str">
        <f>IF($C401="", "", IF(IFERROR(INDEX(Ingredients!G$11:G$310, MATCH($C401, Ingredients!$B$11:$B$310, 0)), "")="", "", IFERROR(INDEX(Ingredients!G$11:G$310, MATCH($C401, Ingredients!$B$11:$B$310, 0)), "")))</f>
        <v/>
      </c>
      <c r="AL401" s="79" t="str">
        <f>IF($C401="", "", IF(IFERROR(INDEX(Ingredients!H$11:H$310, MATCH($C401, Ingredients!$B$11:$B$310, 0)), "")="", "", IFERROR(INDEX(Ingredients!H$11:H$310, MATCH($C401, Ingredients!$B$11:$B$310, 0)), "")))</f>
        <v/>
      </c>
      <c r="AN401" s="83" t="str">
        <f t="shared" si="95"/>
        <v/>
      </c>
      <c r="AP401" s="114" t="str">
        <f t="shared" si="105"/>
        <v/>
      </c>
      <c r="AR401" s="117" t="str">
        <f>IF($C401="", "", IF(IFERROR(INDEX(Ingredients!$AI$11:$AI$310, MATCH($C401, Ingredients!$B$11:$B$310, 0)), "")="", "", IFERROR(INDEX(Ingredients!$AI$11:$AI$310, MATCH($C401, Ingredients!$B$11:$B$310, 0)), "")))</f>
        <v/>
      </c>
      <c r="AT401" s="120" t="str">
        <f t="shared" si="106"/>
        <v/>
      </c>
      <c r="AV401" s="90" t="str">
        <f t="shared" si="96"/>
        <v/>
      </c>
      <c r="AX401" s="90" t="str">
        <f>IF($AV401="", "", COUNTIF($AV$11:$AV$5010, "&lt;"&amp;$AV401)+1+COUNTIF($AV$11:$AV401, $AV401)-1)</f>
        <v/>
      </c>
      <c r="AZ401" s="111" t="str">
        <f>IF($B401="", "", SUMIF('Shopping List'!$AV$11:$AV$25, $B401, 'Shopping List'!$BN$11:$BN$25))</f>
        <v/>
      </c>
      <c r="BB401" s="117" t="str">
        <f t="shared" si="107"/>
        <v/>
      </c>
    </row>
    <row r="402" spans="1:54" x14ac:dyDescent="0.25">
      <c r="A402" s="4"/>
      <c r="B402" s="37"/>
      <c r="C402" s="124"/>
      <c r="D402" s="39"/>
      <c r="E402" s="125"/>
      <c r="F402" s="48"/>
      <c r="G402" s="4"/>
      <c r="H402" s="4"/>
      <c r="I402" s="95" t="str">
        <f>IF($C402="", "", IF(IFERROR(INDEX(Ingredients!$C$11:$C$310, MATCH($C402, Ingredients!$B$11:$B$310, 0)), "")="", "", IFERROR(INDEX(Ingredients!$C$11:$C$310, MATCH($C402, Ingredients!$B$11:$B$310, 0)), "")))</f>
        <v/>
      </c>
      <c r="J402" s="73" t="str">
        <f>IF($B402="", "", IF(IFERROR(INDEX(Meals!$C$11:$C$260, MATCH($B402, Meals!$B$11:$B$260, 0)), "")="", "", IFERROR(INDEX(Meals!$C$11:$C$260, MATCH($B402, Meals!$B$11:$B$260, 0)), "")))</f>
        <v/>
      </c>
      <c r="K402" s="4"/>
      <c r="L402" s="72" t="str">
        <f t="shared" si="97"/>
        <v/>
      </c>
      <c r="M402" s="73" t="str">
        <f t="shared" si="98"/>
        <v/>
      </c>
      <c r="N402" s="4"/>
      <c r="O402" s="78" t="str">
        <f t="shared" si="99"/>
        <v/>
      </c>
      <c r="P402" s="79" t="str">
        <f t="shared" si="100"/>
        <v/>
      </c>
      <c r="Q402" s="4"/>
      <c r="R402" s="90" t="str">
        <f t="shared" si="101"/>
        <v/>
      </c>
      <c r="S402" s="4"/>
      <c r="Y402" s="18" t="str">
        <f t="shared" si="102"/>
        <v/>
      </c>
      <c r="AA402" s="18" t="str">
        <f t="shared" si="93"/>
        <v/>
      </c>
      <c r="AB402" s="18" t="str">
        <f t="shared" si="94"/>
        <v/>
      </c>
      <c r="AC402" s="18" t="str">
        <f t="shared" si="103"/>
        <v/>
      </c>
      <c r="AD402" s="18" t="str">
        <f t="shared" si="103"/>
        <v/>
      </c>
      <c r="AE402" s="18" t="str">
        <f t="shared" si="104"/>
        <v/>
      </c>
      <c r="AG402" s="95" t="str">
        <f>IF($C402="", "", IF(IFERROR(INDEX(Ingredients!C$11:C$310, MATCH($C402, Ingredients!$B$11:$B$310, 0)), "")="", "", IFERROR(INDEX(Ingredients!C$11:C$310, MATCH($C402, Ingredients!$B$11:$B$310, 0)), "")))</f>
        <v/>
      </c>
      <c r="AH402" s="105" t="str">
        <f>IF($C402="", "", IF(IFERROR(INDEX(Ingredients!D$11:D$310, MATCH($C402, Ingredients!$B$11:$B$310, 0)), "")="", "", IFERROR(INDEX(Ingredients!D$11:D$310, MATCH($C402, Ingredients!$B$11:$B$310, 0)), "")))</f>
        <v/>
      </c>
      <c r="AI402" s="106" t="str">
        <f>IF($C402="", "", IF(IFERROR(INDEX(Ingredients!E$11:E$310, MATCH($C402, Ingredients!$B$11:$B$310, 0)), "")="", "", IFERROR(INDEX(Ingredients!E$11:E$310, MATCH($C402, Ingredients!$B$11:$B$310, 0)), "")))</f>
        <v/>
      </c>
      <c r="AJ402" s="108" t="str">
        <f>IF($C402="", "", IF(IFERROR(INDEX(Ingredients!F$11:F$310, MATCH($C402, Ingredients!$B$11:$B$310, 0)), "")="", "", IFERROR(INDEX(Ingredients!F$11:F$310, MATCH($C402, Ingredients!$B$11:$B$310, 0)), "")))</f>
        <v/>
      </c>
      <c r="AK402" s="106" t="str">
        <f>IF($C402="", "", IF(IFERROR(INDEX(Ingredients!G$11:G$310, MATCH($C402, Ingredients!$B$11:$B$310, 0)), "")="", "", IFERROR(INDEX(Ingredients!G$11:G$310, MATCH($C402, Ingredients!$B$11:$B$310, 0)), "")))</f>
        <v/>
      </c>
      <c r="AL402" s="79" t="str">
        <f>IF($C402="", "", IF(IFERROR(INDEX(Ingredients!H$11:H$310, MATCH($C402, Ingredients!$B$11:$B$310, 0)), "")="", "", IFERROR(INDEX(Ingredients!H$11:H$310, MATCH($C402, Ingredients!$B$11:$B$310, 0)), "")))</f>
        <v/>
      </c>
      <c r="AN402" s="83" t="str">
        <f t="shared" si="95"/>
        <v/>
      </c>
      <c r="AP402" s="114" t="str">
        <f t="shared" si="105"/>
        <v/>
      </c>
      <c r="AR402" s="117" t="str">
        <f>IF($C402="", "", IF(IFERROR(INDEX(Ingredients!$AI$11:$AI$310, MATCH($C402, Ingredients!$B$11:$B$310, 0)), "")="", "", IFERROR(INDEX(Ingredients!$AI$11:$AI$310, MATCH($C402, Ingredients!$B$11:$B$310, 0)), "")))</f>
        <v/>
      </c>
      <c r="AT402" s="120" t="str">
        <f t="shared" si="106"/>
        <v/>
      </c>
      <c r="AV402" s="90" t="str">
        <f t="shared" si="96"/>
        <v/>
      </c>
      <c r="AX402" s="90" t="str">
        <f>IF($AV402="", "", COUNTIF($AV$11:$AV$5010, "&lt;"&amp;$AV402)+1+COUNTIF($AV$11:$AV402, $AV402)-1)</f>
        <v/>
      </c>
      <c r="AZ402" s="111" t="str">
        <f>IF($B402="", "", SUMIF('Shopping List'!$AV$11:$AV$25, $B402, 'Shopping List'!$BN$11:$BN$25))</f>
        <v/>
      </c>
      <c r="BB402" s="117" t="str">
        <f t="shared" si="107"/>
        <v/>
      </c>
    </row>
    <row r="403" spans="1:54" x14ac:dyDescent="0.25">
      <c r="A403" s="4"/>
      <c r="B403" s="37"/>
      <c r="C403" s="124"/>
      <c r="D403" s="39"/>
      <c r="E403" s="125"/>
      <c r="F403" s="48"/>
      <c r="G403" s="4"/>
      <c r="H403" s="4"/>
      <c r="I403" s="95" t="str">
        <f>IF($C403="", "", IF(IFERROR(INDEX(Ingredients!$C$11:$C$310, MATCH($C403, Ingredients!$B$11:$B$310, 0)), "")="", "", IFERROR(INDEX(Ingredients!$C$11:$C$310, MATCH($C403, Ingredients!$B$11:$B$310, 0)), "")))</f>
        <v/>
      </c>
      <c r="J403" s="73" t="str">
        <f>IF($B403="", "", IF(IFERROR(INDEX(Meals!$C$11:$C$260, MATCH($B403, Meals!$B$11:$B$260, 0)), "")="", "", IFERROR(INDEX(Meals!$C$11:$C$260, MATCH($B403, Meals!$B$11:$B$260, 0)), "")))</f>
        <v/>
      </c>
      <c r="K403" s="4"/>
      <c r="L403" s="72" t="str">
        <f t="shared" si="97"/>
        <v/>
      </c>
      <c r="M403" s="73" t="str">
        <f t="shared" si="98"/>
        <v/>
      </c>
      <c r="N403" s="4"/>
      <c r="O403" s="78" t="str">
        <f t="shared" si="99"/>
        <v/>
      </c>
      <c r="P403" s="79" t="str">
        <f t="shared" si="100"/>
        <v/>
      </c>
      <c r="Q403" s="4"/>
      <c r="R403" s="90" t="str">
        <f t="shared" si="101"/>
        <v/>
      </c>
      <c r="S403" s="4"/>
      <c r="Y403" s="18" t="str">
        <f t="shared" si="102"/>
        <v/>
      </c>
      <c r="AA403" s="18" t="str">
        <f t="shared" si="93"/>
        <v/>
      </c>
      <c r="AB403" s="18" t="str">
        <f t="shared" si="94"/>
        <v/>
      </c>
      <c r="AC403" s="18" t="str">
        <f t="shared" si="103"/>
        <v/>
      </c>
      <c r="AD403" s="18" t="str">
        <f t="shared" si="103"/>
        <v/>
      </c>
      <c r="AE403" s="18" t="str">
        <f t="shared" si="104"/>
        <v/>
      </c>
      <c r="AG403" s="95" t="str">
        <f>IF($C403="", "", IF(IFERROR(INDEX(Ingredients!C$11:C$310, MATCH($C403, Ingredients!$B$11:$B$310, 0)), "")="", "", IFERROR(INDEX(Ingredients!C$11:C$310, MATCH($C403, Ingredients!$B$11:$B$310, 0)), "")))</f>
        <v/>
      </c>
      <c r="AH403" s="105" t="str">
        <f>IF($C403="", "", IF(IFERROR(INDEX(Ingredients!D$11:D$310, MATCH($C403, Ingredients!$B$11:$B$310, 0)), "")="", "", IFERROR(INDEX(Ingredients!D$11:D$310, MATCH($C403, Ingredients!$B$11:$B$310, 0)), "")))</f>
        <v/>
      </c>
      <c r="AI403" s="106" t="str">
        <f>IF($C403="", "", IF(IFERROR(INDEX(Ingredients!E$11:E$310, MATCH($C403, Ingredients!$B$11:$B$310, 0)), "")="", "", IFERROR(INDEX(Ingredients!E$11:E$310, MATCH($C403, Ingredients!$B$11:$B$310, 0)), "")))</f>
        <v/>
      </c>
      <c r="AJ403" s="108" t="str">
        <f>IF($C403="", "", IF(IFERROR(INDEX(Ingredients!F$11:F$310, MATCH($C403, Ingredients!$B$11:$B$310, 0)), "")="", "", IFERROR(INDEX(Ingredients!F$11:F$310, MATCH($C403, Ingredients!$B$11:$B$310, 0)), "")))</f>
        <v/>
      </c>
      <c r="AK403" s="106" t="str">
        <f>IF($C403="", "", IF(IFERROR(INDEX(Ingredients!G$11:G$310, MATCH($C403, Ingredients!$B$11:$B$310, 0)), "")="", "", IFERROR(INDEX(Ingredients!G$11:G$310, MATCH($C403, Ingredients!$B$11:$B$310, 0)), "")))</f>
        <v/>
      </c>
      <c r="AL403" s="79" t="str">
        <f>IF($C403="", "", IF(IFERROR(INDEX(Ingredients!H$11:H$310, MATCH($C403, Ingredients!$B$11:$B$310, 0)), "")="", "", IFERROR(INDEX(Ingredients!H$11:H$310, MATCH($C403, Ingredients!$B$11:$B$310, 0)), "")))</f>
        <v/>
      </c>
      <c r="AN403" s="83" t="str">
        <f t="shared" si="95"/>
        <v/>
      </c>
      <c r="AP403" s="114" t="str">
        <f t="shared" si="105"/>
        <v/>
      </c>
      <c r="AR403" s="117" t="str">
        <f>IF($C403="", "", IF(IFERROR(INDEX(Ingredients!$AI$11:$AI$310, MATCH($C403, Ingredients!$B$11:$B$310, 0)), "")="", "", IFERROR(INDEX(Ingredients!$AI$11:$AI$310, MATCH($C403, Ingredients!$B$11:$B$310, 0)), "")))</f>
        <v/>
      </c>
      <c r="AT403" s="120" t="str">
        <f t="shared" si="106"/>
        <v/>
      </c>
      <c r="AV403" s="90" t="str">
        <f t="shared" si="96"/>
        <v/>
      </c>
      <c r="AX403" s="90" t="str">
        <f>IF($AV403="", "", COUNTIF($AV$11:$AV$5010, "&lt;"&amp;$AV403)+1+COUNTIF($AV$11:$AV403, $AV403)-1)</f>
        <v/>
      </c>
      <c r="AZ403" s="111" t="str">
        <f>IF($B403="", "", SUMIF('Shopping List'!$AV$11:$AV$25, $B403, 'Shopping List'!$BN$11:$BN$25))</f>
        <v/>
      </c>
      <c r="BB403" s="117" t="str">
        <f t="shared" si="107"/>
        <v/>
      </c>
    </row>
    <row r="404" spans="1:54" x14ac:dyDescent="0.25">
      <c r="A404" s="4"/>
      <c r="B404" s="37"/>
      <c r="C404" s="124"/>
      <c r="D404" s="39"/>
      <c r="E404" s="125"/>
      <c r="F404" s="48"/>
      <c r="G404" s="4"/>
      <c r="H404" s="4"/>
      <c r="I404" s="95" t="str">
        <f>IF($C404="", "", IF(IFERROR(INDEX(Ingredients!$C$11:$C$310, MATCH($C404, Ingredients!$B$11:$B$310, 0)), "")="", "", IFERROR(INDEX(Ingredients!$C$11:$C$310, MATCH($C404, Ingredients!$B$11:$B$310, 0)), "")))</f>
        <v/>
      </c>
      <c r="J404" s="73" t="str">
        <f>IF($B404="", "", IF(IFERROR(INDEX(Meals!$C$11:$C$260, MATCH($B404, Meals!$B$11:$B$260, 0)), "")="", "", IFERROR(INDEX(Meals!$C$11:$C$260, MATCH($B404, Meals!$B$11:$B$260, 0)), "")))</f>
        <v/>
      </c>
      <c r="K404" s="4"/>
      <c r="L404" s="72" t="str">
        <f t="shared" si="97"/>
        <v/>
      </c>
      <c r="M404" s="73" t="str">
        <f t="shared" si="98"/>
        <v/>
      </c>
      <c r="N404" s="4"/>
      <c r="O404" s="78" t="str">
        <f t="shared" si="99"/>
        <v/>
      </c>
      <c r="P404" s="79" t="str">
        <f t="shared" si="100"/>
        <v/>
      </c>
      <c r="Q404" s="4"/>
      <c r="R404" s="90" t="str">
        <f t="shared" si="101"/>
        <v/>
      </c>
      <c r="S404" s="4"/>
      <c r="Y404" s="18" t="str">
        <f t="shared" si="102"/>
        <v/>
      </c>
      <c r="AA404" s="18" t="str">
        <f t="shared" si="93"/>
        <v/>
      </c>
      <c r="AB404" s="18" t="str">
        <f t="shared" si="94"/>
        <v/>
      </c>
      <c r="AC404" s="18" t="str">
        <f t="shared" si="103"/>
        <v/>
      </c>
      <c r="AD404" s="18" t="str">
        <f t="shared" si="103"/>
        <v/>
      </c>
      <c r="AE404" s="18" t="str">
        <f t="shared" si="104"/>
        <v/>
      </c>
      <c r="AG404" s="95" t="str">
        <f>IF($C404="", "", IF(IFERROR(INDEX(Ingredients!C$11:C$310, MATCH($C404, Ingredients!$B$11:$B$310, 0)), "")="", "", IFERROR(INDEX(Ingredients!C$11:C$310, MATCH($C404, Ingredients!$B$11:$B$310, 0)), "")))</f>
        <v/>
      </c>
      <c r="AH404" s="105" t="str">
        <f>IF($C404="", "", IF(IFERROR(INDEX(Ingredients!D$11:D$310, MATCH($C404, Ingredients!$B$11:$B$310, 0)), "")="", "", IFERROR(INDEX(Ingredients!D$11:D$310, MATCH($C404, Ingredients!$B$11:$B$310, 0)), "")))</f>
        <v/>
      </c>
      <c r="AI404" s="106" t="str">
        <f>IF($C404="", "", IF(IFERROR(INDEX(Ingredients!E$11:E$310, MATCH($C404, Ingredients!$B$11:$B$310, 0)), "")="", "", IFERROR(INDEX(Ingredients!E$11:E$310, MATCH($C404, Ingredients!$B$11:$B$310, 0)), "")))</f>
        <v/>
      </c>
      <c r="AJ404" s="108" t="str">
        <f>IF($C404="", "", IF(IFERROR(INDEX(Ingredients!F$11:F$310, MATCH($C404, Ingredients!$B$11:$B$310, 0)), "")="", "", IFERROR(INDEX(Ingredients!F$11:F$310, MATCH($C404, Ingredients!$B$11:$B$310, 0)), "")))</f>
        <v/>
      </c>
      <c r="AK404" s="106" t="str">
        <f>IF($C404="", "", IF(IFERROR(INDEX(Ingredients!G$11:G$310, MATCH($C404, Ingredients!$B$11:$B$310, 0)), "")="", "", IFERROR(INDEX(Ingredients!G$11:G$310, MATCH($C404, Ingredients!$B$11:$B$310, 0)), "")))</f>
        <v/>
      </c>
      <c r="AL404" s="79" t="str">
        <f>IF($C404="", "", IF(IFERROR(INDEX(Ingredients!H$11:H$310, MATCH($C404, Ingredients!$B$11:$B$310, 0)), "")="", "", IFERROR(INDEX(Ingredients!H$11:H$310, MATCH($C404, Ingredients!$B$11:$B$310, 0)), "")))</f>
        <v/>
      </c>
      <c r="AN404" s="83" t="str">
        <f t="shared" si="95"/>
        <v/>
      </c>
      <c r="AP404" s="114" t="str">
        <f t="shared" si="105"/>
        <v/>
      </c>
      <c r="AR404" s="117" t="str">
        <f>IF($C404="", "", IF(IFERROR(INDEX(Ingredients!$AI$11:$AI$310, MATCH($C404, Ingredients!$B$11:$B$310, 0)), "")="", "", IFERROR(INDEX(Ingredients!$AI$11:$AI$310, MATCH($C404, Ingredients!$B$11:$B$310, 0)), "")))</f>
        <v/>
      </c>
      <c r="AT404" s="120" t="str">
        <f t="shared" si="106"/>
        <v/>
      </c>
      <c r="AV404" s="90" t="str">
        <f t="shared" si="96"/>
        <v/>
      </c>
      <c r="AX404" s="90" t="str">
        <f>IF($AV404="", "", COUNTIF($AV$11:$AV$5010, "&lt;"&amp;$AV404)+1+COUNTIF($AV$11:$AV404, $AV404)-1)</f>
        <v/>
      </c>
      <c r="AZ404" s="111" t="str">
        <f>IF($B404="", "", SUMIF('Shopping List'!$AV$11:$AV$25, $B404, 'Shopping List'!$BN$11:$BN$25))</f>
        <v/>
      </c>
      <c r="BB404" s="117" t="str">
        <f t="shared" si="107"/>
        <v/>
      </c>
    </row>
    <row r="405" spans="1:54" x14ac:dyDescent="0.25">
      <c r="A405" s="4"/>
      <c r="B405" s="37"/>
      <c r="C405" s="124"/>
      <c r="D405" s="39"/>
      <c r="E405" s="125"/>
      <c r="F405" s="48"/>
      <c r="G405" s="4"/>
      <c r="H405" s="4"/>
      <c r="I405" s="95" t="str">
        <f>IF($C405="", "", IF(IFERROR(INDEX(Ingredients!$C$11:$C$310, MATCH($C405, Ingredients!$B$11:$B$310, 0)), "")="", "", IFERROR(INDEX(Ingredients!$C$11:$C$310, MATCH($C405, Ingredients!$B$11:$B$310, 0)), "")))</f>
        <v/>
      </c>
      <c r="J405" s="73" t="str">
        <f>IF($B405="", "", IF(IFERROR(INDEX(Meals!$C$11:$C$260, MATCH($B405, Meals!$B$11:$B$260, 0)), "")="", "", IFERROR(INDEX(Meals!$C$11:$C$260, MATCH($B405, Meals!$B$11:$B$260, 0)), "")))</f>
        <v/>
      </c>
      <c r="K405" s="4"/>
      <c r="L405" s="72" t="str">
        <f t="shared" si="97"/>
        <v/>
      </c>
      <c r="M405" s="73" t="str">
        <f t="shared" si="98"/>
        <v/>
      </c>
      <c r="N405" s="4"/>
      <c r="O405" s="78" t="str">
        <f t="shared" si="99"/>
        <v/>
      </c>
      <c r="P405" s="79" t="str">
        <f t="shared" si="100"/>
        <v/>
      </c>
      <c r="Q405" s="4"/>
      <c r="R405" s="90" t="str">
        <f t="shared" si="101"/>
        <v/>
      </c>
      <c r="S405" s="4"/>
      <c r="Y405" s="18" t="str">
        <f t="shared" si="102"/>
        <v/>
      </c>
      <c r="AA405" s="18" t="str">
        <f t="shared" si="93"/>
        <v/>
      </c>
      <c r="AB405" s="18" t="str">
        <f t="shared" si="94"/>
        <v/>
      </c>
      <c r="AC405" s="18" t="str">
        <f t="shared" si="103"/>
        <v/>
      </c>
      <c r="AD405" s="18" t="str">
        <f t="shared" si="103"/>
        <v/>
      </c>
      <c r="AE405" s="18" t="str">
        <f t="shared" si="104"/>
        <v/>
      </c>
      <c r="AG405" s="95" t="str">
        <f>IF($C405="", "", IF(IFERROR(INDEX(Ingredients!C$11:C$310, MATCH($C405, Ingredients!$B$11:$B$310, 0)), "")="", "", IFERROR(INDEX(Ingredients!C$11:C$310, MATCH($C405, Ingredients!$B$11:$B$310, 0)), "")))</f>
        <v/>
      </c>
      <c r="AH405" s="105" t="str">
        <f>IF($C405="", "", IF(IFERROR(INDEX(Ingredients!D$11:D$310, MATCH($C405, Ingredients!$B$11:$B$310, 0)), "")="", "", IFERROR(INDEX(Ingredients!D$11:D$310, MATCH($C405, Ingredients!$B$11:$B$310, 0)), "")))</f>
        <v/>
      </c>
      <c r="AI405" s="106" t="str">
        <f>IF($C405="", "", IF(IFERROR(INDEX(Ingredients!E$11:E$310, MATCH($C405, Ingredients!$B$11:$B$310, 0)), "")="", "", IFERROR(INDEX(Ingredients!E$11:E$310, MATCH($C405, Ingredients!$B$11:$B$310, 0)), "")))</f>
        <v/>
      </c>
      <c r="AJ405" s="108" t="str">
        <f>IF($C405="", "", IF(IFERROR(INDEX(Ingredients!F$11:F$310, MATCH($C405, Ingredients!$B$11:$B$310, 0)), "")="", "", IFERROR(INDEX(Ingredients!F$11:F$310, MATCH($C405, Ingredients!$B$11:$B$310, 0)), "")))</f>
        <v/>
      </c>
      <c r="AK405" s="106" t="str">
        <f>IF($C405="", "", IF(IFERROR(INDEX(Ingredients!G$11:G$310, MATCH($C405, Ingredients!$B$11:$B$310, 0)), "")="", "", IFERROR(INDEX(Ingredients!G$11:G$310, MATCH($C405, Ingredients!$B$11:$B$310, 0)), "")))</f>
        <v/>
      </c>
      <c r="AL405" s="79" t="str">
        <f>IF($C405="", "", IF(IFERROR(INDEX(Ingredients!H$11:H$310, MATCH($C405, Ingredients!$B$11:$B$310, 0)), "")="", "", IFERROR(INDEX(Ingredients!H$11:H$310, MATCH($C405, Ingredients!$B$11:$B$310, 0)), "")))</f>
        <v/>
      </c>
      <c r="AN405" s="83" t="str">
        <f t="shared" si="95"/>
        <v/>
      </c>
      <c r="AP405" s="114" t="str">
        <f t="shared" si="105"/>
        <v/>
      </c>
      <c r="AR405" s="117" t="str">
        <f>IF($C405="", "", IF(IFERROR(INDEX(Ingredients!$AI$11:$AI$310, MATCH($C405, Ingredients!$B$11:$B$310, 0)), "")="", "", IFERROR(INDEX(Ingredients!$AI$11:$AI$310, MATCH($C405, Ingredients!$B$11:$B$310, 0)), "")))</f>
        <v/>
      </c>
      <c r="AT405" s="120" t="str">
        <f t="shared" si="106"/>
        <v/>
      </c>
      <c r="AV405" s="90" t="str">
        <f t="shared" si="96"/>
        <v/>
      </c>
      <c r="AX405" s="90" t="str">
        <f>IF($AV405="", "", COUNTIF($AV$11:$AV$5010, "&lt;"&amp;$AV405)+1+COUNTIF($AV$11:$AV405, $AV405)-1)</f>
        <v/>
      </c>
      <c r="AZ405" s="111" t="str">
        <f>IF($B405="", "", SUMIF('Shopping List'!$AV$11:$AV$25, $B405, 'Shopping List'!$BN$11:$BN$25))</f>
        <v/>
      </c>
      <c r="BB405" s="117" t="str">
        <f t="shared" si="107"/>
        <v/>
      </c>
    </row>
    <row r="406" spans="1:54" x14ac:dyDescent="0.25">
      <c r="A406" s="4"/>
      <c r="B406" s="37"/>
      <c r="C406" s="124"/>
      <c r="D406" s="39"/>
      <c r="E406" s="125"/>
      <c r="F406" s="48"/>
      <c r="G406" s="4"/>
      <c r="H406" s="4"/>
      <c r="I406" s="95" t="str">
        <f>IF($C406="", "", IF(IFERROR(INDEX(Ingredients!$C$11:$C$310, MATCH($C406, Ingredients!$B$11:$B$310, 0)), "")="", "", IFERROR(INDEX(Ingredients!$C$11:$C$310, MATCH($C406, Ingredients!$B$11:$B$310, 0)), "")))</f>
        <v/>
      </c>
      <c r="J406" s="73" t="str">
        <f>IF($B406="", "", IF(IFERROR(INDEX(Meals!$C$11:$C$260, MATCH($B406, Meals!$B$11:$B$260, 0)), "")="", "", IFERROR(INDEX(Meals!$C$11:$C$260, MATCH($B406, Meals!$B$11:$B$260, 0)), "")))</f>
        <v/>
      </c>
      <c r="K406" s="4"/>
      <c r="L406" s="72" t="str">
        <f t="shared" si="97"/>
        <v/>
      </c>
      <c r="M406" s="73" t="str">
        <f t="shared" si="98"/>
        <v/>
      </c>
      <c r="N406" s="4"/>
      <c r="O406" s="78" t="str">
        <f t="shared" si="99"/>
        <v/>
      </c>
      <c r="P406" s="79" t="str">
        <f t="shared" si="100"/>
        <v/>
      </c>
      <c r="Q406" s="4"/>
      <c r="R406" s="90" t="str">
        <f t="shared" si="101"/>
        <v/>
      </c>
      <c r="S406" s="4"/>
      <c r="Y406" s="18" t="str">
        <f t="shared" si="102"/>
        <v/>
      </c>
      <c r="AA406" s="18" t="str">
        <f t="shared" si="93"/>
        <v/>
      </c>
      <c r="AB406" s="18" t="str">
        <f t="shared" si="94"/>
        <v/>
      </c>
      <c r="AC406" s="18" t="str">
        <f t="shared" si="103"/>
        <v/>
      </c>
      <c r="AD406" s="18" t="str">
        <f t="shared" si="103"/>
        <v/>
      </c>
      <c r="AE406" s="18" t="str">
        <f t="shared" si="104"/>
        <v/>
      </c>
      <c r="AG406" s="95" t="str">
        <f>IF($C406="", "", IF(IFERROR(INDEX(Ingredients!C$11:C$310, MATCH($C406, Ingredients!$B$11:$B$310, 0)), "")="", "", IFERROR(INDEX(Ingredients!C$11:C$310, MATCH($C406, Ingredients!$B$11:$B$310, 0)), "")))</f>
        <v/>
      </c>
      <c r="AH406" s="105" t="str">
        <f>IF($C406="", "", IF(IFERROR(INDEX(Ingredients!D$11:D$310, MATCH($C406, Ingredients!$B$11:$B$310, 0)), "")="", "", IFERROR(INDEX(Ingredients!D$11:D$310, MATCH($C406, Ingredients!$B$11:$B$310, 0)), "")))</f>
        <v/>
      </c>
      <c r="AI406" s="106" t="str">
        <f>IF($C406="", "", IF(IFERROR(INDEX(Ingredients!E$11:E$310, MATCH($C406, Ingredients!$B$11:$B$310, 0)), "")="", "", IFERROR(INDEX(Ingredients!E$11:E$310, MATCH($C406, Ingredients!$B$11:$B$310, 0)), "")))</f>
        <v/>
      </c>
      <c r="AJ406" s="108" t="str">
        <f>IF($C406="", "", IF(IFERROR(INDEX(Ingredients!F$11:F$310, MATCH($C406, Ingredients!$B$11:$B$310, 0)), "")="", "", IFERROR(INDEX(Ingredients!F$11:F$310, MATCH($C406, Ingredients!$B$11:$B$310, 0)), "")))</f>
        <v/>
      </c>
      <c r="AK406" s="106" t="str">
        <f>IF($C406="", "", IF(IFERROR(INDEX(Ingredients!G$11:G$310, MATCH($C406, Ingredients!$B$11:$B$310, 0)), "")="", "", IFERROR(INDEX(Ingredients!G$11:G$310, MATCH($C406, Ingredients!$B$11:$B$310, 0)), "")))</f>
        <v/>
      </c>
      <c r="AL406" s="79" t="str">
        <f>IF($C406="", "", IF(IFERROR(INDEX(Ingredients!H$11:H$310, MATCH($C406, Ingredients!$B$11:$B$310, 0)), "")="", "", IFERROR(INDEX(Ingredients!H$11:H$310, MATCH($C406, Ingredients!$B$11:$B$310, 0)), "")))</f>
        <v/>
      </c>
      <c r="AN406" s="83" t="str">
        <f t="shared" si="95"/>
        <v/>
      </c>
      <c r="AP406" s="114" t="str">
        <f t="shared" si="105"/>
        <v/>
      </c>
      <c r="AR406" s="117" t="str">
        <f>IF($C406="", "", IF(IFERROR(INDEX(Ingredients!$AI$11:$AI$310, MATCH($C406, Ingredients!$B$11:$B$310, 0)), "")="", "", IFERROR(INDEX(Ingredients!$AI$11:$AI$310, MATCH($C406, Ingredients!$B$11:$B$310, 0)), "")))</f>
        <v/>
      </c>
      <c r="AT406" s="120" t="str">
        <f t="shared" si="106"/>
        <v/>
      </c>
      <c r="AV406" s="90" t="str">
        <f t="shared" si="96"/>
        <v/>
      </c>
      <c r="AX406" s="90" t="str">
        <f>IF($AV406="", "", COUNTIF($AV$11:$AV$5010, "&lt;"&amp;$AV406)+1+COUNTIF($AV$11:$AV406, $AV406)-1)</f>
        <v/>
      </c>
      <c r="AZ406" s="111" t="str">
        <f>IF($B406="", "", SUMIF('Shopping List'!$AV$11:$AV$25, $B406, 'Shopping List'!$BN$11:$BN$25))</f>
        <v/>
      </c>
      <c r="BB406" s="117" t="str">
        <f t="shared" si="107"/>
        <v/>
      </c>
    </row>
    <row r="407" spans="1:54" x14ac:dyDescent="0.25">
      <c r="A407" s="4"/>
      <c r="B407" s="37"/>
      <c r="C407" s="124"/>
      <c r="D407" s="39"/>
      <c r="E407" s="125"/>
      <c r="F407" s="48"/>
      <c r="G407" s="4"/>
      <c r="H407" s="4"/>
      <c r="I407" s="95" t="str">
        <f>IF($C407="", "", IF(IFERROR(INDEX(Ingredients!$C$11:$C$310, MATCH($C407, Ingredients!$B$11:$B$310, 0)), "")="", "", IFERROR(INDEX(Ingredients!$C$11:$C$310, MATCH($C407, Ingredients!$B$11:$B$310, 0)), "")))</f>
        <v/>
      </c>
      <c r="J407" s="73" t="str">
        <f>IF($B407="", "", IF(IFERROR(INDEX(Meals!$C$11:$C$260, MATCH($B407, Meals!$B$11:$B$260, 0)), "")="", "", IFERROR(INDEX(Meals!$C$11:$C$260, MATCH($B407, Meals!$B$11:$B$260, 0)), "")))</f>
        <v/>
      </c>
      <c r="K407" s="4"/>
      <c r="L407" s="72" t="str">
        <f t="shared" si="97"/>
        <v/>
      </c>
      <c r="M407" s="73" t="str">
        <f t="shared" si="98"/>
        <v/>
      </c>
      <c r="N407" s="4"/>
      <c r="O407" s="78" t="str">
        <f t="shared" si="99"/>
        <v/>
      </c>
      <c r="P407" s="79" t="str">
        <f t="shared" si="100"/>
        <v/>
      </c>
      <c r="Q407" s="4"/>
      <c r="R407" s="90" t="str">
        <f t="shared" si="101"/>
        <v/>
      </c>
      <c r="S407" s="4"/>
      <c r="Y407" s="18" t="str">
        <f t="shared" si="102"/>
        <v/>
      </c>
      <c r="AA407" s="18" t="str">
        <f t="shared" si="93"/>
        <v/>
      </c>
      <c r="AB407" s="18" t="str">
        <f t="shared" si="94"/>
        <v/>
      </c>
      <c r="AC407" s="18" t="str">
        <f t="shared" si="103"/>
        <v/>
      </c>
      <c r="AD407" s="18" t="str">
        <f t="shared" si="103"/>
        <v/>
      </c>
      <c r="AE407" s="18" t="str">
        <f t="shared" si="104"/>
        <v/>
      </c>
      <c r="AG407" s="95" t="str">
        <f>IF($C407="", "", IF(IFERROR(INDEX(Ingredients!C$11:C$310, MATCH($C407, Ingredients!$B$11:$B$310, 0)), "")="", "", IFERROR(INDEX(Ingredients!C$11:C$310, MATCH($C407, Ingredients!$B$11:$B$310, 0)), "")))</f>
        <v/>
      </c>
      <c r="AH407" s="105" t="str">
        <f>IF($C407="", "", IF(IFERROR(INDEX(Ingredients!D$11:D$310, MATCH($C407, Ingredients!$B$11:$B$310, 0)), "")="", "", IFERROR(INDEX(Ingredients!D$11:D$310, MATCH($C407, Ingredients!$B$11:$B$310, 0)), "")))</f>
        <v/>
      </c>
      <c r="AI407" s="106" t="str">
        <f>IF($C407="", "", IF(IFERROR(INDEX(Ingredients!E$11:E$310, MATCH($C407, Ingredients!$B$11:$B$310, 0)), "")="", "", IFERROR(INDEX(Ingredients!E$11:E$310, MATCH($C407, Ingredients!$B$11:$B$310, 0)), "")))</f>
        <v/>
      </c>
      <c r="AJ407" s="108" t="str">
        <f>IF($C407="", "", IF(IFERROR(INDEX(Ingredients!F$11:F$310, MATCH($C407, Ingredients!$B$11:$B$310, 0)), "")="", "", IFERROR(INDEX(Ingredients!F$11:F$310, MATCH($C407, Ingredients!$B$11:$B$310, 0)), "")))</f>
        <v/>
      </c>
      <c r="AK407" s="106" t="str">
        <f>IF($C407="", "", IF(IFERROR(INDEX(Ingredients!G$11:G$310, MATCH($C407, Ingredients!$B$11:$B$310, 0)), "")="", "", IFERROR(INDEX(Ingredients!G$11:G$310, MATCH($C407, Ingredients!$B$11:$B$310, 0)), "")))</f>
        <v/>
      </c>
      <c r="AL407" s="79" t="str">
        <f>IF($C407="", "", IF(IFERROR(INDEX(Ingredients!H$11:H$310, MATCH($C407, Ingredients!$B$11:$B$310, 0)), "")="", "", IFERROR(INDEX(Ingredients!H$11:H$310, MATCH($C407, Ingredients!$B$11:$B$310, 0)), "")))</f>
        <v/>
      </c>
      <c r="AN407" s="83" t="str">
        <f t="shared" si="95"/>
        <v/>
      </c>
      <c r="AP407" s="114" t="str">
        <f t="shared" si="105"/>
        <v/>
      </c>
      <c r="AR407" s="117" t="str">
        <f>IF($C407="", "", IF(IFERROR(INDEX(Ingredients!$AI$11:$AI$310, MATCH($C407, Ingredients!$B$11:$B$310, 0)), "")="", "", IFERROR(INDEX(Ingredients!$AI$11:$AI$310, MATCH($C407, Ingredients!$B$11:$B$310, 0)), "")))</f>
        <v/>
      </c>
      <c r="AT407" s="120" t="str">
        <f t="shared" si="106"/>
        <v/>
      </c>
      <c r="AV407" s="90" t="str">
        <f t="shared" si="96"/>
        <v/>
      </c>
      <c r="AX407" s="90" t="str">
        <f>IF($AV407="", "", COUNTIF($AV$11:$AV$5010, "&lt;"&amp;$AV407)+1+COUNTIF($AV$11:$AV407, $AV407)-1)</f>
        <v/>
      </c>
      <c r="AZ407" s="111" t="str">
        <f>IF($B407="", "", SUMIF('Shopping List'!$AV$11:$AV$25, $B407, 'Shopping List'!$BN$11:$BN$25))</f>
        <v/>
      </c>
      <c r="BB407" s="117" t="str">
        <f t="shared" si="107"/>
        <v/>
      </c>
    </row>
    <row r="408" spans="1:54" x14ac:dyDescent="0.25">
      <c r="A408" s="4"/>
      <c r="B408" s="37"/>
      <c r="C408" s="124"/>
      <c r="D408" s="39"/>
      <c r="E408" s="125"/>
      <c r="F408" s="48"/>
      <c r="G408" s="4"/>
      <c r="H408" s="4"/>
      <c r="I408" s="95" t="str">
        <f>IF($C408="", "", IF(IFERROR(INDEX(Ingredients!$C$11:$C$310, MATCH($C408, Ingredients!$B$11:$B$310, 0)), "")="", "", IFERROR(INDEX(Ingredients!$C$11:$C$310, MATCH($C408, Ingredients!$B$11:$B$310, 0)), "")))</f>
        <v/>
      </c>
      <c r="J408" s="73" t="str">
        <f>IF($B408="", "", IF(IFERROR(INDEX(Meals!$C$11:$C$260, MATCH($B408, Meals!$B$11:$B$260, 0)), "")="", "", IFERROR(INDEX(Meals!$C$11:$C$260, MATCH($B408, Meals!$B$11:$B$260, 0)), "")))</f>
        <v/>
      </c>
      <c r="K408" s="4"/>
      <c r="L408" s="72" t="str">
        <f t="shared" si="97"/>
        <v/>
      </c>
      <c r="M408" s="73" t="str">
        <f t="shared" si="98"/>
        <v/>
      </c>
      <c r="N408" s="4"/>
      <c r="O408" s="78" t="str">
        <f t="shared" si="99"/>
        <v/>
      </c>
      <c r="P408" s="79" t="str">
        <f t="shared" si="100"/>
        <v/>
      </c>
      <c r="Q408" s="4"/>
      <c r="R408" s="90" t="str">
        <f t="shared" si="101"/>
        <v/>
      </c>
      <c r="S408" s="4"/>
      <c r="Y408" s="18" t="str">
        <f t="shared" si="102"/>
        <v/>
      </c>
      <c r="AA408" s="18" t="str">
        <f t="shared" si="93"/>
        <v/>
      </c>
      <c r="AB408" s="18" t="str">
        <f t="shared" si="94"/>
        <v/>
      </c>
      <c r="AC408" s="18" t="str">
        <f t="shared" si="103"/>
        <v/>
      </c>
      <c r="AD408" s="18" t="str">
        <f t="shared" si="103"/>
        <v/>
      </c>
      <c r="AE408" s="18" t="str">
        <f t="shared" si="104"/>
        <v/>
      </c>
      <c r="AG408" s="95" t="str">
        <f>IF($C408="", "", IF(IFERROR(INDEX(Ingredients!C$11:C$310, MATCH($C408, Ingredients!$B$11:$B$310, 0)), "")="", "", IFERROR(INDEX(Ingredients!C$11:C$310, MATCH($C408, Ingredients!$B$11:$B$310, 0)), "")))</f>
        <v/>
      </c>
      <c r="AH408" s="105" t="str">
        <f>IF($C408="", "", IF(IFERROR(INDEX(Ingredients!D$11:D$310, MATCH($C408, Ingredients!$B$11:$B$310, 0)), "")="", "", IFERROR(INDEX(Ingredients!D$11:D$310, MATCH($C408, Ingredients!$B$11:$B$310, 0)), "")))</f>
        <v/>
      </c>
      <c r="AI408" s="106" t="str">
        <f>IF($C408="", "", IF(IFERROR(INDEX(Ingredients!E$11:E$310, MATCH($C408, Ingredients!$B$11:$B$310, 0)), "")="", "", IFERROR(INDEX(Ingredients!E$11:E$310, MATCH($C408, Ingredients!$B$11:$B$310, 0)), "")))</f>
        <v/>
      </c>
      <c r="AJ408" s="108" t="str">
        <f>IF($C408="", "", IF(IFERROR(INDEX(Ingredients!F$11:F$310, MATCH($C408, Ingredients!$B$11:$B$310, 0)), "")="", "", IFERROR(INDEX(Ingredients!F$11:F$310, MATCH($C408, Ingredients!$B$11:$B$310, 0)), "")))</f>
        <v/>
      </c>
      <c r="AK408" s="106" t="str">
        <f>IF($C408="", "", IF(IFERROR(INDEX(Ingredients!G$11:G$310, MATCH($C408, Ingredients!$B$11:$B$310, 0)), "")="", "", IFERROR(INDEX(Ingredients!G$11:G$310, MATCH($C408, Ingredients!$B$11:$B$310, 0)), "")))</f>
        <v/>
      </c>
      <c r="AL408" s="79" t="str">
        <f>IF($C408="", "", IF(IFERROR(INDEX(Ingredients!H$11:H$310, MATCH($C408, Ingredients!$B$11:$B$310, 0)), "")="", "", IFERROR(INDEX(Ingredients!H$11:H$310, MATCH($C408, Ingredients!$B$11:$B$310, 0)), "")))</f>
        <v/>
      </c>
      <c r="AN408" s="83" t="str">
        <f t="shared" si="95"/>
        <v/>
      </c>
      <c r="AP408" s="114" t="str">
        <f t="shared" si="105"/>
        <v/>
      </c>
      <c r="AR408" s="117" t="str">
        <f>IF($C408="", "", IF(IFERROR(INDEX(Ingredients!$AI$11:$AI$310, MATCH($C408, Ingredients!$B$11:$B$310, 0)), "")="", "", IFERROR(INDEX(Ingredients!$AI$11:$AI$310, MATCH($C408, Ingredients!$B$11:$B$310, 0)), "")))</f>
        <v/>
      </c>
      <c r="AT408" s="120" t="str">
        <f t="shared" si="106"/>
        <v/>
      </c>
      <c r="AV408" s="90" t="str">
        <f t="shared" si="96"/>
        <v/>
      </c>
      <c r="AX408" s="90" t="str">
        <f>IF($AV408="", "", COUNTIF($AV$11:$AV$5010, "&lt;"&amp;$AV408)+1+COUNTIF($AV$11:$AV408, $AV408)-1)</f>
        <v/>
      </c>
      <c r="AZ408" s="111" t="str">
        <f>IF($B408="", "", SUMIF('Shopping List'!$AV$11:$AV$25, $B408, 'Shopping List'!$BN$11:$BN$25))</f>
        <v/>
      </c>
      <c r="BB408" s="117" t="str">
        <f t="shared" si="107"/>
        <v/>
      </c>
    </row>
    <row r="409" spans="1:54" x14ac:dyDescent="0.25">
      <c r="A409" s="4"/>
      <c r="B409" s="37"/>
      <c r="C409" s="124"/>
      <c r="D409" s="39"/>
      <c r="E409" s="125"/>
      <c r="F409" s="48"/>
      <c r="G409" s="4"/>
      <c r="H409" s="4"/>
      <c r="I409" s="95" t="str">
        <f>IF($C409="", "", IF(IFERROR(INDEX(Ingredients!$C$11:$C$310, MATCH($C409, Ingredients!$B$11:$B$310, 0)), "")="", "", IFERROR(INDEX(Ingredients!$C$11:$C$310, MATCH($C409, Ingredients!$B$11:$B$310, 0)), "")))</f>
        <v/>
      </c>
      <c r="J409" s="73" t="str">
        <f>IF($B409="", "", IF(IFERROR(INDEX(Meals!$C$11:$C$260, MATCH($B409, Meals!$B$11:$B$260, 0)), "")="", "", IFERROR(INDEX(Meals!$C$11:$C$260, MATCH($B409, Meals!$B$11:$B$260, 0)), "")))</f>
        <v/>
      </c>
      <c r="K409" s="4"/>
      <c r="L409" s="72" t="str">
        <f t="shared" si="97"/>
        <v/>
      </c>
      <c r="M409" s="73" t="str">
        <f t="shared" si="98"/>
        <v/>
      </c>
      <c r="N409" s="4"/>
      <c r="O409" s="78" t="str">
        <f t="shared" si="99"/>
        <v/>
      </c>
      <c r="P409" s="79" t="str">
        <f t="shared" si="100"/>
        <v/>
      </c>
      <c r="Q409" s="4"/>
      <c r="R409" s="90" t="str">
        <f t="shared" si="101"/>
        <v/>
      </c>
      <c r="S409" s="4"/>
      <c r="Y409" s="18" t="str">
        <f t="shared" si="102"/>
        <v/>
      </c>
      <c r="AA409" s="18" t="str">
        <f t="shared" si="93"/>
        <v/>
      </c>
      <c r="AB409" s="18" t="str">
        <f t="shared" si="94"/>
        <v/>
      </c>
      <c r="AC409" s="18" t="str">
        <f t="shared" si="103"/>
        <v/>
      </c>
      <c r="AD409" s="18" t="str">
        <f t="shared" si="103"/>
        <v/>
      </c>
      <c r="AE409" s="18" t="str">
        <f t="shared" si="104"/>
        <v/>
      </c>
      <c r="AG409" s="95" t="str">
        <f>IF($C409="", "", IF(IFERROR(INDEX(Ingredients!C$11:C$310, MATCH($C409, Ingredients!$B$11:$B$310, 0)), "")="", "", IFERROR(INDEX(Ingredients!C$11:C$310, MATCH($C409, Ingredients!$B$11:$B$310, 0)), "")))</f>
        <v/>
      </c>
      <c r="AH409" s="105" t="str">
        <f>IF($C409="", "", IF(IFERROR(INDEX(Ingredients!D$11:D$310, MATCH($C409, Ingredients!$B$11:$B$310, 0)), "")="", "", IFERROR(INDEX(Ingredients!D$11:D$310, MATCH($C409, Ingredients!$B$11:$B$310, 0)), "")))</f>
        <v/>
      </c>
      <c r="AI409" s="106" t="str">
        <f>IF($C409="", "", IF(IFERROR(INDEX(Ingredients!E$11:E$310, MATCH($C409, Ingredients!$B$11:$B$310, 0)), "")="", "", IFERROR(INDEX(Ingredients!E$11:E$310, MATCH($C409, Ingredients!$B$11:$B$310, 0)), "")))</f>
        <v/>
      </c>
      <c r="AJ409" s="108" t="str">
        <f>IF($C409="", "", IF(IFERROR(INDEX(Ingredients!F$11:F$310, MATCH($C409, Ingredients!$B$11:$B$310, 0)), "")="", "", IFERROR(INDEX(Ingredients!F$11:F$310, MATCH($C409, Ingredients!$B$11:$B$310, 0)), "")))</f>
        <v/>
      </c>
      <c r="AK409" s="106" t="str">
        <f>IF($C409="", "", IF(IFERROR(INDEX(Ingredients!G$11:G$310, MATCH($C409, Ingredients!$B$11:$B$310, 0)), "")="", "", IFERROR(INDEX(Ingredients!G$11:G$310, MATCH($C409, Ingredients!$B$11:$B$310, 0)), "")))</f>
        <v/>
      </c>
      <c r="AL409" s="79" t="str">
        <f>IF($C409="", "", IF(IFERROR(INDEX(Ingredients!H$11:H$310, MATCH($C409, Ingredients!$B$11:$B$310, 0)), "")="", "", IFERROR(INDEX(Ingredients!H$11:H$310, MATCH($C409, Ingredients!$B$11:$B$310, 0)), "")))</f>
        <v/>
      </c>
      <c r="AN409" s="83" t="str">
        <f t="shared" si="95"/>
        <v/>
      </c>
      <c r="AP409" s="114" t="str">
        <f t="shared" si="105"/>
        <v/>
      </c>
      <c r="AR409" s="117" t="str">
        <f>IF($C409="", "", IF(IFERROR(INDEX(Ingredients!$AI$11:$AI$310, MATCH($C409, Ingredients!$B$11:$B$310, 0)), "")="", "", IFERROR(INDEX(Ingredients!$AI$11:$AI$310, MATCH($C409, Ingredients!$B$11:$B$310, 0)), "")))</f>
        <v/>
      </c>
      <c r="AT409" s="120" t="str">
        <f t="shared" si="106"/>
        <v/>
      </c>
      <c r="AV409" s="90" t="str">
        <f t="shared" si="96"/>
        <v/>
      </c>
      <c r="AX409" s="90" t="str">
        <f>IF($AV409="", "", COUNTIF($AV$11:$AV$5010, "&lt;"&amp;$AV409)+1+COUNTIF($AV$11:$AV409, $AV409)-1)</f>
        <v/>
      </c>
      <c r="AZ409" s="111" t="str">
        <f>IF($B409="", "", SUMIF('Shopping List'!$AV$11:$AV$25, $B409, 'Shopping List'!$BN$11:$BN$25))</f>
        <v/>
      </c>
      <c r="BB409" s="117" t="str">
        <f t="shared" si="107"/>
        <v/>
      </c>
    </row>
    <row r="410" spans="1:54" x14ac:dyDescent="0.25">
      <c r="A410" s="4"/>
      <c r="B410" s="37"/>
      <c r="C410" s="124"/>
      <c r="D410" s="39"/>
      <c r="E410" s="125"/>
      <c r="F410" s="48"/>
      <c r="G410" s="4"/>
      <c r="H410" s="4"/>
      <c r="I410" s="95" t="str">
        <f>IF($C410="", "", IF(IFERROR(INDEX(Ingredients!$C$11:$C$310, MATCH($C410, Ingredients!$B$11:$B$310, 0)), "")="", "", IFERROR(INDEX(Ingredients!$C$11:$C$310, MATCH($C410, Ingredients!$B$11:$B$310, 0)), "")))</f>
        <v/>
      </c>
      <c r="J410" s="73" t="str">
        <f>IF($B410="", "", IF(IFERROR(INDEX(Meals!$C$11:$C$260, MATCH($B410, Meals!$B$11:$B$260, 0)), "")="", "", IFERROR(INDEX(Meals!$C$11:$C$260, MATCH($B410, Meals!$B$11:$B$260, 0)), "")))</f>
        <v/>
      </c>
      <c r="K410" s="4"/>
      <c r="L410" s="72" t="str">
        <f t="shared" si="97"/>
        <v/>
      </c>
      <c r="M410" s="73" t="str">
        <f t="shared" si="98"/>
        <v/>
      </c>
      <c r="N410" s="4"/>
      <c r="O410" s="78" t="str">
        <f t="shared" si="99"/>
        <v/>
      </c>
      <c r="P410" s="79" t="str">
        <f t="shared" si="100"/>
        <v/>
      </c>
      <c r="Q410" s="4"/>
      <c r="R410" s="90" t="str">
        <f t="shared" si="101"/>
        <v/>
      </c>
      <c r="S410" s="4"/>
      <c r="Y410" s="18" t="str">
        <f t="shared" si="102"/>
        <v/>
      </c>
      <c r="AA410" s="18" t="str">
        <f t="shared" si="93"/>
        <v/>
      </c>
      <c r="AB410" s="18" t="str">
        <f t="shared" si="94"/>
        <v/>
      </c>
      <c r="AC410" s="18" t="str">
        <f t="shared" si="103"/>
        <v/>
      </c>
      <c r="AD410" s="18" t="str">
        <f t="shared" si="103"/>
        <v/>
      </c>
      <c r="AE410" s="18" t="str">
        <f t="shared" si="104"/>
        <v/>
      </c>
      <c r="AG410" s="95" t="str">
        <f>IF($C410="", "", IF(IFERROR(INDEX(Ingredients!C$11:C$310, MATCH($C410, Ingredients!$B$11:$B$310, 0)), "")="", "", IFERROR(INDEX(Ingredients!C$11:C$310, MATCH($C410, Ingredients!$B$11:$B$310, 0)), "")))</f>
        <v/>
      </c>
      <c r="AH410" s="105" t="str">
        <f>IF($C410="", "", IF(IFERROR(INDEX(Ingredients!D$11:D$310, MATCH($C410, Ingredients!$B$11:$B$310, 0)), "")="", "", IFERROR(INDEX(Ingredients!D$11:D$310, MATCH($C410, Ingredients!$B$11:$B$310, 0)), "")))</f>
        <v/>
      </c>
      <c r="AI410" s="106" t="str">
        <f>IF($C410="", "", IF(IFERROR(INDEX(Ingredients!E$11:E$310, MATCH($C410, Ingredients!$B$11:$B$310, 0)), "")="", "", IFERROR(INDEX(Ingredients!E$11:E$310, MATCH($C410, Ingredients!$B$11:$B$310, 0)), "")))</f>
        <v/>
      </c>
      <c r="AJ410" s="108" t="str">
        <f>IF($C410="", "", IF(IFERROR(INDEX(Ingredients!F$11:F$310, MATCH($C410, Ingredients!$B$11:$B$310, 0)), "")="", "", IFERROR(INDEX(Ingredients!F$11:F$310, MATCH($C410, Ingredients!$B$11:$B$310, 0)), "")))</f>
        <v/>
      </c>
      <c r="AK410" s="106" t="str">
        <f>IF($C410="", "", IF(IFERROR(INDEX(Ingredients!G$11:G$310, MATCH($C410, Ingredients!$B$11:$B$310, 0)), "")="", "", IFERROR(INDEX(Ingredients!G$11:G$310, MATCH($C410, Ingredients!$B$11:$B$310, 0)), "")))</f>
        <v/>
      </c>
      <c r="AL410" s="79" t="str">
        <f>IF($C410="", "", IF(IFERROR(INDEX(Ingredients!H$11:H$310, MATCH($C410, Ingredients!$B$11:$B$310, 0)), "")="", "", IFERROR(INDEX(Ingredients!H$11:H$310, MATCH($C410, Ingredients!$B$11:$B$310, 0)), "")))</f>
        <v/>
      </c>
      <c r="AN410" s="83" t="str">
        <f t="shared" si="95"/>
        <v/>
      </c>
      <c r="AP410" s="114" t="str">
        <f t="shared" si="105"/>
        <v/>
      </c>
      <c r="AR410" s="117" t="str">
        <f>IF($C410="", "", IF(IFERROR(INDEX(Ingredients!$AI$11:$AI$310, MATCH($C410, Ingredients!$B$11:$B$310, 0)), "")="", "", IFERROR(INDEX(Ingredients!$AI$11:$AI$310, MATCH($C410, Ingredients!$B$11:$B$310, 0)), "")))</f>
        <v/>
      </c>
      <c r="AT410" s="120" t="str">
        <f t="shared" si="106"/>
        <v/>
      </c>
      <c r="AV410" s="90" t="str">
        <f t="shared" si="96"/>
        <v/>
      </c>
      <c r="AX410" s="90" t="str">
        <f>IF($AV410="", "", COUNTIF($AV$11:$AV$5010, "&lt;"&amp;$AV410)+1+COUNTIF($AV$11:$AV410, $AV410)-1)</f>
        <v/>
      </c>
      <c r="AZ410" s="111" t="str">
        <f>IF($B410="", "", SUMIF('Shopping List'!$AV$11:$AV$25, $B410, 'Shopping List'!$BN$11:$BN$25))</f>
        <v/>
      </c>
      <c r="BB410" s="117" t="str">
        <f t="shared" si="107"/>
        <v/>
      </c>
    </row>
    <row r="411" spans="1:54" x14ac:dyDescent="0.25">
      <c r="A411" s="4"/>
      <c r="B411" s="37"/>
      <c r="C411" s="124"/>
      <c r="D411" s="39"/>
      <c r="E411" s="125"/>
      <c r="F411" s="48"/>
      <c r="G411" s="4"/>
      <c r="H411" s="4"/>
      <c r="I411" s="95" t="str">
        <f>IF($C411="", "", IF(IFERROR(INDEX(Ingredients!$C$11:$C$310, MATCH($C411, Ingredients!$B$11:$B$310, 0)), "")="", "", IFERROR(INDEX(Ingredients!$C$11:$C$310, MATCH($C411, Ingredients!$B$11:$B$310, 0)), "")))</f>
        <v/>
      </c>
      <c r="J411" s="73" t="str">
        <f>IF($B411="", "", IF(IFERROR(INDEX(Meals!$C$11:$C$260, MATCH($B411, Meals!$B$11:$B$260, 0)), "")="", "", IFERROR(INDEX(Meals!$C$11:$C$260, MATCH($B411, Meals!$B$11:$B$260, 0)), "")))</f>
        <v/>
      </c>
      <c r="K411" s="4"/>
      <c r="L411" s="72" t="str">
        <f t="shared" si="97"/>
        <v/>
      </c>
      <c r="M411" s="73" t="str">
        <f t="shared" si="98"/>
        <v/>
      </c>
      <c r="N411" s="4"/>
      <c r="O411" s="78" t="str">
        <f t="shared" si="99"/>
        <v/>
      </c>
      <c r="P411" s="79" t="str">
        <f t="shared" si="100"/>
        <v/>
      </c>
      <c r="Q411" s="4"/>
      <c r="R411" s="90" t="str">
        <f t="shared" si="101"/>
        <v/>
      </c>
      <c r="S411" s="4"/>
      <c r="Y411" s="18" t="str">
        <f t="shared" si="102"/>
        <v/>
      </c>
      <c r="AA411" s="18" t="str">
        <f t="shared" si="93"/>
        <v/>
      </c>
      <c r="AB411" s="18" t="str">
        <f t="shared" si="94"/>
        <v/>
      </c>
      <c r="AC411" s="18" t="str">
        <f t="shared" si="103"/>
        <v/>
      </c>
      <c r="AD411" s="18" t="str">
        <f t="shared" si="103"/>
        <v/>
      </c>
      <c r="AE411" s="18" t="str">
        <f t="shared" si="104"/>
        <v/>
      </c>
      <c r="AG411" s="95" t="str">
        <f>IF($C411="", "", IF(IFERROR(INDEX(Ingredients!C$11:C$310, MATCH($C411, Ingredients!$B$11:$B$310, 0)), "")="", "", IFERROR(INDEX(Ingredients!C$11:C$310, MATCH($C411, Ingredients!$B$11:$B$310, 0)), "")))</f>
        <v/>
      </c>
      <c r="AH411" s="105" t="str">
        <f>IF($C411="", "", IF(IFERROR(INDEX(Ingredients!D$11:D$310, MATCH($C411, Ingredients!$B$11:$B$310, 0)), "")="", "", IFERROR(INDEX(Ingredients!D$11:D$310, MATCH($C411, Ingredients!$B$11:$B$310, 0)), "")))</f>
        <v/>
      </c>
      <c r="AI411" s="106" t="str">
        <f>IF($C411="", "", IF(IFERROR(INDEX(Ingredients!E$11:E$310, MATCH($C411, Ingredients!$B$11:$B$310, 0)), "")="", "", IFERROR(INDEX(Ingredients!E$11:E$310, MATCH($C411, Ingredients!$B$11:$B$310, 0)), "")))</f>
        <v/>
      </c>
      <c r="AJ411" s="108" t="str">
        <f>IF($C411="", "", IF(IFERROR(INDEX(Ingredients!F$11:F$310, MATCH($C411, Ingredients!$B$11:$B$310, 0)), "")="", "", IFERROR(INDEX(Ingredients!F$11:F$310, MATCH($C411, Ingredients!$B$11:$B$310, 0)), "")))</f>
        <v/>
      </c>
      <c r="AK411" s="106" t="str">
        <f>IF($C411="", "", IF(IFERROR(INDEX(Ingredients!G$11:G$310, MATCH($C411, Ingredients!$B$11:$B$310, 0)), "")="", "", IFERROR(INDEX(Ingredients!G$11:G$310, MATCH($C411, Ingredients!$B$11:$B$310, 0)), "")))</f>
        <v/>
      </c>
      <c r="AL411" s="79" t="str">
        <f>IF($C411="", "", IF(IFERROR(INDEX(Ingredients!H$11:H$310, MATCH($C411, Ingredients!$B$11:$B$310, 0)), "")="", "", IFERROR(INDEX(Ingredients!H$11:H$310, MATCH($C411, Ingredients!$B$11:$B$310, 0)), "")))</f>
        <v/>
      </c>
      <c r="AN411" s="83" t="str">
        <f t="shared" si="95"/>
        <v/>
      </c>
      <c r="AP411" s="114" t="str">
        <f t="shared" si="105"/>
        <v/>
      </c>
      <c r="AR411" s="117" t="str">
        <f>IF($C411="", "", IF(IFERROR(INDEX(Ingredients!$AI$11:$AI$310, MATCH($C411, Ingredients!$B$11:$B$310, 0)), "")="", "", IFERROR(INDEX(Ingredients!$AI$11:$AI$310, MATCH($C411, Ingredients!$B$11:$B$310, 0)), "")))</f>
        <v/>
      </c>
      <c r="AT411" s="120" t="str">
        <f t="shared" si="106"/>
        <v/>
      </c>
      <c r="AV411" s="90" t="str">
        <f t="shared" si="96"/>
        <v/>
      </c>
      <c r="AX411" s="90" t="str">
        <f>IF($AV411="", "", COUNTIF($AV$11:$AV$5010, "&lt;"&amp;$AV411)+1+COUNTIF($AV$11:$AV411, $AV411)-1)</f>
        <v/>
      </c>
      <c r="AZ411" s="111" t="str">
        <f>IF($B411="", "", SUMIF('Shopping List'!$AV$11:$AV$25, $B411, 'Shopping List'!$BN$11:$BN$25))</f>
        <v/>
      </c>
      <c r="BB411" s="117" t="str">
        <f t="shared" si="107"/>
        <v/>
      </c>
    </row>
    <row r="412" spans="1:54" x14ac:dyDescent="0.25">
      <c r="A412" s="4"/>
      <c r="B412" s="37"/>
      <c r="C412" s="124"/>
      <c r="D412" s="39"/>
      <c r="E412" s="125"/>
      <c r="F412" s="48"/>
      <c r="G412" s="4"/>
      <c r="H412" s="4"/>
      <c r="I412" s="95" t="str">
        <f>IF($C412="", "", IF(IFERROR(INDEX(Ingredients!$C$11:$C$310, MATCH($C412, Ingredients!$B$11:$B$310, 0)), "")="", "", IFERROR(INDEX(Ingredients!$C$11:$C$310, MATCH($C412, Ingredients!$B$11:$B$310, 0)), "")))</f>
        <v/>
      </c>
      <c r="J412" s="73" t="str">
        <f>IF($B412="", "", IF(IFERROR(INDEX(Meals!$C$11:$C$260, MATCH($B412, Meals!$B$11:$B$260, 0)), "")="", "", IFERROR(INDEX(Meals!$C$11:$C$260, MATCH($B412, Meals!$B$11:$B$260, 0)), "")))</f>
        <v/>
      </c>
      <c r="K412" s="4"/>
      <c r="L412" s="72" t="str">
        <f t="shared" si="97"/>
        <v/>
      </c>
      <c r="M412" s="73" t="str">
        <f t="shared" si="98"/>
        <v/>
      </c>
      <c r="N412" s="4"/>
      <c r="O412" s="78" t="str">
        <f t="shared" si="99"/>
        <v/>
      </c>
      <c r="P412" s="79" t="str">
        <f t="shared" si="100"/>
        <v/>
      </c>
      <c r="Q412" s="4"/>
      <c r="R412" s="90" t="str">
        <f t="shared" si="101"/>
        <v/>
      </c>
      <c r="S412" s="4"/>
      <c r="Y412" s="18" t="str">
        <f t="shared" si="102"/>
        <v/>
      </c>
      <c r="AA412" s="18" t="str">
        <f t="shared" si="93"/>
        <v/>
      </c>
      <c r="AB412" s="18" t="str">
        <f t="shared" si="94"/>
        <v/>
      </c>
      <c r="AC412" s="18" t="str">
        <f t="shared" si="103"/>
        <v/>
      </c>
      <c r="AD412" s="18" t="str">
        <f t="shared" si="103"/>
        <v/>
      </c>
      <c r="AE412" s="18" t="str">
        <f t="shared" si="104"/>
        <v/>
      </c>
      <c r="AG412" s="95" t="str">
        <f>IF($C412="", "", IF(IFERROR(INDEX(Ingredients!C$11:C$310, MATCH($C412, Ingredients!$B$11:$B$310, 0)), "")="", "", IFERROR(INDEX(Ingredients!C$11:C$310, MATCH($C412, Ingredients!$B$11:$B$310, 0)), "")))</f>
        <v/>
      </c>
      <c r="AH412" s="105" t="str">
        <f>IF($C412="", "", IF(IFERROR(INDEX(Ingredients!D$11:D$310, MATCH($C412, Ingredients!$B$11:$B$310, 0)), "")="", "", IFERROR(INDEX(Ingredients!D$11:D$310, MATCH($C412, Ingredients!$B$11:$B$310, 0)), "")))</f>
        <v/>
      </c>
      <c r="AI412" s="106" t="str">
        <f>IF($C412="", "", IF(IFERROR(INDEX(Ingredients!E$11:E$310, MATCH($C412, Ingredients!$B$11:$B$310, 0)), "")="", "", IFERROR(INDEX(Ingredients!E$11:E$310, MATCH($C412, Ingredients!$B$11:$B$310, 0)), "")))</f>
        <v/>
      </c>
      <c r="AJ412" s="108" t="str">
        <f>IF($C412="", "", IF(IFERROR(INDEX(Ingredients!F$11:F$310, MATCH($C412, Ingredients!$B$11:$B$310, 0)), "")="", "", IFERROR(INDEX(Ingredients!F$11:F$310, MATCH($C412, Ingredients!$B$11:$B$310, 0)), "")))</f>
        <v/>
      </c>
      <c r="AK412" s="106" t="str">
        <f>IF($C412="", "", IF(IFERROR(INDEX(Ingredients!G$11:G$310, MATCH($C412, Ingredients!$B$11:$B$310, 0)), "")="", "", IFERROR(INDEX(Ingredients!G$11:G$310, MATCH($C412, Ingredients!$B$11:$B$310, 0)), "")))</f>
        <v/>
      </c>
      <c r="AL412" s="79" t="str">
        <f>IF($C412="", "", IF(IFERROR(INDEX(Ingredients!H$11:H$310, MATCH($C412, Ingredients!$B$11:$B$310, 0)), "")="", "", IFERROR(INDEX(Ingredients!H$11:H$310, MATCH($C412, Ingredients!$B$11:$B$310, 0)), "")))</f>
        <v/>
      </c>
      <c r="AN412" s="83" t="str">
        <f t="shared" si="95"/>
        <v/>
      </c>
      <c r="AP412" s="114" t="str">
        <f t="shared" si="105"/>
        <v/>
      </c>
      <c r="AR412" s="117" t="str">
        <f>IF($C412="", "", IF(IFERROR(INDEX(Ingredients!$AI$11:$AI$310, MATCH($C412, Ingredients!$B$11:$B$310, 0)), "")="", "", IFERROR(INDEX(Ingredients!$AI$11:$AI$310, MATCH($C412, Ingredients!$B$11:$B$310, 0)), "")))</f>
        <v/>
      </c>
      <c r="AT412" s="120" t="str">
        <f t="shared" si="106"/>
        <v/>
      </c>
      <c r="AV412" s="90" t="str">
        <f t="shared" si="96"/>
        <v/>
      </c>
      <c r="AX412" s="90" t="str">
        <f>IF($AV412="", "", COUNTIF($AV$11:$AV$5010, "&lt;"&amp;$AV412)+1+COUNTIF($AV$11:$AV412, $AV412)-1)</f>
        <v/>
      </c>
      <c r="AZ412" s="111" t="str">
        <f>IF($B412="", "", SUMIF('Shopping List'!$AV$11:$AV$25, $B412, 'Shopping List'!$BN$11:$BN$25))</f>
        <v/>
      </c>
      <c r="BB412" s="117" t="str">
        <f t="shared" si="107"/>
        <v/>
      </c>
    </row>
    <row r="413" spans="1:54" x14ac:dyDescent="0.25">
      <c r="A413" s="4"/>
      <c r="B413" s="37"/>
      <c r="C413" s="124"/>
      <c r="D413" s="39"/>
      <c r="E413" s="125"/>
      <c r="F413" s="48"/>
      <c r="G413" s="4"/>
      <c r="H413" s="4"/>
      <c r="I413" s="95" t="str">
        <f>IF($C413="", "", IF(IFERROR(INDEX(Ingredients!$C$11:$C$310, MATCH($C413, Ingredients!$B$11:$B$310, 0)), "")="", "", IFERROR(INDEX(Ingredients!$C$11:$C$310, MATCH($C413, Ingredients!$B$11:$B$310, 0)), "")))</f>
        <v/>
      </c>
      <c r="J413" s="73" t="str">
        <f>IF($B413="", "", IF(IFERROR(INDEX(Meals!$C$11:$C$260, MATCH($B413, Meals!$B$11:$B$260, 0)), "")="", "", IFERROR(INDEX(Meals!$C$11:$C$260, MATCH($B413, Meals!$B$11:$B$260, 0)), "")))</f>
        <v/>
      </c>
      <c r="K413" s="4"/>
      <c r="L413" s="72" t="str">
        <f t="shared" si="97"/>
        <v/>
      </c>
      <c r="M413" s="73" t="str">
        <f t="shared" si="98"/>
        <v/>
      </c>
      <c r="N413" s="4"/>
      <c r="O413" s="78" t="str">
        <f t="shared" si="99"/>
        <v/>
      </c>
      <c r="P413" s="79" t="str">
        <f t="shared" si="100"/>
        <v/>
      </c>
      <c r="Q413" s="4"/>
      <c r="R413" s="90" t="str">
        <f t="shared" si="101"/>
        <v/>
      </c>
      <c r="S413" s="4"/>
      <c r="Y413" s="18" t="str">
        <f t="shared" si="102"/>
        <v/>
      </c>
      <c r="AA413" s="18" t="str">
        <f t="shared" si="93"/>
        <v/>
      </c>
      <c r="AB413" s="18" t="str">
        <f t="shared" si="94"/>
        <v/>
      </c>
      <c r="AC413" s="18" t="str">
        <f t="shared" si="103"/>
        <v/>
      </c>
      <c r="AD413" s="18" t="str">
        <f t="shared" si="103"/>
        <v/>
      </c>
      <c r="AE413" s="18" t="str">
        <f t="shared" si="104"/>
        <v/>
      </c>
      <c r="AG413" s="95" t="str">
        <f>IF($C413="", "", IF(IFERROR(INDEX(Ingredients!C$11:C$310, MATCH($C413, Ingredients!$B$11:$B$310, 0)), "")="", "", IFERROR(INDEX(Ingredients!C$11:C$310, MATCH($C413, Ingredients!$B$11:$B$310, 0)), "")))</f>
        <v/>
      </c>
      <c r="AH413" s="105" t="str">
        <f>IF($C413="", "", IF(IFERROR(INDEX(Ingredients!D$11:D$310, MATCH($C413, Ingredients!$B$11:$B$310, 0)), "")="", "", IFERROR(INDEX(Ingredients!D$11:D$310, MATCH($C413, Ingredients!$B$11:$B$310, 0)), "")))</f>
        <v/>
      </c>
      <c r="AI413" s="106" t="str">
        <f>IF($C413="", "", IF(IFERROR(INDEX(Ingredients!E$11:E$310, MATCH($C413, Ingredients!$B$11:$B$310, 0)), "")="", "", IFERROR(INDEX(Ingredients!E$11:E$310, MATCH($C413, Ingredients!$B$11:$B$310, 0)), "")))</f>
        <v/>
      </c>
      <c r="AJ413" s="108" t="str">
        <f>IF($C413="", "", IF(IFERROR(INDEX(Ingredients!F$11:F$310, MATCH($C413, Ingredients!$B$11:$B$310, 0)), "")="", "", IFERROR(INDEX(Ingredients!F$11:F$310, MATCH($C413, Ingredients!$B$11:$B$310, 0)), "")))</f>
        <v/>
      </c>
      <c r="AK413" s="106" t="str">
        <f>IF($C413="", "", IF(IFERROR(INDEX(Ingredients!G$11:G$310, MATCH($C413, Ingredients!$B$11:$B$310, 0)), "")="", "", IFERROR(INDEX(Ingredients!G$11:G$310, MATCH($C413, Ingredients!$B$11:$B$310, 0)), "")))</f>
        <v/>
      </c>
      <c r="AL413" s="79" t="str">
        <f>IF($C413="", "", IF(IFERROR(INDEX(Ingredients!H$11:H$310, MATCH($C413, Ingredients!$B$11:$B$310, 0)), "")="", "", IFERROR(INDEX(Ingredients!H$11:H$310, MATCH($C413, Ingredients!$B$11:$B$310, 0)), "")))</f>
        <v/>
      </c>
      <c r="AN413" s="83" t="str">
        <f t="shared" si="95"/>
        <v/>
      </c>
      <c r="AP413" s="114" t="str">
        <f t="shared" si="105"/>
        <v/>
      </c>
      <c r="AR413" s="117" t="str">
        <f>IF($C413="", "", IF(IFERROR(INDEX(Ingredients!$AI$11:$AI$310, MATCH($C413, Ingredients!$B$11:$B$310, 0)), "")="", "", IFERROR(INDEX(Ingredients!$AI$11:$AI$310, MATCH($C413, Ingredients!$B$11:$B$310, 0)), "")))</f>
        <v/>
      </c>
      <c r="AT413" s="120" t="str">
        <f t="shared" si="106"/>
        <v/>
      </c>
      <c r="AV413" s="90" t="str">
        <f t="shared" si="96"/>
        <v/>
      </c>
      <c r="AX413" s="90" t="str">
        <f>IF($AV413="", "", COUNTIF($AV$11:$AV$5010, "&lt;"&amp;$AV413)+1+COUNTIF($AV$11:$AV413, $AV413)-1)</f>
        <v/>
      </c>
      <c r="AZ413" s="111" t="str">
        <f>IF($B413="", "", SUMIF('Shopping List'!$AV$11:$AV$25, $B413, 'Shopping List'!$BN$11:$BN$25))</f>
        <v/>
      </c>
      <c r="BB413" s="117" t="str">
        <f t="shared" si="107"/>
        <v/>
      </c>
    </row>
    <row r="414" spans="1:54" x14ac:dyDescent="0.25">
      <c r="A414" s="4"/>
      <c r="B414" s="37"/>
      <c r="C414" s="124"/>
      <c r="D414" s="39"/>
      <c r="E414" s="125"/>
      <c r="F414" s="48"/>
      <c r="G414" s="4"/>
      <c r="H414" s="4"/>
      <c r="I414" s="95" t="str">
        <f>IF($C414="", "", IF(IFERROR(INDEX(Ingredients!$C$11:$C$310, MATCH($C414, Ingredients!$B$11:$B$310, 0)), "")="", "", IFERROR(INDEX(Ingredients!$C$11:$C$310, MATCH($C414, Ingredients!$B$11:$B$310, 0)), "")))</f>
        <v/>
      </c>
      <c r="J414" s="73" t="str">
        <f>IF($B414="", "", IF(IFERROR(INDEX(Meals!$C$11:$C$260, MATCH($B414, Meals!$B$11:$B$260, 0)), "")="", "", IFERROR(INDEX(Meals!$C$11:$C$260, MATCH($B414, Meals!$B$11:$B$260, 0)), "")))</f>
        <v/>
      </c>
      <c r="K414" s="4"/>
      <c r="L414" s="72" t="str">
        <f t="shared" si="97"/>
        <v/>
      </c>
      <c r="M414" s="73" t="str">
        <f t="shared" si="98"/>
        <v/>
      </c>
      <c r="N414" s="4"/>
      <c r="O414" s="78" t="str">
        <f t="shared" si="99"/>
        <v/>
      </c>
      <c r="P414" s="79" t="str">
        <f t="shared" si="100"/>
        <v/>
      </c>
      <c r="Q414" s="4"/>
      <c r="R414" s="90" t="str">
        <f t="shared" si="101"/>
        <v/>
      </c>
      <c r="S414" s="4"/>
      <c r="Y414" s="18" t="str">
        <f t="shared" si="102"/>
        <v/>
      </c>
      <c r="AA414" s="18" t="str">
        <f t="shared" si="93"/>
        <v/>
      </c>
      <c r="AB414" s="18" t="str">
        <f t="shared" si="94"/>
        <v/>
      </c>
      <c r="AC414" s="18" t="str">
        <f t="shared" si="103"/>
        <v/>
      </c>
      <c r="AD414" s="18" t="str">
        <f t="shared" si="103"/>
        <v/>
      </c>
      <c r="AE414" s="18" t="str">
        <f t="shared" si="104"/>
        <v/>
      </c>
      <c r="AG414" s="95" t="str">
        <f>IF($C414="", "", IF(IFERROR(INDEX(Ingredients!C$11:C$310, MATCH($C414, Ingredients!$B$11:$B$310, 0)), "")="", "", IFERROR(INDEX(Ingredients!C$11:C$310, MATCH($C414, Ingredients!$B$11:$B$310, 0)), "")))</f>
        <v/>
      </c>
      <c r="AH414" s="105" t="str">
        <f>IF($C414="", "", IF(IFERROR(INDEX(Ingredients!D$11:D$310, MATCH($C414, Ingredients!$B$11:$B$310, 0)), "")="", "", IFERROR(INDEX(Ingredients!D$11:D$310, MATCH($C414, Ingredients!$B$11:$B$310, 0)), "")))</f>
        <v/>
      </c>
      <c r="AI414" s="106" t="str">
        <f>IF($C414="", "", IF(IFERROR(INDEX(Ingredients!E$11:E$310, MATCH($C414, Ingredients!$B$11:$B$310, 0)), "")="", "", IFERROR(INDEX(Ingredients!E$11:E$310, MATCH($C414, Ingredients!$B$11:$B$310, 0)), "")))</f>
        <v/>
      </c>
      <c r="AJ414" s="108" t="str">
        <f>IF($C414="", "", IF(IFERROR(INDEX(Ingredients!F$11:F$310, MATCH($C414, Ingredients!$B$11:$B$310, 0)), "")="", "", IFERROR(INDEX(Ingredients!F$11:F$310, MATCH($C414, Ingredients!$B$11:$B$310, 0)), "")))</f>
        <v/>
      </c>
      <c r="AK414" s="106" t="str">
        <f>IF($C414="", "", IF(IFERROR(INDEX(Ingredients!G$11:G$310, MATCH($C414, Ingredients!$B$11:$B$310, 0)), "")="", "", IFERROR(INDEX(Ingredients!G$11:G$310, MATCH($C414, Ingredients!$B$11:$B$310, 0)), "")))</f>
        <v/>
      </c>
      <c r="AL414" s="79" t="str">
        <f>IF($C414="", "", IF(IFERROR(INDEX(Ingredients!H$11:H$310, MATCH($C414, Ingredients!$B$11:$B$310, 0)), "")="", "", IFERROR(INDEX(Ingredients!H$11:H$310, MATCH($C414, Ingredients!$B$11:$B$310, 0)), "")))</f>
        <v/>
      </c>
      <c r="AN414" s="83" t="str">
        <f t="shared" si="95"/>
        <v/>
      </c>
      <c r="AP414" s="114" t="str">
        <f t="shared" si="105"/>
        <v/>
      </c>
      <c r="AR414" s="117" t="str">
        <f>IF($C414="", "", IF(IFERROR(INDEX(Ingredients!$AI$11:$AI$310, MATCH($C414, Ingredients!$B$11:$B$310, 0)), "")="", "", IFERROR(INDEX(Ingredients!$AI$11:$AI$310, MATCH($C414, Ingredients!$B$11:$B$310, 0)), "")))</f>
        <v/>
      </c>
      <c r="AT414" s="120" t="str">
        <f t="shared" si="106"/>
        <v/>
      </c>
      <c r="AV414" s="90" t="str">
        <f t="shared" si="96"/>
        <v/>
      </c>
      <c r="AX414" s="90" t="str">
        <f>IF($AV414="", "", COUNTIF($AV$11:$AV$5010, "&lt;"&amp;$AV414)+1+COUNTIF($AV$11:$AV414, $AV414)-1)</f>
        <v/>
      </c>
      <c r="AZ414" s="111" t="str">
        <f>IF($B414="", "", SUMIF('Shopping List'!$AV$11:$AV$25, $B414, 'Shopping List'!$BN$11:$BN$25))</f>
        <v/>
      </c>
      <c r="BB414" s="117" t="str">
        <f t="shared" si="107"/>
        <v/>
      </c>
    </row>
    <row r="415" spans="1:54" x14ac:dyDescent="0.25">
      <c r="A415" s="4"/>
      <c r="B415" s="37"/>
      <c r="C415" s="124"/>
      <c r="D415" s="39"/>
      <c r="E415" s="125"/>
      <c r="F415" s="48"/>
      <c r="G415" s="4"/>
      <c r="H415" s="4"/>
      <c r="I415" s="95" t="str">
        <f>IF($C415="", "", IF(IFERROR(INDEX(Ingredients!$C$11:$C$310, MATCH($C415, Ingredients!$B$11:$B$310, 0)), "")="", "", IFERROR(INDEX(Ingredients!$C$11:$C$310, MATCH($C415, Ingredients!$B$11:$B$310, 0)), "")))</f>
        <v/>
      </c>
      <c r="J415" s="73" t="str">
        <f>IF($B415="", "", IF(IFERROR(INDEX(Meals!$C$11:$C$260, MATCH($B415, Meals!$B$11:$B$260, 0)), "")="", "", IFERROR(INDEX(Meals!$C$11:$C$260, MATCH($B415, Meals!$B$11:$B$260, 0)), "")))</f>
        <v/>
      </c>
      <c r="K415" s="4"/>
      <c r="L415" s="72" t="str">
        <f t="shared" si="97"/>
        <v/>
      </c>
      <c r="M415" s="73" t="str">
        <f t="shared" si="98"/>
        <v/>
      </c>
      <c r="N415" s="4"/>
      <c r="O415" s="78" t="str">
        <f t="shared" si="99"/>
        <v/>
      </c>
      <c r="P415" s="79" t="str">
        <f t="shared" si="100"/>
        <v/>
      </c>
      <c r="Q415" s="4"/>
      <c r="R415" s="90" t="str">
        <f t="shared" si="101"/>
        <v/>
      </c>
      <c r="S415" s="4"/>
      <c r="Y415" s="18" t="str">
        <f t="shared" si="102"/>
        <v/>
      </c>
      <c r="AA415" s="18" t="str">
        <f t="shared" si="93"/>
        <v/>
      </c>
      <c r="AB415" s="18" t="str">
        <f t="shared" si="94"/>
        <v/>
      </c>
      <c r="AC415" s="18" t="str">
        <f t="shared" si="103"/>
        <v/>
      </c>
      <c r="AD415" s="18" t="str">
        <f t="shared" si="103"/>
        <v/>
      </c>
      <c r="AE415" s="18" t="str">
        <f t="shared" si="104"/>
        <v/>
      </c>
      <c r="AG415" s="95" t="str">
        <f>IF($C415="", "", IF(IFERROR(INDEX(Ingredients!C$11:C$310, MATCH($C415, Ingredients!$B$11:$B$310, 0)), "")="", "", IFERROR(INDEX(Ingredients!C$11:C$310, MATCH($C415, Ingredients!$B$11:$B$310, 0)), "")))</f>
        <v/>
      </c>
      <c r="AH415" s="105" t="str">
        <f>IF($C415="", "", IF(IFERROR(INDEX(Ingredients!D$11:D$310, MATCH($C415, Ingredients!$B$11:$B$310, 0)), "")="", "", IFERROR(INDEX(Ingredients!D$11:D$310, MATCH($C415, Ingredients!$B$11:$B$310, 0)), "")))</f>
        <v/>
      </c>
      <c r="AI415" s="106" t="str">
        <f>IF($C415="", "", IF(IFERROR(INDEX(Ingredients!E$11:E$310, MATCH($C415, Ingredients!$B$11:$B$310, 0)), "")="", "", IFERROR(INDEX(Ingredients!E$11:E$310, MATCH($C415, Ingredients!$B$11:$B$310, 0)), "")))</f>
        <v/>
      </c>
      <c r="AJ415" s="108" t="str">
        <f>IF($C415="", "", IF(IFERROR(INDEX(Ingredients!F$11:F$310, MATCH($C415, Ingredients!$B$11:$B$310, 0)), "")="", "", IFERROR(INDEX(Ingredients!F$11:F$310, MATCH($C415, Ingredients!$B$11:$B$310, 0)), "")))</f>
        <v/>
      </c>
      <c r="AK415" s="106" t="str">
        <f>IF($C415="", "", IF(IFERROR(INDEX(Ingredients!G$11:G$310, MATCH($C415, Ingredients!$B$11:$B$310, 0)), "")="", "", IFERROR(INDEX(Ingredients!G$11:G$310, MATCH($C415, Ingredients!$B$11:$B$310, 0)), "")))</f>
        <v/>
      </c>
      <c r="AL415" s="79" t="str">
        <f>IF($C415="", "", IF(IFERROR(INDEX(Ingredients!H$11:H$310, MATCH($C415, Ingredients!$B$11:$B$310, 0)), "")="", "", IFERROR(INDEX(Ingredients!H$11:H$310, MATCH($C415, Ingredients!$B$11:$B$310, 0)), "")))</f>
        <v/>
      </c>
      <c r="AN415" s="83" t="str">
        <f t="shared" si="95"/>
        <v/>
      </c>
      <c r="AP415" s="114" t="str">
        <f t="shared" si="105"/>
        <v/>
      </c>
      <c r="AR415" s="117" t="str">
        <f>IF($C415="", "", IF(IFERROR(INDEX(Ingredients!$AI$11:$AI$310, MATCH($C415, Ingredients!$B$11:$B$310, 0)), "")="", "", IFERROR(INDEX(Ingredients!$AI$11:$AI$310, MATCH($C415, Ingredients!$B$11:$B$310, 0)), "")))</f>
        <v/>
      </c>
      <c r="AT415" s="120" t="str">
        <f t="shared" si="106"/>
        <v/>
      </c>
      <c r="AV415" s="90" t="str">
        <f t="shared" si="96"/>
        <v/>
      </c>
      <c r="AX415" s="90" t="str">
        <f>IF($AV415="", "", COUNTIF($AV$11:$AV$5010, "&lt;"&amp;$AV415)+1+COUNTIF($AV$11:$AV415, $AV415)-1)</f>
        <v/>
      </c>
      <c r="AZ415" s="111" t="str">
        <f>IF($B415="", "", SUMIF('Shopping List'!$AV$11:$AV$25, $B415, 'Shopping List'!$BN$11:$BN$25))</f>
        <v/>
      </c>
      <c r="BB415" s="117" t="str">
        <f t="shared" si="107"/>
        <v/>
      </c>
    </row>
    <row r="416" spans="1:54" x14ac:dyDescent="0.25">
      <c r="A416" s="4"/>
      <c r="B416" s="37"/>
      <c r="C416" s="124"/>
      <c r="D416" s="39"/>
      <c r="E416" s="125"/>
      <c r="F416" s="48"/>
      <c r="G416" s="4"/>
      <c r="H416" s="4"/>
      <c r="I416" s="95" t="str">
        <f>IF($C416="", "", IF(IFERROR(INDEX(Ingredients!$C$11:$C$310, MATCH($C416, Ingredients!$B$11:$B$310, 0)), "")="", "", IFERROR(INDEX(Ingredients!$C$11:$C$310, MATCH($C416, Ingredients!$B$11:$B$310, 0)), "")))</f>
        <v/>
      </c>
      <c r="J416" s="73" t="str">
        <f>IF($B416="", "", IF(IFERROR(INDEX(Meals!$C$11:$C$260, MATCH($B416, Meals!$B$11:$B$260, 0)), "")="", "", IFERROR(INDEX(Meals!$C$11:$C$260, MATCH($B416, Meals!$B$11:$B$260, 0)), "")))</f>
        <v/>
      </c>
      <c r="K416" s="4"/>
      <c r="L416" s="72" t="str">
        <f t="shared" si="97"/>
        <v/>
      </c>
      <c r="M416" s="73" t="str">
        <f t="shared" si="98"/>
        <v/>
      </c>
      <c r="N416" s="4"/>
      <c r="O416" s="78" t="str">
        <f t="shared" si="99"/>
        <v/>
      </c>
      <c r="P416" s="79" t="str">
        <f t="shared" si="100"/>
        <v/>
      </c>
      <c r="Q416" s="4"/>
      <c r="R416" s="90" t="str">
        <f t="shared" si="101"/>
        <v/>
      </c>
      <c r="S416" s="4"/>
      <c r="Y416" s="18" t="str">
        <f t="shared" si="102"/>
        <v/>
      </c>
      <c r="AA416" s="18" t="str">
        <f t="shared" si="93"/>
        <v/>
      </c>
      <c r="AB416" s="18" t="str">
        <f t="shared" si="94"/>
        <v/>
      </c>
      <c r="AC416" s="18" t="str">
        <f t="shared" si="103"/>
        <v/>
      </c>
      <c r="AD416" s="18" t="str">
        <f t="shared" si="103"/>
        <v/>
      </c>
      <c r="AE416" s="18" t="str">
        <f t="shared" si="104"/>
        <v/>
      </c>
      <c r="AG416" s="95" t="str">
        <f>IF($C416="", "", IF(IFERROR(INDEX(Ingredients!C$11:C$310, MATCH($C416, Ingredients!$B$11:$B$310, 0)), "")="", "", IFERROR(INDEX(Ingredients!C$11:C$310, MATCH($C416, Ingredients!$B$11:$B$310, 0)), "")))</f>
        <v/>
      </c>
      <c r="AH416" s="105" t="str">
        <f>IF($C416="", "", IF(IFERROR(INDEX(Ingredients!D$11:D$310, MATCH($C416, Ingredients!$B$11:$B$310, 0)), "")="", "", IFERROR(INDEX(Ingredients!D$11:D$310, MATCH($C416, Ingredients!$B$11:$B$310, 0)), "")))</f>
        <v/>
      </c>
      <c r="AI416" s="106" t="str">
        <f>IF($C416="", "", IF(IFERROR(INDEX(Ingredients!E$11:E$310, MATCH($C416, Ingredients!$B$11:$B$310, 0)), "")="", "", IFERROR(INDEX(Ingredients!E$11:E$310, MATCH($C416, Ingredients!$B$11:$B$310, 0)), "")))</f>
        <v/>
      </c>
      <c r="AJ416" s="108" t="str">
        <f>IF($C416="", "", IF(IFERROR(INDEX(Ingredients!F$11:F$310, MATCH($C416, Ingredients!$B$11:$B$310, 0)), "")="", "", IFERROR(INDEX(Ingredients!F$11:F$310, MATCH($C416, Ingredients!$B$11:$B$310, 0)), "")))</f>
        <v/>
      </c>
      <c r="AK416" s="106" t="str">
        <f>IF($C416="", "", IF(IFERROR(INDEX(Ingredients!G$11:G$310, MATCH($C416, Ingredients!$B$11:$B$310, 0)), "")="", "", IFERROR(INDEX(Ingredients!G$11:G$310, MATCH($C416, Ingredients!$B$11:$B$310, 0)), "")))</f>
        <v/>
      </c>
      <c r="AL416" s="79" t="str">
        <f>IF($C416="", "", IF(IFERROR(INDEX(Ingredients!H$11:H$310, MATCH($C416, Ingredients!$B$11:$B$310, 0)), "")="", "", IFERROR(INDEX(Ingredients!H$11:H$310, MATCH($C416, Ingredients!$B$11:$B$310, 0)), "")))</f>
        <v/>
      </c>
      <c r="AN416" s="83" t="str">
        <f t="shared" si="95"/>
        <v/>
      </c>
      <c r="AP416" s="114" t="str">
        <f t="shared" si="105"/>
        <v/>
      </c>
      <c r="AR416" s="117" t="str">
        <f>IF($C416="", "", IF(IFERROR(INDEX(Ingredients!$AI$11:$AI$310, MATCH($C416, Ingredients!$B$11:$B$310, 0)), "")="", "", IFERROR(INDEX(Ingredients!$AI$11:$AI$310, MATCH($C416, Ingredients!$B$11:$B$310, 0)), "")))</f>
        <v/>
      </c>
      <c r="AT416" s="120" t="str">
        <f t="shared" si="106"/>
        <v/>
      </c>
      <c r="AV416" s="90" t="str">
        <f t="shared" si="96"/>
        <v/>
      </c>
      <c r="AX416" s="90" t="str">
        <f>IF($AV416="", "", COUNTIF($AV$11:$AV$5010, "&lt;"&amp;$AV416)+1+COUNTIF($AV$11:$AV416, $AV416)-1)</f>
        <v/>
      </c>
      <c r="AZ416" s="111" t="str">
        <f>IF($B416="", "", SUMIF('Shopping List'!$AV$11:$AV$25, $B416, 'Shopping List'!$BN$11:$BN$25))</f>
        <v/>
      </c>
      <c r="BB416" s="117" t="str">
        <f t="shared" si="107"/>
        <v/>
      </c>
    </row>
    <row r="417" spans="1:54" x14ac:dyDescent="0.25">
      <c r="A417" s="4"/>
      <c r="B417" s="37"/>
      <c r="C417" s="124"/>
      <c r="D417" s="39"/>
      <c r="E417" s="125"/>
      <c r="F417" s="48"/>
      <c r="G417" s="4"/>
      <c r="H417" s="4"/>
      <c r="I417" s="95" t="str">
        <f>IF($C417="", "", IF(IFERROR(INDEX(Ingredients!$C$11:$C$310, MATCH($C417, Ingredients!$B$11:$B$310, 0)), "")="", "", IFERROR(INDEX(Ingredients!$C$11:$C$310, MATCH($C417, Ingredients!$B$11:$B$310, 0)), "")))</f>
        <v/>
      </c>
      <c r="J417" s="73" t="str">
        <f>IF($B417="", "", IF(IFERROR(INDEX(Meals!$C$11:$C$260, MATCH($B417, Meals!$B$11:$B$260, 0)), "")="", "", IFERROR(INDEX(Meals!$C$11:$C$260, MATCH($B417, Meals!$B$11:$B$260, 0)), "")))</f>
        <v/>
      </c>
      <c r="K417" s="4"/>
      <c r="L417" s="72" t="str">
        <f t="shared" si="97"/>
        <v/>
      </c>
      <c r="M417" s="73" t="str">
        <f t="shared" si="98"/>
        <v/>
      </c>
      <c r="N417" s="4"/>
      <c r="O417" s="78" t="str">
        <f t="shared" si="99"/>
        <v/>
      </c>
      <c r="P417" s="79" t="str">
        <f t="shared" si="100"/>
        <v/>
      </c>
      <c r="Q417" s="4"/>
      <c r="R417" s="90" t="str">
        <f t="shared" si="101"/>
        <v/>
      </c>
      <c r="S417" s="4"/>
      <c r="Y417" s="18" t="str">
        <f t="shared" si="102"/>
        <v/>
      </c>
      <c r="AA417" s="18" t="str">
        <f t="shared" si="93"/>
        <v/>
      </c>
      <c r="AB417" s="18" t="str">
        <f t="shared" si="94"/>
        <v/>
      </c>
      <c r="AC417" s="18" t="str">
        <f t="shared" si="103"/>
        <v/>
      </c>
      <c r="AD417" s="18" t="str">
        <f t="shared" si="103"/>
        <v/>
      </c>
      <c r="AE417" s="18" t="str">
        <f t="shared" si="104"/>
        <v/>
      </c>
      <c r="AG417" s="95" t="str">
        <f>IF($C417="", "", IF(IFERROR(INDEX(Ingredients!C$11:C$310, MATCH($C417, Ingredients!$B$11:$B$310, 0)), "")="", "", IFERROR(INDEX(Ingredients!C$11:C$310, MATCH($C417, Ingredients!$B$11:$B$310, 0)), "")))</f>
        <v/>
      </c>
      <c r="AH417" s="105" t="str">
        <f>IF($C417="", "", IF(IFERROR(INDEX(Ingredients!D$11:D$310, MATCH($C417, Ingredients!$B$11:$B$310, 0)), "")="", "", IFERROR(INDEX(Ingredients!D$11:D$310, MATCH($C417, Ingredients!$B$11:$B$310, 0)), "")))</f>
        <v/>
      </c>
      <c r="AI417" s="106" t="str">
        <f>IF($C417="", "", IF(IFERROR(INDEX(Ingredients!E$11:E$310, MATCH($C417, Ingredients!$B$11:$B$310, 0)), "")="", "", IFERROR(INDEX(Ingredients!E$11:E$310, MATCH($C417, Ingredients!$B$11:$B$310, 0)), "")))</f>
        <v/>
      </c>
      <c r="AJ417" s="108" t="str">
        <f>IF($C417="", "", IF(IFERROR(INDEX(Ingredients!F$11:F$310, MATCH($C417, Ingredients!$B$11:$B$310, 0)), "")="", "", IFERROR(INDEX(Ingredients!F$11:F$310, MATCH($C417, Ingredients!$B$11:$B$310, 0)), "")))</f>
        <v/>
      </c>
      <c r="AK417" s="106" t="str">
        <f>IF($C417="", "", IF(IFERROR(INDEX(Ingredients!G$11:G$310, MATCH($C417, Ingredients!$B$11:$B$310, 0)), "")="", "", IFERROR(INDEX(Ingredients!G$11:G$310, MATCH($C417, Ingredients!$B$11:$B$310, 0)), "")))</f>
        <v/>
      </c>
      <c r="AL417" s="79" t="str">
        <f>IF($C417="", "", IF(IFERROR(INDEX(Ingredients!H$11:H$310, MATCH($C417, Ingredients!$B$11:$B$310, 0)), "")="", "", IFERROR(INDEX(Ingredients!H$11:H$310, MATCH($C417, Ingredients!$B$11:$B$310, 0)), "")))</f>
        <v/>
      </c>
      <c r="AN417" s="83" t="str">
        <f t="shared" si="95"/>
        <v/>
      </c>
      <c r="AP417" s="114" t="str">
        <f t="shared" si="105"/>
        <v/>
      </c>
      <c r="AR417" s="117" t="str">
        <f>IF($C417="", "", IF(IFERROR(INDEX(Ingredients!$AI$11:$AI$310, MATCH($C417, Ingredients!$B$11:$B$310, 0)), "")="", "", IFERROR(INDEX(Ingredients!$AI$11:$AI$310, MATCH($C417, Ingredients!$B$11:$B$310, 0)), "")))</f>
        <v/>
      </c>
      <c r="AT417" s="120" t="str">
        <f t="shared" si="106"/>
        <v/>
      </c>
      <c r="AV417" s="90" t="str">
        <f t="shared" si="96"/>
        <v/>
      </c>
      <c r="AX417" s="90" t="str">
        <f>IF($AV417="", "", COUNTIF($AV$11:$AV$5010, "&lt;"&amp;$AV417)+1+COUNTIF($AV$11:$AV417, $AV417)-1)</f>
        <v/>
      </c>
      <c r="AZ417" s="111" t="str">
        <f>IF($B417="", "", SUMIF('Shopping List'!$AV$11:$AV$25, $B417, 'Shopping List'!$BN$11:$BN$25))</f>
        <v/>
      </c>
      <c r="BB417" s="117" t="str">
        <f t="shared" si="107"/>
        <v/>
      </c>
    </row>
    <row r="418" spans="1:54" x14ac:dyDescent="0.25">
      <c r="A418" s="4"/>
      <c r="B418" s="37"/>
      <c r="C418" s="124"/>
      <c r="D418" s="39"/>
      <c r="E418" s="125"/>
      <c r="F418" s="48"/>
      <c r="G418" s="4"/>
      <c r="H418" s="4"/>
      <c r="I418" s="95" t="str">
        <f>IF($C418="", "", IF(IFERROR(INDEX(Ingredients!$C$11:$C$310, MATCH($C418, Ingredients!$B$11:$B$310, 0)), "")="", "", IFERROR(INDEX(Ingredients!$C$11:$C$310, MATCH($C418, Ingredients!$B$11:$B$310, 0)), "")))</f>
        <v/>
      </c>
      <c r="J418" s="73" t="str">
        <f>IF($B418="", "", IF(IFERROR(INDEX(Meals!$C$11:$C$260, MATCH($B418, Meals!$B$11:$B$260, 0)), "")="", "", IFERROR(INDEX(Meals!$C$11:$C$260, MATCH($B418, Meals!$B$11:$B$260, 0)), "")))</f>
        <v/>
      </c>
      <c r="K418" s="4"/>
      <c r="L418" s="72" t="str">
        <f t="shared" si="97"/>
        <v/>
      </c>
      <c r="M418" s="73" t="str">
        <f t="shared" si="98"/>
        <v/>
      </c>
      <c r="N418" s="4"/>
      <c r="O418" s="78" t="str">
        <f t="shared" si="99"/>
        <v/>
      </c>
      <c r="P418" s="79" t="str">
        <f t="shared" si="100"/>
        <v/>
      </c>
      <c r="Q418" s="4"/>
      <c r="R418" s="90" t="str">
        <f t="shared" si="101"/>
        <v/>
      </c>
      <c r="S418" s="4"/>
      <c r="Y418" s="18" t="str">
        <f t="shared" si="102"/>
        <v/>
      </c>
      <c r="AA418" s="18" t="str">
        <f t="shared" si="93"/>
        <v/>
      </c>
      <c r="AB418" s="18" t="str">
        <f t="shared" si="94"/>
        <v/>
      </c>
      <c r="AC418" s="18" t="str">
        <f t="shared" si="103"/>
        <v/>
      </c>
      <c r="AD418" s="18" t="str">
        <f t="shared" si="103"/>
        <v/>
      </c>
      <c r="AE418" s="18" t="str">
        <f t="shared" si="104"/>
        <v/>
      </c>
      <c r="AG418" s="95" t="str">
        <f>IF($C418="", "", IF(IFERROR(INDEX(Ingredients!C$11:C$310, MATCH($C418, Ingredients!$B$11:$B$310, 0)), "")="", "", IFERROR(INDEX(Ingredients!C$11:C$310, MATCH($C418, Ingredients!$B$11:$B$310, 0)), "")))</f>
        <v/>
      </c>
      <c r="AH418" s="105" t="str">
        <f>IF($C418="", "", IF(IFERROR(INDEX(Ingredients!D$11:D$310, MATCH($C418, Ingredients!$B$11:$B$310, 0)), "")="", "", IFERROR(INDEX(Ingredients!D$11:D$310, MATCH($C418, Ingredients!$B$11:$B$310, 0)), "")))</f>
        <v/>
      </c>
      <c r="AI418" s="106" t="str">
        <f>IF($C418="", "", IF(IFERROR(INDEX(Ingredients!E$11:E$310, MATCH($C418, Ingredients!$B$11:$B$310, 0)), "")="", "", IFERROR(INDEX(Ingredients!E$11:E$310, MATCH($C418, Ingredients!$B$11:$B$310, 0)), "")))</f>
        <v/>
      </c>
      <c r="AJ418" s="108" t="str">
        <f>IF($C418="", "", IF(IFERROR(INDEX(Ingredients!F$11:F$310, MATCH($C418, Ingredients!$B$11:$B$310, 0)), "")="", "", IFERROR(INDEX(Ingredients!F$11:F$310, MATCH($C418, Ingredients!$B$11:$B$310, 0)), "")))</f>
        <v/>
      </c>
      <c r="AK418" s="106" t="str">
        <f>IF($C418="", "", IF(IFERROR(INDEX(Ingredients!G$11:G$310, MATCH($C418, Ingredients!$B$11:$B$310, 0)), "")="", "", IFERROR(INDEX(Ingredients!G$11:G$310, MATCH($C418, Ingredients!$B$11:$B$310, 0)), "")))</f>
        <v/>
      </c>
      <c r="AL418" s="79" t="str">
        <f>IF($C418="", "", IF(IFERROR(INDEX(Ingredients!H$11:H$310, MATCH($C418, Ingredients!$B$11:$B$310, 0)), "")="", "", IFERROR(INDEX(Ingredients!H$11:H$310, MATCH($C418, Ingredients!$B$11:$B$310, 0)), "")))</f>
        <v/>
      </c>
      <c r="AN418" s="83" t="str">
        <f t="shared" si="95"/>
        <v/>
      </c>
      <c r="AP418" s="114" t="str">
        <f t="shared" si="105"/>
        <v/>
      </c>
      <c r="AR418" s="117" t="str">
        <f>IF($C418="", "", IF(IFERROR(INDEX(Ingredients!$AI$11:$AI$310, MATCH($C418, Ingredients!$B$11:$B$310, 0)), "")="", "", IFERROR(INDEX(Ingredients!$AI$11:$AI$310, MATCH($C418, Ingredients!$B$11:$B$310, 0)), "")))</f>
        <v/>
      </c>
      <c r="AT418" s="120" t="str">
        <f t="shared" si="106"/>
        <v/>
      </c>
      <c r="AV418" s="90" t="str">
        <f t="shared" si="96"/>
        <v/>
      </c>
      <c r="AX418" s="90" t="str">
        <f>IF($AV418="", "", COUNTIF($AV$11:$AV$5010, "&lt;"&amp;$AV418)+1+COUNTIF($AV$11:$AV418, $AV418)-1)</f>
        <v/>
      </c>
      <c r="AZ418" s="111" t="str">
        <f>IF($B418="", "", SUMIF('Shopping List'!$AV$11:$AV$25, $B418, 'Shopping List'!$BN$11:$BN$25))</f>
        <v/>
      </c>
      <c r="BB418" s="117" t="str">
        <f t="shared" si="107"/>
        <v/>
      </c>
    </row>
    <row r="419" spans="1:54" x14ac:dyDescent="0.25">
      <c r="A419" s="4"/>
      <c r="B419" s="37"/>
      <c r="C419" s="124"/>
      <c r="D419" s="39"/>
      <c r="E419" s="125"/>
      <c r="F419" s="48"/>
      <c r="G419" s="4"/>
      <c r="H419" s="4"/>
      <c r="I419" s="95" t="str">
        <f>IF($C419="", "", IF(IFERROR(INDEX(Ingredients!$C$11:$C$310, MATCH($C419, Ingredients!$B$11:$B$310, 0)), "")="", "", IFERROR(INDEX(Ingredients!$C$11:$C$310, MATCH($C419, Ingredients!$B$11:$B$310, 0)), "")))</f>
        <v/>
      </c>
      <c r="J419" s="73" t="str">
        <f>IF($B419="", "", IF(IFERROR(INDEX(Meals!$C$11:$C$260, MATCH($B419, Meals!$B$11:$B$260, 0)), "")="", "", IFERROR(INDEX(Meals!$C$11:$C$260, MATCH($B419, Meals!$B$11:$B$260, 0)), "")))</f>
        <v/>
      </c>
      <c r="K419" s="4"/>
      <c r="L419" s="72" t="str">
        <f t="shared" si="97"/>
        <v/>
      </c>
      <c r="M419" s="73" t="str">
        <f t="shared" si="98"/>
        <v/>
      </c>
      <c r="N419" s="4"/>
      <c r="O419" s="78" t="str">
        <f t="shared" si="99"/>
        <v/>
      </c>
      <c r="P419" s="79" t="str">
        <f t="shared" si="100"/>
        <v/>
      </c>
      <c r="Q419" s="4"/>
      <c r="R419" s="90" t="str">
        <f t="shared" si="101"/>
        <v/>
      </c>
      <c r="S419" s="4"/>
      <c r="Y419" s="18" t="str">
        <f t="shared" si="102"/>
        <v/>
      </c>
      <c r="AA419" s="18" t="str">
        <f t="shared" si="93"/>
        <v/>
      </c>
      <c r="AB419" s="18" t="str">
        <f t="shared" si="94"/>
        <v/>
      </c>
      <c r="AC419" s="18" t="str">
        <f t="shared" si="103"/>
        <v/>
      </c>
      <c r="AD419" s="18" t="str">
        <f t="shared" si="103"/>
        <v/>
      </c>
      <c r="AE419" s="18" t="str">
        <f t="shared" si="104"/>
        <v/>
      </c>
      <c r="AG419" s="95" t="str">
        <f>IF($C419="", "", IF(IFERROR(INDEX(Ingredients!C$11:C$310, MATCH($C419, Ingredients!$B$11:$B$310, 0)), "")="", "", IFERROR(INDEX(Ingredients!C$11:C$310, MATCH($C419, Ingredients!$B$11:$B$310, 0)), "")))</f>
        <v/>
      </c>
      <c r="AH419" s="105" t="str">
        <f>IF($C419="", "", IF(IFERROR(INDEX(Ingredients!D$11:D$310, MATCH($C419, Ingredients!$B$11:$B$310, 0)), "")="", "", IFERROR(INDEX(Ingredients!D$11:D$310, MATCH($C419, Ingredients!$B$11:$B$310, 0)), "")))</f>
        <v/>
      </c>
      <c r="AI419" s="106" t="str">
        <f>IF($C419="", "", IF(IFERROR(INDEX(Ingredients!E$11:E$310, MATCH($C419, Ingredients!$B$11:$B$310, 0)), "")="", "", IFERROR(INDEX(Ingredients!E$11:E$310, MATCH($C419, Ingredients!$B$11:$B$310, 0)), "")))</f>
        <v/>
      </c>
      <c r="AJ419" s="108" t="str">
        <f>IF($C419="", "", IF(IFERROR(INDEX(Ingredients!F$11:F$310, MATCH($C419, Ingredients!$B$11:$B$310, 0)), "")="", "", IFERROR(INDEX(Ingredients!F$11:F$310, MATCH($C419, Ingredients!$B$11:$B$310, 0)), "")))</f>
        <v/>
      </c>
      <c r="AK419" s="106" t="str">
        <f>IF($C419="", "", IF(IFERROR(INDEX(Ingredients!G$11:G$310, MATCH($C419, Ingredients!$B$11:$B$310, 0)), "")="", "", IFERROR(INDEX(Ingredients!G$11:G$310, MATCH($C419, Ingredients!$B$11:$B$310, 0)), "")))</f>
        <v/>
      </c>
      <c r="AL419" s="79" t="str">
        <f>IF($C419="", "", IF(IFERROR(INDEX(Ingredients!H$11:H$310, MATCH($C419, Ingredients!$B$11:$B$310, 0)), "")="", "", IFERROR(INDEX(Ingredients!H$11:H$310, MATCH($C419, Ingredients!$B$11:$B$310, 0)), "")))</f>
        <v/>
      </c>
      <c r="AN419" s="83" t="str">
        <f t="shared" si="95"/>
        <v/>
      </c>
      <c r="AP419" s="114" t="str">
        <f t="shared" si="105"/>
        <v/>
      </c>
      <c r="AR419" s="117" t="str">
        <f>IF($C419="", "", IF(IFERROR(INDEX(Ingredients!$AI$11:$AI$310, MATCH($C419, Ingredients!$B$11:$B$310, 0)), "")="", "", IFERROR(INDEX(Ingredients!$AI$11:$AI$310, MATCH($C419, Ingredients!$B$11:$B$310, 0)), "")))</f>
        <v/>
      </c>
      <c r="AT419" s="120" t="str">
        <f t="shared" si="106"/>
        <v/>
      </c>
      <c r="AV419" s="90" t="str">
        <f t="shared" si="96"/>
        <v/>
      </c>
      <c r="AX419" s="90" t="str">
        <f>IF($AV419="", "", COUNTIF($AV$11:$AV$5010, "&lt;"&amp;$AV419)+1+COUNTIF($AV$11:$AV419, $AV419)-1)</f>
        <v/>
      </c>
      <c r="AZ419" s="111" t="str">
        <f>IF($B419="", "", SUMIF('Shopping List'!$AV$11:$AV$25, $B419, 'Shopping List'!$BN$11:$BN$25))</f>
        <v/>
      </c>
      <c r="BB419" s="117" t="str">
        <f t="shared" si="107"/>
        <v/>
      </c>
    </row>
    <row r="420" spans="1:54" x14ac:dyDescent="0.25">
      <c r="A420" s="4"/>
      <c r="B420" s="37"/>
      <c r="C420" s="124"/>
      <c r="D420" s="39"/>
      <c r="E420" s="125"/>
      <c r="F420" s="48"/>
      <c r="G420" s="4"/>
      <c r="H420" s="4"/>
      <c r="I420" s="95" t="str">
        <f>IF($C420="", "", IF(IFERROR(INDEX(Ingredients!$C$11:$C$310, MATCH($C420, Ingredients!$B$11:$B$310, 0)), "")="", "", IFERROR(INDEX(Ingredients!$C$11:$C$310, MATCH($C420, Ingredients!$B$11:$B$310, 0)), "")))</f>
        <v/>
      </c>
      <c r="J420" s="73" t="str">
        <f>IF($B420="", "", IF(IFERROR(INDEX(Meals!$C$11:$C$260, MATCH($B420, Meals!$B$11:$B$260, 0)), "")="", "", IFERROR(INDEX(Meals!$C$11:$C$260, MATCH($B420, Meals!$B$11:$B$260, 0)), "")))</f>
        <v/>
      </c>
      <c r="K420" s="4"/>
      <c r="L420" s="72" t="str">
        <f t="shared" si="97"/>
        <v/>
      </c>
      <c r="M420" s="73" t="str">
        <f t="shared" si="98"/>
        <v/>
      </c>
      <c r="N420" s="4"/>
      <c r="O420" s="78" t="str">
        <f t="shared" si="99"/>
        <v/>
      </c>
      <c r="P420" s="79" t="str">
        <f t="shared" si="100"/>
        <v/>
      </c>
      <c r="Q420" s="4"/>
      <c r="R420" s="90" t="str">
        <f t="shared" si="101"/>
        <v/>
      </c>
      <c r="S420" s="4"/>
      <c r="Y420" s="18" t="str">
        <f t="shared" si="102"/>
        <v/>
      </c>
      <c r="AA420" s="18" t="str">
        <f t="shared" si="93"/>
        <v/>
      </c>
      <c r="AB420" s="18" t="str">
        <f t="shared" si="94"/>
        <v/>
      </c>
      <c r="AC420" s="18" t="str">
        <f t="shared" si="103"/>
        <v/>
      </c>
      <c r="AD420" s="18" t="str">
        <f t="shared" si="103"/>
        <v/>
      </c>
      <c r="AE420" s="18" t="str">
        <f t="shared" si="104"/>
        <v/>
      </c>
      <c r="AG420" s="95" t="str">
        <f>IF($C420="", "", IF(IFERROR(INDEX(Ingredients!C$11:C$310, MATCH($C420, Ingredients!$B$11:$B$310, 0)), "")="", "", IFERROR(INDEX(Ingredients!C$11:C$310, MATCH($C420, Ingredients!$B$11:$B$310, 0)), "")))</f>
        <v/>
      </c>
      <c r="AH420" s="105" t="str">
        <f>IF($C420="", "", IF(IFERROR(INDEX(Ingredients!D$11:D$310, MATCH($C420, Ingredients!$B$11:$B$310, 0)), "")="", "", IFERROR(INDEX(Ingredients!D$11:D$310, MATCH($C420, Ingredients!$B$11:$B$310, 0)), "")))</f>
        <v/>
      </c>
      <c r="AI420" s="106" t="str">
        <f>IF($C420="", "", IF(IFERROR(INDEX(Ingredients!E$11:E$310, MATCH($C420, Ingredients!$B$11:$B$310, 0)), "")="", "", IFERROR(INDEX(Ingredients!E$11:E$310, MATCH($C420, Ingredients!$B$11:$B$310, 0)), "")))</f>
        <v/>
      </c>
      <c r="AJ420" s="108" t="str">
        <f>IF($C420="", "", IF(IFERROR(INDEX(Ingredients!F$11:F$310, MATCH($C420, Ingredients!$B$11:$B$310, 0)), "")="", "", IFERROR(INDEX(Ingredients!F$11:F$310, MATCH($C420, Ingredients!$B$11:$B$310, 0)), "")))</f>
        <v/>
      </c>
      <c r="AK420" s="106" t="str">
        <f>IF($C420="", "", IF(IFERROR(INDEX(Ingredients!G$11:G$310, MATCH($C420, Ingredients!$B$11:$B$310, 0)), "")="", "", IFERROR(INDEX(Ingredients!G$11:G$310, MATCH($C420, Ingredients!$B$11:$B$310, 0)), "")))</f>
        <v/>
      </c>
      <c r="AL420" s="79" t="str">
        <f>IF($C420="", "", IF(IFERROR(INDEX(Ingredients!H$11:H$310, MATCH($C420, Ingredients!$B$11:$B$310, 0)), "")="", "", IFERROR(INDEX(Ingredients!H$11:H$310, MATCH($C420, Ingredients!$B$11:$B$310, 0)), "")))</f>
        <v/>
      </c>
      <c r="AN420" s="83" t="str">
        <f t="shared" si="95"/>
        <v/>
      </c>
      <c r="AP420" s="114" t="str">
        <f t="shared" si="105"/>
        <v/>
      </c>
      <c r="AR420" s="117" t="str">
        <f>IF($C420="", "", IF(IFERROR(INDEX(Ingredients!$AI$11:$AI$310, MATCH($C420, Ingredients!$B$11:$B$310, 0)), "")="", "", IFERROR(INDEX(Ingredients!$AI$11:$AI$310, MATCH($C420, Ingredients!$B$11:$B$310, 0)), "")))</f>
        <v/>
      </c>
      <c r="AT420" s="120" t="str">
        <f t="shared" si="106"/>
        <v/>
      </c>
      <c r="AV420" s="90" t="str">
        <f t="shared" si="96"/>
        <v/>
      </c>
      <c r="AX420" s="90" t="str">
        <f>IF($AV420="", "", COUNTIF($AV$11:$AV$5010, "&lt;"&amp;$AV420)+1+COUNTIF($AV$11:$AV420, $AV420)-1)</f>
        <v/>
      </c>
      <c r="AZ420" s="111" t="str">
        <f>IF($B420="", "", SUMIF('Shopping List'!$AV$11:$AV$25, $B420, 'Shopping List'!$BN$11:$BN$25))</f>
        <v/>
      </c>
      <c r="BB420" s="117" t="str">
        <f t="shared" si="107"/>
        <v/>
      </c>
    </row>
    <row r="421" spans="1:54" x14ac:dyDescent="0.25">
      <c r="A421" s="4"/>
      <c r="B421" s="37"/>
      <c r="C421" s="124"/>
      <c r="D421" s="39"/>
      <c r="E421" s="125"/>
      <c r="F421" s="48"/>
      <c r="G421" s="4"/>
      <c r="H421" s="4"/>
      <c r="I421" s="95" t="str">
        <f>IF($C421="", "", IF(IFERROR(INDEX(Ingredients!$C$11:$C$310, MATCH($C421, Ingredients!$B$11:$B$310, 0)), "")="", "", IFERROR(INDEX(Ingredients!$C$11:$C$310, MATCH($C421, Ingredients!$B$11:$B$310, 0)), "")))</f>
        <v/>
      </c>
      <c r="J421" s="73" t="str">
        <f>IF($B421="", "", IF(IFERROR(INDEX(Meals!$C$11:$C$260, MATCH($B421, Meals!$B$11:$B$260, 0)), "")="", "", IFERROR(INDEX(Meals!$C$11:$C$260, MATCH($B421, Meals!$B$11:$B$260, 0)), "")))</f>
        <v/>
      </c>
      <c r="K421" s="4"/>
      <c r="L421" s="72" t="str">
        <f t="shared" si="97"/>
        <v/>
      </c>
      <c r="M421" s="73" t="str">
        <f t="shared" si="98"/>
        <v/>
      </c>
      <c r="N421" s="4"/>
      <c r="O421" s="78" t="str">
        <f t="shared" si="99"/>
        <v/>
      </c>
      <c r="P421" s="79" t="str">
        <f t="shared" si="100"/>
        <v/>
      </c>
      <c r="Q421" s="4"/>
      <c r="R421" s="90" t="str">
        <f t="shared" si="101"/>
        <v/>
      </c>
      <c r="S421" s="4"/>
      <c r="Y421" s="18" t="str">
        <f t="shared" si="102"/>
        <v/>
      </c>
      <c r="AA421" s="18" t="str">
        <f t="shared" si="93"/>
        <v/>
      </c>
      <c r="AB421" s="18" t="str">
        <f t="shared" si="94"/>
        <v/>
      </c>
      <c r="AC421" s="18" t="str">
        <f t="shared" si="103"/>
        <v/>
      </c>
      <c r="AD421" s="18" t="str">
        <f t="shared" si="103"/>
        <v/>
      </c>
      <c r="AE421" s="18" t="str">
        <f t="shared" si="104"/>
        <v/>
      </c>
      <c r="AG421" s="95" t="str">
        <f>IF($C421="", "", IF(IFERROR(INDEX(Ingredients!C$11:C$310, MATCH($C421, Ingredients!$B$11:$B$310, 0)), "")="", "", IFERROR(INDEX(Ingredients!C$11:C$310, MATCH($C421, Ingredients!$B$11:$B$310, 0)), "")))</f>
        <v/>
      </c>
      <c r="AH421" s="105" t="str">
        <f>IF($C421="", "", IF(IFERROR(INDEX(Ingredients!D$11:D$310, MATCH($C421, Ingredients!$B$11:$B$310, 0)), "")="", "", IFERROR(INDEX(Ingredients!D$11:D$310, MATCH($C421, Ingredients!$B$11:$B$310, 0)), "")))</f>
        <v/>
      </c>
      <c r="AI421" s="106" t="str">
        <f>IF($C421="", "", IF(IFERROR(INDEX(Ingredients!E$11:E$310, MATCH($C421, Ingredients!$B$11:$B$310, 0)), "")="", "", IFERROR(INDEX(Ingredients!E$11:E$310, MATCH($C421, Ingredients!$B$11:$B$310, 0)), "")))</f>
        <v/>
      </c>
      <c r="AJ421" s="108" t="str">
        <f>IF($C421="", "", IF(IFERROR(INDEX(Ingredients!F$11:F$310, MATCH($C421, Ingredients!$B$11:$B$310, 0)), "")="", "", IFERROR(INDEX(Ingredients!F$11:F$310, MATCH($C421, Ingredients!$B$11:$B$310, 0)), "")))</f>
        <v/>
      </c>
      <c r="AK421" s="106" t="str">
        <f>IF($C421="", "", IF(IFERROR(INDEX(Ingredients!G$11:G$310, MATCH($C421, Ingredients!$B$11:$B$310, 0)), "")="", "", IFERROR(INDEX(Ingredients!G$11:G$310, MATCH($C421, Ingredients!$B$11:$B$310, 0)), "")))</f>
        <v/>
      </c>
      <c r="AL421" s="79" t="str">
        <f>IF($C421="", "", IF(IFERROR(INDEX(Ingredients!H$11:H$310, MATCH($C421, Ingredients!$B$11:$B$310, 0)), "")="", "", IFERROR(INDEX(Ingredients!H$11:H$310, MATCH($C421, Ingredients!$B$11:$B$310, 0)), "")))</f>
        <v/>
      </c>
      <c r="AN421" s="83" t="str">
        <f t="shared" si="95"/>
        <v/>
      </c>
      <c r="AP421" s="114" t="str">
        <f t="shared" si="105"/>
        <v/>
      </c>
      <c r="AR421" s="117" t="str">
        <f>IF($C421="", "", IF(IFERROR(INDEX(Ingredients!$AI$11:$AI$310, MATCH($C421, Ingredients!$B$11:$B$310, 0)), "")="", "", IFERROR(INDEX(Ingredients!$AI$11:$AI$310, MATCH($C421, Ingredients!$B$11:$B$310, 0)), "")))</f>
        <v/>
      </c>
      <c r="AT421" s="120" t="str">
        <f t="shared" si="106"/>
        <v/>
      </c>
      <c r="AV421" s="90" t="str">
        <f t="shared" si="96"/>
        <v/>
      </c>
      <c r="AX421" s="90" t="str">
        <f>IF($AV421="", "", COUNTIF($AV$11:$AV$5010, "&lt;"&amp;$AV421)+1+COUNTIF($AV$11:$AV421, $AV421)-1)</f>
        <v/>
      </c>
      <c r="AZ421" s="111" t="str">
        <f>IF($B421="", "", SUMIF('Shopping List'!$AV$11:$AV$25, $B421, 'Shopping List'!$BN$11:$BN$25))</f>
        <v/>
      </c>
      <c r="BB421" s="117" t="str">
        <f t="shared" si="107"/>
        <v/>
      </c>
    </row>
    <row r="422" spans="1:54" x14ac:dyDescent="0.25">
      <c r="A422" s="4"/>
      <c r="B422" s="37"/>
      <c r="C422" s="124"/>
      <c r="D422" s="39"/>
      <c r="E422" s="125"/>
      <c r="F422" s="48"/>
      <c r="G422" s="4"/>
      <c r="H422" s="4"/>
      <c r="I422" s="95" t="str">
        <f>IF($C422="", "", IF(IFERROR(INDEX(Ingredients!$C$11:$C$310, MATCH($C422, Ingredients!$B$11:$B$310, 0)), "")="", "", IFERROR(INDEX(Ingredients!$C$11:$C$310, MATCH($C422, Ingredients!$B$11:$B$310, 0)), "")))</f>
        <v/>
      </c>
      <c r="J422" s="73" t="str">
        <f>IF($B422="", "", IF(IFERROR(INDEX(Meals!$C$11:$C$260, MATCH($B422, Meals!$B$11:$B$260, 0)), "")="", "", IFERROR(INDEX(Meals!$C$11:$C$260, MATCH($B422, Meals!$B$11:$B$260, 0)), "")))</f>
        <v/>
      </c>
      <c r="K422" s="4"/>
      <c r="L422" s="72" t="str">
        <f t="shared" si="97"/>
        <v/>
      </c>
      <c r="M422" s="73" t="str">
        <f t="shared" si="98"/>
        <v/>
      </c>
      <c r="N422" s="4"/>
      <c r="O422" s="78" t="str">
        <f t="shared" si="99"/>
        <v/>
      </c>
      <c r="P422" s="79" t="str">
        <f t="shared" si="100"/>
        <v/>
      </c>
      <c r="Q422" s="4"/>
      <c r="R422" s="90" t="str">
        <f t="shared" si="101"/>
        <v/>
      </c>
      <c r="S422" s="4"/>
      <c r="Y422" s="18" t="str">
        <f t="shared" si="102"/>
        <v/>
      </c>
      <c r="AA422" s="18" t="str">
        <f t="shared" si="93"/>
        <v/>
      </c>
      <c r="AB422" s="18" t="str">
        <f t="shared" si="94"/>
        <v/>
      </c>
      <c r="AC422" s="18" t="str">
        <f t="shared" si="103"/>
        <v/>
      </c>
      <c r="AD422" s="18" t="str">
        <f t="shared" si="103"/>
        <v/>
      </c>
      <c r="AE422" s="18" t="str">
        <f t="shared" si="104"/>
        <v/>
      </c>
      <c r="AG422" s="95" t="str">
        <f>IF($C422="", "", IF(IFERROR(INDEX(Ingredients!C$11:C$310, MATCH($C422, Ingredients!$B$11:$B$310, 0)), "")="", "", IFERROR(INDEX(Ingredients!C$11:C$310, MATCH($C422, Ingredients!$B$11:$B$310, 0)), "")))</f>
        <v/>
      </c>
      <c r="AH422" s="105" t="str">
        <f>IF($C422="", "", IF(IFERROR(INDEX(Ingredients!D$11:D$310, MATCH($C422, Ingredients!$B$11:$B$310, 0)), "")="", "", IFERROR(INDEX(Ingredients!D$11:D$310, MATCH($C422, Ingredients!$B$11:$B$310, 0)), "")))</f>
        <v/>
      </c>
      <c r="AI422" s="106" t="str">
        <f>IF($C422="", "", IF(IFERROR(INDEX(Ingredients!E$11:E$310, MATCH($C422, Ingredients!$B$11:$B$310, 0)), "")="", "", IFERROR(INDEX(Ingredients!E$11:E$310, MATCH($C422, Ingredients!$B$11:$B$310, 0)), "")))</f>
        <v/>
      </c>
      <c r="AJ422" s="108" t="str">
        <f>IF($C422="", "", IF(IFERROR(INDEX(Ingredients!F$11:F$310, MATCH($C422, Ingredients!$B$11:$B$310, 0)), "")="", "", IFERROR(INDEX(Ingredients!F$11:F$310, MATCH($C422, Ingredients!$B$11:$B$310, 0)), "")))</f>
        <v/>
      </c>
      <c r="AK422" s="106" t="str">
        <f>IF($C422="", "", IF(IFERROR(INDEX(Ingredients!G$11:G$310, MATCH($C422, Ingredients!$B$11:$B$310, 0)), "")="", "", IFERROR(INDEX(Ingredients!G$11:G$310, MATCH($C422, Ingredients!$B$11:$B$310, 0)), "")))</f>
        <v/>
      </c>
      <c r="AL422" s="79" t="str">
        <f>IF($C422="", "", IF(IFERROR(INDEX(Ingredients!H$11:H$310, MATCH($C422, Ingredients!$B$11:$B$310, 0)), "")="", "", IFERROR(INDEX(Ingredients!H$11:H$310, MATCH($C422, Ingredients!$B$11:$B$310, 0)), "")))</f>
        <v/>
      </c>
      <c r="AN422" s="83" t="str">
        <f t="shared" si="95"/>
        <v/>
      </c>
      <c r="AP422" s="114" t="str">
        <f t="shared" si="105"/>
        <v/>
      </c>
      <c r="AR422" s="117" t="str">
        <f>IF($C422="", "", IF(IFERROR(INDEX(Ingredients!$AI$11:$AI$310, MATCH($C422, Ingredients!$B$11:$B$310, 0)), "")="", "", IFERROR(INDEX(Ingredients!$AI$11:$AI$310, MATCH($C422, Ingredients!$B$11:$B$310, 0)), "")))</f>
        <v/>
      </c>
      <c r="AT422" s="120" t="str">
        <f t="shared" si="106"/>
        <v/>
      </c>
      <c r="AV422" s="90" t="str">
        <f t="shared" si="96"/>
        <v/>
      </c>
      <c r="AX422" s="90" t="str">
        <f>IF($AV422="", "", COUNTIF($AV$11:$AV$5010, "&lt;"&amp;$AV422)+1+COUNTIF($AV$11:$AV422, $AV422)-1)</f>
        <v/>
      </c>
      <c r="AZ422" s="111" t="str">
        <f>IF($B422="", "", SUMIF('Shopping List'!$AV$11:$AV$25, $B422, 'Shopping List'!$BN$11:$BN$25))</f>
        <v/>
      </c>
      <c r="BB422" s="117" t="str">
        <f t="shared" si="107"/>
        <v/>
      </c>
    </row>
    <row r="423" spans="1:54" x14ac:dyDescent="0.25">
      <c r="A423" s="4"/>
      <c r="B423" s="37"/>
      <c r="C423" s="124"/>
      <c r="D423" s="39"/>
      <c r="E423" s="125"/>
      <c r="F423" s="48"/>
      <c r="G423" s="4"/>
      <c r="H423" s="4"/>
      <c r="I423" s="95" t="str">
        <f>IF($C423="", "", IF(IFERROR(INDEX(Ingredients!$C$11:$C$310, MATCH($C423, Ingredients!$B$11:$B$310, 0)), "")="", "", IFERROR(INDEX(Ingredients!$C$11:$C$310, MATCH($C423, Ingredients!$B$11:$B$310, 0)), "")))</f>
        <v/>
      </c>
      <c r="J423" s="73" t="str">
        <f>IF($B423="", "", IF(IFERROR(INDEX(Meals!$C$11:$C$260, MATCH($B423, Meals!$B$11:$B$260, 0)), "")="", "", IFERROR(INDEX(Meals!$C$11:$C$260, MATCH($B423, Meals!$B$11:$B$260, 0)), "")))</f>
        <v/>
      </c>
      <c r="K423" s="4"/>
      <c r="L423" s="72" t="str">
        <f t="shared" si="97"/>
        <v/>
      </c>
      <c r="M423" s="73" t="str">
        <f t="shared" si="98"/>
        <v/>
      </c>
      <c r="N423" s="4"/>
      <c r="O423" s="78" t="str">
        <f t="shared" si="99"/>
        <v/>
      </c>
      <c r="P423" s="79" t="str">
        <f t="shared" si="100"/>
        <v/>
      </c>
      <c r="Q423" s="4"/>
      <c r="R423" s="90" t="str">
        <f t="shared" si="101"/>
        <v/>
      </c>
      <c r="S423" s="4"/>
      <c r="Y423" s="18" t="str">
        <f t="shared" si="102"/>
        <v/>
      </c>
      <c r="AA423" s="18" t="str">
        <f t="shared" si="93"/>
        <v/>
      </c>
      <c r="AB423" s="18" t="str">
        <f t="shared" si="94"/>
        <v/>
      </c>
      <c r="AC423" s="18" t="str">
        <f t="shared" si="103"/>
        <v/>
      </c>
      <c r="AD423" s="18" t="str">
        <f t="shared" si="103"/>
        <v/>
      </c>
      <c r="AE423" s="18" t="str">
        <f t="shared" si="104"/>
        <v/>
      </c>
      <c r="AG423" s="95" t="str">
        <f>IF($C423="", "", IF(IFERROR(INDEX(Ingredients!C$11:C$310, MATCH($C423, Ingredients!$B$11:$B$310, 0)), "")="", "", IFERROR(INDEX(Ingredients!C$11:C$310, MATCH($C423, Ingredients!$B$11:$B$310, 0)), "")))</f>
        <v/>
      </c>
      <c r="AH423" s="105" t="str">
        <f>IF($C423="", "", IF(IFERROR(INDEX(Ingredients!D$11:D$310, MATCH($C423, Ingredients!$B$11:$B$310, 0)), "")="", "", IFERROR(INDEX(Ingredients!D$11:D$310, MATCH($C423, Ingredients!$B$11:$B$310, 0)), "")))</f>
        <v/>
      </c>
      <c r="AI423" s="106" t="str">
        <f>IF($C423="", "", IF(IFERROR(INDEX(Ingredients!E$11:E$310, MATCH($C423, Ingredients!$B$11:$B$310, 0)), "")="", "", IFERROR(INDEX(Ingredients!E$11:E$310, MATCH($C423, Ingredients!$B$11:$B$310, 0)), "")))</f>
        <v/>
      </c>
      <c r="AJ423" s="108" t="str">
        <f>IF($C423="", "", IF(IFERROR(INDEX(Ingredients!F$11:F$310, MATCH($C423, Ingredients!$B$11:$B$310, 0)), "")="", "", IFERROR(INDEX(Ingredients!F$11:F$310, MATCH($C423, Ingredients!$B$11:$B$310, 0)), "")))</f>
        <v/>
      </c>
      <c r="AK423" s="106" t="str">
        <f>IF($C423="", "", IF(IFERROR(INDEX(Ingredients!G$11:G$310, MATCH($C423, Ingredients!$B$11:$B$310, 0)), "")="", "", IFERROR(INDEX(Ingredients!G$11:G$310, MATCH($C423, Ingredients!$B$11:$B$310, 0)), "")))</f>
        <v/>
      </c>
      <c r="AL423" s="79" t="str">
        <f>IF($C423="", "", IF(IFERROR(INDEX(Ingredients!H$11:H$310, MATCH($C423, Ingredients!$B$11:$B$310, 0)), "")="", "", IFERROR(INDEX(Ingredients!H$11:H$310, MATCH($C423, Ingredients!$B$11:$B$310, 0)), "")))</f>
        <v/>
      </c>
      <c r="AN423" s="83" t="str">
        <f t="shared" si="95"/>
        <v/>
      </c>
      <c r="AP423" s="114" t="str">
        <f t="shared" si="105"/>
        <v/>
      </c>
      <c r="AR423" s="117" t="str">
        <f>IF($C423="", "", IF(IFERROR(INDEX(Ingredients!$AI$11:$AI$310, MATCH($C423, Ingredients!$B$11:$B$310, 0)), "")="", "", IFERROR(INDEX(Ingredients!$AI$11:$AI$310, MATCH($C423, Ingredients!$B$11:$B$310, 0)), "")))</f>
        <v/>
      </c>
      <c r="AT423" s="120" t="str">
        <f t="shared" si="106"/>
        <v/>
      </c>
      <c r="AV423" s="90" t="str">
        <f t="shared" si="96"/>
        <v/>
      </c>
      <c r="AX423" s="90" t="str">
        <f>IF($AV423="", "", COUNTIF($AV$11:$AV$5010, "&lt;"&amp;$AV423)+1+COUNTIF($AV$11:$AV423, $AV423)-1)</f>
        <v/>
      </c>
      <c r="AZ423" s="111" t="str">
        <f>IF($B423="", "", SUMIF('Shopping List'!$AV$11:$AV$25, $B423, 'Shopping List'!$BN$11:$BN$25))</f>
        <v/>
      </c>
      <c r="BB423" s="117" t="str">
        <f t="shared" si="107"/>
        <v/>
      </c>
    </row>
    <row r="424" spans="1:54" x14ac:dyDescent="0.25">
      <c r="A424" s="4"/>
      <c r="B424" s="37"/>
      <c r="C424" s="124"/>
      <c r="D424" s="39"/>
      <c r="E424" s="125"/>
      <c r="F424" s="48"/>
      <c r="G424" s="4"/>
      <c r="H424" s="4"/>
      <c r="I424" s="95" t="str">
        <f>IF($C424="", "", IF(IFERROR(INDEX(Ingredients!$C$11:$C$310, MATCH($C424, Ingredients!$B$11:$B$310, 0)), "")="", "", IFERROR(INDEX(Ingredients!$C$11:$C$310, MATCH($C424, Ingredients!$B$11:$B$310, 0)), "")))</f>
        <v/>
      </c>
      <c r="J424" s="73" t="str">
        <f>IF($B424="", "", IF(IFERROR(INDEX(Meals!$C$11:$C$260, MATCH($B424, Meals!$B$11:$B$260, 0)), "")="", "", IFERROR(INDEX(Meals!$C$11:$C$260, MATCH($B424, Meals!$B$11:$B$260, 0)), "")))</f>
        <v/>
      </c>
      <c r="K424" s="4"/>
      <c r="L424" s="72" t="str">
        <f t="shared" si="97"/>
        <v/>
      </c>
      <c r="M424" s="73" t="str">
        <f t="shared" si="98"/>
        <v/>
      </c>
      <c r="N424" s="4"/>
      <c r="O424" s="78" t="str">
        <f t="shared" si="99"/>
        <v/>
      </c>
      <c r="P424" s="79" t="str">
        <f t="shared" si="100"/>
        <v/>
      </c>
      <c r="Q424" s="4"/>
      <c r="R424" s="90" t="str">
        <f t="shared" si="101"/>
        <v/>
      </c>
      <c r="S424" s="4"/>
      <c r="Y424" s="18" t="str">
        <f t="shared" si="102"/>
        <v/>
      </c>
      <c r="AA424" s="18" t="str">
        <f t="shared" si="93"/>
        <v/>
      </c>
      <c r="AB424" s="18" t="str">
        <f t="shared" si="94"/>
        <v/>
      </c>
      <c r="AC424" s="18" t="str">
        <f t="shared" si="103"/>
        <v/>
      </c>
      <c r="AD424" s="18" t="str">
        <f t="shared" si="103"/>
        <v/>
      </c>
      <c r="AE424" s="18" t="str">
        <f t="shared" si="104"/>
        <v/>
      </c>
      <c r="AG424" s="95" t="str">
        <f>IF($C424="", "", IF(IFERROR(INDEX(Ingredients!C$11:C$310, MATCH($C424, Ingredients!$B$11:$B$310, 0)), "")="", "", IFERROR(INDEX(Ingredients!C$11:C$310, MATCH($C424, Ingredients!$B$11:$B$310, 0)), "")))</f>
        <v/>
      </c>
      <c r="AH424" s="105" t="str">
        <f>IF($C424="", "", IF(IFERROR(INDEX(Ingredients!D$11:D$310, MATCH($C424, Ingredients!$B$11:$B$310, 0)), "")="", "", IFERROR(INDEX(Ingredients!D$11:D$310, MATCH($C424, Ingredients!$B$11:$B$310, 0)), "")))</f>
        <v/>
      </c>
      <c r="AI424" s="106" t="str">
        <f>IF($C424="", "", IF(IFERROR(INDEX(Ingredients!E$11:E$310, MATCH($C424, Ingredients!$B$11:$B$310, 0)), "")="", "", IFERROR(INDEX(Ingredients!E$11:E$310, MATCH($C424, Ingredients!$B$11:$B$310, 0)), "")))</f>
        <v/>
      </c>
      <c r="AJ424" s="108" t="str">
        <f>IF($C424="", "", IF(IFERROR(INDEX(Ingredients!F$11:F$310, MATCH($C424, Ingredients!$B$11:$B$310, 0)), "")="", "", IFERROR(INDEX(Ingredients!F$11:F$310, MATCH($C424, Ingredients!$B$11:$B$310, 0)), "")))</f>
        <v/>
      </c>
      <c r="AK424" s="106" t="str">
        <f>IF($C424="", "", IF(IFERROR(INDEX(Ingredients!G$11:G$310, MATCH($C424, Ingredients!$B$11:$B$310, 0)), "")="", "", IFERROR(INDEX(Ingredients!G$11:G$310, MATCH($C424, Ingredients!$B$11:$B$310, 0)), "")))</f>
        <v/>
      </c>
      <c r="AL424" s="79" t="str">
        <f>IF($C424="", "", IF(IFERROR(INDEX(Ingredients!H$11:H$310, MATCH($C424, Ingredients!$B$11:$B$310, 0)), "")="", "", IFERROR(INDEX(Ingredients!H$11:H$310, MATCH($C424, Ingredients!$B$11:$B$310, 0)), "")))</f>
        <v/>
      </c>
      <c r="AN424" s="83" t="str">
        <f t="shared" si="95"/>
        <v/>
      </c>
      <c r="AP424" s="114" t="str">
        <f t="shared" si="105"/>
        <v/>
      </c>
      <c r="AR424" s="117" t="str">
        <f>IF($C424="", "", IF(IFERROR(INDEX(Ingredients!$AI$11:$AI$310, MATCH($C424, Ingredients!$B$11:$B$310, 0)), "")="", "", IFERROR(INDEX(Ingredients!$AI$11:$AI$310, MATCH($C424, Ingredients!$B$11:$B$310, 0)), "")))</f>
        <v/>
      </c>
      <c r="AT424" s="120" t="str">
        <f t="shared" si="106"/>
        <v/>
      </c>
      <c r="AV424" s="90" t="str">
        <f t="shared" si="96"/>
        <v/>
      </c>
      <c r="AX424" s="90" t="str">
        <f>IF($AV424="", "", COUNTIF($AV$11:$AV$5010, "&lt;"&amp;$AV424)+1+COUNTIF($AV$11:$AV424, $AV424)-1)</f>
        <v/>
      </c>
      <c r="AZ424" s="111" t="str">
        <f>IF($B424="", "", SUMIF('Shopping List'!$AV$11:$AV$25, $B424, 'Shopping List'!$BN$11:$BN$25))</f>
        <v/>
      </c>
      <c r="BB424" s="117" t="str">
        <f t="shared" si="107"/>
        <v/>
      </c>
    </row>
    <row r="425" spans="1:54" x14ac:dyDescent="0.25">
      <c r="A425" s="4"/>
      <c r="B425" s="37"/>
      <c r="C425" s="124"/>
      <c r="D425" s="39"/>
      <c r="E425" s="125"/>
      <c r="F425" s="48"/>
      <c r="G425" s="4"/>
      <c r="H425" s="4"/>
      <c r="I425" s="95" t="str">
        <f>IF($C425="", "", IF(IFERROR(INDEX(Ingredients!$C$11:$C$310, MATCH($C425, Ingredients!$B$11:$B$310, 0)), "")="", "", IFERROR(INDEX(Ingredients!$C$11:$C$310, MATCH($C425, Ingredients!$B$11:$B$310, 0)), "")))</f>
        <v/>
      </c>
      <c r="J425" s="73" t="str">
        <f>IF($B425="", "", IF(IFERROR(INDEX(Meals!$C$11:$C$260, MATCH($B425, Meals!$B$11:$B$260, 0)), "")="", "", IFERROR(INDEX(Meals!$C$11:$C$260, MATCH($B425, Meals!$B$11:$B$260, 0)), "")))</f>
        <v/>
      </c>
      <c r="K425" s="4"/>
      <c r="L425" s="72" t="str">
        <f t="shared" si="97"/>
        <v/>
      </c>
      <c r="M425" s="73" t="str">
        <f t="shared" si="98"/>
        <v/>
      </c>
      <c r="N425" s="4"/>
      <c r="O425" s="78" t="str">
        <f t="shared" si="99"/>
        <v/>
      </c>
      <c r="P425" s="79" t="str">
        <f t="shared" si="100"/>
        <v/>
      </c>
      <c r="Q425" s="4"/>
      <c r="R425" s="90" t="str">
        <f t="shared" si="101"/>
        <v/>
      </c>
      <c r="S425" s="4"/>
      <c r="Y425" s="18" t="str">
        <f t="shared" si="102"/>
        <v/>
      </c>
      <c r="AA425" s="18" t="str">
        <f t="shared" si="93"/>
        <v/>
      </c>
      <c r="AB425" s="18" t="str">
        <f t="shared" si="94"/>
        <v/>
      </c>
      <c r="AC425" s="18" t="str">
        <f t="shared" si="103"/>
        <v/>
      </c>
      <c r="AD425" s="18" t="str">
        <f t="shared" si="103"/>
        <v/>
      </c>
      <c r="AE425" s="18" t="str">
        <f t="shared" si="104"/>
        <v/>
      </c>
      <c r="AG425" s="95" t="str">
        <f>IF($C425="", "", IF(IFERROR(INDEX(Ingredients!C$11:C$310, MATCH($C425, Ingredients!$B$11:$B$310, 0)), "")="", "", IFERROR(INDEX(Ingredients!C$11:C$310, MATCH($C425, Ingredients!$B$11:$B$310, 0)), "")))</f>
        <v/>
      </c>
      <c r="AH425" s="105" t="str">
        <f>IF($C425="", "", IF(IFERROR(INDEX(Ingredients!D$11:D$310, MATCH($C425, Ingredients!$B$11:$B$310, 0)), "")="", "", IFERROR(INDEX(Ingredients!D$11:D$310, MATCH($C425, Ingredients!$B$11:$B$310, 0)), "")))</f>
        <v/>
      </c>
      <c r="AI425" s="106" t="str">
        <f>IF($C425="", "", IF(IFERROR(INDEX(Ingredients!E$11:E$310, MATCH($C425, Ingredients!$B$11:$B$310, 0)), "")="", "", IFERROR(INDEX(Ingredients!E$11:E$310, MATCH($C425, Ingredients!$B$11:$B$310, 0)), "")))</f>
        <v/>
      </c>
      <c r="AJ425" s="108" t="str">
        <f>IF($C425="", "", IF(IFERROR(INDEX(Ingredients!F$11:F$310, MATCH($C425, Ingredients!$B$11:$B$310, 0)), "")="", "", IFERROR(INDEX(Ingredients!F$11:F$310, MATCH($C425, Ingredients!$B$11:$B$310, 0)), "")))</f>
        <v/>
      </c>
      <c r="AK425" s="106" t="str">
        <f>IF($C425="", "", IF(IFERROR(INDEX(Ingredients!G$11:G$310, MATCH($C425, Ingredients!$B$11:$B$310, 0)), "")="", "", IFERROR(INDEX(Ingredients!G$11:G$310, MATCH($C425, Ingredients!$B$11:$B$310, 0)), "")))</f>
        <v/>
      </c>
      <c r="AL425" s="79" t="str">
        <f>IF($C425="", "", IF(IFERROR(INDEX(Ingredients!H$11:H$310, MATCH($C425, Ingredients!$B$11:$B$310, 0)), "")="", "", IFERROR(INDEX(Ingredients!H$11:H$310, MATCH($C425, Ingredients!$B$11:$B$310, 0)), "")))</f>
        <v/>
      </c>
      <c r="AN425" s="83" t="str">
        <f t="shared" si="95"/>
        <v/>
      </c>
      <c r="AP425" s="114" t="str">
        <f t="shared" si="105"/>
        <v/>
      </c>
      <c r="AR425" s="117" t="str">
        <f>IF($C425="", "", IF(IFERROR(INDEX(Ingredients!$AI$11:$AI$310, MATCH($C425, Ingredients!$B$11:$B$310, 0)), "")="", "", IFERROR(INDEX(Ingredients!$AI$11:$AI$310, MATCH($C425, Ingredients!$B$11:$B$310, 0)), "")))</f>
        <v/>
      </c>
      <c r="AT425" s="120" t="str">
        <f t="shared" si="106"/>
        <v/>
      </c>
      <c r="AV425" s="90" t="str">
        <f t="shared" si="96"/>
        <v/>
      </c>
      <c r="AX425" s="90" t="str">
        <f>IF($AV425="", "", COUNTIF($AV$11:$AV$5010, "&lt;"&amp;$AV425)+1+COUNTIF($AV$11:$AV425, $AV425)-1)</f>
        <v/>
      </c>
      <c r="AZ425" s="111" t="str">
        <f>IF($B425="", "", SUMIF('Shopping List'!$AV$11:$AV$25, $B425, 'Shopping List'!$BN$11:$BN$25))</f>
        <v/>
      </c>
      <c r="BB425" s="117" t="str">
        <f t="shared" si="107"/>
        <v/>
      </c>
    </row>
    <row r="426" spans="1:54" x14ac:dyDescent="0.25">
      <c r="A426" s="4"/>
      <c r="B426" s="37"/>
      <c r="C426" s="124"/>
      <c r="D426" s="39"/>
      <c r="E426" s="125"/>
      <c r="F426" s="48"/>
      <c r="G426" s="4"/>
      <c r="H426" s="4"/>
      <c r="I426" s="95" t="str">
        <f>IF($C426="", "", IF(IFERROR(INDEX(Ingredients!$C$11:$C$310, MATCH($C426, Ingredients!$B$11:$B$310, 0)), "")="", "", IFERROR(INDEX(Ingredients!$C$11:$C$310, MATCH($C426, Ingredients!$B$11:$B$310, 0)), "")))</f>
        <v/>
      </c>
      <c r="J426" s="73" t="str">
        <f>IF($B426="", "", IF(IFERROR(INDEX(Meals!$C$11:$C$260, MATCH($B426, Meals!$B$11:$B$260, 0)), "")="", "", IFERROR(INDEX(Meals!$C$11:$C$260, MATCH($B426, Meals!$B$11:$B$260, 0)), "")))</f>
        <v/>
      </c>
      <c r="K426" s="4"/>
      <c r="L426" s="72" t="str">
        <f t="shared" si="97"/>
        <v/>
      </c>
      <c r="M426" s="73" t="str">
        <f t="shared" si="98"/>
        <v/>
      </c>
      <c r="N426" s="4"/>
      <c r="O426" s="78" t="str">
        <f t="shared" si="99"/>
        <v/>
      </c>
      <c r="P426" s="79" t="str">
        <f t="shared" si="100"/>
        <v/>
      </c>
      <c r="Q426" s="4"/>
      <c r="R426" s="90" t="str">
        <f t="shared" si="101"/>
        <v/>
      </c>
      <c r="S426" s="4"/>
      <c r="Y426" s="18" t="str">
        <f t="shared" si="102"/>
        <v/>
      </c>
      <c r="AA426" s="18" t="str">
        <f t="shared" si="93"/>
        <v/>
      </c>
      <c r="AB426" s="18" t="str">
        <f t="shared" si="94"/>
        <v/>
      </c>
      <c r="AC426" s="18" t="str">
        <f t="shared" si="103"/>
        <v/>
      </c>
      <c r="AD426" s="18" t="str">
        <f t="shared" si="103"/>
        <v/>
      </c>
      <c r="AE426" s="18" t="str">
        <f t="shared" si="104"/>
        <v/>
      </c>
      <c r="AG426" s="95" t="str">
        <f>IF($C426="", "", IF(IFERROR(INDEX(Ingredients!C$11:C$310, MATCH($C426, Ingredients!$B$11:$B$310, 0)), "")="", "", IFERROR(INDEX(Ingredients!C$11:C$310, MATCH($C426, Ingredients!$B$11:$B$310, 0)), "")))</f>
        <v/>
      </c>
      <c r="AH426" s="105" t="str">
        <f>IF($C426="", "", IF(IFERROR(INDEX(Ingredients!D$11:D$310, MATCH($C426, Ingredients!$B$11:$B$310, 0)), "")="", "", IFERROR(INDEX(Ingredients!D$11:D$310, MATCH($C426, Ingredients!$B$11:$B$310, 0)), "")))</f>
        <v/>
      </c>
      <c r="AI426" s="106" t="str">
        <f>IF($C426="", "", IF(IFERROR(INDEX(Ingredients!E$11:E$310, MATCH($C426, Ingredients!$B$11:$B$310, 0)), "")="", "", IFERROR(INDEX(Ingredients!E$11:E$310, MATCH($C426, Ingredients!$B$11:$B$310, 0)), "")))</f>
        <v/>
      </c>
      <c r="AJ426" s="108" t="str">
        <f>IF($C426="", "", IF(IFERROR(INDEX(Ingredients!F$11:F$310, MATCH($C426, Ingredients!$B$11:$B$310, 0)), "")="", "", IFERROR(INDEX(Ingredients!F$11:F$310, MATCH($C426, Ingredients!$B$11:$B$310, 0)), "")))</f>
        <v/>
      </c>
      <c r="AK426" s="106" t="str">
        <f>IF($C426="", "", IF(IFERROR(INDEX(Ingredients!G$11:G$310, MATCH($C426, Ingredients!$B$11:$B$310, 0)), "")="", "", IFERROR(INDEX(Ingredients!G$11:G$310, MATCH($C426, Ingredients!$B$11:$B$310, 0)), "")))</f>
        <v/>
      </c>
      <c r="AL426" s="79" t="str">
        <f>IF($C426="", "", IF(IFERROR(INDEX(Ingredients!H$11:H$310, MATCH($C426, Ingredients!$B$11:$B$310, 0)), "")="", "", IFERROR(INDEX(Ingredients!H$11:H$310, MATCH($C426, Ingredients!$B$11:$B$310, 0)), "")))</f>
        <v/>
      </c>
      <c r="AN426" s="83" t="str">
        <f t="shared" si="95"/>
        <v/>
      </c>
      <c r="AP426" s="114" t="str">
        <f t="shared" si="105"/>
        <v/>
      </c>
      <c r="AR426" s="117" t="str">
        <f>IF($C426="", "", IF(IFERROR(INDEX(Ingredients!$AI$11:$AI$310, MATCH($C426, Ingredients!$B$11:$B$310, 0)), "")="", "", IFERROR(INDEX(Ingredients!$AI$11:$AI$310, MATCH($C426, Ingredients!$B$11:$B$310, 0)), "")))</f>
        <v/>
      </c>
      <c r="AT426" s="120" t="str">
        <f t="shared" si="106"/>
        <v/>
      </c>
      <c r="AV426" s="90" t="str">
        <f t="shared" si="96"/>
        <v/>
      </c>
      <c r="AX426" s="90" t="str">
        <f>IF($AV426="", "", COUNTIF($AV$11:$AV$5010, "&lt;"&amp;$AV426)+1+COUNTIF($AV$11:$AV426, $AV426)-1)</f>
        <v/>
      </c>
      <c r="AZ426" s="111" t="str">
        <f>IF($B426="", "", SUMIF('Shopping List'!$AV$11:$AV$25, $B426, 'Shopping List'!$BN$11:$BN$25))</f>
        <v/>
      </c>
      <c r="BB426" s="117" t="str">
        <f t="shared" si="107"/>
        <v/>
      </c>
    </row>
    <row r="427" spans="1:54" x14ac:dyDescent="0.25">
      <c r="A427" s="4"/>
      <c r="B427" s="37"/>
      <c r="C427" s="124"/>
      <c r="D427" s="39"/>
      <c r="E427" s="125"/>
      <c r="F427" s="48"/>
      <c r="G427" s="4"/>
      <c r="H427" s="4"/>
      <c r="I427" s="95" t="str">
        <f>IF($C427="", "", IF(IFERROR(INDEX(Ingredients!$C$11:$C$310, MATCH($C427, Ingredients!$B$11:$B$310, 0)), "")="", "", IFERROR(INDEX(Ingredients!$C$11:$C$310, MATCH($C427, Ingredients!$B$11:$B$310, 0)), "")))</f>
        <v/>
      </c>
      <c r="J427" s="73" t="str">
        <f>IF($B427="", "", IF(IFERROR(INDEX(Meals!$C$11:$C$260, MATCH($B427, Meals!$B$11:$B$260, 0)), "")="", "", IFERROR(INDEX(Meals!$C$11:$C$260, MATCH($B427, Meals!$B$11:$B$260, 0)), "")))</f>
        <v/>
      </c>
      <c r="K427" s="4"/>
      <c r="L427" s="72" t="str">
        <f t="shared" si="97"/>
        <v/>
      </c>
      <c r="M427" s="73" t="str">
        <f t="shared" si="98"/>
        <v/>
      </c>
      <c r="N427" s="4"/>
      <c r="O427" s="78" t="str">
        <f t="shared" si="99"/>
        <v/>
      </c>
      <c r="P427" s="79" t="str">
        <f t="shared" si="100"/>
        <v/>
      </c>
      <c r="Q427" s="4"/>
      <c r="R427" s="90" t="str">
        <f t="shared" si="101"/>
        <v/>
      </c>
      <c r="S427" s="4"/>
      <c r="Y427" s="18" t="str">
        <f t="shared" si="102"/>
        <v/>
      </c>
      <c r="AA427" s="18" t="str">
        <f t="shared" si="93"/>
        <v/>
      </c>
      <c r="AB427" s="18" t="str">
        <f t="shared" si="94"/>
        <v/>
      </c>
      <c r="AC427" s="18" t="str">
        <f t="shared" si="103"/>
        <v/>
      </c>
      <c r="AD427" s="18" t="str">
        <f t="shared" si="103"/>
        <v/>
      </c>
      <c r="AE427" s="18" t="str">
        <f t="shared" si="104"/>
        <v/>
      </c>
      <c r="AG427" s="95" t="str">
        <f>IF($C427="", "", IF(IFERROR(INDEX(Ingredients!C$11:C$310, MATCH($C427, Ingredients!$B$11:$B$310, 0)), "")="", "", IFERROR(INDEX(Ingredients!C$11:C$310, MATCH($C427, Ingredients!$B$11:$B$310, 0)), "")))</f>
        <v/>
      </c>
      <c r="AH427" s="105" t="str">
        <f>IF($C427="", "", IF(IFERROR(INDEX(Ingredients!D$11:D$310, MATCH($C427, Ingredients!$B$11:$B$310, 0)), "")="", "", IFERROR(INDEX(Ingredients!D$11:D$310, MATCH($C427, Ingredients!$B$11:$B$310, 0)), "")))</f>
        <v/>
      </c>
      <c r="AI427" s="106" t="str">
        <f>IF($C427="", "", IF(IFERROR(INDEX(Ingredients!E$11:E$310, MATCH($C427, Ingredients!$B$11:$B$310, 0)), "")="", "", IFERROR(INDEX(Ingredients!E$11:E$310, MATCH($C427, Ingredients!$B$11:$B$310, 0)), "")))</f>
        <v/>
      </c>
      <c r="AJ427" s="108" t="str">
        <f>IF($C427="", "", IF(IFERROR(INDEX(Ingredients!F$11:F$310, MATCH($C427, Ingredients!$B$11:$B$310, 0)), "")="", "", IFERROR(INDEX(Ingredients!F$11:F$310, MATCH($C427, Ingredients!$B$11:$B$310, 0)), "")))</f>
        <v/>
      </c>
      <c r="AK427" s="106" t="str">
        <f>IF($C427="", "", IF(IFERROR(INDEX(Ingredients!G$11:G$310, MATCH($C427, Ingredients!$B$11:$B$310, 0)), "")="", "", IFERROR(INDEX(Ingredients!G$11:G$310, MATCH($C427, Ingredients!$B$11:$B$310, 0)), "")))</f>
        <v/>
      </c>
      <c r="AL427" s="79" t="str">
        <f>IF($C427="", "", IF(IFERROR(INDEX(Ingredients!H$11:H$310, MATCH($C427, Ingredients!$B$11:$B$310, 0)), "")="", "", IFERROR(INDEX(Ingredients!H$11:H$310, MATCH($C427, Ingredients!$B$11:$B$310, 0)), "")))</f>
        <v/>
      </c>
      <c r="AN427" s="83" t="str">
        <f t="shared" si="95"/>
        <v/>
      </c>
      <c r="AP427" s="114" t="str">
        <f t="shared" si="105"/>
        <v/>
      </c>
      <c r="AR427" s="117" t="str">
        <f>IF($C427="", "", IF(IFERROR(INDEX(Ingredients!$AI$11:$AI$310, MATCH($C427, Ingredients!$B$11:$B$310, 0)), "")="", "", IFERROR(INDEX(Ingredients!$AI$11:$AI$310, MATCH($C427, Ingredients!$B$11:$B$310, 0)), "")))</f>
        <v/>
      </c>
      <c r="AT427" s="120" t="str">
        <f t="shared" si="106"/>
        <v/>
      </c>
      <c r="AV427" s="90" t="str">
        <f t="shared" si="96"/>
        <v/>
      </c>
      <c r="AX427" s="90" t="str">
        <f>IF($AV427="", "", COUNTIF($AV$11:$AV$5010, "&lt;"&amp;$AV427)+1+COUNTIF($AV$11:$AV427, $AV427)-1)</f>
        <v/>
      </c>
      <c r="AZ427" s="111" t="str">
        <f>IF($B427="", "", SUMIF('Shopping List'!$AV$11:$AV$25, $B427, 'Shopping List'!$BN$11:$BN$25))</f>
        <v/>
      </c>
      <c r="BB427" s="117" t="str">
        <f t="shared" si="107"/>
        <v/>
      </c>
    </row>
    <row r="428" spans="1:54" x14ac:dyDescent="0.25">
      <c r="A428" s="4"/>
      <c r="B428" s="37"/>
      <c r="C428" s="124"/>
      <c r="D428" s="39"/>
      <c r="E428" s="125"/>
      <c r="F428" s="48"/>
      <c r="G428" s="4"/>
      <c r="H428" s="4"/>
      <c r="I428" s="95" t="str">
        <f>IF($C428="", "", IF(IFERROR(INDEX(Ingredients!$C$11:$C$310, MATCH($C428, Ingredients!$B$11:$B$310, 0)), "")="", "", IFERROR(INDEX(Ingredients!$C$11:$C$310, MATCH($C428, Ingredients!$B$11:$B$310, 0)), "")))</f>
        <v/>
      </c>
      <c r="J428" s="73" t="str">
        <f>IF($B428="", "", IF(IFERROR(INDEX(Meals!$C$11:$C$260, MATCH($B428, Meals!$B$11:$B$260, 0)), "")="", "", IFERROR(INDEX(Meals!$C$11:$C$260, MATCH($B428, Meals!$B$11:$B$260, 0)), "")))</f>
        <v/>
      </c>
      <c r="K428" s="4"/>
      <c r="L428" s="72" t="str">
        <f t="shared" si="97"/>
        <v/>
      </c>
      <c r="M428" s="73" t="str">
        <f t="shared" si="98"/>
        <v/>
      </c>
      <c r="N428" s="4"/>
      <c r="O428" s="78" t="str">
        <f t="shared" si="99"/>
        <v/>
      </c>
      <c r="P428" s="79" t="str">
        <f t="shared" si="100"/>
        <v/>
      </c>
      <c r="Q428" s="4"/>
      <c r="R428" s="90" t="str">
        <f t="shared" si="101"/>
        <v/>
      </c>
      <c r="S428" s="4"/>
      <c r="Y428" s="18" t="str">
        <f t="shared" si="102"/>
        <v/>
      </c>
      <c r="AA428" s="18" t="str">
        <f t="shared" si="93"/>
        <v/>
      </c>
      <c r="AB428" s="18" t="str">
        <f t="shared" si="94"/>
        <v/>
      </c>
      <c r="AC428" s="18" t="str">
        <f t="shared" si="103"/>
        <v/>
      </c>
      <c r="AD428" s="18" t="str">
        <f t="shared" si="103"/>
        <v/>
      </c>
      <c r="AE428" s="18" t="str">
        <f t="shared" si="104"/>
        <v/>
      </c>
      <c r="AG428" s="95" t="str">
        <f>IF($C428="", "", IF(IFERROR(INDEX(Ingredients!C$11:C$310, MATCH($C428, Ingredients!$B$11:$B$310, 0)), "")="", "", IFERROR(INDEX(Ingredients!C$11:C$310, MATCH($C428, Ingredients!$B$11:$B$310, 0)), "")))</f>
        <v/>
      </c>
      <c r="AH428" s="105" t="str">
        <f>IF($C428="", "", IF(IFERROR(INDEX(Ingredients!D$11:D$310, MATCH($C428, Ingredients!$B$11:$B$310, 0)), "")="", "", IFERROR(INDEX(Ingredients!D$11:D$310, MATCH($C428, Ingredients!$B$11:$B$310, 0)), "")))</f>
        <v/>
      </c>
      <c r="AI428" s="106" t="str">
        <f>IF($C428="", "", IF(IFERROR(INDEX(Ingredients!E$11:E$310, MATCH($C428, Ingredients!$B$11:$B$310, 0)), "")="", "", IFERROR(INDEX(Ingredients!E$11:E$310, MATCH($C428, Ingredients!$B$11:$B$310, 0)), "")))</f>
        <v/>
      </c>
      <c r="AJ428" s="108" t="str">
        <f>IF($C428="", "", IF(IFERROR(INDEX(Ingredients!F$11:F$310, MATCH($C428, Ingredients!$B$11:$B$310, 0)), "")="", "", IFERROR(INDEX(Ingredients!F$11:F$310, MATCH($C428, Ingredients!$B$11:$B$310, 0)), "")))</f>
        <v/>
      </c>
      <c r="AK428" s="106" t="str">
        <f>IF($C428="", "", IF(IFERROR(INDEX(Ingredients!G$11:G$310, MATCH($C428, Ingredients!$B$11:$B$310, 0)), "")="", "", IFERROR(INDEX(Ingredients!G$11:G$310, MATCH($C428, Ingredients!$B$11:$B$310, 0)), "")))</f>
        <v/>
      </c>
      <c r="AL428" s="79" t="str">
        <f>IF($C428="", "", IF(IFERROR(INDEX(Ingredients!H$11:H$310, MATCH($C428, Ingredients!$B$11:$B$310, 0)), "")="", "", IFERROR(INDEX(Ingredients!H$11:H$310, MATCH($C428, Ingredients!$B$11:$B$310, 0)), "")))</f>
        <v/>
      </c>
      <c r="AN428" s="83" t="str">
        <f t="shared" si="95"/>
        <v/>
      </c>
      <c r="AP428" s="114" t="str">
        <f t="shared" si="105"/>
        <v/>
      </c>
      <c r="AR428" s="117" t="str">
        <f>IF($C428="", "", IF(IFERROR(INDEX(Ingredients!$AI$11:$AI$310, MATCH($C428, Ingredients!$B$11:$B$310, 0)), "")="", "", IFERROR(INDEX(Ingredients!$AI$11:$AI$310, MATCH($C428, Ingredients!$B$11:$B$310, 0)), "")))</f>
        <v/>
      </c>
      <c r="AT428" s="120" t="str">
        <f t="shared" si="106"/>
        <v/>
      </c>
      <c r="AV428" s="90" t="str">
        <f t="shared" si="96"/>
        <v/>
      </c>
      <c r="AX428" s="90" t="str">
        <f>IF($AV428="", "", COUNTIF($AV$11:$AV$5010, "&lt;"&amp;$AV428)+1+COUNTIF($AV$11:$AV428, $AV428)-1)</f>
        <v/>
      </c>
      <c r="AZ428" s="111" t="str">
        <f>IF($B428="", "", SUMIF('Shopping List'!$AV$11:$AV$25, $B428, 'Shopping List'!$BN$11:$BN$25))</f>
        <v/>
      </c>
      <c r="BB428" s="117" t="str">
        <f t="shared" si="107"/>
        <v/>
      </c>
    </row>
    <row r="429" spans="1:54" x14ac:dyDescent="0.25">
      <c r="A429" s="4"/>
      <c r="B429" s="37"/>
      <c r="C429" s="124"/>
      <c r="D429" s="39"/>
      <c r="E429" s="125"/>
      <c r="F429" s="48"/>
      <c r="G429" s="4"/>
      <c r="H429" s="4"/>
      <c r="I429" s="95" t="str">
        <f>IF($C429="", "", IF(IFERROR(INDEX(Ingredients!$C$11:$C$310, MATCH($C429, Ingredients!$B$11:$B$310, 0)), "")="", "", IFERROR(INDEX(Ingredients!$C$11:$C$310, MATCH($C429, Ingredients!$B$11:$B$310, 0)), "")))</f>
        <v/>
      </c>
      <c r="J429" s="73" t="str">
        <f>IF($B429="", "", IF(IFERROR(INDEX(Meals!$C$11:$C$260, MATCH($B429, Meals!$B$11:$B$260, 0)), "")="", "", IFERROR(INDEX(Meals!$C$11:$C$260, MATCH($B429, Meals!$B$11:$B$260, 0)), "")))</f>
        <v/>
      </c>
      <c r="K429" s="4"/>
      <c r="L429" s="72" t="str">
        <f t="shared" si="97"/>
        <v/>
      </c>
      <c r="M429" s="73" t="str">
        <f t="shared" si="98"/>
        <v/>
      </c>
      <c r="N429" s="4"/>
      <c r="O429" s="78" t="str">
        <f t="shared" si="99"/>
        <v/>
      </c>
      <c r="P429" s="79" t="str">
        <f t="shared" si="100"/>
        <v/>
      </c>
      <c r="Q429" s="4"/>
      <c r="R429" s="90" t="str">
        <f t="shared" si="101"/>
        <v/>
      </c>
      <c r="S429" s="4"/>
      <c r="Y429" s="18" t="str">
        <f t="shared" si="102"/>
        <v/>
      </c>
      <c r="AA429" s="18" t="str">
        <f t="shared" si="93"/>
        <v/>
      </c>
      <c r="AB429" s="18" t="str">
        <f t="shared" si="94"/>
        <v/>
      </c>
      <c r="AC429" s="18" t="str">
        <f t="shared" si="103"/>
        <v/>
      </c>
      <c r="AD429" s="18" t="str">
        <f t="shared" si="103"/>
        <v/>
      </c>
      <c r="AE429" s="18" t="str">
        <f t="shared" si="104"/>
        <v/>
      </c>
      <c r="AG429" s="95" t="str">
        <f>IF($C429="", "", IF(IFERROR(INDEX(Ingredients!C$11:C$310, MATCH($C429, Ingredients!$B$11:$B$310, 0)), "")="", "", IFERROR(INDEX(Ingredients!C$11:C$310, MATCH($C429, Ingredients!$B$11:$B$310, 0)), "")))</f>
        <v/>
      </c>
      <c r="AH429" s="105" t="str">
        <f>IF($C429="", "", IF(IFERROR(INDEX(Ingredients!D$11:D$310, MATCH($C429, Ingredients!$B$11:$B$310, 0)), "")="", "", IFERROR(INDEX(Ingredients!D$11:D$310, MATCH($C429, Ingredients!$B$11:$B$310, 0)), "")))</f>
        <v/>
      </c>
      <c r="AI429" s="106" t="str">
        <f>IF($C429="", "", IF(IFERROR(INDEX(Ingredients!E$11:E$310, MATCH($C429, Ingredients!$B$11:$B$310, 0)), "")="", "", IFERROR(INDEX(Ingredients!E$11:E$310, MATCH($C429, Ingredients!$B$11:$B$310, 0)), "")))</f>
        <v/>
      </c>
      <c r="AJ429" s="108" t="str">
        <f>IF($C429="", "", IF(IFERROR(INDEX(Ingredients!F$11:F$310, MATCH($C429, Ingredients!$B$11:$B$310, 0)), "")="", "", IFERROR(INDEX(Ingredients!F$11:F$310, MATCH($C429, Ingredients!$B$11:$B$310, 0)), "")))</f>
        <v/>
      </c>
      <c r="AK429" s="106" t="str">
        <f>IF($C429="", "", IF(IFERROR(INDEX(Ingredients!G$11:G$310, MATCH($C429, Ingredients!$B$11:$B$310, 0)), "")="", "", IFERROR(INDEX(Ingredients!G$11:G$310, MATCH($C429, Ingredients!$B$11:$B$310, 0)), "")))</f>
        <v/>
      </c>
      <c r="AL429" s="79" t="str">
        <f>IF($C429="", "", IF(IFERROR(INDEX(Ingredients!H$11:H$310, MATCH($C429, Ingredients!$B$11:$B$310, 0)), "")="", "", IFERROR(INDEX(Ingredients!H$11:H$310, MATCH($C429, Ingredients!$B$11:$B$310, 0)), "")))</f>
        <v/>
      </c>
      <c r="AN429" s="83" t="str">
        <f t="shared" si="95"/>
        <v/>
      </c>
      <c r="AP429" s="114" t="str">
        <f t="shared" si="105"/>
        <v/>
      </c>
      <c r="AR429" s="117" t="str">
        <f>IF($C429="", "", IF(IFERROR(INDEX(Ingredients!$AI$11:$AI$310, MATCH($C429, Ingredients!$B$11:$B$310, 0)), "")="", "", IFERROR(INDEX(Ingredients!$AI$11:$AI$310, MATCH($C429, Ingredients!$B$11:$B$310, 0)), "")))</f>
        <v/>
      </c>
      <c r="AT429" s="120" t="str">
        <f t="shared" si="106"/>
        <v/>
      </c>
      <c r="AV429" s="90" t="str">
        <f t="shared" si="96"/>
        <v/>
      </c>
      <c r="AX429" s="90" t="str">
        <f>IF($AV429="", "", COUNTIF($AV$11:$AV$5010, "&lt;"&amp;$AV429)+1+COUNTIF($AV$11:$AV429, $AV429)-1)</f>
        <v/>
      </c>
      <c r="AZ429" s="111" t="str">
        <f>IF($B429="", "", SUMIF('Shopping List'!$AV$11:$AV$25, $B429, 'Shopping List'!$BN$11:$BN$25))</f>
        <v/>
      </c>
      <c r="BB429" s="117" t="str">
        <f t="shared" si="107"/>
        <v/>
      </c>
    </row>
    <row r="430" spans="1:54" x14ac:dyDescent="0.25">
      <c r="A430" s="4"/>
      <c r="B430" s="37"/>
      <c r="C430" s="124"/>
      <c r="D430" s="39"/>
      <c r="E430" s="125"/>
      <c r="F430" s="48"/>
      <c r="G430" s="4"/>
      <c r="H430" s="4"/>
      <c r="I430" s="95" t="str">
        <f>IF($C430="", "", IF(IFERROR(INDEX(Ingredients!$C$11:$C$310, MATCH($C430, Ingredients!$B$11:$B$310, 0)), "")="", "", IFERROR(INDEX(Ingredients!$C$11:$C$310, MATCH($C430, Ingredients!$B$11:$B$310, 0)), "")))</f>
        <v/>
      </c>
      <c r="J430" s="73" t="str">
        <f>IF($B430="", "", IF(IFERROR(INDEX(Meals!$C$11:$C$260, MATCH($B430, Meals!$B$11:$B$260, 0)), "")="", "", IFERROR(INDEX(Meals!$C$11:$C$260, MATCH($B430, Meals!$B$11:$B$260, 0)), "")))</f>
        <v/>
      </c>
      <c r="K430" s="4"/>
      <c r="L430" s="72" t="str">
        <f t="shared" si="97"/>
        <v/>
      </c>
      <c r="M430" s="73" t="str">
        <f t="shared" si="98"/>
        <v/>
      </c>
      <c r="N430" s="4"/>
      <c r="O430" s="78" t="str">
        <f t="shared" si="99"/>
        <v/>
      </c>
      <c r="P430" s="79" t="str">
        <f t="shared" si="100"/>
        <v/>
      </c>
      <c r="Q430" s="4"/>
      <c r="R430" s="90" t="str">
        <f t="shared" si="101"/>
        <v/>
      </c>
      <c r="S430" s="4"/>
      <c r="Y430" s="18" t="str">
        <f t="shared" si="102"/>
        <v/>
      </c>
      <c r="AA430" s="18" t="str">
        <f t="shared" si="93"/>
        <v/>
      </c>
      <c r="AB430" s="18" t="str">
        <f t="shared" si="94"/>
        <v/>
      </c>
      <c r="AC430" s="18" t="str">
        <f t="shared" si="103"/>
        <v/>
      </c>
      <c r="AD430" s="18" t="str">
        <f t="shared" si="103"/>
        <v/>
      </c>
      <c r="AE430" s="18" t="str">
        <f t="shared" si="104"/>
        <v/>
      </c>
      <c r="AG430" s="95" t="str">
        <f>IF($C430="", "", IF(IFERROR(INDEX(Ingredients!C$11:C$310, MATCH($C430, Ingredients!$B$11:$B$310, 0)), "")="", "", IFERROR(INDEX(Ingredients!C$11:C$310, MATCH($C430, Ingredients!$B$11:$B$310, 0)), "")))</f>
        <v/>
      </c>
      <c r="AH430" s="105" t="str">
        <f>IF($C430="", "", IF(IFERROR(INDEX(Ingredients!D$11:D$310, MATCH($C430, Ingredients!$B$11:$B$310, 0)), "")="", "", IFERROR(INDEX(Ingredients!D$11:D$310, MATCH($C430, Ingredients!$B$11:$B$310, 0)), "")))</f>
        <v/>
      </c>
      <c r="AI430" s="106" t="str">
        <f>IF($C430="", "", IF(IFERROR(INDEX(Ingredients!E$11:E$310, MATCH($C430, Ingredients!$B$11:$B$310, 0)), "")="", "", IFERROR(INDEX(Ingredients!E$11:E$310, MATCH($C430, Ingredients!$B$11:$B$310, 0)), "")))</f>
        <v/>
      </c>
      <c r="AJ430" s="108" t="str">
        <f>IF($C430="", "", IF(IFERROR(INDEX(Ingredients!F$11:F$310, MATCH($C430, Ingredients!$B$11:$B$310, 0)), "")="", "", IFERROR(INDEX(Ingredients!F$11:F$310, MATCH($C430, Ingredients!$B$11:$B$310, 0)), "")))</f>
        <v/>
      </c>
      <c r="AK430" s="106" t="str">
        <f>IF($C430="", "", IF(IFERROR(INDEX(Ingredients!G$11:G$310, MATCH($C430, Ingredients!$B$11:$B$310, 0)), "")="", "", IFERROR(INDEX(Ingredients!G$11:G$310, MATCH($C430, Ingredients!$B$11:$B$310, 0)), "")))</f>
        <v/>
      </c>
      <c r="AL430" s="79" t="str">
        <f>IF($C430="", "", IF(IFERROR(INDEX(Ingredients!H$11:H$310, MATCH($C430, Ingredients!$B$11:$B$310, 0)), "")="", "", IFERROR(INDEX(Ingredients!H$11:H$310, MATCH($C430, Ingredients!$B$11:$B$310, 0)), "")))</f>
        <v/>
      </c>
      <c r="AN430" s="83" t="str">
        <f t="shared" si="95"/>
        <v/>
      </c>
      <c r="AP430" s="114" t="str">
        <f t="shared" si="105"/>
        <v/>
      </c>
      <c r="AR430" s="117" t="str">
        <f>IF($C430="", "", IF(IFERROR(INDEX(Ingredients!$AI$11:$AI$310, MATCH($C430, Ingredients!$B$11:$B$310, 0)), "")="", "", IFERROR(INDEX(Ingredients!$AI$11:$AI$310, MATCH($C430, Ingredients!$B$11:$B$310, 0)), "")))</f>
        <v/>
      </c>
      <c r="AT430" s="120" t="str">
        <f t="shared" si="106"/>
        <v/>
      </c>
      <c r="AV430" s="90" t="str">
        <f t="shared" si="96"/>
        <v/>
      </c>
      <c r="AX430" s="90" t="str">
        <f>IF($AV430="", "", COUNTIF($AV$11:$AV$5010, "&lt;"&amp;$AV430)+1+COUNTIF($AV$11:$AV430, $AV430)-1)</f>
        <v/>
      </c>
      <c r="AZ430" s="111" t="str">
        <f>IF($B430="", "", SUMIF('Shopping List'!$AV$11:$AV$25, $B430, 'Shopping List'!$BN$11:$BN$25))</f>
        <v/>
      </c>
      <c r="BB430" s="117" t="str">
        <f t="shared" si="107"/>
        <v/>
      </c>
    </row>
    <row r="431" spans="1:54" x14ac:dyDescent="0.25">
      <c r="A431" s="4"/>
      <c r="B431" s="37"/>
      <c r="C431" s="124"/>
      <c r="D431" s="39"/>
      <c r="E431" s="125"/>
      <c r="F431" s="48"/>
      <c r="G431" s="4"/>
      <c r="H431" s="4"/>
      <c r="I431" s="95" t="str">
        <f>IF($C431="", "", IF(IFERROR(INDEX(Ingredients!$C$11:$C$310, MATCH($C431, Ingredients!$B$11:$B$310, 0)), "")="", "", IFERROR(INDEX(Ingredients!$C$11:$C$310, MATCH($C431, Ingredients!$B$11:$B$310, 0)), "")))</f>
        <v/>
      </c>
      <c r="J431" s="73" t="str">
        <f>IF($B431="", "", IF(IFERROR(INDEX(Meals!$C$11:$C$260, MATCH($B431, Meals!$B$11:$B$260, 0)), "")="", "", IFERROR(INDEX(Meals!$C$11:$C$260, MATCH($B431, Meals!$B$11:$B$260, 0)), "")))</f>
        <v/>
      </c>
      <c r="K431" s="4"/>
      <c r="L431" s="72" t="str">
        <f t="shared" si="97"/>
        <v/>
      </c>
      <c r="M431" s="73" t="str">
        <f t="shared" si="98"/>
        <v/>
      </c>
      <c r="N431" s="4"/>
      <c r="O431" s="78" t="str">
        <f t="shared" si="99"/>
        <v/>
      </c>
      <c r="P431" s="79" t="str">
        <f t="shared" si="100"/>
        <v/>
      </c>
      <c r="Q431" s="4"/>
      <c r="R431" s="90" t="str">
        <f t="shared" si="101"/>
        <v/>
      </c>
      <c r="S431" s="4"/>
      <c r="Y431" s="18" t="str">
        <f t="shared" si="102"/>
        <v/>
      </c>
      <c r="AA431" s="18" t="str">
        <f t="shared" si="93"/>
        <v/>
      </c>
      <c r="AB431" s="18" t="str">
        <f t="shared" si="94"/>
        <v/>
      </c>
      <c r="AC431" s="18" t="str">
        <f t="shared" si="103"/>
        <v/>
      </c>
      <c r="AD431" s="18" t="str">
        <f t="shared" si="103"/>
        <v/>
      </c>
      <c r="AE431" s="18" t="str">
        <f t="shared" si="104"/>
        <v/>
      </c>
      <c r="AG431" s="95" t="str">
        <f>IF($C431="", "", IF(IFERROR(INDEX(Ingredients!C$11:C$310, MATCH($C431, Ingredients!$B$11:$B$310, 0)), "")="", "", IFERROR(INDEX(Ingredients!C$11:C$310, MATCH($C431, Ingredients!$B$11:$B$310, 0)), "")))</f>
        <v/>
      </c>
      <c r="AH431" s="105" t="str">
        <f>IF($C431="", "", IF(IFERROR(INDEX(Ingredients!D$11:D$310, MATCH($C431, Ingredients!$B$11:$B$310, 0)), "")="", "", IFERROR(INDEX(Ingredients!D$11:D$310, MATCH($C431, Ingredients!$B$11:$B$310, 0)), "")))</f>
        <v/>
      </c>
      <c r="AI431" s="106" t="str">
        <f>IF($C431="", "", IF(IFERROR(INDEX(Ingredients!E$11:E$310, MATCH($C431, Ingredients!$B$11:$B$310, 0)), "")="", "", IFERROR(INDEX(Ingredients!E$11:E$310, MATCH($C431, Ingredients!$B$11:$B$310, 0)), "")))</f>
        <v/>
      </c>
      <c r="AJ431" s="108" t="str">
        <f>IF($C431="", "", IF(IFERROR(INDEX(Ingredients!F$11:F$310, MATCH($C431, Ingredients!$B$11:$B$310, 0)), "")="", "", IFERROR(INDEX(Ingredients!F$11:F$310, MATCH($C431, Ingredients!$B$11:$B$310, 0)), "")))</f>
        <v/>
      </c>
      <c r="AK431" s="106" t="str">
        <f>IF($C431="", "", IF(IFERROR(INDEX(Ingredients!G$11:G$310, MATCH($C431, Ingredients!$B$11:$B$310, 0)), "")="", "", IFERROR(INDEX(Ingredients!G$11:G$310, MATCH($C431, Ingredients!$B$11:$B$310, 0)), "")))</f>
        <v/>
      </c>
      <c r="AL431" s="79" t="str">
        <f>IF($C431="", "", IF(IFERROR(INDEX(Ingredients!H$11:H$310, MATCH($C431, Ingredients!$B$11:$B$310, 0)), "")="", "", IFERROR(INDEX(Ingredients!H$11:H$310, MATCH($C431, Ingredients!$B$11:$B$310, 0)), "")))</f>
        <v/>
      </c>
      <c r="AN431" s="83" t="str">
        <f t="shared" si="95"/>
        <v/>
      </c>
      <c r="AP431" s="114" t="str">
        <f t="shared" si="105"/>
        <v/>
      </c>
      <c r="AR431" s="117" t="str">
        <f>IF($C431="", "", IF(IFERROR(INDEX(Ingredients!$AI$11:$AI$310, MATCH($C431, Ingredients!$B$11:$B$310, 0)), "")="", "", IFERROR(INDEX(Ingredients!$AI$11:$AI$310, MATCH($C431, Ingredients!$B$11:$B$310, 0)), "")))</f>
        <v/>
      </c>
      <c r="AT431" s="120" t="str">
        <f t="shared" si="106"/>
        <v/>
      </c>
      <c r="AV431" s="90" t="str">
        <f t="shared" si="96"/>
        <v/>
      </c>
      <c r="AX431" s="90" t="str">
        <f>IF($AV431="", "", COUNTIF($AV$11:$AV$5010, "&lt;"&amp;$AV431)+1+COUNTIF($AV$11:$AV431, $AV431)-1)</f>
        <v/>
      </c>
      <c r="AZ431" s="111" t="str">
        <f>IF($B431="", "", SUMIF('Shopping List'!$AV$11:$AV$25, $B431, 'Shopping List'!$BN$11:$BN$25))</f>
        <v/>
      </c>
      <c r="BB431" s="117" t="str">
        <f t="shared" si="107"/>
        <v/>
      </c>
    </row>
    <row r="432" spans="1:54" x14ac:dyDescent="0.25">
      <c r="A432" s="4"/>
      <c r="B432" s="37"/>
      <c r="C432" s="124"/>
      <c r="D432" s="39"/>
      <c r="E432" s="125"/>
      <c r="F432" s="48"/>
      <c r="G432" s="4"/>
      <c r="H432" s="4"/>
      <c r="I432" s="95" t="str">
        <f>IF($C432="", "", IF(IFERROR(INDEX(Ingredients!$C$11:$C$310, MATCH($C432, Ingredients!$B$11:$B$310, 0)), "")="", "", IFERROR(INDEX(Ingredients!$C$11:$C$310, MATCH($C432, Ingredients!$B$11:$B$310, 0)), "")))</f>
        <v/>
      </c>
      <c r="J432" s="73" t="str">
        <f>IF($B432="", "", IF(IFERROR(INDEX(Meals!$C$11:$C$260, MATCH($B432, Meals!$B$11:$B$260, 0)), "")="", "", IFERROR(INDEX(Meals!$C$11:$C$260, MATCH($B432, Meals!$B$11:$B$260, 0)), "")))</f>
        <v/>
      </c>
      <c r="K432" s="4"/>
      <c r="L432" s="72" t="str">
        <f t="shared" si="97"/>
        <v/>
      </c>
      <c r="M432" s="73" t="str">
        <f t="shared" si="98"/>
        <v/>
      </c>
      <c r="N432" s="4"/>
      <c r="O432" s="78" t="str">
        <f t="shared" si="99"/>
        <v/>
      </c>
      <c r="P432" s="79" t="str">
        <f t="shared" si="100"/>
        <v/>
      </c>
      <c r="Q432" s="4"/>
      <c r="R432" s="90" t="str">
        <f t="shared" si="101"/>
        <v/>
      </c>
      <c r="S432" s="4"/>
      <c r="Y432" s="18" t="str">
        <f t="shared" si="102"/>
        <v/>
      </c>
      <c r="AA432" s="18" t="str">
        <f t="shared" si="93"/>
        <v/>
      </c>
      <c r="AB432" s="18" t="str">
        <f t="shared" si="94"/>
        <v/>
      </c>
      <c r="AC432" s="18" t="str">
        <f t="shared" si="103"/>
        <v/>
      </c>
      <c r="AD432" s="18" t="str">
        <f t="shared" si="103"/>
        <v/>
      </c>
      <c r="AE432" s="18" t="str">
        <f t="shared" si="104"/>
        <v/>
      </c>
      <c r="AG432" s="95" t="str">
        <f>IF($C432="", "", IF(IFERROR(INDEX(Ingredients!C$11:C$310, MATCH($C432, Ingredients!$B$11:$B$310, 0)), "")="", "", IFERROR(INDEX(Ingredients!C$11:C$310, MATCH($C432, Ingredients!$B$11:$B$310, 0)), "")))</f>
        <v/>
      </c>
      <c r="AH432" s="105" t="str">
        <f>IF($C432="", "", IF(IFERROR(INDEX(Ingredients!D$11:D$310, MATCH($C432, Ingredients!$B$11:$B$310, 0)), "")="", "", IFERROR(INDEX(Ingredients!D$11:D$310, MATCH($C432, Ingredients!$B$11:$B$310, 0)), "")))</f>
        <v/>
      </c>
      <c r="AI432" s="106" t="str">
        <f>IF($C432="", "", IF(IFERROR(INDEX(Ingredients!E$11:E$310, MATCH($C432, Ingredients!$B$11:$B$310, 0)), "")="", "", IFERROR(INDEX(Ingredients!E$11:E$310, MATCH($C432, Ingredients!$B$11:$B$310, 0)), "")))</f>
        <v/>
      </c>
      <c r="AJ432" s="108" t="str">
        <f>IF($C432="", "", IF(IFERROR(INDEX(Ingredients!F$11:F$310, MATCH($C432, Ingredients!$B$11:$B$310, 0)), "")="", "", IFERROR(INDEX(Ingredients!F$11:F$310, MATCH($C432, Ingredients!$B$11:$B$310, 0)), "")))</f>
        <v/>
      </c>
      <c r="AK432" s="106" t="str">
        <f>IF($C432="", "", IF(IFERROR(INDEX(Ingredients!G$11:G$310, MATCH($C432, Ingredients!$B$11:$B$310, 0)), "")="", "", IFERROR(INDEX(Ingredients!G$11:G$310, MATCH($C432, Ingredients!$B$11:$B$310, 0)), "")))</f>
        <v/>
      </c>
      <c r="AL432" s="79" t="str">
        <f>IF($C432="", "", IF(IFERROR(INDEX(Ingredients!H$11:H$310, MATCH($C432, Ingredients!$B$11:$B$310, 0)), "")="", "", IFERROR(INDEX(Ingredients!H$11:H$310, MATCH($C432, Ingredients!$B$11:$B$310, 0)), "")))</f>
        <v/>
      </c>
      <c r="AN432" s="83" t="str">
        <f t="shared" si="95"/>
        <v/>
      </c>
      <c r="AP432" s="114" t="str">
        <f t="shared" si="105"/>
        <v/>
      </c>
      <c r="AR432" s="117" t="str">
        <f>IF($C432="", "", IF(IFERROR(INDEX(Ingredients!$AI$11:$AI$310, MATCH($C432, Ingredients!$B$11:$B$310, 0)), "")="", "", IFERROR(INDEX(Ingredients!$AI$11:$AI$310, MATCH($C432, Ingredients!$B$11:$B$310, 0)), "")))</f>
        <v/>
      </c>
      <c r="AT432" s="120" t="str">
        <f t="shared" si="106"/>
        <v/>
      </c>
      <c r="AV432" s="90" t="str">
        <f t="shared" si="96"/>
        <v/>
      </c>
      <c r="AX432" s="90" t="str">
        <f>IF($AV432="", "", COUNTIF($AV$11:$AV$5010, "&lt;"&amp;$AV432)+1+COUNTIF($AV$11:$AV432, $AV432)-1)</f>
        <v/>
      </c>
      <c r="AZ432" s="111" t="str">
        <f>IF($B432="", "", SUMIF('Shopping List'!$AV$11:$AV$25, $B432, 'Shopping List'!$BN$11:$BN$25))</f>
        <v/>
      </c>
      <c r="BB432" s="117" t="str">
        <f t="shared" si="107"/>
        <v/>
      </c>
    </row>
    <row r="433" spans="1:54" x14ac:dyDescent="0.25">
      <c r="A433" s="4"/>
      <c r="B433" s="37"/>
      <c r="C433" s="124"/>
      <c r="D433" s="39"/>
      <c r="E433" s="125"/>
      <c r="F433" s="48"/>
      <c r="G433" s="4"/>
      <c r="H433" s="4"/>
      <c r="I433" s="95" t="str">
        <f>IF($C433="", "", IF(IFERROR(INDEX(Ingredients!$C$11:$C$310, MATCH($C433, Ingredients!$B$11:$B$310, 0)), "")="", "", IFERROR(INDEX(Ingredients!$C$11:$C$310, MATCH($C433, Ingredients!$B$11:$B$310, 0)), "")))</f>
        <v/>
      </c>
      <c r="J433" s="73" t="str">
        <f>IF($B433="", "", IF(IFERROR(INDEX(Meals!$C$11:$C$260, MATCH($B433, Meals!$B$11:$B$260, 0)), "")="", "", IFERROR(INDEX(Meals!$C$11:$C$260, MATCH($B433, Meals!$B$11:$B$260, 0)), "")))</f>
        <v/>
      </c>
      <c r="K433" s="4"/>
      <c r="L433" s="72" t="str">
        <f t="shared" si="97"/>
        <v/>
      </c>
      <c r="M433" s="73" t="str">
        <f t="shared" si="98"/>
        <v/>
      </c>
      <c r="N433" s="4"/>
      <c r="O433" s="78" t="str">
        <f t="shared" si="99"/>
        <v/>
      </c>
      <c r="P433" s="79" t="str">
        <f t="shared" si="100"/>
        <v/>
      </c>
      <c r="Q433" s="4"/>
      <c r="R433" s="90" t="str">
        <f t="shared" si="101"/>
        <v/>
      </c>
      <c r="S433" s="4"/>
      <c r="Y433" s="18" t="str">
        <f t="shared" si="102"/>
        <v/>
      </c>
      <c r="AA433" s="18" t="str">
        <f t="shared" si="93"/>
        <v/>
      </c>
      <c r="AB433" s="18" t="str">
        <f t="shared" si="94"/>
        <v/>
      </c>
      <c r="AC433" s="18" t="str">
        <f t="shared" si="103"/>
        <v/>
      </c>
      <c r="AD433" s="18" t="str">
        <f t="shared" si="103"/>
        <v/>
      </c>
      <c r="AE433" s="18" t="str">
        <f t="shared" si="104"/>
        <v/>
      </c>
      <c r="AG433" s="95" t="str">
        <f>IF($C433="", "", IF(IFERROR(INDEX(Ingredients!C$11:C$310, MATCH($C433, Ingredients!$B$11:$B$310, 0)), "")="", "", IFERROR(INDEX(Ingredients!C$11:C$310, MATCH($C433, Ingredients!$B$11:$B$310, 0)), "")))</f>
        <v/>
      </c>
      <c r="AH433" s="105" t="str">
        <f>IF($C433="", "", IF(IFERROR(INDEX(Ingredients!D$11:D$310, MATCH($C433, Ingredients!$B$11:$B$310, 0)), "")="", "", IFERROR(INDEX(Ingredients!D$11:D$310, MATCH($C433, Ingredients!$B$11:$B$310, 0)), "")))</f>
        <v/>
      </c>
      <c r="AI433" s="106" t="str">
        <f>IF($C433="", "", IF(IFERROR(INDEX(Ingredients!E$11:E$310, MATCH($C433, Ingredients!$B$11:$B$310, 0)), "")="", "", IFERROR(INDEX(Ingredients!E$11:E$310, MATCH($C433, Ingredients!$B$11:$B$310, 0)), "")))</f>
        <v/>
      </c>
      <c r="AJ433" s="108" t="str">
        <f>IF($C433="", "", IF(IFERROR(INDEX(Ingredients!F$11:F$310, MATCH($C433, Ingredients!$B$11:$B$310, 0)), "")="", "", IFERROR(INDEX(Ingredients!F$11:F$310, MATCH($C433, Ingredients!$B$11:$B$310, 0)), "")))</f>
        <v/>
      </c>
      <c r="AK433" s="106" t="str">
        <f>IF($C433="", "", IF(IFERROR(INDEX(Ingredients!G$11:G$310, MATCH($C433, Ingredients!$B$11:$B$310, 0)), "")="", "", IFERROR(INDEX(Ingredients!G$11:G$310, MATCH($C433, Ingredients!$B$11:$B$310, 0)), "")))</f>
        <v/>
      </c>
      <c r="AL433" s="79" t="str">
        <f>IF($C433="", "", IF(IFERROR(INDEX(Ingredients!H$11:H$310, MATCH($C433, Ingredients!$B$11:$B$310, 0)), "")="", "", IFERROR(INDEX(Ingredients!H$11:H$310, MATCH($C433, Ingredients!$B$11:$B$310, 0)), "")))</f>
        <v/>
      </c>
      <c r="AN433" s="83" t="str">
        <f t="shared" si="95"/>
        <v/>
      </c>
      <c r="AP433" s="114" t="str">
        <f t="shared" si="105"/>
        <v/>
      </c>
      <c r="AR433" s="117" t="str">
        <f>IF($C433="", "", IF(IFERROR(INDEX(Ingredients!$AI$11:$AI$310, MATCH($C433, Ingredients!$B$11:$B$310, 0)), "")="", "", IFERROR(INDEX(Ingredients!$AI$11:$AI$310, MATCH($C433, Ingredients!$B$11:$B$310, 0)), "")))</f>
        <v/>
      </c>
      <c r="AT433" s="120" t="str">
        <f t="shared" si="106"/>
        <v/>
      </c>
      <c r="AV433" s="90" t="str">
        <f t="shared" si="96"/>
        <v/>
      </c>
      <c r="AX433" s="90" t="str">
        <f>IF($AV433="", "", COUNTIF($AV$11:$AV$5010, "&lt;"&amp;$AV433)+1+COUNTIF($AV$11:$AV433, $AV433)-1)</f>
        <v/>
      </c>
      <c r="AZ433" s="111" t="str">
        <f>IF($B433="", "", SUMIF('Shopping List'!$AV$11:$AV$25, $B433, 'Shopping List'!$BN$11:$BN$25))</f>
        <v/>
      </c>
      <c r="BB433" s="117" t="str">
        <f t="shared" si="107"/>
        <v/>
      </c>
    </row>
    <row r="434" spans="1:54" x14ac:dyDescent="0.25">
      <c r="A434" s="4"/>
      <c r="B434" s="37"/>
      <c r="C434" s="124"/>
      <c r="D434" s="39"/>
      <c r="E434" s="125"/>
      <c r="F434" s="48"/>
      <c r="G434" s="4"/>
      <c r="H434" s="4"/>
      <c r="I434" s="95" t="str">
        <f>IF($C434="", "", IF(IFERROR(INDEX(Ingredients!$C$11:$C$310, MATCH($C434, Ingredients!$B$11:$B$310, 0)), "")="", "", IFERROR(INDEX(Ingredients!$C$11:$C$310, MATCH($C434, Ingredients!$B$11:$B$310, 0)), "")))</f>
        <v/>
      </c>
      <c r="J434" s="73" t="str">
        <f>IF($B434="", "", IF(IFERROR(INDEX(Meals!$C$11:$C$260, MATCH($B434, Meals!$B$11:$B$260, 0)), "")="", "", IFERROR(INDEX(Meals!$C$11:$C$260, MATCH($B434, Meals!$B$11:$B$260, 0)), "")))</f>
        <v/>
      </c>
      <c r="K434" s="4"/>
      <c r="L434" s="72" t="str">
        <f t="shared" si="97"/>
        <v/>
      </c>
      <c r="M434" s="73" t="str">
        <f t="shared" si="98"/>
        <v/>
      </c>
      <c r="N434" s="4"/>
      <c r="O434" s="78" t="str">
        <f t="shared" si="99"/>
        <v/>
      </c>
      <c r="P434" s="79" t="str">
        <f t="shared" si="100"/>
        <v/>
      </c>
      <c r="Q434" s="4"/>
      <c r="R434" s="90" t="str">
        <f t="shared" si="101"/>
        <v/>
      </c>
      <c r="S434" s="4"/>
      <c r="Y434" s="18" t="str">
        <f t="shared" si="102"/>
        <v/>
      </c>
      <c r="AA434" s="18" t="str">
        <f t="shared" si="93"/>
        <v/>
      </c>
      <c r="AB434" s="18" t="str">
        <f t="shared" si="94"/>
        <v/>
      </c>
      <c r="AC434" s="18" t="str">
        <f t="shared" si="103"/>
        <v/>
      </c>
      <c r="AD434" s="18" t="str">
        <f t="shared" si="103"/>
        <v/>
      </c>
      <c r="AE434" s="18" t="str">
        <f t="shared" si="104"/>
        <v/>
      </c>
      <c r="AG434" s="95" t="str">
        <f>IF($C434="", "", IF(IFERROR(INDEX(Ingredients!C$11:C$310, MATCH($C434, Ingredients!$B$11:$B$310, 0)), "")="", "", IFERROR(INDEX(Ingredients!C$11:C$310, MATCH($C434, Ingredients!$B$11:$B$310, 0)), "")))</f>
        <v/>
      </c>
      <c r="AH434" s="105" t="str">
        <f>IF($C434="", "", IF(IFERROR(INDEX(Ingredients!D$11:D$310, MATCH($C434, Ingredients!$B$11:$B$310, 0)), "")="", "", IFERROR(INDEX(Ingredients!D$11:D$310, MATCH($C434, Ingredients!$B$11:$B$310, 0)), "")))</f>
        <v/>
      </c>
      <c r="AI434" s="106" t="str">
        <f>IF($C434="", "", IF(IFERROR(INDEX(Ingredients!E$11:E$310, MATCH($C434, Ingredients!$B$11:$B$310, 0)), "")="", "", IFERROR(INDEX(Ingredients!E$11:E$310, MATCH($C434, Ingredients!$B$11:$B$310, 0)), "")))</f>
        <v/>
      </c>
      <c r="AJ434" s="108" t="str">
        <f>IF($C434="", "", IF(IFERROR(INDEX(Ingredients!F$11:F$310, MATCH($C434, Ingredients!$B$11:$B$310, 0)), "")="", "", IFERROR(INDEX(Ingredients!F$11:F$310, MATCH($C434, Ingredients!$B$11:$B$310, 0)), "")))</f>
        <v/>
      </c>
      <c r="AK434" s="106" t="str">
        <f>IF($C434="", "", IF(IFERROR(INDEX(Ingredients!G$11:G$310, MATCH($C434, Ingredients!$B$11:$B$310, 0)), "")="", "", IFERROR(INDEX(Ingredients!G$11:G$310, MATCH($C434, Ingredients!$B$11:$B$310, 0)), "")))</f>
        <v/>
      </c>
      <c r="AL434" s="79" t="str">
        <f>IF($C434="", "", IF(IFERROR(INDEX(Ingredients!H$11:H$310, MATCH($C434, Ingredients!$B$11:$B$310, 0)), "")="", "", IFERROR(INDEX(Ingredients!H$11:H$310, MATCH($C434, Ingredients!$B$11:$B$310, 0)), "")))</f>
        <v/>
      </c>
      <c r="AN434" s="83" t="str">
        <f t="shared" si="95"/>
        <v/>
      </c>
      <c r="AP434" s="114" t="str">
        <f t="shared" si="105"/>
        <v/>
      </c>
      <c r="AR434" s="117" t="str">
        <f>IF($C434="", "", IF(IFERROR(INDEX(Ingredients!$AI$11:$AI$310, MATCH($C434, Ingredients!$B$11:$B$310, 0)), "")="", "", IFERROR(INDEX(Ingredients!$AI$11:$AI$310, MATCH($C434, Ingredients!$B$11:$B$310, 0)), "")))</f>
        <v/>
      </c>
      <c r="AT434" s="120" t="str">
        <f t="shared" si="106"/>
        <v/>
      </c>
      <c r="AV434" s="90" t="str">
        <f t="shared" si="96"/>
        <v/>
      </c>
      <c r="AX434" s="90" t="str">
        <f>IF($AV434="", "", COUNTIF($AV$11:$AV$5010, "&lt;"&amp;$AV434)+1+COUNTIF($AV$11:$AV434, $AV434)-1)</f>
        <v/>
      </c>
      <c r="AZ434" s="111" t="str">
        <f>IF($B434="", "", SUMIF('Shopping List'!$AV$11:$AV$25, $B434, 'Shopping List'!$BN$11:$BN$25))</f>
        <v/>
      </c>
      <c r="BB434" s="117" t="str">
        <f t="shared" si="107"/>
        <v/>
      </c>
    </row>
    <row r="435" spans="1:54" x14ac:dyDescent="0.25">
      <c r="A435" s="4"/>
      <c r="B435" s="37"/>
      <c r="C435" s="124"/>
      <c r="D435" s="39"/>
      <c r="E435" s="125"/>
      <c r="F435" s="48"/>
      <c r="G435" s="4"/>
      <c r="H435" s="4"/>
      <c r="I435" s="95" t="str">
        <f>IF($C435="", "", IF(IFERROR(INDEX(Ingredients!$C$11:$C$310, MATCH($C435, Ingredients!$B$11:$B$310, 0)), "")="", "", IFERROR(INDEX(Ingredients!$C$11:$C$310, MATCH($C435, Ingredients!$B$11:$B$310, 0)), "")))</f>
        <v/>
      </c>
      <c r="J435" s="73" t="str">
        <f>IF($B435="", "", IF(IFERROR(INDEX(Meals!$C$11:$C$260, MATCH($B435, Meals!$B$11:$B$260, 0)), "")="", "", IFERROR(INDEX(Meals!$C$11:$C$260, MATCH($B435, Meals!$B$11:$B$260, 0)), "")))</f>
        <v/>
      </c>
      <c r="K435" s="4"/>
      <c r="L435" s="72" t="str">
        <f t="shared" si="97"/>
        <v/>
      </c>
      <c r="M435" s="73" t="str">
        <f t="shared" si="98"/>
        <v/>
      </c>
      <c r="N435" s="4"/>
      <c r="O435" s="78" t="str">
        <f t="shared" si="99"/>
        <v/>
      </c>
      <c r="P435" s="79" t="str">
        <f t="shared" si="100"/>
        <v/>
      </c>
      <c r="Q435" s="4"/>
      <c r="R435" s="90" t="str">
        <f t="shared" si="101"/>
        <v/>
      </c>
      <c r="S435" s="4"/>
      <c r="Y435" s="18" t="str">
        <f t="shared" si="102"/>
        <v/>
      </c>
      <c r="AA435" s="18" t="str">
        <f t="shared" si="93"/>
        <v/>
      </c>
      <c r="AB435" s="18" t="str">
        <f t="shared" si="94"/>
        <v/>
      </c>
      <c r="AC435" s="18" t="str">
        <f t="shared" si="103"/>
        <v/>
      </c>
      <c r="AD435" s="18" t="str">
        <f t="shared" si="103"/>
        <v/>
      </c>
      <c r="AE435" s="18" t="str">
        <f t="shared" si="104"/>
        <v/>
      </c>
      <c r="AG435" s="95" t="str">
        <f>IF($C435="", "", IF(IFERROR(INDEX(Ingredients!C$11:C$310, MATCH($C435, Ingredients!$B$11:$B$310, 0)), "")="", "", IFERROR(INDEX(Ingredients!C$11:C$310, MATCH($C435, Ingredients!$B$11:$B$310, 0)), "")))</f>
        <v/>
      </c>
      <c r="AH435" s="105" t="str">
        <f>IF($C435="", "", IF(IFERROR(INDEX(Ingredients!D$11:D$310, MATCH($C435, Ingredients!$B$11:$B$310, 0)), "")="", "", IFERROR(INDEX(Ingredients!D$11:D$310, MATCH($C435, Ingredients!$B$11:$B$310, 0)), "")))</f>
        <v/>
      </c>
      <c r="AI435" s="106" t="str">
        <f>IF($C435="", "", IF(IFERROR(INDEX(Ingredients!E$11:E$310, MATCH($C435, Ingredients!$B$11:$B$310, 0)), "")="", "", IFERROR(INDEX(Ingredients!E$11:E$310, MATCH($C435, Ingredients!$B$11:$B$310, 0)), "")))</f>
        <v/>
      </c>
      <c r="AJ435" s="108" t="str">
        <f>IF($C435="", "", IF(IFERROR(INDEX(Ingredients!F$11:F$310, MATCH($C435, Ingredients!$B$11:$B$310, 0)), "")="", "", IFERROR(INDEX(Ingredients!F$11:F$310, MATCH($C435, Ingredients!$B$11:$B$310, 0)), "")))</f>
        <v/>
      </c>
      <c r="AK435" s="106" t="str">
        <f>IF($C435="", "", IF(IFERROR(INDEX(Ingredients!G$11:G$310, MATCH($C435, Ingredients!$B$11:$B$310, 0)), "")="", "", IFERROR(INDEX(Ingredients!G$11:G$310, MATCH($C435, Ingredients!$B$11:$B$310, 0)), "")))</f>
        <v/>
      </c>
      <c r="AL435" s="79" t="str">
        <f>IF($C435="", "", IF(IFERROR(INDEX(Ingredients!H$11:H$310, MATCH($C435, Ingredients!$B$11:$B$310, 0)), "")="", "", IFERROR(INDEX(Ingredients!H$11:H$310, MATCH($C435, Ingredients!$B$11:$B$310, 0)), "")))</f>
        <v/>
      </c>
      <c r="AN435" s="83" t="str">
        <f t="shared" si="95"/>
        <v/>
      </c>
      <c r="AP435" s="114" t="str">
        <f t="shared" si="105"/>
        <v/>
      </c>
      <c r="AR435" s="117" t="str">
        <f>IF($C435="", "", IF(IFERROR(INDEX(Ingredients!$AI$11:$AI$310, MATCH($C435, Ingredients!$B$11:$B$310, 0)), "")="", "", IFERROR(INDEX(Ingredients!$AI$11:$AI$310, MATCH($C435, Ingredients!$B$11:$B$310, 0)), "")))</f>
        <v/>
      </c>
      <c r="AT435" s="120" t="str">
        <f t="shared" si="106"/>
        <v/>
      </c>
      <c r="AV435" s="90" t="str">
        <f t="shared" si="96"/>
        <v/>
      </c>
      <c r="AX435" s="90" t="str">
        <f>IF($AV435="", "", COUNTIF($AV$11:$AV$5010, "&lt;"&amp;$AV435)+1+COUNTIF($AV$11:$AV435, $AV435)-1)</f>
        <v/>
      </c>
      <c r="AZ435" s="111" t="str">
        <f>IF($B435="", "", SUMIF('Shopping List'!$AV$11:$AV$25, $B435, 'Shopping List'!$BN$11:$BN$25))</f>
        <v/>
      </c>
      <c r="BB435" s="117" t="str">
        <f t="shared" si="107"/>
        <v/>
      </c>
    </row>
    <row r="436" spans="1:54" x14ac:dyDescent="0.25">
      <c r="A436" s="4"/>
      <c r="B436" s="37"/>
      <c r="C436" s="124"/>
      <c r="D436" s="39"/>
      <c r="E436" s="125"/>
      <c r="F436" s="48"/>
      <c r="G436" s="4"/>
      <c r="H436" s="4"/>
      <c r="I436" s="95" t="str">
        <f>IF($C436="", "", IF(IFERROR(INDEX(Ingredients!$C$11:$C$310, MATCH($C436, Ingredients!$B$11:$B$310, 0)), "")="", "", IFERROR(INDEX(Ingredients!$C$11:$C$310, MATCH($C436, Ingredients!$B$11:$B$310, 0)), "")))</f>
        <v/>
      </c>
      <c r="J436" s="73" t="str">
        <f>IF($B436="", "", IF(IFERROR(INDEX(Meals!$C$11:$C$260, MATCH($B436, Meals!$B$11:$B$260, 0)), "")="", "", IFERROR(INDEX(Meals!$C$11:$C$260, MATCH($B436, Meals!$B$11:$B$260, 0)), "")))</f>
        <v/>
      </c>
      <c r="K436" s="4"/>
      <c r="L436" s="72" t="str">
        <f t="shared" si="97"/>
        <v/>
      </c>
      <c r="M436" s="73" t="str">
        <f t="shared" si="98"/>
        <v/>
      </c>
      <c r="N436" s="4"/>
      <c r="O436" s="78" t="str">
        <f t="shared" si="99"/>
        <v/>
      </c>
      <c r="P436" s="79" t="str">
        <f t="shared" si="100"/>
        <v/>
      </c>
      <c r="Q436" s="4"/>
      <c r="R436" s="90" t="str">
        <f t="shared" si="101"/>
        <v/>
      </c>
      <c r="S436" s="4"/>
      <c r="Y436" s="18" t="str">
        <f t="shared" si="102"/>
        <v/>
      </c>
      <c r="AA436" s="18" t="str">
        <f t="shared" si="93"/>
        <v/>
      </c>
      <c r="AB436" s="18" t="str">
        <f t="shared" si="94"/>
        <v/>
      </c>
      <c r="AC436" s="18" t="str">
        <f t="shared" si="103"/>
        <v/>
      </c>
      <c r="AD436" s="18" t="str">
        <f t="shared" si="103"/>
        <v/>
      </c>
      <c r="AE436" s="18" t="str">
        <f t="shared" si="104"/>
        <v/>
      </c>
      <c r="AG436" s="95" t="str">
        <f>IF($C436="", "", IF(IFERROR(INDEX(Ingredients!C$11:C$310, MATCH($C436, Ingredients!$B$11:$B$310, 0)), "")="", "", IFERROR(INDEX(Ingredients!C$11:C$310, MATCH($C436, Ingredients!$B$11:$B$310, 0)), "")))</f>
        <v/>
      </c>
      <c r="AH436" s="105" t="str">
        <f>IF($C436="", "", IF(IFERROR(INDEX(Ingredients!D$11:D$310, MATCH($C436, Ingredients!$B$11:$B$310, 0)), "")="", "", IFERROR(INDEX(Ingredients!D$11:D$310, MATCH($C436, Ingredients!$B$11:$B$310, 0)), "")))</f>
        <v/>
      </c>
      <c r="AI436" s="106" t="str">
        <f>IF($C436="", "", IF(IFERROR(INDEX(Ingredients!E$11:E$310, MATCH($C436, Ingredients!$B$11:$B$310, 0)), "")="", "", IFERROR(INDEX(Ingredients!E$11:E$310, MATCH($C436, Ingredients!$B$11:$B$310, 0)), "")))</f>
        <v/>
      </c>
      <c r="AJ436" s="108" t="str">
        <f>IF($C436="", "", IF(IFERROR(INDEX(Ingredients!F$11:F$310, MATCH($C436, Ingredients!$B$11:$B$310, 0)), "")="", "", IFERROR(INDEX(Ingredients!F$11:F$310, MATCH($C436, Ingredients!$B$11:$B$310, 0)), "")))</f>
        <v/>
      </c>
      <c r="AK436" s="106" t="str">
        <f>IF($C436="", "", IF(IFERROR(INDEX(Ingredients!G$11:G$310, MATCH($C436, Ingredients!$B$11:$B$310, 0)), "")="", "", IFERROR(INDEX(Ingredients!G$11:G$310, MATCH($C436, Ingredients!$B$11:$B$310, 0)), "")))</f>
        <v/>
      </c>
      <c r="AL436" s="79" t="str">
        <f>IF($C436="", "", IF(IFERROR(INDEX(Ingredients!H$11:H$310, MATCH($C436, Ingredients!$B$11:$B$310, 0)), "")="", "", IFERROR(INDEX(Ingredients!H$11:H$310, MATCH($C436, Ingredients!$B$11:$B$310, 0)), "")))</f>
        <v/>
      </c>
      <c r="AN436" s="83" t="str">
        <f t="shared" si="95"/>
        <v/>
      </c>
      <c r="AP436" s="114" t="str">
        <f t="shared" si="105"/>
        <v/>
      </c>
      <c r="AR436" s="117" t="str">
        <f>IF($C436="", "", IF(IFERROR(INDEX(Ingredients!$AI$11:$AI$310, MATCH($C436, Ingredients!$B$11:$B$310, 0)), "")="", "", IFERROR(INDEX(Ingredients!$AI$11:$AI$310, MATCH($C436, Ingredients!$B$11:$B$310, 0)), "")))</f>
        <v/>
      </c>
      <c r="AT436" s="120" t="str">
        <f t="shared" si="106"/>
        <v/>
      </c>
      <c r="AV436" s="90" t="str">
        <f t="shared" si="96"/>
        <v/>
      </c>
      <c r="AX436" s="90" t="str">
        <f>IF($AV436="", "", COUNTIF($AV$11:$AV$5010, "&lt;"&amp;$AV436)+1+COUNTIF($AV$11:$AV436, $AV436)-1)</f>
        <v/>
      </c>
      <c r="AZ436" s="111" t="str">
        <f>IF($B436="", "", SUMIF('Shopping List'!$AV$11:$AV$25, $B436, 'Shopping List'!$BN$11:$BN$25))</f>
        <v/>
      </c>
      <c r="BB436" s="117" t="str">
        <f t="shared" si="107"/>
        <v/>
      </c>
    </row>
    <row r="437" spans="1:54" x14ac:dyDescent="0.25">
      <c r="A437" s="4"/>
      <c r="B437" s="37"/>
      <c r="C437" s="124"/>
      <c r="D437" s="39"/>
      <c r="E437" s="125"/>
      <c r="F437" s="48"/>
      <c r="G437" s="4"/>
      <c r="H437" s="4"/>
      <c r="I437" s="95" t="str">
        <f>IF($C437="", "", IF(IFERROR(INDEX(Ingredients!$C$11:$C$310, MATCH($C437, Ingredients!$B$11:$B$310, 0)), "")="", "", IFERROR(INDEX(Ingredients!$C$11:$C$310, MATCH($C437, Ingredients!$B$11:$B$310, 0)), "")))</f>
        <v/>
      </c>
      <c r="J437" s="73" t="str">
        <f>IF($B437="", "", IF(IFERROR(INDEX(Meals!$C$11:$C$260, MATCH($B437, Meals!$B$11:$B$260, 0)), "")="", "", IFERROR(INDEX(Meals!$C$11:$C$260, MATCH($B437, Meals!$B$11:$B$260, 0)), "")))</f>
        <v/>
      </c>
      <c r="K437" s="4"/>
      <c r="L437" s="72" t="str">
        <f t="shared" si="97"/>
        <v/>
      </c>
      <c r="M437" s="73" t="str">
        <f t="shared" si="98"/>
        <v/>
      </c>
      <c r="N437" s="4"/>
      <c r="O437" s="78" t="str">
        <f t="shared" si="99"/>
        <v/>
      </c>
      <c r="P437" s="79" t="str">
        <f t="shared" si="100"/>
        <v/>
      </c>
      <c r="Q437" s="4"/>
      <c r="R437" s="90" t="str">
        <f t="shared" si="101"/>
        <v/>
      </c>
      <c r="S437" s="4"/>
      <c r="Y437" s="18" t="str">
        <f t="shared" si="102"/>
        <v/>
      </c>
      <c r="AA437" s="18" t="str">
        <f t="shared" si="93"/>
        <v/>
      </c>
      <c r="AB437" s="18" t="str">
        <f t="shared" si="94"/>
        <v/>
      </c>
      <c r="AC437" s="18" t="str">
        <f t="shared" si="103"/>
        <v/>
      </c>
      <c r="AD437" s="18" t="str">
        <f t="shared" si="103"/>
        <v/>
      </c>
      <c r="AE437" s="18" t="str">
        <f t="shared" si="104"/>
        <v/>
      </c>
      <c r="AG437" s="95" t="str">
        <f>IF($C437="", "", IF(IFERROR(INDEX(Ingredients!C$11:C$310, MATCH($C437, Ingredients!$B$11:$B$310, 0)), "")="", "", IFERROR(INDEX(Ingredients!C$11:C$310, MATCH($C437, Ingredients!$B$11:$B$310, 0)), "")))</f>
        <v/>
      </c>
      <c r="AH437" s="105" t="str">
        <f>IF($C437="", "", IF(IFERROR(INDEX(Ingredients!D$11:D$310, MATCH($C437, Ingredients!$B$11:$B$310, 0)), "")="", "", IFERROR(INDEX(Ingredients!D$11:D$310, MATCH($C437, Ingredients!$B$11:$B$310, 0)), "")))</f>
        <v/>
      </c>
      <c r="AI437" s="106" t="str">
        <f>IF($C437="", "", IF(IFERROR(INDEX(Ingredients!E$11:E$310, MATCH($C437, Ingredients!$B$11:$B$310, 0)), "")="", "", IFERROR(INDEX(Ingredients!E$11:E$310, MATCH($C437, Ingredients!$B$11:$B$310, 0)), "")))</f>
        <v/>
      </c>
      <c r="AJ437" s="108" t="str">
        <f>IF($C437="", "", IF(IFERROR(INDEX(Ingredients!F$11:F$310, MATCH($C437, Ingredients!$B$11:$B$310, 0)), "")="", "", IFERROR(INDEX(Ingredients!F$11:F$310, MATCH($C437, Ingredients!$B$11:$B$310, 0)), "")))</f>
        <v/>
      </c>
      <c r="AK437" s="106" t="str">
        <f>IF($C437="", "", IF(IFERROR(INDEX(Ingredients!G$11:G$310, MATCH($C437, Ingredients!$B$11:$B$310, 0)), "")="", "", IFERROR(INDEX(Ingredients!G$11:G$310, MATCH($C437, Ingredients!$B$11:$B$310, 0)), "")))</f>
        <v/>
      </c>
      <c r="AL437" s="79" t="str">
        <f>IF($C437="", "", IF(IFERROR(INDEX(Ingredients!H$11:H$310, MATCH($C437, Ingredients!$B$11:$B$310, 0)), "")="", "", IFERROR(INDEX(Ingredients!H$11:H$310, MATCH($C437, Ingredients!$B$11:$B$310, 0)), "")))</f>
        <v/>
      </c>
      <c r="AN437" s="83" t="str">
        <f t="shared" si="95"/>
        <v/>
      </c>
      <c r="AP437" s="114" t="str">
        <f t="shared" si="105"/>
        <v/>
      </c>
      <c r="AR437" s="117" t="str">
        <f>IF($C437="", "", IF(IFERROR(INDEX(Ingredients!$AI$11:$AI$310, MATCH($C437, Ingredients!$B$11:$B$310, 0)), "")="", "", IFERROR(INDEX(Ingredients!$AI$11:$AI$310, MATCH($C437, Ingredients!$B$11:$B$310, 0)), "")))</f>
        <v/>
      </c>
      <c r="AT437" s="120" t="str">
        <f t="shared" si="106"/>
        <v/>
      </c>
      <c r="AV437" s="90" t="str">
        <f t="shared" si="96"/>
        <v/>
      </c>
      <c r="AX437" s="90" t="str">
        <f>IF($AV437="", "", COUNTIF($AV$11:$AV$5010, "&lt;"&amp;$AV437)+1+COUNTIF($AV$11:$AV437, $AV437)-1)</f>
        <v/>
      </c>
      <c r="AZ437" s="111" t="str">
        <f>IF($B437="", "", SUMIF('Shopping List'!$AV$11:$AV$25, $B437, 'Shopping List'!$BN$11:$BN$25))</f>
        <v/>
      </c>
      <c r="BB437" s="117" t="str">
        <f t="shared" si="107"/>
        <v/>
      </c>
    </row>
    <row r="438" spans="1:54" x14ac:dyDescent="0.25">
      <c r="A438" s="4"/>
      <c r="B438" s="37"/>
      <c r="C438" s="124"/>
      <c r="D438" s="39"/>
      <c r="E438" s="125"/>
      <c r="F438" s="48"/>
      <c r="G438" s="4"/>
      <c r="H438" s="4"/>
      <c r="I438" s="95" t="str">
        <f>IF($C438="", "", IF(IFERROR(INDEX(Ingredients!$C$11:$C$310, MATCH($C438, Ingredients!$B$11:$B$310, 0)), "")="", "", IFERROR(INDEX(Ingredients!$C$11:$C$310, MATCH($C438, Ingredients!$B$11:$B$310, 0)), "")))</f>
        <v/>
      </c>
      <c r="J438" s="73" t="str">
        <f>IF($B438="", "", IF(IFERROR(INDEX(Meals!$C$11:$C$260, MATCH($B438, Meals!$B$11:$B$260, 0)), "")="", "", IFERROR(INDEX(Meals!$C$11:$C$260, MATCH($B438, Meals!$B$11:$B$260, 0)), "")))</f>
        <v/>
      </c>
      <c r="K438" s="4"/>
      <c r="L438" s="72" t="str">
        <f t="shared" si="97"/>
        <v/>
      </c>
      <c r="M438" s="73" t="str">
        <f t="shared" si="98"/>
        <v/>
      </c>
      <c r="N438" s="4"/>
      <c r="O438" s="78" t="str">
        <f t="shared" si="99"/>
        <v/>
      </c>
      <c r="P438" s="79" t="str">
        <f t="shared" si="100"/>
        <v/>
      </c>
      <c r="Q438" s="4"/>
      <c r="R438" s="90" t="str">
        <f t="shared" si="101"/>
        <v/>
      </c>
      <c r="S438" s="4"/>
      <c r="Y438" s="18" t="str">
        <f t="shared" si="102"/>
        <v/>
      </c>
      <c r="AA438" s="18" t="str">
        <f t="shared" si="93"/>
        <v/>
      </c>
      <c r="AB438" s="18" t="str">
        <f t="shared" si="94"/>
        <v/>
      </c>
      <c r="AC438" s="18" t="str">
        <f t="shared" si="103"/>
        <v/>
      </c>
      <c r="AD438" s="18" t="str">
        <f t="shared" si="103"/>
        <v/>
      </c>
      <c r="AE438" s="18" t="str">
        <f t="shared" si="104"/>
        <v/>
      </c>
      <c r="AG438" s="95" t="str">
        <f>IF($C438="", "", IF(IFERROR(INDEX(Ingredients!C$11:C$310, MATCH($C438, Ingredients!$B$11:$B$310, 0)), "")="", "", IFERROR(INDEX(Ingredients!C$11:C$310, MATCH($C438, Ingredients!$B$11:$B$310, 0)), "")))</f>
        <v/>
      </c>
      <c r="AH438" s="105" t="str">
        <f>IF($C438="", "", IF(IFERROR(INDEX(Ingredients!D$11:D$310, MATCH($C438, Ingredients!$B$11:$B$310, 0)), "")="", "", IFERROR(INDEX(Ingredients!D$11:D$310, MATCH($C438, Ingredients!$B$11:$B$310, 0)), "")))</f>
        <v/>
      </c>
      <c r="AI438" s="106" t="str">
        <f>IF($C438="", "", IF(IFERROR(INDEX(Ingredients!E$11:E$310, MATCH($C438, Ingredients!$B$11:$B$310, 0)), "")="", "", IFERROR(INDEX(Ingredients!E$11:E$310, MATCH($C438, Ingredients!$B$11:$B$310, 0)), "")))</f>
        <v/>
      </c>
      <c r="AJ438" s="108" t="str">
        <f>IF($C438="", "", IF(IFERROR(INDEX(Ingredients!F$11:F$310, MATCH($C438, Ingredients!$B$11:$B$310, 0)), "")="", "", IFERROR(INDEX(Ingredients!F$11:F$310, MATCH($C438, Ingredients!$B$11:$B$310, 0)), "")))</f>
        <v/>
      </c>
      <c r="AK438" s="106" t="str">
        <f>IF($C438="", "", IF(IFERROR(INDEX(Ingredients!G$11:G$310, MATCH($C438, Ingredients!$B$11:$B$310, 0)), "")="", "", IFERROR(INDEX(Ingredients!G$11:G$310, MATCH($C438, Ingredients!$B$11:$B$310, 0)), "")))</f>
        <v/>
      </c>
      <c r="AL438" s="79" t="str">
        <f>IF($C438="", "", IF(IFERROR(INDEX(Ingredients!H$11:H$310, MATCH($C438, Ingredients!$B$11:$B$310, 0)), "")="", "", IFERROR(INDEX(Ingredients!H$11:H$310, MATCH($C438, Ingredients!$B$11:$B$310, 0)), "")))</f>
        <v/>
      </c>
      <c r="AN438" s="83" t="str">
        <f t="shared" si="95"/>
        <v/>
      </c>
      <c r="AP438" s="114" t="str">
        <f t="shared" si="105"/>
        <v/>
      </c>
      <c r="AR438" s="117" t="str">
        <f>IF($C438="", "", IF(IFERROR(INDEX(Ingredients!$AI$11:$AI$310, MATCH($C438, Ingredients!$B$11:$B$310, 0)), "")="", "", IFERROR(INDEX(Ingredients!$AI$11:$AI$310, MATCH($C438, Ingredients!$B$11:$B$310, 0)), "")))</f>
        <v/>
      </c>
      <c r="AT438" s="120" t="str">
        <f t="shared" si="106"/>
        <v/>
      </c>
      <c r="AV438" s="90" t="str">
        <f t="shared" si="96"/>
        <v/>
      </c>
      <c r="AX438" s="90" t="str">
        <f>IF($AV438="", "", COUNTIF($AV$11:$AV$5010, "&lt;"&amp;$AV438)+1+COUNTIF($AV$11:$AV438, $AV438)-1)</f>
        <v/>
      </c>
      <c r="AZ438" s="111" t="str">
        <f>IF($B438="", "", SUMIF('Shopping List'!$AV$11:$AV$25, $B438, 'Shopping List'!$BN$11:$BN$25))</f>
        <v/>
      </c>
      <c r="BB438" s="117" t="str">
        <f t="shared" si="107"/>
        <v/>
      </c>
    </row>
    <row r="439" spans="1:54" x14ac:dyDescent="0.25">
      <c r="A439" s="4"/>
      <c r="B439" s="37"/>
      <c r="C439" s="124"/>
      <c r="D439" s="39"/>
      <c r="E439" s="125"/>
      <c r="F439" s="48"/>
      <c r="G439" s="4"/>
      <c r="H439" s="4"/>
      <c r="I439" s="95" t="str">
        <f>IF($C439="", "", IF(IFERROR(INDEX(Ingredients!$C$11:$C$310, MATCH($C439, Ingredients!$B$11:$B$310, 0)), "")="", "", IFERROR(INDEX(Ingredients!$C$11:$C$310, MATCH($C439, Ingredients!$B$11:$B$310, 0)), "")))</f>
        <v/>
      </c>
      <c r="J439" s="73" t="str">
        <f>IF($B439="", "", IF(IFERROR(INDEX(Meals!$C$11:$C$260, MATCH($B439, Meals!$B$11:$B$260, 0)), "")="", "", IFERROR(INDEX(Meals!$C$11:$C$260, MATCH($B439, Meals!$B$11:$B$260, 0)), "")))</f>
        <v/>
      </c>
      <c r="K439" s="4"/>
      <c r="L439" s="72" t="str">
        <f t="shared" si="97"/>
        <v/>
      </c>
      <c r="M439" s="73" t="str">
        <f t="shared" si="98"/>
        <v/>
      </c>
      <c r="N439" s="4"/>
      <c r="O439" s="78" t="str">
        <f t="shared" si="99"/>
        <v/>
      </c>
      <c r="P439" s="79" t="str">
        <f t="shared" si="100"/>
        <v/>
      </c>
      <c r="Q439" s="4"/>
      <c r="R439" s="90" t="str">
        <f t="shared" si="101"/>
        <v/>
      </c>
      <c r="S439" s="4"/>
      <c r="Y439" s="18" t="str">
        <f t="shared" si="102"/>
        <v/>
      </c>
      <c r="AA439" s="18" t="str">
        <f t="shared" si="93"/>
        <v/>
      </c>
      <c r="AB439" s="18" t="str">
        <f t="shared" si="94"/>
        <v/>
      </c>
      <c r="AC439" s="18" t="str">
        <f t="shared" si="103"/>
        <v/>
      </c>
      <c r="AD439" s="18" t="str">
        <f t="shared" si="103"/>
        <v/>
      </c>
      <c r="AE439" s="18" t="str">
        <f t="shared" si="104"/>
        <v/>
      </c>
      <c r="AG439" s="95" t="str">
        <f>IF($C439="", "", IF(IFERROR(INDEX(Ingredients!C$11:C$310, MATCH($C439, Ingredients!$B$11:$B$310, 0)), "")="", "", IFERROR(INDEX(Ingredients!C$11:C$310, MATCH($C439, Ingredients!$B$11:$B$310, 0)), "")))</f>
        <v/>
      </c>
      <c r="AH439" s="105" t="str">
        <f>IF($C439="", "", IF(IFERROR(INDEX(Ingredients!D$11:D$310, MATCH($C439, Ingredients!$B$11:$B$310, 0)), "")="", "", IFERROR(INDEX(Ingredients!D$11:D$310, MATCH($C439, Ingredients!$B$11:$B$310, 0)), "")))</f>
        <v/>
      </c>
      <c r="AI439" s="106" t="str">
        <f>IF($C439="", "", IF(IFERROR(INDEX(Ingredients!E$11:E$310, MATCH($C439, Ingredients!$B$11:$B$310, 0)), "")="", "", IFERROR(INDEX(Ingredients!E$11:E$310, MATCH($C439, Ingredients!$B$11:$B$310, 0)), "")))</f>
        <v/>
      </c>
      <c r="AJ439" s="108" t="str">
        <f>IF($C439="", "", IF(IFERROR(INDEX(Ingredients!F$11:F$310, MATCH($C439, Ingredients!$B$11:$B$310, 0)), "")="", "", IFERROR(INDEX(Ingredients!F$11:F$310, MATCH($C439, Ingredients!$B$11:$B$310, 0)), "")))</f>
        <v/>
      </c>
      <c r="AK439" s="106" t="str">
        <f>IF($C439="", "", IF(IFERROR(INDEX(Ingredients!G$11:G$310, MATCH($C439, Ingredients!$B$11:$B$310, 0)), "")="", "", IFERROR(INDEX(Ingredients!G$11:G$310, MATCH($C439, Ingredients!$B$11:$B$310, 0)), "")))</f>
        <v/>
      </c>
      <c r="AL439" s="79" t="str">
        <f>IF($C439="", "", IF(IFERROR(INDEX(Ingredients!H$11:H$310, MATCH($C439, Ingredients!$B$11:$B$310, 0)), "")="", "", IFERROR(INDEX(Ingredients!H$11:H$310, MATCH($C439, Ingredients!$B$11:$B$310, 0)), "")))</f>
        <v/>
      </c>
      <c r="AN439" s="83" t="str">
        <f t="shared" si="95"/>
        <v/>
      </c>
      <c r="AP439" s="114" t="str">
        <f t="shared" si="105"/>
        <v/>
      </c>
      <c r="AR439" s="117" t="str">
        <f>IF($C439="", "", IF(IFERROR(INDEX(Ingredients!$AI$11:$AI$310, MATCH($C439, Ingredients!$B$11:$B$310, 0)), "")="", "", IFERROR(INDEX(Ingredients!$AI$11:$AI$310, MATCH($C439, Ingredients!$B$11:$B$310, 0)), "")))</f>
        <v/>
      </c>
      <c r="AT439" s="120" t="str">
        <f t="shared" si="106"/>
        <v/>
      </c>
      <c r="AV439" s="90" t="str">
        <f t="shared" si="96"/>
        <v/>
      </c>
      <c r="AX439" s="90" t="str">
        <f>IF($AV439="", "", COUNTIF($AV$11:$AV$5010, "&lt;"&amp;$AV439)+1+COUNTIF($AV$11:$AV439, $AV439)-1)</f>
        <v/>
      </c>
      <c r="AZ439" s="111" t="str">
        <f>IF($B439="", "", SUMIF('Shopping List'!$AV$11:$AV$25, $B439, 'Shopping List'!$BN$11:$BN$25))</f>
        <v/>
      </c>
      <c r="BB439" s="117" t="str">
        <f t="shared" si="107"/>
        <v/>
      </c>
    </row>
    <row r="440" spans="1:54" x14ac:dyDescent="0.25">
      <c r="A440" s="4"/>
      <c r="B440" s="37"/>
      <c r="C440" s="124"/>
      <c r="D440" s="39"/>
      <c r="E440" s="125"/>
      <c r="F440" s="48"/>
      <c r="G440" s="4"/>
      <c r="H440" s="4"/>
      <c r="I440" s="95" t="str">
        <f>IF($C440="", "", IF(IFERROR(INDEX(Ingredients!$C$11:$C$310, MATCH($C440, Ingredients!$B$11:$B$310, 0)), "")="", "", IFERROR(INDEX(Ingredients!$C$11:$C$310, MATCH($C440, Ingredients!$B$11:$B$310, 0)), "")))</f>
        <v/>
      </c>
      <c r="J440" s="73" t="str">
        <f>IF($B440="", "", IF(IFERROR(INDEX(Meals!$C$11:$C$260, MATCH($B440, Meals!$B$11:$B$260, 0)), "")="", "", IFERROR(INDEX(Meals!$C$11:$C$260, MATCH($B440, Meals!$B$11:$B$260, 0)), "")))</f>
        <v/>
      </c>
      <c r="K440" s="4"/>
      <c r="L440" s="72" t="str">
        <f t="shared" si="97"/>
        <v/>
      </c>
      <c r="M440" s="73" t="str">
        <f t="shared" si="98"/>
        <v/>
      </c>
      <c r="N440" s="4"/>
      <c r="O440" s="78" t="str">
        <f t="shared" si="99"/>
        <v/>
      </c>
      <c r="P440" s="79" t="str">
        <f t="shared" si="100"/>
        <v/>
      </c>
      <c r="Q440" s="4"/>
      <c r="R440" s="90" t="str">
        <f t="shared" si="101"/>
        <v/>
      </c>
      <c r="S440" s="4"/>
      <c r="Y440" s="18" t="str">
        <f t="shared" si="102"/>
        <v/>
      </c>
      <c r="AA440" s="18" t="str">
        <f t="shared" si="93"/>
        <v/>
      </c>
      <c r="AB440" s="18" t="str">
        <f t="shared" si="94"/>
        <v/>
      </c>
      <c r="AC440" s="18" t="str">
        <f t="shared" si="103"/>
        <v/>
      </c>
      <c r="AD440" s="18" t="str">
        <f t="shared" si="103"/>
        <v/>
      </c>
      <c r="AE440" s="18" t="str">
        <f t="shared" si="104"/>
        <v/>
      </c>
      <c r="AG440" s="95" t="str">
        <f>IF($C440="", "", IF(IFERROR(INDEX(Ingredients!C$11:C$310, MATCH($C440, Ingredients!$B$11:$B$310, 0)), "")="", "", IFERROR(INDEX(Ingredients!C$11:C$310, MATCH($C440, Ingredients!$B$11:$B$310, 0)), "")))</f>
        <v/>
      </c>
      <c r="AH440" s="105" t="str">
        <f>IF($C440="", "", IF(IFERROR(INDEX(Ingredients!D$11:D$310, MATCH($C440, Ingredients!$B$11:$B$310, 0)), "")="", "", IFERROR(INDEX(Ingredients!D$11:D$310, MATCH($C440, Ingredients!$B$11:$B$310, 0)), "")))</f>
        <v/>
      </c>
      <c r="AI440" s="106" t="str">
        <f>IF($C440="", "", IF(IFERROR(INDEX(Ingredients!E$11:E$310, MATCH($C440, Ingredients!$B$11:$B$310, 0)), "")="", "", IFERROR(INDEX(Ingredients!E$11:E$310, MATCH($C440, Ingredients!$B$11:$B$310, 0)), "")))</f>
        <v/>
      </c>
      <c r="AJ440" s="108" t="str">
        <f>IF($C440="", "", IF(IFERROR(INDEX(Ingredients!F$11:F$310, MATCH($C440, Ingredients!$B$11:$B$310, 0)), "")="", "", IFERROR(INDEX(Ingredients!F$11:F$310, MATCH($C440, Ingredients!$B$11:$B$310, 0)), "")))</f>
        <v/>
      </c>
      <c r="AK440" s="106" t="str">
        <f>IF($C440="", "", IF(IFERROR(INDEX(Ingredients!G$11:G$310, MATCH($C440, Ingredients!$B$11:$B$310, 0)), "")="", "", IFERROR(INDEX(Ingredients!G$11:G$310, MATCH($C440, Ingredients!$B$11:$B$310, 0)), "")))</f>
        <v/>
      </c>
      <c r="AL440" s="79" t="str">
        <f>IF($C440="", "", IF(IFERROR(INDEX(Ingredients!H$11:H$310, MATCH($C440, Ingredients!$B$11:$B$310, 0)), "")="", "", IFERROR(INDEX(Ingredients!H$11:H$310, MATCH($C440, Ingredients!$B$11:$B$310, 0)), "")))</f>
        <v/>
      </c>
      <c r="AN440" s="83" t="str">
        <f t="shared" si="95"/>
        <v/>
      </c>
      <c r="AP440" s="114" t="str">
        <f t="shared" si="105"/>
        <v/>
      </c>
      <c r="AR440" s="117" t="str">
        <f>IF($C440="", "", IF(IFERROR(INDEX(Ingredients!$AI$11:$AI$310, MATCH($C440, Ingredients!$B$11:$B$310, 0)), "")="", "", IFERROR(INDEX(Ingredients!$AI$11:$AI$310, MATCH($C440, Ingredients!$B$11:$B$310, 0)), "")))</f>
        <v/>
      </c>
      <c r="AT440" s="120" t="str">
        <f t="shared" si="106"/>
        <v/>
      </c>
      <c r="AV440" s="90" t="str">
        <f t="shared" si="96"/>
        <v/>
      </c>
      <c r="AX440" s="90" t="str">
        <f>IF($AV440="", "", COUNTIF($AV$11:$AV$5010, "&lt;"&amp;$AV440)+1+COUNTIF($AV$11:$AV440, $AV440)-1)</f>
        <v/>
      </c>
      <c r="AZ440" s="111" t="str">
        <f>IF($B440="", "", SUMIF('Shopping List'!$AV$11:$AV$25, $B440, 'Shopping List'!$BN$11:$BN$25))</f>
        <v/>
      </c>
      <c r="BB440" s="117" t="str">
        <f t="shared" si="107"/>
        <v/>
      </c>
    </row>
    <row r="441" spans="1:54" x14ac:dyDescent="0.25">
      <c r="A441" s="4"/>
      <c r="B441" s="37"/>
      <c r="C441" s="124"/>
      <c r="D441" s="39"/>
      <c r="E441" s="125"/>
      <c r="F441" s="48"/>
      <c r="G441" s="4"/>
      <c r="H441" s="4"/>
      <c r="I441" s="95" t="str">
        <f>IF($C441="", "", IF(IFERROR(INDEX(Ingredients!$C$11:$C$310, MATCH($C441, Ingredients!$B$11:$B$310, 0)), "")="", "", IFERROR(INDEX(Ingredients!$C$11:$C$310, MATCH($C441, Ingredients!$B$11:$B$310, 0)), "")))</f>
        <v/>
      </c>
      <c r="J441" s="73" t="str">
        <f>IF($B441="", "", IF(IFERROR(INDEX(Meals!$C$11:$C$260, MATCH($B441, Meals!$B$11:$B$260, 0)), "")="", "", IFERROR(INDEX(Meals!$C$11:$C$260, MATCH($B441, Meals!$B$11:$B$260, 0)), "")))</f>
        <v/>
      </c>
      <c r="K441" s="4"/>
      <c r="L441" s="72" t="str">
        <f t="shared" si="97"/>
        <v/>
      </c>
      <c r="M441" s="73" t="str">
        <f t="shared" si="98"/>
        <v/>
      </c>
      <c r="N441" s="4"/>
      <c r="O441" s="78" t="str">
        <f t="shared" si="99"/>
        <v/>
      </c>
      <c r="P441" s="79" t="str">
        <f t="shared" si="100"/>
        <v/>
      </c>
      <c r="Q441" s="4"/>
      <c r="R441" s="90" t="str">
        <f t="shared" si="101"/>
        <v/>
      </c>
      <c r="S441" s="4"/>
      <c r="Y441" s="18" t="str">
        <f t="shared" si="102"/>
        <v/>
      </c>
      <c r="AA441" s="18" t="str">
        <f t="shared" si="93"/>
        <v/>
      </c>
      <c r="AB441" s="18" t="str">
        <f t="shared" si="94"/>
        <v/>
      </c>
      <c r="AC441" s="18" t="str">
        <f t="shared" si="103"/>
        <v/>
      </c>
      <c r="AD441" s="18" t="str">
        <f t="shared" si="103"/>
        <v/>
      </c>
      <c r="AE441" s="18" t="str">
        <f t="shared" si="104"/>
        <v/>
      </c>
      <c r="AG441" s="95" t="str">
        <f>IF($C441="", "", IF(IFERROR(INDEX(Ingredients!C$11:C$310, MATCH($C441, Ingredients!$B$11:$B$310, 0)), "")="", "", IFERROR(INDEX(Ingredients!C$11:C$310, MATCH($C441, Ingredients!$B$11:$B$310, 0)), "")))</f>
        <v/>
      </c>
      <c r="AH441" s="105" t="str">
        <f>IF($C441="", "", IF(IFERROR(INDEX(Ingredients!D$11:D$310, MATCH($C441, Ingredients!$B$11:$B$310, 0)), "")="", "", IFERROR(INDEX(Ingredients!D$11:D$310, MATCH($C441, Ingredients!$B$11:$B$310, 0)), "")))</f>
        <v/>
      </c>
      <c r="AI441" s="106" t="str">
        <f>IF($C441="", "", IF(IFERROR(INDEX(Ingredients!E$11:E$310, MATCH($C441, Ingredients!$B$11:$B$310, 0)), "")="", "", IFERROR(INDEX(Ingredients!E$11:E$310, MATCH($C441, Ingredients!$B$11:$B$310, 0)), "")))</f>
        <v/>
      </c>
      <c r="AJ441" s="108" t="str">
        <f>IF($C441="", "", IF(IFERROR(INDEX(Ingredients!F$11:F$310, MATCH($C441, Ingredients!$B$11:$B$310, 0)), "")="", "", IFERROR(INDEX(Ingredients!F$11:F$310, MATCH($C441, Ingredients!$B$11:$B$310, 0)), "")))</f>
        <v/>
      </c>
      <c r="AK441" s="106" t="str">
        <f>IF($C441="", "", IF(IFERROR(INDEX(Ingredients!G$11:G$310, MATCH($C441, Ingredients!$B$11:$B$310, 0)), "")="", "", IFERROR(INDEX(Ingredients!G$11:G$310, MATCH($C441, Ingredients!$B$11:$B$310, 0)), "")))</f>
        <v/>
      </c>
      <c r="AL441" s="79" t="str">
        <f>IF($C441="", "", IF(IFERROR(INDEX(Ingredients!H$11:H$310, MATCH($C441, Ingredients!$B$11:$B$310, 0)), "")="", "", IFERROR(INDEX(Ingredients!H$11:H$310, MATCH($C441, Ingredients!$B$11:$B$310, 0)), "")))</f>
        <v/>
      </c>
      <c r="AN441" s="83" t="str">
        <f t="shared" si="95"/>
        <v/>
      </c>
      <c r="AP441" s="114" t="str">
        <f t="shared" si="105"/>
        <v/>
      </c>
      <c r="AR441" s="117" t="str">
        <f>IF($C441="", "", IF(IFERROR(INDEX(Ingredients!$AI$11:$AI$310, MATCH($C441, Ingredients!$B$11:$B$310, 0)), "")="", "", IFERROR(INDEX(Ingredients!$AI$11:$AI$310, MATCH($C441, Ingredients!$B$11:$B$310, 0)), "")))</f>
        <v/>
      </c>
      <c r="AT441" s="120" t="str">
        <f t="shared" si="106"/>
        <v/>
      </c>
      <c r="AV441" s="90" t="str">
        <f t="shared" si="96"/>
        <v/>
      </c>
      <c r="AX441" s="90" t="str">
        <f>IF($AV441="", "", COUNTIF($AV$11:$AV$5010, "&lt;"&amp;$AV441)+1+COUNTIF($AV$11:$AV441, $AV441)-1)</f>
        <v/>
      </c>
      <c r="AZ441" s="111" t="str">
        <f>IF($B441="", "", SUMIF('Shopping List'!$AV$11:$AV$25, $B441, 'Shopping List'!$BN$11:$BN$25))</f>
        <v/>
      </c>
      <c r="BB441" s="117" t="str">
        <f t="shared" si="107"/>
        <v/>
      </c>
    </row>
    <row r="442" spans="1:54" x14ac:dyDescent="0.25">
      <c r="A442" s="4"/>
      <c r="B442" s="37"/>
      <c r="C442" s="124"/>
      <c r="D442" s="39"/>
      <c r="E442" s="125"/>
      <c r="F442" s="48"/>
      <c r="G442" s="4"/>
      <c r="H442" s="4"/>
      <c r="I442" s="95" t="str">
        <f>IF($C442="", "", IF(IFERROR(INDEX(Ingredients!$C$11:$C$310, MATCH($C442, Ingredients!$B$11:$B$310, 0)), "")="", "", IFERROR(INDEX(Ingredients!$C$11:$C$310, MATCH($C442, Ingredients!$B$11:$B$310, 0)), "")))</f>
        <v/>
      </c>
      <c r="J442" s="73" t="str">
        <f>IF($B442="", "", IF(IFERROR(INDEX(Meals!$C$11:$C$260, MATCH($B442, Meals!$B$11:$B$260, 0)), "")="", "", IFERROR(INDEX(Meals!$C$11:$C$260, MATCH($B442, Meals!$B$11:$B$260, 0)), "")))</f>
        <v/>
      </c>
      <c r="K442" s="4"/>
      <c r="L442" s="72" t="str">
        <f t="shared" si="97"/>
        <v/>
      </c>
      <c r="M442" s="73" t="str">
        <f t="shared" si="98"/>
        <v/>
      </c>
      <c r="N442" s="4"/>
      <c r="O442" s="78" t="str">
        <f t="shared" si="99"/>
        <v/>
      </c>
      <c r="P442" s="79" t="str">
        <f t="shared" si="100"/>
        <v/>
      </c>
      <c r="Q442" s="4"/>
      <c r="R442" s="90" t="str">
        <f t="shared" si="101"/>
        <v/>
      </c>
      <c r="S442" s="4"/>
      <c r="Y442" s="18" t="str">
        <f t="shared" si="102"/>
        <v/>
      </c>
      <c r="AA442" s="18" t="str">
        <f t="shared" si="93"/>
        <v/>
      </c>
      <c r="AB442" s="18" t="str">
        <f t="shared" si="94"/>
        <v/>
      </c>
      <c r="AC442" s="18" t="str">
        <f t="shared" si="103"/>
        <v/>
      </c>
      <c r="AD442" s="18" t="str">
        <f t="shared" si="103"/>
        <v/>
      </c>
      <c r="AE442" s="18" t="str">
        <f t="shared" si="104"/>
        <v/>
      </c>
      <c r="AG442" s="95" t="str">
        <f>IF($C442="", "", IF(IFERROR(INDEX(Ingredients!C$11:C$310, MATCH($C442, Ingredients!$B$11:$B$310, 0)), "")="", "", IFERROR(INDEX(Ingredients!C$11:C$310, MATCH($C442, Ingredients!$B$11:$B$310, 0)), "")))</f>
        <v/>
      </c>
      <c r="AH442" s="105" t="str">
        <f>IF($C442="", "", IF(IFERROR(INDEX(Ingredients!D$11:D$310, MATCH($C442, Ingredients!$B$11:$B$310, 0)), "")="", "", IFERROR(INDEX(Ingredients!D$11:D$310, MATCH($C442, Ingredients!$B$11:$B$310, 0)), "")))</f>
        <v/>
      </c>
      <c r="AI442" s="106" t="str">
        <f>IF($C442="", "", IF(IFERROR(INDEX(Ingredients!E$11:E$310, MATCH($C442, Ingredients!$B$11:$B$310, 0)), "")="", "", IFERROR(INDEX(Ingredients!E$11:E$310, MATCH($C442, Ingredients!$B$11:$B$310, 0)), "")))</f>
        <v/>
      </c>
      <c r="AJ442" s="108" t="str">
        <f>IF($C442="", "", IF(IFERROR(INDEX(Ingredients!F$11:F$310, MATCH($C442, Ingredients!$B$11:$B$310, 0)), "")="", "", IFERROR(INDEX(Ingredients!F$11:F$310, MATCH($C442, Ingredients!$B$11:$B$310, 0)), "")))</f>
        <v/>
      </c>
      <c r="AK442" s="106" t="str">
        <f>IF($C442="", "", IF(IFERROR(INDEX(Ingredients!G$11:G$310, MATCH($C442, Ingredients!$B$11:$B$310, 0)), "")="", "", IFERROR(INDEX(Ingredients!G$11:G$310, MATCH($C442, Ingredients!$B$11:$B$310, 0)), "")))</f>
        <v/>
      </c>
      <c r="AL442" s="79" t="str">
        <f>IF($C442="", "", IF(IFERROR(INDEX(Ingredients!H$11:H$310, MATCH($C442, Ingredients!$B$11:$B$310, 0)), "")="", "", IFERROR(INDEX(Ingredients!H$11:H$310, MATCH($C442, Ingredients!$B$11:$B$310, 0)), "")))</f>
        <v/>
      </c>
      <c r="AN442" s="83" t="str">
        <f t="shared" si="95"/>
        <v/>
      </c>
      <c r="AP442" s="114" t="str">
        <f t="shared" si="105"/>
        <v/>
      </c>
      <c r="AR442" s="117" t="str">
        <f>IF($C442="", "", IF(IFERROR(INDEX(Ingredients!$AI$11:$AI$310, MATCH($C442, Ingredients!$B$11:$B$310, 0)), "")="", "", IFERROR(INDEX(Ingredients!$AI$11:$AI$310, MATCH($C442, Ingredients!$B$11:$B$310, 0)), "")))</f>
        <v/>
      </c>
      <c r="AT442" s="120" t="str">
        <f t="shared" si="106"/>
        <v/>
      </c>
      <c r="AV442" s="90" t="str">
        <f t="shared" si="96"/>
        <v/>
      </c>
      <c r="AX442" s="90" t="str">
        <f>IF($AV442="", "", COUNTIF($AV$11:$AV$5010, "&lt;"&amp;$AV442)+1+COUNTIF($AV$11:$AV442, $AV442)-1)</f>
        <v/>
      </c>
      <c r="AZ442" s="111" t="str">
        <f>IF($B442="", "", SUMIF('Shopping List'!$AV$11:$AV$25, $B442, 'Shopping List'!$BN$11:$BN$25))</f>
        <v/>
      </c>
      <c r="BB442" s="117" t="str">
        <f t="shared" si="107"/>
        <v/>
      </c>
    </row>
    <row r="443" spans="1:54" x14ac:dyDescent="0.25">
      <c r="A443" s="4"/>
      <c r="B443" s="37"/>
      <c r="C443" s="124"/>
      <c r="D443" s="39"/>
      <c r="E443" s="125"/>
      <c r="F443" s="48"/>
      <c r="G443" s="4"/>
      <c r="H443" s="4"/>
      <c r="I443" s="95" t="str">
        <f>IF($C443="", "", IF(IFERROR(INDEX(Ingredients!$C$11:$C$310, MATCH($C443, Ingredients!$B$11:$B$310, 0)), "")="", "", IFERROR(INDEX(Ingredients!$C$11:$C$310, MATCH($C443, Ingredients!$B$11:$B$310, 0)), "")))</f>
        <v/>
      </c>
      <c r="J443" s="73" t="str">
        <f>IF($B443="", "", IF(IFERROR(INDEX(Meals!$C$11:$C$260, MATCH($B443, Meals!$B$11:$B$260, 0)), "")="", "", IFERROR(INDEX(Meals!$C$11:$C$260, MATCH($B443, Meals!$B$11:$B$260, 0)), "")))</f>
        <v/>
      </c>
      <c r="K443" s="4"/>
      <c r="L443" s="72" t="str">
        <f t="shared" si="97"/>
        <v/>
      </c>
      <c r="M443" s="73" t="str">
        <f t="shared" si="98"/>
        <v/>
      </c>
      <c r="N443" s="4"/>
      <c r="O443" s="78" t="str">
        <f t="shared" si="99"/>
        <v/>
      </c>
      <c r="P443" s="79" t="str">
        <f t="shared" si="100"/>
        <v/>
      </c>
      <c r="Q443" s="4"/>
      <c r="R443" s="90" t="str">
        <f t="shared" si="101"/>
        <v/>
      </c>
      <c r="S443" s="4"/>
      <c r="Y443" s="18" t="str">
        <f t="shared" si="102"/>
        <v/>
      </c>
      <c r="AA443" s="18" t="str">
        <f t="shared" si="93"/>
        <v/>
      </c>
      <c r="AB443" s="18" t="str">
        <f t="shared" si="94"/>
        <v/>
      </c>
      <c r="AC443" s="18" t="str">
        <f t="shared" si="103"/>
        <v/>
      </c>
      <c r="AD443" s="18" t="str">
        <f t="shared" si="103"/>
        <v/>
      </c>
      <c r="AE443" s="18" t="str">
        <f t="shared" si="104"/>
        <v/>
      </c>
      <c r="AG443" s="95" t="str">
        <f>IF($C443="", "", IF(IFERROR(INDEX(Ingredients!C$11:C$310, MATCH($C443, Ingredients!$B$11:$B$310, 0)), "")="", "", IFERROR(INDEX(Ingredients!C$11:C$310, MATCH($C443, Ingredients!$B$11:$B$310, 0)), "")))</f>
        <v/>
      </c>
      <c r="AH443" s="105" t="str">
        <f>IF($C443="", "", IF(IFERROR(INDEX(Ingredients!D$11:D$310, MATCH($C443, Ingredients!$B$11:$B$310, 0)), "")="", "", IFERROR(INDEX(Ingredients!D$11:D$310, MATCH($C443, Ingredients!$B$11:$B$310, 0)), "")))</f>
        <v/>
      </c>
      <c r="AI443" s="106" t="str">
        <f>IF($C443="", "", IF(IFERROR(INDEX(Ingredients!E$11:E$310, MATCH($C443, Ingredients!$B$11:$B$310, 0)), "")="", "", IFERROR(INDEX(Ingredients!E$11:E$310, MATCH($C443, Ingredients!$B$11:$B$310, 0)), "")))</f>
        <v/>
      </c>
      <c r="AJ443" s="108" t="str">
        <f>IF($C443="", "", IF(IFERROR(INDEX(Ingredients!F$11:F$310, MATCH($C443, Ingredients!$B$11:$B$310, 0)), "")="", "", IFERROR(INDEX(Ingredients!F$11:F$310, MATCH($C443, Ingredients!$B$11:$B$310, 0)), "")))</f>
        <v/>
      </c>
      <c r="AK443" s="106" t="str">
        <f>IF($C443="", "", IF(IFERROR(INDEX(Ingredients!G$11:G$310, MATCH($C443, Ingredients!$B$11:$B$310, 0)), "")="", "", IFERROR(INDEX(Ingredients!G$11:G$310, MATCH($C443, Ingredients!$B$11:$B$310, 0)), "")))</f>
        <v/>
      </c>
      <c r="AL443" s="79" t="str">
        <f>IF($C443="", "", IF(IFERROR(INDEX(Ingredients!H$11:H$310, MATCH($C443, Ingredients!$B$11:$B$310, 0)), "")="", "", IFERROR(INDEX(Ingredients!H$11:H$310, MATCH($C443, Ingredients!$B$11:$B$310, 0)), "")))</f>
        <v/>
      </c>
      <c r="AN443" s="83" t="str">
        <f t="shared" si="95"/>
        <v/>
      </c>
      <c r="AP443" s="114" t="str">
        <f t="shared" si="105"/>
        <v/>
      </c>
      <c r="AR443" s="117" t="str">
        <f>IF($C443="", "", IF(IFERROR(INDEX(Ingredients!$AI$11:$AI$310, MATCH($C443, Ingredients!$B$11:$B$310, 0)), "")="", "", IFERROR(INDEX(Ingredients!$AI$11:$AI$310, MATCH($C443, Ingredients!$B$11:$B$310, 0)), "")))</f>
        <v/>
      </c>
      <c r="AT443" s="120" t="str">
        <f t="shared" si="106"/>
        <v/>
      </c>
      <c r="AV443" s="90" t="str">
        <f t="shared" si="96"/>
        <v/>
      </c>
      <c r="AX443" s="90" t="str">
        <f>IF($AV443="", "", COUNTIF($AV$11:$AV$5010, "&lt;"&amp;$AV443)+1+COUNTIF($AV$11:$AV443, $AV443)-1)</f>
        <v/>
      </c>
      <c r="AZ443" s="111" t="str">
        <f>IF($B443="", "", SUMIF('Shopping List'!$AV$11:$AV$25, $B443, 'Shopping List'!$BN$11:$BN$25))</f>
        <v/>
      </c>
      <c r="BB443" s="117" t="str">
        <f t="shared" si="107"/>
        <v/>
      </c>
    </row>
    <row r="444" spans="1:54" x14ac:dyDescent="0.25">
      <c r="A444" s="4"/>
      <c r="B444" s="37"/>
      <c r="C444" s="124"/>
      <c r="D444" s="39"/>
      <c r="E444" s="125"/>
      <c r="F444" s="48"/>
      <c r="G444" s="4"/>
      <c r="H444" s="4"/>
      <c r="I444" s="95" t="str">
        <f>IF($C444="", "", IF(IFERROR(INDEX(Ingredients!$C$11:$C$310, MATCH($C444, Ingredients!$B$11:$B$310, 0)), "")="", "", IFERROR(INDEX(Ingredients!$C$11:$C$310, MATCH($C444, Ingredients!$B$11:$B$310, 0)), "")))</f>
        <v/>
      </c>
      <c r="J444" s="73" t="str">
        <f>IF($B444="", "", IF(IFERROR(INDEX(Meals!$C$11:$C$260, MATCH($B444, Meals!$B$11:$B$260, 0)), "")="", "", IFERROR(INDEX(Meals!$C$11:$C$260, MATCH($B444, Meals!$B$11:$B$260, 0)), "")))</f>
        <v/>
      </c>
      <c r="K444" s="4"/>
      <c r="L444" s="72" t="str">
        <f t="shared" si="97"/>
        <v/>
      </c>
      <c r="M444" s="73" t="str">
        <f t="shared" si="98"/>
        <v/>
      </c>
      <c r="N444" s="4"/>
      <c r="O444" s="78" t="str">
        <f t="shared" si="99"/>
        <v/>
      </c>
      <c r="P444" s="79" t="str">
        <f t="shared" si="100"/>
        <v/>
      </c>
      <c r="Q444" s="4"/>
      <c r="R444" s="90" t="str">
        <f t="shared" si="101"/>
        <v/>
      </c>
      <c r="S444" s="4"/>
      <c r="Y444" s="18" t="str">
        <f t="shared" si="102"/>
        <v/>
      </c>
      <c r="AA444" s="18" t="str">
        <f t="shared" si="93"/>
        <v/>
      </c>
      <c r="AB444" s="18" t="str">
        <f t="shared" si="94"/>
        <v/>
      </c>
      <c r="AC444" s="18" t="str">
        <f t="shared" si="103"/>
        <v/>
      </c>
      <c r="AD444" s="18" t="str">
        <f t="shared" si="103"/>
        <v/>
      </c>
      <c r="AE444" s="18" t="str">
        <f t="shared" si="104"/>
        <v/>
      </c>
      <c r="AG444" s="95" t="str">
        <f>IF($C444="", "", IF(IFERROR(INDEX(Ingredients!C$11:C$310, MATCH($C444, Ingredients!$B$11:$B$310, 0)), "")="", "", IFERROR(INDEX(Ingredients!C$11:C$310, MATCH($C444, Ingredients!$B$11:$B$310, 0)), "")))</f>
        <v/>
      </c>
      <c r="AH444" s="105" t="str">
        <f>IF($C444="", "", IF(IFERROR(INDEX(Ingredients!D$11:D$310, MATCH($C444, Ingredients!$B$11:$B$310, 0)), "")="", "", IFERROR(INDEX(Ingredients!D$11:D$310, MATCH($C444, Ingredients!$B$11:$B$310, 0)), "")))</f>
        <v/>
      </c>
      <c r="AI444" s="106" t="str">
        <f>IF($C444="", "", IF(IFERROR(INDEX(Ingredients!E$11:E$310, MATCH($C444, Ingredients!$B$11:$B$310, 0)), "")="", "", IFERROR(INDEX(Ingredients!E$11:E$310, MATCH($C444, Ingredients!$B$11:$B$310, 0)), "")))</f>
        <v/>
      </c>
      <c r="AJ444" s="108" t="str">
        <f>IF($C444="", "", IF(IFERROR(INDEX(Ingredients!F$11:F$310, MATCH($C444, Ingredients!$B$11:$B$310, 0)), "")="", "", IFERROR(INDEX(Ingredients!F$11:F$310, MATCH($C444, Ingredients!$B$11:$B$310, 0)), "")))</f>
        <v/>
      </c>
      <c r="AK444" s="106" t="str">
        <f>IF($C444="", "", IF(IFERROR(INDEX(Ingredients!G$11:G$310, MATCH($C444, Ingredients!$B$11:$B$310, 0)), "")="", "", IFERROR(INDEX(Ingredients!G$11:G$310, MATCH($C444, Ingredients!$B$11:$B$310, 0)), "")))</f>
        <v/>
      </c>
      <c r="AL444" s="79" t="str">
        <f>IF($C444="", "", IF(IFERROR(INDEX(Ingredients!H$11:H$310, MATCH($C444, Ingredients!$B$11:$B$310, 0)), "")="", "", IFERROR(INDEX(Ingredients!H$11:H$310, MATCH($C444, Ingredients!$B$11:$B$310, 0)), "")))</f>
        <v/>
      </c>
      <c r="AN444" s="83" t="str">
        <f t="shared" si="95"/>
        <v/>
      </c>
      <c r="AP444" s="114" t="str">
        <f t="shared" si="105"/>
        <v/>
      </c>
      <c r="AR444" s="117" t="str">
        <f>IF($C444="", "", IF(IFERROR(INDEX(Ingredients!$AI$11:$AI$310, MATCH($C444, Ingredients!$B$11:$B$310, 0)), "")="", "", IFERROR(INDEX(Ingredients!$AI$11:$AI$310, MATCH($C444, Ingredients!$B$11:$B$310, 0)), "")))</f>
        <v/>
      </c>
      <c r="AT444" s="120" t="str">
        <f t="shared" si="106"/>
        <v/>
      </c>
      <c r="AV444" s="90" t="str">
        <f t="shared" si="96"/>
        <v/>
      </c>
      <c r="AX444" s="90" t="str">
        <f>IF($AV444="", "", COUNTIF($AV$11:$AV$5010, "&lt;"&amp;$AV444)+1+COUNTIF($AV$11:$AV444, $AV444)-1)</f>
        <v/>
      </c>
      <c r="AZ444" s="111" t="str">
        <f>IF($B444="", "", SUMIF('Shopping List'!$AV$11:$AV$25, $B444, 'Shopping List'!$BN$11:$BN$25))</f>
        <v/>
      </c>
      <c r="BB444" s="117" t="str">
        <f t="shared" si="107"/>
        <v/>
      </c>
    </row>
    <row r="445" spans="1:54" x14ac:dyDescent="0.25">
      <c r="A445" s="4"/>
      <c r="B445" s="37"/>
      <c r="C445" s="124"/>
      <c r="D445" s="39"/>
      <c r="E445" s="125"/>
      <c r="F445" s="48"/>
      <c r="G445" s="4"/>
      <c r="H445" s="4"/>
      <c r="I445" s="95" t="str">
        <f>IF($C445="", "", IF(IFERROR(INDEX(Ingredients!$C$11:$C$310, MATCH($C445, Ingredients!$B$11:$B$310, 0)), "")="", "", IFERROR(INDEX(Ingredients!$C$11:$C$310, MATCH($C445, Ingredients!$B$11:$B$310, 0)), "")))</f>
        <v/>
      </c>
      <c r="J445" s="73" t="str">
        <f>IF($B445="", "", IF(IFERROR(INDEX(Meals!$C$11:$C$260, MATCH($B445, Meals!$B$11:$B$260, 0)), "")="", "", IFERROR(INDEX(Meals!$C$11:$C$260, MATCH($B445, Meals!$B$11:$B$260, 0)), "")))</f>
        <v/>
      </c>
      <c r="K445" s="4"/>
      <c r="L445" s="72" t="str">
        <f t="shared" si="97"/>
        <v/>
      </c>
      <c r="M445" s="73" t="str">
        <f t="shared" si="98"/>
        <v/>
      </c>
      <c r="N445" s="4"/>
      <c r="O445" s="78" t="str">
        <f t="shared" si="99"/>
        <v/>
      </c>
      <c r="P445" s="79" t="str">
        <f t="shared" si="100"/>
        <v/>
      </c>
      <c r="Q445" s="4"/>
      <c r="R445" s="90" t="str">
        <f t="shared" si="101"/>
        <v/>
      </c>
      <c r="S445" s="4"/>
      <c r="Y445" s="18" t="str">
        <f t="shared" si="102"/>
        <v/>
      </c>
      <c r="AA445" s="18" t="str">
        <f t="shared" si="93"/>
        <v/>
      </c>
      <c r="AB445" s="18" t="str">
        <f t="shared" si="94"/>
        <v/>
      </c>
      <c r="AC445" s="18" t="str">
        <f t="shared" si="103"/>
        <v/>
      </c>
      <c r="AD445" s="18" t="str">
        <f t="shared" si="103"/>
        <v/>
      </c>
      <c r="AE445" s="18" t="str">
        <f t="shared" si="104"/>
        <v/>
      </c>
      <c r="AG445" s="95" t="str">
        <f>IF($C445="", "", IF(IFERROR(INDEX(Ingredients!C$11:C$310, MATCH($C445, Ingredients!$B$11:$B$310, 0)), "")="", "", IFERROR(INDEX(Ingredients!C$11:C$310, MATCH($C445, Ingredients!$B$11:$B$310, 0)), "")))</f>
        <v/>
      </c>
      <c r="AH445" s="105" t="str">
        <f>IF($C445="", "", IF(IFERROR(INDEX(Ingredients!D$11:D$310, MATCH($C445, Ingredients!$B$11:$B$310, 0)), "")="", "", IFERROR(INDEX(Ingredients!D$11:D$310, MATCH($C445, Ingredients!$B$11:$B$310, 0)), "")))</f>
        <v/>
      </c>
      <c r="AI445" s="106" t="str">
        <f>IF($C445="", "", IF(IFERROR(INDEX(Ingredients!E$11:E$310, MATCH($C445, Ingredients!$B$11:$B$310, 0)), "")="", "", IFERROR(INDEX(Ingredients!E$11:E$310, MATCH($C445, Ingredients!$B$11:$B$310, 0)), "")))</f>
        <v/>
      </c>
      <c r="AJ445" s="108" t="str">
        <f>IF($C445="", "", IF(IFERROR(INDEX(Ingredients!F$11:F$310, MATCH($C445, Ingredients!$B$11:$B$310, 0)), "")="", "", IFERROR(INDEX(Ingredients!F$11:F$310, MATCH($C445, Ingredients!$B$11:$B$310, 0)), "")))</f>
        <v/>
      </c>
      <c r="AK445" s="106" t="str">
        <f>IF($C445="", "", IF(IFERROR(INDEX(Ingredients!G$11:G$310, MATCH($C445, Ingredients!$B$11:$B$310, 0)), "")="", "", IFERROR(INDEX(Ingredients!G$11:G$310, MATCH($C445, Ingredients!$B$11:$B$310, 0)), "")))</f>
        <v/>
      </c>
      <c r="AL445" s="79" t="str">
        <f>IF($C445="", "", IF(IFERROR(INDEX(Ingredients!H$11:H$310, MATCH($C445, Ingredients!$B$11:$B$310, 0)), "")="", "", IFERROR(INDEX(Ingredients!H$11:H$310, MATCH($C445, Ingredients!$B$11:$B$310, 0)), "")))</f>
        <v/>
      </c>
      <c r="AN445" s="83" t="str">
        <f t="shared" si="95"/>
        <v/>
      </c>
      <c r="AP445" s="114" t="str">
        <f t="shared" si="105"/>
        <v/>
      </c>
      <c r="AR445" s="117" t="str">
        <f>IF($C445="", "", IF(IFERROR(INDEX(Ingredients!$AI$11:$AI$310, MATCH($C445, Ingredients!$B$11:$B$310, 0)), "")="", "", IFERROR(INDEX(Ingredients!$AI$11:$AI$310, MATCH($C445, Ingredients!$B$11:$B$310, 0)), "")))</f>
        <v/>
      </c>
      <c r="AT445" s="120" t="str">
        <f t="shared" si="106"/>
        <v/>
      </c>
      <c r="AV445" s="90" t="str">
        <f t="shared" si="96"/>
        <v/>
      </c>
      <c r="AX445" s="90" t="str">
        <f>IF($AV445="", "", COUNTIF($AV$11:$AV$5010, "&lt;"&amp;$AV445)+1+COUNTIF($AV$11:$AV445, $AV445)-1)</f>
        <v/>
      </c>
      <c r="AZ445" s="111" t="str">
        <f>IF($B445="", "", SUMIF('Shopping List'!$AV$11:$AV$25, $B445, 'Shopping List'!$BN$11:$BN$25))</f>
        <v/>
      </c>
      <c r="BB445" s="117" t="str">
        <f t="shared" si="107"/>
        <v/>
      </c>
    </row>
    <row r="446" spans="1:54" x14ac:dyDescent="0.25">
      <c r="A446" s="4"/>
      <c r="B446" s="37"/>
      <c r="C446" s="124"/>
      <c r="D446" s="39"/>
      <c r="E446" s="125"/>
      <c r="F446" s="48"/>
      <c r="G446" s="4"/>
      <c r="H446" s="4"/>
      <c r="I446" s="95" t="str">
        <f>IF($C446="", "", IF(IFERROR(INDEX(Ingredients!$C$11:$C$310, MATCH($C446, Ingredients!$B$11:$B$310, 0)), "")="", "", IFERROR(INDEX(Ingredients!$C$11:$C$310, MATCH($C446, Ingredients!$B$11:$B$310, 0)), "")))</f>
        <v/>
      </c>
      <c r="J446" s="73" t="str">
        <f>IF($B446="", "", IF(IFERROR(INDEX(Meals!$C$11:$C$260, MATCH($B446, Meals!$B$11:$B$260, 0)), "")="", "", IFERROR(INDEX(Meals!$C$11:$C$260, MATCH($B446, Meals!$B$11:$B$260, 0)), "")))</f>
        <v/>
      </c>
      <c r="K446" s="4"/>
      <c r="L446" s="72" t="str">
        <f t="shared" si="97"/>
        <v/>
      </c>
      <c r="M446" s="73" t="str">
        <f t="shared" si="98"/>
        <v/>
      </c>
      <c r="N446" s="4"/>
      <c r="O446" s="78" t="str">
        <f t="shared" si="99"/>
        <v/>
      </c>
      <c r="P446" s="79" t="str">
        <f t="shared" si="100"/>
        <v/>
      </c>
      <c r="Q446" s="4"/>
      <c r="R446" s="90" t="str">
        <f t="shared" si="101"/>
        <v/>
      </c>
      <c r="S446" s="4"/>
      <c r="Y446" s="18" t="str">
        <f t="shared" si="102"/>
        <v/>
      </c>
      <c r="AA446" s="18" t="str">
        <f t="shared" si="93"/>
        <v/>
      </c>
      <c r="AB446" s="18" t="str">
        <f t="shared" si="94"/>
        <v/>
      </c>
      <c r="AC446" s="18" t="str">
        <f t="shared" si="103"/>
        <v/>
      </c>
      <c r="AD446" s="18" t="str">
        <f t="shared" si="103"/>
        <v/>
      </c>
      <c r="AE446" s="18" t="str">
        <f t="shared" si="104"/>
        <v/>
      </c>
      <c r="AG446" s="95" t="str">
        <f>IF($C446="", "", IF(IFERROR(INDEX(Ingredients!C$11:C$310, MATCH($C446, Ingredients!$B$11:$B$310, 0)), "")="", "", IFERROR(INDEX(Ingredients!C$11:C$310, MATCH($C446, Ingredients!$B$11:$B$310, 0)), "")))</f>
        <v/>
      </c>
      <c r="AH446" s="105" t="str">
        <f>IF($C446="", "", IF(IFERROR(INDEX(Ingredients!D$11:D$310, MATCH($C446, Ingredients!$B$11:$B$310, 0)), "")="", "", IFERROR(INDEX(Ingredients!D$11:D$310, MATCH($C446, Ingredients!$B$11:$B$310, 0)), "")))</f>
        <v/>
      </c>
      <c r="AI446" s="106" t="str">
        <f>IF($C446="", "", IF(IFERROR(INDEX(Ingredients!E$11:E$310, MATCH($C446, Ingredients!$B$11:$B$310, 0)), "")="", "", IFERROR(INDEX(Ingredients!E$11:E$310, MATCH($C446, Ingredients!$B$11:$B$310, 0)), "")))</f>
        <v/>
      </c>
      <c r="AJ446" s="108" t="str">
        <f>IF($C446="", "", IF(IFERROR(INDEX(Ingredients!F$11:F$310, MATCH($C446, Ingredients!$B$11:$B$310, 0)), "")="", "", IFERROR(INDEX(Ingredients!F$11:F$310, MATCH($C446, Ingredients!$B$11:$B$310, 0)), "")))</f>
        <v/>
      </c>
      <c r="AK446" s="106" t="str">
        <f>IF($C446="", "", IF(IFERROR(INDEX(Ingredients!G$11:G$310, MATCH($C446, Ingredients!$B$11:$B$310, 0)), "")="", "", IFERROR(INDEX(Ingredients!G$11:G$310, MATCH($C446, Ingredients!$B$11:$B$310, 0)), "")))</f>
        <v/>
      </c>
      <c r="AL446" s="79" t="str">
        <f>IF($C446="", "", IF(IFERROR(INDEX(Ingredients!H$11:H$310, MATCH($C446, Ingredients!$B$11:$B$310, 0)), "")="", "", IFERROR(INDEX(Ingredients!H$11:H$310, MATCH($C446, Ingredients!$B$11:$B$310, 0)), "")))</f>
        <v/>
      </c>
      <c r="AN446" s="83" t="str">
        <f t="shared" si="95"/>
        <v/>
      </c>
      <c r="AP446" s="114" t="str">
        <f t="shared" si="105"/>
        <v/>
      </c>
      <c r="AR446" s="117" t="str">
        <f>IF($C446="", "", IF(IFERROR(INDEX(Ingredients!$AI$11:$AI$310, MATCH($C446, Ingredients!$B$11:$B$310, 0)), "")="", "", IFERROR(INDEX(Ingredients!$AI$11:$AI$310, MATCH($C446, Ingredients!$B$11:$B$310, 0)), "")))</f>
        <v/>
      </c>
      <c r="AT446" s="120" t="str">
        <f t="shared" si="106"/>
        <v/>
      </c>
      <c r="AV446" s="90" t="str">
        <f t="shared" si="96"/>
        <v/>
      </c>
      <c r="AX446" s="90" t="str">
        <f>IF($AV446="", "", COUNTIF($AV$11:$AV$5010, "&lt;"&amp;$AV446)+1+COUNTIF($AV$11:$AV446, $AV446)-1)</f>
        <v/>
      </c>
      <c r="AZ446" s="111" t="str">
        <f>IF($B446="", "", SUMIF('Shopping List'!$AV$11:$AV$25, $B446, 'Shopping List'!$BN$11:$BN$25))</f>
        <v/>
      </c>
      <c r="BB446" s="117" t="str">
        <f t="shared" si="107"/>
        <v/>
      </c>
    </row>
    <row r="447" spans="1:54" x14ac:dyDescent="0.25">
      <c r="A447" s="4"/>
      <c r="B447" s="37"/>
      <c r="C447" s="124"/>
      <c r="D447" s="39"/>
      <c r="E447" s="125"/>
      <c r="F447" s="48"/>
      <c r="G447" s="4"/>
      <c r="H447" s="4"/>
      <c r="I447" s="95" t="str">
        <f>IF($C447="", "", IF(IFERROR(INDEX(Ingredients!$C$11:$C$310, MATCH($C447, Ingredients!$B$11:$B$310, 0)), "")="", "", IFERROR(INDEX(Ingredients!$C$11:$C$310, MATCH($C447, Ingredients!$B$11:$B$310, 0)), "")))</f>
        <v/>
      </c>
      <c r="J447" s="73" t="str">
        <f>IF($B447="", "", IF(IFERROR(INDEX(Meals!$C$11:$C$260, MATCH($B447, Meals!$B$11:$B$260, 0)), "")="", "", IFERROR(INDEX(Meals!$C$11:$C$260, MATCH($B447, Meals!$B$11:$B$260, 0)), "")))</f>
        <v/>
      </c>
      <c r="K447" s="4"/>
      <c r="L447" s="72" t="str">
        <f t="shared" si="97"/>
        <v/>
      </c>
      <c r="M447" s="73" t="str">
        <f t="shared" si="98"/>
        <v/>
      </c>
      <c r="N447" s="4"/>
      <c r="O447" s="78" t="str">
        <f t="shared" si="99"/>
        <v/>
      </c>
      <c r="P447" s="79" t="str">
        <f t="shared" si="100"/>
        <v/>
      </c>
      <c r="Q447" s="4"/>
      <c r="R447" s="90" t="str">
        <f t="shared" si="101"/>
        <v/>
      </c>
      <c r="S447" s="4"/>
      <c r="Y447" s="18" t="str">
        <f t="shared" si="102"/>
        <v/>
      </c>
      <c r="AA447" s="18" t="str">
        <f t="shared" si="93"/>
        <v/>
      </c>
      <c r="AB447" s="18" t="str">
        <f t="shared" si="94"/>
        <v/>
      </c>
      <c r="AC447" s="18" t="str">
        <f t="shared" si="103"/>
        <v/>
      </c>
      <c r="AD447" s="18" t="str">
        <f t="shared" si="103"/>
        <v/>
      </c>
      <c r="AE447" s="18" t="str">
        <f t="shared" si="104"/>
        <v/>
      </c>
      <c r="AG447" s="95" t="str">
        <f>IF($C447="", "", IF(IFERROR(INDEX(Ingredients!C$11:C$310, MATCH($C447, Ingredients!$B$11:$B$310, 0)), "")="", "", IFERROR(INDEX(Ingredients!C$11:C$310, MATCH($C447, Ingredients!$B$11:$B$310, 0)), "")))</f>
        <v/>
      </c>
      <c r="AH447" s="105" t="str">
        <f>IF($C447="", "", IF(IFERROR(INDEX(Ingredients!D$11:D$310, MATCH($C447, Ingredients!$B$11:$B$310, 0)), "")="", "", IFERROR(INDEX(Ingredients!D$11:D$310, MATCH($C447, Ingredients!$B$11:$B$310, 0)), "")))</f>
        <v/>
      </c>
      <c r="AI447" s="106" t="str">
        <f>IF($C447="", "", IF(IFERROR(INDEX(Ingredients!E$11:E$310, MATCH($C447, Ingredients!$B$11:$B$310, 0)), "")="", "", IFERROR(INDEX(Ingredients!E$11:E$310, MATCH($C447, Ingredients!$B$11:$B$310, 0)), "")))</f>
        <v/>
      </c>
      <c r="AJ447" s="108" t="str">
        <f>IF($C447="", "", IF(IFERROR(INDEX(Ingredients!F$11:F$310, MATCH($C447, Ingredients!$B$11:$B$310, 0)), "")="", "", IFERROR(INDEX(Ingredients!F$11:F$310, MATCH($C447, Ingredients!$B$11:$B$310, 0)), "")))</f>
        <v/>
      </c>
      <c r="AK447" s="106" t="str">
        <f>IF($C447="", "", IF(IFERROR(INDEX(Ingredients!G$11:G$310, MATCH($C447, Ingredients!$B$11:$B$310, 0)), "")="", "", IFERROR(INDEX(Ingredients!G$11:G$310, MATCH($C447, Ingredients!$B$11:$B$310, 0)), "")))</f>
        <v/>
      </c>
      <c r="AL447" s="79" t="str">
        <f>IF($C447="", "", IF(IFERROR(INDEX(Ingredients!H$11:H$310, MATCH($C447, Ingredients!$B$11:$B$310, 0)), "")="", "", IFERROR(INDEX(Ingredients!H$11:H$310, MATCH($C447, Ingredients!$B$11:$B$310, 0)), "")))</f>
        <v/>
      </c>
      <c r="AN447" s="83" t="str">
        <f t="shared" si="95"/>
        <v/>
      </c>
      <c r="AP447" s="114" t="str">
        <f t="shared" si="105"/>
        <v/>
      </c>
      <c r="AR447" s="117" t="str">
        <f>IF($C447="", "", IF(IFERROR(INDEX(Ingredients!$AI$11:$AI$310, MATCH($C447, Ingredients!$B$11:$B$310, 0)), "")="", "", IFERROR(INDEX(Ingredients!$AI$11:$AI$310, MATCH($C447, Ingredients!$B$11:$B$310, 0)), "")))</f>
        <v/>
      </c>
      <c r="AT447" s="120" t="str">
        <f t="shared" si="106"/>
        <v/>
      </c>
      <c r="AV447" s="90" t="str">
        <f t="shared" si="96"/>
        <v/>
      </c>
      <c r="AX447" s="90" t="str">
        <f>IF($AV447="", "", COUNTIF($AV$11:$AV$5010, "&lt;"&amp;$AV447)+1+COUNTIF($AV$11:$AV447, $AV447)-1)</f>
        <v/>
      </c>
      <c r="AZ447" s="111" t="str">
        <f>IF($B447="", "", SUMIF('Shopping List'!$AV$11:$AV$25, $B447, 'Shopping List'!$BN$11:$BN$25))</f>
        <v/>
      </c>
      <c r="BB447" s="117" t="str">
        <f t="shared" si="107"/>
        <v/>
      </c>
    </row>
    <row r="448" spans="1:54" x14ac:dyDescent="0.25">
      <c r="A448" s="4"/>
      <c r="B448" s="37"/>
      <c r="C448" s="124"/>
      <c r="D448" s="39"/>
      <c r="E448" s="125"/>
      <c r="F448" s="48"/>
      <c r="G448" s="4"/>
      <c r="H448" s="4"/>
      <c r="I448" s="95" t="str">
        <f>IF($C448="", "", IF(IFERROR(INDEX(Ingredients!$C$11:$C$310, MATCH($C448, Ingredients!$B$11:$B$310, 0)), "")="", "", IFERROR(INDEX(Ingredients!$C$11:$C$310, MATCH($C448, Ingredients!$B$11:$B$310, 0)), "")))</f>
        <v/>
      </c>
      <c r="J448" s="73" t="str">
        <f>IF($B448="", "", IF(IFERROR(INDEX(Meals!$C$11:$C$260, MATCH($B448, Meals!$B$11:$B$260, 0)), "")="", "", IFERROR(INDEX(Meals!$C$11:$C$260, MATCH($B448, Meals!$B$11:$B$260, 0)), "")))</f>
        <v/>
      </c>
      <c r="K448" s="4"/>
      <c r="L448" s="72" t="str">
        <f t="shared" si="97"/>
        <v/>
      </c>
      <c r="M448" s="73" t="str">
        <f t="shared" si="98"/>
        <v/>
      </c>
      <c r="N448" s="4"/>
      <c r="O448" s="78" t="str">
        <f t="shared" si="99"/>
        <v/>
      </c>
      <c r="P448" s="79" t="str">
        <f t="shared" si="100"/>
        <v/>
      </c>
      <c r="Q448" s="4"/>
      <c r="R448" s="90" t="str">
        <f t="shared" si="101"/>
        <v/>
      </c>
      <c r="S448" s="4"/>
      <c r="Y448" s="18" t="str">
        <f t="shared" si="102"/>
        <v/>
      </c>
      <c r="AA448" s="18" t="str">
        <f t="shared" si="93"/>
        <v/>
      </c>
      <c r="AB448" s="18" t="str">
        <f t="shared" si="94"/>
        <v/>
      </c>
      <c r="AC448" s="18" t="str">
        <f t="shared" si="103"/>
        <v/>
      </c>
      <c r="AD448" s="18" t="str">
        <f t="shared" si="103"/>
        <v/>
      </c>
      <c r="AE448" s="18" t="str">
        <f t="shared" si="104"/>
        <v/>
      </c>
      <c r="AG448" s="95" t="str">
        <f>IF($C448="", "", IF(IFERROR(INDEX(Ingredients!C$11:C$310, MATCH($C448, Ingredients!$B$11:$B$310, 0)), "")="", "", IFERROR(INDEX(Ingredients!C$11:C$310, MATCH($C448, Ingredients!$B$11:$B$310, 0)), "")))</f>
        <v/>
      </c>
      <c r="AH448" s="105" t="str">
        <f>IF($C448="", "", IF(IFERROR(INDEX(Ingredients!D$11:D$310, MATCH($C448, Ingredients!$B$11:$B$310, 0)), "")="", "", IFERROR(INDEX(Ingredients!D$11:D$310, MATCH($C448, Ingredients!$B$11:$B$310, 0)), "")))</f>
        <v/>
      </c>
      <c r="AI448" s="106" t="str">
        <f>IF($C448="", "", IF(IFERROR(INDEX(Ingredients!E$11:E$310, MATCH($C448, Ingredients!$B$11:$B$310, 0)), "")="", "", IFERROR(INDEX(Ingredients!E$11:E$310, MATCH($C448, Ingredients!$B$11:$B$310, 0)), "")))</f>
        <v/>
      </c>
      <c r="AJ448" s="108" t="str">
        <f>IF($C448="", "", IF(IFERROR(INDEX(Ingredients!F$11:F$310, MATCH($C448, Ingredients!$B$11:$B$310, 0)), "")="", "", IFERROR(INDEX(Ingredients!F$11:F$310, MATCH($C448, Ingredients!$B$11:$B$310, 0)), "")))</f>
        <v/>
      </c>
      <c r="AK448" s="106" t="str">
        <f>IF($C448="", "", IF(IFERROR(INDEX(Ingredients!G$11:G$310, MATCH($C448, Ingredients!$B$11:$B$310, 0)), "")="", "", IFERROR(INDEX(Ingredients!G$11:G$310, MATCH($C448, Ingredients!$B$11:$B$310, 0)), "")))</f>
        <v/>
      </c>
      <c r="AL448" s="79" t="str">
        <f>IF($C448="", "", IF(IFERROR(INDEX(Ingredients!H$11:H$310, MATCH($C448, Ingredients!$B$11:$B$310, 0)), "")="", "", IFERROR(INDEX(Ingredients!H$11:H$310, MATCH($C448, Ingredients!$B$11:$B$310, 0)), "")))</f>
        <v/>
      </c>
      <c r="AN448" s="83" t="str">
        <f t="shared" si="95"/>
        <v/>
      </c>
      <c r="AP448" s="114" t="str">
        <f t="shared" si="105"/>
        <v/>
      </c>
      <c r="AR448" s="117" t="str">
        <f>IF($C448="", "", IF(IFERROR(INDEX(Ingredients!$AI$11:$AI$310, MATCH($C448, Ingredients!$B$11:$B$310, 0)), "")="", "", IFERROR(INDEX(Ingredients!$AI$11:$AI$310, MATCH($C448, Ingredients!$B$11:$B$310, 0)), "")))</f>
        <v/>
      </c>
      <c r="AT448" s="120" t="str">
        <f t="shared" si="106"/>
        <v/>
      </c>
      <c r="AV448" s="90" t="str">
        <f t="shared" si="96"/>
        <v/>
      </c>
      <c r="AX448" s="90" t="str">
        <f>IF($AV448="", "", COUNTIF($AV$11:$AV$5010, "&lt;"&amp;$AV448)+1+COUNTIF($AV$11:$AV448, $AV448)-1)</f>
        <v/>
      </c>
      <c r="AZ448" s="111" t="str">
        <f>IF($B448="", "", SUMIF('Shopping List'!$AV$11:$AV$25, $B448, 'Shopping List'!$BN$11:$BN$25))</f>
        <v/>
      </c>
      <c r="BB448" s="117" t="str">
        <f t="shared" si="107"/>
        <v/>
      </c>
    </row>
    <row r="449" spans="1:54" x14ac:dyDescent="0.25">
      <c r="A449" s="4"/>
      <c r="B449" s="37"/>
      <c r="C449" s="124"/>
      <c r="D449" s="39"/>
      <c r="E449" s="125"/>
      <c r="F449" s="48"/>
      <c r="G449" s="4"/>
      <c r="H449" s="4"/>
      <c r="I449" s="95" t="str">
        <f>IF($C449="", "", IF(IFERROR(INDEX(Ingredients!$C$11:$C$310, MATCH($C449, Ingredients!$B$11:$B$310, 0)), "")="", "", IFERROR(INDEX(Ingredients!$C$11:$C$310, MATCH($C449, Ingredients!$B$11:$B$310, 0)), "")))</f>
        <v/>
      </c>
      <c r="J449" s="73" t="str">
        <f>IF($B449="", "", IF(IFERROR(INDEX(Meals!$C$11:$C$260, MATCH($B449, Meals!$B$11:$B$260, 0)), "")="", "", IFERROR(INDEX(Meals!$C$11:$C$260, MATCH($B449, Meals!$B$11:$B$260, 0)), "")))</f>
        <v/>
      </c>
      <c r="K449" s="4"/>
      <c r="L449" s="72" t="str">
        <f t="shared" si="97"/>
        <v/>
      </c>
      <c r="M449" s="73" t="str">
        <f t="shared" si="98"/>
        <v/>
      </c>
      <c r="N449" s="4"/>
      <c r="O449" s="78" t="str">
        <f t="shared" si="99"/>
        <v/>
      </c>
      <c r="P449" s="79" t="str">
        <f t="shared" si="100"/>
        <v/>
      </c>
      <c r="Q449" s="4"/>
      <c r="R449" s="90" t="str">
        <f t="shared" si="101"/>
        <v/>
      </c>
      <c r="S449" s="4"/>
      <c r="Y449" s="18" t="str">
        <f t="shared" si="102"/>
        <v/>
      </c>
      <c r="AA449" s="18" t="str">
        <f t="shared" si="93"/>
        <v/>
      </c>
      <c r="AB449" s="18" t="str">
        <f t="shared" si="94"/>
        <v/>
      </c>
      <c r="AC449" s="18" t="str">
        <f t="shared" si="103"/>
        <v/>
      </c>
      <c r="AD449" s="18" t="str">
        <f t="shared" si="103"/>
        <v/>
      </c>
      <c r="AE449" s="18" t="str">
        <f t="shared" si="104"/>
        <v/>
      </c>
      <c r="AG449" s="95" t="str">
        <f>IF($C449="", "", IF(IFERROR(INDEX(Ingredients!C$11:C$310, MATCH($C449, Ingredients!$B$11:$B$310, 0)), "")="", "", IFERROR(INDEX(Ingredients!C$11:C$310, MATCH($C449, Ingredients!$B$11:$B$310, 0)), "")))</f>
        <v/>
      </c>
      <c r="AH449" s="105" t="str">
        <f>IF($C449="", "", IF(IFERROR(INDEX(Ingredients!D$11:D$310, MATCH($C449, Ingredients!$B$11:$B$310, 0)), "")="", "", IFERROR(INDEX(Ingredients!D$11:D$310, MATCH($C449, Ingredients!$B$11:$B$310, 0)), "")))</f>
        <v/>
      </c>
      <c r="AI449" s="106" t="str">
        <f>IF($C449="", "", IF(IFERROR(INDEX(Ingredients!E$11:E$310, MATCH($C449, Ingredients!$B$11:$B$310, 0)), "")="", "", IFERROR(INDEX(Ingredients!E$11:E$310, MATCH($C449, Ingredients!$B$11:$B$310, 0)), "")))</f>
        <v/>
      </c>
      <c r="AJ449" s="108" t="str">
        <f>IF($C449="", "", IF(IFERROR(INDEX(Ingredients!F$11:F$310, MATCH($C449, Ingredients!$B$11:$B$310, 0)), "")="", "", IFERROR(INDEX(Ingredients!F$11:F$310, MATCH($C449, Ingredients!$B$11:$B$310, 0)), "")))</f>
        <v/>
      </c>
      <c r="AK449" s="106" t="str">
        <f>IF($C449="", "", IF(IFERROR(INDEX(Ingredients!G$11:G$310, MATCH($C449, Ingredients!$B$11:$B$310, 0)), "")="", "", IFERROR(INDEX(Ingredients!G$11:G$310, MATCH($C449, Ingredients!$B$11:$B$310, 0)), "")))</f>
        <v/>
      </c>
      <c r="AL449" s="79" t="str">
        <f>IF($C449="", "", IF(IFERROR(INDEX(Ingredients!H$11:H$310, MATCH($C449, Ingredients!$B$11:$B$310, 0)), "")="", "", IFERROR(INDEX(Ingredients!H$11:H$310, MATCH($C449, Ingredients!$B$11:$B$310, 0)), "")))</f>
        <v/>
      </c>
      <c r="AN449" s="83" t="str">
        <f t="shared" si="95"/>
        <v/>
      </c>
      <c r="AP449" s="114" t="str">
        <f t="shared" si="105"/>
        <v/>
      </c>
      <c r="AR449" s="117" t="str">
        <f>IF($C449="", "", IF(IFERROR(INDEX(Ingredients!$AI$11:$AI$310, MATCH($C449, Ingredients!$B$11:$B$310, 0)), "")="", "", IFERROR(INDEX(Ingredients!$AI$11:$AI$310, MATCH($C449, Ingredients!$B$11:$B$310, 0)), "")))</f>
        <v/>
      </c>
      <c r="AT449" s="120" t="str">
        <f t="shared" si="106"/>
        <v/>
      </c>
      <c r="AV449" s="90" t="str">
        <f t="shared" si="96"/>
        <v/>
      </c>
      <c r="AX449" s="90" t="str">
        <f>IF($AV449="", "", COUNTIF($AV$11:$AV$5010, "&lt;"&amp;$AV449)+1+COUNTIF($AV$11:$AV449, $AV449)-1)</f>
        <v/>
      </c>
      <c r="AZ449" s="111" t="str">
        <f>IF($B449="", "", SUMIF('Shopping List'!$AV$11:$AV$25, $B449, 'Shopping List'!$BN$11:$BN$25))</f>
        <v/>
      </c>
      <c r="BB449" s="117" t="str">
        <f t="shared" si="107"/>
        <v/>
      </c>
    </row>
    <row r="450" spans="1:54" x14ac:dyDescent="0.25">
      <c r="A450" s="4"/>
      <c r="B450" s="37"/>
      <c r="C450" s="124"/>
      <c r="D450" s="39"/>
      <c r="E450" s="125"/>
      <c r="F450" s="48"/>
      <c r="G450" s="4"/>
      <c r="H450" s="4"/>
      <c r="I450" s="95" t="str">
        <f>IF($C450="", "", IF(IFERROR(INDEX(Ingredients!$C$11:$C$310, MATCH($C450, Ingredients!$B$11:$B$310, 0)), "")="", "", IFERROR(INDEX(Ingredients!$C$11:$C$310, MATCH($C450, Ingredients!$B$11:$B$310, 0)), "")))</f>
        <v/>
      </c>
      <c r="J450" s="73" t="str">
        <f>IF($B450="", "", IF(IFERROR(INDEX(Meals!$C$11:$C$260, MATCH($B450, Meals!$B$11:$B$260, 0)), "")="", "", IFERROR(INDEX(Meals!$C$11:$C$260, MATCH($B450, Meals!$B$11:$B$260, 0)), "")))</f>
        <v/>
      </c>
      <c r="K450" s="4"/>
      <c r="L450" s="72" t="str">
        <f t="shared" si="97"/>
        <v/>
      </c>
      <c r="M450" s="73" t="str">
        <f t="shared" si="98"/>
        <v/>
      </c>
      <c r="N450" s="4"/>
      <c r="O450" s="78" t="str">
        <f t="shared" si="99"/>
        <v/>
      </c>
      <c r="P450" s="79" t="str">
        <f t="shared" si="100"/>
        <v/>
      </c>
      <c r="Q450" s="4"/>
      <c r="R450" s="90" t="str">
        <f t="shared" si="101"/>
        <v/>
      </c>
      <c r="S450" s="4"/>
      <c r="Y450" s="18" t="str">
        <f t="shared" si="102"/>
        <v/>
      </c>
      <c r="AA450" s="18" t="str">
        <f t="shared" si="93"/>
        <v/>
      </c>
      <c r="AB450" s="18" t="str">
        <f t="shared" si="94"/>
        <v/>
      </c>
      <c r="AC450" s="18" t="str">
        <f t="shared" si="103"/>
        <v/>
      </c>
      <c r="AD450" s="18" t="str">
        <f t="shared" si="103"/>
        <v/>
      </c>
      <c r="AE450" s="18" t="str">
        <f t="shared" si="104"/>
        <v/>
      </c>
      <c r="AG450" s="95" t="str">
        <f>IF($C450="", "", IF(IFERROR(INDEX(Ingredients!C$11:C$310, MATCH($C450, Ingredients!$B$11:$B$310, 0)), "")="", "", IFERROR(INDEX(Ingredients!C$11:C$310, MATCH($C450, Ingredients!$B$11:$B$310, 0)), "")))</f>
        <v/>
      </c>
      <c r="AH450" s="105" t="str">
        <f>IF($C450="", "", IF(IFERROR(INDEX(Ingredients!D$11:D$310, MATCH($C450, Ingredients!$B$11:$B$310, 0)), "")="", "", IFERROR(INDEX(Ingredients!D$11:D$310, MATCH($C450, Ingredients!$B$11:$B$310, 0)), "")))</f>
        <v/>
      </c>
      <c r="AI450" s="106" t="str">
        <f>IF($C450="", "", IF(IFERROR(INDEX(Ingredients!E$11:E$310, MATCH($C450, Ingredients!$B$11:$B$310, 0)), "")="", "", IFERROR(INDEX(Ingredients!E$11:E$310, MATCH($C450, Ingredients!$B$11:$B$310, 0)), "")))</f>
        <v/>
      </c>
      <c r="AJ450" s="108" t="str">
        <f>IF($C450="", "", IF(IFERROR(INDEX(Ingredients!F$11:F$310, MATCH($C450, Ingredients!$B$11:$B$310, 0)), "")="", "", IFERROR(INDEX(Ingredients!F$11:F$310, MATCH($C450, Ingredients!$B$11:$B$310, 0)), "")))</f>
        <v/>
      </c>
      <c r="AK450" s="106" t="str">
        <f>IF($C450="", "", IF(IFERROR(INDEX(Ingredients!G$11:G$310, MATCH($C450, Ingredients!$B$11:$B$310, 0)), "")="", "", IFERROR(INDEX(Ingredients!G$11:G$310, MATCH($C450, Ingredients!$B$11:$B$310, 0)), "")))</f>
        <v/>
      </c>
      <c r="AL450" s="79" t="str">
        <f>IF($C450="", "", IF(IFERROR(INDEX(Ingredients!H$11:H$310, MATCH($C450, Ingredients!$B$11:$B$310, 0)), "")="", "", IFERROR(INDEX(Ingredients!H$11:H$310, MATCH($C450, Ingredients!$B$11:$B$310, 0)), "")))</f>
        <v/>
      </c>
      <c r="AN450" s="83" t="str">
        <f t="shared" si="95"/>
        <v/>
      </c>
      <c r="AP450" s="114" t="str">
        <f t="shared" si="105"/>
        <v/>
      </c>
      <c r="AR450" s="117" t="str">
        <f>IF($C450="", "", IF(IFERROR(INDEX(Ingredients!$AI$11:$AI$310, MATCH($C450, Ingredients!$B$11:$B$310, 0)), "")="", "", IFERROR(INDEX(Ingredients!$AI$11:$AI$310, MATCH($C450, Ingredients!$B$11:$B$310, 0)), "")))</f>
        <v/>
      </c>
      <c r="AT450" s="120" t="str">
        <f t="shared" si="106"/>
        <v/>
      </c>
      <c r="AV450" s="90" t="str">
        <f t="shared" si="96"/>
        <v/>
      </c>
      <c r="AX450" s="90" t="str">
        <f>IF($AV450="", "", COUNTIF($AV$11:$AV$5010, "&lt;"&amp;$AV450)+1+COUNTIF($AV$11:$AV450, $AV450)-1)</f>
        <v/>
      </c>
      <c r="AZ450" s="111" t="str">
        <f>IF($B450="", "", SUMIF('Shopping List'!$AV$11:$AV$25, $B450, 'Shopping List'!$BN$11:$BN$25))</f>
        <v/>
      </c>
      <c r="BB450" s="117" t="str">
        <f t="shared" si="107"/>
        <v/>
      </c>
    </row>
    <row r="451" spans="1:54" x14ac:dyDescent="0.25">
      <c r="A451" s="4"/>
      <c r="B451" s="37"/>
      <c r="C451" s="124"/>
      <c r="D451" s="39"/>
      <c r="E451" s="125"/>
      <c r="F451" s="48"/>
      <c r="G451" s="4"/>
      <c r="H451" s="4"/>
      <c r="I451" s="95" t="str">
        <f>IF($C451="", "", IF(IFERROR(INDEX(Ingredients!$C$11:$C$310, MATCH($C451, Ingredients!$B$11:$B$310, 0)), "")="", "", IFERROR(INDEX(Ingredients!$C$11:$C$310, MATCH($C451, Ingredients!$B$11:$B$310, 0)), "")))</f>
        <v/>
      </c>
      <c r="J451" s="73" t="str">
        <f>IF($B451="", "", IF(IFERROR(INDEX(Meals!$C$11:$C$260, MATCH($B451, Meals!$B$11:$B$260, 0)), "")="", "", IFERROR(INDEX(Meals!$C$11:$C$260, MATCH($B451, Meals!$B$11:$B$260, 0)), "")))</f>
        <v/>
      </c>
      <c r="K451" s="4"/>
      <c r="L451" s="72" t="str">
        <f t="shared" si="97"/>
        <v/>
      </c>
      <c r="M451" s="73" t="str">
        <f t="shared" si="98"/>
        <v/>
      </c>
      <c r="N451" s="4"/>
      <c r="O451" s="78" t="str">
        <f t="shared" si="99"/>
        <v/>
      </c>
      <c r="P451" s="79" t="str">
        <f t="shared" si="100"/>
        <v/>
      </c>
      <c r="Q451" s="4"/>
      <c r="R451" s="90" t="str">
        <f t="shared" si="101"/>
        <v/>
      </c>
      <c r="S451" s="4"/>
      <c r="Y451" s="18" t="str">
        <f t="shared" si="102"/>
        <v/>
      </c>
      <c r="AA451" s="18" t="str">
        <f t="shared" si="93"/>
        <v/>
      </c>
      <c r="AB451" s="18" t="str">
        <f t="shared" si="94"/>
        <v/>
      </c>
      <c r="AC451" s="18" t="str">
        <f t="shared" si="103"/>
        <v/>
      </c>
      <c r="AD451" s="18" t="str">
        <f t="shared" si="103"/>
        <v/>
      </c>
      <c r="AE451" s="18" t="str">
        <f t="shared" si="104"/>
        <v/>
      </c>
      <c r="AG451" s="95" t="str">
        <f>IF($C451="", "", IF(IFERROR(INDEX(Ingredients!C$11:C$310, MATCH($C451, Ingredients!$B$11:$B$310, 0)), "")="", "", IFERROR(INDEX(Ingredients!C$11:C$310, MATCH($C451, Ingredients!$B$11:$B$310, 0)), "")))</f>
        <v/>
      </c>
      <c r="AH451" s="105" t="str">
        <f>IF($C451="", "", IF(IFERROR(INDEX(Ingredients!D$11:D$310, MATCH($C451, Ingredients!$B$11:$B$310, 0)), "")="", "", IFERROR(INDEX(Ingredients!D$11:D$310, MATCH($C451, Ingredients!$B$11:$B$310, 0)), "")))</f>
        <v/>
      </c>
      <c r="AI451" s="106" t="str">
        <f>IF($C451="", "", IF(IFERROR(INDEX(Ingredients!E$11:E$310, MATCH($C451, Ingredients!$B$11:$B$310, 0)), "")="", "", IFERROR(INDEX(Ingredients!E$11:E$310, MATCH($C451, Ingredients!$B$11:$B$310, 0)), "")))</f>
        <v/>
      </c>
      <c r="AJ451" s="108" t="str">
        <f>IF($C451="", "", IF(IFERROR(INDEX(Ingredients!F$11:F$310, MATCH($C451, Ingredients!$B$11:$B$310, 0)), "")="", "", IFERROR(INDEX(Ingredients!F$11:F$310, MATCH($C451, Ingredients!$B$11:$B$310, 0)), "")))</f>
        <v/>
      </c>
      <c r="AK451" s="106" t="str">
        <f>IF($C451="", "", IF(IFERROR(INDEX(Ingredients!G$11:G$310, MATCH($C451, Ingredients!$B$11:$B$310, 0)), "")="", "", IFERROR(INDEX(Ingredients!G$11:G$310, MATCH($C451, Ingredients!$B$11:$B$310, 0)), "")))</f>
        <v/>
      </c>
      <c r="AL451" s="79" t="str">
        <f>IF($C451="", "", IF(IFERROR(INDEX(Ingredients!H$11:H$310, MATCH($C451, Ingredients!$B$11:$B$310, 0)), "")="", "", IFERROR(INDEX(Ingredients!H$11:H$310, MATCH($C451, Ingredients!$B$11:$B$310, 0)), "")))</f>
        <v/>
      </c>
      <c r="AN451" s="83" t="str">
        <f t="shared" si="95"/>
        <v/>
      </c>
      <c r="AP451" s="114" t="str">
        <f t="shared" si="105"/>
        <v/>
      </c>
      <c r="AR451" s="117" t="str">
        <f>IF($C451="", "", IF(IFERROR(INDEX(Ingredients!$AI$11:$AI$310, MATCH($C451, Ingredients!$B$11:$B$310, 0)), "")="", "", IFERROR(INDEX(Ingredients!$AI$11:$AI$310, MATCH($C451, Ingredients!$B$11:$B$310, 0)), "")))</f>
        <v/>
      </c>
      <c r="AT451" s="120" t="str">
        <f t="shared" si="106"/>
        <v/>
      </c>
      <c r="AV451" s="90" t="str">
        <f t="shared" si="96"/>
        <v/>
      </c>
      <c r="AX451" s="90" t="str">
        <f>IF($AV451="", "", COUNTIF($AV$11:$AV$5010, "&lt;"&amp;$AV451)+1+COUNTIF($AV$11:$AV451, $AV451)-1)</f>
        <v/>
      </c>
      <c r="AZ451" s="111" t="str">
        <f>IF($B451="", "", SUMIF('Shopping List'!$AV$11:$AV$25, $B451, 'Shopping List'!$BN$11:$BN$25))</f>
        <v/>
      </c>
      <c r="BB451" s="117" t="str">
        <f t="shared" si="107"/>
        <v/>
      </c>
    </row>
    <row r="452" spans="1:54" x14ac:dyDescent="0.25">
      <c r="A452" s="4"/>
      <c r="B452" s="37"/>
      <c r="C452" s="124"/>
      <c r="D452" s="39"/>
      <c r="E452" s="125"/>
      <c r="F452" s="48"/>
      <c r="G452" s="4"/>
      <c r="H452" s="4"/>
      <c r="I452" s="95" t="str">
        <f>IF($C452="", "", IF(IFERROR(INDEX(Ingredients!$C$11:$C$310, MATCH($C452, Ingredients!$B$11:$B$310, 0)), "")="", "", IFERROR(INDEX(Ingredients!$C$11:$C$310, MATCH($C452, Ingredients!$B$11:$B$310, 0)), "")))</f>
        <v/>
      </c>
      <c r="J452" s="73" t="str">
        <f>IF($B452="", "", IF(IFERROR(INDEX(Meals!$C$11:$C$260, MATCH($B452, Meals!$B$11:$B$260, 0)), "")="", "", IFERROR(INDEX(Meals!$C$11:$C$260, MATCH($B452, Meals!$B$11:$B$260, 0)), "")))</f>
        <v/>
      </c>
      <c r="K452" s="4"/>
      <c r="L452" s="72" t="str">
        <f t="shared" si="97"/>
        <v/>
      </c>
      <c r="M452" s="73" t="str">
        <f t="shared" si="98"/>
        <v/>
      </c>
      <c r="N452" s="4"/>
      <c r="O452" s="78" t="str">
        <f t="shared" si="99"/>
        <v/>
      </c>
      <c r="P452" s="79" t="str">
        <f t="shared" si="100"/>
        <v/>
      </c>
      <c r="Q452" s="4"/>
      <c r="R452" s="90" t="str">
        <f t="shared" si="101"/>
        <v/>
      </c>
      <c r="S452" s="4"/>
      <c r="Y452" s="18" t="str">
        <f t="shared" si="102"/>
        <v/>
      </c>
      <c r="AA452" s="18" t="str">
        <f t="shared" si="93"/>
        <v/>
      </c>
      <c r="AB452" s="18" t="str">
        <f t="shared" si="94"/>
        <v/>
      </c>
      <c r="AC452" s="18" t="str">
        <f t="shared" si="103"/>
        <v/>
      </c>
      <c r="AD452" s="18" t="str">
        <f t="shared" si="103"/>
        <v/>
      </c>
      <c r="AE452" s="18" t="str">
        <f t="shared" si="104"/>
        <v/>
      </c>
      <c r="AG452" s="95" t="str">
        <f>IF($C452="", "", IF(IFERROR(INDEX(Ingredients!C$11:C$310, MATCH($C452, Ingredients!$B$11:$B$310, 0)), "")="", "", IFERROR(INDEX(Ingredients!C$11:C$310, MATCH($C452, Ingredients!$B$11:$B$310, 0)), "")))</f>
        <v/>
      </c>
      <c r="AH452" s="105" t="str">
        <f>IF($C452="", "", IF(IFERROR(INDEX(Ingredients!D$11:D$310, MATCH($C452, Ingredients!$B$11:$B$310, 0)), "")="", "", IFERROR(INDEX(Ingredients!D$11:D$310, MATCH($C452, Ingredients!$B$11:$B$310, 0)), "")))</f>
        <v/>
      </c>
      <c r="AI452" s="106" t="str">
        <f>IF($C452="", "", IF(IFERROR(INDEX(Ingredients!E$11:E$310, MATCH($C452, Ingredients!$B$11:$B$310, 0)), "")="", "", IFERROR(INDEX(Ingredients!E$11:E$310, MATCH($C452, Ingredients!$B$11:$B$310, 0)), "")))</f>
        <v/>
      </c>
      <c r="AJ452" s="108" t="str">
        <f>IF($C452="", "", IF(IFERROR(INDEX(Ingredients!F$11:F$310, MATCH($C452, Ingredients!$B$11:$B$310, 0)), "")="", "", IFERROR(INDEX(Ingredients!F$11:F$310, MATCH($C452, Ingredients!$B$11:$B$310, 0)), "")))</f>
        <v/>
      </c>
      <c r="AK452" s="106" t="str">
        <f>IF($C452="", "", IF(IFERROR(INDEX(Ingredients!G$11:G$310, MATCH($C452, Ingredients!$B$11:$B$310, 0)), "")="", "", IFERROR(INDEX(Ingredients!G$11:G$310, MATCH($C452, Ingredients!$B$11:$B$310, 0)), "")))</f>
        <v/>
      </c>
      <c r="AL452" s="79" t="str">
        <f>IF($C452="", "", IF(IFERROR(INDEX(Ingredients!H$11:H$310, MATCH($C452, Ingredients!$B$11:$B$310, 0)), "")="", "", IFERROR(INDEX(Ingredients!H$11:H$310, MATCH($C452, Ingredients!$B$11:$B$310, 0)), "")))</f>
        <v/>
      </c>
      <c r="AN452" s="83" t="str">
        <f t="shared" si="95"/>
        <v/>
      </c>
      <c r="AP452" s="114" t="str">
        <f t="shared" si="105"/>
        <v/>
      </c>
      <c r="AR452" s="117" t="str">
        <f>IF($C452="", "", IF(IFERROR(INDEX(Ingredients!$AI$11:$AI$310, MATCH($C452, Ingredients!$B$11:$B$310, 0)), "")="", "", IFERROR(INDEX(Ingredients!$AI$11:$AI$310, MATCH($C452, Ingredients!$B$11:$B$310, 0)), "")))</f>
        <v/>
      </c>
      <c r="AT452" s="120" t="str">
        <f t="shared" si="106"/>
        <v/>
      </c>
      <c r="AV452" s="90" t="str">
        <f t="shared" si="96"/>
        <v/>
      </c>
      <c r="AX452" s="90" t="str">
        <f>IF($AV452="", "", COUNTIF($AV$11:$AV$5010, "&lt;"&amp;$AV452)+1+COUNTIF($AV$11:$AV452, $AV452)-1)</f>
        <v/>
      </c>
      <c r="AZ452" s="111" t="str">
        <f>IF($B452="", "", SUMIF('Shopping List'!$AV$11:$AV$25, $B452, 'Shopping List'!$BN$11:$BN$25))</f>
        <v/>
      </c>
      <c r="BB452" s="117" t="str">
        <f t="shared" si="107"/>
        <v/>
      </c>
    </row>
    <row r="453" spans="1:54" x14ac:dyDescent="0.25">
      <c r="A453" s="4"/>
      <c r="B453" s="37"/>
      <c r="C453" s="124"/>
      <c r="D453" s="39"/>
      <c r="E453" s="125"/>
      <c r="F453" s="48"/>
      <c r="G453" s="4"/>
      <c r="H453" s="4"/>
      <c r="I453" s="95" t="str">
        <f>IF($C453="", "", IF(IFERROR(INDEX(Ingredients!$C$11:$C$310, MATCH($C453, Ingredients!$B$11:$B$310, 0)), "")="", "", IFERROR(INDEX(Ingredients!$C$11:$C$310, MATCH($C453, Ingredients!$B$11:$B$310, 0)), "")))</f>
        <v/>
      </c>
      <c r="J453" s="73" t="str">
        <f>IF($B453="", "", IF(IFERROR(INDEX(Meals!$C$11:$C$260, MATCH($B453, Meals!$B$11:$B$260, 0)), "")="", "", IFERROR(INDEX(Meals!$C$11:$C$260, MATCH($B453, Meals!$B$11:$B$260, 0)), "")))</f>
        <v/>
      </c>
      <c r="K453" s="4"/>
      <c r="L453" s="72" t="str">
        <f t="shared" si="97"/>
        <v/>
      </c>
      <c r="M453" s="73" t="str">
        <f t="shared" si="98"/>
        <v/>
      </c>
      <c r="N453" s="4"/>
      <c r="O453" s="78" t="str">
        <f t="shared" si="99"/>
        <v/>
      </c>
      <c r="P453" s="79" t="str">
        <f t="shared" si="100"/>
        <v/>
      </c>
      <c r="Q453" s="4"/>
      <c r="R453" s="90" t="str">
        <f t="shared" si="101"/>
        <v/>
      </c>
      <c r="S453" s="4"/>
      <c r="Y453" s="18" t="str">
        <f t="shared" si="102"/>
        <v/>
      </c>
      <c r="AA453" s="18" t="str">
        <f t="shared" si="93"/>
        <v/>
      </c>
      <c r="AB453" s="18" t="str">
        <f t="shared" si="94"/>
        <v/>
      </c>
      <c r="AC453" s="18" t="str">
        <f t="shared" si="103"/>
        <v/>
      </c>
      <c r="AD453" s="18" t="str">
        <f t="shared" si="103"/>
        <v/>
      </c>
      <c r="AE453" s="18" t="str">
        <f t="shared" si="104"/>
        <v/>
      </c>
      <c r="AG453" s="95" t="str">
        <f>IF($C453="", "", IF(IFERROR(INDEX(Ingredients!C$11:C$310, MATCH($C453, Ingredients!$B$11:$B$310, 0)), "")="", "", IFERROR(INDEX(Ingredients!C$11:C$310, MATCH($C453, Ingredients!$B$11:$B$310, 0)), "")))</f>
        <v/>
      </c>
      <c r="AH453" s="105" t="str">
        <f>IF($C453="", "", IF(IFERROR(INDEX(Ingredients!D$11:D$310, MATCH($C453, Ingredients!$B$11:$B$310, 0)), "")="", "", IFERROR(INDEX(Ingredients!D$11:D$310, MATCH($C453, Ingredients!$B$11:$B$310, 0)), "")))</f>
        <v/>
      </c>
      <c r="AI453" s="106" t="str">
        <f>IF($C453="", "", IF(IFERROR(INDEX(Ingredients!E$11:E$310, MATCH($C453, Ingredients!$B$11:$B$310, 0)), "")="", "", IFERROR(INDEX(Ingredients!E$11:E$310, MATCH($C453, Ingredients!$B$11:$B$310, 0)), "")))</f>
        <v/>
      </c>
      <c r="AJ453" s="108" t="str">
        <f>IF($C453="", "", IF(IFERROR(INDEX(Ingredients!F$11:F$310, MATCH($C453, Ingredients!$B$11:$B$310, 0)), "")="", "", IFERROR(INDEX(Ingredients!F$11:F$310, MATCH($C453, Ingredients!$B$11:$B$310, 0)), "")))</f>
        <v/>
      </c>
      <c r="AK453" s="106" t="str">
        <f>IF($C453="", "", IF(IFERROR(INDEX(Ingredients!G$11:G$310, MATCH($C453, Ingredients!$B$11:$B$310, 0)), "")="", "", IFERROR(INDEX(Ingredients!G$11:G$310, MATCH($C453, Ingredients!$B$11:$B$310, 0)), "")))</f>
        <v/>
      </c>
      <c r="AL453" s="79" t="str">
        <f>IF($C453="", "", IF(IFERROR(INDEX(Ingredients!H$11:H$310, MATCH($C453, Ingredients!$B$11:$B$310, 0)), "")="", "", IFERROR(INDEX(Ingredients!H$11:H$310, MATCH($C453, Ingredients!$B$11:$B$310, 0)), "")))</f>
        <v/>
      </c>
      <c r="AN453" s="83" t="str">
        <f t="shared" si="95"/>
        <v/>
      </c>
      <c r="AP453" s="114" t="str">
        <f t="shared" si="105"/>
        <v/>
      </c>
      <c r="AR453" s="117" t="str">
        <f>IF($C453="", "", IF(IFERROR(INDEX(Ingredients!$AI$11:$AI$310, MATCH($C453, Ingredients!$B$11:$B$310, 0)), "")="", "", IFERROR(INDEX(Ingredients!$AI$11:$AI$310, MATCH($C453, Ingredients!$B$11:$B$310, 0)), "")))</f>
        <v/>
      </c>
      <c r="AT453" s="120" t="str">
        <f t="shared" si="106"/>
        <v/>
      </c>
      <c r="AV453" s="90" t="str">
        <f t="shared" si="96"/>
        <v/>
      </c>
      <c r="AX453" s="90" t="str">
        <f>IF($AV453="", "", COUNTIF($AV$11:$AV$5010, "&lt;"&amp;$AV453)+1+COUNTIF($AV$11:$AV453, $AV453)-1)</f>
        <v/>
      </c>
      <c r="AZ453" s="111" t="str">
        <f>IF($B453="", "", SUMIF('Shopping List'!$AV$11:$AV$25, $B453, 'Shopping List'!$BN$11:$BN$25))</f>
        <v/>
      </c>
      <c r="BB453" s="117" t="str">
        <f t="shared" si="107"/>
        <v/>
      </c>
    </row>
    <row r="454" spans="1:54" x14ac:dyDescent="0.25">
      <c r="A454" s="4"/>
      <c r="B454" s="37"/>
      <c r="C454" s="124"/>
      <c r="D454" s="39"/>
      <c r="E454" s="125"/>
      <c r="F454" s="48"/>
      <c r="G454" s="4"/>
      <c r="H454" s="4"/>
      <c r="I454" s="95" t="str">
        <f>IF($C454="", "", IF(IFERROR(INDEX(Ingredients!$C$11:$C$310, MATCH($C454, Ingredients!$B$11:$B$310, 0)), "")="", "", IFERROR(INDEX(Ingredients!$C$11:$C$310, MATCH($C454, Ingredients!$B$11:$B$310, 0)), "")))</f>
        <v/>
      </c>
      <c r="J454" s="73" t="str">
        <f>IF($B454="", "", IF(IFERROR(INDEX(Meals!$C$11:$C$260, MATCH($B454, Meals!$B$11:$B$260, 0)), "")="", "", IFERROR(INDEX(Meals!$C$11:$C$260, MATCH($B454, Meals!$B$11:$B$260, 0)), "")))</f>
        <v/>
      </c>
      <c r="K454" s="4"/>
      <c r="L454" s="72" t="str">
        <f t="shared" si="97"/>
        <v/>
      </c>
      <c r="M454" s="73" t="str">
        <f t="shared" si="98"/>
        <v/>
      </c>
      <c r="N454" s="4"/>
      <c r="O454" s="78" t="str">
        <f t="shared" si="99"/>
        <v/>
      </c>
      <c r="P454" s="79" t="str">
        <f t="shared" si="100"/>
        <v/>
      </c>
      <c r="Q454" s="4"/>
      <c r="R454" s="90" t="str">
        <f t="shared" si="101"/>
        <v/>
      </c>
      <c r="S454" s="4"/>
      <c r="Y454" s="18" t="str">
        <f t="shared" si="102"/>
        <v/>
      </c>
      <c r="AA454" s="18" t="str">
        <f t="shared" si="93"/>
        <v/>
      </c>
      <c r="AB454" s="18" t="str">
        <f t="shared" si="94"/>
        <v/>
      </c>
      <c r="AC454" s="18" t="str">
        <f t="shared" si="103"/>
        <v/>
      </c>
      <c r="AD454" s="18" t="str">
        <f t="shared" si="103"/>
        <v/>
      </c>
      <c r="AE454" s="18" t="str">
        <f t="shared" si="104"/>
        <v/>
      </c>
      <c r="AG454" s="95" t="str">
        <f>IF($C454="", "", IF(IFERROR(INDEX(Ingredients!C$11:C$310, MATCH($C454, Ingredients!$B$11:$B$310, 0)), "")="", "", IFERROR(INDEX(Ingredients!C$11:C$310, MATCH($C454, Ingredients!$B$11:$B$310, 0)), "")))</f>
        <v/>
      </c>
      <c r="AH454" s="105" t="str">
        <f>IF($C454="", "", IF(IFERROR(INDEX(Ingredients!D$11:D$310, MATCH($C454, Ingredients!$B$11:$B$310, 0)), "")="", "", IFERROR(INDEX(Ingredients!D$11:D$310, MATCH($C454, Ingredients!$B$11:$B$310, 0)), "")))</f>
        <v/>
      </c>
      <c r="AI454" s="106" t="str">
        <f>IF($C454="", "", IF(IFERROR(INDEX(Ingredients!E$11:E$310, MATCH($C454, Ingredients!$B$11:$B$310, 0)), "")="", "", IFERROR(INDEX(Ingredients!E$11:E$310, MATCH($C454, Ingredients!$B$11:$B$310, 0)), "")))</f>
        <v/>
      </c>
      <c r="AJ454" s="108" t="str">
        <f>IF($C454="", "", IF(IFERROR(INDEX(Ingredients!F$11:F$310, MATCH($C454, Ingredients!$B$11:$B$310, 0)), "")="", "", IFERROR(INDEX(Ingredients!F$11:F$310, MATCH($C454, Ingredients!$B$11:$B$310, 0)), "")))</f>
        <v/>
      </c>
      <c r="AK454" s="106" t="str">
        <f>IF($C454="", "", IF(IFERROR(INDEX(Ingredients!G$11:G$310, MATCH($C454, Ingredients!$B$11:$B$310, 0)), "")="", "", IFERROR(INDEX(Ingredients!G$11:G$310, MATCH($C454, Ingredients!$B$11:$B$310, 0)), "")))</f>
        <v/>
      </c>
      <c r="AL454" s="79" t="str">
        <f>IF($C454="", "", IF(IFERROR(INDEX(Ingredients!H$11:H$310, MATCH($C454, Ingredients!$B$11:$B$310, 0)), "")="", "", IFERROR(INDEX(Ingredients!H$11:H$310, MATCH($C454, Ingredients!$B$11:$B$310, 0)), "")))</f>
        <v/>
      </c>
      <c r="AN454" s="83" t="str">
        <f t="shared" si="95"/>
        <v/>
      </c>
      <c r="AP454" s="114" t="str">
        <f t="shared" si="105"/>
        <v/>
      </c>
      <c r="AR454" s="117" t="str">
        <f>IF($C454="", "", IF(IFERROR(INDEX(Ingredients!$AI$11:$AI$310, MATCH($C454, Ingredients!$B$11:$B$310, 0)), "")="", "", IFERROR(INDEX(Ingredients!$AI$11:$AI$310, MATCH($C454, Ingredients!$B$11:$B$310, 0)), "")))</f>
        <v/>
      </c>
      <c r="AT454" s="120" t="str">
        <f t="shared" si="106"/>
        <v/>
      </c>
      <c r="AV454" s="90" t="str">
        <f t="shared" si="96"/>
        <v/>
      </c>
      <c r="AX454" s="90" t="str">
        <f>IF($AV454="", "", COUNTIF($AV$11:$AV$5010, "&lt;"&amp;$AV454)+1+COUNTIF($AV$11:$AV454, $AV454)-1)</f>
        <v/>
      </c>
      <c r="AZ454" s="111" t="str">
        <f>IF($B454="", "", SUMIF('Shopping List'!$AV$11:$AV$25, $B454, 'Shopping List'!$BN$11:$BN$25))</f>
        <v/>
      </c>
      <c r="BB454" s="117" t="str">
        <f t="shared" si="107"/>
        <v/>
      </c>
    </row>
    <row r="455" spans="1:54" x14ac:dyDescent="0.25">
      <c r="A455" s="4"/>
      <c r="B455" s="37"/>
      <c r="C455" s="124"/>
      <c r="D455" s="39"/>
      <c r="E455" s="125"/>
      <c r="F455" s="48"/>
      <c r="G455" s="4"/>
      <c r="H455" s="4"/>
      <c r="I455" s="95" t="str">
        <f>IF($C455="", "", IF(IFERROR(INDEX(Ingredients!$C$11:$C$310, MATCH($C455, Ingredients!$B$11:$B$310, 0)), "")="", "", IFERROR(INDEX(Ingredients!$C$11:$C$310, MATCH($C455, Ingredients!$B$11:$B$310, 0)), "")))</f>
        <v/>
      </c>
      <c r="J455" s="73" t="str">
        <f>IF($B455="", "", IF(IFERROR(INDEX(Meals!$C$11:$C$260, MATCH($B455, Meals!$B$11:$B$260, 0)), "")="", "", IFERROR(INDEX(Meals!$C$11:$C$260, MATCH($B455, Meals!$B$11:$B$260, 0)), "")))</f>
        <v/>
      </c>
      <c r="K455" s="4"/>
      <c r="L455" s="72" t="str">
        <f t="shared" si="97"/>
        <v/>
      </c>
      <c r="M455" s="73" t="str">
        <f t="shared" si="98"/>
        <v/>
      </c>
      <c r="N455" s="4"/>
      <c r="O455" s="78" t="str">
        <f t="shared" si="99"/>
        <v/>
      </c>
      <c r="P455" s="79" t="str">
        <f t="shared" si="100"/>
        <v/>
      </c>
      <c r="Q455" s="4"/>
      <c r="R455" s="90" t="str">
        <f t="shared" si="101"/>
        <v/>
      </c>
      <c r="S455" s="4"/>
      <c r="Y455" s="18" t="str">
        <f t="shared" si="102"/>
        <v/>
      </c>
      <c r="AA455" s="18" t="str">
        <f t="shared" si="93"/>
        <v/>
      </c>
      <c r="AB455" s="18" t="str">
        <f t="shared" si="94"/>
        <v/>
      </c>
      <c r="AC455" s="18" t="str">
        <f t="shared" si="103"/>
        <v/>
      </c>
      <c r="AD455" s="18" t="str">
        <f t="shared" si="103"/>
        <v/>
      </c>
      <c r="AE455" s="18" t="str">
        <f t="shared" si="104"/>
        <v/>
      </c>
      <c r="AG455" s="95" t="str">
        <f>IF($C455="", "", IF(IFERROR(INDEX(Ingredients!C$11:C$310, MATCH($C455, Ingredients!$B$11:$B$310, 0)), "")="", "", IFERROR(INDEX(Ingredients!C$11:C$310, MATCH($C455, Ingredients!$B$11:$B$310, 0)), "")))</f>
        <v/>
      </c>
      <c r="AH455" s="105" t="str">
        <f>IF($C455="", "", IF(IFERROR(INDEX(Ingredients!D$11:D$310, MATCH($C455, Ingredients!$B$11:$B$310, 0)), "")="", "", IFERROR(INDEX(Ingredients!D$11:D$310, MATCH($C455, Ingredients!$B$11:$B$310, 0)), "")))</f>
        <v/>
      </c>
      <c r="AI455" s="106" t="str">
        <f>IF($C455="", "", IF(IFERROR(INDEX(Ingredients!E$11:E$310, MATCH($C455, Ingredients!$B$11:$B$310, 0)), "")="", "", IFERROR(INDEX(Ingredients!E$11:E$310, MATCH($C455, Ingredients!$B$11:$B$310, 0)), "")))</f>
        <v/>
      </c>
      <c r="AJ455" s="108" t="str">
        <f>IF($C455="", "", IF(IFERROR(INDEX(Ingredients!F$11:F$310, MATCH($C455, Ingredients!$B$11:$B$310, 0)), "")="", "", IFERROR(INDEX(Ingredients!F$11:F$310, MATCH($C455, Ingredients!$B$11:$B$310, 0)), "")))</f>
        <v/>
      </c>
      <c r="AK455" s="106" t="str">
        <f>IF($C455="", "", IF(IFERROR(INDEX(Ingredients!G$11:G$310, MATCH($C455, Ingredients!$B$11:$B$310, 0)), "")="", "", IFERROR(INDEX(Ingredients!G$11:G$310, MATCH($C455, Ingredients!$B$11:$B$310, 0)), "")))</f>
        <v/>
      </c>
      <c r="AL455" s="79" t="str">
        <f>IF($C455="", "", IF(IFERROR(INDEX(Ingredients!H$11:H$310, MATCH($C455, Ingredients!$B$11:$B$310, 0)), "")="", "", IFERROR(INDEX(Ingredients!H$11:H$310, MATCH($C455, Ingredients!$B$11:$B$310, 0)), "")))</f>
        <v/>
      </c>
      <c r="AN455" s="83" t="str">
        <f t="shared" si="95"/>
        <v/>
      </c>
      <c r="AP455" s="114" t="str">
        <f t="shared" si="105"/>
        <v/>
      </c>
      <c r="AR455" s="117" t="str">
        <f>IF($C455="", "", IF(IFERROR(INDEX(Ingredients!$AI$11:$AI$310, MATCH($C455, Ingredients!$B$11:$B$310, 0)), "")="", "", IFERROR(INDEX(Ingredients!$AI$11:$AI$310, MATCH($C455, Ingredients!$B$11:$B$310, 0)), "")))</f>
        <v/>
      </c>
      <c r="AT455" s="120" t="str">
        <f t="shared" si="106"/>
        <v/>
      </c>
      <c r="AV455" s="90" t="str">
        <f t="shared" si="96"/>
        <v/>
      </c>
      <c r="AX455" s="90" t="str">
        <f>IF($AV455="", "", COUNTIF($AV$11:$AV$5010, "&lt;"&amp;$AV455)+1+COUNTIF($AV$11:$AV455, $AV455)-1)</f>
        <v/>
      </c>
      <c r="AZ455" s="111" t="str">
        <f>IF($B455="", "", SUMIF('Shopping List'!$AV$11:$AV$25, $B455, 'Shopping List'!$BN$11:$BN$25))</f>
        <v/>
      </c>
      <c r="BB455" s="117" t="str">
        <f t="shared" si="107"/>
        <v/>
      </c>
    </row>
    <row r="456" spans="1:54" x14ac:dyDescent="0.25">
      <c r="A456" s="4"/>
      <c r="B456" s="37"/>
      <c r="C456" s="124"/>
      <c r="D456" s="39"/>
      <c r="E456" s="125"/>
      <c r="F456" s="48"/>
      <c r="G456" s="4"/>
      <c r="H456" s="4"/>
      <c r="I456" s="95" t="str">
        <f>IF($C456="", "", IF(IFERROR(INDEX(Ingredients!$C$11:$C$310, MATCH($C456, Ingredients!$B$11:$B$310, 0)), "")="", "", IFERROR(INDEX(Ingredients!$C$11:$C$310, MATCH($C456, Ingredients!$B$11:$B$310, 0)), "")))</f>
        <v/>
      </c>
      <c r="J456" s="73" t="str">
        <f>IF($B456="", "", IF(IFERROR(INDEX(Meals!$C$11:$C$260, MATCH($B456, Meals!$B$11:$B$260, 0)), "")="", "", IFERROR(INDEX(Meals!$C$11:$C$260, MATCH($B456, Meals!$B$11:$B$260, 0)), "")))</f>
        <v/>
      </c>
      <c r="K456" s="4"/>
      <c r="L456" s="72" t="str">
        <f t="shared" si="97"/>
        <v/>
      </c>
      <c r="M456" s="73" t="str">
        <f t="shared" si="98"/>
        <v/>
      </c>
      <c r="N456" s="4"/>
      <c r="O456" s="78" t="str">
        <f t="shared" si="99"/>
        <v/>
      </c>
      <c r="P456" s="79" t="str">
        <f t="shared" si="100"/>
        <v/>
      </c>
      <c r="Q456" s="4"/>
      <c r="R456" s="90" t="str">
        <f t="shared" si="101"/>
        <v/>
      </c>
      <c r="S456" s="4"/>
      <c r="Y456" s="18" t="str">
        <f t="shared" si="102"/>
        <v/>
      </c>
      <c r="AA456" s="18" t="str">
        <f t="shared" si="93"/>
        <v/>
      </c>
      <c r="AB456" s="18" t="str">
        <f t="shared" si="94"/>
        <v/>
      </c>
      <c r="AC456" s="18" t="str">
        <f t="shared" si="103"/>
        <v/>
      </c>
      <c r="AD456" s="18" t="str">
        <f t="shared" si="103"/>
        <v/>
      </c>
      <c r="AE456" s="18" t="str">
        <f t="shared" si="104"/>
        <v/>
      </c>
      <c r="AG456" s="95" t="str">
        <f>IF($C456="", "", IF(IFERROR(INDEX(Ingredients!C$11:C$310, MATCH($C456, Ingredients!$B$11:$B$310, 0)), "")="", "", IFERROR(INDEX(Ingredients!C$11:C$310, MATCH($C456, Ingredients!$B$11:$B$310, 0)), "")))</f>
        <v/>
      </c>
      <c r="AH456" s="105" t="str">
        <f>IF($C456="", "", IF(IFERROR(INDEX(Ingredients!D$11:D$310, MATCH($C456, Ingredients!$B$11:$B$310, 0)), "")="", "", IFERROR(INDEX(Ingredients!D$11:D$310, MATCH($C456, Ingredients!$B$11:$B$310, 0)), "")))</f>
        <v/>
      </c>
      <c r="AI456" s="106" t="str">
        <f>IF($C456="", "", IF(IFERROR(INDEX(Ingredients!E$11:E$310, MATCH($C456, Ingredients!$B$11:$B$310, 0)), "")="", "", IFERROR(INDEX(Ingredients!E$11:E$310, MATCH($C456, Ingredients!$B$11:$B$310, 0)), "")))</f>
        <v/>
      </c>
      <c r="AJ456" s="108" t="str">
        <f>IF($C456="", "", IF(IFERROR(INDEX(Ingredients!F$11:F$310, MATCH($C456, Ingredients!$B$11:$B$310, 0)), "")="", "", IFERROR(INDEX(Ingredients!F$11:F$310, MATCH($C456, Ingredients!$B$11:$B$310, 0)), "")))</f>
        <v/>
      </c>
      <c r="AK456" s="106" t="str">
        <f>IF($C456="", "", IF(IFERROR(INDEX(Ingredients!G$11:G$310, MATCH($C456, Ingredients!$B$11:$B$310, 0)), "")="", "", IFERROR(INDEX(Ingredients!G$11:G$310, MATCH($C456, Ingredients!$B$11:$B$310, 0)), "")))</f>
        <v/>
      </c>
      <c r="AL456" s="79" t="str">
        <f>IF($C456="", "", IF(IFERROR(INDEX(Ingredients!H$11:H$310, MATCH($C456, Ingredients!$B$11:$B$310, 0)), "")="", "", IFERROR(INDEX(Ingredients!H$11:H$310, MATCH($C456, Ingredients!$B$11:$B$310, 0)), "")))</f>
        <v/>
      </c>
      <c r="AN456" s="83" t="str">
        <f t="shared" si="95"/>
        <v/>
      </c>
      <c r="AP456" s="114" t="str">
        <f t="shared" si="105"/>
        <v/>
      </c>
      <c r="AR456" s="117" t="str">
        <f>IF($C456="", "", IF(IFERROR(INDEX(Ingredients!$AI$11:$AI$310, MATCH($C456, Ingredients!$B$11:$B$310, 0)), "")="", "", IFERROR(INDEX(Ingredients!$AI$11:$AI$310, MATCH($C456, Ingredients!$B$11:$B$310, 0)), "")))</f>
        <v/>
      </c>
      <c r="AT456" s="120" t="str">
        <f t="shared" si="106"/>
        <v/>
      </c>
      <c r="AV456" s="90" t="str">
        <f t="shared" si="96"/>
        <v/>
      </c>
      <c r="AX456" s="90" t="str">
        <f>IF($AV456="", "", COUNTIF($AV$11:$AV$5010, "&lt;"&amp;$AV456)+1+COUNTIF($AV$11:$AV456, $AV456)-1)</f>
        <v/>
      </c>
      <c r="AZ456" s="111" t="str">
        <f>IF($B456="", "", SUMIF('Shopping List'!$AV$11:$AV$25, $B456, 'Shopping List'!$BN$11:$BN$25))</f>
        <v/>
      </c>
      <c r="BB456" s="117" t="str">
        <f t="shared" si="107"/>
        <v/>
      </c>
    </row>
    <row r="457" spans="1:54" x14ac:dyDescent="0.25">
      <c r="A457" s="4"/>
      <c r="B457" s="37"/>
      <c r="C457" s="124"/>
      <c r="D457" s="39"/>
      <c r="E457" s="125"/>
      <c r="F457" s="48"/>
      <c r="G457" s="4"/>
      <c r="H457" s="4"/>
      <c r="I457" s="95" t="str">
        <f>IF($C457="", "", IF(IFERROR(INDEX(Ingredients!$C$11:$C$310, MATCH($C457, Ingredients!$B$11:$B$310, 0)), "")="", "", IFERROR(INDEX(Ingredients!$C$11:$C$310, MATCH($C457, Ingredients!$B$11:$B$310, 0)), "")))</f>
        <v/>
      </c>
      <c r="J457" s="73" t="str">
        <f>IF($B457="", "", IF(IFERROR(INDEX(Meals!$C$11:$C$260, MATCH($B457, Meals!$B$11:$B$260, 0)), "")="", "", IFERROR(INDEX(Meals!$C$11:$C$260, MATCH($B457, Meals!$B$11:$B$260, 0)), "")))</f>
        <v/>
      </c>
      <c r="K457" s="4"/>
      <c r="L457" s="72" t="str">
        <f t="shared" si="97"/>
        <v/>
      </c>
      <c r="M457" s="73" t="str">
        <f t="shared" si="98"/>
        <v/>
      </c>
      <c r="N457" s="4"/>
      <c r="O457" s="78" t="str">
        <f t="shared" si="99"/>
        <v/>
      </c>
      <c r="P457" s="79" t="str">
        <f t="shared" si="100"/>
        <v/>
      </c>
      <c r="Q457" s="4"/>
      <c r="R457" s="90" t="str">
        <f t="shared" si="101"/>
        <v/>
      </c>
      <c r="S457" s="4"/>
      <c r="Y457" s="18" t="str">
        <f t="shared" si="102"/>
        <v/>
      </c>
      <c r="AA457" s="18" t="str">
        <f t="shared" si="93"/>
        <v/>
      </c>
      <c r="AB457" s="18" t="str">
        <f t="shared" si="94"/>
        <v/>
      </c>
      <c r="AC457" s="18" t="str">
        <f t="shared" si="103"/>
        <v/>
      </c>
      <c r="AD457" s="18" t="str">
        <f t="shared" si="103"/>
        <v/>
      </c>
      <c r="AE457" s="18" t="str">
        <f t="shared" si="104"/>
        <v/>
      </c>
      <c r="AG457" s="95" t="str">
        <f>IF($C457="", "", IF(IFERROR(INDEX(Ingredients!C$11:C$310, MATCH($C457, Ingredients!$B$11:$B$310, 0)), "")="", "", IFERROR(INDEX(Ingredients!C$11:C$310, MATCH($C457, Ingredients!$B$11:$B$310, 0)), "")))</f>
        <v/>
      </c>
      <c r="AH457" s="105" t="str">
        <f>IF($C457="", "", IF(IFERROR(INDEX(Ingredients!D$11:D$310, MATCH($C457, Ingredients!$B$11:$B$310, 0)), "")="", "", IFERROR(INDEX(Ingredients!D$11:D$310, MATCH($C457, Ingredients!$B$11:$B$310, 0)), "")))</f>
        <v/>
      </c>
      <c r="AI457" s="106" t="str">
        <f>IF($C457="", "", IF(IFERROR(INDEX(Ingredients!E$11:E$310, MATCH($C457, Ingredients!$B$11:$B$310, 0)), "")="", "", IFERROR(INDEX(Ingredients!E$11:E$310, MATCH($C457, Ingredients!$B$11:$B$310, 0)), "")))</f>
        <v/>
      </c>
      <c r="AJ457" s="108" t="str">
        <f>IF($C457="", "", IF(IFERROR(INDEX(Ingredients!F$11:F$310, MATCH($C457, Ingredients!$B$11:$B$310, 0)), "")="", "", IFERROR(INDEX(Ingredients!F$11:F$310, MATCH($C457, Ingredients!$B$11:$B$310, 0)), "")))</f>
        <v/>
      </c>
      <c r="AK457" s="106" t="str">
        <f>IF($C457="", "", IF(IFERROR(INDEX(Ingredients!G$11:G$310, MATCH($C457, Ingredients!$B$11:$B$310, 0)), "")="", "", IFERROR(INDEX(Ingredients!G$11:G$310, MATCH($C457, Ingredients!$B$11:$B$310, 0)), "")))</f>
        <v/>
      </c>
      <c r="AL457" s="79" t="str">
        <f>IF($C457="", "", IF(IFERROR(INDEX(Ingredients!H$11:H$310, MATCH($C457, Ingredients!$B$11:$B$310, 0)), "")="", "", IFERROR(INDEX(Ingredients!H$11:H$310, MATCH($C457, Ingredients!$B$11:$B$310, 0)), "")))</f>
        <v/>
      </c>
      <c r="AN457" s="83" t="str">
        <f t="shared" si="95"/>
        <v/>
      </c>
      <c r="AP457" s="114" t="str">
        <f t="shared" si="105"/>
        <v/>
      </c>
      <c r="AR457" s="117" t="str">
        <f>IF($C457="", "", IF(IFERROR(INDEX(Ingredients!$AI$11:$AI$310, MATCH($C457, Ingredients!$B$11:$B$310, 0)), "")="", "", IFERROR(INDEX(Ingredients!$AI$11:$AI$310, MATCH($C457, Ingredients!$B$11:$B$310, 0)), "")))</f>
        <v/>
      </c>
      <c r="AT457" s="120" t="str">
        <f t="shared" si="106"/>
        <v/>
      </c>
      <c r="AV457" s="90" t="str">
        <f t="shared" si="96"/>
        <v/>
      </c>
      <c r="AX457" s="90" t="str">
        <f>IF($AV457="", "", COUNTIF($AV$11:$AV$5010, "&lt;"&amp;$AV457)+1+COUNTIF($AV$11:$AV457, $AV457)-1)</f>
        <v/>
      </c>
      <c r="AZ457" s="111" t="str">
        <f>IF($B457="", "", SUMIF('Shopping List'!$AV$11:$AV$25, $B457, 'Shopping List'!$BN$11:$BN$25))</f>
        <v/>
      </c>
      <c r="BB457" s="117" t="str">
        <f t="shared" si="107"/>
        <v/>
      </c>
    </row>
    <row r="458" spans="1:54" x14ac:dyDescent="0.25">
      <c r="A458" s="4"/>
      <c r="B458" s="37"/>
      <c r="C458" s="124"/>
      <c r="D458" s="39"/>
      <c r="E458" s="125"/>
      <c r="F458" s="48"/>
      <c r="G458" s="4"/>
      <c r="H458" s="4"/>
      <c r="I458" s="95" t="str">
        <f>IF($C458="", "", IF(IFERROR(INDEX(Ingredients!$C$11:$C$310, MATCH($C458, Ingredients!$B$11:$B$310, 0)), "")="", "", IFERROR(INDEX(Ingredients!$C$11:$C$310, MATCH($C458, Ingredients!$B$11:$B$310, 0)), "")))</f>
        <v/>
      </c>
      <c r="J458" s="73" t="str">
        <f>IF($B458="", "", IF(IFERROR(INDEX(Meals!$C$11:$C$260, MATCH($B458, Meals!$B$11:$B$260, 0)), "")="", "", IFERROR(INDEX(Meals!$C$11:$C$260, MATCH($B458, Meals!$B$11:$B$260, 0)), "")))</f>
        <v/>
      </c>
      <c r="K458" s="4"/>
      <c r="L458" s="72" t="str">
        <f t="shared" si="97"/>
        <v/>
      </c>
      <c r="M458" s="73" t="str">
        <f t="shared" si="98"/>
        <v/>
      </c>
      <c r="N458" s="4"/>
      <c r="O458" s="78" t="str">
        <f t="shared" si="99"/>
        <v/>
      </c>
      <c r="P458" s="79" t="str">
        <f t="shared" si="100"/>
        <v/>
      </c>
      <c r="Q458" s="4"/>
      <c r="R458" s="90" t="str">
        <f t="shared" si="101"/>
        <v/>
      </c>
      <c r="S458" s="4"/>
      <c r="Y458" s="18" t="str">
        <f t="shared" si="102"/>
        <v/>
      </c>
      <c r="AA458" s="18" t="str">
        <f t="shared" si="93"/>
        <v/>
      </c>
      <c r="AB458" s="18" t="str">
        <f t="shared" si="94"/>
        <v/>
      </c>
      <c r="AC458" s="18" t="str">
        <f t="shared" si="103"/>
        <v/>
      </c>
      <c r="AD458" s="18" t="str">
        <f t="shared" si="103"/>
        <v/>
      </c>
      <c r="AE458" s="18" t="str">
        <f t="shared" si="104"/>
        <v/>
      </c>
      <c r="AG458" s="95" t="str">
        <f>IF($C458="", "", IF(IFERROR(INDEX(Ingredients!C$11:C$310, MATCH($C458, Ingredients!$B$11:$B$310, 0)), "")="", "", IFERROR(INDEX(Ingredients!C$11:C$310, MATCH($C458, Ingredients!$B$11:$B$310, 0)), "")))</f>
        <v/>
      </c>
      <c r="AH458" s="105" t="str">
        <f>IF($C458="", "", IF(IFERROR(INDEX(Ingredients!D$11:D$310, MATCH($C458, Ingredients!$B$11:$B$310, 0)), "")="", "", IFERROR(INDEX(Ingredients!D$11:D$310, MATCH($C458, Ingredients!$B$11:$B$310, 0)), "")))</f>
        <v/>
      </c>
      <c r="AI458" s="106" t="str">
        <f>IF($C458="", "", IF(IFERROR(INDEX(Ingredients!E$11:E$310, MATCH($C458, Ingredients!$B$11:$B$310, 0)), "")="", "", IFERROR(INDEX(Ingredients!E$11:E$310, MATCH($C458, Ingredients!$B$11:$B$310, 0)), "")))</f>
        <v/>
      </c>
      <c r="AJ458" s="108" t="str">
        <f>IF($C458="", "", IF(IFERROR(INDEX(Ingredients!F$11:F$310, MATCH($C458, Ingredients!$B$11:$B$310, 0)), "")="", "", IFERROR(INDEX(Ingredients!F$11:F$310, MATCH($C458, Ingredients!$B$11:$B$310, 0)), "")))</f>
        <v/>
      </c>
      <c r="AK458" s="106" t="str">
        <f>IF($C458="", "", IF(IFERROR(INDEX(Ingredients!G$11:G$310, MATCH($C458, Ingredients!$B$11:$B$310, 0)), "")="", "", IFERROR(INDEX(Ingredients!G$11:G$310, MATCH($C458, Ingredients!$B$11:$B$310, 0)), "")))</f>
        <v/>
      </c>
      <c r="AL458" s="79" t="str">
        <f>IF($C458="", "", IF(IFERROR(INDEX(Ingredients!H$11:H$310, MATCH($C458, Ingredients!$B$11:$B$310, 0)), "")="", "", IFERROR(INDEX(Ingredients!H$11:H$310, MATCH($C458, Ingredients!$B$11:$B$310, 0)), "")))</f>
        <v/>
      </c>
      <c r="AN458" s="83" t="str">
        <f t="shared" si="95"/>
        <v/>
      </c>
      <c r="AP458" s="114" t="str">
        <f t="shared" si="105"/>
        <v/>
      </c>
      <c r="AR458" s="117" t="str">
        <f>IF($C458="", "", IF(IFERROR(INDEX(Ingredients!$AI$11:$AI$310, MATCH($C458, Ingredients!$B$11:$B$310, 0)), "")="", "", IFERROR(INDEX(Ingredients!$AI$11:$AI$310, MATCH($C458, Ingredients!$B$11:$B$310, 0)), "")))</f>
        <v/>
      </c>
      <c r="AT458" s="120" t="str">
        <f t="shared" si="106"/>
        <v/>
      </c>
      <c r="AV458" s="90" t="str">
        <f t="shared" si="96"/>
        <v/>
      </c>
      <c r="AX458" s="90" t="str">
        <f>IF($AV458="", "", COUNTIF($AV$11:$AV$5010, "&lt;"&amp;$AV458)+1+COUNTIF($AV$11:$AV458, $AV458)-1)</f>
        <v/>
      </c>
      <c r="AZ458" s="111" t="str">
        <f>IF($B458="", "", SUMIF('Shopping List'!$AV$11:$AV$25, $B458, 'Shopping List'!$BN$11:$BN$25))</f>
        <v/>
      </c>
      <c r="BB458" s="117" t="str">
        <f t="shared" si="107"/>
        <v/>
      </c>
    </row>
    <row r="459" spans="1:54" x14ac:dyDescent="0.25">
      <c r="A459" s="4"/>
      <c r="B459" s="37"/>
      <c r="C459" s="124"/>
      <c r="D459" s="39"/>
      <c r="E459" s="125"/>
      <c r="F459" s="48"/>
      <c r="G459" s="4"/>
      <c r="H459" s="4"/>
      <c r="I459" s="95" t="str">
        <f>IF($C459="", "", IF(IFERROR(INDEX(Ingredients!$C$11:$C$310, MATCH($C459, Ingredients!$B$11:$B$310, 0)), "")="", "", IFERROR(INDEX(Ingredients!$C$11:$C$310, MATCH($C459, Ingredients!$B$11:$B$310, 0)), "")))</f>
        <v/>
      </c>
      <c r="J459" s="73" t="str">
        <f>IF($B459="", "", IF(IFERROR(INDEX(Meals!$C$11:$C$260, MATCH($B459, Meals!$B$11:$B$260, 0)), "")="", "", IFERROR(INDEX(Meals!$C$11:$C$260, MATCH($B459, Meals!$B$11:$B$260, 0)), "")))</f>
        <v/>
      </c>
      <c r="K459" s="4"/>
      <c r="L459" s="72" t="str">
        <f t="shared" si="97"/>
        <v/>
      </c>
      <c r="M459" s="73" t="str">
        <f t="shared" si="98"/>
        <v/>
      </c>
      <c r="N459" s="4"/>
      <c r="O459" s="78" t="str">
        <f t="shared" si="99"/>
        <v/>
      </c>
      <c r="P459" s="79" t="str">
        <f t="shared" si="100"/>
        <v/>
      </c>
      <c r="Q459" s="4"/>
      <c r="R459" s="90" t="str">
        <f t="shared" si="101"/>
        <v/>
      </c>
      <c r="S459" s="4"/>
      <c r="Y459" s="18" t="str">
        <f t="shared" si="102"/>
        <v/>
      </c>
      <c r="AA459" s="18" t="str">
        <f t="shared" ref="AA459:AA522" si="108">IF($Y459="", "", IF(AND(AA$5="X", B459=""), $Y$6, IF(AND(NOT(B459=""), COUNTIF(V$11:V$260, B459)=0), $Y$7, "")))</f>
        <v/>
      </c>
      <c r="AB459" s="18" t="str">
        <f t="shared" ref="AB459:AB522" si="109">IF($Y459="", "", IF(AND(AB$5="X", C459=""), $Y$6, IF(AND(NOT(C459=""), COUNTIF(W$11:W$310, C459)=0), $Y$7, "")))</f>
        <v/>
      </c>
      <c r="AC459" s="18" t="str">
        <f t="shared" si="103"/>
        <v/>
      </c>
      <c r="AD459" s="18" t="str">
        <f t="shared" si="103"/>
        <v/>
      </c>
      <c r="AE459" s="18" t="str">
        <f t="shared" si="104"/>
        <v/>
      </c>
      <c r="AG459" s="95" t="str">
        <f>IF($C459="", "", IF(IFERROR(INDEX(Ingredients!C$11:C$310, MATCH($C459, Ingredients!$B$11:$B$310, 0)), "")="", "", IFERROR(INDEX(Ingredients!C$11:C$310, MATCH($C459, Ingredients!$B$11:$B$310, 0)), "")))</f>
        <v/>
      </c>
      <c r="AH459" s="105" t="str">
        <f>IF($C459="", "", IF(IFERROR(INDEX(Ingredients!D$11:D$310, MATCH($C459, Ingredients!$B$11:$B$310, 0)), "")="", "", IFERROR(INDEX(Ingredients!D$11:D$310, MATCH($C459, Ingredients!$B$11:$B$310, 0)), "")))</f>
        <v/>
      </c>
      <c r="AI459" s="106" t="str">
        <f>IF($C459="", "", IF(IFERROR(INDEX(Ingredients!E$11:E$310, MATCH($C459, Ingredients!$B$11:$B$310, 0)), "")="", "", IFERROR(INDEX(Ingredients!E$11:E$310, MATCH($C459, Ingredients!$B$11:$B$310, 0)), "")))</f>
        <v/>
      </c>
      <c r="AJ459" s="108" t="str">
        <f>IF($C459="", "", IF(IFERROR(INDEX(Ingredients!F$11:F$310, MATCH($C459, Ingredients!$B$11:$B$310, 0)), "")="", "", IFERROR(INDEX(Ingredients!F$11:F$310, MATCH($C459, Ingredients!$B$11:$B$310, 0)), "")))</f>
        <v/>
      </c>
      <c r="AK459" s="106" t="str">
        <f>IF($C459="", "", IF(IFERROR(INDEX(Ingredients!G$11:G$310, MATCH($C459, Ingredients!$B$11:$B$310, 0)), "")="", "", IFERROR(INDEX(Ingredients!G$11:G$310, MATCH($C459, Ingredients!$B$11:$B$310, 0)), "")))</f>
        <v/>
      </c>
      <c r="AL459" s="79" t="str">
        <f>IF($C459="", "", IF(IFERROR(INDEX(Ingredients!H$11:H$310, MATCH($C459, Ingredients!$B$11:$B$310, 0)), "")="", "", IFERROR(INDEX(Ingredients!H$11:H$310, MATCH($C459, Ingredients!$B$11:$B$310, 0)), "")))</f>
        <v/>
      </c>
      <c r="AN459" s="83" t="str">
        <f t="shared" ref="AN459:AN522" si="110">IF($D459="", "", IFERROR(IF($AK459=$AI459, $AJ459/$AH459, $AJ459), ""))</f>
        <v/>
      </c>
      <c r="AP459" s="114" t="str">
        <f t="shared" si="105"/>
        <v/>
      </c>
      <c r="AR459" s="117" t="str">
        <f>IF($C459="", "", IF(IFERROR(INDEX(Ingredients!$AI$11:$AI$310, MATCH($C459, Ingredients!$B$11:$B$310, 0)), "")="", "", IFERROR(INDEX(Ingredients!$AI$11:$AI$310, MATCH($C459, Ingredients!$B$11:$B$310, 0)), "")))</f>
        <v/>
      </c>
      <c r="AT459" s="120" t="str">
        <f t="shared" si="106"/>
        <v/>
      </c>
      <c r="AV459" s="90" t="str">
        <f t="shared" ref="AV459:AV522" si="111">IF($AT$8="", "", IF($B459=$AT$8, $E459, ""))</f>
        <v/>
      </c>
      <c r="AX459" s="90" t="str">
        <f>IF($AV459="", "", COUNTIF($AV$11:$AV$5010, "&lt;"&amp;$AV459)+1+COUNTIF($AV$11:$AV459, $AV459)-1)</f>
        <v/>
      </c>
      <c r="AZ459" s="111" t="str">
        <f>IF($B459="", "", SUMIF('Shopping List'!$AV$11:$AV$25, $B459, 'Shopping List'!$BN$11:$BN$25))</f>
        <v/>
      </c>
      <c r="BB459" s="117" t="str">
        <f t="shared" si="107"/>
        <v/>
      </c>
    </row>
    <row r="460" spans="1:54" x14ac:dyDescent="0.25">
      <c r="A460" s="4"/>
      <c r="B460" s="37"/>
      <c r="C460" s="124"/>
      <c r="D460" s="39"/>
      <c r="E460" s="125"/>
      <c r="F460" s="48"/>
      <c r="G460" s="4"/>
      <c r="H460" s="4"/>
      <c r="I460" s="95" t="str">
        <f>IF($C460="", "", IF(IFERROR(INDEX(Ingredients!$C$11:$C$310, MATCH($C460, Ingredients!$B$11:$B$310, 0)), "")="", "", IFERROR(INDEX(Ingredients!$C$11:$C$310, MATCH($C460, Ingredients!$B$11:$B$310, 0)), "")))</f>
        <v/>
      </c>
      <c r="J460" s="73" t="str">
        <f>IF($B460="", "", IF(IFERROR(INDEX(Meals!$C$11:$C$260, MATCH($B460, Meals!$B$11:$B$260, 0)), "")="", "", IFERROR(INDEX(Meals!$C$11:$C$260, MATCH($B460, Meals!$B$11:$B$260, 0)), "")))</f>
        <v/>
      </c>
      <c r="K460" s="4"/>
      <c r="L460" s="72" t="str">
        <f t="shared" ref="L460:L523" si="112">IF($D460="", "", IFERROR(ROUND($AN460*$D460, 0), ""))</f>
        <v/>
      </c>
      <c r="M460" s="73" t="str">
        <f t="shared" ref="M460:M523" si="113">IFERROR(ROUND($L460/$J460, 0), "")</f>
        <v/>
      </c>
      <c r="N460" s="4"/>
      <c r="O460" s="78" t="str">
        <f t="shared" ref="O460:O523" si="114">IF($D460="", "", IFERROR(ROUND($AP460*$D460, 2), ""))</f>
        <v/>
      </c>
      <c r="P460" s="79" t="str">
        <f t="shared" ref="P460:P523" si="115">IFERROR(ROUND($O460/$J460, 2), "")</f>
        <v/>
      </c>
      <c r="Q460" s="4"/>
      <c r="R460" s="90" t="str">
        <f t="shared" ref="R460:R523" si="116">IF(OR($D460="", $AR460=""), "", IF($AR460&gt;=$D460, $V$3, $V$4))</f>
        <v/>
      </c>
      <c r="S460" s="4"/>
      <c r="Y460" s="18" t="str">
        <f t="shared" ref="Y460:Y523" si="117">IF(COUNTIF($B460:$F460, "")=5, "", "X")</f>
        <v/>
      </c>
      <c r="AA460" s="18" t="str">
        <f t="shared" si="108"/>
        <v/>
      </c>
      <c r="AB460" s="18" t="str">
        <f t="shared" si="109"/>
        <v/>
      </c>
      <c r="AC460" s="18" t="str">
        <f t="shared" ref="AC460:AD523" si="118">IF($Y460="", "", IF(AND(AC$5="X", D460=""), $Y$6, IF(AND(NOT(D460=""), ISNUMBER(D460)=FALSE), $Y$7, "")))</f>
        <v/>
      </c>
      <c r="AD460" s="18" t="str">
        <f t="shared" si="118"/>
        <v/>
      </c>
      <c r="AE460" s="18" t="str">
        <f t="shared" ref="AE460:AE523" si="119">IF($Y460="", "", IF(AND(AE$5="X", F460=""), $Y$6, ""))</f>
        <v/>
      </c>
      <c r="AG460" s="95" t="str">
        <f>IF($C460="", "", IF(IFERROR(INDEX(Ingredients!C$11:C$310, MATCH($C460, Ingredients!$B$11:$B$310, 0)), "")="", "", IFERROR(INDEX(Ingredients!C$11:C$310, MATCH($C460, Ingredients!$B$11:$B$310, 0)), "")))</f>
        <v/>
      </c>
      <c r="AH460" s="105" t="str">
        <f>IF($C460="", "", IF(IFERROR(INDEX(Ingredients!D$11:D$310, MATCH($C460, Ingredients!$B$11:$B$310, 0)), "")="", "", IFERROR(INDEX(Ingredients!D$11:D$310, MATCH($C460, Ingredients!$B$11:$B$310, 0)), "")))</f>
        <v/>
      </c>
      <c r="AI460" s="106" t="str">
        <f>IF($C460="", "", IF(IFERROR(INDEX(Ingredients!E$11:E$310, MATCH($C460, Ingredients!$B$11:$B$310, 0)), "")="", "", IFERROR(INDEX(Ingredients!E$11:E$310, MATCH($C460, Ingredients!$B$11:$B$310, 0)), "")))</f>
        <v/>
      </c>
      <c r="AJ460" s="108" t="str">
        <f>IF($C460="", "", IF(IFERROR(INDEX(Ingredients!F$11:F$310, MATCH($C460, Ingredients!$B$11:$B$310, 0)), "")="", "", IFERROR(INDEX(Ingredients!F$11:F$310, MATCH($C460, Ingredients!$B$11:$B$310, 0)), "")))</f>
        <v/>
      </c>
      <c r="AK460" s="106" t="str">
        <f>IF($C460="", "", IF(IFERROR(INDEX(Ingredients!G$11:G$310, MATCH($C460, Ingredients!$B$11:$B$310, 0)), "")="", "", IFERROR(INDEX(Ingredients!G$11:G$310, MATCH($C460, Ingredients!$B$11:$B$310, 0)), "")))</f>
        <v/>
      </c>
      <c r="AL460" s="79" t="str">
        <f>IF($C460="", "", IF(IFERROR(INDEX(Ingredients!H$11:H$310, MATCH($C460, Ingredients!$B$11:$B$310, 0)), "")="", "", IFERROR(INDEX(Ingredients!H$11:H$310, MATCH($C460, Ingredients!$B$11:$B$310, 0)), "")))</f>
        <v/>
      </c>
      <c r="AN460" s="83" t="str">
        <f t="shared" si="110"/>
        <v/>
      </c>
      <c r="AP460" s="114" t="str">
        <f t="shared" ref="AP460:AP523" si="120">IF($D460="", "", IFERROR(IF($AK460=$AI460, $AL460/$AH460, $AL460), ""))</f>
        <v/>
      </c>
      <c r="AR460" s="117" t="str">
        <f>IF($C460="", "", IF(IFERROR(INDEX(Ingredients!$AI$11:$AI$310, MATCH($C460, Ingredients!$B$11:$B$310, 0)), "")="", "", IFERROR(INDEX(Ingredients!$AI$11:$AI$310, MATCH($C460, Ingredients!$B$11:$B$310, 0)), "")))</f>
        <v/>
      </c>
      <c r="AT460" s="120" t="str">
        <f t="shared" ref="AT460:AT523" si="121">IF(OR($B460="", $R460=""), "", CONCATENATE($B460, " - ", $R460))</f>
        <v/>
      </c>
      <c r="AV460" s="90" t="str">
        <f t="shared" si="111"/>
        <v/>
      </c>
      <c r="AX460" s="90" t="str">
        <f>IF($AV460="", "", COUNTIF($AV$11:$AV$5010, "&lt;"&amp;$AV460)+1+COUNTIF($AV$11:$AV460, $AV460)-1)</f>
        <v/>
      </c>
      <c r="AZ460" s="111" t="str">
        <f>IF($B460="", "", SUMIF('Shopping List'!$AV$11:$AV$25, $B460, 'Shopping List'!$BN$11:$BN$25))</f>
        <v/>
      </c>
      <c r="BB460" s="117" t="str">
        <f t="shared" ref="BB460:BB523" si="122">IF(OR($AZ460="", $AZ460=0), "", IFERROR($D460*$AZ460, ""))</f>
        <v/>
      </c>
    </row>
    <row r="461" spans="1:54" x14ac:dyDescent="0.25">
      <c r="A461" s="4"/>
      <c r="B461" s="37"/>
      <c r="C461" s="124"/>
      <c r="D461" s="39"/>
      <c r="E461" s="125"/>
      <c r="F461" s="48"/>
      <c r="G461" s="4"/>
      <c r="H461" s="4"/>
      <c r="I461" s="95" t="str">
        <f>IF($C461="", "", IF(IFERROR(INDEX(Ingredients!$C$11:$C$310, MATCH($C461, Ingredients!$B$11:$B$310, 0)), "")="", "", IFERROR(INDEX(Ingredients!$C$11:$C$310, MATCH($C461, Ingredients!$B$11:$B$310, 0)), "")))</f>
        <v/>
      </c>
      <c r="J461" s="73" t="str">
        <f>IF($B461="", "", IF(IFERROR(INDEX(Meals!$C$11:$C$260, MATCH($B461, Meals!$B$11:$B$260, 0)), "")="", "", IFERROR(INDEX(Meals!$C$11:$C$260, MATCH($B461, Meals!$B$11:$B$260, 0)), "")))</f>
        <v/>
      </c>
      <c r="K461" s="4"/>
      <c r="L461" s="72" t="str">
        <f t="shared" si="112"/>
        <v/>
      </c>
      <c r="M461" s="73" t="str">
        <f t="shared" si="113"/>
        <v/>
      </c>
      <c r="N461" s="4"/>
      <c r="O461" s="78" t="str">
        <f t="shared" si="114"/>
        <v/>
      </c>
      <c r="P461" s="79" t="str">
        <f t="shared" si="115"/>
        <v/>
      </c>
      <c r="Q461" s="4"/>
      <c r="R461" s="90" t="str">
        <f t="shared" si="116"/>
        <v/>
      </c>
      <c r="S461" s="4"/>
      <c r="Y461" s="18" t="str">
        <f t="shared" si="117"/>
        <v/>
      </c>
      <c r="AA461" s="18" t="str">
        <f t="shared" si="108"/>
        <v/>
      </c>
      <c r="AB461" s="18" t="str">
        <f t="shared" si="109"/>
        <v/>
      </c>
      <c r="AC461" s="18" t="str">
        <f t="shared" si="118"/>
        <v/>
      </c>
      <c r="AD461" s="18" t="str">
        <f t="shared" si="118"/>
        <v/>
      </c>
      <c r="AE461" s="18" t="str">
        <f t="shared" si="119"/>
        <v/>
      </c>
      <c r="AG461" s="95" t="str">
        <f>IF($C461="", "", IF(IFERROR(INDEX(Ingredients!C$11:C$310, MATCH($C461, Ingredients!$B$11:$B$310, 0)), "")="", "", IFERROR(INDEX(Ingredients!C$11:C$310, MATCH($C461, Ingredients!$B$11:$B$310, 0)), "")))</f>
        <v/>
      </c>
      <c r="AH461" s="105" t="str">
        <f>IF($C461="", "", IF(IFERROR(INDEX(Ingredients!D$11:D$310, MATCH($C461, Ingredients!$B$11:$B$310, 0)), "")="", "", IFERROR(INDEX(Ingredients!D$11:D$310, MATCH($C461, Ingredients!$B$11:$B$310, 0)), "")))</f>
        <v/>
      </c>
      <c r="AI461" s="106" t="str">
        <f>IF($C461="", "", IF(IFERROR(INDEX(Ingredients!E$11:E$310, MATCH($C461, Ingredients!$B$11:$B$310, 0)), "")="", "", IFERROR(INDEX(Ingredients!E$11:E$310, MATCH($C461, Ingredients!$B$11:$B$310, 0)), "")))</f>
        <v/>
      </c>
      <c r="AJ461" s="108" t="str">
        <f>IF($C461="", "", IF(IFERROR(INDEX(Ingredients!F$11:F$310, MATCH($C461, Ingredients!$B$11:$B$310, 0)), "")="", "", IFERROR(INDEX(Ingredients!F$11:F$310, MATCH($C461, Ingredients!$B$11:$B$310, 0)), "")))</f>
        <v/>
      </c>
      <c r="AK461" s="106" t="str">
        <f>IF($C461="", "", IF(IFERROR(INDEX(Ingredients!G$11:G$310, MATCH($C461, Ingredients!$B$11:$B$310, 0)), "")="", "", IFERROR(INDEX(Ingredients!G$11:G$310, MATCH($C461, Ingredients!$B$11:$B$310, 0)), "")))</f>
        <v/>
      </c>
      <c r="AL461" s="79" t="str">
        <f>IF($C461="", "", IF(IFERROR(INDEX(Ingredients!H$11:H$310, MATCH($C461, Ingredients!$B$11:$B$310, 0)), "")="", "", IFERROR(INDEX(Ingredients!H$11:H$310, MATCH($C461, Ingredients!$B$11:$B$310, 0)), "")))</f>
        <v/>
      </c>
      <c r="AN461" s="83" t="str">
        <f t="shared" si="110"/>
        <v/>
      </c>
      <c r="AP461" s="114" t="str">
        <f t="shared" si="120"/>
        <v/>
      </c>
      <c r="AR461" s="117" t="str">
        <f>IF($C461="", "", IF(IFERROR(INDEX(Ingredients!$AI$11:$AI$310, MATCH($C461, Ingredients!$B$11:$B$310, 0)), "")="", "", IFERROR(INDEX(Ingredients!$AI$11:$AI$310, MATCH($C461, Ingredients!$B$11:$B$310, 0)), "")))</f>
        <v/>
      </c>
      <c r="AT461" s="120" t="str">
        <f t="shared" si="121"/>
        <v/>
      </c>
      <c r="AV461" s="90" t="str">
        <f t="shared" si="111"/>
        <v/>
      </c>
      <c r="AX461" s="90" t="str">
        <f>IF($AV461="", "", COUNTIF($AV$11:$AV$5010, "&lt;"&amp;$AV461)+1+COUNTIF($AV$11:$AV461, $AV461)-1)</f>
        <v/>
      </c>
      <c r="AZ461" s="111" t="str">
        <f>IF($B461="", "", SUMIF('Shopping List'!$AV$11:$AV$25, $B461, 'Shopping List'!$BN$11:$BN$25))</f>
        <v/>
      </c>
      <c r="BB461" s="117" t="str">
        <f t="shared" si="122"/>
        <v/>
      </c>
    </row>
    <row r="462" spans="1:54" x14ac:dyDescent="0.25">
      <c r="A462" s="4"/>
      <c r="B462" s="37"/>
      <c r="C462" s="124"/>
      <c r="D462" s="39"/>
      <c r="E462" s="125"/>
      <c r="F462" s="48"/>
      <c r="G462" s="4"/>
      <c r="H462" s="4"/>
      <c r="I462" s="95" t="str">
        <f>IF($C462="", "", IF(IFERROR(INDEX(Ingredients!$C$11:$C$310, MATCH($C462, Ingredients!$B$11:$B$310, 0)), "")="", "", IFERROR(INDEX(Ingredients!$C$11:$C$310, MATCH($C462, Ingredients!$B$11:$B$310, 0)), "")))</f>
        <v/>
      </c>
      <c r="J462" s="73" t="str">
        <f>IF($B462="", "", IF(IFERROR(INDEX(Meals!$C$11:$C$260, MATCH($B462, Meals!$B$11:$B$260, 0)), "")="", "", IFERROR(INDEX(Meals!$C$11:$C$260, MATCH($B462, Meals!$B$11:$B$260, 0)), "")))</f>
        <v/>
      </c>
      <c r="K462" s="4"/>
      <c r="L462" s="72" t="str">
        <f t="shared" si="112"/>
        <v/>
      </c>
      <c r="M462" s="73" t="str">
        <f t="shared" si="113"/>
        <v/>
      </c>
      <c r="N462" s="4"/>
      <c r="O462" s="78" t="str">
        <f t="shared" si="114"/>
        <v/>
      </c>
      <c r="P462" s="79" t="str">
        <f t="shared" si="115"/>
        <v/>
      </c>
      <c r="Q462" s="4"/>
      <c r="R462" s="90" t="str">
        <f t="shared" si="116"/>
        <v/>
      </c>
      <c r="S462" s="4"/>
      <c r="Y462" s="18" t="str">
        <f t="shared" si="117"/>
        <v/>
      </c>
      <c r="AA462" s="18" t="str">
        <f t="shared" si="108"/>
        <v/>
      </c>
      <c r="AB462" s="18" t="str">
        <f t="shared" si="109"/>
        <v/>
      </c>
      <c r="AC462" s="18" t="str">
        <f t="shared" si="118"/>
        <v/>
      </c>
      <c r="AD462" s="18" t="str">
        <f t="shared" si="118"/>
        <v/>
      </c>
      <c r="AE462" s="18" t="str">
        <f t="shared" si="119"/>
        <v/>
      </c>
      <c r="AG462" s="95" t="str">
        <f>IF($C462="", "", IF(IFERROR(INDEX(Ingredients!C$11:C$310, MATCH($C462, Ingredients!$B$11:$B$310, 0)), "")="", "", IFERROR(INDEX(Ingredients!C$11:C$310, MATCH($C462, Ingredients!$B$11:$B$310, 0)), "")))</f>
        <v/>
      </c>
      <c r="AH462" s="105" t="str">
        <f>IF($C462="", "", IF(IFERROR(INDEX(Ingredients!D$11:D$310, MATCH($C462, Ingredients!$B$11:$B$310, 0)), "")="", "", IFERROR(INDEX(Ingredients!D$11:D$310, MATCH($C462, Ingredients!$B$11:$B$310, 0)), "")))</f>
        <v/>
      </c>
      <c r="AI462" s="106" t="str">
        <f>IF($C462="", "", IF(IFERROR(INDEX(Ingredients!E$11:E$310, MATCH($C462, Ingredients!$B$11:$B$310, 0)), "")="", "", IFERROR(INDEX(Ingredients!E$11:E$310, MATCH($C462, Ingredients!$B$11:$B$310, 0)), "")))</f>
        <v/>
      </c>
      <c r="AJ462" s="108" t="str">
        <f>IF($C462="", "", IF(IFERROR(INDEX(Ingredients!F$11:F$310, MATCH($C462, Ingredients!$B$11:$B$310, 0)), "")="", "", IFERROR(INDEX(Ingredients!F$11:F$310, MATCH($C462, Ingredients!$B$11:$B$310, 0)), "")))</f>
        <v/>
      </c>
      <c r="AK462" s="106" t="str">
        <f>IF($C462="", "", IF(IFERROR(INDEX(Ingredients!G$11:G$310, MATCH($C462, Ingredients!$B$11:$B$310, 0)), "")="", "", IFERROR(INDEX(Ingredients!G$11:G$310, MATCH($C462, Ingredients!$B$11:$B$310, 0)), "")))</f>
        <v/>
      </c>
      <c r="AL462" s="79" t="str">
        <f>IF($C462="", "", IF(IFERROR(INDEX(Ingredients!H$11:H$310, MATCH($C462, Ingredients!$B$11:$B$310, 0)), "")="", "", IFERROR(INDEX(Ingredients!H$11:H$310, MATCH($C462, Ingredients!$B$11:$B$310, 0)), "")))</f>
        <v/>
      </c>
      <c r="AN462" s="83" t="str">
        <f t="shared" si="110"/>
        <v/>
      </c>
      <c r="AP462" s="114" t="str">
        <f t="shared" si="120"/>
        <v/>
      </c>
      <c r="AR462" s="117" t="str">
        <f>IF($C462="", "", IF(IFERROR(INDEX(Ingredients!$AI$11:$AI$310, MATCH($C462, Ingredients!$B$11:$B$310, 0)), "")="", "", IFERROR(INDEX(Ingredients!$AI$11:$AI$310, MATCH($C462, Ingredients!$B$11:$B$310, 0)), "")))</f>
        <v/>
      </c>
      <c r="AT462" s="120" t="str">
        <f t="shared" si="121"/>
        <v/>
      </c>
      <c r="AV462" s="90" t="str">
        <f t="shared" si="111"/>
        <v/>
      </c>
      <c r="AX462" s="90" t="str">
        <f>IF($AV462="", "", COUNTIF($AV$11:$AV$5010, "&lt;"&amp;$AV462)+1+COUNTIF($AV$11:$AV462, $AV462)-1)</f>
        <v/>
      </c>
      <c r="AZ462" s="111" t="str">
        <f>IF($B462="", "", SUMIF('Shopping List'!$AV$11:$AV$25, $B462, 'Shopping List'!$BN$11:$BN$25))</f>
        <v/>
      </c>
      <c r="BB462" s="117" t="str">
        <f t="shared" si="122"/>
        <v/>
      </c>
    </row>
    <row r="463" spans="1:54" x14ac:dyDescent="0.25">
      <c r="A463" s="4"/>
      <c r="B463" s="37"/>
      <c r="C463" s="124"/>
      <c r="D463" s="39"/>
      <c r="E463" s="125"/>
      <c r="F463" s="48"/>
      <c r="G463" s="4"/>
      <c r="H463" s="4"/>
      <c r="I463" s="95" t="str">
        <f>IF($C463="", "", IF(IFERROR(INDEX(Ingredients!$C$11:$C$310, MATCH($C463, Ingredients!$B$11:$B$310, 0)), "")="", "", IFERROR(INDEX(Ingredients!$C$11:$C$310, MATCH($C463, Ingredients!$B$11:$B$310, 0)), "")))</f>
        <v/>
      </c>
      <c r="J463" s="73" t="str">
        <f>IF($B463="", "", IF(IFERROR(INDEX(Meals!$C$11:$C$260, MATCH($B463, Meals!$B$11:$B$260, 0)), "")="", "", IFERROR(INDEX(Meals!$C$11:$C$260, MATCH($B463, Meals!$B$11:$B$260, 0)), "")))</f>
        <v/>
      </c>
      <c r="K463" s="4"/>
      <c r="L463" s="72" t="str">
        <f t="shared" si="112"/>
        <v/>
      </c>
      <c r="M463" s="73" t="str">
        <f t="shared" si="113"/>
        <v/>
      </c>
      <c r="N463" s="4"/>
      <c r="O463" s="78" t="str">
        <f t="shared" si="114"/>
        <v/>
      </c>
      <c r="P463" s="79" t="str">
        <f t="shared" si="115"/>
        <v/>
      </c>
      <c r="Q463" s="4"/>
      <c r="R463" s="90" t="str">
        <f t="shared" si="116"/>
        <v/>
      </c>
      <c r="S463" s="4"/>
      <c r="Y463" s="18" t="str">
        <f t="shared" si="117"/>
        <v/>
      </c>
      <c r="AA463" s="18" t="str">
        <f t="shared" si="108"/>
        <v/>
      </c>
      <c r="AB463" s="18" t="str">
        <f t="shared" si="109"/>
        <v/>
      </c>
      <c r="AC463" s="18" t="str">
        <f t="shared" si="118"/>
        <v/>
      </c>
      <c r="AD463" s="18" t="str">
        <f t="shared" si="118"/>
        <v/>
      </c>
      <c r="AE463" s="18" t="str">
        <f t="shared" si="119"/>
        <v/>
      </c>
      <c r="AG463" s="95" t="str">
        <f>IF($C463="", "", IF(IFERROR(INDEX(Ingredients!C$11:C$310, MATCH($C463, Ingredients!$B$11:$B$310, 0)), "")="", "", IFERROR(INDEX(Ingredients!C$11:C$310, MATCH($C463, Ingredients!$B$11:$B$310, 0)), "")))</f>
        <v/>
      </c>
      <c r="AH463" s="105" t="str">
        <f>IF($C463="", "", IF(IFERROR(INDEX(Ingredients!D$11:D$310, MATCH($C463, Ingredients!$B$11:$B$310, 0)), "")="", "", IFERROR(INDEX(Ingredients!D$11:D$310, MATCH($C463, Ingredients!$B$11:$B$310, 0)), "")))</f>
        <v/>
      </c>
      <c r="AI463" s="106" t="str">
        <f>IF($C463="", "", IF(IFERROR(INDEX(Ingredients!E$11:E$310, MATCH($C463, Ingredients!$B$11:$B$310, 0)), "")="", "", IFERROR(INDEX(Ingredients!E$11:E$310, MATCH($C463, Ingredients!$B$11:$B$310, 0)), "")))</f>
        <v/>
      </c>
      <c r="AJ463" s="108" t="str">
        <f>IF($C463="", "", IF(IFERROR(INDEX(Ingredients!F$11:F$310, MATCH($C463, Ingredients!$B$11:$B$310, 0)), "")="", "", IFERROR(INDEX(Ingredients!F$11:F$310, MATCH($C463, Ingredients!$B$11:$B$310, 0)), "")))</f>
        <v/>
      </c>
      <c r="AK463" s="106" t="str">
        <f>IF($C463="", "", IF(IFERROR(INDEX(Ingredients!G$11:G$310, MATCH($C463, Ingredients!$B$11:$B$310, 0)), "")="", "", IFERROR(INDEX(Ingredients!G$11:G$310, MATCH($C463, Ingredients!$B$11:$B$310, 0)), "")))</f>
        <v/>
      </c>
      <c r="AL463" s="79" t="str">
        <f>IF($C463="", "", IF(IFERROR(INDEX(Ingredients!H$11:H$310, MATCH($C463, Ingredients!$B$11:$B$310, 0)), "")="", "", IFERROR(INDEX(Ingredients!H$11:H$310, MATCH($C463, Ingredients!$B$11:$B$310, 0)), "")))</f>
        <v/>
      </c>
      <c r="AN463" s="83" t="str">
        <f t="shared" si="110"/>
        <v/>
      </c>
      <c r="AP463" s="114" t="str">
        <f t="shared" si="120"/>
        <v/>
      </c>
      <c r="AR463" s="117" t="str">
        <f>IF($C463="", "", IF(IFERROR(INDEX(Ingredients!$AI$11:$AI$310, MATCH($C463, Ingredients!$B$11:$B$310, 0)), "")="", "", IFERROR(INDEX(Ingredients!$AI$11:$AI$310, MATCH($C463, Ingredients!$B$11:$B$310, 0)), "")))</f>
        <v/>
      </c>
      <c r="AT463" s="120" t="str">
        <f t="shared" si="121"/>
        <v/>
      </c>
      <c r="AV463" s="90" t="str">
        <f t="shared" si="111"/>
        <v/>
      </c>
      <c r="AX463" s="90" t="str">
        <f>IF($AV463="", "", COUNTIF($AV$11:$AV$5010, "&lt;"&amp;$AV463)+1+COUNTIF($AV$11:$AV463, $AV463)-1)</f>
        <v/>
      </c>
      <c r="AZ463" s="111" t="str">
        <f>IF($B463="", "", SUMIF('Shopping List'!$AV$11:$AV$25, $B463, 'Shopping List'!$BN$11:$BN$25))</f>
        <v/>
      </c>
      <c r="BB463" s="117" t="str">
        <f t="shared" si="122"/>
        <v/>
      </c>
    </row>
    <row r="464" spans="1:54" x14ac:dyDescent="0.25">
      <c r="A464" s="4"/>
      <c r="B464" s="37"/>
      <c r="C464" s="124"/>
      <c r="D464" s="39"/>
      <c r="E464" s="125"/>
      <c r="F464" s="48"/>
      <c r="G464" s="4"/>
      <c r="H464" s="4"/>
      <c r="I464" s="95" t="str">
        <f>IF($C464="", "", IF(IFERROR(INDEX(Ingredients!$C$11:$C$310, MATCH($C464, Ingredients!$B$11:$B$310, 0)), "")="", "", IFERROR(INDEX(Ingredients!$C$11:$C$310, MATCH($C464, Ingredients!$B$11:$B$310, 0)), "")))</f>
        <v/>
      </c>
      <c r="J464" s="73" t="str">
        <f>IF($B464="", "", IF(IFERROR(INDEX(Meals!$C$11:$C$260, MATCH($B464, Meals!$B$11:$B$260, 0)), "")="", "", IFERROR(INDEX(Meals!$C$11:$C$260, MATCH($B464, Meals!$B$11:$B$260, 0)), "")))</f>
        <v/>
      </c>
      <c r="K464" s="4"/>
      <c r="L464" s="72" t="str">
        <f t="shared" si="112"/>
        <v/>
      </c>
      <c r="M464" s="73" t="str">
        <f t="shared" si="113"/>
        <v/>
      </c>
      <c r="N464" s="4"/>
      <c r="O464" s="78" t="str">
        <f t="shared" si="114"/>
        <v/>
      </c>
      <c r="P464" s="79" t="str">
        <f t="shared" si="115"/>
        <v/>
      </c>
      <c r="Q464" s="4"/>
      <c r="R464" s="90" t="str">
        <f t="shared" si="116"/>
        <v/>
      </c>
      <c r="S464" s="4"/>
      <c r="Y464" s="18" t="str">
        <f t="shared" si="117"/>
        <v/>
      </c>
      <c r="AA464" s="18" t="str">
        <f t="shared" si="108"/>
        <v/>
      </c>
      <c r="AB464" s="18" t="str">
        <f t="shared" si="109"/>
        <v/>
      </c>
      <c r="AC464" s="18" t="str">
        <f t="shared" si="118"/>
        <v/>
      </c>
      <c r="AD464" s="18" t="str">
        <f t="shared" si="118"/>
        <v/>
      </c>
      <c r="AE464" s="18" t="str">
        <f t="shared" si="119"/>
        <v/>
      </c>
      <c r="AG464" s="95" t="str">
        <f>IF($C464="", "", IF(IFERROR(INDEX(Ingredients!C$11:C$310, MATCH($C464, Ingredients!$B$11:$B$310, 0)), "")="", "", IFERROR(INDEX(Ingredients!C$11:C$310, MATCH($C464, Ingredients!$B$11:$B$310, 0)), "")))</f>
        <v/>
      </c>
      <c r="AH464" s="105" t="str">
        <f>IF($C464="", "", IF(IFERROR(INDEX(Ingredients!D$11:D$310, MATCH($C464, Ingredients!$B$11:$B$310, 0)), "")="", "", IFERROR(INDEX(Ingredients!D$11:D$310, MATCH($C464, Ingredients!$B$11:$B$310, 0)), "")))</f>
        <v/>
      </c>
      <c r="AI464" s="106" t="str">
        <f>IF($C464="", "", IF(IFERROR(INDEX(Ingredients!E$11:E$310, MATCH($C464, Ingredients!$B$11:$B$310, 0)), "")="", "", IFERROR(INDEX(Ingredients!E$11:E$310, MATCH($C464, Ingredients!$B$11:$B$310, 0)), "")))</f>
        <v/>
      </c>
      <c r="AJ464" s="108" t="str">
        <f>IF($C464="", "", IF(IFERROR(INDEX(Ingredients!F$11:F$310, MATCH($C464, Ingredients!$B$11:$B$310, 0)), "")="", "", IFERROR(INDEX(Ingredients!F$11:F$310, MATCH($C464, Ingredients!$B$11:$B$310, 0)), "")))</f>
        <v/>
      </c>
      <c r="AK464" s="106" t="str">
        <f>IF($C464="", "", IF(IFERROR(INDEX(Ingredients!G$11:G$310, MATCH($C464, Ingredients!$B$11:$B$310, 0)), "")="", "", IFERROR(INDEX(Ingredients!G$11:G$310, MATCH($C464, Ingredients!$B$11:$B$310, 0)), "")))</f>
        <v/>
      </c>
      <c r="AL464" s="79" t="str">
        <f>IF($C464="", "", IF(IFERROR(INDEX(Ingredients!H$11:H$310, MATCH($C464, Ingredients!$B$11:$B$310, 0)), "")="", "", IFERROR(INDEX(Ingredients!H$11:H$310, MATCH($C464, Ingredients!$B$11:$B$310, 0)), "")))</f>
        <v/>
      </c>
      <c r="AN464" s="83" t="str">
        <f t="shared" si="110"/>
        <v/>
      </c>
      <c r="AP464" s="114" t="str">
        <f t="shared" si="120"/>
        <v/>
      </c>
      <c r="AR464" s="117" t="str">
        <f>IF($C464="", "", IF(IFERROR(INDEX(Ingredients!$AI$11:$AI$310, MATCH($C464, Ingredients!$B$11:$B$310, 0)), "")="", "", IFERROR(INDEX(Ingredients!$AI$11:$AI$310, MATCH($C464, Ingredients!$B$11:$B$310, 0)), "")))</f>
        <v/>
      </c>
      <c r="AT464" s="120" t="str">
        <f t="shared" si="121"/>
        <v/>
      </c>
      <c r="AV464" s="90" t="str">
        <f t="shared" si="111"/>
        <v/>
      </c>
      <c r="AX464" s="90" t="str">
        <f>IF($AV464="", "", COUNTIF($AV$11:$AV$5010, "&lt;"&amp;$AV464)+1+COUNTIF($AV$11:$AV464, $AV464)-1)</f>
        <v/>
      </c>
      <c r="AZ464" s="111" t="str">
        <f>IF($B464="", "", SUMIF('Shopping List'!$AV$11:$AV$25, $B464, 'Shopping List'!$BN$11:$BN$25))</f>
        <v/>
      </c>
      <c r="BB464" s="117" t="str">
        <f t="shared" si="122"/>
        <v/>
      </c>
    </row>
    <row r="465" spans="1:54" x14ac:dyDescent="0.25">
      <c r="A465" s="4"/>
      <c r="B465" s="37"/>
      <c r="C465" s="124"/>
      <c r="D465" s="39"/>
      <c r="E465" s="125"/>
      <c r="F465" s="48"/>
      <c r="G465" s="4"/>
      <c r="H465" s="4"/>
      <c r="I465" s="95" t="str">
        <f>IF($C465="", "", IF(IFERROR(INDEX(Ingredients!$C$11:$C$310, MATCH($C465, Ingredients!$B$11:$B$310, 0)), "")="", "", IFERROR(INDEX(Ingredients!$C$11:$C$310, MATCH($C465, Ingredients!$B$11:$B$310, 0)), "")))</f>
        <v/>
      </c>
      <c r="J465" s="73" t="str">
        <f>IF($B465="", "", IF(IFERROR(INDEX(Meals!$C$11:$C$260, MATCH($B465, Meals!$B$11:$B$260, 0)), "")="", "", IFERROR(INDEX(Meals!$C$11:$C$260, MATCH($B465, Meals!$B$11:$B$260, 0)), "")))</f>
        <v/>
      </c>
      <c r="K465" s="4"/>
      <c r="L465" s="72" t="str">
        <f t="shared" si="112"/>
        <v/>
      </c>
      <c r="M465" s="73" t="str">
        <f t="shared" si="113"/>
        <v/>
      </c>
      <c r="N465" s="4"/>
      <c r="O465" s="78" t="str">
        <f t="shared" si="114"/>
        <v/>
      </c>
      <c r="P465" s="79" t="str">
        <f t="shared" si="115"/>
        <v/>
      </c>
      <c r="Q465" s="4"/>
      <c r="R465" s="90" t="str">
        <f t="shared" si="116"/>
        <v/>
      </c>
      <c r="S465" s="4"/>
      <c r="Y465" s="18" t="str">
        <f t="shared" si="117"/>
        <v/>
      </c>
      <c r="AA465" s="18" t="str">
        <f t="shared" si="108"/>
        <v/>
      </c>
      <c r="AB465" s="18" t="str">
        <f t="shared" si="109"/>
        <v/>
      </c>
      <c r="AC465" s="18" t="str">
        <f t="shared" si="118"/>
        <v/>
      </c>
      <c r="AD465" s="18" t="str">
        <f t="shared" si="118"/>
        <v/>
      </c>
      <c r="AE465" s="18" t="str">
        <f t="shared" si="119"/>
        <v/>
      </c>
      <c r="AG465" s="95" t="str">
        <f>IF($C465="", "", IF(IFERROR(INDEX(Ingredients!C$11:C$310, MATCH($C465, Ingredients!$B$11:$B$310, 0)), "")="", "", IFERROR(INDEX(Ingredients!C$11:C$310, MATCH($C465, Ingredients!$B$11:$B$310, 0)), "")))</f>
        <v/>
      </c>
      <c r="AH465" s="105" t="str">
        <f>IF($C465="", "", IF(IFERROR(INDEX(Ingredients!D$11:D$310, MATCH($C465, Ingredients!$B$11:$B$310, 0)), "")="", "", IFERROR(INDEX(Ingredients!D$11:D$310, MATCH($C465, Ingredients!$B$11:$B$310, 0)), "")))</f>
        <v/>
      </c>
      <c r="AI465" s="106" t="str">
        <f>IF($C465="", "", IF(IFERROR(INDEX(Ingredients!E$11:E$310, MATCH($C465, Ingredients!$B$11:$B$310, 0)), "")="", "", IFERROR(INDEX(Ingredients!E$11:E$310, MATCH($C465, Ingredients!$B$11:$B$310, 0)), "")))</f>
        <v/>
      </c>
      <c r="AJ465" s="108" t="str">
        <f>IF($C465="", "", IF(IFERROR(INDEX(Ingredients!F$11:F$310, MATCH($C465, Ingredients!$B$11:$B$310, 0)), "")="", "", IFERROR(INDEX(Ingredients!F$11:F$310, MATCH($C465, Ingredients!$B$11:$B$310, 0)), "")))</f>
        <v/>
      </c>
      <c r="AK465" s="106" t="str">
        <f>IF($C465="", "", IF(IFERROR(INDEX(Ingredients!G$11:G$310, MATCH($C465, Ingredients!$B$11:$B$310, 0)), "")="", "", IFERROR(INDEX(Ingredients!G$11:G$310, MATCH($C465, Ingredients!$B$11:$B$310, 0)), "")))</f>
        <v/>
      </c>
      <c r="AL465" s="79" t="str">
        <f>IF($C465="", "", IF(IFERROR(INDEX(Ingredients!H$11:H$310, MATCH($C465, Ingredients!$B$11:$B$310, 0)), "")="", "", IFERROR(INDEX(Ingredients!H$11:H$310, MATCH($C465, Ingredients!$B$11:$B$310, 0)), "")))</f>
        <v/>
      </c>
      <c r="AN465" s="83" t="str">
        <f t="shared" si="110"/>
        <v/>
      </c>
      <c r="AP465" s="114" t="str">
        <f t="shared" si="120"/>
        <v/>
      </c>
      <c r="AR465" s="117" t="str">
        <f>IF($C465="", "", IF(IFERROR(INDEX(Ingredients!$AI$11:$AI$310, MATCH($C465, Ingredients!$B$11:$B$310, 0)), "")="", "", IFERROR(INDEX(Ingredients!$AI$11:$AI$310, MATCH($C465, Ingredients!$B$11:$B$310, 0)), "")))</f>
        <v/>
      </c>
      <c r="AT465" s="120" t="str">
        <f t="shared" si="121"/>
        <v/>
      </c>
      <c r="AV465" s="90" t="str">
        <f t="shared" si="111"/>
        <v/>
      </c>
      <c r="AX465" s="90" t="str">
        <f>IF($AV465="", "", COUNTIF($AV$11:$AV$5010, "&lt;"&amp;$AV465)+1+COUNTIF($AV$11:$AV465, $AV465)-1)</f>
        <v/>
      </c>
      <c r="AZ465" s="111" t="str">
        <f>IF($B465="", "", SUMIF('Shopping List'!$AV$11:$AV$25, $B465, 'Shopping List'!$BN$11:$BN$25))</f>
        <v/>
      </c>
      <c r="BB465" s="117" t="str">
        <f t="shared" si="122"/>
        <v/>
      </c>
    </row>
    <row r="466" spans="1:54" x14ac:dyDescent="0.25">
      <c r="A466" s="4"/>
      <c r="B466" s="37"/>
      <c r="C466" s="124"/>
      <c r="D466" s="39"/>
      <c r="E466" s="125"/>
      <c r="F466" s="48"/>
      <c r="G466" s="4"/>
      <c r="H466" s="4"/>
      <c r="I466" s="95" t="str">
        <f>IF($C466="", "", IF(IFERROR(INDEX(Ingredients!$C$11:$C$310, MATCH($C466, Ingredients!$B$11:$B$310, 0)), "")="", "", IFERROR(INDEX(Ingredients!$C$11:$C$310, MATCH($C466, Ingredients!$B$11:$B$310, 0)), "")))</f>
        <v/>
      </c>
      <c r="J466" s="73" t="str">
        <f>IF($B466="", "", IF(IFERROR(INDEX(Meals!$C$11:$C$260, MATCH($B466, Meals!$B$11:$B$260, 0)), "")="", "", IFERROR(INDEX(Meals!$C$11:$C$260, MATCH($B466, Meals!$B$11:$B$260, 0)), "")))</f>
        <v/>
      </c>
      <c r="K466" s="4"/>
      <c r="L466" s="72" t="str">
        <f t="shared" si="112"/>
        <v/>
      </c>
      <c r="M466" s="73" t="str">
        <f t="shared" si="113"/>
        <v/>
      </c>
      <c r="N466" s="4"/>
      <c r="O466" s="78" t="str">
        <f t="shared" si="114"/>
        <v/>
      </c>
      <c r="P466" s="79" t="str">
        <f t="shared" si="115"/>
        <v/>
      </c>
      <c r="Q466" s="4"/>
      <c r="R466" s="90" t="str">
        <f t="shared" si="116"/>
        <v/>
      </c>
      <c r="S466" s="4"/>
      <c r="Y466" s="18" t="str">
        <f t="shared" si="117"/>
        <v/>
      </c>
      <c r="AA466" s="18" t="str">
        <f t="shared" si="108"/>
        <v/>
      </c>
      <c r="AB466" s="18" t="str">
        <f t="shared" si="109"/>
        <v/>
      </c>
      <c r="AC466" s="18" t="str">
        <f t="shared" si="118"/>
        <v/>
      </c>
      <c r="AD466" s="18" t="str">
        <f t="shared" si="118"/>
        <v/>
      </c>
      <c r="AE466" s="18" t="str">
        <f t="shared" si="119"/>
        <v/>
      </c>
      <c r="AG466" s="95" t="str">
        <f>IF($C466="", "", IF(IFERROR(INDEX(Ingredients!C$11:C$310, MATCH($C466, Ingredients!$B$11:$B$310, 0)), "")="", "", IFERROR(INDEX(Ingredients!C$11:C$310, MATCH($C466, Ingredients!$B$11:$B$310, 0)), "")))</f>
        <v/>
      </c>
      <c r="AH466" s="105" t="str">
        <f>IF($C466="", "", IF(IFERROR(INDEX(Ingredients!D$11:D$310, MATCH($C466, Ingredients!$B$11:$B$310, 0)), "")="", "", IFERROR(INDEX(Ingredients!D$11:D$310, MATCH($C466, Ingredients!$B$11:$B$310, 0)), "")))</f>
        <v/>
      </c>
      <c r="AI466" s="106" t="str">
        <f>IF($C466="", "", IF(IFERROR(INDEX(Ingredients!E$11:E$310, MATCH($C466, Ingredients!$B$11:$B$310, 0)), "")="", "", IFERROR(INDEX(Ingredients!E$11:E$310, MATCH($C466, Ingredients!$B$11:$B$310, 0)), "")))</f>
        <v/>
      </c>
      <c r="AJ466" s="108" t="str">
        <f>IF($C466="", "", IF(IFERROR(INDEX(Ingredients!F$11:F$310, MATCH($C466, Ingredients!$B$11:$B$310, 0)), "")="", "", IFERROR(INDEX(Ingredients!F$11:F$310, MATCH($C466, Ingredients!$B$11:$B$310, 0)), "")))</f>
        <v/>
      </c>
      <c r="AK466" s="106" t="str">
        <f>IF($C466="", "", IF(IFERROR(INDEX(Ingredients!G$11:G$310, MATCH($C466, Ingredients!$B$11:$B$310, 0)), "")="", "", IFERROR(INDEX(Ingredients!G$11:G$310, MATCH($C466, Ingredients!$B$11:$B$310, 0)), "")))</f>
        <v/>
      </c>
      <c r="AL466" s="79" t="str">
        <f>IF($C466="", "", IF(IFERROR(INDEX(Ingredients!H$11:H$310, MATCH($C466, Ingredients!$B$11:$B$310, 0)), "")="", "", IFERROR(INDEX(Ingredients!H$11:H$310, MATCH($C466, Ingredients!$B$11:$B$310, 0)), "")))</f>
        <v/>
      </c>
      <c r="AN466" s="83" t="str">
        <f t="shared" si="110"/>
        <v/>
      </c>
      <c r="AP466" s="114" t="str">
        <f t="shared" si="120"/>
        <v/>
      </c>
      <c r="AR466" s="117" t="str">
        <f>IF($C466="", "", IF(IFERROR(INDEX(Ingredients!$AI$11:$AI$310, MATCH($C466, Ingredients!$B$11:$B$310, 0)), "")="", "", IFERROR(INDEX(Ingredients!$AI$11:$AI$310, MATCH($C466, Ingredients!$B$11:$B$310, 0)), "")))</f>
        <v/>
      </c>
      <c r="AT466" s="120" t="str">
        <f t="shared" si="121"/>
        <v/>
      </c>
      <c r="AV466" s="90" t="str">
        <f t="shared" si="111"/>
        <v/>
      </c>
      <c r="AX466" s="90" t="str">
        <f>IF($AV466="", "", COUNTIF($AV$11:$AV$5010, "&lt;"&amp;$AV466)+1+COUNTIF($AV$11:$AV466, $AV466)-1)</f>
        <v/>
      </c>
      <c r="AZ466" s="111" t="str">
        <f>IF($B466="", "", SUMIF('Shopping List'!$AV$11:$AV$25, $B466, 'Shopping List'!$BN$11:$BN$25))</f>
        <v/>
      </c>
      <c r="BB466" s="117" t="str">
        <f t="shared" si="122"/>
        <v/>
      </c>
    </row>
    <row r="467" spans="1:54" x14ac:dyDescent="0.25">
      <c r="A467" s="4"/>
      <c r="B467" s="37"/>
      <c r="C467" s="124"/>
      <c r="D467" s="39"/>
      <c r="E467" s="125"/>
      <c r="F467" s="48"/>
      <c r="G467" s="4"/>
      <c r="H467" s="4"/>
      <c r="I467" s="95" t="str">
        <f>IF($C467="", "", IF(IFERROR(INDEX(Ingredients!$C$11:$C$310, MATCH($C467, Ingredients!$B$11:$B$310, 0)), "")="", "", IFERROR(INDEX(Ingredients!$C$11:$C$310, MATCH($C467, Ingredients!$B$11:$B$310, 0)), "")))</f>
        <v/>
      </c>
      <c r="J467" s="73" t="str">
        <f>IF($B467="", "", IF(IFERROR(INDEX(Meals!$C$11:$C$260, MATCH($B467, Meals!$B$11:$B$260, 0)), "")="", "", IFERROR(INDEX(Meals!$C$11:$C$260, MATCH($B467, Meals!$B$11:$B$260, 0)), "")))</f>
        <v/>
      </c>
      <c r="K467" s="4"/>
      <c r="L467" s="72" t="str">
        <f t="shared" si="112"/>
        <v/>
      </c>
      <c r="M467" s="73" t="str">
        <f t="shared" si="113"/>
        <v/>
      </c>
      <c r="N467" s="4"/>
      <c r="O467" s="78" t="str">
        <f t="shared" si="114"/>
        <v/>
      </c>
      <c r="P467" s="79" t="str">
        <f t="shared" si="115"/>
        <v/>
      </c>
      <c r="Q467" s="4"/>
      <c r="R467" s="90" t="str">
        <f t="shared" si="116"/>
        <v/>
      </c>
      <c r="S467" s="4"/>
      <c r="Y467" s="18" t="str">
        <f t="shared" si="117"/>
        <v/>
      </c>
      <c r="AA467" s="18" t="str">
        <f t="shared" si="108"/>
        <v/>
      </c>
      <c r="AB467" s="18" t="str">
        <f t="shared" si="109"/>
        <v/>
      </c>
      <c r="AC467" s="18" t="str">
        <f t="shared" si="118"/>
        <v/>
      </c>
      <c r="AD467" s="18" t="str">
        <f t="shared" si="118"/>
        <v/>
      </c>
      <c r="AE467" s="18" t="str">
        <f t="shared" si="119"/>
        <v/>
      </c>
      <c r="AG467" s="95" t="str">
        <f>IF($C467="", "", IF(IFERROR(INDEX(Ingredients!C$11:C$310, MATCH($C467, Ingredients!$B$11:$B$310, 0)), "")="", "", IFERROR(INDEX(Ingredients!C$11:C$310, MATCH($C467, Ingredients!$B$11:$B$310, 0)), "")))</f>
        <v/>
      </c>
      <c r="AH467" s="105" t="str">
        <f>IF($C467="", "", IF(IFERROR(INDEX(Ingredients!D$11:D$310, MATCH($C467, Ingredients!$B$11:$B$310, 0)), "")="", "", IFERROR(INDEX(Ingredients!D$11:D$310, MATCH($C467, Ingredients!$B$11:$B$310, 0)), "")))</f>
        <v/>
      </c>
      <c r="AI467" s="106" t="str">
        <f>IF($C467="", "", IF(IFERROR(INDEX(Ingredients!E$11:E$310, MATCH($C467, Ingredients!$B$11:$B$310, 0)), "")="", "", IFERROR(INDEX(Ingredients!E$11:E$310, MATCH($C467, Ingredients!$B$11:$B$310, 0)), "")))</f>
        <v/>
      </c>
      <c r="AJ467" s="108" t="str">
        <f>IF($C467="", "", IF(IFERROR(INDEX(Ingredients!F$11:F$310, MATCH($C467, Ingredients!$B$11:$B$310, 0)), "")="", "", IFERROR(INDEX(Ingredients!F$11:F$310, MATCH($C467, Ingredients!$B$11:$B$310, 0)), "")))</f>
        <v/>
      </c>
      <c r="AK467" s="106" t="str">
        <f>IF($C467="", "", IF(IFERROR(INDEX(Ingredients!G$11:G$310, MATCH($C467, Ingredients!$B$11:$B$310, 0)), "")="", "", IFERROR(INDEX(Ingredients!G$11:G$310, MATCH($C467, Ingredients!$B$11:$B$310, 0)), "")))</f>
        <v/>
      </c>
      <c r="AL467" s="79" t="str">
        <f>IF($C467="", "", IF(IFERROR(INDEX(Ingredients!H$11:H$310, MATCH($C467, Ingredients!$B$11:$B$310, 0)), "")="", "", IFERROR(INDEX(Ingredients!H$11:H$310, MATCH($C467, Ingredients!$B$11:$B$310, 0)), "")))</f>
        <v/>
      </c>
      <c r="AN467" s="83" t="str">
        <f t="shared" si="110"/>
        <v/>
      </c>
      <c r="AP467" s="114" t="str">
        <f t="shared" si="120"/>
        <v/>
      </c>
      <c r="AR467" s="117" t="str">
        <f>IF($C467="", "", IF(IFERROR(INDEX(Ingredients!$AI$11:$AI$310, MATCH($C467, Ingredients!$B$11:$B$310, 0)), "")="", "", IFERROR(INDEX(Ingredients!$AI$11:$AI$310, MATCH($C467, Ingredients!$B$11:$B$310, 0)), "")))</f>
        <v/>
      </c>
      <c r="AT467" s="120" t="str">
        <f t="shared" si="121"/>
        <v/>
      </c>
      <c r="AV467" s="90" t="str">
        <f t="shared" si="111"/>
        <v/>
      </c>
      <c r="AX467" s="90" t="str">
        <f>IF($AV467="", "", COUNTIF($AV$11:$AV$5010, "&lt;"&amp;$AV467)+1+COUNTIF($AV$11:$AV467, $AV467)-1)</f>
        <v/>
      </c>
      <c r="AZ467" s="111" t="str">
        <f>IF($B467="", "", SUMIF('Shopping List'!$AV$11:$AV$25, $B467, 'Shopping List'!$BN$11:$BN$25))</f>
        <v/>
      </c>
      <c r="BB467" s="117" t="str">
        <f t="shared" si="122"/>
        <v/>
      </c>
    </row>
    <row r="468" spans="1:54" x14ac:dyDescent="0.25">
      <c r="A468" s="4"/>
      <c r="B468" s="37"/>
      <c r="C468" s="124"/>
      <c r="D468" s="39"/>
      <c r="E468" s="125"/>
      <c r="F468" s="48"/>
      <c r="G468" s="4"/>
      <c r="H468" s="4"/>
      <c r="I468" s="95" t="str">
        <f>IF($C468="", "", IF(IFERROR(INDEX(Ingredients!$C$11:$C$310, MATCH($C468, Ingredients!$B$11:$B$310, 0)), "")="", "", IFERROR(INDEX(Ingredients!$C$11:$C$310, MATCH($C468, Ingredients!$B$11:$B$310, 0)), "")))</f>
        <v/>
      </c>
      <c r="J468" s="73" t="str">
        <f>IF($B468="", "", IF(IFERROR(INDEX(Meals!$C$11:$C$260, MATCH($B468, Meals!$B$11:$B$260, 0)), "")="", "", IFERROR(INDEX(Meals!$C$11:$C$260, MATCH($B468, Meals!$B$11:$B$260, 0)), "")))</f>
        <v/>
      </c>
      <c r="K468" s="4"/>
      <c r="L468" s="72" t="str">
        <f t="shared" si="112"/>
        <v/>
      </c>
      <c r="M468" s="73" t="str">
        <f t="shared" si="113"/>
        <v/>
      </c>
      <c r="N468" s="4"/>
      <c r="O468" s="78" t="str">
        <f t="shared" si="114"/>
        <v/>
      </c>
      <c r="P468" s="79" t="str">
        <f t="shared" si="115"/>
        <v/>
      </c>
      <c r="Q468" s="4"/>
      <c r="R468" s="90" t="str">
        <f t="shared" si="116"/>
        <v/>
      </c>
      <c r="S468" s="4"/>
      <c r="Y468" s="18" t="str">
        <f t="shared" si="117"/>
        <v/>
      </c>
      <c r="AA468" s="18" t="str">
        <f t="shared" si="108"/>
        <v/>
      </c>
      <c r="AB468" s="18" t="str">
        <f t="shared" si="109"/>
        <v/>
      </c>
      <c r="AC468" s="18" t="str">
        <f t="shared" si="118"/>
        <v/>
      </c>
      <c r="AD468" s="18" t="str">
        <f t="shared" si="118"/>
        <v/>
      </c>
      <c r="AE468" s="18" t="str">
        <f t="shared" si="119"/>
        <v/>
      </c>
      <c r="AG468" s="95" t="str">
        <f>IF($C468="", "", IF(IFERROR(INDEX(Ingredients!C$11:C$310, MATCH($C468, Ingredients!$B$11:$B$310, 0)), "")="", "", IFERROR(INDEX(Ingredients!C$11:C$310, MATCH($C468, Ingredients!$B$11:$B$310, 0)), "")))</f>
        <v/>
      </c>
      <c r="AH468" s="105" t="str">
        <f>IF($C468="", "", IF(IFERROR(INDEX(Ingredients!D$11:D$310, MATCH($C468, Ingredients!$B$11:$B$310, 0)), "")="", "", IFERROR(INDEX(Ingredients!D$11:D$310, MATCH($C468, Ingredients!$B$11:$B$310, 0)), "")))</f>
        <v/>
      </c>
      <c r="AI468" s="106" t="str">
        <f>IF($C468="", "", IF(IFERROR(INDEX(Ingredients!E$11:E$310, MATCH($C468, Ingredients!$B$11:$B$310, 0)), "")="", "", IFERROR(INDEX(Ingredients!E$11:E$310, MATCH($C468, Ingredients!$B$11:$B$310, 0)), "")))</f>
        <v/>
      </c>
      <c r="AJ468" s="108" t="str">
        <f>IF($C468="", "", IF(IFERROR(INDEX(Ingredients!F$11:F$310, MATCH($C468, Ingredients!$B$11:$B$310, 0)), "")="", "", IFERROR(INDEX(Ingredients!F$11:F$310, MATCH($C468, Ingredients!$B$11:$B$310, 0)), "")))</f>
        <v/>
      </c>
      <c r="AK468" s="106" t="str">
        <f>IF($C468="", "", IF(IFERROR(INDEX(Ingredients!G$11:G$310, MATCH($C468, Ingredients!$B$11:$B$310, 0)), "")="", "", IFERROR(INDEX(Ingredients!G$11:G$310, MATCH($C468, Ingredients!$B$11:$B$310, 0)), "")))</f>
        <v/>
      </c>
      <c r="AL468" s="79" t="str">
        <f>IF($C468="", "", IF(IFERROR(INDEX(Ingredients!H$11:H$310, MATCH($C468, Ingredients!$B$11:$B$310, 0)), "")="", "", IFERROR(INDEX(Ingredients!H$11:H$310, MATCH($C468, Ingredients!$B$11:$B$310, 0)), "")))</f>
        <v/>
      </c>
      <c r="AN468" s="83" t="str">
        <f t="shared" si="110"/>
        <v/>
      </c>
      <c r="AP468" s="114" t="str">
        <f t="shared" si="120"/>
        <v/>
      </c>
      <c r="AR468" s="117" t="str">
        <f>IF($C468="", "", IF(IFERROR(INDEX(Ingredients!$AI$11:$AI$310, MATCH($C468, Ingredients!$B$11:$B$310, 0)), "")="", "", IFERROR(INDEX(Ingredients!$AI$11:$AI$310, MATCH($C468, Ingredients!$B$11:$B$310, 0)), "")))</f>
        <v/>
      </c>
      <c r="AT468" s="120" t="str">
        <f t="shared" si="121"/>
        <v/>
      </c>
      <c r="AV468" s="90" t="str">
        <f t="shared" si="111"/>
        <v/>
      </c>
      <c r="AX468" s="90" t="str">
        <f>IF($AV468="", "", COUNTIF($AV$11:$AV$5010, "&lt;"&amp;$AV468)+1+COUNTIF($AV$11:$AV468, $AV468)-1)</f>
        <v/>
      </c>
      <c r="AZ468" s="111" t="str">
        <f>IF($B468="", "", SUMIF('Shopping List'!$AV$11:$AV$25, $B468, 'Shopping List'!$BN$11:$BN$25))</f>
        <v/>
      </c>
      <c r="BB468" s="117" t="str">
        <f t="shared" si="122"/>
        <v/>
      </c>
    </row>
    <row r="469" spans="1:54" x14ac:dyDescent="0.25">
      <c r="A469" s="4"/>
      <c r="B469" s="37"/>
      <c r="C469" s="124"/>
      <c r="D469" s="39"/>
      <c r="E469" s="125"/>
      <c r="F469" s="48"/>
      <c r="G469" s="4"/>
      <c r="H469" s="4"/>
      <c r="I469" s="95" t="str">
        <f>IF($C469="", "", IF(IFERROR(INDEX(Ingredients!$C$11:$C$310, MATCH($C469, Ingredients!$B$11:$B$310, 0)), "")="", "", IFERROR(INDEX(Ingredients!$C$11:$C$310, MATCH($C469, Ingredients!$B$11:$B$310, 0)), "")))</f>
        <v/>
      </c>
      <c r="J469" s="73" t="str">
        <f>IF($B469="", "", IF(IFERROR(INDEX(Meals!$C$11:$C$260, MATCH($B469, Meals!$B$11:$B$260, 0)), "")="", "", IFERROR(INDEX(Meals!$C$11:$C$260, MATCH($B469, Meals!$B$11:$B$260, 0)), "")))</f>
        <v/>
      </c>
      <c r="K469" s="4"/>
      <c r="L469" s="72" t="str">
        <f t="shared" si="112"/>
        <v/>
      </c>
      <c r="M469" s="73" t="str">
        <f t="shared" si="113"/>
        <v/>
      </c>
      <c r="N469" s="4"/>
      <c r="O469" s="78" t="str">
        <f t="shared" si="114"/>
        <v/>
      </c>
      <c r="P469" s="79" t="str">
        <f t="shared" si="115"/>
        <v/>
      </c>
      <c r="Q469" s="4"/>
      <c r="R469" s="90" t="str">
        <f t="shared" si="116"/>
        <v/>
      </c>
      <c r="S469" s="4"/>
      <c r="Y469" s="18" t="str">
        <f t="shared" si="117"/>
        <v/>
      </c>
      <c r="AA469" s="18" t="str">
        <f t="shared" si="108"/>
        <v/>
      </c>
      <c r="AB469" s="18" t="str">
        <f t="shared" si="109"/>
        <v/>
      </c>
      <c r="AC469" s="18" t="str">
        <f t="shared" si="118"/>
        <v/>
      </c>
      <c r="AD469" s="18" t="str">
        <f t="shared" si="118"/>
        <v/>
      </c>
      <c r="AE469" s="18" t="str">
        <f t="shared" si="119"/>
        <v/>
      </c>
      <c r="AG469" s="95" t="str">
        <f>IF($C469="", "", IF(IFERROR(INDEX(Ingredients!C$11:C$310, MATCH($C469, Ingredients!$B$11:$B$310, 0)), "")="", "", IFERROR(INDEX(Ingredients!C$11:C$310, MATCH($C469, Ingredients!$B$11:$B$310, 0)), "")))</f>
        <v/>
      </c>
      <c r="AH469" s="105" t="str">
        <f>IF($C469="", "", IF(IFERROR(INDEX(Ingredients!D$11:D$310, MATCH($C469, Ingredients!$B$11:$B$310, 0)), "")="", "", IFERROR(INDEX(Ingredients!D$11:D$310, MATCH($C469, Ingredients!$B$11:$B$310, 0)), "")))</f>
        <v/>
      </c>
      <c r="AI469" s="106" t="str">
        <f>IF($C469="", "", IF(IFERROR(INDEX(Ingredients!E$11:E$310, MATCH($C469, Ingredients!$B$11:$B$310, 0)), "")="", "", IFERROR(INDEX(Ingredients!E$11:E$310, MATCH($C469, Ingredients!$B$11:$B$310, 0)), "")))</f>
        <v/>
      </c>
      <c r="AJ469" s="108" t="str">
        <f>IF($C469="", "", IF(IFERROR(INDEX(Ingredients!F$11:F$310, MATCH($C469, Ingredients!$B$11:$B$310, 0)), "")="", "", IFERROR(INDEX(Ingredients!F$11:F$310, MATCH($C469, Ingredients!$B$11:$B$310, 0)), "")))</f>
        <v/>
      </c>
      <c r="AK469" s="106" t="str">
        <f>IF($C469="", "", IF(IFERROR(INDEX(Ingredients!G$11:G$310, MATCH($C469, Ingredients!$B$11:$B$310, 0)), "")="", "", IFERROR(INDEX(Ingredients!G$11:G$310, MATCH($C469, Ingredients!$B$11:$B$310, 0)), "")))</f>
        <v/>
      </c>
      <c r="AL469" s="79" t="str">
        <f>IF($C469="", "", IF(IFERROR(INDEX(Ingredients!H$11:H$310, MATCH($C469, Ingredients!$B$11:$B$310, 0)), "")="", "", IFERROR(INDEX(Ingredients!H$11:H$310, MATCH($C469, Ingredients!$B$11:$B$310, 0)), "")))</f>
        <v/>
      </c>
      <c r="AN469" s="83" t="str">
        <f t="shared" si="110"/>
        <v/>
      </c>
      <c r="AP469" s="114" t="str">
        <f t="shared" si="120"/>
        <v/>
      </c>
      <c r="AR469" s="117" t="str">
        <f>IF($C469="", "", IF(IFERROR(INDEX(Ingredients!$AI$11:$AI$310, MATCH($C469, Ingredients!$B$11:$B$310, 0)), "")="", "", IFERROR(INDEX(Ingredients!$AI$11:$AI$310, MATCH($C469, Ingredients!$B$11:$B$310, 0)), "")))</f>
        <v/>
      </c>
      <c r="AT469" s="120" t="str">
        <f t="shared" si="121"/>
        <v/>
      </c>
      <c r="AV469" s="90" t="str">
        <f t="shared" si="111"/>
        <v/>
      </c>
      <c r="AX469" s="90" t="str">
        <f>IF($AV469="", "", COUNTIF($AV$11:$AV$5010, "&lt;"&amp;$AV469)+1+COUNTIF($AV$11:$AV469, $AV469)-1)</f>
        <v/>
      </c>
      <c r="AZ469" s="111" t="str">
        <f>IF($B469="", "", SUMIF('Shopping List'!$AV$11:$AV$25, $B469, 'Shopping List'!$BN$11:$BN$25))</f>
        <v/>
      </c>
      <c r="BB469" s="117" t="str">
        <f t="shared" si="122"/>
        <v/>
      </c>
    </row>
    <row r="470" spans="1:54" x14ac:dyDescent="0.25">
      <c r="A470" s="4"/>
      <c r="B470" s="37"/>
      <c r="C470" s="124"/>
      <c r="D470" s="39"/>
      <c r="E470" s="125"/>
      <c r="F470" s="48"/>
      <c r="G470" s="4"/>
      <c r="H470" s="4"/>
      <c r="I470" s="95" t="str">
        <f>IF($C470="", "", IF(IFERROR(INDEX(Ingredients!$C$11:$C$310, MATCH($C470, Ingredients!$B$11:$B$310, 0)), "")="", "", IFERROR(INDEX(Ingredients!$C$11:$C$310, MATCH($C470, Ingredients!$B$11:$B$310, 0)), "")))</f>
        <v/>
      </c>
      <c r="J470" s="73" t="str">
        <f>IF($B470="", "", IF(IFERROR(INDEX(Meals!$C$11:$C$260, MATCH($B470, Meals!$B$11:$B$260, 0)), "")="", "", IFERROR(INDEX(Meals!$C$11:$C$260, MATCH($B470, Meals!$B$11:$B$260, 0)), "")))</f>
        <v/>
      </c>
      <c r="K470" s="4"/>
      <c r="L470" s="72" t="str">
        <f t="shared" si="112"/>
        <v/>
      </c>
      <c r="M470" s="73" t="str">
        <f t="shared" si="113"/>
        <v/>
      </c>
      <c r="N470" s="4"/>
      <c r="O470" s="78" t="str">
        <f t="shared" si="114"/>
        <v/>
      </c>
      <c r="P470" s="79" t="str">
        <f t="shared" si="115"/>
        <v/>
      </c>
      <c r="Q470" s="4"/>
      <c r="R470" s="90" t="str">
        <f t="shared" si="116"/>
        <v/>
      </c>
      <c r="S470" s="4"/>
      <c r="Y470" s="18" t="str">
        <f t="shared" si="117"/>
        <v/>
      </c>
      <c r="AA470" s="18" t="str">
        <f t="shared" si="108"/>
        <v/>
      </c>
      <c r="AB470" s="18" t="str">
        <f t="shared" si="109"/>
        <v/>
      </c>
      <c r="AC470" s="18" t="str">
        <f t="shared" si="118"/>
        <v/>
      </c>
      <c r="AD470" s="18" t="str">
        <f t="shared" si="118"/>
        <v/>
      </c>
      <c r="AE470" s="18" t="str">
        <f t="shared" si="119"/>
        <v/>
      </c>
      <c r="AG470" s="95" t="str">
        <f>IF($C470="", "", IF(IFERROR(INDEX(Ingredients!C$11:C$310, MATCH($C470, Ingredients!$B$11:$B$310, 0)), "")="", "", IFERROR(INDEX(Ingredients!C$11:C$310, MATCH($C470, Ingredients!$B$11:$B$310, 0)), "")))</f>
        <v/>
      </c>
      <c r="AH470" s="105" t="str">
        <f>IF($C470="", "", IF(IFERROR(INDEX(Ingredients!D$11:D$310, MATCH($C470, Ingredients!$B$11:$B$310, 0)), "")="", "", IFERROR(INDEX(Ingredients!D$11:D$310, MATCH($C470, Ingredients!$B$11:$B$310, 0)), "")))</f>
        <v/>
      </c>
      <c r="AI470" s="106" t="str">
        <f>IF($C470="", "", IF(IFERROR(INDEX(Ingredients!E$11:E$310, MATCH($C470, Ingredients!$B$11:$B$310, 0)), "")="", "", IFERROR(INDEX(Ingredients!E$11:E$310, MATCH($C470, Ingredients!$B$11:$B$310, 0)), "")))</f>
        <v/>
      </c>
      <c r="AJ470" s="108" t="str">
        <f>IF($C470="", "", IF(IFERROR(INDEX(Ingredients!F$11:F$310, MATCH($C470, Ingredients!$B$11:$B$310, 0)), "")="", "", IFERROR(INDEX(Ingredients!F$11:F$310, MATCH($C470, Ingredients!$B$11:$B$310, 0)), "")))</f>
        <v/>
      </c>
      <c r="AK470" s="106" t="str">
        <f>IF($C470="", "", IF(IFERROR(INDEX(Ingredients!G$11:G$310, MATCH($C470, Ingredients!$B$11:$B$310, 0)), "")="", "", IFERROR(INDEX(Ingredients!G$11:G$310, MATCH($C470, Ingredients!$B$11:$B$310, 0)), "")))</f>
        <v/>
      </c>
      <c r="AL470" s="79" t="str">
        <f>IF($C470="", "", IF(IFERROR(INDEX(Ingredients!H$11:H$310, MATCH($C470, Ingredients!$B$11:$B$310, 0)), "")="", "", IFERROR(INDEX(Ingredients!H$11:H$310, MATCH($C470, Ingredients!$B$11:$B$310, 0)), "")))</f>
        <v/>
      </c>
      <c r="AN470" s="83" t="str">
        <f t="shared" si="110"/>
        <v/>
      </c>
      <c r="AP470" s="114" t="str">
        <f t="shared" si="120"/>
        <v/>
      </c>
      <c r="AR470" s="117" t="str">
        <f>IF($C470="", "", IF(IFERROR(INDEX(Ingredients!$AI$11:$AI$310, MATCH($C470, Ingredients!$B$11:$B$310, 0)), "")="", "", IFERROR(INDEX(Ingredients!$AI$11:$AI$310, MATCH($C470, Ingredients!$B$11:$B$310, 0)), "")))</f>
        <v/>
      </c>
      <c r="AT470" s="120" t="str">
        <f t="shared" si="121"/>
        <v/>
      </c>
      <c r="AV470" s="90" t="str">
        <f t="shared" si="111"/>
        <v/>
      </c>
      <c r="AX470" s="90" t="str">
        <f>IF($AV470="", "", COUNTIF($AV$11:$AV$5010, "&lt;"&amp;$AV470)+1+COUNTIF($AV$11:$AV470, $AV470)-1)</f>
        <v/>
      </c>
      <c r="AZ470" s="111" t="str">
        <f>IF($B470="", "", SUMIF('Shopping List'!$AV$11:$AV$25, $B470, 'Shopping List'!$BN$11:$BN$25))</f>
        <v/>
      </c>
      <c r="BB470" s="117" t="str">
        <f t="shared" si="122"/>
        <v/>
      </c>
    </row>
    <row r="471" spans="1:54" x14ac:dyDescent="0.25">
      <c r="A471" s="4"/>
      <c r="B471" s="37"/>
      <c r="C471" s="124"/>
      <c r="D471" s="39"/>
      <c r="E471" s="125"/>
      <c r="F471" s="48"/>
      <c r="G471" s="4"/>
      <c r="H471" s="4"/>
      <c r="I471" s="95" t="str">
        <f>IF($C471="", "", IF(IFERROR(INDEX(Ingredients!$C$11:$C$310, MATCH($C471, Ingredients!$B$11:$B$310, 0)), "")="", "", IFERROR(INDEX(Ingredients!$C$11:$C$310, MATCH($C471, Ingredients!$B$11:$B$310, 0)), "")))</f>
        <v/>
      </c>
      <c r="J471" s="73" t="str">
        <f>IF($B471="", "", IF(IFERROR(INDEX(Meals!$C$11:$C$260, MATCH($B471, Meals!$B$11:$B$260, 0)), "")="", "", IFERROR(INDEX(Meals!$C$11:$C$260, MATCH($B471, Meals!$B$11:$B$260, 0)), "")))</f>
        <v/>
      </c>
      <c r="K471" s="4"/>
      <c r="L471" s="72" t="str">
        <f t="shared" si="112"/>
        <v/>
      </c>
      <c r="M471" s="73" t="str">
        <f t="shared" si="113"/>
        <v/>
      </c>
      <c r="N471" s="4"/>
      <c r="O471" s="78" t="str">
        <f t="shared" si="114"/>
        <v/>
      </c>
      <c r="P471" s="79" t="str">
        <f t="shared" si="115"/>
        <v/>
      </c>
      <c r="Q471" s="4"/>
      <c r="R471" s="90" t="str">
        <f t="shared" si="116"/>
        <v/>
      </c>
      <c r="S471" s="4"/>
      <c r="Y471" s="18" t="str">
        <f t="shared" si="117"/>
        <v/>
      </c>
      <c r="AA471" s="18" t="str">
        <f t="shared" si="108"/>
        <v/>
      </c>
      <c r="AB471" s="18" t="str">
        <f t="shared" si="109"/>
        <v/>
      </c>
      <c r="AC471" s="18" t="str">
        <f t="shared" si="118"/>
        <v/>
      </c>
      <c r="AD471" s="18" t="str">
        <f t="shared" si="118"/>
        <v/>
      </c>
      <c r="AE471" s="18" t="str">
        <f t="shared" si="119"/>
        <v/>
      </c>
      <c r="AG471" s="95" t="str">
        <f>IF($C471="", "", IF(IFERROR(INDEX(Ingredients!C$11:C$310, MATCH($C471, Ingredients!$B$11:$B$310, 0)), "")="", "", IFERROR(INDEX(Ingredients!C$11:C$310, MATCH($C471, Ingredients!$B$11:$B$310, 0)), "")))</f>
        <v/>
      </c>
      <c r="AH471" s="105" t="str">
        <f>IF($C471="", "", IF(IFERROR(INDEX(Ingredients!D$11:D$310, MATCH($C471, Ingredients!$B$11:$B$310, 0)), "")="", "", IFERROR(INDEX(Ingredients!D$11:D$310, MATCH($C471, Ingredients!$B$11:$B$310, 0)), "")))</f>
        <v/>
      </c>
      <c r="AI471" s="106" t="str">
        <f>IF($C471="", "", IF(IFERROR(INDEX(Ingredients!E$11:E$310, MATCH($C471, Ingredients!$B$11:$B$310, 0)), "")="", "", IFERROR(INDEX(Ingredients!E$11:E$310, MATCH($C471, Ingredients!$B$11:$B$310, 0)), "")))</f>
        <v/>
      </c>
      <c r="AJ471" s="108" t="str">
        <f>IF($C471="", "", IF(IFERROR(INDEX(Ingredients!F$11:F$310, MATCH($C471, Ingredients!$B$11:$B$310, 0)), "")="", "", IFERROR(INDEX(Ingredients!F$11:F$310, MATCH($C471, Ingredients!$B$11:$B$310, 0)), "")))</f>
        <v/>
      </c>
      <c r="AK471" s="106" t="str">
        <f>IF($C471="", "", IF(IFERROR(INDEX(Ingredients!G$11:G$310, MATCH($C471, Ingredients!$B$11:$B$310, 0)), "")="", "", IFERROR(INDEX(Ingredients!G$11:G$310, MATCH($C471, Ingredients!$B$11:$B$310, 0)), "")))</f>
        <v/>
      </c>
      <c r="AL471" s="79" t="str">
        <f>IF($C471="", "", IF(IFERROR(INDEX(Ingredients!H$11:H$310, MATCH($C471, Ingredients!$B$11:$B$310, 0)), "")="", "", IFERROR(INDEX(Ingredients!H$11:H$310, MATCH($C471, Ingredients!$B$11:$B$310, 0)), "")))</f>
        <v/>
      </c>
      <c r="AN471" s="83" t="str">
        <f t="shared" si="110"/>
        <v/>
      </c>
      <c r="AP471" s="114" t="str">
        <f t="shared" si="120"/>
        <v/>
      </c>
      <c r="AR471" s="117" t="str">
        <f>IF($C471="", "", IF(IFERROR(INDEX(Ingredients!$AI$11:$AI$310, MATCH($C471, Ingredients!$B$11:$B$310, 0)), "")="", "", IFERROR(INDEX(Ingredients!$AI$11:$AI$310, MATCH($C471, Ingredients!$B$11:$B$310, 0)), "")))</f>
        <v/>
      </c>
      <c r="AT471" s="120" t="str">
        <f t="shared" si="121"/>
        <v/>
      </c>
      <c r="AV471" s="90" t="str">
        <f t="shared" si="111"/>
        <v/>
      </c>
      <c r="AX471" s="90" t="str">
        <f>IF($AV471="", "", COUNTIF($AV$11:$AV$5010, "&lt;"&amp;$AV471)+1+COUNTIF($AV$11:$AV471, $AV471)-1)</f>
        <v/>
      </c>
      <c r="AZ471" s="111" t="str">
        <f>IF($B471="", "", SUMIF('Shopping List'!$AV$11:$AV$25, $B471, 'Shopping List'!$BN$11:$BN$25))</f>
        <v/>
      </c>
      <c r="BB471" s="117" t="str">
        <f t="shared" si="122"/>
        <v/>
      </c>
    </row>
    <row r="472" spans="1:54" x14ac:dyDescent="0.25">
      <c r="A472" s="4"/>
      <c r="B472" s="37"/>
      <c r="C472" s="124"/>
      <c r="D472" s="39"/>
      <c r="E472" s="125"/>
      <c r="F472" s="48"/>
      <c r="G472" s="4"/>
      <c r="H472" s="4"/>
      <c r="I472" s="95" t="str">
        <f>IF($C472="", "", IF(IFERROR(INDEX(Ingredients!$C$11:$C$310, MATCH($C472, Ingredients!$B$11:$B$310, 0)), "")="", "", IFERROR(INDEX(Ingredients!$C$11:$C$310, MATCH($C472, Ingredients!$B$11:$B$310, 0)), "")))</f>
        <v/>
      </c>
      <c r="J472" s="73" t="str">
        <f>IF($B472="", "", IF(IFERROR(INDEX(Meals!$C$11:$C$260, MATCH($B472, Meals!$B$11:$B$260, 0)), "")="", "", IFERROR(INDEX(Meals!$C$11:$C$260, MATCH($B472, Meals!$B$11:$B$260, 0)), "")))</f>
        <v/>
      </c>
      <c r="K472" s="4"/>
      <c r="L472" s="72" t="str">
        <f t="shared" si="112"/>
        <v/>
      </c>
      <c r="M472" s="73" t="str">
        <f t="shared" si="113"/>
        <v/>
      </c>
      <c r="N472" s="4"/>
      <c r="O472" s="78" t="str">
        <f t="shared" si="114"/>
        <v/>
      </c>
      <c r="P472" s="79" t="str">
        <f t="shared" si="115"/>
        <v/>
      </c>
      <c r="Q472" s="4"/>
      <c r="R472" s="90" t="str">
        <f t="shared" si="116"/>
        <v/>
      </c>
      <c r="S472" s="4"/>
      <c r="Y472" s="18" t="str">
        <f t="shared" si="117"/>
        <v/>
      </c>
      <c r="AA472" s="18" t="str">
        <f t="shared" si="108"/>
        <v/>
      </c>
      <c r="AB472" s="18" t="str">
        <f t="shared" si="109"/>
        <v/>
      </c>
      <c r="AC472" s="18" t="str">
        <f t="shared" si="118"/>
        <v/>
      </c>
      <c r="AD472" s="18" t="str">
        <f t="shared" si="118"/>
        <v/>
      </c>
      <c r="AE472" s="18" t="str">
        <f t="shared" si="119"/>
        <v/>
      </c>
      <c r="AG472" s="95" t="str">
        <f>IF($C472="", "", IF(IFERROR(INDEX(Ingredients!C$11:C$310, MATCH($C472, Ingredients!$B$11:$B$310, 0)), "")="", "", IFERROR(INDEX(Ingredients!C$11:C$310, MATCH($C472, Ingredients!$B$11:$B$310, 0)), "")))</f>
        <v/>
      </c>
      <c r="AH472" s="105" t="str">
        <f>IF($C472="", "", IF(IFERROR(INDEX(Ingredients!D$11:D$310, MATCH($C472, Ingredients!$B$11:$B$310, 0)), "")="", "", IFERROR(INDEX(Ingredients!D$11:D$310, MATCH($C472, Ingredients!$B$11:$B$310, 0)), "")))</f>
        <v/>
      </c>
      <c r="AI472" s="106" t="str">
        <f>IF($C472="", "", IF(IFERROR(INDEX(Ingredients!E$11:E$310, MATCH($C472, Ingredients!$B$11:$B$310, 0)), "")="", "", IFERROR(INDEX(Ingredients!E$11:E$310, MATCH($C472, Ingredients!$B$11:$B$310, 0)), "")))</f>
        <v/>
      </c>
      <c r="AJ472" s="108" t="str">
        <f>IF($C472="", "", IF(IFERROR(INDEX(Ingredients!F$11:F$310, MATCH($C472, Ingredients!$B$11:$B$310, 0)), "")="", "", IFERROR(INDEX(Ingredients!F$11:F$310, MATCH($C472, Ingredients!$B$11:$B$310, 0)), "")))</f>
        <v/>
      </c>
      <c r="AK472" s="106" t="str">
        <f>IF($C472="", "", IF(IFERROR(INDEX(Ingredients!G$11:G$310, MATCH($C472, Ingredients!$B$11:$B$310, 0)), "")="", "", IFERROR(INDEX(Ingredients!G$11:G$310, MATCH($C472, Ingredients!$B$11:$B$310, 0)), "")))</f>
        <v/>
      </c>
      <c r="AL472" s="79" t="str">
        <f>IF($C472="", "", IF(IFERROR(INDEX(Ingredients!H$11:H$310, MATCH($C472, Ingredients!$B$11:$B$310, 0)), "")="", "", IFERROR(INDEX(Ingredients!H$11:H$310, MATCH($C472, Ingredients!$B$11:$B$310, 0)), "")))</f>
        <v/>
      </c>
      <c r="AN472" s="83" t="str">
        <f t="shared" si="110"/>
        <v/>
      </c>
      <c r="AP472" s="114" t="str">
        <f t="shared" si="120"/>
        <v/>
      </c>
      <c r="AR472" s="117" t="str">
        <f>IF($C472="", "", IF(IFERROR(INDEX(Ingredients!$AI$11:$AI$310, MATCH($C472, Ingredients!$B$11:$B$310, 0)), "")="", "", IFERROR(INDEX(Ingredients!$AI$11:$AI$310, MATCH($C472, Ingredients!$B$11:$B$310, 0)), "")))</f>
        <v/>
      </c>
      <c r="AT472" s="120" t="str">
        <f t="shared" si="121"/>
        <v/>
      </c>
      <c r="AV472" s="90" t="str">
        <f t="shared" si="111"/>
        <v/>
      </c>
      <c r="AX472" s="90" t="str">
        <f>IF($AV472="", "", COUNTIF($AV$11:$AV$5010, "&lt;"&amp;$AV472)+1+COUNTIF($AV$11:$AV472, $AV472)-1)</f>
        <v/>
      </c>
      <c r="AZ472" s="111" t="str">
        <f>IF($B472="", "", SUMIF('Shopping List'!$AV$11:$AV$25, $B472, 'Shopping List'!$BN$11:$BN$25))</f>
        <v/>
      </c>
      <c r="BB472" s="117" t="str">
        <f t="shared" si="122"/>
        <v/>
      </c>
    </row>
    <row r="473" spans="1:54" x14ac:dyDescent="0.25">
      <c r="A473" s="4"/>
      <c r="B473" s="37"/>
      <c r="C473" s="124"/>
      <c r="D473" s="39"/>
      <c r="E473" s="125"/>
      <c r="F473" s="48"/>
      <c r="G473" s="4"/>
      <c r="H473" s="4"/>
      <c r="I473" s="95" t="str">
        <f>IF($C473="", "", IF(IFERROR(INDEX(Ingredients!$C$11:$C$310, MATCH($C473, Ingredients!$B$11:$B$310, 0)), "")="", "", IFERROR(INDEX(Ingredients!$C$11:$C$310, MATCH($C473, Ingredients!$B$11:$B$310, 0)), "")))</f>
        <v/>
      </c>
      <c r="J473" s="73" t="str">
        <f>IF($B473="", "", IF(IFERROR(INDEX(Meals!$C$11:$C$260, MATCH($B473, Meals!$B$11:$B$260, 0)), "")="", "", IFERROR(INDEX(Meals!$C$11:$C$260, MATCH($B473, Meals!$B$11:$B$260, 0)), "")))</f>
        <v/>
      </c>
      <c r="K473" s="4"/>
      <c r="L473" s="72" t="str">
        <f t="shared" si="112"/>
        <v/>
      </c>
      <c r="M473" s="73" t="str">
        <f t="shared" si="113"/>
        <v/>
      </c>
      <c r="N473" s="4"/>
      <c r="O473" s="78" t="str">
        <f t="shared" si="114"/>
        <v/>
      </c>
      <c r="P473" s="79" t="str">
        <f t="shared" si="115"/>
        <v/>
      </c>
      <c r="Q473" s="4"/>
      <c r="R473" s="90" t="str">
        <f t="shared" si="116"/>
        <v/>
      </c>
      <c r="S473" s="4"/>
      <c r="Y473" s="18" t="str">
        <f t="shared" si="117"/>
        <v/>
      </c>
      <c r="AA473" s="18" t="str">
        <f t="shared" si="108"/>
        <v/>
      </c>
      <c r="AB473" s="18" t="str">
        <f t="shared" si="109"/>
        <v/>
      </c>
      <c r="AC473" s="18" t="str">
        <f t="shared" si="118"/>
        <v/>
      </c>
      <c r="AD473" s="18" t="str">
        <f t="shared" si="118"/>
        <v/>
      </c>
      <c r="AE473" s="18" t="str">
        <f t="shared" si="119"/>
        <v/>
      </c>
      <c r="AG473" s="95" t="str">
        <f>IF($C473="", "", IF(IFERROR(INDEX(Ingredients!C$11:C$310, MATCH($C473, Ingredients!$B$11:$B$310, 0)), "")="", "", IFERROR(INDEX(Ingredients!C$11:C$310, MATCH($C473, Ingredients!$B$11:$B$310, 0)), "")))</f>
        <v/>
      </c>
      <c r="AH473" s="105" t="str">
        <f>IF($C473="", "", IF(IFERROR(INDEX(Ingredients!D$11:D$310, MATCH($C473, Ingredients!$B$11:$B$310, 0)), "")="", "", IFERROR(INDEX(Ingredients!D$11:D$310, MATCH($C473, Ingredients!$B$11:$B$310, 0)), "")))</f>
        <v/>
      </c>
      <c r="AI473" s="106" t="str">
        <f>IF($C473="", "", IF(IFERROR(INDEX(Ingredients!E$11:E$310, MATCH($C473, Ingredients!$B$11:$B$310, 0)), "")="", "", IFERROR(INDEX(Ingredients!E$11:E$310, MATCH($C473, Ingredients!$B$11:$B$310, 0)), "")))</f>
        <v/>
      </c>
      <c r="AJ473" s="108" t="str">
        <f>IF($C473="", "", IF(IFERROR(INDEX(Ingredients!F$11:F$310, MATCH($C473, Ingredients!$B$11:$B$310, 0)), "")="", "", IFERROR(INDEX(Ingredients!F$11:F$310, MATCH($C473, Ingredients!$B$11:$B$310, 0)), "")))</f>
        <v/>
      </c>
      <c r="AK473" s="106" t="str">
        <f>IF($C473="", "", IF(IFERROR(INDEX(Ingredients!G$11:G$310, MATCH($C473, Ingredients!$B$11:$B$310, 0)), "")="", "", IFERROR(INDEX(Ingredients!G$11:G$310, MATCH($C473, Ingredients!$B$11:$B$310, 0)), "")))</f>
        <v/>
      </c>
      <c r="AL473" s="79" t="str">
        <f>IF($C473="", "", IF(IFERROR(INDEX(Ingredients!H$11:H$310, MATCH($C473, Ingredients!$B$11:$B$310, 0)), "")="", "", IFERROR(INDEX(Ingredients!H$11:H$310, MATCH($C473, Ingredients!$B$11:$B$310, 0)), "")))</f>
        <v/>
      </c>
      <c r="AN473" s="83" t="str">
        <f t="shared" si="110"/>
        <v/>
      </c>
      <c r="AP473" s="114" t="str">
        <f t="shared" si="120"/>
        <v/>
      </c>
      <c r="AR473" s="117" t="str">
        <f>IF($C473="", "", IF(IFERROR(INDEX(Ingredients!$AI$11:$AI$310, MATCH($C473, Ingredients!$B$11:$B$310, 0)), "")="", "", IFERROR(INDEX(Ingredients!$AI$11:$AI$310, MATCH($C473, Ingredients!$B$11:$B$310, 0)), "")))</f>
        <v/>
      </c>
      <c r="AT473" s="120" t="str">
        <f t="shared" si="121"/>
        <v/>
      </c>
      <c r="AV473" s="90" t="str">
        <f t="shared" si="111"/>
        <v/>
      </c>
      <c r="AX473" s="90" t="str">
        <f>IF($AV473="", "", COUNTIF($AV$11:$AV$5010, "&lt;"&amp;$AV473)+1+COUNTIF($AV$11:$AV473, $AV473)-1)</f>
        <v/>
      </c>
      <c r="AZ473" s="111" t="str">
        <f>IF($B473="", "", SUMIF('Shopping List'!$AV$11:$AV$25, $B473, 'Shopping List'!$BN$11:$BN$25))</f>
        <v/>
      </c>
      <c r="BB473" s="117" t="str">
        <f t="shared" si="122"/>
        <v/>
      </c>
    </row>
    <row r="474" spans="1:54" x14ac:dyDescent="0.25">
      <c r="A474" s="4"/>
      <c r="B474" s="37"/>
      <c r="C474" s="124"/>
      <c r="D474" s="39"/>
      <c r="E474" s="125"/>
      <c r="F474" s="48"/>
      <c r="G474" s="4"/>
      <c r="H474" s="4"/>
      <c r="I474" s="95" t="str">
        <f>IF($C474="", "", IF(IFERROR(INDEX(Ingredients!$C$11:$C$310, MATCH($C474, Ingredients!$B$11:$B$310, 0)), "")="", "", IFERROR(INDEX(Ingredients!$C$11:$C$310, MATCH($C474, Ingredients!$B$11:$B$310, 0)), "")))</f>
        <v/>
      </c>
      <c r="J474" s="73" t="str">
        <f>IF($B474="", "", IF(IFERROR(INDEX(Meals!$C$11:$C$260, MATCH($B474, Meals!$B$11:$B$260, 0)), "")="", "", IFERROR(INDEX(Meals!$C$11:$C$260, MATCH($B474, Meals!$B$11:$B$260, 0)), "")))</f>
        <v/>
      </c>
      <c r="K474" s="4"/>
      <c r="L474" s="72" t="str">
        <f t="shared" si="112"/>
        <v/>
      </c>
      <c r="M474" s="73" t="str">
        <f t="shared" si="113"/>
        <v/>
      </c>
      <c r="N474" s="4"/>
      <c r="O474" s="78" t="str">
        <f t="shared" si="114"/>
        <v/>
      </c>
      <c r="P474" s="79" t="str">
        <f t="shared" si="115"/>
        <v/>
      </c>
      <c r="Q474" s="4"/>
      <c r="R474" s="90" t="str">
        <f t="shared" si="116"/>
        <v/>
      </c>
      <c r="S474" s="4"/>
      <c r="Y474" s="18" t="str">
        <f t="shared" si="117"/>
        <v/>
      </c>
      <c r="AA474" s="18" t="str">
        <f t="shared" si="108"/>
        <v/>
      </c>
      <c r="AB474" s="18" t="str">
        <f t="shared" si="109"/>
        <v/>
      </c>
      <c r="AC474" s="18" t="str">
        <f t="shared" si="118"/>
        <v/>
      </c>
      <c r="AD474" s="18" t="str">
        <f t="shared" si="118"/>
        <v/>
      </c>
      <c r="AE474" s="18" t="str">
        <f t="shared" si="119"/>
        <v/>
      </c>
      <c r="AG474" s="95" t="str">
        <f>IF($C474="", "", IF(IFERROR(INDEX(Ingredients!C$11:C$310, MATCH($C474, Ingredients!$B$11:$B$310, 0)), "")="", "", IFERROR(INDEX(Ingredients!C$11:C$310, MATCH($C474, Ingredients!$B$11:$B$310, 0)), "")))</f>
        <v/>
      </c>
      <c r="AH474" s="105" t="str">
        <f>IF($C474="", "", IF(IFERROR(INDEX(Ingredients!D$11:D$310, MATCH($C474, Ingredients!$B$11:$B$310, 0)), "")="", "", IFERROR(INDEX(Ingredients!D$11:D$310, MATCH($C474, Ingredients!$B$11:$B$310, 0)), "")))</f>
        <v/>
      </c>
      <c r="AI474" s="106" t="str">
        <f>IF($C474="", "", IF(IFERROR(INDEX(Ingredients!E$11:E$310, MATCH($C474, Ingredients!$B$11:$B$310, 0)), "")="", "", IFERROR(INDEX(Ingredients!E$11:E$310, MATCH($C474, Ingredients!$B$11:$B$310, 0)), "")))</f>
        <v/>
      </c>
      <c r="AJ474" s="108" t="str">
        <f>IF($C474="", "", IF(IFERROR(INDEX(Ingredients!F$11:F$310, MATCH($C474, Ingredients!$B$11:$B$310, 0)), "")="", "", IFERROR(INDEX(Ingredients!F$11:F$310, MATCH($C474, Ingredients!$B$11:$B$310, 0)), "")))</f>
        <v/>
      </c>
      <c r="AK474" s="106" t="str">
        <f>IF($C474="", "", IF(IFERROR(INDEX(Ingredients!G$11:G$310, MATCH($C474, Ingredients!$B$11:$B$310, 0)), "")="", "", IFERROR(INDEX(Ingredients!G$11:G$310, MATCH($C474, Ingredients!$B$11:$B$310, 0)), "")))</f>
        <v/>
      </c>
      <c r="AL474" s="79" t="str">
        <f>IF($C474="", "", IF(IFERROR(INDEX(Ingredients!H$11:H$310, MATCH($C474, Ingredients!$B$11:$B$310, 0)), "")="", "", IFERROR(INDEX(Ingredients!H$11:H$310, MATCH($C474, Ingredients!$B$11:$B$310, 0)), "")))</f>
        <v/>
      </c>
      <c r="AN474" s="83" t="str">
        <f t="shared" si="110"/>
        <v/>
      </c>
      <c r="AP474" s="114" t="str">
        <f t="shared" si="120"/>
        <v/>
      </c>
      <c r="AR474" s="117" t="str">
        <f>IF($C474="", "", IF(IFERROR(INDEX(Ingredients!$AI$11:$AI$310, MATCH($C474, Ingredients!$B$11:$B$310, 0)), "")="", "", IFERROR(INDEX(Ingredients!$AI$11:$AI$310, MATCH($C474, Ingredients!$B$11:$B$310, 0)), "")))</f>
        <v/>
      </c>
      <c r="AT474" s="120" t="str">
        <f t="shared" si="121"/>
        <v/>
      </c>
      <c r="AV474" s="90" t="str">
        <f t="shared" si="111"/>
        <v/>
      </c>
      <c r="AX474" s="90" t="str">
        <f>IF($AV474="", "", COUNTIF($AV$11:$AV$5010, "&lt;"&amp;$AV474)+1+COUNTIF($AV$11:$AV474, $AV474)-1)</f>
        <v/>
      </c>
      <c r="AZ474" s="111" t="str">
        <f>IF($B474="", "", SUMIF('Shopping List'!$AV$11:$AV$25, $B474, 'Shopping List'!$BN$11:$BN$25))</f>
        <v/>
      </c>
      <c r="BB474" s="117" t="str">
        <f t="shared" si="122"/>
        <v/>
      </c>
    </row>
    <row r="475" spans="1:54" x14ac:dyDescent="0.25">
      <c r="A475" s="4"/>
      <c r="B475" s="37"/>
      <c r="C475" s="124"/>
      <c r="D475" s="39"/>
      <c r="E475" s="125"/>
      <c r="F475" s="48"/>
      <c r="G475" s="4"/>
      <c r="H475" s="4"/>
      <c r="I475" s="95" t="str">
        <f>IF($C475="", "", IF(IFERROR(INDEX(Ingredients!$C$11:$C$310, MATCH($C475, Ingredients!$B$11:$B$310, 0)), "")="", "", IFERROR(INDEX(Ingredients!$C$11:$C$310, MATCH($C475, Ingredients!$B$11:$B$310, 0)), "")))</f>
        <v/>
      </c>
      <c r="J475" s="73" t="str">
        <f>IF($B475="", "", IF(IFERROR(INDEX(Meals!$C$11:$C$260, MATCH($B475, Meals!$B$11:$B$260, 0)), "")="", "", IFERROR(INDEX(Meals!$C$11:$C$260, MATCH($B475, Meals!$B$11:$B$260, 0)), "")))</f>
        <v/>
      </c>
      <c r="K475" s="4"/>
      <c r="L475" s="72" t="str">
        <f t="shared" si="112"/>
        <v/>
      </c>
      <c r="M475" s="73" t="str">
        <f t="shared" si="113"/>
        <v/>
      </c>
      <c r="N475" s="4"/>
      <c r="O475" s="78" t="str">
        <f t="shared" si="114"/>
        <v/>
      </c>
      <c r="P475" s="79" t="str">
        <f t="shared" si="115"/>
        <v/>
      </c>
      <c r="Q475" s="4"/>
      <c r="R475" s="90" t="str">
        <f t="shared" si="116"/>
        <v/>
      </c>
      <c r="S475" s="4"/>
      <c r="Y475" s="18" t="str">
        <f t="shared" si="117"/>
        <v/>
      </c>
      <c r="AA475" s="18" t="str">
        <f t="shared" si="108"/>
        <v/>
      </c>
      <c r="AB475" s="18" t="str">
        <f t="shared" si="109"/>
        <v/>
      </c>
      <c r="AC475" s="18" t="str">
        <f t="shared" si="118"/>
        <v/>
      </c>
      <c r="AD475" s="18" t="str">
        <f t="shared" si="118"/>
        <v/>
      </c>
      <c r="AE475" s="18" t="str">
        <f t="shared" si="119"/>
        <v/>
      </c>
      <c r="AG475" s="95" t="str">
        <f>IF($C475="", "", IF(IFERROR(INDEX(Ingredients!C$11:C$310, MATCH($C475, Ingredients!$B$11:$B$310, 0)), "")="", "", IFERROR(INDEX(Ingredients!C$11:C$310, MATCH($C475, Ingredients!$B$11:$B$310, 0)), "")))</f>
        <v/>
      </c>
      <c r="AH475" s="105" t="str">
        <f>IF($C475="", "", IF(IFERROR(INDEX(Ingredients!D$11:D$310, MATCH($C475, Ingredients!$B$11:$B$310, 0)), "")="", "", IFERROR(INDEX(Ingredients!D$11:D$310, MATCH($C475, Ingredients!$B$11:$B$310, 0)), "")))</f>
        <v/>
      </c>
      <c r="AI475" s="106" t="str">
        <f>IF($C475="", "", IF(IFERROR(INDEX(Ingredients!E$11:E$310, MATCH($C475, Ingredients!$B$11:$B$310, 0)), "")="", "", IFERROR(INDEX(Ingredients!E$11:E$310, MATCH($C475, Ingredients!$B$11:$B$310, 0)), "")))</f>
        <v/>
      </c>
      <c r="AJ475" s="108" t="str">
        <f>IF($C475="", "", IF(IFERROR(INDEX(Ingredients!F$11:F$310, MATCH($C475, Ingredients!$B$11:$B$310, 0)), "")="", "", IFERROR(INDEX(Ingredients!F$11:F$310, MATCH($C475, Ingredients!$B$11:$B$310, 0)), "")))</f>
        <v/>
      </c>
      <c r="AK475" s="106" t="str">
        <f>IF($C475="", "", IF(IFERROR(INDEX(Ingredients!G$11:G$310, MATCH($C475, Ingredients!$B$11:$B$310, 0)), "")="", "", IFERROR(INDEX(Ingredients!G$11:G$310, MATCH($C475, Ingredients!$B$11:$B$310, 0)), "")))</f>
        <v/>
      </c>
      <c r="AL475" s="79" t="str">
        <f>IF($C475="", "", IF(IFERROR(INDEX(Ingredients!H$11:H$310, MATCH($C475, Ingredients!$B$11:$B$310, 0)), "")="", "", IFERROR(INDEX(Ingredients!H$11:H$310, MATCH($C475, Ingredients!$B$11:$B$310, 0)), "")))</f>
        <v/>
      </c>
      <c r="AN475" s="83" t="str">
        <f t="shared" si="110"/>
        <v/>
      </c>
      <c r="AP475" s="114" t="str">
        <f t="shared" si="120"/>
        <v/>
      </c>
      <c r="AR475" s="117" t="str">
        <f>IF($C475="", "", IF(IFERROR(INDEX(Ingredients!$AI$11:$AI$310, MATCH($C475, Ingredients!$B$11:$B$310, 0)), "")="", "", IFERROR(INDEX(Ingredients!$AI$11:$AI$310, MATCH($C475, Ingredients!$B$11:$B$310, 0)), "")))</f>
        <v/>
      </c>
      <c r="AT475" s="120" t="str">
        <f t="shared" si="121"/>
        <v/>
      </c>
      <c r="AV475" s="90" t="str">
        <f t="shared" si="111"/>
        <v/>
      </c>
      <c r="AX475" s="90" t="str">
        <f>IF($AV475="", "", COUNTIF($AV$11:$AV$5010, "&lt;"&amp;$AV475)+1+COUNTIF($AV$11:$AV475, $AV475)-1)</f>
        <v/>
      </c>
      <c r="AZ475" s="111" t="str">
        <f>IF($B475="", "", SUMIF('Shopping List'!$AV$11:$AV$25, $B475, 'Shopping List'!$BN$11:$BN$25))</f>
        <v/>
      </c>
      <c r="BB475" s="117" t="str">
        <f t="shared" si="122"/>
        <v/>
      </c>
    </row>
    <row r="476" spans="1:54" x14ac:dyDescent="0.25">
      <c r="A476" s="4"/>
      <c r="B476" s="37"/>
      <c r="C476" s="124"/>
      <c r="D476" s="39"/>
      <c r="E476" s="125"/>
      <c r="F476" s="48"/>
      <c r="G476" s="4"/>
      <c r="H476" s="4"/>
      <c r="I476" s="95" t="str">
        <f>IF($C476="", "", IF(IFERROR(INDEX(Ingredients!$C$11:$C$310, MATCH($C476, Ingredients!$B$11:$B$310, 0)), "")="", "", IFERROR(INDEX(Ingredients!$C$11:$C$310, MATCH($C476, Ingredients!$B$11:$B$310, 0)), "")))</f>
        <v/>
      </c>
      <c r="J476" s="73" t="str">
        <f>IF($B476="", "", IF(IFERROR(INDEX(Meals!$C$11:$C$260, MATCH($B476, Meals!$B$11:$B$260, 0)), "")="", "", IFERROR(INDEX(Meals!$C$11:$C$260, MATCH($B476, Meals!$B$11:$B$260, 0)), "")))</f>
        <v/>
      </c>
      <c r="K476" s="4"/>
      <c r="L476" s="72" t="str">
        <f t="shared" si="112"/>
        <v/>
      </c>
      <c r="M476" s="73" t="str">
        <f t="shared" si="113"/>
        <v/>
      </c>
      <c r="N476" s="4"/>
      <c r="O476" s="78" t="str">
        <f t="shared" si="114"/>
        <v/>
      </c>
      <c r="P476" s="79" t="str">
        <f t="shared" si="115"/>
        <v/>
      </c>
      <c r="Q476" s="4"/>
      <c r="R476" s="90" t="str">
        <f t="shared" si="116"/>
        <v/>
      </c>
      <c r="S476" s="4"/>
      <c r="Y476" s="18" t="str">
        <f t="shared" si="117"/>
        <v/>
      </c>
      <c r="AA476" s="18" t="str">
        <f t="shared" si="108"/>
        <v/>
      </c>
      <c r="AB476" s="18" t="str">
        <f t="shared" si="109"/>
        <v/>
      </c>
      <c r="AC476" s="18" t="str">
        <f t="shared" si="118"/>
        <v/>
      </c>
      <c r="AD476" s="18" t="str">
        <f t="shared" si="118"/>
        <v/>
      </c>
      <c r="AE476" s="18" t="str">
        <f t="shared" si="119"/>
        <v/>
      </c>
      <c r="AG476" s="95" t="str">
        <f>IF($C476="", "", IF(IFERROR(INDEX(Ingredients!C$11:C$310, MATCH($C476, Ingredients!$B$11:$B$310, 0)), "")="", "", IFERROR(INDEX(Ingredients!C$11:C$310, MATCH($C476, Ingredients!$B$11:$B$310, 0)), "")))</f>
        <v/>
      </c>
      <c r="AH476" s="105" t="str">
        <f>IF($C476="", "", IF(IFERROR(INDEX(Ingredients!D$11:D$310, MATCH($C476, Ingredients!$B$11:$B$310, 0)), "")="", "", IFERROR(INDEX(Ingredients!D$11:D$310, MATCH($C476, Ingredients!$B$11:$B$310, 0)), "")))</f>
        <v/>
      </c>
      <c r="AI476" s="106" t="str">
        <f>IF($C476="", "", IF(IFERROR(INDEX(Ingredients!E$11:E$310, MATCH($C476, Ingredients!$B$11:$B$310, 0)), "")="", "", IFERROR(INDEX(Ingredients!E$11:E$310, MATCH($C476, Ingredients!$B$11:$B$310, 0)), "")))</f>
        <v/>
      </c>
      <c r="AJ476" s="108" t="str">
        <f>IF($C476="", "", IF(IFERROR(INDEX(Ingredients!F$11:F$310, MATCH($C476, Ingredients!$B$11:$B$310, 0)), "")="", "", IFERROR(INDEX(Ingredients!F$11:F$310, MATCH($C476, Ingredients!$B$11:$B$310, 0)), "")))</f>
        <v/>
      </c>
      <c r="AK476" s="106" t="str">
        <f>IF($C476="", "", IF(IFERROR(INDEX(Ingredients!G$11:G$310, MATCH($C476, Ingredients!$B$11:$B$310, 0)), "")="", "", IFERROR(INDEX(Ingredients!G$11:G$310, MATCH($C476, Ingredients!$B$11:$B$310, 0)), "")))</f>
        <v/>
      </c>
      <c r="AL476" s="79" t="str">
        <f>IF($C476="", "", IF(IFERROR(INDEX(Ingredients!H$11:H$310, MATCH($C476, Ingredients!$B$11:$B$310, 0)), "")="", "", IFERROR(INDEX(Ingredients!H$11:H$310, MATCH($C476, Ingredients!$B$11:$B$310, 0)), "")))</f>
        <v/>
      </c>
      <c r="AN476" s="83" t="str">
        <f t="shared" si="110"/>
        <v/>
      </c>
      <c r="AP476" s="114" t="str">
        <f t="shared" si="120"/>
        <v/>
      </c>
      <c r="AR476" s="117" t="str">
        <f>IF($C476="", "", IF(IFERROR(INDEX(Ingredients!$AI$11:$AI$310, MATCH($C476, Ingredients!$B$11:$B$310, 0)), "")="", "", IFERROR(INDEX(Ingredients!$AI$11:$AI$310, MATCH($C476, Ingredients!$B$11:$B$310, 0)), "")))</f>
        <v/>
      </c>
      <c r="AT476" s="120" t="str">
        <f t="shared" si="121"/>
        <v/>
      </c>
      <c r="AV476" s="90" t="str">
        <f t="shared" si="111"/>
        <v/>
      </c>
      <c r="AX476" s="90" t="str">
        <f>IF($AV476="", "", COUNTIF($AV$11:$AV$5010, "&lt;"&amp;$AV476)+1+COUNTIF($AV$11:$AV476, $AV476)-1)</f>
        <v/>
      </c>
      <c r="AZ476" s="111" t="str">
        <f>IF($B476="", "", SUMIF('Shopping List'!$AV$11:$AV$25, $B476, 'Shopping List'!$BN$11:$BN$25))</f>
        <v/>
      </c>
      <c r="BB476" s="117" t="str">
        <f t="shared" si="122"/>
        <v/>
      </c>
    </row>
    <row r="477" spans="1:54" x14ac:dyDescent="0.25">
      <c r="A477" s="4"/>
      <c r="B477" s="37"/>
      <c r="C477" s="124"/>
      <c r="D477" s="39"/>
      <c r="E477" s="125"/>
      <c r="F477" s="48"/>
      <c r="G477" s="4"/>
      <c r="H477" s="4"/>
      <c r="I477" s="95" t="str">
        <f>IF($C477="", "", IF(IFERROR(INDEX(Ingredients!$C$11:$C$310, MATCH($C477, Ingredients!$B$11:$B$310, 0)), "")="", "", IFERROR(INDEX(Ingredients!$C$11:$C$310, MATCH($C477, Ingredients!$B$11:$B$310, 0)), "")))</f>
        <v/>
      </c>
      <c r="J477" s="73" t="str">
        <f>IF($B477="", "", IF(IFERROR(INDEX(Meals!$C$11:$C$260, MATCH($B477, Meals!$B$11:$B$260, 0)), "")="", "", IFERROR(INDEX(Meals!$C$11:$C$260, MATCH($B477, Meals!$B$11:$B$260, 0)), "")))</f>
        <v/>
      </c>
      <c r="K477" s="4"/>
      <c r="L477" s="72" t="str">
        <f t="shared" si="112"/>
        <v/>
      </c>
      <c r="M477" s="73" t="str">
        <f t="shared" si="113"/>
        <v/>
      </c>
      <c r="N477" s="4"/>
      <c r="O477" s="78" t="str">
        <f t="shared" si="114"/>
        <v/>
      </c>
      <c r="P477" s="79" t="str">
        <f t="shared" si="115"/>
        <v/>
      </c>
      <c r="Q477" s="4"/>
      <c r="R477" s="90" t="str">
        <f t="shared" si="116"/>
        <v/>
      </c>
      <c r="S477" s="4"/>
      <c r="Y477" s="18" t="str">
        <f t="shared" si="117"/>
        <v/>
      </c>
      <c r="AA477" s="18" t="str">
        <f t="shared" si="108"/>
        <v/>
      </c>
      <c r="AB477" s="18" t="str">
        <f t="shared" si="109"/>
        <v/>
      </c>
      <c r="AC477" s="18" t="str">
        <f t="shared" si="118"/>
        <v/>
      </c>
      <c r="AD477" s="18" t="str">
        <f t="shared" si="118"/>
        <v/>
      </c>
      <c r="AE477" s="18" t="str">
        <f t="shared" si="119"/>
        <v/>
      </c>
      <c r="AG477" s="95" t="str">
        <f>IF($C477="", "", IF(IFERROR(INDEX(Ingredients!C$11:C$310, MATCH($C477, Ingredients!$B$11:$B$310, 0)), "")="", "", IFERROR(INDEX(Ingredients!C$11:C$310, MATCH($C477, Ingredients!$B$11:$B$310, 0)), "")))</f>
        <v/>
      </c>
      <c r="AH477" s="105" t="str">
        <f>IF($C477="", "", IF(IFERROR(INDEX(Ingredients!D$11:D$310, MATCH($C477, Ingredients!$B$11:$B$310, 0)), "")="", "", IFERROR(INDEX(Ingredients!D$11:D$310, MATCH($C477, Ingredients!$B$11:$B$310, 0)), "")))</f>
        <v/>
      </c>
      <c r="AI477" s="106" t="str">
        <f>IF($C477="", "", IF(IFERROR(INDEX(Ingredients!E$11:E$310, MATCH($C477, Ingredients!$B$11:$B$310, 0)), "")="", "", IFERROR(INDEX(Ingredients!E$11:E$310, MATCH($C477, Ingredients!$B$11:$B$310, 0)), "")))</f>
        <v/>
      </c>
      <c r="AJ477" s="108" t="str">
        <f>IF($C477="", "", IF(IFERROR(INDEX(Ingredients!F$11:F$310, MATCH($C477, Ingredients!$B$11:$B$310, 0)), "")="", "", IFERROR(INDEX(Ingredients!F$11:F$310, MATCH($C477, Ingredients!$B$11:$B$310, 0)), "")))</f>
        <v/>
      </c>
      <c r="AK477" s="106" t="str">
        <f>IF($C477="", "", IF(IFERROR(INDEX(Ingredients!G$11:G$310, MATCH($C477, Ingredients!$B$11:$B$310, 0)), "")="", "", IFERROR(INDEX(Ingredients!G$11:G$310, MATCH($C477, Ingredients!$B$11:$B$310, 0)), "")))</f>
        <v/>
      </c>
      <c r="AL477" s="79" t="str">
        <f>IF($C477="", "", IF(IFERROR(INDEX(Ingredients!H$11:H$310, MATCH($C477, Ingredients!$B$11:$B$310, 0)), "")="", "", IFERROR(INDEX(Ingredients!H$11:H$310, MATCH($C477, Ingredients!$B$11:$B$310, 0)), "")))</f>
        <v/>
      </c>
      <c r="AN477" s="83" t="str">
        <f t="shared" si="110"/>
        <v/>
      </c>
      <c r="AP477" s="114" t="str">
        <f t="shared" si="120"/>
        <v/>
      </c>
      <c r="AR477" s="117" t="str">
        <f>IF($C477="", "", IF(IFERROR(INDEX(Ingredients!$AI$11:$AI$310, MATCH($C477, Ingredients!$B$11:$B$310, 0)), "")="", "", IFERROR(INDEX(Ingredients!$AI$11:$AI$310, MATCH($C477, Ingredients!$B$11:$B$310, 0)), "")))</f>
        <v/>
      </c>
      <c r="AT477" s="120" t="str">
        <f t="shared" si="121"/>
        <v/>
      </c>
      <c r="AV477" s="90" t="str">
        <f t="shared" si="111"/>
        <v/>
      </c>
      <c r="AX477" s="90" t="str">
        <f>IF($AV477="", "", COUNTIF($AV$11:$AV$5010, "&lt;"&amp;$AV477)+1+COUNTIF($AV$11:$AV477, $AV477)-1)</f>
        <v/>
      </c>
      <c r="AZ477" s="111" t="str">
        <f>IF($B477="", "", SUMIF('Shopping List'!$AV$11:$AV$25, $B477, 'Shopping List'!$BN$11:$BN$25))</f>
        <v/>
      </c>
      <c r="BB477" s="117" t="str">
        <f t="shared" si="122"/>
        <v/>
      </c>
    </row>
    <row r="478" spans="1:54" x14ac:dyDescent="0.25">
      <c r="A478" s="4"/>
      <c r="B478" s="37"/>
      <c r="C478" s="124"/>
      <c r="D478" s="39"/>
      <c r="E478" s="125"/>
      <c r="F478" s="48"/>
      <c r="G478" s="4"/>
      <c r="H478" s="4"/>
      <c r="I478" s="95" t="str">
        <f>IF($C478="", "", IF(IFERROR(INDEX(Ingredients!$C$11:$C$310, MATCH($C478, Ingredients!$B$11:$B$310, 0)), "")="", "", IFERROR(INDEX(Ingredients!$C$11:$C$310, MATCH($C478, Ingredients!$B$11:$B$310, 0)), "")))</f>
        <v/>
      </c>
      <c r="J478" s="73" t="str">
        <f>IF($B478="", "", IF(IFERROR(INDEX(Meals!$C$11:$C$260, MATCH($B478, Meals!$B$11:$B$260, 0)), "")="", "", IFERROR(INDEX(Meals!$C$11:$C$260, MATCH($B478, Meals!$B$11:$B$260, 0)), "")))</f>
        <v/>
      </c>
      <c r="K478" s="4"/>
      <c r="L478" s="72" t="str">
        <f t="shared" si="112"/>
        <v/>
      </c>
      <c r="M478" s="73" t="str">
        <f t="shared" si="113"/>
        <v/>
      </c>
      <c r="N478" s="4"/>
      <c r="O478" s="78" t="str">
        <f t="shared" si="114"/>
        <v/>
      </c>
      <c r="P478" s="79" t="str">
        <f t="shared" si="115"/>
        <v/>
      </c>
      <c r="Q478" s="4"/>
      <c r="R478" s="90" t="str">
        <f t="shared" si="116"/>
        <v/>
      </c>
      <c r="S478" s="4"/>
      <c r="Y478" s="18" t="str">
        <f t="shared" si="117"/>
        <v/>
      </c>
      <c r="AA478" s="18" t="str">
        <f t="shared" si="108"/>
        <v/>
      </c>
      <c r="AB478" s="18" t="str">
        <f t="shared" si="109"/>
        <v/>
      </c>
      <c r="AC478" s="18" t="str">
        <f t="shared" si="118"/>
        <v/>
      </c>
      <c r="AD478" s="18" t="str">
        <f t="shared" si="118"/>
        <v/>
      </c>
      <c r="AE478" s="18" t="str">
        <f t="shared" si="119"/>
        <v/>
      </c>
      <c r="AG478" s="95" t="str">
        <f>IF($C478="", "", IF(IFERROR(INDEX(Ingredients!C$11:C$310, MATCH($C478, Ingredients!$B$11:$B$310, 0)), "")="", "", IFERROR(INDEX(Ingredients!C$11:C$310, MATCH($C478, Ingredients!$B$11:$B$310, 0)), "")))</f>
        <v/>
      </c>
      <c r="AH478" s="105" t="str">
        <f>IF($C478="", "", IF(IFERROR(INDEX(Ingredients!D$11:D$310, MATCH($C478, Ingredients!$B$11:$B$310, 0)), "")="", "", IFERROR(INDEX(Ingredients!D$11:D$310, MATCH($C478, Ingredients!$B$11:$B$310, 0)), "")))</f>
        <v/>
      </c>
      <c r="AI478" s="106" t="str">
        <f>IF($C478="", "", IF(IFERROR(INDEX(Ingredients!E$11:E$310, MATCH($C478, Ingredients!$B$11:$B$310, 0)), "")="", "", IFERROR(INDEX(Ingredients!E$11:E$310, MATCH($C478, Ingredients!$B$11:$B$310, 0)), "")))</f>
        <v/>
      </c>
      <c r="AJ478" s="108" t="str">
        <f>IF($C478="", "", IF(IFERROR(INDEX(Ingredients!F$11:F$310, MATCH($C478, Ingredients!$B$11:$B$310, 0)), "")="", "", IFERROR(INDEX(Ingredients!F$11:F$310, MATCH($C478, Ingredients!$B$11:$B$310, 0)), "")))</f>
        <v/>
      </c>
      <c r="AK478" s="106" t="str">
        <f>IF($C478="", "", IF(IFERROR(INDEX(Ingredients!G$11:G$310, MATCH($C478, Ingredients!$B$11:$B$310, 0)), "")="", "", IFERROR(INDEX(Ingredients!G$11:G$310, MATCH($C478, Ingredients!$B$11:$B$310, 0)), "")))</f>
        <v/>
      </c>
      <c r="AL478" s="79" t="str">
        <f>IF($C478="", "", IF(IFERROR(INDEX(Ingredients!H$11:H$310, MATCH($C478, Ingredients!$B$11:$B$310, 0)), "")="", "", IFERROR(INDEX(Ingredients!H$11:H$310, MATCH($C478, Ingredients!$B$11:$B$310, 0)), "")))</f>
        <v/>
      </c>
      <c r="AN478" s="83" t="str">
        <f t="shared" si="110"/>
        <v/>
      </c>
      <c r="AP478" s="114" t="str">
        <f t="shared" si="120"/>
        <v/>
      </c>
      <c r="AR478" s="117" t="str">
        <f>IF($C478="", "", IF(IFERROR(INDEX(Ingredients!$AI$11:$AI$310, MATCH($C478, Ingredients!$B$11:$B$310, 0)), "")="", "", IFERROR(INDEX(Ingredients!$AI$11:$AI$310, MATCH($C478, Ingredients!$B$11:$B$310, 0)), "")))</f>
        <v/>
      </c>
      <c r="AT478" s="120" t="str">
        <f t="shared" si="121"/>
        <v/>
      </c>
      <c r="AV478" s="90" t="str">
        <f t="shared" si="111"/>
        <v/>
      </c>
      <c r="AX478" s="90" t="str">
        <f>IF($AV478="", "", COUNTIF($AV$11:$AV$5010, "&lt;"&amp;$AV478)+1+COUNTIF($AV$11:$AV478, $AV478)-1)</f>
        <v/>
      </c>
      <c r="AZ478" s="111" t="str">
        <f>IF($B478="", "", SUMIF('Shopping List'!$AV$11:$AV$25, $B478, 'Shopping List'!$BN$11:$BN$25))</f>
        <v/>
      </c>
      <c r="BB478" s="117" t="str">
        <f t="shared" si="122"/>
        <v/>
      </c>
    </row>
    <row r="479" spans="1:54" x14ac:dyDescent="0.25">
      <c r="A479" s="4"/>
      <c r="B479" s="37"/>
      <c r="C479" s="124"/>
      <c r="D479" s="39"/>
      <c r="E479" s="125"/>
      <c r="F479" s="48"/>
      <c r="G479" s="4"/>
      <c r="H479" s="4"/>
      <c r="I479" s="95" t="str">
        <f>IF($C479="", "", IF(IFERROR(INDEX(Ingredients!$C$11:$C$310, MATCH($C479, Ingredients!$B$11:$B$310, 0)), "")="", "", IFERROR(INDEX(Ingredients!$C$11:$C$310, MATCH($C479, Ingredients!$B$11:$B$310, 0)), "")))</f>
        <v/>
      </c>
      <c r="J479" s="73" t="str">
        <f>IF($B479="", "", IF(IFERROR(INDEX(Meals!$C$11:$C$260, MATCH($B479, Meals!$B$11:$B$260, 0)), "")="", "", IFERROR(INDEX(Meals!$C$11:$C$260, MATCH($B479, Meals!$B$11:$B$260, 0)), "")))</f>
        <v/>
      </c>
      <c r="K479" s="4"/>
      <c r="L479" s="72" t="str">
        <f t="shared" si="112"/>
        <v/>
      </c>
      <c r="M479" s="73" t="str">
        <f t="shared" si="113"/>
        <v/>
      </c>
      <c r="N479" s="4"/>
      <c r="O479" s="78" t="str">
        <f t="shared" si="114"/>
        <v/>
      </c>
      <c r="P479" s="79" t="str">
        <f t="shared" si="115"/>
        <v/>
      </c>
      <c r="Q479" s="4"/>
      <c r="R479" s="90" t="str">
        <f t="shared" si="116"/>
        <v/>
      </c>
      <c r="S479" s="4"/>
      <c r="Y479" s="18" t="str">
        <f t="shared" si="117"/>
        <v/>
      </c>
      <c r="AA479" s="18" t="str">
        <f t="shared" si="108"/>
        <v/>
      </c>
      <c r="AB479" s="18" t="str">
        <f t="shared" si="109"/>
        <v/>
      </c>
      <c r="AC479" s="18" t="str">
        <f t="shared" si="118"/>
        <v/>
      </c>
      <c r="AD479" s="18" t="str">
        <f t="shared" si="118"/>
        <v/>
      </c>
      <c r="AE479" s="18" t="str">
        <f t="shared" si="119"/>
        <v/>
      </c>
      <c r="AG479" s="95" t="str">
        <f>IF($C479="", "", IF(IFERROR(INDEX(Ingredients!C$11:C$310, MATCH($C479, Ingredients!$B$11:$B$310, 0)), "")="", "", IFERROR(INDEX(Ingredients!C$11:C$310, MATCH($C479, Ingredients!$B$11:$B$310, 0)), "")))</f>
        <v/>
      </c>
      <c r="AH479" s="105" t="str">
        <f>IF($C479="", "", IF(IFERROR(INDEX(Ingredients!D$11:D$310, MATCH($C479, Ingredients!$B$11:$B$310, 0)), "")="", "", IFERROR(INDEX(Ingredients!D$11:D$310, MATCH($C479, Ingredients!$B$11:$B$310, 0)), "")))</f>
        <v/>
      </c>
      <c r="AI479" s="106" t="str">
        <f>IF($C479="", "", IF(IFERROR(INDEX(Ingredients!E$11:E$310, MATCH($C479, Ingredients!$B$11:$B$310, 0)), "")="", "", IFERROR(INDEX(Ingredients!E$11:E$310, MATCH($C479, Ingredients!$B$11:$B$310, 0)), "")))</f>
        <v/>
      </c>
      <c r="AJ479" s="108" t="str">
        <f>IF($C479="", "", IF(IFERROR(INDEX(Ingredients!F$11:F$310, MATCH($C479, Ingredients!$B$11:$B$310, 0)), "")="", "", IFERROR(INDEX(Ingredients!F$11:F$310, MATCH($C479, Ingredients!$B$11:$B$310, 0)), "")))</f>
        <v/>
      </c>
      <c r="AK479" s="106" t="str">
        <f>IF($C479="", "", IF(IFERROR(INDEX(Ingredients!G$11:G$310, MATCH($C479, Ingredients!$B$11:$B$310, 0)), "")="", "", IFERROR(INDEX(Ingredients!G$11:G$310, MATCH($C479, Ingredients!$B$11:$B$310, 0)), "")))</f>
        <v/>
      </c>
      <c r="AL479" s="79" t="str">
        <f>IF($C479="", "", IF(IFERROR(INDEX(Ingredients!H$11:H$310, MATCH($C479, Ingredients!$B$11:$B$310, 0)), "")="", "", IFERROR(INDEX(Ingredients!H$11:H$310, MATCH($C479, Ingredients!$B$11:$B$310, 0)), "")))</f>
        <v/>
      </c>
      <c r="AN479" s="83" t="str">
        <f t="shared" si="110"/>
        <v/>
      </c>
      <c r="AP479" s="114" t="str">
        <f t="shared" si="120"/>
        <v/>
      </c>
      <c r="AR479" s="117" t="str">
        <f>IF($C479="", "", IF(IFERROR(INDEX(Ingredients!$AI$11:$AI$310, MATCH($C479, Ingredients!$B$11:$B$310, 0)), "")="", "", IFERROR(INDEX(Ingredients!$AI$11:$AI$310, MATCH($C479, Ingredients!$B$11:$B$310, 0)), "")))</f>
        <v/>
      </c>
      <c r="AT479" s="120" t="str">
        <f t="shared" si="121"/>
        <v/>
      </c>
      <c r="AV479" s="90" t="str">
        <f t="shared" si="111"/>
        <v/>
      </c>
      <c r="AX479" s="90" t="str">
        <f>IF($AV479="", "", COUNTIF($AV$11:$AV$5010, "&lt;"&amp;$AV479)+1+COUNTIF($AV$11:$AV479, $AV479)-1)</f>
        <v/>
      </c>
      <c r="AZ479" s="111" t="str">
        <f>IF($B479="", "", SUMIF('Shopping List'!$AV$11:$AV$25, $B479, 'Shopping List'!$BN$11:$BN$25))</f>
        <v/>
      </c>
      <c r="BB479" s="117" t="str">
        <f t="shared" si="122"/>
        <v/>
      </c>
    </row>
    <row r="480" spans="1:54" x14ac:dyDescent="0.25">
      <c r="A480" s="4"/>
      <c r="B480" s="37"/>
      <c r="C480" s="124"/>
      <c r="D480" s="39"/>
      <c r="E480" s="125"/>
      <c r="F480" s="48"/>
      <c r="G480" s="4"/>
      <c r="H480" s="4"/>
      <c r="I480" s="95" t="str">
        <f>IF($C480="", "", IF(IFERROR(INDEX(Ingredients!$C$11:$C$310, MATCH($C480, Ingredients!$B$11:$B$310, 0)), "")="", "", IFERROR(INDEX(Ingredients!$C$11:$C$310, MATCH($C480, Ingredients!$B$11:$B$310, 0)), "")))</f>
        <v/>
      </c>
      <c r="J480" s="73" t="str">
        <f>IF($B480="", "", IF(IFERROR(INDEX(Meals!$C$11:$C$260, MATCH($B480, Meals!$B$11:$B$260, 0)), "")="", "", IFERROR(INDEX(Meals!$C$11:$C$260, MATCH($B480, Meals!$B$11:$B$260, 0)), "")))</f>
        <v/>
      </c>
      <c r="K480" s="4"/>
      <c r="L480" s="72" t="str">
        <f t="shared" si="112"/>
        <v/>
      </c>
      <c r="M480" s="73" t="str">
        <f t="shared" si="113"/>
        <v/>
      </c>
      <c r="N480" s="4"/>
      <c r="O480" s="78" t="str">
        <f t="shared" si="114"/>
        <v/>
      </c>
      <c r="P480" s="79" t="str">
        <f t="shared" si="115"/>
        <v/>
      </c>
      <c r="Q480" s="4"/>
      <c r="R480" s="90" t="str">
        <f t="shared" si="116"/>
        <v/>
      </c>
      <c r="S480" s="4"/>
      <c r="Y480" s="18" t="str">
        <f t="shared" si="117"/>
        <v/>
      </c>
      <c r="AA480" s="18" t="str">
        <f t="shared" si="108"/>
        <v/>
      </c>
      <c r="AB480" s="18" t="str">
        <f t="shared" si="109"/>
        <v/>
      </c>
      <c r="AC480" s="18" t="str">
        <f t="shared" si="118"/>
        <v/>
      </c>
      <c r="AD480" s="18" t="str">
        <f t="shared" si="118"/>
        <v/>
      </c>
      <c r="AE480" s="18" t="str">
        <f t="shared" si="119"/>
        <v/>
      </c>
      <c r="AG480" s="95" t="str">
        <f>IF($C480="", "", IF(IFERROR(INDEX(Ingredients!C$11:C$310, MATCH($C480, Ingredients!$B$11:$B$310, 0)), "")="", "", IFERROR(INDEX(Ingredients!C$11:C$310, MATCH($C480, Ingredients!$B$11:$B$310, 0)), "")))</f>
        <v/>
      </c>
      <c r="AH480" s="105" t="str">
        <f>IF($C480="", "", IF(IFERROR(INDEX(Ingredients!D$11:D$310, MATCH($C480, Ingredients!$B$11:$B$310, 0)), "")="", "", IFERROR(INDEX(Ingredients!D$11:D$310, MATCH($C480, Ingredients!$B$11:$B$310, 0)), "")))</f>
        <v/>
      </c>
      <c r="AI480" s="106" t="str">
        <f>IF($C480="", "", IF(IFERROR(INDEX(Ingredients!E$11:E$310, MATCH($C480, Ingredients!$B$11:$B$310, 0)), "")="", "", IFERROR(INDEX(Ingredients!E$11:E$310, MATCH($C480, Ingredients!$B$11:$B$310, 0)), "")))</f>
        <v/>
      </c>
      <c r="AJ480" s="108" t="str">
        <f>IF($C480="", "", IF(IFERROR(INDEX(Ingredients!F$11:F$310, MATCH($C480, Ingredients!$B$11:$B$310, 0)), "")="", "", IFERROR(INDEX(Ingredients!F$11:F$310, MATCH($C480, Ingredients!$B$11:$B$310, 0)), "")))</f>
        <v/>
      </c>
      <c r="AK480" s="106" t="str">
        <f>IF($C480="", "", IF(IFERROR(INDEX(Ingredients!G$11:G$310, MATCH($C480, Ingredients!$B$11:$B$310, 0)), "")="", "", IFERROR(INDEX(Ingredients!G$11:G$310, MATCH($C480, Ingredients!$B$11:$B$310, 0)), "")))</f>
        <v/>
      </c>
      <c r="AL480" s="79" t="str">
        <f>IF($C480="", "", IF(IFERROR(INDEX(Ingredients!H$11:H$310, MATCH($C480, Ingredients!$B$11:$B$310, 0)), "")="", "", IFERROR(INDEX(Ingredients!H$11:H$310, MATCH($C480, Ingredients!$B$11:$B$310, 0)), "")))</f>
        <v/>
      </c>
      <c r="AN480" s="83" t="str">
        <f t="shared" si="110"/>
        <v/>
      </c>
      <c r="AP480" s="114" t="str">
        <f t="shared" si="120"/>
        <v/>
      </c>
      <c r="AR480" s="117" t="str">
        <f>IF($C480="", "", IF(IFERROR(INDEX(Ingredients!$AI$11:$AI$310, MATCH($C480, Ingredients!$B$11:$B$310, 0)), "")="", "", IFERROR(INDEX(Ingredients!$AI$11:$AI$310, MATCH($C480, Ingredients!$B$11:$B$310, 0)), "")))</f>
        <v/>
      </c>
      <c r="AT480" s="120" t="str">
        <f t="shared" si="121"/>
        <v/>
      </c>
      <c r="AV480" s="90" t="str">
        <f t="shared" si="111"/>
        <v/>
      </c>
      <c r="AX480" s="90" t="str">
        <f>IF($AV480="", "", COUNTIF($AV$11:$AV$5010, "&lt;"&amp;$AV480)+1+COUNTIF($AV$11:$AV480, $AV480)-1)</f>
        <v/>
      </c>
      <c r="AZ480" s="111" t="str">
        <f>IF($B480="", "", SUMIF('Shopping List'!$AV$11:$AV$25, $B480, 'Shopping List'!$BN$11:$BN$25))</f>
        <v/>
      </c>
      <c r="BB480" s="117" t="str">
        <f t="shared" si="122"/>
        <v/>
      </c>
    </row>
    <row r="481" spans="1:54" x14ac:dyDescent="0.25">
      <c r="A481" s="4"/>
      <c r="B481" s="37"/>
      <c r="C481" s="124"/>
      <c r="D481" s="39"/>
      <c r="E481" s="125"/>
      <c r="F481" s="48"/>
      <c r="G481" s="4"/>
      <c r="H481" s="4"/>
      <c r="I481" s="95" t="str">
        <f>IF($C481="", "", IF(IFERROR(INDEX(Ingredients!$C$11:$C$310, MATCH($C481, Ingredients!$B$11:$B$310, 0)), "")="", "", IFERROR(INDEX(Ingredients!$C$11:$C$310, MATCH($C481, Ingredients!$B$11:$B$310, 0)), "")))</f>
        <v/>
      </c>
      <c r="J481" s="73" t="str">
        <f>IF($B481="", "", IF(IFERROR(INDEX(Meals!$C$11:$C$260, MATCH($B481, Meals!$B$11:$B$260, 0)), "")="", "", IFERROR(INDEX(Meals!$C$11:$C$260, MATCH($B481, Meals!$B$11:$B$260, 0)), "")))</f>
        <v/>
      </c>
      <c r="K481" s="4"/>
      <c r="L481" s="72" t="str">
        <f t="shared" si="112"/>
        <v/>
      </c>
      <c r="M481" s="73" t="str">
        <f t="shared" si="113"/>
        <v/>
      </c>
      <c r="N481" s="4"/>
      <c r="O481" s="78" t="str">
        <f t="shared" si="114"/>
        <v/>
      </c>
      <c r="P481" s="79" t="str">
        <f t="shared" si="115"/>
        <v/>
      </c>
      <c r="Q481" s="4"/>
      <c r="R481" s="90" t="str">
        <f t="shared" si="116"/>
        <v/>
      </c>
      <c r="S481" s="4"/>
      <c r="Y481" s="18" t="str">
        <f t="shared" si="117"/>
        <v/>
      </c>
      <c r="AA481" s="18" t="str">
        <f t="shared" si="108"/>
        <v/>
      </c>
      <c r="AB481" s="18" t="str">
        <f t="shared" si="109"/>
        <v/>
      </c>
      <c r="AC481" s="18" t="str">
        <f t="shared" si="118"/>
        <v/>
      </c>
      <c r="AD481" s="18" t="str">
        <f t="shared" si="118"/>
        <v/>
      </c>
      <c r="AE481" s="18" t="str">
        <f t="shared" si="119"/>
        <v/>
      </c>
      <c r="AG481" s="95" t="str">
        <f>IF($C481="", "", IF(IFERROR(INDEX(Ingredients!C$11:C$310, MATCH($C481, Ingredients!$B$11:$B$310, 0)), "")="", "", IFERROR(INDEX(Ingredients!C$11:C$310, MATCH($C481, Ingredients!$B$11:$B$310, 0)), "")))</f>
        <v/>
      </c>
      <c r="AH481" s="105" t="str">
        <f>IF($C481="", "", IF(IFERROR(INDEX(Ingredients!D$11:D$310, MATCH($C481, Ingredients!$B$11:$B$310, 0)), "")="", "", IFERROR(INDEX(Ingredients!D$11:D$310, MATCH($C481, Ingredients!$B$11:$B$310, 0)), "")))</f>
        <v/>
      </c>
      <c r="AI481" s="106" t="str">
        <f>IF($C481="", "", IF(IFERROR(INDEX(Ingredients!E$11:E$310, MATCH($C481, Ingredients!$B$11:$B$310, 0)), "")="", "", IFERROR(INDEX(Ingredients!E$11:E$310, MATCH($C481, Ingredients!$B$11:$B$310, 0)), "")))</f>
        <v/>
      </c>
      <c r="AJ481" s="108" t="str">
        <f>IF($C481="", "", IF(IFERROR(INDEX(Ingredients!F$11:F$310, MATCH($C481, Ingredients!$B$11:$B$310, 0)), "")="", "", IFERROR(INDEX(Ingredients!F$11:F$310, MATCH($C481, Ingredients!$B$11:$B$310, 0)), "")))</f>
        <v/>
      </c>
      <c r="AK481" s="106" t="str">
        <f>IF($C481="", "", IF(IFERROR(INDEX(Ingredients!G$11:G$310, MATCH($C481, Ingredients!$B$11:$B$310, 0)), "")="", "", IFERROR(INDEX(Ingredients!G$11:G$310, MATCH($C481, Ingredients!$B$11:$B$310, 0)), "")))</f>
        <v/>
      </c>
      <c r="AL481" s="79" t="str">
        <f>IF($C481="", "", IF(IFERROR(INDEX(Ingredients!H$11:H$310, MATCH($C481, Ingredients!$B$11:$B$310, 0)), "")="", "", IFERROR(INDEX(Ingredients!H$11:H$310, MATCH($C481, Ingredients!$B$11:$B$310, 0)), "")))</f>
        <v/>
      </c>
      <c r="AN481" s="83" t="str">
        <f t="shared" si="110"/>
        <v/>
      </c>
      <c r="AP481" s="114" t="str">
        <f t="shared" si="120"/>
        <v/>
      </c>
      <c r="AR481" s="117" t="str">
        <f>IF($C481="", "", IF(IFERROR(INDEX(Ingredients!$AI$11:$AI$310, MATCH($C481, Ingredients!$B$11:$B$310, 0)), "")="", "", IFERROR(INDEX(Ingredients!$AI$11:$AI$310, MATCH($C481, Ingredients!$B$11:$B$310, 0)), "")))</f>
        <v/>
      </c>
      <c r="AT481" s="120" t="str">
        <f t="shared" si="121"/>
        <v/>
      </c>
      <c r="AV481" s="90" t="str">
        <f t="shared" si="111"/>
        <v/>
      </c>
      <c r="AX481" s="90" t="str">
        <f>IF($AV481="", "", COUNTIF($AV$11:$AV$5010, "&lt;"&amp;$AV481)+1+COUNTIF($AV$11:$AV481, $AV481)-1)</f>
        <v/>
      </c>
      <c r="AZ481" s="111" t="str">
        <f>IF($B481="", "", SUMIF('Shopping List'!$AV$11:$AV$25, $B481, 'Shopping List'!$BN$11:$BN$25))</f>
        <v/>
      </c>
      <c r="BB481" s="117" t="str">
        <f t="shared" si="122"/>
        <v/>
      </c>
    </row>
    <row r="482" spans="1:54" x14ac:dyDescent="0.25">
      <c r="A482" s="4"/>
      <c r="B482" s="37"/>
      <c r="C482" s="124"/>
      <c r="D482" s="39"/>
      <c r="E482" s="125"/>
      <c r="F482" s="48"/>
      <c r="G482" s="4"/>
      <c r="H482" s="4"/>
      <c r="I482" s="95" t="str">
        <f>IF($C482="", "", IF(IFERROR(INDEX(Ingredients!$C$11:$C$310, MATCH($C482, Ingredients!$B$11:$B$310, 0)), "")="", "", IFERROR(INDEX(Ingredients!$C$11:$C$310, MATCH($C482, Ingredients!$B$11:$B$310, 0)), "")))</f>
        <v/>
      </c>
      <c r="J482" s="73" t="str">
        <f>IF($B482="", "", IF(IFERROR(INDEX(Meals!$C$11:$C$260, MATCH($B482, Meals!$B$11:$B$260, 0)), "")="", "", IFERROR(INDEX(Meals!$C$11:$C$260, MATCH($B482, Meals!$B$11:$B$260, 0)), "")))</f>
        <v/>
      </c>
      <c r="K482" s="4"/>
      <c r="L482" s="72" t="str">
        <f t="shared" si="112"/>
        <v/>
      </c>
      <c r="M482" s="73" t="str">
        <f t="shared" si="113"/>
        <v/>
      </c>
      <c r="N482" s="4"/>
      <c r="O482" s="78" t="str">
        <f t="shared" si="114"/>
        <v/>
      </c>
      <c r="P482" s="79" t="str">
        <f t="shared" si="115"/>
        <v/>
      </c>
      <c r="Q482" s="4"/>
      <c r="R482" s="90" t="str">
        <f t="shared" si="116"/>
        <v/>
      </c>
      <c r="S482" s="4"/>
      <c r="Y482" s="18" t="str">
        <f t="shared" si="117"/>
        <v/>
      </c>
      <c r="AA482" s="18" t="str">
        <f t="shared" si="108"/>
        <v/>
      </c>
      <c r="AB482" s="18" t="str">
        <f t="shared" si="109"/>
        <v/>
      </c>
      <c r="AC482" s="18" t="str">
        <f t="shared" si="118"/>
        <v/>
      </c>
      <c r="AD482" s="18" t="str">
        <f t="shared" si="118"/>
        <v/>
      </c>
      <c r="AE482" s="18" t="str">
        <f t="shared" si="119"/>
        <v/>
      </c>
      <c r="AG482" s="95" t="str">
        <f>IF($C482="", "", IF(IFERROR(INDEX(Ingredients!C$11:C$310, MATCH($C482, Ingredients!$B$11:$B$310, 0)), "")="", "", IFERROR(INDEX(Ingredients!C$11:C$310, MATCH($C482, Ingredients!$B$11:$B$310, 0)), "")))</f>
        <v/>
      </c>
      <c r="AH482" s="105" t="str">
        <f>IF($C482="", "", IF(IFERROR(INDEX(Ingredients!D$11:D$310, MATCH($C482, Ingredients!$B$11:$B$310, 0)), "")="", "", IFERROR(INDEX(Ingredients!D$11:D$310, MATCH($C482, Ingredients!$B$11:$B$310, 0)), "")))</f>
        <v/>
      </c>
      <c r="AI482" s="106" t="str">
        <f>IF($C482="", "", IF(IFERROR(INDEX(Ingredients!E$11:E$310, MATCH($C482, Ingredients!$B$11:$B$310, 0)), "")="", "", IFERROR(INDEX(Ingredients!E$11:E$310, MATCH($C482, Ingredients!$B$11:$B$310, 0)), "")))</f>
        <v/>
      </c>
      <c r="AJ482" s="108" t="str">
        <f>IF($C482="", "", IF(IFERROR(INDEX(Ingredients!F$11:F$310, MATCH($C482, Ingredients!$B$11:$B$310, 0)), "")="", "", IFERROR(INDEX(Ingredients!F$11:F$310, MATCH($C482, Ingredients!$B$11:$B$310, 0)), "")))</f>
        <v/>
      </c>
      <c r="AK482" s="106" t="str">
        <f>IF($C482="", "", IF(IFERROR(INDEX(Ingredients!G$11:G$310, MATCH($C482, Ingredients!$B$11:$B$310, 0)), "")="", "", IFERROR(INDEX(Ingredients!G$11:G$310, MATCH($C482, Ingredients!$B$11:$B$310, 0)), "")))</f>
        <v/>
      </c>
      <c r="AL482" s="79" t="str">
        <f>IF($C482="", "", IF(IFERROR(INDEX(Ingredients!H$11:H$310, MATCH($C482, Ingredients!$B$11:$B$310, 0)), "")="", "", IFERROR(INDEX(Ingredients!H$11:H$310, MATCH($C482, Ingredients!$B$11:$B$310, 0)), "")))</f>
        <v/>
      </c>
      <c r="AN482" s="83" t="str">
        <f t="shared" si="110"/>
        <v/>
      </c>
      <c r="AP482" s="114" t="str">
        <f t="shared" si="120"/>
        <v/>
      </c>
      <c r="AR482" s="117" t="str">
        <f>IF($C482="", "", IF(IFERROR(INDEX(Ingredients!$AI$11:$AI$310, MATCH($C482, Ingredients!$B$11:$B$310, 0)), "")="", "", IFERROR(INDEX(Ingredients!$AI$11:$AI$310, MATCH($C482, Ingredients!$B$11:$B$310, 0)), "")))</f>
        <v/>
      </c>
      <c r="AT482" s="120" t="str">
        <f t="shared" si="121"/>
        <v/>
      </c>
      <c r="AV482" s="90" t="str">
        <f t="shared" si="111"/>
        <v/>
      </c>
      <c r="AX482" s="90" t="str">
        <f>IF($AV482="", "", COUNTIF($AV$11:$AV$5010, "&lt;"&amp;$AV482)+1+COUNTIF($AV$11:$AV482, $AV482)-1)</f>
        <v/>
      </c>
      <c r="AZ482" s="111" t="str">
        <f>IF($B482="", "", SUMIF('Shopping List'!$AV$11:$AV$25, $B482, 'Shopping List'!$BN$11:$BN$25))</f>
        <v/>
      </c>
      <c r="BB482" s="117" t="str">
        <f t="shared" si="122"/>
        <v/>
      </c>
    </row>
    <row r="483" spans="1:54" x14ac:dyDescent="0.25">
      <c r="A483" s="4"/>
      <c r="B483" s="37"/>
      <c r="C483" s="124"/>
      <c r="D483" s="39"/>
      <c r="E483" s="125"/>
      <c r="F483" s="48"/>
      <c r="G483" s="4"/>
      <c r="H483" s="4"/>
      <c r="I483" s="95" t="str">
        <f>IF($C483="", "", IF(IFERROR(INDEX(Ingredients!$C$11:$C$310, MATCH($C483, Ingredients!$B$11:$B$310, 0)), "")="", "", IFERROR(INDEX(Ingredients!$C$11:$C$310, MATCH($C483, Ingredients!$B$11:$B$310, 0)), "")))</f>
        <v/>
      </c>
      <c r="J483" s="73" t="str">
        <f>IF($B483="", "", IF(IFERROR(INDEX(Meals!$C$11:$C$260, MATCH($B483, Meals!$B$11:$B$260, 0)), "")="", "", IFERROR(INDEX(Meals!$C$11:$C$260, MATCH($B483, Meals!$B$11:$B$260, 0)), "")))</f>
        <v/>
      </c>
      <c r="K483" s="4"/>
      <c r="L483" s="72" t="str">
        <f t="shared" si="112"/>
        <v/>
      </c>
      <c r="M483" s="73" t="str">
        <f t="shared" si="113"/>
        <v/>
      </c>
      <c r="N483" s="4"/>
      <c r="O483" s="78" t="str">
        <f t="shared" si="114"/>
        <v/>
      </c>
      <c r="P483" s="79" t="str">
        <f t="shared" si="115"/>
        <v/>
      </c>
      <c r="Q483" s="4"/>
      <c r="R483" s="90" t="str">
        <f t="shared" si="116"/>
        <v/>
      </c>
      <c r="S483" s="4"/>
      <c r="Y483" s="18" t="str">
        <f t="shared" si="117"/>
        <v/>
      </c>
      <c r="AA483" s="18" t="str">
        <f t="shared" si="108"/>
        <v/>
      </c>
      <c r="AB483" s="18" t="str">
        <f t="shared" si="109"/>
        <v/>
      </c>
      <c r="AC483" s="18" t="str">
        <f t="shared" si="118"/>
        <v/>
      </c>
      <c r="AD483" s="18" t="str">
        <f t="shared" si="118"/>
        <v/>
      </c>
      <c r="AE483" s="18" t="str">
        <f t="shared" si="119"/>
        <v/>
      </c>
      <c r="AG483" s="95" t="str">
        <f>IF($C483="", "", IF(IFERROR(INDEX(Ingredients!C$11:C$310, MATCH($C483, Ingredients!$B$11:$B$310, 0)), "")="", "", IFERROR(INDEX(Ingredients!C$11:C$310, MATCH($C483, Ingredients!$B$11:$B$310, 0)), "")))</f>
        <v/>
      </c>
      <c r="AH483" s="105" t="str">
        <f>IF($C483="", "", IF(IFERROR(INDEX(Ingredients!D$11:D$310, MATCH($C483, Ingredients!$B$11:$B$310, 0)), "")="", "", IFERROR(INDEX(Ingredients!D$11:D$310, MATCH($C483, Ingredients!$B$11:$B$310, 0)), "")))</f>
        <v/>
      </c>
      <c r="AI483" s="106" t="str">
        <f>IF($C483="", "", IF(IFERROR(INDEX(Ingredients!E$11:E$310, MATCH($C483, Ingredients!$B$11:$B$310, 0)), "")="", "", IFERROR(INDEX(Ingredients!E$11:E$310, MATCH($C483, Ingredients!$B$11:$B$310, 0)), "")))</f>
        <v/>
      </c>
      <c r="AJ483" s="108" t="str">
        <f>IF($C483="", "", IF(IFERROR(INDEX(Ingredients!F$11:F$310, MATCH($C483, Ingredients!$B$11:$B$310, 0)), "")="", "", IFERROR(INDEX(Ingredients!F$11:F$310, MATCH($C483, Ingredients!$B$11:$B$310, 0)), "")))</f>
        <v/>
      </c>
      <c r="AK483" s="106" t="str">
        <f>IF($C483="", "", IF(IFERROR(INDEX(Ingredients!G$11:G$310, MATCH($C483, Ingredients!$B$11:$B$310, 0)), "")="", "", IFERROR(INDEX(Ingredients!G$11:G$310, MATCH($C483, Ingredients!$B$11:$B$310, 0)), "")))</f>
        <v/>
      </c>
      <c r="AL483" s="79" t="str">
        <f>IF($C483="", "", IF(IFERROR(INDEX(Ingredients!H$11:H$310, MATCH($C483, Ingredients!$B$11:$B$310, 0)), "")="", "", IFERROR(INDEX(Ingredients!H$11:H$310, MATCH($C483, Ingredients!$B$11:$B$310, 0)), "")))</f>
        <v/>
      </c>
      <c r="AN483" s="83" t="str">
        <f t="shared" si="110"/>
        <v/>
      </c>
      <c r="AP483" s="114" t="str">
        <f t="shared" si="120"/>
        <v/>
      </c>
      <c r="AR483" s="117" t="str">
        <f>IF($C483="", "", IF(IFERROR(INDEX(Ingredients!$AI$11:$AI$310, MATCH($C483, Ingredients!$B$11:$B$310, 0)), "")="", "", IFERROR(INDEX(Ingredients!$AI$11:$AI$310, MATCH($C483, Ingredients!$B$11:$B$310, 0)), "")))</f>
        <v/>
      </c>
      <c r="AT483" s="120" t="str">
        <f t="shared" si="121"/>
        <v/>
      </c>
      <c r="AV483" s="90" t="str">
        <f t="shared" si="111"/>
        <v/>
      </c>
      <c r="AX483" s="90" t="str">
        <f>IF($AV483="", "", COUNTIF($AV$11:$AV$5010, "&lt;"&amp;$AV483)+1+COUNTIF($AV$11:$AV483, $AV483)-1)</f>
        <v/>
      </c>
      <c r="AZ483" s="111" t="str">
        <f>IF($B483="", "", SUMIF('Shopping List'!$AV$11:$AV$25, $B483, 'Shopping List'!$BN$11:$BN$25))</f>
        <v/>
      </c>
      <c r="BB483" s="117" t="str">
        <f t="shared" si="122"/>
        <v/>
      </c>
    </row>
    <row r="484" spans="1:54" x14ac:dyDescent="0.25">
      <c r="A484" s="4"/>
      <c r="B484" s="37"/>
      <c r="C484" s="124"/>
      <c r="D484" s="39"/>
      <c r="E484" s="125"/>
      <c r="F484" s="48"/>
      <c r="G484" s="4"/>
      <c r="H484" s="4"/>
      <c r="I484" s="95" t="str">
        <f>IF($C484="", "", IF(IFERROR(INDEX(Ingredients!$C$11:$C$310, MATCH($C484, Ingredients!$B$11:$B$310, 0)), "")="", "", IFERROR(INDEX(Ingredients!$C$11:$C$310, MATCH($C484, Ingredients!$B$11:$B$310, 0)), "")))</f>
        <v/>
      </c>
      <c r="J484" s="73" t="str">
        <f>IF($B484="", "", IF(IFERROR(INDEX(Meals!$C$11:$C$260, MATCH($B484, Meals!$B$11:$B$260, 0)), "")="", "", IFERROR(INDEX(Meals!$C$11:$C$260, MATCH($B484, Meals!$B$11:$B$260, 0)), "")))</f>
        <v/>
      </c>
      <c r="K484" s="4"/>
      <c r="L484" s="72" t="str">
        <f t="shared" si="112"/>
        <v/>
      </c>
      <c r="M484" s="73" t="str">
        <f t="shared" si="113"/>
        <v/>
      </c>
      <c r="N484" s="4"/>
      <c r="O484" s="78" t="str">
        <f t="shared" si="114"/>
        <v/>
      </c>
      <c r="P484" s="79" t="str">
        <f t="shared" si="115"/>
        <v/>
      </c>
      <c r="Q484" s="4"/>
      <c r="R484" s="90" t="str">
        <f t="shared" si="116"/>
        <v/>
      </c>
      <c r="S484" s="4"/>
      <c r="Y484" s="18" t="str">
        <f t="shared" si="117"/>
        <v/>
      </c>
      <c r="AA484" s="18" t="str">
        <f t="shared" si="108"/>
        <v/>
      </c>
      <c r="AB484" s="18" t="str">
        <f t="shared" si="109"/>
        <v/>
      </c>
      <c r="AC484" s="18" t="str">
        <f t="shared" si="118"/>
        <v/>
      </c>
      <c r="AD484" s="18" t="str">
        <f t="shared" si="118"/>
        <v/>
      </c>
      <c r="AE484" s="18" t="str">
        <f t="shared" si="119"/>
        <v/>
      </c>
      <c r="AG484" s="95" t="str">
        <f>IF($C484="", "", IF(IFERROR(INDEX(Ingredients!C$11:C$310, MATCH($C484, Ingredients!$B$11:$B$310, 0)), "")="", "", IFERROR(INDEX(Ingredients!C$11:C$310, MATCH($C484, Ingredients!$B$11:$B$310, 0)), "")))</f>
        <v/>
      </c>
      <c r="AH484" s="105" t="str">
        <f>IF($C484="", "", IF(IFERROR(INDEX(Ingredients!D$11:D$310, MATCH($C484, Ingredients!$B$11:$B$310, 0)), "")="", "", IFERROR(INDEX(Ingredients!D$11:D$310, MATCH($C484, Ingredients!$B$11:$B$310, 0)), "")))</f>
        <v/>
      </c>
      <c r="AI484" s="106" t="str">
        <f>IF($C484="", "", IF(IFERROR(INDEX(Ingredients!E$11:E$310, MATCH($C484, Ingredients!$B$11:$B$310, 0)), "")="", "", IFERROR(INDEX(Ingredients!E$11:E$310, MATCH($C484, Ingredients!$B$11:$B$310, 0)), "")))</f>
        <v/>
      </c>
      <c r="AJ484" s="108" t="str">
        <f>IF($C484="", "", IF(IFERROR(INDEX(Ingredients!F$11:F$310, MATCH($C484, Ingredients!$B$11:$B$310, 0)), "")="", "", IFERROR(INDEX(Ingredients!F$11:F$310, MATCH($C484, Ingredients!$B$11:$B$310, 0)), "")))</f>
        <v/>
      </c>
      <c r="AK484" s="106" t="str">
        <f>IF($C484="", "", IF(IFERROR(INDEX(Ingredients!G$11:G$310, MATCH($C484, Ingredients!$B$11:$B$310, 0)), "")="", "", IFERROR(INDEX(Ingredients!G$11:G$310, MATCH($C484, Ingredients!$B$11:$B$310, 0)), "")))</f>
        <v/>
      </c>
      <c r="AL484" s="79" t="str">
        <f>IF($C484="", "", IF(IFERROR(INDEX(Ingredients!H$11:H$310, MATCH($C484, Ingredients!$B$11:$B$310, 0)), "")="", "", IFERROR(INDEX(Ingredients!H$11:H$310, MATCH($C484, Ingredients!$B$11:$B$310, 0)), "")))</f>
        <v/>
      </c>
      <c r="AN484" s="83" t="str">
        <f t="shared" si="110"/>
        <v/>
      </c>
      <c r="AP484" s="114" t="str">
        <f t="shared" si="120"/>
        <v/>
      </c>
      <c r="AR484" s="117" t="str">
        <f>IF($C484="", "", IF(IFERROR(INDEX(Ingredients!$AI$11:$AI$310, MATCH($C484, Ingredients!$B$11:$B$310, 0)), "")="", "", IFERROR(INDEX(Ingredients!$AI$11:$AI$310, MATCH($C484, Ingredients!$B$11:$B$310, 0)), "")))</f>
        <v/>
      </c>
      <c r="AT484" s="120" t="str">
        <f t="shared" si="121"/>
        <v/>
      </c>
      <c r="AV484" s="90" t="str">
        <f t="shared" si="111"/>
        <v/>
      </c>
      <c r="AX484" s="90" t="str">
        <f>IF($AV484="", "", COUNTIF($AV$11:$AV$5010, "&lt;"&amp;$AV484)+1+COUNTIF($AV$11:$AV484, $AV484)-1)</f>
        <v/>
      </c>
      <c r="AZ484" s="111" t="str">
        <f>IF($B484="", "", SUMIF('Shopping List'!$AV$11:$AV$25, $B484, 'Shopping List'!$BN$11:$BN$25))</f>
        <v/>
      </c>
      <c r="BB484" s="117" t="str">
        <f t="shared" si="122"/>
        <v/>
      </c>
    </row>
    <row r="485" spans="1:54" x14ac:dyDescent="0.25">
      <c r="A485" s="4"/>
      <c r="B485" s="37"/>
      <c r="C485" s="124"/>
      <c r="D485" s="39"/>
      <c r="E485" s="125"/>
      <c r="F485" s="48"/>
      <c r="G485" s="4"/>
      <c r="H485" s="4"/>
      <c r="I485" s="95" t="str">
        <f>IF($C485="", "", IF(IFERROR(INDEX(Ingredients!$C$11:$C$310, MATCH($C485, Ingredients!$B$11:$B$310, 0)), "")="", "", IFERROR(INDEX(Ingredients!$C$11:$C$310, MATCH($C485, Ingredients!$B$11:$B$310, 0)), "")))</f>
        <v/>
      </c>
      <c r="J485" s="73" t="str">
        <f>IF($B485="", "", IF(IFERROR(INDEX(Meals!$C$11:$C$260, MATCH($B485, Meals!$B$11:$B$260, 0)), "")="", "", IFERROR(INDEX(Meals!$C$11:$C$260, MATCH($B485, Meals!$B$11:$B$260, 0)), "")))</f>
        <v/>
      </c>
      <c r="K485" s="4"/>
      <c r="L485" s="72" t="str">
        <f t="shared" si="112"/>
        <v/>
      </c>
      <c r="M485" s="73" t="str">
        <f t="shared" si="113"/>
        <v/>
      </c>
      <c r="N485" s="4"/>
      <c r="O485" s="78" t="str">
        <f t="shared" si="114"/>
        <v/>
      </c>
      <c r="P485" s="79" t="str">
        <f t="shared" si="115"/>
        <v/>
      </c>
      <c r="Q485" s="4"/>
      <c r="R485" s="90" t="str">
        <f t="shared" si="116"/>
        <v/>
      </c>
      <c r="S485" s="4"/>
      <c r="Y485" s="18" t="str">
        <f t="shared" si="117"/>
        <v/>
      </c>
      <c r="AA485" s="18" t="str">
        <f t="shared" si="108"/>
        <v/>
      </c>
      <c r="AB485" s="18" t="str">
        <f t="shared" si="109"/>
        <v/>
      </c>
      <c r="AC485" s="18" t="str">
        <f t="shared" si="118"/>
        <v/>
      </c>
      <c r="AD485" s="18" t="str">
        <f t="shared" si="118"/>
        <v/>
      </c>
      <c r="AE485" s="18" t="str">
        <f t="shared" si="119"/>
        <v/>
      </c>
      <c r="AG485" s="95" t="str">
        <f>IF($C485="", "", IF(IFERROR(INDEX(Ingredients!C$11:C$310, MATCH($C485, Ingredients!$B$11:$B$310, 0)), "")="", "", IFERROR(INDEX(Ingredients!C$11:C$310, MATCH($C485, Ingredients!$B$11:$B$310, 0)), "")))</f>
        <v/>
      </c>
      <c r="AH485" s="105" t="str">
        <f>IF($C485="", "", IF(IFERROR(INDEX(Ingredients!D$11:D$310, MATCH($C485, Ingredients!$B$11:$B$310, 0)), "")="", "", IFERROR(INDEX(Ingredients!D$11:D$310, MATCH($C485, Ingredients!$B$11:$B$310, 0)), "")))</f>
        <v/>
      </c>
      <c r="AI485" s="106" t="str">
        <f>IF($C485="", "", IF(IFERROR(INDEX(Ingredients!E$11:E$310, MATCH($C485, Ingredients!$B$11:$B$310, 0)), "")="", "", IFERROR(INDEX(Ingredients!E$11:E$310, MATCH($C485, Ingredients!$B$11:$B$310, 0)), "")))</f>
        <v/>
      </c>
      <c r="AJ485" s="108" t="str">
        <f>IF($C485="", "", IF(IFERROR(INDEX(Ingredients!F$11:F$310, MATCH($C485, Ingredients!$B$11:$B$310, 0)), "")="", "", IFERROR(INDEX(Ingredients!F$11:F$310, MATCH($C485, Ingredients!$B$11:$B$310, 0)), "")))</f>
        <v/>
      </c>
      <c r="AK485" s="106" t="str">
        <f>IF($C485="", "", IF(IFERROR(INDEX(Ingredients!G$11:G$310, MATCH($C485, Ingredients!$B$11:$B$310, 0)), "")="", "", IFERROR(INDEX(Ingredients!G$11:G$310, MATCH($C485, Ingredients!$B$11:$B$310, 0)), "")))</f>
        <v/>
      </c>
      <c r="AL485" s="79" t="str">
        <f>IF($C485="", "", IF(IFERROR(INDEX(Ingredients!H$11:H$310, MATCH($C485, Ingredients!$B$11:$B$310, 0)), "")="", "", IFERROR(INDEX(Ingredients!H$11:H$310, MATCH($C485, Ingredients!$B$11:$B$310, 0)), "")))</f>
        <v/>
      </c>
      <c r="AN485" s="83" t="str">
        <f t="shared" si="110"/>
        <v/>
      </c>
      <c r="AP485" s="114" t="str">
        <f t="shared" si="120"/>
        <v/>
      </c>
      <c r="AR485" s="117" t="str">
        <f>IF($C485="", "", IF(IFERROR(INDEX(Ingredients!$AI$11:$AI$310, MATCH($C485, Ingredients!$B$11:$B$310, 0)), "")="", "", IFERROR(INDEX(Ingredients!$AI$11:$AI$310, MATCH($C485, Ingredients!$B$11:$B$310, 0)), "")))</f>
        <v/>
      </c>
      <c r="AT485" s="120" t="str">
        <f t="shared" si="121"/>
        <v/>
      </c>
      <c r="AV485" s="90" t="str">
        <f t="shared" si="111"/>
        <v/>
      </c>
      <c r="AX485" s="90" t="str">
        <f>IF($AV485="", "", COUNTIF($AV$11:$AV$5010, "&lt;"&amp;$AV485)+1+COUNTIF($AV$11:$AV485, $AV485)-1)</f>
        <v/>
      </c>
      <c r="AZ485" s="111" t="str">
        <f>IF($B485="", "", SUMIF('Shopping List'!$AV$11:$AV$25, $B485, 'Shopping List'!$BN$11:$BN$25))</f>
        <v/>
      </c>
      <c r="BB485" s="117" t="str">
        <f t="shared" si="122"/>
        <v/>
      </c>
    </row>
    <row r="486" spans="1:54" x14ac:dyDescent="0.25">
      <c r="A486" s="4"/>
      <c r="B486" s="37"/>
      <c r="C486" s="124"/>
      <c r="D486" s="39"/>
      <c r="E486" s="125"/>
      <c r="F486" s="48"/>
      <c r="G486" s="4"/>
      <c r="H486" s="4"/>
      <c r="I486" s="95" t="str">
        <f>IF($C486="", "", IF(IFERROR(INDEX(Ingredients!$C$11:$C$310, MATCH($C486, Ingredients!$B$11:$B$310, 0)), "")="", "", IFERROR(INDEX(Ingredients!$C$11:$C$310, MATCH($C486, Ingredients!$B$11:$B$310, 0)), "")))</f>
        <v/>
      </c>
      <c r="J486" s="73" t="str">
        <f>IF($B486="", "", IF(IFERROR(INDEX(Meals!$C$11:$C$260, MATCH($B486, Meals!$B$11:$B$260, 0)), "")="", "", IFERROR(INDEX(Meals!$C$11:$C$260, MATCH($B486, Meals!$B$11:$B$260, 0)), "")))</f>
        <v/>
      </c>
      <c r="K486" s="4"/>
      <c r="L486" s="72" t="str">
        <f t="shared" si="112"/>
        <v/>
      </c>
      <c r="M486" s="73" t="str">
        <f t="shared" si="113"/>
        <v/>
      </c>
      <c r="N486" s="4"/>
      <c r="O486" s="78" t="str">
        <f t="shared" si="114"/>
        <v/>
      </c>
      <c r="P486" s="79" t="str">
        <f t="shared" si="115"/>
        <v/>
      </c>
      <c r="Q486" s="4"/>
      <c r="R486" s="90" t="str">
        <f t="shared" si="116"/>
        <v/>
      </c>
      <c r="S486" s="4"/>
      <c r="Y486" s="18" t="str">
        <f t="shared" si="117"/>
        <v/>
      </c>
      <c r="AA486" s="18" t="str">
        <f t="shared" si="108"/>
        <v/>
      </c>
      <c r="AB486" s="18" t="str">
        <f t="shared" si="109"/>
        <v/>
      </c>
      <c r="AC486" s="18" t="str">
        <f t="shared" si="118"/>
        <v/>
      </c>
      <c r="AD486" s="18" t="str">
        <f t="shared" si="118"/>
        <v/>
      </c>
      <c r="AE486" s="18" t="str">
        <f t="shared" si="119"/>
        <v/>
      </c>
      <c r="AG486" s="95" t="str">
        <f>IF($C486="", "", IF(IFERROR(INDEX(Ingredients!C$11:C$310, MATCH($C486, Ingredients!$B$11:$B$310, 0)), "")="", "", IFERROR(INDEX(Ingredients!C$11:C$310, MATCH($C486, Ingredients!$B$11:$B$310, 0)), "")))</f>
        <v/>
      </c>
      <c r="AH486" s="105" t="str">
        <f>IF($C486="", "", IF(IFERROR(INDEX(Ingredients!D$11:D$310, MATCH($C486, Ingredients!$B$11:$B$310, 0)), "")="", "", IFERROR(INDEX(Ingredients!D$11:D$310, MATCH($C486, Ingredients!$B$11:$B$310, 0)), "")))</f>
        <v/>
      </c>
      <c r="AI486" s="106" t="str">
        <f>IF($C486="", "", IF(IFERROR(INDEX(Ingredients!E$11:E$310, MATCH($C486, Ingredients!$B$11:$B$310, 0)), "")="", "", IFERROR(INDEX(Ingredients!E$11:E$310, MATCH($C486, Ingredients!$B$11:$B$310, 0)), "")))</f>
        <v/>
      </c>
      <c r="AJ486" s="108" t="str">
        <f>IF($C486="", "", IF(IFERROR(INDEX(Ingredients!F$11:F$310, MATCH($C486, Ingredients!$B$11:$B$310, 0)), "")="", "", IFERROR(INDEX(Ingredients!F$11:F$310, MATCH($C486, Ingredients!$B$11:$B$310, 0)), "")))</f>
        <v/>
      </c>
      <c r="AK486" s="106" t="str">
        <f>IF($C486="", "", IF(IFERROR(INDEX(Ingredients!G$11:G$310, MATCH($C486, Ingredients!$B$11:$B$310, 0)), "")="", "", IFERROR(INDEX(Ingredients!G$11:G$310, MATCH($C486, Ingredients!$B$11:$B$310, 0)), "")))</f>
        <v/>
      </c>
      <c r="AL486" s="79" t="str">
        <f>IF($C486="", "", IF(IFERROR(INDEX(Ingredients!H$11:H$310, MATCH($C486, Ingredients!$B$11:$B$310, 0)), "")="", "", IFERROR(INDEX(Ingredients!H$11:H$310, MATCH($C486, Ingredients!$B$11:$B$310, 0)), "")))</f>
        <v/>
      </c>
      <c r="AN486" s="83" t="str">
        <f t="shared" si="110"/>
        <v/>
      </c>
      <c r="AP486" s="114" t="str">
        <f t="shared" si="120"/>
        <v/>
      </c>
      <c r="AR486" s="117" t="str">
        <f>IF($C486="", "", IF(IFERROR(INDEX(Ingredients!$AI$11:$AI$310, MATCH($C486, Ingredients!$B$11:$B$310, 0)), "")="", "", IFERROR(INDEX(Ingredients!$AI$11:$AI$310, MATCH($C486, Ingredients!$B$11:$B$310, 0)), "")))</f>
        <v/>
      </c>
      <c r="AT486" s="120" t="str">
        <f t="shared" si="121"/>
        <v/>
      </c>
      <c r="AV486" s="90" t="str">
        <f t="shared" si="111"/>
        <v/>
      </c>
      <c r="AX486" s="90" t="str">
        <f>IF($AV486="", "", COUNTIF($AV$11:$AV$5010, "&lt;"&amp;$AV486)+1+COUNTIF($AV$11:$AV486, $AV486)-1)</f>
        <v/>
      </c>
      <c r="AZ486" s="111" t="str">
        <f>IF($B486="", "", SUMIF('Shopping List'!$AV$11:$AV$25, $B486, 'Shopping List'!$BN$11:$BN$25))</f>
        <v/>
      </c>
      <c r="BB486" s="117" t="str">
        <f t="shared" si="122"/>
        <v/>
      </c>
    </row>
    <row r="487" spans="1:54" x14ac:dyDescent="0.25">
      <c r="A487" s="4"/>
      <c r="B487" s="37"/>
      <c r="C487" s="124"/>
      <c r="D487" s="39"/>
      <c r="E487" s="125"/>
      <c r="F487" s="48"/>
      <c r="G487" s="4"/>
      <c r="H487" s="4"/>
      <c r="I487" s="95" t="str">
        <f>IF($C487="", "", IF(IFERROR(INDEX(Ingredients!$C$11:$C$310, MATCH($C487, Ingredients!$B$11:$B$310, 0)), "")="", "", IFERROR(INDEX(Ingredients!$C$11:$C$310, MATCH($C487, Ingredients!$B$11:$B$310, 0)), "")))</f>
        <v/>
      </c>
      <c r="J487" s="73" t="str">
        <f>IF($B487="", "", IF(IFERROR(INDEX(Meals!$C$11:$C$260, MATCH($B487, Meals!$B$11:$B$260, 0)), "")="", "", IFERROR(INDEX(Meals!$C$11:$C$260, MATCH($B487, Meals!$B$11:$B$260, 0)), "")))</f>
        <v/>
      </c>
      <c r="K487" s="4"/>
      <c r="L487" s="72" t="str">
        <f t="shared" si="112"/>
        <v/>
      </c>
      <c r="M487" s="73" t="str">
        <f t="shared" si="113"/>
        <v/>
      </c>
      <c r="N487" s="4"/>
      <c r="O487" s="78" t="str">
        <f t="shared" si="114"/>
        <v/>
      </c>
      <c r="P487" s="79" t="str">
        <f t="shared" si="115"/>
        <v/>
      </c>
      <c r="Q487" s="4"/>
      <c r="R487" s="90" t="str">
        <f t="shared" si="116"/>
        <v/>
      </c>
      <c r="S487" s="4"/>
      <c r="Y487" s="18" t="str">
        <f t="shared" si="117"/>
        <v/>
      </c>
      <c r="AA487" s="18" t="str">
        <f t="shared" si="108"/>
        <v/>
      </c>
      <c r="AB487" s="18" t="str">
        <f t="shared" si="109"/>
        <v/>
      </c>
      <c r="AC487" s="18" t="str">
        <f t="shared" si="118"/>
        <v/>
      </c>
      <c r="AD487" s="18" t="str">
        <f t="shared" si="118"/>
        <v/>
      </c>
      <c r="AE487" s="18" t="str">
        <f t="shared" si="119"/>
        <v/>
      </c>
      <c r="AG487" s="95" t="str">
        <f>IF($C487="", "", IF(IFERROR(INDEX(Ingredients!C$11:C$310, MATCH($C487, Ingredients!$B$11:$B$310, 0)), "")="", "", IFERROR(INDEX(Ingredients!C$11:C$310, MATCH($C487, Ingredients!$B$11:$B$310, 0)), "")))</f>
        <v/>
      </c>
      <c r="AH487" s="105" t="str">
        <f>IF($C487="", "", IF(IFERROR(INDEX(Ingredients!D$11:D$310, MATCH($C487, Ingredients!$B$11:$B$310, 0)), "")="", "", IFERROR(INDEX(Ingredients!D$11:D$310, MATCH($C487, Ingredients!$B$11:$B$310, 0)), "")))</f>
        <v/>
      </c>
      <c r="AI487" s="106" t="str">
        <f>IF($C487="", "", IF(IFERROR(INDEX(Ingredients!E$11:E$310, MATCH($C487, Ingredients!$B$11:$B$310, 0)), "")="", "", IFERROR(INDEX(Ingredients!E$11:E$310, MATCH($C487, Ingredients!$B$11:$B$310, 0)), "")))</f>
        <v/>
      </c>
      <c r="AJ487" s="108" t="str">
        <f>IF($C487="", "", IF(IFERROR(INDEX(Ingredients!F$11:F$310, MATCH($C487, Ingredients!$B$11:$B$310, 0)), "")="", "", IFERROR(INDEX(Ingredients!F$11:F$310, MATCH($C487, Ingredients!$B$11:$B$310, 0)), "")))</f>
        <v/>
      </c>
      <c r="AK487" s="106" t="str">
        <f>IF($C487="", "", IF(IFERROR(INDEX(Ingredients!G$11:G$310, MATCH($C487, Ingredients!$B$11:$B$310, 0)), "")="", "", IFERROR(INDEX(Ingredients!G$11:G$310, MATCH($C487, Ingredients!$B$11:$B$310, 0)), "")))</f>
        <v/>
      </c>
      <c r="AL487" s="79" t="str">
        <f>IF($C487="", "", IF(IFERROR(INDEX(Ingredients!H$11:H$310, MATCH($C487, Ingredients!$B$11:$B$310, 0)), "")="", "", IFERROR(INDEX(Ingredients!H$11:H$310, MATCH($C487, Ingredients!$B$11:$B$310, 0)), "")))</f>
        <v/>
      </c>
      <c r="AN487" s="83" t="str">
        <f t="shared" si="110"/>
        <v/>
      </c>
      <c r="AP487" s="114" t="str">
        <f t="shared" si="120"/>
        <v/>
      </c>
      <c r="AR487" s="117" t="str">
        <f>IF($C487="", "", IF(IFERROR(INDEX(Ingredients!$AI$11:$AI$310, MATCH($C487, Ingredients!$B$11:$B$310, 0)), "")="", "", IFERROR(INDEX(Ingredients!$AI$11:$AI$310, MATCH($C487, Ingredients!$B$11:$B$310, 0)), "")))</f>
        <v/>
      </c>
      <c r="AT487" s="120" t="str">
        <f t="shared" si="121"/>
        <v/>
      </c>
      <c r="AV487" s="90" t="str">
        <f t="shared" si="111"/>
        <v/>
      </c>
      <c r="AX487" s="90" t="str">
        <f>IF($AV487="", "", COUNTIF($AV$11:$AV$5010, "&lt;"&amp;$AV487)+1+COUNTIF($AV$11:$AV487, $AV487)-1)</f>
        <v/>
      </c>
      <c r="AZ487" s="111" t="str">
        <f>IF($B487="", "", SUMIF('Shopping List'!$AV$11:$AV$25, $B487, 'Shopping List'!$BN$11:$BN$25))</f>
        <v/>
      </c>
      <c r="BB487" s="117" t="str">
        <f t="shared" si="122"/>
        <v/>
      </c>
    </row>
    <row r="488" spans="1:54" x14ac:dyDescent="0.25">
      <c r="A488" s="4"/>
      <c r="B488" s="37"/>
      <c r="C488" s="124"/>
      <c r="D488" s="39"/>
      <c r="E488" s="125"/>
      <c r="F488" s="48"/>
      <c r="G488" s="4"/>
      <c r="H488" s="4"/>
      <c r="I488" s="95" t="str">
        <f>IF($C488="", "", IF(IFERROR(INDEX(Ingredients!$C$11:$C$310, MATCH($C488, Ingredients!$B$11:$B$310, 0)), "")="", "", IFERROR(INDEX(Ingredients!$C$11:$C$310, MATCH($C488, Ingredients!$B$11:$B$310, 0)), "")))</f>
        <v/>
      </c>
      <c r="J488" s="73" t="str">
        <f>IF($B488="", "", IF(IFERROR(INDEX(Meals!$C$11:$C$260, MATCH($B488, Meals!$B$11:$B$260, 0)), "")="", "", IFERROR(INDEX(Meals!$C$11:$C$260, MATCH($B488, Meals!$B$11:$B$260, 0)), "")))</f>
        <v/>
      </c>
      <c r="K488" s="4"/>
      <c r="L488" s="72" t="str">
        <f t="shared" si="112"/>
        <v/>
      </c>
      <c r="M488" s="73" t="str">
        <f t="shared" si="113"/>
        <v/>
      </c>
      <c r="N488" s="4"/>
      <c r="O488" s="78" t="str">
        <f t="shared" si="114"/>
        <v/>
      </c>
      <c r="P488" s="79" t="str">
        <f t="shared" si="115"/>
        <v/>
      </c>
      <c r="Q488" s="4"/>
      <c r="R488" s="90" t="str">
        <f t="shared" si="116"/>
        <v/>
      </c>
      <c r="S488" s="4"/>
      <c r="Y488" s="18" t="str">
        <f t="shared" si="117"/>
        <v/>
      </c>
      <c r="AA488" s="18" t="str">
        <f t="shared" si="108"/>
        <v/>
      </c>
      <c r="AB488" s="18" t="str">
        <f t="shared" si="109"/>
        <v/>
      </c>
      <c r="AC488" s="18" t="str">
        <f t="shared" si="118"/>
        <v/>
      </c>
      <c r="AD488" s="18" t="str">
        <f t="shared" si="118"/>
        <v/>
      </c>
      <c r="AE488" s="18" t="str">
        <f t="shared" si="119"/>
        <v/>
      </c>
      <c r="AG488" s="95" t="str">
        <f>IF($C488="", "", IF(IFERROR(INDEX(Ingredients!C$11:C$310, MATCH($C488, Ingredients!$B$11:$B$310, 0)), "")="", "", IFERROR(INDEX(Ingredients!C$11:C$310, MATCH($C488, Ingredients!$B$11:$B$310, 0)), "")))</f>
        <v/>
      </c>
      <c r="AH488" s="105" t="str">
        <f>IF($C488="", "", IF(IFERROR(INDEX(Ingredients!D$11:D$310, MATCH($C488, Ingredients!$B$11:$B$310, 0)), "")="", "", IFERROR(INDEX(Ingredients!D$11:D$310, MATCH($C488, Ingredients!$B$11:$B$310, 0)), "")))</f>
        <v/>
      </c>
      <c r="AI488" s="106" t="str">
        <f>IF($C488="", "", IF(IFERROR(INDEX(Ingredients!E$11:E$310, MATCH($C488, Ingredients!$B$11:$B$310, 0)), "")="", "", IFERROR(INDEX(Ingredients!E$11:E$310, MATCH($C488, Ingredients!$B$11:$B$310, 0)), "")))</f>
        <v/>
      </c>
      <c r="AJ488" s="108" t="str">
        <f>IF($C488="", "", IF(IFERROR(INDEX(Ingredients!F$11:F$310, MATCH($C488, Ingredients!$B$11:$B$310, 0)), "")="", "", IFERROR(INDEX(Ingredients!F$11:F$310, MATCH($C488, Ingredients!$B$11:$B$310, 0)), "")))</f>
        <v/>
      </c>
      <c r="AK488" s="106" t="str">
        <f>IF($C488="", "", IF(IFERROR(INDEX(Ingredients!G$11:G$310, MATCH($C488, Ingredients!$B$11:$B$310, 0)), "")="", "", IFERROR(INDEX(Ingredients!G$11:G$310, MATCH($C488, Ingredients!$B$11:$B$310, 0)), "")))</f>
        <v/>
      </c>
      <c r="AL488" s="79" t="str">
        <f>IF($C488="", "", IF(IFERROR(INDEX(Ingredients!H$11:H$310, MATCH($C488, Ingredients!$B$11:$B$310, 0)), "")="", "", IFERROR(INDEX(Ingredients!H$11:H$310, MATCH($C488, Ingredients!$B$11:$B$310, 0)), "")))</f>
        <v/>
      </c>
      <c r="AN488" s="83" t="str">
        <f t="shared" si="110"/>
        <v/>
      </c>
      <c r="AP488" s="114" t="str">
        <f t="shared" si="120"/>
        <v/>
      </c>
      <c r="AR488" s="117" t="str">
        <f>IF($C488="", "", IF(IFERROR(INDEX(Ingredients!$AI$11:$AI$310, MATCH($C488, Ingredients!$B$11:$B$310, 0)), "")="", "", IFERROR(INDEX(Ingredients!$AI$11:$AI$310, MATCH($C488, Ingredients!$B$11:$B$310, 0)), "")))</f>
        <v/>
      </c>
      <c r="AT488" s="120" t="str">
        <f t="shared" si="121"/>
        <v/>
      </c>
      <c r="AV488" s="90" t="str">
        <f t="shared" si="111"/>
        <v/>
      </c>
      <c r="AX488" s="90" t="str">
        <f>IF($AV488="", "", COUNTIF($AV$11:$AV$5010, "&lt;"&amp;$AV488)+1+COUNTIF($AV$11:$AV488, $AV488)-1)</f>
        <v/>
      </c>
      <c r="AZ488" s="111" t="str">
        <f>IF($B488="", "", SUMIF('Shopping List'!$AV$11:$AV$25, $B488, 'Shopping List'!$BN$11:$BN$25))</f>
        <v/>
      </c>
      <c r="BB488" s="117" t="str">
        <f t="shared" si="122"/>
        <v/>
      </c>
    </row>
    <row r="489" spans="1:54" x14ac:dyDescent="0.25">
      <c r="A489" s="4"/>
      <c r="B489" s="37"/>
      <c r="C489" s="124"/>
      <c r="D489" s="39"/>
      <c r="E489" s="125"/>
      <c r="F489" s="48"/>
      <c r="G489" s="4"/>
      <c r="H489" s="4"/>
      <c r="I489" s="95" t="str">
        <f>IF($C489="", "", IF(IFERROR(INDEX(Ingredients!$C$11:$C$310, MATCH($C489, Ingredients!$B$11:$B$310, 0)), "")="", "", IFERROR(INDEX(Ingredients!$C$11:$C$310, MATCH($C489, Ingredients!$B$11:$B$310, 0)), "")))</f>
        <v/>
      </c>
      <c r="J489" s="73" t="str">
        <f>IF($B489="", "", IF(IFERROR(INDEX(Meals!$C$11:$C$260, MATCH($B489, Meals!$B$11:$B$260, 0)), "")="", "", IFERROR(INDEX(Meals!$C$11:$C$260, MATCH($B489, Meals!$B$11:$B$260, 0)), "")))</f>
        <v/>
      </c>
      <c r="K489" s="4"/>
      <c r="L489" s="72" t="str">
        <f t="shared" si="112"/>
        <v/>
      </c>
      <c r="M489" s="73" t="str">
        <f t="shared" si="113"/>
        <v/>
      </c>
      <c r="N489" s="4"/>
      <c r="O489" s="78" t="str">
        <f t="shared" si="114"/>
        <v/>
      </c>
      <c r="P489" s="79" t="str">
        <f t="shared" si="115"/>
        <v/>
      </c>
      <c r="Q489" s="4"/>
      <c r="R489" s="90" t="str">
        <f t="shared" si="116"/>
        <v/>
      </c>
      <c r="S489" s="4"/>
      <c r="Y489" s="18" t="str">
        <f t="shared" si="117"/>
        <v/>
      </c>
      <c r="AA489" s="18" t="str">
        <f t="shared" si="108"/>
        <v/>
      </c>
      <c r="AB489" s="18" t="str">
        <f t="shared" si="109"/>
        <v/>
      </c>
      <c r="AC489" s="18" t="str">
        <f t="shared" si="118"/>
        <v/>
      </c>
      <c r="AD489" s="18" t="str">
        <f t="shared" si="118"/>
        <v/>
      </c>
      <c r="AE489" s="18" t="str">
        <f t="shared" si="119"/>
        <v/>
      </c>
      <c r="AG489" s="95" t="str">
        <f>IF($C489="", "", IF(IFERROR(INDEX(Ingredients!C$11:C$310, MATCH($C489, Ingredients!$B$11:$B$310, 0)), "")="", "", IFERROR(INDEX(Ingredients!C$11:C$310, MATCH($C489, Ingredients!$B$11:$B$310, 0)), "")))</f>
        <v/>
      </c>
      <c r="AH489" s="105" t="str">
        <f>IF($C489="", "", IF(IFERROR(INDEX(Ingredients!D$11:D$310, MATCH($C489, Ingredients!$B$11:$B$310, 0)), "")="", "", IFERROR(INDEX(Ingredients!D$11:D$310, MATCH($C489, Ingredients!$B$11:$B$310, 0)), "")))</f>
        <v/>
      </c>
      <c r="AI489" s="106" t="str">
        <f>IF($C489="", "", IF(IFERROR(INDEX(Ingredients!E$11:E$310, MATCH($C489, Ingredients!$B$11:$B$310, 0)), "")="", "", IFERROR(INDEX(Ingredients!E$11:E$310, MATCH($C489, Ingredients!$B$11:$B$310, 0)), "")))</f>
        <v/>
      </c>
      <c r="AJ489" s="108" t="str">
        <f>IF($C489="", "", IF(IFERROR(INDEX(Ingredients!F$11:F$310, MATCH($C489, Ingredients!$B$11:$B$310, 0)), "")="", "", IFERROR(INDEX(Ingredients!F$11:F$310, MATCH($C489, Ingredients!$B$11:$B$310, 0)), "")))</f>
        <v/>
      </c>
      <c r="AK489" s="106" t="str">
        <f>IF($C489="", "", IF(IFERROR(INDEX(Ingredients!G$11:G$310, MATCH($C489, Ingredients!$B$11:$B$310, 0)), "")="", "", IFERROR(INDEX(Ingredients!G$11:G$310, MATCH($C489, Ingredients!$B$11:$B$310, 0)), "")))</f>
        <v/>
      </c>
      <c r="AL489" s="79" t="str">
        <f>IF($C489="", "", IF(IFERROR(INDEX(Ingredients!H$11:H$310, MATCH($C489, Ingredients!$B$11:$B$310, 0)), "")="", "", IFERROR(INDEX(Ingredients!H$11:H$310, MATCH($C489, Ingredients!$B$11:$B$310, 0)), "")))</f>
        <v/>
      </c>
      <c r="AN489" s="83" t="str">
        <f t="shared" si="110"/>
        <v/>
      </c>
      <c r="AP489" s="114" t="str">
        <f t="shared" si="120"/>
        <v/>
      </c>
      <c r="AR489" s="117" t="str">
        <f>IF($C489="", "", IF(IFERROR(INDEX(Ingredients!$AI$11:$AI$310, MATCH($C489, Ingredients!$B$11:$B$310, 0)), "")="", "", IFERROR(INDEX(Ingredients!$AI$11:$AI$310, MATCH($C489, Ingredients!$B$11:$B$310, 0)), "")))</f>
        <v/>
      </c>
      <c r="AT489" s="120" t="str">
        <f t="shared" si="121"/>
        <v/>
      </c>
      <c r="AV489" s="90" t="str">
        <f t="shared" si="111"/>
        <v/>
      </c>
      <c r="AX489" s="90" t="str">
        <f>IF($AV489="", "", COUNTIF($AV$11:$AV$5010, "&lt;"&amp;$AV489)+1+COUNTIF($AV$11:$AV489, $AV489)-1)</f>
        <v/>
      </c>
      <c r="AZ489" s="111" t="str">
        <f>IF($B489="", "", SUMIF('Shopping List'!$AV$11:$AV$25, $B489, 'Shopping List'!$BN$11:$BN$25))</f>
        <v/>
      </c>
      <c r="BB489" s="117" t="str">
        <f t="shared" si="122"/>
        <v/>
      </c>
    </row>
    <row r="490" spans="1:54" x14ac:dyDescent="0.25">
      <c r="A490" s="4"/>
      <c r="B490" s="37"/>
      <c r="C490" s="124"/>
      <c r="D490" s="39"/>
      <c r="E490" s="125"/>
      <c r="F490" s="48"/>
      <c r="G490" s="4"/>
      <c r="H490" s="4"/>
      <c r="I490" s="95" t="str">
        <f>IF($C490="", "", IF(IFERROR(INDEX(Ingredients!$C$11:$C$310, MATCH($C490, Ingredients!$B$11:$B$310, 0)), "")="", "", IFERROR(INDEX(Ingredients!$C$11:$C$310, MATCH($C490, Ingredients!$B$11:$B$310, 0)), "")))</f>
        <v/>
      </c>
      <c r="J490" s="73" t="str">
        <f>IF($B490="", "", IF(IFERROR(INDEX(Meals!$C$11:$C$260, MATCH($B490, Meals!$B$11:$B$260, 0)), "")="", "", IFERROR(INDEX(Meals!$C$11:$C$260, MATCH($B490, Meals!$B$11:$B$260, 0)), "")))</f>
        <v/>
      </c>
      <c r="K490" s="4"/>
      <c r="L490" s="72" t="str">
        <f t="shared" si="112"/>
        <v/>
      </c>
      <c r="M490" s="73" t="str">
        <f t="shared" si="113"/>
        <v/>
      </c>
      <c r="N490" s="4"/>
      <c r="O490" s="78" t="str">
        <f t="shared" si="114"/>
        <v/>
      </c>
      <c r="P490" s="79" t="str">
        <f t="shared" si="115"/>
        <v/>
      </c>
      <c r="Q490" s="4"/>
      <c r="R490" s="90" t="str">
        <f t="shared" si="116"/>
        <v/>
      </c>
      <c r="S490" s="4"/>
      <c r="Y490" s="18" t="str">
        <f t="shared" si="117"/>
        <v/>
      </c>
      <c r="AA490" s="18" t="str">
        <f t="shared" si="108"/>
        <v/>
      </c>
      <c r="AB490" s="18" t="str">
        <f t="shared" si="109"/>
        <v/>
      </c>
      <c r="AC490" s="18" t="str">
        <f t="shared" si="118"/>
        <v/>
      </c>
      <c r="AD490" s="18" t="str">
        <f t="shared" si="118"/>
        <v/>
      </c>
      <c r="AE490" s="18" t="str">
        <f t="shared" si="119"/>
        <v/>
      </c>
      <c r="AG490" s="95" t="str">
        <f>IF($C490="", "", IF(IFERROR(INDEX(Ingredients!C$11:C$310, MATCH($C490, Ingredients!$B$11:$B$310, 0)), "")="", "", IFERROR(INDEX(Ingredients!C$11:C$310, MATCH($C490, Ingredients!$B$11:$B$310, 0)), "")))</f>
        <v/>
      </c>
      <c r="AH490" s="105" t="str">
        <f>IF($C490="", "", IF(IFERROR(INDEX(Ingredients!D$11:D$310, MATCH($C490, Ingredients!$B$11:$B$310, 0)), "")="", "", IFERROR(INDEX(Ingredients!D$11:D$310, MATCH($C490, Ingredients!$B$11:$B$310, 0)), "")))</f>
        <v/>
      </c>
      <c r="AI490" s="106" t="str">
        <f>IF($C490="", "", IF(IFERROR(INDEX(Ingredients!E$11:E$310, MATCH($C490, Ingredients!$B$11:$B$310, 0)), "")="", "", IFERROR(INDEX(Ingredients!E$11:E$310, MATCH($C490, Ingredients!$B$11:$B$310, 0)), "")))</f>
        <v/>
      </c>
      <c r="AJ490" s="108" t="str">
        <f>IF($C490="", "", IF(IFERROR(INDEX(Ingredients!F$11:F$310, MATCH($C490, Ingredients!$B$11:$B$310, 0)), "")="", "", IFERROR(INDEX(Ingredients!F$11:F$310, MATCH($C490, Ingredients!$B$11:$B$310, 0)), "")))</f>
        <v/>
      </c>
      <c r="AK490" s="106" t="str">
        <f>IF($C490="", "", IF(IFERROR(INDEX(Ingredients!G$11:G$310, MATCH($C490, Ingredients!$B$11:$B$310, 0)), "")="", "", IFERROR(INDEX(Ingredients!G$11:G$310, MATCH($C490, Ingredients!$B$11:$B$310, 0)), "")))</f>
        <v/>
      </c>
      <c r="AL490" s="79" t="str">
        <f>IF($C490="", "", IF(IFERROR(INDEX(Ingredients!H$11:H$310, MATCH($C490, Ingredients!$B$11:$B$310, 0)), "")="", "", IFERROR(INDEX(Ingredients!H$11:H$310, MATCH($C490, Ingredients!$B$11:$B$310, 0)), "")))</f>
        <v/>
      </c>
      <c r="AN490" s="83" t="str">
        <f t="shared" si="110"/>
        <v/>
      </c>
      <c r="AP490" s="114" t="str">
        <f t="shared" si="120"/>
        <v/>
      </c>
      <c r="AR490" s="117" t="str">
        <f>IF($C490="", "", IF(IFERROR(INDEX(Ingredients!$AI$11:$AI$310, MATCH($C490, Ingredients!$B$11:$B$310, 0)), "")="", "", IFERROR(INDEX(Ingredients!$AI$11:$AI$310, MATCH($C490, Ingredients!$B$11:$B$310, 0)), "")))</f>
        <v/>
      </c>
      <c r="AT490" s="120" t="str">
        <f t="shared" si="121"/>
        <v/>
      </c>
      <c r="AV490" s="90" t="str">
        <f t="shared" si="111"/>
        <v/>
      </c>
      <c r="AX490" s="90" t="str">
        <f>IF($AV490="", "", COUNTIF($AV$11:$AV$5010, "&lt;"&amp;$AV490)+1+COUNTIF($AV$11:$AV490, $AV490)-1)</f>
        <v/>
      </c>
      <c r="AZ490" s="111" t="str">
        <f>IF($B490="", "", SUMIF('Shopping List'!$AV$11:$AV$25, $B490, 'Shopping List'!$BN$11:$BN$25))</f>
        <v/>
      </c>
      <c r="BB490" s="117" t="str">
        <f t="shared" si="122"/>
        <v/>
      </c>
    </row>
    <row r="491" spans="1:54" x14ac:dyDescent="0.25">
      <c r="A491" s="4"/>
      <c r="B491" s="37"/>
      <c r="C491" s="124"/>
      <c r="D491" s="39"/>
      <c r="E491" s="125"/>
      <c r="F491" s="48"/>
      <c r="G491" s="4"/>
      <c r="H491" s="4"/>
      <c r="I491" s="95" t="str">
        <f>IF($C491="", "", IF(IFERROR(INDEX(Ingredients!$C$11:$C$310, MATCH($C491, Ingredients!$B$11:$B$310, 0)), "")="", "", IFERROR(INDEX(Ingredients!$C$11:$C$310, MATCH($C491, Ingredients!$B$11:$B$310, 0)), "")))</f>
        <v/>
      </c>
      <c r="J491" s="73" t="str">
        <f>IF($B491="", "", IF(IFERROR(INDEX(Meals!$C$11:$C$260, MATCH($B491, Meals!$B$11:$B$260, 0)), "")="", "", IFERROR(INDEX(Meals!$C$11:$C$260, MATCH($B491, Meals!$B$11:$B$260, 0)), "")))</f>
        <v/>
      </c>
      <c r="K491" s="4"/>
      <c r="L491" s="72" t="str">
        <f t="shared" si="112"/>
        <v/>
      </c>
      <c r="M491" s="73" t="str">
        <f t="shared" si="113"/>
        <v/>
      </c>
      <c r="N491" s="4"/>
      <c r="O491" s="78" t="str">
        <f t="shared" si="114"/>
        <v/>
      </c>
      <c r="P491" s="79" t="str">
        <f t="shared" si="115"/>
        <v/>
      </c>
      <c r="Q491" s="4"/>
      <c r="R491" s="90" t="str">
        <f t="shared" si="116"/>
        <v/>
      </c>
      <c r="S491" s="4"/>
      <c r="Y491" s="18" t="str">
        <f t="shared" si="117"/>
        <v/>
      </c>
      <c r="AA491" s="18" t="str">
        <f t="shared" si="108"/>
        <v/>
      </c>
      <c r="AB491" s="18" t="str">
        <f t="shared" si="109"/>
        <v/>
      </c>
      <c r="AC491" s="18" t="str">
        <f t="shared" si="118"/>
        <v/>
      </c>
      <c r="AD491" s="18" t="str">
        <f t="shared" si="118"/>
        <v/>
      </c>
      <c r="AE491" s="18" t="str">
        <f t="shared" si="119"/>
        <v/>
      </c>
      <c r="AG491" s="95" t="str">
        <f>IF($C491="", "", IF(IFERROR(INDEX(Ingredients!C$11:C$310, MATCH($C491, Ingredients!$B$11:$B$310, 0)), "")="", "", IFERROR(INDEX(Ingredients!C$11:C$310, MATCH($C491, Ingredients!$B$11:$B$310, 0)), "")))</f>
        <v/>
      </c>
      <c r="AH491" s="105" t="str">
        <f>IF($C491="", "", IF(IFERROR(INDEX(Ingredients!D$11:D$310, MATCH($C491, Ingredients!$B$11:$B$310, 0)), "")="", "", IFERROR(INDEX(Ingredients!D$11:D$310, MATCH($C491, Ingredients!$B$11:$B$310, 0)), "")))</f>
        <v/>
      </c>
      <c r="AI491" s="106" t="str">
        <f>IF($C491="", "", IF(IFERROR(INDEX(Ingredients!E$11:E$310, MATCH($C491, Ingredients!$B$11:$B$310, 0)), "")="", "", IFERROR(INDEX(Ingredients!E$11:E$310, MATCH($C491, Ingredients!$B$11:$B$310, 0)), "")))</f>
        <v/>
      </c>
      <c r="AJ491" s="108" t="str">
        <f>IF($C491="", "", IF(IFERROR(INDEX(Ingredients!F$11:F$310, MATCH($C491, Ingredients!$B$11:$B$310, 0)), "")="", "", IFERROR(INDEX(Ingredients!F$11:F$310, MATCH($C491, Ingredients!$B$11:$B$310, 0)), "")))</f>
        <v/>
      </c>
      <c r="AK491" s="106" t="str">
        <f>IF($C491="", "", IF(IFERROR(INDEX(Ingredients!G$11:G$310, MATCH($C491, Ingredients!$B$11:$B$310, 0)), "")="", "", IFERROR(INDEX(Ingredients!G$11:G$310, MATCH($C491, Ingredients!$B$11:$B$310, 0)), "")))</f>
        <v/>
      </c>
      <c r="AL491" s="79" t="str">
        <f>IF($C491="", "", IF(IFERROR(INDEX(Ingredients!H$11:H$310, MATCH($C491, Ingredients!$B$11:$B$310, 0)), "")="", "", IFERROR(INDEX(Ingredients!H$11:H$310, MATCH($C491, Ingredients!$B$11:$B$310, 0)), "")))</f>
        <v/>
      </c>
      <c r="AN491" s="83" t="str">
        <f t="shared" si="110"/>
        <v/>
      </c>
      <c r="AP491" s="114" t="str">
        <f t="shared" si="120"/>
        <v/>
      </c>
      <c r="AR491" s="117" t="str">
        <f>IF($C491="", "", IF(IFERROR(INDEX(Ingredients!$AI$11:$AI$310, MATCH($C491, Ingredients!$B$11:$B$310, 0)), "")="", "", IFERROR(INDEX(Ingredients!$AI$11:$AI$310, MATCH($C491, Ingredients!$B$11:$B$310, 0)), "")))</f>
        <v/>
      </c>
      <c r="AT491" s="120" t="str">
        <f t="shared" si="121"/>
        <v/>
      </c>
      <c r="AV491" s="90" t="str">
        <f t="shared" si="111"/>
        <v/>
      </c>
      <c r="AX491" s="90" t="str">
        <f>IF($AV491="", "", COUNTIF($AV$11:$AV$5010, "&lt;"&amp;$AV491)+1+COUNTIF($AV$11:$AV491, $AV491)-1)</f>
        <v/>
      </c>
      <c r="AZ491" s="111" t="str">
        <f>IF($B491="", "", SUMIF('Shopping List'!$AV$11:$AV$25, $B491, 'Shopping List'!$BN$11:$BN$25))</f>
        <v/>
      </c>
      <c r="BB491" s="117" t="str">
        <f t="shared" si="122"/>
        <v/>
      </c>
    </row>
    <row r="492" spans="1:54" x14ac:dyDescent="0.25">
      <c r="A492" s="4"/>
      <c r="B492" s="37"/>
      <c r="C492" s="124"/>
      <c r="D492" s="39"/>
      <c r="E492" s="125"/>
      <c r="F492" s="48"/>
      <c r="G492" s="4"/>
      <c r="H492" s="4"/>
      <c r="I492" s="95" t="str">
        <f>IF($C492="", "", IF(IFERROR(INDEX(Ingredients!$C$11:$C$310, MATCH($C492, Ingredients!$B$11:$B$310, 0)), "")="", "", IFERROR(INDEX(Ingredients!$C$11:$C$310, MATCH($C492, Ingredients!$B$11:$B$310, 0)), "")))</f>
        <v/>
      </c>
      <c r="J492" s="73" t="str">
        <f>IF($B492="", "", IF(IFERROR(INDEX(Meals!$C$11:$C$260, MATCH($B492, Meals!$B$11:$B$260, 0)), "")="", "", IFERROR(INDEX(Meals!$C$11:$C$260, MATCH($B492, Meals!$B$11:$B$260, 0)), "")))</f>
        <v/>
      </c>
      <c r="K492" s="4"/>
      <c r="L492" s="72" t="str">
        <f t="shared" si="112"/>
        <v/>
      </c>
      <c r="M492" s="73" t="str">
        <f t="shared" si="113"/>
        <v/>
      </c>
      <c r="N492" s="4"/>
      <c r="O492" s="78" t="str">
        <f t="shared" si="114"/>
        <v/>
      </c>
      <c r="P492" s="79" t="str">
        <f t="shared" si="115"/>
        <v/>
      </c>
      <c r="Q492" s="4"/>
      <c r="R492" s="90" t="str">
        <f t="shared" si="116"/>
        <v/>
      </c>
      <c r="S492" s="4"/>
      <c r="Y492" s="18" t="str">
        <f t="shared" si="117"/>
        <v/>
      </c>
      <c r="AA492" s="18" t="str">
        <f t="shared" si="108"/>
        <v/>
      </c>
      <c r="AB492" s="18" t="str">
        <f t="shared" si="109"/>
        <v/>
      </c>
      <c r="AC492" s="18" t="str">
        <f t="shared" si="118"/>
        <v/>
      </c>
      <c r="AD492" s="18" t="str">
        <f t="shared" si="118"/>
        <v/>
      </c>
      <c r="AE492" s="18" t="str">
        <f t="shared" si="119"/>
        <v/>
      </c>
      <c r="AG492" s="95" t="str">
        <f>IF($C492="", "", IF(IFERROR(INDEX(Ingredients!C$11:C$310, MATCH($C492, Ingredients!$B$11:$B$310, 0)), "")="", "", IFERROR(INDEX(Ingredients!C$11:C$310, MATCH($C492, Ingredients!$B$11:$B$310, 0)), "")))</f>
        <v/>
      </c>
      <c r="AH492" s="105" t="str">
        <f>IF($C492="", "", IF(IFERROR(INDEX(Ingredients!D$11:D$310, MATCH($C492, Ingredients!$B$11:$B$310, 0)), "")="", "", IFERROR(INDEX(Ingredients!D$11:D$310, MATCH($C492, Ingredients!$B$11:$B$310, 0)), "")))</f>
        <v/>
      </c>
      <c r="AI492" s="106" t="str">
        <f>IF($C492="", "", IF(IFERROR(INDEX(Ingredients!E$11:E$310, MATCH($C492, Ingredients!$B$11:$B$310, 0)), "")="", "", IFERROR(INDEX(Ingredients!E$11:E$310, MATCH($C492, Ingredients!$B$11:$B$310, 0)), "")))</f>
        <v/>
      </c>
      <c r="AJ492" s="108" t="str">
        <f>IF($C492="", "", IF(IFERROR(INDEX(Ingredients!F$11:F$310, MATCH($C492, Ingredients!$B$11:$B$310, 0)), "")="", "", IFERROR(INDEX(Ingredients!F$11:F$310, MATCH($C492, Ingredients!$B$11:$B$310, 0)), "")))</f>
        <v/>
      </c>
      <c r="AK492" s="106" t="str">
        <f>IF($C492="", "", IF(IFERROR(INDEX(Ingredients!G$11:G$310, MATCH($C492, Ingredients!$B$11:$B$310, 0)), "")="", "", IFERROR(INDEX(Ingredients!G$11:G$310, MATCH($C492, Ingredients!$B$11:$B$310, 0)), "")))</f>
        <v/>
      </c>
      <c r="AL492" s="79" t="str">
        <f>IF($C492="", "", IF(IFERROR(INDEX(Ingredients!H$11:H$310, MATCH($C492, Ingredients!$B$11:$B$310, 0)), "")="", "", IFERROR(INDEX(Ingredients!H$11:H$310, MATCH($C492, Ingredients!$B$11:$B$310, 0)), "")))</f>
        <v/>
      </c>
      <c r="AN492" s="83" t="str">
        <f t="shared" si="110"/>
        <v/>
      </c>
      <c r="AP492" s="114" t="str">
        <f t="shared" si="120"/>
        <v/>
      </c>
      <c r="AR492" s="117" t="str">
        <f>IF($C492="", "", IF(IFERROR(INDEX(Ingredients!$AI$11:$AI$310, MATCH($C492, Ingredients!$B$11:$B$310, 0)), "")="", "", IFERROR(INDEX(Ingredients!$AI$11:$AI$310, MATCH($C492, Ingredients!$B$11:$B$310, 0)), "")))</f>
        <v/>
      </c>
      <c r="AT492" s="120" t="str">
        <f t="shared" si="121"/>
        <v/>
      </c>
      <c r="AV492" s="90" t="str">
        <f t="shared" si="111"/>
        <v/>
      </c>
      <c r="AX492" s="90" t="str">
        <f>IF($AV492="", "", COUNTIF($AV$11:$AV$5010, "&lt;"&amp;$AV492)+1+COUNTIF($AV$11:$AV492, $AV492)-1)</f>
        <v/>
      </c>
      <c r="AZ492" s="111" t="str">
        <f>IF($B492="", "", SUMIF('Shopping List'!$AV$11:$AV$25, $B492, 'Shopping List'!$BN$11:$BN$25))</f>
        <v/>
      </c>
      <c r="BB492" s="117" t="str">
        <f t="shared" si="122"/>
        <v/>
      </c>
    </row>
    <row r="493" spans="1:54" x14ac:dyDescent="0.25">
      <c r="A493" s="4"/>
      <c r="B493" s="37"/>
      <c r="C493" s="124"/>
      <c r="D493" s="39"/>
      <c r="E493" s="125"/>
      <c r="F493" s="48"/>
      <c r="G493" s="4"/>
      <c r="H493" s="4"/>
      <c r="I493" s="95" t="str">
        <f>IF($C493="", "", IF(IFERROR(INDEX(Ingredients!$C$11:$C$310, MATCH($C493, Ingredients!$B$11:$B$310, 0)), "")="", "", IFERROR(INDEX(Ingredients!$C$11:$C$310, MATCH($C493, Ingredients!$B$11:$B$310, 0)), "")))</f>
        <v/>
      </c>
      <c r="J493" s="73" t="str">
        <f>IF($B493="", "", IF(IFERROR(INDEX(Meals!$C$11:$C$260, MATCH($B493, Meals!$B$11:$B$260, 0)), "")="", "", IFERROR(INDEX(Meals!$C$11:$C$260, MATCH($B493, Meals!$B$11:$B$260, 0)), "")))</f>
        <v/>
      </c>
      <c r="K493" s="4"/>
      <c r="L493" s="72" t="str">
        <f t="shared" si="112"/>
        <v/>
      </c>
      <c r="M493" s="73" t="str">
        <f t="shared" si="113"/>
        <v/>
      </c>
      <c r="N493" s="4"/>
      <c r="O493" s="78" t="str">
        <f t="shared" si="114"/>
        <v/>
      </c>
      <c r="P493" s="79" t="str">
        <f t="shared" si="115"/>
        <v/>
      </c>
      <c r="Q493" s="4"/>
      <c r="R493" s="90" t="str">
        <f t="shared" si="116"/>
        <v/>
      </c>
      <c r="S493" s="4"/>
      <c r="Y493" s="18" t="str">
        <f t="shared" si="117"/>
        <v/>
      </c>
      <c r="AA493" s="18" t="str">
        <f t="shared" si="108"/>
        <v/>
      </c>
      <c r="AB493" s="18" t="str">
        <f t="shared" si="109"/>
        <v/>
      </c>
      <c r="AC493" s="18" t="str">
        <f t="shared" si="118"/>
        <v/>
      </c>
      <c r="AD493" s="18" t="str">
        <f t="shared" si="118"/>
        <v/>
      </c>
      <c r="AE493" s="18" t="str">
        <f t="shared" si="119"/>
        <v/>
      </c>
      <c r="AG493" s="95" t="str">
        <f>IF($C493="", "", IF(IFERROR(INDEX(Ingredients!C$11:C$310, MATCH($C493, Ingredients!$B$11:$B$310, 0)), "")="", "", IFERROR(INDEX(Ingredients!C$11:C$310, MATCH($C493, Ingredients!$B$11:$B$310, 0)), "")))</f>
        <v/>
      </c>
      <c r="AH493" s="105" t="str">
        <f>IF($C493="", "", IF(IFERROR(INDEX(Ingredients!D$11:D$310, MATCH($C493, Ingredients!$B$11:$B$310, 0)), "")="", "", IFERROR(INDEX(Ingredients!D$11:D$310, MATCH($C493, Ingredients!$B$11:$B$310, 0)), "")))</f>
        <v/>
      </c>
      <c r="AI493" s="106" t="str">
        <f>IF($C493="", "", IF(IFERROR(INDEX(Ingredients!E$11:E$310, MATCH($C493, Ingredients!$B$11:$B$310, 0)), "")="", "", IFERROR(INDEX(Ingredients!E$11:E$310, MATCH($C493, Ingredients!$B$11:$B$310, 0)), "")))</f>
        <v/>
      </c>
      <c r="AJ493" s="108" t="str">
        <f>IF($C493="", "", IF(IFERROR(INDEX(Ingredients!F$11:F$310, MATCH($C493, Ingredients!$B$11:$B$310, 0)), "")="", "", IFERROR(INDEX(Ingredients!F$11:F$310, MATCH($C493, Ingredients!$B$11:$B$310, 0)), "")))</f>
        <v/>
      </c>
      <c r="AK493" s="106" t="str">
        <f>IF($C493="", "", IF(IFERROR(INDEX(Ingredients!G$11:G$310, MATCH($C493, Ingredients!$B$11:$B$310, 0)), "")="", "", IFERROR(INDEX(Ingredients!G$11:G$310, MATCH($C493, Ingredients!$B$11:$B$310, 0)), "")))</f>
        <v/>
      </c>
      <c r="AL493" s="79" t="str">
        <f>IF($C493="", "", IF(IFERROR(INDEX(Ingredients!H$11:H$310, MATCH($C493, Ingredients!$B$11:$B$310, 0)), "")="", "", IFERROR(INDEX(Ingredients!H$11:H$310, MATCH($C493, Ingredients!$B$11:$B$310, 0)), "")))</f>
        <v/>
      </c>
      <c r="AN493" s="83" t="str">
        <f t="shared" si="110"/>
        <v/>
      </c>
      <c r="AP493" s="114" t="str">
        <f t="shared" si="120"/>
        <v/>
      </c>
      <c r="AR493" s="117" t="str">
        <f>IF($C493="", "", IF(IFERROR(INDEX(Ingredients!$AI$11:$AI$310, MATCH($C493, Ingredients!$B$11:$B$310, 0)), "")="", "", IFERROR(INDEX(Ingredients!$AI$11:$AI$310, MATCH($C493, Ingredients!$B$11:$B$310, 0)), "")))</f>
        <v/>
      </c>
      <c r="AT493" s="120" t="str">
        <f t="shared" si="121"/>
        <v/>
      </c>
      <c r="AV493" s="90" t="str">
        <f t="shared" si="111"/>
        <v/>
      </c>
      <c r="AX493" s="90" t="str">
        <f>IF($AV493="", "", COUNTIF($AV$11:$AV$5010, "&lt;"&amp;$AV493)+1+COUNTIF($AV$11:$AV493, $AV493)-1)</f>
        <v/>
      </c>
      <c r="AZ493" s="111" t="str">
        <f>IF($B493="", "", SUMIF('Shopping List'!$AV$11:$AV$25, $B493, 'Shopping List'!$BN$11:$BN$25))</f>
        <v/>
      </c>
      <c r="BB493" s="117" t="str">
        <f t="shared" si="122"/>
        <v/>
      </c>
    </row>
    <row r="494" spans="1:54" x14ac:dyDescent="0.25">
      <c r="A494" s="4"/>
      <c r="B494" s="37"/>
      <c r="C494" s="124"/>
      <c r="D494" s="39"/>
      <c r="E494" s="125"/>
      <c r="F494" s="48"/>
      <c r="G494" s="4"/>
      <c r="H494" s="4"/>
      <c r="I494" s="95" t="str">
        <f>IF($C494="", "", IF(IFERROR(INDEX(Ingredients!$C$11:$C$310, MATCH($C494, Ingredients!$B$11:$B$310, 0)), "")="", "", IFERROR(INDEX(Ingredients!$C$11:$C$310, MATCH($C494, Ingredients!$B$11:$B$310, 0)), "")))</f>
        <v/>
      </c>
      <c r="J494" s="73" t="str">
        <f>IF($B494="", "", IF(IFERROR(INDEX(Meals!$C$11:$C$260, MATCH($B494, Meals!$B$11:$B$260, 0)), "")="", "", IFERROR(INDEX(Meals!$C$11:$C$260, MATCH($B494, Meals!$B$11:$B$260, 0)), "")))</f>
        <v/>
      </c>
      <c r="K494" s="4"/>
      <c r="L494" s="72" t="str">
        <f t="shared" si="112"/>
        <v/>
      </c>
      <c r="M494" s="73" t="str">
        <f t="shared" si="113"/>
        <v/>
      </c>
      <c r="N494" s="4"/>
      <c r="O494" s="78" t="str">
        <f t="shared" si="114"/>
        <v/>
      </c>
      <c r="P494" s="79" t="str">
        <f t="shared" si="115"/>
        <v/>
      </c>
      <c r="Q494" s="4"/>
      <c r="R494" s="90" t="str">
        <f t="shared" si="116"/>
        <v/>
      </c>
      <c r="S494" s="4"/>
      <c r="Y494" s="18" t="str">
        <f t="shared" si="117"/>
        <v/>
      </c>
      <c r="AA494" s="18" t="str">
        <f t="shared" si="108"/>
        <v/>
      </c>
      <c r="AB494" s="18" t="str">
        <f t="shared" si="109"/>
        <v/>
      </c>
      <c r="AC494" s="18" t="str">
        <f t="shared" si="118"/>
        <v/>
      </c>
      <c r="AD494" s="18" t="str">
        <f t="shared" si="118"/>
        <v/>
      </c>
      <c r="AE494" s="18" t="str">
        <f t="shared" si="119"/>
        <v/>
      </c>
      <c r="AG494" s="95" t="str">
        <f>IF($C494="", "", IF(IFERROR(INDEX(Ingredients!C$11:C$310, MATCH($C494, Ingredients!$B$11:$B$310, 0)), "")="", "", IFERROR(INDEX(Ingredients!C$11:C$310, MATCH($C494, Ingredients!$B$11:$B$310, 0)), "")))</f>
        <v/>
      </c>
      <c r="AH494" s="105" t="str">
        <f>IF($C494="", "", IF(IFERROR(INDEX(Ingredients!D$11:D$310, MATCH($C494, Ingredients!$B$11:$B$310, 0)), "")="", "", IFERROR(INDEX(Ingredients!D$11:D$310, MATCH($C494, Ingredients!$B$11:$B$310, 0)), "")))</f>
        <v/>
      </c>
      <c r="AI494" s="106" t="str">
        <f>IF($C494="", "", IF(IFERROR(INDEX(Ingredients!E$11:E$310, MATCH($C494, Ingredients!$B$11:$B$310, 0)), "")="", "", IFERROR(INDEX(Ingredients!E$11:E$310, MATCH($C494, Ingredients!$B$11:$B$310, 0)), "")))</f>
        <v/>
      </c>
      <c r="AJ494" s="108" t="str">
        <f>IF($C494="", "", IF(IFERROR(INDEX(Ingredients!F$11:F$310, MATCH($C494, Ingredients!$B$11:$B$310, 0)), "")="", "", IFERROR(INDEX(Ingredients!F$11:F$310, MATCH($C494, Ingredients!$B$11:$B$310, 0)), "")))</f>
        <v/>
      </c>
      <c r="AK494" s="106" t="str">
        <f>IF($C494="", "", IF(IFERROR(INDEX(Ingredients!G$11:G$310, MATCH($C494, Ingredients!$B$11:$B$310, 0)), "")="", "", IFERROR(INDEX(Ingredients!G$11:G$310, MATCH($C494, Ingredients!$B$11:$B$310, 0)), "")))</f>
        <v/>
      </c>
      <c r="AL494" s="79" t="str">
        <f>IF($C494="", "", IF(IFERROR(INDEX(Ingredients!H$11:H$310, MATCH($C494, Ingredients!$B$11:$B$310, 0)), "")="", "", IFERROR(INDEX(Ingredients!H$11:H$310, MATCH($C494, Ingredients!$B$11:$B$310, 0)), "")))</f>
        <v/>
      </c>
      <c r="AN494" s="83" t="str">
        <f t="shared" si="110"/>
        <v/>
      </c>
      <c r="AP494" s="114" t="str">
        <f t="shared" si="120"/>
        <v/>
      </c>
      <c r="AR494" s="117" t="str">
        <f>IF($C494="", "", IF(IFERROR(INDEX(Ingredients!$AI$11:$AI$310, MATCH($C494, Ingredients!$B$11:$B$310, 0)), "")="", "", IFERROR(INDEX(Ingredients!$AI$11:$AI$310, MATCH($C494, Ingredients!$B$11:$B$310, 0)), "")))</f>
        <v/>
      </c>
      <c r="AT494" s="120" t="str">
        <f t="shared" si="121"/>
        <v/>
      </c>
      <c r="AV494" s="90" t="str">
        <f t="shared" si="111"/>
        <v/>
      </c>
      <c r="AX494" s="90" t="str">
        <f>IF($AV494="", "", COUNTIF($AV$11:$AV$5010, "&lt;"&amp;$AV494)+1+COUNTIF($AV$11:$AV494, $AV494)-1)</f>
        <v/>
      </c>
      <c r="AZ494" s="111" t="str">
        <f>IF($B494="", "", SUMIF('Shopping List'!$AV$11:$AV$25, $B494, 'Shopping List'!$BN$11:$BN$25))</f>
        <v/>
      </c>
      <c r="BB494" s="117" t="str">
        <f t="shared" si="122"/>
        <v/>
      </c>
    </row>
    <row r="495" spans="1:54" x14ac:dyDescent="0.25">
      <c r="A495" s="4"/>
      <c r="B495" s="37"/>
      <c r="C495" s="124"/>
      <c r="D495" s="39"/>
      <c r="E495" s="125"/>
      <c r="F495" s="48"/>
      <c r="G495" s="4"/>
      <c r="H495" s="4"/>
      <c r="I495" s="95" t="str">
        <f>IF($C495="", "", IF(IFERROR(INDEX(Ingredients!$C$11:$C$310, MATCH($C495, Ingredients!$B$11:$B$310, 0)), "")="", "", IFERROR(INDEX(Ingredients!$C$11:$C$310, MATCH($C495, Ingredients!$B$11:$B$310, 0)), "")))</f>
        <v/>
      </c>
      <c r="J495" s="73" t="str">
        <f>IF($B495="", "", IF(IFERROR(INDEX(Meals!$C$11:$C$260, MATCH($B495, Meals!$B$11:$B$260, 0)), "")="", "", IFERROR(INDEX(Meals!$C$11:$C$260, MATCH($B495, Meals!$B$11:$B$260, 0)), "")))</f>
        <v/>
      </c>
      <c r="K495" s="4"/>
      <c r="L495" s="72" t="str">
        <f t="shared" si="112"/>
        <v/>
      </c>
      <c r="M495" s="73" t="str">
        <f t="shared" si="113"/>
        <v/>
      </c>
      <c r="N495" s="4"/>
      <c r="O495" s="78" t="str">
        <f t="shared" si="114"/>
        <v/>
      </c>
      <c r="P495" s="79" t="str">
        <f t="shared" si="115"/>
        <v/>
      </c>
      <c r="Q495" s="4"/>
      <c r="R495" s="90" t="str">
        <f t="shared" si="116"/>
        <v/>
      </c>
      <c r="S495" s="4"/>
      <c r="Y495" s="18" t="str">
        <f t="shared" si="117"/>
        <v/>
      </c>
      <c r="AA495" s="18" t="str">
        <f t="shared" si="108"/>
        <v/>
      </c>
      <c r="AB495" s="18" t="str">
        <f t="shared" si="109"/>
        <v/>
      </c>
      <c r="AC495" s="18" t="str">
        <f t="shared" si="118"/>
        <v/>
      </c>
      <c r="AD495" s="18" t="str">
        <f t="shared" si="118"/>
        <v/>
      </c>
      <c r="AE495" s="18" t="str">
        <f t="shared" si="119"/>
        <v/>
      </c>
      <c r="AG495" s="95" t="str">
        <f>IF($C495="", "", IF(IFERROR(INDEX(Ingredients!C$11:C$310, MATCH($C495, Ingredients!$B$11:$B$310, 0)), "")="", "", IFERROR(INDEX(Ingredients!C$11:C$310, MATCH($C495, Ingredients!$B$11:$B$310, 0)), "")))</f>
        <v/>
      </c>
      <c r="AH495" s="105" t="str">
        <f>IF($C495="", "", IF(IFERROR(INDEX(Ingredients!D$11:D$310, MATCH($C495, Ingredients!$B$11:$B$310, 0)), "")="", "", IFERROR(INDEX(Ingredients!D$11:D$310, MATCH($C495, Ingredients!$B$11:$B$310, 0)), "")))</f>
        <v/>
      </c>
      <c r="AI495" s="106" t="str">
        <f>IF($C495="", "", IF(IFERROR(INDEX(Ingredients!E$11:E$310, MATCH($C495, Ingredients!$B$11:$B$310, 0)), "")="", "", IFERROR(INDEX(Ingredients!E$11:E$310, MATCH($C495, Ingredients!$B$11:$B$310, 0)), "")))</f>
        <v/>
      </c>
      <c r="AJ495" s="108" t="str">
        <f>IF($C495="", "", IF(IFERROR(INDEX(Ingredients!F$11:F$310, MATCH($C495, Ingredients!$B$11:$B$310, 0)), "")="", "", IFERROR(INDEX(Ingredients!F$11:F$310, MATCH($C495, Ingredients!$B$11:$B$310, 0)), "")))</f>
        <v/>
      </c>
      <c r="AK495" s="106" t="str">
        <f>IF($C495="", "", IF(IFERROR(INDEX(Ingredients!G$11:G$310, MATCH($C495, Ingredients!$B$11:$B$310, 0)), "")="", "", IFERROR(INDEX(Ingredients!G$11:G$310, MATCH($C495, Ingredients!$B$11:$B$310, 0)), "")))</f>
        <v/>
      </c>
      <c r="AL495" s="79" t="str">
        <f>IF($C495="", "", IF(IFERROR(INDEX(Ingredients!H$11:H$310, MATCH($C495, Ingredients!$B$11:$B$310, 0)), "")="", "", IFERROR(INDEX(Ingredients!H$11:H$310, MATCH($C495, Ingredients!$B$11:$B$310, 0)), "")))</f>
        <v/>
      </c>
      <c r="AN495" s="83" t="str">
        <f t="shared" si="110"/>
        <v/>
      </c>
      <c r="AP495" s="114" t="str">
        <f t="shared" si="120"/>
        <v/>
      </c>
      <c r="AR495" s="117" t="str">
        <f>IF($C495="", "", IF(IFERROR(INDEX(Ingredients!$AI$11:$AI$310, MATCH($C495, Ingredients!$B$11:$B$310, 0)), "")="", "", IFERROR(INDEX(Ingredients!$AI$11:$AI$310, MATCH($C495, Ingredients!$B$11:$B$310, 0)), "")))</f>
        <v/>
      </c>
      <c r="AT495" s="120" t="str">
        <f t="shared" si="121"/>
        <v/>
      </c>
      <c r="AV495" s="90" t="str">
        <f t="shared" si="111"/>
        <v/>
      </c>
      <c r="AX495" s="90" t="str">
        <f>IF($AV495="", "", COUNTIF($AV$11:$AV$5010, "&lt;"&amp;$AV495)+1+COUNTIF($AV$11:$AV495, $AV495)-1)</f>
        <v/>
      </c>
      <c r="AZ495" s="111" t="str">
        <f>IF($B495="", "", SUMIF('Shopping List'!$AV$11:$AV$25, $B495, 'Shopping List'!$BN$11:$BN$25))</f>
        <v/>
      </c>
      <c r="BB495" s="117" t="str">
        <f t="shared" si="122"/>
        <v/>
      </c>
    </row>
    <row r="496" spans="1:54" x14ac:dyDescent="0.25">
      <c r="A496" s="4"/>
      <c r="B496" s="37"/>
      <c r="C496" s="124"/>
      <c r="D496" s="39"/>
      <c r="E496" s="125"/>
      <c r="F496" s="48"/>
      <c r="G496" s="4"/>
      <c r="H496" s="4"/>
      <c r="I496" s="95" t="str">
        <f>IF($C496="", "", IF(IFERROR(INDEX(Ingredients!$C$11:$C$310, MATCH($C496, Ingredients!$B$11:$B$310, 0)), "")="", "", IFERROR(INDEX(Ingredients!$C$11:$C$310, MATCH($C496, Ingredients!$B$11:$B$310, 0)), "")))</f>
        <v/>
      </c>
      <c r="J496" s="73" t="str">
        <f>IF($B496="", "", IF(IFERROR(INDEX(Meals!$C$11:$C$260, MATCH($B496, Meals!$B$11:$B$260, 0)), "")="", "", IFERROR(INDEX(Meals!$C$11:$C$260, MATCH($B496, Meals!$B$11:$B$260, 0)), "")))</f>
        <v/>
      </c>
      <c r="K496" s="4"/>
      <c r="L496" s="72" t="str">
        <f t="shared" si="112"/>
        <v/>
      </c>
      <c r="M496" s="73" t="str">
        <f t="shared" si="113"/>
        <v/>
      </c>
      <c r="N496" s="4"/>
      <c r="O496" s="78" t="str">
        <f t="shared" si="114"/>
        <v/>
      </c>
      <c r="P496" s="79" t="str">
        <f t="shared" si="115"/>
        <v/>
      </c>
      <c r="Q496" s="4"/>
      <c r="R496" s="90" t="str">
        <f t="shared" si="116"/>
        <v/>
      </c>
      <c r="S496" s="4"/>
      <c r="Y496" s="18" t="str">
        <f t="shared" si="117"/>
        <v/>
      </c>
      <c r="AA496" s="18" t="str">
        <f t="shared" si="108"/>
        <v/>
      </c>
      <c r="AB496" s="18" t="str">
        <f t="shared" si="109"/>
        <v/>
      </c>
      <c r="AC496" s="18" t="str">
        <f t="shared" si="118"/>
        <v/>
      </c>
      <c r="AD496" s="18" t="str">
        <f t="shared" si="118"/>
        <v/>
      </c>
      <c r="AE496" s="18" t="str">
        <f t="shared" si="119"/>
        <v/>
      </c>
      <c r="AG496" s="95" t="str">
        <f>IF($C496="", "", IF(IFERROR(INDEX(Ingredients!C$11:C$310, MATCH($C496, Ingredients!$B$11:$B$310, 0)), "")="", "", IFERROR(INDEX(Ingredients!C$11:C$310, MATCH($C496, Ingredients!$B$11:$B$310, 0)), "")))</f>
        <v/>
      </c>
      <c r="AH496" s="105" t="str">
        <f>IF($C496="", "", IF(IFERROR(INDEX(Ingredients!D$11:D$310, MATCH($C496, Ingredients!$B$11:$B$310, 0)), "")="", "", IFERROR(INDEX(Ingredients!D$11:D$310, MATCH($C496, Ingredients!$B$11:$B$310, 0)), "")))</f>
        <v/>
      </c>
      <c r="AI496" s="106" t="str">
        <f>IF($C496="", "", IF(IFERROR(INDEX(Ingredients!E$11:E$310, MATCH($C496, Ingredients!$B$11:$B$310, 0)), "")="", "", IFERROR(INDEX(Ingredients!E$11:E$310, MATCH($C496, Ingredients!$B$11:$B$310, 0)), "")))</f>
        <v/>
      </c>
      <c r="AJ496" s="108" t="str">
        <f>IF($C496="", "", IF(IFERROR(INDEX(Ingredients!F$11:F$310, MATCH($C496, Ingredients!$B$11:$B$310, 0)), "")="", "", IFERROR(INDEX(Ingredients!F$11:F$310, MATCH($C496, Ingredients!$B$11:$B$310, 0)), "")))</f>
        <v/>
      </c>
      <c r="AK496" s="106" t="str">
        <f>IF($C496="", "", IF(IFERROR(INDEX(Ingredients!G$11:G$310, MATCH($C496, Ingredients!$B$11:$B$310, 0)), "")="", "", IFERROR(INDEX(Ingredients!G$11:G$310, MATCH($C496, Ingredients!$B$11:$B$310, 0)), "")))</f>
        <v/>
      </c>
      <c r="AL496" s="79" t="str">
        <f>IF($C496="", "", IF(IFERROR(INDEX(Ingredients!H$11:H$310, MATCH($C496, Ingredients!$B$11:$B$310, 0)), "")="", "", IFERROR(INDEX(Ingredients!H$11:H$310, MATCH($C496, Ingredients!$B$11:$B$310, 0)), "")))</f>
        <v/>
      </c>
      <c r="AN496" s="83" t="str">
        <f t="shared" si="110"/>
        <v/>
      </c>
      <c r="AP496" s="114" t="str">
        <f t="shared" si="120"/>
        <v/>
      </c>
      <c r="AR496" s="117" t="str">
        <f>IF($C496="", "", IF(IFERROR(INDEX(Ingredients!$AI$11:$AI$310, MATCH($C496, Ingredients!$B$11:$B$310, 0)), "")="", "", IFERROR(INDEX(Ingredients!$AI$11:$AI$310, MATCH($C496, Ingredients!$B$11:$B$310, 0)), "")))</f>
        <v/>
      </c>
      <c r="AT496" s="120" t="str">
        <f t="shared" si="121"/>
        <v/>
      </c>
      <c r="AV496" s="90" t="str">
        <f t="shared" si="111"/>
        <v/>
      </c>
      <c r="AX496" s="90" t="str">
        <f>IF($AV496="", "", COUNTIF($AV$11:$AV$5010, "&lt;"&amp;$AV496)+1+COUNTIF($AV$11:$AV496, $AV496)-1)</f>
        <v/>
      </c>
      <c r="AZ496" s="111" t="str">
        <f>IF($B496="", "", SUMIF('Shopping List'!$AV$11:$AV$25, $B496, 'Shopping List'!$BN$11:$BN$25))</f>
        <v/>
      </c>
      <c r="BB496" s="117" t="str">
        <f t="shared" si="122"/>
        <v/>
      </c>
    </row>
    <row r="497" spans="1:54" x14ac:dyDescent="0.25">
      <c r="A497" s="4"/>
      <c r="B497" s="37"/>
      <c r="C497" s="124"/>
      <c r="D497" s="39"/>
      <c r="E497" s="125"/>
      <c r="F497" s="48"/>
      <c r="G497" s="4"/>
      <c r="H497" s="4"/>
      <c r="I497" s="95" t="str">
        <f>IF($C497="", "", IF(IFERROR(INDEX(Ingredients!$C$11:$C$310, MATCH($C497, Ingredients!$B$11:$B$310, 0)), "")="", "", IFERROR(INDEX(Ingredients!$C$11:$C$310, MATCH($C497, Ingredients!$B$11:$B$310, 0)), "")))</f>
        <v/>
      </c>
      <c r="J497" s="73" t="str">
        <f>IF($B497="", "", IF(IFERROR(INDEX(Meals!$C$11:$C$260, MATCH($B497, Meals!$B$11:$B$260, 0)), "")="", "", IFERROR(INDEX(Meals!$C$11:$C$260, MATCH($B497, Meals!$B$11:$B$260, 0)), "")))</f>
        <v/>
      </c>
      <c r="K497" s="4"/>
      <c r="L497" s="72" t="str">
        <f t="shared" si="112"/>
        <v/>
      </c>
      <c r="M497" s="73" t="str">
        <f t="shared" si="113"/>
        <v/>
      </c>
      <c r="N497" s="4"/>
      <c r="O497" s="78" t="str">
        <f t="shared" si="114"/>
        <v/>
      </c>
      <c r="P497" s="79" t="str">
        <f t="shared" si="115"/>
        <v/>
      </c>
      <c r="Q497" s="4"/>
      <c r="R497" s="90" t="str">
        <f t="shared" si="116"/>
        <v/>
      </c>
      <c r="S497" s="4"/>
      <c r="Y497" s="18" t="str">
        <f t="shared" si="117"/>
        <v/>
      </c>
      <c r="AA497" s="18" t="str">
        <f t="shared" si="108"/>
        <v/>
      </c>
      <c r="AB497" s="18" t="str">
        <f t="shared" si="109"/>
        <v/>
      </c>
      <c r="AC497" s="18" t="str">
        <f t="shared" si="118"/>
        <v/>
      </c>
      <c r="AD497" s="18" t="str">
        <f t="shared" si="118"/>
        <v/>
      </c>
      <c r="AE497" s="18" t="str">
        <f t="shared" si="119"/>
        <v/>
      </c>
      <c r="AG497" s="95" t="str">
        <f>IF($C497="", "", IF(IFERROR(INDEX(Ingredients!C$11:C$310, MATCH($C497, Ingredients!$B$11:$B$310, 0)), "")="", "", IFERROR(INDEX(Ingredients!C$11:C$310, MATCH($C497, Ingredients!$B$11:$B$310, 0)), "")))</f>
        <v/>
      </c>
      <c r="AH497" s="105" t="str">
        <f>IF($C497="", "", IF(IFERROR(INDEX(Ingredients!D$11:D$310, MATCH($C497, Ingredients!$B$11:$B$310, 0)), "")="", "", IFERROR(INDEX(Ingredients!D$11:D$310, MATCH($C497, Ingredients!$B$11:$B$310, 0)), "")))</f>
        <v/>
      </c>
      <c r="AI497" s="106" t="str">
        <f>IF($C497="", "", IF(IFERROR(INDEX(Ingredients!E$11:E$310, MATCH($C497, Ingredients!$B$11:$B$310, 0)), "")="", "", IFERROR(INDEX(Ingredients!E$11:E$310, MATCH($C497, Ingredients!$B$11:$B$310, 0)), "")))</f>
        <v/>
      </c>
      <c r="AJ497" s="108" t="str">
        <f>IF($C497="", "", IF(IFERROR(INDEX(Ingredients!F$11:F$310, MATCH($C497, Ingredients!$B$11:$B$310, 0)), "")="", "", IFERROR(INDEX(Ingredients!F$11:F$310, MATCH($C497, Ingredients!$B$11:$B$310, 0)), "")))</f>
        <v/>
      </c>
      <c r="AK497" s="106" t="str">
        <f>IF($C497="", "", IF(IFERROR(INDEX(Ingredients!G$11:G$310, MATCH($C497, Ingredients!$B$11:$B$310, 0)), "")="", "", IFERROR(INDEX(Ingredients!G$11:G$310, MATCH($C497, Ingredients!$B$11:$B$310, 0)), "")))</f>
        <v/>
      </c>
      <c r="AL497" s="79" t="str">
        <f>IF($C497="", "", IF(IFERROR(INDEX(Ingredients!H$11:H$310, MATCH($C497, Ingredients!$B$11:$B$310, 0)), "")="", "", IFERROR(INDEX(Ingredients!H$11:H$310, MATCH($C497, Ingredients!$B$11:$B$310, 0)), "")))</f>
        <v/>
      </c>
      <c r="AN497" s="83" t="str">
        <f t="shared" si="110"/>
        <v/>
      </c>
      <c r="AP497" s="114" t="str">
        <f t="shared" si="120"/>
        <v/>
      </c>
      <c r="AR497" s="117" t="str">
        <f>IF($C497="", "", IF(IFERROR(INDEX(Ingredients!$AI$11:$AI$310, MATCH($C497, Ingredients!$B$11:$B$310, 0)), "")="", "", IFERROR(INDEX(Ingredients!$AI$11:$AI$310, MATCH($C497, Ingredients!$B$11:$B$310, 0)), "")))</f>
        <v/>
      </c>
      <c r="AT497" s="120" t="str">
        <f t="shared" si="121"/>
        <v/>
      </c>
      <c r="AV497" s="90" t="str">
        <f t="shared" si="111"/>
        <v/>
      </c>
      <c r="AX497" s="90" t="str">
        <f>IF($AV497="", "", COUNTIF($AV$11:$AV$5010, "&lt;"&amp;$AV497)+1+COUNTIF($AV$11:$AV497, $AV497)-1)</f>
        <v/>
      </c>
      <c r="AZ497" s="111" t="str">
        <f>IF($B497="", "", SUMIF('Shopping List'!$AV$11:$AV$25, $B497, 'Shopping List'!$BN$11:$BN$25))</f>
        <v/>
      </c>
      <c r="BB497" s="117" t="str">
        <f t="shared" si="122"/>
        <v/>
      </c>
    </row>
    <row r="498" spans="1:54" x14ac:dyDescent="0.25">
      <c r="A498" s="4"/>
      <c r="B498" s="37"/>
      <c r="C498" s="124"/>
      <c r="D498" s="39"/>
      <c r="E498" s="125"/>
      <c r="F498" s="48"/>
      <c r="G498" s="4"/>
      <c r="H498" s="4"/>
      <c r="I498" s="95" t="str">
        <f>IF($C498="", "", IF(IFERROR(INDEX(Ingredients!$C$11:$C$310, MATCH($C498, Ingredients!$B$11:$B$310, 0)), "")="", "", IFERROR(INDEX(Ingredients!$C$11:$C$310, MATCH($C498, Ingredients!$B$11:$B$310, 0)), "")))</f>
        <v/>
      </c>
      <c r="J498" s="73" t="str">
        <f>IF($B498="", "", IF(IFERROR(INDEX(Meals!$C$11:$C$260, MATCH($B498, Meals!$B$11:$B$260, 0)), "")="", "", IFERROR(INDEX(Meals!$C$11:$C$260, MATCH($B498, Meals!$B$11:$B$260, 0)), "")))</f>
        <v/>
      </c>
      <c r="K498" s="4"/>
      <c r="L498" s="72" t="str">
        <f t="shared" si="112"/>
        <v/>
      </c>
      <c r="M498" s="73" t="str">
        <f t="shared" si="113"/>
        <v/>
      </c>
      <c r="N498" s="4"/>
      <c r="O498" s="78" t="str">
        <f t="shared" si="114"/>
        <v/>
      </c>
      <c r="P498" s="79" t="str">
        <f t="shared" si="115"/>
        <v/>
      </c>
      <c r="Q498" s="4"/>
      <c r="R498" s="90" t="str">
        <f t="shared" si="116"/>
        <v/>
      </c>
      <c r="S498" s="4"/>
      <c r="Y498" s="18" t="str">
        <f t="shared" si="117"/>
        <v/>
      </c>
      <c r="AA498" s="18" t="str">
        <f t="shared" si="108"/>
        <v/>
      </c>
      <c r="AB498" s="18" t="str">
        <f t="shared" si="109"/>
        <v/>
      </c>
      <c r="AC498" s="18" t="str">
        <f t="shared" si="118"/>
        <v/>
      </c>
      <c r="AD498" s="18" t="str">
        <f t="shared" si="118"/>
        <v/>
      </c>
      <c r="AE498" s="18" t="str">
        <f t="shared" si="119"/>
        <v/>
      </c>
      <c r="AG498" s="95" t="str">
        <f>IF($C498="", "", IF(IFERROR(INDEX(Ingredients!C$11:C$310, MATCH($C498, Ingredients!$B$11:$B$310, 0)), "")="", "", IFERROR(INDEX(Ingredients!C$11:C$310, MATCH($C498, Ingredients!$B$11:$B$310, 0)), "")))</f>
        <v/>
      </c>
      <c r="AH498" s="105" t="str">
        <f>IF($C498="", "", IF(IFERROR(INDEX(Ingredients!D$11:D$310, MATCH($C498, Ingredients!$B$11:$B$310, 0)), "")="", "", IFERROR(INDEX(Ingredients!D$11:D$310, MATCH($C498, Ingredients!$B$11:$B$310, 0)), "")))</f>
        <v/>
      </c>
      <c r="AI498" s="106" t="str">
        <f>IF($C498="", "", IF(IFERROR(INDEX(Ingredients!E$11:E$310, MATCH($C498, Ingredients!$B$11:$B$310, 0)), "")="", "", IFERROR(INDEX(Ingredients!E$11:E$310, MATCH($C498, Ingredients!$B$11:$B$310, 0)), "")))</f>
        <v/>
      </c>
      <c r="AJ498" s="108" t="str">
        <f>IF($C498="", "", IF(IFERROR(INDEX(Ingredients!F$11:F$310, MATCH($C498, Ingredients!$B$11:$B$310, 0)), "")="", "", IFERROR(INDEX(Ingredients!F$11:F$310, MATCH($C498, Ingredients!$B$11:$B$310, 0)), "")))</f>
        <v/>
      </c>
      <c r="AK498" s="106" t="str">
        <f>IF($C498="", "", IF(IFERROR(INDEX(Ingredients!G$11:G$310, MATCH($C498, Ingredients!$B$11:$B$310, 0)), "")="", "", IFERROR(INDEX(Ingredients!G$11:G$310, MATCH($C498, Ingredients!$B$11:$B$310, 0)), "")))</f>
        <v/>
      </c>
      <c r="AL498" s="79" t="str">
        <f>IF($C498="", "", IF(IFERROR(INDEX(Ingredients!H$11:H$310, MATCH($C498, Ingredients!$B$11:$B$310, 0)), "")="", "", IFERROR(INDEX(Ingredients!H$11:H$310, MATCH($C498, Ingredients!$B$11:$B$310, 0)), "")))</f>
        <v/>
      </c>
      <c r="AN498" s="83" t="str">
        <f t="shared" si="110"/>
        <v/>
      </c>
      <c r="AP498" s="114" t="str">
        <f t="shared" si="120"/>
        <v/>
      </c>
      <c r="AR498" s="117" t="str">
        <f>IF($C498="", "", IF(IFERROR(INDEX(Ingredients!$AI$11:$AI$310, MATCH($C498, Ingredients!$B$11:$B$310, 0)), "")="", "", IFERROR(INDEX(Ingredients!$AI$11:$AI$310, MATCH($C498, Ingredients!$B$11:$B$310, 0)), "")))</f>
        <v/>
      </c>
      <c r="AT498" s="120" t="str">
        <f t="shared" si="121"/>
        <v/>
      </c>
      <c r="AV498" s="90" t="str">
        <f t="shared" si="111"/>
        <v/>
      </c>
      <c r="AX498" s="90" t="str">
        <f>IF($AV498="", "", COUNTIF($AV$11:$AV$5010, "&lt;"&amp;$AV498)+1+COUNTIF($AV$11:$AV498, $AV498)-1)</f>
        <v/>
      </c>
      <c r="AZ498" s="111" t="str">
        <f>IF($B498="", "", SUMIF('Shopping List'!$AV$11:$AV$25, $B498, 'Shopping List'!$BN$11:$BN$25))</f>
        <v/>
      </c>
      <c r="BB498" s="117" t="str">
        <f t="shared" si="122"/>
        <v/>
      </c>
    </row>
    <row r="499" spans="1:54" x14ac:dyDescent="0.25">
      <c r="A499" s="4"/>
      <c r="B499" s="37"/>
      <c r="C499" s="124"/>
      <c r="D499" s="39"/>
      <c r="E499" s="125"/>
      <c r="F499" s="48"/>
      <c r="G499" s="4"/>
      <c r="H499" s="4"/>
      <c r="I499" s="95" t="str">
        <f>IF($C499="", "", IF(IFERROR(INDEX(Ingredients!$C$11:$C$310, MATCH($C499, Ingredients!$B$11:$B$310, 0)), "")="", "", IFERROR(INDEX(Ingredients!$C$11:$C$310, MATCH($C499, Ingredients!$B$11:$B$310, 0)), "")))</f>
        <v/>
      </c>
      <c r="J499" s="73" t="str">
        <f>IF($B499="", "", IF(IFERROR(INDEX(Meals!$C$11:$C$260, MATCH($B499, Meals!$B$11:$B$260, 0)), "")="", "", IFERROR(INDEX(Meals!$C$11:$C$260, MATCH($B499, Meals!$B$11:$B$260, 0)), "")))</f>
        <v/>
      </c>
      <c r="K499" s="4"/>
      <c r="L499" s="72" t="str">
        <f t="shared" si="112"/>
        <v/>
      </c>
      <c r="M499" s="73" t="str">
        <f t="shared" si="113"/>
        <v/>
      </c>
      <c r="N499" s="4"/>
      <c r="O499" s="78" t="str">
        <f t="shared" si="114"/>
        <v/>
      </c>
      <c r="P499" s="79" t="str">
        <f t="shared" si="115"/>
        <v/>
      </c>
      <c r="Q499" s="4"/>
      <c r="R499" s="90" t="str">
        <f t="shared" si="116"/>
        <v/>
      </c>
      <c r="S499" s="4"/>
      <c r="Y499" s="18" t="str">
        <f t="shared" si="117"/>
        <v/>
      </c>
      <c r="AA499" s="18" t="str">
        <f t="shared" si="108"/>
        <v/>
      </c>
      <c r="AB499" s="18" t="str">
        <f t="shared" si="109"/>
        <v/>
      </c>
      <c r="AC499" s="18" t="str">
        <f t="shared" si="118"/>
        <v/>
      </c>
      <c r="AD499" s="18" t="str">
        <f t="shared" si="118"/>
        <v/>
      </c>
      <c r="AE499" s="18" t="str">
        <f t="shared" si="119"/>
        <v/>
      </c>
      <c r="AG499" s="95" t="str">
        <f>IF($C499="", "", IF(IFERROR(INDEX(Ingredients!C$11:C$310, MATCH($C499, Ingredients!$B$11:$B$310, 0)), "")="", "", IFERROR(INDEX(Ingredients!C$11:C$310, MATCH($C499, Ingredients!$B$11:$B$310, 0)), "")))</f>
        <v/>
      </c>
      <c r="AH499" s="105" t="str">
        <f>IF($C499="", "", IF(IFERROR(INDEX(Ingredients!D$11:D$310, MATCH($C499, Ingredients!$B$11:$B$310, 0)), "")="", "", IFERROR(INDEX(Ingredients!D$11:D$310, MATCH($C499, Ingredients!$B$11:$B$310, 0)), "")))</f>
        <v/>
      </c>
      <c r="AI499" s="106" t="str">
        <f>IF($C499="", "", IF(IFERROR(INDEX(Ingredients!E$11:E$310, MATCH($C499, Ingredients!$B$11:$B$310, 0)), "")="", "", IFERROR(INDEX(Ingredients!E$11:E$310, MATCH($C499, Ingredients!$B$11:$B$310, 0)), "")))</f>
        <v/>
      </c>
      <c r="AJ499" s="108" t="str">
        <f>IF($C499="", "", IF(IFERROR(INDEX(Ingredients!F$11:F$310, MATCH($C499, Ingredients!$B$11:$B$310, 0)), "")="", "", IFERROR(INDEX(Ingredients!F$11:F$310, MATCH($C499, Ingredients!$B$11:$B$310, 0)), "")))</f>
        <v/>
      </c>
      <c r="AK499" s="106" t="str">
        <f>IF($C499="", "", IF(IFERROR(INDEX(Ingredients!G$11:G$310, MATCH($C499, Ingredients!$B$11:$B$310, 0)), "")="", "", IFERROR(INDEX(Ingredients!G$11:G$310, MATCH($C499, Ingredients!$B$11:$B$310, 0)), "")))</f>
        <v/>
      </c>
      <c r="AL499" s="79" t="str">
        <f>IF($C499="", "", IF(IFERROR(INDEX(Ingredients!H$11:H$310, MATCH($C499, Ingredients!$B$11:$B$310, 0)), "")="", "", IFERROR(INDEX(Ingredients!H$11:H$310, MATCH($C499, Ingredients!$B$11:$B$310, 0)), "")))</f>
        <v/>
      </c>
      <c r="AN499" s="83" t="str">
        <f t="shared" si="110"/>
        <v/>
      </c>
      <c r="AP499" s="114" t="str">
        <f t="shared" si="120"/>
        <v/>
      </c>
      <c r="AR499" s="117" t="str">
        <f>IF($C499="", "", IF(IFERROR(INDEX(Ingredients!$AI$11:$AI$310, MATCH($C499, Ingredients!$B$11:$B$310, 0)), "")="", "", IFERROR(INDEX(Ingredients!$AI$11:$AI$310, MATCH($C499, Ingredients!$B$11:$B$310, 0)), "")))</f>
        <v/>
      </c>
      <c r="AT499" s="120" t="str">
        <f t="shared" si="121"/>
        <v/>
      </c>
      <c r="AV499" s="90" t="str">
        <f t="shared" si="111"/>
        <v/>
      </c>
      <c r="AX499" s="90" t="str">
        <f>IF($AV499="", "", COUNTIF($AV$11:$AV$5010, "&lt;"&amp;$AV499)+1+COUNTIF($AV$11:$AV499, $AV499)-1)</f>
        <v/>
      </c>
      <c r="AZ499" s="111" t="str">
        <f>IF($B499="", "", SUMIF('Shopping List'!$AV$11:$AV$25, $B499, 'Shopping List'!$BN$11:$BN$25))</f>
        <v/>
      </c>
      <c r="BB499" s="117" t="str">
        <f t="shared" si="122"/>
        <v/>
      </c>
    </row>
    <row r="500" spans="1:54" x14ac:dyDescent="0.25">
      <c r="A500" s="4"/>
      <c r="B500" s="37"/>
      <c r="C500" s="124"/>
      <c r="D500" s="39"/>
      <c r="E500" s="125"/>
      <c r="F500" s="48"/>
      <c r="G500" s="4"/>
      <c r="H500" s="4"/>
      <c r="I500" s="95" t="str">
        <f>IF($C500="", "", IF(IFERROR(INDEX(Ingredients!$C$11:$C$310, MATCH($C500, Ingredients!$B$11:$B$310, 0)), "")="", "", IFERROR(INDEX(Ingredients!$C$11:$C$310, MATCH($C500, Ingredients!$B$11:$B$310, 0)), "")))</f>
        <v/>
      </c>
      <c r="J500" s="73" t="str">
        <f>IF($B500="", "", IF(IFERROR(INDEX(Meals!$C$11:$C$260, MATCH($B500, Meals!$B$11:$B$260, 0)), "")="", "", IFERROR(INDEX(Meals!$C$11:$C$260, MATCH($B500, Meals!$B$11:$B$260, 0)), "")))</f>
        <v/>
      </c>
      <c r="K500" s="4"/>
      <c r="L500" s="72" t="str">
        <f t="shared" si="112"/>
        <v/>
      </c>
      <c r="M500" s="73" t="str">
        <f t="shared" si="113"/>
        <v/>
      </c>
      <c r="N500" s="4"/>
      <c r="O500" s="78" t="str">
        <f t="shared" si="114"/>
        <v/>
      </c>
      <c r="P500" s="79" t="str">
        <f t="shared" si="115"/>
        <v/>
      </c>
      <c r="Q500" s="4"/>
      <c r="R500" s="90" t="str">
        <f t="shared" si="116"/>
        <v/>
      </c>
      <c r="S500" s="4"/>
      <c r="Y500" s="18" t="str">
        <f t="shared" si="117"/>
        <v/>
      </c>
      <c r="AA500" s="18" t="str">
        <f t="shared" si="108"/>
        <v/>
      </c>
      <c r="AB500" s="18" t="str">
        <f t="shared" si="109"/>
        <v/>
      </c>
      <c r="AC500" s="18" t="str">
        <f t="shared" si="118"/>
        <v/>
      </c>
      <c r="AD500" s="18" t="str">
        <f t="shared" si="118"/>
        <v/>
      </c>
      <c r="AE500" s="18" t="str">
        <f t="shared" si="119"/>
        <v/>
      </c>
      <c r="AG500" s="95" t="str">
        <f>IF($C500="", "", IF(IFERROR(INDEX(Ingredients!C$11:C$310, MATCH($C500, Ingredients!$B$11:$B$310, 0)), "")="", "", IFERROR(INDEX(Ingredients!C$11:C$310, MATCH($C500, Ingredients!$B$11:$B$310, 0)), "")))</f>
        <v/>
      </c>
      <c r="AH500" s="105" t="str">
        <f>IF($C500="", "", IF(IFERROR(INDEX(Ingredients!D$11:D$310, MATCH($C500, Ingredients!$B$11:$B$310, 0)), "")="", "", IFERROR(INDEX(Ingredients!D$11:D$310, MATCH($C500, Ingredients!$B$11:$B$310, 0)), "")))</f>
        <v/>
      </c>
      <c r="AI500" s="106" t="str">
        <f>IF($C500="", "", IF(IFERROR(INDEX(Ingredients!E$11:E$310, MATCH($C500, Ingredients!$B$11:$B$310, 0)), "")="", "", IFERROR(INDEX(Ingredients!E$11:E$310, MATCH($C500, Ingredients!$B$11:$B$310, 0)), "")))</f>
        <v/>
      </c>
      <c r="AJ500" s="108" t="str">
        <f>IF($C500="", "", IF(IFERROR(INDEX(Ingredients!F$11:F$310, MATCH($C500, Ingredients!$B$11:$B$310, 0)), "")="", "", IFERROR(INDEX(Ingredients!F$11:F$310, MATCH($C500, Ingredients!$B$11:$B$310, 0)), "")))</f>
        <v/>
      </c>
      <c r="AK500" s="106" t="str">
        <f>IF($C500="", "", IF(IFERROR(INDEX(Ingredients!G$11:G$310, MATCH($C500, Ingredients!$B$11:$B$310, 0)), "")="", "", IFERROR(INDEX(Ingredients!G$11:G$310, MATCH($C500, Ingredients!$B$11:$B$310, 0)), "")))</f>
        <v/>
      </c>
      <c r="AL500" s="79" t="str">
        <f>IF($C500="", "", IF(IFERROR(INDEX(Ingredients!H$11:H$310, MATCH($C500, Ingredients!$B$11:$B$310, 0)), "")="", "", IFERROR(INDEX(Ingredients!H$11:H$310, MATCH($C500, Ingredients!$B$11:$B$310, 0)), "")))</f>
        <v/>
      </c>
      <c r="AN500" s="83" t="str">
        <f t="shared" si="110"/>
        <v/>
      </c>
      <c r="AP500" s="114" t="str">
        <f t="shared" si="120"/>
        <v/>
      </c>
      <c r="AR500" s="117" t="str">
        <f>IF($C500="", "", IF(IFERROR(INDEX(Ingredients!$AI$11:$AI$310, MATCH($C500, Ingredients!$B$11:$B$310, 0)), "")="", "", IFERROR(INDEX(Ingredients!$AI$11:$AI$310, MATCH($C500, Ingredients!$B$11:$B$310, 0)), "")))</f>
        <v/>
      </c>
      <c r="AT500" s="120" t="str">
        <f t="shared" si="121"/>
        <v/>
      </c>
      <c r="AV500" s="90" t="str">
        <f t="shared" si="111"/>
        <v/>
      </c>
      <c r="AX500" s="90" t="str">
        <f>IF($AV500="", "", COUNTIF($AV$11:$AV$5010, "&lt;"&amp;$AV500)+1+COUNTIF($AV$11:$AV500, $AV500)-1)</f>
        <v/>
      </c>
      <c r="AZ500" s="111" t="str">
        <f>IF($B500="", "", SUMIF('Shopping List'!$AV$11:$AV$25, $B500, 'Shopping List'!$BN$11:$BN$25))</f>
        <v/>
      </c>
      <c r="BB500" s="117" t="str">
        <f t="shared" si="122"/>
        <v/>
      </c>
    </row>
    <row r="501" spans="1:54" x14ac:dyDescent="0.25">
      <c r="A501" s="4"/>
      <c r="B501" s="37"/>
      <c r="C501" s="124"/>
      <c r="D501" s="39"/>
      <c r="E501" s="125"/>
      <c r="F501" s="48"/>
      <c r="G501" s="4"/>
      <c r="H501" s="4"/>
      <c r="I501" s="95" t="str">
        <f>IF($C501="", "", IF(IFERROR(INDEX(Ingredients!$C$11:$C$310, MATCH($C501, Ingredients!$B$11:$B$310, 0)), "")="", "", IFERROR(INDEX(Ingredients!$C$11:$C$310, MATCH($C501, Ingredients!$B$11:$B$310, 0)), "")))</f>
        <v/>
      </c>
      <c r="J501" s="73" t="str">
        <f>IF($B501="", "", IF(IFERROR(INDEX(Meals!$C$11:$C$260, MATCH($B501, Meals!$B$11:$B$260, 0)), "")="", "", IFERROR(INDEX(Meals!$C$11:$C$260, MATCH($B501, Meals!$B$11:$B$260, 0)), "")))</f>
        <v/>
      </c>
      <c r="K501" s="4"/>
      <c r="L501" s="72" t="str">
        <f t="shared" si="112"/>
        <v/>
      </c>
      <c r="M501" s="73" t="str">
        <f t="shared" si="113"/>
        <v/>
      </c>
      <c r="N501" s="4"/>
      <c r="O501" s="78" t="str">
        <f t="shared" si="114"/>
        <v/>
      </c>
      <c r="P501" s="79" t="str">
        <f t="shared" si="115"/>
        <v/>
      </c>
      <c r="Q501" s="4"/>
      <c r="R501" s="90" t="str">
        <f t="shared" si="116"/>
        <v/>
      </c>
      <c r="S501" s="4"/>
      <c r="Y501" s="18" t="str">
        <f t="shared" si="117"/>
        <v/>
      </c>
      <c r="AA501" s="18" t="str">
        <f t="shared" si="108"/>
        <v/>
      </c>
      <c r="AB501" s="18" t="str">
        <f t="shared" si="109"/>
        <v/>
      </c>
      <c r="AC501" s="18" t="str">
        <f t="shared" si="118"/>
        <v/>
      </c>
      <c r="AD501" s="18" t="str">
        <f t="shared" si="118"/>
        <v/>
      </c>
      <c r="AE501" s="18" t="str">
        <f t="shared" si="119"/>
        <v/>
      </c>
      <c r="AG501" s="95" t="str">
        <f>IF($C501="", "", IF(IFERROR(INDEX(Ingredients!C$11:C$310, MATCH($C501, Ingredients!$B$11:$B$310, 0)), "")="", "", IFERROR(INDEX(Ingredients!C$11:C$310, MATCH($C501, Ingredients!$B$11:$B$310, 0)), "")))</f>
        <v/>
      </c>
      <c r="AH501" s="105" t="str">
        <f>IF($C501="", "", IF(IFERROR(INDEX(Ingredients!D$11:D$310, MATCH($C501, Ingredients!$B$11:$B$310, 0)), "")="", "", IFERROR(INDEX(Ingredients!D$11:D$310, MATCH($C501, Ingredients!$B$11:$B$310, 0)), "")))</f>
        <v/>
      </c>
      <c r="AI501" s="106" t="str">
        <f>IF($C501="", "", IF(IFERROR(INDEX(Ingredients!E$11:E$310, MATCH($C501, Ingredients!$B$11:$B$310, 0)), "")="", "", IFERROR(INDEX(Ingredients!E$11:E$310, MATCH($C501, Ingredients!$B$11:$B$310, 0)), "")))</f>
        <v/>
      </c>
      <c r="AJ501" s="108" t="str">
        <f>IF($C501="", "", IF(IFERROR(INDEX(Ingredients!F$11:F$310, MATCH($C501, Ingredients!$B$11:$B$310, 0)), "")="", "", IFERROR(INDEX(Ingredients!F$11:F$310, MATCH($C501, Ingredients!$B$11:$B$310, 0)), "")))</f>
        <v/>
      </c>
      <c r="AK501" s="106" t="str">
        <f>IF($C501="", "", IF(IFERROR(INDEX(Ingredients!G$11:G$310, MATCH($C501, Ingredients!$B$11:$B$310, 0)), "")="", "", IFERROR(INDEX(Ingredients!G$11:G$310, MATCH($C501, Ingredients!$B$11:$B$310, 0)), "")))</f>
        <v/>
      </c>
      <c r="AL501" s="79" t="str">
        <f>IF($C501="", "", IF(IFERROR(INDEX(Ingredients!H$11:H$310, MATCH($C501, Ingredients!$B$11:$B$310, 0)), "")="", "", IFERROR(INDEX(Ingredients!H$11:H$310, MATCH($C501, Ingredients!$B$11:$B$310, 0)), "")))</f>
        <v/>
      </c>
      <c r="AN501" s="83" t="str">
        <f t="shared" si="110"/>
        <v/>
      </c>
      <c r="AP501" s="114" t="str">
        <f t="shared" si="120"/>
        <v/>
      </c>
      <c r="AR501" s="117" t="str">
        <f>IF($C501="", "", IF(IFERROR(INDEX(Ingredients!$AI$11:$AI$310, MATCH($C501, Ingredients!$B$11:$B$310, 0)), "")="", "", IFERROR(INDEX(Ingredients!$AI$11:$AI$310, MATCH($C501, Ingredients!$B$11:$B$310, 0)), "")))</f>
        <v/>
      </c>
      <c r="AT501" s="120" t="str">
        <f t="shared" si="121"/>
        <v/>
      </c>
      <c r="AV501" s="90" t="str">
        <f t="shared" si="111"/>
        <v/>
      </c>
      <c r="AX501" s="90" t="str">
        <f>IF($AV501="", "", COUNTIF($AV$11:$AV$5010, "&lt;"&amp;$AV501)+1+COUNTIF($AV$11:$AV501, $AV501)-1)</f>
        <v/>
      </c>
      <c r="AZ501" s="111" t="str">
        <f>IF($B501="", "", SUMIF('Shopping List'!$AV$11:$AV$25, $B501, 'Shopping List'!$BN$11:$BN$25))</f>
        <v/>
      </c>
      <c r="BB501" s="117" t="str">
        <f t="shared" si="122"/>
        <v/>
      </c>
    </row>
    <row r="502" spans="1:54" x14ac:dyDescent="0.25">
      <c r="A502" s="4"/>
      <c r="B502" s="37"/>
      <c r="C502" s="124"/>
      <c r="D502" s="39"/>
      <c r="E502" s="125"/>
      <c r="F502" s="48"/>
      <c r="G502" s="4"/>
      <c r="H502" s="4"/>
      <c r="I502" s="95" t="str">
        <f>IF($C502="", "", IF(IFERROR(INDEX(Ingredients!$C$11:$C$310, MATCH($C502, Ingredients!$B$11:$B$310, 0)), "")="", "", IFERROR(INDEX(Ingredients!$C$11:$C$310, MATCH($C502, Ingredients!$B$11:$B$310, 0)), "")))</f>
        <v/>
      </c>
      <c r="J502" s="73" t="str">
        <f>IF($B502="", "", IF(IFERROR(INDEX(Meals!$C$11:$C$260, MATCH($B502, Meals!$B$11:$B$260, 0)), "")="", "", IFERROR(INDEX(Meals!$C$11:$C$260, MATCH($B502, Meals!$B$11:$B$260, 0)), "")))</f>
        <v/>
      </c>
      <c r="K502" s="4"/>
      <c r="L502" s="72" t="str">
        <f t="shared" si="112"/>
        <v/>
      </c>
      <c r="M502" s="73" t="str">
        <f t="shared" si="113"/>
        <v/>
      </c>
      <c r="N502" s="4"/>
      <c r="O502" s="78" t="str">
        <f t="shared" si="114"/>
        <v/>
      </c>
      <c r="P502" s="79" t="str">
        <f t="shared" si="115"/>
        <v/>
      </c>
      <c r="Q502" s="4"/>
      <c r="R502" s="90" t="str">
        <f t="shared" si="116"/>
        <v/>
      </c>
      <c r="S502" s="4"/>
      <c r="Y502" s="18" t="str">
        <f t="shared" si="117"/>
        <v/>
      </c>
      <c r="AA502" s="18" t="str">
        <f t="shared" si="108"/>
        <v/>
      </c>
      <c r="AB502" s="18" t="str">
        <f t="shared" si="109"/>
        <v/>
      </c>
      <c r="AC502" s="18" t="str">
        <f t="shared" si="118"/>
        <v/>
      </c>
      <c r="AD502" s="18" t="str">
        <f t="shared" si="118"/>
        <v/>
      </c>
      <c r="AE502" s="18" t="str">
        <f t="shared" si="119"/>
        <v/>
      </c>
      <c r="AG502" s="95" t="str">
        <f>IF($C502="", "", IF(IFERROR(INDEX(Ingredients!C$11:C$310, MATCH($C502, Ingredients!$B$11:$B$310, 0)), "")="", "", IFERROR(INDEX(Ingredients!C$11:C$310, MATCH($C502, Ingredients!$B$11:$B$310, 0)), "")))</f>
        <v/>
      </c>
      <c r="AH502" s="105" t="str">
        <f>IF($C502="", "", IF(IFERROR(INDEX(Ingredients!D$11:D$310, MATCH($C502, Ingredients!$B$11:$B$310, 0)), "")="", "", IFERROR(INDEX(Ingredients!D$11:D$310, MATCH($C502, Ingredients!$B$11:$B$310, 0)), "")))</f>
        <v/>
      </c>
      <c r="AI502" s="106" t="str">
        <f>IF($C502="", "", IF(IFERROR(INDEX(Ingredients!E$11:E$310, MATCH($C502, Ingredients!$B$11:$B$310, 0)), "")="", "", IFERROR(INDEX(Ingredients!E$11:E$310, MATCH($C502, Ingredients!$B$11:$B$310, 0)), "")))</f>
        <v/>
      </c>
      <c r="AJ502" s="108" t="str">
        <f>IF($C502="", "", IF(IFERROR(INDEX(Ingredients!F$11:F$310, MATCH($C502, Ingredients!$B$11:$B$310, 0)), "")="", "", IFERROR(INDEX(Ingredients!F$11:F$310, MATCH($C502, Ingredients!$B$11:$B$310, 0)), "")))</f>
        <v/>
      </c>
      <c r="AK502" s="106" t="str">
        <f>IF($C502="", "", IF(IFERROR(INDEX(Ingredients!G$11:G$310, MATCH($C502, Ingredients!$B$11:$B$310, 0)), "")="", "", IFERROR(INDEX(Ingredients!G$11:G$310, MATCH($C502, Ingredients!$B$11:$B$310, 0)), "")))</f>
        <v/>
      </c>
      <c r="AL502" s="79" t="str">
        <f>IF($C502="", "", IF(IFERROR(INDEX(Ingredients!H$11:H$310, MATCH($C502, Ingredients!$B$11:$B$310, 0)), "")="", "", IFERROR(INDEX(Ingredients!H$11:H$310, MATCH($C502, Ingredients!$B$11:$B$310, 0)), "")))</f>
        <v/>
      </c>
      <c r="AN502" s="83" t="str">
        <f t="shared" si="110"/>
        <v/>
      </c>
      <c r="AP502" s="114" t="str">
        <f t="shared" si="120"/>
        <v/>
      </c>
      <c r="AR502" s="117" t="str">
        <f>IF($C502="", "", IF(IFERROR(INDEX(Ingredients!$AI$11:$AI$310, MATCH($C502, Ingredients!$B$11:$B$310, 0)), "")="", "", IFERROR(INDEX(Ingredients!$AI$11:$AI$310, MATCH($C502, Ingredients!$B$11:$B$310, 0)), "")))</f>
        <v/>
      </c>
      <c r="AT502" s="120" t="str">
        <f t="shared" si="121"/>
        <v/>
      </c>
      <c r="AV502" s="90" t="str">
        <f t="shared" si="111"/>
        <v/>
      </c>
      <c r="AX502" s="90" t="str">
        <f>IF($AV502="", "", COUNTIF($AV$11:$AV$5010, "&lt;"&amp;$AV502)+1+COUNTIF($AV$11:$AV502, $AV502)-1)</f>
        <v/>
      </c>
      <c r="AZ502" s="111" t="str">
        <f>IF($B502="", "", SUMIF('Shopping List'!$AV$11:$AV$25, $B502, 'Shopping List'!$BN$11:$BN$25))</f>
        <v/>
      </c>
      <c r="BB502" s="117" t="str">
        <f t="shared" si="122"/>
        <v/>
      </c>
    </row>
    <row r="503" spans="1:54" x14ac:dyDescent="0.25">
      <c r="A503" s="4"/>
      <c r="B503" s="37"/>
      <c r="C503" s="124"/>
      <c r="D503" s="39"/>
      <c r="E503" s="125"/>
      <c r="F503" s="48"/>
      <c r="G503" s="4"/>
      <c r="H503" s="4"/>
      <c r="I503" s="95" t="str">
        <f>IF($C503="", "", IF(IFERROR(INDEX(Ingredients!$C$11:$C$310, MATCH($C503, Ingredients!$B$11:$B$310, 0)), "")="", "", IFERROR(INDEX(Ingredients!$C$11:$C$310, MATCH($C503, Ingredients!$B$11:$B$310, 0)), "")))</f>
        <v/>
      </c>
      <c r="J503" s="73" t="str">
        <f>IF($B503="", "", IF(IFERROR(INDEX(Meals!$C$11:$C$260, MATCH($B503, Meals!$B$11:$B$260, 0)), "")="", "", IFERROR(INDEX(Meals!$C$11:$C$260, MATCH($B503, Meals!$B$11:$B$260, 0)), "")))</f>
        <v/>
      </c>
      <c r="K503" s="4"/>
      <c r="L503" s="72" t="str">
        <f t="shared" si="112"/>
        <v/>
      </c>
      <c r="M503" s="73" t="str">
        <f t="shared" si="113"/>
        <v/>
      </c>
      <c r="N503" s="4"/>
      <c r="O503" s="78" t="str">
        <f t="shared" si="114"/>
        <v/>
      </c>
      <c r="P503" s="79" t="str">
        <f t="shared" si="115"/>
        <v/>
      </c>
      <c r="Q503" s="4"/>
      <c r="R503" s="90" t="str">
        <f t="shared" si="116"/>
        <v/>
      </c>
      <c r="S503" s="4"/>
      <c r="Y503" s="18" t="str">
        <f t="shared" si="117"/>
        <v/>
      </c>
      <c r="AA503" s="18" t="str">
        <f t="shared" si="108"/>
        <v/>
      </c>
      <c r="AB503" s="18" t="str">
        <f t="shared" si="109"/>
        <v/>
      </c>
      <c r="AC503" s="18" t="str">
        <f t="shared" si="118"/>
        <v/>
      </c>
      <c r="AD503" s="18" t="str">
        <f t="shared" si="118"/>
        <v/>
      </c>
      <c r="AE503" s="18" t="str">
        <f t="shared" si="119"/>
        <v/>
      </c>
      <c r="AG503" s="95" t="str">
        <f>IF($C503="", "", IF(IFERROR(INDEX(Ingredients!C$11:C$310, MATCH($C503, Ingredients!$B$11:$B$310, 0)), "")="", "", IFERROR(INDEX(Ingredients!C$11:C$310, MATCH($C503, Ingredients!$B$11:$B$310, 0)), "")))</f>
        <v/>
      </c>
      <c r="AH503" s="105" t="str">
        <f>IF($C503="", "", IF(IFERROR(INDEX(Ingredients!D$11:D$310, MATCH($C503, Ingredients!$B$11:$B$310, 0)), "")="", "", IFERROR(INDEX(Ingredients!D$11:D$310, MATCH($C503, Ingredients!$B$11:$B$310, 0)), "")))</f>
        <v/>
      </c>
      <c r="AI503" s="106" t="str">
        <f>IF($C503="", "", IF(IFERROR(INDEX(Ingredients!E$11:E$310, MATCH($C503, Ingredients!$B$11:$B$310, 0)), "")="", "", IFERROR(INDEX(Ingredients!E$11:E$310, MATCH($C503, Ingredients!$B$11:$B$310, 0)), "")))</f>
        <v/>
      </c>
      <c r="AJ503" s="108" t="str">
        <f>IF($C503="", "", IF(IFERROR(INDEX(Ingredients!F$11:F$310, MATCH($C503, Ingredients!$B$11:$B$310, 0)), "")="", "", IFERROR(INDEX(Ingredients!F$11:F$310, MATCH($C503, Ingredients!$B$11:$B$310, 0)), "")))</f>
        <v/>
      </c>
      <c r="AK503" s="106" t="str">
        <f>IF($C503="", "", IF(IFERROR(INDEX(Ingredients!G$11:G$310, MATCH($C503, Ingredients!$B$11:$B$310, 0)), "")="", "", IFERROR(INDEX(Ingredients!G$11:G$310, MATCH($C503, Ingredients!$B$11:$B$310, 0)), "")))</f>
        <v/>
      </c>
      <c r="AL503" s="79" t="str">
        <f>IF($C503="", "", IF(IFERROR(INDEX(Ingredients!H$11:H$310, MATCH($C503, Ingredients!$B$11:$B$310, 0)), "")="", "", IFERROR(INDEX(Ingredients!H$11:H$310, MATCH($C503, Ingredients!$B$11:$B$310, 0)), "")))</f>
        <v/>
      </c>
      <c r="AN503" s="83" t="str">
        <f t="shared" si="110"/>
        <v/>
      </c>
      <c r="AP503" s="114" t="str">
        <f t="shared" si="120"/>
        <v/>
      </c>
      <c r="AR503" s="117" t="str">
        <f>IF($C503="", "", IF(IFERROR(INDEX(Ingredients!$AI$11:$AI$310, MATCH($C503, Ingredients!$B$11:$B$310, 0)), "")="", "", IFERROR(INDEX(Ingredients!$AI$11:$AI$310, MATCH($C503, Ingredients!$B$11:$B$310, 0)), "")))</f>
        <v/>
      </c>
      <c r="AT503" s="120" t="str">
        <f t="shared" si="121"/>
        <v/>
      </c>
      <c r="AV503" s="90" t="str">
        <f t="shared" si="111"/>
        <v/>
      </c>
      <c r="AX503" s="90" t="str">
        <f>IF($AV503="", "", COUNTIF($AV$11:$AV$5010, "&lt;"&amp;$AV503)+1+COUNTIF($AV$11:$AV503, $AV503)-1)</f>
        <v/>
      </c>
      <c r="AZ503" s="111" t="str">
        <f>IF($B503="", "", SUMIF('Shopping List'!$AV$11:$AV$25, $B503, 'Shopping List'!$BN$11:$BN$25))</f>
        <v/>
      </c>
      <c r="BB503" s="117" t="str">
        <f t="shared" si="122"/>
        <v/>
      </c>
    </row>
    <row r="504" spans="1:54" x14ac:dyDescent="0.25">
      <c r="A504" s="4"/>
      <c r="B504" s="37"/>
      <c r="C504" s="124"/>
      <c r="D504" s="39"/>
      <c r="E504" s="125"/>
      <c r="F504" s="48"/>
      <c r="G504" s="4"/>
      <c r="H504" s="4"/>
      <c r="I504" s="95" t="str">
        <f>IF($C504="", "", IF(IFERROR(INDEX(Ingredients!$C$11:$C$310, MATCH($C504, Ingredients!$B$11:$B$310, 0)), "")="", "", IFERROR(INDEX(Ingredients!$C$11:$C$310, MATCH($C504, Ingredients!$B$11:$B$310, 0)), "")))</f>
        <v/>
      </c>
      <c r="J504" s="73" t="str">
        <f>IF($B504="", "", IF(IFERROR(INDEX(Meals!$C$11:$C$260, MATCH($B504, Meals!$B$11:$B$260, 0)), "")="", "", IFERROR(INDEX(Meals!$C$11:$C$260, MATCH($B504, Meals!$B$11:$B$260, 0)), "")))</f>
        <v/>
      </c>
      <c r="K504" s="4"/>
      <c r="L504" s="72" t="str">
        <f t="shared" si="112"/>
        <v/>
      </c>
      <c r="M504" s="73" t="str">
        <f t="shared" si="113"/>
        <v/>
      </c>
      <c r="N504" s="4"/>
      <c r="O504" s="78" t="str">
        <f t="shared" si="114"/>
        <v/>
      </c>
      <c r="P504" s="79" t="str">
        <f t="shared" si="115"/>
        <v/>
      </c>
      <c r="Q504" s="4"/>
      <c r="R504" s="90" t="str">
        <f t="shared" si="116"/>
        <v/>
      </c>
      <c r="S504" s="4"/>
      <c r="Y504" s="18" t="str">
        <f t="shared" si="117"/>
        <v/>
      </c>
      <c r="AA504" s="18" t="str">
        <f t="shared" si="108"/>
        <v/>
      </c>
      <c r="AB504" s="18" t="str">
        <f t="shared" si="109"/>
        <v/>
      </c>
      <c r="AC504" s="18" t="str">
        <f t="shared" si="118"/>
        <v/>
      </c>
      <c r="AD504" s="18" t="str">
        <f t="shared" si="118"/>
        <v/>
      </c>
      <c r="AE504" s="18" t="str">
        <f t="shared" si="119"/>
        <v/>
      </c>
      <c r="AG504" s="95" t="str">
        <f>IF($C504="", "", IF(IFERROR(INDEX(Ingredients!C$11:C$310, MATCH($C504, Ingredients!$B$11:$B$310, 0)), "")="", "", IFERROR(INDEX(Ingredients!C$11:C$310, MATCH($C504, Ingredients!$B$11:$B$310, 0)), "")))</f>
        <v/>
      </c>
      <c r="AH504" s="105" t="str">
        <f>IF($C504="", "", IF(IFERROR(INDEX(Ingredients!D$11:D$310, MATCH($C504, Ingredients!$B$11:$B$310, 0)), "")="", "", IFERROR(INDEX(Ingredients!D$11:D$310, MATCH($C504, Ingredients!$B$11:$B$310, 0)), "")))</f>
        <v/>
      </c>
      <c r="AI504" s="106" t="str">
        <f>IF($C504="", "", IF(IFERROR(INDEX(Ingredients!E$11:E$310, MATCH($C504, Ingredients!$B$11:$B$310, 0)), "")="", "", IFERROR(INDEX(Ingredients!E$11:E$310, MATCH($C504, Ingredients!$B$11:$B$310, 0)), "")))</f>
        <v/>
      </c>
      <c r="AJ504" s="108" t="str">
        <f>IF($C504="", "", IF(IFERROR(INDEX(Ingredients!F$11:F$310, MATCH($C504, Ingredients!$B$11:$B$310, 0)), "")="", "", IFERROR(INDEX(Ingredients!F$11:F$310, MATCH($C504, Ingredients!$B$11:$B$310, 0)), "")))</f>
        <v/>
      </c>
      <c r="AK504" s="106" t="str">
        <f>IF($C504="", "", IF(IFERROR(INDEX(Ingredients!G$11:G$310, MATCH($C504, Ingredients!$B$11:$B$310, 0)), "")="", "", IFERROR(INDEX(Ingredients!G$11:G$310, MATCH($C504, Ingredients!$B$11:$B$310, 0)), "")))</f>
        <v/>
      </c>
      <c r="AL504" s="79" t="str">
        <f>IF($C504="", "", IF(IFERROR(INDEX(Ingredients!H$11:H$310, MATCH($C504, Ingredients!$B$11:$B$310, 0)), "")="", "", IFERROR(INDEX(Ingredients!H$11:H$310, MATCH($C504, Ingredients!$B$11:$B$310, 0)), "")))</f>
        <v/>
      </c>
      <c r="AN504" s="83" t="str">
        <f t="shared" si="110"/>
        <v/>
      </c>
      <c r="AP504" s="114" t="str">
        <f t="shared" si="120"/>
        <v/>
      </c>
      <c r="AR504" s="117" t="str">
        <f>IF($C504="", "", IF(IFERROR(INDEX(Ingredients!$AI$11:$AI$310, MATCH($C504, Ingredients!$B$11:$B$310, 0)), "")="", "", IFERROR(INDEX(Ingredients!$AI$11:$AI$310, MATCH($C504, Ingredients!$B$11:$B$310, 0)), "")))</f>
        <v/>
      </c>
      <c r="AT504" s="120" t="str">
        <f t="shared" si="121"/>
        <v/>
      </c>
      <c r="AV504" s="90" t="str">
        <f t="shared" si="111"/>
        <v/>
      </c>
      <c r="AX504" s="90" t="str">
        <f>IF($AV504="", "", COUNTIF($AV$11:$AV$5010, "&lt;"&amp;$AV504)+1+COUNTIF($AV$11:$AV504, $AV504)-1)</f>
        <v/>
      </c>
      <c r="AZ504" s="111" t="str">
        <f>IF($B504="", "", SUMIF('Shopping List'!$AV$11:$AV$25, $B504, 'Shopping List'!$BN$11:$BN$25))</f>
        <v/>
      </c>
      <c r="BB504" s="117" t="str">
        <f t="shared" si="122"/>
        <v/>
      </c>
    </row>
    <row r="505" spans="1:54" x14ac:dyDescent="0.25">
      <c r="A505" s="4"/>
      <c r="B505" s="37"/>
      <c r="C505" s="124"/>
      <c r="D505" s="39"/>
      <c r="E505" s="125"/>
      <c r="F505" s="48"/>
      <c r="G505" s="4"/>
      <c r="H505" s="4"/>
      <c r="I505" s="95" t="str">
        <f>IF($C505="", "", IF(IFERROR(INDEX(Ingredients!$C$11:$C$310, MATCH($C505, Ingredients!$B$11:$B$310, 0)), "")="", "", IFERROR(INDEX(Ingredients!$C$11:$C$310, MATCH($C505, Ingredients!$B$11:$B$310, 0)), "")))</f>
        <v/>
      </c>
      <c r="J505" s="73" t="str">
        <f>IF($B505="", "", IF(IFERROR(INDEX(Meals!$C$11:$C$260, MATCH($B505, Meals!$B$11:$B$260, 0)), "")="", "", IFERROR(INDEX(Meals!$C$11:$C$260, MATCH($B505, Meals!$B$11:$B$260, 0)), "")))</f>
        <v/>
      </c>
      <c r="K505" s="4"/>
      <c r="L505" s="72" t="str">
        <f t="shared" si="112"/>
        <v/>
      </c>
      <c r="M505" s="73" t="str">
        <f t="shared" si="113"/>
        <v/>
      </c>
      <c r="N505" s="4"/>
      <c r="O505" s="78" t="str">
        <f t="shared" si="114"/>
        <v/>
      </c>
      <c r="P505" s="79" t="str">
        <f t="shared" si="115"/>
        <v/>
      </c>
      <c r="Q505" s="4"/>
      <c r="R505" s="90" t="str">
        <f t="shared" si="116"/>
        <v/>
      </c>
      <c r="S505" s="4"/>
      <c r="Y505" s="18" t="str">
        <f t="shared" si="117"/>
        <v/>
      </c>
      <c r="AA505" s="18" t="str">
        <f t="shared" si="108"/>
        <v/>
      </c>
      <c r="AB505" s="18" t="str">
        <f t="shared" si="109"/>
        <v/>
      </c>
      <c r="AC505" s="18" t="str">
        <f t="shared" si="118"/>
        <v/>
      </c>
      <c r="AD505" s="18" t="str">
        <f t="shared" si="118"/>
        <v/>
      </c>
      <c r="AE505" s="18" t="str">
        <f t="shared" si="119"/>
        <v/>
      </c>
      <c r="AG505" s="95" t="str">
        <f>IF($C505="", "", IF(IFERROR(INDEX(Ingredients!C$11:C$310, MATCH($C505, Ingredients!$B$11:$B$310, 0)), "")="", "", IFERROR(INDEX(Ingredients!C$11:C$310, MATCH($C505, Ingredients!$B$11:$B$310, 0)), "")))</f>
        <v/>
      </c>
      <c r="AH505" s="105" t="str">
        <f>IF($C505="", "", IF(IFERROR(INDEX(Ingredients!D$11:D$310, MATCH($C505, Ingredients!$B$11:$B$310, 0)), "")="", "", IFERROR(INDEX(Ingredients!D$11:D$310, MATCH($C505, Ingredients!$B$11:$B$310, 0)), "")))</f>
        <v/>
      </c>
      <c r="AI505" s="106" t="str">
        <f>IF($C505="", "", IF(IFERROR(INDEX(Ingredients!E$11:E$310, MATCH($C505, Ingredients!$B$11:$B$310, 0)), "")="", "", IFERROR(INDEX(Ingredients!E$11:E$310, MATCH($C505, Ingredients!$B$11:$B$310, 0)), "")))</f>
        <v/>
      </c>
      <c r="AJ505" s="108" t="str">
        <f>IF($C505="", "", IF(IFERROR(INDEX(Ingredients!F$11:F$310, MATCH($C505, Ingredients!$B$11:$B$310, 0)), "")="", "", IFERROR(INDEX(Ingredients!F$11:F$310, MATCH($C505, Ingredients!$B$11:$B$310, 0)), "")))</f>
        <v/>
      </c>
      <c r="AK505" s="106" t="str">
        <f>IF($C505="", "", IF(IFERROR(INDEX(Ingredients!G$11:G$310, MATCH($C505, Ingredients!$B$11:$B$310, 0)), "")="", "", IFERROR(INDEX(Ingredients!G$11:G$310, MATCH($C505, Ingredients!$B$11:$B$310, 0)), "")))</f>
        <v/>
      </c>
      <c r="AL505" s="79" t="str">
        <f>IF($C505="", "", IF(IFERROR(INDEX(Ingredients!H$11:H$310, MATCH($C505, Ingredients!$B$11:$B$310, 0)), "")="", "", IFERROR(INDEX(Ingredients!H$11:H$310, MATCH($C505, Ingredients!$B$11:$B$310, 0)), "")))</f>
        <v/>
      </c>
      <c r="AN505" s="83" t="str">
        <f t="shared" si="110"/>
        <v/>
      </c>
      <c r="AP505" s="114" t="str">
        <f t="shared" si="120"/>
        <v/>
      </c>
      <c r="AR505" s="117" t="str">
        <f>IF($C505="", "", IF(IFERROR(INDEX(Ingredients!$AI$11:$AI$310, MATCH($C505, Ingredients!$B$11:$B$310, 0)), "")="", "", IFERROR(INDEX(Ingredients!$AI$11:$AI$310, MATCH($C505, Ingredients!$B$11:$B$310, 0)), "")))</f>
        <v/>
      </c>
      <c r="AT505" s="120" t="str">
        <f t="shared" si="121"/>
        <v/>
      </c>
      <c r="AV505" s="90" t="str">
        <f t="shared" si="111"/>
        <v/>
      </c>
      <c r="AX505" s="90" t="str">
        <f>IF($AV505="", "", COUNTIF($AV$11:$AV$5010, "&lt;"&amp;$AV505)+1+COUNTIF($AV$11:$AV505, $AV505)-1)</f>
        <v/>
      </c>
      <c r="AZ505" s="111" t="str">
        <f>IF($B505="", "", SUMIF('Shopping List'!$AV$11:$AV$25, $B505, 'Shopping List'!$BN$11:$BN$25))</f>
        <v/>
      </c>
      <c r="BB505" s="117" t="str">
        <f t="shared" si="122"/>
        <v/>
      </c>
    </row>
    <row r="506" spans="1:54" x14ac:dyDescent="0.25">
      <c r="A506" s="4"/>
      <c r="B506" s="37"/>
      <c r="C506" s="124"/>
      <c r="D506" s="39"/>
      <c r="E506" s="125"/>
      <c r="F506" s="48"/>
      <c r="G506" s="4"/>
      <c r="H506" s="4"/>
      <c r="I506" s="95" t="str">
        <f>IF($C506="", "", IF(IFERROR(INDEX(Ingredients!$C$11:$C$310, MATCH($C506, Ingredients!$B$11:$B$310, 0)), "")="", "", IFERROR(INDEX(Ingredients!$C$11:$C$310, MATCH($C506, Ingredients!$B$11:$B$310, 0)), "")))</f>
        <v/>
      </c>
      <c r="J506" s="73" t="str">
        <f>IF($B506="", "", IF(IFERROR(INDEX(Meals!$C$11:$C$260, MATCH($B506, Meals!$B$11:$B$260, 0)), "")="", "", IFERROR(INDEX(Meals!$C$11:$C$260, MATCH($B506, Meals!$B$11:$B$260, 0)), "")))</f>
        <v/>
      </c>
      <c r="K506" s="4"/>
      <c r="L506" s="72" t="str">
        <f t="shared" si="112"/>
        <v/>
      </c>
      <c r="M506" s="73" t="str">
        <f t="shared" si="113"/>
        <v/>
      </c>
      <c r="N506" s="4"/>
      <c r="O506" s="78" t="str">
        <f t="shared" si="114"/>
        <v/>
      </c>
      <c r="P506" s="79" t="str">
        <f t="shared" si="115"/>
        <v/>
      </c>
      <c r="Q506" s="4"/>
      <c r="R506" s="90" t="str">
        <f t="shared" si="116"/>
        <v/>
      </c>
      <c r="S506" s="4"/>
      <c r="Y506" s="18" t="str">
        <f t="shared" si="117"/>
        <v/>
      </c>
      <c r="AA506" s="18" t="str">
        <f t="shared" si="108"/>
        <v/>
      </c>
      <c r="AB506" s="18" t="str">
        <f t="shared" si="109"/>
        <v/>
      </c>
      <c r="AC506" s="18" t="str">
        <f t="shared" si="118"/>
        <v/>
      </c>
      <c r="AD506" s="18" t="str">
        <f t="shared" si="118"/>
        <v/>
      </c>
      <c r="AE506" s="18" t="str">
        <f t="shared" si="119"/>
        <v/>
      </c>
      <c r="AG506" s="95" t="str">
        <f>IF($C506="", "", IF(IFERROR(INDEX(Ingredients!C$11:C$310, MATCH($C506, Ingredients!$B$11:$B$310, 0)), "")="", "", IFERROR(INDEX(Ingredients!C$11:C$310, MATCH($C506, Ingredients!$B$11:$B$310, 0)), "")))</f>
        <v/>
      </c>
      <c r="AH506" s="105" t="str">
        <f>IF($C506="", "", IF(IFERROR(INDEX(Ingredients!D$11:D$310, MATCH($C506, Ingredients!$B$11:$B$310, 0)), "")="", "", IFERROR(INDEX(Ingredients!D$11:D$310, MATCH($C506, Ingredients!$B$11:$B$310, 0)), "")))</f>
        <v/>
      </c>
      <c r="AI506" s="106" t="str">
        <f>IF($C506="", "", IF(IFERROR(INDEX(Ingredients!E$11:E$310, MATCH($C506, Ingredients!$B$11:$B$310, 0)), "")="", "", IFERROR(INDEX(Ingredients!E$11:E$310, MATCH($C506, Ingredients!$B$11:$B$310, 0)), "")))</f>
        <v/>
      </c>
      <c r="AJ506" s="108" t="str">
        <f>IF($C506="", "", IF(IFERROR(INDEX(Ingredients!F$11:F$310, MATCH($C506, Ingredients!$B$11:$B$310, 0)), "")="", "", IFERROR(INDEX(Ingredients!F$11:F$310, MATCH($C506, Ingredients!$B$11:$B$310, 0)), "")))</f>
        <v/>
      </c>
      <c r="AK506" s="106" t="str">
        <f>IF($C506="", "", IF(IFERROR(INDEX(Ingredients!G$11:G$310, MATCH($C506, Ingredients!$B$11:$B$310, 0)), "")="", "", IFERROR(INDEX(Ingredients!G$11:G$310, MATCH($C506, Ingredients!$B$11:$B$310, 0)), "")))</f>
        <v/>
      </c>
      <c r="AL506" s="79" t="str">
        <f>IF($C506="", "", IF(IFERROR(INDEX(Ingredients!H$11:H$310, MATCH($C506, Ingredients!$B$11:$B$310, 0)), "")="", "", IFERROR(INDEX(Ingredients!H$11:H$310, MATCH($C506, Ingredients!$B$11:$B$310, 0)), "")))</f>
        <v/>
      </c>
      <c r="AN506" s="83" t="str">
        <f t="shared" si="110"/>
        <v/>
      </c>
      <c r="AP506" s="114" t="str">
        <f t="shared" si="120"/>
        <v/>
      </c>
      <c r="AR506" s="117" t="str">
        <f>IF($C506="", "", IF(IFERROR(INDEX(Ingredients!$AI$11:$AI$310, MATCH($C506, Ingredients!$B$11:$B$310, 0)), "")="", "", IFERROR(INDEX(Ingredients!$AI$11:$AI$310, MATCH($C506, Ingredients!$B$11:$B$310, 0)), "")))</f>
        <v/>
      </c>
      <c r="AT506" s="120" t="str">
        <f t="shared" si="121"/>
        <v/>
      </c>
      <c r="AV506" s="90" t="str">
        <f t="shared" si="111"/>
        <v/>
      </c>
      <c r="AX506" s="90" t="str">
        <f>IF($AV506="", "", COUNTIF($AV$11:$AV$5010, "&lt;"&amp;$AV506)+1+COUNTIF($AV$11:$AV506, $AV506)-1)</f>
        <v/>
      </c>
      <c r="AZ506" s="111" t="str">
        <f>IF($B506="", "", SUMIF('Shopping List'!$AV$11:$AV$25, $B506, 'Shopping List'!$BN$11:$BN$25))</f>
        <v/>
      </c>
      <c r="BB506" s="117" t="str">
        <f t="shared" si="122"/>
        <v/>
      </c>
    </row>
    <row r="507" spans="1:54" x14ac:dyDescent="0.25">
      <c r="A507" s="4"/>
      <c r="B507" s="37"/>
      <c r="C507" s="124"/>
      <c r="D507" s="39"/>
      <c r="E507" s="125"/>
      <c r="F507" s="48"/>
      <c r="G507" s="4"/>
      <c r="H507" s="4"/>
      <c r="I507" s="95" t="str">
        <f>IF($C507="", "", IF(IFERROR(INDEX(Ingredients!$C$11:$C$310, MATCH($C507, Ingredients!$B$11:$B$310, 0)), "")="", "", IFERROR(INDEX(Ingredients!$C$11:$C$310, MATCH($C507, Ingredients!$B$11:$B$310, 0)), "")))</f>
        <v/>
      </c>
      <c r="J507" s="73" t="str">
        <f>IF($B507="", "", IF(IFERROR(INDEX(Meals!$C$11:$C$260, MATCH($B507, Meals!$B$11:$B$260, 0)), "")="", "", IFERROR(INDEX(Meals!$C$11:$C$260, MATCH($B507, Meals!$B$11:$B$260, 0)), "")))</f>
        <v/>
      </c>
      <c r="K507" s="4"/>
      <c r="L507" s="72" t="str">
        <f t="shared" si="112"/>
        <v/>
      </c>
      <c r="M507" s="73" t="str">
        <f t="shared" si="113"/>
        <v/>
      </c>
      <c r="N507" s="4"/>
      <c r="O507" s="78" t="str">
        <f t="shared" si="114"/>
        <v/>
      </c>
      <c r="P507" s="79" t="str">
        <f t="shared" si="115"/>
        <v/>
      </c>
      <c r="Q507" s="4"/>
      <c r="R507" s="90" t="str">
        <f t="shared" si="116"/>
        <v/>
      </c>
      <c r="S507" s="4"/>
      <c r="Y507" s="18" t="str">
        <f t="shared" si="117"/>
        <v/>
      </c>
      <c r="AA507" s="18" t="str">
        <f t="shared" si="108"/>
        <v/>
      </c>
      <c r="AB507" s="18" t="str">
        <f t="shared" si="109"/>
        <v/>
      </c>
      <c r="AC507" s="18" t="str">
        <f t="shared" si="118"/>
        <v/>
      </c>
      <c r="AD507" s="18" t="str">
        <f t="shared" si="118"/>
        <v/>
      </c>
      <c r="AE507" s="18" t="str">
        <f t="shared" si="119"/>
        <v/>
      </c>
      <c r="AG507" s="95" t="str">
        <f>IF($C507="", "", IF(IFERROR(INDEX(Ingredients!C$11:C$310, MATCH($C507, Ingredients!$B$11:$B$310, 0)), "")="", "", IFERROR(INDEX(Ingredients!C$11:C$310, MATCH($C507, Ingredients!$B$11:$B$310, 0)), "")))</f>
        <v/>
      </c>
      <c r="AH507" s="105" t="str">
        <f>IF($C507="", "", IF(IFERROR(INDEX(Ingredients!D$11:D$310, MATCH($C507, Ingredients!$B$11:$B$310, 0)), "")="", "", IFERROR(INDEX(Ingredients!D$11:D$310, MATCH($C507, Ingredients!$B$11:$B$310, 0)), "")))</f>
        <v/>
      </c>
      <c r="AI507" s="106" t="str">
        <f>IF($C507="", "", IF(IFERROR(INDEX(Ingredients!E$11:E$310, MATCH($C507, Ingredients!$B$11:$B$310, 0)), "")="", "", IFERROR(INDEX(Ingredients!E$11:E$310, MATCH($C507, Ingredients!$B$11:$B$310, 0)), "")))</f>
        <v/>
      </c>
      <c r="AJ507" s="108" t="str">
        <f>IF($C507="", "", IF(IFERROR(INDEX(Ingredients!F$11:F$310, MATCH($C507, Ingredients!$B$11:$B$310, 0)), "")="", "", IFERROR(INDEX(Ingredients!F$11:F$310, MATCH($C507, Ingredients!$B$11:$B$310, 0)), "")))</f>
        <v/>
      </c>
      <c r="AK507" s="106" t="str">
        <f>IF($C507="", "", IF(IFERROR(INDEX(Ingredients!G$11:G$310, MATCH($C507, Ingredients!$B$11:$B$310, 0)), "")="", "", IFERROR(INDEX(Ingredients!G$11:G$310, MATCH($C507, Ingredients!$B$11:$B$310, 0)), "")))</f>
        <v/>
      </c>
      <c r="AL507" s="79" t="str">
        <f>IF($C507="", "", IF(IFERROR(INDEX(Ingredients!H$11:H$310, MATCH($C507, Ingredients!$B$11:$B$310, 0)), "")="", "", IFERROR(INDEX(Ingredients!H$11:H$310, MATCH($C507, Ingredients!$B$11:$B$310, 0)), "")))</f>
        <v/>
      </c>
      <c r="AN507" s="83" t="str">
        <f t="shared" si="110"/>
        <v/>
      </c>
      <c r="AP507" s="114" t="str">
        <f t="shared" si="120"/>
        <v/>
      </c>
      <c r="AR507" s="117" t="str">
        <f>IF($C507="", "", IF(IFERROR(INDEX(Ingredients!$AI$11:$AI$310, MATCH($C507, Ingredients!$B$11:$B$310, 0)), "")="", "", IFERROR(INDEX(Ingredients!$AI$11:$AI$310, MATCH($C507, Ingredients!$B$11:$B$310, 0)), "")))</f>
        <v/>
      </c>
      <c r="AT507" s="120" t="str">
        <f t="shared" si="121"/>
        <v/>
      </c>
      <c r="AV507" s="90" t="str">
        <f t="shared" si="111"/>
        <v/>
      </c>
      <c r="AX507" s="90" t="str">
        <f>IF($AV507="", "", COUNTIF($AV$11:$AV$5010, "&lt;"&amp;$AV507)+1+COUNTIF($AV$11:$AV507, $AV507)-1)</f>
        <v/>
      </c>
      <c r="AZ507" s="111" t="str">
        <f>IF($B507="", "", SUMIF('Shopping List'!$AV$11:$AV$25, $B507, 'Shopping List'!$BN$11:$BN$25))</f>
        <v/>
      </c>
      <c r="BB507" s="117" t="str">
        <f t="shared" si="122"/>
        <v/>
      </c>
    </row>
    <row r="508" spans="1:54" x14ac:dyDescent="0.25">
      <c r="A508" s="4"/>
      <c r="B508" s="37"/>
      <c r="C508" s="124"/>
      <c r="D508" s="39"/>
      <c r="E508" s="125"/>
      <c r="F508" s="48"/>
      <c r="G508" s="4"/>
      <c r="H508" s="4"/>
      <c r="I508" s="95" t="str">
        <f>IF($C508="", "", IF(IFERROR(INDEX(Ingredients!$C$11:$C$310, MATCH($C508, Ingredients!$B$11:$B$310, 0)), "")="", "", IFERROR(INDEX(Ingredients!$C$11:$C$310, MATCH($C508, Ingredients!$B$11:$B$310, 0)), "")))</f>
        <v/>
      </c>
      <c r="J508" s="73" t="str">
        <f>IF($B508="", "", IF(IFERROR(INDEX(Meals!$C$11:$C$260, MATCH($B508, Meals!$B$11:$B$260, 0)), "")="", "", IFERROR(INDEX(Meals!$C$11:$C$260, MATCH($B508, Meals!$B$11:$B$260, 0)), "")))</f>
        <v/>
      </c>
      <c r="K508" s="4"/>
      <c r="L508" s="72" t="str">
        <f t="shared" si="112"/>
        <v/>
      </c>
      <c r="M508" s="73" t="str">
        <f t="shared" si="113"/>
        <v/>
      </c>
      <c r="N508" s="4"/>
      <c r="O508" s="78" t="str">
        <f t="shared" si="114"/>
        <v/>
      </c>
      <c r="P508" s="79" t="str">
        <f t="shared" si="115"/>
        <v/>
      </c>
      <c r="Q508" s="4"/>
      <c r="R508" s="90" t="str">
        <f t="shared" si="116"/>
        <v/>
      </c>
      <c r="S508" s="4"/>
      <c r="Y508" s="18" t="str">
        <f t="shared" si="117"/>
        <v/>
      </c>
      <c r="AA508" s="18" t="str">
        <f t="shared" si="108"/>
        <v/>
      </c>
      <c r="AB508" s="18" t="str">
        <f t="shared" si="109"/>
        <v/>
      </c>
      <c r="AC508" s="18" t="str">
        <f t="shared" si="118"/>
        <v/>
      </c>
      <c r="AD508" s="18" t="str">
        <f t="shared" si="118"/>
        <v/>
      </c>
      <c r="AE508" s="18" t="str">
        <f t="shared" si="119"/>
        <v/>
      </c>
      <c r="AG508" s="95" t="str">
        <f>IF($C508="", "", IF(IFERROR(INDEX(Ingredients!C$11:C$310, MATCH($C508, Ingredients!$B$11:$B$310, 0)), "")="", "", IFERROR(INDEX(Ingredients!C$11:C$310, MATCH($C508, Ingredients!$B$11:$B$310, 0)), "")))</f>
        <v/>
      </c>
      <c r="AH508" s="105" t="str">
        <f>IF($C508="", "", IF(IFERROR(INDEX(Ingredients!D$11:D$310, MATCH($C508, Ingredients!$B$11:$B$310, 0)), "")="", "", IFERROR(INDEX(Ingredients!D$11:D$310, MATCH($C508, Ingredients!$B$11:$B$310, 0)), "")))</f>
        <v/>
      </c>
      <c r="AI508" s="106" t="str">
        <f>IF($C508="", "", IF(IFERROR(INDEX(Ingredients!E$11:E$310, MATCH($C508, Ingredients!$B$11:$B$310, 0)), "")="", "", IFERROR(INDEX(Ingredients!E$11:E$310, MATCH($C508, Ingredients!$B$11:$B$310, 0)), "")))</f>
        <v/>
      </c>
      <c r="AJ508" s="108" t="str">
        <f>IF($C508="", "", IF(IFERROR(INDEX(Ingredients!F$11:F$310, MATCH($C508, Ingredients!$B$11:$B$310, 0)), "")="", "", IFERROR(INDEX(Ingredients!F$11:F$310, MATCH($C508, Ingredients!$B$11:$B$310, 0)), "")))</f>
        <v/>
      </c>
      <c r="AK508" s="106" t="str">
        <f>IF($C508="", "", IF(IFERROR(INDEX(Ingredients!G$11:G$310, MATCH($C508, Ingredients!$B$11:$B$310, 0)), "")="", "", IFERROR(INDEX(Ingredients!G$11:G$310, MATCH($C508, Ingredients!$B$11:$B$310, 0)), "")))</f>
        <v/>
      </c>
      <c r="AL508" s="79" t="str">
        <f>IF($C508="", "", IF(IFERROR(INDEX(Ingredients!H$11:H$310, MATCH($C508, Ingredients!$B$11:$B$310, 0)), "")="", "", IFERROR(INDEX(Ingredients!H$11:H$310, MATCH($C508, Ingredients!$B$11:$B$310, 0)), "")))</f>
        <v/>
      </c>
      <c r="AN508" s="83" t="str">
        <f t="shared" si="110"/>
        <v/>
      </c>
      <c r="AP508" s="114" t="str">
        <f t="shared" si="120"/>
        <v/>
      </c>
      <c r="AR508" s="117" t="str">
        <f>IF($C508="", "", IF(IFERROR(INDEX(Ingredients!$AI$11:$AI$310, MATCH($C508, Ingredients!$B$11:$B$310, 0)), "")="", "", IFERROR(INDEX(Ingredients!$AI$11:$AI$310, MATCH($C508, Ingredients!$B$11:$B$310, 0)), "")))</f>
        <v/>
      </c>
      <c r="AT508" s="120" t="str">
        <f t="shared" si="121"/>
        <v/>
      </c>
      <c r="AV508" s="90" t="str">
        <f t="shared" si="111"/>
        <v/>
      </c>
      <c r="AX508" s="90" t="str">
        <f>IF($AV508="", "", COUNTIF($AV$11:$AV$5010, "&lt;"&amp;$AV508)+1+COUNTIF($AV$11:$AV508, $AV508)-1)</f>
        <v/>
      </c>
      <c r="AZ508" s="111" t="str">
        <f>IF($B508="", "", SUMIF('Shopping List'!$AV$11:$AV$25, $B508, 'Shopping List'!$BN$11:$BN$25))</f>
        <v/>
      </c>
      <c r="BB508" s="117" t="str">
        <f t="shared" si="122"/>
        <v/>
      </c>
    </row>
    <row r="509" spans="1:54" x14ac:dyDescent="0.25">
      <c r="A509" s="4"/>
      <c r="B509" s="37"/>
      <c r="C509" s="124"/>
      <c r="D509" s="39"/>
      <c r="E509" s="125"/>
      <c r="F509" s="48"/>
      <c r="G509" s="4"/>
      <c r="H509" s="4"/>
      <c r="I509" s="95" t="str">
        <f>IF($C509="", "", IF(IFERROR(INDEX(Ingredients!$C$11:$C$310, MATCH($C509, Ingredients!$B$11:$B$310, 0)), "")="", "", IFERROR(INDEX(Ingredients!$C$11:$C$310, MATCH($C509, Ingredients!$B$11:$B$310, 0)), "")))</f>
        <v/>
      </c>
      <c r="J509" s="73" t="str">
        <f>IF($B509="", "", IF(IFERROR(INDEX(Meals!$C$11:$C$260, MATCH($B509, Meals!$B$11:$B$260, 0)), "")="", "", IFERROR(INDEX(Meals!$C$11:$C$260, MATCH($B509, Meals!$B$11:$B$260, 0)), "")))</f>
        <v/>
      </c>
      <c r="K509" s="4"/>
      <c r="L509" s="72" t="str">
        <f t="shared" si="112"/>
        <v/>
      </c>
      <c r="M509" s="73" t="str">
        <f t="shared" si="113"/>
        <v/>
      </c>
      <c r="N509" s="4"/>
      <c r="O509" s="78" t="str">
        <f t="shared" si="114"/>
        <v/>
      </c>
      <c r="P509" s="79" t="str">
        <f t="shared" si="115"/>
        <v/>
      </c>
      <c r="Q509" s="4"/>
      <c r="R509" s="90" t="str">
        <f t="shared" si="116"/>
        <v/>
      </c>
      <c r="S509" s="4"/>
      <c r="Y509" s="18" t="str">
        <f t="shared" si="117"/>
        <v/>
      </c>
      <c r="AA509" s="18" t="str">
        <f t="shared" si="108"/>
        <v/>
      </c>
      <c r="AB509" s="18" t="str">
        <f t="shared" si="109"/>
        <v/>
      </c>
      <c r="AC509" s="18" t="str">
        <f t="shared" si="118"/>
        <v/>
      </c>
      <c r="AD509" s="18" t="str">
        <f t="shared" si="118"/>
        <v/>
      </c>
      <c r="AE509" s="18" t="str">
        <f t="shared" si="119"/>
        <v/>
      </c>
      <c r="AG509" s="95" t="str">
        <f>IF($C509="", "", IF(IFERROR(INDEX(Ingredients!C$11:C$310, MATCH($C509, Ingredients!$B$11:$B$310, 0)), "")="", "", IFERROR(INDEX(Ingredients!C$11:C$310, MATCH($C509, Ingredients!$B$11:$B$310, 0)), "")))</f>
        <v/>
      </c>
      <c r="AH509" s="105" t="str">
        <f>IF($C509="", "", IF(IFERROR(INDEX(Ingredients!D$11:D$310, MATCH($C509, Ingredients!$B$11:$B$310, 0)), "")="", "", IFERROR(INDEX(Ingredients!D$11:D$310, MATCH($C509, Ingredients!$B$11:$B$310, 0)), "")))</f>
        <v/>
      </c>
      <c r="AI509" s="106" t="str">
        <f>IF($C509="", "", IF(IFERROR(INDEX(Ingredients!E$11:E$310, MATCH($C509, Ingredients!$B$11:$B$310, 0)), "")="", "", IFERROR(INDEX(Ingredients!E$11:E$310, MATCH($C509, Ingredients!$B$11:$B$310, 0)), "")))</f>
        <v/>
      </c>
      <c r="AJ509" s="108" t="str">
        <f>IF($C509="", "", IF(IFERROR(INDEX(Ingredients!F$11:F$310, MATCH($C509, Ingredients!$B$11:$B$310, 0)), "")="", "", IFERROR(INDEX(Ingredients!F$11:F$310, MATCH($C509, Ingredients!$B$11:$B$310, 0)), "")))</f>
        <v/>
      </c>
      <c r="AK509" s="106" t="str">
        <f>IF($C509="", "", IF(IFERROR(INDEX(Ingredients!G$11:G$310, MATCH($C509, Ingredients!$B$11:$B$310, 0)), "")="", "", IFERROR(INDEX(Ingredients!G$11:G$310, MATCH($C509, Ingredients!$B$11:$B$310, 0)), "")))</f>
        <v/>
      </c>
      <c r="AL509" s="79" t="str">
        <f>IF($C509="", "", IF(IFERROR(INDEX(Ingredients!H$11:H$310, MATCH($C509, Ingredients!$B$11:$B$310, 0)), "")="", "", IFERROR(INDEX(Ingredients!H$11:H$310, MATCH($C509, Ingredients!$B$11:$B$310, 0)), "")))</f>
        <v/>
      </c>
      <c r="AN509" s="83" t="str">
        <f t="shared" si="110"/>
        <v/>
      </c>
      <c r="AP509" s="114" t="str">
        <f t="shared" si="120"/>
        <v/>
      </c>
      <c r="AR509" s="117" t="str">
        <f>IF($C509="", "", IF(IFERROR(INDEX(Ingredients!$AI$11:$AI$310, MATCH($C509, Ingredients!$B$11:$B$310, 0)), "")="", "", IFERROR(INDEX(Ingredients!$AI$11:$AI$310, MATCH($C509, Ingredients!$B$11:$B$310, 0)), "")))</f>
        <v/>
      </c>
      <c r="AT509" s="120" t="str">
        <f t="shared" si="121"/>
        <v/>
      </c>
      <c r="AV509" s="90" t="str">
        <f t="shared" si="111"/>
        <v/>
      </c>
      <c r="AX509" s="90" t="str">
        <f>IF($AV509="", "", COUNTIF($AV$11:$AV$5010, "&lt;"&amp;$AV509)+1+COUNTIF($AV$11:$AV509, $AV509)-1)</f>
        <v/>
      </c>
      <c r="AZ509" s="111" t="str">
        <f>IF($B509="", "", SUMIF('Shopping List'!$AV$11:$AV$25, $B509, 'Shopping List'!$BN$11:$BN$25))</f>
        <v/>
      </c>
      <c r="BB509" s="117" t="str">
        <f t="shared" si="122"/>
        <v/>
      </c>
    </row>
    <row r="510" spans="1:54" x14ac:dyDescent="0.25">
      <c r="A510" s="4"/>
      <c r="B510" s="37"/>
      <c r="C510" s="124"/>
      <c r="D510" s="39"/>
      <c r="E510" s="125"/>
      <c r="F510" s="48"/>
      <c r="G510" s="4"/>
      <c r="H510" s="4"/>
      <c r="I510" s="95" t="str">
        <f>IF($C510="", "", IF(IFERROR(INDEX(Ingredients!$C$11:$C$310, MATCH($C510, Ingredients!$B$11:$B$310, 0)), "")="", "", IFERROR(INDEX(Ingredients!$C$11:$C$310, MATCH($C510, Ingredients!$B$11:$B$310, 0)), "")))</f>
        <v/>
      </c>
      <c r="J510" s="73" t="str">
        <f>IF($B510="", "", IF(IFERROR(INDEX(Meals!$C$11:$C$260, MATCH($B510, Meals!$B$11:$B$260, 0)), "")="", "", IFERROR(INDEX(Meals!$C$11:$C$260, MATCH($B510, Meals!$B$11:$B$260, 0)), "")))</f>
        <v/>
      </c>
      <c r="K510" s="4"/>
      <c r="L510" s="72" t="str">
        <f t="shared" si="112"/>
        <v/>
      </c>
      <c r="M510" s="73" t="str">
        <f t="shared" si="113"/>
        <v/>
      </c>
      <c r="N510" s="4"/>
      <c r="O510" s="78" t="str">
        <f t="shared" si="114"/>
        <v/>
      </c>
      <c r="P510" s="79" t="str">
        <f t="shared" si="115"/>
        <v/>
      </c>
      <c r="Q510" s="4"/>
      <c r="R510" s="90" t="str">
        <f t="shared" si="116"/>
        <v/>
      </c>
      <c r="S510" s="4"/>
      <c r="Y510" s="18" t="str">
        <f t="shared" si="117"/>
        <v/>
      </c>
      <c r="AA510" s="18" t="str">
        <f t="shared" si="108"/>
        <v/>
      </c>
      <c r="AB510" s="18" t="str">
        <f t="shared" si="109"/>
        <v/>
      </c>
      <c r="AC510" s="18" t="str">
        <f t="shared" si="118"/>
        <v/>
      </c>
      <c r="AD510" s="18" t="str">
        <f t="shared" si="118"/>
        <v/>
      </c>
      <c r="AE510" s="18" t="str">
        <f t="shared" si="119"/>
        <v/>
      </c>
      <c r="AG510" s="95" t="str">
        <f>IF($C510="", "", IF(IFERROR(INDEX(Ingredients!C$11:C$310, MATCH($C510, Ingredients!$B$11:$B$310, 0)), "")="", "", IFERROR(INDEX(Ingredients!C$11:C$310, MATCH($C510, Ingredients!$B$11:$B$310, 0)), "")))</f>
        <v/>
      </c>
      <c r="AH510" s="105" t="str">
        <f>IF($C510="", "", IF(IFERROR(INDEX(Ingredients!D$11:D$310, MATCH($C510, Ingredients!$B$11:$B$310, 0)), "")="", "", IFERROR(INDEX(Ingredients!D$11:D$310, MATCH($C510, Ingredients!$B$11:$B$310, 0)), "")))</f>
        <v/>
      </c>
      <c r="AI510" s="106" t="str">
        <f>IF($C510="", "", IF(IFERROR(INDEX(Ingredients!E$11:E$310, MATCH($C510, Ingredients!$B$11:$B$310, 0)), "")="", "", IFERROR(INDEX(Ingredients!E$11:E$310, MATCH($C510, Ingredients!$B$11:$B$310, 0)), "")))</f>
        <v/>
      </c>
      <c r="AJ510" s="108" t="str">
        <f>IF($C510="", "", IF(IFERROR(INDEX(Ingredients!F$11:F$310, MATCH($C510, Ingredients!$B$11:$B$310, 0)), "")="", "", IFERROR(INDEX(Ingredients!F$11:F$310, MATCH($C510, Ingredients!$B$11:$B$310, 0)), "")))</f>
        <v/>
      </c>
      <c r="AK510" s="106" t="str">
        <f>IF($C510="", "", IF(IFERROR(INDEX(Ingredients!G$11:G$310, MATCH($C510, Ingredients!$B$11:$B$310, 0)), "")="", "", IFERROR(INDEX(Ingredients!G$11:G$310, MATCH($C510, Ingredients!$B$11:$B$310, 0)), "")))</f>
        <v/>
      </c>
      <c r="AL510" s="79" t="str">
        <f>IF($C510="", "", IF(IFERROR(INDEX(Ingredients!H$11:H$310, MATCH($C510, Ingredients!$B$11:$B$310, 0)), "")="", "", IFERROR(INDEX(Ingredients!H$11:H$310, MATCH($C510, Ingredients!$B$11:$B$310, 0)), "")))</f>
        <v/>
      </c>
      <c r="AN510" s="83" t="str">
        <f t="shared" si="110"/>
        <v/>
      </c>
      <c r="AP510" s="114" t="str">
        <f t="shared" si="120"/>
        <v/>
      </c>
      <c r="AR510" s="117" t="str">
        <f>IF($C510="", "", IF(IFERROR(INDEX(Ingredients!$AI$11:$AI$310, MATCH($C510, Ingredients!$B$11:$B$310, 0)), "")="", "", IFERROR(INDEX(Ingredients!$AI$11:$AI$310, MATCH($C510, Ingredients!$B$11:$B$310, 0)), "")))</f>
        <v/>
      </c>
      <c r="AT510" s="120" t="str">
        <f t="shared" si="121"/>
        <v/>
      </c>
      <c r="AV510" s="90" t="str">
        <f t="shared" si="111"/>
        <v/>
      </c>
      <c r="AX510" s="90" t="str">
        <f>IF($AV510="", "", COUNTIF($AV$11:$AV$5010, "&lt;"&amp;$AV510)+1+COUNTIF($AV$11:$AV510, $AV510)-1)</f>
        <v/>
      </c>
      <c r="AZ510" s="111" t="str">
        <f>IF($B510="", "", SUMIF('Shopping List'!$AV$11:$AV$25, $B510, 'Shopping List'!$BN$11:$BN$25))</f>
        <v/>
      </c>
      <c r="BB510" s="117" t="str">
        <f t="shared" si="122"/>
        <v/>
      </c>
    </row>
    <row r="511" spans="1:54" x14ac:dyDescent="0.25">
      <c r="A511" s="4"/>
      <c r="B511" s="37"/>
      <c r="C511" s="124"/>
      <c r="D511" s="39"/>
      <c r="E511" s="125"/>
      <c r="F511" s="48"/>
      <c r="G511" s="4"/>
      <c r="H511" s="4"/>
      <c r="I511" s="95" t="str">
        <f>IF($C511="", "", IF(IFERROR(INDEX(Ingredients!$C$11:$C$310, MATCH($C511, Ingredients!$B$11:$B$310, 0)), "")="", "", IFERROR(INDEX(Ingredients!$C$11:$C$310, MATCH($C511, Ingredients!$B$11:$B$310, 0)), "")))</f>
        <v/>
      </c>
      <c r="J511" s="73" t="str">
        <f>IF($B511="", "", IF(IFERROR(INDEX(Meals!$C$11:$C$260, MATCH($B511, Meals!$B$11:$B$260, 0)), "")="", "", IFERROR(INDEX(Meals!$C$11:$C$260, MATCH($B511, Meals!$B$11:$B$260, 0)), "")))</f>
        <v/>
      </c>
      <c r="K511" s="4"/>
      <c r="L511" s="72" t="str">
        <f t="shared" si="112"/>
        <v/>
      </c>
      <c r="M511" s="73" t="str">
        <f t="shared" si="113"/>
        <v/>
      </c>
      <c r="N511" s="4"/>
      <c r="O511" s="78" t="str">
        <f t="shared" si="114"/>
        <v/>
      </c>
      <c r="P511" s="79" t="str">
        <f t="shared" si="115"/>
        <v/>
      </c>
      <c r="Q511" s="4"/>
      <c r="R511" s="90" t="str">
        <f t="shared" si="116"/>
        <v/>
      </c>
      <c r="S511" s="4"/>
      <c r="Y511" s="18" t="str">
        <f t="shared" si="117"/>
        <v/>
      </c>
      <c r="AA511" s="18" t="str">
        <f t="shared" si="108"/>
        <v/>
      </c>
      <c r="AB511" s="18" t="str">
        <f t="shared" si="109"/>
        <v/>
      </c>
      <c r="AC511" s="18" t="str">
        <f t="shared" si="118"/>
        <v/>
      </c>
      <c r="AD511" s="18" t="str">
        <f t="shared" si="118"/>
        <v/>
      </c>
      <c r="AE511" s="18" t="str">
        <f t="shared" si="119"/>
        <v/>
      </c>
      <c r="AG511" s="95" t="str">
        <f>IF($C511="", "", IF(IFERROR(INDEX(Ingredients!C$11:C$310, MATCH($C511, Ingredients!$B$11:$B$310, 0)), "")="", "", IFERROR(INDEX(Ingredients!C$11:C$310, MATCH($C511, Ingredients!$B$11:$B$310, 0)), "")))</f>
        <v/>
      </c>
      <c r="AH511" s="105" t="str">
        <f>IF($C511="", "", IF(IFERROR(INDEX(Ingredients!D$11:D$310, MATCH($C511, Ingredients!$B$11:$B$310, 0)), "")="", "", IFERROR(INDEX(Ingredients!D$11:D$310, MATCH($C511, Ingredients!$B$11:$B$310, 0)), "")))</f>
        <v/>
      </c>
      <c r="AI511" s="106" t="str">
        <f>IF($C511="", "", IF(IFERROR(INDEX(Ingredients!E$11:E$310, MATCH($C511, Ingredients!$B$11:$B$310, 0)), "")="", "", IFERROR(INDEX(Ingredients!E$11:E$310, MATCH($C511, Ingredients!$B$11:$B$310, 0)), "")))</f>
        <v/>
      </c>
      <c r="AJ511" s="108" t="str">
        <f>IF($C511="", "", IF(IFERROR(INDEX(Ingredients!F$11:F$310, MATCH($C511, Ingredients!$B$11:$B$310, 0)), "")="", "", IFERROR(INDEX(Ingredients!F$11:F$310, MATCH($C511, Ingredients!$B$11:$B$310, 0)), "")))</f>
        <v/>
      </c>
      <c r="AK511" s="106" t="str">
        <f>IF($C511="", "", IF(IFERROR(INDEX(Ingredients!G$11:G$310, MATCH($C511, Ingredients!$B$11:$B$310, 0)), "")="", "", IFERROR(INDEX(Ingredients!G$11:G$310, MATCH($C511, Ingredients!$B$11:$B$310, 0)), "")))</f>
        <v/>
      </c>
      <c r="AL511" s="79" t="str">
        <f>IF($C511="", "", IF(IFERROR(INDEX(Ingredients!H$11:H$310, MATCH($C511, Ingredients!$B$11:$B$310, 0)), "")="", "", IFERROR(INDEX(Ingredients!H$11:H$310, MATCH($C511, Ingredients!$B$11:$B$310, 0)), "")))</f>
        <v/>
      </c>
      <c r="AN511" s="83" t="str">
        <f t="shared" si="110"/>
        <v/>
      </c>
      <c r="AP511" s="114" t="str">
        <f t="shared" si="120"/>
        <v/>
      </c>
      <c r="AR511" s="117" t="str">
        <f>IF($C511="", "", IF(IFERROR(INDEX(Ingredients!$AI$11:$AI$310, MATCH($C511, Ingredients!$B$11:$B$310, 0)), "")="", "", IFERROR(INDEX(Ingredients!$AI$11:$AI$310, MATCH($C511, Ingredients!$B$11:$B$310, 0)), "")))</f>
        <v/>
      </c>
      <c r="AT511" s="120" t="str">
        <f t="shared" si="121"/>
        <v/>
      </c>
      <c r="AV511" s="90" t="str">
        <f t="shared" si="111"/>
        <v/>
      </c>
      <c r="AX511" s="90" t="str">
        <f>IF($AV511="", "", COUNTIF($AV$11:$AV$5010, "&lt;"&amp;$AV511)+1+COUNTIF($AV$11:$AV511, $AV511)-1)</f>
        <v/>
      </c>
      <c r="AZ511" s="111" t="str">
        <f>IF($B511="", "", SUMIF('Shopping List'!$AV$11:$AV$25, $B511, 'Shopping List'!$BN$11:$BN$25))</f>
        <v/>
      </c>
      <c r="BB511" s="117" t="str">
        <f t="shared" si="122"/>
        <v/>
      </c>
    </row>
    <row r="512" spans="1:54" x14ac:dyDescent="0.25">
      <c r="A512" s="4"/>
      <c r="B512" s="37"/>
      <c r="C512" s="124"/>
      <c r="D512" s="39"/>
      <c r="E512" s="125"/>
      <c r="F512" s="48"/>
      <c r="G512" s="4"/>
      <c r="H512" s="4"/>
      <c r="I512" s="95" t="str">
        <f>IF($C512="", "", IF(IFERROR(INDEX(Ingredients!$C$11:$C$310, MATCH($C512, Ingredients!$B$11:$B$310, 0)), "")="", "", IFERROR(INDEX(Ingredients!$C$11:$C$310, MATCH($C512, Ingredients!$B$11:$B$310, 0)), "")))</f>
        <v/>
      </c>
      <c r="J512" s="73" t="str">
        <f>IF($B512="", "", IF(IFERROR(INDEX(Meals!$C$11:$C$260, MATCH($B512, Meals!$B$11:$B$260, 0)), "")="", "", IFERROR(INDEX(Meals!$C$11:$C$260, MATCH($B512, Meals!$B$11:$B$260, 0)), "")))</f>
        <v/>
      </c>
      <c r="K512" s="4"/>
      <c r="L512" s="72" t="str">
        <f t="shared" si="112"/>
        <v/>
      </c>
      <c r="M512" s="73" t="str">
        <f t="shared" si="113"/>
        <v/>
      </c>
      <c r="N512" s="4"/>
      <c r="O512" s="78" t="str">
        <f t="shared" si="114"/>
        <v/>
      </c>
      <c r="P512" s="79" t="str">
        <f t="shared" si="115"/>
        <v/>
      </c>
      <c r="Q512" s="4"/>
      <c r="R512" s="90" t="str">
        <f t="shared" si="116"/>
        <v/>
      </c>
      <c r="S512" s="4"/>
      <c r="Y512" s="18" t="str">
        <f t="shared" si="117"/>
        <v/>
      </c>
      <c r="AA512" s="18" t="str">
        <f t="shared" si="108"/>
        <v/>
      </c>
      <c r="AB512" s="18" t="str">
        <f t="shared" si="109"/>
        <v/>
      </c>
      <c r="AC512" s="18" t="str">
        <f t="shared" si="118"/>
        <v/>
      </c>
      <c r="AD512" s="18" t="str">
        <f t="shared" si="118"/>
        <v/>
      </c>
      <c r="AE512" s="18" t="str">
        <f t="shared" si="119"/>
        <v/>
      </c>
      <c r="AG512" s="95" t="str">
        <f>IF($C512="", "", IF(IFERROR(INDEX(Ingredients!C$11:C$310, MATCH($C512, Ingredients!$B$11:$B$310, 0)), "")="", "", IFERROR(INDEX(Ingredients!C$11:C$310, MATCH($C512, Ingredients!$B$11:$B$310, 0)), "")))</f>
        <v/>
      </c>
      <c r="AH512" s="105" t="str">
        <f>IF($C512="", "", IF(IFERROR(INDEX(Ingredients!D$11:D$310, MATCH($C512, Ingredients!$B$11:$B$310, 0)), "")="", "", IFERROR(INDEX(Ingredients!D$11:D$310, MATCH($C512, Ingredients!$B$11:$B$310, 0)), "")))</f>
        <v/>
      </c>
      <c r="AI512" s="106" t="str">
        <f>IF($C512="", "", IF(IFERROR(INDEX(Ingredients!E$11:E$310, MATCH($C512, Ingredients!$B$11:$B$310, 0)), "")="", "", IFERROR(INDEX(Ingredients!E$11:E$310, MATCH($C512, Ingredients!$B$11:$B$310, 0)), "")))</f>
        <v/>
      </c>
      <c r="AJ512" s="108" t="str">
        <f>IF($C512="", "", IF(IFERROR(INDEX(Ingredients!F$11:F$310, MATCH($C512, Ingredients!$B$11:$B$310, 0)), "")="", "", IFERROR(INDEX(Ingredients!F$11:F$310, MATCH($C512, Ingredients!$B$11:$B$310, 0)), "")))</f>
        <v/>
      </c>
      <c r="AK512" s="106" t="str">
        <f>IF($C512="", "", IF(IFERROR(INDEX(Ingredients!G$11:G$310, MATCH($C512, Ingredients!$B$11:$B$310, 0)), "")="", "", IFERROR(INDEX(Ingredients!G$11:G$310, MATCH($C512, Ingredients!$B$11:$B$310, 0)), "")))</f>
        <v/>
      </c>
      <c r="AL512" s="79" t="str">
        <f>IF($C512="", "", IF(IFERROR(INDEX(Ingredients!H$11:H$310, MATCH($C512, Ingredients!$B$11:$B$310, 0)), "")="", "", IFERROR(INDEX(Ingredients!H$11:H$310, MATCH($C512, Ingredients!$B$11:$B$310, 0)), "")))</f>
        <v/>
      </c>
      <c r="AN512" s="83" t="str">
        <f t="shared" si="110"/>
        <v/>
      </c>
      <c r="AP512" s="114" t="str">
        <f t="shared" si="120"/>
        <v/>
      </c>
      <c r="AR512" s="117" t="str">
        <f>IF($C512="", "", IF(IFERROR(INDEX(Ingredients!$AI$11:$AI$310, MATCH($C512, Ingredients!$B$11:$B$310, 0)), "")="", "", IFERROR(INDEX(Ingredients!$AI$11:$AI$310, MATCH($C512, Ingredients!$B$11:$B$310, 0)), "")))</f>
        <v/>
      </c>
      <c r="AT512" s="120" t="str">
        <f t="shared" si="121"/>
        <v/>
      </c>
      <c r="AV512" s="90" t="str">
        <f t="shared" si="111"/>
        <v/>
      </c>
      <c r="AX512" s="90" t="str">
        <f>IF($AV512="", "", COUNTIF($AV$11:$AV$5010, "&lt;"&amp;$AV512)+1+COUNTIF($AV$11:$AV512, $AV512)-1)</f>
        <v/>
      </c>
      <c r="AZ512" s="111" t="str">
        <f>IF($B512="", "", SUMIF('Shopping List'!$AV$11:$AV$25, $B512, 'Shopping List'!$BN$11:$BN$25))</f>
        <v/>
      </c>
      <c r="BB512" s="117" t="str">
        <f t="shared" si="122"/>
        <v/>
      </c>
    </row>
    <row r="513" spans="1:54" x14ac:dyDescent="0.25">
      <c r="A513" s="4"/>
      <c r="B513" s="37"/>
      <c r="C513" s="124"/>
      <c r="D513" s="39"/>
      <c r="E513" s="125"/>
      <c r="F513" s="48"/>
      <c r="G513" s="4"/>
      <c r="H513" s="4"/>
      <c r="I513" s="95" t="str">
        <f>IF($C513="", "", IF(IFERROR(INDEX(Ingredients!$C$11:$C$310, MATCH($C513, Ingredients!$B$11:$B$310, 0)), "")="", "", IFERROR(INDEX(Ingredients!$C$11:$C$310, MATCH($C513, Ingredients!$B$11:$B$310, 0)), "")))</f>
        <v/>
      </c>
      <c r="J513" s="73" t="str">
        <f>IF($B513="", "", IF(IFERROR(INDEX(Meals!$C$11:$C$260, MATCH($B513, Meals!$B$11:$B$260, 0)), "")="", "", IFERROR(INDEX(Meals!$C$11:$C$260, MATCH($B513, Meals!$B$11:$B$260, 0)), "")))</f>
        <v/>
      </c>
      <c r="K513" s="4"/>
      <c r="L513" s="72" t="str">
        <f t="shared" si="112"/>
        <v/>
      </c>
      <c r="M513" s="73" t="str">
        <f t="shared" si="113"/>
        <v/>
      </c>
      <c r="N513" s="4"/>
      <c r="O513" s="78" t="str">
        <f t="shared" si="114"/>
        <v/>
      </c>
      <c r="P513" s="79" t="str">
        <f t="shared" si="115"/>
        <v/>
      </c>
      <c r="Q513" s="4"/>
      <c r="R513" s="90" t="str">
        <f t="shared" si="116"/>
        <v/>
      </c>
      <c r="S513" s="4"/>
      <c r="Y513" s="18" t="str">
        <f t="shared" si="117"/>
        <v/>
      </c>
      <c r="AA513" s="18" t="str">
        <f t="shared" si="108"/>
        <v/>
      </c>
      <c r="AB513" s="18" t="str">
        <f t="shared" si="109"/>
        <v/>
      </c>
      <c r="AC513" s="18" t="str">
        <f t="shared" si="118"/>
        <v/>
      </c>
      <c r="AD513" s="18" t="str">
        <f t="shared" si="118"/>
        <v/>
      </c>
      <c r="AE513" s="18" t="str">
        <f t="shared" si="119"/>
        <v/>
      </c>
      <c r="AG513" s="95" t="str">
        <f>IF($C513="", "", IF(IFERROR(INDEX(Ingredients!C$11:C$310, MATCH($C513, Ingredients!$B$11:$B$310, 0)), "")="", "", IFERROR(INDEX(Ingredients!C$11:C$310, MATCH($C513, Ingredients!$B$11:$B$310, 0)), "")))</f>
        <v/>
      </c>
      <c r="AH513" s="105" t="str">
        <f>IF($C513="", "", IF(IFERROR(INDEX(Ingredients!D$11:D$310, MATCH($C513, Ingredients!$B$11:$B$310, 0)), "")="", "", IFERROR(INDEX(Ingredients!D$11:D$310, MATCH($C513, Ingredients!$B$11:$B$310, 0)), "")))</f>
        <v/>
      </c>
      <c r="AI513" s="106" t="str">
        <f>IF($C513="", "", IF(IFERROR(INDEX(Ingredients!E$11:E$310, MATCH($C513, Ingredients!$B$11:$B$310, 0)), "")="", "", IFERROR(INDEX(Ingredients!E$11:E$310, MATCH($C513, Ingredients!$B$11:$B$310, 0)), "")))</f>
        <v/>
      </c>
      <c r="AJ513" s="108" t="str">
        <f>IF($C513="", "", IF(IFERROR(INDEX(Ingredients!F$11:F$310, MATCH($C513, Ingredients!$B$11:$B$310, 0)), "")="", "", IFERROR(INDEX(Ingredients!F$11:F$310, MATCH($C513, Ingredients!$B$11:$B$310, 0)), "")))</f>
        <v/>
      </c>
      <c r="AK513" s="106" t="str">
        <f>IF($C513="", "", IF(IFERROR(INDEX(Ingredients!G$11:G$310, MATCH($C513, Ingredients!$B$11:$B$310, 0)), "")="", "", IFERROR(INDEX(Ingredients!G$11:G$310, MATCH($C513, Ingredients!$B$11:$B$310, 0)), "")))</f>
        <v/>
      </c>
      <c r="AL513" s="79" t="str">
        <f>IF($C513="", "", IF(IFERROR(INDEX(Ingredients!H$11:H$310, MATCH($C513, Ingredients!$B$11:$B$310, 0)), "")="", "", IFERROR(INDEX(Ingredients!H$11:H$310, MATCH($C513, Ingredients!$B$11:$B$310, 0)), "")))</f>
        <v/>
      </c>
      <c r="AN513" s="83" t="str">
        <f t="shared" si="110"/>
        <v/>
      </c>
      <c r="AP513" s="114" t="str">
        <f t="shared" si="120"/>
        <v/>
      </c>
      <c r="AR513" s="117" t="str">
        <f>IF($C513="", "", IF(IFERROR(INDEX(Ingredients!$AI$11:$AI$310, MATCH($C513, Ingredients!$B$11:$B$310, 0)), "")="", "", IFERROR(INDEX(Ingredients!$AI$11:$AI$310, MATCH($C513, Ingredients!$B$11:$B$310, 0)), "")))</f>
        <v/>
      </c>
      <c r="AT513" s="120" t="str">
        <f t="shared" si="121"/>
        <v/>
      </c>
      <c r="AV513" s="90" t="str">
        <f t="shared" si="111"/>
        <v/>
      </c>
      <c r="AX513" s="90" t="str">
        <f>IF($AV513="", "", COUNTIF($AV$11:$AV$5010, "&lt;"&amp;$AV513)+1+COUNTIF($AV$11:$AV513, $AV513)-1)</f>
        <v/>
      </c>
      <c r="AZ513" s="111" t="str">
        <f>IF($B513="", "", SUMIF('Shopping List'!$AV$11:$AV$25, $B513, 'Shopping List'!$BN$11:$BN$25))</f>
        <v/>
      </c>
      <c r="BB513" s="117" t="str">
        <f t="shared" si="122"/>
        <v/>
      </c>
    </row>
    <row r="514" spans="1:54" x14ac:dyDescent="0.25">
      <c r="A514" s="4"/>
      <c r="B514" s="37"/>
      <c r="C514" s="124"/>
      <c r="D514" s="39"/>
      <c r="E514" s="125"/>
      <c r="F514" s="48"/>
      <c r="G514" s="4"/>
      <c r="H514" s="4"/>
      <c r="I514" s="95" t="str">
        <f>IF($C514="", "", IF(IFERROR(INDEX(Ingredients!$C$11:$C$310, MATCH($C514, Ingredients!$B$11:$B$310, 0)), "")="", "", IFERROR(INDEX(Ingredients!$C$11:$C$310, MATCH($C514, Ingredients!$B$11:$B$310, 0)), "")))</f>
        <v/>
      </c>
      <c r="J514" s="73" t="str">
        <f>IF($B514="", "", IF(IFERROR(INDEX(Meals!$C$11:$C$260, MATCH($B514, Meals!$B$11:$B$260, 0)), "")="", "", IFERROR(INDEX(Meals!$C$11:$C$260, MATCH($B514, Meals!$B$11:$B$260, 0)), "")))</f>
        <v/>
      </c>
      <c r="K514" s="4"/>
      <c r="L514" s="72" t="str">
        <f t="shared" si="112"/>
        <v/>
      </c>
      <c r="M514" s="73" t="str">
        <f t="shared" si="113"/>
        <v/>
      </c>
      <c r="N514" s="4"/>
      <c r="O514" s="78" t="str">
        <f t="shared" si="114"/>
        <v/>
      </c>
      <c r="P514" s="79" t="str">
        <f t="shared" si="115"/>
        <v/>
      </c>
      <c r="Q514" s="4"/>
      <c r="R514" s="90" t="str">
        <f t="shared" si="116"/>
        <v/>
      </c>
      <c r="S514" s="4"/>
      <c r="Y514" s="18" t="str">
        <f t="shared" si="117"/>
        <v/>
      </c>
      <c r="AA514" s="18" t="str">
        <f t="shared" si="108"/>
        <v/>
      </c>
      <c r="AB514" s="18" t="str">
        <f t="shared" si="109"/>
        <v/>
      </c>
      <c r="AC514" s="18" t="str">
        <f t="shared" si="118"/>
        <v/>
      </c>
      <c r="AD514" s="18" t="str">
        <f t="shared" si="118"/>
        <v/>
      </c>
      <c r="AE514" s="18" t="str">
        <f t="shared" si="119"/>
        <v/>
      </c>
      <c r="AG514" s="95" t="str">
        <f>IF($C514="", "", IF(IFERROR(INDEX(Ingredients!C$11:C$310, MATCH($C514, Ingredients!$B$11:$B$310, 0)), "")="", "", IFERROR(INDEX(Ingredients!C$11:C$310, MATCH($C514, Ingredients!$B$11:$B$310, 0)), "")))</f>
        <v/>
      </c>
      <c r="AH514" s="105" t="str">
        <f>IF($C514="", "", IF(IFERROR(INDEX(Ingredients!D$11:D$310, MATCH($C514, Ingredients!$B$11:$B$310, 0)), "")="", "", IFERROR(INDEX(Ingredients!D$11:D$310, MATCH($C514, Ingredients!$B$11:$B$310, 0)), "")))</f>
        <v/>
      </c>
      <c r="AI514" s="106" t="str">
        <f>IF($C514="", "", IF(IFERROR(INDEX(Ingredients!E$11:E$310, MATCH($C514, Ingredients!$B$11:$B$310, 0)), "")="", "", IFERROR(INDEX(Ingredients!E$11:E$310, MATCH($C514, Ingredients!$B$11:$B$310, 0)), "")))</f>
        <v/>
      </c>
      <c r="AJ514" s="108" t="str">
        <f>IF($C514="", "", IF(IFERROR(INDEX(Ingredients!F$11:F$310, MATCH($C514, Ingredients!$B$11:$B$310, 0)), "")="", "", IFERROR(INDEX(Ingredients!F$11:F$310, MATCH($C514, Ingredients!$B$11:$B$310, 0)), "")))</f>
        <v/>
      </c>
      <c r="AK514" s="106" t="str">
        <f>IF($C514="", "", IF(IFERROR(INDEX(Ingredients!G$11:G$310, MATCH($C514, Ingredients!$B$11:$B$310, 0)), "")="", "", IFERROR(INDEX(Ingredients!G$11:G$310, MATCH($C514, Ingredients!$B$11:$B$310, 0)), "")))</f>
        <v/>
      </c>
      <c r="AL514" s="79" t="str">
        <f>IF($C514="", "", IF(IFERROR(INDEX(Ingredients!H$11:H$310, MATCH($C514, Ingredients!$B$11:$B$310, 0)), "")="", "", IFERROR(INDEX(Ingredients!H$11:H$310, MATCH($C514, Ingredients!$B$11:$B$310, 0)), "")))</f>
        <v/>
      </c>
      <c r="AN514" s="83" t="str">
        <f t="shared" si="110"/>
        <v/>
      </c>
      <c r="AP514" s="114" t="str">
        <f t="shared" si="120"/>
        <v/>
      </c>
      <c r="AR514" s="117" t="str">
        <f>IF($C514="", "", IF(IFERROR(INDEX(Ingredients!$AI$11:$AI$310, MATCH($C514, Ingredients!$B$11:$B$310, 0)), "")="", "", IFERROR(INDEX(Ingredients!$AI$11:$AI$310, MATCH($C514, Ingredients!$B$11:$B$310, 0)), "")))</f>
        <v/>
      </c>
      <c r="AT514" s="120" t="str">
        <f t="shared" si="121"/>
        <v/>
      </c>
      <c r="AV514" s="90" t="str">
        <f t="shared" si="111"/>
        <v/>
      </c>
      <c r="AX514" s="90" t="str">
        <f>IF($AV514="", "", COUNTIF($AV$11:$AV$5010, "&lt;"&amp;$AV514)+1+COUNTIF($AV$11:$AV514, $AV514)-1)</f>
        <v/>
      </c>
      <c r="AZ514" s="111" t="str">
        <f>IF($B514="", "", SUMIF('Shopping List'!$AV$11:$AV$25, $B514, 'Shopping List'!$BN$11:$BN$25))</f>
        <v/>
      </c>
      <c r="BB514" s="117" t="str">
        <f t="shared" si="122"/>
        <v/>
      </c>
    </row>
    <row r="515" spans="1:54" x14ac:dyDescent="0.25">
      <c r="A515" s="4"/>
      <c r="B515" s="37"/>
      <c r="C515" s="124"/>
      <c r="D515" s="39"/>
      <c r="E515" s="125"/>
      <c r="F515" s="48"/>
      <c r="G515" s="4"/>
      <c r="H515" s="4"/>
      <c r="I515" s="95" t="str">
        <f>IF($C515="", "", IF(IFERROR(INDEX(Ingredients!$C$11:$C$310, MATCH($C515, Ingredients!$B$11:$B$310, 0)), "")="", "", IFERROR(INDEX(Ingredients!$C$11:$C$310, MATCH($C515, Ingredients!$B$11:$B$310, 0)), "")))</f>
        <v/>
      </c>
      <c r="J515" s="73" t="str">
        <f>IF($B515="", "", IF(IFERROR(INDEX(Meals!$C$11:$C$260, MATCH($B515, Meals!$B$11:$B$260, 0)), "")="", "", IFERROR(INDEX(Meals!$C$11:$C$260, MATCH($B515, Meals!$B$11:$B$260, 0)), "")))</f>
        <v/>
      </c>
      <c r="K515" s="4"/>
      <c r="L515" s="72" t="str">
        <f t="shared" si="112"/>
        <v/>
      </c>
      <c r="M515" s="73" t="str">
        <f t="shared" si="113"/>
        <v/>
      </c>
      <c r="N515" s="4"/>
      <c r="O515" s="78" t="str">
        <f t="shared" si="114"/>
        <v/>
      </c>
      <c r="P515" s="79" t="str">
        <f t="shared" si="115"/>
        <v/>
      </c>
      <c r="Q515" s="4"/>
      <c r="R515" s="90" t="str">
        <f t="shared" si="116"/>
        <v/>
      </c>
      <c r="S515" s="4"/>
      <c r="Y515" s="18" t="str">
        <f t="shared" si="117"/>
        <v/>
      </c>
      <c r="AA515" s="18" t="str">
        <f t="shared" si="108"/>
        <v/>
      </c>
      <c r="AB515" s="18" t="str">
        <f t="shared" si="109"/>
        <v/>
      </c>
      <c r="AC515" s="18" t="str">
        <f t="shared" si="118"/>
        <v/>
      </c>
      <c r="AD515" s="18" t="str">
        <f t="shared" si="118"/>
        <v/>
      </c>
      <c r="AE515" s="18" t="str">
        <f t="shared" si="119"/>
        <v/>
      </c>
      <c r="AG515" s="95" t="str">
        <f>IF($C515="", "", IF(IFERROR(INDEX(Ingredients!C$11:C$310, MATCH($C515, Ingredients!$B$11:$B$310, 0)), "")="", "", IFERROR(INDEX(Ingredients!C$11:C$310, MATCH($C515, Ingredients!$B$11:$B$310, 0)), "")))</f>
        <v/>
      </c>
      <c r="AH515" s="105" t="str">
        <f>IF($C515="", "", IF(IFERROR(INDEX(Ingredients!D$11:D$310, MATCH($C515, Ingredients!$B$11:$B$310, 0)), "")="", "", IFERROR(INDEX(Ingredients!D$11:D$310, MATCH($C515, Ingredients!$B$11:$B$310, 0)), "")))</f>
        <v/>
      </c>
      <c r="AI515" s="106" t="str">
        <f>IF($C515="", "", IF(IFERROR(INDEX(Ingredients!E$11:E$310, MATCH($C515, Ingredients!$B$11:$B$310, 0)), "")="", "", IFERROR(INDEX(Ingredients!E$11:E$310, MATCH($C515, Ingredients!$B$11:$B$310, 0)), "")))</f>
        <v/>
      </c>
      <c r="AJ515" s="108" t="str">
        <f>IF($C515="", "", IF(IFERROR(INDEX(Ingredients!F$11:F$310, MATCH($C515, Ingredients!$B$11:$B$310, 0)), "")="", "", IFERROR(INDEX(Ingredients!F$11:F$310, MATCH($C515, Ingredients!$B$11:$B$310, 0)), "")))</f>
        <v/>
      </c>
      <c r="AK515" s="106" t="str">
        <f>IF($C515="", "", IF(IFERROR(INDEX(Ingredients!G$11:G$310, MATCH($C515, Ingredients!$B$11:$B$310, 0)), "")="", "", IFERROR(INDEX(Ingredients!G$11:G$310, MATCH($C515, Ingredients!$B$11:$B$310, 0)), "")))</f>
        <v/>
      </c>
      <c r="AL515" s="79" t="str">
        <f>IF($C515="", "", IF(IFERROR(INDEX(Ingredients!H$11:H$310, MATCH($C515, Ingredients!$B$11:$B$310, 0)), "")="", "", IFERROR(INDEX(Ingredients!H$11:H$310, MATCH($C515, Ingredients!$B$11:$B$310, 0)), "")))</f>
        <v/>
      </c>
      <c r="AN515" s="83" t="str">
        <f t="shared" si="110"/>
        <v/>
      </c>
      <c r="AP515" s="114" t="str">
        <f t="shared" si="120"/>
        <v/>
      </c>
      <c r="AR515" s="117" t="str">
        <f>IF($C515="", "", IF(IFERROR(INDEX(Ingredients!$AI$11:$AI$310, MATCH($C515, Ingredients!$B$11:$B$310, 0)), "")="", "", IFERROR(INDEX(Ingredients!$AI$11:$AI$310, MATCH($C515, Ingredients!$B$11:$B$310, 0)), "")))</f>
        <v/>
      </c>
      <c r="AT515" s="120" t="str">
        <f t="shared" si="121"/>
        <v/>
      </c>
      <c r="AV515" s="90" t="str">
        <f t="shared" si="111"/>
        <v/>
      </c>
      <c r="AX515" s="90" t="str">
        <f>IF($AV515="", "", COUNTIF($AV$11:$AV$5010, "&lt;"&amp;$AV515)+1+COUNTIF($AV$11:$AV515, $AV515)-1)</f>
        <v/>
      </c>
      <c r="AZ515" s="111" t="str">
        <f>IF($B515="", "", SUMIF('Shopping List'!$AV$11:$AV$25, $B515, 'Shopping List'!$BN$11:$BN$25))</f>
        <v/>
      </c>
      <c r="BB515" s="117" t="str">
        <f t="shared" si="122"/>
        <v/>
      </c>
    </row>
    <row r="516" spans="1:54" x14ac:dyDescent="0.25">
      <c r="A516" s="4"/>
      <c r="B516" s="37"/>
      <c r="C516" s="124"/>
      <c r="D516" s="39"/>
      <c r="E516" s="125"/>
      <c r="F516" s="48"/>
      <c r="G516" s="4"/>
      <c r="H516" s="4"/>
      <c r="I516" s="95" t="str">
        <f>IF($C516="", "", IF(IFERROR(INDEX(Ingredients!$C$11:$C$310, MATCH($C516, Ingredients!$B$11:$B$310, 0)), "")="", "", IFERROR(INDEX(Ingredients!$C$11:$C$310, MATCH($C516, Ingredients!$B$11:$B$310, 0)), "")))</f>
        <v/>
      </c>
      <c r="J516" s="73" t="str">
        <f>IF($B516="", "", IF(IFERROR(INDEX(Meals!$C$11:$C$260, MATCH($B516, Meals!$B$11:$B$260, 0)), "")="", "", IFERROR(INDEX(Meals!$C$11:$C$260, MATCH($B516, Meals!$B$11:$B$260, 0)), "")))</f>
        <v/>
      </c>
      <c r="K516" s="4"/>
      <c r="L516" s="72" t="str">
        <f t="shared" si="112"/>
        <v/>
      </c>
      <c r="M516" s="73" t="str">
        <f t="shared" si="113"/>
        <v/>
      </c>
      <c r="N516" s="4"/>
      <c r="O516" s="78" t="str">
        <f t="shared" si="114"/>
        <v/>
      </c>
      <c r="P516" s="79" t="str">
        <f t="shared" si="115"/>
        <v/>
      </c>
      <c r="Q516" s="4"/>
      <c r="R516" s="90" t="str">
        <f t="shared" si="116"/>
        <v/>
      </c>
      <c r="S516" s="4"/>
      <c r="Y516" s="18" t="str">
        <f t="shared" si="117"/>
        <v/>
      </c>
      <c r="AA516" s="18" t="str">
        <f t="shared" si="108"/>
        <v/>
      </c>
      <c r="AB516" s="18" t="str">
        <f t="shared" si="109"/>
        <v/>
      </c>
      <c r="AC516" s="18" t="str">
        <f t="shared" si="118"/>
        <v/>
      </c>
      <c r="AD516" s="18" t="str">
        <f t="shared" si="118"/>
        <v/>
      </c>
      <c r="AE516" s="18" t="str">
        <f t="shared" si="119"/>
        <v/>
      </c>
      <c r="AG516" s="95" t="str">
        <f>IF($C516="", "", IF(IFERROR(INDEX(Ingredients!C$11:C$310, MATCH($C516, Ingredients!$B$11:$B$310, 0)), "")="", "", IFERROR(INDEX(Ingredients!C$11:C$310, MATCH($C516, Ingredients!$B$11:$B$310, 0)), "")))</f>
        <v/>
      </c>
      <c r="AH516" s="105" t="str">
        <f>IF($C516="", "", IF(IFERROR(INDEX(Ingredients!D$11:D$310, MATCH($C516, Ingredients!$B$11:$B$310, 0)), "")="", "", IFERROR(INDEX(Ingredients!D$11:D$310, MATCH($C516, Ingredients!$B$11:$B$310, 0)), "")))</f>
        <v/>
      </c>
      <c r="AI516" s="106" t="str">
        <f>IF($C516="", "", IF(IFERROR(INDEX(Ingredients!E$11:E$310, MATCH($C516, Ingredients!$B$11:$B$310, 0)), "")="", "", IFERROR(INDEX(Ingredients!E$11:E$310, MATCH($C516, Ingredients!$B$11:$B$310, 0)), "")))</f>
        <v/>
      </c>
      <c r="AJ516" s="108" t="str">
        <f>IF($C516="", "", IF(IFERROR(INDEX(Ingredients!F$11:F$310, MATCH($C516, Ingredients!$B$11:$B$310, 0)), "")="", "", IFERROR(INDEX(Ingredients!F$11:F$310, MATCH($C516, Ingredients!$B$11:$B$310, 0)), "")))</f>
        <v/>
      </c>
      <c r="AK516" s="106" t="str">
        <f>IF($C516="", "", IF(IFERROR(INDEX(Ingredients!G$11:G$310, MATCH($C516, Ingredients!$B$11:$B$310, 0)), "")="", "", IFERROR(INDEX(Ingredients!G$11:G$310, MATCH($C516, Ingredients!$B$11:$B$310, 0)), "")))</f>
        <v/>
      </c>
      <c r="AL516" s="79" t="str">
        <f>IF($C516="", "", IF(IFERROR(INDEX(Ingredients!H$11:H$310, MATCH($C516, Ingredients!$B$11:$B$310, 0)), "")="", "", IFERROR(INDEX(Ingredients!H$11:H$310, MATCH($C516, Ingredients!$B$11:$B$310, 0)), "")))</f>
        <v/>
      </c>
      <c r="AN516" s="83" t="str">
        <f t="shared" si="110"/>
        <v/>
      </c>
      <c r="AP516" s="114" t="str">
        <f t="shared" si="120"/>
        <v/>
      </c>
      <c r="AR516" s="117" t="str">
        <f>IF($C516="", "", IF(IFERROR(INDEX(Ingredients!$AI$11:$AI$310, MATCH($C516, Ingredients!$B$11:$B$310, 0)), "")="", "", IFERROR(INDEX(Ingredients!$AI$11:$AI$310, MATCH($C516, Ingredients!$B$11:$B$310, 0)), "")))</f>
        <v/>
      </c>
      <c r="AT516" s="120" t="str">
        <f t="shared" si="121"/>
        <v/>
      </c>
      <c r="AV516" s="90" t="str">
        <f t="shared" si="111"/>
        <v/>
      </c>
      <c r="AX516" s="90" t="str">
        <f>IF($AV516="", "", COUNTIF($AV$11:$AV$5010, "&lt;"&amp;$AV516)+1+COUNTIF($AV$11:$AV516, $AV516)-1)</f>
        <v/>
      </c>
      <c r="AZ516" s="111" t="str">
        <f>IF($B516="", "", SUMIF('Shopping List'!$AV$11:$AV$25, $B516, 'Shopping List'!$BN$11:$BN$25))</f>
        <v/>
      </c>
      <c r="BB516" s="117" t="str">
        <f t="shared" si="122"/>
        <v/>
      </c>
    </row>
    <row r="517" spans="1:54" x14ac:dyDescent="0.25">
      <c r="A517" s="4"/>
      <c r="B517" s="37"/>
      <c r="C517" s="124"/>
      <c r="D517" s="39"/>
      <c r="E517" s="125"/>
      <c r="F517" s="48"/>
      <c r="G517" s="4"/>
      <c r="H517" s="4"/>
      <c r="I517" s="95" t="str">
        <f>IF($C517="", "", IF(IFERROR(INDEX(Ingredients!$C$11:$C$310, MATCH($C517, Ingredients!$B$11:$B$310, 0)), "")="", "", IFERROR(INDEX(Ingredients!$C$11:$C$310, MATCH($C517, Ingredients!$B$11:$B$310, 0)), "")))</f>
        <v/>
      </c>
      <c r="J517" s="73" t="str">
        <f>IF($B517="", "", IF(IFERROR(INDEX(Meals!$C$11:$C$260, MATCH($B517, Meals!$B$11:$B$260, 0)), "")="", "", IFERROR(INDEX(Meals!$C$11:$C$260, MATCH($B517, Meals!$B$11:$B$260, 0)), "")))</f>
        <v/>
      </c>
      <c r="K517" s="4"/>
      <c r="L517" s="72" t="str">
        <f t="shared" si="112"/>
        <v/>
      </c>
      <c r="M517" s="73" t="str">
        <f t="shared" si="113"/>
        <v/>
      </c>
      <c r="N517" s="4"/>
      <c r="O517" s="78" t="str">
        <f t="shared" si="114"/>
        <v/>
      </c>
      <c r="P517" s="79" t="str">
        <f t="shared" si="115"/>
        <v/>
      </c>
      <c r="Q517" s="4"/>
      <c r="R517" s="90" t="str">
        <f t="shared" si="116"/>
        <v/>
      </c>
      <c r="S517" s="4"/>
      <c r="Y517" s="18" t="str">
        <f t="shared" si="117"/>
        <v/>
      </c>
      <c r="AA517" s="18" t="str">
        <f t="shared" si="108"/>
        <v/>
      </c>
      <c r="AB517" s="18" t="str">
        <f t="shared" si="109"/>
        <v/>
      </c>
      <c r="AC517" s="18" t="str">
        <f t="shared" si="118"/>
        <v/>
      </c>
      <c r="AD517" s="18" t="str">
        <f t="shared" si="118"/>
        <v/>
      </c>
      <c r="AE517" s="18" t="str">
        <f t="shared" si="119"/>
        <v/>
      </c>
      <c r="AG517" s="95" t="str">
        <f>IF($C517="", "", IF(IFERROR(INDEX(Ingredients!C$11:C$310, MATCH($C517, Ingredients!$B$11:$B$310, 0)), "")="", "", IFERROR(INDEX(Ingredients!C$11:C$310, MATCH($C517, Ingredients!$B$11:$B$310, 0)), "")))</f>
        <v/>
      </c>
      <c r="AH517" s="105" t="str">
        <f>IF($C517="", "", IF(IFERROR(INDEX(Ingredients!D$11:D$310, MATCH($C517, Ingredients!$B$11:$B$310, 0)), "")="", "", IFERROR(INDEX(Ingredients!D$11:D$310, MATCH($C517, Ingredients!$B$11:$B$310, 0)), "")))</f>
        <v/>
      </c>
      <c r="AI517" s="106" t="str">
        <f>IF($C517="", "", IF(IFERROR(INDEX(Ingredients!E$11:E$310, MATCH($C517, Ingredients!$B$11:$B$310, 0)), "")="", "", IFERROR(INDEX(Ingredients!E$11:E$310, MATCH($C517, Ingredients!$B$11:$B$310, 0)), "")))</f>
        <v/>
      </c>
      <c r="AJ517" s="108" t="str">
        <f>IF($C517="", "", IF(IFERROR(INDEX(Ingredients!F$11:F$310, MATCH($C517, Ingredients!$B$11:$B$310, 0)), "")="", "", IFERROR(INDEX(Ingredients!F$11:F$310, MATCH($C517, Ingredients!$B$11:$B$310, 0)), "")))</f>
        <v/>
      </c>
      <c r="AK517" s="106" t="str">
        <f>IF($C517="", "", IF(IFERROR(INDEX(Ingredients!G$11:G$310, MATCH($C517, Ingredients!$B$11:$B$310, 0)), "")="", "", IFERROR(INDEX(Ingredients!G$11:G$310, MATCH($C517, Ingredients!$B$11:$B$310, 0)), "")))</f>
        <v/>
      </c>
      <c r="AL517" s="79" t="str">
        <f>IF($C517="", "", IF(IFERROR(INDEX(Ingredients!H$11:H$310, MATCH($C517, Ingredients!$B$11:$B$310, 0)), "")="", "", IFERROR(INDEX(Ingredients!H$11:H$310, MATCH($C517, Ingredients!$B$11:$B$310, 0)), "")))</f>
        <v/>
      </c>
      <c r="AN517" s="83" t="str">
        <f t="shared" si="110"/>
        <v/>
      </c>
      <c r="AP517" s="114" t="str">
        <f t="shared" si="120"/>
        <v/>
      </c>
      <c r="AR517" s="117" t="str">
        <f>IF($C517="", "", IF(IFERROR(INDEX(Ingredients!$AI$11:$AI$310, MATCH($C517, Ingredients!$B$11:$B$310, 0)), "")="", "", IFERROR(INDEX(Ingredients!$AI$11:$AI$310, MATCH($C517, Ingredients!$B$11:$B$310, 0)), "")))</f>
        <v/>
      </c>
      <c r="AT517" s="120" t="str">
        <f t="shared" si="121"/>
        <v/>
      </c>
      <c r="AV517" s="90" t="str">
        <f t="shared" si="111"/>
        <v/>
      </c>
      <c r="AX517" s="90" t="str">
        <f>IF($AV517="", "", COUNTIF($AV$11:$AV$5010, "&lt;"&amp;$AV517)+1+COUNTIF($AV$11:$AV517, $AV517)-1)</f>
        <v/>
      </c>
      <c r="AZ517" s="111" t="str">
        <f>IF($B517="", "", SUMIF('Shopping List'!$AV$11:$AV$25, $B517, 'Shopping List'!$BN$11:$BN$25))</f>
        <v/>
      </c>
      <c r="BB517" s="117" t="str">
        <f t="shared" si="122"/>
        <v/>
      </c>
    </row>
    <row r="518" spans="1:54" x14ac:dyDescent="0.25">
      <c r="A518" s="4"/>
      <c r="B518" s="37"/>
      <c r="C518" s="124"/>
      <c r="D518" s="39"/>
      <c r="E518" s="125"/>
      <c r="F518" s="48"/>
      <c r="G518" s="4"/>
      <c r="H518" s="4"/>
      <c r="I518" s="95" t="str">
        <f>IF($C518="", "", IF(IFERROR(INDEX(Ingredients!$C$11:$C$310, MATCH($C518, Ingredients!$B$11:$B$310, 0)), "")="", "", IFERROR(INDEX(Ingredients!$C$11:$C$310, MATCH($C518, Ingredients!$B$11:$B$310, 0)), "")))</f>
        <v/>
      </c>
      <c r="J518" s="73" t="str">
        <f>IF($B518="", "", IF(IFERROR(INDEX(Meals!$C$11:$C$260, MATCH($B518, Meals!$B$11:$B$260, 0)), "")="", "", IFERROR(INDEX(Meals!$C$11:$C$260, MATCH($B518, Meals!$B$11:$B$260, 0)), "")))</f>
        <v/>
      </c>
      <c r="K518" s="4"/>
      <c r="L518" s="72" t="str">
        <f t="shared" si="112"/>
        <v/>
      </c>
      <c r="M518" s="73" t="str">
        <f t="shared" si="113"/>
        <v/>
      </c>
      <c r="N518" s="4"/>
      <c r="O518" s="78" t="str">
        <f t="shared" si="114"/>
        <v/>
      </c>
      <c r="P518" s="79" t="str">
        <f t="shared" si="115"/>
        <v/>
      </c>
      <c r="Q518" s="4"/>
      <c r="R518" s="90" t="str">
        <f t="shared" si="116"/>
        <v/>
      </c>
      <c r="S518" s="4"/>
      <c r="Y518" s="18" t="str">
        <f t="shared" si="117"/>
        <v/>
      </c>
      <c r="AA518" s="18" t="str">
        <f t="shared" si="108"/>
        <v/>
      </c>
      <c r="AB518" s="18" t="str">
        <f t="shared" si="109"/>
        <v/>
      </c>
      <c r="AC518" s="18" t="str">
        <f t="shared" si="118"/>
        <v/>
      </c>
      <c r="AD518" s="18" t="str">
        <f t="shared" si="118"/>
        <v/>
      </c>
      <c r="AE518" s="18" t="str">
        <f t="shared" si="119"/>
        <v/>
      </c>
      <c r="AG518" s="95" t="str">
        <f>IF($C518="", "", IF(IFERROR(INDEX(Ingredients!C$11:C$310, MATCH($C518, Ingredients!$B$11:$B$310, 0)), "")="", "", IFERROR(INDEX(Ingredients!C$11:C$310, MATCH($C518, Ingredients!$B$11:$B$310, 0)), "")))</f>
        <v/>
      </c>
      <c r="AH518" s="105" t="str">
        <f>IF($C518="", "", IF(IFERROR(INDEX(Ingredients!D$11:D$310, MATCH($C518, Ingredients!$B$11:$B$310, 0)), "")="", "", IFERROR(INDEX(Ingredients!D$11:D$310, MATCH($C518, Ingredients!$B$11:$B$310, 0)), "")))</f>
        <v/>
      </c>
      <c r="AI518" s="106" t="str">
        <f>IF($C518="", "", IF(IFERROR(INDEX(Ingredients!E$11:E$310, MATCH($C518, Ingredients!$B$11:$B$310, 0)), "")="", "", IFERROR(INDEX(Ingredients!E$11:E$310, MATCH($C518, Ingredients!$B$11:$B$310, 0)), "")))</f>
        <v/>
      </c>
      <c r="AJ518" s="108" t="str">
        <f>IF($C518="", "", IF(IFERROR(INDEX(Ingredients!F$11:F$310, MATCH($C518, Ingredients!$B$11:$B$310, 0)), "")="", "", IFERROR(INDEX(Ingredients!F$11:F$310, MATCH($C518, Ingredients!$B$11:$B$310, 0)), "")))</f>
        <v/>
      </c>
      <c r="AK518" s="106" t="str">
        <f>IF($C518="", "", IF(IFERROR(INDEX(Ingredients!G$11:G$310, MATCH($C518, Ingredients!$B$11:$B$310, 0)), "")="", "", IFERROR(INDEX(Ingredients!G$11:G$310, MATCH($C518, Ingredients!$B$11:$B$310, 0)), "")))</f>
        <v/>
      </c>
      <c r="AL518" s="79" t="str">
        <f>IF($C518="", "", IF(IFERROR(INDEX(Ingredients!H$11:H$310, MATCH($C518, Ingredients!$B$11:$B$310, 0)), "")="", "", IFERROR(INDEX(Ingredients!H$11:H$310, MATCH($C518, Ingredients!$B$11:$B$310, 0)), "")))</f>
        <v/>
      </c>
      <c r="AN518" s="83" t="str">
        <f t="shared" si="110"/>
        <v/>
      </c>
      <c r="AP518" s="114" t="str">
        <f t="shared" si="120"/>
        <v/>
      </c>
      <c r="AR518" s="117" t="str">
        <f>IF($C518="", "", IF(IFERROR(INDEX(Ingredients!$AI$11:$AI$310, MATCH($C518, Ingredients!$B$11:$B$310, 0)), "")="", "", IFERROR(INDEX(Ingredients!$AI$11:$AI$310, MATCH($C518, Ingredients!$B$11:$B$310, 0)), "")))</f>
        <v/>
      </c>
      <c r="AT518" s="120" t="str">
        <f t="shared" si="121"/>
        <v/>
      </c>
      <c r="AV518" s="90" t="str">
        <f t="shared" si="111"/>
        <v/>
      </c>
      <c r="AX518" s="90" t="str">
        <f>IF($AV518="", "", COUNTIF($AV$11:$AV$5010, "&lt;"&amp;$AV518)+1+COUNTIF($AV$11:$AV518, $AV518)-1)</f>
        <v/>
      </c>
      <c r="AZ518" s="111" t="str">
        <f>IF($B518="", "", SUMIF('Shopping List'!$AV$11:$AV$25, $B518, 'Shopping List'!$BN$11:$BN$25))</f>
        <v/>
      </c>
      <c r="BB518" s="117" t="str">
        <f t="shared" si="122"/>
        <v/>
      </c>
    </row>
    <row r="519" spans="1:54" x14ac:dyDescent="0.25">
      <c r="A519" s="4"/>
      <c r="B519" s="37"/>
      <c r="C519" s="124"/>
      <c r="D519" s="39"/>
      <c r="E519" s="125"/>
      <c r="F519" s="48"/>
      <c r="G519" s="4"/>
      <c r="H519" s="4"/>
      <c r="I519" s="95" t="str">
        <f>IF($C519="", "", IF(IFERROR(INDEX(Ingredients!$C$11:$C$310, MATCH($C519, Ingredients!$B$11:$B$310, 0)), "")="", "", IFERROR(INDEX(Ingredients!$C$11:$C$310, MATCH($C519, Ingredients!$B$11:$B$310, 0)), "")))</f>
        <v/>
      </c>
      <c r="J519" s="73" t="str">
        <f>IF($B519="", "", IF(IFERROR(INDEX(Meals!$C$11:$C$260, MATCH($B519, Meals!$B$11:$B$260, 0)), "")="", "", IFERROR(INDEX(Meals!$C$11:$C$260, MATCH($B519, Meals!$B$11:$B$260, 0)), "")))</f>
        <v/>
      </c>
      <c r="K519" s="4"/>
      <c r="L519" s="72" t="str">
        <f t="shared" si="112"/>
        <v/>
      </c>
      <c r="M519" s="73" t="str">
        <f t="shared" si="113"/>
        <v/>
      </c>
      <c r="N519" s="4"/>
      <c r="O519" s="78" t="str">
        <f t="shared" si="114"/>
        <v/>
      </c>
      <c r="P519" s="79" t="str">
        <f t="shared" si="115"/>
        <v/>
      </c>
      <c r="Q519" s="4"/>
      <c r="R519" s="90" t="str">
        <f t="shared" si="116"/>
        <v/>
      </c>
      <c r="S519" s="4"/>
      <c r="Y519" s="18" t="str">
        <f t="shared" si="117"/>
        <v/>
      </c>
      <c r="AA519" s="18" t="str">
        <f t="shared" si="108"/>
        <v/>
      </c>
      <c r="AB519" s="18" t="str">
        <f t="shared" si="109"/>
        <v/>
      </c>
      <c r="AC519" s="18" t="str">
        <f t="shared" si="118"/>
        <v/>
      </c>
      <c r="AD519" s="18" t="str">
        <f t="shared" si="118"/>
        <v/>
      </c>
      <c r="AE519" s="18" t="str">
        <f t="shared" si="119"/>
        <v/>
      </c>
      <c r="AG519" s="95" t="str">
        <f>IF($C519="", "", IF(IFERROR(INDEX(Ingredients!C$11:C$310, MATCH($C519, Ingredients!$B$11:$B$310, 0)), "")="", "", IFERROR(INDEX(Ingredients!C$11:C$310, MATCH($C519, Ingredients!$B$11:$B$310, 0)), "")))</f>
        <v/>
      </c>
      <c r="AH519" s="105" t="str">
        <f>IF($C519="", "", IF(IFERROR(INDEX(Ingredients!D$11:D$310, MATCH($C519, Ingredients!$B$11:$B$310, 0)), "")="", "", IFERROR(INDEX(Ingredients!D$11:D$310, MATCH($C519, Ingredients!$B$11:$B$310, 0)), "")))</f>
        <v/>
      </c>
      <c r="AI519" s="106" t="str">
        <f>IF($C519="", "", IF(IFERROR(INDEX(Ingredients!E$11:E$310, MATCH($C519, Ingredients!$B$11:$B$310, 0)), "")="", "", IFERROR(INDEX(Ingredients!E$11:E$310, MATCH($C519, Ingredients!$B$11:$B$310, 0)), "")))</f>
        <v/>
      </c>
      <c r="AJ519" s="108" t="str">
        <f>IF($C519="", "", IF(IFERROR(INDEX(Ingredients!F$11:F$310, MATCH($C519, Ingredients!$B$11:$B$310, 0)), "")="", "", IFERROR(INDEX(Ingredients!F$11:F$310, MATCH($C519, Ingredients!$B$11:$B$310, 0)), "")))</f>
        <v/>
      </c>
      <c r="AK519" s="106" t="str">
        <f>IF($C519="", "", IF(IFERROR(INDEX(Ingredients!G$11:G$310, MATCH($C519, Ingredients!$B$11:$B$310, 0)), "")="", "", IFERROR(INDEX(Ingredients!G$11:G$310, MATCH($C519, Ingredients!$B$11:$B$310, 0)), "")))</f>
        <v/>
      </c>
      <c r="AL519" s="79" t="str">
        <f>IF($C519="", "", IF(IFERROR(INDEX(Ingredients!H$11:H$310, MATCH($C519, Ingredients!$B$11:$B$310, 0)), "")="", "", IFERROR(INDEX(Ingredients!H$11:H$310, MATCH($C519, Ingredients!$B$11:$B$310, 0)), "")))</f>
        <v/>
      </c>
      <c r="AN519" s="83" t="str">
        <f t="shared" si="110"/>
        <v/>
      </c>
      <c r="AP519" s="114" t="str">
        <f t="shared" si="120"/>
        <v/>
      </c>
      <c r="AR519" s="117" t="str">
        <f>IF($C519="", "", IF(IFERROR(INDEX(Ingredients!$AI$11:$AI$310, MATCH($C519, Ingredients!$B$11:$B$310, 0)), "")="", "", IFERROR(INDEX(Ingredients!$AI$11:$AI$310, MATCH($C519, Ingredients!$B$11:$B$310, 0)), "")))</f>
        <v/>
      </c>
      <c r="AT519" s="120" t="str">
        <f t="shared" si="121"/>
        <v/>
      </c>
      <c r="AV519" s="90" t="str">
        <f t="shared" si="111"/>
        <v/>
      </c>
      <c r="AX519" s="90" t="str">
        <f>IF($AV519="", "", COUNTIF($AV$11:$AV$5010, "&lt;"&amp;$AV519)+1+COUNTIF($AV$11:$AV519, $AV519)-1)</f>
        <v/>
      </c>
      <c r="AZ519" s="111" t="str">
        <f>IF($B519="", "", SUMIF('Shopping List'!$AV$11:$AV$25, $B519, 'Shopping List'!$BN$11:$BN$25))</f>
        <v/>
      </c>
      <c r="BB519" s="117" t="str">
        <f t="shared" si="122"/>
        <v/>
      </c>
    </row>
    <row r="520" spans="1:54" x14ac:dyDescent="0.25">
      <c r="A520" s="4"/>
      <c r="B520" s="37"/>
      <c r="C520" s="124"/>
      <c r="D520" s="39"/>
      <c r="E520" s="125"/>
      <c r="F520" s="48"/>
      <c r="G520" s="4"/>
      <c r="H520" s="4"/>
      <c r="I520" s="95" t="str">
        <f>IF($C520="", "", IF(IFERROR(INDEX(Ingredients!$C$11:$C$310, MATCH($C520, Ingredients!$B$11:$B$310, 0)), "")="", "", IFERROR(INDEX(Ingredients!$C$11:$C$310, MATCH($C520, Ingredients!$B$11:$B$310, 0)), "")))</f>
        <v/>
      </c>
      <c r="J520" s="73" t="str">
        <f>IF($B520="", "", IF(IFERROR(INDEX(Meals!$C$11:$C$260, MATCH($B520, Meals!$B$11:$B$260, 0)), "")="", "", IFERROR(INDEX(Meals!$C$11:$C$260, MATCH($B520, Meals!$B$11:$B$260, 0)), "")))</f>
        <v/>
      </c>
      <c r="K520" s="4"/>
      <c r="L520" s="72" t="str">
        <f t="shared" si="112"/>
        <v/>
      </c>
      <c r="M520" s="73" t="str">
        <f t="shared" si="113"/>
        <v/>
      </c>
      <c r="N520" s="4"/>
      <c r="O520" s="78" t="str">
        <f t="shared" si="114"/>
        <v/>
      </c>
      <c r="P520" s="79" t="str">
        <f t="shared" si="115"/>
        <v/>
      </c>
      <c r="Q520" s="4"/>
      <c r="R520" s="90" t="str">
        <f t="shared" si="116"/>
        <v/>
      </c>
      <c r="S520" s="4"/>
      <c r="Y520" s="18" t="str">
        <f t="shared" si="117"/>
        <v/>
      </c>
      <c r="AA520" s="18" t="str">
        <f t="shared" si="108"/>
        <v/>
      </c>
      <c r="AB520" s="18" t="str">
        <f t="shared" si="109"/>
        <v/>
      </c>
      <c r="AC520" s="18" t="str">
        <f t="shared" si="118"/>
        <v/>
      </c>
      <c r="AD520" s="18" t="str">
        <f t="shared" si="118"/>
        <v/>
      </c>
      <c r="AE520" s="18" t="str">
        <f t="shared" si="119"/>
        <v/>
      </c>
      <c r="AG520" s="95" t="str">
        <f>IF($C520="", "", IF(IFERROR(INDEX(Ingredients!C$11:C$310, MATCH($C520, Ingredients!$B$11:$B$310, 0)), "")="", "", IFERROR(INDEX(Ingredients!C$11:C$310, MATCH($C520, Ingredients!$B$11:$B$310, 0)), "")))</f>
        <v/>
      </c>
      <c r="AH520" s="105" t="str">
        <f>IF($C520="", "", IF(IFERROR(INDEX(Ingredients!D$11:D$310, MATCH($C520, Ingredients!$B$11:$B$310, 0)), "")="", "", IFERROR(INDEX(Ingredients!D$11:D$310, MATCH($C520, Ingredients!$B$11:$B$310, 0)), "")))</f>
        <v/>
      </c>
      <c r="AI520" s="106" t="str">
        <f>IF($C520="", "", IF(IFERROR(INDEX(Ingredients!E$11:E$310, MATCH($C520, Ingredients!$B$11:$B$310, 0)), "")="", "", IFERROR(INDEX(Ingredients!E$11:E$310, MATCH($C520, Ingredients!$B$11:$B$310, 0)), "")))</f>
        <v/>
      </c>
      <c r="AJ520" s="108" t="str">
        <f>IF($C520="", "", IF(IFERROR(INDEX(Ingredients!F$11:F$310, MATCH($C520, Ingredients!$B$11:$B$310, 0)), "")="", "", IFERROR(INDEX(Ingredients!F$11:F$310, MATCH($C520, Ingredients!$B$11:$B$310, 0)), "")))</f>
        <v/>
      </c>
      <c r="AK520" s="106" t="str">
        <f>IF($C520="", "", IF(IFERROR(INDEX(Ingredients!G$11:G$310, MATCH($C520, Ingredients!$B$11:$B$310, 0)), "")="", "", IFERROR(INDEX(Ingredients!G$11:G$310, MATCH($C520, Ingredients!$B$11:$B$310, 0)), "")))</f>
        <v/>
      </c>
      <c r="AL520" s="79" t="str">
        <f>IF($C520="", "", IF(IFERROR(INDEX(Ingredients!H$11:H$310, MATCH($C520, Ingredients!$B$11:$B$310, 0)), "")="", "", IFERROR(INDEX(Ingredients!H$11:H$310, MATCH($C520, Ingredients!$B$11:$B$310, 0)), "")))</f>
        <v/>
      </c>
      <c r="AN520" s="83" t="str">
        <f t="shared" si="110"/>
        <v/>
      </c>
      <c r="AP520" s="114" t="str">
        <f t="shared" si="120"/>
        <v/>
      </c>
      <c r="AR520" s="117" t="str">
        <f>IF($C520="", "", IF(IFERROR(INDEX(Ingredients!$AI$11:$AI$310, MATCH($C520, Ingredients!$B$11:$B$310, 0)), "")="", "", IFERROR(INDEX(Ingredients!$AI$11:$AI$310, MATCH($C520, Ingredients!$B$11:$B$310, 0)), "")))</f>
        <v/>
      </c>
      <c r="AT520" s="120" t="str">
        <f t="shared" si="121"/>
        <v/>
      </c>
      <c r="AV520" s="90" t="str">
        <f t="shared" si="111"/>
        <v/>
      </c>
      <c r="AX520" s="90" t="str">
        <f>IF($AV520="", "", COUNTIF($AV$11:$AV$5010, "&lt;"&amp;$AV520)+1+COUNTIF($AV$11:$AV520, $AV520)-1)</f>
        <v/>
      </c>
      <c r="AZ520" s="111" t="str">
        <f>IF($B520="", "", SUMIF('Shopping List'!$AV$11:$AV$25, $B520, 'Shopping List'!$BN$11:$BN$25))</f>
        <v/>
      </c>
      <c r="BB520" s="117" t="str">
        <f t="shared" si="122"/>
        <v/>
      </c>
    </row>
    <row r="521" spans="1:54" x14ac:dyDescent="0.25">
      <c r="A521" s="4"/>
      <c r="B521" s="37"/>
      <c r="C521" s="124"/>
      <c r="D521" s="39"/>
      <c r="E521" s="125"/>
      <c r="F521" s="48"/>
      <c r="G521" s="4"/>
      <c r="H521" s="4"/>
      <c r="I521" s="95" t="str">
        <f>IF($C521="", "", IF(IFERROR(INDEX(Ingredients!$C$11:$C$310, MATCH($C521, Ingredients!$B$11:$B$310, 0)), "")="", "", IFERROR(INDEX(Ingredients!$C$11:$C$310, MATCH($C521, Ingredients!$B$11:$B$310, 0)), "")))</f>
        <v/>
      </c>
      <c r="J521" s="73" t="str">
        <f>IF($B521="", "", IF(IFERROR(INDEX(Meals!$C$11:$C$260, MATCH($B521, Meals!$B$11:$B$260, 0)), "")="", "", IFERROR(INDEX(Meals!$C$11:$C$260, MATCH($B521, Meals!$B$11:$B$260, 0)), "")))</f>
        <v/>
      </c>
      <c r="K521" s="4"/>
      <c r="L521" s="72" t="str">
        <f t="shared" si="112"/>
        <v/>
      </c>
      <c r="M521" s="73" t="str">
        <f t="shared" si="113"/>
        <v/>
      </c>
      <c r="N521" s="4"/>
      <c r="O521" s="78" t="str">
        <f t="shared" si="114"/>
        <v/>
      </c>
      <c r="P521" s="79" t="str">
        <f t="shared" si="115"/>
        <v/>
      </c>
      <c r="Q521" s="4"/>
      <c r="R521" s="90" t="str">
        <f t="shared" si="116"/>
        <v/>
      </c>
      <c r="S521" s="4"/>
      <c r="Y521" s="18" t="str">
        <f t="shared" si="117"/>
        <v/>
      </c>
      <c r="AA521" s="18" t="str">
        <f t="shared" si="108"/>
        <v/>
      </c>
      <c r="AB521" s="18" t="str">
        <f t="shared" si="109"/>
        <v/>
      </c>
      <c r="AC521" s="18" t="str">
        <f t="shared" si="118"/>
        <v/>
      </c>
      <c r="AD521" s="18" t="str">
        <f t="shared" si="118"/>
        <v/>
      </c>
      <c r="AE521" s="18" t="str">
        <f t="shared" si="119"/>
        <v/>
      </c>
      <c r="AG521" s="95" t="str">
        <f>IF($C521="", "", IF(IFERROR(INDEX(Ingredients!C$11:C$310, MATCH($C521, Ingredients!$B$11:$B$310, 0)), "")="", "", IFERROR(INDEX(Ingredients!C$11:C$310, MATCH($C521, Ingredients!$B$11:$B$310, 0)), "")))</f>
        <v/>
      </c>
      <c r="AH521" s="105" t="str">
        <f>IF($C521="", "", IF(IFERROR(INDEX(Ingredients!D$11:D$310, MATCH($C521, Ingredients!$B$11:$B$310, 0)), "")="", "", IFERROR(INDEX(Ingredients!D$11:D$310, MATCH($C521, Ingredients!$B$11:$B$310, 0)), "")))</f>
        <v/>
      </c>
      <c r="AI521" s="106" t="str">
        <f>IF($C521="", "", IF(IFERROR(INDEX(Ingredients!E$11:E$310, MATCH($C521, Ingredients!$B$11:$B$310, 0)), "")="", "", IFERROR(INDEX(Ingredients!E$11:E$310, MATCH($C521, Ingredients!$B$11:$B$310, 0)), "")))</f>
        <v/>
      </c>
      <c r="AJ521" s="108" t="str">
        <f>IF($C521="", "", IF(IFERROR(INDEX(Ingredients!F$11:F$310, MATCH($C521, Ingredients!$B$11:$B$310, 0)), "")="", "", IFERROR(INDEX(Ingredients!F$11:F$310, MATCH($C521, Ingredients!$B$11:$B$310, 0)), "")))</f>
        <v/>
      </c>
      <c r="AK521" s="106" t="str">
        <f>IF($C521="", "", IF(IFERROR(INDEX(Ingredients!G$11:G$310, MATCH($C521, Ingredients!$B$11:$B$310, 0)), "")="", "", IFERROR(INDEX(Ingredients!G$11:G$310, MATCH($C521, Ingredients!$B$11:$B$310, 0)), "")))</f>
        <v/>
      </c>
      <c r="AL521" s="79" t="str">
        <f>IF($C521="", "", IF(IFERROR(INDEX(Ingredients!H$11:H$310, MATCH($C521, Ingredients!$B$11:$B$310, 0)), "")="", "", IFERROR(INDEX(Ingredients!H$11:H$310, MATCH($C521, Ingredients!$B$11:$B$310, 0)), "")))</f>
        <v/>
      </c>
      <c r="AN521" s="83" t="str">
        <f t="shared" si="110"/>
        <v/>
      </c>
      <c r="AP521" s="114" t="str">
        <f t="shared" si="120"/>
        <v/>
      </c>
      <c r="AR521" s="117" t="str">
        <f>IF($C521="", "", IF(IFERROR(INDEX(Ingredients!$AI$11:$AI$310, MATCH($C521, Ingredients!$B$11:$B$310, 0)), "")="", "", IFERROR(INDEX(Ingredients!$AI$11:$AI$310, MATCH($C521, Ingredients!$B$11:$B$310, 0)), "")))</f>
        <v/>
      </c>
      <c r="AT521" s="120" t="str">
        <f t="shared" si="121"/>
        <v/>
      </c>
      <c r="AV521" s="90" t="str">
        <f t="shared" si="111"/>
        <v/>
      </c>
      <c r="AX521" s="90" t="str">
        <f>IF($AV521="", "", COUNTIF($AV$11:$AV$5010, "&lt;"&amp;$AV521)+1+COUNTIF($AV$11:$AV521, $AV521)-1)</f>
        <v/>
      </c>
      <c r="AZ521" s="111" t="str">
        <f>IF($B521="", "", SUMIF('Shopping List'!$AV$11:$AV$25, $B521, 'Shopping List'!$BN$11:$BN$25))</f>
        <v/>
      </c>
      <c r="BB521" s="117" t="str">
        <f t="shared" si="122"/>
        <v/>
      </c>
    </row>
    <row r="522" spans="1:54" x14ac:dyDescent="0.25">
      <c r="A522" s="4"/>
      <c r="B522" s="37"/>
      <c r="C522" s="124"/>
      <c r="D522" s="39"/>
      <c r="E522" s="125"/>
      <c r="F522" s="48"/>
      <c r="G522" s="4"/>
      <c r="H522" s="4"/>
      <c r="I522" s="95" t="str">
        <f>IF($C522="", "", IF(IFERROR(INDEX(Ingredients!$C$11:$C$310, MATCH($C522, Ingredients!$B$11:$B$310, 0)), "")="", "", IFERROR(INDEX(Ingredients!$C$11:$C$310, MATCH($C522, Ingredients!$B$11:$B$310, 0)), "")))</f>
        <v/>
      </c>
      <c r="J522" s="73" t="str">
        <f>IF($B522="", "", IF(IFERROR(INDEX(Meals!$C$11:$C$260, MATCH($B522, Meals!$B$11:$B$260, 0)), "")="", "", IFERROR(INDEX(Meals!$C$11:$C$260, MATCH($B522, Meals!$B$11:$B$260, 0)), "")))</f>
        <v/>
      </c>
      <c r="K522" s="4"/>
      <c r="L522" s="72" t="str">
        <f t="shared" si="112"/>
        <v/>
      </c>
      <c r="M522" s="73" t="str">
        <f t="shared" si="113"/>
        <v/>
      </c>
      <c r="N522" s="4"/>
      <c r="O522" s="78" t="str">
        <f t="shared" si="114"/>
        <v/>
      </c>
      <c r="P522" s="79" t="str">
        <f t="shared" si="115"/>
        <v/>
      </c>
      <c r="Q522" s="4"/>
      <c r="R522" s="90" t="str">
        <f t="shared" si="116"/>
        <v/>
      </c>
      <c r="S522" s="4"/>
      <c r="Y522" s="18" t="str">
        <f t="shared" si="117"/>
        <v/>
      </c>
      <c r="AA522" s="18" t="str">
        <f t="shared" si="108"/>
        <v/>
      </c>
      <c r="AB522" s="18" t="str">
        <f t="shared" si="109"/>
        <v/>
      </c>
      <c r="AC522" s="18" t="str">
        <f t="shared" si="118"/>
        <v/>
      </c>
      <c r="AD522" s="18" t="str">
        <f t="shared" si="118"/>
        <v/>
      </c>
      <c r="AE522" s="18" t="str">
        <f t="shared" si="119"/>
        <v/>
      </c>
      <c r="AG522" s="95" t="str">
        <f>IF($C522="", "", IF(IFERROR(INDEX(Ingredients!C$11:C$310, MATCH($C522, Ingredients!$B$11:$B$310, 0)), "")="", "", IFERROR(INDEX(Ingredients!C$11:C$310, MATCH($C522, Ingredients!$B$11:$B$310, 0)), "")))</f>
        <v/>
      </c>
      <c r="AH522" s="105" t="str">
        <f>IF($C522="", "", IF(IFERROR(INDEX(Ingredients!D$11:D$310, MATCH($C522, Ingredients!$B$11:$B$310, 0)), "")="", "", IFERROR(INDEX(Ingredients!D$11:D$310, MATCH($C522, Ingredients!$B$11:$B$310, 0)), "")))</f>
        <v/>
      </c>
      <c r="AI522" s="106" t="str">
        <f>IF($C522="", "", IF(IFERROR(INDEX(Ingredients!E$11:E$310, MATCH($C522, Ingredients!$B$11:$B$310, 0)), "")="", "", IFERROR(INDEX(Ingredients!E$11:E$310, MATCH($C522, Ingredients!$B$11:$B$310, 0)), "")))</f>
        <v/>
      </c>
      <c r="AJ522" s="108" t="str">
        <f>IF($C522="", "", IF(IFERROR(INDEX(Ingredients!F$11:F$310, MATCH($C522, Ingredients!$B$11:$B$310, 0)), "")="", "", IFERROR(INDEX(Ingredients!F$11:F$310, MATCH($C522, Ingredients!$B$11:$B$310, 0)), "")))</f>
        <v/>
      </c>
      <c r="AK522" s="106" t="str">
        <f>IF($C522="", "", IF(IFERROR(INDEX(Ingredients!G$11:G$310, MATCH($C522, Ingredients!$B$11:$B$310, 0)), "")="", "", IFERROR(INDEX(Ingredients!G$11:G$310, MATCH($C522, Ingredients!$B$11:$B$310, 0)), "")))</f>
        <v/>
      </c>
      <c r="AL522" s="79" t="str">
        <f>IF($C522="", "", IF(IFERROR(INDEX(Ingredients!H$11:H$310, MATCH($C522, Ingredients!$B$11:$B$310, 0)), "")="", "", IFERROR(INDEX(Ingredients!H$11:H$310, MATCH($C522, Ingredients!$B$11:$B$310, 0)), "")))</f>
        <v/>
      </c>
      <c r="AN522" s="83" t="str">
        <f t="shared" si="110"/>
        <v/>
      </c>
      <c r="AP522" s="114" t="str">
        <f t="shared" si="120"/>
        <v/>
      </c>
      <c r="AR522" s="117" t="str">
        <f>IF($C522="", "", IF(IFERROR(INDEX(Ingredients!$AI$11:$AI$310, MATCH($C522, Ingredients!$B$11:$B$310, 0)), "")="", "", IFERROR(INDEX(Ingredients!$AI$11:$AI$310, MATCH($C522, Ingredients!$B$11:$B$310, 0)), "")))</f>
        <v/>
      </c>
      <c r="AT522" s="120" t="str">
        <f t="shared" si="121"/>
        <v/>
      </c>
      <c r="AV522" s="90" t="str">
        <f t="shared" si="111"/>
        <v/>
      </c>
      <c r="AX522" s="90" t="str">
        <f>IF($AV522="", "", COUNTIF($AV$11:$AV$5010, "&lt;"&amp;$AV522)+1+COUNTIF($AV$11:$AV522, $AV522)-1)</f>
        <v/>
      </c>
      <c r="AZ522" s="111" t="str">
        <f>IF($B522="", "", SUMIF('Shopping List'!$AV$11:$AV$25, $B522, 'Shopping List'!$BN$11:$BN$25))</f>
        <v/>
      </c>
      <c r="BB522" s="117" t="str">
        <f t="shared" si="122"/>
        <v/>
      </c>
    </row>
    <row r="523" spans="1:54" x14ac:dyDescent="0.25">
      <c r="A523" s="4"/>
      <c r="B523" s="37"/>
      <c r="C523" s="124"/>
      <c r="D523" s="39"/>
      <c r="E523" s="125"/>
      <c r="F523" s="48"/>
      <c r="G523" s="4"/>
      <c r="H523" s="4"/>
      <c r="I523" s="95" t="str">
        <f>IF($C523="", "", IF(IFERROR(INDEX(Ingredients!$C$11:$C$310, MATCH($C523, Ingredients!$B$11:$B$310, 0)), "")="", "", IFERROR(INDEX(Ingredients!$C$11:$C$310, MATCH($C523, Ingredients!$B$11:$B$310, 0)), "")))</f>
        <v/>
      </c>
      <c r="J523" s="73" t="str">
        <f>IF($B523="", "", IF(IFERROR(INDEX(Meals!$C$11:$C$260, MATCH($B523, Meals!$B$11:$B$260, 0)), "")="", "", IFERROR(INDEX(Meals!$C$11:$C$260, MATCH($B523, Meals!$B$11:$B$260, 0)), "")))</f>
        <v/>
      </c>
      <c r="K523" s="4"/>
      <c r="L523" s="72" t="str">
        <f t="shared" si="112"/>
        <v/>
      </c>
      <c r="M523" s="73" t="str">
        <f t="shared" si="113"/>
        <v/>
      </c>
      <c r="N523" s="4"/>
      <c r="O523" s="78" t="str">
        <f t="shared" si="114"/>
        <v/>
      </c>
      <c r="P523" s="79" t="str">
        <f t="shared" si="115"/>
        <v/>
      </c>
      <c r="Q523" s="4"/>
      <c r="R523" s="90" t="str">
        <f t="shared" si="116"/>
        <v/>
      </c>
      <c r="S523" s="4"/>
      <c r="Y523" s="18" t="str">
        <f t="shared" si="117"/>
        <v/>
      </c>
      <c r="AA523" s="18" t="str">
        <f t="shared" ref="AA523:AA586" si="123">IF($Y523="", "", IF(AND(AA$5="X", B523=""), $Y$6, IF(AND(NOT(B523=""), COUNTIF(V$11:V$260, B523)=0), $Y$7, "")))</f>
        <v/>
      </c>
      <c r="AB523" s="18" t="str">
        <f t="shared" ref="AB523:AB586" si="124">IF($Y523="", "", IF(AND(AB$5="X", C523=""), $Y$6, IF(AND(NOT(C523=""), COUNTIF(W$11:W$310, C523)=0), $Y$7, "")))</f>
        <v/>
      </c>
      <c r="AC523" s="18" t="str">
        <f t="shared" si="118"/>
        <v/>
      </c>
      <c r="AD523" s="18" t="str">
        <f t="shared" si="118"/>
        <v/>
      </c>
      <c r="AE523" s="18" t="str">
        <f t="shared" si="119"/>
        <v/>
      </c>
      <c r="AG523" s="95" t="str">
        <f>IF($C523="", "", IF(IFERROR(INDEX(Ingredients!C$11:C$310, MATCH($C523, Ingredients!$B$11:$B$310, 0)), "")="", "", IFERROR(INDEX(Ingredients!C$11:C$310, MATCH($C523, Ingredients!$B$11:$B$310, 0)), "")))</f>
        <v/>
      </c>
      <c r="AH523" s="105" t="str">
        <f>IF($C523="", "", IF(IFERROR(INDEX(Ingredients!D$11:D$310, MATCH($C523, Ingredients!$B$11:$B$310, 0)), "")="", "", IFERROR(INDEX(Ingredients!D$11:D$310, MATCH($C523, Ingredients!$B$11:$B$310, 0)), "")))</f>
        <v/>
      </c>
      <c r="AI523" s="106" t="str">
        <f>IF($C523="", "", IF(IFERROR(INDEX(Ingredients!E$11:E$310, MATCH($C523, Ingredients!$B$11:$B$310, 0)), "")="", "", IFERROR(INDEX(Ingredients!E$11:E$310, MATCH($C523, Ingredients!$B$11:$B$310, 0)), "")))</f>
        <v/>
      </c>
      <c r="AJ523" s="108" t="str">
        <f>IF($C523="", "", IF(IFERROR(INDEX(Ingredients!F$11:F$310, MATCH($C523, Ingredients!$B$11:$B$310, 0)), "")="", "", IFERROR(INDEX(Ingredients!F$11:F$310, MATCH($C523, Ingredients!$B$11:$B$310, 0)), "")))</f>
        <v/>
      </c>
      <c r="AK523" s="106" t="str">
        <f>IF($C523="", "", IF(IFERROR(INDEX(Ingredients!G$11:G$310, MATCH($C523, Ingredients!$B$11:$B$310, 0)), "")="", "", IFERROR(INDEX(Ingredients!G$11:G$310, MATCH($C523, Ingredients!$B$11:$B$310, 0)), "")))</f>
        <v/>
      </c>
      <c r="AL523" s="79" t="str">
        <f>IF($C523="", "", IF(IFERROR(INDEX(Ingredients!H$11:H$310, MATCH($C523, Ingredients!$B$11:$B$310, 0)), "")="", "", IFERROR(INDEX(Ingredients!H$11:H$310, MATCH($C523, Ingredients!$B$11:$B$310, 0)), "")))</f>
        <v/>
      </c>
      <c r="AN523" s="83" t="str">
        <f t="shared" ref="AN523:AN586" si="125">IF($D523="", "", IFERROR(IF($AK523=$AI523, $AJ523/$AH523, $AJ523), ""))</f>
        <v/>
      </c>
      <c r="AP523" s="114" t="str">
        <f t="shared" si="120"/>
        <v/>
      </c>
      <c r="AR523" s="117" t="str">
        <f>IF($C523="", "", IF(IFERROR(INDEX(Ingredients!$AI$11:$AI$310, MATCH($C523, Ingredients!$B$11:$B$310, 0)), "")="", "", IFERROR(INDEX(Ingredients!$AI$11:$AI$310, MATCH($C523, Ingredients!$B$11:$B$310, 0)), "")))</f>
        <v/>
      </c>
      <c r="AT523" s="120" t="str">
        <f t="shared" si="121"/>
        <v/>
      </c>
      <c r="AV523" s="90" t="str">
        <f t="shared" ref="AV523:AV586" si="126">IF($AT$8="", "", IF($B523=$AT$8, $E523, ""))</f>
        <v/>
      </c>
      <c r="AX523" s="90" t="str">
        <f>IF($AV523="", "", COUNTIF($AV$11:$AV$5010, "&lt;"&amp;$AV523)+1+COUNTIF($AV$11:$AV523, $AV523)-1)</f>
        <v/>
      </c>
      <c r="AZ523" s="111" t="str">
        <f>IF($B523="", "", SUMIF('Shopping List'!$AV$11:$AV$25, $B523, 'Shopping List'!$BN$11:$BN$25))</f>
        <v/>
      </c>
      <c r="BB523" s="117" t="str">
        <f t="shared" si="122"/>
        <v/>
      </c>
    </row>
    <row r="524" spans="1:54" x14ac:dyDescent="0.25">
      <c r="A524" s="4"/>
      <c r="B524" s="37"/>
      <c r="C524" s="124"/>
      <c r="D524" s="39"/>
      <c r="E524" s="125"/>
      <c r="F524" s="48"/>
      <c r="G524" s="4"/>
      <c r="H524" s="4"/>
      <c r="I524" s="95" t="str">
        <f>IF($C524="", "", IF(IFERROR(INDEX(Ingredients!$C$11:$C$310, MATCH($C524, Ingredients!$B$11:$B$310, 0)), "")="", "", IFERROR(INDEX(Ingredients!$C$11:$C$310, MATCH($C524, Ingredients!$B$11:$B$310, 0)), "")))</f>
        <v/>
      </c>
      <c r="J524" s="73" t="str">
        <f>IF($B524="", "", IF(IFERROR(INDEX(Meals!$C$11:$C$260, MATCH($B524, Meals!$B$11:$B$260, 0)), "")="", "", IFERROR(INDEX(Meals!$C$11:$C$260, MATCH($B524, Meals!$B$11:$B$260, 0)), "")))</f>
        <v/>
      </c>
      <c r="K524" s="4"/>
      <c r="L524" s="72" t="str">
        <f t="shared" ref="L524:L587" si="127">IF($D524="", "", IFERROR(ROUND($AN524*$D524, 0), ""))</f>
        <v/>
      </c>
      <c r="M524" s="73" t="str">
        <f t="shared" ref="M524:M587" si="128">IFERROR(ROUND($L524/$J524, 0), "")</f>
        <v/>
      </c>
      <c r="N524" s="4"/>
      <c r="O524" s="78" t="str">
        <f t="shared" ref="O524:O587" si="129">IF($D524="", "", IFERROR(ROUND($AP524*$D524, 2), ""))</f>
        <v/>
      </c>
      <c r="P524" s="79" t="str">
        <f t="shared" ref="P524:P587" si="130">IFERROR(ROUND($O524/$J524, 2), "")</f>
        <v/>
      </c>
      <c r="Q524" s="4"/>
      <c r="R524" s="90" t="str">
        <f t="shared" ref="R524:R587" si="131">IF(OR($D524="", $AR524=""), "", IF($AR524&gt;=$D524, $V$3, $V$4))</f>
        <v/>
      </c>
      <c r="S524" s="4"/>
      <c r="Y524" s="18" t="str">
        <f t="shared" ref="Y524:Y587" si="132">IF(COUNTIF($B524:$F524, "")=5, "", "X")</f>
        <v/>
      </c>
      <c r="AA524" s="18" t="str">
        <f t="shared" si="123"/>
        <v/>
      </c>
      <c r="AB524" s="18" t="str">
        <f t="shared" si="124"/>
        <v/>
      </c>
      <c r="AC524" s="18" t="str">
        <f t="shared" ref="AC524:AD587" si="133">IF($Y524="", "", IF(AND(AC$5="X", D524=""), $Y$6, IF(AND(NOT(D524=""), ISNUMBER(D524)=FALSE), $Y$7, "")))</f>
        <v/>
      </c>
      <c r="AD524" s="18" t="str">
        <f t="shared" si="133"/>
        <v/>
      </c>
      <c r="AE524" s="18" t="str">
        <f t="shared" ref="AE524:AE587" si="134">IF($Y524="", "", IF(AND(AE$5="X", F524=""), $Y$6, ""))</f>
        <v/>
      </c>
      <c r="AG524" s="95" t="str">
        <f>IF($C524="", "", IF(IFERROR(INDEX(Ingredients!C$11:C$310, MATCH($C524, Ingredients!$B$11:$B$310, 0)), "")="", "", IFERROR(INDEX(Ingredients!C$11:C$310, MATCH($C524, Ingredients!$B$11:$B$310, 0)), "")))</f>
        <v/>
      </c>
      <c r="AH524" s="105" t="str">
        <f>IF($C524="", "", IF(IFERROR(INDEX(Ingredients!D$11:D$310, MATCH($C524, Ingredients!$B$11:$B$310, 0)), "")="", "", IFERROR(INDEX(Ingredients!D$11:D$310, MATCH($C524, Ingredients!$B$11:$B$310, 0)), "")))</f>
        <v/>
      </c>
      <c r="AI524" s="106" t="str">
        <f>IF($C524="", "", IF(IFERROR(INDEX(Ingredients!E$11:E$310, MATCH($C524, Ingredients!$B$11:$B$310, 0)), "")="", "", IFERROR(INDEX(Ingredients!E$11:E$310, MATCH($C524, Ingredients!$B$11:$B$310, 0)), "")))</f>
        <v/>
      </c>
      <c r="AJ524" s="108" t="str">
        <f>IF($C524="", "", IF(IFERROR(INDEX(Ingredients!F$11:F$310, MATCH($C524, Ingredients!$B$11:$B$310, 0)), "")="", "", IFERROR(INDEX(Ingredients!F$11:F$310, MATCH($C524, Ingredients!$B$11:$B$310, 0)), "")))</f>
        <v/>
      </c>
      <c r="AK524" s="106" t="str">
        <f>IF($C524="", "", IF(IFERROR(INDEX(Ingredients!G$11:G$310, MATCH($C524, Ingredients!$B$11:$B$310, 0)), "")="", "", IFERROR(INDEX(Ingredients!G$11:G$310, MATCH($C524, Ingredients!$B$11:$B$310, 0)), "")))</f>
        <v/>
      </c>
      <c r="AL524" s="79" t="str">
        <f>IF($C524="", "", IF(IFERROR(INDEX(Ingredients!H$11:H$310, MATCH($C524, Ingredients!$B$11:$B$310, 0)), "")="", "", IFERROR(INDEX(Ingredients!H$11:H$310, MATCH($C524, Ingredients!$B$11:$B$310, 0)), "")))</f>
        <v/>
      </c>
      <c r="AN524" s="83" t="str">
        <f t="shared" si="125"/>
        <v/>
      </c>
      <c r="AP524" s="114" t="str">
        <f t="shared" ref="AP524:AP587" si="135">IF($D524="", "", IFERROR(IF($AK524=$AI524, $AL524/$AH524, $AL524), ""))</f>
        <v/>
      </c>
      <c r="AR524" s="117" t="str">
        <f>IF($C524="", "", IF(IFERROR(INDEX(Ingredients!$AI$11:$AI$310, MATCH($C524, Ingredients!$B$11:$B$310, 0)), "")="", "", IFERROR(INDEX(Ingredients!$AI$11:$AI$310, MATCH($C524, Ingredients!$B$11:$B$310, 0)), "")))</f>
        <v/>
      </c>
      <c r="AT524" s="120" t="str">
        <f t="shared" ref="AT524:AT587" si="136">IF(OR($B524="", $R524=""), "", CONCATENATE($B524, " - ", $R524))</f>
        <v/>
      </c>
      <c r="AV524" s="90" t="str">
        <f t="shared" si="126"/>
        <v/>
      </c>
      <c r="AX524" s="90" t="str">
        <f>IF($AV524="", "", COUNTIF($AV$11:$AV$5010, "&lt;"&amp;$AV524)+1+COUNTIF($AV$11:$AV524, $AV524)-1)</f>
        <v/>
      </c>
      <c r="AZ524" s="111" t="str">
        <f>IF($B524="", "", SUMIF('Shopping List'!$AV$11:$AV$25, $B524, 'Shopping List'!$BN$11:$BN$25))</f>
        <v/>
      </c>
      <c r="BB524" s="117" t="str">
        <f t="shared" ref="BB524:BB587" si="137">IF(OR($AZ524="", $AZ524=0), "", IFERROR($D524*$AZ524, ""))</f>
        <v/>
      </c>
    </row>
    <row r="525" spans="1:54" x14ac:dyDescent="0.25">
      <c r="A525" s="4"/>
      <c r="B525" s="37"/>
      <c r="C525" s="124"/>
      <c r="D525" s="39"/>
      <c r="E525" s="125"/>
      <c r="F525" s="48"/>
      <c r="G525" s="4"/>
      <c r="H525" s="4"/>
      <c r="I525" s="95" t="str">
        <f>IF($C525="", "", IF(IFERROR(INDEX(Ingredients!$C$11:$C$310, MATCH($C525, Ingredients!$B$11:$B$310, 0)), "")="", "", IFERROR(INDEX(Ingredients!$C$11:$C$310, MATCH($C525, Ingredients!$B$11:$B$310, 0)), "")))</f>
        <v/>
      </c>
      <c r="J525" s="73" t="str">
        <f>IF($B525="", "", IF(IFERROR(INDEX(Meals!$C$11:$C$260, MATCH($B525, Meals!$B$11:$B$260, 0)), "")="", "", IFERROR(INDEX(Meals!$C$11:$C$260, MATCH($B525, Meals!$B$11:$B$260, 0)), "")))</f>
        <v/>
      </c>
      <c r="K525" s="4"/>
      <c r="L525" s="72" t="str">
        <f t="shared" si="127"/>
        <v/>
      </c>
      <c r="M525" s="73" t="str">
        <f t="shared" si="128"/>
        <v/>
      </c>
      <c r="N525" s="4"/>
      <c r="O525" s="78" t="str">
        <f t="shared" si="129"/>
        <v/>
      </c>
      <c r="P525" s="79" t="str">
        <f t="shared" si="130"/>
        <v/>
      </c>
      <c r="Q525" s="4"/>
      <c r="R525" s="90" t="str">
        <f t="shared" si="131"/>
        <v/>
      </c>
      <c r="S525" s="4"/>
      <c r="Y525" s="18" t="str">
        <f t="shared" si="132"/>
        <v/>
      </c>
      <c r="AA525" s="18" t="str">
        <f t="shared" si="123"/>
        <v/>
      </c>
      <c r="AB525" s="18" t="str">
        <f t="shared" si="124"/>
        <v/>
      </c>
      <c r="AC525" s="18" t="str">
        <f t="shared" si="133"/>
        <v/>
      </c>
      <c r="AD525" s="18" t="str">
        <f t="shared" si="133"/>
        <v/>
      </c>
      <c r="AE525" s="18" t="str">
        <f t="shared" si="134"/>
        <v/>
      </c>
      <c r="AG525" s="95" t="str">
        <f>IF($C525="", "", IF(IFERROR(INDEX(Ingredients!C$11:C$310, MATCH($C525, Ingredients!$B$11:$B$310, 0)), "")="", "", IFERROR(INDEX(Ingredients!C$11:C$310, MATCH($C525, Ingredients!$B$11:$B$310, 0)), "")))</f>
        <v/>
      </c>
      <c r="AH525" s="105" t="str">
        <f>IF($C525="", "", IF(IFERROR(INDEX(Ingredients!D$11:D$310, MATCH($C525, Ingredients!$B$11:$B$310, 0)), "")="", "", IFERROR(INDEX(Ingredients!D$11:D$310, MATCH($C525, Ingredients!$B$11:$B$310, 0)), "")))</f>
        <v/>
      </c>
      <c r="AI525" s="106" t="str">
        <f>IF($C525="", "", IF(IFERROR(INDEX(Ingredients!E$11:E$310, MATCH($C525, Ingredients!$B$11:$B$310, 0)), "")="", "", IFERROR(INDEX(Ingredients!E$11:E$310, MATCH($C525, Ingredients!$B$11:$B$310, 0)), "")))</f>
        <v/>
      </c>
      <c r="AJ525" s="108" t="str">
        <f>IF($C525="", "", IF(IFERROR(INDEX(Ingredients!F$11:F$310, MATCH($C525, Ingredients!$B$11:$B$310, 0)), "")="", "", IFERROR(INDEX(Ingredients!F$11:F$310, MATCH($C525, Ingredients!$B$11:$B$310, 0)), "")))</f>
        <v/>
      </c>
      <c r="AK525" s="106" t="str">
        <f>IF($C525="", "", IF(IFERROR(INDEX(Ingredients!G$11:G$310, MATCH($C525, Ingredients!$B$11:$B$310, 0)), "")="", "", IFERROR(INDEX(Ingredients!G$11:G$310, MATCH($C525, Ingredients!$B$11:$B$310, 0)), "")))</f>
        <v/>
      </c>
      <c r="AL525" s="79" t="str">
        <f>IF($C525="", "", IF(IFERROR(INDEX(Ingredients!H$11:H$310, MATCH($C525, Ingredients!$B$11:$B$310, 0)), "")="", "", IFERROR(INDEX(Ingredients!H$11:H$310, MATCH($C525, Ingredients!$B$11:$B$310, 0)), "")))</f>
        <v/>
      </c>
      <c r="AN525" s="83" t="str">
        <f t="shared" si="125"/>
        <v/>
      </c>
      <c r="AP525" s="114" t="str">
        <f t="shared" si="135"/>
        <v/>
      </c>
      <c r="AR525" s="117" t="str">
        <f>IF($C525="", "", IF(IFERROR(INDEX(Ingredients!$AI$11:$AI$310, MATCH($C525, Ingredients!$B$11:$B$310, 0)), "")="", "", IFERROR(INDEX(Ingredients!$AI$11:$AI$310, MATCH($C525, Ingredients!$B$11:$B$310, 0)), "")))</f>
        <v/>
      </c>
      <c r="AT525" s="120" t="str">
        <f t="shared" si="136"/>
        <v/>
      </c>
      <c r="AV525" s="90" t="str">
        <f t="shared" si="126"/>
        <v/>
      </c>
      <c r="AX525" s="90" t="str">
        <f>IF($AV525="", "", COUNTIF($AV$11:$AV$5010, "&lt;"&amp;$AV525)+1+COUNTIF($AV$11:$AV525, $AV525)-1)</f>
        <v/>
      </c>
      <c r="AZ525" s="111" t="str">
        <f>IF($B525="", "", SUMIF('Shopping List'!$AV$11:$AV$25, $B525, 'Shopping List'!$BN$11:$BN$25))</f>
        <v/>
      </c>
      <c r="BB525" s="117" t="str">
        <f t="shared" si="137"/>
        <v/>
      </c>
    </row>
    <row r="526" spans="1:54" x14ac:dyDescent="0.25">
      <c r="A526" s="4"/>
      <c r="B526" s="37"/>
      <c r="C526" s="124"/>
      <c r="D526" s="39"/>
      <c r="E526" s="125"/>
      <c r="F526" s="48"/>
      <c r="G526" s="4"/>
      <c r="H526" s="4"/>
      <c r="I526" s="95" t="str">
        <f>IF($C526="", "", IF(IFERROR(INDEX(Ingredients!$C$11:$C$310, MATCH($C526, Ingredients!$B$11:$B$310, 0)), "")="", "", IFERROR(INDEX(Ingredients!$C$11:$C$310, MATCH($C526, Ingredients!$B$11:$B$310, 0)), "")))</f>
        <v/>
      </c>
      <c r="J526" s="73" t="str">
        <f>IF($B526="", "", IF(IFERROR(INDEX(Meals!$C$11:$C$260, MATCH($B526, Meals!$B$11:$B$260, 0)), "")="", "", IFERROR(INDEX(Meals!$C$11:$C$260, MATCH($B526, Meals!$B$11:$B$260, 0)), "")))</f>
        <v/>
      </c>
      <c r="K526" s="4"/>
      <c r="L526" s="72" t="str">
        <f t="shared" si="127"/>
        <v/>
      </c>
      <c r="M526" s="73" t="str">
        <f t="shared" si="128"/>
        <v/>
      </c>
      <c r="N526" s="4"/>
      <c r="O526" s="78" t="str">
        <f t="shared" si="129"/>
        <v/>
      </c>
      <c r="P526" s="79" t="str">
        <f t="shared" si="130"/>
        <v/>
      </c>
      <c r="Q526" s="4"/>
      <c r="R526" s="90" t="str">
        <f t="shared" si="131"/>
        <v/>
      </c>
      <c r="S526" s="4"/>
      <c r="Y526" s="18" t="str">
        <f t="shared" si="132"/>
        <v/>
      </c>
      <c r="AA526" s="18" t="str">
        <f t="shared" si="123"/>
        <v/>
      </c>
      <c r="AB526" s="18" t="str">
        <f t="shared" si="124"/>
        <v/>
      </c>
      <c r="AC526" s="18" t="str">
        <f t="shared" si="133"/>
        <v/>
      </c>
      <c r="AD526" s="18" t="str">
        <f t="shared" si="133"/>
        <v/>
      </c>
      <c r="AE526" s="18" t="str">
        <f t="shared" si="134"/>
        <v/>
      </c>
      <c r="AG526" s="95" t="str">
        <f>IF($C526="", "", IF(IFERROR(INDEX(Ingredients!C$11:C$310, MATCH($C526, Ingredients!$B$11:$B$310, 0)), "")="", "", IFERROR(INDEX(Ingredients!C$11:C$310, MATCH($C526, Ingredients!$B$11:$B$310, 0)), "")))</f>
        <v/>
      </c>
      <c r="AH526" s="105" t="str">
        <f>IF($C526="", "", IF(IFERROR(INDEX(Ingredients!D$11:D$310, MATCH($C526, Ingredients!$B$11:$B$310, 0)), "")="", "", IFERROR(INDEX(Ingredients!D$11:D$310, MATCH($C526, Ingredients!$B$11:$B$310, 0)), "")))</f>
        <v/>
      </c>
      <c r="AI526" s="106" t="str">
        <f>IF($C526="", "", IF(IFERROR(INDEX(Ingredients!E$11:E$310, MATCH($C526, Ingredients!$B$11:$B$310, 0)), "")="", "", IFERROR(INDEX(Ingredients!E$11:E$310, MATCH($C526, Ingredients!$B$11:$B$310, 0)), "")))</f>
        <v/>
      </c>
      <c r="AJ526" s="108" t="str">
        <f>IF($C526="", "", IF(IFERROR(INDEX(Ingredients!F$11:F$310, MATCH($C526, Ingredients!$B$11:$B$310, 0)), "")="", "", IFERROR(INDEX(Ingredients!F$11:F$310, MATCH($C526, Ingredients!$B$11:$B$310, 0)), "")))</f>
        <v/>
      </c>
      <c r="AK526" s="106" t="str">
        <f>IF($C526="", "", IF(IFERROR(INDEX(Ingredients!G$11:G$310, MATCH($C526, Ingredients!$B$11:$B$310, 0)), "")="", "", IFERROR(INDEX(Ingredients!G$11:G$310, MATCH($C526, Ingredients!$B$11:$B$310, 0)), "")))</f>
        <v/>
      </c>
      <c r="AL526" s="79" t="str">
        <f>IF($C526="", "", IF(IFERROR(INDEX(Ingredients!H$11:H$310, MATCH($C526, Ingredients!$B$11:$B$310, 0)), "")="", "", IFERROR(INDEX(Ingredients!H$11:H$310, MATCH($C526, Ingredients!$B$11:$B$310, 0)), "")))</f>
        <v/>
      </c>
      <c r="AN526" s="83" t="str">
        <f t="shared" si="125"/>
        <v/>
      </c>
      <c r="AP526" s="114" t="str">
        <f t="shared" si="135"/>
        <v/>
      </c>
      <c r="AR526" s="117" t="str">
        <f>IF($C526="", "", IF(IFERROR(INDEX(Ingredients!$AI$11:$AI$310, MATCH($C526, Ingredients!$B$11:$B$310, 0)), "")="", "", IFERROR(INDEX(Ingredients!$AI$11:$AI$310, MATCH($C526, Ingredients!$B$11:$B$310, 0)), "")))</f>
        <v/>
      </c>
      <c r="AT526" s="120" t="str">
        <f t="shared" si="136"/>
        <v/>
      </c>
      <c r="AV526" s="90" t="str">
        <f t="shared" si="126"/>
        <v/>
      </c>
      <c r="AX526" s="90" t="str">
        <f>IF($AV526="", "", COUNTIF($AV$11:$AV$5010, "&lt;"&amp;$AV526)+1+COUNTIF($AV$11:$AV526, $AV526)-1)</f>
        <v/>
      </c>
      <c r="AZ526" s="111" t="str">
        <f>IF($B526="", "", SUMIF('Shopping List'!$AV$11:$AV$25, $B526, 'Shopping List'!$BN$11:$BN$25))</f>
        <v/>
      </c>
      <c r="BB526" s="117" t="str">
        <f t="shared" si="137"/>
        <v/>
      </c>
    </row>
    <row r="527" spans="1:54" x14ac:dyDescent="0.25">
      <c r="A527" s="4"/>
      <c r="B527" s="37"/>
      <c r="C527" s="124"/>
      <c r="D527" s="39"/>
      <c r="E527" s="125"/>
      <c r="F527" s="48"/>
      <c r="G527" s="4"/>
      <c r="H527" s="4"/>
      <c r="I527" s="95" t="str">
        <f>IF($C527="", "", IF(IFERROR(INDEX(Ingredients!$C$11:$C$310, MATCH($C527, Ingredients!$B$11:$B$310, 0)), "")="", "", IFERROR(INDEX(Ingredients!$C$11:$C$310, MATCH($C527, Ingredients!$B$11:$B$310, 0)), "")))</f>
        <v/>
      </c>
      <c r="J527" s="73" t="str">
        <f>IF($B527="", "", IF(IFERROR(INDEX(Meals!$C$11:$C$260, MATCH($B527, Meals!$B$11:$B$260, 0)), "")="", "", IFERROR(INDEX(Meals!$C$11:$C$260, MATCH($B527, Meals!$B$11:$B$260, 0)), "")))</f>
        <v/>
      </c>
      <c r="K527" s="4"/>
      <c r="L527" s="72" t="str">
        <f t="shared" si="127"/>
        <v/>
      </c>
      <c r="M527" s="73" t="str">
        <f t="shared" si="128"/>
        <v/>
      </c>
      <c r="N527" s="4"/>
      <c r="O527" s="78" t="str">
        <f t="shared" si="129"/>
        <v/>
      </c>
      <c r="P527" s="79" t="str">
        <f t="shared" si="130"/>
        <v/>
      </c>
      <c r="Q527" s="4"/>
      <c r="R527" s="90" t="str">
        <f t="shared" si="131"/>
        <v/>
      </c>
      <c r="S527" s="4"/>
      <c r="Y527" s="18" t="str">
        <f t="shared" si="132"/>
        <v/>
      </c>
      <c r="AA527" s="18" t="str">
        <f t="shared" si="123"/>
        <v/>
      </c>
      <c r="AB527" s="18" t="str">
        <f t="shared" si="124"/>
        <v/>
      </c>
      <c r="AC527" s="18" t="str">
        <f t="shared" si="133"/>
        <v/>
      </c>
      <c r="AD527" s="18" t="str">
        <f t="shared" si="133"/>
        <v/>
      </c>
      <c r="AE527" s="18" t="str">
        <f t="shared" si="134"/>
        <v/>
      </c>
      <c r="AG527" s="95" t="str">
        <f>IF($C527="", "", IF(IFERROR(INDEX(Ingredients!C$11:C$310, MATCH($C527, Ingredients!$B$11:$B$310, 0)), "")="", "", IFERROR(INDEX(Ingredients!C$11:C$310, MATCH($C527, Ingredients!$B$11:$B$310, 0)), "")))</f>
        <v/>
      </c>
      <c r="AH527" s="105" t="str">
        <f>IF($C527="", "", IF(IFERROR(INDEX(Ingredients!D$11:D$310, MATCH($C527, Ingredients!$B$11:$B$310, 0)), "")="", "", IFERROR(INDEX(Ingredients!D$11:D$310, MATCH($C527, Ingredients!$B$11:$B$310, 0)), "")))</f>
        <v/>
      </c>
      <c r="AI527" s="106" t="str">
        <f>IF($C527="", "", IF(IFERROR(INDEX(Ingredients!E$11:E$310, MATCH($C527, Ingredients!$B$11:$B$310, 0)), "")="", "", IFERROR(INDEX(Ingredients!E$11:E$310, MATCH($C527, Ingredients!$B$11:$B$310, 0)), "")))</f>
        <v/>
      </c>
      <c r="AJ527" s="108" t="str">
        <f>IF($C527="", "", IF(IFERROR(INDEX(Ingredients!F$11:F$310, MATCH($C527, Ingredients!$B$11:$B$310, 0)), "")="", "", IFERROR(INDEX(Ingredients!F$11:F$310, MATCH($C527, Ingredients!$B$11:$B$310, 0)), "")))</f>
        <v/>
      </c>
      <c r="AK527" s="106" t="str">
        <f>IF($C527="", "", IF(IFERROR(INDEX(Ingredients!G$11:G$310, MATCH($C527, Ingredients!$B$11:$B$310, 0)), "")="", "", IFERROR(INDEX(Ingredients!G$11:G$310, MATCH($C527, Ingredients!$B$11:$B$310, 0)), "")))</f>
        <v/>
      </c>
      <c r="AL527" s="79" t="str">
        <f>IF($C527="", "", IF(IFERROR(INDEX(Ingredients!H$11:H$310, MATCH($C527, Ingredients!$B$11:$B$310, 0)), "")="", "", IFERROR(INDEX(Ingredients!H$11:H$310, MATCH($C527, Ingredients!$B$11:$B$310, 0)), "")))</f>
        <v/>
      </c>
      <c r="AN527" s="83" t="str">
        <f t="shared" si="125"/>
        <v/>
      </c>
      <c r="AP527" s="114" t="str">
        <f t="shared" si="135"/>
        <v/>
      </c>
      <c r="AR527" s="117" t="str">
        <f>IF($C527="", "", IF(IFERROR(INDEX(Ingredients!$AI$11:$AI$310, MATCH($C527, Ingredients!$B$11:$B$310, 0)), "")="", "", IFERROR(INDEX(Ingredients!$AI$11:$AI$310, MATCH($C527, Ingredients!$B$11:$B$310, 0)), "")))</f>
        <v/>
      </c>
      <c r="AT527" s="120" t="str">
        <f t="shared" si="136"/>
        <v/>
      </c>
      <c r="AV527" s="90" t="str">
        <f t="shared" si="126"/>
        <v/>
      </c>
      <c r="AX527" s="90" t="str">
        <f>IF($AV527="", "", COUNTIF($AV$11:$AV$5010, "&lt;"&amp;$AV527)+1+COUNTIF($AV$11:$AV527, $AV527)-1)</f>
        <v/>
      </c>
      <c r="AZ527" s="111" t="str">
        <f>IF($B527="", "", SUMIF('Shopping List'!$AV$11:$AV$25, $B527, 'Shopping List'!$BN$11:$BN$25))</f>
        <v/>
      </c>
      <c r="BB527" s="117" t="str">
        <f t="shared" si="137"/>
        <v/>
      </c>
    </row>
    <row r="528" spans="1:54" x14ac:dyDescent="0.25">
      <c r="A528" s="4"/>
      <c r="B528" s="37"/>
      <c r="C528" s="124"/>
      <c r="D528" s="39"/>
      <c r="E528" s="125"/>
      <c r="F528" s="48"/>
      <c r="G528" s="4"/>
      <c r="H528" s="4"/>
      <c r="I528" s="95" t="str">
        <f>IF($C528="", "", IF(IFERROR(INDEX(Ingredients!$C$11:$C$310, MATCH($C528, Ingredients!$B$11:$B$310, 0)), "")="", "", IFERROR(INDEX(Ingredients!$C$11:$C$310, MATCH($C528, Ingredients!$B$11:$B$310, 0)), "")))</f>
        <v/>
      </c>
      <c r="J528" s="73" t="str">
        <f>IF($B528="", "", IF(IFERROR(INDEX(Meals!$C$11:$C$260, MATCH($B528, Meals!$B$11:$B$260, 0)), "")="", "", IFERROR(INDEX(Meals!$C$11:$C$260, MATCH($B528, Meals!$B$11:$B$260, 0)), "")))</f>
        <v/>
      </c>
      <c r="K528" s="4"/>
      <c r="L528" s="72" t="str">
        <f t="shared" si="127"/>
        <v/>
      </c>
      <c r="M528" s="73" t="str">
        <f t="shared" si="128"/>
        <v/>
      </c>
      <c r="N528" s="4"/>
      <c r="O528" s="78" t="str">
        <f t="shared" si="129"/>
        <v/>
      </c>
      <c r="P528" s="79" t="str">
        <f t="shared" si="130"/>
        <v/>
      </c>
      <c r="Q528" s="4"/>
      <c r="R528" s="90" t="str">
        <f t="shared" si="131"/>
        <v/>
      </c>
      <c r="S528" s="4"/>
      <c r="Y528" s="18" t="str">
        <f t="shared" si="132"/>
        <v/>
      </c>
      <c r="AA528" s="18" t="str">
        <f t="shared" si="123"/>
        <v/>
      </c>
      <c r="AB528" s="18" t="str">
        <f t="shared" si="124"/>
        <v/>
      </c>
      <c r="AC528" s="18" t="str">
        <f t="shared" si="133"/>
        <v/>
      </c>
      <c r="AD528" s="18" t="str">
        <f t="shared" si="133"/>
        <v/>
      </c>
      <c r="AE528" s="18" t="str">
        <f t="shared" si="134"/>
        <v/>
      </c>
      <c r="AG528" s="95" t="str">
        <f>IF($C528="", "", IF(IFERROR(INDEX(Ingredients!C$11:C$310, MATCH($C528, Ingredients!$B$11:$B$310, 0)), "")="", "", IFERROR(INDEX(Ingredients!C$11:C$310, MATCH($C528, Ingredients!$B$11:$B$310, 0)), "")))</f>
        <v/>
      </c>
      <c r="AH528" s="105" t="str">
        <f>IF($C528="", "", IF(IFERROR(INDEX(Ingredients!D$11:D$310, MATCH($C528, Ingredients!$B$11:$B$310, 0)), "")="", "", IFERROR(INDEX(Ingredients!D$11:D$310, MATCH($C528, Ingredients!$B$11:$B$310, 0)), "")))</f>
        <v/>
      </c>
      <c r="AI528" s="106" t="str">
        <f>IF($C528="", "", IF(IFERROR(INDEX(Ingredients!E$11:E$310, MATCH($C528, Ingredients!$B$11:$B$310, 0)), "")="", "", IFERROR(INDEX(Ingredients!E$11:E$310, MATCH($C528, Ingredients!$B$11:$B$310, 0)), "")))</f>
        <v/>
      </c>
      <c r="AJ528" s="108" t="str">
        <f>IF($C528="", "", IF(IFERROR(INDEX(Ingredients!F$11:F$310, MATCH($C528, Ingredients!$B$11:$B$310, 0)), "")="", "", IFERROR(INDEX(Ingredients!F$11:F$310, MATCH($C528, Ingredients!$B$11:$B$310, 0)), "")))</f>
        <v/>
      </c>
      <c r="AK528" s="106" t="str">
        <f>IF($C528="", "", IF(IFERROR(INDEX(Ingredients!G$11:G$310, MATCH($C528, Ingredients!$B$11:$B$310, 0)), "")="", "", IFERROR(INDEX(Ingredients!G$11:G$310, MATCH($C528, Ingredients!$B$11:$B$310, 0)), "")))</f>
        <v/>
      </c>
      <c r="AL528" s="79" t="str">
        <f>IF($C528="", "", IF(IFERROR(INDEX(Ingredients!H$11:H$310, MATCH($C528, Ingredients!$B$11:$B$310, 0)), "")="", "", IFERROR(INDEX(Ingredients!H$11:H$310, MATCH($C528, Ingredients!$B$11:$B$310, 0)), "")))</f>
        <v/>
      </c>
      <c r="AN528" s="83" t="str">
        <f t="shared" si="125"/>
        <v/>
      </c>
      <c r="AP528" s="114" t="str">
        <f t="shared" si="135"/>
        <v/>
      </c>
      <c r="AR528" s="117" t="str">
        <f>IF($C528="", "", IF(IFERROR(INDEX(Ingredients!$AI$11:$AI$310, MATCH($C528, Ingredients!$B$11:$B$310, 0)), "")="", "", IFERROR(INDEX(Ingredients!$AI$11:$AI$310, MATCH($C528, Ingredients!$B$11:$B$310, 0)), "")))</f>
        <v/>
      </c>
      <c r="AT528" s="120" t="str">
        <f t="shared" si="136"/>
        <v/>
      </c>
      <c r="AV528" s="90" t="str">
        <f t="shared" si="126"/>
        <v/>
      </c>
      <c r="AX528" s="90" t="str">
        <f>IF($AV528="", "", COUNTIF($AV$11:$AV$5010, "&lt;"&amp;$AV528)+1+COUNTIF($AV$11:$AV528, $AV528)-1)</f>
        <v/>
      </c>
      <c r="AZ528" s="111" t="str">
        <f>IF($B528="", "", SUMIF('Shopping List'!$AV$11:$AV$25, $B528, 'Shopping List'!$BN$11:$BN$25))</f>
        <v/>
      </c>
      <c r="BB528" s="117" t="str">
        <f t="shared" si="137"/>
        <v/>
      </c>
    </row>
    <row r="529" spans="1:54" x14ac:dyDescent="0.25">
      <c r="A529" s="4"/>
      <c r="B529" s="37"/>
      <c r="C529" s="124"/>
      <c r="D529" s="39"/>
      <c r="E529" s="125"/>
      <c r="F529" s="48"/>
      <c r="G529" s="4"/>
      <c r="H529" s="4"/>
      <c r="I529" s="95" t="str">
        <f>IF($C529="", "", IF(IFERROR(INDEX(Ingredients!$C$11:$C$310, MATCH($C529, Ingredients!$B$11:$B$310, 0)), "")="", "", IFERROR(INDEX(Ingredients!$C$11:$C$310, MATCH($C529, Ingredients!$B$11:$B$310, 0)), "")))</f>
        <v/>
      </c>
      <c r="J529" s="73" t="str">
        <f>IF($B529="", "", IF(IFERROR(INDEX(Meals!$C$11:$C$260, MATCH($B529, Meals!$B$11:$B$260, 0)), "")="", "", IFERROR(INDEX(Meals!$C$11:$C$260, MATCH($B529, Meals!$B$11:$B$260, 0)), "")))</f>
        <v/>
      </c>
      <c r="K529" s="4"/>
      <c r="L529" s="72" t="str">
        <f t="shared" si="127"/>
        <v/>
      </c>
      <c r="M529" s="73" t="str">
        <f t="shared" si="128"/>
        <v/>
      </c>
      <c r="N529" s="4"/>
      <c r="O529" s="78" t="str">
        <f t="shared" si="129"/>
        <v/>
      </c>
      <c r="P529" s="79" t="str">
        <f t="shared" si="130"/>
        <v/>
      </c>
      <c r="Q529" s="4"/>
      <c r="R529" s="90" t="str">
        <f t="shared" si="131"/>
        <v/>
      </c>
      <c r="S529" s="4"/>
      <c r="Y529" s="18" t="str">
        <f t="shared" si="132"/>
        <v/>
      </c>
      <c r="AA529" s="18" t="str">
        <f t="shared" si="123"/>
        <v/>
      </c>
      <c r="AB529" s="18" t="str">
        <f t="shared" si="124"/>
        <v/>
      </c>
      <c r="AC529" s="18" t="str">
        <f t="shared" si="133"/>
        <v/>
      </c>
      <c r="AD529" s="18" t="str">
        <f t="shared" si="133"/>
        <v/>
      </c>
      <c r="AE529" s="18" t="str">
        <f t="shared" si="134"/>
        <v/>
      </c>
      <c r="AG529" s="95" t="str">
        <f>IF($C529="", "", IF(IFERROR(INDEX(Ingredients!C$11:C$310, MATCH($C529, Ingredients!$B$11:$B$310, 0)), "")="", "", IFERROR(INDEX(Ingredients!C$11:C$310, MATCH($C529, Ingredients!$B$11:$B$310, 0)), "")))</f>
        <v/>
      </c>
      <c r="AH529" s="105" t="str">
        <f>IF($C529="", "", IF(IFERROR(INDEX(Ingredients!D$11:D$310, MATCH($C529, Ingredients!$B$11:$B$310, 0)), "")="", "", IFERROR(INDEX(Ingredients!D$11:D$310, MATCH($C529, Ingredients!$B$11:$B$310, 0)), "")))</f>
        <v/>
      </c>
      <c r="AI529" s="106" t="str">
        <f>IF($C529="", "", IF(IFERROR(INDEX(Ingredients!E$11:E$310, MATCH($C529, Ingredients!$B$11:$B$310, 0)), "")="", "", IFERROR(INDEX(Ingredients!E$11:E$310, MATCH($C529, Ingredients!$B$11:$B$310, 0)), "")))</f>
        <v/>
      </c>
      <c r="AJ529" s="108" t="str">
        <f>IF($C529="", "", IF(IFERROR(INDEX(Ingredients!F$11:F$310, MATCH($C529, Ingredients!$B$11:$B$310, 0)), "")="", "", IFERROR(INDEX(Ingredients!F$11:F$310, MATCH($C529, Ingredients!$B$11:$B$310, 0)), "")))</f>
        <v/>
      </c>
      <c r="AK529" s="106" t="str">
        <f>IF($C529="", "", IF(IFERROR(INDEX(Ingredients!G$11:G$310, MATCH($C529, Ingredients!$B$11:$B$310, 0)), "")="", "", IFERROR(INDEX(Ingredients!G$11:G$310, MATCH($C529, Ingredients!$B$11:$B$310, 0)), "")))</f>
        <v/>
      </c>
      <c r="AL529" s="79" t="str">
        <f>IF($C529="", "", IF(IFERROR(INDEX(Ingredients!H$11:H$310, MATCH($C529, Ingredients!$B$11:$B$310, 0)), "")="", "", IFERROR(INDEX(Ingredients!H$11:H$310, MATCH($C529, Ingredients!$B$11:$B$310, 0)), "")))</f>
        <v/>
      </c>
      <c r="AN529" s="83" t="str">
        <f t="shared" si="125"/>
        <v/>
      </c>
      <c r="AP529" s="114" t="str">
        <f t="shared" si="135"/>
        <v/>
      </c>
      <c r="AR529" s="117" t="str">
        <f>IF($C529="", "", IF(IFERROR(INDEX(Ingredients!$AI$11:$AI$310, MATCH($C529, Ingredients!$B$11:$B$310, 0)), "")="", "", IFERROR(INDEX(Ingredients!$AI$11:$AI$310, MATCH($C529, Ingredients!$B$11:$B$310, 0)), "")))</f>
        <v/>
      </c>
      <c r="AT529" s="120" t="str">
        <f t="shared" si="136"/>
        <v/>
      </c>
      <c r="AV529" s="90" t="str">
        <f t="shared" si="126"/>
        <v/>
      </c>
      <c r="AX529" s="90" t="str">
        <f>IF($AV529="", "", COUNTIF($AV$11:$AV$5010, "&lt;"&amp;$AV529)+1+COUNTIF($AV$11:$AV529, $AV529)-1)</f>
        <v/>
      </c>
      <c r="AZ529" s="111" t="str">
        <f>IF($B529="", "", SUMIF('Shopping List'!$AV$11:$AV$25, $B529, 'Shopping List'!$BN$11:$BN$25))</f>
        <v/>
      </c>
      <c r="BB529" s="117" t="str">
        <f t="shared" si="137"/>
        <v/>
      </c>
    </row>
    <row r="530" spans="1:54" x14ac:dyDescent="0.25">
      <c r="A530" s="4"/>
      <c r="B530" s="37"/>
      <c r="C530" s="124"/>
      <c r="D530" s="39"/>
      <c r="E530" s="125"/>
      <c r="F530" s="48"/>
      <c r="G530" s="4"/>
      <c r="H530" s="4"/>
      <c r="I530" s="95" t="str">
        <f>IF($C530="", "", IF(IFERROR(INDEX(Ingredients!$C$11:$C$310, MATCH($C530, Ingredients!$B$11:$B$310, 0)), "")="", "", IFERROR(INDEX(Ingredients!$C$11:$C$310, MATCH($C530, Ingredients!$B$11:$B$310, 0)), "")))</f>
        <v/>
      </c>
      <c r="J530" s="73" t="str">
        <f>IF($B530="", "", IF(IFERROR(INDEX(Meals!$C$11:$C$260, MATCH($B530, Meals!$B$11:$B$260, 0)), "")="", "", IFERROR(INDEX(Meals!$C$11:$C$260, MATCH($B530, Meals!$B$11:$B$260, 0)), "")))</f>
        <v/>
      </c>
      <c r="K530" s="4"/>
      <c r="L530" s="72" t="str">
        <f t="shared" si="127"/>
        <v/>
      </c>
      <c r="M530" s="73" t="str">
        <f t="shared" si="128"/>
        <v/>
      </c>
      <c r="N530" s="4"/>
      <c r="O530" s="78" t="str">
        <f t="shared" si="129"/>
        <v/>
      </c>
      <c r="P530" s="79" t="str">
        <f t="shared" si="130"/>
        <v/>
      </c>
      <c r="Q530" s="4"/>
      <c r="R530" s="90" t="str">
        <f t="shared" si="131"/>
        <v/>
      </c>
      <c r="S530" s="4"/>
      <c r="Y530" s="18" t="str">
        <f t="shared" si="132"/>
        <v/>
      </c>
      <c r="AA530" s="18" t="str">
        <f t="shared" si="123"/>
        <v/>
      </c>
      <c r="AB530" s="18" t="str">
        <f t="shared" si="124"/>
        <v/>
      </c>
      <c r="AC530" s="18" t="str">
        <f t="shared" si="133"/>
        <v/>
      </c>
      <c r="AD530" s="18" t="str">
        <f t="shared" si="133"/>
        <v/>
      </c>
      <c r="AE530" s="18" t="str">
        <f t="shared" si="134"/>
        <v/>
      </c>
      <c r="AG530" s="95" t="str">
        <f>IF($C530="", "", IF(IFERROR(INDEX(Ingredients!C$11:C$310, MATCH($C530, Ingredients!$B$11:$B$310, 0)), "")="", "", IFERROR(INDEX(Ingredients!C$11:C$310, MATCH($C530, Ingredients!$B$11:$B$310, 0)), "")))</f>
        <v/>
      </c>
      <c r="AH530" s="105" t="str">
        <f>IF($C530="", "", IF(IFERROR(INDEX(Ingredients!D$11:D$310, MATCH($C530, Ingredients!$B$11:$B$310, 0)), "")="", "", IFERROR(INDEX(Ingredients!D$11:D$310, MATCH($C530, Ingredients!$B$11:$B$310, 0)), "")))</f>
        <v/>
      </c>
      <c r="AI530" s="106" t="str">
        <f>IF($C530="", "", IF(IFERROR(INDEX(Ingredients!E$11:E$310, MATCH($C530, Ingredients!$B$11:$B$310, 0)), "")="", "", IFERROR(INDEX(Ingredients!E$11:E$310, MATCH($C530, Ingredients!$B$11:$B$310, 0)), "")))</f>
        <v/>
      </c>
      <c r="AJ530" s="108" t="str">
        <f>IF($C530="", "", IF(IFERROR(INDEX(Ingredients!F$11:F$310, MATCH($C530, Ingredients!$B$11:$B$310, 0)), "")="", "", IFERROR(INDEX(Ingredients!F$11:F$310, MATCH($C530, Ingredients!$B$11:$B$310, 0)), "")))</f>
        <v/>
      </c>
      <c r="AK530" s="106" t="str">
        <f>IF($C530="", "", IF(IFERROR(INDEX(Ingredients!G$11:G$310, MATCH($C530, Ingredients!$B$11:$B$310, 0)), "")="", "", IFERROR(INDEX(Ingredients!G$11:G$310, MATCH($C530, Ingredients!$B$11:$B$310, 0)), "")))</f>
        <v/>
      </c>
      <c r="AL530" s="79" t="str">
        <f>IF($C530="", "", IF(IFERROR(INDEX(Ingredients!H$11:H$310, MATCH($C530, Ingredients!$B$11:$B$310, 0)), "")="", "", IFERROR(INDEX(Ingredients!H$11:H$310, MATCH($C530, Ingredients!$B$11:$B$310, 0)), "")))</f>
        <v/>
      </c>
      <c r="AN530" s="83" t="str">
        <f t="shared" si="125"/>
        <v/>
      </c>
      <c r="AP530" s="114" t="str">
        <f t="shared" si="135"/>
        <v/>
      </c>
      <c r="AR530" s="117" t="str">
        <f>IF($C530="", "", IF(IFERROR(INDEX(Ingredients!$AI$11:$AI$310, MATCH($C530, Ingredients!$B$11:$B$310, 0)), "")="", "", IFERROR(INDEX(Ingredients!$AI$11:$AI$310, MATCH($C530, Ingredients!$B$11:$B$310, 0)), "")))</f>
        <v/>
      </c>
      <c r="AT530" s="120" t="str">
        <f t="shared" si="136"/>
        <v/>
      </c>
      <c r="AV530" s="90" t="str">
        <f t="shared" si="126"/>
        <v/>
      </c>
      <c r="AX530" s="90" t="str">
        <f>IF($AV530="", "", COUNTIF($AV$11:$AV$5010, "&lt;"&amp;$AV530)+1+COUNTIF($AV$11:$AV530, $AV530)-1)</f>
        <v/>
      </c>
      <c r="AZ530" s="111" t="str">
        <f>IF($B530="", "", SUMIF('Shopping List'!$AV$11:$AV$25, $B530, 'Shopping List'!$BN$11:$BN$25))</f>
        <v/>
      </c>
      <c r="BB530" s="117" t="str">
        <f t="shared" si="137"/>
        <v/>
      </c>
    </row>
    <row r="531" spans="1:54" x14ac:dyDescent="0.25">
      <c r="A531" s="4"/>
      <c r="B531" s="37"/>
      <c r="C531" s="124"/>
      <c r="D531" s="39"/>
      <c r="E531" s="125"/>
      <c r="F531" s="48"/>
      <c r="G531" s="4"/>
      <c r="H531" s="4"/>
      <c r="I531" s="95" t="str">
        <f>IF($C531="", "", IF(IFERROR(INDEX(Ingredients!$C$11:$C$310, MATCH($C531, Ingredients!$B$11:$B$310, 0)), "")="", "", IFERROR(INDEX(Ingredients!$C$11:$C$310, MATCH($C531, Ingredients!$B$11:$B$310, 0)), "")))</f>
        <v/>
      </c>
      <c r="J531" s="73" t="str">
        <f>IF($B531="", "", IF(IFERROR(INDEX(Meals!$C$11:$C$260, MATCH($B531, Meals!$B$11:$B$260, 0)), "")="", "", IFERROR(INDEX(Meals!$C$11:$C$260, MATCH($B531, Meals!$B$11:$B$260, 0)), "")))</f>
        <v/>
      </c>
      <c r="K531" s="4"/>
      <c r="L531" s="72" t="str">
        <f t="shared" si="127"/>
        <v/>
      </c>
      <c r="M531" s="73" t="str">
        <f t="shared" si="128"/>
        <v/>
      </c>
      <c r="N531" s="4"/>
      <c r="O531" s="78" t="str">
        <f t="shared" si="129"/>
        <v/>
      </c>
      <c r="P531" s="79" t="str">
        <f t="shared" si="130"/>
        <v/>
      </c>
      <c r="Q531" s="4"/>
      <c r="R531" s="90" t="str">
        <f t="shared" si="131"/>
        <v/>
      </c>
      <c r="S531" s="4"/>
      <c r="Y531" s="18" t="str">
        <f t="shared" si="132"/>
        <v/>
      </c>
      <c r="AA531" s="18" t="str">
        <f t="shared" si="123"/>
        <v/>
      </c>
      <c r="AB531" s="18" t="str">
        <f t="shared" si="124"/>
        <v/>
      </c>
      <c r="AC531" s="18" t="str">
        <f t="shared" si="133"/>
        <v/>
      </c>
      <c r="AD531" s="18" t="str">
        <f t="shared" si="133"/>
        <v/>
      </c>
      <c r="AE531" s="18" t="str">
        <f t="shared" si="134"/>
        <v/>
      </c>
      <c r="AG531" s="95" t="str">
        <f>IF($C531="", "", IF(IFERROR(INDEX(Ingredients!C$11:C$310, MATCH($C531, Ingredients!$B$11:$B$310, 0)), "")="", "", IFERROR(INDEX(Ingredients!C$11:C$310, MATCH($C531, Ingredients!$B$11:$B$310, 0)), "")))</f>
        <v/>
      </c>
      <c r="AH531" s="105" t="str">
        <f>IF($C531="", "", IF(IFERROR(INDEX(Ingredients!D$11:D$310, MATCH($C531, Ingredients!$B$11:$B$310, 0)), "")="", "", IFERROR(INDEX(Ingredients!D$11:D$310, MATCH($C531, Ingredients!$B$11:$B$310, 0)), "")))</f>
        <v/>
      </c>
      <c r="AI531" s="106" t="str">
        <f>IF($C531="", "", IF(IFERROR(INDEX(Ingredients!E$11:E$310, MATCH($C531, Ingredients!$B$11:$B$310, 0)), "")="", "", IFERROR(INDEX(Ingredients!E$11:E$310, MATCH($C531, Ingredients!$B$11:$B$310, 0)), "")))</f>
        <v/>
      </c>
      <c r="AJ531" s="108" t="str">
        <f>IF($C531="", "", IF(IFERROR(INDEX(Ingredients!F$11:F$310, MATCH($C531, Ingredients!$B$11:$B$310, 0)), "")="", "", IFERROR(INDEX(Ingredients!F$11:F$310, MATCH($C531, Ingredients!$B$11:$B$310, 0)), "")))</f>
        <v/>
      </c>
      <c r="AK531" s="106" t="str">
        <f>IF($C531="", "", IF(IFERROR(INDEX(Ingredients!G$11:G$310, MATCH($C531, Ingredients!$B$11:$B$310, 0)), "")="", "", IFERROR(INDEX(Ingredients!G$11:G$310, MATCH($C531, Ingredients!$B$11:$B$310, 0)), "")))</f>
        <v/>
      </c>
      <c r="AL531" s="79" t="str">
        <f>IF($C531="", "", IF(IFERROR(INDEX(Ingredients!H$11:H$310, MATCH($C531, Ingredients!$B$11:$B$310, 0)), "")="", "", IFERROR(INDEX(Ingredients!H$11:H$310, MATCH($C531, Ingredients!$B$11:$B$310, 0)), "")))</f>
        <v/>
      </c>
      <c r="AN531" s="83" t="str">
        <f t="shared" si="125"/>
        <v/>
      </c>
      <c r="AP531" s="114" t="str">
        <f t="shared" si="135"/>
        <v/>
      </c>
      <c r="AR531" s="117" t="str">
        <f>IF($C531="", "", IF(IFERROR(INDEX(Ingredients!$AI$11:$AI$310, MATCH($C531, Ingredients!$B$11:$B$310, 0)), "")="", "", IFERROR(INDEX(Ingredients!$AI$11:$AI$310, MATCH($C531, Ingredients!$B$11:$B$310, 0)), "")))</f>
        <v/>
      </c>
      <c r="AT531" s="120" t="str">
        <f t="shared" si="136"/>
        <v/>
      </c>
      <c r="AV531" s="90" t="str">
        <f t="shared" si="126"/>
        <v/>
      </c>
      <c r="AX531" s="90" t="str">
        <f>IF($AV531="", "", COUNTIF($AV$11:$AV$5010, "&lt;"&amp;$AV531)+1+COUNTIF($AV$11:$AV531, $AV531)-1)</f>
        <v/>
      </c>
      <c r="AZ531" s="111" t="str">
        <f>IF($B531="", "", SUMIF('Shopping List'!$AV$11:$AV$25, $B531, 'Shopping List'!$BN$11:$BN$25))</f>
        <v/>
      </c>
      <c r="BB531" s="117" t="str">
        <f t="shared" si="137"/>
        <v/>
      </c>
    </row>
    <row r="532" spans="1:54" x14ac:dyDescent="0.25">
      <c r="A532" s="4"/>
      <c r="B532" s="37"/>
      <c r="C532" s="124"/>
      <c r="D532" s="39"/>
      <c r="E532" s="125"/>
      <c r="F532" s="48"/>
      <c r="G532" s="4"/>
      <c r="H532" s="4"/>
      <c r="I532" s="95" t="str">
        <f>IF($C532="", "", IF(IFERROR(INDEX(Ingredients!$C$11:$C$310, MATCH($C532, Ingredients!$B$11:$B$310, 0)), "")="", "", IFERROR(INDEX(Ingredients!$C$11:$C$310, MATCH($C532, Ingredients!$B$11:$B$310, 0)), "")))</f>
        <v/>
      </c>
      <c r="J532" s="73" t="str">
        <f>IF($B532="", "", IF(IFERROR(INDEX(Meals!$C$11:$C$260, MATCH($B532, Meals!$B$11:$B$260, 0)), "")="", "", IFERROR(INDEX(Meals!$C$11:$C$260, MATCH($B532, Meals!$B$11:$B$260, 0)), "")))</f>
        <v/>
      </c>
      <c r="K532" s="4"/>
      <c r="L532" s="72" t="str">
        <f t="shared" si="127"/>
        <v/>
      </c>
      <c r="M532" s="73" t="str">
        <f t="shared" si="128"/>
        <v/>
      </c>
      <c r="N532" s="4"/>
      <c r="O532" s="78" t="str">
        <f t="shared" si="129"/>
        <v/>
      </c>
      <c r="P532" s="79" t="str">
        <f t="shared" si="130"/>
        <v/>
      </c>
      <c r="Q532" s="4"/>
      <c r="R532" s="90" t="str">
        <f t="shared" si="131"/>
        <v/>
      </c>
      <c r="S532" s="4"/>
      <c r="Y532" s="18" t="str">
        <f t="shared" si="132"/>
        <v/>
      </c>
      <c r="AA532" s="18" t="str">
        <f t="shared" si="123"/>
        <v/>
      </c>
      <c r="AB532" s="18" t="str">
        <f t="shared" si="124"/>
        <v/>
      </c>
      <c r="AC532" s="18" t="str">
        <f t="shared" si="133"/>
        <v/>
      </c>
      <c r="AD532" s="18" t="str">
        <f t="shared" si="133"/>
        <v/>
      </c>
      <c r="AE532" s="18" t="str">
        <f t="shared" si="134"/>
        <v/>
      </c>
      <c r="AG532" s="95" t="str">
        <f>IF($C532="", "", IF(IFERROR(INDEX(Ingredients!C$11:C$310, MATCH($C532, Ingredients!$B$11:$B$310, 0)), "")="", "", IFERROR(INDEX(Ingredients!C$11:C$310, MATCH($C532, Ingredients!$B$11:$B$310, 0)), "")))</f>
        <v/>
      </c>
      <c r="AH532" s="105" t="str">
        <f>IF($C532="", "", IF(IFERROR(INDEX(Ingredients!D$11:D$310, MATCH($C532, Ingredients!$B$11:$B$310, 0)), "")="", "", IFERROR(INDEX(Ingredients!D$11:D$310, MATCH($C532, Ingredients!$B$11:$B$310, 0)), "")))</f>
        <v/>
      </c>
      <c r="AI532" s="106" t="str">
        <f>IF($C532="", "", IF(IFERROR(INDEX(Ingredients!E$11:E$310, MATCH($C532, Ingredients!$B$11:$B$310, 0)), "")="", "", IFERROR(INDEX(Ingredients!E$11:E$310, MATCH($C532, Ingredients!$B$11:$B$310, 0)), "")))</f>
        <v/>
      </c>
      <c r="AJ532" s="108" t="str">
        <f>IF($C532="", "", IF(IFERROR(INDEX(Ingredients!F$11:F$310, MATCH($C532, Ingredients!$B$11:$B$310, 0)), "")="", "", IFERROR(INDEX(Ingredients!F$11:F$310, MATCH($C532, Ingredients!$B$11:$B$310, 0)), "")))</f>
        <v/>
      </c>
      <c r="AK532" s="106" t="str">
        <f>IF($C532="", "", IF(IFERROR(INDEX(Ingredients!G$11:G$310, MATCH($C532, Ingredients!$B$11:$B$310, 0)), "")="", "", IFERROR(INDEX(Ingredients!G$11:G$310, MATCH($C532, Ingredients!$B$11:$B$310, 0)), "")))</f>
        <v/>
      </c>
      <c r="AL532" s="79" t="str">
        <f>IF($C532="", "", IF(IFERROR(INDEX(Ingredients!H$11:H$310, MATCH($C532, Ingredients!$B$11:$B$310, 0)), "")="", "", IFERROR(INDEX(Ingredients!H$11:H$310, MATCH($C532, Ingredients!$B$11:$B$310, 0)), "")))</f>
        <v/>
      </c>
      <c r="AN532" s="83" t="str">
        <f t="shared" si="125"/>
        <v/>
      </c>
      <c r="AP532" s="114" t="str">
        <f t="shared" si="135"/>
        <v/>
      </c>
      <c r="AR532" s="117" t="str">
        <f>IF($C532="", "", IF(IFERROR(INDEX(Ingredients!$AI$11:$AI$310, MATCH($C532, Ingredients!$B$11:$B$310, 0)), "")="", "", IFERROR(INDEX(Ingredients!$AI$11:$AI$310, MATCH($C532, Ingredients!$B$11:$B$310, 0)), "")))</f>
        <v/>
      </c>
      <c r="AT532" s="120" t="str">
        <f t="shared" si="136"/>
        <v/>
      </c>
      <c r="AV532" s="90" t="str">
        <f t="shared" si="126"/>
        <v/>
      </c>
      <c r="AX532" s="90" t="str">
        <f>IF($AV532="", "", COUNTIF($AV$11:$AV$5010, "&lt;"&amp;$AV532)+1+COUNTIF($AV$11:$AV532, $AV532)-1)</f>
        <v/>
      </c>
      <c r="AZ532" s="111" t="str">
        <f>IF($B532="", "", SUMIF('Shopping List'!$AV$11:$AV$25, $B532, 'Shopping List'!$BN$11:$BN$25))</f>
        <v/>
      </c>
      <c r="BB532" s="117" t="str">
        <f t="shared" si="137"/>
        <v/>
      </c>
    </row>
    <row r="533" spans="1:54" x14ac:dyDescent="0.25">
      <c r="A533" s="4"/>
      <c r="B533" s="37"/>
      <c r="C533" s="124"/>
      <c r="D533" s="39"/>
      <c r="E533" s="125"/>
      <c r="F533" s="48"/>
      <c r="G533" s="4"/>
      <c r="H533" s="4"/>
      <c r="I533" s="95" t="str">
        <f>IF($C533="", "", IF(IFERROR(INDEX(Ingredients!$C$11:$C$310, MATCH($C533, Ingredients!$B$11:$B$310, 0)), "")="", "", IFERROR(INDEX(Ingredients!$C$11:$C$310, MATCH($C533, Ingredients!$B$11:$B$310, 0)), "")))</f>
        <v/>
      </c>
      <c r="J533" s="73" t="str">
        <f>IF($B533="", "", IF(IFERROR(INDEX(Meals!$C$11:$C$260, MATCH($B533, Meals!$B$11:$B$260, 0)), "")="", "", IFERROR(INDEX(Meals!$C$11:$C$260, MATCH($B533, Meals!$B$11:$B$260, 0)), "")))</f>
        <v/>
      </c>
      <c r="K533" s="4"/>
      <c r="L533" s="72" t="str">
        <f t="shared" si="127"/>
        <v/>
      </c>
      <c r="M533" s="73" t="str">
        <f t="shared" si="128"/>
        <v/>
      </c>
      <c r="N533" s="4"/>
      <c r="O533" s="78" t="str">
        <f t="shared" si="129"/>
        <v/>
      </c>
      <c r="P533" s="79" t="str">
        <f t="shared" si="130"/>
        <v/>
      </c>
      <c r="Q533" s="4"/>
      <c r="R533" s="90" t="str">
        <f t="shared" si="131"/>
        <v/>
      </c>
      <c r="S533" s="4"/>
      <c r="Y533" s="18" t="str">
        <f t="shared" si="132"/>
        <v/>
      </c>
      <c r="AA533" s="18" t="str">
        <f t="shared" si="123"/>
        <v/>
      </c>
      <c r="AB533" s="18" t="str">
        <f t="shared" si="124"/>
        <v/>
      </c>
      <c r="AC533" s="18" t="str">
        <f t="shared" si="133"/>
        <v/>
      </c>
      <c r="AD533" s="18" t="str">
        <f t="shared" si="133"/>
        <v/>
      </c>
      <c r="AE533" s="18" t="str">
        <f t="shared" si="134"/>
        <v/>
      </c>
      <c r="AG533" s="95" t="str">
        <f>IF($C533="", "", IF(IFERROR(INDEX(Ingredients!C$11:C$310, MATCH($C533, Ingredients!$B$11:$B$310, 0)), "")="", "", IFERROR(INDEX(Ingredients!C$11:C$310, MATCH($C533, Ingredients!$B$11:$B$310, 0)), "")))</f>
        <v/>
      </c>
      <c r="AH533" s="105" t="str">
        <f>IF($C533="", "", IF(IFERROR(INDEX(Ingredients!D$11:D$310, MATCH($C533, Ingredients!$B$11:$B$310, 0)), "")="", "", IFERROR(INDEX(Ingredients!D$11:D$310, MATCH($C533, Ingredients!$B$11:$B$310, 0)), "")))</f>
        <v/>
      </c>
      <c r="AI533" s="106" t="str">
        <f>IF($C533="", "", IF(IFERROR(INDEX(Ingredients!E$11:E$310, MATCH($C533, Ingredients!$B$11:$B$310, 0)), "")="", "", IFERROR(INDEX(Ingredients!E$11:E$310, MATCH($C533, Ingredients!$B$11:$B$310, 0)), "")))</f>
        <v/>
      </c>
      <c r="AJ533" s="108" t="str">
        <f>IF($C533="", "", IF(IFERROR(INDEX(Ingredients!F$11:F$310, MATCH($C533, Ingredients!$B$11:$B$310, 0)), "")="", "", IFERROR(INDEX(Ingredients!F$11:F$310, MATCH($C533, Ingredients!$B$11:$B$310, 0)), "")))</f>
        <v/>
      </c>
      <c r="AK533" s="106" t="str">
        <f>IF($C533="", "", IF(IFERROR(INDEX(Ingredients!G$11:G$310, MATCH($C533, Ingredients!$B$11:$B$310, 0)), "")="", "", IFERROR(INDEX(Ingredients!G$11:G$310, MATCH($C533, Ingredients!$B$11:$B$310, 0)), "")))</f>
        <v/>
      </c>
      <c r="AL533" s="79" t="str">
        <f>IF($C533="", "", IF(IFERROR(INDEX(Ingredients!H$11:H$310, MATCH($C533, Ingredients!$B$11:$B$310, 0)), "")="", "", IFERROR(INDEX(Ingredients!H$11:H$310, MATCH($C533, Ingredients!$B$11:$B$310, 0)), "")))</f>
        <v/>
      </c>
      <c r="AN533" s="83" t="str">
        <f t="shared" si="125"/>
        <v/>
      </c>
      <c r="AP533" s="114" t="str">
        <f t="shared" si="135"/>
        <v/>
      </c>
      <c r="AR533" s="117" t="str">
        <f>IF($C533="", "", IF(IFERROR(INDEX(Ingredients!$AI$11:$AI$310, MATCH($C533, Ingredients!$B$11:$B$310, 0)), "")="", "", IFERROR(INDEX(Ingredients!$AI$11:$AI$310, MATCH($C533, Ingredients!$B$11:$B$310, 0)), "")))</f>
        <v/>
      </c>
      <c r="AT533" s="120" t="str">
        <f t="shared" si="136"/>
        <v/>
      </c>
      <c r="AV533" s="90" t="str">
        <f t="shared" si="126"/>
        <v/>
      </c>
      <c r="AX533" s="90" t="str">
        <f>IF($AV533="", "", COUNTIF($AV$11:$AV$5010, "&lt;"&amp;$AV533)+1+COUNTIF($AV$11:$AV533, $AV533)-1)</f>
        <v/>
      </c>
      <c r="AZ533" s="111" t="str">
        <f>IF($B533="", "", SUMIF('Shopping List'!$AV$11:$AV$25, $B533, 'Shopping List'!$BN$11:$BN$25))</f>
        <v/>
      </c>
      <c r="BB533" s="117" t="str">
        <f t="shared" si="137"/>
        <v/>
      </c>
    </row>
    <row r="534" spans="1:54" x14ac:dyDescent="0.25">
      <c r="A534" s="4"/>
      <c r="B534" s="37"/>
      <c r="C534" s="124"/>
      <c r="D534" s="39"/>
      <c r="E534" s="125"/>
      <c r="F534" s="48"/>
      <c r="G534" s="4"/>
      <c r="H534" s="4"/>
      <c r="I534" s="95" t="str">
        <f>IF($C534="", "", IF(IFERROR(INDEX(Ingredients!$C$11:$C$310, MATCH($C534, Ingredients!$B$11:$B$310, 0)), "")="", "", IFERROR(INDEX(Ingredients!$C$11:$C$310, MATCH($C534, Ingredients!$B$11:$B$310, 0)), "")))</f>
        <v/>
      </c>
      <c r="J534" s="73" t="str">
        <f>IF($B534="", "", IF(IFERROR(INDEX(Meals!$C$11:$C$260, MATCH($B534, Meals!$B$11:$B$260, 0)), "")="", "", IFERROR(INDEX(Meals!$C$11:$C$260, MATCH($B534, Meals!$B$11:$B$260, 0)), "")))</f>
        <v/>
      </c>
      <c r="K534" s="4"/>
      <c r="L534" s="72" t="str">
        <f t="shared" si="127"/>
        <v/>
      </c>
      <c r="M534" s="73" t="str">
        <f t="shared" si="128"/>
        <v/>
      </c>
      <c r="N534" s="4"/>
      <c r="O534" s="78" t="str">
        <f t="shared" si="129"/>
        <v/>
      </c>
      <c r="P534" s="79" t="str">
        <f t="shared" si="130"/>
        <v/>
      </c>
      <c r="Q534" s="4"/>
      <c r="R534" s="90" t="str">
        <f t="shared" si="131"/>
        <v/>
      </c>
      <c r="S534" s="4"/>
      <c r="Y534" s="18" t="str">
        <f t="shared" si="132"/>
        <v/>
      </c>
      <c r="AA534" s="18" t="str">
        <f t="shared" si="123"/>
        <v/>
      </c>
      <c r="AB534" s="18" t="str">
        <f t="shared" si="124"/>
        <v/>
      </c>
      <c r="AC534" s="18" t="str">
        <f t="shared" si="133"/>
        <v/>
      </c>
      <c r="AD534" s="18" t="str">
        <f t="shared" si="133"/>
        <v/>
      </c>
      <c r="AE534" s="18" t="str">
        <f t="shared" si="134"/>
        <v/>
      </c>
      <c r="AG534" s="95" t="str">
        <f>IF($C534="", "", IF(IFERROR(INDEX(Ingredients!C$11:C$310, MATCH($C534, Ingredients!$B$11:$B$310, 0)), "")="", "", IFERROR(INDEX(Ingredients!C$11:C$310, MATCH($C534, Ingredients!$B$11:$B$310, 0)), "")))</f>
        <v/>
      </c>
      <c r="AH534" s="105" t="str">
        <f>IF($C534="", "", IF(IFERROR(INDEX(Ingredients!D$11:D$310, MATCH($C534, Ingredients!$B$11:$B$310, 0)), "")="", "", IFERROR(INDEX(Ingredients!D$11:D$310, MATCH($C534, Ingredients!$B$11:$B$310, 0)), "")))</f>
        <v/>
      </c>
      <c r="AI534" s="106" t="str">
        <f>IF($C534="", "", IF(IFERROR(INDEX(Ingredients!E$11:E$310, MATCH($C534, Ingredients!$B$11:$B$310, 0)), "")="", "", IFERROR(INDEX(Ingredients!E$11:E$310, MATCH($C534, Ingredients!$B$11:$B$310, 0)), "")))</f>
        <v/>
      </c>
      <c r="AJ534" s="108" t="str">
        <f>IF($C534="", "", IF(IFERROR(INDEX(Ingredients!F$11:F$310, MATCH($C534, Ingredients!$B$11:$B$310, 0)), "")="", "", IFERROR(INDEX(Ingredients!F$11:F$310, MATCH($C534, Ingredients!$B$11:$B$310, 0)), "")))</f>
        <v/>
      </c>
      <c r="AK534" s="106" t="str">
        <f>IF($C534="", "", IF(IFERROR(INDEX(Ingredients!G$11:G$310, MATCH($C534, Ingredients!$B$11:$B$310, 0)), "")="", "", IFERROR(INDEX(Ingredients!G$11:G$310, MATCH($C534, Ingredients!$B$11:$B$310, 0)), "")))</f>
        <v/>
      </c>
      <c r="AL534" s="79" t="str">
        <f>IF($C534="", "", IF(IFERROR(INDEX(Ingredients!H$11:H$310, MATCH($C534, Ingredients!$B$11:$B$310, 0)), "")="", "", IFERROR(INDEX(Ingredients!H$11:H$310, MATCH($C534, Ingredients!$B$11:$B$310, 0)), "")))</f>
        <v/>
      </c>
      <c r="AN534" s="83" t="str">
        <f t="shared" si="125"/>
        <v/>
      </c>
      <c r="AP534" s="114" t="str">
        <f t="shared" si="135"/>
        <v/>
      </c>
      <c r="AR534" s="117" t="str">
        <f>IF($C534="", "", IF(IFERROR(INDEX(Ingredients!$AI$11:$AI$310, MATCH($C534, Ingredients!$B$11:$B$310, 0)), "")="", "", IFERROR(INDEX(Ingredients!$AI$11:$AI$310, MATCH($C534, Ingredients!$B$11:$B$310, 0)), "")))</f>
        <v/>
      </c>
      <c r="AT534" s="120" t="str">
        <f t="shared" si="136"/>
        <v/>
      </c>
      <c r="AV534" s="90" t="str">
        <f t="shared" si="126"/>
        <v/>
      </c>
      <c r="AX534" s="90" t="str">
        <f>IF($AV534="", "", COUNTIF($AV$11:$AV$5010, "&lt;"&amp;$AV534)+1+COUNTIF($AV$11:$AV534, $AV534)-1)</f>
        <v/>
      </c>
      <c r="AZ534" s="111" t="str">
        <f>IF($B534="", "", SUMIF('Shopping List'!$AV$11:$AV$25, $B534, 'Shopping List'!$BN$11:$BN$25))</f>
        <v/>
      </c>
      <c r="BB534" s="117" t="str">
        <f t="shared" si="137"/>
        <v/>
      </c>
    </row>
    <row r="535" spans="1:54" x14ac:dyDescent="0.25">
      <c r="A535" s="4"/>
      <c r="B535" s="37"/>
      <c r="C535" s="124"/>
      <c r="D535" s="39"/>
      <c r="E535" s="125"/>
      <c r="F535" s="48"/>
      <c r="G535" s="4"/>
      <c r="H535" s="4"/>
      <c r="I535" s="95" t="str">
        <f>IF($C535="", "", IF(IFERROR(INDEX(Ingredients!$C$11:$C$310, MATCH($C535, Ingredients!$B$11:$B$310, 0)), "")="", "", IFERROR(INDEX(Ingredients!$C$11:$C$310, MATCH($C535, Ingredients!$B$11:$B$310, 0)), "")))</f>
        <v/>
      </c>
      <c r="J535" s="73" t="str">
        <f>IF($B535="", "", IF(IFERROR(INDEX(Meals!$C$11:$C$260, MATCH($B535, Meals!$B$11:$B$260, 0)), "")="", "", IFERROR(INDEX(Meals!$C$11:$C$260, MATCH($B535, Meals!$B$11:$B$260, 0)), "")))</f>
        <v/>
      </c>
      <c r="K535" s="4"/>
      <c r="L535" s="72" t="str">
        <f t="shared" si="127"/>
        <v/>
      </c>
      <c r="M535" s="73" t="str">
        <f t="shared" si="128"/>
        <v/>
      </c>
      <c r="N535" s="4"/>
      <c r="O535" s="78" t="str">
        <f t="shared" si="129"/>
        <v/>
      </c>
      <c r="P535" s="79" t="str">
        <f t="shared" si="130"/>
        <v/>
      </c>
      <c r="Q535" s="4"/>
      <c r="R535" s="90" t="str">
        <f t="shared" si="131"/>
        <v/>
      </c>
      <c r="S535" s="4"/>
      <c r="Y535" s="18" t="str">
        <f t="shared" si="132"/>
        <v/>
      </c>
      <c r="AA535" s="18" t="str">
        <f t="shared" si="123"/>
        <v/>
      </c>
      <c r="AB535" s="18" t="str">
        <f t="shared" si="124"/>
        <v/>
      </c>
      <c r="AC535" s="18" t="str">
        <f t="shared" si="133"/>
        <v/>
      </c>
      <c r="AD535" s="18" t="str">
        <f t="shared" si="133"/>
        <v/>
      </c>
      <c r="AE535" s="18" t="str">
        <f t="shared" si="134"/>
        <v/>
      </c>
      <c r="AG535" s="95" t="str">
        <f>IF($C535="", "", IF(IFERROR(INDEX(Ingredients!C$11:C$310, MATCH($C535, Ingredients!$B$11:$B$310, 0)), "")="", "", IFERROR(INDEX(Ingredients!C$11:C$310, MATCH($C535, Ingredients!$B$11:$B$310, 0)), "")))</f>
        <v/>
      </c>
      <c r="AH535" s="105" t="str">
        <f>IF($C535="", "", IF(IFERROR(INDEX(Ingredients!D$11:D$310, MATCH($C535, Ingredients!$B$11:$B$310, 0)), "")="", "", IFERROR(INDEX(Ingredients!D$11:D$310, MATCH($C535, Ingredients!$B$11:$B$310, 0)), "")))</f>
        <v/>
      </c>
      <c r="AI535" s="106" t="str">
        <f>IF($C535="", "", IF(IFERROR(INDEX(Ingredients!E$11:E$310, MATCH($C535, Ingredients!$B$11:$B$310, 0)), "")="", "", IFERROR(INDEX(Ingredients!E$11:E$310, MATCH($C535, Ingredients!$B$11:$B$310, 0)), "")))</f>
        <v/>
      </c>
      <c r="AJ535" s="108" t="str">
        <f>IF($C535="", "", IF(IFERROR(INDEX(Ingredients!F$11:F$310, MATCH($C535, Ingredients!$B$11:$B$310, 0)), "")="", "", IFERROR(INDEX(Ingredients!F$11:F$310, MATCH($C535, Ingredients!$B$11:$B$310, 0)), "")))</f>
        <v/>
      </c>
      <c r="AK535" s="106" t="str">
        <f>IF($C535="", "", IF(IFERROR(INDEX(Ingredients!G$11:G$310, MATCH($C535, Ingredients!$B$11:$B$310, 0)), "")="", "", IFERROR(INDEX(Ingredients!G$11:G$310, MATCH($C535, Ingredients!$B$11:$B$310, 0)), "")))</f>
        <v/>
      </c>
      <c r="AL535" s="79" t="str">
        <f>IF($C535="", "", IF(IFERROR(INDEX(Ingredients!H$11:H$310, MATCH($C535, Ingredients!$B$11:$B$310, 0)), "")="", "", IFERROR(INDEX(Ingredients!H$11:H$310, MATCH($C535, Ingredients!$B$11:$B$310, 0)), "")))</f>
        <v/>
      </c>
      <c r="AN535" s="83" t="str">
        <f t="shared" si="125"/>
        <v/>
      </c>
      <c r="AP535" s="114" t="str">
        <f t="shared" si="135"/>
        <v/>
      </c>
      <c r="AR535" s="117" t="str">
        <f>IF($C535="", "", IF(IFERROR(INDEX(Ingredients!$AI$11:$AI$310, MATCH($C535, Ingredients!$B$11:$B$310, 0)), "")="", "", IFERROR(INDEX(Ingredients!$AI$11:$AI$310, MATCH($C535, Ingredients!$B$11:$B$310, 0)), "")))</f>
        <v/>
      </c>
      <c r="AT535" s="120" t="str">
        <f t="shared" si="136"/>
        <v/>
      </c>
      <c r="AV535" s="90" t="str">
        <f t="shared" si="126"/>
        <v/>
      </c>
      <c r="AX535" s="90" t="str">
        <f>IF($AV535="", "", COUNTIF($AV$11:$AV$5010, "&lt;"&amp;$AV535)+1+COUNTIF($AV$11:$AV535, $AV535)-1)</f>
        <v/>
      </c>
      <c r="AZ535" s="111" t="str">
        <f>IF($B535="", "", SUMIF('Shopping List'!$AV$11:$AV$25, $B535, 'Shopping List'!$BN$11:$BN$25))</f>
        <v/>
      </c>
      <c r="BB535" s="117" t="str">
        <f t="shared" si="137"/>
        <v/>
      </c>
    </row>
    <row r="536" spans="1:54" x14ac:dyDescent="0.25">
      <c r="A536" s="4"/>
      <c r="B536" s="37"/>
      <c r="C536" s="124"/>
      <c r="D536" s="39"/>
      <c r="E536" s="125"/>
      <c r="F536" s="48"/>
      <c r="G536" s="4"/>
      <c r="H536" s="4"/>
      <c r="I536" s="95" t="str">
        <f>IF($C536="", "", IF(IFERROR(INDEX(Ingredients!$C$11:$C$310, MATCH($C536, Ingredients!$B$11:$B$310, 0)), "")="", "", IFERROR(INDEX(Ingredients!$C$11:$C$310, MATCH($C536, Ingredients!$B$11:$B$310, 0)), "")))</f>
        <v/>
      </c>
      <c r="J536" s="73" t="str">
        <f>IF($B536="", "", IF(IFERROR(INDEX(Meals!$C$11:$C$260, MATCH($B536, Meals!$B$11:$B$260, 0)), "")="", "", IFERROR(INDEX(Meals!$C$11:$C$260, MATCH($B536, Meals!$B$11:$B$260, 0)), "")))</f>
        <v/>
      </c>
      <c r="K536" s="4"/>
      <c r="L536" s="72" t="str">
        <f t="shared" si="127"/>
        <v/>
      </c>
      <c r="M536" s="73" t="str">
        <f t="shared" si="128"/>
        <v/>
      </c>
      <c r="N536" s="4"/>
      <c r="O536" s="78" t="str">
        <f t="shared" si="129"/>
        <v/>
      </c>
      <c r="P536" s="79" t="str">
        <f t="shared" si="130"/>
        <v/>
      </c>
      <c r="Q536" s="4"/>
      <c r="R536" s="90" t="str">
        <f t="shared" si="131"/>
        <v/>
      </c>
      <c r="S536" s="4"/>
      <c r="Y536" s="18" t="str">
        <f t="shared" si="132"/>
        <v/>
      </c>
      <c r="AA536" s="18" t="str">
        <f t="shared" si="123"/>
        <v/>
      </c>
      <c r="AB536" s="18" t="str">
        <f t="shared" si="124"/>
        <v/>
      </c>
      <c r="AC536" s="18" t="str">
        <f t="shared" si="133"/>
        <v/>
      </c>
      <c r="AD536" s="18" t="str">
        <f t="shared" si="133"/>
        <v/>
      </c>
      <c r="AE536" s="18" t="str">
        <f t="shared" si="134"/>
        <v/>
      </c>
      <c r="AG536" s="95" t="str">
        <f>IF($C536="", "", IF(IFERROR(INDEX(Ingredients!C$11:C$310, MATCH($C536, Ingredients!$B$11:$B$310, 0)), "")="", "", IFERROR(INDEX(Ingredients!C$11:C$310, MATCH($C536, Ingredients!$B$11:$B$310, 0)), "")))</f>
        <v/>
      </c>
      <c r="AH536" s="105" t="str">
        <f>IF($C536="", "", IF(IFERROR(INDEX(Ingredients!D$11:D$310, MATCH($C536, Ingredients!$B$11:$B$310, 0)), "")="", "", IFERROR(INDEX(Ingredients!D$11:D$310, MATCH($C536, Ingredients!$B$11:$B$310, 0)), "")))</f>
        <v/>
      </c>
      <c r="AI536" s="106" t="str">
        <f>IF($C536="", "", IF(IFERROR(INDEX(Ingredients!E$11:E$310, MATCH($C536, Ingredients!$B$11:$B$310, 0)), "")="", "", IFERROR(INDEX(Ingredients!E$11:E$310, MATCH($C536, Ingredients!$B$11:$B$310, 0)), "")))</f>
        <v/>
      </c>
      <c r="AJ536" s="108" t="str">
        <f>IF($C536="", "", IF(IFERROR(INDEX(Ingredients!F$11:F$310, MATCH($C536, Ingredients!$B$11:$B$310, 0)), "")="", "", IFERROR(INDEX(Ingredients!F$11:F$310, MATCH($C536, Ingredients!$B$11:$B$310, 0)), "")))</f>
        <v/>
      </c>
      <c r="AK536" s="106" t="str">
        <f>IF($C536="", "", IF(IFERROR(INDEX(Ingredients!G$11:G$310, MATCH($C536, Ingredients!$B$11:$B$310, 0)), "")="", "", IFERROR(INDEX(Ingredients!G$11:G$310, MATCH($C536, Ingredients!$B$11:$B$310, 0)), "")))</f>
        <v/>
      </c>
      <c r="AL536" s="79" t="str">
        <f>IF($C536="", "", IF(IFERROR(INDEX(Ingredients!H$11:H$310, MATCH($C536, Ingredients!$B$11:$B$310, 0)), "")="", "", IFERROR(INDEX(Ingredients!H$11:H$310, MATCH($C536, Ingredients!$B$11:$B$310, 0)), "")))</f>
        <v/>
      </c>
      <c r="AN536" s="83" t="str">
        <f t="shared" si="125"/>
        <v/>
      </c>
      <c r="AP536" s="114" t="str">
        <f t="shared" si="135"/>
        <v/>
      </c>
      <c r="AR536" s="117" t="str">
        <f>IF($C536="", "", IF(IFERROR(INDEX(Ingredients!$AI$11:$AI$310, MATCH($C536, Ingredients!$B$11:$B$310, 0)), "")="", "", IFERROR(INDEX(Ingredients!$AI$11:$AI$310, MATCH($C536, Ingredients!$B$11:$B$310, 0)), "")))</f>
        <v/>
      </c>
      <c r="AT536" s="120" t="str">
        <f t="shared" si="136"/>
        <v/>
      </c>
      <c r="AV536" s="90" t="str">
        <f t="shared" si="126"/>
        <v/>
      </c>
      <c r="AX536" s="90" t="str">
        <f>IF($AV536="", "", COUNTIF($AV$11:$AV$5010, "&lt;"&amp;$AV536)+1+COUNTIF($AV$11:$AV536, $AV536)-1)</f>
        <v/>
      </c>
      <c r="AZ536" s="111" t="str">
        <f>IF($B536="", "", SUMIF('Shopping List'!$AV$11:$AV$25, $B536, 'Shopping List'!$BN$11:$BN$25))</f>
        <v/>
      </c>
      <c r="BB536" s="117" t="str">
        <f t="shared" si="137"/>
        <v/>
      </c>
    </row>
    <row r="537" spans="1:54" x14ac:dyDescent="0.25">
      <c r="A537" s="4"/>
      <c r="B537" s="37"/>
      <c r="C537" s="124"/>
      <c r="D537" s="39"/>
      <c r="E537" s="125"/>
      <c r="F537" s="48"/>
      <c r="G537" s="4"/>
      <c r="H537" s="4"/>
      <c r="I537" s="95" t="str">
        <f>IF($C537="", "", IF(IFERROR(INDEX(Ingredients!$C$11:$C$310, MATCH($C537, Ingredients!$B$11:$B$310, 0)), "")="", "", IFERROR(INDEX(Ingredients!$C$11:$C$310, MATCH($C537, Ingredients!$B$11:$B$310, 0)), "")))</f>
        <v/>
      </c>
      <c r="J537" s="73" t="str">
        <f>IF($B537="", "", IF(IFERROR(INDEX(Meals!$C$11:$C$260, MATCH($B537, Meals!$B$11:$B$260, 0)), "")="", "", IFERROR(INDEX(Meals!$C$11:$C$260, MATCH($B537, Meals!$B$11:$B$260, 0)), "")))</f>
        <v/>
      </c>
      <c r="K537" s="4"/>
      <c r="L537" s="72" t="str">
        <f t="shared" si="127"/>
        <v/>
      </c>
      <c r="M537" s="73" t="str">
        <f t="shared" si="128"/>
        <v/>
      </c>
      <c r="N537" s="4"/>
      <c r="O537" s="78" t="str">
        <f t="shared" si="129"/>
        <v/>
      </c>
      <c r="P537" s="79" t="str">
        <f t="shared" si="130"/>
        <v/>
      </c>
      <c r="Q537" s="4"/>
      <c r="R537" s="90" t="str">
        <f t="shared" si="131"/>
        <v/>
      </c>
      <c r="S537" s="4"/>
      <c r="Y537" s="18" t="str">
        <f t="shared" si="132"/>
        <v/>
      </c>
      <c r="AA537" s="18" t="str">
        <f t="shared" si="123"/>
        <v/>
      </c>
      <c r="AB537" s="18" t="str">
        <f t="shared" si="124"/>
        <v/>
      </c>
      <c r="AC537" s="18" t="str">
        <f t="shared" si="133"/>
        <v/>
      </c>
      <c r="AD537" s="18" t="str">
        <f t="shared" si="133"/>
        <v/>
      </c>
      <c r="AE537" s="18" t="str">
        <f t="shared" si="134"/>
        <v/>
      </c>
      <c r="AG537" s="95" t="str">
        <f>IF($C537="", "", IF(IFERROR(INDEX(Ingredients!C$11:C$310, MATCH($C537, Ingredients!$B$11:$B$310, 0)), "")="", "", IFERROR(INDEX(Ingredients!C$11:C$310, MATCH($C537, Ingredients!$B$11:$B$310, 0)), "")))</f>
        <v/>
      </c>
      <c r="AH537" s="105" t="str">
        <f>IF($C537="", "", IF(IFERROR(INDEX(Ingredients!D$11:D$310, MATCH($C537, Ingredients!$B$11:$B$310, 0)), "")="", "", IFERROR(INDEX(Ingredients!D$11:D$310, MATCH($C537, Ingredients!$B$11:$B$310, 0)), "")))</f>
        <v/>
      </c>
      <c r="AI537" s="106" t="str">
        <f>IF($C537="", "", IF(IFERROR(INDEX(Ingredients!E$11:E$310, MATCH($C537, Ingredients!$B$11:$B$310, 0)), "")="", "", IFERROR(INDEX(Ingredients!E$11:E$310, MATCH($C537, Ingredients!$B$11:$B$310, 0)), "")))</f>
        <v/>
      </c>
      <c r="AJ537" s="108" t="str">
        <f>IF($C537="", "", IF(IFERROR(INDEX(Ingredients!F$11:F$310, MATCH($C537, Ingredients!$B$11:$B$310, 0)), "")="", "", IFERROR(INDEX(Ingredients!F$11:F$310, MATCH($C537, Ingredients!$B$11:$B$310, 0)), "")))</f>
        <v/>
      </c>
      <c r="AK537" s="106" t="str">
        <f>IF($C537="", "", IF(IFERROR(INDEX(Ingredients!G$11:G$310, MATCH($C537, Ingredients!$B$11:$B$310, 0)), "")="", "", IFERROR(INDEX(Ingredients!G$11:G$310, MATCH($C537, Ingredients!$B$11:$B$310, 0)), "")))</f>
        <v/>
      </c>
      <c r="AL537" s="79" t="str">
        <f>IF($C537="", "", IF(IFERROR(INDEX(Ingredients!H$11:H$310, MATCH($C537, Ingredients!$B$11:$B$310, 0)), "")="", "", IFERROR(INDEX(Ingredients!H$11:H$310, MATCH($C537, Ingredients!$B$11:$B$310, 0)), "")))</f>
        <v/>
      </c>
      <c r="AN537" s="83" t="str">
        <f t="shared" si="125"/>
        <v/>
      </c>
      <c r="AP537" s="114" t="str">
        <f t="shared" si="135"/>
        <v/>
      </c>
      <c r="AR537" s="117" t="str">
        <f>IF($C537="", "", IF(IFERROR(INDEX(Ingredients!$AI$11:$AI$310, MATCH($C537, Ingredients!$B$11:$B$310, 0)), "")="", "", IFERROR(INDEX(Ingredients!$AI$11:$AI$310, MATCH($C537, Ingredients!$B$11:$B$310, 0)), "")))</f>
        <v/>
      </c>
      <c r="AT537" s="120" t="str">
        <f t="shared" si="136"/>
        <v/>
      </c>
      <c r="AV537" s="90" t="str">
        <f t="shared" si="126"/>
        <v/>
      </c>
      <c r="AX537" s="90" t="str">
        <f>IF($AV537="", "", COUNTIF($AV$11:$AV$5010, "&lt;"&amp;$AV537)+1+COUNTIF($AV$11:$AV537, $AV537)-1)</f>
        <v/>
      </c>
      <c r="AZ537" s="111" t="str">
        <f>IF($B537="", "", SUMIF('Shopping List'!$AV$11:$AV$25, $B537, 'Shopping List'!$BN$11:$BN$25))</f>
        <v/>
      </c>
      <c r="BB537" s="117" t="str">
        <f t="shared" si="137"/>
        <v/>
      </c>
    </row>
    <row r="538" spans="1:54" x14ac:dyDescent="0.25">
      <c r="A538" s="4"/>
      <c r="B538" s="37"/>
      <c r="C538" s="124"/>
      <c r="D538" s="39"/>
      <c r="E538" s="125"/>
      <c r="F538" s="48"/>
      <c r="G538" s="4"/>
      <c r="H538" s="4"/>
      <c r="I538" s="95" t="str">
        <f>IF($C538="", "", IF(IFERROR(INDEX(Ingredients!$C$11:$C$310, MATCH($C538, Ingredients!$B$11:$B$310, 0)), "")="", "", IFERROR(INDEX(Ingredients!$C$11:$C$310, MATCH($C538, Ingredients!$B$11:$B$310, 0)), "")))</f>
        <v/>
      </c>
      <c r="J538" s="73" t="str">
        <f>IF($B538="", "", IF(IFERROR(INDEX(Meals!$C$11:$C$260, MATCH($B538, Meals!$B$11:$B$260, 0)), "")="", "", IFERROR(INDEX(Meals!$C$11:$C$260, MATCH($B538, Meals!$B$11:$B$260, 0)), "")))</f>
        <v/>
      </c>
      <c r="K538" s="4"/>
      <c r="L538" s="72" t="str">
        <f t="shared" si="127"/>
        <v/>
      </c>
      <c r="M538" s="73" t="str">
        <f t="shared" si="128"/>
        <v/>
      </c>
      <c r="N538" s="4"/>
      <c r="O538" s="78" t="str">
        <f t="shared" si="129"/>
        <v/>
      </c>
      <c r="P538" s="79" t="str">
        <f t="shared" si="130"/>
        <v/>
      </c>
      <c r="Q538" s="4"/>
      <c r="R538" s="90" t="str">
        <f t="shared" si="131"/>
        <v/>
      </c>
      <c r="S538" s="4"/>
      <c r="Y538" s="18" t="str">
        <f t="shared" si="132"/>
        <v/>
      </c>
      <c r="AA538" s="18" t="str">
        <f t="shared" si="123"/>
        <v/>
      </c>
      <c r="AB538" s="18" t="str">
        <f t="shared" si="124"/>
        <v/>
      </c>
      <c r="AC538" s="18" t="str">
        <f t="shared" si="133"/>
        <v/>
      </c>
      <c r="AD538" s="18" t="str">
        <f t="shared" si="133"/>
        <v/>
      </c>
      <c r="AE538" s="18" t="str">
        <f t="shared" si="134"/>
        <v/>
      </c>
      <c r="AG538" s="95" t="str">
        <f>IF($C538="", "", IF(IFERROR(INDEX(Ingredients!C$11:C$310, MATCH($C538, Ingredients!$B$11:$B$310, 0)), "")="", "", IFERROR(INDEX(Ingredients!C$11:C$310, MATCH($C538, Ingredients!$B$11:$B$310, 0)), "")))</f>
        <v/>
      </c>
      <c r="AH538" s="105" t="str">
        <f>IF($C538="", "", IF(IFERROR(INDEX(Ingredients!D$11:D$310, MATCH($C538, Ingredients!$B$11:$B$310, 0)), "")="", "", IFERROR(INDEX(Ingredients!D$11:D$310, MATCH($C538, Ingredients!$B$11:$B$310, 0)), "")))</f>
        <v/>
      </c>
      <c r="AI538" s="106" t="str">
        <f>IF($C538="", "", IF(IFERROR(INDEX(Ingredients!E$11:E$310, MATCH($C538, Ingredients!$B$11:$B$310, 0)), "")="", "", IFERROR(INDEX(Ingredients!E$11:E$310, MATCH($C538, Ingredients!$B$11:$B$310, 0)), "")))</f>
        <v/>
      </c>
      <c r="AJ538" s="108" t="str">
        <f>IF($C538="", "", IF(IFERROR(INDEX(Ingredients!F$11:F$310, MATCH($C538, Ingredients!$B$11:$B$310, 0)), "")="", "", IFERROR(INDEX(Ingredients!F$11:F$310, MATCH($C538, Ingredients!$B$11:$B$310, 0)), "")))</f>
        <v/>
      </c>
      <c r="AK538" s="106" t="str">
        <f>IF($C538="", "", IF(IFERROR(INDEX(Ingredients!G$11:G$310, MATCH($C538, Ingredients!$B$11:$B$310, 0)), "")="", "", IFERROR(INDEX(Ingredients!G$11:G$310, MATCH($C538, Ingredients!$B$11:$B$310, 0)), "")))</f>
        <v/>
      </c>
      <c r="AL538" s="79" t="str">
        <f>IF($C538="", "", IF(IFERROR(INDEX(Ingredients!H$11:H$310, MATCH($C538, Ingredients!$B$11:$B$310, 0)), "")="", "", IFERROR(INDEX(Ingredients!H$11:H$310, MATCH($C538, Ingredients!$B$11:$B$310, 0)), "")))</f>
        <v/>
      </c>
      <c r="AN538" s="83" t="str">
        <f t="shared" si="125"/>
        <v/>
      </c>
      <c r="AP538" s="114" t="str">
        <f t="shared" si="135"/>
        <v/>
      </c>
      <c r="AR538" s="117" t="str">
        <f>IF($C538="", "", IF(IFERROR(INDEX(Ingredients!$AI$11:$AI$310, MATCH($C538, Ingredients!$B$11:$B$310, 0)), "")="", "", IFERROR(INDEX(Ingredients!$AI$11:$AI$310, MATCH($C538, Ingredients!$B$11:$B$310, 0)), "")))</f>
        <v/>
      </c>
      <c r="AT538" s="120" t="str">
        <f t="shared" si="136"/>
        <v/>
      </c>
      <c r="AV538" s="90" t="str">
        <f t="shared" si="126"/>
        <v/>
      </c>
      <c r="AX538" s="90" t="str">
        <f>IF($AV538="", "", COUNTIF($AV$11:$AV$5010, "&lt;"&amp;$AV538)+1+COUNTIF($AV$11:$AV538, $AV538)-1)</f>
        <v/>
      </c>
      <c r="AZ538" s="111" t="str">
        <f>IF($B538="", "", SUMIF('Shopping List'!$AV$11:$AV$25, $B538, 'Shopping List'!$BN$11:$BN$25))</f>
        <v/>
      </c>
      <c r="BB538" s="117" t="str">
        <f t="shared" si="137"/>
        <v/>
      </c>
    </row>
    <row r="539" spans="1:54" x14ac:dyDescent="0.25">
      <c r="A539" s="4"/>
      <c r="B539" s="37"/>
      <c r="C539" s="124"/>
      <c r="D539" s="39"/>
      <c r="E539" s="125"/>
      <c r="F539" s="48"/>
      <c r="G539" s="4"/>
      <c r="H539" s="4"/>
      <c r="I539" s="95" t="str">
        <f>IF($C539="", "", IF(IFERROR(INDEX(Ingredients!$C$11:$C$310, MATCH($C539, Ingredients!$B$11:$B$310, 0)), "")="", "", IFERROR(INDEX(Ingredients!$C$11:$C$310, MATCH($C539, Ingredients!$B$11:$B$310, 0)), "")))</f>
        <v/>
      </c>
      <c r="J539" s="73" t="str">
        <f>IF($B539="", "", IF(IFERROR(INDEX(Meals!$C$11:$C$260, MATCH($B539, Meals!$B$11:$B$260, 0)), "")="", "", IFERROR(INDEX(Meals!$C$11:$C$260, MATCH($B539, Meals!$B$11:$B$260, 0)), "")))</f>
        <v/>
      </c>
      <c r="K539" s="4"/>
      <c r="L539" s="72" t="str">
        <f t="shared" si="127"/>
        <v/>
      </c>
      <c r="M539" s="73" t="str">
        <f t="shared" si="128"/>
        <v/>
      </c>
      <c r="N539" s="4"/>
      <c r="O539" s="78" t="str">
        <f t="shared" si="129"/>
        <v/>
      </c>
      <c r="P539" s="79" t="str">
        <f t="shared" si="130"/>
        <v/>
      </c>
      <c r="Q539" s="4"/>
      <c r="R539" s="90" t="str">
        <f t="shared" si="131"/>
        <v/>
      </c>
      <c r="S539" s="4"/>
      <c r="Y539" s="18" t="str">
        <f t="shared" si="132"/>
        <v/>
      </c>
      <c r="AA539" s="18" t="str">
        <f t="shared" si="123"/>
        <v/>
      </c>
      <c r="AB539" s="18" t="str">
        <f t="shared" si="124"/>
        <v/>
      </c>
      <c r="AC539" s="18" t="str">
        <f t="shared" si="133"/>
        <v/>
      </c>
      <c r="AD539" s="18" t="str">
        <f t="shared" si="133"/>
        <v/>
      </c>
      <c r="AE539" s="18" t="str">
        <f t="shared" si="134"/>
        <v/>
      </c>
      <c r="AG539" s="95" t="str">
        <f>IF($C539="", "", IF(IFERROR(INDEX(Ingredients!C$11:C$310, MATCH($C539, Ingredients!$B$11:$B$310, 0)), "")="", "", IFERROR(INDEX(Ingredients!C$11:C$310, MATCH($C539, Ingredients!$B$11:$B$310, 0)), "")))</f>
        <v/>
      </c>
      <c r="AH539" s="105" t="str">
        <f>IF($C539="", "", IF(IFERROR(INDEX(Ingredients!D$11:D$310, MATCH($C539, Ingredients!$B$11:$B$310, 0)), "")="", "", IFERROR(INDEX(Ingredients!D$11:D$310, MATCH($C539, Ingredients!$B$11:$B$310, 0)), "")))</f>
        <v/>
      </c>
      <c r="AI539" s="106" t="str">
        <f>IF($C539="", "", IF(IFERROR(INDEX(Ingredients!E$11:E$310, MATCH($C539, Ingredients!$B$11:$B$310, 0)), "")="", "", IFERROR(INDEX(Ingredients!E$11:E$310, MATCH($C539, Ingredients!$B$11:$B$310, 0)), "")))</f>
        <v/>
      </c>
      <c r="AJ539" s="108" t="str">
        <f>IF($C539="", "", IF(IFERROR(INDEX(Ingredients!F$11:F$310, MATCH($C539, Ingredients!$B$11:$B$310, 0)), "")="", "", IFERROR(INDEX(Ingredients!F$11:F$310, MATCH($C539, Ingredients!$B$11:$B$310, 0)), "")))</f>
        <v/>
      </c>
      <c r="AK539" s="106" t="str">
        <f>IF($C539="", "", IF(IFERROR(INDEX(Ingredients!G$11:G$310, MATCH($C539, Ingredients!$B$11:$B$310, 0)), "")="", "", IFERROR(INDEX(Ingredients!G$11:G$310, MATCH($C539, Ingredients!$B$11:$B$310, 0)), "")))</f>
        <v/>
      </c>
      <c r="AL539" s="79" t="str">
        <f>IF($C539="", "", IF(IFERROR(INDEX(Ingredients!H$11:H$310, MATCH($C539, Ingredients!$B$11:$B$310, 0)), "")="", "", IFERROR(INDEX(Ingredients!H$11:H$310, MATCH($C539, Ingredients!$B$11:$B$310, 0)), "")))</f>
        <v/>
      </c>
      <c r="AN539" s="83" t="str">
        <f t="shared" si="125"/>
        <v/>
      </c>
      <c r="AP539" s="114" t="str">
        <f t="shared" si="135"/>
        <v/>
      </c>
      <c r="AR539" s="117" t="str">
        <f>IF($C539="", "", IF(IFERROR(INDEX(Ingredients!$AI$11:$AI$310, MATCH($C539, Ingredients!$B$11:$B$310, 0)), "")="", "", IFERROR(INDEX(Ingredients!$AI$11:$AI$310, MATCH($C539, Ingredients!$B$11:$B$310, 0)), "")))</f>
        <v/>
      </c>
      <c r="AT539" s="120" t="str">
        <f t="shared" si="136"/>
        <v/>
      </c>
      <c r="AV539" s="90" t="str">
        <f t="shared" si="126"/>
        <v/>
      </c>
      <c r="AX539" s="90" t="str">
        <f>IF($AV539="", "", COUNTIF($AV$11:$AV$5010, "&lt;"&amp;$AV539)+1+COUNTIF($AV$11:$AV539, $AV539)-1)</f>
        <v/>
      </c>
      <c r="AZ539" s="111" t="str">
        <f>IF($B539="", "", SUMIF('Shopping List'!$AV$11:$AV$25, $B539, 'Shopping List'!$BN$11:$BN$25))</f>
        <v/>
      </c>
      <c r="BB539" s="117" t="str">
        <f t="shared" si="137"/>
        <v/>
      </c>
    </row>
    <row r="540" spans="1:54" x14ac:dyDescent="0.25">
      <c r="A540" s="4"/>
      <c r="B540" s="37"/>
      <c r="C540" s="124"/>
      <c r="D540" s="39"/>
      <c r="E540" s="125"/>
      <c r="F540" s="48"/>
      <c r="G540" s="4"/>
      <c r="H540" s="4"/>
      <c r="I540" s="95" t="str">
        <f>IF($C540="", "", IF(IFERROR(INDEX(Ingredients!$C$11:$C$310, MATCH($C540, Ingredients!$B$11:$B$310, 0)), "")="", "", IFERROR(INDEX(Ingredients!$C$11:$C$310, MATCH($C540, Ingredients!$B$11:$B$310, 0)), "")))</f>
        <v/>
      </c>
      <c r="J540" s="73" t="str">
        <f>IF($B540="", "", IF(IFERROR(INDEX(Meals!$C$11:$C$260, MATCH($B540, Meals!$B$11:$B$260, 0)), "")="", "", IFERROR(INDEX(Meals!$C$11:$C$260, MATCH($B540, Meals!$B$11:$B$260, 0)), "")))</f>
        <v/>
      </c>
      <c r="K540" s="4"/>
      <c r="L540" s="72" t="str">
        <f t="shared" si="127"/>
        <v/>
      </c>
      <c r="M540" s="73" t="str">
        <f t="shared" si="128"/>
        <v/>
      </c>
      <c r="N540" s="4"/>
      <c r="O540" s="78" t="str">
        <f t="shared" si="129"/>
        <v/>
      </c>
      <c r="P540" s="79" t="str">
        <f t="shared" si="130"/>
        <v/>
      </c>
      <c r="Q540" s="4"/>
      <c r="R540" s="90" t="str">
        <f t="shared" si="131"/>
        <v/>
      </c>
      <c r="S540" s="4"/>
      <c r="Y540" s="18" t="str">
        <f t="shared" si="132"/>
        <v/>
      </c>
      <c r="AA540" s="18" t="str">
        <f t="shared" si="123"/>
        <v/>
      </c>
      <c r="AB540" s="18" t="str">
        <f t="shared" si="124"/>
        <v/>
      </c>
      <c r="AC540" s="18" t="str">
        <f t="shared" si="133"/>
        <v/>
      </c>
      <c r="AD540" s="18" t="str">
        <f t="shared" si="133"/>
        <v/>
      </c>
      <c r="AE540" s="18" t="str">
        <f t="shared" si="134"/>
        <v/>
      </c>
      <c r="AG540" s="95" t="str">
        <f>IF($C540="", "", IF(IFERROR(INDEX(Ingredients!C$11:C$310, MATCH($C540, Ingredients!$B$11:$B$310, 0)), "")="", "", IFERROR(INDEX(Ingredients!C$11:C$310, MATCH($C540, Ingredients!$B$11:$B$310, 0)), "")))</f>
        <v/>
      </c>
      <c r="AH540" s="105" t="str">
        <f>IF($C540="", "", IF(IFERROR(INDEX(Ingredients!D$11:D$310, MATCH($C540, Ingredients!$B$11:$B$310, 0)), "")="", "", IFERROR(INDEX(Ingredients!D$11:D$310, MATCH($C540, Ingredients!$B$11:$B$310, 0)), "")))</f>
        <v/>
      </c>
      <c r="AI540" s="106" t="str">
        <f>IF($C540="", "", IF(IFERROR(INDEX(Ingredients!E$11:E$310, MATCH($C540, Ingredients!$B$11:$B$310, 0)), "")="", "", IFERROR(INDEX(Ingredients!E$11:E$310, MATCH($C540, Ingredients!$B$11:$B$310, 0)), "")))</f>
        <v/>
      </c>
      <c r="AJ540" s="108" t="str">
        <f>IF($C540="", "", IF(IFERROR(INDEX(Ingredients!F$11:F$310, MATCH($C540, Ingredients!$B$11:$B$310, 0)), "")="", "", IFERROR(INDEX(Ingredients!F$11:F$310, MATCH($C540, Ingredients!$B$11:$B$310, 0)), "")))</f>
        <v/>
      </c>
      <c r="AK540" s="106" t="str">
        <f>IF($C540="", "", IF(IFERROR(INDEX(Ingredients!G$11:G$310, MATCH($C540, Ingredients!$B$11:$B$310, 0)), "")="", "", IFERROR(INDEX(Ingredients!G$11:G$310, MATCH($C540, Ingredients!$B$11:$B$310, 0)), "")))</f>
        <v/>
      </c>
      <c r="AL540" s="79" t="str">
        <f>IF($C540="", "", IF(IFERROR(INDEX(Ingredients!H$11:H$310, MATCH($C540, Ingredients!$B$11:$B$310, 0)), "")="", "", IFERROR(INDEX(Ingredients!H$11:H$310, MATCH($C540, Ingredients!$B$11:$B$310, 0)), "")))</f>
        <v/>
      </c>
      <c r="AN540" s="83" t="str">
        <f t="shared" si="125"/>
        <v/>
      </c>
      <c r="AP540" s="114" t="str">
        <f t="shared" si="135"/>
        <v/>
      </c>
      <c r="AR540" s="117" t="str">
        <f>IF($C540="", "", IF(IFERROR(INDEX(Ingredients!$AI$11:$AI$310, MATCH($C540, Ingredients!$B$11:$B$310, 0)), "")="", "", IFERROR(INDEX(Ingredients!$AI$11:$AI$310, MATCH($C540, Ingredients!$B$11:$B$310, 0)), "")))</f>
        <v/>
      </c>
      <c r="AT540" s="120" t="str">
        <f t="shared" si="136"/>
        <v/>
      </c>
      <c r="AV540" s="90" t="str">
        <f t="shared" si="126"/>
        <v/>
      </c>
      <c r="AX540" s="90" t="str">
        <f>IF($AV540="", "", COUNTIF($AV$11:$AV$5010, "&lt;"&amp;$AV540)+1+COUNTIF($AV$11:$AV540, $AV540)-1)</f>
        <v/>
      </c>
      <c r="AZ540" s="111" t="str">
        <f>IF($B540="", "", SUMIF('Shopping List'!$AV$11:$AV$25, $B540, 'Shopping List'!$BN$11:$BN$25))</f>
        <v/>
      </c>
      <c r="BB540" s="117" t="str">
        <f t="shared" si="137"/>
        <v/>
      </c>
    </row>
    <row r="541" spans="1:54" x14ac:dyDescent="0.25">
      <c r="A541" s="4"/>
      <c r="B541" s="37"/>
      <c r="C541" s="124"/>
      <c r="D541" s="39"/>
      <c r="E541" s="125"/>
      <c r="F541" s="48"/>
      <c r="G541" s="4"/>
      <c r="H541" s="4"/>
      <c r="I541" s="95" t="str">
        <f>IF($C541="", "", IF(IFERROR(INDEX(Ingredients!$C$11:$C$310, MATCH($C541, Ingredients!$B$11:$B$310, 0)), "")="", "", IFERROR(INDEX(Ingredients!$C$11:$C$310, MATCH($C541, Ingredients!$B$11:$B$310, 0)), "")))</f>
        <v/>
      </c>
      <c r="J541" s="73" t="str">
        <f>IF($B541="", "", IF(IFERROR(INDEX(Meals!$C$11:$C$260, MATCH($B541, Meals!$B$11:$B$260, 0)), "")="", "", IFERROR(INDEX(Meals!$C$11:$C$260, MATCH($B541, Meals!$B$11:$B$260, 0)), "")))</f>
        <v/>
      </c>
      <c r="K541" s="4"/>
      <c r="L541" s="72" t="str">
        <f t="shared" si="127"/>
        <v/>
      </c>
      <c r="M541" s="73" t="str">
        <f t="shared" si="128"/>
        <v/>
      </c>
      <c r="N541" s="4"/>
      <c r="O541" s="78" t="str">
        <f t="shared" si="129"/>
        <v/>
      </c>
      <c r="P541" s="79" t="str">
        <f t="shared" si="130"/>
        <v/>
      </c>
      <c r="Q541" s="4"/>
      <c r="R541" s="90" t="str">
        <f t="shared" si="131"/>
        <v/>
      </c>
      <c r="S541" s="4"/>
      <c r="Y541" s="18" t="str">
        <f t="shared" si="132"/>
        <v/>
      </c>
      <c r="AA541" s="18" t="str">
        <f t="shared" si="123"/>
        <v/>
      </c>
      <c r="AB541" s="18" t="str">
        <f t="shared" si="124"/>
        <v/>
      </c>
      <c r="AC541" s="18" t="str">
        <f t="shared" si="133"/>
        <v/>
      </c>
      <c r="AD541" s="18" t="str">
        <f t="shared" si="133"/>
        <v/>
      </c>
      <c r="AE541" s="18" t="str">
        <f t="shared" si="134"/>
        <v/>
      </c>
      <c r="AG541" s="95" t="str">
        <f>IF($C541="", "", IF(IFERROR(INDEX(Ingredients!C$11:C$310, MATCH($C541, Ingredients!$B$11:$B$310, 0)), "")="", "", IFERROR(INDEX(Ingredients!C$11:C$310, MATCH($C541, Ingredients!$B$11:$B$310, 0)), "")))</f>
        <v/>
      </c>
      <c r="AH541" s="105" t="str">
        <f>IF($C541="", "", IF(IFERROR(INDEX(Ingredients!D$11:D$310, MATCH($C541, Ingredients!$B$11:$B$310, 0)), "")="", "", IFERROR(INDEX(Ingredients!D$11:D$310, MATCH($C541, Ingredients!$B$11:$B$310, 0)), "")))</f>
        <v/>
      </c>
      <c r="AI541" s="106" t="str">
        <f>IF($C541="", "", IF(IFERROR(INDEX(Ingredients!E$11:E$310, MATCH($C541, Ingredients!$B$11:$B$310, 0)), "")="", "", IFERROR(INDEX(Ingredients!E$11:E$310, MATCH($C541, Ingredients!$B$11:$B$310, 0)), "")))</f>
        <v/>
      </c>
      <c r="AJ541" s="108" t="str">
        <f>IF($C541="", "", IF(IFERROR(INDEX(Ingredients!F$11:F$310, MATCH($C541, Ingredients!$B$11:$B$310, 0)), "")="", "", IFERROR(INDEX(Ingredients!F$11:F$310, MATCH($C541, Ingredients!$B$11:$B$310, 0)), "")))</f>
        <v/>
      </c>
      <c r="AK541" s="106" t="str">
        <f>IF($C541="", "", IF(IFERROR(INDEX(Ingredients!G$11:G$310, MATCH($C541, Ingredients!$B$11:$B$310, 0)), "")="", "", IFERROR(INDEX(Ingredients!G$11:G$310, MATCH($C541, Ingredients!$B$11:$B$310, 0)), "")))</f>
        <v/>
      </c>
      <c r="AL541" s="79" t="str">
        <f>IF($C541="", "", IF(IFERROR(INDEX(Ingredients!H$11:H$310, MATCH($C541, Ingredients!$B$11:$B$310, 0)), "")="", "", IFERROR(INDEX(Ingredients!H$11:H$310, MATCH($C541, Ingredients!$B$11:$B$310, 0)), "")))</f>
        <v/>
      </c>
      <c r="AN541" s="83" t="str">
        <f t="shared" si="125"/>
        <v/>
      </c>
      <c r="AP541" s="114" t="str">
        <f t="shared" si="135"/>
        <v/>
      </c>
      <c r="AR541" s="117" t="str">
        <f>IF($C541="", "", IF(IFERROR(INDEX(Ingredients!$AI$11:$AI$310, MATCH($C541, Ingredients!$B$11:$B$310, 0)), "")="", "", IFERROR(INDEX(Ingredients!$AI$11:$AI$310, MATCH($C541, Ingredients!$B$11:$B$310, 0)), "")))</f>
        <v/>
      </c>
      <c r="AT541" s="120" t="str">
        <f t="shared" si="136"/>
        <v/>
      </c>
      <c r="AV541" s="90" t="str">
        <f t="shared" si="126"/>
        <v/>
      </c>
      <c r="AX541" s="90" t="str">
        <f>IF($AV541="", "", COUNTIF($AV$11:$AV$5010, "&lt;"&amp;$AV541)+1+COUNTIF($AV$11:$AV541, $AV541)-1)</f>
        <v/>
      </c>
      <c r="AZ541" s="111" t="str">
        <f>IF($B541="", "", SUMIF('Shopping List'!$AV$11:$AV$25, $B541, 'Shopping List'!$BN$11:$BN$25))</f>
        <v/>
      </c>
      <c r="BB541" s="117" t="str">
        <f t="shared" si="137"/>
        <v/>
      </c>
    </row>
    <row r="542" spans="1:54" x14ac:dyDescent="0.25">
      <c r="A542" s="4"/>
      <c r="B542" s="37"/>
      <c r="C542" s="124"/>
      <c r="D542" s="39"/>
      <c r="E542" s="125"/>
      <c r="F542" s="48"/>
      <c r="G542" s="4"/>
      <c r="H542" s="4"/>
      <c r="I542" s="95" t="str">
        <f>IF($C542="", "", IF(IFERROR(INDEX(Ingredients!$C$11:$C$310, MATCH($C542, Ingredients!$B$11:$B$310, 0)), "")="", "", IFERROR(INDEX(Ingredients!$C$11:$C$310, MATCH($C542, Ingredients!$B$11:$B$310, 0)), "")))</f>
        <v/>
      </c>
      <c r="J542" s="73" t="str">
        <f>IF($B542="", "", IF(IFERROR(INDEX(Meals!$C$11:$C$260, MATCH($B542, Meals!$B$11:$B$260, 0)), "")="", "", IFERROR(INDEX(Meals!$C$11:$C$260, MATCH($B542, Meals!$B$11:$B$260, 0)), "")))</f>
        <v/>
      </c>
      <c r="K542" s="4"/>
      <c r="L542" s="72" t="str">
        <f t="shared" si="127"/>
        <v/>
      </c>
      <c r="M542" s="73" t="str">
        <f t="shared" si="128"/>
        <v/>
      </c>
      <c r="N542" s="4"/>
      <c r="O542" s="78" t="str">
        <f t="shared" si="129"/>
        <v/>
      </c>
      <c r="P542" s="79" t="str">
        <f t="shared" si="130"/>
        <v/>
      </c>
      <c r="Q542" s="4"/>
      <c r="R542" s="90" t="str">
        <f t="shared" si="131"/>
        <v/>
      </c>
      <c r="S542" s="4"/>
      <c r="Y542" s="18" t="str">
        <f t="shared" si="132"/>
        <v/>
      </c>
      <c r="AA542" s="18" t="str">
        <f t="shared" si="123"/>
        <v/>
      </c>
      <c r="AB542" s="18" t="str">
        <f t="shared" si="124"/>
        <v/>
      </c>
      <c r="AC542" s="18" t="str">
        <f t="shared" si="133"/>
        <v/>
      </c>
      <c r="AD542" s="18" t="str">
        <f t="shared" si="133"/>
        <v/>
      </c>
      <c r="AE542" s="18" t="str">
        <f t="shared" si="134"/>
        <v/>
      </c>
      <c r="AG542" s="95" t="str">
        <f>IF($C542="", "", IF(IFERROR(INDEX(Ingredients!C$11:C$310, MATCH($C542, Ingredients!$B$11:$B$310, 0)), "")="", "", IFERROR(INDEX(Ingredients!C$11:C$310, MATCH($C542, Ingredients!$B$11:$B$310, 0)), "")))</f>
        <v/>
      </c>
      <c r="AH542" s="105" t="str">
        <f>IF($C542="", "", IF(IFERROR(INDEX(Ingredients!D$11:D$310, MATCH($C542, Ingredients!$B$11:$B$310, 0)), "")="", "", IFERROR(INDEX(Ingredients!D$11:D$310, MATCH($C542, Ingredients!$B$11:$B$310, 0)), "")))</f>
        <v/>
      </c>
      <c r="AI542" s="106" t="str">
        <f>IF($C542="", "", IF(IFERROR(INDEX(Ingredients!E$11:E$310, MATCH($C542, Ingredients!$B$11:$B$310, 0)), "")="", "", IFERROR(INDEX(Ingredients!E$11:E$310, MATCH($C542, Ingredients!$B$11:$B$310, 0)), "")))</f>
        <v/>
      </c>
      <c r="AJ542" s="108" t="str">
        <f>IF($C542="", "", IF(IFERROR(INDEX(Ingredients!F$11:F$310, MATCH($C542, Ingredients!$B$11:$B$310, 0)), "")="", "", IFERROR(INDEX(Ingredients!F$11:F$310, MATCH($C542, Ingredients!$B$11:$B$310, 0)), "")))</f>
        <v/>
      </c>
      <c r="AK542" s="106" t="str">
        <f>IF($C542="", "", IF(IFERROR(INDEX(Ingredients!G$11:G$310, MATCH($C542, Ingredients!$B$11:$B$310, 0)), "")="", "", IFERROR(INDEX(Ingredients!G$11:G$310, MATCH($C542, Ingredients!$B$11:$B$310, 0)), "")))</f>
        <v/>
      </c>
      <c r="AL542" s="79" t="str">
        <f>IF($C542="", "", IF(IFERROR(INDEX(Ingredients!H$11:H$310, MATCH($C542, Ingredients!$B$11:$B$310, 0)), "")="", "", IFERROR(INDEX(Ingredients!H$11:H$310, MATCH($C542, Ingredients!$B$11:$B$310, 0)), "")))</f>
        <v/>
      </c>
      <c r="AN542" s="83" t="str">
        <f t="shared" si="125"/>
        <v/>
      </c>
      <c r="AP542" s="114" t="str">
        <f t="shared" si="135"/>
        <v/>
      </c>
      <c r="AR542" s="117" t="str">
        <f>IF($C542="", "", IF(IFERROR(INDEX(Ingredients!$AI$11:$AI$310, MATCH($C542, Ingredients!$B$11:$B$310, 0)), "")="", "", IFERROR(INDEX(Ingredients!$AI$11:$AI$310, MATCH($C542, Ingredients!$B$11:$B$310, 0)), "")))</f>
        <v/>
      </c>
      <c r="AT542" s="120" t="str">
        <f t="shared" si="136"/>
        <v/>
      </c>
      <c r="AV542" s="90" t="str">
        <f t="shared" si="126"/>
        <v/>
      </c>
      <c r="AX542" s="90" t="str">
        <f>IF($AV542="", "", COUNTIF($AV$11:$AV$5010, "&lt;"&amp;$AV542)+1+COUNTIF($AV$11:$AV542, $AV542)-1)</f>
        <v/>
      </c>
      <c r="AZ542" s="111" t="str">
        <f>IF($B542="", "", SUMIF('Shopping List'!$AV$11:$AV$25, $B542, 'Shopping List'!$BN$11:$BN$25))</f>
        <v/>
      </c>
      <c r="BB542" s="117" t="str">
        <f t="shared" si="137"/>
        <v/>
      </c>
    </row>
    <row r="543" spans="1:54" x14ac:dyDescent="0.25">
      <c r="A543" s="4"/>
      <c r="B543" s="37"/>
      <c r="C543" s="124"/>
      <c r="D543" s="39"/>
      <c r="E543" s="125"/>
      <c r="F543" s="48"/>
      <c r="G543" s="4"/>
      <c r="H543" s="4"/>
      <c r="I543" s="95" t="str">
        <f>IF($C543="", "", IF(IFERROR(INDEX(Ingredients!$C$11:$C$310, MATCH($C543, Ingredients!$B$11:$B$310, 0)), "")="", "", IFERROR(INDEX(Ingredients!$C$11:$C$310, MATCH($C543, Ingredients!$B$11:$B$310, 0)), "")))</f>
        <v/>
      </c>
      <c r="J543" s="73" t="str">
        <f>IF($B543="", "", IF(IFERROR(INDEX(Meals!$C$11:$C$260, MATCH($B543, Meals!$B$11:$B$260, 0)), "")="", "", IFERROR(INDEX(Meals!$C$11:$C$260, MATCH($B543, Meals!$B$11:$B$260, 0)), "")))</f>
        <v/>
      </c>
      <c r="K543" s="4"/>
      <c r="L543" s="72" t="str">
        <f t="shared" si="127"/>
        <v/>
      </c>
      <c r="M543" s="73" t="str">
        <f t="shared" si="128"/>
        <v/>
      </c>
      <c r="N543" s="4"/>
      <c r="O543" s="78" t="str">
        <f t="shared" si="129"/>
        <v/>
      </c>
      <c r="P543" s="79" t="str">
        <f t="shared" si="130"/>
        <v/>
      </c>
      <c r="Q543" s="4"/>
      <c r="R543" s="90" t="str">
        <f t="shared" si="131"/>
        <v/>
      </c>
      <c r="S543" s="4"/>
      <c r="Y543" s="18" t="str">
        <f t="shared" si="132"/>
        <v/>
      </c>
      <c r="AA543" s="18" t="str">
        <f t="shared" si="123"/>
        <v/>
      </c>
      <c r="AB543" s="18" t="str">
        <f t="shared" si="124"/>
        <v/>
      </c>
      <c r="AC543" s="18" t="str">
        <f t="shared" si="133"/>
        <v/>
      </c>
      <c r="AD543" s="18" t="str">
        <f t="shared" si="133"/>
        <v/>
      </c>
      <c r="AE543" s="18" t="str">
        <f t="shared" si="134"/>
        <v/>
      </c>
      <c r="AG543" s="95" t="str">
        <f>IF($C543="", "", IF(IFERROR(INDEX(Ingredients!C$11:C$310, MATCH($C543, Ingredients!$B$11:$B$310, 0)), "")="", "", IFERROR(INDEX(Ingredients!C$11:C$310, MATCH($C543, Ingredients!$B$11:$B$310, 0)), "")))</f>
        <v/>
      </c>
      <c r="AH543" s="105" t="str">
        <f>IF($C543="", "", IF(IFERROR(INDEX(Ingredients!D$11:D$310, MATCH($C543, Ingredients!$B$11:$B$310, 0)), "")="", "", IFERROR(INDEX(Ingredients!D$11:D$310, MATCH($C543, Ingredients!$B$11:$B$310, 0)), "")))</f>
        <v/>
      </c>
      <c r="AI543" s="106" t="str">
        <f>IF($C543="", "", IF(IFERROR(INDEX(Ingredients!E$11:E$310, MATCH($C543, Ingredients!$B$11:$B$310, 0)), "")="", "", IFERROR(INDEX(Ingredients!E$11:E$310, MATCH($C543, Ingredients!$B$11:$B$310, 0)), "")))</f>
        <v/>
      </c>
      <c r="AJ543" s="108" t="str">
        <f>IF($C543="", "", IF(IFERROR(INDEX(Ingredients!F$11:F$310, MATCH($C543, Ingredients!$B$11:$B$310, 0)), "")="", "", IFERROR(INDEX(Ingredients!F$11:F$310, MATCH($C543, Ingredients!$B$11:$B$310, 0)), "")))</f>
        <v/>
      </c>
      <c r="AK543" s="106" t="str">
        <f>IF($C543="", "", IF(IFERROR(INDEX(Ingredients!G$11:G$310, MATCH($C543, Ingredients!$B$11:$B$310, 0)), "")="", "", IFERROR(INDEX(Ingredients!G$11:G$310, MATCH($C543, Ingredients!$B$11:$B$310, 0)), "")))</f>
        <v/>
      </c>
      <c r="AL543" s="79" t="str">
        <f>IF($C543="", "", IF(IFERROR(INDEX(Ingredients!H$11:H$310, MATCH($C543, Ingredients!$B$11:$B$310, 0)), "")="", "", IFERROR(INDEX(Ingredients!H$11:H$310, MATCH($C543, Ingredients!$B$11:$B$310, 0)), "")))</f>
        <v/>
      </c>
      <c r="AN543" s="83" t="str">
        <f t="shared" si="125"/>
        <v/>
      </c>
      <c r="AP543" s="114" t="str">
        <f t="shared" si="135"/>
        <v/>
      </c>
      <c r="AR543" s="117" t="str">
        <f>IF($C543="", "", IF(IFERROR(INDEX(Ingredients!$AI$11:$AI$310, MATCH($C543, Ingredients!$B$11:$B$310, 0)), "")="", "", IFERROR(INDEX(Ingredients!$AI$11:$AI$310, MATCH($C543, Ingredients!$B$11:$B$310, 0)), "")))</f>
        <v/>
      </c>
      <c r="AT543" s="120" t="str">
        <f t="shared" si="136"/>
        <v/>
      </c>
      <c r="AV543" s="90" t="str">
        <f t="shared" si="126"/>
        <v/>
      </c>
      <c r="AX543" s="90" t="str">
        <f>IF($AV543="", "", COUNTIF($AV$11:$AV$5010, "&lt;"&amp;$AV543)+1+COUNTIF($AV$11:$AV543, $AV543)-1)</f>
        <v/>
      </c>
      <c r="AZ543" s="111" t="str">
        <f>IF($B543="", "", SUMIF('Shopping List'!$AV$11:$AV$25, $B543, 'Shopping List'!$BN$11:$BN$25))</f>
        <v/>
      </c>
      <c r="BB543" s="117" t="str">
        <f t="shared" si="137"/>
        <v/>
      </c>
    </row>
    <row r="544" spans="1:54" x14ac:dyDescent="0.25">
      <c r="A544" s="4"/>
      <c r="B544" s="37"/>
      <c r="C544" s="124"/>
      <c r="D544" s="39"/>
      <c r="E544" s="125"/>
      <c r="F544" s="48"/>
      <c r="G544" s="4"/>
      <c r="H544" s="4"/>
      <c r="I544" s="95" t="str">
        <f>IF($C544="", "", IF(IFERROR(INDEX(Ingredients!$C$11:$C$310, MATCH($C544, Ingredients!$B$11:$B$310, 0)), "")="", "", IFERROR(INDEX(Ingredients!$C$11:$C$310, MATCH($C544, Ingredients!$B$11:$B$310, 0)), "")))</f>
        <v/>
      </c>
      <c r="J544" s="73" t="str">
        <f>IF($B544="", "", IF(IFERROR(INDEX(Meals!$C$11:$C$260, MATCH($B544, Meals!$B$11:$B$260, 0)), "")="", "", IFERROR(INDEX(Meals!$C$11:$C$260, MATCH($B544, Meals!$B$11:$B$260, 0)), "")))</f>
        <v/>
      </c>
      <c r="K544" s="4"/>
      <c r="L544" s="72" t="str">
        <f t="shared" si="127"/>
        <v/>
      </c>
      <c r="M544" s="73" t="str">
        <f t="shared" si="128"/>
        <v/>
      </c>
      <c r="N544" s="4"/>
      <c r="O544" s="78" t="str">
        <f t="shared" si="129"/>
        <v/>
      </c>
      <c r="P544" s="79" t="str">
        <f t="shared" si="130"/>
        <v/>
      </c>
      <c r="Q544" s="4"/>
      <c r="R544" s="90" t="str">
        <f t="shared" si="131"/>
        <v/>
      </c>
      <c r="S544" s="4"/>
      <c r="Y544" s="18" t="str">
        <f t="shared" si="132"/>
        <v/>
      </c>
      <c r="AA544" s="18" t="str">
        <f t="shared" si="123"/>
        <v/>
      </c>
      <c r="AB544" s="18" t="str">
        <f t="shared" si="124"/>
        <v/>
      </c>
      <c r="AC544" s="18" t="str">
        <f t="shared" si="133"/>
        <v/>
      </c>
      <c r="AD544" s="18" t="str">
        <f t="shared" si="133"/>
        <v/>
      </c>
      <c r="AE544" s="18" t="str">
        <f t="shared" si="134"/>
        <v/>
      </c>
      <c r="AG544" s="95" t="str">
        <f>IF($C544="", "", IF(IFERROR(INDEX(Ingredients!C$11:C$310, MATCH($C544, Ingredients!$B$11:$B$310, 0)), "")="", "", IFERROR(INDEX(Ingredients!C$11:C$310, MATCH($C544, Ingredients!$B$11:$B$310, 0)), "")))</f>
        <v/>
      </c>
      <c r="AH544" s="105" t="str">
        <f>IF($C544="", "", IF(IFERROR(INDEX(Ingredients!D$11:D$310, MATCH($C544, Ingredients!$B$11:$B$310, 0)), "")="", "", IFERROR(INDEX(Ingredients!D$11:D$310, MATCH($C544, Ingredients!$B$11:$B$310, 0)), "")))</f>
        <v/>
      </c>
      <c r="AI544" s="106" t="str">
        <f>IF($C544="", "", IF(IFERROR(INDEX(Ingredients!E$11:E$310, MATCH($C544, Ingredients!$B$11:$B$310, 0)), "")="", "", IFERROR(INDEX(Ingredients!E$11:E$310, MATCH($C544, Ingredients!$B$11:$B$310, 0)), "")))</f>
        <v/>
      </c>
      <c r="AJ544" s="108" t="str">
        <f>IF($C544="", "", IF(IFERROR(INDEX(Ingredients!F$11:F$310, MATCH($C544, Ingredients!$B$11:$B$310, 0)), "")="", "", IFERROR(INDEX(Ingredients!F$11:F$310, MATCH($C544, Ingredients!$B$11:$B$310, 0)), "")))</f>
        <v/>
      </c>
      <c r="AK544" s="106" t="str">
        <f>IF($C544="", "", IF(IFERROR(INDEX(Ingredients!G$11:G$310, MATCH($C544, Ingredients!$B$11:$B$310, 0)), "")="", "", IFERROR(INDEX(Ingredients!G$11:G$310, MATCH($C544, Ingredients!$B$11:$B$310, 0)), "")))</f>
        <v/>
      </c>
      <c r="AL544" s="79" t="str">
        <f>IF($C544="", "", IF(IFERROR(INDEX(Ingredients!H$11:H$310, MATCH($C544, Ingredients!$B$11:$B$310, 0)), "")="", "", IFERROR(INDEX(Ingredients!H$11:H$310, MATCH($C544, Ingredients!$B$11:$B$310, 0)), "")))</f>
        <v/>
      </c>
      <c r="AN544" s="83" t="str">
        <f t="shared" si="125"/>
        <v/>
      </c>
      <c r="AP544" s="114" t="str">
        <f t="shared" si="135"/>
        <v/>
      </c>
      <c r="AR544" s="117" t="str">
        <f>IF($C544="", "", IF(IFERROR(INDEX(Ingredients!$AI$11:$AI$310, MATCH($C544, Ingredients!$B$11:$B$310, 0)), "")="", "", IFERROR(INDEX(Ingredients!$AI$11:$AI$310, MATCH($C544, Ingredients!$B$11:$B$310, 0)), "")))</f>
        <v/>
      </c>
      <c r="AT544" s="120" t="str">
        <f t="shared" si="136"/>
        <v/>
      </c>
      <c r="AV544" s="90" t="str">
        <f t="shared" si="126"/>
        <v/>
      </c>
      <c r="AX544" s="90" t="str">
        <f>IF($AV544="", "", COUNTIF($AV$11:$AV$5010, "&lt;"&amp;$AV544)+1+COUNTIF($AV$11:$AV544, $AV544)-1)</f>
        <v/>
      </c>
      <c r="AZ544" s="111" t="str">
        <f>IF($B544="", "", SUMIF('Shopping List'!$AV$11:$AV$25, $B544, 'Shopping List'!$BN$11:$BN$25))</f>
        <v/>
      </c>
      <c r="BB544" s="117" t="str">
        <f t="shared" si="137"/>
        <v/>
      </c>
    </row>
    <row r="545" spans="1:54" x14ac:dyDescent="0.25">
      <c r="A545" s="4"/>
      <c r="B545" s="37"/>
      <c r="C545" s="124"/>
      <c r="D545" s="39"/>
      <c r="E545" s="125"/>
      <c r="F545" s="48"/>
      <c r="G545" s="4"/>
      <c r="H545" s="4"/>
      <c r="I545" s="95" t="str">
        <f>IF($C545="", "", IF(IFERROR(INDEX(Ingredients!$C$11:$C$310, MATCH($C545, Ingredients!$B$11:$B$310, 0)), "")="", "", IFERROR(INDEX(Ingredients!$C$11:$C$310, MATCH($C545, Ingredients!$B$11:$B$310, 0)), "")))</f>
        <v/>
      </c>
      <c r="J545" s="73" t="str">
        <f>IF($B545="", "", IF(IFERROR(INDEX(Meals!$C$11:$C$260, MATCH($B545, Meals!$B$11:$B$260, 0)), "")="", "", IFERROR(INDEX(Meals!$C$11:$C$260, MATCH($B545, Meals!$B$11:$B$260, 0)), "")))</f>
        <v/>
      </c>
      <c r="K545" s="4"/>
      <c r="L545" s="72" t="str">
        <f t="shared" si="127"/>
        <v/>
      </c>
      <c r="M545" s="73" t="str">
        <f t="shared" si="128"/>
        <v/>
      </c>
      <c r="N545" s="4"/>
      <c r="O545" s="78" t="str">
        <f t="shared" si="129"/>
        <v/>
      </c>
      <c r="P545" s="79" t="str">
        <f t="shared" si="130"/>
        <v/>
      </c>
      <c r="Q545" s="4"/>
      <c r="R545" s="90" t="str">
        <f t="shared" si="131"/>
        <v/>
      </c>
      <c r="S545" s="4"/>
      <c r="Y545" s="18" t="str">
        <f t="shared" si="132"/>
        <v/>
      </c>
      <c r="AA545" s="18" t="str">
        <f t="shared" si="123"/>
        <v/>
      </c>
      <c r="AB545" s="18" t="str">
        <f t="shared" si="124"/>
        <v/>
      </c>
      <c r="AC545" s="18" t="str">
        <f t="shared" si="133"/>
        <v/>
      </c>
      <c r="AD545" s="18" t="str">
        <f t="shared" si="133"/>
        <v/>
      </c>
      <c r="AE545" s="18" t="str">
        <f t="shared" si="134"/>
        <v/>
      </c>
      <c r="AG545" s="95" t="str">
        <f>IF($C545="", "", IF(IFERROR(INDEX(Ingredients!C$11:C$310, MATCH($C545, Ingredients!$B$11:$B$310, 0)), "")="", "", IFERROR(INDEX(Ingredients!C$11:C$310, MATCH($C545, Ingredients!$B$11:$B$310, 0)), "")))</f>
        <v/>
      </c>
      <c r="AH545" s="105" t="str">
        <f>IF($C545="", "", IF(IFERROR(INDEX(Ingredients!D$11:D$310, MATCH($C545, Ingredients!$B$11:$B$310, 0)), "")="", "", IFERROR(INDEX(Ingredients!D$11:D$310, MATCH($C545, Ingredients!$B$11:$B$310, 0)), "")))</f>
        <v/>
      </c>
      <c r="AI545" s="106" t="str">
        <f>IF($C545="", "", IF(IFERROR(INDEX(Ingredients!E$11:E$310, MATCH($C545, Ingredients!$B$11:$B$310, 0)), "")="", "", IFERROR(INDEX(Ingredients!E$11:E$310, MATCH($C545, Ingredients!$B$11:$B$310, 0)), "")))</f>
        <v/>
      </c>
      <c r="AJ545" s="108" t="str">
        <f>IF($C545="", "", IF(IFERROR(INDEX(Ingredients!F$11:F$310, MATCH($C545, Ingredients!$B$11:$B$310, 0)), "")="", "", IFERROR(INDEX(Ingredients!F$11:F$310, MATCH($C545, Ingredients!$B$11:$B$310, 0)), "")))</f>
        <v/>
      </c>
      <c r="AK545" s="106" t="str">
        <f>IF($C545="", "", IF(IFERROR(INDEX(Ingredients!G$11:G$310, MATCH($C545, Ingredients!$B$11:$B$310, 0)), "")="", "", IFERROR(INDEX(Ingredients!G$11:G$310, MATCH($C545, Ingredients!$B$11:$B$310, 0)), "")))</f>
        <v/>
      </c>
      <c r="AL545" s="79" t="str">
        <f>IF($C545="", "", IF(IFERROR(INDEX(Ingredients!H$11:H$310, MATCH($C545, Ingredients!$B$11:$B$310, 0)), "")="", "", IFERROR(INDEX(Ingredients!H$11:H$310, MATCH($C545, Ingredients!$B$11:$B$310, 0)), "")))</f>
        <v/>
      </c>
      <c r="AN545" s="83" t="str">
        <f t="shared" si="125"/>
        <v/>
      </c>
      <c r="AP545" s="114" t="str">
        <f t="shared" si="135"/>
        <v/>
      </c>
      <c r="AR545" s="117" t="str">
        <f>IF($C545="", "", IF(IFERROR(INDEX(Ingredients!$AI$11:$AI$310, MATCH($C545, Ingredients!$B$11:$B$310, 0)), "")="", "", IFERROR(INDEX(Ingredients!$AI$11:$AI$310, MATCH($C545, Ingredients!$B$11:$B$310, 0)), "")))</f>
        <v/>
      </c>
      <c r="AT545" s="120" t="str">
        <f t="shared" si="136"/>
        <v/>
      </c>
      <c r="AV545" s="90" t="str">
        <f t="shared" si="126"/>
        <v/>
      </c>
      <c r="AX545" s="90" t="str">
        <f>IF($AV545="", "", COUNTIF($AV$11:$AV$5010, "&lt;"&amp;$AV545)+1+COUNTIF($AV$11:$AV545, $AV545)-1)</f>
        <v/>
      </c>
      <c r="AZ545" s="111" t="str">
        <f>IF($B545="", "", SUMIF('Shopping List'!$AV$11:$AV$25, $B545, 'Shopping List'!$BN$11:$BN$25))</f>
        <v/>
      </c>
      <c r="BB545" s="117" t="str">
        <f t="shared" si="137"/>
        <v/>
      </c>
    </row>
    <row r="546" spans="1:54" x14ac:dyDescent="0.25">
      <c r="A546" s="4"/>
      <c r="B546" s="37"/>
      <c r="C546" s="124"/>
      <c r="D546" s="39"/>
      <c r="E546" s="125"/>
      <c r="F546" s="48"/>
      <c r="G546" s="4"/>
      <c r="H546" s="4"/>
      <c r="I546" s="95" t="str">
        <f>IF($C546="", "", IF(IFERROR(INDEX(Ingredients!$C$11:$C$310, MATCH($C546, Ingredients!$B$11:$B$310, 0)), "")="", "", IFERROR(INDEX(Ingredients!$C$11:$C$310, MATCH($C546, Ingredients!$B$11:$B$310, 0)), "")))</f>
        <v/>
      </c>
      <c r="J546" s="73" t="str">
        <f>IF($B546="", "", IF(IFERROR(INDEX(Meals!$C$11:$C$260, MATCH($B546, Meals!$B$11:$B$260, 0)), "")="", "", IFERROR(INDEX(Meals!$C$11:$C$260, MATCH($B546, Meals!$B$11:$B$260, 0)), "")))</f>
        <v/>
      </c>
      <c r="K546" s="4"/>
      <c r="L546" s="72" t="str">
        <f t="shared" si="127"/>
        <v/>
      </c>
      <c r="M546" s="73" t="str">
        <f t="shared" si="128"/>
        <v/>
      </c>
      <c r="N546" s="4"/>
      <c r="O546" s="78" t="str">
        <f t="shared" si="129"/>
        <v/>
      </c>
      <c r="P546" s="79" t="str">
        <f t="shared" si="130"/>
        <v/>
      </c>
      <c r="Q546" s="4"/>
      <c r="R546" s="90" t="str">
        <f t="shared" si="131"/>
        <v/>
      </c>
      <c r="S546" s="4"/>
      <c r="Y546" s="18" t="str">
        <f t="shared" si="132"/>
        <v/>
      </c>
      <c r="AA546" s="18" t="str">
        <f t="shared" si="123"/>
        <v/>
      </c>
      <c r="AB546" s="18" t="str">
        <f t="shared" si="124"/>
        <v/>
      </c>
      <c r="AC546" s="18" t="str">
        <f t="shared" si="133"/>
        <v/>
      </c>
      <c r="AD546" s="18" t="str">
        <f t="shared" si="133"/>
        <v/>
      </c>
      <c r="AE546" s="18" t="str">
        <f t="shared" si="134"/>
        <v/>
      </c>
      <c r="AG546" s="95" t="str">
        <f>IF($C546="", "", IF(IFERROR(INDEX(Ingredients!C$11:C$310, MATCH($C546, Ingredients!$B$11:$B$310, 0)), "")="", "", IFERROR(INDEX(Ingredients!C$11:C$310, MATCH($C546, Ingredients!$B$11:$B$310, 0)), "")))</f>
        <v/>
      </c>
      <c r="AH546" s="105" t="str">
        <f>IF($C546="", "", IF(IFERROR(INDEX(Ingredients!D$11:D$310, MATCH($C546, Ingredients!$B$11:$B$310, 0)), "")="", "", IFERROR(INDEX(Ingredients!D$11:D$310, MATCH($C546, Ingredients!$B$11:$B$310, 0)), "")))</f>
        <v/>
      </c>
      <c r="AI546" s="106" t="str">
        <f>IF($C546="", "", IF(IFERROR(INDEX(Ingredients!E$11:E$310, MATCH($C546, Ingredients!$B$11:$B$310, 0)), "")="", "", IFERROR(INDEX(Ingredients!E$11:E$310, MATCH($C546, Ingredients!$B$11:$B$310, 0)), "")))</f>
        <v/>
      </c>
      <c r="AJ546" s="108" t="str">
        <f>IF($C546="", "", IF(IFERROR(INDEX(Ingredients!F$11:F$310, MATCH($C546, Ingredients!$B$11:$B$310, 0)), "")="", "", IFERROR(INDEX(Ingredients!F$11:F$310, MATCH($C546, Ingredients!$B$11:$B$310, 0)), "")))</f>
        <v/>
      </c>
      <c r="AK546" s="106" t="str">
        <f>IF($C546="", "", IF(IFERROR(INDEX(Ingredients!G$11:G$310, MATCH($C546, Ingredients!$B$11:$B$310, 0)), "")="", "", IFERROR(INDEX(Ingredients!G$11:G$310, MATCH($C546, Ingredients!$B$11:$B$310, 0)), "")))</f>
        <v/>
      </c>
      <c r="AL546" s="79" t="str">
        <f>IF($C546="", "", IF(IFERROR(INDEX(Ingredients!H$11:H$310, MATCH($C546, Ingredients!$B$11:$B$310, 0)), "")="", "", IFERROR(INDEX(Ingredients!H$11:H$310, MATCH($C546, Ingredients!$B$11:$B$310, 0)), "")))</f>
        <v/>
      </c>
      <c r="AN546" s="83" t="str">
        <f t="shared" si="125"/>
        <v/>
      </c>
      <c r="AP546" s="114" t="str">
        <f t="shared" si="135"/>
        <v/>
      </c>
      <c r="AR546" s="117" t="str">
        <f>IF($C546="", "", IF(IFERROR(INDEX(Ingredients!$AI$11:$AI$310, MATCH($C546, Ingredients!$B$11:$B$310, 0)), "")="", "", IFERROR(INDEX(Ingredients!$AI$11:$AI$310, MATCH($C546, Ingredients!$B$11:$B$310, 0)), "")))</f>
        <v/>
      </c>
      <c r="AT546" s="120" t="str">
        <f t="shared" si="136"/>
        <v/>
      </c>
      <c r="AV546" s="90" t="str">
        <f t="shared" si="126"/>
        <v/>
      </c>
      <c r="AX546" s="90" t="str">
        <f>IF($AV546="", "", COUNTIF($AV$11:$AV$5010, "&lt;"&amp;$AV546)+1+COUNTIF($AV$11:$AV546, $AV546)-1)</f>
        <v/>
      </c>
      <c r="AZ546" s="111" t="str">
        <f>IF($B546="", "", SUMIF('Shopping List'!$AV$11:$AV$25, $B546, 'Shopping List'!$BN$11:$BN$25))</f>
        <v/>
      </c>
      <c r="BB546" s="117" t="str">
        <f t="shared" si="137"/>
        <v/>
      </c>
    </row>
    <row r="547" spans="1:54" x14ac:dyDescent="0.25">
      <c r="A547" s="4"/>
      <c r="B547" s="37"/>
      <c r="C547" s="124"/>
      <c r="D547" s="39"/>
      <c r="E547" s="125"/>
      <c r="F547" s="48"/>
      <c r="G547" s="4"/>
      <c r="H547" s="4"/>
      <c r="I547" s="95" t="str">
        <f>IF($C547="", "", IF(IFERROR(INDEX(Ingredients!$C$11:$C$310, MATCH($C547, Ingredients!$B$11:$B$310, 0)), "")="", "", IFERROR(INDEX(Ingredients!$C$11:$C$310, MATCH($C547, Ingredients!$B$11:$B$310, 0)), "")))</f>
        <v/>
      </c>
      <c r="J547" s="73" t="str">
        <f>IF($B547="", "", IF(IFERROR(INDEX(Meals!$C$11:$C$260, MATCH($B547, Meals!$B$11:$B$260, 0)), "")="", "", IFERROR(INDEX(Meals!$C$11:$C$260, MATCH($B547, Meals!$B$11:$B$260, 0)), "")))</f>
        <v/>
      </c>
      <c r="K547" s="4"/>
      <c r="L547" s="72" t="str">
        <f t="shared" si="127"/>
        <v/>
      </c>
      <c r="M547" s="73" t="str">
        <f t="shared" si="128"/>
        <v/>
      </c>
      <c r="N547" s="4"/>
      <c r="O547" s="78" t="str">
        <f t="shared" si="129"/>
        <v/>
      </c>
      <c r="P547" s="79" t="str">
        <f t="shared" si="130"/>
        <v/>
      </c>
      <c r="Q547" s="4"/>
      <c r="R547" s="90" t="str">
        <f t="shared" si="131"/>
        <v/>
      </c>
      <c r="S547" s="4"/>
      <c r="Y547" s="18" t="str">
        <f t="shared" si="132"/>
        <v/>
      </c>
      <c r="AA547" s="18" t="str">
        <f t="shared" si="123"/>
        <v/>
      </c>
      <c r="AB547" s="18" t="str">
        <f t="shared" si="124"/>
        <v/>
      </c>
      <c r="AC547" s="18" t="str">
        <f t="shared" si="133"/>
        <v/>
      </c>
      <c r="AD547" s="18" t="str">
        <f t="shared" si="133"/>
        <v/>
      </c>
      <c r="AE547" s="18" t="str">
        <f t="shared" si="134"/>
        <v/>
      </c>
      <c r="AG547" s="95" t="str">
        <f>IF($C547="", "", IF(IFERROR(INDEX(Ingredients!C$11:C$310, MATCH($C547, Ingredients!$B$11:$B$310, 0)), "")="", "", IFERROR(INDEX(Ingredients!C$11:C$310, MATCH($C547, Ingredients!$B$11:$B$310, 0)), "")))</f>
        <v/>
      </c>
      <c r="AH547" s="105" t="str">
        <f>IF($C547="", "", IF(IFERROR(INDEX(Ingredients!D$11:D$310, MATCH($C547, Ingredients!$B$11:$B$310, 0)), "")="", "", IFERROR(INDEX(Ingredients!D$11:D$310, MATCH($C547, Ingredients!$B$11:$B$310, 0)), "")))</f>
        <v/>
      </c>
      <c r="AI547" s="106" t="str">
        <f>IF($C547="", "", IF(IFERROR(INDEX(Ingredients!E$11:E$310, MATCH($C547, Ingredients!$B$11:$B$310, 0)), "")="", "", IFERROR(INDEX(Ingredients!E$11:E$310, MATCH($C547, Ingredients!$B$11:$B$310, 0)), "")))</f>
        <v/>
      </c>
      <c r="AJ547" s="108" t="str">
        <f>IF($C547="", "", IF(IFERROR(INDEX(Ingredients!F$11:F$310, MATCH($C547, Ingredients!$B$11:$B$310, 0)), "")="", "", IFERROR(INDEX(Ingredients!F$11:F$310, MATCH($C547, Ingredients!$B$11:$B$310, 0)), "")))</f>
        <v/>
      </c>
      <c r="AK547" s="106" t="str">
        <f>IF($C547="", "", IF(IFERROR(INDEX(Ingredients!G$11:G$310, MATCH($C547, Ingredients!$B$11:$B$310, 0)), "")="", "", IFERROR(INDEX(Ingredients!G$11:G$310, MATCH($C547, Ingredients!$B$11:$B$310, 0)), "")))</f>
        <v/>
      </c>
      <c r="AL547" s="79" t="str">
        <f>IF($C547="", "", IF(IFERROR(INDEX(Ingredients!H$11:H$310, MATCH($C547, Ingredients!$B$11:$B$310, 0)), "")="", "", IFERROR(INDEX(Ingredients!H$11:H$310, MATCH($C547, Ingredients!$B$11:$B$310, 0)), "")))</f>
        <v/>
      </c>
      <c r="AN547" s="83" t="str">
        <f t="shared" si="125"/>
        <v/>
      </c>
      <c r="AP547" s="114" t="str">
        <f t="shared" si="135"/>
        <v/>
      </c>
      <c r="AR547" s="117" t="str">
        <f>IF($C547="", "", IF(IFERROR(INDEX(Ingredients!$AI$11:$AI$310, MATCH($C547, Ingredients!$B$11:$B$310, 0)), "")="", "", IFERROR(INDEX(Ingredients!$AI$11:$AI$310, MATCH($C547, Ingredients!$B$11:$B$310, 0)), "")))</f>
        <v/>
      </c>
      <c r="AT547" s="120" t="str">
        <f t="shared" si="136"/>
        <v/>
      </c>
      <c r="AV547" s="90" t="str">
        <f t="shared" si="126"/>
        <v/>
      </c>
      <c r="AX547" s="90" t="str">
        <f>IF($AV547="", "", COUNTIF($AV$11:$AV$5010, "&lt;"&amp;$AV547)+1+COUNTIF($AV$11:$AV547, $AV547)-1)</f>
        <v/>
      </c>
      <c r="AZ547" s="111" t="str">
        <f>IF($B547="", "", SUMIF('Shopping List'!$AV$11:$AV$25, $B547, 'Shopping List'!$BN$11:$BN$25))</f>
        <v/>
      </c>
      <c r="BB547" s="117" t="str">
        <f t="shared" si="137"/>
        <v/>
      </c>
    </row>
    <row r="548" spans="1:54" x14ac:dyDescent="0.25">
      <c r="A548" s="4"/>
      <c r="B548" s="37"/>
      <c r="C548" s="124"/>
      <c r="D548" s="39"/>
      <c r="E548" s="125"/>
      <c r="F548" s="48"/>
      <c r="G548" s="4"/>
      <c r="H548" s="4"/>
      <c r="I548" s="95" t="str">
        <f>IF($C548="", "", IF(IFERROR(INDEX(Ingredients!$C$11:$C$310, MATCH($C548, Ingredients!$B$11:$B$310, 0)), "")="", "", IFERROR(INDEX(Ingredients!$C$11:$C$310, MATCH($C548, Ingredients!$B$11:$B$310, 0)), "")))</f>
        <v/>
      </c>
      <c r="J548" s="73" t="str">
        <f>IF($B548="", "", IF(IFERROR(INDEX(Meals!$C$11:$C$260, MATCH($B548, Meals!$B$11:$B$260, 0)), "")="", "", IFERROR(INDEX(Meals!$C$11:$C$260, MATCH($B548, Meals!$B$11:$B$260, 0)), "")))</f>
        <v/>
      </c>
      <c r="K548" s="4"/>
      <c r="L548" s="72" t="str">
        <f t="shared" si="127"/>
        <v/>
      </c>
      <c r="M548" s="73" t="str">
        <f t="shared" si="128"/>
        <v/>
      </c>
      <c r="N548" s="4"/>
      <c r="O548" s="78" t="str">
        <f t="shared" si="129"/>
        <v/>
      </c>
      <c r="P548" s="79" t="str">
        <f t="shared" si="130"/>
        <v/>
      </c>
      <c r="Q548" s="4"/>
      <c r="R548" s="90" t="str">
        <f t="shared" si="131"/>
        <v/>
      </c>
      <c r="S548" s="4"/>
      <c r="Y548" s="18" t="str">
        <f t="shared" si="132"/>
        <v/>
      </c>
      <c r="AA548" s="18" t="str">
        <f t="shared" si="123"/>
        <v/>
      </c>
      <c r="AB548" s="18" t="str">
        <f t="shared" si="124"/>
        <v/>
      </c>
      <c r="AC548" s="18" t="str">
        <f t="shared" si="133"/>
        <v/>
      </c>
      <c r="AD548" s="18" t="str">
        <f t="shared" si="133"/>
        <v/>
      </c>
      <c r="AE548" s="18" t="str">
        <f t="shared" si="134"/>
        <v/>
      </c>
      <c r="AG548" s="95" t="str">
        <f>IF($C548="", "", IF(IFERROR(INDEX(Ingredients!C$11:C$310, MATCH($C548, Ingredients!$B$11:$B$310, 0)), "")="", "", IFERROR(INDEX(Ingredients!C$11:C$310, MATCH($C548, Ingredients!$B$11:$B$310, 0)), "")))</f>
        <v/>
      </c>
      <c r="AH548" s="105" t="str">
        <f>IF($C548="", "", IF(IFERROR(INDEX(Ingredients!D$11:D$310, MATCH($C548, Ingredients!$B$11:$B$310, 0)), "")="", "", IFERROR(INDEX(Ingredients!D$11:D$310, MATCH($C548, Ingredients!$B$11:$B$310, 0)), "")))</f>
        <v/>
      </c>
      <c r="AI548" s="106" t="str">
        <f>IF($C548="", "", IF(IFERROR(INDEX(Ingredients!E$11:E$310, MATCH($C548, Ingredients!$B$11:$B$310, 0)), "")="", "", IFERROR(INDEX(Ingredients!E$11:E$310, MATCH($C548, Ingredients!$B$11:$B$310, 0)), "")))</f>
        <v/>
      </c>
      <c r="AJ548" s="108" t="str">
        <f>IF($C548="", "", IF(IFERROR(INDEX(Ingredients!F$11:F$310, MATCH($C548, Ingredients!$B$11:$B$310, 0)), "")="", "", IFERROR(INDEX(Ingredients!F$11:F$310, MATCH($C548, Ingredients!$B$11:$B$310, 0)), "")))</f>
        <v/>
      </c>
      <c r="AK548" s="106" t="str">
        <f>IF($C548="", "", IF(IFERROR(INDEX(Ingredients!G$11:G$310, MATCH($C548, Ingredients!$B$11:$B$310, 0)), "")="", "", IFERROR(INDEX(Ingredients!G$11:G$310, MATCH($C548, Ingredients!$B$11:$B$310, 0)), "")))</f>
        <v/>
      </c>
      <c r="AL548" s="79" t="str">
        <f>IF($C548="", "", IF(IFERROR(INDEX(Ingredients!H$11:H$310, MATCH($C548, Ingredients!$B$11:$B$310, 0)), "")="", "", IFERROR(INDEX(Ingredients!H$11:H$310, MATCH($C548, Ingredients!$B$11:$B$310, 0)), "")))</f>
        <v/>
      </c>
      <c r="AN548" s="83" t="str">
        <f t="shared" si="125"/>
        <v/>
      </c>
      <c r="AP548" s="114" t="str">
        <f t="shared" si="135"/>
        <v/>
      </c>
      <c r="AR548" s="117" t="str">
        <f>IF($C548="", "", IF(IFERROR(INDEX(Ingredients!$AI$11:$AI$310, MATCH($C548, Ingredients!$B$11:$B$310, 0)), "")="", "", IFERROR(INDEX(Ingredients!$AI$11:$AI$310, MATCH($C548, Ingredients!$B$11:$B$310, 0)), "")))</f>
        <v/>
      </c>
      <c r="AT548" s="120" t="str">
        <f t="shared" si="136"/>
        <v/>
      </c>
      <c r="AV548" s="90" t="str">
        <f t="shared" si="126"/>
        <v/>
      </c>
      <c r="AX548" s="90" t="str">
        <f>IF($AV548="", "", COUNTIF($AV$11:$AV$5010, "&lt;"&amp;$AV548)+1+COUNTIF($AV$11:$AV548, $AV548)-1)</f>
        <v/>
      </c>
      <c r="AZ548" s="111" t="str">
        <f>IF($B548="", "", SUMIF('Shopping List'!$AV$11:$AV$25, $B548, 'Shopping List'!$BN$11:$BN$25))</f>
        <v/>
      </c>
      <c r="BB548" s="117" t="str">
        <f t="shared" si="137"/>
        <v/>
      </c>
    </row>
    <row r="549" spans="1:54" x14ac:dyDescent="0.25">
      <c r="A549" s="4"/>
      <c r="B549" s="37"/>
      <c r="C549" s="124"/>
      <c r="D549" s="39"/>
      <c r="E549" s="125"/>
      <c r="F549" s="48"/>
      <c r="G549" s="4"/>
      <c r="H549" s="4"/>
      <c r="I549" s="95" t="str">
        <f>IF($C549="", "", IF(IFERROR(INDEX(Ingredients!$C$11:$C$310, MATCH($C549, Ingredients!$B$11:$B$310, 0)), "")="", "", IFERROR(INDEX(Ingredients!$C$11:$C$310, MATCH($C549, Ingredients!$B$11:$B$310, 0)), "")))</f>
        <v/>
      </c>
      <c r="J549" s="73" t="str">
        <f>IF($B549="", "", IF(IFERROR(INDEX(Meals!$C$11:$C$260, MATCH($B549, Meals!$B$11:$B$260, 0)), "")="", "", IFERROR(INDEX(Meals!$C$11:$C$260, MATCH($B549, Meals!$B$11:$B$260, 0)), "")))</f>
        <v/>
      </c>
      <c r="K549" s="4"/>
      <c r="L549" s="72" t="str">
        <f t="shared" si="127"/>
        <v/>
      </c>
      <c r="M549" s="73" t="str">
        <f t="shared" si="128"/>
        <v/>
      </c>
      <c r="N549" s="4"/>
      <c r="O549" s="78" t="str">
        <f t="shared" si="129"/>
        <v/>
      </c>
      <c r="P549" s="79" t="str">
        <f t="shared" si="130"/>
        <v/>
      </c>
      <c r="Q549" s="4"/>
      <c r="R549" s="90" t="str">
        <f t="shared" si="131"/>
        <v/>
      </c>
      <c r="S549" s="4"/>
      <c r="Y549" s="18" t="str">
        <f t="shared" si="132"/>
        <v/>
      </c>
      <c r="AA549" s="18" t="str">
        <f t="shared" si="123"/>
        <v/>
      </c>
      <c r="AB549" s="18" t="str">
        <f t="shared" si="124"/>
        <v/>
      </c>
      <c r="AC549" s="18" t="str">
        <f t="shared" si="133"/>
        <v/>
      </c>
      <c r="AD549" s="18" t="str">
        <f t="shared" si="133"/>
        <v/>
      </c>
      <c r="AE549" s="18" t="str">
        <f t="shared" si="134"/>
        <v/>
      </c>
      <c r="AG549" s="95" t="str">
        <f>IF($C549="", "", IF(IFERROR(INDEX(Ingredients!C$11:C$310, MATCH($C549, Ingredients!$B$11:$B$310, 0)), "")="", "", IFERROR(INDEX(Ingredients!C$11:C$310, MATCH($C549, Ingredients!$B$11:$B$310, 0)), "")))</f>
        <v/>
      </c>
      <c r="AH549" s="105" t="str">
        <f>IF($C549="", "", IF(IFERROR(INDEX(Ingredients!D$11:D$310, MATCH($C549, Ingredients!$B$11:$B$310, 0)), "")="", "", IFERROR(INDEX(Ingredients!D$11:D$310, MATCH($C549, Ingredients!$B$11:$B$310, 0)), "")))</f>
        <v/>
      </c>
      <c r="AI549" s="106" t="str">
        <f>IF($C549="", "", IF(IFERROR(INDEX(Ingredients!E$11:E$310, MATCH($C549, Ingredients!$B$11:$B$310, 0)), "")="", "", IFERROR(INDEX(Ingredients!E$11:E$310, MATCH($C549, Ingredients!$B$11:$B$310, 0)), "")))</f>
        <v/>
      </c>
      <c r="AJ549" s="108" t="str">
        <f>IF($C549="", "", IF(IFERROR(INDEX(Ingredients!F$11:F$310, MATCH($C549, Ingredients!$B$11:$B$310, 0)), "")="", "", IFERROR(INDEX(Ingredients!F$11:F$310, MATCH($C549, Ingredients!$B$11:$B$310, 0)), "")))</f>
        <v/>
      </c>
      <c r="AK549" s="106" t="str">
        <f>IF($C549="", "", IF(IFERROR(INDEX(Ingredients!G$11:G$310, MATCH($C549, Ingredients!$B$11:$B$310, 0)), "")="", "", IFERROR(INDEX(Ingredients!G$11:G$310, MATCH($C549, Ingredients!$B$11:$B$310, 0)), "")))</f>
        <v/>
      </c>
      <c r="AL549" s="79" t="str">
        <f>IF($C549="", "", IF(IFERROR(INDEX(Ingredients!H$11:H$310, MATCH($C549, Ingredients!$B$11:$B$310, 0)), "")="", "", IFERROR(INDEX(Ingredients!H$11:H$310, MATCH($C549, Ingredients!$B$11:$B$310, 0)), "")))</f>
        <v/>
      </c>
      <c r="AN549" s="83" t="str">
        <f t="shared" si="125"/>
        <v/>
      </c>
      <c r="AP549" s="114" t="str">
        <f t="shared" si="135"/>
        <v/>
      </c>
      <c r="AR549" s="117" t="str">
        <f>IF($C549="", "", IF(IFERROR(INDEX(Ingredients!$AI$11:$AI$310, MATCH($C549, Ingredients!$B$11:$B$310, 0)), "")="", "", IFERROR(INDEX(Ingredients!$AI$11:$AI$310, MATCH($C549, Ingredients!$B$11:$B$310, 0)), "")))</f>
        <v/>
      </c>
      <c r="AT549" s="120" t="str">
        <f t="shared" si="136"/>
        <v/>
      </c>
      <c r="AV549" s="90" t="str">
        <f t="shared" si="126"/>
        <v/>
      </c>
      <c r="AX549" s="90" t="str">
        <f>IF($AV549="", "", COUNTIF($AV$11:$AV$5010, "&lt;"&amp;$AV549)+1+COUNTIF($AV$11:$AV549, $AV549)-1)</f>
        <v/>
      </c>
      <c r="AZ549" s="111" t="str">
        <f>IF($B549="", "", SUMIF('Shopping List'!$AV$11:$AV$25, $B549, 'Shopping List'!$BN$11:$BN$25))</f>
        <v/>
      </c>
      <c r="BB549" s="117" t="str">
        <f t="shared" si="137"/>
        <v/>
      </c>
    </row>
    <row r="550" spans="1:54" x14ac:dyDescent="0.25">
      <c r="A550" s="4"/>
      <c r="B550" s="37"/>
      <c r="C550" s="124"/>
      <c r="D550" s="39"/>
      <c r="E550" s="125"/>
      <c r="F550" s="48"/>
      <c r="G550" s="4"/>
      <c r="H550" s="4"/>
      <c r="I550" s="95" t="str">
        <f>IF($C550="", "", IF(IFERROR(INDEX(Ingredients!$C$11:$C$310, MATCH($C550, Ingredients!$B$11:$B$310, 0)), "")="", "", IFERROR(INDEX(Ingredients!$C$11:$C$310, MATCH($C550, Ingredients!$B$11:$B$310, 0)), "")))</f>
        <v/>
      </c>
      <c r="J550" s="73" t="str">
        <f>IF($B550="", "", IF(IFERROR(INDEX(Meals!$C$11:$C$260, MATCH($B550, Meals!$B$11:$B$260, 0)), "")="", "", IFERROR(INDEX(Meals!$C$11:$C$260, MATCH($B550, Meals!$B$11:$B$260, 0)), "")))</f>
        <v/>
      </c>
      <c r="K550" s="4"/>
      <c r="L550" s="72" t="str">
        <f t="shared" si="127"/>
        <v/>
      </c>
      <c r="M550" s="73" t="str">
        <f t="shared" si="128"/>
        <v/>
      </c>
      <c r="N550" s="4"/>
      <c r="O550" s="78" t="str">
        <f t="shared" si="129"/>
        <v/>
      </c>
      <c r="P550" s="79" t="str">
        <f t="shared" si="130"/>
        <v/>
      </c>
      <c r="Q550" s="4"/>
      <c r="R550" s="90" t="str">
        <f t="shared" si="131"/>
        <v/>
      </c>
      <c r="S550" s="4"/>
      <c r="Y550" s="18" t="str">
        <f t="shared" si="132"/>
        <v/>
      </c>
      <c r="AA550" s="18" t="str">
        <f t="shared" si="123"/>
        <v/>
      </c>
      <c r="AB550" s="18" t="str">
        <f t="shared" si="124"/>
        <v/>
      </c>
      <c r="AC550" s="18" t="str">
        <f t="shared" si="133"/>
        <v/>
      </c>
      <c r="AD550" s="18" t="str">
        <f t="shared" si="133"/>
        <v/>
      </c>
      <c r="AE550" s="18" t="str">
        <f t="shared" si="134"/>
        <v/>
      </c>
      <c r="AG550" s="95" t="str">
        <f>IF($C550="", "", IF(IFERROR(INDEX(Ingredients!C$11:C$310, MATCH($C550, Ingredients!$B$11:$B$310, 0)), "")="", "", IFERROR(INDEX(Ingredients!C$11:C$310, MATCH($C550, Ingredients!$B$11:$B$310, 0)), "")))</f>
        <v/>
      </c>
      <c r="AH550" s="105" t="str">
        <f>IF($C550="", "", IF(IFERROR(INDEX(Ingredients!D$11:D$310, MATCH($C550, Ingredients!$B$11:$B$310, 0)), "")="", "", IFERROR(INDEX(Ingredients!D$11:D$310, MATCH($C550, Ingredients!$B$11:$B$310, 0)), "")))</f>
        <v/>
      </c>
      <c r="AI550" s="106" t="str">
        <f>IF($C550="", "", IF(IFERROR(INDEX(Ingredients!E$11:E$310, MATCH($C550, Ingredients!$B$11:$B$310, 0)), "")="", "", IFERROR(INDEX(Ingredients!E$11:E$310, MATCH($C550, Ingredients!$B$11:$B$310, 0)), "")))</f>
        <v/>
      </c>
      <c r="AJ550" s="108" t="str">
        <f>IF($C550="", "", IF(IFERROR(INDEX(Ingredients!F$11:F$310, MATCH($C550, Ingredients!$B$11:$B$310, 0)), "")="", "", IFERROR(INDEX(Ingredients!F$11:F$310, MATCH($C550, Ingredients!$B$11:$B$310, 0)), "")))</f>
        <v/>
      </c>
      <c r="AK550" s="106" t="str">
        <f>IF($C550="", "", IF(IFERROR(INDEX(Ingredients!G$11:G$310, MATCH($C550, Ingredients!$B$11:$B$310, 0)), "")="", "", IFERROR(INDEX(Ingredients!G$11:G$310, MATCH($C550, Ingredients!$B$11:$B$310, 0)), "")))</f>
        <v/>
      </c>
      <c r="AL550" s="79" t="str">
        <f>IF($C550="", "", IF(IFERROR(INDEX(Ingredients!H$11:H$310, MATCH($C550, Ingredients!$B$11:$B$310, 0)), "")="", "", IFERROR(INDEX(Ingredients!H$11:H$310, MATCH($C550, Ingredients!$B$11:$B$310, 0)), "")))</f>
        <v/>
      </c>
      <c r="AN550" s="83" t="str">
        <f t="shared" si="125"/>
        <v/>
      </c>
      <c r="AP550" s="114" t="str">
        <f t="shared" si="135"/>
        <v/>
      </c>
      <c r="AR550" s="117" t="str">
        <f>IF($C550="", "", IF(IFERROR(INDEX(Ingredients!$AI$11:$AI$310, MATCH($C550, Ingredients!$B$11:$B$310, 0)), "")="", "", IFERROR(INDEX(Ingredients!$AI$11:$AI$310, MATCH($C550, Ingredients!$B$11:$B$310, 0)), "")))</f>
        <v/>
      </c>
      <c r="AT550" s="120" t="str">
        <f t="shared" si="136"/>
        <v/>
      </c>
      <c r="AV550" s="90" t="str">
        <f t="shared" si="126"/>
        <v/>
      </c>
      <c r="AX550" s="90" t="str">
        <f>IF($AV550="", "", COUNTIF($AV$11:$AV$5010, "&lt;"&amp;$AV550)+1+COUNTIF($AV$11:$AV550, $AV550)-1)</f>
        <v/>
      </c>
      <c r="AZ550" s="111" t="str">
        <f>IF($B550="", "", SUMIF('Shopping List'!$AV$11:$AV$25, $B550, 'Shopping List'!$BN$11:$BN$25))</f>
        <v/>
      </c>
      <c r="BB550" s="117" t="str">
        <f t="shared" si="137"/>
        <v/>
      </c>
    </row>
    <row r="551" spans="1:54" x14ac:dyDescent="0.25">
      <c r="A551" s="4"/>
      <c r="B551" s="37"/>
      <c r="C551" s="124"/>
      <c r="D551" s="39"/>
      <c r="E551" s="125"/>
      <c r="F551" s="48"/>
      <c r="G551" s="4"/>
      <c r="H551" s="4"/>
      <c r="I551" s="95" t="str">
        <f>IF($C551="", "", IF(IFERROR(INDEX(Ingredients!$C$11:$C$310, MATCH($C551, Ingredients!$B$11:$B$310, 0)), "")="", "", IFERROR(INDEX(Ingredients!$C$11:$C$310, MATCH($C551, Ingredients!$B$11:$B$310, 0)), "")))</f>
        <v/>
      </c>
      <c r="J551" s="73" t="str">
        <f>IF($B551="", "", IF(IFERROR(INDEX(Meals!$C$11:$C$260, MATCH($B551, Meals!$B$11:$B$260, 0)), "")="", "", IFERROR(INDEX(Meals!$C$11:$C$260, MATCH($B551, Meals!$B$11:$B$260, 0)), "")))</f>
        <v/>
      </c>
      <c r="K551" s="4"/>
      <c r="L551" s="72" t="str">
        <f t="shared" si="127"/>
        <v/>
      </c>
      <c r="M551" s="73" t="str">
        <f t="shared" si="128"/>
        <v/>
      </c>
      <c r="N551" s="4"/>
      <c r="O551" s="78" t="str">
        <f t="shared" si="129"/>
        <v/>
      </c>
      <c r="P551" s="79" t="str">
        <f t="shared" si="130"/>
        <v/>
      </c>
      <c r="Q551" s="4"/>
      <c r="R551" s="90" t="str">
        <f t="shared" si="131"/>
        <v/>
      </c>
      <c r="S551" s="4"/>
      <c r="Y551" s="18" t="str">
        <f t="shared" si="132"/>
        <v/>
      </c>
      <c r="AA551" s="18" t="str">
        <f t="shared" si="123"/>
        <v/>
      </c>
      <c r="AB551" s="18" t="str">
        <f t="shared" si="124"/>
        <v/>
      </c>
      <c r="AC551" s="18" t="str">
        <f t="shared" si="133"/>
        <v/>
      </c>
      <c r="AD551" s="18" t="str">
        <f t="shared" si="133"/>
        <v/>
      </c>
      <c r="AE551" s="18" t="str">
        <f t="shared" si="134"/>
        <v/>
      </c>
      <c r="AG551" s="95" t="str">
        <f>IF($C551="", "", IF(IFERROR(INDEX(Ingredients!C$11:C$310, MATCH($C551, Ingredients!$B$11:$B$310, 0)), "")="", "", IFERROR(INDEX(Ingredients!C$11:C$310, MATCH($C551, Ingredients!$B$11:$B$310, 0)), "")))</f>
        <v/>
      </c>
      <c r="AH551" s="105" t="str">
        <f>IF($C551="", "", IF(IFERROR(INDEX(Ingredients!D$11:D$310, MATCH($C551, Ingredients!$B$11:$B$310, 0)), "")="", "", IFERROR(INDEX(Ingredients!D$11:D$310, MATCH($C551, Ingredients!$B$11:$B$310, 0)), "")))</f>
        <v/>
      </c>
      <c r="AI551" s="106" t="str">
        <f>IF($C551="", "", IF(IFERROR(INDEX(Ingredients!E$11:E$310, MATCH($C551, Ingredients!$B$11:$B$310, 0)), "")="", "", IFERROR(INDEX(Ingredients!E$11:E$310, MATCH($C551, Ingredients!$B$11:$B$310, 0)), "")))</f>
        <v/>
      </c>
      <c r="AJ551" s="108" t="str">
        <f>IF($C551="", "", IF(IFERROR(INDEX(Ingredients!F$11:F$310, MATCH($C551, Ingredients!$B$11:$B$310, 0)), "")="", "", IFERROR(INDEX(Ingredients!F$11:F$310, MATCH($C551, Ingredients!$B$11:$B$310, 0)), "")))</f>
        <v/>
      </c>
      <c r="AK551" s="106" t="str">
        <f>IF($C551="", "", IF(IFERROR(INDEX(Ingredients!G$11:G$310, MATCH($C551, Ingredients!$B$11:$B$310, 0)), "")="", "", IFERROR(INDEX(Ingredients!G$11:G$310, MATCH($C551, Ingredients!$B$11:$B$310, 0)), "")))</f>
        <v/>
      </c>
      <c r="AL551" s="79" t="str">
        <f>IF($C551="", "", IF(IFERROR(INDEX(Ingredients!H$11:H$310, MATCH($C551, Ingredients!$B$11:$B$310, 0)), "")="", "", IFERROR(INDEX(Ingredients!H$11:H$310, MATCH($C551, Ingredients!$B$11:$B$310, 0)), "")))</f>
        <v/>
      </c>
      <c r="AN551" s="83" t="str">
        <f t="shared" si="125"/>
        <v/>
      </c>
      <c r="AP551" s="114" t="str">
        <f t="shared" si="135"/>
        <v/>
      </c>
      <c r="AR551" s="117" t="str">
        <f>IF($C551="", "", IF(IFERROR(INDEX(Ingredients!$AI$11:$AI$310, MATCH($C551, Ingredients!$B$11:$B$310, 0)), "")="", "", IFERROR(INDEX(Ingredients!$AI$11:$AI$310, MATCH($C551, Ingredients!$B$11:$B$310, 0)), "")))</f>
        <v/>
      </c>
      <c r="AT551" s="120" t="str">
        <f t="shared" si="136"/>
        <v/>
      </c>
      <c r="AV551" s="90" t="str">
        <f t="shared" si="126"/>
        <v/>
      </c>
      <c r="AX551" s="90" t="str">
        <f>IF($AV551="", "", COUNTIF($AV$11:$AV$5010, "&lt;"&amp;$AV551)+1+COUNTIF($AV$11:$AV551, $AV551)-1)</f>
        <v/>
      </c>
      <c r="AZ551" s="111" t="str">
        <f>IF($B551="", "", SUMIF('Shopping List'!$AV$11:$AV$25, $B551, 'Shopping List'!$BN$11:$BN$25))</f>
        <v/>
      </c>
      <c r="BB551" s="117" t="str">
        <f t="shared" si="137"/>
        <v/>
      </c>
    </row>
    <row r="552" spans="1:54" x14ac:dyDescent="0.25">
      <c r="A552" s="4"/>
      <c r="B552" s="37"/>
      <c r="C552" s="124"/>
      <c r="D552" s="39"/>
      <c r="E552" s="125"/>
      <c r="F552" s="48"/>
      <c r="G552" s="4"/>
      <c r="H552" s="4"/>
      <c r="I552" s="95" t="str">
        <f>IF($C552="", "", IF(IFERROR(INDEX(Ingredients!$C$11:$C$310, MATCH($C552, Ingredients!$B$11:$B$310, 0)), "")="", "", IFERROR(INDEX(Ingredients!$C$11:$C$310, MATCH($C552, Ingredients!$B$11:$B$310, 0)), "")))</f>
        <v/>
      </c>
      <c r="J552" s="73" t="str">
        <f>IF($B552="", "", IF(IFERROR(INDEX(Meals!$C$11:$C$260, MATCH($B552, Meals!$B$11:$B$260, 0)), "")="", "", IFERROR(INDEX(Meals!$C$11:$C$260, MATCH($B552, Meals!$B$11:$B$260, 0)), "")))</f>
        <v/>
      </c>
      <c r="K552" s="4"/>
      <c r="L552" s="72" t="str">
        <f t="shared" si="127"/>
        <v/>
      </c>
      <c r="M552" s="73" t="str">
        <f t="shared" si="128"/>
        <v/>
      </c>
      <c r="N552" s="4"/>
      <c r="O552" s="78" t="str">
        <f t="shared" si="129"/>
        <v/>
      </c>
      <c r="P552" s="79" t="str">
        <f t="shared" si="130"/>
        <v/>
      </c>
      <c r="Q552" s="4"/>
      <c r="R552" s="90" t="str">
        <f t="shared" si="131"/>
        <v/>
      </c>
      <c r="S552" s="4"/>
      <c r="Y552" s="18" t="str">
        <f t="shared" si="132"/>
        <v/>
      </c>
      <c r="AA552" s="18" t="str">
        <f t="shared" si="123"/>
        <v/>
      </c>
      <c r="AB552" s="18" t="str">
        <f t="shared" si="124"/>
        <v/>
      </c>
      <c r="AC552" s="18" t="str">
        <f t="shared" si="133"/>
        <v/>
      </c>
      <c r="AD552" s="18" t="str">
        <f t="shared" si="133"/>
        <v/>
      </c>
      <c r="AE552" s="18" t="str">
        <f t="shared" si="134"/>
        <v/>
      </c>
      <c r="AG552" s="95" t="str">
        <f>IF($C552="", "", IF(IFERROR(INDEX(Ingredients!C$11:C$310, MATCH($C552, Ingredients!$B$11:$B$310, 0)), "")="", "", IFERROR(INDEX(Ingredients!C$11:C$310, MATCH($C552, Ingredients!$B$11:$B$310, 0)), "")))</f>
        <v/>
      </c>
      <c r="AH552" s="105" t="str">
        <f>IF($C552="", "", IF(IFERROR(INDEX(Ingredients!D$11:D$310, MATCH($C552, Ingredients!$B$11:$B$310, 0)), "")="", "", IFERROR(INDEX(Ingredients!D$11:D$310, MATCH($C552, Ingredients!$B$11:$B$310, 0)), "")))</f>
        <v/>
      </c>
      <c r="AI552" s="106" t="str">
        <f>IF($C552="", "", IF(IFERROR(INDEX(Ingredients!E$11:E$310, MATCH($C552, Ingredients!$B$11:$B$310, 0)), "")="", "", IFERROR(INDEX(Ingredients!E$11:E$310, MATCH($C552, Ingredients!$B$11:$B$310, 0)), "")))</f>
        <v/>
      </c>
      <c r="AJ552" s="108" t="str">
        <f>IF($C552="", "", IF(IFERROR(INDEX(Ingredients!F$11:F$310, MATCH($C552, Ingredients!$B$11:$B$310, 0)), "")="", "", IFERROR(INDEX(Ingredients!F$11:F$310, MATCH($C552, Ingredients!$B$11:$B$310, 0)), "")))</f>
        <v/>
      </c>
      <c r="AK552" s="106" t="str">
        <f>IF($C552="", "", IF(IFERROR(INDEX(Ingredients!G$11:G$310, MATCH($C552, Ingredients!$B$11:$B$310, 0)), "")="", "", IFERROR(INDEX(Ingredients!G$11:G$310, MATCH($C552, Ingredients!$B$11:$B$310, 0)), "")))</f>
        <v/>
      </c>
      <c r="AL552" s="79" t="str">
        <f>IF($C552="", "", IF(IFERROR(INDEX(Ingredients!H$11:H$310, MATCH($C552, Ingredients!$B$11:$B$310, 0)), "")="", "", IFERROR(INDEX(Ingredients!H$11:H$310, MATCH($C552, Ingredients!$B$11:$B$310, 0)), "")))</f>
        <v/>
      </c>
      <c r="AN552" s="83" t="str">
        <f t="shared" si="125"/>
        <v/>
      </c>
      <c r="AP552" s="114" t="str">
        <f t="shared" si="135"/>
        <v/>
      </c>
      <c r="AR552" s="117" t="str">
        <f>IF($C552="", "", IF(IFERROR(INDEX(Ingredients!$AI$11:$AI$310, MATCH($C552, Ingredients!$B$11:$B$310, 0)), "")="", "", IFERROR(INDEX(Ingredients!$AI$11:$AI$310, MATCH($C552, Ingredients!$B$11:$B$310, 0)), "")))</f>
        <v/>
      </c>
      <c r="AT552" s="120" t="str">
        <f t="shared" si="136"/>
        <v/>
      </c>
      <c r="AV552" s="90" t="str">
        <f t="shared" si="126"/>
        <v/>
      </c>
      <c r="AX552" s="90" t="str">
        <f>IF($AV552="", "", COUNTIF($AV$11:$AV$5010, "&lt;"&amp;$AV552)+1+COUNTIF($AV$11:$AV552, $AV552)-1)</f>
        <v/>
      </c>
      <c r="AZ552" s="111" t="str">
        <f>IF($B552="", "", SUMIF('Shopping List'!$AV$11:$AV$25, $B552, 'Shopping List'!$BN$11:$BN$25))</f>
        <v/>
      </c>
      <c r="BB552" s="117" t="str">
        <f t="shared" si="137"/>
        <v/>
      </c>
    </row>
    <row r="553" spans="1:54" x14ac:dyDescent="0.25">
      <c r="A553" s="4"/>
      <c r="B553" s="37"/>
      <c r="C553" s="124"/>
      <c r="D553" s="39"/>
      <c r="E553" s="125"/>
      <c r="F553" s="48"/>
      <c r="G553" s="4"/>
      <c r="H553" s="4"/>
      <c r="I553" s="95" t="str">
        <f>IF($C553="", "", IF(IFERROR(INDEX(Ingredients!$C$11:$C$310, MATCH($C553, Ingredients!$B$11:$B$310, 0)), "")="", "", IFERROR(INDEX(Ingredients!$C$11:$C$310, MATCH($C553, Ingredients!$B$11:$B$310, 0)), "")))</f>
        <v/>
      </c>
      <c r="J553" s="73" t="str">
        <f>IF($B553="", "", IF(IFERROR(INDEX(Meals!$C$11:$C$260, MATCH($B553, Meals!$B$11:$B$260, 0)), "")="", "", IFERROR(INDEX(Meals!$C$11:$C$260, MATCH($B553, Meals!$B$11:$B$260, 0)), "")))</f>
        <v/>
      </c>
      <c r="K553" s="4"/>
      <c r="L553" s="72" t="str">
        <f t="shared" si="127"/>
        <v/>
      </c>
      <c r="M553" s="73" t="str">
        <f t="shared" si="128"/>
        <v/>
      </c>
      <c r="N553" s="4"/>
      <c r="O553" s="78" t="str">
        <f t="shared" si="129"/>
        <v/>
      </c>
      <c r="P553" s="79" t="str">
        <f t="shared" si="130"/>
        <v/>
      </c>
      <c r="Q553" s="4"/>
      <c r="R553" s="90" t="str">
        <f t="shared" si="131"/>
        <v/>
      </c>
      <c r="S553" s="4"/>
      <c r="Y553" s="18" t="str">
        <f t="shared" si="132"/>
        <v/>
      </c>
      <c r="AA553" s="18" t="str">
        <f t="shared" si="123"/>
        <v/>
      </c>
      <c r="AB553" s="18" t="str">
        <f t="shared" si="124"/>
        <v/>
      </c>
      <c r="AC553" s="18" t="str">
        <f t="shared" si="133"/>
        <v/>
      </c>
      <c r="AD553" s="18" t="str">
        <f t="shared" si="133"/>
        <v/>
      </c>
      <c r="AE553" s="18" t="str">
        <f t="shared" si="134"/>
        <v/>
      </c>
      <c r="AG553" s="95" t="str">
        <f>IF($C553="", "", IF(IFERROR(INDEX(Ingredients!C$11:C$310, MATCH($C553, Ingredients!$B$11:$B$310, 0)), "")="", "", IFERROR(INDEX(Ingredients!C$11:C$310, MATCH($C553, Ingredients!$B$11:$B$310, 0)), "")))</f>
        <v/>
      </c>
      <c r="AH553" s="105" t="str">
        <f>IF($C553="", "", IF(IFERROR(INDEX(Ingredients!D$11:D$310, MATCH($C553, Ingredients!$B$11:$B$310, 0)), "")="", "", IFERROR(INDEX(Ingredients!D$11:D$310, MATCH($C553, Ingredients!$B$11:$B$310, 0)), "")))</f>
        <v/>
      </c>
      <c r="AI553" s="106" t="str">
        <f>IF($C553="", "", IF(IFERROR(INDEX(Ingredients!E$11:E$310, MATCH($C553, Ingredients!$B$11:$B$310, 0)), "")="", "", IFERROR(INDEX(Ingredients!E$11:E$310, MATCH($C553, Ingredients!$B$11:$B$310, 0)), "")))</f>
        <v/>
      </c>
      <c r="AJ553" s="108" t="str">
        <f>IF($C553="", "", IF(IFERROR(INDEX(Ingredients!F$11:F$310, MATCH($C553, Ingredients!$B$11:$B$310, 0)), "")="", "", IFERROR(INDEX(Ingredients!F$11:F$310, MATCH($C553, Ingredients!$B$11:$B$310, 0)), "")))</f>
        <v/>
      </c>
      <c r="AK553" s="106" t="str">
        <f>IF($C553="", "", IF(IFERROR(INDEX(Ingredients!G$11:G$310, MATCH($C553, Ingredients!$B$11:$B$310, 0)), "")="", "", IFERROR(INDEX(Ingredients!G$11:G$310, MATCH($C553, Ingredients!$B$11:$B$310, 0)), "")))</f>
        <v/>
      </c>
      <c r="AL553" s="79" t="str">
        <f>IF($C553="", "", IF(IFERROR(INDEX(Ingredients!H$11:H$310, MATCH($C553, Ingredients!$B$11:$B$310, 0)), "")="", "", IFERROR(INDEX(Ingredients!H$11:H$310, MATCH($C553, Ingredients!$B$11:$B$310, 0)), "")))</f>
        <v/>
      </c>
      <c r="AN553" s="83" t="str">
        <f t="shared" si="125"/>
        <v/>
      </c>
      <c r="AP553" s="114" t="str">
        <f t="shared" si="135"/>
        <v/>
      </c>
      <c r="AR553" s="117" t="str">
        <f>IF($C553="", "", IF(IFERROR(INDEX(Ingredients!$AI$11:$AI$310, MATCH($C553, Ingredients!$B$11:$B$310, 0)), "")="", "", IFERROR(INDEX(Ingredients!$AI$11:$AI$310, MATCH($C553, Ingredients!$B$11:$B$310, 0)), "")))</f>
        <v/>
      </c>
      <c r="AT553" s="120" t="str">
        <f t="shared" si="136"/>
        <v/>
      </c>
      <c r="AV553" s="90" t="str">
        <f t="shared" si="126"/>
        <v/>
      </c>
      <c r="AX553" s="90" t="str">
        <f>IF($AV553="", "", COUNTIF($AV$11:$AV$5010, "&lt;"&amp;$AV553)+1+COUNTIF($AV$11:$AV553, $AV553)-1)</f>
        <v/>
      </c>
      <c r="AZ553" s="111" t="str">
        <f>IF($B553="", "", SUMIF('Shopping List'!$AV$11:$AV$25, $B553, 'Shopping List'!$BN$11:$BN$25))</f>
        <v/>
      </c>
      <c r="BB553" s="117" t="str">
        <f t="shared" si="137"/>
        <v/>
      </c>
    </row>
    <row r="554" spans="1:54" x14ac:dyDescent="0.25">
      <c r="A554" s="4"/>
      <c r="B554" s="37"/>
      <c r="C554" s="124"/>
      <c r="D554" s="39"/>
      <c r="E554" s="125"/>
      <c r="F554" s="48"/>
      <c r="G554" s="4"/>
      <c r="H554" s="4"/>
      <c r="I554" s="95" t="str">
        <f>IF($C554="", "", IF(IFERROR(INDEX(Ingredients!$C$11:$C$310, MATCH($C554, Ingredients!$B$11:$B$310, 0)), "")="", "", IFERROR(INDEX(Ingredients!$C$11:$C$310, MATCH($C554, Ingredients!$B$11:$B$310, 0)), "")))</f>
        <v/>
      </c>
      <c r="J554" s="73" t="str">
        <f>IF($B554="", "", IF(IFERROR(INDEX(Meals!$C$11:$C$260, MATCH($B554, Meals!$B$11:$B$260, 0)), "")="", "", IFERROR(INDEX(Meals!$C$11:$C$260, MATCH($B554, Meals!$B$11:$B$260, 0)), "")))</f>
        <v/>
      </c>
      <c r="K554" s="4"/>
      <c r="L554" s="72" t="str">
        <f t="shared" si="127"/>
        <v/>
      </c>
      <c r="M554" s="73" t="str">
        <f t="shared" si="128"/>
        <v/>
      </c>
      <c r="N554" s="4"/>
      <c r="O554" s="78" t="str">
        <f t="shared" si="129"/>
        <v/>
      </c>
      <c r="P554" s="79" t="str">
        <f t="shared" si="130"/>
        <v/>
      </c>
      <c r="Q554" s="4"/>
      <c r="R554" s="90" t="str">
        <f t="shared" si="131"/>
        <v/>
      </c>
      <c r="S554" s="4"/>
      <c r="Y554" s="18" t="str">
        <f t="shared" si="132"/>
        <v/>
      </c>
      <c r="AA554" s="18" t="str">
        <f t="shared" si="123"/>
        <v/>
      </c>
      <c r="AB554" s="18" t="str">
        <f t="shared" si="124"/>
        <v/>
      </c>
      <c r="AC554" s="18" t="str">
        <f t="shared" si="133"/>
        <v/>
      </c>
      <c r="AD554" s="18" t="str">
        <f t="shared" si="133"/>
        <v/>
      </c>
      <c r="AE554" s="18" t="str">
        <f t="shared" si="134"/>
        <v/>
      </c>
      <c r="AG554" s="95" t="str">
        <f>IF($C554="", "", IF(IFERROR(INDEX(Ingredients!C$11:C$310, MATCH($C554, Ingredients!$B$11:$B$310, 0)), "")="", "", IFERROR(INDEX(Ingredients!C$11:C$310, MATCH($C554, Ingredients!$B$11:$B$310, 0)), "")))</f>
        <v/>
      </c>
      <c r="AH554" s="105" t="str">
        <f>IF($C554="", "", IF(IFERROR(INDEX(Ingredients!D$11:D$310, MATCH($C554, Ingredients!$B$11:$B$310, 0)), "")="", "", IFERROR(INDEX(Ingredients!D$11:D$310, MATCH($C554, Ingredients!$B$11:$B$310, 0)), "")))</f>
        <v/>
      </c>
      <c r="AI554" s="106" t="str">
        <f>IF($C554="", "", IF(IFERROR(INDEX(Ingredients!E$11:E$310, MATCH($C554, Ingredients!$B$11:$B$310, 0)), "")="", "", IFERROR(INDEX(Ingredients!E$11:E$310, MATCH($C554, Ingredients!$B$11:$B$310, 0)), "")))</f>
        <v/>
      </c>
      <c r="AJ554" s="108" t="str">
        <f>IF($C554="", "", IF(IFERROR(INDEX(Ingredients!F$11:F$310, MATCH($C554, Ingredients!$B$11:$B$310, 0)), "")="", "", IFERROR(INDEX(Ingredients!F$11:F$310, MATCH($C554, Ingredients!$B$11:$B$310, 0)), "")))</f>
        <v/>
      </c>
      <c r="AK554" s="106" t="str">
        <f>IF($C554="", "", IF(IFERROR(INDEX(Ingredients!G$11:G$310, MATCH($C554, Ingredients!$B$11:$B$310, 0)), "")="", "", IFERROR(INDEX(Ingredients!G$11:G$310, MATCH($C554, Ingredients!$B$11:$B$310, 0)), "")))</f>
        <v/>
      </c>
      <c r="AL554" s="79" t="str">
        <f>IF($C554="", "", IF(IFERROR(INDEX(Ingredients!H$11:H$310, MATCH($C554, Ingredients!$B$11:$B$310, 0)), "")="", "", IFERROR(INDEX(Ingredients!H$11:H$310, MATCH($C554, Ingredients!$B$11:$B$310, 0)), "")))</f>
        <v/>
      </c>
      <c r="AN554" s="83" t="str">
        <f t="shared" si="125"/>
        <v/>
      </c>
      <c r="AP554" s="114" t="str">
        <f t="shared" si="135"/>
        <v/>
      </c>
      <c r="AR554" s="117" t="str">
        <f>IF($C554="", "", IF(IFERROR(INDEX(Ingredients!$AI$11:$AI$310, MATCH($C554, Ingredients!$B$11:$B$310, 0)), "")="", "", IFERROR(INDEX(Ingredients!$AI$11:$AI$310, MATCH($C554, Ingredients!$B$11:$B$310, 0)), "")))</f>
        <v/>
      </c>
      <c r="AT554" s="120" t="str">
        <f t="shared" si="136"/>
        <v/>
      </c>
      <c r="AV554" s="90" t="str">
        <f t="shared" si="126"/>
        <v/>
      </c>
      <c r="AX554" s="90" t="str">
        <f>IF($AV554="", "", COUNTIF($AV$11:$AV$5010, "&lt;"&amp;$AV554)+1+COUNTIF($AV$11:$AV554, $AV554)-1)</f>
        <v/>
      </c>
      <c r="AZ554" s="111" t="str">
        <f>IF($B554="", "", SUMIF('Shopping List'!$AV$11:$AV$25, $B554, 'Shopping List'!$BN$11:$BN$25))</f>
        <v/>
      </c>
      <c r="BB554" s="117" t="str">
        <f t="shared" si="137"/>
        <v/>
      </c>
    </row>
    <row r="555" spans="1:54" x14ac:dyDescent="0.25">
      <c r="A555" s="4"/>
      <c r="B555" s="37"/>
      <c r="C555" s="124"/>
      <c r="D555" s="39"/>
      <c r="E555" s="125"/>
      <c r="F555" s="48"/>
      <c r="G555" s="4"/>
      <c r="H555" s="4"/>
      <c r="I555" s="95" t="str">
        <f>IF($C555="", "", IF(IFERROR(INDEX(Ingredients!$C$11:$C$310, MATCH($C555, Ingredients!$B$11:$B$310, 0)), "")="", "", IFERROR(INDEX(Ingredients!$C$11:$C$310, MATCH($C555, Ingredients!$B$11:$B$310, 0)), "")))</f>
        <v/>
      </c>
      <c r="J555" s="73" t="str">
        <f>IF($B555="", "", IF(IFERROR(INDEX(Meals!$C$11:$C$260, MATCH($B555, Meals!$B$11:$B$260, 0)), "")="", "", IFERROR(INDEX(Meals!$C$11:$C$260, MATCH($B555, Meals!$B$11:$B$260, 0)), "")))</f>
        <v/>
      </c>
      <c r="K555" s="4"/>
      <c r="L555" s="72" t="str">
        <f t="shared" si="127"/>
        <v/>
      </c>
      <c r="M555" s="73" t="str">
        <f t="shared" si="128"/>
        <v/>
      </c>
      <c r="N555" s="4"/>
      <c r="O555" s="78" t="str">
        <f t="shared" si="129"/>
        <v/>
      </c>
      <c r="P555" s="79" t="str">
        <f t="shared" si="130"/>
        <v/>
      </c>
      <c r="Q555" s="4"/>
      <c r="R555" s="90" t="str">
        <f t="shared" si="131"/>
        <v/>
      </c>
      <c r="S555" s="4"/>
      <c r="Y555" s="18" t="str">
        <f t="shared" si="132"/>
        <v/>
      </c>
      <c r="AA555" s="18" t="str">
        <f t="shared" si="123"/>
        <v/>
      </c>
      <c r="AB555" s="18" t="str">
        <f t="shared" si="124"/>
        <v/>
      </c>
      <c r="AC555" s="18" t="str">
        <f t="shared" si="133"/>
        <v/>
      </c>
      <c r="AD555" s="18" t="str">
        <f t="shared" si="133"/>
        <v/>
      </c>
      <c r="AE555" s="18" t="str">
        <f t="shared" si="134"/>
        <v/>
      </c>
      <c r="AG555" s="95" t="str">
        <f>IF($C555="", "", IF(IFERROR(INDEX(Ingredients!C$11:C$310, MATCH($C555, Ingredients!$B$11:$B$310, 0)), "")="", "", IFERROR(INDEX(Ingredients!C$11:C$310, MATCH($C555, Ingredients!$B$11:$B$310, 0)), "")))</f>
        <v/>
      </c>
      <c r="AH555" s="105" t="str">
        <f>IF($C555="", "", IF(IFERROR(INDEX(Ingredients!D$11:D$310, MATCH($C555, Ingredients!$B$11:$B$310, 0)), "")="", "", IFERROR(INDEX(Ingredients!D$11:D$310, MATCH($C555, Ingredients!$B$11:$B$310, 0)), "")))</f>
        <v/>
      </c>
      <c r="AI555" s="106" t="str">
        <f>IF($C555="", "", IF(IFERROR(INDEX(Ingredients!E$11:E$310, MATCH($C555, Ingredients!$B$11:$B$310, 0)), "")="", "", IFERROR(INDEX(Ingredients!E$11:E$310, MATCH($C555, Ingredients!$B$11:$B$310, 0)), "")))</f>
        <v/>
      </c>
      <c r="AJ555" s="108" t="str">
        <f>IF($C555="", "", IF(IFERROR(INDEX(Ingredients!F$11:F$310, MATCH($C555, Ingredients!$B$11:$B$310, 0)), "")="", "", IFERROR(INDEX(Ingredients!F$11:F$310, MATCH($C555, Ingredients!$B$11:$B$310, 0)), "")))</f>
        <v/>
      </c>
      <c r="AK555" s="106" t="str">
        <f>IF($C555="", "", IF(IFERROR(INDEX(Ingredients!G$11:G$310, MATCH($C555, Ingredients!$B$11:$B$310, 0)), "")="", "", IFERROR(INDEX(Ingredients!G$11:G$310, MATCH($C555, Ingredients!$B$11:$B$310, 0)), "")))</f>
        <v/>
      </c>
      <c r="AL555" s="79" t="str">
        <f>IF($C555="", "", IF(IFERROR(INDEX(Ingredients!H$11:H$310, MATCH($C555, Ingredients!$B$11:$B$310, 0)), "")="", "", IFERROR(INDEX(Ingredients!H$11:H$310, MATCH($C555, Ingredients!$B$11:$B$310, 0)), "")))</f>
        <v/>
      </c>
      <c r="AN555" s="83" t="str">
        <f t="shared" si="125"/>
        <v/>
      </c>
      <c r="AP555" s="114" t="str">
        <f t="shared" si="135"/>
        <v/>
      </c>
      <c r="AR555" s="117" t="str">
        <f>IF($C555="", "", IF(IFERROR(INDEX(Ingredients!$AI$11:$AI$310, MATCH($C555, Ingredients!$B$11:$B$310, 0)), "")="", "", IFERROR(INDEX(Ingredients!$AI$11:$AI$310, MATCH($C555, Ingredients!$B$11:$B$310, 0)), "")))</f>
        <v/>
      </c>
      <c r="AT555" s="120" t="str">
        <f t="shared" si="136"/>
        <v/>
      </c>
      <c r="AV555" s="90" t="str">
        <f t="shared" si="126"/>
        <v/>
      </c>
      <c r="AX555" s="90" t="str">
        <f>IF($AV555="", "", COUNTIF($AV$11:$AV$5010, "&lt;"&amp;$AV555)+1+COUNTIF($AV$11:$AV555, $AV555)-1)</f>
        <v/>
      </c>
      <c r="AZ555" s="111" t="str">
        <f>IF($B555="", "", SUMIF('Shopping List'!$AV$11:$AV$25, $B555, 'Shopping List'!$BN$11:$BN$25))</f>
        <v/>
      </c>
      <c r="BB555" s="117" t="str">
        <f t="shared" si="137"/>
        <v/>
      </c>
    </row>
    <row r="556" spans="1:54" x14ac:dyDescent="0.25">
      <c r="A556" s="4"/>
      <c r="B556" s="37"/>
      <c r="C556" s="124"/>
      <c r="D556" s="39"/>
      <c r="E556" s="125"/>
      <c r="F556" s="48"/>
      <c r="G556" s="4"/>
      <c r="H556" s="4"/>
      <c r="I556" s="95" t="str">
        <f>IF($C556="", "", IF(IFERROR(INDEX(Ingredients!$C$11:$C$310, MATCH($C556, Ingredients!$B$11:$B$310, 0)), "")="", "", IFERROR(INDEX(Ingredients!$C$11:$C$310, MATCH($C556, Ingredients!$B$11:$B$310, 0)), "")))</f>
        <v/>
      </c>
      <c r="J556" s="73" t="str">
        <f>IF($B556="", "", IF(IFERROR(INDEX(Meals!$C$11:$C$260, MATCH($B556, Meals!$B$11:$B$260, 0)), "")="", "", IFERROR(INDEX(Meals!$C$11:$C$260, MATCH($B556, Meals!$B$11:$B$260, 0)), "")))</f>
        <v/>
      </c>
      <c r="K556" s="4"/>
      <c r="L556" s="72" t="str">
        <f t="shared" si="127"/>
        <v/>
      </c>
      <c r="M556" s="73" t="str">
        <f t="shared" si="128"/>
        <v/>
      </c>
      <c r="N556" s="4"/>
      <c r="O556" s="78" t="str">
        <f t="shared" si="129"/>
        <v/>
      </c>
      <c r="P556" s="79" t="str">
        <f t="shared" si="130"/>
        <v/>
      </c>
      <c r="Q556" s="4"/>
      <c r="R556" s="90" t="str">
        <f t="shared" si="131"/>
        <v/>
      </c>
      <c r="S556" s="4"/>
      <c r="Y556" s="18" t="str">
        <f t="shared" si="132"/>
        <v/>
      </c>
      <c r="AA556" s="18" t="str">
        <f t="shared" si="123"/>
        <v/>
      </c>
      <c r="AB556" s="18" t="str">
        <f t="shared" si="124"/>
        <v/>
      </c>
      <c r="AC556" s="18" t="str">
        <f t="shared" si="133"/>
        <v/>
      </c>
      <c r="AD556" s="18" t="str">
        <f t="shared" si="133"/>
        <v/>
      </c>
      <c r="AE556" s="18" t="str">
        <f t="shared" si="134"/>
        <v/>
      </c>
      <c r="AG556" s="95" t="str">
        <f>IF($C556="", "", IF(IFERROR(INDEX(Ingredients!C$11:C$310, MATCH($C556, Ingredients!$B$11:$B$310, 0)), "")="", "", IFERROR(INDEX(Ingredients!C$11:C$310, MATCH($C556, Ingredients!$B$11:$B$310, 0)), "")))</f>
        <v/>
      </c>
      <c r="AH556" s="105" t="str">
        <f>IF($C556="", "", IF(IFERROR(INDEX(Ingredients!D$11:D$310, MATCH($C556, Ingredients!$B$11:$B$310, 0)), "")="", "", IFERROR(INDEX(Ingredients!D$11:D$310, MATCH($C556, Ingredients!$B$11:$B$310, 0)), "")))</f>
        <v/>
      </c>
      <c r="AI556" s="106" t="str">
        <f>IF($C556="", "", IF(IFERROR(INDEX(Ingredients!E$11:E$310, MATCH($C556, Ingredients!$B$11:$B$310, 0)), "")="", "", IFERROR(INDEX(Ingredients!E$11:E$310, MATCH($C556, Ingredients!$B$11:$B$310, 0)), "")))</f>
        <v/>
      </c>
      <c r="AJ556" s="108" t="str">
        <f>IF($C556="", "", IF(IFERROR(INDEX(Ingredients!F$11:F$310, MATCH($C556, Ingredients!$B$11:$B$310, 0)), "")="", "", IFERROR(INDEX(Ingredients!F$11:F$310, MATCH($C556, Ingredients!$B$11:$B$310, 0)), "")))</f>
        <v/>
      </c>
      <c r="AK556" s="106" t="str">
        <f>IF($C556="", "", IF(IFERROR(INDEX(Ingredients!G$11:G$310, MATCH($C556, Ingredients!$B$11:$B$310, 0)), "")="", "", IFERROR(INDEX(Ingredients!G$11:G$310, MATCH($C556, Ingredients!$B$11:$B$310, 0)), "")))</f>
        <v/>
      </c>
      <c r="AL556" s="79" t="str">
        <f>IF($C556="", "", IF(IFERROR(INDEX(Ingredients!H$11:H$310, MATCH($C556, Ingredients!$B$11:$B$310, 0)), "")="", "", IFERROR(INDEX(Ingredients!H$11:H$310, MATCH($C556, Ingredients!$B$11:$B$310, 0)), "")))</f>
        <v/>
      </c>
      <c r="AN556" s="83" t="str">
        <f t="shared" si="125"/>
        <v/>
      </c>
      <c r="AP556" s="114" t="str">
        <f t="shared" si="135"/>
        <v/>
      </c>
      <c r="AR556" s="117" t="str">
        <f>IF($C556="", "", IF(IFERROR(INDEX(Ingredients!$AI$11:$AI$310, MATCH($C556, Ingredients!$B$11:$B$310, 0)), "")="", "", IFERROR(INDEX(Ingredients!$AI$11:$AI$310, MATCH($C556, Ingredients!$B$11:$B$310, 0)), "")))</f>
        <v/>
      </c>
      <c r="AT556" s="120" t="str">
        <f t="shared" si="136"/>
        <v/>
      </c>
      <c r="AV556" s="90" t="str">
        <f t="shared" si="126"/>
        <v/>
      </c>
      <c r="AX556" s="90" t="str">
        <f>IF($AV556="", "", COUNTIF($AV$11:$AV$5010, "&lt;"&amp;$AV556)+1+COUNTIF($AV$11:$AV556, $AV556)-1)</f>
        <v/>
      </c>
      <c r="AZ556" s="111" t="str">
        <f>IF($B556="", "", SUMIF('Shopping List'!$AV$11:$AV$25, $B556, 'Shopping List'!$BN$11:$BN$25))</f>
        <v/>
      </c>
      <c r="BB556" s="117" t="str">
        <f t="shared" si="137"/>
        <v/>
      </c>
    </row>
    <row r="557" spans="1:54" x14ac:dyDescent="0.25">
      <c r="A557" s="4"/>
      <c r="B557" s="37"/>
      <c r="C557" s="124"/>
      <c r="D557" s="39"/>
      <c r="E557" s="125"/>
      <c r="F557" s="48"/>
      <c r="G557" s="4"/>
      <c r="H557" s="4"/>
      <c r="I557" s="95" t="str">
        <f>IF($C557="", "", IF(IFERROR(INDEX(Ingredients!$C$11:$C$310, MATCH($C557, Ingredients!$B$11:$B$310, 0)), "")="", "", IFERROR(INDEX(Ingredients!$C$11:$C$310, MATCH($C557, Ingredients!$B$11:$B$310, 0)), "")))</f>
        <v/>
      </c>
      <c r="J557" s="73" t="str">
        <f>IF($B557="", "", IF(IFERROR(INDEX(Meals!$C$11:$C$260, MATCH($B557, Meals!$B$11:$B$260, 0)), "")="", "", IFERROR(INDEX(Meals!$C$11:$C$260, MATCH($B557, Meals!$B$11:$B$260, 0)), "")))</f>
        <v/>
      </c>
      <c r="K557" s="4"/>
      <c r="L557" s="72" t="str">
        <f t="shared" si="127"/>
        <v/>
      </c>
      <c r="M557" s="73" t="str">
        <f t="shared" si="128"/>
        <v/>
      </c>
      <c r="N557" s="4"/>
      <c r="O557" s="78" t="str">
        <f t="shared" si="129"/>
        <v/>
      </c>
      <c r="P557" s="79" t="str">
        <f t="shared" si="130"/>
        <v/>
      </c>
      <c r="Q557" s="4"/>
      <c r="R557" s="90" t="str">
        <f t="shared" si="131"/>
        <v/>
      </c>
      <c r="S557" s="4"/>
      <c r="Y557" s="18" t="str">
        <f t="shared" si="132"/>
        <v/>
      </c>
      <c r="AA557" s="18" t="str">
        <f t="shared" si="123"/>
        <v/>
      </c>
      <c r="AB557" s="18" t="str">
        <f t="shared" si="124"/>
        <v/>
      </c>
      <c r="AC557" s="18" t="str">
        <f t="shared" si="133"/>
        <v/>
      </c>
      <c r="AD557" s="18" t="str">
        <f t="shared" si="133"/>
        <v/>
      </c>
      <c r="AE557" s="18" t="str">
        <f t="shared" si="134"/>
        <v/>
      </c>
      <c r="AG557" s="95" t="str">
        <f>IF($C557="", "", IF(IFERROR(INDEX(Ingredients!C$11:C$310, MATCH($C557, Ingredients!$B$11:$B$310, 0)), "")="", "", IFERROR(INDEX(Ingredients!C$11:C$310, MATCH($C557, Ingredients!$B$11:$B$310, 0)), "")))</f>
        <v/>
      </c>
      <c r="AH557" s="105" t="str">
        <f>IF($C557="", "", IF(IFERROR(INDEX(Ingredients!D$11:D$310, MATCH($C557, Ingredients!$B$11:$B$310, 0)), "")="", "", IFERROR(INDEX(Ingredients!D$11:D$310, MATCH($C557, Ingredients!$B$11:$B$310, 0)), "")))</f>
        <v/>
      </c>
      <c r="AI557" s="106" t="str">
        <f>IF($C557="", "", IF(IFERROR(INDEX(Ingredients!E$11:E$310, MATCH($C557, Ingredients!$B$11:$B$310, 0)), "")="", "", IFERROR(INDEX(Ingredients!E$11:E$310, MATCH($C557, Ingredients!$B$11:$B$310, 0)), "")))</f>
        <v/>
      </c>
      <c r="AJ557" s="108" t="str">
        <f>IF($C557="", "", IF(IFERROR(INDEX(Ingredients!F$11:F$310, MATCH($C557, Ingredients!$B$11:$B$310, 0)), "")="", "", IFERROR(INDEX(Ingredients!F$11:F$310, MATCH($C557, Ingredients!$B$11:$B$310, 0)), "")))</f>
        <v/>
      </c>
      <c r="AK557" s="106" t="str">
        <f>IF($C557="", "", IF(IFERROR(INDEX(Ingredients!G$11:G$310, MATCH($C557, Ingredients!$B$11:$B$310, 0)), "")="", "", IFERROR(INDEX(Ingredients!G$11:G$310, MATCH($C557, Ingredients!$B$11:$B$310, 0)), "")))</f>
        <v/>
      </c>
      <c r="AL557" s="79" t="str">
        <f>IF($C557="", "", IF(IFERROR(INDEX(Ingredients!H$11:H$310, MATCH($C557, Ingredients!$B$11:$B$310, 0)), "")="", "", IFERROR(INDEX(Ingredients!H$11:H$310, MATCH($C557, Ingredients!$B$11:$B$310, 0)), "")))</f>
        <v/>
      </c>
      <c r="AN557" s="83" t="str">
        <f t="shared" si="125"/>
        <v/>
      </c>
      <c r="AP557" s="114" t="str">
        <f t="shared" si="135"/>
        <v/>
      </c>
      <c r="AR557" s="117" t="str">
        <f>IF($C557="", "", IF(IFERROR(INDEX(Ingredients!$AI$11:$AI$310, MATCH($C557, Ingredients!$B$11:$B$310, 0)), "")="", "", IFERROR(INDEX(Ingredients!$AI$11:$AI$310, MATCH($C557, Ingredients!$B$11:$B$310, 0)), "")))</f>
        <v/>
      </c>
      <c r="AT557" s="120" t="str">
        <f t="shared" si="136"/>
        <v/>
      </c>
      <c r="AV557" s="90" t="str">
        <f t="shared" si="126"/>
        <v/>
      </c>
      <c r="AX557" s="90" t="str">
        <f>IF($AV557="", "", COUNTIF($AV$11:$AV$5010, "&lt;"&amp;$AV557)+1+COUNTIF($AV$11:$AV557, $AV557)-1)</f>
        <v/>
      </c>
      <c r="AZ557" s="111" t="str">
        <f>IF($B557="", "", SUMIF('Shopping List'!$AV$11:$AV$25, $B557, 'Shopping List'!$BN$11:$BN$25))</f>
        <v/>
      </c>
      <c r="BB557" s="117" t="str">
        <f t="shared" si="137"/>
        <v/>
      </c>
    </row>
    <row r="558" spans="1:54" x14ac:dyDescent="0.25">
      <c r="A558" s="4"/>
      <c r="B558" s="37"/>
      <c r="C558" s="124"/>
      <c r="D558" s="39"/>
      <c r="E558" s="125"/>
      <c r="F558" s="48"/>
      <c r="G558" s="4"/>
      <c r="H558" s="4"/>
      <c r="I558" s="95" t="str">
        <f>IF($C558="", "", IF(IFERROR(INDEX(Ingredients!$C$11:$C$310, MATCH($C558, Ingredients!$B$11:$B$310, 0)), "")="", "", IFERROR(INDEX(Ingredients!$C$11:$C$310, MATCH($C558, Ingredients!$B$11:$B$310, 0)), "")))</f>
        <v/>
      </c>
      <c r="J558" s="73" t="str">
        <f>IF($B558="", "", IF(IFERROR(INDEX(Meals!$C$11:$C$260, MATCH($B558, Meals!$B$11:$B$260, 0)), "")="", "", IFERROR(INDEX(Meals!$C$11:$C$260, MATCH($B558, Meals!$B$11:$B$260, 0)), "")))</f>
        <v/>
      </c>
      <c r="K558" s="4"/>
      <c r="L558" s="72" t="str">
        <f t="shared" si="127"/>
        <v/>
      </c>
      <c r="M558" s="73" t="str">
        <f t="shared" si="128"/>
        <v/>
      </c>
      <c r="N558" s="4"/>
      <c r="O558" s="78" t="str">
        <f t="shared" si="129"/>
        <v/>
      </c>
      <c r="P558" s="79" t="str">
        <f t="shared" si="130"/>
        <v/>
      </c>
      <c r="Q558" s="4"/>
      <c r="R558" s="90" t="str">
        <f t="shared" si="131"/>
        <v/>
      </c>
      <c r="S558" s="4"/>
      <c r="Y558" s="18" t="str">
        <f t="shared" si="132"/>
        <v/>
      </c>
      <c r="AA558" s="18" t="str">
        <f t="shared" si="123"/>
        <v/>
      </c>
      <c r="AB558" s="18" t="str">
        <f t="shared" si="124"/>
        <v/>
      </c>
      <c r="AC558" s="18" t="str">
        <f t="shared" si="133"/>
        <v/>
      </c>
      <c r="AD558" s="18" t="str">
        <f t="shared" si="133"/>
        <v/>
      </c>
      <c r="AE558" s="18" t="str">
        <f t="shared" si="134"/>
        <v/>
      </c>
      <c r="AG558" s="95" t="str">
        <f>IF($C558="", "", IF(IFERROR(INDEX(Ingredients!C$11:C$310, MATCH($C558, Ingredients!$B$11:$B$310, 0)), "")="", "", IFERROR(INDEX(Ingredients!C$11:C$310, MATCH($C558, Ingredients!$B$11:$B$310, 0)), "")))</f>
        <v/>
      </c>
      <c r="AH558" s="105" t="str">
        <f>IF($C558="", "", IF(IFERROR(INDEX(Ingredients!D$11:D$310, MATCH($C558, Ingredients!$B$11:$B$310, 0)), "")="", "", IFERROR(INDEX(Ingredients!D$11:D$310, MATCH($C558, Ingredients!$B$11:$B$310, 0)), "")))</f>
        <v/>
      </c>
      <c r="AI558" s="106" t="str">
        <f>IF($C558="", "", IF(IFERROR(INDEX(Ingredients!E$11:E$310, MATCH($C558, Ingredients!$B$11:$B$310, 0)), "")="", "", IFERROR(INDEX(Ingredients!E$11:E$310, MATCH($C558, Ingredients!$B$11:$B$310, 0)), "")))</f>
        <v/>
      </c>
      <c r="AJ558" s="108" t="str">
        <f>IF($C558="", "", IF(IFERROR(INDEX(Ingredients!F$11:F$310, MATCH($C558, Ingredients!$B$11:$B$310, 0)), "")="", "", IFERROR(INDEX(Ingredients!F$11:F$310, MATCH($C558, Ingredients!$B$11:$B$310, 0)), "")))</f>
        <v/>
      </c>
      <c r="AK558" s="106" t="str">
        <f>IF($C558="", "", IF(IFERROR(INDEX(Ingredients!G$11:G$310, MATCH($C558, Ingredients!$B$11:$B$310, 0)), "")="", "", IFERROR(INDEX(Ingredients!G$11:G$310, MATCH($C558, Ingredients!$B$11:$B$310, 0)), "")))</f>
        <v/>
      </c>
      <c r="AL558" s="79" t="str">
        <f>IF($C558="", "", IF(IFERROR(INDEX(Ingredients!H$11:H$310, MATCH($C558, Ingredients!$B$11:$B$310, 0)), "")="", "", IFERROR(INDEX(Ingredients!H$11:H$310, MATCH($C558, Ingredients!$B$11:$B$310, 0)), "")))</f>
        <v/>
      </c>
      <c r="AN558" s="83" t="str">
        <f t="shared" si="125"/>
        <v/>
      </c>
      <c r="AP558" s="114" t="str">
        <f t="shared" si="135"/>
        <v/>
      </c>
      <c r="AR558" s="117" t="str">
        <f>IF($C558="", "", IF(IFERROR(INDEX(Ingredients!$AI$11:$AI$310, MATCH($C558, Ingredients!$B$11:$B$310, 0)), "")="", "", IFERROR(INDEX(Ingredients!$AI$11:$AI$310, MATCH($C558, Ingredients!$B$11:$B$310, 0)), "")))</f>
        <v/>
      </c>
      <c r="AT558" s="120" t="str">
        <f t="shared" si="136"/>
        <v/>
      </c>
      <c r="AV558" s="90" t="str">
        <f t="shared" si="126"/>
        <v/>
      </c>
      <c r="AX558" s="90" t="str">
        <f>IF($AV558="", "", COUNTIF($AV$11:$AV$5010, "&lt;"&amp;$AV558)+1+COUNTIF($AV$11:$AV558, $AV558)-1)</f>
        <v/>
      </c>
      <c r="AZ558" s="111" t="str">
        <f>IF($B558="", "", SUMIF('Shopping List'!$AV$11:$AV$25, $B558, 'Shopping List'!$BN$11:$BN$25))</f>
        <v/>
      </c>
      <c r="BB558" s="117" t="str">
        <f t="shared" si="137"/>
        <v/>
      </c>
    </row>
    <row r="559" spans="1:54" x14ac:dyDescent="0.25">
      <c r="A559" s="4"/>
      <c r="B559" s="37"/>
      <c r="C559" s="124"/>
      <c r="D559" s="39"/>
      <c r="E559" s="125"/>
      <c r="F559" s="48"/>
      <c r="G559" s="4"/>
      <c r="H559" s="4"/>
      <c r="I559" s="95" t="str">
        <f>IF($C559="", "", IF(IFERROR(INDEX(Ingredients!$C$11:$C$310, MATCH($C559, Ingredients!$B$11:$B$310, 0)), "")="", "", IFERROR(INDEX(Ingredients!$C$11:$C$310, MATCH($C559, Ingredients!$B$11:$B$310, 0)), "")))</f>
        <v/>
      </c>
      <c r="J559" s="73" t="str">
        <f>IF($B559="", "", IF(IFERROR(INDEX(Meals!$C$11:$C$260, MATCH($B559, Meals!$B$11:$B$260, 0)), "")="", "", IFERROR(INDEX(Meals!$C$11:$C$260, MATCH($B559, Meals!$B$11:$B$260, 0)), "")))</f>
        <v/>
      </c>
      <c r="K559" s="4"/>
      <c r="L559" s="72" t="str">
        <f t="shared" si="127"/>
        <v/>
      </c>
      <c r="M559" s="73" t="str">
        <f t="shared" si="128"/>
        <v/>
      </c>
      <c r="N559" s="4"/>
      <c r="O559" s="78" t="str">
        <f t="shared" si="129"/>
        <v/>
      </c>
      <c r="P559" s="79" t="str">
        <f t="shared" si="130"/>
        <v/>
      </c>
      <c r="Q559" s="4"/>
      <c r="R559" s="90" t="str">
        <f t="shared" si="131"/>
        <v/>
      </c>
      <c r="S559" s="4"/>
      <c r="Y559" s="18" t="str">
        <f t="shared" si="132"/>
        <v/>
      </c>
      <c r="AA559" s="18" t="str">
        <f t="shared" si="123"/>
        <v/>
      </c>
      <c r="AB559" s="18" t="str">
        <f t="shared" si="124"/>
        <v/>
      </c>
      <c r="AC559" s="18" t="str">
        <f t="shared" si="133"/>
        <v/>
      </c>
      <c r="AD559" s="18" t="str">
        <f t="shared" si="133"/>
        <v/>
      </c>
      <c r="AE559" s="18" t="str">
        <f t="shared" si="134"/>
        <v/>
      </c>
      <c r="AG559" s="95" t="str">
        <f>IF($C559="", "", IF(IFERROR(INDEX(Ingredients!C$11:C$310, MATCH($C559, Ingredients!$B$11:$B$310, 0)), "")="", "", IFERROR(INDEX(Ingredients!C$11:C$310, MATCH($C559, Ingredients!$B$11:$B$310, 0)), "")))</f>
        <v/>
      </c>
      <c r="AH559" s="105" t="str">
        <f>IF($C559="", "", IF(IFERROR(INDEX(Ingredients!D$11:D$310, MATCH($C559, Ingredients!$B$11:$B$310, 0)), "")="", "", IFERROR(INDEX(Ingredients!D$11:D$310, MATCH($C559, Ingredients!$B$11:$B$310, 0)), "")))</f>
        <v/>
      </c>
      <c r="AI559" s="106" t="str">
        <f>IF($C559="", "", IF(IFERROR(INDEX(Ingredients!E$11:E$310, MATCH($C559, Ingredients!$B$11:$B$310, 0)), "")="", "", IFERROR(INDEX(Ingredients!E$11:E$310, MATCH($C559, Ingredients!$B$11:$B$310, 0)), "")))</f>
        <v/>
      </c>
      <c r="AJ559" s="108" t="str">
        <f>IF($C559="", "", IF(IFERROR(INDEX(Ingredients!F$11:F$310, MATCH($C559, Ingredients!$B$11:$B$310, 0)), "")="", "", IFERROR(INDEX(Ingredients!F$11:F$310, MATCH($C559, Ingredients!$B$11:$B$310, 0)), "")))</f>
        <v/>
      </c>
      <c r="AK559" s="106" t="str">
        <f>IF($C559="", "", IF(IFERROR(INDEX(Ingredients!G$11:G$310, MATCH($C559, Ingredients!$B$11:$B$310, 0)), "")="", "", IFERROR(INDEX(Ingredients!G$11:G$310, MATCH($C559, Ingredients!$B$11:$B$310, 0)), "")))</f>
        <v/>
      </c>
      <c r="AL559" s="79" t="str">
        <f>IF($C559="", "", IF(IFERROR(INDEX(Ingredients!H$11:H$310, MATCH($C559, Ingredients!$B$11:$B$310, 0)), "")="", "", IFERROR(INDEX(Ingredients!H$11:H$310, MATCH($C559, Ingredients!$B$11:$B$310, 0)), "")))</f>
        <v/>
      </c>
      <c r="AN559" s="83" t="str">
        <f t="shared" si="125"/>
        <v/>
      </c>
      <c r="AP559" s="114" t="str">
        <f t="shared" si="135"/>
        <v/>
      </c>
      <c r="AR559" s="117" t="str">
        <f>IF($C559="", "", IF(IFERROR(INDEX(Ingredients!$AI$11:$AI$310, MATCH($C559, Ingredients!$B$11:$B$310, 0)), "")="", "", IFERROR(INDEX(Ingredients!$AI$11:$AI$310, MATCH($C559, Ingredients!$B$11:$B$310, 0)), "")))</f>
        <v/>
      </c>
      <c r="AT559" s="120" t="str">
        <f t="shared" si="136"/>
        <v/>
      </c>
      <c r="AV559" s="90" t="str">
        <f t="shared" si="126"/>
        <v/>
      </c>
      <c r="AX559" s="90" t="str">
        <f>IF($AV559="", "", COUNTIF($AV$11:$AV$5010, "&lt;"&amp;$AV559)+1+COUNTIF($AV$11:$AV559, $AV559)-1)</f>
        <v/>
      </c>
      <c r="AZ559" s="111" t="str">
        <f>IF($B559="", "", SUMIF('Shopping List'!$AV$11:$AV$25, $B559, 'Shopping List'!$BN$11:$BN$25))</f>
        <v/>
      </c>
      <c r="BB559" s="117" t="str">
        <f t="shared" si="137"/>
        <v/>
      </c>
    </row>
    <row r="560" spans="1:54" x14ac:dyDescent="0.25">
      <c r="A560" s="4"/>
      <c r="B560" s="37"/>
      <c r="C560" s="124"/>
      <c r="D560" s="39"/>
      <c r="E560" s="125"/>
      <c r="F560" s="48"/>
      <c r="G560" s="4"/>
      <c r="H560" s="4"/>
      <c r="I560" s="95" t="str">
        <f>IF($C560="", "", IF(IFERROR(INDEX(Ingredients!$C$11:$C$310, MATCH($C560, Ingredients!$B$11:$B$310, 0)), "")="", "", IFERROR(INDEX(Ingredients!$C$11:$C$310, MATCH($C560, Ingredients!$B$11:$B$310, 0)), "")))</f>
        <v/>
      </c>
      <c r="J560" s="73" t="str">
        <f>IF($B560="", "", IF(IFERROR(INDEX(Meals!$C$11:$C$260, MATCH($B560, Meals!$B$11:$B$260, 0)), "")="", "", IFERROR(INDEX(Meals!$C$11:$C$260, MATCH($B560, Meals!$B$11:$B$260, 0)), "")))</f>
        <v/>
      </c>
      <c r="K560" s="4"/>
      <c r="L560" s="72" t="str">
        <f t="shared" si="127"/>
        <v/>
      </c>
      <c r="M560" s="73" t="str">
        <f t="shared" si="128"/>
        <v/>
      </c>
      <c r="N560" s="4"/>
      <c r="O560" s="78" t="str">
        <f t="shared" si="129"/>
        <v/>
      </c>
      <c r="P560" s="79" t="str">
        <f t="shared" si="130"/>
        <v/>
      </c>
      <c r="Q560" s="4"/>
      <c r="R560" s="90" t="str">
        <f t="shared" si="131"/>
        <v/>
      </c>
      <c r="S560" s="4"/>
      <c r="Y560" s="18" t="str">
        <f t="shared" si="132"/>
        <v/>
      </c>
      <c r="AA560" s="18" t="str">
        <f t="shared" si="123"/>
        <v/>
      </c>
      <c r="AB560" s="18" t="str">
        <f t="shared" si="124"/>
        <v/>
      </c>
      <c r="AC560" s="18" t="str">
        <f t="shared" si="133"/>
        <v/>
      </c>
      <c r="AD560" s="18" t="str">
        <f t="shared" si="133"/>
        <v/>
      </c>
      <c r="AE560" s="18" t="str">
        <f t="shared" si="134"/>
        <v/>
      </c>
      <c r="AG560" s="95" t="str">
        <f>IF($C560="", "", IF(IFERROR(INDEX(Ingredients!C$11:C$310, MATCH($C560, Ingredients!$B$11:$B$310, 0)), "")="", "", IFERROR(INDEX(Ingredients!C$11:C$310, MATCH($C560, Ingredients!$B$11:$B$310, 0)), "")))</f>
        <v/>
      </c>
      <c r="AH560" s="105" t="str">
        <f>IF($C560="", "", IF(IFERROR(INDEX(Ingredients!D$11:D$310, MATCH($C560, Ingredients!$B$11:$B$310, 0)), "")="", "", IFERROR(INDEX(Ingredients!D$11:D$310, MATCH($C560, Ingredients!$B$11:$B$310, 0)), "")))</f>
        <v/>
      </c>
      <c r="AI560" s="106" t="str">
        <f>IF($C560="", "", IF(IFERROR(INDEX(Ingredients!E$11:E$310, MATCH($C560, Ingredients!$B$11:$B$310, 0)), "")="", "", IFERROR(INDEX(Ingredients!E$11:E$310, MATCH($C560, Ingredients!$B$11:$B$310, 0)), "")))</f>
        <v/>
      </c>
      <c r="AJ560" s="108" t="str">
        <f>IF($C560="", "", IF(IFERROR(INDEX(Ingredients!F$11:F$310, MATCH($C560, Ingredients!$B$11:$B$310, 0)), "")="", "", IFERROR(INDEX(Ingredients!F$11:F$310, MATCH($C560, Ingredients!$B$11:$B$310, 0)), "")))</f>
        <v/>
      </c>
      <c r="AK560" s="106" t="str">
        <f>IF($C560="", "", IF(IFERROR(INDEX(Ingredients!G$11:G$310, MATCH($C560, Ingredients!$B$11:$B$310, 0)), "")="", "", IFERROR(INDEX(Ingredients!G$11:G$310, MATCH($C560, Ingredients!$B$11:$B$310, 0)), "")))</f>
        <v/>
      </c>
      <c r="AL560" s="79" t="str">
        <f>IF($C560="", "", IF(IFERROR(INDEX(Ingredients!H$11:H$310, MATCH($C560, Ingredients!$B$11:$B$310, 0)), "")="", "", IFERROR(INDEX(Ingredients!H$11:H$310, MATCH($C560, Ingredients!$B$11:$B$310, 0)), "")))</f>
        <v/>
      </c>
      <c r="AN560" s="83" t="str">
        <f t="shared" si="125"/>
        <v/>
      </c>
      <c r="AP560" s="114" t="str">
        <f t="shared" si="135"/>
        <v/>
      </c>
      <c r="AR560" s="117" t="str">
        <f>IF($C560="", "", IF(IFERROR(INDEX(Ingredients!$AI$11:$AI$310, MATCH($C560, Ingredients!$B$11:$B$310, 0)), "")="", "", IFERROR(INDEX(Ingredients!$AI$11:$AI$310, MATCH($C560, Ingredients!$B$11:$B$310, 0)), "")))</f>
        <v/>
      </c>
      <c r="AT560" s="120" t="str">
        <f t="shared" si="136"/>
        <v/>
      </c>
      <c r="AV560" s="90" t="str">
        <f t="shared" si="126"/>
        <v/>
      </c>
      <c r="AX560" s="90" t="str">
        <f>IF($AV560="", "", COUNTIF($AV$11:$AV$5010, "&lt;"&amp;$AV560)+1+COUNTIF($AV$11:$AV560, $AV560)-1)</f>
        <v/>
      </c>
      <c r="AZ560" s="111" t="str">
        <f>IF($B560="", "", SUMIF('Shopping List'!$AV$11:$AV$25, $B560, 'Shopping List'!$BN$11:$BN$25))</f>
        <v/>
      </c>
      <c r="BB560" s="117" t="str">
        <f t="shared" si="137"/>
        <v/>
      </c>
    </row>
    <row r="561" spans="1:54" x14ac:dyDescent="0.25">
      <c r="A561" s="4"/>
      <c r="B561" s="37"/>
      <c r="C561" s="124"/>
      <c r="D561" s="39"/>
      <c r="E561" s="125"/>
      <c r="F561" s="48"/>
      <c r="G561" s="4"/>
      <c r="H561" s="4"/>
      <c r="I561" s="95" t="str">
        <f>IF($C561="", "", IF(IFERROR(INDEX(Ingredients!$C$11:$C$310, MATCH($C561, Ingredients!$B$11:$B$310, 0)), "")="", "", IFERROR(INDEX(Ingredients!$C$11:$C$310, MATCH($C561, Ingredients!$B$11:$B$310, 0)), "")))</f>
        <v/>
      </c>
      <c r="J561" s="73" t="str">
        <f>IF($B561="", "", IF(IFERROR(INDEX(Meals!$C$11:$C$260, MATCH($B561, Meals!$B$11:$B$260, 0)), "")="", "", IFERROR(INDEX(Meals!$C$11:$C$260, MATCH($B561, Meals!$B$11:$B$260, 0)), "")))</f>
        <v/>
      </c>
      <c r="K561" s="4"/>
      <c r="L561" s="72" t="str">
        <f t="shared" si="127"/>
        <v/>
      </c>
      <c r="M561" s="73" t="str">
        <f t="shared" si="128"/>
        <v/>
      </c>
      <c r="N561" s="4"/>
      <c r="O561" s="78" t="str">
        <f t="shared" si="129"/>
        <v/>
      </c>
      <c r="P561" s="79" t="str">
        <f t="shared" si="130"/>
        <v/>
      </c>
      <c r="Q561" s="4"/>
      <c r="R561" s="90" t="str">
        <f t="shared" si="131"/>
        <v/>
      </c>
      <c r="S561" s="4"/>
      <c r="Y561" s="18" t="str">
        <f t="shared" si="132"/>
        <v/>
      </c>
      <c r="AA561" s="18" t="str">
        <f t="shared" si="123"/>
        <v/>
      </c>
      <c r="AB561" s="18" t="str">
        <f t="shared" si="124"/>
        <v/>
      </c>
      <c r="AC561" s="18" t="str">
        <f t="shared" si="133"/>
        <v/>
      </c>
      <c r="AD561" s="18" t="str">
        <f t="shared" si="133"/>
        <v/>
      </c>
      <c r="AE561" s="18" t="str">
        <f t="shared" si="134"/>
        <v/>
      </c>
      <c r="AG561" s="95" t="str">
        <f>IF($C561="", "", IF(IFERROR(INDEX(Ingredients!C$11:C$310, MATCH($C561, Ingredients!$B$11:$B$310, 0)), "")="", "", IFERROR(INDEX(Ingredients!C$11:C$310, MATCH($C561, Ingredients!$B$11:$B$310, 0)), "")))</f>
        <v/>
      </c>
      <c r="AH561" s="105" t="str">
        <f>IF($C561="", "", IF(IFERROR(INDEX(Ingredients!D$11:D$310, MATCH($C561, Ingredients!$B$11:$B$310, 0)), "")="", "", IFERROR(INDEX(Ingredients!D$11:D$310, MATCH($C561, Ingredients!$B$11:$B$310, 0)), "")))</f>
        <v/>
      </c>
      <c r="AI561" s="106" t="str">
        <f>IF($C561="", "", IF(IFERROR(INDEX(Ingredients!E$11:E$310, MATCH($C561, Ingredients!$B$11:$B$310, 0)), "")="", "", IFERROR(INDEX(Ingredients!E$11:E$310, MATCH($C561, Ingredients!$B$11:$B$310, 0)), "")))</f>
        <v/>
      </c>
      <c r="AJ561" s="108" t="str">
        <f>IF($C561="", "", IF(IFERROR(INDEX(Ingredients!F$11:F$310, MATCH($C561, Ingredients!$B$11:$B$310, 0)), "")="", "", IFERROR(INDEX(Ingredients!F$11:F$310, MATCH($C561, Ingredients!$B$11:$B$310, 0)), "")))</f>
        <v/>
      </c>
      <c r="AK561" s="106" t="str">
        <f>IF($C561="", "", IF(IFERROR(INDEX(Ingredients!G$11:G$310, MATCH($C561, Ingredients!$B$11:$B$310, 0)), "")="", "", IFERROR(INDEX(Ingredients!G$11:G$310, MATCH($C561, Ingredients!$B$11:$B$310, 0)), "")))</f>
        <v/>
      </c>
      <c r="AL561" s="79" t="str">
        <f>IF($C561="", "", IF(IFERROR(INDEX(Ingredients!H$11:H$310, MATCH($C561, Ingredients!$B$11:$B$310, 0)), "")="", "", IFERROR(INDEX(Ingredients!H$11:H$310, MATCH($C561, Ingredients!$B$11:$B$310, 0)), "")))</f>
        <v/>
      </c>
      <c r="AN561" s="83" t="str">
        <f t="shared" si="125"/>
        <v/>
      </c>
      <c r="AP561" s="114" t="str">
        <f t="shared" si="135"/>
        <v/>
      </c>
      <c r="AR561" s="117" t="str">
        <f>IF($C561="", "", IF(IFERROR(INDEX(Ingredients!$AI$11:$AI$310, MATCH($C561, Ingredients!$B$11:$B$310, 0)), "")="", "", IFERROR(INDEX(Ingredients!$AI$11:$AI$310, MATCH($C561, Ingredients!$B$11:$B$310, 0)), "")))</f>
        <v/>
      </c>
      <c r="AT561" s="120" t="str">
        <f t="shared" si="136"/>
        <v/>
      </c>
      <c r="AV561" s="90" t="str">
        <f t="shared" si="126"/>
        <v/>
      </c>
      <c r="AX561" s="90" t="str">
        <f>IF($AV561="", "", COUNTIF($AV$11:$AV$5010, "&lt;"&amp;$AV561)+1+COUNTIF($AV$11:$AV561, $AV561)-1)</f>
        <v/>
      </c>
      <c r="AZ561" s="111" t="str">
        <f>IF($B561="", "", SUMIF('Shopping List'!$AV$11:$AV$25, $B561, 'Shopping List'!$BN$11:$BN$25))</f>
        <v/>
      </c>
      <c r="BB561" s="117" t="str">
        <f t="shared" si="137"/>
        <v/>
      </c>
    </row>
    <row r="562" spans="1:54" x14ac:dyDescent="0.25">
      <c r="A562" s="4"/>
      <c r="B562" s="37"/>
      <c r="C562" s="124"/>
      <c r="D562" s="39"/>
      <c r="E562" s="125"/>
      <c r="F562" s="48"/>
      <c r="G562" s="4"/>
      <c r="H562" s="4"/>
      <c r="I562" s="95" t="str">
        <f>IF($C562="", "", IF(IFERROR(INDEX(Ingredients!$C$11:$C$310, MATCH($C562, Ingredients!$B$11:$B$310, 0)), "")="", "", IFERROR(INDEX(Ingredients!$C$11:$C$310, MATCH($C562, Ingredients!$B$11:$B$310, 0)), "")))</f>
        <v/>
      </c>
      <c r="J562" s="73" t="str">
        <f>IF($B562="", "", IF(IFERROR(INDEX(Meals!$C$11:$C$260, MATCH($B562, Meals!$B$11:$B$260, 0)), "")="", "", IFERROR(INDEX(Meals!$C$11:$C$260, MATCH($B562, Meals!$B$11:$B$260, 0)), "")))</f>
        <v/>
      </c>
      <c r="K562" s="4"/>
      <c r="L562" s="72" t="str">
        <f t="shared" si="127"/>
        <v/>
      </c>
      <c r="M562" s="73" t="str">
        <f t="shared" si="128"/>
        <v/>
      </c>
      <c r="N562" s="4"/>
      <c r="O562" s="78" t="str">
        <f t="shared" si="129"/>
        <v/>
      </c>
      <c r="P562" s="79" t="str">
        <f t="shared" si="130"/>
        <v/>
      </c>
      <c r="Q562" s="4"/>
      <c r="R562" s="90" t="str">
        <f t="shared" si="131"/>
        <v/>
      </c>
      <c r="S562" s="4"/>
      <c r="Y562" s="18" t="str">
        <f t="shared" si="132"/>
        <v/>
      </c>
      <c r="AA562" s="18" t="str">
        <f t="shared" si="123"/>
        <v/>
      </c>
      <c r="AB562" s="18" t="str">
        <f t="shared" si="124"/>
        <v/>
      </c>
      <c r="AC562" s="18" t="str">
        <f t="shared" si="133"/>
        <v/>
      </c>
      <c r="AD562" s="18" t="str">
        <f t="shared" si="133"/>
        <v/>
      </c>
      <c r="AE562" s="18" t="str">
        <f t="shared" si="134"/>
        <v/>
      </c>
      <c r="AG562" s="95" t="str">
        <f>IF($C562="", "", IF(IFERROR(INDEX(Ingredients!C$11:C$310, MATCH($C562, Ingredients!$B$11:$B$310, 0)), "")="", "", IFERROR(INDEX(Ingredients!C$11:C$310, MATCH($C562, Ingredients!$B$11:$B$310, 0)), "")))</f>
        <v/>
      </c>
      <c r="AH562" s="105" t="str">
        <f>IF($C562="", "", IF(IFERROR(INDEX(Ingredients!D$11:D$310, MATCH($C562, Ingredients!$B$11:$B$310, 0)), "")="", "", IFERROR(INDEX(Ingredients!D$11:D$310, MATCH($C562, Ingredients!$B$11:$B$310, 0)), "")))</f>
        <v/>
      </c>
      <c r="AI562" s="106" t="str">
        <f>IF($C562="", "", IF(IFERROR(INDEX(Ingredients!E$11:E$310, MATCH($C562, Ingredients!$B$11:$B$310, 0)), "")="", "", IFERROR(INDEX(Ingredients!E$11:E$310, MATCH($C562, Ingredients!$B$11:$B$310, 0)), "")))</f>
        <v/>
      </c>
      <c r="AJ562" s="108" t="str">
        <f>IF($C562="", "", IF(IFERROR(INDEX(Ingredients!F$11:F$310, MATCH($C562, Ingredients!$B$11:$B$310, 0)), "")="", "", IFERROR(INDEX(Ingredients!F$11:F$310, MATCH($C562, Ingredients!$B$11:$B$310, 0)), "")))</f>
        <v/>
      </c>
      <c r="AK562" s="106" t="str">
        <f>IF($C562="", "", IF(IFERROR(INDEX(Ingredients!G$11:G$310, MATCH($C562, Ingredients!$B$11:$B$310, 0)), "")="", "", IFERROR(INDEX(Ingredients!G$11:G$310, MATCH($C562, Ingredients!$B$11:$B$310, 0)), "")))</f>
        <v/>
      </c>
      <c r="AL562" s="79" t="str">
        <f>IF($C562="", "", IF(IFERROR(INDEX(Ingredients!H$11:H$310, MATCH($C562, Ingredients!$B$11:$B$310, 0)), "")="", "", IFERROR(INDEX(Ingredients!H$11:H$310, MATCH($C562, Ingredients!$B$11:$B$310, 0)), "")))</f>
        <v/>
      </c>
      <c r="AN562" s="83" t="str">
        <f t="shared" si="125"/>
        <v/>
      </c>
      <c r="AP562" s="114" t="str">
        <f t="shared" si="135"/>
        <v/>
      </c>
      <c r="AR562" s="117" t="str">
        <f>IF($C562="", "", IF(IFERROR(INDEX(Ingredients!$AI$11:$AI$310, MATCH($C562, Ingredients!$B$11:$B$310, 0)), "")="", "", IFERROR(INDEX(Ingredients!$AI$11:$AI$310, MATCH($C562, Ingredients!$B$11:$B$310, 0)), "")))</f>
        <v/>
      </c>
      <c r="AT562" s="120" t="str">
        <f t="shared" si="136"/>
        <v/>
      </c>
      <c r="AV562" s="90" t="str">
        <f t="shared" si="126"/>
        <v/>
      </c>
      <c r="AX562" s="90" t="str">
        <f>IF($AV562="", "", COUNTIF($AV$11:$AV$5010, "&lt;"&amp;$AV562)+1+COUNTIF($AV$11:$AV562, $AV562)-1)</f>
        <v/>
      </c>
      <c r="AZ562" s="111" t="str">
        <f>IF($B562="", "", SUMIF('Shopping List'!$AV$11:$AV$25, $B562, 'Shopping List'!$BN$11:$BN$25))</f>
        <v/>
      </c>
      <c r="BB562" s="117" t="str">
        <f t="shared" si="137"/>
        <v/>
      </c>
    </row>
    <row r="563" spans="1:54" x14ac:dyDescent="0.25">
      <c r="A563" s="4"/>
      <c r="B563" s="37"/>
      <c r="C563" s="124"/>
      <c r="D563" s="39"/>
      <c r="E563" s="125"/>
      <c r="F563" s="48"/>
      <c r="G563" s="4"/>
      <c r="H563" s="4"/>
      <c r="I563" s="95" t="str">
        <f>IF($C563="", "", IF(IFERROR(INDEX(Ingredients!$C$11:$C$310, MATCH($C563, Ingredients!$B$11:$B$310, 0)), "")="", "", IFERROR(INDEX(Ingredients!$C$11:$C$310, MATCH($C563, Ingredients!$B$11:$B$310, 0)), "")))</f>
        <v/>
      </c>
      <c r="J563" s="73" t="str">
        <f>IF($B563="", "", IF(IFERROR(INDEX(Meals!$C$11:$C$260, MATCH($B563, Meals!$B$11:$B$260, 0)), "")="", "", IFERROR(INDEX(Meals!$C$11:$C$260, MATCH($B563, Meals!$B$11:$B$260, 0)), "")))</f>
        <v/>
      </c>
      <c r="K563" s="4"/>
      <c r="L563" s="72" t="str">
        <f t="shared" si="127"/>
        <v/>
      </c>
      <c r="M563" s="73" t="str">
        <f t="shared" si="128"/>
        <v/>
      </c>
      <c r="N563" s="4"/>
      <c r="O563" s="78" t="str">
        <f t="shared" si="129"/>
        <v/>
      </c>
      <c r="P563" s="79" t="str">
        <f t="shared" si="130"/>
        <v/>
      </c>
      <c r="Q563" s="4"/>
      <c r="R563" s="90" t="str">
        <f t="shared" si="131"/>
        <v/>
      </c>
      <c r="S563" s="4"/>
      <c r="Y563" s="18" t="str">
        <f t="shared" si="132"/>
        <v/>
      </c>
      <c r="AA563" s="18" t="str">
        <f t="shared" si="123"/>
        <v/>
      </c>
      <c r="AB563" s="18" t="str">
        <f t="shared" si="124"/>
        <v/>
      </c>
      <c r="AC563" s="18" t="str">
        <f t="shared" si="133"/>
        <v/>
      </c>
      <c r="AD563" s="18" t="str">
        <f t="shared" si="133"/>
        <v/>
      </c>
      <c r="AE563" s="18" t="str">
        <f t="shared" si="134"/>
        <v/>
      </c>
      <c r="AG563" s="95" t="str">
        <f>IF($C563="", "", IF(IFERROR(INDEX(Ingredients!C$11:C$310, MATCH($C563, Ingredients!$B$11:$B$310, 0)), "")="", "", IFERROR(INDEX(Ingredients!C$11:C$310, MATCH($C563, Ingredients!$B$11:$B$310, 0)), "")))</f>
        <v/>
      </c>
      <c r="AH563" s="105" t="str">
        <f>IF($C563="", "", IF(IFERROR(INDEX(Ingredients!D$11:D$310, MATCH($C563, Ingredients!$B$11:$B$310, 0)), "")="", "", IFERROR(INDEX(Ingredients!D$11:D$310, MATCH($C563, Ingredients!$B$11:$B$310, 0)), "")))</f>
        <v/>
      </c>
      <c r="AI563" s="106" t="str">
        <f>IF($C563="", "", IF(IFERROR(INDEX(Ingredients!E$11:E$310, MATCH($C563, Ingredients!$B$11:$B$310, 0)), "")="", "", IFERROR(INDEX(Ingredients!E$11:E$310, MATCH($C563, Ingredients!$B$11:$B$310, 0)), "")))</f>
        <v/>
      </c>
      <c r="AJ563" s="108" t="str">
        <f>IF($C563="", "", IF(IFERROR(INDEX(Ingredients!F$11:F$310, MATCH($C563, Ingredients!$B$11:$B$310, 0)), "")="", "", IFERROR(INDEX(Ingredients!F$11:F$310, MATCH($C563, Ingredients!$B$11:$B$310, 0)), "")))</f>
        <v/>
      </c>
      <c r="AK563" s="106" t="str">
        <f>IF($C563="", "", IF(IFERROR(INDEX(Ingredients!G$11:G$310, MATCH($C563, Ingredients!$B$11:$B$310, 0)), "")="", "", IFERROR(INDEX(Ingredients!G$11:G$310, MATCH($C563, Ingredients!$B$11:$B$310, 0)), "")))</f>
        <v/>
      </c>
      <c r="AL563" s="79" t="str">
        <f>IF($C563="", "", IF(IFERROR(INDEX(Ingredients!H$11:H$310, MATCH($C563, Ingredients!$B$11:$B$310, 0)), "")="", "", IFERROR(INDEX(Ingredients!H$11:H$310, MATCH($C563, Ingredients!$B$11:$B$310, 0)), "")))</f>
        <v/>
      </c>
      <c r="AN563" s="83" t="str">
        <f t="shared" si="125"/>
        <v/>
      </c>
      <c r="AP563" s="114" t="str">
        <f t="shared" si="135"/>
        <v/>
      </c>
      <c r="AR563" s="117" t="str">
        <f>IF($C563="", "", IF(IFERROR(INDEX(Ingredients!$AI$11:$AI$310, MATCH($C563, Ingredients!$B$11:$B$310, 0)), "")="", "", IFERROR(INDEX(Ingredients!$AI$11:$AI$310, MATCH($C563, Ingredients!$B$11:$B$310, 0)), "")))</f>
        <v/>
      </c>
      <c r="AT563" s="120" t="str">
        <f t="shared" si="136"/>
        <v/>
      </c>
      <c r="AV563" s="90" t="str">
        <f t="shared" si="126"/>
        <v/>
      </c>
      <c r="AX563" s="90" t="str">
        <f>IF($AV563="", "", COUNTIF($AV$11:$AV$5010, "&lt;"&amp;$AV563)+1+COUNTIF($AV$11:$AV563, $AV563)-1)</f>
        <v/>
      </c>
      <c r="AZ563" s="111" t="str">
        <f>IF($B563="", "", SUMIF('Shopping List'!$AV$11:$AV$25, $B563, 'Shopping List'!$BN$11:$BN$25))</f>
        <v/>
      </c>
      <c r="BB563" s="117" t="str">
        <f t="shared" si="137"/>
        <v/>
      </c>
    </row>
    <row r="564" spans="1:54" x14ac:dyDescent="0.25">
      <c r="A564" s="4"/>
      <c r="B564" s="37"/>
      <c r="C564" s="124"/>
      <c r="D564" s="39"/>
      <c r="E564" s="125"/>
      <c r="F564" s="48"/>
      <c r="G564" s="4"/>
      <c r="H564" s="4"/>
      <c r="I564" s="95" t="str">
        <f>IF($C564="", "", IF(IFERROR(INDEX(Ingredients!$C$11:$C$310, MATCH($C564, Ingredients!$B$11:$B$310, 0)), "")="", "", IFERROR(INDEX(Ingredients!$C$11:$C$310, MATCH($C564, Ingredients!$B$11:$B$310, 0)), "")))</f>
        <v/>
      </c>
      <c r="J564" s="73" t="str">
        <f>IF($B564="", "", IF(IFERROR(INDEX(Meals!$C$11:$C$260, MATCH($B564, Meals!$B$11:$B$260, 0)), "")="", "", IFERROR(INDEX(Meals!$C$11:$C$260, MATCH($B564, Meals!$B$11:$B$260, 0)), "")))</f>
        <v/>
      </c>
      <c r="K564" s="4"/>
      <c r="L564" s="72" t="str">
        <f t="shared" si="127"/>
        <v/>
      </c>
      <c r="M564" s="73" t="str">
        <f t="shared" si="128"/>
        <v/>
      </c>
      <c r="N564" s="4"/>
      <c r="O564" s="78" t="str">
        <f t="shared" si="129"/>
        <v/>
      </c>
      <c r="P564" s="79" t="str">
        <f t="shared" si="130"/>
        <v/>
      </c>
      <c r="Q564" s="4"/>
      <c r="R564" s="90" t="str">
        <f t="shared" si="131"/>
        <v/>
      </c>
      <c r="S564" s="4"/>
      <c r="Y564" s="18" t="str">
        <f t="shared" si="132"/>
        <v/>
      </c>
      <c r="AA564" s="18" t="str">
        <f t="shared" si="123"/>
        <v/>
      </c>
      <c r="AB564" s="18" t="str">
        <f t="shared" si="124"/>
        <v/>
      </c>
      <c r="AC564" s="18" t="str">
        <f t="shared" si="133"/>
        <v/>
      </c>
      <c r="AD564" s="18" t="str">
        <f t="shared" si="133"/>
        <v/>
      </c>
      <c r="AE564" s="18" t="str">
        <f t="shared" si="134"/>
        <v/>
      </c>
      <c r="AG564" s="95" t="str">
        <f>IF($C564="", "", IF(IFERROR(INDEX(Ingredients!C$11:C$310, MATCH($C564, Ingredients!$B$11:$B$310, 0)), "")="", "", IFERROR(INDEX(Ingredients!C$11:C$310, MATCH($C564, Ingredients!$B$11:$B$310, 0)), "")))</f>
        <v/>
      </c>
      <c r="AH564" s="105" t="str">
        <f>IF($C564="", "", IF(IFERROR(INDEX(Ingredients!D$11:D$310, MATCH($C564, Ingredients!$B$11:$B$310, 0)), "")="", "", IFERROR(INDEX(Ingredients!D$11:D$310, MATCH($C564, Ingredients!$B$11:$B$310, 0)), "")))</f>
        <v/>
      </c>
      <c r="AI564" s="106" t="str">
        <f>IF($C564="", "", IF(IFERROR(INDEX(Ingredients!E$11:E$310, MATCH($C564, Ingredients!$B$11:$B$310, 0)), "")="", "", IFERROR(INDEX(Ingredients!E$11:E$310, MATCH($C564, Ingredients!$B$11:$B$310, 0)), "")))</f>
        <v/>
      </c>
      <c r="AJ564" s="108" t="str">
        <f>IF($C564="", "", IF(IFERROR(INDEX(Ingredients!F$11:F$310, MATCH($C564, Ingredients!$B$11:$B$310, 0)), "")="", "", IFERROR(INDEX(Ingredients!F$11:F$310, MATCH($C564, Ingredients!$B$11:$B$310, 0)), "")))</f>
        <v/>
      </c>
      <c r="AK564" s="106" t="str">
        <f>IF($C564="", "", IF(IFERROR(INDEX(Ingredients!G$11:G$310, MATCH($C564, Ingredients!$B$11:$B$310, 0)), "")="", "", IFERROR(INDEX(Ingredients!G$11:G$310, MATCH($C564, Ingredients!$B$11:$B$310, 0)), "")))</f>
        <v/>
      </c>
      <c r="AL564" s="79" t="str">
        <f>IF($C564="", "", IF(IFERROR(INDEX(Ingredients!H$11:H$310, MATCH($C564, Ingredients!$B$11:$B$310, 0)), "")="", "", IFERROR(INDEX(Ingredients!H$11:H$310, MATCH($C564, Ingredients!$B$11:$B$310, 0)), "")))</f>
        <v/>
      </c>
      <c r="AN564" s="83" t="str">
        <f t="shared" si="125"/>
        <v/>
      </c>
      <c r="AP564" s="114" t="str">
        <f t="shared" si="135"/>
        <v/>
      </c>
      <c r="AR564" s="117" t="str">
        <f>IF($C564="", "", IF(IFERROR(INDEX(Ingredients!$AI$11:$AI$310, MATCH($C564, Ingredients!$B$11:$B$310, 0)), "")="", "", IFERROR(INDEX(Ingredients!$AI$11:$AI$310, MATCH($C564, Ingredients!$B$11:$B$310, 0)), "")))</f>
        <v/>
      </c>
      <c r="AT564" s="120" t="str">
        <f t="shared" si="136"/>
        <v/>
      </c>
      <c r="AV564" s="90" t="str">
        <f t="shared" si="126"/>
        <v/>
      </c>
      <c r="AX564" s="90" t="str">
        <f>IF($AV564="", "", COUNTIF($AV$11:$AV$5010, "&lt;"&amp;$AV564)+1+COUNTIF($AV$11:$AV564, $AV564)-1)</f>
        <v/>
      </c>
      <c r="AZ564" s="111" t="str">
        <f>IF($B564="", "", SUMIF('Shopping List'!$AV$11:$AV$25, $B564, 'Shopping List'!$BN$11:$BN$25))</f>
        <v/>
      </c>
      <c r="BB564" s="117" t="str">
        <f t="shared" si="137"/>
        <v/>
      </c>
    </row>
    <row r="565" spans="1:54" x14ac:dyDescent="0.25">
      <c r="A565" s="4"/>
      <c r="B565" s="37"/>
      <c r="C565" s="124"/>
      <c r="D565" s="39"/>
      <c r="E565" s="125"/>
      <c r="F565" s="48"/>
      <c r="G565" s="4"/>
      <c r="H565" s="4"/>
      <c r="I565" s="95" t="str">
        <f>IF($C565="", "", IF(IFERROR(INDEX(Ingredients!$C$11:$C$310, MATCH($C565, Ingredients!$B$11:$B$310, 0)), "")="", "", IFERROR(INDEX(Ingredients!$C$11:$C$310, MATCH($C565, Ingredients!$B$11:$B$310, 0)), "")))</f>
        <v/>
      </c>
      <c r="J565" s="73" t="str">
        <f>IF($B565="", "", IF(IFERROR(INDEX(Meals!$C$11:$C$260, MATCH($B565, Meals!$B$11:$B$260, 0)), "")="", "", IFERROR(INDEX(Meals!$C$11:$C$260, MATCH($B565, Meals!$B$11:$B$260, 0)), "")))</f>
        <v/>
      </c>
      <c r="K565" s="4"/>
      <c r="L565" s="72" t="str">
        <f t="shared" si="127"/>
        <v/>
      </c>
      <c r="M565" s="73" t="str">
        <f t="shared" si="128"/>
        <v/>
      </c>
      <c r="N565" s="4"/>
      <c r="O565" s="78" t="str">
        <f t="shared" si="129"/>
        <v/>
      </c>
      <c r="P565" s="79" t="str">
        <f t="shared" si="130"/>
        <v/>
      </c>
      <c r="Q565" s="4"/>
      <c r="R565" s="90" t="str">
        <f t="shared" si="131"/>
        <v/>
      </c>
      <c r="S565" s="4"/>
      <c r="Y565" s="18" t="str">
        <f t="shared" si="132"/>
        <v/>
      </c>
      <c r="AA565" s="18" t="str">
        <f t="shared" si="123"/>
        <v/>
      </c>
      <c r="AB565" s="18" t="str">
        <f t="shared" si="124"/>
        <v/>
      </c>
      <c r="AC565" s="18" t="str">
        <f t="shared" si="133"/>
        <v/>
      </c>
      <c r="AD565" s="18" t="str">
        <f t="shared" si="133"/>
        <v/>
      </c>
      <c r="AE565" s="18" t="str">
        <f t="shared" si="134"/>
        <v/>
      </c>
      <c r="AG565" s="95" t="str">
        <f>IF($C565="", "", IF(IFERROR(INDEX(Ingredients!C$11:C$310, MATCH($C565, Ingredients!$B$11:$B$310, 0)), "")="", "", IFERROR(INDEX(Ingredients!C$11:C$310, MATCH($C565, Ingredients!$B$11:$B$310, 0)), "")))</f>
        <v/>
      </c>
      <c r="AH565" s="105" t="str">
        <f>IF($C565="", "", IF(IFERROR(INDEX(Ingredients!D$11:D$310, MATCH($C565, Ingredients!$B$11:$B$310, 0)), "")="", "", IFERROR(INDEX(Ingredients!D$11:D$310, MATCH($C565, Ingredients!$B$11:$B$310, 0)), "")))</f>
        <v/>
      </c>
      <c r="AI565" s="106" t="str">
        <f>IF($C565="", "", IF(IFERROR(INDEX(Ingredients!E$11:E$310, MATCH($C565, Ingredients!$B$11:$B$310, 0)), "")="", "", IFERROR(INDEX(Ingredients!E$11:E$310, MATCH($C565, Ingredients!$B$11:$B$310, 0)), "")))</f>
        <v/>
      </c>
      <c r="AJ565" s="108" t="str">
        <f>IF($C565="", "", IF(IFERROR(INDEX(Ingredients!F$11:F$310, MATCH($C565, Ingredients!$B$11:$B$310, 0)), "")="", "", IFERROR(INDEX(Ingredients!F$11:F$310, MATCH($C565, Ingredients!$B$11:$B$310, 0)), "")))</f>
        <v/>
      </c>
      <c r="AK565" s="106" t="str">
        <f>IF($C565="", "", IF(IFERROR(INDEX(Ingredients!G$11:G$310, MATCH($C565, Ingredients!$B$11:$B$310, 0)), "")="", "", IFERROR(INDEX(Ingredients!G$11:G$310, MATCH($C565, Ingredients!$B$11:$B$310, 0)), "")))</f>
        <v/>
      </c>
      <c r="AL565" s="79" t="str">
        <f>IF($C565="", "", IF(IFERROR(INDEX(Ingredients!H$11:H$310, MATCH($C565, Ingredients!$B$11:$B$310, 0)), "")="", "", IFERROR(INDEX(Ingredients!H$11:H$310, MATCH($C565, Ingredients!$B$11:$B$310, 0)), "")))</f>
        <v/>
      </c>
      <c r="AN565" s="83" t="str">
        <f t="shared" si="125"/>
        <v/>
      </c>
      <c r="AP565" s="114" t="str">
        <f t="shared" si="135"/>
        <v/>
      </c>
      <c r="AR565" s="117" t="str">
        <f>IF($C565="", "", IF(IFERROR(INDEX(Ingredients!$AI$11:$AI$310, MATCH($C565, Ingredients!$B$11:$B$310, 0)), "")="", "", IFERROR(INDEX(Ingredients!$AI$11:$AI$310, MATCH($C565, Ingredients!$B$11:$B$310, 0)), "")))</f>
        <v/>
      </c>
      <c r="AT565" s="120" t="str">
        <f t="shared" si="136"/>
        <v/>
      </c>
      <c r="AV565" s="90" t="str">
        <f t="shared" si="126"/>
        <v/>
      </c>
      <c r="AX565" s="90" t="str">
        <f>IF($AV565="", "", COUNTIF($AV$11:$AV$5010, "&lt;"&amp;$AV565)+1+COUNTIF($AV$11:$AV565, $AV565)-1)</f>
        <v/>
      </c>
      <c r="AZ565" s="111" t="str">
        <f>IF($B565="", "", SUMIF('Shopping List'!$AV$11:$AV$25, $B565, 'Shopping List'!$BN$11:$BN$25))</f>
        <v/>
      </c>
      <c r="BB565" s="117" t="str">
        <f t="shared" si="137"/>
        <v/>
      </c>
    </row>
    <row r="566" spans="1:54" x14ac:dyDescent="0.25">
      <c r="A566" s="4"/>
      <c r="B566" s="37"/>
      <c r="C566" s="124"/>
      <c r="D566" s="39"/>
      <c r="E566" s="125"/>
      <c r="F566" s="48"/>
      <c r="G566" s="4"/>
      <c r="H566" s="4"/>
      <c r="I566" s="95" t="str">
        <f>IF($C566="", "", IF(IFERROR(INDEX(Ingredients!$C$11:$C$310, MATCH($C566, Ingredients!$B$11:$B$310, 0)), "")="", "", IFERROR(INDEX(Ingredients!$C$11:$C$310, MATCH($C566, Ingredients!$B$11:$B$310, 0)), "")))</f>
        <v/>
      </c>
      <c r="J566" s="73" t="str">
        <f>IF($B566="", "", IF(IFERROR(INDEX(Meals!$C$11:$C$260, MATCH($B566, Meals!$B$11:$B$260, 0)), "")="", "", IFERROR(INDEX(Meals!$C$11:$C$260, MATCH($B566, Meals!$B$11:$B$260, 0)), "")))</f>
        <v/>
      </c>
      <c r="K566" s="4"/>
      <c r="L566" s="72" t="str">
        <f t="shared" si="127"/>
        <v/>
      </c>
      <c r="M566" s="73" t="str">
        <f t="shared" si="128"/>
        <v/>
      </c>
      <c r="N566" s="4"/>
      <c r="O566" s="78" t="str">
        <f t="shared" si="129"/>
        <v/>
      </c>
      <c r="P566" s="79" t="str">
        <f t="shared" si="130"/>
        <v/>
      </c>
      <c r="Q566" s="4"/>
      <c r="R566" s="90" t="str">
        <f t="shared" si="131"/>
        <v/>
      </c>
      <c r="S566" s="4"/>
      <c r="Y566" s="18" t="str">
        <f t="shared" si="132"/>
        <v/>
      </c>
      <c r="AA566" s="18" t="str">
        <f t="shared" si="123"/>
        <v/>
      </c>
      <c r="AB566" s="18" t="str">
        <f t="shared" si="124"/>
        <v/>
      </c>
      <c r="AC566" s="18" t="str">
        <f t="shared" si="133"/>
        <v/>
      </c>
      <c r="AD566" s="18" t="str">
        <f t="shared" si="133"/>
        <v/>
      </c>
      <c r="AE566" s="18" t="str">
        <f t="shared" si="134"/>
        <v/>
      </c>
      <c r="AG566" s="95" t="str">
        <f>IF($C566="", "", IF(IFERROR(INDEX(Ingredients!C$11:C$310, MATCH($C566, Ingredients!$B$11:$B$310, 0)), "")="", "", IFERROR(INDEX(Ingredients!C$11:C$310, MATCH($C566, Ingredients!$B$11:$B$310, 0)), "")))</f>
        <v/>
      </c>
      <c r="AH566" s="105" t="str">
        <f>IF($C566="", "", IF(IFERROR(INDEX(Ingredients!D$11:D$310, MATCH($C566, Ingredients!$B$11:$B$310, 0)), "")="", "", IFERROR(INDEX(Ingredients!D$11:D$310, MATCH($C566, Ingredients!$B$11:$B$310, 0)), "")))</f>
        <v/>
      </c>
      <c r="AI566" s="106" t="str">
        <f>IF($C566="", "", IF(IFERROR(INDEX(Ingredients!E$11:E$310, MATCH($C566, Ingredients!$B$11:$B$310, 0)), "")="", "", IFERROR(INDEX(Ingredients!E$11:E$310, MATCH($C566, Ingredients!$B$11:$B$310, 0)), "")))</f>
        <v/>
      </c>
      <c r="AJ566" s="108" t="str">
        <f>IF($C566="", "", IF(IFERROR(INDEX(Ingredients!F$11:F$310, MATCH($C566, Ingredients!$B$11:$B$310, 0)), "")="", "", IFERROR(INDEX(Ingredients!F$11:F$310, MATCH($C566, Ingredients!$B$11:$B$310, 0)), "")))</f>
        <v/>
      </c>
      <c r="AK566" s="106" t="str">
        <f>IF($C566="", "", IF(IFERROR(INDEX(Ingredients!G$11:G$310, MATCH($C566, Ingredients!$B$11:$B$310, 0)), "")="", "", IFERROR(INDEX(Ingredients!G$11:G$310, MATCH($C566, Ingredients!$B$11:$B$310, 0)), "")))</f>
        <v/>
      </c>
      <c r="AL566" s="79" t="str">
        <f>IF($C566="", "", IF(IFERROR(INDEX(Ingredients!H$11:H$310, MATCH($C566, Ingredients!$B$11:$B$310, 0)), "")="", "", IFERROR(INDEX(Ingredients!H$11:H$310, MATCH($C566, Ingredients!$B$11:$B$310, 0)), "")))</f>
        <v/>
      </c>
      <c r="AN566" s="83" t="str">
        <f t="shared" si="125"/>
        <v/>
      </c>
      <c r="AP566" s="114" t="str">
        <f t="shared" si="135"/>
        <v/>
      </c>
      <c r="AR566" s="117" t="str">
        <f>IF($C566="", "", IF(IFERROR(INDEX(Ingredients!$AI$11:$AI$310, MATCH($C566, Ingredients!$B$11:$B$310, 0)), "")="", "", IFERROR(INDEX(Ingredients!$AI$11:$AI$310, MATCH($C566, Ingredients!$B$11:$B$310, 0)), "")))</f>
        <v/>
      </c>
      <c r="AT566" s="120" t="str">
        <f t="shared" si="136"/>
        <v/>
      </c>
      <c r="AV566" s="90" t="str">
        <f t="shared" si="126"/>
        <v/>
      </c>
      <c r="AX566" s="90" t="str">
        <f>IF($AV566="", "", COUNTIF($AV$11:$AV$5010, "&lt;"&amp;$AV566)+1+COUNTIF($AV$11:$AV566, $AV566)-1)</f>
        <v/>
      </c>
      <c r="AZ566" s="111" t="str">
        <f>IF($B566="", "", SUMIF('Shopping List'!$AV$11:$AV$25, $B566, 'Shopping List'!$BN$11:$BN$25))</f>
        <v/>
      </c>
      <c r="BB566" s="117" t="str">
        <f t="shared" si="137"/>
        <v/>
      </c>
    </row>
    <row r="567" spans="1:54" x14ac:dyDescent="0.25">
      <c r="A567" s="4"/>
      <c r="B567" s="37"/>
      <c r="C567" s="124"/>
      <c r="D567" s="39"/>
      <c r="E567" s="125"/>
      <c r="F567" s="48"/>
      <c r="G567" s="4"/>
      <c r="H567" s="4"/>
      <c r="I567" s="95" t="str">
        <f>IF($C567="", "", IF(IFERROR(INDEX(Ingredients!$C$11:$C$310, MATCH($C567, Ingredients!$B$11:$B$310, 0)), "")="", "", IFERROR(INDEX(Ingredients!$C$11:$C$310, MATCH($C567, Ingredients!$B$11:$B$310, 0)), "")))</f>
        <v/>
      </c>
      <c r="J567" s="73" t="str">
        <f>IF($B567="", "", IF(IFERROR(INDEX(Meals!$C$11:$C$260, MATCH($B567, Meals!$B$11:$B$260, 0)), "")="", "", IFERROR(INDEX(Meals!$C$11:$C$260, MATCH($B567, Meals!$B$11:$B$260, 0)), "")))</f>
        <v/>
      </c>
      <c r="K567" s="4"/>
      <c r="L567" s="72" t="str">
        <f t="shared" si="127"/>
        <v/>
      </c>
      <c r="M567" s="73" t="str">
        <f t="shared" si="128"/>
        <v/>
      </c>
      <c r="N567" s="4"/>
      <c r="O567" s="78" t="str">
        <f t="shared" si="129"/>
        <v/>
      </c>
      <c r="P567" s="79" t="str">
        <f t="shared" si="130"/>
        <v/>
      </c>
      <c r="Q567" s="4"/>
      <c r="R567" s="90" t="str">
        <f t="shared" si="131"/>
        <v/>
      </c>
      <c r="S567" s="4"/>
      <c r="Y567" s="18" t="str">
        <f t="shared" si="132"/>
        <v/>
      </c>
      <c r="AA567" s="18" t="str">
        <f t="shared" si="123"/>
        <v/>
      </c>
      <c r="AB567" s="18" t="str">
        <f t="shared" si="124"/>
        <v/>
      </c>
      <c r="AC567" s="18" t="str">
        <f t="shared" si="133"/>
        <v/>
      </c>
      <c r="AD567" s="18" t="str">
        <f t="shared" si="133"/>
        <v/>
      </c>
      <c r="AE567" s="18" t="str">
        <f t="shared" si="134"/>
        <v/>
      </c>
      <c r="AG567" s="95" t="str">
        <f>IF($C567="", "", IF(IFERROR(INDEX(Ingredients!C$11:C$310, MATCH($C567, Ingredients!$B$11:$B$310, 0)), "")="", "", IFERROR(INDEX(Ingredients!C$11:C$310, MATCH($C567, Ingredients!$B$11:$B$310, 0)), "")))</f>
        <v/>
      </c>
      <c r="AH567" s="105" t="str">
        <f>IF($C567="", "", IF(IFERROR(INDEX(Ingredients!D$11:D$310, MATCH($C567, Ingredients!$B$11:$B$310, 0)), "")="", "", IFERROR(INDEX(Ingredients!D$11:D$310, MATCH($C567, Ingredients!$B$11:$B$310, 0)), "")))</f>
        <v/>
      </c>
      <c r="AI567" s="106" t="str">
        <f>IF($C567="", "", IF(IFERROR(INDEX(Ingredients!E$11:E$310, MATCH($C567, Ingredients!$B$11:$B$310, 0)), "")="", "", IFERROR(INDEX(Ingredients!E$11:E$310, MATCH($C567, Ingredients!$B$11:$B$310, 0)), "")))</f>
        <v/>
      </c>
      <c r="AJ567" s="108" t="str">
        <f>IF($C567="", "", IF(IFERROR(INDEX(Ingredients!F$11:F$310, MATCH($C567, Ingredients!$B$11:$B$310, 0)), "")="", "", IFERROR(INDEX(Ingredients!F$11:F$310, MATCH($C567, Ingredients!$B$11:$B$310, 0)), "")))</f>
        <v/>
      </c>
      <c r="AK567" s="106" t="str">
        <f>IF($C567="", "", IF(IFERROR(INDEX(Ingredients!G$11:G$310, MATCH($C567, Ingredients!$B$11:$B$310, 0)), "")="", "", IFERROR(INDEX(Ingredients!G$11:G$310, MATCH($C567, Ingredients!$B$11:$B$310, 0)), "")))</f>
        <v/>
      </c>
      <c r="AL567" s="79" t="str">
        <f>IF($C567="", "", IF(IFERROR(INDEX(Ingredients!H$11:H$310, MATCH($C567, Ingredients!$B$11:$B$310, 0)), "")="", "", IFERROR(INDEX(Ingredients!H$11:H$310, MATCH($C567, Ingredients!$B$11:$B$310, 0)), "")))</f>
        <v/>
      </c>
      <c r="AN567" s="83" t="str">
        <f t="shared" si="125"/>
        <v/>
      </c>
      <c r="AP567" s="114" t="str">
        <f t="shared" si="135"/>
        <v/>
      </c>
      <c r="AR567" s="117" t="str">
        <f>IF($C567="", "", IF(IFERROR(INDEX(Ingredients!$AI$11:$AI$310, MATCH($C567, Ingredients!$B$11:$B$310, 0)), "")="", "", IFERROR(INDEX(Ingredients!$AI$11:$AI$310, MATCH($C567, Ingredients!$B$11:$B$310, 0)), "")))</f>
        <v/>
      </c>
      <c r="AT567" s="120" t="str">
        <f t="shared" si="136"/>
        <v/>
      </c>
      <c r="AV567" s="90" t="str">
        <f t="shared" si="126"/>
        <v/>
      </c>
      <c r="AX567" s="90" t="str">
        <f>IF($AV567="", "", COUNTIF($AV$11:$AV$5010, "&lt;"&amp;$AV567)+1+COUNTIF($AV$11:$AV567, $AV567)-1)</f>
        <v/>
      </c>
      <c r="AZ567" s="111" t="str">
        <f>IF($B567="", "", SUMIF('Shopping List'!$AV$11:$AV$25, $B567, 'Shopping List'!$BN$11:$BN$25))</f>
        <v/>
      </c>
      <c r="BB567" s="117" t="str">
        <f t="shared" si="137"/>
        <v/>
      </c>
    </row>
    <row r="568" spans="1:54" x14ac:dyDescent="0.25">
      <c r="A568" s="4"/>
      <c r="B568" s="37"/>
      <c r="C568" s="124"/>
      <c r="D568" s="39"/>
      <c r="E568" s="125"/>
      <c r="F568" s="48"/>
      <c r="G568" s="4"/>
      <c r="H568" s="4"/>
      <c r="I568" s="95" t="str">
        <f>IF($C568="", "", IF(IFERROR(INDEX(Ingredients!$C$11:$C$310, MATCH($C568, Ingredients!$B$11:$B$310, 0)), "")="", "", IFERROR(INDEX(Ingredients!$C$11:$C$310, MATCH($C568, Ingredients!$B$11:$B$310, 0)), "")))</f>
        <v/>
      </c>
      <c r="J568" s="73" t="str">
        <f>IF($B568="", "", IF(IFERROR(INDEX(Meals!$C$11:$C$260, MATCH($B568, Meals!$B$11:$B$260, 0)), "")="", "", IFERROR(INDEX(Meals!$C$11:$C$260, MATCH($B568, Meals!$B$11:$B$260, 0)), "")))</f>
        <v/>
      </c>
      <c r="K568" s="4"/>
      <c r="L568" s="72" t="str">
        <f t="shared" si="127"/>
        <v/>
      </c>
      <c r="M568" s="73" t="str">
        <f t="shared" si="128"/>
        <v/>
      </c>
      <c r="N568" s="4"/>
      <c r="O568" s="78" t="str">
        <f t="shared" si="129"/>
        <v/>
      </c>
      <c r="P568" s="79" t="str">
        <f t="shared" si="130"/>
        <v/>
      </c>
      <c r="Q568" s="4"/>
      <c r="R568" s="90" t="str">
        <f t="shared" si="131"/>
        <v/>
      </c>
      <c r="S568" s="4"/>
      <c r="Y568" s="18" t="str">
        <f t="shared" si="132"/>
        <v/>
      </c>
      <c r="AA568" s="18" t="str">
        <f t="shared" si="123"/>
        <v/>
      </c>
      <c r="AB568" s="18" t="str">
        <f t="shared" si="124"/>
        <v/>
      </c>
      <c r="AC568" s="18" t="str">
        <f t="shared" si="133"/>
        <v/>
      </c>
      <c r="AD568" s="18" t="str">
        <f t="shared" si="133"/>
        <v/>
      </c>
      <c r="AE568" s="18" t="str">
        <f t="shared" si="134"/>
        <v/>
      </c>
      <c r="AG568" s="95" t="str">
        <f>IF($C568="", "", IF(IFERROR(INDEX(Ingredients!C$11:C$310, MATCH($C568, Ingredients!$B$11:$B$310, 0)), "")="", "", IFERROR(INDEX(Ingredients!C$11:C$310, MATCH($C568, Ingredients!$B$11:$B$310, 0)), "")))</f>
        <v/>
      </c>
      <c r="AH568" s="105" t="str">
        <f>IF($C568="", "", IF(IFERROR(INDEX(Ingredients!D$11:D$310, MATCH($C568, Ingredients!$B$11:$B$310, 0)), "")="", "", IFERROR(INDEX(Ingredients!D$11:D$310, MATCH($C568, Ingredients!$B$11:$B$310, 0)), "")))</f>
        <v/>
      </c>
      <c r="AI568" s="106" t="str">
        <f>IF($C568="", "", IF(IFERROR(INDEX(Ingredients!E$11:E$310, MATCH($C568, Ingredients!$B$11:$B$310, 0)), "")="", "", IFERROR(INDEX(Ingredients!E$11:E$310, MATCH($C568, Ingredients!$B$11:$B$310, 0)), "")))</f>
        <v/>
      </c>
      <c r="AJ568" s="108" t="str">
        <f>IF($C568="", "", IF(IFERROR(INDEX(Ingredients!F$11:F$310, MATCH($C568, Ingredients!$B$11:$B$310, 0)), "")="", "", IFERROR(INDEX(Ingredients!F$11:F$310, MATCH($C568, Ingredients!$B$11:$B$310, 0)), "")))</f>
        <v/>
      </c>
      <c r="AK568" s="106" t="str">
        <f>IF($C568="", "", IF(IFERROR(INDEX(Ingredients!G$11:G$310, MATCH($C568, Ingredients!$B$11:$B$310, 0)), "")="", "", IFERROR(INDEX(Ingredients!G$11:G$310, MATCH($C568, Ingredients!$B$11:$B$310, 0)), "")))</f>
        <v/>
      </c>
      <c r="AL568" s="79" t="str">
        <f>IF($C568="", "", IF(IFERROR(INDEX(Ingredients!H$11:H$310, MATCH($C568, Ingredients!$B$11:$B$310, 0)), "")="", "", IFERROR(INDEX(Ingredients!H$11:H$310, MATCH($C568, Ingredients!$B$11:$B$310, 0)), "")))</f>
        <v/>
      </c>
      <c r="AN568" s="83" t="str">
        <f t="shared" si="125"/>
        <v/>
      </c>
      <c r="AP568" s="114" t="str">
        <f t="shared" si="135"/>
        <v/>
      </c>
      <c r="AR568" s="117" t="str">
        <f>IF($C568="", "", IF(IFERROR(INDEX(Ingredients!$AI$11:$AI$310, MATCH($C568, Ingredients!$B$11:$B$310, 0)), "")="", "", IFERROR(INDEX(Ingredients!$AI$11:$AI$310, MATCH($C568, Ingredients!$B$11:$B$310, 0)), "")))</f>
        <v/>
      </c>
      <c r="AT568" s="120" t="str">
        <f t="shared" si="136"/>
        <v/>
      </c>
      <c r="AV568" s="90" t="str">
        <f t="shared" si="126"/>
        <v/>
      </c>
      <c r="AX568" s="90" t="str">
        <f>IF($AV568="", "", COUNTIF($AV$11:$AV$5010, "&lt;"&amp;$AV568)+1+COUNTIF($AV$11:$AV568, $AV568)-1)</f>
        <v/>
      </c>
      <c r="AZ568" s="111" t="str">
        <f>IF($B568="", "", SUMIF('Shopping List'!$AV$11:$AV$25, $B568, 'Shopping List'!$BN$11:$BN$25))</f>
        <v/>
      </c>
      <c r="BB568" s="117" t="str">
        <f t="shared" si="137"/>
        <v/>
      </c>
    </row>
    <row r="569" spans="1:54" x14ac:dyDescent="0.25">
      <c r="A569" s="4"/>
      <c r="B569" s="37"/>
      <c r="C569" s="124"/>
      <c r="D569" s="39"/>
      <c r="E569" s="125"/>
      <c r="F569" s="48"/>
      <c r="G569" s="4"/>
      <c r="H569" s="4"/>
      <c r="I569" s="95" t="str">
        <f>IF($C569="", "", IF(IFERROR(INDEX(Ingredients!$C$11:$C$310, MATCH($C569, Ingredients!$B$11:$B$310, 0)), "")="", "", IFERROR(INDEX(Ingredients!$C$11:$C$310, MATCH($C569, Ingredients!$B$11:$B$310, 0)), "")))</f>
        <v/>
      </c>
      <c r="J569" s="73" t="str">
        <f>IF($B569="", "", IF(IFERROR(INDEX(Meals!$C$11:$C$260, MATCH($B569, Meals!$B$11:$B$260, 0)), "")="", "", IFERROR(INDEX(Meals!$C$11:$C$260, MATCH($B569, Meals!$B$11:$B$260, 0)), "")))</f>
        <v/>
      </c>
      <c r="K569" s="4"/>
      <c r="L569" s="72" t="str">
        <f t="shared" si="127"/>
        <v/>
      </c>
      <c r="M569" s="73" t="str">
        <f t="shared" si="128"/>
        <v/>
      </c>
      <c r="N569" s="4"/>
      <c r="O569" s="78" t="str">
        <f t="shared" si="129"/>
        <v/>
      </c>
      <c r="P569" s="79" t="str">
        <f t="shared" si="130"/>
        <v/>
      </c>
      <c r="Q569" s="4"/>
      <c r="R569" s="90" t="str">
        <f t="shared" si="131"/>
        <v/>
      </c>
      <c r="S569" s="4"/>
      <c r="Y569" s="18" t="str">
        <f t="shared" si="132"/>
        <v/>
      </c>
      <c r="AA569" s="18" t="str">
        <f t="shared" si="123"/>
        <v/>
      </c>
      <c r="AB569" s="18" t="str">
        <f t="shared" si="124"/>
        <v/>
      </c>
      <c r="AC569" s="18" t="str">
        <f t="shared" si="133"/>
        <v/>
      </c>
      <c r="AD569" s="18" t="str">
        <f t="shared" si="133"/>
        <v/>
      </c>
      <c r="AE569" s="18" t="str">
        <f t="shared" si="134"/>
        <v/>
      </c>
      <c r="AG569" s="95" t="str">
        <f>IF($C569="", "", IF(IFERROR(INDEX(Ingredients!C$11:C$310, MATCH($C569, Ingredients!$B$11:$B$310, 0)), "")="", "", IFERROR(INDEX(Ingredients!C$11:C$310, MATCH($C569, Ingredients!$B$11:$B$310, 0)), "")))</f>
        <v/>
      </c>
      <c r="AH569" s="105" t="str">
        <f>IF($C569="", "", IF(IFERROR(INDEX(Ingredients!D$11:D$310, MATCH($C569, Ingredients!$B$11:$B$310, 0)), "")="", "", IFERROR(INDEX(Ingredients!D$11:D$310, MATCH($C569, Ingredients!$B$11:$B$310, 0)), "")))</f>
        <v/>
      </c>
      <c r="AI569" s="106" t="str">
        <f>IF($C569="", "", IF(IFERROR(INDEX(Ingredients!E$11:E$310, MATCH($C569, Ingredients!$B$11:$B$310, 0)), "")="", "", IFERROR(INDEX(Ingredients!E$11:E$310, MATCH($C569, Ingredients!$B$11:$B$310, 0)), "")))</f>
        <v/>
      </c>
      <c r="AJ569" s="108" t="str">
        <f>IF($C569="", "", IF(IFERROR(INDEX(Ingredients!F$11:F$310, MATCH($C569, Ingredients!$B$11:$B$310, 0)), "")="", "", IFERROR(INDEX(Ingredients!F$11:F$310, MATCH($C569, Ingredients!$B$11:$B$310, 0)), "")))</f>
        <v/>
      </c>
      <c r="AK569" s="106" t="str">
        <f>IF($C569="", "", IF(IFERROR(INDEX(Ingredients!G$11:G$310, MATCH($C569, Ingredients!$B$11:$B$310, 0)), "")="", "", IFERROR(INDEX(Ingredients!G$11:G$310, MATCH($C569, Ingredients!$B$11:$B$310, 0)), "")))</f>
        <v/>
      </c>
      <c r="AL569" s="79" t="str">
        <f>IF($C569="", "", IF(IFERROR(INDEX(Ingredients!H$11:H$310, MATCH($C569, Ingredients!$B$11:$B$310, 0)), "")="", "", IFERROR(INDEX(Ingredients!H$11:H$310, MATCH($C569, Ingredients!$B$11:$B$310, 0)), "")))</f>
        <v/>
      </c>
      <c r="AN569" s="83" t="str">
        <f t="shared" si="125"/>
        <v/>
      </c>
      <c r="AP569" s="114" t="str">
        <f t="shared" si="135"/>
        <v/>
      </c>
      <c r="AR569" s="117" t="str">
        <f>IF($C569="", "", IF(IFERROR(INDEX(Ingredients!$AI$11:$AI$310, MATCH($C569, Ingredients!$B$11:$B$310, 0)), "")="", "", IFERROR(INDEX(Ingredients!$AI$11:$AI$310, MATCH($C569, Ingredients!$B$11:$B$310, 0)), "")))</f>
        <v/>
      </c>
      <c r="AT569" s="120" t="str">
        <f t="shared" si="136"/>
        <v/>
      </c>
      <c r="AV569" s="90" t="str">
        <f t="shared" si="126"/>
        <v/>
      </c>
      <c r="AX569" s="90" t="str">
        <f>IF($AV569="", "", COUNTIF($AV$11:$AV$5010, "&lt;"&amp;$AV569)+1+COUNTIF($AV$11:$AV569, $AV569)-1)</f>
        <v/>
      </c>
      <c r="AZ569" s="111" t="str">
        <f>IF($B569="", "", SUMIF('Shopping List'!$AV$11:$AV$25, $B569, 'Shopping List'!$BN$11:$BN$25))</f>
        <v/>
      </c>
      <c r="BB569" s="117" t="str">
        <f t="shared" si="137"/>
        <v/>
      </c>
    </row>
    <row r="570" spans="1:54" x14ac:dyDescent="0.25">
      <c r="A570" s="4"/>
      <c r="B570" s="37"/>
      <c r="C570" s="124"/>
      <c r="D570" s="39"/>
      <c r="E570" s="125"/>
      <c r="F570" s="48"/>
      <c r="G570" s="4"/>
      <c r="H570" s="4"/>
      <c r="I570" s="95" t="str">
        <f>IF($C570="", "", IF(IFERROR(INDEX(Ingredients!$C$11:$C$310, MATCH($C570, Ingredients!$B$11:$B$310, 0)), "")="", "", IFERROR(INDEX(Ingredients!$C$11:$C$310, MATCH($C570, Ingredients!$B$11:$B$310, 0)), "")))</f>
        <v/>
      </c>
      <c r="J570" s="73" t="str">
        <f>IF($B570="", "", IF(IFERROR(INDEX(Meals!$C$11:$C$260, MATCH($B570, Meals!$B$11:$B$260, 0)), "")="", "", IFERROR(INDEX(Meals!$C$11:$C$260, MATCH($B570, Meals!$B$11:$B$260, 0)), "")))</f>
        <v/>
      </c>
      <c r="K570" s="4"/>
      <c r="L570" s="72" t="str">
        <f t="shared" si="127"/>
        <v/>
      </c>
      <c r="M570" s="73" t="str">
        <f t="shared" si="128"/>
        <v/>
      </c>
      <c r="N570" s="4"/>
      <c r="O570" s="78" t="str">
        <f t="shared" si="129"/>
        <v/>
      </c>
      <c r="P570" s="79" t="str">
        <f t="shared" si="130"/>
        <v/>
      </c>
      <c r="Q570" s="4"/>
      <c r="R570" s="90" t="str">
        <f t="shared" si="131"/>
        <v/>
      </c>
      <c r="S570" s="4"/>
      <c r="Y570" s="18" t="str">
        <f t="shared" si="132"/>
        <v/>
      </c>
      <c r="AA570" s="18" t="str">
        <f t="shared" si="123"/>
        <v/>
      </c>
      <c r="AB570" s="18" t="str">
        <f t="shared" si="124"/>
        <v/>
      </c>
      <c r="AC570" s="18" t="str">
        <f t="shared" si="133"/>
        <v/>
      </c>
      <c r="AD570" s="18" t="str">
        <f t="shared" si="133"/>
        <v/>
      </c>
      <c r="AE570" s="18" t="str">
        <f t="shared" si="134"/>
        <v/>
      </c>
      <c r="AG570" s="95" t="str">
        <f>IF($C570="", "", IF(IFERROR(INDEX(Ingredients!C$11:C$310, MATCH($C570, Ingredients!$B$11:$B$310, 0)), "")="", "", IFERROR(INDEX(Ingredients!C$11:C$310, MATCH($C570, Ingredients!$B$11:$B$310, 0)), "")))</f>
        <v/>
      </c>
      <c r="AH570" s="105" t="str">
        <f>IF($C570="", "", IF(IFERROR(INDEX(Ingredients!D$11:D$310, MATCH($C570, Ingredients!$B$11:$B$310, 0)), "")="", "", IFERROR(INDEX(Ingredients!D$11:D$310, MATCH($C570, Ingredients!$B$11:$B$310, 0)), "")))</f>
        <v/>
      </c>
      <c r="AI570" s="106" t="str">
        <f>IF($C570="", "", IF(IFERROR(INDEX(Ingredients!E$11:E$310, MATCH($C570, Ingredients!$B$11:$B$310, 0)), "")="", "", IFERROR(INDEX(Ingredients!E$11:E$310, MATCH($C570, Ingredients!$B$11:$B$310, 0)), "")))</f>
        <v/>
      </c>
      <c r="AJ570" s="108" t="str">
        <f>IF($C570="", "", IF(IFERROR(INDEX(Ingredients!F$11:F$310, MATCH($C570, Ingredients!$B$11:$B$310, 0)), "")="", "", IFERROR(INDEX(Ingredients!F$11:F$310, MATCH($C570, Ingredients!$B$11:$B$310, 0)), "")))</f>
        <v/>
      </c>
      <c r="AK570" s="106" t="str">
        <f>IF($C570="", "", IF(IFERROR(INDEX(Ingredients!G$11:G$310, MATCH($C570, Ingredients!$B$11:$B$310, 0)), "")="", "", IFERROR(INDEX(Ingredients!G$11:G$310, MATCH($C570, Ingredients!$B$11:$B$310, 0)), "")))</f>
        <v/>
      </c>
      <c r="AL570" s="79" t="str">
        <f>IF($C570="", "", IF(IFERROR(INDEX(Ingredients!H$11:H$310, MATCH($C570, Ingredients!$B$11:$B$310, 0)), "")="", "", IFERROR(INDEX(Ingredients!H$11:H$310, MATCH($C570, Ingredients!$B$11:$B$310, 0)), "")))</f>
        <v/>
      </c>
      <c r="AN570" s="83" t="str">
        <f t="shared" si="125"/>
        <v/>
      </c>
      <c r="AP570" s="114" t="str">
        <f t="shared" si="135"/>
        <v/>
      </c>
      <c r="AR570" s="117" t="str">
        <f>IF($C570="", "", IF(IFERROR(INDEX(Ingredients!$AI$11:$AI$310, MATCH($C570, Ingredients!$B$11:$B$310, 0)), "")="", "", IFERROR(INDEX(Ingredients!$AI$11:$AI$310, MATCH($C570, Ingredients!$B$11:$B$310, 0)), "")))</f>
        <v/>
      </c>
      <c r="AT570" s="120" t="str">
        <f t="shared" si="136"/>
        <v/>
      </c>
      <c r="AV570" s="90" t="str">
        <f t="shared" si="126"/>
        <v/>
      </c>
      <c r="AX570" s="90" t="str">
        <f>IF($AV570="", "", COUNTIF($AV$11:$AV$5010, "&lt;"&amp;$AV570)+1+COUNTIF($AV$11:$AV570, $AV570)-1)</f>
        <v/>
      </c>
      <c r="AZ570" s="111" t="str">
        <f>IF($B570="", "", SUMIF('Shopping List'!$AV$11:$AV$25, $B570, 'Shopping List'!$BN$11:$BN$25))</f>
        <v/>
      </c>
      <c r="BB570" s="117" t="str">
        <f t="shared" si="137"/>
        <v/>
      </c>
    </row>
    <row r="571" spans="1:54" x14ac:dyDescent="0.25">
      <c r="A571" s="4"/>
      <c r="B571" s="37"/>
      <c r="C571" s="124"/>
      <c r="D571" s="39"/>
      <c r="E571" s="125"/>
      <c r="F571" s="48"/>
      <c r="G571" s="4"/>
      <c r="H571" s="4"/>
      <c r="I571" s="95" t="str">
        <f>IF($C571="", "", IF(IFERROR(INDEX(Ingredients!$C$11:$C$310, MATCH($C571, Ingredients!$B$11:$B$310, 0)), "")="", "", IFERROR(INDEX(Ingredients!$C$11:$C$310, MATCH($C571, Ingredients!$B$11:$B$310, 0)), "")))</f>
        <v/>
      </c>
      <c r="J571" s="73" t="str">
        <f>IF($B571="", "", IF(IFERROR(INDEX(Meals!$C$11:$C$260, MATCH($B571, Meals!$B$11:$B$260, 0)), "")="", "", IFERROR(INDEX(Meals!$C$11:$C$260, MATCH($B571, Meals!$B$11:$B$260, 0)), "")))</f>
        <v/>
      </c>
      <c r="K571" s="4"/>
      <c r="L571" s="72" t="str">
        <f t="shared" si="127"/>
        <v/>
      </c>
      <c r="M571" s="73" t="str">
        <f t="shared" si="128"/>
        <v/>
      </c>
      <c r="N571" s="4"/>
      <c r="O571" s="78" t="str">
        <f t="shared" si="129"/>
        <v/>
      </c>
      <c r="P571" s="79" t="str">
        <f t="shared" si="130"/>
        <v/>
      </c>
      <c r="Q571" s="4"/>
      <c r="R571" s="90" t="str">
        <f t="shared" si="131"/>
        <v/>
      </c>
      <c r="S571" s="4"/>
      <c r="Y571" s="18" t="str">
        <f t="shared" si="132"/>
        <v/>
      </c>
      <c r="AA571" s="18" t="str">
        <f t="shared" si="123"/>
        <v/>
      </c>
      <c r="AB571" s="18" t="str">
        <f t="shared" si="124"/>
        <v/>
      </c>
      <c r="AC571" s="18" t="str">
        <f t="shared" si="133"/>
        <v/>
      </c>
      <c r="AD571" s="18" t="str">
        <f t="shared" si="133"/>
        <v/>
      </c>
      <c r="AE571" s="18" t="str">
        <f t="shared" si="134"/>
        <v/>
      </c>
      <c r="AG571" s="95" t="str">
        <f>IF($C571="", "", IF(IFERROR(INDEX(Ingredients!C$11:C$310, MATCH($C571, Ingredients!$B$11:$B$310, 0)), "")="", "", IFERROR(INDEX(Ingredients!C$11:C$310, MATCH($C571, Ingredients!$B$11:$B$310, 0)), "")))</f>
        <v/>
      </c>
      <c r="AH571" s="105" t="str">
        <f>IF($C571="", "", IF(IFERROR(INDEX(Ingredients!D$11:D$310, MATCH($C571, Ingredients!$B$11:$B$310, 0)), "")="", "", IFERROR(INDEX(Ingredients!D$11:D$310, MATCH($C571, Ingredients!$B$11:$B$310, 0)), "")))</f>
        <v/>
      </c>
      <c r="AI571" s="106" t="str">
        <f>IF($C571="", "", IF(IFERROR(INDEX(Ingredients!E$11:E$310, MATCH($C571, Ingredients!$B$11:$B$310, 0)), "")="", "", IFERROR(INDEX(Ingredients!E$11:E$310, MATCH($C571, Ingredients!$B$11:$B$310, 0)), "")))</f>
        <v/>
      </c>
      <c r="AJ571" s="108" t="str">
        <f>IF($C571="", "", IF(IFERROR(INDEX(Ingredients!F$11:F$310, MATCH($C571, Ingredients!$B$11:$B$310, 0)), "")="", "", IFERROR(INDEX(Ingredients!F$11:F$310, MATCH($C571, Ingredients!$B$11:$B$310, 0)), "")))</f>
        <v/>
      </c>
      <c r="AK571" s="106" t="str">
        <f>IF($C571="", "", IF(IFERROR(INDEX(Ingredients!G$11:G$310, MATCH($C571, Ingredients!$B$11:$B$310, 0)), "")="", "", IFERROR(INDEX(Ingredients!G$11:G$310, MATCH($C571, Ingredients!$B$11:$B$310, 0)), "")))</f>
        <v/>
      </c>
      <c r="AL571" s="79" t="str">
        <f>IF($C571="", "", IF(IFERROR(INDEX(Ingredients!H$11:H$310, MATCH($C571, Ingredients!$B$11:$B$310, 0)), "")="", "", IFERROR(INDEX(Ingredients!H$11:H$310, MATCH($C571, Ingredients!$B$11:$B$310, 0)), "")))</f>
        <v/>
      </c>
      <c r="AN571" s="83" t="str">
        <f t="shared" si="125"/>
        <v/>
      </c>
      <c r="AP571" s="114" t="str">
        <f t="shared" si="135"/>
        <v/>
      </c>
      <c r="AR571" s="117" t="str">
        <f>IF($C571="", "", IF(IFERROR(INDEX(Ingredients!$AI$11:$AI$310, MATCH($C571, Ingredients!$B$11:$B$310, 0)), "")="", "", IFERROR(INDEX(Ingredients!$AI$11:$AI$310, MATCH($C571, Ingredients!$B$11:$B$310, 0)), "")))</f>
        <v/>
      </c>
      <c r="AT571" s="120" t="str">
        <f t="shared" si="136"/>
        <v/>
      </c>
      <c r="AV571" s="90" t="str">
        <f t="shared" si="126"/>
        <v/>
      </c>
      <c r="AX571" s="90" t="str">
        <f>IF($AV571="", "", COUNTIF($AV$11:$AV$5010, "&lt;"&amp;$AV571)+1+COUNTIF($AV$11:$AV571, $AV571)-1)</f>
        <v/>
      </c>
      <c r="AZ571" s="111" t="str">
        <f>IF($B571="", "", SUMIF('Shopping List'!$AV$11:$AV$25, $B571, 'Shopping List'!$BN$11:$BN$25))</f>
        <v/>
      </c>
      <c r="BB571" s="117" t="str">
        <f t="shared" si="137"/>
        <v/>
      </c>
    </row>
    <row r="572" spans="1:54" x14ac:dyDescent="0.25">
      <c r="A572" s="4"/>
      <c r="B572" s="37"/>
      <c r="C572" s="124"/>
      <c r="D572" s="39"/>
      <c r="E572" s="125"/>
      <c r="F572" s="48"/>
      <c r="G572" s="4"/>
      <c r="H572" s="4"/>
      <c r="I572" s="95" t="str">
        <f>IF($C572="", "", IF(IFERROR(INDEX(Ingredients!$C$11:$C$310, MATCH($C572, Ingredients!$B$11:$B$310, 0)), "")="", "", IFERROR(INDEX(Ingredients!$C$11:$C$310, MATCH($C572, Ingredients!$B$11:$B$310, 0)), "")))</f>
        <v/>
      </c>
      <c r="J572" s="73" t="str">
        <f>IF($B572="", "", IF(IFERROR(INDEX(Meals!$C$11:$C$260, MATCH($B572, Meals!$B$11:$B$260, 0)), "")="", "", IFERROR(INDEX(Meals!$C$11:$C$260, MATCH($B572, Meals!$B$11:$B$260, 0)), "")))</f>
        <v/>
      </c>
      <c r="K572" s="4"/>
      <c r="L572" s="72" t="str">
        <f t="shared" si="127"/>
        <v/>
      </c>
      <c r="M572" s="73" t="str">
        <f t="shared" si="128"/>
        <v/>
      </c>
      <c r="N572" s="4"/>
      <c r="O572" s="78" t="str">
        <f t="shared" si="129"/>
        <v/>
      </c>
      <c r="P572" s="79" t="str">
        <f t="shared" si="130"/>
        <v/>
      </c>
      <c r="Q572" s="4"/>
      <c r="R572" s="90" t="str">
        <f t="shared" si="131"/>
        <v/>
      </c>
      <c r="S572" s="4"/>
      <c r="Y572" s="18" t="str">
        <f t="shared" si="132"/>
        <v/>
      </c>
      <c r="AA572" s="18" t="str">
        <f t="shared" si="123"/>
        <v/>
      </c>
      <c r="AB572" s="18" t="str">
        <f t="shared" si="124"/>
        <v/>
      </c>
      <c r="AC572" s="18" t="str">
        <f t="shared" si="133"/>
        <v/>
      </c>
      <c r="AD572" s="18" t="str">
        <f t="shared" si="133"/>
        <v/>
      </c>
      <c r="AE572" s="18" t="str">
        <f t="shared" si="134"/>
        <v/>
      </c>
      <c r="AG572" s="95" t="str">
        <f>IF($C572="", "", IF(IFERROR(INDEX(Ingredients!C$11:C$310, MATCH($C572, Ingredients!$B$11:$B$310, 0)), "")="", "", IFERROR(INDEX(Ingredients!C$11:C$310, MATCH($C572, Ingredients!$B$11:$B$310, 0)), "")))</f>
        <v/>
      </c>
      <c r="AH572" s="105" t="str">
        <f>IF($C572="", "", IF(IFERROR(INDEX(Ingredients!D$11:D$310, MATCH($C572, Ingredients!$B$11:$B$310, 0)), "")="", "", IFERROR(INDEX(Ingredients!D$11:D$310, MATCH($C572, Ingredients!$B$11:$B$310, 0)), "")))</f>
        <v/>
      </c>
      <c r="AI572" s="106" t="str">
        <f>IF($C572="", "", IF(IFERROR(INDEX(Ingredients!E$11:E$310, MATCH($C572, Ingredients!$B$11:$B$310, 0)), "")="", "", IFERROR(INDEX(Ingredients!E$11:E$310, MATCH($C572, Ingredients!$B$11:$B$310, 0)), "")))</f>
        <v/>
      </c>
      <c r="AJ572" s="108" t="str">
        <f>IF($C572="", "", IF(IFERROR(INDEX(Ingredients!F$11:F$310, MATCH($C572, Ingredients!$B$11:$B$310, 0)), "")="", "", IFERROR(INDEX(Ingredients!F$11:F$310, MATCH($C572, Ingredients!$B$11:$B$310, 0)), "")))</f>
        <v/>
      </c>
      <c r="AK572" s="106" t="str">
        <f>IF($C572="", "", IF(IFERROR(INDEX(Ingredients!G$11:G$310, MATCH($C572, Ingredients!$B$11:$B$310, 0)), "")="", "", IFERROR(INDEX(Ingredients!G$11:G$310, MATCH($C572, Ingredients!$B$11:$B$310, 0)), "")))</f>
        <v/>
      </c>
      <c r="AL572" s="79" t="str">
        <f>IF($C572="", "", IF(IFERROR(INDEX(Ingredients!H$11:H$310, MATCH($C572, Ingredients!$B$11:$B$310, 0)), "")="", "", IFERROR(INDEX(Ingredients!H$11:H$310, MATCH($C572, Ingredients!$B$11:$B$310, 0)), "")))</f>
        <v/>
      </c>
      <c r="AN572" s="83" t="str">
        <f t="shared" si="125"/>
        <v/>
      </c>
      <c r="AP572" s="114" t="str">
        <f t="shared" si="135"/>
        <v/>
      </c>
      <c r="AR572" s="117" t="str">
        <f>IF($C572="", "", IF(IFERROR(INDEX(Ingredients!$AI$11:$AI$310, MATCH($C572, Ingredients!$B$11:$B$310, 0)), "")="", "", IFERROR(INDEX(Ingredients!$AI$11:$AI$310, MATCH($C572, Ingredients!$B$11:$B$310, 0)), "")))</f>
        <v/>
      </c>
      <c r="AT572" s="120" t="str">
        <f t="shared" si="136"/>
        <v/>
      </c>
      <c r="AV572" s="90" t="str">
        <f t="shared" si="126"/>
        <v/>
      </c>
      <c r="AX572" s="90" t="str">
        <f>IF($AV572="", "", COUNTIF($AV$11:$AV$5010, "&lt;"&amp;$AV572)+1+COUNTIF($AV$11:$AV572, $AV572)-1)</f>
        <v/>
      </c>
      <c r="AZ572" s="111" t="str">
        <f>IF($B572="", "", SUMIF('Shopping List'!$AV$11:$AV$25, $B572, 'Shopping List'!$BN$11:$BN$25))</f>
        <v/>
      </c>
      <c r="BB572" s="117" t="str">
        <f t="shared" si="137"/>
        <v/>
      </c>
    </row>
    <row r="573" spans="1:54" x14ac:dyDescent="0.25">
      <c r="A573" s="4"/>
      <c r="B573" s="37"/>
      <c r="C573" s="124"/>
      <c r="D573" s="39"/>
      <c r="E573" s="125"/>
      <c r="F573" s="48"/>
      <c r="G573" s="4"/>
      <c r="H573" s="4"/>
      <c r="I573" s="95" t="str">
        <f>IF($C573="", "", IF(IFERROR(INDEX(Ingredients!$C$11:$C$310, MATCH($C573, Ingredients!$B$11:$B$310, 0)), "")="", "", IFERROR(INDEX(Ingredients!$C$11:$C$310, MATCH($C573, Ingredients!$B$11:$B$310, 0)), "")))</f>
        <v/>
      </c>
      <c r="J573" s="73" t="str">
        <f>IF($B573="", "", IF(IFERROR(INDEX(Meals!$C$11:$C$260, MATCH($B573, Meals!$B$11:$B$260, 0)), "")="", "", IFERROR(INDEX(Meals!$C$11:$C$260, MATCH($B573, Meals!$B$11:$B$260, 0)), "")))</f>
        <v/>
      </c>
      <c r="K573" s="4"/>
      <c r="L573" s="72" t="str">
        <f t="shared" si="127"/>
        <v/>
      </c>
      <c r="M573" s="73" t="str">
        <f t="shared" si="128"/>
        <v/>
      </c>
      <c r="N573" s="4"/>
      <c r="O573" s="78" t="str">
        <f t="shared" si="129"/>
        <v/>
      </c>
      <c r="P573" s="79" t="str">
        <f t="shared" si="130"/>
        <v/>
      </c>
      <c r="Q573" s="4"/>
      <c r="R573" s="90" t="str">
        <f t="shared" si="131"/>
        <v/>
      </c>
      <c r="S573" s="4"/>
      <c r="Y573" s="18" t="str">
        <f t="shared" si="132"/>
        <v/>
      </c>
      <c r="AA573" s="18" t="str">
        <f t="shared" si="123"/>
        <v/>
      </c>
      <c r="AB573" s="18" t="str">
        <f t="shared" si="124"/>
        <v/>
      </c>
      <c r="AC573" s="18" t="str">
        <f t="shared" si="133"/>
        <v/>
      </c>
      <c r="AD573" s="18" t="str">
        <f t="shared" si="133"/>
        <v/>
      </c>
      <c r="AE573" s="18" t="str">
        <f t="shared" si="134"/>
        <v/>
      </c>
      <c r="AG573" s="95" t="str">
        <f>IF($C573="", "", IF(IFERROR(INDEX(Ingredients!C$11:C$310, MATCH($C573, Ingredients!$B$11:$B$310, 0)), "")="", "", IFERROR(INDEX(Ingredients!C$11:C$310, MATCH($C573, Ingredients!$B$11:$B$310, 0)), "")))</f>
        <v/>
      </c>
      <c r="AH573" s="105" t="str">
        <f>IF($C573="", "", IF(IFERROR(INDEX(Ingredients!D$11:D$310, MATCH($C573, Ingredients!$B$11:$B$310, 0)), "")="", "", IFERROR(INDEX(Ingredients!D$11:D$310, MATCH($C573, Ingredients!$B$11:$B$310, 0)), "")))</f>
        <v/>
      </c>
      <c r="AI573" s="106" t="str">
        <f>IF($C573="", "", IF(IFERROR(INDEX(Ingredients!E$11:E$310, MATCH($C573, Ingredients!$B$11:$B$310, 0)), "")="", "", IFERROR(INDEX(Ingredients!E$11:E$310, MATCH($C573, Ingredients!$B$11:$B$310, 0)), "")))</f>
        <v/>
      </c>
      <c r="AJ573" s="108" t="str">
        <f>IF($C573="", "", IF(IFERROR(INDEX(Ingredients!F$11:F$310, MATCH($C573, Ingredients!$B$11:$B$310, 0)), "")="", "", IFERROR(INDEX(Ingredients!F$11:F$310, MATCH($C573, Ingredients!$B$11:$B$310, 0)), "")))</f>
        <v/>
      </c>
      <c r="AK573" s="106" t="str">
        <f>IF($C573="", "", IF(IFERROR(INDEX(Ingredients!G$11:G$310, MATCH($C573, Ingredients!$B$11:$B$310, 0)), "")="", "", IFERROR(INDEX(Ingredients!G$11:G$310, MATCH($C573, Ingredients!$B$11:$B$310, 0)), "")))</f>
        <v/>
      </c>
      <c r="AL573" s="79" t="str">
        <f>IF($C573="", "", IF(IFERROR(INDEX(Ingredients!H$11:H$310, MATCH($C573, Ingredients!$B$11:$B$310, 0)), "")="", "", IFERROR(INDEX(Ingredients!H$11:H$310, MATCH($C573, Ingredients!$B$11:$B$310, 0)), "")))</f>
        <v/>
      </c>
      <c r="AN573" s="83" t="str">
        <f t="shared" si="125"/>
        <v/>
      </c>
      <c r="AP573" s="114" t="str">
        <f t="shared" si="135"/>
        <v/>
      </c>
      <c r="AR573" s="117" t="str">
        <f>IF($C573="", "", IF(IFERROR(INDEX(Ingredients!$AI$11:$AI$310, MATCH($C573, Ingredients!$B$11:$B$310, 0)), "")="", "", IFERROR(INDEX(Ingredients!$AI$11:$AI$310, MATCH($C573, Ingredients!$B$11:$B$310, 0)), "")))</f>
        <v/>
      </c>
      <c r="AT573" s="120" t="str">
        <f t="shared" si="136"/>
        <v/>
      </c>
      <c r="AV573" s="90" t="str">
        <f t="shared" si="126"/>
        <v/>
      </c>
      <c r="AX573" s="90" t="str">
        <f>IF($AV573="", "", COUNTIF($AV$11:$AV$5010, "&lt;"&amp;$AV573)+1+COUNTIF($AV$11:$AV573, $AV573)-1)</f>
        <v/>
      </c>
      <c r="AZ573" s="111" t="str">
        <f>IF($B573="", "", SUMIF('Shopping List'!$AV$11:$AV$25, $B573, 'Shopping List'!$BN$11:$BN$25))</f>
        <v/>
      </c>
      <c r="BB573" s="117" t="str">
        <f t="shared" si="137"/>
        <v/>
      </c>
    </row>
    <row r="574" spans="1:54" x14ac:dyDescent="0.25">
      <c r="A574" s="4"/>
      <c r="B574" s="37"/>
      <c r="C574" s="124"/>
      <c r="D574" s="39"/>
      <c r="E574" s="125"/>
      <c r="F574" s="48"/>
      <c r="G574" s="4"/>
      <c r="H574" s="4"/>
      <c r="I574" s="95" t="str">
        <f>IF($C574="", "", IF(IFERROR(INDEX(Ingredients!$C$11:$C$310, MATCH($C574, Ingredients!$B$11:$B$310, 0)), "")="", "", IFERROR(INDEX(Ingredients!$C$11:$C$310, MATCH($C574, Ingredients!$B$11:$B$310, 0)), "")))</f>
        <v/>
      </c>
      <c r="J574" s="73" t="str">
        <f>IF($B574="", "", IF(IFERROR(INDEX(Meals!$C$11:$C$260, MATCH($B574, Meals!$B$11:$B$260, 0)), "")="", "", IFERROR(INDEX(Meals!$C$11:$C$260, MATCH($B574, Meals!$B$11:$B$260, 0)), "")))</f>
        <v/>
      </c>
      <c r="K574" s="4"/>
      <c r="L574" s="72" t="str">
        <f t="shared" si="127"/>
        <v/>
      </c>
      <c r="M574" s="73" t="str">
        <f t="shared" si="128"/>
        <v/>
      </c>
      <c r="N574" s="4"/>
      <c r="O574" s="78" t="str">
        <f t="shared" si="129"/>
        <v/>
      </c>
      <c r="P574" s="79" t="str">
        <f t="shared" si="130"/>
        <v/>
      </c>
      <c r="Q574" s="4"/>
      <c r="R574" s="90" t="str">
        <f t="shared" si="131"/>
        <v/>
      </c>
      <c r="S574" s="4"/>
      <c r="Y574" s="18" t="str">
        <f t="shared" si="132"/>
        <v/>
      </c>
      <c r="AA574" s="18" t="str">
        <f t="shared" si="123"/>
        <v/>
      </c>
      <c r="AB574" s="18" t="str">
        <f t="shared" si="124"/>
        <v/>
      </c>
      <c r="AC574" s="18" t="str">
        <f t="shared" si="133"/>
        <v/>
      </c>
      <c r="AD574" s="18" t="str">
        <f t="shared" si="133"/>
        <v/>
      </c>
      <c r="AE574" s="18" t="str">
        <f t="shared" si="134"/>
        <v/>
      </c>
      <c r="AG574" s="95" t="str">
        <f>IF($C574="", "", IF(IFERROR(INDEX(Ingredients!C$11:C$310, MATCH($C574, Ingredients!$B$11:$B$310, 0)), "")="", "", IFERROR(INDEX(Ingredients!C$11:C$310, MATCH($C574, Ingredients!$B$11:$B$310, 0)), "")))</f>
        <v/>
      </c>
      <c r="AH574" s="105" t="str">
        <f>IF($C574="", "", IF(IFERROR(INDEX(Ingredients!D$11:D$310, MATCH($C574, Ingredients!$B$11:$B$310, 0)), "")="", "", IFERROR(INDEX(Ingredients!D$11:D$310, MATCH($C574, Ingredients!$B$11:$B$310, 0)), "")))</f>
        <v/>
      </c>
      <c r="AI574" s="106" t="str">
        <f>IF($C574="", "", IF(IFERROR(INDEX(Ingredients!E$11:E$310, MATCH($C574, Ingredients!$B$11:$B$310, 0)), "")="", "", IFERROR(INDEX(Ingredients!E$11:E$310, MATCH($C574, Ingredients!$B$11:$B$310, 0)), "")))</f>
        <v/>
      </c>
      <c r="AJ574" s="108" t="str">
        <f>IF($C574="", "", IF(IFERROR(INDEX(Ingredients!F$11:F$310, MATCH($C574, Ingredients!$B$11:$B$310, 0)), "")="", "", IFERROR(INDEX(Ingredients!F$11:F$310, MATCH($C574, Ingredients!$B$11:$B$310, 0)), "")))</f>
        <v/>
      </c>
      <c r="AK574" s="106" t="str">
        <f>IF($C574="", "", IF(IFERROR(INDEX(Ingredients!G$11:G$310, MATCH($C574, Ingredients!$B$11:$B$310, 0)), "")="", "", IFERROR(INDEX(Ingredients!G$11:G$310, MATCH($C574, Ingredients!$B$11:$B$310, 0)), "")))</f>
        <v/>
      </c>
      <c r="AL574" s="79" t="str">
        <f>IF($C574="", "", IF(IFERROR(INDEX(Ingredients!H$11:H$310, MATCH($C574, Ingredients!$B$11:$B$310, 0)), "")="", "", IFERROR(INDEX(Ingredients!H$11:H$310, MATCH($C574, Ingredients!$B$11:$B$310, 0)), "")))</f>
        <v/>
      </c>
      <c r="AN574" s="83" t="str">
        <f t="shared" si="125"/>
        <v/>
      </c>
      <c r="AP574" s="114" t="str">
        <f t="shared" si="135"/>
        <v/>
      </c>
      <c r="AR574" s="117" t="str">
        <f>IF($C574="", "", IF(IFERROR(INDEX(Ingredients!$AI$11:$AI$310, MATCH($C574, Ingredients!$B$11:$B$310, 0)), "")="", "", IFERROR(INDEX(Ingredients!$AI$11:$AI$310, MATCH($C574, Ingredients!$B$11:$B$310, 0)), "")))</f>
        <v/>
      </c>
      <c r="AT574" s="120" t="str">
        <f t="shared" si="136"/>
        <v/>
      </c>
      <c r="AV574" s="90" t="str">
        <f t="shared" si="126"/>
        <v/>
      </c>
      <c r="AX574" s="90" t="str">
        <f>IF($AV574="", "", COUNTIF($AV$11:$AV$5010, "&lt;"&amp;$AV574)+1+COUNTIF($AV$11:$AV574, $AV574)-1)</f>
        <v/>
      </c>
      <c r="AZ574" s="111" t="str">
        <f>IF($B574="", "", SUMIF('Shopping List'!$AV$11:$AV$25, $B574, 'Shopping List'!$BN$11:$BN$25))</f>
        <v/>
      </c>
      <c r="BB574" s="117" t="str">
        <f t="shared" si="137"/>
        <v/>
      </c>
    </row>
    <row r="575" spans="1:54" x14ac:dyDescent="0.25">
      <c r="A575" s="4"/>
      <c r="B575" s="37"/>
      <c r="C575" s="124"/>
      <c r="D575" s="39"/>
      <c r="E575" s="125"/>
      <c r="F575" s="48"/>
      <c r="G575" s="4"/>
      <c r="H575" s="4"/>
      <c r="I575" s="95" t="str">
        <f>IF($C575="", "", IF(IFERROR(INDEX(Ingredients!$C$11:$C$310, MATCH($C575, Ingredients!$B$11:$B$310, 0)), "")="", "", IFERROR(INDEX(Ingredients!$C$11:$C$310, MATCH($C575, Ingredients!$B$11:$B$310, 0)), "")))</f>
        <v/>
      </c>
      <c r="J575" s="73" t="str">
        <f>IF($B575="", "", IF(IFERROR(INDEX(Meals!$C$11:$C$260, MATCH($B575, Meals!$B$11:$B$260, 0)), "")="", "", IFERROR(INDEX(Meals!$C$11:$C$260, MATCH($B575, Meals!$B$11:$B$260, 0)), "")))</f>
        <v/>
      </c>
      <c r="K575" s="4"/>
      <c r="L575" s="72" t="str">
        <f t="shared" si="127"/>
        <v/>
      </c>
      <c r="M575" s="73" t="str">
        <f t="shared" si="128"/>
        <v/>
      </c>
      <c r="N575" s="4"/>
      <c r="O575" s="78" t="str">
        <f t="shared" si="129"/>
        <v/>
      </c>
      <c r="P575" s="79" t="str">
        <f t="shared" si="130"/>
        <v/>
      </c>
      <c r="Q575" s="4"/>
      <c r="R575" s="90" t="str">
        <f t="shared" si="131"/>
        <v/>
      </c>
      <c r="S575" s="4"/>
      <c r="Y575" s="18" t="str">
        <f t="shared" si="132"/>
        <v/>
      </c>
      <c r="AA575" s="18" t="str">
        <f t="shared" si="123"/>
        <v/>
      </c>
      <c r="AB575" s="18" t="str">
        <f t="shared" si="124"/>
        <v/>
      </c>
      <c r="AC575" s="18" t="str">
        <f t="shared" si="133"/>
        <v/>
      </c>
      <c r="AD575" s="18" t="str">
        <f t="shared" si="133"/>
        <v/>
      </c>
      <c r="AE575" s="18" t="str">
        <f t="shared" si="134"/>
        <v/>
      </c>
      <c r="AG575" s="95" t="str">
        <f>IF($C575="", "", IF(IFERROR(INDEX(Ingredients!C$11:C$310, MATCH($C575, Ingredients!$B$11:$B$310, 0)), "")="", "", IFERROR(INDEX(Ingredients!C$11:C$310, MATCH($C575, Ingredients!$B$11:$B$310, 0)), "")))</f>
        <v/>
      </c>
      <c r="AH575" s="105" t="str">
        <f>IF($C575="", "", IF(IFERROR(INDEX(Ingredients!D$11:D$310, MATCH($C575, Ingredients!$B$11:$B$310, 0)), "")="", "", IFERROR(INDEX(Ingredients!D$11:D$310, MATCH($C575, Ingredients!$B$11:$B$310, 0)), "")))</f>
        <v/>
      </c>
      <c r="AI575" s="106" t="str">
        <f>IF($C575="", "", IF(IFERROR(INDEX(Ingredients!E$11:E$310, MATCH($C575, Ingredients!$B$11:$B$310, 0)), "")="", "", IFERROR(INDEX(Ingredients!E$11:E$310, MATCH($C575, Ingredients!$B$11:$B$310, 0)), "")))</f>
        <v/>
      </c>
      <c r="AJ575" s="108" t="str">
        <f>IF($C575="", "", IF(IFERROR(INDEX(Ingredients!F$11:F$310, MATCH($C575, Ingredients!$B$11:$B$310, 0)), "")="", "", IFERROR(INDEX(Ingredients!F$11:F$310, MATCH($C575, Ingredients!$B$11:$B$310, 0)), "")))</f>
        <v/>
      </c>
      <c r="AK575" s="106" t="str">
        <f>IF($C575="", "", IF(IFERROR(INDEX(Ingredients!G$11:G$310, MATCH($C575, Ingredients!$B$11:$B$310, 0)), "")="", "", IFERROR(INDEX(Ingredients!G$11:G$310, MATCH($C575, Ingredients!$B$11:$B$310, 0)), "")))</f>
        <v/>
      </c>
      <c r="AL575" s="79" t="str">
        <f>IF($C575="", "", IF(IFERROR(INDEX(Ingredients!H$11:H$310, MATCH($C575, Ingredients!$B$11:$B$310, 0)), "")="", "", IFERROR(INDEX(Ingredients!H$11:H$310, MATCH($C575, Ingredients!$B$11:$B$310, 0)), "")))</f>
        <v/>
      </c>
      <c r="AN575" s="83" t="str">
        <f t="shared" si="125"/>
        <v/>
      </c>
      <c r="AP575" s="114" t="str">
        <f t="shared" si="135"/>
        <v/>
      </c>
      <c r="AR575" s="117" t="str">
        <f>IF($C575="", "", IF(IFERROR(INDEX(Ingredients!$AI$11:$AI$310, MATCH($C575, Ingredients!$B$11:$B$310, 0)), "")="", "", IFERROR(INDEX(Ingredients!$AI$11:$AI$310, MATCH($C575, Ingredients!$B$11:$B$310, 0)), "")))</f>
        <v/>
      </c>
      <c r="AT575" s="120" t="str">
        <f t="shared" si="136"/>
        <v/>
      </c>
      <c r="AV575" s="90" t="str">
        <f t="shared" si="126"/>
        <v/>
      </c>
      <c r="AX575" s="90" t="str">
        <f>IF($AV575="", "", COUNTIF($AV$11:$AV$5010, "&lt;"&amp;$AV575)+1+COUNTIF($AV$11:$AV575, $AV575)-1)</f>
        <v/>
      </c>
      <c r="AZ575" s="111" t="str">
        <f>IF($B575="", "", SUMIF('Shopping List'!$AV$11:$AV$25, $B575, 'Shopping List'!$BN$11:$BN$25))</f>
        <v/>
      </c>
      <c r="BB575" s="117" t="str">
        <f t="shared" si="137"/>
        <v/>
      </c>
    </row>
    <row r="576" spans="1:54" x14ac:dyDescent="0.25">
      <c r="A576" s="4"/>
      <c r="B576" s="37"/>
      <c r="C576" s="124"/>
      <c r="D576" s="39"/>
      <c r="E576" s="125"/>
      <c r="F576" s="48"/>
      <c r="G576" s="4"/>
      <c r="H576" s="4"/>
      <c r="I576" s="95" t="str">
        <f>IF($C576="", "", IF(IFERROR(INDEX(Ingredients!$C$11:$C$310, MATCH($C576, Ingredients!$B$11:$B$310, 0)), "")="", "", IFERROR(INDEX(Ingredients!$C$11:$C$310, MATCH($C576, Ingredients!$B$11:$B$310, 0)), "")))</f>
        <v/>
      </c>
      <c r="J576" s="73" t="str">
        <f>IF($B576="", "", IF(IFERROR(INDEX(Meals!$C$11:$C$260, MATCH($B576, Meals!$B$11:$B$260, 0)), "")="", "", IFERROR(INDEX(Meals!$C$11:$C$260, MATCH($B576, Meals!$B$11:$B$260, 0)), "")))</f>
        <v/>
      </c>
      <c r="K576" s="4"/>
      <c r="L576" s="72" t="str">
        <f t="shared" si="127"/>
        <v/>
      </c>
      <c r="M576" s="73" t="str">
        <f t="shared" si="128"/>
        <v/>
      </c>
      <c r="N576" s="4"/>
      <c r="O576" s="78" t="str">
        <f t="shared" si="129"/>
        <v/>
      </c>
      <c r="P576" s="79" t="str">
        <f t="shared" si="130"/>
        <v/>
      </c>
      <c r="Q576" s="4"/>
      <c r="R576" s="90" t="str">
        <f t="shared" si="131"/>
        <v/>
      </c>
      <c r="S576" s="4"/>
      <c r="Y576" s="18" t="str">
        <f t="shared" si="132"/>
        <v/>
      </c>
      <c r="AA576" s="18" t="str">
        <f t="shared" si="123"/>
        <v/>
      </c>
      <c r="AB576" s="18" t="str">
        <f t="shared" si="124"/>
        <v/>
      </c>
      <c r="AC576" s="18" t="str">
        <f t="shared" si="133"/>
        <v/>
      </c>
      <c r="AD576" s="18" t="str">
        <f t="shared" si="133"/>
        <v/>
      </c>
      <c r="AE576" s="18" t="str">
        <f t="shared" si="134"/>
        <v/>
      </c>
      <c r="AG576" s="95" t="str">
        <f>IF($C576="", "", IF(IFERROR(INDEX(Ingredients!C$11:C$310, MATCH($C576, Ingredients!$B$11:$B$310, 0)), "")="", "", IFERROR(INDEX(Ingredients!C$11:C$310, MATCH($C576, Ingredients!$B$11:$B$310, 0)), "")))</f>
        <v/>
      </c>
      <c r="AH576" s="105" t="str">
        <f>IF($C576="", "", IF(IFERROR(INDEX(Ingredients!D$11:D$310, MATCH($C576, Ingredients!$B$11:$B$310, 0)), "")="", "", IFERROR(INDEX(Ingredients!D$11:D$310, MATCH($C576, Ingredients!$B$11:$B$310, 0)), "")))</f>
        <v/>
      </c>
      <c r="AI576" s="106" t="str">
        <f>IF($C576="", "", IF(IFERROR(INDEX(Ingredients!E$11:E$310, MATCH($C576, Ingredients!$B$11:$B$310, 0)), "")="", "", IFERROR(INDEX(Ingredients!E$11:E$310, MATCH($C576, Ingredients!$B$11:$B$310, 0)), "")))</f>
        <v/>
      </c>
      <c r="AJ576" s="108" t="str">
        <f>IF($C576="", "", IF(IFERROR(INDEX(Ingredients!F$11:F$310, MATCH($C576, Ingredients!$B$11:$B$310, 0)), "")="", "", IFERROR(INDEX(Ingredients!F$11:F$310, MATCH($C576, Ingredients!$B$11:$B$310, 0)), "")))</f>
        <v/>
      </c>
      <c r="AK576" s="106" t="str">
        <f>IF($C576="", "", IF(IFERROR(INDEX(Ingredients!G$11:G$310, MATCH($C576, Ingredients!$B$11:$B$310, 0)), "")="", "", IFERROR(INDEX(Ingredients!G$11:G$310, MATCH($C576, Ingredients!$B$11:$B$310, 0)), "")))</f>
        <v/>
      </c>
      <c r="AL576" s="79" t="str">
        <f>IF($C576="", "", IF(IFERROR(INDEX(Ingredients!H$11:H$310, MATCH($C576, Ingredients!$B$11:$B$310, 0)), "")="", "", IFERROR(INDEX(Ingredients!H$11:H$310, MATCH($C576, Ingredients!$B$11:$B$310, 0)), "")))</f>
        <v/>
      </c>
      <c r="AN576" s="83" t="str">
        <f t="shared" si="125"/>
        <v/>
      </c>
      <c r="AP576" s="114" t="str">
        <f t="shared" si="135"/>
        <v/>
      </c>
      <c r="AR576" s="117" t="str">
        <f>IF($C576="", "", IF(IFERROR(INDEX(Ingredients!$AI$11:$AI$310, MATCH($C576, Ingredients!$B$11:$B$310, 0)), "")="", "", IFERROR(INDEX(Ingredients!$AI$11:$AI$310, MATCH($C576, Ingredients!$B$11:$B$310, 0)), "")))</f>
        <v/>
      </c>
      <c r="AT576" s="120" t="str">
        <f t="shared" si="136"/>
        <v/>
      </c>
      <c r="AV576" s="90" t="str">
        <f t="shared" si="126"/>
        <v/>
      </c>
      <c r="AX576" s="90" t="str">
        <f>IF($AV576="", "", COUNTIF($AV$11:$AV$5010, "&lt;"&amp;$AV576)+1+COUNTIF($AV$11:$AV576, $AV576)-1)</f>
        <v/>
      </c>
      <c r="AZ576" s="111" t="str">
        <f>IF($B576="", "", SUMIF('Shopping List'!$AV$11:$AV$25, $B576, 'Shopping List'!$BN$11:$BN$25))</f>
        <v/>
      </c>
      <c r="BB576" s="117" t="str">
        <f t="shared" si="137"/>
        <v/>
      </c>
    </row>
    <row r="577" spans="1:54" x14ac:dyDescent="0.25">
      <c r="A577" s="4"/>
      <c r="B577" s="37"/>
      <c r="C577" s="124"/>
      <c r="D577" s="39"/>
      <c r="E577" s="125"/>
      <c r="F577" s="48"/>
      <c r="G577" s="4"/>
      <c r="H577" s="4"/>
      <c r="I577" s="95" t="str">
        <f>IF($C577="", "", IF(IFERROR(INDEX(Ingredients!$C$11:$C$310, MATCH($C577, Ingredients!$B$11:$B$310, 0)), "")="", "", IFERROR(INDEX(Ingredients!$C$11:$C$310, MATCH($C577, Ingredients!$B$11:$B$310, 0)), "")))</f>
        <v/>
      </c>
      <c r="J577" s="73" t="str">
        <f>IF($B577="", "", IF(IFERROR(INDEX(Meals!$C$11:$C$260, MATCH($B577, Meals!$B$11:$B$260, 0)), "")="", "", IFERROR(INDEX(Meals!$C$11:$C$260, MATCH($B577, Meals!$B$11:$B$260, 0)), "")))</f>
        <v/>
      </c>
      <c r="K577" s="4"/>
      <c r="L577" s="72" t="str">
        <f t="shared" si="127"/>
        <v/>
      </c>
      <c r="M577" s="73" t="str">
        <f t="shared" si="128"/>
        <v/>
      </c>
      <c r="N577" s="4"/>
      <c r="O577" s="78" t="str">
        <f t="shared" si="129"/>
        <v/>
      </c>
      <c r="P577" s="79" t="str">
        <f t="shared" si="130"/>
        <v/>
      </c>
      <c r="Q577" s="4"/>
      <c r="R577" s="90" t="str">
        <f t="shared" si="131"/>
        <v/>
      </c>
      <c r="S577" s="4"/>
      <c r="Y577" s="18" t="str">
        <f t="shared" si="132"/>
        <v/>
      </c>
      <c r="AA577" s="18" t="str">
        <f t="shared" si="123"/>
        <v/>
      </c>
      <c r="AB577" s="18" t="str">
        <f t="shared" si="124"/>
        <v/>
      </c>
      <c r="AC577" s="18" t="str">
        <f t="shared" si="133"/>
        <v/>
      </c>
      <c r="AD577" s="18" t="str">
        <f t="shared" si="133"/>
        <v/>
      </c>
      <c r="AE577" s="18" t="str">
        <f t="shared" si="134"/>
        <v/>
      </c>
      <c r="AG577" s="95" t="str">
        <f>IF($C577="", "", IF(IFERROR(INDEX(Ingredients!C$11:C$310, MATCH($C577, Ingredients!$B$11:$B$310, 0)), "")="", "", IFERROR(INDEX(Ingredients!C$11:C$310, MATCH($C577, Ingredients!$B$11:$B$310, 0)), "")))</f>
        <v/>
      </c>
      <c r="AH577" s="105" t="str">
        <f>IF($C577="", "", IF(IFERROR(INDEX(Ingredients!D$11:D$310, MATCH($C577, Ingredients!$B$11:$B$310, 0)), "")="", "", IFERROR(INDEX(Ingredients!D$11:D$310, MATCH($C577, Ingredients!$B$11:$B$310, 0)), "")))</f>
        <v/>
      </c>
      <c r="AI577" s="106" t="str">
        <f>IF($C577="", "", IF(IFERROR(INDEX(Ingredients!E$11:E$310, MATCH($C577, Ingredients!$B$11:$B$310, 0)), "")="", "", IFERROR(INDEX(Ingredients!E$11:E$310, MATCH($C577, Ingredients!$B$11:$B$310, 0)), "")))</f>
        <v/>
      </c>
      <c r="AJ577" s="108" t="str">
        <f>IF($C577="", "", IF(IFERROR(INDEX(Ingredients!F$11:F$310, MATCH($C577, Ingredients!$B$11:$B$310, 0)), "")="", "", IFERROR(INDEX(Ingredients!F$11:F$310, MATCH($C577, Ingredients!$B$11:$B$310, 0)), "")))</f>
        <v/>
      </c>
      <c r="AK577" s="106" t="str">
        <f>IF($C577="", "", IF(IFERROR(INDEX(Ingredients!G$11:G$310, MATCH($C577, Ingredients!$B$11:$B$310, 0)), "")="", "", IFERROR(INDEX(Ingredients!G$11:G$310, MATCH($C577, Ingredients!$B$11:$B$310, 0)), "")))</f>
        <v/>
      </c>
      <c r="AL577" s="79" t="str">
        <f>IF($C577="", "", IF(IFERROR(INDEX(Ingredients!H$11:H$310, MATCH($C577, Ingredients!$B$11:$B$310, 0)), "")="", "", IFERROR(INDEX(Ingredients!H$11:H$310, MATCH($C577, Ingredients!$B$11:$B$310, 0)), "")))</f>
        <v/>
      </c>
      <c r="AN577" s="83" t="str">
        <f t="shared" si="125"/>
        <v/>
      </c>
      <c r="AP577" s="114" t="str">
        <f t="shared" si="135"/>
        <v/>
      </c>
      <c r="AR577" s="117" t="str">
        <f>IF($C577="", "", IF(IFERROR(INDEX(Ingredients!$AI$11:$AI$310, MATCH($C577, Ingredients!$B$11:$B$310, 0)), "")="", "", IFERROR(INDEX(Ingredients!$AI$11:$AI$310, MATCH($C577, Ingredients!$B$11:$B$310, 0)), "")))</f>
        <v/>
      </c>
      <c r="AT577" s="120" t="str">
        <f t="shared" si="136"/>
        <v/>
      </c>
      <c r="AV577" s="90" t="str">
        <f t="shared" si="126"/>
        <v/>
      </c>
      <c r="AX577" s="90" t="str">
        <f>IF($AV577="", "", COUNTIF($AV$11:$AV$5010, "&lt;"&amp;$AV577)+1+COUNTIF($AV$11:$AV577, $AV577)-1)</f>
        <v/>
      </c>
      <c r="AZ577" s="111" t="str">
        <f>IF($B577="", "", SUMIF('Shopping List'!$AV$11:$AV$25, $B577, 'Shopping List'!$BN$11:$BN$25))</f>
        <v/>
      </c>
      <c r="BB577" s="117" t="str">
        <f t="shared" si="137"/>
        <v/>
      </c>
    </row>
    <row r="578" spans="1:54" x14ac:dyDescent="0.25">
      <c r="A578" s="4"/>
      <c r="B578" s="37"/>
      <c r="C578" s="124"/>
      <c r="D578" s="39"/>
      <c r="E578" s="125"/>
      <c r="F578" s="48"/>
      <c r="G578" s="4"/>
      <c r="H578" s="4"/>
      <c r="I578" s="95" t="str">
        <f>IF($C578="", "", IF(IFERROR(INDEX(Ingredients!$C$11:$C$310, MATCH($C578, Ingredients!$B$11:$B$310, 0)), "")="", "", IFERROR(INDEX(Ingredients!$C$11:$C$310, MATCH($C578, Ingredients!$B$11:$B$310, 0)), "")))</f>
        <v/>
      </c>
      <c r="J578" s="73" t="str">
        <f>IF($B578="", "", IF(IFERROR(INDEX(Meals!$C$11:$C$260, MATCH($B578, Meals!$B$11:$B$260, 0)), "")="", "", IFERROR(INDEX(Meals!$C$11:$C$260, MATCH($B578, Meals!$B$11:$B$260, 0)), "")))</f>
        <v/>
      </c>
      <c r="K578" s="4"/>
      <c r="L578" s="72" t="str">
        <f t="shared" si="127"/>
        <v/>
      </c>
      <c r="M578" s="73" t="str">
        <f t="shared" si="128"/>
        <v/>
      </c>
      <c r="N578" s="4"/>
      <c r="O578" s="78" t="str">
        <f t="shared" si="129"/>
        <v/>
      </c>
      <c r="P578" s="79" t="str">
        <f t="shared" si="130"/>
        <v/>
      </c>
      <c r="Q578" s="4"/>
      <c r="R578" s="90" t="str">
        <f t="shared" si="131"/>
        <v/>
      </c>
      <c r="S578" s="4"/>
      <c r="Y578" s="18" t="str">
        <f t="shared" si="132"/>
        <v/>
      </c>
      <c r="AA578" s="18" t="str">
        <f t="shared" si="123"/>
        <v/>
      </c>
      <c r="AB578" s="18" t="str">
        <f t="shared" si="124"/>
        <v/>
      </c>
      <c r="AC578" s="18" t="str">
        <f t="shared" si="133"/>
        <v/>
      </c>
      <c r="AD578" s="18" t="str">
        <f t="shared" si="133"/>
        <v/>
      </c>
      <c r="AE578" s="18" t="str">
        <f t="shared" si="134"/>
        <v/>
      </c>
      <c r="AG578" s="95" t="str">
        <f>IF($C578="", "", IF(IFERROR(INDEX(Ingredients!C$11:C$310, MATCH($C578, Ingredients!$B$11:$B$310, 0)), "")="", "", IFERROR(INDEX(Ingredients!C$11:C$310, MATCH($C578, Ingredients!$B$11:$B$310, 0)), "")))</f>
        <v/>
      </c>
      <c r="AH578" s="105" t="str">
        <f>IF($C578="", "", IF(IFERROR(INDEX(Ingredients!D$11:D$310, MATCH($C578, Ingredients!$B$11:$B$310, 0)), "")="", "", IFERROR(INDEX(Ingredients!D$11:D$310, MATCH($C578, Ingredients!$B$11:$B$310, 0)), "")))</f>
        <v/>
      </c>
      <c r="AI578" s="106" t="str">
        <f>IF($C578="", "", IF(IFERROR(INDEX(Ingredients!E$11:E$310, MATCH($C578, Ingredients!$B$11:$B$310, 0)), "")="", "", IFERROR(INDEX(Ingredients!E$11:E$310, MATCH($C578, Ingredients!$B$11:$B$310, 0)), "")))</f>
        <v/>
      </c>
      <c r="AJ578" s="108" t="str">
        <f>IF($C578="", "", IF(IFERROR(INDEX(Ingredients!F$11:F$310, MATCH($C578, Ingredients!$B$11:$B$310, 0)), "")="", "", IFERROR(INDEX(Ingredients!F$11:F$310, MATCH($C578, Ingredients!$B$11:$B$310, 0)), "")))</f>
        <v/>
      </c>
      <c r="AK578" s="106" t="str">
        <f>IF($C578="", "", IF(IFERROR(INDEX(Ingredients!G$11:G$310, MATCH($C578, Ingredients!$B$11:$B$310, 0)), "")="", "", IFERROR(INDEX(Ingredients!G$11:G$310, MATCH($C578, Ingredients!$B$11:$B$310, 0)), "")))</f>
        <v/>
      </c>
      <c r="AL578" s="79" t="str">
        <f>IF($C578="", "", IF(IFERROR(INDEX(Ingredients!H$11:H$310, MATCH($C578, Ingredients!$B$11:$B$310, 0)), "")="", "", IFERROR(INDEX(Ingredients!H$11:H$310, MATCH($C578, Ingredients!$B$11:$B$310, 0)), "")))</f>
        <v/>
      </c>
      <c r="AN578" s="83" t="str">
        <f t="shared" si="125"/>
        <v/>
      </c>
      <c r="AP578" s="114" t="str">
        <f t="shared" si="135"/>
        <v/>
      </c>
      <c r="AR578" s="117" t="str">
        <f>IF($C578="", "", IF(IFERROR(INDEX(Ingredients!$AI$11:$AI$310, MATCH($C578, Ingredients!$B$11:$B$310, 0)), "")="", "", IFERROR(INDEX(Ingredients!$AI$11:$AI$310, MATCH($C578, Ingredients!$B$11:$B$310, 0)), "")))</f>
        <v/>
      </c>
      <c r="AT578" s="120" t="str">
        <f t="shared" si="136"/>
        <v/>
      </c>
      <c r="AV578" s="90" t="str">
        <f t="shared" si="126"/>
        <v/>
      </c>
      <c r="AX578" s="90" t="str">
        <f>IF($AV578="", "", COUNTIF($AV$11:$AV$5010, "&lt;"&amp;$AV578)+1+COUNTIF($AV$11:$AV578, $AV578)-1)</f>
        <v/>
      </c>
      <c r="AZ578" s="111" t="str">
        <f>IF($B578="", "", SUMIF('Shopping List'!$AV$11:$AV$25, $B578, 'Shopping List'!$BN$11:$BN$25))</f>
        <v/>
      </c>
      <c r="BB578" s="117" t="str">
        <f t="shared" si="137"/>
        <v/>
      </c>
    </row>
    <row r="579" spans="1:54" x14ac:dyDescent="0.25">
      <c r="A579" s="4"/>
      <c r="B579" s="37"/>
      <c r="C579" s="124"/>
      <c r="D579" s="39"/>
      <c r="E579" s="125"/>
      <c r="F579" s="48"/>
      <c r="G579" s="4"/>
      <c r="H579" s="4"/>
      <c r="I579" s="95" t="str">
        <f>IF($C579="", "", IF(IFERROR(INDEX(Ingredients!$C$11:$C$310, MATCH($C579, Ingredients!$B$11:$B$310, 0)), "")="", "", IFERROR(INDEX(Ingredients!$C$11:$C$310, MATCH($C579, Ingredients!$B$11:$B$310, 0)), "")))</f>
        <v/>
      </c>
      <c r="J579" s="73" t="str">
        <f>IF($B579="", "", IF(IFERROR(INDEX(Meals!$C$11:$C$260, MATCH($B579, Meals!$B$11:$B$260, 0)), "")="", "", IFERROR(INDEX(Meals!$C$11:$C$260, MATCH($B579, Meals!$B$11:$B$260, 0)), "")))</f>
        <v/>
      </c>
      <c r="K579" s="4"/>
      <c r="L579" s="72" t="str">
        <f t="shared" si="127"/>
        <v/>
      </c>
      <c r="M579" s="73" t="str">
        <f t="shared" si="128"/>
        <v/>
      </c>
      <c r="N579" s="4"/>
      <c r="O579" s="78" t="str">
        <f t="shared" si="129"/>
        <v/>
      </c>
      <c r="P579" s="79" t="str">
        <f t="shared" si="130"/>
        <v/>
      </c>
      <c r="Q579" s="4"/>
      <c r="R579" s="90" t="str">
        <f t="shared" si="131"/>
        <v/>
      </c>
      <c r="S579" s="4"/>
      <c r="Y579" s="18" t="str">
        <f t="shared" si="132"/>
        <v/>
      </c>
      <c r="AA579" s="18" t="str">
        <f t="shared" si="123"/>
        <v/>
      </c>
      <c r="AB579" s="18" t="str">
        <f t="shared" si="124"/>
        <v/>
      </c>
      <c r="AC579" s="18" t="str">
        <f t="shared" si="133"/>
        <v/>
      </c>
      <c r="AD579" s="18" t="str">
        <f t="shared" si="133"/>
        <v/>
      </c>
      <c r="AE579" s="18" t="str">
        <f t="shared" si="134"/>
        <v/>
      </c>
      <c r="AG579" s="95" t="str">
        <f>IF($C579="", "", IF(IFERROR(INDEX(Ingredients!C$11:C$310, MATCH($C579, Ingredients!$B$11:$B$310, 0)), "")="", "", IFERROR(INDEX(Ingredients!C$11:C$310, MATCH($C579, Ingredients!$B$11:$B$310, 0)), "")))</f>
        <v/>
      </c>
      <c r="AH579" s="105" t="str">
        <f>IF($C579="", "", IF(IFERROR(INDEX(Ingredients!D$11:D$310, MATCH($C579, Ingredients!$B$11:$B$310, 0)), "")="", "", IFERROR(INDEX(Ingredients!D$11:D$310, MATCH($C579, Ingredients!$B$11:$B$310, 0)), "")))</f>
        <v/>
      </c>
      <c r="AI579" s="106" t="str">
        <f>IF($C579="", "", IF(IFERROR(INDEX(Ingredients!E$11:E$310, MATCH($C579, Ingredients!$B$11:$B$310, 0)), "")="", "", IFERROR(INDEX(Ingredients!E$11:E$310, MATCH($C579, Ingredients!$B$11:$B$310, 0)), "")))</f>
        <v/>
      </c>
      <c r="AJ579" s="108" t="str">
        <f>IF($C579="", "", IF(IFERROR(INDEX(Ingredients!F$11:F$310, MATCH($C579, Ingredients!$B$11:$B$310, 0)), "")="", "", IFERROR(INDEX(Ingredients!F$11:F$310, MATCH($C579, Ingredients!$B$11:$B$310, 0)), "")))</f>
        <v/>
      </c>
      <c r="AK579" s="106" t="str">
        <f>IF($C579="", "", IF(IFERROR(INDEX(Ingredients!G$11:G$310, MATCH($C579, Ingredients!$B$11:$B$310, 0)), "")="", "", IFERROR(INDEX(Ingredients!G$11:G$310, MATCH($C579, Ingredients!$B$11:$B$310, 0)), "")))</f>
        <v/>
      </c>
      <c r="AL579" s="79" t="str">
        <f>IF($C579="", "", IF(IFERROR(INDEX(Ingredients!H$11:H$310, MATCH($C579, Ingredients!$B$11:$B$310, 0)), "")="", "", IFERROR(INDEX(Ingredients!H$11:H$310, MATCH($C579, Ingredients!$B$11:$B$310, 0)), "")))</f>
        <v/>
      </c>
      <c r="AN579" s="83" t="str">
        <f t="shared" si="125"/>
        <v/>
      </c>
      <c r="AP579" s="114" t="str">
        <f t="shared" si="135"/>
        <v/>
      </c>
      <c r="AR579" s="117" t="str">
        <f>IF($C579="", "", IF(IFERROR(INDEX(Ingredients!$AI$11:$AI$310, MATCH($C579, Ingredients!$B$11:$B$310, 0)), "")="", "", IFERROR(INDEX(Ingredients!$AI$11:$AI$310, MATCH($C579, Ingredients!$B$11:$B$310, 0)), "")))</f>
        <v/>
      </c>
      <c r="AT579" s="120" t="str">
        <f t="shared" si="136"/>
        <v/>
      </c>
      <c r="AV579" s="90" t="str">
        <f t="shared" si="126"/>
        <v/>
      </c>
      <c r="AX579" s="90" t="str">
        <f>IF($AV579="", "", COUNTIF($AV$11:$AV$5010, "&lt;"&amp;$AV579)+1+COUNTIF($AV$11:$AV579, $AV579)-1)</f>
        <v/>
      </c>
      <c r="AZ579" s="111" t="str">
        <f>IF($B579="", "", SUMIF('Shopping List'!$AV$11:$AV$25, $B579, 'Shopping List'!$BN$11:$BN$25))</f>
        <v/>
      </c>
      <c r="BB579" s="117" t="str">
        <f t="shared" si="137"/>
        <v/>
      </c>
    </row>
    <row r="580" spans="1:54" x14ac:dyDescent="0.25">
      <c r="A580" s="4"/>
      <c r="B580" s="37"/>
      <c r="C580" s="124"/>
      <c r="D580" s="39"/>
      <c r="E580" s="125"/>
      <c r="F580" s="48"/>
      <c r="G580" s="4"/>
      <c r="H580" s="4"/>
      <c r="I580" s="95" t="str">
        <f>IF($C580="", "", IF(IFERROR(INDEX(Ingredients!$C$11:$C$310, MATCH($C580, Ingredients!$B$11:$B$310, 0)), "")="", "", IFERROR(INDEX(Ingredients!$C$11:$C$310, MATCH($C580, Ingredients!$B$11:$B$310, 0)), "")))</f>
        <v/>
      </c>
      <c r="J580" s="73" t="str">
        <f>IF($B580="", "", IF(IFERROR(INDEX(Meals!$C$11:$C$260, MATCH($B580, Meals!$B$11:$B$260, 0)), "")="", "", IFERROR(INDEX(Meals!$C$11:$C$260, MATCH($B580, Meals!$B$11:$B$260, 0)), "")))</f>
        <v/>
      </c>
      <c r="K580" s="4"/>
      <c r="L580" s="72" t="str">
        <f t="shared" si="127"/>
        <v/>
      </c>
      <c r="M580" s="73" t="str">
        <f t="shared" si="128"/>
        <v/>
      </c>
      <c r="N580" s="4"/>
      <c r="O580" s="78" t="str">
        <f t="shared" si="129"/>
        <v/>
      </c>
      <c r="P580" s="79" t="str">
        <f t="shared" si="130"/>
        <v/>
      </c>
      <c r="Q580" s="4"/>
      <c r="R580" s="90" t="str">
        <f t="shared" si="131"/>
        <v/>
      </c>
      <c r="S580" s="4"/>
      <c r="Y580" s="18" t="str">
        <f t="shared" si="132"/>
        <v/>
      </c>
      <c r="AA580" s="18" t="str">
        <f t="shared" si="123"/>
        <v/>
      </c>
      <c r="AB580" s="18" t="str">
        <f t="shared" si="124"/>
        <v/>
      </c>
      <c r="AC580" s="18" t="str">
        <f t="shared" si="133"/>
        <v/>
      </c>
      <c r="AD580" s="18" t="str">
        <f t="shared" si="133"/>
        <v/>
      </c>
      <c r="AE580" s="18" t="str">
        <f t="shared" si="134"/>
        <v/>
      </c>
      <c r="AG580" s="95" t="str">
        <f>IF($C580="", "", IF(IFERROR(INDEX(Ingredients!C$11:C$310, MATCH($C580, Ingredients!$B$11:$B$310, 0)), "")="", "", IFERROR(INDEX(Ingredients!C$11:C$310, MATCH($C580, Ingredients!$B$11:$B$310, 0)), "")))</f>
        <v/>
      </c>
      <c r="AH580" s="105" t="str">
        <f>IF($C580="", "", IF(IFERROR(INDEX(Ingredients!D$11:D$310, MATCH($C580, Ingredients!$B$11:$B$310, 0)), "")="", "", IFERROR(INDEX(Ingredients!D$11:D$310, MATCH($C580, Ingredients!$B$11:$B$310, 0)), "")))</f>
        <v/>
      </c>
      <c r="AI580" s="106" t="str">
        <f>IF($C580="", "", IF(IFERROR(INDEX(Ingredients!E$11:E$310, MATCH($C580, Ingredients!$B$11:$B$310, 0)), "")="", "", IFERROR(INDEX(Ingredients!E$11:E$310, MATCH($C580, Ingredients!$B$11:$B$310, 0)), "")))</f>
        <v/>
      </c>
      <c r="AJ580" s="108" t="str">
        <f>IF($C580="", "", IF(IFERROR(INDEX(Ingredients!F$11:F$310, MATCH($C580, Ingredients!$B$11:$B$310, 0)), "")="", "", IFERROR(INDEX(Ingredients!F$11:F$310, MATCH($C580, Ingredients!$B$11:$B$310, 0)), "")))</f>
        <v/>
      </c>
      <c r="AK580" s="106" t="str">
        <f>IF($C580="", "", IF(IFERROR(INDEX(Ingredients!G$11:G$310, MATCH($C580, Ingredients!$B$11:$B$310, 0)), "")="", "", IFERROR(INDEX(Ingredients!G$11:G$310, MATCH($C580, Ingredients!$B$11:$B$310, 0)), "")))</f>
        <v/>
      </c>
      <c r="AL580" s="79" t="str">
        <f>IF($C580="", "", IF(IFERROR(INDEX(Ingredients!H$11:H$310, MATCH($C580, Ingredients!$B$11:$B$310, 0)), "")="", "", IFERROR(INDEX(Ingredients!H$11:H$310, MATCH($C580, Ingredients!$B$11:$B$310, 0)), "")))</f>
        <v/>
      </c>
      <c r="AN580" s="83" t="str">
        <f t="shared" si="125"/>
        <v/>
      </c>
      <c r="AP580" s="114" t="str">
        <f t="shared" si="135"/>
        <v/>
      </c>
      <c r="AR580" s="117" t="str">
        <f>IF($C580="", "", IF(IFERROR(INDEX(Ingredients!$AI$11:$AI$310, MATCH($C580, Ingredients!$B$11:$B$310, 0)), "")="", "", IFERROR(INDEX(Ingredients!$AI$11:$AI$310, MATCH($C580, Ingredients!$B$11:$B$310, 0)), "")))</f>
        <v/>
      </c>
      <c r="AT580" s="120" t="str">
        <f t="shared" si="136"/>
        <v/>
      </c>
      <c r="AV580" s="90" t="str">
        <f t="shared" si="126"/>
        <v/>
      </c>
      <c r="AX580" s="90" t="str">
        <f>IF($AV580="", "", COUNTIF($AV$11:$AV$5010, "&lt;"&amp;$AV580)+1+COUNTIF($AV$11:$AV580, $AV580)-1)</f>
        <v/>
      </c>
      <c r="AZ580" s="111" t="str">
        <f>IF($B580="", "", SUMIF('Shopping List'!$AV$11:$AV$25, $B580, 'Shopping List'!$BN$11:$BN$25))</f>
        <v/>
      </c>
      <c r="BB580" s="117" t="str">
        <f t="shared" si="137"/>
        <v/>
      </c>
    </row>
    <row r="581" spans="1:54" x14ac:dyDescent="0.25">
      <c r="A581" s="4"/>
      <c r="B581" s="37"/>
      <c r="C581" s="124"/>
      <c r="D581" s="39"/>
      <c r="E581" s="125"/>
      <c r="F581" s="48"/>
      <c r="G581" s="4"/>
      <c r="H581" s="4"/>
      <c r="I581" s="95" t="str">
        <f>IF($C581="", "", IF(IFERROR(INDEX(Ingredients!$C$11:$C$310, MATCH($C581, Ingredients!$B$11:$B$310, 0)), "")="", "", IFERROR(INDEX(Ingredients!$C$11:$C$310, MATCH($C581, Ingredients!$B$11:$B$310, 0)), "")))</f>
        <v/>
      </c>
      <c r="J581" s="73" t="str">
        <f>IF($B581="", "", IF(IFERROR(INDEX(Meals!$C$11:$C$260, MATCH($B581, Meals!$B$11:$B$260, 0)), "")="", "", IFERROR(INDEX(Meals!$C$11:$C$260, MATCH($B581, Meals!$B$11:$B$260, 0)), "")))</f>
        <v/>
      </c>
      <c r="K581" s="4"/>
      <c r="L581" s="72" t="str">
        <f t="shared" si="127"/>
        <v/>
      </c>
      <c r="M581" s="73" t="str">
        <f t="shared" si="128"/>
        <v/>
      </c>
      <c r="N581" s="4"/>
      <c r="O581" s="78" t="str">
        <f t="shared" si="129"/>
        <v/>
      </c>
      <c r="P581" s="79" t="str">
        <f t="shared" si="130"/>
        <v/>
      </c>
      <c r="Q581" s="4"/>
      <c r="R581" s="90" t="str">
        <f t="shared" si="131"/>
        <v/>
      </c>
      <c r="S581" s="4"/>
      <c r="Y581" s="18" t="str">
        <f t="shared" si="132"/>
        <v/>
      </c>
      <c r="AA581" s="18" t="str">
        <f t="shared" si="123"/>
        <v/>
      </c>
      <c r="AB581" s="18" t="str">
        <f t="shared" si="124"/>
        <v/>
      </c>
      <c r="AC581" s="18" t="str">
        <f t="shared" si="133"/>
        <v/>
      </c>
      <c r="AD581" s="18" t="str">
        <f t="shared" si="133"/>
        <v/>
      </c>
      <c r="AE581" s="18" t="str">
        <f t="shared" si="134"/>
        <v/>
      </c>
      <c r="AG581" s="95" t="str">
        <f>IF($C581="", "", IF(IFERROR(INDEX(Ingredients!C$11:C$310, MATCH($C581, Ingredients!$B$11:$B$310, 0)), "")="", "", IFERROR(INDEX(Ingredients!C$11:C$310, MATCH($C581, Ingredients!$B$11:$B$310, 0)), "")))</f>
        <v/>
      </c>
      <c r="AH581" s="105" t="str">
        <f>IF($C581="", "", IF(IFERROR(INDEX(Ingredients!D$11:D$310, MATCH($C581, Ingredients!$B$11:$B$310, 0)), "")="", "", IFERROR(INDEX(Ingredients!D$11:D$310, MATCH($C581, Ingredients!$B$11:$B$310, 0)), "")))</f>
        <v/>
      </c>
      <c r="AI581" s="106" t="str">
        <f>IF($C581="", "", IF(IFERROR(INDEX(Ingredients!E$11:E$310, MATCH($C581, Ingredients!$B$11:$B$310, 0)), "")="", "", IFERROR(INDEX(Ingredients!E$11:E$310, MATCH($C581, Ingredients!$B$11:$B$310, 0)), "")))</f>
        <v/>
      </c>
      <c r="AJ581" s="108" t="str">
        <f>IF($C581="", "", IF(IFERROR(INDEX(Ingredients!F$11:F$310, MATCH($C581, Ingredients!$B$11:$B$310, 0)), "")="", "", IFERROR(INDEX(Ingredients!F$11:F$310, MATCH($C581, Ingredients!$B$11:$B$310, 0)), "")))</f>
        <v/>
      </c>
      <c r="AK581" s="106" t="str">
        <f>IF($C581="", "", IF(IFERROR(INDEX(Ingredients!G$11:G$310, MATCH($C581, Ingredients!$B$11:$B$310, 0)), "")="", "", IFERROR(INDEX(Ingredients!G$11:G$310, MATCH($C581, Ingredients!$B$11:$B$310, 0)), "")))</f>
        <v/>
      </c>
      <c r="AL581" s="79" t="str">
        <f>IF($C581="", "", IF(IFERROR(INDEX(Ingredients!H$11:H$310, MATCH($C581, Ingredients!$B$11:$B$310, 0)), "")="", "", IFERROR(INDEX(Ingredients!H$11:H$310, MATCH($C581, Ingredients!$B$11:$B$310, 0)), "")))</f>
        <v/>
      </c>
      <c r="AN581" s="83" t="str">
        <f t="shared" si="125"/>
        <v/>
      </c>
      <c r="AP581" s="114" t="str">
        <f t="shared" si="135"/>
        <v/>
      </c>
      <c r="AR581" s="117" t="str">
        <f>IF($C581="", "", IF(IFERROR(INDEX(Ingredients!$AI$11:$AI$310, MATCH($C581, Ingredients!$B$11:$B$310, 0)), "")="", "", IFERROR(INDEX(Ingredients!$AI$11:$AI$310, MATCH($C581, Ingredients!$B$11:$B$310, 0)), "")))</f>
        <v/>
      </c>
      <c r="AT581" s="120" t="str">
        <f t="shared" si="136"/>
        <v/>
      </c>
      <c r="AV581" s="90" t="str">
        <f t="shared" si="126"/>
        <v/>
      </c>
      <c r="AX581" s="90" t="str">
        <f>IF($AV581="", "", COUNTIF($AV$11:$AV$5010, "&lt;"&amp;$AV581)+1+COUNTIF($AV$11:$AV581, $AV581)-1)</f>
        <v/>
      </c>
      <c r="AZ581" s="111" t="str">
        <f>IF($B581="", "", SUMIF('Shopping List'!$AV$11:$AV$25, $B581, 'Shopping List'!$BN$11:$BN$25))</f>
        <v/>
      </c>
      <c r="BB581" s="117" t="str">
        <f t="shared" si="137"/>
        <v/>
      </c>
    </row>
    <row r="582" spans="1:54" x14ac:dyDescent="0.25">
      <c r="A582" s="4"/>
      <c r="B582" s="37"/>
      <c r="C582" s="124"/>
      <c r="D582" s="39"/>
      <c r="E582" s="125"/>
      <c r="F582" s="48"/>
      <c r="G582" s="4"/>
      <c r="H582" s="4"/>
      <c r="I582" s="95" t="str">
        <f>IF($C582="", "", IF(IFERROR(INDEX(Ingredients!$C$11:$C$310, MATCH($C582, Ingredients!$B$11:$B$310, 0)), "")="", "", IFERROR(INDEX(Ingredients!$C$11:$C$310, MATCH($C582, Ingredients!$B$11:$B$310, 0)), "")))</f>
        <v/>
      </c>
      <c r="J582" s="73" t="str">
        <f>IF($B582="", "", IF(IFERROR(INDEX(Meals!$C$11:$C$260, MATCH($B582, Meals!$B$11:$B$260, 0)), "")="", "", IFERROR(INDEX(Meals!$C$11:$C$260, MATCH($B582, Meals!$B$11:$B$260, 0)), "")))</f>
        <v/>
      </c>
      <c r="K582" s="4"/>
      <c r="L582" s="72" t="str">
        <f t="shared" si="127"/>
        <v/>
      </c>
      <c r="M582" s="73" t="str">
        <f t="shared" si="128"/>
        <v/>
      </c>
      <c r="N582" s="4"/>
      <c r="O582" s="78" t="str">
        <f t="shared" si="129"/>
        <v/>
      </c>
      <c r="P582" s="79" t="str">
        <f t="shared" si="130"/>
        <v/>
      </c>
      <c r="Q582" s="4"/>
      <c r="R582" s="90" t="str">
        <f t="shared" si="131"/>
        <v/>
      </c>
      <c r="S582" s="4"/>
      <c r="Y582" s="18" t="str">
        <f t="shared" si="132"/>
        <v/>
      </c>
      <c r="AA582" s="18" t="str">
        <f t="shared" si="123"/>
        <v/>
      </c>
      <c r="AB582" s="18" t="str">
        <f t="shared" si="124"/>
        <v/>
      </c>
      <c r="AC582" s="18" t="str">
        <f t="shared" si="133"/>
        <v/>
      </c>
      <c r="AD582" s="18" t="str">
        <f t="shared" si="133"/>
        <v/>
      </c>
      <c r="AE582" s="18" t="str">
        <f t="shared" si="134"/>
        <v/>
      </c>
      <c r="AG582" s="95" t="str">
        <f>IF($C582="", "", IF(IFERROR(INDEX(Ingredients!C$11:C$310, MATCH($C582, Ingredients!$B$11:$B$310, 0)), "")="", "", IFERROR(INDEX(Ingredients!C$11:C$310, MATCH($C582, Ingredients!$B$11:$B$310, 0)), "")))</f>
        <v/>
      </c>
      <c r="AH582" s="105" t="str">
        <f>IF($C582="", "", IF(IFERROR(INDEX(Ingredients!D$11:D$310, MATCH($C582, Ingredients!$B$11:$B$310, 0)), "")="", "", IFERROR(INDEX(Ingredients!D$11:D$310, MATCH($C582, Ingredients!$B$11:$B$310, 0)), "")))</f>
        <v/>
      </c>
      <c r="AI582" s="106" t="str">
        <f>IF($C582="", "", IF(IFERROR(INDEX(Ingredients!E$11:E$310, MATCH($C582, Ingredients!$B$11:$B$310, 0)), "")="", "", IFERROR(INDEX(Ingredients!E$11:E$310, MATCH($C582, Ingredients!$B$11:$B$310, 0)), "")))</f>
        <v/>
      </c>
      <c r="AJ582" s="108" t="str">
        <f>IF($C582="", "", IF(IFERROR(INDEX(Ingredients!F$11:F$310, MATCH($C582, Ingredients!$B$11:$B$310, 0)), "")="", "", IFERROR(INDEX(Ingredients!F$11:F$310, MATCH($C582, Ingredients!$B$11:$B$310, 0)), "")))</f>
        <v/>
      </c>
      <c r="AK582" s="106" t="str">
        <f>IF($C582="", "", IF(IFERROR(INDEX(Ingredients!G$11:G$310, MATCH($C582, Ingredients!$B$11:$B$310, 0)), "")="", "", IFERROR(INDEX(Ingredients!G$11:G$310, MATCH($C582, Ingredients!$B$11:$B$310, 0)), "")))</f>
        <v/>
      </c>
      <c r="AL582" s="79" t="str">
        <f>IF($C582="", "", IF(IFERROR(INDEX(Ingredients!H$11:H$310, MATCH($C582, Ingredients!$B$11:$B$310, 0)), "")="", "", IFERROR(INDEX(Ingredients!H$11:H$310, MATCH($C582, Ingredients!$B$11:$B$310, 0)), "")))</f>
        <v/>
      </c>
      <c r="AN582" s="83" t="str">
        <f t="shared" si="125"/>
        <v/>
      </c>
      <c r="AP582" s="114" t="str">
        <f t="shared" si="135"/>
        <v/>
      </c>
      <c r="AR582" s="117" t="str">
        <f>IF($C582="", "", IF(IFERROR(INDEX(Ingredients!$AI$11:$AI$310, MATCH($C582, Ingredients!$B$11:$B$310, 0)), "")="", "", IFERROR(INDEX(Ingredients!$AI$11:$AI$310, MATCH($C582, Ingredients!$B$11:$B$310, 0)), "")))</f>
        <v/>
      </c>
      <c r="AT582" s="120" t="str">
        <f t="shared" si="136"/>
        <v/>
      </c>
      <c r="AV582" s="90" t="str">
        <f t="shared" si="126"/>
        <v/>
      </c>
      <c r="AX582" s="90" t="str">
        <f>IF($AV582="", "", COUNTIF($AV$11:$AV$5010, "&lt;"&amp;$AV582)+1+COUNTIF($AV$11:$AV582, $AV582)-1)</f>
        <v/>
      </c>
      <c r="AZ582" s="111" t="str">
        <f>IF($B582="", "", SUMIF('Shopping List'!$AV$11:$AV$25, $B582, 'Shopping List'!$BN$11:$BN$25))</f>
        <v/>
      </c>
      <c r="BB582" s="117" t="str">
        <f t="shared" si="137"/>
        <v/>
      </c>
    </row>
    <row r="583" spans="1:54" x14ac:dyDescent="0.25">
      <c r="A583" s="4"/>
      <c r="B583" s="37"/>
      <c r="C583" s="124"/>
      <c r="D583" s="39"/>
      <c r="E583" s="125"/>
      <c r="F583" s="48"/>
      <c r="G583" s="4"/>
      <c r="H583" s="4"/>
      <c r="I583" s="95" t="str">
        <f>IF($C583="", "", IF(IFERROR(INDEX(Ingredients!$C$11:$C$310, MATCH($C583, Ingredients!$B$11:$B$310, 0)), "")="", "", IFERROR(INDEX(Ingredients!$C$11:$C$310, MATCH($C583, Ingredients!$B$11:$B$310, 0)), "")))</f>
        <v/>
      </c>
      <c r="J583" s="73" t="str">
        <f>IF($B583="", "", IF(IFERROR(INDEX(Meals!$C$11:$C$260, MATCH($B583, Meals!$B$11:$B$260, 0)), "")="", "", IFERROR(INDEX(Meals!$C$11:$C$260, MATCH($B583, Meals!$B$11:$B$260, 0)), "")))</f>
        <v/>
      </c>
      <c r="K583" s="4"/>
      <c r="L583" s="72" t="str">
        <f t="shared" si="127"/>
        <v/>
      </c>
      <c r="M583" s="73" t="str">
        <f t="shared" si="128"/>
        <v/>
      </c>
      <c r="N583" s="4"/>
      <c r="O583" s="78" t="str">
        <f t="shared" si="129"/>
        <v/>
      </c>
      <c r="P583" s="79" t="str">
        <f t="shared" si="130"/>
        <v/>
      </c>
      <c r="Q583" s="4"/>
      <c r="R583" s="90" t="str">
        <f t="shared" si="131"/>
        <v/>
      </c>
      <c r="S583" s="4"/>
      <c r="Y583" s="18" t="str">
        <f t="shared" si="132"/>
        <v/>
      </c>
      <c r="AA583" s="18" t="str">
        <f t="shared" si="123"/>
        <v/>
      </c>
      <c r="AB583" s="18" t="str">
        <f t="shared" si="124"/>
        <v/>
      </c>
      <c r="AC583" s="18" t="str">
        <f t="shared" si="133"/>
        <v/>
      </c>
      <c r="AD583" s="18" t="str">
        <f t="shared" si="133"/>
        <v/>
      </c>
      <c r="AE583" s="18" t="str">
        <f t="shared" si="134"/>
        <v/>
      </c>
      <c r="AG583" s="95" t="str">
        <f>IF($C583="", "", IF(IFERROR(INDEX(Ingredients!C$11:C$310, MATCH($C583, Ingredients!$B$11:$B$310, 0)), "")="", "", IFERROR(INDEX(Ingredients!C$11:C$310, MATCH($C583, Ingredients!$B$11:$B$310, 0)), "")))</f>
        <v/>
      </c>
      <c r="AH583" s="105" t="str">
        <f>IF($C583="", "", IF(IFERROR(INDEX(Ingredients!D$11:D$310, MATCH($C583, Ingredients!$B$11:$B$310, 0)), "")="", "", IFERROR(INDEX(Ingredients!D$11:D$310, MATCH($C583, Ingredients!$B$11:$B$310, 0)), "")))</f>
        <v/>
      </c>
      <c r="AI583" s="106" t="str">
        <f>IF($C583="", "", IF(IFERROR(INDEX(Ingredients!E$11:E$310, MATCH($C583, Ingredients!$B$11:$B$310, 0)), "")="", "", IFERROR(INDEX(Ingredients!E$11:E$310, MATCH($C583, Ingredients!$B$11:$B$310, 0)), "")))</f>
        <v/>
      </c>
      <c r="AJ583" s="108" t="str">
        <f>IF($C583="", "", IF(IFERROR(INDEX(Ingredients!F$11:F$310, MATCH($C583, Ingredients!$B$11:$B$310, 0)), "")="", "", IFERROR(INDEX(Ingredients!F$11:F$310, MATCH($C583, Ingredients!$B$11:$B$310, 0)), "")))</f>
        <v/>
      </c>
      <c r="AK583" s="106" t="str">
        <f>IF($C583="", "", IF(IFERROR(INDEX(Ingredients!G$11:G$310, MATCH($C583, Ingredients!$B$11:$B$310, 0)), "")="", "", IFERROR(INDEX(Ingredients!G$11:G$310, MATCH($C583, Ingredients!$B$11:$B$310, 0)), "")))</f>
        <v/>
      </c>
      <c r="AL583" s="79" t="str">
        <f>IF($C583="", "", IF(IFERROR(INDEX(Ingredients!H$11:H$310, MATCH($C583, Ingredients!$B$11:$B$310, 0)), "")="", "", IFERROR(INDEX(Ingredients!H$11:H$310, MATCH($C583, Ingredients!$B$11:$B$310, 0)), "")))</f>
        <v/>
      </c>
      <c r="AN583" s="83" t="str">
        <f t="shared" si="125"/>
        <v/>
      </c>
      <c r="AP583" s="114" t="str">
        <f t="shared" si="135"/>
        <v/>
      </c>
      <c r="AR583" s="117" t="str">
        <f>IF($C583="", "", IF(IFERROR(INDEX(Ingredients!$AI$11:$AI$310, MATCH($C583, Ingredients!$B$11:$B$310, 0)), "")="", "", IFERROR(INDEX(Ingredients!$AI$11:$AI$310, MATCH($C583, Ingredients!$B$11:$B$310, 0)), "")))</f>
        <v/>
      </c>
      <c r="AT583" s="120" t="str">
        <f t="shared" si="136"/>
        <v/>
      </c>
      <c r="AV583" s="90" t="str">
        <f t="shared" si="126"/>
        <v/>
      </c>
      <c r="AX583" s="90" t="str">
        <f>IF($AV583="", "", COUNTIF($AV$11:$AV$5010, "&lt;"&amp;$AV583)+1+COUNTIF($AV$11:$AV583, $AV583)-1)</f>
        <v/>
      </c>
      <c r="AZ583" s="111" t="str">
        <f>IF($B583="", "", SUMIF('Shopping List'!$AV$11:$AV$25, $B583, 'Shopping List'!$BN$11:$BN$25))</f>
        <v/>
      </c>
      <c r="BB583" s="117" t="str">
        <f t="shared" si="137"/>
        <v/>
      </c>
    </row>
    <row r="584" spans="1:54" x14ac:dyDescent="0.25">
      <c r="A584" s="4"/>
      <c r="B584" s="37"/>
      <c r="C584" s="124"/>
      <c r="D584" s="39"/>
      <c r="E584" s="125"/>
      <c r="F584" s="48"/>
      <c r="G584" s="4"/>
      <c r="H584" s="4"/>
      <c r="I584" s="95" t="str">
        <f>IF($C584="", "", IF(IFERROR(INDEX(Ingredients!$C$11:$C$310, MATCH($C584, Ingredients!$B$11:$B$310, 0)), "")="", "", IFERROR(INDEX(Ingredients!$C$11:$C$310, MATCH($C584, Ingredients!$B$11:$B$310, 0)), "")))</f>
        <v/>
      </c>
      <c r="J584" s="73" t="str">
        <f>IF($B584="", "", IF(IFERROR(INDEX(Meals!$C$11:$C$260, MATCH($B584, Meals!$B$11:$B$260, 0)), "")="", "", IFERROR(INDEX(Meals!$C$11:$C$260, MATCH($B584, Meals!$B$11:$B$260, 0)), "")))</f>
        <v/>
      </c>
      <c r="K584" s="4"/>
      <c r="L584" s="72" t="str">
        <f t="shared" si="127"/>
        <v/>
      </c>
      <c r="M584" s="73" t="str">
        <f t="shared" si="128"/>
        <v/>
      </c>
      <c r="N584" s="4"/>
      <c r="O584" s="78" t="str">
        <f t="shared" si="129"/>
        <v/>
      </c>
      <c r="P584" s="79" t="str">
        <f t="shared" si="130"/>
        <v/>
      </c>
      <c r="Q584" s="4"/>
      <c r="R584" s="90" t="str">
        <f t="shared" si="131"/>
        <v/>
      </c>
      <c r="S584" s="4"/>
      <c r="Y584" s="18" t="str">
        <f t="shared" si="132"/>
        <v/>
      </c>
      <c r="AA584" s="18" t="str">
        <f t="shared" si="123"/>
        <v/>
      </c>
      <c r="AB584" s="18" t="str">
        <f t="shared" si="124"/>
        <v/>
      </c>
      <c r="AC584" s="18" t="str">
        <f t="shared" si="133"/>
        <v/>
      </c>
      <c r="AD584" s="18" t="str">
        <f t="shared" si="133"/>
        <v/>
      </c>
      <c r="AE584" s="18" t="str">
        <f t="shared" si="134"/>
        <v/>
      </c>
      <c r="AG584" s="95" t="str">
        <f>IF($C584="", "", IF(IFERROR(INDEX(Ingredients!C$11:C$310, MATCH($C584, Ingredients!$B$11:$B$310, 0)), "")="", "", IFERROR(INDEX(Ingredients!C$11:C$310, MATCH($C584, Ingredients!$B$11:$B$310, 0)), "")))</f>
        <v/>
      </c>
      <c r="AH584" s="105" t="str">
        <f>IF($C584="", "", IF(IFERROR(INDEX(Ingredients!D$11:D$310, MATCH($C584, Ingredients!$B$11:$B$310, 0)), "")="", "", IFERROR(INDEX(Ingredients!D$11:D$310, MATCH($C584, Ingredients!$B$11:$B$310, 0)), "")))</f>
        <v/>
      </c>
      <c r="AI584" s="106" t="str">
        <f>IF($C584="", "", IF(IFERROR(INDEX(Ingredients!E$11:E$310, MATCH($C584, Ingredients!$B$11:$B$310, 0)), "")="", "", IFERROR(INDEX(Ingredients!E$11:E$310, MATCH($C584, Ingredients!$B$11:$B$310, 0)), "")))</f>
        <v/>
      </c>
      <c r="AJ584" s="108" t="str">
        <f>IF($C584="", "", IF(IFERROR(INDEX(Ingredients!F$11:F$310, MATCH($C584, Ingredients!$B$11:$B$310, 0)), "")="", "", IFERROR(INDEX(Ingredients!F$11:F$310, MATCH($C584, Ingredients!$B$11:$B$310, 0)), "")))</f>
        <v/>
      </c>
      <c r="AK584" s="106" t="str">
        <f>IF($C584="", "", IF(IFERROR(INDEX(Ingredients!G$11:G$310, MATCH($C584, Ingredients!$B$11:$B$310, 0)), "")="", "", IFERROR(INDEX(Ingredients!G$11:G$310, MATCH($C584, Ingredients!$B$11:$B$310, 0)), "")))</f>
        <v/>
      </c>
      <c r="AL584" s="79" t="str">
        <f>IF($C584="", "", IF(IFERROR(INDEX(Ingredients!H$11:H$310, MATCH($C584, Ingredients!$B$11:$B$310, 0)), "")="", "", IFERROR(INDEX(Ingredients!H$11:H$310, MATCH($C584, Ingredients!$B$11:$B$310, 0)), "")))</f>
        <v/>
      </c>
      <c r="AN584" s="83" t="str">
        <f t="shared" si="125"/>
        <v/>
      </c>
      <c r="AP584" s="114" t="str">
        <f t="shared" si="135"/>
        <v/>
      </c>
      <c r="AR584" s="117" t="str">
        <f>IF($C584="", "", IF(IFERROR(INDEX(Ingredients!$AI$11:$AI$310, MATCH($C584, Ingredients!$B$11:$B$310, 0)), "")="", "", IFERROR(INDEX(Ingredients!$AI$11:$AI$310, MATCH($C584, Ingredients!$B$11:$B$310, 0)), "")))</f>
        <v/>
      </c>
      <c r="AT584" s="120" t="str">
        <f t="shared" si="136"/>
        <v/>
      </c>
      <c r="AV584" s="90" t="str">
        <f t="shared" si="126"/>
        <v/>
      </c>
      <c r="AX584" s="90" t="str">
        <f>IF($AV584="", "", COUNTIF($AV$11:$AV$5010, "&lt;"&amp;$AV584)+1+COUNTIF($AV$11:$AV584, $AV584)-1)</f>
        <v/>
      </c>
      <c r="AZ584" s="111" t="str">
        <f>IF($B584="", "", SUMIF('Shopping List'!$AV$11:$AV$25, $B584, 'Shopping List'!$BN$11:$BN$25))</f>
        <v/>
      </c>
      <c r="BB584" s="117" t="str">
        <f t="shared" si="137"/>
        <v/>
      </c>
    </row>
    <row r="585" spans="1:54" x14ac:dyDescent="0.25">
      <c r="A585" s="4"/>
      <c r="B585" s="37"/>
      <c r="C585" s="124"/>
      <c r="D585" s="39"/>
      <c r="E585" s="125"/>
      <c r="F585" s="48"/>
      <c r="G585" s="4"/>
      <c r="H585" s="4"/>
      <c r="I585" s="95" t="str">
        <f>IF($C585="", "", IF(IFERROR(INDEX(Ingredients!$C$11:$C$310, MATCH($C585, Ingredients!$B$11:$B$310, 0)), "")="", "", IFERROR(INDEX(Ingredients!$C$11:$C$310, MATCH($C585, Ingredients!$B$11:$B$310, 0)), "")))</f>
        <v/>
      </c>
      <c r="J585" s="73" t="str">
        <f>IF($B585="", "", IF(IFERROR(INDEX(Meals!$C$11:$C$260, MATCH($B585, Meals!$B$11:$B$260, 0)), "")="", "", IFERROR(INDEX(Meals!$C$11:$C$260, MATCH($B585, Meals!$B$11:$B$260, 0)), "")))</f>
        <v/>
      </c>
      <c r="K585" s="4"/>
      <c r="L585" s="72" t="str">
        <f t="shared" si="127"/>
        <v/>
      </c>
      <c r="M585" s="73" t="str">
        <f t="shared" si="128"/>
        <v/>
      </c>
      <c r="N585" s="4"/>
      <c r="O585" s="78" t="str">
        <f t="shared" si="129"/>
        <v/>
      </c>
      <c r="P585" s="79" t="str">
        <f t="shared" si="130"/>
        <v/>
      </c>
      <c r="Q585" s="4"/>
      <c r="R585" s="90" t="str">
        <f t="shared" si="131"/>
        <v/>
      </c>
      <c r="S585" s="4"/>
      <c r="Y585" s="18" t="str">
        <f t="shared" si="132"/>
        <v/>
      </c>
      <c r="AA585" s="18" t="str">
        <f t="shared" si="123"/>
        <v/>
      </c>
      <c r="AB585" s="18" t="str">
        <f t="shared" si="124"/>
        <v/>
      </c>
      <c r="AC585" s="18" t="str">
        <f t="shared" si="133"/>
        <v/>
      </c>
      <c r="AD585" s="18" t="str">
        <f t="shared" si="133"/>
        <v/>
      </c>
      <c r="AE585" s="18" t="str">
        <f t="shared" si="134"/>
        <v/>
      </c>
      <c r="AG585" s="95" t="str">
        <f>IF($C585="", "", IF(IFERROR(INDEX(Ingredients!C$11:C$310, MATCH($C585, Ingredients!$B$11:$B$310, 0)), "")="", "", IFERROR(INDEX(Ingredients!C$11:C$310, MATCH($C585, Ingredients!$B$11:$B$310, 0)), "")))</f>
        <v/>
      </c>
      <c r="AH585" s="105" t="str">
        <f>IF($C585="", "", IF(IFERROR(INDEX(Ingredients!D$11:D$310, MATCH($C585, Ingredients!$B$11:$B$310, 0)), "")="", "", IFERROR(INDEX(Ingredients!D$11:D$310, MATCH($C585, Ingredients!$B$11:$B$310, 0)), "")))</f>
        <v/>
      </c>
      <c r="AI585" s="106" t="str">
        <f>IF($C585="", "", IF(IFERROR(INDEX(Ingredients!E$11:E$310, MATCH($C585, Ingredients!$B$11:$B$310, 0)), "")="", "", IFERROR(INDEX(Ingredients!E$11:E$310, MATCH($C585, Ingredients!$B$11:$B$310, 0)), "")))</f>
        <v/>
      </c>
      <c r="AJ585" s="108" t="str">
        <f>IF($C585="", "", IF(IFERROR(INDEX(Ingredients!F$11:F$310, MATCH($C585, Ingredients!$B$11:$B$310, 0)), "")="", "", IFERROR(INDEX(Ingredients!F$11:F$310, MATCH($C585, Ingredients!$B$11:$B$310, 0)), "")))</f>
        <v/>
      </c>
      <c r="AK585" s="106" t="str">
        <f>IF($C585="", "", IF(IFERROR(INDEX(Ingredients!G$11:G$310, MATCH($C585, Ingredients!$B$11:$B$310, 0)), "")="", "", IFERROR(INDEX(Ingredients!G$11:G$310, MATCH($C585, Ingredients!$B$11:$B$310, 0)), "")))</f>
        <v/>
      </c>
      <c r="AL585" s="79" t="str">
        <f>IF($C585="", "", IF(IFERROR(INDEX(Ingredients!H$11:H$310, MATCH($C585, Ingredients!$B$11:$B$310, 0)), "")="", "", IFERROR(INDEX(Ingredients!H$11:H$310, MATCH($C585, Ingredients!$B$11:$B$310, 0)), "")))</f>
        <v/>
      </c>
      <c r="AN585" s="83" t="str">
        <f t="shared" si="125"/>
        <v/>
      </c>
      <c r="AP585" s="114" t="str">
        <f t="shared" si="135"/>
        <v/>
      </c>
      <c r="AR585" s="117" t="str">
        <f>IF($C585="", "", IF(IFERROR(INDEX(Ingredients!$AI$11:$AI$310, MATCH($C585, Ingredients!$B$11:$B$310, 0)), "")="", "", IFERROR(INDEX(Ingredients!$AI$11:$AI$310, MATCH($C585, Ingredients!$B$11:$B$310, 0)), "")))</f>
        <v/>
      </c>
      <c r="AT585" s="120" t="str">
        <f t="shared" si="136"/>
        <v/>
      </c>
      <c r="AV585" s="90" t="str">
        <f t="shared" si="126"/>
        <v/>
      </c>
      <c r="AX585" s="90" t="str">
        <f>IF($AV585="", "", COUNTIF($AV$11:$AV$5010, "&lt;"&amp;$AV585)+1+COUNTIF($AV$11:$AV585, $AV585)-1)</f>
        <v/>
      </c>
      <c r="AZ585" s="111" t="str">
        <f>IF($B585="", "", SUMIF('Shopping List'!$AV$11:$AV$25, $B585, 'Shopping List'!$BN$11:$BN$25))</f>
        <v/>
      </c>
      <c r="BB585" s="117" t="str">
        <f t="shared" si="137"/>
        <v/>
      </c>
    </row>
    <row r="586" spans="1:54" x14ac:dyDescent="0.25">
      <c r="A586" s="4"/>
      <c r="B586" s="37"/>
      <c r="C586" s="124"/>
      <c r="D586" s="39"/>
      <c r="E586" s="125"/>
      <c r="F586" s="48"/>
      <c r="G586" s="4"/>
      <c r="H586" s="4"/>
      <c r="I586" s="95" t="str">
        <f>IF($C586="", "", IF(IFERROR(INDEX(Ingredients!$C$11:$C$310, MATCH($C586, Ingredients!$B$11:$B$310, 0)), "")="", "", IFERROR(INDEX(Ingredients!$C$11:$C$310, MATCH($C586, Ingredients!$B$11:$B$310, 0)), "")))</f>
        <v/>
      </c>
      <c r="J586" s="73" t="str">
        <f>IF($B586="", "", IF(IFERROR(INDEX(Meals!$C$11:$C$260, MATCH($B586, Meals!$B$11:$B$260, 0)), "")="", "", IFERROR(INDEX(Meals!$C$11:$C$260, MATCH($B586, Meals!$B$11:$B$260, 0)), "")))</f>
        <v/>
      </c>
      <c r="K586" s="4"/>
      <c r="L586" s="72" t="str">
        <f t="shared" si="127"/>
        <v/>
      </c>
      <c r="M586" s="73" t="str">
        <f t="shared" si="128"/>
        <v/>
      </c>
      <c r="N586" s="4"/>
      <c r="O586" s="78" t="str">
        <f t="shared" si="129"/>
        <v/>
      </c>
      <c r="P586" s="79" t="str">
        <f t="shared" si="130"/>
        <v/>
      </c>
      <c r="Q586" s="4"/>
      <c r="R586" s="90" t="str">
        <f t="shared" si="131"/>
        <v/>
      </c>
      <c r="S586" s="4"/>
      <c r="Y586" s="18" t="str">
        <f t="shared" si="132"/>
        <v/>
      </c>
      <c r="AA586" s="18" t="str">
        <f t="shared" si="123"/>
        <v/>
      </c>
      <c r="AB586" s="18" t="str">
        <f t="shared" si="124"/>
        <v/>
      </c>
      <c r="AC586" s="18" t="str">
        <f t="shared" si="133"/>
        <v/>
      </c>
      <c r="AD586" s="18" t="str">
        <f t="shared" si="133"/>
        <v/>
      </c>
      <c r="AE586" s="18" t="str">
        <f t="shared" si="134"/>
        <v/>
      </c>
      <c r="AG586" s="95" t="str">
        <f>IF($C586="", "", IF(IFERROR(INDEX(Ingredients!C$11:C$310, MATCH($C586, Ingredients!$B$11:$B$310, 0)), "")="", "", IFERROR(INDEX(Ingredients!C$11:C$310, MATCH($C586, Ingredients!$B$11:$B$310, 0)), "")))</f>
        <v/>
      </c>
      <c r="AH586" s="105" t="str">
        <f>IF($C586="", "", IF(IFERROR(INDEX(Ingredients!D$11:D$310, MATCH($C586, Ingredients!$B$11:$B$310, 0)), "")="", "", IFERROR(INDEX(Ingredients!D$11:D$310, MATCH($C586, Ingredients!$B$11:$B$310, 0)), "")))</f>
        <v/>
      </c>
      <c r="AI586" s="106" t="str">
        <f>IF($C586="", "", IF(IFERROR(INDEX(Ingredients!E$11:E$310, MATCH($C586, Ingredients!$B$11:$B$310, 0)), "")="", "", IFERROR(INDEX(Ingredients!E$11:E$310, MATCH($C586, Ingredients!$B$11:$B$310, 0)), "")))</f>
        <v/>
      </c>
      <c r="AJ586" s="108" t="str">
        <f>IF($C586="", "", IF(IFERROR(INDEX(Ingredients!F$11:F$310, MATCH($C586, Ingredients!$B$11:$B$310, 0)), "")="", "", IFERROR(INDEX(Ingredients!F$11:F$310, MATCH($C586, Ingredients!$B$11:$B$310, 0)), "")))</f>
        <v/>
      </c>
      <c r="AK586" s="106" t="str">
        <f>IF($C586="", "", IF(IFERROR(INDEX(Ingredients!G$11:G$310, MATCH($C586, Ingredients!$B$11:$B$310, 0)), "")="", "", IFERROR(INDEX(Ingredients!G$11:G$310, MATCH($C586, Ingredients!$B$11:$B$310, 0)), "")))</f>
        <v/>
      </c>
      <c r="AL586" s="79" t="str">
        <f>IF($C586="", "", IF(IFERROR(INDEX(Ingredients!H$11:H$310, MATCH($C586, Ingredients!$B$11:$B$310, 0)), "")="", "", IFERROR(INDEX(Ingredients!H$11:H$310, MATCH($C586, Ingredients!$B$11:$B$310, 0)), "")))</f>
        <v/>
      </c>
      <c r="AN586" s="83" t="str">
        <f t="shared" si="125"/>
        <v/>
      </c>
      <c r="AP586" s="114" t="str">
        <f t="shared" si="135"/>
        <v/>
      </c>
      <c r="AR586" s="117" t="str">
        <f>IF($C586="", "", IF(IFERROR(INDEX(Ingredients!$AI$11:$AI$310, MATCH($C586, Ingredients!$B$11:$B$310, 0)), "")="", "", IFERROR(INDEX(Ingredients!$AI$11:$AI$310, MATCH($C586, Ingredients!$B$11:$B$310, 0)), "")))</f>
        <v/>
      </c>
      <c r="AT586" s="120" t="str">
        <f t="shared" si="136"/>
        <v/>
      </c>
      <c r="AV586" s="90" t="str">
        <f t="shared" si="126"/>
        <v/>
      </c>
      <c r="AX586" s="90" t="str">
        <f>IF($AV586="", "", COUNTIF($AV$11:$AV$5010, "&lt;"&amp;$AV586)+1+COUNTIF($AV$11:$AV586, $AV586)-1)</f>
        <v/>
      </c>
      <c r="AZ586" s="111" t="str">
        <f>IF($B586="", "", SUMIF('Shopping List'!$AV$11:$AV$25, $B586, 'Shopping List'!$BN$11:$BN$25))</f>
        <v/>
      </c>
      <c r="BB586" s="117" t="str">
        <f t="shared" si="137"/>
        <v/>
      </c>
    </row>
    <row r="587" spans="1:54" x14ac:dyDescent="0.25">
      <c r="A587" s="4"/>
      <c r="B587" s="37"/>
      <c r="C587" s="124"/>
      <c r="D587" s="39"/>
      <c r="E587" s="125"/>
      <c r="F587" s="48"/>
      <c r="G587" s="4"/>
      <c r="H587" s="4"/>
      <c r="I587" s="95" t="str">
        <f>IF($C587="", "", IF(IFERROR(INDEX(Ingredients!$C$11:$C$310, MATCH($C587, Ingredients!$B$11:$B$310, 0)), "")="", "", IFERROR(INDEX(Ingredients!$C$11:$C$310, MATCH($C587, Ingredients!$B$11:$B$310, 0)), "")))</f>
        <v/>
      </c>
      <c r="J587" s="73" t="str">
        <f>IF($B587="", "", IF(IFERROR(INDEX(Meals!$C$11:$C$260, MATCH($B587, Meals!$B$11:$B$260, 0)), "")="", "", IFERROR(INDEX(Meals!$C$11:$C$260, MATCH($B587, Meals!$B$11:$B$260, 0)), "")))</f>
        <v/>
      </c>
      <c r="K587" s="4"/>
      <c r="L587" s="72" t="str">
        <f t="shared" si="127"/>
        <v/>
      </c>
      <c r="M587" s="73" t="str">
        <f t="shared" si="128"/>
        <v/>
      </c>
      <c r="N587" s="4"/>
      <c r="O587" s="78" t="str">
        <f t="shared" si="129"/>
        <v/>
      </c>
      <c r="P587" s="79" t="str">
        <f t="shared" si="130"/>
        <v/>
      </c>
      <c r="Q587" s="4"/>
      <c r="R587" s="90" t="str">
        <f t="shared" si="131"/>
        <v/>
      </c>
      <c r="S587" s="4"/>
      <c r="Y587" s="18" t="str">
        <f t="shared" si="132"/>
        <v/>
      </c>
      <c r="AA587" s="18" t="str">
        <f t="shared" ref="AA587:AA650" si="138">IF($Y587="", "", IF(AND(AA$5="X", B587=""), $Y$6, IF(AND(NOT(B587=""), COUNTIF(V$11:V$260, B587)=0), $Y$7, "")))</f>
        <v/>
      </c>
      <c r="AB587" s="18" t="str">
        <f t="shared" ref="AB587:AB650" si="139">IF($Y587="", "", IF(AND(AB$5="X", C587=""), $Y$6, IF(AND(NOT(C587=""), COUNTIF(W$11:W$310, C587)=0), $Y$7, "")))</f>
        <v/>
      </c>
      <c r="AC587" s="18" t="str">
        <f t="shared" si="133"/>
        <v/>
      </c>
      <c r="AD587" s="18" t="str">
        <f t="shared" si="133"/>
        <v/>
      </c>
      <c r="AE587" s="18" t="str">
        <f t="shared" si="134"/>
        <v/>
      </c>
      <c r="AG587" s="95" t="str">
        <f>IF($C587="", "", IF(IFERROR(INDEX(Ingredients!C$11:C$310, MATCH($C587, Ingredients!$B$11:$B$310, 0)), "")="", "", IFERROR(INDEX(Ingredients!C$11:C$310, MATCH($C587, Ingredients!$B$11:$B$310, 0)), "")))</f>
        <v/>
      </c>
      <c r="AH587" s="105" t="str">
        <f>IF($C587="", "", IF(IFERROR(INDEX(Ingredients!D$11:D$310, MATCH($C587, Ingredients!$B$11:$B$310, 0)), "")="", "", IFERROR(INDEX(Ingredients!D$11:D$310, MATCH($C587, Ingredients!$B$11:$B$310, 0)), "")))</f>
        <v/>
      </c>
      <c r="AI587" s="106" t="str">
        <f>IF($C587="", "", IF(IFERROR(INDEX(Ingredients!E$11:E$310, MATCH($C587, Ingredients!$B$11:$B$310, 0)), "")="", "", IFERROR(INDEX(Ingredients!E$11:E$310, MATCH($C587, Ingredients!$B$11:$B$310, 0)), "")))</f>
        <v/>
      </c>
      <c r="AJ587" s="108" t="str">
        <f>IF($C587="", "", IF(IFERROR(INDEX(Ingredients!F$11:F$310, MATCH($C587, Ingredients!$B$11:$B$310, 0)), "")="", "", IFERROR(INDEX(Ingredients!F$11:F$310, MATCH($C587, Ingredients!$B$11:$B$310, 0)), "")))</f>
        <v/>
      </c>
      <c r="AK587" s="106" t="str">
        <f>IF($C587="", "", IF(IFERROR(INDEX(Ingredients!G$11:G$310, MATCH($C587, Ingredients!$B$11:$B$310, 0)), "")="", "", IFERROR(INDEX(Ingredients!G$11:G$310, MATCH($C587, Ingredients!$B$11:$B$310, 0)), "")))</f>
        <v/>
      </c>
      <c r="AL587" s="79" t="str">
        <f>IF($C587="", "", IF(IFERROR(INDEX(Ingredients!H$11:H$310, MATCH($C587, Ingredients!$B$11:$B$310, 0)), "")="", "", IFERROR(INDEX(Ingredients!H$11:H$310, MATCH($C587, Ingredients!$B$11:$B$310, 0)), "")))</f>
        <v/>
      </c>
      <c r="AN587" s="83" t="str">
        <f t="shared" ref="AN587:AN650" si="140">IF($D587="", "", IFERROR(IF($AK587=$AI587, $AJ587/$AH587, $AJ587), ""))</f>
        <v/>
      </c>
      <c r="AP587" s="114" t="str">
        <f t="shared" si="135"/>
        <v/>
      </c>
      <c r="AR587" s="117" t="str">
        <f>IF($C587="", "", IF(IFERROR(INDEX(Ingredients!$AI$11:$AI$310, MATCH($C587, Ingredients!$B$11:$B$310, 0)), "")="", "", IFERROR(INDEX(Ingredients!$AI$11:$AI$310, MATCH($C587, Ingredients!$B$11:$B$310, 0)), "")))</f>
        <v/>
      </c>
      <c r="AT587" s="120" t="str">
        <f t="shared" si="136"/>
        <v/>
      </c>
      <c r="AV587" s="90" t="str">
        <f t="shared" ref="AV587:AV650" si="141">IF($AT$8="", "", IF($B587=$AT$8, $E587, ""))</f>
        <v/>
      </c>
      <c r="AX587" s="90" t="str">
        <f>IF($AV587="", "", COUNTIF($AV$11:$AV$5010, "&lt;"&amp;$AV587)+1+COUNTIF($AV$11:$AV587, $AV587)-1)</f>
        <v/>
      </c>
      <c r="AZ587" s="111" t="str">
        <f>IF($B587="", "", SUMIF('Shopping List'!$AV$11:$AV$25, $B587, 'Shopping List'!$BN$11:$BN$25))</f>
        <v/>
      </c>
      <c r="BB587" s="117" t="str">
        <f t="shared" si="137"/>
        <v/>
      </c>
    </row>
    <row r="588" spans="1:54" x14ac:dyDescent="0.25">
      <c r="A588" s="4"/>
      <c r="B588" s="37"/>
      <c r="C588" s="124"/>
      <c r="D588" s="39"/>
      <c r="E588" s="125"/>
      <c r="F588" s="48"/>
      <c r="G588" s="4"/>
      <c r="H588" s="4"/>
      <c r="I588" s="95" t="str">
        <f>IF($C588="", "", IF(IFERROR(INDEX(Ingredients!$C$11:$C$310, MATCH($C588, Ingredients!$B$11:$B$310, 0)), "")="", "", IFERROR(INDEX(Ingredients!$C$11:$C$310, MATCH($C588, Ingredients!$B$11:$B$310, 0)), "")))</f>
        <v/>
      </c>
      <c r="J588" s="73" t="str">
        <f>IF($B588="", "", IF(IFERROR(INDEX(Meals!$C$11:$C$260, MATCH($B588, Meals!$B$11:$B$260, 0)), "")="", "", IFERROR(INDEX(Meals!$C$11:$C$260, MATCH($B588, Meals!$B$11:$B$260, 0)), "")))</f>
        <v/>
      </c>
      <c r="K588" s="4"/>
      <c r="L588" s="72" t="str">
        <f t="shared" ref="L588:L651" si="142">IF($D588="", "", IFERROR(ROUND($AN588*$D588, 0), ""))</f>
        <v/>
      </c>
      <c r="M588" s="73" t="str">
        <f t="shared" ref="M588:M651" si="143">IFERROR(ROUND($L588/$J588, 0), "")</f>
        <v/>
      </c>
      <c r="N588" s="4"/>
      <c r="O588" s="78" t="str">
        <f t="shared" ref="O588:O651" si="144">IF($D588="", "", IFERROR(ROUND($AP588*$D588, 2), ""))</f>
        <v/>
      </c>
      <c r="P588" s="79" t="str">
        <f t="shared" ref="P588:P651" si="145">IFERROR(ROUND($O588/$J588, 2), "")</f>
        <v/>
      </c>
      <c r="Q588" s="4"/>
      <c r="R588" s="90" t="str">
        <f t="shared" ref="R588:R651" si="146">IF(OR($D588="", $AR588=""), "", IF($AR588&gt;=$D588, $V$3, $V$4))</f>
        <v/>
      </c>
      <c r="S588" s="4"/>
      <c r="Y588" s="18" t="str">
        <f t="shared" ref="Y588:Y651" si="147">IF(COUNTIF($B588:$F588, "")=5, "", "X")</f>
        <v/>
      </c>
      <c r="AA588" s="18" t="str">
        <f t="shared" si="138"/>
        <v/>
      </c>
      <c r="AB588" s="18" t="str">
        <f t="shared" si="139"/>
        <v/>
      </c>
      <c r="AC588" s="18" t="str">
        <f t="shared" ref="AC588:AD651" si="148">IF($Y588="", "", IF(AND(AC$5="X", D588=""), $Y$6, IF(AND(NOT(D588=""), ISNUMBER(D588)=FALSE), $Y$7, "")))</f>
        <v/>
      </c>
      <c r="AD588" s="18" t="str">
        <f t="shared" si="148"/>
        <v/>
      </c>
      <c r="AE588" s="18" t="str">
        <f t="shared" ref="AE588:AE651" si="149">IF($Y588="", "", IF(AND(AE$5="X", F588=""), $Y$6, ""))</f>
        <v/>
      </c>
      <c r="AG588" s="95" t="str">
        <f>IF($C588="", "", IF(IFERROR(INDEX(Ingredients!C$11:C$310, MATCH($C588, Ingredients!$B$11:$B$310, 0)), "")="", "", IFERROR(INDEX(Ingredients!C$11:C$310, MATCH($C588, Ingredients!$B$11:$B$310, 0)), "")))</f>
        <v/>
      </c>
      <c r="AH588" s="105" t="str">
        <f>IF($C588="", "", IF(IFERROR(INDEX(Ingredients!D$11:D$310, MATCH($C588, Ingredients!$B$11:$B$310, 0)), "")="", "", IFERROR(INDEX(Ingredients!D$11:D$310, MATCH($C588, Ingredients!$B$11:$B$310, 0)), "")))</f>
        <v/>
      </c>
      <c r="AI588" s="106" t="str">
        <f>IF($C588="", "", IF(IFERROR(INDEX(Ingredients!E$11:E$310, MATCH($C588, Ingredients!$B$11:$B$310, 0)), "")="", "", IFERROR(INDEX(Ingredients!E$11:E$310, MATCH($C588, Ingredients!$B$11:$B$310, 0)), "")))</f>
        <v/>
      </c>
      <c r="AJ588" s="108" t="str">
        <f>IF($C588="", "", IF(IFERROR(INDEX(Ingredients!F$11:F$310, MATCH($C588, Ingredients!$B$11:$B$310, 0)), "")="", "", IFERROR(INDEX(Ingredients!F$11:F$310, MATCH($C588, Ingredients!$B$11:$B$310, 0)), "")))</f>
        <v/>
      </c>
      <c r="AK588" s="106" t="str">
        <f>IF($C588="", "", IF(IFERROR(INDEX(Ingredients!G$11:G$310, MATCH($C588, Ingredients!$B$11:$B$310, 0)), "")="", "", IFERROR(INDEX(Ingredients!G$11:G$310, MATCH($C588, Ingredients!$B$11:$B$310, 0)), "")))</f>
        <v/>
      </c>
      <c r="AL588" s="79" t="str">
        <f>IF($C588="", "", IF(IFERROR(INDEX(Ingredients!H$11:H$310, MATCH($C588, Ingredients!$B$11:$B$310, 0)), "")="", "", IFERROR(INDEX(Ingredients!H$11:H$310, MATCH($C588, Ingredients!$B$11:$B$310, 0)), "")))</f>
        <v/>
      </c>
      <c r="AN588" s="83" t="str">
        <f t="shared" si="140"/>
        <v/>
      </c>
      <c r="AP588" s="114" t="str">
        <f t="shared" ref="AP588:AP651" si="150">IF($D588="", "", IFERROR(IF($AK588=$AI588, $AL588/$AH588, $AL588), ""))</f>
        <v/>
      </c>
      <c r="AR588" s="117" t="str">
        <f>IF($C588="", "", IF(IFERROR(INDEX(Ingredients!$AI$11:$AI$310, MATCH($C588, Ingredients!$B$11:$B$310, 0)), "")="", "", IFERROR(INDEX(Ingredients!$AI$11:$AI$310, MATCH($C588, Ingredients!$B$11:$B$310, 0)), "")))</f>
        <v/>
      </c>
      <c r="AT588" s="120" t="str">
        <f t="shared" ref="AT588:AT651" si="151">IF(OR($B588="", $R588=""), "", CONCATENATE($B588, " - ", $R588))</f>
        <v/>
      </c>
      <c r="AV588" s="90" t="str">
        <f t="shared" si="141"/>
        <v/>
      </c>
      <c r="AX588" s="90" t="str">
        <f>IF($AV588="", "", COUNTIF($AV$11:$AV$5010, "&lt;"&amp;$AV588)+1+COUNTIF($AV$11:$AV588, $AV588)-1)</f>
        <v/>
      </c>
      <c r="AZ588" s="111" t="str">
        <f>IF($B588="", "", SUMIF('Shopping List'!$AV$11:$AV$25, $B588, 'Shopping List'!$BN$11:$BN$25))</f>
        <v/>
      </c>
      <c r="BB588" s="117" t="str">
        <f t="shared" ref="BB588:BB651" si="152">IF(OR($AZ588="", $AZ588=0), "", IFERROR($D588*$AZ588, ""))</f>
        <v/>
      </c>
    </row>
    <row r="589" spans="1:54" x14ac:dyDescent="0.25">
      <c r="A589" s="4"/>
      <c r="B589" s="37"/>
      <c r="C589" s="124"/>
      <c r="D589" s="39"/>
      <c r="E589" s="125"/>
      <c r="F589" s="48"/>
      <c r="G589" s="4"/>
      <c r="H589" s="4"/>
      <c r="I589" s="95" t="str">
        <f>IF($C589="", "", IF(IFERROR(INDEX(Ingredients!$C$11:$C$310, MATCH($C589, Ingredients!$B$11:$B$310, 0)), "")="", "", IFERROR(INDEX(Ingredients!$C$11:$C$310, MATCH($C589, Ingredients!$B$11:$B$310, 0)), "")))</f>
        <v/>
      </c>
      <c r="J589" s="73" t="str">
        <f>IF($B589="", "", IF(IFERROR(INDEX(Meals!$C$11:$C$260, MATCH($B589, Meals!$B$11:$B$260, 0)), "")="", "", IFERROR(INDEX(Meals!$C$11:$C$260, MATCH($B589, Meals!$B$11:$B$260, 0)), "")))</f>
        <v/>
      </c>
      <c r="K589" s="4"/>
      <c r="L589" s="72" t="str">
        <f t="shared" si="142"/>
        <v/>
      </c>
      <c r="M589" s="73" t="str">
        <f t="shared" si="143"/>
        <v/>
      </c>
      <c r="N589" s="4"/>
      <c r="O589" s="78" t="str">
        <f t="shared" si="144"/>
        <v/>
      </c>
      <c r="P589" s="79" t="str">
        <f t="shared" si="145"/>
        <v/>
      </c>
      <c r="Q589" s="4"/>
      <c r="R589" s="90" t="str">
        <f t="shared" si="146"/>
        <v/>
      </c>
      <c r="S589" s="4"/>
      <c r="Y589" s="18" t="str">
        <f t="shared" si="147"/>
        <v/>
      </c>
      <c r="AA589" s="18" t="str">
        <f t="shared" si="138"/>
        <v/>
      </c>
      <c r="AB589" s="18" t="str">
        <f t="shared" si="139"/>
        <v/>
      </c>
      <c r="AC589" s="18" t="str">
        <f t="shared" si="148"/>
        <v/>
      </c>
      <c r="AD589" s="18" t="str">
        <f t="shared" si="148"/>
        <v/>
      </c>
      <c r="AE589" s="18" t="str">
        <f t="shared" si="149"/>
        <v/>
      </c>
      <c r="AG589" s="95" t="str">
        <f>IF($C589="", "", IF(IFERROR(INDEX(Ingredients!C$11:C$310, MATCH($C589, Ingredients!$B$11:$B$310, 0)), "")="", "", IFERROR(INDEX(Ingredients!C$11:C$310, MATCH($C589, Ingredients!$B$11:$B$310, 0)), "")))</f>
        <v/>
      </c>
      <c r="AH589" s="105" t="str">
        <f>IF($C589="", "", IF(IFERROR(INDEX(Ingredients!D$11:D$310, MATCH($C589, Ingredients!$B$11:$B$310, 0)), "")="", "", IFERROR(INDEX(Ingredients!D$11:D$310, MATCH($C589, Ingredients!$B$11:$B$310, 0)), "")))</f>
        <v/>
      </c>
      <c r="AI589" s="106" t="str">
        <f>IF($C589="", "", IF(IFERROR(INDEX(Ingredients!E$11:E$310, MATCH($C589, Ingredients!$B$11:$B$310, 0)), "")="", "", IFERROR(INDEX(Ingredients!E$11:E$310, MATCH($C589, Ingredients!$B$11:$B$310, 0)), "")))</f>
        <v/>
      </c>
      <c r="AJ589" s="108" t="str">
        <f>IF($C589="", "", IF(IFERROR(INDEX(Ingredients!F$11:F$310, MATCH($C589, Ingredients!$B$11:$B$310, 0)), "")="", "", IFERROR(INDEX(Ingredients!F$11:F$310, MATCH($C589, Ingredients!$B$11:$B$310, 0)), "")))</f>
        <v/>
      </c>
      <c r="AK589" s="106" t="str">
        <f>IF($C589="", "", IF(IFERROR(INDEX(Ingredients!G$11:G$310, MATCH($C589, Ingredients!$B$11:$B$310, 0)), "")="", "", IFERROR(INDEX(Ingredients!G$11:G$310, MATCH($C589, Ingredients!$B$11:$B$310, 0)), "")))</f>
        <v/>
      </c>
      <c r="AL589" s="79" t="str">
        <f>IF($C589="", "", IF(IFERROR(INDEX(Ingredients!H$11:H$310, MATCH($C589, Ingredients!$B$11:$B$310, 0)), "")="", "", IFERROR(INDEX(Ingredients!H$11:H$310, MATCH($C589, Ingredients!$B$11:$B$310, 0)), "")))</f>
        <v/>
      </c>
      <c r="AN589" s="83" t="str">
        <f t="shared" si="140"/>
        <v/>
      </c>
      <c r="AP589" s="114" t="str">
        <f t="shared" si="150"/>
        <v/>
      </c>
      <c r="AR589" s="117" t="str">
        <f>IF($C589="", "", IF(IFERROR(INDEX(Ingredients!$AI$11:$AI$310, MATCH($C589, Ingredients!$B$11:$B$310, 0)), "")="", "", IFERROR(INDEX(Ingredients!$AI$11:$AI$310, MATCH($C589, Ingredients!$B$11:$B$310, 0)), "")))</f>
        <v/>
      </c>
      <c r="AT589" s="120" t="str">
        <f t="shared" si="151"/>
        <v/>
      </c>
      <c r="AV589" s="90" t="str">
        <f t="shared" si="141"/>
        <v/>
      </c>
      <c r="AX589" s="90" t="str">
        <f>IF($AV589="", "", COUNTIF($AV$11:$AV$5010, "&lt;"&amp;$AV589)+1+COUNTIF($AV$11:$AV589, $AV589)-1)</f>
        <v/>
      </c>
      <c r="AZ589" s="111" t="str">
        <f>IF($B589="", "", SUMIF('Shopping List'!$AV$11:$AV$25, $B589, 'Shopping List'!$BN$11:$BN$25))</f>
        <v/>
      </c>
      <c r="BB589" s="117" t="str">
        <f t="shared" si="152"/>
        <v/>
      </c>
    </row>
    <row r="590" spans="1:54" x14ac:dyDescent="0.25">
      <c r="A590" s="4"/>
      <c r="B590" s="37"/>
      <c r="C590" s="124"/>
      <c r="D590" s="39"/>
      <c r="E590" s="125"/>
      <c r="F590" s="48"/>
      <c r="G590" s="4"/>
      <c r="H590" s="4"/>
      <c r="I590" s="95" t="str">
        <f>IF($C590="", "", IF(IFERROR(INDEX(Ingredients!$C$11:$C$310, MATCH($C590, Ingredients!$B$11:$B$310, 0)), "")="", "", IFERROR(INDEX(Ingredients!$C$11:$C$310, MATCH($C590, Ingredients!$B$11:$B$310, 0)), "")))</f>
        <v/>
      </c>
      <c r="J590" s="73" t="str">
        <f>IF($B590="", "", IF(IFERROR(INDEX(Meals!$C$11:$C$260, MATCH($B590, Meals!$B$11:$B$260, 0)), "")="", "", IFERROR(INDEX(Meals!$C$11:$C$260, MATCH($B590, Meals!$B$11:$B$260, 0)), "")))</f>
        <v/>
      </c>
      <c r="K590" s="4"/>
      <c r="L590" s="72" t="str">
        <f t="shared" si="142"/>
        <v/>
      </c>
      <c r="M590" s="73" t="str">
        <f t="shared" si="143"/>
        <v/>
      </c>
      <c r="N590" s="4"/>
      <c r="O590" s="78" t="str">
        <f t="shared" si="144"/>
        <v/>
      </c>
      <c r="P590" s="79" t="str">
        <f t="shared" si="145"/>
        <v/>
      </c>
      <c r="Q590" s="4"/>
      <c r="R590" s="90" t="str">
        <f t="shared" si="146"/>
        <v/>
      </c>
      <c r="S590" s="4"/>
      <c r="Y590" s="18" t="str">
        <f t="shared" si="147"/>
        <v/>
      </c>
      <c r="AA590" s="18" t="str">
        <f t="shared" si="138"/>
        <v/>
      </c>
      <c r="AB590" s="18" t="str">
        <f t="shared" si="139"/>
        <v/>
      </c>
      <c r="AC590" s="18" t="str">
        <f t="shared" si="148"/>
        <v/>
      </c>
      <c r="AD590" s="18" t="str">
        <f t="shared" si="148"/>
        <v/>
      </c>
      <c r="AE590" s="18" t="str">
        <f t="shared" si="149"/>
        <v/>
      </c>
      <c r="AG590" s="95" t="str">
        <f>IF($C590="", "", IF(IFERROR(INDEX(Ingredients!C$11:C$310, MATCH($C590, Ingredients!$B$11:$B$310, 0)), "")="", "", IFERROR(INDEX(Ingredients!C$11:C$310, MATCH($C590, Ingredients!$B$11:$B$310, 0)), "")))</f>
        <v/>
      </c>
      <c r="AH590" s="105" t="str">
        <f>IF($C590="", "", IF(IFERROR(INDEX(Ingredients!D$11:D$310, MATCH($C590, Ingredients!$B$11:$B$310, 0)), "")="", "", IFERROR(INDEX(Ingredients!D$11:D$310, MATCH($C590, Ingredients!$B$11:$B$310, 0)), "")))</f>
        <v/>
      </c>
      <c r="AI590" s="106" t="str">
        <f>IF($C590="", "", IF(IFERROR(INDEX(Ingredients!E$11:E$310, MATCH($C590, Ingredients!$B$11:$B$310, 0)), "")="", "", IFERROR(INDEX(Ingredients!E$11:E$310, MATCH($C590, Ingredients!$B$11:$B$310, 0)), "")))</f>
        <v/>
      </c>
      <c r="AJ590" s="108" t="str">
        <f>IF($C590="", "", IF(IFERROR(INDEX(Ingredients!F$11:F$310, MATCH($C590, Ingredients!$B$11:$B$310, 0)), "")="", "", IFERROR(INDEX(Ingredients!F$11:F$310, MATCH($C590, Ingredients!$B$11:$B$310, 0)), "")))</f>
        <v/>
      </c>
      <c r="AK590" s="106" t="str">
        <f>IF($C590="", "", IF(IFERROR(INDEX(Ingredients!G$11:G$310, MATCH($C590, Ingredients!$B$11:$B$310, 0)), "")="", "", IFERROR(INDEX(Ingredients!G$11:G$310, MATCH($C590, Ingredients!$B$11:$B$310, 0)), "")))</f>
        <v/>
      </c>
      <c r="AL590" s="79" t="str">
        <f>IF($C590="", "", IF(IFERROR(INDEX(Ingredients!H$11:H$310, MATCH($C590, Ingredients!$B$11:$B$310, 0)), "")="", "", IFERROR(INDEX(Ingredients!H$11:H$310, MATCH($C590, Ingredients!$B$11:$B$310, 0)), "")))</f>
        <v/>
      </c>
      <c r="AN590" s="83" t="str">
        <f t="shared" si="140"/>
        <v/>
      </c>
      <c r="AP590" s="114" t="str">
        <f t="shared" si="150"/>
        <v/>
      </c>
      <c r="AR590" s="117" t="str">
        <f>IF($C590="", "", IF(IFERROR(INDEX(Ingredients!$AI$11:$AI$310, MATCH($C590, Ingredients!$B$11:$B$310, 0)), "")="", "", IFERROR(INDEX(Ingredients!$AI$11:$AI$310, MATCH($C590, Ingredients!$B$11:$B$310, 0)), "")))</f>
        <v/>
      </c>
      <c r="AT590" s="120" t="str">
        <f t="shared" si="151"/>
        <v/>
      </c>
      <c r="AV590" s="90" t="str">
        <f t="shared" si="141"/>
        <v/>
      </c>
      <c r="AX590" s="90" t="str">
        <f>IF($AV590="", "", COUNTIF($AV$11:$AV$5010, "&lt;"&amp;$AV590)+1+COUNTIF($AV$11:$AV590, $AV590)-1)</f>
        <v/>
      </c>
      <c r="AZ590" s="111" t="str">
        <f>IF($B590="", "", SUMIF('Shopping List'!$AV$11:$AV$25, $B590, 'Shopping List'!$BN$11:$BN$25))</f>
        <v/>
      </c>
      <c r="BB590" s="117" t="str">
        <f t="shared" si="152"/>
        <v/>
      </c>
    </row>
    <row r="591" spans="1:54" x14ac:dyDescent="0.25">
      <c r="A591" s="4"/>
      <c r="B591" s="37"/>
      <c r="C591" s="124"/>
      <c r="D591" s="39"/>
      <c r="E591" s="125"/>
      <c r="F591" s="48"/>
      <c r="G591" s="4"/>
      <c r="H591" s="4"/>
      <c r="I591" s="95" t="str">
        <f>IF($C591="", "", IF(IFERROR(INDEX(Ingredients!$C$11:$C$310, MATCH($C591, Ingredients!$B$11:$B$310, 0)), "")="", "", IFERROR(INDEX(Ingredients!$C$11:$C$310, MATCH($C591, Ingredients!$B$11:$B$310, 0)), "")))</f>
        <v/>
      </c>
      <c r="J591" s="73" t="str">
        <f>IF($B591="", "", IF(IFERROR(INDEX(Meals!$C$11:$C$260, MATCH($B591, Meals!$B$11:$B$260, 0)), "")="", "", IFERROR(INDEX(Meals!$C$11:$C$260, MATCH($B591, Meals!$B$11:$B$260, 0)), "")))</f>
        <v/>
      </c>
      <c r="K591" s="4"/>
      <c r="L591" s="72" t="str">
        <f t="shared" si="142"/>
        <v/>
      </c>
      <c r="M591" s="73" t="str">
        <f t="shared" si="143"/>
        <v/>
      </c>
      <c r="N591" s="4"/>
      <c r="O591" s="78" t="str">
        <f t="shared" si="144"/>
        <v/>
      </c>
      <c r="P591" s="79" t="str">
        <f t="shared" si="145"/>
        <v/>
      </c>
      <c r="Q591" s="4"/>
      <c r="R591" s="90" t="str">
        <f t="shared" si="146"/>
        <v/>
      </c>
      <c r="S591" s="4"/>
      <c r="Y591" s="18" t="str">
        <f t="shared" si="147"/>
        <v/>
      </c>
      <c r="AA591" s="18" t="str">
        <f t="shared" si="138"/>
        <v/>
      </c>
      <c r="AB591" s="18" t="str">
        <f t="shared" si="139"/>
        <v/>
      </c>
      <c r="AC591" s="18" t="str">
        <f t="shared" si="148"/>
        <v/>
      </c>
      <c r="AD591" s="18" t="str">
        <f t="shared" si="148"/>
        <v/>
      </c>
      <c r="AE591" s="18" t="str">
        <f t="shared" si="149"/>
        <v/>
      </c>
      <c r="AG591" s="95" t="str">
        <f>IF($C591="", "", IF(IFERROR(INDEX(Ingredients!C$11:C$310, MATCH($C591, Ingredients!$B$11:$B$310, 0)), "")="", "", IFERROR(INDEX(Ingredients!C$11:C$310, MATCH($C591, Ingredients!$B$11:$B$310, 0)), "")))</f>
        <v/>
      </c>
      <c r="AH591" s="105" t="str">
        <f>IF($C591="", "", IF(IFERROR(INDEX(Ingredients!D$11:D$310, MATCH($C591, Ingredients!$B$11:$B$310, 0)), "")="", "", IFERROR(INDEX(Ingredients!D$11:D$310, MATCH($C591, Ingredients!$B$11:$B$310, 0)), "")))</f>
        <v/>
      </c>
      <c r="AI591" s="106" t="str">
        <f>IF($C591="", "", IF(IFERROR(INDEX(Ingredients!E$11:E$310, MATCH($C591, Ingredients!$B$11:$B$310, 0)), "")="", "", IFERROR(INDEX(Ingredients!E$11:E$310, MATCH($C591, Ingredients!$B$11:$B$310, 0)), "")))</f>
        <v/>
      </c>
      <c r="AJ591" s="108" t="str">
        <f>IF($C591="", "", IF(IFERROR(INDEX(Ingredients!F$11:F$310, MATCH($C591, Ingredients!$B$11:$B$310, 0)), "")="", "", IFERROR(INDEX(Ingredients!F$11:F$310, MATCH($C591, Ingredients!$B$11:$B$310, 0)), "")))</f>
        <v/>
      </c>
      <c r="AK591" s="106" t="str">
        <f>IF($C591="", "", IF(IFERROR(INDEX(Ingredients!G$11:G$310, MATCH($C591, Ingredients!$B$11:$B$310, 0)), "")="", "", IFERROR(INDEX(Ingredients!G$11:G$310, MATCH($C591, Ingredients!$B$11:$B$310, 0)), "")))</f>
        <v/>
      </c>
      <c r="AL591" s="79" t="str">
        <f>IF($C591="", "", IF(IFERROR(INDEX(Ingredients!H$11:H$310, MATCH($C591, Ingredients!$B$11:$B$310, 0)), "")="", "", IFERROR(INDEX(Ingredients!H$11:H$310, MATCH($C591, Ingredients!$B$11:$B$310, 0)), "")))</f>
        <v/>
      </c>
      <c r="AN591" s="83" t="str">
        <f t="shared" si="140"/>
        <v/>
      </c>
      <c r="AP591" s="114" t="str">
        <f t="shared" si="150"/>
        <v/>
      </c>
      <c r="AR591" s="117" t="str">
        <f>IF($C591="", "", IF(IFERROR(INDEX(Ingredients!$AI$11:$AI$310, MATCH($C591, Ingredients!$B$11:$B$310, 0)), "")="", "", IFERROR(INDEX(Ingredients!$AI$11:$AI$310, MATCH($C591, Ingredients!$B$11:$B$310, 0)), "")))</f>
        <v/>
      </c>
      <c r="AT591" s="120" t="str">
        <f t="shared" si="151"/>
        <v/>
      </c>
      <c r="AV591" s="90" t="str">
        <f t="shared" si="141"/>
        <v/>
      </c>
      <c r="AX591" s="90" t="str">
        <f>IF($AV591="", "", COUNTIF($AV$11:$AV$5010, "&lt;"&amp;$AV591)+1+COUNTIF($AV$11:$AV591, $AV591)-1)</f>
        <v/>
      </c>
      <c r="AZ591" s="111" t="str">
        <f>IF($B591="", "", SUMIF('Shopping List'!$AV$11:$AV$25, $B591, 'Shopping List'!$BN$11:$BN$25))</f>
        <v/>
      </c>
      <c r="BB591" s="117" t="str">
        <f t="shared" si="152"/>
        <v/>
      </c>
    </row>
    <row r="592" spans="1:54" x14ac:dyDescent="0.25">
      <c r="A592" s="4"/>
      <c r="B592" s="37"/>
      <c r="C592" s="124"/>
      <c r="D592" s="39"/>
      <c r="E592" s="125"/>
      <c r="F592" s="48"/>
      <c r="G592" s="4"/>
      <c r="H592" s="4"/>
      <c r="I592" s="95" t="str">
        <f>IF($C592="", "", IF(IFERROR(INDEX(Ingredients!$C$11:$C$310, MATCH($C592, Ingredients!$B$11:$B$310, 0)), "")="", "", IFERROR(INDEX(Ingredients!$C$11:$C$310, MATCH($C592, Ingredients!$B$11:$B$310, 0)), "")))</f>
        <v/>
      </c>
      <c r="J592" s="73" t="str">
        <f>IF($B592="", "", IF(IFERROR(INDEX(Meals!$C$11:$C$260, MATCH($B592, Meals!$B$11:$B$260, 0)), "")="", "", IFERROR(INDEX(Meals!$C$11:$C$260, MATCH($B592, Meals!$B$11:$B$260, 0)), "")))</f>
        <v/>
      </c>
      <c r="K592" s="4"/>
      <c r="L592" s="72" t="str">
        <f t="shared" si="142"/>
        <v/>
      </c>
      <c r="M592" s="73" t="str">
        <f t="shared" si="143"/>
        <v/>
      </c>
      <c r="N592" s="4"/>
      <c r="O592" s="78" t="str">
        <f t="shared" si="144"/>
        <v/>
      </c>
      <c r="P592" s="79" t="str">
        <f t="shared" si="145"/>
        <v/>
      </c>
      <c r="Q592" s="4"/>
      <c r="R592" s="90" t="str">
        <f t="shared" si="146"/>
        <v/>
      </c>
      <c r="S592" s="4"/>
      <c r="Y592" s="18" t="str">
        <f t="shared" si="147"/>
        <v/>
      </c>
      <c r="AA592" s="18" t="str">
        <f t="shared" si="138"/>
        <v/>
      </c>
      <c r="AB592" s="18" t="str">
        <f t="shared" si="139"/>
        <v/>
      </c>
      <c r="AC592" s="18" t="str">
        <f t="shared" si="148"/>
        <v/>
      </c>
      <c r="AD592" s="18" t="str">
        <f t="shared" si="148"/>
        <v/>
      </c>
      <c r="AE592" s="18" t="str">
        <f t="shared" si="149"/>
        <v/>
      </c>
      <c r="AG592" s="95" t="str">
        <f>IF($C592="", "", IF(IFERROR(INDEX(Ingredients!C$11:C$310, MATCH($C592, Ingredients!$B$11:$B$310, 0)), "")="", "", IFERROR(INDEX(Ingredients!C$11:C$310, MATCH($C592, Ingredients!$B$11:$B$310, 0)), "")))</f>
        <v/>
      </c>
      <c r="AH592" s="105" t="str">
        <f>IF($C592="", "", IF(IFERROR(INDEX(Ingredients!D$11:D$310, MATCH($C592, Ingredients!$B$11:$B$310, 0)), "")="", "", IFERROR(INDEX(Ingredients!D$11:D$310, MATCH($C592, Ingredients!$B$11:$B$310, 0)), "")))</f>
        <v/>
      </c>
      <c r="AI592" s="106" t="str">
        <f>IF($C592="", "", IF(IFERROR(INDEX(Ingredients!E$11:E$310, MATCH($C592, Ingredients!$B$11:$B$310, 0)), "")="", "", IFERROR(INDEX(Ingredients!E$11:E$310, MATCH($C592, Ingredients!$B$11:$B$310, 0)), "")))</f>
        <v/>
      </c>
      <c r="AJ592" s="108" t="str">
        <f>IF($C592="", "", IF(IFERROR(INDEX(Ingredients!F$11:F$310, MATCH($C592, Ingredients!$B$11:$B$310, 0)), "")="", "", IFERROR(INDEX(Ingredients!F$11:F$310, MATCH($C592, Ingredients!$B$11:$B$310, 0)), "")))</f>
        <v/>
      </c>
      <c r="AK592" s="106" t="str">
        <f>IF($C592="", "", IF(IFERROR(INDEX(Ingredients!G$11:G$310, MATCH($C592, Ingredients!$B$11:$B$310, 0)), "")="", "", IFERROR(INDEX(Ingredients!G$11:G$310, MATCH($C592, Ingredients!$B$11:$B$310, 0)), "")))</f>
        <v/>
      </c>
      <c r="AL592" s="79" t="str">
        <f>IF($C592="", "", IF(IFERROR(INDEX(Ingredients!H$11:H$310, MATCH($C592, Ingredients!$B$11:$B$310, 0)), "")="", "", IFERROR(INDEX(Ingredients!H$11:H$310, MATCH($C592, Ingredients!$B$11:$B$310, 0)), "")))</f>
        <v/>
      </c>
      <c r="AN592" s="83" t="str">
        <f t="shared" si="140"/>
        <v/>
      </c>
      <c r="AP592" s="114" t="str">
        <f t="shared" si="150"/>
        <v/>
      </c>
      <c r="AR592" s="117" t="str">
        <f>IF($C592="", "", IF(IFERROR(INDEX(Ingredients!$AI$11:$AI$310, MATCH($C592, Ingredients!$B$11:$B$310, 0)), "")="", "", IFERROR(INDEX(Ingredients!$AI$11:$AI$310, MATCH($C592, Ingredients!$B$11:$B$310, 0)), "")))</f>
        <v/>
      </c>
      <c r="AT592" s="120" t="str">
        <f t="shared" si="151"/>
        <v/>
      </c>
      <c r="AV592" s="90" t="str">
        <f t="shared" si="141"/>
        <v/>
      </c>
      <c r="AX592" s="90" t="str">
        <f>IF($AV592="", "", COUNTIF($AV$11:$AV$5010, "&lt;"&amp;$AV592)+1+COUNTIF($AV$11:$AV592, $AV592)-1)</f>
        <v/>
      </c>
      <c r="AZ592" s="111" t="str">
        <f>IF($B592="", "", SUMIF('Shopping List'!$AV$11:$AV$25, $B592, 'Shopping List'!$BN$11:$BN$25))</f>
        <v/>
      </c>
      <c r="BB592" s="117" t="str">
        <f t="shared" si="152"/>
        <v/>
      </c>
    </row>
    <row r="593" spans="1:54" x14ac:dyDescent="0.25">
      <c r="A593" s="4"/>
      <c r="B593" s="37"/>
      <c r="C593" s="124"/>
      <c r="D593" s="39"/>
      <c r="E593" s="125"/>
      <c r="F593" s="48"/>
      <c r="G593" s="4"/>
      <c r="H593" s="4"/>
      <c r="I593" s="95" t="str">
        <f>IF($C593="", "", IF(IFERROR(INDEX(Ingredients!$C$11:$C$310, MATCH($C593, Ingredients!$B$11:$B$310, 0)), "")="", "", IFERROR(INDEX(Ingredients!$C$11:$C$310, MATCH($C593, Ingredients!$B$11:$B$310, 0)), "")))</f>
        <v/>
      </c>
      <c r="J593" s="73" t="str">
        <f>IF($B593="", "", IF(IFERROR(INDEX(Meals!$C$11:$C$260, MATCH($B593, Meals!$B$11:$B$260, 0)), "")="", "", IFERROR(INDEX(Meals!$C$11:$C$260, MATCH($B593, Meals!$B$11:$B$260, 0)), "")))</f>
        <v/>
      </c>
      <c r="K593" s="4"/>
      <c r="L593" s="72" t="str">
        <f t="shared" si="142"/>
        <v/>
      </c>
      <c r="M593" s="73" t="str">
        <f t="shared" si="143"/>
        <v/>
      </c>
      <c r="N593" s="4"/>
      <c r="O593" s="78" t="str">
        <f t="shared" si="144"/>
        <v/>
      </c>
      <c r="P593" s="79" t="str">
        <f t="shared" si="145"/>
        <v/>
      </c>
      <c r="Q593" s="4"/>
      <c r="R593" s="90" t="str">
        <f t="shared" si="146"/>
        <v/>
      </c>
      <c r="S593" s="4"/>
      <c r="Y593" s="18" t="str">
        <f t="shared" si="147"/>
        <v/>
      </c>
      <c r="AA593" s="18" t="str">
        <f t="shared" si="138"/>
        <v/>
      </c>
      <c r="AB593" s="18" t="str">
        <f t="shared" si="139"/>
        <v/>
      </c>
      <c r="AC593" s="18" t="str">
        <f t="shared" si="148"/>
        <v/>
      </c>
      <c r="AD593" s="18" t="str">
        <f t="shared" si="148"/>
        <v/>
      </c>
      <c r="AE593" s="18" t="str">
        <f t="shared" si="149"/>
        <v/>
      </c>
      <c r="AG593" s="95" t="str">
        <f>IF($C593="", "", IF(IFERROR(INDEX(Ingredients!C$11:C$310, MATCH($C593, Ingredients!$B$11:$B$310, 0)), "")="", "", IFERROR(INDEX(Ingredients!C$11:C$310, MATCH($C593, Ingredients!$B$11:$B$310, 0)), "")))</f>
        <v/>
      </c>
      <c r="AH593" s="105" t="str">
        <f>IF($C593="", "", IF(IFERROR(INDEX(Ingredients!D$11:D$310, MATCH($C593, Ingredients!$B$11:$B$310, 0)), "")="", "", IFERROR(INDEX(Ingredients!D$11:D$310, MATCH($C593, Ingredients!$B$11:$B$310, 0)), "")))</f>
        <v/>
      </c>
      <c r="AI593" s="106" t="str">
        <f>IF($C593="", "", IF(IFERROR(INDEX(Ingredients!E$11:E$310, MATCH($C593, Ingredients!$B$11:$B$310, 0)), "")="", "", IFERROR(INDEX(Ingredients!E$11:E$310, MATCH($C593, Ingredients!$B$11:$B$310, 0)), "")))</f>
        <v/>
      </c>
      <c r="AJ593" s="108" t="str">
        <f>IF($C593="", "", IF(IFERROR(INDEX(Ingredients!F$11:F$310, MATCH($C593, Ingredients!$B$11:$B$310, 0)), "")="", "", IFERROR(INDEX(Ingredients!F$11:F$310, MATCH($C593, Ingredients!$B$11:$B$310, 0)), "")))</f>
        <v/>
      </c>
      <c r="AK593" s="106" t="str">
        <f>IF($C593="", "", IF(IFERROR(INDEX(Ingredients!G$11:G$310, MATCH($C593, Ingredients!$B$11:$B$310, 0)), "")="", "", IFERROR(INDEX(Ingredients!G$11:G$310, MATCH($C593, Ingredients!$B$11:$B$310, 0)), "")))</f>
        <v/>
      </c>
      <c r="AL593" s="79" t="str">
        <f>IF($C593="", "", IF(IFERROR(INDEX(Ingredients!H$11:H$310, MATCH($C593, Ingredients!$B$11:$B$310, 0)), "")="", "", IFERROR(INDEX(Ingredients!H$11:H$310, MATCH($C593, Ingredients!$B$11:$B$310, 0)), "")))</f>
        <v/>
      </c>
      <c r="AN593" s="83" t="str">
        <f t="shared" si="140"/>
        <v/>
      </c>
      <c r="AP593" s="114" t="str">
        <f t="shared" si="150"/>
        <v/>
      </c>
      <c r="AR593" s="117" t="str">
        <f>IF($C593="", "", IF(IFERROR(INDEX(Ingredients!$AI$11:$AI$310, MATCH($C593, Ingredients!$B$11:$B$310, 0)), "")="", "", IFERROR(INDEX(Ingredients!$AI$11:$AI$310, MATCH($C593, Ingredients!$B$11:$B$310, 0)), "")))</f>
        <v/>
      </c>
      <c r="AT593" s="120" t="str">
        <f t="shared" si="151"/>
        <v/>
      </c>
      <c r="AV593" s="90" t="str">
        <f t="shared" si="141"/>
        <v/>
      </c>
      <c r="AX593" s="90" t="str">
        <f>IF($AV593="", "", COUNTIF($AV$11:$AV$5010, "&lt;"&amp;$AV593)+1+COUNTIF($AV$11:$AV593, $AV593)-1)</f>
        <v/>
      </c>
      <c r="AZ593" s="111" t="str">
        <f>IF($B593="", "", SUMIF('Shopping List'!$AV$11:$AV$25, $B593, 'Shopping List'!$BN$11:$BN$25))</f>
        <v/>
      </c>
      <c r="BB593" s="117" t="str">
        <f t="shared" si="152"/>
        <v/>
      </c>
    </row>
    <row r="594" spans="1:54" x14ac:dyDescent="0.25">
      <c r="A594" s="4"/>
      <c r="B594" s="37"/>
      <c r="C594" s="124"/>
      <c r="D594" s="39"/>
      <c r="E594" s="125"/>
      <c r="F594" s="48"/>
      <c r="G594" s="4"/>
      <c r="H594" s="4"/>
      <c r="I594" s="95" t="str">
        <f>IF($C594="", "", IF(IFERROR(INDEX(Ingredients!$C$11:$C$310, MATCH($C594, Ingredients!$B$11:$B$310, 0)), "")="", "", IFERROR(INDEX(Ingredients!$C$11:$C$310, MATCH($C594, Ingredients!$B$11:$B$310, 0)), "")))</f>
        <v/>
      </c>
      <c r="J594" s="73" t="str">
        <f>IF($B594="", "", IF(IFERROR(INDEX(Meals!$C$11:$C$260, MATCH($B594, Meals!$B$11:$B$260, 0)), "")="", "", IFERROR(INDEX(Meals!$C$11:$C$260, MATCH($B594, Meals!$B$11:$B$260, 0)), "")))</f>
        <v/>
      </c>
      <c r="K594" s="4"/>
      <c r="L594" s="72" t="str">
        <f t="shared" si="142"/>
        <v/>
      </c>
      <c r="M594" s="73" t="str">
        <f t="shared" si="143"/>
        <v/>
      </c>
      <c r="N594" s="4"/>
      <c r="O594" s="78" t="str">
        <f t="shared" si="144"/>
        <v/>
      </c>
      <c r="P594" s="79" t="str">
        <f t="shared" si="145"/>
        <v/>
      </c>
      <c r="Q594" s="4"/>
      <c r="R594" s="90" t="str">
        <f t="shared" si="146"/>
        <v/>
      </c>
      <c r="S594" s="4"/>
      <c r="Y594" s="18" t="str">
        <f t="shared" si="147"/>
        <v/>
      </c>
      <c r="AA594" s="18" t="str">
        <f t="shared" si="138"/>
        <v/>
      </c>
      <c r="AB594" s="18" t="str">
        <f t="shared" si="139"/>
        <v/>
      </c>
      <c r="AC594" s="18" t="str">
        <f t="shared" si="148"/>
        <v/>
      </c>
      <c r="AD594" s="18" t="str">
        <f t="shared" si="148"/>
        <v/>
      </c>
      <c r="AE594" s="18" t="str">
        <f t="shared" si="149"/>
        <v/>
      </c>
      <c r="AG594" s="95" t="str">
        <f>IF($C594="", "", IF(IFERROR(INDEX(Ingredients!C$11:C$310, MATCH($C594, Ingredients!$B$11:$B$310, 0)), "")="", "", IFERROR(INDEX(Ingredients!C$11:C$310, MATCH($C594, Ingredients!$B$11:$B$310, 0)), "")))</f>
        <v/>
      </c>
      <c r="AH594" s="105" t="str">
        <f>IF($C594="", "", IF(IFERROR(INDEX(Ingredients!D$11:D$310, MATCH($C594, Ingredients!$B$11:$B$310, 0)), "")="", "", IFERROR(INDEX(Ingredients!D$11:D$310, MATCH($C594, Ingredients!$B$11:$B$310, 0)), "")))</f>
        <v/>
      </c>
      <c r="AI594" s="106" t="str">
        <f>IF($C594="", "", IF(IFERROR(INDEX(Ingredients!E$11:E$310, MATCH($C594, Ingredients!$B$11:$B$310, 0)), "")="", "", IFERROR(INDEX(Ingredients!E$11:E$310, MATCH($C594, Ingredients!$B$11:$B$310, 0)), "")))</f>
        <v/>
      </c>
      <c r="AJ594" s="108" t="str">
        <f>IF($C594="", "", IF(IFERROR(INDEX(Ingredients!F$11:F$310, MATCH($C594, Ingredients!$B$11:$B$310, 0)), "")="", "", IFERROR(INDEX(Ingredients!F$11:F$310, MATCH($C594, Ingredients!$B$11:$B$310, 0)), "")))</f>
        <v/>
      </c>
      <c r="AK594" s="106" t="str">
        <f>IF($C594="", "", IF(IFERROR(INDEX(Ingredients!G$11:G$310, MATCH($C594, Ingredients!$B$11:$B$310, 0)), "")="", "", IFERROR(INDEX(Ingredients!G$11:G$310, MATCH($C594, Ingredients!$B$11:$B$310, 0)), "")))</f>
        <v/>
      </c>
      <c r="AL594" s="79" t="str">
        <f>IF($C594="", "", IF(IFERROR(INDEX(Ingredients!H$11:H$310, MATCH($C594, Ingredients!$B$11:$B$310, 0)), "")="", "", IFERROR(INDEX(Ingredients!H$11:H$310, MATCH($C594, Ingredients!$B$11:$B$310, 0)), "")))</f>
        <v/>
      </c>
      <c r="AN594" s="83" t="str">
        <f t="shared" si="140"/>
        <v/>
      </c>
      <c r="AP594" s="114" t="str">
        <f t="shared" si="150"/>
        <v/>
      </c>
      <c r="AR594" s="117" t="str">
        <f>IF($C594="", "", IF(IFERROR(INDEX(Ingredients!$AI$11:$AI$310, MATCH($C594, Ingredients!$B$11:$B$310, 0)), "")="", "", IFERROR(INDEX(Ingredients!$AI$11:$AI$310, MATCH($C594, Ingredients!$B$11:$B$310, 0)), "")))</f>
        <v/>
      </c>
      <c r="AT594" s="120" t="str">
        <f t="shared" si="151"/>
        <v/>
      </c>
      <c r="AV594" s="90" t="str">
        <f t="shared" si="141"/>
        <v/>
      </c>
      <c r="AX594" s="90" t="str">
        <f>IF($AV594="", "", COUNTIF($AV$11:$AV$5010, "&lt;"&amp;$AV594)+1+COUNTIF($AV$11:$AV594, $AV594)-1)</f>
        <v/>
      </c>
      <c r="AZ594" s="111" t="str">
        <f>IF($B594="", "", SUMIF('Shopping List'!$AV$11:$AV$25, $B594, 'Shopping List'!$BN$11:$BN$25))</f>
        <v/>
      </c>
      <c r="BB594" s="117" t="str">
        <f t="shared" si="152"/>
        <v/>
      </c>
    </row>
    <row r="595" spans="1:54" x14ac:dyDescent="0.25">
      <c r="A595" s="4"/>
      <c r="B595" s="37"/>
      <c r="C595" s="124"/>
      <c r="D595" s="39"/>
      <c r="E595" s="125"/>
      <c r="F595" s="48"/>
      <c r="G595" s="4"/>
      <c r="H595" s="4"/>
      <c r="I595" s="95" t="str">
        <f>IF($C595="", "", IF(IFERROR(INDEX(Ingredients!$C$11:$C$310, MATCH($C595, Ingredients!$B$11:$B$310, 0)), "")="", "", IFERROR(INDEX(Ingredients!$C$11:$C$310, MATCH($C595, Ingredients!$B$11:$B$310, 0)), "")))</f>
        <v/>
      </c>
      <c r="J595" s="73" t="str">
        <f>IF($B595="", "", IF(IFERROR(INDEX(Meals!$C$11:$C$260, MATCH($B595, Meals!$B$11:$B$260, 0)), "")="", "", IFERROR(INDEX(Meals!$C$11:$C$260, MATCH($B595, Meals!$B$11:$B$260, 0)), "")))</f>
        <v/>
      </c>
      <c r="K595" s="4"/>
      <c r="L595" s="72" t="str">
        <f t="shared" si="142"/>
        <v/>
      </c>
      <c r="M595" s="73" t="str">
        <f t="shared" si="143"/>
        <v/>
      </c>
      <c r="N595" s="4"/>
      <c r="O595" s="78" t="str">
        <f t="shared" si="144"/>
        <v/>
      </c>
      <c r="P595" s="79" t="str">
        <f t="shared" si="145"/>
        <v/>
      </c>
      <c r="Q595" s="4"/>
      <c r="R595" s="90" t="str">
        <f t="shared" si="146"/>
        <v/>
      </c>
      <c r="S595" s="4"/>
      <c r="Y595" s="18" t="str">
        <f t="shared" si="147"/>
        <v/>
      </c>
      <c r="AA595" s="18" t="str">
        <f t="shared" si="138"/>
        <v/>
      </c>
      <c r="AB595" s="18" t="str">
        <f t="shared" si="139"/>
        <v/>
      </c>
      <c r="AC595" s="18" t="str">
        <f t="shared" si="148"/>
        <v/>
      </c>
      <c r="AD595" s="18" t="str">
        <f t="shared" si="148"/>
        <v/>
      </c>
      <c r="AE595" s="18" t="str">
        <f t="shared" si="149"/>
        <v/>
      </c>
      <c r="AG595" s="95" t="str">
        <f>IF($C595="", "", IF(IFERROR(INDEX(Ingredients!C$11:C$310, MATCH($C595, Ingredients!$B$11:$B$310, 0)), "")="", "", IFERROR(INDEX(Ingredients!C$11:C$310, MATCH($C595, Ingredients!$B$11:$B$310, 0)), "")))</f>
        <v/>
      </c>
      <c r="AH595" s="105" t="str">
        <f>IF($C595="", "", IF(IFERROR(INDEX(Ingredients!D$11:D$310, MATCH($C595, Ingredients!$B$11:$B$310, 0)), "")="", "", IFERROR(INDEX(Ingredients!D$11:D$310, MATCH($C595, Ingredients!$B$11:$B$310, 0)), "")))</f>
        <v/>
      </c>
      <c r="AI595" s="106" t="str">
        <f>IF($C595="", "", IF(IFERROR(INDEX(Ingredients!E$11:E$310, MATCH($C595, Ingredients!$B$11:$B$310, 0)), "")="", "", IFERROR(INDEX(Ingredients!E$11:E$310, MATCH($C595, Ingredients!$B$11:$B$310, 0)), "")))</f>
        <v/>
      </c>
      <c r="AJ595" s="108" t="str">
        <f>IF($C595="", "", IF(IFERROR(INDEX(Ingredients!F$11:F$310, MATCH($C595, Ingredients!$B$11:$B$310, 0)), "")="", "", IFERROR(INDEX(Ingredients!F$11:F$310, MATCH($C595, Ingredients!$B$11:$B$310, 0)), "")))</f>
        <v/>
      </c>
      <c r="AK595" s="106" t="str">
        <f>IF($C595="", "", IF(IFERROR(INDEX(Ingredients!G$11:G$310, MATCH($C595, Ingredients!$B$11:$B$310, 0)), "")="", "", IFERROR(INDEX(Ingredients!G$11:G$310, MATCH($C595, Ingredients!$B$11:$B$310, 0)), "")))</f>
        <v/>
      </c>
      <c r="AL595" s="79" t="str">
        <f>IF($C595="", "", IF(IFERROR(INDEX(Ingredients!H$11:H$310, MATCH($C595, Ingredients!$B$11:$B$310, 0)), "")="", "", IFERROR(INDEX(Ingredients!H$11:H$310, MATCH($C595, Ingredients!$B$11:$B$310, 0)), "")))</f>
        <v/>
      </c>
      <c r="AN595" s="83" t="str">
        <f t="shared" si="140"/>
        <v/>
      </c>
      <c r="AP595" s="114" t="str">
        <f t="shared" si="150"/>
        <v/>
      </c>
      <c r="AR595" s="117" t="str">
        <f>IF($C595="", "", IF(IFERROR(INDEX(Ingredients!$AI$11:$AI$310, MATCH($C595, Ingredients!$B$11:$B$310, 0)), "")="", "", IFERROR(INDEX(Ingredients!$AI$11:$AI$310, MATCH($C595, Ingredients!$B$11:$B$310, 0)), "")))</f>
        <v/>
      </c>
      <c r="AT595" s="120" t="str">
        <f t="shared" si="151"/>
        <v/>
      </c>
      <c r="AV595" s="90" t="str">
        <f t="shared" si="141"/>
        <v/>
      </c>
      <c r="AX595" s="90" t="str">
        <f>IF($AV595="", "", COUNTIF($AV$11:$AV$5010, "&lt;"&amp;$AV595)+1+COUNTIF($AV$11:$AV595, $AV595)-1)</f>
        <v/>
      </c>
      <c r="AZ595" s="111" t="str">
        <f>IF($B595="", "", SUMIF('Shopping List'!$AV$11:$AV$25, $B595, 'Shopping List'!$BN$11:$BN$25))</f>
        <v/>
      </c>
      <c r="BB595" s="117" t="str">
        <f t="shared" si="152"/>
        <v/>
      </c>
    </row>
    <row r="596" spans="1:54" x14ac:dyDescent="0.25">
      <c r="A596" s="4"/>
      <c r="B596" s="37"/>
      <c r="C596" s="124"/>
      <c r="D596" s="39"/>
      <c r="E596" s="125"/>
      <c r="F596" s="48"/>
      <c r="G596" s="4"/>
      <c r="H596" s="4"/>
      <c r="I596" s="95" t="str">
        <f>IF($C596="", "", IF(IFERROR(INDEX(Ingredients!$C$11:$C$310, MATCH($C596, Ingredients!$B$11:$B$310, 0)), "")="", "", IFERROR(INDEX(Ingredients!$C$11:$C$310, MATCH($C596, Ingredients!$B$11:$B$310, 0)), "")))</f>
        <v/>
      </c>
      <c r="J596" s="73" t="str">
        <f>IF($B596="", "", IF(IFERROR(INDEX(Meals!$C$11:$C$260, MATCH($B596, Meals!$B$11:$B$260, 0)), "")="", "", IFERROR(INDEX(Meals!$C$11:$C$260, MATCH($B596, Meals!$B$11:$B$260, 0)), "")))</f>
        <v/>
      </c>
      <c r="K596" s="4"/>
      <c r="L596" s="72" t="str">
        <f t="shared" si="142"/>
        <v/>
      </c>
      <c r="M596" s="73" t="str">
        <f t="shared" si="143"/>
        <v/>
      </c>
      <c r="N596" s="4"/>
      <c r="O596" s="78" t="str">
        <f t="shared" si="144"/>
        <v/>
      </c>
      <c r="P596" s="79" t="str">
        <f t="shared" si="145"/>
        <v/>
      </c>
      <c r="Q596" s="4"/>
      <c r="R596" s="90" t="str">
        <f t="shared" si="146"/>
        <v/>
      </c>
      <c r="S596" s="4"/>
      <c r="Y596" s="18" t="str">
        <f t="shared" si="147"/>
        <v/>
      </c>
      <c r="AA596" s="18" t="str">
        <f t="shared" si="138"/>
        <v/>
      </c>
      <c r="AB596" s="18" t="str">
        <f t="shared" si="139"/>
        <v/>
      </c>
      <c r="AC596" s="18" t="str">
        <f t="shared" si="148"/>
        <v/>
      </c>
      <c r="AD596" s="18" t="str">
        <f t="shared" si="148"/>
        <v/>
      </c>
      <c r="AE596" s="18" t="str">
        <f t="shared" si="149"/>
        <v/>
      </c>
      <c r="AG596" s="95" t="str">
        <f>IF($C596="", "", IF(IFERROR(INDEX(Ingredients!C$11:C$310, MATCH($C596, Ingredients!$B$11:$B$310, 0)), "")="", "", IFERROR(INDEX(Ingredients!C$11:C$310, MATCH($C596, Ingredients!$B$11:$B$310, 0)), "")))</f>
        <v/>
      </c>
      <c r="AH596" s="105" t="str">
        <f>IF($C596="", "", IF(IFERROR(INDEX(Ingredients!D$11:D$310, MATCH($C596, Ingredients!$B$11:$B$310, 0)), "")="", "", IFERROR(INDEX(Ingredients!D$11:D$310, MATCH($C596, Ingredients!$B$11:$B$310, 0)), "")))</f>
        <v/>
      </c>
      <c r="AI596" s="106" t="str">
        <f>IF($C596="", "", IF(IFERROR(INDEX(Ingredients!E$11:E$310, MATCH($C596, Ingredients!$B$11:$B$310, 0)), "")="", "", IFERROR(INDEX(Ingredients!E$11:E$310, MATCH($C596, Ingredients!$B$11:$B$310, 0)), "")))</f>
        <v/>
      </c>
      <c r="AJ596" s="108" t="str">
        <f>IF($C596="", "", IF(IFERROR(INDEX(Ingredients!F$11:F$310, MATCH($C596, Ingredients!$B$11:$B$310, 0)), "")="", "", IFERROR(INDEX(Ingredients!F$11:F$310, MATCH($C596, Ingredients!$B$11:$B$310, 0)), "")))</f>
        <v/>
      </c>
      <c r="AK596" s="106" t="str">
        <f>IF($C596="", "", IF(IFERROR(INDEX(Ingredients!G$11:G$310, MATCH($C596, Ingredients!$B$11:$B$310, 0)), "")="", "", IFERROR(INDEX(Ingredients!G$11:G$310, MATCH($C596, Ingredients!$B$11:$B$310, 0)), "")))</f>
        <v/>
      </c>
      <c r="AL596" s="79" t="str">
        <f>IF($C596="", "", IF(IFERROR(INDEX(Ingredients!H$11:H$310, MATCH($C596, Ingredients!$B$11:$B$310, 0)), "")="", "", IFERROR(INDEX(Ingredients!H$11:H$310, MATCH($C596, Ingredients!$B$11:$B$310, 0)), "")))</f>
        <v/>
      </c>
      <c r="AN596" s="83" t="str">
        <f t="shared" si="140"/>
        <v/>
      </c>
      <c r="AP596" s="114" t="str">
        <f t="shared" si="150"/>
        <v/>
      </c>
      <c r="AR596" s="117" t="str">
        <f>IF($C596="", "", IF(IFERROR(INDEX(Ingredients!$AI$11:$AI$310, MATCH($C596, Ingredients!$B$11:$B$310, 0)), "")="", "", IFERROR(INDEX(Ingredients!$AI$11:$AI$310, MATCH($C596, Ingredients!$B$11:$B$310, 0)), "")))</f>
        <v/>
      </c>
      <c r="AT596" s="120" t="str">
        <f t="shared" si="151"/>
        <v/>
      </c>
      <c r="AV596" s="90" t="str">
        <f t="shared" si="141"/>
        <v/>
      </c>
      <c r="AX596" s="90" t="str">
        <f>IF($AV596="", "", COUNTIF($AV$11:$AV$5010, "&lt;"&amp;$AV596)+1+COUNTIF($AV$11:$AV596, $AV596)-1)</f>
        <v/>
      </c>
      <c r="AZ596" s="111" t="str">
        <f>IF($B596="", "", SUMIF('Shopping List'!$AV$11:$AV$25, $B596, 'Shopping List'!$BN$11:$BN$25))</f>
        <v/>
      </c>
      <c r="BB596" s="117" t="str">
        <f t="shared" si="152"/>
        <v/>
      </c>
    </row>
    <row r="597" spans="1:54" x14ac:dyDescent="0.25">
      <c r="A597" s="4"/>
      <c r="B597" s="37"/>
      <c r="C597" s="124"/>
      <c r="D597" s="39"/>
      <c r="E597" s="125"/>
      <c r="F597" s="48"/>
      <c r="G597" s="4"/>
      <c r="H597" s="4"/>
      <c r="I597" s="95" t="str">
        <f>IF($C597="", "", IF(IFERROR(INDEX(Ingredients!$C$11:$C$310, MATCH($C597, Ingredients!$B$11:$B$310, 0)), "")="", "", IFERROR(INDEX(Ingredients!$C$11:$C$310, MATCH($C597, Ingredients!$B$11:$B$310, 0)), "")))</f>
        <v/>
      </c>
      <c r="J597" s="73" t="str">
        <f>IF($B597="", "", IF(IFERROR(INDEX(Meals!$C$11:$C$260, MATCH($B597, Meals!$B$11:$B$260, 0)), "")="", "", IFERROR(INDEX(Meals!$C$11:$C$260, MATCH($B597, Meals!$B$11:$B$260, 0)), "")))</f>
        <v/>
      </c>
      <c r="K597" s="4"/>
      <c r="L597" s="72" t="str">
        <f t="shared" si="142"/>
        <v/>
      </c>
      <c r="M597" s="73" t="str">
        <f t="shared" si="143"/>
        <v/>
      </c>
      <c r="N597" s="4"/>
      <c r="O597" s="78" t="str">
        <f t="shared" si="144"/>
        <v/>
      </c>
      <c r="P597" s="79" t="str">
        <f t="shared" si="145"/>
        <v/>
      </c>
      <c r="Q597" s="4"/>
      <c r="R597" s="90" t="str">
        <f t="shared" si="146"/>
        <v/>
      </c>
      <c r="S597" s="4"/>
      <c r="Y597" s="18" t="str">
        <f t="shared" si="147"/>
        <v/>
      </c>
      <c r="AA597" s="18" t="str">
        <f t="shared" si="138"/>
        <v/>
      </c>
      <c r="AB597" s="18" t="str">
        <f t="shared" si="139"/>
        <v/>
      </c>
      <c r="AC597" s="18" t="str">
        <f t="shared" si="148"/>
        <v/>
      </c>
      <c r="AD597" s="18" t="str">
        <f t="shared" si="148"/>
        <v/>
      </c>
      <c r="AE597" s="18" t="str">
        <f t="shared" si="149"/>
        <v/>
      </c>
      <c r="AG597" s="95" t="str">
        <f>IF($C597="", "", IF(IFERROR(INDEX(Ingredients!C$11:C$310, MATCH($C597, Ingredients!$B$11:$B$310, 0)), "")="", "", IFERROR(INDEX(Ingredients!C$11:C$310, MATCH($C597, Ingredients!$B$11:$B$310, 0)), "")))</f>
        <v/>
      </c>
      <c r="AH597" s="105" t="str">
        <f>IF($C597="", "", IF(IFERROR(INDEX(Ingredients!D$11:D$310, MATCH($C597, Ingredients!$B$11:$B$310, 0)), "")="", "", IFERROR(INDEX(Ingredients!D$11:D$310, MATCH($C597, Ingredients!$B$11:$B$310, 0)), "")))</f>
        <v/>
      </c>
      <c r="AI597" s="106" t="str">
        <f>IF($C597="", "", IF(IFERROR(INDEX(Ingredients!E$11:E$310, MATCH($C597, Ingredients!$B$11:$B$310, 0)), "")="", "", IFERROR(INDEX(Ingredients!E$11:E$310, MATCH($C597, Ingredients!$B$11:$B$310, 0)), "")))</f>
        <v/>
      </c>
      <c r="AJ597" s="108" t="str">
        <f>IF($C597="", "", IF(IFERROR(INDEX(Ingredients!F$11:F$310, MATCH($C597, Ingredients!$B$11:$B$310, 0)), "")="", "", IFERROR(INDEX(Ingredients!F$11:F$310, MATCH($C597, Ingredients!$B$11:$B$310, 0)), "")))</f>
        <v/>
      </c>
      <c r="AK597" s="106" t="str">
        <f>IF($C597="", "", IF(IFERROR(INDEX(Ingredients!G$11:G$310, MATCH($C597, Ingredients!$B$11:$B$310, 0)), "")="", "", IFERROR(INDEX(Ingredients!G$11:G$310, MATCH($C597, Ingredients!$B$11:$B$310, 0)), "")))</f>
        <v/>
      </c>
      <c r="AL597" s="79" t="str">
        <f>IF($C597="", "", IF(IFERROR(INDEX(Ingredients!H$11:H$310, MATCH($C597, Ingredients!$B$11:$B$310, 0)), "")="", "", IFERROR(INDEX(Ingredients!H$11:H$310, MATCH($C597, Ingredients!$B$11:$B$310, 0)), "")))</f>
        <v/>
      </c>
      <c r="AN597" s="83" t="str">
        <f t="shared" si="140"/>
        <v/>
      </c>
      <c r="AP597" s="114" t="str">
        <f t="shared" si="150"/>
        <v/>
      </c>
      <c r="AR597" s="117" t="str">
        <f>IF($C597="", "", IF(IFERROR(INDEX(Ingredients!$AI$11:$AI$310, MATCH($C597, Ingredients!$B$11:$B$310, 0)), "")="", "", IFERROR(INDEX(Ingredients!$AI$11:$AI$310, MATCH($C597, Ingredients!$B$11:$B$310, 0)), "")))</f>
        <v/>
      </c>
      <c r="AT597" s="120" t="str">
        <f t="shared" si="151"/>
        <v/>
      </c>
      <c r="AV597" s="90" t="str">
        <f t="shared" si="141"/>
        <v/>
      </c>
      <c r="AX597" s="90" t="str">
        <f>IF($AV597="", "", COUNTIF($AV$11:$AV$5010, "&lt;"&amp;$AV597)+1+COUNTIF($AV$11:$AV597, $AV597)-1)</f>
        <v/>
      </c>
      <c r="AZ597" s="111" t="str">
        <f>IF($B597="", "", SUMIF('Shopping List'!$AV$11:$AV$25, $B597, 'Shopping List'!$BN$11:$BN$25))</f>
        <v/>
      </c>
      <c r="BB597" s="117" t="str">
        <f t="shared" si="152"/>
        <v/>
      </c>
    </row>
    <row r="598" spans="1:54" x14ac:dyDescent="0.25">
      <c r="A598" s="4"/>
      <c r="B598" s="37"/>
      <c r="C598" s="124"/>
      <c r="D598" s="39"/>
      <c r="E598" s="125"/>
      <c r="F598" s="48"/>
      <c r="G598" s="4"/>
      <c r="H598" s="4"/>
      <c r="I598" s="95" t="str">
        <f>IF($C598="", "", IF(IFERROR(INDEX(Ingredients!$C$11:$C$310, MATCH($C598, Ingredients!$B$11:$B$310, 0)), "")="", "", IFERROR(INDEX(Ingredients!$C$11:$C$310, MATCH($C598, Ingredients!$B$11:$B$310, 0)), "")))</f>
        <v/>
      </c>
      <c r="J598" s="73" t="str">
        <f>IF($B598="", "", IF(IFERROR(INDEX(Meals!$C$11:$C$260, MATCH($B598, Meals!$B$11:$B$260, 0)), "")="", "", IFERROR(INDEX(Meals!$C$11:$C$260, MATCH($B598, Meals!$B$11:$B$260, 0)), "")))</f>
        <v/>
      </c>
      <c r="K598" s="4"/>
      <c r="L598" s="72" t="str">
        <f t="shared" si="142"/>
        <v/>
      </c>
      <c r="M598" s="73" t="str">
        <f t="shared" si="143"/>
        <v/>
      </c>
      <c r="N598" s="4"/>
      <c r="O598" s="78" t="str">
        <f t="shared" si="144"/>
        <v/>
      </c>
      <c r="P598" s="79" t="str">
        <f t="shared" si="145"/>
        <v/>
      </c>
      <c r="Q598" s="4"/>
      <c r="R598" s="90" t="str">
        <f t="shared" si="146"/>
        <v/>
      </c>
      <c r="S598" s="4"/>
      <c r="Y598" s="18" t="str">
        <f t="shared" si="147"/>
        <v/>
      </c>
      <c r="AA598" s="18" t="str">
        <f t="shared" si="138"/>
        <v/>
      </c>
      <c r="AB598" s="18" t="str">
        <f t="shared" si="139"/>
        <v/>
      </c>
      <c r="AC598" s="18" t="str">
        <f t="shared" si="148"/>
        <v/>
      </c>
      <c r="AD598" s="18" t="str">
        <f t="shared" si="148"/>
        <v/>
      </c>
      <c r="AE598" s="18" t="str">
        <f t="shared" si="149"/>
        <v/>
      </c>
      <c r="AG598" s="95" t="str">
        <f>IF($C598="", "", IF(IFERROR(INDEX(Ingredients!C$11:C$310, MATCH($C598, Ingredients!$B$11:$B$310, 0)), "")="", "", IFERROR(INDEX(Ingredients!C$11:C$310, MATCH($C598, Ingredients!$B$11:$B$310, 0)), "")))</f>
        <v/>
      </c>
      <c r="AH598" s="105" t="str">
        <f>IF($C598="", "", IF(IFERROR(INDEX(Ingredients!D$11:D$310, MATCH($C598, Ingredients!$B$11:$B$310, 0)), "")="", "", IFERROR(INDEX(Ingredients!D$11:D$310, MATCH($C598, Ingredients!$B$11:$B$310, 0)), "")))</f>
        <v/>
      </c>
      <c r="AI598" s="106" t="str">
        <f>IF($C598="", "", IF(IFERROR(INDEX(Ingredients!E$11:E$310, MATCH($C598, Ingredients!$B$11:$B$310, 0)), "")="", "", IFERROR(INDEX(Ingredients!E$11:E$310, MATCH($C598, Ingredients!$B$11:$B$310, 0)), "")))</f>
        <v/>
      </c>
      <c r="AJ598" s="108" t="str">
        <f>IF($C598="", "", IF(IFERROR(INDEX(Ingredients!F$11:F$310, MATCH($C598, Ingredients!$B$11:$B$310, 0)), "")="", "", IFERROR(INDEX(Ingredients!F$11:F$310, MATCH($C598, Ingredients!$B$11:$B$310, 0)), "")))</f>
        <v/>
      </c>
      <c r="AK598" s="106" t="str">
        <f>IF($C598="", "", IF(IFERROR(INDEX(Ingredients!G$11:G$310, MATCH($C598, Ingredients!$B$11:$B$310, 0)), "")="", "", IFERROR(INDEX(Ingredients!G$11:G$310, MATCH($C598, Ingredients!$B$11:$B$310, 0)), "")))</f>
        <v/>
      </c>
      <c r="AL598" s="79" t="str">
        <f>IF($C598="", "", IF(IFERROR(INDEX(Ingredients!H$11:H$310, MATCH($C598, Ingredients!$B$11:$B$310, 0)), "")="", "", IFERROR(INDEX(Ingredients!H$11:H$310, MATCH($C598, Ingredients!$B$11:$B$310, 0)), "")))</f>
        <v/>
      </c>
      <c r="AN598" s="83" t="str">
        <f t="shared" si="140"/>
        <v/>
      </c>
      <c r="AP598" s="114" t="str">
        <f t="shared" si="150"/>
        <v/>
      </c>
      <c r="AR598" s="117" t="str">
        <f>IF($C598="", "", IF(IFERROR(INDEX(Ingredients!$AI$11:$AI$310, MATCH($C598, Ingredients!$B$11:$B$310, 0)), "")="", "", IFERROR(INDEX(Ingredients!$AI$11:$AI$310, MATCH($C598, Ingredients!$B$11:$B$310, 0)), "")))</f>
        <v/>
      </c>
      <c r="AT598" s="120" t="str">
        <f t="shared" si="151"/>
        <v/>
      </c>
      <c r="AV598" s="90" t="str">
        <f t="shared" si="141"/>
        <v/>
      </c>
      <c r="AX598" s="90" t="str">
        <f>IF($AV598="", "", COUNTIF($AV$11:$AV$5010, "&lt;"&amp;$AV598)+1+COUNTIF($AV$11:$AV598, $AV598)-1)</f>
        <v/>
      </c>
      <c r="AZ598" s="111" t="str">
        <f>IF($B598="", "", SUMIF('Shopping List'!$AV$11:$AV$25, $B598, 'Shopping List'!$BN$11:$BN$25))</f>
        <v/>
      </c>
      <c r="BB598" s="117" t="str">
        <f t="shared" si="152"/>
        <v/>
      </c>
    </row>
    <row r="599" spans="1:54" x14ac:dyDescent="0.25">
      <c r="A599" s="4"/>
      <c r="B599" s="37"/>
      <c r="C599" s="124"/>
      <c r="D599" s="39"/>
      <c r="E599" s="125"/>
      <c r="F599" s="48"/>
      <c r="G599" s="4"/>
      <c r="H599" s="4"/>
      <c r="I599" s="95" t="str">
        <f>IF($C599="", "", IF(IFERROR(INDEX(Ingredients!$C$11:$C$310, MATCH($C599, Ingredients!$B$11:$B$310, 0)), "")="", "", IFERROR(INDEX(Ingredients!$C$11:$C$310, MATCH($C599, Ingredients!$B$11:$B$310, 0)), "")))</f>
        <v/>
      </c>
      <c r="J599" s="73" t="str">
        <f>IF($B599="", "", IF(IFERROR(INDEX(Meals!$C$11:$C$260, MATCH($B599, Meals!$B$11:$B$260, 0)), "")="", "", IFERROR(INDEX(Meals!$C$11:$C$260, MATCH($B599, Meals!$B$11:$B$260, 0)), "")))</f>
        <v/>
      </c>
      <c r="K599" s="4"/>
      <c r="L599" s="72" t="str">
        <f t="shared" si="142"/>
        <v/>
      </c>
      <c r="M599" s="73" t="str">
        <f t="shared" si="143"/>
        <v/>
      </c>
      <c r="N599" s="4"/>
      <c r="O599" s="78" t="str">
        <f t="shared" si="144"/>
        <v/>
      </c>
      <c r="P599" s="79" t="str">
        <f t="shared" si="145"/>
        <v/>
      </c>
      <c r="Q599" s="4"/>
      <c r="R599" s="90" t="str">
        <f t="shared" si="146"/>
        <v/>
      </c>
      <c r="S599" s="4"/>
      <c r="Y599" s="18" t="str">
        <f t="shared" si="147"/>
        <v/>
      </c>
      <c r="AA599" s="18" t="str">
        <f t="shared" si="138"/>
        <v/>
      </c>
      <c r="AB599" s="18" t="str">
        <f t="shared" si="139"/>
        <v/>
      </c>
      <c r="AC599" s="18" t="str">
        <f t="shared" si="148"/>
        <v/>
      </c>
      <c r="AD599" s="18" t="str">
        <f t="shared" si="148"/>
        <v/>
      </c>
      <c r="AE599" s="18" t="str">
        <f t="shared" si="149"/>
        <v/>
      </c>
      <c r="AG599" s="95" t="str">
        <f>IF($C599="", "", IF(IFERROR(INDEX(Ingredients!C$11:C$310, MATCH($C599, Ingredients!$B$11:$B$310, 0)), "")="", "", IFERROR(INDEX(Ingredients!C$11:C$310, MATCH($C599, Ingredients!$B$11:$B$310, 0)), "")))</f>
        <v/>
      </c>
      <c r="AH599" s="105" t="str">
        <f>IF($C599="", "", IF(IFERROR(INDEX(Ingredients!D$11:D$310, MATCH($C599, Ingredients!$B$11:$B$310, 0)), "")="", "", IFERROR(INDEX(Ingredients!D$11:D$310, MATCH($C599, Ingredients!$B$11:$B$310, 0)), "")))</f>
        <v/>
      </c>
      <c r="AI599" s="106" t="str">
        <f>IF($C599="", "", IF(IFERROR(INDEX(Ingredients!E$11:E$310, MATCH($C599, Ingredients!$B$11:$B$310, 0)), "")="", "", IFERROR(INDEX(Ingredients!E$11:E$310, MATCH($C599, Ingredients!$B$11:$B$310, 0)), "")))</f>
        <v/>
      </c>
      <c r="AJ599" s="108" t="str">
        <f>IF($C599="", "", IF(IFERROR(INDEX(Ingredients!F$11:F$310, MATCH($C599, Ingredients!$B$11:$B$310, 0)), "")="", "", IFERROR(INDEX(Ingredients!F$11:F$310, MATCH($C599, Ingredients!$B$11:$B$310, 0)), "")))</f>
        <v/>
      </c>
      <c r="AK599" s="106" t="str">
        <f>IF($C599="", "", IF(IFERROR(INDEX(Ingredients!G$11:G$310, MATCH($C599, Ingredients!$B$11:$B$310, 0)), "")="", "", IFERROR(INDEX(Ingredients!G$11:G$310, MATCH($C599, Ingredients!$B$11:$B$310, 0)), "")))</f>
        <v/>
      </c>
      <c r="AL599" s="79" t="str">
        <f>IF($C599="", "", IF(IFERROR(INDEX(Ingredients!H$11:H$310, MATCH($C599, Ingredients!$B$11:$B$310, 0)), "")="", "", IFERROR(INDEX(Ingredients!H$11:H$310, MATCH($C599, Ingredients!$B$11:$B$310, 0)), "")))</f>
        <v/>
      </c>
      <c r="AN599" s="83" t="str">
        <f t="shared" si="140"/>
        <v/>
      </c>
      <c r="AP599" s="114" t="str">
        <f t="shared" si="150"/>
        <v/>
      </c>
      <c r="AR599" s="117" t="str">
        <f>IF($C599="", "", IF(IFERROR(INDEX(Ingredients!$AI$11:$AI$310, MATCH($C599, Ingredients!$B$11:$B$310, 0)), "")="", "", IFERROR(INDEX(Ingredients!$AI$11:$AI$310, MATCH($C599, Ingredients!$B$11:$B$310, 0)), "")))</f>
        <v/>
      </c>
      <c r="AT599" s="120" t="str">
        <f t="shared" si="151"/>
        <v/>
      </c>
      <c r="AV599" s="90" t="str">
        <f t="shared" si="141"/>
        <v/>
      </c>
      <c r="AX599" s="90" t="str">
        <f>IF($AV599="", "", COUNTIF($AV$11:$AV$5010, "&lt;"&amp;$AV599)+1+COUNTIF($AV$11:$AV599, $AV599)-1)</f>
        <v/>
      </c>
      <c r="AZ599" s="111" t="str">
        <f>IF($B599="", "", SUMIF('Shopping List'!$AV$11:$AV$25, $B599, 'Shopping List'!$BN$11:$BN$25))</f>
        <v/>
      </c>
      <c r="BB599" s="117" t="str">
        <f t="shared" si="152"/>
        <v/>
      </c>
    </row>
    <row r="600" spans="1:54" x14ac:dyDescent="0.25">
      <c r="A600" s="4"/>
      <c r="B600" s="37"/>
      <c r="C600" s="124"/>
      <c r="D600" s="39"/>
      <c r="E600" s="125"/>
      <c r="F600" s="48"/>
      <c r="G600" s="4"/>
      <c r="H600" s="4"/>
      <c r="I600" s="95" t="str">
        <f>IF($C600="", "", IF(IFERROR(INDEX(Ingredients!$C$11:$C$310, MATCH($C600, Ingredients!$B$11:$B$310, 0)), "")="", "", IFERROR(INDEX(Ingredients!$C$11:$C$310, MATCH($C600, Ingredients!$B$11:$B$310, 0)), "")))</f>
        <v/>
      </c>
      <c r="J600" s="73" t="str">
        <f>IF($B600="", "", IF(IFERROR(INDEX(Meals!$C$11:$C$260, MATCH($B600, Meals!$B$11:$B$260, 0)), "")="", "", IFERROR(INDEX(Meals!$C$11:$C$260, MATCH($B600, Meals!$B$11:$B$260, 0)), "")))</f>
        <v/>
      </c>
      <c r="K600" s="4"/>
      <c r="L600" s="72" t="str">
        <f t="shared" si="142"/>
        <v/>
      </c>
      <c r="M600" s="73" t="str">
        <f t="shared" si="143"/>
        <v/>
      </c>
      <c r="N600" s="4"/>
      <c r="O600" s="78" t="str">
        <f t="shared" si="144"/>
        <v/>
      </c>
      <c r="P600" s="79" t="str">
        <f t="shared" si="145"/>
        <v/>
      </c>
      <c r="Q600" s="4"/>
      <c r="R600" s="90" t="str">
        <f t="shared" si="146"/>
        <v/>
      </c>
      <c r="S600" s="4"/>
      <c r="Y600" s="18" t="str">
        <f t="shared" si="147"/>
        <v/>
      </c>
      <c r="AA600" s="18" t="str">
        <f t="shared" si="138"/>
        <v/>
      </c>
      <c r="AB600" s="18" t="str">
        <f t="shared" si="139"/>
        <v/>
      </c>
      <c r="AC600" s="18" t="str">
        <f t="shared" si="148"/>
        <v/>
      </c>
      <c r="AD600" s="18" t="str">
        <f t="shared" si="148"/>
        <v/>
      </c>
      <c r="AE600" s="18" t="str">
        <f t="shared" si="149"/>
        <v/>
      </c>
      <c r="AG600" s="95" t="str">
        <f>IF($C600="", "", IF(IFERROR(INDEX(Ingredients!C$11:C$310, MATCH($C600, Ingredients!$B$11:$B$310, 0)), "")="", "", IFERROR(INDEX(Ingredients!C$11:C$310, MATCH($C600, Ingredients!$B$11:$B$310, 0)), "")))</f>
        <v/>
      </c>
      <c r="AH600" s="105" t="str">
        <f>IF($C600="", "", IF(IFERROR(INDEX(Ingredients!D$11:D$310, MATCH($C600, Ingredients!$B$11:$B$310, 0)), "")="", "", IFERROR(INDEX(Ingredients!D$11:D$310, MATCH($C600, Ingredients!$B$11:$B$310, 0)), "")))</f>
        <v/>
      </c>
      <c r="AI600" s="106" t="str">
        <f>IF($C600="", "", IF(IFERROR(INDEX(Ingredients!E$11:E$310, MATCH($C600, Ingredients!$B$11:$B$310, 0)), "")="", "", IFERROR(INDEX(Ingredients!E$11:E$310, MATCH($C600, Ingredients!$B$11:$B$310, 0)), "")))</f>
        <v/>
      </c>
      <c r="AJ600" s="108" t="str">
        <f>IF($C600="", "", IF(IFERROR(INDEX(Ingredients!F$11:F$310, MATCH($C600, Ingredients!$B$11:$B$310, 0)), "")="", "", IFERROR(INDEX(Ingredients!F$11:F$310, MATCH($C600, Ingredients!$B$11:$B$310, 0)), "")))</f>
        <v/>
      </c>
      <c r="AK600" s="106" t="str">
        <f>IF($C600="", "", IF(IFERROR(INDEX(Ingredients!G$11:G$310, MATCH($C600, Ingredients!$B$11:$B$310, 0)), "")="", "", IFERROR(INDEX(Ingredients!G$11:G$310, MATCH($C600, Ingredients!$B$11:$B$310, 0)), "")))</f>
        <v/>
      </c>
      <c r="AL600" s="79" t="str">
        <f>IF($C600="", "", IF(IFERROR(INDEX(Ingredients!H$11:H$310, MATCH($C600, Ingredients!$B$11:$B$310, 0)), "")="", "", IFERROR(INDEX(Ingredients!H$11:H$310, MATCH($C600, Ingredients!$B$11:$B$310, 0)), "")))</f>
        <v/>
      </c>
      <c r="AN600" s="83" t="str">
        <f t="shared" si="140"/>
        <v/>
      </c>
      <c r="AP600" s="114" t="str">
        <f t="shared" si="150"/>
        <v/>
      </c>
      <c r="AR600" s="117" t="str">
        <f>IF($C600="", "", IF(IFERROR(INDEX(Ingredients!$AI$11:$AI$310, MATCH($C600, Ingredients!$B$11:$B$310, 0)), "")="", "", IFERROR(INDEX(Ingredients!$AI$11:$AI$310, MATCH($C600, Ingredients!$B$11:$B$310, 0)), "")))</f>
        <v/>
      </c>
      <c r="AT600" s="120" t="str">
        <f t="shared" si="151"/>
        <v/>
      </c>
      <c r="AV600" s="90" t="str">
        <f t="shared" si="141"/>
        <v/>
      </c>
      <c r="AX600" s="90" t="str">
        <f>IF($AV600="", "", COUNTIF($AV$11:$AV$5010, "&lt;"&amp;$AV600)+1+COUNTIF($AV$11:$AV600, $AV600)-1)</f>
        <v/>
      </c>
      <c r="AZ600" s="111" t="str">
        <f>IF($B600="", "", SUMIF('Shopping List'!$AV$11:$AV$25, $B600, 'Shopping List'!$BN$11:$BN$25))</f>
        <v/>
      </c>
      <c r="BB600" s="117" t="str">
        <f t="shared" si="152"/>
        <v/>
      </c>
    </row>
    <row r="601" spans="1:54" x14ac:dyDescent="0.25">
      <c r="A601" s="4"/>
      <c r="B601" s="37"/>
      <c r="C601" s="124"/>
      <c r="D601" s="39"/>
      <c r="E601" s="125"/>
      <c r="F601" s="48"/>
      <c r="G601" s="4"/>
      <c r="H601" s="4"/>
      <c r="I601" s="95" t="str">
        <f>IF($C601="", "", IF(IFERROR(INDEX(Ingredients!$C$11:$C$310, MATCH($C601, Ingredients!$B$11:$B$310, 0)), "")="", "", IFERROR(INDEX(Ingredients!$C$11:$C$310, MATCH($C601, Ingredients!$B$11:$B$310, 0)), "")))</f>
        <v/>
      </c>
      <c r="J601" s="73" t="str">
        <f>IF($B601="", "", IF(IFERROR(INDEX(Meals!$C$11:$C$260, MATCH($B601, Meals!$B$11:$B$260, 0)), "")="", "", IFERROR(INDEX(Meals!$C$11:$C$260, MATCH($B601, Meals!$B$11:$B$260, 0)), "")))</f>
        <v/>
      </c>
      <c r="K601" s="4"/>
      <c r="L601" s="72" t="str">
        <f t="shared" si="142"/>
        <v/>
      </c>
      <c r="M601" s="73" t="str">
        <f t="shared" si="143"/>
        <v/>
      </c>
      <c r="N601" s="4"/>
      <c r="O601" s="78" t="str">
        <f t="shared" si="144"/>
        <v/>
      </c>
      <c r="P601" s="79" t="str">
        <f t="shared" si="145"/>
        <v/>
      </c>
      <c r="Q601" s="4"/>
      <c r="R601" s="90" t="str">
        <f t="shared" si="146"/>
        <v/>
      </c>
      <c r="S601" s="4"/>
      <c r="Y601" s="18" t="str">
        <f t="shared" si="147"/>
        <v/>
      </c>
      <c r="AA601" s="18" t="str">
        <f t="shared" si="138"/>
        <v/>
      </c>
      <c r="AB601" s="18" t="str">
        <f t="shared" si="139"/>
        <v/>
      </c>
      <c r="AC601" s="18" t="str">
        <f t="shared" si="148"/>
        <v/>
      </c>
      <c r="AD601" s="18" t="str">
        <f t="shared" si="148"/>
        <v/>
      </c>
      <c r="AE601" s="18" t="str">
        <f t="shared" si="149"/>
        <v/>
      </c>
      <c r="AG601" s="95" t="str">
        <f>IF($C601="", "", IF(IFERROR(INDEX(Ingredients!C$11:C$310, MATCH($C601, Ingredients!$B$11:$B$310, 0)), "")="", "", IFERROR(INDEX(Ingredients!C$11:C$310, MATCH($C601, Ingredients!$B$11:$B$310, 0)), "")))</f>
        <v/>
      </c>
      <c r="AH601" s="105" t="str">
        <f>IF($C601="", "", IF(IFERROR(INDEX(Ingredients!D$11:D$310, MATCH($C601, Ingredients!$B$11:$B$310, 0)), "")="", "", IFERROR(INDEX(Ingredients!D$11:D$310, MATCH($C601, Ingredients!$B$11:$B$310, 0)), "")))</f>
        <v/>
      </c>
      <c r="AI601" s="106" t="str">
        <f>IF($C601="", "", IF(IFERROR(INDEX(Ingredients!E$11:E$310, MATCH($C601, Ingredients!$B$11:$B$310, 0)), "")="", "", IFERROR(INDEX(Ingredients!E$11:E$310, MATCH($C601, Ingredients!$B$11:$B$310, 0)), "")))</f>
        <v/>
      </c>
      <c r="AJ601" s="108" t="str">
        <f>IF($C601="", "", IF(IFERROR(INDEX(Ingredients!F$11:F$310, MATCH($C601, Ingredients!$B$11:$B$310, 0)), "")="", "", IFERROR(INDEX(Ingredients!F$11:F$310, MATCH($C601, Ingredients!$B$11:$B$310, 0)), "")))</f>
        <v/>
      </c>
      <c r="AK601" s="106" t="str">
        <f>IF($C601="", "", IF(IFERROR(INDEX(Ingredients!G$11:G$310, MATCH($C601, Ingredients!$B$11:$B$310, 0)), "")="", "", IFERROR(INDEX(Ingredients!G$11:G$310, MATCH($C601, Ingredients!$B$11:$B$310, 0)), "")))</f>
        <v/>
      </c>
      <c r="AL601" s="79" t="str">
        <f>IF($C601="", "", IF(IFERROR(INDEX(Ingredients!H$11:H$310, MATCH($C601, Ingredients!$B$11:$B$310, 0)), "")="", "", IFERROR(INDEX(Ingredients!H$11:H$310, MATCH($C601, Ingredients!$B$11:$B$310, 0)), "")))</f>
        <v/>
      </c>
      <c r="AN601" s="83" t="str">
        <f t="shared" si="140"/>
        <v/>
      </c>
      <c r="AP601" s="114" t="str">
        <f t="shared" si="150"/>
        <v/>
      </c>
      <c r="AR601" s="117" t="str">
        <f>IF($C601="", "", IF(IFERROR(INDEX(Ingredients!$AI$11:$AI$310, MATCH($C601, Ingredients!$B$11:$B$310, 0)), "")="", "", IFERROR(INDEX(Ingredients!$AI$11:$AI$310, MATCH($C601, Ingredients!$B$11:$B$310, 0)), "")))</f>
        <v/>
      </c>
      <c r="AT601" s="120" t="str">
        <f t="shared" si="151"/>
        <v/>
      </c>
      <c r="AV601" s="90" t="str">
        <f t="shared" si="141"/>
        <v/>
      </c>
      <c r="AX601" s="90" t="str">
        <f>IF($AV601="", "", COUNTIF($AV$11:$AV$5010, "&lt;"&amp;$AV601)+1+COUNTIF($AV$11:$AV601, $AV601)-1)</f>
        <v/>
      </c>
      <c r="AZ601" s="111" t="str">
        <f>IF($B601="", "", SUMIF('Shopping List'!$AV$11:$AV$25, $B601, 'Shopping List'!$BN$11:$BN$25))</f>
        <v/>
      </c>
      <c r="BB601" s="117" t="str">
        <f t="shared" si="152"/>
        <v/>
      </c>
    </row>
    <row r="602" spans="1:54" x14ac:dyDescent="0.25">
      <c r="A602" s="4"/>
      <c r="B602" s="37"/>
      <c r="C602" s="124"/>
      <c r="D602" s="39"/>
      <c r="E602" s="125"/>
      <c r="F602" s="48"/>
      <c r="G602" s="4"/>
      <c r="H602" s="4"/>
      <c r="I602" s="95" t="str">
        <f>IF($C602="", "", IF(IFERROR(INDEX(Ingredients!$C$11:$C$310, MATCH($C602, Ingredients!$B$11:$B$310, 0)), "")="", "", IFERROR(INDEX(Ingredients!$C$11:$C$310, MATCH($C602, Ingredients!$B$11:$B$310, 0)), "")))</f>
        <v/>
      </c>
      <c r="J602" s="73" t="str">
        <f>IF($B602="", "", IF(IFERROR(INDEX(Meals!$C$11:$C$260, MATCH($B602, Meals!$B$11:$B$260, 0)), "")="", "", IFERROR(INDEX(Meals!$C$11:$C$260, MATCH($B602, Meals!$B$11:$B$260, 0)), "")))</f>
        <v/>
      </c>
      <c r="K602" s="4"/>
      <c r="L602" s="72" t="str">
        <f t="shared" si="142"/>
        <v/>
      </c>
      <c r="M602" s="73" t="str">
        <f t="shared" si="143"/>
        <v/>
      </c>
      <c r="N602" s="4"/>
      <c r="O602" s="78" t="str">
        <f t="shared" si="144"/>
        <v/>
      </c>
      <c r="P602" s="79" t="str">
        <f t="shared" si="145"/>
        <v/>
      </c>
      <c r="Q602" s="4"/>
      <c r="R602" s="90" t="str">
        <f t="shared" si="146"/>
        <v/>
      </c>
      <c r="S602" s="4"/>
      <c r="Y602" s="18" t="str">
        <f t="shared" si="147"/>
        <v/>
      </c>
      <c r="AA602" s="18" t="str">
        <f t="shared" si="138"/>
        <v/>
      </c>
      <c r="AB602" s="18" t="str">
        <f t="shared" si="139"/>
        <v/>
      </c>
      <c r="AC602" s="18" t="str">
        <f t="shared" si="148"/>
        <v/>
      </c>
      <c r="AD602" s="18" t="str">
        <f t="shared" si="148"/>
        <v/>
      </c>
      <c r="AE602" s="18" t="str">
        <f t="shared" si="149"/>
        <v/>
      </c>
      <c r="AG602" s="95" t="str">
        <f>IF($C602="", "", IF(IFERROR(INDEX(Ingredients!C$11:C$310, MATCH($C602, Ingredients!$B$11:$B$310, 0)), "")="", "", IFERROR(INDEX(Ingredients!C$11:C$310, MATCH($C602, Ingredients!$B$11:$B$310, 0)), "")))</f>
        <v/>
      </c>
      <c r="AH602" s="105" t="str">
        <f>IF($C602="", "", IF(IFERROR(INDEX(Ingredients!D$11:D$310, MATCH($C602, Ingredients!$B$11:$B$310, 0)), "")="", "", IFERROR(INDEX(Ingredients!D$11:D$310, MATCH($C602, Ingredients!$B$11:$B$310, 0)), "")))</f>
        <v/>
      </c>
      <c r="AI602" s="106" t="str">
        <f>IF($C602="", "", IF(IFERROR(INDEX(Ingredients!E$11:E$310, MATCH($C602, Ingredients!$B$11:$B$310, 0)), "")="", "", IFERROR(INDEX(Ingredients!E$11:E$310, MATCH($C602, Ingredients!$B$11:$B$310, 0)), "")))</f>
        <v/>
      </c>
      <c r="AJ602" s="108" t="str">
        <f>IF($C602="", "", IF(IFERROR(INDEX(Ingredients!F$11:F$310, MATCH($C602, Ingredients!$B$11:$B$310, 0)), "")="", "", IFERROR(INDEX(Ingredients!F$11:F$310, MATCH($C602, Ingredients!$B$11:$B$310, 0)), "")))</f>
        <v/>
      </c>
      <c r="AK602" s="106" t="str">
        <f>IF($C602="", "", IF(IFERROR(INDEX(Ingredients!G$11:G$310, MATCH($C602, Ingredients!$B$11:$B$310, 0)), "")="", "", IFERROR(INDEX(Ingredients!G$11:G$310, MATCH($C602, Ingredients!$B$11:$B$310, 0)), "")))</f>
        <v/>
      </c>
      <c r="AL602" s="79" t="str">
        <f>IF($C602="", "", IF(IFERROR(INDEX(Ingredients!H$11:H$310, MATCH($C602, Ingredients!$B$11:$B$310, 0)), "")="", "", IFERROR(INDEX(Ingredients!H$11:H$310, MATCH($C602, Ingredients!$B$11:$B$310, 0)), "")))</f>
        <v/>
      </c>
      <c r="AN602" s="83" t="str">
        <f t="shared" si="140"/>
        <v/>
      </c>
      <c r="AP602" s="114" t="str">
        <f t="shared" si="150"/>
        <v/>
      </c>
      <c r="AR602" s="117" t="str">
        <f>IF($C602="", "", IF(IFERROR(INDEX(Ingredients!$AI$11:$AI$310, MATCH($C602, Ingredients!$B$11:$B$310, 0)), "")="", "", IFERROR(INDEX(Ingredients!$AI$11:$AI$310, MATCH($C602, Ingredients!$B$11:$B$310, 0)), "")))</f>
        <v/>
      </c>
      <c r="AT602" s="120" t="str">
        <f t="shared" si="151"/>
        <v/>
      </c>
      <c r="AV602" s="90" t="str">
        <f t="shared" si="141"/>
        <v/>
      </c>
      <c r="AX602" s="90" t="str">
        <f>IF($AV602="", "", COUNTIF($AV$11:$AV$5010, "&lt;"&amp;$AV602)+1+COUNTIF($AV$11:$AV602, $AV602)-1)</f>
        <v/>
      </c>
      <c r="AZ602" s="111" t="str">
        <f>IF($B602="", "", SUMIF('Shopping List'!$AV$11:$AV$25, $B602, 'Shopping List'!$BN$11:$BN$25))</f>
        <v/>
      </c>
      <c r="BB602" s="117" t="str">
        <f t="shared" si="152"/>
        <v/>
      </c>
    </row>
    <row r="603" spans="1:54" x14ac:dyDescent="0.25">
      <c r="A603" s="4"/>
      <c r="B603" s="37"/>
      <c r="C603" s="124"/>
      <c r="D603" s="39"/>
      <c r="E603" s="125"/>
      <c r="F603" s="48"/>
      <c r="G603" s="4"/>
      <c r="H603" s="4"/>
      <c r="I603" s="95" t="str">
        <f>IF($C603="", "", IF(IFERROR(INDEX(Ingredients!$C$11:$C$310, MATCH($C603, Ingredients!$B$11:$B$310, 0)), "")="", "", IFERROR(INDEX(Ingredients!$C$11:$C$310, MATCH($C603, Ingredients!$B$11:$B$310, 0)), "")))</f>
        <v/>
      </c>
      <c r="J603" s="73" t="str">
        <f>IF($B603="", "", IF(IFERROR(INDEX(Meals!$C$11:$C$260, MATCH($B603, Meals!$B$11:$B$260, 0)), "")="", "", IFERROR(INDEX(Meals!$C$11:$C$260, MATCH($B603, Meals!$B$11:$B$260, 0)), "")))</f>
        <v/>
      </c>
      <c r="K603" s="4"/>
      <c r="L603" s="72" t="str">
        <f t="shared" si="142"/>
        <v/>
      </c>
      <c r="M603" s="73" t="str">
        <f t="shared" si="143"/>
        <v/>
      </c>
      <c r="N603" s="4"/>
      <c r="O603" s="78" t="str">
        <f t="shared" si="144"/>
        <v/>
      </c>
      <c r="P603" s="79" t="str">
        <f t="shared" si="145"/>
        <v/>
      </c>
      <c r="Q603" s="4"/>
      <c r="R603" s="90" t="str">
        <f t="shared" si="146"/>
        <v/>
      </c>
      <c r="S603" s="4"/>
      <c r="Y603" s="18" t="str">
        <f t="shared" si="147"/>
        <v/>
      </c>
      <c r="AA603" s="18" t="str">
        <f t="shared" si="138"/>
        <v/>
      </c>
      <c r="AB603" s="18" t="str">
        <f t="shared" si="139"/>
        <v/>
      </c>
      <c r="AC603" s="18" t="str">
        <f t="shared" si="148"/>
        <v/>
      </c>
      <c r="AD603" s="18" t="str">
        <f t="shared" si="148"/>
        <v/>
      </c>
      <c r="AE603" s="18" t="str">
        <f t="shared" si="149"/>
        <v/>
      </c>
      <c r="AG603" s="95" t="str">
        <f>IF($C603="", "", IF(IFERROR(INDEX(Ingredients!C$11:C$310, MATCH($C603, Ingredients!$B$11:$B$310, 0)), "")="", "", IFERROR(INDEX(Ingredients!C$11:C$310, MATCH($C603, Ingredients!$B$11:$B$310, 0)), "")))</f>
        <v/>
      </c>
      <c r="AH603" s="105" t="str">
        <f>IF($C603="", "", IF(IFERROR(INDEX(Ingredients!D$11:D$310, MATCH($C603, Ingredients!$B$11:$B$310, 0)), "")="", "", IFERROR(INDEX(Ingredients!D$11:D$310, MATCH($C603, Ingredients!$B$11:$B$310, 0)), "")))</f>
        <v/>
      </c>
      <c r="AI603" s="106" t="str">
        <f>IF($C603="", "", IF(IFERROR(INDEX(Ingredients!E$11:E$310, MATCH($C603, Ingredients!$B$11:$B$310, 0)), "")="", "", IFERROR(INDEX(Ingredients!E$11:E$310, MATCH($C603, Ingredients!$B$11:$B$310, 0)), "")))</f>
        <v/>
      </c>
      <c r="AJ603" s="108" t="str">
        <f>IF($C603="", "", IF(IFERROR(INDEX(Ingredients!F$11:F$310, MATCH($C603, Ingredients!$B$11:$B$310, 0)), "")="", "", IFERROR(INDEX(Ingredients!F$11:F$310, MATCH($C603, Ingredients!$B$11:$B$310, 0)), "")))</f>
        <v/>
      </c>
      <c r="AK603" s="106" t="str">
        <f>IF($C603="", "", IF(IFERROR(INDEX(Ingredients!G$11:G$310, MATCH($C603, Ingredients!$B$11:$B$310, 0)), "")="", "", IFERROR(INDEX(Ingredients!G$11:G$310, MATCH($C603, Ingredients!$B$11:$B$310, 0)), "")))</f>
        <v/>
      </c>
      <c r="AL603" s="79" t="str">
        <f>IF($C603="", "", IF(IFERROR(INDEX(Ingredients!H$11:H$310, MATCH($C603, Ingredients!$B$11:$B$310, 0)), "")="", "", IFERROR(INDEX(Ingredients!H$11:H$310, MATCH($C603, Ingredients!$B$11:$B$310, 0)), "")))</f>
        <v/>
      </c>
      <c r="AN603" s="83" t="str">
        <f t="shared" si="140"/>
        <v/>
      </c>
      <c r="AP603" s="114" t="str">
        <f t="shared" si="150"/>
        <v/>
      </c>
      <c r="AR603" s="117" t="str">
        <f>IF($C603="", "", IF(IFERROR(INDEX(Ingredients!$AI$11:$AI$310, MATCH($C603, Ingredients!$B$11:$B$310, 0)), "")="", "", IFERROR(INDEX(Ingredients!$AI$11:$AI$310, MATCH($C603, Ingredients!$B$11:$B$310, 0)), "")))</f>
        <v/>
      </c>
      <c r="AT603" s="120" t="str">
        <f t="shared" si="151"/>
        <v/>
      </c>
      <c r="AV603" s="90" t="str">
        <f t="shared" si="141"/>
        <v/>
      </c>
      <c r="AX603" s="90" t="str">
        <f>IF($AV603="", "", COUNTIF($AV$11:$AV$5010, "&lt;"&amp;$AV603)+1+COUNTIF($AV$11:$AV603, $AV603)-1)</f>
        <v/>
      </c>
      <c r="AZ603" s="111" t="str">
        <f>IF($B603="", "", SUMIF('Shopping List'!$AV$11:$AV$25, $B603, 'Shopping List'!$BN$11:$BN$25))</f>
        <v/>
      </c>
      <c r="BB603" s="117" t="str">
        <f t="shared" si="152"/>
        <v/>
      </c>
    </row>
    <row r="604" spans="1:54" x14ac:dyDescent="0.25">
      <c r="A604" s="4"/>
      <c r="B604" s="37"/>
      <c r="C604" s="124"/>
      <c r="D604" s="39"/>
      <c r="E604" s="125"/>
      <c r="F604" s="48"/>
      <c r="G604" s="4"/>
      <c r="H604" s="4"/>
      <c r="I604" s="95" t="str">
        <f>IF($C604="", "", IF(IFERROR(INDEX(Ingredients!$C$11:$C$310, MATCH($C604, Ingredients!$B$11:$B$310, 0)), "")="", "", IFERROR(INDEX(Ingredients!$C$11:$C$310, MATCH($C604, Ingredients!$B$11:$B$310, 0)), "")))</f>
        <v/>
      </c>
      <c r="J604" s="73" t="str">
        <f>IF($B604="", "", IF(IFERROR(INDEX(Meals!$C$11:$C$260, MATCH($B604, Meals!$B$11:$B$260, 0)), "")="", "", IFERROR(INDEX(Meals!$C$11:$C$260, MATCH($B604, Meals!$B$11:$B$260, 0)), "")))</f>
        <v/>
      </c>
      <c r="K604" s="4"/>
      <c r="L604" s="72" t="str">
        <f t="shared" si="142"/>
        <v/>
      </c>
      <c r="M604" s="73" t="str">
        <f t="shared" si="143"/>
        <v/>
      </c>
      <c r="N604" s="4"/>
      <c r="O604" s="78" t="str">
        <f t="shared" si="144"/>
        <v/>
      </c>
      <c r="P604" s="79" t="str">
        <f t="shared" si="145"/>
        <v/>
      </c>
      <c r="Q604" s="4"/>
      <c r="R604" s="90" t="str">
        <f t="shared" si="146"/>
        <v/>
      </c>
      <c r="S604" s="4"/>
      <c r="Y604" s="18" t="str">
        <f t="shared" si="147"/>
        <v/>
      </c>
      <c r="AA604" s="18" t="str">
        <f t="shared" si="138"/>
        <v/>
      </c>
      <c r="AB604" s="18" t="str">
        <f t="shared" si="139"/>
        <v/>
      </c>
      <c r="AC604" s="18" t="str">
        <f t="shared" si="148"/>
        <v/>
      </c>
      <c r="AD604" s="18" t="str">
        <f t="shared" si="148"/>
        <v/>
      </c>
      <c r="AE604" s="18" t="str">
        <f t="shared" si="149"/>
        <v/>
      </c>
      <c r="AG604" s="95" t="str">
        <f>IF($C604="", "", IF(IFERROR(INDEX(Ingredients!C$11:C$310, MATCH($C604, Ingredients!$B$11:$B$310, 0)), "")="", "", IFERROR(INDEX(Ingredients!C$11:C$310, MATCH($C604, Ingredients!$B$11:$B$310, 0)), "")))</f>
        <v/>
      </c>
      <c r="AH604" s="105" t="str">
        <f>IF($C604="", "", IF(IFERROR(INDEX(Ingredients!D$11:D$310, MATCH($C604, Ingredients!$B$11:$B$310, 0)), "")="", "", IFERROR(INDEX(Ingredients!D$11:D$310, MATCH($C604, Ingredients!$B$11:$B$310, 0)), "")))</f>
        <v/>
      </c>
      <c r="AI604" s="106" t="str">
        <f>IF($C604="", "", IF(IFERROR(INDEX(Ingredients!E$11:E$310, MATCH($C604, Ingredients!$B$11:$B$310, 0)), "")="", "", IFERROR(INDEX(Ingredients!E$11:E$310, MATCH($C604, Ingredients!$B$11:$B$310, 0)), "")))</f>
        <v/>
      </c>
      <c r="AJ604" s="108" t="str">
        <f>IF($C604="", "", IF(IFERROR(INDEX(Ingredients!F$11:F$310, MATCH($C604, Ingredients!$B$11:$B$310, 0)), "")="", "", IFERROR(INDEX(Ingredients!F$11:F$310, MATCH($C604, Ingredients!$B$11:$B$310, 0)), "")))</f>
        <v/>
      </c>
      <c r="AK604" s="106" t="str">
        <f>IF($C604="", "", IF(IFERROR(INDEX(Ingredients!G$11:G$310, MATCH($C604, Ingredients!$B$11:$B$310, 0)), "")="", "", IFERROR(INDEX(Ingredients!G$11:G$310, MATCH($C604, Ingredients!$B$11:$B$310, 0)), "")))</f>
        <v/>
      </c>
      <c r="AL604" s="79" t="str">
        <f>IF($C604="", "", IF(IFERROR(INDEX(Ingredients!H$11:H$310, MATCH($C604, Ingredients!$B$11:$B$310, 0)), "")="", "", IFERROR(INDEX(Ingredients!H$11:H$310, MATCH($C604, Ingredients!$B$11:$B$310, 0)), "")))</f>
        <v/>
      </c>
      <c r="AN604" s="83" t="str">
        <f t="shared" si="140"/>
        <v/>
      </c>
      <c r="AP604" s="114" t="str">
        <f t="shared" si="150"/>
        <v/>
      </c>
      <c r="AR604" s="117" t="str">
        <f>IF($C604="", "", IF(IFERROR(INDEX(Ingredients!$AI$11:$AI$310, MATCH($C604, Ingredients!$B$11:$B$310, 0)), "")="", "", IFERROR(INDEX(Ingredients!$AI$11:$AI$310, MATCH($C604, Ingredients!$B$11:$B$310, 0)), "")))</f>
        <v/>
      </c>
      <c r="AT604" s="120" t="str">
        <f t="shared" si="151"/>
        <v/>
      </c>
      <c r="AV604" s="90" t="str">
        <f t="shared" si="141"/>
        <v/>
      </c>
      <c r="AX604" s="90" t="str">
        <f>IF($AV604="", "", COUNTIF($AV$11:$AV$5010, "&lt;"&amp;$AV604)+1+COUNTIF($AV$11:$AV604, $AV604)-1)</f>
        <v/>
      </c>
      <c r="AZ604" s="111" t="str">
        <f>IF($B604="", "", SUMIF('Shopping List'!$AV$11:$AV$25, $B604, 'Shopping List'!$BN$11:$BN$25))</f>
        <v/>
      </c>
      <c r="BB604" s="117" t="str">
        <f t="shared" si="152"/>
        <v/>
      </c>
    </row>
    <row r="605" spans="1:54" x14ac:dyDescent="0.25">
      <c r="A605" s="4"/>
      <c r="B605" s="37"/>
      <c r="C605" s="124"/>
      <c r="D605" s="39"/>
      <c r="E605" s="125"/>
      <c r="F605" s="48"/>
      <c r="G605" s="4"/>
      <c r="H605" s="4"/>
      <c r="I605" s="95" t="str">
        <f>IF($C605="", "", IF(IFERROR(INDEX(Ingredients!$C$11:$C$310, MATCH($C605, Ingredients!$B$11:$B$310, 0)), "")="", "", IFERROR(INDEX(Ingredients!$C$11:$C$310, MATCH($C605, Ingredients!$B$11:$B$310, 0)), "")))</f>
        <v/>
      </c>
      <c r="J605" s="73" t="str">
        <f>IF($B605="", "", IF(IFERROR(INDEX(Meals!$C$11:$C$260, MATCH($B605, Meals!$B$11:$B$260, 0)), "")="", "", IFERROR(INDEX(Meals!$C$11:$C$260, MATCH($B605, Meals!$B$11:$B$260, 0)), "")))</f>
        <v/>
      </c>
      <c r="K605" s="4"/>
      <c r="L605" s="72" t="str">
        <f t="shared" si="142"/>
        <v/>
      </c>
      <c r="M605" s="73" t="str">
        <f t="shared" si="143"/>
        <v/>
      </c>
      <c r="N605" s="4"/>
      <c r="O605" s="78" t="str">
        <f t="shared" si="144"/>
        <v/>
      </c>
      <c r="P605" s="79" t="str">
        <f t="shared" si="145"/>
        <v/>
      </c>
      <c r="Q605" s="4"/>
      <c r="R605" s="90" t="str">
        <f t="shared" si="146"/>
        <v/>
      </c>
      <c r="S605" s="4"/>
      <c r="Y605" s="18" t="str">
        <f t="shared" si="147"/>
        <v/>
      </c>
      <c r="AA605" s="18" t="str">
        <f t="shared" si="138"/>
        <v/>
      </c>
      <c r="AB605" s="18" t="str">
        <f t="shared" si="139"/>
        <v/>
      </c>
      <c r="AC605" s="18" t="str">
        <f t="shared" si="148"/>
        <v/>
      </c>
      <c r="AD605" s="18" t="str">
        <f t="shared" si="148"/>
        <v/>
      </c>
      <c r="AE605" s="18" t="str">
        <f t="shared" si="149"/>
        <v/>
      </c>
      <c r="AG605" s="95" t="str">
        <f>IF($C605="", "", IF(IFERROR(INDEX(Ingredients!C$11:C$310, MATCH($C605, Ingredients!$B$11:$B$310, 0)), "")="", "", IFERROR(INDEX(Ingredients!C$11:C$310, MATCH($C605, Ingredients!$B$11:$B$310, 0)), "")))</f>
        <v/>
      </c>
      <c r="AH605" s="105" t="str">
        <f>IF($C605="", "", IF(IFERROR(INDEX(Ingredients!D$11:D$310, MATCH($C605, Ingredients!$B$11:$B$310, 0)), "")="", "", IFERROR(INDEX(Ingredients!D$11:D$310, MATCH($C605, Ingredients!$B$11:$B$310, 0)), "")))</f>
        <v/>
      </c>
      <c r="AI605" s="106" t="str">
        <f>IF($C605="", "", IF(IFERROR(INDEX(Ingredients!E$11:E$310, MATCH($C605, Ingredients!$B$11:$B$310, 0)), "")="", "", IFERROR(INDEX(Ingredients!E$11:E$310, MATCH($C605, Ingredients!$B$11:$B$310, 0)), "")))</f>
        <v/>
      </c>
      <c r="AJ605" s="108" t="str">
        <f>IF($C605="", "", IF(IFERROR(INDEX(Ingredients!F$11:F$310, MATCH($C605, Ingredients!$B$11:$B$310, 0)), "")="", "", IFERROR(INDEX(Ingredients!F$11:F$310, MATCH($C605, Ingredients!$B$11:$B$310, 0)), "")))</f>
        <v/>
      </c>
      <c r="AK605" s="106" t="str">
        <f>IF($C605="", "", IF(IFERROR(INDEX(Ingredients!G$11:G$310, MATCH($C605, Ingredients!$B$11:$B$310, 0)), "")="", "", IFERROR(INDEX(Ingredients!G$11:G$310, MATCH($C605, Ingredients!$B$11:$B$310, 0)), "")))</f>
        <v/>
      </c>
      <c r="AL605" s="79" t="str">
        <f>IF($C605="", "", IF(IFERROR(INDEX(Ingredients!H$11:H$310, MATCH($C605, Ingredients!$B$11:$B$310, 0)), "")="", "", IFERROR(INDEX(Ingredients!H$11:H$310, MATCH($C605, Ingredients!$B$11:$B$310, 0)), "")))</f>
        <v/>
      </c>
      <c r="AN605" s="83" t="str">
        <f t="shared" si="140"/>
        <v/>
      </c>
      <c r="AP605" s="114" t="str">
        <f t="shared" si="150"/>
        <v/>
      </c>
      <c r="AR605" s="117" t="str">
        <f>IF($C605="", "", IF(IFERROR(INDEX(Ingredients!$AI$11:$AI$310, MATCH($C605, Ingredients!$B$11:$B$310, 0)), "")="", "", IFERROR(INDEX(Ingredients!$AI$11:$AI$310, MATCH($C605, Ingredients!$B$11:$B$310, 0)), "")))</f>
        <v/>
      </c>
      <c r="AT605" s="120" t="str">
        <f t="shared" si="151"/>
        <v/>
      </c>
      <c r="AV605" s="90" t="str">
        <f t="shared" si="141"/>
        <v/>
      </c>
      <c r="AX605" s="90" t="str">
        <f>IF($AV605="", "", COUNTIF($AV$11:$AV$5010, "&lt;"&amp;$AV605)+1+COUNTIF($AV$11:$AV605, $AV605)-1)</f>
        <v/>
      </c>
      <c r="AZ605" s="111" t="str">
        <f>IF($B605="", "", SUMIF('Shopping List'!$AV$11:$AV$25, $B605, 'Shopping List'!$BN$11:$BN$25))</f>
        <v/>
      </c>
      <c r="BB605" s="117" t="str">
        <f t="shared" si="152"/>
        <v/>
      </c>
    </row>
    <row r="606" spans="1:54" x14ac:dyDescent="0.25">
      <c r="A606" s="4"/>
      <c r="B606" s="37"/>
      <c r="C606" s="124"/>
      <c r="D606" s="39"/>
      <c r="E606" s="125"/>
      <c r="F606" s="48"/>
      <c r="G606" s="4"/>
      <c r="H606" s="4"/>
      <c r="I606" s="95" t="str">
        <f>IF($C606="", "", IF(IFERROR(INDEX(Ingredients!$C$11:$C$310, MATCH($C606, Ingredients!$B$11:$B$310, 0)), "")="", "", IFERROR(INDEX(Ingredients!$C$11:$C$310, MATCH($C606, Ingredients!$B$11:$B$310, 0)), "")))</f>
        <v/>
      </c>
      <c r="J606" s="73" t="str">
        <f>IF($B606="", "", IF(IFERROR(INDEX(Meals!$C$11:$C$260, MATCH($B606, Meals!$B$11:$B$260, 0)), "")="", "", IFERROR(INDEX(Meals!$C$11:$C$260, MATCH($B606, Meals!$B$11:$B$260, 0)), "")))</f>
        <v/>
      </c>
      <c r="K606" s="4"/>
      <c r="L606" s="72" t="str">
        <f t="shared" si="142"/>
        <v/>
      </c>
      <c r="M606" s="73" t="str">
        <f t="shared" si="143"/>
        <v/>
      </c>
      <c r="N606" s="4"/>
      <c r="O606" s="78" t="str">
        <f t="shared" si="144"/>
        <v/>
      </c>
      <c r="P606" s="79" t="str">
        <f t="shared" si="145"/>
        <v/>
      </c>
      <c r="Q606" s="4"/>
      <c r="R606" s="90" t="str">
        <f t="shared" si="146"/>
        <v/>
      </c>
      <c r="S606" s="4"/>
      <c r="Y606" s="18" t="str">
        <f t="shared" si="147"/>
        <v/>
      </c>
      <c r="AA606" s="18" t="str">
        <f t="shared" si="138"/>
        <v/>
      </c>
      <c r="AB606" s="18" t="str">
        <f t="shared" si="139"/>
        <v/>
      </c>
      <c r="AC606" s="18" t="str">
        <f t="shared" si="148"/>
        <v/>
      </c>
      <c r="AD606" s="18" t="str">
        <f t="shared" si="148"/>
        <v/>
      </c>
      <c r="AE606" s="18" t="str">
        <f t="shared" si="149"/>
        <v/>
      </c>
      <c r="AG606" s="95" t="str">
        <f>IF($C606="", "", IF(IFERROR(INDEX(Ingredients!C$11:C$310, MATCH($C606, Ingredients!$B$11:$B$310, 0)), "")="", "", IFERROR(INDEX(Ingredients!C$11:C$310, MATCH($C606, Ingredients!$B$11:$B$310, 0)), "")))</f>
        <v/>
      </c>
      <c r="AH606" s="105" t="str">
        <f>IF($C606="", "", IF(IFERROR(INDEX(Ingredients!D$11:D$310, MATCH($C606, Ingredients!$B$11:$B$310, 0)), "")="", "", IFERROR(INDEX(Ingredients!D$11:D$310, MATCH($C606, Ingredients!$B$11:$B$310, 0)), "")))</f>
        <v/>
      </c>
      <c r="AI606" s="106" t="str">
        <f>IF($C606="", "", IF(IFERROR(INDEX(Ingredients!E$11:E$310, MATCH($C606, Ingredients!$B$11:$B$310, 0)), "")="", "", IFERROR(INDEX(Ingredients!E$11:E$310, MATCH($C606, Ingredients!$B$11:$B$310, 0)), "")))</f>
        <v/>
      </c>
      <c r="AJ606" s="108" t="str">
        <f>IF($C606="", "", IF(IFERROR(INDEX(Ingredients!F$11:F$310, MATCH($C606, Ingredients!$B$11:$B$310, 0)), "")="", "", IFERROR(INDEX(Ingredients!F$11:F$310, MATCH($C606, Ingredients!$B$11:$B$310, 0)), "")))</f>
        <v/>
      </c>
      <c r="AK606" s="106" t="str">
        <f>IF($C606="", "", IF(IFERROR(INDEX(Ingredients!G$11:G$310, MATCH($C606, Ingredients!$B$11:$B$310, 0)), "")="", "", IFERROR(INDEX(Ingredients!G$11:G$310, MATCH($C606, Ingredients!$B$11:$B$310, 0)), "")))</f>
        <v/>
      </c>
      <c r="AL606" s="79" t="str">
        <f>IF($C606="", "", IF(IFERROR(INDEX(Ingredients!H$11:H$310, MATCH($C606, Ingredients!$B$11:$B$310, 0)), "")="", "", IFERROR(INDEX(Ingredients!H$11:H$310, MATCH($C606, Ingredients!$B$11:$B$310, 0)), "")))</f>
        <v/>
      </c>
      <c r="AN606" s="83" t="str">
        <f t="shared" si="140"/>
        <v/>
      </c>
      <c r="AP606" s="114" t="str">
        <f t="shared" si="150"/>
        <v/>
      </c>
      <c r="AR606" s="117" t="str">
        <f>IF($C606="", "", IF(IFERROR(INDEX(Ingredients!$AI$11:$AI$310, MATCH($C606, Ingredients!$B$11:$B$310, 0)), "")="", "", IFERROR(INDEX(Ingredients!$AI$11:$AI$310, MATCH($C606, Ingredients!$B$11:$B$310, 0)), "")))</f>
        <v/>
      </c>
      <c r="AT606" s="120" t="str">
        <f t="shared" si="151"/>
        <v/>
      </c>
      <c r="AV606" s="90" t="str">
        <f t="shared" si="141"/>
        <v/>
      </c>
      <c r="AX606" s="90" t="str">
        <f>IF($AV606="", "", COUNTIF($AV$11:$AV$5010, "&lt;"&amp;$AV606)+1+COUNTIF($AV$11:$AV606, $AV606)-1)</f>
        <v/>
      </c>
      <c r="AZ606" s="111" t="str">
        <f>IF($B606="", "", SUMIF('Shopping List'!$AV$11:$AV$25, $B606, 'Shopping List'!$BN$11:$BN$25))</f>
        <v/>
      </c>
      <c r="BB606" s="117" t="str">
        <f t="shared" si="152"/>
        <v/>
      </c>
    </row>
    <row r="607" spans="1:54" x14ac:dyDescent="0.25">
      <c r="A607" s="4"/>
      <c r="B607" s="37"/>
      <c r="C607" s="124"/>
      <c r="D607" s="39"/>
      <c r="E607" s="125"/>
      <c r="F607" s="48"/>
      <c r="G607" s="4"/>
      <c r="H607" s="4"/>
      <c r="I607" s="95" t="str">
        <f>IF($C607="", "", IF(IFERROR(INDEX(Ingredients!$C$11:$C$310, MATCH($C607, Ingredients!$B$11:$B$310, 0)), "")="", "", IFERROR(INDEX(Ingredients!$C$11:$C$310, MATCH($C607, Ingredients!$B$11:$B$310, 0)), "")))</f>
        <v/>
      </c>
      <c r="J607" s="73" t="str">
        <f>IF($B607="", "", IF(IFERROR(INDEX(Meals!$C$11:$C$260, MATCH($B607, Meals!$B$11:$B$260, 0)), "")="", "", IFERROR(INDEX(Meals!$C$11:$C$260, MATCH($B607, Meals!$B$11:$B$260, 0)), "")))</f>
        <v/>
      </c>
      <c r="K607" s="4"/>
      <c r="L607" s="72" t="str">
        <f t="shared" si="142"/>
        <v/>
      </c>
      <c r="M607" s="73" t="str">
        <f t="shared" si="143"/>
        <v/>
      </c>
      <c r="N607" s="4"/>
      <c r="O607" s="78" t="str">
        <f t="shared" si="144"/>
        <v/>
      </c>
      <c r="P607" s="79" t="str">
        <f t="shared" si="145"/>
        <v/>
      </c>
      <c r="Q607" s="4"/>
      <c r="R607" s="90" t="str">
        <f t="shared" si="146"/>
        <v/>
      </c>
      <c r="S607" s="4"/>
      <c r="Y607" s="18" t="str">
        <f t="shared" si="147"/>
        <v/>
      </c>
      <c r="AA607" s="18" t="str">
        <f t="shared" si="138"/>
        <v/>
      </c>
      <c r="AB607" s="18" t="str">
        <f t="shared" si="139"/>
        <v/>
      </c>
      <c r="AC607" s="18" t="str">
        <f t="shared" si="148"/>
        <v/>
      </c>
      <c r="AD607" s="18" t="str">
        <f t="shared" si="148"/>
        <v/>
      </c>
      <c r="AE607" s="18" t="str">
        <f t="shared" si="149"/>
        <v/>
      </c>
      <c r="AG607" s="95" t="str">
        <f>IF($C607="", "", IF(IFERROR(INDEX(Ingredients!C$11:C$310, MATCH($C607, Ingredients!$B$11:$B$310, 0)), "")="", "", IFERROR(INDEX(Ingredients!C$11:C$310, MATCH($C607, Ingredients!$B$11:$B$310, 0)), "")))</f>
        <v/>
      </c>
      <c r="AH607" s="105" t="str">
        <f>IF($C607="", "", IF(IFERROR(INDEX(Ingredients!D$11:D$310, MATCH($C607, Ingredients!$B$11:$B$310, 0)), "")="", "", IFERROR(INDEX(Ingredients!D$11:D$310, MATCH($C607, Ingredients!$B$11:$B$310, 0)), "")))</f>
        <v/>
      </c>
      <c r="AI607" s="106" t="str">
        <f>IF($C607="", "", IF(IFERROR(INDEX(Ingredients!E$11:E$310, MATCH($C607, Ingredients!$B$11:$B$310, 0)), "")="", "", IFERROR(INDEX(Ingredients!E$11:E$310, MATCH($C607, Ingredients!$B$11:$B$310, 0)), "")))</f>
        <v/>
      </c>
      <c r="AJ607" s="108" t="str">
        <f>IF($C607="", "", IF(IFERROR(INDEX(Ingredients!F$11:F$310, MATCH($C607, Ingredients!$B$11:$B$310, 0)), "")="", "", IFERROR(INDEX(Ingredients!F$11:F$310, MATCH($C607, Ingredients!$B$11:$B$310, 0)), "")))</f>
        <v/>
      </c>
      <c r="AK607" s="106" t="str">
        <f>IF($C607="", "", IF(IFERROR(INDEX(Ingredients!G$11:G$310, MATCH($C607, Ingredients!$B$11:$B$310, 0)), "")="", "", IFERROR(INDEX(Ingredients!G$11:G$310, MATCH($C607, Ingredients!$B$11:$B$310, 0)), "")))</f>
        <v/>
      </c>
      <c r="AL607" s="79" t="str">
        <f>IF($C607="", "", IF(IFERROR(INDEX(Ingredients!H$11:H$310, MATCH($C607, Ingredients!$B$11:$B$310, 0)), "")="", "", IFERROR(INDEX(Ingredients!H$11:H$310, MATCH($C607, Ingredients!$B$11:$B$310, 0)), "")))</f>
        <v/>
      </c>
      <c r="AN607" s="83" t="str">
        <f t="shared" si="140"/>
        <v/>
      </c>
      <c r="AP607" s="114" t="str">
        <f t="shared" si="150"/>
        <v/>
      </c>
      <c r="AR607" s="117" t="str">
        <f>IF($C607="", "", IF(IFERROR(INDEX(Ingredients!$AI$11:$AI$310, MATCH($C607, Ingredients!$B$11:$B$310, 0)), "")="", "", IFERROR(INDEX(Ingredients!$AI$11:$AI$310, MATCH($C607, Ingredients!$B$11:$B$310, 0)), "")))</f>
        <v/>
      </c>
      <c r="AT607" s="120" t="str">
        <f t="shared" si="151"/>
        <v/>
      </c>
      <c r="AV607" s="90" t="str">
        <f t="shared" si="141"/>
        <v/>
      </c>
      <c r="AX607" s="90" t="str">
        <f>IF($AV607="", "", COUNTIF($AV$11:$AV$5010, "&lt;"&amp;$AV607)+1+COUNTIF($AV$11:$AV607, $AV607)-1)</f>
        <v/>
      </c>
      <c r="AZ607" s="111" t="str">
        <f>IF($B607="", "", SUMIF('Shopping List'!$AV$11:$AV$25, $B607, 'Shopping List'!$BN$11:$BN$25))</f>
        <v/>
      </c>
      <c r="BB607" s="117" t="str">
        <f t="shared" si="152"/>
        <v/>
      </c>
    </row>
    <row r="608" spans="1:54" x14ac:dyDescent="0.25">
      <c r="A608" s="4"/>
      <c r="B608" s="37"/>
      <c r="C608" s="124"/>
      <c r="D608" s="39"/>
      <c r="E608" s="125"/>
      <c r="F608" s="48"/>
      <c r="G608" s="4"/>
      <c r="H608" s="4"/>
      <c r="I608" s="95" t="str">
        <f>IF($C608="", "", IF(IFERROR(INDEX(Ingredients!$C$11:$C$310, MATCH($C608, Ingredients!$B$11:$B$310, 0)), "")="", "", IFERROR(INDEX(Ingredients!$C$11:$C$310, MATCH($C608, Ingredients!$B$11:$B$310, 0)), "")))</f>
        <v/>
      </c>
      <c r="J608" s="73" t="str">
        <f>IF($B608="", "", IF(IFERROR(INDEX(Meals!$C$11:$C$260, MATCH($B608, Meals!$B$11:$B$260, 0)), "")="", "", IFERROR(INDEX(Meals!$C$11:$C$260, MATCH($B608, Meals!$B$11:$B$260, 0)), "")))</f>
        <v/>
      </c>
      <c r="K608" s="4"/>
      <c r="L608" s="72" t="str">
        <f t="shared" si="142"/>
        <v/>
      </c>
      <c r="M608" s="73" t="str">
        <f t="shared" si="143"/>
        <v/>
      </c>
      <c r="N608" s="4"/>
      <c r="O608" s="78" t="str">
        <f t="shared" si="144"/>
        <v/>
      </c>
      <c r="P608" s="79" t="str">
        <f t="shared" si="145"/>
        <v/>
      </c>
      <c r="Q608" s="4"/>
      <c r="R608" s="90" t="str">
        <f t="shared" si="146"/>
        <v/>
      </c>
      <c r="S608" s="4"/>
      <c r="Y608" s="18" t="str">
        <f t="shared" si="147"/>
        <v/>
      </c>
      <c r="AA608" s="18" t="str">
        <f t="shared" si="138"/>
        <v/>
      </c>
      <c r="AB608" s="18" t="str">
        <f t="shared" si="139"/>
        <v/>
      </c>
      <c r="AC608" s="18" t="str">
        <f t="shared" si="148"/>
        <v/>
      </c>
      <c r="AD608" s="18" t="str">
        <f t="shared" si="148"/>
        <v/>
      </c>
      <c r="AE608" s="18" t="str">
        <f t="shared" si="149"/>
        <v/>
      </c>
      <c r="AG608" s="95" t="str">
        <f>IF($C608="", "", IF(IFERROR(INDEX(Ingredients!C$11:C$310, MATCH($C608, Ingredients!$B$11:$B$310, 0)), "")="", "", IFERROR(INDEX(Ingredients!C$11:C$310, MATCH($C608, Ingredients!$B$11:$B$310, 0)), "")))</f>
        <v/>
      </c>
      <c r="AH608" s="105" t="str">
        <f>IF($C608="", "", IF(IFERROR(INDEX(Ingredients!D$11:D$310, MATCH($C608, Ingredients!$B$11:$B$310, 0)), "")="", "", IFERROR(INDEX(Ingredients!D$11:D$310, MATCH($C608, Ingredients!$B$11:$B$310, 0)), "")))</f>
        <v/>
      </c>
      <c r="AI608" s="106" t="str">
        <f>IF($C608="", "", IF(IFERROR(INDEX(Ingredients!E$11:E$310, MATCH($C608, Ingredients!$B$11:$B$310, 0)), "")="", "", IFERROR(INDEX(Ingredients!E$11:E$310, MATCH($C608, Ingredients!$B$11:$B$310, 0)), "")))</f>
        <v/>
      </c>
      <c r="AJ608" s="108" t="str">
        <f>IF($C608="", "", IF(IFERROR(INDEX(Ingredients!F$11:F$310, MATCH($C608, Ingredients!$B$11:$B$310, 0)), "")="", "", IFERROR(INDEX(Ingredients!F$11:F$310, MATCH($C608, Ingredients!$B$11:$B$310, 0)), "")))</f>
        <v/>
      </c>
      <c r="AK608" s="106" t="str">
        <f>IF($C608="", "", IF(IFERROR(INDEX(Ingredients!G$11:G$310, MATCH($C608, Ingredients!$B$11:$B$310, 0)), "")="", "", IFERROR(INDEX(Ingredients!G$11:G$310, MATCH($C608, Ingredients!$B$11:$B$310, 0)), "")))</f>
        <v/>
      </c>
      <c r="AL608" s="79" t="str">
        <f>IF($C608="", "", IF(IFERROR(INDEX(Ingredients!H$11:H$310, MATCH($C608, Ingredients!$B$11:$B$310, 0)), "")="", "", IFERROR(INDEX(Ingredients!H$11:H$310, MATCH($C608, Ingredients!$B$11:$B$310, 0)), "")))</f>
        <v/>
      </c>
      <c r="AN608" s="83" t="str">
        <f t="shared" si="140"/>
        <v/>
      </c>
      <c r="AP608" s="114" t="str">
        <f t="shared" si="150"/>
        <v/>
      </c>
      <c r="AR608" s="117" t="str">
        <f>IF($C608="", "", IF(IFERROR(INDEX(Ingredients!$AI$11:$AI$310, MATCH($C608, Ingredients!$B$11:$B$310, 0)), "")="", "", IFERROR(INDEX(Ingredients!$AI$11:$AI$310, MATCH($C608, Ingredients!$B$11:$B$310, 0)), "")))</f>
        <v/>
      </c>
      <c r="AT608" s="120" t="str">
        <f t="shared" si="151"/>
        <v/>
      </c>
      <c r="AV608" s="90" t="str">
        <f t="shared" si="141"/>
        <v/>
      </c>
      <c r="AX608" s="90" t="str">
        <f>IF($AV608="", "", COUNTIF($AV$11:$AV$5010, "&lt;"&amp;$AV608)+1+COUNTIF($AV$11:$AV608, $AV608)-1)</f>
        <v/>
      </c>
      <c r="AZ608" s="111" t="str">
        <f>IF($B608="", "", SUMIF('Shopping List'!$AV$11:$AV$25, $B608, 'Shopping List'!$BN$11:$BN$25))</f>
        <v/>
      </c>
      <c r="BB608" s="117" t="str">
        <f t="shared" si="152"/>
        <v/>
      </c>
    </row>
    <row r="609" spans="1:54" x14ac:dyDescent="0.25">
      <c r="A609" s="4"/>
      <c r="B609" s="37"/>
      <c r="C609" s="124"/>
      <c r="D609" s="39"/>
      <c r="E609" s="125"/>
      <c r="F609" s="48"/>
      <c r="G609" s="4"/>
      <c r="H609" s="4"/>
      <c r="I609" s="95" t="str">
        <f>IF($C609="", "", IF(IFERROR(INDEX(Ingredients!$C$11:$C$310, MATCH($C609, Ingredients!$B$11:$B$310, 0)), "")="", "", IFERROR(INDEX(Ingredients!$C$11:$C$310, MATCH($C609, Ingredients!$B$11:$B$310, 0)), "")))</f>
        <v/>
      </c>
      <c r="J609" s="73" t="str">
        <f>IF($B609="", "", IF(IFERROR(INDEX(Meals!$C$11:$C$260, MATCH($B609, Meals!$B$11:$B$260, 0)), "")="", "", IFERROR(INDEX(Meals!$C$11:$C$260, MATCH($B609, Meals!$B$11:$B$260, 0)), "")))</f>
        <v/>
      </c>
      <c r="K609" s="4"/>
      <c r="L609" s="72" t="str">
        <f t="shared" si="142"/>
        <v/>
      </c>
      <c r="M609" s="73" t="str">
        <f t="shared" si="143"/>
        <v/>
      </c>
      <c r="N609" s="4"/>
      <c r="O609" s="78" t="str">
        <f t="shared" si="144"/>
        <v/>
      </c>
      <c r="P609" s="79" t="str">
        <f t="shared" si="145"/>
        <v/>
      </c>
      <c r="Q609" s="4"/>
      <c r="R609" s="90" t="str">
        <f t="shared" si="146"/>
        <v/>
      </c>
      <c r="S609" s="4"/>
      <c r="Y609" s="18" t="str">
        <f t="shared" si="147"/>
        <v/>
      </c>
      <c r="AA609" s="18" t="str">
        <f t="shared" si="138"/>
        <v/>
      </c>
      <c r="AB609" s="18" t="str">
        <f t="shared" si="139"/>
        <v/>
      </c>
      <c r="AC609" s="18" t="str">
        <f t="shared" si="148"/>
        <v/>
      </c>
      <c r="AD609" s="18" t="str">
        <f t="shared" si="148"/>
        <v/>
      </c>
      <c r="AE609" s="18" t="str">
        <f t="shared" si="149"/>
        <v/>
      </c>
      <c r="AG609" s="95" t="str">
        <f>IF($C609="", "", IF(IFERROR(INDEX(Ingredients!C$11:C$310, MATCH($C609, Ingredients!$B$11:$B$310, 0)), "")="", "", IFERROR(INDEX(Ingredients!C$11:C$310, MATCH($C609, Ingredients!$B$11:$B$310, 0)), "")))</f>
        <v/>
      </c>
      <c r="AH609" s="105" t="str">
        <f>IF($C609="", "", IF(IFERROR(INDEX(Ingredients!D$11:D$310, MATCH($C609, Ingredients!$B$11:$B$310, 0)), "")="", "", IFERROR(INDEX(Ingredients!D$11:D$310, MATCH($C609, Ingredients!$B$11:$B$310, 0)), "")))</f>
        <v/>
      </c>
      <c r="AI609" s="106" t="str">
        <f>IF($C609="", "", IF(IFERROR(INDEX(Ingredients!E$11:E$310, MATCH($C609, Ingredients!$B$11:$B$310, 0)), "")="", "", IFERROR(INDEX(Ingredients!E$11:E$310, MATCH($C609, Ingredients!$B$11:$B$310, 0)), "")))</f>
        <v/>
      </c>
      <c r="AJ609" s="108" t="str">
        <f>IF($C609="", "", IF(IFERROR(INDEX(Ingredients!F$11:F$310, MATCH($C609, Ingredients!$B$11:$B$310, 0)), "")="", "", IFERROR(INDEX(Ingredients!F$11:F$310, MATCH($C609, Ingredients!$B$11:$B$310, 0)), "")))</f>
        <v/>
      </c>
      <c r="AK609" s="106" t="str">
        <f>IF($C609="", "", IF(IFERROR(INDEX(Ingredients!G$11:G$310, MATCH($C609, Ingredients!$B$11:$B$310, 0)), "")="", "", IFERROR(INDEX(Ingredients!G$11:G$310, MATCH($C609, Ingredients!$B$11:$B$310, 0)), "")))</f>
        <v/>
      </c>
      <c r="AL609" s="79" t="str">
        <f>IF($C609="", "", IF(IFERROR(INDEX(Ingredients!H$11:H$310, MATCH($C609, Ingredients!$B$11:$B$310, 0)), "")="", "", IFERROR(INDEX(Ingredients!H$11:H$310, MATCH($C609, Ingredients!$B$11:$B$310, 0)), "")))</f>
        <v/>
      </c>
      <c r="AN609" s="83" t="str">
        <f t="shared" si="140"/>
        <v/>
      </c>
      <c r="AP609" s="114" t="str">
        <f t="shared" si="150"/>
        <v/>
      </c>
      <c r="AR609" s="117" t="str">
        <f>IF($C609="", "", IF(IFERROR(INDEX(Ingredients!$AI$11:$AI$310, MATCH($C609, Ingredients!$B$11:$B$310, 0)), "")="", "", IFERROR(INDEX(Ingredients!$AI$11:$AI$310, MATCH($C609, Ingredients!$B$11:$B$310, 0)), "")))</f>
        <v/>
      </c>
      <c r="AT609" s="120" t="str">
        <f t="shared" si="151"/>
        <v/>
      </c>
      <c r="AV609" s="90" t="str">
        <f t="shared" si="141"/>
        <v/>
      </c>
      <c r="AX609" s="90" t="str">
        <f>IF($AV609="", "", COUNTIF($AV$11:$AV$5010, "&lt;"&amp;$AV609)+1+COUNTIF($AV$11:$AV609, $AV609)-1)</f>
        <v/>
      </c>
      <c r="AZ609" s="111" t="str">
        <f>IF($B609="", "", SUMIF('Shopping List'!$AV$11:$AV$25, $B609, 'Shopping List'!$BN$11:$BN$25))</f>
        <v/>
      </c>
      <c r="BB609" s="117" t="str">
        <f t="shared" si="152"/>
        <v/>
      </c>
    </row>
    <row r="610" spans="1:54" x14ac:dyDescent="0.25">
      <c r="A610" s="4"/>
      <c r="B610" s="37"/>
      <c r="C610" s="124"/>
      <c r="D610" s="39"/>
      <c r="E610" s="125"/>
      <c r="F610" s="48"/>
      <c r="G610" s="4"/>
      <c r="H610" s="4"/>
      <c r="I610" s="95" t="str">
        <f>IF($C610="", "", IF(IFERROR(INDEX(Ingredients!$C$11:$C$310, MATCH($C610, Ingredients!$B$11:$B$310, 0)), "")="", "", IFERROR(INDEX(Ingredients!$C$11:$C$310, MATCH($C610, Ingredients!$B$11:$B$310, 0)), "")))</f>
        <v/>
      </c>
      <c r="J610" s="73" t="str">
        <f>IF($B610="", "", IF(IFERROR(INDEX(Meals!$C$11:$C$260, MATCH($B610, Meals!$B$11:$B$260, 0)), "")="", "", IFERROR(INDEX(Meals!$C$11:$C$260, MATCH($B610, Meals!$B$11:$B$260, 0)), "")))</f>
        <v/>
      </c>
      <c r="K610" s="4"/>
      <c r="L610" s="72" t="str">
        <f t="shared" si="142"/>
        <v/>
      </c>
      <c r="M610" s="73" t="str">
        <f t="shared" si="143"/>
        <v/>
      </c>
      <c r="N610" s="4"/>
      <c r="O610" s="78" t="str">
        <f t="shared" si="144"/>
        <v/>
      </c>
      <c r="P610" s="79" t="str">
        <f t="shared" si="145"/>
        <v/>
      </c>
      <c r="Q610" s="4"/>
      <c r="R610" s="90" t="str">
        <f t="shared" si="146"/>
        <v/>
      </c>
      <c r="S610" s="4"/>
      <c r="Y610" s="18" t="str">
        <f t="shared" si="147"/>
        <v/>
      </c>
      <c r="AA610" s="18" t="str">
        <f t="shared" si="138"/>
        <v/>
      </c>
      <c r="AB610" s="18" t="str">
        <f t="shared" si="139"/>
        <v/>
      </c>
      <c r="AC610" s="18" t="str">
        <f t="shared" si="148"/>
        <v/>
      </c>
      <c r="AD610" s="18" t="str">
        <f t="shared" si="148"/>
        <v/>
      </c>
      <c r="AE610" s="18" t="str">
        <f t="shared" si="149"/>
        <v/>
      </c>
      <c r="AG610" s="95" t="str">
        <f>IF($C610="", "", IF(IFERROR(INDEX(Ingredients!C$11:C$310, MATCH($C610, Ingredients!$B$11:$B$310, 0)), "")="", "", IFERROR(INDEX(Ingredients!C$11:C$310, MATCH($C610, Ingredients!$B$11:$B$310, 0)), "")))</f>
        <v/>
      </c>
      <c r="AH610" s="105" t="str">
        <f>IF($C610="", "", IF(IFERROR(INDEX(Ingredients!D$11:D$310, MATCH($C610, Ingredients!$B$11:$B$310, 0)), "")="", "", IFERROR(INDEX(Ingredients!D$11:D$310, MATCH($C610, Ingredients!$B$11:$B$310, 0)), "")))</f>
        <v/>
      </c>
      <c r="AI610" s="106" t="str">
        <f>IF($C610="", "", IF(IFERROR(INDEX(Ingredients!E$11:E$310, MATCH($C610, Ingredients!$B$11:$B$310, 0)), "")="", "", IFERROR(INDEX(Ingredients!E$11:E$310, MATCH($C610, Ingredients!$B$11:$B$310, 0)), "")))</f>
        <v/>
      </c>
      <c r="AJ610" s="108" t="str">
        <f>IF($C610="", "", IF(IFERROR(INDEX(Ingredients!F$11:F$310, MATCH($C610, Ingredients!$B$11:$B$310, 0)), "")="", "", IFERROR(INDEX(Ingredients!F$11:F$310, MATCH($C610, Ingredients!$B$11:$B$310, 0)), "")))</f>
        <v/>
      </c>
      <c r="AK610" s="106" t="str">
        <f>IF($C610="", "", IF(IFERROR(INDEX(Ingredients!G$11:G$310, MATCH($C610, Ingredients!$B$11:$B$310, 0)), "")="", "", IFERROR(INDEX(Ingredients!G$11:G$310, MATCH($C610, Ingredients!$B$11:$B$310, 0)), "")))</f>
        <v/>
      </c>
      <c r="AL610" s="79" t="str">
        <f>IF($C610="", "", IF(IFERROR(INDEX(Ingredients!H$11:H$310, MATCH($C610, Ingredients!$B$11:$B$310, 0)), "")="", "", IFERROR(INDEX(Ingredients!H$11:H$310, MATCH($C610, Ingredients!$B$11:$B$310, 0)), "")))</f>
        <v/>
      </c>
      <c r="AN610" s="83" t="str">
        <f t="shared" si="140"/>
        <v/>
      </c>
      <c r="AP610" s="114" t="str">
        <f t="shared" si="150"/>
        <v/>
      </c>
      <c r="AR610" s="117" t="str">
        <f>IF($C610="", "", IF(IFERROR(INDEX(Ingredients!$AI$11:$AI$310, MATCH($C610, Ingredients!$B$11:$B$310, 0)), "")="", "", IFERROR(INDEX(Ingredients!$AI$11:$AI$310, MATCH($C610, Ingredients!$B$11:$B$310, 0)), "")))</f>
        <v/>
      </c>
      <c r="AT610" s="120" t="str">
        <f t="shared" si="151"/>
        <v/>
      </c>
      <c r="AV610" s="90" t="str">
        <f t="shared" si="141"/>
        <v/>
      </c>
      <c r="AX610" s="90" t="str">
        <f>IF($AV610="", "", COUNTIF($AV$11:$AV$5010, "&lt;"&amp;$AV610)+1+COUNTIF($AV$11:$AV610, $AV610)-1)</f>
        <v/>
      </c>
      <c r="AZ610" s="111" t="str">
        <f>IF($B610="", "", SUMIF('Shopping List'!$AV$11:$AV$25, $B610, 'Shopping List'!$BN$11:$BN$25))</f>
        <v/>
      </c>
      <c r="BB610" s="117" t="str">
        <f t="shared" si="152"/>
        <v/>
      </c>
    </row>
    <row r="611" spans="1:54" x14ac:dyDescent="0.25">
      <c r="A611" s="4"/>
      <c r="B611" s="37"/>
      <c r="C611" s="124"/>
      <c r="D611" s="39"/>
      <c r="E611" s="125"/>
      <c r="F611" s="48"/>
      <c r="G611" s="4"/>
      <c r="H611" s="4"/>
      <c r="I611" s="95" t="str">
        <f>IF($C611="", "", IF(IFERROR(INDEX(Ingredients!$C$11:$C$310, MATCH($C611, Ingredients!$B$11:$B$310, 0)), "")="", "", IFERROR(INDEX(Ingredients!$C$11:$C$310, MATCH($C611, Ingredients!$B$11:$B$310, 0)), "")))</f>
        <v/>
      </c>
      <c r="J611" s="73" t="str">
        <f>IF($B611="", "", IF(IFERROR(INDEX(Meals!$C$11:$C$260, MATCH($B611, Meals!$B$11:$B$260, 0)), "")="", "", IFERROR(INDEX(Meals!$C$11:$C$260, MATCH($B611, Meals!$B$11:$B$260, 0)), "")))</f>
        <v/>
      </c>
      <c r="K611" s="4"/>
      <c r="L611" s="72" t="str">
        <f t="shared" si="142"/>
        <v/>
      </c>
      <c r="M611" s="73" t="str">
        <f t="shared" si="143"/>
        <v/>
      </c>
      <c r="N611" s="4"/>
      <c r="O611" s="78" t="str">
        <f t="shared" si="144"/>
        <v/>
      </c>
      <c r="P611" s="79" t="str">
        <f t="shared" si="145"/>
        <v/>
      </c>
      <c r="Q611" s="4"/>
      <c r="R611" s="90" t="str">
        <f t="shared" si="146"/>
        <v/>
      </c>
      <c r="S611" s="4"/>
      <c r="Y611" s="18" t="str">
        <f t="shared" si="147"/>
        <v/>
      </c>
      <c r="AA611" s="18" t="str">
        <f t="shared" si="138"/>
        <v/>
      </c>
      <c r="AB611" s="18" t="str">
        <f t="shared" si="139"/>
        <v/>
      </c>
      <c r="AC611" s="18" t="str">
        <f t="shared" si="148"/>
        <v/>
      </c>
      <c r="AD611" s="18" t="str">
        <f t="shared" si="148"/>
        <v/>
      </c>
      <c r="AE611" s="18" t="str">
        <f t="shared" si="149"/>
        <v/>
      </c>
      <c r="AG611" s="95" t="str">
        <f>IF($C611="", "", IF(IFERROR(INDEX(Ingredients!C$11:C$310, MATCH($C611, Ingredients!$B$11:$B$310, 0)), "")="", "", IFERROR(INDEX(Ingredients!C$11:C$310, MATCH($C611, Ingredients!$B$11:$B$310, 0)), "")))</f>
        <v/>
      </c>
      <c r="AH611" s="105" t="str">
        <f>IF($C611="", "", IF(IFERROR(INDEX(Ingredients!D$11:D$310, MATCH($C611, Ingredients!$B$11:$B$310, 0)), "")="", "", IFERROR(INDEX(Ingredients!D$11:D$310, MATCH($C611, Ingredients!$B$11:$B$310, 0)), "")))</f>
        <v/>
      </c>
      <c r="AI611" s="106" t="str">
        <f>IF($C611="", "", IF(IFERROR(INDEX(Ingredients!E$11:E$310, MATCH($C611, Ingredients!$B$11:$B$310, 0)), "")="", "", IFERROR(INDEX(Ingredients!E$11:E$310, MATCH($C611, Ingredients!$B$11:$B$310, 0)), "")))</f>
        <v/>
      </c>
      <c r="AJ611" s="108" t="str">
        <f>IF($C611="", "", IF(IFERROR(INDEX(Ingredients!F$11:F$310, MATCH($C611, Ingredients!$B$11:$B$310, 0)), "")="", "", IFERROR(INDEX(Ingredients!F$11:F$310, MATCH($C611, Ingredients!$B$11:$B$310, 0)), "")))</f>
        <v/>
      </c>
      <c r="AK611" s="106" t="str">
        <f>IF($C611="", "", IF(IFERROR(INDEX(Ingredients!G$11:G$310, MATCH($C611, Ingredients!$B$11:$B$310, 0)), "")="", "", IFERROR(INDEX(Ingredients!G$11:G$310, MATCH($C611, Ingredients!$B$11:$B$310, 0)), "")))</f>
        <v/>
      </c>
      <c r="AL611" s="79" t="str">
        <f>IF($C611="", "", IF(IFERROR(INDEX(Ingredients!H$11:H$310, MATCH($C611, Ingredients!$B$11:$B$310, 0)), "")="", "", IFERROR(INDEX(Ingredients!H$11:H$310, MATCH($C611, Ingredients!$B$11:$B$310, 0)), "")))</f>
        <v/>
      </c>
      <c r="AN611" s="83" t="str">
        <f t="shared" si="140"/>
        <v/>
      </c>
      <c r="AP611" s="114" t="str">
        <f t="shared" si="150"/>
        <v/>
      </c>
      <c r="AR611" s="117" t="str">
        <f>IF($C611="", "", IF(IFERROR(INDEX(Ingredients!$AI$11:$AI$310, MATCH($C611, Ingredients!$B$11:$B$310, 0)), "")="", "", IFERROR(INDEX(Ingredients!$AI$11:$AI$310, MATCH($C611, Ingredients!$B$11:$B$310, 0)), "")))</f>
        <v/>
      </c>
      <c r="AT611" s="120" t="str">
        <f t="shared" si="151"/>
        <v/>
      </c>
      <c r="AV611" s="90" t="str">
        <f t="shared" si="141"/>
        <v/>
      </c>
      <c r="AX611" s="90" t="str">
        <f>IF($AV611="", "", COUNTIF($AV$11:$AV$5010, "&lt;"&amp;$AV611)+1+COUNTIF($AV$11:$AV611, $AV611)-1)</f>
        <v/>
      </c>
      <c r="AZ611" s="111" t="str">
        <f>IF($B611="", "", SUMIF('Shopping List'!$AV$11:$AV$25, $B611, 'Shopping List'!$BN$11:$BN$25))</f>
        <v/>
      </c>
      <c r="BB611" s="117" t="str">
        <f t="shared" si="152"/>
        <v/>
      </c>
    </row>
    <row r="612" spans="1:54" x14ac:dyDescent="0.25">
      <c r="A612" s="4"/>
      <c r="B612" s="37"/>
      <c r="C612" s="124"/>
      <c r="D612" s="39"/>
      <c r="E612" s="125"/>
      <c r="F612" s="48"/>
      <c r="G612" s="4"/>
      <c r="H612" s="4"/>
      <c r="I612" s="95" t="str">
        <f>IF($C612="", "", IF(IFERROR(INDEX(Ingredients!$C$11:$C$310, MATCH($C612, Ingredients!$B$11:$B$310, 0)), "")="", "", IFERROR(INDEX(Ingredients!$C$11:$C$310, MATCH($C612, Ingredients!$B$11:$B$310, 0)), "")))</f>
        <v/>
      </c>
      <c r="J612" s="73" t="str">
        <f>IF($B612="", "", IF(IFERROR(INDEX(Meals!$C$11:$C$260, MATCH($B612, Meals!$B$11:$B$260, 0)), "")="", "", IFERROR(INDEX(Meals!$C$11:$C$260, MATCH($B612, Meals!$B$11:$B$260, 0)), "")))</f>
        <v/>
      </c>
      <c r="K612" s="4"/>
      <c r="L612" s="72" t="str">
        <f t="shared" si="142"/>
        <v/>
      </c>
      <c r="M612" s="73" t="str">
        <f t="shared" si="143"/>
        <v/>
      </c>
      <c r="N612" s="4"/>
      <c r="O612" s="78" t="str">
        <f t="shared" si="144"/>
        <v/>
      </c>
      <c r="P612" s="79" t="str">
        <f t="shared" si="145"/>
        <v/>
      </c>
      <c r="Q612" s="4"/>
      <c r="R612" s="90" t="str">
        <f t="shared" si="146"/>
        <v/>
      </c>
      <c r="S612" s="4"/>
      <c r="Y612" s="18" t="str">
        <f t="shared" si="147"/>
        <v/>
      </c>
      <c r="AA612" s="18" t="str">
        <f t="shared" si="138"/>
        <v/>
      </c>
      <c r="AB612" s="18" t="str">
        <f t="shared" si="139"/>
        <v/>
      </c>
      <c r="AC612" s="18" t="str">
        <f t="shared" si="148"/>
        <v/>
      </c>
      <c r="AD612" s="18" t="str">
        <f t="shared" si="148"/>
        <v/>
      </c>
      <c r="AE612" s="18" t="str">
        <f t="shared" si="149"/>
        <v/>
      </c>
      <c r="AG612" s="95" t="str">
        <f>IF($C612="", "", IF(IFERROR(INDEX(Ingredients!C$11:C$310, MATCH($C612, Ingredients!$B$11:$B$310, 0)), "")="", "", IFERROR(INDEX(Ingredients!C$11:C$310, MATCH($C612, Ingredients!$B$11:$B$310, 0)), "")))</f>
        <v/>
      </c>
      <c r="AH612" s="105" t="str">
        <f>IF($C612="", "", IF(IFERROR(INDEX(Ingredients!D$11:D$310, MATCH($C612, Ingredients!$B$11:$B$310, 0)), "")="", "", IFERROR(INDEX(Ingredients!D$11:D$310, MATCH($C612, Ingredients!$B$11:$B$310, 0)), "")))</f>
        <v/>
      </c>
      <c r="AI612" s="106" t="str">
        <f>IF($C612="", "", IF(IFERROR(INDEX(Ingredients!E$11:E$310, MATCH($C612, Ingredients!$B$11:$B$310, 0)), "")="", "", IFERROR(INDEX(Ingredients!E$11:E$310, MATCH($C612, Ingredients!$B$11:$B$310, 0)), "")))</f>
        <v/>
      </c>
      <c r="AJ612" s="108" t="str">
        <f>IF($C612="", "", IF(IFERROR(INDEX(Ingredients!F$11:F$310, MATCH($C612, Ingredients!$B$11:$B$310, 0)), "")="", "", IFERROR(INDEX(Ingredients!F$11:F$310, MATCH($C612, Ingredients!$B$11:$B$310, 0)), "")))</f>
        <v/>
      </c>
      <c r="AK612" s="106" t="str">
        <f>IF($C612="", "", IF(IFERROR(INDEX(Ingredients!G$11:G$310, MATCH($C612, Ingredients!$B$11:$B$310, 0)), "")="", "", IFERROR(INDEX(Ingredients!G$11:G$310, MATCH($C612, Ingredients!$B$11:$B$310, 0)), "")))</f>
        <v/>
      </c>
      <c r="AL612" s="79" t="str">
        <f>IF($C612="", "", IF(IFERROR(INDEX(Ingredients!H$11:H$310, MATCH($C612, Ingredients!$B$11:$B$310, 0)), "")="", "", IFERROR(INDEX(Ingredients!H$11:H$310, MATCH($C612, Ingredients!$B$11:$B$310, 0)), "")))</f>
        <v/>
      </c>
      <c r="AN612" s="83" t="str">
        <f t="shared" si="140"/>
        <v/>
      </c>
      <c r="AP612" s="114" t="str">
        <f t="shared" si="150"/>
        <v/>
      </c>
      <c r="AR612" s="117" t="str">
        <f>IF($C612="", "", IF(IFERROR(INDEX(Ingredients!$AI$11:$AI$310, MATCH($C612, Ingredients!$B$11:$B$310, 0)), "")="", "", IFERROR(INDEX(Ingredients!$AI$11:$AI$310, MATCH($C612, Ingredients!$B$11:$B$310, 0)), "")))</f>
        <v/>
      </c>
      <c r="AT612" s="120" t="str">
        <f t="shared" si="151"/>
        <v/>
      </c>
      <c r="AV612" s="90" t="str">
        <f t="shared" si="141"/>
        <v/>
      </c>
      <c r="AX612" s="90" t="str">
        <f>IF($AV612="", "", COUNTIF($AV$11:$AV$5010, "&lt;"&amp;$AV612)+1+COUNTIF($AV$11:$AV612, $AV612)-1)</f>
        <v/>
      </c>
      <c r="AZ612" s="111" t="str">
        <f>IF($B612="", "", SUMIF('Shopping List'!$AV$11:$AV$25, $B612, 'Shopping List'!$BN$11:$BN$25))</f>
        <v/>
      </c>
      <c r="BB612" s="117" t="str">
        <f t="shared" si="152"/>
        <v/>
      </c>
    </row>
    <row r="613" spans="1:54" x14ac:dyDescent="0.25">
      <c r="A613" s="4"/>
      <c r="B613" s="37"/>
      <c r="C613" s="124"/>
      <c r="D613" s="39"/>
      <c r="E613" s="125"/>
      <c r="F613" s="48"/>
      <c r="G613" s="4"/>
      <c r="H613" s="4"/>
      <c r="I613" s="95" t="str">
        <f>IF($C613="", "", IF(IFERROR(INDEX(Ingredients!$C$11:$C$310, MATCH($C613, Ingredients!$B$11:$B$310, 0)), "")="", "", IFERROR(INDEX(Ingredients!$C$11:$C$310, MATCH($C613, Ingredients!$B$11:$B$310, 0)), "")))</f>
        <v/>
      </c>
      <c r="J613" s="73" t="str">
        <f>IF($B613="", "", IF(IFERROR(INDEX(Meals!$C$11:$C$260, MATCH($B613, Meals!$B$11:$B$260, 0)), "")="", "", IFERROR(INDEX(Meals!$C$11:$C$260, MATCH($B613, Meals!$B$11:$B$260, 0)), "")))</f>
        <v/>
      </c>
      <c r="K613" s="4"/>
      <c r="L613" s="72" t="str">
        <f t="shared" si="142"/>
        <v/>
      </c>
      <c r="M613" s="73" t="str">
        <f t="shared" si="143"/>
        <v/>
      </c>
      <c r="N613" s="4"/>
      <c r="O613" s="78" t="str">
        <f t="shared" si="144"/>
        <v/>
      </c>
      <c r="P613" s="79" t="str">
        <f t="shared" si="145"/>
        <v/>
      </c>
      <c r="Q613" s="4"/>
      <c r="R613" s="90" t="str">
        <f t="shared" si="146"/>
        <v/>
      </c>
      <c r="S613" s="4"/>
      <c r="Y613" s="18" t="str">
        <f t="shared" si="147"/>
        <v/>
      </c>
      <c r="AA613" s="18" t="str">
        <f t="shared" si="138"/>
        <v/>
      </c>
      <c r="AB613" s="18" t="str">
        <f t="shared" si="139"/>
        <v/>
      </c>
      <c r="AC613" s="18" t="str">
        <f t="shared" si="148"/>
        <v/>
      </c>
      <c r="AD613" s="18" t="str">
        <f t="shared" si="148"/>
        <v/>
      </c>
      <c r="AE613" s="18" t="str">
        <f t="shared" si="149"/>
        <v/>
      </c>
      <c r="AG613" s="95" t="str">
        <f>IF($C613="", "", IF(IFERROR(INDEX(Ingredients!C$11:C$310, MATCH($C613, Ingredients!$B$11:$B$310, 0)), "")="", "", IFERROR(INDEX(Ingredients!C$11:C$310, MATCH($C613, Ingredients!$B$11:$B$310, 0)), "")))</f>
        <v/>
      </c>
      <c r="AH613" s="105" t="str">
        <f>IF($C613="", "", IF(IFERROR(INDEX(Ingredients!D$11:D$310, MATCH($C613, Ingredients!$B$11:$B$310, 0)), "")="", "", IFERROR(INDEX(Ingredients!D$11:D$310, MATCH($C613, Ingredients!$B$11:$B$310, 0)), "")))</f>
        <v/>
      </c>
      <c r="AI613" s="106" t="str">
        <f>IF($C613="", "", IF(IFERROR(INDEX(Ingredients!E$11:E$310, MATCH($C613, Ingredients!$B$11:$B$310, 0)), "")="", "", IFERROR(INDEX(Ingredients!E$11:E$310, MATCH($C613, Ingredients!$B$11:$B$310, 0)), "")))</f>
        <v/>
      </c>
      <c r="AJ613" s="108" t="str">
        <f>IF($C613="", "", IF(IFERROR(INDEX(Ingredients!F$11:F$310, MATCH($C613, Ingredients!$B$11:$B$310, 0)), "")="", "", IFERROR(INDEX(Ingredients!F$11:F$310, MATCH($C613, Ingredients!$B$11:$B$310, 0)), "")))</f>
        <v/>
      </c>
      <c r="AK613" s="106" t="str">
        <f>IF($C613="", "", IF(IFERROR(INDEX(Ingredients!G$11:G$310, MATCH($C613, Ingredients!$B$11:$B$310, 0)), "")="", "", IFERROR(INDEX(Ingredients!G$11:G$310, MATCH($C613, Ingredients!$B$11:$B$310, 0)), "")))</f>
        <v/>
      </c>
      <c r="AL613" s="79" t="str">
        <f>IF($C613="", "", IF(IFERROR(INDEX(Ingredients!H$11:H$310, MATCH($C613, Ingredients!$B$11:$B$310, 0)), "")="", "", IFERROR(INDEX(Ingredients!H$11:H$310, MATCH($C613, Ingredients!$B$11:$B$310, 0)), "")))</f>
        <v/>
      </c>
      <c r="AN613" s="83" t="str">
        <f t="shared" si="140"/>
        <v/>
      </c>
      <c r="AP613" s="114" t="str">
        <f t="shared" si="150"/>
        <v/>
      </c>
      <c r="AR613" s="117" t="str">
        <f>IF($C613="", "", IF(IFERROR(INDEX(Ingredients!$AI$11:$AI$310, MATCH($C613, Ingredients!$B$11:$B$310, 0)), "")="", "", IFERROR(INDEX(Ingredients!$AI$11:$AI$310, MATCH($C613, Ingredients!$B$11:$B$310, 0)), "")))</f>
        <v/>
      </c>
      <c r="AT613" s="120" t="str">
        <f t="shared" si="151"/>
        <v/>
      </c>
      <c r="AV613" s="90" t="str">
        <f t="shared" si="141"/>
        <v/>
      </c>
      <c r="AX613" s="90" t="str">
        <f>IF($AV613="", "", COUNTIF($AV$11:$AV$5010, "&lt;"&amp;$AV613)+1+COUNTIF($AV$11:$AV613, $AV613)-1)</f>
        <v/>
      </c>
      <c r="AZ613" s="111" t="str">
        <f>IF($B613="", "", SUMIF('Shopping List'!$AV$11:$AV$25, $B613, 'Shopping List'!$BN$11:$BN$25))</f>
        <v/>
      </c>
      <c r="BB613" s="117" t="str">
        <f t="shared" si="152"/>
        <v/>
      </c>
    </row>
    <row r="614" spans="1:54" x14ac:dyDescent="0.25">
      <c r="A614" s="4"/>
      <c r="B614" s="37"/>
      <c r="C614" s="124"/>
      <c r="D614" s="39"/>
      <c r="E614" s="125"/>
      <c r="F614" s="48"/>
      <c r="G614" s="4"/>
      <c r="H614" s="4"/>
      <c r="I614" s="95" t="str">
        <f>IF($C614="", "", IF(IFERROR(INDEX(Ingredients!$C$11:$C$310, MATCH($C614, Ingredients!$B$11:$B$310, 0)), "")="", "", IFERROR(INDEX(Ingredients!$C$11:$C$310, MATCH($C614, Ingredients!$B$11:$B$310, 0)), "")))</f>
        <v/>
      </c>
      <c r="J614" s="73" t="str">
        <f>IF($B614="", "", IF(IFERROR(INDEX(Meals!$C$11:$C$260, MATCH($B614, Meals!$B$11:$B$260, 0)), "")="", "", IFERROR(INDEX(Meals!$C$11:$C$260, MATCH($B614, Meals!$B$11:$B$260, 0)), "")))</f>
        <v/>
      </c>
      <c r="K614" s="4"/>
      <c r="L614" s="72" t="str">
        <f t="shared" si="142"/>
        <v/>
      </c>
      <c r="M614" s="73" t="str">
        <f t="shared" si="143"/>
        <v/>
      </c>
      <c r="N614" s="4"/>
      <c r="O614" s="78" t="str">
        <f t="shared" si="144"/>
        <v/>
      </c>
      <c r="P614" s="79" t="str">
        <f t="shared" si="145"/>
        <v/>
      </c>
      <c r="Q614" s="4"/>
      <c r="R614" s="90" t="str">
        <f t="shared" si="146"/>
        <v/>
      </c>
      <c r="S614" s="4"/>
      <c r="Y614" s="18" t="str">
        <f t="shared" si="147"/>
        <v/>
      </c>
      <c r="AA614" s="18" t="str">
        <f t="shared" si="138"/>
        <v/>
      </c>
      <c r="AB614" s="18" t="str">
        <f t="shared" si="139"/>
        <v/>
      </c>
      <c r="AC614" s="18" t="str">
        <f t="shared" si="148"/>
        <v/>
      </c>
      <c r="AD614" s="18" t="str">
        <f t="shared" si="148"/>
        <v/>
      </c>
      <c r="AE614" s="18" t="str">
        <f t="shared" si="149"/>
        <v/>
      </c>
      <c r="AG614" s="95" t="str">
        <f>IF($C614="", "", IF(IFERROR(INDEX(Ingredients!C$11:C$310, MATCH($C614, Ingredients!$B$11:$B$310, 0)), "")="", "", IFERROR(INDEX(Ingredients!C$11:C$310, MATCH($C614, Ingredients!$B$11:$B$310, 0)), "")))</f>
        <v/>
      </c>
      <c r="AH614" s="105" t="str">
        <f>IF($C614="", "", IF(IFERROR(INDEX(Ingredients!D$11:D$310, MATCH($C614, Ingredients!$B$11:$B$310, 0)), "")="", "", IFERROR(INDEX(Ingredients!D$11:D$310, MATCH($C614, Ingredients!$B$11:$B$310, 0)), "")))</f>
        <v/>
      </c>
      <c r="AI614" s="106" t="str">
        <f>IF($C614="", "", IF(IFERROR(INDEX(Ingredients!E$11:E$310, MATCH($C614, Ingredients!$B$11:$B$310, 0)), "")="", "", IFERROR(INDEX(Ingredients!E$11:E$310, MATCH($C614, Ingredients!$B$11:$B$310, 0)), "")))</f>
        <v/>
      </c>
      <c r="AJ614" s="108" t="str">
        <f>IF($C614="", "", IF(IFERROR(INDEX(Ingredients!F$11:F$310, MATCH($C614, Ingredients!$B$11:$B$310, 0)), "")="", "", IFERROR(INDEX(Ingredients!F$11:F$310, MATCH($C614, Ingredients!$B$11:$B$310, 0)), "")))</f>
        <v/>
      </c>
      <c r="AK614" s="106" t="str">
        <f>IF($C614="", "", IF(IFERROR(INDEX(Ingredients!G$11:G$310, MATCH($C614, Ingredients!$B$11:$B$310, 0)), "")="", "", IFERROR(INDEX(Ingredients!G$11:G$310, MATCH($C614, Ingredients!$B$11:$B$310, 0)), "")))</f>
        <v/>
      </c>
      <c r="AL614" s="79" t="str">
        <f>IF($C614="", "", IF(IFERROR(INDEX(Ingredients!H$11:H$310, MATCH($C614, Ingredients!$B$11:$B$310, 0)), "")="", "", IFERROR(INDEX(Ingredients!H$11:H$310, MATCH($C614, Ingredients!$B$11:$B$310, 0)), "")))</f>
        <v/>
      </c>
      <c r="AN614" s="83" t="str">
        <f t="shared" si="140"/>
        <v/>
      </c>
      <c r="AP614" s="114" t="str">
        <f t="shared" si="150"/>
        <v/>
      </c>
      <c r="AR614" s="117" t="str">
        <f>IF($C614="", "", IF(IFERROR(INDEX(Ingredients!$AI$11:$AI$310, MATCH($C614, Ingredients!$B$11:$B$310, 0)), "")="", "", IFERROR(INDEX(Ingredients!$AI$11:$AI$310, MATCH($C614, Ingredients!$B$11:$B$310, 0)), "")))</f>
        <v/>
      </c>
      <c r="AT614" s="120" t="str">
        <f t="shared" si="151"/>
        <v/>
      </c>
      <c r="AV614" s="90" t="str">
        <f t="shared" si="141"/>
        <v/>
      </c>
      <c r="AX614" s="90" t="str">
        <f>IF($AV614="", "", COUNTIF($AV$11:$AV$5010, "&lt;"&amp;$AV614)+1+COUNTIF($AV$11:$AV614, $AV614)-1)</f>
        <v/>
      </c>
      <c r="AZ614" s="111" t="str">
        <f>IF($B614="", "", SUMIF('Shopping List'!$AV$11:$AV$25, $B614, 'Shopping List'!$BN$11:$BN$25))</f>
        <v/>
      </c>
      <c r="BB614" s="117" t="str">
        <f t="shared" si="152"/>
        <v/>
      </c>
    </row>
    <row r="615" spans="1:54" x14ac:dyDescent="0.25">
      <c r="A615" s="4"/>
      <c r="B615" s="37"/>
      <c r="C615" s="124"/>
      <c r="D615" s="39"/>
      <c r="E615" s="125"/>
      <c r="F615" s="48"/>
      <c r="G615" s="4"/>
      <c r="H615" s="4"/>
      <c r="I615" s="95" t="str">
        <f>IF($C615="", "", IF(IFERROR(INDEX(Ingredients!$C$11:$C$310, MATCH($C615, Ingredients!$B$11:$B$310, 0)), "")="", "", IFERROR(INDEX(Ingredients!$C$11:$C$310, MATCH($C615, Ingredients!$B$11:$B$310, 0)), "")))</f>
        <v/>
      </c>
      <c r="J615" s="73" t="str">
        <f>IF($B615="", "", IF(IFERROR(INDEX(Meals!$C$11:$C$260, MATCH($B615, Meals!$B$11:$B$260, 0)), "")="", "", IFERROR(INDEX(Meals!$C$11:$C$260, MATCH($B615, Meals!$B$11:$B$260, 0)), "")))</f>
        <v/>
      </c>
      <c r="K615" s="4"/>
      <c r="L615" s="72" t="str">
        <f t="shared" si="142"/>
        <v/>
      </c>
      <c r="M615" s="73" t="str">
        <f t="shared" si="143"/>
        <v/>
      </c>
      <c r="N615" s="4"/>
      <c r="O615" s="78" t="str">
        <f t="shared" si="144"/>
        <v/>
      </c>
      <c r="P615" s="79" t="str">
        <f t="shared" si="145"/>
        <v/>
      </c>
      <c r="Q615" s="4"/>
      <c r="R615" s="90" t="str">
        <f t="shared" si="146"/>
        <v/>
      </c>
      <c r="S615" s="4"/>
      <c r="Y615" s="18" t="str">
        <f t="shared" si="147"/>
        <v/>
      </c>
      <c r="AA615" s="18" t="str">
        <f t="shared" si="138"/>
        <v/>
      </c>
      <c r="AB615" s="18" t="str">
        <f t="shared" si="139"/>
        <v/>
      </c>
      <c r="AC615" s="18" t="str">
        <f t="shared" si="148"/>
        <v/>
      </c>
      <c r="AD615" s="18" t="str">
        <f t="shared" si="148"/>
        <v/>
      </c>
      <c r="AE615" s="18" t="str">
        <f t="shared" si="149"/>
        <v/>
      </c>
      <c r="AG615" s="95" t="str">
        <f>IF($C615="", "", IF(IFERROR(INDEX(Ingredients!C$11:C$310, MATCH($C615, Ingredients!$B$11:$B$310, 0)), "")="", "", IFERROR(INDEX(Ingredients!C$11:C$310, MATCH($C615, Ingredients!$B$11:$B$310, 0)), "")))</f>
        <v/>
      </c>
      <c r="AH615" s="105" t="str">
        <f>IF($C615="", "", IF(IFERROR(INDEX(Ingredients!D$11:D$310, MATCH($C615, Ingredients!$B$11:$B$310, 0)), "")="", "", IFERROR(INDEX(Ingredients!D$11:D$310, MATCH($C615, Ingredients!$B$11:$B$310, 0)), "")))</f>
        <v/>
      </c>
      <c r="AI615" s="106" t="str">
        <f>IF($C615="", "", IF(IFERROR(INDEX(Ingredients!E$11:E$310, MATCH($C615, Ingredients!$B$11:$B$310, 0)), "")="", "", IFERROR(INDEX(Ingredients!E$11:E$310, MATCH($C615, Ingredients!$B$11:$B$310, 0)), "")))</f>
        <v/>
      </c>
      <c r="AJ615" s="108" t="str">
        <f>IF($C615="", "", IF(IFERROR(INDEX(Ingredients!F$11:F$310, MATCH($C615, Ingredients!$B$11:$B$310, 0)), "")="", "", IFERROR(INDEX(Ingredients!F$11:F$310, MATCH($C615, Ingredients!$B$11:$B$310, 0)), "")))</f>
        <v/>
      </c>
      <c r="AK615" s="106" t="str">
        <f>IF($C615="", "", IF(IFERROR(INDEX(Ingredients!G$11:G$310, MATCH($C615, Ingredients!$B$11:$B$310, 0)), "")="", "", IFERROR(INDEX(Ingredients!G$11:G$310, MATCH($C615, Ingredients!$B$11:$B$310, 0)), "")))</f>
        <v/>
      </c>
      <c r="AL615" s="79" t="str">
        <f>IF($C615="", "", IF(IFERROR(INDEX(Ingredients!H$11:H$310, MATCH($C615, Ingredients!$B$11:$B$310, 0)), "")="", "", IFERROR(INDEX(Ingredients!H$11:H$310, MATCH($C615, Ingredients!$B$11:$B$310, 0)), "")))</f>
        <v/>
      </c>
      <c r="AN615" s="83" t="str">
        <f t="shared" si="140"/>
        <v/>
      </c>
      <c r="AP615" s="114" t="str">
        <f t="shared" si="150"/>
        <v/>
      </c>
      <c r="AR615" s="117" t="str">
        <f>IF($C615="", "", IF(IFERROR(INDEX(Ingredients!$AI$11:$AI$310, MATCH($C615, Ingredients!$B$11:$B$310, 0)), "")="", "", IFERROR(INDEX(Ingredients!$AI$11:$AI$310, MATCH($C615, Ingredients!$B$11:$B$310, 0)), "")))</f>
        <v/>
      </c>
      <c r="AT615" s="120" t="str">
        <f t="shared" si="151"/>
        <v/>
      </c>
      <c r="AV615" s="90" t="str">
        <f t="shared" si="141"/>
        <v/>
      </c>
      <c r="AX615" s="90" t="str">
        <f>IF($AV615="", "", COUNTIF($AV$11:$AV$5010, "&lt;"&amp;$AV615)+1+COUNTIF($AV$11:$AV615, $AV615)-1)</f>
        <v/>
      </c>
      <c r="AZ615" s="111" t="str">
        <f>IF($B615="", "", SUMIF('Shopping List'!$AV$11:$AV$25, $B615, 'Shopping List'!$BN$11:$BN$25))</f>
        <v/>
      </c>
      <c r="BB615" s="117" t="str">
        <f t="shared" si="152"/>
        <v/>
      </c>
    </row>
    <row r="616" spans="1:54" x14ac:dyDescent="0.25">
      <c r="A616" s="4"/>
      <c r="B616" s="37"/>
      <c r="C616" s="124"/>
      <c r="D616" s="39"/>
      <c r="E616" s="125"/>
      <c r="F616" s="48"/>
      <c r="G616" s="4"/>
      <c r="H616" s="4"/>
      <c r="I616" s="95" t="str">
        <f>IF($C616="", "", IF(IFERROR(INDEX(Ingredients!$C$11:$C$310, MATCH($C616, Ingredients!$B$11:$B$310, 0)), "")="", "", IFERROR(INDEX(Ingredients!$C$11:$C$310, MATCH($C616, Ingredients!$B$11:$B$310, 0)), "")))</f>
        <v/>
      </c>
      <c r="J616" s="73" t="str">
        <f>IF($B616="", "", IF(IFERROR(INDEX(Meals!$C$11:$C$260, MATCH($B616, Meals!$B$11:$B$260, 0)), "")="", "", IFERROR(INDEX(Meals!$C$11:$C$260, MATCH($B616, Meals!$B$11:$B$260, 0)), "")))</f>
        <v/>
      </c>
      <c r="K616" s="4"/>
      <c r="L616" s="72" t="str">
        <f t="shared" si="142"/>
        <v/>
      </c>
      <c r="M616" s="73" t="str">
        <f t="shared" si="143"/>
        <v/>
      </c>
      <c r="N616" s="4"/>
      <c r="O616" s="78" t="str">
        <f t="shared" si="144"/>
        <v/>
      </c>
      <c r="P616" s="79" t="str">
        <f t="shared" si="145"/>
        <v/>
      </c>
      <c r="Q616" s="4"/>
      <c r="R616" s="90" t="str">
        <f t="shared" si="146"/>
        <v/>
      </c>
      <c r="S616" s="4"/>
      <c r="Y616" s="18" t="str">
        <f t="shared" si="147"/>
        <v/>
      </c>
      <c r="AA616" s="18" t="str">
        <f t="shared" si="138"/>
        <v/>
      </c>
      <c r="AB616" s="18" t="str">
        <f t="shared" si="139"/>
        <v/>
      </c>
      <c r="AC616" s="18" t="str">
        <f t="shared" si="148"/>
        <v/>
      </c>
      <c r="AD616" s="18" t="str">
        <f t="shared" si="148"/>
        <v/>
      </c>
      <c r="AE616" s="18" t="str">
        <f t="shared" si="149"/>
        <v/>
      </c>
      <c r="AG616" s="95" t="str">
        <f>IF($C616="", "", IF(IFERROR(INDEX(Ingredients!C$11:C$310, MATCH($C616, Ingredients!$B$11:$B$310, 0)), "")="", "", IFERROR(INDEX(Ingredients!C$11:C$310, MATCH($C616, Ingredients!$B$11:$B$310, 0)), "")))</f>
        <v/>
      </c>
      <c r="AH616" s="105" t="str">
        <f>IF($C616="", "", IF(IFERROR(INDEX(Ingredients!D$11:D$310, MATCH($C616, Ingredients!$B$11:$B$310, 0)), "")="", "", IFERROR(INDEX(Ingredients!D$11:D$310, MATCH($C616, Ingredients!$B$11:$B$310, 0)), "")))</f>
        <v/>
      </c>
      <c r="AI616" s="106" t="str">
        <f>IF($C616="", "", IF(IFERROR(INDEX(Ingredients!E$11:E$310, MATCH($C616, Ingredients!$B$11:$B$310, 0)), "")="", "", IFERROR(INDEX(Ingredients!E$11:E$310, MATCH($C616, Ingredients!$B$11:$B$310, 0)), "")))</f>
        <v/>
      </c>
      <c r="AJ616" s="108" t="str">
        <f>IF($C616="", "", IF(IFERROR(INDEX(Ingredients!F$11:F$310, MATCH($C616, Ingredients!$B$11:$B$310, 0)), "")="", "", IFERROR(INDEX(Ingredients!F$11:F$310, MATCH($C616, Ingredients!$B$11:$B$310, 0)), "")))</f>
        <v/>
      </c>
      <c r="AK616" s="106" t="str">
        <f>IF($C616="", "", IF(IFERROR(INDEX(Ingredients!G$11:G$310, MATCH($C616, Ingredients!$B$11:$B$310, 0)), "")="", "", IFERROR(INDEX(Ingredients!G$11:G$310, MATCH($C616, Ingredients!$B$11:$B$310, 0)), "")))</f>
        <v/>
      </c>
      <c r="AL616" s="79" t="str">
        <f>IF($C616="", "", IF(IFERROR(INDEX(Ingredients!H$11:H$310, MATCH($C616, Ingredients!$B$11:$B$310, 0)), "")="", "", IFERROR(INDEX(Ingredients!H$11:H$310, MATCH($C616, Ingredients!$B$11:$B$310, 0)), "")))</f>
        <v/>
      </c>
      <c r="AN616" s="83" t="str">
        <f t="shared" si="140"/>
        <v/>
      </c>
      <c r="AP616" s="114" t="str">
        <f t="shared" si="150"/>
        <v/>
      </c>
      <c r="AR616" s="117" t="str">
        <f>IF($C616="", "", IF(IFERROR(INDEX(Ingredients!$AI$11:$AI$310, MATCH($C616, Ingredients!$B$11:$B$310, 0)), "")="", "", IFERROR(INDEX(Ingredients!$AI$11:$AI$310, MATCH($C616, Ingredients!$B$11:$B$310, 0)), "")))</f>
        <v/>
      </c>
      <c r="AT616" s="120" t="str">
        <f t="shared" si="151"/>
        <v/>
      </c>
      <c r="AV616" s="90" t="str">
        <f t="shared" si="141"/>
        <v/>
      </c>
      <c r="AX616" s="90" t="str">
        <f>IF($AV616="", "", COUNTIF($AV$11:$AV$5010, "&lt;"&amp;$AV616)+1+COUNTIF($AV$11:$AV616, $AV616)-1)</f>
        <v/>
      </c>
      <c r="AZ616" s="111" t="str">
        <f>IF($B616="", "", SUMIF('Shopping List'!$AV$11:$AV$25, $B616, 'Shopping List'!$BN$11:$BN$25))</f>
        <v/>
      </c>
      <c r="BB616" s="117" t="str">
        <f t="shared" si="152"/>
        <v/>
      </c>
    </row>
    <row r="617" spans="1:54" x14ac:dyDescent="0.25">
      <c r="A617" s="4"/>
      <c r="B617" s="37"/>
      <c r="C617" s="124"/>
      <c r="D617" s="39"/>
      <c r="E617" s="125"/>
      <c r="F617" s="48"/>
      <c r="G617" s="4"/>
      <c r="H617" s="4"/>
      <c r="I617" s="95" t="str">
        <f>IF($C617="", "", IF(IFERROR(INDEX(Ingredients!$C$11:$C$310, MATCH($C617, Ingredients!$B$11:$B$310, 0)), "")="", "", IFERROR(INDEX(Ingredients!$C$11:$C$310, MATCH($C617, Ingredients!$B$11:$B$310, 0)), "")))</f>
        <v/>
      </c>
      <c r="J617" s="73" t="str">
        <f>IF($B617="", "", IF(IFERROR(INDEX(Meals!$C$11:$C$260, MATCH($B617, Meals!$B$11:$B$260, 0)), "")="", "", IFERROR(INDEX(Meals!$C$11:$C$260, MATCH($B617, Meals!$B$11:$B$260, 0)), "")))</f>
        <v/>
      </c>
      <c r="K617" s="4"/>
      <c r="L617" s="72" t="str">
        <f t="shared" si="142"/>
        <v/>
      </c>
      <c r="M617" s="73" t="str">
        <f t="shared" si="143"/>
        <v/>
      </c>
      <c r="N617" s="4"/>
      <c r="O617" s="78" t="str">
        <f t="shared" si="144"/>
        <v/>
      </c>
      <c r="P617" s="79" t="str">
        <f t="shared" si="145"/>
        <v/>
      </c>
      <c r="Q617" s="4"/>
      <c r="R617" s="90" t="str">
        <f t="shared" si="146"/>
        <v/>
      </c>
      <c r="S617" s="4"/>
      <c r="Y617" s="18" t="str">
        <f t="shared" si="147"/>
        <v/>
      </c>
      <c r="AA617" s="18" t="str">
        <f t="shared" si="138"/>
        <v/>
      </c>
      <c r="AB617" s="18" t="str">
        <f t="shared" si="139"/>
        <v/>
      </c>
      <c r="AC617" s="18" t="str">
        <f t="shared" si="148"/>
        <v/>
      </c>
      <c r="AD617" s="18" t="str">
        <f t="shared" si="148"/>
        <v/>
      </c>
      <c r="AE617" s="18" t="str">
        <f t="shared" si="149"/>
        <v/>
      </c>
      <c r="AG617" s="95" t="str">
        <f>IF($C617="", "", IF(IFERROR(INDEX(Ingredients!C$11:C$310, MATCH($C617, Ingredients!$B$11:$B$310, 0)), "")="", "", IFERROR(INDEX(Ingredients!C$11:C$310, MATCH($C617, Ingredients!$B$11:$B$310, 0)), "")))</f>
        <v/>
      </c>
      <c r="AH617" s="105" t="str">
        <f>IF($C617="", "", IF(IFERROR(INDEX(Ingredients!D$11:D$310, MATCH($C617, Ingredients!$B$11:$B$310, 0)), "")="", "", IFERROR(INDEX(Ingredients!D$11:D$310, MATCH($C617, Ingredients!$B$11:$B$310, 0)), "")))</f>
        <v/>
      </c>
      <c r="AI617" s="106" t="str">
        <f>IF($C617="", "", IF(IFERROR(INDEX(Ingredients!E$11:E$310, MATCH($C617, Ingredients!$B$11:$B$310, 0)), "")="", "", IFERROR(INDEX(Ingredients!E$11:E$310, MATCH($C617, Ingredients!$B$11:$B$310, 0)), "")))</f>
        <v/>
      </c>
      <c r="AJ617" s="108" t="str">
        <f>IF($C617="", "", IF(IFERROR(INDEX(Ingredients!F$11:F$310, MATCH($C617, Ingredients!$B$11:$B$310, 0)), "")="", "", IFERROR(INDEX(Ingredients!F$11:F$310, MATCH($C617, Ingredients!$B$11:$B$310, 0)), "")))</f>
        <v/>
      </c>
      <c r="AK617" s="106" t="str">
        <f>IF($C617="", "", IF(IFERROR(INDEX(Ingredients!G$11:G$310, MATCH($C617, Ingredients!$B$11:$B$310, 0)), "")="", "", IFERROR(INDEX(Ingredients!G$11:G$310, MATCH($C617, Ingredients!$B$11:$B$310, 0)), "")))</f>
        <v/>
      </c>
      <c r="AL617" s="79" t="str">
        <f>IF($C617="", "", IF(IFERROR(INDEX(Ingredients!H$11:H$310, MATCH($C617, Ingredients!$B$11:$B$310, 0)), "")="", "", IFERROR(INDEX(Ingredients!H$11:H$310, MATCH($C617, Ingredients!$B$11:$B$310, 0)), "")))</f>
        <v/>
      </c>
      <c r="AN617" s="83" t="str">
        <f t="shared" si="140"/>
        <v/>
      </c>
      <c r="AP617" s="114" t="str">
        <f t="shared" si="150"/>
        <v/>
      </c>
      <c r="AR617" s="117" t="str">
        <f>IF($C617="", "", IF(IFERROR(INDEX(Ingredients!$AI$11:$AI$310, MATCH($C617, Ingredients!$B$11:$B$310, 0)), "")="", "", IFERROR(INDEX(Ingredients!$AI$11:$AI$310, MATCH($C617, Ingredients!$B$11:$B$310, 0)), "")))</f>
        <v/>
      </c>
      <c r="AT617" s="120" t="str">
        <f t="shared" si="151"/>
        <v/>
      </c>
      <c r="AV617" s="90" t="str">
        <f t="shared" si="141"/>
        <v/>
      </c>
      <c r="AX617" s="90" t="str">
        <f>IF($AV617="", "", COUNTIF($AV$11:$AV$5010, "&lt;"&amp;$AV617)+1+COUNTIF($AV$11:$AV617, $AV617)-1)</f>
        <v/>
      </c>
      <c r="AZ617" s="111" t="str">
        <f>IF($B617="", "", SUMIF('Shopping List'!$AV$11:$AV$25, $B617, 'Shopping List'!$BN$11:$BN$25))</f>
        <v/>
      </c>
      <c r="BB617" s="117" t="str">
        <f t="shared" si="152"/>
        <v/>
      </c>
    </row>
    <row r="618" spans="1:54" x14ac:dyDescent="0.25">
      <c r="A618" s="4"/>
      <c r="B618" s="37"/>
      <c r="C618" s="124"/>
      <c r="D618" s="39"/>
      <c r="E618" s="125"/>
      <c r="F618" s="48"/>
      <c r="G618" s="4"/>
      <c r="H618" s="4"/>
      <c r="I618" s="95" t="str">
        <f>IF($C618="", "", IF(IFERROR(INDEX(Ingredients!$C$11:$C$310, MATCH($C618, Ingredients!$B$11:$B$310, 0)), "")="", "", IFERROR(INDEX(Ingredients!$C$11:$C$310, MATCH($C618, Ingredients!$B$11:$B$310, 0)), "")))</f>
        <v/>
      </c>
      <c r="J618" s="73" t="str">
        <f>IF($B618="", "", IF(IFERROR(INDEX(Meals!$C$11:$C$260, MATCH($B618, Meals!$B$11:$B$260, 0)), "")="", "", IFERROR(INDEX(Meals!$C$11:$C$260, MATCH($B618, Meals!$B$11:$B$260, 0)), "")))</f>
        <v/>
      </c>
      <c r="K618" s="4"/>
      <c r="L618" s="72" t="str">
        <f t="shared" si="142"/>
        <v/>
      </c>
      <c r="M618" s="73" t="str">
        <f t="shared" si="143"/>
        <v/>
      </c>
      <c r="N618" s="4"/>
      <c r="O618" s="78" t="str">
        <f t="shared" si="144"/>
        <v/>
      </c>
      <c r="P618" s="79" t="str">
        <f t="shared" si="145"/>
        <v/>
      </c>
      <c r="Q618" s="4"/>
      <c r="R618" s="90" t="str">
        <f t="shared" si="146"/>
        <v/>
      </c>
      <c r="S618" s="4"/>
      <c r="Y618" s="18" t="str">
        <f t="shared" si="147"/>
        <v/>
      </c>
      <c r="AA618" s="18" t="str">
        <f t="shared" si="138"/>
        <v/>
      </c>
      <c r="AB618" s="18" t="str">
        <f t="shared" si="139"/>
        <v/>
      </c>
      <c r="AC618" s="18" t="str">
        <f t="shared" si="148"/>
        <v/>
      </c>
      <c r="AD618" s="18" t="str">
        <f t="shared" si="148"/>
        <v/>
      </c>
      <c r="AE618" s="18" t="str">
        <f t="shared" si="149"/>
        <v/>
      </c>
      <c r="AG618" s="95" t="str">
        <f>IF($C618="", "", IF(IFERROR(INDEX(Ingredients!C$11:C$310, MATCH($C618, Ingredients!$B$11:$B$310, 0)), "")="", "", IFERROR(INDEX(Ingredients!C$11:C$310, MATCH($C618, Ingredients!$B$11:$B$310, 0)), "")))</f>
        <v/>
      </c>
      <c r="AH618" s="105" t="str">
        <f>IF($C618="", "", IF(IFERROR(INDEX(Ingredients!D$11:D$310, MATCH($C618, Ingredients!$B$11:$B$310, 0)), "")="", "", IFERROR(INDEX(Ingredients!D$11:D$310, MATCH($C618, Ingredients!$B$11:$B$310, 0)), "")))</f>
        <v/>
      </c>
      <c r="AI618" s="106" t="str">
        <f>IF($C618="", "", IF(IFERROR(INDEX(Ingredients!E$11:E$310, MATCH($C618, Ingredients!$B$11:$B$310, 0)), "")="", "", IFERROR(INDEX(Ingredients!E$11:E$310, MATCH($C618, Ingredients!$B$11:$B$310, 0)), "")))</f>
        <v/>
      </c>
      <c r="AJ618" s="108" t="str">
        <f>IF($C618="", "", IF(IFERROR(INDEX(Ingredients!F$11:F$310, MATCH($C618, Ingredients!$B$11:$B$310, 0)), "")="", "", IFERROR(INDEX(Ingredients!F$11:F$310, MATCH($C618, Ingredients!$B$11:$B$310, 0)), "")))</f>
        <v/>
      </c>
      <c r="AK618" s="106" t="str">
        <f>IF($C618="", "", IF(IFERROR(INDEX(Ingredients!G$11:G$310, MATCH($C618, Ingredients!$B$11:$B$310, 0)), "")="", "", IFERROR(INDEX(Ingredients!G$11:G$310, MATCH($C618, Ingredients!$B$11:$B$310, 0)), "")))</f>
        <v/>
      </c>
      <c r="AL618" s="79" t="str">
        <f>IF($C618="", "", IF(IFERROR(INDEX(Ingredients!H$11:H$310, MATCH($C618, Ingredients!$B$11:$B$310, 0)), "")="", "", IFERROR(INDEX(Ingredients!H$11:H$310, MATCH($C618, Ingredients!$B$11:$B$310, 0)), "")))</f>
        <v/>
      </c>
      <c r="AN618" s="83" t="str">
        <f t="shared" si="140"/>
        <v/>
      </c>
      <c r="AP618" s="114" t="str">
        <f t="shared" si="150"/>
        <v/>
      </c>
      <c r="AR618" s="117" t="str">
        <f>IF($C618="", "", IF(IFERROR(INDEX(Ingredients!$AI$11:$AI$310, MATCH($C618, Ingredients!$B$11:$B$310, 0)), "")="", "", IFERROR(INDEX(Ingredients!$AI$11:$AI$310, MATCH($C618, Ingredients!$B$11:$B$310, 0)), "")))</f>
        <v/>
      </c>
      <c r="AT618" s="120" t="str">
        <f t="shared" si="151"/>
        <v/>
      </c>
      <c r="AV618" s="90" t="str">
        <f t="shared" si="141"/>
        <v/>
      </c>
      <c r="AX618" s="90" t="str">
        <f>IF($AV618="", "", COUNTIF($AV$11:$AV$5010, "&lt;"&amp;$AV618)+1+COUNTIF($AV$11:$AV618, $AV618)-1)</f>
        <v/>
      </c>
      <c r="AZ618" s="111" t="str">
        <f>IF($B618="", "", SUMIF('Shopping List'!$AV$11:$AV$25, $B618, 'Shopping List'!$BN$11:$BN$25))</f>
        <v/>
      </c>
      <c r="BB618" s="117" t="str">
        <f t="shared" si="152"/>
        <v/>
      </c>
    </row>
    <row r="619" spans="1:54" x14ac:dyDescent="0.25">
      <c r="A619" s="4"/>
      <c r="B619" s="37"/>
      <c r="C619" s="124"/>
      <c r="D619" s="39"/>
      <c r="E619" s="125"/>
      <c r="F619" s="48"/>
      <c r="G619" s="4"/>
      <c r="H619" s="4"/>
      <c r="I619" s="95" t="str">
        <f>IF($C619="", "", IF(IFERROR(INDEX(Ingredients!$C$11:$C$310, MATCH($C619, Ingredients!$B$11:$B$310, 0)), "")="", "", IFERROR(INDEX(Ingredients!$C$11:$C$310, MATCH($C619, Ingredients!$B$11:$B$310, 0)), "")))</f>
        <v/>
      </c>
      <c r="J619" s="73" t="str">
        <f>IF($B619="", "", IF(IFERROR(INDEX(Meals!$C$11:$C$260, MATCH($B619, Meals!$B$11:$B$260, 0)), "")="", "", IFERROR(INDEX(Meals!$C$11:$C$260, MATCH($B619, Meals!$B$11:$B$260, 0)), "")))</f>
        <v/>
      </c>
      <c r="K619" s="4"/>
      <c r="L619" s="72" t="str">
        <f t="shared" si="142"/>
        <v/>
      </c>
      <c r="M619" s="73" t="str">
        <f t="shared" si="143"/>
        <v/>
      </c>
      <c r="N619" s="4"/>
      <c r="O619" s="78" t="str">
        <f t="shared" si="144"/>
        <v/>
      </c>
      <c r="P619" s="79" t="str">
        <f t="shared" si="145"/>
        <v/>
      </c>
      <c r="Q619" s="4"/>
      <c r="R619" s="90" t="str">
        <f t="shared" si="146"/>
        <v/>
      </c>
      <c r="S619" s="4"/>
      <c r="Y619" s="18" t="str">
        <f t="shared" si="147"/>
        <v/>
      </c>
      <c r="AA619" s="18" t="str">
        <f t="shared" si="138"/>
        <v/>
      </c>
      <c r="AB619" s="18" t="str">
        <f t="shared" si="139"/>
        <v/>
      </c>
      <c r="AC619" s="18" t="str">
        <f t="shared" si="148"/>
        <v/>
      </c>
      <c r="AD619" s="18" t="str">
        <f t="shared" si="148"/>
        <v/>
      </c>
      <c r="AE619" s="18" t="str">
        <f t="shared" si="149"/>
        <v/>
      </c>
      <c r="AG619" s="95" t="str">
        <f>IF($C619="", "", IF(IFERROR(INDEX(Ingredients!C$11:C$310, MATCH($C619, Ingredients!$B$11:$B$310, 0)), "")="", "", IFERROR(INDEX(Ingredients!C$11:C$310, MATCH($C619, Ingredients!$B$11:$B$310, 0)), "")))</f>
        <v/>
      </c>
      <c r="AH619" s="105" t="str">
        <f>IF($C619="", "", IF(IFERROR(INDEX(Ingredients!D$11:D$310, MATCH($C619, Ingredients!$B$11:$B$310, 0)), "")="", "", IFERROR(INDEX(Ingredients!D$11:D$310, MATCH($C619, Ingredients!$B$11:$B$310, 0)), "")))</f>
        <v/>
      </c>
      <c r="AI619" s="106" t="str">
        <f>IF($C619="", "", IF(IFERROR(INDEX(Ingredients!E$11:E$310, MATCH($C619, Ingredients!$B$11:$B$310, 0)), "")="", "", IFERROR(INDEX(Ingredients!E$11:E$310, MATCH($C619, Ingredients!$B$11:$B$310, 0)), "")))</f>
        <v/>
      </c>
      <c r="AJ619" s="108" t="str">
        <f>IF($C619="", "", IF(IFERROR(INDEX(Ingredients!F$11:F$310, MATCH($C619, Ingredients!$B$11:$B$310, 0)), "")="", "", IFERROR(INDEX(Ingredients!F$11:F$310, MATCH($C619, Ingredients!$B$11:$B$310, 0)), "")))</f>
        <v/>
      </c>
      <c r="AK619" s="106" t="str">
        <f>IF($C619="", "", IF(IFERROR(INDEX(Ingredients!G$11:G$310, MATCH($C619, Ingredients!$B$11:$B$310, 0)), "")="", "", IFERROR(INDEX(Ingredients!G$11:G$310, MATCH($C619, Ingredients!$B$11:$B$310, 0)), "")))</f>
        <v/>
      </c>
      <c r="AL619" s="79" t="str">
        <f>IF($C619="", "", IF(IFERROR(INDEX(Ingredients!H$11:H$310, MATCH($C619, Ingredients!$B$11:$B$310, 0)), "")="", "", IFERROR(INDEX(Ingredients!H$11:H$310, MATCH($C619, Ingredients!$B$11:$B$310, 0)), "")))</f>
        <v/>
      </c>
      <c r="AN619" s="83" t="str">
        <f t="shared" si="140"/>
        <v/>
      </c>
      <c r="AP619" s="114" t="str">
        <f t="shared" si="150"/>
        <v/>
      </c>
      <c r="AR619" s="117" t="str">
        <f>IF($C619="", "", IF(IFERROR(INDEX(Ingredients!$AI$11:$AI$310, MATCH($C619, Ingredients!$B$11:$B$310, 0)), "")="", "", IFERROR(INDEX(Ingredients!$AI$11:$AI$310, MATCH($C619, Ingredients!$B$11:$B$310, 0)), "")))</f>
        <v/>
      </c>
      <c r="AT619" s="120" t="str">
        <f t="shared" si="151"/>
        <v/>
      </c>
      <c r="AV619" s="90" t="str">
        <f t="shared" si="141"/>
        <v/>
      </c>
      <c r="AX619" s="90" t="str">
        <f>IF($AV619="", "", COUNTIF($AV$11:$AV$5010, "&lt;"&amp;$AV619)+1+COUNTIF($AV$11:$AV619, $AV619)-1)</f>
        <v/>
      </c>
      <c r="AZ619" s="111" t="str">
        <f>IF($B619="", "", SUMIF('Shopping List'!$AV$11:$AV$25, $B619, 'Shopping List'!$BN$11:$BN$25))</f>
        <v/>
      </c>
      <c r="BB619" s="117" t="str">
        <f t="shared" si="152"/>
        <v/>
      </c>
    </row>
    <row r="620" spans="1:54" x14ac:dyDescent="0.25">
      <c r="A620" s="4"/>
      <c r="B620" s="37"/>
      <c r="C620" s="124"/>
      <c r="D620" s="39"/>
      <c r="E620" s="125"/>
      <c r="F620" s="48"/>
      <c r="G620" s="4"/>
      <c r="H620" s="4"/>
      <c r="I620" s="95" t="str">
        <f>IF($C620="", "", IF(IFERROR(INDEX(Ingredients!$C$11:$C$310, MATCH($C620, Ingredients!$B$11:$B$310, 0)), "")="", "", IFERROR(INDEX(Ingredients!$C$11:$C$310, MATCH($C620, Ingredients!$B$11:$B$310, 0)), "")))</f>
        <v/>
      </c>
      <c r="J620" s="73" t="str">
        <f>IF($B620="", "", IF(IFERROR(INDEX(Meals!$C$11:$C$260, MATCH($B620, Meals!$B$11:$B$260, 0)), "")="", "", IFERROR(INDEX(Meals!$C$11:$C$260, MATCH($B620, Meals!$B$11:$B$260, 0)), "")))</f>
        <v/>
      </c>
      <c r="K620" s="4"/>
      <c r="L620" s="72" t="str">
        <f t="shared" si="142"/>
        <v/>
      </c>
      <c r="M620" s="73" t="str">
        <f t="shared" si="143"/>
        <v/>
      </c>
      <c r="N620" s="4"/>
      <c r="O620" s="78" t="str">
        <f t="shared" si="144"/>
        <v/>
      </c>
      <c r="P620" s="79" t="str">
        <f t="shared" si="145"/>
        <v/>
      </c>
      <c r="Q620" s="4"/>
      <c r="R620" s="90" t="str">
        <f t="shared" si="146"/>
        <v/>
      </c>
      <c r="S620" s="4"/>
      <c r="Y620" s="18" t="str">
        <f t="shared" si="147"/>
        <v/>
      </c>
      <c r="AA620" s="18" t="str">
        <f t="shared" si="138"/>
        <v/>
      </c>
      <c r="AB620" s="18" t="str">
        <f t="shared" si="139"/>
        <v/>
      </c>
      <c r="AC620" s="18" t="str">
        <f t="shared" si="148"/>
        <v/>
      </c>
      <c r="AD620" s="18" t="str">
        <f t="shared" si="148"/>
        <v/>
      </c>
      <c r="AE620" s="18" t="str">
        <f t="shared" si="149"/>
        <v/>
      </c>
      <c r="AG620" s="95" t="str">
        <f>IF($C620="", "", IF(IFERROR(INDEX(Ingredients!C$11:C$310, MATCH($C620, Ingredients!$B$11:$B$310, 0)), "")="", "", IFERROR(INDEX(Ingredients!C$11:C$310, MATCH($C620, Ingredients!$B$11:$B$310, 0)), "")))</f>
        <v/>
      </c>
      <c r="AH620" s="105" t="str">
        <f>IF($C620="", "", IF(IFERROR(INDEX(Ingredients!D$11:D$310, MATCH($C620, Ingredients!$B$11:$B$310, 0)), "")="", "", IFERROR(INDEX(Ingredients!D$11:D$310, MATCH($C620, Ingredients!$B$11:$B$310, 0)), "")))</f>
        <v/>
      </c>
      <c r="AI620" s="106" t="str">
        <f>IF($C620="", "", IF(IFERROR(INDEX(Ingredients!E$11:E$310, MATCH($C620, Ingredients!$B$11:$B$310, 0)), "")="", "", IFERROR(INDEX(Ingredients!E$11:E$310, MATCH($C620, Ingredients!$B$11:$B$310, 0)), "")))</f>
        <v/>
      </c>
      <c r="AJ620" s="108" t="str">
        <f>IF($C620="", "", IF(IFERROR(INDEX(Ingredients!F$11:F$310, MATCH($C620, Ingredients!$B$11:$B$310, 0)), "")="", "", IFERROR(INDEX(Ingredients!F$11:F$310, MATCH($C620, Ingredients!$B$11:$B$310, 0)), "")))</f>
        <v/>
      </c>
      <c r="AK620" s="106" t="str">
        <f>IF($C620="", "", IF(IFERROR(INDEX(Ingredients!G$11:G$310, MATCH($C620, Ingredients!$B$11:$B$310, 0)), "")="", "", IFERROR(INDEX(Ingredients!G$11:G$310, MATCH($C620, Ingredients!$B$11:$B$310, 0)), "")))</f>
        <v/>
      </c>
      <c r="AL620" s="79" t="str">
        <f>IF($C620="", "", IF(IFERROR(INDEX(Ingredients!H$11:H$310, MATCH($C620, Ingredients!$B$11:$B$310, 0)), "")="", "", IFERROR(INDEX(Ingredients!H$11:H$310, MATCH($C620, Ingredients!$B$11:$B$310, 0)), "")))</f>
        <v/>
      </c>
      <c r="AN620" s="83" t="str">
        <f t="shared" si="140"/>
        <v/>
      </c>
      <c r="AP620" s="114" t="str">
        <f t="shared" si="150"/>
        <v/>
      </c>
      <c r="AR620" s="117" t="str">
        <f>IF($C620="", "", IF(IFERROR(INDEX(Ingredients!$AI$11:$AI$310, MATCH($C620, Ingredients!$B$11:$B$310, 0)), "")="", "", IFERROR(INDEX(Ingredients!$AI$11:$AI$310, MATCH($C620, Ingredients!$B$11:$B$310, 0)), "")))</f>
        <v/>
      </c>
      <c r="AT620" s="120" t="str">
        <f t="shared" si="151"/>
        <v/>
      </c>
      <c r="AV620" s="90" t="str">
        <f t="shared" si="141"/>
        <v/>
      </c>
      <c r="AX620" s="90" t="str">
        <f>IF($AV620="", "", COUNTIF($AV$11:$AV$5010, "&lt;"&amp;$AV620)+1+COUNTIF($AV$11:$AV620, $AV620)-1)</f>
        <v/>
      </c>
      <c r="AZ620" s="111" t="str">
        <f>IF($B620="", "", SUMIF('Shopping List'!$AV$11:$AV$25, $B620, 'Shopping List'!$BN$11:$BN$25))</f>
        <v/>
      </c>
      <c r="BB620" s="117" t="str">
        <f t="shared" si="152"/>
        <v/>
      </c>
    </row>
    <row r="621" spans="1:54" x14ac:dyDescent="0.25">
      <c r="A621" s="4"/>
      <c r="B621" s="37"/>
      <c r="C621" s="124"/>
      <c r="D621" s="39"/>
      <c r="E621" s="125"/>
      <c r="F621" s="48"/>
      <c r="G621" s="4"/>
      <c r="H621" s="4"/>
      <c r="I621" s="95" t="str">
        <f>IF($C621="", "", IF(IFERROR(INDEX(Ingredients!$C$11:$C$310, MATCH($C621, Ingredients!$B$11:$B$310, 0)), "")="", "", IFERROR(INDEX(Ingredients!$C$11:$C$310, MATCH($C621, Ingredients!$B$11:$B$310, 0)), "")))</f>
        <v/>
      </c>
      <c r="J621" s="73" t="str">
        <f>IF($B621="", "", IF(IFERROR(INDEX(Meals!$C$11:$C$260, MATCH($B621, Meals!$B$11:$B$260, 0)), "")="", "", IFERROR(INDEX(Meals!$C$11:$C$260, MATCH($B621, Meals!$B$11:$B$260, 0)), "")))</f>
        <v/>
      </c>
      <c r="K621" s="4"/>
      <c r="L621" s="72" t="str">
        <f t="shared" si="142"/>
        <v/>
      </c>
      <c r="M621" s="73" t="str">
        <f t="shared" si="143"/>
        <v/>
      </c>
      <c r="N621" s="4"/>
      <c r="O621" s="78" t="str">
        <f t="shared" si="144"/>
        <v/>
      </c>
      <c r="P621" s="79" t="str">
        <f t="shared" si="145"/>
        <v/>
      </c>
      <c r="Q621" s="4"/>
      <c r="R621" s="90" t="str">
        <f t="shared" si="146"/>
        <v/>
      </c>
      <c r="S621" s="4"/>
      <c r="Y621" s="18" t="str">
        <f t="shared" si="147"/>
        <v/>
      </c>
      <c r="AA621" s="18" t="str">
        <f t="shared" si="138"/>
        <v/>
      </c>
      <c r="AB621" s="18" t="str">
        <f t="shared" si="139"/>
        <v/>
      </c>
      <c r="AC621" s="18" t="str">
        <f t="shared" si="148"/>
        <v/>
      </c>
      <c r="AD621" s="18" t="str">
        <f t="shared" si="148"/>
        <v/>
      </c>
      <c r="AE621" s="18" t="str">
        <f t="shared" si="149"/>
        <v/>
      </c>
      <c r="AG621" s="95" t="str">
        <f>IF($C621="", "", IF(IFERROR(INDEX(Ingredients!C$11:C$310, MATCH($C621, Ingredients!$B$11:$B$310, 0)), "")="", "", IFERROR(INDEX(Ingredients!C$11:C$310, MATCH($C621, Ingredients!$B$11:$B$310, 0)), "")))</f>
        <v/>
      </c>
      <c r="AH621" s="105" t="str">
        <f>IF($C621="", "", IF(IFERROR(INDEX(Ingredients!D$11:D$310, MATCH($C621, Ingredients!$B$11:$B$310, 0)), "")="", "", IFERROR(INDEX(Ingredients!D$11:D$310, MATCH($C621, Ingredients!$B$11:$B$310, 0)), "")))</f>
        <v/>
      </c>
      <c r="AI621" s="106" t="str">
        <f>IF($C621="", "", IF(IFERROR(INDEX(Ingredients!E$11:E$310, MATCH($C621, Ingredients!$B$11:$B$310, 0)), "")="", "", IFERROR(INDEX(Ingredients!E$11:E$310, MATCH($C621, Ingredients!$B$11:$B$310, 0)), "")))</f>
        <v/>
      </c>
      <c r="AJ621" s="108" t="str">
        <f>IF($C621="", "", IF(IFERROR(INDEX(Ingredients!F$11:F$310, MATCH($C621, Ingredients!$B$11:$B$310, 0)), "")="", "", IFERROR(INDEX(Ingredients!F$11:F$310, MATCH($C621, Ingredients!$B$11:$B$310, 0)), "")))</f>
        <v/>
      </c>
      <c r="AK621" s="106" t="str">
        <f>IF($C621="", "", IF(IFERROR(INDEX(Ingredients!G$11:G$310, MATCH($C621, Ingredients!$B$11:$B$310, 0)), "")="", "", IFERROR(INDEX(Ingredients!G$11:G$310, MATCH($C621, Ingredients!$B$11:$B$310, 0)), "")))</f>
        <v/>
      </c>
      <c r="AL621" s="79" t="str">
        <f>IF($C621="", "", IF(IFERROR(INDEX(Ingredients!H$11:H$310, MATCH($C621, Ingredients!$B$11:$B$310, 0)), "")="", "", IFERROR(INDEX(Ingredients!H$11:H$310, MATCH($C621, Ingredients!$B$11:$B$310, 0)), "")))</f>
        <v/>
      </c>
      <c r="AN621" s="83" t="str">
        <f t="shared" si="140"/>
        <v/>
      </c>
      <c r="AP621" s="114" t="str">
        <f t="shared" si="150"/>
        <v/>
      </c>
      <c r="AR621" s="117" t="str">
        <f>IF($C621="", "", IF(IFERROR(INDEX(Ingredients!$AI$11:$AI$310, MATCH($C621, Ingredients!$B$11:$B$310, 0)), "")="", "", IFERROR(INDEX(Ingredients!$AI$11:$AI$310, MATCH($C621, Ingredients!$B$11:$B$310, 0)), "")))</f>
        <v/>
      </c>
      <c r="AT621" s="120" t="str">
        <f t="shared" si="151"/>
        <v/>
      </c>
      <c r="AV621" s="90" t="str">
        <f t="shared" si="141"/>
        <v/>
      </c>
      <c r="AX621" s="90" t="str">
        <f>IF($AV621="", "", COUNTIF($AV$11:$AV$5010, "&lt;"&amp;$AV621)+1+COUNTIF($AV$11:$AV621, $AV621)-1)</f>
        <v/>
      </c>
      <c r="AZ621" s="111" t="str">
        <f>IF($B621="", "", SUMIF('Shopping List'!$AV$11:$AV$25, $B621, 'Shopping List'!$BN$11:$BN$25))</f>
        <v/>
      </c>
      <c r="BB621" s="117" t="str">
        <f t="shared" si="152"/>
        <v/>
      </c>
    </row>
    <row r="622" spans="1:54" x14ac:dyDescent="0.25">
      <c r="A622" s="4"/>
      <c r="B622" s="37"/>
      <c r="C622" s="124"/>
      <c r="D622" s="39"/>
      <c r="E622" s="125"/>
      <c r="F622" s="48"/>
      <c r="G622" s="4"/>
      <c r="H622" s="4"/>
      <c r="I622" s="95" t="str">
        <f>IF($C622="", "", IF(IFERROR(INDEX(Ingredients!$C$11:$C$310, MATCH($C622, Ingredients!$B$11:$B$310, 0)), "")="", "", IFERROR(INDEX(Ingredients!$C$11:$C$310, MATCH($C622, Ingredients!$B$11:$B$310, 0)), "")))</f>
        <v/>
      </c>
      <c r="J622" s="73" t="str">
        <f>IF($B622="", "", IF(IFERROR(INDEX(Meals!$C$11:$C$260, MATCH($B622, Meals!$B$11:$B$260, 0)), "")="", "", IFERROR(INDEX(Meals!$C$11:$C$260, MATCH($B622, Meals!$B$11:$B$260, 0)), "")))</f>
        <v/>
      </c>
      <c r="K622" s="4"/>
      <c r="L622" s="72" t="str">
        <f t="shared" si="142"/>
        <v/>
      </c>
      <c r="M622" s="73" t="str">
        <f t="shared" si="143"/>
        <v/>
      </c>
      <c r="N622" s="4"/>
      <c r="O622" s="78" t="str">
        <f t="shared" si="144"/>
        <v/>
      </c>
      <c r="P622" s="79" t="str">
        <f t="shared" si="145"/>
        <v/>
      </c>
      <c r="Q622" s="4"/>
      <c r="R622" s="90" t="str">
        <f t="shared" si="146"/>
        <v/>
      </c>
      <c r="S622" s="4"/>
      <c r="Y622" s="18" t="str">
        <f t="shared" si="147"/>
        <v/>
      </c>
      <c r="AA622" s="18" t="str">
        <f t="shared" si="138"/>
        <v/>
      </c>
      <c r="AB622" s="18" t="str">
        <f t="shared" si="139"/>
        <v/>
      </c>
      <c r="AC622" s="18" t="str">
        <f t="shared" si="148"/>
        <v/>
      </c>
      <c r="AD622" s="18" t="str">
        <f t="shared" si="148"/>
        <v/>
      </c>
      <c r="AE622" s="18" t="str">
        <f t="shared" si="149"/>
        <v/>
      </c>
      <c r="AG622" s="95" t="str">
        <f>IF($C622="", "", IF(IFERROR(INDEX(Ingredients!C$11:C$310, MATCH($C622, Ingredients!$B$11:$B$310, 0)), "")="", "", IFERROR(INDEX(Ingredients!C$11:C$310, MATCH($C622, Ingredients!$B$11:$B$310, 0)), "")))</f>
        <v/>
      </c>
      <c r="AH622" s="105" t="str">
        <f>IF($C622="", "", IF(IFERROR(INDEX(Ingredients!D$11:D$310, MATCH($C622, Ingredients!$B$11:$B$310, 0)), "")="", "", IFERROR(INDEX(Ingredients!D$11:D$310, MATCH($C622, Ingredients!$B$11:$B$310, 0)), "")))</f>
        <v/>
      </c>
      <c r="AI622" s="106" t="str">
        <f>IF($C622="", "", IF(IFERROR(INDEX(Ingredients!E$11:E$310, MATCH($C622, Ingredients!$B$11:$B$310, 0)), "")="", "", IFERROR(INDEX(Ingredients!E$11:E$310, MATCH($C622, Ingredients!$B$11:$B$310, 0)), "")))</f>
        <v/>
      </c>
      <c r="AJ622" s="108" t="str">
        <f>IF($C622="", "", IF(IFERROR(INDEX(Ingredients!F$11:F$310, MATCH($C622, Ingredients!$B$11:$B$310, 0)), "")="", "", IFERROR(INDEX(Ingredients!F$11:F$310, MATCH($C622, Ingredients!$B$11:$B$310, 0)), "")))</f>
        <v/>
      </c>
      <c r="AK622" s="106" t="str">
        <f>IF($C622="", "", IF(IFERROR(INDEX(Ingredients!G$11:G$310, MATCH($C622, Ingredients!$B$11:$B$310, 0)), "")="", "", IFERROR(INDEX(Ingredients!G$11:G$310, MATCH($C622, Ingredients!$B$11:$B$310, 0)), "")))</f>
        <v/>
      </c>
      <c r="AL622" s="79" t="str">
        <f>IF($C622="", "", IF(IFERROR(INDEX(Ingredients!H$11:H$310, MATCH($C622, Ingredients!$B$11:$B$310, 0)), "")="", "", IFERROR(INDEX(Ingredients!H$11:H$310, MATCH($C622, Ingredients!$B$11:$B$310, 0)), "")))</f>
        <v/>
      </c>
      <c r="AN622" s="83" t="str">
        <f t="shared" si="140"/>
        <v/>
      </c>
      <c r="AP622" s="114" t="str">
        <f t="shared" si="150"/>
        <v/>
      </c>
      <c r="AR622" s="117" t="str">
        <f>IF($C622="", "", IF(IFERROR(INDEX(Ingredients!$AI$11:$AI$310, MATCH($C622, Ingredients!$B$11:$B$310, 0)), "")="", "", IFERROR(INDEX(Ingredients!$AI$11:$AI$310, MATCH($C622, Ingredients!$B$11:$B$310, 0)), "")))</f>
        <v/>
      </c>
      <c r="AT622" s="120" t="str">
        <f t="shared" si="151"/>
        <v/>
      </c>
      <c r="AV622" s="90" t="str">
        <f t="shared" si="141"/>
        <v/>
      </c>
      <c r="AX622" s="90" t="str">
        <f>IF($AV622="", "", COUNTIF($AV$11:$AV$5010, "&lt;"&amp;$AV622)+1+COUNTIF($AV$11:$AV622, $AV622)-1)</f>
        <v/>
      </c>
      <c r="AZ622" s="111" t="str">
        <f>IF($B622="", "", SUMIF('Shopping List'!$AV$11:$AV$25, $B622, 'Shopping List'!$BN$11:$BN$25))</f>
        <v/>
      </c>
      <c r="BB622" s="117" t="str">
        <f t="shared" si="152"/>
        <v/>
      </c>
    </row>
    <row r="623" spans="1:54" x14ac:dyDescent="0.25">
      <c r="A623" s="4"/>
      <c r="B623" s="37"/>
      <c r="C623" s="124"/>
      <c r="D623" s="39"/>
      <c r="E623" s="125"/>
      <c r="F623" s="48"/>
      <c r="G623" s="4"/>
      <c r="H623" s="4"/>
      <c r="I623" s="95" t="str">
        <f>IF($C623="", "", IF(IFERROR(INDEX(Ingredients!$C$11:$C$310, MATCH($C623, Ingredients!$B$11:$B$310, 0)), "")="", "", IFERROR(INDEX(Ingredients!$C$11:$C$310, MATCH($C623, Ingredients!$B$11:$B$310, 0)), "")))</f>
        <v/>
      </c>
      <c r="J623" s="73" t="str">
        <f>IF($B623="", "", IF(IFERROR(INDEX(Meals!$C$11:$C$260, MATCH($B623, Meals!$B$11:$B$260, 0)), "")="", "", IFERROR(INDEX(Meals!$C$11:$C$260, MATCH($B623, Meals!$B$11:$B$260, 0)), "")))</f>
        <v/>
      </c>
      <c r="K623" s="4"/>
      <c r="L623" s="72" t="str">
        <f t="shared" si="142"/>
        <v/>
      </c>
      <c r="M623" s="73" t="str">
        <f t="shared" si="143"/>
        <v/>
      </c>
      <c r="N623" s="4"/>
      <c r="O623" s="78" t="str">
        <f t="shared" si="144"/>
        <v/>
      </c>
      <c r="P623" s="79" t="str">
        <f t="shared" si="145"/>
        <v/>
      </c>
      <c r="Q623" s="4"/>
      <c r="R623" s="90" t="str">
        <f t="shared" si="146"/>
        <v/>
      </c>
      <c r="S623" s="4"/>
      <c r="Y623" s="18" t="str">
        <f t="shared" si="147"/>
        <v/>
      </c>
      <c r="AA623" s="18" t="str">
        <f t="shared" si="138"/>
        <v/>
      </c>
      <c r="AB623" s="18" t="str">
        <f t="shared" si="139"/>
        <v/>
      </c>
      <c r="AC623" s="18" t="str">
        <f t="shared" si="148"/>
        <v/>
      </c>
      <c r="AD623" s="18" t="str">
        <f t="shared" si="148"/>
        <v/>
      </c>
      <c r="AE623" s="18" t="str">
        <f t="shared" si="149"/>
        <v/>
      </c>
      <c r="AG623" s="95" t="str">
        <f>IF($C623="", "", IF(IFERROR(INDEX(Ingredients!C$11:C$310, MATCH($C623, Ingredients!$B$11:$B$310, 0)), "")="", "", IFERROR(INDEX(Ingredients!C$11:C$310, MATCH($C623, Ingredients!$B$11:$B$310, 0)), "")))</f>
        <v/>
      </c>
      <c r="AH623" s="105" t="str">
        <f>IF($C623="", "", IF(IFERROR(INDEX(Ingredients!D$11:D$310, MATCH($C623, Ingredients!$B$11:$B$310, 0)), "")="", "", IFERROR(INDEX(Ingredients!D$11:D$310, MATCH($C623, Ingredients!$B$11:$B$310, 0)), "")))</f>
        <v/>
      </c>
      <c r="AI623" s="106" t="str">
        <f>IF($C623="", "", IF(IFERROR(INDEX(Ingredients!E$11:E$310, MATCH($C623, Ingredients!$B$11:$B$310, 0)), "")="", "", IFERROR(INDEX(Ingredients!E$11:E$310, MATCH($C623, Ingredients!$B$11:$B$310, 0)), "")))</f>
        <v/>
      </c>
      <c r="AJ623" s="108" t="str">
        <f>IF($C623="", "", IF(IFERROR(INDEX(Ingredients!F$11:F$310, MATCH($C623, Ingredients!$B$11:$B$310, 0)), "")="", "", IFERROR(INDEX(Ingredients!F$11:F$310, MATCH($C623, Ingredients!$B$11:$B$310, 0)), "")))</f>
        <v/>
      </c>
      <c r="AK623" s="106" t="str">
        <f>IF($C623="", "", IF(IFERROR(INDEX(Ingredients!G$11:G$310, MATCH($C623, Ingredients!$B$11:$B$310, 0)), "")="", "", IFERROR(INDEX(Ingredients!G$11:G$310, MATCH($C623, Ingredients!$B$11:$B$310, 0)), "")))</f>
        <v/>
      </c>
      <c r="AL623" s="79" t="str">
        <f>IF($C623="", "", IF(IFERROR(INDEX(Ingredients!H$11:H$310, MATCH($C623, Ingredients!$B$11:$B$310, 0)), "")="", "", IFERROR(INDEX(Ingredients!H$11:H$310, MATCH($C623, Ingredients!$B$11:$B$310, 0)), "")))</f>
        <v/>
      </c>
      <c r="AN623" s="83" t="str">
        <f t="shared" si="140"/>
        <v/>
      </c>
      <c r="AP623" s="114" t="str">
        <f t="shared" si="150"/>
        <v/>
      </c>
      <c r="AR623" s="117" t="str">
        <f>IF($C623="", "", IF(IFERROR(INDEX(Ingredients!$AI$11:$AI$310, MATCH($C623, Ingredients!$B$11:$B$310, 0)), "")="", "", IFERROR(INDEX(Ingredients!$AI$11:$AI$310, MATCH($C623, Ingredients!$B$11:$B$310, 0)), "")))</f>
        <v/>
      </c>
      <c r="AT623" s="120" t="str">
        <f t="shared" si="151"/>
        <v/>
      </c>
      <c r="AV623" s="90" t="str">
        <f t="shared" si="141"/>
        <v/>
      </c>
      <c r="AX623" s="90" t="str">
        <f>IF($AV623="", "", COUNTIF($AV$11:$AV$5010, "&lt;"&amp;$AV623)+1+COUNTIF($AV$11:$AV623, $AV623)-1)</f>
        <v/>
      </c>
      <c r="AZ623" s="111" t="str">
        <f>IF($B623="", "", SUMIF('Shopping List'!$AV$11:$AV$25, $B623, 'Shopping List'!$BN$11:$BN$25))</f>
        <v/>
      </c>
      <c r="BB623" s="117" t="str">
        <f t="shared" si="152"/>
        <v/>
      </c>
    </row>
    <row r="624" spans="1:54" x14ac:dyDescent="0.25">
      <c r="A624" s="4"/>
      <c r="B624" s="37"/>
      <c r="C624" s="124"/>
      <c r="D624" s="39"/>
      <c r="E624" s="125"/>
      <c r="F624" s="48"/>
      <c r="G624" s="4"/>
      <c r="H624" s="4"/>
      <c r="I624" s="95" t="str">
        <f>IF($C624="", "", IF(IFERROR(INDEX(Ingredients!$C$11:$C$310, MATCH($C624, Ingredients!$B$11:$B$310, 0)), "")="", "", IFERROR(INDEX(Ingredients!$C$11:$C$310, MATCH($C624, Ingredients!$B$11:$B$310, 0)), "")))</f>
        <v/>
      </c>
      <c r="J624" s="73" t="str">
        <f>IF($B624="", "", IF(IFERROR(INDEX(Meals!$C$11:$C$260, MATCH($B624, Meals!$B$11:$B$260, 0)), "")="", "", IFERROR(INDEX(Meals!$C$11:$C$260, MATCH($B624, Meals!$B$11:$B$260, 0)), "")))</f>
        <v/>
      </c>
      <c r="K624" s="4"/>
      <c r="L624" s="72" t="str">
        <f t="shared" si="142"/>
        <v/>
      </c>
      <c r="M624" s="73" t="str">
        <f t="shared" si="143"/>
        <v/>
      </c>
      <c r="N624" s="4"/>
      <c r="O624" s="78" t="str">
        <f t="shared" si="144"/>
        <v/>
      </c>
      <c r="P624" s="79" t="str">
        <f t="shared" si="145"/>
        <v/>
      </c>
      <c r="Q624" s="4"/>
      <c r="R624" s="90" t="str">
        <f t="shared" si="146"/>
        <v/>
      </c>
      <c r="S624" s="4"/>
      <c r="Y624" s="18" t="str">
        <f t="shared" si="147"/>
        <v/>
      </c>
      <c r="AA624" s="18" t="str">
        <f t="shared" si="138"/>
        <v/>
      </c>
      <c r="AB624" s="18" t="str">
        <f t="shared" si="139"/>
        <v/>
      </c>
      <c r="AC624" s="18" t="str">
        <f t="shared" si="148"/>
        <v/>
      </c>
      <c r="AD624" s="18" t="str">
        <f t="shared" si="148"/>
        <v/>
      </c>
      <c r="AE624" s="18" t="str">
        <f t="shared" si="149"/>
        <v/>
      </c>
      <c r="AG624" s="95" t="str">
        <f>IF($C624="", "", IF(IFERROR(INDEX(Ingredients!C$11:C$310, MATCH($C624, Ingredients!$B$11:$B$310, 0)), "")="", "", IFERROR(INDEX(Ingredients!C$11:C$310, MATCH($C624, Ingredients!$B$11:$B$310, 0)), "")))</f>
        <v/>
      </c>
      <c r="AH624" s="105" t="str">
        <f>IF($C624="", "", IF(IFERROR(INDEX(Ingredients!D$11:D$310, MATCH($C624, Ingredients!$B$11:$B$310, 0)), "")="", "", IFERROR(INDEX(Ingredients!D$11:D$310, MATCH($C624, Ingredients!$B$11:$B$310, 0)), "")))</f>
        <v/>
      </c>
      <c r="AI624" s="106" t="str">
        <f>IF($C624="", "", IF(IFERROR(INDEX(Ingredients!E$11:E$310, MATCH($C624, Ingredients!$B$11:$B$310, 0)), "")="", "", IFERROR(INDEX(Ingredients!E$11:E$310, MATCH($C624, Ingredients!$B$11:$B$310, 0)), "")))</f>
        <v/>
      </c>
      <c r="AJ624" s="108" t="str">
        <f>IF($C624="", "", IF(IFERROR(INDEX(Ingredients!F$11:F$310, MATCH($C624, Ingredients!$B$11:$B$310, 0)), "")="", "", IFERROR(INDEX(Ingredients!F$11:F$310, MATCH($C624, Ingredients!$B$11:$B$310, 0)), "")))</f>
        <v/>
      </c>
      <c r="AK624" s="106" t="str">
        <f>IF($C624="", "", IF(IFERROR(INDEX(Ingredients!G$11:G$310, MATCH($C624, Ingredients!$B$11:$B$310, 0)), "")="", "", IFERROR(INDEX(Ingredients!G$11:G$310, MATCH($C624, Ingredients!$B$11:$B$310, 0)), "")))</f>
        <v/>
      </c>
      <c r="AL624" s="79" t="str">
        <f>IF($C624="", "", IF(IFERROR(INDEX(Ingredients!H$11:H$310, MATCH($C624, Ingredients!$B$11:$B$310, 0)), "")="", "", IFERROR(INDEX(Ingredients!H$11:H$310, MATCH($C624, Ingredients!$B$11:$B$310, 0)), "")))</f>
        <v/>
      </c>
      <c r="AN624" s="83" t="str">
        <f t="shared" si="140"/>
        <v/>
      </c>
      <c r="AP624" s="114" t="str">
        <f t="shared" si="150"/>
        <v/>
      </c>
      <c r="AR624" s="117" t="str">
        <f>IF($C624="", "", IF(IFERROR(INDEX(Ingredients!$AI$11:$AI$310, MATCH($C624, Ingredients!$B$11:$B$310, 0)), "")="", "", IFERROR(INDEX(Ingredients!$AI$11:$AI$310, MATCH($C624, Ingredients!$B$11:$B$310, 0)), "")))</f>
        <v/>
      </c>
      <c r="AT624" s="120" t="str">
        <f t="shared" si="151"/>
        <v/>
      </c>
      <c r="AV624" s="90" t="str">
        <f t="shared" si="141"/>
        <v/>
      </c>
      <c r="AX624" s="90" t="str">
        <f>IF($AV624="", "", COUNTIF($AV$11:$AV$5010, "&lt;"&amp;$AV624)+1+COUNTIF($AV$11:$AV624, $AV624)-1)</f>
        <v/>
      </c>
      <c r="AZ624" s="111" t="str">
        <f>IF($B624="", "", SUMIF('Shopping List'!$AV$11:$AV$25, $B624, 'Shopping List'!$BN$11:$BN$25))</f>
        <v/>
      </c>
      <c r="BB624" s="117" t="str">
        <f t="shared" si="152"/>
        <v/>
      </c>
    </row>
    <row r="625" spans="1:54" x14ac:dyDescent="0.25">
      <c r="A625" s="4"/>
      <c r="B625" s="37"/>
      <c r="C625" s="124"/>
      <c r="D625" s="39"/>
      <c r="E625" s="125"/>
      <c r="F625" s="48"/>
      <c r="G625" s="4"/>
      <c r="H625" s="4"/>
      <c r="I625" s="95" t="str">
        <f>IF($C625="", "", IF(IFERROR(INDEX(Ingredients!$C$11:$C$310, MATCH($C625, Ingredients!$B$11:$B$310, 0)), "")="", "", IFERROR(INDEX(Ingredients!$C$11:$C$310, MATCH($C625, Ingredients!$B$11:$B$310, 0)), "")))</f>
        <v/>
      </c>
      <c r="J625" s="73" t="str">
        <f>IF($B625="", "", IF(IFERROR(INDEX(Meals!$C$11:$C$260, MATCH($B625, Meals!$B$11:$B$260, 0)), "")="", "", IFERROR(INDEX(Meals!$C$11:$C$260, MATCH($B625, Meals!$B$11:$B$260, 0)), "")))</f>
        <v/>
      </c>
      <c r="K625" s="4"/>
      <c r="L625" s="72" t="str">
        <f t="shared" si="142"/>
        <v/>
      </c>
      <c r="M625" s="73" t="str">
        <f t="shared" si="143"/>
        <v/>
      </c>
      <c r="N625" s="4"/>
      <c r="O625" s="78" t="str">
        <f t="shared" si="144"/>
        <v/>
      </c>
      <c r="P625" s="79" t="str">
        <f t="shared" si="145"/>
        <v/>
      </c>
      <c r="Q625" s="4"/>
      <c r="R625" s="90" t="str">
        <f t="shared" si="146"/>
        <v/>
      </c>
      <c r="S625" s="4"/>
      <c r="Y625" s="18" t="str">
        <f t="shared" si="147"/>
        <v/>
      </c>
      <c r="AA625" s="18" t="str">
        <f t="shared" si="138"/>
        <v/>
      </c>
      <c r="AB625" s="18" t="str">
        <f t="shared" si="139"/>
        <v/>
      </c>
      <c r="AC625" s="18" t="str">
        <f t="shared" si="148"/>
        <v/>
      </c>
      <c r="AD625" s="18" t="str">
        <f t="shared" si="148"/>
        <v/>
      </c>
      <c r="AE625" s="18" t="str">
        <f t="shared" si="149"/>
        <v/>
      </c>
      <c r="AG625" s="95" t="str">
        <f>IF($C625="", "", IF(IFERROR(INDEX(Ingredients!C$11:C$310, MATCH($C625, Ingredients!$B$11:$B$310, 0)), "")="", "", IFERROR(INDEX(Ingredients!C$11:C$310, MATCH($C625, Ingredients!$B$11:$B$310, 0)), "")))</f>
        <v/>
      </c>
      <c r="AH625" s="105" t="str">
        <f>IF($C625="", "", IF(IFERROR(INDEX(Ingredients!D$11:D$310, MATCH($C625, Ingredients!$B$11:$B$310, 0)), "")="", "", IFERROR(INDEX(Ingredients!D$11:D$310, MATCH($C625, Ingredients!$B$11:$B$310, 0)), "")))</f>
        <v/>
      </c>
      <c r="AI625" s="106" t="str">
        <f>IF($C625="", "", IF(IFERROR(INDEX(Ingredients!E$11:E$310, MATCH($C625, Ingredients!$B$11:$B$310, 0)), "")="", "", IFERROR(INDEX(Ingredients!E$11:E$310, MATCH($C625, Ingredients!$B$11:$B$310, 0)), "")))</f>
        <v/>
      </c>
      <c r="AJ625" s="108" t="str">
        <f>IF($C625="", "", IF(IFERROR(INDEX(Ingredients!F$11:F$310, MATCH($C625, Ingredients!$B$11:$B$310, 0)), "")="", "", IFERROR(INDEX(Ingredients!F$11:F$310, MATCH($C625, Ingredients!$B$11:$B$310, 0)), "")))</f>
        <v/>
      </c>
      <c r="AK625" s="106" t="str">
        <f>IF($C625="", "", IF(IFERROR(INDEX(Ingredients!G$11:G$310, MATCH($C625, Ingredients!$B$11:$B$310, 0)), "")="", "", IFERROR(INDEX(Ingredients!G$11:G$310, MATCH($C625, Ingredients!$B$11:$B$310, 0)), "")))</f>
        <v/>
      </c>
      <c r="AL625" s="79" t="str">
        <f>IF($C625="", "", IF(IFERROR(INDEX(Ingredients!H$11:H$310, MATCH($C625, Ingredients!$B$11:$B$310, 0)), "")="", "", IFERROR(INDEX(Ingredients!H$11:H$310, MATCH($C625, Ingredients!$B$11:$B$310, 0)), "")))</f>
        <v/>
      </c>
      <c r="AN625" s="83" t="str">
        <f t="shared" si="140"/>
        <v/>
      </c>
      <c r="AP625" s="114" t="str">
        <f t="shared" si="150"/>
        <v/>
      </c>
      <c r="AR625" s="117" t="str">
        <f>IF($C625="", "", IF(IFERROR(INDEX(Ingredients!$AI$11:$AI$310, MATCH($C625, Ingredients!$B$11:$B$310, 0)), "")="", "", IFERROR(INDEX(Ingredients!$AI$11:$AI$310, MATCH($C625, Ingredients!$B$11:$B$310, 0)), "")))</f>
        <v/>
      </c>
      <c r="AT625" s="120" t="str">
        <f t="shared" si="151"/>
        <v/>
      </c>
      <c r="AV625" s="90" t="str">
        <f t="shared" si="141"/>
        <v/>
      </c>
      <c r="AX625" s="90" t="str">
        <f>IF($AV625="", "", COUNTIF($AV$11:$AV$5010, "&lt;"&amp;$AV625)+1+COUNTIF($AV$11:$AV625, $AV625)-1)</f>
        <v/>
      </c>
      <c r="AZ625" s="111" t="str">
        <f>IF($B625="", "", SUMIF('Shopping List'!$AV$11:$AV$25, $B625, 'Shopping List'!$BN$11:$BN$25))</f>
        <v/>
      </c>
      <c r="BB625" s="117" t="str">
        <f t="shared" si="152"/>
        <v/>
      </c>
    </row>
    <row r="626" spans="1:54" x14ac:dyDescent="0.25">
      <c r="A626" s="4"/>
      <c r="B626" s="37"/>
      <c r="C626" s="124"/>
      <c r="D626" s="39"/>
      <c r="E626" s="125"/>
      <c r="F626" s="48"/>
      <c r="G626" s="4"/>
      <c r="H626" s="4"/>
      <c r="I626" s="95" t="str">
        <f>IF($C626="", "", IF(IFERROR(INDEX(Ingredients!$C$11:$C$310, MATCH($C626, Ingredients!$B$11:$B$310, 0)), "")="", "", IFERROR(INDEX(Ingredients!$C$11:$C$310, MATCH($C626, Ingredients!$B$11:$B$310, 0)), "")))</f>
        <v/>
      </c>
      <c r="J626" s="73" t="str">
        <f>IF($B626="", "", IF(IFERROR(INDEX(Meals!$C$11:$C$260, MATCH($B626, Meals!$B$11:$B$260, 0)), "")="", "", IFERROR(INDEX(Meals!$C$11:$C$260, MATCH($B626, Meals!$B$11:$B$260, 0)), "")))</f>
        <v/>
      </c>
      <c r="K626" s="4"/>
      <c r="L626" s="72" t="str">
        <f t="shared" si="142"/>
        <v/>
      </c>
      <c r="M626" s="73" t="str">
        <f t="shared" si="143"/>
        <v/>
      </c>
      <c r="N626" s="4"/>
      <c r="O626" s="78" t="str">
        <f t="shared" si="144"/>
        <v/>
      </c>
      <c r="P626" s="79" t="str">
        <f t="shared" si="145"/>
        <v/>
      </c>
      <c r="Q626" s="4"/>
      <c r="R626" s="90" t="str">
        <f t="shared" si="146"/>
        <v/>
      </c>
      <c r="S626" s="4"/>
      <c r="Y626" s="18" t="str">
        <f t="shared" si="147"/>
        <v/>
      </c>
      <c r="AA626" s="18" t="str">
        <f t="shared" si="138"/>
        <v/>
      </c>
      <c r="AB626" s="18" t="str">
        <f t="shared" si="139"/>
        <v/>
      </c>
      <c r="AC626" s="18" t="str">
        <f t="shared" si="148"/>
        <v/>
      </c>
      <c r="AD626" s="18" t="str">
        <f t="shared" si="148"/>
        <v/>
      </c>
      <c r="AE626" s="18" t="str">
        <f t="shared" si="149"/>
        <v/>
      </c>
      <c r="AG626" s="95" t="str">
        <f>IF($C626="", "", IF(IFERROR(INDEX(Ingredients!C$11:C$310, MATCH($C626, Ingredients!$B$11:$B$310, 0)), "")="", "", IFERROR(INDEX(Ingredients!C$11:C$310, MATCH($C626, Ingredients!$B$11:$B$310, 0)), "")))</f>
        <v/>
      </c>
      <c r="AH626" s="105" t="str">
        <f>IF($C626="", "", IF(IFERROR(INDEX(Ingredients!D$11:D$310, MATCH($C626, Ingredients!$B$11:$B$310, 0)), "")="", "", IFERROR(INDEX(Ingredients!D$11:D$310, MATCH($C626, Ingredients!$B$11:$B$310, 0)), "")))</f>
        <v/>
      </c>
      <c r="AI626" s="106" t="str">
        <f>IF($C626="", "", IF(IFERROR(INDEX(Ingredients!E$11:E$310, MATCH($C626, Ingredients!$B$11:$B$310, 0)), "")="", "", IFERROR(INDEX(Ingredients!E$11:E$310, MATCH($C626, Ingredients!$B$11:$B$310, 0)), "")))</f>
        <v/>
      </c>
      <c r="AJ626" s="108" t="str">
        <f>IF($C626="", "", IF(IFERROR(INDEX(Ingredients!F$11:F$310, MATCH($C626, Ingredients!$B$11:$B$310, 0)), "")="", "", IFERROR(INDEX(Ingredients!F$11:F$310, MATCH($C626, Ingredients!$B$11:$B$310, 0)), "")))</f>
        <v/>
      </c>
      <c r="AK626" s="106" t="str">
        <f>IF($C626="", "", IF(IFERROR(INDEX(Ingredients!G$11:G$310, MATCH($C626, Ingredients!$B$11:$B$310, 0)), "")="", "", IFERROR(INDEX(Ingredients!G$11:G$310, MATCH($C626, Ingredients!$B$11:$B$310, 0)), "")))</f>
        <v/>
      </c>
      <c r="AL626" s="79" t="str">
        <f>IF($C626="", "", IF(IFERROR(INDEX(Ingredients!H$11:H$310, MATCH($C626, Ingredients!$B$11:$B$310, 0)), "")="", "", IFERROR(INDEX(Ingredients!H$11:H$310, MATCH($C626, Ingredients!$B$11:$B$310, 0)), "")))</f>
        <v/>
      </c>
      <c r="AN626" s="83" t="str">
        <f t="shared" si="140"/>
        <v/>
      </c>
      <c r="AP626" s="114" t="str">
        <f t="shared" si="150"/>
        <v/>
      </c>
      <c r="AR626" s="117" t="str">
        <f>IF($C626="", "", IF(IFERROR(INDEX(Ingredients!$AI$11:$AI$310, MATCH($C626, Ingredients!$B$11:$B$310, 0)), "")="", "", IFERROR(INDEX(Ingredients!$AI$11:$AI$310, MATCH($C626, Ingredients!$B$11:$B$310, 0)), "")))</f>
        <v/>
      </c>
      <c r="AT626" s="120" t="str">
        <f t="shared" si="151"/>
        <v/>
      </c>
      <c r="AV626" s="90" t="str">
        <f t="shared" si="141"/>
        <v/>
      </c>
      <c r="AX626" s="90" t="str">
        <f>IF($AV626="", "", COUNTIF($AV$11:$AV$5010, "&lt;"&amp;$AV626)+1+COUNTIF($AV$11:$AV626, $AV626)-1)</f>
        <v/>
      </c>
      <c r="AZ626" s="111" t="str">
        <f>IF($B626="", "", SUMIF('Shopping List'!$AV$11:$AV$25, $B626, 'Shopping List'!$BN$11:$BN$25))</f>
        <v/>
      </c>
      <c r="BB626" s="117" t="str">
        <f t="shared" si="152"/>
        <v/>
      </c>
    </row>
    <row r="627" spans="1:54" x14ac:dyDescent="0.25">
      <c r="A627" s="4"/>
      <c r="B627" s="37"/>
      <c r="C627" s="124"/>
      <c r="D627" s="39"/>
      <c r="E627" s="125"/>
      <c r="F627" s="48"/>
      <c r="G627" s="4"/>
      <c r="H627" s="4"/>
      <c r="I627" s="95" t="str">
        <f>IF($C627="", "", IF(IFERROR(INDEX(Ingredients!$C$11:$C$310, MATCH($C627, Ingredients!$B$11:$B$310, 0)), "")="", "", IFERROR(INDEX(Ingredients!$C$11:$C$310, MATCH($C627, Ingredients!$B$11:$B$310, 0)), "")))</f>
        <v/>
      </c>
      <c r="J627" s="73" t="str">
        <f>IF($B627="", "", IF(IFERROR(INDEX(Meals!$C$11:$C$260, MATCH($B627, Meals!$B$11:$B$260, 0)), "")="", "", IFERROR(INDEX(Meals!$C$11:$C$260, MATCH($B627, Meals!$B$11:$B$260, 0)), "")))</f>
        <v/>
      </c>
      <c r="K627" s="4"/>
      <c r="L627" s="72" t="str">
        <f t="shared" si="142"/>
        <v/>
      </c>
      <c r="M627" s="73" t="str">
        <f t="shared" si="143"/>
        <v/>
      </c>
      <c r="N627" s="4"/>
      <c r="O627" s="78" t="str">
        <f t="shared" si="144"/>
        <v/>
      </c>
      <c r="P627" s="79" t="str">
        <f t="shared" si="145"/>
        <v/>
      </c>
      <c r="Q627" s="4"/>
      <c r="R627" s="90" t="str">
        <f t="shared" si="146"/>
        <v/>
      </c>
      <c r="S627" s="4"/>
      <c r="Y627" s="18" t="str">
        <f t="shared" si="147"/>
        <v/>
      </c>
      <c r="AA627" s="18" t="str">
        <f t="shared" si="138"/>
        <v/>
      </c>
      <c r="AB627" s="18" t="str">
        <f t="shared" si="139"/>
        <v/>
      </c>
      <c r="AC627" s="18" t="str">
        <f t="shared" si="148"/>
        <v/>
      </c>
      <c r="AD627" s="18" t="str">
        <f t="shared" si="148"/>
        <v/>
      </c>
      <c r="AE627" s="18" t="str">
        <f t="shared" si="149"/>
        <v/>
      </c>
      <c r="AG627" s="95" t="str">
        <f>IF($C627="", "", IF(IFERROR(INDEX(Ingredients!C$11:C$310, MATCH($C627, Ingredients!$B$11:$B$310, 0)), "")="", "", IFERROR(INDEX(Ingredients!C$11:C$310, MATCH($C627, Ingredients!$B$11:$B$310, 0)), "")))</f>
        <v/>
      </c>
      <c r="AH627" s="105" t="str">
        <f>IF($C627="", "", IF(IFERROR(INDEX(Ingredients!D$11:D$310, MATCH($C627, Ingredients!$B$11:$B$310, 0)), "")="", "", IFERROR(INDEX(Ingredients!D$11:D$310, MATCH($C627, Ingredients!$B$11:$B$310, 0)), "")))</f>
        <v/>
      </c>
      <c r="AI627" s="106" t="str">
        <f>IF($C627="", "", IF(IFERROR(INDEX(Ingredients!E$11:E$310, MATCH($C627, Ingredients!$B$11:$B$310, 0)), "")="", "", IFERROR(INDEX(Ingredients!E$11:E$310, MATCH($C627, Ingredients!$B$11:$B$310, 0)), "")))</f>
        <v/>
      </c>
      <c r="AJ627" s="108" t="str">
        <f>IF($C627="", "", IF(IFERROR(INDEX(Ingredients!F$11:F$310, MATCH($C627, Ingredients!$B$11:$B$310, 0)), "")="", "", IFERROR(INDEX(Ingredients!F$11:F$310, MATCH($C627, Ingredients!$B$11:$B$310, 0)), "")))</f>
        <v/>
      </c>
      <c r="AK627" s="106" t="str">
        <f>IF($C627="", "", IF(IFERROR(INDEX(Ingredients!G$11:G$310, MATCH($C627, Ingredients!$B$11:$B$310, 0)), "")="", "", IFERROR(INDEX(Ingredients!G$11:G$310, MATCH($C627, Ingredients!$B$11:$B$310, 0)), "")))</f>
        <v/>
      </c>
      <c r="AL627" s="79" t="str">
        <f>IF($C627="", "", IF(IFERROR(INDEX(Ingredients!H$11:H$310, MATCH($C627, Ingredients!$B$11:$B$310, 0)), "")="", "", IFERROR(INDEX(Ingredients!H$11:H$310, MATCH($C627, Ingredients!$B$11:$B$310, 0)), "")))</f>
        <v/>
      </c>
      <c r="AN627" s="83" t="str">
        <f t="shared" si="140"/>
        <v/>
      </c>
      <c r="AP627" s="114" t="str">
        <f t="shared" si="150"/>
        <v/>
      </c>
      <c r="AR627" s="117" t="str">
        <f>IF($C627="", "", IF(IFERROR(INDEX(Ingredients!$AI$11:$AI$310, MATCH($C627, Ingredients!$B$11:$B$310, 0)), "")="", "", IFERROR(INDEX(Ingredients!$AI$11:$AI$310, MATCH($C627, Ingredients!$B$11:$B$310, 0)), "")))</f>
        <v/>
      </c>
      <c r="AT627" s="120" t="str">
        <f t="shared" si="151"/>
        <v/>
      </c>
      <c r="AV627" s="90" t="str">
        <f t="shared" si="141"/>
        <v/>
      </c>
      <c r="AX627" s="90" t="str">
        <f>IF($AV627="", "", COUNTIF($AV$11:$AV$5010, "&lt;"&amp;$AV627)+1+COUNTIF($AV$11:$AV627, $AV627)-1)</f>
        <v/>
      </c>
      <c r="AZ627" s="111" t="str">
        <f>IF($B627="", "", SUMIF('Shopping List'!$AV$11:$AV$25, $B627, 'Shopping List'!$BN$11:$BN$25))</f>
        <v/>
      </c>
      <c r="BB627" s="117" t="str">
        <f t="shared" si="152"/>
        <v/>
      </c>
    </row>
    <row r="628" spans="1:54" x14ac:dyDescent="0.25">
      <c r="A628" s="4"/>
      <c r="B628" s="37"/>
      <c r="C628" s="124"/>
      <c r="D628" s="39"/>
      <c r="E628" s="125"/>
      <c r="F628" s="48"/>
      <c r="G628" s="4"/>
      <c r="H628" s="4"/>
      <c r="I628" s="95" t="str">
        <f>IF($C628="", "", IF(IFERROR(INDEX(Ingredients!$C$11:$C$310, MATCH($C628, Ingredients!$B$11:$B$310, 0)), "")="", "", IFERROR(INDEX(Ingredients!$C$11:$C$310, MATCH($C628, Ingredients!$B$11:$B$310, 0)), "")))</f>
        <v/>
      </c>
      <c r="J628" s="73" t="str">
        <f>IF($B628="", "", IF(IFERROR(INDEX(Meals!$C$11:$C$260, MATCH($B628, Meals!$B$11:$B$260, 0)), "")="", "", IFERROR(INDEX(Meals!$C$11:$C$260, MATCH($B628, Meals!$B$11:$B$260, 0)), "")))</f>
        <v/>
      </c>
      <c r="K628" s="4"/>
      <c r="L628" s="72" t="str">
        <f t="shared" si="142"/>
        <v/>
      </c>
      <c r="M628" s="73" t="str">
        <f t="shared" si="143"/>
        <v/>
      </c>
      <c r="N628" s="4"/>
      <c r="O628" s="78" t="str">
        <f t="shared" si="144"/>
        <v/>
      </c>
      <c r="P628" s="79" t="str">
        <f t="shared" si="145"/>
        <v/>
      </c>
      <c r="Q628" s="4"/>
      <c r="R628" s="90" t="str">
        <f t="shared" si="146"/>
        <v/>
      </c>
      <c r="S628" s="4"/>
      <c r="Y628" s="18" t="str">
        <f t="shared" si="147"/>
        <v/>
      </c>
      <c r="AA628" s="18" t="str">
        <f t="shared" si="138"/>
        <v/>
      </c>
      <c r="AB628" s="18" t="str">
        <f t="shared" si="139"/>
        <v/>
      </c>
      <c r="AC628" s="18" t="str">
        <f t="shared" si="148"/>
        <v/>
      </c>
      <c r="AD628" s="18" t="str">
        <f t="shared" si="148"/>
        <v/>
      </c>
      <c r="AE628" s="18" t="str">
        <f t="shared" si="149"/>
        <v/>
      </c>
      <c r="AG628" s="95" t="str">
        <f>IF($C628="", "", IF(IFERROR(INDEX(Ingredients!C$11:C$310, MATCH($C628, Ingredients!$B$11:$B$310, 0)), "")="", "", IFERROR(INDEX(Ingredients!C$11:C$310, MATCH($C628, Ingredients!$B$11:$B$310, 0)), "")))</f>
        <v/>
      </c>
      <c r="AH628" s="105" t="str">
        <f>IF($C628="", "", IF(IFERROR(INDEX(Ingredients!D$11:D$310, MATCH($C628, Ingredients!$B$11:$B$310, 0)), "")="", "", IFERROR(INDEX(Ingredients!D$11:D$310, MATCH($C628, Ingredients!$B$11:$B$310, 0)), "")))</f>
        <v/>
      </c>
      <c r="AI628" s="106" t="str">
        <f>IF($C628="", "", IF(IFERROR(INDEX(Ingredients!E$11:E$310, MATCH($C628, Ingredients!$B$11:$B$310, 0)), "")="", "", IFERROR(INDEX(Ingredients!E$11:E$310, MATCH($C628, Ingredients!$B$11:$B$310, 0)), "")))</f>
        <v/>
      </c>
      <c r="AJ628" s="108" t="str">
        <f>IF($C628="", "", IF(IFERROR(INDEX(Ingredients!F$11:F$310, MATCH($C628, Ingredients!$B$11:$B$310, 0)), "")="", "", IFERROR(INDEX(Ingredients!F$11:F$310, MATCH($C628, Ingredients!$B$11:$B$310, 0)), "")))</f>
        <v/>
      </c>
      <c r="AK628" s="106" t="str">
        <f>IF($C628="", "", IF(IFERROR(INDEX(Ingredients!G$11:G$310, MATCH($C628, Ingredients!$B$11:$B$310, 0)), "")="", "", IFERROR(INDEX(Ingredients!G$11:G$310, MATCH($C628, Ingredients!$B$11:$B$310, 0)), "")))</f>
        <v/>
      </c>
      <c r="AL628" s="79" t="str">
        <f>IF($C628="", "", IF(IFERROR(INDEX(Ingredients!H$11:H$310, MATCH($C628, Ingredients!$B$11:$B$310, 0)), "")="", "", IFERROR(INDEX(Ingredients!H$11:H$310, MATCH($C628, Ingredients!$B$11:$B$310, 0)), "")))</f>
        <v/>
      </c>
      <c r="AN628" s="83" t="str">
        <f t="shared" si="140"/>
        <v/>
      </c>
      <c r="AP628" s="114" t="str">
        <f t="shared" si="150"/>
        <v/>
      </c>
      <c r="AR628" s="117" t="str">
        <f>IF($C628="", "", IF(IFERROR(INDEX(Ingredients!$AI$11:$AI$310, MATCH($C628, Ingredients!$B$11:$B$310, 0)), "")="", "", IFERROR(INDEX(Ingredients!$AI$11:$AI$310, MATCH($C628, Ingredients!$B$11:$B$310, 0)), "")))</f>
        <v/>
      </c>
      <c r="AT628" s="120" t="str">
        <f t="shared" si="151"/>
        <v/>
      </c>
      <c r="AV628" s="90" t="str">
        <f t="shared" si="141"/>
        <v/>
      </c>
      <c r="AX628" s="90" t="str">
        <f>IF($AV628="", "", COUNTIF($AV$11:$AV$5010, "&lt;"&amp;$AV628)+1+COUNTIF($AV$11:$AV628, $AV628)-1)</f>
        <v/>
      </c>
      <c r="AZ628" s="111" t="str">
        <f>IF($B628="", "", SUMIF('Shopping List'!$AV$11:$AV$25, $B628, 'Shopping List'!$BN$11:$BN$25))</f>
        <v/>
      </c>
      <c r="BB628" s="117" t="str">
        <f t="shared" si="152"/>
        <v/>
      </c>
    </row>
    <row r="629" spans="1:54" x14ac:dyDescent="0.25">
      <c r="A629" s="4"/>
      <c r="B629" s="37"/>
      <c r="C629" s="124"/>
      <c r="D629" s="39"/>
      <c r="E629" s="125"/>
      <c r="F629" s="48"/>
      <c r="G629" s="4"/>
      <c r="H629" s="4"/>
      <c r="I629" s="95" t="str">
        <f>IF($C629="", "", IF(IFERROR(INDEX(Ingredients!$C$11:$C$310, MATCH($C629, Ingredients!$B$11:$B$310, 0)), "")="", "", IFERROR(INDEX(Ingredients!$C$11:$C$310, MATCH($C629, Ingredients!$B$11:$B$310, 0)), "")))</f>
        <v/>
      </c>
      <c r="J629" s="73" t="str">
        <f>IF($B629="", "", IF(IFERROR(INDEX(Meals!$C$11:$C$260, MATCH($B629, Meals!$B$11:$B$260, 0)), "")="", "", IFERROR(INDEX(Meals!$C$11:$C$260, MATCH($B629, Meals!$B$11:$B$260, 0)), "")))</f>
        <v/>
      </c>
      <c r="K629" s="4"/>
      <c r="L629" s="72" t="str">
        <f t="shared" si="142"/>
        <v/>
      </c>
      <c r="M629" s="73" t="str">
        <f t="shared" si="143"/>
        <v/>
      </c>
      <c r="N629" s="4"/>
      <c r="O629" s="78" t="str">
        <f t="shared" si="144"/>
        <v/>
      </c>
      <c r="P629" s="79" t="str">
        <f t="shared" si="145"/>
        <v/>
      </c>
      <c r="Q629" s="4"/>
      <c r="R629" s="90" t="str">
        <f t="shared" si="146"/>
        <v/>
      </c>
      <c r="S629" s="4"/>
      <c r="Y629" s="18" t="str">
        <f t="shared" si="147"/>
        <v/>
      </c>
      <c r="AA629" s="18" t="str">
        <f t="shared" si="138"/>
        <v/>
      </c>
      <c r="AB629" s="18" t="str">
        <f t="shared" si="139"/>
        <v/>
      </c>
      <c r="AC629" s="18" t="str">
        <f t="shared" si="148"/>
        <v/>
      </c>
      <c r="AD629" s="18" t="str">
        <f t="shared" si="148"/>
        <v/>
      </c>
      <c r="AE629" s="18" t="str">
        <f t="shared" si="149"/>
        <v/>
      </c>
      <c r="AG629" s="95" t="str">
        <f>IF($C629="", "", IF(IFERROR(INDEX(Ingredients!C$11:C$310, MATCH($C629, Ingredients!$B$11:$B$310, 0)), "")="", "", IFERROR(INDEX(Ingredients!C$11:C$310, MATCH($C629, Ingredients!$B$11:$B$310, 0)), "")))</f>
        <v/>
      </c>
      <c r="AH629" s="105" t="str">
        <f>IF($C629="", "", IF(IFERROR(INDEX(Ingredients!D$11:D$310, MATCH($C629, Ingredients!$B$11:$B$310, 0)), "")="", "", IFERROR(INDEX(Ingredients!D$11:D$310, MATCH($C629, Ingredients!$B$11:$B$310, 0)), "")))</f>
        <v/>
      </c>
      <c r="AI629" s="106" t="str">
        <f>IF($C629="", "", IF(IFERROR(INDEX(Ingredients!E$11:E$310, MATCH($C629, Ingredients!$B$11:$B$310, 0)), "")="", "", IFERROR(INDEX(Ingredients!E$11:E$310, MATCH($C629, Ingredients!$B$11:$B$310, 0)), "")))</f>
        <v/>
      </c>
      <c r="AJ629" s="108" t="str">
        <f>IF($C629="", "", IF(IFERROR(INDEX(Ingredients!F$11:F$310, MATCH($C629, Ingredients!$B$11:$B$310, 0)), "")="", "", IFERROR(INDEX(Ingredients!F$11:F$310, MATCH($C629, Ingredients!$B$11:$B$310, 0)), "")))</f>
        <v/>
      </c>
      <c r="AK629" s="106" t="str">
        <f>IF($C629="", "", IF(IFERROR(INDEX(Ingredients!G$11:G$310, MATCH($C629, Ingredients!$B$11:$B$310, 0)), "")="", "", IFERROR(INDEX(Ingredients!G$11:G$310, MATCH($C629, Ingredients!$B$11:$B$310, 0)), "")))</f>
        <v/>
      </c>
      <c r="AL629" s="79" t="str">
        <f>IF($C629="", "", IF(IFERROR(INDEX(Ingredients!H$11:H$310, MATCH($C629, Ingredients!$B$11:$B$310, 0)), "")="", "", IFERROR(INDEX(Ingredients!H$11:H$310, MATCH($C629, Ingredients!$B$11:$B$310, 0)), "")))</f>
        <v/>
      </c>
      <c r="AN629" s="83" t="str">
        <f t="shared" si="140"/>
        <v/>
      </c>
      <c r="AP629" s="114" t="str">
        <f t="shared" si="150"/>
        <v/>
      </c>
      <c r="AR629" s="117" t="str">
        <f>IF($C629="", "", IF(IFERROR(INDEX(Ingredients!$AI$11:$AI$310, MATCH($C629, Ingredients!$B$11:$B$310, 0)), "")="", "", IFERROR(INDEX(Ingredients!$AI$11:$AI$310, MATCH($C629, Ingredients!$B$11:$B$310, 0)), "")))</f>
        <v/>
      </c>
      <c r="AT629" s="120" t="str">
        <f t="shared" si="151"/>
        <v/>
      </c>
      <c r="AV629" s="90" t="str">
        <f t="shared" si="141"/>
        <v/>
      </c>
      <c r="AX629" s="90" t="str">
        <f>IF($AV629="", "", COUNTIF($AV$11:$AV$5010, "&lt;"&amp;$AV629)+1+COUNTIF($AV$11:$AV629, $AV629)-1)</f>
        <v/>
      </c>
      <c r="AZ629" s="111" t="str">
        <f>IF($B629="", "", SUMIF('Shopping List'!$AV$11:$AV$25, $B629, 'Shopping List'!$BN$11:$BN$25))</f>
        <v/>
      </c>
      <c r="BB629" s="117" t="str">
        <f t="shared" si="152"/>
        <v/>
      </c>
    </row>
    <row r="630" spans="1:54" x14ac:dyDescent="0.25">
      <c r="A630" s="4"/>
      <c r="B630" s="37"/>
      <c r="C630" s="124"/>
      <c r="D630" s="39"/>
      <c r="E630" s="125"/>
      <c r="F630" s="48"/>
      <c r="G630" s="4"/>
      <c r="H630" s="4"/>
      <c r="I630" s="95" t="str">
        <f>IF($C630="", "", IF(IFERROR(INDEX(Ingredients!$C$11:$C$310, MATCH($C630, Ingredients!$B$11:$B$310, 0)), "")="", "", IFERROR(INDEX(Ingredients!$C$11:$C$310, MATCH($C630, Ingredients!$B$11:$B$310, 0)), "")))</f>
        <v/>
      </c>
      <c r="J630" s="73" t="str">
        <f>IF($B630="", "", IF(IFERROR(INDEX(Meals!$C$11:$C$260, MATCH($B630, Meals!$B$11:$B$260, 0)), "")="", "", IFERROR(INDEX(Meals!$C$11:$C$260, MATCH($B630, Meals!$B$11:$B$260, 0)), "")))</f>
        <v/>
      </c>
      <c r="K630" s="4"/>
      <c r="L630" s="72" t="str">
        <f t="shared" si="142"/>
        <v/>
      </c>
      <c r="M630" s="73" t="str">
        <f t="shared" si="143"/>
        <v/>
      </c>
      <c r="N630" s="4"/>
      <c r="O630" s="78" t="str">
        <f t="shared" si="144"/>
        <v/>
      </c>
      <c r="P630" s="79" t="str">
        <f t="shared" si="145"/>
        <v/>
      </c>
      <c r="Q630" s="4"/>
      <c r="R630" s="90" t="str">
        <f t="shared" si="146"/>
        <v/>
      </c>
      <c r="S630" s="4"/>
      <c r="Y630" s="18" t="str">
        <f t="shared" si="147"/>
        <v/>
      </c>
      <c r="AA630" s="18" t="str">
        <f t="shared" si="138"/>
        <v/>
      </c>
      <c r="AB630" s="18" t="str">
        <f t="shared" si="139"/>
        <v/>
      </c>
      <c r="AC630" s="18" t="str">
        <f t="shared" si="148"/>
        <v/>
      </c>
      <c r="AD630" s="18" t="str">
        <f t="shared" si="148"/>
        <v/>
      </c>
      <c r="AE630" s="18" t="str">
        <f t="shared" si="149"/>
        <v/>
      </c>
      <c r="AG630" s="95" t="str">
        <f>IF($C630="", "", IF(IFERROR(INDEX(Ingredients!C$11:C$310, MATCH($C630, Ingredients!$B$11:$B$310, 0)), "")="", "", IFERROR(INDEX(Ingredients!C$11:C$310, MATCH($C630, Ingredients!$B$11:$B$310, 0)), "")))</f>
        <v/>
      </c>
      <c r="AH630" s="105" t="str">
        <f>IF($C630="", "", IF(IFERROR(INDEX(Ingredients!D$11:D$310, MATCH($C630, Ingredients!$B$11:$B$310, 0)), "")="", "", IFERROR(INDEX(Ingredients!D$11:D$310, MATCH($C630, Ingredients!$B$11:$B$310, 0)), "")))</f>
        <v/>
      </c>
      <c r="AI630" s="106" t="str">
        <f>IF($C630="", "", IF(IFERROR(INDEX(Ingredients!E$11:E$310, MATCH($C630, Ingredients!$B$11:$B$310, 0)), "")="", "", IFERROR(INDEX(Ingredients!E$11:E$310, MATCH($C630, Ingredients!$B$11:$B$310, 0)), "")))</f>
        <v/>
      </c>
      <c r="AJ630" s="108" t="str">
        <f>IF($C630="", "", IF(IFERROR(INDEX(Ingredients!F$11:F$310, MATCH($C630, Ingredients!$B$11:$B$310, 0)), "")="", "", IFERROR(INDEX(Ingredients!F$11:F$310, MATCH($C630, Ingredients!$B$11:$B$310, 0)), "")))</f>
        <v/>
      </c>
      <c r="AK630" s="106" t="str">
        <f>IF($C630="", "", IF(IFERROR(INDEX(Ingredients!G$11:G$310, MATCH($C630, Ingredients!$B$11:$B$310, 0)), "")="", "", IFERROR(INDEX(Ingredients!G$11:G$310, MATCH($C630, Ingredients!$B$11:$B$310, 0)), "")))</f>
        <v/>
      </c>
      <c r="AL630" s="79" t="str">
        <f>IF($C630="", "", IF(IFERROR(INDEX(Ingredients!H$11:H$310, MATCH($C630, Ingredients!$B$11:$B$310, 0)), "")="", "", IFERROR(INDEX(Ingredients!H$11:H$310, MATCH($C630, Ingredients!$B$11:$B$310, 0)), "")))</f>
        <v/>
      </c>
      <c r="AN630" s="83" t="str">
        <f t="shared" si="140"/>
        <v/>
      </c>
      <c r="AP630" s="114" t="str">
        <f t="shared" si="150"/>
        <v/>
      </c>
      <c r="AR630" s="117" t="str">
        <f>IF($C630="", "", IF(IFERROR(INDEX(Ingredients!$AI$11:$AI$310, MATCH($C630, Ingredients!$B$11:$B$310, 0)), "")="", "", IFERROR(INDEX(Ingredients!$AI$11:$AI$310, MATCH($C630, Ingredients!$B$11:$B$310, 0)), "")))</f>
        <v/>
      </c>
      <c r="AT630" s="120" t="str">
        <f t="shared" si="151"/>
        <v/>
      </c>
      <c r="AV630" s="90" t="str">
        <f t="shared" si="141"/>
        <v/>
      </c>
      <c r="AX630" s="90" t="str">
        <f>IF($AV630="", "", COUNTIF($AV$11:$AV$5010, "&lt;"&amp;$AV630)+1+COUNTIF($AV$11:$AV630, $AV630)-1)</f>
        <v/>
      </c>
      <c r="AZ630" s="111" t="str">
        <f>IF($B630="", "", SUMIF('Shopping List'!$AV$11:$AV$25, $B630, 'Shopping List'!$BN$11:$BN$25))</f>
        <v/>
      </c>
      <c r="BB630" s="117" t="str">
        <f t="shared" si="152"/>
        <v/>
      </c>
    </row>
    <row r="631" spans="1:54" x14ac:dyDescent="0.25">
      <c r="A631" s="4"/>
      <c r="B631" s="37"/>
      <c r="C631" s="124"/>
      <c r="D631" s="39"/>
      <c r="E631" s="125"/>
      <c r="F631" s="48"/>
      <c r="G631" s="4"/>
      <c r="H631" s="4"/>
      <c r="I631" s="95" t="str">
        <f>IF($C631="", "", IF(IFERROR(INDEX(Ingredients!$C$11:$C$310, MATCH($C631, Ingredients!$B$11:$B$310, 0)), "")="", "", IFERROR(INDEX(Ingredients!$C$11:$C$310, MATCH($C631, Ingredients!$B$11:$B$310, 0)), "")))</f>
        <v/>
      </c>
      <c r="J631" s="73" t="str">
        <f>IF($B631="", "", IF(IFERROR(INDEX(Meals!$C$11:$C$260, MATCH($B631, Meals!$B$11:$B$260, 0)), "")="", "", IFERROR(INDEX(Meals!$C$11:$C$260, MATCH($B631, Meals!$B$11:$B$260, 0)), "")))</f>
        <v/>
      </c>
      <c r="K631" s="4"/>
      <c r="L631" s="72" t="str">
        <f t="shared" si="142"/>
        <v/>
      </c>
      <c r="M631" s="73" t="str">
        <f t="shared" si="143"/>
        <v/>
      </c>
      <c r="N631" s="4"/>
      <c r="O631" s="78" t="str">
        <f t="shared" si="144"/>
        <v/>
      </c>
      <c r="P631" s="79" t="str">
        <f t="shared" si="145"/>
        <v/>
      </c>
      <c r="Q631" s="4"/>
      <c r="R631" s="90" t="str">
        <f t="shared" si="146"/>
        <v/>
      </c>
      <c r="S631" s="4"/>
      <c r="Y631" s="18" t="str">
        <f t="shared" si="147"/>
        <v/>
      </c>
      <c r="AA631" s="18" t="str">
        <f t="shared" si="138"/>
        <v/>
      </c>
      <c r="AB631" s="18" t="str">
        <f t="shared" si="139"/>
        <v/>
      </c>
      <c r="AC631" s="18" t="str">
        <f t="shared" si="148"/>
        <v/>
      </c>
      <c r="AD631" s="18" t="str">
        <f t="shared" si="148"/>
        <v/>
      </c>
      <c r="AE631" s="18" t="str">
        <f t="shared" si="149"/>
        <v/>
      </c>
      <c r="AG631" s="95" t="str">
        <f>IF($C631="", "", IF(IFERROR(INDEX(Ingredients!C$11:C$310, MATCH($C631, Ingredients!$B$11:$B$310, 0)), "")="", "", IFERROR(INDEX(Ingredients!C$11:C$310, MATCH($C631, Ingredients!$B$11:$B$310, 0)), "")))</f>
        <v/>
      </c>
      <c r="AH631" s="105" t="str">
        <f>IF($C631="", "", IF(IFERROR(INDEX(Ingredients!D$11:D$310, MATCH($C631, Ingredients!$B$11:$B$310, 0)), "")="", "", IFERROR(INDEX(Ingredients!D$11:D$310, MATCH($C631, Ingredients!$B$11:$B$310, 0)), "")))</f>
        <v/>
      </c>
      <c r="AI631" s="106" t="str">
        <f>IF($C631="", "", IF(IFERROR(INDEX(Ingredients!E$11:E$310, MATCH($C631, Ingredients!$B$11:$B$310, 0)), "")="", "", IFERROR(INDEX(Ingredients!E$11:E$310, MATCH($C631, Ingredients!$B$11:$B$310, 0)), "")))</f>
        <v/>
      </c>
      <c r="AJ631" s="108" t="str">
        <f>IF($C631="", "", IF(IFERROR(INDEX(Ingredients!F$11:F$310, MATCH($C631, Ingredients!$B$11:$B$310, 0)), "")="", "", IFERROR(INDEX(Ingredients!F$11:F$310, MATCH($C631, Ingredients!$B$11:$B$310, 0)), "")))</f>
        <v/>
      </c>
      <c r="AK631" s="106" t="str">
        <f>IF($C631="", "", IF(IFERROR(INDEX(Ingredients!G$11:G$310, MATCH($C631, Ingredients!$B$11:$B$310, 0)), "")="", "", IFERROR(INDEX(Ingredients!G$11:G$310, MATCH($C631, Ingredients!$B$11:$B$310, 0)), "")))</f>
        <v/>
      </c>
      <c r="AL631" s="79" t="str">
        <f>IF($C631="", "", IF(IFERROR(INDEX(Ingredients!H$11:H$310, MATCH($C631, Ingredients!$B$11:$B$310, 0)), "")="", "", IFERROR(INDEX(Ingredients!H$11:H$310, MATCH($C631, Ingredients!$B$11:$B$310, 0)), "")))</f>
        <v/>
      </c>
      <c r="AN631" s="83" t="str">
        <f t="shared" si="140"/>
        <v/>
      </c>
      <c r="AP631" s="114" t="str">
        <f t="shared" si="150"/>
        <v/>
      </c>
      <c r="AR631" s="117" t="str">
        <f>IF($C631="", "", IF(IFERROR(INDEX(Ingredients!$AI$11:$AI$310, MATCH($C631, Ingredients!$B$11:$B$310, 0)), "")="", "", IFERROR(INDEX(Ingredients!$AI$11:$AI$310, MATCH($C631, Ingredients!$B$11:$B$310, 0)), "")))</f>
        <v/>
      </c>
      <c r="AT631" s="120" t="str">
        <f t="shared" si="151"/>
        <v/>
      </c>
      <c r="AV631" s="90" t="str">
        <f t="shared" si="141"/>
        <v/>
      </c>
      <c r="AX631" s="90" t="str">
        <f>IF($AV631="", "", COUNTIF($AV$11:$AV$5010, "&lt;"&amp;$AV631)+1+COUNTIF($AV$11:$AV631, $AV631)-1)</f>
        <v/>
      </c>
      <c r="AZ631" s="111" t="str">
        <f>IF($B631="", "", SUMIF('Shopping List'!$AV$11:$AV$25, $B631, 'Shopping List'!$BN$11:$BN$25))</f>
        <v/>
      </c>
      <c r="BB631" s="117" t="str">
        <f t="shared" si="152"/>
        <v/>
      </c>
    </row>
    <row r="632" spans="1:54" x14ac:dyDescent="0.25">
      <c r="A632" s="4"/>
      <c r="B632" s="37"/>
      <c r="C632" s="124"/>
      <c r="D632" s="39"/>
      <c r="E632" s="125"/>
      <c r="F632" s="48"/>
      <c r="G632" s="4"/>
      <c r="H632" s="4"/>
      <c r="I632" s="95" t="str">
        <f>IF($C632="", "", IF(IFERROR(INDEX(Ingredients!$C$11:$C$310, MATCH($C632, Ingredients!$B$11:$B$310, 0)), "")="", "", IFERROR(INDEX(Ingredients!$C$11:$C$310, MATCH($C632, Ingredients!$B$11:$B$310, 0)), "")))</f>
        <v/>
      </c>
      <c r="J632" s="73" t="str">
        <f>IF($B632="", "", IF(IFERROR(INDEX(Meals!$C$11:$C$260, MATCH($B632, Meals!$B$11:$B$260, 0)), "")="", "", IFERROR(INDEX(Meals!$C$11:$C$260, MATCH($B632, Meals!$B$11:$B$260, 0)), "")))</f>
        <v/>
      </c>
      <c r="K632" s="4"/>
      <c r="L632" s="72" t="str">
        <f t="shared" si="142"/>
        <v/>
      </c>
      <c r="M632" s="73" t="str">
        <f t="shared" si="143"/>
        <v/>
      </c>
      <c r="N632" s="4"/>
      <c r="O632" s="78" t="str">
        <f t="shared" si="144"/>
        <v/>
      </c>
      <c r="P632" s="79" t="str">
        <f t="shared" si="145"/>
        <v/>
      </c>
      <c r="Q632" s="4"/>
      <c r="R632" s="90" t="str">
        <f t="shared" si="146"/>
        <v/>
      </c>
      <c r="S632" s="4"/>
      <c r="Y632" s="18" t="str">
        <f t="shared" si="147"/>
        <v/>
      </c>
      <c r="AA632" s="18" t="str">
        <f t="shared" si="138"/>
        <v/>
      </c>
      <c r="AB632" s="18" t="str">
        <f t="shared" si="139"/>
        <v/>
      </c>
      <c r="AC632" s="18" t="str">
        <f t="shared" si="148"/>
        <v/>
      </c>
      <c r="AD632" s="18" t="str">
        <f t="shared" si="148"/>
        <v/>
      </c>
      <c r="AE632" s="18" t="str">
        <f t="shared" si="149"/>
        <v/>
      </c>
      <c r="AG632" s="95" t="str">
        <f>IF($C632="", "", IF(IFERROR(INDEX(Ingredients!C$11:C$310, MATCH($C632, Ingredients!$B$11:$B$310, 0)), "")="", "", IFERROR(INDEX(Ingredients!C$11:C$310, MATCH($C632, Ingredients!$B$11:$B$310, 0)), "")))</f>
        <v/>
      </c>
      <c r="AH632" s="105" t="str">
        <f>IF($C632="", "", IF(IFERROR(INDEX(Ingredients!D$11:D$310, MATCH($C632, Ingredients!$B$11:$B$310, 0)), "")="", "", IFERROR(INDEX(Ingredients!D$11:D$310, MATCH($C632, Ingredients!$B$11:$B$310, 0)), "")))</f>
        <v/>
      </c>
      <c r="AI632" s="106" t="str">
        <f>IF($C632="", "", IF(IFERROR(INDEX(Ingredients!E$11:E$310, MATCH($C632, Ingredients!$B$11:$B$310, 0)), "")="", "", IFERROR(INDEX(Ingredients!E$11:E$310, MATCH($C632, Ingredients!$B$11:$B$310, 0)), "")))</f>
        <v/>
      </c>
      <c r="AJ632" s="108" t="str">
        <f>IF($C632="", "", IF(IFERROR(INDEX(Ingredients!F$11:F$310, MATCH($C632, Ingredients!$B$11:$B$310, 0)), "")="", "", IFERROR(INDEX(Ingredients!F$11:F$310, MATCH($C632, Ingredients!$B$11:$B$310, 0)), "")))</f>
        <v/>
      </c>
      <c r="AK632" s="106" t="str">
        <f>IF($C632="", "", IF(IFERROR(INDEX(Ingredients!G$11:G$310, MATCH($C632, Ingredients!$B$11:$B$310, 0)), "")="", "", IFERROR(INDEX(Ingredients!G$11:G$310, MATCH($C632, Ingredients!$B$11:$B$310, 0)), "")))</f>
        <v/>
      </c>
      <c r="AL632" s="79" t="str">
        <f>IF($C632="", "", IF(IFERROR(INDEX(Ingredients!H$11:H$310, MATCH($C632, Ingredients!$B$11:$B$310, 0)), "")="", "", IFERROR(INDEX(Ingredients!H$11:H$310, MATCH($C632, Ingredients!$B$11:$B$310, 0)), "")))</f>
        <v/>
      </c>
      <c r="AN632" s="83" t="str">
        <f t="shared" si="140"/>
        <v/>
      </c>
      <c r="AP632" s="114" t="str">
        <f t="shared" si="150"/>
        <v/>
      </c>
      <c r="AR632" s="117" t="str">
        <f>IF($C632="", "", IF(IFERROR(INDEX(Ingredients!$AI$11:$AI$310, MATCH($C632, Ingredients!$B$11:$B$310, 0)), "")="", "", IFERROR(INDEX(Ingredients!$AI$11:$AI$310, MATCH($C632, Ingredients!$B$11:$B$310, 0)), "")))</f>
        <v/>
      </c>
      <c r="AT632" s="120" t="str">
        <f t="shared" si="151"/>
        <v/>
      </c>
      <c r="AV632" s="90" t="str">
        <f t="shared" si="141"/>
        <v/>
      </c>
      <c r="AX632" s="90" t="str">
        <f>IF($AV632="", "", COUNTIF($AV$11:$AV$5010, "&lt;"&amp;$AV632)+1+COUNTIF($AV$11:$AV632, $AV632)-1)</f>
        <v/>
      </c>
      <c r="AZ632" s="111" t="str">
        <f>IF($B632="", "", SUMIF('Shopping List'!$AV$11:$AV$25, $B632, 'Shopping List'!$BN$11:$BN$25))</f>
        <v/>
      </c>
      <c r="BB632" s="117" t="str">
        <f t="shared" si="152"/>
        <v/>
      </c>
    </row>
    <row r="633" spans="1:54" x14ac:dyDescent="0.25">
      <c r="A633" s="4"/>
      <c r="B633" s="37"/>
      <c r="C633" s="124"/>
      <c r="D633" s="39"/>
      <c r="E633" s="125"/>
      <c r="F633" s="48"/>
      <c r="G633" s="4"/>
      <c r="H633" s="4"/>
      <c r="I633" s="95" t="str">
        <f>IF($C633="", "", IF(IFERROR(INDEX(Ingredients!$C$11:$C$310, MATCH($C633, Ingredients!$B$11:$B$310, 0)), "")="", "", IFERROR(INDEX(Ingredients!$C$11:$C$310, MATCH($C633, Ingredients!$B$11:$B$310, 0)), "")))</f>
        <v/>
      </c>
      <c r="J633" s="73" t="str">
        <f>IF($B633="", "", IF(IFERROR(INDEX(Meals!$C$11:$C$260, MATCH($B633, Meals!$B$11:$B$260, 0)), "")="", "", IFERROR(INDEX(Meals!$C$11:$C$260, MATCH($B633, Meals!$B$11:$B$260, 0)), "")))</f>
        <v/>
      </c>
      <c r="K633" s="4"/>
      <c r="L633" s="72" t="str">
        <f t="shared" si="142"/>
        <v/>
      </c>
      <c r="M633" s="73" t="str">
        <f t="shared" si="143"/>
        <v/>
      </c>
      <c r="N633" s="4"/>
      <c r="O633" s="78" t="str">
        <f t="shared" si="144"/>
        <v/>
      </c>
      <c r="P633" s="79" t="str">
        <f t="shared" si="145"/>
        <v/>
      </c>
      <c r="Q633" s="4"/>
      <c r="R633" s="90" t="str">
        <f t="shared" si="146"/>
        <v/>
      </c>
      <c r="S633" s="4"/>
      <c r="Y633" s="18" t="str">
        <f t="shared" si="147"/>
        <v/>
      </c>
      <c r="AA633" s="18" t="str">
        <f t="shared" si="138"/>
        <v/>
      </c>
      <c r="AB633" s="18" t="str">
        <f t="shared" si="139"/>
        <v/>
      </c>
      <c r="AC633" s="18" t="str">
        <f t="shared" si="148"/>
        <v/>
      </c>
      <c r="AD633" s="18" t="str">
        <f t="shared" si="148"/>
        <v/>
      </c>
      <c r="AE633" s="18" t="str">
        <f t="shared" si="149"/>
        <v/>
      </c>
      <c r="AG633" s="95" t="str">
        <f>IF($C633="", "", IF(IFERROR(INDEX(Ingredients!C$11:C$310, MATCH($C633, Ingredients!$B$11:$B$310, 0)), "")="", "", IFERROR(INDEX(Ingredients!C$11:C$310, MATCH($C633, Ingredients!$B$11:$B$310, 0)), "")))</f>
        <v/>
      </c>
      <c r="AH633" s="105" t="str">
        <f>IF($C633="", "", IF(IFERROR(INDEX(Ingredients!D$11:D$310, MATCH($C633, Ingredients!$B$11:$B$310, 0)), "")="", "", IFERROR(INDEX(Ingredients!D$11:D$310, MATCH($C633, Ingredients!$B$11:$B$310, 0)), "")))</f>
        <v/>
      </c>
      <c r="AI633" s="106" t="str">
        <f>IF($C633="", "", IF(IFERROR(INDEX(Ingredients!E$11:E$310, MATCH($C633, Ingredients!$B$11:$B$310, 0)), "")="", "", IFERROR(INDEX(Ingredients!E$11:E$310, MATCH($C633, Ingredients!$B$11:$B$310, 0)), "")))</f>
        <v/>
      </c>
      <c r="AJ633" s="108" t="str">
        <f>IF($C633="", "", IF(IFERROR(INDEX(Ingredients!F$11:F$310, MATCH($C633, Ingredients!$B$11:$B$310, 0)), "")="", "", IFERROR(INDEX(Ingredients!F$11:F$310, MATCH($C633, Ingredients!$B$11:$B$310, 0)), "")))</f>
        <v/>
      </c>
      <c r="AK633" s="106" t="str">
        <f>IF($C633="", "", IF(IFERROR(INDEX(Ingredients!G$11:G$310, MATCH($C633, Ingredients!$B$11:$B$310, 0)), "")="", "", IFERROR(INDEX(Ingredients!G$11:G$310, MATCH($C633, Ingredients!$B$11:$B$310, 0)), "")))</f>
        <v/>
      </c>
      <c r="AL633" s="79" t="str">
        <f>IF($C633="", "", IF(IFERROR(INDEX(Ingredients!H$11:H$310, MATCH($C633, Ingredients!$B$11:$B$310, 0)), "")="", "", IFERROR(INDEX(Ingredients!H$11:H$310, MATCH($C633, Ingredients!$B$11:$B$310, 0)), "")))</f>
        <v/>
      </c>
      <c r="AN633" s="83" t="str">
        <f t="shared" si="140"/>
        <v/>
      </c>
      <c r="AP633" s="114" t="str">
        <f t="shared" si="150"/>
        <v/>
      </c>
      <c r="AR633" s="117" t="str">
        <f>IF($C633="", "", IF(IFERROR(INDEX(Ingredients!$AI$11:$AI$310, MATCH($C633, Ingredients!$B$11:$B$310, 0)), "")="", "", IFERROR(INDEX(Ingredients!$AI$11:$AI$310, MATCH($C633, Ingredients!$B$11:$B$310, 0)), "")))</f>
        <v/>
      </c>
      <c r="AT633" s="120" t="str">
        <f t="shared" si="151"/>
        <v/>
      </c>
      <c r="AV633" s="90" t="str">
        <f t="shared" si="141"/>
        <v/>
      </c>
      <c r="AX633" s="90" t="str">
        <f>IF($AV633="", "", COUNTIF($AV$11:$AV$5010, "&lt;"&amp;$AV633)+1+COUNTIF($AV$11:$AV633, $AV633)-1)</f>
        <v/>
      </c>
      <c r="AZ633" s="111" t="str">
        <f>IF($B633="", "", SUMIF('Shopping List'!$AV$11:$AV$25, $B633, 'Shopping List'!$BN$11:$BN$25))</f>
        <v/>
      </c>
      <c r="BB633" s="117" t="str">
        <f t="shared" si="152"/>
        <v/>
      </c>
    </row>
    <row r="634" spans="1:54" x14ac:dyDescent="0.25">
      <c r="A634" s="4"/>
      <c r="B634" s="37"/>
      <c r="C634" s="124"/>
      <c r="D634" s="39"/>
      <c r="E634" s="125"/>
      <c r="F634" s="48"/>
      <c r="G634" s="4"/>
      <c r="H634" s="4"/>
      <c r="I634" s="95" t="str">
        <f>IF($C634="", "", IF(IFERROR(INDEX(Ingredients!$C$11:$C$310, MATCH($C634, Ingredients!$B$11:$B$310, 0)), "")="", "", IFERROR(INDEX(Ingredients!$C$11:$C$310, MATCH($C634, Ingredients!$B$11:$B$310, 0)), "")))</f>
        <v/>
      </c>
      <c r="J634" s="73" t="str">
        <f>IF($B634="", "", IF(IFERROR(INDEX(Meals!$C$11:$C$260, MATCH($B634, Meals!$B$11:$B$260, 0)), "")="", "", IFERROR(INDEX(Meals!$C$11:$C$260, MATCH($B634, Meals!$B$11:$B$260, 0)), "")))</f>
        <v/>
      </c>
      <c r="K634" s="4"/>
      <c r="L634" s="72" t="str">
        <f t="shared" si="142"/>
        <v/>
      </c>
      <c r="M634" s="73" t="str">
        <f t="shared" si="143"/>
        <v/>
      </c>
      <c r="N634" s="4"/>
      <c r="O634" s="78" t="str">
        <f t="shared" si="144"/>
        <v/>
      </c>
      <c r="P634" s="79" t="str">
        <f t="shared" si="145"/>
        <v/>
      </c>
      <c r="Q634" s="4"/>
      <c r="R634" s="90" t="str">
        <f t="shared" si="146"/>
        <v/>
      </c>
      <c r="S634" s="4"/>
      <c r="Y634" s="18" t="str">
        <f t="shared" si="147"/>
        <v/>
      </c>
      <c r="AA634" s="18" t="str">
        <f t="shared" si="138"/>
        <v/>
      </c>
      <c r="AB634" s="18" t="str">
        <f t="shared" si="139"/>
        <v/>
      </c>
      <c r="AC634" s="18" t="str">
        <f t="shared" si="148"/>
        <v/>
      </c>
      <c r="AD634" s="18" t="str">
        <f t="shared" si="148"/>
        <v/>
      </c>
      <c r="AE634" s="18" t="str">
        <f t="shared" si="149"/>
        <v/>
      </c>
      <c r="AG634" s="95" t="str">
        <f>IF($C634="", "", IF(IFERROR(INDEX(Ingredients!C$11:C$310, MATCH($C634, Ingredients!$B$11:$B$310, 0)), "")="", "", IFERROR(INDEX(Ingredients!C$11:C$310, MATCH($C634, Ingredients!$B$11:$B$310, 0)), "")))</f>
        <v/>
      </c>
      <c r="AH634" s="105" t="str">
        <f>IF($C634="", "", IF(IFERROR(INDEX(Ingredients!D$11:D$310, MATCH($C634, Ingredients!$B$11:$B$310, 0)), "")="", "", IFERROR(INDEX(Ingredients!D$11:D$310, MATCH($C634, Ingredients!$B$11:$B$310, 0)), "")))</f>
        <v/>
      </c>
      <c r="AI634" s="106" t="str">
        <f>IF($C634="", "", IF(IFERROR(INDEX(Ingredients!E$11:E$310, MATCH($C634, Ingredients!$B$11:$B$310, 0)), "")="", "", IFERROR(INDEX(Ingredients!E$11:E$310, MATCH($C634, Ingredients!$B$11:$B$310, 0)), "")))</f>
        <v/>
      </c>
      <c r="AJ634" s="108" t="str">
        <f>IF($C634="", "", IF(IFERROR(INDEX(Ingredients!F$11:F$310, MATCH($C634, Ingredients!$B$11:$B$310, 0)), "")="", "", IFERROR(INDEX(Ingredients!F$11:F$310, MATCH($C634, Ingredients!$B$11:$B$310, 0)), "")))</f>
        <v/>
      </c>
      <c r="AK634" s="106" t="str">
        <f>IF($C634="", "", IF(IFERROR(INDEX(Ingredients!G$11:G$310, MATCH($C634, Ingredients!$B$11:$B$310, 0)), "")="", "", IFERROR(INDEX(Ingredients!G$11:G$310, MATCH($C634, Ingredients!$B$11:$B$310, 0)), "")))</f>
        <v/>
      </c>
      <c r="AL634" s="79" t="str">
        <f>IF($C634="", "", IF(IFERROR(INDEX(Ingredients!H$11:H$310, MATCH($C634, Ingredients!$B$11:$B$310, 0)), "")="", "", IFERROR(INDEX(Ingredients!H$11:H$310, MATCH($C634, Ingredients!$B$11:$B$310, 0)), "")))</f>
        <v/>
      </c>
      <c r="AN634" s="83" t="str">
        <f t="shared" si="140"/>
        <v/>
      </c>
      <c r="AP634" s="114" t="str">
        <f t="shared" si="150"/>
        <v/>
      </c>
      <c r="AR634" s="117" t="str">
        <f>IF($C634="", "", IF(IFERROR(INDEX(Ingredients!$AI$11:$AI$310, MATCH($C634, Ingredients!$B$11:$B$310, 0)), "")="", "", IFERROR(INDEX(Ingredients!$AI$11:$AI$310, MATCH($C634, Ingredients!$B$11:$B$310, 0)), "")))</f>
        <v/>
      </c>
      <c r="AT634" s="120" t="str">
        <f t="shared" si="151"/>
        <v/>
      </c>
      <c r="AV634" s="90" t="str">
        <f t="shared" si="141"/>
        <v/>
      </c>
      <c r="AX634" s="90" t="str">
        <f>IF($AV634="", "", COUNTIF($AV$11:$AV$5010, "&lt;"&amp;$AV634)+1+COUNTIF($AV$11:$AV634, $AV634)-1)</f>
        <v/>
      </c>
      <c r="AZ634" s="111" t="str">
        <f>IF($B634="", "", SUMIF('Shopping List'!$AV$11:$AV$25, $B634, 'Shopping List'!$BN$11:$BN$25))</f>
        <v/>
      </c>
      <c r="BB634" s="117" t="str">
        <f t="shared" si="152"/>
        <v/>
      </c>
    </row>
    <row r="635" spans="1:54" x14ac:dyDescent="0.25">
      <c r="A635" s="4"/>
      <c r="B635" s="37"/>
      <c r="C635" s="124"/>
      <c r="D635" s="39"/>
      <c r="E635" s="125"/>
      <c r="F635" s="48"/>
      <c r="G635" s="4"/>
      <c r="H635" s="4"/>
      <c r="I635" s="95" t="str">
        <f>IF($C635="", "", IF(IFERROR(INDEX(Ingredients!$C$11:$C$310, MATCH($C635, Ingredients!$B$11:$B$310, 0)), "")="", "", IFERROR(INDEX(Ingredients!$C$11:$C$310, MATCH($C635, Ingredients!$B$11:$B$310, 0)), "")))</f>
        <v/>
      </c>
      <c r="J635" s="73" t="str">
        <f>IF($B635="", "", IF(IFERROR(INDEX(Meals!$C$11:$C$260, MATCH($B635, Meals!$B$11:$B$260, 0)), "")="", "", IFERROR(INDEX(Meals!$C$11:$C$260, MATCH($B635, Meals!$B$11:$B$260, 0)), "")))</f>
        <v/>
      </c>
      <c r="K635" s="4"/>
      <c r="L635" s="72" t="str">
        <f t="shared" si="142"/>
        <v/>
      </c>
      <c r="M635" s="73" t="str">
        <f t="shared" si="143"/>
        <v/>
      </c>
      <c r="N635" s="4"/>
      <c r="O635" s="78" t="str">
        <f t="shared" si="144"/>
        <v/>
      </c>
      <c r="P635" s="79" t="str">
        <f t="shared" si="145"/>
        <v/>
      </c>
      <c r="Q635" s="4"/>
      <c r="R635" s="90" t="str">
        <f t="shared" si="146"/>
        <v/>
      </c>
      <c r="S635" s="4"/>
      <c r="Y635" s="18" t="str">
        <f t="shared" si="147"/>
        <v/>
      </c>
      <c r="AA635" s="18" t="str">
        <f t="shared" si="138"/>
        <v/>
      </c>
      <c r="AB635" s="18" t="str">
        <f t="shared" si="139"/>
        <v/>
      </c>
      <c r="AC635" s="18" t="str">
        <f t="shared" si="148"/>
        <v/>
      </c>
      <c r="AD635" s="18" t="str">
        <f t="shared" si="148"/>
        <v/>
      </c>
      <c r="AE635" s="18" t="str">
        <f t="shared" si="149"/>
        <v/>
      </c>
      <c r="AG635" s="95" t="str">
        <f>IF($C635="", "", IF(IFERROR(INDEX(Ingredients!C$11:C$310, MATCH($C635, Ingredients!$B$11:$B$310, 0)), "")="", "", IFERROR(INDEX(Ingredients!C$11:C$310, MATCH($C635, Ingredients!$B$11:$B$310, 0)), "")))</f>
        <v/>
      </c>
      <c r="AH635" s="105" t="str">
        <f>IF($C635="", "", IF(IFERROR(INDEX(Ingredients!D$11:D$310, MATCH($C635, Ingredients!$B$11:$B$310, 0)), "")="", "", IFERROR(INDEX(Ingredients!D$11:D$310, MATCH($C635, Ingredients!$B$11:$B$310, 0)), "")))</f>
        <v/>
      </c>
      <c r="AI635" s="106" t="str">
        <f>IF($C635="", "", IF(IFERROR(INDEX(Ingredients!E$11:E$310, MATCH($C635, Ingredients!$B$11:$B$310, 0)), "")="", "", IFERROR(INDEX(Ingredients!E$11:E$310, MATCH($C635, Ingredients!$B$11:$B$310, 0)), "")))</f>
        <v/>
      </c>
      <c r="AJ635" s="108" t="str">
        <f>IF($C635="", "", IF(IFERROR(INDEX(Ingredients!F$11:F$310, MATCH($C635, Ingredients!$B$11:$B$310, 0)), "")="", "", IFERROR(INDEX(Ingredients!F$11:F$310, MATCH($C635, Ingredients!$B$11:$B$310, 0)), "")))</f>
        <v/>
      </c>
      <c r="AK635" s="106" t="str">
        <f>IF($C635="", "", IF(IFERROR(INDEX(Ingredients!G$11:G$310, MATCH($C635, Ingredients!$B$11:$B$310, 0)), "")="", "", IFERROR(INDEX(Ingredients!G$11:G$310, MATCH($C635, Ingredients!$B$11:$B$310, 0)), "")))</f>
        <v/>
      </c>
      <c r="AL635" s="79" t="str">
        <f>IF($C635="", "", IF(IFERROR(INDEX(Ingredients!H$11:H$310, MATCH($C635, Ingredients!$B$11:$B$310, 0)), "")="", "", IFERROR(INDEX(Ingredients!H$11:H$310, MATCH($C635, Ingredients!$B$11:$B$310, 0)), "")))</f>
        <v/>
      </c>
      <c r="AN635" s="83" t="str">
        <f t="shared" si="140"/>
        <v/>
      </c>
      <c r="AP635" s="114" t="str">
        <f t="shared" si="150"/>
        <v/>
      </c>
      <c r="AR635" s="117" t="str">
        <f>IF($C635="", "", IF(IFERROR(INDEX(Ingredients!$AI$11:$AI$310, MATCH($C635, Ingredients!$B$11:$B$310, 0)), "")="", "", IFERROR(INDEX(Ingredients!$AI$11:$AI$310, MATCH($C635, Ingredients!$B$11:$B$310, 0)), "")))</f>
        <v/>
      </c>
      <c r="AT635" s="120" t="str">
        <f t="shared" si="151"/>
        <v/>
      </c>
      <c r="AV635" s="90" t="str">
        <f t="shared" si="141"/>
        <v/>
      </c>
      <c r="AX635" s="90" t="str">
        <f>IF($AV635="", "", COUNTIF($AV$11:$AV$5010, "&lt;"&amp;$AV635)+1+COUNTIF($AV$11:$AV635, $AV635)-1)</f>
        <v/>
      </c>
      <c r="AZ635" s="111" t="str">
        <f>IF($B635="", "", SUMIF('Shopping List'!$AV$11:$AV$25, $B635, 'Shopping List'!$BN$11:$BN$25))</f>
        <v/>
      </c>
      <c r="BB635" s="117" t="str">
        <f t="shared" si="152"/>
        <v/>
      </c>
    </row>
    <row r="636" spans="1:54" x14ac:dyDescent="0.25">
      <c r="A636" s="4"/>
      <c r="B636" s="37"/>
      <c r="C636" s="124"/>
      <c r="D636" s="39"/>
      <c r="E636" s="125"/>
      <c r="F636" s="48"/>
      <c r="G636" s="4"/>
      <c r="H636" s="4"/>
      <c r="I636" s="95" t="str">
        <f>IF($C636="", "", IF(IFERROR(INDEX(Ingredients!$C$11:$C$310, MATCH($C636, Ingredients!$B$11:$B$310, 0)), "")="", "", IFERROR(INDEX(Ingredients!$C$11:$C$310, MATCH($C636, Ingredients!$B$11:$B$310, 0)), "")))</f>
        <v/>
      </c>
      <c r="J636" s="73" t="str">
        <f>IF($B636="", "", IF(IFERROR(INDEX(Meals!$C$11:$C$260, MATCH($B636, Meals!$B$11:$B$260, 0)), "")="", "", IFERROR(INDEX(Meals!$C$11:$C$260, MATCH($B636, Meals!$B$11:$B$260, 0)), "")))</f>
        <v/>
      </c>
      <c r="K636" s="4"/>
      <c r="L636" s="72" t="str">
        <f t="shared" si="142"/>
        <v/>
      </c>
      <c r="M636" s="73" t="str">
        <f t="shared" si="143"/>
        <v/>
      </c>
      <c r="N636" s="4"/>
      <c r="O636" s="78" t="str">
        <f t="shared" si="144"/>
        <v/>
      </c>
      <c r="P636" s="79" t="str">
        <f t="shared" si="145"/>
        <v/>
      </c>
      <c r="Q636" s="4"/>
      <c r="R636" s="90" t="str">
        <f t="shared" si="146"/>
        <v/>
      </c>
      <c r="S636" s="4"/>
      <c r="Y636" s="18" t="str">
        <f t="shared" si="147"/>
        <v/>
      </c>
      <c r="AA636" s="18" t="str">
        <f t="shared" si="138"/>
        <v/>
      </c>
      <c r="AB636" s="18" t="str">
        <f t="shared" si="139"/>
        <v/>
      </c>
      <c r="AC636" s="18" t="str">
        <f t="shared" si="148"/>
        <v/>
      </c>
      <c r="AD636" s="18" t="str">
        <f t="shared" si="148"/>
        <v/>
      </c>
      <c r="AE636" s="18" t="str">
        <f t="shared" si="149"/>
        <v/>
      </c>
      <c r="AG636" s="95" t="str">
        <f>IF($C636="", "", IF(IFERROR(INDEX(Ingredients!C$11:C$310, MATCH($C636, Ingredients!$B$11:$B$310, 0)), "")="", "", IFERROR(INDEX(Ingredients!C$11:C$310, MATCH($C636, Ingredients!$B$11:$B$310, 0)), "")))</f>
        <v/>
      </c>
      <c r="AH636" s="105" t="str">
        <f>IF($C636="", "", IF(IFERROR(INDEX(Ingredients!D$11:D$310, MATCH($C636, Ingredients!$B$11:$B$310, 0)), "")="", "", IFERROR(INDEX(Ingredients!D$11:D$310, MATCH($C636, Ingredients!$B$11:$B$310, 0)), "")))</f>
        <v/>
      </c>
      <c r="AI636" s="106" t="str">
        <f>IF($C636="", "", IF(IFERROR(INDEX(Ingredients!E$11:E$310, MATCH($C636, Ingredients!$B$11:$B$310, 0)), "")="", "", IFERROR(INDEX(Ingredients!E$11:E$310, MATCH($C636, Ingredients!$B$11:$B$310, 0)), "")))</f>
        <v/>
      </c>
      <c r="AJ636" s="108" t="str">
        <f>IF($C636="", "", IF(IFERROR(INDEX(Ingredients!F$11:F$310, MATCH($C636, Ingredients!$B$11:$B$310, 0)), "")="", "", IFERROR(INDEX(Ingredients!F$11:F$310, MATCH($C636, Ingredients!$B$11:$B$310, 0)), "")))</f>
        <v/>
      </c>
      <c r="AK636" s="106" t="str">
        <f>IF($C636="", "", IF(IFERROR(INDEX(Ingredients!G$11:G$310, MATCH($C636, Ingredients!$B$11:$B$310, 0)), "")="", "", IFERROR(INDEX(Ingredients!G$11:G$310, MATCH($C636, Ingredients!$B$11:$B$310, 0)), "")))</f>
        <v/>
      </c>
      <c r="AL636" s="79" t="str">
        <f>IF($C636="", "", IF(IFERROR(INDEX(Ingredients!H$11:H$310, MATCH($C636, Ingredients!$B$11:$B$310, 0)), "")="", "", IFERROR(INDEX(Ingredients!H$11:H$310, MATCH($C636, Ingredients!$B$11:$B$310, 0)), "")))</f>
        <v/>
      </c>
      <c r="AN636" s="83" t="str">
        <f t="shared" si="140"/>
        <v/>
      </c>
      <c r="AP636" s="114" t="str">
        <f t="shared" si="150"/>
        <v/>
      </c>
      <c r="AR636" s="117" t="str">
        <f>IF($C636="", "", IF(IFERROR(INDEX(Ingredients!$AI$11:$AI$310, MATCH($C636, Ingredients!$B$11:$B$310, 0)), "")="", "", IFERROR(INDEX(Ingredients!$AI$11:$AI$310, MATCH($C636, Ingredients!$B$11:$B$310, 0)), "")))</f>
        <v/>
      </c>
      <c r="AT636" s="120" t="str">
        <f t="shared" si="151"/>
        <v/>
      </c>
      <c r="AV636" s="90" t="str">
        <f t="shared" si="141"/>
        <v/>
      </c>
      <c r="AX636" s="90" t="str">
        <f>IF($AV636="", "", COUNTIF($AV$11:$AV$5010, "&lt;"&amp;$AV636)+1+COUNTIF($AV$11:$AV636, $AV636)-1)</f>
        <v/>
      </c>
      <c r="AZ636" s="111" t="str">
        <f>IF($B636="", "", SUMIF('Shopping List'!$AV$11:$AV$25, $B636, 'Shopping List'!$BN$11:$BN$25))</f>
        <v/>
      </c>
      <c r="BB636" s="117" t="str">
        <f t="shared" si="152"/>
        <v/>
      </c>
    </row>
    <row r="637" spans="1:54" x14ac:dyDescent="0.25">
      <c r="A637" s="4"/>
      <c r="B637" s="37"/>
      <c r="C637" s="124"/>
      <c r="D637" s="39"/>
      <c r="E637" s="125"/>
      <c r="F637" s="48"/>
      <c r="G637" s="4"/>
      <c r="H637" s="4"/>
      <c r="I637" s="95" t="str">
        <f>IF($C637="", "", IF(IFERROR(INDEX(Ingredients!$C$11:$C$310, MATCH($C637, Ingredients!$B$11:$B$310, 0)), "")="", "", IFERROR(INDEX(Ingredients!$C$11:$C$310, MATCH($C637, Ingredients!$B$11:$B$310, 0)), "")))</f>
        <v/>
      </c>
      <c r="J637" s="73" t="str">
        <f>IF($B637="", "", IF(IFERROR(INDEX(Meals!$C$11:$C$260, MATCH($B637, Meals!$B$11:$B$260, 0)), "")="", "", IFERROR(INDEX(Meals!$C$11:$C$260, MATCH($B637, Meals!$B$11:$B$260, 0)), "")))</f>
        <v/>
      </c>
      <c r="K637" s="4"/>
      <c r="L637" s="72" t="str">
        <f t="shared" si="142"/>
        <v/>
      </c>
      <c r="M637" s="73" t="str">
        <f t="shared" si="143"/>
        <v/>
      </c>
      <c r="N637" s="4"/>
      <c r="O637" s="78" t="str">
        <f t="shared" si="144"/>
        <v/>
      </c>
      <c r="P637" s="79" t="str">
        <f t="shared" si="145"/>
        <v/>
      </c>
      <c r="Q637" s="4"/>
      <c r="R637" s="90" t="str">
        <f t="shared" si="146"/>
        <v/>
      </c>
      <c r="S637" s="4"/>
      <c r="Y637" s="18" t="str">
        <f t="shared" si="147"/>
        <v/>
      </c>
      <c r="AA637" s="18" t="str">
        <f t="shared" si="138"/>
        <v/>
      </c>
      <c r="AB637" s="18" t="str">
        <f t="shared" si="139"/>
        <v/>
      </c>
      <c r="AC637" s="18" t="str">
        <f t="shared" si="148"/>
        <v/>
      </c>
      <c r="AD637" s="18" t="str">
        <f t="shared" si="148"/>
        <v/>
      </c>
      <c r="AE637" s="18" t="str">
        <f t="shared" si="149"/>
        <v/>
      </c>
      <c r="AG637" s="95" t="str">
        <f>IF($C637="", "", IF(IFERROR(INDEX(Ingredients!C$11:C$310, MATCH($C637, Ingredients!$B$11:$B$310, 0)), "")="", "", IFERROR(INDEX(Ingredients!C$11:C$310, MATCH($C637, Ingredients!$B$11:$B$310, 0)), "")))</f>
        <v/>
      </c>
      <c r="AH637" s="105" t="str">
        <f>IF($C637="", "", IF(IFERROR(INDEX(Ingredients!D$11:D$310, MATCH($C637, Ingredients!$B$11:$B$310, 0)), "")="", "", IFERROR(INDEX(Ingredients!D$11:D$310, MATCH($C637, Ingredients!$B$11:$B$310, 0)), "")))</f>
        <v/>
      </c>
      <c r="AI637" s="106" t="str">
        <f>IF($C637="", "", IF(IFERROR(INDEX(Ingredients!E$11:E$310, MATCH($C637, Ingredients!$B$11:$B$310, 0)), "")="", "", IFERROR(INDEX(Ingredients!E$11:E$310, MATCH($C637, Ingredients!$B$11:$B$310, 0)), "")))</f>
        <v/>
      </c>
      <c r="AJ637" s="108" t="str">
        <f>IF($C637="", "", IF(IFERROR(INDEX(Ingredients!F$11:F$310, MATCH($C637, Ingredients!$B$11:$B$310, 0)), "")="", "", IFERROR(INDEX(Ingredients!F$11:F$310, MATCH($C637, Ingredients!$B$11:$B$310, 0)), "")))</f>
        <v/>
      </c>
      <c r="AK637" s="106" t="str">
        <f>IF($C637="", "", IF(IFERROR(INDEX(Ingredients!G$11:G$310, MATCH($C637, Ingredients!$B$11:$B$310, 0)), "")="", "", IFERROR(INDEX(Ingredients!G$11:G$310, MATCH($C637, Ingredients!$B$11:$B$310, 0)), "")))</f>
        <v/>
      </c>
      <c r="AL637" s="79" t="str">
        <f>IF($C637="", "", IF(IFERROR(INDEX(Ingredients!H$11:H$310, MATCH($C637, Ingredients!$B$11:$B$310, 0)), "")="", "", IFERROR(INDEX(Ingredients!H$11:H$310, MATCH($C637, Ingredients!$B$11:$B$310, 0)), "")))</f>
        <v/>
      </c>
      <c r="AN637" s="83" t="str">
        <f t="shared" si="140"/>
        <v/>
      </c>
      <c r="AP637" s="114" t="str">
        <f t="shared" si="150"/>
        <v/>
      </c>
      <c r="AR637" s="117" t="str">
        <f>IF($C637="", "", IF(IFERROR(INDEX(Ingredients!$AI$11:$AI$310, MATCH($C637, Ingredients!$B$11:$B$310, 0)), "")="", "", IFERROR(INDEX(Ingredients!$AI$11:$AI$310, MATCH($C637, Ingredients!$B$11:$B$310, 0)), "")))</f>
        <v/>
      </c>
      <c r="AT637" s="120" t="str">
        <f t="shared" si="151"/>
        <v/>
      </c>
      <c r="AV637" s="90" t="str">
        <f t="shared" si="141"/>
        <v/>
      </c>
      <c r="AX637" s="90" t="str">
        <f>IF($AV637="", "", COUNTIF($AV$11:$AV$5010, "&lt;"&amp;$AV637)+1+COUNTIF($AV$11:$AV637, $AV637)-1)</f>
        <v/>
      </c>
      <c r="AZ637" s="111" t="str">
        <f>IF($B637="", "", SUMIF('Shopping List'!$AV$11:$AV$25, $B637, 'Shopping List'!$BN$11:$BN$25))</f>
        <v/>
      </c>
      <c r="BB637" s="117" t="str">
        <f t="shared" si="152"/>
        <v/>
      </c>
    </row>
    <row r="638" spans="1:54" x14ac:dyDescent="0.25">
      <c r="A638" s="4"/>
      <c r="B638" s="37"/>
      <c r="C638" s="124"/>
      <c r="D638" s="39"/>
      <c r="E638" s="125"/>
      <c r="F638" s="48"/>
      <c r="G638" s="4"/>
      <c r="H638" s="4"/>
      <c r="I638" s="95" t="str">
        <f>IF($C638="", "", IF(IFERROR(INDEX(Ingredients!$C$11:$C$310, MATCH($C638, Ingredients!$B$11:$B$310, 0)), "")="", "", IFERROR(INDEX(Ingredients!$C$11:$C$310, MATCH($C638, Ingredients!$B$11:$B$310, 0)), "")))</f>
        <v/>
      </c>
      <c r="J638" s="73" t="str">
        <f>IF($B638="", "", IF(IFERROR(INDEX(Meals!$C$11:$C$260, MATCH($B638, Meals!$B$11:$B$260, 0)), "")="", "", IFERROR(INDEX(Meals!$C$11:$C$260, MATCH($B638, Meals!$B$11:$B$260, 0)), "")))</f>
        <v/>
      </c>
      <c r="K638" s="4"/>
      <c r="L638" s="72" t="str">
        <f t="shared" si="142"/>
        <v/>
      </c>
      <c r="M638" s="73" t="str">
        <f t="shared" si="143"/>
        <v/>
      </c>
      <c r="N638" s="4"/>
      <c r="O638" s="78" t="str">
        <f t="shared" si="144"/>
        <v/>
      </c>
      <c r="P638" s="79" t="str">
        <f t="shared" si="145"/>
        <v/>
      </c>
      <c r="Q638" s="4"/>
      <c r="R638" s="90" t="str">
        <f t="shared" si="146"/>
        <v/>
      </c>
      <c r="S638" s="4"/>
      <c r="Y638" s="18" t="str">
        <f t="shared" si="147"/>
        <v/>
      </c>
      <c r="AA638" s="18" t="str">
        <f t="shared" si="138"/>
        <v/>
      </c>
      <c r="AB638" s="18" t="str">
        <f t="shared" si="139"/>
        <v/>
      </c>
      <c r="AC638" s="18" t="str">
        <f t="shared" si="148"/>
        <v/>
      </c>
      <c r="AD638" s="18" t="str">
        <f t="shared" si="148"/>
        <v/>
      </c>
      <c r="AE638" s="18" t="str">
        <f t="shared" si="149"/>
        <v/>
      </c>
      <c r="AG638" s="95" t="str">
        <f>IF($C638="", "", IF(IFERROR(INDEX(Ingredients!C$11:C$310, MATCH($C638, Ingredients!$B$11:$B$310, 0)), "")="", "", IFERROR(INDEX(Ingredients!C$11:C$310, MATCH($C638, Ingredients!$B$11:$B$310, 0)), "")))</f>
        <v/>
      </c>
      <c r="AH638" s="105" t="str">
        <f>IF($C638="", "", IF(IFERROR(INDEX(Ingredients!D$11:D$310, MATCH($C638, Ingredients!$B$11:$B$310, 0)), "")="", "", IFERROR(INDEX(Ingredients!D$11:D$310, MATCH($C638, Ingredients!$B$11:$B$310, 0)), "")))</f>
        <v/>
      </c>
      <c r="AI638" s="106" t="str">
        <f>IF($C638="", "", IF(IFERROR(INDEX(Ingredients!E$11:E$310, MATCH($C638, Ingredients!$B$11:$B$310, 0)), "")="", "", IFERROR(INDEX(Ingredients!E$11:E$310, MATCH($C638, Ingredients!$B$11:$B$310, 0)), "")))</f>
        <v/>
      </c>
      <c r="AJ638" s="108" t="str">
        <f>IF($C638="", "", IF(IFERROR(INDEX(Ingredients!F$11:F$310, MATCH($C638, Ingredients!$B$11:$B$310, 0)), "")="", "", IFERROR(INDEX(Ingredients!F$11:F$310, MATCH($C638, Ingredients!$B$11:$B$310, 0)), "")))</f>
        <v/>
      </c>
      <c r="AK638" s="106" t="str">
        <f>IF($C638="", "", IF(IFERROR(INDEX(Ingredients!G$11:G$310, MATCH($C638, Ingredients!$B$11:$B$310, 0)), "")="", "", IFERROR(INDEX(Ingredients!G$11:G$310, MATCH($C638, Ingredients!$B$11:$B$310, 0)), "")))</f>
        <v/>
      </c>
      <c r="AL638" s="79" t="str">
        <f>IF($C638="", "", IF(IFERROR(INDEX(Ingredients!H$11:H$310, MATCH($C638, Ingredients!$B$11:$B$310, 0)), "")="", "", IFERROR(INDEX(Ingredients!H$11:H$310, MATCH($C638, Ingredients!$B$11:$B$310, 0)), "")))</f>
        <v/>
      </c>
      <c r="AN638" s="83" t="str">
        <f t="shared" si="140"/>
        <v/>
      </c>
      <c r="AP638" s="114" t="str">
        <f t="shared" si="150"/>
        <v/>
      </c>
      <c r="AR638" s="117" t="str">
        <f>IF($C638="", "", IF(IFERROR(INDEX(Ingredients!$AI$11:$AI$310, MATCH($C638, Ingredients!$B$11:$B$310, 0)), "")="", "", IFERROR(INDEX(Ingredients!$AI$11:$AI$310, MATCH($C638, Ingredients!$B$11:$B$310, 0)), "")))</f>
        <v/>
      </c>
      <c r="AT638" s="120" t="str">
        <f t="shared" si="151"/>
        <v/>
      </c>
      <c r="AV638" s="90" t="str">
        <f t="shared" si="141"/>
        <v/>
      </c>
      <c r="AX638" s="90" t="str">
        <f>IF($AV638="", "", COUNTIF($AV$11:$AV$5010, "&lt;"&amp;$AV638)+1+COUNTIF($AV$11:$AV638, $AV638)-1)</f>
        <v/>
      </c>
      <c r="AZ638" s="111" t="str">
        <f>IF($B638="", "", SUMIF('Shopping List'!$AV$11:$AV$25, $B638, 'Shopping List'!$BN$11:$BN$25))</f>
        <v/>
      </c>
      <c r="BB638" s="117" t="str">
        <f t="shared" si="152"/>
        <v/>
      </c>
    </row>
    <row r="639" spans="1:54" x14ac:dyDescent="0.25">
      <c r="A639" s="4"/>
      <c r="B639" s="37"/>
      <c r="C639" s="124"/>
      <c r="D639" s="39"/>
      <c r="E639" s="125"/>
      <c r="F639" s="48"/>
      <c r="G639" s="4"/>
      <c r="H639" s="4"/>
      <c r="I639" s="95" t="str">
        <f>IF($C639="", "", IF(IFERROR(INDEX(Ingredients!$C$11:$C$310, MATCH($C639, Ingredients!$B$11:$B$310, 0)), "")="", "", IFERROR(INDEX(Ingredients!$C$11:$C$310, MATCH($C639, Ingredients!$B$11:$B$310, 0)), "")))</f>
        <v/>
      </c>
      <c r="J639" s="73" t="str">
        <f>IF($B639="", "", IF(IFERROR(INDEX(Meals!$C$11:$C$260, MATCH($B639, Meals!$B$11:$B$260, 0)), "")="", "", IFERROR(INDEX(Meals!$C$11:$C$260, MATCH($B639, Meals!$B$11:$B$260, 0)), "")))</f>
        <v/>
      </c>
      <c r="K639" s="4"/>
      <c r="L639" s="72" t="str">
        <f t="shared" si="142"/>
        <v/>
      </c>
      <c r="M639" s="73" t="str">
        <f t="shared" si="143"/>
        <v/>
      </c>
      <c r="N639" s="4"/>
      <c r="O639" s="78" t="str">
        <f t="shared" si="144"/>
        <v/>
      </c>
      <c r="P639" s="79" t="str">
        <f t="shared" si="145"/>
        <v/>
      </c>
      <c r="Q639" s="4"/>
      <c r="R639" s="90" t="str">
        <f t="shared" si="146"/>
        <v/>
      </c>
      <c r="S639" s="4"/>
      <c r="Y639" s="18" t="str">
        <f t="shared" si="147"/>
        <v/>
      </c>
      <c r="AA639" s="18" t="str">
        <f t="shared" si="138"/>
        <v/>
      </c>
      <c r="AB639" s="18" t="str">
        <f t="shared" si="139"/>
        <v/>
      </c>
      <c r="AC639" s="18" t="str">
        <f t="shared" si="148"/>
        <v/>
      </c>
      <c r="AD639" s="18" t="str">
        <f t="shared" si="148"/>
        <v/>
      </c>
      <c r="AE639" s="18" t="str">
        <f t="shared" si="149"/>
        <v/>
      </c>
      <c r="AG639" s="95" t="str">
        <f>IF($C639="", "", IF(IFERROR(INDEX(Ingredients!C$11:C$310, MATCH($C639, Ingredients!$B$11:$B$310, 0)), "")="", "", IFERROR(INDEX(Ingredients!C$11:C$310, MATCH($C639, Ingredients!$B$11:$B$310, 0)), "")))</f>
        <v/>
      </c>
      <c r="AH639" s="105" t="str">
        <f>IF($C639="", "", IF(IFERROR(INDEX(Ingredients!D$11:D$310, MATCH($C639, Ingredients!$B$11:$B$310, 0)), "")="", "", IFERROR(INDEX(Ingredients!D$11:D$310, MATCH($C639, Ingredients!$B$11:$B$310, 0)), "")))</f>
        <v/>
      </c>
      <c r="AI639" s="106" t="str">
        <f>IF($C639="", "", IF(IFERROR(INDEX(Ingredients!E$11:E$310, MATCH($C639, Ingredients!$B$11:$B$310, 0)), "")="", "", IFERROR(INDEX(Ingredients!E$11:E$310, MATCH($C639, Ingredients!$B$11:$B$310, 0)), "")))</f>
        <v/>
      </c>
      <c r="AJ639" s="108" t="str">
        <f>IF($C639="", "", IF(IFERROR(INDEX(Ingredients!F$11:F$310, MATCH($C639, Ingredients!$B$11:$B$310, 0)), "")="", "", IFERROR(INDEX(Ingredients!F$11:F$310, MATCH($C639, Ingredients!$B$11:$B$310, 0)), "")))</f>
        <v/>
      </c>
      <c r="AK639" s="106" t="str">
        <f>IF($C639="", "", IF(IFERROR(INDEX(Ingredients!G$11:G$310, MATCH($C639, Ingredients!$B$11:$B$310, 0)), "")="", "", IFERROR(INDEX(Ingredients!G$11:G$310, MATCH($C639, Ingredients!$B$11:$B$310, 0)), "")))</f>
        <v/>
      </c>
      <c r="AL639" s="79" t="str">
        <f>IF($C639="", "", IF(IFERROR(INDEX(Ingredients!H$11:H$310, MATCH($C639, Ingredients!$B$11:$B$310, 0)), "")="", "", IFERROR(INDEX(Ingredients!H$11:H$310, MATCH($C639, Ingredients!$B$11:$B$310, 0)), "")))</f>
        <v/>
      </c>
      <c r="AN639" s="83" t="str">
        <f t="shared" si="140"/>
        <v/>
      </c>
      <c r="AP639" s="114" t="str">
        <f t="shared" si="150"/>
        <v/>
      </c>
      <c r="AR639" s="117" t="str">
        <f>IF($C639="", "", IF(IFERROR(INDEX(Ingredients!$AI$11:$AI$310, MATCH($C639, Ingredients!$B$11:$B$310, 0)), "")="", "", IFERROR(INDEX(Ingredients!$AI$11:$AI$310, MATCH($C639, Ingredients!$B$11:$B$310, 0)), "")))</f>
        <v/>
      </c>
      <c r="AT639" s="120" t="str">
        <f t="shared" si="151"/>
        <v/>
      </c>
      <c r="AV639" s="90" t="str">
        <f t="shared" si="141"/>
        <v/>
      </c>
      <c r="AX639" s="90" t="str">
        <f>IF($AV639="", "", COUNTIF($AV$11:$AV$5010, "&lt;"&amp;$AV639)+1+COUNTIF($AV$11:$AV639, $AV639)-1)</f>
        <v/>
      </c>
      <c r="AZ639" s="111" t="str">
        <f>IF($B639="", "", SUMIF('Shopping List'!$AV$11:$AV$25, $B639, 'Shopping List'!$BN$11:$BN$25))</f>
        <v/>
      </c>
      <c r="BB639" s="117" t="str">
        <f t="shared" si="152"/>
        <v/>
      </c>
    </row>
    <row r="640" spans="1:54" x14ac:dyDescent="0.25">
      <c r="A640" s="4"/>
      <c r="B640" s="37"/>
      <c r="C640" s="124"/>
      <c r="D640" s="39"/>
      <c r="E640" s="125"/>
      <c r="F640" s="48"/>
      <c r="G640" s="4"/>
      <c r="H640" s="4"/>
      <c r="I640" s="95" t="str">
        <f>IF($C640="", "", IF(IFERROR(INDEX(Ingredients!$C$11:$C$310, MATCH($C640, Ingredients!$B$11:$B$310, 0)), "")="", "", IFERROR(INDEX(Ingredients!$C$11:$C$310, MATCH($C640, Ingredients!$B$11:$B$310, 0)), "")))</f>
        <v/>
      </c>
      <c r="J640" s="73" t="str">
        <f>IF($B640="", "", IF(IFERROR(INDEX(Meals!$C$11:$C$260, MATCH($B640, Meals!$B$11:$B$260, 0)), "")="", "", IFERROR(INDEX(Meals!$C$11:$C$260, MATCH($B640, Meals!$B$11:$B$260, 0)), "")))</f>
        <v/>
      </c>
      <c r="K640" s="4"/>
      <c r="L640" s="72" t="str">
        <f t="shared" si="142"/>
        <v/>
      </c>
      <c r="M640" s="73" t="str">
        <f t="shared" si="143"/>
        <v/>
      </c>
      <c r="N640" s="4"/>
      <c r="O640" s="78" t="str">
        <f t="shared" si="144"/>
        <v/>
      </c>
      <c r="P640" s="79" t="str">
        <f t="shared" si="145"/>
        <v/>
      </c>
      <c r="Q640" s="4"/>
      <c r="R640" s="90" t="str">
        <f t="shared" si="146"/>
        <v/>
      </c>
      <c r="S640" s="4"/>
      <c r="Y640" s="18" t="str">
        <f t="shared" si="147"/>
        <v/>
      </c>
      <c r="AA640" s="18" t="str">
        <f t="shared" si="138"/>
        <v/>
      </c>
      <c r="AB640" s="18" t="str">
        <f t="shared" si="139"/>
        <v/>
      </c>
      <c r="AC640" s="18" t="str">
        <f t="shared" si="148"/>
        <v/>
      </c>
      <c r="AD640" s="18" t="str">
        <f t="shared" si="148"/>
        <v/>
      </c>
      <c r="AE640" s="18" t="str">
        <f t="shared" si="149"/>
        <v/>
      </c>
      <c r="AG640" s="95" t="str">
        <f>IF($C640="", "", IF(IFERROR(INDEX(Ingredients!C$11:C$310, MATCH($C640, Ingredients!$B$11:$B$310, 0)), "")="", "", IFERROR(INDEX(Ingredients!C$11:C$310, MATCH($C640, Ingredients!$B$11:$B$310, 0)), "")))</f>
        <v/>
      </c>
      <c r="AH640" s="105" t="str">
        <f>IF($C640="", "", IF(IFERROR(INDEX(Ingredients!D$11:D$310, MATCH($C640, Ingredients!$B$11:$B$310, 0)), "")="", "", IFERROR(INDEX(Ingredients!D$11:D$310, MATCH($C640, Ingredients!$B$11:$B$310, 0)), "")))</f>
        <v/>
      </c>
      <c r="AI640" s="106" t="str">
        <f>IF($C640="", "", IF(IFERROR(INDEX(Ingredients!E$11:E$310, MATCH($C640, Ingredients!$B$11:$B$310, 0)), "")="", "", IFERROR(INDEX(Ingredients!E$11:E$310, MATCH($C640, Ingredients!$B$11:$B$310, 0)), "")))</f>
        <v/>
      </c>
      <c r="AJ640" s="108" t="str">
        <f>IF($C640="", "", IF(IFERROR(INDEX(Ingredients!F$11:F$310, MATCH($C640, Ingredients!$B$11:$B$310, 0)), "")="", "", IFERROR(INDEX(Ingredients!F$11:F$310, MATCH($C640, Ingredients!$B$11:$B$310, 0)), "")))</f>
        <v/>
      </c>
      <c r="AK640" s="106" t="str">
        <f>IF($C640="", "", IF(IFERROR(INDEX(Ingredients!G$11:G$310, MATCH($C640, Ingredients!$B$11:$B$310, 0)), "")="", "", IFERROR(INDEX(Ingredients!G$11:G$310, MATCH($C640, Ingredients!$B$11:$B$310, 0)), "")))</f>
        <v/>
      </c>
      <c r="AL640" s="79" t="str">
        <f>IF($C640="", "", IF(IFERROR(INDEX(Ingredients!H$11:H$310, MATCH($C640, Ingredients!$B$11:$B$310, 0)), "")="", "", IFERROR(INDEX(Ingredients!H$11:H$310, MATCH($C640, Ingredients!$B$11:$B$310, 0)), "")))</f>
        <v/>
      </c>
      <c r="AN640" s="83" t="str">
        <f t="shared" si="140"/>
        <v/>
      </c>
      <c r="AP640" s="114" t="str">
        <f t="shared" si="150"/>
        <v/>
      </c>
      <c r="AR640" s="117" t="str">
        <f>IF($C640="", "", IF(IFERROR(INDEX(Ingredients!$AI$11:$AI$310, MATCH($C640, Ingredients!$B$11:$B$310, 0)), "")="", "", IFERROR(INDEX(Ingredients!$AI$11:$AI$310, MATCH($C640, Ingredients!$B$11:$B$310, 0)), "")))</f>
        <v/>
      </c>
      <c r="AT640" s="120" t="str">
        <f t="shared" si="151"/>
        <v/>
      </c>
      <c r="AV640" s="90" t="str">
        <f t="shared" si="141"/>
        <v/>
      </c>
      <c r="AX640" s="90" t="str">
        <f>IF($AV640="", "", COUNTIF($AV$11:$AV$5010, "&lt;"&amp;$AV640)+1+COUNTIF($AV$11:$AV640, $AV640)-1)</f>
        <v/>
      </c>
      <c r="AZ640" s="111" t="str">
        <f>IF($B640="", "", SUMIF('Shopping List'!$AV$11:$AV$25, $B640, 'Shopping List'!$BN$11:$BN$25))</f>
        <v/>
      </c>
      <c r="BB640" s="117" t="str">
        <f t="shared" si="152"/>
        <v/>
      </c>
    </row>
    <row r="641" spans="1:54" x14ac:dyDescent="0.25">
      <c r="A641" s="4"/>
      <c r="B641" s="37"/>
      <c r="C641" s="124"/>
      <c r="D641" s="39"/>
      <c r="E641" s="125"/>
      <c r="F641" s="48"/>
      <c r="G641" s="4"/>
      <c r="H641" s="4"/>
      <c r="I641" s="95" t="str">
        <f>IF($C641="", "", IF(IFERROR(INDEX(Ingredients!$C$11:$C$310, MATCH($C641, Ingredients!$B$11:$B$310, 0)), "")="", "", IFERROR(INDEX(Ingredients!$C$11:$C$310, MATCH($C641, Ingredients!$B$11:$B$310, 0)), "")))</f>
        <v/>
      </c>
      <c r="J641" s="73" t="str">
        <f>IF($B641="", "", IF(IFERROR(INDEX(Meals!$C$11:$C$260, MATCH($B641, Meals!$B$11:$B$260, 0)), "")="", "", IFERROR(INDEX(Meals!$C$11:$C$260, MATCH($B641, Meals!$B$11:$B$260, 0)), "")))</f>
        <v/>
      </c>
      <c r="K641" s="4"/>
      <c r="L641" s="72" t="str">
        <f t="shared" si="142"/>
        <v/>
      </c>
      <c r="M641" s="73" t="str">
        <f t="shared" si="143"/>
        <v/>
      </c>
      <c r="N641" s="4"/>
      <c r="O641" s="78" t="str">
        <f t="shared" si="144"/>
        <v/>
      </c>
      <c r="P641" s="79" t="str">
        <f t="shared" si="145"/>
        <v/>
      </c>
      <c r="Q641" s="4"/>
      <c r="R641" s="90" t="str">
        <f t="shared" si="146"/>
        <v/>
      </c>
      <c r="S641" s="4"/>
      <c r="Y641" s="18" t="str">
        <f t="shared" si="147"/>
        <v/>
      </c>
      <c r="AA641" s="18" t="str">
        <f t="shared" si="138"/>
        <v/>
      </c>
      <c r="AB641" s="18" t="str">
        <f t="shared" si="139"/>
        <v/>
      </c>
      <c r="AC641" s="18" t="str">
        <f t="shared" si="148"/>
        <v/>
      </c>
      <c r="AD641" s="18" t="str">
        <f t="shared" si="148"/>
        <v/>
      </c>
      <c r="AE641" s="18" t="str">
        <f t="shared" si="149"/>
        <v/>
      </c>
      <c r="AG641" s="95" t="str">
        <f>IF($C641="", "", IF(IFERROR(INDEX(Ingredients!C$11:C$310, MATCH($C641, Ingredients!$B$11:$B$310, 0)), "")="", "", IFERROR(INDEX(Ingredients!C$11:C$310, MATCH($C641, Ingredients!$B$11:$B$310, 0)), "")))</f>
        <v/>
      </c>
      <c r="AH641" s="105" t="str">
        <f>IF($C641="", "", IF(IFERROR(INDEX(Ingredients!D$11:D$310, MATCH($C641, Ingredients!$B$11:$B$310, 0)), "")="", "", IFERROR(INDEX(Ingredients!D$11:D$310, MATCH($C641, Ingredients!$B$11:$B$310, 0)), "")))</f>
        <v/>
      </c>
      <c r="AI641" s="106" t="str">
        <f>IF($C641="", "", IF(IFERROR(INDEX(Ingredients!E$11:E$310, MATCH($C641, Ingredients!$B$11:$B$310, 0)), "")="", "", IFERROR(INDEX(Ingredients!E$11:E$310, MATCH($C641, Ingredients!$B$11:$B$310, 0)), "")))</f>
        <v/>
      </c>
      <c r="AJ641" s="108" t="str">
        <f>IF($C641="", "", IF(IFERROR(INDEX(Ingredients!F$11:F$310, MATCH($C641, Ingredients!$B$11:$B$310, 0)), "")="", "", IFERROR(INDEX(Ingredients!F$11:F$310, MATCH($C641, Ingredients!$B$11:$B$310, 0)), "")))</f>
        <v/>
      </c>
      <c r="AK641" s="106" t="str">
        <f>IF($C641="", "", IF(IFERROR(INDEX(Ingredients!G$11:G$310, MATCH($C641, Ingredients!$B$11:$B$310, 0)), "")="", "", IFERROR(INDEX(Ingredients!G$11:G$310, MATCH($C641, Ingredients!$B$11:$B$310, 0)), "")))</f>
        <v/>
      </c>
      <c r="AL641" s="79" t="str">
        <f>IF($C641="", "", IF(IFERROR(INDEX(Ingredients!H$11:H$310, MATCH($C641, Ingredients!$B$11:$B$310, 0)), "")="", "", IFERROR(INDEX(Ingredients!H$11:H$310, MATCH($C641, Ingredients!$B$11:$B$310, 0)), "")))</f>
        <v/>
      </c>
      <c r="AN641" s="83" t="str">
        <f t="shared" si="140"/>
        <v/>
      </c>
      <c r="AP641" s="114" t="str">
        <f t="shared" si="150"/>
        <v/>
      </c>
      <c r="AR641" s="117" t="str">
        <f>IF($C641="", "", IF(IFERROR(INDEX(Ingredients!$AI$11:$AI$310, MATCH($C641, Ingredients!$B$11:$B$310, 0)), "")="", "", IFERROR(INDEX(Ingredients!$AI$11:$AI$310, MATCH($C641, Ingredients!$B$11:$B$310, 0)), "")))</f>
        <v/>
      </c>
      <c r="AT641" s="120" t="str">
        <f t="shared" si="151"/>
        <v/>
      </c>
      <c r="AV641" s="90" t="str">
        <f t="shared" si="141"/>
        <v/>
      </c>
      <c r="AX641" s="90" t="str">
        <f>IF($AV641="", "", COUNTIF($AV$11:$AV$5010, "&lt;"&amp;$AV641)+1+COUNTIF($AV$11:$AV641, $AV641)-1)</f>
        <v/>
      </c>
      <c r="AZ641" s="111" t="str">
        <f>IF($B641="", "", SUMIF('Shopping List'!$AV$11:$AV$25, $B641, 'Shopping List'!$BN$11:$BN$25))</f>
        <v/>
      </c>
      <c r="BB641" s="117" t="str">
        <f t="shared" si="152"/>
        <v/>
      </c>
    </row>
    <row r="642" spans="1:54" x14ac:dyDescent="0.25">
      <c r="A642" s="4"/>
      <c r="B642" s="37"/>
      <c r="C642" s="124"/>
      <c r="D642" s="39"/>
      <c r="E642" s="125"/>
      <c r="F642" s="48"/>
      <c r="G642" s="4"/>
      <c r="H642" s="4"/>
      <c r="I642" s="95" t="str">
        <f>IF($C642="", "", IF(IFERROR(INDEX(Ingredients!$C$11:$C$310, MATCH($C642, Ingredients!$B$11:$B$310, 0)), "")="", "", IFERROR(INDEX(Ingredients!$C$11:$C$310, MATCH($C642, Ingredients!$B$11:$B$310, 0)), "")))</f>
        <v/>
      </c>
      <c r="J642" s="73" t="str">
        <f>IF($B642="", "", IF(IFERROR(INDEX(Meals!$C$11:$C$260, MATCH($B642, Meals!$B$11:$B$260, 0)), "")="", "", IFERROR(INDEX(Meals!$C$11:$C$260, MATCH($B642, Meals!$B$11:$B$260, 0)), "")))</f>
        <v/>
      </c>
      <c r="K642" s="4"/>
      <c r="L642" s="72" t="str">
        <f t="shared" si="142"/>
        <v/>
      </c>
      <c r="M642" s="73" t="str">
        <f t="shared" si="143"/>
        <v/>
      </c>
      <c r="N642" s="4"/>
      <c r="O642" s="78" t="str">
        <f t="shared" si="144"/>
        <v/>
      </c>
      <c r="P642" s="79" t="str">
        <f t="shared" si="145"/>
        <v/>
      </c>
      <c r="Q642" s="4"/>
      <c r="R642" s="90" t="str">
        <f t="shared" si="146"/>
        <v/>
      </c>
      <c r="S642" s="4"/>
      <c r="Y642" s="18" t="str">
        <f t="shared" si="147"/>
        <v/>
      </c>
      <c r="AA642" s="18" t="str">
        <f t="shared" si="138"/>
        <v/>
      </c>
      <c r="AB642" s="18" t="str">
        <f t="shared" si="139"/>
        <v/>
      </c>
      <c r="AC642" s="18" t="str">
        <f t="shared" si="148"/>
        <v/>
      </c>
      <c r="AD642" s="18" t="str">
        <f t="shared" si="148"/>
        <v/>
      </c>
      <c r="AE642" s="18" t="str">
        <f t="shared" si="149"/>
        <v/>
      </c>
      <c r="AG642" s="95" t="str">
        <f>IF($C642="", "", IF(IFERROR(INDEX(Ingredients!C$11:C$310, MATCH($C642, Ingredients!$B$11:$B$310, 0)), "")="", "", IFERROR(INDEX(Ingredients!C$11:C$310, MATCH($C642, Ingredients!$B$11:$B$310, 0)), "")))</f>
        <v/>
      </c>
      <c r="AH642" s="105" t="str">
        <f>IF($C642="", "", IF(IFERROR(INDEX(Ingredients!D$11:D$310, MATCH($C642, Ingredients!$B$11:$B$310, 0)), "")="", "", IFERROR(INDEX(Ingredients!D$11:D$310, MATCH($C642, Ingredients!$B$11:$B$310, 0)), "")))</f>
        <v/>
      </c>
      <c r="AI642" s="106" t="str">
        <f>IF($C642="", "", IF(IFERROR(INDEX(Ingredients!E$11:E$310, MATCH($C642, Ingredients!$B$11:$B$310, 0)), "")="", "", IFERROR(INDEX(Ingredients!E$11:E$310, MATCH($C642, Ingredients!$B$11:$B$310, 0)), "")))</f>
        <v/>
      </c>
      <c r="AJ642" s="108" t="str">
        <f>IF($C642="", "", IF(IFERROR(INDEX(Ingredients!F$11:F$310, MATCH($C642, Ingredients!$B$11:$B$310, 0)), "")="", "", IFERROR(INDEX(Ingredients!F$11:F$310, MATCH($C642, Ingredients!$B$11:$B$310, 0)), "")))</f>
        <v/>
      </c>
      <c r="AK642" s="106" t="str">
        <f>IF($C642="", "", IF(IFERROR(INDEX(Ingredients!G$11:G$310, MATCH($C642, Ingredients!$B$11:$B$310, 0)), "")="", "", IFERROR(INDEX(Ingredients!G$11:G$310, MATCH($C642, Ingredients!$B$11:$B$310, 0)), "")))</f>
        <v/>
      </c>
      <c r="AL642" s="79" t="str">
        <f>IF($C642="", "", IF(IFERROR(INDEX(Ingredients!H$11:H$310, MATCH($C642, Ingredients!$B$11:$B$310, 0)), "")="", "", IFERROR(INDEX(Ingredients!H$11:H$310, MATCH($C642, Ingredients!$B$11:$B$310, 0)), "")))</f>
        <v/>
      </c>
      <c r="AN642" s="83" t="str">
        <f t="shared" si="140"/>
        <v/>
      </c>
      <c r="AP642" s="114" t="str">
        <f t="shared" si="150"/>
        <v/>
      </c>
      <c r="AR642" s="117" t="str">
        <f>IF($C642="", "", IF(IFERROR(INDEX(Ingredients!$AI$11:$AI$310, MATCH($C642, Ingredients!$B$11:$B$310, 0)), "")="", "", IFERROR(INDEX(Ingredients!$AI$11:$AI$310, MATCH($C642, Ingredients!$B$11:$B$310, 0)), "")))</f>
        <v/>
      </c>
      <c r="AT642" s="120" t="str">
        <f t="shared" si="151"/>
        <v/>
      </c>
      <c r="AV642" s="90" t="str">
        <f t="shared" si="141"/>
        <v/>
      </c>
      <c r="AX642" s="90" t="str">
        <f>IF($AV642="", "", COUNTIF($AV$11:$AV$5010, "&lt;"&amp;$AV642)+1+COUNTIF($AV$11:$AV642, $AV642)-1)</f>
        <v/>
      </c>
      <c r="AZ642" s="111" t="str">
        <f>IF($B642="", "", SUMIF('Shopping List'!$AV$11:$AV$25, $B642, 'Shopping List'!$BN$11:$BN$25))</f>
        <v/>
      </c>
      <c r="BB642" s="117" t="str">
        <f t="shared" si="152"/>
        <v/>
      </c>
    </row>
    <row r="643" spans="1:54" x14ac:dyDescent="0.25">
      <c r="A643" s="4"/>
      <c r="B643" s="37"/>
      <c r="C643" s="124"/>
      <c r="D643" s="39"/>
      <c r="E643" s="125"/>
      <c r="F643" s="48"/>
      <c r="G643" s="4"/>
      <c r="H643" s="4"/>
      <c r="I643" s="95" t="str">
        <f>IF($C643="", "", IF(IFERROR(INDEX(Ingredients!$C$11:$C$310, MATCH($C643, Ingredients!$B$11:$B$310, 0)), "")="", "", IFERROR(INDEX(Ingredients!$C$11:$C$310, MATCH($C643, Ingredients!$B$11:$B$310, 0)), "")))</f>
        <v/>
      </c>
      <c r="J643" s="73" t="str">
        <f>IF($B643="", "", IF(IFERROR(INDEX(Meals!$C$11:$C$260, MATCH($B643, Meals!$B$11:$B$260, 0)), "")="", "", IFERROR(INDEX(Meals!$C$11:$C$260, MATCH($B643, Meals!$B$11:$B$260, 0)), "")))</f>
        <v/>
      </c>
      <c r="K643" s="4"/>
      <c r="L643" s="72" t="str">
        <f t="shared" si="142"/>
        <v/>
      </c>
      <c r="M643" s="73" t="str">
        <f t="shared" si="143"/>
        <v/>
      </c>
      <c r="N643" s="4"/>
      <c r="O643" s="78" t="str">
        <f t="shared" si="144"/>
        <v/>
      </c>
      <c r="P643" s="79" t="str">
        <f t="shared" si="145"/>
        <v/>
      </c>
      <c r="Q643" s="4"/>
      <c r="R643" s="90" t="str">
        <f t="shared" si="146"/>
        <v/>
      </c>
      <c r="S643" s="4"/>
      <c r="Y643" s="18" t="str">
        <f t="shared" si="147"/>
        <v/>
      </c>
      <c r="AA643" s="18" t="str">
        <f t="shared" si="138"/>
        <v/>
      </c>
      <c r="AB643" s="18" t="str">
        <f t="shared" si="139"/>
        <v/>
      </c>
      <c r="AC643" s="18" t="str">
        <f t="shared" si="148"/>
        <v/>
      </c>
      <c r="AD643" s="18" t="str">
        <f t="shared" si="148"/>
        <v/>
      </c>
      <c r="AE643" s="18" t="str">
        <f t="shared" si="149"/>
        <v/>
      </c>
      <c r="AG643" s="95" t="str">
        <f>IF($C643="", "", IF(IFERROR(INDEX(Ingredients!C$11:C$310, MATCH($C643, Ingredients!$B$11:$B$310, 0)), "")="", "", IFERROR(INDEX(Ingredients!C$11:C$310, MATCH($C643, Ingredients!$B$11:$B$310, 0)), "")))</f>
        <v/>
      </c>
      <c r="AH643" s="105" t="str">
        <f>IF($C643="", "", IF(IFERROR(INDEX(Ingredients!D$11:D$310, MATCH($C643, Ingredients!$B$11:$B$310, 0)), "")="", "", IFERROR(INDEX(Ingredients!D$11:D$310, MATCH($C643, Ingredients!$B$11:$B$310, 0)), "")))</f>
        <v/>
      </c>
      <c r="AI643" s="106" t="str">
        <f>IF($C643="", "", IF(IFERROR(INDEX(Ingredients!E$11:E$310, MATCH($C643, Ingredients!$B$11:$B$310, 0)), "")="", "", IFERROR(INDEX(Ingredients!E$11:E$310, MATCH($C643, Ingredients!$B$11:$B$310, 0)), "")))</f>
        <v/>
      </c>
      <c r="AJ643" s="108" t="str">
        <f>IF($C643="", "", IF(IFERROR(INDEX(Ingredients!F$11:F$310, MATCH($C643, Ingredients!$B$11:$B$310, 0)), "")="", "", IFERROR(INDEX(Ingredients!F$11:F$310, MATCH($C643, Ingredients!$B$11:$B$310, 0)), "")))</f>
        <v/>
      </c>
      <c r="AK643" s="106" t="str">
        <f>IF($C643="", "", IF(IFERROR(INDEX(Ingredients!G$11:G$310, MATCH($C643, Ingredients!$B$11:$B$310, 0)), "")="", "", IFERROR(INDEX(Ingredients!G$11:G$310, MATCH($C643, Ingredients!$B$11:$B$310, 0)), "")))</f>
        <v/>
      </c>
      <c r="AL643" s="79" t="str">
        <f>IF($C643="", "", IF(IFERROR(INDEX(Ingredients!H$11:H$310, MATCH($C643, Ingredients!$B$11:$B$310, 0)), "")="", "", IFERROR(INDEX(Ingredients!H$11:H$310, MATCH($C643, Ingredients!$B$11:$B$310, 0)), "")))</f>
        <v/>
      </c>
      <c r="AN643" s="83" t="str">
        <f t="shared" si="140"/>
        <v/>
      </c>
      <c r="AP643" s="114" t="str">
        <f t="shared" si="150"/>
        <v/>
      </c>
      <c r="AR643" s="117" t="str">
        <f>IF($C643="", "", IF(IFERROR(INDEX(Ingredients!$AI$11:$AI$310, MATCH($C643, Ingredients!$B$11:$B$310, 0)), "")="", "", IFERROR(INDEX(Ingredients!$AI$11:$AI$310, MATCH($C643, Ingredients!$B$11:$B$310, 0)), "")))</f>
        <v/>
      </c>
      <c r="AT643" s="120" t="str">
        <f t="shared" si="151"/>
        <v/>
      </c>
      <c r="AV643" s="90" t="str">
        <f t="shared" si="141"/>
        <v/>
      </c>
      <c r="AX643" s="90" t="str">
        <f>IF($AV643="", "", COUNTIF($AV$11:$AV$5010, "&lt;"&amp;$AV643)+1+COUNTIF($AV$11:$AV643, $AV643)-1)</f>
        <v/>
      </c>
      <c r="AZ643" s="111" t="str">
        <f>IF($B643="", "", SUMIF('Shopping List'!$AV$11:$AV$25, $B643, 'Shopping List'!$BN$11:$BN$25))</f>
        <v/>
      </c>
      <c r="BB643" s="117" t="str">
        <f t="shared" si="152"/>
        <v/>
      </c>
    </row>
    <row r="644" spans="1:54" x14ac:dyDescent="0.25">
      <c r="A644" s="4"/>
      <c r="B644" s="37"/>
      <c r="C644" s="124"/>
      <c r="D644" s="39"/>
      <c r="E644" s="125"/>
      <c r="F644" s="48"/>
      <c r="G644" s="4"/>
      <c r="H644" s="4"/>
      <c r="I644" s="95" t="str">
        <f>IF($C644="", "", IF(IFERROR(INDEX(Ingredients!$C$11:$C$310, MATCH($C644, Ingredients!$B$11:$B$310, 0)), "")="", "", IFERROR(INDEX(Ingredients!$C$11:$C$310, MATCH($C644, Ingredients!$B$11:$B$310, 0)), "")))</f>
        <v/>
      </c>
      <c r="J644" s="73" t="str">
        <f>IF($B644="", "", IF(IFERROR(INDEX(Meals!$C$11:$C$260, MATCH($B644, Meals!$B$11:$B$260, 0)), "")="", "", IFERROR(INDEX(Meals!$C$11:$C$260, MATCH($B644, Meals!$B$11:$B$260, 0)), "")))</f>
        <v/>
      </c>
      <c r="K644" s="4"/>
      <c r="L644" s="72" t="str">
        <f t="shared" si="142"/>
        <v/>
      </c>
      <c r="M644" s="73" t="str">
        <f t="shared" si="143"/>
        <v/>
      </c>
      <c r="N644" s="4"/>
      <c r="O644" s="78" t="str">
        <f t="shared" si="144"/>
        <v/>
      </c>
      <c r="P644" s="79" t="str">
        <f t="shared" si="145"/>
        <v/>
      </c>
      <c r="Q644" s="4"/>
      <c r="R644" s="90" t="str">
        <f t="shared" si="146"/>
        <v/>
      </c>
      <c r="S644" s="4"/>
      <c r="Y644" s="18" t="str">
        <f t="shared" si="147"/>
        <v/>
      </c>
      <c r="AA644" s="18" t="str">
        <f t="shared" si="138"/>
        <v/>
      </c>
      <c r="AB644" s="18" t="str">
        <f t="shared" si="139"/>
        <v/>
      </c>
      <c r="AC644" s="18" t="str">
        <f t="shared" si="148"/>
        <v/>
      </c>
      <c r="AD644" s="18" t="str">
        <f t="shared" si="148"/>
        <v/>
      </c>
      <c r="AE644" s="18" t="str">
        <f t="shared" si="149"/>
        <v/>
      </c>
      <c r="AG644" s="95" t="str">
        <f>IF($C644="", "", IF(IFERROR(INDEX(Ingredients!C$11:C$310, MATCH($C644, Ingredients!$B$11:$B$310, 0)), "")="", "", IFERROR(INDEX(Ingredients!C$11:C$310, MATCH($C644, Ingredients!$B$11:$B$310, 0)), "")))</f>
        <v/>
      </c>
      <c r="AH644" s="105" t="str">
        <f>IF($C644="", "", IF(IFERROR(INDEX(Ingredients!D$11:D$310, MATCH($C644, Ingredients!$B$11:$B$310, 0)), "")="", "", IFERROR(INDEX(Ingredients!D$11:D$310, MATCH($C644, Ingredients!$B$11:$B$310, 0)), "")))</f>
        <v/>
      </c>
      <c r="AI644" s="106" t="str">
        <f>IF($C644="", "", IF(IFERROR(INDEX(Ingredients!E$11:E$310, MATCH($C644, Ingredients!$B$11:$B$310, 0)), "")="", "", IFERROR(INDEX(Ingredients!E$11:E$310, MATCH($C644, Ingredients!$B$11:$B$310, 0)), "")))</f>
        <v/>
      </c>
      <c r="AJ644" s="108" t="str">
        <f>IF($C644="", "", IF(IFERROR(INDEX(Ingredients!F$11:F$310, MATCH($C644, Ingredients!$B$11:$B$310, 0)), "")="", "", IFERROR(INDEX(Ingredients!F$11:F$310, MATCH($C644, Ingredients!$B$11:$B$310, 0)), "")))</f>
        <v/>
      </c>
      <c r="AK644" s="106" t="str">
        <f>IF($C644="", "", IF(IFERROR(INDEX(Ingredients!G$11:G$310, MATCH($C644, Ingredients!$B$11:$B$310, 0)), "")="", "", IFERROR(INDEX(Ingredients!G$11:G$310, MATCH($C644, Ingredients!$B$11:$B$310, 0)), "")))</f>
        <v/>
      </c>
      <c r="AL644" s="79" t="str">
        <f>IF($C644="", "", IF(IFERROR(INDEX(Ingredients!H$11:H$310, MATCH($C644, Ingredients!$B$11:$B$310, 0)), "")="", "", IFERROR(INDEX(Ingredients!H$11:H$310, MATCH($C644, Ingredients!$B$11:$B$310, 0)), "")))</f>
        <v/>
      </c>
      <c r="AN644" s="83" t="str">
        <f t="shared" si="140"/>
        <v/>
      </c>
      <c r="AP644" s="114" t="str">
        <f t="shared" si="150"/>
        <v/>
      </c>
      <c r="AR644" s="117" t="str">
        <f>IF($C644="", "", IF(IFERROR(INDEX(Ingredients!$AI$11:$AI$310, MATCH($C644, Ingredients!$B$11:$B$310, 0)), "")="", "", IFERROR(INDEX(Ingredients!$AI$11:$AI$310, MATCH($C644, Ingredients!$B$11:$B$310, 0)), "")))</f>
        <v/>
      </c>
      <c r="AT644" s="120" t="str">
        <f t="shared" si="151"/>
        <v/>
      </c>
      <c r="AV644" s="90" t="str">
        <f t="shared" si="141"/>
        <v/>
      </c>
      <c r="AX644" s="90" t="str">
        <f>IF($AV644="", "", COUNTIF($AV$11:$AV$5010, "&lt;"&amp;$AV644)+1+COUNTIF($AV$11:$AV644, $AV644)-1)</f>
        <v/>
      </c>
      <c r="AZ644" s="111" t="str">
        <f>IF($B644="", "", SUMIF('Shopping List'!$AV$11:$AV$25, $B644, 'Shopping List'!$BN$11:$BN$25))</f>
        <v/>
      </c>
      <c r="BB644" s="117" t="str">
        <f t="shared" si="152"/>
        <v/>
      </c>
    </row>
    <row r="645" spans="1:54" x14ac:dyDescent="0.25">
      <c r="A645" s="4"/>
      <c r="B645" s="37"/>
      <c r="C645" s="124"/>
      <c r="D645" s="39"/>
      <c r="E645" s="125"/>
      <c r="F645" s="48"/>
      <c r="G645" s="4"/>
      <c r="H645" s="4"/>
      <c r="I645" s="95" t="str">
        <f>IF($C645="", "", IF(IFERROR(INDEX(Ingredients!$C$11:$C$310, MATCH($C645, Ingredients!$B$11:$B$310, 0)), "")="", "", IFERROR(INDEX(Ingredients!$C$11:$C$310, MATCH($C645, Ingredients!$B$11:$B$310, 0)), "")))</f>
        <v/>
      </c>
      <c r="J645" s="73" t="str">
        <f>IF($B645="", "", IF(IFERROR(INDEX(Meals!$C$11:$C$260, MATCH($B645, Meals!$B$11:$B$260, 0)), "")="", "", IFERROR(INDEX(Meals!$C$11:$C$260, MATCH($B645, Meals!$B$11:$B$260, 0)), "")))</f>
        <v/>
      </c>
      <c r="K645" s="4"/>
      <c r="L645" s="72" t="str">
        <f t="shared" si="142"/>
        <v/>
      </c>
      <c r="M645" s="73" t="str">
        <f t="shared" si="143"/>
        <v/>
      </c>
      <c r="N645" s="4"/>
      <c r="O645" s="78" t="str">
        <f t="shared" si="144"/>
        <v/>
      </c>
      <c r="P645" s="79" t="str">
        <f t="shared" si="145"/>
        <v/>
      </c>
      <c r="Q645" s="4"/>
      <c r="R645" s="90" t="str">
        <f t="shared" si="146"/>
        <v/>
      </c>
      <c r="S645" s="4"/>
      <c r="Y645" s="18" t="str">
        <f t="shared" si="147"/>
        <v/>
      </c>
      <c r="AA645" s="18" t="str">
        <f t="shared" si="138"/>
        <v/>
      </c>
      <c r="AB645" s="18" t="str">
        <f t="shared" si="139"/>
        <v/>
      </c>
      <c r="AC645" s="18" t="str">
        <f t="shared" si="148"/>
        <v/>
      </c>
      <c r="AD645" s="18" t="str">
        <f t="shared" si="148"/>
        <v/>
      </c>
      <c r="AE645" s="18" t="str">
        <f t="shared" si="149"/>
        <v/>
      </c>
      <c r="AG645" s="95" t="str">
        <f>IF($C645="", "", IF(IFERROR(INDEX(Ingredients!C$11:C$310, MATCH($C645, Ingredients!$B$11:$B$310, 0)), "")="", "", IFERROR(INDEX(Ingredients!C$11:C$310, MATCH($C645, Ingredients!$B$11:$B$310, 0)), "")))</f>
        <v/>
      </c>
      <c r="AH645" s="105" t="str">
        <f>IF($C645="", "", IF(IFERROR(INDEX(Ingredients!D$11:D$310, MATCH($C645, Ingredients!$B$11:$B$310, 0)), "")="", "", IFERROR(INDEX(Ingredients!D$11:D$310, MATCH($C645, Ingredients!$B$11:$B$310, 0)), "")))</f>
        <v/>
      </c>
      <c r="AI645" s="106" t="str">
        <f>IF($C645="", "", IF(IFERROR(INDEX(Ingredients!E$11:E$310, MATCH($C645, Ingredients!$B$11:$B$310, 0)), "")="", "", IFERROR(INDEX(Ingredients!E$11:E$310, MATCH($C645, Ingredients!$B$11:$B$310, 0)), "")))</f>
        <v/>
      </c>
      <c r="AJ645" s="108" t="str">
        <f>IF($C645="", "", IF(IFERROR(INDEX(Ingredients!F$11:F$310, MATCH($C645, Ingredients!$B$11:$B$310, 0)), "")="", "", IFERROR(INDEX(Ingredients!F$11:F$310, MATCH($C645, Ingredients!$B$11:$B$310, 0)), "")))</f>
        <v/>
      </c>
      <c r="AK645" s="106" t="str">
        <f>IF($C645="", "", IF(IFERROR(INDEX(Ingredients!G$11:G$310, MATCH($C645, Ingredients!$B$11:$B$310, 0)), "")="", "", IFERROR(INDEX(Ingredients!G$11:G$310, MATCH($C645, Ingredients!$B$11:$B$310, 0)), "")))</f>
        <v/>
      </c>
      <c r="AL645" s="79" t="str">
        <f>IF($C645="", "", IF(IFERROR(INDEX(Ingredients!H$11:H$310, MATCH($C645, Ingredients!$B$11:$B$310, 0)), "")="", "", IFERROR(INDEX(Ingredients!H$11:H$310, MATCH($C645, Ingredients!$B$11:$B$310, 0)), "")))</f>
        <v/>
      </c>
      <c r="AN645" s="83" t="str">
        <f t="shared" si="140"/>
        <v/>
      </c>
      <c r="AP645" s="114" t="str">
        <f t="shared" si="150"/>
        <v/>
      </c>
      <c r="AR645" s="117" t="str">
        <f>IF($C645="", "", IF(IFERROR(INDEX(Ingredients!$AI$11:$AI$310, MATCH($C645, Ingredients!$B$11:$B$310, 0)), "")="", "", IFERROR(INDEX(Ingredients!$AI$11:$AI$310, MATCH($C645, Ingredients!$B$11:$B$310, 0)), "")))</f>
        <v/>
      </c>
      <c r="AT645" s="120" t="str">
        <f t="shared" si="151"/>
        <v/>
      </c>
      <c r="AV645" s="90" t="str">
        <f t="shared" si="141"/>
        <v/>
      </c>
      <c r="AX645" s="90" t="str">
        <f>IF($AV645="", "", COUNTIF($AV$11:$AV$5010, "&lt;"&amp;$AV645)+1+COUNTIF($AV$11:$AV645, $AV645)-1)</f>
        <v/>
      </c>
      <c r="AZ645" s="111" t="str">
        <f>IF($B645="", "", SUMIF('Shopping List'!$AV$11:$AV$25, $B645, 'Shopping List'!$BN$11:$BN$25))</f>
        <v/>
      </c>
      <c r="BB645" s="117" t="str">
        <f t="shared" si="152"/>
        <v/>
      </c>
    </row>
    <row r="646" spans="1:54" x14ac:dyDescent="0.25">
      <c r="A646" s="4"/>
      <c r="B646" s="37"/>
      <c r="C646" s="124"/>
      <c r="D646" s="39"/>
      <c r="E646" s="125"/>
      <c r="F646" s="48"/>
      <c r="G646" s="4"/>
      <c r="H646" s="4"/>
      <c r="I646" s="95" t="str">
        <f>IF($C646="", "", IF(IFERROR(INDEX(Ingredients!$C$11:$C$310, MATCH($C646, Ingredients!$B$11:$B$310, 0)), "")="", "", IFERROR(INDEX(Ingredients!$C$11:$C$310, MATCH($C646, Ingredients!$B$11:$B$310, 0)), "")))</f>
        <v/>
      </c>
      <c r="J646" s="73" t="str">
        <f>IF($B646="", "", IF(IFERROR(INDEX(Meals!$C$11:$C$260, MATCH($B646, Meals!$B$11:$B$260, 0)), "")="", "", IFERROR(INDEX(Meals!$C$11:$C$260, MATCH($B646, Meals!$B$11:$B$260, 0)), "")))</f>
        <v/>
      </c>
      <c r="K646" s="4"/>
      <c r="L646" s="72" t="str">
        <f t="shared" si="142"/>
        <v/>
      </c>
      <c r="M646" s="73" t="str">
        <f t="shared" si="143"/>
        <v/>
      </c>
      <c r="N646" s="4"/>
      <c r="O646" s="78" t="str">
        <f t="shared" si="144"/>
        <v/>
      </c>
      <c r="P646" s="79" t="str">
        <f t="shared" si="145"/>
        <v/>
      </c>
      <c r="Q646" s="4"/>
      <c r="R646" s="90" t="str">
        <f t="shared" si="146"/>
        <v/>
      </c>
      <c r="S646" s="4"/>
      <c r="Y646" s="18" t="str">
        <f t="shared" si="147"/>
        <v/>
      </c>
      <c r="AA646" s="18" t="str">
        <f t="shared" si="138"/>
        <v/>
      </c>
      <c r="AB646" s="18" t="str">
        <f t="shared" si="139"/>
        <v/>
      </c>
      <c r="AC646" s="18" t="str">
        <f t="shared" si="148"/>
        <v/>
      </c>
      <c r="AD646" s="18" t="str">
        <f t="shared" si="148"/>
        <v/>
      </c>
      <c r="AE646" s="18" t="str">
        <f t="shared" si="149"/>
        <v/>
      </c>
      <c r="AG646" s="95" t="str">
        <f>IF($C646="", "", IF(IFERROR(INDEX(Ingredients!C$11:C$310, MATCH($C646, Ingredients!$B$11:$B$310, 0)), "")="", "", IFERROR(INDEX(Ingredients!C$11:C$310, MATCH($C646, Ingredients!$B$11:$B$310, 0)), "")))</f>
        <v/>
      </c>
      <c r="AH646" s="105" t="str">
        <f>IF($C646="", "", IF(IFERROR(INDEX(Ingredients!D$11:D$310, MATCH($C646, Ingredients!$B$11:$B$310, 0)), "")="", "", IFERROR(INDEX(Ingredients!D$11:D$310, MATCH($C646, Ingredients!$B$11:$B$310, 0)), "")))</f>
        <v/>
      </c>
      <c r="AI646" s="106" t="str">
        <f>IF($C646="", "", IF(IFERROR(INDEX(Ingredients!E$11:E$310, MATCH($C646, Ingredients!$B$11:$B$310, 0)), "")="", "", IFERROR(INDEX(Ingredients!E$11:E$310, MATCH($C646, Ingredients!$B$11:$B$310, 0)), "")))</f>
        <v/>
      </c>
      <c r="AJ646" s="108" t="str">
        <f>IF($C646="", "", IF(IFERROR(INDEX(Ingredients!F$11:F$310, MATCH($C646, Ingredients!$B$11:$B$310, 0)), "")="", "", IFERROR(INDEX(Ingredients!F$11:F$310, MATCH($C646, Ingredients!$B$11:$B$310, 0)), "")))</f>
        <v/>
      </c>
      <c r="AK646" s="106" t="str">
        <f>IF($C646="", "", IF(IFERROR(INDEX(Ingredients!G$11:G$310, MATCH($C646, Ingredients!$B$11:$B$310, 0)), "")="", "", IFERROR(INDEX(Ingredients!G$11:G$310, MATCH($C646, Ingredients!$B$11:$B$310, 0)), "")))</f>
        <v/>
      </c>
      <c r="AL646" s="79" t="str">
        <f>IF($C646="", "", IF(IFERROR(INDEX(Ingredients!H$11:H$310, MATCH($C646, Ingredients!$B$11:$B$310, 0)), "")="", "", IFERROR(INDEX(Ingredients!H$11:H$310, MATCH($C646, Ingredients!$B$11:$B$310, 0)), "")))</f>
        <v/>
      </c>
      <c r="AN646" s="83" t="str">
        <f t="shared" si="140"/>
        <v/>
      </c>
      <c r="AP646" s="114" t="str">
        <f t="shared" si="150"/>
        <v/>
      </c>
      <c r="AR646" s="117" t="str">
        <f>IF($C646="", "", IF(IFERROR(INDEX(Ingredients!$AI$11:$AI$310, MATCH($C646, Ingredients!$B$11:$B$310, 0)), "")="", "", IFERROR(INDEX(Ingredients!$AI$11:$AI$310, MATCH($C646, Ingredients!$B$11:$B$310, 0)), "")))</f>
        <v/>
      </c>
      <c r="AT646" s="120" t="str">
        <f t="shared" si="151"/>
        <v/>
      </c>
      <c r="AV646" s="90" t="str">
        <f t="shared" si="141"/>
        <v/>
      </c>
      <c r="AX646" s="90" t="str">
        <f>IF($AV646="", "", COUNTIF($AV$11:$AV$5010, "&lt;"&amp;$AV646)+1+COUNTIF($AV$11:$AV646, $AV646)-1)</f>
        <v/>
      </c>
      <c r="AZ646" s="111" t="str">
        <f>IF($B646="", "", SUMIF('Shopping List'!$AV$11:$AV$25, $B646, 'Shopping List'!$BN$11:$BN$25))</f>
        <v/>
      </c>
      <c r="BB646" s="117" t="str">
        <f t="shared" si="152"/>
        <v/>
      </c>
    </row>
    <row r="647" spans="1:54" x14ac:dyDescent="0.25">
      <c r="A647" s="4"/>
      <c r="B647" s="37"/>
      <c r="C647" s="124"/>
      <c r="D647" s="39"/>
      <c r="E647" s="125"/>
      <c r="F647" s="48"/>
      <c r="G647" s="4"/>
      <c r="H647" s="4"/>
      <c r="I647" s="95" t="str">
        <f>IF($C647="", "", IF(IFERROR(INDEX(Ingredients!$C$11:$C$310, MATCH($C647, Ingredients!$B$11:$B$310, 0)), "")="", "", IFERROR(INDEX(Ingredients!$C$11:$C$310, MATCH($C647, Ingredients!$B$11:$B$310, 0)), "")))</f>
        <v/>
      </c>
      <c r="J647" s="73" t="str">
        <f>IF($B647="", "", IF(IFERROR(INDEX(Meals!$C$11:$C$260, MATCH($B647, Meals!$B$11:$B$260, 0)), "")="", "", IFERROR(INDEX(Meals!$C$11:$C$260, MATCH($B647, Meals!$B$11:$B$260, 0)), "")))</f>
        <v/>
      </c>
      <c r="K647" s="4"/>
      <c r="L647" s="72" t="str">
        <f t="shared" si="142"/>
        <v/>
      </c>
      <c r="M647" s="73" t="str">
        <f t="shared" si="143"/>
        <v/>
      </c>
      <c r="N647" s="4"/>
      <c r="O647" s="78" t="str">
        <f t="shared" si="144"/>
        <v/>
      </c>
      <c r="P647" s="79" t="str">
        <f t="shared" si="145"/>
        <v/>
      </c>
      <c r="Q647" s="4"/>
      <c r="R647" s="90" t="str">
        <f t="shared" si="146"/>
        <v/>
      </c>
      <c r="S647" s="4"/>
      <c r="Y647" s="18" t="str">
        <f t="shared" si="147"/>
        <v/>
      </c>
      <c r="AA647" s="18" t="str">
        <f t="shared" si="138"/>
        <v/>
      </c>
      <c r="AB647" s="18" t="str">
        <f t="shared" si="139"/>
        <v/>
      </c>
      <c r="AC647" s="18" t="str">
        <f t="shared" si="148"/>
        <v/>
      </c>
      <c r="AD647" s="18" t="str">
        <f t="shared" si="148"/>
        <v/>
      </c>
      <c r="AE647" s="18" t="str">
        <f t="shared" si="149"/>
        <v/>
      </c>
      <c r="AG647" s="95" t="str">
        <f>IF($C647="", "", IF(IFERROR(INDEX(Ingredients!C$11:C$310, MATCH($C647, Ingredients!$B$11:$B$310, 0)), "")="", "", IFERROR(INDEX(Ingredients!C$11:C$310, MATCH($C647, Ingredients!$B$11:$B$310, 0)), "")))</f>
        <v/>
      </c>
      <c r="AH647" s="105" t="str">
        <f>IF($C647="", "", IF(IFERROR(INDEX(Ingredients!D$11:D$310, MATCH($C647, Ingredients!$B$11:$B$310, 0)), "")="", "", IFERROR(INDEX(Ingredients!D$11:D$310, MATCH($C647, Ingredients!$B$11:$B$310, 0)), "")))</f>
        <v/>
      </c>
      <c r="AI647" s="106" t="str">
        <f>IF($C647="", "", IF(IFERROR(INDEX(Ingredients!E$11:E$310, MATCH($C647, Ingredients!$B$11:$B$310, 0)), "")="", "", IFERROR(INDEX(Ingredients!E$11:E$310, MATCH($C647, Ingredients!$B$11:$B$310, 0)), "")))</f>
        <v/>
      </c>
      <c r="AJ647" s="108" t="str">
        <f>IF($C647="", "", IF(IFERROR(INDEX(Ingredients!F$11:F$310, MATCH($C647, Ingredients!$B$11:$B$310, 0)), "")="", "", IFERROR(INDEX(Ingredients!F$11:F$310, MATCH($C647, Ingredients!$B$11:$B$310, 0)), "")))</f>
        <v/>
      </c>
      <c r="AK647" s="106" t="str">
        <f>IF($C647="", "", IF(IFERROR(INDEX(Ingredients!G$11:G$310, MATCH($C647, Ingredients!$B$11:$B$310, 0)), "")="", "", IFERROR(INDEX(Ingredients!G$11:G$310, MATCH($C647, Ingredients!$B$11:$B$310, 0)), "")))</f>
        <v/>
      </c>
      <c r="AL647" s="79" t="str">
        <f>IF($C647="", "", IF(IFERROR(INDEX(Ingredients!H$11:H$310, MATCH($C647, Ingredients!$B$11:$B$310, 0)), "")="", "", IFERROR(INDEX(Ingredients!H$11:H$310, MATCH($C647, Ingredients!$B$11:$B$310, 0)), "")))</f>
        <v/>
      </c>
      <c r="AN647" s="83" t="str">
        <f t="shared" si="140"/>
        <v/>
      </c>
      <c r="AP647" s="114" t="str">
        <f t="shared" si="150"/>
        <v/>
      </c>
      <c r="AR647" s="117" t="str">
        <f>IF($C647="", "", IF(IFERROR(INDEX(Ingredients!$AI$11:$AI$310, MATCH($C647, Ingredients!$B$11:$B$310, 0)), "")="", "", IFERROR(INDEX(Ingredients!$AI$11:$AI$310, MATCH($C647, Ingredients!$B$11:$B$310, 0)), "")))</f>
        <v/>
      </c>
      <c r="AT647" s="120" t="str">
        <f t="shared" si="151"/>
        <v/>
      </c>
      <c r="AV647" s="90" t="str">
        <f t="shared" si="141"/>
        <v/>
      </c>
      <c r="AX647" s="90" t="str">
        <f>IF($AV647="", "", COUNTIF($AV$11:$AV$5010, "&lt;"&amp;$AV647)+1+COUNTIF($AV$11:$AV647, $AV647)-1)</f>
        <v/>
      </c>
      <c r="AZ647" s="111" t="str">
        <f>IF($B647="", "", SUMIF('Shopping List'!$AV$11:$AV$25, $B647, 'Shopping List'!$BN$11:$BN$25))</f>
        <v/>
      </c>
      <c r="BB647" s="117" t="str">
        <f t="shared" si="152"/>
        <v/>
      </c>
    </row>
    <row r="648" spans="1:54" x14ac:dyDescent="0.25">
      <c r="A648" s="4"/>
      <c r="B648" s="37"/>
      <c r="C648" s="124"/>
      <c r="D648" s="39"/>
      <c r="E648" s="125"/>
      <c r="F648" s="48"/>
      <c r="G648" s="4"/>
      <c r="H648" s="4"/>
      <c r="I648" s="95" t="str">
        <f>IF($C648="", "", IF(IFERROR(INDEX(Ingredients!$C$11:$C$310, MATCH($C648, Ingredients!$B$11:$B$310, 0)), "")="", "", IFERROR(INDEX(Ingredients!$C$11:$C$310, MATCH($C648, Ingredients!$B$11:$B$310, 0)), "")))</f>
        <v/>
      </c>
      <c r="J648" s="73" t="str">
        <f>IF($B648="", "", IF(IFERROR(INDEX(Meals!$C$11:$C$260, MATCH($B648, Meals!$B$11:$B$260, 0)), "")="", "", IFERROR(INDEX(Meals!$C$11:$C$260, MATCH($B648, Meals!$B$11:$B$260, 0)), "")))</f>
        <v/>
      </c>
      <c r="K648" s="4"/>
      <c r="L648" s="72" t="str">
        <f t="shared" si="142"/>
        <v/>
      </c>
      <c r="M648" s="73" t="str">
        <f t="shared" si="143"/>
        <v/>
      </c>
      <c r="N648" s="4"/>
      <c r="O648" s="78" t="str">
        <f t="shared" si="144"/>
        <v/>
      </c>
      <c r="P648" s="79" t="str">
        <f t="shared" si="145"/>
        <v/>
      </c>
      <c r="Q648" s="4"/>
      <c r="R648" s="90" t="str">
        <f t="shared" si="146"/>
        <v/>
      </c>
      <c r="S648" s="4"/>
      <c r="Y648" s="18" t="str">
        <f t="shared" si="147"/>
        <v/>
      </c>
      <c r="AA648" s="18" t="str">
        <f t="shared" si="138"/>
        <v/>
      </c>
      <c r="AB648" s="18" t="str">
        <f t="shared" si="139"/>
        <v/>
      </c>
      <c r="AC648" s="18" t="str">
        <f t="shared" si="148"/>
        <v/>
      </c>
      <c r="AD648" s="18" t="str">
        <f t="shared" si="148"/>
        <v/>
      </c>
      <c r="AE648" s="18" t="str">
        <f t="shared" si="149"/>
        <v/>
      </c>
      <c r="AG648" s="95" t="str">
        <f>IF($C648="", "", IF(IFERROR(INDEX(Ingredients!C$11:C$310, MATCH($C648, Ingredients!$B$11:$B$310, 0)), "")="", "", IFERROR(INDEX(Ingredients!C$11:C$310, MATCH($C648, Ingredients!$B$11:$B$310, 0)), "")))</f>
        <v/>
      </c>
      <c r="AH648" s="105" t="str">
        <f>IF($C648="", "", IF(IFERROR(INDEX(Ingredients!D$11:D$310, MATCH($C648, Ingredients!$B$11:$B$310, 0)), "")="", "", IFERROR(INDEX(Ingredients!D$11:D$310, MATCH($C648, Ingredients!$B$11:$B$310, 0)), "")))</f>
        <v/>
      </c>
      <c r="AI648" s="106" t="str">
        <f>IF($C648="", "", IF(IFERROR(INDEX(Ingredients!E$11:E$310, MATCH($C648, Ingredients!$B$11:$B$310, 0)), "")="", "", IFERROR(INDEX(Ingredients!E$11:E$310, MATCH($C648, Ingredients!$B$11:$B$310, 0)), "")))</f>
        <v/>
      </c>
      <c r="AJ648" s="108" t="str">
        <f>IF($C648="", "", IF(IFERROR(INDEX(Ingredients!F$11:F$310, MATCH($C648, Ingredients!$B$11:$B$310, 0)), "")="", "", IFERROR(INDEX(Ingredients!F$11:F$310, MATCH($C648, Ingredients!$B$11:$B$310, 0)), "")))</f>
        <v/>
      </c>
      <c r="AK648" s="106" t="str">
        <f>IF($C648="", "", IF(IFERROR(INDEX(Ingredients!G$11:G$310, MATCH($C648, Ingredients!$B$11:$B$310, 0)), "")="", "", IFERROR(INDEX(Ingredients!G$11:G$310, MATCH($C648, Ingredients!$B$11:$B$310, 0)), "")))</f>
        <v/>
      </c>
      <c r="AL648" s="79" t="str">
        <f>IF($C648="", "", IF(IFERROR(INDEX(Ingredients!H$11:H$310, MATCH($C648, Ingredients!$B$11:$B$310, 0)), "")="", "", IFERROR(INDEX(Ingredients!H$11:H$310, MATCH($C648, Ingredients!$B$11:$B$310, 0)), "")))</f>
        <v/>
      </c>
      <c r="AN648" s="83" t="str">
        <f t="shared" si="140"/>
        <v/>
      </c>
      <c r="AP648" s="114" t="str">
        <f t="shared" si="150"/>
        <v/>
      </c>
      <c r="AR648" s="117" t="str">
        <f>IF($C648="", "", IF(IFERROR(INDEX(Ingredients!$AI$11:$AI$310, MATCH($C648, Ingredients!$B$11:$B$310, 0)), "")="", "", IFERROR(INDEX(Ingredients!$AI$11:$AI$310, MATCH($C648, Ingredients!$B$11:$B$310, 0)), "")))</f>
        <v/>
      </c>
      <c r="AT648" s="120" t="str">
        <f t="shared" si="151"/>
        <v/>
      </c>
      <c r="AV648" s="90" t="str">
        <f t="shared" si="141"/>
        <v/>
      </c>
      <c r="AX648" s="90" t="str">
        <f>IF($AV648="", "", COUNTIF($AV$11:$AV$5010, "&lt;"&amp;$AV648)+1+COUNTIF($AV$11:$AV648, $AV648)-1)</f>
        <v/>
      </c>
      <c r="AZ648" s="111" t="str">
        <f>IF($B648="", "", SUMIF('Shopping List'!$AV$11:$AV$25, $B648, 'Shopping List'!$BN$11:$BN$25))</f>
        <v/>
      </c>
      <c r="BB648" s="117" t="str">
        <f t="shared" si="152"/>
        <v/>
      </c>
    </row>
    <row r="649" spans="1:54" x14ac:dyDescent="0.25">
      <c r="A649" s="4"/>
      <c r="B649" s="37"/>
      <c r="C649" s="124"/>
      <c r="D649" s="39"/>
      <c r="E649" s="125"/>
      <c r="F649" s="48"/>
      <c r="G649" s="4"/>
      <c r="H649" s="4"/>
      <c r="I649" s="95" t="str">
        <f>IF($C649="", "", IF(IFERROR(INDEX(Ingredients!$C$11:$C$310, MATCH($C649, Ingredients!$B$11:$B$310, 0)), "")="", "", IFERROR(INDEX(Ingredients!$C$11:$C$310, MATCH($C649, Ingredients!$B$11:$B$310, 0)), "")))</f>
        <v/>
      </c>
      <c r="J649" s="73" t="str">
        <f>IF($B649="", "", IF(IFERROR(INDEX(Meals!$C$11:$C$260, MATCH($B649, Meals!$B$11:$B$260, 0)), "")="", "", IFERROR(INDEX(Meals!$C$11:$C$260, MATCH($B649, Meals!$B$11:$B$260, 0)), "")))</f>
        <v/>
      </c>
      <c r="K649" s="4"/>
      <c r="L649" s="72" t="str">
        <f t="shared" si="142"/>
        <v/>
      </c>
      <c r="M649" s="73" t="str">
        <f t="shared" si="143"/>
        <v/>
      </c>
      <c r="N649" s="4"/>
      <c r="O649" s="78" t="str">
        <f t="shared" si="144"/>
        <v/>
      </c>
      <c r="P649" s="79" t="str">
        <f t="shared" si="145"/>
        <v/>
      </c>
      <c r="Q649" s="4"/>
      <c r="R649" s="90" t="str">
        <f t="shared" si="146"/>
        <v/>
      </c>
      <c r="S649" s="4"/>
      <c r="Y649" s="18" t="str">
        <f t="shared" si="147"/>
        <v/>
      </c>
      <c r="AA649" s="18" t="str">
        <f t="shared" si="138"/>
        <v/>
      </c>
      <c r="AB649" s="18" t="str">
        <f t="shared" si="139"/>
        <v/>
      </c>
      <c r="AC649" s="18" t="str">
        <f t="shared" si="148"/>
        <v/>
      </c>
      <c r="AD649" s="18" t="str">
        <f t="shared" si="148"/>
        <v/>
      </c>
      <c r="AE649" s="18" t="str">
        <f t="shared" si="149"/>
        <v/>
      </c>
      <c r="AG649" s="95" t="str">
        <f>IF($C649="", "", IF(IFERROR(INDEX(Ingredients!C$11:C$310, MATCH($C649, Ingredients!$B$11:$B$310, 0)), "")="", "", IFERROR(INDEX(Ingredients!C$11:C$310, MATCH($C649, Ingredients!$B$11:$B$310, 0)), "")))</f>
        <v/>
      </c>
      <c r="AH649" s="105" t="str">
        <f>IF($C649="", "", IF(IFERROR(INDEX(Ingredients!D$11:D$310, MATCH($C649, Ingredients!$B$11:$B$310, 0)), "")="", "", IFERROR(INDEX(Ingredients!D$11:D$310, MATCH($C649, Ingredients!$B$11:$B$310, 0)), "")))</f>
        <v/>
      </c>
      <c r="AI649" s="106" t="str">
        <f>IF($C649="", "", IF(IFERROR(INDEX(Ingredients!E$11:E$310, MATCH($C649, Ingredients!$B$11:$B$310, 0)), "")="", "", IFERROR(INDEX(Ingredients!E$11:E$310, MATCH($C649, Ingredients!$B$11:$B$310, 0)), "")))</f>
        <v/>
      </c>
      <c r="AJ649" s="108" t="str">
        <f>IF($C649="", "", IF(IFERROR(INDEX(Ingredients!F$11:F$310, MATCH($C649, Ingredients!$B$11:$B$310, 0)), "")="", "", IFERROR(INDEX(Ingredients!F$11:F$310, MATCH($C649, Ingredients!$B$11:$B$310, 0)), "")))</f>
        <v/>
      </c>
      <c r="AK649" s="106" t="str">
        <f>IF($C649="", "", IF(IFERROR(INDEX(Ingredients!G$11:G$310, MATCH($C649, Ingredients!$B$11:$B$310, 0)), "")="", "", IFERROR(INDEX(Ingredients!G$11:G$310, MATCH($C649, Ingredients!$B$11:$B$310, 0)), "")))</f>
        <v/>
      </c>
      <c r="AL649" s="79" t="str">
        <f>IF($C649="", "", IF(IFERROR(INDEX(Ingredients!H$11:H$310, MATCH($C649, Ingredients!$B$11:$B$310, 0)), "")="", "", IFERROR(INDEX(Ingredients!H$11:H$310, MATCH($C649, Ingredients!$B$11:$B$310, 0)), "")))</f>
        <v/>
      </c>
      <c r="AN649" s="83" t="str">
        <f t="shared" si="140"/>
        <v/>
      </c>
      <c r="AP649" s="114" t="str">
        <f t="shared" si="150"/>
        <v/>
      </c>
      <c r="AR649" s="117" t="str">
        <f>IF($C649="", "", IF(IFERROR(INDEX(Ingredients!$AI$11:$AI$310, MATCH($C649, Ingredients!$B$11:$B$310, 0)), "")="", "", IFERROR(INDEX(Ingredients!$AI$11:$AI$310, MATCH($C649, Ingredients!$B$11:$B$310, 0)), "")))</f>
        <v/>
      </c>
      <c r="AT649" s="120" t="str">
        <f t="shared" si="151"/>
        <v/>
      </c>
      <c r="AV649" s="90" t="str">
        <f t="shared" si="141"/>
        <v/>
      </c>
      <c r="AX649" s="90" t="str">
        <f>IF($AV649="", "", COUNTIF($AV$11:$AV$5010, "&lt;"&amp;$AV649)+1+COUNTIF($AV$11:$AV649, $AV649)-1)</f>
        <v/>
      </c>
      <c r="AZ649" s="111" t="str">
        <f>IF($B649="", "", SUMIF('Shopping List'!$AV$11:$AV$25, $B649, 'Shopping List'!$BN$11:$BN$25))</f>
        <v/>
      </c>
      <c r="BB649" s="117" t="str">
        <f t="shared" si="152"/>
        <v/>
      </c>
    </row>
    <row r="650" spans="1:54" x14ac:dyDescent="0.25">
      <c r="A650" s="4"/>
      <c r="B650" s="37"/>
      <c r="C650" s="124"/>
      <c r="D650" s="39"/>
      <c r="E650" s="125"/>
      <c r="F650" s="48"/>
      <c r="G650" s="4"/>
      <c r="H650" s="4"/>
      <c r="I650" s="95" t="str">
        <f>IF($C650="", "", IF(IFERROR(INDEX(Ingredients!$C$11:$C$310, MATCH($C650, Ingredients!$B$11:$B$310, 0)), "")="", "", IFERROR(INDEX(Ingredients!$C$11:$C$310, MATCH($C650, Ingredients!$B$11:$B$310, 0)), "")))</f>
        <v/>
      </c>
      <c r="J650" s="73" t="str">
        <f>IF($B650="", "", IF(IFERROR(INDEX(Meals!$C$11:$C$260, MATCH($B650, Meals!$B$11:$B$260, 0)), "")="", "", IFERROR(INDEX(Meals!$C$11:$C$260, MATCH($B650, Meals!$B$11:$B$260, 0)), "")))</f>
        <v/>
      </c>
      <c r="K650" s="4"/>
      <c r="L650" s="72" t="str">
        <f t="shared" si="142"/>
        <v/>
      </c>
      <c r="M650" s="73" t="str">
        <f t="shared" si="143"/>
        <v/>
      </c>
      <c r="N650" s="4"/>
      <c r="O650" s="78" t="str">
        <f t="shared" si="144"/>
        <v/>
      </c>
      <c r="P650" s="79" t="str">
        <f t="shared" si="145"/>
        <v/>
      </c>
      <c r="Q650" s="4"/>
      <c r="R650" s="90" t="str">
        <f t="shared" si="146"/>
        <v/>
      </c>
      <c r="S650" s="4"/>
      <c r="Y650" s="18" t="str">
        <f t="shared" si="147"/>
        <v/>
      </c>
      <c r="AA650" s="18" t="str">
        <f t="shared" si="138"/>
        <v/>
      </c>
      <c r="AB650" s="18" t="str">
        <f t="shared" si="139"/>
        <v/>
      </c>
      <c r="AC650" s="18" t="str">
        <f t="shared" si="148"/>
        <v/>
      </c>
      <c r="AD650" s="18" t="str">
        <f t="shared" si="148"/>
        <v/>
      </c>
      <c r="AE650" s="18" t="str">
        <f t="shared" si="149"/>
        <v/>
      </c>
      <c r="AG650" s="95" t="str">
        <f>IF($C650="", "", IF(IFERROR(INDEX(Ingredients!C$11:C$310, MATCH($C650, Ingredients!$B$11:$B$310, 0)), "")="", "", IFERROR(INDEX(Ingredients!C$11:C$310, MATCH($C650, Ingredients!$B$11:$B$310, 0)), "")))</f>
        <v/>
      </c>
      <c r="AH650" s="105" t="str">
        <f>IF($C650="", "", IF(IFERROR(INDEX(Ingredients!D$11:D$310, MATCH($C650, Ingredients!$B$11:$B$310, 0)), "")="", "", IFERROR(INDEX(Ingredients!D$11:D$310, MATCH($C650, Ingredients!$B$11:$B$310, 0)), "")))</f>
        <v/>
      </c>
      <c r="AI650" s="106" t="str">
        <f>IF($C650="", "", IF(IFERROR(INDEX(Ingredients!E$11:E$310, MATCH($C650, Ingredients!$B$11:$B$310, 0)), "")="", "", IFERROR(INDEX(Ingredients!E$11:E$310, MATCH($C650, Ingredients!$B$11:$B$310, 0)), "")))</f>
        <v/>
      </c>
      <c r="AJ650" s="108" t="str">
        <f>IF($C650="", "", IF(IFERROR(INDEX(Ingredients!F$11:F$310, MATCH($C650, Ingredients!$B$11:$B$310, 0)), "")="", "", IFERROR(INDEX(Ingredients!F$11:F$310, MATCH($C650, Ingredients!$B$11:$B$310, 0)), "")))</f>
        <v/>
      </c>
      <c r="AK650" s="106" t="str">
        <f>IF($C650="", "", IF(IFERROR(INDEX(Ingredients!G$11:G$310, MATCH($C650, Ingredients!$B$11:$B$310, 0)), "")="", "", IFERROR(INDEX(Ingredients!G$11:G$310, MATCH($C650, Ingredients!$B$11:$B$310, 0)), "")))</f>
        <v/>
      </c>
      <c r="AL650" s="79" t="str">
        <f>IF($C650="", "", IF(IFERROR(INDEX(Ingredients!H$11:H$310, MATCH($C650, Ingredients!$B$11:$B$310, 0)), "")="", "", IFERROR(INDEX(Ingredients!H$11:H$310, MATCH($C650, Ingredients!$B$11:$B$310, 0)), "")))</f>
        <v/>
      </c>
      <c r="AN650" s="83" t="str">
        <f t="shared" si="140"/>
        <v/>
      </c>
      <c r="AP650" s="114" t="str">
        <f t="shared" si="150"/>
        <v/>
      </c>
      <c r="AR650" s="117" t="str">
        <f>IF($C650="", "", IF(IFERROR(INDEX(Ingredients!$AI$11:$AI$310, MATCH($C650, Ingredients!$B$11:$B$310, 0)), "")="", "", IFERROR(INDEX(Ingredients!$AI$11:$AI$310, MATCH($C650, Ingredients!$B$11:$B$310, 0)), "")))</f>
        <v/>
      </c>
      <c r="AT650" s="120" t="str">
        <f t="shared" si="151"/>
        <v/>
      </c>
      <c r="AV650" s="90" t="str">
        <f t="shared" si="141"/>
        <v/>
      </c>
      <c r="AX650" s="90" t="str">
        <f>IF($AV650="", "", COUNTIF($AV$11:$AV$5010, "&lt;"&amp;$AV650)+1+COUNTIF($AV$11:$AV650, $AV650)-1)</f>
        <v/>
      </c>
      <c r="AZ650" s="111" t="str">
        <f>IF($B650="", "", SUMIF('Shopping List'!$AV$11:$AV$25, $B650, 'Shopping List'!$BN$11:$BN$25))</f>
        <v/>
      </c>
      <c r="BB650" s="117" t="str">
        <f t="shared" si="152"/>
        <v/>
      </c>
    </row>
    <row r="651" spans="1:54" x14ac:dyDescent="0.25">
      <c r="A651" s="4"/>
      <c r="B651" s="37"/>
      <c r="C651" s="124"/>
      <c r="D651" s="39"/>
      <c r="E651" s="125"/>
      <c r="F651" s="48"/>
      <c r="G651" s="4"/>
      <c r="H651" s="4"/>
      <c r="I651" s="95" t="str">
        <f>IF($C651="", "", IF(IFERROR(INDEX(Ingredients!$C$11:$C$310, MATCH($C651, Ingredients!$B$11:$B$310, 0)), "")="", "", IFERROR(INDEX(Ingredients!$C$11:$C$310, MATCH($C651, Ingredients!$B$11:$B$310, 0)), "")))</f>
        <v/>
      </c>
      <c r="J651" s="73" t="str">
        <f>IF($B651="", "", IF(IFERROR(INDEX(Meals!$C$11:$C$260, MATCH($B651, Meals!$B$11:$B$260, 0)), "")="", "", IFERROR(INDEX(Meals!$C$11:$C$260, MATCH($B651, Meals!$B$11:$B$260, 0)), "")))</f>
        <v/>
      </c>
      <c r="K651" s="4"/>
      <c r="L651" s="72" t="str">
        <f t="shared" si="142"/>
        <v/>
      </c>
      <c r="M651" s="73" t="str">
        <f t="shared" si="143"/>
        <v/>
      </c>
      <c r="N651" s="4"/>
      <c r="O651" s="78" t="str">
        <f t="shared" si="144"/>
        <v/>
      </c>
      <c r="P651" s="79" t="str">
        <f t="shared" si="145"/>
        <v/>
      </c>
      <c r="Q651" s="4"/>
      <c r="R651" s="90" t="str">
        <f t="shared" si="146"/>
        <v/>
      </c>
      <c r="S651" s="4"/>
      <c r="Y651" s="18" t="str">
        <f t="shared" si="147"/>
        <v/>
      </c>
      <c r="AA651" s="18" t="str">
        <f t="shared" ref="AA651:AA714" si="153">IF($Y651="", "", IF(AND(AA$5="X", B651=""), $Y$6, IF(AND(NOT(B651=""), COUNTIF(V$11:V$260, B651)=0), $Y$7, "")))</f>
        <v/>
      </c>
      <c r="AB651" s="18" t="str">
        <f t="shared" ref="AB651:AB714" si="154">IF($Y651="", "", IF(AND(AB$5="X", C651=""), $Y$6, IF(AND(NOT(C651=""), COUNTIF(W$11:W$310, C651)=0), $Y$7, "")))</f>
        <v/>
      </c>
      <c r="AC651" s="18" t="str">
        <f t="shared" si="148"/>
        <v/>
      </c>
      <c r="AD651" s="18" t="str">
        <f t="shared" si="148"/>
        <v/>
      </c>
      <c r="AE651" s="18" t="str">
        <f t="shared" si="149"/>
        <v/>
      </c>
      <c r="AG651" s="95" t="str">
        <f>IF($C651="", "", IF(IFERROR(INDEX(Ingredients!C$11:C$310, MATCH($C651, Ingredients!$B$11:$B$310, 0)), "")="", "", IFERROR(INDEX(Ingredients!C$11:C$310, MATCH($C651, Ingredients!$B$11:$B$310, 0)), "")))</f>
        <v/>
      </c>
      <c r="AH651" s="105" t="str">
        <f>IF($C651="", "", IF(IFERROR(INDEX(Ingredients!D$11:D$310, MATCH($C651, Ingredients!$B$11:$B$310, 0)), "")="", "", IFERROR(INDEX(Ingredients!D$11:D$310, MATCH($C651, Ingredients!$B$11:$B$310, 0)), "")))</f>
        <v/>
      </c>
      <c r="AI651" s="106" t="str">
        <f>IF($C651="", "", IF(IFERROR(INDEX(Ingredients!E$11:E$310, MATCH($C651, Ingredients!$B$11:$B$310, 0)), "")="", "", IFERROR(INDEX(Ingredients!E$11:E$310, MATCH($C651, Ingredients!$B$11:$B$310, 0)), "")))</f>
        <v/>
      </c>
      <c r="AJ651" s="108" t="str">
        <f>IF($C651="", "", IF(IFERROR(INDEX(Ingredients!F$11:F$310, MATCH($C651, Ingredients!$B$11:$B$310, 0)), "")="", "", IFERROR(INDEX(Ingredients!F$11:F$310, MATCH($C651, Ingredients!$B$11:$B$310, 0)), "")))</f>
        <v/>
      </c>
      <c r="AK651" s="106" t="str">
        <f>IF($C651="", "", IF(IFERROR(INDEX(Ingredients!G$11:G$310, MATCH($C651, Ingredients!$B$11:$B$310, 0)), "")="", "", IFERROR(INDEX(Ingredients!G$11:G$310, MATCH($C651, Ingredients!$B$11:$B$310, 0)), "")))</f>
        <v/>
      </c>
      <c r="AL651" s="79" t="str">
        <f>IF($C651="", "", IF(IFERROR(INDEX(Ingredients!H$11:H$310, MATCH($C651, Ingredients!$B$11:$B$310, 0)), "")="", "", IFERROR(INDEX(Ingredients!H$11:H$310, MATCH($C651, Ingredients!$B$11:$B$310, 0)), "")))</f>
        <v/>
      </c>
      <c r="AN651" s="83" t="str">
        <f t="shared" ref="AN651:AN714" si="155">IF($D651="", "", IFERROR(IF($AK651=$AI651, $AJ651/$AH651, $AJ651), ""))</f>
        <v/>
      </c>
      <c r="AP651" s="114" t="str">
        <f t="shared" si="150"/>
        <v/>
      </c>
      <c r="AR651" s="117" t="str">
        <f>IF($C651="", "", IF(IFERROR(INDEX(Ingredients!$AI$11:$AI$310, MATCH($C651, Ingredients!$B$11:$B$310, 0)), "")="", "", IFERROR(INDEX(Ingredients!$AI$11:$AI$310, MATCH($C651, Ingredients!$B$11:$B$310, 0)), "")))</f>
        <v/>
      </c>
      <c r="AT651" s="120" t="str">
        <f t="shared" si="151"/>
        <v/>
      </c>
      <c r="AV651" s="90" t="str">
        <f t="shared" ref="AV651:AV714" si="156">IF($AT$8="", "", IF($B651=$AT$8, $E651, ""))</f>
        <v/>
      </c>
      <c r="AX651" s="90" t="str">
        <f>IF($AV651="", "", COUNTIF($AV$11:$AV$5010, "&lt;"&amp;$AV651)+1+COUNTIF($AV$11:$AV651, $AV651)-1)</f>
        <v/>
      </c>
      <c r="AZ651" s="111" t="str">
        <f>IF($B651="", "", SUMIF('Shopping List'!$AV$11:$AV$25, $B651, 'Shopping List'!$BN$11:$BN$25))</f>
        <v/>
      </c>
      <c r="BB651" s="117" t="str">
        <f t="shared" si="152"/>
        <v/>
      </c>
    </row>
    <row r="652" spans="1:54" x14ac:dyDescent="0.25">
      <c r="A652" s="4"/>
      <c r="B652" s="37"/>
      <c r="C652" s="124"/>
      <c r="D652" s="39"/>
      <c r="E652" s="125"/>
      <c r="F652" s="48"/>
      <c r="G652" s="4"/>
      <c r="H652" s="4"/>
      <c r="I652" s="95" t="str">
        <f>IF($C652="", "", IF(IFERROR(INDEX(Ingredients!$C$11:$C$310, MATCH($C652, Ingredients!$B$11:$B$310, 0)), "")="", "", IFERROR(INDEX(Ingredients!$C$11:$C$310, MATCH($C652, Ingredients!$B$11:$B$310, 0)), "")))</f>
        <v/>
      </c>
      <c r="J652" s="73" t="str">
        <f>IF($B652="", "", IF(IFERROR(INDEX(Meals!$C$11:$C$260, MATCH($B652, Meals!$B$11:$B$260, 0)), "")="", "", IFERROR(INDEX(Meals!$C$11:$C$260, MATCH($B652, Meals!$B$11:$B$260, 0)), "")))</f>
        <v/>
      </c>
      <c r="K652" s="4"/>
      <c r="L652" s="72" t="str">
        <f t="shared" ref="L652:L715" si="157">IF($D652="", "", IFERROR(ROUND($AN652*$D652, 0), ""))</f>
        <v/>
      </c>
      <c r="M652" s="73" t="str">
        <f t="shared" ref="M652:M715" si="158">IFERROR(ROUND($L652/$J652, 0), "")</f>
        <v/>
      </c>
      <c r="N652" s="4"/>
      <c r="O652" s="78" t="str">
        <f t="shared" ref="O652:O715" si="159">IF($D652="", "", IFERROR(ROUND($AP652*$D652, 2), ""))</f>
        <v/>
      </c>
      <c r="P652" s="79" t="str">
        <f t="shared" ref="P652:P715" si="160">IFERROR(ROUND($O652/$J652, 2), "")</f>
        <v/>
      </c>
      <c r="Q652" s="4"/>
      <c r="R652" s="90" t="str">
        <f t="shared" ref="R652:R715" si="161">IF(OR($D652="", $AR652=""), "", IF($AR652&gt;=$D652, $V$3, $V$4))</f>
        <v/>
      </c>
      <c r="S652" s="4"/>
      <c r="Y652" s="18" t="str">
        <f t="shared" ref="Y652:Y715" si="162">IF(COUNTIF($B652:$F652, "")=5, "", "X")</f>
        <v/>
      </c>
      <c r="AA652" s="18" t="str">
        <f t="shared" si="153"/>
        <v/>
      </c>
      <c r="AB652" s="18" t="str">
        <f t="shared" si="154"/>
        <v/>
      </c>
      <c r="AC652" s="18" t="str">
        <f t="shared" ref="AC652:AD715" si="163">IF($Y652="", "", IF(AND(AC$5="X", D652=""), $Y$6, IF(AND(NOT(D652=""), ISNUMBER(D652)=FALSE), $Y$7, "")))</f>
        <v/>
      </c>
      <c r="AD652" s="18" t="str">
        <f t="shared" si="163"/>
        <v/>
      </c>
      <c r="AE652" s="18" t="str">
        <f t="shared" ref="AE652:AE715" si="164">IF($Y652="", "", IF(AND(AE$5="X", F652=""), $Y$6, ""))</f>
        <v/>
      </c>
      <c r="AG652" s="95" t="str">
        <f>IF($C652="", "", IF(IFERROR(INDEX(Ingredients!C$11:C$310, MATCH($C652, Ingredients!$B$11:$B$310, 0)), "")="", "", IFERROR(INDEX(Ingredients!C$11:C$310, MATCH($C652, Ingredients!$B$11:$B$310, 0)), "")))</f>
        <v/>
      </c>
      <c r="AH652" s="105" t="str">
        <f>IF($C652="", "", IF(IFERROR(INDEX(Ingredients!D$11:D$310, MATCH($C652, Ingredients!$B$11:$B$310, 0)), "")="", "", IFERROR(INDEX(Ingredients!D$11:D$310, MATCH($C652, Ingredients!$B$11:$B$310, 0)), "")))</f>
        <v/>
      </c>
      <c r="AI652" s="106" t="str">
        <f>IF($C652="", "", IF(IFERROR(INDEX(Ingredients!E$11:E$310, MATCH($C652, Ingredients!$B$11:$B$310, 0)), "")="", "", IFERROR(INDEX(Ingredients!E$11:E$310, MATCH($C652, Ingredients!$B$11:$B$310, 0)), "")))</f>
        <v/>
      </c>
      <c r="AJ652" s="108" t="str">
        <f>IF($C652="", "", IF(IFERROR(INDEX(Ingredients!F$11:F$310, MATCH($C652, Ingredients!$B$11:$B$310, 0)), "")="", "", IFERROR(INDEX(Ingredients!F$11:F$310, MATCH($C652, Ingredients!$B$11:$B$310, 0)), "")))</f>
        <v/>
      </c>
      <c r="AK652" s="106" t="str">
        <f>IF($C652="", "", IF(IFERROR(INDEX(Ingredients!G$11:G$310, MATCH($C652, Ingredients!$B$11:$B$310, 0)), "")="", "", IFERROR(INDEX(Ingredients!G$11:G$310, MATCH($C652, Ingredients!$B$11:$B$310, 0)), "")))</f>
        <v/>
      </c>
      <c r="AL652" s="79" t="str">
        <f>IF($C652="", "", IF(IFERROR(INDEX(Ingredients!H$11:H$310, MATCH($C652, Ingredients!$B$11:$B$310, 0)), "")="", "", IFERROR(INDEX(Ingredients!H$11:H$310, MATCH($C652, Ingredients!$B$11:$B$310, 0)), "")))</f>
        <v/>
      </c>
      <c r="AN652" s="83" t="str">
        <f t="shared" si="155"/>
        <v/>
      </c>
      <c r="AP652" s="114" t="str">
        <f t="shared" ref="AP652:AP715" si="165">IF($D652="", "", IFERROR(IF($AK652=$AI652, $AL652/$AH652, $AL652), ""))</f>
        <v/>
      </c>
      <c r="AR652" s="117" t="str">
        <f>IF($C652="", "", IF(IFERROR(INDEX(Ingredients!$AI$11:$AI$310, MATCH($C652, Ingredients!$B$11:$B$310, 0)), "")="", "", IFERROR(INDEX(Ingredients!$AI$11:$AI$310, MATCH($C652, Ingredients!$B$11:$B$310, 0)), "")))</f>
        <v/>
      </c>
      <c r="AT652" s="120" t="str">
        <f t="shared" ref="AT652:AT715" si="166">IF(OR($B652="", $R652=""), "", CONCATENATE($B652, " - ", $R652))</f>
        <v/>
      </c>
      <c r="AV652" s="90" t="str">
        <f t="shared" si="156"/>
        <v/>
      </c>
      <c r="AX652" s="90" t="str">
        <f>IF($AV652="", "", COUNTIF($AV$11:$AV$5010, "&lt;"&amp;$AV652)+1+COUNTIF($AV$11:$AV652, $AV652)-1)</f>
        <v/>
      </c>
      <c r="AZ652" s="111" t="str">
        <f>IF($B652="", "", SUMIF('Shopping List'!$AV$11:$AV$25, $B652, 'Shopping List'!$BN$11:$BN$25))</f>
        <v/>
      </c>
      <c r="BB652" s="117" t="str">
        <f t="shared" ref="BB652:BB715" si="167">IF(OR($AZ652="", $AZ652=0), "", IFERROR($D652*$AZ652, ""))</f>
        <v/>
      </c>
    </row>
    <row r="653" spans="1:54" x14ac:dyDescent="0.25">
      <c r="A653" s="4"/>
      <c r="B653" s="37"/>
      <c r="C653" s="124"/>
      <c r="D653" s="39"/>
      <c r="E653" s="125"/>
      <c r="F653" s="48"/>
      <c r="G653" s="4"/>
      <c r="H653" s="4"/>
      <c r="I653" s="95" t="str">
        <f>IF($C653="", "", IF(IFERROR(INDEX(Ingredients!$C$11:$C$310, MATCH($C653, Ingredients!$B$11:$B$310, 0)), "")="", "", IFERROR(INDEX(Ingredients!$C$11:$C$310, MATCH($C653, Ingredients!$B$11:$B$310, 0)), "")))</f>
        <v/>
      </c>
      <c r="J653" s="73" t="str">
        <f>IF($B653="", "", IF(IFERROR(INDEX(Meals!$C$11:$C$260, MATCH($B653, Meals!$B$11:$B$260, 0)), "")="", "", IFERROR(INDEX(Meals!$C$11:$C$260, MATCH($B653, Meals!$B$11:$B$260, 0)), "")))</f>
        <v/>
      </c>
      <c r="K653" s="4"/>
      <c r="L653" s="72" t="str">
        <f t="shared" si="157"/>
        <v/>
      </c>
      <c r="M653" s="73" t="str">
        <f t="shared" si="158"/>
        <v/>
      </c>
      <c r="N653" s="4"/>
      <c r="O653" s="78" t="str">
        <f t="shared" si="159"/>
        <v/>
      </c>
      <c r="P653" s="79" t="str">
        <f t="shared" si="160"/>
        <v/>
      </c>
      <c r="Q653" s="4"/>
      <c r="R653" s="90" t="str">
        <f t="shared" si="161"/>
        <v/>
      </c>
      <c r="S653" s="4"/>
      <c r="Y653" s="18" t="str">
        <f t="shared" si="162"/>
        <v/>
      </c>
      <c r="AA653" s="18" t="str">
        <f t="shared" si="153"/>
        <v/>
      </c>
      <c r="AB653" s="18" t="str">
        <f t="shared" si="154"/>
        <v/>
      </c>
      <c r="AC653" s="18" t="str">
        <f t="shared" si="163"/>
        <v/>
      </c>
      <c r="AD653" s="18" t="str">
        <f t="shared" si="163"/>
        <v/>
      </c>
      <c r="AE653" s="18" t="str">
        <f t="shared" si="164"/>
        <v/>
      </c>
      <c r="AG653" s="95" t="str">
        <f>IF($C653="", "", IF(IFERROR(INDEX(Ingredients!C$11:C$310, MATCH($C653, Ingredients!$B$11:$B$310, 0)), "")="", "", IFERROR(INDEX(Ingredients!C$11:C$310, MATCH($C653, Ingredients!$B$11:$B$310, 0)), "")))</f>
        <v/>
      </c>
      <c r="AH653" s="105" t="str">
        <f>IF($C653="", "", IF(IFERROR(INDEX(Ingredients!D$11:D$310, MATCH($C653, Ingredients!$B$11:$B$310, 0)), "")="", "", IFERROR(INDEX(Ingredients!D$11:D$310, MATCH($C653, Ingredients!$B$11:$B$310, 0)), "")))</f>
        <v/>
      </c>
      <c r="AI653" s="106" t="str">
        <f>IF($C653="", "", IF(IFERROR(INDEX(Ingredients!E$11:E$310, MATCH($C653, Ingredients!$B$11:$B$310, 0)), "")="", "", IFERROR(INDEX(Ingredients!E$11:E$310, MATCH($C653, Ingredients!$B$11:$B$310, 0)), "")))</f>
        <v/>
      </c>
      <c r="AJ653" s="108" t="str">
        <f>IF($C653="", "", IF(IFERROR(INDEX(Ingredients!F$11:F$310, MATCH($C653, Ingredients!$B$11:$B$310, 0)), "")="", "", IFERROR(INDEX(Ingredients!F$11:F$310, MATCH($C653, Ingredients!$B$11:$B$310, 0)), "")))</f>
        <v/>
      </c>
      <c r="AK653" s="106" t="str">
        <f>IF($C653="", "", IF(IFERROR(INDEX(Ingredients!G$11:G$310, MATCH($C653, Ingredients!$B$11:$B$310, 0)), "")="", "", IFERROR(INDEX(Ingredients!G$11:G$310, MATCH($C653, Ingredients!$B$11:$B$310, 0)), "")))</f>
        <v/>
      </c>
      <c r="AL653" s="79" t="str">
        <f>IF($C653="", "", IF(IFERROR(INDEX(Ingredients!H$11:H$310, MATCH($C653, Ingredients!$B$11:$B$310, 0)), "")="", "", IFERROR(INDEX(Ingredients!H$11:H$310, MATCH($C653, Ingredients!$B$11:$B$310, 0)), "")))</f>
        <v/>
      </c>
      <c r="AN653" s="83" t="str">
        <f t="shared" si="155"/>
        <v/>
      </c>
      <c r="AP653" s="114" t="str">
        <f t="shared" si="165"/>
        <v/>
      </c>
      <c r="AR653" s="117" t="str">
        <f>IF($C653="", "", IF(IFERROR(INDEX(Ingredients!$AI$11:$AI$310, MATCH($C653, Ingredients!$B$11:$B$310, 0)), "")="", "", IFERROR(INDEX(Ingredients!$AI$11:$AI$310, MATCH($C653, Ingredients!$B$11:$B$310, 0)), "")))</f>
        <v/>
      </c>
      <c r="AT653" s="120" t="str">
        <f t="shared" si="166"/>
        <v/>
      </c>
      <c r="AV653" s="90" t="str">
        <f t="shared" si="156"/>
        <v/>
      </c>
      <c r="AX653" s="90" t="str">
        <f>IF($AV653="", "", COUNTIF($AV$11:$AV$5010, "&lt;"&amp;$AV653)+1+COUNTIF($AV$11:$AV653, $AV653)-1)</f>
        <v/>
      </c>
      <c r="AZ653" s="111" t="str">
        <f>IF($B653="", "", SUMIF('Shopping List'!$AV$11:$AV$25, $B653, 'Shopping List'!$BN$11:$BN$25))</f>
        <v/>
      </c>
      <c r="BB653" s="117" t="str">
        <f t="shared" si="167"/>
        <v/>
      </c>
    </row>
    <row r="654" spans="1:54" x14ac:dyDescent="0.25">
      <c r="A654" s="4"/>
      <c r="B654" s="37"/>
      <c r="C654" s="124"/>
      <c r="D654" s="39"/>
      <c r="E654" s="125"/>
      <c r="F654" s="48"/>
      <c r="G654" s="4"/>
      <c r="H654" s="4"/>
      <c r="I654" s="95" t="str">
        <f>IF($C654="", "", IF(IFERROR(INDEX(Ingredients!$C$11:$C$310, MATCH($C654, Ingredients!$B$11:$B$310, 0)), "")="", "", IFERROR(INDEX(Ingredients!$C$11:$C$310, MATCH($C654, Ingredients!$B$11:$B$310, 0)), "")))</f>
        <v/>
      </c>
      <c r="J654" s="73" t="str">
        <f>IF($B654="", "", IF(IFERROR(INDEX(Meals!$C$11:$C$260, MATCH($B654, Meals!$B$11:$B$260, 0)), "")="", "", IFERROR(INDEX(Meals!$C$11:$C$260, MATCH($B654, Meals!$B$11:$B$260, 0)), "")))</f>
        <v/>
      </c>
      <c r="K654" s="4"/>
      <c r="L654" s="72" t="str">
        <f t="shared" si="157"/>
        <v/>
      </c>
      <c r="M654" s="73" t="str">
        <f t="shared" si="158"/>
        <v/>
      </c>
      <c r="N654" s="4"/>
      <c r="O654" s="78" t="str">
        <f t="shared" si="159"/>
        <v/>
      </c>
      <c r="P654" s="79" t="str">
        <f t="shared" si="160"/>
        <v/>
      </c>
      <c r="Q654" s="4"/>
      <c r="R654" s="90" t="str">
        <f t="shared" si="161"/>
        <v/>
      </c>
      <c r="S654" s="4"/>
      <c r="Y654" s="18" t="str">
        <f t="shared" si="162"/>
        <v/>
      </c>
      <c r="AA654" s="18" t="str">
        <f t="shared" si="153"/>
        <v/>
      </c>
      <c r="AB654" s="18" t="str">
        <f t="shared" si="154"/>
        <v/>
      </c>
      <c r="AC654" s="18" t="str">
        <f t="shared" si="163"/>
        <v/>
      </c>
      <c r="AD654" s="18" t="str">
        <f t="shared" si="163"/>
        <v/>
      </c>
      <c r="AE654" s="18" t="str">
        <f t="shared" si="164"/>
        <v/>
      </c>
      <c r="AG654" s="95" t="str">
        <f>IF($C654="", "", IF(IFERROR(INDEX(Ingredients!C$11:C$310, MATCH($C654, Ingredients!$B$11:$B$310, 0)), "")="", "", IFERROR(INDEX(Ingredients!C$11:C$310, MATCH($C654, Ingredients!$B$11:$B$310, 0)), "")))</f>
        <v/>
      </c>
      <c r="AH654" s="105" t="str">
        <f>IF($C654="", "", IF(IFERROR(INDEX(Ingredients!D$11:D$310, MATCH($C654, Ingredients!$B$11:$B$310, 0)), "")="", "", IFERROR(INDEX(Ingredients!D$11:D$310, MATCH($C654, Ingredients!$B$11:$B$310, 0)), "")))</f>
        <v/>
      </c>
      <c r="AI654" s="106" t="str">
        <f>IF($C654="", "", IF(IFERROR(INDEX(Ingredients!E$11:E$310, MATCH($C654, Ingredients!$B$11:$B$310, 0)), "")="", "", IFERROR(INDEX(Ingredients!E$11:E$310, MATCH($C654, Ingredients!$B$11:$B$310, 0)), "")))</f>
        <v/>
      </c>
      <c r="AJ654" s="108" t="str">
        <f>IF($C654="", "", IF(IFERROR(INDEX(Ingredients!F$11:F$310, MATCH($C654, Ingredients!$B$11:$B$310, 0)), "")="", "", IFERROR(INDEX(Ingredients!F$11:F$310, MATCH($C654, Ingredients!$B$11:$B$310, 0)), "")))</f>
        <v/>
      </c>
      <c r="AK654" s="106" t="str">
        <f>IF($C654="", "", IF(IFERROR(INDEX(Ingredients!G$11:G$310, MATCH($C654, Ingredients!$B$11:$B$310, 0)), "")="", "", IFERROR(INDEX(Ingredients!G$11:G$310, MATCH($C654, Ingredients!$B$11:$B$310, 0)), "")))</f>
        <v/>
      </c>
      <c r="AL654" s="79" t="str">
        <f>IF($C654="", "", IF(IFERROR(INDEX(Ingredients!H$11:H$310, MATCH($C654, Ingredients!$B$11:$B$310, 0)), "")="", "", IFERROR(INDEX(Ingredients!H$11:H$310, MATCH($C654, Ingredients!$B$11:$B$310, 0)), "")))</f>
        <v/>
      </c>
      <c r="AN654" s="83" t="str">
        <f t="shared" si="155"/>
        <v/>
      </c>
      <c r="AP654" s="114" t="str">
        <f t="shared" si="165"/>
        <v/>
      </c>
      <c r="AR654" s="117" t="str">
        <f>IF($C654="", "", IF(IFERROR(INDEX(Ingredients!$AI$11:$AI$310, MATCH($C654, Ingredients!$B$11:$B$310, 0)), "")="", "", IFERROR(INDEX(Ingredients!$AI$11:$AI$310, MATCH($C654, Ingredients!$B$11:$B$310, 0)), "")))</f>
        <v/>
      </c>
      <c r="AT654" s="120" t="str">
        <f t="shared" si="166"/>
        <v/>
      </c>
      <c r="AV654" s="90" t="str">
        <f t="shared" si="156"/>
        <v/>
      </c>
      <c r="AX654" s="90" t="str">
        <f>IF($AV654="", "", COUNTIF($AV$11:$AV$5010, "&lt;"&amp;$AV654)+1+COUNTIF($AV$11:$AV654, $AV654)-1)</f>
        <v/>
      </c>
      <c r="AZ654" s="111" t="str">
        <f>IF($B654="", "", SUMIF('Shopping List'!$AV$11:$AV$25, $B654, 'Shopping List'!$BN$11:$BN$25))</f>
        <v/>
      </c>
      <c r="BB654" s="117" t="str">
        <f t="shared" si="167"/>
        <v/>
      </c>
    </row>
    <row r="655" spans="1:54" x14ac:dyDescent="0.25">
      <c r="A655" s="4"/>
      <c r="B655" s="37"/>
      <c r="C655" s="124"/>
      <c r="D655" s="39"/>
      <c r="E655" s="125"/>
      <c r="F655" s="48"/>
      <c r="G655" s="4"/>
      <c r="H655" s="4"/>
      <c r="I655" s="95" t="str">
        <f>IF($C655="", "", IF(IFERROR(INDEX(Ingredients!$C$11:$C$310, MATCH($C655, Ingredients!$B$11:$B$310, 0)), "")="", "", IFERROR(INDEX(Ingredients!$C$11:$C$310, MATCH($C655, Ingredients!$B$11:$B$310, 0)), "")))</f>
        <v/>
      </c>
      <c r="J655" s="73" t="str">
        <f>IF($B655="", "", IF(IFERROR(INDEX(Meals!$C$11:$C$260, MATCH($B655, Meals!$B$11:$B$260, 0)), "")="", "", IFERROR(INDEX(Meals!$C$11:$C$260, MATCH($B655, Meals!$B$11:$B$260, 0)), "")))</f>
        <v/>
      </c>
      <c r="K655" s="4"/>
      <c r="L655" s="72" t="str">
        <f t="shared" si="157"/>
        <v/>
      </c>
      <c r="M655" s="73" t="str">
        <f t="shared" si="158"/>
        <v/>
      </c>
      <c r="N655" s="4"/>
      <c r="O655" s="78" t="str">
        <f t="shared" si="159"/>
        <v/>
      </c>
      <c r="P655" s="79" t="str">
        <f t="shared" si="160"/>
        <v/>
      </c>
      <c r="Q655" s="4"/>
      <c r="R655" s="90" t="str">
        <f t="shared" si="161"/>
        <v/>
      </c>
      <c r="S655" s="4"/>
      <c r="Y655" s="18" t="str">
        <f t="shared" si="162"/>
        <v/>
      </c>
      <c r="AA655" s="18" t="str">
        <f t="shared" si="153"/>
        <v/>
      </c>
      <c r="AB655" s="18" t="str">
        <f t="shared" si="154"/>
        <v/>
      </c>
      <c r="AC655" s="18" t="str">
        <f t="shared" si="163"/>
        <v/>
      </c>
      <c r="AD655" s="18" t="str">
        <f t="shared" si="163"/>
        <v/>
      </c>
      <c r="AE655" s="18" t="str">
        <f t="shared" si="164"/>
        <v/>
      </c>
      <c r="AG655" s="95" t="str">
        <f>IF($C655="", "", IF(IFERROR(INDEX(Ingredients!C$11:C$310, MATCH($C655, Ingredients!$B$11:$B$310, 0)), "")="", "", IFERROR(INDEX(Ingredients!C$11:C$310, MATCH($C655, Ingredients!$B$11:$B$310, 0)), "")))</f>
        <v/>
      </c>
      <c r="AH655" s="105" t="str">
        <f>IF($C655="", "", IF(IFERROR(INDEX(Ingredients!D$11:D$310, MATCH($C655, Ingredients!$B$11:$B$310, 0)), "")="", "", IFERROR(INDEX(Ingredients!D$11:D$310, MATCH($C655, Ingredients!$B$11:$B$310, 0)), "")))</f>
        <v/>
      </c>
      <c r="AI655" s="106" t="str">
        <f>IF($C655="", "", IF(IFERROR(INDEX(Ingredients!E$11:E$310, MATCH($C655, Ingredients!$B$11:$B$310, 0)), "")="", "", IFERROR(INDEX(Ingredients!E$11:E$310, MATCH($C655, Ingredients!$B$11:$B$310, 0)), "")))</f>
        <v/>
      </c>
      <c r="AJ655" s="108" t="str">
        <f>IF($C655="", "", IF(IFERROR(INDEX(Ingredients!F$11:F$310, MATCH($C655, Ingredients!$B$11:$B$310, 0)), "")="", "", IFERROR(INDEX(Ingredients!F$11:F$310, MATCH($C655, Ingredients!$B$11:$B$310, 0)), "")))</f>
        <v/>
      </c>
      <c r="AK655" s="106" t="str">
        <f>IF($C655="", "", IF(IFERROR(INDEX(Ingredients!G$11:G$310, MATCH($C655, Ingredients!$B$11:$B$310, 0)), "")="", "", IFERROR(INDEX(Ingredients!G$11:G$310, MATCH($C655, Ingredients!$B$11:$B$310, 0)), "")))</f>
        <v/>
      </c>
      <c r="AL655" s="79" t="str">
        <f>IF($C655="", "", IF(IFERROR(INDEX(Ingredients!H$11:H$310, MATCH($C655, Ingredients!$B$11:$B$310, 0)), "")="", "", IFERROR(INDEX(Ingredients!H$11:H$310, MATCH($C655, Ingredients!$B$11:$B$310, 0)), "")))</f>
        <v/>
      </c>
      <c r="AN655" s="83" t="str">
        <f t="shared" si="155"/>
        <v/>
      </c>
      <c r="AP655" s="114" t="str">
        <f t="shared" si="165"/>
        <v/>
      </c>
      <c r="AR655" s="117" t="str">
        <f>IF($C655="", "", IF(IFERROR(INDEX(Ingredients!$AI$11:$AI$310, MATCH($C655, Ingredients!$B$11:$B$310, 0)), "")="", "", IFERROR(INDEX(Ingredients!$AI$11:$AI$310, MATCH($C655, Ingredients!$B$11:$B$310, 0)), "")))</f>
        <v/>
      </c>
      <c r="AT655" s="120" t="str">
        <f t="shared" si="166"/>
        <v/>
      </c>
      <c r="AV655" s="90" t="str">
        <f t="shared" si="156"/>
        <v/>
      </c>
      <c r="AX655" s="90" t="str">
        <f>IF($AV655="", "", COUNTIF($AV$11:$AV$5010, "&lt;"&amp;$AV655)+1+COUNTIF($AV$11:$AV655, $AV655)-1)</f>
        <v/>
      </c>
      <c r="AZ655" s="111" t="str">
        <f>IF($B655="", "", SUMIF('Shopping List'!$AV$11:$AV$25, $B655, 'Shopping List'!$BN$11:$BN$25))</f>
        <v/>
      </c>
      <c r="BB655" s="117" t="str">
        <f t="shared" si="167"/>
        <v/>
      </c>
    </row>
    <row r="656" spans="1:54" x14ac:dyDescent="0.25">
      <c r="A656" s="4"/>
      <c r="B656" s="37"/>
      <c r="C656" s="124"/>
      <c r="D656" s="39"/>
      <c r="E656" s="125"/>
      <c r="F656" s="48"/>
      <c r="G656" s="4"/>
      <c r="H656" s="4"/>
      <c r="I656" s="95" t="str">
        <f>IF($C656="", "", IF(IFERROR(INDEX(Ingredients!$C$11:$C$310, MATCH($C656, Ingredients!$B$11:$B$310, 0)), "")="", "", IFERROR(INDEX(Ingredients!$C$11:$C$310, MATCH($C656, Ingredients!$B$11:$B$310, 0)), "")))</f>
        <v/>
      </c>
      <c r="J656" s="73" t="str">
        <f>IF($B656="", "", IF(IFERROR(INDEX(Meals!$C$11:$C$260, MATCH($B656, Meals!$B$11:$B$260, 0)), "")="", "", IFERROR(INDEX(Meals!$C$11:$C$260, MATCH($B656, Meals!$B$11:$B$260, 0)), "")))</f>
        <v/>
      </c>
      <c r="K656" s="4"/>
      <c r="L656" s="72" t="str">
        <f t="shared" si="157"/>
        <v/>
      </c>
      <c r="M656" s="73" t="str">
        <f t="shared" si="158"/>
        <v/>
      </c>
      <c r="N656" s="4"/>
      <c r="O656" s="78" t="str">
        <f t="shared" si="159"/>
        <v/>
      </c>
      <c r="P656" s="79" t="str">
        <f t="shared" si="160"/>
        <v/>
      </c>
      <c r="Q656" s="4"/>
      <c r="R656" s="90" t="str">
        <f t="shared" si="161"/>
        <v/>
      </c>
      <c r="S656" s="4"/>
      <c r="Y656" s="18" t="str">
        <f t="shared" si="162"/>
        <v/>
      </c>
      <c r="AA656" s="18" t="str">
        <f t="shared" si="153"/>
        <v/>
      </c>
      <c r="AB656" s="18" t="str">
        <f t="shared" si="154"/>
        <v/>
      </c>
      <c r="AC656" s="18" t="str">
        <f t="shared" si="163"/>
        <v/>
      </c>
      <c r="AD656" s="18" t="str">
        <f t="shared" si="163"/>
        <v/>
      </c>
      <c r="AE656" s="18" t="str">
        <f t="shared" si="164"/>
        <v/>
      </c>
      <c r="AG656" s="95" t="str">
        <f>IF($C656="", "", IF(IFERROR(INDEX(Ingredients!C$11:C$310, MATCH($C656, Ingredients!$B$11:$B$310, 0)), "")="", "", IFERROR(INDEX(Ingredients!C$11:C$310, MATCH($C656, Ingredients!$B$11:$B$310, 0)), "")))</f>
        <v/>
      </c>
      <c r="AH656" s="105" t="str">
        <f>IF($C656="", "", IF(IFERROR(INDEX(Ingredients!D$11:D$310, MATCH($C656, Ingredients!$B$11:$B$310, 0)), "")="", "", IFERROR(INDEX(Ingredients!D$11:D$310, MATCH($C656, Ingredients!$B$11:$B$310, 0)), "")))</f>
        <v/>
      </c>
      <c r="AI656" s="106" t="str">
        <f>IF($C656="", "", IF(IFERROR(INDEX(Ingredients!E$11:E$310, MATCH($C656, Ingredients!$B$11:$B$310, 0)), "")="", "", IFERROR(INDEX(Ingredients!E$11:E$310, MATCH($C656, Ingredients!$B$11:$B$310, 0)), "")))</f>
        <v/>
      </c>
      <c r="AJ656" s="108" t="str">
        <f>IF($C656="", "", IF(IFERROR(INDEX(Ingredients!F$11:F$310, MATCH($C656, Ingredients!$B$11:$B$310, 0)), "")="", "", IFERROR(INDEX(Ingredients!F$11:F$310, MATCH($C656, Ingredients!$B$11:$B$310, 0)), "")))</f>
        <v/>
      </c>
      <c r="AK656" s="106" t="str">
        <f>IF($C656="", "", IF(IFERROR(INDEX(Ingredients!G$11:G$310, MATCH($C656, Ingredients!$B$11:$B$310, 0)), "")="", "", IFERROR(INDEX(Ingredients!G$11:G$310, MATCH($C656, Ingredients!$B$11:$B$310, 0)), "")))</f>
        <v/>
      </c>
      <c r="AL656" s="79" t="str">
        <f>IF($C656="", "", IF(IFERROR(INDEX(Ingredients!H$11:H$310, MATCH($C656, Ingredients!$B$11:$B$310, 0)), "")="", "", IFERROR(INDEX(Ingredients!H$11:H$310, MATCH($C656, Ingredients!$B$11:$B$310, 0)), "")))</f>
        <v/>
      </c>
      <c r="AN656" s="83" t="str">
        <f t="shared" si="155"/>
        <v/>
      </c>
      <c r="AP656" s="114" t="str">
        <f t="shared" si="165"/>
        <v/>
      </c>
      <c r="AR656" s="117" t="str">
        <f>IF($C656="", "", IF(IFERROR(INDEX(Ingredients!$AI$11:$AI$310, MATCH($C656, Ingredients!$B$11:$B$310, 0)), "")="", "", IFERROR(INDEX(Ingredients!$AI$11:$AI$310, MATCH($C656, Ingredients!$B$11:$B$310, 0)), "")))</f>
        <v/>
      </c>
      <c r="AT656" s="120" t="str">
        <f t="shared" si="166"/>
        <v/>
      </c>
      <c r="AV656" s="90" t="str">
        <f t="shared" si="156"/>
        <v/>
      </c>
      <c r="AX656" s="90" t="str">
        <f>IF($AV656="", "", COUNTIF($AV$11:$AV$5010, "&lt;"&amp;$AV656)+1+COUNTIF($AV$11:$AV656, $AV656)-1)</f>
        <v/>
      </c>
      <c r="AZ656" s="111" t="str">
        <f>IF($B656="", "", SUMIF('Shopping List'!$AV$11:$AV$25, $B656, 'Shopping List'!$BN$11:$BN$25))</f>
        <v/>
      </c>
      <c r="BB656" s="117" t="str">
        <f t="shared" si="167"/>
        <v/>
      </c>
    </row>
    <row r="657" spans="1:54" x14ac:dyDescent="0.25">
      <c r="A657" s="4"/>
      <c r="B657" s="37"/>
      <c r="C657" s="124"/>
      <c r="D657" s="39"/>
      <c r="E657" s="125"/>
      <c r="F657" s="48"/>
      <c r="G657" s="4"/>
      <c r="H657" s="4"/>
      <c r="I657" s="95" t="str">
        <f>IF($C657="", "", IF(IFERROR(INDEX(Ingredients!$C$11:$C$310, MATCH($C657, Ingredients!$B$11:$B$310, 0)), "")="", "", IFERROR(INDEX(Ingredients!$C$11:$C$310, MATCH($C657, Ingredients!$B$11:$B$310, 0)), "")))</f>
        <v/>
      </c>
      <c r="J657" s="73" t="str">
        <f>IF($B657="", "", IF(IFERROR(INDEX(Meals!$C$11:$C$260, MATCH($B657, Meals!$B$11:$B$260, 0)), "")="", "", IFERROR(INDEX(Meals!$C$11:$C$260, MATCH($B657, Meals!$B$11:$B$260, 0)), "")))</f>
        <v/>
      </c>
      <c r="K657" s="4"/>
      <c r="L657" s="72" t="str">
        <f t="shared" si="157"/>
        <v/>
      </c>
      <c r="M657" s="73" t="str">
        <f t="shared" si="158"/>
        <v/>
      </c>
      <c r="N657" s="4"/>
      <c r="O657" s="78" t="str">
        <f t="shared" si="159"/>
        <v/>
      </c>
      <c r="P657" s="79" t="str">
        <f t="shared" si="160"/>
        <v/>
      </c>
      <c r="Q657" s="4"/>
      <c r="R657" s="90" t="str">
        <f t="shared" si="161"/>
        <v/>
      </c>
      <c r="S657" s="4"/>
      <c r="Y657" s="18" t="str">
        <f t="shared" si="162"/>
        <v/>
      </c>
      <c r="AA657" s="18" t="str">
        <f t="shared" si="153"/>
        <v/>
      </c>
      <c r="AB657" s="18" t="str">
        <f t="shared" si="154"/>
        <v/>
      </c>
      <c r="AC657" s="18" t="str">
        <f t="shared" si="163"/>
        <v/>
      </c>
      <c r="AD657" s="18" t="str">
        <f t="shared" si="163"/>
        <v/>
      </c>
      <c r="AE657" s="18" t="str">
        <f t="shared" si="164"/>
        <v/>
      </c>
      <c r="AG657" s="95" t="str">
        <f>IF($C657="", "", IF(IFERROR(INDEX(Ingredients!C$11:C$310, MATCH($C657, Ingredients!$B$11:$B$310, 0)), "")="", "", IFERROR(INDEX(Ingredients!C$11:C$310, MATCH($C657, Ingredients!$B$11:$B$310, 0)), "")))</f>
        <v/>
      </c>
      <c r="AH657" s="105" t="str">
        <f>IF($C657="", "", IF(IFERROR(INDEX(Ingredients!D$11:D$310, MATCH($C657, Ingredients!$B$11:$B$310, 0)), "")="", "", IFERROR(INDEX(Ingredients!D$11:D$310, MATCH($C657, Ingredients!$B$11:$B$310, 0)), "")))</f>
        <v/>
      </c>
      <c r="AI657" s="106" t="str">
        <f>IF($C657="", "", IF(IFERROR(INDEX(Ingredients!E$11:E$310, MATCH($C657, Ingredients!$B$11:$B$310, 0)), "")="", "", IFERROR(INDEX(Ingredients!E$11:E$310, MATCH($C657, Ingredients!$B$11:$B$310, 0)), "")))</f>
        <v/>
      </c>
      <c r="AJ657" s="108" t="str">
        <f>IF($C657="", "", IF(IFERROR(INDEX(Ingredients!F$11:F$310, MATCH($C657, Ingredients!$B$11:$B$310, 0)), "")="", "", IFERROR(INDEX(Ingredients!F$11:F$310, MATCH($C657, Ingredients!$B$11:$B$310, 0)), "")))</f>
        <v/>
      </c>
      <c r="AK657" s="106" t="str">
        <f>IF($C657="", "", IF(IFERROR(INDEX(Ingredients!G$11:G$310, MATCH($C657, Ingredients!$B$11:$B$310, 0)), "")="", "", IFERROR(INDEX(Ingredients!G$11:G$310, MATCH($C657, Ingredients!$B$11:$B$310, 0)), "")))</f>
        <v/>
      </c>
      <c r="AL657" s="79" t="str">
        <f>IF($C657="", "", IF(IFERROR(INDEX(Ingredients!H$11:H$310, MATCH($C657, Ingredients!$B$11:$B$310, 0)), "")="", "", IFERROR(INDEX(Ingredients!H$11:H$310, MATCH($C657, Ingredients!$B$11:$B$310, 0)), "")))</f>
        <v/>
      </c>
      <c r="AN657" s="83" t="str">
        <f t="shared" si="155"/>
        <v/>
      </c>
      <c r="AP657" s="114" t="str">
        <f t="shared" si="165"/>
        <v/>
      </c>
      <c r="AR657" s="117" t="str">
        <f>IF($C657="", "", IF(IFERROR(INDEX(Ingredients!$AI$11:$AI$310, MATCH($C657, Ingredients!$B$11:$B$310, 0)), "")="", "", IFERROR(INDEX(Ingredients!$AI$11:$AI$310, MATCH($C657, Ingredients!$B$11:$B$310, 0)), "")))</f>
        <v/>
      </c>
      <c r="AT657" s="120" t="str">
        <f t="shared" si="166"/>
        <v/>
      </c>
      <c r="AV657" s="90" t="str">
        <f t="shared" si="156"/>
        <v/>
      </c>
      <c r="AX657" s="90" t="str">
        <f>IF($AV657="", "", COUNTIF($AV$11:$AV$5010, "&lt;"&amp;$AV657)+1+COUNTIF($AV$11:$AV657, $AV657)-1)</f>
        <v/>
      </c>
      <c r="AZ657" s="111" t="str">
        <f>IF($B657="", "", SUMIF('Shopping List'!$AV$11:$AV$25, $B657, 'Shopping List'!$BN$11:$BN$25))</f>
        <v/>
      </c>
      <c r="BB657" s="117" t="str">
        <f t="shared" si="167"/>
        <v/>
      </c>
    </row>
    <row r="658" spans="1:54" x14ac:dyDescent="0.25">
      <c r="A658" s="4"/>
      <c r="B658" s="37"/>
      <c r="C658" s="124"/>
      <c r="D658" s="39"/>
      <c r="E658" s="125"/>
      <c r="F658" s="48"/>
      <c r="G658" s="4"/>
      <c r="H658" s="4"/>
      <c r="I658" s="95" t="str">
        <f>IF($C658="", "", IF(IFERROR(INDEX(Ingredients!$C$11:$C$310, MATCH($C658, Ingredients!$B$11:$B$310, 0)), "")="", "", IFERROR(INDEX(Ingredients!$C$11:$C$310, MATCH($C658, Ingredients!$B$11:$B$310, 0)), "")))</f>
        <v/>
      </c>
      <c r="J658" s="73" t="str">
        <f>IF($B658="", "", IF(IFERROR(INDEX(Meals!$C$11:$C$260, MATCH($B658, Meals!$B$11:$B$260, 0)), "")="", "", IFERROR(INDEX(Meals!$C$11:$C$260, MATCH($B658, Meals!$B$11:$B$260, 0)), "")))</f>
        <v/>
      </c>
      <c r="K658" s="4"/>
      <c r="L658" s="72" t="str">
        <f t="shared" si="157"/>
        <v/>
      </c>
      <c r="M658" s="73" t="str">
        <f t="shared" si="158"/>
        <v/>
      </c>
      <c r="N658" s="4"/>
      <c r="O658" s="78" t="str">
        <f t="shared" si="159"/>
        <v/>
      </c>
      <c r="P658" s="79" t="str">
        <f t="shared" si="160"/>
        <v/>
      </c>
      <c r="Q658" s="4"/>
      <c r="R658" s="90" t="str">
        <f t="shared" si="161"/>
        <v/>
      </c>
      <c r="S658" s="4"/>
      <c r="Y658" s="18" t="str">
        <f t="shared" si="162"/>
        <v/>
      </c>
      <c r="AA658" s="18" t="str">
        <f t="shared" si="153"/>
        <v/>
      </c>
      <c r="AB658" s="18" t="str">
        <f t="shared" si="154"/>
        <v/>
      </c>
      <c r="AC658" s="18" t="str">
        <f t="shared" si="163"/>
        <v/>
      </c>
      <c r="AD658" s="18" t="str">
        <f t="shared" si="163"/>
        <v/>
      </c>
      <c r="AE658" s="18" t="str">
        <f t="shared" si="164"/>
        <v/>
      </c>
      <c r="AG658" s="95" t="str">
        <f>IF($C658="", "", IF(IFERROR(INDEX(Ingredients!C$11:C$310, MATCH($C658, Ingredients!$B$11:$B$310, 0)), "")="", "", IFERROR(INDEX(Ingredients!C$11:C$310, MATCH($C658, Ingredients!$B$11:$B$310, 0)), "")))</f>
        <v/>
      </c>
      <c r="AH658" s="105" t="str">
        <f>IF($C658="", "", IF(IFERROR(INDEX(Ingredients!D$11:D$310, MATCH($C658, Ingredients!$B$11:$B$310, 0)), "")="", "", IFERROR(INDEX(Ingredients!D$11:D$310, MATCH($C658, Ingredients!$B$11:$B$310, 0)), "")))</f>
        <v/>
      </c>
      <c r="AI658" s="106" t="str">
        <f>IF($C658="", "", IF(IFERROR(INDEX(Ingredients!E$11:E$310, MATCH($C658, Ingredients!$B$11:$B$310, 0)), "")="", "", IFERROR(INDEX(Ingredients!E$11:E$310, MATCH($C658, Ingredients!$B$11:$B$310, 0)), "")))</f>
        <v/>
      </c>
      <c r="AJ658" s="108" t="str">
        <f>IF($C658="", "", IF(IFERROR(INDEX(Ingredients!F$11:F$310, MATCH($C658, Ingredients!$B$11:$B$310, 0)), "")="", "", IFERROR(INDEX(Ingredients!F$11:F$310, MATCH($C658, Ingredients!$B$11:$B$310, 0)), "")))</f>
        <v/>
      </c>
      <c r="AK658" s="106" t="str">
        <f>IF($C658="", "", IF(IFERROR(INDEX(Ingredients!G$11:G$310, MATCH($C658, Ingredients!$B$11:$B$310, 0)), "")="", "", IFERROR(INDEX(Ingredients!G$11:G$310, MATCH($C658, Ingredients!$B$11:$B$310, 0)), "")))</f>
        <v/>
      </c>
      <c r="AL658" s="79" t="str">
        <f>IF($C658="", "", IF(IFERROR(INDEX(Ingredients!H$11:H$310, MATCH($C658, Ingredients!$B$11:$B$310, 0)), "")="", "", IFERROR(INDEX(Ingredients!H$11:H$310, MATCH($C658, Ingredients!$B$11:$B$310, 0)), "")))</f>
        <v/>
      </c>
      <c r="AN658" s="83" t="str">
        <f t="shared" si="155"/>
        <v/>
      </c>
      <c r="AP658" s="114" t="str">
        <f t="shared" si="165"/>
        <v/>
      </c>
      <c r="AR658" s="117" t="str">
        <f>IF($C658="", "", IF(IFERROR(INDEX(Ingredients!$AI$11:$AI$310, MATCH($C658, Ingredients!$B$11:$B$310, 0)), "")="", "", IFERROR(INDEX(Ingredients!$AI$11:$AI$310, MATCH($C658, Ingredients!$B$11:$B$310, 0)), "")))</f>
        <v/>
      </c>
      <c r="AT658" s="120" t="str">
        <f t="shared" si="166"/>
        <v/>
      </c>
      <c r="AV658" s="90" t="str">
        <f t="shared" si="156"/>
        <v/>
      </c>
      <c r="AX658" s="90" t="str">
        <f>IF($AV658="", "", COUNTIF($AV$11:$AV$5010, "&lt;"&amp;$AV658)+1+COUNTIF($AV$11:$AV658, $AV658)-1)</f>
        <v/>
      </c>
      <c r="AZ658" s="111" t="str">
        <f>IF($B658="", "", SUMIF('Shopping List'!$AV$11:$AV$25, $B658, 'Shopping List'!$BN$11:$BN$25))</f>
        <v/>
      </c>
      <c r="BB658" s="117" t="str">
        <f t="shared" si="167"/>
        <v/>
      </c>
    </row>
    <row r="659" spans="1:54" x14ac:dyDescent="0.25">
      <c r="A659" s="4"/>
      <c r="B659" s="37"/>
      <c r="C659" s="124"/>
      <c r="D659" s="39"/>
      <c r="E659" s="125"/>
      <c r="F659" s="48"/>
      <c r="G659" s="4"/>
      <c r="H659" s="4"/>
      <c r="I659" s="95" t="str">
        <f>IF($C659="", "", IF(IFERROR(INDEX(Ingredients!$C$11:$C$310, MATCH($C659, Ingredients!$B$11:$B$310, 0)), "")="", "", IFERROR(INDEX(Ingredients!$C$11:$C$310, MATCH($C659, Ingredients!$B$11:$B$310, 0)), "")))</f>
        <v/>
      </c>
      <c r="J659" s="73" t="str">
        <f>IF($B659="", "", IF(IFERROR(INDEX(Meals!$C$11:$C$260, MATCH($B659, Meals!$B$11:$B$260, 0)), "")="", "", IFERROR(INDEX(Meals!$C$11:$C$260, MATCH($B659, Meals!$B$11:$B$260, 0)), "")))</f>
        <v/>
      </c>
      <c r="K659" s="4"/>
      <c r="L659" s="72" t="str">
        <f t="shared" si="157"/>
        <v/>
      </c>
      <c r="M659" s="73" t="str">
        <f t="shared" si="158"/>
        <v/>
      </c>
      <c r="N659" s="4"/>
      <c r="O659" s="78" t="str">
        <f t="shared" si="159"/>
        <v/>
      </c>
      <c r="P659" s="79" t="str">
        <f t="shared" si="160"/>
        <v/>
      </c>
      <c r="Q659" s="4"/>
      <c r="R659" s="90" t="str">
        <f t="shared" si="161"/>
        <v/>
      </c>
      <c r="S659" s="4"/>
      <c r="Y659" s="18" t="str">
        <f t="shared" si="162"/>
        <v/>
      </c>
      <c r="AA659" s="18" t="str">
        <f t="shared" si="153"/>
        <v/>
      </c>
      <c r="AB659" s="18" t="str">
        <f t="shared" si="154"/>
        <v/>
      </c>
      <c r="AC659" s="18" t="str">
        <f t="shared" si="163"/>
        <v/>
      </c>
      <c r="AD659" s="18" t="str">
        <f t="shared" si="163"/>
        <v/>
      </c>
      <c r="AE659" s="18" t="str">
        <f t="shared" si="164"/>
        <v/>
      </c>
      <c r="AG659" s="95" t="str">
        <f>IF($C659="", "", IF(IFERROR(INDEX(Ingredients!C$11:C$310, MATCH($C659, Ingredients!$B$11:$B$310, 0)), "")="", "", IFERROR(INDEX(Ingredients!C$11:C$310, MATCH($C659, Ingredients!$B$11:$B$310, 0)), "")))</f>
        <v/>
      </c>
      <c r="AH659" s="105" t="str">
        <f>IF($C659="", "", IF(IFERROR(INDEX(Ingredients!D$11:D$310, MATCH($C659, Ingredients!$B$11:$B$310, 0)), "")="", "", IFERROR(INDEX(Ingredients!D$11:D$310, MATCH($C659, Ingredients!$B$11:$B$310, 0)), "")))</f>
        <v/>
      </c>
      <c r="AI659" s="106" t="str">
        <f>IF($C659="", "", IF(IFERROR(INDEX(Ingredients!E$11:E$310, MATCH($C659, Ingredients!$B$11:$B$310, 0)), "")="", "", IFERROR(INDEX(Ingredients!E$11:E$310, MATCH($C659, Ingredients!$B$11:$B$310, 0)), "")))</f>
        <v/>
      </c>
      <c r="AJ659" s="108" t="str">
        <f>IF($C659="", "", IF(IFERROR(INDEX(Ingredients!F$11:F$310, MATCH($C659, Ingredients!$B$11:$B$310, 0)), "")="", "", IFERROR(INDEX(Ingredients!F$11:F$310, MATCH($C659, Ingredients!$B$11:$B$310, 0)), "")))</f>
        <v/>
      </c>
      <c r="AK659" s="106" t="str">
        <f>IF($C659="", "", IF(IFERROR(INDEX(Ingredients!G$11:G$310, MATCH($C659, Ingredients!$B$11:$B$310, 0)), "")="", "", IFERROR(INDEX(Ingredients!G$11:G$310, MATCH($C659, Ingredients!$B$11:$B$310, 0)), "")))</f>
        <v/>
      </c>
      <c r="AL659" s="79" t="str">
        <f>IF($C659="", "", IF(IFERROR(INDEX(Ingredients!H$11:H$310, MATCH($C659, Ingredients!$B$11:$B$310, 0)), "")="", "", IFERROR(INDEX(Ingredients!H$11:H$310, MATCH($C659, Ingredients!$B$11:$B$310, 0)), "")))</f>
        <v/>
      </c>
      <c r="AN659" s="83" t="str">
        <f t="shared" si="155"/>
        <v/>
      </c>
      <c r="AP659" s="114" t="str">
        <f t="shared" si="165"/>
        <v/>
      </c>
      <c r="AR659" s="117" t="str">
        <f>IF($C659="", "", IF(IFERROR(INDEX(Ingredients!$AI$11:$AI$310, MATCH($C659, Ingredients!$B$11:$B$310, 0)), "")="", "", IFERROR(INDEX(Ingredients!$AI$11:$AI$310, MATCH($C659, Ingredients!$B$11:$B$310, 0)), "")))</f>
        <v/>
      </c>
      <c r="AT659" s="120" t="str">
        <f t="shared" si="166"/>
        <v/>
      </c>
      <c r="AV659" s="90" t="str">
        <f t="shared" si="156"/>
        <v/>
      </c>
      <c r="AX659" s="90" t="str">
        <f>IF($AV659="", "", COUNTIF($AV$11:$AV$5010, "&lt;"&amp;$AV659)+1+COUNTIF($AV$11:$AV659, $AV659)-1)</f>
        <v/>
      </c>
      <c r="AZ659" s="111" t="str">
        <f>IF($B659="", "", SUMIF('Shopping List'!$AV$11:$AV$25, $B659, 'Shopping List'!$BN$11:$BN$25))</f>
        <v/>
      </c>
      <c r="BB659" s="117" t="str">
        <f t="shared" si="167"/>
        <v/>
      </c>
    </row>
    <row r="660" spans="1:54" x14ac:dyDescent="0.25">
      <c r="A660" s="4"/>
      <c r="B660" s="37"/>
      <c r="C660" s="124"/>
      <c r="D660" s="39"/>
      <c r="E660" s="125"/>
      <c r="F660" s="48"/>
      <c r="G660" s="4"/>
      <c r="H660" s="4"/>
      <c r="I660" s="95" t="str">
        <f>IF($C660="", "", IF(IFERROR(INDEX(Ingredients!$C$11:$C$310, MATCH($C660, Ingredients!$B$11:$B$310, 0)), "")="", "", IFERROR(INDEX(Ingredients!$C$11:$C$310, MATCH($C660, Ingredients!$B$11:$B$310, 0)), "")))</f>
        <v/>
      </c>
      <c r="J660" s="73" t="str">
        <f>IF($B660="", "", IF(IFERROR(INDEX(Meals!$C$11:$C$260, MATCH($B660, Meals!$B$11:$B$260, 0)), "")="", "", IFERROR(INDEX(Meals!$C$11:$C$260, MATCH($B660, Meals!$B$11:$B$260, 0)), "")))</f>
        <v/>
      </c>
      <c r="K660" s="4"/>
      <c r="L660" s="72" t="str">
        <f t="shared" si="157"/>
        <v/>
      </c>
      <c r="M660" s="73" t="str">
        <f t="shared" si="158"/>
        <v/>
      </c>
      <c r="N660" s="4"/>
      <c r="O660" s="78" t="str">
        <f t="shared" si="159"/>
        <v/>
      </c>
      <c r="P660" s="79" t="str">
        <f t="shared" si="160"/>
        <v/>
      </c>
      <c r="Q660" s="4"/>
      <c r="R660" s="90" t="str">
        <f t="shared" si="161"/>
        <v/>
      </c>
      <c r="S660" s="4"/>
      <c r="Y660" s="18" t="str">
        <f t="shared" si="162"/>
        <v/>
      </c>
      <c r="AA660" s="18" t="str">
        <f t="shared" si="153"/>
        <v/>
      </c>
      <c r="AB660" s="18" t="str">
        <f t="shared" si="154"/>
        <v/>
      </c>
      <c r="AC660" s="18" t="str">
        <f t="shared" si="163"/>
        <v/>
      </c>
      <c r="AD660" s="18" t="str">
        <f t="shared" si="163"/>
        <v/>
      </c>
      <c r="AE660" s="18" t="str">
        <f t="shared" si="164"/>
        <v/>
      </c>
      <c r="AG660" s="95" t="str">
        <f>IF($C660="", "", IF(IFERROR(INDEX(Ingredients!C$11:C$310, MATCH($C660, Ingredients!$B$11:$B$310, 0)), "")="", "", IFERROR(INDEX(Ingredients!C$11:C$310, MATCH($C660, Ingredients!$B$11:$B$310, 0)), "")))</f>
        <v/>
      </c>
      <c r="AH660" s="105" t="str">
        <f>IF($C660="", "", IF(IFERROR(INDEX(Ingredients!D$11:D$310, MATCH($C660, Ingredients!$B$11:$B$310, 0)), "")="", "", IFERROR(INDEX(Ingredients!D$11:D$310, MATCH($C660, Ingredients!$B$11:$B$310, 0)), "")))</f>
        <v/>
      </c>
      <c r="AI660" s="106" t="str">
        <f>IF($C660="", "", IF(IFERROR(INDEX(Ingredients!E$11:E$310, MATCH($C660, Ingredients!$B$11:$B$310, 0)), "")="", "", IFERROR(INDEX(Ingredients!E$11:E$310, MATCH($C660, Ingredients!$B$11:$B$310, 0)), "")))</f>
        <v/>
      </c>
      <c r="AJ660" s="108" t="str">
        <f>IF($C660="", "", IF(IFERROR(INDEX(Ingredients!F$11:F$310, MATCH($C660, Ingredients!$B$11:$B$310, 0)), "")="", "", IFERROR(INDEX(Ingredients!F$11:F$310, MATCH($C660, Ingredients!$B$11:$B$310, 0)), "")))</f>
        <v/>
      </c>
      <c r="AK660" s="106" t="str">
        <f>IF($C660="", "", IF(IFERROR(INDEX(Ingredients!G$11:G$310, MATCH($C660, Ingredients!$B$11:$B$310, 0)), "")="", "", IFERROR(INDEX(Ingredients!G$11:G$310, MATCH($C660, Ingredients!$B$11:$B$310, 0)), "")))</f>
        <v/>
      </c>
      <c r="AL660" s="79" t="str">
        <f>IF($C660="", "", IF(IFERROR(INDEX(Ingredients!H$11:H$310, MATCH($C660, Ingredients!$B$11:$B$310, 0)), "")="", "", IFERROR(INDEX(Ingredients!H$11:H$310, MATCH($C660, Ingredients!$B$11:$B$310, 0)), "")))</f>
        <v/>
      </c>
      <c r="AN660" s="83" t="str">
        <f t="shared" si="155"/>
        <v/>
      </c>
      <c r="AP660" s="114" t="str">
        <f t="shared" si="165"/>
        <v/>
      </c>
      <c r="AR660" s="117" t="str">
        <f>IF($C660="", "", IF(IFERROR(INDEX(Ingredients!$AI$11:$AI$310, MATCH($C660, Ingredients!$B$11:$B$310, 0)), "")="", "", IFERROR(INDEX(Ingredients!$AI$11:$AI$310, MATCH($C660, Ingredients!$B$11:$B$310, 0)), "")))</f>
        <v/>
      </c>
      <c r="AT660" s="120" t="str">
        <f t="shared" si="166"/>
        <v/>
      </c>
      <c r="AV660" s="90" t="str">
        <f t="shared" si="156"/>
        <v/>
      </c>
      <c r="AX660" s="90" t="str">
        <f>IF($AV660="", "", COUNTIF($AV$11:$AV$5010, "&lt;"&amp;$AV660)+1+COUNTIF($AV$11:$AV660, $AV660)-1)</f>
        <v/>
      </c>
      <c r="AZ660" s="111" t="str">
        <f>IF($B660="", "", SUMIF('Shopping List'!$AV$11:$AV$25, $B660, 'Shopping List'!$BN$11:$BN$25))</f>
        <v/>
      </c>
      <c r="BB660" s="117" t="str">
        <f t="shared" si="167"/>
        <v/>
      </c>
    </row>
    <row r="661" spans="1:54" x14ac:dyDescent="0.25">
      <c r="A661" s="4"/>
      <c r="B661" s="37"/>
      <c r="C661" s="124"/>
      <c r="D661" s="39"/>
      <c r="E661" s="125"/>
      <c r="F661" s="48"/>
      <c r="G661" s="4"/>
      <c r="H661" s="4"/>
      <c r="I661" s="95" t="str">
        <f>IF($C661="", "", IF(IFERROR(INDEX(Ingredients!$C$11:$C$310, MATCH($C661, Ingredients!$B$11:$B$310, 0)), "")="", "", IFERROR(INDEX(Ingredients!$C$11:$C$310, MATCH($C661, Ingredients!$B$11:$B$310, 0)), "")))</f>
        <v/>
      </c>
      <c r="J661" s="73" t="str">
        <f>IF($B661="", "", IF(IFERROR(INDEX(Meals!$C$11:$C$260, MATCH($B661, Meals!$B$11:$B$260, 0)), "")="", "", IFERROR(INDEX(Meals!$C$11:$C$260, MATCH($B661, Meals!$B$11:$B$260, 0)), "")))</f>
        <v/>
      </c>
      <c r="K661" s="4"/>
      <c r="L661" s="72" t="str">
        <f t="shared" si="157"/>
        <v/>
      </c>
      <c r="M661" s="73" t="str">
        <f t="shared" si="158"/>
        <v/>
      </c>
      <c r="N661" s="4"/>
      <c r="O661" s="78" t="str">
        <f t="shared" si="159"/>
        <v/>
      </c>
      <c r="P661" s="79" t="str">
        <f t="shared" si="160"/>
        <v/>
      </c>
      <c r="Q661" s="4"/>
      <c r="R661" s="90" t="str">
        <f t="shared" si="161"/>
        <v/>
      </c>
      <c r="S661" s="4"/>
      <c r="Y661" s="18" t="str">
        <f t="shared" si="162"/>
        <v/>
      </c>
      <c r="AA661" s="18" t="str">
        <f t="shared" si="153"/>
        <v/>
      </c>
      <c r="AB661" s="18" t="str">
        <f t="shared" si="154"/>
        <v/>
      </c>
      <c r="AC661" s="18" t="str">
        <f t="shared" si="163"/>
        <v/>
      </c>
      <c r="AD661" s="18" t="str">
        <f t="shared" si="163"/>
        <v/>
      </c>
      <c r="AE661" s="18" t="str">
        <f t="shared" si="164"/>
        <v/>
      </c>
      <c r="AG661" s="95" t="str">
        <f>IF($C661="", "", IF(IFERROR(INDEX(Ingredients!C$11:C$310, MATCH($C661, Ingredients!$B$11:$B$310, 0)), "")="", "", IFERROR(INDEX(Ingredients!C$11:C$310, MATCH($C661, Ingredients!$B$11:$B$310, 0)), "")))</f>
        <v/>
      </c>
      <c r="AH661" s="105" t="str">
        <f>IF($C661="", "", IF(IFERROR(INDEX(Ingredients!D$11:D$310, MATCH($C661, Ingredients!$B$11:$B$310, 0)), "")="", "", IFERROR(INDEX(Ingredients!D$11:D$310, MATCH($C661, Ingredients!$B$11:$B$310, 0)), "")))</f>
        <v/>
      </c>
      <c r="AI661" s="106" t="str">
        <f>IF($C661="", "", IF(IFERROR(INDEX(Ingredients!E$11:E$310, MATCH($C661, Ingredients!$B$11:$B$310, 0)), "")="", "", IFERROR(INDEX(Ingredients!E$11:E$310, MATCH($C661, Ingredients!$B$11:$B$310, 0)), "")))</f>
        <v/>
      </c>
      <c r="AJ661" s="108" t="str">
        <f>IF($C661="", "", IF(IFERROR(INDEX(Ingredients!F$11:F$310, MATCH($C661, Ingredients!$B$11:$B$310, 0)), "")="", "", IFERROR(INDEX(Ingredients!F$11:F$310, MATCH($C661, Ingredients!$B$11:$B$310, 0)), "")))</f>
        <v/>
      </c>
      <c r="AK661" s="106" t="str">
        <f>IF($C661="", "", IF(IFERROR(INDEX(Ingredients!G$11:G$310, MATCH($C661, Ingredients!$B$11:$B$310, 0)), "")="", "", IFERROR(INDEX(Ingredients!G$11:G$310, MATCH($C661, Ingredients!$B$11:$B$310, 0)), "")))</f>
        <v/>
      </c>
      <c r="AL661" s="79" t="str">
        <f>IF($C661="", "", IF(IFERROR(INDEX(Ingredients!H$11:H$310, MATCH($C661, Ingredients!$B$11:$B$310, 0)), "")="", "", IFERROR(INDEX(Ingredients!H$11:H$310, MATCH($C661, Ingredients!$B$11:$B$310, 0)), "")))</f>
        <v/>
      </c>
      <c r="AN661" s="83" t="str">
        <f t="shared" si="155"/>
        <v/>
      </c>
      <c r="AP661" s="114" t="str">
        <f t="shared" si="165"/>
        <v/>
      </c>
      <c r="AR661" s="117" t="str">
        <f>IF($C661="", "", IF(IFERROR(INDEX(Ingredients!$AI$11:$AI$310, MATCH($C661, Ingredients!$B$11:$B$310, 0)), "")="", "", IFERROR(INDEX(Ingredients!$AI$11:$AI$310, MATCH($C661, Ingredients!$B$11:$B$310, 0)), "")))</f>
        <v/>
      </c>
      <c r="AT661" s="120" t="str">
        <f t="shared" si="166"/>
        <v/>
      </c>
      <c r="AV661" s="90" t="str">
        <f t="shared" si="156"/>
        <v/>
      </c>
      <c r="AX661" s="90" t="str">
        <f>IF($AV661="", "", COUNTIF($AV$11:$AV$5010, "&lt;"&amp;$AV661)+1+COUNTIF($AV$11:$AV661, $AV661)-1)</f>
        <v/>
      </c>
      <c r="AZ661" s="111" t="str">
        <f>IF($B661="", "", SUMIF('Shopping List'!$AV$11:$AV$25, $B661, 'Shopping List'!$BN$11:$BN$25))</f>
        <v/>
      </c>
      <c r="BB661" s="117" t="str">
        <f t="shared" si="167"/>
        <v/>
      </c>
    </row>
    <row r="662" spans="1:54" x14ac:dyDescent="0.25">
      <c r="A662" s="4"/>
      <c r="B662" s="37"/>
      <c r="C662" s="124"/>
      <c r="D662" s="39"/>
      <c r="E662" s="125"/>
      <c r="F662" s="48"/>
      <c r="G662" s="4"/>
      <c r="H662" s="4"/>
      <c r="I662" s="95" t="str">
        <f>IF($C662="", "", IF(IFERROR(INDEX(Ingredients!$C$11:$C$310, MATCH($C662, Ingredients!$B$11:$B$310, 0)), "")="", "", IFERROR(INDEX(Ingredients!$C$11:$C$310, MATCH($C662, Ingredients!$B$11:$B$310, 0)), "")))</f>
        <v/>
      </c>
      <c r="J662" s="73" t="str">
        <f>IF($B662="", "", IF(IFERROR(INDEX(Meals!$C$11:$C$260, MATCH($B662, Meals!$B$11:$B$260, 0)), "")="", "", IFERROR(INDEX(Meals!$C$11:$C$260, MATCH($B662, Meals!$B$11:$B$260, 0)), "")))</f>
        <v/>
      </c>
      <c r="K662" s="4"/>
      <c r="L662" s="72" t="str">
        <f t="shared" si="157"/>
        <v/>
      </c>
      <c r="M662" s="73" t="str">
        <f t="shared" si="158"/>
        <v/>
      </c>
      <c r="N662" s="4"/>
      <c r="O662" s="78" t="str">
        <f t="shared" si="159"/>
        <v/>
      </c>
      <c r="P662" s="79" t="str">
        <f t="shared" si="160"/>
        <v/>
      </c>
      <c r="Q662" s="4"/>
      <c r="R662" s="90" t="str">
        <f t="shared" si="161"/>
        <v/>
      </c>
      <c r="S662" s="4"/>
      <c r="Y662" s="18" t="str">
        <f t="shared" si="162"/>
        <v/>
      </c>
      <c r="AA662" s="18" t="str">
        <f t="shared" si="153"/>
        <v/>
      </c>
      <c r="AB662" s="18" t="str">
        <f t="shared" si="154"/>
        <v/>
      </c>
      <c r="AC662" s="18" t="str">
        <f t="shared" si="163"/>
        <v/>
      </c>
      <c r="AD662" s="18" t="str">
        <f t="shared" si="163"/>
        <v/>
      </c>
      <c r="AE662" s="18" t="str">
        <f t="shared" si="164"/>
        <v/>
      </c>
      <c r="AG662" s="95" t="str">
        <f>IF($C662="", "", IF(IFERROR(INDEX(Ingredients!C$11:C$310, MATCH($C662, Ingredients!$B$11:$B$310, 0)), "")="", "", IFERROR(INDEX(Ingredients!C$11:C$310, MATCH($C662, Ingredients!$B$11:$B$310, 0)), "")))</f>
        <v/>
      </c>
      <c r="AH662" s="105" t="str">
        <f>IF($C662="", "", IF(IFERROR(INDEX(Ingredients!D$11:D$310, MATCH($C662, Ingredients!$B$11:$B$310, 0)), "")="", "", IFERROR(INDEX(Ingredients!D$11:D$310, MATCH($C662, Ingredients!$B$11:$B$310, 0)), "")))</f>
        <v/>
      </c>
      <c r="AI662" s="106" t="str">
        <f>IF($C662="", "", IF(IFERROR(INDEX(Ingredients!E$11:E$310, MATCH($C662, Ingredients!$B$11:$B$310, 0)), "")="", "", IFERROR(INDEX(Ingredients!E$11:E$310, MATCH($C662, Ingredients!$B$11:$B$310, 0)), "")))</f>
        <v/>
      </c>
      <c r="AJ662" s="108" t="str">
        <f>IF($C662="", "", IF(IFERROR(INDEX(Ingredients!F$11:F$310, MATCH($C662, Ingredients!$B$11:$B$310, 0)), "")="", "", IFERROR(INDEX(Ingredients!F$11:F$310, MATCH($C662, Ingredients!$B$11:$B$310, 0)), "")))</f>
        <v/>
      </c>
      <c r="AK662" s="106" t="str">
        <f>IF($C662="", "", IF(IFERROR(INDEX(Ingredients!G$11:G$310, MATCH($C662, Ingredients!$B$11:$B$310, 0)), "")="", "", IFERROR(INDEX(Ingredients!G$11:G$310, MATCH($C662, Ingredients!$B$11:$B$310, 0)), "")))</f>
        <v/>
      </c>
      <c r="AL662" s="79" t="str">
        <f>IF($C662="", "", IF(IFERROR(INDEX(Ingredients!H$11:H$310, MATCH($C662, Ingredients!$B$11:$B$310, 0)), "")="", "", IFERROR(INDEX(Ingredients!H$11:H$310, MATCH($C662, Ingredients!$B$11:$B$310, 0)), "")))</f>
        <v/>
      </c>
      <c r="AN662" s="83" t="str">
        <f t="shared" si="155"/>
        <v/>
      </c>
      <c r="AP662" s="114" t="str">
        <f t="shared" si="165"/>
        <v/>
      </c>
      <c r="AR662" s="117" t="str">
        <f>IF($C662="", "", IF(IFERROR(INDEX(Ingredients!$AI$11:$AI$310, MATCH($C662, Ingredients!$B$11:$B$310, 0)), "")="", "", IFERROR(INDEX(Ingredients!$AI$11:$AI$310, MATCH($C662, Ingredients!$B$11:$B$310, 0)), "")))</f>
        <v/>
      </c>
      <c r="AT662" s="120" t="str">
        <f t="shared" si="166"/>
        <v/>
      </c>
      <c r="AV662" s="90" t="str">
        <f t="shared" si="156"/>
        <v/>
      </c>
      <c r="AX662" s="90" t="str">
        <f>IF($AV662="", "", COUNTIF($AV$11:$AV$5010, "&lt;"&amp;$AV662)+1+COUNTIF($AV$11:$AV662, $AV662)-1)</f>
        <v/>
      </c>
      <c r="AZ662" s="111" t="str">
        <f>IF($B662="", "", SUMIF('Shopping List'!$AV$11:$AV$25, $B662, 'Shopping List'!$BN$11:$BN$25))</f>
        <v/>
      </c>
      <c r="BB662" s="117" t="str">
        <f t="shared" si="167"/>
        <v/>
      </c>
    </row>
    <row r="663" spans="1:54" x14ac:dyDescent="0.25">
      <c r="A663" s="4"/>
      <c r="B663" s="37"/>
      <c r="C663" s="124"/>
      <c r="D663" s="39"/>
      <c r="E663" s="125"/>
      <c r="F663" s="48"/>
      <c r="G663" s="4"/>
      <c r="H663" s="4"/>
      <c r="I663" s="95" t="str">
        <f>IF($C663="", "", IF(IFERROR(INDEX(Ingredients!$C$11:$C$310, MATCH($C663, Ingredients!$B$11:$B$310, 0)), "")="", "", IFERROR(INDEX(Ingredients!$C$11:$C$310, MATCH($C663, Ingredients!$B$11:$B$310, 0)), "")))</f>
        <v/>
      </c>
      <c r="J663" s="73" t="str">
        <f>IF($B663="", "", IF(IFERROR(INDEX(Meals!$C$11:$C$260, MATCH($B663, Meals!$B$11:$B$260, 0)), "")="", "", IFERROR(INDEX(Meals!$C$11:$C$260, MATCH($B663, Meals!$B$11:$B$260, 0)), "")))</f>
        <v/>
      </c>
      <c r="K663" s="4"/>
      <c r="L663" s="72" t="str">
        <f t="shared" si="157"/>
        <v/>
      </c>
      <c r="M663" s="73" t="str">
        <f t="shared" si="158"/>
        <v/>
      </c>
      <c r="N663" s="4"/>
      <c r="O663" s="78" t="str">
        <f t="shared" si="159"/>
        <v/>
      </c>
      <c r="P663" s="79" t="str">
        <f t="shared" si="160"/>
        <v/>
      </c>
      <c r="Q663" s="4"/>
      <c r="R663" s="90" t="str">
        <f t="shared" si="161"/>
        <v/>
      </c>
      <c r="S663" s="4"/>
      <c r="Y663" s="18" t="str">
        <f t="shared" si="162"/>
        <v/>
      </c>
      <c r="AA663" s="18" t="str">
        <f t="shared" si="153"/>
        <v/>
      </c>
      <c r="AB663" s="18" t="str">
        <f t="shared" si="154"/>
        <v/>
      </c>
      <c r="AC663" s="18" t="str">
        <f t="shared" si="163"/>
        <v/>
      </c>
      <c r="AD663" s="18" t="str">
        <f t="shared" si="163"/>
        <v/>
      </c>
      <c r="AE663" s="18" t="str">
        <f t="shared" si="164"/>
        <v/>
      </c>
      <c r="AG663" s="95" t="str">
        <f>IF($C663="", "", IF(IFERROR(INDEX(Ingredients!C$11:C$310, MATCH($C663, Ingredients!$B$11:$B$310, 0)), "")="", "", IFERROR(INDEX(Ingredients!C$11:C$310, MATCH($C663, Ingredients!$B$11:$B$310, 0)), "")))</f>
        <v/>
      </c>
      <c r="AH663" s="105" t="str">
        <f>IF($C663="", "", IF(IFERROR(INDEX(Ingredients!D$11:D$310, MATCH($C663, Ingredients!$B$11:$B$310, 0)), "")="", "", IFERROR(INDEX(Ingredients!D$11:D$310, MATCH($C663, Ingredients!$B$11:$B$310, 0)), "")))</f>
        <v/>
      </c>
      <c r="AI663" s="106" t="str">
        <f>IF($C663="", "", IF(IFERROR(INDEX(Ingredients!E$11:E$310, MATCH($C663, Ingredients!$B$11:$B$310, 0)), "")="", "", IFERROR(INDEX(Ingredients!E$11:E$310, MATCH($C663, Ingredients!$B$11:$B$310, 0)), "")))</f>
        <v/>
      </c>
      <c r="AJ663" s="108" t="str">
        <f>IF($C663="", "", IF(IFERROR(INDEX(Ingredients!F$11:F$310, MATCH($C663, Ingredients!$B$11:$B$310, 0)), "")="", "", IFERROR(INDEX(Ingredients!F$11:F$310, MATCH($C663, Ingredients!$B$11:$B$310, 0)), "")))</f>
        <v/>
      </c>
      <c r="AK663" s="106" t="str">
        <f>IF($C663="", "", IF(IFERROR(INDEX(Ingredients!G$11:G$310, MATCH($C663, Ingredients!$B$11:$B$310, 0)), "")="", "", IFERROR(INDEX(Ingredients!G$11:G$310, MATCH($C663, Ingredients!$B$11:$B$310, 0)), "")))</f>
        <v/>
      </c>
      <c r="AL663" s="79" t="str">
        <f>IF($C663="", "", IF(IFERROR(INDEX(Ingredients!H$11:H$310, MATCH($C663, Ingredients!$B$11:$B$310, 0)), "")="", "", IFERROR(INDEX(Ingredients!H$11:H$310, MATCH($C663, Ingredients!$B$11:$B$310, 0)), "")))</f>
        <v/>
      </c>
      <c r="AN663" s="83" t="str">
        <f t="shared" si="155"/>
        <v/>
      </c>
      <c r="AP663" s="114" t="str">
        <f t="shared" si="165"/>
        <v/>
      </c>
      <c r="AR663" s="117" t="str">
        <f>IF($C663="", "", IF(IFERROR(INDEX(Ingredients!$AI$11:$AI$310, MATCH($C663, Ingredients!$B$11:$B$310, 0)), "")="", "", IFERROR(INDEX(Ingredients!$AI$11:$AI$310, MATCH($C663, Ingredients!$B$11:$B$310, 0)), "")))</f>
        <v/>
      </c>
      <c r="AT663" s="120" t="str">
        <f t="shared" si="166"/>
        <v/>
      </c>
      <c r="AV663" s="90" t="str">
        <f t="shared" si="156"/>
        <v/>
      </c>
      <c r="AX663" s="90" t="str">
        <f>IF($AV663="", "", COUNTIF($AV$11:$AV$5010, "&lt;"&amp;$AV663)+1+COUNTIF($AV$11:$AV663, $AV663)-1)</f>
        <v/>
      </c>
      <c r="AZ663" s="111" t="str">
        <f>IF($B663="", "", SUMIF('Shopping List'!$AV$11:$AV$25, $B663, 'Shopping List'!$BN$11:$BN$25))</f>
        <v/>
      </c>
      <c r="BB663" s="117" t="str">
        <f t="shared" si="167"/>
        <v/>
      </c>
    </row>
    <row r="664" spans="1:54" x14ac:dyDescent="0.25">
      <c r="A664" s="4"/>
      <c r="B664" s="37"/>
      <c r="C664" s="124"/>
      <c r="D664" s="39"/>
      <c r="E664" s="125"/>
      <c r="F664" s="48"/>
      <c r="G664" s="4"/>
      <c r="H664" s="4"/>
      <c r="I664" s="95" t="str">
        <f>IF($C664="", "", IF(IFERROR(INDEX(Ingredients!$C$11:$C$310, MATCH($C664, Ingredients!$B$11:$B$310, 0)), "")="", "", IFERROR(INDEX(Ingredients!$C$11:$C$310, MATCH($C664, Ingredients!$B$11:$B$310, 0)), "")))</f>
        <v/>
      </c>
      <c r="J664" s="73" t="str">
        <f>IF($B664="", "", IF(IFERROR(INDEX(Meals!$C$11:$C$260, MATCH($B664, Meals!$B$11:$B$260, 0)), "")="", "", IFERROR(INDEX(Meals!$C$11:$C$260, MATCH($B664, Meals!$B$11:$B$260, 0)), "")))</f>
        <v/>
      </c>
      <c r="K664" s="4"/>
      <c r="L664" s="72" t="str">
        <f t="shared" si="157"/>
        <v/>
      </c>
      <c r="M664" s="73" t="str">
        <f t="shared" si="158"/>
        <v/>
      </c>
      <c r="N664" s="4"/>
      <c r="O664" s="78" t="str">
        <f t="shared" si="159"/>
        <v/>
      </c>
      <c r="P664" s="79" t="str">
        <f t="shared" si="160"/>
        <v/>
      </c>
      <c r="Q664" s="4"/>
      <c r="R664" s="90" t="str">
        <f t="shared" si="161"/>
        <v/>
      </c>
      <c r="S664" s="4"/>
      <c r="Y664" s="18" t="str">
        <f t="shared" si="162"/>
        <v/>
      </c>
      <c r="AA664" s="18" t="str">
        <f t="shared" si="153"/>
        <v/>
      </c>
      <c r="AB664" s="18" t="str">
        <f t="shared" si="154"/>
        <v/>
      </c>
      <c r="AC664" s="18" t="str">
        <f t="shared" si="163"/>
        <v/>
      </c>
      <c r="AD664" s="18" t="str">
        <f t="shared" si="163"/>
        <v/>
      </c>
      <c r="AE664" s="18" t="str">
        <f t="shared" si="164"/>
        <v/>
      </c>
      <c r="AG664" s="95" t="str">
        <f>IF($C664="", "", IF(IFERROR(INDEX(Ingredients!C$11:C$310, MATCH($C664, Ingredients!$B$11:$B$310, 0)), "")="", "", IFERROR(INDEX(Ingredients!C$11:C$310, MATCH($C664, Ingredients!$B$11:$B$310, 0)), "")))</f>
        <v/>
      </c>
      <c r="AH664" s="105" t="str">
        <f>IF($C664="", "", IF(IFERROR(INDEX(Ingredients!D$11:D$310, MATCH($C664, Ingredients!$B$11:$B$310, 0)), "")="", "", IFERROR(INDEX(Ingredients!D$11:D$310, MATCH($C664, Ingredients!$B$11:$B$310, 0)), "")))</f>
        <v/>
      </c>
      <c r="AI664" s="106" t="str">
        <f>IF($C664="", "", IF(IFERROR(INDEX(Ingredients!E$11:E$310, MATCH($C664, Ingredients!$B$11:$B$310, 0)), "")="", "", IFERROR(INDEX(Ingredients!E$11:E$310, MATCH($C664, Ingredients!$B$11:$B$310, 0)), "")))</f>
        <v/>
      </c>
      <c r="AJ664" s="108" t="str">
        <f>IF($C664="", "", IF(IFERROR(INDEX(Ingredients!F$11:F$310, MATCH($C664, Ingredients!$B$11:$B$310, 0)), "")="", "", IFERROR(INDEX(Ingredients!F$11:F$310, MATCH($C664, Ingredients!$B$11:$B$310, 0)), "")))</f>
        <v/>
      </c>
      <c r="AK664" s="106" t="str">
        <f>IF($C664="", "", IF(IFERROR(INDEX(Ingredients!G$11:G$310, MATCH($C664, Ingredients!$B$11:$B$310, 0)), "")="", "", IFERROR(INDEX(Ingredients!G$11:G$310, MATCH($C664, Ingredients!$B$11:$B$310, 0)), "")))</f>
        <v/>
      </c>
      <c r="AL664" s="79" t="str">
        <f>IF($C664="", "", IF(IFERROR(INDEX(Ingredients!H$11:H$310, MATCH($C664, Ingredients!$B$11:$B$310, 0)), "")="", "", IFERROR(INDEX(Ingredients!H$11:H$310, MATCH($C664, Ingredients!$B$11:$B$310, 0)), "")))</f>
        <v/>
      </c>
      <c r="AN664" s="83" t="str">
        <f t="shared" si="155"/>
        <v/>
      </c>
      <c r="AP664" s="114" t="str">
        <f t="shared" si="165"/>
        <v/>
      </c>
      <c r="AR664" s="117" t="str">
        <f>IF($C664="", "", IF(IFERROR(INDEX(Ingredients!$AI$11:$AI$310, MATCH($C664, Ingredients!$B$11:$B$310, 0)), "")="", "", IFERROR(INDEX(Ingredients!$AI$11:$AI$310, MATCH($C664, Ingredients!$B$11:$B$310, 0)), "")))</f>
        <v/>
      </c>
      <c r="AT664" s="120" t="str">
        <f t="shared" si="166"/>
        <v/>
      </c>
      <c r="AV664" s="90" t="str">
        <f t="shared" si="156"/>
        <v/>
      </c>
      <c r="AX664" s="90" t="str">
        <f>IF($AV664="", "", COUNTIF($AV$11:$AV$5010, "&lt;"&amp;$AV664)+1+COUNTIF($AV$11:$AV664, $AV664)-1)</f>
        <v/>
      </c>
      <c r="AZ664" s="111" t="str">
        <f>IF($B664="", "", SUMIF('Shopping List'!$AV$11:$AV$25, $B664, 'Shopping List'!$BN$11:$BN$25))</f>
        <v/>
      </c>
      <c r="BB664" s="117" t="str">
        <f t="shared" si="167"/>
        <v/>
      </c>
    </row>
    <row r="665" spans="1:54" x14ac:dyDescent="0.25">
      <c r="A665" s="4"/>
      <c r="B665" s="37"/>
      <c r="C665" s="124"/>
      <c r="D665" s="39"/>
      <c r="E665" s="125"/>
      <c r="F665" s="48"/>
      <c r="G665" s="4"/>
      <c r="H665" s="4"/>
      <c r="I665" s="95" t="str">
        <f>IF($C665="", "", IF(IFERROR(INDEX(Ingredients!$C$11:$C$310, MATCH($C665, Ingredients!$B$11:$B$310, 0)), "")="", "", IFERROR(INDEX(Ingredients!$C$11:$C$310, MATCH($C665, Ingredients!$B$11:$B$310, 0)), "")))</f>
        <v/>
      </c>
      <c r="J665" s="73" t="str">
        <f>IF($B665="", "", IF(IFERROR(INDEX(Meals!$C$11:$C$260, MATCH($B665, Meals!$B$11:$B$260, 0)), "")="", "", IFERROR(INDEX(Meals!$C$11:$C$260, MATCH($B665, Meals!$B$11:$B$260, 0)), "")))</f>
        <v/>
      </c>
      <c r="K665" s="4"/>
      <c r="L665" s="72" t="str">
        <f t="shared" si="157"/>
        <v/>
      </c>
      <c r="M665" s="73" t="str">
        <f t="shared" si="158"/>
        <v/>
      </c>
      <c r="N665" s="4"/>
      <c r="O665" s="78" t="str">
        <f t="shared" si="159"/>
        <v/>
      </c>
      <c r="P665" s="79" t="str">
        <f t="shared" si="160"/>
        <v/>
      </c>
      <c r="Q665" s="4"/>
      <c r="R665" s="90" t="str">
        <f t="shared" si="161"/>
        <v/>
      </c>
      <c r="S665" s="4"/>
      <c r="Y665" s="18" t="str">
        <f t="shared" si="162"/>
        <v/>
      </c>
      <c r="AA665" s="18" t="str">
        <f t="shared" si="153"/>
        <v/>
      </c>
      <c r="AB665" s="18" t="str">
        <f t="shared" si="154"/>
        <v/>
      </c>
      <c r="AC665" s="18" t="str">
        <f t="shared" si="163"/>
        <v/>
      </c>
      <c r="AD665" s="18" t="str">
        <f t="shared" si="163"/>
        <v/>
      </c>
      <c r="AE665" s="18" t="str">
        <f t="shared" si="164"/>
        <v/>
      </c>
      <c r="AG665" s="95" t="str">
        <f>IF($C665="", "", IF(IFERROR(INDEX(Ingredients!C$11:C$310, MATCH($C665, Ingredients!$B$11:$B$310, 0)), "")="", "", IFERROR(INDEX(Ingredients!C$11:C$310, MATCH($C665, Ingredients!$B$11:$B$310, 0)), "")))</f>
        <v/>
      </c>
      <c r="AH665" s="105" t="str">
        <f>IF($C665="", "", IF(IFERROR(INDEX(Ingredients!D$11:D$310, MATCH($C665, Ingredients!$B$11:$B$310, 0)), "")="", "", IFERROR(INDEX(Ingredients!D$11:D$310, MATCH($C665, Ingredients!$B$11:$B$310, 0)), "")))</f>
        <v/>
      </c>
      <c r="AI665" s="106" t="str">
        <f>IF($C665="", "", IF(IFERROR(INDEX(Ingredients!E$11:E$310, MATCH($C665, Ingredients!$B$11:$B$310, 0)), "")="", "", IFERROR(INDEX(Ingredients!E$11:E$310, MATCH($C665, Ingredients!$B$11:$B$310, 0)), "")))</f>
        <v/>
      </c>
      <c r="AJ665" s="108" t="str">
        <f>IF($C665="", "", IF(IFERROR(INDEX(Ingredients!F$11:F$310, MATCH($C665, Ingredients!$B$11:$B$310, 0)), "")="", "", IFERROR(INDEX(Ingredients!F$11:F$310, MATCH($C665, Ingredients!$B$11:$B$310, 0)), "")))</f>
        <v/>
      </c>
      <c r="AK665" s="106" t="str">
        <f>IF($C665="", "", IF(IFERROR(INDEX(Ingredients!G$11:G$310, MATCH($C665, Ingredients!$B$11:$B$310, 0)), "")="", "", IFERROR(INDEX(Ingredients!G$11:G$310, MATCH($C665, Ingredients!$B$11:$B$310, 0)), "")))</f>
        <v/>
      </c>
      <c r="AL665" s="79" t="str">
        <f>IF($C665="", "", IF(IFERROR(INDEX(Ingredients!H$11:H$310, MATCH($C665, Ingredients!$B$11:$B$310, 0)), "")="", "", IFERROR(INDEX(Ingredients!H$11:H$310, MATCH($C665, Ingredients!$B$11:$B$310, 0)), "")))</f>
        <v/>
      </c>
      <c r="AN665" s="83" t="str">
        <f t="shared" si="155"/>
        <v/>
      </c>
      <c r="AP665" s="114" t="str">
        <f t="shared" si="165"/>
        <v/>
      </c>
      <c r="AR665" s="117" t="str">
        <f>IF($C665="", "", IF(IFERROR(INDEX(Ingredients!$AI$11:$AI$310, MATCH($C665, Ingredients!$B$11:$B$310, 0)), "")="", "", IFERROR(INDEX(Ingredients!$AI$11:$AI$310, MATCH($C665, Ingredients!$B$11:$B$310, 0)), "")))</f>
        <v/>
      </c>
      <c r="AT665" s="120" t="str">
        <f t="shared" si="166"/>
        <v/>
      </c>
      <c r="AV665" s="90" t="str">
        <f t="shared" si="156"/>
        <v/>
      </c>
      <c r="AX665" s="90" t="str">
        <f>IF($AV665="", "", COUNTIF($AV$11:$AV$5010, "&lt;"&amp;$AV665)+1+COUNTIF($AV$11:$AV665, $AV665)-1)</f>
        <v/>
      </c>
      <c r="AZ665" s="111" t="str">
        <f>IF($B665="", "", SUMIF('Shopping List'!$AV$11:$AV$25, $B665, 'Shopping List'!$BN$11:$BN$25))</f>
        <v/>
      </c>
      <c r="BB665" s="117" t="str">
        <f t="shared" si="167"/>
        <v/>
      </c>
    </row>
    <row r="666" spans="1:54" x14ac:dyDescent="0.25">
      <c r="A666" s="4"/>
      <c r="B666" s="37"/>
      <c r="C666" s="124"/>
      <c r="D666" s="39"/>
      <c r="E666" s="125"/>
      <c r="F666" s="48"/>
      <c r="G666" s="4"/>
      <c r="H666" s="4"/>
      <c r="I666" s="95" t="str">
        <f>IF($C666="", "", IF(IFERROR(INDEX(Ingredients!$C$11:$C$310, MATCH($C666, Ingredients!$B$11:$B$310, 0)), "")="", "", IFERROR(INDEX(Ingredients!$C$11:$C$310, MATCH($C666, Ingredients!$B$11:$B$310, 0)), "")))</f>
        <v/>
      </c>
      <c r="J666" s="73" t="str">
        <f>IF($B666="", "", IF(IFERROR(INDEX(Meals!$C$11:$C$260, MATCH($B666, Meals!$B$11:$B$260, 0)), "")="", "", IFERROR(INDEX(Meals!$C$11:$C$260, MATCH($B666, Meals!$B$11:$B$260, 0)), "")))</f>
        <v/>
      </c>
      <c r="K666" s="4"/>
      <c r="L666" s="72" t="str">
        <f t="shared" si="157"/>
        <v/>
      </c>
      <c r="M666" s="73" t="str">
        <f t="shared" si="158"/>
        <v/>
      </c>
      <c r="N666" s="4"/>
      <c r="O666" s="78" t="str">
        <f t="shared" si="159"/>
        <v/>
      </c>
      <c r="P666" s="79" t="str">
        <f t="shared" si="160"/>
        <v/>
      </c>
      <c r="Q666" s="4"/>
      <c r="R666" s="90" t="str">
        <f t="shared" si="161"/>
        <v/>
      </c>
      <c r="S666" s="4"/>
      <c r="Y666" s="18" t="str">
        <f t="shared" si="162"/>
        <v/>
      </c>
      <c r="AA666" s="18" t="str">
        <f t="shared" si="153"/>
        <v/>
      </c>
      <c r="AB666" s="18" t="str">
        <f t="shared" si="154"/>
        <v/>
      </c>
      <c r="AC666" s="18" t="str">
        <f t="shared" si="163"/>
        <v/>
      </c>
      <c r="AD666" s="18" t="str">
        <f t="shared" si="163"/>
        <v/>
      </c>
      <c r="AE666" s="18" t="str">
        <f t="shared" si="164"/>
        <v/>
      </c>
      <c r="AG666" s="95" t="str">
        <f>IF($C666="", "", IF(IFERROR(INDEX(Ingredients!C$11:C$310, MATCH($C666, Ingredients!$B$11:$B$310, 0)), "")="", "", IFERROR(INDEX(Ingredients!C$11:C$310, MATCH($C666, Ingredients!$B$11:$B$310, 0)), "")))</f>
        <v/>
      </c>
      <c r="AH666" s="105" t="str">
        <f>IF($C666="", "", IF(IFERROR(INDEX(Ingredients!D$11:D$310, MATCH($C666, Ingredients!$B$11:$B$310, 0)), "")="", "", IFERROR(INDEX(Ingredients!D$11:D$310, MATCH($C666, Ingredients!$B$11:$B$310, 0)), "")))</f>
        <v/>
      </c>
      <c r="AI666" s="106" t="str">
        <f>IF($C666="", "", IF(IFERROR(INDEX(Ingredients!E$11:E$310, MATCH($C666, Ingredients!$B$11:$B$310, 0)), "")="", "", IFERROR(INDEX(Ingredients!E$11:E$310, MATCH($C666, Ingredients!$B$11:$B$310, 0)), "")))</f>
        <v/>
      </c>
      <c r="AJ666" s="108" t="str">
        <f>IF($C666="", "", IF(IFERROR(INDEX(Ingredients!F$11:F$310, MATCH($C666, Ingredients!$B$11:$B$310, 0)), "")="", "", IFERROR(INDEX(Ingredients!F$11:F$310, MATCH($C666, Ingredients!$B$11:$B$310, 0)), "")))</f>
        <v/>
      </c>
      <c r="AK666" s="106" t="str">
        <f>IF($C666="", "", IF(IFERROR(INDEX(Ingredients!G$11:G$310, MATCH($C666, Ingredients!$B$11:$B$310, 0)), "")="", "", IFERROR(INDEX(Ingredients!G$11:G$310, MATCH($C666, Ingredients!$B$11:$B$310, 0)), "")))</f>
        <v/>
      </c>
      <c r="AL666" s="79" t="str">
        <f>IF($C666="", "", IF(IFERROR(INDEX(Ingredients!H$11:H$310, MATCH($C666, Ingredients!$B$11:$B$310, 0)), "")="", "", IFERROR(INDEX(Ingredients!H$11:H$310, MATCH($C666, Ingredients!$B$11:$B$310, 0)), "")))</f>
        <v/>
      </c>
      <c r="AN666" s="83" t="str">
        <f t="shared" si="155"/>
        <v/>
      </c>
      <c r="AP666" s="114" t="str">
        <f t="shared" si="165"/>
        <v/>
      </c>
      <c r="AR666" s="117" t="str">
        <f>IF($C666="", "", IF(IFERROR(INDEX(Ingredients!$AI$11:$AI$310, MATCH($C666, Ingredients!$B$11:$B$310, 0)), "")="", "", IFERROR(INDEX(Ingredients!$AI$11:$AI$310, MATCH($C666, Ingredients!$B$11:$B$310, 0)), "")))</f>
        <v/>
      </c>
      <c r="AT666" s="120" t="str">
        <f t="shared" si="166"/>
        <v/>
      </c>
      <c r="AV666" s="90" t="str">
        <f t="shared" si="156"/>
        <v/>
      </c>
      <c r="AX666" s="90" t="str">
        <f>IF($AV666="", "", COUNTIF($AV$11:$AV$5010, "&lt;"&amp;$AV666)+1+COUNTIF($AV$11:$AV666, $AV666)-1)</f>
        <v/>
      </c>
      <c r="AZ666" s="111" t="str">
        <f>IF($B666="", "", SUMIF('Shopping List'!$AV$11:$AV$25, $B666, 'Shopping List'!$BN$11:$BN$25))</f>
        <v/>
      </c>
      <c r="BB666" s="117" t="str">
        <f t="shared" si="167"/>
        <v/>
      </c>
    </row>
    <row r="667" spans="1:54" x14ac:dyDescent="0.25">
      <c r="A667" s="4"/>
      <c r="B667" s="37"/>
      <c r="C667" s="124"/>
      <c r="D667" s="39"/>
      <c r="E667" s="125"/>
      <c r="F667" s="48"/>
      <c r="G667" s="4"/>
      <c r="H667" s="4"/>
      <c r="I667" s="95" t="str">
        <f>IF($C667="", "", IF(IFERROR(INDEX(Ingredients!$C$11:$C$310, MATCH($C667, Ingredients!$B$11:$B$310, 0)), "")="", "", IFERROR(INDEX(Ingredients!$C$11:$C$310, MATCH($C667, Ingredients!$B$11:$B$310, 0)), "")))</f>
        <v/>
      </c>
      <c r="J667" s="73" t="str">
        <f>IF($B667="", "", IF(IFERROR(INDEX(Meals!$C$11:$C$260, MATCH($B667, Meals!$B$11:$B$260, 0)), "")="", "", IFERROR(INDEX(Meals!$C$11:$C$260, MATCH($B667, Meals!$B$11:$B$260, 0)), "")))</f>
        <v/>
      </c>
      <c r="K667" s="4"/>
      <c r="L667" s="72" t="str">
        <f t="shared" si="157"/>
        <v/>
      </c>
      <c r="M667" s="73" t="str">
        <f t="shared" si="158"/>
        <v/>
      </c>
      <c r="N667" s="4"/>
      <c r="O667" s="78" t="str">
        <f t="shared" si="159"/>
        <v/>
      </c>
      <c r="P667" s="79" t="str">
        <f t="shared" si="160"/>
        <v/>
      </c>
      <c r="Q667" s="4"/>
      <c r="R667" s="90" t="str">
        <f t="shared" si="161"/>
        <v/>
      </c>
      <c r="S667" s="4"/>
      <c r="Y667" s="18" t="str">
        <f t="shared" si="162"/>
        <v/>
      </c>
      <c r="AA667" s="18" t="str">
        <f t="shared" si="153"/>
        <v/>
      </c>
      <c r="AB667" s="18" t="str">
        <f t="shared" si="154"/>
        <v/>
      </c>
      <c r="AC667" s="18" t="str">
        <f t="shared" si="163"/>
        <v/>
      </c>
      <c r="AD667" s="18" t="str">
        <f t="shared" si="163"/>
        <v/>
      </c>
      <c r="AE667" s="18" t="str">
        <f t="shared" si="164"/>
        <v/>
      </c>
      <c r="AG667" s="95" t="str">
        <f>IF($C667="", "", IF(IFERROR(INDEX(Ingredients!C$11:C$310, MATCH($C667, Ingredients!$B$11:$B$310, 0)), "")="", "", IFERROR(INDEX(Ingredients!C$11:C$310, MATCH($C667, Ingredients!$B$11:$B$310, 0)), "")))</f>
        <v/>
      </c>
      <c r="AH667" s="105" t="str">
        <f>IF($C667="", "", IF(IFERROR(INDEX(Ingredients!D$11:D$310, MATCH($C667, Ingredients!$B$11:$B$310, 0)), "")="", "", IFERROR(INDEX(Ingredients!D$11:D$310, MATCH($C667, Ingredients!$B$11:$B$310, 0)), "")))</f>
        <v/>
      </c>
      <c r="AI667" s="106" t="str">
        <f>IF($C667="", "", IF(IFERROR(INDEX(Ingredients!E$11:E$310, MATCH($C667, Ingredients!$B$11:$B$310, 0)), "")="", "", IFERROR(INDEX(Ingredients!E$11:E$310, MATCH($C667, Ingredients!$B$11:$B$310, 0)), "")))</f>
        <v/>
      </c>
      <c r="AJ667" s="108" t="str">
        <f>IF($C667="", "", IF(IFERROR(INDEX(Ingredients!F$11:F$310, MATCH($C667, Ingredients!$B$11:$B$310, 0)), "")="", "", IFERROR(INDEX(Ingredients!F$11:F$310, MATCH($C667, Ingredients!$B$11:$B$310, 0)), "")))</f>
        <v/>
      </c>
      <c r="AK667" s="106" t="str">
        <f>IF($C667="", "", IF(IFERROR(INDEX(Ingredients!G$11:G$310, MATCH($C667, Ingredients!$B$11:$B$310, 0)), "")="", "", IFERROR(INDEX(Ingredients!G$11:G$310, MATCH($C667, Ingredients!$B$11:$B$310, 0)), "")))</f>
        <v/>
      </c>
      <c r="AL667" s="79" t="str">
        <f>IF($C667="", "", IF(IFERROR(INDEX(Ingredients!H$11:H$310, MATCH($C667, Ingredients!$B$11:$B$310, 0)), "")="", "", IFERROR(INDEX(Ingredients!H$11:H$310, MATCH($C667, Ingredients!$B$11:$B$310, 0)), "")))</f>
        <v/>
      </c>
      <c r="AN667" s="83" t="str">
        <f t="shared" si="155"/>
        <v/>
      </c>
      <c r="AP667" s="114" t="str">
        <f t="shared" si="165"/>
        <v/>
      </c>
      <c r="AR667" s="117" t="str">
        <f>IF($C667="", "", IF(IFERROR(INDEX(Ingredients!$AI$11:$AI$310, MATCH($C667, Ingredients!$B$11:$B$310, 0)), "")="", "", IFERROR(INDEX(Ingredients!$AI$11:$AI$310, MATCH($C667, Ingredients!$B$11:$B$310, 0)), "")))</f>
        <v/>
      </c>
      <c r="AT667" s="120" t="str">
        <f t="shared" si="166"/>
        <v/>
      </c>
      <c r="AV667" s="90" t="str">
        <f t="shared" si="156"/>
        <v/>
      </c>
      <c r="AX667" s="90" t="str">
        <f>IF($AV667="", "", COUNTIF($AV$11:$AV$5010, "&lt;"&amp;$AV667)+1+COUNTIF($AV$11:$AV667, $AV667)-1)</f>
        <v/>
      </c>
      <c r="AZ667" s="111" t="str">
        <f>IF($B667="", "", SUMIF('Shopping List'!$AV$11:$AV$25, $B667, 'Shopping List'!$BN$11:$BN$25))</f>
        <v/>
      </c>
      <c r="BB667" s="117" t="str">
        <f t="shared" si="167"/>
        <v/>
      </c>
    </row>
    <row r="668" spans="1:54" x14ac:dyDescent="0.25">
      <c r="A668" s="4"/>
      <c r="B668" s="37"/>
      <c r="C668" s="124"/>
      <c r="D668" s="39"/>
      <c r="E668" s="125"/>
      <c r="F668" s="48"/>
      <c r="G668" s="4"/>
      <c r="H668" s="4"/>
      <c r="I668" s="95" t="str">
        <f>IF($C668="", "", IF(IFERROR(INDEX(Ingredients!$C$11:$C$310, MATCH($C668, Ingredients!$B$11:$B$310, 0)), "")="", "", IFERROR(INDEX(Ingredients!$C$11:$C$310, MATCH($C668, Ingredients!$B$11:$B$310, 0)), "")))</f>
        <v/>
      </c>
      <c r="J668" s="73" t="str">
        <f>IF($B668="", "", IF(IFERROR(INDEX(Meals!$C$11:$C$260, MATCH($B668, Meals!$B$11:$B$260, 0)), "")="", "", IFERROR(INDEX(Meals!$C$11:$C$260, MATCH($B668, Meals!$B$11:$B$260, 0)), "")))</f>
        <v/>
      </c>
      <c r="K668" s="4"/>
      <c r="L668" s="72" t="str">
        <f t="shared" si="157"/>
        <v/>
      </c>
      <c r="M668" s="73" t="str">
        <f t="shared" si="158"/>
        <v/>
      </c>
      <c r="N668" s="4"/>
      <c r="O668" s="78" t="str">
        <f t="shared" si="159"/>
        <v/>
      </c>
      <c r="P668" s="79" t="str">
        <f t="shared" si="160"/>
        <v/>
      </c>
      <c r="Q668" s="4"/>
      <c r="R668" s="90" t="str">
        <f t="shared" si="161"/>
        <v/>
      </c>
      <c r="S668" s="4"/>
      <c r="Y668" s="18" t="str">
        <f t="shared" si="162"/>
        <v/>
      </c>
      <c r="AA668" s="18" t="str">
        <f t="shared" si="153"/>
        <v/>
      </c>
      <c r="AB668" s="18" t="str">
        <f t="shared" si="154"/>
        <v/>
      </c>
      <c r="AC668" s="18" t="str">
        <f t="shared" si="163"/>
        <v/>
      </c>
      <c r="AD668" s="18" t="str">
        <f t="shared" si="163"/>
        <v/>
      </c>
      <c r="AE668" s="18" t="str">
        <f t="shared" si="164"/>
        <v/>
      </c>
      <c r="AG668" s="95" t="str">
        <f>IF($C668="", "", IF(IFERROR(INDEX(Ingredients!C$11:C$310, MATCH($C668, Ingredients!$B$11:$B$310, 0)), "")="", "", IFERROR(INDEX(Ingredients!C$11:C$310, MATCH($C668, Ingredients!$B$11:$B$310, 0)), "")))</f>
        <v/>
      </c>
      <c r="AH668" s="105" t="str">
        <f>IF($C668="", "", IF(IFERROR(INDEX(Ingredients!D$11:D$310, MATCH($C668, Ingredients!$B$11:$B$310, 0)), "")="", "", IFERROR(INDEX(Ingredients!D$11:D$310, MATCH($C668, Ingredients!$B$11:$B$310, 0)), "")))</f>
        <v/>
      </c>
      <c r="AI668" s="106" t="str">
        <f>IF($C668="", "", IF(IFERROR(INDEX(Ingredients!E$11:E$310, MATCH($C668, Ingredients!$B$11:$B$310, 0)), "")="", "", IFERROR(INDEX(Ingredients!E$11:E$310, MATCH($C668, Ingredients!$B$11:$B$310, 0)), "")))</f>
        <v/>
      </c>
      <c r="AJ668" s="108" t="str">
        <f>IF($C668="", "", IF(IFERROR(INDEX(Ingredients!F$11:F$310, MATCH($C668, Ingredients!$B$11:$B$310, 0)), "")="", "", IFERROR(INDEX(Ingredients!F$11:F$310, MATCH($C668, Ingredients!$B$11:$B$310, 0)), "")))</f>
        <v/>
      </c>
      <c r="AK668" s="106" t="str">
        <f>IF($C668="", "", IF(IFERROR(INDEX(Ingredients!G$11:G$310, MATCH($C668, Ingredients!$B$11:$B$310, 0)), "")="", "", IFERROR(INDEX(Ingredients!G$11:G$310, MATCH($C668, Ingredients!$B$11:$B$310, 0)), "")))</f>
        <v/>
      </c>
      <c r="AL668" s="79" t="str">
        <f>IF($C668="", "", IF(IFERROR(INDEX(Ingredients!H$11:H$310, MATCH($C668, Ingredients!$B$11:$B$310, 0)), "")="", "", IFERROR(INDEX(Ingredients!H$11:H$310, MATCH($C668, Ingredients!$B$11:$B$310, 0)), "")))</f>
        <v/>
      </c>
      <c r="AN668" s="83" t="str">
        <f t="shared" si="155"/>
        <v/>
      </c>
      <c r="AP668" s="114" t="str">
        <f t="shared" si="165"/>
        <v/>
      </c>
      <c r="AR668" s="117" t="str">
        <f>IF($C668="", "", IF(IFERROR(INDEX(Ingredients!$AI$11:$AI$310, MATCH($C668, Ingredients!$B$11:$B$310, 0)), "")="", "", IFERROR(INDEX(Ingredients!$AI$11:$AI$310, MATCH($C668, Ingredients!$B$11:$B$310, 0)), "")))</f>
        <v/>
      </c>
      <c r="AT668" s="120" t="str">
        <f t="shared" si="166"/>
        <v/>
      </c>
      <c r="AV668" s="90" t="str">
        <f t="shared" si="156"/>
        <v/>
      </c>
      <c r="AX668" s="90" t="str">
        <f>IF($AV668="", "", COUNTIF($AV$11:$AV$5010, "&lt;"&amp;$AV668)+1+COUNTIF($AV$11:$AV668, $AV668)-1)</f>
        <v/>
      </c>
      <c r="AZ668" s="111" t="str">
        <f>IF($B668="", "", SUMIF('Shopping List'!$AV$11:$AV$25, $B668, 'Shopping List'!$BN$11:$BN$25))</f>
        <v/>
      </c>
      <c r="BB668" s="117" t="str">
        <f t="shared" si="167"/>
        <v/>
      </c>
    </row>
    <row r="669" spans="1:54" x14ac:dyDescent="0.25">
      <c r="A669" s="4"/>
      <c r="B669" s="37"/>
      <c r="C669" s="124"/>
      <c r="D669" s="39"/>
      <c r="E669" s="125"/>
      <c r="F669" s="48"/>
      <c r="G669" s="4"/>
      <c r="H669" s="4"/>
      <c r="I669" s="95" t="str">
        <f>IF($C669="", "", IF(IFERROR(INDEX(Ingredients!$C$11:$C$310, MATCH($C669, Ingredients!$B$11:$B$310, 0)), "")="", "", IFERROR(INDEX(Ingredients!$C$11:$C$310, MATCH($C669, Ingredients!$B$11:$B$310, 0)), "")))</f>
        <v/>
      </c>
      <c r="J669" s="73" t="str">
        <f>IF($B669="", "", IF(IFERROR(INDEX(Meals!$C$11:$C$260, MATCH($B669, Meals!$B$11:$B$260, 0)), "")="", "", IFERROR(INDEX(Meals!$C$11:$C$260, MATCH($B669, Meals!$B$11:$B$260, 0)), "")))</f>
        <v/>
      </c>
      <c r="K669" s="4"/>
      <c r="L669" s="72" t="str">
        <f t="shared" si="157"/>
        <v/>
      </c>
      <c r="M669" s="73" t="str">
        <f t="shared" si="158"/>
        <v/>
      </c>
      <c r="N669" s="4"/>
      <c r="O669" s="78" t="str">
        <f t="shared" si="159"/>
        <v/>
      </c>
      <c r="P669" s="79" t="str">
        <f t="shared" si="160"/>
        <v/>
      </c>
      <c r="Q669" s="4"/>
      <c r="R669" s="90" t="str">
        <f t="shared" si="161"/>
        <v/>
      </c>
      <c r="S669" s="4"/>
      <c r="Y669" s="18" t="str">
        <f t="shared" si="162"/>
        <v/>
      </c>
      <c r="AA669" s="18" t="str">
        <f t="shared" si="153"/>
        <v/>
      </c>
      <c r="AB669" s="18" t="str">
        <f t="shared" si="154"/>
        <v/>
      </c>
      <c r="AC669" s="18" t="str">
        <f t="shared" si="163"/>
        <v/>
      </c>
      <c r="AD669" s="18" t="str">
        <f t="shared" si="163"/>
        <v/>
      </c>
      <c r="AE669" s="18" t="str">
        <f t="shared" si="164"/>
        <v/>
      </c>
      <c r="AG669" s="95" t="str">
        <f>IF($C669="", "", IF(IFERROR(INDEX(Ingredients!C$11:C$310, MATCH($C669, Ingredients!$B$11:$B$310, 0)), "")="", "", IFERROR(INDEX(Ingredients!C$11:C$310, MATCH($C669, Ingredients!$B$11:$B$310, 0)), "")))</f>
        <v/>
      </c>
      <c r="AH669" s="105" t="str">
        <f>IF($C669="", "", IF(IFERROR(INDEX(Ingredients!D$11:D$310, MATCH($C669, Ingredients!$B$11:$B$310, 0)), "")="", "", IFERROR(INDEX(Ingredients!D$11:D$310, MATCH($C669, Ingredients!$B$11:$B$310, 0)), "")))</f>
        <v/>
      </c>
      <c r="AI669" s="106" t="str">
        <f>IF($C669="", "", IF(IFERROR(INDEX(Ingredients!E$11:E$310, MATCH($C669, Ingredients!$B$11:$B$310, 0)), "")="", "", IFERROR(INDEX(Ingredients!E$11:E$310, MATCH($C669, Ingredients!$B$11:$B$310, 0)), "")))</f>
        <v/>
      </c>
      <c r="AJ669" s="108" t="str">
        <f>IF($C669="", "", IF(IFERROR(INDEX(Ingredients!F$11:F$310, MATCH($C669, Ingredients!$B$11:$B$310, 0)), "")="", "", IFERROR(INDEX(Ingredients!F$11:F$310, MATCH($C669, Ingredients!$B$11:$B$310, 0)), "")))</f>
        <v/>
      </c>
      <c r="AK669" s="106" t="str">
        <f>IF($C669="", "", IF(IFERROR(INDEX(Ingredients!G$11:G$310, MATCH($C669, Ingredients!$B$11:$B$310, 0)), "")="", "", IFERROR(INDEX(Ingredients!G$11:G$310, MATCH($C669, Ingredients!$B$11:$B$310, 0)), "")))</f>
        <v/>
      </c>
      <c r="AL669" s="79" t="str">
        <f>IF($C669="", "", IF(IFERROR(INDEX(Ingredients!H$11:H$310, MATCH($C669, Ingredients!$B$11:$B$310, 0)), "")="", "", IFERROR(INDEX(Ingredients!H$11:H$310, MATCH($C669, Ingredients!$B$11:$B$310, 0)), "")))</f>
        <v/>
      </c>
      <c r="AN669" s="83" t="str">
        <f t="shared" si="155"/>
        <v/>
      </c>
      <c r="AP669" s="114" t="str">
        <f t="shared" si="165"/>
        <v/>
      </c>
      <c r="AR669" s="117" t="str">
        <f>IF($C669="", "", IF(IFERROR(INDEX(Ingredients!$AI$11:$AI$310, MATCH($C669, Ingredients!$B$11:$B$310, 0)), "")="", "", IFERROR(INDEX(Ingredients!$AI$11:$AI$310, MATCH($C669, Ingredients!$B$11:$B$310, 0)), "")))</f>
        <v/>
      </c>
      <c r="AT669" s="120" t="str">
        <f t="shared" si="166"/>
        <v/>
      </c>
      <c r="AV669" s="90" t="str">
        <f t="shared" si="156"/>
        <v/>
      </c>
      <c r="AX669" s="90" t="str">
        <f>IF($AV669="", "", COUNTIF($AV$11:$AV$5010, "&lt;"&amp;$AV669)+1+COUNTIF($AV$11:$AV669, $AV669)-1)</f>
        <v/>
      </c>
      <c r="AZ669" s="111" t="str">
        <f>IF($B669="", "", SUMIF('Shopping List'!$AV$11:$AV$25, $B669, 'Shopping List'!$BN$11:$BN$25))</f>
        <v/>
      </c>
      <c r="BB669" s="117" t="str">
        <f t="shared" si="167"/>
        <v/>
      </c>
    </row>
    <row r="670" spans="1:54" x14ac:dyDescent="0.25">
      <c r="A670" s="4"/>
      <c r="B670" s="37"/>
      <c r="C670" s="124"/>
      <c r="D670" s="39"/>
      <c r="E670" s="125"/>
      <c r="F670" s="48"/>
      <c r="G670" s="4"/>
      <c r="H670" s="4"/>
      <c r="I670" s="95" t="str">
        <f>IF($C670="", "", IF(IFERROR(INDEX(Ingredients!$C$11:$C$310, MATCH($C670, Ingredients!$B$11:$B$310, 0)), "")="", "", IFERROR(INDEX(Ingredients!$C$11:$C$310, MATCH($C670, Ingredients!$B$11:$B$310, 0)), "")))</f>
        <v/>
      </c>
      <c r="J670" s="73" t="str">
        <f>IF($B670="", "", IF(IFERROR(INDEX(Meals!$C$11:$C$260, MATCH($B670, Meals!$B$11:$B$260, 0)), "")="", "", IFERROR(INDEX(Meals!$C$11:$C$260, MATCH($B670, Meals!$B$11:$B$260, 0)), "")))</f>
        <v/>
      </c>
      <c r="K670" s="4"/>
      <c r="L670" s="72" t="str">
        <f t="shared" si="157"/>
        <v/>
      </c>
      <c r="M670" s="73" t="str">
        <f t="shared" si="158"/>
        <v/>
      </c>
      <c r="N670" s="4"/>
      <c r="O670" s="78" t="str">
        <f t="shared" si="159"/>
        <v/>
      </c>
      <c r="P670" s="79" t="str">
        <f t="shared" si="160"/>
        <v/>
      </c>
      <c r="Q670" s="4"/>
      <c r="R670" s="90" t="str">
        <f t="shared" si="161"/>
        <v/>
      </c>
      <c r="S670" s="4"/>
      <c r="Y670" s="18" t="str">
        <f t="shared" si="162"/>
        <v/>
      </c>
      <c r="AA670" s="18" t="str">
        <f t="shared" si="153"/>
        <v/>
      </c>
      <c r="AB670" s="18" t="str">
        <f t="shared" si="154"/>
        <v/>
      </c>
      <c r="AC670" s="18" t="str">
        <f t="shared" si="163"/>
        <v/>
      </c>
      <c r="AD670" s="18" t="str">
        <f t="shared" si="163"/>
        <v/>
      </c>
      <c r="AE670" s="18" t="str">
        <f t="shared" si="164"/>
        <v/>
      </c>
      <c r="AG670" s="95" t="str">
        <f>IF($C670="", "", IF(IFERROR(INDEX(Ingredients!C$11:C$310, MATCH($C670, Ingredients!$B$11:$B$310, 0)), "")="", "", IFERROR(INDEX(Ingredients!C$11:C$310, MATCH($C670, Ingredients!$B$11:$B$310, 0)), "")))</f>
        <v/>
      </c>
      <c r="AH670" s="105" t="str">
        <f>IF($C670="", "", IF(IFERROR(INDEX(Ingredients!D$11:D$310, MATCH($C670, Ingredients!$B$11:$B$310, 0)), "")="", "", IFERROR(INDEX(Ingredients!D$11:D$310, MATCH($C670, Ingredients!$B$11:$B$310, 0)), "")))</f>
        <v/>
      </c>
      <c r="AI670" s="106" t="str">
        <f>IF($C670="", "", IF(IFERROR(INDEX(Ingredients!E$11:E$310, MATCH($C670, Ingredients!$B$11:$B$310, 0)), "")="", "", IFERROR(INDEX(Ingredients!E$11:E$310, MATCH($C670, Ingredients!$B$11:$B$310, 0)), "")))</f>
        <v/>
      </c>
      <c r="AJ670" s="108" t="str">
        <f>IF($C670="", "", IF(IFERROR(INDEX(Ingredients!F$11:F$310, MATCH($C670, Ingredients!$B$11:$B$310, 0)), "")="", "", IFERROR(INDEX(Ingredients!F$11:F$310, MATCH($C670, Ingredients!$B$11:$B$310, 0)), "")))</f>
        <v/>
      </c>
      <c r="AK670" s="106" t="str">
        <f>IF($C670="", "", IF(IFERROR(INDEX(Ingredients!G$11:G$310, MATCH($C670, Ingredients!$B$11:$B$310, 0)), "")="", "", IFERROR(INDEX(Ingredients!G$11:G$310, MATCH($C670, Ingredients!$B$11:$B$310, 0)), "")))</f>
        <v/>
      </c>
      <c r="AL670" s="79" t="str">
        <f>IF($C670="", "", IF(IFERROR(INDEX(Ingredients!H$11:H$310, MATCH($C670, Ingredients!$B$11:$B$310, 0)), "")="", "", IFERROR(INDEX(Ingredients!H$11:H$310, MATCH($C670, Ingredients!$B$11:$B$310, 0)), "")))</f>
        <v/>
      </c>
      <c r="AN670" s="83" t="str">
        <f t="shared" si="155"/>
        <v/>
      </c>
      <c r="AP670" s="114" t="str">
        <f t="shared" si="165"/>
        <v/>
      </c>
      <c r="AR670" s="117" t="str">
        <f>IF($C670="", "", IF(IFERROR(INDEX(Ingredients!$AI$11:$AI$310, MATCH($C670, Ingredients!$B$11:$B$310, 0)), "")="", "", IFERROR(INDEX(Ingredients!$AI$11:$AI$310, MATCH($C670, Ingredients!$B$11:$B$310, 0)), "")))</f>
        <v/>
      </c>
      <c r="AT670" s="120" t="str">
        <f t="shared" si="166"/>
        <v/>
      </c>
      <c r="AV670" s="90" t="str">
        <f t="shared" si="156"/>
        <v/>
      </c>
      <c r="AX670" s="90" t="str">
        <f>IF($AV670="", "", COUNTIF($AV$11:$AV$5010, "&lt;"&amp;$AV670)+1+COUNTIF($AV$11:$AV670, $AV670)-1)</f>
        <v/>
      </c>
      <c r="AZ670" s="111" t="str">
        <f>IF($B670="", "", SUMIF('Shopping List'!$AV$11:$AV$25, $B670, 'Shopping List'!$BN$11:$BN$25))</f>
        <v/>
      </c>
      <c r="BB670" s="117" t="str">
        <f t="shared" si="167"/>
        <v/>
      </c>
    </row>
    <row r="671" spans="1:54" x14ac:dyDescent="0.25">
      <c r="A671" s="4"/>
      <c r="B671" s="37"/>
      <c r="C671" s="124"/>
      <c r="D671" s="39"/>
      <c r="E671" s="125"/>
      <c r="F671" s="48"/>
      <c r="G671" s="4"/>
      <c r="H671" s="4"/>
      <c r="I671" s="95" t="str">
        <f>IF($C671="", "", IF(IFERROR(INDEX(Ingredients!$C$11:$C$310, MATCH($C671, Ingredients!$B$11:$B$310, 0)), "")="", "", IFERROR(INDEX(Ingredients!$C$11:$C$310, MATCH($C671, Ingredients!$B$11:$B$310, 0)), "")))</f>
        <v/>
      </c>
      <c r="J671" s="73" t="str">
        <f>IF($B671="", "", IF(IFERROR(INDEX(Meals!$C$11:$C$260, MATCH($B671, Meals!$B$11:$B$260, 0)), "")="", "", IFERROR(INDEX(Meals!$C$11:$C$260, MATCH($B671, Meals!$B$11:$B$260, 0)), "")))</f>
        <v/>
      </c>
      <c r="K671" s="4"/>
      <c r="L671" s="72" t="str">
        <f t="shared" si="157"/>
        <v/>
      </c>
      <c r="M671" s="73" t="str">
        <f t="shared" si="158"/>
        <v/>
      </c>
      <c r="N671" s="4"/>
      <c r="O671" s="78" t="str">
        <f t="shared" si="159"/>
        <v/>
      </c>
      <c r="P671" s="79" t="str">
        <f t="shared" si="160"/>
        <v/>
      </c>
      <c r="Q671" s="4"/>
      <c r="R671" s="90" t="str">
        <f t="shared" si="161"/>
        <v/>
      </c>
      <c r="S671" s="4"/>
      <c r="Y671" s="18" t="str">
        <f t="shared" si="162"/>
        <v/>
      </c>
      <c r="AA671" s="18" t="str">
        <f t="shared" si="153"/>
        <v/>
      </c>
      <c r="AB671" s="18" t="str">
        <f t="shared" si="154"/>
        <v/>
      </c>
      <c r="AC671" s="18" t="str">
        <f t="shared" si="163"/>
        <v/>
      </c>
      <c r="AD671" s="18" t="str">
        <f t="shared" si="163"/>
        <v/>
      </c>
      <c r="AE671" s="18" t="str">
        <f t="shared" si="164"/>
        <v/>
      </c>
      <c r="AG671" s="95" t="str">
        <f>IF($C671="", "", IF(IFERROR(INDEX(Ingredients!C$11:C$310, MATCH($C671, Ingredients!$B$11:$B$310, 0)), "")="", "", IFERROR(INDEX(Ingredients!C$11:C$310, MATCH($C671, Ingredients!$B$11:$B$310, 0)), "")))</f>
        <v/>
      </c>
      <c r="AH671" s="105" t="str">
        <f>IF($C671="", "", IF(IFERROR(INDEX(Ingredients!D$11:D$310, MATCH($C671, Ingredients!$B$11:$B$310, 0)), "")="", "", IFERROR(INDEX(Ingredients!D$11:D$310, MATCH($C671, Ingredients!$B$11:$B$310, 0)), "")))</f>
        <v/>
      </c>
      <c r="AI671" s="106" t="str">
        <f>IF($C671="", "", IF(IFERROR(INDEX(Ingredients!E$11:E$310, MATCH($C671, Ingredients!$B$11:$B$310, 0)), "")="", "", IFERROR(INDEX(Ingredients!E$11:E$310, MATCH($C671, Ingredients!$B$11:$B$310, 0)), "")))</f>
        <v/>
      </c>
      <c r="AJ671" s="108" t="str">
        <f>IF($C671="", "", IF(IFERROR(INDEX(Ingredients!F$11:F$310, MATCH($C671, Ingredients!$B$11:$B$310, 0)), "")="", "", IFERROR(INDEX(Ingredients!F$11:F$310, MATCH($C671, Ingredients!$B$11:$B$310, 0)), "")))</f>
        <v/>
      </c>
      <c r="AK671" s="106" t="str">
        <f>IF($C671="", "", IF(IFERROR(INDEX(Ingredients!G$11:G$310, MATCH($C671, Ingredients!$B$11:$B$310, 0)), "")="", "", IFERROR(INDEX(Ingredients!G$11:G$310, MATCH($C671, Ingredients!$B$11:$B$310, 0)), "")))</f>
        <v/>
      </c>
      <c r="AL671" s="79" t="str">
        <f>IF($C671="", "", IF(IFERROR(INDEX(Ingredients!H$11:H$310, MATCH($C671, Ingredients!$B$11:$B$310, 0)), "")="", "", IFERROR(INDEX(Ingredients!H$11:H$310, MATCH($C671, Ingredients!$B$11:$B$310, 0)), "")))</f>
        <v/>
      </c>
      <c r="AN671" s="83" t="str">
        <f t="shared" si="155"/>
        <v/>
      </c>
      <c r="AP671" s="114" t="str">
        <f t="shared" si="165"/>
        <v/>
      </c>
      <c r="AR671" s="117" t="str">
        <f>IF($C671="", "", IF(IFERROR(INDEX(Ingredients!$AI$11:$AI$310, MATCH($C671, Ingredients!$B$11:$B$310, 0)), "")="", "", IFERROR(INDEX(Ingredients!$AI$11:$AI$310, MATCH($C671, Ingredients!$B$11:$B$310, 0)), "")))</f>
        <v/>
      </c>
      <c r="AT671" s="120" t="str">
        <f t="shared" si="166"/>
        <v/>
      </c>
      <c r="AV671" s="90" t="str">
        <f t="shared" si="156"/>
        <v/>
      </c>
      <c r="AX671" s="90" t="str">
        <f>IF($AV671="", "", COUNTIF($AV$11:$AV$5010, "&lt;"&amp;$AV671)+1+COUNTIF($AV$11:$AV671, $AV671)-1)</f>
        <v/>
      </c>
      <c r="AZ671" s="111" t="str">
        <f>IF($B671="", "", SUMIF('Shopping List'!$AV$11:$AV$25, $B671, 'Shopping List'!$BN$11:$BN$25))</f>
        <v/>
      </c>
      <c r="BB671" s="117" t="str">
        <f t="shared" si="167"/>
        <v/>
      </c>
    </row>
    <row r="672" spans="1:54" x14ac:dyDescent="0.25">
      <c r="A672" s="4"/>
      <c r="B672" s="37"/>
      <c r="C672" s="124"/>
      <c r="D672" s="39"/>
      <c r="E672" s="125"/>
      <c r="F672" s="48"/>
      <c r="G672" s="4"/>
      <c r="H672" s="4"/>
      <c r="I672" s="95" t="str">
        <f>IF($C672="", "", IF(IFERROR(INDEX(Ingredients!$C$11:$C$310, MATCH($C672, Ingredients!$B$11:$B$310, 0)), "")="", "", IFERROR(INDEX(Ingredients!$C$11:$C$310, MATCH($C672, Ingredients!$B$11:$B$310, 0)), "")))</f>
        <v/>
      </c>
      <c r="J672" s="73" t="str">
        <f>IF($B672="", "", IF(IFERROR(INDEX(Meals!$C$11:$C$260, MATCH($B672, Meals!$B$11:$B$260, 0)), "")="", "", IFERROR(INDEX(Meals!$C$11:$C$260, MATCH($B672, Meals!$B$11:$B$260, 0)), "")))</f>
        <v/>
      </c>
      <c r="K672" s="4"/>
      <c r="L672" s="72" t="str">
        <f t="shared" si="157"/>
        <v/>
      </c>
      <c r="M672" s="73" t="str">
        <f t="shared" si="158"/>
        <v/>
      </c>
      <c r="N672" s="4"/>
      <c r="O672" s="78" t="str">
        <f t="shared" si="159"/>
        <v/>
      </c>
      <c r="P672" s="79" t="str">
        <f t="shared" si="160"/>
        <v/>
      </c>
      <c r="Q672" s="4"/>
      <c r="R672" s="90" t="str">
        <f t="shared" si="161"/>
        <v/>
      </c>
      <c r="S672" s="4"/>
      <c r="Y672" s="18" t="str">
        <f t="shared" si="162"/>
        <v/>
      </c>
      <c r="AA672" s="18" t="str">
        <f t="shared" si="153"/>
        <v/>
      </c>
      <c r="AB672" s="18" t="str">
        <f t="shared" si="154"/>
        <v/>
      </c>
      <c r="AC672" s="18" t="str">
        <f t="shared" si="163"/>
        <v/>
      </c>
      <c r="AD672" s="18" t="str">
        <f t="shared" si="163"/>
        <v/>
      </c>
      <c r="AE672" s="18" t="str">
        <f t="shared" si="164"/>
        <v/>
      </c>
      <c r="AG672" s="95" t="str">
        <f>IF($C672="", "", IF(IFERROR(INDEX(Ingredients!C$11:C$310, MATCH($C672, Ingredients!$B$11:$B$310, 0)), "")="", "", IFERROR(INDEX(Ingredients!C$11:C$310, MATCH($C672, Ingredients!$B$11:$B$310, 0)), "")))</f>
        <v/>
      </c>
      <c r="AH672" s="105" t="str">
        <f>IF($C672="", "", IF(IFERROR(INDEX(Ingredients!D$11:D$310, MATCH($C672, Ingredients!$B$11:$B$310, 0)), "")="", "", IFERROR(INDEX(Ingredients!D$11:D$310, MATCH($C672, Ingredients!$B$11:$B$310, 0)), "")))</f>
        <v/>
      </c>
      <c r="AI672" s="106" t="str">
        <f>IF($C672="", "", IF(IFERROR(INDEX(Ingredients!E$11:E$310, MATCH($C672, Ingredients!$B$11:$B$310, 0)), "")="", "", IFERROR(INDEX(Ingredients!E$11:E$310, MATCH($C672, Ingredients!$B$11:$B$310, 0)), "")))</f>
        <v/>
      </c>
      <c r="AJ672" s="108" t="str">
        <f>IF($C672="", "", IF(IFERROR(INDEX(Ingredients!F$11:F$310, MATCH($C672, Ingredients!$B$11:$B$310, 0)), "")="", "", IFERROR(INDEX(Ingredients!F$11:F$310, MATCH($C672, Ingredients!$B$11:$B$310, 0)), "")))</f>
        <v/>
      </c>
      <c r="AK672" s="106" t="str">
        <f>IF($C672="", "", IF(IFERROR(INDEX(Ingredients!G$11:G$310, MATCH($C672, Ingredients!$B$11:$B$310, 0)), "")="", "", IFERROR(INDEX(Ingredients!G$11:G$310, MATCH($C672, Ingredients!$B$11:$B$310, 0)), "")))</f>
        <v/>
      </c>
      <c r="AL672" s="79" t="str">
        <f>IF($C672="", "", IF(IFERROR(INDEX(Ingredients!H$11:H$310, MATCH($C672, Ingredients!$B$11:$B$310, 0)), "")="", "", IFERROR(INDEX(Ingredients!H$11:H$310, MATCH($C672, Ingredients!$B$11:$B$310, 0)), "")))</f>
        <v/>
      </c>
      <c r="AN672" s="83" t="str">
        <f t="shared" si="155"/>
        <v/>
      </c>
      <c r="AP672" s="114" t="str">
        <f t="shared" si="165"/>
        <v/>
      </c>
      <c r="AR672" s="117" t="str">
        <f>IF($C672="", "", IF(IFERROR(INDEX(Ingredients!$AI$11:$AI$310, MATCH($C672, Ingredients!$B$11:$B$310, 0)), "")="", "", IFERROR(INDEX(Ingredients!$AI$11:$AI$310, MATCH($C672, Ingredients!$B$11:$B$310, 0)), "")))</f>
        <v/>
      </c>
      <c r="AT672" s="120" t="str">
        <f t="shared" si="166"/>
        <v/>
      </c>
      <c r="AV672" s="90" t="str">
        <f t="shared" si="156"/>
        <v/>
      </c>
      <c r="AX672" s="90" t="str">
        <f>IF($AV672="", "", COUNTIF($AV$11:$AV$5010, "&lt;"&amp;$AV672)+1+COUNTIF($AV$11:$AV672, $AV672)-1)</f>
        <v/>
      </c>
      <c r="AZ672" s="111" t="str">
        <f>IF($B672="", "", SUMIF('Shopping List'!$AV$11:$AV$25, $B672, 'Shopping List'!$BN$11:$BN$25))</f>
        <v/>
      </c>
      <c r="BB672" s="117" t="str">
        <f t="shared" si="167"/>
        <v/>
      </c>
    </row>
    <row r="673" spans="1:54" x14ac:dyDescent="0.25">
      <c r="A673" s="4"/>
      <c r="B673" s="37"/>
      <c r="C673" s="124"/>
      <c r="D673" s="39"/>
      <c r="E673" s="125"/>
      <c r="F673" s="48"/>
      <c r="G673" s="4"/>
      <c r="H673" s="4"/>
      <c r="I673" s="95" t="str">
        <f>IF($C673="", "", IF(IFERROR(INDEX(Ingredients!$C$11:$C$310, MATCH($C673, Ingredients!$B$11:$B$310, 0)), "")="", "", IFERROR(INDEX(Ingredients!$C$11:$C$310, MATCH($C673, Ingredients!$B$11:$B$310, 0)), "")))</f>
        <v/>
      </c>
      <c r="J673" s="73" t="str">
        <f>IF($B673="", "", IF(IFERROR(INDEX(Meals!$C$11:$C$260, MATCH($B673, Meals!$B$11:$B$260, 0)), "")="", "", IFERROR(INDEX(Meals!$C$11:$C$260, MATCH($B673, Meals!$B$11:$B$260, 0)), "")))</f>
        <v/>
      </c>
      <c r="K673" s="4"/>
      <c r="L673" s="72" t="str">
        <f t="shared" si="157"/>
        <v/>
      </c>
      <c r="M673" s="73" t="str">
        <f t="shared" si="158"/>
        <v/>
      </c>
      <c r="N673" s="4"/>
      <c r="O673" s="78" t="str">
        <f t="shared" si="159"/>
        <v/>
      </c>
      <c r="P673" s="79" t="str">
        <f t="shared" si="160"/>
        <v/>
      </c>
      <c r="Q673" s="4"/>
      <c r="R673" s="90" t="str">
        <f t="shared" si="161"/>
        <v/>
      </c>
      <c r="S673" s="4"/>
      <c r="Y673" s="18" t="str">
        <f t="shared" si="162"/>
        <v/>
      </c>
      <c r="AA673" s="18" t="str">
        <f t="shared" si="153"/>
        <v/>
      </c>
      <c r="AB673" s="18" t="str">
        <f t="shared" si="154"/>
        <v/>
      </c>
      <c r="AC673" s="18" t="str">
        <f t="shared" si="163"/>
        <v/>
      </c>
      <c r="AD673" s="18" t="str">
        <f t="shared" si="163"/>
        <v/>
      </c>
      <c r="AE673" s="18" t="str">
        <f t="shared" si="164"/>
        <v/>
      </c>
      <c r="AG673" s="95" t="str">
        <f>IF($C673="", "", IF(IFERROR(INDEX(Ingredients!C$11:C$310, MATCH($C673, Ingredients!$B$11:$B$310, 0)), "")="", "", IFERROR(INDEX(Ingredients!C$11:C$310, MATCH($C673, Ingredients!$B$11:$B$310, 0)), "")))</f>
        <v/>
      </c>
      <c r="AH673" s="105" t="str">
        <f>IF($C673="", "", IF(IFERROR(INDEX(Ingredients!D$11:D$310, MATCH($C673, Ingredients!$B$11:$B$310, 0)), "")="", "", IFERROR(INDEX(Ingredients!D$11:D$310, MATCH($C673, Ingredients!$B$11:$B$310, 0)), "")))</f>
        <v/>
      </c>
      <c r="AI673" s="106" t="str">
        <f>IF($C673="", "", IF(IFERROR(INDEX(Ingredients!E$11:E$310, MATCH($C673, Ingredients!$B$11:$B$310, 0)), "")="", "", IFERROR(INDEX(Ingredients!E$11:E$310, MATCH($C673, Ingredients!$B$11:$B$310, 0)), "")))</f>
        <v/>
      </c>
      <c r="AJ673" s="108" t="str">
        <f>IF($C673="", "", IF(IFERROR(INDEX(Ingredients!F$11:F$310, MATCH($C673, Ingredients!$B$11:$B$310, 0)), "")="", "", IFERROR(INDEX(Ingredients!F$11:F$310, MATCH($C673, Ingredients!$B$11:$B$310, 0)), "")))</f>
        <v/>
      </c>
      <c r="AK673" s="106" t="str">
        <f>IF($C673="", "", IF(IFERROR(INDEX(Ingredients!G$11:G$310, MATCH($C673, Ingredients!$B$11:$B$310, 0)), "")="", "", IFERROR(INDEX(Ingredients!G$11:G$310, MATCH($C673, Ingredients!$B$11:$B$310, 0)), "")))</f>
        <v/>
      </c>
      <c r="AL673" s="79" t="str">
        <f>IF($C673="", "", IF(IFERROR(INDEX(Ingredients!H$11:H$310, MATCH($C673, Ingredients!$B$11:$B$310, 0)), "")="", "", IFERROR(INDEX(Ingredients!H$11:H$310, MATCH($C673, Ingredients!$B$11:$B$310, 0)), "")))</f>
        <v/>
      </c>
      <c r="AN673" s="83" t="str">
        <f t="shared" si="155"/>
        <v/>
      </c>
      <c r="AP673" s="114" t="str">
        <f t="shared" si="165"/>
        <v/>
      </c>
      <c r="AR673" s="117" t="str">
        <f>IF($C673="", "", IF(IFERROR(INDEX(Ingredients!$AI$11:$AI$310, MATCH($C673, Ingredients!$B$11:$B$310, 0)), "")="", "", IFERROR(INDEX(Ingredients!$AI$11:$AI$310, MATCH($C673, Ingredients!$B$11:$B$310, 0)), "")))</f>
        <v/>
      </c>
      <c r="AT673" s="120" t="str">
        <f t="shared" si="166"/>
        <v/>
      </c>
      <c r="AV673" s="90" t="str">
        <f t="shared" si="156"/>
        <v/>
      </c>
      <c r="AX673" s="90" t="str">
        <f>IF($AV673="", "", COUNTIF($AV$11:$AV$5010, "&lt;"&amp;$AV673)+1+COUNTIF($AV$11:$AV673, $AV673)-1)</f>
        <v/>
      </c>
      <c r="AZ673" s="111" t="str">
        <f>IF($B673="", "", SUMIF('Shopping List'!$AV$11:$AV$25, $B673, 'Shopping List'!$BN$11:$BN$25))</f>
        <v/>
      </c>
      <c r="BB673" s="117" t="str">
        <f t="shared" si="167"/>
        <v/>
      </c>
    </row>
    <row r="674" spans="1:54" x14ac:dyDescent="0.25">
      <c r="A674" s="4"/>
      <c r="B674" s="37"/>
      <c r="C674" s="124"/>
      <c r="D674" s="39"/>
      <c r="E674" s="125"/>
      <c r="F674" s="48"/>
      <c r="G674" s="4"/>
      <c r="H674" s="4"/>
      <c r="I674" s="95" t="str">
        <f>IF($C674="", "", IF(IFERROR(INDEX(Ingredients!$C$11:$C$310, MATCH($C674, Ingredients!$B$11:$B$310, 0)), "")="", "", IFERROR(INDEX(Ingredients!$C$11:$C$310, MATCH($C674, Ingredients!$B$11:$B$310, 0)), "")))</f>
        <v/>
      </c>
      <c r="J674" s="73" t="str">
        <f>IF($B674="", "", IF(IFERROR(INDEX(Meals!$C$11:$C$260, MATCH($B674, Meals!$B$11:$B$260, 0)), "")="", "", IFERROR(INDEX(Meals!$C$11:$C$260, MATCH($B674, Meals!$B$11:$B$260, 0)), "")))</f>
        <v/>
      </c>
      <c r="K674" s="4"/>
      <c r="L674" s="72" t="str">
        <f t="shared" si="157"/>
        <v/>
      </c>
      <c r="M674" s="73" t="str">
        <f t="shared" si="158"/>
        <v/>
      </c>
      <c r="N674" s="4"/>
      <c r="O674" s="78" t="str">
        <f t="shared" si="159"/>
        <v/>
      </c>
      <c r="P674" s="79" t="str">
        <f t="shared" si="160"/>
        <v/>
      </c>
      <c r="Q674" s="4"/>
      <c r="R674" s="90" t="str">
        <f t="shared" si="161"/>
        <v/>
      </c>
      <c r="S674" s="4"/>
      <c r="Y674" s="18" t="str">
        <f t="shared" si="162"/>
        <v/>
      </c>
      <c r="AA674" s="18" t="str">
        <f t="shared" si="153"/>
        <v/>
      </c>
      <c r="AB674" s="18" t="str">
        <f t="shared" si="154"/>
        <v/>
      </c>
      <c r="AC674" s="18" t="str">
        <f t="shared" si="163"/>
        <v/>
      </c>
      <c r="AD674" s="18" t="str">
        <f t="shared" si="163"/>
        <v/>
      </c>
      <c r="AE674" s="18" t="str">
        <f t="shared" si="164"/>
        <v/>
      </c>
      <c r="AG674" s="95" t="str">
        <f>IF($C674="", "", IF(IFERROR(INDEX(Ingredients!C$11:C$310, MATCH($C674, Ingredients!$B$11:$B$310, 0)), "")="", "", IFERROR(INDEX(Ingredients!C$11:C$310, MATCH($C674, Ingredients!$B$11:$B$310, 0)), "")))</f>
        <v/>
      </c>
      <c r="AH674" s="105" t="str">
        <f>IF($C674="", "", IF(IFERROR(INDEX(Ingredients!D$11:D$310, MATCH($C674, Ingredients!$B$11:$B$310, 0)), "")="", "", IFERROR(INDEX(Ingredients!D$11:D$310, MATCH($C674, Ingredients!$B$11:$B$310, 0)), "")))</f>
        <v/>
      </c>
      <c r="AI674" s="106" t="str">
        <f>IF($C674="", "", IF(IFERROR(INDEX(Ingredients!E$11:E$310, MATCH($C674, Ingredients!$B$11:$B$310, 0)), "")="", "", IFERROR(INDEX(Ingredients!E$11:E$310, MATCH($C674, Ingredients!$B$11:$B$310, 0)), "")))</f>
        <v/>
      </c>
      <c r="AJ674" s="108" t="str">
        <f>IF($C674="", "", IF(IFERROR(INDEX(Ingredients!F$11:F$310, MATCH($C674, Ingredients!$B$11:$B$310, 0)), "")="", "", IFERROR(INDEX(Ingredients!F$11:F$310, MATCH($C674, Ingredients!$B$11:$B$310, 0)), "")))</f>
        <v/>
      </c>
      <c r="AK674" s="106" t="str">
        <f>IF($C674="", "", IF(IFERROR(INDEX(Ingredients!G$11:G$310, MATCH($C674, Ingredients!$B$11:$B$310, 0)), "")="", "", IFERROR(INDEX(Ingredients!G$11:G$310, MATCH($C674, Ingredients!$B$11:$B$310, 0)), "")))</f>
        <v/>
      </c>
      <c r="AL674" s="79" t="str">
        <f>IF($C674="", "", IF(IFERROR(INDEX(Ingredients!H$11:H$310, MATCH($C674, Ingredients!$B$11:$B$310, 0)), "")="", "", IFERROR(INDEX(Ingredients!H$11:H$310, MATCH($C674, Ingredients!$B$11:$B$310, 0)), "")))</f>
        <v/>
      </c>
      <c r="AN674" s="83" t="str">
        <f t="shared" si="155"/>
        <v/>
      </c>
      <c r="AP674" s="114" t="str">
        <f t="shared" si="165"/>
        <v/>
      </c>
      <c r="AR674" s="117" t="str">
        <f>IF($C674="", "", IF(IFERROR(INDEX(Ingredients!$AI$11:$AI$310, MATCH($C674, Ingredients!$B$11:$B$310, 0)), "")="", "", IFERROR(INDEX(Ingredients!$AI$11:$AI$310, MATCH($C674, Ingredients!$B$11:$B$310, 0)), "")))</f>
        <v/>
      </c>
      <c r="AT674" s="120" t="str">
        <f t="shared" si="166"/>
        <v/>
      </c>
      <c r="AV674" s="90" t="str">
        <f t="shared" si="156"/>
        <v/>
      </c>
      <c r="AX674" s="90" t="str">
        <f>IF($AV674="", "", COUNTIF($AV$11:$AV$5010, "&lt;"&amp;$AV674)+1+COUNTIF($AV$11:$AV674, $AV674)-1)</f>
        <v/>
      </c>
      <c r="AZ674" s="111" t="str">
        <f>IF($B674="", "", SUMIF('Shopping List'!$AV$11:$AV$25, $B674, 'Shopping List'!$BN$11:$BN$25))</f>
        <v/>
      </c>
      <c r="BB674" s="117" t="str">
        <f t="shared" si="167"/>
        <v/>
      </c>
    </row>
    <row r="675" spans="1:54" x14ac:dyDescent="0.25">
      <c r="A675" s="4"/>
      <c r="B675" s="37"/>
      <c r="C675" s="124"/>
      <c r="D675" s="39"/>
      <c r="E675" s="125"/>
      <c r="F675" s="48"/>
      <c r="G675" s="4"/>
      <c r="H675" s="4"/>
      <c r="I675" s="95" t="str">
        <f>IF($C675="", "", IF(IFERROR(INDEX(Ingredients!$C$11:$C$310, MATCH($C675, Ingredients!$B$11:$B$310, 0)), "")="", "", IFERROR(INDEX(Ingredients!$C$11:$C$310, MATCH($C675, Ingredients!$B$11:$B$310, 0)), "")))</f>
        <v/>
      </c>
      <c r="J675" s="73" t="str">
        <f>IF($B675="", "", IF(IFERROR(INDEX(Meals!$C$11:$C$260, MATCH($B675, Meals!$B$11:$B$260, 0)), "")="", "", IFERROR(INDEX(Meals!$C$11:$C$260, MATCH($B675, Meals!$B$11:$B$260, 0)), "")))</f>
        <v/>
      </c>
      <c r="K675" s="4"/>
      <c r="L675" s="72" t="str">
        <f t="shared" si="157"/>
        <v/>
      </c>
      <c r="M675" s="73" t="str">
        <f t="shared" si="158"/>
        <v/>
      </c>
      <c r="N675" s="4"/>
      <c r="O675" s="78" t="str">
        <f t="shared" si="159"/>
        <v/>
      </c>
      <c r="P675" s="79" t="str">
        <f t="shared" si="160"/>
        <v/>
      </c>
      <c r="Q675" s="4"/>
      <c r="R675" s="90" t="str">
        <f t="shared" si="161"/>
        <v/>
      </c>
      <c r="S675" s="4"/>
      <c r="Y675" s="18" t="str">
        <f t="shared" si="162"/>
        <v/>
      </c>
      <c r="AA675" s="18" t="str">
        <f t="shared" si="153"/>
        <v/>
      </c>
      <c r="AB675" s="18" t="str">
        <f t="shared" si="154"/>
        <v/>
      </c>
      <c r="AC675" s="18" t="str">
        <f t="shared" si="163"/>
        <v/>
      </c>
      <c r="AD675" s="18" t="str">
        <f t="shared" si="163"/>
        <v/>
      </c>
      <c r="AE675" s="18" t="str">
        <f t="shared" si="164"/>
        <v/>
      </c>
      <c r="AG675" s="95" t="str">
        <f>IF($C675="", "", IF(IFERROR(INDEX(Ingredients!C$11:C$310, MATCH($C675, Ingredients!$B$11:$B$310, 0)), "")="", "", IFERROR(INDEX(Ingredients!C$11:C$310, MATCH($C675, Ingredients!$B$11:$B$310, 0)), "")))</f>
        <v/>
      </c>
      <c r="AH675" s="105" t="str">
        <f>IF($C675="", "", IF(IFERROR(INDEX(Ingredients!D$11:D$310, MATCH($C675, Ingredients!$B$11:$B$310, 0)), "")="", "", IFERROR(INDEX(Ingredients!D$11:D$310, MATCH($C675, Ingredients!$B$11:$B$310, 0)), "")))</f>
        <v/>
      </c>
      <c r="AI675" s="106" t="str">
        <f>IF($C675="", "", IF(IFERROR(INDEX(Ingredients!E$11:E$310, MATCH($C675, Ingredients!$B$11:$B$310, 0)), "")="", "", IFERROR(INDEX(Ingredients!E$11:E$310, MATCH($C675, Ingredients!$B$11:$B$310, 0)), "")))</f>
        <v/>
      </c>
      <c r="AJ675" s="108" t="str">
        <f>IF($C675="", "", IF(IFERROR(INDEX(Ingredients!F$11:F$310, MATCH($C675, Ingredients!$B$11:$B$310, 0)), "")="", "", IFERROR(INDEX(Ingredients!F$11:F$310, MATCH($C675, Ingredients!$B$11:$B$310, 0)), "")))</f>
        <v/>
      </c>
      <c r="AK675" s="106" t="str">
        <f>IF($C675="", "", IF(IFERROR(INDEX(Ingredients!G$11:G$310, MATCH($C675, Ingredients!$B$11:$B$310, 0)), "")="", "", IFERROR(INDEX(Ingredients!G$11:G$310, MATCH($C675, Ingredients!$B$11:$B$310, 0)), "")))</f>
        <v/>
      </c>
      <c r="AL675" s="79" t="str">
        <f>IF($C675="", "", IF(IFERROR(INDEX(Ingredients!H$11:H$310, MATCH($C675, Ingredients!$B$11:$B$310, 0)), "")="", "", IFERROR(INDEX(Ingredients!H$11:H$310, MATCH($C675, Ingredients!$B$11:$B$310, 0)), "")))</f>
        <v/>
      </c>
      <c r="AN675" s="83" t="str">
        <f t="shared" si="155"/>
        <v/>
      </c>
      <c r="AP675" s="114" t="str">
        <f t="shared" si="165"/>
        <v/>
      </c>
      <c r="AR675" s="117" t="str">
        <f>IF($C675="", "", IF(IFERROR(INDEX(Ingredients!$AI$11:$AI$310, MATCH($C675, Ingredients!$B$11:$B$310, 0)), "")="", "", IFERROR(INDEX(Ingredients!$AI$11:$AI$310, MATCH($C675, Ingredients!$B$11:$B$310, 0)), "")))</f>
        <v/>
      </c>
      <c r="AT675" s="120" t="str">
        <f t="shared" si="166"/>
        <v/>
      </c>
      <c r="AV675" s="90" t="str">
        <f t="shared" si="156"/>
        <v/>
      </c>
      <c r="AX675" s="90" t="str">
        <f>IF($AV675="", "", COUNTIF($AV$11:$AV$5010, "&lt;"&amp;$AV675)+1+COUNTIF($AV$11:$AV675, $AV675)-1)</f>
        <v/>
      </c>
      <c r="AZ675" s="111" t="str">
        <f>IF($B675="", "", SUMIF('Shopping List'!$AV$11:$AV$25, $B675, 'Shopping List'!$BN$11:$BN$25))</f>
        <v/>
      </c>
      <c r="BB675" s="117" t="str">
        <f t="shared" si="167"/>
        <v/>
      </c>
    </row>
    <row r="676" spans="1:54" x14ac:dyDescent="0.25">
      <c r="A676" s="4"/>
      <c r="B676" s="37"/>
      <c r="C676" s="124"/>
      <c r="D676" s="39"/>
      <c r="E676" s="125"/>
      <c r="F676" s="48"/>
      <c r="G676" s="4"/>
      <c r="H676" s="4"/>
      <c r="I676" s="95" t="str">
        <f>IF($C676="", "", IF(IFERROR(INDEX(Ingredients!$C$11:$C$310, MATCH($C676, Ingredients!$B$11:$B$310, 0)), "")="", "", IFERROR(INDEX(Ingredients!$C$11:$C$310, MATCH($C676, Ingredients!$B$11:$B$310, 0)), "")))</f>
        <v/>
      </c>
      <c r="J676" s="73" t="str">
        <f>IF($B676="", "", IF(IFERROR(INDEX(Meals!$C$11:$C$260, MATCH($B676, Meals!$B$11:$B$260, 0)), "")="", "", IFERROR(INDEX(Meals!$C$11:$C$260, MATCH($B676, Meals!$B$11:$B$260, 0)), "")))</f>
        <v/>
      </c>
      <c r="K676" s="4"/>
      <c r="L676" s="72" t="str">
        <f t="shared" si="157"/>
        <v/>
      </c>
      <c r="M676" s="73" t="str">
        <f t="shared" si="158"/>
        <v/>
      </c>
      <c r="N676" s="4"/>
      <c r="O676" s="78" t="str">
        <f t="shared" si="159"/>
        <v/>
      </c>
      <c r="P676" s="79" t="str">
        <f t="shared" si="160"/>
        <v/>
      </c>
      <c r="Q676" s="4"/>
      <c r="R676" s="90" t="str">
        <f t="shared" si="161"/>
        <v/>
      </c>
      <c r="S676" s="4"/>
      <c r="Y676" s="18" t="str">
        <f t="shared" si="162"/>
        <v/>
      </c>
      <c r="AA676" s="18" t="str">
        <f t="shared" si="153"/>
        <v/>
      </c>
      <c r="AB676" s="18" t="str">
        <f t="shared" si="154"/>
        <v/>
      </c>
      <c r="AC676" s="18" t="str">
        <f t="shared" si="163"/>
        <v/>
      </c>
      <c r="AD676" s="18" t="str">
        <f t="shared" si="163"/>
        <v/>
      </c>
      <c r="AE676" s="18" t="str">
        <f t="shared" si="164"/>
        <v/>
      </c>
      <c r="AG676" s="95" t="str">
        <f>IF($C676="", "", IF(IFERROR(INDEX(Ingredients!C$11:C$310, MATCH($C676, Ingredients!$B$11:$B$310, 0)), "")="", "", IFERROR(INDEX(Ingredients!C$11:C$310, MATCH($C676, Ingredients!$B$11:$B$310, 0)), "")))</f>
        <v/>
      </c>
      <c r="AH676" s="105" t="str">
        <f>IF($C676="", "", IF(IFERROR(INDEX(Ingredients!D$11:D$310, MATCH($C676, Ingredients!$B$11:$B$310, 0)), "")="", "", IFERROR(INDEX(Ingredients!D$11:D$310, MATCH($C676, Ingredients!$B$11:$B$310, 0)), "")))</f>
        <v/>
      </c>
      <c r="AI676" s="106" t="str">
        <f>IF($C676="", "", IF(IFERROR(INDEX(Ingredients!E$11:E$310, MATCH($C676, Ingredients!$B$11:$B$310, 0)), "")="", "", IFERROR(INDEX(Ingredients!E$11:E$310, MATCH($C676, Ingredients!$B$11:$B$310, 0)), "")))</f>
        <v/>
      </c>
      <c r="AJ676" s="108" t="str">
        <f>IF($C676="", "", IF(IFERROR(INDEX(Ingredients!F$11:F$310, MATCH($C676, Ingredients!$B$11:$B$310, 0)), "")="", "", IFERROR(INDEX(Ingredients!F$11:F$310, MATCH($C676, Ingredients!$B$11:$B$310, 0)), "")))</f>
        <v/>
      </c>
      <c r="AK676" s="106" t="str">
        <f>IF($C676="", "", IF(IFERROR(INDEX(Ingredients!G$11:G$310, MATCH($C676, Ingredients!$B$11:$B$310, 0)), "")="", "", IFERROR(INDEX(Ingredients!G$11:G$310, MATCH($C676, Ingredients!$B$11:$B$310, 0)), "")))</f>
        <v/>
      </c>
      <c r="AL676" s="79" t="str">
        <f>IF($C676="", "", IF(IFERROR(INDEX(Ingredients!H$11:H$310, MATCH($C676, Ingredients!$B$11:$B$310, 0)), "")="", "", IFERROR(INDEX(Ingredients!H$11:H$310, MATCH($C676, Ingredients!$B$11:$B$310, 0)), "")))</f>
        <v/>
      </c>
      <c r="AN676" s="83" t="str">
        <f t="shared" si="155"/>
        <v/>
      </c>
      <c r="AP676" s="114" t="str">
        <f t="shared" si="165"/>
        <v/>
      </c>
      <c r="AR676" s="117" t="str">
        <f>IF($C676="", "", IF(IFERROR(INDEX(Ingredients!$AI$11:$AI$310, MATCH($C676, Ingredients!$B$11:$B$310, 0)), "")="", "", IFERROR(INDEX(Ingredients!$AI$11:$AI$310, MATCH($C676, Ingredients!$B$11:$B$310, 0)), "")))</f>
        <v/>
      </c>
      <c r="AT676" s="120" t="str">
        <f t="shared" si="166"/>
        <v/>
      </c>
      <c r="AV676" s="90" t="str">
        <f t="shared" si="156"/>
        <v/>
      </c>
      <c r="AX676" s="90" t="str">
        <f>IF($AV676="", "", COUNTIF($AV$11:$AV$5010, "&lt;"&amp;$AV676)+1+COUNTIF($AV$11:$AV676, $AV676)-1)</f>
        <v/>
      </c>
      <c r="AZ676" s="111" t="str">
        <f>IF($B676="", "", SUMIF('Shopping List'!$AV$11:$AV$25, $B676, 'Shopping List'!$BN$11:$BN$25))</f>
        <v/>
      </c>
      <c r="BB676" s="117" t="str">
        <f t="shared" si="167"/>
        <v/>
      </c>
    </row>
    <row r="677" spans="1:54" x14ac:dyDescent="0.25">
      <c r="A677" s="4"/>
      <c r="B677" s="37"/>
      <c r="C677" s="124"/>
      <c r="D677" s="39"/>
      <c r="E677" s="125"/>
      <c r="F677" s="48"/>
      <c r="G677" s="4"/>
      <c r="H677" s="4"/>
      <c r="I677" s="95" t="str">
        <f>IF($C677="", "", IF(IFERROR(INDEX(Ingredients!$C$11:$C$310, MATCH($C677, Ingredients!$B$11:$B$310, 0)), "")="", "", IFERROR(INDEX(Ingredients!$C$11:$C$310, MATCH($C677, Ingredients!$B$11:$B$310, 0)), "")))</f>
        <v/>
      </c>
      <c r="J677" s="73" t="str">
        <f>IF($B677="", "", IF(IFERROR(INDEX(Meals!$C$11:$C$260, MATCH($B677, Meals!$B$11:$B$260, 0)), "")="", "", IFERROR(INDEX(Meals!$C$11:$C$260, MATCH($B677, Meals!$B$11:$B$260, 0)), "")))</f>
        <v/>
      </c>
      <c r="K677" s="4"/>
      <c r="L677" s="72" t="str">
        <f t="shared" si="157"/>
        <v/>
      </c>
      <c r="M677" s="73" t="str">
        <f t="shared" si="158"/>
        <v/>
      </c>
      <c r="N677" s="4"/>
      <c r="O677" s="78" t="str">
        <f t="shared" si="159"/>
        <v/>
      </c>
      <c r="P677" s="79" t="str">
        <f t="shared" si="160"/>
        <v/>
      </c>
      <c r="Q677" s="4"/>
      <c r="R677" s="90" t="str">
        <f t="shared" si="161"/>
        <v/>
      </c>
      <c r="S677" s="4"/>
      <c r="Y677" s="18" t="str">
        <f t="shared" si="162"/>
        <v/>
      </c>
      <c r="AA677" s="18" t="str">
        <f t="shared" si="153"/>
        <v/>
      </c>
      <c r="AB677" s="18" t="str">
        <f t="shared" si="154"/>
        <v/>
      </c>
      <c r="AC677" s="18" t="str">
        <f t="shared" si="163"/>
        <v/>
      </c>
      <c r="AD677" s="18" t="str">
        <f t="shared" si="163"/>
        <v/>
      </c>
      <c r="AE677" s="18" t="str">
        <f t="shared" si="164"/>
        <v/>
      </c>
      <c r="AG677" s="95" t="str">
        <f>IF($C677="", "", IF(IFERROR(INDEX(Ingredients!C$11:C$310, MATCH($C677, Ingredients!$B$11:$B$310, 0)), "")="", "", IFERROR(INDEX(Ingredients!C$11:C$310, MATCH($C677, Ingredients!$B$11:$B$310, 0)), "")))</f>
        <v/>
      </c>
      <c r="AH677" s="105" t="str">
        <f>IF($C677="", "", IF(IFERROR(INDEX(Ingredients!D$11:D$310, MATCH($C677, Ingredients!$B$11:$B$310, 0)), "")="", "", IFERROR(INDEX(Ingredients!D$11:D$310, MATCH($C677, Ingredients!$B$11:$B$310, 0)), "")))</f>
        <v/>
      </c>
      <c r="AI677" s="106" t="str">
        <f>IF($C677="", "", IF(IFERROR(INDEX(Ingredients!E$11:E$310, MATCH($C677, Ingredients!$B$11:$B$310, 0)), "")="", "", IFERROR(INDEX(Ingredients!E$11:E$310, MATCH($C677, Ingredients!$B$11:$B$310, 0)), "")))</f>
        <v/>
      </c>
      <c r="AJ677" s="108" t="str">
        <f>IF($C677="", "", IF(IFERROR(INDEX(Ingredients!F$11:F$310, MATCH($C677, Ingredients!$B$11:$B$310, 0)), "")="", "", IFERROR(INDEX(Ingredients!F$11:F$310, MATCH($C677, Ingredients!$B$11:$B$310, 0)), "")))</f>
        <v/>
      </c>
      <c r="AK677" s="106" t="str">
        <f>IF($C677="", "", IF(IFERROR(INDEX(Ingredients!G$11:G$310, MATCH($C677, Ingredients!$B$11:$B$310, 0)), "")="", "", IFERROR(INDEX(Ingredients!G$11:G$310, MATCH($C677, Ingredients!$B$11:$B$310, 0)), "")))</f>
        <v/>
      </c>
      <c r="AL677" s="79" t="str">
        <f>IF($C677="", "", IF(IFERROR(INDEX(Ingredients!H$11:H$310, MATCH($C677, Ingredients!$B$11:$B$310, 0)), "")="", "", IFERROR(INDEX(Ingredients!H$11:H$310, MATCH($C677, Ingredients!$B$11:$B$310, 0)), "")))</f>
        <v/>
      </c>
      <c r="AN677" s="83" t="str">
        <f t="shared" si="155"/>
        <v/>
      </c>
      <c r="AP677" s="114" t="str">
        <f t="shared" si="165"/>
        <v/>
      </c>
      <c r="AR677" s="117" t="str">
        <f>IF($C677="", "", IF(IFERROR(INDEX(Ingredients!$AI$11:$AI$310, MATCH($C677, Ingredients!$B$11:$B$310, 0)), "")="", "", IFERROR(INDEX(Ingredients!$AI$11:$AI$310, MATCH($C677, Ingredients!$B$11:$B$310, 0)), "")))</f>
        <v/>
      </c>
      <c r="AT677" s="120" t="str">
        <f t="shared" si="166"/>
        <v/>
      </c>
      <c r="AV677" s="90" t="str">
        <f t="shared" si="156"/>
        <v/>
      </c>
      <c r="AX677" s="90" t="str">
        <f>IF($AV677="", "", COUNTIF($AV$11:$AV$5010, "&lt;"&amp;$AV677)+1+COUNTIF($AV$11:$AV677, $AV677)-1)</f>
        <v/>
      </c>
      <c r="AZ677" s="111" t="str">
        <f>IF($B677="", "", SUMIF('Shopping List'!$AV$11:$AV$25, $B677, 'Shopping List'!$BN$11:$BN$25))</f>
        <v/>
      </c>
      <c r="BB677" s="117" t="str">
        <f t="shared" si="167"/>
        <v/>
      </c>
    </row>
    <row r="678" spans="1:54" x14ac:dyDescent="0.25">
      <c r="A678" s="4"/>
      <c r="B678" s="37"/>
      <c r="C678" s="124"/>
      <c r="D678" s="39"/>
      <c r="E678" s="125"/>
      <c r="F678" s="48"/>
      <c r="G678" s="4"/>
      <c r="H678" s="4"/>
      <c r="I678" s="95" t="str">
        <f>IF($C678="", "", IF(IFERROR(INDEX(Ingredients!$C$11:$C$310, MATCH($C678, Ingredients!$B$11:$B$310, 0)), "")="", "", IFERROR(INDEX(Ingredients!$C$11:$C$310, MATCH($C678, Ingredients!$B$11:$B$310, 0)), "")))</f>
        <v/>
      </c>
      <c r="J678" s="73" t="str">
        <f>IF($B678="", "", IF(IFERROR(INDEX(Meals!$C$11:$C$260, MATCH($B678, Meals!$B$11:$B$260, 0)), "")="", "", IFERROR(INDEX(Meals!$C$11:$C$260, MATCH($B678, Meals!$B$11:$B$260, 0)), "")))</f>
        <v/>
      </c>
      <c r="K678" s="4"/>
      <c r="L678" s="72" t="str">
        <f t="shared" si="157"/>
        <v/>
      </c>
      <c r="M678" s="73" t="str">
        <f t="shared" si="158"/>
        <v/>
      </c>
      <c r="N678" s="4"/>
      <c r="O678" s="78" t="str">
        <f t="shared" si="159"/>
        <v/>
      </c>
      <c r="P678" s="79" t="str">
        <f t="shared" si="160"/>
        <v/>
      </c>
      <c r="Q678" s="4"/>
      <c r="R678" s="90" t="str">
        <f t="shared" si="161"/>
        <v/>
      </c>
      <c r="S678" s="4"/>
      <c r="Y678" s="18" t="str">
        <f t="shared" si="162"/>
        <v/>
      </c>
      <c r="AA678" s="18" t="str">
        <f t="shared" si="153"/>
        <v/>
      </c>
      <c r="AB678" s="18" t="str">
        <f t="shared" si="154"/>
        <v/>
      </c>
      <c r="AC678" s="18" t="str">
        <f t="shared" si="163"/>
        <v/>
      </c>
      <c r="AD678" s="18" t="str">
        <f t="shared" si="163"/>
        <v/>
      </c>
      <c r="AE678" s="18" t="str">
        <f t="shared" si="164"/>
        <v/>
      </c>
      <c r="AG678" s="95" t="str">
        <f>IF($C678="", "", IF(IFERROR(INDEX(Ingredients!C$11:C$310, MATCH($C678, Ingredients!$B$11:$B$310, 0)), "")="", "", IFERROR(INDEX(Ingredients!C$11:C$310, MATCH($C678, Ingredients!$B$11:$B$310, 0)), "")))</f>
        <v/>
      </c>
      <c r="AH678" s="105" t="str">
        <f>IF($C678="", "", IF(IFERROR(INDEX(Ingredients!D$11:D$310, MATCH($C678, Ingredients!$B$11:$B$310, 0)), "")="", "", IFERROR(INDEX(Ingredients!D$11:D$310, MATCH($C678, Ingredients!$B$11:$B$310, 0)), "")))</f>
        <v/>
      </c>
      <c r="AI678" s="106" t="str">
        <f>IF($C678="", "", IF(IFERROR(INDEX(Ingredients!E$11:E$310, MATCH($C678, Ingredients!$B$11:$B$310, 0)), "")="", "", IFERROR(INDEX(Ingredients!E$11:E$310, MATCH($C678, Ingredients!$B$11:$B$310, 0)), "")))</f>
        <v/>
      </c>
      <c r="AJ678" s="108" t="str">
        <f>IF($C678="", "", IF(IFERROR(INDEX(Ingredients!F$11:F$310, MATCH($C678, Ingredients!$B$11:$B$310, 0)), "")="", "", IFERROR(INDEX(Ingredients!F$11:F$310, MATCH($C678, Ingredients!$B$11:$B$310, 0)), "")))</f>
        <v/>
      </c>
      <c r="AK678" s="106" t="str">
        <f>IF($C678="", "", IF(IFERROR(INDEX(Ingredients!G$11:G$310, MATCH($C678, Ingredients!$B$11:$B$310, 0)), "")="", "", IFERROR(INDEX(Ingredients!G$11:G$310, MATCH($C678, Ingredients!$B$11:$B$310, 0)), "")))</f>
        <v/>
      </c>
      <c r="AL678" s="79" t="str">
        <f>IF($C678="", "", IF(IFERROR(INDEX(Ingredients!H$11:H$310, MATCH($C678, Ingredients!$B$11:$B$310, 0)), "")="", "", IFERROR(INDEX(Ingredients!H$11:H$310, MATCH($C678, Ingredients!$B$11:$B$310, 0)), "")))</f>
        <v/>
      </c>
      <c r="AN678" s="83" t="str">
        <f t="shared" si="155"/>
        <v/>
      </c>
      <c r="AP678" s="114" t="str">
        <f t="shared" si="165"/>
        <v/>
      </c>
      <c r="AR678" s="117" t="str">
        <f>IF($C678="", "", IF(IFERROR(INDEX(Ingredients!$AI$11:$AI$310, MATCH($C678, Ingredients!$B$11:$B$310, 0)), "")="", "", IFERROR(INDEX(Ingredients!$AI$11:$AI$310, MATCH($C678, Ingredients!$B$11:$B$310, 0)), "")))</f>
        <v/>
      </c>
      <c r="AT678" s="120" t="str">
        <f t="shared" si="166"/>
        <v/>
      </c>
      <c r="AV678" s="90" t="str">
        <f t="shared" si="156"/>
        <v/>
      </c>
      <c r="AX678" s="90" t="str">
        <f>IF($AV678="", "", COUNTIF($AV$11:$AV$5010, "&lt;"&amp;$AV678)+1+COUNTIF($AV$11:$AV678, $AV678)-1)</f>
        <v/>
      </c>
      <c r="AZ678" s="111" t="str">
        <f>IF($B678="", "", SUMIF('Shopping List'!$AV$11:$AV$25, $B678, 'Shopping List'!$BN$11:$BN$25))</f>
        <v/>
      </c>
      <c r="BB678" s="117" t="str">
        <f t="shared" si="167"/>
        <v/>
      </c>
    </row>
    <row r="679" spans="1:54" x14ac:dyDescent="0.25">
      <c r="A679" s="4"/>
      <c r="B679" s="37"/>
      <c r="C679" s="124"/>
      <c r="D679" s="39"/>
      <c r="E679" s="125"/>
      <c r="F679" s="48"/>
      <c r="G679" s="4"/>
      <c r="H679" s="4"/>
      <c r="I679" s="95" t="str">
        <f>IF($C679="", "", IF(IFERROR(INDEX(Ingredients!$C$11:$C$310, MATCH($C679, Ingredients!$B$11:$B$310, 0)), "")="", "", IFERROR(INDEX(Ingredients!$C$11:$C$310, MATCH($C679, Ingredients!$B$11:$B$310, 0)), "")))</f>
        <v/>
      </c>
      <c r="J679" s="73" t="str">
        <f>IF($B679="", "", IF(IFERROR(INDEX(Meals!$C$11:$C$260, MATCH($B679, Meals!$B$11:$B$260, 0)), "")="", "", IFERROR(INDEX(Meals!$C$11:$C$260, MATCH($B679, Meals!$B$11:$B$260, 0)), "")))</f>
        <v/>
      </c>
      <c r="K679" s="4"/>
      <c r="L679" s="72" t="str">
        <f t="shared" si="157"/>
        <v/>
      </c>
      <c r="M679" s="73" t="str">
        <f t="shared" si="158"/>
        <v/>
      </c>
      <c r="N679" s="4"/>
      <c r="O679" s="78" t="str">
        <f t="shared" si="159"/>
        <v/>
      </c>
      <c r="P679" s="79" t="str">
        <f t="shared" si="160"/>
        <v/>
      </c>
      <c r="Q679" s="4"/>
      <c r="R679" s="90" t="str">
        <f t="shared" si="161"/>
        <v/>
      </c>
      <c r="S679" s="4"/>
      <c r="Y679" s="18" t="str">
        <f t="shared" si="162"/>
        <v/>
      </c>
      <c r="AA679" s="18" t="str">
        <f t="shared" si="153"/>
        <v/>
      </c>
      <c r="AB679" s="18" t="str">
        <f t="shared" si="154"/>
        <v/>
      </c>
      <c r="AC679" s="18" t="str">
        <f t="shared" si="163"/>
        <v/>
      </c>
      <c r="AD679" s="18" t="str">
        <f t="shared" si="163"/>
        <v/>
      </c>
      <c r="AE679" s="18" t="str">
        <f t="shared" si="164"/>
        <v/>
      </c>
      <c r="AG679" s="95" t="str">
        <f>IF($C679="", "", IF(IFERROR(INDEX(Ingredients!C$11:C$310, MATCH($C679, Ingredients!$B$11:$B$310, 0)), "")="", "", IFERROR(INDEX(Ingredients!C$11:C$310, MATCH($C679, Ingredients!$B$11:$B$310, 0)), "")))</f>
        <v/>
      </c>
      <c r="AH679" s="105" t="str">
        <f>IF($C679="", "", IF(IFERROR(INDEX(Ingredients!D$11:D$310, MATCH($C679, Ingredients!$B$11:$B$310, 0)), "")="", "", IFERROR(INDEX(Ingredients!D$11:D$310, MATCH($C679, Ingredients!$B$11:$B$310, 0)), "")))</f>
        <v/>
      </c>
      <c r="AI679" s="106" t="str">
        <f>IF($C679="", "", IF(IFERROR(INDEX(Ingredients!E$11:E$310, MATCH($C679, Ingredients!$B$11:$B$310, 0)), "")="", "", IFERROR(INDEX(Ingredients!E$11:E$310, MATCH($C679, Ingredients!$B$11:$B$310, 0)), "")))</f>
        <v/>
      </c>
      <c r="AJ679" s="108" t="str">
        <f>IF($C679="", "", IF(IFERROR(INDEX(Ingredients!F$11:F$310, MATCH($C679, Ingredients!$B$11:$B$310, 0)), "")="", "", IFERROR(INDEX(Ingredients!F$11:F$310, MATCH($C679, Ingredients!$B$11:$B$310, 0)), "")))</f>
        <v/>
      </c>
      <c r="AK679" s="106" t="str">
        <f>IF($C679="", "", IF(IFERROR(INDEX(Ingredients!G$11:G$310, MATCH($C679, Ingredients!$B$11:$B$310, 0)), "")="", "", IFERROR(INDEX(Ingredients!G$11:G$310, MATCH($C679, Ingredients!$B$11:$B$310, 0)), "")))</f>
        <v/>
      </c>
      <c r="AL679" s="79" t="str">
        <f>IF($C679="", "", IF(IFERROR(INDEX(Ingredients!H$11:H$310, MATCH($C679, Ingredients!$B$11:$B$310, 0)), "")="", "", IFERROR(INDEX(Ingredients!H$11:H$310, MATCH($C679, Ingredients!$B$11:$B$310, 0)), "")))</f>
        <v/>
      </c>
      <c r="AN679" s="83" t="str">
        <f t="shared" si="155"/>
        <v/>
      </c>
      <c r="AP679" s="114" t="str">
        <f t="shared" si="165"/>
        <v/>
      </c>
      <c r="AR679" s="117" t="str">
        <f>IF($C679="", "", IF(IFERROR(INDEX(Ingredients!$AI$11:$AI$310, MATCH($C679, Ingredients!$B$11:$B$310, 0)), "")="", "", IFERROR(INDEX(Ingredients!$AI$11:$AI$310, MATCH($C679, Ingredients!$B$11:$B$310, 0)), "")))</f>
        <v/>
      </c>
      <c r="AT679" s="120" t="str">
        <f t="shared" si="166"/>
        <v/>
      </c>
      <c r="AV679" s="90" t="str">
        <f t="shared" si="156"/>
        <v/>
      </c>
      <c r="AX679" s="90" t="str">
        <f>IF($AV679="", "", COUNTIF($AV$11:$AV$5010, "&lt;"&amp;$AV679)+1+COUNTIF($AV$11:$AV679, $AV679)-1)</f>
        <v/>
      </c>
      <c r="AZ679" s="111" t="str">
        <f>IF($B679="", "", SUMIF('Shopping List'!$AV$11:$AV$25, $B679, 'Shopping List'!$BN$11:$BN$25))</f>
        <v/>
      </c>
      <c r="BB679" s="117" t="str">
        <f t="shared" si="167"/>
        <v/>
      </c>
    </row>
    <row r="680" spans="1:54" x14ac:dyDescent="0.25">
      <c r="A680" s="4"/>
      <c r="B680" s="37"/>
      <c r="C680" s="124"/>
      <c r="D680" s="39"/>
      <c r="E680" s="125"/>
      <c r="F680" s="48"/>
      <c r="G680" s="4"/>
      <c r="H680" s="4"/>
      <c r="I680" s="95" t="str">
        <f>IF($C680="", "", IF(IFERROR(INDEX(Ingredients!$C$11:$C$310, MATCH($C680, Ingredients!$B$11:$B$310, 0)), "")="", "", IFERROR(INDEX(Ingredients!$C$11:$C$310, MATCH($C680, Ingredients!$B$11:$B$310, 0)), "")))</f>
        <v/>
      </c>
      <c r="J680" s="73" t="str">
        <f>IF($B680="", "", IF(IFERROR(INDEX(Meals!$C$11:$C$260, MATCH($B680, Meals!$B$11:$B$260, 0)), "")="", "", IFERROR(INDEX(Meals!$C$11:$C$260, MATCH($B680, Meals!$B$11:$B$260, 0)), "")))</f>
        <v/>
      </c>
      <c r="K680" s="4"/>
      <c r="L680" s="72" t="str">
        <f t="shared" si="157"/>
        <v/>
      </c>
      <c r="M680" s="73" t="str">
        <f t="shared" si="158"/>
        <v/>
      </c>
      <c r="N680" s="4"/>
      <c r="O680" s="78" t="str">
        <f t="shared" si="159"/>
        <v/>
      </c>
      <c r="P680" s="79" t="str">
        <f t="shared" si="160"/>
        <v/>
      </c>
      <c r="Q680" s="4"/>
      <c r="R680" s="90" t="str">
        <f t="shared" si="161"/>
        <v/>
      </c>
      <c r="S680" s="4"/>
      <c r="Y680" s="18" t="str">
        <f t="shared" si="162"/>
        <v/>
      </c>
      <c r="AA680" s="18" t="str">
        <f t="shared" si="153"/>
        <v/>
      </c>
      <c r="AB680" s="18" t="str">
        <f t="shared" si="154"/>
        <v/>
      </c>
      <c r="AC680" s="18" t="str">
        <f t="shared" si="163"/>
        <v/>
      </c>
      <c r="AD680" s="18" t="str">
        <f t="shared" si="163"/>
        <v/>
      </c>
      <c r="AE680" s="18" t="str">
        <f t="shared" si="164"/>
        <v/>
      </c>
      <c r="AG680" s="95" t="str">
        <f>IF($C680="", "", IF(IFERROR(INDEX(Ingredients!C$11:C$310, MATCH($C680, Ingredients!$B$11:$B$310, 0)), "")="", "", IFERROR(INDEX(Ingredients!C$11:C$310, MATCH($C680, Ingredients!$B$11:$B$310, 0)), "")))</f>
        <v/>
      </c>
      <c r="AH680" s="105" t="str">
        <f>IF($C680="", "", IF(IFERROR(INDEX(Ingredients!D$11:D$310, MATCH($C680, Ingredients!$B$11:$B$310, 0)), "")="", "", IFERROR(INDEX(Ingredients!D$11:D$310, MATCH($C680, Ingredients!$B$11:$B$310, 0)), "")))</f>
        <v/>
      </c>
      <c r="AI680" s="106" t="str">
        <f>IF($C680="", "", IF(IFERROR(INDEX(Ingredients!E$11:E$310, MATCH($C680, Ingredients!$B$11:$B$310, 0)), "")="", "", IFERROR(INDEX(Ingredients!E$11:E$310, MATCH($C680, Ingredients!$B$11:$B$310, 0)), "")))</f>
        <v/>
      </c>
      <c r="AJ680" s="108" t="str">
        <f>IF($C680="", "", IF(IFERROR(INDEX(Ingredients!F$11:F$310, MATCH($C680, Ingredients!$B$11:$B$310, 0)), "")="", "", IFERROR(INDEX(Ingredients!F$11:F$310, MATCH($C680, Ingredients!$B$11:$B$310, 0)), "")))</f>
        <v/>
      </c>
      <c r="AK680" s="106" t="str">
        <f>IF($C680="", "", IF(IFERROR(INDEX(Ingredients!G$11:G$310, MATCH($C680, Ingredients!$B$11:$B$310, 0)), "")="", "", IFERROR(INDEX(Ingredients!G$11:G$310, MATCH($C680, Ingredients!$B$11:$B$310, 0)), "")))</f>
        <v/>
      </c>
      <c r="AL680" s="79" t="str">
        <f>IF($C680="", "", IF(IFERROR(INDEX(Ingredients!H$11:H$310, MATCH($C680, Ingredients!$B$11:$B$310, 0)), "")="", "", IFERROR(INDEX(Ingredients!H$11:H$310, MATCH($C680, Ingredients!$B$11:$B$310, 0)), "")))</f>
        <v/>
      </c>
      <c r="AN680" s="83" t="str">
        <f t="shared" si="155"/>
        <v/>
      </c>
      <c r="AP680" s="114" t="str">
        <f t="shared" si="165"/>
        <v/>
      </c>
      <c r="AR680" s="117" t="str">
        <f>IF($C680="", "", IF(IFERROR(INDEX(Ingredients!$AI$11:$AI$310, MATCH($C680, Ingredients!$B$11:$B$310, 0)), "")="", "", IFERROR(INDEX(Ingredients!$AI$11:$AI$310, MATCH($C680, Ingredients!$B$11:$B$310, 0)), "")))</f>
        <v/>
      </c>
      <c r="AT680" s="120" t="str">
        <f t="shared" si="166"/>
        <v/>
      </c>
      <c r="AV680" s="90" t="str">
        <f t="shared" si="156"/>
        <v/>
      </c>
      <c r="AX680" s="90" t="str">
        <f>IF($AV680="", "", COUNTIF($AV$11:$AV$5010, "&lt;"&amp;$AV680)+1+COUNTIF($AV$11:$AV680, $AV680)-1)</f>
        <v/>
      </c>
      <c r="AZ680" s="111" t="str">
        <f>IF($B680="", "", SUMIF('Shopping List'!$AV$11:$AV$25, $B680, 'Shopping List'!$BN$11:$BN$25))</f>
        <v/>
      </c>
      <c r="BB680" s="117" t="str">
        <f t="shared" si="167"/>
        <v/>
      </c>
    </row>
    <row r="681" spans="1:54" x14ac:dyDescent="0.25">
      <c r="A681" s="4"/>
      <c r="B681" s="37"/>
      <c r="C681" s="124"/>
      <c r="D681" s="39"/>
      <c r="E681" s="125"/>
      <c r="F681" s="48"/>
      <c r="G681" s="4"/>
      <c r="H681" s="4"/>
      <c r="I681" s="95" t="str">
        <f>IF($C681="", "", IF(IFERROR(INDEX(Ingredients!$C$11:$C$310, MATCH($C681, Ingredients!$B$11:$B$310, 0)), "")="", "", IFERROR(INDEX(Ingredients!$C$11:$C$310, MATCH($C681, Ingredients!$B$11:$B$310, 0)), "")))</f>
        <v/>
      </c>
      <c r="J681" s="73" t="str">
        <f>IF($B681="", "", IF(IFERROR(INDEX(Meals!$C$11:$C$260, MATCH($B681, Meals!$B$11:$B$260, 0)), "")="", "", IFERROR(INDEX(Meals!$C$11:$C$260, MATCH($B681, Meals!$B$11:$B$260, 0)), "")))</f>
        <v/>
      </c>
      <c r="K681" s="4"/>
      <c r="L681" s="72" t="str">
        <f t="shared" si="157"/>
        <v/>
      </c>
      <c r="M681" s="73" t="str">
        <f t="shared" si="158"/>
        <v/>
      </c>
      <c r="N681" s="4"/>
      <c r="O681" s="78" t="str">
        <f t="shared" si="159"/>
        <v/>
      </c>
      <c r="P681" s="79" t="str">
        <f t="shared" si="160"/>
        <v/>
      </c>
      <c r="Q681" s="4"/>
      <c r="R681" s="90" t="str">
        <f t="shared" si="161"/>
        <v/>
      </c>
      <c r="S681" s="4"/>
      <c r="Y681" s="18" t="str">
        <f t="shared" si="162"/>
        <v/>
      </c>
      <c r="AA681" s="18" t="str">
        <f t="shared" si="153"/>
        <v/>
      </c>
      <c r="AB681" s="18" t="str">
        <f t="shared" si="154"/>
        <v/>
      </c>
      <c r="AC681" s="18" t="str">
        <f t="shared" si="163"/>
        <v/>
      </c>
      <c r="AD681" s="18" t="str">
        <f t="shared" si="163"/>
        <v/>
      </c>
      <c r="AE681" s="18" t="str">
        <f t="shared" si="164"/>
        <v/>
      </c>
      <c r="AG681" s="95" t="str">
        <f>IF($C681="", "", IF(IFERROR(INDEX(Ingredients!C$11:C$310, MATCH($C681, Ingredients!$B$11:$B$310, 0)), "")="", "", IFERROR(INDEX(Ingredients!C$11:C$310, MATCH($C681, Ingredients!$B$11:$B$310, 0)), "")))</f>
        <v/>
      </c>
      <c r="AH681" s="105" t="str">
        <f>IF($C681="", "", IF(IFERROR(INDEX(Ingredients!D$11:D$310, MATCH($C681, Ingredients!$B$11:$B$310, 0)), "")="", "", IFERROR(INDEX(Ingredients!D$11:D$310, MATCH($C681, Ingredients!$B$11:$B$310, 0)), "")))</f>
        <v/>
      </c>
      <c r="AI681" s="106" t="str">
        <f>IF($C681="", "", IF(IFERROR(INDEX(Ingredients!E$11:E$310, MATCH($C681, Ingredients!$B$11:$B$310, 0)), "")="", "", IFERROR(INDEX(Ingredients!E$11:E$310, MATCH($C681, Ingredients!$B$11:$B$310, 0)), "")))</f>
        <v/>
      </c>
      <c r="AJ681" s="108" t="str">
        <f>IF($C681="", "", IF(IFERROR(INDEX(Ingredients!F$11:F$310, MATCH($C681, Ingredients!$B$11:$B$310, 0)), "")="", "", IFERROR(INDEX(Ingredients!F$11:F$310, MATCH($C681, Ingredients!$B$11:$B$310, 0)), "")))</f>
        <v/>
      </c>
      <c r="AK681" s="106" t="str">
        <f>IF($C681="", "", IF(IFERROR(INDEX(Ingredients!G$11:G$310, MATCH($C681, Ingredients!$B$11:$B$310, 0)), "")="", "", IFERROR(INDEX(Ingredients!G$11:G$310, MATCH($C681, Ingredients!$B$11:$B$310, 0)), "")))</f>
        <v/>
      </c>
      <c r="AL681" s="79" t="str">
        <f>IF($C681="", "", IF(IFERROR(INDEX(Ingredients!H$11:H$310, MATCH($C681, Ingredients!$B$11:$B$310, 0)), "")="", "", IFERROR(INDEX(Ingredients!H$11:H$310, MATCH($C681, Ingredients!$B$11:$B$310, 0)), "")))</f>
        <v/>
      </c>
      <c r="AN681" s="83" t="str">
        <f t="shared" si="155"/>
        <v/>
      </c>
      <c r="AP681" s="114" t="str">
        <f t="shared" si="165"/>
        <v/>
      </c>
      <c r="AR681" s="117" t="str">
        <f>IF($C681="", "", IF(IFERROR(INDEX(Ingredients!$AI$11:$AI$310, MATCH($C681, Ingredients!$B$11:$B$310, 0)), "")="", "", IFERROR(INDEX(Ingredients!$AI$11:$AI$310, MATCH($C681, Ingredients!$B$11:$B$310, 0)), "")))</f>
        <v/>
      </c>
      <c r="AT681" s="120" t="str">
        <f t="shared" si="166"/>
        <v/>
      </c>
      <c r="AV681" s="90" t="str">
        <f t="shared" si="156"/>
        <v/>
      </c>
      <c r="AX681" s="90" t="str">
        <f>IF($AV681="", "", COUNTIF($AV$11:$AV$5010, "&lt;"&amp;$AV681)+1+COUNTIF($AV$11:$AV681, $AV681)-1)</f>
        <v/>
      </c>
      <c r="AZ681" s="111" t="str">
        <f>IF($B681="", "", SUMIF('Shopping List'!$AV$11:$AV$25, $B681, 'Shopping List'!$BN$11:$BN$25))</f>
        <v/>
      </c>
      <c r="BB681" s="117" t="str">
        <f t="shared" si="167"/>
        <v/>
      </c>
    </row>
    <row r="682" spans="1:54" x14ac:dyDescent="0.25">
      <c r="A682" s="4"/>
      <c r="B682" s="37"/>
      <c r="C682" s="124"/>
      <c r="D682" s="39"/>
      <c r="E682" s="125"/>
      <c r="F682" s="48"/>
      <c r="G682" s="4"/>
      <c r="H682" s="4"/>
      <c r="I682" s="95" t="str">
        <f>IF($C682="", "", IF(IFERROR(INDEX(Ingredients!$C$11:$C$310, MATCH($C682, Ingredients!$B$11:$B$310, 0)), "")="", "", IFERROR(INDEX(Ingredients!$C$11:$C$310, MATCH($C682, Ingredients!$B$11:$B$310, 0)), "")))</f>
        <v/>
      </c>
      <c r="J682" s="73" t="str">
        <f>IF($B682="", "", IF(IFERROR(INDEX(Meals!$C$11:$C$260, MATCH($B682, Meals!$B$11:$B$260, 0)), "")="", "", IFERROR(INDEX(Meals!$C$11:$C$260, MATCH($B682, Meals!$B$11:$B$260, 0)), "")))</f>
        <v/>
      </c>
      <c r="K682" s="4"/>
      <c r="L682" s="72" t="str">
        <f t="shared" si="157"/>
        <v/>
      </c>
      <c r="M682" s="73" t="str">
        <f t="shared" si="158"/>
        <v/>
      </c>
      <c r="N682" s="4"/>
      <c r="O682" s="78" t="str">
        <f t="shared" si="159"/>
        <v/>
      </c>
      <c r="P682" s="79" t="str">
        <f t="shared" si="160"/>
        <v/>
      </c>
      <c r="Q682" s="4"/>
      <c r="R682" s="90" t="str">
        <f t="shared" si="161"/>
        <v/>
      </c>
      <c r="S682" s="4"/>
      <c r="Y682" s="18" t="str">
        <f t="shared" si="162"/>
        <v/>
      </c>
      <c r="AA682" s="18" t="str">
        <f t="shared" si="153"/>
        <v/>
      </c>
      <c r="AB682" s="18" t="str">
        <f t="shared" si="154"/>
        <v/>
      </c>
      <c r="AC682" s="18" t="str">
        <f t="shared" si="163"/>
        <v/>
      </c>
      <c r="AD682" s="18" t="str">
        <f t="shared" si="163"/>
        <v/>
      </c>
      <c r="AE682" s="18" t="str">
        <f t="shared" si="164"/>
        <v/>
      </c>
      <c r="AG682" s="95" t="str">
        <f>IF($C682="", "", IF(IFERROR(INDEX(Ingredients!C$11:C$310, MATCH($C682, Ingredients!$B$11:$B$310, 0)), "")="", "", IFERROR(INDEX(Ingredients!C$11:C$310, MATCH($C682, Ingredients!$B$11:$B$310, 0)), "")))</f>
        <v/>
      </c>
      <c r="AH682" s="105" t="str">
        <f>IF($C682="", "", IF(IFERROR(INDEX(Ingredients!D$11:D$310, MATCH($C682, Ingredients!$B$11:$B$310, 0)), "")="", "", IFERROR(INDEX(Ingredients!D$11:D$310, MATCH($C682, Ingredients!$B$11:$B$310, 0)), "")))</f>
        <v/>
      </c>
      <c r="AI682" s="106" t="str">
        <f>IF($C682="", "", IF(IFERROR(INDEX(Ingredients!E$11:E$310, MATCH($C682, Ingredients!$B$11:$B$310, 0)), "")="", "", IFERROR(INDEX(Ingredients!E$11:E$310, MATCH($C682, Ingredients!$B$11:$B$310, 0)), "")))</f>
        <v/>
      </c>
      <c r="AJ682" s="108" t="str">
        <f>IF($C682="", "", IF(IFERROR(INDEX(Ingredients!F$11:F$310, MATCH($C682, Ingredients!$B$11:$B$310, 0)), "")="", "", IFERROR(INDEX(Ingredients!F$11:F$310, MATCH($C682, Ingredients!$B$11:$B$310, 0)), "")))</f>
        <v/>
      </c>
      <c r="AK682" s="106" t="str">
        <f>IF($C682="", "", IF(IFERROR(INDEX(Ingredients!G$11:G$310, MATCH($C682, Ingredients!$B$11:$B$310, 0)), "")="", "", IFERROR(INDEX(Ingredients!G$11:G$310, MATCH($C682, Ingredients!$B$11:$B$310, 0)), "")))</f>
        <v/>
      </c>
      <c r="AL682" s="79" t="str">
        <f>IF($C682="", "", IF(IFERROR(INDEX(Ingredients!H$11:H$310, MATCH($C682, Ingredients!$B$11:$B$310, 0)), "")="", "", IFERROR(INDEX(Ingredients!H$11:H$310, MATCH($C682, Ingredients!$B$11:$B$310, 0)), "")))</f>
        <v/>
      </c>
      <c r="AN682" s="83" t="str">
        <f t="shared" si="155"/>
        <v/>
      </c>
      <c r="AP682" s="114" t="str">
        <f t="shared" si="165"/>
        <v/>
      </c>
      <c r="AR682" s="117" t="str">
        <f>IF($C682="", "", IF(IFERROR(INDEX(Ingredients!$AI$11:$AI$310, MATCH($C682, Ingredients!$B$11:$B$310, 0)), "")="", "", IFERROR(INDEX(Ingredients!$AI$11:$AI$310, MATCH($C682, Ingredients!$B$11:$B$310, 0)), "")))</f>
        <v/>
      </c>
      <c r="AT682" s="120" t="str">
        <f t="shared" si="166"/>
        <v/>
      </c>
      <c r="AV682" s="90" t="str">
        <f t="shared" si="156"/>
        <v/>
      </c>
      <c r="AX682" s="90" t="str">
        <f>IF($AV682="", "", COUNTIF($AV$11:$AV$5010, "&lt;"&amp;$AV682)+1+COUNTIF($AV$11:$AV682, $AV682)-1)</f>
        <v/>
      </c>
      <c r="AZ682" s="111" t="str">
        <f>IF($B682="", "", SUMIF('Shopping List'!$AV$11:$AV$25, $B682, 'Shopping List'!$BN$11:$BN$25))</f>
        <v/>
      </c>
      <c r="BB682" s="117" t="str">
        <f t="shared" si="167"/>
        <v/>
      </c>
    </row>
    <row r="683" spans="1:54" x14ac:dyDescent="0.25">
      <c r="A683" s="4"/>
      <c r="B683" s="37"/>
      <c r="C683" s="124"/>
      <c r="D683" s="39"/>
      <c r="E683" s="125"/>
      <c r="F683" s="48"/>
      <c r="G683" s="4"/>
      <c r="H683" s="4"/>
      <c r="I683" s="95" t="str">
        <f>IF($C683="", "", IF(IFERROR(INDEX(Ingredients!$C$11:$C$310, MATCH($C683, Ingredients!$B$11:$B$310, 0)), "")="", "", IFERROR(INDEX(Ingredients!$C$11:$C$310, MATCH($C683, Ingredients!$B$11:$B$310, 0)), "")))</f>
        <v/>
      </c>
      <c r="J683" s="73" t="str">
        <f>IF($B683="", "", IF(IFERROR(INDEX(Meals!$C$11:$C$260, MATCH($B683, Meals!$B$11:$B$260, 0)), "")="", "", IFERROR(INDEX(Meals!$C$11:$C$260, MATCH($B683, Meals!$B$11:$B$260, 0)), "")))</f>
        <v/>
      </c>
      <c r="K683" s="4"/>
      <c r="L683" s="72" t="str">
        <f t="shared" si="157"/>
        <v/>
      </c>
      <c r="M683" s="73" t="str">
        <f t="shared" si="158"/>
        <v/>
      </c>
      <c r="N683" s="4"/>
      <c r="O683" s="78" t="str">
        <f t="shared" si="159"/>
        <v/>
      </c>
      <c r="P683" s="79" t="str">
        <f t="shared" si="160"/>
        <v/>
      </c>
      <c r="Q683" s="4"/>
      <c r="R683" s="90" t="str">
        <f t="shared" si="161"/>
        <v/>
      </c>
      <c r="S683" s="4"/>
      <c r="Y683" s="18" t="str">
        <f t="shared" si="162"/>
        <v/>
      </c>
      <c r="AA683" s="18" t="str">
        <f t="shared" si="153"/>
        <v/>
      </c>
      <c r="AB683" s="18" t="str">
        <f t="shared" si="154"/>
        <v/>
      </c>
      <c r="AC683" s="18" t="str">
        <f t="shared" si="163"/>
        <v/>
      </c>
      <c r="AD683" s="18" t="str">
        <f t="shared" si="163"/>
        <v/>
      </c>
      <c r="AE683" s="18" t="str">
        <f t="shared" si="164"/>
        <v/>
      </c>
      <c r="AG683" s="95" t="str">
        <f>IF($C683="", "", IF(IFERROR(INDEX(Ingredients!C$11:C$310, MATCH($C683, Ingredients!$B$11:$B$310, 0)), "")="", "", IFERROR(INDEX(Ingredients!C$11:C$310, MATCH($C683, Ingredients!$B$11:$B$310, 0)), "")))</f>
        <v/>
      </c>
      <c r="AH683" s="105" t="str">
        <f>IF($C683="", "", IF(IFERROR(INDEX(Ingredients!D$11:D$310, MATCH($C683, Ingredients!$B$11:$B$310, 0)), "")="", "", IFERROR(INDEX(Ingredients!D$11:D$310, MATCH($C683, Ingredients!$B$11:$B$310, 0)), "")))</f>
        <v/>
      </c>
      <c r="AI683" s="106" t="str">
        <f>IF($C683="", "", IF(IFERROR(INDEX(Ingredients!E$11:E$310, MATCH($C683, Ingredients!$B$11:$B$310, 0)), "")="", "", IFERROR(INDEX(Ingredients!E$11:E$310, MATCH($C683, Ingredients!$B$11:$B$310, 0)), "")))</f>
        <v/>
      </c>
      <c r="AJ683" s="108" t="str">
        <f>IF($C683="", "", IF(IFERROR(INDEX(Ingredients!F$11:F$310, MATCH($C683, Ingredients!$B$11:$B$310, 0)), "")="", "", IFERROR(INDEX(Ingredients!F$11:F$310, MATCH($C683, Ingredients!$B$11:$B$310, 0)), "")))</f>
        <v/>
      </c>
      <c r="AK683" s="106" t="str">
        <f>IF($C683="", "", IF(IFERROR(INDEX(Ingredients!G$11:G$310, MATCH($C683, Ingredients!$B$11:$B$310, 0)), "")="", "", IFERROR(INDEX(Ingredients!G$11:G$310, MATCH($C683, Ingredients!$B$11:$B$310, 0)), "")))</f>
        <v/>
      </c>
      <c r="AL683" s="79" t="str">
        <f>IF($C683="", "", IF(IFERROR(INDEX(Ingredients!H$11:H$310, MATCH($C683, Ingredients!$B$11:$B$310, 0)), "")="", "", IFERROR(INDEX(Ingredients!H$11:H$310, MATCH($C683, Ingredients!$B$11:$B$310, 0)), "")))</f>
        <v/>
      </c>
      <c r="AN683" s="83" t="str">
        <f t="shared" si="155"/>
        <v/>
      </c>
      <c r="AP683" s="114" t="str">
        <f t="shared" si="165"/>
        <v/>
      </c>
      <c r="AR683" s="117" t="str">
        <f>IF($C683="", "", IF(IFERROR(INDEX(Ingredients!$AI$11:$AI$310, MATCH($C683, Ingredients!$B$11:$B$310, 0)), "")="", "", IFERROR(INDEX(Ingredients!$AI$11:$AI$310, MATCH($C683, Ingredients!$B$11:$B$310, 0)), "")))</f>
        <v/>
      </c>
      <c r="AT683" s="120" t="str">
        <f t="shared" si="166"/>
        <v/>
      </c>
      <c r="AV683" s="90" t="str">
        <f t="shared" si="156"/>
        <v/>
      </c>
      <c r="AX683" s="90" t="str">
        <f>IF($AV683="", "", COUNTIF($AV$11:$AV$5010, "&lt;"&amp;$AV683)+1+COUNTIF($AV$11:$AV683, $AV683)-1)</f>
        <v/>
      </c>
      <c r="AZ683" s="111" t="str">
        <f>IF($B683="", "", SUMIF('Shopping List'!$AV$11:$AV$25, $B683, 'Shopping List'!$BN$11:$BN$25))</f>
        <v/>
      </c>
      <c r="BB683" s="117" t="str">
        <f t="shared" si="167"/>
        <v/>
      </c>
    </row>
    <row r="684" spans="1:54" x14ac:dyDescent="0.25">
      <c r="A684" s="4"/>
      <c r="B684" s="37"/>
      <c r="C684" s="124"/>
      <c r="D684" s="39"/>
      <c r="E684" s="125"/>
      <c r="F684" s="48"/>
      <c r="G684" s="4"/>
      <c r="H684" s="4"/>
      <c r="I684" s="95" t="str">
        <f>IF($C684="", "", IF(IFERROR(INDEX(Ingredients!$C$11:$C$310, MATCH($C684, Ingredients!$B$11:$B$310, 0)), "")="", "", IFERROR(INDEX(Ingredients!$C$11:$C$310, MATCH($C684, Ingredients!$B$11:$B$310, 0)), "")))</f>
        <v/>
      </c>
      <c r="J684" s="73" t="str">
        <f>IF($B684="", "", IF(IFERROR(INDEX(Meals!$C$11:$C$260, MATCH($B684, Meals!$B$11:$B$260, 0)), "")="", "", IFERROR(INDEX(Meals!$C$11:$C$260, MATCH($B684, Meals!$B$11:$B$260, 0)), "")))</f>
        <v/>
      </c>
      <c r="K684" s="4"/>
      <c r="L684" s="72" t="str">
        <f t="shared" si="157"/>
        <v/>
      </c>
      <c r="M684" s="73" t="str">
        <f t="shared" si="158"/>
        <v/>
      </c>
      <c r="N684" s="4"/>
      <c r="O684" s="78" t="str">
        <f t="shared" si="159"/>
        <v/>
      </c>
      <c r="P684" s="79" t="str">
        <f t="shared" si="160"/>
        <v/>
      </c>
      <c r="Q684" s="4"/>
      <c r="R684" s="90" t="str">
        <f t="shared" si="161"/>
        <v/>
      </c>
      <c r="S684" s="4"/>
      <c r="Y684" s="18" t="str">
        <f t="shared" si="162"/>
        <v/>
      </c>
      <c r="AA684" s="18" t="str">
        <f t="shared" si="153"/>
        <v/>
      </c>
      <c r="AB684" s="18" t="str">
        <f t="shared" si="154"/>
        <v/>
      </c>
      <c r="AC684" s="18" t="str">
        <f t="shared" si="163"/>
        <v/>
      </c>
      <c r="AD684" s="18" t="str">
        <f t="shared" si="163"/>
        <v/>
      </c>
      <c r="AE684" s="18" t="str">
        <f t="shared" si="164"/>
        <v/>
      </c>
      <c r="AG684" s="95" t="str">
        <f>IF($C684="", "", IF(IFERROR(INDEX(Ingredients!C$11:C$310, MATCH($C684, Ingredients!$B$11:$B$310, 0)), "")="", "", IFERROR(INDEX(Ingredients!C$11:C$310, MATCH($C684, Ingredients!$B$11:$B$310, 0)), "")))</f>
        <v/>
      </c>
      <c r="AH684" s="105" t="str">
        <f>IF($C684="", "", IF(IFERROR(INDEX(Ingredients!D$11:D$310, MATCH($C684, Ingredients!$B$11:$B$310, 0)), "")="", "", IFERROR(INDEX(Ingredients!D$11:D$310, MATCH($C684, Ingredients!$B$11:$B$310, 0)), "")))</f>
        <v/>
      </c>
      <c r="AI684" s="106" t="str">
        <f>IF($C684="", "", IF(IFERROR(INDEX(Ingredients!E$11:E$310, MATCH($C684, Ingredients!$B$11:$B$310, 0)), "")="", "", IFERROR(INDEX(Ingredients!E$11:E$310, MATCH($C684, Ingredients!$B$11:$B$310, 0)), "")))</f>
        <v/>
      </c>
      <c r="AJ684" s="108" t="str">
        <f>IF($C684="", "", IF(IFERROR(INDEX(Ingredients!F$11:F$310, MATCH($C684, Ingredients!$B$11:$B$310, 0)), "")="", "", IFERROR(INDEX(Ingredients!F$11:F$310, MATCH($C684, Ingredients!$B$11:$B$310, 0)), "")))</f>
        <v/>
      </c>
      <c r="AK684" s="106" t="str">
        <f>IF($C684="", "", IF(IFERROR(INDEX(Ingredients!G$11:G$310, MATCH($C684, Ingredients!$B$11:$B$310, 0)), "")="", "", IFERROR(INDEX(Ingredients!G$11:G$310, MATCH($C684, Ingredients!$B$11:$B$310, 0)), "")))</f>
        <v/>
      </c>
      <c r="AL684" s="79" t="str">
        <f>IF($C684="", "", IF(IFERROR(INDEX(Ingredients!H$11:H$310, MATCH($C684, Ingredients!$B$11:$B$310, 0)), "")="", "", IFERROR(INDEX(Ingredients!H$11:H$310, MATCH($C684, Ingredients!$B$11:$B$310, 0)), "")))</f>
        <v/>
      </c>
      <c r="AN684" s="83" t="str">
        <f t="shared" si="155"/>
        <v/>
      </c>
      <c r="AP684" s="114" t="str">
        <f t="shared" si="165"/>
        <v/>
      </c>
      <c r="AR684" s="117" t="str">
        <f>IF($C684="", "", IF(IFERROR(INDEX(Ingredients!$AI$11:$AI$310, MATCH($C684, Ingredients!$B$11:$B$310, 0)), "")="", "", IFERROR(INDEX(Ingredients!$AI$11:$AI$310, MATCH($C684, Ingredients!$B$11:$B$310, 0)), "")))</f>
        <v/>
      </c>
      <c r="AT684" s="120" t="str">
        <f t="shared" si="166"/>
        <v/>
      </c>
      <c r="AV684" s="90" t="str">
        <f t="shared" si="156"/>
        <v/>
      </c>
      <c r="AX684" s="90" t="str">
        <f>IF($AV684="", "", COUNTIF($AV$11:$AV$5010, "&lt;"&amp;$AV684)+1+COUNTIF($AV$11:$AV684, $AV684)-1)</f>
        <v/>
      </c>
      <c r="AZ684" s="111" t="str">
        <f>IF($B684="", "", SUMIF('Shopping List'!$AV$11:$AV$25, $B684, 'Shopping List'!$BN$11:$BN$25))</f>
        <v/>
      </c>
      <c r="BB684" s="117" t="str">
        <f t="shared" si="167"/>
        <v/>
      </c>
    </row>
    <row r="685" spans="1:54" x14ac:dyDescent="0.25">
      <c r="A685" s="4"/>
      <c r="B685" s="37"/>
      <c r="C685" s="124"/>
      <c r="D685" s="39"/>
      <c r="E685" s="125"/>
      <c r="F685" s="48"/>
      <c r="G685" s="4"/>
      <c r="H685" s="4"/>
      <c r="I685" s="95" t="str">
        <f>IF($C685="", "", IF(IFERROR(INDEX(Ingredients!$C$11:$C$310, MATCH($C685, Ingredients!$B$11:$B$310, 0)), "")="", "", IFERROR(INDEX(Ingredients!$C$11:$C$310, MATCH($C685, Ingredients!$B$11:$B$310, 0)), "")))</f>
        <v/>
      </c>
      <c r="J685" s="73" t="str">
        <f>IF($B685="", "", IF(IFERROR(INDEX(Meals!$C$11:$C$260, MATCH($B685, Meals!$B$11:$B$260, 0)), "")="", "", IFERROR(INDEX(Meals!$C$11:$C$260, MATCH($B685, Meals!$B$11:$B$260, 0)), "")))</f>
        <v/>
      </c>
      <c r="K685" s="4"/>
      <c r="L685" s="72" t="str">
        <f t="shared" si="157"/>
        <v/>
      </c>
      <c r="M685" s="73" t="str">
        <f t="shared" si="158"/>
        <v/>
      </c>
      <c r="N685" s="4"/>
      <c r="O685" s="78" t="str">
        <f t="shared" si="159"/>
        <v/>
      </c>
      <c r="P685" s="79" t="str">
        <f t="shared" si="160"/>
        <v/>
      </c>
      <c r="Q685" s="4"/>
      <c r="R685" s="90" t="str">
        <f t="shared" si="161"/>
        <v/>
      </c>
      <c r="S685" s="4"/>
      <c r="Y685" s="18" t="str">
        <f t="shared" si="162"/>
        <v/>
      </c>
      <c r="AA685" s="18" t="str">
        <f t="shared" si="153"/>
        <v/>
      </c>
      <c r="AB685" s="18" t="str">
        <f t="shared" si="154"/>
        <v/>
      </c>
      <c r="AC685" s="18" t="str">
        <f t="shared" si="163"/>
        <v/>
      </c>
      <c r="AD685" s="18" t="str">
        <f t="shared" si="163"/>
        <v/>
      </c>
      <c r="AE685" s="18" t="str">
        <f t="shared" si="164"/>
        <v/>
      </c>
      <c r="AG685" s="95" t="str">
        <f>IF($C685="", "", IF(IFERROR(INDEX(Ingredients!C$11:C$310, MATCH($C685, Ingredients!$B$11:$B$310, 0)), "")="", "", IFERROR(INDEX(Ingredients!C$11:C$310, MATCH($C685, Ingredients!$B$11:$B$310, 0)), "")))</f>
        <v/>
      </c>
      <c r="AH685" s="105" t="str">
        <f>IF($C685="", "", IF(IFERROR(INDEX(Ingredients!D$11:D$310, MATCH($C685, Ingredients!$B$11:$B$310, 0)), "")="", "", IFERROR(INDEX(Ingredients!D$11:D$310, MATCH($C685, Ingredients!$B$11:$B$310, 0)), "")))</f>
        <v/>
      </c>
      <c r="AI685" s="106" t="str">
        <f>IF($C685="", "", IF(IFERROR(INDEX(Ingredients!E$11:E$310, MATCH($C685, Ingredients!$B$11:$B$310, 0)), "")="", "", IFERROR(INDEX(Ingredients!E$11:E$310, MATCH($C685, Ingredients!$B$11:$B$310, 0)), "")))</f>
        <v/>
      </c>
      <c r="AJ685" s="108" t="str">
        <f>IF($C685="", "", IF(IFERROR(INDEX(Ingredients!F$11:F$310, MATCH($C685, Ingredients!$B$11:$B$310, 0)), "")="", "", IFERROR(INDEX(Ingredients!F$11:F$310, MATCH($C685, Ingredients!$B$11:$B$310, 0)), "")))</f>
        <v/>
      </c>
      <c r="AK685" s="106" t="str">
        <f>IF($C685="", "", IF(IFERROR(INDEX(Ingredients!G$11:G$310, MATCH($C685, Ingredients!$B$11:$B$310, 0)), "")="", "", IFERROR(INDEX(Ingredients!G$11:G$310, MATCH($C685, Ingredients!$B$11:$B$310, 0)), "")))</f>
        <v/>
      </c>
      <c r="AL685" s="79" t="str">
        <f>IF($C685="", "", IF(IFERROR(INDEX(Ingredients!H$11:H$310, MATCH($C685, Ingredients!$B$11:$B$310, 0)), "")="", "", IFERROR(INDEX(Ingredients!H$11:H$310, MATCH($C685, Ingredients!$B$11:$B$310, 0)), "")))</f>
        <v/>
      </c>
      <c r="AN685" s="83" t="str">
        <f t="shared" si="155"/>
        <v/>
      </c>
      <c r="AP685" s="114" t="str">
        <f t="shared" si="165"/>
        <v/>
      </c>
      <c r="AR685" s="117" t="str">
        <f>IF($C685="", "", IF(IFERROR(INDEX(Ingredients!$AI$11:$AI$310, MATCH($C685, Ingredients!$B$11:$B$310, 0)), "")="", "", IFERROR(INDEX(Ingredients!$AI$11:$AI$310, MATCH($C685, Ingredients!$B$11:$B$310, 0)), "")))</f>
        <v/>
      </c>
      <c r="AT685" s="120" t="str">
        <f t="shared" si="166"/>
        <v/>
      </c>
      <c r="AV685" s="90" t="str">
        <f t="shared" si="156"/>
        <v/>
      </c>
      <c r="AX685" s="90" t="str">
        <f>IF($AV685="", "", COUNTIF($AV$11:$AV$5010, "&lt;"&amp;$AV685)+1+COUNTIF($AV$11:$AV685, $AV685)-1)</f>
        <v/>
      </c>
      <c r="AZ685" s="111" t="str">
        <f>IF($B685="", "", SUMIF('Shopping List'!$AV$11:$AV$25, $B685, 'Shopping List'!$BN$11:$BN$25))</f>
        <v/>
      </c>
      <c r="BB685" s="117" t="str">
        <f t="shared" si="167"/>
        <v/>
      </c>
    </row>
    <row r="686" spans="1:54" x14ac:dyDescent="0.25">
      <c r="A686" s="4"/>
      <c r="B686" s="37"/>
      <c r="C686" s="124"/>
      <c r="D686" s="39"/>
      <c r="E686" s="125"/>
      <c r="F686" s="48"/>
      <c r="G686" s="4"/>
      <c r="H686" s="4"/>
      <c r="I686" s="95" t="str">
        <f>IF($C686="", "", IF(IFERROR(INDEX(Ingredients!$C$11:$C$310, MATCH($C686, Ingredients!$B$11:$B$310, 0)), "")="", "", IFERROR(INDEX(Ingredients!$C$11:$C$310, MATCH($C686, Ingredients!$B$11:$B$310, 0)), "")))</f>
        <v/>
      </c>
      <c r="J686" s="73" t="str">
        <f>IF($B686="", "", IF(IFERROR(INDEX(Meals!$C$11:$C$260, MATCH($B686, Meals!$B$11:$B$260, 0)), "")="", "", IFERROR(INDEX(Meals!$C$11:$C$260, MATCH($B686, Meals!$B$11:$B$260, 0)), "")))</f>
        <v/>
      </c>
      <c r="K686" s="4"/>
      <c r="L686" s="72" t="str">
        <f t="shared" si="157"/>
        <v/>
      </c>
      <c r="M686" s="73" t="str">
        <f t="shared" si="158"/>
        <v/>
      </c>
      <c r="N686" s="4"/>
      <c r="O686" s="78" t="str">
        <f t="shared" si="159"/>
        <v/>
      </c>
      <c r="P686" s="79" t="str">
        <f t="shared" si="160"/>
        <v/>
      </c>
      <c r="Q686" s="4"/>
      <c r="R686" s="90" t="str">
        <f t="shared" si="161"/>
        <v/>
      </c>
      <c r="S686" s="4"/>
      <c r="Y686" s="18" t="str">
        <f t="shared" si="162"/>
        <v/>
      </c>
      <c r="AA686" s="18" t="str">
        <f t="shared" si="153"/>
        <v/>
      </c>
      <c r="AB686" s="18" t="str">
        <f t="shared" si="154"/>
        <v/>
      </c>
      <c r="AC686" s="18" t="str">
        <f t="shared" si="163"/>
        <v/>
      </c>
      <c r="AD686" s="18" t="str">
        <f t="shared" si="163"/>
        <v/>
      </c>
      <c r="AE686" s="18" t="str">
        <f t="shared" si="164"/>
        <v/>
      </c>
      <c r="AG686" s="95" t="str">
        <f>IF($C686="", "", IF(IFERROR(INDEX(Ingredients!C$11:C$310, MATCH($C686, Ingredients!$B$11:$B$310, 0)), "")="", "", IFERROR(INDEX(Ingredients!C$11:C$310, MATCH($C686, Ingredients!$B$11:$B$310, 0)), "")))</f>
        <v/>
      </c>
      <c r="AH686" s="105" t="str">
        <f>IF($C686="", "", IF(IFERROR(INDEX(Ingredients!D$11:D$310, MATCH($C686, Ingredients!$B$11:$B$310, 0)), "")="", "", IFERROR(INDEX(Ingredients!D$11:D$310, MATCH($C686, Ingredients!$B$11:$B$310, 0)), "")))</f>
        <v/>
      </c>
      <c r="AI686" s="106" t="str">
        <f>IF($C686="", "", IF(IFERROR(INDEX(Ingredients!E$11:E$310, MATCH($C686, Ingredients!$B$11:$B$310, 0)), "")="", "", IFERROR(INDEX(Ingredients!E$11:E$310, MATCH($C686, Ingredients!$B$11:$B$310, 0)), "")))</f>
        <v/>
      </c>
      <c r="AJ686" s="108" t="str">
        <f>IF($C686="", "", IF(IFERROR(INDEX(Ingredients!F$11:F$310, MATCH($C686, Ingredients!$B$11:$B$310, 0)), "")="", "", IFERROR(INDEX(Ingredients!F$11:F$310, MATCH($C686, Ingredients!$B$11:$B$310, 0)), "")))</f>
        <v/>
      </c>
      <c r="AK686" s="106" t="str">
        <f>IF($C686="", "", IF(IFERROR(INDEX(Ingredients!G$11:G$310, MATCH($C686, Ingredients!$B$11:$B$310, 0)), "")="", "", IFERROR(INDEX(Ingredients!G$11:G$310, MATCH($C686, Ingredients!$B$11:$B$310, 0)), "")))</f>
        <v/>
      </c>
      <c r="AL686" s="79" t="str">
        <f>IF($C686="", "", IF(IFERROR(INDEX(Ingredients!H$11:H$310, MATCH($C686, Ingredients!$B$11:$B$310, 0)), "")="", "", IFERROR(INDEX(Ingredients!H$11:H$310, MATCH($C686, Ingredients!$B$11:$B$310, 0)), "")))</f>
        <v/>
      </c>
      <c r="AN686" s="83" t="str">
        <f t="shared" si="155"/>
        <v/>
      </c>
      <c r="AP686" s="114" t="str">
        <f t="shared" si="165"/>
        <v/>
      </c>
      <c r="AR686" s="117" t="str">
        <f>IF($C686="", "", IF(IFERROR(INDEX(Ingredients!$AI$11:$AI$310, MATCH($C686, Ingredients!$B$11:$B$310, 0)), "")="", "", IFERROR(INDEX(Ingredients!$AI$11:$AI$310, MATCH($C686, Ingredients!$B$11:$B$310, 0)), "")))</f>
        <v/>
      </c>
      <c r="AT686" s="120" t="str">
        <f t="shared" si="166"/>
        <v/>
      </c>
      <c r="AV686" s="90" t="str">
        <f t="shared" si="156"/>
        <v/>
      </c>
      <c r="AX686" s="90" t="str">
        <f>IF($AV686="", "", COUNTIF($AV$11:$AV$5010, "&lt;"&amp;$AV686)+1+COUNTIF($AV$11:$AV686, $AV686)-1)</f>
        <v/>
      </c>
      <c r="AZ686" s="111" t="str">
        <f>IF($B686="", "", SUMIF('Shopping List'!$AV$11:$AV$25, $B686, 'Shopping List'!$BN$11:$BN$25))</f>
        <v/>
      </c>
      <c r="BB686" s="117" t="str">
        <f t="shared" si="167"/>
        <v/>
      </c>
    </row>
    <row r="687" spans="1:54" x14ac:dyDescent="0.25">
      <c r="A687" s="4"/>
      <c r="B687" s="37"/>
      <c r="C687" s="124"/>
      <c r="D687" s="39"/>
      <c r="E687" s="125"/>
      <c r="F687" s="48"/>
      <c r="G687" s="4"/>
      <c r="H687" s="4"/>
      <c r="I687" s="95" t="str">
        <f>IF($C687="", "", IF(IFERROR(INDEX(Ingredients!$C$11:$C$310, MATCH($C687, Ingredients!$B$11:$B$310, 0)), "")="", "", IFERROR(INDEX(Ingredients!$C$11:$C$310, MATCH($C687, Ingredients!$B$11:$B$310, 0)), "")))</f>
        <v/>
      </c>
      <c r="J687" s="73" t="str">
        <f>IF($B687="", "", IF(IFERROR(INDEX(Meals!$C$11:$C$260, MATCH($B687, Meals!$B$11:$B$260, 0)), "")="", "", IFERROR(INDEX(Meals!$C$11:$C$260, MATCH($B687, Meals!$B$11:$B$260, 0)), "")))</f>
        <v/>
      </c>
      <c r="K687" s="4"/>
      <c r="L687" s="72" t="str">
        <f t="shared" si="157"/>
        <v/>
      </c>
      <c r="M687" s="73" t="str">
        <f t="shared" si="158"/>
        <v/>
      </c>
      <c r="N687" s="4"/>
      <c r="O687" s="78" t="str">
        <f t="shared" si="159"/>
        <v/>
      </c>
      <c r="P687" s="79" t="str">
        <f t="shared" si="160"/>
        <v/>
      </c>
      <c r="Q687" s="4"/>
      <c r="R687" s="90" t="str">
        <f t="shared" si="161"/>
        <v/>
      </c>
      <c r="S687" s="4"/>
      <c r="Y687" s="18" t="str">
        <f t="shared" si="162"/>
        <v/>
      </c>
      <c r="AA687" s="18" t="str">
        <f t="shared" si="153"/>
        <v/>
      </c>
      <c r="AB687" s="18" t="str">
        <f t="shared" si="154"/>
        <v/>
      </c>
      <c r="AC687" s="18" t="str">
        <f t="shared" si="163"/>
        <v/>
      </c>
      <c r="AD687" s="18" t="str">
        <f t="shared" si="163"/>
        <v/>
      </c>
      <c r="AE687" s="18" t="str">
        <f t="shared" si="164"/>
        <v/>
      </c>
      <c r="AG687" s="95" t="str">
        <f>IF($C687="", "", IF(IFERROR(INDEX(Ingredients!C$11:C$310, MATCH($C687, Ingredients!$B$11:$B$310, 0)), "")="", "", IFERROR(INDEX(Ingredients!C$11:C$310, MATCH($C687, Ingredients!$B$11:$B$310, 0)), "")))</f>
        <v/>
      </c>
      <c r="AH687" s="105" t="str">
        <f>IF($C687="", "", IF(IFERROR(INDEX(Ingredients!D$11:D$310, MATCH($C687, Ingredients!$B$11:$B$310, 0)), "")="", "", IFERROR(INDEX(Ingredients!D$11:D$310, MATCH($C687, Ingredients!$B$11:$B$310, 0)), "")))</f>
        <v/>
      </c>
      <c r="AI687" s="106" t="str">
        <f>IF($C687="", "", IF(IFERROR(INDEX(Ingredients!E$11:E$310, MATCH($C687, Ingredients!$B$11:$B$310, 0)), "")="", "", IFERROR(INDEX(Ingredients!E$11:E$310, MATCH($C687, Ingredients!$B$11:$B$310, 0)), "")))</f>
        <v/>
      </c>
      <c r="AJ687" s="108" t="str">
        <f>IF($C687="", "", IF(IFERROR(INDEX(Ingredients!F$11:F$310, MATCH($C687, Ingredients!$B$11:$B$310, 0)), "")="", "", IFERROR(INDEX(Ingredients!F$11:F$310, MATCH($C687, Ingredients!$B$11:$B$310, 0)), "")))</f>
        <v/>
      </c>
      <c r="AK687" s="106" t="str">
        <f>IF($C687="", "", IF(IFERROR(INDEX(Ingredients!G$11:G$310, MATCH($C687, Ingredients!$B$11:$B$310, 0)), "")="", "", IFERROR(INDEX(Ingredients!G$11:G$310, MATCH($C687, Ingredients!$B$11:$B$310, 0)), "")))</f>
        <v/>
      </c>
      <c r="AL687" s="79" t="str">
        <f>IF($C687="", "", IF(IFERROR(INDEX(Ingredients!H$11:H$310, MATCH($C687, Ingredients!$B$11:$B$310, 0)), "")="", "", IFERROR(INDEX(Ingredients!H$11:H$310, MATCH($C687, Ingredients!$B$11:$B$310, 0)), "")))</f>
        <v/>
      </c>
      <c r="AN687" s="83" t="str">
        <f t="shared" si="155"/>
        <v/>
      </c>
      <c r="AP687" s="114" t="str">
        <f t="shared" si="165"/>
        <v/>
      </c>
      <c r="AR687" s="117" t="str">
        <f>IF($C687="", "", IF(IFERROR(INDEX(Ingredients!$AI$11:$AI$310, MATCH($C687, Ingredients!$B$11:$B$310, 0)), "")="", "", IFERROR(INDEX(Ingredients!$AI$11:$AI$310, MATCH($C687, Ingredients!$B$11:$B$310, 0)), "")))</f>
        <v/>
      </c>
      <c r="AT687" s="120" t="str">
        <f t="shared" si="166"/>
        <v/>
      </c>
      <c r="AV687" s="90" t="str">
        <f t="shared" si="156"/>
        <v/>
      </c>
      <c r="AX687" s="90" t="str">
        <f>IF($AV687="", "", COUNTIF($AV$11:$AV$5010, "&lt;"&amp;$AV687)+1+COUNTIF($AV$11:$AV687, $AV687)-1)</f>
        <v/>
      </c>
      <c r="AZ687" s="111" t="str">
        <f>IF($B687="", "", SUMIF('Shopping List'!$AV$11:$AV$25, $B687, 'Shopping List'!$BN$11:$BN$25))</f>
        <v/>
      </c>
      <c r="BB687" s="117" t="str">
        <f t="shared" si="167"/>
        <v/>
      </c>
    </row>
    <row r="688" spans="1:54" x14ac:dyDescent="0.25">
      <c r="A688" s="4"/>
      <c r="B688" s="37"/>
      <c r="C688" s="124"/>
      <c r="D688" s="39"/>
      <c r="E688" s="125"/>
      <c r="F688" s="48"/>
      <c r="G688" s="4"/>
      <c r="H688" s="4"/>
      <c r="I688" s="95" t="str">
        <f>IF($C688="", "", IF(IFERROR(INDEX(Ingredients!$C$11:$C$310, MATCH($C688, Ingredients!$B$11:$B$310, 0)), "")="", "", IFERROR(INDEX(Ingredients!$C$11:$C$310, MATCH($C688, Ingredients!$B$11:$B$310, 0)), "")))</f>
        <v/>
      </c>
      <c r="J688" s="73" t="str">
        <f>IF($B688="", "", IF(IFERROR(INDEX(Meals!$C$11:$C$260, MATCH($B688, Meals!$B$11:$B$260, 0)), "")="", "", IFERROR(INDEX(Meals!$C$11:$C$260, MATCH($B688, Meals!$B$11:$B$260, 0)), "")))</f>
        <v/>
      </c>
      <c r="K688" s="4"/>
      <c r="L688" s="72" t="str">
        <f t="shared" si="157"/>
        <v/>
      </c>
      <c r="M688" s="73" t="str">
        <f t="shared" si="158"/>
        <v/>
      </c>
      <c r="N688" s="4"/>
      <c r="O688" s="78" t="str">
        <f t="shared" si="159"/>
        <v/>
      </c>
      <c r="P688" s="79" t="str">
        <f t="shared" si="160"/>
        <v/>
      </c>
      <c r="Q688" s="4"/>
      <c r="R688" s="90" t="str">
        <f t="shared" si="161"/>
        <v/>
      </c>
      <c r="S688" s="4"/>
      <c r="Y688" s="18" t="str">
        <f t="shared" si="162"/>
        <v/>
      </c>
      <c r="AA688" s="18" t="str">
        <f t="shared" si="153"/>
        <v/>
      </c>
      <c r="AB688" s="18" t="str">
        <f t="shared" si="154"/>
        <v/>
      </c>
      <c r="AC688" s="18" t="str">
        <f t="shared" si="163"/>
        <v/>
      </c>
      <c r="AD688" s="18" t="str">
        <f t="shared" si="163"/>
        <v/>
      </c>
      <c r="AE688" s="18" t="str">
        <f t="shared" si="164"/>
        <v/>
      </c>
      <c r="AG688" s="95" t="str">
        <f>IF($C688="", "", IF(IFERROR(INDEX(Ingredients!C$11:C$310, MATCH($C688, Ingredients!$B$11:$B$310, 0)), "")="", "", IFERROR(INDEX(Ingredients!C$11:C$310, MATCH($C688, Ingredients!$B$11:$B$310, 0)), "")))</f>
        <v/>
      </c>
      <c r="AH688" s="105" t="str">
        <f>IF($C688="", "", IF(IFERROR(INDEX(Ingredients!D$11:D$310, MATCH($C688, Ingredients!$B$11:$B$310, 0)), "")="", "", IFERROR(INDEX(Ingredients!D$11:D$310, MATCH($C688, Ingredients!$B$11:$B$310, 0)), "")))</f>
        <v/>
      </c>
      <c r="AI688" s="106" t="str">
        <f>IF($C688="", "", IF(IFERROR(INDEX(Ingredients!E$11:E$310, MATCH($C688, Ingredients!$B$11:$B$310, 0)), "")="", "", IFERROR(INDEX(Ingredients!E$11:E$310, MATCH($C688, Ingredients!$B$11:$B$310, 0)), "")))</f>
        <v/>
      </c>
      <c r="AJ688" s="108" t="str">
        <f>IF($C688="", "", IF(IFERROR(INDEX(Ingredients!F$11:F$310, MATCH($C688, Ingredients!$B$11:$B$310, 0)), "")="", "", IFERROR(INDEX(Ingredients!F$11:F$310, MATCH($C688, Ingredients!$B$11:$B$310, 0)), "")))</f>
        <v/>
      </c>
      <c r="AK688" s="106" t="str">
        <f>IF($C688="", "", IF(IFERROR(INDEX(Ingredients!G$11:G$310, MATCH($C688, Ingredients!$B$11:$B$310, 0)), "")="", "", IFERROR(INDEX(Ingredients!G$11:G$310, MATCH($C688, Ingredients!$B$11:$B$310, 0)), "")))</f>
        <v/>
      </c>
      <c r="AL688" s="79" t="str">
        <f>IF($C688="", "", IF(IFERROR(INDEX(Ingredients!H$11:H$310, MATCH($C688, Ingredients!$B$11:$B$310, 0)), "")="", "", IFERROR(INDEX(Ingredients!H$11:H$310, MATCH($C688, Ingredients!$B$11:$B$310, 0)), "")))</f>
        <v/>
      </c>
      <c r="AN688" s="83" t="str">
        <f t="shared" si="155"/>
        <v/>
      </c>
      <c r="AP688" s="114" t="str">
        <f t="shared" si="165"/>
        <v/>
      </c>
      <c r="AR688" s="117" t="str">
        <f>IF($C688="", "", IF(IFERROR(INDEX(Ingredients!$AI$11:$AI$310, MATCH($C688, Ingredients!$B$11:$B$310, 0)), "")="", "", IFERROR(INDEX(Ingredients!$AI$11:$AI$310, MATCH($C688, Ingredients!$B$11:$B$310, 0)), "")))</f>
        <v/>
      </c>
      <c r="AT688" s="120" t="str">
        <f t="shared" si="166"/>
        <v/>
      </c>
      <c r="AV688" s="90" t="str">
        <f t="shared" si="156"/>
        <v/>
      </c>
      <c r="AX688" s="90" t="str">
        <f>IF($AV688="", "", COUNTIF($AV$11:$AV$5010, "&lt;"&amp;$AV688)+1+COUNTIF($AV$11:$AV688, $AV688)-1)</f>
        <v/>
      </c>
      <c r="AZ688" s="111" t="str">
        <f>IF($B688="", "", SUMIF('Shopping List'!$AV$11:$AV$25, $B688, 'Shopping List'!$BN$11:$BN$25))</f>
        <v/>
      </c>
      <c r="BB688" s="117" t="str">
        <f t="shared" si="167"/>
        <v/>
      </c>
    </row>
    <row r="689" spans="1:54" x14ac:dyDescent="0.25">
      <c r="A689" s="4"/>
      <c r="B689" s="37"/>
      <c r="C689" s="124"/>
      <c r="D689" s="39"/>
      <c r="E689" s="125"/>
      <c r="F689" s="48"/>
      <c r="G689" s="4"/>
      <c r="H689" s="4"/>
      <c r="I689" s="95" t="str">
        <f>IF($C689="", "", IF(IFERROR(INDEX(Ingredients!$C$11:$C$310, MATCH($C689, Ingredients!$B$11:$B$310, 0)), "")="", "", IFERROR(INDEX(Ingredients!$C$11:$C$310, MATCH($C689, Ingredients!$B$11:$B$310, 0)), "")))</f>
        <v/>
      </c>
      <c r="J689" s="73" t="str">
        <f>IF($B689="", "", IF(IFERROR(INDEX(Meals!$C$11:$C$260, MATCH($B689, Meals!$B$11:$B$260, 0)), "")="", "", IFERROR(INDEX(Meals!$C$11:$C$260, MATCH($B689, Meals!$B$11:$B$260, 0)), "")))</f>
        <v/>
      </c>
      <c r="K689" s="4"/>
      <c r="L689" s="72" t="str">
        <f t="shared" si="157"/>
        <v/>
      </c>
      <c r="M689" s="73" t="str">
        <f t="shared" si="158"/>
        <v/>
      </c>
      <c r="N689" s="4"/>
      <c r="O689" s="78" t="str">
        <f t="shared" si="159"/>
        <v/>
      </c>
      <c r="P689" s="79" t="str">
        <f t="shared" si="160"/>
        <v/>
      </c>
      <c r="Q689" s="4"/>
      <c r="R689" s="90" t="str">
        <f t="shared" si="161"/>
        <v/>
      </c>
      <c r="S689" s="4"/>
      <c r="Y689" s="18" t="str">
        <f t="shared" si="162"/>
        <v/>
      </c>
      <c r="AA689" s="18" t="str">
        <f t="shared" si="153"/>
        <v/>
      </c>
      <c r="AB689" s="18" t="str">
        <f t="shared" si="154"/>
        <v/>
      </c>
      <c r="AC689" s="18" t="str">
        <f t="shared" si="163"/>
        <v/>
      </c>
      <c r="AD689" s="18" t="str">
        <f t="shared" si="163"/>
        <v/>
      </c>
      <c r="AE689" s="18" t="str">
        <f t="shared" si="164"/>
        <v/>
      </c>
      <c r="AG689" s="95" t="str">
        <f>IF($C689="", "", IF(IFERROR(INDEX(Ingredients!C$11:C$310, MATCH($C689, Ingredients!$B$11:$B$310, 0)), "")="", "", IFERROR(INDEX(Ingredients!C$11:C$310, MATCH($C689, Ingredients!$B$11:$B$310, 0)), "")))</f>
        <v/>
      </c>
      <c r="AH689" s="105" t="str">
        <f>IF($C689="", "", IF(IFERROR(INDEX(Ingredients!D$11:D$310, MATCH($C689, Ingredients!$B$11:$B$310, 0)), "")="", "", IFERROR(INDEX(Ingredients!D$11:D$310, MATCH($C689, Ingredients!$B$11:$B$310, 0)), "")))</f>
        <v/>
      </c>
      <c r="AI689" s="106" t="str">
        <f>IF($C689="", "", IF(IFERROR(INDEX(Ingredients!E$11:E$310, MATCH($C689, Ingredients!$B$11:$B$310, 0)), "")="", "", IFERROR(INDEX(Ingredients!E$11:E$310, MATCH($C689, Ingredients!$B$11:$B$310, 0)), "")))</f>
        <v/>
      </c>
      <c r="AJ689" s="108" t="str">
        <f>IF($C689="", "", IF(IFERROR(INDEX(Ingredients!F$11:F$310, MATCH($C689, Ingredients!$B$11:$B$310, 0)), "")="", "", IFERROR(INDEX(Ingredients!F$11:F$310, MATCH($C689, Ingredients!$B$11:$B$310, 0)), "")))</f>
        <v/>
      </c>
      <c r="AK689" s="106" t="str">
        <f>IF($C689="", "", IF(IFERROR(INDEX(Ingredients!G$11:G$310, MATCH($C689, Ingredients!$B$11:$B$310, 0)), "")="", "", IFERROR(INDEX(Ingredients!G$11:G$310, MATCH($C689, Ingredients!$B$11:$B$310, 0)), "")))</f>
        <v/>
      </c>
      <c r="AL689" s="79" t="str">
        <f>IF($C689="", "", IF(IFERROR(INDEX(Ingredients!H$11:H$310, MATCH($C689, Ingredients!$B$11:$B$310, 0)), "")="", "", IFERROR(INDEX(Ingredients!H$11:H$310, MATCH($C689, Ingredients!$B$11:$B$310, 0)), "")))</f>
        <v/>
      </c>
      <c r="AN689" s="83" t="str">
        <f t="shared" si="155"/>
        <v/>
      </c>
      <c r="AP689" s="114" t="str">
        <f t="shared" si="165"/>
        <v/>
      </c>
      <c r="AR689" s="117" t="str">
        <f>IF($C689="", "", IF(IFERROR(INDEX(Ingredients!$AI$11:$AI$310, MATCH($C689, Ingredients!$B$11:$B$310, 0)), "")="", "", IFERROR(INDEX(Ingredients!$AI$11:$AI$310, MATCH($C689, Ingredients!$B$11:$B$310, 0)), "")))</f>
        <v/>
      </c>
      <c r="AT689" s="120" t="str">
        <f t="shared" si="166"/>
        <v/>
      </c>
      <c r="AV689" s="90" t="str">
        <f t="shared" si="156"/>
        <v/>
      </c>
      <c r="AX689" s="90" t="str">
        <f>IF($AV689="", "", COUNTIF($AV$11:$AV$5010, "&lt;"&amp;$AV689)+1+COUNTIF($AV$11:$AV689, $AV689)-1)</f>
        <v/>
      </c>
      <c r="AZ689" s="111" t="str">
        <f>IF($B689="", "", SUMIF('Shopping List'!$AV$11:$AV$25, $B689, 'Shopping List'!$BN$11:$BN$25))</f>
        <v/>
      </c>
      <c r="BB689" s="117" t="str">
        <f t="shared" si="167"/>
        <v/>
      </c>
    </row>
    <row r="690" spans="1:54" x14ac:dyDescent="0.25">
      <c r="A690" s="4"/>
      <c r="B690" s="37"/>
      <c r="C690" s="124"/>
      <c r="D690" s="39"/>
      <c r="E690" s="125"/>
      <c r="F690" s="48"/>
      <c r="G690" s="4"/>
      <c r="H690" s="4"/>
      <c r="I690" s="95" t="str">
        <f>IF($C690="", "", IF(IFERROR(INDEX(Ingredients!$C$11:$C$310, MATCH($C690, Ingredients!$B$11:$B$310, 0)), "")="", "", IFERROR(INDEX(Ingredients!$C$11:$C$310, MATCH($C690, Ingredients!$B$11:$B$310, 0)), "")))</f>
        <v/>
      </c>
      <c r="J690" s="73" t="str">
        <f>IF($B690="", "", IF(IFERROR(INDEX(Meals!$C$11:$C$260, MATCH($B690, Meals!$B$11:$B$260, 0)), "")="", "", IFERROR(INDEX(Meals!$C$11:$C$260, MATCH($B690, Meals!$B$11:$B$260, 0)), "")))</f>
        <v/>
      </c>
      <c r="K690" s="4"/>
      <c r="L690" s="72" t="str">
        <f t="shared" si="157"/>
        <v/>
      </c>
      <c r="M690" s="73" t="str">
        <f t="shared" si="158"/>
        <v/>
      </c>
      <c r="N690" s="4"/>
      <c r="O690" s="78" t="str">
        <f t="shared" si="159"/>
        <v/>
      </c>
      <c r="P690" s="79" t="str">
        <f t="shared" si="160"/>
        <v/>
      </c>
      <c r="Q690" s="4"/>
      <c r="R690" s="90" t="str">
        <f t="shared" si="161"/>
        <v/>
      </c>
      <c r="S690" s="4"/>
      <c r="Y690" s="18" t="str">
        <f t="shared" si="162"/>
        <v/>
      </c>
      <c r="AA690" s="18" t="str">
        <f t="shared" si="153"/>
        <v/>
      </c>
      <c r="AB690" s="18" t="str">
        <f t="shared" si="154"/>
        <v/>
      </c>
      <c r="AC690" s="18" t="str">
        <f t="shared" si="163"/>
        <v/>
      </c>
      <c r="AD690" s="18" t="str">
        <f t="shared" si="163"/>
        <v/>
      </c>
      <c r="AE690" s="18" t="str">
        <f t="shared" si="164"/>
        <v/>
      </c>
      <c r="AG690" s="95" t="str">
        <f>IF($C690="", "", IF(IFERROR(INDEX(Ingredients!C$11:C$310, MATCH($C690, Ingredients!$B$11:$B$310, 0)), "")="", "", IFERROR(INDEX(Ingredients!C$11:C$310, MATCH($C690, Ingredients!$B$11:$B$310, 0)), "")))</f>
        <v/>
      </c>
      <c r="AH690" s="105" t="str">
        <f>IF($C690="", "", IF(IFERROR(INDEX(Ingredients!D$11:D$310, MATCH($C690, Ingredients!$B$11:$B$310, 0)), "")="", "", IFERROR(INDEX(Ingredients!D$11:D$310, MATCH($C690, Ingredients!$B$11:$B$310, 0)), "")))</f>
        <v/>
      </c>
      <c r="AI690" s="106" t="str">
        <f>IF($C690="", "", IF(IFERROR(INDEX(Ingredients!E$11:E$310, MATCH($C690, Ingredients!$B$11:$B$310, 0)), "")="", "", IFERROR(INDEX(Ingredients!E$11:E$310, MATCH($C690, Ingredients!$B$11:$B$310, 0)), "")))</f>
        <v/>
      </c>
      <c r="AJ690" s="108" t="str">
        <f>IF($C690="", "", IF(IFERROR(INDEX(Ingredients!F$11:F$310, MATCH($C690, Ingredients!$B$11:$B$310, 0)), "")="", "", IFERROR(INDEX(Ingredients!F$11:F$310, MATCH($C690, Ingredients!$B$11:$B$310, 0)), "")))</f>
        <v/>
      </c>
      <c r="AK690" s="106" t="str">
        <f>IF($C690="", "", IF(IFERROR(INDEX(Ingredients!G$11:G$310, MATCH($C690, Ingredients!$B$11:$B$310, 0)), "")="", "", IFERROR(INDEX(Ingredients!G$11:G$310, MATCH($C690, Ingredients!$B$11:$B$310, 0)), "")))</f>
        <v/>
      </c>
      <c r="AL690" s="79" t="str">
        <f>IF($C690="", "", IF(IFERROR(INDEX(Ingredients!H$11:H$310, MATCH($C690, Ingredients!$B$11:$B$310, 0)), "")="", "", IFERROR(INDEX(Ingredients!H$11:H$310, MATCH($C690, Ingredients!$B$11:$B$310, 0)), "")))</f>
        <v/>
      </c>
      <c r="AN690" s="83" t="str">
        <f t="shared" si="155"/>
        <v/>
      </c>
      <c r="AP690" s="114" t="str">
        <f t="shared" si="165"/>
        <v/>
      </c>
      <c r="AR690" s="117" t="str">
        <f>IF($C690="", "", IF(IFERROR(INDEX(Ingredients!$AI$11:$AI$310, MATCH($C690, Ingredients!$B$11:$B$310, 0)), "")="", "", IFERROR(INDEX(Ingredients!$AI$11:$AI$310, MATCH($C690, Ingredients!$B$11:$B$310, 0)), "")))</f>
        <v/>
      </c>
      <c r="AT690" s="120" t="str">
        <f t="shared" si="166"/>
        <v/>
      </c>
      <c r="AV690" s="90" t="str">
        <f t="shared" si="156"/>
        <v/>
      </c>
      <c r="AX690" s="90" t="str">
        <f>IF($AV690="", "", COUNTIF($AV$11:$AV$5010, "&lt;"&amp;$AV690)+1+COUNTIF($AV$11:$AV690, $AV690)-1)</f>
        <v/>
      </c>
      <c r="AZ690" s="111" t="str">
        <f>IF($B690="", "", SUMIF('Shopping List'!$AV$11:$AV$25, $B690, 'Shopping List'!$BN$11:$BN$25))</f>
        <v/>
      </c>
      <c r="BB690" s="117" t="str">
        <f t="shared" si="167"/>
        <v/>
      </c>
    </row>
    <row r="691" spans="1:54" x14ac:dyDescent="0.25">
      <c r="A691" s="4"/>
      <c r="B691" s="37"/>
      <c r="C691" s="124"/>
      <c r="D691" s="39"/>
      <c r="E691" s="125"/>
      <c r="F691" s="48"/>
      <c r="G691" s="4"/>
      <c r="H691" s="4"/>
      <c r="I691" s="95" t="str">
        <f>IF($C691="", "", IF(IFERROR(INDEX(Ingredients!$C$11:$C$310, MATCH($C691, Ingredients!$B$11:$B$310, 0)), "")="", "", IFERROR(INDEX(Ingredients!$C$11:$C$310, MATCH($C691, Ingredients!$B$11:$B$310, 0)), "")))</f>
        <v/>
      </c>
      <c r="J691" s="73" t="str">
        <f>IF($B691="", "", IF(IFERROR(INDEX(Meals!$C$11:$C$260, MATCH($B691, Meals!$B$11:$B$260, 0)), "")="", "", IFERROR(INDEX(Meals!$C$11:$C$260, MATCH($B691, Meals!$B$11:$B$260, 0)), "")))</f>
        <v/>
      </c>
      <c r="K691" s="4"/>
      <c r="L691" s="72" t="str">
        <f t="shared" si="157"/>
        <v/>
      </c>
      <c r="M691" s="73" t="str">
        <f t="shared" si="158"/>
        <v/>
      </c>
      <c r="N691" s="4"/>
      <c r="O691" s="78" t="str">
        <f t="shared" si="159"/>
        <v/>
      </c>
      <c r="P691" s="79" t="str">
        <f t="shared" si="160"/>
        <v/>
      </c>
      <c r="Q691" s="4"/>
      <c r="R691" s="90" t="str">
        <f t="shared" si="161"/>
        <v/>
      </c>
      <c r="S691" s="4"/>
      <c r="Y691" s="18" t="str">
        <f t="shared" si="162"/>
        <v/>
      </c>
      <c r="AA691" s="18" t="str">
        <f t="shared" si="153"/>
        <v/>
      </c>
      <c r="AB691" s="18" t="str">
        <f t="shared" si="154"/>
        <v/>
      </c>
      <c r="AC691" s="18" t="str">
        <f t="shared" si="163"/>
        <v/>
      </c>
      <c r="AD691" s="18" t="str">
        <f t="shared" si="163"/>
        <v/>
      </c>
      <c r="AE691" s="18" t="str">
        <f t="shared" si="164"/>
        <v/>
      </c>
      <c r="AG691" s="95" t="str">
        <f>IF($C691="", "", IF(IFERROR(INDEX(Ingredients!C$11:C$310, MATCH($C691, Ingredients!$B$11:$B$310, 0)), "")="", "", IFERROR(INDEX(Ingredients!C$11:C$310, MATCH($C691, Ingredients!$B$11:$B$310, 0)), "")))</f>
        <v/>
      </c>
      <c r="AH691" s="105" t="str">
        <f>IF($C691="", "", IF(IFERROR(INDEX(Ingredients!D$11:D$310, MATCH($C691, Ingredients!$B$11:$B$310, 0)), "")="", "", IFERROR(INDEX(Ingredients!D$11:D$310, MATCH($C691, Ingredients!$B$11:$B$310, 0)), "")))</f>
        <v/>
      </c>
      <c r="AI691" s="106" t="str">
        <f>IF($C691="", "", IF(IFERROR(INDEX(Ingredients!E$11:E$310, MATCH($C691, Ingredients!$B$11:$B$310, 0)), "")="", "", IFERROR(INDEX(Ingredients!E$11:E$310, MATCH($C691, Ingredients!$B$11:$B$310, 0)), "")))</f>
        <v/>
      </c>
      <c r="AJ691" s="108" t="str">
        <f>IF($C691="", "", IF(IFERROR(INDEX(Ingredients!F$11:F$310, MATCH($C691, Ingredients!$B$11:$B$310, 0)), "")="", "", IFERROR(INDEX(Ingredients!F$11:F$310, MATCH($C691, Ingredients!$B$11:$B$310, 0)), "")))</f>
        <v/>
      </c>
      <c r="AK691" s="106" t="str">
        <f>IF($C691="", "", IF(IFERROR(INDEX(Ingredients!G$11:G$310, MATCH($C691, Ingredients!$B$11:$B$310, 0)), "")="", "", IFERROR(INDEX(Ingredients!G$11:G$310, MATCH($C691, Ingredients!$B$11:$B$310, 0)), "")))</f>
        <v/>
      </c>
      <c r="AL691" s="79" t="str">
        <f>IF($C691="", "", IF(IFERROR(INDEX(Ingredients!H$11:H$310, MATCH($C691, Ingredients!$B$11:$B$310, 0)), "")="", "", IFERROR(INDEX(Ingredients!H$11:H$310, MATCH($C691, Ingredients!$B$11:$B$310, 0)), "")))</f>
        <v/>
      </c>
      <c r="AN691" s="83" t="str">
        <f t="shared" si="155"/>
        <v/>
      </c>
      <c r="AP691" s="114" t="str">
        <f t="shared" si="165"/>
        <v/>
      </c>
      <c r="AR691" s="117" t="str">
        <f>IF($C691="", "", IF(IFERROR(INDEX(Ingredients!$AI$11:$AI$310, MATCH($C691, Ingredients!$B$11:$B$310, 0)), "")="", "", IFERROR(INDEX(Ingredients!$AI$11:$AI$310, MATCH($C691, Ingredients!$B$11:$B$310, 0)), "")))</f>
        <v/>
      </c>
      <c r="AT691" s="120" t="str">
        <f t="shared" si="166"/>
        <v/>
      </c>
      <c r="AV691" s="90" t="str">
        <f t="shared" si="156"/>
        <v/>
      </c>
      <c r="AX691" s="90" t="str">
        <f>IF($AV691="", "", COUNTIF($AV$11:$AV$5010, "&lt;"&amp;$AV691)+1+COUNTIF($AV$11:$AV691, $AV691)-1)</f>
        <v/>
      </c>
      <c r="AZ691" s="111" t="str">
        <f>IF($B691="", "", SUMIF('Shopping List'!$AV$11:$AV$25, $B691, 'Shopping List'!$BN$11:$BN$25))</f>
        <v/>
      </c>
      <c r="BB691" s="117" t="str">
        <f t="shared" si="167"/>
        <v/>
      </c>
    </row>
    <row r="692" spans="1:54" x14ac:dyDescent="0.25">
      <c r="A692" s="4"/>
      <c r="B692" s="37"/>
      <c r="C692" s="124"/>
      <c r="D692" s="39"/>
      <c r="E692" s="125"/>
      <c r="F692" s="48"/>
      <c r="G692" s="4"/>
      <c r="H692" s="4"/>
      <c r="I692" s="95" t="str">
        <f>IF($C692="", "", IF(IFERROR(INDEX(Ingredients!$C$11:$C$310, MATCH($C692, Ingredients!$B$11:$B$310, 0)), "")="", "", IFERROR(INDEX(Ingredients!$C$11:$C$310, MATCH($C692, Ingredients!$B$11:$B$310, 0)), "")))</f>
        <v/>
      </c>
      <c r="J692" s="73" t="str">
        <f>IF($B692="", "", IF(IFERROR(INDEX(Meals!$C$11:$C$260, MATCH($B692, Meals!$B$11:$B$260, 0)), "")="", "", IFERROR(INDEX(Meals!$C$11:$C$260, MATCH($B692, Meals!$B$11:$B$260, 0)), "")))</f>
        <v/>
      </c>
      <c r="K692" s="4"/>
      <c r="L692" s="72" t="str">
        <f t="shared" si="157"/>
        <v/>
      </c>
      <c r="M692" s="73" t="str">
        <f t="shared" si="158"/>
        <v/>
      </c>
      <c r="N692" s="4"/>
      <c r="O692" s="78" t="str">
        <f t="shared" si="159"/>
        <v/>
      </c>
      <c r="P692" s="79" t="str">
        <f t="shared" si="160"/>
        <v/>
      </c>
      <c r="Q692" s="4"/>
      <c r="R692" s="90" t="str">
        <f t="shared" si="161"/>
        <v/>
      </c>
      <c r="S692" s="4"/>
      <c r="Y692" s="18" t="str">
        <f t="shared" si="162"/>
        <v/>
      </c>
      <c r="AA692" s="18" t="str">
        <f t="shared" si="153"/>
        <v/>
      </c>
      <c r="AB692" s="18" t="str">
        <f t="shared" si="154"/>
        <v/>
      </c>
      <c r="AC692" s="18" t="str">
        <f t="shared" si="163"/>
        <v/>
      </c>
      <c r="AD692" s="18" t="str">
        <f t="shared" si="163"/>
        <v/>
      </c>
      <c r="AE692" s="18" t="str">
        <f t="shared" si="164"/>
        <v/>
      </c>
      <c r="AG692" s="95" t="str">
        <f>IF($C692="", "", IF(IFERROR(INDEX(Ingredients!C$11:C$310, MATCH($C692, Ingredients!$B$11:$B$310, 0)), "")="", "", IFERROR(INDEX(Ingredients!C$11:C$310, MATCH($C692, Ingredients!$B$11:$B$310, 0)), "")))</f>
        <v/>
      </c>
      <c r="AH692" s="105" t="str">
        <f>IF($C692="", "", IF(IFERROR(INDEX(Ingredients!D$11:D$310, MATCH($C692, Ingredients!$B$11:$B$310, 0)), "")="", "", IFERROR(INDEX(Ingredients!D$11:D$310, MATCH($C692, Ingredients!$B$11:$B$310, 0)), "")))</f>
        <v/>
      </c>
      <c r="AI692" s="106" t="str">
        <f>IF($C692="", "", IF(IFERROR(INDEX(Ingredients!E$11:E$310, MATCH($C692, Ingredients!$B$11:$B$310, 0)), "")="", "", IFERROR(INDEX(Ingredients!E$11:E$310, MATCH($C692, Ingredients!$B$11:$B$310, 0)), "")))</f>
        <v/>
      </c>
      <c r="AJ692" s="108" t="str">
        <f>IF($C692="", "", IF(IFERROR(INDEX(Ingredients!F$11:F$310, MATCH($C692, Ingredients!$B$11:$B$310, 0)), "")="", "", IFERROR(INDEX(Ingredients!F$11:F$310, MATCH($C692, Ingredients!$B$11:$B$310, 0)), "")))</f>
        <v/>
      </c>
      <c r="AK692" s="106" t="str">
        <f>IF($C692="", "", IF(IFERROR(INDEX(Ingredients!G$11:G$310, MATCH($C692, Ingredients!$B$11:$B$310, 0)), "")="", "", IFERROR(INDEX(Ingredients!G$11:G$310, MATCH($C692, Ingredients!$B$11:$B$310, 0)), "")))</f>
        <v/>
      </c>
      <c r="AL692" s="79" t="str">
        <f>IF($C692="", "", IF(IFERROR(INDEX(Ingredients!H$11:H$310, MATCH($C692, Ingredients!$B$11:$B$310, 0)), "")="", "", IFERROR(INDEX(Ingredients!H$11:H$310, MATCH($C692, Ingredients!$B$11:$B$310, 0)), "")))</f>
        <v/>
      </c>
      <c r="AN692" s="83" t="str">
        <f t="shared" si="155"/>
        <v/>
      </c>
      <c r="AP692" s="114" t="str">
        <f t="shared" si="165"/>
        <v/>
      </c>
      <c r="AR692" s="117" t="str">
        <f>IF($C692="", "", IF(IFERROR(INDEX(Ingredients!$AI$11:$AI$310, MATCH($C692, Ingredients!$B$11:$B$310, 0)), "")="", "", IFERROR(INDEX(Ingredients!$AI$11:$AI$310, MATCH($C692, Ingredients!$B$11:$B$310, 0)), "")))</f>
        <v/>
      </c>
      <c r="AT692" s="120" t="str">
        <f t="shared" si="166"/>
        <v/>
      </c>
      <c r="AV692" s="90" t="str">
        <f t="shared" si="156"/>
        <v/>
      </c>
      <c r="AX692" s="90" t="str">
        <f>IF($AV692="", "", COUNTIF($AV$11:$AV$5010, "&lt;"&amp;$AV692)+1+COUNTIF($AV$11:$AV692, $AV692)-1)</f>
        <v/>
      </c>
      <c r="AZ692" s="111" t="str">
        <f>IF($B692="", "", SUMIF('Shopping List'!$AV$11:$AV$25, $B692, 'Shopping List'!$BN$11:$BN$25))</f>
        <v/>
      </c>
      <c r="BB692" s="117" t="str">
        <f t="shared" si="167"/>
        <v/>
      </c>
    </row>
    <row r="693" spans="1:54" x14ac:dyDescent="0.25">
      <c r="A693" s="4"/>
      <c r="B693" s="37"/>
      <c r="C693" s="124"/>
      <c r="D693" s="39"/>
      <c r="E693" s="125"/>
      <c r="F693" s="48"/>
      <c r="G693" s="4"/>
      <c r="H693" s="4"/>
      <c r="I693" s="95" t="str">
        <f>IF($C693="", "", IF(IFERROR(INDEX(Ingredients!$C$11:$C$310, MATCH($C693, Ingredients!$B$11:$B$310, 0)), "")="", "", IFERROR(INDEX(Ingredients!$C$11:$C$310, MATCH($C693, Ingredients!$B$11:$B$310, 0)), "")))</f>
        <v/>
      </c>
      <c r="J693" s="73" t="str">
        <f>IF($B693="", "", IF(IFERROR(INDEX(Meals!$C$11:$C$260, MATCH($B693, Meals!$B$11:$B$260, 0)), "")="", "", IFERROR(INDEX(Meals!$C$11:$C$260, MATCH($B693, Meals!$B$11:$B$260, 0)), "")))</f>
        <v/>
      </c>
      <c r="K693" s="4"/>
      <c r="L693" s="72" t="str">
        <f t="shared" si="157"/>
        <v/>
      </c>
      <c r="M693" s="73" t="str">
        <f t="shared" si="158"/>
        <v/>
      </c>
      <c r="N693" s="4"/>
      <c r="O693" s="78" t="str">
        <f t="shared" si="159"/>
        <v/>
      </c>
      <c r="P693" s="79" t="str">
        <f t="shared" si="160"/>
        <v/>
      </c>
      <c r="Q693" s="4"/>
      <c r="R693" s="90" t="str">
        <f t="shared" si="161"/>
        <v/>
      </c>
      <c r="S693" s="4"/>
      <c r="Y693" s="18" t="str">
        <f t="shared" si="162"/>
        <v/>
      </c>
      <c r="AA693" s="18" t="str">
        <f t="shared" si="153"/>
        <v/>
      </c>
      <c r="AB693" s="18" t="str">
        <f t="shared" si="154"/>
        <v/>
      </c>
      <c r="AC693" s="18" t="str">
        <f t="shared" si="163"/>
        <v/>
      </c>
      <c r="AD693" s="18" t="str">
        <f t="shared" si="163"/>
        <v/>
      </c>
      <c r="AE693" s="18" t="str">
        <f t="shared" si="164"/>
        <v/>
      </c>
      <c r="AG693" s="95" t="str">
        <f>IF($C693="", "", IF(IFERROR(INDEX(Ingredients!C$11:C$310, MATCH($C693, Ingredients!$B$11:$B$310, 0)), "")="", "", IFERROR(INDEX(Ingredients!C$11:C$310, MATCH($C693, Ingredients!$B$11:$B$310, 0)), "")))</f>
        <v/>
      </c>
      <c r="AH693" s="105" t="str">
        <f>IF($C693="", "", IF(IFERROR(INDEX(Ingredients!D$11:D$310, MATCH($C693, Ingredients!$B$11:$B$310, 0)), "")="", "", IFERROR(INDEX(Ingredients!D$11:D$310, MATCH($C693, Ingredients!$B$11:$B$310, 0)), "")))</f>
        <v/>
      </c>
      <c r="AI693" s="106" t="str">
        <f>IF($C693="", "", IF(IFERROR(INDEX(Ingredients!E$11:E$310, MATCH($C693, Ingredients!$B$11:$B$310, 0)), "")="", "", IFERROR(INDEX(Ingredients!E$11:E$310, MATCH($C693, Ingredients!$B$11:$B$310, 0)), "")))</f>
        <v/>
      </c>
      <c r="AJ693" s="108" t="str">
        <f>IF($C693="", "", IF(IFERROR(INDEX(Ingredients!F$11:F$310, MATCH($C693, Ingredients!$B$11:$B$310, 0)), "")="", "", IFERROR(INDEX(Ingredients!F$11:F$310, MATCH($C693, Ingredients!$B$11:$B$310, 0)), "")))</f>
        <v/>
      </c>
      <c r="AK693" s="106" t="str">
        <f>IF($C693="", "", IF(IFERROR(INDEX(Ingredients!G$11:G$310, MATCH($C693, Ingredients!$B$11:$B$310, 0)), "")="", "", IFERROR(INDEX(Ingredients!G$11:G$310, MATCH($C693, Ingredients!$B$11:$B$310, 0)), "")))</f>
        <v/>
      </c>
      <c r="AL693" s="79" t="str">
        <f>IF($C693="", "", IF(IFERROR(INDEX(Ingredients!H$11:H$310, MATCH($C693, Ingredients!$B$11:$B$310, 0)), "")="", "", IFERROR(INDEX(Ingredients!H$11:H$310, MATCH($C693, Ingredients!$B$11:$B$310, 0)), "")))</f>
        <v/>
      </c>
      <c r="AN693" s="83" t="str">
        <f t="shared" si="155"/>
        <v/>
      </c>
      <c r="AP693" s="114" t="str">
        <f t="shared" si="165"/>
        <v/>
      </c>
      <c r="AR693" s="117" t="str">
        <f>IF($C693="", "", IF(IFERROR(INDEX(Ingredients!$AI$11:$AI$310, MATCH($C693, Ingredients!$B$11:$B$310, 0)), "")="", "", IFERROR(INDEX(Ingredients!$AI$11:$AI$310, MATCH($C693, Ingredients!$B$11:$B$310, 0)), "")))</f>
        <v/>
      </c>
      <c r="AT693" s="120" t="str">
        <f t="shared" si="166"/>
        <v/>
      </c>
      <c r="AV693" s="90" t="str">
        <f t="shared" si="156"/>
        <v/>
      </c>
      <c r="AX693" s="90" t="str">
        <f>IF($AV693="", "", COUNTIF($AV$11:$AV$5010, "&lt;"&amp;$AV693)+1+COUNTIF($AV$11:$AV693, $AV693)-1)</f>
        <v/>
      </c>
      <c r="AZ693" s="111" t="str">
        <f>IF($B693="", "", SUMIF('Shopping List'!$AV$11:$AV$25, $B693, 'Shopping List'!$BN$11:$BN$25))</f>
        <v/>
      </c>
      <c r="BB693" s="117" t="str">
        <f t="shared" si="167"/>
        <v/>
      </c>
    </row>
    <row r="694" spans="1:54" x14ac:dyDescent="0.25">
      <c r="A694" s="4"/>
      <c r="B694" s="37"/>
      <c r="C694" s="124"/>
      <c r="D694" s="39"/>
      <c r="E694" s="125"/>
      <c r="F694" s="48"/>
      <c r="G694" s="4"/>
      <c r="H694" s="4"/>
      <c r="I694" s="95" t="str">
        <f>IF($C694="", "", IF(IFERROR(INDEX(Ingredients!$C$11:$C$310, MATCH($C694, Ingredients!$B$11:$B$310, 0)), "")="", "", IFERROR(INDEX(Ingredients!$C$11:$C$310, MATCH($C694, Ingredients!$B$11:$B$310, 0)), "")))</f>
        <v/>
      </c>
      <c r="J694" s="73" t="str">
        <f>IF($B694="", "", IF(IFERROR(INDEX(Meals!$C$11:$C$260, MATCH($B694, Meals!$B$11:$B$260, 0)), "")="", "", IFERROR(INDEX(Meals!$C$11:$C$260, MATCH($B694, Meals!$B$11:$B$260, 0)), "")))</f>
        <v/>
      </c>
      <c r="K694" s="4"/>
      <c r="L694" s="72" t="str">
        <f t="shared" si="157"/>
        <v/>
      </c>
      <c r="M694" s="73" t="str">
        <f t="shared" si="158"/>
        <v/>
      </c>
      <c r="N694" s="4"/>
      <c r="O694" s="78" t="str">
        <f t="shared" si="159"/>
        <v/>
      </c>
      <c r="P694" s="79" t="str">
        <f t="shared" si="160"/>
        <v/>
      </c>
      <c r="Q694" s="4"/>
      <c r="R694" s="90" t="str">
        <f t="shared" si="161"/>
        <v/>
      </c>
      <c r="S694" s="4"/>
      <c r="Y694" s="18" t="str">
        <f t="shared" si="162"/>
        <v/>
      </c>
      <c r="AA694" s="18" t="str">
        <f t="shared" si="153"/>
        <v/>
      </c>
      <c r="AB694" s="18" t="str">
        <f t="shared" si="154"/>
        <v/>
      </c>
      <c r="AC694" s="18" t="str">
        <f t="shared" si="163"/>
        <v/>
      </c>
      <c r="AD694" s="18" t="str">
        <f t="shared" si="163"/>
        <v/>
      </c>
      <c r="AE694" s="18" t="str">
        <f t="shared" si="164"/>
        <v/>
      </c>
      <c r="AG694" s="95" t="str">
        <f>IF($C694="", "", IF(IFERROR(INDEX(Ingredients!C$11:C$310, MATCH($C694, Ingredients!$B$11:$B$310, 0)), "")="", "", IFERROR(INDEX(Ingredients!C$11:C$310, MATCH($C694, Ingredients!$B$11:$B$310, 0)), "")))</f>
        <v/>
      </c>
      <c r="AH694" s="105" t="str">
        <f>IF($C694="", "", IF(IFERROR(INDEX(Ingredients!D$11:D$310, MATCH($C694, Ingredients!$B$11:$B$310, 0)), "")="", "", IFERROR(INDEX(Ingredients!D$11:D$310, MATCH($C694, Ingredients!$B$11:$B$310, 0)), "")))</f>
        <v/>
      </c>
      <c r="AI694" s="106" t="str">
        <f>IF($C694="", "", IF(IFERROR(INDEX(Ingredients!E$11:E$310, MATCH($C694, Ingredients!$B$11:$B$310, 0)), "")="", "", IFERROR(INDEX(Ingredients!E$11:E$310, MATCH($C694, Ingredients!$B$11:$B$310, 0)), "")))</f>
        <v/>
      </c>
      <c r="AJ694" s="108" t="str">
        <f>IF($C694="", "", IF(IFERROR(INDEX(Ingredients!F$11:F$310, MATCH($C694, Ingredients!$B$11:$B$310, 0)), "")="", "", IFERROR(INDEX(Ingredients!F$11:F$310, MATCH($C694, Ingredients!$B$11:$B$310, 0)), "")))</f>
        <v/>
      </c>
      <c r="AK694" s="106" t="str">
        <f>IF($C694="", "", IF(IFERROR(INDEX(Ingredients!G$11:G$310, MATCH($C694, Ingredients!$B$11:$B$310, 0)), "")="", "", IFERROR(INDEX(Ingredients!G$11:G$310, MATCH($C694, Ingredients!$B$11:$B$310, 0)), "")))</f>
        <v/>
      </c>
      <c r="AL694" s="79" t="str">
        <f>IF($C694="", "", IF(IFERROR(INDEX(Ingredients!H$11:H$310, MATCH($C694, Ingredients!$B$11:$B$310, 0)), "")="", "", IFERROR(INDEX(Ingredients!H$11:H$310, MATCH($C694, Ingredients!$B$11:$B$310, 0)), "")))</f>
        <v/>
      </c>
      <c r="AN694" s="83" t="str">
        <f t="shared" si="155"/>
        <v/>
      </c>
      <c r="AP694" s="114" t="str">
        <f t="shared" si="165"/>
        <v/>
      </c>
      <c r="AR694" s="117" t="str">
        <f>IF($C694="", "", IF(IFERROR(INDEX(Ingredients!$AI$11:$AI$310, MATCH($C694, Ingredients!$B$11:$B$310, 0)), "")="", "", IFERROR(INDEX(Ingredients!$AI$11:$AI$310, MATCH($C694, Ingredients!$B$11:$B$310, 0)), "")))</f>
        <v/>
      </c>
      <c r="AT694" s="120" t="str">
        <f t="shared" si="166"/>
        <v/>
      </c>
      <c r="AV694" s="90" t="str">
        <f t="shared" si="156"/>
        <v/>
      </c>
      <c r="AX694" s="90" t="str">
        <f>IF($AV694="", "", COUNTIF($AV$11:$AV$5010, "&lt;"&amp;$AV694)+1+COUNTIF($AV$11:$AV694, $AV694)-1)</f>
        <v/>
      </c>
      <c r="AZ694" s="111" t="str">
        <f>IF($B694="", "", SUMIF('Shopping List'!$AV$11:$AV$25, $B694, 'Shopping List'!$BN$11:$BN$25))</f>
        <v/>
      </c>
      <c r="BB694" s="117" t="str">
        <f t="shared" si="167"/>
        <v/>
      </c>
    </row>
    <row r="695" spans="1:54" x14ac:dyDescent="0.25">
      <c r="A695" s="4"/>
      <c r="B695" s="37"/>
      <c r="C695" s="124"/>
      <c r="D695" s="39"/>
      <c r="E695" s="125"/>
      <c r="F695" s="48"/>
      <c r="G695" s="4"/>
      <c r="H695" s="4"/>
      <c r="I695" s="95" t="str">
        <f>IF($C695="", "", IF(IFERROR(INDEX(Ingredients!$C$11:$C$310, MATCH($C695, Ingredients!$B$11:$B$310, 0)), "")="", "", IFERROR(INDEX(Ingredients!$C$11:$C$310, MATCH($C695, Ingredients!$B$11:$B$310, 0)), "")))</f>
        <v/>
      </c>
      <c r="J695" s="73" t="str">
        <f>IF($B695="", "", IF(IFERROR(INDEX(Meals!$C$11:$C$260, MATCH($B695, Meals!$B$11:$B$260, 0)), "")="", "", IFERROR(INDEX(Meals!$C$11:$C$260, MATCH($B695, Meals!$B$11:$B$260, 0)), "")))</f>
        <v/>
      </c>
      <c r="K695" s="4"/>
      <c r="L695" s="72" t="str">
        <f t="shared" si="157"/>
        <v/>
      </c>
      <c r="M695" s="73" t="str">
        <f t="shared" si="158"/>
        <v/>
      </c>
      <c r="N695" s="4"/>
      <c r="O695" s="78" t="str">
        <f t="shared" si="159"/>
        <v/>
      </c>
      <c r="P695" s="79" t="str">
        <f t="shared" si="160"/>
        <v/>
      </c>
      <c r="Q695" s="4"/>
      <c r="R695" s="90" t="str">
        <f t="shared" si="161"/>
        <v/>
      </c>
      <c r="S695" s="4"/>
      <c r="Y695" s="18" t="str">
        <f t="shared" si="162"/>
        <v/>
      </c>
      <c r="AA695" s="18" t="str">
        <f t="shared" si="153"/>
        <v/>
      </c>
      <c r="AB695" s="18" t="str">
        <f t="shared" si="154"/>
        <v/>
      </c>
      <c r="AC695" s="18" t="str">
        <f t="shared" si="163"/>
        <v/>
      </c>
      <c r="AD695" s="18" t="str">
        <f t="shared" si="163"/>
        <v/>
      </c>
      <c r="AE695" s="18" t="str">
        <f t="shared" si="164"/>
        <v/>
      </c>
      <c r="AG695" s="95" t="str">
        <f>IF($C695="", "", IF(IFERROR(INDEX(Ingredients!C$11:C$310, MATCH($C695, Ingredients!$B$11:$B$310, 0)), "")="", "", IFERROR(INDEX(Ingredients!C$11:C$310, MATCH($C695, Ingredients!$B$11:$B$310, 0)), "")))</f>
        <v/>
      </c>
      <c r="AH695" s="105" t="str">
        <f>IF($C695="", "", IF(IFERROR(INDEX(Ingredients!D$11:D$310, MATCH($C695, Ingredients!$B$11:$B$310, 0)), "")="", "", IFERROR(INDEX(Ingredients!D$11:D$310, MATCH($C695, Ingredients!$B$11:$B$310, 0)), "")))</f>
        <v/>
      </c>
      <c r="AI695" s="106" t="str">
        <f>IF($C695="", "", IF(IFERROR(INDEX(Ingredients!E$11:E$310, MATCH($C695, Ingredients!$B$11:$B$310, 0)), "")="", "", IFERROR(INDEX(Ingredients!E$11:E$310, MATCH($C695, Ingredients!$B$11:$B$310, 0)), "")))</f>
        <v/>
      </c>
      <c r="AJ695" s="108" t="str">
        <f>IF($C695="", "", IF(IFERROR(INDEX(Ingredients!F$11:F$310, MATCH($C695, Ingredients!$B$11:$B$310, 0)), "")="", "", IFERROR(INDEX(Ingredients!F$11:F$310, MATCH($C695, Ingredients!$B$11:$B$310, 0)), "")))</f>
        <v/>
      </c>
      <c r="AK695" s="106" t="str">
        <f>IF($C695="", "", IF(IFERROR(INDEX(Ingredients!G$11:G$310, MATCH($C695, Ingredients!$B$11:$B$310, 0)), "")="", "", IFERROR(INDEX(Ingredients!G$11:G$310, MATCH($C695, Ingredients!$B$11:$B$310, 0)), "")))</f>
        <v/>
      </c>
      <c r="AL695" s="79" t="str">
        <f>IF($C695="", "", IF(IFERROR(INDEX(Ingredients!H$11:H$310, MATCH($C695, Ingredients!$B$11:$B$310, 0)), "")="", "", IFERROR(INDEX(Ingredients!H$11:H$310, MATCH($C695, Ingredients!$B$11:$B$310, 0)), "")))</f>
        <v/>
      </c>
      <c r="AN695" s="83" t="str">
        <f t="shared" si="155"/>
        <v/>
      </c>
      <c r="AP695" s="114" t="str">
        <f t="shared" si="165"/>
        <v/>
      </c>
      <c r="AR695" s="117" t="str">
        <f>IF($C695="", "", IF(IFERROR(INDEX(Ingredients!$AI$11:$AI$310, MATCH($C695, Ingredients!$B$11:$B$310, 0)), "")="", "", IFERROR(INDEX(Ingredients!$AI$11:$AI$310, MATCH($C695, Ingredients!$B$11:$B$310, 0)), "")))</f>
        <v/>
      </c>
      <c r="AT695" s="120" t="str">
        <f t="shared" si="166"/>
        <v/>
      </c>
      <c r="AV695" s="90" t="str">
        <f t="shared" si="156"/>
        <v/>
      </c>
      <c r="AX695" s="90" t="str">
        <f>IF($AV695="", "", COUNTIF($AV$11:$AV$5010, "&lt;"&amp;$AV695)+1+COUNTIF($AV$11:$AV695, $AV695)-1)</f>
        <v/>
      </c>
      <c r="AZ695" s="111" t="str">
        <f>IF($B695="", "", SUMIF('Shopping List'!$AV$11:$AV$25, $B695, 'Shopping List'!$BN$11:$BN$25))</f>
        <v/>
      </c>
      <c r="BB695" s="117" t="str">
        <f t="shared" si="167"/>
        <v/>
      </c>
    </row>
    <row r="696" spans="1:54" x14ac:dyDescent="0.25">
      <c r="A696" s="4"/>
      <c r="B696" s="37"/>
      <c r="C696" s="124"/>
      <c r="D696" s="39"/>
      <c r="E696" s="125"/>
      <c r="F696" s="48"/>
      <c r="G696" s="4"/>
      <c r="H696" s="4"/>
      <c r="I696" s="95" t="str">
        <f>IF($C696="", "", IF(IFERROR(INDEX(Ingredients!$C$11:$C$310, MATCH($C696, Ingredients!$B$11:$B$310, 0)), "")="", "", IFERROR(INDEX(Ingredients!$C$11:$C$310, MATCH($C696, Ingredients!$B$11:$B$310, 0)), "")))</f>
        <v/>
      </c>
      <c r="J696" s="73" t="str">
        <f>IF($B696="", "", IF(IFERROR(INDEX(Meals!$C$11:$C$260, MATCH($B696, Meals!$B$11:$B$260, 0)), "")="", "", IFERROR(INDEX(Meals!$C$11:$C$260, MATCH($B696, Meals!$B$11:$B$260, 0)), "")))</f>
        <v/>
      </c>
      <c r="K696" s="4"/>
      <c r="L696" s="72" t="str">
        <f t="shared" si="157"/>
        <v/>
      </c>
      <c r="M696" s="73" t="str">
        <f t="shared" si="158"/>
        <v/>
      </c>
      <c r="N696" s="4"/>
      <c r="O696" s="78" t="str">
        <f t="shared" si="159"/>
        <v/>
      </c>
      <c r="P696" s="79" t="str">
        <f t="shared" si="160"/>
        <v/>
      </c>
      <c r="Q696" s="4"/>
      <c r="R696" s="90" t="str">
        <f t="shared" si="161"/>
        <v/>
      </c>
      <c r="S696" s="4"/>
      <c r="Y696" s="18" t="str">
        <f t="shared" si="162"/>
        <v/>
      </c>
      <c r="AA696" s="18" t="str">
        <f t="shared" si="153"/>
        <v/>
      </c>
      <c r="AB696" s="18" t="str">
        <f t="shared" si="154"/>
        <v/>
      </c>
      <c r="AC696" s="18" t="str">
        <f t="shared" si="163"/>
        <v/>
      </c>
      <c r="AD696" s="18" t="str">
        <f t="shared" si="163"/>
        <v/>
      </c>
      <c r="AE696" s="18" t="str">
        <f t="shared" si="164"/>
        <v/>
      </c>
      <c r="AG696" s="95" t="str">
        <f>IF($C696="", "", IF(IFERROR(INDEX(Ingredients!C$11:C$310, MATCH($C696, Ingredients!$B$11:$B$310, 0)), "")="", "", IFERROR(INDEX(Ingredients!C$11:C$310, MATCH($C696, Ingredients!$B$11:$B$310, 0)), "")))</f>
        <v/>
      </c>
      <c r="AH696" s="105" t="str">
        <f>IF($C696="", "", IF(IFERROR(INDEX(Ingredients!D$11:D$310, MATCH($C696, Ingredients!$B$11:$B$310, 0)), "")="", "", IFERROR(INDEX(Ingredients!D$11:D$310, MATCH($C696, Ingredients!$B$11:$B$310, 0)), "")))</f>
        <v/>
      </c>
      <c r="AI696" s="106" t="str">
        <f>IF($C696="", "", IF(IFERROR(INDEX(Ingredients!E$11:E$310, MATCH($C696, Ingredients!$B$11:$B$310, 0)), "")="", "", IFERROR(INDEX(Ingredients!E$11:E$310, MATCH($C696, Ingredients!$B$11:$B$310, 0)), "")))</f>
        <v/>
      </c>
      <c r="AJ696" s="108" t="str">
        <f>IF($C696="", "", IF(IFERROR(INDEX(Ingredients!F$11:F$310, MATCH($C696, Ingredients!$B$11:$B$310, 0)), "")="", "", IFERROR(INDEX(Ingredients!F$11:F$310, MATCH($C696, Ingredients!$B$11:$B$310, 0)), "")))</f>
        <v/>
      </c>
      <c r="AK696" s="106" t="str">
        <f>IF($C696="", "", IF(IFERROR(INDEX(Ingredients!G$11:G$310, MATCH($C696, Ingredients!$B$11:$B$310, 0)), "")="", "", IFERROR(INDEX(Ingredients!G$11:G$310, MATCH($C696, Ingredients!$B$11:$B$310, 0)), "")))</f>
        <v/>
      </c>
      <c r="AL696" s="79" t="str">
        <f>IF($C696="", "", IF(IFERROR(INDEX(Ingredients!H$11:H$310, MATCH($C696, Ingredients!$B$11:$B$310, 0)), "")="", "", IFERROR(INDEX(Ingredients!H$11:H$310, MATCH($C696, Ingredients!$B$11:$B$310, 0)), "")))</f>
        <v/>
      </c>
      <c r="AN696" s="83" t="str">
        <f t="shared" si="155"/>
        <v/>
      </c>
      <c r="AP696" s="114" t="str">
        <f t="shared" si="165"/>
        <v/>
      </c>
      <c r="AR696" s="117" t="str">
        <f>IF($C696="", "", IF(IFERROR(INDEX(Ingredients!$AI$11:$AI$310, MATCH($C696, Ingredients!$B$11:$B$310, 0)), "")="", "", IFERROR(INDEX(Ingredients!$AI$11:$AI$310, MATCH($C696, Ingredients!$B$11:$B$310, 0)), "")))</f>
        <v/>
      </c>
      <c r="AT696" s="120" t="str">
        <f t="shared" si="166"/>
        <v/>
      </c>
      <c r="AV696" s="90" t="str">
        <f t="shared" si="156"/>
        <v/>
      </c>
      <c r="AX696" s="90" t="str">
        <f>IF($AV696="", "", COUNTIF($AV$11:$AV$5010, "&lt;"&amp;$AV696)+1+COUNTIF($AV$11:$AV696, $AV696)-1)</f>
        <v/>
      </c>
      <c r="AZ696" s="111" t="str">
        <f>IF($B696="", "", SUMIF('Shopping List'!$AV$11:$AV$25, $B696, 'Shopping List'!$BN$11:$BN$25))</f>
        <v/>
      </c>
      <c r="BB696" s="117" t="str">
        <f t="shared" si="167"/>
        <v/>
      </c>
    </row>
    <row r="697" spans="1:54" x14ac:dyDescent="0.25">
      <c r="A697" s="4"/>
      <c r="B697" s="37"/>
      <c r="C697" s="124"/>
      <c r="D697" s="39"/>
      <c r="E697" s="125"/>
      <c r="F697" s="48"/>
      <c r="G697" s="4"/>
      <c r="H697" s="4"/>
      <c r="I697" s="95" t="str">
        <f>IF($C697="", "", IF(IFERROR(INDEX(Ingredients!$C$11:$C$310, MATCH($C697, Ingredients!$B$11:$B$310, 0)), "")="", "", IFERROR(INDEX(Ingredients!$C$11:$C$310, MATCH($C697, Ingredients!$B$11:$B$310, 0)), "")))</f>
        <v/>
      </c>
      <c r="J697" s="73" t="str">
        <f>IF($B697="", "", IF(IFERROR(INDEX(Meals!$C$11:$C$260, MATCH($B697, Meals!$B$11:$B$260, 0)), "")="", "", IFERROR(INDEX(Meals!$C$11:$C$260, MATCH($B697, Meals!$B$11:$B$260, 0)), "")))</f>
        <v/>
      </c>
      <c r="K697" s="4"/>
      <c r="L697" s="72" t="str">
        <f t="shared" si="157"/>
        <v/>
      </c>
      <c r="M697" s="73" t="str">
        <f t="shared" si="158"/>
        <v/>
      </c>
      <c r="N697" s="4"/>
      <c r="O697" s="78" t="str">
        <f t="shared" si="159"/>
        <v/>
      </c>
      <c r="P697" s="79" t="str">
        <f t="shared" si="160"/>
        <v/>
      </c>
      <c r="Q697" s="4"/>
      <c r="R697" s="90" t="str">
        <f t="shared" si="161"/>
        <v/>
      </c>
      <c r="S697" s="4"/>
      <c r="Y697" s="18" t="str">
        <f t="shared" si="162"/>
        <v/>
      </c>
      <c r="AA697" s="18" t="str">
        <f t="shared" si="153"/>
        <v/>
      </c>
      <c r="AB697" s="18" t="str">
        <f t="shared" si="154"/>
        <v/>
      </c>
      <c r="AC697" s="18" t="str">
        <f t="shared" si="163"/>
        <v/>
      </c>
      <c r="AD697" s="18" t="str">
        <f t="shared" si="163"/>
        <v/>
      </c>
      <c r="AE697" s="18" t="str">
        <f t="shared" si="164"/>
        <v/>
      </c>
      <c r="AG697" s="95" t="str">
        <f>IF($C697="", "", IF(IFERROR(INDEX(Ingredients!C$11:C$310, MATCH($C697, Ingredients!$B$11:$B$310, 0)), "")="", "", IFERROR(INDEX(Ingredients!C$11:C$310, MATCH($C697, Ingredients!$B$11:$B$310, 0)), "")))</f>
        <v/>
      </c>
      <c r="AH697" s="105" t="str">
        <f>IF($C697="", "", IF(IFERROR(INDEX(Ingredients!D$11:D$310, MATCH($C697, Ingredients!$B$11:$B$310, 0)), "")="", "", IFERROR(INDEX(Ingredients!D$11:D$310, MATCH($C697, Ingredients!$B$11:$B$310, 0)), "")))</f>
        <v/>
      </c>
      <c r="AI697" s="106" t="str">
        <f>IF($C697="", "", IF(IFERROR(INDEX(Ingredients!E$11:E$310, MATCH($C697, Ingredients!$B$11:$B$310, 0)), "")="", "", IFERROR(INDEX(Ingredients!E$11:E$310, MATCH($C697, Ingredients!$B$11:$B$310, 0)), "")))</f>
        <v/>
      </c>
      <c r="AJ697" s="108" t="str">
        <f>IF($C697="", "", IF(IFERROR(INDEX(Ingredients!F$11:F$310, MATCH($C697, Ingredients!$B$11:$B$310, 0)), "")="", "", IFERROR(INDEX(Ingredients!F$11:F$310, MATCH($C697, Ingredients!$B$11:$B$310, 0)), "")))</f>
        <v/>
      </c>
      <c r="AK697" s="106" t="str">
        <f>IF($C697="", "", IF(IFERROR(INDEX(Ingredients!G$11:G$310, MATCH($C697, Ingredients!$B$11:$B$310, 0)), "")="", "", IFERROR(INDEX(Ingredients!G$11:G$310, MATCH($C697, Ingredients!$B$11:$B$310, 0)), "")))</f>
        <v/>
      </c>
      <c r="AL697" s="79" t="str">
        <f>IF($C697="", "", IF(IFERROR(INDEX(Ingredients!H$11:H$310, MATCH($C697, Ingredients!$B$11:$B$310, 0)), "")="", "", IFERROR(INDEX(Ingredients!H$11:H$310, MATCH($C697, Ingredients!$B$11:$B$310, 0)), "")))</f>
        <v/>
      </c>
      <c r="AN697" s="83" t="str">
        <f t="shared" si="155"/>
        <v/>
      </c>
      <c r="AP697" s="114" t="str">
        <f t="shared" si="165"/>
        <v/>
      </c>
      <c r="AR697" s="117" t="str">
        <f>IF($C697="", "", IF(IFERROR(INDEX(Ingredients!$AI$11:$AI$310, MATCH($C697, Ingredients!$B$11:$B$310, 0)), "")="", "", IFERROR(INDEX(Ingredients!$AI$11:$AI$310, MATCH($C697, Ingredients!$B$11:$B$310, 0)), "")))</f>
        <v/>
      </c>
      <c r="AT697" s="120" t="str">
        <f t="shared" si="166"/>
        <v/>
      </c>
      <c r="AV697" s="90" t="str">
        <f t="shared" si="156"/>
        <v/>
      </c>
      <c r="AX697" s="90" t="str">
        <f>IF($AV697="", "", COUNTIF($AV$11:$AV$5010, "&lt;"&amp;$AV697)+1+COUNTIF($AV$11:$AV697, $AV697)-1)</f>
        <v/>
      </c>
      <c r="AZ697" s="111" t="str">
        <f>IF($B697="", "", SUMIF('Shopping List'!$AV$11:$AV$25, $B697, 'Shopping List'!$BN$11:$BN$25))</f>
        <v/>
      </c>
      <c r="BB697" s="117" t="str">
        <f t="shared" si="167"/>
        <v/>
      </c>
    </row>
    <row r="698" spans="1:54" x14ac:dyDescent="0.25">
      <c r="A698" s="4"/>
      <c r="B698" s="37"/>
      <c r="C698" s="124"/>
      <c r="D698" s="39"/>
      <c r="E698" s="125"/>
      <c r="F698" s="48"/>
      <c r="G698" s="4"/>
      <c r="H698" s="4"/>
      <c r="I698" s="95" t="str">
        <f>IF($C698="", "", IF(IFERROR(INDEX(Ingredients!$C$11:$C$310, MATCH($C698, Ingredients!$B$11:$B$310, 0)), "")="", "", IFERROR(INDEX(Ingredients!$C$11:$C$310, MATCH($C698, Ingredients!$B$11:$B$310, 0)), "")))</f>
        <v/>
      </c>
      <c r="J698" s="73" t="str">
        <f>IF($B698="", "", IF(IFERROR(INDEX(Meals!$C$11:$C$260, MATCH($B698, Meals!$B$11:$B$260, 0)), "")="", "", IFERROR(INDEX(Meals!$C$11:$C$260, MATCH($B698, Meals!$B$11:$B$260, 0)), "")))</f>
        <v/>
      </c>
      <c r="K698" s="4"/>
      <c r="L698" s="72" t="str">
        <f t="shared" si="157"/>
        <v/>
      </c>
      <c r="M698" s="73" t="str">
        <f t="shared" si="158"/>
        <v/>
      </c>
      <c r="N698" s="4"/>
      <c r="O698" s="78" t="str">
        <f t="shared" si="159"/>
        <v/>
      </c>
      <c r="P698" s="79" t="str">
        <f t="shared" si="160"/>
        <v/>
      </c>
      <c r="Q698" s="4"/>
      <c r="R698" s="90" t="str">
        <f t="shared" si="161"/>
        <v/>
      </c>
      <c r="S698" s="4"/>
      <c r="Y698" s="18" t="str">
        <f t="shared" si="162"/>
        <v/>
      </c>
      <c r="AA698" s="18" t="str">
        <f t="shared" si="153"/>
        <v/>
      </c>
      <c r="AB698" s="18" t="str">
        <f t="shared" si="154"/>
        <v/>
      </c>
      <c r="AC698" s="18" t="str">
        <f t="shared" si="163"/>
        <v/>
      </c>
      <c r="AD698" s="18" t="str">
        <f t="shared" si="163"/>
        <v/>
      </c>
      <c r="AE698" s="18" t="str">
        <f t="shared" si="164"/>
        <v/>
      </c>
      <c r="AG698" s="95" t="str">
        <f>IF($C698="", "", IF(IFERROR(INDEX(Ingredients!C$11:C$310, MATCH($C698, Ingredients!$B$11:$B$310, 0)), "")="", "", IFERROR(INDEX(Ingredients!C$11:C$310, MATCH($C698, Ingredients!$B$11:$B$310, 0)), "")))</f>
        <v/>
      </c>
      <c r="AH698" s="105" t="str">
        <f>IF($C698="", "", IF(IFERROR(INDEX(Ingredients!D$11:D$310, MATCH($C698, Ingredients!$B$11:$B$310, 0)), "")="", "", IFERROR(INDEX(Ingredients!D$11:D$310, MATCH($C698, Ingredients!$B$11:$B$310, 0)), "")))</f>
        <v/>
      </c>
      <c r="AI698" s="106" t="str">
        <f>IF($C698="", "", IF(IFERROR(INDEX(Ingredients!E$11:E$310, MATCH($C698, Ingredients!$B$11:$B$310, 0)), "")="", "", IFERROR(INDEX(Ingredients!E$11:E$310, MATCH($C698, Ingredients!$B$11:$B$310, 0)), "")))</f>
        <v/>
      </c>
      <c r="AJ698" s="108" t="str">
        <f>IF($C698="", "", IF(IFERROR(INDEX(Ingredients!F$11:F$310, MATCH($C698, Ingredients!$B$11:$B$310, 0)), "")="", "", IFERROR(INDEX(Ingredients!F$11:F$310, MATCH($C698, Ingredients!$B$11:$B$310, 0)), "")))</f>
        <v/>
      </c>
      <c r="AK698" s="106" t="str">
        <f>IF($C698="", "", IF(IFERROR(INDEX(Ingredients!G$11:G$310, MATCH($C698, Ingredients!$B$11:$B$310, 0)), "")="", "", IFERROR(INDEX(Ingredients!G$11:G$310, MATCH($C698, Ingredients!$B$11:$B$310, 0)), "")))</f>
        <v/>
      </c>
      <c r="AL698" s="79" t="str">
        <f>IF($C698="", "", IF(IFERROR(INDEX(Ingredients!H$11:H$310, MATCH($C698, Ingredients!$B$11:$B$310, 0)), "")="", "", IFERROR(INDEX(Ingredients!H$11:H$310, MATCH($C698, Ingredients!$B$11:$B$310, 0)), "")))</f>
        <v/>
      </c>
      <c r="AN698" s="83" t="str">
        <f t="shared" si="155"/>
        <v/>
      </c>
      <c r="AP698" s="114" t="str">
        <f t="shared" si="165"/>
        <v/>
      </c>
      <c r="AR698" s="117" t="str">
        <f>IF($C698="", "", IF(IFERROR(INDEX(Ingredients!$AI$11:$AI$310, MATCH($C698, Ingredients!$B$11:$B$310, 0)), "")="", "", IFERROR(INDEX(Ingredients!$AI$11:$AI$310, MATCH($C698, Ingredients!$B$11:$B$310, 0)), "")))</f>
        <v/>
      </c>
      <c r="AT698" s="120" t="str">
        <f t="shared" si="166"/>
        <v/>
      </c>
      <c r="AV698" s="90" t="str">
        <f t="shared" si="156"/>
        <v/>
      </c>
      <c r="AX698" s="90" t="str">
        <f>IF($AV698="", "", COUNTIF($AV$11:$AV$5010, "&lt;"&amp;$AV698)+1+COUNTIF($AV$11:$AV698, $AV698)-1)</f>
        <v/>
      </c>
      <c r="AZ698" s="111" t="str">
        <f>IF($B698="", "", SUMIF('Shopping List'!$AV$11:$AV$25, $B698, 'Shopping List'!$BN$11:$BN$25))</f>
        <v/>
      </c>
      <c r="BB698" s="117" t="str">
        <f t="shared" si="167"/>
        <v/>
      </c>
    </row>
    <row r="699" spans="1:54" x14ac:dyDescent="0.25">
      <c r="A699" s="4"/>
      <c r="B699" s="37"/>
      <c r="C699" s="124"/>
      <c r="D699" s="39"/>
      <c r="E699" s="125"/>
      <c r="F699" s="48"/>
      <c r="G699" s="4"/>
      <c r="H699" s="4"/>
      <c r="I699" s="95" t="str">
        <f>IF($C699="", "", IF(IFERROR(INDEX(Ingredients!$C$11:$C$310, MATCH($C699, Ingredients!$B$11:$B$310, 0)), "")="", "", IFERROR(INDEX(Ingredients!$C$11:$C$310, MATCH($C699, Ingredients!$B$11:$B$310, 0)), "")))</f>
        <v/>
      </c>
      <c r="J699" s="73" t="str">
        <f>IF($B699="", "", IF(IFERROR(INDEX(Meals!$C$11:$C$260, MATCH($B699, Meals!$B$11:$B$260, 0)), "")="", "", IFERROR(INDEX(Meals!$C$11:$C$260, MATCH($B699, Meals!$B$11:$B$260, 0)), "")))</f>
        <v/>
      </c>
      <c r="K699" s="4"/>
      <c r="L699" s="72" t="str">
        <f t="shared" si="157"/>
        <v/>
      </c>
      <c r="M699" s="73" t="str">
        <f t="shared" si="158"/>
        <v/>
      </c>
      <c r="N699" s="4"/>
      <c r="O699" s="78" t="str">
        <f t="shared" si="159"/>
        <v/>
      </c>
      <c r="P699" s="79" t="str">
        <f t="shared" si="160"/>
        <v/>
      </c>
      <c r="Q699" s="4"/>
      <c r="R699" s="90" t="str">
        <f t="shared" si="161"/>
        <v/>
      </c>
      <c r="S699" s="4"/>
      <c r="Y699" s="18" t="str">
        <f t="shared" si="162"/>
        <v/>
      </c>
      <c r="AA699" s="18" t="str">
        <f t="shared" si="153"/>
        <v/>
      </c>
      <c r="AB699" s="18" t="str">
        <f t="shared" si="154"/>
        <v/>
      </c>
      <c r="AC699" s="18" t="str">
        <f t="shared" si="163"/>
        <v/>
      </c>
      <c r="AD699" s="18" t="str">
        <f t="shared" si="163"/>
        <v/>
      </c>
      <c r="AE699" s="18" t="str">
        <f t="shared" si="164"/>
        <v/>
      </c>
      <c r="AG699" s="95" t="str">
        <f>IF($C699="", "", IF(IFERROR(INDEX(Ingredients!C$11:C$310, MATCH($C699, Ingredients!$B$11:$B$310, 0)), "")="", "", IFERROR(INDEX(Ingredients!C$11:C$310, MATCH($C699, Ingredients!$B$11:$B$310, 0)), "")))</f>
        <v/>
      </c>
      <c r="AH699" s="105" t="str">
        <f>IF($C699="", "", IF(IFERROR(INDEX(Ingredients!D$11:D$310, MATCH($C699, Ingredients!$B$11:$B$310, 0)), "")="", "", IFERROR(INDEX(Ingredients!D$11:D$310, MATCH($C699, Ingredients!$B$11:$B$310, 0)), "")))</f>
        <v/>
      </c>
      <c r="AI699" s="106" t="str">
        <f>IF($C699="", "", IF(IFERROR(INDEX(Ingredients!E$11:E$310, MATCH($C699, Ingredients!$B$11:$B$310, 0)), "")="", "", IFERROR(INDEX(Ingredients!E$11:E$310, MATCH($C699, Ingredients!$B$11:$B$310, 0)), "")))</f>
        <v/>
      </c>
      <c r="AJ699" s="108" t="str">
        <f>IF($C699="", "", IF(IFERROR(INDEX(Ingredients!F$11:F$310, MATCH($C699, Ingredients!$B$11:$B$310, 0)), "")="", "", IFERROR(INDEX(Ingredients!F$11:F$310, MATCH($C699, Ingredients!$B$11:$B$310, 0)), "")))</f>
        <v/>
      </c>
      <c r="AK699" s="106" t="str">
        <f>IF($C699="", "", IF(IFERROR(INDEX(Ingredients!G$11:G$310, MATCH($C699, Ingredients!$B$11:$B$310, 0)), "")="", "", IFERROR(INDEX(Ingredients!G$11:G$310, MATCH($C699, Ingredients!$B$11:$B$310, 0)), "")))</f>
        <v/>
      </c>
      <c r="AL699" s="79" t="str">
        <f>IF($C699="", "", IF(IFERROR(INDEX(Ingredients!H$11:H$310, MATCH($C699, Ingredients!$B$11:$B$310, 0)), "")="", "", IFERROR(INDEX(Ingredients!H$11:H$310, MATCH($C699, Ingredients!$B$11:$B$310, 0)), "")))</f>
        <v/>
      </c>
      <c r="AN699" s="83" t="str">
        <f t="shared" si="155"/>
        <v/>
      </c>
      <c r="AP699" s="114" t="str">
        <f t="shared" si="165"/>
        <v/>
      </c>
      <c r="AR699" s="117" t="str">
        <f>IF($C699="", "", IF(IFERROR(INDEX(Ingredients!$AI$11:$AI$310, MATCH($C699, Ingredients!$B$11:$B$310, 0)), "")="", "", IFERROR(INDEX(Ingredients!$AI$11:$AI$310, MATCH($C699, Ingredients!$B$11:$B$310, 0)), "")))</f>
        <v/>
      </c>
      <c r="AT699" s="120" t="str">
        <f t="shared" si="166"/>
        <v/>
      </c>
      <c r="AV699" s="90" t="str">
        <f t="shared" si="156"/>
        <v/>
      </c>
      <c r="AX699" s="90" t="str">
        <f>IF($AV699="", "", COUNTIF($AV$11:$AV$5010, "&lt;"&amp;$AV699)+1+COUNTIF($AV$11:$AV699, $AV699)-1)</f>
        <v/>
      </c>
      <c r="AZ699" s="111" t="str">
        <f>IF($B699="", "", SUMIF('Shopping List'!$AV$11:$AV$25, $B699, 'Shopping List'!$BN$11:$BN$25))</f>
        <v/>
      </c>
      <c r="BB699" s="117" t="str">
        <f t="shared" si="167"/>
        <v/>
      </c>
    </row>
    <row r="700" spans="1:54" x14ac:dyDescent="0.25">
      <c r="A700" s="4"/>
      <c r="B700" s="37"/>
      <c r="C700" s="124"/>
      <c r="D700" s="39"/>
      <c r="E700" s="125"/>
      <c r="F700" s="48"/>
      <c r="G700" s="4"/>
      <c r="H700" s="4"/>
      <c r="I700" s="95" t="str">
        <f>IF($C700="", "", IF(IFERROR(INDEX(Ingredients!$C$11:$C$310, MATCH($C700, Ingredients!$B$11:$B$310, 0)), "")="", "", IFERROR(INDEX(Ingredients!$C$11:$C$310, MATCH($C700, Ingredients!$B$11:$B$310, 0)), "")))</f>
        <v/>
      </c>
      <c r="J700" s="73" t="str">
        <f>IF($B700="", "", IF(IFERROR(INDEX(Meals!$C$11:$C$260, MATCH($B700, Meals!$B$11:$B$260, 0)), "")="", "", IFERROR(INDEX(Meals!$C$11:$C$260, MATCH($B700, Meals!$B$11:$B$260, 0)), "")))</f>
        <v/>
      </c>
      <c r="K700" s="4"/>
      <c r="L700" s="72" t="str">
        <f t="shared" si="157"/>
        <v/>
      </c>
      <c r="M700" s="73" t="str">
        <f t="shared" si="158"/>
        <v/>
      </c>
      <c r="N700" s="4"/>
      <c r="O700" s="78" t="str">
        <f t="shared" si="159"/>
        <v/>
      </c>
      <c r="P700" s="79" t="str">
        <f t="shared" si="160"/>
        <v/>
      </c>
      <c r="Q700" s="4"/>
      <c r="R700" s="90" t="str">
        <f t="shared" si="161"/>
        <v/>
      </c>
      <c r="S700" s="4"/>
      <c r="Y700" s="18" t="str">
        <f t="shared" si="162"/>
        <v/>
      </c>
      <c r="AA700" s="18" t="str">
        <f t="shared" si="153"/>
        <v/>
      </c>
      <c r="AB700" s="18" t="str">
        <f t="shared" si="154"/>
        <v/>
      </c>
      <c r="AC700" s="18" t="str">
        <f t="shared" si="163"/>
        <v/>
      </c>
      <c r="AD700" s="18" t="str">
        <f t="shared" si="163"/>
        <v/>
      </c>
      <c r="AE700" s="18" t="str">
        <f t="shared" si="164"/>
        <v/>
      </c>
      <c r="AG700" s="95" t="str">
        <f>IF($C700="", "", IF(IFERROR(INDEX(Ingredients!C$11:C$310, MATCH($C700, Ingredients!$B$11:$B$310, 0)), "")="", "", IFERROR(INDEX(Ingredients!C$11:C$310, MATCH($C700, Ingredients!$B$11:$B$310, 0)), "")))</f>
        <v/>
      </c>
      <c r="AH700" s="105" t="str">
        <f>IF($C700="", "", IF(IFERROR(INDEX(Ingredients!D$11:D$310, MATCH($C700, Ingredients!$B$11:$B$310, 0)), "")="", "", IFERROR(INDEX(Ingredients!D$11:D$310, MATCH($C700, Ingredients!$B$11:$B$310, 0)), "")))</f>
        <v/>
      </c>
      <c r="AI700" s="106" t="str">
        <f>IF($C700="", "", IF(IFERROR(INDEX(Ingredients!E$11:E$310, MATCH($C700, Ingredients!$B$11:$B$310, 0)), "")="", "", IFERROR(INDEX(Ingredients!E$11:E$310, MATCH($C700, Ingredients!$B$11:$B$310, 0)), "")))</f>
        <v/>
      </c>
      <c r="AJ700" s="108" t="str">
        <f>IF($C700="", "", IF(IFERROR(INDEX(Ingredients!F$11:F$310, MATCH($C700, Ingredients!$B$11:$B$310, 0)), "")="", "", IFERROR(INDEX(Ingredients!F$11:F$310, MATCH($C700, Ingredients!$B$11:$B$310, 0)), "")))</f>
        <v/>
      </c>
      <c r="AK700" s="106" t="str">
        <f>IF($C700="", "", IF(IFERROR(INDEX(Ingredients!G$11:G$310, MATCH($C700, Ingredients!$B$11:$B$310, 0)), "")="", "", IFERROR(INDEX(Ingredients!G$11:G$310, MATCH($C700, Ingredients!$B$11:$B$310, 0)), "")))</f>
        <v/>
      </c>
      <c r="AL700" s="79" t="str">
        <f>IF($C700="", "", IF(IFERROR(INDEX(Ingredients!H$11:H$310, MATCH($C700, Ingredients!$B$11:$B$310, 0)), "")="", "", IFERROR(INDEX(Ingredients!H$11:H$310, MATCH($C700, Ingredients!$B$11:$B$310, 0)), "")))</f>
        <v/>
      </c>
      <c r="AN700" s="83" t="str">
        <f t="shared" si="155"/>
        <v/>
      </c>
      <c r="AP700" s="114" t="str">
        <f t="shared" si="165"/>
        <v/>
      </c>
      <c r="AR700" s="117" t="str">
        <f>IF($C700="", "", IF(IFERROR(INDEX(Ingredients!$AI$11:$AI$310, MATCH($C700, Ingredients!$B$11:$B$310, 0)), "")="", "", IFERROR(INDEX(Ingredients!$AI$11:$AI$310, MATCH($C700, Ingredients!$B$11:$B$310, 0)), "")))</f>
        <v/>
      </c>
      <c r="AT700" s="120" t="str">
        <f t="shared" si="166"/>
        <v/>
      </c>
      <c r="AV700" s="90" t="str">
        <f t="shared" si="156"/>
        <v/>
      </c>
      <c r="AX700" s="90" t="str">
        <f>IF($AV700="", "", COUNTIF($AV$11:$AV$5010, "&lt;"&amp;$AV700)+1+COUNTIF($AV$11:$AV700, $AV700)-1)</f>
        <v/>
      </c>
      <c r="AZ700" s="111" t="str">
        <f>IF($B700="", "", SUMIF('Shopping List'!$AV$11:$AV$25, $B700, 'Shopping List'!$BN$11:$BN$25))</f>
        <v/>
      </c>
      <c r="BB700" s="117" t="str">
        <f t="shared" si="167"/>
        <v/>
      </c>
    </row>
    <row r="701" spans="1:54" x14ac:dyDescent="0.25">
      <c r="A701" s="4"/>
      <c r="B701" s="37"/>
      <c r="C701" s="124"/>
      <c r="D701" s="39"/>
      <c r="E701" s="125"/>
      <c r="F701" s="48"/>
      <c r="G701" s="4"/>
      <c r="H701" s="4"/>
      <c r="I701" s="95" t="str">
        <f>IF($C701="", "", IF(IFERROR(INDEX(Ingredients!$C$11:$C$310, MATCH($C701, Ingredients!$B$11:$B$310, 0)), "")="", "", IFERROR(INDEX(Ingredients!$C$11:$C$310, MATCH($C701, Ingredients!$B$11:$B$310, 0)), "")))</f>
        <v/>
      </c>
      <c r="J701" s="73" t="str">
        <f>IF($B701="", "", IF(IFERROR(INDEX(Meals!$C$11:$C$260, MATCH($B701, Meals!$B$11:$B$260, 0)), "")="", "", IFERROR(INDEX(Meals!$C$11:$C$260, MATCH($B701, Meals!$B$11:$B$260, 0)), "")))</f>
        <v/>
      </c>
      <c r="K701" s="4"/>
      <c r="L701" s="72" t="str">
        <f t="shared" si="157"/>
        <v/>
      </c>
      <c r="M701" s="73" t="str">
        <f t="shared" si="158"/>
        <v/>
      </c>
      <c r="N701" s="4"/>
      <c r="O701" s="78" t="str">
        <f t="shared" si="159"/>
        <v/>
      </c>
      <c r="P701" s="79" t="str">
        <f t="shared" si="160"/>
        <v/>
      </c>
      <c r="Q701" s="4"/>
      <c r="R701" s="90" t="str">
        <f t="shared" si="161"/>
        <v/>
      </c>
      <c r="S701" s="4"/>
      <c r="Y701" s="18" t="str">
        <f t="shared" si="162"/>
        <v/>
      </c>
      <c r="AA701" s="18" t="str">
        <f t="shared" si="153"/>
        <v/>
      </c>
      <c r="AB701" s="18" t="str">
        <f t="shared" si="154"/>
        <v/>
      </c>
      <c r="AC701" s="18" t="str">
        <f t="shared" si="163"/>
        <v/>
      </c>
      <c r="AD701" s="18" t="str">
        <f t="shared" si="163"/>
        <v/>
      </c>
      <c r="AE701" s="18" t="str">
        <f t="shared" si="164"/>
        <v/>
      </c>
      <c r="AG701" s="95" t="str">
        <f>IF($C701="", "", IF(IFERROR(INDEX(Ingredients!C$11:C$310, MATCH($C701, Ingredients!$B$11:$B$310, 0)), "")="", "", IFERROR(INDEX(Ingredients!C$11:C$310, MATCH($C701, Ingredients!$B$11:$B$310, 0)), "")))</f>
        <v/>
      </c>
      <c r="AH701" s="105" t="str">
        <f>IF($C701="", "", IF(IFERROR(INDEX(Ingredients!D$11:D$310, MATCH($C701, Ingredients!$B$11:$B$310, 0)), "")="", "", IFERROR(INDEX(Ingredients!D$11:D$310, MATCH($C701, Ingredients!$B$11:$B$310, 0)), "")))</f>
        <v/>
      </c>
      <c r="AI701" s="106" t="str">
        <f>IF($C701="", "", IF(IFERROR(INDEX(Ingredients!E$11:E$310, MATCH($C701, Ingredients!$B$11:$B$310, 0)), "")="", "", IFERROR(INDEX(Ingredients!E$11:E$310, MATCH($C701, Ingredients!$B$11:$B$310, 0)), "")))</f>
        <v/>
      </c>
      <c r="AJ701" s="108" t="str">
        <f>IF($C701="", "", IF(IFERROR(INDEX(Ingredients!F$11:F$310, MATCH($C701, Ingredients!$B$11:$B$310, 0)), "")="", "", IFERROR(INDEX(Ingredients!F$11:F$310, MATCH($C701, Ingredients!$B$11:$B$310, 0)), "")))</f>
        <v/>
      </c>
      <c r="AK701" s="106" t="str">
        <f>IF($C701="", "", IF(IFERROR(INDEX(Ingredients!G$11:G$310, MATCH($C701, Ingredients!$B$11:$B$310, 0)), "")="", "", IFERROR(INDEX(Ingredients!G$11:G$310, MATCH($C701, Ingredients!$B$11:$B$310, 0)), "")))</f>
        <v/>
      </c>
      <c r="AL701" s="79" t="str">
        <f>IF($C701="", "", IF(IFERROR(INDEX(Ingredients!H$11:H$310, MATCH($C701, Ingredients!$B$11:$B$310, 0)), "")="", "", IFERROR(INDEX(Ingredients!H$11:H$310, MATCH($C701, Ingredients!$B$11:$B$310, 0)), "")))</f>
        <v/>
      </c>
      <c r="AN701" s="83" t="str">
        <f t="shared" si="155"/>
        <v/>
      </c>
      <c r="AP701" s="114" t="str">
        <f t="shared" si="165"/>
        <v/>
      </c>
      <c r="AR701" s="117" t="str">
        <f>IF($C701="", "", IF(IFERROR(INDEX(Ingredients!$AI$11:$AI$310, MATCH($C701, Ingredients!$B$11:$B$310, 0)), "")="", "", IFERROR(INDEX(Ingredients!$AI$11:$AI$310, MATCH($C701, Ingredients!$B$11:$B$310, 0)), "")))</f>
        <v/>
      </c>
      <c r="AT701" s="120" t="str">
        <f t="shared" si="166"/>
        <v/>
      </c>
      <c r="AV701" s="90" t="str">
        <f t="shared" si="156"/>
        <v/>
      </c>
      <c r="AX701" s="90" t="str">
        <f>IF($AV701="", "", COUNTIF($AV$11:$AV$5010, "&lt;"&amp;$AV701)+1+COUNTIF($AV$11:$AV701, $AV701)-1)</f>
        <v/>
      </c>
      <c r="AZ701" s="111" t="str">
        <f>IF($B701="", "", SUMIF('Shopping List'!$AV$11:$AV$25, $B701, 'Shopping List'!$BN$11:$BN$25))</f>
        <v/>
      </c>
      <c r="BB701" s="117" t="str">
        <f t="shared" si="167"/>
        <v/>
      </c>
    </row>
    <row r="702" spans="1:54" x14ac:dyDescent="0.25">
      <c r="A702" s="4"/>
      <c r="B702" s="37"/>
      <c r="C702" s="124"/>
      <c r="D702" s="39"/>
      <c r="E702" s="125"/>
      <c r="F702" s="48"/>
      <c r="G702" s="4"/>
      <c r="H702" s="4"/>
      <c r="I702" s="95" t="str">
        <f>IF($C702="", "", IF(IFERROR(INDEX(Ingredients!$C$11:$C$310, MATCH($C702, Ingredients!$B$11:$B$310, 0)), "")="", "", IFERROR(INDEX(Ingredients!$C$11:$C$310, MATCH($C702, Ingredients!$B$11:$B$310, 0)), "")))</f>
        <v/>
      </c>
      <c r="J702" s="73" t="str">
        <f>IF($B702="", "", IF(IFERROR(INDEX(Meals!$C$11:$C$260, MATCH($B702, Meals!$B$11:$B$260, 0)), "")="", "", IFERROR(INDEX(Meals!$C$11:$C$260, MATCH($B702, Meals!$B$11:$B$260, 0)), "")))</f>
        <v/>
      </c>
      <c r="K702" s="4"/>
      <c r="L702" s="72" t="str">
        <f t="shared" si="157"/>
        <v/>
      </c>
      <c r="M702" s="73" t="str">
        <f t="shared" si="158"/>
        <v/>
      </c>
      <c r="N702" s="4"/>
      <c r="O702" s="78" t="str">
        <f t="shared" si="159"/>
        <v/>
      </c>
      <c r="P702" s="79" t="str">
        <f t="shared" si="160"/>
        <v/>
      </c>
      <c r="Q702" s="4"/>
      <c r="R702" s="90" t="str">
        <f t="shared" si="161"/>
        <v/>
      </c>
      <c r="S702" s="4"/>
      <c r="Y702" s="18" t="str">
        <f t="shared" si="162"/>
        <v/>
      </c>
      <c r="AA702" s="18" t="str">
        <f t="shared" si="153"/>
        <v/>
      </c>
      <c r="AB702" s="18" t="str">
        <f t="shared" si="154"/>
        <v/>
      </c>
      <c r="AC702" s="18" t="str">
        <f t="shared" si="163"/>
        <v/>
      </c>
      <c r="AD702" s="18" t="str">
        <f t="shared" si="163"/>
        <v/>
      </c>
      <c r="AE702" s="18" t="str">
        <f t="shared" si="164"/>
        <v/>
      </c>
      <c r="AG702" s="95" t="str">
        <f>IF($C702="", "", IF(IFERROR(INDEX(Ingredients!C$11:C$310, MATCH($C702, Ingredients!$B$11:$B$310, 0)), "")="", "", IFERROR(INDEX(Ingredients!C$11:C$310, MATCH($C702, Ingredients!$B$11:$B$310, 0)), "")))</f>
        <v/>
      </c>
      <c r="AH702" s="105" t="str">
        <f>IF($C702="", "", IF(IFERROR(INDEX(Ingredients!D$11:D$310, MATCH($C702, Ingredients!$B$11:$B$310, 0)), "")="", "", IFERROR(INDEX(Ingredients!D$11:D$310, MATCH($C702, Ingredients!$B$11:$B$310, 0)), "")))</f>
        <v/>
      </c>
      <c r="AI702" s="106" t="str">
        <f>IF($C702="", "", IF(IFERROR(INDEX(Ingredients!E$11:E$310, MATCH($C702, Ingredients!$B$11:$B$310, 0)), "")="", "", IFERROR(INDEX(Ingredients!E$11:E$310, MATCH($C702, Ingredients!$B$11:$B$310, 0)), "")))</f>
        <v/>
      </c>
      <c r="AJ702" s="108" t="str">
        <f>IF($C702="", "", IF(IFERROR(INDEX(Ingredients!F$11:F$310, MATCH($C702, Ingredients!$B$11:$B$310, 0)), "")="", "", IFERROR(INDEX(Ingredients!F$11:F$310, MATCH($C702, Ingredients!$B$11:$B$310, 0)), "")))</f>
        <v/>
      </c>
      <c r="AK702" s="106" t="str">
        <f>IF($C702="", "", IF(IFERROR(INDEX(Ingredients!G$11:G$310, MATCH($C702, Ingredients!$B$11:$B$310, 0)), "")="", "", IFERROR(INDEX(Ingredients!G$11:G$310, MATCH($C702, Ingredients!$B$11:$B$310, 0)), "")))</f>
        <v/>
      </c>
      <c r="AL702" s="79" t="str">
        <f>IF($C702="", "", IF(IFERROR(INDEX(Ingredients!H$11:H$310, MATCH($C702, Ingredients!$B$11:$B$310, 0)), "")="", "", IFERROR(INDEX(Ingredients!H$11:H$310, MATCH($C702, Ingredients!$B$11:$B$310, 0)), "")))</f>
        <v/>
      </c>
      <c r="AN702" s="83" t="str">
        <f t="shared" si="155"/>
        <v/>
      </c>
      <c r="AP702" s="114" t="str">
        <f t="shared" si="165"/>
        <v/>
      </c>
      <c r="AR702" s="117" t="str">
        <f>IF($C702="", "", IF(IFERROR(INDEX(Ingredients!$AI$11:$AI$310, MATCH($C702, Ingredients!$B$11:$B$310, 0)), "")="", "", IFERROR(INDEX(Ingredients!$AI$11:$AI$310, MATCH($C702, Ingredients!$B$11:$B$310, 0)), "")))</f>
        <v/>
      </c>
      <c r="AT702" s="120" t="str">
        <f t="shared" si="166"/>
        <v/>
      </c>
      <c r="AV702" s="90" t="str">
        <f t="shared" si="156"/>
        <v/>
      </c>
      <c r="AX702" s="90" t="str">
        <f>IF($AV702="", "", COUNTIF($AV$11:$AV$5010, "&lt;"&amp;$AV702)+1+COUNTIF($AV$11:$AV702, $AV702)-1)</f>
        <v/>
      </c>
      <c r="AZ702" s="111" t="str">
        <f>IF($B702="", "", SUMIF('Shopping List'!$AV$11:$AV$25, $B702, 'Shopping List'!$BN$11:$BN$25))</f>
        <v/>
      </c>
      <c r="BB702" s="117" t="str">
        <f t="shared" si="167"/>
        <v/>
      </c>
    </row>
    <row r="703" spans="1:54" x14ac:dyDescent="0.25">
      <c r="A703" s="4"/>
      <c r="B703" s="37"/>
      <c r="C703" s="124"/>
      <c r="D703" s="39"/>
      <c r="E703" s="125"/>
      <c r="F703" s="48"/>
      <c r="G703" s="4"/>
      <c r="H703" s="4"/>
      <c r="I703" s="95" t="str">
        <f>IF($C703="", "", IF(IFERROR(INDEX(Ingredients!$C$11:$C$310, MATCH($C703, Ingredients!$B$11:$B$310, 0)), "")="", "", IFERROR(INDEX(Ingredients!$C$11:$C$310, MATCH($C703, Ingredients!$B$11:$B$310, 0)), "")))</f>
        <v/>
      </c>
      <c r="J703" s="73" t="str">
        <f>IF($B703="", "", IF(IFERROR(INDEX(Meals!$C$11:$C$260, MATCH($B703, Meals!$B$11:$B$260, 0)), "")="", "", IFERROR(INDEX(Meals!$C$11:$C$260, MATCH($B703, Meals!$B$11:$B$260, 0)), "")))</f>
        <v/>
      </c>
      <c r="K703" s="4"/>
      <c r="L703" s="72" t="str">
        <f t="shared" si="157"/>
        <v/>
      </c>
      <c r="M703" s="73" t="str">
        <f t="shared" si="158"/>
        <v/>
      </c>
      <c r="N703" s="4"/>
      <c r="O703" s="78" t="str">
        <f t="shared" si="159"/>
        <v/>
      </c>
      <c r="P703" s="79" t="str">
        <f t="shared" si="160"/>
        <v/>
      </c>
      <c r="Q703" s="4"/>
      <c r="R703" s="90" t="str">
        <f t="shared" si="161"/>
        <v/>
      </c>
      <c r="S703" s="4"/>
      <c r="Y703" s="18" t="str">
        <f t="shared" si="162"/>
        <v/>
      </c>
      <c r="AA703" s="18" t="str">
        <f t="shared" si="153"/>
        <v/>
      </c>
      <c r="AB703" s="18" t="str">
        <f t="shared" si="154"/>
        <v/>
      </c>
      <c r="AC703" s="18" t="str">
        <f t="shared" si="163"/>
        <v/>
      </c>
      <c r="AD703" s="18" t="str">
        <f t="shared" si="163"/>
        <v/>
      </c>
      <c r="AE703" s="18" t="str">
        <f t="shared" si="164"/>
        <v/>
      </c>
      <c r="AG703" s="95" t="str">
        <f>IF($C703="", "", IF(IFERROR(INDEX(Ingredients!C$11:C$310, MATCH($C703, Ingredients!$B$11:$B$310, 0)), "")="", "", IFERROR(INDEX(Ingredients!C$11:C$310, MATCH($C703, Ingredients!$B$11:$B$310, 0)), "")))</f>
        <v/>
      </c>
      <c r="AH703" s="105" t="str">
        <f>IF($C703="", "", IF(IFERROR(INDEX(Ingredients!D$11:D$310, MATCH($C703, Ingredients!$B$11:$B$310, 0)), "")="", "", IFERROR(INDEX(Ingredients!D$11:D$310, MATCH($C703, Ingredients!$B$11:$B$310, 0)), "")))</f>
        <v/>
      </c>
      <c r="AI703" s="106" t="str">
        <f>IF($C703="", "", IF(IFERROR(INDEX(Ingredients!E$11:E$310, MATCH($C703, Ingredients!$B$11:$B$310, 0)), "")="", "", IFERROR(INDEX(Ingredients!E$11:E$310, MATCH($C703, Ingredients!$B$11:$B$310, 0)), "")))</f>
        <v/>
      </c>
      <c r="AJ703" s="108" t="str">
        <f>IF($C703="", "", IF(IFERROR(INDEX(Ingredients!F$11:F$310, MATCH($C703, Ingredients!$B$11:$B$310, 0)), "")="", "", IFERROR(INDEX(Ingredients!F$11:F$310, MATCH($C703, Ingredients!$B$11:$B$310, 0)), "")))</f>
        <v/>
      </c>
      <c r="AK703" s="106" t="str">
        <f>IF($C703="", "", IF(IFERROR(INDEX(Ingredients!G$11:G$310, MATCH($C703, Ingredients!$B$11:$B$310, 0)), "")="", "", IFERROR(INDEX(Ingredients!G$11:G$310, MATCH($C703, Ingredients!$B$11:$B$310, 0)), "")))</f>
        <v/>
      </c>
      <c r="AL703" s="79" t="str">
        <f>IF($C703="", "", IF(IFERROR(INDEX(Ingredients!H$11:H$310, MATCH($C703, Ingredients!$B$11:$B$310, 0)), "")="", "", IFERROR(INDEX(Ingredients!H$11:H$310, MATCH($C703, Ingredients!$B$11:$B$310, 0)), "")))</f>
        <v/>
      </c>
      <c r="AN703" s="83" t="str">
        <f t="shared" si="155"/>
        <v/>
      </c>
      <c r="AP703" s="114" t="str">
        <f t="shared" si="165"/>
        <v/>
      </c>
      <c r="AR703" s="117" t="str">
        <f>IF($C703="", "", IF(IFERROR(INDEX(Ingredients!$AI$11:$AI$310, MATCH($C703, Ingredients!$B$11:$B$310, 0)), "")="", "", IFERROR(INDEX(Ingredients!$AI$11:$AI$310, MATCH($C703, Ingredients!$B$11:$B$310, 0)), "")))</f>
        <v/>
      </c>
      <c r="AT703" s="120" t="str">
        <f t="shared" si="166"/>
        <v/>
      </c>
      <c r="AV703" s="90" t="str">
        <f t="shared" si="156"/>
        <v/>
      </c>
      <c r="AX703" s="90" t="str">
        <f>IF($AV703="", "", COUNTIF($AV$11:$AV$5010, "&lt;"&amp;$AV703)+1+COUNTIF($AV$11:$AV703, $AV703)-1)</f>
        <v/>
      </c>
      <c r="AZ703" s="111" t="str">
        <f>IF($B703="", "", SUMIF('Shopping List'!$AV$11:$AV$25, $B703, 'Shopping List'!$BN$11:$BN$25))</f>
        <v/>
      </c>
      <c r="BB703" s="117" t="str">
        <f t="shared" si="167"/>
        <v/>
      </c>
    </row>
    <row r="704" spans="1:54" x14ac:dyDescent="0.25">
      <c r="A704" s="4"/>
      <c r="B704" s="37"/>
      <c r="C704" s="124"/>
      <c r="D704" s="39"/>
      <c r="E704" s="125"/>
      <c r="F704" s="48"/>
      <c r="G704" s="4"/>
      <c r="H704" s="4"/>
      <c r="I704" s="95" t="str">
        <f>IF($C704="", "", IF(IFERROR(INDEX(Ingredients!$C$11:$C$310, MATCH($C704, Ingredients!$B$11:$B$310, 0)), "")="", "", IFERROR(INDEX(Ingredients!$C$11:$C$310, MATCH($C704, Ingredients!$B$11:$B$310, 0)), "")))</f>
        <v/>
      </c>
      <c r="J704" s="73" t="str">
        <f>IF($B704="", "", IF(IFERROR(INDEX(Meals!$C$11:$C$260, MATCH($B704, Meals!$B$11:$B$260, 0)), "")="", "", IFERROR(INDEX(Meals!$C$11:$C$260, MATCH($B704, Meals!$B$11:$B$260, 0)), "")))</f>
        <v/>
      </c>
      <c r="K704" s="4"/>
      <c r="L704" s="72" t="str">
        <f t="shared" si="157"/>
        <v/>
      </c>
      <c r="M704" s="73" t="str">
        <f t="shared" si="158"/>
        <v/>
      </c>
      <c r="N704" s="4"/>
      <c r="O704" s="78" t="str">
        <f t="shared" si="159"/>
        <v/>
      </c>
      <c r="P704" s="79" t="str">
        <f t="shared" si="160"/>
        <v/>
      </c>
      <c r="Q704" s="4"/>
      <c r="R704" s="90" t="str">
        <f t="shared" si="161"/>
        <v/>
      </c>
      <c r="S704" s="4"/>
      <c r="Y704" s="18" t="str">
        <f t="shared" si="162"/>
        <v/>
      </c>
      <c r="AA704" s="18" t="str">
        <f t="shared" si="153"/>
        <v/>
      </c>
      <c r="AB704" s="18" t="str">
        <f t="shared" si="154"/>
        <v/>
      </c>
      <c r="AC704" s="18" t="str">
        <f t="shared" si="163"/>
        <v/>
      </c>
      <c r="AD704" s="18" t="str">
        <f t="shared" si="163"/>
        <v/>
      </c>
      <c r="AE704" s="18" t="str">
        <f t="shared" si="164"/>
        <v/>
      </c>
      <c r="AG704" s="95" t="str">
        <f>IF($C704="", "", IF(IFERROR(INDEX(Ingredients!C$11:C$310, MATCH($C704, Ingredients!$B$11:$B$310, 0)), "")="", "", IFERROR(INDEX(Ingredients!C$11:C$310, MATCH($C704, Ingredients!$B$11:$B$310, 0)), "")))</f>
        <v/>
      </c>
      <c r="AH704" s="105" t="str">
        <f>IF($C704="", "", IF(IFERROR(INDEX(Ingredients!D$11:D$310, MATCH($C704, Ingredients!$B$11:$B$310, 0)), "")="", "", IFERROR(INDEX(Ingredients!D$11:D$310, MATCH($C704, Ingredients!$B$11:$B$310, 0)), "")))</f>
        <v/>
      </c>
      <c r="AI704" s="106" t="str">
        <f>IF($C704="", "", IF(IFERROR(INDEX(Ingredients!E$11:E$310, MATCH($C704, Ingredients!$B$11:$B$310, 0)), "")="", "", IFERROR(INDEX(Ingredients!E$11:E$310, MATCH($C704, Ingredients!$B$11:$B$310, 0)), "")))</f>
        <v/>
      </c>
      <c r="AJ704" s="108" t="str">
        <f>IF($C704="", "", IF(IFERROR(INDEX(Ingredients!F$11:F$310, MATCH($C704, Ingredients!$B$11:$B$310, 0)), "")="", "", IFERROR(INDEX(Ingredients!F$11:F$310, MATCH($C704, Ingredients!$B$11:$B$310, 0)), "")))</f>
        <v/>
      </c>
      <c r="AK704" s="106" t="str">
        <f>IF($C704="", "", IF(IFERROR(INDEX(Ingredients!G$11:G$310, MATCH($C704, Ingredients!$B$11:$B$310, 0)), "")="", "", IFERROR(INDEX(Ingredients!G$11:G$310, MATCH($C704, Ingredients!$B$11:$B$310, 0)), "")))</f>
        <v/>
      </c>
      <c r="AL704" s="79" t="str">
        <f>IF($C704="", "", IF(IFERROR(INDEX(Ingredients!H$11:H$310, MATCH($C704, Ingredients!$B$11:$B$310, 0)), "")="", "", IFERROR(INDEX(Ingredients!H$11:H$310, MATCH($C704, Ingredients!$B$11:$B$310, 0)), "")))</f>
        <v/>
      </c>
      <c r="AN704" s="83" t="str">
        <f t="shared" si="155"/>
        <v/>
      </c>
      <c r="AP704" s="114" t="str">
        <f t="shared" si="165"/>
        <v/>
      </c>
      <c r="AR704" s="117" t="str">
        <f>IF($C704="", "", IF(IFERROR(INDEX(Ingredients!$AI$11:$AI$310, MATCH($C704, Ingredients!$B$11:$B$310, 0)), "")="", "", IFERROR(INDEX(Ingredients!$AI$11:$AI$310, MATCH($C704, Ingredients!$B$11:$B$310, 0)), "")))</f>
        <v/>
      </c>
      <c r="AT704" s="120" t="str">
        <f t="shared" si="166"/>
        <v/>
      </c>
      <c r="AV704" s="90" t="str">
        <f t="shared" si="156"/>
        <v/>
      </c>
      <c r="AX704" s="90" t="str">
        <f>IF($AV704="", "", COUNTIF($AV$11:$AV$5010, "&lt;"&amp;$AV704)+1+COUNTIF($AV$11:$AV704, $AV704)-1)</f>
        <v/>
      </c>
      <c r="AZ704" s="111" t="str">
        <f>IF($B704="", "", SUMIF('Shopping List'!$AV$11:$AV$25, $B704, 'Shopping List'!$BN$11:$BN$25))</f>
        <v/>
      </c>
      <c r="BB704" s="117" t="str">
        <f t="shared" si="167"/>
        <v/>
      </c>
    </row>
    <row r="705" spans="1:54" x14ac:dyDescent="0.25">
      <c r="A705" s="4"/>
      <c r="B705" s="37"/>
      <c r="C705" s="124"/>
      <c r="D705" s="39"/>
      <c r="E705" s="125"/>
      <c r="F705" s="48"/>
      <c r="G705" s="4"/>
      <c r="H705" s="4"/>
      <c r="I705" s="95" t="str">
        <f>IF($C705="", "", IF(IFERROR(INDEX(Ingredients!$C$11:$C$310, MATCH($C705, Ingredients!$B$11:$B$310, 0)), "")="", "", IFERROR(INDEX(Ingredients!$C$11:$C$310, MATCH($C705, Ingredients!$B$11:$B$310, 0)), "")))</f>
        <v/>
      </c>
      <c r="J705" s="73" t="str">
        <f>IF($B705="", "", IF(IFERROR(INDEX(Meals!$C$11:$C$260, MATCH($B705, Meals!$B$11:$B$260, 0)), "")="", "", IFERROR(INDEX(Meals!$C$11:$C$260, MATCH($B705, Meals!$B$11:$B$260, 0)), "")))</f>
        <v/>
      </c>
      <c r="K705" s="4"/>
      <c r="L705" s="72" t="str">
        <f t="shared" si="157"/>
        <v/>
      </c>
      <c r="M705" s="73" t="str">
        <f t="shared" si="158"/>
        <v/>
      </c>
      <c r="N705" s="4"/>
      <c r="O705" s="78" t="str">
        <f t="shared" si="159"/>
        <v/>
      </c>
      <c r="P705" s="79" t="str">
        <f t="shared" si="160"/>
        <v/>
      </c>
      <c r="Q705" s="4"/>
      <c r="R705" s="90" t="str">
        <f t="shared" si="161"/>
        <v/>
      </c>
      <c r="S705" s="4"/>
      <c r="Y705" s="18" t="str">
        <f t="shared" si="162"/>
        <v/>
      </c>
      <c r="AA705" s="18" t="str">
        <f t="shared" si="153"/>
        <v/>
      </c>
      <c r="AB705" s="18" t="str">
        <f t="shared" si="154"/>
        <v/>
      </c>
      <c r="AC705" s="18" t="str">
        <f t="shared" si="163"/>
        <v/>
      </c>
      <c r="AD705" s="18" t="str">
        <f t="shared" si="163"/>
        <v/>
      </c>
      <c r="AE705" s="18" t="str">
        <f t="shared" si="164"/>
        <v/>
      </c>
      <c r="AG705" s="95" t="str">
        <f>IF($C705="", "", IF(IFERROR(INDEX(Ingredients!C$11:C$310, MATCH($C705, Ingredients!$B$11:$B$310, 0)), "")="", "", IFERROR(INDEX(Ingredients!C$11:C$310, MATCH($C705, Ingredients!$B$11:$B$310, 0)), "")))</f>
        <v/>
      </c>
      <c r="AH705" s="105" t="str">
        <f>IF($C705="", "", IF(IFERROR(INDEX(Ingredients!D$11:D$310, MATCH($C705, Ingredients!$B$11:$B$310, 0)), "")="", "", IFERROR(INDEX(Ingredients!D$11:D$310, MATCH($C705, Ingredients!$B$11:$B$310, 0)), "")))</f>
        <v/>
      </c>
      <c r="AI705" s="106" t="str">
        <f>IF($C705="", "", IF(IFERROR(INDEX(Ingredients!E$11:E$310, MATCH($C705, Ingredients!$B$11:$B$310, 0)), "")="", "", IFERROR(INDEX(Ingredients!E$11:E$310, MATCH($C705, Ingredients!$B$11:$B$310, 0)), "")))</f>
        <v/>
      </c>
      <c r="AJ705" s="108" t="str">
        <f>IF($C705="", "", IF(IFERROR(INDEX(Ingredients!F$11:F$310, MATCH($C705, Ingredients!$B$11:$B$310, 0)), "")="", "", IFERROR(INDEX(Ingredients!F$11:F$310, MATCH($C705, Ingredients!$B$11:$B$310, 0)), "")))</f>
        <v/>
      </c>
      <c r="AK705" s="106" t="str">
        <f>IF($C705="", "", IF(IFERROR(INDEX(Ingredients!G$11:G$310, MATCH($C705, Ingredients!$B$11:$B$310, 0)), "")="", "", IFERROR(INDEX(Ingredients!G$11:G$310, MATCH($C705, Ingredients!$B$11:$B$310, 0)), "")))</f>
        <v/>
      </c>
      <c r="AL705" s="79" t="str">
        <f>IF($C705="", "", IF(IFERROR(INDEX(Ingredients!H$11:H$310, MATCH($C705, Ingredients!$B$11:$B$310, 0)), "")="", "", IFERROR(INDEX(Ingredients!H$11:H$310, MATCH($C705, Ingredients!$B$11:$B$310, 0)), "")))</f>
        <v/>
      </c>
      <c r="AN705" s="83" t="str">
        <f t="shared" si="155"/>
        <v/>
      </c>
      <c r="AP705" s="114" t="str">
        <f t="shared" si="165"/>
        <v/>
      </c>
      <c r="AR705" s="117" t="str">
        <f>IF($C705="", "", IF(IFERROR(INDEX(Ingredients!$AI$11:$AI$310, MATCH($C705, Ingredients!$B$11:$B$310, 0)), "")="", "", IFERROR(INDEX(Ingredients!$AI$11:$AI$310, MATCH($C705, Ingredients!$B$11:$B$310, 0)), "")))</f>
        <v/>
      </c>
      <c r="AT705" s="120" t="str">
        <f t="shared" si="166"/>
        <v/>
      </c>
      <c r="AV705" s="90" t="str">
        <f t="shared" si="156"/>
        <v/>
      </c>
      <c r="AX705" s="90" t="str">
        <f>IF($AV705="", "", COUNTIF($AV$11:$AV$5010, "&lt;"&amp;$AV705)+1+COUNTIF($AV$11:$AV705, $AV705)-1)</f>
        <v/>
      </c>
      <c r="AZ705" s="111" t="str">
        <f>IF($B705="", "", SUMIF('Shopping List'!$AV$11:$AV$25, $B705, 'Shopping List'!$BN$11:$BN$25))</f>
        <v/>
      </c>
      <c r="BB705" s="117" t="str">
        <f t="shared" si="167"/>
        <v/>
      </c>
    </row>
    <row r="706" spans="1:54" x14ac:dyDescent="0.25">
      <c r="A706" s="4"/>
      <c r="B706" s="37"/>
      <c r="C706" s="124"/>
      <c r="D706" s="39"/>
      <c r="E706" s="125"/>
      <c r="F706" s="48"/>
      <c r="G706" s="4"/>
      <c r="H706" s="4"/>
      <c r="I706" s="95" t="str">
        <f>IF($C706="", "", IF(IFERROR(INDEX(Ingredients!$C$11:$C$310, MATCH($C706, Ingredients!$B$11:$B$310, 0)), "")="", "", IFERROR(INDEX(Ingredients!$C$11:$C$310, MATCH($C706, Ingredients!$B$11:$B$310, 0)), "")))</f>
        <v/>
      </c>
      <c r="J706" s="73" t="str">
        <f>IF($B706="", "", IF(IFERROR(INDEX(Meals!$C$11:$C$260, MATCH($B706, Meals!$B$11:$B$260, 0)), "")="", "", IFERROR(INDEX(Meals!$C$11:$C$260, MATCH($B706, Meals!$B$11:$B$260, 0)), "")))</f>
        <v/>
      </c>
      <c r="K706" s="4"/>
      <c r="L706" s="72" t="str">
        <f t="shared" si="157"/>
        <v/>
      </c>
      <c r="M706" s="73" t="str">
        <f t="shared" si="158"/>
        <v/>
      </c>
      <c r="N706" s="4"/>
      <c r="O706" s="78" t="str">
        <f t="shared" si="159"/>
        <v/>
      </c>
      <c r="P706" s="79" t="str">
        <f t="shared" si="160"/>
        <v/>
      </c>
      <c r="Q706" s="4"/>
      <c r="R706" s="90" t="str">
        <f t="shared" si="161"/>
        <v/>
      </c>
      <c r="S706" s="4"/>
      <c r="Y706" s="18" t="str">
        <f t="shared" si="162"/>
        <v/>
      </c>
      <c r="AA706" s="18" t="str">
        <f t="shared" si="153"/>
        <v/>
      </c>
      <c r="AB706" s="18" t="str">
        <f t="shared" si="154"/>
        <v/>
      </c>
      <c r="AC706" s="18" t="str">
        <f t="shared" si="163"/>
        <v/>
      </c>
      <c r="AD706" s="18" t="str">
        <f t="shared" si="163"/>
        <v/>
      </c>
      <c r="AE706" s="18" t="str">
        <f t="shared" si="164"/>
        <v/>
      </c>
      <c r="AG706" s="95" t="str">
        <f>IF($C706="", "", IF(IFERROR(INDEX(Ingredients!C$11:C$310, MATCH($C706, Ingredients!$B$11:$B$310, 0)), "")="", "", IFERROR(INDEX(Ingredients!C$11:C$310, MATCH($C706, Ingredients!$B$11:$B$310, 0)), "")))</f>
        <v/>
      </c>
      <c r="AH706" s="105" t="str">
        <f>IF($C706="", "", IF(IFERROR(INDEX(Ingredients!D$11:D$310, MATCH($C706, Ingredients!$B$11:$B$310, 0)), "")="", "", IFERROR(INDEX(Ingredients!D$11:D$310, MATCH($C706, Ingredients!$B$11:$B$310, 0)), "")))</f>
        <v/>
      </c>
      <c r="AI706" s="106" t="str">
        <f>IF($C706="", "", IF(IFERROR(INDEX(Ingredients!E$11:E$310, MATCH($C706, Ingredients!$B$11:$B$310, 0)), "")="", "", IFERROR(INDEX(Ingredients!E$11:E$310, MATCH($C706, Ingredients!$B$11:$B$310, 0)), "")))</f>
        <v/>
      </c>
      <c r="AJ706" s="108" t="str">
        <f>IF($C706="", "", IF(IFERROR(INDEX(Ingredients!F$11:F$310, MATCH($C706, Ingredients!$B$11:$B$310, 0)), "")="", "", IFERROR(INDEX(Ingredients!F$11:F$310, MATCH($C706, Ingredients!$B$11:$B$310, 0)), "")))</f>
        <v/>
      </c>
      <c r="AK706" s="106" t="str">
        <f>IF($C706="", "", IF(IFERROR(INDEX(Ingredients!G$11:G$310, MATCH($C706, Ingredients!$B$11:$B$310, 0)), "")="", "", IFERROR(INDEX(Ingredients!G$11:G$310, MATCH($C706, Ingredients!$B$11:$B$310, 0)), "")))</f>
        <v/>
      </c>
      <c r="AL706" s="79" t="str">
        <f>IF($C706="", "", IF(IFERROR(INDEX(Ingredients!H$11:H$310, MATCH($C706, Ingredients!$B$11:$B$310, 0)), "")="", "", IFERROR(INDEX(Ingredients!H$11:H$310, MATCH($C706, Ingredients!$B$11:$B$310, 0)), "")))</f>
        <v/>
      </c>
      <c r="AN706" s="83" t="str">
        <f t="shared" si="155"/>
        <v/>
      </c>
      <c r="AP706" s="114" t="str">
        <f t="shared" si="165"/>
        <v/>
      </c>
      <c r="AR706" s="117" t="str">
        <f>IF($C706="", "", IF(IFERROR(INDEX(Ingredients!$AI$11:$AI$310, MATCH($C706, Ingredients!$B$11:$B$310, 0)), "")="", "", IFERROR(INDEX(Ingredients!$AI$11:$AI$310, MATCH($C706, Ingredients!$B$11:$B$310, 0)), "")))</f>
        <v/>
      </c>
      <c r="AT706" s="120" t="str">
        <f t="shared" si="166"/>
        <v/>
      </c>
      <c r="AV706" s="90" t="str">
        <f t="shared" si="156"/>
        <v/>
      </c>
      <c r="AX706" s="90" t="str">
        <f>IF($AV706="", "", COUNTIF($AV$11:$AV$5010, "&lt;"&amp;$AV706)+1+COUNTIF($AV$11:$AV706, $AV706)-1)</f>
        <v/>
      </c>
      <c r="AZ706" s="111" t="str">
        <f>IF($B706="", "", SUMIF('Shopping List'!$AV$11:$AV$25, $B706, 'Shopping List'!$BN$11:$BN$25))</f>
        <v/>
      </c>
      <c r="BB706" s="117" t="str">
        <f t="shared" si="167"/>
        <v/>
      </c>
    </row>
    <row r="707" spans="1:54" x14ac:dyDescent="0.25">
      <c r="A707" s="4"/>
      <c r="B707" s="37"/>
      <c r="C707" s="124"/>
      <c r="D707" s="39"/>
      <c r="E707" s="125"/>
      <c r="F707" s="48"/>
      <c r="G707" s="4"/>
      <c r="H707" s="4"/>
      <c r="I707" s="95" t="str">
        <f>IF($C707="", "", IF(IFERROR(INDEX(Ingredients!$C$11:$C$310, MATCH($C707, Ingredients!$B$11:$B$310, 0)), "")="", "", IFERROR(INDEX(Ingredients!$C$11:$C$310, MATCH($C707, Ingredients!$B$11:$B$310, 0)), "")))</f>
        <v/>
      </c>
      <c r="J707" s="73" t="str">
        <f>IF($B707="", "", IF(IFERROR(INDEX(Meals!$C$11:$C$260, MATCH($B707, Meals!$B$11:$B$260, 0)), "")="", "", IFERROR(INDEX(Meals!$C$11:$C$260, MATCH($B707, Meals!$B$11:$B$260, 0)), "")))</f>
        <v/>
      </c>
      <c r="K707" s="4"/>
      <c r="L707" s="72" t="str">
        <f t="shared" si="157"/>
        <v/>
      </c>
      <c r="M707" s="73" t="str">
        <f t="shared" si="158"/>
        <v/>
      </c>
      <c r="N707" s="4"/>
      <c r="O707" s="78" t="str">
        <f t="shared" si="159"/>
        <v/>
      </c>
      <c r="P707" s="79" t="str">
        <f t="shared" si="160"/>
        <v/>
      </c>
      <c r="Q707" s="4"/>
      <c r="R707" s="90" t="str">
        <f t="shared" si="161"/>
        <v/>
      </c>
      <c r="S707" s="4"/>
      <c r="Y707" s="18" t="str">
        <f t="shared" si="162"/>
        <v/>
      </c>
      <c r="AA707" s="18" t="str">
        <f t="shared" si="153"/>
        <v/>
      </c>
      <c r="AB707" s="18" t="str">
        <f t="shared" si="154"/>
        <v/>
      </c>
      <c r="AC707" s="18" t="str">
        <f t="shared" si="163"/>
        <v/>
      </c>
      <c r="AD707" s="18" t="str">
        <f t="shared" si="163"/>
        <v/>
      </c>
      <c r="AE707" s="18" t="str">
        <f t="shared" si="164"/>
        <v/>
      </c>
      <c r="AG707" s="95" t="str">
        <f>IF($C707="", "", IF(IFERROR(INDEX(Ingredients!C$11:C$310, MATCH($C707, Ingredients!$B$11:$B$310, 0)), "")="", "", IFERROR(INDEX(Ingredients!C$11:C$310, MATCH($C707, Ingredients!$B$11:$B$310, 0)), "")))</f>
        <v/>
      </c>
      <c r="AH707" s="105" t="str">
        <f>IF($C707="", "", IF(IFERROR(INDEX(Ingredients!D$11:D$310, MATCH($C707, Ingredients!$B$11:$B$310, 0)), "")="", "", IFERROR(INDEX(Ingredients!D$11:D$310, MATCH($C707, Ingredients!$B$11:$B$310, 0)), "")))</f>
        <v/>
      </c>
      <c r="AI707" s="106" t="str">
        <f>IF($C707="", "", IF(IFERROR(INDEX(Ingredients!E$11:E$310, MATCH($C707, Ingredients!$B$11:$B$310, 0)), "")="", "", IFERROR(INDEX(Ingredients!E$11:E$310, MATCH($C707, Ingredients!$B$11:$B$310, 0)), "")))</f>
        <v/>
      </c>
      <c r="AJ707" s="108" t="str">
        <f>IF($C707="", "", IF(IFERROR(INDEX(Ingredients!F$11:F$310, MATCH($C707, Ingredients!$B$11:$B$310, 0)), "")="", "", IFERROR(INDEX(Ingredients!F$11:F$310, MATCH($C707, Ingredients!$B$11:$B$310, 0)), "")))</f>
        <v/>
      </c>
      <c r="AK707" s="106" t="str">
        <f>IF($C707="", "", IF(IFERROR(INDEX(Ingredients!G$11:G$310, MATCH($C707, Ingredients!$B$11:$B$310, 0)), "")="", "", IFERROR(INDEX(Ingredients!G$11:G$310, MATCH($C707, Ingredients!$B$11:$B$310, 0)), "")))</f>
        <v/>
      </c>
      <c r="AL707" s="79" t="str">
        <f>IF($C707="", "", IF(IFERROR(INDEX(Ingredients!H$11:H$310, MATCH($C707, Ingredients!$B$11:$B$310, 0)), "")="", "", IFERROR(INDEX(Ingredients!H$11:H$310, MATCH($C707, Ingredients!$B$11:$B$310, 0)), "")))</f>
        <v/>
      </c>
      <c r="AN707" s="83" t="str">
        <f t="shared" si="155"/>
        <v/>
      </c>
      <c r="AP707" s="114" t="str">
        <f t="shared" si="165"/>
        <v/>
      </c>
      <c r="AR707" s="117" t="str">
        <f>IF($C707="", "", IF(IFERROR(INDEX(Ingredients!$AI$11:$AI$310, MATCH($C707, Ingredients!$B$11:$B$310, 0)), "")="", "", IFERROR(INDEX(Ingredients!$AI$11:$AI$310, MATCH($C707, Ingredients!$B$11:$B$310, 0)), "")))</f>
        <v/>
      </c>
      <c r="AT707" s="120" t="str">
        <f t="shared" si="166"/>
        <v/>
      </c>
      <c r="AV707" s="90" t="str">
        <f t="shared" si="156"/>
        <v/>
      </c>
      <c r="AX707" s="90" t="str">
        <f>IF($AV707="", "", COUNTIF($AV$11:$AV$5010, "&lt;"&amp;$AV707)+1+COUNTIF($AV$11:$AV707, $AV707)-1)</f>
        <v/>
      </c>
      <c r="AZ707" s="111" t="str">
        <f>IF($B707="", "", SUMIF('Shopping List'!$AV$11:$AV$25, $B707, 'Shopping List'!$BN$11:$BN$25))</f>
        <v/>
      </c>
      <c r="BB707" s="117" t="str">
        <f t="shared" si="167"/>
        <v/>
      </c>
    </row>
    <row r="708" spans="1:54" x14ac:dyDescent="0.25">
      <c r="A708" s="4"/>
      <c r="B708" s="37"/>
      <c r="C708" s="124"/>
      <c r="D708" s="39"/>
      <c r="E708" s="125"/>
      <c r="F708" s="48"/>
      <c r="G708" s="4"/>
      <c r="H708" s="4"/>
      <c r="I708" s="95" t="str">
        <f>IF($C708="", "", IF(IFERROR(INDEX(Ingredients!$C$11:$C$310, MATCH($C708, Ingredients!$B$11:$B$310, 0)), "")="", "", IFERROR(INDEX(Ingredients!$C$11:$C$310, MATCH($C708, Ingredients!$B$11:$B$310, 0)), "")))</f>
        <v/>
      </c>
      <c r="J708" s="73" t="str">
        <f>IF($B708="", "", IF(IFERROR(INDEX(Meals!$C$11:$C$260, MATCH($B708, Meals!$B$11:$B$260, 0)), "")="", "", IFERROR(INDEX(Meals!$C$11:$C$260, MATCH($B708, Meals!$B$11:$B$260, 0)), "")))</f>
        <v/>
      </c>
      <c r="K708" s="4"/>
      <c r="L708" s="72" t="str">
        <f t="shared" si="157"/>
        <v/>
      </c>
      <c r="M708" s="73" t="str">
        <f t="shared" si="158"/>
        <v/>
      </c>
      <c r="N708" s="4"/>
      <c r="O708" s="78" t="str">
        <f t="shared" si="159"/>
        <v/>
      </c>
      <c r="P708" s="79" t="str">
        <f t="shared" si="160"/>
        <v/>
      </c>
      <c r="Q708" s="4"/>
      <c r="R708" s="90" t="str">
        <f t="shared" si="161"/>
        <v/>
      </c>
      <c r="S708" s="4"/>
      <c r="Y708" s="18" t="str">
        <f t="shared" si="162"/>
        <v/>
      </c>
      <c r="AA708" s="18" t="str">
        <f t="shared" si="153"/>
        <v/>
      </c>
      <c r="AB708" s="18" t="str">
        <f t="shared" si="154"/>
        <v/>
      </c>
      <c r="AC708" s="18" t="str">
        <f t="shared" si="163"/>
        <v/>
      </c>
      <c r="AD708" s="18" t="str">
        <f t="shared" si="163"/>
        <v/>
      </c>
      <c r="AE708" s="18" t="str">
        <f t="shared" si="164"/>
        <v/>
      </c>
      <c r="AG708" s="95" t="str">
        <f>IF($C708="", "", IF(IFERROR(INDEX(Ingredients!C$11:C$310, MATCH($C708, Ingredients!$B$11:$B$310, 0)), "")="", "", IFERROR(INDEX(Ingredients!C$11:C$310, MATCH($C708, Ingredients!$B$11:$B$310, 0)), "")))</f>
        <v/>
      </c>
      <c r="AH708" s="105" t="str">
        <f>IF($C708="", "", IF(IFERROR(INDEX(Ingredients!D$11:D$310, MATCH($C708, Ingredients!$B$11:$B$310, 0)), "")="", "", IFERROR(INDEX(Ingredients!D$11:D$310, MATCH($C708, Ingredients!$B$11:$B$310, 0)), "")))</f>
        <v/>
      </c>
      <c r="AI708" s="106" t="str">
        <f>IF($C708="", "", IF(IFERROR(INDEX(Ingredients!E$11:E$310, MATCH($C708, Ingredients!$B$11:$B$310, 0)), "")="", "", IFERROR(INDEX(Ingredients!E$11:E$310, MATCH($C708, Ingredients!$B$11:$B$310, 0)), "")))</f>
        <v/>
      </c>
      <c r="AJ708" s="108" t="str">
        <f>IF($C708="", "", IF(IFERROR(INDEX(Ingredients!F$11:F$310, MATCH($C708, Ingredients!$B$11:$B$310, 0)), "")="", "", IFERROR(INDEX(Ingredients!F$11:F$310, MATCH($C708, Ingredients!$B$11:$B$310, 0)), "")))</f>
        <v/>
      </c>
      <c r="AK708" s="106" t="str">
        <f>IF($C708="", "", IF(IFERROR(INDEX(Ingredients!G$11:G$310, MATCH($C708, Ingredients!$B$11:$B$310, 0)), "")="", "", IFERROR(INDEX(Ingredients!G$11:G$310, MATCH($C708, Ingredients!$B$11:$B$310, 0)), "")))</f>
        <v/>
      </c>
      <c r="AL708" s="79" t="str">
        <f>IF($C708="", "", IF(IFERROR(INDEX(Ingredients!H$11:H$310, MATCH($C708, Ingredients!$B$11:$B$310, 0)), "")="", "", IFERROR(INDEX(Ingredients!H$11:H$310, MATCH($C708, Ingredients!$B$11:$B$310, 0)), "")))</f>
        <v/>
      </c>
      <c r="AN708" s="83" t="str">
        <f t="shared" si="155"/>
        <v/>
      </c>
      <c r="AP708" s="114" t="str">
        <f t="shared" si="165"/>
        <v/>
      </c>
      <c r="AR708" s="117" t="str">
        <f>IF($C708="", "", IF(IFERROR(INDEX(Ingredients!$AI$11:$AI$310, MATCH($C708, Ingredients!$B$11:$B$310, 0)), "")="", "", IFERROR(INDEX(Ingredients!$AI$11:$AI$310, MATCH($C708, Ingredients!$B$11:$B$310, 0)), "")))</f>
        <v/>
      </c>
      <c r="AT708" s="120" t="str">
        <f t="shared" si="166"/>
        <v/>
      </c>
      <c r="AV708" s="90" t="str">
        <f t="shared" si="156"/>
        <v/>
      </c>
      <c r="AX708" s="90" t="str">
        <f>IF($AV708="", "", COUNTIF($AV$11:$AV$5010, "&lt;"&amp;$AV708)+1+COUNTIF($AV$11:$AV708, $AV708)-1)</f>
        <v/>
      </c>
      <c r="AZ708" s="111" t="str">
        <f>IF($B708="", "", SUMIF('Shopping List'!$AV$11:$AV$25, $B708, 'Shopping List'!$BN$11:$BN$25))</f>
        <v/>
      </c>
      <c r="BB708" s="117" t="str">
        <f t="shared" si="167"/>
        <v/>
      </c>
    </row>
    <row r="709" spans="1:54" x14ac:dyDescent="0.25">
      <c r="A709" s="4"/>
      <c r="B709" s="37"/>
      <c r="C709" s="124"/>
      <c r="D709" s="39"/>
      <c r="E709" s="125"/>
      <c r="F709" s="48"/>
      <c r="G709" s="4"/>
      <c r="H709" s="4"/>
      <c r="I709" s="95" t="str">
        <f>IF($C709="", "", IF(IFERROR(INDEX(Ingredients!$C$11:$C$310, MATCH($C709, Ingredients!$B$11:$B$310, 0)), "")="", "", IFERROR(INDEX(Ingredients!$C$11:$C$310, MATCH($C709, Ingredients!$B$11:$B$310, 0)), "")))</f>
        <v/>
      </c>
      <c r="J709" s="73" t="str">
        <f>IF($B709="", "", IF(IFERROR(INDEX(Meals!$C$11:$C$260, MATCH($B709, Meals!$B$11:$B$260, 0)), "")="", "", IFERROR(INDEX(Meals!$C$11:$C$260, MATCH($B709, Meals!$B$11:$B$260, 0)), "")))</f>
        <v/>
      </c>
      <c r="K709" s="4"/>
      <c r="L709" s="72" t="str">
        <f t="shared" si="157"/>
        <v/>
      </c>
      <c r="M709" s="73" t="str">
        <f t="shared" si="158"/>
        <v/>
      </c>
      <c r="N709" s="4"/>
      <c r="O709" s="78" t="str">
        <f t="shared" si="159"/>
        <v/>
      </c>
      <c r="P709" s="79" t="str">
        <f t="shared" si="160"/>
        <v/>
      </c>
      <c r="Q709" s="4"/>
      <c r="R709" s="90" t="str">
        <f t="shared" si="161"/>
        <v/>
      </c>
      <c r="S709" s="4"/>
      <c r="Y709" s="18" t="str">
        <f t="shared" si="162"/>
        <v/>
      </c>
      <c r="AA709" s="18" t="str">
        <f t="shared" si="153"/>
        <v/>
      </c>
      <c r="AB709" s="18" t="str">
        <f t="shared" si="154"/>
        <v/>
      </c>
      <c r="AC709" s="18" t="str">
        <f t="shared" si="163"/>
        <v/>
      </c>
      <c r="AD709" s="18" t="str">
        <f t="shared" si="163"/>
        <v/>
      </c>
      <c r="AE709" s="18" t="str">
        <f t="shared" si="164"/>
        <v/>
      </c>
      <c r="AG709" s="95" t="str">
        <f>IF($C709="", "", IF(IFERROR(INDEX(Ingredients!C$11:C$310, MATCH($C709, Ingredients!$B$11:$B$310, 0)), "")="", "", IFERROR(INDEX(Ingredients!C$11:C$310, MATCH($C709, Ingredients!$B$11:$B$310, 0)), "")))</f>
        <v/>
      </c>
      <c r="AH709" s="105" t="str">
        <f>IF($C709="", "", IF(IFERROR(INDEX(Ingredients!D$11:D$310, MATCH($C709, Ingredients!$B$11:$B$310, 0)), "")="", "", IFERROR(INDEX(Ingredients!D$11:D$310, MATCH($C709, Ingredients!$B$11:$B$310, 0)), "")))</f>
        <v/>
      </c>
      <c r="AI709" s="106" t="str">
        <f>IF($C709="", "", IF(IFERROR(INDEX(Ingredients!E$11:E$310, MATCH($C709, Ingredients!$B$11:$B$310, 0)), "")="", "", IFERROR(INDEX(Ingredients!E$11:E$310, MATCH($C709, Ingredients!$B$11:$B$310, 0)), "")))</f>
        <v/>
      </c>
      <c r="AJ709" s="108" t="str">
        <f>IF($C709="", "", IF(IFERROR(INDEX(Ingredients!F$11:F$310, MATCH($C709, Ingredients!$B$11:$B$310, 0)), "")="", "", IFERROR(INDEX(Ingredients!F$11:F$310, MATCH($C709, Ingredients!$B$11:$B$310, 0)), "")))</f>
        <v/>
      </c>
      <c r="AK709" s="106" t="str">
        <f>IF($C709="", "", IF(IFERROR(INDEX(Ingredients!G$11:G$310, MATCH($C709, Ingredients!$B$11:$B$310, 0)), "")="", "", IFERROR(INDEX(Ingredients!G$11:G$310, MATCH($C709, Ingredients!$B$11:$B$310, 0)), "")))</f>
        <v/>
      </c>
      <c r="AL709" s="79" t="str">
        <f>IF($C709="", "", IF(IFERROR(INDEX(Ingredients!H$11:H$310, MATCH($C709, Ingredients!$B$11:$B$310, 0)), "")="", "", IFERROR(INDEX(Ingredients!H$11:H$310, MATCH($C709, Ingredients!$B$11:$B$310, 0)), "")))</f>
        <v/>
      </c>
      <c r="AN709" s="83" t="str">
        <f t="shared" si="155"/>
        <v/>
      </c>
      <c r="AP709" s="114" t="str">
        <f t="shared" si="165"/>
        <v/>
      </c>
      <c r="AR709" s="117" t="str">
        <f>IF($C709="", "", IF(IFERROR(INDEX(Ingredients!$AI$11:$AI$310, MATCH($C709, Ingredients!$B$11:$B$310, 0)), "")="", "", IFERROR(INDEX(Ingredients!$AI$11:$AI$310, MATCH($C709, Ingredients!$B$11:$B$310, 0)), "")))</f>
        <v/>
      </c>
      <c r="AT709" s="120" t="str">
        <f t="shared" si="166"/>
        <v/>
      </c>
      <c r="AV709" s="90" t="str">
        <f t="shared" si="156"/>
        <v/>
      </c>
      <c r="AX709" s="90" t="str">
        <f>IF($AV709="", "", COUNTIF($AV$11:$AV$5010, "&lt;"&amp;$AV709)+1+COUNTIF($AV$11:$AV709, $AV709)-1)</f>
        <v/>
      </c>
      <c r="AZ709" s="111" t="str">
        <f>IF($B709="", "", SUMIF('Shopping List'!$AV$11:$AV$25, $B709, 'Shopping List'!$BN$11:$BN$25))</f>
        <v/>
      </c>
      <c r="BB709" s="117" t="str">
        <f t="shared" si="167"/>
        <v/>
      </c>
    </row>
    <row r="710" spans="1:54" x14ac:dyDescent="0.25">
      <c r="A710" s="4"/>
      <c r="B710" s="37"/>
      <c r="C710" s="124"/>
      <c r="D710" s="39"/>
      <c r="E710" s="125"/>
      <c r="F710" s="48"/>
      <c r="G710" s="4"/>
      <c r="H710" s="4"/>
      <c r="I710" s="95" t="str">
        <f>IF($C710="", "", IF(IFERROR(INDEX(Ingredients!$C$11:$C$310, MATCH($C710, Ingredients!$B$11:$B$310, 0)), "")="", "", IFERROR(INDEX(Ingredients!$C$11:$C$310, MATCH($C710, Ingredients!$B$11:$B$310, 0)), "")))</f>
        <v/>
      </c>
      <c r="J710" s="73" t="str">
        <f>IF($B710="", "", IF(IFERROR(INDEX(Meals!$C$11:$C$260, MATCH($B710, Meals!$B$11:$B$260, 0)), "")="", "", IFERROR(INDEX(Meals!$C$11:$C$260, MATCH($B710, Meals!$B$11:$B$260, 0)), "")))</f>
        <v/>
      </c>
      <c r="K710" s="4"/>
      <c r="L710" s="72" t="str">
        <f t="shared" si="157"/>
        <v/>
      </c>
      <c r="M710" s="73" t="str">
        <f t="shared" si="158"/>
        <v/>
      </c>
      <c r="N710" s="4"/>
      <c r="O710" s="78" t="str">
        <f t="shared" si="159"/>
        <v/>
      </c>
      <c r="P710" s="79" t="str">
        <f t="shared" si="160"/>
        <v/>
      </c>
      <c r="Q710" s="4"/>
      <c r="R710" s="90" t="str">
        <f t="shared" si="161"/>
        <v/>
      </c>
      <c r="S710" s="4"/>
      <c r="Y710" s="18" t="str">
        <f t="shared" si="162"/>
        <v/>
      </c>
      <c r="AA710" s="18" t="str">
        <f t="shared" si="153"/>
        <v/>
      </c>
      <c r="AB710" s="18" t="str">
        <f t="shared" si="154"/>
        <v/>
      </c>
      <c r="AC710" s="18" t="str">
        <f t="shared" si="163"/>
        <v/>
      </c>
      <c r="AD710" s="18" t="str">
        <f t="shared" si="163"/>
        <v/>
      </c>
      <c r="AE710" s="18" t="str">
        <f t="shared" si="164"/>
        <v/>
      </c>
      <c r="AG710" s="95" t="str">
        <f>IF($C710="", "", IF(IFERROR(INDEX(Ingredients!C$11:C$310, MATCH($C710, Ingredients!$B$11:$B$310, 0)), "")="", "", IFERROR(INDEX(Ingredients!C$11:C$310, MATCH($C710, Ingredients!$B$11:$B$310, 0)), "")))</f>
        <v/>
      </c>
      <c r="AH710" s="105" t="str">
        <f>IF($C710="", "", IF(IFERROR(INDEX(Ingredients!D$11:D$310, MATCH($C710, Ingredients!$B$11:$B$310, 0)), "")="", "", IFERROR(INDEX(Ingredients!D$11:D$310, MATCH($C710, Ingredients!$B$11:$B$310, 0)), "")))</f>
        <v/>
      </c>
      <c r="AI710" s="106" t="str">
        <f>IF($C710="", "", IF(IFERROR(INDEX(Ingredients!E$11:E$310, MATCH($C710, Ingredients!$B$11:$B$310, 0)), "")="", "", IFERROR(INDEX(Ingredients!E$11:E$310, MATCH($C710, Ingredients!$B$11:$B$310, 0)), "")))</f>
        <v/>
      </c>
      <c r="AJ710" s="108" t="str">
        <f>IF($C710="", "", IF(IFERROR(INDEX(Ingredients!F$11:F$310, MATCH($C710, Ingredients!$B$11:$B$310, 0)), "")="", "", IFERROR(INDEX(Ingredients!F$11:F$310, MATCH($C710, Ingredients!$B$11:$B$310, 0)), "")))</f>
        <v/>
      </c>
      <c r="AK710" s="106" t="str">
        <f>IF($C710="", "", IF(IFERROR(INDEX(Ingredients!G$11:G$310, MATCH($C710, Ingredients!$B$11:$B$310, 0)), "")="", "", IFERROR(INDEX(Ingredients!G$11:G$310, MATCH($C710, Ingredients!$B$11:$B$310, 0)), "")))</f>
        <v/>
      </c>
      <c r="AL710" s="79" t="str">
        <f>IF($C710="", "", IF(IFERROR(INDEX(Ingredients!H$11:H$310, MATCH($C710, Ingredients!$B$11:$B$310, 0)), "")="", "", IFERROR(INDEX(Ingredients!H$11:H$310, MATCH($C710, Ingredients!$B$11:$B$310, 0)), "")))</f>
        <v/>
      </c>
      <c r="AN710" s="83" t="str">
        <f t="shared" si="155"/>
        <v/>
      </c>
      <c r="AP710" s="114" t="str">
        <f t="shared" si="165"/>
        <v/>
      </c>
      <c r="AR710" s="117" t="str">
        <f>IF($C710="", "", IF(IFERROR(INDEX(Ingredients!$AI$11:$AI$310, MATCH($C710, Ingredients!$B$11:$B$310, 0)), "")="", "", IFERROR(INDEX(Ingredients!$AI$11:$AI$310, MATCH($C710, Ingredients!$B$11:$B$310, 0)), "")))</f>
        <v/>
      </c>
      <c r="AT710" s="120" t="str">
        <f t="shared" si="166"/>
        <v/>
      </c>
      <c r="AV710" s="90" t="str">
        <f t="shared" si="156"/>
        <v/>
      </c>
      <c r="AX710" s="90" t="str">
        <f>IF($AV710="", "", COUNTIF($AV$11:$AV$5010, "&lt;"&amp;$AV710)+1+COUNTIF($AV$11:$AV710, $AV710)-1)</f>
        <v/>
      </c>
      <c r="AZ710" s="111" t="str">
        <f>IF($B710="", "", SUMIF('Shopping List'!$AV$11:$AV$25, $B710, 'Shopping List'!$BN$11:$BN$25))</f>
        <v/>
      </c>
      <c r="BB710" s="117" t="str">
        <f t="shared" si="167"/>
        <v/>
      </c>
    </row>
    <row r="711" spans="1:54" x14ac:dyDescent="0.25">
      <c r="A711" s="4"/>
      <c r="B711" s="37"/>
      <c r="C711" s="124"/>
      <c r="D711" s="39"/>
      <c r="E711" s="125"/>
      <c r="F711" s="48"/>
      <c r="G711" s="4"/>
      <c r="H711" s="4"/>
      <c r="I711" s="95" t="str">
        <f>IF($C711="", "", IF(IFERROR(INDEX(Ingredients!$C$11:$C$310, MATCH($C711, Ingredients!$B$11:$B$310, 0)), "")="", "", IFERROR(INDEX(Ingredients!$C$11:$C$310, MATCH($C711, Ingredients!$B$11:$B$310, 0)), "")))</f>
        <v/>
      </c>
      <c r="J711" s="73" t="str">
        <f>IF($B711="", "", IF(IFERROR(INDEX(Meals!$C$11:$C$260, MATCH($B711, Meals!$B$11:$B$260, 0)), "")="", "", IFERROR(INDEX(Meals!$C$11:$C$260, MATCH($B711, Meals!$B$11:$B$260, 0)), "")))</f>
        <v/>
      </c>
      <c r="K711" s="4"/>
      <c r="L711" s="72" t="str">
        <f t="shared" si="157"/>
        <v/>
      </c>
      <c r="M711" s="73" t="str">
        <f t="shared" si="158"/>
        <v/>
      </c>
      <c r="N711" s="4"/>
      <c r="O711" s="78" t="str">
        <f t="shared" si="159"/>
        <v/>
      </c>
      <c r="P711" s="79" t="str">
        <f t="shared" si="160"/>
        <v/>
      </c>
      <c r="Q711" s="4"/>
      <c r="R711" s="90" t="str">
        <f t="shared" si="161"/>
        <v/>
      </c>
      <c r="S711" s="4"/>
      <c r="Y711" s="18" t="str">
        <f t="shared" si="162"/>
        <v/>
      </c>
      <c r="AA711" s="18" t="str">
        <f t="shared" si="153"/>
        <v/>
      </c>
      <c r="AB711" s="18" t="str">
        <f t="shared" si="154"/>
        <v/>
      </c>
      <c r="AC711" s="18" t="str">
        <f t="shared" si="163"/>
        <v/>
      </c>
      <c r="AD711" s="18" t="str">
        <f t="shared" si="163"/>
        <v/>
      </c>
      <c r="AE711" s="18" t="str">
        <f t="shared" si="164"/>
        <v/>
      </c>
      <c r="AG711" s="95" t="str">
        <f>IF($C711="", "", IF(IFERROR(INDEX(Ingredients!C$11:C$310, MATCH($C711, Ingredients!$B$11:$B$310, 0)), "")="", "", IFERROR(INDEX(Ingredients!C$11:C$310, MATCH($C711, Ingredients!$B$11:$B$310, 0)), "")))</f>
        <v/>
      </c>
      <c r="AH711" s="105" t="str">
        <f>IF($C711="", "", IF(IFERROR(INDEX(Ingredients!D$11:D$310, MATCH($C711, Ingredients!$B$11:$B$310, 0)), "")="", "", IFERROR(INDEX(Ingredients!D$11:D$310, MATCH($C711, Ingredients!$B$11:$B$310, 0)), "")))</f>
        <v/>
      </c>
      <c r="AI711" s="106" t="str">
        <f>IF($C711="", "", IF(IFERROR(INDEX(Ingredients!E$11:E$310, MATCH($C711, Ingredients!$B$11:$B$310, 0)), "")="", "", IFERROR(INDEX(Ingredients!E$11:E$310, MATCH($C711, Ingredients!$B$11:$B$310, 0)), "")))</f>
        <v/>
      </c>
      <c r="AJ711" s="108" t="str">
        <f>IF($C711="", "", IF(IFERROR(INDEX(Ingredients!F$11:F$310, MATCH($C711, Ingredients!$B$11:$B$310, 0)), "")="", "", IFERROR(INDEX(Ingredients!F$11:F$310, MATCH($C711, Ingredients!$B$11:$B$310, 0)), "")))</f>
        <v/>
      </c>
      <c r="AK711" s="106" t="str">
        <f>IF($C711="", "", IF(IFERROR(INDEX(Ingredients!G$11:G$310, MATCH($C711, Ingredients!$B$11:$B$310, 0)), "")="", "", IFERROR(INDEX(Ingredients!G$11:G$310, MATCH($C711, Ingredients!$B$11:$B$310, 0)), "")))</f>
        <v/>
      </c>
      <c r="AL711" s="79" t="str">
        <f>IF($C711="", "", IF(IFERROR(INDEX(Ingredients!H$11:H$310, MATCH($C711, Ingredients!$B$11:$B$310, 0)), "")="", "", IFERROR(INDEX(Ingredients!H$11:H$310, MATCH($C711, Ingredients!$B$11:$B$310, 0)), "")))</f>
        <v/>
      </c>
      <c r="AN711" s="83" t="str">
        <f t="shared" si="155"/>
        <v/>
      </c>
      <c r="AP711" s="114" t="str">
        <f t="shared" si="165"/>
        <v/>
      </c>
      <c r="AR711" s="117" t="str">
        <f>IF($C711="", "", IF(IFERROR(INDEX(Ingredients!$AI$11:$AI$310, MATCH($C711, Ingredients!$B$11:$B$310, 0)), "")="", "", IFERROR(INDEX(Ingredients!$AI$11:$AI$310, MATCH($C711, Ingredients!$B$11:$B$310, 0)), "")))</f>
        <v/>
      </c>
      <c r="AT711" s="120" t="str">
        <f t="shared" si="166"/>
        <v/>
      </c>
      <c r="AV711" s="90" t="str">
        <f t="shared" si="156"/>
        <v/>
      </c>
      <c r="AX711" s="90" t="str">
        <f>IF($AV711="", "", COUNTIF($AV$11:$AV$5010, "&lt;"&amp;$AV711)+1+COUNTIF($AV$11:$AV711, $AV711)-1)</f>
        <v/>
      </c>
      <c r="AZ711" s="111" t="str">
        <f>IF($B711="", "", SUMIF('Shopping List'!$AV$11:$AV$25, $B711, 'Shopping List'!$BN$11:$BN$25))</f>
        <v/>
      </c>
      <c r="BB711" s="117" t="str">
        <f t="shared" si="167"/>
        <v/>
      </c>
    </row>
    <row r="712" spans="1:54" x14ac:dyDescent="0.25">
      <c r="A712" s="4"/>
      <c r="B712" s="37"/>
      <c r="C712" s="124"/>
      <c r="D712" s="39"/>
      <c r="E712" s="125"/>
      <c r="F712" s="48"/>
      <c r="G712" s="4"/>
      <c r="H712" s="4"/>
      <c r="I712" s="95" t="str">
        <f>IF($C712="", "", IF(IFERROR(INDEX(Ingredients!$C$11:$C$310, MATCH($C712, Ingredients!$B$11:$B$310, 0)), "")="", "", IFERROR(INDEX(Ingredients!$C$11:$C$310, MATCH($C712, Ingredients!$B$11:$B$310, 0)), "")))</f>
        <v/>
      </c>
      <c r="J712" s="73" t="str">
        <f>IF($B712="", "", IF(IFERROR(INDEX(Meals!$C$11:$C$260, MATCH($B712, Meals!$B$11:$B$260, 0)), "")="", "", IFERROR(INDEX(Meals!$C$11:$C$260, MATCH($B712, Meals!$B$11:$B$260, 0)), "")))</f>
        <v/>
      </c>
      <c r="K712" s="4"/>
      <c r="L712" s="72" t="str">
        <f t="shared" si="157"/>
        <v/>
      </c>
      <c r="M712" s="73" t="str">
        <f t="shared" si="158"/>
        <v/>
      </c>
      <c r="N712" s="4"/>
      <c r="O712" s="78" t="str">
        <f t="shared" si="159"/>
        <v/>
      </c>
      <c r="P712" s="79" t="str">
        <f t="shared" si="160"/>
        <v/>
      </c>
      <c r="Q712" s="4"/>
      <c r="R712" s="90" t="str">
        <f t="shared" si="161"/>
        <v/>
      </c>
      <c r="S712" s="4"/>
      <c r="Y712" s="18" t="str">
        <f t="shared" si="162"/>
        <v/>
      </c>
      <c r="AA712" s="18" t="str">
        <f t="shared" si="153"/>
        <v/>
      </c>
      <c r="AB712" s="18" t="str">
        <f t="shared" si="154"/>
        <v/>
      </c>
      <c r="AC712" s="18" t="str">
        <f t="shared" si="163"/>
        <v/>
      </c>
      <c r="AD712" s="18" t="str">
        <f t="shared" si="163"/>
        <v/>
      </c>
      <c r="AE712" s="18" t="str">
        <f t="shared" si="164"/>
        <v/>
      </c>
      <c r="AG712" s="95" t="str">
        <f>IF($C712="", "", IF(IFERROR(INDEX(Ingredients!C$11:C$310, MATCH($C712, Ingredients!$B$11:$B$310, 0)), "")="", "", IFERROR(INDEX(Ingredients!C$11:C$310, MATCH($C712, Ingredients!$B$11:$B$310, 0)), "")))</f>
        <v/>
      </c>
      <c r="AH712" s="105" t="str">
        <f>IF($C712="", "", IF(IFERROR(INDEX(Ingredients!D$11:D$310, MATCH($C712, Ingredients!$B$11:$B$310, 0)), "")="", "", IFERROR(INDEX(Ingredients!D$11:D$310, MATCH($C712, Ingredients!$B$11:$B$310, 0)), "")))</f>
        <v/>
      </c>
      <c r="AI712" s="106" t="str">
        <f>IF($C712="", "", IF(IFERROR(INDEX(Ingredients!E$11:E$310, MATCH($C712, Ingredients!$B$11:$B$310, 0)), "")="", "", IFERROR(INDEX(Ingredients!E$11:E$310, MATCH($C712, Ingredients!$B$11:$B$310, 0)), "")))</f>
        <v/>
      </c>
      <c r="AJ712" s="108" t="str">
        <f>IF($C712="", "", IF(IFERROR(INDEX(Ingredients!F$11:F$310, MATCH($C712, Ingredients!$B$11:$B$310, 0)), "")="", "", IFERROR(INDEX(Ingredients!F$11:F$310, MATCH($C712, Ingredients!$B$11:$B$310, 0)), "")))</f>
        <v/>
      </c>
      <c r="AK712" s="106" t="str">
        <f>IF($C712="", "", IF(IFERROR(INDEX(Ingredients!G$11:G$310, MATCH($C712, Ingredients!$B$11:$B$310, 0)), "")="", "", IFERROR(INDEX(Ingredients!G$11:G$310, MATCH($C712, Ingredients!$B$11:$B$310, 0)), "")))</f>
        <v/>
      </c>
      <c r="AL712" s="79" t="str">
        <f>IF($C712="", "", IF(IFERROR(INDEX(Ingredients!H$11:H$310, MATCH($C712, Ingredients!$B$11:$B$310, 0)), "")="", "", IFERROR(INDEX(Ingredients!H$11:H$310, MATCH($C712, Ingredients!$B$11:$B$310, 0)), "")))</f>
        <v/>
      </c>
      <c r="AN712" s="83" t="str">
        <f t="shared" si="155"/>
        <v/>
      </c>
      <c r="AP712" s="114" t="str">
        <f t="shared" si="165"/>
        <v/>
      </c>
      <c r="AR712" s="117" t="str">
        <f>IF($C712="", "", IF(IFERROR(INDEX(Ingredients!$AI$11:$AI$310, MATCH($C712, Ingredients!$B$11:$B$310, 0)), "")="", "", IFERROR(INDEX(Ingredients!$AI$11:$AI$310, MATCH($C712, Ingredients!$B$11:$B$310, 0)), "")))</f>
        <v/>
      </c>
      <c r="AT712" s="120" t="str">
        <f t="shared" si="166"/>
        <v/>
      </c>
      <c r="AV712" s="90" t="str">
        <f t="shared" si="156"/>
        <v/>
      </c>
      <c r="AX712" s="90" t="str">
        <f>IF($AV712="", "", COUNTIF($AV$11:$AV$5010, "&lt;"&amp;$AV712)+1+COUNTIF($AV$11:$AV712, $AV712)-1)</f>
        <v/>
      </c>
      <c r="AZ712" s="111" t="str">
        <f>IF($B712="", "", SUMIF('Shopping List'!$AV$11:$AV$25, $B712, 'Shopping List'!$BN$11:$BN$25))</f>
        <v/>
      </c>
      <c r="BB712" s="117" t="str">
        <f t="shared" si="167"/>
        <v/>
      </c>
    </row>
    <row r="713" spans="1:54" x14ac:dyDescent="0.25">
      <c r="A713" s="4"/>
      <c r="B713" s="37"/>
      <c r="C713" s="124"/>
      <c r="D713" s="39"/>
      <c r="E713" s="125"/>
      <c r="F713" s="48"/>
      <c r="G713" s="4"/>
      <c r="H713" s="4"/>
      <c r="I713" s="95" t="str">
        <f>IF($C713="", "", IF(IFERROR(INDEX(Ingredients!$C$11:$C$310, MATCH($C713, Ingredients!$B$11:$B$310, 0)), "")="", "", IFERROR(INDEX(Ingredients!$C$11:$C$310, MATCH($C713, Ingredients!$B$11:$B$310, 0)), "")))</f>
        <v/>
      </c>
      <c r="J713" s="73" t="str">
        <f>IF($B713="", "", IF(IFERROR(INDEX(Meals!$C$11:$C$260, MATCH($B713, Meals!$B$11:$B$260, 0)), "")="", "", IFERROR(INDEX(Meals!$C$11:$C$260, MATCH($B713, Meals!$B$11:$B$260, 0)), "")))</f>
        <v/>
      </c>
      <c r="K713" s="4"/>
      <c r="L713" s="72" t="str">
        <f t="shared" si="157"/>
        <v/>
      </c>
      <c r="M713" s="73" t="str">
        <f t="shared" si="158"/>
        <v/>
      </c>
      <c r="N713" s="4"/>
      <c r="O713" s="78" t="str">
        <f t="shared" si="159"/>
        <v/>
      </c>
      <c r="P713" s="79" t="str">
        <f t="shared" si="160"/>
        <v/>
      </c>
      <c r="Q713" s="4"/>
      <c r="R713" s="90" t="str">
        <f t="shared" si="161"/>
        <v/>
      </c>
      <c r="S713" s="4"/>
      <c r="Y713" s="18" t="str">
        <f t="shared" si="162"/>
        <v/>
      </c>
      <c r="AA713" s="18" t="str">
        <f t="shared" si="153"/>
        <v/>
      </c>
      <c r="AB713" s="18" t="str">
        <f t="shared" si="154"/>
        <v/>
      </c>
      <c r="AC713" s="18" t="str">
        <f t="shared" si="163"/>
        <v/>
      </c>
      <c r="AD713" s="18" t="str">
        <f t="shared" si="163"/>
        <v/>
      </c>
      <c r="AE713" s="18" t="str">
        <f t="shared" si="164"/>
        <v/>
      </c>
      <c r="AG713" s="95" t="str">
        <f>IF($C713="", "", IF(IFERROR(INDEX(Ingredients!C$11:C$310, MATCH($C713, Ingredients!$B$11:$B$310, 0)), "")="", "", IFERROR(INDEX(Ingredients!C$11:C$310, MATCH($C713, Ingredients!$B$11:$B$310, 0)), "")))</f>
        <v/>
      </c>
      <c r="AH713" s="105" t="str">
        <f>IF($C713="", "", IF(IFERROR(INDEX(Ingredients!D$11:D$310, MATCH($C713, Ingredients!$B$11:$B$310, 0)), "")="", "", IFERROR(INDEX(Ingredients!D$11:D$310, MATCH($C713, Ingredients!$B$11:$B$310, 0)), "")))</f>
        <v/>
      </c>
      <c r="AI713" s="106" t="str">
        <f>IF($C713="", "", IF(IFERROR(INDEX(Ingredients!E$11:E$310, MATCH($C713, Ingredients!$B$11:$B$310, 0)), "")="", "", IFERROR(INDEX(Ingredients!E$11:E$310, MATCH($C713, Ingredients!$B$11:$B$310, 0)), "")))</f>
        <v/>
      </c>
      <c r="AJ713" s="108" t="str">
        <f>IF($C713="", "", IF(IFERROR(INDEX(Ingredients!F$11:F$310, MATCH($C713, Ingredients!$B$11:$B$310, 0)), "")="", "", IFERROR(INDEX(Ingredients!F$11:F$310, MATCH($C713, Ingredients!$B$11:$B$310, 0)), "")))</f>
        <v/>
      </c>
      <c r="AK713" s="106" t="str">
        <f>IF($C713="", "", IF(IFERROR(INDEX(Ingredients!G$11:G$310, MATCH($C713, Ingredients!$B$11:$B$310, 0)), "")="", "", IFERROR(INDEX(Ingredients!G$11:G$310, MATCH($C713, Ingredients!$B$11:$B$310, 0)), "")))</f>
        <v/>
      </c>
      <c r="AL713" s="79" t="str">
        <f>IF($C713="", "", IF(IFERROR(INDEX(Ingredients!H$11:H$310, MATCH($C713, Ingredients!$B$11:$B$310, 0)), "")="", "", IFERROR(INDEX(Ingredients!H$11:H$310, MATCH($C713, Ingredients!$B$11:$B$310, 0)), "")))</f>
        <v/>
      </c>
      <c r="AN713" s="83" t="str">
        <f t="shared" si="155"/>
        <v/>
      </c>
      <c r="AP713" s="114" t="str">
        <f t="shared" si="165"/>
        <v/>
      </c>
      <c r="AR713" s="117" t="str">
        <f>IF($C713="", "", IF(IFERROR(INDEX(Ingredients!$AI$11:$AI$310, MATCH($C713, Ingredients!$B$11:$B$310, 0)), "")="", "", IFERROR(INDEX(Ingredients!$AI$11:$AI$310, MATCH($C713, Ingredients!$B$11:$B$310, 0)), "")))</f>
        <v/>
      </c>
      <c r="AT713" s="120" t="str">
        <f t="shared" si="166"/>
        <v/>
      </c>
      <c r="AV713" s="90" t="str">
        <f t="shared" si="156"/>
        <v/>
      </c>
      <c r="AX713" s="90" t="str">
        <f>IF($AV713="", "", COUNTIF($AV$11:$AV$5010, "&lt;"&amp;$AV713)+1+COUNTIF($AV$11:$AV713, $AV713)-1)</f>
        <v/>
      </c>
      <c r="AZ713" s="111" t="str">
        <f>IF($B713="", "", SUMIF('Shopping List'!$AV$11:$AV$25, $B713, 'Shopping List'!$BN$11:$BN$25))</f>
        <v/>
      </c>
      <c r="BB713" s="117" t="str">
        <f t="shared" si="167"/>
        <v/>
      </c>
    </row>
    <row r="714" spans="1:54" x14ac:dyDescent="0.25">
      <c r="A714" s="4"/>
      <c r="B714" s="37"/>
      <c r="C714" s="124"/>
      <c r="D714" s="39"/>
      <c r="E714" s="125"/>
      <c r="F714" s="48"/>
      <c r="G714" s="4"/>
      <c r="H714" s="4"/>
      <c r="I714" s="95" t="str">
        <f>IF($C714="", "", IF(IFERROR(INDEX(Ingredients!$C$11:$C$310, MATCH($C714, Ingredients!$B$11:$B$310, 0)), "")="", "", IFERROR(INDEX(Ingredients!$C$11:$C$310, MATCH($C714, Ingredients!$B$11:$B$310, 0)), "")))</f>
        <v/>
      </c>
      <c r="J714" s="73" t="str">
        <f>IF($B714="", "", IF(IFERROR(INDEX(Meals!$C$11:$C$260, MATCH($B714, Meals!$B$11:$B$260, 0)), "")="", "", IFERROR(INDEX(Meals!$C$11:$C$260, MATCH($B714, Meals!$B$11:$B$260, 0)), "")))</f>
        <v/>
      </c>
      <c r="K714" s="4"/>
      <c r="L714" s="72" t="str">
        <f t="shared" si="157"/>
        <v/>
      </c>
      <c r="M714" s="73" t="str">
        <f t="shared" si="158"/>
        <v/>
      </c>
      <c r="N714" s="4"/>
      <c r="O714" s="78" t="str">
        <f t="shared" si="159"/>
        <v/>
      </c>
      <c r="P714" s="79" t="str">
        <f t="shared" si="160"/>
        <v/>
      </c>
      <c r="Q714" s="4"/>
      <c r="R714" s="90" t="str">
        <f t="shared" si="161"/>
        <v/>
      </c>
      <c r="S714" s="4"/>
      <c r="Y714" s="18" t="str">
        <f t="shared" si="162"/>
        <v/>
      </c>
      <c r="AA714" s="18" t="str">
        <f t="shared" si="153"/>
        <v/>
      </c>
      <c r="AB714" s="18" t="str">
        <f t="shared" si="154"/>
        <v/>
      </c>
      <c r="AC714" s="18" t="str">
        <f t="shared" si="163"/>
        <v/>
      </c>
      <c r="AD714" s="18" t="str">
        <f t="shared" si="163"/>
        <v/>
      </c>
      <c r="AE714" s="18" t="str">
        <f t="shared" si="164"/>
        <v/>
      </c>
      <c r="AG714" s="95" t="str">
        <f>IF($C714="", "", IF(IFERROR(INDEX(Ingredients!C$11:C$310, MATCH($C714, Ingredients!$B$11:$B$310, 0)), "")="", "", IFERROR(INDEX(Ingredients!C$11:C$310, MATCH($C714, Ingredients!$B$11:$B$310, 0)), "")))</f>
        <v/>
      </c>
      <c r="AH714" s="105" t="str">
        <f>IF($C714="", "", IF(IFERROR(INDEX(Ingredients!D$11:D$310, MATCH($C714, Ingredients!$B$11:$B$310, 0)), "")="", "", IFERROR(INDEX(Ingredients!D$11:D$310, MATCH($C714, Ingredients!$B$11:$B$310, 0)), "")))</f>
        <v/>
      </c>
      <c r="AI714" s="106" t="str">
        <f>IF($C714="", "", IF(IFERROR(INDEX(Ingredients!E$11:E$310, MATCH($C714, Ingredients!$B$11:$B$310, 0)), "")="", "", IFERROR(INDEX(Ingredients!E$11:E$310, MATCH($C714, Ingredients!$B$11:$B$310, 0)), "")))</f>
        <v/>
      </c>
      <c r="AJ714" s="108" t="str">
        <f>IF($C714="", "", IF(IFERROR(INDEX(Ingredients!F$11:F$310, MATCH($C714, Ingredients!$B$11:$B$310, 0)), "")="", "", IFERROR(INDEX(Ingredients!F$11:F$310, MATCH($C714, Ingredients!$B$11:$B$310, 0)), "")))</f>
        <v/>
      </c>
      <c r="AK714" s="106" t="str">
        <f>IF($C714="", "", IF(IFERROR(INDEX(Ingredients!G$11:G$310, MATCH($C714, Ingredients!$B$11:$B$310, 0)), "")="", "", IFERROR(INDEX(Ingredients!G$11:G$310, MATCH($C714, Ingredients!$B$11:$B$310, 0)), "")))</f>
        <v/>
      </c>
      <c r="AL714" s="79" t="str">
        <f>IF($C714="", "", IF(IFERROR(INDEX(Ingredients!H$11:H$310, MATCH($C714, Ingredients!$B$11:$B$310, 0)), "")="", "", IFERROR(INDEX(Ingredients!H$11:H$310, MATCH($C714, Ingredients!$B$11:$B$310, 0)), "")))</f>
        <v/>
      </c>
      <c r="AN714" s="83" t="str">
        <f t="shared" si="155"/>
        <v/>
      </c>
      <c r="AP714" s="114" t="str">
        <f t="shared" si="165"/>
        <v/>
      </c>
      <c r="AR714" s="117" t="str">
        <f>IF($C714="", "", IF(IFERROR(INDEX(Ingredients!$AI$11:$AI$310, MATCH($C714, Ingredients!$B$11:$B$310, 0)), "")="", "", IFERROR(INDEX(Ingredients!$AI$11:$AI$310, MATCH($C714, Ingredients!$B$11:$B$310, 0)), "")))</f>
        <v/>
      </c>
      <c r="AT714" s="120" t="str">
        <f t="shared" si="166"/>
        <v/>
      </c>
      <c r="AV714" s="90" t="str">
        <f t="shared" si="156"/>
        <v/>
      </c>
      <c r="AX714" s="90" t="str">
        <f>IF($AV714="", "", COUNTIF($AV$11:$AV$5010, "&lt;"&amp;$AV714)+1+COUNTIF($AV$11:$AV714, $AV714)-1)</f>
        <v/>
      </c>
      <c r="AZ714" s="111" t="str">
        <f>IF($B714="", "", SUMIF('Shopping List'!$AV$11:$AV$25, $B714, 'Shopping List'!$BN$11:$BN$25))</f>
        <v/>
      </c>
      <c r="BB714" s="117" t="str">
        <f t="shared" si="167"/>
        <v/>
      </c>
    </row>
    <row r="715" spans="1:54" x14ac:dyDescent="0.25">
      <c r="A715" s="4"/>
      <c r="B715" s="37"/>
      <c r="C715" s="124"/>
      <c r="D715" s="39"/>
      <c r="E715" s="125"/>
      <c r="F715" s="48"/>
      <c r="G715" s="4"/>
      <c r="H715" s="4"/>
      <c r="I715" s="95" t="str">
        <f>IF($C715="", "", IF(IFERROR(INDEX(Ingredients!$C$11:$C$310, MATCH($C715, Ingredients!$B$11:$B$310, 0)), "")="", "", IFERROR(INDEX(Ingredients!$C$11:$C$310, MATCH($C715, Ingredients!$B$11:$B$310, 0)), "")))</f>
        <v/>
      </c>
      <c r="J715" s="73" t="str">
        <f>IF($B715="", "", IF(IFERROR(INDEX(Meals!$C$11:$C$260, MATCH($B715, Meals!$B$11:$B$260, 0)), "")="", "", IFERROR(INDEX(Meals!$C$11:$C$260, MATCH($B715, Meals!$B$11:$B$260, 0)), "")))</f>
        <v/>
      </c>
      <c r="K715" s="4"/>
      <c r="L715" s="72" t="str">
        <f t="shared" si="157"/>
        <v/>
      </c>
      <c r="M715" s="73" t="str">
        <f t="shared" si="158"/>
        <v/>
      </c>
      <c r="N715" s="4"/>
      <c r="O715" s="78" t="str">
        <f t="shared" si="159"/>
        <v/>
      </c>
      <c r="P715" s="79" t="str">
        <f t="shared" si="160"/>
        <v/>
      </c>
      <c r="Q715" s="4"/>
      <c r="R715" s="90" t="str">
        <f t="shared" si="161"/>
        <v/>
      </c>
      <c r="S715" s="4"/>
      <c r="Y715" s="18" t="str">
        <f t="shared" si="162"/>
        <v/>
      </c>
      <c r="AA715" s="18" t="str">
        <f t="shared" ref="AA715:AA778" si="168">IF($Y715="", "", IF(AND(AA$5="X", B715=""), $Y$6, IF(AND(NOT(B715=""), COUNTIF(V$11:V$260, B715)=0), $Y$7, "")))</f>
        <v/>
      </c>
      <c r="AB715" s="18" t="str">
        <f t="shared" ref="AB715:AB778" si="169">IF($Y715="", "", IF(AND(AB$5="X", C715=""), $Y$6, IF(AND(NOT(C715=""), COUNTIF(W$11:W$310, C715)=0), $Y$7, "")))</f>
        <v/>
      </c>
      <c r="AC715" s="18" t="str">
        <f t="shared" si="163"/>
        <v/>
      </c>
      <c r="AD715" s="18" t="str">
        <f t="shared" si="163"/>
        <v/>
      </c>
      <c r="AE715" s="18" t="str">
        <f t="shared" si="164"/>
        <v/>
      </c>
      <c r="AG715" s="95" t="str">
        <f>IF($C715="", "", IF(IFERROR(INDEX(Ingredients!C$11:C$310, MATCH($C715, Ingredients!$B$11:$B$310, 0)), "")="", "", IFERROR(INDEX(Ingredients!C$11:C$310, MATCH($C715, Ingredients!$B$11:$B$310, 0)), "")))</f>
        <v/>
      </c>
      <c r="AH715" s="105" t="str">
        <f>IF($C715="", "", IF(IFERROR(INDEX(Ingredients!D$11:D$310, MATCH($C715, Ingredients!$B$11:$B$310, 0)), "")="", "", IFERROR(INDEX(Ingredients!D$11:D$310, MATCH($C715, Ingredients!$B$11:$B$310, 0)), "")))</f>
        <v/>
      </c>
      <c r="AI715" s="106" t="str">
        <f>IF($C715="", "", IF(IFERROR(INDEX(Ingredients!E$11:E$310, MATCH($C715, Ingredients!$B$11:$B$310, 0)), "")="", "", IFERROR(INDEX(Ingredients!E$11:E$310, MATCH($C715, Ingredients!$B$11:$B$310, 0)), "")))</f>
        <v/>
      </c>
      <c r="AJ715" s="108" t="str">
        <f>IF($C715="", "", IF(IFERROR(INDEX(Ingredients!F$11:F$310, MATCH($C715, Ingredients!$B$11:$B$310, 0)), "")="", "", IFERROR(INDEX(Ingredients!F$11:F$310, MATCH($C715, Ingredients!$B$11:$B$310, 0)), "")))</f>
        <v/>
      </c>
      <c r="AK715" s="106" t="str">
        <f>IF($C715="", "", IF(IFERROR(INDEX(Ingredients!G$11:G$310, MATCH($C715, Ingredients!$B$11:$B$310, 0)), "")="", "", IFERROR(INDEX(Ingredients!G$11:G$310, MATCH($C715, Ingredients!$B$11:$B$310, 0)), "")))</f>
        <v/>
      </c>
      <c r="AL715" s="79" t="str">
        <f>IF($C715="", "", IF(IFERROR(INDEX(Ingredients!H$11:H$310, MATCH($C715, Ingredients!$B$11:$B$310, 0)), "")="", "", IFERROR(INDEX(Ingredients!H$11:H$310, MATCH($C715, Ingredients!$B$11:$B$310, 0)), "")))</f>
        <v/>
      </c>
      <c r="AN715" s="83" t="str">
        <f t="shared" ref="AN715:AN778" si="170">IF($D715="", "", IFERROR(IF($AK715=$AI715, $AJ715/$AH715, $AJ715), ""))</f>
        <v/>
      </c>
      <c r="AP715" s="114" t="str">
        <f t="shared" si="165"/>
        <v/>
      </c>
      <c r="AR715" s="117" t="str">
        <f>IF($C715="", "", IF(IFERROR(INDEX(Ingredients!$AI$11:$AI$310, MATCH($C715, Ingredients!$B$11:$B$310, 0)), "")="", "", IFERROR(INDEX(Ingredients!$AI$11:$AI$310, MATCH($C715, Ingredients!$B$11:$B$310, 0)), "")))</f>
        <v/>
      </c>
      <c r="AT715" s="120" t="str">
        <f t="shared" si="166"/>
        <v/>
      </c>
      <c r="AV715" s="90" t="str">
        <f t="shared" ref="AV715:AV778" si="171">IF($AT$8="", "", IF($B715=$AT$8, $E715, ""))</f>
        <v/>
      </c>
      <c r="AX715" s="90" t="str">
        <f>IF($AV715="", "", COUNTIF($AV$11:$AV$5010, "&lt;"&amp;$AV715)+1+COUNTIF($AV$11:$AV715, $AV715)-1)</f>
        <v/>
      </c>
      <c r="AZ715" s="111" t="str">
        <f>IF($B715="", "", SUMIF('Shopping List'!$AV$11:$AV$25, $B715, 'Shopping List'!$BN$11:$BN$25))</f>
        <v/>
      </c>
      <c r="BB715" s="117" t="str">
        <f t="shared" si="167"/>
        <v/>
      </c>
    </row>
    <row r="716" spans="1:54" x14ac:dyDescent="0.25">
      <c r="A716" s="4"/>
      <c r="B716" s="37"/>
      <c r="C716" s="124"/>
      <c r="D716" s="39"/>
      <c r="E716" s="125"/>
      <c r="F716" s="48"/>
      <c r="G716" s="4"/>
      <c r="H716" s="4"/>
      <c r="I716" s="95" t="str">
        <f>IF($C716="", "", IF(IFERROR(INDEX(Ingredients!$C$11:$C$310, MATCH($C716, Ingredients!$B$11:$B$310, 0)), "")="", "", IFERROR(INDEX(Ingredients!$C$11:$C$310, MATCH($C716, Ingredients!$B$11:$B$310, 0)), "")))</f>
        <v/>
      </c>
      <c r="J716" s="73" t="str">
        <f>IF($B716="", "", IF(IFERROR(INDEX(Meals!$C$11:$C$260, MATCH($B716, Meals!$B$11:$B$260, 0)), "")="", "", IFERROR(INDEX(Meals!$C$11:$C$260, MATCH($B716, Meals!$B$11:$B$260, 0)), "")))</f>
        <v/>
      </c>
      <c r="K716" s="4"/>
      <c r="L716" s="72" t="str">
        <f t="shared" ref="L716:L779" si="172">IF($D716="", "", IFERROR(ROUND($AN716*$D716, 0), ""))</f>
        <v/>
      </c>
      <c r="M716" s="73" t="str">
        <f t="shared" ref="M716:M779" si="173">IFERROR(ROUND($L716/$J716, 0), "")</f>
        <v/>
      </c>
      <c r="N716" s="4"/>
      <c r="O716" s="78" t="str">
        <f t="shared" ref="O716:O779" si="174">IF($D716="", "", IFERROR(ROUND($AP716*$D716, 2), ""))</f>
        <v/>
      </c>
      <c r="P716" s="79" t="str">
        <f t="shared" ref="P716:P779" si="175">IFERROR(ROUND($O716/$J716, 2), "")</f>
        <v/>
      </c>
      <c r="Q716" s="4"/>
      <c r="R716" s="90" t="str">
        <f t="shared" ref="R716:R779" si="176">IF(OR($D716="", $AR716=""), "", IF($AR716&gt;=$D716, $V$3, $V$4))</f>
        <v/>
      </c>
      <c r="S716" s="4"/>
      <c r="Y716" s="18" t="str">
        <f t="shared" ref="Y716:Y779" si="177">IF(COUNTIF($B716:$F716, "")=5, "", "X")</f>
        <v/>
      </c>
      <c r="AA716" s="18" t="str">
        <f t="shared" si="168"/>
        <v/>
      </c>
      <c r="AB716" s="18" t="str">
        <f t="shared" si="169"/>
        <v/>
      </c>
      <c r="AC716" s="18" t="str">
        <f t="shared" ref="AC716:AD779" si="178">IF($Y716="", "", IF(AND(AC$5="X", D716=""), $Y$6, IF(AND(NOT(D716=""), ISNUMBER(D716)=FALSE), $Y$7, "")))</f>
        <v/>
      </c>
      <c r="AD716" s="18" t="str">
        <f t="shared" si="178"/>
        <v/>
      </c>
      <c r="AE716" s="18" t="str">
        <f t="shared" ref="AE716:AE779" si="179">IF($Y716="", "", IF(AND(AE$5="X", F716=""), $Y$6, ""))</f>
        <v/>
      </c>
      <c r="AG716" s="95" t="str">
        <f>IF($C716="", "", IF(IFERROR(INDEX(Ingredients!C$11:C$310, MATCH($C716, Ingredients!$B$11:$B$310, 0)), "")="", "", IFERROR(INDEX(Ingredients!C$11:C$310, MATCH($C716, Ingredients!$B$11:$B$310, 0)), "")))</f>
        <v/>
      </c>
      <c r="AH716" s="105" t="str">
        <f>IF($C716="", "", IF(IFERROR(INDEX(Ingredients!D$11:D$310, MATCH($C716, Ingredients!$B$11:$B$310, 0)), "")="", "", IFERROR(INDEX(Ingredients!D$11:D$310, MATCH($C716, Ingredients!$B$11:$B$310, 0)), "")))</f>
        <v/>
      </c>
      <c r="AI716" s="106" t="str">
        <f>IF($C716="", "", IF(IFERROR(INDEX(Ingredients!E$11:E$310, MATCH($C716, Ingredients!$B$11:$B$310, 0)), "")="", "", IFERROR(INDEX(Ingredients!E$11:E$310, MATCH($C716, Ingredients!$B$11:$B$310, 0)), "")))</f>
        <v/>
      </c>
      <c r="AJ716" s="108" t="str">
        <f>IF($C716="", "", IF(IFERROR(INDEX(Ingredients!F$11:F$310, MATCH($C716, Ingredients!$B$11:$B$310, 0)), "")="", "", IFERROR(INDEX(Ingredients!F$11:F$310, MATCH($C716, Ingredients!$B$11:$B$310, 0)), "")))</f>
        <v/>
      </c>
      <c r="AK716" s="106" t="str">
        <f>IF($C716="", "", IF(IFERROR(INDEX(Ingredients!G$11:G$310, MATCH($C716, Ingredients!$B$11:$B$310, 0)), "")="", "", IFERROR(INDEX(Ingredients!G$11:G$310, MATCH($C716, Ingredients!$B$11:$B$310, 0)), "")))</f>
        <v/>
      </c>
      <c r="AL716" s="79" t="str">
        <f>IF($C716="", "", IF(IFERROR(INDEX(Ingredients!H$11:H$310, MATCH($C716, Ingredients!$B$11:$B$310, 0)), "")="", "", IFERROR(INDEX(Ingredients!H$11:H$310, MATCH($C716, Ingredients!$B$11:$B$310, 0)), "")))</f>
        <v/>
      </c>
      <c r="AN716" s="83" t="str">
        <f t="shared" si="170"/>
        <v/>
      </c>
      <c r="AP716" s="114" t="str">
        <f t="shared" ref="AP716:AP779" si="180">IF($D716="", "", IFERROR(IF($AK716=$AI716, $AL716/$AH716, $AL716), ""))</f>
        <v/>
      </c>
      <c r="AR716" s="117" t="str">
        <f>IF($C716="", "", IF(IFERROR(INDEX(Ingredients!$AI$11:$AI$310, MATCH($C716, Ingredients!$B$11:$B$310, 0)), "")="", "", IFERROR(INDEX(Ingredients!$AI$11:$AI$310, MATCH($C716, Ingredients!$B$11:$B$310, 0)), "")))</f>
        <v/>
      </c>
      <c r="AT716" s="120" t="str">
        <f t="shared" ref="AT716:AT779" si="181">IF(OR($B716="", $R716=""), "", CONCATENATE($B716, " - ", $R716))</f>
        <v/>
      </c>
      <c r="AV716" s="90" t="str">
        <f t="shared" si="171"/>
        <v/>
      </c>
      <c r="AX716" s="90" t="str">
        <f>IF($AV716="", "", COUNTIF($AV$11:$AV$5010, "&lt;"&amp;$AV716)+1+COUNTIF($AV$11:$AV716, $AV716)-1)</f>
        <v/>
      </c>
      <c r="AZ716" s="111" t="str">
        <f>IF($B716="", "", SUMIF('Shopping List'!$AV$11:$AV$25, $B716, 'Shopping List'!$BN$11:$BN$25))</f>
        <v/>
      </c>
      <c r="BB716" s="117" t="str">
        <f t="shared" ref="BB716:BB779" si="182">IF(OR($AZ716="", $AZ716=0), "", IFERROR($D716*$AZ716, ""))</f>
        <v/>
      </c>
    </row>
    <row r="717" spans="1:54" x14ac:dyDescent="0.25">
      <c r="A717" s="4"/>
      <c r="B717" s="37"/>
      <c r="C717" s="124"/>
      <c r="D717" s="39"/>
      <c r="E717" s="125"/>
      <c r="F717" s="48"/>
      <c r="G717" s="4"/>
      <c r="H717" s="4"/>
      <c r="I717" s="95" t="str">
        <f>IF($C717="", "", IF(IFERROR(INDEX(Ingredients!$C$11:$C$310, MATCH($C717, Ingredients!$B$11:$B$310, 0)), "")="", "", IFERROR(INDEX(Ingredients!$C$11:$C$310, MATCH($C717, Ingredients!$B$11:$B$310, 0)), "")))</f>
        <v/>
      </c>
      <c r="J717" s="73" t="str">
        <f>IF($B717="", "", IF(IFERROR(INDEX(Meals!$C$11:$C$260, MATCH($B717, Meals!$B$11:$B$260, 0)), "")="", "", IFERROR(INDEX(Meals!$C$11:$C$260, MATCH($B717, Meals!$B$11:$B$260, 0)), "")))</f>
        <v/>
      </c>
      <c r="K717" s="4"/>
      <c r="L717" s="72" t="str">
        <f t="shared" si="172"/>
        <v/>
      </c>
      <c r="M717" s="73" t="str">
        <f t="shared" si="173"/>
        <v/>
      </c>
      <c r="N717" s="4"/>
      <c r="O717" s="78" t="str">
        <f t="shared" si="174"/>
        <v/>
      </c>
      <c r="P717" s="79" t="str">
        <f t="shared" si="175"/>
        <v/>
      </c>
      <c r="Q717" s="4"/>
      <c r="R717" s="90" t="str">
        <f t="shared" si="176"/>
        <v/>
      </c>
      <c r="S717" s="4"/>
      <c r="Y717" s="18" t="str">
        <f t="shared" si="177"/>
        <v/>
      </c>
      <c r="AA717" s="18" t="str">
        <f t="shared" si="168"/>
        <v/>
      </c>
      <c r="AB717" s="18" t="str">
        <f t="shared" si="169"/>
        <v/>
      </c>
      <c r="AC717" s="18" t="str">
        <f t="shared" si="178"/>
        <v/>
      </c>
      <c r="AD717" s="18" t="str">
        <f t="shared" si="178"/>
        <v/>
      </c>
      <c r="AE717" s="18" t="str">
        <f t="shared" si="179"/>
        <v/>
      </c>
      <c r="AG717" s="95" t="str">
        <f>IF($C717="", "", IF(IFERROR(INDEX(Ingredients!C$11:C$310, MATCH($C717, Ingredients!$B$11:$B$310, 0)), "")="", "", IFERROR(INDEX(Ingredients!C$11:C$310, MATCH($C717, Ingredients!$B$11:$B$310, 0)), "")))</f>
        <v/>
      </c>
      <c r="AH717" s="105" t="str">
        <f>IF($C717="", "", IF(IFERROR(INDEX(Ingredients!D$11:D$310, MATCH($C717, Ingredients!$B$11:$B$310, 0)), "")="", "", IFERROR(INDEX(Ingredients!D$11:D$310, MATCH($C717, Ingredients!$B$11:$B$310, 0)), "")))</f>
        <v/>
      </c>
      <c r="AI717" s="106" t="str">
        <f>IF($C717="", "", IF(IFERROR(INDEX(Ingredients!E$11:E$310, MATCH($C717, Ingredients!$B$11:$B$310, 0)), "")="", "", IFERROR(INDEX(Ingredients!E$11:E$310, MATCH($C717, Ingredients!$B$11:$B$310, 0)), "")))</f>
        <v/>
      </c>
      <c r="AJ717" s="108" t="str">
        <f>IF($C717="", "", IF(IFERROR(INDEX(Ingredients!F$11:F$310, MATCH($C717, Ingredients!$B$11:$B$310, 0)), "")="", "", IFERROR(INDEX(Ingredients!F$11:F$310, MATCH($C717, Ingredients!$B$11:$B$310, 0)), "")))</f>
        <v/>
      </c>
      <c r="AK717" s="106" t="str">
        <f>IF($C717="", "", IF(IFERROR(INDEX(Ingredients!G$11:G$310, MATCH($C717, Ingredients!$B$11:$B$310, 0)), "")="", "", IFERROR(INDEX(Ingredients!G$11:G$310, MATCH($C717, Ingredients!$B$11:$B$310, 0)), "")))</f>
        <v/>
      </c>
      <c r="AL717" s="79" t="str">
        <f>IF($C717="", "", IF(IFERROR(INDEX(Ingredients!H$11:H$310, MATCH($C717, Ingredients!$B$11:$B$310, 0)), "")="", "", IFERROR(INDEX(Ingredients!H$11:H$310, MATCH($C717, Ingredients!$B$11:$B$310, 0)), "")))</f>
        <v/>
      </c>
      <c r="AN717" s="83" t="str">
        <f t="shared" si="170"/>
        <v/>
      </c>
      <c r="AP717" s="114" t="str">
        <f t="shared" si="180"/>
        <v/>
      </c>
      <c r="AR717" s="117" t="str">
        <f>IF($C717="", "", IF(IFERROR(INDEX(Ingredients!$AI$11:$AI$310, MATCH($C717, Ingredients!$B$11:$B$310, 0)), "")="", "", IFERROR(INDEX(Ingredients!$AI$11:$AI$310, MATCH($C717, Ingredients!$B$11:$B$310, 0)), "")))</f>
        <v/>
      </c>
      <c r="AT717" s="120" t="str">
        <f t="shared" si="181"/>
        <v/>
      </c>
      <c r="AV717" s="90" t="str">
        <f t="shared" si="171"/>
        <v/>
      </c>
      <c r="AX717" s="90" t="str">
        <f>IF($AV717="", "", COUNTIF($AV$11:$AV$5010, "&lt;"&amp;$AV717)+1+COUNTIF($AV$11:$AV717, $AV717)-1)</f>
        <v/>
      </c>
      <c r="AZ717" s="111" t="str">
        <f>IF($B717="", "", SUMIF('Shopping List'!$AV$11:$AV$25, $B717, 'Shopping List'!$BN$11:$BN$25))</f>
        <v/>
      </c>
      <c r="BB717" s="117" t="str">
        <f t="shared" si="182"/>
        <v/>
      </c>
    </row>
    <row r="718" spans="1:54" x14ac:dyDescent="0.25">
      <c r="A718" s="4"/>
      <c r="B718" s="37"/>
      <c r="C718" s="124"/>
      <c r="D718" s="39"/>
      <c r="E718" s="125"/>
      <c r="F718" s="48"/>
      <c r="G718" s="4"/>
      <c r="H718" s="4"/>
      <c r="I718" s="95" t="str">
        <f>IF($C718="", "", IF(IFERROR(INDEX(Ingredients!$C$11:$C$310, MATCH($C718, Ingredients!$B$11:$B$310, 0)), "")="", "", IFERROR(INDEX(Ingredients!$C$11:$C$310, MATCH($C718, Ingredients!$B$11:$B$310, 0)), "")))</f>
        <v/>
      </c>
      <c r="J718" s="73" t="str">
        <f>IF($B718="", "", IF(IFERROR(INDEX(Meals!$C$11:$C$260, MATCH($B718, Meals!$B$11:$B$260, 0)), "")="", "", IFERROR(INDEX(Meals!$C$11:$C$260, MATCH($B718, Meals!$B$11:$B$260, 0)), "")))</f>
        <v/>
      </c>
      <c r="K718" s="4"/>
      <c r="L718" s="72" t="str">
        <f t="shared" si="172"/>
        <v/>
      </c>
      <c r="M718" s="73" t="str">
        <f t="shared" si="173"/>
        <v/>
      </c>
      <c r="N718" s="4"/>
      <c r="O718" s="78" t="str">
        <f t="shared" si="174"/>
        <v/>
      </c>
      <c r="P718" s="79" t="str">
        <f t="shared" si="175"/>
        <v/>
      </c>
      <c r="Q718" s="4"/>
      <c r="R718" s="90" t="str">
        <f t="shared" si="176"/>
        <v/>
      </c>
      <c r="S718" s="4"/>
      <c r="Y718" s="18" t="str">
        <f t="shared" si="177"/>
        <v/>
      </c>
      <c r="AA718" s="18" t="str">
        <f t="shared" si="168"/>
        <v/>
      </c>
      <c r="AB718" s="18" t="str">
        <f t="shared" si="169"/>
        <v/>
      </c>
      <c r="AC718" s="18" t="str">
        <f t="shared" si="178"/>
        <v/>
      </c>
      <c r="AD718" s="18" t="str">
        <f t="shared" si="178"/>
        <v/>
      </c>
      <c r="AE718" s="18" t="str">
        <f t="shared" si="179"/>
        <v/>
      </c>
      <c r="AG718" s="95" t="str">
        <f>IF($C718="", "", IF(IFERROR(INDEX(Ingredients!C$11:C$310, MATCH($C718, Ingredients!$B$11:$B$310, 0)), "")="", "", IFERROR(INDEX(Ingredients!C$11:C$310, MATCH($C718, Ingredients!$B$11:$B$310, 0)), "")))</f>
        <v/>
      </c>
      <c r="AH718" s="105" t="str">
        <f>IF($C718="", "", IF(IFERROR(INDEX(Ingredients!D$11:D$310, MATCH($C718, Ingredients!$B$11:$B$310, 0)), "")="", "", IFERROR(INDEX(Ingredients!D$11:D$310, MATCH($C718, Ingredients!$B$11:$B$310, 0)), "")))</f>
        <v/>
      </c>
      <c r="AI718" s="106" t="str">
        <f>IF($C718="", "", IF(IFERROR(INDEX(Ingredients!E$11:E$310, MATCH($C718, Ingredients!$B$11:$B$310, 0)), "")="", "", IFERROR(INDEX(Ingredients!E$11:E$310, MATCH($C718, Ingredients!$B$11:$B$310, 0)), "")))</f>
        <v/>
      </c>
      <c r="AJ718" s="108" t="str">
        <f>IF($C718="", "", IF(IFERROR(INDEX(Ingredients!F$11:F$310, MATCH($C718, Ingredients!$B$11:$B$310, 0)), "")="", "", IFERROR(INDEX(Ingredients!F$11:F$310, MATCH($C718, Ingredients!$B$11:$B$310, 0)), "")))</f>
        <v/>
      </c>
      <c r="AK718" s="106" t="str">
        <f>IF($C718="", "", IF(IFERROR(INDEX(Ingredients!G$11:G$310, MATCH($C718, Ingredients!$B$11:$B$310, 0)), "")="", "", IFERROR(INDEX(Ingredients!G$11:G$310, MATCH($C718, Ingredients!$B$11:$B$310, 0)), "")))</f>
        <v/>
      </c>
      <c r="AL718" s="79" t="str">
        <f>IF($C718="", "", IF(IFERROR(INDEX(Ingredients!H$11:H$310, MATCH($C718, Ingredients!$B$11:$B$310, 0)), "")="", "", IFERROR(INDEX(Ingredients!H$11:H$310, MATCH($C718, Ingredients!$B$11:$B$310, 0)), "")))</f>
        <v/>
      </c>
      <c r="AN718" s="83" t="str">
        <f t="shared" si="170"/>
        <v/>
      </c>
      <c r="AP718" s="114" t="str">
        <f t="shared" si="180"/>
        <v/>
      </c>
      <c r="AR718" s="117" t="str">
        <f>IF($C718="", "", IF(IFERROR(INDEX(Ingredients!$AI$11:$AI$310, MATCH($C718, Ingredients!$B$11:$B$310, 0)), "")="", "", IFERROR(INDEX(Ingredients!$AI$11:$AI$310, MATCH($C718, Ingredients!$B$11:$B$310, 0)), "")))</f>
        <v/>
      </c>
      <c r="AT718" s="120" t="str">
        <f t="shared" si="181"/>
        <v/>
      </c>
      <c r="AV718" s="90" t="str">
        <f t="shared" si="171"/>
        <v/>
      </c>
      <c r="AX718" s="90" t="str">
        <f>IF($AV718="", "", COUNTIF($AV$11:$AV$5010, "&lt;"&amp;$AV718)+1+COUNTIF($AV$11:$AV718, $AV718)-1)</f>
        <v/>
      </c>
      <c r="AZ718" s="111" t="str">
        <f>IF($B718="", "", SUMIF('Shopping List'!$AV$11:$AV$25, $B718, 'Shopping List'!$BN$11:$BN$25))</f>
        <v/>
      </c>
      <c r="BB718" s="117" t="str">
        <f t="shared" si="182"/>
        <v/>
      </c>
    </row>
    <row r="719" spans="1:54" x14ac:dyDescent="0.25">
      <c r="A719" s="4"/>
      <c r="B719" s="37"/>
      <c r="C719" s="124"/>
      <c r="D719" s="39"/>
      <c r="E719" s="125"/>
      <c r="F719" s="48"/>
      <c r="G719" s="4"/>
      <c r="H719" s="4"/>
      <c r="I719" s="95" t="str">
        <f>IF($C719="", "", IF(IFERROR(INDEX(Ingredients!$C$11:$C$310, MATCH($C719, Ingredients!$B$11:$B$310, 0)), "")="", "", IFERROR(INDEX(Ingredients!$C$11:$C$310, MATCH($C719, Ingredients!$B$11:$B$310, 0)), "")))</f>
        <v/>
      </c>
      <c r="J719" s="73" t="str">
        <f>IF($B719="", "", IF(IFERROR(INDEX(Meals!$C$11:$C$260, MATCH($B719, Meals!$B$11:$B$260, 0)), "")="", "", IFERROR(INDEX(Meals!$C$11:$C$260, MATCH($B719, Meals!$B$11:$B$260, 0)), "")))</f>
        <v/>
      </c>
      <c r="K719" s="4"/>
      <c r="L719" s="72" t="str">
        <f t="shared" si="172"/>
        <v/>
      </c>
      <c r="M719" s="73" t="str">
        <f t="shared" si="173"/>
        <v/>
      </c>
      <c r="N719" s="4"/>
      <c r="O719" s="78" t="str">
        <f t="shared" si="174"/>
        <v/>
      </c>
      <c r="P719" s="79" t="str">
        <f t="shared" si="175"/>
        <v/>
      </c>
      <c r="Q719" s="4"/>
      <c r="R719" s="90" t="str">
        <f t="shared" si="176"/>
        <v/>
      </c>
      <c r="S719" s="4"/>
      <c r="Y719" s="18" t="str">
        <f t="shared" si="177"/>
        <v/>
      </c>
      <c r="AA719" s="18" t="str">
        <f t="shared" si="168"/>
        <v/>
      </c>
      <c r="AB719" s="18" t="str">
        <f t="shared" si="169"/>
        <v/>
      </c>
      <c r="AC719" s="18" t="str">
        <f t="shared" si="178"/>
        <v/>
      </c>
      <c r="AD719" s="18" t="str">
        <f t="shared" si="178"/>
        <v/>
      </c>
      <c r="AE719" s="18" t="str">
        <f t="shared" si="179"/>
        <v/>
      </c>
      <c r="AG719" s="95" t="str">
        <f>IF($C719="", "", IF(IFERROR(INDEX(Ingredients!C$11:C$310, MATCH($C719, Ingredients!$B$11:$B$310, 0)), "")="", "", IFERROR(INDEX(Ingredients!C$11:C$310, MATCH($C719, Ingredients!$B$11:$B$310, 0)), "")))</f>
        <v/>
      </c>
      <c r="AH719" s="105" t="str">
        <f>IF($C719="", "", IF(IFERROR(INDEX(Ingredients!D$11:D$310, MATCH($C719, Ingredients!$B$11:$B$310, 0)), "")="", "", IFERROR(INDEX(Ingredients!D$11:D$310, MATCH($C719, Ingredients!$B$11:$B$310, 0)), "")))</f>
        <v/>
      </c>
      <c r="AI719" s="106" t="str">
        <f>IF($C719="", "", IF(IFERROR(INDEX(Ingredients!E$11:E$310, MATCH($C719, Ingredients!$B$11:$B$310, 0)), "")="", "", IFERROR(INDEX(Ingredients!E$11:E$310, MATCH($C719, Ingredients!$B$11:$B$310, 0)), "")))</f>
        <v/>
      </c>
      <c r="AJ719" s="108" t="str">
        <f>IF($C719="", "", IF(IFERROR(INDEX(Ingredients!F$11:F$310, MATCH($C719, Ingredients!$B$11:$B$310, 0)), "")="", "", IFERROR(INDEX(Ingredients!F$11:F$310, MATCH($C719, Ingredients!$B$11:$B$310, 0)), "")))</f>
        <v/>
      </c>
      <c r="AK719" s="106" t="str">
        <f>IF($C719="", "", IF(IFERROR(INDEX(Ingredients!G$11:G$310, MATCH($C719, Ingredients!$B$11:$B$310, 0)), "")="", "", IFERROR(INDEX(Ingredients!G$11:G$310, MATCH($C719, Ingredients!$B$11:$B$310, 0)), "")))</f>
        <v/>
      </c>
      <c r="AL719" s="79" t="str">
        <f>IF($C719="", "", IF(IFERROR(INDEX(Ingredients!H$11:H$310, MATCH($C719, Ingredients!$B$11:$B$310, 0)), "")="", "", IFERROR(INDEX(Ingredients!H$11:H$310, MATCH($C719, Ingredients!$B$11:$B$310, 0)), "")))</f>
        <v/>
      </c>
      <c r="AN719" s="83" t="str">
        <f t="shared" si="170"/>
        <v/>
      </c>
      <c r="AP719" s="114" t="str">
        <f t="shared" si="180"/>
        <v/>
      </c>
      <c r="AR719" s="117" t="str">
        <f>IF($C719="", "", IF(IFERROR(INDEX(Ingredients!$AI$11:$AI$310, MATCH($C719, Ingredients!$B$11:$B$310, 0)), "")="", "", IFERROR(INDEX(Ingredients!$AI$11:$AI$310, MATCH($C719, Ingredients!$B$11:$B$310, 0)), "")))</f>
        <v/>
      </c>
      <c r="AT719" s="120" t="str">
        <f t="shared" si="181"/>
        <v/>
      </c>
      <c r="AV719" s="90" t="str">
        <f t="shared" si="171"/>
        <v/>
      </c>
      <c r="AX719" s="90" t="str">
        <f>IF($AV719="", "", COUNTIF($AV$11:$AV$5010, "&lt;"&amp;$AV719)+1+COUNTIF($AV$11:$AV719, $AV719)-1)</f>
        <v/>
      </c>
      <c r="AZ719" s="111" t="str">
        <f>IF($B719="", "", SUMIF('Shopping List'!$AV$11:$AV$25, $B719, 'Shopping List'!$BN$11:$BN$25))</f>
        <v/>
      </c>
      <c r="BB719" s="117" t="str">
        <f t="shared" si="182"/>
        <v/>
      </c>
    </row>
    <row r="720" spans="1:54" x14ac:dyDescent="0.25">
      <c r="A720" s="4"/>
      <c r="B720" s="37"/>
      <c r="C720" s="124"/>
      <c r="D720" s="39"/>
      <c r="E720" s="125"/>
      <c r="F720" s="48"/>
      <c r="G720" s="4"/>
      <c r="H720" s="4"/>
      <c r="I720" s="95" t="str">
        <f>IF($C720="", "", IF(IFERROR(INDEX(Ingredients!$C$11:$C$310, MATCH($C720, Ingredients!$B$11:$B$310, 0)), "")="", "", IFERROR(INDEX(Ingredients!$C$11:$C$310, MATCH($C720, Ingredients!$B$11:$B$310, 0)), "")))</f>
        <v/>
      </c>
      <c r="J720" s="73" t="str">
        <f>IF($B720="", "", IF(IFERROR(INDEX(Meals!$C$11:$C$260, MATCH($B720, Meals!$B$11:$B$260, 0)), "")="", "", IFERROR(INDEX(Meals!$C$11:$C$260, MATCH($B720, Meals!$B$11:$B$260, 0)), "")))</f>
        <v/>
      </c>
      <c r="K720" s="4"/>
      <c r="L720" s="72" t="str">
        <f t="shared" si="172"/>
        <v/>
      </c>
      <c r="M720" s="73" t="str">
        <f t="shared" si="173"/>
        <v/>
      </c>
      <c r="N720" s="4"/>
      <c r="O720" s="78" t="str">
        <f t="shared" si="174"/>
        <v/>
      </c>
      <c r="P720" s="79" t="str">
        <f t="shared" si="175"/>
        <v/>
      </c>
      <c r="Q720" s="4"/>
      <c r="R720" s="90" t="str">
        <f t="shared" si="176"/>
        <v/>
      </c>
      <c r="S720" s="4"/>
      <c r="Y720" s="18" t="str">
        <f t="shared" si="177"/>
        <v/>
      </c>
      <c r="AA720" s="18" t="str">
        <f t="shared" si="168"/>
        <v/>
      </c>
      <c r="AB720" s="18" t="str">
        <f t="shared" si="169"/>
        <v/>
      </c>
      <c r="AC720" s="18" t="str">
        <f t="shared" si="178"/>
        <v/>
      </c>
      <c r="AD720" s="18" t="str">
        <f t="shared" si="178"/>
        <v/>
      </c>
      <c r="AE720" s="18" t="str">
        <f t="shared" si="179"/>
        <v/>
      </c>
      <c r="AG720" s="95" t="str">
        <f>IF($C720="", "", IF(IFERROR(INDEX(Ingredients!C$11:C$310, MATCH($C720, Ingredients!$B$11:$B$310, 0)), "")="", "", IFERROR(INDEX(Ingredients!C$11:C$310, MATCH($C720, Ingredients!$B$11:$B$310, 0)), "")))</f>
        <v/>
      </c>
      <c r="AH720" s="105" t="str">
        <f>IF($C720="", "", IF(IFERROR(INDEX(Ingredients!D$11:D$310, MATCH($C720, Ingredients!$B$11:$B$310, 0)), "")="", "", IFERROR(INDEX(Ingredients!D$11:D$310, MATCH($C720, Ingredients!$B$11:$B$310, 0)), "")))</f>
        <v/>
      </c>
      <c r="AI720" s="106" t="str">
        <f>IF($C720="", "", IF(IFERROR(INDEX(Ingredients!E$11:E$310, MATCH($C720, Ingredients!$B$11:$B$310, 0)), "")="", "", IFERROR(INDEX(Ingredients!E$11:E$310, MATCH($C720, Ingredients!$B$11:$B$310, 0)), "")))</f>
        <v/>
      </c>
      <c r="AJ720" s="108" t="str">
        <f>IF($C720="", "", IF(IFERROR(INDEX(Ingredients!F$11:F$310, MATCH($C720, Ingredients!$B$11:$B$310, 0)), "")="", "", IFERROR(INDEX(Ingredients!F$11:F$310, MATCH($C720, Ingredients!$B$11:$B$310, 0)), "")))</f>
        <v/>
      </c>
      <c r="AK720" s="106" t="str">
        <f>IF($C720="", "", IF(IFERROR(INDEX(Ingredients!G$11:G$310, MATCH($C720, Ingredients!$B$11:$B$310, 0)), "")="", "", IFERROR(INDEX(Ingredients!G$11:G$310, MATCH($C720, Ingredients!$B$11:$B$310, 0)), "")))</f>
        <v/>
      </c>
      <c r="AL720" s="79" t="str">
        <f>IF($C720="", "", IF(IFERROR(INDEX(Ingredients!H$11:H$310, MATCH($C720, Ingredients!$B$11:$B$310, 0)), "")="", "", IFERROR(INDEX(Ingredients!H$11:H$310, MATCH($C720, Ingredients!$B$11:$B$310, 0)), "")))</f>
        <v/>
      </c>
      <c r="AN720" s="83" t="str">
        <f t="shared" si="170"/>
        <v/>
      </c>
      <c r="AP720" s="114" t="str">
        <f t="shared" si="180"/>
        <v/>
      </c>
      <c r="AR720" s="117" t="str">
        <f>IF($C720="", "", IF(IFERROR(INDEX(Ingredients!$AI$11:$AI$310, MATCH($C720, Ingredients!$B$11:$B$310, 0)), "")="", "", IFERROR(INDEX(Ingredients!$AI$11:$AI$310, MATCH($C720, Ingredients!$B$11:$B$310, 0)), "")))</f>
        <v/>
      </c>
      <c r="AT720" s="120" t="str">
        <f t="shared" si="181"/>
        <v/>
      </c>
      <c r="AV720" s="90" t="str">
        <f t="shared" si="171"/>
        <v/>
      </c>
      <c r="AX720" s="90" t="str">
        <f>IF($AV720="", "", COUNTIF($AV$11:$AV$5010, "&lt;"&amp;$AV720)+1+COUNTIF($AV$11:$AV720, $AV720)-1)</f>
        <v/>
      </c>
      <c r="AZ720" s="111" t="str">
        <f>IF($B720="", "", SUMIF('Shopping List'!$AV$11:$AV$25, $B720, 'Shopping List'!$BN$11:$BN$25))</f>
        <v/>
      </c>
      <c r="BB720" s="117" t="str">
        <f t="shared" si="182"/>
        <v/>
      </c>
    </row>
    <row r="721" spans="1:54" x14ac:dyDescent="0.25">
      <c r="A721" s="4"/>
      <c r="B721" s="37"/>
      <c r="C721" s="124"/>
      <c r="D721" s="39"/>
      <c r="E721" s="125"/>
      <c r="F721" s="48"/>
      <c r="G721" s="4"/>
      <c r="H721" s="4"/>
      <c r="I721" s="95" t="str">
        <f>IF($C721="", "", IF(IFERROR(INDEX(Ingredients!$C$11:$C$310, MATCH($C721, Ingredients!$B$11:$B$310, 0)), "")="", "", IFERROR(INDEX(Ingredients!$C$11:$C$310, MATCH($C721, Ingredients!$B$11:$B$310, 0)), "")))</f>
        <v/>
      </c>
      <c r="J721" s="73" t="str">
        <f>IF($B721="", "", IF(IFERROR(INDEX(Meals!$C$11:$C$260, MATCH($B721, Meals!$B$11:$B$260, 0)), "")="", "", IFERROR(INDEX(Meals!$C$11:$C$260, MATCH($B721, Meals!$B$11:$B$260, 0)), "")))</f>
        <v/>
      </c>
      <c r="K721" s="4"/>
      <c r="L721" s="72" t="str">
        <f t="shared" si="172"/>
        <v/>
      </c>
      <c r="M721" s="73" t="str">
        <f t="shared" si="173"/>
        <v/>
      </c>
      <c r="N721" s="4"/>
      <c r="O721" s="78" t="str">
        <f t="shared" si="174"/>
        <v/>
      </c>
      <c r="P721" s="79" t="str">
        <f t="shared" si="175"/>
        <v/>
      </c>
      <c r="Q721" s="4"/>
      <c r="R721" s="90" t="str">
        <f t="shared" si="176"/>
        <v/>
      </c>
      <c r="S721" s="4"/>
      <c r="Y721" s="18" t="str">
        <f t="shared" si="177"/>
        <v/>
      </c>
      <c r="AA721" s="18" t="str">
        <f t="shared" si="168"/>
        <v/>
      </c>
      <c r="AB721" s="18" t="str">
        <f t="shared" si="169"/>
        <v/>
      </c>
      <c r="AC721" s="18" t="str">
        <f t="shared" si="178"/>
        <v/>
      </c>
      <c r="AD721" s="18" t="str">
        <f t="shared" si="178"/>
        <v/>
      </c>
      <c r="AE721" s="18" t="str">
        <f t="shared" si="179"/>
        <v/>
      </c>
      <c r="AG721" s="95" t="str">
        <f>IF($C721="", "", IF(IFERROR(INDEX(Ingredients!C$11:C$310, MATCH($C721, Ingredients!$B$11:$B$310, 0)), "")="", "", IFERROR(INDEX(Ingredients!C$11:C$310, MATCH($C721, Ingredients!$B$11:$B$310, 0)), "")))</f>
        <v/>
      </c>
      <c r="AH721" s="105" t="str">
        <f>IF($C721="", "", IF(IFERROR(INDEX(Ingredients!D$11:D$310, MATCH($C721, Ingredients!$B$11:$B$310, 0)), "")="", "", IFERROR(INDEX(Ingredients!D$11:D$310, MATCH($C721, Ingredients!$B$11:$B$310, 0)), "")))</f>
        <v/>
      </c>
      <c r="AI721" s="106" t="str">
        <f>IF($C721="", "", IF(IFERROR(INDEX(Ingredients!E$11:E$310, MATCH($C721, Ingredients!$B$11:$B$310, 0)), "")="", "", IFERROR(INDEX(Ingredients!E$11:E$310, MATCH($C721, Ingredients!$B$11:$B$310, 0)), "")))</f>
        <v/>
      </c>
      <c r="AJ721" s="108" t="str">
        <f>IF($C721="", "", IF(IFERROR(INDEX(Ingredients!F$11:F$310, MATCH($C721, Ingredients!$B$11:$B$310, 0)), "")="", "", IFERROR(INDEX(Ingredients!F$11:F$310, MATCH($C721, Ingredients!$B$11:$B$310, 0)), "")))</f>
        <v/>
      </c>
      <c r="AK721" s="106" t="str">
        <f>IF($C721="", "", IF(IFERROR(INDEX(Ingredients!G$11:G$310, MATCH($C721, Ingredients!$B$11:$B$310, 0)), "")="", "", IFERROR(INDEX(Ingredients!G$11:G$310, MATCH($C721, Ingredients!$B$11:$B$310, 0)), "")))</f>
        <v/>
      </c>
      <c r="AL721" s="79" t="str">
        <f>IF($C721="", "", IF(IFERROR(INDEX(Ingredients!H$11:H$310, MATCH($C721, Ingredients!$B$11:$B$310, 0)), "")="", "", IFERROR(INDEX(Ingredients!H$11:H$310, MATCH($C721, Ingredients!$B$11:$B$310, 0)), "")))</f>
        <v/>
      </c>
      <c r="AN721" s="83" t="str">
        <f t="shared" si="170"/>
        <v/>
      </c>
      <c r="AP721" s="114" t="str">
        <f t="shared" si="180"/>
        <v/>
      </c>
      <c r="AR721" s="117" t="str">
        <f>IF($C721="", "", IF(IFERROR(INDEX(Ingredients!$AI$11:$AI$310, MATCH($C721, Ingredients!$B$11:$B$310, 0)), "")="", "", IFERROR(INDEX(Ingredients!$AI$11:$AI$310, MATCH($C721, Ingredients!$B$11:$B$310, 0)), "")))</f>
        <v/>
      </c>
      <c r="AT721" s="120" t="str">
        <f t="shared" si="181"/>
        <v/>
      </c>
      <c r="AV721" s="90" t="str">
        <f t="shared" si="171"/>
        <v/>
      </c>
      <c r="AX721" s="90" t="str">
        <f>IF($AV721="", "", COUNTIF($AV$11:$AV$5010, "&lt;"&amp;$AV721)+1+COUNTIF($AV$11:$AV721, $AV721)-1)</f>
        <v/>
      </c>
      <c r="AZ721" s="111" t="str">
        <f>IF($B721="", "", SUMIF('Shopping List'!$AV$11:$AV$25, $B721, 'Shopping List'!$BN$11:$BN$25))</f>
        <v/>
      </c>
      <c r="BB721" s="117" t="str">
        <f t="shared" si="182"/>
        <v/>
      </c>
    </row>
    <row r="722" spans="1:54" x14ac:dyDescent="0.25">
      <c r="A722" s="4"/>
      <c r="B722" s="37"/>
      <c r="C722" s="124"/>
      <c r="D722" s="39"/>
      <c r="E722" s="125"/>
      <c r="F722" s="48"/>
      <c r="G722" s="4"/>
      <c r="H722" s="4"/>
      <c r="I722" s="95" t="str">
        <f>IF($C722="", "", IF(IFERROR(INDEX(Ingredients!$C$11:$C$310, MATCH($C722, Ingredients!$B$11:$B$310, 0)), "")="", "", IFERROR(INDEX(Ingredients!$C$11:$C$310, MATCH($C722, Ingredients!$B$11:$B$310, 0)), "")))</f>
        <v/>
      </c>
      <c r="J722" s="73" t="str">
        <f>IF($B722="", "", IF(IFERROR(INDEX(Meals!$C$11:$C$260, MATCH($B722, Meals!$B$11:$B$260, 0)), "")="", "", IFERROR(INDEX(Meals!$C$11:$C$260, MATCH($B722, Meals!$B$11:$B$260, 0)), "")))</f>
        <v/>
      </c>
      <c r="K722" s="4"/>
      <c r="L722" s="72" t="str">
        <f t="shared" si="172"/>
        <v/>
      </c>
      <c r="M722" s="73" t="str">
        <f t="shared" si="173"/>
        <v/>
      </c>
      <c r="N722" s="4"/>
      <c r="O722" s="78" t="str">
        <f t="shared" si="174"/>
        <v/>
      </c>
      <c r="P722" s="79" t="str">
        <f t="shared" si="175"/>
        <v/>
      </c>
      <c r="Q722" s="4"/>
      <c r="R722" s="90" t="str">
        <f t="shared" si="176"/>
        <v/>
      </c>
      <c r="S722" s="4"/>
      <c r="Y722" s="18" t="str">
        <f t="shared" si="177"/>
        <v/>
      </c>
      <c r="AA722" s="18" t="str">
        <f t="shared" si="168"/>
        <v/>
      </c>
      <c r="AB722" s="18" t="str">
        <f t="shared" si="169"/>
        <v/>
      </c>
      <c r="AC722" s="18" t="str">
        <f t="shared" si="178"/>
        <v/>
      </c>
      <c r="AD722" s="18" t="str">
        <f t="shared" si="178"/>
        <v/>
      </c>
      <c r="AE722" s="18" t="str">
        <f t="shared" si="179"/>
        <v/>
      </c>
      <c r="AG722" s="95" t="str">
        <f>IF($C722="", "", IF(IFERROR(INDEX(Ingredients!C$11:C$310, MATCH($C722, Ingredients!$B$11:$B$310, 0)), "")="", "", IFERROR(INDEX(Ingredients!C$11:C$310, MATCH($C722, Ingredients!$B$11:$B$310, 0)), "")))</f>
        <v/>
      </c>
      <c r="AH722" s="105" t="str">
        <f>IF($C722="", "", IF(IFERROR(INDEX(Ingredients!D$11:D$310, MATCH($C722, Ingredients!$B$11:$B$310, 0)), "")="", "", IFERROR(INDEX(Ingredients!D$11:D$310, MATCH($C722, Ingredients!$B$11:$B$310, 0)), "")))</f>
        <v/>
      </c>
      <c r="AI722" s="106" t="str">
        <f>IF($C722="", "", IF(IFERROR(INDEX(Ingredients!E$11:E$310, MATCH($C722, Ingredients!$B$11:$B$310, 0)), "")="", "", IFERROR(INDEX(Ingredients!E$11:E$310, MATCH($C722, Ingredients!$B$11:$B$310, 0)), "")))</f>
        <v/>
      </c>
      <c r="AJ722" s="108" t="str">
        <f>IF($C722="", "", IF(IFERROR(INDEX(Ingredients!F$11:F$310, MATCH($C722, Ingredients!$B$11:$B$310, 0)), "")="", "", IFERROR(INDEX(Ingredients!F$11:F$310, MATCH($C722, Ingredients!$B$11:$B$310, 0)), "")))</f>
        <v/>
      </c>
      <c r="AK722" s="106" t="str">
        <f>IF($C722="", "", IF(IFERROR(INDEX(Ingredients!G$11:G$310, MATCH($C722, Ingredients!$B$11:$B$310, 0)), "")="", "", IFERROR(INDEX(Ingredients!G$11:G$310, MATCH($C722, Ingredients!$B$11:$B$310, 0)), "")))</f>
        <v/>
      </c>
      <c r="AL722" s="79" t="str">
        <f>IF($C722="", "", IF(IFERROR(INDEX(Ingredients!H$11:H$310, MATCH($C722, Ingredients!$B$11:$B$310, 0)), "")="", "", IFERROR(INDEX(Ingredients!H$11:H$310, MATCH($C722, Ingredients!$B$11:$B$310, 0)), "")))</f>
        <v/>
      </c>
      <c r="AN722" s="83" t="str">
        <f t="shared" si="170"/>
        <v/>
      </c>
      <c r="AP722" s="114" t="str">
        <f t="shared" si="180"/>
        <v/>
      </c>
      <c r="AR722" s="117" t="str">
        <f>IF($C722="", "", IF(IFERROR(INDEX(Ingredients!$AI$11:$AI$310, MATCH($C722, Ingredients!$B$11:$B$310, 0)), "")="", "", IFERROR(INDEX(Ingredients!$AI$11:$AI$310, MATCH($C722, Ingredients!$B$11:$B$310, 0)), "")))</f>
        <v/>
      </c>
      <c r="AT722" s="120" t="str">
        <f t="shared" si="181"/>
        <v/>
      </c>
      <c r="AV722" s="90" t="str">
        <f t="shared" si="171"/>
        <v/>
      </c>
      <c r="AX722" s="90" t="str">
        <f>IF($AV722="", "", COUNTIF($AV$11:$AV$5010, "&lt;"&amp;$AV722)+1+COUNTIF($AV$11:$AV722, $AV722)-1)</f>
        <v/>
      </c>
      <c r="AZ722" s="111" t="str">
        <f>IF($B722="", "", SUMIF('Shopping List'!$AV$11:$AV$25, $B722, 'Shopping List'!$BN$11:$BN$25))</f>
        <v/>
      </c>
      <c r="BB722" s="117" t="str">
        <f t="shared" si="182"/>
        <v/>
      </c>
    </row>
    <row r="723" spans="1:54" x14ac:dyDescent="0.25">
      <c r="A723" s="4"/>
      <c r="B723" s="37"/>
      <c r="C723" s="124"/>
      <c r="D723" s="39"/>
      <c r="E723" s="125"/>
      <c r="F723" s="48"/>
      <c r="G723" s="4"/>
      <c r="H723" s="4"/>
      <c r="I723" s="95" t="str">
        <f>IF($C723="", "", IF(IFERROR(INDEX(Ingredients!$C$11:$C$310, MATCH($C723, Ingredients!$B$11:$B$310, 0)), "")="", "", IFERROR(INDEX(Ingredients!$C$11:$C$310, MATCH($C723, Ingredients!$B$11:$B$310, 0)), "")))</f>
        <v/>
      </c>
      <c r="J723" s="73" t="str">
        <f>IF($B723="", "", IF(IFERROR(INDEX(Meals!$C$11:$C$260, MATCH($B723, Meals!$B$11:$B$260, 0)), "")="", "", IFERROR(INDEX(Meals!$C$11:$C$260, MATCH($B723, Meals!$B$11:$B$260, 0)), "")))</f>
        <v/>
      </c>
      <c r="K723" s="4"/>
      <c r="L723" s="72" t="str">
        <f t="shared" si="172"/>
        <v/>
      </c>
      <c r="M723" s="73" t="str">
        <f t="shared" si="173"/>
        <v/>
      </c>
      <c r="N723" s="4"/>
      <c r="O723" s="78" t="str">
        <f t="shared" si="174"/>
        <v/>
      </c>
      <c r="P723" s="79" t="str">
        <f t="shared" si="175"/>
        <v/>
      </c>
      <c r="Q723" s="4"/>
      <c r="R723" s="90" t="str">
        <f t="shared" si="176"/>
        <v/>
      </c>
      <c r="S723" s="4"/>
      <c r="Y723" s="18" t="str">
        <f t="shared" si="177"/>
        <v/>
      </c>
      <c r="AA723" s="18" t="str">
        <f t="shared" si="168"/>
        <v/>
      </c>
      <c r="AB723" s="18" t="str">
        <f t="shared" si="169"/>
        <v/>
      </c>
      <c r="AC723" s="18" t="str">
        <f t="shared" si="178"/>
        <v/>
      </c>
      <c r="AD723" s="18" t="str">
        <f t="shared" si="178"/>
        <v/>
      </c>
      <c r="AE723" s="18" t="str">
        <f t="shared" si="179"/>
        <v/>
      </c>
      <c r="AG723" s="95" t="str">
        <f>IF($C723="", "", IF(IFERROR(INDEX(Ingredients!C$11:C$310, MATCH($C723, Ingredients!$B$11:$B$310, 0)), "")="", "", IFERROR(INDEX(Ingredients!C$11:C$310, MATCH($C723, Ingredients!$B$11:$B$310, 0)), "")))</f>
        <v/>
      </c>
      <c r="AH723" s="105" t="str">
        <f>IF($C723="", "", IF(IFERROR(INDEX(Ingredients!D$11:D$310, MATCH($C723, Ingredients!$B$11:$B$310, 0)), "")="", "", IFERROR(INDEX(Ingredients!D$11:D$310, MATCH($C723, Ingredients!$B$11:$B$310, 0)), "")))</f>
        <v/>
      </c>
      <c r="AI723" s="106" t="str">
        <f>IF($C723="", "", IF(IFERROR(INDEX(Ingredients!E$11:E$310, MATCH($C723, Ingredients!$B$11:$B$310, 0)), "")="", "", IFERROR(INDEX(Ingredients!E$11:E$310, MATCH($C723, Ingredients!$B$11:$B$310, 0)), "")))</f>
        <v/>
      </c>
      <c r="AJ723" s="108" t="str">
        <f>IF($C723="", "", IF(IFERROR(INDEX(Ingredients!F$11:F$310, MATCH($C723, Ingredients!$B$11:$B$310, 0)), "")="", "", IFERROR(INDEX(Ingredients!F$11:F$310, MATCH($C723, Ingredients!$B$11:$B$310, 0)), "")))</f>
        <v/>
      </c>
      <c r="AK723" s="106" t="str">
        <f>IF($C723="", "", IF(IFERROR(INDEX(Ingredients!G$11:G$310, MATCH($C723, Ingredients!$B$11:$B$310, 0)), "")="", "", IFERROR(INDEX(Ingredients!G$11:G$310, MATCH($C723, Ingredients!$B$11:$B$310, 0)), "")))</f>
        <v/>
      </c>
      <c r="AL723" s="79" t="str">
        <f>IF($C723="", "", IF(IFERROR(INDEX(Ingredients!H$11:H$310, MATCH($C723, Ingredients!$B$11:$B$310, 0)), "")="", "", IFERROR(INDEX(Ingredients!H$11:H$310, MATCH($C723, Ingredients!$B$11:$B$310, 0)), "")))</f>
        <v/>
      </c>
      <c r="AN723" s="83" t="str">
        <f t="shared" si="170"/>
        <v/>
      </c>
      <c r="AP723" s="114" t="str">
        <f t="shared" si="180"/>
        <v/>
      </c>
      <c r="AR723" s="117" t="str">
        <f>IF($C723="", "", IF(IFERROR(INDEX(Ingredients!$AI$11:$AI$310, MATCH($C723, Ingredients!$B$11:$B$310, 0)), "")="", "", IFERROR(INDEX(Ingredients!$AI$11:$AI$310, MATCH($C723, Ingredients!$B$11:$B$310, 0)), "")))</f>
        <v/>
      </c>
      <c r="AT723" s="120" t="str">
        <f t="shared" si="181"/>
        <v/>
      </c>
      <c r="AV723" s="90" t="str">
        <f t="shared" si="171"/>
        <v/>
      </c>
      <c r="AX723" s="90" t="str">
        <f>IF($AV723="", "", COUNTIF($AV$11:$AV$5010, "&lt;"&amp;$AV723)+1+COUNTIF($AV$11:$AV723, $AV723)-1)</f>
        <v/>
      </c>
      <c r="AZ723" s="111" t="str">
        <f>IF($B723="", "", SUMIF('Shopping List'!$AV$11:$AV$25, $B723, 'Shopping List'!$BN$11:$BN$25))</f>
        <v/>
      </c>
      <c r="BB723" s="117" t="str">
        <f t="shared" si="182"/>
        <v/>
      </c>
    </row>
    <row r="724" spans="1:54" x14ac:dyDescent="0.25">
      <c r="A724" s="4"/>
      <c r="B724" s="37"/>
      <c r="C724" s="124"/>
      <c r="D724" s="39"/>
      <c r="E724" s="125"/>
      <c r="F724" s="48"/>
      <c r="G724" s="4"/>
      <c r="H724" s="4"/>
      <c r="I724" s="95" t="str">
        <f>IF($C724="", "", IF(IFERROR(INDEX(Ingredients!$C$11:$C$310, MATCH($C724, Ingredients!$B$11:$B$310, 0)), "")="", "", IFERROR(INDEX(Ingredients!$C$11:$C$310, MATCH($C724, Ingredients!$B$11:$B$310, 0)), "")))</f>
        <v/>
      </c>
      <c r="J724" s="73" t="str">
        <f>IF($B724="", "", IF(IFERROR(INDEX(Meals!$C$11:$C$260, MATCH($B724, Meals!$B$11:$B$260, 0)), "")="", "", IFERROR(INDEX(Meals!$C$11:$C$260, MATCH($B724, Meals!$B$11:$B$260, 0)), "")))</f>
        <v/>
      </c>
      <c r="K724" s="4"/>
      <c r="L724" s="72" t="str">
        <f t="shared" si="172"/>
        <v/>
      </c>
      <c r="M724" s="73" t="str">
        <f t="shared" si="173"/>
        <v/>
      </c>
      <c r="N724" s="4"/>
      <c r="O724" s="78" t="str">
        <f t="shared" si="174"/>
        <v/>
      </c>
      <c r="P724" s="79" t="str">
        <f t="shared" si="175"/>
        <v/>
      </c>
      <c r="Q724" s="4"/>
      <c r="R724" s="90" t="str">
        <f t="shared" si="176"/>
        <v/>
      </c>
      <c r="S724" s="4"/>
      <c r="Y724" s="18" t="str">
        <f t="shared" si="177"/>
        <v/>
      </c>
      <c r="AA724" s="18" t="str">
        <f t="shared" si="168"/>
        <v/>
      </c>
      <c r="AB724" s="18" t="str">
        <f t="shared" si="169"/>
        <v/>
      </c>
      <c r="AC724" s="18" t="str">
        <f t="shared" si="178"/>
        <v/>
      </c>
      <c r="AD724" s="18" t="str">
        <f t="shared" si="178"/>
        <v/>
      </c>
      <c r="AE724" s="18" t="str">
        <f t="shared" si="179"/>
        <v/>
      </c>
      <c r="AG724" s="95" t="str">
        <f>IF($C724="", "", IF(IFERROR(INDEX(Ingredients!C$11:C$310, MATCH($C724, Ingredients!$B$11:$B$310, 0)), "")="", "", IFERROR(INDEX(Ingredients!C$11:C$310, MATCH($C724, Ingredients!$B$11:$B$310, 0)), "")))</f>
        <v/>
      </c>
      <c r="AH724" s="105" t="str">
        <f>IF($C724="", "", IF(IFERROR(INDEX(Ingredients!D$11:D$310, MATCH($C724, Ingredients!$B$11:$B$310, 0)), "")="", "", IFERROR(INDEX(Ingredients!D$11:D$310, MATCH($C724, Ingredients!$B$11:$B$310, 0)), "")))</f>
        <v/>
      </c>
      <c r="AI724" s="106" t="str">
        <f>IF($C724="", "", IF(IFERROR(INDEX(Ingredients!E$11:E$310, MATCH($C724, Ingredients!$B$11:$B$310, 0)), "")="", "", IFERROR(INDEX(Ingredients!E$11:E$310, MATCH($C724, Ingredients!$B$11:$B$310, 0)), "")))</f>
        <v/>
      </c>
      <c r="AJ724" s="108" t="str">
        <f>IF($C724="", "", IF(IFERROR(INDEX(Ingredients!F$11:F$310, MATCH($C724, Ingredients!$B$11:$B$310, 0)), "")="", "", IFERROR(INDEX(Ingredients!F$11:F$310, MATCH($C724, Ingredients!$B$11:$B$310, 0)), "")))</f>
        <v/>
      </c>
      <c r="AK724" s="106" t="str">
        <f>IF($C724="", "", IF(IFERROR(INDEX(Ingredients!G$11:G$310, MATCH($C724, Ingredients!$B$11:$B$310, 0)), "")="", "", IFERROR(INDEX(Ingredients!G$11:G$310, MATCH($C724, Ingredients!$B$11:$B$310, 0)), "")))</f>
        <v/>
      </c>
      <c r="AL724" s="79" t="str">
        <f>IF($C724="", "", IF(IFERROR(INDEX(Ingredients!H$11:H$310, MATCH($C724, Ingredients!$B$11:$B$310, 0)), "")="", "", IFERROR(INDEX(Ingredients!H$11:H$310, MATCH($C724, Ingredients!$B$11:$B$310, 0)), "")))</f>
        <v/>
      </c>
      <c r="AN724" s="83" t="str">
        <f t="shared" si="170"/>
        <v/>
      </c>
      <c r="AP724" s="114" t="str">
        <f t="shared" si="180"/>
        <v/>
      </c>
      <c r="AR724" s="117" t="str">
        <f>IF($C724="", "", IF(IFERROR(INDEX(Ingredients!$AI$11:$AI$310, MATCH($C724, Ingredients!$B$11:$B$310, 0)), "")="", "", IFERROR(INDEX(Ingredients!$AI$11:$AI$310, MATCH($C724, Ingredients!$B$11:$B$310, 0)), "")))</f>
        <v/>
      </c>
      <c r="AT724" s="120" t="str">
        <f t="shared" si="181"/>
        <v/>
      </c>
      <c r="AV724" s="90" t="str">
        <f t="shared" si="171"/>
        <v/>
      </c>
      <c r="AX724" s="90" t="str">
        <f>IF($AV724="", "", COUNTIF($AV$11:$AV$5010, "&lt;"&amp;$AV724)+1+COUNTIF($AV$11:$AV724, $AV724)-1)</f>
        <v/>
      </c>
      <c r="AZ724" s="111" t="str">
        <f>IF($B724="", "", SUMIF('Shopping List'!$AV$11:$AV$25, $B724, 'Shopping List'!$BN$11:$BN$25))</f>
        <v/>
      </c>
      <c r="BB724" s="117" t="str">
        <f t="shared" si="182"/>
        <v/>
      </c>
    </row>
    <row r="725" spans="1:54" x14ac:dyDescent="0.25">
      <c r="A725" s="4"/>
      <c r="B725" s="37"/>
      <c r="C725" s="124"/>
      <c r="D725" s="39"/>
      <c r="E725" s="125"/>
      <c r="F725" s="48"/>
      <c r="G725" s="4"/>
      <c r="H725" s="4"/>
      <c r="I725" s="95" t="str">
        <f>IF($C725="", "", IF(IFERROR(INDEX(Ingredients!$C$11:$C$310, MATCH($C725, Ingredients!$B$11:$B$310, 0)), "")="", "", IFERROR(INDEX(Ingredients!$C$11:$C$310, MATCH($C725, Ingredients!$B$11:$B$310, 0)), "")))</f>
        <v/>
      </c>
      <c r="J725" s="73" t="str">
        <f>IF($B725="", "", IF(IFERROR(INDEX(Meals!$C$11:$C$260, MATCH($B725, Meals!$B$11:$B$260, 0)), "")="", "", IFERROR(INDEX(Meals!$C$11:$C$260, MATCH($B725, Meals!$B$11:$B$260, 0)), "")))</f>
        <v/>
      </c>
      <c r="K725" s="4"/>
      <c r="L725" s="72" t="str">
        <f t="shared" si="172"/>
        <v/>
      </c>
      <c r="M725" s="73" t="str">
        <f t="shared" si="173"/>
        <v/>
      </c>
      <c r="N725" s="4"/>
      <c r="O725" s="78" t="str">
        <f t="shared" si="174"/>
        <v/>
      </c>
      <c r="P725" s="79" t="str">
        <f t="shared" si="175"/>
        <v/>
      </c>
      <c r="Q725" s="4"/>
      <c r="R725" s="90" t="str">
        <f t="shared" si="176"/>
        <v/>
      </c>
      <c r="S725" s="4"/>
      <c r="Y725" s="18" t="str">
        <f t="shared" si="177"/>
        <v/>
      </c>
      <c r="AA725" s="18" t="str">
        <f t="shared" si="168"/>
        <v/>
      </c>
      <c r="AB725" s="18" t="str">
        <f t="shared" si="169"/>
        <v/>
      </c>
      <c r="AC725" s="18" t="str">
        <f t="shared" si="178"/>
        <v/>
      </c>
      <c r="AD725" s="18" t="str">
        <f t="shared" si="178"/>
        <v/>
      </c>
      <c r="AE725" s="18" t="str">
        <f t="shared" si="179"/>
        <v/>
      </c>
      <c r="AG725" s="95" t="str">
        <f>IF($C725="", "", IF(IFERROR(INDEX(Ingredients!C$11:C$310, MATCH($C725, Ingredients!$B$11:$B$310, 0)), "")="", "", IFERROR(INDEX(Ingredients!C$11:C$310, MATCH($C725, Ingredients!$B$11:$B$310, 0)), "")))</f>
        <v/>
      </c>
      <c r="AH725" s="105" t="str">
        <f>IF($C725="", "", IF(IFERROR(INDEX(Ingredients!D$11:D$310, MATCH($C725, Ingredients!$B$11:$B$310, 0)), "")="", "", IFERROR(INDEX(Ingredients!D$11:D$310, MATCH($C725, Ingredients!$B$11:$B$310, 0)), "")))</f>
        <v/>
      </c>
      <c r="AI725" s="106" t="str">
        <f>IF($C725="", "", IF(IFERROR(INDEX(Ingredients!E$11:E$310, MATCH($C725, Ingredients!$B$11:$B$310, 0)), "")="", "", IFERROR(INDEX(Ingredients!E$11:E$310, MATCH($C725, Ingredients!$B$11:$B$310, 0)), "")))</f>
        <v/>
      </c>
      <c r="AJ725" s="108" t="str">
        <f>IF($C725="", "", IF(IFERROR(INDEX(Ingredients!F$11:F$310, MATCH($C725, Ingredients!$B$11:$B$310, 0)), "")="", "", IFERROR(INDEX(Ingredients!F$11:F$310, MATCH($C725, Ingredients!$B$11:$B$310, 0)), "")))</f>
        <v/>
      </c>
      <c r="AK725" s="106" t="str">
        <f>IF($C725="", "", IF(IFERROR(INDEX(Ingredients!G$11:G$310, MATCH($C725, Ingredients!$B$11:$B$310, 0)), "")="", "", IFERROR(INDEX(Ingredients!G$11:G$310, MATCH($C725, Ingredients!$B$11:$B$310, 0)), "")))</f>
        <v/>
      </c>
      <c r="AL725" s="79" t="str">
        <f>IF($C725="", "", IF(IFERROR(INDEX(Ingredients!H$11:H$310, MATCH($C725, Ingredients!$B$11:$B$310, 0)), "")="", "", IFERROR(INDEX(Ingredients!H$11:H$310, MATCH($C725, Ingredients!$B$11:$B$310, 0)), "")))</f>
        <v/>
      </c>
      <c r="AN725" s="83" t="str">
        <f t="shared" si="170"/>
        <v/>
      </c>
      <c r="AP725" s="114" t="str">
        <f t="shared" si="180"/>
        <v/>
      </c>
      <c r="AR725" s="117" t="str">
        <f>IF($C725="", "", IF(IFERROR(INDEX(Ingredients!$AI$11:$AI$310, MATCH($C725, Ingredients!$B$11:$B$310, 0)), "")="", "", IFERROR(INDEX(Ingredients!$AI$11:$AI$310, MATCH($C725, Ingredients!$B$11:$B$310, 0)), "")))</f>
        <v/>
      </c>
      <c r="AT725" s="120" t="str">
        <f t="shared" si="181"/>
        <v/>
      </c>
      <c r="AV725" s="90" t="str">
        <f t="shared" si="171"/>
        <v/>
      </c>
      <c r="AX725" s="90" t="str">
        <f>IF($AV725="", "", COUNTIF($AV$11:$AV$5010, "&lt;"&amp;$AV725)+1+COUNTIF($AV$11:$AV725, $AV725)-1)</f>
        <v/>
      </c>
      <c r="AZ725" s="111" t="str">
        <f>IF($B725="", "", SUMIF('Shopping List'!$AV$11:$AV$25, $B725, 'Shopping List'!$BN$11:$BN$25))</f>
        <v/>
      </c>
      <c r="BB725" s="117" t="str">
        <f t="shared" si="182"/>
        <v/>
      </c>
    </row>
    <row r="726" spans="1:54" x14ac:dyDescent="0.25">
      <c r="A726" s="4"/>
      <c r="B726" s="37"/>
      <c r="C726" s="124"/>
      <c r="D726" s="39"/>
      <c r="E726" s="125"/>
      <c r="F726" s="48"/>
      <c r="G726" s="4"/>
      <c r="H726" s="4"/>
      <c r="I726" s="95" t="str">
        <f>IF($C726="", "", IF(IFERROR(INDEX(Ingredients!$C$11:$C$310, MATCH($C726, Ingredients!$B$11:$B$310, 0)), "")="", "", IFERROR(INDEX(Ingredients!$C$11:$C$310, MATCH($C726, Ingredients!$B$11:$B$310, 0)), "")))</f>
        <v/>
      </c>
      <c r="J726" s="73" t="str">
        <f>IF($B726="", "", IF(IFERROR(INDEX(Meals!$C$11:$C$260, MATCH($B726, Meals!$B$11:$B$260, 0)), "")="", "", IFERROR(INDEX(Meals!$C$11:$C$260, MATCH($B726, Meals!$B$11:$B$260, 0)), "")))</f>
        <v/>
      </c>
      <c r="K726" s="4"/>
      <c r="L726" s="72" t="str">
        <f t="shared" si="172"/>
        <v/>
      </c>
      <c r="M726" s="73" t="str">
        <f t="shared" si="173"/>
        <v/>
      </c>
      <c r="N726" s="4"/>
      <c r="O726" s="78" t="str">
        <f t="shared" si="174"/>
        <v/>
      </c>
      <c r="P726" s="79" t="str">
        <f t="shared" si="175"/>
        <v/>
      </c>
      <c r="Q726" s="4"/>
      <c r="R726" s="90" t="str">
        <f t="shared" si="176"/>
        <v/>
      </c>
      <c r="S726" s="4"/>
      <c r="Y726" s="18" t="str">
        <f t="shared" si="177"/>
        <v/>
      </c>
      <c r="AA726" s="18" t="str">
        <f t="shared" si="168"/>
        <v/>
      </c>
      <c r="AB726" s="18" t="str">
        <f t="shared" si="169"/>
        <v/>
      </c>
      <c r="AC726" s="18" t="str">
        <f t="shared" si="178"/>
        <v/>
      </c>
      <c r="AD726" s="18" t="str">
        <f t="shared" si="178"/>
        <v/>
      </c>
      <c r="AE726" s="18" t="str">
        <f t="shared" si="179"/>
        <v/>
      </c>
      <c r="AG726" s="95" t="str">
        <f>IF($C726="", "", IF(IFERROR(INDEX(Ingredients!C$11:C$310, MATCH($C726, Ingredients!$B$11:$B$310, 0)), "")="", "", IFERROR(INDEX(Ingredients!C$11:C$310, MATCH($C726, Ingredients!$B$11:$B$310, 0)), "")))</f>
        <v/>
      </c>
      <c r="AH726" s="105" t="str">
        <f>IF($C726="", "", IF(IFERROR(INDEX(Ingredients!D$11:D$310, MATCH($C726, Ingredients!$B$11:$B$310, 0)), "")="", "", IFERROR(INDEX(Ingredients!D$11:D$310, MATCH($C726, Ingredients!$B$11:$B$310, 0)), "")))</f>
        <v/>
      </c>
      <c r="AI726" s="106" t="str">
        <f>IF($C726="", "", IF(IFERROR(INDEX(Ingredients!E$11:E$310, MATCH($C726, Ingredients!$B$11:$B$310, 0)), "")="", "", IFERROR(INDEX(Ingredients!E$11:E$310, MATCH($C726, Ingredients!$B$11:$B$310, 0)), "")))</f>
        <v/>
      </c>
      <c r="AJ726" s="108" t="str">
        <f>IF($C726="", "", IF(IFERROR(INDEX(Ingredients!F$11:F$310, MATCH($C726, Ingredients!$B$11:$B$310, 0)), "")="", "", IFERROR(INDEX(Ingredients!F$11:F$310, MATCH($C726, Ingredients!$B$11:$B$310, 0)), "")))</f>
        <v/>
      </c>
      <c r="AK726" s="106" t="str">
        <f>IF($C726="", "", IF(IFERROR(INDEX(Ingredients!G$11:G$310, MATCH($C726, Ingredients!$B$11:$B$310, 0)), "")="", "", IFERROR(INDEX(Ingredients!G$11:G$310, MATCH($C726, Ingredients!$B$11:$B$310, 0)), "")))</f>
        <v/>
      </c>
      <c r="AL726" s="79" t="str">
        <f>IF($C726="", "", IF(IFERROR(INDEX(Ingredients!H$11:H$310, MATCH($C726, Ingredients!$B$11:$B$310, 0)), "")="", "", IFERROR(INDEX(Ingredients!H$11:H$310, MATCH($C726, Ingredients!$B$11:$B$310, 0)), "")))</f>
        <v/>
      </c>
      <c r="AN726" s="83" t="str">
        <f t="shared" si="170"/>
        <v/>
      </c>
      <c r="AP726" s="114" t="str">
        <f t="shared" si="180"/>
        <v/>
      </c>
      <c r="AR726" s="117" t="str">
        <f>IF($C726="", "", IF(IFERROR(INDEX(Ingredients!$AI$11:$AI$310, MATCH($C726, Ingredients!$B$11:$B$310, 0)), "")="", "", IFERROR(INDEX(Ingredients!$AI$11:$AI$310, MATCH($C726, Ingredients!$B$11:$B$310, 0)), "")))</f>
        <v/>
      </c>
      <c r="AT726" s="120" t="str">
        <f t="shared" si="181"/>
        <v/>
      </c>
      <c r="AV726" s="90" t="str">
        <f t="shared" si="171"/>
        <v/>
      </c>
      <c r="AX726" s="90" t="str">
        <f>IF($AV726="", "", COUNTIF($AV$11:$AV$5010, "&lt;"&amp;$AV726)+1+COUNTIF($AV$11:$AV726, $AV726)-1)</f>
        <v/>
      </c>
      <c r="AZ726" s="111" t="str">
        <f>IF($B726="", "", SUMIF('Shopping List'!$AV$11:$AV$25, $B726, 'Shopping List'!$BN$11:$BN$25))</f>
        <v/>
      </c>
      <c r="BB726" s="117" t="str">
        <f t="shared" si="182"/>
        <v/>
      </c>
    </row>
    <row r="727" spans="1:54" x14ac:dyDescent="0.25">
      <c r="A727" s="4"/>
      <c r="B727" s="37"/>
      <c r="C727" s="124"/>
      <c r="D727" s="39"/>
      <c r="E727" s="125"/>
      <c r="F727" s="48"/>
      <c r="G727" s="4"/>
      <c r="H727" s="4"/>
      <c r="I727" s="95" t="str">
        <f>IF($C727="", "", IF(IFERROR(INDEX(Ingredients!$C$11:$C$310, MATCH($C727, Ingredients!$B$11:$B$310, 0)), "")="", "", IFERROR(INDEX(Ingredients!$C$11:$C$310, MATCH($C727, Ingredients!$B$11:$B$310, 0)), "")))</f>
        <v/>
      </c>
      <c r="J727" s="73" t="str">
        <f>IF($B727="", "", IF(IFERROR(INDEX(Meals!$C$11:$C$260, MATCH($B727, Meals!$B$11:$B$260, 0)), "")="", "", IFERROR(INDEX(Meals!$C$11:$C$260, MATCH($B727, Meals!$B$11:$B$260, 0)), "")))</f>
        <v/>
      </c>
      <c r="K727" s="4"/>
      <c r="L727" s="72" t="str">
        <f t="shared" si="172"/>
        <v/>
      </c>
      <c r="M727" s="73" t="str">
        <f t="shared" si="173"/>
        <v/>
      </c>
      <c r="N727" s="4"/>
      <c r="O727" s="78" t="str">
        <f t="shared" si="174"/>
        <v/>
      </c>
      <c r="P727" s="79" t="str">
        <f t="shared" si="175"/>
        <v/>
      </c>
      <c r="Q727" s="4"/>
      <c r="R727" s="90" t="str">
        <f t="shared" si="176"/>
        <v/>
      </c>
      <c r="S727" s="4"/>
      <c r="Y727" s="18" t="str">
        <f t="shared" si="177"/>
        <v/>
      </c>
      <c r="AA727" s="18" t="str">
        <f t="shared" si="168"/>
        <v/>
      </c>
      <c r="AB727" s="18" t="str">
        <f t="shared" si="169"/>
        <v/>
      </c>
      <c r="AC727" s="18" t="str">
        <f t="shared" si="178"/>
        <v/>
      </c>
      <c r="AD727" s="18" t="str">
        <f t="shared" si="178"/>
        <v/>
      </c>
      <c r="AE727" s="18" t="str">
        <f t="shared" si="179"/>
        <v/>
      </c>
      <c r="AG727" s="95" t="str">
        <f>IF($C727="", "", IF(IFERROR(INDEX(Ingredients!C$11:C$310, MATCH($C727, Ingredients!$B$11:$B$310, 0)), "")="", "", IFERROR(INDEX(Ingredients!C$11:C$310, MATCH($C727, Ingredients!$B$11:$B$310, 0)), "")))</f>
        <v/>
      </c>
      <c r="AH727" s="105" t="str">
        <f>IF($C727="", "", IF(IFERROR(INDEX(Ingredients!D$11:D$310, MATCH($C727, Ingredients!$B$11:$B$310, 0)), "")="", "", IFERROR(INDEX(Ingredients!D$11:D$310, MATCH($C727, Ingredients!$B$11:$B$310, 0)), "")))</f>
        <v/>
      </c>
      <c r="AI727" s="106" t="str">
        <f>IF($C727="", "", IF(IFERROR(INDEX(Ingredients!E$11:E$310, MATCH($C727, Ingredients!$B$11:$B$310, 0)), "")="", "", IFERROR(INDEX(Ingredients!E$11:E$310, MATCH($C727, Ingredients!$B$11:$B$310, 0)), "")))</f>
        <v/>
      </c>
      <c r="AJ727" s="108" t="str">
        <f>IF($C727="", "", IF(IFERROR(INDEX(Ingredients!F$11:F$310, MATCH($C727, Ingredients!$B$11:$B$310, 0)), "")="", "", IFERROR(INDEX(Ingredients!F$11:F$310, MATCH($C727, Ingredients!$B$11:$B$310, 0)), "")))</f>
        <v/>
      </c>
      <c r="AK727" s="106" t="str">
        <f>IF($C727="", "", IF(IFERROR(INDEX(Ingredients!G$11:G$310, MATCH($C727, Ingredients!$B$11:$B$310, 0)), "")="", "", IFERROR(INDEX(Ingredients!G$11:G$310, MATCH($C727, Ingredients!$B$11:$B$310, 0)), "")))</f>
        <v/>
      </c>
      <c r="AL727" s="79" t="str">
        <f>IF($C727="", "", IF(IFERROR(INDEX(Ingredients!H$11:H$310, MATCH($C727, Ingredients!$B$11:$B$310, 0)), "")="", "", IFERROR(INDEX(Ingredients!H$11:H$310, MATCH($C727, Ingredients!$B$11:$B$310, 0)), "")))</f>
        <v/>
      </c>
      <c r="AN727" s="83" t="str">
        <f t="shared" si="170"/>
        <v/>
      </c>
      <c r="AP727" s="114" t="str">
        <f t="shared" si="180"/>
        <v/>
      </c>
      <c r="AR727" s="117" t="str">
        <f>IF($C727="", "", IF(IFERROR(INDEX(Ingredients!$AI$11:$AI$310, MATCH($C727, Ingredients!$B$11:$B$310, 0)), "")="", "", IFERROR(INDEX(Ingredients!$AI$11:$AI$310, MATCH($C727, Ingredients!$B$11:$B$310, 0)), "")))</f>
        <v/>
      </c>
      <c r="AT727" s="120" t="str">
        <f t="shared" si="181"/>
        <v/>
      </c>
      <c r="AV727" s="90" t="str">
        <f t="shared" si="171"/>
        <v/>
      </c>
      <c r="AX727" s="90" t="str">
        <f>IF($AV727="", "", COUNTIF($AV$11:$AV$5010, "&lt;"&amp;$AV727)+1+COUNTIF($AV$11:$AV727, $AV727)-1)</f>
        <v/>
      </c>
      <c r="AZ727" s="111" t="str">
        <f>IF($B727="", "", SUMIF('Shopping List'!$AV$11:$AV$25, $B727, 'Shopping List'!$BN$11:$BN$25))</f>
        <v/>
      </c>
      <c r="BB727" s="117" t="str">
        <f t="shared" si="182"/>
        <v/>
      </c>
    </row>
    <row r="728" spans="1:54" x14ac:dyDescent="0.25">
      <c r="A728" s="4"/>
      <c r="B728" s="37"/>
      <c r="C728" s="124"/>
      <c r="D728" s="39"/>
      <c r="E728" s="125"/>
      <c r="F728" s="48"/>
      <c r="G728" s="4"/>
      <c r="H728" s="4"/>
      <c r="I728" s="95" t="str">
        <f>IF($C728="", "", IF(IFERROR(INDEX(Ingredients!$C$11:$C$310, MATCH($C728, Ingredients!$B$11:$B$310, 0)), "")="", "", IFERROR(INDEX(Ingredients!$C$11:$C$310, MATCH($C728, Ingredients!$B$11:$B$310, 0)), "")))</f>
        <v/>
      </c>
      <c r="J728" s="73" t="str">
        <f>IF($B728="", "", IF(IFERROR(INDEX(Meals!$C$11:$C$260, MATCH($B728, Meals!$B$11:$B$260, 0)), "")="", "", IFERROR(INDEX(Meals!$C$11:$C$260, MATCH($B728, Meals!$B$11:$B$260, 0)), "")))</f>
        <v/>
      </c>
      <c r="K728" s="4"/>
      <c r="L728" s="72" t="str">
        <f t="shared" si="172"/>
        <v/>
      </c>
      <c r="M728" s="73" t="str">
        <f t="shared" si="173"/>
        <v/>
      </c>
      <c r="N728" s="4"/>
      <c r="O728" s="78" t="str">
        <f t="shared" si="174"/>
        <v/>
      </c>
      <c r="P728" s="79" t="str">
        <f t="shared" si="175"/>
        <v/>
      </c>
      <c r="Q728" s="4"/>
      <c r="R728" s="90" t="str">
        <f t="shared" si="176"/>
        <v/>
      </c>
      <c r="S728" s="4"/>
      <c r="Y728" s="18" t="str">
        <f t="shared" si="177"/>
        <v/>
      </c>
      <c r="AA728" s="18" t="str">
        <f t="shared" si="168"/>
        <v/>
      </c>
      <c r="AB728" s="18" t="str">
        <f t="shared" si="169"/>
        <v/>
      </c>
      <c r="AC728" s="18" t="str">
        <f t="shared" si="178"/>
        <v/>
      </c>
      <c r="AD728" s="18" t="str">
        <f t="shared" si="178"/>
        <v/>
      </c>
      <c r="AE728" s="18" t="str">
        <f t="shared" si="179"/>
        <v/>
      </c>
      <c r="AG728" s="95" t="str">
        <f>IF($C728="", "", IF(IFERROR(INDEX(Ingredients!C$11:C$310, MATCH($C728, Ingredients!$B$11:$B$310, 0)), "")="", "", IFERROR(INDEX(Ingredients!C$11:C$310, MATCH($C728, Ingredients!$B$11:$B$310, 0)), "")))</f>
        <v/>
      </c>
      <c r="AH728" s="105" t="str">
        <f>IF($C728="", "", IF(IFERROR(INDEX(Ingredients!D$11:D$310, MATCH($C728, Ingredients!$B$11:$B$310, 0)), "")="", "", IFERROR(INDEX(Ingredients!D$11:D$310, MATCH($C728, Ingredients!$B$11:$B$310, 0)), "")))</f>
        <v/>
      </c>
      <c r="AI728" s="106" t="str">
        <f>IF($C728="", "", IF(IFERROR(INDEX(Ingredients!E$11:E$310, MATCH($C728, Ingredients!$B$11:$B$310, 0)), "")="", "", IFERROR(INDEX(Ingredients!E$11:E$310, MATCH($C728, Ingredients!$B$11:$B$310, 0)), "")))</f>
        <v/>
      </c>
      <c r="AJ728" s="108" t="str">
        <f>IF($C728="", "", IF(IFERROR(INDEX(Ingredients!F$11:F$310, MATCH($C728, Ingredients!$B$11:$B$310, 0)), "")="", "", IFERROR(INDEX(Ingredients!F$11:F$310, MATCH($C728, Ingredients!$B$11:$B$310, 0)), "")))</f>
        <v/>
      </c>
      <c r="AK728" s="106" t="str">
        <f>IF($C728="", "", IF(IFERROR(INDEX(Ingredients!G$11:G$310, MATCH($C728, Ingredients!$B$11:$B$310, 0)), "")="", "", IFERROR(INDEX(Ingredients!G$11:G$310, MATCH($C728, Ingredients!$B$11:$B$310, 0)), "")))</f>
        <v/>
      </c>
      <c r="AL728" s="79" t="str">
        <f>IF($C728="", "", IF(IFERROR(INDEX(Ingredients!H$11:H$310, MATCH($C728, Ingredients!$B$11:$B$310, 0)), "")="", "", IFERROR(INDEX(Ingredients!H$11:H$310, MATCH($C728, Ingredients!$B$11:$B$310, 0)), "")))</f>
        <v/>
      </c>
      <c r="AN728" s="83" t="str">
        <f t="shared" si="170"/>
        <v/>
      </c>
      <c r="AP728" s="114" t="str">
        <f t="shared" si="180"/>
        <v/>
      </c>
      <c r="AR728" s="117" t="str">
        <f>IF($C728="", "", IF(IFERROR(INDEX(Ingredients!$AI$11:$AI$310, MATCH($C728, Ingredients!$B$11:$B$310, 0)), "")="", "", IFERROR(INDEX(Ingredients!$AI$11:$AI$310, MATCH($C728, Ingredients!$B$11:$B$310, 0)), "")))</f>
        <v/>
      </c>
      <c r="AT728" s="120" t="str">
        <f t="shared" si="181"/>
        <v/>
      </c>
      <c r="AV728" s="90" t="str">
        <f t="shared" si="171"/>
        <v/>
      </c>
      <c r="AX728" s="90" t="str">
        <f>IF($AV728="", "", COUNTIF($AV$11:$AV$5010, "&lt;"&amp;$AV728)+1+COUNTIF($AV$11:$AV728, $AV728)-1)</f>
        <v/>
      </c>
      <c r="AZ728" s="111" t="str">
        <f>IF($B728="", "", SUMIF('Shopping List'!$AV$11:$AV$25, $B728, 'Shopping List'!$BN$11:$BN$25))</f>
        <v/>
      </c>
      <c r="BB728" s="117" t="str">
        <f t="shared" si="182"/>
        <v/>
      </c>
    </row>
    <row r="729" spans="1:54" x14ac:dyDescent="0.25">
      <c r="A729" s="4"/>
      <c r="B729" s="37"/>
      <c r="C729" s="124"/>
      <c r="D729" s="39"/>
      <c r="E729" s="125"/>
      <c r="F729" s="48"/>
      <c r="G729" s="4"/>
      <c r="H729" s="4"/>
      <c r="I729" s="95" t="str">
        <f>IF($C729="", "", IF(IFERROR(INDEX(Ingredients!$C$11:$C$310, MATCH($C729, Ingredients!$B$11:$B$310, 0)), "")="", "", IFERROR(INDEX(Ingredients!$C$11:$C$310, MATCH($C729, Ingredients!$B$11:$B$310, 0)), "")))</f>
        <v/>
      </c>
      <c r="J729" s="73" t="str">
        <f>IF($B729="", "", IF(IFERROR(INDEX(Meals!$C$11:$C$260, MATCH($B729, Meals!$B$11:$B$260, 0)), "")="", "", IFERROR(INDEX(Meals!$C$11:$C$260, MATCH($B729, Meals!$B$11:$B$260, 0)), "")))</f>
        <v/>
      </c>
      <c r="K729" s="4"/>
      <c r="L729" s="72" t="str">
        <f t="shared" si="172"/>
        <v/>
      </c>
      <c r="M729" s="73" t="str">
        <f t="shared" si="173"/>
        <v/>
      </c>
      <c r="N729" s="4"/>
      <c r="O729" s="78" t="str">
        <f t="shared" si="174"/>
        <v/>
      </c>
      <c r="P729" s="79" t="str">
        <f t="shared" si="175"/>
        <v/>
      </c>
      <c r="Q729" s="4"/>
      <c r="R729" s="90" t="str">
        <f t="shared" si="176"/>
        <v/>
      </c>
      <c r="S729" s="4"/>
      <c r="Y729" s="18" t="str">
        <f t="shared" si="177"/>
        <v/>
      </c>
      <c r="AA729" s="18" t="str">
        <f t="shared" si="168"/>
        <v/>
      </c>
      <c r="AB729" s="18" t="str">
        <f t="shared" si="169"/>
        <v/>
      </c>
      <c r="AC729" s="18" t="str">
        <f t="shared" si="178"/>
        <v/>
      </c>
      <c r="AD729" s="18" t="str">
        <f t="shared" si="178"/>
        <v/>
      </c>
      <c r="AE729" s="18" t="str">
        <f t="shared" si="179"/>
        <v/>
      </c>
      <c r="AG729" s="95" t="str">
        <f>IF($C729="", "", IF(IFERROR(INDEX(Ingredients!C$11:C$310, MATCH($C729, Ingredients!$B$11:$B$310, 0)), "")="", "", IFERROR(INDEX(Ingredients!C$11:C$310, MATCH($C729, Ingredients!$B$11:$B$310, 0)), "")))</f>
        <v/>
      </c>
      <c r="AH729" s="105" t="str">
        <f>IF($C729="", "", IF(IFERROR(INDEX(Ingredients!D$11:D$310, MATCH($C729, Ingredients!$B$11:$B$310, 0)), "")="", "", IFERROR(INDEX(Ingredients!D$11:D$310, MATCH($C729, Ingredients!$B$11:$B$310, 0)), "")))</f>
        <v/>
      </c>
      <c r="AI729" s="106" t="str">
        <f>IF($C729="", "", IF(IFERROR(INDEX(Ingredients!E$11:E$310, MATCH($C729, Ingredients!$B$11:$B$310, 0)), "")="", "", IFERROR(INDEX(Ingredients!E$11:E$310, MATCH($C729, Ingredients!$B$11:$B$310, 0)), "")))</f>
        <v/>
      </c>
      <c r="AJ729" s="108" t="str">
        <f>IF($C729="", "", IF(IFERROR(INDEX(Ingredients!F$11:F$310, MATCH($C729, Ingredients!$B$11:$B$310, 0)), "")="", "", IFERROR(INDEX(Ingredients!F$11:F$310, MATCH($C729, Ingredients!$B$11:$B$310, 0)), "")))</f>
        <v/>
      </c>
      <c r="AK729" s="106" t="str">
        <f>IF($C729="", "", IF(IFERROR(INDEX(Ingredients!G$11:G$310, MATCH($C729, Ingredients!$B$11:$B$310, 0)), "")="", "", IFERROR(INDEX(Ingredients!G$11:G$310, MATCH($C729, Ingredients!$B$11:$B$310, 0)), "")))</f>
        <v/>
      </c>
      <c r="AL729" s="79" t="str">
        <f>IF($C729="", "", IF(IFERROR(INDEX(Ingredients!H$11:H$310, MATCH($C729, Ingredients!$B$11:$B$310, 0)), "")="", "", IFERROR(INDEX(Ingredients!H$11:H$310, MATCH($C729, Ingredients!$B$11:$B$310, 0)), "")))</f>
        <v/>
      </c>
      <c r="AN729" s="83" t="str">
        <f t="shared" si="170"/>
        <v/>
      </c>
      <c r="AP729" s="114" t="str">
        <f t="shared" si="180"/>
        <v/>
      </c>
      <c r="AR729" s="117" t="str">
        <f>IF($C729="", "", IF(IFERROR(INDEX(Ingredients!$AI$11:$AI$310, MATCH($C729, Ingredients!$B$11:$B$310, 0)), "")="", "", IFERROR(INDEX(Ingredients!$AI$11:$AI$310, MATCH($C729, Ingredients!$B$11:$B$310, 0)), "")))</f>
        <v/>
      </c>
      <c r="AT729" s="120" t="str">
        <f t="shared" si="181"/>
        <v/>
      </c>
      <c r="AV729" s="90" t="str">
        <f t="shared" si="171"/>
        <v/>
      </c>
      <c r="AX729" s="90" t="str">
        <f>IF($AV729="", "", COUNTIF($AV$11:$AV$5010, "&lt;"&amp;$AV729)+1+COUNTIF($AV$11:$AV729, $AV729)-1)</f>
        <v/>
      </c>
      <c r="AZ729" s="111" t="str">
        <f>IF($B729="", "", SUMIF('Shopping List'!$AV$11:$AV$25, $B729, 'Shopping List'!$BN$11:$BN$25))</f>
        <v/>
      </c>
      <c r="BB729" s="117" t="str">
        <f t="shared" si="182"/>
        <v/>
      </c>
    </row>
    <row r="730" spans="1:54" x14ac:dyDescent="0.25">
      <c r="A730" s="4"/>
      <c r="B730" s="37"/>
      <c r="C730" s="124"/>
      <c r="D730" s="39"/>
      <c r="E730" s="125"/>
      <c r="F730" s="48"/>
      <c r="G730" s="4"/>
      <c r="H730" s="4"/>
      <c r="I730" s="95" t="str">
        <f>IF($C730="", "", IF(IFERROR(INDEX(Ingredients!$C$11:$C$310, MATCH($C730, Ingredients!$B$11:$B$310, 0)), "")="", "", IFERROR(INDEX(Ingredients!$C$11:$C$310, MATCH($C730, Ingredients!$B$11:$B$310, 0)), "")))</f>
        <v/>
      </c>
      <c r="J730" s="73" t="str">
        <f>IF($B730="", "", IF(IFERROR(INDEX(Meals!$C$11:$C$260, MATCH($B730, Meals!$B$11:$B$260, 0)), "")="", "", IFERROR(INDEX(Meals!$C$11:$C$260, MATCH($B730, Meals!$B$11:$B$260, 0)), "")))</f>
        <v/>
      </c>
      <c r="K730" s="4"/>
      <c r="L730" s="72" t="str">
        <f t="shared" si="172"/>
        <v/>
      </c>
      <c r="M730" s="73" t="str">
        <f t="shared" si="173"/>
        <v/>
      </c>
      <c r="N730" s="4"/>
      <c r="O730" s="78" t="str">
        <f t="shared" si="174"/>
        <v/>
      </c>
      <c r="P730" s="79" t="str">
        <f t="shared" si="175"/>
        <v/>
      </c>
      <c r="Q730" s="4"/>
      <c r="R730" s="90" t="str">
        <f t="shared" si="176"/>
        <v/>
      </c>
      <c r="S730" s="4"/>
      <c r="Y730" s="18" t="str">
        <f t="shared" si="177"/>
        <v/>
      </c>
      <c r="AA730" s="18" t="str">
        <f t="shared" si="168"/>
        <v/>
      </c>
      <c r="AB730" s="18" t="str">
        <f t="shared" si="169"/>
        <v/>
      </c>
      <c r="AC730" s="18" t="str">
        <f t="shared" si="178"/>
        <v/>
      </c>
      <c r="AD730" s="18" t="str">
        <f t="shared" si="178"/>
        <v/>
      </c>
      <c r="AE730" s="18" t="str">
        <f t="shared" si="179"/>
        <v/>
      </c>
      <c r="AG730" s="95" t="str">
        <f>IF($C730="", "", IF(IFERROR(INDEX(Ingredients!C$11:C$310, MATCH($C730, Ingredients!$B$11:$B$310, 0)), "")="", "", IFERROR(INDEX(Ingredients!C$11:C$310, MATCH($C730, Ingredients!$B$11:$B$310, 0)), "")))</f>
        <v/>
      </c>
      <c r="AH730" s="105" t="str">
        <f>IF($C730="", "", IF(IFERROR(INDEX(Ingredients!D$11:D$310, MATCH($C730, Ingredients!$B$11:$B$310, 0)), "")="", "", IFERROR(INDEX(Ingredients!D$11:D$310, MATCH($C730, Ingredients!$B$11:$B$310, 0)), "")))</f>
        <v/>
      </c>
      <c r="AI730" s="106" t="str">
        <f>IF($C730="", "", IF(IFERROR(INDEX(Ingredients!E$11:E$310, MATCH($C730, Ingredients!$B$11:$B$310, 0)), "")="", "", IFERROR(INDEX(Ingredients!E$11:E$310, MATCH($C730, Ingredients!$B$11:$B$310, 0)), "")))</f>
        <v/>
      </c>
      <c r="AJ730" s="108" t="str">
        <f>IF($C730="", "", IF(IFERROR(INDEX(Ingredients!F$11:F$310, MATCH($C730, Ingredients!$B$11:$B$310, 0)), "")="", "", IFERROR(INDEX(Ingredients!F$11:F$310, MATCH($C730, Ingredients!$B$11:$B$310, 0)), "")))</f>
        <v/>
      </c>
      <c r="AK730" s="106" t="str">
        <f>IF($C730="", "", IF(IFERROR(INDEX(Ingredients!G$11:G$310, MATCH($C730, Ingredients!$B$11:$B$310, 0)), "")="", "", IFERROR(INDEX(Ingredients!G$11:G$310, MATCH($C730, Ingredients!$B$11:$B$310, 0)), "")))</f>
        <v/>
      </c>
      <c r="AL730" s="79" t="str">
        <f>IF($C730="", "", IF(IFERROR(INDEX(Ingredients!H$11:H$310, MATCH($C730, Ingredients!$B$11:$B$310, 0)), "")="", "", IFERROR(INDEX(Ingredients!H$11:H$310, MATCH($C730, Ingredients!$B$11:$B$310, 0)), "")))</f>
        <v/>
      </c>
      <c r="AN730" s="83" t="str">
        <f t="shared" si="170"/>
        <v/>
      </c>
      <c r="AP730" s="114" t="str">
        <f t="shared" si="180"/>
        <v/>
      </c>
      <c r="AR730" s="117" t="str">
        <f>IF($C730="", "", IF(IFERROR(INDEX(Ingredients!$AI$11:$AI$310, MATCH($C730, Ingredients!$B$11:$B$310, 0)), "")="", "", IFERROR(INDEX(Ingredients!$AI$11:$AI$310, MATCH($C730, Ingredients!$B$11:$B$310, 0)), "")))</f>
        <v/>
      </c>
      <c r="AT730" s="120" t="str">
        <f t="shared" si="181"/>
        <v/>
      </c>
      <c r="AV730" s="90" t="str">
        <f t="shared" si="171"/>
        <v/>
      </c>
      <c r="AX730" s="90" t="str">
        <f>IF($AV730="", "", COUNTIF($AV$11:$AV$5010, "&lt;"&amp;$AV730)+1+COUNTIF($AV$11:$AV730, $AV730)-1)</f>
        <v/>
      </c>
      <c r="AZ730" s="111" t="str">
        <f>IF($B730="", "", SUMIF('Shopping List'!$AV$11:$AV$25, $B730, 'Shopping List'!$BN$11:$BN$25))</f>
        <v/>
      </c>
      <c r="BB730" s="117" t="str">
        <f t="shared" si="182"/>
        <v/>
      </c>
    </row>
    <row r="731" spans="1:54" x14ac:dyDescent="0.25">
      <c r="A731" s="4"/>
      <c r="B731" s="37"/>
      <c r="C731" s="124"/>
      <c r="D731" s="39"/>
      <c r="E731" s="125"/>
      <c r="F731" s="48"/>
      <c r="G731" s="4"/>
      <c r="H731" s="4"/>
      <c r="I731" s="95" t="str">
        <f>IF($C731="", "", IF(IFERROR(INDEX(Ingredients!$C$11:$C$310, MATCH($C731, Ingredients!$B$11:$B$310, 0)), "")="", "", IFERROR(INDEX(Ingredients!$C$11:$C$310, MATCH($C731, Ingredients!$B$11:$B$310, 0)), "")))</f>
        <v/>
      </c>
      <c r="J731" s="73" t="str">
        <f>IF($B731="", "", IF(IFERROR(INDEX(Meals!$C$11:$C$260, MATCH($B731, Meals!$B$11:$B$260, 0)), "")="", "", IFERROR(INDEX(Meals!$C$11:$C$260, MATCH($B731, Meals!$B$11:$B$260, 0)), "")))</f>
        <v/>
      </c>
      <c r="K731" s="4"/>
      <c r="L731" s="72" t="str">
        <f t="shared" si="172"/>
        <v/>
      </c>
      <c r="M731" s="73" t="str">
        <f t="shared" si="173"/>
        <v/>
      </c>
      <c r="N731" s="4"/>
      <c r="O731" s="78" t="str">
        <f t="shared" si="174"/>
        <v/>
      </c>
      <c r="P731" s="79" t="str">
        <f t="shared" si="175"/>
        <v/>
      </c>
      <c r="Q731" s="4"/>
      <c r="R731" s="90" t="str">
        <f t="shared" si="176"/>
        <v/>
      </c>
      <c r="S731" s="4"/>
      <c r="Y731" s="18" t="str">
        <f t="shared" si="177"/>
        <v/>
      </c>
      <c r="AA731" s="18" t="str">
        <f t="shared" si="168"/>
        <v/>
      </c>
      <c r="AB731" s="18" t="str">
        <f t="shared" si="169"/>
        <v/>
      </c>
      <c r="AC731" s="18" t="str">
        <f t="shared" si="178"/>
        <v/>
      </c>
      <c r="AD731" s="18" t="str">
        <f t="shared" si="178"/>
        <v/>
      </c>
      <c r="AE731" s="18" t="str">
        <f t="shared" si="179"/>
        <v/>
      </c>
      <c r="AG731" s="95" t="str">
        <f>IF($C731="", "", IF(IFERROR(INDEX(Ingredients!C$11:C$310, MATCH($C731, Ingredients!$B$11:$B$310, 0)), "")="", "", IFERROR(INDEX(Ingredients!C$11:C$310, MATCH($C731, Ingredients!$B$11:$B$310, 0)), "")))</f>
        <v/>
      </c>
      <c r="AH731" s="105" t="str">
        <f>IF($C731="", "", IF(IFERROR(INDEX(Ingredients!D$11:D$310, MATCH($C731, Ingredients!$B$11:$B$310, 0)), "")="", "", IFERROR(INDEX(Ingredients!D$11:D$310, MATCH($C731, Ingredients!$B$11:$B$310, 0)), "")))</f>
        <v/>
      </c>
      <c r="AI731" s="106" t="str">
        <f>IF($C731="", "", IF(IFERROR(INDEX(Ingredients!E$11:E$310, MATCH($C731, Ingredients!$B$11:$B$310, 0)), "")="", "", IFERROR(INDEX(Ingredients!E$11:E$310, MATCH($C731, Ingredients!$B$11:$B$310, 0)), "")))</f>
        <v/>
      </c>
      <c r="AJ731" s="108" t="str">
        <f>IF($C731="", "", IF(IFERROR(INDEX(Ingredients!F$11:F$310, MATCH($C731, Ingredients!$B$11:$B$310, 0)), "")="", "", IFERROR(INDEX(Ingredients!F$11:F$310, MATCH($C731, Ingredients!$B$11:$B$310, 0)), "")))</f>
        <v/>
      </c>
      <c r="AK731" s="106" t="str">
        <f>IF($C731="", "", IF(IFERROR(INDEX(Ingredients!G$11:G$310, MATCH($C731, Ingredients!$B$11:$B$310, 0)), "")="", "", IFERROR(INDEX(Ingredients!G$11:G$310, MATCH($C731, Ingredients!$B$11:$B$310, 0)), "")))</f>
        <v/>
      </c>
      <c r="AL731" s="79" t="str">
        <f>IF($C731="", "", IF(IFERROR(INDEX(Ingredients!H$11:H$310, MATCH($C731, Ingredients!$B$11:$B$310, 0)), "")="", "", IFERROR(INDEX(Ingredients!H$11:H$310, MATCH($C731, Ingredients!$B$11:$B$310, 0)), "")))</f>
        <v/>
      </c>
      <c r="AN731" s="83" t="str">
        <f t="shared" si="170"/>
        <v/>
      </c>
      <c r="AP731" s="114" t="str">
        <f t="shared" si="180"/>
        <v/>
      </c>
      <c r="AR731" s="117" t="str">
        <f>IF($C731="", "", IF(IFERROR(INDEX(Ingredients!$AI$11:$AI$310, MATCH($C731, Ingredients!$B$11:$B$310, 0)), "")="", "", IFERROR(INDEX(Ingredients!$AI$11:$AI$310, MATCH($C731, Ingredients!$B$11:$B$310, 0)), "")))</f>
        <v/>
      </c>
      <c r="AT731" s="120" t="str">
        <f t="shared" si="181"/>
        <v/>
      </c>
      <c r="AV731" s="90" t="str">
        <f t="shared" si="171"/>
        <v/>
      </c>
      <c r="AX731" s="90" t="str">
        <f>IF($AV731="", "", COUNTIF($AV$11:$AV$5010, "&lt;"&amp;$AV731)+1+COUNTIF($AV$11:$AV731, $AV731)-1)</f>
        <v/>
      </c>
      <c r="AZ731" s="111" t="str">
        <f>IF($B731="", "", SUMIF('Shopping List'!$AV$11:$AV$25, $B731, 'Shopping List'!$BN$11:$BN$25))</f>
        <v/>
      </c>
      <c r="BB731" s="117" t="str">
        <f t="shared" si="182"/>
        <v/>
      </c>
    </row>
    <row r="732" spans="1:54" x14ac:dyDescent="0.25">
      <c r="A732" s="4"/>
      <c r="B732" s="37"/>
      <c r="C732" s="124"/>
      <c r="D732" s="39"/>
      <c r="E732" s="125"/>
      <c r="F732" s="48"/>
      <c r="G732" s="4"/>
      <c r="H732" s="4"/>
      <c r="I732" s="95" t="str">
        <f>IF($C732="", "", IF(IFERROR(INDEX(Ingredients!$C$11:$C$310, MATCH($C732, Ingredients!$B$11:$B$310, 0)), "")="", "", IFERROR(INDEX(Ingredients!$C$11:$C$310, MATCH($C732, Ingredients!$B$11:$B$310, 0)), "")))</f>
        <v/>
      </c>
      <c r="J732" s="73" t="str">
        <f>IF($B732="", "", IF(IFERROR(INDEX(Meals!$C$11:$C$260, MATCH($B732, Meals!$B$11:$B$260, 0)), "")="", "", IFERROR(INDEX(Meals!$C$11:$C$260, MATCH($B732, Meals!$B$11:$B$260, 0)), "")))</f>
        <v/>
      </c>
      <c r="K732" s="4"/>
      <c r="L732" s="72" t="str">
        <f t="shared" si="172"/>
        <v/>
      </c>
      <c r="M732" s="73" t="str">
        <f t="shared" si="173"/>
        <v/>
      </c>
      <c r="N732" s="4"/>
      <c r="O732" s="78" t="str">
        <f t="shared" si="174"/>
        <v/>
      </c>
      <c r="P732" s="79" t="str">
        <f t="shared" si="175"/>
        <v/>
      </c>
      <c r="Q732" s="4"/>
      <c r="R732" s="90" t="str">
        <f t="shared" si="176"/>
        <v/>
      </c>
      <c r="S732" s="4"/>
      <c r="Y732" s="18" t="str">
        <f t="shared" si="177"/>
        <v/>
      </c>
      <c r="AA732" s="18" t="str">
        <f t="shared" si="168"/>
        <v/>
      </c>
      <c r="AB732" s="18" t="str">
        <f t="shared" si="169"/>
        <v/>
      </c>
      <c r="AC732" s="18" t="str">
        <f t="shared" si="178"/>
        <v/>
      </c>
      <c r="AD732" s="18" t="str">
        <f t="shared" si="178"/>
        <v/>
      </c>
      <c r="AE732" s="18" t="str">
        <f t="shared" si="179"/>
        <v/>
      </c>
      <c r="AG732" s="95" t="str">
        <f>IF($C732="", "", IF(IFERROR(INDEX(Ingredients!C$11:C$310, MATCH($C732, Ingredients!$B$11:$B$310, 0)), "")="", "", IFERROR(INDEX(Ingredients!C$11:C$310, MATCH($C732, Ingredients!$B$11:$B$310, 0)), "")))</f>
        <v/>
      </c>
      <c r="AH732" s="105" t="str">
        <f>IF($C732="", "", IF(IFERROR(INDEX(Ingredients!D$11:D$310, MATCH($C732, Ingredients!$B$11:$B$310, 0)), "")="", "", IFERROR(INDEX(Ingredients!D$11:D$310, MATCH($C732, Ingredients!$B$11:$B$310, 0)), "")))</f>
        <v/>
      </c>
      <c r="AI732" s="106" t="str">
        <f>IF($C732="", "", IF(IFERROR(INDEX(Ingredients!E$11:E$310, MATCH($C732, Ingredients!$B$11:$B$310, 0)), "")="", "", IFERROR(INDEX(Ingredients!E$11:E$310, MATCH($C732, Ingredients!$B$11:$B$310, 0)), "")))</f>
        <v/>
      </c>
      <c r="AJ732" s="108" t="str">
        <f>IF($C732="", "", IF(IFERROR(INDEX(Ingredients!F$11:F$310, MATCH($C732, Ingredients!$B$11:$B$310, 0)), "")="", "", IFERROR(INDEX(Ingredients!F$11:F$310, MATCH($C732, Ingredients!$B$11:$B$310, 0)), "")))</f>
        <v/>
      </c>
      <c r="AK732" s="106" t="str">
        <f>IF($C732="", "", IF(IFERROR(INDEX(Ingredients!G$11:G$310, MATCH($C732, Ingredients!$B$11:$B$310, 0)), "")="", "", IFERROR(INDEX(Ingredients!G$11:G$310, MATCH($C732, Ingredients!$B$11:$B$310, 0)), "")))</f>
        <v/>
      </c>
      <c r="AL732" s="79" t="str">
        <f>IF($C732="", "", IF(IFERROR(INDEX(Ingredients!H$11:H$310, MATCH($C732, Ingredients!$B$11:$B$310, 0)), "")="", "", IFERROR(INDEX(Ingredients!H$11:H$310, MATCH($C732, Ingredients!$B$11:$B$310, 0)), "")))</f>
        <v/>
      </c>
      <c r="AN732" s="83" t="str">
        <f t="shared" si="170"/>
        <v/>
      </c>
      <c r="AP732" s="114" t="str">
        <f t="shared" si="180"/>
        <v/>
      </c>
      <c r="AR732" s="117" t="str">
        <f>IF($C732="", "", IF(IFERROR(INDEX(Ingredients!$AI$11:$AI$310, MATCH($C732, Ingredients!$B$11:$B$310, 0)), "")="", "", IFERROR(INDEX(Ingredients!$AI$11:$AI$310, MATCH($C732, Ingredients!$B$11:$B$310, 0)), "")))</f>
        <v/>
      </c>
      <c r="AT732" s="120" t="str">
        <f t="shared" si="181"/>
        <v/>
      </c>
      <c r="AV732" s="90" t="str">
        <f t="shared" si="171"/>
        <v/>
      </c>
      <c r="AX732" s="90" t="str">
        <f>IF($AV732="", "", COUNTIF($AV$11:$AV$5010, "&lt;"&amp;$AV732)+1+COUNTIF($AV$11:$AV732, $AV732)-1)</f>
        <v/>
      </c>
      <c r="AZ732" s="111" t="str">
        <f>IF($B732="", "", SUMIF('Shopping List'!$AV$11:$AV$25, $B732, 'Shopping List'!$BN$11:$BN$25))</f>
        <v/>
      </c>
      <c r="BB732" s="117" t="str">
        <f t="shared" si="182"/>
        <v/>
      </c>
    </row>
    <row r="733" spans="1:54" x14ac:dyDescent="0.25">
      <c r="A733" s="4"/>
      <c r="B733" s="37"/>
      <c r="C733" s="124"/>
      <c r="D733" s="39"/>
      <c r="E733" s="125"/>
      <c r="F733" s="48"/>
      <c r="G733" s="4"/>
      <c r="H733" s="4"/>
      <c r="I733" s="95" t="str">
        <f>IF($C733="", "", IF(IFERROR(INDEX(Ingredients!$C$11:$C$310, MATCH($C733, Ingredients!$B$11:$B$310, 0)), "")="", "", IFERROR(INDEX(Ingredients!$C$11:$C$310, MATCH($C733, Ingredients!$B$11:$B$310, 0)), "")))</f>
        <v/>
      </c>
      <c r="J733" s="73" t="str">
        <f>IF($B733="", "", IF(IFERROR(INDEX(Meals!$C$11:$C$260, MATCH($B733, Meals!$B$11:$B$260, 0)), "")="", "", IFERROR(INDEX(Meals!$C$11:$C$260, MATCH($B733, Meals!$B$11:$B$260, 0)), "")))</f>
        <v/>
      </c>
      <c r="K733" s="4"/>
      <c r="L733" s="72" t="str">
        <f t="shared" si="172"/>
        <v/>
      </c>
      <c r="M733" s="73" t="str">
        <f t="shared" si="173"/>
        <v/>
      </c>
      <c r="N733" s="4"/>
      <c r="O733" s="78" t="str">
        <f t="shared" si="174"/>
        <v/>
      </c>
      <c r="P733" s="79" t="str">
        <f t="shared" si="175"/>
        <v/>
      </c>
      <c r="Q733" s="4"/>
      <c r="R733" s="90" t="str">
        <f t="shared" si="176"/>
        <v/>
      </c>
      <c r="S733" s="4"/>
      <c r="Y733" s="18" t="str">
        <f t="shared" si="177"/>
        <v/>
      </c>
      <c r="AA733" s="18" t="str">
        <f t="shared" si="168"/>
        <v/>
      </c>
      <c r="AB733" s="18" t="str">
        <f t="shared" si="169"/>
        <v/>
      </c>
      <c r="AC733" s="18" t="str">
        <f t="shared" si="178"/>
        <v/>
      </c>
      <c r="AD733" s="18" t="str">
        <f t="shared" si="178"/>
        <v/>
      </c>
      <c r="AE733" s="18" t="str">
        <f t="shared" si="179"/>
        <v/>
      </c>
      <c r="AG733" s="95" t="str">
        <f>IF($C733="", "", IF(IFERROR(INDEX(Ingredients!C$11:C$310, MATCH($C733, Ingredients!$B$11:$B$310, 0)), "")="", "", IFERROR(INDEX(Ingredients!C$11:C$310, MATCH($C733, Ingredients!$B$11:$B$310, 0)), "")))</f>
        <v/>
      </c>
      <c r="AH733" s="105" t="str">
        <f>IF($C733="", "", IF(IFERROR(INDEX(Ingredients!D$11:D$310, MATCH($C733, Ingredients!$B$11:$B$310, 0)), "")="", "", IFERROR(INDEX(Ingredients!D$11:D$310, MATCH($C733, Ingredients!$B$11:$B$310, 0)), "")))</f>
        <v/>
      </c>
      <c r="AI733" s="106" t="str">
        <f>IF($C733="", "", IF(IFERROR(INDEX(Ingredients!E$11:E$310, MATCH($C733, Ingredients!$B$11:$B$310, 0)), "")="", "", IFERROR(INDEX(Ingredients!E$11:E$310, MATCH($C733, Ingredients!$B$11:$B$310, 0)), "")))</f>
        <v/>
      </c>
      <c r="AJ733" s="108" t="str">
        <f>IF($C733="", "", IF(IFERROR(INDEX(Ingredients!F$11:F$310, MATCH($C733, Ingredients!$B$11:$B$310, 0)), "")="", "", IFERROR(INDEX(Ingredients!F$11:F$310, MATCH($C733, Ingredients!$B$11:$B$310, 0)), "")))</f>
        <v/>
      </c>
      <c r="AK733" s="106" t="str">
        <f>IF($C733="", "", IF(IFERROR(INDEX(Ingredients!G$11:G$310, MATCH($C733, Ingredients!$B$11:$B$310, 0)), "")="", "", IFERROR(INDEX(Ingredients!G$11:G$310, MATCH($C733, Ingredients!$B$11:$B$310, 0)), "")))</f>
        <v/>
      </c>
      <c r="AL733" s="79" t="str">
        <f>IF($C733="", "", IF(IFERROR(INDEX(Ingredients!H$11:H$310, MATCH($C733, Ingredients!$B$11:$B$310, 0)), "")="", "", IFERROR(INDEX(Ingredients!H$11:H$310, MATCH($C733, Ingredients!$B$11:$B$310, 0)), "")))</f>
        <v/>
      </c>
      <c r="AN733" s="83" t="str">
        <f t="shared" si="170"/>
        <v/>
      </c>
      <c r="AP733" s="114" t="str">
        <f t="shared" si="180"/>
        <v/>
      </c>
      <c r="AR733" s="117" t="str">
        <f>IF($C733="", "", IF(IFERROR(INDEX(Ingredients!$AI$11:$AI$310, MATCH($C733, Ingredients!$B$11:$B$310, 0)), "")="", "", IFERROR(INDEX(Ingredients!$AI$11:$AI$310, MATCH($C733, Ingredients!$B$11:$B$310, 0)), "")))</f>
        <v/>
      </c>
      <c r="AT733" s="120" t="str">
        <f t="shared" si="181"/>
        <v/>
      </c>
      <c r="AV733" s="90" t="str">
        <f t="shared" si="171"/>
        <v/>
      </c>
      <c r="AX733" s="90" t="str">
        <f>IF($AV733="", "", COUNTIF($AV$11:$AV$5010, "&lt;"&amp;$AV733)+1+COUNTIF($AV$11:$AV733, $AV733)-1)</f>
        <v/>
      </c>
      <c r="AZ733" s="111" t="str">
        <f>IF($B733="", "", SUMIF('Shopping List'!$AV$11:$AV$25, $B733, 'Shopping List'!$BN$11:$BN$25))</f>
        <v/>
      </c>
      <c r="BB733" s="117" t="str">
        <f t="shared" si="182"/>
        <v/>
      </c>
    </row>
    <row r="734" spans="1:54" x14ac:dyDescent="0.25">
      <c r="A734" s="4"/>
      <c r="B734" s="37"/>
      <c r="C734" s="124"/>
      <c r="D734" s="39"/>
      <c r="E734" s="125"/>
      <c r="F734" s="48"/>
      <c r="G734" s="4"/>
      <c r="H734" s="4"/>
      <c r="I734" s="95" t="str">
        <f>IF($C734="", "", IF(IFERROR(INDEX(Ingredients!$C$11:$C$310, MATCH($C734, Ingredients!$B$11:$B$310, 0)), "")="", "", IFERROR(INDEX(Ingredients!$C$11:$C$310, MATCH($C734, Ingredients!$B$11:$B$310, 0)), "")))</f>
        <v/>
      </c>
      <c r="J734" s="73" t="str">
        <f>IF($B734="", "", IF(IFERROR(INDEX(Meals!$C$11:$C$260, MATCH($B734, Meals!$B$11:$B$260, 0)), "")="", "", IFERROR(INDEX(Meals!$C$11:$C$260, MATCH($B734, Meals!$B$11:$B$260, 0)), "")))</f>
        <v/>
      </c>
      <c r="K734" s="4"/>
      <c r="L734" s="72" t="str">
        <f t="shared" si="172"/>
        <v/>
      </c>
      <c r="M734" s="73" t="str">
        <f t="shared" si="173"/>
        <v/>
      </c>
      <c r="N734" s="4"/>
      <c r="O734" s="78" t="str">
        <f t="shared" si="174"/>
        <v/>
      </c>
      <c r="P734" s="79" t="str">
        <f t="shared" si="175"/>
        <v/>
      </c>
      <c r="Q734" s="4"/>
      <c r="R734" s="90" t="str">
        <f t="shared" si="176"/>
        <v/>
      </c>
      <c r="S734" s="4"/>
      <c r="Y734" s="18" t="str">
        <f t="shared" si="177"/>
        <v/>
      </c>
      <c r="AA734" s="18" t="str">
        <f t="shared" si="168"/>
        <v/>
      </c>
      <c r="AB734" s="18" t="str">
        <f t="shared" si="169"/>
        <v/>
      </c>
      <c r="AC734" s="18" t="str">
        <f t="shared" si="178"/>
        <v/>
      </c>
      <c r="AD734" s="18" t="str">
        <f t="shared" si="178"/>
        <v/>
      </c>
      <c r="AE734" s="18" t="str">
        <f t="shared" si="179"/>
        <v/>
      </c>
      <c r="AG734" s="95" t="str">
        <f>IF($C734="", "", IF(IFERROR(INDEX(Ingredients!C$11:C$310, MATCH($C734, Ingredients!$B$11:$B$310, 0)), "")="", "", IFERROR(INDEX(Ingredients!C$11:C$310, MATCH($C734, Ingredients!$B$11:$B$310, 0)), "")))</f>
        <v/>
      </c>
      <c r="AH734" s="105" t="str">
        <f>IF($C734="", "", IF(IFERROR(INDEX(Ingredients!D$11:D$310, MATCH($C734, Ingredients!$B$11:$B$310, 0)), "")="", "", IFERROR(INDEX(Ingredients!D$11:D$310, MATCH($C734, Ingredients!$B$11:$B$310, 0)), "")))</f>
        <v/>
      </c>
      <c r="AI734" s="106" t="str">
        <f>IF($C734="", "", IF(IFERROR(INDEX(Ingredients!E$11:E$310, MATCH($C734, Ingredients!$B$11:$B$310, 0)), "")="", "", IFERROR(INDEX(Ingredients!E$11:E$310, MATCH($C734, Ingredients!$B$11:$B$310, 0)), "")))</f>
        <v/>
      </c>
      <c r="AJ734" s="108" t="str">
        <f>IF($C734="", "", IF(IFERROR(INDEX(Ingredients!F$11:F$310, MATCH($C734, Ingredients!$B$11:$B$310, 0)), "")="", "", IFERROR(INDEX(Ingredients!F$11:F$310, MATCH($C734, Ingredients!$B$11:$B$310, 0)), "")))</f>
        <v/>
      </c>
      <c r="AK734" s="106" t="str">
        <f>IF($C734="", "", IF(IFERROR(INDEX(Ingredients!G$11:G$310, MATCH($C734, Ingredients!$B$11:$B$310, 0)), "")="", "", IFERROR(INDEX(Ingredients!G$11:G$310, MATCH($C734, Ingredients!$B$11:$B$310, 0)), "")))</f>
        <v/>
      </c>
      <c r="AL734" s="79" t="str">
        <f>IF($C734="", "", IF(IFERROR(INDEX(Ingredients!H$11:H$310, MATCH($C734, Ingredients!$B$11:$B$310, 0)), "")="", "", IFERROR(INDEX(Ingredients!H$11:H$310, MATCH($C734, Ingredients!$B$11:$B$310, 0)), "")))</f>
        <v/>
      </c>
      <c r="AN734" s="83" t="str">
        <f t="shared" si="170"/>
        <v/>
      </c>
      <c r="AP734" s="114" t="str">
        <f t="shared" si="180"/>
        <v/>
      </c>
      <c r="AR734" s="117" t="str">
        <f>IF($C734="", "", IF(IFERROR(INDEX(Ingredients!$AI$11:$AI$310, MATCH($C734, Ingredients!$B$11:$B$310, 0)), "")="", "", IFERROR(INDEX(Ingredients!$AI$11:$AI$310, MATCH($C734, Ingredients!$B$11:$B$310, 0)), "")))</f>
        <v/>
      </c>
      <c r="AT734" s="120" t="str">
        <f t="shared" si="181"/>
        <v/>
      </c>
      <c r="AV734" s="90" t="str">
        <f t="shared" si="171"/>
        <v/>
      </c>
      <c r="AX734" s="90" t="str">
        <f>IF($AV734="", "", COUNTIF($AV$11:$AV$5010, "&lt;"&amp;$AV734)+1+COUNTIF($AV$11:$AV734, $AV734)-1)</f>
        <v/>
      </c>
      <c r="AZ734" s="111" t="str">
        <f>IF($B734="", "", SUMIF('Shopping List'!$AV$11:$AV$25, $B734, 'Shopping List'!$BN$11:$BN$25))</f>
        <v/>
      </c>
      <c r="BB734" s="117" t="str">
        <f t="shared" si="182"/>
        <v/>
      </c>
    </row>
    <row r="735" spans="1:54" x14ac:dyDescent="0.25">
      <c r="A735" s="4"/>
      <c r="B735" s="37"/>
      <c r="C735" s="124"/>
      <c r="D735" s="39"/>
      <c r="E735" s="125"/>
      <c r="F735" s="48"/>
      <c r="G735" s="4"/>
      <c r="H735" s="4"/>
      <c r="I735" s="95" t="str">
        <f>IF($C735="", "", IF(IFERROR(INDEX(Ingredients!$C$11:$C$310, MATCH($C735, Ingredients!$B$11:$B$310, 0)), "")="", "", IFERROR(INDEX(Ingredients!$C$11:$C$310, MATCH($C735, Ingredients!$B$11:$B$310, 0)), "")))</f>
        <v/>
      </c>
      <c r="J735" s="73" t="str">
        <f>IF($B735="", "", IF(IFERROR(INDEX(Meals!$C$11:$C$260, MATCH($B735, Meals!$B$11:$B$260, 0)), "")="", "", IFERROR(INDEX(Meals!$C$11:$C$260, MATCH($B735, Meals!$B$11:$B$260, 0)), "")))</f>
        <v/>
      </c>
      <c r="K735" s="4"/>
      <c r="L735" s="72" t="str">
        <f t="shared" si="172"/>
        <v/>
      </c>
      <c r="M735" s="73" t="str">
        <f t="shared" si="173"/>
        <v/>
      </c>
      <c r="N735" s="4"/>
      <c r="O735" s="78" t="str">
        <f t="shared" si="174"/>
        <v/>
      </c>
      <c r="P735" s="79" t="str">
        <f t="shared" si="175"/>
        <v/>
      </c>
      <c r="Q735" s="4"/>
      <c r="R735" s="90" t="str">
        <f t="shared" si="176"/>
        <v/>
      </c>
      <c r="S735" s="4"/>
      <c r="Y735" s="18" t="str">
        <f t="shared" si="177"/>
        <v/>
      </c>
      <c r="AA735" s="18" t="str">
        <f t="shared" si="168"/>
        <v/>
      </c>
      <c r="AB735" s="18" t="str">
        <f t="shared" si="169"/>
        <v/>
      </c>
      <c r="AC735" s="18" t="str">
        <f t="shared" si="178"/>
        <v/>
      </c>
      <c r="AD735" s="18" t="str">
        <f t="shared" si="178"/>
        <v/>
      </c>
      <c r="AE735" s="18" t="str">
        <f t="shared" si="179"/>
        <v/>
      </c>
      <c r="AG735" s="95" t="str">
        <f>IF($C735="", "", IF(IFERROR(INDEX(Ingredients!C$11:C$310, MATCH($C735, Ingredients!$B$11:$B$310, 0)), "")="", "", IFERROR(INDEX(Ingredients!C$11:C$310, MATCH($C735, Ingredients!$B$11:$B$310, 0)), "")))</f>
        <v/>
      </c>
      <c r="AH735" s="105" t="str">
        <f>IF($C735="", "", IF(IFERROR(INDEX(Ingredients!D$11:D$310, MATCH($C735, Ingredients!$B$11:$B$310, 0)), "")="", "", IFERROR(INDEX(Ingredients!D$11:D$310, MATCH($C735, Ingredients!$B$11:$B$310, 0)), "")))</f>
        <v/>
      </c>
      <c r="AI735" s="106" t="str">
        <f>IF($C735="", "", IF(IFERROR(INDEX(Ingredients!E$11:E$310, MATCH($C735, Ingredients!$B$11:$B$310, 0)), "")="", "", IFERROR(INDEX(Ingredients!E$11:E$310, MATCH($C735, Ingredients!$B$11:$B$310, 0)), "")))</f>
        <v/>
      </c>
      <c r="AJ735" s="108" t="str">
        <f>IF($C735="", "", IF(IFERROR(INDEX(Ingredients!F$11:F$310, MATCH($C735, Ingredients!$B$11:$B$310, 0)), "")="", "", IFERROR(INDEX(Ingredients!F$11:F$310, MATCH($C735, Ingredients!$B$11:$B$310, 0)), "")))</f>
        <v/>
      </c>
      <c r="AK735" s="106" t="str">
        <f>IF($C735="", "", IF(IFERROR(INDEX(Ingredients!G$11:G$310, MATCH($C735, Ingredients!$B$11:$B$310, 0)), "")="", "", IFERROR(INDEX(Ingredients!G$11:G$310, MATCH($C735, Ingredients!$B$11:$B$310, 0)), "")))</f>
        <v/>
      </c>
      <c r="AL735" s="79" t="str">
        <f>IF($C735="", "", IF(IFERROR(INDEX(Ingredients!H$11:H$310, MATCH($C735, Ingredients!$B$11:$B$310, 0)), "")="", "", IFERROR(INDEX(Ingredients!H$11:H$310, MATCH($C735, Ingredients!$B$11:$B$310, 0)), "")))</f>
        <v/>
      </c>
      <c r="AN735" s="83" t="str">
        <f t="shared" si="170"/>
        <v/>
      </c>
      <c r="AP735" s="114" t="str">
        <f t="shared" si="180"/>
        <v/>
      </c>
      <c r="AR735" s="117" t="str">
        <f>IF($C735="", "", IF(IFERROR(INDEX(Ingredients!$AI$11:$AI$310, MATCH($C735, Ingredients!$B$11:$B$310, 0)), "")="", "", IFERROR(INDEX(Ingredients!$AI$11:$AI$310, MATCH($C735, Ingredients!$B$11:$B$310, 0)), "")))</f>
        <v/>
      </c>
      <c r="AT735" s="120" t="str">
        <f t="shared" si="181"/>
        <v/>
      </c>
      <c r="AV735" s="90" t="str">
        <f t="shared" si="171"/>
        <v/>
      </c>
      <c r="AX735" s="90" t="str">
        <f>IF($AV735="", "", COUNTIF($AV$11:$AV$5010, "&lt;"&amp;$AV735)+1+COUNTIF($AV$11:$AV735, $AV735)-1)</f>
        <v/>
      </c>
      <c r="AZ735" s="111" t="str">
        <f>IF($B735="", "", SUMIF('Shopping List'!$AV$11:$AV$25, $B735, 'Shopping List'!$BN$11:$BN$25))</f>
        <v/>
      </c>
      <c r="BB735" s="117" t="str">
        <f t="shared" si="182"/>
        <v/>
      </c>
    </row>
    <row r="736" spans="1:54" x14ac:dyDescent="0.25">
      <c r="A736" s="4"/>
      <c r="B736" s="37"/>
      <c r="C736" s="124"/>
      <c r="D736" s="39"/>
      <c r="E736" s="125"/>
      <c r="F736" s="48"/>
      <c r="G736" s="4"/>
      <c r="H736" s="4"/>
      <c r="I736" s="95" t="str">
        <f>IF($C736="", "", IF(IFERROR(INDEX(Ingredients!$C$11:$C$310, MATCH($C736, Ingredients!$B$11:$B$310, 0)), "")="", "", IFERROR(INDEX(Ingredients!$C$11:$C$310, MATCH($C736, Ingredients!$B$11:$B$310, 0)), "")))</f>
        <v/>
      </c>
      <c r="J736" s="73" t="str">
        <f>IF($B736="", "", IF(IFERROR(INDEX(Meals!$C$11:$C$260, MATCH($B736, Meals!$B$11:$B$260, 0)), "")="", "", IFERROR(INDEX(Meals!$C$11:$C$260, MATCH($B736, Meals!$B$11:$B$260, 0)), "")))</f>
        <v/>
      </c>
      <c r="K736" s="4"/>
      <c r="L736" s="72" t="str">
        <f t="shared" si="172"/>
        <v/>
      </c>
      <c r="M736" s="73" t="str">
        <f t="shared" si="173"/>
        <v/>
      </c>
      <c r="N736" s="4"/>
      <c r="O736" s="78" t="str">
        <f t="shared" si="174"/>
        <v/>
      </c>
      <c r="P736" s="79" t="str">
        <f t="shared" si="175"/>
        <v/>
      </c>
      <c r="Q736" s="4"/>
      <c r="R736" s="90" t="str">
        <f t="shared" si="176"/>
        <v/>
      </c>
      <c r="S736" s="4"/>
      <c r="Y736" s="18" t="str">
        <f t="shared" si="177"/>
        <v/>
      </c>
      <c r="AA736" s="18" t="str">
        <f t="shared" si="168"/>
        <v/>
      </c>
      <c r="AB736" s="18" t="str">
        <f t="shared" si="169"/>
        <v/>
      </c>
      <c r="AC736" s="18" t="str">
        <f t="shared" si="178"/>
        <v/>
      </c>
      <c r="AD736" s="18" t="str">
        <f t="shared" si="178"/>
        <v/>
      </c>
      <c r="AE736" s="18" t="str">
        <f t="shared" si="179"/>
        <v/>
      </c>
      <c r="AG736" s="95" t="str">
        <f>IF($C736="", "", IF(IFERROR(INDEX(Ingredients!C$11:C$310, MATCH($C736, Ingredients!$B$11:$B$310, 0)), "")="", "", IFERROR(INDEX(Ingredients!C$11:C$310, MATCH($C736, Ingredients!$B$11:$B$310, 0)), "")))</f>
        <v/>
      </c>
      <c r="AH736" s="105" t="str">
        <f>IF($C736="", "", IF(IFERROR(INDEX(Ingredients!D$11:D$310, MATCH($C736, Ingredients!$B$11:$B$310, 0)), "")="", "", IFERROR(INDEX(Ingredients!D$11:D$310, MATCH($C736, Ingredients!$B$11:$B$310, 0)), "")))</f>
        <v/>
      </c>
      <c r="AI736" s="106" t="str">
        <f>IF($C736="", "", IF(IFERROR(INDEX(Ingredients!E$11:E$310, MATCH($C736, Ingredients!$B$11:$B$310, 0)), "")="", "", IFERROR(INDEX(Ingredients!E$11:E$310, MATCH($C736, Ingredients!$B$11:$B$310, 0)), "")))</f>
        <v/>
      </c>
      <c r="AJ736" s="108" t="str">
        <f>IF($C736="", "", IF(IFERROR(INDEX(Ingredients!F$11:F$310, MATCH($C736, Ingredients!$B$11:$B$310, 0)), "")="", "", IFERROR(INDEX(Ingredients!F$11:F$310, MATCH($C736, Ingredients!$B$11:$B$310, 0)), "")))</f>
        <v/>
      </c>
      <c r="AK736" s="106" t="str">
        <f>IF($C736="", "", IF(IFERROR(INDEX(Ingredients!G$11:G$310, MATCH($C736, Ingredients!$B$11:$B$310, 0)), "")="", "", IFERROR(INDEX(Ingredients!G$11:G$310, MATCH($C736, Ingredients!$B$11:$B$310, 0)), "")))</f>
        <v/>
      </c>
      <c r="AL736" s="79" t="str">
        <f>IF($C736="", "", IF(IFERROR(INDEX(Ingredients!H$11:H$310, MATCH($C736, Ingredients!$B$11:$B$310, 0)), "")="", "", IFERROR(INDEX(Ingredients!H$11:H$310, MATCH($C736, Ingredients!$B$11:$B$310, 0)), "")))</f>
        <v/>
      </c>
      <c r="AN736" s="83" t="str">
        <f t="shared" si="170"/>
        <v/>
      </c>
      <c r="AP736" s="114" t="str">
        <f t="shared" si="180"/>
        <v/>
      </c>
      <c r="AR736" s="117" t="str">
        <f>IF($C736="", "", IF(IFERROR(INDEX(Ingredients!$AI$11:$AI$310, MATCH($C736, Ingredients!$B$11:$B$310, 0)), "")="", "", IFERROR(INDEX(Ingredients!$AI$11:$AI$310, MATCH($C736, Ingredients!$B$11:$B$310, 0)), "")))</f>
        <v/>
      </c>
      <c r="AT736" s="120" t="str">
        <f t="shared" si="181"/>
        <v/>
      </c>
      <c r="AV736" s="90" t="str">
        <f t="shared" si="171"/>
        <v/>
      </c>
      <c r="AX736" s="90" t="str">
        <f>IF($AV736="", "", COUNTIF($AV$11:$AV$5010, "&lt;"&amp;$AV736)+1+COUNTIF($AV$11:$AV736, $AV736)-1)</f>
        <v/>
      </c>
      <c r="AZ736" s="111" t="str">
        <f>IF($B736="", "", SUMIF('Shopping List'!$AV$11:$AV$25, $B736, 'Shopping List'!$BN$11:$BN$25))</f>
        <v/>
      </c>
      <c r="BB736" s="117" t="str">
        <f t="shared" si="182"/>
        <v/>
      </c>
    </row>
    <row r="737" spans="1:54" x14ac:dyDescent="0.25">
      <c r="A737" s="4"/>
      <c r="B737" s="37"/>
      <c r="C737" s="124"/>
      <c r="D737" s="39"/>
      <c r="E737" s="125"/>
      <c r="F737" s="48"/>
      <c r="G737" s="4"/>
      <c r="H737" s="4"/>
      <c r="I737" s="95" t="str">
        <f>IF($C737="", "", IF(IFERROR(INDEX(Ingredients!$C$11:$C$310, MATCH($C737, Ingredients!$B$11:$B$310, 0)), "")="", "", IFERROR(INDEX(Ingredients!$C$11:$C$310, MATCH($C737, Ingredients!$B$11:$B$310, 0)), "")))</f>
        <v/>
      </c>
      <c r="J737" s="73" t="str">
        <f>IF($B737="", "", IF(IFERROR(INDEX(Meals!$C$11:$C$260, MATCH($B737, Meals!$B$11:$B$260, 0)), "")="", "", IFERROR(INDEX(Meals!$C$11:$C$260, MATCH($B737, Meals!$B$11:$B$260, 0)), "")))</f>
        <v/>
      </c>
      <c r="K737" s="4"/>
      <c r="L737" s="72" t="str">
        <f t="shared" si="172"/>
        <v/>
      </c>
      <c r="M737" s="73" t="str">
        <f t="shared" si="173"/>
        <v/>
      </c>
      <c r="N737" s="4"/>
      <c r="O737" s="78" t="str">
        <f t="shared" si="174"/>
        <v/>
      </c>
      <c r="P737" s="79" t="str">
        <f t="shared" si="175"/>
        <v/>
      </c>
      <c r="Q737" s="4"/>
      <c r="R737" s="90" t="str">
        <f t="shared" si="176"/>
        <v/>
      </c>
      <c r="S737" s="4"/>
      <c r="Y737" s="18" t="str">
        <f t="shared" si="177"/>
        <v/>
      </c>
      <c r="AA737" s="18" t="str">
        <f t="shared" si="168"/>
        <v/>
      </c>
      <c r="AB737" s="18" t="str">
        <f t="shared" si="169"/>
        <v/>
      </c>
      <c r="AC737" s="18" t="str">
        <f t="shared" si="178"/>
        <v/>
      </c>
      <c r="AD737" s="18" t="str">
        <f t="shared" si="178"/>
        <v/>
      </c>
      <c r="AE737" s="18" t="str">
        <f t="shared" si="179"/>
        <v/>
      </c>
      <c r="AG737" s="95" t="str">
        <f>IF($C737="", "", IF(IFERROR(INDEX(Ingredients!C$11:C$310, MATCH($C737, Ingredients!$B$11:$B$310, 0)), "")="", "", IFERROR(INDEX(Ingredients!C$11:C$310, MATCH($C737, Ingredients!$B$11:$B$310, 0)), "")))</f>
        <v/>
      </c>
      <c r="AH737" s="105" t="str">
        <f>IF($C737="", "", IF(IFERROR(INDEX(Ingredients!D$11:D$310, MATCH($C737, Ingredients!$B$11:$B$310, 0)), "")="", "", IFERROR(INDEX(Ingredients!D$11:D$310, MATCH($C737, Ingredients!$B$11:$B$310, 0)), "")))</f>
        <v/>
      </c>
      <c r="AI737" s="106" t="str">
        <f>IF($C737="", "", IF(IFERROR(INDEX(Ingredients!E$11:E$310, MATCH($C737, Ingredients!$B$11:$B$310, 0)), "")="", "", IFERROR(INDEX(Ingredients!E$11:E$310, MATCH($C737, Ingredients!$B$11:$B$310, 0)), "")))</f>
        <v/>
      </c>
      <c r="AJ737" s="108" t="str">
        <f>IF($C737="", "", IF(IFERROR(INDEX(Ingredients!F$11:F$310, MATCH($C737, Ingredients!$B$11:$B$310, 0)), "")="", "", IFERROR(INDEX(Ingredients!F$11:F$310, MATCH($C737, Ingredients!$B$11:$B$310, 0)), "")))</f>
        <v/>
      </c>
      <c r="AK737" s="106" t="str">
        <f>IF($C737="", "", IF(IFERROR(INDEX(Ingredients!G$11:G$310, MATCH($C737, Ingredients!$B$11:$B$310, 0)), "")="", "", IFERROR(INDEX(Ingredients!G$11:G$310, MATCH($C737, Ingredients!$B$11:$B$310, 0)), "")))</f>
        <v/>
      </c>
      <c r="AL737" s="79" t="str">
        <f>IF($C737="", "", IF(IFERROR(INDEX(Ingredients!H$11:H$310, MATCH($C737, Ingredients!$B$11:$B$310, 0)), "")="", "", IFERROR(INDEX(Ingredients!H$11:H$310, MATCH($C737, Ingredients!$B$11:$B$310, 0)), "")))</f>
        <v/>
      </c>
      <c r="AN737" s="83" t="str">
        <f t="shared" si="170"/>
        <v/>
      </c>
      <c r="AP737" s="114" t="str">
        <f t="shared" si="180"/>
        <v/>
      </c>
      <c r="AR737" s="117" t="str">
        <f>IF($C737="", "", IF(IFERROR(INDEX(Ingredients!$AI$11:$AI$310, MATCH($C737, Ingredients!$B$11:$B$310, 0)), "")="", "", IFERROR(INDEX(Ingredients!$AI$11:$AI$310, MATCH($C737, Ingredients!$B$11:$B$310, 0)), "")))</f>
        <v/>
      </c>
      <c r="AT737" s="120" t="str">
        <f t="shared" si="181"/>
        <v/>
      </c>
      <c r="AV737" s="90" t="str">
        <f t="shared" si="171"/>
        <v/>
      </c>
      <c r="AX737" s="90" t="str">
        <f>IF($AV737="", "", COUNTIF($AV$11:$AV$5010, "&lt;"&amp;$AV737)+1+COUNTIF($AV$11:$AV737, $AV737)-1)</f>
        <v/>
      </c>
      <c r="AZ737" s="111" t="str">
        <f>IF($B737="", "", SUMIF('Shopping List'!$AV$11:$AV$25, $B737, 'Shopping List'!$BN$11:$BN$25))</f>
        <v/>
      </c>
      <c r="BB737" s="117" t="str">
        <f t="shared" si="182"/>
        <v/>
      </c>
    </row>
    <row r="738" spans="1:54" x14ac:dyDescent="0.25">
      <c r="A738" s="4"/>
      <c r="B738" s="37"/>
      <c r="C738" s="124"/>
      <c r="D738" s="39"/>
      <c r="E738" s="125"/>
      <c r="F738" s="48"/>
      <c r="G738" s="4"/>
      <c r="H738" s="4"/>
      <c r="I738" s="95" t="str">
        <f>IF($C738="", "", IF(IFERROR(INDEX(Ingredients!$C$11:$C$310, MATCH($C738, Ingredients!$B$11:$B$310, 0)), "")="", "", IFERROR(INDEX(Ingredients!$C$11:$C$310, MATCH($C738, Ingredients!$B$11:$B$310, 0)), "")))</f>
        <v/>
      </c>
      <c r="J738" s="73" t="str">
        <f>IF($B738="", "", IF(IFERROR(INDEX(Meals!$C$11:$C$260, MATCH($B738, Meals!$B$11:$B$260, 0)), "")="", "", IFERROR(INDEX(Meals!$C$11:$C$260, MATCH($B738, Meals!$B$11:$B$260, 0)), "")))</f>
        <v/>
      </c>
      <c r="K738" s="4"/>
      <c r="L738" s="72" t="str">
        <f t="shared" si="172"/>
        <v/>
      </c>
      <c r="M738" s="73" t="str">
        <f t="shared" si="173"/>
        <v/>
      </c>
      <c r="N738" s="4"/>
      <c r="O738" s="78" t="str">
        <f t="shared" si="174"/>
        <v/>
      </c>
      <c r="P738" s="79" t="str">
        <f t="shared" si="175"/>
        <v/>
      </c>
      <c r="Q738" s="4"/>
      <c r="R738" s="90" t="str">
        <f t="shared" si="176"/>
        <v/>
      </c>
      <c r="S738" s="4"/>
      <c r="Y738" s="18" t="str">
        <f t="shared" si="177"/>
        <v/>
      </c>
      <c r="AA738" s="18" t="str">
        <f t="shared" si="168"/>
        <v/>
      </c>
      <c r="AB738" s="18" t="str">
        <f t="shared" si="169"/>
        <v/>
      </c>
      <c r="AC738" s="18" t="str">
        <f t="shared" si="178"/>
        <v/>
      </c>
      <c r="AD738" s="18" t="str">
        <f t="shared" si="178"/>
        <v/>
      </c>
      <c r="AE738" s="18" t="str">
        <f t="shared" si="179"/>
        <v/>
      </c>
      <c r="AG738" s="95" t="str">
        <f>IF($C738="", "", IF(IFERROR(INDEX(Ingredients!C$11:C$310, MATCH($C738, Ingredients!$B$11:$B$310, 0)), "")="", "", IFERROR(INDEX(Ingredients!C$11:C$310, MATCH($C738, Ingredients!$B$11:$B$310, 0)), "")))</f>
        <v/>
      </c>
      <c r="AH738" s="105" t="str">
        <f>IF($C738="", "", IF(IFERROR(INDEX(Ingredients!D$11:D$310, MATCH($C738, Ingredients!$B$11:$B$310, 0)), "")="", "", IFERROR(INDEX(Ingredients!D$11:D$310, MATCH($C738, Ingredients!$B$11:$B$310, 0)), "")))</f>
        <v/>
      </c>
      <c r="AI738" s="106" t="str">
        <f>IF($C738="", "", IF(IFERROR(INDEX(Ingredients!E$11:E$310, MATCH($C738, Ingredients!$B$11:$B$310, 0)), "")="", "", IFERROR(INDEX(Ingredients!E$11:E$310, MATCH($C738, Ingredients!$B$11:$B$310, 0)), "")))</f>
        <v/>
      </c>
      <c r="AJ738" s="108" t="str">
        <f>IF($C738="", "", IF(IFERROR(INDEX(Ingredients!F$11:F$310, MATCH($C738, Ingredients!$B$11:$B$310, 0)), "")="", "", IFERROR(INDEX(Ingredients!F$11:F$310, MATCH($C738, Ingredients!$B$11:$B$310, 0)), "")))</f>
        <v/>
      </c>
      <c r="AK738" s="106" t="str">
        <f>IF($C738="", "", IF(IFERROR(INDEX(Ingredients!G$11:G$310, MATCH($C738, Ingredients!$B$11:$B$310, 0)), "")="", "", IFERROR(INDEX(Ingredients!G$11:G$310, MATCH($C738, Ingredients!$B$11:$B$310, 0)), "")))</f>
        <v/>
      </c>
      <c r="AL738" s="79" t="str">
        <f>IF($C738="", "", IF(IFERROR(INDEX(Ingredients!H$11:H$310, MATCH($C738, Ingredients!$B$11:$B$310, 0)), "")="", "", IFERROR(INDEX(Ingredients!H$11:H$310, MATCH($C738, Ingredients!$B$11:$B$310, 0)), "")))</f>
        <v/>
      </c>
      <c r="AN738" s="83" t="str">
        <f t="shared" si="170"/>
        <v/>
      </c>
      <c r="AP738" s="114" t="str">
        <f t="shared" si="180"/>
        <v/>
      </c>
      <c r="AR738" s="117" t="str">
        <f>IF($C738="", "", IF(IFERROR(INDEX(Ingredients!$AI$11:$AI$310, MATCH($C738, Ingredients!$B$11:$B$310, 0)), "")="", "", IFERROR(INDEX(Ingredients!$AI$11:$AI$310, MATCH($C738, Ingredients!$B$11:$B$310, 0)), "")))</f>
        <v/>
      </c>
      <c r="AT738" s="120" t="str">
        <f t="shared" si="181"/>
        <v/>
      </c>
      <c r="AV738" s="90" t="str">
        <f t="shared" si="171"/>
        <v/>
      </c>
      <c r="AX738" s="90" t="str">
        <f>IF($AV738="", "", COUNTIF($AV$11:$AV$5010, "&lt;"&amp;$AV738)+1+COUNTIF($AV$11:$AV738, $AV738)-1)</f>
        <v/>
      </c>
      <c r="AZ738" s="111" t="str">
        <f>IF($B738="", "", SUMIF('Shopping List'!$AV$11:$AV$25, $B738, 'Shopping List'!$BN$11:$BN$25))</f>
        <v/>
      </c>
      <c r="BB738" s="117" t="str">
        <f t="shared" si="182"/>
        <v/>
      </c>
    </row>
    <row r="739" spans="1:54" x14ac:dyDescent="0.25">
      <c r="A739" s="4"/>
      <c r="B739" s="37"/>
      <c r="C739" s="124"/>
      <c r="D739" s="39"/>
      <c r="E739" s="125"/>
      <c r="F739" s="48"/>
      <c r="G739" s="4"/>
      <c r="H739" s="4"/>
      <c r="I739" s="95" t="str">
        <f>IF($C739="", "", IF(IFERROR(INDEX(Ingredients!$C$11:$C$310, MATCH($C739, Ingredients!$B$11:$B$310, 0)), "")="", "", IFERROR(INDEX(Ingredients!$C$11:$C$310, MATCH($C739, Ingredients!$B$11:$B$310, 0)), "")))</f>
        <v/>
      </c>
      <c r="J739" s="73" t="str">
        <f>IF($B739="", "", IF(IFERROR(INDEX(Meals!$C$11:$C$260, MATCH($B739, Meals!$B$11:$B$260, 0)), "")="", "", IFERROR(INDEX(Meals!$C$11:$C$260, MATCH($B739, Meals!$B$11:$B$260, 0)), "")))</f>
        <v/>
      </c>
      <c r="K739" s="4"/>
      <c r="L739" s="72" t="str">
        <f t="shared" si="172"/>
        <v/>
      </c>
      <c r="M739" s="73" t="str">
        <f t="shared" si="173"/>
        <v/>
      </c>
      <c r="N739" s="4"/>
      <c r="O739" s="78" t="str">
        <f t="shared" si="174"/>
        <v/>
      </c>
      <c r="P739" s="79" t="str">
        <f t="shared" si="175"/>
        <v/>
      </c>
      <c r="Q739" s="4"/>
      <c r="R739" s="90" t="str">
        <f t="shared" si="176"/>
        <v/>
      </c>
      <c r="S739" s="4"/>
      <c r="Y739" s="18" t="str">
        <f t="shared" si="177"/>
        <v/>
      </c>
      <c r="AA739" s="18" t="str">
        <f t="shared" si="168"/>
        <v/>
      </c>
      <c r="AB739" s="18" t="str">
        <f t="shared" si="169"/>
        <v/>
      </c>
      <c r="AC739" s="18" t="str">
        <f t="shared" si="178"/>
        <v/>
      </c>
      <c r="AD739" s="18" t="str">
        <f t="shared" si="178"/>
        <v/>
      </c>
      <c r="AE739" s="18" t="str">
        <f t="shared" si="179"/>
        <v/>
      </c>
      <c r="AG739" s="95" t="str">
        <f>IF($C739="", "", IF(IFERROR(INDEX(Ingredients!C$11:C$310, MATCH($C739, Ingredients!$B$11:$B$310, 0)), "")="", "", IFERROR(INDEX(Ingredients!C$11:C$310, MATCH($C739, Ingredients!$B$11:$B$310, 0)), "")))</f>
        <v/>
      </c>
      <c r="AH739" s="105" t="str">
        <f>IF($C739="", "", IF(IFERROR(INDEX(Ingredients!D$11:D$310, MATCH($C739, Ingredients!$B$11:$B$310, 0)), "")="", "", IFERROR(INDEX(Ingredients!D$11:D$310, MATCH($C739, Ingredients!$B$11:$B$310, 0)), "")))</f>
        <v/>
      </c>
      <c r="AI739" s="106" t="str">
        <f>IF($C739="", "", IF(IFERROR(INDEX(Ingredients!E$11:E$310, MATCH($C739, Ingredients!$B$11:$B$310, 0)), "")="", "", IFERROR(INDEX(Ingredients!E$11:E$310, MATCH($C739, Ingredients!$B$11:$B$310, 0)), "")))</f>
        <v/>
      </c>
      <c r="AJ739" s="108" t="str">
        <f>IF($C739="", "", IF(IFERROR(INDEX(Ingredients!F$11:F$310, MATCH($C739, Ingredients!$B$11:$B$310, 0)), "")="", "", IFERROR(INDEX(Ingredients!F$11:F$310, MATCH($C739, Ingredients!$B$11:$B$310, 0)), "")))</f>
        <v/>
      </c>
      <c r="AK739" s="106" t="str">
        <f>IF($C739="", "", IF(IFERROR(INDEX(Ingredients!G$11:G$310, MATCH($C739, Ingredients!$B$11:$B$310, 0)), "")="", "", IFERROR(INDEX(Ingredients!G$11:G$310, MATCH($C739, Ingredients!$B$11:$B$310, 0)), "")))</f>
        <v/>
      </c>
      <c r="AL739" s="79" t="str">
        <f>IF($C739="", "", IF(IFERROR(INDEX(Ingredients!H$11:H$310, MATCH($C739, Ingredients!$B$11:$B$310, 0)), "")="", "", IFERROR(INDEX(Ingredients!H$11:H$310, MATCH($C739, Ingredients!$B$11:$B$310, 0)), "")))</f>
        <v/>
      </c>
      <c r="AN739" s="83" t="str">
        <f t="shared" si="170"/>
        <v/>
      </c>
      <c r="AP739" s="114" t="str">
        <f t="shared" si="180"/>
        <v/>
      </c>
      <c r="AR739" s="117" t="str">
        <f>IF($C739="", "", IF(IFERROR(INDEX(Ingredients!$AI$11:$AI$310, MATCH($C739, Ingredients!$B$11:$B$310, 0)), "")="", "", IFERROR(INDEX(Ingredients!$AI$11:$AI$310, MATCH($C739, Ingredients!$B$11:$B$310, 0)), "")))</f>
        <v/>
      </c>
      <c r="AT739" s="120" t="str">
        <f t="shared" si="181"/>
        <v/>
      </c>
      <c r="AV739" s="90" t="str">
        <f t="shared" si="171"/>
        <v/>
      </c>
      <c r="AX739" s="90" t="str">
        <f>IF($AV739="", "", COUNTIF($AV$11:$AV$5010, "&lt;"&amp;$AV739)+1+COUNTIF($AV$11:$AV739, $AV739)-1)</f>
        <v/>
      </c>
      <c r="AZ739" s="111" t="str">
        <f>IF($B739="", "", SUMIF('Shopping List'!$AV$11:$AV$25, $B739, 'Shopping List'!$BN$11:$BN$25))</f>
        <v/>
      </c>
      <c r="BB739" s="117" t="str">
        <f t="shared" si="182"/>
        <v/>
      </c>
    </row>
    <row r="740" spans="1:54" x14ac:dyDescent="0.25">
      <c r="A740" s="4"/>
      <c r="B740" s="37"/>
      <c r="C740" s="124"/>
      <c r="D740" s="39"/>
      <c r="E740" s="125"/>
      <c r="F740" s="48"/>
      <c r="G740" s="4"/>
      <c r="H740" s="4"/>
      <c r="I740" s="95" t="str">
        <f>IF($C740="", "", IF(IFERROR(INDEX(Ingredients!$C$11:$C$310, MATCH($C740, Ingredients!$B$11:$B$310, 0)), "")="", "", IFERROR(INDEX(Ingredients!$C$11:$C$310, MATCH($C740, Ingredients!$B$11:$B$310, 0)), "")))</f>
        <v/>
      </c>
      <c r="J740" s="73" t="str">
        <f>IF($B740="", "", IF(IFERROR(INDEX(Meals!$C$11:$C$260, MATCH($B740, Meals!$B$11:$B$260, 0)), "")="", "", IFERROR(INDEX(Meals!$C$11:$C$260, MATCH($B740, Meals!$B$11:$B$260, 0)), "")))</f>
        <v/>
      </c>
      <c r="K740" s="4"/>
      <c r="L740" s="72" t="str">
        <f t="shared" si="172"/>
        <v/>
      </c>
      <c r="M740" s="73" t="str">
        <f t="shared" si="173"/>
        <v/>
      </c>
      <c r="N740" s="4"/>
      <c r="O740" s="78" t="str">
        <f t="shared" si="174"/>
        <v/>
      </c>
      <c r="P740" s="79" t="str">
        <f t="shared" si="175"/>
        <v/>
      </c>
      <c r="Q740" s="4"/>
      <c r="R740" s="90" t="str">
        <f t="shared" si="176"/>
        <v/>
      </c>
      <c r="S740" s="4"/>
      <c r="Y740" s="18" t="str">
        <f t="shared" si="177"/>
        <v/>
      </c>
      <c r="AA740" s="18" t="str">
        <f t="shared" si="168"/>
        <v/>
      </c>
      <c r="AB740" s="18" t="str">
        <f t="shared" si="169"/>
        <v/>
      </c>
      <c r="AC740" s="18" t="str">
        <f t="shared" si="178"/>
        <v/>
      </c>
      <c r="AD740" s="18" t="str">
        <f t="shared" si="178"/>
        <v/>
      </c>
      <c r="AE740" s="18" t="str">
        <f t="shared" si="179"/>
        <v/>
      </c>
      <c r="AG740" s="95" t="str">
        <f>IF($C740="", "", IF(IFERROR(INDEX(Ingredients!C$11:C$310, MATCH($C740, Ingredients!$B$11:$B$310, 0)), "")="", "", IFERROR(INDEX(Ingredients!C$11:C$310, MATCH($C740, Ingredients!$B$11:$B$310, 0)), "")))</f>
        <v/>
      </c>
      <c r="AH740" s="105" t="str">
        <f>IF($C740="", "", IF(IFERROR(INDEX(Ingredients!D$11:D$310, MATCH($C740, Ingredients!$B$11:$B$310, 0)), "")="", "", IFERROR(INDEX(Ingredients!D$11:D$310, MATCH($C740, Ingredients!$B$11:$B$310, 0)), "")))</f>
        <v/>
      </c>
      <c r="AI740" s="106" t="str">
        <f>IF($C740="", "", IF(IFERROR(INDEX(Ingredients!E$11:E$310, MATCH($C740, Ingredients!$B$11:$B$310, 0)), "")="", "", IFERROR(INDEX(Ingredients!E$11:E$310, MATCH($C740, Ingredients!$B$11:$B$310, 0)), "")))</f>
        <v/>
      </c>
      <c r="AJ740" s="108" t="str">
        <f>IF($C740="", "", IF(IFERROR(INDEX(Ingredients!F$11:F$310, MATCH($C740, Ingredients!$B$11:$B$310, 0)), "")="", "", IFERROR(INDEX(Ingredients!F$11:F$310, MATCH($C740, Ingredients!$B$11:$B$310, 0)), "")))</f>
        <v/>
      </c>
      <c r="AK740" s="106" t="str">
        <f>IF($C740="", "", IF(IFERROR(INDEX(Ingredients!G$11:G$310, MATCH($C740, Ingredients!$B$11:$B$310, 0)), "")="", "", IFERROR(INDEX(Ingredients!G$11:G$310, MATCH($C740, Ingredients!$B$11:$B$310, 0)), "")))</f>
        <v/>
      </c>
      <c r="AL740" s="79" t="str">
        <f>IF($C740="", "", IF(IFERROR(INDEX(Ingredients!H$11:H$310, MATCH($C740, Ingredients!$B$11:$B$310, 0)), "")="", "", IFERROR(INDEX(Ingredients!H$11:H$310, MATCH($C740, Ingredients!$B$11:$B$310, 0)), "")))</f>
        <v/>
      </c>
      <c r="AN740" s="83" t="str">
        <f t="shared" si="170"/>
        <v/>
      </c>
      <c r="AP740" s="114" t="str">
        <f t="shared" si="180"/>
        <v/>
      </c>
      <c r="AR740" s="117" t="str">
        <f>IF($C740="", "", IF(IFERROR(INDEX(Ingredients!$AI$11:$AI$310, MATCH($C740, Ingredients!$B$11:$B$310, 0)), "")="", "", IFERROR(INDEX(Ingredients!$AI$11:$AI$310, MATCH($C740, Ingredients!$B$11:$B$310, 0)), "")))</f>
        <v/>
      </c>
      <c r="AT740" s="120" t="str">
        <f t="shared" si="181"/>
        <v/>
      </c>
      <c r="AV740" s="90" t="str">
        <f t="shared" si="171"/>
        <v/>
      </c>
      <c r="AX740" s="90" t="str">
        <f>IF($AV740="", "", COUNTIF($AV$11:$AV$5010, "&lt;"&amp;$AV740)+1+COUNTIF($AV$11:$AV740, $AV740)-1)</f>
        <v/>
      </c>
      <c r="AZ740" s="111" t="str">
        <f>IF($B740="", "", SUMIF('Shopping List'!$AV$11:$AV$25, $B740, 'Shopping List'!$BN$11:$BN$25))</f>
        <v/>
      </c>
      <c r="BB740" s="117" t="str">
        <f t="shared" si="182"/>
        <v/>
      </c>
    </row>
    <row r="741" spans="1:54" x14ac:dyDescent="0.25">
      <c r="A741" s="4"/>
      <c r="B741" s="37"/>
      <c r="C741" s="124"/>
      <c r="D741" s="39"/>
      <c r="E741" s="125"/>
      <c r="F741" s="48"/>
      <c r="G741" s="4"/>
      <c r="H741" s="4"/>
      <c r="I741" s="95" t="str">
        <f>IF($C741="", "", IF(IFERROR(INDEX(Ingredients!$C$11:$C$310, MATCH($C741, Ingredients!$B$11:$B$310, 0)), "")="", "", IFERROR(INDEX(Ingredients!$C$11:$C$310, MATCH($C741, Ingredients!$B$11:$B$310, 0)), "")))</f>
        <v/>
      </c>
      <c r="J741" s="73" t="str">
        <f>IF($B741="", "", IF(IFERROR(INDEX(Meals!$C$11:$C$260, MATCH($B741, Meals!$B$11:$B$260, 0)), "")="", "", IFERROR(INDEX(Meals!$C$11:$C$260, MATCH($B741, Meals!$B$11:$B$260, 0)), "")))</f>
        <v/>
      </c>
      <c r="K741" s="4"/>
      <c r="L741" s="72" t="str">
        <f t="shared" si="172"/>
        <v/>
      </c>
      <c r="M741" s="73" t="str">
        <f t="shared" si="173"/>
        <v/>
      </c>
      <c r="N741" s="4"/>
      <c r="O741" s="78" t="str">
        <f t="shared" si="174"/>
        <v/>
      </c>
      <c r="P741" s="79" t="str">
        <f t="shared" si="175"/>
        <v/>
      </c>
      <c r="Q741" s="4"/>
      <c r="R741" s="90" t="str">
        <f t="shared" si="176"/>
        <v/>
      </c>
      <c r="S741" s="4"/>
      <c r="Y741" s="18" t="str">
        <f t="shared" si="177"/>
        <v/>
      </c>
      <c r="AA741" s="18" t="str">
        <f t="shared" si="168"/>
        <v/>
      </c>
      <c r="AB741" s="18" t="str">
        <f t="shared" si="169"/>
        <v/>
      </c>
      <c r="AC741" s="18" t="str">
        <f t="shared" si="178"/>
        <v/>
      </c>
      <c r="AD741" s="18" t="str">
        <f t="shared" si="178"/>
        <v/>
      </c>
      <c r="AE741" s="18" t="str">
        <f t="shared" si="179"/>
        <v/>
      </c>
      <c r="AG741" s="95" t="str">
        <f>IF($C741="", "", IF(IFERROR(INDEX(Ingredients!C$11:C$310, MATCH($C741, Ingredients!$B$11:$B$310, 0)), "")="", "", IFERROR(INDEX(Ingredients!C$11:C$310, MATCH($C741, Ingredients!$B$11:$B$310, 0)), "")))</f>
        <v/>
      </c>
      <c r="AH741" s="105" t="str">
        <f>IF($C741="", "", IF(IFERROR(INDEX(Ingredients!D$11:D$310, MATCH($C741, Ingredients!$B$11:$B$310, 0)), "")="", "", IFERROR(INDEX(Ingredients!D$11:D$310, MATCH($C741, Ingredients!$B$11:$B$310, 0)), "")))</f>
        <v/>
      </c>
      <c r="AI741" s="106" t="str">
        <f>IF($C741="", "", IF(IFERROR(INDEX(Ingredients!E$11:E$310, MATCH($C741, Ingredients!$B$11:$B$310, 0)), "")="", "", IFERROR(INDEX(Ingredients!E$11:E$310, MATCH($C741, Ingredients!$B$11:$B$310, 0)), "")))</f>
        <v/>
      </c>
      <c r="AJ741" s="108" t="str">
        <f>IF($C741="", "", IF(IFERROR(INDEX(Ingredients!F$11:F$310, MATCH($C741, Ingredients!$B$11:$B$310, 0)), "")="", "", IFERROR(INDEX(Ingredients!F$11:F$310, MATCH($C741, Ingredients!$B$11:$B$310, 0)), "")))</f>
        <v/>
      </c>
      <c r="AK741" s="106" t="str">
        <f>IF($C741="", "", IF(IFERROR(INDEX(Ingredients!G$11:G$310, MATCH($C741, Ingredients!$B$11:$B$310, 0)), "")="", "", IFERROR(INDEX(Ingredients!G$11:G$310, MATCH($C741, Ingredients!$B$11:$B$310, 0)), "")))</f>
        <v/>
      </c>
      <c r="AL741" s="79" t="str">
        <f>IF($C741="", "", IF(IFERROR(INDEX(Ingredients!H$11:H$310, MATCH($C741, Ingredients!$B$11:$B$310, 0)), "")="", "", IFERROR(INDEX(Ingredients!H$11:H$310, MATCH($C741, Ingredients!$B$11:$B$310, 0)), "")))</f>
        <v/>
      </c>
      <c r="AN741" s="83" t="str">
        <f t="shared" si="170"/>
        <v/>
      </c>
      <c r="AP741" s="114" t="str">
        <f t="shared" si="180"/>
        <v/>
      </c>
      <c r="AR741" s="117" t="str">
        <f>IF($C741="", "", IF(IFERROR(INDEX(Ingredients!$AI$11:$AI$310, MATCH($C741, Ingredients!$B$11:$B$310, 0)), "")="", "", IFERROR(INDEX(Ingredients!$AI$11:$AI$310, MATCH($C741, Ingredients!$B$11:$B$310, 0)), "")))</f>
        <v/>
      </c>
      <c r="AT741" s="120" t="str">
        <f t="shared" si="181"/>
        <v/>
      </c>
      <c r="AV741" s="90" t="str">
        <f t="shared" si="171"/>
        <v/>
      </c>
      <c r="AX741" s="90" t="str">
        <f>IF($AV741="", "", COUNTIF($AV$11:$AV$5010, "&lt;"&amp;$AV741)+1+COUNTIF($AV$11:$AV741, $AV741)-1)</f>
        <v/>
      </c>
      <c r="AZ741" s="111" t="str">
        <f>IF($B741="", "", SUMIF('Shopping List'!$AV$11:$AV$25, $B741, 'Shopping List'!$BN$11:$BN$25))</f>
        <v/>
      </c>
      <c r="BB741" s="117" t="str">
        <f t="shared" si="182"/>
        <v/>
      </c>
    </row>
    <row r="742" spans="1:54" x14ac:dyDescent="0.25">
      <c r="A742" s="4"/>
      <c r="B742" s="37"/>
      <c r="C742" s="124"/>
      <c r="D742" s="39"/>
      <c r="E742" s="125"/>
      <c r="F742" s="48"/>
      <c r="G742" s="4"/>
      <c r="H742" s="4"/>
      <c r="I742" s="95" t="str">
        <f>IF($C742="", "", IF(IFERROR(INDEX(Ingredients!$C$11:$C$310, MATCH($C742, Ingredients!$B$11:$B$310, 0)), "")="", "", IFERROR(INDEX(Ingredients!$C$11:$C$310, MATCH($C742, Ingredients!$B$11:$B$310, 0)), "")))</f>
        <v/>
      </c>
      <c r="J742" s="73" t="str">
        <f>IF($B742="", "", IF(IFERROR(INDEX(Meals!$C$11:$C$260, MATCH($B742, Meals!$B$11:$B$260, 0)), "")="", "", IFERROR(INDEX(Meals!$C$11:$C$260, MATCH($B742, Meals!$B$11:$B$260, 0)), "")))</f>
        <v/>
      </c>
      <c r="K742" s="4"/>
      <c r="L742" s="72" t="str">
        <f t="shared" si="172"/>
        <v/>
      </c>
      <c r="M742" s="73" t="str">
        <f t="shared" si="173"/>
        <v/>
      </c>
      <c r="N742" s="4"/>
      <c r="O742" s="78" t="str">
        <f t="shared" si="174"/>
        <v/>
      </c>
      <c r="P742" s="79" t="str">
        <f t="shared" si="175"/>
        <v/>
      </c>
      <c r="Q742" s="4"/>
      <c r="R742" s="90" t="str">
        <f t="shared" si="176"/>
        <v/>
      </c>
      <c r="S742" s="4"/>
      <c r="Y742" s="18" t="str">
        <f t="shared" si="177"/>
        <v/>
      </c>
      <c r="AA742" s="18" t="str">
        <f t="shared" si="168"/>
        <v/>
      </c>
      <c r="AB742" s="18" t="str">
        <f t="shared" si="169"/>
        <v/>
      </c>
      <c r="AC742" s="18" t="str">
        <f t="shared" si="178"/>
        <v/>
      </c>
      <c r="AD742" s="18" t="str">
        <f t="shared" si="178"/>
        <v/>
      </c>
      <c r="AE742" s="18" t="str">
        <f t="shared" si="179"/>
        <v/>
      </c>
      <c r="AG742" s="95" t="str">
        <f>IF($C742="", "", IF(IFERROR(INDEX(Ingredients!C$11:C$310, MATCH($C742, Ingredients!$B$11:$B$310, 0)), "")="", "", IFERROR(INDEX(Ingredients!C$11:C$310, MATCH($C742, Ingredients!$B$11:$B$310, 0)), "")))</f>
        <v/>
      </c>
      <c r="AH742" s="105" t="str">
        <f>IF($C742="", "", IF(IFERROR(INDEX(Ingredients!D$11:D$310, MATCH($C742, Ingredients!$B$11:$B$310, 0)), "")="", "", IFERROR(INDEX(Ingredients!D$11:D$310, MATCH($C742, Ingredients!$B$11:$B$310, 0)), "")))</f>
        <v/>
      </c>
      <c r="AI742" s="106" t="str">
        <f>IF($C742="", "", IF(IFERROR(INDEX(Ingredients!E$11:E$310, MATCH($C742, Ingredients!$B$11:$B$310, 0)), "")="", "", IFERROR(INDEX(Ingredients!E$11:E$310, MATCH($C742, Ingredients!$B$11:$B$310, 0)), "")))</f>
        <v/>
      </c>
      <c r="AJ742" s="108" t="str">
        <f>IF($C742="", "", IF(IFERROR(INDEX(Ingredients!F$11:F$310, MATCH($C742, Ingredients!$B$11:$B$310, 0)), "")="", "", IFERROR(INDEX(Ingredients!F$11:F$310, MATCH($C742, Ingredients!$B$11:$B$310, 0)), "")))</f>
        <v/>
      </c>
      <c r="AK742" s="106" t="str">
        <f>IF($C742="", "", IF(IFERROR(INDEX(Ingredients!G$11:G$310, MATCH($C742, Ingredients!$B$11:$B$310, 0)), "")="", "", IFERROR(INDEX(Ingredients!G$11:G$310, MATCH($C742, Ingredients!$B$11:$B$310, 0)), "")))</f>
        <v/>
      </c>
      <c r="AL742" s="79" t="str">
        <f>IF($C742="", "", IF(IFERROR(INDEX(Ingredients!H$11:H$310, MATCH($C742, Ingredients!$B$11:$B$310, 0)), "")="", "", IFERROR(INDEX(Ingredients!H$11:H$310, MATCH($C742, Ingredients!$B$11:$B$310, 0)), "")))</f>
        <v/>
      </c>
      <c r="AN742" s="83" t="str">
        <f t="shared" si="170"/>
        <v/>
      </c>
      <c r="AP742" s="114" t="str">
        <f t="shared" si="180"/>
        <v/>
      </c>
      <c r="AR742" s="117" t="str">
        <f>IF($C742="", "", IF(IFERROR(INDEX(Ingredients!$AI$11:$AI$310, MATCH($C742, Ingredients!$B$11:$B$310, 0)), "")="", "", IFERROR(INDEX(Ingredients!$AI$11:$AI$310, MATCH($C742, Ingredients!$B$11:$B$310, 0)), "")))</f>
        <v/>
      </c>
      <c r="AT742" s="120" t="str">
        <f t="shared" si="181"/>
        <v/>
      </c>
      <c r="AV742" s="90" t="str">
        <f t="shared" si="171"/>
        <v/>
      </c>
      <c r="AX742" s="90" t="str">
        <f>IF($AV742="", "", COUNTIF($AV$11:$AV$5010, "&lt;"&amp;$AV742)+1+COUNTIF($AV$11:$AV742, $AV742)-1)</f>
        <v/>
      </c>
      <c r="AZ742" s="111" t="str">
        <f>IF($B742="", "", SUMIF('Shopping List'!$AV$11:$AV$25, $B742, 'Shopping List'!$BN$11:$BN$25))</f>
        <v/>
      </c>
      <c r="BB742" s="117" t="str">
        <f t="shared" si="182"/>
        <v/>
      </c>
    </row>
    <row r="743" spans="1:54" x14ac:dyDescent="0.25">
      <c r="A743" s="4"/>
      <c r="B743" s="37"/>
      <c r="C743" s="124"/>
      <c r="D743" s="39"/>
      <c r="E743" s="125"/>
      <c r="F743" s="48"/>
      <c r="G743" s="4"/>
      <c r="H743" s="4"/>
      <c r="I743" s="95" t="str">
        <f>IF($C743="", "", IF(IFERROR(INDEX(Ingredients!$C$11:$C$310, MATCH($C743, Ingredients!$B$11:$B$310, 0)), "")="", "", IFERROR(INDEX(Ingredients!$C$11:$C$310, MATCH($C743, Ingredients!$B$11:$B$310, 0)), "")))</f>
        <v/>
      </c>
      <c r="J743" s="73" t="str">
        <f>IF($B743="", "", IF(IFERROR(INDEX(Meals!$C$11:$C$260, MATCH($B743, Meals!$B$11:$B$260, 0)), "")="", "", IFERROR(INDEX(Meals!$C$11:$C$260, MATCH($B743, Meals!$B$11:$B$260, 0)), "")))</f>
        <v/>
      </c>
      <c r="K743" s="4"/>
      <c r="L743" s="72" t="str">
        <f t="shared" si="172"/>
        <v/>
      </c>
      <c r="M743" s="73" t="str">
        <f t="shared" si="173"/>
        <v/>
      </c>
      <c r="N743" s="4"/>
      <c r="O743" s="78" t="str">
        <f t="shared" si="174"/>
        <v/>
      </c>
      <c r="P743" s="79" t="str">
        <f t="shared" si="175"/>
        <v/>
      </c>
      <c r="Q743" s="4"/>
      <c r="R743" s="90" t="str">
        <f t="shared" si="176"/>
        <v/>
      </c>
      <c r="S743" s="4"/>
      <c r="Y743" s="18" t="str">
        <f t="shared" si="177"/>
        <v/>
      </c>
      <c r="AA743" s="18" t="str">
        <f t="shared" si="168"/>
        <v/>
      </c>
      <c r="AB743" s="18" t="str">
        <f t="shared" si="169"/>
        <v/>
      </c>
      <c r="AC743" s="18" t="str">
        <f t="shared" si="178"/>
        <v/>
      </c>
      <c r="AD743" s="18" t="str">
        <f t="shared" si="178"/>
        <v/>
      </c>
      <c r="AE743" s="18" t="str">
        <f t="shared" si="179"/>
        <v/>
      </c>
      <c r="AG743" s="95" t="str">
        <f>IF($C743="", "", IF(IFERROR(INDEX(Ingredients!C$11:C$310, MATCH($C743, Ingredients!$B$11:$B$310, 0)), "")="", "", IFERROR(INDEX(Ingredients!C$11:C$310, MATCH($C743, Ingredients!$B$11:$B$310, 0)), "")))</f>
        <v/>
      </c>
      <c r="AH743" s="105" t="str">
        <f>IF($C743="", "", IF(IFERROR(INDEX(Ingredients!D$11:D$310, MATCH($C743, Ingredients!$B$11:$B$310, 0)), "")="", "", IFERROR(INDEX(Ingredients!D$11:D$310, MATCH($C743, Ingredients!$B$11:$B$310, 0)), "")))</f>
        <v/>
      </c>
      <c r="AI743" s="106" t="str">
        <f>IF($C743="", "", IF(IFERROR(INDEX(Ingredients!E$11:E$310, MATCH($C743, Ingredients!$B$11:$B$310, 0)), "")="", "", IFERROR(INDEX(Ingredients!E$11:E$310, MATCH($C743, Ingredients!$B$11:$B$310, 0)), "")))</f>
        <v/>
      </c>
      <c r="AJ743" s="108" t="str">
        <f>IF($C743="", "", IF(IFERROR(INDEX(Ingredients!F$11:F$310, MATCH($C743, Ingredients!$B$11:$B$310, 0)), "")="", "", IFERROR(INDEX(Ingredients!F$11:F$310, MATCH($C743, Ingredients!$B$11:$B$310, 0)), "")))</f>
        <v/>
      </c>
      <c r="AK743" s="106" t="str">
        <f>IF($C743="", "", IF(IFERROR(INDEX(Ingredients!G$11:G$310, MATCH($C743, Ingredients!$B$11:$B$310, 0)), "")="", "", IFERROR(INDEX(Ingredients!G$11:G$310, MATCH($C743, Ingredients!$B$11:$B$310, 0)), "")))</f>
        <v/>
      </c>
      <c r="AL743" s="79" t="str">
        <f>IF($C743="", "", IF(IFERROR(INDEX(Ingredients!H$11:H$310, MATCH($C743, Ingredients!$B$11:$B$310, 0)), "")="", "", IFERROR(INDEX(Ingredients!H$11:H$310, MATCH($C743, Ingredients!$B$11:$B$310, 0)), "")))</f>
        <v/>
      </c>
      <c r="AN743" s="83" t="str">
        <f t="shared" si="170"/>
        <v/>
      </c>
      <c r="AP743" s="114" t="str">
        <f t="shared" si="180"/>
        <v/>
      </c>
      <c r="AR743" s="117" t="str">
        <f>IF($C743="", "", IF(IFERROR(INDEX(Ingredients!$AI$11:$AI$310, MATCH($C743, Ingredients!$B$11:$B$310, 0)), "")="", "", IFERROR(INDEX(Ingredients!$AI$11:$AI$310, MATCH($C743, Ingredients!$B$11:$B$310, 0)), "")))</f>
        <v/>
      </c>
      <c r="AT743" s="120" t="str">
        <f t="shared" si="181"/>
        <v/>
      </c>
      <c r="AV743" s="90" t="str">
        <f t="shared" si="171"/>
        <v/>
      </c>
      <c r="AX743" s="90" t="str">
        <f>IF($AV743="", "", COUNTIF($AV$11:$AV$5010, "&lt;"&amp;$AV743)+1+COUNTIF($AV$11:$AV743, $AV743)-1)</f>
        <v/>
      </c>
      <c r="AZ743" s="111" t="str">
        <f>IF($B743="", "", SUMIF('Shopping List'!$AV$11:$AV$25, $B743, 'Shopping List'!$BN$11:$BN$25))</f>
        <v/>
      </c>
      <c r="BB743" s="117" t="str">
        <f t="shared" si="182"/>
        <v/>
      </c>
    </row>
    <row r="744" spans="1:54" x14ac:dyDescent="0.25">
      <c r="A744" s="4"/>
      <c r="B744" s="37"/>
      <c r="C744" s="124"/>
      <c r="D744" s="39"/>
      <c r="E744" s="125"/>
      <c r="F744" s="48"/>
      <c r="G744" s="4"/>
      <c r="H744" s="4"/>
      <c r="I744" s="95" t="str">
        <f>IF($C744="", "", IF(IFERROR(INDEX(Ingredients!$C$11:$C$310, MATCH($C744, Ingredients!$B$11:$B$310, 0)), "")="", "", IFERROR(INDEX(Ingredients!$C$11:$C$310, MATCH($C744, Ingredients!$B$11:$B$310, 0)), "")))</f>
        <v/>
      </c>
      <c r="J744" s="73" t="str">
        <f>IF($B744="", "", IF(IFERROR(INDEX(Meals!$C$11:$C$260, MATCH($B744, Meals!$B$11:$B$260, 0)), "")="", "", IFERROR(INDEX(Meals!$C$11:$C$260, MATCH($B744, Meals!$B$11:$B$260, 0)), "")))</f>
        <v/>
      </c>
      <c r="K744" s="4"/>
      <c r="L744" s="72" t="str">
        <f t="shared" si="172"/>
        <v/>
      </c>
      <c r="M744" s="73" t="str">
        <f t="shared" si="173"/>
        <v/>
      </c>
      <c r="N744" s="4"/>
      <c r="O744" s="78" t="str">
        <f t="shared" si="174"/>
        <v/>
      </c>
      <c r="P744" s="79" t="str">
        <f t="shared" si="175"/>
        <v/>
      </c>
      <c r="Q744" s="4"/>
      <c r="R744" s="90" t="str">
        <f t="shared" si="176"/>
        <v/>
      </c>
      <c r="S744" s="4"/>
      <c r="Y744" s="18" t="str">
        <f t="shared" si="177"/>
        <v/>
      </c>
      <c r="AA744" s="18" t="str">
        <f t="shared" si="168"/>
        <v/>
      </c>
      <c r="AB744" s="18" t="str">
        <f t="shared" si="169"/>
        <v/>
      </c>
      <c r="AC744" s="18" t="str">
        <f t="shared" si="178"/>
        <v/>
      </c>
      <c r="AD744" s="18" t="str">
        <f t="shared" si="178"/>
        <v/>
      </c>
      <c r="AE744" s="18" t="str">
        <f t="shared" si="179"/>
        <v/>
      </c>
      <c r="AG744" s="95" t="str">
        <f>IF($C744="", "", IF(IFERROR(INDEX(Ingredients!C$11:C$310, MATCH($C744, Ingredients!$B$11:$B$310, 0)), "")="", "", IFERROR(INDEX(Ingredients!C$11:C$310, MATCH($C744, Ingredients!$B$11:$B$310, 0)), "")))</f>
        <v/>
      </c>
      <c r="AH744" s="105" t="str">
        <f>IF($C744="", "", IF(IFERROR(INDEX(Ingredients!D$11:D$310, MATCH($C744, Ingredients!$B$11:$B$310, 0)), "")="", "", IFERROR(INDEX(Ingredients!D$11:D$310, MATCH($C744, Ingredients!$B$11:$B$310, 0)), "")))</f>
        <v/>
      </c>
      <c r="AI744" s="106" t="str">
        <f>IF($C744="", "", IF(IFERROR(INDEX(Ingredients!E$11:E$310, MATCH($C744, Ingredients!$B$11:$B$310, 0)), "")="", "", IFERROR(INDEX(Ingredients!E$11:E$310, MATCH($C744, Ingredients!$B$11:$B$310, 0)), "")))</f>
        <v/>
      </c>
      <c r="AJ744" s="108" t="str">
        <f>IF($C744="", "", IF(IFERROR(INDEX(Ingredients!F$11:F$310, MATCH($C744, Ingredients!$B$11:$B$310, 0)), "")="", "", IFERROR(INDEX(Ingredients!F$11:F$310, MATCH($C744, Ingredients!$B$11:$B$310, 0)), "")))</f>
        <v/>
      </c>
      <c r="AK744" s="106" t="str">
        <f>IF($C744="", "", IF(IFERROR(INDEX(Ingredients!G$11:G$310, MATCH($C744, Ingredients!$B$11:$B$310, 0)), "")="", "", IFERROR(INDEX(Ingredients!G$11:G$310, MATCH($C744, Ingredients!$B$11:$B$310, 0)), "")))</f>
        <v/>
      </c>
      <c r="AL744" s="79" t="str">
        <f>IF($C744="", "", IF(IFERROR(INDEX(Ingredients!H$11:H$310, MATCH($C744, Ingredients!$B$11:$B$310, 0)), "")="", "", IFERROR(INDEX(Ingredients!H$11:H$310, MATCH($C744, Ingredients!$B$11:$B$310, 0)), "")))</f>
        <v/>
      </c>
      <c r="AN744" s="83" t="str">
        <f t="shared" si="170"/>
        <v/>
      </c>
      <c r="AP744" s="114" t="str">
        <f t="shared" si="180"/>
        <v/>
      </c>
      <c r="AR744" s="117" t="str">
        <f>IF($C744="", "", IF(IFERROR(INDEX(Ingredients!$AI$11:$AI$310, MATCH($C744, Ingredients!$B$11:$B$310, 0)), "")="", "", IFERROR(INDEX(Ingredients!$AI$11:$AI$310, MATCH($C744, Ingredients!$B$11:$B$310, 0)), "")))</f>
        <v/>
      </c>
      <c r="AT744" s="120" t="str">
        <f t="shared" si="181"/>
        <v/>
      </c>
      <c r="AV744" s="90" t="str">
        <f t="shared" si="171"/>
        <v/>
      </c>
      <c r="AX744" s="90" t="str">
        <f>IF($AV744="", "", COUNTIF($AV$11:$AV$5010, "&lt;"&amp;$AV744)+1+COUNTIF($AV$11:$AV744, $AV744)-1)</f>
        <v/>
      </c>
      <c r="AZ744" s="111" t="str">
        <f>IF($B744="", "", SUMIF('Shopping List'!$AV$11:$AV$25, $B744, 'Shopping List'!$BN$11:$BN$25))</f>
        <v/>
      </c>
      <c r="BB744" s="117" t="str">
        <f t="shared" si="182"/>
        <v/>
      </c>
    </row>
    <row r="745" spans="1:54" x14ac:dyDescent="0.25">
      <c r="A745" s="4"/>
      <c r="B745" s="37"/>
      <c r="C745" s="124"/>
      <c r="D745" s="39"/>
      <c r="E745" s="125"/>
      <c r="F745" s="48"/>
      <c r="G745" s="4"/>
      <c r="H745" s="4"/>
      <c r="I745" s="95" t="str">
        <f>IF($C745="", "", IF(IFERROR(INDEX(Ingredients!$C$11:$C$310, MATCH($C745, Ingredients!$B$11:$B$310, 0)), "")="", "", IFERROR(INDEX(Ingredients!$C$11:$C$310, MATCH($C745, Ingredients!$B$11:$B$310, 0)), "")))</f>
        <v/>
      </c>
      <c r="J745" s="73" t="str">
        <f>IF($B745="", "", IF(IFERROR(INDEX(Meals!$C$11:$C$260, MATCH($B745, Meals!$B$11:$B$260, 0)), "")="", "", IFERROR(INDEX(Meals!$C$11:$C$260, MATCH($B745, Meals!$B$11:$B$260, 0)), "")))</f>
        <v/>
      </c>
      <c r="K745" s="4"/>
      <c r="L745" s="72" t="str">
        <f t="shared" si="172"/>
        <v/>
      </c>
      <c r="M745" s="73" t="str">
        <f t="shared" si="173"/>
        <v/>
      </c>
      <c r="N745" s="4"/>
      <c r="O745" s="78" t="str">
        <f t="shared" si="174"/>
        <v/>
      </c>
      <c r="P745" s="79" t="str">
        <f t="shared" si="175"/>
        <v/>
      </c>
      <c r="Q745" s="4"/>
      <c r="R745" s="90" t="str">
        <f t="shared" si="176"/>
        <v/>
      </c>
      <c r="S745" s="4"/>
      <c r="Y745" s="18" t="str">
        <f t="shared" si="177"/>
        <v/>
      </c>
      <c r="AA745" s="18" t="str">
        <f t="shared" si="168"/>
        <v/>
      </c>
      <c r="AB745" s="18" t="str">
        <f t="shared" si="169"/>
        <v/>
      </c>
      <c r="AC745" s="18" t="str">
        <f t="shared" si="178"/>
        <v/>
      </c>
      <c r="AD745" s="18" t="str">
        <f t="shared" si="178"/>
        <v/>
      </c>
      <c r="AE745" s="18" t="str">
        <f t="shared" si="179"/>
        <v/>
      </c>
      <c r="AG745" s="95" t="str">
        <f>IF($C745="", "", IF(IFERROR(INDEX(Ingredients!C$11:C$310, MATCH($C745, Ingredients!$B$11:$B$310, 0)), "")="", "", IFERROR(INDEX(Ingredients!C$11:C$310, MATCH($C745, Ingredients!$B$11:$B$310, 0)), "")))</f>
        <v/>
      </c>
      <c r="AH745" s="105" t="str">
        <f>IF($C745="", "", IF(IFERROR(INDEX(Ingredients!D$11:D$310, MATCH($C745, Ingredients!$B$11:$B$310, 0)), "")="", "", IFERROR(INDEX(Ingredients!D$11:D$310, MATCH($C745, Ingredients!$B$11:$B$310, 0)), "")))</f>
        <v/>
      </c>
      <c r="AI745" s="106" t="str">
        <f>IF($C745="", "", IF(IFERROR(INDEX(Ingredients!E$11:E$310, MATCH($C745, Ingredients!$B$11:$B$310, 0)), "")="", "", IFERROR(INDEX(Ingredients!E$11:E$310, MATCH($C745, Ingredients!$B$11:$B$310, 0)), "")))</f>
        <v/>
      </c>
      <c r="AJ745" s="108" t="str">
        <f>IF($C745="", "", IF(IFERROR(INDEX(Ingredients!F$11:F$310, MATCH($C745, Ingredients!$B$11:$B$310, 0)), "")="", "", IFERROR(INDEX(Ingredients!F$11:F$310, MATCH($C745, Ingredients!$B$11:$B$310, 0)), "")))</f>
        <v/>
      </c>
      <c r="AK745" s="106" t="str">
        <f>IF($C745="", "", IF(IFERROR(INDEX(Ingredients!G$11:G$310, MATCH($C745, Ingredients!$B$11:$B$310, 0)), "")="", "", IFERROR(INDEX(Ingredients!G$11:G$310, MATCH($C745, Ingredients!$B$11:$B$310, 0)), "")))</f>
        <v/>
      </c>
      <c r="AL745" s="79" t="str">
        <f>IF($C745="", "", IF(IFERROR(INDEX(Ingredients!H$11:H$310, MATCH($C745, Ingredients!$B$11:$B$310, 0)), "")="", "", IFERROR(INDEX(Ingredients!H$11:H$310, MATCH($C745, Ingredients!$B$11:$B$310, 0)), "")))</f>
        <v/>
      </c>
      <c r="AN745" s="83" t="str">
        <f t="shared" si="170"/>
        <v/>
      </c>
      <c r="AP745" s="114" t="str">
        <f t="shared" si="180"/>
        <v/>
      </c>
      <c r="AR745" s="117" t="str">
        <f>IF($C745="", "", IF(IFERROR(INDEX(Ingredients!$AI$11:$AI$310, MATCH($C745, Ingredients!$B$11:$B$310, 0)), "")="", "", IFERROR(INDEX(Ingredients!$AI$11:$AI$310, MATCH($C745, Ingredients!$B$11:$B$310, 0)), "")))</f>
        <v/>
      </c>
      <c r="AT745" s="120" t="str">
        <f t="shared" si="181"/>
        <v/>
      </c>
      <c r="AV745" s="90" t="str">
        <f t="shared" si="171"/>
        <v/>
      </c>
      <c r="AX745" s="90" t="str">
        <f>IF($AV745="", "", COUNTIF($AV$11:$AV$5010, "&lt;"&amp;$AV745)+1+COUNTIF($AV$11:$AV745, $AV745)-1)</f>
        <v/>
      </c>
      <c r="AZ745" s="111" t="str">
        <f>IF($B745="", "", SUMIF('Shopping List'!$AV$11:$AV$25, $B745, 'Shopping List'!$BN$11:$BN$25))</f>
        <v/>
      </c>
      <c r="BB745" s="117" t="str">
        <f t="shared" si="182"/>
        <v/>
      </c>
    </row>
    <row r="746" spans="1:54" x14ac:dyDescent="0.25">
      <c r="A746" s="4"/>
      <c r="B746" s="37"/>
      <c r="C746" s="124"/>
      <c r="D746" s="39"/>
      <c r="E746" s="125"/>
      <c r="F746" s="48"/>
      <c r="G746" s="4"/>
      <c r="H746" s="4"/>
      <c r="I746" s="95" t="str">
        <f>IF($C746="", "", IF(IFERROR(INDEX(Ingredients!$C$11:$C$310, MATCH($C746, Ingredients!$B$11:$B$310, 0)), "")="", "", IFERROR(INDEX(Ingredients!$C$11:$C$310, MATCH($C746, Ingredients!$B$11:$B$310, 0)), "")))</f>
        <v/>
      </c>
      <c r="J746" s="73" t="str">
        <f>IF($B746="", "", IF(IFERROR(INDEX(Meals!$C$11:$C$260, MATCH($B746, Meals!$B$11:$B$260, 0)), "")="", "", IFERROR(INDEX(Meals!$C$11:$C$260, MATCH($B746, Meals!$B$11:$B$260, 0)), "")))</f>
        <v/>
      </c>
      <c r="K746" s="4"/>
      <c r="L746" s="72" t="str">
        <f t="shared" si="172"/>
        <v/>
      </c>
      <c r="M746" s="73" t="str">
        <f t="shared" si="173"/>
        <v/>
      </c>
      <c r="N746" s="4"/>
      <c r="O746" s="78" t="str">
        <f t="shared" si="174"/>
        <v/>
      </c>
      <c r="P746" s="79" t="str">
        <f t="shared" si="175"/>
        <v/>
      </c>
      <c r="Q746" s="4"/>
      <c r="R746" s="90" t="str">
        <f t="shared" si="176"/>
        <v/>
      </c>
      <c r="S746" s="4"/>
      <c r="Y746" s="18" t="str">
        <f t="shared" si="177"/>
        <v/>
      </c>
      <c r="AA746" s="18" t="str">
        <f t="shared" si="168"/>
        <v/>
      </c>
      <c r="AB746" s="18" t="str">
        <f t="shared" si="169"/>
        <v/>
      </c>
      <c r="AC746" s="18" t="str">
        <f t="shared" si="178"/>
        <v/>
      </c>
      <c r="AD746" s="18" t="str">
        <f t="shared" si="178"/>
        <v/>
      </c>
      <c r="AE746" s="18" t="str">
        <f t="shared" si="179"/>
        <v/>
      </c>
      <c r="AG746" s="95" t="str">
        <f>IF($C746="", "", IF(IFERROR(INDEX(Ingredients!C$11:C$310, MATCH($C746, Ingredients!$B$11:$B$310, 0)), "")="", "", IFERROR(INDEX(Ingredients!C$11:C$310, MATCH($C746, Ingredients!$B$11:$B$310, 0)), "")))</f>
        <v/>
      </c>
      <c r="AH746" s="105" t="str">
        <f>IF($C746="", "", IF(IFERROR(INDEX(Ingredients!D$11:D$310, MATCH($C746, Ingredients!$B$11:$B$310, 0)), "")="", "", IFERROR(INDEX(Ingredients!D$11:D$310, MATCH($C746, Ingredients!$B$11:$B$310, 0)), "")))</f>
        <v/>
      </c>
      <c r="AI746" s="106" t="str">
        <f>IF($C746="", "", IF(IFERROR(INDEX(Ingredients!E$11:E$310, MATCH($C746, Ingredients!$B$11:$B$310, 0)), "")="", "", IFERROR(INDEX(Ingredients!E$11:E$310, MATCH($C746, Ingredients!$B$11:$B$310, 0)), "")))</f>
        <v/>
      </c>
      <c r="AJ746" s="108" t="str">
        <f>IF($C746="", "", IF(IFERROR(INDEX(Ingredients!F$11:F$310, MATCH($C746, Ingredients!$B$11:$B$310, 0)), "")="", "", IFERROR(INDEX(Ingredients!F$11:F$310, MATCH($C746, Ingredients!$B$11:$B$310, 0)), "")))</f>
        <v/>
      </c>
      <c r="AK746" s="106" t="str">
        <f>IF($C746="", "", IF(IFERROR(INDEX(Ingredients!G$11:G$310, MATCH($C746, Ingredients!$B$11:$B$310, 0)), "")="", "", IFERROR(INDEX(Ingredients!G$11:G$310, MATCH($C746, Ingredients!$B$11:$B$310, 0)), "")))</f>
        <v/>
      </c>
      <c r="AL746" s="79" t="str">
        <f>IF($C746="", "", IF(IFERROR(INDEX(Ingredients!H$11:H$310, MATCH($C746, Ingredients!$B$11:$B$310, 0)), "")="", "", IFERROR(INDEX(Ingredients!H$11:H$310, MATCH($C746, Ingredients!$B$11:$B$310, 0)), "")))</f>
        <v/>
      </c>
      <c r="AN746" s="83" t="str">
        <f t="shared" si="170"/>
        <v/>
      </c>
      <c r="AP746" s="114" t="str">
        <f t="shared" si="180"/>
        <v/>
      </c>
      <c r="AR746" s="117" t="str">
        <f>IF($C746="", "", IF(IFERROR(INDEX(Ingredients!$AI$11:$AI$310, MATCH($C746, Ingredients!$B$11:$B$310, 0)), "")="", "", IFERROR(INDEX(Ingredients!$AI$11:$AI$310, MATCH($C746, Ingredients!$B$11:$B$310, 0)), "")))</f>
        <v/>
      </c>
      <c r="AT746" s="120" t="str">
        <f t="shared" si="181"/>
        <v/>
      </c>
      <c r="AV746" s="90" t="str">
        <f t="shared" si="171"/>
        <v/>
      </c>
      <c r="AX746" s="90" t="str">
        <f>IF($AV746="", "", COUNTIF($AV$11:$AV$5010, "&lt;"&amp;$AV746)+1+COUNTIF($AV$11:$AV746, $AV746)-1)</f>
        <v/>
      </c>
      <c r="AZ746" s="111" t="str">
        <f>IF($B746="", "", SUMIF('Shopping List'!$AV$11:$AV$25, $B746, 'Shopping List'!$BN$11:$BN$25))</f>
        <v/>
      </c>
      <c r="BB746" s="117" t="str">
        <f t="shared" si="182"/>
        <v/>
      </c>
    </row>
    <row r="747" spans="1:54" x14ac:dyDescent="0.25">
      <c r="A747" s="4"/>
      <c r="B747" s="37"/>
      <c r="C747" s="124"/>
      <c r="D747" s="39"/>
      <c r="E747" s="125"/>
      <c r="F747" s="48"/>
      <c r="G747" s="4"/>
      <c r="H747" s="4"/>
      <c r="I747" s="95" t="str">
        <f>IF($C747="", "", IF(IFERROR(INDEX(Ingredients!$C$11:$C$310, MATCH($C747, Ingredients!$B$11:$B$310, 0)), "")="", "", IFERROR(INDEX(Ingredients!$C$11:$C$310, MATCH($C747, Ingredients!$B$11:$B$310, 0)), "")))</f>
        <v/>
      </c>
      <c r="J747" s="73" t="str">
        <f>IF($B747="", "", IF(IFERROR(INDEX(Meals!$C$11:$C$260, MATCH($B747, Meals!$B$11:$B$260, 0)), "")="", "", IFERROR(INDEX(Meals!$C$11:$C$260, MATCH($B747, Meals!$B$11:$B$260, 0)), "")))</f>
        <v/>
      </c>
      <c r="K747" s="4"/>
      <c r="L747" s="72" t="str">
        <f t="shared" si="172"/>
        <v/>
      </c>
      <c r="M747" s="73" t="str">
        <f t="shared" si="173"/>
        <v/>
      </c>
      <c r="N747" s="4"/>
      <c r="O747" s="78" t="str">
        <f t="shared" si="174"/>
        <v/>
      </c>
      <c r="P747" s="79" t="str">
        <f t="shared" si="175"/>
        <v/>
      </c>
      <c r="Q747" s="4"/>
      <c r="R747" s="90" t="str">
        <f t="shared" si="176"/>
        <v/>
      </c>
      <c r="S747" s="4"/>
      <c r="Y747" s="18" t="str">
        <f t="shared" si="177"/>
        <v/>
      </c>
      <c r="AA747" s="18" t="str">
        <f t="shared" si="168"/>
        <v/>
      </c>
      <c r="AB747" s="18" t="str">
        <f t="shared" si="169"/>
        <v/>
      </c>
      <c r="AC747" s="18" t="str">
        <f t="shared" si="178"/>
        <v/>
      </c>
      <c r="AD747" s="18" t="str">
        <f t="shared" si="178"/>
        <v/>
      </c>
      <c r="AE747" s="18" t="str">
        <f t="shared" si="179"/>
        <v/>
      </c>
      <c r="AG747" s="95" t="str">
        <f>IF($C747="", "", IF(IFERROR(INDEX(Ingredients!C$11:C$310, MATCH($C747, Ingredients!$B$11:$B$310, 0)), "")="", "", IFERROR(INDEX(Ingredients!C$11:C$310, MATCH($C747, Ingredients!$B$11:$B$310, 0)), "")))</f>
        <v/>
      </c>
      <c r="AH747" s="105" t="str">
        <f>IF($C747="", "", IF(IFERROR(INDEX(Ingredients!D$11:D$310, MATCH($C747, Ingredients!$B$11:$B$310, 0)), "")="", "", IFERROR(INDEX(Ingredients!D$11:D$310, MATCH($C747, Ingredients!$B$11:$B$310, 0)), "")))</f>
        <v/>
      </c>
      <c r="AI747" s="106" t="str">
        <f>IF($C747="", "", IF(IFERROR(INDEX(Ingredients!E$11:E$310, MATCH($C747, Ingredients!$B$11:$B$310, 0)), "")="", "", IFERROR(INDEX(Ingredients!E$11:E$310, MATCH($C747, Ingredients!$B$11:$B$310, 0)), "")))</f>
        <v/>
      </c>
      <c r="AJ747" s="108" t="str">
        <f>IF($C747="", "", IF(IFERROR(INDEX(Ingredients!F$11:F$310, MATCH($C747, Ingredients!$B$11:$B$310, 0)), "")="", "", IFERROR(INDEX(Ingredients!F$11:F$310, MATCH($C747, Ingredients!$B$11:$B$310, 0)), "")))</f>
        <v/>
      </c>
      <c r="AK747" s="106" t="str">
        <f>IF($C747="", "", IF(IFERROR(INDEX(Ingredients!G$11:G$310, MATCH($C747, Ingredients!$B$11:$B$310, 0)), "")="", "", IFERROR(INDEX(Ingredients!G$11:G$310, MATCH($C747, Ingredients!$B$11:$B$310, 0)), "")))</f>
        <v/>
      </c>
      <c r="AL747" s="79" t="str">
        <f>IF($C747="", "", IF(IFERROR(INDEX(Ingredients!H$11:H$310, MATCH($C747, Ingredients!$B$11:$B$310, 0)), "")="", "", IFERROR(INDEX(Ingredients!H$11:H$310, MATCH($C747, Ingredients!$B$11:$B$310, 0)), "")))</f>
        <v/>
      </c>
      <c r="AN747" s="83" t="str">
        <f t="shared" si="170"/>
        <v/>
      </c>
      <c r="AP747" s="114" t="str">
        <f t="shared" si="180"/>
        <v/>
      </c>
      <c r="AR747" s="117" t="str">
        <f>IF($C747="", "", IF(IFERROR(INDEX(Ingredients!$AI$11:$AI$310, MATCH($C747, Ingredients!$B$11:$B$310, 0)), "")="", "", IFERROR(INDEX(Ingredients!$AI$11:$AI$310, MATCH($C747, Ingredients!$B$11:$B$310, 0)), "")))</f>
        <v/>
      </c>
      <c r="AT747" s="120" t="str">
        <f t="shared" si="181"/>
        <v/>
      </c>
      <c r="AV747" s="90" t="str">
        <f t="shared" si="171"/>
        <v/>
      </c>
      <c r="AX747" s="90" t="str">
        <f>IF($AV747="", "", COUNTIF($AV$11:$AV$5010, "&lt;"&amp;$AV747)+1+COUNTIF($AV$11:$AV747, $AV747)-1)</f>
        <v/>
      </c>
      <c r="AZ747" s="111" t="str">
        <f>IF($B747="", "", SUMIF('Shopping List'!$AV$11:$AV$25, $B747, 'Shopping List'!$BN$11:$BN$25))</f>
        <v/>
      </c>
      <c r="BB747" s="117" t="str">
        <f t="shared" si="182"/>
        <v/>
      </c>
    </row>
    <row r="748" spans="1:54" x14ac:dyDescent="0.25">
      <c r="A748" s="4"/>
      <c r="B748" s="37"/>
      <c r="C748" s="124"/>
      <c r="D748" s="39"/>
      <c r="E748" s="125"/>
      <c r="F748" s="48"/>
      <c r="G748" s="4"/>
      <c r="H748" s="4"/>
      <c r="I748" s="95" t="str">
        <f>IF($C748="", "", IF(IFERROR(INDEX(Ingredients!$C$11:$C$310, MATCH($C748, Ingredients!$B$11:$B$310, 0)), "")="", "", IFERROR(INDEX(Ingredients!$C$11:$C$310, MATCH($C748, Ingredients!$B$11:$B$310, 0)), "")))</f>
        <v/>
      </c>
      <c r="J748" s="73" t="str">
        <f>IF($B748="", "", IF(IFERROR(INDEX(Meals!$C$11:$C$260, MATCH($B748, Meals!$B$11:$B$260, 0)), "")="", "", IFERROR(INDEX(Meals!$C$11:$C$260, MATCH($B748, Meals!$B$11:$B$260, 0)), "")))</f>
        <v/>
      </c>
      <c r="K748" s="4"/>
      <c r="L748" s="72" t="str">
        <f t="shared" si="172"/>
        <v/>
      </c>
      <c r="M748" s="73" t="str">
        <f t="shared" si="173"/>
        <v/>
      </c>
      <c r="N748" s="4"/>
      <c r="O748" s="78" t="str">
        <f t="shared" si="174"/>
        <v/>
      </c>
      <c r="P748" s="79" t="str">
        <f t="shared" si="175"/>
        <v/>
      </c>
      <c r="Q748" s="4"/>
      <c r="R748" s="90" t="str">
        <f t="shared" si="176"/>
        <v/>
      </c>
      <c r="S748" s="4"/>
      <c r="Y748" s="18" t="str">
        <f t="shared" si="177"/>
        <v/>
      </c>
      <c r="AA748" s="18" t="str">
        <f t="shared" si="168"/>
        <v/>
      </c>
      <c r="AB748" s="18" t="str">
        <f t="shared" si="169"/>
        <v/>
      </c>
      <c r="AC748" s="18" t="str">
        <f t="shared" si="178"/>
        <v/>
      </c>
      <c r="AD748" s="18" t="str">
        <f t="shared" si="178"/>
        <v/>
      </c>
      <c r="AE748" s="18" t="str">
        <f t="shared" si="179"/>
        <v/>
      </c>
      <c r="AG748" s="95" t="str">
        <f>IF($C748="", "", IF(IFERROR(INDEX(Ingredients!C$11:C$310, MATCH($C748, Ingredients!$B$11:$B$310, 0)), "")="", "", IFERROR(INDEX(Ingredients!C$11:C$310, MATCH($C748, Ingredients!$B$11:$B$310, 0)), "")))</f>
        <v/>
      </c>
      <c r="AH748" s="105" t="str">
        <f>IF($C748="", "", IF(IFERROR(INDEX(Ingredients!D$11:D$310, MATCH($C748, Ingredients!$B$11:$B$310, 0)), "")="", "", IFERROR(INDEX(Ingredients!D$11:D$310, MATCH($C748, Ingredients!$B$11:$B$310, 0)), "")))</f>
        <v/>
      </c>
      <c r="AI748" s="106" t="str">
        <f>IF($C748="", "", IF(IFERROR(INDEX(Ingredients!E$11:E$310, MATCH($C748, Ingredients!$B$11:$B$310, 0)), "")="", "", IFERROR(INDEX(Ingredients!E$11:E$310, MATCH($C748, Ingredients!$B$11:$B$310, 0)), "")))</f>
        <v/>
      </c>
      <c r="AJ748" s="108" t="str">
        <f>IF($C748="", "", IF(IFERROR(INDEX(Ingredients!F$11:F$310, MATCH($C748, Ingredients!$B$11:$B$310, 0)), "")="", "", IFERROR(INDEX(Ingredients!F$11:F$310, MATCH($C748, Ingredients!$B$11:$B$310, 0)), "")))</f>
        <v/>
      </c>
      <c r="AK748" s="106" t="str">
        <f>IF($C748="", "", IF(IFERROR(INDEX(Ingredients!G$11:G$310, MATCH($C748, Ingredients!$B$11:$B$310, 0)), "")="", "", IFERROR(INDEX(Ingredients!G$11:G$310, MATCH($C748, Ingredients!$B$11:$B$310, 0)), "")))</f>
        <v/>
      </c>
      <c r="AL748" s="79" t="str">
        <f>IF($C748="", "", IF(IFERROR(INDEX(Ingredients!H$11:H$310, MATCH($C748, Ingredients!$B$11:$B$310, 0)), "")="", "", IFERROR(INDEX(Ingredients!H$11:H$310, MATCH($C748, Ingredients!$B$11:$B$310, 0)), "")))</f>
        <v/>
      </c>
      <c r="AN748" s="83" t="str">
        <f t="shared" si="170"/>
        <v/>
      </c>
      <c r="AP748" s="114" t="str">
        <f t="shared" si="180"/>
        <v/>
      </c>
      <c r="AR748" s="117" t="str">
        <f>IF($C748="", "", IF(IFERROR(INDEX(Ingredients!$AI$11:$AI$310, MATCH($C748, Ingredients!$B$11:$B$310, 0)), "")="", "", IFERROR(INDEX(Ingredients!$AI$11:$AI$310, MATCH($C748, Ingredients!$B$11:$B$310, 0)), "")))</f>
        <v/>
      </c>
      <c r="AT748" s="120" t="str">
        <f t="shared" si="181"/>
        <v/>
      </c>
      <c r="AV748" s="90" t="str">
        <f t="shared" si="171"/>
        <v/>
      </c>
      <c r="AX748" s="90" t="str">
        <f>IF($AV748="", "", COUNTIF($AV$11:$AV$5010, "&lt;"&amp;$AV748)+1+COUNTIF($AV$11:$AV748, $AV748)-1)</f>
        <v/>
      </c>
      <c r="AZ748" s="111" t="str">
        <f>IF($B748="", "", SUMIF('Shopping List'!$AV$11:$AV$25, $B748, 'Shopping List'!$BN$11:$BN$25))</f>
        <v/>
      </c>
      <c r="BB748" s="117" t="str">
        <f t="shared" si="182"/>
        <v/>
      </c>
    </row>
    <row r="749" spans="1:54" x14ac:dyDescent="0.25">
      <c r="A749" s="4"/>
      <c r="B749" s="37"/>
      <c r="C749" s="124"/>
      <c r="D749" s="39"/>
      <c r="E749" s="125"/>
      <c r="F749" s="48"/>
      <c r="G749" s="4"/>
      <c r="H749" s="4"/>
      <c r="I749" s="95" t="str">
        <f>IF($C749="", "", IF(IFERROR(INDEX(Ingredients!$C$11:$C$310, MATCH($C749, Ingredients!$B$11:$B$310, 0)), "")="", "", IFERROR(INDEX(Ingredients!$C$11:$C$310, MATCH($C749, Ingredients!$B$11:$B$310, 0)), "")))</f>
        <v/>
      </c>
      <c r="J749" s="73" t="str">
        <f>IF($B749="", "", IF(IFERROR(INDEX(Meals!$C$11:$C$260, MATCH($B749, Meals!$B$11:$B$260, 0)), "")="", "", IFERROR(INDEX(Meals!$C$11:$C$260, MATCH($B749, Meals!$B$11:$B$260, 0)), "")))</f>
        <v/>
      </c>
      <c r="K749" s="4"/>
      <c r="L749" s="72" t="str">
        <f t="shared" si="172"/>
        <v/>
      </c>
      <c r="M749" s="73" t="str">
        <f t="shared" si="173"/>
        <v/>
      </c>
      <c r="N749" s="4"/>
      <c r="O749" s="78" t="str">
        <f t="shared" si="174"/>
        <v/>
      </c>
      <c r="P749" s="79" t="str">
        <f t="shared" si="175"/>
        <v/>
      </c>
      <c r="Q749" s="4"/>
      <c r="R749" s="90" t="str">
        <f t="shared" si="176"/>
        <v/>
      </c>
      <c r="S749" s="4"/>
      <c r="Y749" s="18" t="str">
        <f t="shared" si="177"/>
        <v/>
      </c>
      <c r="AA749" s="18" t="str">
        <f t="shared" si="168"/>
        <v/>
      </c>
      <c r="AB749" s="18" t="str">
        <f t="shared" si="169"/>
        <v/>
      </c>
      <c r="AC749" s="18" t="str">
        <f t="shared" si="178"/>
        <v/>
      </c>
      <c r="AD749" s="18" t="str">
        <f t="shared" si="178"/>
        <v/>
      </c>
      <c r="AE749" s="18" t="str">
        <f t="shared" si="179"/>
        <v/>
      </c>
      <c r="AG749" s="95" t="str">
        <f>IF($C749="", "", IF(IFERROR(INDEX(Ingredients!C$11:C$310, MATCH($C749, Ingredients!$B$11:$B$310, 0)), "")="", "", IFERROR(INDEX(Ingredients!C$11:C$310, MATCH($C749, Ingredients!$B$11:$B$310, 0)), "")))</f>
        <v/>
      </c>
      <c r="AH749" s="105" t="str">
        <f>IF($C749="", "", IF(IFERROR(INDEX(Ingredients!D$11:D$310, MATCH($C749, Ingredients!$B$11:$B$310, 0)), "")="", "", IFERROR(INDEX(Ingredients!D$11:D$310, MATCH($C749, Ingredients!$B$11:$B$310, 0)), "")))</f>
        <v/>
      </c>
      <c r="AI749" s="106" t="str">
        <f>IF($C749="", "", IF(IFERROR(INDEX(Ingredients!E$11:E$310, MATCH($C749, Ingredients!$B$11:$B$310, 0)), "")="", "", IFERROR(INDEX(Ingredients!E$11:E$310, MATCH($C749, Ingredients!$B$11:$B$310, 0)), "")))</f>
        <v/>
      </c>
      <c r="AJ749" s="108" t="str">
        <f>IF($C749="", "", IF(IFERROR(INDEX(Ingredients!F$11:F$310, MATCH($C749, Ingredients!$B$11:$B$310, 0)), "")="", "", IFERROR(INDEX(Ingredients!F$11:F$310, MATCH($C749, Ingredients!$B$11:$B$310, 0)), "")))</f>
        <v/>
      </c>
      <c r="AK749" s="106" t="str">
        <f>IF($C749="", "", IF(IFERROR(INDEX(Ingredients!G$11:G$310, MATCH($C749, Ingredients!$B$11:$B$310, 0)), "")="", "", IFERROR(INDEX(Ingredients!G$11:G$310, MATCH($C749, Ingredients!$B$11:$B$310, 0)), "")))</f>
        <v/>
      </c>
      <c r="AL749" s="79" t="str">
        <f>IF($C749="", "", IF(IFERROR(INDEX(Ingredients!H$11:H$310, MATCH($C749, Ingredients!$B$11:$B$310, 0)), "")="", "", IFERROR(INDEX(Ingredients!H$11:H$310, MATCH($C749, Ingredients!$B$11:$B$310, 0)), "")))</f>
        <v/>
      </c>
      <c r="AN749" s="83" t="str">
        <f t="shared" si="170"/>
        <v/>
      </c>
      <c r="AP749" s="114" t="str">
        <f t="shared" si="180"/>
        <v/>
      </c>
      <c r="AR749" s="117" t="str">
        <f>IF($C749="", "", IF(IFERROR(INDEX(Ingredients!$AI$11:$AI$310, MATCH($C749, Ingredients!$B$11:$B$310, 0)), "")="", "", IFERROR(INDEX(Ingredients!$AI$11:$AI$310, MATCH($C749, Ingredients!$B$11:$B$310, 0)), "")))</f>
        <v/>
      </c>
      <c r="AT749" s="120" t="str">
        <f t="shared" si="181"/>
        <v/>
      </c>
      <c r="AV749" s="90" t="str">
        <f t="shared" si="171"/>
        <v/>
      </c>
      <c r="AX749" s="90" t="str">
        <f>IF($AV749="", "", COUNTIF($AV$11:$AV$5010, "&lt;"&amp;$AV749)+1+COUNTIF($AV$11:$AV749, $AV749)-1)</f>
        <v/>
      </c>
      <c r="AZ749" s="111" t="str">
        <f>IF($B749="", "", SUMIF('Shopping List'!$AV$11:$AV$25, $B749, 'Shopping List'!$BN$11:$BN$25))</f>
        <v/>
      </c>
      <c r="BB749" s="117" t="str">
        <f t="shared" si="182"/>
        <v/>
      </c>
    </row>
    <row r="750" spans="1:54" x14ac:dyDescent="0.25">
      <c r="A750" s="4"/>
      <c r="B750" s="37"/>
      <c r="C750" s="124"/>
      <c r="D750" s="39"/>
      <c r="E750" s="125"/>
      <c r="F750" s="48"/>
      <c r="G750" s="4"/>
      <c r="H750" s="4"/>
      <c r="I750" s="95" t="str">
        <f>IF($C750="", "", IF(IFERROR(INDEX(Ingredients!$C$11:$C$310, MATCH($C750, Ingredients!$B$11:$B$310, 0)), "")="", "", IFERROR(INDEX(Ingredients!$C$11:$C$310, MATCH($C750, Ingredients!$B$11:$B$310, 0)), "")))</f>
        <v/>
      </c>
      <c r="J750" s="73" t="str">
        <f>IF($B750="", "", IF(IFERROR(INDEX(Meals!$C$11:$C$260, MATCH($B750, Meals!$B$11:$B$260, 0)), "")="", "", IFERROR(INDEX(Meals!$C$11:$C$260, MATCH($B750, Meals!$B$11:$B$260, 0)), "")))</f>
        <v/>
      </c>
      <c r="K750" s="4"/>
      <c r="L750" s="72" t="str">
        <f t="shared" si="172"/>
        <v/>
      </c>
      <c r="M750" s="73" t="str">
        <f t="shared" si="173"/>
        <v/>
      </c>
      <c r="N750" s="4"/>
      <c r="O750" s="78" t="str">
        <f t="shared" si="174"/>
        <v/>
      </c>
      <c r="P750" s="79" t="str">
        <f t="shared" si="175"/>
        <v/>
      </c>
      <c r="Q750" s="4"/>
      <c r="R750" s="90" t="str">
        <f t="shared" si="176"/>
        <v/>
      </c>
      <c r="S750" s="4"/>
      <c r="Y750" s="18" t="str">
        <f t="shared" si="177"/>
        <v/>
      </c>
      <c r="AA750" s="18" t="str">
        <f t="shared" si="168"/>
        <v/>
      </c>
      <c r="AB750" s="18" t="str">
        <f t="shared" si="169"/>
        <v/>
      </c>
      <c r="AC750" s="18" t="str">
        <f t="shared" si="178"/>
        <v/>
      </c>
      <c r="AD750" s="18" t="str">
        <f t="shared" si="178"/>
        <v/>
      </c>
      <c r="AE750" s="18" t="str">
        <f t="shared" si="179"/>
        <v/>
      </c>
      <c r="AG750" s="95" t="str">
        <f>IF($C750="", "", IF(IFERROR(INDEX(Ingredients!C$11:C$310, MATCH($C750, Ingredients!$B$11:$B$310, 0)), "")="", "", IFERROR(INDEX(Ingredients!C$11:C$310, MATCH($C750, Ingredients!$B$11:$B$310, 0)), "")))</f>
        <v/>
      </c>
      <c r="AH750" s="105" t="str">
        <f>IF($C750="", "", IF(IFERROR(INDEX(Ingredients!D$11:D$310, MATCH($C750, Ingredients!$B$11:$B$310, 0)), "")="", "", IFERROR(INDEX(Ingredients!D$11:D$310, MATCH($C750, Ingredients!$B$11:$B$310, 0)), "")))</f>
        <v/>
      </c>
      <c r="AI750" s="106" t="str">
        <f>IF($C750="", "", IF(IFERROR(INDEX(Ingredients!E$11:E$310, MATCH($C750, Ingredients!$B$11:$B$310, 0)), "")="", "", IFERROR(INDEX(Ingredients!E$11:E$310, MATCH($C750, Ingredients!$B$11:$B$310, 0)), "")))</f>
        <v/>
      </c>
      <c r="AJ750" s="108" t="str">
        <f>IF($C750="", "", IF(IFERROR(INDEX(Ingredients!F$11:F$310, MATCH($C750, Ingredients!$B$11:$B$310, 0)), "")="", "", IFERROR(INDEX(Ingredients!F$11:F$310, MATCH($C750, Ingredients!$B$11:$B$310, 0)), "")))</f>
        <v/>
      </c>
      <c r="AK750" s="106" t="str">
        <f>IF($C750="", "", IF(IFERROR(INDEX(Ingredients!G$11:G$310, MATCH($C750, Ingredients!$B$11:$B$310, 0)), "")="", "", IFERROR(INDEX(Ingredients!G$11:G$310, MATCH($C750, Ingredients!$B$11:$B$310, 0)), "")))</f>
        <v/>
      </c>
      <c r="AL750" s="79" t="str">
        <f>IF($C750="", "", IF(IFERROR(INDEX(Ingredients!H$11:H$310, MATCH($C750, Ingredients!$B$11:$B$310, 0)), "")="", "", IFERROR(INDEX(Ingredients!H$11:H$310, MATCH($C750, Ingredients!$B$11:$B$310, 0)), "")))</f>
        <v/>
      </c>
      <c r="AN750" s="83" t="str">
        <f t="shared" si="170"/>
        <v/>
      </c>
      <c r="AP750" s="114" t="str">
        <f t="shared" si="180"/>
        <v/>
      </c>
      <c r="AR750" s="117" t="str">
        <f>IF($C750="", "", IF(IFERROR(INDEX(Ingredients!$AI$11:$AI$310, MATCH($C750, Ingredients!$B$11:$B$310, 0)), "")="", "", IFERROR(INDEX(Ingredients!$AI$11:$AI$310, MATCH($C750, Ingredients!$B$11:$B$310, 0)), "")))</f>
        <v/>
      </c>
      <c r="AT750" s="120" t="str">
        <f t="shared" si="181"/>
        <v/>
      </c>
      <c r="AV750" s="90" t="str">
        <f t="shared" si="171"/>
        <v/>
      </c>
      <c r="AX750" s="90" t="str">
        <f>IF($AV750="", "", COUNTIF($AV$11:$AV$5010, "&lt;"&amp;$AV750)+1+COUNTIF($AV$11:$AV750, $AV750)-1)</f>
        <v/>
      </c>
      <c r="AZ750" s="111" t="str">
        <f>IF($B750="", "", SUMIF('Shopping List'!$AV$11:$AV$25, $B750, 'Shopping List'!$BN$11:$BN$25))</f>
        <v/>
      </c>
      <c r="BB750" s="117" t="str">
        <f t="shared" si="182"/>
        <v/>
      </c>
    </row>
    <row r="751" spans="1:54" x14ac:dyDescent="0.25">
      <c r="A751" s="4"/>
      <c r="B751" s="37"/>
      <c r="C751" s="124"/>
      <c r="D751" s="39"/>
      <c r="E751" s="125"/>
      <c r="F751" s="48"/>
      <c r="G751" s="4"/>
      <c r="H751" s="4"/>
      <c r="I751" s="95" t="str">
        <f>IF($C751="", "", IF(IFERROR(INDEX(Ingredients!$C$11:$C$310, MATCH($C751, Ingredients!$B$11:$B$310, 0)), "")="", "", IFERROR(INDEX(Ingredients!$C$11:$C$310, MATCH($C751, Ingredients!$B$11:$B$310, 0)), "")))</f>
        <v/>
      </c>
      <c r="J751" s="73" t="str">
        <f>IF($B751="", "", IF(IFERROR(INDEX(Meals!$C$11:$C$260, MATCH($B751, Meals!$B$11:$B$260, 0)), "")="", "", IFERROR(INDEX(Meals!$C$11:$C$260, MATCH($B751, Meals!$B$11:$B$260, 0)), "")))</f>
        <v/>
      </c>
      <c r="K751" s="4"/>
      <c r="L751" s="72" t="str">
        <f t="shared" si="172"/>
        <v/>
      </c>
      <c r="M751" s="73" t="str">
        <f t="shared" si="173"/>
        <v/>
      </c>
      <c r="N751" s="4"/>
      <c r="O751" s="78" t="str">
        <f t="shared" si="174"/>
        <v/>
      </c>
      <c r="P751" s="79" t="str">
        <f t="shared" si="175"/>
        <v/>
      </c>
      <c r="Q751" s="4"/>
      <c r="R751" s="90" t="str">
        <f t="shared" si="176"/>
        <v/>
      </c>
      <c r="S751" s="4"/>
      <c r="Y751" s="18" t="str">
        <f t="shared" si="177"/>
        <v/>
      </c>
      <c r="AA751" s="18" t="str">
        <f t="shared" si="168"/>
        <v/>
      </c>
      <c r="AB751" s="18" t="str">
        <f t="shared" si="169"/>
        <v/>
      </c>
      <c r="AC751" s="18" t="str">
        <f t="shared" si="178"/>
        <v/>
      </c>
      <c r="AD751" s="18" t="str">
        <f t="shared" si="178"/>
        <v/>
      </c>
      <c r="AE751" s="18" t="str">
        <f t="shared" si="179"/>
        <v/>
      </c>
      <c r="AG751" s="95" t="str">
        <f>IF($C751="", "", IF(IFERROR(INDEX(Ingredients!C$11:C$310, MATCH($C751, Ingredients!$B$11:$B$310, 0)), "")="", "", IFERROR(INDEX(Ingredients!C$11:C$310, MATCH($C751, Ingredients!$B$11:$B$310, 0)), "")))</f>
        <v/>
      </c>
      <c r="AH751" s="105" t="str">
        <f>IF($C751="", "", IF(IFERROR(INDEX(Ingredients!D$11:D$310, MATCH($C751, Ingredients!$B$11:$B$310, 0)), "")="", "", IFERROR(INDEX(Ingredients!D$11:D$310, MATCH($C751, Ingredients!$B$11:$B$310, 0)), "")))</f>
        <v/>
      </c>
      <c r="AI751" s="106" t="str">
        <f>IF($C751="", "", IF(IFERROR(INDEX(Ingredients!E$11:E$310, MATCH($C751, Ingredients!$B$11:$B$310, 0)), "")="", "", IFERROR(INDEX(Ingredients!E$11:E$310, MATCH($C751, Ingredients!$B$11:$B$310, 0)), "")))</f>
        <v/>
      </c>
      <c r="AJ751" s="108" t="str">
        <f>IF($C751="", "", IF(IFERROR(INDEX(Ingredients!F$11:F$310, MATCH($C751, Ingredients!$B$11:$B$310, 0)), "")="", "", IFERROR(INDEX(Ingredients!F$11:F$310, MATCH($C751, Ingredients!$B$11:$B$310, 0)), "")))</f>
        <v/>
      </c>
      <c r="AK751" s="106" t="str">
        <f>IF($C751="", "", IF(IFERROR(INDEX(Ingredients!G$11:G$310, MATCH($C751, Ingredients!$B$11:$B$310, 0)), "")="", "", IFERROR(INDEX(Ingredients!G$11:G$310, MATCH($C751, Ingredients!$B$11:$B$310, 0)), "")))</f>
        <v/>
      </c>
      <c r="AL751" s="79" t="str">
        <f>IF($C751="", "", IF(IFERROR(INDEX(Ingredients!H$11:H$310, MATCH($C751, Ingredients!$B$11:$B$310, 0)), "")="", "", IFERROR(INDEX(Ingredients!H$11:H$310, MATCH($C751, Ingredients!$B$11:$B$310, 0)), "")))</f>
        <v/>
      </c>
      <c r="AN751" s="83" t="str">
        <f t="shared" si="170"/>
        <v/>
      </c>
      <c r="AP751" s="114" t="str">
        <f t="shared" si="180"/>
        <v/>
      </c>
      <c r="AR751" s="117" t="str">
        <f>IF($C751="", "", IF(IFERROR(INDEX(Ingredients!$AI$11:$AI$310, MATCH($C751, Ingredients!$B$11:$B$310, 0)), "")="", "", IFERROR(INDEX(Ingredients!$AI$11:$AI$310, MATCH($C751, Ingredients!$B$11:$B$310, 0)), "")))</f>
        <v/>
      </c>
      <c r="AT751" s="120" t="str">
        <f t="shared" si="181"/>
        <v/>
      </c>
      <c r="AV751" s="90" t="str">
        <f t="shared" si="171"/>
        <v/>
      </c>
      <c r="AX751" s="90" t="str">
        <f>IF($AV751="", "", COUNTIF($AV$11:$AV$5010, "&lt;"&amp;$AV751)+1+COUNTIF($AV$11:$AV751, $AV751)-1)</f>
        <v/>
      </c>
      <c r="AZ751" s="111" t="str">
        <f>IF($B751="", "", SUMIF('Shopping List'!$AV$11:$AV$25, $B751, 'Shopping List'!$BN$11:$BN$25))</f>
        <v/>
      </c>
      <c r="BB751" s="117" t="str">
        <f t="shared" si="182"/>
        <v/>
      </c>
    </row>
    <row r="752" spans="1:54" x14ac:dyDescent="0.25">
      <c r="A752" s="4"/>
      <c r="B752" s="37"/>
      <c r="C752" s="124"/>
      <c r="D752" s="39"/>
      <c r="E752" s="125"/>
      <c r="F752" s="48"/>
      <c r="G752" s="4"/>
      <c r="H752" s="4"/>
      <c r="I752" s="95" t="str">
        <f>IF($C752="", "", IF(IFERROR(INDEX(Ingredients!$C$11:$C$310, MATCH($C752, Ingredients!$B$11:$B$310, 0)), "")="", "", IFERROR(INDEX(Ingredients!$C$11:$C$310, MATCH($C752, Ingredients!$B$11:$B$310, 0)), "")))</f>
        <v/>
      </c>
      <c r="J752" s="73" t="str">
        <f>IF($B752="", "", IF(IFERROR(INDEX(Meals!$C$11:$C$260, MATCH($B752, Meals!$B$11:$B$260, 0)), "")="", "", IFERROR(INDEX(Meals!$C$11:$C$260, MATCH($B752, Meals!$B$11:$B$260, 0)), "")))</f>
        <v/>
      </c>
      <c r="K752" s="4"/>
      <c r="L752" s="72" t="str">
        <f t="shared" si="172"/>
        <v/>
      </c>
      <c r="M752" s="73" t="str">
        <f t="shared" si="173"/>
        <v/>
      </c>
      <c r="N752" s="4"/>
      <c r="O752" s="78" t="str">
        <f t="shared" si="174"/>
        <v/>
      </c>
      <c r="P752" s="79" t="str">
        <f t="shared" si="175"/>
        <v/>
      </c>
      <c r="Q752" s="4"/>
      <c r="R752" s="90" t="str">
        <f t="shared" si="176"/>
        <v/>
      </c>
      <c r="S752" s="4"/>
      <c r="Y752" s="18" t="str">
        <f t="shared" si="177"/>
        <v/>
      </c>
      <c r="AA752" s="18" t="str">
        <f t="shared" si="168"/>
        <v/>
      </c>
      <c r="AB752" s="18" t="str">
        <f t="shared" si="169"/>
        <v/>
      </c>
      <c r="AC752" s="18" t="str">
        <f t="shared" si="178"/>
        <v/>
      </c>
      <c r="AD752" s="18" t="str">
        <f t="shared" si="178"/>
        <v/>
      </c>
      <c r="AE752" s="18" t="str">
        <f t="shared" si="179"/>
        <v/>
      </c>
      <c r="AG752" s="95" t="str">
        <f>IF($C752="", "", IF(IFERROR(INDEX(Ingredients!C$11:C$310, MATCH($C752, Ingredients!$B$11:$B$310, 0)), "")="", "", IFERROR(INDEX(Ingredients!C$11:C$310, MATCH($C752, Ingredients!$B$11:$B$310, 0)), "")))</f>
        <v/>
      </c>
      <c r="AH752" s="105" t="str">
        <f>IF($C752="", "", IF(IFERROR(INDEX(Ingredients!D$11:D$310, MATCH($C752, Ingredients!$B$11:$B$310, 0)), "")="", "", IFERROR(INDEX(Ingredients!D$11:D$310, MATCH($C752, Ingredients!$B$11:$B$310, 0)), "")))</f>
        <v/>
      </c>
      <c r="AI752" s="106" t="str">
        <f>IF($C752="", "", IF(IFERROR(INDEX(Ingredients!E$11:E$310, MATCH($C752, Ingredients!$B$11:$B$310, 0)), "")="", "", IFERROR(INDEX(Ingredients!E$11:E$310, MATCH($C752, Ingredients!$B$11:$B$310, 0)), "")))</f>
        <v/>
      </c>
      <c r="AJ752" s="108" t="str">
        <f>IF($C752="", "", IF(IFERROR(INDEX(Ingredients!F$11:F$310, MATCH($C752, Ingredients!$B$11:$B$310, 0)), "")="", "", IFERROR(INDEX(Ingredients!F$11:F$310, MATCH($C752, Ingredients!$B$11:$B$310, 0)), "")))</f>
        <v/>
      </c>
      <c r="AK752" s="106" t="str">
        <f>IF($C752="", "", IF(IFERROR(INDEX(Ingredients!G$11:G$310, MATCH($C752, Ingredients!$B$11:$B$310, 0)), "")="", "", IFERROR(INDEX(Ingredients!G$11:G$310, MATCH($C752, Ingredients!$B$11:$B$310, 0)), "")))</f>
        <v/>
      </c>
      <c r="AL752" s="79" t="str">
        <f>IF($C752="", "", IF(IFERROR(INDEX(Ingredients!H$11:H$310, MATCH($C752, Ingredients!$B$11:$B$310, 0)), "")="", "", IFERROR(INDEX(Ingredients!H$11:H$310, MATCH($C752, Ingredients!$B$11:$B$310, 0)), "")))</f>
        <v/>
      </c>
      <c r="AN752" s="83" t="str">
        <f t="shared" si="170"/>
        <v/>
      </c>
      <c r="AP752" s="114" t="str">
        <f t="shared" si="180"/>
        <v/>
      </c>
      <c r="AR752" s="117" t="str">
        <f>IF($C752="", "", IF(IFERROR(INDEX(Ingredients!$AI$11:$AI$310, MATCH($C752, Ingredients!$B$11:$B$310, 0)), "")="", "", IFERROR(INDEX(Ingredients!$AI$11:$AI$310, MATCH($C752, Ingredients!$B$11:$B$310, 0)), "")))</f>
        <v/>
      </c>
      <c r="AT752" s="120" t="str">
        <f t="shared" si="181"/>
        <v/>
      </c>
      <c r="AV752" s="90" t="str">
        <f t="shared" si="171"/>
        <v/>
      </c>
      <c r="AX752" s="90" t="str">
        <f>IF($AV752="", "", COUNTIF($AV$11:$AV$5010, "&lt;"&amp;$AV752)+1+COUNTIF($AV$11:$AV752, $AV752)-1)</f>
        <v/>
      </c>
      <c r="AZ752" s="111" t="str">
        <f>IF($B752="", "", SUMIF('Shopping List'!$AV$11:$AV$25, $B752, 'Shopping List'!$BN$11:$BN$25))</f>
        <v/>
      </c>
      <c r="BB752" s="117" t="str">
        <f t="shared" si="182"/>
        <v/>
      </c>
    </row>
    <row r="753" spans="1:54" x14ac:dyDescent="0.25">
      <c r="A753" s="4"/>
      <c r="B753" s="37"/>
      <c r="C753" s="124"/>
      <c r="D753" s="39"/>
      <c r="E753" s="125"/>
      <c r="F753" s="48"/>
      <c r="G753" s="4"/>
      <c r="H753" s="4"/>
      <c r="I753" s="95" t="str">
        <f>IF($C753="", "", IF(IFERROR(INDEX(Ingredients!$C$11:$C$310, MATCH($C753, Ingredients!$B$11:$B$310, 0)), "")="", "", IFERROR(INDEX(Ingredients!$C$11:$C$310, MATCH($C753, Ingredients!$B$11:$B$310, 0)), "")))</f>
        <v/>
      </c>
      <c r="J753" s="73" t="str">
        <f>IF($B753="", "", IF(IFERROR(INDEX(Meals!$C$11:$C$260, MATCH($B753, Meals!$B$11:$B$260, 0)), "")="", "", IFERROR(INDEX(Meals!$C$11:$C$260, MATCH($B753, Meals!$B$11:$B$260, 0)), "")))</f>
        <v/>
      </c>
      <c r="K753" s="4"/>
      <c r="L753" s="72" t="str">
        <f t="shared" si="172"/>
        <v/>
      </c>
      <c r="M753" s="73" t="str">
        <f t="shared" si="173"/>
        <v/>
      </c>
      <c r="N753" s="4"/>
      <c r="O753" s="78" t="str">
        <f t="shared" si="174"/>
        <v/>
      </c>
      <c r="P753" s="79" t="str">
        <f t="shared" si="175"/>
        <v/>
      </c>
      <c r="Q753" s="4"/>
      <c r="R753" s="90" t="str">
        <f t="shared" si="176"/>
        <v/>
      </c>
      <c r="S753" s="4"/>
      <c r="Y753" s="18" t="str">
        <f t="shared" si="177"/>
        <v/>
      </c>
      <c r="AA753" s="18" t="str">
        <f t="shared" si="168"/>
        <v/>
      </c>
      <c r="AB753" s="18" t="str">
        <f t="shared" si="169"/>
        <v/>
      </c>
      <c r="AC753" s="18" t="str">
        <f t="shared" si="178"/>
        <v/>
      </c>
      <c r="AD753" s="18" t="str">
        <f t="shared" si="178"/>
        <v/>
      </c>
      <c r="AE753" s="18" t="str">
        <f t="shared" si="179"/>
        <v/>
      </c>
      <c r="AG753" s="95" t="str">
        <f>IF($C753="", "", IF(IFERROR(INDEX(Ingredients!C$11:C$310, MATCH($C753, Ingredients!$B$11:$B$310, 0)), "")="", "", IFERROR(INDEX(Ingredients!C$11:C$310, MATCH($C753, Ingredients!$B$11:$B$310, 0)), "")))</f>
        <v/>
      </c>
      <c r="AH753" s="105" t="str">
        <f>IF($C753="", "", IF(IFERROR(INDEX(Ingredients!D$11:D$310, MATCH($C753, Ingredients!$B$11:$B$310, 0)), "")="", "", IFERROR(INDEX(Ingredients!D$11:D$310, MATCH($C753, Ingredients!$B$11:$B$310, 0)), "")))</f>
        <v/>
      </c>
      <c r="AI753" s="106" t="str">
        <f>IF($C753="", "", IF(IFERROR(INDEX(Ingredients!E$11:E$310, MATCH($C753, Ingredients!$B$11:$B$310, 0)), "")="", "", IFERROR(INDEX(Ingredients!E$11:E$310, MATCH($C753, Ingredients!$B$11:$B$310, 0)), "")))</f>
        <v/>
      </c>
      <c r="AJ753" s="108" t="str">
        <f>IF($C753="", "", IF(IFERROR(INDEX(Ingredients!F$11:F$310, MATCH($C753, Ingredients!$B$11:$B$310, 0)), "")="", "", IFERROR(INDEX(Ingredients!F$11:F$310, MATCH($C753, Ingredients!$B$11:$B$310, 0)), "")))</f>
        <v/>
      </c>
      <c r="AK753" s="106" t="str">
        <f>IF($C753="", "", IF(IFERROR(INDEX(Ingredients!G$11:G$310, MATCH($C753, Ingredients!$B$11:$B$310, 0)), "")="", "", IFERROR(INDEX(Ingredients!G$11:G$310, MATCH($C753, Ingredients!$B$11:$B$310, 0)), "")))</f>
        <v/>
      </c>
      <c r="AL753" s="79" t="str">
        <f>IF($C753="", "", IF(IFERROR(INDEX(Ingredients!H$11:H$310, MATCH($C753, Ingredients!$B$11:$B$310, 0)), "")="", "", IFERROR(INDEX(Ingredients!H$11:H$310, MATCH($C753, Ingredients!$B$11:$B$310, 0)), "")))</f>
        <v/>
      </c>
      <c r="AN753" s="83" t="str">
        <f t="shared" si="170"/>
        <v/>
      </c>
      <c r="AP753" s="114" t="str">
        <f t="shared" si="180"/>
        <v/>
      </c>
      <c r="AR753" s="117" t="str">
        <f>IF($C753="", "", IF(IFERROR(INDEX(Ingredients!$AI$11:$AI$310, MATCH($C753, Ingredients!$B$11:$B$310, 0)), "")="", "", IFERROR(INDEX(Ingredients!$AI$11:$AI$310, MATCH($C753, Ingredients!$B$11:$B$310, 0)), "")))</f>
        <v/>
      </c>
      <c r="AT753" s="120" t="str">
        <f t="shared" si="181"/>
        <v/>
      </c>
      <c r="AV753" s="90" t="str">
        <f t="shared" si="171"/>
        <v/>
      </c>
      <c r="AX753" s="90" t="str">
        <f>IF($AV753="", "", COUNTIF($AV$11:$AV$5010, "&lt;"&amp;$AV753)+1+COUNTIF($AV$11:$AV753, $AV753)-1)</f>
        <v/>
      </c>
      <c r="AZ753" s="111" t="str">
        <f>IF($B753="", "", SUMIF('Shopping List'!$AV$11:$AV$25, $B753, 'Shopping List'!$BN$11:$BN$25))</f>
        <v/>
      </c>
      <c r="BB753" s="117" t="str">
        <f t="shared" si="182"/>
        <v/>
      </c>
    </row>
    <row r="754" spans="1:54" x14ac:dyDescent="0.25">
      <c r="A754" s="4"/>
      <c r="B754" s="37"/>
      <c r="C754" s="124"/>
      <c r="D754" s="39"/>
      <c r="E754" s="125"/>
      <c r="F754" s="48"/>
      <c r="G754" s="4"/>
      <c r="H754" s="4"/>
      <c r="I754" s="95" t="str">
        <f>IF($C754="", "", IF(IFERROR(INDEX(Ingredients!$C$11:$C$310, MATCH($C754, Ingredients!$B$11:$B$310, 0)), "")="", "", IFERROR(INDEX(Ingredients!$C$11:$C$310, MATCH($C754, Ingredients!$B$11:$B$310, 0)), "")))</f>
        <v/>
      </c>
      <c r="J754" s="73" t="str">
        <f>IF($B754="", "", IF(IFERROR(INDEX(Meals!$C$11:$C$260, MATCH($B754, Meals!$B$11:$B$260, 0)), "")="", "", IFERROR(INDEX(Meals!$C$11:$C$260, MATCH($B754, Meals!$B$11:$B$260, 0)), "")))</f>
        <v/>
      </c>
      <c r="K754" s="4"/>
      <c r="L754" s="72" t="str">
        <f t="shared" si="172"/>
        <v/>
      </c>
      <c r="M754" s="73" t="str">
        <f t="shared" si="173"/>
        <v/>
      </c>
      <c r="N754" s="4"/>
      <c r="O754" s="78" t="str">
        <f t="shared" si="174"/>
        <v/>
      </c>
      <c r="P754" s="79" t="str">
        <f t="shared" si="175"/>
        <v/>
      </c>
      <c r="Q754" s="4"/>
      <c r="R754" s="90" t="str">
        <f t="shared" si="176"/>
        <v/>
      </c>
      <c r="S754" s="4"/>
      <c r="Y754" s="18" t="str">
        <f t="shared" si="177"/>
        <v/>
      </c>
      <c r="AA754" s="18" t="str">
        <f t="shared" si="168"/>
        <v/>
      </c>
      <c r="AB754" s="18" t="str">
        <f t="shared" si="169"/>
        <v/>
      </c>
      <c r="AC754" s="18" t="str">
        <f t="shared" si="178"/>
        <v/>
      </c>
      <c r="AD754" s="18" t="str">
        <f t="shared" si="178"/>
        <v/>
      </c>
      <c r="AE754" s="18" t="str">
        <f t="shared" si="179"/>
        <v/>
      </c>
      <c r="AG754" s="95" t="str">
        <f>IF($C754="", "", IF(IFERROR(INDEX(Ingredients!C$11:C$310, MATCH($C754, Ingredients!$B$11:$B$310, 0)), "")="", "", IFERROR(INDEX(Ingredients!C$11:C$310, MATCH($C754, Ingredients!$B$11:$B$310, 0)), "")))</f>
        <v/>
      </c>
      <c r="AH754" s="105" t="str">
        <f>IF($C754="", "", IF(IFERROR(INDEX(Ingredients!D$11:D$310, MATCH($C754, Ingredients!$B$11:$B$310, 0)), "")="", "", IFERROR(INDEX(Ingredients!D$11:D$310, MATCH($C754, Ingredients!$B$11:$B$310, 0)), "")))</f>
        <v/>
      </c>
      <c r="AI754" s="106" t="str">
        <f>IF($C754="", "", IF(IFERROR(INDEX(Ingredients!E$11:E$310, MATCH($C754, Ingredients!$B$11:$B$310, 0)), "")="", "", IFERROR(INDEX(Ingredients!E$11:E$310, MATCH($C754, Ingredients!$B$11:$B$310, 0)), "")))</f>
        <v/>
      </c>
      <c r="AJ754" s="108" t="str">
        <f>IF($C754="", "", IF(IFERROR(INDEX(Ingredients!F$11:F$310, MATCH($C754, Ingredients!$B$11:$B$310, 0)), "")="", "", IFERROR(INDEX(Ingredients!F$11:F$310, MATCH($C754, Ingredients!$B$11:$B$310, 0)), "")))</f>
        <v/>
      </c>
      <c r="AK754" s="106" t="str">
        <f>IF($C754="", "", IF(IFERROR(INDEX(Ingredients!G$11:G$310, MATCH($C754, Ingredients!$B$11:$B$310, 0)), "")="", "", IFERROR(INDEX(Ingredients!G$11:G$310, MATCH($C754, Ingredients!$B$11:$B$310, 0)), "")))</f>
        <v/>
      </c>
      <c r="AL754" s="79" t="str">
        <f>IF($C754="", "", IF(IFERROR(INDEX(Ingredients!H$11:H$310, MATCH($C754, Ingredients!$B$11:$B$310, 0)), "")="", "", IFERROR(INDEX(Ingredients!H$11:H$310, MATCH($C754, Ingredients!$B$11:$B$310, 0)), "")))</f>
        <v/>
      </c>
      <c r="AN754" s="83" t="str">
        <f t="shared" si="170"/>
        <v/>
      </c>
      <c r="AP754" s="114" t="str">
        <f t="shared" si="180"/>
        <v/>
      </c>
      <c r="AR754" s="117" t="str">
        <f>IF($C754="", "", IF(IFERROR(INDEX(Ingredients!$AI$11:$AI$310, MATCH($C754, Ingredients!$B$11:$B$310, 0)), "")="", "", IFERROR(INDEX(Ingredients!$AI$11:$AI$310, MATCH($C754, Ingredients!$B$11:$B$310, 0)), "")))</f>
        <v/>
      </c>
      <c r="AT754" s="120" t="str">
        <f t="shared" si="181"/>
        <v/>
      </c>
      <c r="AV754" s="90" t="str">
        <f t="shared" si="171"/>
        <v/>
      </c>
      <c r="AX754" s="90" t="str">
        <f>IF($AV754="", "", COUNTIF($AV$11:$AV$5010, "&lt;"&amp;$AV754)+1+COUNTIF($AV$11:$AV754, $AV754)-1)</f>
        <v/>
      </c>
      <c r="AZ754" s="111" t="str">
        <f>IF($B754="", "", SUMIF('Shopping List'!$AV$11:$AV$25, $B754, 'Shopping List'!$BN$11:$BN$25))</f>
        <v/>
      </c>
      <c r="BB754" s="117" t="str">
        <f t="shared" si="182"/>
        <v/>
      </c>
    </row>
    <row r="755" spans="1:54" x14ac:dyDescent="0.25">
      <c r="A755" s="4"/>
      <c r="B755" s="37"/>
      <c r="C755" s="124"/>
      <c r="D755" s="39"/>
      <c r="E755" s="125"/>
      <c r="F755" s="48"/>
      <c r="G755" s="4"/>
      <c r="H755" s="4"/>
      <c r="I755" s="95" t="str">
        <f>IF($C755="", "", IF(IFERROR(INDEX(Ingredients!$C$11:$C$310, MATCH($C755, Ingredients!$B$11:$B$310, 0)), "")="", "", IFERROR(INDEX(Ingredients!$C$11:$C$310, MATCH($C755, Ingredients!$B$11:$B$310, 0)), "")))</f>
        <v/>
      </c>
      <c r="J755" s="73" t="str">
        <f>IF($B755="", "", IF(IFERROR(INDEX(Meals!$C$11:$C$260, MATCH($B755, Meals!$B$11:$B$260, 0)), "")="", "", IFERROR(INDEX(Meals!$C$11:$C$260, MATCH($B755, Meals!$B$11:$B$260, 0)), "")))</f>
        <v/>
      </c>
      <c r="K755" s="4"/>
      <c r="L755" s="72" t="str">
        <f t="shared" si="172"/>
        <v/>
      </c>
      <c r="M755" s="73" t="str">
        <f t="shared" si="173"/>
        <v/>
      </c>
      <c r="N755" s="4"/>
      <c r="O755" s="78" t="str">
        <f t="shared" si="174"/>
        <v/>
      </c>
      <c r="P755" s="79" t="str">
        <f t="shared" si="175"/>
        <v/>
      </c>
      <c r="Q755" s="4"/>
      <c r="R755" s="90" t="str">
        <f t="shared" si="176"/>
        <v/>
      </c>
      <c r="S755" s="4"/>
      <c r="Y755" s="18" t="str">
        <f t="shared" si="177"/>
        <v/>
      </c>
      <c r="AA755" s="18" t="str">
        <f t="shared" si="168"/>
        <v/>
      </c>
      <c r="AB755" s="18" t="str">
        <f t="shared" si="169"/>
        <v/>
      </c>
      <c r="AC755" s="18" t="str">
        <f t="shared" si="178"/>
        <v/>
      </c>
      <c r="AD755" s="18" t="str">
        <f t="shared" si="178"/>
        <v/>
      </c>
      <c r="AE755" s="18" t="str">
        <f t="shared" si="179"/>
        <v/>
      </c>
      <c r="AG755" s="95" t="str">
        <f>IF($C755="", "", IF(IFERROR(INDEX(Ingredients!C$11:C$310, MATCH($C755, Ingredients!$B$11:$B$310, 0)), "")="", "", IFERROR(INDEX(Ingredients!C$11:C$310, MATCH($C755, Ingredients!$B$11:$B$310, 0)), "")))</f>
        <v/>
      </c>
      <c r="AH755" s="105" t="str">
        <f>IF($C755="", "", IF(IFERROR(INDEX(Ingredients!D$11:D$310, MATCH($C755, Ingredients!$B$11:$B$310, 0)), "")="", "", IFERROR(INDEX(Ingredients!D$11:D$310, MATCH($C755, Ingredients!$B$11:$B$310, 0)), "")))</f>
        <v/>
      </c>
      <c r="AI755" s="106" t="str">
        <f>IF($C755="", "", IF(IFERROR(INDEX(Ingredients!E$11:E$310, MATCH($C755, Ingredients!$B$11:$B$310, 0)), "")="", "", IFERROR(INDEX(Ingredients!E$11:E$310, MATCH($C755, Ingredients!$B$11:$B$310, 0)), "")))</f>
        <v/>
      </c>
      <c r="AJ755" s="108" t="str">
        <f>IF($C755="", "", IF(IFERROR(INDEX(Ingredients!F$11:F$310, MATCH($C755, Ingredients!$B$11:$B$310, 0)), "")="", "", IFERROR(INDEX(Ingredients!F$11:F$310, MATCH($C755, Ingredients!$B$11:$B$310, 0)), "")))</f>
        <v/>
      </c>
      <c r="AK755" s="106" t="str">
        <f>IF($C755="", "", IF(IFERROR(INDEX(Ingredients!G$11:G$310, MATCH($C755, Ingredients!$B$11:$B$310, 0)), "")="", "", IFERROR(INDEX(Ingredients!G$11:G$310, MATCH($C755, Ingredients!$B$11:$B$310, 0)), "")))</f>
        <v/>
      </c>
      <c r="AL755" s="79" t="str">
        <f>IF($C755="", "", IF(IFERROR(INDEX(Ingredients!H$11:H$310, MATCH($C755, Ingredients!$B$11:$B$310, 0)), "")="", "", IFERROR(INDEX(Ingredients!H$11:H$310, MATCH($C755, Ingredients!$B$11:$B$310, 0)), "")))</f>
        <v/>
      </c>
      <c r="AN755" s="83" t="str">
        <f t="shared" si="170"/>
        <v/>
      </c>
      <c r="AP755" s="114" t="str">
        <f t="shared" si="180"/>
        <v/>
      </c>
      <c r="AR755" s="117" t="str">
        <f>IF($C755="", "", IF(IFERROR(INDEX(Ingredients!$AI$11:$AI$310, MATCH($C755, Ingredients!$B$11:$B$310, 0)), "")="", "", IFERROR(INDEX(Ingredients!$AI$11:$AI$310, MATCH($C755, Ingredients!$B$11:$B$310, 0)), "")))</f>
        <v/>
      </c>
      <c r="AT755" s="120" t="str">
        <f t="shared" si="181"/>
        <v/>
      </c>
      <c r="AV755" s="90" t="str">
        <f t="shared" si="171"/>
        <v/>
      </c>
      <c r="AX755" s="90" t="str">
        <f>IF($AV755="", "", COUNTIF($AV$11:$AV$5010, "&lt;"&amp;$AV755)+1+COUNTIF($AV$11:$AV755, $AV755)-1)</f>
        <v/>
      </c>
      <c r="AZ755" s="111" t="str">
        <f>IF($B755="", "", SUMIF('Shopping List'!$AV$11:$AV$25, $B755, 'Shopping List'!$BN$11:$BN$25))</f>
        <v/>
      </c>
      <c r="BB755" s="117" t="str">
        <f t="shared" si="182"/>
        <v/>
      </c>
    </row>
    <row r="756" spans="1:54" x14ac:dyDescent="0.25">
      <c r="A756" s="4"/>
      <c r="B756" s="37"/>
      <c r="C756" s="124"/>
      <c r="D756" s="39"/>
      <c r="E756" s="125"/>
      <c r="F756" s="48"/>
      <c r="G756" s="4"/>
      <c r="H756" s="4"/>
      <c r="I756" s="95" t="str">
        <f>IF($C756="", "", IF(IFERROR(INDEX(Ingredients!$C$11:$C$310, MATCH($C756, Ingredients!$B$11:$B$310, 0)), "")="", "", IFERROR(INDEX(Ingredients!$C$11:$C$310, MATCH($C756, Ingredients!$B$11:$B$310, 0)), "")))</f>
        <v/>
      </c>
      <c r="J756" s="73" t="str">
        <f>IF($B756="", "", IF(IFERROR(INDEX(Meals!$C$11:$C$260, MATCH($B756, Meals!$B$11:$B$260, 0)), "")="", "", IFERROR(INDEX(Meals!$C$11:$C$260, MATCH($B756, Meals!$B$11:$B$260, 0)), "")))</f>
        <v/>
      </c>
      <c r="K756" s="4"/>
      <c r="L756" s="72" t="str">
        <f t="shared" si="172"/>
        <v/>
      </c>
      <c r="M756" s="73" t="str">
        <f t="shared" si="173"/>
        <v/>
      </c>
      <c r="N756" s="4"/>
      <c r="O756" s="78" t="str">
        <f t="shared" si="174"/>
        <v/>
      </c>
      <c r="P756" s="79" t="str">
        <f t="shared" si="175"/>
        <v/>
      </c>
      <c r="Q756" s="4"/>
      <c r="R756" s="90" t="str">
        <f t="shared" si="176"/>
        <v/>
      </c>
      <c r="S756" s="4"/>
      <c r="Y756" s="18" t="str">
        <f t="shared" si="177"/>
        <v/>
      </c>
      <c r="AA756" s="18" t="str">
        <f t="shared" si="168"/>
        <v/>
      </c>
      <c r="AB756" s="18" t="str">
        <f t="shared" si="169"/>
        <v/>
      </c>
      <c r="AC756" s="18" t="str">
        <f t="shared" si="178"/>
        <v/>
      </c>
      <c r="AD756" s="18" t="str">
        <f t="shared" si="178"/>
        <v/>
      </c>
      <c r="AE756" s="18" t="str">
        <f t="shared" si="179"/>
        <v/>
      </c>
      <c r="AG756" s="95" t="str">
        <f>IF($C756="", "", IF(IFERROR(INDEX(Ingredients!C$11:C$310, MATCH($C756, Ingredients!$B$11:$B$310, 0)), "")="", "", IFERROR(INDEX(Ingredients!C$11:C$310, MATCH($C756, Ingredients!$B$11:$B$310, 0)), "")))</f>
        <v/>
      </c>
      <c r="AH756" s="105" t="str">
        <f>IF($C756="", "", IF(IFERROR(INDEX(Ingredients!D$11:D$310, MATCH($C756, Ingredients!$B$11:$B$310, 0)), "")="", "", IFERROR(INDEX(Ingredients!D$11:D$310, MATCH($C756, Ingredients!$B$11:$B$310, 0)), "")))</f>
        <v/>
      </c>
      <c r="AI756" s="106" t="str">
        <f>IF($C756="", "", IF(IFERROR(INDEX(Ingredients!E$11:E$310, MATCH($C756, Ingredients!$B$11:$B$310, 0)), "")="", "", IFERROR(INDEX(Ingredients!E$11:E$310, MATCH($C756, Ingredients!$B$11:$B$310, 0)), "")))</f>
        <v/>
      </c>
      <c r="AJ756" s="108" t="str">
        <f>IF($C756="", "", IF(IFERROR(INDEX(Ingredients!F$11:F$310, MATCH($C756, Ingredients!$B$11:$B$310, 0)), "")="", "", IFERROR(INDEX(Ingredients!F$11:F$310, MATCH($C756, Ingredients!$B$11:$B$310, 0)), "")))</f>
        <v/>
      </c>
      <c r="AK756" s="106" t="str">
        <f>IF($C756="", "", IF(IFERROR(INDEX(Ingredients!G$11:G$310, MATCH($C756, Ingredients!$B$11:$B$310, 0)), "")="", "", IFERROR(INDEX(Ingredients!G$11:G$310, MATCH($C756, Ingredients!$B$11:$B$310, 0)), "")))</f>
        <v/>
      </c>
      <c r="AL756" s="79" t="str">
        <f>IF($C756="", "", IF(IFERROR(INDEX(Ingredients!H$11:H$310, MATCH($C756, Ingredients!$B$11:$B$310, 0)), "")="", "", IFERROR(INDEX(Ingredients!H$11:H$310, MATCH($C756, Ingredients!$B$11:$B$310, 0)), "")))</f>
        <v/>
      </c>
      <c r="AN756" s="83" t="str">
        <f t="shared" si="170"/>
        <v/>
      </c>
      <c r="AP756" s="114" t="str">
        <f t="shared" si="180"/>
        <v/>
      </c>
      <c r="AR756" s="117" t="str">
        <f>IF($C756="", "", IF(IFERROR(INDEX(Ingredients!$AI$11:$AI$310, MATCH($C756, Ingredients!$B$11:$B$310, 0)), "")="", "", IFERROR(INDEX(Ingredients!$AI$11:$AI$310, MATCH($C756, Ingredients!$B$11:$B$310, 0)), "")))</f>
        <v/>
      </c>
      <c r="AT756" s="120" t="str">
        <f t="shared" si="181"/>
        <v/>
      </c>
      <c r="AV756" s="90" t="str">
        <f t="shared" si="171"/>
        <v/>
      </c>
      <c r="AX756" s="90" t="str">
        <f>IF($AV756="", "", COUNTIF($AV$11:$AV$5010, "&lt;"&amp;$AV756)+1+COUNTIF($AV$11:$AV756, $AV756)-1)</f>
        <v/>
      </c>
      <c r="AZ756" s="111" t="str">
        <f>IF($B756="", "", SUMIF('Shopping List'!$AV$11:$AV$25, $B756, 'Shopping List'!$BN$11:$BN$25))</f>
        <v/>
      </c>
      <c r="BB756" s="117" t="str">
        <f t="shared" si="182"/>
        <v/>
      </c>
    </row>
    <row r="757" spans="1:54" x14ac:dyDescent="0.25">
      <c r="A757" s="4"/>
      <c r="B757" s="37"/>
      <c r="C757" s="124"/>
      <c r="D757" s="39"/>
      <c r="E757" s="125"/>
      <c r="F757" s="48"/>
      <c r="G757" s="4"/>
      <c r="H757" s="4"/>
      <c r="I757" s="95" t="str">
        <f>IF($C757="", "", IF(IFERROR(INDEX(Ingredients!$C$11:$C$310, MATCH($C757, Ingredients!$B$11:$B$310, 0)), "")="", "", IFERROR(INDEX(Ingredients!$C$11:$C$310, MATCH($C757, Ingredients!$B$11:$B$310, 0)), "")))</f>
        <v/>
      </c>
      <c r="J757" s="73" t="str">
        <f>IF($B757="", "", IF(IFERROR(INDEX(Meals!$C$11:$C$260, MATCH($B757, Meals!$B$11:$B$260, 0)), "")="", "", IFERROR(INDEX(Meals!$C$11:$C$260, MATCH($B757, Meals!$B$11:$B$260, 0)), "")))</f>
        <v/>
      </c>
      <c r="K757" s="4"/>
      <c r="L757" s="72" t="str">
        <f t="shared" si="172"/>
        <v/>
      </c>
      <c r="M757" s="73" t="str">
        <f t="shared" si="173"/>
        <v/>
      </c>
      <c r="N757" s="4"/>
      <c r="O757" s="78" t="str">
        <f t="shared" si="174"/>
        <v/>
      </c>
      <c r="P757" s="79" t="str">
        <f t="shared" si="175"/>
        <v/>
      </c>
      <c r="Q757" s="4"/>
      <c r="R757" s="90" t="str">
        <f t="shared" si="176"/>
        <v/>
      </c>
      <c r="S757" s="4"/>
      <c r="Y757" s="18" t="str">
        <f t="shared" si="177"/>
        <v/>
      </c>
      <c r="AA757" s="18" t="str">
        <f t="shared" si="168"/>
        <v/>
      </c>
      <c r="AB757" s="18" t="str">
        <f t="shared" si="169"/>
        <v/>
      </c>
      <c r="AC757" s="18" t="str">
        <f t="shared" si="178"/>
        <v/>
      </c>
      <c r="AD757" s="18" t="str">
        <f t="shared" si="178"/>
        <v/>
      </c>
      <c r="AE757" s="18" t="str">
        <f t="shared" si="179"/>
        <v/>
      </c>
      <c r="AG757" s="95" t="str">
        <f>IF($C757="", "", IF(IFERROR(INDEX(Ingredients!C$11:C$310, MATCH($C757, Ingredients!$B$11:$B$310, 0)), "")="", "", IFERROR(INDEX(Ingredients!C$11:C$310, MATCH($C757, Ingredients!$B$11:$B$310, 0)), "")))</f>
        <v/>
      </c>
      <c r="AH757" s="105" t="str">
        <f>IF($C757="", "", IF(IFERROR(INDEX(Ingredients!D$11:D$310, MATCH($C757, Ingredients!$B$11:$B$310, 0)), "")="", "", IFERROR(INDEX(Ingredients!D$11:D$310, MATCH($C757, Ingredients!$B$11:$B$310, 0)), "")))</f>
        <v/>
      </c>
      <c r="AI757" s="106" t="str">
        <f>IF($C757="", "", IF(IFERROR(INDEX(Ingredients!E$11:E$310, MATCH($C757, Ingredients!$B$11:$B$310, 0)), "")="", "", IFERROR(INDEX(Ingredients!E$11:E$310, MATCH($C757, Ingredients!$B$11:$B$310, 0)), "")))</f>
        <v/>
      </c>
      <c r="AJ757" s="108" t="str">
        <f>IF($C757="", "", IF(IFERROR(INDEX(Ingredients!F$11:F$310, MATCH($C757, Ingredients!$B$11:$B$310, 0)), "")="", "", IFERROR(INDEX(Ingredients!F$11:F$310, MATCH($C757, Ingredients!$B$11:$B$310, 0)), "")))</f>
        <v/>
      </c>
      <c r="AK757" s="106" t="str">
        <f>IF($C757="", "", IF(IFERROR(INDEX(Ingredients!G$11:G$310, MATCH($C757, Ingredients!$B$11:$B$310, 0)), "")="", "", IFERROR(INDEX(Ingredients!G$11:G$310, MATCH($C757, Ingredients!$B$11:$B$310, 0)), "")))</f>
        <v/>
      </c>
      <c r="AL757" s="79" t="str">
        <f>IF($C757="", "", IF(IFERROR(INDEX(Ingredients!H$11:H$310, MATCH($C757, Ingredients!$B$11:$B$310, 0)), "")="", "", IFERROR(INDEX(Ingredients!H$11:H$310, MATCH($C757, Ingredients!$B$11:$B$310, 0)), "")))</f>
        <v/>
      </c>
      <c r="AN757" s="83" t="str">
        <f t="shared" si="170"/>
        <v/>
      </c>
      <c r="AP757" s="114" t="str">
        <f t="shared" si="180"/>
        <v/>
      </c>
      <c r="AR757" s="117" t="str">
        <f>IF($C757="", "", IF(IFERROR(INDEX(Ingredients!$AI$11:$AI$310, MATCH($C757, Ingredients!$B$11:$B$310, 0)), "")="", "", IFERROR(INDEX(Ingredients!$AI$11:$AI$310, MATCH($C757, Ingredients!$B$11:$B$310, 0)), "")))</f>
        <v/>
      </c>
      <c r="AT757" s="120" t="str">
        <f t="shared" si="181"/>
        <v/>
      </c>
      <c r="AV757" s="90" t="str">
        <f t="shared" si="171"/>
        <v/>
      </c>
      <c r="AX757" s="90" t="str">
        <f>IF($AV757="", "", COUNTIF($AV$11:$AV$5010, "&lt;"&amp;$AV757)+1+COUNTIF($AV$11:$AV757, $AV757)-1)</f>
        <v/>
      </c>
      <c r="AZ757" s="111" t="str">
        <f>IF($B757="", "", SUMIF('Shopping List'!$AV$11:$AV$25, $B757, 'Shopping List'!$BN$11:$BN$25))</f>
        <v/>
      </c>
      <c r="BB757" s="117" t="str">
        <f t="shared" si="182"/>
        <v/>
      </c>
    </row>
    <row r="758" spans="1:54" x14ac:dyDescent="0.25">
      <c r="A758" s="4"/>
      <c r="B758" s="37"/>
      <c r="C758" s="124"/>
      <c r="D758" s="39"/>
      <c r="E758" s="125"/>
      <c r="F758" s="48"/>
      <c r="G758" s="4"/>
      <c r="H758" s="4"/>
      <c r="I758" s="95" t="str">
        <f>IF($C758="", "", IF(IFERROR(INDEX(Ingredients!$C$11:$C$310, MATCH($C758, Ingredients!$B$11:$B$310, 0)), "")="", "", IFERROR(INDEX(Ingredients!$C$11:$C$310, MATCH($C758, Ingredients!$B$11:$B$310, 0)), "")))</f>
        <v/>
      </c>
      <c r="J758" s="73" t="str">
        <f>IF($B758="", "", IF(IFERROR(INDEX(Meals!$C$11:$C$260, MATCH($B758, Meals!$B$11:$B$260, 0)), "")="", "", IFERROR(INDEX(Meals!$C$11:$C$260, MATCH($B758, Meals!$B$11:$B$260, 0)), "")))</f>
        <v/>
      </c>
      <c r="K758" s="4"/>
      <c r="L758" s="72" t="str">
        <f t="shared" si="172"/>
        <v/>
      </c>
      <c r="M758" s="73" t="str">
        <f t="shared" si="173"/>
        <v/>
      </c>
      <c r="N758" s="4"/>
      <c r="O758" s="78" t="str">
        <f t="shared" si="174"/>
        <v/>
      </c>
      <c r="P758" s="79" t="str">
        <f t="shared" si="175"/>
        <v/>
      </c>
      <c r="Q758" s="4"/>
      <c r="R758" s="90" t="str">
        <f t="shared" si="176"/>
        <v/>
      </c>
      <c r="S758" s="4"/>
      <c r="Y758" s="18" t="str">
        <f t="shared" si="177"/>
        <v/>
      </c>
      <c r="AA758" s="18" t="str">
        <f t="shared" si="168"/>
        <v/>
      </c>
      <c r="AB758" s="18" t="str">
        <f t="shared" si="169"/>
        <v/>
      </c>
      <c r="AC758" s="18" t="str">
        <f t="shared" si="178"/>
        <v/>
      </c>
      <c r="AD758" s="18" t="str">
        <f t="shared" si="178"/>
        <v/>
      </c>
      <c r="AE758" s="18" t="str">
        <f t="shared" si="179"/>
        <v/>
      </c>
      <c r="AG758" s="95" t="str">
        <f>IF($C758="", "", IF(IFERROR(INDEX(Ingredients!C$11:C$310, MATCH($C758, Ingredients!$B$11:$B$310, 0)), "")="", "", IFERROR(INDEX(Ingredients!C$11:C$310, MATCH($C758, Ingredients!$B$11:$B$310, 0)), "")))</f>
        <v/>
      </c>
      <c r="AH758" s="105" t="str">
        <f>IF($C758="", "", IF(IFERROR(INDEX(Ingredients!D$11:D$310, MATCH($C758, Ingredients!$B$11:$B$310, 0)), "")="", "", IFERROR(INDEX(Ingredients!D$11:D$310, MATCH($C758, Ingredients!$B$11:$B$310, 0)), "")))</f>
        <v/>
      </c>
      <c r="AI758" s="106" t="str">
        <f>IF($C758="", "", IF(IFERROR(INDEX(Ingredients!E$11:E$310, MATCH($C758, Ingredients!$B$11:$B$310, 0)), "")="", "", IFERROR(INDEX(Ingredients!E$11:E$310, MATCH($C758, Ingredients!$B$11:$B$310, 0)), "")))</f>
        <v/>
      </c>
      <c r="AJ758" s="108" t="str">
        <f>IF($C758="", "", IF(IFERROR(INDEX(Ingredients!F$11:F$310, MATCH($C758, Ingredients!$B$11:$B$310, 0)), "")="", "", IFERROR(INDEX(Ingredients!F$11:F$310, MATCH($C758, Ingredients!$B$11:$B$310, 0)), "")))</f>
        <v/>
      </c>
      <c r="AK758" s="106" t="str">
        <f>IF($C758="", "", IF(IFERROR(INDEX(Ingredients!G$11:G$310, MATCH($C758, Ingredients!$B$11:$B$310, 0)), "")="", "", IFERROR(INDEX(Ingredients!G$11:G$310, MATCH($C758, Ingredients!$B$11:$B$310, 0)), "")))</f>
        <v/>
      </c>
      <c r="AL758" s="79" t="str">
        <f>IF($C758="", "", IF(IFERROR(INDEX(Ingredients!H$11:H$310, MATCH($C758, Ingredients!$B$11:$B$310, 0)), "")="", "", IFERROR(INDEX(Ingredients!H$11:H$310, MATCH($C758, Ingredients!$B$11:$B$310, 0)), "")))</f>
        <v/>
      </c>
      <c r="AN758" s="83" t="str">
        <f t="shared" si="170"/>
        <v/>
      </c>
      <c r="AP758" s="114" t="str">
        <f t="shared" si="180"/>
        <v/>
      </c>
      <c r="AR758" s="117" t="str">
        <f>IF($C758="", "", IF(IFERROR(INDEX(Ingredients!$AI$11:$AI$310, MATCH($C758, Ingredients!$B$11:$B$310, 0)), "")="", "", IFERROR(INDEX(Ingredients!$AI$11:$AI$310, MATCH($C758, Ingredients!$B$11:$B$310, 0)), "")))</f>
        <v/>
      </c>
      <c r="AT758" s="120" t="str">
        <f t="shared" si="181"/>
        <v/>
      </c>
      <c r="AV758" s="90" t="str">
        <f t="shared" si="171"/>
        <v/>
      </c>
      <c r="AX758" s="90" t="str">
        <f>IF($AV758="", "", COUNTIF($AV$11:$AV$5010, "&lt;"&amp;$AV758)+1+COUNTIF($AV$11:$AV758, $AV758)-1)</f>
        <v/>
      </c>
      <c r="AZ758" s="111" t="str">
        <f>IF($B758="", "", SUMIF('Shopping List'!$AV$11:$AV$25, $B758, 'Shopping List'!$BN$11:$BN$25))</f>
        <v/>
      </c>
      <c r="BB758" s="117" t="str">
        <f t="shared" si="182"/>
        <v/>
      </c>
    </row>
    <row r="759" spans="1:54" x14ac:dyDescent="0.25">
      <c r="A759" s="4"/>
      <c r="B759" s="37"/>
      <c r="C759" s="124"/>
      <c r="D759" s="39"/>
      <c r="E759" s="125"/>
      <c r="F759" s="48"/>
      <c r="G759" s="4"/>
      <c r="H759" s="4"/>
      <c r="I759" s="95" t="str">
        <f>IF($C759="", "", IF(IFERROR(INDEX(Ingredients!$C$11:$C$310, MATCH($C759, Ingredients!$B$11:$B$310, 0)), "")="", "", IFERROR(INDEX(Ingredients!$C$11:$C$310, MATCH($C759, Ingredients!$B$11:$B$310, 0)), "")))</f>
        <v/>
      </c>
      <c r="J759" s="73" t="str">
        <f>IF($B759="", "", IF(IFERROR(INDEX(Meals!$C$11:$C$260, MATCH($B759, Meals!$B$11:$B$260, 0)), "")="", "", IFERROR(INDEX(Meals!$C$11:$C$260, MATCH($B759, Meals!$B$11:$B$260, 0)), "")))</f>
        <v/>
      </c>
      <c r="K759" s="4"/>
      <c r="L759" s="72" t="str">
        <f t="shared" si="172"/>
        <v/>
      </c>
      <c r="M759" s="73" t="str">
        <f t="shared" si="173"/>
        <v/>
      </c>
      <c r="N759" s="4"/>
      <c r="O759" s="78" t="str">
        <f t="shared" si="174"/>
        <v/>
      </c>
      <c r="P759" s="79" t="str">
        <f t="shared" si="175"/>
        <v/>
      </c>
      <c r="Q759" s="4"/>
      <c r="R759" s="90" t="str">
        <f t="shared" si="176"/>
        <v/>
      </c>
      <c r="S759" s="4"/>
      <c r="Y759" s="18" t="str">
        <f t="shared" si="177"/>
        <v/>
      </c>
      <c r="AA759" s="18" t="str">
        <f t="shared" si="168"/>
        <v/>
      </c>
      <c r="AB759" s="18" t="str">
        <f t="shared" si="169"/>
        <v/>
      </c>
      <c r="AC759" s="18" t="str">
        <f t="shared" si="178"/>
        <v/>
      </c>
      <c r="AD759" s="18" t="str">
        <f t="shared" si="178"/>
        <v/>
      </c>
      <c r="AE759" s="18" t="str">
        <f t="shared" si="179"/>
        <v/>
      </c>
      <c r="AG759" s="95" t="str">
        <f>IF($C759="", "", IF(IFERROR(INDEX(Ingredients!C$11:C$310, MATCH($C759, Ingredients!$B$11:$B$310, 0)), "")="", "", IFERROR(INDEX(Ingredients!C$11:C$310, MATCH($C759, Ingredients!$B$11:$B$310, 0)), "")))</f>
        <v/>
      </c>
      <c r="AH759" s="105" t="str">
        <f>IF($C759="", "", IF(IFERROR(INDEX(Ingredients!D$11:D$310, MATCH($C759, Ingredients!$B$11:$B$310, 0)), "")="", "", IFERROR(INDEX(Ingredients!D$11:D$310, MATCH($C759, Ingredients!$B$11:$B$310, 0)), "")))</f>
        <v/>
      </c>
      <c r="AI759" s="106" t="str">
        <f>IF($C759="", "", IF(IFERROR(INDEX(Ingredients!E$11:E$310, MATCH($C759, Ingredients!$B$11:$B$310, 0)), "")="", "", IFERROR(INDEX(Ingredients!E$11:E$310, MATCH($C759, Ingredients!$B$11:$B$310, 0)), "")))</f>
        <v/>
      </c>
      <c r="AJ759" s="108" t="str">
        <f>IF($C759="", "", IF(IFERROR(INDEX(Ingredients!F$11:F$310, MATCH($C759, Ingredients!$B$11:$B$310, 0)), "")="", "", IFERROR(INDEX(Ingredients!F$11:F$310, MATCH($C759, Ingredients!$B$11:$B$310, 0)), "")))</f>
        <v/>
      </c>
      <c r="AK759" s="106" t="str">
        <f>IF($C759="", "", IF(IFERROR(INDEX(Ingredients!G$11:G$310, MATCH($C759, Ingredients!$B$11:$B$310, 0)), "")="", "", IFERROR(INDEX(Ingredients!G$11:G$310, MATCH($C759, Ingredients!$B$11:$B$310, 0)), "")))</f>
        <v/>
      </c>
      <c r="AL759" s="79" t="str">
        <f>IF($C759="", "", IF(IFERROR(INDEX(Ingredients!H$11:H$310, MATCH($C759, Ingredients!$B$11:$B$310, 0)), "")="", "", IFERROR(INDEX(Ingredients!H$11:H$310, MATCH($C759, Ingredients!$B$11:$B$310, 0)), "")))</f>
        <v/>
      </c>
      <c r="AN759" s="83" t="str">
        <f t="shared" si="170"/>
        <v/>
      </c>
      <c r="AP759" s="114" t="str">
        <f t="shared" si="180"/>
        <v/>
      </c>
      <c r="AR759" s="117" t="str">
        <f>IF($C759="", "", IF(IFERROR(INDEX(Ingredients!$AI$11:$AI$310, MATCH($C759, Ingredients!$B$11:$B$310, 0)), "")="", "", IFERROR(INDEX(Ingredients!$AI$11:$AI$310, MATCH($C759, Ingredients!$B$11:$B$310, 0)), "")))</f>
        <v/>
      </c>
      <c r="AT759" s="120" t="str">
        <f t="shared" si="181"/>
        <v/>
      </c>
      <c r="AV759" s="90" t="str">
        <f t="shared" si="171"/>
        <v/>
      </c>
      <c r="AX759" s="90" t="str">
        <f>IF($AV759="", "", COUNTIF($AV$11:$AV$5010, "&lt;"&amp;$AV759)+1+COUNTIF($AV$11:$AV759, $AV759)-1)</f>
        <v/>
      </c>
      <c r="AZ759" s="111" t="str">
        <f>IF($B759="", "", SUMIF('Shopping List'!$AV$11:$AV$25, $B759, 'Shopping List'!$BN$11:$BN$25))</f>
        <v/>
      </c>
      <c r="BB759" s="117" t="str">
        <f t="shared" si="182"/>
        <v/>
      </c>
    </row>
    <row r="760" spans="1:54" x14ac:dyDescent="0.25">
      <c r="A760" s="4"/>
      <c r="B760" s="37"/>
      <c r="C760" s="124"/>
      <c r="D760" s="39"/>
      <c r="E760" s="125"/>
      <c r="F760" s="48"/>
      <c r="G760" s="4"/>
      <c r="H760" s="4"/>
      <c r="I760" s="95" t="str">
        <f>IF($C760="", "", IF(IFERROR(INDEX(Ingredients!$C$11:$C$310, MATCH($C760, Ingredients!$B$11:$B$310, 0)), "")="", "", IFERROR(INDEX(Ingredients!$C$11:$C$310, MATCH($C760, Ingredients!$B$11:$B$310, 0)), "")))</f>
        <v/>
      </c>
      <c r="J760" s="73" t="str">
        <f>IF($B760="", "", IF(IFERROR(INDEX(Meals!$C$11:$C$260, MATCH($B760, Meals!$B$11:$B$260, 0)), "")="", "", IFERROR(INDEX(Meals!$C$11:$C$260, MATCH($B760, Meals!$B$11:$B$260, 0)), "")))</f>
        <v/>
      </c>
      <c r="K760" s="4"/>
      <c r="L760" s="72" t="str">
        <f t="shared" si="172"/>
        <v/>
      </c>
      <c r="M760" s="73" t="str">
        <f t="shared" si="173"/>
        <v/>
      </c>
      <c r="N760" s="4"/>
      <c r="O760" s="78" t="str">
        <f t="shared" si="174"/>
        <v/>
      </c>
      <c r="P760" s="79" t="str">
        <f t="shared" si="175"/>
        <v/>
      </c>
      <c r="Q760" s="4"/>
      <c r="R760" s="90" t="str">
        <f t="shared" si="176"/>
        <v/>
      </c>
      <c r="S760" s="4"/>
      <c r="Y760" s="18" t="str">
        <f t="shared" si="177"/>
        <v/>
      </c>
      <c r="AA760" s="18" t="str">
        <f t="shared" si="168"/>
        <v/>
      </c>
      <c r="AB760" s="18" t="str">
        <f t="shared" si="169"/>
        <v/>
      </c>
      <c r="AC760" s="18" t="str">
        <f t="shared" si="178"/>
        <v/>
      </c>
      <c r="AD760" s="18" t="str">
        <f t="shared" si="178"/>
        <v/>
      </c>
      <c r="AE760" s="18" t="str">
        <f t="shared" si="179"/>
        <v/>
      </c>
      <c r="AG760" s="95" t="str">
        <f>IF($C760="", "", IF(IFERROR(INDEX(Ingredients!C$11:C$310, MATCH($C760, Ingredients!$B$11:$B$310, 0)), "")="", "", IFERROR(INDEX(Ingredients!C$11:C$310, MATCH($C760, Ingredients!$B$11:$B$310, 0)), "")))</f>
        <v/>
      </c>
      <c r="AH760" s="105" t="str">
        <f>IF($C760="", "", IF(IFERROR(INDEX(Ingredients!D$11:D$310, MATCH($C760, Ingredients!$B$11:$B$310, 0)), "")="", "", IFERROR(INDEX(Ingredients!D$11:D$310, MATCH($C760, Ingredients!$B$11:$B$310, 0)), "")))</f>
        <v/>
      </c>
      <c r="AI760" s="106" t="str">
        <f>IF($C760="", "", IF(IFERROR(INDEX(Ingredients!E$11:E$310, MATCH($C760, Ingredients!$B$11:$B$310, 0)), "")="", "", IFERROR(INDEX(Ingredients!E$11:E$310, MATCH($C760, Ingredients!$B$11:$B$310, 0)), "")))</f>
        <v/>
      </c>
      <c r="AJ760" s="108" t="str">
        <f>IF($C760="", "", IF(IFERROR(INDEX(Ingredients!F$11:F$310, MATCH($C760, Ingredients!$B$11:$B$310, 0)), "")="", "", IFERROR(INDEX(Ingredients!F$11:F$310, MATCH($C760, Ingredients!$B$11:$B$310, 0)), "")))</f>
        <v/>
      </c>
      <c r="AK760" s="106" t="str">
        <f>IF($C760="", "", IF(IFERROR(INDEX(Ingredients!G$11:G$310, MATCH($C760, Ingredients!$B$11:$B$310, 0)), "")="", "", IFERROR(INDEX(Ingredients!G$11:G$310, MATCH($C760, Ingredients!$B$11:$B$310, 0)), "")))</f>
        <v/>
      </c>
      <c r="AL760" s="79" t="str">
        <f>IF($C760="", "", IF(IFERROR(INDEX(Ingredients!H$11:H$310, MATCH($C760, Ingredients!$B$11:$B$310, 0)), "")="", "", IFERROR(INDEX(Ingredients!H$11:H$310, MATCH($C760, Ingredients!$B$11:$B$310, 0)), "")))</f>
        <v/>
      </c>
      <c r="AN760" s="83" t="str">
        <f t="shared" si="170"/>
        <v/>
      </c>
      <c r="AP760" s="114" t="str">
        <f t="shared" si="180"/>
        <v/>
      </c>
      <c r="AR760" s="117" t="str">
        <f>IF($C760="", "", IF(IFERROR(INDEX(Ingredients!$AI$11:$AI$310, MATCH($C760, Ingredients!$B$11:$B$310, 0)), "")="", "", IFERROR(INDEX(Ingredients!$AI$11:$AI$310, MATCH($C760, Ingredients!$B$11:$B$310, 0)), "")))</f>
        <v/>
      </c>
      <c r="AT760" s="120" t="str">
        <f t="shared" si="181"/>
        <v/>
      </c>
      <c r="AV760" s="90" t="str">
        <f t="shared" si="171"/>
        <v/>
      </c>
      <c r="AX760" s="90" t="str">
        <f>IF($AV760="", "", COUNTIF($AV$11:$AV$5010, "&lt;"&amp;$AV760)+1+COUNTIF($AV$11:$AV760, $AV760)-1)</f>
        <v/>
      </c>
      <c r="AZ760" s="111" t="str">
        <f>IF($B760="", "", SUMIF('Shopping List'!$AV$11:$AV$25, $B760, 'Shopping List'!$BN$11:$BN$25))</f>
        <v/>
      </c>
      <c r="BB760" s="117" t="str">
        <f t="shared" si="182"/>
        <v/>
      </c>
    </row>
    <row r="761" spans="1:54" x14ac:dyDescent="0.25">
      <c r="A761" s="4"/>
      <c r="B761" s="37"/>
      <c r="C761" s="124"/>
      <c r="D761" s="39"/>
      <c r="E761" s="125"/>
      <c r="F761" s="48"/>
      <c r="G761" s="4"/>
      <c r="H761" s="4"/>
      <c r="I761" s="95" t="str">
        <f>IF($C761="", "", IF(IFERROR(INDEX(Ingredients!$C$11:$C$310, MATCH($C761, Ingredients!$B$11:$B$310, 0)), "")="", "", IFERROR(INDEX(Ingredients!$C$11:$C$310, MATCH($C761, Ingredients!$B$11:$B$310, 0)), "")))</f>
        <v/>
      </c>
      <c r="J761" s="73" t="str">
        <f>IF($B761="", "", IF(IFERROR(INDEX(Meals!$C$11:$C$260, MATCH($B761, Meals!$B$11:$B$260, 0)), "")="", "", IFERROR(INDEX(Meals!$C$11:$C$260, MATCH($B761, Meals!$B$11:$B$260, 0)), "")))</f>
        <v/>
      </c>
      <c r="K761" s="4"/>
      <c r="L761" s="72" t="str">
        <f t="shared" si="172"/>
        <v/>
      </c>
      <c r="M761" s="73" t="str">
        <f t="shared" si="173"/>
        <v/>
      </c>
      <c r="N761" s="4"/>
      <c r="O761" s="78" t="str">
        <f t="shared" si="174"/>
        <v/>
      </c>
      <c r="P761" s="79" t="str">
        <f t="shared" si="175"/>
        <v/>
      </c>
      <c r="Q761" s="4"/>
      <c r="R761" s="90" t="str">
        <f t="shared" si="176"/>
        <v/>
      </c>
      <c r="S761" s="4"/>
      <c r="Y761" s="18" t="str">
        <f t="shared" si="177"/>
        <v/>
      </c>
      <c r="AA761" s="18" t="str">
        <f t="shared" si="168"/>
        <v/>
      </c>
      <c r="AB761" s="18" t="str">
        <f t="shared" si="169"/>
        <v/>
      </c>
      <c r="AC761" s="18" t="str">
        <f t="shared" si="178"/>
        <v/>
      </c>
      <c r="AD761" s="18" t="str">
        <f t="shared" si="178"/>
        <v/>
      </c>
      <c r="AE761" s="18" t="str">
        <f t="shared" si="179"/>
        <v/>
      </c>
      <c r="AG761" s="95" t="str">
        <f>IF($C761="", "", IF(IFERROR(INDEX(Ingredients!C$11:C$310, MATCH($C761, Ingredients!$B$11:$B$310, 0)), "")="", "", IFERROR(INDEX(Ingredients!C$11:C$310, MATCH($C761, Ingredients!$B$11:$B$310, 0)), "")))</f>
        <v/>
      </c>
      <c r="AH761" s="105" t="str">
        <f>IF($C761="", "", IF(IFERROR(INDEX(Ingredients!D$11:D$310, MATCH($C761, Ingredients!$B$11:$B$310, 0)), "")="", "", IFERROR(INDEX(Ingredients!D$11:D$310, MATCH($C761, Ingredients!$B$11:$B$310, 0)), "")))</f>
        <v/>
      </c>
      <c r="AI761" s="106" t="str">
        <f>IF($C761="", "", IF(IFERROR(INDEX(Ingredients!E$11:E$310, MATCH($C761, Ingredients!$B$11:$B$310, 0)), "")="", "", IFERROR(INDEX(Ingredients!E$11:E$310, MATCH($C761, Ingredients!$B$11:$B$310, 0)), "")))</f>
        <v/>
      </c>
      <c r="AJ761" s="108" t="str">
        <f>IF($C761="", "", IF(IFERROR(INDEX(Ingredients!F$11:F$310, MATCH($C761, Ingredients!$B$11:$B$310, 0)), "")="", "", IFERROR(INDEX(Ingredients!F$11:F$310, MATCH($C761, Ingredients!$B$11:$B$310, 0)), "")))</f>
        <v/>
      </c>
      <c r="AK761" s="106" t="str">
        <f>IF($C761="", "", IF(IFERROR(INDEX(Ingredients!G$11:G$310, MATCH($C761, Ingredients!$B$11:$B$310, 0)), "")="", "", IFERROR(INDEX(Ingredients!G$11:G$310, MATCH($C761, Ingredients!$B$11:$B$310, 0)), "")))</f>
        <v/>
      </c>
      <c r="AL761" s="79" t="str">
        <f>IF($C761="", "", IF(IFERROR(INDEX(Ingredients!H$11:H$310, MATCH($C761, Ingredients!$B$11:$B$310, 0)), "")="", "", IFERROR(INDEX(Ingredients!H$11:H$310, MATCH($C761, Ingredients!$B$11:$B$310, 0)), "")))</f>
        <v/>
      </c>
      <c r="AN761" s="83" t="str">
        <f t="shared" si="170"/>
        <v/>
      </c>
      <c r="AP761" s="114" t="str">
        <f t="shared" si="180"/>
        <v/>
      </c>
      <c r="AR761" s="117" t="str">
        <f>IF($C761="", "", IF(IFERROR(INDEX(Ingredients!$AI$11:$AI$310, MATCH($C761, Ingredients!$B$11:$B$310, 0)), "")="", "", IFERROR(INDEX(Ingredients!$AI$11:$AI$310, MATCH($C761, Ingredients!$B$11:$B$310, 0)), "")))</f>
        <v/>
      </c>
      <c r="AT761" s="120" t="str">
        <f t="shared" si="181"/>
        <v/>
      </c>
      <c r="AV761" s="90" t="str">
        <f t="shared" si="171"/>
        <v/>
      </c>
      <c r="AX761" s="90" t="str">
        <f>IF($AV761="", "", COUNTIF($AV$11:$AV$5010, "&lt;"&amp;$AV761)+1+COUNTIF($AV$11:$AV761, $AV761)-1)</f>
        <v/>
      </c>
      <c r="AZ761" s="111" t="str">
        <f>IF($B761="", "", SUMIF('Shopping List'!$AV$11:$AV$25, $B761, 'Shopping List'!$BN$11:$BN$25))</f>
        <v/>
      </c>
      <c r="BB761" s="117" t="str">
        <f t="shared" si="182"/>
        <v/>
      </c>
    </row>
    <row r="762" spans="1:54" x14ac:dyDescent="0.25">
      <c r="A762" s="4"/>
      <c r="B762" s="37"/>
      <c r="C762" s="124"/>
      <c r="D762" s="39"/>
      <c r="E762" s="125"/>
      <c r="F762" s="48"/>
      <c r="G762" s="4"/>
      <c r="H762" s="4"/>
      <c r="I762" s="95" t="str">
        <f>IF($C762="", "", IF(IFERROR(INDEX(Ingredients!$C$11:$C$310, MATCH($C762, Ingredients!$B$11:$B$310, 0)), "")="", "", IFERROR(INDEX(Ingredients!$C$11:$C$310, MATCH($C762, Ingredients!$B$11:$B$310, 0)), "")))</f>
        <v/>
      </c>
      <c r="J762" s="73" t="str">
        <f>IF($B762="", "", IF(IFERROR(INDEX(Meals!$C$11:$C$260, MATCH($B762, Meals!$B$11:$B$260, 0)), "")="", "", IFERROR(INDEX(Meals!$C$11:$C$260, MATCH($B762, Meals!$B$11:$B$260, 0)), "")))</f>
        <v/>
      </c>
      <c r="K762" s="4"/>
      <c r="L762" s="72" t="str">
        <f t="shared" si="172"/>
        <v/>
      </c>
      <c r="M762" s="73" t="str">
        <f t="shared" si="173"/>
        <v/>
      </c>
      <c r="N762" s="4"/>
      <c r="O762" s="78" t="str">
        <f t="shared" si="174"/>
        <v/>
      </c>
      <c r="P762" s="79" t="str">
        <f t="shared" si="175"/>
        <v/>
      </c>
      <c r="Q762" s="4"/>
      <c r="R762" s="90" t="str">
        <f t="shared" si="176"/>
        <v/>
      </c>
      <c r="S762" s="4"/>
      <c r="Y762" s="18" t="str">
        <f t="shared" si="177"/>
        <v/>
      </c>
      <c r="AA762" s="18" t="str">
        <f t="shared" si="168"/>
        <v/>
      </c>
      <c r="AB762" s="18" t="str">
        <f t="shared" si="169"/>
        <v/>
      </c>
      <c r="AC762" s="18" t="str">
        <f t="shared" si="178"/>
        <v/>
      </c>
      <c r="AD762" s="18" t="str">
        <f t="shared" si="178"/>
        <v/>
      </c>
      <c r="AE762" s="18" t="str">
        <f t="shared" si="179"/>
        <v/>
      </c>
      <c r="AG762" s="95" t="str">
        <f>IF($C762="", "", IF(IFERROR(INDEX(Ingredients!C$11:C$310, MATCH($C762, Ingredients!$B$11:$B$310, 0)), "")="", "", IFERROR(INDEX(Ingredients!C$11:C$310, MATCH($C762, Ingredients!$B$11:$B$310, 0)), "")))</f>
        <v/>
      </c>
      <c r="AH762" s="105" t="str">
        <f>IF($C762="", "", IF(IFERROR(INDEX(Ingredients!D$11:D$310, MATCH($C762, Ingredients!$B$11:$B$310, 0)), "")="", "", IFERROR(INDEX(Ingredients!D$11:D$310, MATCH($C762, Ingredients!$B$11:$B$310, 0)), "")))</f>
        <v/>
      </c>
      <c r="AI762" s="106" t="str">
        <f>IF($C762="", "", IF(IFERROR(INDEX(Ingredients!E$11:E$310, MATCH($C762, Ingredients!$B$11:$B$310, 0)), "")="", "", IFERROR(INDEX(Ingredients!E$11:E$310, MATCH($C762, Ingredients!$B$11:$B$310, 0)), "")))</f>
        <v/>
      </c>
      <c r="AJ762" s="108" t="str">
        <f>IF($C762="", "", IF(IFERROR(INDEX(Ingredients!F$11:F$310, MATCH($C762, Ingredients!$B$11:$B$310, 0)), "")="", "", IFERROR(INDEX(Ingredients!F$11:F$310, MATCH($C762, Ingredients!$B$11:$B$310, 0)), "")))</f>
        <v/>
      </c>
      <c r="AK762" s="106" t="str">
        <f>IF($C762="", "", IF(IFERROR(INDEX(Ingredients!G$11:G$310, MATCH($C762, Ingredients!$B$11:$B$310, 0)), "")="", "", IFERROR(INDEX(Ingredients!G$11:G$310, MATCH($C762, Ingredients!$B$11:$B$310, 0)), "")))</f>
        <v/>
      </c>
      <c r="AL762" s="79" t="str">
        <f>IF($C762="", "", IF(IFERROR(INDEX(Ingredients!H$11:H$310, MATCH($C762, Ingredients!$B$11:$B$310, 0)), "")="", "", IFERROR(INDEX(Ingredients!H$11:H$310, MATCH($C762, Ingredients!$B$11:$B$310, 0)), "")))</f>
        <v/>
      </c>
      <c r="AN762" s="83" t="str">
        <f t="shared" si="170"/>
        <v/>
      </c>
      <c r="AP762" s="114" t="str">
        <f t="shared" si="180"/>
        <v/>
      </c>
      <c r="AR762" s="117" t="str">
        <f>IF($C762="", "", IF(IFERROR(INDEX(Ingredients!$AI$11:$AI$310, MATCH($C762, Ingredients!$B$11:$B$310, 0)), "")="", "", IFERROR(INDEX(Ingredients!$AI$11:$AI$310, MATCH($C762, Ingredients!$B$11:$B$310, 0)), "")))</f>
        <v/>
      </c>
      <c r="AT762" s="120" t="str">
        <f t="shared" si="181"/>
        <v/>
      </c>
      <c r="AV762" s="90" t="str">
        <f t="shared" si="171"/>
        <v/>
      </c>
      <c r="AX762" s="90" t="str">
        <f>IF($AV762="", "", COUNTIF($AV$11:$AV$5010, "&lt;"&amp;$AV762)+1+COUNTIF($AV$11:$AV762, $AV762)-1)</f>
        <v/>
      </c>
      <c r="AZ762" s="111" t="str">
        <f>IF($B762="", "", SUMIF('Shopping List'!$AV$11:$AV$25, $B762, 'Shopping List'!$BN$11:$BN$25))</f>
        <v/>
      </c>
      <c r="BB762" s="117" t="str">
        <f t="shared" si="182"/>
        <v/>
      </c>
    </row>
    <row r="763" spans="1:54" x14ac:dyDescent="0.25">
      <c r="A763" s="4"/>
      <c r="B763" s="37"/>
      <c r="C763" s="124"/>
      <c r="D763" s="39"/>
      <c r="E763" s="125"/>
      <c r="F763" s="48"/>
      <c r="G763" s="4"/>
      <c r="H763" s="4"/>
      <c r="I763" s="95" t="str">
        <f>IF($C763="", "", IF(IFERROR(INDEX(Ingredients!$C$11:$C$310, MATCH($C763, Ingredients!$B$11:$B$310, 0)), "")="", "", IFERROR(INDEX(Ingredients!$C$11:$C$310, MATCH($C763, Ingredients!$B$11:$B$310, 0)), "")))</f>
        <v/>
      </c>
      <c r="J763" s="73" t="str">
        <f>IF($B763="", "", IF(IFERROR(INDEX(Meals!$C$11:$C$260, MATCH($B763, Meals!$B$11:$B$260, 0)), "")="", "", IFERROR(INDEX(Meals!$C$11:$C$260, MATCH($B763, Meals!$B$11:$B$260, 0)), "")))</f>
        <v/>
      </c>
      <c r="K763" s="4"/>
      <c r="L763" s="72" t="str">
        <f t="shared" si="172"/>
        <v/>
      </c>
      <c r="M763" s="73" t="str">
        <f t="shared" si="173"/>
        <v/>
      </c>
      <c r="N763" s="4"/>
      <c r="O763" s="78" t="str">
        <f t="shared" si="174"/>
        <v/>
      </c>
      <c r="P763" s="79" t="str">
        <f t="shared" si="175"/>
        <v/>
      </c>
      <c r="Q763" s="4"/>
      <c r="R763" s="90" t="str">
        <f t="shared" si="176"/>
        <v/>
      </c>
      <c r="S763" s="4"/>
      <c r="Y763" s="18" t="str">
        <f t="shared" si="177"/>
        <v/>
      </c>
      <c r="AA763" s="18" t="str">
        <f t="shared" si="168"/>
        <v/>
      </c>
      <c r="AB763" s="18" t="str">
        <f t="shared" si="169"/>
        <v/>
      </c>
      <c r="AC763" s="18" t="str">
        <f t="shared" si="178"/>
        <v/>
      </c>
      <c r="AD763" s="18" t="str">
        <f t="shared" si="178"/>
        <v/>
      </c>
      <c r="AE763" s="18" t="str">
        <f t="shared" si="179"/>
        <v/>
      </c>
      <c r="AG763" s="95" t="str">
        <f>IF($C763="", "", IF(IFERROR(INDEX(Ingredients!C$11:C$310, MATCH($C763, Ingredients!$B$11:$B$310, 0)), "")="", "", IFERROR(INDEX(Ingredients!C$11:C$310, MATCH($C763, Ingredients!$B$11:$B$310, 0)), "")))</f>
        <v/>
      </c>
      <c r="AH763" s="105" t="str">
        <f>IF($C763="", "", IF(IFERROR(INDEX(Ingredients!D$11:D$310, MATCH($C763, Ingredients!$B$11:$B$310, 0)), "")="", "", IFERROR(INDEX(Ingredients!D$11:D$310, MATCH($C763, Ingredients!$B$11:$B$310, 0)), "")))</f>
        <v/>
      </c>
      <c r="AI763" s="106" t="str">
        <f>IF($C763="", "", IF(IFERROR(INDEX(Ingredients!E$11:E$310, MATCH($C763, Ingredients!$B$11:$B$310, 0)), "")="", "", IFERROR(INDEX(Ingredients!E$11:E$310, MATCH($C763, Ingredients!$B$11:$B$310, 0)), "")))</f>
        <v/>
      </c>
      <c r="AJ763" s="108" t="str">
        <f>IF($C763="", "", IF(IFERROR(INDEX(Ingredients!F$11:F$310, MATCH($C763, Ingredients!$B$11:$B$310, 0)), "")="", "", IFERROR(INDEX(Ingredients!F$11:F$310, MATCH($C763, Ingredients!$B$11:$B$310, 0)), "")))</f>
        <v/>
      </c>
      <c r="AK763" s="106" t="str">
        <f>IF($C763="", "", IF(IFERROR(INDEX(Ingredients!G$11:G$310, MATCH($C763, Ingredients!$B$11:$B$310, 0)), "")="", "", IFERROR(INDEX(Ingredients!G$11:G$310, MATCH($C763, Ingredients!$B$11:$B$310, 0)), "")))</f>
        <v/>
      </c>
      <c r="AL763" s="79" t="str">
        <f>IF($C763="", "", IF(IFERROR(INDEX(Ingredients!H$11:H$310, MATCH($C763, Ingredients!$B$11:$B$310, 0)), "")="", "", IFERROR(INDEX(Ingredients!H$11:H$310, MATCH($C763, Ingredients!$B$11:$B$310, 0)), "")))</f>
        <v/>
      </c>
      <c r="AN763" s="83" t="str">
        <f t="shared" si="170"/>
        <v/>
      </c>
      <c r="AP763" s="114" t="str">
        <f t="shared" si="180"/>
        <v/>
      </c>
      <c r="AR763" s="117" t="str">
        <f>IF($C763="", "", IF(IFERROR(INDEX(Ingredients!$AI$11:$AI$310, MATCH($C763, Ingredients!$B$11:$B$310, 0)), "")="", "", IFERROR(INDEX(Ingredients!$AI$11:$AI$310, MATCH($C763, Ingredients!$B$11:$B$310, 0)), "")))</f>
        <v/>
      </c>
      <c r="AT763" s="120" t="str">
        <f t="shared" si="181"/>
        <v/>
      </c>
      <c r="AV763" s="90" t="str">
        <f t="shared" si="171"/>
        <v/>
      </c>
      <c r="AX763" s="90" t="str">
        <f>IF($AV763="", "", COUNTIF($AV$11:$AV$5010, "&lt;"&amp;$AV763)+1+COUNTIF($AV$11:$AV763, $AV763)-1)</f>
        <v/>
      </c>
      <c r="AZ763" s="111" t="str">
        <f>IF($B763="", "", SUMIF('Shopping List'!$AV$11:$AV$25, $B763, 'Shopping List'!$BN$11:$BN$25))</f>
        <v/>
      </c>
      <c r="BB763" s="117" t="str">
        <f t="shared" si="182"/>
        <v/>
      </c>
    </row>
    <row r="764" spans="1:54" x14ac:dyDescent="0.25">
      <c r="A764" s="4"/>
      <c r="B764" s="37"/>
      <c r="C764" s="124"/>
      <c r="D764" s="39"/>
      <c r="E764" s="125"/>
      <c r="F764" s="48"/>
      <c r="G764" s="4"/>
      <c r="H764" s="4"/>
      <c r="I764" s="95" t="str">
        <f>IF($C764="", "", IF(IFERROR(INDEX(Ingredients!$C$11:$C$310, MATCH($C764, Ingredients!$B$11:$B$310, 0)), "")="", "", IFERROR(INDEX(Ingredients!$C$11:$C$310, MATCH($C764, Ingredients!$B$11:$B$310, 0)), "")))</f>
        <v/>
      </c>
      <c r="J764" s="73" t="str">
        <f>IF($B764="", "", IF(IFERROR(INDEX(Meals!$C$11:$C$260, MATCH($B764, Meals!$B$11:$B$260, 0)), "")="", "", IFERROR(INDEX(Meals!$C$11:$C$260, MATCH($B764, Meals!$B$11:$B$260, 0)), "")))</f>
        <v/>
      </c>
      <c r="K764" s="4"/>
      <c r="L764" s="72" t="str">
        <f t="shared" si="172"/>
        <v/>
      </c>
      <c r="M764" s="73" t="str">
        <f t="shared" si="173"/>
        <v/>
      </c>
      <c r="N764" s="4"/>
      <c r="O764" s="78" t="str">
        <f t="shared" si="174"/>
        <v/>
      </c>
      <c r="P764" s="79" t="str">
        <f t="shared" si="175"/>
        <v/>
      </c>
      <c r="Q764" s="4"/>
      <c r="R764" s="90" t="str">
        <f t="shared" si="176"/>
        <v/>
      </c>
      <c r="S764" s="4"/>
      <c r="Y764" s="18" t="str">
        <f t="shared" si="177"/>
        <v/>
      </c>
      <c r="AA764" s="18" t="str">
        <f t="shared" si="168"/>
        <v/>
      </c>
      <c r="AB764" s="18" t="str">
        <f t="shared" si="169"/>
        <v/>
      </c>
      <c r="AC764" s="18" t="str">
        <f t="shared" si="178"/>
        <v/>
      </c>
      <c r="AD764" s="18" t="str">
        <f t="shared" si="178"/>
        <v/>
      </c>
      <c r="AE764" s="18" t="str">
        <f t="shared" si="179"/>
        <v/>
      </c>
      <c r="AG764" s="95" t="str">
        <f>IF($C764="", "", IF(IFERROR(INDEX(Ingredients!C$11:C$310, MATCH($C764, Ingredients!$B$11:$B$310, 0)), "")="", "", IFERROR(INDEX(Ingredients!C$11:C$310, MATCH($C764, Ingredients!$B$11:$B$310, 0)), "")))</f>
        <v/>
      </c>
      <c r="AH764" s="105" t="str">
        <f>IF($C764="", "", IF(IFERROR(INDEX(Ingredients!D$11:D$310, MATCH($C764, Ingredients!$B$11:$B$310, 0)), "")="", "", IFERROR(INDEX(Ingredients!D$11:D$310, MATCH($C764, Ingredients!$B$11:$B$310, 0)), "")))</f>
        <v/>
      </c>
      <c r="AI764" s="106" t="str">
        <f>IF($C764="", "", IF(IFERROR(INDEX(Ingredients!E$11:E$310, MATCH($C764, Ingredients!$B$11:$B$310, 0)), "")="", "", IFERROR(INDEX(Ingredients!E$11:E$310, MATCH($C764, Ingredients!$B$11:$B$310, 0)), "")))</f>
        <v/>
      </c>
      <c r="AJ764" s="108" t="str">
        <f>IF($C764="", "", IF(IFERROR(INDEX(Ingredients!F$11:F$310, MATCH($C764, Ingredients!$B$11:$B$310, 0)), "")="", "", IFERROR(INDEX(Ingredients!F$11:F$310, MATCH($C764, Ingredients!$B$11:$B$310, 0)), "")))</f>
        <v/>
      </c>
      <c r="AK764" s="106" t="str">
        <f>IF($C764="", "", IF(IFERROR(INDEX(Ingredients!G$11:G$310, MATCH($C764, Ingredients!$B$11:$B$310, 0)), "")="", "", IFERROR(INDEX(Ingredients!G$11:G$310, MATCH($C764, Ingredients!$B$11:$B$310, 0)), "")))</f>
        <v/>
      </c>
      <c r="AL764" s="79" t="str">
        <f>IF($C764="", "", IF(IFERROR(INDEX(Ingredients!H$11:H$310, MATCH($C764, Ingredients!$B$11:$B$310, 0)), "")="", "", IFERROR(INDEX(Ingredients!H$11:H$310, MATCH($C764, Ingredients!$B$11:$B$310, 0)), "")))</f>
        <v/>
      </c>
      <c r="AN764" s="83" t="str">
        <f t="shared" si="170"/>
        <v/>
      </c>
      <c r="AP764" s="114" t="str">
        <f t="shared" si="180"/>
        <v/>
      </c>
      <c r="AR764" s="117" t="str">
        <f>IF($C764="", "", IF(IFERROR(INDEX(Ingredients!$AI$11:$AI$310, MATCH($C764, Ingredients!$B$11:$B$310, 0)), "")="", "", IFERROR(INDEX(Ingredients!$AI$11:$AI$310, MATCH($C764, Ingredients!$B$11:$B$310, 0)), "")))</f>
        <v/>
      </c>
      <c r="AT764" s="120" t="str">
        <f t="shared" si="181"/>
        <v/>
      </c>
      <c r="AV764" s="90" t="str">
        <f t="shared" si="171"/>
        <v/>
      </c>
      <c r="AX764" s="90" t="str">
        <f>IF($AV764="", "", COUNTIF($AV$11:$AV$5010, "&lt;"&amp;$AV764)+1+COUNTIF($AV$11:$AV764, $AV764)-1)</f>
        <v/>
      </c>
      <c r="AZ764" s="111" t="str">
        <f>IF($B764="", "", SUMIF('Shopping List'!$AV$11:$AV$25, $B764, 'Shopping List'!$BN$11:$BN$25))</f>
        <v/>
      </c>
      <c r="BB764" s="117" t="str">
        <f t="shared" si="182"/>
        <v/>
      </c>
    </row>
    <row r="765" spans="1:54" x14ac:dyDescent="0.25">
      <c r="A765" s="4"/>
      <c r="B765" s="37"/>
      <c r="C765" s="124"/>
      <c r="D765" s="39"/>
      <c r="E765" s="125"/>
      <c r="F765" s="48"/>
      <c r="G765" s="4"/>
      <c r="H765" s="4"/>
      <c r="I765" s="95" t="str">
        <f>IF($C765="", "", IF(IFERROR(INDEX(Ingredients!$C$11:$C$310, MATCH($C765, Ingredients!$B$11:$B$310, 0)), "")="", "", IFERROR(INDEX(Ingredients!$C$11:$C$310, MATCH($C765, Ingredients!$B$11:$B$310, 0)), "")))</f>
        <v/>
      </c>
      <c r="J765" s="73" t="str">
        <f>IF($B765="", "", IF(IFERROR(INDEX(Meals!$C$11:$C$260, MATCH($B765, Meals!$B$11:$B$260, 0)), "")="", "", IFERROR(INDEX(Meals!$C$11:$C$260, MATCH($B765, Meals!$B$11:$B$260, 0)), "")))</f>
        <v/>
      </c>
      <c r="K765" s="4"/>
      <c r="L765" s="72" t="str">
        <f t="shared" si="172"/>
        <v/>
      </c>
      <c r="M765" s="73" t="str">
        <f t="shared" si="173"/>
        <v/>
      </c>
      <c r="N765" s="4"/>
      <c r="O765" s="78" t="str">
        <f t="shared" si="174"/>
        <v/>
      </c>
      <c r="P765" s="79" t="str">
        <f t="shared" si="175"/>
        <v/>
      </c>
      <c r="Q765" s="4"/>
      <c r="R765" s="90" t="str">
        <f t="shared" si="176"/>
        <v/>
      </c>
      <c r="S765" s="4"/>
      <c r="Y765" s="18" t="str">
        <f t="shared" si="177"/>
        <v/>
      </c>
      <c r="AA765" s="18" t="str">
        <f t="shared" si="168"/>
        <v/>
      </c>
      <c r="AB765" s="18" t="str">
        <f t="shared" si="169"/>
        <v/>
      </c>
      <c r="AC765" s="18" t="str">
        <f t="shared" si="178"/>
        <v/>
      </c>
      <c r="AD765" s="18" t="str">
        <f t="shared" si="178"/>
        <v/>
      </c>
      <c r="AE765" s="18" t="str">
        <f t="shared" si="179"/>
        <v/>
      </c>
      <c r="AG765" s="95" t="str">
        <f>IF($C765="", "", IF(IFERROR(INDEX(Ingredients!C$11:C$310, MATCH($C765, Ingredients!$B$11:$B$310, 0)), "")="", "", IFERROR(INDEX(Ingredients!C$11:C$310, MATCH($C765, Ingredients!$B$11:$B$310, 0)), "")))</f>
        <v/>
      </c>
      <c r="AH765" s="105" t="str">
        <f>IF($C765="", "", IF(IFERROR(INDEX(Ingredients!D$11:D$310, MATCH($C765, Ingredients!$B$11:$B$310, 0)), "")="", "", IFERROR(INDEX(Ingredients!D$11:D$310, MATCH($C765, Ingredients!$B$11:$B$310, 0)), "")))</f>
        <v/>
      </c>
      <c r="AI765" s="106" t="str">
        <f>IF($C765="", "", IF(IFERROR(INDEX(Ingredients!E$11:E$310, MATCH($C765, Ingredients!$B$11:$B$310, 0)), "")="", "", IFERROR(INDEX(Ingredients!E$11:E$310, MATCH($C765, Ingredients!$B$11:$B$310, 0)), "")))</f>
        <v/>
      </c>
      <c r="AJ765" s="108" t="str">
        <f>IF($C765="", "", IF(IFERROR(INDEX(Ingredients!F$11:F$310, MATCH($C765, Ingredients!$B$11:$B$310, 0)), "")="", "", IFERROR(INDEX(Ingredients!F$11:F$310, MATCH($C765, Ingredients!$B$11:$B$310, 0)), "")))</f>
        <v/>
      </c>
      <c r="AK765" s="106" t="str">
        <f>IF($C765="", "", IF(IFERROR(INDEX(Ingredients!G$11:G$310, MATCH($C765, Ingredients!$B$11:$B$310, 0)), "")="", "", IFERROR(INDEX(Ingredients!G$11:G$310, MATCH($C765, Ingredients!$B$11:$B$310, 0)), "")))</f>
        <v/>
      </c>
      <c r="AL765" s="79" t="str">
        <f>IF($C765="", "", IF(IFERROR(INDEX(Ingredients!H$11:H$310, MATCH($C765, Ingredients!$B$11:$B$310, 0)), "")="", "", IFERROR(INDEX(Ingredients!H$11:H$310, MATCH($C765, Ingredients!$B$11:$B$310, 0)), "")))</f>
        <v/>
      </c>
      <c r="AN765" s="83" t="str">
        <f t="shared" si="170"/>
        <v/>
      </c>
      <c r="AP765" s="114" t="str">
        <f t="shared" si="180"/>
        <v/>
      </c>
      <c r="AR765" s="117" t="str">
        <f>IF($C765="", "", IF(IFERROR(INDEX(Ingredients!$AI$11:$AI$310, MATCH($C765, Ingredients!$B$11:$B$310, 0)), "")="", "", IFERROR(INDEX(Ingredients!$AI$11:$AI$310, MATCH($C765, Ingredients!$B$11:$B$310, 0)), "")))</f>
        <v/>
      </c>
      <c r="AT765" s="120" t="str">
        <f t="shared" si="181"/>
        <v/>
      </c>
      <c r="AV765" s="90" t="str">
        <f t="shared" si="171"/>
        <v/>
      </c>
      <c r="AX765" s="90" t="str">
        <f>IF($AV765="", "", COUNTIF($AV$11:$AV$5010, "&lt;"&amp;$AV765)+1+COUNTIF($AV$11:$AV765, $AV765)-1)</f>
        <v/>
      </c>
      <c r="AZ765" s="111" t="str">
        <f>IF($B765="", "", SUMIF('Shopping List'!$AV$11:$AV$25, $B765, 'Shopping List'!$BN$11:$BN$25))</f>
        <v/>
      </c>
      <c r="BB765" s="117" t="str">
        <f t="shared" si="182"/>
        <v/>
      </c>
    </row>
    <row r="766" spans="1:54" x14ac:dyDescent="0.25">
      <c r="A766" s="4"/>
      <c r="B766" s="37"/>
      <c r="C766" s="124"/>
      <c r="D766" s="39"/>
      <c r="E766" s="125"/>
      <c r="F766" s="48"/>
      <c r="G766" s="4"/>
      <c r="H766" s="4"/>
      <c r="I766" s="95" t="str">
        <f>IF($C766="", "", IF(IFERROR(INDEX(Ingredients!$C$11:$C$310, MATCH($C766, Ingredients!$B$11:$B$310, 0)), "")="", "", IFERROR(INDEX(Ingredients!$C$11:$C$310, MATCH($C766, Ingredients!$B$11:$B$310, 0)), "")))</f>
        <v/>
      </c>
      <c r="J766" s="73" t="str">
        <f>IF($B766="", "", IF(IFERROR(INDEX(Meals!$C$11:$C$260, MATCH($B766, Meals!$B$11:$B$260, 0)), "")="", "", IFERROR(INDEX(Meals!$C$11:$C$260, MATCH($B766, Meals!$B$11:$B$260, 0)), "")))</f>
        <v/>
      </c>
      <c r="K766" s="4"/>
      <c r="L766" s="72" t="str">
        <f t="shared" si="172"/>
        <v/>
      </c>
      <c r="M766" s="73" t="str">
        <f t="shared" si="173"/>
        <v/>
      </c>
      <c r="N766" s="4"/>
      <c r="O766" s="78" t="str">
        <f t="shared" si="174"/>
        <v/>
      </c>
      <c r="P766" s="79" t="str">
        <f t="shared" si="175"/>
        <v/>
      </c>
      <c r="Q766" s="4"/>
      <c r="R766" s="90" t="str">
        <f t="shared" si="176"/>
        <v/>
      </c>
      <c r="S766" s="4"/>
      <c r="Y766" s="18" t="str">
        <f t="shared" si="177"/>
        <v/>
      </c>
      <c r="AA766" s="18" t="str">
        <f t="shared" si="168"/>
        <v/>
      </c>
      <c r="AB766" s="18" t="str">
        <f t="shared" si="169"/>
        <v/>
      </c>
      <c r="AC766" s="18" t="str">
        <f t="shared" si="178"/>
        <v/>
      </c>
      <c r="AD766" s="18" t="str">
        <f t="shared" si="178"/>
        <v/>
      </c>
      <c r="AE766" s="18" t="str">
        <f t="shared" si="179"/>
        <v/>
      </c>
      <c r="AG766" s="95" t="str">
        <f>IF($C766="", "", IF(IFERROR(INDEX(Ingredients!C$11:C$310, MATCH($C766, Ingredients!$B$11:$B$310, 0)), "")="", "", IFERROR(INDEX(Ingredients!C$11:C$310, MATCH($C766, Ingredients!$B$11:$B$310, 0)), "")))</f>
        <v/>
      </c>
      <c r="AH766" s="105" t="str">
        <f>IF($C766="", "", IF(IFERROR(INDEX(Ingredients!D$11:D$310, MATCH($C766, Ingredients!$B$11:$B$310, 0)), "")="", "", IFERROR(INDEX(Ingredients!D$11:D$310, MATCH($C766, Ingredients!$B$11:$B$310, 0)), "")))</f>
        <v/>
      </c>
      <c r="AI766" s="106" t="str">
        <f>IF($C766="", "", IF(IFERROR(INDEX(Ingredients!E$11:E$310, MATCH($C766, Ingredients!$B$11:$B$310, 0)), "")="", "", IFERROR(INDEX(Ingredients!E$11:E$310, MATCH($C766, Ingredients!$B$11:$B$310, 0)), "")))</f>
        <v/>
      </c>
      <c r="AJ766" s="108" t="str">
        <f>IF($C766="", "", IF(IFERROR(INDEX(Ingredients!F$11:F$310, MATCH($C766, Ingredients!$B$11:$B$310, 0)), "")="", "", IFERROR(INDEX(Ingredients!F$11:F$310, MATCH($C766, Ingredients!$B$11:$B$310, 0)), "")))</f>
        <v/>
      </c>
      <c r="AK766" s="106" t="str">
        <f>IF($C766="", "", IF(IFERROR(INDEX(Ingredients!G$11:G$310, MATCH($C766, Ingredients!$B$11:$B$310, 0)), "")="", "", IFERROR(INDEX(Ingredients!G$11:G$310, MATCH($C766, Ingredients!$B$11:$B$310, 0)), "")))</f>
        <v/>
      </c>
      <c r="AL766" s="79" t="str">
        <f>IF($C766="", "", IF(IFERROR(INDEX(Ingredients!H$11:H$310, MATCH($C766, Ingredients!$B$11:$B$310, 0)), "")="", "", IFERROR(INDEX(Ingredients!H$11:H$310, MATCH($C766, Ingredients!$B$11:$B$310, 0)), "")))</f>
        <v/>
      </c>
      <c r="AN766" s="83" t="str">
        <f t="shared" si="170"/>
        <v/>
      </c>
      <c r="AP766" s="114" t="str">
        <f t="shared" si="180"/>
        <v/>
      </c>
      <c r="AR766" s="117" t="str">
        <f>IF($C766="", "", IF(IFERROR(INDEX(Ingredients!$AI$11:$AI$310, MATCH($C766, Ingredients!$B$11:$B$310, 0)), "")="", "", IFERROR(INDEX(Ingredients!$AI$11:$AI$310, MATCH($C766, Ingredients!$B$11:$B$310, 0)), "")))</f>
        <v/>
      </c>
      <c r="AT766" s="120" t="str">
        <f t="shared" si="181"/>
        <v/>
      </c>
      <c r="AV766" s="90" t="str">
        <f t="shared" si="171"/>
        <v/>
      </c>
      <c r="AX766" s="90" t="str">
        <f>IF($AV766="", "", COUNTIF($AV$11:$AV$5010, "&lt;"&amp;$AV766)+1+COUNTIF($AV$11:$AV766, $AV766)-1)</f>
        <v/>
      </c>
      <c r="AZ766" s="111" t="str">
        <f>IF($B766="", "", SUMIF('Shopping List'!$AV$11:$AV$25, $B766, 'Shopping List'!$BN$11:$BN$25))</f>
        <v/>
      </c>
      <c r="BB766" s="117" t="str">
        <f t="shared" si="182"/>
        <v/>
      </c>
    </row>
    <row r="767" spans="1:54" x14ac:dyDescent="0.25">
      <c r="A767" s="4"/>
      <c r="B767" s="37"/>
      <c r="C767" s="124"/>
      <c r="D767" s="39"/>
      <c r="E767" s="125"/>
      <c r="F767" s="48"/>
      <c r="G767" s="4"/>
      <c r="H767" s="4"/>
      <c r="I767" s="95" t="str">
        <f>IF($C767="", "", IF(IFERROR(INDEX(Ingredients!$C$11:$C$310, MATCH($C767, Ingredients!$B$11:$B$310, 0)), "")="", "", IFERROR(INDEX(Ingredients!$C$11:$C$310, MATCH($C767, Ingredients!$B$11:$B$310, 0)), "")))</f>
        <v/>
      </c>
      <c r="J767" s="73" t="str">
        <f>IF($B767="", "", IF(IFERROR(INDEX(Meals!$C$11:$C$260, MATCH($B767, Meals!$B$11:$B$260, 0)), "")="", "", IFERROR(INDEX(Meals!$C$11:$C$260, MATCH($B767, Meals!$B$11:$B$260, 0)), "")))</f>
        <v/>
      </c>
      <c r="K767" s="4"/>
      <c r="L767" s="72" t="str">
        <f t="shared" si="172"/>
        <v/>
      </c>
      <c r="M767" s="73" t="str">
        <f t="shared" si="173"/>
        <v/>
      </c>
      <c r="N767" s="4"/>
      <c r="O767" s="78" t="str">
        <f t="shared" si="174"/>
        <v/>
      </c>
      <c r="P767" s="79" t="str">
        <f t="shared" si="175"/>
        <v/>
      </c>
      <c r="Q767" s="4"/>
      <c r="R767" s="90" t="str">
        <f t="shared" si="176"/>
        <v/>
      </c>
      <c r="S767" s="4"/>
      <c r="Y767" s="18" t="str">
        <f t="shared" si="177"/>
        <v/>
      </c>
      <c r="AA767" s="18" t="str">
        <f t="shared" si="168"/>
        <v/>
      </c>
      <c r="AB767" s="18" t="str">
        <f t="shared" si="169"/>
        <v/>
      </c>
      <c r="AC767" s="18" t="str">
        <f t="shared" si="178"/>
        <v/>
      </c>
      <c r="AD767" s="18" t="str">
        <f t="shared" si="178"/>
        <v/>
      </c>
      <c r="AE767" s="18" t="str">
        <f t="shared" si="179"/>
        <v/>
      </c>
      <c r="AG767" s="95" t="str">
        <f>IF($C767="", "", IF(IFERROR(INDEX(Ingredients!C$11:C$310, MATCH($C767, Ingredients!$B$11:$B$310, 0)), "")="", "", IFERROR(INDEX(Ingredients!C$11:C$310, MATCH($C767, Ingredients!$B$11:$B$310, 0)), "")))</f>
        <v/>
      </c>
      <c r="AH767" s="105" t="str">
        <f>IF($C767="", "", IF(IFERROR(INDEX(Ingredients!D$11:D$310, MATCH($C767, Ingredients!$B$11:$B$310, 0)), "")="", "", IFERROR(INDEX(Ingredients!D$11:D$310, MATCH($C767, Ingredients!$B$11:$B$310, 0)), "")))</f>
        <v/>
      </c>
      <c r="AI767" s="106" t="str">
        <f>IF($C767="", "", IF(IFERROR(INDEX(Ingredients!E$11:E$310, MATCH($C767, Ingredients!$B$11:$B$310, 0)), "")="", "", IFERROR(INDEX(Ingredients!E$11:E$310, MATCH($C767, Ingredients!$B$11:$B$310, 0)), "")))</f>
        <v/>
      </c>
      <c r="AJ767" s="108" t="str">
        <f>IF($C767="", "", IF(IFERROR(INDEX(Ingredients!F$11:F$310, MATCH($C767, Ingredients!$B$11:$B$310, 0)), "")="", "", IFERROR(INDEX(Ingredients!F$11:F$310, MATCH($C767, Ingredients!$B$11:$B$310, 0)), "")))</f>
        <v/>
      </c>
      <c r="AK767" s="106" t="str">
        <f>IF($C767="", "", IF(IFERROR(INDEX(Ingredients!G$11:G$310, MATCH($C767, Ingredients!$B$11:$B$310, 0)), "")="", "", IFERROR(INDEX(Ingredients!G$11:G$310, MATCH($C767, Ingredients!$B$11:$B$310, 0)), "")))</f>
        <v/>
      </c>
      <c r="AL767" s="79" t="str">
        <f>IF($C767="", "", IF(IFERROR(INDEX(Ingredients!H$11:H$310, MATCH($C767, Ingredients!$B$11:$B$310, 0)), "")="", "", IFERROR(INDEX(Ingredients!H$11:H$310, MATCH($C767, Ingredients!$B$11:$B$310, 0)), "")))</f>
        <v/>
      </c>
      <c r="AN767" s="83" t="str">
        <f t="shared" si="170"/>
        <v/>
      </c>
      <c r="AP767" s="114" t="str">
        <f t="shared" si="180"/>
        <v/>
      </c>
      <c r="AR767" s="117" t="str">
        <f>IF($C767="", "", IF(IFERROR(INDEX(Ingredients!$AI$11:$AI$310, MATCH($C767, Ingredients!$B$11:$B$310, 0)), "")="", "", IFERROR(INDEX(Ingredients!$AI$11:$AI$310, MATCH($C767, Ingredients!$B$11:$B$310, 0)), "")))</f>
        <v/>
      </c>
      <c r="AT767" s="120" t="str">
        <f t="shared" si="181"/>
        <v/>
      </c>
      <c r="AV767" s="90" t="str">
        <f t="shared" si="171"/>
        <v/>
      </c>
      <c r="AX767" s="90" t="str">
        <f>IF($AV767="", "", COUNTIF($AV$11:$AV$5010, "&lt;"&amp;$AV767)+1+COUNTIF($AV$11:$AV767, $AV767)-1)</f>
        <v/>
      </c>
      <c r="AZ767" s="111" t="str">
        <f>IF($B767="", "", SUMIF('Shopping List'!$AV$11:$AV$25, $B767, 'Shopping List'!$BN$11:$BN$25))</f>
        <v/>
      </c>
      <c r="BB767" s="117" t="str">
        <f t="shared" si="182"/>
        <v/>
      </c>
    </row>
    <row r="768" spans="1:54" x14ac:dyDescent="0.25">
      <c r="A768" s="4"/>
      <c r="B768" s="37"/>
      <c r="C768" s="124"/>
      <c r="D768" s="39"/>
      <c r="E768" s="125"/>
      <c r="F768" s="48"/>
      <c r="G768" s="4"/>
      <c r="H768" s="4"/>
      <c r="I768" s="95" t="str">
        <f>IF($C768="", "", IF(IFERROR(INDEX(Ingredients!$C$11:$C$310, MATCH($C768, Ingredients!$B$11:$B$310, 0)), "")="", "", IFERROR(INDEX(Ingredients!$C$11:$C$310, MATCH($C768, Ingredients!$B$11:$B$310, 0)), "")))</f>
        <v/>
      </c>
      <c r="J768" s="73" t="str">
        <f>IF($B768="", "", IF(IFERROR(INDEX(Meals!$C$11:$C$260, MATCH($B768, Meals!$B$11:$B$260, 0)), "")="", "", IFERROR(INDEX(Meals!$C$11:$C$260, MATCH($B768, Meals!$B$11:$B$260, 0)), "")))</f>
        <v/>
      </c>
      <c r="K768" s="4"/>
      <c r="L768" s="72" t="str">
        <f t="shared" si="172"/>
        <v/>
      </c>
      <c r="M768" s="73" t="str">
        <f t="shared" si="173"/>
        <v/>
      </c>
      <c r="N768" s="4"/>
      <c r="O768" s="78" t="str">
        <f t="shared" si="174"/>
        <v/>
      </c>
      <c r="P768" s="79" t="str">
        <f t="shared" si="175"/>
        <v/>
      </c>
      <c r="Q768" s="4"/>
      <c r="R768" s="90" t="str">
        <f t="shared" si="176"/>
        <v/>
      </c>
      <c r="S768" s="4"/>
      <c r="Y768" s="18" t="str">
        <f t="shared" si="177"/>
        <v/>
      </c>
      <c r="AA768" s="18" t="str">
        <f t="shared" si="168"/>
        <v/>
      </c>
      <c r="AB768" s="18" t="str">
        <f t="shared" si="169"/>
        <v/>
      </c>
      <c r="AC768" s="18" t="str">
        <f t="shared" si="178"/>
        <v/>
      </c>
      <c r="AD768" s="18" t="str">
        <f t="shared" si="178"/>
        <v/>
      </c>
      <c r="AE768" s="18" t="str">
        <f t="shared" si="179"/>
        <v/>
      </c>
      <c r="AG768" s="95" t="str">
        <f>IF($C768="", "", IF(IFERROR(INDEX(Ingredients!C$11:C$310, MATCH($C768, Ingredients!$B$11:$B$310, 0)), "")="", "", IFERROR(INDEX(Ingredients!C$11:C$310, MATCH($C768, Ingredients!$B$11:$B$310, 0)), "")))</f>
        <v/>
      </c>
      <c r="AH768" s="105" t="str">
        <f>IF($C768="", "", IF(IFERROR(INDEX(Ingredients!D$11:D$310, MATCH($C768, Ingredients!$B$11:$B$310, 0)), "")="", "", IFERROR(INDEX(Ingredients!D$11:D$310, MATCH($C768, Ingredients!$B$11:$B$310, 0)), "")))</f>
        <v/>
      </c>
      <c r="AI768" s="106" t="str">
        <f>IF($C768="", "", IF(IFERROR(INDEX(Ingredients!E$11:E$310, MATCH($C768, Ingredients!$B$11:$B$310, 0)), "")="", "", IFERROR(INDEX(Ingredients!E$11:E$310, MATCH($C768, Ingredients!$B$11:$B$310, 0)), "")))</f>
        <v/>
      </c>
      <c r="AJ768" s="108" t="str">
        <f>IF($C768="", "", IF(IFERROR(INDEX(Ingredients!F$11:F$310, MATCH($C768, Ingredients!$B$11:$B$310, 0)), "")="", "", IFERROR(INDEX(Ingredients!F$11:F$310, MATCH($C768, Ingredients!$B$11:$B$310, 0)), "")))</f>
        <v/>
      </c>
      <c r="AK768" s="106" t="str">
        <f>IF($C768="", "", IF(IFERROR(INDEX(Ingredients!G$11:G$310, MATCH($C768, Ingredients!$B$11:$B$310, 0)), "")="", "", IFERROR(INDEX(Ingredients!G$11:G$310, MATCH($C768, Ingredients!$B$11:$B$310, 0)), "")))</f>
        <v/>
      </c>
      <c r="AL768" s="79" t="str">
        <f>IF($C768="", "", IF(IFERROR(INDEX(Ingredients!H$11:H$310, MATCH($C768, Ingredients!$B$11:$B$310, 0)), "")="", "", IFERROR(INDEX(Ingredients!H$11:H$310, MATCH($C768, Ingredients!$B$11:$B$310, 0)), "")))</f>
        <v/>
      </c>
      <c r="AN768" s="83" t="str">
        <f t="shared" si="170"/>
        <v/>
      </c>
      <c r="AP768" s="114" t="str">
        <f t="shared" si="180"/>
        <v/>
      </c>
      <c r="AR768" s="117" t="str">
        <f>IF($C768="", "", IF(IFERROR(INDEX(Ingredients!$AI$11:$AI$310, MATCH($C768, Ingredients!$B$11:$B$310, 0)), "")="", "", IFERROR(INDEX(Ingredients!$AI$11:$AI$310, MATCH($C768, Ingredients!$B$11:$B$310, 0)), "")))</f>
        <v/>
      </c>
      <c r="AT768" s="120" t="str">
        <f t="shared" si="181"/>
        <v/>
      </c>
      <c r="AV768" s="90" t="str">
        <f t="shared" si="171"/>
        <v/>
      </c>
      <c r="AX768" s="90" t="str">
        <f>IF($AV768="", "", COUNTIF($AV$11:$AV$5010, "&lt;"&amp;$AV768)+1+COUNTIF($AV$11:$AV768, $AV768)-1)</f>
        <v/>
      </c>
      <c r="AZ768" s="111" t="str">
        <f>IF($B768="", "", SUMIF('Shopping List'!$AV$11:$AV$25, $B768, 'Shopping List'!$BN$11:$BN$25))</f>
        <v/>
      </c>
      <c r="BB768" s="117" t="str">
        <f t="shared" si="182"/>
        <v/>
      </c>
    </row>
    <row r="769" spans="1:54" x14ac:dyDescent="0.25">
      <c r="A769" s="4"/>
      <c r="B769" s="37"/>
      <c r="C769" s="124"/>
      <c r="D769" s="39"/>
      <c r="E769" s="125"/>
      <c r="F769" s="48"/>
      <c r="G769" s="4"/>
      <c r="H769" s="4"/>
      <c r="I769" s="95" t="str">
        <f>IF($C769="", "", IF(IFERROR(INDEX(Ingredients!$C$11:$C$310, MATCH($C769, Ingredients!$B$11:$B$310, 0)), "")="", "", IFERROR(INDEX(Ingredients!$C$11:$C$310, MATCH($C769, Ingredients!$B$11:$B$310, 0)), "")))</f>
        <v/>
      </c>
      <c r="J769" s="73" t="str">
        <f>IF($B769="", "", IF(IFERROR(INDEX(Meals!$C$11:$C$260, MATCH($B769, Meals!$B$11:$B$260, 0)), "")="", "", IFERROR(INDEX(Meals!$C$11:$C$260, MATCH($B769, Meals!$B$11:$B$260, 0)), "")))</f>
        <v/>
      </c>
      <c r="K769" s="4"/>
      <c r="L769" s="72" t="str">
        <f t="shared" si="172"/>
        <v/>
      </c>
      <c r="M769" s="73" t="str">
        <f t="shared" si="173"/>
        <v/>
      </c>
      <c r="N769" s="4"/>
      <c r="O769" s="78" t="str">
        <f t="shared" si="174"/>
        <v/>
      </c>
      <c r="P769" s="79" t="str">
        <f t="shared" si="175"/>
        <v/>
      </c>
      <c r="Q769" s="4"/>
      <c r="R769" s="90" t="str">
        <f t="shared" si="176"/>
        <v/>
      </c>
      <c r="S769" s="4"/>
      <c r="Y769" s="18" t="str">
        <f t="shared" si="177"/>
        <v/>
      </c>
      <c r="AA769" s="18" t="str">
        <f t="shared" si="168"/>
        <v/>
      </c>
      <c r="AB769" s="18" t="str">
        <f t="shared" si="169"/>
        <v/>
      </c>
      <c r="AC769" s="18" t="str">
        <f t="shared" si="178"/>
        <v/>
      </c>
      <c r="AD769" s="18" t="str">
        <f t="shared" si="178"/>
        <v/>
      </c>
      <c r="AE769" s="18" t="str">
        <f t="shared" si="179"/>
        <v/>
      </c>
      <c r="AG769" s="95" t="str">
        <f>IF($C769="", "", IF(IFERROR(INDEX(Ingredients!C$11:C$310, MATCH($C769, Ingredients!$B$11:$B$310, 0)), "")="", "", IFERROR(INDEX(Ingredients!C$11:C$310, MATCH($C769, Ingredients!$B$11:$B$310, 0)), "")))</f>
        <v/>
      </c>
      <c r="AH769" s="105" t="str">
        <f>IF($C769="", "", IF(IFERROR(INDEX(Ingredients!D$11:D$310, MATCH($C769, Ingredients!$B$11:$B$310, 0)), "")="", "", IFERROR(INDEX(Ingredients!D$11:D$310, MATCH($C769, Ingredients!$B$11:$B$310, 0)), "")))</f>
        <v/>
      </c>
      <c r="AI769" s="106" t="str">
        <f>IF($C769="", "", IF(IFERROR(INDEX(Ingredients!E$11:E$310, MATCH($C769, Ingredients!$B$11:$B$310, 0)), "")="", "", IFERROR(INDEX(Ingredients!E$11:E$310, MATCH($C769, Ingredients!$B$11:$B$310, 0)), "")))</f>
        <v/>
      </c>
      <c r="AJ769" s="108" t="str">
        <f>IF($C769="", "", IF(IFERROR(INDEX(Ingredients!F$11:F$310, MATCH($C769, Ingredients!$B$11:$B$310, 0)), "")="", "", IFERROR(INDEX(Ingredients!F$11:F$310, MATCH($C769, Ingredients!$B$11:$B$310, 0)), "")))</f>
        <v/>
      </c>
      <c r="AK769" s="106" t="str">
        <f>IF($C769="", "", IF(IFERROR(INDEX(Ingredients!G$11:G$310, MATCH($C769, Ingredients!$B$11:$B$310, 0)), "")="", "", IFERROR(INDEX(Ingredients!G$11:G$310, MATCH($C769, Ingredients!$B$11:$B$310, 0)), "")))</f>
        <v/>
      </c>
      <c r="AL769" s="79" t="str">
        <f>IF($C769="", "", IF(IFERROR(INDEX(Ingredients!H$11:H$310, MATCH($C769, Ingredients!$B$11:$B$310, 0)), "")="", "", IFERROR(INDEX(Ingredients!H$11:H$310, MATCH($C769, Ingredients!$B$11:$B$310, 0)), "")))</f>
        <v/>
      </c>
      <c r="AN769" s="83" t="str">
        <f t="shared" si="170"/>
        <v/>
      </c>
      <c r="AP769" s="114" t="str">
        <f t="shared" si="180"/>
        <v/>
      </c>
      <c r="AR769" s="117" t="str">
        <f>IF($C769="", "", IF(IFERROR(INDEX(Ingredients!$AI$11:$AI$310, MATCH($C769, Ingredients!$B$11:$B$310, 0)), "")="", "", IFERROR(INDEX(Ingredients!$AI$11:$AI$310, MATCH($C769, Ingredients!$B$11:$B$310, 0)), "")))</f>
        <v/>
      </c>
      <c r="AT769" s="120" t="str">
        <f t="shared" si="181"/>
        <v/>
      </c>
      <c r="AV769" s="90" t="str">
        <f t="shared" si="171"/>
        <v/>
      </c>
      <c r="AX769" s="90" t="str">
        <f>IF($AV769="", "", COUNTIF($AV$11:$AV$5010, "&lt;"&amp;$AV769)+1+COUNTIF($AV$11:$AV769, $AV769)-1)</f>
        <v/>
      </c>
      <c r="AZ769" s="111" t="str">
        <f>IF($B769="", "", SUMIF('Shopping List'!$AV$11:$AV$25, $B769, 'Shopping List'!$BN$11:$BN$25))</f>
        <v/>
      </c>
      <c r="BB769" s="117" t="str">
        <f t="shared" si="182"/>
        <v/>
      </c>
    </row>
    <row r="770" spans="1:54" x14ac:dyDescent="0.25">
      <c r="A770" s="4"/>
      <c r="B770" s="37"/>
      <c r="C770" s="124"/>
      <c r="D770" s="39"/>
      <c r="E770" s="125"/>
      <c r="F770" s="48"/>
      <c r="G770" s="4"/>
      <c r="H770" s="4"/>
      <c r="I770" s="95" t="str">
        <f>IF($C770="", "", IF(IFERROR(INDEX(Ingredients!$C$11:$C$310, MATCH($C770, Ingredients!$B$11:$B$310, 0)), "")="", "", IFERROR(INDEX(Ingredients!$C$11:$C$310, MATCH($C770, Ingredients!$B$11:$B$310, 0)), "")))</f>
        <v/>
      </c>
      <c r="J770" s="73" t="str">
        <f>IF($B770="", "", IF(IFERROR(INDEX(Meals!$C$11:$C$260, MATCH($B770, Meals!$B$11:$B$260, 0)), "")="", "", IFERROR(INDEX(Meals!$C$11:$C$260, MATCH($B770, Meals!$B$11:$B$260, 0)), "")))</f>
        <v/>
      </c>
      <c r="K770" s="4"/>
      <c r="L770" s="72" t="str">
        <f t="shared" si="172"/>
        <v/>
      </c>
      <c r="M770" s="73" t="str">
        <f t="shared" si="173"/>
        <v/>
      </c>
      <c r="N770" s="4"/>
      <c r="O770" s="78" t="str">
        <f t="shared" si="174"/>
        <v/>
      </c>
      <c r="P770" s="79" t="str">
        <f t="shared" si="175"/>
        <v/>
      </c>
      <c r="Q770" s="4"/>
      <c r="R770" s="90" t="str">
        <f t="shared" si="176"/>
        <v/>
      </c>
      <c r="S770" s="4"/>
      <c r="Y770" s="18" t="str">
        <f t="shared" si="177"/>
        <v/>
      </c>
      <c r="AA770" s="18" t="str">
        <f t="shared" si="168"/>
        <v/>
      </c>
      <c r="AB770" s="18" t="str">
        <f t="shared" si="169"/>
        <v/>
      </c>
      <c r="AC770" s="18" t="str">
        <f t="shared" si="178"/>
        <v/>
      </c>
      <c r="AD770" s="18" t="str">
        <f t="shared" si="178"/>
        <v/>
      </c>
      <c r="AE770" s="18" t="str">
        <f t="shared" si="179"/>
        <v/>
      </c>
      <c r="AG770" s="95" t="str">
        <f>IF($C770="", "", IF(IFERROR(INDEX(Ingredients!C$11:C$310, MATCH($C770, Ingredients!$B$11:$B$310, 0)), "")="", "", IFERROR(INDEX(Ingredients!C$11:C$310, MATCH($C770, Ingredients!$B$11:$B$310, 0)), "")))</f>
        <v/>
      </c>
      <c r="AH770" s="105" t="str">
        <f>IF($C770="", "", IF(IFERROR(INDEX(Ingredients!D$11:D$310, MATCH($C770, Ingredients!$B$11:$B$310, 0)), "")="", "", IFERROR(INDEX(Ingredients!D$11:D$310, MATCH($C770, Ingredients!$B$11:$B$310, 0)), "")))</f>
        <v/>
      </c>
      <c r="AI770" s="106" t="str">
        <f>IF($C770="", "", IF(IFERROR(INDEX(Ingredients!E$11:E$310, MATCH($C770, Ingredients!$B$11:$B$310, 0)), "")="", "", IFERROR(INDEX(Ingredients!E$11:E$310, MATCH($C770, Ingredients!$B$11:$B$310, 0)), "")))</f>
        <v/>
      </c>
      <c r="AJ770" s="108" t="str">
        <f>IF($C770="", "", IF(IFERROR(INDEX(Ingredients!F$11:F$310, MATCH($C770, Ingredients!$B$11:$B$310, 0)), "")="", "", IFERROR(INDEX(Ingredients!F$11:F$310, MATCH($C770, Ingredients!$B$11:$B$310, 0)), "")))</f>
        <v/>
      </c>
      <c r="AK770" s="106" t="str">
        <f>IF($C770="", "", IF(IFERROR(INDEX(Ingredients!G$11:G$310, MATCH($C770, Ingredients!$B$11:$B$310, 0)), "")="", "", IFERROR(INDEX(Ingredients!G$11:G$310, MATCH($C770, Ingredients!$B$11:$B$310, 0)), "")))</f>
        <v/>
      </c>
      <c r="AL770" s="79" t="str">
        <f>IF($C770="", "", IF(IFERROR(INDEX(Ingredients!H$11:H$310, MATCH($C770, Ingredients!$B$11:$B$310, 0)), "")="", "", IFERROR(INDEX(Ingredients!H$11:H$310, MATCH($C770, Ingredients!$B$11:$B$310, 0)), "")))</f>
        <v/>
      </c>
      <c r="AN770" s="83" t="str">
        <f t="shared" si="170"/>
        <v/>
      </c>
      <c r="AP770" s="114" t="str">
        <f t="shared" si="180"/>
        <v/>
      </c>
      <c r="AR770" s="117" t="str">
        <f>IF($C770="", "", IF(IFERROR(INDEX(Ingredients!$AI$11:$AI$310, MATCH($C770, Ingredients!$B$11:$B$310, 0)), "")="", "", IFERROR(INDEX(Ingredients!$AI$11:$AI$310, MATCH($C770, Ingredients!$B$11:$B$310, 0)), "")))</f>
        <v/>
      </c>
      <c r="AT770" s="120" t="str">
        <f t="shared" si="181"/>
        <v/>
      </c>
      <c r="AV770" s="90" t="str">
        <f t="shared" si="171"/>
        <v/>
      </c>
      <c r="AX770" s="90" t="str">
        <f>IF($AV770="", "", COUNTIF($AV$11:$AV$5010, "&lt;"&amp;$AV770)+1+COUNTIF($AV$11:$AV770, $AV770)-1)</f>
        <v/>
      </c>
      <c r="AZ770" s="111" t="str">
        <f>IF($B770="", "", SUMIF('Shopping List'!$AV$11:$AV$25, $B770, 'Shopping List'!$BN$11:$BN$25))</f>
        <v/>
      </c>
      <c r="BB770" s="117" t="str">
        <f t="shared" si="182"/>
        <v/>
      </c>
    </row>
    <row r="771" spans="1:54" x14ac:dyDescent="0.25">
      <c r="A771" s="4"/>
      <c r="B771" s="37"/>
      <c r="C771" s="124"/>
      <c r="D771" s="39"/>
      <c r="E771" s="125"/>
      <c r="F771" s="48"/>
      <c r="G771" s="4"/>
      <c r="H771" s="4"/>
      <c r="I771" s="95" t="str">
        <f>IF($C771="", "", IF(IFERROR(INDEX(Ingredients!$C$11:$C$310, MATCH($C771, Ingredients!$B$11:$B$310, 0)), "")="", "", IFERROR(INDEX(Ingredients!$C$11:$C$310, MATCH($C771, Ingredients!$B$11:$B$310, 0)), "")))</f>
        <v/>
      </c>
      <c r="J771" s="73" t="str">
        <f>IF($B771="", "", IF(IFERROR(INDEX(Meals!$C$11:$C$260, MATCH($B771, Meals!$B$11:$B$260, 0)), "")="", "", IFERROR(INDEX(Meals!$C$11:$C$260, MATCH($B771, Meals!$B$11:$B$260, 0)), "")))</f>
        <v/>
      </c>
      <c r="K771" s="4"/>
      <c r="L771" s="72" t="str">
        <f t="shared" si="172"/>
        <v/>
      </c>
      <c r="M771" s="73" t="str">
        <f t="shared" si="173"/>
        <v/>
      </c>
      <c r="N771" s="4"/>
      <c r="O771" s="78" t="str">
        <f t="shared" si="174"/>
        <v/>
      </c>
      <c r="P771" s="79" t="str">
        <f t="shared" si="175"/>
        <v/>
      </c>
      <c r="Q771" s="4"/>
      <c r="R771" s="90" t="str">
        <f t="shared" si="176"/>
        <v/>
      </c>
      <c r="S771" s="4"/>
      <c r="Y771" s="18" t="str">
        <f t="shared" si="177"/>
        <v/>
      </c>
      <c r="AA771" s="18" t="str">
        <f t="shared" si="168"/>
        <v/>
      </c>
      <c r="AB771" s="18" t="str">
        <f t="shared" si="169"/>
        <v/>
      </c>
      <c r="AC771" s="18" t="str">
        <f t="shared" si="178"/>
        <v/>
      </c>
      <c r="AD771" s="18" t="str">
        <f t="shared" si="178"/>
        <v/>
      </c>
      <c r="AE771" s="18" t="str">
        <f t="shared" si="179"/>
        <v/>
      </c>
      <c r="AG771" s="95" t="str">
        <f>IF($C771="", "", IF(IFERROR(INDEX(Ingredients!C$11:C$310, MATCH($C771, Ingredients!$B$11:$B$310, 0)), "")="", "", IFERROR(INDEX(Ingredients!C$11:C$310, MATCH($C771, Ingredients!$B$11:$B$310, 0)), "")))</f>
        <v/>
      </c>
      <c r="AH771" s="105" t="str">
        <f>IF($C771="", "", IF(IFERROR(INDEX(Ingredients!D$11:D$310, MATCH($C771, Ingredients!$B$11:$B$310, 0)), "")="", "", IFERROR(INDEX(Ingredients!D$11:D$310, MATCH($C771, Ingredients!$B$11:$B$310, 0)), "")))</f>
        <v/>
      </c>
      <c r="AI771" s="106" t="str">
        <f>IF($C771="", "", IF(IFERROR(INDEX(Ingredients!E$11:E$310, MATCH($C771, Ingredients!$B$11:$B$310, 0)), "")="", "", IFERROR(INDEX(Ingredients!E$11:E$310, MATCH($C771, Ingredients!$B$11:$B$310, 0)), "")))</f>
        <v/>
      </c>
      <c r="AJ771" s="108" t="str">
        <f>IF($C771="", "", IF(IFERROR(INDEX(Ingredients!F$11:F$310, MATCH($C771, Ingredients!$B$11:$B$310, 0)), "")="", "", IFERROR(INDEX(Ingredients!F$11:F$310, MATCH($C771, Ingredients!$B$11:$B$310, 0)), "")))</f>
        <v/>
      </c>
      <c r="AK771" s="106" t="str">
        <f>IF($C771="", "", IF(IFERROR(INDEX(Ingredients!G$11:G$310, MATCH($C771, Ingredients!$B$11:$B$310, 0)), "")="", "", IFERROR(INDEX(Ingredients!G$11:G$310, MATCH($C771, Ingredients!$B$11:$B$310, 0)), "")))</f>
        <v/>
      </c>
      <c r="AL771" s="79" t="str">
        <f>IF($C771="", "", IF(IFERROR(INDEX(Ingredients!H$11:H$310, MATCH($C771, Ingredients!$B$11:$B$310, 0)), "")="", "", IFERROR(INDEX(Ingredients!H$11:H$310, MATCH($C771, Ingredients!$B$11:$B$310, 0)), "")))</f>
        <v/>
      </c>
      <c r="AN771" s="83" t="str">
        <f t="shared" si="170"/>
        <v/>
      </c>
      <c r="AP771" s="114" t="str">
        <f t="shared" si="180"/>
        <v/>
      </c>
      <c r="AR771" s="117" t="str">
        <f>IF($C771="", "", IF(IFERROR(INDEX(Ingredients!$AI$11:$AI$310, MATCH($C771, Ingredients!$B$11:$B$310, 0)), "")="", "", IFERROR(INDEX(Ingredients!$AI$11:$AI$310, MATCH($C771, Ingredients!$B$11:$B$310, 0)), "")))</f>
        <v/>
      </c>
      <c r="AT771" s="120" t="str">
        <f t="shared" si="181"/>
        <v/>
      </c>
      <c r="AV771" s="90" t="str">
        <f t="shared" si="171"/>
        <v/>
      </c>
      <c r="AX771" s="90" t="str">
        <f>IF($AV771="", "", COUNTIF($AV$11:$AV$5010, "&lt;"&amp;$AV771)+1+COUNTIF($AV$11:$AV771, $AV771)-1)</f>
        <v/>
      </c>
      <c r="AZ771" s="111" t="str">
        <f>IF($B771="", "", SUMIF('Shopping List'!$AV$11:$AV$25, $B771, 'Shopping List'!$BN$11:$BN$25))</f>
        <v/>
      </c>
      <c r="BB771" s="117" t="str">
        <f t="shared" si="182"/>
        <v/>
      </c>
    </row>
    <row r="772" spans="1:54" x14ac:dyDescent="0.25">
      <c r="A772" s="4"/>
      <c r="B772" s="37"/>
      <c r="C772" s="124"/>
      <c r="D772" s="39"/>
      <c r="E772" s="125"/>
      <c r="F772" s="48"/>
      <c r="G772" s="4"/>
      <c r="H772" s="4"/>
      <c r="I772" s="95" t="str">
        <f>IF($C772="", "", IF(IFERROR(INDEX(Ingredients!$C$11:$C$310, MATCH($C772, Ingredients!$B$11:$B$310, 0)), "")="", "", IFERROR(INDEX(Ingredients!$C$11:$C$310, MATCH($C772, Ingredients!$B$11:$B$310, 0)), "")))</f>
        <v/>
      </c>
      <c r="J772" s="73" t="str">
        <f>IF($B772="", "", IF(IFERROR(INDEX(Meals!$C$11:$C$260, MATCH($B772, Meals!$B$11:$B$260, 0)), "")="", "", IFERROR(INDEX(Meals!$C$11:$C$260, MATCH($B772, Meals!$B$11:$B$260, 0)), "")))</f>
        <v/>
      </c>
      <c r="K772" s="4"/>
      <c r="L772" s="72" t="str">
        <f t="shared" si="172"/>
        <v/>
      </c>
      <c r="M772" s="73" t="str">
        <f t="shared" si="173"/>
        <v/>
      </c>
      <c r="N772" s="4"/>
      <c r="O772" s="78" t="str">
        <f t="shared" si="174"/>
        <v/>
      </c>
      <c r="P772" s="79" t="str">
        <f t="shared" si="175"/>
        <v/>
      </c>
      <c r="Q772" s="4"/>
      <c r="R772" s="90" t="str">
        <f t="shared" si="176"/>
        <v/>
      </c>
      <c r="S772" s="4"/>
      <c r="Y772" s="18" t="str">
        <f t="shared" si="177"/>
        <v/>
      </c>
      <c r="AA772" s="18" t="str">
        <f t="shared" si="168"/>
        <v/>
      </c>
      <c r="AB772" s="18" t="str">
        <f t="shared" si="169"/>
        <v/>
      </c>
      <c r="AC772" s="18" t="str">
        <f t="shared" si="178"/>
        <v/>
      </c>
      <c r="AD772" s="18" t="str">
        <f t="shared" si="178"/>
        <v/>
      </c>
      <c r="AE772" s="18" t="str">
        <f t="shared" si="179"/>
        <v/>
      </c>
      <c r="AG772" s="95" t="str">
        <f>IF($C772="", "", IF(IFERROR(INDEX(Ingredients!C$11:C$310, MATCH($C772, Ingredients!$B$11:$B$310, 0)), "")="", "", IFERROR(INDEX(Ingredients!C$11:C$310, MATCH($C772, Ingredients!$B$11:$B$310, 0)), "")))</f>
        <v/>
      </c>
      <c r="AH772" s="105" t="str">
        <f>IF($C772="", "", IF(IFERROR(INDEX(Ingredients!D$11:D$310, MATCH($C772, Ingredients!$B$11:$B$310, 0)), "")="", "", IFERROR(INDEX(Ingredients!D$11:D$310, MATCH($C772, Ingredients!$B$11:$B$310, 0)), "")))</f>
        <v/>
      </c>
      <c r="AI772" s="106" t="str">
        <f>IF($C772="", "", IF(IFERROR(INDEX(Ingredients!E$11:E$310, MATCH($C772, Ingredients!$B$11:$B$310, 0)), "")="", "", IFERROR(INDEX(Ingredients!E$11:E$310, MATCH($C772, Ingredients!$B$11:$B$310, 0)), "")))</f>
        <v/>
      </c>
      <c r="AJ772" s="108" t="str">
        <f>IF($C772="", "", IF(IFERROR(INDEX(Ingredients!F$11:F$310, MATCH($C772, Ingredients!$B$11:$B$310, 0)), "")="", "", IFERROR(INDEX(Ingredients!F$11:F$310, MATCH($C772, Ingredients!$B$11:$B$310, 0)), "")))</f>
        <v/>
      </c>
      <c r="AK772" s="106" t="str">
        <f>IF($C772="", "", IF(IFERROR(INDEX(Ingredients!G$11:G$310, MATCH($C772, Ingredients!$B$11:$B$310, 0)), "")="", "", IFERROR(INDEX(Ingredients!G$11:G$310, MATCH($C772, Ingredients!$B$11:$B$310, 0)), "")))</f>
        <v/>
      </c>
      <c r="AL772" s="79" t="str">
        <f>IF($C772="", "", IF(IFERROR(INDEX(Ingredients!H$11:H$310, MATCH($C772, Ingredients!$B$11:$B$310, 0)), "")="", "", IFERROR(INDEX(Ingredients!H$11:H$310, MATCH($C772, Ingredients!$B$11:$B$310, 0)), "")))</f>
        <v/>
      </c>
      <c r="AN772" s="83" t="str">
        <f t="shared" si="170"/>
        <v/>
      </c>
      <c r="AP772" s="114" t="str">
        <f t="shared" si="180"/>
        <v/>
      </c>
      <c r="AR772" s="117" t="str">
        <f>IF($C772="", "", IF(IFERROR(INDEX(Ingredients!$AI$11:$AI$310, MATCH($C772, Ingredients!$B$11:$B$310, 0)), "")="", "", IFERROR(INDEX(Ingredients!$AI$11:$AI$310, MATCH($C772, Ingredients!$B$11:$B$310, 0)), "")))</f>
        <v/>
      </c>
      <c r="AT772" s="120" t="str">
        <f t="shared" si="181"/>
        <v/>
      </c>
      <c r="AV772" s="90" t="str">
        <f t="shared" si="171"/>
        <v/>
      </c>
      <c r="AX772" s="90" t="str">
        <f>IF($AV772="", "", COUNTIF($AV$11:$AV$5010, "&lt;"&amp;$AV772)+1+COUNTIF($AV$11:$AV772, $AV772)-1)</f>
        <v/>
      </c>
      <c r="AZ772" s="111" t="str">
        <f>IF($B772="", "", SUMIF('Shopping List'!$AV$11:$AV$25, $B772, 'Shopping List'!$BN$11:$BN$25))</f>
        <v/>
      </c>
      <c r="BB772" s="117" t="str">
        <f t="shared" si="182"/>
        <v/>
      </c>
    </row>
    <row r="773" spans="1:54" x14ac:dyDescent="0.25">
      <c r="A773" s="4"/>
      <c r="B773" s="37"/>
      <c r="C773" s="124"/>
      <c r="D773" s="39"/>
      <c r="E773" s="125"/>
      <c r="F773" s="48"/>
      <c r="G773" s="4"/>
      <c r="H773" s="4"/>
      <c r="I773" s="95" t="str">
        <f>IF($C773="", "", IF(IFERROR(INDEX(Ingredients!$C$11:$C$310, MATCH($C773, Ingredients!$B$11:$B$310, 0)), "")="", "", IFERROR(INDEX(Ingredients!$C$11:$C$310, MATCH($C773, Ingredients!$B$11:$B$310, 0)), "")))</f>
        <v/>
      </c>
      <c r="J773" s="73" t="str">
        <f>IF($B773="", "", IF(IFERROR(INDEX(Meals!$C$11:$C$260, MATCH($B773, Meals!$B$11:$B$260, 0)), "")="", "", IFERROR(INDEX(Meals!$C$11:$C$260, MATCH($B773, Meals!$B$11:$B$260, 0)), "")))</f>
        <v/>
      </c>
      <c r="K773" s="4"/>
      <c r="L773" s="72" t="str">
        <f t="shared" si="172"/>
        <v/>
      </c>
      <c r="M773" s="73" t="str">
        <f t="shared" si="173"/>
        <v/>
      </c>
      <c r="N773" s="4"/>
      <c r="O773" s="78" t="str">
        <f t="shared" si="174"/>
        <v/>
      </c>
      <c r="P773" s="79" t="str">
        <f t="shared" si="175"/>
        <v/>
      </c>
      <c r="Q773" s="4"/>
      <c r="R773" s="90" t="str">
        <f t="shared" si="176"/>
        <v/>
      </c>
      <c r="S773" s="4"/>
      <c r="Y773" s="18" t="str">
        <f t="shared" si="177"/>
        <v/>
      </c>
      <c r="AA773" s="18" t="str">
        <f t="shared" si="168"/>
        <v/>
      </c>
      <c r="AB773" s="18" t="str">
        <f t="shared" si="169"/>
        <v/>
      </c>
      <c r="AC773" s="18" t="str">
        <f t="shared" si="178"/>
        <v/>
      </c>
      <c r="AD773" s="18" t="str">
        <f t="shared" si="178"/>
        <v/>
      </c>
      <c r="AE773" s="18" t="str">
        <f t="shared" si="179"/>
        <v/>
      </c>
      <c r="AG773" s="95" t="str">
        <f>IF($C773="", "", IF(IFERROR(INDEX(Ingredients!C$11:C$310, MATCH($C773, Ingredients!$B$11:$B$310, 0)), "")="", "", IFERROR(INDEX(Ingredients!C$11:C$310, MATCH($C773, Ingredients!$B$11:$B$310, 0)), "")))</f>
        <v/>
      </c>
      <c r="AH773" s="105" t="str">
        <f>IF($C773="", "", IF(IFERROR(INDEX(Ingredients!D$11:D$310, MATCH($C773, Ingredients!$B$11:$B$310, 0)), "")="", "", IFERROR(INDEX(Ingredients!D$11:D$310, MATCH($C773, Ingredients!$B$11:$B$310, 0)), "")))</f>
        <v/>
      </c>
      <c r="AI773" s="106" t="str">
        <f>IF($C773="", "", IF(IFERROR(INDEX(Ingredients!E$11:E$310, MATCH($C773, Ingredients!$B$11:$B$310, 0)), "")="", "", IFERROR(INDEX(Ingredients!E$11:E$310, MATCH($C773, Ingredients!$B$11:$B$310, 0)), "")))</f>
        <v/>
      </c>
      <c r="AJ773" s="108" t="str">
        <f>IF($C773="", "", IF(IFERROR(INDEX(Ingredients!F$11:F$310, MATCH($C773, Ingredients!$B$11:$B$310, 0)), "")="", "", IFERROR(INDEX(Ingredients!F$11:F$310, MATCH($C773, Ingredients!$B$11:$B$310, 0)), "")))</f>
        <v/>
      </c>
      <c r="AK773" s="106" t="str">
        <f>IF($C773="", "", IF(IFERROR(INDEX(Ingredients!G$11:G$310, MATCH($C773, Ingredients!$B$11:$B$310, 0)), "")="", "", IFERROR(INDEX(Ingredients!G$11:G$310, MATCH($C773, Ingredients!$B$11:$B$310, 0)), "")))</f>
        <v/>
      </c>
      <c r="AL773" s="79" t="str">
        <f>IF($C773="", "", IF(IFERROR(INDEX(Ingredients!H$11:H$310, MATCH($C773, Ingredients!$B$11:$B$310, 0)), "")="", "", IFERROR(INDEX(Ingredients!H$11:H$310, MATCH($C773, Ingredients!$B$11:$B$310, 0)), "")))</f>
        <v/>
      </c>
      <c r="AN773" s="83" t="str">
        <f t="shared" si="170"/>
        <v/>
      </c>
      <c r="AP773" s="114" t="str">
        <f t="shared" si="180"/>
        <v/>
      </c>
      <c r="AR773" s="117" t="str">
        <f>IF($C773="", "", IF(IFERROR(INDEX(Ingredients!$AI$11:$AI$310, MATCH($C773, Ingredients!$B$11:$B$310, 0)), "")="", "", IFERROR(INDEX(Ingredients!$AI$11:$AI$310, MATCH($C773, Ingredients!$B$11:$B$310, 0)), "")))</f>
        <v/>
      </c>
      <c r="AT773" s="120" t="str">
        <f t="shared" si="181"/>
        <v/>
      </c>
      <c r="AV773" s="90" t="str">
        <f t="shared" si="171"/>
        <v/>
      </c>
      <c r="AX773" s="90" t="str">
        <f>IF($AV773="", "", COUNTIF($AV$11:$AV$5010, "&lt;"&amp;$AV773)+1+COUNTIF($AV$11:$AV773, $AV773)-1)</f>
        <v/>
      </c>
      <c r="AZ773" s="111" t="str">
        <f>IF($B773="", "", SUMIF('Shopping List'!$AV$11:$AV$25, $B773, 'Shopping List'!$BN$11:$BN$25))</f>
        <v/>
      </c>
      <c r="BB773" s="117" t="str">
        <f t="shared" si="182"/>
        <v/>
      </c>
    </row>
    <row r="774" spans="1:54" x14ac:dyDescent="0.25">
      <c r="A774" s="4"/>
      <c r="B774" s="37"/>
      <c r="C774" s="124"/>
      <c r="D774" s="39"/>
      <c r="E774" s="125"/>
      <c r="F774" s="48"/>
      <c r="G774" s="4"/>
      <c r="H774" s="4"/>
      <c r="I774" s="95" t="str">
        <f>IF($C774="", "", IF(IFERROR(INDEX(Ingredients!$C$11:$C$310, MATCH($C774, Ingredients!$B$11:$B$310, 0)), "")="", "", IFERROR(INDEX(Ingredients!$C$11:$C$310, MATCH($C774, Ingredients!$B$11:$B$310, 0)), "")))</f>
        <v/>
      </c>
      <c r="J774" s="73" t="str">
        <f>IF($B774="", "", IF(IFERROR(INDEX(Meals!$C$11:$C$260, MATCH($B774, Meals!$B$11:$B$260, 0)), "")="", "", IFERROR(INDEX(Meals!$C$11:$C$260, MATCH($B774, Meals!$B$11:$B$260, 0)), "")))</f>
        <v/>
      </c>
      <c r="K774" s="4"/>
      <c r="L774" s="72" t="str">
        <f t="shared" si="172"/>
        <v/>
      </c>
      <c r="M774" s="73" t="str">
        <f t="shared" si="173"/>
        <v/>
      </c>
      <c r="N774" s="4"/>
      <c r="O774" s="78" t="str">
        <f t="shared" si="174"/>
        <v/>
      </c>
      <c r="P774" s="79" t="str">
        <f t="shared" si="175"/>
        <v/>
      </c>
      <c r="Q774" s="4"/>
      <c r="R774" s="90" t="str">
        <f t="shared" si="176"/>
        <v/>
      </c>
      <c r="S774" s="4"/>
      <c r="Y774" s="18" t="str">
        <f t="shared" si="177"/>
        <v/>
      </c>
      <c r="AA774" s="18" t="str">
        <f t="shared" si="168"/>
        <v/>
      </c>
      <c r="AB774" s="18" t="str">
        <f t="shared" si="169"/>
        <v/>
      </c>
      <c r="AC774" s="18" t="str">
        <f t="shared" si="178"/>
        <v/>
      </c>
      <c r="AD774" s="18" t="str">
        <f t="shared" si="178"/>
        <v/>
      </c>
      <c r="AE774" s="18" t="str">
        <f t="shared" si="179"/>
        <v/>
      </c>
      <c r="AG774" s="95" t="str">
        <f>IF($C774="", "", IF(IFERROR(INDEX(Ingredients!C$11:C$310, MATCH($C774, Ingredients!$B$11:$B$310, 0)), "")="", "", IFERROR(INDEX(Ingredients!C$11:C$310, MATCH($C774, Ingredients!$B$11:$B$310, 0)), "")))</f>
        <v/>
      </c>
      <c r="AH774" s="105" t="str">
        <f>IF($C774="", "", IF(IFERROR(INDEX(Ingredients!D$11:D$310, MATCH($C774, Ingredients!$B$11:$B$310, 0)), "")="", "", IFERROR(INDEX(Ingredients!D$11:D$310, MATCH($C774, Ingredients!$B$11:$B$310, 0)), "")))</f>
        <v/>
      </c>
      <c r="AI774" s="106" t="str">
        <f>IF($C774="", "", IF(IFERROR(INDEX(Ingredients!E$11:E$310, MATCH($C774, Ingredients!$B$11:$B$310, 0)), "")="", "", IFERROR(INDEX(Ingredients!E$11:E$310, MATCH($C774, Ingredients!$B$11:$B$310, 0)), "")))</f>
        <v/>
      </c>
      <c r="AJ774" s="108" t="str">
        <f>IF($C774="", "", IF(IFERROR(INDEX(Ingredients!F$11:F$310, MATCH($C774, Ingredients!$B$11:$B$310, 0)), "")="", "", IFERROR(INDEX(Ingredients!F$11:F$310, MATCH($C774, Ingredients!$B$11:$B$310, 0)), "")))</f>
        <v/>
      </c>
      <c r="AK774" s="106" t="str">
        <f>IF($C774="", "", IF(IFERROR(INDEX(Ingredients!G$11:G$310, MATCH($C774, Ingredients!$B$11:$B$310, 0)), "")="", "", IFERROR(INDEX(Ingredients!G$11:G$310, MATCH($C774, Ingredients!$B$11:$B$310, 0)), "")))</f>
        <v/>
      </c>
      <c r="AL774" s="79" t="str">
        <f>IF($C774="", "", IF(IFERROR(INDEX(Ingredients!H$11:H$310, MATCH($C774, Ingredients!$B$11:$B$310, 0)), "")="", "", IFERROR(INDEX(Ingredients!H$11:H$310, MATCH($C774, Ingredients!$B$11:$B$310, 0)), "")))</f>
        <v/>
      </c>
      <c r="AN774" s="83" t="str">
        <f t="shared" si="170"/>
        <v/>
      </c>
      <c r="AP774" s="114" t="str">
        <f t="shared" si="180"/>
        <v/>
      </c>
      <c r="AR774" s="117" t="str">
        <f>IF($C774="", "", IF(IFERROR(INDEX(Ingredients!$AI$11:$AI$310, MATCH($C774, Ingredients!$B$11:$B$310, 0)), "")="", "", IFERROR(INDEX(Ingredients!$AI$11:$AI$310, MATCH($C774, Ingredients!$B$11:$B$310, 0)), "")))</f>
        <v/>
      </c>
      <c r="AT774" s="120" t="str">
        <f t="shared" si="181"/>
        <v/>
      </c>
      <c r="AV774" s="90" t="str">
        <f t="shared" si="171"/>
        <v/>
      </c>
      <c r="AX774" s="90" t="str">
        <f>IF($AV774="", "", COUNTIF($AV$11:$AV$5010, "&lt;"&amp;$AV774)+1+COUNTIF($AV$11:$AV774, $AV774)-1)</f>
        <v/>
      </c>
      <c r="AZ774" s="111" t="str">
        <f>IF($B774="", "", SUMIF('Shopping List'!$AV$11:$AV$25, $B774, 'Shopping List'!$BN$11:$BN$25))</f>
        <v/>
      </c>
      <c r="BB774" s="117" t="str">
        <f t="shared" si="182"/>
        <v/>
      </c>
    </row>
    <row r="775" spans="1:54" x14ac:dyDescent="0.25">
      <c r="A775" s="4"/>
      <c r="B775" s="37"/>
      <c r="C775" s="124"/>
      <c r="D775" s="39"/>
      <c r="E775" s="125"/>
      <c r="F775" s="48"/>
      <c r="G775" s="4"/>
      <c r="H775" s="4"/>
      <c r="I775" s="95" t="str">
        <f>IF($C775="", "", IF(IFERROR(INDEX(Ingredients!$C$11:$C$310, MATCH($C775, Ingredients!$B$11:$B$310, 0)), "")="", "", IFERROR(INDEX(Ingredients!$C$11:$C$310, MATCH($C775, Ingredients!$B$11:$B$310, 0)), "")))</f>
        <v/>
      </c>
      <c r="J775" s="73" t="str">
        <f>IF($B775="", "", IF(IFERROR(INDEX(Meals!$C$11:$C$260, MATCH($B775, Meals!$B$11:$B$260, 0)), "")="", "", IFERROR(INDEX(Meals!$C$11:$C$260, MATCH($B775, Meals!$B$11:$B$260, 0)), "")))</f>
        <v/>
      </c>
      <c r="K775" s="4"/>
      <c r="L775" s="72" t="str">
        <f t="shared" si="172"/>
        <v/>
      </c>
      <c r="M775" s="73" t="str">
        <f t="shared" si="173"/>
        <v/>
      </c>
      <c r="N775" s="4"/>
      <c r="O775" s="78" t="str">
        <f t="shared" si="174"/>
        <v/>
      </c>
      <c r="P775" s="79" t="str">
        <f t="shared" si="175"/>
        <v/>
      </c>
      <c r="Q775" s="4"/>
      <c r="R775" s="90" t="str">
        <f t="shared" si="176"/>
        <v/>
      </c>
      <c r="S775" s="4"/>
      <c r="Y775" s="18" t="str">
        <f t="shared" si="177"/>
        <v/>
      </c>
      <c r="AA775" s="18" t="str">
        <f t="shared" si="168"/>
        <v/>
      </c>
      <c r="AB775" s="18" t="str">
        <f t="shared" si="169"/>
        <v/>
      </c>
      <c r="AC775" s="18" t="str">
        <f t="shared" si="178"/>
        <v/>
      </c>
      <c r="AD775" s="18" t="str">
        <f t="shared" si="178"/>
        <v/>
      </c>
      <c r="AE775" s="18" t="str">
        <f t="shared" si="179"/>
        <v/>
      </c>
      <c r="AG775" s="95" t="str">
        <f>IF($C775="", "", IF(IFERROR(INDEX(Ingredients!C$11:C$310, MATCH($C775, Ingredients!$B$11:$B$310, 0)), "")="", "", IFERROR(INDEX(Ingredients!C$11:C$310, MATCH($C775, Ingredients!$B$11:$B$310, 0)), "")))</f>
        <v/>
      </c>
      <c r="AH775" s="105" t="str">
        <f>IF($C775="", "", IF(IFERROR(INDEX(Ingredients!D$11:D$310, MATCH($C775, Ingredients!$B$11:$B$310, 0)), "")="", "", IFERROR(INDEX(Ingredients!D$11:D$310, MATCH($C775, Ingredients!$B$11:$B$310, 0)), "")))</f>
        <v/>
      </c>
      <c r="AI775" s="106" t="str">
        <f>IF($C775="", "", IF(IFERROR(INDEX(Ingredients!E$11:E$310, MATCH($C775, Ingredients!$B$11:$B$310, 0)), "")="", "", IFERROR(INDEX(Ingredients!E$11:E$310, MATCH($C775, Ingredients!$B$11:$B$310, 0)), "")))</f>
        <v/>
      </c>
      <c r="AJ775" s="108" t="str">
        <f>IF($C775="", "", IF(IFERROR(INDEX(Ingredients!F$11:F$310, MATCH($C775, Ingredients!$B$11:$B$310, 0)), "")="", "", IFERROR(INDEX(Ingredients!F$11:F$310, MATCH($C775, Ingredients!$B$11:$B$310, 0)), "")))</f>
        <v/>
      </c>
      <c r="AK775" s="106" t="str">
        <f>IF($C775="", "", IF(IFERROR(INDEX(Ingredients!G$11:G$310, MATCH($C775, Ingredients!$B$11:$B$310, 0)), "")="", "", IFERROR(INDEX(Ingredients!G$11:G$310, MATCH($C775, Ingredients!$B$11:$B$310, 0)), "")))</f>
        <v/>
      </c>
      <c r="AL775" s="79" t="str">
        <f>IF($C775="", "", IF(IFERROR(INDEX(Ingredients!H$11:H$310, MATCH($C775, Ingredients!$B$11:$B$310, 0)), "")="", "", IFERROR(INDEX(Ingredients!H$11:H$310, MATCH($C775, Ingredients!$B$11:$B$310, 0)), "")))</f>
        <v/>
      </c>
      <c r="AN775" s="83" t="str">
        <f t="shared" si="170"/>
        <v/>
      </c>
      <c r="AP775" s="114" t="str">
        <f t="shared" si="180"/>
        <v/>
      </c>
      <c r="AR775" s="117" t="str">
        <f>IF($C775="", "", IF(IFERROR(INDEX(Ingredients!$AI$11:$AI$310, MATCH($C775, Ingredients!$B$11:$B$310, 0)), "")="", "", IFERROR(INDEX(Ingredients!$AI$11:$AI$310, MATCH($C775, Ingredients!$B$11:$B$310, 0)), "")))</f>
        <v/>
      </c>
      <c r="AT775" s="120" t="str">
        <f t="shared" si="181"/>
        <v/>
      </c>
      <c r="AV775" s="90" t="str">
        <f t="shared" si="171"/>
        <v/>
      </c>
      <c r="AX775" s="90" t="str">
        <f>IF($AV775="", "", COUNTIF($AV$11:$AV$5010, "&lt;"&amp;$AV775)+1+COUNTIF($AV$11:$AV775, $AV775)-1)</f>
        <v/>
      </c>
      <c r="AZ775" s="111" t="str">
        <f>IF($B775="", "", SUMIF('Shopping List'!$AV$11:$AV$25, $B775, 'Shopping List'!$BN$11:$BN$25))</f>
        <v/>
      </c>
      <c r="BB775" s="117" t="str">
        <f t="shared" si="182"/>
        <v/>
      </c>
    </row>
    <row r="776" spans="1:54" x14ac:dyDescent="0.25">
      <c r="A776" s="4"/>
      <c r="B776" s="37"/>
      <c r="C776" s="124"/>
      <c r="D776" s="39"/>
      <c r="E776" s="125"/>
      <c r="F776" s="48"/>
      <c r="G776" s="4"/>
      <c r="H776" s="4"/>
      <c r="I776" s="95" t="str">
        <f>IF($C776="", "", IF(IFERROR(INDEX(Ingredients!$C$11:$C$310, MATCH($C776, Ingredients!$B$11:$B$310, 0)), "")="", "", IFERROR(INDEX(Ingredients!$C$11:$C$310, MATCH($C776, Ingredients!$B$11:$B$310, 0)), "")))</f>
        <v/>
      </c>
      <c r="J776" s="73" t="str">
        <f>IF($B776="", "", IF(IFERROR(INDEX(Meals!$C$11:$C$260, MATCH($B776, Meals!$B$11:$B$260, 0)), "")="", "", IFERROR(INDEX(Meals!$C$11:$C$260, MATCH($B776, Meals!$B$11:$B$260, 0)), "")))</f>
        <v/>
      </c>
      <c r="K776" s="4"/>
      <c r="L776" s="72" t="str">
        <f t="shared" si="172"/>
        <v/>
      </c>
      <c r="M776" s="73" t="str">
        <f t="shared" si="173"/>
        <v/>
      </c>
      <c r="N776" s="4"/>
      <c r="O776" s="78" t="str">
        <f t="shared" si="174"/>
        <v/>
      </c>
      <c r="P776" s="79" t="str">
        <f t="shared" si="175"/>
        <v/>
      </c>
      <c r="Q776" s="4"/>
      <c r="R776" s="90" t="str">
        <f t="shared" si="176"/>
        <v/>
      </c>
      <c r="S776" s="4"/>
      <c r="Y776" s="18" t="str">
        <f t="shared" si="177"/>
        <v/>
      </c>
      <c r="AA776" s="18" t="str">
        <f t="shared" si="168"/>
        <v/>
      </c>
      <c r="AB776" s="18" t="str">
        <f t="shared" si="169"/>
        <v/>
      </c>
      <c r="AC776" s="18" t="str">
        <f t="shared" si="178"/>
        <v/>
      </c>
      <c r="AD776" s="18" t="str">
        <f t="shared" si="178"/>
        <v/>
      </c>
      <c r="AE776" s="18" t="str">
        <f t="shared" si="179"/>
        <v/>
      </c>
      <c r="AG776" s="95" t="str">
        <f>IF($C776="", "", IF(IFERROR(INDEX(Ingredients!C$11:C$310, MATCH($C776, Ingredients!$B$11:$B$310, 0)), "")="", "", IFERROR(INDEX(Ingredients!C$11:C$310, MATCH($C776, Ingredients!$B$11:$B$310, 0)), "")))</f>
        <v/>
      </c>
      <c r="AH776" s="105" t="str">
        <f>IF($C776="", "", IF(IFERROR(INDEX(Ingredients!D$11:D$310, MATCH($C776, Ingredients!$B$11:$B$310, 0)), "")="", "", IFERROR(INDEX(Ingredients!D$11:D$310, MATCH($C776, Ingredients!$B$11:$B$310, 0)), "")))</f>
        <v/>
      </c>
      <c r="AI776" s="106" t="str">
        <f>IF($C776="", "", IF(IFERROR(INDEX(Ingredients!E$11:E$310, MATCH($C776, Ingredients!$B$11:$B$310, 0)), "")="", "", IFERROR(INDEX(Ingredients!E$11:E$310, MATCH($C776, Ingredients!$B$11:$B$310, 0)), "")))</f>
        <v/>
      </c>
      <c r="AJ776" s="108" t="str">
        <f>IF($C776="", "", IF(IFERROR(INDEX(Ingredients!F$11:F$310, MATCH($C776, Ingredients!$B$11:$B$310, 0)), "")="", "", IFERROR(INDEX(Ingredients!F$11:F$310, MATCH($C776, Ingredients!$B$11:$B$310, 0)), "")))</f>
        <v/>
      </c>
      <c r="AK776" s="106" t="str">
        <f>IF($C776="", "", IF(IFERROR(INDEX(Ingredients!G$11:G$310, MATCH($C776, Ingredients!$B$11:$B$310, 0)), "")="", "", IFERROR(INDEX(Ingredients!G$11:G$310, MATCH($C776, Ingredients!$B$11:$B$310, 0)), "")))</f>
        <v/>
      </c>
      <c r="AL776" s="79" t="str">
        <f>IF($C776="", "", IF(IFERROR(INDEX(Ingredients!H$11:H$310, MATCH($C776, Ingredients!$B$11:$B$310, 0)), "")="", "", IFERROR(INDEX(Ingredients!H$11:H$310, MATCH($C776, Ingredients!$B$11:$B$310, 0)), "")))</f>
        <v/>
      </c>
      <c r="AN776" s="83" t="str">
        <f t="shared" si="170"/>
        <v/>
      </c>
      <c r="AP776" s="114" t="str">
        <f t="shared" si="180"/>
        <v/>
      </c>
      <c r="AR776" s="117" t="str">
        <f>IF($C776="", "", IF(IFERROR(INDEX(Ingredients!$AI$11:$AI$310, MATCH($C776, Ingredients!$B$11:$B$310, 0)), "")="", "", IFERROR(INDEX(Ingredients!$AI$11:$AI$310, MATCH($C776, Ingredients!$B$11:$B$310, 0)), "")))</f>
        <v/>
      </c>
      <c r="AT776" s="120" t="str">
        <f t="shared" si="181"/>
        <v/>
      </c>
      <c r="AV776" s="90" t="str">
        <f t="shared" si="171"/>
        <v/>
      </c>
      <c r="AX776" s="90" t="str">
        <f>IF($AV776="", "", COUNTIF($AV$11:$AV$5010, "&lt;"&amp;$AV776)+1+COUNTIF($AV$11:$AV776, $AV776)-1)</f>
        <v/>
      </c>
      <c r="AZ776" s="111" t="str">
        <f>IF($B776="", "", SUMIF('Shopping List'!$AV$11:$AV$25, $B776, 'Shopping List'!$BN$11:$BN$25))</f>
        <v/>
      </c>
      <c r="BB776" s="117" t="str">
        <f t="shared" si="182"/>
        <v/>
      </c>
    </row>
    <row r="777" spans="1:54" x14ac:dyDescent="0.25">
      <c r="A777" s="4"/>
      <c r="B777" s="37"/>
      <c r="C777" s="124"/>
      <c r="D777" s="39"/>
      <c r="E777" s="125"/>
      <c r="F777" s="48"/>
      <c r="G777" s="4"/>
      <c r="H777" s="4"/>
      <c r="I777" s="95" t="str">
        <f>IF($C777="", "", IF(IFERROR(INDEX(Ingredients!$C$11:$C$310, MATCH($C777, Ingredients!$B$11:$B$310, 0)), "")="", "", IFERROR(INDEX(Ingredients!$C$11:$C$310, MATCH($C777, Ingredients!$B$11:$B$310, 0)), "")))</f>
        <v/>
      </c>
      <c r="J777" s="73" t="str">
        <f>IF($B777="", "", IF(IFERROR(INDEX(Meals!$C$11:$C$260, MATCH($B777, Meals!$B$11:$B$260, 0)), "")="", "", IFERROR(INDEX(Meals!$C$11:$C$260, MATCH($B777, Meals!$B$11:$B$260, 0)), "")))</f>
        <v/>
      </c>
      <c r="K777" s="4"/>
      <c r="L777" s="72" t="str">
        <f t="shared" si="172"/>
        <v/>
      </c>
      <c r="M777" s="73" t="str">
        <f t="shared" si="173"/>
        <v/>
      </c>
      <c r="N777" s="4"/>
      <c r="O777" s="78" t="str">
        <f t="shared" si="174"/>
        <v/>
      </c>
      <c r="P777" s="79" t="str">
        <f t="shared" si="175"/>
        <v/>
      </c>
      <c r="Q777" s="4"/>
      <c r="R777" s="90" t="str">
        <f t="shared" si="176"/>
        <v/>
      </c>
      <c r="S777" s="4"/>
      <c r="Y777" s="18" t="str">
        <f t="shared" si="177"/>
        <v/>
      </c>
      <c r="AA777" s="18" t="str">
        <f t="shared" si="168"/>
        <v/>
      </c>
      <c r="AB777" s="18" t="str">
        <f t="shared" si="169"/>
        <v/>
      </c>
      <c r="AC777" s="18" t="str">
        <f t="shared" si="178"/>
        <v/>
      </c>
      <c r="AD777" s="18" t="str">
        <f t="shared" si="178"/>
        <v/>
      </c>
      <c r="AE777" s="18" t="str">
        <f t="shared" si="179"/>
        <v/>
      </c>
      <c r="AG777" s="95" t="str">
        <f>IF($C777="", "", IF(IFERROR(INDEX(Ingredients!C$11:C$310, MATCH($C777, Ingredients!$B$11:$B$310, 0)), "")="", "", IFERROR(INDEX(Ingredients!C$11:C$310, MATCH($C777, Ingredients!$B$11:$B$310, 0)), "")))</f>
        <v/>
      </c>
      <c r="AH777" s="105" t="str">
        <f>IF($C777="", "", IF(IFERROR(INDEX(Ingredients!D$11:D$310, MATCH($C777, Ingredients!$B$11:$B$310, 0)), "")="", "", IFERROR(INDEX(Ingredients!D$11:D$310, MATCH($C777, Ingredients!$B$11:$B$310, 0)), "")))</f>
        <v/>
      </c>
      <c r="AI777" s="106" t="str">
        <f>IF($C777="", "", IF(IFERROR(INDEX(Ingredients!E$11:E$310, MATCH($C777, Ingredients!$B$11:$B$310, 0)), "")="", "", IFERROR(INDEX(Ingredients!E$11:E$310, MATCH($C777, Ingredients!$B$11:$B$310, 0)), "")))</f>
        <v/>
      </c>
      <c r="AJ777" s="108" t="str">
        <f>IF($C777="", "", IF(IFERROR(INDEX(Ingredients!F$11:F$310, MATCH($C777, Ingredients!$B$11:$B$310, 0)), "")="", "", IFERROR(INDEX(Ingredients!F$11:F$310, MATCH($C777, Ingredients!$B$11:$B$310, 0)), "")))</f>
        <v/>
      </c>
      <c r="AK777" s="106" t="str">
        <f>IF($C777="", "", IF(IFERROR(INDEX(Ingredients!G$11:G$310, MATCH($C777, Ingredients!$B$11:$B$310, 0)), "")="", "", IFERROR(INDEX(Ingredients!G$11:G$310, MATCH($C777, Ingredients!$B$11:$B$310, 0)), "")))</f>
        <v/>
      </c>
      <c r="AL777" s="79" t="str">
        <f>IF($C777="", "", IF(IFERROR(INDEX(Ingredients!H$11:H$310, MATCH($C777, Ingredients!$B$11:$B$310, 0)), "")="", "", IFERROR(INDEX(Ingredients!H$11:H$310, MATCH($C777, Ingredients!$B$11:$B$310, 0)), "")))</f>
        <v/>
      </c>
      <c r="AN777" s="83" t="str">
        <f t="shared" si="170"/>
        <v/>
      </c>
      <c r="AP777" s="114" t="str">
        <f t="shared" si="180"/>
        <v/>
      </c>
      <c r="AR777" s="117" t="str">
        <f>IF($C777="", "", IF(IFERROR(INDEX(Ingredients!$AI$11:$AI$310, MATCH($C777, Ingredients!$B$11:$B$310, 0)), "")="", "", IFERROR(INDEX(Ingredients!$AI$11:$AI$310, MATCH($C777, Ingredients!$B$11:$B$310, 0)), "")))</f>
        <v/>
      </c>
      <c r="AT777" s="120" t="str">
        <f t="shared" si="181"/>
        <v/>
      </c>
      <c r="AV777" s="90" t="str">
        <f t="shared" si="171"/>
        <v/>
      </c>
      <c r="AX777" s="90" t="str">
        <f>IF($AV777="", "", COUNTIF($AV$11:$AV$5010, "&lt;"&amp;$AV777)+1+COUNTIF($AV$11:$AV777, $AV777)-1)</f>
        <v/>
      </c>
      <c r="AZ777" s="111" t="str">
        <f>IF($B777="", "", SUMIF('Shopping List'!$AV$11:$AV$25, $B777, 'Shopping List'!$BN$11:$BN$25))</f>
        <v/>
      </c>
      <c r="BB777" s="117" t="str">
        <f t="shared" si="182"/>
        <v/>
      </c>
    </row>
    <row r="778" spans="1:54" x14ac:dyDescent="0.25">
      <c r="A778" s="4"/>
      <c r="B778" s="37"/>
      <c r="C778" s="124"/>
      <c r="D778" s="39"/>
      <c r="E778" s="125"/>
      <c r="F778" s="48"/>
      <c r="G778" s="4"/>
      <c r="H778" s="4"/>
      <c r="I778" s="95" t="str">
        <f>IF($C778="", "", IF(IFERROR(INDEX(Ingredients!$C$11:$C$310, MATCH($C778, Ingredients!$B$11:$B$310, 0)), "")="", "", IFERROR(INDEX(Ingredients!$C$11:$C$310, MATCH($C778, Ingredients!$B$11:$B$310, 0)), "")))</f>
        <v/>
      </c>
      <c r="J778" s="73" t="str">
        <f>IF($B778="", "", IF(IFERROR(INDEX(Meals!$C$11:$C$260, MATCH($B778, Meals!$B$11:$B$260, 0)), "")="", "", IFERROR(INDEX(Meals!$C$11:$C$260, MATCH($B778, Meals!$B$11:$B$260, 0)), "")))</f>
        <v/>
      </c>
      <c r="K778" s="4"/>
      <c r="L778" s="72" t="str">
        <f t="shared" si="172"/>
        <v/>
      </c>
      <c r="M778" s="73" t="str">
        <f t="shared" si="173"/>
        <v/>
      </c>
      <c r="N778" s="4"/>
      <c r="O778" s="78" t="str">
        <f t="shared" si="174"/>
        <v/>
      </c>
      <c r="P778" s="79" t="str">
        <f t="shared" si="175"/>
        <v/>
      </c>
      <c r="Q778" s="4"/>
      <c r="R778" s="90" t="str">
        <f t="shared" si="176"/>
        <v/>
      </c>
      <c r="S778" s="4"/>
      <c r="Y778" s="18" t="str">
        <f t="shared" si="177"/>
        <v/>
      </c>
      <c r="AA778" s="18" t="str">
        <f t="shared" si="168"/>
        <v/>
      </c>
      <c r="AB778" s="18" t="str">
        <f t="shared" si="169"/>
        <v/>
      </c>
      <c r="AC778" s="18" t="str">
        <f t="shared" si="178"/>
        <v/>
      </c>
      <c r="AD778" s="18" t="str">
        <f t="shared" si="178"/>
        <v/>
      </c>
      <c r="AE778" s="18" t="str">
        <f t="shared" si="179"/>
        <v/>
      </c>
      <c r="AG778" s="95" t="str">
        <f>IF($C778="", "", IF(IFERROR(INDEX(Ingredients!C$11:C$310, MATCH($C778, Ingredients!$B$11:$B$310, 0)), "")="", "", IFERROR(INDEX(Ingredients!C$11:C$310, MATCH($C778, Ingredients!$B$11:$B$310, 0)), "")))</f>
        <v/>
      </c>
      <c r="AH778" s="105" t="str">
        <f>IF($C778="", "", IF(IFERROR(INDEX(Ingredients!D$11:D$310, MATCH($C778, Ingredients!$B$11:$B$310, 0)), "")="", "", IFERROR(INDEX(Ingredients!D$11:D$310, MATCH($C778, Ingredients!$B$11:$B$310, 0)), "")))</f>
        <v/>
      </c>
      <c r="AI778" s="106" t="str">
        <f>IF($C778="", "", IF(IFERROR(INDEX(Ingredients!E$11:E$310, MATCH($C778, Ingredients!$B$11:$B$310, 0)), "")="", "", IFERROR(INDEX(Ingredients!E$11:E$310, MATCH($C778, Ingredients!$B$11:$B$310, 0)), "")))</f>
        <v/>
      </c>
      <c r="AJ778" s="108" t="str">
        <f>IF($C778="", "", IF(IFERROR(INDEX(Ingredients!F$11:F$310, MATCH($C778, Ingredients!$B$11:$B$310, 0)), "")="", "", IFERROR(INDEX(Ingredients!F$11:F$310, MATCH($C778, Ingredients!$B$11:$B$310, 0)), "")))</f>
        <v/>
      </c>
      <c r="AK778" s="106" t="str">
        <f>IF($C778="", "", IF(IFERROR(INDEX(Ingredients!G$11:G$310, MATCH($C778, Ingredients!$B$11:$B$310, 0)), "")="", "", IFERROR(INDEX(Ingredients!G$11:G$310, MATCH($C778, Ingredients!$B$11:$B$310, 0)), "")))</f>
        <v/>
      </c>
      <c r="AL778" s="79" t="str">
        <f>IF($C778="", "", IF(IFERROR(INDEX(Ingredients!H$11:H$310, MATCH($C778, Ingredients!$B$11:$B$310, 0)), "")="", "", IFERROR(INDEX(Ingredients!H$11:H$310, MATCH($C778, Ingredients!$B$11:$B$310, 0)), "")))</f>
        <v/>
      </c>
      <c r="AN778" s="83" t="str">
        <f t="shared" si="170"/>
        <v/>
      </c>
      <c r="AP778" s="114" t="str">
        <f t="shared" si="180"/>
        <v/>
      </c>
      <c r="AR778" s="117" t="str">
        <f>IF($C778="", "", IF(IFERROR(INDEX(Ingredients!$AI$11:$AI$310, MATCH($C778, Ingredients!$B$11:$B$310, 0)), "")="", "", IFERROR(INDEX(Ingredients!$AI$11:$AI$310, MATCH($C778, Ingredients!$B$11:$B$310, 0)), "")))</f>
        <v/>
      </c>
      <c r="AT778" s="120" t="str">
        <f t="shared" si="181"/>
        <v/>
      </c>
      <c r="AV778" s="90" t="str">
        <f t="shared" si="171"/>
        <v/>
      </c>
      <c r="AX778" s="90" t="str">
        <f>IF($AV778="", "", COUNTIF($AV$11:$AV$5010, "&lt;"&amp;$AV778)+1+COUNTIF($AV$11:$AV778, $AV778)-1)</f>
        <v/>
      </c>
      <c r="AZ778" s="111" t="str">
        <f>IF($B778="", "", SUMIF('Shopping List'!$AV$11:$AV$25, $B778, 'Shopping List'!$BN$11:$BN$25))</f>
        <v/>
      </c>
      <c r="BB778" s="117" t="str">
        <f t="shared" si="182"/>
        <v/>
      </c>
    </row>
    <row r="779" spans="1:54" x14ac:dyDescent="0.25">
      <c r="A779" s="4"/>
      <c r="B779" s="37"/>
      <c r="C779" s="124"/>
      <c r="D779" s="39"/>
      <c r="E779" s="125"/>
      <c r="F779" s="48"/>
      <c r="G779" s="4"/>
      <c r="H779" s="4"/>
      <c r="I779" s="95" t="str">
        <f>IF($C779="", "", IF(IFERROR(INDEX(Ingredients!$C$11:$C$310, MATCH($C779, Ingredients!$B$11:$B$310, 0)), "")="", "", IFERROR(INDEX(Ingredients!$C$11:$C$310, MATCH($C779, Ingredients!$B$11:$B$310, 0)), "")))</f>
        <v/>
      </c>
      <c r="J779" s="73" t="str">
        <f>IF($B779="", "", IF(IFERROR(INDEX(Meals!$C$11:$C$260, MATCH($B779, Meals!$B$11:$B$260, 0)), "")="", "", IFERROR(INDEX(Meals!$C$11:$C$260, MATCH($B779, Meals!$B$11:$B$260, 0)), "")))</f>
        <v/>
      </c>
      <c r="K779" s="4"/>
      <c r="L779" s="72" t="str">
        <f t="shared" si="172"/>
        <v/>
      </c>
      <c r="M779" s="73" t="str">
        <f t="shared" si="173"/>
        <v/>
      </c>
      <c r="N779" s="4"/>
      <c r="O779" s="78" t="str">
        <f t="shared" si="174"/>
        <v/>
      </c>
      <c r="P779" s="79" t="str">
        <f t="shared" si="175"/>
        <v/>
      </c>
      <c r="Q779" s="4"/>
      <c r="R779" s="90" t="str">
        <f t="shared" si="176"/>
        <v/>
      </c>
      <c r="S779" s="4"/>
      <c r="Y779" s="18" t="str">
        <f t="shared" si="177"/>
        <v/>
      </c>
      <c r="AA779" s="18" t="str">
        <f t="shared" ref="AA779:AA842" si="183">IF($Y779="", "", IF(AND(AA$5="X", B779=""), $Y$6, IF(AND(NOT(B779=""), COUNTIF(V$11:V$260, B779)=0), $Y$7, "")))</f>
        <v/>
      </c>
      <c r="AB779" s="18" t="str">
        <f t="shared" ref="AB779:AB842" si="184">IF($Y779="", "", IF(AND(AB$5="X", C779=""), $Y$6, IF(AND(NOT(C779=""), COUNTIF(W$11:W$310, C779)=0), $Y$7, "")))</f>
        <v/>
      </c>
      <c r="AC779" s="18" t="str">
        <f t="shared" si="178"/>
        <v/>
      </c>
      <c r="AD779" s="18" t="str">
        <f t="shared" si="178"/>
        <v/>
      </c>
      <c r="AE779" s="18" t="str">
        <f t="shared" si="179"/>
        <v/>
      </c>
      <c r="AG779" s="95" t="str">
        <f>IF($C779="", "", IF(IFERROR(INDEX(Ingredients!C$11:C$310, MATCH($C779, Ingredients!$B$11:$B$310, 0)), "")="", "", IFERROR(INDEX(Ingredients!C$11:C$310, MATCH($C779, Ingredients!$B$11:$B$310, 0)), "")))</f>
        <v/>
      </c>
      <c r="AH779" s="105" t="str">
        <f>IF($C779="", "", IF(IFERROR(INDEX(Ingredients!D$11:D$310, MATCH($C779, Ingredients!$B$11:$B$310, 0)), "")="", "", IFERROR(INDEX(Ingredients!D$11:D$310, MATCH($C779, Ingredients!$B$11:$B$310, 0)), "")))</f>
        <v/>
      </c>
      <c r="AI779" s="106" t="str">
        <f>IF($C779="", "", IF(IFERROR(INDEX(Ingredients!E$11:E$310, MATCH($C779, Ingredients!$B$11:$B$310, 0)), "")="", "", IFERROR(INDEX(Ingredients!E$11:E$310, MATCH($C779, Ingredients!$B$11:$B$310, 0)), "")))</f>
        <v/>
      </c>
      <c r="AJ779" s="108" t="str">
        <f>IF($C779="", "", IF(IFERROR(INDEX(Ingredients!F$11:F$310, MATCH($C779, Ingredients!$B$11:$B$310, 0)), "")="", "", IFERROR(INDEX(Ingredients!F$11:F$310, MATCH($C779, Ingredients!$B$11:$B$310, 0)), "")))</f>
        <v/>
      </c>
      <c r="AK779" s="106" t="str">
        <f>IF($C779="", "", IF(IFERROR(INDEX(Ingredients!G$11:G$310, MATCH($C779, Ingredients!$B$11:$B$310, 0)), "")="", "", IFERROR(INDEX(Ingredients!G$11:G$310, MATCH($C779, Ingredients!$B$11:$B$310, 0)), "")))</f>
        <v/>
      </c>
      <c r="AL779" s="79" t="str">
        <f>IF($C779="", "", IF(IFERROR(INDEX(Ingredients!H$11:H$310, MATCH($C779, Ingredients!$B$11:$B$310, 0)), "")="", "", IFERROR(INDEX(Ingredients!H$11:H$310, MATCH($C779, Ingredients!$B$11:$B$310, 0)), "")))</f>
        <v/>
      </c>
      <c r="AN779" s="83" t="str">
        <f t="shared" ref="AN779:AN842" si="185">IF($D779="", "", IFERROR(IF($AK779=$AI779, $AJ779/$AH779, $AJ779), ""))</f>
        <v/>
      </c>
      <c r="AP779" s="114" t="str">
        <f t="shared" si="180"/>
        <v/>
      </c>
      <c r="AR779" s="117" t="str">
        <f>IF($C779="", "", IF(IFERROR(INDEX(Ingredients!$AI$11:$AI$310, MATCH($C779, Ingredients!$B$11:$B$310, 0)), "")="", "", IFERROR(INDEX(Ingredients!$AI$11:$AI$310, MATCH($C779, Ingredients!$B$11:$B$310, 0)), "")))</f>
        <v/>
      </c>
      <c r="AT779" s="120" t="str">
        <f t="shared" si="181"/>
        <v/>
      </c>
      <c r="AV779" s="90" t="str">
        <f t="shared" ref="AV779:AV842" si="186">IF($AT$8="", "", IF($B779=$AT$8, $E779, ""))</f>
        <v/>
      </c>
      <c r="AX779" s="90" t="str">
        <f>IF($AV779="", "", COUNTIF($AV$11:$AV$5010, "&lt;"&amp;$AV779)+1+COUNTIF($AV$11:$AV779, $AV779)-1)</f>
        <v/>
      </c>
      <c r="AZ779" s="111" t="str">
        <f>IF($B779="", "", SUMIF('Shopping List'!$AV$11:$AV$25, $B779, 'Shopping List'!$BN$11:$BN$25))</f>
        <v/>
      </c>
      <c r="BB779" s="117" t="str">
        <f t="shared" si="182"/>
        <v/>
      </c>
    </row>
    <row r="780" spans="1:54" x14ac:dyDescent="0.25">
      <c r="A780" s="4"/>
      <c r="B780" s="37"/>
      <c r="C780" s="124"/>
      <c r="D780" s="39"/>
      <c r="E780" s="125"/>
      <c r="F780" s="48"/>
      <c r="G780" s="4"/>
      <c r="H780" s="4"/>
      <c r="I780" s="95" t="str">
        <f>IF($C780="", "", IF(IFERROR(INDEX(Ingredients!$C$11:$C$310, MATCH($C780, Ingredients!$B$11:$B$310, 0)), "")="", "", IFERROR(INDEX(Ingredients!$C$11:$C$310, MATCH($C780, Ingredients!$B$11:$B$310, 0)), "")))</f>
        <v/>
      </c>
      <c r="J780" s="73" t="str">
        <f>IF($B780="", "", IF(IFERROR(INDEX(Meals!$C$11:$C$260, MATCH($B780, Meals!$B$11:$B$260, 0)), "")="", "", IFERROR(INDEX(Meals!$C$11:$C$260, MATCH($B780, Meals!$B$11:$B$260, 0)), "")))</f>
        <v/>
      </c>
      <c r="K780" s="4"/>
      <c r="L780" s="72" t="str">
        <f t="shared" ref="L780:L843" si="187">IF($D780="", "", IFERROR(ROUND($AN780*$D780, 0), ""))</f>
        <v/>
      </c>
      <c r="M780" s="73" t="str">
        <f t="shared" ref="M780:M843" si="188">IFERROR(ROUND($L780/$J780, 0), "")</f>
        <v/>
      </c>
      <c r="N780" s="4"/>
      <c r="O780" s="78" t="str">
        <f t="shared" ref="O780:O843" si="189">IF($D780="", "", IFERROR(ROUND($AP780*$D780, 2), ""))</f>
        <v/>
      </c>
      <c r="P780" s="79" t="str">
        <f t="shared" ref="P780:P843" si="190">IFERROR(ROUND($O780/$J780, 2), "")</f>
        <v/>
      </c>
      <c r="Q780" s="4"/>
      <c r="R780" s="90" t="str">
        <f t="shared" ref="R780:R843" si="191">IF(OR($D780="", $AR780=""), "", IF($AR780&gt;=$D780, $V$3, $V$4))</f>
        <v/>
      </c>
      <c r="S780" s="4"/>
      <c r="Y780" s="18" t="str">
        <f t="shared" ref="Y780:Y843" si="192">IF(COUNTIF($B780:$F780, "")=5, "", "X")</f>
        <v/>
      </c>
      <c r="AA780" s="18" t="str">
        <f t="shared" si="183"/>
        <v/>
      </c>
      <c r="AB780" s="18" t="str">
        <f t="shared" si="184"/>
        <v/>
      </c>
      <c r="AC780" s="18" t="str">
        <f t="shared" ref="AC780:AD843" si="193">IF($Y780="", "", IF(AND(AC$5="X", D780=""), $Y$6, IF(AND(NOT(D780=""), ISNUMBER(D780)=FALSE), $Y$7, "")))</f>
        <v/>
      </c>
      <c r="AD780" s="18" t="str">
        <f t="shared" si="193"/>
        <v/>
      </c>
      <c r="AE780" s="18" t="str">
        <f t="shared" ref="AE780:AE843" si="194">IF($Y780="", "", IF(AND(AE$5="X", F780=""), $Y$6, ""))</f>
        <v/>
      </c>
      <c r="AG780" s="95" t="str">
        <f>IF($C780="", "", IF(IFERROR(INDEX(Ingredients!C$11:C$310, MATCH($C780, Ingredients!$B$11:$B$310, 0)), "")="", "", IFERROR(INDEX(Ingredients!C$11:C$310, MATCH($C780, Ingredients!$B$11:$B$310, 0)), "")))</f>
        <v/>
      </c>
      <c r="AH780" s="105" t="str">
        <f>IF($C780="", "", IF(IFERROR(INDEX(Ingredients!D$11:D$310, MATCH($C780, Ingredients!$B$11:$B$310, 0)), "")="", "", IFERROR(INDEX(Ingredients!D$11:D$310, MATCH($C780, Ingredients!$B$11:$B$310, 0)), "")))</f>
        <v/>
      </c>
      <c r="AI780" s="106" t="str">
        <f>IF($C780="", "", IF(IFERROR(INDEX(Ingredients!E$11:E$310, MATCH($C780, Ingredients!$B$11:$B$310, 0)), "")="", "", IFERROR(INDEX(Ingredients!E$11:E$310, MATCH($C780, Ingredients!$B$11:$B$310, 0)), "")))</f>
        <v/>
      </c>
      <c r="AJ780" s="108" t="str">
        <f>IF($C780="", "", IF(IFERROR(INDEX(Ingredients!F$11:F$310, MATCH($C780, Ingredients!$B$11:$B$310, 0)), "")="", "", IFERROR(INDEX(Ingredients!F$11:F$310, MATCH($C780, Ingredients!$B$11:$B$310, 0)), "")))</f>
        <v/>
      </c>
      <c r="AK780" s="106" t="str">
        <f>IF($C780="", "", IF(IFERROR(INDEX(Ingredients!G$11:G$310, MATCH($C780, Ingredients!$B$11:$B$310, 0)), "")="", "", IFERROR(INDEX(Ingredients!G$11:G$310, MATCH($C780, Ingredients!$B$11:$B$310, 0)), "")))</f>
        <v/>
      </c>
      <c r="AL780" s="79" t="str">
        <f>IF($C780="", "", IF(IFERROR(INDEX(Ingredients!H$11:H$310, MATCH($C780, Ingredients!$B$11:$B$310, 0)), "")="", "", IFERROR(INDEX(Ingredients!H$11:H$310, MATCH($C780, Ingredients!$B$11:$B$310, 0)), "")))</f>
        <v/>
      </c>
      <c r="AN780" s="83" t="str">
        <f t="shared" si="185"/>
        <v/>
      </c>
      <c r="AP780" s="114" t="str">
        <f t="shared" ref="AP780:AP843" si="195">IF($D780="", "", IFERROR(IF($AK780=$AI780, $AL780/$AH780, $AL780), ""))</f>
        <v/>
      </c>
      <c r="AR780" s="117" t="str">
        <f>IF($C780="", "", IF(IFERROR(INDEX(Ingredients!$AI$11:$AI$310, MATCH($C780, Ingredients!$B$11:$B$310, 0)), "")="", "", IFERROR(INDEX(Ingredients!$AI$11:$AI$310, MATCH($C780, Ingredients!$B$11:$B$310, 0)), "")))</f>
        <v/>
      </c>
      <c r="AT780" s="120" t="str">
        <f t="shared" ref="AT780:AT843" si="196">IF(OR($B780="", $R780=""), "", CONCATENATE($B780, " - ", $R780))</f>
        <v/>
      </c>
      <c r="AV780" s="90" t="str">
        <f t="shared" si="186"/>
        <v/>
      </c>
      <c r="AX780" s="90" t="str">
        <f>IF($AV780="", "", COUNTIF($AV$11:$AV$5010, "&lt;"&amp;$AV780)+1+COUNTIF($AV$11:$AV780, $AV780)-1)</f>
        <v/>
      </c>
      <c r="AZ780" s="111" t="str">
        <f>IF($B780="", "", SUMIF('Shopping List'!$AV$11:$AV$25, $B780, 'Shopping List'!$BN$11:$BN$25))</f>
        <v/>
      </c>
      <c r="BB780" s="117" t="str">
        <f t="shared" ref="BB780:BB843" si="197">IF(OR($AZ780="", $AZ780=0), "", IFERROR($D780*$AZ780, ""))</f>
        <v/>
      </c>
    </row>
    <row r="781" spans="1:54" x14ac:dyDescent="0.25">
      <c r="A781" s="4"/>
      <c r="B781" s="37"/>
      <c r="C781" s="124"/>
      <c r="D781" s="39"/>
      <c r="E781" s="125"/>
      <c r="F781" s="48"/>
      <c r="G781" s="4"/>
      <c r="H781" s="4"/>
      <c r="I781" s="95" t="str">
        <f>IF($C781="", "", IF(IFERROR(INDEX(Ingredients!$C$11:$C$310, MATCH($C781, Ingredients!$B$11:$B$310, 0)), "")="", "", IFERROR(INDEX(Ingredients!$C$11:$C$310, MATCH($C781, Ingredients!$B$11:$B$310, 0)), "")))</f>
        <v/>
      </c>
      <c r="J781" s="73" t="str">
        <f>IF($B781="", "", IF(IFERROR(INDEX(Meals!$C$11:$C$260, MATCH($B781, Meals!$B$11:$B$260, 0)), "")="", "", IFERROR(INDEX(Meals!$C$11:$C$260, MATCH($B781, Meals!$B$11:$B$260, 0)), "")))</f>
        <v/>
      </c>
      <c r="K781" s="4"/>
      <c r="L781" s="72" t="str">
        <f t="shared" si="187"/>
        <v/>
      </c>
      <c r="M781" s="73" t="str">
        <f t="shared" si="188"/>
        <v/>
      </c>
      <c r="N781" s="4"/>
      <c r="O781" s="78" t="str">
        <f t="shared" si="189"/>
        <v/>
      </c>
      <c r="P781" s="79" t="str">
        <f t="shared" si="190"/>
        <v/>
      </c>
      <c r="Q781" s="4"/>
      <c r="R781" s="90" t="str">
        <f t="shared" si="191"/>
        <v/>
      </c>
      <c r="S781" s="4"/>
      <c r="Y781" s="18" t="str">
        <f t="shared" si="192"/>
        <v/>
      </c>
      <c r="AA781" s="18" t="str">
        <f t="shared" si="183"/>
        <v/>
      </c>
      <c r="AB781" s="18" t="str">
        <f t="shared" si="184"/>
        <v/>
      </c>
      <c r="AC781" s="18" t="str">
        <f t="shared" si="193"/>
        <v/>
      </c>
      <c r="AD781" s="18" t="str">
        <f t="shared" si="193"/>
        <v/>
      </c>
      <c r="AE781" s="18" t="str">
        <f t="shared" si="194"/>
        <v/>
      </c>
      <c r="AG781" s="95" t="str">
        <f>IF($C781="", "", IF(IFERROR(INDEX(Ingredients!C$11:C$310, MATCH($C781, Ingredients!$B$11:$B$310, 0)), "")="", "", IFERROR(INDEX(Ingredients!C$11:C$310, MATCH($C781, Ingredients!$B$11:$B$310, 0)), "")))</f>
        <v/>
      </c>
      <c r="AH781" s="105" t="str">
        <f>IF($C781="", "", IF(IFERROR(INDEX(Ingredients!D$11:D$310, MATCH($C781, Ingredients!$B$11:$B$310, 0)), "")="", "", IFERROR(INDEX(Ingredients!D$11:D$310, MATCH($C781, Ingredients!$B$11:$B$310, 0)), "")))</f>
        <v/>
      </c>
      <c r="AI781" s="106" t="str">
        <f>IF($C781="", "", IF(IFERROR(INDEX(Ingredients!E$11:E$310, MATCH($C781, Ingredients!$B$11:$B$310, 0)), "")="", "", IFERROR(INDEX(Ingredients!E$11:E$310, MATCH($C781, Ingredients!$B$11:$B$310, 0)), "")))</f>
        <v/>
      </c>
      <c r="AJ781" s="108" t="str">
        <f>IF($C781="", "", IF(IFERROR(INDEX(Ingredients!F$11:F$310, MATCH($C781, Ingredients!$B$11:$B$310, 0)), "")="", "", IFERROR(INDEX(Ingredients!F$11:F$310, MATCH($C781, Ingredients!$B$11:$B$310, 0)), "")))</f>
        <v/>
      </c>
      <c r="AK781" s="106" t="str">
        <f>IF($C781="", "", IF(IFERROR(INDEX(Ingredients!G$11:G$310, MATCH($C781, Ingredients!$B$11:$B$310, 0)), "")="", "", IFERROR(INDEX(Ingredients!G$11:G$310, MATCH($C781, Ingredients!$B$11:$B$310, 0)), "")))</f>
        <v/>
      </c>
      <c r="AL781" s="79" t="str">
        <f>IF($C781="", "", IF(IFERROR(INDEX(Ingredients!H$11:H$310, MATCH($C781, Ingredients!$B$11:$B$310, 0)), "")="", "", IFERROR(INDEX(Ingredients!H$11:H$310, MATCH($C781, Ingredients!$B$11:$B$310, 0)), "")))</f>
        <v/>
      </c>
      <c r="AN781" s="83" t="str">
        <f t="shared" si="185"/>
        <v/>
      </c>
      <c r="AP781" s="114" t="str">
        <f t="shared" si="195"/>
        <v/>
      </c>
      <c r="AR781" s="117" t="str">
        <f>IF($C781="", "", IF(IFERROR(INDEX(Ingredients!$AI$11:$AI$310, MATCH($C781, Ingredients!$B$11:$B$310, 0)), "")="", "", IFERROR(INDEX(Ingredients!$AI$11:$AI$310, MATCH($C781, Ingredients!$B$11:$B$310, 0)), "")))</f>
        <v/>
      </c>
      <c r="AT781" s="120" t="str">
        <f t="shared" si="196"/>
        <v/>
      </c>
      <c r="AV781" s="90" t="str">
        <f t="shared" si="186"/>
        <v/>
      </c>
      <c r="AX781" s="90" t="str">
        <f>IF($AV781="", "", COUNTIF($AV$11:$AV$5010, "&lt;"&amp;$AV781)+1+COUNTIF($AV$11:$AV781, $AV781)-1)</f>
        <v/>
      </c>
      <c r="AZ781" s="111" t="str">
        <f>IF($B781="", "", SUMIF('Shopping List'!$AV$11:$AV$25, $B781, 'Shopping List'!$BN$11:$BN$25))</f>
        <v/>
      </c>
      <c r="BB781" s="117" t="str">
        <f t="shared" si="197"/>
        <v/>
      </c>
    </row>
    <row r="782" spans="1:54" x14ac:dyDescent="0.25">
      <c r="A782" s="4"/>
      <c r="B782" s="37"/>
      <c r="C782" s="124"/>
      <c r="D782" s="39"/>
      <c r="E782" s="125"/>
      <c r="F782" s="48"/>
      <c r="G782" s="4"/>
      <c r="H782" s="4"/>
      <c r="I782" s="95" t="str">
        <f>IF($C782="", "", IF(IFERROR(INDEX(Ingredients!$C$11:$C$310, MATCH($C782, Ingredients!$B$11:$B$310, 0)), "")="", "", IFERROR(INDEX(Ingredients!$C$11:$C$310, MATCH($C782, Ingredients!$B$11:$B$310, 0)), "")))</f>
        <v/>
      </c>
      <c r="J782" s="73" t="str">
        <f>IF($B782="", "", IF(IFERROR(INDEX(Meals!$C$11:$C$260, MATCH($B782, Meals!$B$11:$B$260, 0)), "")="", "", IFERROR(INDEX(Meals!$C$11:$C$260, MATCH($B782, Meals!$B$11:$B$260, 0)), "")))</f>
        <v/>
      </c>
      <c r="K782" s="4"/>
      <c r="L782" s="72" t="str">
        <f t="shared" si="187"/>
        <v/>
      </c>
      <c r="M782" s="73" t="str">
        <f t="shared" si="188"/>
        <v/>
      </c>
      <c r="N782" s="4"/>
      <c r="O782" s="78" t="str">
        <f t="shared" si="189"/>
        <v/>
      </c>
      <c r="P782" s="79" t="str">
        <f t="shared" si="190"/>
        <v/>
      </c>
      <c r="Q782" s="4"/>
      <c r="R782" s="90" t="str">
        <f t="shared" si="191"/>
        <v/>
      </c>
      <c r="S782" s="4"/>
      <c r="Y782" s="18" t="str">
        <f t="shared" si="192"/>
        <v/>
      </c>
      <c r="AA782" s="18" t="str">
        <f t="shared" si="183"/>
        <v/>
      </c>
      <c r="AB782" s="18" t="str">
        <f t="shared" si="184"/>
        <v/>
      </c>
      <c r="AC782" s="18" t="str">
        <f t="shared" si="193"/>
        <v/>
      </c>
      <c r="AD782" s="18" t="str">
        <f t="shared" si="193"/>
        <v/>
      </c>
      <c r="AE782" s="18" t="str">
        <f t="shared" si="194"/>
        <v/>
      </c>
      <c r="AG782" s="95" t="str">
        <f>IF($C782="", "", IF(IFERROR(INDEX(Ingredients!C$11:C$310, MATCH($C782, Ingredients!$B$11:$B$310, 0)), "")="", "", IFERROR(INDEX(Ingredients!C$11:C$310, MATCH($C782, Ingredients!$B$11:$B$310, 0)), "")))</f>
        <v/>
      </c>
      <c r="AH782" s="105" t="str">
        <f>IF($C782="", "", IF(IFERROR(INDEX(Ingredients!D$11:D$310, MATCH($C782, Ingredients!$B$11:$B$310, 0)), "")="", "", IFERROR(INDEX(Ingredients!D$11:D$310, MATCH($C782, Ingredients!$B$11:$B$310, 0)), "")))</f>
        <v/>
      </c>
      <c r="AI782" s="106" t="str">
        <f>IF($C782="", "", IF(IFERROR(INDEX(Ingredients!E$11:E$310, MATCH($C782, Ingredients!$B$11:$B$310, 0)), "")="", "", IFERROR(INDEX(Ingredients!E$11:E$310, MATCH($C782, Ingredients!$B$11:$B$310, 0)), "")))</f>
        <v/>
      </c>
      <c r="AJ782" s="108" t="str">
        <f>IF($C782="", "", IF(IFERROR(INDEX(Ingredients!F$11:F$310, MATCH($C782, Ingredients!$B$11:$B$310, 0)), "")="", "", IFERROR(INDEX(Ingredients!F$11:F$310, MATCH($C782, Ingredients!$B$11:$B$310, 0)), "")))</f>
        <v/>
      </c>
      <c r="AK782" s="106" t="str">
        <f>IF($C782="", "", IF(IFERROR(INDEX(Ingredients!G$11:G$310, MATCH($C782, Ingredients!$B$11:$B$310, 0)), "")="", "", IFERROR(INDEX(Ingredients!G$11:G$310, MATCH($C782, Ingredients!$B$11:$B$310, 0)), "")))</f>
        <v/>
      </c>
      <c r="AL782" s="79" t="str">
        <f>IF($C782="", "", IF(IFERROR(INDEX(Ingredients!H$11:H$310, MATCH($C782, Ingredients!$B$11:$B$310, 0)), "")="", "", IFERROR(INDEX(Ingredients!H$11:H$310, MATCH($C782, Ingredients!$B$11:$B$310, 0)), "")))</f>
        <v/>
      </c>
      <c r="AN782" s="83" t="str">
        <f t="shared" si="185"/>
        <v/>
      </c>
      <c r="AP782" s="114" t="str">
        <f t="shared" si="195"/>
        <v/>
      </c>
      <c r="AR782" s="117" t="str">
        <f>IF($C782="", "", IF(IFERROR(INDEX(Ingredients!$AI$11:$AI$310, MATCH($C782, Ingredients!$B$11:$B$310, 0)), "")="", "", IFERROR(INDEX(Ingredients!$AI$11:$AI$310, MATCH($C782, Ingredients!$B$11:$B$310, 0)), "")))</f>
        <v/>
      </c>
      <c r="AT782" s="120" t="str">
        <f t="shared" si="196"/>
        <v/>
      </c>
      <c r="AV782" s="90" t="str">
        <f t="shared" si="186"/>
        <v/>
      </c>
      <c r="AX782" s="90" t="str">
        <f>IF($AV782="", "", COUNTIF($AV$11:$AV$5010, "&lt;"&amp;$AV782)+1+COUNTIF($AV$11:$AV782, $AV782)-1)</f>
        <v/>
      </c>
      <c r="AZ782" s="111" t="str">
        <f>IF($B782="", "", SUMIF('Shopping List'!$AV$11:$AV$25, $B782, 'Shopping List'!$BN$11:$BN$25))</f>
        <v/>
      </c>
      <c r="BB782" s="117" t="str">
        <f t="shared" si="197"/>
        <v/>
      </c>
    </row>
    <row r="783" spans="1:54" x14ac:dyDescent="0.25">
      <c r="A783" s="4"/>
      <c r="B783" s="37"/>
      <c r="C783" s="124"/>
      <c r="D783" s="39"/>
      <c r="E783" s="125"/>
      <c r="F783" s="48"/>
      <c r="G783" s="4"/>
      <c r="H783" s="4"/>
      <c r="I783" s="95" t="str">
        <f>IF($C783="", "", IF(IFERROR(INDEX(Ingredients!$C$11:$C$310, MATCH($C783, Ingredients!$B$11:$B$310, 0)), "")="", "", IFERROR(INDEX(Ingredients!$C$11:$C$310, MATCH($C783, Ingredients!$B$11:$B$310, 0)), "")))</f>
        <v/>
      </c>
      <c r="J783" s="73" t="str">
        <f>IF($B783="", "", IF(IFERROR(INDEX(Meals!$C$11:$C$260, MATCH($B783, Meals!$B$11:$B$260, 0)), "")="", "", IFERROR(INDEX(Meals!$C$11:$C$260, MATCH($B783, Meals!$B$11:$B$260, 0)), "")))</f>
        <v/>
      </c>
      <c r="K783" s="4"/>
      <c r="L783" s="72" t="str">
        <f t="shared" si="187"/>
        <v/>
      </c>
      <c r="M783" s="73" t="str">
        <f t="shared" si="188"/>
        <v/>
      </c>
      <c r="N783" s="4"/>
      <c r="O783" s="78" t="str">
        <f t="shared" si="189"/>
        <v/>
      </c>
      <c r="P783" s="79" t="str">
        <f t="shared" si="190"/>
        <v/>
      </c>
      <c r="Q783" s="4"/>
      <c r="R783" s="90" t="str">
        <f t="shared" si="191"/>
        <v/>
      </c>
      <c r="S783" s="4"/>
      <c r="Y783" s="18" t="str">
        <f t="shared" si="192"/>
        <v/>
      </c>
      <c r="AA783" s="18" t="str">
        <f t="shared" si="183"/>
        <v/>
      </c>
      <c r="AB783" s="18" t="str">
        <f t="shared" si="184"/>
        <v/>
      </c>
      <c r="AC783" s="18" t="str">
        <f t="shared" si="193"/>
        <v/>
      </c>
      <c r="AD783" s="18" t="str">
        <f t="shared" si="193"/>
        <v/>
      </c>
      <c r="AE783" s="18" t="str">
        <f t="shared" si="194"/>
        <v/>
      </c>
      <c r="AG783" s="95" t="str">
        <f>IF($C783="", "", IF(IFERROR(INDEX(Ingredients!C$11:C$310, MATCH($C783, Ingredients!$B$11:$B$310, 0)), "")="", "", IFERROR(INDEX(Ingredients!C$11:C$310, MATCH($C783, Ingredients!$B$11:$B$310, 0)), "")))</f>
        <v/>
      </c>
      <c r="AH783" s="105" t="str">
        <f>IF($C783="", "", IF(IFERROR(INDEX(Ingredients!D$11:D$310, MATCH($C783, Ingredients!$B$11:$B$310, 0)), "")="", "", IFERROR(INDEX(Ingredients!D$11:D$310, MATCH($C783, Ingredients!$B$11:$B$310, 0)), "")))</f>
        <v/>
      </c>
      <c r="AI783" s="106" t="str">
        <f>IF($C783="", "", IF(IFERROR(INDEX(Ingredients!E$11:E$310, MATCH($C783, Ingredients!$B$11:$B$310, 0)), "")="", "", IFERROR(INDEX(Ingredients!E$11:E$310, MATCH($C783, Ingredients!$B$11:$B$310, 0)), "")))</f>
        <v/>
      </c>
      <c r="AJ783" s="108" t="str">
        <f>IF($C783="", "", IF(IFERROR(INDEX(Ingredients!F$11:F$310, MATCH($C783, Ingredients!$B$11:$B$310, 0)), "")="", "", IFERROR(INDEX(Ingredients!F$11:F$310, MATCH($C783, Ingredients!$B$11:$B$310, 0)), "")))</f>
        <v/>
      </c>
      <c r="AK783" s="106" t="str">
        <f>IF($C783="", "", IF(IFERROR(INDEX(Ingredients!G$11:G$310, MATCH($C783, Ingredients!$B$11:$B$310, 0)), "")="", "", IFERROR(INDEX(Ingredients!G$11:G$310, MATCH($C783, Ingredients!$B$11:$B$310, 0)), "")))</f>
        <v/>
      </c>
      <c r="AL783" s="79" t="str">
        <f>IF($C783="", "", IF(IFERROR(INDEX(Ingredients!H$11:H$310, MATCH($C783, Ingredients!$B$11:$B$310, 0)), "")="", "", IFERROR(INDEX(Ingredients!H$11:H$310, MATCH($C783, Ingredients!$B$11:$B$310, 0)), "")))</f>
        <v/>
      </c>
      <c r="AN783" s="83" t="str">
        <f t="shared" si="185"/>
        <v/>
      </c>
      <c r="AP783" s="114" t="str">
        <f t="shared" si="195"/>
        <v/>
      </c>
      <c r="AR783" s="117" t="str">
        <f>IF($C783="", "", IF(IFERROR(INDEX(Ingredients!$AI$11:$AI$310, MATCH($C783, Ingredients!$B$11:$B$310, 0)), "")="", "", IFERROR(INDEX(Ingredients!$AI$11:$AI$310, MATCH($C783, Ingredients!$B$11:$B$310, 0)), "")))</f>
        <v/>
      </c>
      <c r="AT783" s="120" t="str">
        <f t="shared" si="196"/>
        <v/>
      </c>
      <c r="AV783" s="90" t="str">
        <f t="shared" si="186"/>
        <v/>
      </c>
      <c r="AX783" s="90" t="str">
        <f>IF($AV783="", "", COUNTIF($AV$11:$AV$5010, "&lt;"&amp;$AV783)+1+COUNTIF($AV$11:$AV783, $AV783)-1)</f>
        <v/>
      </c>
      <c r="AZ783" s="111" t="str">
        <f>IF($B783="", "", SUMIF('Shopping List'!$AV$11:$AV$25, $B783, 'Shopping List'!$BN$11:$BN$25))</f>
        <v/>
      </c>
      <c r="BB783" s="117" t="str">
        <f t="shared" si="197"/>
        <v/>
      </c>
    </row>
    <row r="784" spans="1:54" x14ac:dyDescent="0.25">
      <c r="A784" s="4"/>
      <c r="B784" s="37"/>
      <c r="C784" s="124"/>
      <c r="D784" s="39"/>
      <c r="E784" s="125"/>
      <c r="F784" s="48"/>
      <c r="G784" s="4"/>
      <c r="H784" s="4"/>
      <c r="I784" s="95" t="str">
        <f>IF($C784="", "", IF(IFERROR(INDEX(Ingredients!$C$11:$C$310, MATCH($C784, Ingredients!$B$11:$B$310, 0)), "")="", "", IFERROR(INDEX(Ingredients!$C$11:$C$310, MATCH($C784, Ingredients!$B$11:$B$310, 0)), "")))</f>
        <v/>
      </c>
      <c r="J784" s="73" t="str">
        <f>IF($B784="", "", IF(IFERROR(INDEX(Meals!$C$11:$C$260, MATCH($B784, Meals!$B$11:$B$260, 0)), "")="", "", IFERROR(INDEX(Meals!$C$11:$C$260, MATCH($B784, Meals!$B$11:$B$260, 0)), "")))</f>
        <v/>
      </c>
      <c r="K784" s="4"/>
      <c r="L784" s="72" t="str">
        <f t="shared" si="187"/>
        <v/>
      </c>
      <c r="M784" s="73" t="str">
        <f t="shared" si="188"/>
        <v/>
      </c>
      <c r="N784" s="4"/>
      <c r="O784" s="78" t="str">
        <f t="shared" si="189"/>
        <v/>
      </c>
      <c r="P784" s="79" t="str">
        <f t="shared" si="190"/>
        <v/>
      </c>
      <c r="Q784" s="4"/>
      <c r="R784" s="90" t="str">
        <f t="shared" si="191"/>
        <v/>
      </c>
      <c r="S784" s="4"/>
      <c r="Y784" s="18" t="str">
        <f t="shared" si="192"/>
        <v/>
      </c>
      <c r="AA784" s="18" t="str">
        <f t="shared" si="183"/>
        <v/>
      </c>
      <c r="AB784" s="18" t="str">
        <f t="shared" si="184"/>
        <v/>
      </c>
      <c r="AC784" s="18" t="str">
        <f t="shared" si="193"/>
        <v/>
      </c>
      <c r="AD784" s="18" t="str">
        <f t="shared" si="193"/>
        <v/>
      </c>
      <c r="AE784" s="18" t="str">
        <f t="shared" si="194"/>
        <v/>
      </c>
      <c r="AG784" s="95" t="str">
        <f>IF($C784="", "", IF(IFERROR(INDEX(Ingredients!C$11:C$310, MATCH($C784, Ingredients!$B$11:$B$310, 0)), "")="", "", IFERROR(INDEX(Ingredients!C$11:C$310, MATCH($C784, Ingredients!$B$11:$B$310, 0)), "")))</f>
        <v/>
      </c>
      <c r="AH784" s="105" t="str">
        <f>IF($C784="", "", IF(IFERROR(INDEX(Ingredients!D$11:D$310, MATCH($C784, Ingredients!$B$11:$B$310, 0)), "")="", "", IFERROR(INDEX(Ingredients!D$11:D$310, MATCH($C784, Ingredients!$B$11:$B$310, 0)), "")))</f>
        <v/>
      </c>
      <c r="AI784" s="106" t="str">
        <f>IF($C784="", "", IF(IFERROR(INDEX(Ingredients!E$11:E$310, MATCH($C784, Ingredients!$B$11:$B$310, 0)), "")="", "", IFERROR(INDEX(Ingredients!E$11:E$310, MATCH($C784, Ingredients!$B$11:$B$310, 0)), "")))</f>
        <v/>
      </c>
      <c r="AJ784" s="108" t="str">
        <f>IF($C784="", "", IF(IFERROR(INDEX(Ingredients!F$11:F$310, MATCH($C784, Ingredients!$B$11:$B$310, 0)), "")="", "", IFERROR(INDEX(Ingredients!F$11:F$310, MATCH($C784, Ingredients!$B$11:$B$310, 0)), "")))</f>
        <v/>
      </c>
      <c r="AK784" s="106" t="str">
        <f>IF($C784="", "", IF(IFERROR(INDEX(Ingredients!G$11:G$310, MATCH($C784, Ingredients!$B$11:$B$310, 0)), "")="", "", IFERROR(INDEX(Ingredients!G$11:G$310, MATCH($C784, Ingredients!$B$11:$B$310, 0)), "")))</f>
        <v/>
      </c>
      <c r="AL784" s="79" t="str">
        <f>IF($C784="", "", IF(IFERROR(INDEX(Ingredients!H$11:H$310, MATCH($C784, Ingredients!$B$11:$B$310, 0)), "")="", "", IFERROR(INDEX(Ingredients!H$11:H$310, MATCH($C784, Ingredients!$B$11:$B$310, 0)), "")))</f>
        <v/>
      </c>
      <c r="AN784" s="83" t="str">
        <f t="shared" si="185"/>
        <v/>
      </c>
      <c r="AP784" s="114" t="str">
        <f t="shared" si="195"/>
        <v/>
      </c>
      <c r="AR784" s="117" t="str">
        <f>IF($C784="", "", IF(IFERROR(INDEX(Ingredients!$AI$11:$AI$310, MATCH($C784, Ingredients!$B$11:$B$310, 0)), "")="", "", IFERROR(INDEX(Ingredients!$AI$11:$AI$310, MATCH($C784, Ingredients!$B$11:$B$310, 0)), "")))</f>
        <v/>
      </c>
      <c r="AT784" s="120" t="str">
        <f t="shared" si="196"/>
        <v/>
      </c>
      <c r="AV784" s="90" t="str">
        <f t="shared" si="186"/>
        <v/>
      </c>
      <c r="AX784" s="90" t="str">
        <f>IF($AV784="", "", COUNTIF($AV$11:$AV$5010, "&lt;"&amp;$AV784)+1+COUNTIF($AV$11:$AV784, $AV784)-1)</f>
        <v/>
      </c>
      <c r="AZ784" s="111" t="str">
        <f>IF($B784="", "", SUMIF('Shopping List'!$AV$11:$AV$25, $B784, 'Shopping List'!$BN$11:$BN$25))</f>
        <v/>
      </c>
      <c r="BB784" s="117" t="str">
        <f t="shared" si="197"/>
        <v/>
      </c>
    </row>
    <row r="785" spans="1:54" x14ac:dyDescent="0.25">
      <c r="A785" s="4"/>
      <c r="B785" s="37"/>
      <c r="C785" s="124"/>
      <c r="D785" s="39"/>
      <c r="E785" s="125"/>
      <c r="F785" s="48"/>
      <c r="G785" s="4"/>
      <c r="H785" s="4"/>
      <c r="I785" s="95" t="str">
        <f>IF($C785="", "", IF(IFERROR(INDEX(Ingredients!$C$11:$C$310, MATCH($C785, Ingredients!$B$11:$B$310, 0)), "")="", "", IFERROR(INDEX(Ingredients!$C$11:$C$310, MATCH($C785, Ingredients!$B$11:$B$310, 0)), "")))</f>
        <v/>
      </c>
      <c r="J785" s="73" t="str">
        <f>IF($B785="", "", IF(IFERROR(INDEX(Meals!$C$11:$C$260, MATCH($B785, Meals!$B$11:$B$260, 0)), "")="", "", IFERROR(INDEX(Meals!$C$11:$C$260, MATCH($B785, Meals!$B$11:$B$260, 0)), "")))</f>
        <v/>
      </c>
      <c r="K785" s="4"/>
      <c r="L785" s="72" t="str">
        <f t="shared" si="187"/>
        <v/>
      </c>
      <c r="M785" s="73" t="str">
        <f t="shared" si="188"/>
        <v/>
      </c>
      <c r="N785" s="4"/>
      <c r="O785" s="78" t="str">
        <f t="shared" si="189"/>
        <v/>
      </c>
      <c r="P785" s="79" t="str">
        <f t="shared" si="190"/>
        <v/>
      </c>
      <c r="Q785" s="4"/>
      <c r="R785" s="90" t="str">
        <f t="shared" si="191"/>
        <v/>
      </c>
      <c r="S785" s="4"/>
      <c r="Y785" s="18" t="str">
        <f t="shared" si="192"/>
        <v/>
      </c>
      <c r="AA785" s="18" t="str">
        <f t="shared" si="183"/>
        <v/>
      </c>
      <c r="AB785" s="18" t="str">
        <f t="shared" si="184"/>
        <v/>
      </c>
      <c r="AC785" s="18" t="str">
        <f t="shared" si="193"/>
        <v/>
      </c>
      <c r="AD785" s="18" t="str">
        <f t="shared" si="193"/>
        <v/>
      </c>
      <c r="AE785" s="18" t="str">
        <f t="shared" si="194"/>
        <v/>
      </c>
      <c r="AG785" s="95" t="str">
        <f>IF($C785="", "", IF(IFERROR(INDEX(Ingredients!C$11:C$310, MATCH($C785, Ingredients!$B$11:$B$310, 0)), "")="", "", IFERROR(INDEX(Ingredients!C$11:C$310, MATCH($C785, Ingredients!$B$11:$B$310, 0)), "")))</f>
        <v/>
      </c>
      <c r="AH785" s="105" t="str">
        <f>IF($C785="", "", IF(IFERROR(INDEX(Ingredients!D$11:D$310, MATCH($C785, Ingredients!$B$11:$B$310, 0)), "")="", "", IFERROR(INDEX(Ingredients!D$11:D$310, MATCH($C785, Ingredients!$B$11:$B$310, 0)), "")))</f>
        <v/>
      </c>
      <c r="AI785" s="106" t="str">
        <f>IF($C785="", "", IF(IFERROR(INDEX(Ingredients!E$11:E$310, MATCH($C785, Ingredients!$B$11:$B$310, 0)), "")="", "", IFERROR(INDEX(Ingredients!E$11:E$310, MATCH($C785, Ingredients!$B$11:$B$310, 0)), "")))</f>
        <v/>
      </c>
      <c r="AJ785" s="108" t="str">
        <f>IF($C785="", "", IF(IFERROR(INDEX(Ingredients!F$11:F$310, MATCH($C785, Ingredients!$B$11:$B$310, 0)), "")="", "", IFERROR(INDEX(Ingredients!F$11:F$310, MATCH($C785, Ingredients!$B$11:$B$310, 0)), "")))</f>
        <v/>
      </c>
      <c r="AK785" s="106" t="str">
        <f>IF($C785="", "", IF(IFERROR(INDEX(Ingredients!G$11:G$310, MATCH($C785, Ingredients!$B$11:$B$310, 0)), "")="", "", IFERROR(INDEX(Ingredients!G$11:G$310, MATCH($C785, Ingredients!$B$11:$B$310, 0)), "")))</f>
        <v/>
      </c>
      <c r="AL785" s="79" t="str">
        <f>IF($C785="", "", IF(IFERROR(INDEX(Ingredients!H$11:H$310, MATCH($C785, Ingredients!$B$11:$B$310, 0)), "")="", "", IFERROR(INDEX(Ingredients!H$11:H$310, MATCH($C785, Ingredients!$B$11:$B$310, 0)), "")))</f>
        <v/>
      </c>
      <c r="AN785" s="83" t="str">
        <f t="shared" si="185"/>
        <v/>
      </c>
      <c r="AP785" s="114" t="str">
        <f t="shared" si="195"/>
        <v/>
      </c>
      <c r="AR785" s="117" t="str">
        <f>IF($C785="", "", IF(IFERROR(INDEX(Ingredients!$AI$11:$AI$310, MATCH($C785, Ingredients!$B$11:$B$310, 0)), "")="", "", IFERROR(INDEX(Ingredients!$AI$11:$AI$310, MATCH($C785, Ingredients!$B$11:$B$310, 0)), "")))</f>
        <v/>
      </c>
      <c r="AT785" s="120" t="str">
        <f t="shared" si="196"/>
        <v/>
      </c>
      <c r="AV785" s="90" t="str">
        <f t="shared" si="186"/>
        <v/>
      </c>
      <c r="AX785" s="90" t="str">
        <f>IF($AV785="", "", COUNTIF($AV$11:$AV$5010, "&lt;"&amp;$AV785)+1+COUNTIF($AV$11:$AV785, $AV785)-1)</f>
        <v/>
      </c>
      <c r="AZ785" s="111" t="str">
        <f>IF($B785="", "", SUMIF('Shopping List'!$AV$11:$AV$25, $B785, 'Shopping List'!$BN$11:$BN$25))</f>
        <v/>
      </c>
      <c r="BB785" s="117" t="str">
        <f t="shared" si="197"/>
        <v/>
      </c>
    </row>
    <row r="786" spans="1:54" x14ac:dyDescent="0.25">
      <c r="A786" s="4"/>
      <c r="B786" s="37"/>
      <c r="C786" s="124"/>
      <c r="D786" s="39"/>
      <c r="E786" s="125"/>
      <c r="F786" s="48"/>
      <c r="G786" s="4"/>
      <c r="H786" s="4"/>
      <c r="I786" s="95" t="str">
        <f>IF($C786="", "", IF(IFERROR(INDEX(Ingredients!$C$11:$C$310, MATCH($C786, Ingredients!$B$11:$B$310, 0)), "")="", "", IFERROR(INDEX(Ingredients!$C$11:$C$310, MATCH($C786, Ingredients!$B$11:$B$310, 0)), "")))</f>
        <v/>
      </c>
      <c r="J786" s="73" t="str">
        <f>IF($B786="", "", IF(IFERROR(INDEX(Meals!$C$11:$C$260, MATCH($B786, Meals!$B$11:$B$260, 0)), "")="", "", IFERROR(INDEX(Meals!$C$11:$C$260, MATCH($B786, Meals!$B$11:$B$260, 0)), "")))</f>
        <v/>
      </c>
      <c r="K786" s="4"/>
      <c r="L786" s="72" t="str">
        <f t="shared" si="187"/>
        <v/>
      </c>
      <c r="M786" s="73" t="str">
        <f t="shared" si="188"/>
        <v/>
      </c>
      <c r="N786" s="4"/>
      <c r="O786" s="78" t="str">
        <f t="shared" si="189"/>
        <v/>
      </c>
      <c r="P786" s="79" t="str">
        <f t="shared" si="190"/>
        <v/>
      </c>
      <c r="Q786" s="4"/>
      <c r="R786" s="90" t="str">
        <f t="shared" si="191"/>
        <v/>
      </c>
      <c r="S786" s="4"/>
      <c r="Y786" s="18" t="str">
        <f t="shared" si="192"/>
        <v/>
      </c>
      <c r="AA786" s="18" t="str">
        <f t="shared" si="183"/>
        <v/>
      </c>
      <c r="AB786" s="18" t="str">
        <f t="shared" si="184"/>
        <v/>
      </c>
      <c r="AC786" s="18" t="str">
        <f t="shared" si="193"/>
        <v/>
      </c>
      <c r="AD786" s="18" t="str">
        <f t="shared" si="193"/>
        <v/>
      </c>
      <c r="AE786" s="18" t="str">
        <f t="shared" si="194"/>
        <v/>
      </c>
      <c r="AG786" s="95" t="str">
        <f>IF($C786="", "", IF(IFERROR(INDEX(Ingredients!C$11:C$310, MATCH($C786, Ingredients!$B$11:$B$310, 0)), "")="", "", IFERROR(INDEX(Ingredients!C$11:C$310, MATCH($C786, Ingredients!$B$11:$B$310, 0)), "")))</f>
        <v/>
      </c>
      <c r="AH786" s="105" t="str">
        <f>IF($C786="", "", IF(IFERROR(INDEX(Ingredients!D$11:D$310, MATCH($C786, Ingredients!$B$11:$B$310, 0)), "")="", "", IFERROR(INDEX(Ingredients!D$11:D$310, MATCH($C786, Ingredients!$B$11:$B$310, 0)), "")))</f>
        <v/>
      </c>
      <c r="AI786" s="106" t="str">
        <f>IF($C786="", "", IF(IFERROR(INDEX(Ingredients!E$11:E$310, MATCH($C786, Ingredients!$B$11:$B$310, 0)), "")="", "", IFERROR(INDEX(Ingredients!E$11:E$310, MATCH($C786, Ingredients!$B$11:$B$310, 0)), "")))</f>
        <v/>
      </c>
      <c r="AJ786" s="108" t="str">
        <f>IF($C786="", "", IF(IFERROR(INDEX(Ingredients!F$11:F$310, MATCH($C786, Ingredients!$B$11:$B$310, 0)), "")="", "", IFERROR(INDEX(Ingredients!F$11:F$310, MATCH($C786, Ingredients!$B$11:$B$310, 0)), "")))</f>
        <v/>
      </c>
      <c r="AK786" s="106" t="str">
        <f>IF($C786="", "", IF(IFERROR(INDEX(Ingredients!G$11:G$310, MATCH($C786, Ingredients!$B$11:$B$310, 0)), "")="", "", IFERROR(INDEX(Ingredients!G$11:G$310, MATCH($C786, Ingredients!$B$11:$B$310, 0)), "")))</f>
        <v/>
      </c>
      <c r="AL786" s="79" t="str">
        <f>IF($C786="", "", IF(IFERROR(INDEX(Ingredients!H$11:H$310, MATCH($C786, Ingredients!$B$11:$B$310, 0)), "")="", "", IFERROR(INDEX(Ingredients!H$11:H$310, MATCH($C786, Ingredients!$B$11:$B$310, 0)), "")))</f>
        <v/>
      </c>
      <c r="AN786" s="83" t="str">
        <f t="shared" si="185"/>
        <v/>
      </c>
      <c r="AP786" s="114" t="str">
        <f t="shared" si="195"/>
        <v/>
      </c>
      <c r="AR786" s="117" t="str">
        <f>IF($C786="", "", IF(IFERROR(INDEX(Ingredients!$AI$11:$AI$310, MATCH($C786, Ingredients!$B$11:$B$310, 0)), "")="", "", IFERROR(INDEX(Ingredients!$AI$11:$AI$310, MATCH($C786, Ingredients!$B$11:$B$310, 0)), "")))</f>
        <v/>
      </c>
      <c r="AT786" s="120" t="str">
        <f t="shared" si="196"/>
        <v/>
      </c>
      <c r="AV786" s="90" t="str">
        <f t="shared" si="186"/>
        <v/>
      </c>
      <c r="AX786" s="90" t="str">
        <f>IF($AV786="", "", COUNTIF($AV$11:$AV$5010, "&lt;"&amp;$AV786)+1+COUNTIF($AV$11:$AV786, $AV786)-1)</f>
        <v/>
      </c>
      <c r="AZ786" s="111" t="str">
        <f>IF($B786="", "", SUMIF('Shopping List'!$AV$11:$AV$25, $B786, 'Shopping List'!$BN$11:$BN$25))</f>
        <v/>
      </c>
      <c r="BB786" s="117" t="str">
        <f t="shared" si="197"/>
        <v/>
      </c>
    </row>
    <row r="787" spans="1:54" x14ac:dyDescent="0.25">
      <c r="A787" s="4"/>
      <c r="B787" s="37"/>
      <c r="C787" s="124"/>
      <c r="D787" s="39"/>
      <c r="E787" s="125"/>
      <c r="F787" s="48"/>
      <c r="G787" s="4"/>
      <c r="H787" s="4"/>
      <c r="I787" s="95" t="str">
        <f>IF($C787="", "", IF(IFERROR(INDEX(Ingredients!$C$11:$C$310, MATCH($C787, Ingredients!$B$11:$B$310, 0)), "")="", "", IFERROR(INDEX(Ingredients!$C$11:$C$310, MATCH($C787, Ingredients!$B$11:$B$310, 0)), "")))</f>
        <v/>
      </c>
      <c r="J787" s="73" t="str">
        <f>IF($B787="", "", IF(IFERROR(INDEX(Meals!$C$11:$C$260, MATCH($B787, Meals!$B$11:$B$260, 0)), "")="", "", IFERROR(INDEX(Meals!$C$11:$C$260, MATCH($B787, Meals!$B$11:$B$260, 0)), "")))</f>
        <v/>
      </c>
      <c r="K787" s="4"/>
      <c r="L787" s="72" t="str">
        <f t="shared" si="187"/>
        <v/>
      </c>
      <c r="M787" s="73" t="str">
        <f t="shared" si="188"/>
        <v/>
      </c>
      <c r="N787" s="4"/>
      <c r="O787" s="78" t="str">
        <f t="shared" si="189"/>
        <v/>
      </c>
      <c r="P787" s="79" t="str">
        <f t="shared" si="190"/>
        <v/>
      </c>
      <c r="Q787" s="4"/>
      <c r="R787" s="90" t="str">
        <f t="shared" si="191"/>
        <v/>
      </c>
      <c r="S787" s="4"/>
      <c r="Y787" s="18" t="str">
        <f t="shared" si="192"/>
        <v/>
      </c>
      <c r="AA787" s="18" t="str">
        <f t="shared" si="183"/>
        <v/>
      </c>
      <c r="AB787" s="18" t="str">
        <f t="shared" si="184"/>
        <v/>
      </c>
      <c r="AC787" s="18" t="str">
        <f t="shared" si="193"/>
        <v/>
      </c>
      <c r="AD787" s="18" t="str">
        <f t="shared" si="193"/>
        <v/>
      </c>
      <c r="AE787" s="18" t="str">
        <f t="shared" si="194"/>
        <v/>
      </c>
      <c r="AG787" s="95" t="str">
        <f>IF($C787="", "", IF(IFERROR(INDEX(Ingredients!C$11:C$310, MATCH($C787, Ingredients!$B$11:$B$310, 0)), "")="", "", IFERROR(INDEX(Ingredients!C$11:C$310, MATCH($C787, Ingredients!$B$11:$B$310, 0)), "")))</f>
        <v/>
      </c>
      <c r="AH787" s="105" t="str">
        <f>IF($C787="", "", IF(IFERROR(INDEX(Ingredients!D$11:D$310, MATCH($C787, Ingredients!$B$11:$B$310, 0)), "")="", "", IFERROR(INDEX(Ingredients!D$11:D$310, MATCH($C787, Ingredients!$B$11:$B$310, 0)), "")))</f>
        <v/>
      </c>
      <c r="AI787" s="106" t="str">
        <f>IF($C787="", "", IF(IFERROR(INDEX(Ingredients!E$11:E$310, MATCH($C787, Ingredients!$B$11:$B$310, 0)), "")="", "", IFERROR(INDEX(Ingredients!E$11:E$310, MATCH($C787, Ingredients!$B$11:$B$310, 0)), "")))</f>
        <v/>
      </c>
      <c r="AJ787" s="108" t="str">
        <f>IF($C787="", "", IF(IFERROR(INDEX(Ingredients!F$11:F$310, MATCH($C787, Ingredients!$B$11:$B$310, 0)), "")="", "", IFERROR(INDEX(Ingredients!F$11:F$310, MATCH($C787, Ingredients!$B$11:$B$310, 0)), "")))</f>
        <v/>
      </c>
      <c r="AK787" s="106" t="str">
        <f>IF($C787="", "", IF(IFERROR(INDEX(Ingredients!G$11:G$310, MATCH($C787, Ingredients!$B$11:$B$310, 0)), "")="", "", IFERROR(INDEX(Ingredients!G$11:G$310, MATCH($C787, Ingredients!$B$11:$B$310, 0)), "")))</f>
        <v/>
      </c>
      <c r="AL787" s="79" t="str">
        <f>IF($C787="", "", IF(IFERROR(INDEX(Ingredients!H$11:H$310, MATCH($C787, Ingredients!$B$11:$B$310, 0)), "")="", "", IFERROR(INDEX(Ingredients!H$11:H$310, MATCH($C787, Ingredients!$B$11:$B$310, 0)), "")))</f>
        <v/>
      </c>
      <c r="AN787" s="83" t="str">
        <f t="shared" si="185"/>
        <v/>
      </c>
      <c r="AP787" s="114" t="str">
        <f t="shared" si="195"/>
        <v/>
      </c>
      <c r="AR787" s="117" t="str">
        <f>IF($C787="", "", IF(IFERROR(INDEX(Ingredients!$AI$11:$AI$310, MATCH($C787, Ingredients!$B$11:$B$310, 0)), "")="", "", IFERROR(INDEX(Ingredients!$AI$11:$AI$310, MATCH($C787, Ingredients!$B$11:$B$310, 0)), "")))</f>
        <v/>
      </c>
      <c r="AT787" s="120" t="str">
        <f t="shared" si="196"/>
        <v/>
      </c>
      <c r="AV787" s="90" t="str">
        <f t="shared" si="186"/>
        <v/>
      </c>
      <c r="AX787" s="90" t="str">
        <f>IF($AV787="", "", COUNTIF($AV$11:$AV$5010, "&lt;"&amp;$AV787)+1+COUNTIF($AV$11:$AV787, $AV787)-1)</f>
        <v/>
      </c>
      <c r="AZ787" s="111" t="str">
        <f>IF($B787="", "", SUMIF('Shopping List'!$AV$11:$AV$25, $B787, 'Shopping List'!$BN$11:$BN$25))</f>
        <v/>
      </c>
      <c r="BB787" s="117" t="str">
        <f t="shared" si="197"/>
        <v/>
      </c>
    </row>
    <row r="788" spans="1:54" x14ac:dyDescent="0.25">
      <c r="A788" s="4"/>
      <c r="B788" s="37"/>
      <c r="C788" s="124"/>
      <c r="D788" s="39"/>
      <c r="E788" s="125"/>
      <c r="F788" s="48"/>
      <c r="G788" s="4"/>
      <c r="H788" s="4"/>
      <c r="I788" s="95" t="str">
        <f>IF($C788="", "", IF(IFERROR(INDEX(Ingredients!$C$11:$C$310, MATCH($C788, Ingredients!$B$11:$B$310, 0)), "")="", "", IFERROR(INDEX(Ingredients!$C$11:$C$310, MATCH($C788, Ingredients!$B$11:$B$310, 0)), "")))</f>
        <v/>
      </c>
      <c r="J788" s="73" t="str">
        <f>IF($B788="", "", IF(IFERROR(INDEX(Meals!$C$11:$C$260, MATCH($B788, Meals!$B$11:$B$260, 0)), "")="", "", IFERROR(INDEX(Meals!$C$11:$C$260, MATCH($B788, Meals!$B$11:$B$260, 0)), "")))</f>
        <v/>
      </c>
      <c r="K788" s="4"/>
      <c r="L788" s="72" t="str">
        <f t="shared" si="187"/>
        <v/>
      </c>
      <c r="M788" s="73" t="str">
        <f t="shared" si="188"/>
        <v/>
      </c>
      <c r="N788" s="4"/>
      <c r="O788" s="78" t="str">
        <f t="shared" si="189"/>
        <v/>
      </c>
      <c r="P788" s="79" t="str">
        <f t="shared" si="190"/>
        <v/>
      </c>
      <c r="Q788" s="4"/>
      <c r="R788" s="90" t="str">
        <f t="shared" si="191"/>
        <v/>
      </c>
      <c r="S788" s="4"/>
      <c r="Y788" s="18" t="str">
        <f t="shared" si="192"/>
        <v/>
      </c>
      <c r="AA788" s="18" t="str">
        <f t="shared" si="183"/>
        <v/>
      </c>
      <c r="AB788" s="18" t="str">
        <f t="shared" si="184"/>
        <v/>
      </c>
      <c r="AC788" s="18" t="str">
        <f t="shared" si="193"/>
        <v/>
      </c>
      <c r="AD788" s="18" t="str">
        <f t="shared" si="193"/>
        <v/>
      </c>
      <c r="AE788" s="18" t="str">
        <f t="shared" si="194"/>
        <v/>
      </c>
      <c r="AG788" s="95" t="str">
        <f>IF($C788="", "", IF(IFERROR(INDEX(Ingredients!C$11:C$310, MATCH($C788, Ingredients!$B$11:$B$310, 0)), "")="", "", IFERROR(INDEX(Ingredients!C$11:C$310, MATCH($C788, Ingredients!$B$11:$B$310, 0)), "")))</f>
        <v/>
      </c>
      <c r="AH788" s="105" t="str">
        <f>IF($C788="", "", IF(IFERROR(INDEX(Ingredients!D$11:D$310, MATCH($C788, Ingredients!$B$11:$B$310, 0)), "")="", "", IFERROR(INDEX(Ingredients!D$11:D$310, MATCH($C788, Ingredients!$B$11:$B$310, 0)), "")))</f>
        <v/>
      </c>
      <c r="AI788" s="106" t="str">
        <f>IF($C788="", "", IF(IFERROR(INDEX(Ingredients!E$11:E$310, MATCH($C788, Ingredients!$B$11:$B$310, 0)), "")="", "", IFERROR(INDEX(Ingredients!E$11:E$310, MATCH($C788, Ingredients!$B$11:$B$310, 0)), "")))</f>
        <v/>
      </c>
      <c r="AJ788" s="108" t="str">
        <f>IF($C788="", "", IF(IFERROR(INDEX(Ingredients!F$11:F$310, MATCH($C788, Ingredients!$B$11:$B$310, 0)), "")="", "", IFERROR(INDEX(Ingredients!F$11:F$310, MATCH($C788, Ingredients!$B$11:$B$310, 0)), "")))</f>
        <v/>
      </c>
      <c r="AK788" s="106" t="str">
        <f>IF($C788="", "", IF(IFERROR(INDEX(Ingredients!G$11:G$310, MATCH($C788, Ingredients!$B$11:$B$310, 0)), "")="", "", IFERROR(INDEX(Ingredients!G$11:G$310, MATCH($C788, Ingredients!$B$11:$B$310, 0)), "")))</f>
        <v/>
      </c>
      <c r="AL788" s="79" t="str">
        <f>IF($C788="", "", IF(IFERROR(INDEX(Ingredients!H$11:H$310, MATCH($C788, Ingredients!$B$11:$B$310, 0)), "")="", "", IFERROR(INDEX(Ingredients!H$11:H$310, MATCH($C788, Ingredients!$B$11:$B$310, 0)), "")))</f>
        <v/>
      </c>
      <c r="AN788" s="83" t="str">
        <f t="shared" si="185"/>
        <v/>
      </c>
      <c r="AP788" s="114" t="str">
        <f t="shared" si="195"/>
        <v/>
      </c>
      <c r="AR788" s="117" t="str">
        <f>IF($C788="", "", IF(IFERROR(INDEX(Ingredients!$AI$11:$AI$310, MATCH($C788, Ingredients!$B$11:$B$310, 0)), "")="", "", IFERROR(INDEX(Ingredients!$AI$11:$AI$310, MATCH($C788, Ingredients!$B$11:$B$310, 0)), "")))</f>
        <v/>
      </c>
      <c r="AT788" s="120" t="str">
        <f t="shared" si="196"/>
        <v/>
      </c>
      <c r="AV788" s="90" t="str">
        <f t="shared" si="186"/>
        <v/>
      </c>
      <c r="AX788" s="90" t="str">
        <f>IF($AV788="", "", COUNTIF($AV$11:$AV$5010, "&lt;"&amp;$AV788)+1+COUNTIF($AV$11:$AV788, $AV788)-1)</f>
        <v/>
      </c>
      <c r="AZ788" s="111" t="str">
        <f>IF($B788="", "", SUMIF('Shopping List'!$AV$11:$AV$25, $B788, 'Shopping List'!$BN$11:$BN$25))</f>
        <v/>
      </c>
      <c r="BB788" s="117" t="str">
        <f t="shared" si="197"/>
        <v/>
      </c>
    </row>
    <row r="789" spans="1:54" x14ac:dyDescent="0.25">
      <c r="A789" s="4"/>
      <c r="B789" s="37"/>
      <c r="C789" s="124"/>
      <c r="D789" s="39"/>
      <c r="E789" s="125"/>
      <c r="F789" s="48"/>
      <c r="G789" s="4"/>
      <c r="H789" s="4"/>
      <c r="I789" s="95" t="str">
        <f>IF($C789="", "", IF(IFERROR(INDEX(Ingredients!$C$11:$C$310, MATCH($C789, Ingredients!$B$11:$B$310, 0)), "")="", "", IFERROR(INDEX(Ingredients!$C$11:$C$310, MATCH($C789, Ingredients!$B$11:$B$310, 0)), "")))</f>
        <v/>
      </c>
      <c r="J789" s="73" t="str">
        <f>IF($B789="", "", IF(IFERROR(INDEX(Meals!$C$11:$C$260, MATCH($B789, Meals!$B$11:$B$260, 0)), "")="", "", IFERROR(INDEX(Meals!$C$11:$C$260, MATCH($B789, Meals!$B$11:$B$260, 0)), "")))</f>
        <v/>
      </c>
      <c r="K789" s="4"/>
      <c r="L789" s="72" t="str">
        <f t="shared" si="187"/>
        <v/>
      </c>
      <c r="M789" s="73" t="str">
        <f t="shared" si="188"/>
        <v/>
      </c>
      <c r="N789" s="4"/>
      <c r="O789" s="78" t="str">
        <f t="shared" si="189"/>
        <v/>
      </c>
      <c r="P789" s="79" t="str">
        <f t="shared" si="190"/>
        <v/>
      </c>
      <c r="Q789" s="4"/>
      <c r="R789" s="90" t="str">
        <f t="shared" si="191"/>
        <v/>
      </c>
      <c r="S789" s="4"/>
      <c r="Y789" s="18" t="str">
        <f t="shared" si="192"/>
        <v/>
      </c>
      <c r="AA789" s="18" t="str">
        <f t="shared" si="183"/>
        <v/>
      </c>
      <c r="AB789" s="18" t="str">
        <f t="shared" si="184"/>
        <v/>
      </c>
      <c r="AC789" s="18" t="str">
        <f t="shared" si="193"/>
        <v/>
      </c>
      <c r="AD789" s="18" t="str">
        <f t="shared" si="193"/>
        <v/>
      </c>
      <c r="AE789" s="18" t="str">
        <f t="shared" si="194"/>
        <v/>
      </c>
      <c r="AG789" s="95" t="str">
        <f>IF($C789="", "", IF(IFERROR(INDEX(Ingredients!C$11:C$310, MATCH($C789, Ingredients!$B$11:$B$310, 0)), "")="", "", IFERROR(INDEX(Ingredients!C$11:C$310, MATCH($C789, Ingredients!$B$11:$B$310, 0)), "")))</f>
        <v/>
      </c>
      <c r="AH789" s="105" t="str">
        <f>IF($C789="", "", IF(IFERROR(INDEX(Ingredients!D$11:D$310, MATCH($C789, Ingredients!$B$11:$B$310, 0)), "")="", "", IFERROR(INDEX(Ingredients!D$11:D$310, MATCH($C789, Ingredients!$B$11:$B$310, 0)), "")))</f>
        <v/>
      </c>
      <c r="AI789" s="106" t="str">
        <f>IF($C789="", "", IF(IFERROR(INDEX(Ingredients!E$11:E$310, MATCH($C789, Ingredients!$B$11:$B$310, 0)), "")="", "", IFERROR(INDEX(Ingredients!E$11:E$310, MATCH($C789, Ingredients!$B$11:$B$310, 0)), "")))</f>
        <v/>
      </c>
      <c r="AJ789" s="108" t="str">
        <f>IF($C789="", "", IF(IFERROR(INDEX(Ingredients!F$11:F$310, MATCH($C789, Ingredients!$B$11:$B$310, 0)), "")="", "", IFERROR(INDEX(Ingredients!F$11:F$310, MATCH($C789, Ingredients!$B$11:$B$310, 0)), "")))</f>
        <v/>
      </c>
      <c r="AK789" s="106" t="str">
        <f>IF($C789="", "", IF(IFERROR(INDEX(Ingredients!G$11:G$310, MATCH($C789, Ingredients!$B$11:$B$310, 0)), "")="", "", IFERROR(INDEX(Ingredients!G$11:G$310, MATCH($C789, Ingredients!$B$11:$B$310, 0)), "")))</f>
        <v/>
      </c>
      <c r="AL789" s="79" t="str">
        <f>IF($C789="", "", IF(IFERROR(INDEX(Ingredients!H$11:H$310, MATCH($C789, Ingredients!$B$11:$B$310, 0)), "")="", "", IFERROR(INDEX(Ingredients!H$11:H$310, MATCH($C789, Ingredients!$B$11:$B$310, 0)), "")))</f>
        <v/>
      </c>
      <c r="AN789" s="83" t="str">
        <f t="shared" si="185"/>
        <v/>
      </c>
      <c r="AP789" s="114" t="str">
        <f t="shared" si="195"/>
        <v/>
      </c>
      <c r="AR789" s="117" t="str">
        <f>IF($C789="", "", IF(IFERROR(INDEX(Ingredients!$AI$11:$AI$310, MATCH($C789, Ingredients!$B$11:$B$310, 0)), "")="", "", IFERROR(INDEX(Ingredients!$AI$11:$AI$310, MATCH($C789, Ingredients!$B$11:$B$310, 0)), "")))</f>
        <v/>
      </c>
      <c r="AT789" s="120" t="str">
        <f t="shared" si="196"/>
        <v/>
      </c>
      <c r="AV789" s="90" t="str">
        <f t="shared" si="186"/>
        <v/>
      </c>
      <c r="AX789" s="90" t="str">
        <f>IF($AV789="", "", COUNTIF($AV$11:$AV$5010, "&lt;"&amp;$AV789)+1+COUNTIF($AV$11:$AV789, $AV789)-1)</f>
        <v/>
      </c>
      <c r="AZ789" s="111" t="str">
        <f>IF($B789="", "", SUMIF('Shopping List'!$AV$11:$AV$25, $B789, 'Shopping List'!$BN$11:$BN$25))</f>
        <v/>
      </c>
      <c r="BB789" s="117" t="str">
        <f t="shared" si="197"/>
        <v/>
      </c>
    </row>
    <row r="790" spans="1:54" x14ac:dyDescent="0.25">
      <c r="A790" s="4"/>
      <c r="B790" s="37"/>
      <c r="C790" s="124"/>
      <c r="D790" s="39"/>
      <c r="E790" s="125"/>
      <c r="F790" s="48"/>
      <c r="G790" s="4"/>
      <c r="H790" s="4"/>
      <c r="I790" s="95" t="str">
        <f>IF($C790="", "", IF(IFERROR(INDEX(Ingredients!$C$11:$C$310, MATCH($C790, Ingredients!$B$11:$B$310, 0)), "")="", "", IFERROR(INDEX(Ingredients!$C$11:$C$310, MATCH($C790, Ingredients!$B$11:$B$310, 0)), "")))</f>
        <v/>
      </c>
      <c r="J790" s="73" t="str">
        <f>IF($B790="", "", IF(IFERROR(INDEX(Meals!$C$11:$C$260, MATCH($B790, Meals!$B$11:$B$260, 0)), "")="", "", IFERROR(INDEX(Meals!$C$11:$C$260, MATCH($B790, Meals!$B$11:$B$260, 0)), "")))</f>
        <v/>
      </c>
      <c r="K790" s="4"/>
      <c r="L790" s="72" t="str">
        <f t="shared" si="187"/>
        <v/>
      </c>
      <c r="M790" s="73" t="str">
        <f t="shared" si="188"/>
        <v/>
      </c>
      <c r="N790" s="4"/>
      <c r="O790" s="78" t="str">
        <f t="shared" si="189"/>
        <v/>
      </c>
      <c r="P790" s="79" t="str">
        <f t="shared" si="190"/>
        <v/>
      </c>
      <c r="Q790" s="4"/>
      <c r="R790" s="90" t="str">
        <f t="shared" si="191"/>
        <v/>
      </c>
      <c r="S790" s="4"/>
      <c r="Y790" s="18" t="str">
        <f t="shared" si="192"/>
        <v/>
      </c>
      <c r="AA790" s="18" t="str">
        <f t="shared" si="183"/>
        <v/>
      </c>
      <c r="AB790" s="18" t="str">
        <f t="shared" si="184"/>
        <v/>
      </c>
      <c r="AC790" s="18" t="str">
        <f t="shared" si="193"/>
        <v/>
      </c>
      <c r="AD790" s="18" t="str">
        <f t="shared" si="193"/>
        <v/>
      </c>
      <c r="AE790" s="18" t="str">
        <f t="shared" si="194"/>
        <v/>
      </c>
      <c r="AG790" s="95" t="str">
        <f>IF($C790="", "", IF(IFERROR(INDEX(Ingredients!C$11:C$310, MATCH($C790, Ingredients!$B$11:$B$310, 0)), "")="", "", IFERROR(INDEX(Ingredients!C$11:C$310, MATCH($C790, Ingredients!$B$11:$B$310, 0)), "")))</f>
        <v/>
      </c>
      <c r="AH790" s="105" t="str">
        <f>IF($C790="", "", IF(IFERROR(INDEX(Ingredients!D$11:D$310, MATCH($C790, Ingredients!$B$11:$B$310, 0)), "")="", "", IFERROR(INDEX(Ingredients!D$11:D$310, MATCH($C790, Ingredients!$B$11:$B$310, 0)), "")))</f>
        <v/>
      </c>
      <c r="AI790" s="106" t="str">
        <f>IF($C790="", "", IF(IFERROR(INDEX(Ingredients!E$11:E$310, MATCH($C790, Ingredients!$B$11:$B$310, 0)), "")="", "", IFERROR(INDEX(Ingredients!E$11:E$310, MATCH($C790, Ingredients!$B$11:$B$310, 0)), "")))</f>
        <v/>
      </c>
      <c r="AJ790" s="108" t="str">
        <f>IF($C790="", "", IF(IFERROR(INDEX(Ingredients!F$11:F$310, MATCH($C790, Ingredients!$B$11:$B$310, 0)), "")="", "", IFERROR(INDEX(Ingredients!F$11:F$310, MATCH($C790, Ingredients!$B$11:$B$310, 0)), "")))</f>
        <v/>
      </c>
      <c r="AK790" s="106" t="str">
        <f>IF($C790="", "", IF(IFERROR(INDEX(Ingredients!G$11:G$310, MATCH($C790, Ingredients!$B$11:$B$310, 0)), "")="", "", IFERROR(INDEX(Ingredients!G$11:G$310, MATCH($C790, Ingredients!$B$11:$B$310, 0)), "")))</f>
        <v/>
      </c>
      <c r="AL790" s="79" t="str">
        <f>IF($C790="", "", IF(IFERROR(INDEX(Ingredients!H$11:H$310, MATCH($C790, Ingredients!$B$11:$B$310, 0)), "")="", "", IFERROR(INDEX(Ingredients!H$11:H$310, MATCH($C790, Ingredients!$B$11:$B$310, 0)), "")))</f>
        <v/>
      </c>
      <c r="AN790" s="83" t="str">
        <f t="shared" si="185"/>
        <v/>
      </c>
      <c r="AP790" s="114" t="str">
        <f t="shared" si="195"/>
        <v/>
      </c>
      <c r="AR790" s="117" t="str">
        <f>IF($C790="", "", IF(IFERROR(INDEX(Ingredients!$AI$11:$AI$310, MATCH($C790, Ingredients!$B$11:$B$310, 0)), "")="", "", IFERROR(INDEX(Ingredients!$AI$11:$AI$310, MATCH($C790, Ingredients!$B$11:$B$310, 0)), "")))</f>
        <v/>
      </c>
      <c r="AT790" s="120" t="str">
        <f t="shared" si="196"/>
        <v/>
      </c>
      <c r="AV790" s="90" t="str">
        <f t="shared" si="186"/>
        <v/>
      </c>
      <c r="AX790" s="90" t="str">
        <f>IF($AV790="", "", COUNTIF($AV$11:$AV$5010, "&lt;"&amp;$AV790)+1+COUNTIF($AV$11:$AV790, $AV790)-1)</f>
        <v/>
      </c>
      <c r="AZ790" s="111" t="str">
        <f>IF($B790="", "", SUMIF('Shopping List'!$AV$11:$AV$25, $B790, 'Shopping List'!$BN$11:$BN$25))</f>
        <v/>
      </c>
      <c r="BB790" s="117" t="str">
        <f t="shared" si="197"/>
        <v/>
      </c>
    </row>
    <row r="791" spans="1:54" x14ac:dyDescent="0.25">
      <c r="A791" s="4"/>
      <c r="B791" s="37"/>
      <c r="C791" s="124"/>
      <c r="D791" s="39"/>
      <c r="E791" s="125"/>
      <c r="F791" s="48"/>
      <c r="G791" s="4"/>
      <c r="H791" s="4"/>
      <c r="I791" s="95" t="str">
        <f>IF($C791="", "", IF(IFERROR(INDEX(Ingredients!$C$11:$C$310, MATCH($C791, Ingredients!$B$11:$B$310, 0)), "")="", "", IFERROR(INDEX(Ingredients!$C$11:$C$310, MATCH($C791, Ingredients!$B$11:$B$310, 0)), "")))</f>
        <v/>
      </c>
      <c r="J791" s="73" t="str">
        <f>IF($B791="", "", IF(IFERROR(INDEX(Meals!$C$11:$C$260, MATCH($B791, Meals!$B$11:$B$260, 0)), "")="", "", IFERROR(INDEX(Meals!$C$11:$C$260, MATCH($B791, Meals!$B$11:$B$260, 0)), "")))</f>
        <v/>
      </c>
      <c r="K791" s="4"/>
      <c r="L791" s="72" t="str">
        <f t="shared" si="187"/>
        <v/>
      </c>
      <c r="M791" s="73" t="str">
        <f t="shared" si="188"/>
        <v/>
      </c>
      <c r="N791" s="4"/>
      <c r="O791" s="78" t="str">
        <f t="shared" si="189"/>
        <v/>
      </c>
      <c r="P791" s="79" t="str">
        <f t="shared" si="190"/>
        <v/>
      </c>
      <c r="Q791" s="4"/>
      <c r="R791" s="90" t="str">
        <f t="shared" si="191"/>
        <v/>
      </c>
      <c r="S791" s="4"/>
      <c r="Y791" s="18" t="str">
        <f t="shared" si="192"/>
        <v/>
      </c>
      <c r="AA791" s="18" t="str">
        <f t="shared" si="183"/>
        <v/>
      </c>
      <c r="AB791" s="18" t="str">
        <f t="shared" si="184"/>
        <v/>
      </c>
      <c r="AC791" s="18" t="str">
        <f t="shared" si="193"/>
        <v/>
      </c>
      <c r="AD791" s="18" t="str">
        <f t="shared" si="193"/>
        <v/>
      </c>
      <c r="AE791" s="18" t="str">
        <f t="shared" si="194"/>
        <v/>
      </c>
      <c r="AG791" s="95" t="str">
        <f>IF($C791="", "", IF(IFERROR(INDEX(Ingredients!C$11:C$310, MATCH($C791, Ingredients!$B$11:$B$310, 0)), "")="", "", IFERROR(INDEX(Ingredients!C$11:C$310, MATCH($C791, Ingredients!$B$11:$B$310, 0)), "")))</f>
        <v/>
      </c>
      <c r="AH791" s="105" t="str">
        <f>IF($C791="", "", IF(IFERROR(INDEX(Ingredients!D$11:D$310, MATCH($C791, Ingredients!$B$11:$B$310, 0)), "")="", "", IFERROR(INDEX(Ingredients!D$11:D$310, MATCH($C791, Ingredients!$B$11:$B$310, 0)), "")))</f>
        <v/>
      </c>
      <c r="AI791" s="106" t="str">
        <f>IF($C791="", "", IF(IFERROR(INDEX(Ingredients!E$11:E$310, MATCH($C791, Ingredients!$B$11:$B$310, 0)), "")="", "", IFERROR(INDEX(Ingredients!E$11:E$310, MATCH($C791, Ingredients!$B$11:$B$310, 0)), "")))</f>
        <v/>
      </c>
      <c r="AJ791" s="108" t="str">
        <f>IF($C791="", "", IF(IFERROR(INDEX(Ingredients!F$11:F$310, MATCH($C791, Ingredients!$B$11:$B$310, 0)), "")="", "", IFERROR(INDEX(Ingredients!F$11:F$310, MATCH($C791, Ingredients!$B$11:$B$310, 0)), "")))</f>
        <v/>
      </c>
      <c r="AK791" s="106" t="str">
        <f>IF($C791="", "", IF(IFERROR(INDEX(Ingredients!G$11:G$310, MATCH($C791, Ingredients!$B$11:$B$310, 0)), "")="", "", IFERROR(INDEX(Ingredients!G$11:G$310, MATCH($C791, Ingredients!$B$11:$B$310, 0)), "")))</f>
        <v/>
      </c>
      <c r="AL791" s="79" t="str">
        <f>IF($C791="", "", IF(IFERROR(INDEX(Ingredients!H$11:H$310, MATCH($C791, Ingredients!$B$11:$B$310, 0)), "")="", "", IFERROR(INDEX(Ingredients!H$11:H$310, MATCH($C791, Ingredients!$B$11:$B$310, 0)), "")))</f>
        <v/>
      </c>
      <c r="AN791" s="83" t="str">
        <f t="shared" si="185"/>
        <v/>
      </c>
      <c r="AP791" s="114" t="str">
        <f t="shared" si="195"/>
        <v/>
      </c>
      <c r="AR791" s="117" t="str">
        <f>IF($C791="", "", IF(IFERROR(INDEX(Ingredients!$AI$11:$AI$310, MATCH($C791, Ingredients!$B$11:$B$310, 0)), "")="", "", IFERROR(INDEX(Ingredients!$AI$11:$AI$310, MATCH($C791, Ingredients!$B$11:$B$310, 0)), "")))</f>
        <v/>
      </c>
      <c r="AT791" s="120" t="str">
        <f t="shared" si="196"/>
        <v/>
      </c>
      <c r="AV791" s="90" t="str">
        <f t="shared" si="186"/>
        <v/>
      </c>
      <c r="AX791" s="90" t="str">
        <f>IF($AV791="", "", COUNTIF($AV$11:$AV$5010, "&lt;"&amp;$AV791)+1+COUNTIF($AV$11:$AV791, $AV791)-1)</f>
        <v/>
      </c>
      <c r="AZ791" s="111" t="str">
        <f>IF($B791="", "", SUMIF('Shopping List'!$AV$11:$AV$25, $B791, 'Shopping List'!$BN$11:$BN$25))</f>
        <v/>
      </c>
      <c r="BB791" s="117" t="str">
        <f t="shared" si="197"/>
        <v/>
      </c>
    </row>
    <row r="792" spans="1:54" x14ac:dyDescent="0.25">
      <c r="A792" s="4"/>
      <c r="B792" s="37"/>
      <c r="C792" s="124"/>
      <c r="D792" s="39"/>
      <c r="E792" s="125"/>
      <c r="F792" s="48"/>
      <c r="G792" s="4"/>
      <c r="H792" s="4"/>
      <c r="I792" s="95" t="str">
        <f>IF($C792="", "", IF(IFERROR(INDEX(Ingredients!$C$11:$C$310, MATCH($C792, Ingredients!$B$11:$B$310, 0)), "")="", "", IFERROR(INDEX(Ingredients!$C$11:$C$310, MATCH($C792, Ingredients!$B$11:$B$310, 0)), "")))</f>
        <v/>
      </c>
      <c r="J792" s="73" t="str">
        <f>IF($B792="", "", IF(IFERROR(INDEX(Meals!$C$11:$C$260, MATCH($B792, Meals!$B$11:$B$260, 0)), "")="", "", IFERROR(INDEX(Meals!$C$11:$C$260, MATCH($B792, Meals!$B$11:$B$260, 0)), "")))</f>
        <v/>
      </c>
      <c r="K792" s="4"/>
      <c r="L792" s="72" t="str">
        <f t="shared" si="187"/>
        <v/>
      </c>
      <c r="M792" s="73" t="str">
        <f t="shared" si="188"/>
        <v/>
      </c>
      <c r="N792" s="4"/>
      <c r="O792" s="78" t="str">
        <f t="shared" si="189"/>
        <v/>
      </c>
      <c r="P792" s="79" t="str">
        <f t="shared" si="190"/>
        <v/>
      </c>
      <c r="Q792" s="4"/>
      <c r="R792" s="90" t="str">
        <f t="shared" si="191"/>
        <v/>
      </c>
      <c r="S792" s="4"/>
      <c r="Y792" s="18" t="str">
        <f t="shared" si="192"/>
        <v/>
      </c>
      <c r="AA792" s="18" t="str">
        <f t="shared" si="183"/>
        <v/>
      </c>
      <c r="AB792" s="18" t="str">
        <f t="shared" si="184"/>
        <v/>
      </c>
      <c r="AC792" s="18" t="str">
        <f t="shared" si="193"/>
        <v/>
      </c>
      <c r="AD792" s="18" t="str">
        <f t="shared" si="193"/>
        <v/>
      </c>
      <c r="AE792" s="18" t="str">
        <f t="shared" si="194"/>
        <v/>
      </c>
      <c r="AG792" s="95" t="str">
        <f>IF($C792="", "", IF(IFERROR(INDEX(Ingredients!C$11:C$310, MATCH($C792, Ingredients!$B$11:$B$310, 0)), "")="", "", IFERROR(INDEX(Ingredients!C$11:C$310, MATCH($C792, Ingredients!$B$11:$B$310, 0)), "")))</f>
        <v/>
      </c>
      <c r="AH792" s="105" t="str">
        <f>IF($C792="", "", IF(IFERROR(INDEX(Ingredients!D$11:D$310, MATCH($C792, Ingredients!$B$11:$B$310, 0)), "")="", "", IFERROR(INDEX(Ingredients!D$11:D$310, MATCH($C792, Ingredients!$B$11:$B$310, 0)), "")))</f>
        <v/>
      </c>
      <c r="AI792" s="106" t="str">
        <f>IF($C792="", "", IF(IFERROR(INDEX(Ingredients!E$11:E$310, MATCH($C792, Ingredients!$B$11:$B$310, 0)), "")="", "", IFERROR(INDEX(Ingredients!E$11:E$310, MATCH($C792, Ingredients!$B$11:$B$310, 0)), "")))</f>
        <v/>
      </c>
      <c r="AJ792" s="108" t="str">
        <f>IF($C792="", "", IF(IFERROR(INDEX(Ingredients!F$11:F$310, MATCH($C792, Ingredients!$B$11:$B$310, 0)), "")="", "", IFERROR(INDEX(Ingredients!F$11:F$310, MATCH($C792, Ingredients!$B$11:$B$310, 0)), "")))</f>
        <v/>
      </c>
      <c r="AK792" s="106" t="str">
        <f>IF($C792="", "", IF(IFERROR(INDEX(Ingredients!G$11:G$310, MATCH($C792, Ingredients!$B$11:$B$310, 0)), "")="", "", IFERROR(INDEX(Ingredients!G$11:G$310, MATCH($C792, Ingredients!$B$11:$B$310, 0)), "")))</f>
        <v/>
      </c>
      <c r="AL792" s="79" t="str">
        <f>IF($C792="", "", IF(IFERROR(INDEX(Ingredients!H$11:H$310, MATCH($C792, Ingredients!$B$11:$B$310, 0)), "")="", "", IFERROR(INDEX(Ingredients!H$11:H$310, MATCH($C792, Ingredients!$B$11:$B$310, 0)), "")))</f>
        <v/>
      </c>
      <c r="AN792" s="83" t="str">
        <f t="shared" si="185"/>
        <v/>
      </c>
      <c r="AP792" s="114" t="str">
        <f t="shared" si="195"/>
        <v/>
      </c>
      <c r="AR792" s="117" t="str">
        <f>IF($C792="", "", IF(IFERROR(INDEX(Ingredients!$AI$11:$AI$310, MATCH($C792, Ingredients!$B$11:$B$310, 0)), "")="", "", IFERROR(INDEX(Ingredients!$AI$11:$AI$310, MATCH($C792, Ingredients!$B$11:$B$310, 0)), "")))</f>
        <v/>
      </c>
      <c r="AT792" s="120" t="str">
        <f t="shared" si="196"/>
        <v/>
      </c>
      <c r="AV792" s="90" t="str">
        <f t="shared" si="186"/>
        <v/>
      </c>
      <c r="AX792" s="90" t="str">
        <f>IF($AV792="", "", COUNTIF($AV$11:$AV$5010, "&lt;"&amp;$AV792)+1+COUNTIF($AV$11:$AV792, $AV792)-1)</f>
        <v/>
      </c>
      <c r="AZ792" s="111" t="str">
        <f>IF($B792="", "", SUMIF('Shopping List'!$AV$11:$AV$25, $B792, 'Shopping List'!$BN$11:$BN$25))</f>
        <v/>
      </c>
      <c r="BB792" s="117" t="str">
        <f t="shared" si="197"/>
        <v/>
      </c>
    </row>
    <row r="793" spans="1:54" x14ac:dyDescent="0.25">
      <c r="A793" s="4"/>
      <c r="B793" s="37"/>
      <c r="C793" s="124"/>
      <c r="D793" s="39"/>
      <c r="E793" s="125"/>
      <c r="F793" s="48"/>
      <c r="G793" s="4"/>
      <c r="H793" s="4"/>
      <c r="I793" s="95" t="str">
        <f>IF($C793="", "", IF(IFERROR(INDEX(Ingredients!$C$11:$C$310, MATCH($C793, Ingredients!$B$11:$B$310, 0)), "")="", "", IFERROR(INDEX(Ingredients!$C$11:$C$310, MATCH($C793, Ingredients!$B$11:$B$310, 0)), "")))</f>
        <v/>
      </c>
      <c r="J793" s="73" t="str">
        <f>IF($B793="", "", IF(IFERROR(INDEX(Meals!$C$11:$C$260, MATCH($B793, Meals!$B$11:$B$260, 0)), "")="", "", IFERROR(INDEX(Meals!$C$11:$C$260, MATCH($B793, Meals!$B$11:$B$260, 0)), "")))</f>
        <v/>
      </c>
      <c r="K793" s="4"/>
      <c r="L793" s="72" t="str">
        <f t="shared" si="187"/>
        <v/>
      </c>
      <c r="M793" s="73" t="str">
        <f t="shared" si="188"/>
        <v/>
      </c>
      <c r="N793" s="4"/>
      <c r="O793" s="78" t="str">
        <f t="shared" si="189"/>
        <v/>
      </c>
      <c r="P793" s="79" t="str">
        <f t="shared" si="190"/>
        <v/>
      </c>
      <c r="Q793" s="4"/>
      <c r="R793" s="90" t="str">
        <f t="shared" si="191"/>
        <v/>
      </c>
      <c r="S793" s="4"/>
      <c r="Y793" s="18" t="str">
        <f t="shared" si="192"/>
        <v/>
      </c>
      <c r="AA793" s="18" t="str">
        <f t="shared" si="183"/>
        <v/>
      </c>
      <c r="AB793" s="18" t="str">
        <f t="shared" si="184"/>
        <v/>
      </c>
      <c r="AC793" s="18" t="str">
        <f t="shared" si="193"/>
        <v/>
      </c>
      <c r="AD793" s="18" t="str">
        <f t="shared" si="193"/>
        <v/>
      </c>
      <c r="AE793" s="18" t="str">
        <f t="shared" si="194"/>
        <v/>
      </c>
      <c r="AG793" s="95" t="str">
        <f>IF($C793="", "", IF(IFERROR(INDEX(Ingredients!C$11:C$310, MATCH($C793, Ingredients!$B$11:$B$310, 0)), "")="", "", IFERROR(INDEX(Ingredients!C$11:C$310, MATCH($C793, Ingredients!$B$11:$B$310, 0)), "")))</f>
        <v/>
      </c>
      <c r="AH793" s="105" t="str">
        <f>IF($C793="", "", IF(IFERROR(INDEX(Ingredients!D$11:D$310, MATCH($C793, Ingredients!$B$11:$B$310, 0)), "")="", "", IFERROR(INDEX(Ingredients!D$11:D$310, MATCH($C793, Ingredients!$B$11:$B$310, 0)), "")))</f>
        <v/>
      </c>
      <c r="AI793" s="106" t="str">
        <f>IF($C793="", "", IF(IFERROR(INDEX(Ingredients!E$11:E$310, MATCH($C793, Ingredients!$B$11:$B$310, 0)), "")="", "", IFERROR(INDEX(Ingredients!E$11:E$310, MATCH($C793, Ingredients!$B$11:$B$310, 0)), "")))</f>
        <v/>
      </c>
      <c r="AJ793" s="108" t="str">
        <f>IF($C793="", "", IF(IFERROR(INDEX(Ingredients!F$11:F$310, MATCH($C793, Ingredients!$B$11:$B$310, 0)), "")="", "", IFERROR(INDEX(Ingredients!F$11:F$310, MATCH($C793, Ingredients!$B$11:$B$310, 0)), "")))</f>
        <v/>
      </c>
      <c r="AK793" s="106" t="str">
        <f>IF($C793="", "", IF(IFERROR(INDEX(Ingredients!G$11:G$310, MATCH($C793, Ingredients!$B$11:$B$310, 0)), "")="", "", IFERROR(INDEX(Ingredients!G$11:G$310, MATCH($C793, Ingredients!$B$11:$B$310, 0)), "")))</f>
        <v/>
      </c>
      <c r="AL793" s="79" t="str">
        <f>IF($C793="", "", IF(IFERROR(INDEX(Ingredients!H$11:H$310, MATCH($C793, Ingredients!$B$11:$B$310, 0)), "")="", "", IFERROR(INDEX(Ingredients!H$11:H$310, MATCH($C793, Ingredients!$B$11:$B$310, 0)), "")))</f>
        <v/>
      </c>
      <c r="AN793" s="83" t="str">
        <f t="shared" si="185"/>
        <v/>
      </c>
      <c r="AP793" s="114" t="str">
        <f t="shared" si="195"/>
        <v/>
      </c>
      <c r="AR793" s="117" t="str">
        <f>IF($C793="", "", IF(IFERROR(INDEX(Ingredients!$AI$11:$AI$310, MATCH($C793, Ingredients!$B$11:$B$310, 0)), "")="", "", IFERROR(INDEX(Ingredients!$AI$11:$AI$310, MATCH($C793, Ingredients!$B$11:$B$310, 0)), "")))</f>
        <v/>
      </c>
      <c r="AT793" s="120" t="str">
        <f t="shared" si="196"/>
        <v/>
      </c>
      <c r="AV793" s="90" t="str">
        <f t="shared" si="186"/>
        <v/>
      </c>
      <c r="AX793" s="90" t="str">
        <f>IF($AV793="", "", COUNTIF($AV$11:$AV$5010, "&lt;"&amp;$AV793)+1+COUNTIF($AV$11:$AV793, $AV793)-1)</f>
        <v/>
      </c>
      <c r="AZ793" s="111" t="str">
        <f>IF($B793="", "", SUMIF('Shopping List'!$AV$11:$AV$25, $B793, 'Shopping List'!$BN$11:$BN$25))</f>
        <v/>
      </c>
      <c r="BB793" s="117" t="str">
        <f t="shared" si="197"/>
        <v/>
      </c>
    </row>
    <row r="794" spans="1:54" x14ac:dyDescent="0.25">
      <c r="A794" s="4"/>
      <c r="B794" s="37"/>
      <c r="C794" s="124"/>
      <c r="D794" s="39"/>
      <c r="E794" s="125"/>
      <c r="F794" s="48"/>
      <c r="G794" s="4"/>
      <c r="H794" s="4"/>
      <c r="I794" s="95" t="str">
        <f>IF($C794="", "", IF(IFERROR(INDEX(Ingredients!$C$11:$C$310, MATCH($C794, Ingredients!$B$11:$B$310, 0)), "")="", "", IFERROR(INDEX(Ingredients!$C$11:$C$310, MATCH($C794, Ingredients!$B$11:$B$310, 0)), "")))</f>
        <v/>
      </c>
      <c r="J794" s="73" t="str">
        <f>IF($B794="", "", IF(IFERROR(INDEX(Meals!$C$11:$C$260, MATCH($B794, Meals!$B$11:$B$260, 0)), "")="", "", IFERROR(INDEX(Meals!$C$11:$C$260, MATCH($B794, Meals!$B$11:$B$260, 0)), "")))</f>
        <v/>
      </c>
      <c r="K794" s="4"/>
      <c r="L794" s="72" t="str">
        <f t="shared" si="187"/>
        <v/>
      </c>
      <c r="M794" s="73" t="str">
        <f t="shared" si="188"/>
        <v/>
      </c>
      <c r="N794" s="4"/>
      <c r="O794" s="78" t="str">
        <f t="shared" si="189"/>
        <v/>
      </c>
      <c r="P794" s="79" t="str">
        <f t="shared" si="190"/>
        <v/>
      </c>
      <c r="Q794" s="4"/>
      <c r="R794" s="90" t="str">
        <f t="shared" si="191"/>
        <v/>
      </c>
      <c r="S794" s="4"/>
      <c r="Y794" s="18" t="str">
        <f t="shared" si="192"/>
        <v/>
      </c>
      <c r="AA794" s="18" t="str">
        <f t="shared" si="183"/>
        <v/>
      </c>
      <c r="AB794" s="18" t="str">
        <f t="shared" si="184"/>
        <v/>
      </c>
      <c r="AC794" s="18" t="str">
        <f t="shared" si="193"/>
        <v/>
      </c>
      <c r="AD794" s="18" t="str">
        <f t="shared" si="193"/>
        <v/>
      </c>
      <c r="AE794" s="18" t="str">
        <f t="shared" si="194"/>
        <v/>
      </c>
      <c r="AG794" s="95" t="str">
        <f>IF($C794="", "", IF(IFERROR(INDEX(Ingredients!C$11:C$310, MATCH($C794, Ingredients!$B$11:$B$310, 0)), "")="", "", IFERROR(INDEX(Ingredients!C$11:C$310, MATCH($C794, Ingredients!$B$11:$B$310, 0)), "")))</f>
        <v/>
      </c>
      <c r="AH794" s="105" t="str">
        <f>IF($C794="", "", IF(IFERROR(INDEX(Ingredients!D$11:D$310, MATCH($C794, Ingredients!$B$11:$B$310, 0)), "")="", "", IFERROR(INDEX(Ingredients!D$11:D$310, MATCH($C794, Ingredients!$B$11:$B$310, 0)), "")))</f>
        <v/>
      </c>
      <c r="AI794" s="106" t="str">
        <f>IF($C794="", "", IF(IFERROR(INDEX(Ingredients!E$11:E$310, MATCH($C794, Ingredients!$B$11:$B$310, 0)), "")="", "", IFERROR(INDEX(Ingredients!E$11:E$310, MATCH($C794, Ingredients!$B$11:$B$310, 0)), "")))</f>
        <v/>
      </c>
      <c r="AJ794" s="108" t="str">
        <f>IF($C794="", "", IF(IFERROR(INDEX(Ingredients!F$11:F$310, MATCH($C794, Ingredients!$B$11:$B$310, 0)), "")="", "", IFERROR(INDEX(Ingredients!F$11:F$310, MATCH($C794, Ingredients!$B$11:$B$310, 0)), "")))</f>
        <v/>
      </c>
      <c r="AK794" s="106" t="str">
        <f>IF($C794="", "", IF(IFERROR(INDEX(Ingredients!G$11:G$310, MATCH($C794, Ingredients!$B$11:$B$310, 0)), "")="", "", IFERROR(INDEX(Ingredients!G$11:G$310, MATCH($C794, Ingredients!$B$11:$B$310, 0)), "")))</f>
        <v/>
      </c>
      <c r="AL794" s="79" t="str">
        <f>IF($C794="", "", IF(IFERROR(INDEX(Ingredients!H$11:H$310, MATCH($C794, Ingredients!$B$11:$B$310, 0)), "")="", "", IFERROR(INDEX(Ingredients!H$11:H$310, MATCH($C794, Ingredients!$B$11:$B$310, 0)), "")))</f>
        <v/>
      </c>
      <c r="AN794" s="83" t="str">
        <f t="shared" si="185"/>
        <v/>
      </c>
      <c r="AP794" s="114" t="str">
        <f t="shared" si="195"/>
        <v/>
      </c>
      <c r="AR794" s="117" t="str">
        <f>IF($C794="", "", IF(IFERROR(INDEX(Ingredients!$AI$11:$AI$310, MATCH($C794, Ingredients!$B$11:$B$310, 0)), "")="", "", IFERROR(INDEX(Ingredients!$AI$11:$AI$310, MATCH($C794, Ingredients!$B$11:$B$310, 0)), "")))</f>
        <v/>
      </c>
      <c r="AT794" s="120" t="str">
        <f t="shared" si="196"/>
        <v/>
      </c>
      <c r="AV794" s="90" t="str">
        <f t="shared" si="186"/>
        <v/>
      </c>
      <c r="AX794" s="90" t="str">
        <f>IF($AV794="", "", COUNTIF($AV$11:$AV$5010, "&lt;"&amp;$AV794)+1+COUNTIF($AV$11:$AV794, $AV794)-1)</f>
        <v/>
      </c>
      <c r="AZ794" s="111" t="str">
        <f>IF($B794="", "", SUMIF('Shopping List'!$AV$11:$AV$25, $B794, 'Shopping List'!$BN$11:$BN$25))</f>
        <v/>
      </c>
      <c r="BB794" s="117" t="str">
        <f t="shared" si="197"/>
        <v/>
      </c>
    </row>
    <row r="795" spans="1:54" x14ac:dyDescent="0.25">
      <c r="A795" s="4"/>
      <c r="B795" s="37"/>
      <c r="C795" s="124"/>
      <c r="D795" s="39"/>
      <c r="E795" s="125"/>
      <c r="F795" s="48"/>
      <c r="G795" s="4"/>
      <c r="H795" s="4"/>
      <c r="I795" s="95" t="str">
        <f>IF($C795="", "", IF(IFERROR(INDEX(Ingredients!$C$11:$C$310, MATCH($C795, Ingredients!$B$11:$B$310, 0)), "")="", "", IFERROR(INDEX(Ingredients!$C$11:$C$310, MATCH($C795, Ingredients!$B$11:$B$310, 0)), "")))</f>
        <v/>
      </c>
      <c r="J795" s="73" t="str">
        <f>IF($B795="", "", IF(IFERROR(INDEX(Meals!$C$11:$C$260, MATCH($B795, Meals!$B$11:$B$260, 0)), "")="", "", IFERROR(INDEX(Meals!$C$11:$C$260, MATCH($B795, Meals!$B$11:$B$260, 0)), "")))</f>
        <v/>
      </c>
      <c r="K795" s="4"/>
      <c r="L795" s="72" t="str">
        <f t="shared" si="187"/>
        <v/>
      </c>
      <c r="M795" s="73" t="str">
        <f t="shared" si="188"/>
        <v/>
      </c>
      <c r="N795" s="4"/>
      <c r="O795" s="78" t="str">
        <f t="shared" si="189"/>
        <v/>
      </c>
      <c r="P795" s="79" t="str">
        <f t="shared" si="190"/>
        <v/>
      </c>
      <c r="Q795" s="4"/>
      <c r="R795" s="90" t="str">
        <f t="shared" si="191"/>
        <v/>
      </c>
      <c r="S795" s="4"/>
      <c r="Y795" s="18" t="str">
        <f t="shared" si="192"/>
        <v/>
      </c>
      <c r="AA795" s="18" t="str">
        <f t="shared" si="183"/>
        <v/>
      </c>
      <c r="AB795" s="18" t="str">
        <f t="shared" si="184"/>
        <v/>
      </c>
      <c r="AC795" s="18" t="str">
        <f t="shared" si="193"/>
        <v/>
      </c>
      <c r="AD795" s="18" t="str">
        <f t="shared" si="193"/>
        <v/>
      </c>
      <c r="AE795" s="18" t="str">
        <f t="shared" si="194"/>
        <v/>
      </c>
      <c r="AG795" s="95" t="str">
        <f>IF($C795="", "", IF(IFERROR(INDEX(Ingredients!C$11:C$310, MATCH($C795, Ingredients!$B$11:$B$310, 0)), "")="", "", IFERROR(INDEX(Ingredients!C$11:C$310, MATCH($C795, Ingredients!$B$11:$B$310, 0)), "")))</f>
        <v/>
      </c>
      <c r="AH795" s="105" t="str">
        <f>IF($C795="", "", IF(IFERROR(INDEX(Ingredients!D$11:D$310, MATCH($C795, Ingredients!$B$11:$B$310, 0)), "")="", "", IFERROR(INDEX(Ingredients!D$11:D$310, MATCH($C795, Ingredients!$B$11:$B$310, 0)), "")))</f>
        <v/>
      </c>
      <c r="AI795" s="106" t="str">
        <f>IF($C795="", "", IF(IFERROR(INDEX(Ingredients!E$11:E$310, MATCH($C795, Ingredients!$B$11:$B$310, 0)), "")="", "", IFERROR(INDEX(Ingredients!E$11:E$310, MATCH($C795, Ingredients!$B$11:$B$310, 0)), "")))</f>
        <v/>
      </c>
      <c r="AJ795" s="108" t="str">
        <f>IF($C795="", "", IF(IFERROR(INDEX(Ingredients!F$11:F$310, MATCH($C795, Ingredients!$B$11:$B$310, 0)), "")="", "", IFERROR(INDEX(Ingredients!F$11:F$310, MATCH($C795, Ingredients!$B$11:$B$310, 0)), "")))</f>
        <v/>
      </c>
      <c r="AK795" s="106" t="str">
        <f>IF($C795="", "", IF(IFERROR(INDEX(Ingredients!G$11:G$310, MATCH($C795, Ingredients!$B$11:$B$310, 0)), "")="", "", IFERROR(INDEX(Ingredients!G$11:G$310, MATCH($C795, Ingredients!$B$11:$B$310, 0)), "")))</f>
        <v/>
      </c>
      <c r="AL795" s="79" t="str">
        <f>IF($C795="", "", IF(IFERROR(INDEX(Ingredients!H$11:H$310, MATCH($C795, Ingredients!$B$11:$B$310, 0)), "")="", "", IFERROR(INDEX(Ingredients!H$11:H$310, MATCH($C795, Ingredients!$B$11:$B$310, 0)), "")))</f>
        <v/>
      </c>
      <c r="AN795" s="83" t="str">
        <f t="shared" si="185"/>
        <v/>
      </c>
      <c r="AP795" s="114" t="str">
        <f t="shared" si="195"/>
        <v/>
      </c>
      <c r="AR795" s="117" t="str">
        <f>IF($C795="", "", IF(IFERROR(INDEX(Ingredients!$AI$11:$AI$310, MATCH($C795, Ingredients!$B$11:$B$310, 0)), "")="", "", IFERROR(INDEX(Ingredients!$AI$11:$AI$310, MATCH($C795, Ingredients!$B$11:$B$310, 0)), "")))</f>
        <v/>
      </c>
      <c r="AT795" s="120" t="str">
        <f t="shared" si="196"/>
        <v/>
      </c>
      <c r="AV795" s="90" t="str">
        <f t="shared" si="186"/>
        <v/>
      </c>
      <c r="AX795" s="90" t="str">
        <f>IF($AV795="", "", COUNTIF($AV$11:$AV$5010, "&lt;"&amp;$AV795)+1+COUNTIF($AV$11:$AV795, $AV795)-1)</f>
        <v/>
      </c>
      <c r="AZ795" s="111" t="str">
        <f>IF($B795="", "", SUMIF('Shopping List'!$AV$11:$AV$25, $B795, 'Shopping List'!$BN$11:$BN$25))</f>
        <v/>
      </c>
      <c r="BB795" s="117" t="str">
        <f t="shared" si="197"/>
        <v/>
      </c>
    </row>
    <row r="796" spans="1:54" x14ac:dyDescent="0.25">
      <c r="A796" s="4"/>
      <c r="B796" s="37"/>
      <c r="C796" s="124"/>
      <c r="D796" s="39"/>
      <c r="E796" s="125"/>
      <c r="F796" s="48"/>
      <c r="G796" s="4"/>
      <c r="H796" s="4"/>
      <c r="I796" s="95" t="str">
        <f>IF($C796="", "", IF(IFERROR(INDEX(Ingredients!$C$11:$C$310, MATCH($C796, Ingredients!$B$11:$B$310, 0)), "")="", "", IFERROR(INDEX(Ingredients!$C$11:$C$310, MATCH($C796, Ingredients!$B$11:$B$310, 0)), "")))</f>
        <v/>
      </c>
      <c r="J796" s="73" t="str">
        <f>IF($B796="", "", IF(IFERROR(INDEX(Meals!$C$11:$C$260, MATCH($B796, Meals!$B$11:$B$260, 0)), "")="", "", IFERROR(INDEX(Meals!$C$11:$C$260, MATCH($B796, Meals!$B$11:$B$260, 0)), "")))</f>
        <v/>
      </c>
      <c r="K796" s="4"/>
      <c r="L796" s="72" t="str">
        <f t="shared" si="187"/>
        <v/>
      </c>
      <c r="M796" s="73" t="str">
        <f t="shared" si="188"/>
        <v/>
      </c>
      <c r="N796" s="4"/>
      <c r="O796" s="78" t="str">
        <f t="shared" si="189"/>
        <v/>
      </c>
      <c r="P796" s="79" t="str">
        <f t="shared" si="190"/>
        <v/>
      </c>
      <c r="Q796" s="4"/>
      <c r="R796" s="90" t="str">
        <f t="shared" si="191"/>
        <v/>
      </c>
      <c r="S796" s="4"/>
      <c r="Y796" s="18" t="str">
        <f t="shared" si="192"/>
        <v/>
      </c>
      <c r="AA796" s="18" t="str">
        <f t="shared" si="183"/>
        <v/>
      </c>
      <c r="AB796" s="18" t="str">
        <f t="shared" si="184"/>
        <v/>
      </c>
      <c r="AC796" s="18" t="str">
        <f t="shared" si="193"/>
        <v/>
      </c>
      <c r="AD796" s="18" t="str">
        <f t="shared" si="193"/>
        <v/>
      </c>
      <c r="AE796" s="18" t="str">
        <f t="shared" si="194"/>
        <v/>
      </c>
      <c r="AG796" s="95" t="str">
        <f>IF($C796="", "", IF(IFERROR(INDEX(Ingredients!C$11:C$310, MATCH($C796, Ingredients!$B$11:$B$310, 0)), "")="", "", IFERROR(INDEX(Ingredients!C$11:C$310, MATCH($C796, Ingredients!$B$11:$B$310, 0)), "")))</f>
        <v/>
      </c>
      <c r="AH796" s="105" t="str">
        <f>IF($C796="", "", IF(IFERROR(INDEX(Ingredients!D$11:D$310, MATCH($C796, Ingredients!$B$11:$B$310, 0)), "")="", "", IFERROR(INDEX(Ingredients!D$11:D$310, MATCH($C796, Ingredients!$B$11:$B$310, 0)), "")))</f>
        <v/>
      </c>
      <c r="AI796" s="106" t="str">
        <f>IF($C796="", "", IF(IFERROR(INDEX(Ingredients!E$11:E$310, MATCH($C796, Ingredients!$B$11:$B$310, 0)), "")="", "", IFERROR(INDEX(Ingredients!E$11:E$310, MATCH($C796, Ingredients!$B$11:$B$310, 0)), "")))</f>
        <v/>
      </c>
      <c r="AJ796" s="108" t="str">
        <f>IF($C796="", "", IF(IFERROR(INDEX(Ingredients!F$11:F$310, MATCH($C796, Ingredients!$B$11:$B$310, 0)), "")="", "", IFERROR(INDEX(Ingredients!F$11:F$310, MATCH($C796, Ingredients!$B$11:$B$310, 0)), "")))</f>
        <v/>
      </c>
      <c r="AK796" s="106" t="str">
        <f>IF($C796="", "", IF(IFERROR(INDEX(Ingredients!G$11:G$310, MATCH($C796, Ingredients!$B$11:$B$310, 0)), "")="", "", IFERROR(INDEX(Ingredients!G$11:G$310, MATCH($C796, Ingredients!$B$11:$B$310, 0)), "")))</f>
        <v/>
      </c>
      <c r="AL796" s="79" t="str">
        <f>IF($C796="", "", IF(IFERROR(INDEX(Ingredients!H$11:H$310, MATCH($C796, Ingredients!$B$11:$B$310, 0)), "")="", "", IFERROR(INDEX(Ingredients!H$11:H$310, MATCH($C796, Ingredients!$B$11:$B$310, 0)), "")))</f>
        <v/>
      </c>
      <c r="AN796" s="83" t="str">
        <f t="shared" si="185"/>
        <v/>
      </c>
      <c r="AP796" s="114" t="str">
        <f t="shared" si="195"/>
        <v/>
      </c>
      <c r="AR796" s="117" t="str">
        <f>IF($C796="", "", IF(IFERROR(INDEX(Ingredients!$AI$11:$AI$310, MATCH($C796, Ingredients!$B$11:$B$310, 0)), "")="", "", IFERROR(INDEX(Ingredients!$AI$11:$AI$310, MATCH($C796, Ingredients!$B$11:$B$310, 0)), "")))</f>
        <v/>
      </c>
      <c r="AT796" s="120" t="str">
        <f t="shared" si="196"/>
        <v/>
      </c>
      <c r="AV796" s="90" t="str">
        <f t="shared" si="186"/>
        <v/>
      </c>
      <c r="AX796" s="90" t="str">
        <f>IF($AV796="", "", COUNTIF($AV$11:$AV$5010, "&lt;"&amp;$AV796)+1+COUNTIF($AV$11:$AV796, $AV796)-1)</f>
        <v/>
      </c>
      <c r="AZ796" s="111" t="str">
        <f>IF($B796="", "", SUMIF('Shopping List'!$AV$11:$AV$25, $B796, 'Shopping List'!$BN$11:$BN$25))</f>
        <v/>
      </c>
      <c r="BB796" s="117" t="str">
        <f t="shared" si="197"/>
        <v/>
      </c>
    </row>
    <row r="797" spans="1:54" x14ac:dyDescent="0.25">
      <c r="A797" s="4"/>
      <c r="B797" s="37"/>
      <c r="C797" s="124"/>
      <c r="D797" s="39"/>
      <c r="E797" s="125"/>
      <c r="F797" s="48"/>
      <c r="G797" s="4"/>
      <c r="H797" s="4"/>
      <c r="I797" s="95" t="str">
        <f>IF($C797="", "", IF(IFERROR(INDEX(Ingredients!$C$11:$C$310, MATCH($C797, Ingredients!$B$11:$B$310, 0)), "")="", "", IFERROR(INDEX(Ingredients!$C$11:$C$310, MATCH($C797, Ingredients!$B$11:$B$310, 0)), "")))</f>
        <v/>
      </c>
      <c r="J797" s="73" t="str">
        <f>IF($B797="", "", IF(IFERROR(INDEX(Meals!$C$11:$C$260, MATCH($B797, Meals!$B$11:$B$260, 0)), "")="", "", IFERROR(INDEX(Meals!$C$11:$C$260, MATCH($B797, Meals!$B$11:$B$260, 0)), "")))</f>
        <v/>
      </c>
      <c r="K797" s="4"/>
      <c r="L797" s="72" t="str">
        <f t="shared" si="187"/>
        <v/>
      </c>
      <c r="M797" s="73" t="str">
        <f t="shared" si="188"/>
        <v/>
      </c>
      <c r="N797" s="4"/>
      <c r="O797" s="78" t="str">
        <f t="shared" si="189"/>
        <v/>
      </c>
      <c r="P797" s="79" t="str">
        <f t="shared" si="190"/>
        <v/>
      </c>
      <c r="Q797" s="4"/>
      <c r="R797" s="90" t="str">
        <f t="shared" si="191"/>
        <v/>
      </c>
      <c r="S797" s="4"/>
      <c r="Y797" s="18" t="str">
        <f t="shared" si="192"/>
        <v/>
      </c>
      <c r="AA797" s="18" t="str">
        <f t="shared" si="183"/>
        <v/>
      </c>
      <c r="AB797" s="18" t="str">
        <f t="shared" si="184"/>
        <v/>
      </c>
      <c r="AC797" s="18" t="str">
        <f t="shared" si="193"/>
        <v/>
      </c>
      <c r="AD797" s="18" t="str">
        <f t="shared" si="193"/>
        <v/>
      </c>
      <c r="AE797" s="18" t="str">
        <f t="shared" si="194"/>
        <v/>
      </c>
      <c r="AG797" s="95" t="str">
        <f>IF($C797="", "", IF(IFERROR(INDEX(Ingredients!C$11:C$310, MATCH($C797, Ingredients!$B$11:$B$310, 0)), "")="", "", IFERROR(INDEX(Ingredients!C$11:C$310, MATCH($C797, Ingredients!$B$11:$B$310, 0)), "")))</f>
        <v/>
      </c>
      <c r="AH797" s="105" t="str">
        <f>IF($C797="", "", IF(IFERROR(INDEX(Ingredients!D$11:D$310, MATCH($C797, Ingredients!$B$11:$B$310, 0)), "")="", "", IFERROR(INDEX(Ingredients!D$11:D$310, MATCH($C797, Ingredients!$B$11:$B$310, 0)), "")))</f>
        <v/>
      </c>
      <c r="AI797" s="106" t="str">
        <f>IF($C797="", "", IF(IFERROR(INDEX(Ingredients!E$11:E$310, MATCH($C797, Ingredients!$B$11:$B$310, 0)), "")="", "", IFERROR(INDEX(Ingredients!E$11:E$310, MATCH($C797, Ingredients!$B$11:$B$310, 0)), "")))</f>
        <v/>
      </c>
      <c r="AJ797" s="108" t="str">
        <f>IF($C797="", "", IF(IFERROR(INDEX(Ingredients!F$11:F$310, MATCH($C797, Ingredients!$B$11:$B$310, 0)), "")="", "", IFERROR(INDEX(Ingredients!F$11:F$310, MATCH($C797, Ingredients!$B$11:$B$310, 0)), "")))</f>
        <v/>
      </c>
      <c r="AK797" s="106" t="str">
        <f>IF($C797="", "", IF(IFERROR(INDEX(Ingredients!G$11:G$310, MATCH($C797, Ingredients!$B$11:$B$310, 0)), "")="", "", IFERROR(INDEX(Ingredients!G$11:G$310, MATCH($C797, Ingredients!$B$11:$B$310, 0)), "")))</f>
        <v/>
      </c>
      <c r="AL797" s="79" t="str">
        <f>IF($C797="", "", IF(IFERROR(INDEX(Ingredients!H$11:H$310, MATCH($C797, Ingredients!$B$11:$B$310, 0)), "")="", "", IFERROR(INDEX(Ingredients!H$11:H$310, MATCH($C797, Ingredients!$B$11:$B$310, 0)), "")))</f>
        <v/>
      </c>
      <c r="AN797" s="83" t="str">
        <f t="shared" si="185"/>
        <v/>
      </c>
      <c r="AP797" s="114" t="str">
        <f t="shared" si="195"/>
        <v/>
      </c>
      <c r="AR797" s="117" t="str">
        <f>IF($C797="", "", IF(IFERROR(INDEX(Ingredients!$AI$11:$AI$310, MATCH($C797, Ingredients!$B$11:$B$310, 0)), "")="", "", IFERROR(INDEX(Ingredients!$AI$11:$AI$310, MATCH($C797, Ingredients!$B$11:$B$310, 0)), "")))</f>
        <v/>
      </c>
      <c r="AT797" s="120" t="str">
        <f t="shared" si="196"/>
        <v/>
      </c>
      <c r="AV797" s="90" t="str">
        <f t="shared" si="186"/>
        <v/>
      </c>
      <c r="AX797" s="90" t="str">
        <f>IF($AV797="", "", COUNTIF($AV$11:$AV$5010, "&lt;"&amp;$AV797)+1+COUNTIF($AV$11:$AV797, $AV797)-1)</f>
        <v/>
      </c>
      <c r="AZ797" s="111" t="str">
        <f>IF($B797="", "", SUMIF('Shopping List'!$AV$11:$AV$25, $B797, 'Shopping List'!$BN$11:$BN$25))</f>
        <v/>
      </c>
      <c r="BB797" s="117" t="str">
        <f t="shared" si="197"/>
        <v/>
      </c>
    </row>
    <row r="798" spans="1:54" x14ac:dyDescent="0.25">
      <c r="A798" s="4"/>
      <c r="B798" s="37"/>
      <c r="C798" s="124"/>
      <c r="D798" s="39"/>
      <c r="E798" s="125"/>
      <c r="F798" s="48"/>
      <c r="G798" s="4"/>
      <c r="H798" s="4"/>
      <c r="I798" s="95" t="str">
        <f>IF($C798="", "", IF(IFERROR(INDEX(Ingredients!$C$11:$C$310, MATCH($C798, Ingredients!$B$11:$B$310, 0)), "")="", "", IFERROR(INDEX(Ingredients!$C$11:$C$310, MATCH($C798, Ingredients!$B$11:$B$310, 0)), "")))</f>
        <v/>
      </c>
      <c r="J798" s="73" t="str">
        <f>IF($B798="", "", IF(IFERROR(INDEX(Meals!$C$11:$C$260, MATCH($B798, Meals!$B$11:$B$260, 0)), "")="", "", IFERROR(INDEX(Meals!$C$11:$C$260, MATCH($B798, Meals!$B$11:$B$260, 0)), "")))</f>
        <v/>
      </c>
      <c r="K798" s="4"/>
      <c r="L798" s="72" t="str">
        <f t="shared" si="187"/>
        <v/>
      </c>
      <c r="M798" s="73" t="str">
        <f t="shared" si="188"/>
        <v/>
      </c>
      <c r="N798" s="4"/>
      <c r="O798" s="78" t="str">
        <f t="shared" si="189"/>
        <v/>
      </c>
      <c r="P798" s="79" t="str">
        <f t="shared" si="190"/>
        <v/>
      </c>
      <c r="Q798" s="4"/>
      <c r="R798" s="90" t="str">
        <f t="shared" si="191"/>
        <v/>
      </c>
      <c r="S798" s="4"/>
      <c r="Y798" s="18" t="str">
        <f t="shared" si="192"/>
        <v/>
      </c>
      <c r="AA798" s="18" t="str">
        <f t="shared" si="183"/>
        <v/>
      </c>
      <c r="AB798" s="18" t="str">
        <f t="shared" si="184"/>
        <v/>
      </c>
      <c r="AC798" s="18" t="str">
        <f t="shared" si="193"/>
        <v/>
      </c>
      <c r="AD798" s="18" t="str">
        <f t="shared" si="193"/>
        <v/>
      </c>
      <c r="AE798" s="18" t="str">
        <f t="shared" si="194"/>
        <v/>
      </c>
      <c r="AG798" s="95" t="str">
        <f>IF($C798="", "", IF(IFERROR(INDEX(Ingredients!C$11:C$310, MATCH($C798, Ingredients!$B$11:$B$310, 0)), "")="", "", IFERROR(INDEX(Ingredients!C$11:C$310, MATCH($C798, Ingredients!$B$11:$B$310, 0)), "")))</f>
        <v/>
      </c>
      <c r="AH798" s="105" t="str">
        <f>IF($C798="", "", IF(IFERROR(INDEX(Ingredients!D$11:D$310, MATCH($C798, Ingredients!$B$11:$B$310, 0)), "")="", "", IFERROR(INDEX(Ingredients!D$11:D$310, MATCH($C798, Ingredients!$B$11:$B$310, 0)), "")))</f>
        <v/>
      </c>
      <c r="AI798" s="106" t="str">
        <f>IF($C798="", "", IF(IFERROR(INDEX(Ingredients!E$11:E$310, MATCH($C798, Ingredients!$B$11:$B$310, 0)), "")="", "", IFERROR(INDEX(Ingredients!E$11:E$310, MATCH($C798, Ingredients!$B$11:$B$310, 0)), "")))</f>
        <v/>
      </c>
      <c r="AJ798" s="108" t="str">
        <f>IF($C798="", "", IF(IFERROR(INDEX(Ingredients!F$11:F$310, MATCH($C798, Ingredients!$B$11:$B$310, 0)), "")="", "", IFERROR(INDEX(Ingredients!F$11:F$310, MATCH($C798, Ingredients!$B$11:$B$310, 0)), "")))</f>
        <v/>
      </c>
      <c r="AK798" s="106" t="str">
        <f>IF($C798="", "", IF(IFERROR(INDEX(Ingredients!G$11:G$310, MATCH($C798, Ingredients!$B$11:$B$310, 0)), "")="", "", IFERROR(INDEX(Ingredients!G$11:G$310, MATCH($C798, Ingredients!$B$11:$B$310, 0)), "")))</f>
        <v/>
      </c>
      <c r="AL798" s="79" t="str">
        <f>IF($C798="", "", IF(IFERROR(INDEX(Ingredients!H$11:H$310, MATCH($C798, Ingredients!$B$11:$B$310, 0)), "")="", "", IFERROR(INDEX(Ingredients!H$11:H$310, MATCH($C798, Ingredients!$B$11:$B$310, 0)), "")))</f>
        <v/>
      </c>
      <c r="AN798" s="83" t="str">
        <f t="shared" si="185"/>
        <v/>
      </c>
      <c r="AP798" s="114" t="str">
        <f t="shared" si="195"/>
        <v/>
      </c>
      <c r="AR798" s="117" t="str">
        <f>IF($C798="", "", IF(IFERROR(INDEX(Ingredients!$AI$11:$AI$310, MATCH($C798, Ingredients!$B$11:$B$310, 0)), "")="", "", IFERROR(INDEX(Ingredients!$AI$11:$AI$310, MATCH($C798, Ingredients!$B$11:$B$310, 0)), "")))</f>
        <v/>
      </c>
      <c r="AT798" s="120" t="str">
        <f t="shared" si="196"/>
        <v/>
      </c>
      <c r="AV798" s="90" t="str">
        <f t="shared" si="186"/>
        <v/>
      </c>
      <c r="AX798" s="90" t="str">
        <f>IF($AV798="", "", COUNTIF($AV$11:$AV$5010, "&lt;"&amp;$AV798)+1+COUNTIF($AV$11:$AV798, $AV798)-1)</f>
        <v/>
      </c>
      <c r="AZ798" s="111" t="str">
        <f>IF($B798="", "", SUMIF('Shopping List'!$AV$11:$AV$25, $B798, 'Shopping List'!$BN$11:$BN$25))</f>
        <v/>
      </c>
      <c r="BB798" s="117" t="str">
        <f t="shared" si="197"/>
        <v/>
      </c>
    </row>
    <row r="799" spans="1:54" x14ac:dyDescent="0.25">
      <c r="A799" s="4"/>
      <c r="B799" s="37"/>
      <c r="C799" s="124"/>
      <c r="D799" s="39"/>
      <c r="E799" s="125"/>
      <c r="F799" s="48"/>
      <c r="G799" s="4"/>
      <c r="H799" s="4"/>
      <c r="I799" s="95" t="str">
        <f>IF($C799="", "", IF(IFERROR(INDEX(Ingredients!$C$11:$C$310, MATCH($C799, Ingredients!$B$11:$B$310, 0)), "")="", "", IFERROR(INDEX(Ingredients!$C$11:$C$310, MATCH($C799, Ingredients!$B$11:$B$310, 0)), "")))</f>
        <v/>
      </c>
      <c r="J799" s="73" t="str">
        <f>IF($B799="", "", IF(IFERROR(INDEX(Meals!$C$11:$C$260, MATCH($B799, Meals!$B$11:$B$260, 0)), "")="", "", IFERROR(INDEX(Meals!$C$11:$C$260, MATCH($B799, Meals!$B$11:$B$260, 0)), "")))</f>
        <v/>
      </c>
      <c r="K799" s="4"/>
      <c r="L799" s="72" t="str">
        <f t="shared" si="187"/>
        <v/>
      </c>
      <c r="M799" s="73" t="str">
        <f t="shared" si="188"/>
        <v/>
      </c>
      <c r="N799" s="4"/>
      <c r="O799" s="78" t="str">
        <f t="shared" si="189"/>
        <v/>
      </c>
      <c r="P799" s="79" t="str">
        <f t="shared" si="190"/>
        <v/>
      </c>
      <c r="Q799" s="4"/>
      <c r="R799" s="90" t="str">
        <f t="shared" si="191"/>
        <v/>
      </c>
      <c r="S799" s="4"/>
      <c r="Y799" s="18" t="str">
        <f t="shared" si="192"/>
        <v/>
      </c>
      <c r="AA799" s="18" t="str">
        <f t="shared" si="183"/>
        <v/>
      </c>
      <c r="AB799" s="18" t="str">
        <f t="shared" si="184"/>
        <v/>
      </c>
      <c r="AC799" s="18" t="str">
        <f t="shared" si="193"/>
        <v/>
      </c>
      <c r="AD799" s="18" t="str">
        <f t="shared" si="193"/>
        <v/>
      </c>
      <c r="AE799" s="18" t="str">
        <f t="shared" si="194"/>
        <v/>
      </c>
      <c r="AG799" s="95" t="str">
        <f>IF($C799="", "", IF(IFERROR(INDEX(Ingredients!C$11:C$310, MATCH($C799, Ingredients!$B$11:$B$310, 0)), "")="", "", IFERROR(INDEX(Ingredients!C$11:C$310, MATCH($C799, Ingredients!$B$11:$B$310, 0)), "")))</f>
        <v/>
      </c>
      <c r="AH799" s="105" t="str">
        <f>IF($C799="", "", IF(IFERROR(INDEX(Ingredients!D$11:D$310, MATCH($C799, Ingredients!$B$11:$B$310, 0)), "")="", "", IFERROR(INDEX(Ingredients!D$11:D$310, MATCH($C799, Ingredients!$B$11:$B$310, 0)), "")))</f>
        <v/>
      </c>
      <c r="AI799" s="106" t="str">
        <f>IF($C799="", "", IF(IFERROR(INDEX(Ingredients!E$11:E$310, MATCH($C799, Ingredients!$B$11:$B$310, 0)), "")="", "", IFERROR(INDEX(Ingredients!E$11:E$310, MATCH($C799, Ingredients!$B$11:$B$310, 0)), "")))</f>
        <v/>
      </c>
      <c r="AJ799" s="108" t="str">
        <f>IF($C799="", "", IF(IFERROR(INDEX(Ingredients!F$11:F$310, MATCH($C799, Ingredients!$B$11:$B$310, 0)), "")="", "", IFERROR(INDEX(Ingredients!F$11:F$310, MATCH($C799, Ingredients!$B$11:$B$310, 0)), "")))</f>
        <v/>
      </c>
      <c r="AK799" s="106" t="str">
        <f>IF($C799="", "", IF(IFERROR(INDEX(Ingredients!G$11:G$310, MATCH($C799, Ingredients!$B$11:$B$310, 0)), "")="", "", IFERROR(INDEX(Ingredients!G$11:G$310, MATCH($C799, Ingredients!$B$11:$B$310, 0)), "")))</f>
        <v/>
      </c>
      <c r="AL799" s="79" t="str">
        <f>IF($C799="", "", IF(IFERROR(INDEX(Ingredients!H$11:H$310, MATCH($C799, Ingredients!$B$11:$B$310, 0)), "")="", "", IFERROR(INDEX(Ingredients!H$11:H$310, MATCH($C799, Ingredients!$B$11:$B$310, 0)), "")))</f>
        <v/>
      </c>
      <c r="AN799" s="83" t="str">
        <f t="shared" si="185"/>
        <v/>
      </c>
      <c r="AP799" s="114" t="str">
        <f t="shared" si="195"/>
        <v/>
      </c>
      <c r="AR799" s="117" t="str">
        <f>IF($C799="", "", IF(IFERROR(INDEX(Ingredients!$AI$11:$AI$310, MATCH($C799, Ingredients!$B$11:$B$310, 0)), "")="", "", IFERROR(INDEX(Ingredients!$AI$11:$AI$310, MATCH($C799, Ingredients!$B$11:$B$310, 0)), "")))</f>
        <v/>
      </c>
      <c r="AT799" s="120" t="str">
        <f t="shared" si="196"/>
        <v/>
      </c>
      <c r="AV799" s="90" t="str">
        <f t="shared" si="186"/>
        <v/>
      </c>
      <c r="AX799" s="90" t="str">
        <f>IF($AV799="", "", COUNTIF($AV$11:$AV$5010, "&lt;"&amp;$AV799)+1+COUNTIF($AV$11:$AV799, $AV799)-1)</f>
        <v/>
      </c>
      <c r="AZ799" s="111" t="str">
        <f>IF($B799="", "", SUMIF('Shopping List'!$AV$11:$AV$25, $B799, 'Shopping List'!$BN$11:$BN$25))</f>
        <v/>
      </c>
      <c r="BB799" s="117" t="str">
        <f t="shared" si="197"/>
        <v/>
      </c>
    </row>
    <row r="800" spans="1:54" x14ac:dyDescent="0.25">
      <c r="A800" s="4"/>
      <c r="B800" s="37"/>
      <c r="C800" s="124"/>
      <c r="D800" s="39"/>
      <c r="E800" s="125"/>
      <c r="F800" s="48"/>
      <c r="G800" s="4"/>
      <c r="H800" s="4"/>
      <c r="I800" s="95" t="str">
        <f>IF($C800="", "", IF(IFERROR(INDEX(Ingredients!$C$11:$C$310, MATCH($C800, Ingredients!$B$11:$B$310, 0)), "")="", "", IFERROR(INDEX(Ingredients!$C$11:$C$310, MATCH($C800, Ingredients!$B$11:$B$310, 0)), "")))</f>
        <v/>
      </c>
      <c r="J800" s="73" t="str">
        <f>IF($B800="", "", IF(IFERROR(INDEX(Meals!$C$11:$C$260, MATCH($B800, Meals!$B$11:$B$260, 0)), "")="", "", IFERROR(INDEX(Meals!$C$11:$C$260, MATCH($B800, Meals!$B$11:$B$260, 0)), "")))</f>
        <v/>
      </c>
      <c r="K800" s="4"/>
      <c r="L800" s="72" t="str">
        <f t="shared" si="187"/>
        <v/>
      </c>
      <c r="M800" s="73" t="str">
        <f t="shared" si="188"/>
        <v/>
      </c>
      <c r="N800" s="4"/>
      <c r="O800" s="78" t="str">
        <f t="shared" si="189"/>
        <v/>
      </c>
      <c r="P800" s="79" t="str">
        <f t="shared" si="190"/>
        <v/>
      </c>
      <c r="Q800" s="4"/>
      <c r="R800" s="90" t="str">
        <f t="shared" si="191"/>
        <v/>
      </c>
      <c r="S800" s="4"/>
      <c r="Y800" s="18" t="str">
        <f t="shared" si="192"/>
        <v/>
      </c>
      <c r="AA800" s="18" t="str">
        <f t="shared" si="183"/>
        <v/>
      </c>
      <c r="AB800" s="18" t="str">
        <f t="shared" si="184"/>
        <v/>
      </c>
      <c r="AC800" s="18" t="str">
        <f t="shared" si="193"/>
        <v/>
      </c>
      <c r="AD800" s="18" t="str">
        <f t="shared" si="193"/>
        <v/>
      </c>
      <c r="AE800" s="18" t="str">
        <f t="shared" si="194"/>
        <v/>
      </c>
      <c r="AG800" s="95" t="str">
        <f>IF($C800="", "", IF(IFERROR(INDEX(Ingredients!C$11:C$310, MATCH($C800, Ingredients!$B$11:$B$310, 0)), "")="", "", IFERROR(INDEX(Ingredients!C$11:C$310, MATCH($C800, Ingredients!$B$11:$B$310, 0)), "")))</f>
        <v/>
      </c>
      <c r="AH800" s="105" t="str">
        <f>IF($C800="", "", IF(IFERROR(INDEX(Ingredients!D$11:D$310, MATCH($C800, Ingredients!$B$11:$B$310, 0)), "")="", "", IFERROR(INDEX(Ingredients!D$11:D$310, MATCH($C800, Ingredients!$B$11:$B$310, 0)), "")))</f>
        <v/>
      </c>
      <c r="AI800" s="106" t="str">
        <f>IF($C800="", "", IF(IFERROR(INDEX(Ingredients!E$11:E$310, MATCH($C800, Ingredients!$B$11:$B$310, 0)), "")="", "", IFERROR(INDEX(Ingredients!E$11:E$310, MATCH($C800, Ingredients!$B$11:$B$310, 0)), "")))</f>
        <v/>
      </c>
      <c r="AJ800" s="108" t="str">
        <f>IF($C800="", "", IF(IFERROR(INDEX(Ingredients!F$11:F$310, MATCH($C800, Ingredients!$B$11:$B$310, 0)), "")="", "", IFERROR(INDEX(Ingredients!F$11:F$310, MATCH($C800, Ingredients!$B$11:$B$310, 0)), "")))</f>
        <v/>
      </c>
      <c r="AK800" s="106" t="str">
        <f>IF($C800="", "", IF(IFERROR(INDEX(Ingredients!G$11:G$310, MATCH($C800, Ingredients!$B$11:$B$310, 0)), "")="", "", IFERROR(INDEX(Ingredients!G$11:G$310, MATCH($C800, Ingredients!$B$11:$B$310, 0)), "")))</f>
        <v/>
      </c>
      <c r="AL800" s="79" t="str">
        <f>IF($C800="", "", IF(IFERROR(INDEX(Ingredients!H$11:H$310, MATCH($C800, Ingredients!$B$11:$B$310, 0)), "")="", "", IFERROR(INDEX(Ingredients!H$11:H$310, MATCH($C800, Ingredients!$B$11:$B$310, 0)), "")))</f>
        <v/>
      </c>
      <c r="AN800" s="83" t="str">
        <f t="shared" si="185"/>
        <v/>
      </c>
      <c r="AP800" s="114" t="str">
        <f t="shared" si="195"/>
        <v/>
      </c>
      <c r="AR800" s="117" t="str">
        <f>IF($C800="", "", IF(IFERROR(INDEX(Ingredients!$AI$11:$AI$310, MATCH($C800, Ingredients!$B$11:$B$310, 0)), "")="", "", IFERROR(INDEX(Ingredients!$AI$11:$AI$310, MATCH($C800, Ingredients!$B$11:$B$310, 0)), "")))</f>
        <v/>
      </c>
      <c r="AT800" s="120" t="str">
        <f t="shared" si="196"/>
        <v/>
      </c>
      <c r="AV800" s="90" t="str">
        <f t="shared" si="186"/>
        <v/>
      </c>
      <c r="AX800" s="90" t="str">
        <f>IF($AV800="", "", COUNTIF($AV$11:$AV$5010, "&lt;"&amp;$AV800)+1+COUNTIF($AV$11:$AV800, $AV800)-1)</f>
        <v/>
      </c>
      <c r="AZ800" s="111" t="str">
        <f>IF($B800="", "", SUMIF('Shopping List'!$AV$11:$AV$25, $B800, 'Shopping List'!$BN$11:$BN$25))</f>
        <v/>
      </c>
      <c r="BB800" s="117" t="str">
        <f t="shared" si="197"/>
        <v/>
      </c>
    </row>
    <row r="801" spans="1:54" x14ac:dyDescent="0.25">
      <c r="A801" s="4"/>
      <c r="B801" s="37"/>
      <c r="C801" s="124"/>
      <c r="D801" s="39"/>
      <c r="E801" s="125"/>
      <c r="F801" s="48"/>
      <c r="G801" s="4"/>
      <c r="H801" s="4"/>
      <c r="I801" s="95" t="str">
        <f>IF($C801="", "", IF(IFERROR(INDEX(Ingredients!$C$11:$C$310, MATCH($C801, Ingredients!$B$11:$B$310, 0)), "")="", "", IFERROR(INDEX(Ingredients!$C$11:$C$310, MATCH($C801, Ingredients!$B$11:$B$310, 0)), "")))</f>
        <v/>
      </c>
      <c r="J801" s="73" t="str">
        <f>IF($B801="", "", IF(IFERROR(INDEX(Meals!$C$11:$C$260, MATCH($B801, Meals!$B$11:$B$260, 0)), "")="", "", IFERROR(INDEX(Meals!$C$11:$C$260, MATCH($B801, Meals!$B$11:$B$260, 0)), "")))</f>
        <v/>
      </c>
      <c r="K801" s="4"/>
      <c r="L801" s="72" t="str">
        <f t="shared" si="187"/>
        <v/>
      </c>
      <c r="M801" s="73" t="str">
        <f t="shared" si="188"/>
        <v/>
      </c>
      <c r="N801" s="4"/>
      <c r="O801" s="78" t="str">
        <f t="shared" si="189"/>
        <v/>
      </c>
      <c r="P801" s="79" t="str">
        <f t="shared" si="190"/>
        <v/>
      </c>
      <c r="Q801" s="4"/>
      <c r="R801" s="90" t="str">
        <f t="shared" si="191"/>
        <v/>
      </c>
      <c r="S801" s="4"/>
      <c r="Y801" s="18" t="str">
        <f t="shared" si="192"/>
        <v/>
      </c>
      <c r="AA801" s="18" t="str">
        <f t="shared" si="183"/>
        <v/>
      </c>
      <c r="AB801" s="18" t="str">
        <f t="shared" si="184"/>
        <v/>
      </c>
      <c r="AC801" s="18" t="str">
        <f t="shared" si="193"/>
        <v/>
      </c>
      <c r="AD801" s="18" t="str">
        <f t="shared" si="193"/>
        <v/>
      </c>
      <c r="AE801" s="18" t="str">
        <f t="shared" si="194"/>
        <v/>
      </c>
      <c r="AG801" s="95" t="str">
        <f>IF($C801="", "", IF(IFERROR(INDEX(Ingredients!C$11:C$310, MATCH($C801, Ingredients!$B$11:$B$310, 0)), "")="", "", IFERROR(INDEX(Ingredients!C$11:C$310, MATCH($C801, Ingredients!$B$11:$B$310, 0)), "")))</f>
        <v/>
      </c>
      <c r="AH801" s="105" t="str">
        <f>IF($C801="", "", IF(IFERROR(INDEX(Ingredients!D$11:D$310, MATCH($C801, Ingredients!$B$11:$B$310, 0)), "")="", "", IFERROR(INDEX(Ingredients!D$11:D$310, MATCH($C801, Ingredients!$B$11:$B$310, 0)), "")))</f>
        <v/>
      </c>
      <c r="AI801" s="106" t="str">
        <f>IF($C801="", "", IF(IFERROR(INDEX(Ingredients!E$11:E$310, MATCH($C801, Ingredients!$B$11:$B$310, 0)), "")="", "", IFERROR(INDEX(Ingredients!E$11:E$310, MATCH($C801, Ingredients!$B$11:$B$310, 0)), "")))</f>
        <v/>
      </c>
      <c r="AJ801" s="108" t="str">
        <f>IF($C801="", "", IF(IFERROR(INDEX(Ingredients!F$11:F$310, MATCH($C801, Ingredients!$B$11:$B$310, 0)), "")="", "", IFERROR(INDEX(Ingredients!F$11:F$310, MATCH($C801, Ingredients!$B$11:$B$310, 0)), "")))</f>
        <v/>
      </c>
      <c r="AK801" s="106" t="str">
        <f>IF($C801="", "", IF(IFERROR(INDEX(Ingredients!G$11:G$310, MATCH($C801, Ingredients!$B$11:$B$310, 0)), "")="", "", IFERROR(INDEX(Ingredients!G$11:G$310, MATCH($C801, Ingredients!$B$11:$B$310, 0)), "")))</f>
        <v/>
      </c>
      <c r="AL801" s="79" t="str">
        <f>IF($C801="", "", IF(IFERROR(INDEX(Ingredients!H$11:H$310, MATCH($C801, Ingredients!$B$11:$B$310, 0)), "")="", "", IFERROR(INDEX(Ingredients!H$11:H$310, MATCH($C801, Ingredients!$B$11:$B$310, 0)), "")))</f>
        <v/>
      </c>
      <c r="AN801" s="83" t="str">
        <f t="shared" si="185"/>
        <v/>
      </c>
      <c r="AP801" s="114" t="str">
        <f t="shared" si="195"/>
        <v/>
      </c>
      <c r="AR801" s="117" t="str">
        <f>IF($C801="", "", IF(IFERROR(INDEX(Ingredients!$AI$11:$AI$310, MATCH($C801, Ingredients!$B$11:$B$310, 0)), "")="", "", IFERROR(INDEX(Ingredients!$AI$11:$AI$310, MATCH($C801, Ingredients!$B$11:$B$310, 0)), "")))</f>
        <v/>
      </c>
      <c r="AT801" s="120" t="str">
        <f t="shared" si="196"/>
        <v/>
      </c>
      <c r="AV801" s="90" t="str">
        <f t="shared" si="186"/>
        <v/>
      </c>
      <c r="AX801" s="90" t="str">
        <f>IF($AV801="", "", COUNTIF($AV$11:$AV$5010, "&lt;"&amp;$AV801)+1+COUNTIF($AV$11:$AV801, $AV801)-1)</f>
        <v/>
      </c>
      <c r="AZ801" s="111" t="str">
        <f>IF($B801="", "", SUMIF('Shopping List'!$AV$11:$AV$25, $B801, 'Shopping List'!$BN$11:$BN$25))</f>
        <v/>
      </c>
      <c r="BB801" s="117" t="str">
        <f t="shared" si="197"/>
        <v/>
      </c>
    </row>
    <row r="802" spans="1:54" x14ac:dyDescent="0.25">
      <c r="A802" s="4"/>
      <c r="B802" s="37"/>
      <c r="C802" s="124"/>
      <c r="D802" s="39"/>
      <c r="E802" s="125"/>
      <c r="F802" s="48"/>
      <c r="G802" s="4"/>
      <c r="H802" s="4"/>
      <c r="I802" s="95" t="str">
        <f>IF($C802="", "", IF(IFERROR(INDEX(Ingredients!$C$11:$C$310, MATCH($C802, Ingredients!$B$11:$B$310, 0)), "")="", "", IFERROR(INDEX(Ingredients!$C$11:$C$310, MATCH($C802, Ingredients!$B$11:$B$310, 0)), "")))</f>
        <v/>
      </c>
      <c r="J802" s="73" t="str">
        <f>IF($B802="", "", IF(IFERROR(INDEX(Meals!$C$11:$C$260, MATCH($B802, Meals!$B$11:$B$260, 0)), "")="", "", IFERROR(INDEX(Meals!$C$11:$C$260, MATCH($B802, Meals!$B$11:$B$260, 0)), "")))</f>
        <v/>
      </c>
      <c r="K802" s="4"/>
      <c r="L802" s="72" t="str">
        <f t="shared" si="187"/>
        <v/>
      </c>
      <c r="M802" s="73" t="str">
        <f t="shared" si="188"/>
        <v/>
      </c>
      <c r="N802" s="4"/>
      <c r="O802" s="78" t="str">
        <f t="shared" si="189"/>
        <v/>
      </c>
      <c r="P802" s="79" t="str">
        <f t="shared" si="190"/>
        <v/>
      </c>
      <c r="Q802" s="4"/>
      <c r="R802" s="90" t="str">
        <f t="shared" si="191"/>
        <v/>
      </c>
      <c r="S802" s="4"/>
      <c r="Y802" s="18" t="str">
        <f t="shared" si="192"/>
        <v/>
      </c>
      <c r="AA802" s="18" t="str">
        <f t="shared" si="183"/>
        <v/>
      </c>
      <c r="AB802" s="18" t="str">
        <f t="shared" si="184"/>
        <v/>
      </c>
      <c r="AC802" s="18" t="str">
        <f t="shared" si="193"/>
        <v/>
      </c>
      <c r="AD802" s="18" t="str">
        <f t="shared" si="193"/>
        <v/>
      </c>
      <c r="AE802" s="18" t="str">
        <f t="shared" si="194"/>
        <v/>
      </c>
      <c r="AG802" s="95" t="str">
        <f>IF($C802="", "", IF(IFERROR(INDEX(Ingredients!C$11:C$310, MATCH($C802, Ingredients!$B$11:$B$310, 0)), "")="", "", IFERROR(INDEX(Ingredients!C$11:C$310, MATCH($C802, Ingredients!$B$11:$B$310, 0)), "")))</f>
        <v/>
      </c>
      <c r="AH802" s="105" t="str">
        <f>IF($C802="", "", IF(IFERROR(INDEX(Ingredients!D$11:D$310, MATCH($C802, Ingredients!$B$11:$B$310, 0)), "")="", "", IFERROR(INDEX(Ingredients!D$11:D$310, MATCH($C802, Ingredients!$B$11:$B$310, 0)), "")))</f>
        <v/>
      </c>
      <c r="AI802" s="106" t="str">
        <f>IF($C802="", "", IF(IFERROR(INDEX(Ingredients!E$11:E$310, MATCH($C802, Ingredients!$B$11:$B$310, 0)), "")="", "", IFERROR(INDEX(Ingredients!E$11:E$310, MATCH($C802, Ingredients!$B$11:$B$310, 0)), "")))</f>
        <v/>
      </c>
      <c r="AJ802" s="108" t="str">
        <f>IF($C802="", "", IF(IFERROR(INDEX(Ingredients!F$11:F$310, MATCH($C802, Ingredients!$B$11:$B$310, 0)), "")="", "", IFERROR(INDEX(Ingredients!F$11:F$310, MATCH($C802, Ingredients!$B$11:$B$310, 0)), "")))</f>
        <v/>
      </c>
      <c r="AK802" s="106" t="str">
        <f>IF($C802="", "", IF(IFERROR(INDEX(Ingredients!G$11:G$310, MATCH($C802, Ingredients!$B$11:$B$310, 0)), "")="", "", IFERROR(INDEX(Ingredients!G$11:G$310, MATCH($C802, Ingredients!$B$11:$B$310, 0)), "")))</f>
        <v/>
      </c>
      <c r="AL802" s="79" t="str">
        <f>IF($C802="", "", IF(IFERROR(INDEX(Ingredients!H$11:H$310, MATCH($C802, Ingredients!$B$11:$B$310, 0)), "")="", "", IFERROR(INDEX(Ingredients!H$11:H$310, MATCH($C802, Ingredients!$B$11:$B$310, 0)), "")))</f>
        <v/>
      </c>
      <c r="AN802" s="83" t="str">
        <f t="shared" si="185"/>
        <v/>
      </c>
      <c r="AP802" s="114" t="str">
        <f t="shared" si="195"/>
        <v/>
      </c>
      <c r="AR802" s="117" t="str">
        <f>IF($C802="", "", IF(IFERROR(INDEX(Ingredients!$AI$11:$AI$310, MATCH($C802, Ingredients!$B$11:$B$310, 0)), "")="", "", IFERROR(INDEX(Ingredients!$AI$11:$AI$310, MATCH($C802, Ingredients!$B$11:$B$310, 0)), "")))</f>
        <v/>
      </c>
      <c r="AT802" s="120" t="str">
        <f t="shared" si="196"/>
        <v/>
      </c>
      <c r="AV802" s="90" t="str">
        <f t="shared" si="186"/>
        <v/>
      </c>
      <c r="AX802" s="90" t="str">
        <f>IF($AV802="", "", COUNTIF($AV$11:$AV$5010, "&lt;"&amp;$AV802)+1+COUNTIF($AV$11:$AV802, $AV802)-1)</f>
        <v/>
      </c>
      <c r="AZ802" s="111" t="str">
        <f>IF($B802="", "", SUMIF('Shopping List'!$AV$11:$AV$25, $B802, 'Shopping List'!$BN$11:$BN$25))</f>
        <v/>
      </c>
      <c r="BB802" s="117" t="str">
        <f t="shared" si="197"/>
        <v/>
      </c>
    </row>
    <row r="803" spans="1:54" x14ac:dyDescent="0.25">
      <c r="A803" s="4"/>
      <c r="B803" s="37"/>
      <c r="C803" s="124"/>
      <c r="D803" s="39"/>
      <c r="E803" s="125"/>
      <c r="F803" s="48"/>
      <c r="G803" s="4"/>
      <c r="H803" s="4"/>
      <c r="I803" s="95" t="str">
        <f>IF($C803="", "", IF(IFERROR(INDEX(Ingredients!$C$11:$C$310, MATCH($C803, Ingredients!$B$11:$B$310, 0)), "")="", "", IFERROR(INDEX(Ingredients!$C$11:$C$310, MATCH($C803, Ingredients!$B$11:$B$310, 0)), "")))</f>
        <v/>
      </c>
      <c r="J803" s="73" t="str">
        <f>IF($B803="", "", IF(IFERROR(INDEX(Meals!$C$11:$C$260, MATCH($B803, Meals!$B$11:$B$260, 0)), "")="", "", IFERROR(INDEX(Meals!$C$11:$C$260, MATCH($B803, Meals!$B$11:$B$260, 0)), "")))</f>
        <v/>
      </c>
      <c r="K803" s="4"/>
      <c r="L803" s="72" t="str">
        <f t="shared" si="187"/>
        <v/>
      </c>
      <c r="M803" s="73" t="str">
        <f t="shared" si="188"/>
        <v/>
      </c>
      <c r="N803" s="4"/>
      <c r="O803" s="78" t="str">
        <f t="shared" si="189"/>
        <v/>
      </c>
      <c r="P803" s="79" t="str">
        <f t="shared" si="190"/>
        <v/>
      </c>
      <c r="Q803" s="4"/>
      <c r="R803" s="90" t="str">
        <f t="shared" si="191"/>
        <v/>
      </c>
      <c r="S803" s="4"/>
      <c r="Y803" s="18" t="str">
        <f t="shared" si="192"/>
        <v/>
      </c>
      <c r="AA803" s="18" t="str">
        <f t="shared" si="183"/>
        <v/>
      </c>
      <c r="AB803" s="18" t="str">
        <f t="shared" si="184"/>
        <v/>
      </c>
      <c r="AC803" s="18" t="str">
        <f t="shared" si="193"/>
        <v/>
      </c>
      <c r="AD803" s="18" t="str">
        <f t="shared" si="193"/>
        <v/>
      </c>
      <c r="AE803" s="18" t="str">
        <f t="shared" si="194"/>
        <v/>
      </c>
      <c r="AG803" s="95" t="str">
        <f>IF($C803="", "", IF(IFERROR(INDEX(Ingredients!C$11:C$310, MATCH($C803, Ingredients!$B$11:$B$310, 0)), "")="", "", IFERROR(INDEX(Ingredients!C$11:C$310, MATCH($C803, Ingredients!$B$11:$B$310, 0)), "")))</f>
        <v/>
      </c>
      <c r="AH803" s="105" t="str">
        <f>IF($C803="", "", IF(IFERROR(INDEX(Ingredients!D$11:D$310, MATCH($C803, Ingredients!$B$11:$B$310, 0)), "")="", "", IFERROR(INDEX(Ingredients!D$11:D$310, MATCH($C803, Ingredients!$B$11:$B$310, 0)), "")))</f>
        <v/>
      </c>
      <c r="AI803" s="106" t="str">
        <f>IF($C803="", "", IF(IFERROR(INDEX(Ingredients!E$11:E$310, MATCH($C803, Ingredients!$B$11:$B$310, 0)), "")="", "", IFERROR(INDEX(Ingredients!E$11:E$310, MATCH($C803, Ingredients!$B$11:$B$310, 0)), "")))</f>
        <v/>
      </c>
      <c r="AJ803" s="108" t="str">
        <f>IF($C803="", "", IF(IFERROR(INDEX(Ingredients!F$11:F$310, MATCH($C803, Ingredients!$B$11:$B$310, 0)), "")="", "", IFERROR(INDEX(Ingredients!F$11:F$310, MATCH($C803, Ingredients!$B$11:$B$310, 0)), "")))</f>
        <v/>
      </c>
      <c r="AK803" s="106" t="str">
        <f>IF($C803="", "", IF(IFERROR(INDEX(Ingredients!G$11:G$310, MATCH($C803, Ingredients!$B$11:$B$310, 0)), "")="", "", IFERROR(INDEX(Ingredients!G$11:G$310, MATCH($C803, Ingredients!$B$11:$B$310, 0)), "")))</f>
        <v/>
      </c>
      <c r="AL803" s="79" t="str">
        <f>IF($C803="", "", IF(IFERROR(INDEX(Ingredients!H$11:H$310, MATCH($C803, Ingredients!$B$11:$B$310, 0)), "")="", "", IFERROR(INDEX(Ingredients!H$11:H$310, MATCH($C803, Ingredients!$B$11:$B$310, 0)), "")))</f>
        <v/>
      </c>
      <c r="AN803" s="83" t="str">
        <f t="shared" si="185"/>
        <v/>
      </c>
      <c r="AP803" s="114" t="str">
        <f t="shared" si="195"/>
        <v/>
      </c>
      <c r="AR803" s="117" t="str">
        <f>IF($C803="", "", IF(IFERROR(INDEX(Ingredients!$AI$11:$AI$310, MATCH($C803, Ingredients!$B$11:$B$310, 0)), "")="", "", IFERROR(INDEX(Ingredients!$AI$11:$AI$310, MATCH($C803, Ingredients!$B$11:$B$310, 0)), "")))</f>
        <v/>
      </c>
      <c r="AT803" s="120" t="str">
        <f t="shared" si="196"/>
        <v/>
      </c>
      <c r="AV803" s="90" t="str">
        <f t="shared" si="186"/>
        <v/>
      </c>
      <c r="AX803" s="90" t="str">
        <f>IF($AV803="", "", COUNTIF($AV$11:$AV$5010, "&lt;"&amp;$AV803)+1+COUNTIF($AV$11:$AV803, $AV803)-1)</f>
        <v/>
      </c>
      <c r="AZ803" s="111" t="str">
        <f>IF($B803="", "", SUMIF('Shopping List'!$AV$11:$AV$25, $B803, 'Shopping List'!$BN$11:$BN$25))</f>
        <v/>
      </c>
      <c r="BB803" s="117" t="str">
        <f t="shared" si="197"/>
        <v/>
      </c>
    </row>
    <row r="804" spans="1:54" x14ac:dyDescent="0.25">
      <c r="A804" s="4"/>
      <c r="B804" s="37"/>
      <c r="C804" s="124"/>
      <c r="D804" s="39"/>
      <c r="E804" s="125"/>
      <c r="F804" s="48"/>
      <c r="G804" s="4"/>
      <c r="H804" s="4"/>
      <c r="I804" s="95" t="str">
        <f>IF($C804="", "", IF(IFERROR(INDEX(Ingredients!$C$11:$C$310, MATCH($C804, Ingredients!$B$11:$B$310, 0)), "")="", "", IFERROR(INDEX(Ingredients!$C$11:$C$310, MATCH($C804, Ingredients!$B$11:$B$310, 0)), "")))</f>
        <v/>
      </c>
      <c r="J804" s="73" t="str">
        <f>IF($B804="", "", IF(IFERROR(INDEX(Meals!$C$11:$C$260, MATCH($B804, Meals!$B$11:$B$260, 0)), "")="", "", IFERROR(INDEX(Meals!$C$11:$C$260, MATCH($B804, Meals!$B$11:$B$260, 0)), "")))</f>
        <v/>
      </c>
      <c r="K804" s="4"/>
      <c r="L804" s="72" t="str">
        <f t="shared" si="187"/>
        <v/>
      </c>
      <c r="M804" s="73" t="str">
        <f t="shared" si="188"/>
        <v/>
      </c>
      <c r="N804" s="4"/>
      <c r="O804" s="78" t="str">
        <f t="shared" si="189"/>
        <v/>
      </c>
      <c r="P804" s="79" t="str">
        <f t="shared" si="190"/>
        <v/>
      </c>
      <c r="Q804" s="4"/>
      <c r="R804" s="90" t="str">
        <f t="shared" si="191"/>
        <v/>
      </c>
      <c r="S804" s="4"/>
      <c r="Y804" s="18" t="str">
        <f t="shared" si="192"/>
        <v/>
      </c>
      <c r="AA804" s="18" t="str">
        <f t="shared" si="183"/>
        <v/>
      </c>
      <c r="AB804" s="18" t="str">
        <f t="shared" si="184"/>
        <v/>
      </c>
      <c r="AC804" s="18" t="str">
        <f t="shared" si="193"/>
        <v/>
      </c>
      <c r="AD804" s="18" t="str">
        <f t="shared" si="193"/>
        <v/>
      </c>
      <c r="AE804" s="18" t="str">
        <f t="shared" si="194"/>
        <v/>
      </c>
      <c r="AG804" s="95" t="str">
        <f>IF($C804="", "", IF(IFERROR(INDEX(Ingredients!C$11:C$310, MATCH($C804, Ingredients!$B$11:$B$310, 0)), "")="", "", IFERROR(INDEX(Ingredients!C$11:C$310, MATCH($C804, Ingredients!$B$11:$B$310, 0)), "")))</f>
        <v/>
      </c>
      <c r="AH804" s="105" t="str">
        <f>IF($C804="", "", IF(IFERROR(INDEX(Ingredients!D$11:D$310, MATCH($C804, Ingredients!$B$11:$B$310, 0)), "")="", "", IFERROR(INDEX(Ingredients!D$11:D$310, MATCH($C804, Ingredients!$B$11:$B$310, 0)), "")))</f>
        <v/>
      </c>
      <c r="AI804" s="106" t="str">
        <f>IF($C804="", "", IF(IFERROR(INDEX(Ingredients!E$11:E$310, MATCH($C804, Ingredients!$B$11:$B$310, 0)), "")="", "", IFERROR(INDEX(Ingredients!E$11:E$310, MATCH($C804, Ingredients!$B$11:$B$310, 0)), "")))</f>
        <v/>
      </c>
      <c r="AJ804" s="108" t="str">
        <f>IF($C804="", "", IF(IFERROR(INDEX(Ingredients!F$11:F$310, MATCH($C804, Ingredients!$B$11:$B$310, 0)), "")="", "", IFERROR(INDEX(Ingredients!F$11:F$310, MATCH($C804, Ingredients!$B$11:$B$310, 0)), "")))</f>
        <v/>
      </c>
      <c r="AK804" s="106" t="str">
        <f>IF($C804="", "", IF(IFERROR(INDEX(Ingredients!G$11:G$310, MATCH($C804, Ingredients!$B$11:$B$310, 0)), "")="", "", IFERROR(INDEX(Ingredients!G$11:G$310, MATCH($C804, Ingredients!$B$11:$B$310, 0)), "")))</f>
        <v/>
      </c>
      <c r="AL804" s="79" t="str">
        <f>IF($C804="", "", IF(IFERROR(INDEX(Ingredients!H$11:H$310, MATCH($C804, Ingredients!$B$11:$B$310, 0)), "")="", "", IFERROR(INDEX(Ingredients!H$11:H$310, MATCH($C804, Ingredients!$B$11:$B$310, 0)), "")))</f>
        <v/>
      </c>
      <c r="AN804" s="83" t="str">
        <f t="shared" si="185"/>
        <v/>
      </c>
      <c r="AP804" s="114" t="str">
        <f t="shared" si="195"/>
        <v/>
      </c>
      <c r="AR804" s="117" t="str">
        <f>IF($C804="", "", IF(IFERROR(INDEX(Ingredients!$AI$11:$AI$310, MATCH($C804, Ingredients!$B$11:$B$310, 0)), "")="", "", IFERROR(INDEX(Ingredients!$AI$11:$AI$310, MATCH($C804, Ingredients!$B$11:$B$310, 0)), "")))</f>
        <v/>
      </c>
      <c r="AT804" s="120" t="str">
        <f t="shared" si="196"/>
        <v/>
      </c>
      <c r="AV804" s="90" t="str">
        <f t="shared" si="186"/>
        <v/>
      </c>
      <c r="AX804" s="90" t="str">
        <f>IF($AV804="", "", COUNTIF($AV$11:$AV$5010, "&lt;"&amp;$AV804)+1+COUNTIF($AV$11:$AV804, $AV804)-1)</f>
        <v/>
      </c>
      <c r="AZ804" s="111" t="str">
        <f>IF($B804="", "", SUMIF('Shopping List'!$AV$11:$AV$25, $B804, 'Shopping List'!$BN$11:$BN$25))</f>
        <v/>
      </c>
      <c r="BB804" s="117" t="str">
        <f t="shared" si="197"/>
        <v/>
      </c>
    </row>
    <row r="805" spans="1:54" x14ac:dyDescent="0.25">
      <c r="A805" s="4"/>
      <c r="B805" s="37"/>
      <c r="C805" s="124"/>
      <c r="D805" s="39"/>
      <c r="E805" s="125"/>
      <c r="F805" s="48"/>
      <c r="G805" s="4"/>
      <c r="H805" s="4"/>
      <c r="I805" s="95" t="str">
        <f>IF($C805="", "", IF(IFERROR(INDEX(Ingredients!$C$11:$C$310, MATCH($C805, Ingredients!$B$11:$B$310, 0)), "")="", "", IFERROR(INDEX(Ingredients!$C$11:$C$310, MATCH($C805, Ingredients!$B$11:$B$310, 0)), "")))</f>
        <v/>
      </c>
      <c r="J805" s="73" t="str">
        <f>IF($B805="", "", IF(IFERROR(INDEX(Meals!$C$11:$C$260, MATCH($B805, Meals!$B$11:$B$260, 0)), "")="", "", IFERROR(INDEX(Meals!$C$11:$C$260, MATCH($B805, Meals!$B$11:$B$260, 0)), "")))</f>
        <v/>
      </c>
      <c r="K805" s="4"/>
      <c r="L805" s="72" t="str">
        <f t="shared" si="187"/>
        <v/>
      </c>
      <c r="M805" s="73" t="str">
        <f t="shared" si="188"/>
        <v/>
      </c>
      <c r="N805" s="4"/>
      <c r="O805" s="78" t="str">
        <f t="shared" si="189"/>
        <v/>
      </c>
      <c r="P805" s="79" t="str">
        <f t="shared" si="190"/>
        <v/>
      </c>
      <c r="Q805" s="4"/>
      <c r="R805" s="90" t="str">
        <f t="shared" si="191"/>
        <v/>
      </c>
      <c r="S805" s="4"/>
      <c r="Y805" s="18" t="str">
        <f t="shared" si="192"/>
        <v/>
      </c>
      <c r="AA805" s="18" t="str">
        <f t="shared" si="183"/>
        <v/>
      </c>
      <c r="AB805" s="18" t="str">
        <f t="shared" si="184"/>
        <v/>
      </c>
      <c r="AC805" s="18" t="str">
        <f t="shared" si="193"/>
        <v/>
      </c>
      <c r="AD805" s="18" t="str">
        <f t="shared" si="193"/>
        <v/>
      </c>
      <c r="AE805" s="18" t="str">
        <f t="shared" si="194"/>
        <v/>
      </c>
      <c r="AG805" s="95" t="str">
        <f>IF($C805="", "", IF(IFERROR(INDEX(Ingredients!C$11:C$310, MATCH($C805, Ingredients!$B$11:$B$310, 0)), "")="", "", IFERROR(INDEX(Ingredients!C$11:C$310, MATCH($C805, Ingredients!$B$11:$B$310, 0)), "")))</f>
        <v/>
      </c>
      <c r="AH805" s="105" t="str">
        <f>IF($C805="", "", IF(IFERROR(INDEX(Ingredients!D$11:D$310, MATCH($C805, Ingredients!$B$11:$B$310, 0)), "")="", "", IFERROR(INDEX(Ingredients!D$11:D$310, MATCH($C805, Ingredients!$B$11:$B$310, 0)), "")))</f>
        <v/>
      </c>
      <c r="AI805" s="106" t="str">
        <f>IF($C805="", "", IF(IFERROR(INDEX(Ingredients!E$11:E$310, MATCH($C805, Ingredients!$B$11:$B$310, 0)), "")="", "", IFERROR(INDEX(Ingredients!E$11:E$310, MATCH($C805, Ingredients!$B$11:$B$310, 0)), "")))</f>
        <v/>
      </c>
      <c r="AJ805" s="108" t="str">
        <f>IF($C805="", "", IF(IFERROR(INDEX(Ingredients!F$11:F$310, MATCH($C805, Ingredients!$B$11:$B$310, 0)), "")="", "", IFERROR(INDEX(Ingredients!F$11:F$310, MATCH($C805, Ingredients!$B$11:$B$310, 0)), "")))</f>
        <v/>
      </c>
      <c r="AK805" s="106" t="str">
        <f>IF($C805="", "", IF(IFERROR(INDEX(Ingredients!G$11:G$310, MATCH($C805, Ingredients!$B$11:$B$310, 0)), "")="", "", IFERROR(INDEX(Ingredients!G$11:G$310, MATCH($C805, Ingredients!$B$11:$B$310, 0)), "")))</f>
        <v/>
      </c>
      <c r="AL805" s="79" t="str">
        <f>IF($C805="", "", IF(IFERROR(INDEX(Ingredients!H$11:H$310, MATCH($C805, Ingredients!$B$11:$B$310, 0)), "")="", "", IFERROR(INDEX(Ingredients!H$11:H$310, MATCH($C805, Ingredients!$B$11:$B$310, 0)), "")))</f>
        <v/>
      </c>
      <c r="AN805" s="83" t="str">
        <f t="shared" si="185"/>
        <v/>
      </c>
      <c r="AP805" s="114" t="str">
        <f t="shared" si="195"/>
        <v/>
      </c>
      <c r="AR805" s="117" t="str">
        <f>IF($C805="", "", IF(IFERROR(INDEX(Ingredients!$AI$11:$AI$310, MATCH($C805, Ingredients!$B$11:$B$310, 0)), "")="", "", IFERROR(INDEX(Ingredients!$AI$11:$AI$310, MATCH($C805, Ingredients!$B$11:$B$310, 0)), "")))</f>
        <v/>
      </c>
      <c r="AT805" s="120" t="str">
        <f t="shared" si="196"/>
        <v/>
      </c>
      <c r="AV805" s="90" t="str">
        <f t="shared" si="186"/>
        <v/>
      </c>
      <c r="AX805" s="90" t="str">
        <f>IF($AV805="", "", COUNTIF($AV$11:$AV$5010, "&lt;"&amp;$AV805)+1+COUNTIF($AV$11:$AV805, $AV805)-1)</f>
        <v/>
      </c>
      <c r="AZ805" s="111" t="str">
        <f>IF($B805="", "", SUMIF('Shopping List'!$AV$11:$AV$25, $B805, 'Shopping List'!$BN$11:$BN$25))</f>
        <v/>
      </c>
      <c r="BB805" s="117" t="str">
        <f t="shared" si="197"/>
        <v/>
      </c>
    </row>
    <row r="806" spans="1:54" x14ac:dyDescent="0.25">
      <c r="A806" s="4"/>
      <c r="B806" s="37"/>
      <c r="C806" s="124"/>
      <c r="D806" s="39"/>
      <c r="E806" s="125"/>
      <c r="F806" s="48"/>
      <c r="G806" s="4"/>
      <c r="H806" s="4"/>
      <c r="I806" s="95" t="str">
        <f>IF($C806="", "", IF(IFERROR(INDEX(Ingredients!$C$11:$C$310, MATCH($C806, Ingredients!$B$11:$B$310, 0)), "")="", "", IFERROR(INDEX(Ingredients!$C$11:$C$310, MATCH($C806, Ingredients!$B$11:$B$310, 0)), "")))</f>
        <v/>
      </c>
      <c r="J806" s="73" t="str">
        <f>IF($B806="", "", IF(IFERROR(INDEX(Meals!$C$11:$C$260, MATCH($B806, Meals!$B$11:$B$260, 0)), "")="", "", IFERROR(INDEX(Meals!$C$11:$C$260, MATCH($B806, Meals!$B$11:$B$260, 0)), "")))</f>
        <v/>
      </c>
      <c r="K806" s="4"/>
      <c r="L806" s="72" t="str">
        <f t="shared" si="187"/>
        <v/>
      </c>
      <c r="M806" s="73" t="str">
        <f t="shared" si="188"/>
        <v/>
      </c>
      <c r="N806" s="4"/>
      <c r="O806" s="78" t="str">
        <f t="shared" si="189"/>
        <v/>
      </c>
      <c r="P806" s="79" t="str">
        <f t="shared" si="190"/>
        <v/>
      </c>
      <c r="Q806" s="4"/>
      <c r="R806" s="90" t="str">
        <f t="shared" si="191"/>
        <v/>
      </c>
      <c r="S806" s="4"/>
      <c r="Y806" s="18" t="str">
        <f t="shared" si="192"/>
        <v/>
      </c>
      <c r="AA806" s="18" t="str">
        <f t="shared" si="183"/>
        <v/>
      </c>
      <c r="AB806" s="18" t="str">
        <f t="shared" si="184"/>
        <v/>
      </c>
      <c r="AC806" s="18" t="str">
        <f t="shared" si="193"/>
        <v/>
      </c>
      <c r="AD806" s="18" t="str">
        <f t="shared" si="193"/>
        <v/>
      </c>
      <c r="AE806" s="18" t="str">
        <f t="shared" si="194"/>
        <v/>
      </c>
      <c r="AG806" s="95" t="str">
        <f>IF($C806="", "", IF(IFERROR(INDEX(Ingredients!C$11:C$310, MATCH($C806, Ingredients!$B$11:$B$310, 0)), "")="", "", IFERROR(INDEX(Ingredients!C$11:C$310, MATCH($C806, Ingredients!$B$11:$B$310, 0)), "")))</f>
        <v/>
      </c>
      <c r="AH806" s="105" t="str">
        <f>IF($C806="", "", IF(IFERROR(INDEX(Ingredients!D$11:D$310, MATCH($C806, Ingredients!$B$11:$B$310, 0)), "")="", "", IFERROR(INDEX(Ingredients!D$11:D$310, MATCH($C806, Ingredients!$B$11:$B$310, 0)), "")))</f>
        <v/>
      </c>
      <c r="AI806" s="106" t="str">
        <f>IF($C806="", "", IF(IFERROR(INDEX(Ingredients!E$11:E$310, MATCH($C806, Ingredients!$B$11:$B$310, 0)), "")="", "", IFERROR(INDEX(Ingredients!E$11:E$310, MATCH($C806, Ingredients!$B$11:$B$310, 0)), "")))</f>
        <v/>
      </c>
      <c r="AJ806" s="108" t="str">
        <f>IF($C806="", "", IF(IFERROR(INDEX(Ingredients!F$11:F$310, MATCH($C806, Ingredients!$B$11:$B$310, 0)), "")="", "", IFERROR(INDEX(Ingredients!F$11:F$310, MATCH($C806, Ingredients!$B$11:$B$310, 0)), "")))</f>
        <v/>
      </c>
      <c r="AK806" s="106" t="str">
        <f>IF($C806="", "", IF(IFERROR(INDEX(Ingredients!G$11:G$310, MATCH($C806, Ingredients!$B$11:$B$310, 0)), "")="", "", IFERROR(INDEX(Ingredients!G$11:G$310, MATCH($C806, Ingredients!$B$11:$B$310, 0)), "")))</f>
        <v/>
      </c>
      <c r="AL806" s="79" t="str">
        <f>IF($C806="", "", IF(IFERROR(INDEX(Ingredients!H$11:H$310, MATCH($C806, Ingredients!$B$11:$B$310, 0)), "")="", "", IFERROR(INDEX(Ingredients!H$11:H$310, MATCH($C806, Ingredients!$B$11:$B$310, 0)), "")))</f>
        <v/>
      </c>
      <c r="AN806" s="83" t="str">
        <f t="shared" si="185"/>
        <v/>
      </c>
      <c r="AP806" s="114" t="str">
        <f t="shared" si="195"/>
        <v/>
      </c>
      <c r="AR806" s="117" t="str">
        <f>IF($C806="", "", IF(IFERROR(INDEX(Ingredients!$AI$11:$AI$310, MATCH($C806, Ingredients!$B$11:$B$310, 0)), "")="", "", IFERROR(INDEX(Ingredients!$AI$11:$AI$310, MATCH($C806, Ingredients!$B$11:$B$310, 0)), "")))</f>
        <v/>
      </c>
      <c r="AT806" s="120" t="str">
        <f t="shared" si="196"/>
        <v/>
      </c>
      <c r="AV806" s="90" t="str">
        <f t="shared" si="186"/>
        <v/>
      </c>
      <c r="AX806" s="90" t="str">
        <f>IF($AV806="", "", COUNTIF($AV$11:$AV$5010, "&lt;"&amp;$AV806)+1+COUNTIF($AV$11:$AV806, $AV806)-1)</f>
        <v/>
      </c>
      <c r="AZ806" s="111" t="str">
        <f>IF($B806="", "", SUMIF('Shopping List'!$AV$11:$AV$25, $B806, 'Shopping List'!$BN$11:$BN$25))</f>
        <v/>
      </c>
      <c r="BB806" s="117" t="str">
        <f t="shared" si="197"/>
        <v/>
      </c>
    </row>
    <row r="807" spans="1:54" x14ac:dyDescent="0.25">
      <c r="A807" s="4"/>
      <c r="B807" s="37"/>
      <c r="C807" s="124"/>
      <c r="D807" s="39"/>
      <c r="E807" s="125"/>
      <c r="F807" s="48"/>
      <c r="G807" s="4"/>
      <c r="H807" s="4"/>
      <c r="I807" s="95" t="str">
        <f>IF($C807="", "", IF(IFERROR(INDEX(Ingredients!$C$11:$C$310, MATCH($C807, Ingredients!$B$11:$B$310, 0)), "")="", "", IFERROR(INDEX(Ingredients!$C$11:$C$310, MATCH($C807, Ingredients!$B$11:$B$310, 0)), "")))</f>
        <v/>
      </c>
      <c r="J807" s="73" t="str">
        <f>IF($B807="", "", IF(IFERROR(INDEX(Meals!$C$11:$C$260, MATCH($B807, Meals!$B$11:$B$260, 0)), "")="", "", IFERROR(INDEX(Meals!$C$11:$C$260, MATCH($B807, Meals!$B$11:$B$260, 0)), "")))</f>
        <v/>
      </c>
      <c r="K807" s="4"/>
      <c r="L807" s="72" t="str">
        <f t="shared" si="187"/>
        <v/>
      </c>
      <c r="M807" s="73" t="str">
        <f t="shared" si="188"/>
        <v/>
      </c>
      <c r="N807" s="4"/>
      <c r="O807" s="78" t="str">
        <f t="shared" si="189"/>
        <v/>
      </c>
      <c r="P807" s="79" t="str">
        <f t="shared" si="190"/>
        <v/>
      </c>
      <c r="Q807" s="4"/>
      <c r="R807" s="90" t="str">
        <f t="shared" si="191"/>
        <v/>
      </c>
      <c r="S807" s="4"/>
      <c r="Y807" s="18" t="str">
        <f t="shared" si="192"/>
        <v/>
      </c>
      <c r="AA807" s="18" t="str">
        <f t="shared" si="183"/>
        <v/>
      </c>
      <c r="AB807" s="18" t="str">
        <f t="shared" si="184"/>
        <v/>
      </c>
      <c r="AC807" s="18" t="str">
        <f t="shared" si="193"/>
        <v/>
      </c>
      <c r="AD807" s="18" t="str">
        <f t="shared" si="193"/>
        <v/>
      </c>
      <c r="AE807" s="18" t="str">
        <f t="shared" si="194"/>
        <v/>
      </c>
      <c r="AG807" s="95" t="str">
        <f>IF($C807="", "", IF(IFERROR(INDEX(Ingredients!C$11:C$310, MATCH($C807, Ingredients!$B$11:$B$310, 0)), "")="", "", IFERROR(INDEX(Ingredients!C$11:C$310, MATCH($C807, Ingredients!$B$11:$B$310, 0)), "")))</f>
        <v/>
      </c>
      <c r="AH807" s="105" t="str">
        <f>IF($C807="", "", IF(IFERROR(INDEX(Ingredients!D$11:D$310, MATCH($C807, Ingredients!$B$11:$B$310, 0)), "")="", "", IFERROR(INDEX(Ingredients!D$11:D$310, MATCH($C807, Ingredients!$B$11:$B$310, 0)), "")))</f>
        <v/>
      </c>
      <c r="AI807" s="106" t="str">
        <f>IF($C807="", "", IF(IFERROR(INDEX(Ingredients!E$11:E$310, MATCH($C807, Ingredients!$B$11:$B$310, 0)), "")="", "", IFERROR(INDEX(Ingredients!E$11:E$310, MATCH($C807, Ingredients!$B$11:$B$310, 0)), "")))</f>
        <v/>
      </c>
      <c r="AJ807" s="108" t="str">
        <f>IF($C807="", "", IF(IFERROR(INDEX(Ingredients!F$11:F$310, MATCH($C807, Ingredients!$B$11:$B$310, 0)), "")="", "", IFERROR(INDEX(Ingredients!F$11:F$310, MATCH($C807, Ingredients!$B$11:$B$310, 0)), "")))</f>
        <v/>
      </c>
      <c r="AK807" s="106" t="str">
        <f>IF($C807="", "", IF(IFERROR(INDEX(Ingredients!G$11:G$310, MATCH($C807, Ingredients!$B$11:$B$310, 0)), "")="", "", IFERROR(INDEX(Ingredients!G$11:G$310, MATCH($C807, Ingredients!$B$11:$B$310, 0)), "")))</f>
        <v/>
      </c>
      <c r="AL807" s="79" t="str">
        <f>IF($C807="", "", IF(IFERROR(INDEX(Ingredients!H$11:H$310, MATCH($C807, Ingredients!$B$11:$B$310, 0)), "")="", "", IFERROR(INDEX(Ingredients!H$11:H$310, MATCH($C807, Ingredients!$B$11:$B$310, 0)), "")))</f>
        <v/>
      </c>
      <c r="AN807" s="83" t="str">
        <f t="shared" si="185"/>
        <v/>
      </c>
      <c r="AP807" s="114" t="str">
        <f t="shared" si="195"/>
        <v/>
      </c>
      <c r="AR807" s="117" t="str">
        <f>IF($C807="", "", IF(IFERROR(INDEX(Ingredients!$AI$11:$AI$310, MATCH($C807, Ingredients!$B$11:$B$310, 0)), "")="", "", IFERROR(INDEX(Ingredients!$AI$11:$AI$310, MATCH($C807, Ingredients!$B$11:$B$310, 0)), "")))</f>
        <v/>
      </c>
      <c r="AT807" s="120" t="str">
        <f t="shared" si="196"/>
        <v/>
      </c>
      <c r="AV807" s="90" t="str">
        <f t="shared" si="186"/>
        <v/>
      </c>
      <c r="AX807" s="90" t="str">
        <f>IF($AV807="", "", COUNTIF($AV$11:$AV$5010, "&lt;"&amp;$AV807)+1+COUNTIF($AV$11:$AV807, $AV807)-1)</f>
        <v/>
      </c>
      <c r="AZ807" s="111" t="str">
        <f>IF($B807="", "", SUMIF('Shopping List'!$AV$11:$AV$25, $B807, 'Shopping List'!$BN$11:$BN$25))</f>
        <v/>
      </c>
      <c r="BB807" s="117" t="str">
        <f t="shared" si="197"/>
        <v/>
      </c>
    </row>
    <row r="808" spans="1:54" x14ac:dyDescent="0.25">
      <c r="A808" s="4"/>
      <c r="B808" s="37"/>
      <c r="C808" s="124"/>
      <c r="D808" s="39"/>
      <c r="E808" s="125"/>
      <c r="F808" s="48"/>
      <c r="G808" s="4"/>
      <c r="H808" s="4"/>
      <c r="I808" s="95" t="str">
        <f>IF($C808="", "", IF(IFERROR(INDEX(Ingredients!$C$11:$C$310, MATCH($C808, Ingredients!$B$11:$B$310, 0)), "")="", "", IFERROR(INDEX(Ingredients!$C$11:$C$310, MATCH($C808, Ingredients!$B$11:$B$310, 0)), "")))</f>
        <v/>
      </c>
      <c r="J808" s="73" t="str">
        <f>IF($B808="", "", IF(IFERROR(INDEX(Meals!$C$11:$C$260, MATCH($B808, Meals!$B$11:$B$260, 0)), "")="", "", IFERROR(INDEX(Meals!$C$11:$C$260, MATCH($B808, Meals!$B$11:$B$260, 0)), "")))</f>
        <v/>
      </c>
      <c r="K808" s="4"/>
      <c r="L808" s="72" t="str">
        <f t="shared" si="187"/>
        <v/>
      </c>
      <c r="M808" s="73" t="str">
        <f t="shared" si="188"/>
        <v/>
      </c>
      <c r="N808" s="4"/>
      <c r="O808" s="78" t="str">
        <f t="shared" si="189"/>
        <v/>
      </c>
      <c r="P808" s="79" t="str">
        <f t="shared" si="190"/>
        <v/>
      </c>
      <c r="Q808" s="4"/>
      <c r="R808" s="90" t="str">
        <f t="shared" si="191"/>
        <v/>
      </c>
      <c r="S808" s="4"/>
      <c r="Y808" s="18" t="str">
        <f t="shared" si="192"/>
        <v/>
      </c>
      <c r="AA808" s="18" t="str">
        <f t="shared" si="183"/>
        <v/>
      </c>
      <c r="AB808" s="18" t="str">
        <f t="shared" si="184"/>
        <v/>
      </c>
      <c r="AC808" s="18" t="str">
        <f t="shared" si="193"/>
        <v/>
      </c>
      <c r="AD808" s="18" t="str">
        <f t="shared" si="193"/>
        <v/>
      </c>
      <c r="AE808" s="18" t="str">
        <f t="shared" si="194"/>
        <v/>
      </c>
      <c r="AG808" s="95" t="str">
        <f>IF($C808="", "", IF(IFERROR(INDEX(Ingredients!C$11:C$310, MATCH($C808, Ingredients!$B$11:$B$310, 0)), "")="", "", IFERROR(INDEX(Ingredients!C$11:C$310, MATCH($C808, Ingredients!$B$11:$B$310, 0)), "")))</f>
        <v/>
      </c>
      <c r="AH808" s="105" t="str">
        <f>IF($C808="", "", IF(IFERROR(INDEX(Ingredients!D$11:D$310, MATCH($C808, Ingredients!$B$11:$B$310, 0)), "")="", "", IFERROR(INDEX(Ingredients!D$11:D$310, MATCH($C808, Ingredients!$B$11:$B$310, 0)), "")))</f>
        <v/>
      </c>
      <c r="AI808" s="106" t="str">
        <f>IF($C808="", "", IF(IFERROR(INDEX(Ingredients!E$11:E$310, MATCH($C808, Ingredients!$B$11:$B$310, 0)), "")="", "", IFERROR(INDEX(Ingredients!E$11:E$310, MATCH($C808, Ingredients!$B$11:$B$310, 0)), "")))</f>
        <v/>
      </c>
      <c r="AJ808" s="108" t="str">
        <f>IF($C808="", "", IF(IFERROR(INDEX(Ingredients!F$11:F$310, MATCH($C808, Ingredients!$B$11:$B$310, 0)), "")="", "", IFERROR(INDEX(Ingredients!F$11:F$310, MATCH($C808, Ingredients!$B$11:$B$310, 0)), "")))</f>
        <v/>
      </c>
      <c r="AK808" s="106" t="str">
        <f>IF($C808="", "", IF(IFERROR(INDEX(Ingredients!G$11:G$310, MATCH($C808, Ingredients!$B$11:$B$310, 0)), "")="", "", IFERROR(INDEX(Ingredients!G$11:G$310, MATCH($C808, Ingredients!$B$11:$B$310, 0)), "")))</f>
        <v/>
      </c>
      <c r="AL808" s="79" t="str">
        <f>IF($C808="", "", IF(IFERROR(INDEX(Ingredients!H$11:H$310, MATCH($C808, Ingredients!$B$11:$B$310, 0)), "")="", "", IFERROR(INDEX(Ingredients!H$11:H$310, MATCH($C808, Ingredients!$B$11:$B$310, 0)), "")))</f>
        <v/>
      </c>
      <c r="AN808" s="83" t="str">
        <f t="shared" si="185"/>
        <v/>
      </c>
      <c r="AP808" s="114" t="str">
        <f t="shared" si="195"/>
        <v/>
      </c>
      <c r="AR808" s="117" t="str">
        <f>IF($C808="", "", IF(IFERROR(INDEX(Ingredients!$AI$11:$AI$310, MATCH($C808, Ingredients!$B$11:$B$310, 0)), "")="", "", IFERROR(INDEX(Ingredients!$AI$11:$AI$310, MATCH($C808, Ingredients!$B$11:$B$310, 0)), "")))</f>
        <v/>
      </c>
      <c r="AT808" s="120" t="str">
        <f t="shared" si="196"/>
        <v/>
      </c>
      <c r="AV808" s="90" t="str">
        <f t="shared" si="186"/>
        <v/>
      </c>
      <c r="AX808" s="90" t="str">
        <f>IF($AV808="", "", COUNTIF($AV$11:$AV$5010, "&lt;"&amp;$AV808)+1+COUNTIF($AV$11:$AV808, $AV808)-1)</f>
        <v/>
      </c>
      <c r="AZ808" s="111" t="str">
        <f>IF($B808="", "", SUMIF('Shopping List'!$AV$11:$AV$25, $B808, 'Shopping List'!$BN$11:$BN$25))</f>
        <v/>
      </c>
      <c r="BB808" s="117" t="str">
        <f t="shared" si="197"/>
        <v/>
      </c>
    </row>
    <row r="809" spans="1:54" x14ac:dyDescent="0.25">
      <c r="A809" s="4"/>
      <c r="B809" s="37"/>
      <c r="C809" s="124"/>
      <c r="D809" s="39"/>
      <c r="E809" s="125"/>
      <c r="F809" s="48"/>
      <c r="G809" s="4"/>
      <c r="H809" s="4"/>
      <c r="I809" s="95" t="str">
        <f>IF($C809="", "", IF(IFERROR(INDEX(Ingredients!$C$11:$C$310, MATCH($C809, Ingredients!$B$11:$B$310, 0)), "")="", "", IFERROR(INDEX(Ingredients!$C$11:$C$310, MATCH($C809, Ingredients!$B$11:$B$310, 0)), "")))</f>
        <v/>
      </c>
      <c r="J809" s="73" t="str">
        <f>IF($B809="", "", IF(IFERROR(INDEX(Meals!$C$11:$C$260, MATCH($B809, Meals!$B$11:$B$260, 0)), "")="", "", IFERROR(INDEX(Meals!$C$11:$C$260, MATCH($B809, Meals!$B$11:$B$260, 0)), "")))</f>
        <v/>
      </c>
      <c r="K809" s="4"/>
      <c r="L809" s="72" t="str">
        <f t="shared" si="187"/>
        <v/>
      </c>
      <c r="M809" s="73" t="str">
        <f t="shared" si="188"/>
        <v/>
      </c>
      <c r="N809" s="4"/>
      <c r="O809" s="78" t="str">
        <f t="shared" si="189"/>
        <v/>
      </c>
      <c r="P809" s="79" t="str">
        <f t="shared" si="190"/>
        <v/>
      </c>
      <c r="Q809" s="4"/>
      <c r="R809" s="90" t="str">
        <f t="shared" si="191"/>
        <v/>
      </c>
      <c r="S809" s="4"/>
      <c r="Y809" s="18" t="str">
        <f t="shared" si="192"/>
        <v/>
      </c>
      <c r="AA809" s="18" t="str">
        <f t="shared" si="183"/>
        <v/>
      </c>
      <c r="AB809" s="18" t="str">
        <f t="shared" si="184"/>
        <v/>
      </c>
      <c r="AC809" s="18" t="str">
        <f t="shared" si="193"/>
        <v/>
      </c>
      <c r="AD809" s="18" t="str">
        <f t="shared" si="193"/>
        <v/>
      </c>
      <c r="AE809" s="18" t="str">
        <f t="shared" si="194"/>
        <v/>
      </c>
      <c r="AG809" s="95" t="str">
        <f>IF($C809="", "", IF(IFERROR(INDEX(Ingredients!C$11:C$310, MATCH($C809, Ingredients!$B$11:$B$310, 0)), "")="", "", IFERROR(INDEX(Ingredients!C$11:C$310, MATCH($C809, Ingredients!$B$11:$B$310, 0)), "")))</f>
        <v/>
      </c>
      <c r="AH809" s="105" t="str">
        <f>IF($C809="", "", IF(IFERROR(INDEX(Ingredients!D$11:D$310, MATCH($C809, Ingredients!$B$11:$B$310, 0)), "")="", "", IFERROR(INDEX(Ingredients!D$11:D$310, MATCH($C809, Ingredients!$B$11:$B$310, 0)), "")))</f>
        <v/>
      </c>
      <c r="AI809" s="106" t="str">
        <f>IF($C809="", "", IF(IFERROR(INDEX(Ingredients!E$11:E$310, MATCH($C809, Ingredients!$B$11:$B$310, 0)), "")="", "", IFERROR(INDEX(Ingredients!E$11:E$310, MATCH($C809, Ingredients!$B$11:$B$310, 0)), "")))</f>
        <v/>
      </c>
      <c r="AJ809" s="108" t="str">
        <f>IF($C809="", "", IF(IFERROR(INDEX(Ingredients!F$11:F$310, MATCH($C809, Ingredients!$B$11:$B$310, 0)), "")="", "", IFERROR(INDEX(Ingredients!F$11:F$310, MATCH($C809, Ingredients!$B$11:$B$310, 0)), "")))</f>
        <v/>
      </c>
      <c r="AK809" s="106" t="str">
        <f>IF($C809="", "", IF(IFERROR(INDEX(Ingredients!G$11:G$310, MATCH($C809, Ingredients!$B$11:$B$310, 0)), "")="", "", IFERROR(INDEX(Ingredients!G$11:G$310, MATCH($C809, Ingredients!$B$11:$B$310, 0)), "")))</f>
        <v/>
      </c>
      <c r="AL809" s="79" t="str">
        <f>IF($C809="", "", IF(IFERROR(INDEX(Ingredients!H$11:H$310, MATCH($C809, Ingredients!$B$11:$B$310, 0)), "")="", "", IFERROR(INDEX(Ingredients!H$11:H$310, MATCH($C809, Ingredients!$B$11:$B$310, 0)), "")))</f>
        <v/>
      </c>
      <c r="AN809" s="83" t="str">
        <f t="shared" si="185"/>
        <v/>
      </c>
      <c r="AP809" s="114" t="str">
        <f t="shared" si="195"/>
        <v/>
      </c>
      <c r="AR809" s="117" t="str">
        <f>IF($C809="", "", IF(IFERROR(INDEX(Ingredients!$AI$11:$AI$310, MATCH($C809, Ingredients!$B$11:$B$310, 0)), "")="", "", IFERROR(INDEX(Ingredients!$AI$11:$AI$310, MATCH($C809, Ingredients!$B$11:$B$310, 0)), "")))</f>
        <v/>
      </c>
      <c r="AT809" s="120" t="str">
        <f t="shared" si="196"/>
        <v/>
      </c>
      <c r="AV809" s="90" t="str">
        <f t="shared" si="186"/>
        <v/>
      </c>
      <c r="AX809" s="90" t="str">
        <f>IF($AV809="", "", COUNTIF($AV$11:$AV$5010, "&lt;"&amp;$AV809)+1+COUNTIF($AV$11:$AV809, $AV809)-1)</f>
        <v/>
      </c>
      <c r="AZ809" s="111" t="str">
        <f>IF($B809="", "", SUMIF('Shopping List'!$AV$11:$AV$25, $B809, 'Shopping List'!$BN$11:$BN$25))</f>
        <v/>
      </c>
      <c r="BB809" s="117" t="str">
        <f t="shared" si="197"/>
        <v/>
      </c>
    </row>
    <row r="810" spans="1:54" x14ac:dyDescent="0.25">
      <c r="A810" s="4"/>
      <c r="B810" s="37"/>
      <c r="C810" s="124"/>
      <c r="D810" s="39"/>
      <c r="E810" s="125"/>
      <c r="F810" s="48"/>
      <c r="G810" s="4"/>
      <c r="H810" s="4"/>
      <c r="I810" s="95" t="str">
        <f>IF($C810="", "", IF(IFERROR(INDEX(Ingredients!$C$11:$C$310, MATCH($C810, Ingredients!$B$11:$B$310, 0)), "")="", "", IFERROR(INDEX(Ingredients!$C$11:$C$310, MATCH($C810, Ingredients!$B$11:$B$310, 0)), "")))</f>
        <v/>
      </c>
      <c r="J810" s="73" t="str">
        <f>IF($B810="", "", IF(IFERROR(INDEX(Meals!$C$11:$C$260, MATCH($B810, Meals!$B$11:$B$260, 0)), "")="", "", IFERROR(INDEX(Meals!$C$11:$C$260, MATCH($B810, Meals!$B$11:$B$260, 0)), "")))</f>
        <v/>
      </c>
      <c r="K810" s="4"/>
      <c r="L810" s="72" t="str">
        <f t="shared" si="187"/>
        <v/>
      </c>
      <c r="M810" s="73" t="str">
        <f t="shared" si="188"/>
        <v/>
      </c>
      <c r="N810" s="4"/>
      <c r="O810" s="78" t="str">
        <f t="shared" si="189"/>
        <v/>
      </c>
      <c r="P810" s="79" t="str">
        <f t="shared" si="190"/>
        <v/>
      </c>
      <c r="Q810" s="4"/>
      <c r="R810" s="90" t="str">
        <f t="shared" si="191"/>
        <v/>
      </c>
      <c r="S810" s="4"/>
      <c r="Y810" s="18" t="str">
        <f t="shared" si="192"/>
        <v/>
      </c>
      <c r="AA810" s="18" t="str">
        <f t="shared" si="183"/>
        <v/>
      </c>
      <c r="AB810" s="18" t="str">
        <f t="shared" si="184"/>
        <v/>
      </c>
      <c r="AC810" s="18" t="str">
        <f t="shared" si="193"/>
        <v/>
      </c>
      <c r="AD810" s="18" t="str">
        <f t="shared" si="193"/>
        <v/>
      </c>
      <c r="AE810" s="18" t="str">
        <f t="shared" si="194"/>
        <v/>
      </c>
      <c r="AG810" s="95" t="str">
        <f>IF($C810="", "", IF(IFERROR(INDEX(Ingredients!C$11:C$310, MATCH($C810, Ingredients!$B$11:$B$310, 0)), "")="", "", IFERROR(INDEX(Ingredients!C$11:C$310, MATCH($C810, Ingredients!$B$11:$B$310, 0)), "")))</f>
        <v/>
      </c>
      <c r="AH810" s="105" t="str">
        <f>IF($C810="", "", IF(IFERROR(INDEX(Ingredients!D$11:D$310, MATCH($C810, Ingredients!$B$11:$B$310, 0)), "")="", "", IFERROR(INDEX(Ingredients!D$11:D$310, MATCH($C810, Ingredients!$B$11:$B$310, 0)), "")))</f>
        <v/>
      </c>
      <c r="AI810" s="106" t="str">
        <f>IF($C810="", "", IF(IFERROR(INDEX(Ingredients!E$11:E$310, MATCH($C810, Ingredients!$B$11:$B$310, 0)), "")="", "", IFERROR(INDEX(Ingredients!E$11:E$310, MATCH($C810, Ingredients!$B$11:$B$310, 0)), "")))</f>
        <v/>
      </c>
      <c r="AJ810" s="108" t="str">
        <f>IF($C810="", "", IF(IFERROR(INDEX(Ingredients!F$11:F$310, MATCH($C810, Ingredients!$B$11:$B$310, 0)), "")="", "", IFERROR(INDEX(Ingredients!F$11:F$310, MATCH($C810, Ingredients!$B$11:$B$310, 0)), "")))</f>
        <v/>
      </c>
      <c r="AK810" s="106" t="str">
        <f>IF($C810="", "", IF(IFERROR(INDEX(Ingredients!G$11:G$310, MATCH($C810, Ingredients!$B$11:$B$310, 0)), "")="", "", IFERROR(INDEX(Ingredients!G$11:G$310, MATCH($C810, Ingredients!$B$11:$B$310, 0)), "")))</f>
        <v/>
      </c>
      <c r="AL810" s="79" t="str">
        <f>IF($C810="", "", IF(IFERROR(INDEX(Ingredients!H$11:H$310, MATCH($C810, Ingredients!$B$11:$B$310, 0)), "")="", "", IFERROR(INDEX(Ingredients!H$11:H$310, MATCH($C810, Ingredients!$B$11:$B$310, 0)), "")))</f>
        <v/>
      </c>
      <c r="AN810" s="83" t="str">
        <f t="shared" si="185"/>
        <v/>
      </c>
      <c r="AP810" s="114" t="str">
        <f t="shared" si="195"/>
        <v/>
      </c>
      <c r="AR810" s="117" t="str">
        <f>IF($C810="", "", IF(IFERROR(INDEX(Ingredients!$AI$11:$AI$310, MATCH($C810, Ingredients!$B$11:$B$310, 0)), "")="", "", IFERROR(INDEX(Ingredients!$AI$11:$AI$310, MATCH($C810, Ingredients!$B$11:$B$310, 0)), "")))</f>
        <v/>
      </c>
      <c r="AT810" s="120" t="str">
        <f t="shared" si="196"/>
        <v/>
      </c>
      <c r="AV810" s="90" t="str">
        <f t="shared" si="186"/>
        <v/>
      </c>
      <c r="AX810" s="90" t="str">
        <f>IF($AV810="", "", COUNTIF($AV$11:$AV$5010, "&lt;"&amp;$AV810)+1+COUNTIF($AV$11:$AV810, $AV810)-1)</f>
        <v/>
      </c>
      <c r="AZ810" s="111" t="str">
        <f>IF($B810="", "", SUMIF('Shopping List'!$AV$11:$AV$25, $B810, 'Shopping List'!$BN$11:$BN$25))</f>
        <v/>
      </c>
      <c r="BB810" s="117" t="str">
        <f t="shared" si="197"/>
        <v/>
      </c>
    </row>
    <row r="811" spans="1:54" x14ac:dyDescent="0.25">
      <c r="A811" s="4"/>
      <c r="B811" s="37"/>
      <c r="C811" s="124"/>
      <c r="D811" s="39"/>
      <c r="E811" s="125"/>
      <c r="F811" s="48"/>
      <c r="G811" s="4"/>
      <c r="H811" s="4"/>
      <c r="I811" s="95" t="str">
        <f>IF($C811="", "", IF(IFERROR(INDEX(Ingredients!$C$11:$C$310, MATCH($C811, Ingredients!$B$11:$B$310, 0)), "")="", "", IFERROR(INDEX(Ingredients!$C$11:$C$310, MATCH($C811, Ingredients!$B$11:$B$310, 0)), "")))</f>
        <v/>
      </c>
      <c r="J811" s="73" t="str">
        <f>IF($B811="", "", IF(IFERROR(INDEX(Meals!$C$11:$C$260, MATCH($B811, Meals!$B$11:$B$260, 0)), "")="", "", IFERROR(INDEX(Meals!$C$11:$C$260, MATCH($B811, Meals!$B$11:$B$260, 0)), "")))</f>
        <v/>
      </c>
      <c r="K811" s="4"/>
      <c r="L811" s="72" t="str">
        <f t="shared" si="187"/>
        <v/>
      </c>
      <c r="M811" s="73" t="str">
        <f t="shared" si="188"/>
        <v/>
      </c>
      <c r="N811" s="4"/>
      <c r="O811" s="78" t="str">
        <f t="shared" si="189"/>
        <v/>
      </c>
      <c r="P811" s="79" t="str">
        <f t="shared" si="190"/>
        <v/>
      </c>
      <c r="Q811" s="4"/>
      <c r="R811" s="90" t="str">
        <f t="shared" si="191"/>
        <v/>
      </c>
      <c r="S811" s="4"/>
      <c r="Y811" s="18" t="str">
        <f t="shared" si="192"/>
        <v/>
      </c>
      <c r="AA811" s="18" t="str">
        <f t="shared" si="183"/>
        <v/>
      </c>
      <c r="AB811" s="18" t="str">
        <f t="shared" si="184"/>
        <v/>
      </c>
      <c r="AC811" s="18" t="str">
        <f t="shared" si="193"/>
        <v/>
      </c>
      <c r="AD811" s="18" t="str">
        <f t="shared" si="193"/>
        <v/>
      </c>
      <c r="AE811" s="18" t="str">
        <f t="shared" si="194"/>
        <v/>
      </c>
      <c r="AG811" s="95" t="str">
        <f>IF($C811="", "", IF(IFERROR(INDEX(Ingredients!C$11:C$310, MATCH($C811, Ingredients!$B$11:$B$310, 0)), "")="", "", IFERROR(INDEX(Ingredients!C$11:C$310, MATCH($C811, Ingredients!$B$11:$B$310, 0)), "")))</f>
        <v/>
      </c>
      <c r="AH811" s="105" t="str">
        <f>IF($C811="", "", IF(IFERROR(INDEX(Ingredients!D$11:D$310, MATCH($C811, Ingredients!$B$11:$B$310, 0)), "")="", "", IFERROR(INDEX(Ingredients!D$11:D$310, MATCH($C811, Ingredients!$B$11:$B$310, 0)), "")))</f>
        <v/>
      </c>
      <c r="AI811" s="106" t="str">
        <f>IF($C811="", "", IF(IFERROR(INDEX(Ingredients!E$11:E$310, MATCH($C811, Ingredients!$B$11:$B$310, 0)), "")="", "", IFERROR(INDEX(Ingredients!E$11:E$310, MATCH($C811, Ingredients!$B$11:$B$310, 0)), "")))</f>
        <v/>
      </c>
      <c r="AJ811" s="108" t="str">
        <f>IF($C811="", "", IF(IFERROR(INDEX(Ingredients!F$11:F$310, MATCH($C811, Ingredients!$B$11:$B$310, 0)), "")="", "", IFERROR(INDEX(Ingredients!F$11:F$310, MATCH($C811, Ingredients!$B$11:$B$310, 0)), "")))</f>
        <v/>
      </c>
      <c r="AK811" s="106" t="str">
        <f>IF($C811="", "", IF(IFERROR(INDEX(Ingredients!G$11:G$310, MATCH($C811, Ingredients!$B$11:$B$310, 0)), "")="", "", IFERROR(INDEX(Ingredients!G$11:G$310, MATCH($C811, Ingredients!$B$11:$B$310, 0)), "")))</f>
        <v/>
      </c>
      <c r="AL811" s="79" t="str">
        <f>IF($C811="", "", IF(IFERROR(INDEX(Ingredients!H$11:H$310, MATCH($C811, Ingredients!$B$11:$B$310, 0)), "")="", "", IFERROR(INDEX(Ingredients!H$11:H$310, MATCH($C811, Ingredients!$B$11:$B$310, 0)), "")))</f>
        <v/>
      </c>
      <c r="AN811" s="83" t="str">
        <f t="shared" si="185"/>
        <v/>
      </c>
      <c r="AP811" s="114" t="str">
        <f t="shared" si="195"/>
        <v/>
      </c>
      <c r="AR811" s="117" t="str">
        <f>IF($C811="", "", IF(IFERROR(INDEX(Ingredients!$AI$11:$AI$310, MATCH($C811, Ingredients!$B$11:$B$310, 0)), "")="", "", IFERROR(INDEX(Ingredients!$AI$11:$AI$310, MATCH($C811, Ingredients!$B$11:$B$310, 0)), "")))</f>
        <v/>
      </c>
      <c r="AT811" s="120" t="str">
        <f t="shared" si="196"/>
        <v/>
      </c>
      <c r="AV811" s="90" t="str">
        <f t="shared" si="186"/>
        <v/>
      </c>
      <c r="AX811" s="90" t="str">
        <f>IF($AV811="", "", COUNTIF($AV$11:$AV$5010, "&lt;"&amp;$AV811)+1+COUNTIF($AV$11:$AV811, $AV811)-1)</f>
        <v/>
      </c>
      <c r="AZ811" s="111" t="str">
        <f>IF($B811="", "", SUMIF('Shopping List'!$AV$11:$AV$25, $B811, 'Shopping List'!$BN$11:$BN$25))</f>
        <v/>
      </c>
      <c r="BB811" s="117" t="str">
        <f t="shared" si="197"/>
        <v/>
      </c>
    </row>
    <row r="812" spans="1:54" x14ac:dyDescent="0.25">
      <c r="A812" s="4"/>
      <c r="B812" s="37"/>
      <c r="C812" s="124"/>
      <c r="D812" s="39"/>
      <c r="E812" s="125"/>
      <c r="F812" s="48"/>
      <c r="G812" s="4"/>
      <c r="H812" s="4"/>
      <c r="I812" s="95" t="str">
        <f>IF($C812="", "", IF(IFERROR(INDEX(Ingredients!$C$11:$C$310, MATCH($C812, Ingredients!$B$11:$B$310, 0)), "")="", "", IFERROR(INDEX(Ingredients!$C$11:$C$310, MATCH($C812, Ingredients!$B$11:$B$310, 0)), "")))</f>
        <v/>
      </c>
      <c r="J812" s="73" t="str">
        <f>IF($B812="", "", IF(IFERROR(INDEX(Meals!$C$11:$C$260, MATCH($B812, Meals!$B$11:$B$260, 0)), "")="", "", IFERROR(INDEX(Meals!$C$11:$C$260, MATCH($B812, Meals!$B$11:$B$260, 0)), "")))</f>
        <v/>
      </c>
      <c r="K812" s="4"/>
      <c r="L812" s="72" t="str">
        <f t="shared" si="187"/>
        <v/>
      </c>
      <c r="M812" s="73" t="str">
        <f t="shared" si="188"/>
        <v/>
      </c>
      <c r="N812" s="4"/>
      <c r="O812" s="78" t="str">
        <f t="shared" si="189"/>
        <v/>
      </c>
      <c r="P812" s="79" t="str">
        <f t="shared" si="190"/>
        <v/>
      </c>
      <c r="Q812" s="4"/>
      <c r="R812" s="90" t="str">
        <f t="shared" si="191"/>
        <v/>
      </c>
      <c r="S812" s="4"/>
      <c r="Y812" s="18" t="str">
        <f t="shared" si="192"/>
        <v/>
      </c>
      <c r="AA812" s="18" t="str">
        <f t="shared" si="183"/>
        <v/>
      </c>
      <c r="AB812" s="18" t="str">
        <f t="shared" si="184"/>
        <v/>
      </c>
      <c r="AC812" s="18" t="str">
        <f t="shared" si="193"/>
        <v/>
      </c>
      <c r="AD812" s="18" t="str">
        <f t="shared" si="193"/>
        <v/>
      </c>
      <c r="AE812" s="18" t="str">
        <f t="shared" si="194"/>
        <v/>
      </c>
      <c r="AG812" s="95" t="str">
        <f>IF($C812="", "", IF(IFERROR(INDEX(Ingredients!C$11:C$310, MATCH($C812, Ingredients!$B$11:$B$310, 0)), "")="", "", IFERROR(INDEX(Ingredients!C$11:C$310, MATCH($C812, Ingredients!$B$11:$B$310, 0)), "")))</f>
        <v/>
      </c>
      <c r="AH812" s="105" t="str">
        <f>IF($C812="", "", IF(IFERROR(INDEX(Ingredients!D$11:D$310, MATCH($C812, Ingredients!$B$11:$B$310, 0)), "")="", "", IFERROR(INDEX(Ingredients!D$11:D$310, MATCH($C812, Ingredients!$B$11:$B$310, 0)), "")))</f>
        <v/>
      </c>
      <c r="AI812" s="106" t="str">
        <f>IF($C812="", "", IF(IFERROR(INDEX(Ingredients!E$11:E$310, MATCH($C812, Ingredients!$B$11:$B$310, 0)), "")="", "", IFERROR(INDEX(Ingredients!E$11:E$310, MATCH($C812, Ingredients!$B$11:$B$310, 0)), "")))</f>
        <v/>
      </c>
      <c r="AJ812" s="108" t="str">
        <f>IF($C812="", "", IF(IFERROR(INDEX(Ingredients!F$11:F$310, MATCH($C812, Ingredients!$B$11:$B$310, 0)), "")="", "", IFERROR(INDEX(Ingredients!F$11:F$310, MATCH($C812, Ingredients!$B$11:$B$310, 0)), "")))</f>
        <v/>
      </c>
      <c r="AK812" s="106" t="str">
        <f>IF($C812="", "", IF(IFERROR(INDEX(Ingredients!G$11:G$310, MATCH($C812, Ingredients!$B$11:$B$310, 0)), "")="", "", IFERROR(INDEX(Ingredients!G$11:G$310, MATCH($C812, Ingredients!$B$11:$B$310, 0)), "")))</f>
        <v/>
      </c>
      <c r="AL812" s="79" t="str">
        <f>IF($C812="", "", IF(IFERROR(INDEX(Ingredients!H$11:H$310, MATCH($C812, Ingredients!$B$11:$B$310, 0)), "")="", "", IFERROR(INDEX(Ingredients!H$11:H$310, MATCH($C812, Ingredients!$B$11:$B$310, 0)), "")))</f>
        <v/>
      </c>
      <c r="AN812" s="83" t="str">
        <f t="shared" si="185"/>
        <v/>
      </c>
      <c r="AP812" s="114" t="str">
        <f t="shared" si="195"/>
        <v/>
      </c>
      <c r="AR812" s="117" t="str">
        <f>IF($C812="", "", IF(IFERROR(INDEX(Ingredients!$AI$11:$AI$310, MATCH($C812, Ingredients!$B$11:$B$310, 0)), "")="", "", IFERROR(INDEX(Ingredients!$AI$11:$AI$310, MATCH($C812, Ingredients!$B$11:$B$310, 0)), "")))</f>
        <v/>
      </c>
      <c r="AT812" s="120" t="str">
        <f t="shared" si="196"/>
        <v/>
      </c>
      <c r="AV812" s="90" t="str">
        <f t="shared" si="186"/>
        <v/>
      </c>
      <c r="AX812" s="90" t="str">
        <f>IF($AV812="", "", COUNTIF($AV$11:$AV$5010, "&lt;"&amp;$AV812)+1+COUNTIF($AV$11:$AV812, $AV812)-1)</f>
        <v/>
      </c>
      <c r="AZ812" s="111" t="str">
        <f>IF($B812="", "", SUMIF('Shopping List'!$AV$11:$AV$25, $B812, 'Shopping List'!$BN$11:$BN$25))</f>
        <v/>
      </c>
      <c r="BB812" s="117" t="str">
        <f t="shared" si="197"/>
        <v/>
      </c>
    </row>
    <row r="813" spans="1:54" x14ac:dyDescent="0.25">
      <c r="A813" s="4"/>
      <c r="B813" s="37"/>
      <c r="C813" s="124"/>
      <c r="D813" s="39"/>
      <c r="E813" s="125"/>
      <c r="F813" s="48"/>
      <c r="G813" s="4"/>
      <c r="H813" s="4"/>
      <c r="I813" s="95" t="str">
        <f>IF($C813="", "", IF(IFERROR(INDEX(Ingredients!$C$11:$C$310, MATCH($C813, Ingredients!$B$11:$B$310, 0)), "")="", "", IFERROR(INDEX(Ingredients!$C$11:$C$310, MATCH($C813, Ingredients!$B$11:$B$310, 0)), "")))</f>
        <v/>
      </c>
      <c r="J813" s="73" t="str">
        <f>IF($B813="", "", IF(IFERROR(INDEX(Meals!$C$11:$C$260, MATCH($B813, Meals!$B$11:$B$260, 0)), "")="", "", IFERROR(INDEX(Meals!$C$11:$C$260, MATCH($B813, Meals!$B$11:$B$260, 0)), "")))</f>
        <v/>
      </c>
      <c r="K813" s="4"/>
      <c r="L813" s="72" t="str">
        <f t="shared" si="187"/>
        <v/>
      </c>
      <c r="M813" s="73" t="str">
        <f t="shared" si="188"/>
        <v/>
      </c>
      <c r="N813" s="4"/>
      <c r="O813" s="78" t="str">
        <f t="shared" si="189"/>
        <v/>
      </c>
      <c r="P813" s="79" t="str">
        <f t="shared" si="190"/>
        <v/>
      </c>
      <c r="Q813" s="4"/>
      <c r="R813" s="90" t="str">
        <f t="shared" si="191"/>
        <v/>
      </c>
      <c r="S813" s="4"/>
      <c r="Y813" s="18" t="str">
        <f t="shared" si="192"/>
        <v/>
      </c>
      <c r="AA813" s="18" t="str">
        <f t="shared" si="183"/>
        <v/>
      </c>
      <c r="AB813" s="18" t="str">
        <f t="shared" si="184"/>
        <v/>
      </c>
      <c r="AC813" s="18" t="str">
        <f t="shared" si="193"/>
        <v/>
      </c>
      <c r="AD813" s="18" t="str">
        <f t="shared" si="193"/>
        <v/>
      </c>
      <c r="AE813" s="18" t="str">
        <f t="shared" si="194"/>
        <v/>
      </c>
      <c r="AG813" s="95" t="str">
        <f>IF($C813="", "", IF(IFERROR(INDEX(Ingredients!C$11:C$310, MATCH($C813, Ingredients!$B$11:$B$310, 0)), "")="", "", IFERROR(INDEX(Ingredients!C$11:C$310, MATCH($C813, Ingredients!$B$11:$B$310, 0)), "")))</f>
        <v/>
      </c>
      <c r="AH813" s="105" t="str">
        <f>IF($C813="", "", IF(IFERROR(INDEX(Ingredients!D$11:D$310, MATCH($C813, Ingredients!$B$11:$B$310, 0)), "")="", "", IFERROR(INDEX(Ingredients!D$11:D$310, MATCH($C813, Ingredients!$B$11:$B$310, 0)), "")))</f>
        <v/>
      </c>
      <c r="AI813" s="106" t="str">
        <f>IF($C813="", "", IF(IFERROR(INDEX(Ingredients!E$11:E$310, MATCH($C813, Ingredients!$B$11:$B$310, 0)), "")="", "", IFERROR(INDEX(Ingredients!E$11:E$310, MATCH($C813, Ingredients!$B$11:$B$310, 0)), "")))</f>
        <v/>
      </c>
      <c r="AJ813" s="108" t="str">
        <f>IF($C813="", "", IF(IFERROR(INDEX(Ingredients!F$11:F$310, MATCH($C813, Ingredients!$B$11:$B$310, 0)), "")="", "", IFERROR(INDEX(Ingredients!F$11:F$310, MATCH($C813, Ingredients!$B$11:$B$310, 0)), "")))</f>
        <v/>
      </c>
      <c r="AK813" s="106" t="str">
        <f>IF($C813="", "", IF(IFERROR(INDEX(Ingredients!G$11:G$310, MATCH($C813, Ingredients!$B$11:$B$310, 0)), "")="", "", IFERROR(INDEX(Ingredients!G$11:G$310, MATCH($C813, Ingredients!$B$11:$B$310, 0)), "")))</f>
        <v/>
      </c>
      <c r="AL813" s="79" t="str">
        <f>IF($C813="", "", IF(IFERROR(INDEX(Ingredients!H$11:H$310, MATCH($C813, Ingredients!$B$11:$B$310, 0)), "")="", "", IFERROR(INDEX(Ingredients!H$11:H$310, MATCH($C813, Ingredients!$B$11:$B$310, 0)), "")))</f>
        <v/>
      </c>
      <c r="AN813" s="83" t="str">
        <f t="shared" si="185"/>
        <v/>
      </c>
      <c r="AP813" s="114" t="str">
        <f t="shared" si="195"/>
        <v/>
      </c>
      <c r="AR813" s="117" t="str">
        <f>IF($C813="", "", IF(IFERROR(INDEX(Ingredients!$AI$11:$AI$310, MATCH($C813, Ingredients!$B$11:$B$310, 0)), "")="", "", IFERROR(INDEX(Ingredients!$AI$11:$AI$310, MATCH($C813, Ingredients!$B$11:$B$310, 0)), "")))</f>
        <v/>
      </c>
      <c r="AT813" s="120" t="str">
        <f t="shared" si="196"/>
        <v/>
      </c>
      <c r="AV813" s="90" t="str">
        <f t="shared" si="186"/>
        <v/>
      </c>
      <c r="AX813" s="90" t="str">
        <f>IF($AV813="", "", COUNTIF($AV$11:$AV$5010, "&lt;"&amp;$AV813)+1+COUNTIF($AV$11:$AV813, $AV813)-1)</f>
        <v/>
      </c>
      <c r="AZ813" s="111" t="str">
        <f>IF($B813="", "", SUMIF('Shopping List'!$AV$11:$AV$25, $B813, 'Shopping List'!$BN$11:$BN$25))</f>
        <v/>
      </c>
      <c r="BB813" s="117" t="str">
        <f t="shared" si="197"/>
        <v/>
      </c>
    </row>
    <row r="814" spans="1:54" x14ac:dyDescent="0.25">
      <c r="A814" s="4"/>
      <c r="B814" s="37"/>
      <c r="C814" s="124"/>
      <c r="D814" s="39"/>
      <c r="E814" s="125"/>
      <c r="F814" s="48"/>
      <c r="G814" s="4"/>
      <c r="H814" s="4"/>
      <c r="I814" s="95" t="str">
        <f>IF($C814="", "", IF(IFERROR(INDEX(Ingredients!$C$11:$C$310, MATCH($C814, Ingredients!$B$11:$B$310, 0)), "")="", "", IFERROR(INDEX(Ingredients!$C$11:$C$310, MATCH($C814, Ingredients!$B$11:$B$310, 0)), "")))</f>
        <v/>
      </c>
      <c r="J814" s="73" t="str">
        <f>IF($B814="", "", IF(IFERROR(INDEX(Meals!$C$11:$C$260, MATCH($B814, Meals!$B$11:$B$260, 0)), "")="", "", IFERROR(INDEX(Meals!$C$11:$C$260, MATCH($B814, Meals!$B$11:$B$260, 0)), "")))</f>
        <v/>
      </c>
      <c r="K814" s="4"/>
      <c r="L814" s="72" t="str">
        <f t="shared" si="187"/>
        <v/>
      </c>
      <c r="M814" s="73" t="str">
        <f t="shared" si="188"/>
        <v/>
      </c>
      <c r="N814" s="4"/>
      <c r="O814" s="78" t="str">
        <f t="shared" si="189"/>
        <v/>
      </c>
      <c r="P814" s="79" t="str">
        <f t="shared" si="190"/>
        <v/>
      </c>
      <c r="Q814" s="4"/>
      <c r="R814" s="90" t="str">
        <f t="shared" si="191"/>
        <v/>
      </c>
      <c r="S814" s="4"/>
      <c r="Y814" s="18" t="str">
        <f t="shared" si="192"/>
        <v/>
      </c>
      <c r="AA814" s="18" t="str">
        <f t="shared" si="183"/>
        <v/>
      </c>
      <c r="AB814" s="18" t="str">
        <f t="shared" si="184"/>
        <v/>
      </c>
      <c r="AC814" s="18" t="str">
        <f t="shared" si="193"/>
        <v/>
      </c>
      <c r="AD814" s="18" t="str">
        <f t="shared" si="193"/>
        <v/>
      </c>
      <c r="AE814" s="18" t="str">
        <f t="shared" si="194"/>
        <v/>
      </c>
      <c r="AG814" s="95" t="str">
        <f>IF($C814="", "", IF(IFERROR(INDEX(Ingredients!C$11:C$310, MATCH($C814, Ingredients!$B$11:$B$310, 0)), "")="", "", IFERROR(INDEX(Ingredients!C$11:C$310, MATCH($C814, Ingredients!$B$11:$B$310, 0)), "")))</f>
        <v/>
      </c>
      <c r="AH814" s="105" t="str">
        <f>IF($C814="", "", IF(IFERROR(INDEX(Ingredients!D$11:D$310, MATCH($C814, Ingredients!$B$11:$B$310, 0)), "")="", "", IFERROR(INDEX(Ingredients!D$11:D$310, MATCH($C814, Ingredients!$B$11:$B$310, 0)), "")))</f>
        <v/>
      </c>
      <c r="AI814" s="106" t="str">
        <f>IF($C814="", "", IF(IFERROR(INDEX(Ingredients!E$11:E$310, MATCH($C814, Ingredients!$B$11:$B$310, 0)), "")="", "", IFERROR(INDEX(Ingredients!E$11:E$310, MATCH($C814, Ingredients!$B$11:$B$310, 0)), "")))</f>
        <v/>
      </c>
      <c r="AJ814" s="108" t="str">
        <f>IF($C814="", "", IF(IFERROR(INDEX(Ingredients!F$11:F$310, MATCH($C814, Ingredients!$B$11:$B$310, 0)), "")="", "", IFERROR(INDEX(Ingredients!F$11:F$310, MATCH($C814, Ingredients!$B$11:$B$310, 0)), "")))</f>
        <v/>
      </c>
      <c r="AK814" s="106" t="str">
        <f>IF($C814="", "", IF(IFERROR(INDEX(Ingredients!G$11:G$310, MATCH($C814, Ingredients!$B$11:$B$310, 0)), "")="", "", IFERROR(INDEX(Ingredients!G$11:G$310, MATCH($C814, Ingredients!$B$11:$B$310, 0)), "")))</f>
        <v/>
      </c>
      <c r="AL814" s="79" t="str">
        <f>IF($C814="", "", IF(IFERROR(INDEX(Ingredients!H$11:H$310, MATCH($C814, Ingredients!$B$11:$B$310, 0)), "")="", "", IFERROR(INDEX(Ingredients!H$11:H$310, MATCH($C814, Ingredients!$B$11:$B$310, 0)), "")))</f>
        <v/>
      </c>
      <c r="AN814" s="83" t="str">
        <f t="shared" si="185"/>
        <v/>
      </c>
      <c r="AP814" s="114" t="str">
        <f t="shared" si="195"/>
        <v/>
      </c>
      <c r="AR814" s="117" t="str">
        <f>IF($C814="", "", IF(IFERROR(INDEX(Ingredients!$AI$11:$AI$310, MATCH($C814, Ingredients!$B$11:$B$310, 0)), "")="", "", IFERROR(INDEX(Ingredients!$AI$11:$AI$310, MATCH($C814, Ingredients!$B$11:$B$310, 0)), "")))</f>
        <v/>
      </c>
      <c r="AT814" s="120" t="str">
        <f t="shared" si="196"/>
        <v/>
      </c>
      <c r="AV814" s="90" t="str">
        <f t="shared" si="186"/>
        <v/>
      </c>
      <c r="AX814" s="90" t="str">
        <f>IF($AV814="", "", COUNTIF($AV$11:$AV$5010, "&lt;"&amp;$AV814)+1+COUNTIF($AV$11:$AV814, $AV814)-1)</f>
        <v/>
      </c>
      <c r="AZ814" s="111" t="str">
        <f>IF($B814="", "", SUMIF('Shopping List'!$AV$11:$AV$25, $B814, 'Shopping List'!$BN$11:$BN$25))</f>
        <v/>
      </c>
      <c r="BB814" s="117" t="str">
        <f t="shared" si="197"/>
        <v/>
      </c>
    </row>
    <row r="815" spans="1:54" x14ac:dyDescent="0.25">
      <c r="A815" s="4"/>
      <c r="B815" s="37"/>
      <c r="C815" s="124"/>
      <c r="D815" s="39"/>
      <c r="E815" s="125"/>
      <c r="F815" s="48"/>
      <c r="G815" s="4"/>
      <c r="H815" s="4"/>
      <c r="I815" s="95" t="str">
        <f>IF($C815="", "", IF(IFERROR(INDEX(Ingredients!$C$11:$C$310, MATCH($C815, Ingredients!$B$11:$B$310, 0)), "")="", "", IFERROR(INDEX(Ingredients!$C$11:$C$310, MATCH($C815, Ingredients!$B$11:$B$310, 0)), "")))</f>
        <v/>
      </c>
      <c r="J815" s="73" t="str">
        <f>IF($B815="", "", IF(IFERROR(INDEX(Meals!$C$11:$C$260, MATCH($B815, Meals!$B$11:$B$260, 0)), "")="", "", IFERROR(INDEX(Meals!$C$11:$C$260, MATCH($B815, Meals!$B$11:$B$260, 0)), "")))</f>
        <v/>
      </c>
      <c r="K815" s="4"/>
      <c r="L815" s="72" t="str">
        <f t="shared" si="187"/>
        <v/>
      </c>
      <c r="M815" s="73" t="str">
        <f t="shared" si="188"/>
        <v/>
      </c>
      <c r="N815" s="4"/>
      <c r="O815" s="78" t="str">
        <f t="shared" si="189"/>
        <v/>
      </c>
      <c r="P815" s="79" t="str">
        <f t="shared" si="190"/>
        <v/>
      </c>
      <c r="Q815" s="4"/>
      <c r="R815" s="90" t="str">
        <f t="shared" si="191"/>
        <v/>
      </c>
      <c r="S815" s="4"/>
      <c r="Y815" s="18" t="str">
        <f t="shared" si="192"/>
        <v/>
      </c>
      <c r="AA815" s="18" t="str">
        <f t="shared" si="183"/>
        <v/>
      </c>
      <c r="AB815" s="18" t="str">
        <f t="shared" si="184"/>
        <v/>
      </c>
      <c r="AC815" s="18" t="str">
        <f t="shared" si="193"/>
        <v/>
      </c>
      <c r="AD815" s="18" t="str">
        <f t="shared" si="193"/>
        <v/>
      </c>
      <c r="AE815" s="18" t="str">
        <f t="shared" si="194"/>
        <v/>
      </c>
      <c r="AG815" s="95" t="str">
        <f>IF($C815="", "", IF(IFERROR(INDEX(Ingredients!C$11:C$310, MATCH($C815, Ingredients!$B$11:$B$310, 0)), "")="", "", IFERROR(INDEX(Ingredients!C$11:C$310, MATCH($C815, Ingredients!$B$11:$B$310, 0)), "")))</f>
        <v/>
      </c>
      <c r="AH815" s="105" t="str">
        <f>IF($C815="", "", IF(IFERROR(INDEX(Ingredients!D$11:D$310, MATCH($C815, Ingredients!$B$11:$B$310, 0)), "")="", "", IFERROR(INDEX(Ingredients!D$11:D$310, MATCH($C815, Ingredients!$B$11:$B$310, 0)), "")))</f>
        <v/>
      </c>
      <c r="AI815" s="106" t="str">
        <f>IF($C815="", "", IF(IFERROR(INDEX(Ingredients!E$11:E$310, MATCH($C815, Ingredients!$B$11:$B$310, 0)), "")="", "", IFERROR(INDEX(Ingredients!E$11:E$310, MATCH($C815, Ingredients!$B$11:$B$310, 0)), "")))</f>
        <v/>
      </c>
      <c r="AJ815" s="108" t="str">
        <f>IF($C815="", "", IF(IFERROR(INDEX(Ingredients!F$11:F$310, MATCH($C815, Ingredients!$B$11:$B$310, 0)), "")="", "", IFERROR(INDEX(Ingredients!F$11:F$310, MATCH($C815, Ingredients!$B$11:$B$310, 0)), "")))</f>
        <v/>
      </c>
      <c r="AK815" s="106" t="str">
        <f>IF($C815="", "", IF(IFERROR(INDEX(Ingredients!G$11:G$310, MATCH($C815, Ingredients!$B$11:$B$310, 0)), "")="", "", IFERROR(INDEX(Ingredients!G$11:G$310, MATCH($C815, Ingredients!$B$11:$B$310, 0)), "")))</f>
        <v/>
      </c>
      <c r="AL815" s="79" t="str">
        <f>IF($C815="", "", IF(IFERROR(INDEX(Ingredients!H$11:H$310, MATCH($C815, Ingredients!$B$11:$B$310, 0)), "")="", "", IFERROR(INDEX(Ingredients!H$11:H$310, MATCH($C815, Ingredients!$B$11:$B$310, 0)), "")))</f>
        <v/>
      </c>
      <c r="AN815" s="83" t="str">
        <f t="shared" si="185"/>
        <v/>
      </c>
      <c r="AP815" s="114" t="str">
        <f t="shared" si="195"/>
        <v/>
      </c>
      <c r="AR815" s="117" t="str">
        <f>IF($C815="", "", IF(IFERROR(INDEX(Ingredients!$AI$11:$AI$310, MATCH($C815, Ingredients!$B$11:$B$310, 0)), "")="", "", IFERROR(INDEX(Ingredients!$AI$11:$AI$310, MATCH($C815, Ingredients!$B$11:$B$310, 0)), "")))</f>
        <v/>
      </c>
      <c r="AT815" s="120" t="str">
        <f t="shared" si="196"/>
        <v/>
      </c>
      <c r="AV815" s="90" t="str">
        <f t="shared" si="186"/>
        <v/>
      </c>
      <c r="AX815" s="90" t="str">
        <f>IF($AV815="", "", COUNTIF($AV$11:$AV$5010, "&lt;"&amp;$AV815)+1+COUNTIF($AV$11:$AV815, $AV815)-1)</f>
        <v/>
      </c>
      <c r="AZ815" s="111" t="str">
        <f>IF($B815="", "", SUMIF('Shopping List'!$AV$11:$AV$25, $B815, 'Shopping List'!$BN$11:$BN$25))</f>
        <v/>
      </c>
      <c r="BB815" s="117" t="str">
        <f t="shared" si="197"/>
        <v/>
      </c>
    </row>
    <row r="816" spans="1:54" x14ac:dyDescent="0.25">
      <c r="A816" s="4"/>
      <c r="B816" s="37"/>
      <c r="C816" s="124"/>
      <c r="D816" s="39"/>
      <c r="E816" s="125"/>
      <c r="F816" s="48"/>
      <c r="G816" s="4"/>
      <c r="H816" s="4"/>
      <c r="I816" s="95" t="str">
        <f>IF($C816="", "", IF(IFERROR(INDEX(Ingredients!$C$11:$C$310, MATCH($C816, Ingredients!$B$11:$B$310, 0)), "")="", "", IFERROR(INDEX(Ingredients!$C$11:$C$310, MATCH($C816, Ingredients!$B$11:$B$310, 0)), "")))</f>
        <v/>
      </c>
      <c r="J816" s="73" t="str">
        <f>IF($B816="", "", IF(IFERROR(INDEX(Meals!$C$11:$C$260, MATCH($B816, Meals!$B$11:$B$260, 0)), "")="", "", IFERROR(INDEX(Meals!$C$11:$C$260, MATCH($B816, Meals!$B$11:$B$260, 0)), "")))</f>
        <v/>
      </c>
      <c r="K816" s="4"/>
      <c r="L816" s="72" t="str">
        <f t="shared" si="187"/>
        <v/>
      </c>
      <c r="M816" s="73" t="str">
        <f t="shared" si="188"/>
        <v/>
      </c>
      <c r="N816" s="4"/>
      <c r="O816" s="78" t="str">
        <f t="shared" si="189"/>
        <v/>
      </c>
      <c r="P816" s="79" t="str">
        <f t="shared" si="190"/>
        <v/>
      </c>
      <c r="Q816" s="4"/>
      <c r="R816" s="90" t="str">
        <f t="shared" si="191"/>
        <v/>
      </c>
      <c r="S816" s="4"/>
      <c r="Y816" s="18" t="str">
        <f t="shared" si="192"/>
        <v/>
      </c>
      <c r="AA816" s="18" t="str">
        <f t="shared" si="183"/>
        <v/>
      </c>
      <c r="AB816" s="18" t="str">
        <f t="shared" si="184"/>
        <v/>
      </c>
      <c r="AC816" s="18" t="str">
        <f t="shared" si="193"/>
        <v/>
      </c>
      <c r="AD816" s="18" t="str">
        <f t="shared" si="193"/>
        <v/>
      </c>
      <c r="AE816" s="18" t="str">
        <f t="shared" si="194"/>
        <v/>
      </c>
      <c r="AG816" s="95" t="str">
        <f>IF($C816="", "", IF(IFERROR(INDEX(Ingredients!C$11:C$310, MATCH($C816, Ingredients!$B$11:$B$310, 0)), "")="", "", IFERROR(INDEX(Ingredients!C$11:C$310, MATCH($C816, Ingredients!$B$11:$B$310, 0)), "")))</f>
        <v/>
      </c>
      <c r="AH816" s="105" t="str">
        <f>IF($C816="", "", IF(IFERROR(INDEX(Ingredients!D$11:D$310, MATCH($C816, Ingredients!$B$11:$B$310, 0)), "")="", "", IFERROR(INDEX(Ingredients!D$11:D$310, MATCH($C816, Ingredients!$B$11:$B$310, 0)), "")))</f>
        <v/>
      </c>
      <c r="AI816" s="106" t="str">
        <f>IF($C816="", "", IF(IFERROR(INDEX(Ingredients!E$11:E$310, MATCH($C816, Ingredients!$B$11:$B$310, 0)), "")="", "", IFERROR(INDEX(Ingredients!E$11:E$310, MATCH($C816, Ingredients!$B$11:$B$310, 0)), "")))</f>
        <v/>
      </c>
      <c r="AJ816" s="108" t="str">
        <f>IF($C816="", "", IF(IFERROR(INDEX(Ingredients!F$11:F$310, MATCH($C816, Ingredients!$B$11:$B$310, 0)), "")="", "", IFERROR(INDEX(Ingredients!F$11:F$310, MATCH($C816, Ingredients!$B$11:$B$310, 0)), "")))</f>
        <v/>
      </c>
      <c r="AK816" s="106" t="str">
        <f>IF($C816="", "", IF(IFERROR(INDEX(Ingredients!G$11:G$310, MATCH($C816, Ingredients!$B$11:$B$310, 0)), "")="", "", IFERROR(INDEX(Ingredients!G$11:G$310, MATCH($C816, Ingredients!$B$11:$B$310, 0)), "")))</f>
        <v/>
      </c>
      <c r="AL816" s="79" t="str">
        <f>IF($C816="", "", IF(IFERROR(INDEX(Ingredients!H$11:H$310, MATCH($C816, Ingredients!$B$11:$B$310, 0)), "")="", "", IFERROR(INDEX(Ingredients!H$11:H$310, MATCH($C816, Ingredients!$B$11:$B$310, 0)), "")))</f>
        <v/>
      </c>
      <c r="AN816" s="83" t="str">
        <f t="shared" si="185"/>
        <v/>
      </c>
      <c r="AP816" s="114" t="str">
        <f t="shared" si="195"/>
        <v/>
      </c>
      <c r="AR816" s="117" t="str">
        <f>IF($C816="", "", IF(IFERROR(INDEX(Ingredients!$AI$11:$AI$310, MATCH($C816, Ingredients!$B$11:$B$310, 0)), "")="", "", IFERROR(INDEX(Ingredients!$AI$11:$AI$310, MATCH($C816, Ingredients!$B$11:$B$310, 0)), "")))</f>
        <v/>
      </c>
      <c r="AT816" s="120" t="str">
        <f t="shared" si="196"/>
        <v/>
      </c>
      <c r="AV816" s="90" t="str">
        <f t="shared" si="186"/>
        <v/>
      </c>
      <c r="AX816" s="90" t="str">
        <f>IF($AV816="", "", COUNTIF($AV$11:$AV$5010, "&lt;"&amp;$AV816)+1+COUNTIF($AV$11:$AV816, $AV816)-1)</f>
        <v/>
      </c>
      <c r="AZ816" s="111" t="str">
        <f>IF($B816="", "", SUMIF('Shopping List'!$AV$11:$AV$25, $B816, 'Shopping List'!$BN$11:$BN$25))</f>
        <v/>
      </c>
      <c r="BB816" s="117" t="str">
        <f t="shared" si="197"/>
        <v/>
      </c>
    </row>
    <row r="817" spans="1:54" x14ac:dyDescent="0.25">
      <c r="A817" s="4"/>
      <c r="B817" s="37"/>
      <c r="C817" s="124"/>
      <c r="D817" s="39"/>
      <c r="E817" s="125"/>
      <c r="F817" s="48"/>
      <c r="G817" s="4"/>
      <c r="H817" s="4"/>
      <c r="I817" s="95" t="str">
        <f>IF($C817="", "", IF(IFERROR(INDEX(Ingredients!$C$11:$C$310, MATCH($C817, Ingredients!$B$11:$B$310, 0)), "")="", "", IFERROR(INDEX(Ingredients!$C$11:$C$310, MATCH($C817, Ingredients!$B$11:$B$310, 0)), "")))</f>
        <v/>
      </c>
      <c r="J817" s="73" t="str">
        <f>IF($B817="", "", IF(IFERROR(INDEX(Meals!$C$11:$C$260, MATCH($B817, Meals!$B$11:$B$260, 0)), "")="", "", IFERROR(INDEX(Meals!$C$11:$C$260, MATCH($B817, Meals!$B$11:$B$260, 0)), "")))</f>
        <v/>
      </c>
      <c r="K817" s="4"/>
      <c r="L817" s="72" t="str">
        <f t="shared" si="187"/>
        <v/>
      </c>
      <c r="M817" s="73" t="str">
        <f t="shared" si="188"/>
        <v/>
      </c>
      <c r="N817" s="4"/>
      <c r="O817" s="78" t="str">
        <f t="shared" si="189"/>
        <v/>
      </c>
      <c r="P817" s="79" t="str">
        <f t="shared" si="190"/>
        <v/>
      </c>
      <c r="Q817" s="4"/>
      <c r="R817" s="90" t="str">
        <f t="shared" si="191"/>
        <v/>
      </c>
      <c r="S817" s="4"/>
      <c r="Y817" s="18" t="str">
        <f t="shared" si="192"/>
        <v/>
      </c>
      <c r="AA817" s="18" t="str">
        <f t="shared" si="183"/>
        <v/>
      </c>
      <c r="AB817" s="18" t="str">
        <f t="shared" si="184"/>
        <v/>
      </c>
      <c r="AC817" s="18" t="str">
        <f t="shared" si="193"/>
        <v/>
      </c>
      <c r="AD817" s="18" t="str">
        <f t="shared" si="193"/>
        <v/>
      </c>
      <c r="AE817" s="18" t="str">
        <f t="shared" si="194"/>
        <v/>
      </c>
      <c r="AG817" s="95" t="str">
        <f>IF($C817="", "", IF(IFERROR(INDEX(Ingredients!C$11:C$310, MATCH($C817, Ingredients!$B$11:$B$310, 0)), "")="", "", IFERROR(INDEX(Ingredients!C$11:C$310, MATCH($C817, Ingredients!$B$11:$B$310, 0)), "")))</f>
        <v/>
      </c>
      <c r="AH817" s="105" t="str">
        <f>IF($C817="", "", IF(IFERROR(INDEX(Ingredients!D$11:D$310, MATCH($C817, Ingredients!$B$11:$B$310, 0)), "")="", "", IFERROR(INDEX(Ingredients!D$11:D$310, MATCH($C817, Ingredients!$B$11:$B$310, 0)), "")))</f>
        <v/>
      </c>
      <c r="AI817" s="106" t="str">
        <f>IF($C817="", "", IF(IFERROR(INDEX(Ingredients!E$11:E$310, MATCH($C817, Ingredients!$B$11:$B$310, 0)), "")="", "", IFERROR(INDEX(Ingredients!E$11:E$310, MATCH($C817, Ingredients!$B$11:$B$310, 0)), "")))</f>
        <v/>
      </c>
      <c r="AJ817" s="108" t="str">
        <f>IF($C817="", "", IF(IFERROR(INDEX(Ingredients!F$11:F$310, MATCH($C817, Ingredients!$B$11:$B$310, 0)), "")="", "", IFERROR(INDEX(Ingredients!F$11:F$310, MATCH($C817, Ingredients!$B$11:$B$310, 0)), "")))</f>
        <v/>
      </c>
      <c r="AK817" s="106" t="str">
        <f>IF($C817="", "", IF(IFERROR(INDEX(Ingredients!G$11:G$310, MATCH($C817, Ingredients!$B$11:$B$310, 0)), "")="", "", IFERROR(INDEX(Ingredients!G$11:G$310, MATCH($C817, Ingredients!$B$11:$B$310, 0)), "")))</f>
        <v/>
      </c>
      <c r="AL817" s="79" t="str">
        <f>IF($C817="", "", IF(IFERROR(INDEX(Ingredients!H$11:H$310, MATCH($C817, Ingredients!$B$11:$B$310, 0)), "")="", "", IFERROR(INDEX(Ingredients!H$11:H$310, MATCH($C817, Ingredients!$B$11:$B$310, 0)), "")))</f>
        <v/>
      </c>
      <c r="AN817" s="83" t="str">
        <f t="shared" si="185"/>
        <v/>
      </c>
      <c r="AP817" s="114" t="str">
        <f t="shared" si="195"/>
        <v/>
      </c>
      <c r="AR817" s="117" t="str">
        <f>IF($C817="", "", IF(IFERROR(INDEX(Ingredients!$AI$11:$AI$310, MATCH($C817, Ingredients!$B$11:$B$310, 0)), "")="", "", IFERROR(INDEX(Ingredients!$AI$11:$AI$310, MATCH($C817, Ingredients!$B$11:$B$310, 0)), "")))</f>
        <v/>
      </c>
      <c r="AT817" s="120" t="str">
        <f t="shared" si="196"/>
        <v/>
      </c>
      <c r="AV817" s="90" t="str">
        <f t="shared" si="186"/>
        <v/>
      </c>
      <c r="AX817" s="90" t="str">
        <f>IF($AV817="", "", COUNTIF($AV$11:$AV$5010, "&lt;"&amp;$AV817)+1+COUNTIF($AV$11:$AV817, $AV817)-1)</f>
        <v/>
      </c>
      <c r="AZ817" s="111" t="str">
        <f>IF($B817="", "", SUMIF('Shopping List'!$AV$11:$AV$25, $B817, 'Shopping List'!$BN$11:$BN$25))</f>
        <v/>
      </c>
      <c r="BB817" s="117" t="str">
        <f t="shared" si="197"/>
        <v/>
      </c>
    </row>
    <row r="818" spans="1:54" x14ac:dyDescent="0.25">
      <c r="A818" s="4"/>
      <c r="B818" s="37"/>
      <c r="C818" s="124"/>
      <c r="D818" s="39"/>
      <c r="E818" s="125"/>
      <c r="F818" s="48"/>
      <c r="G818" s="4"/>
      <c r="H818" s="4"/>
      <c r="I818" s="95" t="str">
        <f>IF($C818="", "", IF(IFERROR(INDEX(Ingredients!$C$11:$C$310, MATCH($C818, Ingredients!$B$11:$B$310, 0)), "")="", "", IFERROR(INDEX(Ingredients!$C$11:$C$310, MATCH($C818, Ingredients!$B$11:$B$310, 0)), "")))</f>
        <v/>
      </c>
      <c r="J818" s="73" t="str">
        <f>IF($B818="", "", IF(IFERROR(INDEX(Meals!$C$11:$C$260, MATCH($B818, Meals!$B$11:$B$260, 0)), "")="", "", IFERROR(INDEX(Meals!$C$11:$C$260, MATCH($B818, Meals!$B$11:$B$260, 0)), "")))</f>
        <v/>
      </c>
      <c r="K818" s="4"/>
      <c r="L818" s="72" t="str">
        <f t="shared" si="187"/>
        <v/>
      </c>
      <c r="M818" s="73" t="str">
        <f t="shared" si="188"/>
        <v/>
      </c>
      <c r="N818" s="4"/>
      <c r="O818" s="78" t="str">
        <f t="shared" si="189"/>
        <v/>
      </c>
      <c r="P818" s="79" t="str">
        <f t="shared" si="190"/>
        <v/>
      </c>
      <c r="Q818" s="4"/>
      <c r="R818" s="90" t="str">
        <f t="shared" si="191"/>
        <v/>
      </c>
      <c r="S818" s="4"/>
      <c r="Y818" s="18" t="str">
        <f t="shared" si="192"/>
        <v/>
      </c>
      <c r="AA818" s="18" t="str">
        <f t="shared" si="183"/>
        <v/>
      </c>
      <c r="AB818" s="18" t="str">
        <f t="shared" si="184"/>
        <v/>
      </c>
      <c r="AC818" s="18" t="str">
        <f t="shared" si="193"/>
        <v/>
      </c>
      <c r="AD818" s="18" t="str">
        <f t="shared" si="193"/>
        <v/>
      </c>
      <c r="AE818" s="18" t="str">
        <f t="shared" si="194"/>
        <v/>
      </c>
      <c r="AG818" s="95" t="str">
        <f>IF($C818="", "", IF(IFERROR(INDEX(Ingredients!C$11:C$310, MATCH($C818, Ingredients!$B$11:$B$310, 0)), "")="", "", IFERROR(INDEX(Ingredients!C$11:C$310, MATCH($C818, Ingredients!$B$11:$B$310, 0)), "")))</f>
        <v/>
      </c>
      <c r="AH818" s="105" t="str">
        <f>IF($C818="", "", IF(IFERROR(INDEX(Ingredients!D$11:D$310, MATCH($C818, Ingredients!$B$11:$B$310, 0)), "")="", "", IFERROR(INDEX(Ingredients!D$11:D$310, MATCH($C818, Ingredients!$B$11:$B$310, 0)), "")))</f>
        <v/>
      </c>
      <c r="AI818" s="106" t="str">
        <f>IF($C818="", "", IF(IFERROR(INDEX(Ingredients!E$11:E$310, MATCH($C818, Ingredients!$B$11:$B$310, 0)), "")="", "", IFERROR(INDEX(Ingredients!E$11:E$310, MATCH($C818, Ingredients!$B$11:$B$310, 0)), "")))</f>
        <v/>
      </c>
      <c r="AJ818" s="108" t="str">
        <f>IF($C818="", "", IF(IFERROR(INDEX(Ingredients!F$11:F$310, MATCH($C818, Ingredients!$B$11:$B$310, 0)), "")="", "", IFERROR(INDEX(Ingredients!F$11:F$310, MATCH($C818, Ingredients!$B$11:$B$310, 0)), "")))</f>
        <v/>
      </c>
      <c r="AK818" s="106" t="str">
        <f>IF($C818="", "", IF(IFERROR(INDEX(Ingredients!G$11:G$310, MATCH($C818, Ingredients!$B$11:$B$310, 0)), "")="", "", IFERROR(INDEX(Ingredients!G$11:G$310, MATCH($C818, Ingredients!$B$11:$B$310, 0)), "")))</f>
        <v/>
      </c>
      <c r="AL818" s="79" t="str">
        <f>IF($C818="", "", IF(IFERROR(INDEX(Ingredients!H$11:H$310, MATCH($C818, Ingredients!$B$11:$B$310, 0)), "")="", "", IFERROR(INDEX(Ingredients!H$11:H$310, MATCH($C818, Ingredients!$B$11:$B$310, 0)), "")))</f>
        <v/>
      </c>
      <c r="AN818" s="83" t="str">
        <f t="shared" si="185"/>
        <v/>
      </c>
      <c r="AP818" s="114" t="str">
        <f t="shared" si="195"/>
        <v/>
      </c>
      <c r="AR818" s="117" t="str">
        <f>IF($C818="", "", IF(IFERROR(INDEX(Ingredients!$AI$11:$AI$310, MATCH($C818, Ingredients!$B$11:$B$310, 0)), "")="", "", IFERROR(INDEX(Ingredients!$AI$11:$AI$310, MATCH($C818, Ingredients!$B$11:$B$310, 0)), "")))</f>
        <v/>
      </c>
      <c r="AT818" s="120" t="str">
        <f t="shared" si="196"/>
        <v/>
      </c>
      <c r="AV818" s="90" t="str">
        <f t="shared" si="186"/>
        <v/>
      </c>
      <c r="AX818" s="90" t="str">
        <f>IF($AV818="", "", COUNTIF($AV$11:$AV$5010, "&lt;"&amp;$AV818)+1+COUNTIF($AV$11:$AV818, $AV818)-1)</f>
        <v/>
      </c>
      <c r="AZ818" s="111" t="str">
        <f>IF($B818="", "", SUMIF('Shopping List'!$AV$11:$AV$25, $B818, 'Shopping List'!$BN$11:$BN$25))</f>
        <v/>
      </c>
      <c r="BB818" s="117" t="str">
        <f t="shared" si="197"/>
        <v/>
      </c>
    </row>
    <row r="819" spans="1:54" x14ac:dyDescent="0.25">
      <c r="A819" s="4"/>
      <c r="B819" s="37"/>
      <c r="C819" s="124"/>
      <c r="D819" s="39"/>
      <c r="E819" s="125"/>
      <c r="F819" s="48"/>
      <c r="G819" s="4"/>
      <c r="H819" s="4"/>
      <c r="I819" s="95" t="str">
        <f>IF($C819="", "", IF(IFERROR(INDEX(Ingredients!$C$11:$C$310, MATCH($C819, Ingredients!$B$11:$B$310, 0)), "")="", "", IFERROR(INDEX(Ingredients!$C$11:$C$310, MATCH($C819, Ingredients!$B$11:$B$310, 0)), "")))</f>
        <v/>
      </c>
      <c r="J819" s="73" t="str">
        <f>IF($B819="", "", IF(IFERROR(INDEX(Meals!$C$11:$C$260, MATCH($B819, Meals!$B$11:$B$260, 0)), "")="", "", IFERROR(INDEX(Meals!$C$11:$C$260, MATCH($B819, Meals!$B$11:$B$260, 0)), "")))</f>
        <v/>
      </c>
      <c r="K819" s="4"/>
      <c r="L819" s="72" t="str">
        <f t="shared" si="187"/>
        <v/>
      </c>
      <c r="M819" s="73" t="str">
        <f t="shared" si="188"/>
        <v/>
      </c>
      <c r="N819" s="4"/>
      <c r="O819" s="78" t="str">
        <f t="shared" si="189"/>
        <v/>
      </c>
      <c r="P819" s="79" t="str">
        <f t="shared" si="190"/>
        <v/>
      </c>
      <c r="Q819" s="4"/>
      <c r="R819" s="90" t="str">
        <f t="shared" si="191"/>
        <v/>
      </c>
      <c r="S819" s="4"/>
      <c r="Y819" s="18" t="str">
        <f t="shared" si="192"/>
        <v/>
      </c>
      <c r="AA819" s="18" t="str">
        <f t="shared" si="183"/>
        <v/>
      </c>
      <c r="AB819" s="18" t="str">
        <f t="shared" si="184"/>
        <v/>
      </c>
      <c r="AC819" s="18" t="str">
        <f t="shared" si="193"/>
        <v/>
      </c>
      <c r="AD819" s="18" t="str">
        <f t="shared" si="193"/>
        <v/>
      </c>
      <c r="AE819" s="18" t="str">
        <f t="shared" si="194"/>
        <v/>
      </c>
      <c r="AG819" s="95" t="str">
        <f>IF($C819="", "", IF(IFERROR(INDEX(Ingredients!C$11:C$310, MATCH($C819, Ingredients!$B$11:$B$310, 0)), "")="", "", IFERROR(INDEX(Ingredients!C$11:C$310, MATCH($C819, Ingredients!$B$11:$B$310, 0)), "")))</f>
        <v/>
      </c>
      <c r="AH819" s="105" t="str">
        <f>IF($C819="", "", IF(IFERROR(INDEX(Ingredients!D$11:D$310, MATCH($C819, Ingredients!$B$11:$B$310, 0)), "")="", "", IFERROR(INDEX(Ingredients!D$11:D$310, MATCH($C819, Ingredients!$B$11:$B$310, 0)), "")))</f>
        <v/>
      </c>
      <c r="AI819" s="106" t="str">
        <f>IF($C819="", "", IF(IFERROR(INDEX(Ingredients!E$11:E$310, MATCH($C819, Ingredients!$B$11:$B$310, 0)), "")="", "", IFERROR(INDEX(Ingredients!E$11:E$310, MATCH($C819, Ingredients!$B$11:$B$310, 0)), "")))</f>
        <v/>
      </c>
      <c r="AJ819" s="108" t="str">
        <f>IF($C819="", "", IF(IFERROR(INDEX(Ingredients!F$11:F$310, MATCH($C819, Ingredients!$B$11:$B$310, 0)), "")="", "", IFERROR(INDEX(Ingredients!F$11:F$310, MATCH($C819, Ingredients!$B$11:$B$310, 0)), "")))</f>
        <v/>
      </c>
      <c r="AK819" s="106" t="str">
        <f>IF($C819="", "", IF(IFERROR(INDEX(Ingredients!G$11:G$310, MATCH($C819, Ingredients!$B$11:$B$310, 0)), "")="", "", IFERROR(INDEX(Ingredients!G$11:G$310, MATCH($C819, Ingredients!$B$11:$B$310, 0)), "")))</f>
        <v/>
      </c>
      <c r="AL819" s="79" t="str">
        <f>IF($C819="", "", IF(IFERROR(INDEX(Ingredients!H$11:H$310, MATCH($C819, Ingredients!$B$11:$B$310, 0)), "")="", "", IFERROR(INDEX(Ingredients!H$11:H$310, MATCH($C819, Ingredients!$B$11:$B$310, 0)), "")))</f>
        <v/>
      </c>
      <c r="AN819" s="83" t="str">
        <f t="shared" si="185"/>
        <v/>
      </c>
      <c r="AP819" s="114" t="str">
        <f t="shared" si="195"/>
        <v/>
      </c>
      <c r="AR819" s="117" t="str">
        <f>IF($C819="", "", IF(IFERROR(INDEX(Ingredients!$AI$11:$AI$310, MATCH($C819, Ingredients!$B$11:$B$310, 0)), "")="", "", IFERROR(INDEX(Ingredients!$AI$11:$AI$310, MATCH($C819, Ingredients!$B$11:$B$310, 0)), "")))</f>
        <v/>
      </c>
      <c r="AT819" s="120" t="str">
        <f t="shared" si="196"/>
        <v/>
      </c>
      <c r="AV819" s="90" t="str">
        <f t="shared" si="186"/>
        <v/>
      </c>
      <c r="AX819" s="90" t="str">
        <f>IF($AV819="", "", COUNTIF($AV$11:$AV$5010, "&lt;"&amp;$AV819)+1+COUNTIF($AV$11:$AV819, $AV819)-1)</f>
        <v/>
      </c>
      <c r="AZ819" s="111" t="str">
        <f>IF($B819="", "", SUMIF('Shopping List'!$AV$11:$AV$25, $B819, 'Shopping List'!$BN$11:$BN$25))</f>
        <v/>
      </c>
      <c r="BB819" s="117" t="str">
        <f t="shared" si="197"/>
        <v/>
      </c>
    </row>
    <row r="820" spans="1:54" x14ac:dyDescent="0.25">
      <c r="A820" s="4"/>
      <c r="B820" s="37"/>
      <c r="C820" s="124"/>
      <c r="D820" s="39"/>
      <c r="E820" s="125"/>
      <c r="F820" s="48"/>
      <c r="G820" s="4"/>
      <c r="H820" s="4"/>
      <c r="I820" s="95" t="str">
        <f>IF($C820="", "", IF(IFERROR(INDEX(Ingredients!$C$11:$C$310, MATCH($C820, Ingredients!$B$11:$B$310, 0)), "")="", "", IFERROR(INDEX(Ingredients!$C$11:$C$310, MATCH($C820, Ingredients!$B$11:$B$310, 0)), "")))</f>
        <v/>
      </c>
      <c r="J820" s="73" t="str">
        <f>IF($B820="", "", IF(IFERROR(INDEX(Meals!$C$11:$C$260, MATCH($B820, Meals!$B$11:$B$260, 0)), "")="", "", IFERROR(INDEX(Meals!$C$11:$C$260, MATCH($B820, Meals!$B$11:$B$260, 0)), "")))</f>
        <v/>
      </c>
      <c r="K820" s="4"/>
      <c r="L820" s="72" t="str">
        <f t="shared" si="187"/>
        <v/>
      </c>
      <c r="M820" s="73" t="str">
        <f t="shared" si="188"/>
        <v/>
      </c>
      <c r="N820" s="4"/>
      <c r="O820" s="78" t="str">
        <f t="shared" si="189"/>
        <v/>
      </c>
      <c r="P820" s="79" t="str">
        <f t="shared" si="190"/>
        <v/>
      </c>
      <c r="Q820" s="4"/>
      <c r="R820" s="90" t="str">
        <f t="shared" si="191"/>
        <v/>
      </c>
      <c r="S820" s="4"/>
      <c r="Y820" s="18" t="str">
        <f t="shared" si="192"/>
        <v/>
      </c>
      <c r="AA820" s="18" t="str">
        <f t="shared" si="183"/>
        <v/>
      </c>
      <c r="AB820" s="18" t="str">
        <f t="shared" si="184"/>
        <v/>
      </c>
      <c r="AC820" s="18" t="str">
        <f t="shared" si="193"/>
        <v/>
      </c>
      <c r="AD820" s="18" t="str">
        <f t="shared" si="193"/>
        <v/>
      </c>
      <c r="AE820" s="18" t="str">
        <f t="shared" si="194"/>
        <v/>
      </c>
      <c r="AG820" s="95" t="str">
        <f>IF($C820="", "", IF(IFERROR(INDEX(Ingredients!C$11:C$310, MATCH($C820, Ingredients!$B$11:$B$310, 0)), "")="", "", IFERROR(INDEX(Ingredients!C$11:C$310, MATCH($C820, Ingredients!$B$11:$B$310, 0)), "")))</f>
        <v/>
      </c>
      <c r="AH820" s="105" t="str">
        <f>IF($C820="", "", IF(IFERROR(INDEX(Ingredients!D$11:D$310, MATCH($C820, Ingredients!$B$11:$B$310, 0)), "")="", "", IFERROR(INDEX(Ingredients!D$11:D$310, MATCH($C820, Ingredients!$B$11:$B$310, 0)), "")))</f>
        <v/>
      </c>
      <c r="AI820" s="106" t="str">
        <f>IF($C820="", "", IF(IFERROR(INDEX(Ingredients!E$11:E$310, MATCH($C820, Ingredients!$B$11:$B$310, 0)), "")="", "", IFERROR(INDEX(Ingredients!E$11:E$310, MATCH($C820, Ingredients!$B$11:$B$310, 0)), "")))</f>
        <v/>
      </c>
      <c r="AJ820" s="108" t="str">
        <f>IF($C820="", "", IF(IFERROR(INDEX(Ingredients!F$11:F$310, MATCH($C820, Ingredients!$B$11:$B$310, 0)), "")="", "", IFERROR(INDEX(Ingredients!F$11:F$310, MATCH($C820, Ingredients!$B$11:$B$310, 0)), "")))</f>
        <v/>
      </c>
      <c r="AK820" s="106" t="str">
        <f>IF($C820="", "", IF(IFERROR(INDEX(Ingredients!G$11:G$310, MATCH($C820, Ingredients!$B$11:$B$310, 0)), "")="", "", IFERROR(INDEX(Ingredients!G$11:G$310, MATCH($C820, Ingredients!$B$11:$B$310, 0)), "")))</f>
        <v/>
      </c>
      <c r="AL820" s="79" t="str">
        <f>IF($C820="", "", IF(IFERROR(INDEX(Ingredients!H$11:H$310, MATCH($C820, Ingredients!$B$11:$B$310, 0)), "")="", "", IFERROR(INDEX(Ingredients!H$11:H$310, MATCH($C820, Ingredients!$B$11:$B$310, 0)), "")))</f>
        <v/>
      </c>
      <c r="AN820" s="83" t="str">
        <f t="shared" si="185"/>
        <v/>
      </c>
      <c r="AP820" s="114" t="str">
        <f t="shared" si="195"/>
        <v/>
      </c>
      <c r="AR820" s="117" t="str">
        <f>IF($C820="", "", IF(IFERROR(INDEX(Ingredients!$AI$11:$AI$310, MATCH($C820, Ingredients!$B$11:$B$310, 0)), "")="", "", IFERROR(INDEX(Ingredients!$AI$11:$AI$310, MATCH($C820, Ingredients!$B$11:$B$310, 0)), "")))</f>
        <v/>
      </c>
      <c r="AT820" s="120" t="str">
        <f t="shared" si="196"/>
        <v/>
      </c>
      <c r="AV820" s="90" t="str">
        <f t="shared" si="186"/>
        <v/>
      </c>
      <c r="AX820" s="90" t="str">
        <f>IF($AV820="", "", COUNTIF($AV$11:$AV$5010, "&lt;"&amp;$AV820)+1+COUNTIF($AV$11:$AV820, $AV820)-1)</f>
        <v/>
      </c>
      <c r="AZ820" s="111" t="str">
        <f>IF($B820="", "", SUMIF('Shopping List'!$AV$11:$AV$25, $B820, 'Shopping List'!$BN$11:$BN$25))</f>
        <v/>
      </c>
      <c r="BB820" s="117" t="str">
        <f t="shared" si="197"/>
        <v/>
      </c>
    </row>
    <row r="821" spans="1:54" x14ac:dyDescent="0.25">
      <c r="A821" s="4"/>
      <c r="B821" s="37"/>
      <c r="C821" s="124"/>
      <c r="D821" s="39"/>
      <c r="E821" s="125"/>
      <c r="F821" s="48"/>
      <c r="G821" s="4"/>
      <c r="H821" s="4"/>
      <c r="I821" s="95" t="str">
        <f>IF($C821="", "", IF(IFERROR(INDEX(Ingredients!$C$11:$C$310, MATCH($C821, Ingredients!$B$11:$B$310, 0)), "")="", "", IFERROR(INDEX(Ingredients!$C$11:$C$310, MATCH($C821, Ingredients!$B$11:$B$310, 0)), "")))</f>
        <v/>
      </c>
      <c r="J821" s="73" t="str">
        <f>IF($B821="", "", IF(IFERROR(INDEX(Meals!$C$11:$C$260, MATCH($B821, Meals!$B$11:$B$260, 0)), "")="", "", IFERROR(INDEX(Meals!$C$11:$C$260, MATCH($B821, Meals!$B$11:$B$260, 0)), "")))</f>
        <v/>
      </c>
      <c r="K821" s="4"/>
      <c r="L821" s="72" t="str">
        <f t="shared" si="187"/>
        <v/>
      </c>
      <c r="M821" s="73" t="str">
        <f t="shared" si="188"/>
        <v/>
      </c>
      <c r="N821" s="4"/>
      <c r="O821" s="78" t="str">
        <f t="shared" si="189"/>
        <v/>
      </c>
      <c r="P821" s="79" t="str">
        <f t="shared" si="190"/>
        <v/>
      </c>
      <c r="Q821" s="4"/>
      <c r="R821" s="90" t="str">
        <f t="shared" si="191"/>
        <v/>
      </c>
      <c r="S821" s="4"/>
      <c r="Y821" s="18" t="str">
        <f t="shared" si="192"/>
        <v/>
      </c>
      <c r="AA821" s="18" t="str">
        <f t="shared" si="183"/>
        <v/>
      </c>
      <c r="AB821" s="18" t="str">
        <f t="shared" si="184"/>
        <v/>
      </c>
      <c r="AC821" s="18" t="str">
        <f t="shared" si="193"/>
        <v/>
      </c>
      <c r="AD821" s="18" t="str">
        <f t="shared" si="193"/>
        <v/>
      </c>
      <c r="AE821" s="18" t="str">
        <f t="shared" si="194"/>
        <v/>
      </c>
      <c r="AG821" s="95" t="str">
        <f>IF($C821="", "", IF(IFERROR(INDEX(Ingredients!C$11:C$310, MATCH($C821, Ingredients!$B$11:$B$310, 0)), "")="", "", IFERROR(INDEX(Ingredients!C$11:C$310, MATCH($C821, Ingredients!$B$11:$B$310, 0)), "")))</f>
        <v/>
      </c>
      <c r="AH821" s="105" t="str">
        <f>IF($C821="", "", IF(IFERROR(INDEX(Ingredients!D$11:D$310, MATCH($C821, Ingredients!$B$11:$B$310, 0)), "")="", "", IFERROR(INDEX(Ingredients!D$11:D$310, MATCH($C821, Ingredients!$B$11:$B$310, 0)), "")))</f>
        <v/>
      </c>
      <c r="AI821" s="106" t="str">
        <f>IF($C821="", "", IF(IFERROR(INDEX(Ingredients!E$11:E$310, MATCH($C821, Ingredients!$B$11:$B$310, 0)), "")="", "", IFERROR(INDEX(Ingredients!E$11:E$310, MATCH($C821, Ingredients!$B$11:$B$310, 0)), "")))</f>
        <v/>
      </c>
      <c r="AJ821" s="108" t="str">
        <f>IF($C821="", "", IF(IFERROR(INDEX(Ingredients!F$11:F$310, MATCH($C821, Ingredients!$B$11:$B$310, 0)), "")="", "", IFERROR(INDEX(Ingredients!F$11:F$310, MATCH($C821, Ingredients!$B$11:$B$310, 0)), "")))</f>
        <v/>
      </c>
      <c r="AK821" s="106" t="str">
        <f>IF($C821="", "", IF(IFERROR(INDEX(Ingredients!G$11:G$310, MATCH($C821, Ingredients!$B$11:$B$310, 0)), "")="", "", IFERROR(INDEX(Ingredients!G$11:G$310, MATCH($C821, Ingredients!$B$11:$B$310, 0)), "")))</f>
        <v/>
      </c>
      <c r="AL821" s="79" t="str">
        <f>IF($C821="", "", IF(IFERROR(INDEX(Ingredients!H$11:H$310, MATCH($C821, Ingredients!$B$11:$B$310, 0)), "")="", "", IFERROR(INDEX(Ingredients!H$11:H$310, MATCH($C821, Ingredients!$B$11:$B$310, 0)), "")))</f>
        <v/>
      </c>
      <c r="AN821" s="83" t="str">
        <f t="shared" si="185"/>
        <v/>
      </c>
      <c r="AP821" s="114" t="str">
        <f t="shared" si="195"/>
        <v/>
      </c>
      <c r="AR821" s="117" t="str">
        <f>IF($C821="", "", IF(IFERROR(INDEX(Ingredients!$AI$11:$AI$310, MATCH($C821, Ingredients!$B$11:$B$310, 0)), "")="", "", IFERROR(INDEX(Ingredients!$AI$11:$AI$310, MATCH($C821, Ingredients!$B$11:$B$310, 0)), "")))</f>
        <v/>
      </c>
      <c r="AT821" s="120" t="str">
        <f t="shared" si="196"/>
        <v/>
      </c>
      <c r="AV821" s="90" t="str">
        <f t="shared" si="186"/>
        <v/>
      </c>
      <c r="AX821" s="90" t="str">
        <f>IF($AV821="", "", COUNTIF($AV$11:$AV$5010, "&lt;"&amp;$AV821)+1+COUNTIF($AV$11:$AV821, $AV821)-1)</f>
        <v/>
      </c>
      <c r="AZ821" s="111" t="str">
        <f>IF($B821="", "", SUMIF('Shopping List'!$AV$11:$AV$25, $B821, 'Shopping List'!$BN$11:$BN$25))</f>
        <v/>
      </c>
      <c r="BB821" s="117" t="str">
        <f t="shared" si="197"/>
        <v/>
      </c>
    </row>
    <row r="822" spans="1:54" x14ac:dyDescent="0.25">
      <c r="A822" s="4"/>
      <c r="B822" s="37"/>
      <c r="C822" s="124"/>
      <c r="D822" s="39"/>
      <c r="E822" s="125"/>
      <c r="F822" s="48"/>
      <c r="G822" s="4"/>
      <c r="H822" s="4"/>
      <c r="I822" s="95" t="str">
        <f>IF($C822="", "", IF(IFERROR(INDEX(Ingredients!$C$11:$C$310, MATCH($C822, Ingredients!$B$11:$B$310, 0)), "")="", "", IFERROR(INDEX(Ingredients!$C$11:$C$310, MATCH($C822, Ingredients!$B$11:$B$310, 0)), "")))</f>
        <v/>
      </c>
      <c r="J822" s="73" t="str">
        <f>IF($B822="", "", IF(IFERROR(INDEX(Meals!$C$11:$C$260, MATCH($B822, Meals!$B$11:$B$260, 0)), "")="", "", IFERROR(INDEX(Meals!$C$11:$C$260, MATCH($B822, Meals!$B$11:$B$260, 0)), "")))</f>
        <v/>
      </c>
      <c r="K822" s="4"/>
      <c r="L822" s="72" t="str">
        <f t="shared" si="187"/>
        <v/>
      </c>
      <c r="M822" s="73" t="str">
        <f t="shared" si="188"/>
        <v/>
      </c>
      <c r="N822" s="4"/>
      <c r="O822" s="78" t="str">
        <f t="shared" si="189"/>
        <v/>
      </c>
      <c r="P822" s="79" t="str">
        <f t="shared" si="190"/>
        <v/>
      </c>
      <c r="Q822" s="4"/>
      <c r="R822" s="90" t="str">
        <f t="shared" si="191"/>
        <v/>
      </c>
      <c r="S822" s="4"/>
      <c r="Y822" s="18" t="str">
        <f t="shared" si="192"/>
        <v/>
      </c>
      <c r="AA822" s="18" t="str">
        <f t="shared" si="183"/>
        <v/>
      </c>
      <c r="AB822" s="18" t="str">
        <f t="shared" si="184"/>
        <v/>
      </c>
      <c r="AC822" s="18" t="str">
        <f t="shared" si="193"/>
        <v/>
      </c>
      <c r="AD822" s="18" t="str">
        <f t="shared" si="193"/>
        <v/>
      </c>
      <c r="AE822" s="18" t="str">
        <f t="shared" si="194"/>
        <v/>
      </c>
      <c r="AG822" s="95" t="str">
        <f>IF($C822="", "", IF(IFERROR(INDEX(Ingredients!C$11:C$310, MATCH($C822, Ingredients!$B$11:$B$310, 0)), "")="", "", IFERROR(INDEX(Ingredients!C$11:C$310, MATCH($C822, Ingredients!$B$11:$B$310, 0)), "")))</f>
        <v/>
      </c>
      <c r="AH822" s="105" t="str">
        <f>IF($C822="", "", IF(IFERROR(INDEX(Ingredients!D$11:D$310, MATCH($C822, Ingredients!$B$11:$B$310, 0)), "")="", "", IFERROR(INDEX(Ingredients!D$11:D$310, MATCH($C822, Ingredients!$B$11:$B$310, 0)), "")))</f>
        <v/>
      </c>
      <c r="AI822" s="106" t="str">
        <f>IF($C822="", "", IF(IFERROR(INDEX(Ingredients!E$11:E$310, MATCH($C822, Ingredients!$B$11:$B$310, 0)), "")="", "", IFERROR(INDEX(Ingredients!E$11:E$310, MATCH($C822, Ingredients!$B$11:$B$310, 0)), "")))</f>
        <v/>
      </c>
      <c r="AJ822" s="108" t="str">
        <f>IF($C822="", "", IF(IFERROR(INDEX(Ingredients!F$11:F$310, MATCH($C822, Ingredients!$B$11:$B$310, 0)), "")="", "", IFERROR(INDEX(Ingredients!F$11:F$310, MATCH($C822, Ingredients!$B$11:$B$310, 0)), "")))</f>
        <v/>
      </c>
      <c r="AK822" s="106" t="str">
        <f>IF($C822="", "", IF(IFERROR(INDEX(Ingredients!G$11:G$310, MATCH($C822, Ingredients!$B$11:$B$310, 0)), "")="", "", IFERROR(INDEX(Ingredients!G$11:G$310, MATCH($C822, Ingredients!$B$11:$B$310, 0)), "")))</f>
        <v/>
      </c>
      <c r="AL822" s="79" t="str">
        <f>IF($C822="", "", IF(IFERROR(INDEX(Ingredients!H$11:H$310, MATCH($C822, Ingredients!$B$11:$B$310, 0)), "")="", "", IFERROR(INDEX(Ingredients!H$11:H$310, MATCH($C822, Ingredients!$B$11:$B$310, 0)), "")))</f>
        <v/>
      </c>
      <c r="AN822" s="83" t="str">
        <f t="shared" si="185"/>
        <v/>
      </c>
      <c r="AP822" s="114" t="str">
        <f t="shared" si="195"/>
        <v/>
      </c>
      <c r="AR822" s="117" t="str">
        <f>IF($C822="", "", IF(IFERROR(INDEX(Ingredients!$AI$11:$AI$310, MATCH($C822, Ingredients!$B$11:$B$310, 0)), "")="", "", IFERROR(INDEX(Ingredients!$AI$11:$AI$310, MATCH($C822, Ingredients!$B$11:$B$310, 0)), "")))</f>
        <v/>
      </c>
      <c r="AT822" s="120" t="str">
        <f t="shared" si="196"/>
        <v/>
      </c>
      <c r="AV822" s="90" t="str">
        <f t="shared" si="186"/>
        <v/>
      </c>
      <c r="AX822" s="90" t="str">
        <f>IF($AV822="", "", COUNTIF($AV$11:$AV$5010, "&lt;"&amp;$AV822)+1+COUNTIF($AV$11:$AV822, $AV822)-1)</f>
        <v/>
      </c>
      <c r="AZ822" s="111" t="str">
        <f>IF($B822="", "", SUMIF('Shopping List'!$AV$11:$AV$25, $B822, 'Shopping List'!$BN$11:$BN$25))</f>
        <v/>
      </c>
      <c r="BB822" s="117" t="str">
        <f t="shared" si="197"/>
        <v/>
      </c>
    </row>
    <row r="823" spans="1:54" x14ac:dyDescent="0.25">
      <c r="A823" s="4"/>
      <c r="B823" s="37"/>
      <c r="C823" s="124"/>
      <c r="D823" s="39"/>
      <c r="E823" s="125"/>
      <c r="F823" s="48"/>
      <c r="G823" s="4"/>
      <c r="H823" s="4"/>
      <c r="I823" s="95" t="str">
        <f>IF($C823="", "", IF(IFERROR(INDEX(Ingredients!$C$11:$C$310, MATCH($C823, Ingredients!$B$11:$B$310, 0)), "")="", "", IFERROR(INDEX(Ingredients!$C$11:$C$310, MATCH($C823, Ingredients!$B$11:$B$310, 0)), "")))</f>
        <v/>
      </c>
      <c r="J823" s="73" t="str">
        <f>IF($B823="", "", IF(IFERROR(INDEX(Meals!$C$11:$C$260, MATCH($B823, Meals!$B$11:$B$260, 0)), "")="", "", IFERROR(INDEX(Meals!$C$11:$C$260, MATCH($B823, Meals!$B$11:$B$260, 0)), "")))</f>
        <v/>
      </c>
      <c r="K823" s="4"/>
      <c r="L823" s="72" t="str">
        <f t="shared" si="187"/>
        <v/>
      </c>
      <c r="M823" s="73" t="str">
        <f t="shared" si="188"/>
        <v/>
      </c>
      <c r="N823" s="4"/>
      <c r="O823" s="78" t="str">
        <f t="shared" si="189"/>
        <v/>
      </c>
      <c r="P823" s="79" t="str">
        <f t="shared" si="190"/>
        <v/>
      </c>
      <c r="Q823" s="4"/>
      <c r="R823" s="90" t="str">
        <f t="shared" si="191"/>
        <v/>
      </c>
      <c r="S823" s="4"/>
      <c r="Y823" s="18" t="str">
        <f t="shared" si="192"/>
        <v/>
      </c>
      <c r="AA823" s="18" t="str">
        <f t="shared" si="183"/>
        <v/>
      </c>
      <c r="AB823" s="18" t="str">
        <f t="shared" si="184"/>
        <v/>
      </c>
      <c r="AC823" s="18" t="str">
        <f t="shared" si="193"/>
        <v/>
      </c>
      <c r="AD823" s="18" t="str">
        <f t="shared" si="193"/>
        <v/>
      </c>
      <c r="AE823" s="18" t="str">
        <f t="shared" si="194"/>
        <v/>
      </c>
      <c r="AG823" s="95" t="str">
        <f>IF($C823="", "", IF(IFERROR(INDEX(Ingredients!C$11:C$310, MATCH($C823, Ingredients!$B$11:$B$310, 0)), "")="", "", IFERROR(INDEX(Ingredients!C$11:C$310, MATCH($C823, Ingredients!$B$11:$B$310, 0)), "")))</f>
        <v/>
      </c>
      <c r="AH823" s="105" t="str">
        <f>IF($C823="", "", IF(IFERROR(INDEX(Ingredients!D$11:D$310, MATCH($C823, Ingredients!$B$11:$B$310, 0)), "")="", "", IFERROR(INDEX(Ingredients!D$11:D$310, MATCH($C823, Ingredients!$B$11:$B$310, 0)), "")))</f>
        <v/>
      </c>
      <c r="AI823" s="106" t="str">
        <f>IF($C823="", "", IF(IFERROR(INDEX(Ingredients!E$11:E$310, MATCH($C823, Ingredients!$B$11:$B$310, 0)), "")="", "", IFERROR(INDEX(Ingredients!E$11:E$310, MATCH($C823, Ingredients!$B$11:$B$310, 0)), "")))</f>
        <v/>
      </c>
      <c r="AJ823" s="108" t="str">
        <f>IF($C823="", "", IF(IFERROR(INDEX(Ingredients!F$11:F$310, MATCH($C823, Ingredients!$B$11:$B$310, 0)), "")="", "", IFERROR(INDEX(Ingredients!F$11:F$310, MATCH($C823, Ingredients!$B$11:$B$310, 0)), "")))</f>
        <v/>
      </c>
      <c r="AK823" s="106" t="str">
        <f>IF($C823="", "", IF(IFERROR(INDEX(Ingredients!G$11:G$310, MATCH($C823, Ingredients!$B$11:$B$310, 0)), "")="", "", IFERROR(INDEX(Ingredients!G$11:G$310, MATCH($C823, Ingredients!$B$11:$B$310, 0)), "")))</f>
        <v/>
      </c>
      <c r="AL823" s="79" t="str">
        <f>IF($C823="", "", IF(IFERROR(INDEX(Ingredients!H$11:H$310, MATCH($C823, Ingredients!$B$11:$B$310, 0)), "")="", "", IFERROR(INDEX(Ingredients!H$11:H$310, MATCH($C823, Ingredients!$B$11:$B$310, 0)), "")))</f>
        <v/>
      </c>
      <c r="AN823" s="83" t="str">
        <f t="shared" si="185"/>
        <v/>
      </c>
      <c r="AP823" s="114" t="str">
        <f t="shared" si="195"/>
        <v/>
      </c>
      <c r="AR823" s="117" t="str">
        <f>IF($C823="", "", IF(IFERROR(INDEX(Ingredients!$AI$11:$AI$310, MATCH($C823, Ingredients!$B$11:$B$310, 0)), "")="", "", IFERROR(INDEX(Ingredients!$AI$11:$AI$310, MATCH($C823, Ingredients!$B$11:$B$310, 0)), "")))</f>
        <v/>
      </c>
      <c r="AT823" s="120" t="str">
        <f t="shared" si="196"/>
        <v/>
      </c>
      <c r="AV823" s="90" t="str">
        <f t="shared" si="186"/>
        <v/>
      </c>
      <c r="AX823" s="90" t="str">
        <f>IF($AV823="", "", COUNTIF($AV$11:$AV$5010, "&lt;"&amp;$AV823)+1+COUNTIF($AV$11:$AV823, $AV823)-1)</f>
        <v/>
      </c>
      <c r="AZ823" s="111" t="str">
        <f>IF($B823="", "", SUMIF('Shopping List'!$AV$11:$AV$25, $B823, 'Shopping List'!$BN$11:$BN$25))</f>
        <v/>
      </c>
      <c r="BB823" s="117" t="str">
        <f t="shared" si="197"/>
        <v/>
      </c>
    </row>
    <row r="824" spans="1:54" x14ac:dyDescent="0.25">
      <c r="A824" s="4"/>
      <c r="B824" s="37"/>
      <c r="C824" s="124"/>
      <c r="D824" s="39"/>
      <c r="E824" s="125"/>
      <c r="F824" s="48"/>
      <c r="G824" s="4"/>
      <c r="H824" s="4"/>
      <c r="I824" s="95" t="str">
        <f>IF($C824="", "", IF(IFERROR(INDEX(Ingredients!$C$11:$C$310, MATCH($C824, Ingredients!$B$11:$B$310, 0)), "")="", "", IFERROR(INDEX(Ingredients!$C$11:$C$310, MATCH($C824, Ingredients!$B$11:$B$310, 0)), "")))</f>
        <v/>
      </c>
      <c r="J824" s="73" t="str">
        <f>IF($B824="", "", IF(IFERROR(INDEX(Meals!$C$11:$C$260, MATCH($B824, Meals!$B$11:$B$260, 0)), "")="", "", IFERROR(INDEX(Meals!$C$11:$C$260, MATCH($B824, Meals!$B$11:$B$260, 0)), "")))</f>
        <v/>
      </c>
      <c r="K824" s="4"/>
      <c r="L824" s="72" t="str">
        <f t="shared" si="187"/>
        <v/>
      </c>
      <c r="M824" s="73" t="str">
        <f t="shared" si="188"/>
        <v/>
      </c>
      <c r="N824" s="4"/>
      <c r="O824" s="78" t="str">
        <f t="shared" si="189"/>
        <v/>
      </c>
      <c r="P824" s="79" t="str">
        <f t="shared" si="190"/>
        <v/>
      </c>
      <c r="Q824" s="4"/>
      <c r="R824" s="90" t="str">
        <f t="shared" si="191"/>
        <v/>
      </c>
      <c r="S824" s="4"/>
      <c r="Y824" s="18" t="str">
        <f t="shared" si="192"/>
        <v/>
      </c>
      <c r="AA824" s="18" t="str">
        <f t="shared" si="183"/>
        <v/>
      </c>
      <c r="AB824" s="18" t="str">
        <f t="shared" si="184"/>
        <v/>
      </c>
      <c r="AC824" s="18" t="str">
        <f t="shared" si="193"/>
        <v/>
      </c>
      <c r="AD824" s="18" t="str">
        <f t="shared" si="193"/>
        <v/>
      </c>
      <c r="AE824" s="18" t="str">
        <f t="shared" si="194"/>
        <v/>
      </c>
      <c r="AG824" s="95" t="str">
        <f>IF($C824="", "", IF(IFERROR(INDEX(Ingredients!C$11:C$310, MATCH($C824, Ingredients!$B$11:$B$310, 0)), "")="", "", IFERROR(INDEX(Ingredients!C$11:C$310, MATCH($C824, Ingredients!$B$11:$B$310, 0)), "")))</f>
        <v/>
      </c>
      <c r="AH824" s="105" t="str">
        <f>IF($C824="", "", IF(IFERROR(INDEX(Ingredients!D$11:D$310, MATCH($C824, Ingredients!$B$11:$B$310, 0)), "")="", "", IFERROR(INDEX(Ingredients!D$11:D$310, MATCH($C824, Ingredients!$B$11:$B$310, 0)), "")))</f>
        <v/>
      </c>
      <c r="AI824" s="106" t="str">
        <f>IF($C824="", "", IF(IFERROR(INDEX(Ingredients!E$11:E$310, MATCH($C824, Ingredients!$B$11:$B$310, 0)), "")="", "", IFERROR(INDEX(Ingredients!E$11:E$310, MATCH($C824, Ingredients!$B$11:$B$310, 0)), "")))</f>
        <v/>
      </c>
      <c r="AJ824" s="108" t="str">
        <f>IF($C824="", "", IF(IFERROR(INDEX(Ingredients!F$11:F$310, MATCH($C824, Ingredients!$B$11:$B$310, 0)), "")="", "", IFERROR(INDEX(Ingredients!F$11:F$310, MATCH($C824, Ingredients!$B$11:$B$310, 0)), "")))</f>
        <v/>
      </c>
      <c r="AK824" s="106" t="str">
        <f>IF($C824="", "", IF(IFERROR(INDEX(Ingredients!G$11:G$310, MATCH($C824, Ingredients!$B$11:$B$310, 0)), "")="", "", IFERROR(INDEX(Ingredients!G$11:G$310, MATCH($C824, Ingredients!$B$11:$B$310, 0)), "")))</f>
        <v/>
      </c>
      <c r="AL824" s="79" t="str">
        <f>IF($C824="", "", IF(IFERROR(INDEX(Ingredients!H$11:H$310, MATCH($C824, Ingredients!$B$11:$B$310, 0)), "")="", "", IFERROR(INDEX(Ingredients!H$11:H$310, MATCH($C824, Ingredients!$B$11:$B$310, 0)), "")))</f>
        <v/>
      </c>
      <c r="AN824" s="83" t="str">
        <f t="shared" si="185"/>
        <v/>
      </c>
      <c r="AP824" s="114" t="str">
        <f t="shared" si="195"/>
        <v/>
      </c>
      <c r="AR824" s="117" t="str">
        <f>IF($C824="", "", IF(IFERROR(INDEX(Ingredients!$AI$11:$AI$310, MATCH($C824, Ingredients!$B$11:$B$310, 0)), "")="", "", IFERROR(INDEX(Ingredients!$AI$11:$AI$310, MATCH($C824, Ingredients!$B$11:$B$310, 0)), "")))</f>
        <v/>
      </c>
      <c r="AT824" s="120" t="str">
        <f t="shared" si="196"/>
        <v/>
      </c>
      <c r="AV824" s="90" t="str">
        <f t="shared" si="186"/>
        <v/>
      </c>
      <c r="AX824" s="90" t="str">
        <f>IF($AV824="", "", COUNTIF($AV$11:$AV$5010, "&lt;"&amp;$AV824)+1+COUNTIF($AV$11:$AV824, $AV824)-1)</f>
        <v/>
      </c>
      <c r="AZ824" s="111" t="str">
        <f>IF($B824="", "", SUMIF('Shopping List'!$AV$11:$AV$25, $B824, 'Shopping List'!$BN$11:$BN$25))</f>
        <v/>
      </c>
      <c r="BB824" s="117" t="str">
        <f t="shared" si="197"/>
        <v/>
      </c>
    </row>
    <row r="825" spans="1:54" x14ac:dyDescent="0.25">
      <c r="A825" s="4"/>
      <c r="B825" s="37"/>
      <c r="C825" s="124"/>
      <c r="D825" s="39"/>
      <c r="E825" s="125"/>
      <c r="F825" s="48"/>
      <c r="G825" s="4"/>
      <c r="H825" s="4"/>
      <c r="I825" s="95" t="str">
        <f>IF($C825="", "", IF(IFERROR(INDEX(Ingredients!$C$11:$C$310, MATCH($C825, Ingredients!$B$11:$B$310, 0)), "")="", "", IFERROR(INDEX(Ingredients!$C$11:$C$310, MATCH($C825, Ingredients!$B$11:$B$310, 0)), "")))</f>
        <v/>
      </c>
      <c r="J825" s="73" t="str">
        <f>IF($B825="", "", IF(IFERROR(INDEX(Meals!$C$11:$C$260, MATCH($B825, Meals!$B$11:$B$260, 0)), "")="", "", IFERROR(INDEX(Meals!$C$11:$C$260, MATCH($B825, Meals!$B$11:$B$260, 0)), "")))</f>
        <v/>
      </c>
      <c r="K825" s="4"/>
      <c r="L825" s="72" t="str">
        <f t="shared" si="187"/>
        <v/>
      </c>
      <c r="M825" s="73" t="str">
        <f t="shared" si="188"/>
        <v/>
      </c>
      <c r="N825" s="4"/>
      <c r="O825" s="78" t="str">
        <f t="shared" si="189"/>
        <v/>
      </c>
      <c r="P825" s="79" t="str">
        <f t="shared" si="190"/>
        <v/>
      </c>
      <c r="Q825" s="4"/>
      <c r="R825" s="90" t="str">
        <f t="shared" si="191"/>
        <v/>
      </c>
      <c r="S825" s="4"/>
      <c r="Y825" s="18" t="str">
        <f t="shared" si="192"/>
        <v/>
      </c>
      <c r="AA825" s="18" t="str">
        <f t="shared" si="183"/>
        <v/>
      </c>
      <c r="AB825" s="18" t="str">
        <f t="shared" si="184"/>
        <v/>
      </c>
      <c r="AC825" s="18" t="str">
        <f t="shared" si="193"/>
        <v/>
      </c>
      <c r="AD825" s="18" t="str">
        <f t="shared" si="193"/>
        <v/>
      </c>
      <c r="AE825" s="18" t="str">
        <f t="shared" si="194"/>
        <v/>
      </c>
      <c r="AG825" s="95" t="str">
        <f>IF($C825="", "", IF(IFERROR(INDEX(Ingredients!C$11:C$310, MATCH($C825, Ingredients!$B$11:$B$310, 0)), "")="", "", IFERROR(INDEX(Ingredients!C$11:C$310, MATCH($C825, Ingredients!$B$11:$B$310, 0)), "")))</f>
        <v/>
      </c>
      <c r="AH825" s="105" t="str">
        <f>IF($C825="", "", IF(IFERROR(INDEX(Ingredients!D$11:D$310, MATCH($C825, Ingredients!$B$11:$B$310, 0)), "")="", "", IFERROR(INDEX(Ingredients!D$11:D$310, MATCH($C825, Ingredients!$B$11:$B$310, 0)), "")))</f>
        <v/>
      </c>
      <c r="AI825" s="106" t="str">
        <f>IF($C825="", "", IF(IFERROR(INDEX(Ingredients!E$11:E$310, MATCH($C825, Ingredients!$B$11:$B$310, 0)), "")="", "", IFERROR(INDEX(Ingredients!E$11:E$310, MATCH($C825, Ingredients!$B$11:$B$310, 0)), "")))</f>
        <v/>
      </c>
      <c r="AJ825" s="108" t="str">
        <f>IF($C825="", "", IF(IFERROR(INDEX(Ingredients!F$11:F$310, MATCH($C825, Ingredients!$B$11:$B$310, 0)), "")="", "", IFERROR(INDEX(Ingredients!F$11:F$310, MATCH($C825, Ingredients!$B$11:$B$310, 0)), "")))</f>
        <v/>
      </c>
      <c r="AK825" s="106" t="str">
        <f>IF($C825="", "", IF(IFERROR(INDEX(Ingredients!G$11:G$310, MATCH($C825, Ingredients!$B$11:$B$310, 0)), "")="", "", IFERROR(INDEX(Ingredients!G$11:G$310, MATCH($C825, Ingredients!$B$11:$B$310, 0)), "")))</f>
        <v/>
      </c>
      <c r="AL825" s="79" t="str">
        <f>IF($C825="", "", IF(IFERROR(INDEX(Ingredients!H$11:H$310, MATCH($C825, Ingredients!$B$11:$B$310, 0)), "")="", "", IFERROR(INDEX(Ingredients!H$11:H$310, MATCH($C825, Ingredients!$B$11:$B$310, 0)), "")))</f>
        <v/>
      </c>
      <c r="AN825" s="83" t="str">
        <f t="shared" si="185"/>
        <v/>
      </c>
      <c r="AP825" s="114" t="str">
        <f t="shared" si="195"/>
        <v/>
      </c>
      <c r="AR825" s="117" t="str">
        <f>IF($C825="", "", IF(IFERROR(INDEX(Ingredients!$AI$11:$AI$310, MATCH($C825, Ingredients!$B$11:$B$310, 0)), "")="", "", IFERROR(INDEX(Ingredients!$AI$11:$AI$310, MATCH($C825, Ingredients!$B$11:$B$310, 0)), "")))</f>
        <v/>
      </c>
      <c r="AT825" s="120" t="str">
        <f t="shared" si="196"/>
        <v/>
      </c>
      <c r="AV825" s="90" t="str">
        <f t="shared" si="186"/>
        <v/>
      </c>
      <c r="AX825" s="90" t="str">
        <f>IF($AV825="", "", COUNTIF($AV$11:$AV$5010, "&lt;"&amp;$AV825)+1+COUNTIF($AV$11:$AV825, $AV825)-1)</f>
        <v/>
      </c>
      <c r="AZ825" s="111" t="str">
        <f>IF($B825="", "", SUMIF('Shopping List'!$AV$11:$AV$25, $B825, 'Shopping List'!$BN$11:$BN$25))</f>
        <v/>
      </c>
      <c r="BB825" s="117" t="str">
        <f t="shared" si="197"/>
        <v/>
      </c>
    </row>
    <row r="826" spans="1:54" x14ac:dyDescent="0.25">
      <c r="A826" s="4"/>
      <c r="B826" s="37"/>
      <c r="C826" s="124"/>
      <c r="D826" s="39"/>
      <c r="E826" s="125"/>
      <c r="F826" s="48"/>
      <c r="G826" s="4"/>
      <c r="H826" s="4"/>
      <c r="I826" s="95" t="str">
        <f>IF($C826="", "", IF(IFERROR(INDEX(Ingredients!$C$11:$C$310, MATCH($C826, Ingredients!$B$11:$B$310, 0)), "")="", "", IFERROR(INDEX(Ingredients!$C$11:$C$310, MATCH($C826, Ingredients!$B$11:$B$310, 0)), "")))</f>
        <v/>
      </c>
      <c r="J826" s="73" t="str">
        <f>IF($B826="", "", IF(IFERROR(INDEX(Meals!$C$11:$C$260, MATCH($B826, Meals!$B$11:$B$260, 0)), "")="", "", IFERROR(INDEX(Meals!$C$11:$C$260, MATCH($B826, Meals!$B$11:$B$260, 0)), "")))</f>
        <v/>
      </c>
      <c r="K826" s="4"/>
      <c r="L826" s="72" t="str">
        <f t="shared" si="187"/>
        <v/>
      </c>
      <c r="M826" s="73" t="str">
        <f t="shared" si="188"/>
        <v/>
      </c>
      <c r="N826" s="4"/>
      <c r="O826" s="78" t="str">
        <f t="shared" si="189"/>
        <v/>
      </c>
      <c r="P826" s="79" t="str">
        <f t="shared" si="190"/>
        <v/>
      </c>
      <c r="Q826" s="4"/>
      <c r="R826" s="90" t="str">
        <f t="shared" si="191"/>
        <v/>
      </c>
      <c r="S826" s="4"/>
      <c r="Y826" s="18" t="str">
        <f t="shared" si="192"/>
        <v/>
      </c>
      <c r="AA826" s="18" t="str">
        <f t="shared" si="183"/>
        <v/>
      </c>
      <c r="AB826" s="18" t="str">
        <f t="shared" si="184"/>
        <v/>
      </c>
      <c r="AC826" s="18" t="str">
        <f t="shared" si="193"/>
        <v/>
      </c>
      <c r="AD826" s="18" t="str">
        <f t="shared" si="193"/>
        <v/>
      </c>
      <c r="AE826" s="18" t="str">
        <f t="shared" si="194"/>
        <v/>
      </c>
      <c r="AG826" s="95" t="str">
        <f>IF($C826="", "", IF(IFERROR(INDEX(Ingredients!C$11:C$310, MATCH($C826, Ingredients!$B$11:$B$310, 0)), "")="", "", IFERROR(INDEX(Ingredients!C$11:C$310, MATCH($C826, Ingredients!$B$11:$B$310, 0)), "")))</f>
        <v/>
      </c>
      <c r="AH826" s="105" t="str">
        <f>IF($C826="", "", IF(IFERROR(INDEX(Ingredients!D$11:D$310, MATCH($C826, Ingredients!$B$11:$B$310, 0)), "")="", "", IFERROR(INDEX(Ingredients!D$11:D$310, MATCH($C826, Ingredients!$B$11:$B$310, 0)), "")))</f>
        <v/>
      </c>
      <c r="AI826" s="106" t="str">
        <f>IF($C826="", "", IF(IFERROR(INDEX(Ingredients!E$11:E$310, MATCH($C826, Ingredients!$B$11:$B$310, 0)), "")="", "", IFERROR(INDEX(Ingredients!E$11:E$310, MATCH($C826, Ingredients!$B$11:$B$310, 0)), "")))</f>
        <v/>
      </c>
      <c r="AJ826" s="108" t="str">
        <f>IF($C826="", "", IF(IFERROR(INDEX(Ingredients!F$11:F$310, MATCH($C826, Ingredients!$B$11:$B$310, 0)), "")="", "", IFERROR(INDEX(Ingredients!F$11:F$310, MATCH($C826, Ingredients!$B$11:$B$310, 0)), "")))</f>
        <v/>
      </c>
      <c r="AK826" s="106" t="str">
        <f>IF($C826="", "", IF(IFERROR(INDEX(Ingredients!G$11:G$310, MATCH($C826, Ingredients!$B$11:$B$310, 0)), "")="", "", IFERROR(INDEX(Ingredients!G$11:G$310, MATCH($C826, Ingredients!$B$11:$B$310, 0)), "")))</f>
        <v/>
      </c>
      <c r="AL826" s="79" t="str">
        <f>IF($C826="", "", IF(IFERROR(INDEX(Ingredients!H$11:H$310, MATCH($C826, Ingredients!$B$11:$B$310, 0)), "")="", "", IFERROR(INDEX(Ingredients!H$11:H$310, MATCH($C826, Ingredients!$B$11:$B$310, 0)), "")))</f>
        <v/>
      </c>
      <c r="AN826" s="83" t="str">
        <f t="shared" si="185"/>
        <v/>
      </c>
      <c r="AP826" s="114" t="str">
        <f t="shared" si="195"/>
        <v/>
      </c>
      <c r="AR826" s="117" t="str">
        <f>IF($C826="", "", IF(IFERROR(INDEX(Ingredients!$AI$11:$AI$310, MATCH($C826, Ingredients!$B$11:$B$310, 0)), "")="", "", IFERROR(INDEX(Ingredients!$AI$11:$AI$310, MATCH($C826, Ingredients!$B$11:$B$310, 0)), "")))</f>
        <v/>
      </c>
      <c r="AT826" s="120" t="str">
        <f t="shared" si="196"/>
        <v/>
      </c>
      <c r="AV826" s="90" t="str">
        <f t="shared" si="186"/>
        <v/>
      </c>
      <c r="AX826" s="90" t="str">
        <f>IF($AV826="", "", COUNTIF($AV$11:$AV$5010, "&lt;"&amp;$AV826)+1+COUNTIF($AV$11:$AV826, $AV826)-1)</f>
        <v/>
      </c>
      <c r="AZ826" s="111" t="str">
        <f>IF($B826="", "", SUMIF('Shopping List'!$AV$11:$AV$25, $B826, 'Shopping List'!$BN$11:$BN$25))</f>
        <v/>
      </c>
      <c r="BB826" s="117" t="str">
        <f t="shared" si="197"/>
        <v/>
      </c>
    </row>
    <row r="827" spans="1:54" x14ac:dyDescent="0.25">
      <c r="A827" s="4"/>
      <c r="B827" s="37"/>
      <c r="C827" s="124"/>
      <c r="D827" s="39"/>
      <c r="E827" s="125"/>
      <c r="F827" s="48"/>
      <c r="G827" s="4"/>
      <c r="H827" s="4"/>
      <c r="I827" s="95" t="str">
        <f>IF($C827="", "", IF(IFERROR(INDEX(Ingredients!$C$11:$C$310, MATCH($C827, Ingredients!$B$11:$B$310, 0)), "")="", "", IFERROR(INDEX(Ingredients!$C$11:$C$310, MATCH($C827, Ingredients!$B$11:$B$310, 0)), "")))</f>
        <v/>
      </c>
      <c r="J827" s="73" t="str">
        <f>IF($B827="", "", IF(IFERROR(INDEX(Meals!$C$11:$C$260, MATCH($B827, Meals!$B$11:$B$260, 0)), "")="", "", IFERROR(INDEX(Meals!$C$11:$C$260, MATCH($B827, Meals!$B$11:$B$260, 0)), "")))</f>
        <v/>
      </c>
      <c r="K827" s="4"/>
      <c r="L827" s="72" t="str">
        <f t="shared" si="187"/>
        <v/>
      </c>
      <c r="M827" s="73" t="str">
        <f t="shared" si="188"/>
        <v/>
      </c>
      <c r="N827" s="4"/>
      <c r="O827" s="78" t="str">
        <f t="shared" si="189"/>
        <v/>
      </c>
      <c r="P827" s="79" t="str">
        <f t="shared" si="190"/>
        <v/>
      </c>
      <c r="Q827" s="4"/>
      <c r="R827" s="90" t="str">
        <f t="shared" si="191"/>
        <v/>
      </c>
      <c r="S827" s="4"/>
      <c r="Y827" s="18" t="str">
        <f t="shared" si="192"/>
        <v/>
      </c>
      <c r="AA827" s="18" t="str">
        <f t="shared" si="183"/>
        <v/>
      </c>
      <c r="AB827" s="18" t="str">
        <f t="shared" si="184"/>
        <v/>
      </c>
      <c r="AC827" s="18" t="str">
        <f t="shared" si="193"/>
        <v/>
      </c>
      <c r="AD827" s="18" t="str">
        <f t="shared" si="193"/>
        <v/>
      </c>
      <c r="AE827" s="18" t="str">
        <f t="shared" si="194"/>
        <v/>
      </c>
      <c r="AG827" s="95" t="str">
        <f>IF($C827="", "", IF(IFERROR(INDEX(Ingredients!C$11:C$310, MATCH($C827, Ingredients!$B$11:$B$310, 0)), "")="", "", IFERROR(INDEX(Ingredients!C$11:C$310, MATCH($C827, Ingredients!$B$11:$B$310, 0)), "")))</f>
        <v/>
      </c>
      <c r="AH827" s="105" t="str">
        <f>IF($C827="", "", IF(IFERROR(INDEX(Ingredients!D$11:D$310, MATCH($C827, Ingredients!$B$11:$B$310, 0)), "")="", "", IFERROR(INDEX(Ingredients!D$11:D$310, MATCH($C827, Ingredients!$B$11:$B$310, 0)), "")))</f>
        <v/>
      </c>
      <c r="AI827" s="106" t="str">
        <f>IF($C827="", "", IF(IFERROR(INDEX(Ingredients!E$11:E$310, MATCH($C827, Ingredients!$B$11:$B$310, 0)), "")="", "", IFERROR(INDEX(Ingredients!E$11:E$310, MATCH($C827, Ingredients!$B$11:$B$310, 0)), "")))</f>
        <v/>
      </c>
      <c r="AJ827" s="108" t="str">
        <f>IF($C827="", "", IF(IFERROR(INDEX(Ingredients!F$11:F$310, MATCH($C827, Ingredients!$B$11:$B$310, 0)), "")="", "", IFERROR(INDEX(Ingredients!F$11:F$310, MATCH($C827, Ingredients!$B$11:$B$310, 0)), "")))</f>
        <v/>
      </c>
      <c r="AK827" s="106" t="str">
        <f>IF($C827="", "", IF(IFERROR(INDEX(Ingredients!G$11:G$310, MATCH($C827, Ingredients!$B$11:$B$310, 0)), "")="", "", IFERROR(INDEX(Ingredients!G$11:G$310, MATCH($C827, Ingredients!$B$11:$B$310, 0)), "")))</f>
        <v/>
      </c>
      <c r="AL827" s="79" t="str">
        <f>IF($C827="", "", IF(IFERROR(INDEX(Ingredients!H$11:H$310, MATCH($C827, Ingredients!$B$11:$B$310, 0)), "")="", "", IFERROR(INDEX(Ingredients!H$11:H$310, MATCH($C827, Ingredients!$B$11:$B$310, 0)), "")))</f>
        <v/>
      </c>
      <c r="AN827" s="83" t="str">
        <f t="shared" si="185"/>
        <v/>
      </c>
      <c r="AP827" s="114" t="str">
        <f t="shared" si="195"/>
        <v/>
      </c>
      <c r="AR827" s="117" t="str">
        <f>IF($C827="", "", IF(IFERROR(INDEX(Ingredients!$AI$11:$AI$310, MATCH($C827, Ingredients!$B$11:$B$310, 0)), "")="", "", IFERROR(INDEX(Ingredients!$AI$11:$AI$310, MATCH($C827, Ingredients!$B$11:$B$310, 0)), "")))</f>
        <v/>
      </c>
      <c r="AT827" s="120" t="str">
        <f t="shared" si="196"/>
        <v/>
      </c>
      <c r="AV827" s="90" t="str">
        <f t="shared" si="186"/>
        <v/>
      </c>
      <c r="AX827" s="90" t="str">
        <f>IF($AV827="", "", COUNTIF($AV$11:$AV$5010, "&lt;"&amp;$AV827)+1+COUNTIF($AV$11:$AV827, $AV827)-1)</f>
        <v/>
      </c>
      <c r="AZ827" s="111" t="str">
        <f>IF($B827="", "", SUMIF('Shopping List'!$AV$11:$AV$25, $B827, 'Shopping List'!$BN$11:$BN$25))</f>
        <v/>
      </c>
      <c r="BB827" s="117" t="str">
        <f t="shared" si="197"/>
        <v/>
      </c>
    </row>
    <row r="828" spans="1:54" x14ac:dyDescent="0.25">
      <c r="A828" s="4"/>
      <c r="B828" s="37"/>
      <c r="C828" s="124"/>
      <c r="D828" s="39"/>
      <c r="E828" s="125"/>
      <c r="F828" s="48"/>
      <c r="G828" s="4"/>
      <c r="H828" s="4"/>
      <c r="I828" s="95" t="str">
        <f>IF($C828="", "", IF(IFERROR(INDEX(Ingredients!$C$11:$C$310, MATCH($C828, Ingredients!$B$11:$B$310, 0)), "")="", "", IFERROR(INDEX(Ingredients!$C$11:$C$310, MATCH($C828, Ingredients!$B$11:$B$310, 0)), "")))</f>
        <v/>
      </c>
      <c r="J828" s="73" t="str">
        <f>IF($B828="", "", IF(IFERROR(INDEX(Meals!$C$11:$C$260, MATCH($B828, Meals!$B$11:$B$260, 0)), "")="", "", IFERROR(INDEX(Meals!$C$11:$C$260, MATCH($B828, Meals!$B$11:$B$260, 0)), "")))</f>
        <v/>
      </c>
      <c r="K828" s="4"/>
      <c r="L828" s="72" t="str">
        <f t="shared" si="187"/>
        <v/>
      </c>
      <c r="M828" s="73" t="str">
        <f t="shared" si="188"/>
        <v/>
      </c>
      <c r="N828" s="4"/>
      <c r="O828" s="78" t="str">
        <f t="shared" si="189"/>
        <v/>
      </c>
      <c r="P828" s="79" t="str">
        <f t="shared" si="190"/>
        <v/>
      </c>
      <c r="Q828" s="4"/>
      <c r="R828" s="90" t="str">
        <f t="shared" si="191"/>
        <v/>
      </c>
      <c r="S828" s="4"/>
      <c r="Y828" s="18" t="str">
        <f t="shared" si="192"/>
        <v/>
      </c>
      <c r="AA828" s="18" t="str">
        <f t="shared" si="183"/>
        <v/>
      </c>
      <c r="AB828" s="18" t="str">
        <f t="shared" si="184"/>
        <v/>
      </c>
      <c r="AC828" s="18" t="str">
        <f t="shared" si="193"/>
        <v/>
      </c>
      <c r="AD828" s="18" t="str">
        <f t="shared" si="193"/>
        <v/>
      </c>
      <c r="AE828" s="18" t="str">
        <f t="shared" si="194"/>
        <v/>
      </c>
      <c r="AG828" s="95" t="str">
        <f>IF($C828="", "", IF(IFERROR(INDEX(Ingredients!C$11:C$310, MATCH($C828, Ingredients!$B$11:$B$310, 0)), "")="", "", IFERROR(INDEX(Ingredients!C$11:C$310, MATCH($C828, Ingredients!$B$11:$B$310, 0)), "")))</f>
        <v/>
      </c>
      <c r="AH828" s="105" t="str">
        <f>IF($C828="", "", IF(IFERROR(INDEX(Ingredients!D$11:D$310, MATCH($C828, Ingredients!$B$11:$B$310, 0)), "")="", "", IFERROR(INDEX(Ingredients!D$11:D$310, MATCH($C828, Ingredients!$B$11:$B$310, 0)), "")))</f>
        <v/>
      </c>
      <c r="AI828" s="106" t="str">
        <f>IF($C828="", "", IF(IFERROR(INDEX(Ingredients!E$11:E$310, MATCH($C828, Ingredients!$B$11:$B$310, 0)), "")="", "", IFERROR(INDEX(Ingredients!E$11:E$310, MATCH($C828, Ingredients!$B$11:$B$310, 0)), "")))</f>
        <v/>
      </c>
      <c r="AJ828" s="108" t="str">
        <f>IF($C828="", "", IF(IFERROR(INDEX(Ingredients!F$11:F$310, MATCH($C828, Ingredients!$B$11:$B$310, 0)), "")="", "", IFERROR(INDEX(Ingredients!F$11:F$310, MATCH($C828, Ingredients!$B$11:$B$310, 0)), "")))</f>
        <v/>
      </c>
      <c r="AK828" s="106" t="str">
        <f>IF($C828="", "", IF(IFERROR(INDEX(Ingredients!G$11:G$310, MATCH($C828, Ingredients!$B$11:$B$310, 0)), "")="", "", IFERROR(INDEX(Ingredients!G$11:G$310, MATCH($C828, Ingredients!$B$11:$B$310, 0)), "")))</f>
        <v/>
      </c>
      <c r="AL828" s="79" t="str">
        <f>IF($C828="", "", IF(IFERROR(INDEX(Ingredients!H$11:H$310, MATCH($C828, Ingredients!$B$11:$B$310, 0)), "")="", "", IFERROR(INDEX(Ingredients!H$11:H$310, MATCH($C828, Ingredients!$B$11:$B$310, 0)), "")))</f>
        <v/>
      </c>
      <c r="AN828" s="83" t="str">
        <f t="shared" si="185"/>
        <v/>
      </c>
      <c r="AP828" s="114" t="str">
        <f t="shared" si="195"/>
        <v/>
      </c>
      <c r="AR828" s="117" t="str">
        <f>IF($C828="", "", IF(IFERROR(INDEX(Ingredients!$AI$11:$AI$310, MATCH($C828, Ingredients!$B$11:$B$310, 0)), "")="", "", IFERROR(INDEX(Ingredients!$AI$11:$AI$310, MATCH($C828, Ingredients!$B$11:$B$310, 0)), "")))</f>
        <v/>
      </c>
      <c r="AT828" s="120" t="str">
        <f t="shared" si="196"/>
        <v/>
      </c>
      <c r="AV828" s="90" t="str">
        <f t="shared" si="186"/>
        <v/>
      </c>
      <c r="AX828" s="90" t="str">
        <f>IF($AV828="", "", COUNTIF($AV$11:$AV$5010, "&lt;"&amp;$AV828)+1+COUNTIF($AV$11:$AV828, $AV828)-1)</f>
        <v/>
      </c>
      <c r="AZ828" s="111" t="str">
        <f>IF($B828="", "", SUMIF('Shopping List'!$AV$11:$AV$25, $B828, 'Shopping List'!$BN$11:$BN$25))</f>
        <v/>
      </c>
      <c r="BB828" s="117" t="str">
        <f t="shared" si="197"/>
        <v/>
      </c>
    </row>
    <row r="829" spans="1:54" x14ac:dyDescent="0.25">
      <c r="A829" s="4"/>
      <c r="B829" s="37"/>
      <c r="C829" s="124"/>
      <c r="D829" s="39"/>
      <c r="E829" s="125"/>
      <c r="F829" s="48"/>
      <c r="G829" s="4"/>
      <c r="H829" s="4"/>
      <c r="I829" s="95" t="str">
        <f>IF($C829="", "", IF(IFERROR(INDEX(Ingredients!$C$11:$C$310, MATCH($C829, Ingredients!$B$11:$B$310, 0)), "")="", "", IFERROR(INDEX(Ingredients!$C$11:$C$310, MATCH($C829, Ingredients!$B$11:$B$310, 0)), "")))</f>
        <v/>
      </c>
      <c r="J829" s="73" t="str">
        <f>IF($B829="", "", IF(IFERROR(INDEX(Meals!$C$11:$C$260, MATCH($B829, Meals!$B$11:$B$260, 0)), "")="", "", IFERROR(INDEX(Meals!$C$11:$C$260, MATCH($B829, Meals!$B$11:$B$260, 0)), "")))</f>
        <v/>
      </c>
      <c r="K829" s="4"/>
      <c r="L829" s="72" t="str">
        <f t="shared" si="187"/>
        <v/>
      </c>
      <c r="M829" s="73" t="str">
        <f t="shared" si="188"/>
        <v/>
      </c>
      <c r="N829" s="4"/>
      <c r="O829" s="78" t="str">
        <f t="shared" si="189"/>
        <v/>
      </c>
      <c r="P829" s="79" t="str">
        <f t="shared" si="190"/>
        <v/>
      </c>
      <c r="Q829" s="4"/>
      <c r="R829" s="90" t="str">
        <f t="shared" si="191"/>
        <v/>
      </c>
      <c r="S829" s="4"/>
      <c r="Y829" s="18" t="str">
        <f t="shared" si="192"/>
        <v/>
      </c>
      <c r="AA829" s="18" t="str">
        <f t="shared" si="183"/>
        <v/>
      </c>
      <c r="AB829" s="18" t="str">
        <f t="shared" si="184"/>
        <v/>
      </c>
      <c r="AC829" s="18" t="str">
        <f t="shared" si="193"/>
        <v/>
      </c>
      <c r="AD829" s="18" t="str">
        <f t="shared" si="193"/>
        <v/>
      </c>
      <c r="AE829" s="18" t="str">
        <f t="shared" si="194"/>
        <v/>
      </c>
      <c r="AG829" s="95" t="str">
        <f>IF($C829="", "", IF(IFERROR(INDEX(Ingredients!C$11:C$310, MATCH($C829, Ingredients!$B$11:$B$310, 0)), "")="", "", IFERROR(INDEX(Ingredients!C$11:C$310, MATCH($C829, Ingredients!$B$11:$B$310, 0)), "")))</f>
        <v/>
      </c>
      <c r="AH829" s="105" t="str">
        <f>IF($C829="", "", IF(IFERROR(INDEX(Ingredients!D$11:D$310, MATCH($C829, Ingredients!$B$11:$B$310, 0)), "")="", "", IFERROR(INDEX(Ingredients!D$11:D$310, MATCH($C829, Ingredients!$B$11:$B$310, 0)), "")))</f>
        <v/>
      </c>
      <c r="AI829" s="106" t="str">
        <f>IF($C829="", "", IF(IFERROR(INDEX(Ingredients!E$11:E$310, MATCH($C829, Ingredients!$B$11:$B$310, 0)), "")="", "", IFERROR(INDEX(Ingredients!E$11:E$310, MATCH($C829, Ingredients!$B$11:$B$310, 0)), "")))</f>
        <v/>
      </c>
      <c r="AJ829" s="108" t="str">
        <f>IF($C829="", "", IF(IFERROR(INDEX(Ingredients!F$11:F$310, MATCH($C829, Ingredients!$B$11:$B$310, 0)), "")="", "", IFERROR(INDEX(Ingredients!F$11:F$310, MATCH($C829, Ingredients!$B$11:$B$310, 0)), "")))</f>
        <v/>
      </c>
      <c r="AK829" s="106" t="str">
        <f>IF($C829="", "", IF(IFERROR(INDEX(Ingredients!G$11:G$310, MATCH($C829, Ingredients!$B$11:$B$310, 0)), "")="", "", IFERROR(INDEX(Ingredients!G$11:G$310, MATCH($C829, Ingredients!$B$11:$B$310, 0)), "")))</f>
        <v/>
      </c>
      <c r="AL829" s="79" t="str">
        <f>IF($C829="", "", IF(IFERROR(INDEX(Ingredients!H$11:H$310, MATCH($C829, Ingredients!$B$11:$B$310, 0)), "")="", "", IFERROR(INDEX(Ingredients!H$11:H$310, MATCH($C829, Ingredients!$B$11:$B$310, 0)), "")))</f>
        <v/>
      </c>
      <c r="AN829" s="83" t="str">
        <f t="shared" si="185"/>
        <v/>
      </c>
      <c r="AP829" s="114" t="str">
        <f t="shared" si="195"/>
        <v/>
      </c>
      <c r="AR829" s="117" t="str">
        <f>IF($C829="", "", IF(IFERROR(INDEX(Ingredients!$AI$11:$AI$310, MATCH($C829, Ingredients!$B$11:$B$310, 0)), "")="", "", IFERROR(INDEX(Ingredients!$AI$11:$AI$310, MATCH($C829, Ingredients!$B$11:$B$310, 0)), "")))</f>
        <v/>
      </c>
      <c r="AT829" s="120" t="str">
        <f t="shared" si="196"/>
        <v/>
      </c>
      <c r="AV829" s="90" t="str">
        <f t="shared" si="186"/>
        <v/>
      </c>
      <c r="AX829" s="90" t="str">
        <f>IF($AV829="", "", COUNTIF($AV$11:$AV$5010, "&lt;"&amp;$AV829)+1+COUNTIF($AV$11:$AV829, $AV829)-1)</f>
        <v/>
      </c>
      <c r="AZ829" s="111" t="str">
        <f>IF($B829="", "", SUMIF('Shopping List'!$AV$11:$AV$25, $B829, 'Shopping List'!$BN$11:$BN$25))</f>
        <v/>
      </c>
      <c r="BB829" s="117" t="str">
        <f t="shared" si="197"/>
        <v/>
      </c>
    </row>
    <row r="830" spans="1:54" x14ac:dyDescent="0.25">
      <c r="A830" s="4"/>
      <c r="B830" s="37"/>
      <c r="C830" s="124"/>
      <c r="D830" s="39"/>
      <c r="E830" s="125"/>
      <c r="F830" s="48"/>
      <c r="G830" s="4"/>
      <c r="H830" s="4"/>
      <c r="I830" s="95" t="str">
        <f>IF($C830="", "", IF(IFERROR(INDEX(Ingredients!$C$11:$C$310, MATCH($C830, Ingredients!$B$11:$B$310, 0)), "")="", "", IFERROR(INDEX(Ingredients!$C$11:$C$310, MATCH($C830, Ingredients!$B$11:$B$310, 0)), "")))</f>
        <v/>
      </c>
      <c r="J830" s="73" t="str">
        <f>IF($B830="", "", IF(IFERROR(INDEX(Meals!$C$11:$C$260, MATCH($B830, Meals!$B$11:$B$260, 0)), "")="", "", IFERROR(INDEX(Meals!$C$11:$C$260, MATCH($B830, Meals!$B$11:$B$260, 0)), "")))</f>
        <v/>
      </c>
      <c r="K830" s="4"/>
      <c r="L830" s="72" t="str">
        <f t="shared" si="187"/>
        <v/>
      </c>
      <c r="M830" s="73" t="str">
        <f t="shared" si="188"/>
        <v/>
      </c>
      <c r="N830" s="4"/>
      <c r="O830" s="78" t="str">
        <f t="shared" si="189"/>
        <v/>
      </c>
      <c r="P830" s="79" t="str">
        <f t="shared" si="190"/>
        <v/>
      </c>
      <c r="Q830" s="4"/>
      <c r="R830" s="90" t="str">
        <f t="shared" si="191"/>
        <v/>
      </c>
      <c r="S830" s="4"/>
      <c r="Y830" s="18" t="str">
        <f t="shared" si="192"/>
        <v/>
      </c>
      <c r="AA830" s="18" t="str">
        <f t="shared" si="183"/>
        <v/>
      </c>
      <c r="AB830" s="18" t="str">
        <f t="shared" si="184"/>
        <v/>
      </c>
      <c r="AC830" s="18" t="str">
        <f t="shared" si="193"/>
        <v/>
      </c>
      <c r="AD830" s="18" t="str">
        <f t="shared" si="193"/>
        <v/>
      </c>
      <c r="AE830" s="18" t="str">
        <f t="shared" si="194"/>
        <v/>
      </c>
      <c r="AG830" s="95" t="str">
        <f>IF($C830="", "", IF(IFERROR(INDEX(Ingredients!C$11:C$310, MATCH($C830, Ingredients!$B$11:$B$310, 0)), "")="", "", IFERROR(INDEX(Ingredients!C$11:C$310, MATCH($C830, Ingredients!$B$11:$B$310, 0)), "")))</f>
        <v/>
      </c>
      <c r="AH830" s="105" t="str">
        <f>IF($C830="", "", IF(IFERROR(INDEX(Ingredients!D$11:D$310, MATCH($C830, Ingredients!$B$11:$B$310, 0)), "")="", "", IFERROR(INDEX(Ingredients!D$11:D$310, MATCH($C830, Ingredients!$B$11:$B$310, 0)), "")))</f>
        <v/>
      </c>
      <c r="AI830" s="106" t="str">
        <f>IF($C830="", "", IF(IFERROR(INDEX(Ingredients!E$11:E$310, MATCH($C830, Ingredients!$B$11:$B$310, 0)), "")="", "", IFERROR(INDEX(Ingredients!E$11:E$310, MATCH($C830, Ingredients!$B$11:$B$310, 0)), "")))</f>
        <v/>
      </c>
      <c r="AJ830" s="108" t="str">
        <f>IF($C830="", "", IF(IFERROR(INDEX(Ingredients!F$11:F$310, MATCH($C830, Ingredients!$B$11:$B$310, 0)), "")="", "", IFERROR(INDEX(Ingredients!F$11:F$310, MATCH($C830, Ingredients!$B$11:$B$310, 0)), "")))</f>
        <v/>
      </c>
      <c r="AK830" s="106" t="str">
        <f>IF($C830="", "", IF(IFERROR(INDEX(Ingredients!G$11:G$310, MATCH($C830, Ingredients!$B$11:$B$310, 0)), "")="", "", IFERROR(INDEX(Ingredients!G$11:G$310, MATCH($C830, Ingredients!$B$11:$B$310, 0)), "")))</f>
        <v/>
      </c>
      <c r="AL830" s="79" t="str">
        <f>IF($C830="", "", IF(IFERROR(INDEX(Ingredients!H$11:H$310, MATCH($C830, Ingredients!$B$11:$B$310, 0)), "")="", "", IFERROR(INDEX(Ingredients!H$11:H$310, MATCH($C830, Ingredients!$B$11:$B$310, 0)), "")))</f>
        <v/>
      </c>
      <c r="AN830" s="83" t="str">
        <f t="shared" si="185"/>
        <v/>
      </c>
      <c r="AP830" s="114" t="str">
        <f t="shared" si="195"/>
        <v/>
      </c>
      <c r="AR830" s="117" t="str">
        <f>IF($C830="", "", IF(IFERROR(INDEX(Ingredients!$AI$11:$AI$310, MATCH($C830, Ingredients!$B$11:$B$310, 0)), "")="", "", IFERROR(INDEX(Ingredients!$AI$11:$AI$310, MATCH($C830, Ingredients!$B$11:$B$310, 0)), "")))</f>
        <v/>
      </c>
      <c r="AT830" s="120" t="str">
        <f t="shared" si="196"/>
        <v/>
      </c>
      <c r="AV830" s="90" t="str">
        <f t="shared" si="186"/>
        <v/>
      </c>
      <c r="AX830" s="90" t="str">
        <f>IF($AV830="", "", COUNTIF($AV$11:$AV$5010, "&lt;"&amp;$AV830)+1+COUNTIF($AV$11:$AV830, $AV830)-1)</f>
        <v/>
      </c>
      <c r="AZ830" s="111" t="str">
        <f>IF($B830="", "", SUMIF('Shopping List'!$AV$11:$AV$25, $B830, 'Shopping List'!$BN$11:$BN$25))</f>
        <v/>
      </c>
      <c r="BB830" s="117" t="str">
        <f t="shared" si="197"/>
        <v/>
      </c>
    </row>
    <row r="831" spans="1:54" x14ac:dyDescent="0.25">
      <c r="A831" s="4"/>
      <c r="B831" s="37"/>
      <c r="C831" s="124"/>
      <c r="D831" s="39"/>
      <c r="E831" s="125"/>
      <c r="F831" s="48"/>
      <c r="G831" s="4"/>
      <c r="H831" s="4"/>
      <c r="I831" s="95" t="str">
        <f>IF($C831="", "", IF(IFERROR(INDEX(Ingredients!$C$11:$C$310, MATCH($C831, Ingredients!$B$11:$B$310, 0)), "")="", "", IFERROR(INDEX(Ingredients!$C$11:$C$310, MATCH($C831, Ingredients!$B$11:$B$310, 0)), "")))</f>
        <v/>
      </c>
      <c r="J831" s="73" t="str">
        <f>IF($B831="", "", IF(IFERROR(INDEX(Meals!$C$11:$C$260, MATCH($B831, Meals!$B$11:$B$260, 0)), "")="", "", IFERROR(INDEX(Meals!$C$11:$C$260, MATCH($B831, Meals!$B$11:$B$260, 0)), "")))</f>
        <v/>
      </c>
      <c r="K831" s="4"/>
      <c r="L831" s="72" t="str">
        <f t="shared" si="187"/>
        <v/>
      </c>
      <c r="M831" s="73" t="str">
        <f t="shared" si="188"/>
        <v/>
      </c>
      <c r="N831" s="4"/>
      <c r="O831" s="78" t="str">
        <f t="shared" si="189"/>
        <v/>
      </c>
      <c r="P831" s="79" t="str">
        <f t="shared" si="190"/>
        <v/>
      </c>
      <c r="Q831" s="4"/>
      <c r="R831" s="90" t="str">
        <f t="shared" si="191"/>
        <v/>
      </c>
      <c r="S831" s="4"/>
      <c r="Y831" s="18" t="str">
        <f t="shared" si="192"/>
        <v/>
      </c>
      <c r="AA831" s="18" t="str">
        <f t="shared" si="183"/>
        <v/>
      </c>
      <c r="AB831" s="18" t="str">
        <f t="shared" si="184"/>
        <v/>
      </c>
      <c r="AC831" s="18" t="str">
        <f t="shared" si="193"/>
        <v/>
      </c>
      <c r="AD831" s="18" t="str">
        <f t="shared" si="193"/>
        <v/>
      </c>
      <c r="AE831" s="18" t="str">
        <f t="shared" si="194"/>
        <v/>
      </c>
      <c r="AG831" s="95" t="str">
        <f>IF($C831="", "", IF(IFERROR(INDEX(Ingredients!C$11:C$310, MATCH($C831, Ingredients!$B$11:$B$310, 0)), "")="", "", IFERROR(INDEX(Ingredients!C$11:C$310, MATCH($C831, Ingredients!$B$11:$B$310, 0)), "")))</f>
        <v/>
      </c>
      <c r="AH831" s="105" t="str">
        <f>IF($C831="", "", IF(IFERROR(INDEX(Ingredients!D$11:D$310, MATCH($C831, Ingredients!$B$11:$B$310, 0)), "")="", "", IFERROR(INDEX(Ingredients!D$11:D$310, MATCH($C831, Ingredients!$B$11:$B$310, 0)), "")))</f>
        <v/>
      </c>
      <c r="AI831" s="106" t="str">
        <f>IF($C831="", "", IF(IFERROR(INDEX(Ingredients!E$11:E$310, MATCH($C831, Ingredients!$B$11:$B$310, 0)), "")="", "", IFERROR(INDEX(Ingredients!E$11:E$310, MATCH($C831, Ingredients!$B$11:$B$310, 0)), "")))</f>
        <v/>
      </c>
      <c r="AJ831" s="108" t="str">
        <f>IF($C831="", "", IF(IFERROR(INDEX(Ingredients!F$11:F$310, MATCH($C831, Ingredients!$B$11:$B$310, 0)), "")="", "", IFERROR(INDEX(Ingredients!F$11:F$310, MATCH($C831, Ingredients!$B$11:$B$310, 0)), "")))</f>
        <v/>
      </c>
      <c r="AK831" s="106" t="str">
        <f>IF($C831="", "", IF(IFERROR(INDEX(Ingredients!G$11:G$310, MATCH($C831, Ingredients!$B$11:$B$310, 0)), "")="", "", IFERROR(INDEX(Ingredients!G$11:G$310, MATCH($C831, Ingredients!$B$11:$B$310, 0)), "")))</f>
        <v/>
      </c>
      <c r="AL831" s="79" t="str">
        <f>IF($C831="", "", IF(IFERROR(INDEX(Ingredients!H$11:H$310, MATCH($C831, Ingredients!$B$11:$B$310, 0)), "")="", "", IFERROR(INDEX(Ingredients!H$11:H$310, MATCH($C831, Ingredients!$B$11:$B$310, 0)), "")))</f>
        <v/>
      </c>
      <c r="AN831" s="83" t="str">
        <f t="shared" si="185"/>
        <v/>
      </c>
      <c r="AP831" s="114" t="str">
        <f t="shared" si="195"/>
        <v/>
      </c>
      <c r="AR831" s="117" t="str">
        <f>IF($C831="", "", IF(IFERROR(INDEX(Ingredients!$AI$11:$AI$310, MATCH($C831, Ingredients!$B$11:$B$310, 0)), "")="", "", IFERROR(INDEX(Ingredients!$AI$11:$AI$310, MATCH($C831, Ingredients!$B$11:$B$310, 0)), "")))</f>
        <v/>
      </c>
      <c r="AT831" s="120" t="str">
        <f t="shared" si="196"/>
        <v/>
      </c>
      <c r="AV831" s="90" t="str">
        <f t="shared" si="186"/>
        <v/>
      </c>
      <c r="AX831" s="90" t="str">
        <f>IF($AV831="", "", COUNTIF($AV$11:$AV$5010, "&lt;"&amp;$AV831)+1+COUNTIF($AV$11:$AV831, $AV831)-1)</f>
        <v/>
      </c>
      <c r="AZ831" s="111" t="str">
        <f>IF($B831="", "", SUMIF('Shopping List'!$AV$11:$AV$25, $B831, 'Shopping List'!$BN$11:$BN$25))</f>
        <v/>
      </c>
      <c r="BB831" s="117" t="str">
        <f t="shared" si="197"/>
        <v/>
      </c>
    </row>
    <row r="832" spans="1:54" x14ac:dyDescent="0.25">
      <c r="A832" s="4"/>
      <c r="B832" s="37"/>
      <c r="C832" s="124"/>
      <c r="D832" s="39"/>
      <c r="E832" s="125"/>
      <c r="F832" s="48"/>
      <c r="G832" s="4"/>
      <c r="H832" s="4"/>
      <c r="I832" s="95" t="str">
        <f>IF($C832="", "", IF(IFERROR(INDEX(Ingredients!$C$11:$C$310, MATCH($C832, Ingredients!$B$11:$B$310, 0)), "")="", "", IFERROR(INDEX(Ingredients!$C$11:$C$310, MATCH($C832, Ingredients!$B$11:$B$310, 0)), "")))</f>
        <v/>
      </c>
      <c r="J832" s="73" t="str">
        <f>IF($B832="", "", IF(IFERROR(INDEX(Meals!$C$11:$C$260, MATCH($B832, Meals!$B$11:$B$260, 0)), "")="", "", IFERROR(INDEX(Meals!$C$11:$C$260, MATCH($B832, Meals!$B$11:$B$260, 0)), "")))</f>
        <v/>
      </c>
      <c r="K832" s="4"/>
      <c r="L832" s="72" t="str">
        <f t="shared" si="187"/>
        <v/>
      </c>
      <c r="M832" s="73" t="str">
        <f t="shared" si="188"/>
        <v/>
      </c>
      <c r="N832" s="4"/>
      <c r="O832" s="78" t="str">
        <f t="shared" si="189"/>
        <v/>
      </c>
      <c r="P832" s="79" t="str">
        <f t="shared" si="190"/>
        <v/>
      </c>
      <c r="Q832" s="4"/>
      <c r="R832" s="90" t="str">
        <f t="shared" si="191"/>
        <v/>
      </c>
      <c r="S832" s="4"/>
      <c r="Y832" s="18" t="str">
        <f t="shared" si="192"/>
        <v/>
      </c>
      <c r="AA832" s="18" t="str">
        <f t="shared" si="183"/>
        <v/>
      </c>
      <c r="AB832" s="18" t="str">
        <f t="shared" si="184"/>
        <v/>
      </c>
      <c r="AC832" s="18" t="str">
        <f t="shared" si="193"/>
        <v/>
      </c>
      <c r="AD832" s="18" t="str">
        <f t="shared" si="193"/>
        <v/>
      </c>
      <c r="AE832" s="18" t="str">
        <f t="shared" si="194"/>
        <v/>
      </c>
      <c r="AG832" s="95" t="str">
        <f>IF($C832="", "", IF(IFERROR(INDEX(Ingredients!C$11:C$310, MATCH($C832, Ingredients!$B$11:$B$310, 0)), "")="", "", IFERROR(INDEX(Ingredients!C$11:C$310, MATCH($C832, Ingredients!$B$11:$B$310, 0)), "")))</f>
        <v/>
      </c>
      <c r="AH832" s="105" t="str">
        <f>IF($C832="", "", IF(IFERROR(INDEX(Ingredients!D$11:D$310, MATCH($C832, Ingredients!$B$11:$B$310, 0)), "")="", "", IFERROR(INDEX(Ingredients!D$11:D$310, MATCH($C832, Ingredients!$B$11:$B$310, 0)), "")))</f>
        <v/>
      </c>
      <c r="AI832" s="106" t="str">
        <f>IF($C832="", "", IF(IFERROR(INDEX(Ingredients!E$11:E$310, MATCH($C832, Ingredients!$B$11:$B$310, 0)), "")="", "", IFERROR(INDEX(Ingredients!E$11:E$310, MATCH($C832, Ingredients!$B$11:$B$310, 0)), "")))</f>
        <v/>
      </c>
      <c r="AJ832" s="108" t="str">
        <f>IF($C832="", "", IF(IFERROR(INDEX(Ingredients!F$11:F$310, MATCH($C832, Ingredients!$B$11:$B$310, 0)), "")="", "", IFERROR(INDEX(Ingredients!F$11:F$310, MATCH($C832, Ingredients!$B$11:$B$310, 0)), "")))</f>
        <v/>
      </c>
      <c r="AK832" s="106" t="str">
        <f>IF($C832="", "", IF(IFERROR(INDEX(Ingredients!G$11:G$310, MATCH($C832, Ingredients!$B$11:$B$310, 0)), "")="", "", IFERROR(INDEX(Ingredients!G$11:G$310, MATCH($C832, Ingredients!$B$11:$B$310, 0)), "")))</f>
        <v/>
      </c>
      <c r="AL832" s="79" t="str">
        <f>IF($C832="", "", IF(IFERROR(INDEX(Ingredients!H$11:H$310, MATCH($C832, Ingredients!$B$11:$B$310, 0)), "")="", "", IFERROR(INDEX(Ingredients!H$11:H$310, MATCH($C832, Ingredients!$B$11:$B$310, 0)), "")))</f>
        <v/>
      </c>
      <c r="AN832" s="83" t="str">
        <f t="shared" si="185"/>
        <v/>
      </c>
      <c r="AP832" s="114" t="str">
        <f t="shared" si="195"/>
        <v/>
      </c>
      <c r="AR832" s="117" t="str">
        <f>IF($C832="", "", IF(IFERROR(INDEX(Ingredients!$AI$11:$AI$310, MATCH($C832, Ingredients!$B$11:$B$310, 0)), "")="", "", IFERROR(INDEX(Ingredients!$AI$11:$AI$310, MATCH($C832, Ingredients!$B$11:$B$310, 0)), "")))</f>
        <v/>
      </c>
      <c r="AT832" s="120" t="str">
        <f t="shared" si="196"/>
        <v/>
      </c>
      <c r="AV832" s="90" t="str">
        <f t="shared" si="186"/>
        <v/>
      </c>
      <c r="AX832" s="90" t="str">
        <f>IF($AV832="", "", COUNTIF($AV$11:$AV$5010, "&lt;"&amp;$AV832)+1+COUNTIF($AV$11:$AV832, $AV832)-1)</f>
        <v/>
      </c>
      <c r="AZ832" s="111" t="str">
        <f>IF($B832="", "", SUMIF('Shopping List'!$AV$11:$AV$25, $B832, 'Shopping List'!$BN$11:$BN$25))</f>
        <v/>
      </c>
      <c r="BB832" s="117" t="str">
        <f t="shared" si="197"/>
        <v/>
      </c>
    </row>
    <row r="833" spans="1:54" x14ac:dyDescent="0.25">
      <c r="A833" s="4"/>
      <c r="B833" s="37"/>
      <c r="C833" s="124"/>
      <c r="D833" s="39"/>
      <c r="E833" s="125"/>
      <c r="F833" s="48"/>
      <c r="G833" s="4"/>
      <c r="H833" s="4"/>
      <c r="I833" s="95" t="str">
        <f>IF($C833="", "", IF(IFERROR(INDEX(Ingredients!$C$11:$C$310, MATCH($C833, Ingredients!$B$11:$B$310, 0)), "")="", "", IFERROR(INDEX(Ingredients!$C$11:$C$310, MATCH($C833, Ingredients!$B$11:$B$310, 0)), "")))</f>
        <v/>
      </c>
      <c r="J833" s="73" t="str">
        <f>IF($B833="", "", IF(IFERROR(INDEX(Meals!$C$11:$C$260, MATCH($B833, Meals!$B$11:$B$260, 0)), "")="", "", IFERROR(INDEX(Meals!$C$11:$C$260, MATCH($B833, Meals!$B$11:$B$260, 0)), "")))</f>
        <v/>
      </c>
      <c r="K833" s="4"/>
      <c r="L833" s="72" t="str">
        <f t="shared" si="187"/>
        <v/>
      </c>
      <c r="M833" s="73" t="str">
        <f t="shared" si="188"/>
        <v/>
      </c>
      <c r="N833" s="4"/>
      <c r="O833" s="78" t="str">
        <f t="shared" si="189"/>
        <v/>
      </c>
      <c r="P833" s="79" t="str">
        <f t="shared" si="190"/>
        <v/>
      </c>
      <c r="Q833" s="4"/>
      <c r="R833" s="90" t="str">
        <f t="shared" si="191"/>
        <v/>
      </c>
      <c r="S833" s="4"/>
      <c r="Y833" s="18" t="str">
        <f t="shared" si="192"/>
        <v/>
      </c>
      <c r="AA833" s="18" t="str">
        <f t="shared" si="183"/>
        <v/>
      </c>
      <c r="AB833" s="18" t="str">
        <f t="shared" si="184"/>
        <v/>
      </c>
      <c r="AC833" s="18" t="str">
        <f t="shared" si="193"/>
        <v/>
      </c>
      <c r="AD833" s="18" t="str">
        <f t="shared" si="193"/>
        <v/>
      </c>
      <c r="AE833" s="18" t="str">
        <f t="shared" si="194"/>
        <v/>
      </c>
      <c r="AG833" s="95" t="str">
        <f>IF($C833="", "", IF(IFERROR(INDEX(Ingredients!C$11:C$310, MATCH($C833, Ingredients!$B$11:$B$310, 0)), "")="", "", IFERROR(INDEX(Ingredients!C$11:C$310, MATCH($C833, Ingredients!$B$11:$B$310, 0)), "")))</f>
        <v/>
      </c>
      <c r="AH833" s="105" t="str">
        <f>IF($C833="", "", IF(IFERROR(INDEX(Ingredients!D$11:D$310, MATCH($C833, Ingredients!$B$11:$B$310, 0)), "")="", "", IFERROR(INDEX(Ingredients!D$11:D$310, MATCH($C833, Ingredients!$B$11:$B$310, 0)), "")))</f>
        <v/>
      </c>
      <c r="AI833" s="106" t="str">
        <f>IF($C833="", "", IF(IFERROR(INDEX(Ingredients!E$11:E$310, MATCH($C833, Ingredients!$B$11:$B$310, 0)), "")="", "", IFERROR(INDEX(Ingredients!E$11:E$310, MATCH($C833, Ingredients!$B$11:$B$310, 0)), "")))</f>
        <v/>
      </c>
      <c r="AJ833" s="108" t="str">
        <f>IF($C833="", "", IF(IFERROR(INDEX(Ingredients!F$11:F$310, MATCH($C833, Ingredients!$B$11:$B$310, 0)), "")="", "", IFERROR(INDEX(Ingredients!F$11:F$310, MATCH($C833, Ingredients!$B$11:$B$310, 0)), "")))</f>
        <v/>
      </c>
      <c r="AK833" s="106" t="str">
        <f>IF($C833="", "", IF(IFERROR(INDEX(Ingredients!G$11:G$310, MATCH($C833, Ingredients!$B$11:$B$310, 0)), "")="", "", IFERROR(INDEX(Ingredients!G$11:G$310, MATCH($C833, Ingredients!$B$11:$B$310, 0)), "")))</f>
        <v/>
      </c>
      <c r="AL833" s="79" t="str">
        <f>IF($C833="", "", IF(IFERROR(INDEX(Ingredients!H$11:H$310, MATCH($C833, Ingredients!$B$11:$B$310, 0)), "")="", "", IFERROR(INDEX(Ingredients!H$11:H$310, MATCH($C833, Ingredients!$B$11:$B$310, 0)), "")))</f>
        <v/>
      </c>
      <c r="AN833" s="83" t="str">
        <f t="shared" si="185"/>
        <v/>
      </c>
      <c r="AP833" s="114" t="str">
        <f t="shared" si="195"/>
        <v/>
      </c>
      <c r="AR833" s="117" t="str">
        <f>IF($C833="", "", IF(IFERROR(INDEX(Ingredients!$AI$11:$AI$310, MATCH($C833, Ingredients!$B$11:$B$310, 0)), "")="", "", IFERROR(INDEX(Ingredients!$AI$11:$AI$310, MATCH($C833, Ingredients!$B$11:$B$310, 0)), "")))</f>
        <v/>
      </c>
      <c r="AT833" s="120" t="str">
        <f t="shared" si="196"/>
        <v/>
      </c>
      <c r="AV833" s="90" t="str">
        <f t="shared" si="186"/>
        <v/>
      </c>
      <c r="AX833" s="90" t="str">
        <f>IF($AV833="", "", COUNTIF($AV$11:$AV$5010, "&lt;"&amp;$AV833)+1+COUNTIF($AV$11:$AV833, $AV833)-1)</f>
        <v/>
      </c>
      <c r="AZ833" s="111" t="str">
        <f>IF($B833="", "", SUMIF('Shopping List'!$AV$11:$AV$25, $B833, 'Shopping List'!$BN$11:$BN$25))</f>
        <v/>
      </c>
      <c r="BB833" s="117" t="str">
        <f t="shared" si="197"/>
        <v/>
      </c>
    </row>
    <row r="834" spans="1:54" x14ac:dyDescent="0.25">
      <c r="A834" s="4"/>
      <c r="B834" s="37"/>
      <c r="C834" s="124"/>
      <c r="D834" s="39"/>
      <c r="E834" s="125"/>
      <c r="F834" s="48"/>
      <c r="G834" s="4"/>
      <c r="H834" s="4"/>
      <c r="I834" s="95" t="str">
        <f>IF($C834="", "", IF(IFERROR(INDEX(Ingredients!$C$11:$C$310, MATCH($C834, Ingredients!$B$11:$B$310, 0)), "")="", "", IFERROR(INDEX(Ingredients!$C$11:$C$310, MATCH($C834, Ingredients!$B$11:$B$310, 0)), "")))</f>
        <v/>
      </c>
      <c r="J834" s="73" t="str">
        <f>IF($B834="", "", IF(IFERROR(INDEX(Meals!$C$11:$C$260, MATCH($B834, Meals!$B$11:$B$260, 0)), "")="", "", IFERROR(INDEX(Meals!$C$11:$C$260, MATCH($B834, Meals!$B$11:$B$260, 0)), "")))</f>
        <v/>
      </c>
      <c r="K834" s="4"/>
      <c r="L834" s="72" t="str">
        <f t="shared" si="187"/>
        <v/>
      </c>
      <c r="M834" s="73" t="str">
        <f t="shared" si="188"/>
        <v/>
      </c>
      <c r="N834" s="4"/>
      <c r="O834" s="78" t="str">
        <f t="shared" si="189"/>
        <v/>
      </c>
      <c r="P834" s="79" t="str">
        <f t="shared" si="190"/>
        <v/>
      </c>
      <c r="Q834" s="4"/>
      <c r="R834" s="90" t="str">
        <f t="shared" si="191"/>
        <v/>
      </c>
      <c r="S834" s="4"/>
      <c r="Y834" s="18" t="str">
        <f t="shared" si="192"/>
        <v/>
      </c>
      <c r="AA834" s="18" t="str">
        <f t="shared" si="183"/>
        <v/>
      </c>
      <c r="AB834" s="18" t="str">
        <f t="shared" si="184"/>
        <v/>
      </c>
      <c r="AC834" s="18" t="str">
        <f t="shared" si="193"/>
        <v/>
      </c>
      <c r="AD834" s="18" t="str">
        <f t="shared" si="193"/>
        <v/>
      </c>
      <c r="AE834" s="18" t="str">
        <f t="shared" si="194"/>
        <v/>
      </c>
      <c r="AG834" s="95" t="str">
        <f>IF($C834="", "", IF(IFERROR(INDEX(Ingredients!C$11:C$310, MATCH($C834, Ingredients!$B$11:$B$310, 0)), "")="", "", IFERROR(INDEX(Ingredients!C$11:C$310, MATCH($C834, Ingredients!$B$11:$B$310, 0)), "")))</f>
        <v/>
      </c>
      <c r="AH834" s="105" t="str">
        <f>IF($C834="", "", IF(IFERROR(INDEX(Ingredients!D$11:D$310, MATCH($C834, Ingredients!$B$11:$B$310, 0)), "")="", "", IFERROR(INDEX(Ingredients!D$11:D$310, MATCH($C834, Ingredients!$B$11:$B$310, 0)), "")))</f>
        <v/>
      </c>
      <c r="AI834" s="106" t="str">
        <f>IF($C834="", "", IF(IFERROR(INDEX(Ingredients!E$11:E$310, MATCH($C834, Ingredients!$B$11:$B$310, 0)), "")="", "", IFERROR(INDEX(Ingredients!E$11:E$310, MATCH($C834, Ingredients!$B$11:$B$310, 0)), "")))</f>
        <v/>
      </c>
      <c r="AJ834" s="108" t="str">
        <f>IF($C834="", "", IF(IFERROR(INDEX(Ingredients!F$11:F$310, MATCH($C834, Ingredients!$B$11:$B$310, 0)), "")="", "", IFERROR(INDEX(Ingredients!F$11:F$310, MATCH($C834, Ingredients!$B$11:$B$310, 0)), "")))</f>
        <v/>
      </c>
      <c r="AK834" s="106" t="str">
        <f>IF($C834="", "", IF(IFERROR(INDEX(Ingredients!G$11:G$310, MATCH($C834, Ingredients!$B$11:$B$310, 0)), "")="", "", IFERROR(INDEX(Ingredients!G$11:G$310, MATCH($C834, Ingredients!$B$11:$B$310, 0)), "")))</f>
        <v/>
      </c>
      <c r="AL834" s="79" t="str">
        <f>IF($C834="", "", IF(IFERROR(INDEX(Ingredients!H$11:H$310, MATCH($C834, Ingredients!$B$11:$B$310, 0)), "")="", "", IFERROR(INDEX(Ingredients!H$11:H$310, MATCH($C834, Ingredients!$B$11:$B$310, 0)), "")))</f>
        <v/>
      </c>
      <c r="AN834" s="83" t="str">
        <f t="shared" si="185"/>
        <v/>
      </c>
      <c r="AP834" s="114" t="str">
        <f t="shared" si="195"/>
        <v/>
      </c>
      <c r="AR834" s="117" t="str">
        <f>IF($C834="", "", IF(IFERROR(INDEX(Ingredients!$AI$11:$AI$310, MATCH($C834, Ingredients!$B$11:$B$310, 0)), "")="", "", IFERROR(INDEX(Ingredients!$AI$11:$AI$310, MATCH($C834, Ingredients!$B$11:$B$310, 0)), "")))</f>
        <v/>
      </c>
      <c r="AT834" s="120" t="str">
        <f t="shared" si="196"/>
        <v/>
      </c>
      <c r="AV834" s="90" t="str">
        <f t="shared" si="186"/>
        <v/>
      </c>
      <c r="AX834" s="90" t="str">
        <f>IF($AV834="", "", COUNTIF($AV$11:$AV$5010, "&lt;"&amp;$AV834)+1+COUNTIF($AV$11:$AV834, $AV834)-1)</f>
        <v/>
      </c>
      <c r="AZ834" s="111" t="str">
        <f>IF($B834="", "", SUMIF('Shopping List'!$AV$11:$AV$25, $B834, 'Shopping List'!$BN$11:$BN$25))</f>
        <v/>
      </c>
      <c r="BB834" s="117" t="str">
        <f t="shared" si="197"/>
        <v/>
      </c>
    </row>
    <row r="835" spans="1:54" x14ac:dyDescent="0.25">
      <c r="A835" s="4"/>
      <c r="B835" s="37"/>
      <c r="C835" s="124"/>
      <c r="D835" s="39"/>
      <c r="E835" s="125"/>
      <c r="F835" s="48"/>
      <c r="G835" s="4"/>
      <c r="H835" s="4"/>
      <c r="I835" s="95" t="str">
        <f>IF($C835="", "", IF(IFERROR(INDEX(Ingredients!$C$11:$C$310, MATCH($C835, Ingredients!$B$11:$B$310, 0)), "")="", "", IFERROR(INDEX(Ingredients!$C$11:$C$310, MATCH($C835, Ingredients!$B$11:$B$310, 0)), "")))</f>
        <v/>
      </c>
      <c r="J835" s="73" t="str">
        <f>IF($B835="", "", IF(IFERROR(INDEX(Meals!$C$11:$C$260, MATCH($B835, Meals!$B$11:$B$260, 0)), "")="", "", IFERROR(INDEX(Meals!$C$11:$C$260, MATCH($B835, Meals!$B$11:$B$260, 0)), "")))</f>
        <v/>
      </c>
      <c r="K835" s="4"/>
      <c r="L835" s="72" t="str">
        <f t="shared" si="187"/>
        <v/>
      </c>
      <c r="M835" s="73" t="str">
        <f t="shared" si="188"/>
        <v/>
      </c>
      <c r="N835" s="4"/>
      <c r="O835" s="78" t="str">
        <f t="shared" si="189"/>
        <v/>
      </c>
      <c r="P835" s="79" t="str">
        <f t="shared" si="190"/>
        <v/>
      </c>
      <c r="Q835" s="4"/>
      <c r="R835" s="90" t="str">
        <f t="shared" si="191"/>
        <v/>
      </c>
      <c r="S835" s="4"/>
      <c r="Y835" s="18" t="str">
        <f t="shared" si="192"/>
        <v/>
      </c>
      <c r="AA835" s="18" t="str">
        <f t="shared" si="183"/>
        <v/>
      </c>
      <c r="AB835" s="18" t="str">
        <f t="shared" si="184"/>
        <v/>
      </c>
      <c r="AC835" s="18" t="str">
        <f t="shared" si="193"/>
        <v/>
      </c>
      <c r="AD835" s="18" t="str">
        <f t="shared" si="193"/>
        <v/>
      </c>
      <c r="AE835" s="18" t="str">
        <f t="shared" si="194"/>
        <v/>
      </c>
      <c r="AG835" s="95" t="str">
        <f>IF($C835="", "", IF(IFERROR(INDEX(Ingredients!C$11:C$310, MATCH($C835, Ingredients!$B$11:$B$310, 0)), "")="", "", IFERROR(INDEX(Ingredients!C$11:C$310, MATCH($C835, Ingredients!$B$11:$B$310, 0)), "")))</f>
        <v/>
      </c>
      <c r="AH835" s="105" t="str">
        <f>IF($C835="", "", IF(IFERROR(INDEX(Ingredients!D$11:D$310, MATCH($C835, Ingredients!$B$11:$B$310, 0)), "")="", "", IFERROR(INDEX(Ingredients!D$11:D$310, MATCH($C835, Ingredients!$B$11:$B$310, 0)), "")))</f>
        <v/>
      </c>
      <c r="AI835" s="106" t="str">
        <f>IF($C835="", "", IF(IFERROR(INDEX(Ingredients!E$11:E$310, MATCH($C835, Ingredients!$B$11:$B$310, 0)), "")="", "", IFERROR(INDEX(Ingredients!E$11:E$310, MATCH($C835, Ingredients!$B$11:$B$310, 0)), "")))</f>
        <v/>
      </c>
      <c r="AJ835" s="108" t="str">
        <f>IF($C835="", "", IF(IFERROR(INDEX(Ingredients!F$11:F$310, MATCH($C835, Ingredients!$B$11:$B$310, 0)), "")="", "", IFERROR(INDEX(Ingredients!F$11:F$310, MATCH($C835, Ingredients!$B$11:$B$310, 0)), "")))</f>
        <v/>
      </c>
      <c r="AK835" s="106" t="str">
        <f>IF($C835="", "", IF(IFERROR(INDEX(Ingredients!G$11:G$310, MATCH($C835, Ingredients!$B$11:$B$310, 0)), "")="", "", IFERROR(INDEX(Ingredients!G$11:G$310, MATCH($C835, Ingredients!$B$11:$B$310, 0)), "")))</f>
        <v/>
      </c>
      <c r="AL835" s="79" t="str">
        <f>IF($C835="", "", IF(IFERROR(INDEX(Ingredients!H$11:H$310, MATCH($C835, Ingredients!$B$11:$B$310, 0)), "")="", "", IFERROR(INDEX(Ingredients!H$11:H$310, MATCH($C835, Ingredients!$B$11:$B$310, 0)), "")))</f>
        <v/>
      </c>
      <c r="AN835" s="83" t="str">
        <f t="shared" si="185"/>
        <v/>
      </c>
      <c r="AP835" s="114" t="str">
        <f t="shared" si="195"/>
        <v/>
      </c>
      <c r="AR835" s="117" t="str">
        <f>IF($C835="", "", IF(IFERROR(INDEX(Ingredients!$AI$11:$AI$310, MATCH($C835, Ingredients!$B$11:$B$310, 0)), "")="", "", IFERROR(INDEX(Ingredients!$AI$11:$AI$310, MATCH($C835, Ingredients!$B$11:$B$310, 0)), "")))</f>
        <v/>
      </c>
      <c r="AT835" s="120" t="str">
        <f t="shared" si="196"/>
        <v/>
      </c>
      <c r="AV835" s="90" t="str">
        <f t="shared" si="186"/>
        <v/>
      </c>
      <c r="AX835" s="90" t="str">
        <f>IF($AV835="", "", COUNTIF($AV$11:$AV$5010, "&lt;"&amp;$AV835)+1+COUNTIF($AV$11:$AV835, $AV835)-1)</f>
        <v/>
      </c>
      <c r="AZ835" s="111" t="str">
        <f>IF($B835="", "", SUMIF('Shopping List'!$AV$11:$AV$25, $B835, 'Shopping List'!$BN$11:$BN$25))</f>
        <v/>
      </c>
      <c r="BB835" s="117" t="str">
        <f t="shared" si="197"/>
        <v/>
      </c>
    </row>
    <row r="836" spans="1:54" x14ac:dyDescent="0.25">
      <c r="A836" s="4"/>
      <c r="B836" s="37"/>
      <c r="C836" s="124"/>
      <c r="D836" s="39"/>
      <c r="E836" s="125"/>
      <c r="F836" s="48"/>
      <c r="G836" s="4"/>
      <c r="H836" s="4"/>
      <c r="I836" s="95" t="str">
        <f>IF($C836="", "", IF(IFERROR(INDEX(Ingredients!$C$11:$C$310, MATCH($C836, Ingredients!$B$11:$B$310, 0)), "")="", "", IFERROR(INDEX(Ingredients!$C$11:$C$310, MATCH($C836, Ingredients!$B$11:$B$310, 0)), "")))</f>
        <v/>
      </c>
      <c r="J836" s="73" t="str">
        <f>IF($B836="", "", IF(IFERROR(INDEX(Meals!$C$11:$C$260, MATCH($B836, Meals!$B$11:$B$260, 0)), "")="", "", IFERROR(INDEX(Meals!$C$11:$C$260, MATCH($B836, Meals!$B$11:$B$260, 0)), "")))</f>
        <v/>
      </c>
      <c r="K836" s="4"/>
      <c r="L836" s="72" t="str">
        <f t="shared" si="187"/>
        <v/>
      </c>
      <c r="M836" s="73" t="str">
        <f t="shared" si="188"/>
        <v/>
      </c>
      <c r="N836" s="4"/>
      <c r="O836" s="78" t="str">
        <f t="shared" si="189"/>
        <v/>
      </c>
      <c r="P836" s="79" t="str">
        <f t="shared" si="190"/>
        <v/>
      </c>
      <c r="Q836" s="4"/>
      <c r="R836" s="90" t="str">
        <f t="shared" si="191"/>
        <v/>
      </c>
      <c r="S836" s="4"/>
      <c r="Y836" s="18" t="str">
        <f t="shared" si="192"/>
        <v/>
      </c>
      <c r="AA836" s="18" t="str">
        <f t="shared" si="183"/>
        <v/>
      </c>
      <c r="AB836" s="18" t="str">
        <f t="shared" si="184"/>
        <v/>
      </c>
      <c r="AC836" s="18" t="str">
        <f t="shared" si="193"/>
        <v/>
      </c>
      <c r="AD836" s="18" t="str">
        <f t="shared" si="193"/>
        <v/>
      </c>
      <c r="AE836" s="18" t="str">
        <f t="shared" si="194"/>
        <v/>
      </c>
      <c r="AG836" s="95" t="str">
        <f>IF($C836="", "", IF(IFERROR(INDEX(Ingredients!C$11:C$310, MATCH($C836, Ingredients!$B$11:$B$310, 0)), "")="", "", IFERROR(INDEX(Ingredients!C$11:C$310, MATCH($C836, Ingredients!$B$11:$B$310, 0)), "")))</f>
        <v/>
      </c>
      <c r="AH836" s="105" t="str">
        <f>IF($C836="", "", IF(IFERROR(INDEX(Ingredients!D$11:D$310, MATCH($C836, Ingredients!$B$11:$B$310, 0)), "")="", "", IFERROR(INDEX(Ingredients!D$11:D$310, MATCH($C836, Ingredients!$B$11:$B$310, 0)), "")))</f>
        <v/>
      </c>
      <c r="AI836" s="106" t="str">
        <f>IF($C836="", "", IF(IFERROR(INDEX(Ingredients!E$11:E$310, MATCH($C836, Ingredients!$B$11:$B$310, 0)), "")="", "", IFERROR(INDEX(Ingredients!E$11:E$310, MATCH($C836, Ingredients!$B$11:$B$310, 0)), "")))</f>
        <v/>
      </c>
      <c r="AJ836" s="108" t="str">
        <f>IF($C836="", "", IF(IFERROR(INDEX(Ingredients!F$11:F$310, MATCH($C836, Ingredients!$B$11:$B$310, 0)), "")="", "", IFERROR(INDEX(Ingredients!F$11:F$310, MATCH($C836, Ingredients!$B$11:$B$310, 0)), "")))</f>
        <v/>
      </c>
      <c r="AK836" s="106" t="str">
        <f>IF($C836="", "", IF(IFERROR(INDEX(Ingredients!G$11:G$310, MATCH($C836, Ingredients!$B$11:$B$310, 0)), "")="", "", IFERROR(INDEX(Ingredients!G$11:G$310, MATCH($C836, Ingredients!$B$11:$B$310, 0)), "")))</f>
        <v/>
      </c>
      <c r="AL836" s="79" t="str">
        <f>IF($C836="", "", IF(IFERROR(INDEX(Ingredients!H$11:H$310, MATCH($C836, Ingredients!$B$11:$B$310, 0)), "")="", "", IFERROR(INDEX(Ingredients!H$11:H$310, MATCH($C836, Ingredients!$B$11:$B$310, 0)), "")))</f>
        <v/>
      </c>
      <c r="AN836" s="83" t="str">
        <f t="shared" si="185"/>
        <v/>
      </c>
      <c r="AP836" s="114" t="str">
        <f t="shared" si="195"/>
        <v/>
      </c>
      <c r="AR836" s="117" t="str">
        <f>IF($C836="", "", IF(IFERROR(INDEX(Ingredients!$AI$11:$AI$310, MATCH($C836, Ingredients!$B$11:$B$310, 0)), "")="", "", IFERROR(INDEX(Ingredients!$AI$11:$AI$310, MATCH($C836, Ingredients!$B$11:$B$310, 0)), "")))</f>
        <v/>
      </c>
      <c r="AT836" s="120" t="str">
        <f t="shared" si="196"/>
        <v/>
      </c>
      <c r="AV836" s="90" t="str">
        <f t="shared" si="186"/>
        <v/>
      </c>
      <c r="AX836" s="90" t="str">
        <f>IF($AV836="", "", COUNTIF($AV$11:$AV$5010, "&lt;"&amp;$AV836)+1+COUNTIF($AV$11:$AV836, $AV836)-1)</f>
        <v/>
      </c>
      <c r="AZ836" s="111" t="str">
        <f>IF($B836="", "", SUMIF('Shopping List'!$AV$11:$AV$25, $B836, 'Shopping List'!$BN$11:$BN$25))</f>
        <v/>
      </c>
      <c r="BB836" s="117" t="str">
        <f t="shared" si="197"/>
        <v/>
      </c>
    </row>
    <row r="837" spans="1:54" x14ac:dyDescent="0.25">
      <c r="A837" s="4"/>
      <c r="B837" s="37"/>
      <c r="C837" s="124"/>
      <c r="D837" s="39"/>
      <c r="E837" s="125"/>
      <c r="F837" s="48"/>
      <c r="G837" s="4"/>
      <c r="H837" s="4"/>
      <c r="I837" s="95" t="str">
        <f>IF($C837="", "", IF(IFERROR(INDEX(Ingredients!$C$11:$C$310, MATCH($C837, Ingredients!$B$11:$B$310, 0)), "")="", "", IFERROR(INDEX(Ingredients!$C$11:$C$310, MATCH($C837, Ingredients!$B$11:$B$310, 0)), "")))</f>
        <v/>
      </c>
      <c r="J837" s="73" t="str">
        <f>IF($B837="", "", IF(IFERROR(INDEX(Meals!$C$11:$C$260, MATCH($B837, Meals!$B$11:$B$260, 0)), "")="", "", IFERROR(INDEX(Meals!$C$11:$C$260, MATCH($B837, Meals!$B$11:$B$260, 0)), "")))</f>
        <v/>
      </c>
      <c r="K837" s="4"/>
      <c r="L837" s="72" t="str">
        <f t="shared" si="187"/>
        <v/>
      </c>
      <c r="M837" s="73" t="str">
        <f t="shared" si="188"/>
        <v/>
      </c>
      <c r="N837" s="4"/>
      <c r="O837" s="78" t="str">
        <f t="shared" si="189"/>
        <v/>
      </c>
      <c r="P837" s="79" t="str">
        <f t="shared" si="190"/>
        <v/>
      </c>
      <c r="Q837" s="4"/>
      <c r="R837" s="90" t="str">
        <f t="shared" si="191"/>
        <v/>
      </c>
      <c r="S837" s="4"/>
      <c r="Y837" s="18" t="str">
        <f t="shared" si="192"/>
        <v/>
      </c>
      <c r="AA837" s="18" t="str">
        <f t="shared" si="183"/>
        <v/>
      </c>
      <c r="AB837" s="18" t="str">
        <f t="shared" si="184"/>
        <v/>
      </c>
      <c r="AC837" s="18" t="str">
        <f t="shared" si="193"/>
        <v/>
      </c>
      <c r="AD837" s="18" t="str">
        <f t="shared" si="193"/>
        <v/>
      </c>
      <c r="AE837" s="18" t="str">
        <f t="shared" si="194"/>
        <v/>
      </c>
      <c r="AG837" s="95" t="str">
        <f>IF($C837="", "", IF(IFERROR(INDEX(Ingredients!C$11:C$310, MATCH($C837, Ingredients!$B$11:$B$310, 0)), "")="", "", IFERROR(INDEX(Ingredients!C$11:C$310, MATCH($C837, Ingredients!$B$11:$B$310, 0)), "")))</f>
        <v/>
      </c>
      <c r="AH837" s="105" t="str">
        <f>IF($C837="", "", IF(IFERROR(INDEX(Ingredients!D$11:D$310, MATCH($C837, Ingredients!$B$11:$B$310, 0)), "")="", "", IFERROR(INDEX(Ingredients!D$11:D$310, MATCH($C837, Ingredients!$B$11:$B$310, 0)), "")))</f>
        <v/>
      </c>
      <c r="AI837" s="106" t="str">
        <f>IF($C837="", "", IF(IFERROR(INDEX(Ingredients!E$11:E$310, MATCH($C837, Ingredients!$B$11:$B$310, 0)), "")="", "", IFERROR(INDEX(Ingredients!E$11:E$310, MATCH($C837, Ingredients!$B$11:$B$310, 0)), "")))</f>
        <v/>
      </c>
      <c r="AJ837" s="108" t="str">
        <f>IF($C837="", "", IF(IFERROR(INDEX(Ingredients!F$11:F$310, MATCH($C837, Ingredients!$B$11:$B$310, 0)), "")="", "", IFERROR(INDEX(Ingredients!F$11:F$310, MATCH($C837, Ingredients!$B$11:$B$310, 0)), "")))</f>
        <v/>
      </c>
      <c r="AK837" s="106" t="str">
        <f>IF($C837="", "", IF(IFERROR(INDEX(Ingredients!G$11:G$310, MATCH($C837, Ingredients!$B$11:$B$310, 0)), "")="", "", IFERROR(INDEX(Ingredients!G$11:G$310, MATCH($C837, Ingredients!$B$11:$B$310, 0)), "")))</f>
        <v/>
      </c>
      <c r="AL837" s="79" t="str">
        <f>IF($C837="", "", IF(IFERROR(INDEX(Ingredients!H$11:H$310, MATCH($C837, Ingredients!$B$11:$B$310, 0)), "")="", "", IFERROR(INDEX(Ingredients!H$11:H$310, MATCH($C837, Ingredients!$B$11:$B$310, 0)), "")))</f>
        <v/>
      </c>
      <c r="AN837" s="83" t="str">
        <f t="shared" si="185"/>
        <v/>
      </c>
      <c r="AP837" s="114" t="str">
        <f t="shared" si="195"/>
        <v/>
      </c>
      <c r="AR837" s="117" t="str">
        <f>IF($C837="", "", IF(IFERROR(INDEX(Ingredients!$AI$11:$AI$310, MATCH($C837, Ingredients!$B$11:$B$310, 0)), "")="", "", IFERROR(INDEX(Ingredients!$AI$11:$AI$310, MATCH($C837, Ingredients!$B$11:$B$310, 0)), "")))</f>
        <v/>
      </c>
      <c r="AT837" s="120" t="str">
        <f t="shared" si="196"/>
        <v/>
      </c>
      <c r="AV837" s="90" t="str">
        <f t="shared" si="186"/>
        <v/>
      </c>
      <c r="AX837" s="90" t="str">
        <f>IF($AV837="", "", COUNTIF($AV$11:$AV$5010, "&lt;"&amp;$AV837)+1+COUNTIF($AV$11:$AV837, $AV837)-1)</f>
        <v/>
      </c>
      <c r="AZ837" s="111" t="str">
        <f>IF($B837="", "", SUMIF('Shopping List'!$AV$11:$AV$25, $B837, 'Shopping List'!$BN$11:$BN$25))</f>
        <v/>
      </c>
      <c r="BB837" s="117" t="str">
        <f t="shared" si="197"/>
        <v/>
      </c>
    </row>
    <row r="838" spans="1:54" x14ac:dyDescent="0.25">
      <c r="A838" s="4"/>
      <c r="B838" s="37"/>
      <c r="C838" s="124"/>
      <c r="D838" s="39"/>
      <c r="E838" s="125"/>
      <c r="F838" s="48"/>
      <c r="G838" s="4"/>
      <c r="H838" s="4"/>
      <c r="I838" s="95" t="str">
        <f>IF($C838="", "", IF(IFERROR(INDEX(Ingredients!$C$11:$C$310, MATCH($C838, Ingredients!$B$11:$B$310, 0)), "")="", "", IFERROR(INDEX(Ingredients!$C$11:$C$310, MATCH($C838, Ingredients!$B$11:$B$310, 0)), "")))</f>
        <v/>
      </c>
      <c r="J838" s="73" t="str">
        <f>IF($B838="", "", IF(IFERROR(INDEX(Meals!$C$11:$C$260, MATCH($B838, Meals!$B$11:$B$260, 0)), "")="", "", IFERROR(INDEX(Meals!$C$11:$C$260, MATCH($B838, Meals!$B$11:$B$260, 0)), "")))</f>
        <v/>
      </c>
      <c r="K838" s="4"/>
      <c r="L838" s="72" t="str">
        <f t="shared" si="187"/>
        <v/>
      </c>
      <c r="M838" s="73" t="str">
        <f t="shared" si="188"/>
        <v/>
      </c>
      <c r="N838" s="4"/>
      <c r="O838" s="78" t="str">
        <f t="shared" si="189"/>
        <v/>
      </c>
      <c r="P838" s="79" t="str">
        <f t="shared" si="190"/>
        <v/>
      </c>
      <c r="Q838" s="4"/>
      <c r="R838" s="90" t="str">
        <f t="shared" si="191"/>
        <v/>
      </c>
      <c r="S838" s="4"/>
      <c r="Y838" s="18" t="str">
        <f t="shared" si="192"/>
        <v/>
      </c>
      <c r="AA838" s="18" t="str">
        <f t="shared" si="183"/>
        <v/>
      </c>
      <c r="AB838" s="18" t="str">
        <f t="shared" si="184"/>
        <v/>
      </c>
      <c r="AC838" s="18" t="str">
        <f t="shared" si="193"/>
        <v/>
      </c>
      <c r="AD838" s="18" t="str">
        <f t="shared" si="193"/>
        <v/>
      </c>
      <c r="AE838" s="18" t="str">
        <f t="shared" si="194"/>
        <v/>
      </c>
      <c r="AG838" s="95" t="str">
        <f>IF($C838="", "", IF(IFERROR(INDEX(Ingredients!C$11:C$310, MATCH($C838, Ingredients!$B$11:$B$310, 0)), "")="", "", IFERROR(INDEX(Ingredients!C$11:C$310, MATCH($C838, Ingredients!$B$11:$B$310, 0)), "")))</f>
        <v/>
      </c>
      <c r="AH838" s="105" t="str">
        <f>IF($C838="", "", IF(IFERROR(INDEX(Ingredients!D$11:D$310, MATCH($C838, Ingredients!$B$11:$B$310, 0)), "")="", "", IFERROR(INDEX(Ingredients!D$11:D$310, MATCH($C838, Ingredients!$B$11:$B$310, 0)), "")))</f>
        <v/>
      </c>
      <c r="AI838" s="106" t="str">
        <f>IF($C838="", "", IF(IFERROR(INDEX(Ingredients!E$11:E$310, MATCH($C838, Ingredients!$B$11:$B$310, 0)), "")="", "", IFERROR(INDEX(Ingredients!E$11:E$310, MATCH($C838, Ingredients!$B$11:$B$310, 0)), "")))</f>
        <v/>
      </c>
      <c r="AJ838" s="108" t="str">
        <f>IF($C838="", "", IF(IFERROR(INDEX(Ingredients!F$11:F$310, MATCH($C838, Ingredients!$B$11:$B$310, 0)), "")="", "", IFERROR(INDEX(Ingredients!F$11:F$310, MATCH($C838, Ingredients!$B$11:$B$310, 0)), "")))</f>
        <v/>
      </c>
      <c r="AK838" s="106" t="str">
        <f>IF($C838="", "", IF(IFERROR(INDEX(Ingredients!G$11:G$310, MATCH($C838, Ingredients!$B$11:$B$310, 0)), "")="", "", IFERROR(INDEX(Ingredients!G$11:G$310, MATCH($C838, Ingredients!$B$11:$B$310, 0)), "")))</f>
        <v/>
      </c>
      <c r="AL838" s="79" t="str">
        <f>IF($C838="", "", IF(IFERROR(INDEX(Ingredients!H$11:H$310, MATCH($C838, Ingredients!$B$11:$B$310, 0)), "")="", "", IFERROR(INDEX(Ingredients!H$11:H$310, MATCH($C838, Ingredients!$B$11:$B$310, 0)), "")))</f>
        <v/>
      </c>
      <c r="AN838" s="83" t="str">
        <f t="shared" si="185"/>
        <v/>
      </c>
      <c r="AP838" s="114" t="str">
        <f t="shared" si="195"/>
        <v/>
      </c>
      <c r="AR838" s="117" t="str">
        <f>IF($C838="", "", IF(IFERROR(INDEX(Ingredients!$AI$11:$AI$310, MATCH($C838, Ingredients!$B$11:$B$310, 0)), "")="", "", IFERROR(INDEX(Ingredients!$AI$11:$AI$310, MATCH($C838, Ingredients!$B$11:$B$310, 0)), "")))</f>
        <v/>
      </c>
      <c r="AT838" s="120" t="str">
        <f t="shared" si="196"/>
        <v/>
      </c>
      <c r="AV838" s="90" t="str">
        <f t="shared" si="186"/>
        <v/>
      </c>
      <c r="AX838" s="90" t="str">
        <f>IF($AV838="", "", COUNTIF($AV$11:$AV$5010, "&lt;"&amp;$AV838)+1+COUNTIF($AV$11:$AV838, $AV838)-1)</f>
        <v/>
      </c>
      <c r="AZ838" s="111" t="str">
        <f>IF($B838="", "", SUMIF('Shopping List'!$AV$11:$AV$25, $B838, 'Shopping List'!$BN$11:$BN$25))</f>
        <v/>
      </c>
      <c r="BB838" s="117" t="str">
        <f t="shared" si="197"/>
        <v/>
      </c>
    </row>
    <row r="839" spans="1:54" x14ac:dyDescent="0.25">
      <c r="A839" s="4"/>
      <c r="B839" s="37"/>
      <c r="C839" s="124"/>
      <c r="D839" s="39"/>
      <c r="E839" s="125"/>
      <c r="F839" s="48"/>
      <c r="G839" s="4"/>
      <c r="H839" s="4"/>
      <c r="I839" s="95" t="str">
        <f>IF($C839="", "", IF(IFERROR(INDEX(Ingredients!$C$11:$C$310, MATCH($C839, Ingredients!$B$11:$B$310, 0)), "")="", "", IFERROR(INDEX(Ingredients!$C$11:$C$310, MATCH($C839, Ingredients!$B$11:$B$310, 0)), "")))</f>
        <v/>
      </c>
      <c r="J839" s="73" t="str">
        <f>IF($B839="", "", IF(IFERROR(INDEX(Meals!$C$11:$C$260, MATCH($B839, Meals!$B$11:$B$260, 0)), "")="", "", IFERROR(INDEX(Meals!$C$11:$C$260, MATCH($B839, Meals!$B$11:$B$260, 0)), "")))</f>
        <v/>
      </c>
      <c r="K839" s="4"/>
      <c r="L839" s="72" t="str">
        <f t="shared" si="187"/>
        <v/>
      </c>
      <c r="M839" s="73" t="str">
        <f t="shared" si="188"/>
        <v/>
      </c>
      <c r="N839" s="4"/>
      <c r="O839" s="78" t="str">
        <f t="shared" si="189"/>
        <v/>
      </c>
      <c r="P839" s="79" t="str">
        <f t="shared" si="190"/>
        <v/>
      </c>
      <c r="Q839" s="4"/>
      <c r="R839" s="90" t="str">
        <f t="shared" si="191"/>
        <v/>
      </c>
      <c r="S839" s="4"/>
      <c r="Y839" s="18" t="str">
        <f t="shared" si="192"/>
        <v/>
      </c>
      <c r="AA839" s="18" t="str">
        <f t="shared" si="183"/>
        <v/>
      </c>
      <c r="AB839" s="18" t="str">
        <f t="shared" si="184"/>
        <v/>
      </c>
      <c r="AC839" s="18" t="str">
        <f t="shared" si="193"/>
        <v/>
      </c>
      <c r="AD839" s="18" t="str">
        <f t="shared" si="193"/>
        <v/>
      </c>
      <c r="AE839" s="18" t="str">
        <f t="shared" si="194"/>
        <v/>
      </c>
      <c r="AG839" s="95" t="str">
        <f>IF($C839="", "", IF(IFERROR(INDEX(Ingredients!C$11:C$310, MATCH($C839, Ingredients!$B$11:$B$310, 0)), "")="", "", IFERROR(INDEX(Ingredients!C$11:C$310, MATCH($C839, Ingredients!$B$11:$B$310, 0)), "")))</f>
        <v/>
      </c>
      <c r="AH839" s="105" t="str">
        <f>IF($C839="", "", IF(IFERROR(INDEX(Ingredients!D$11:D$310, MATCH($C839, Ingredients!$B$11:$B$310, 0)), "")="", "", IFERROR(INDEX(Ingredients!D$11:D$310, MATCH($C839, Ingredients!$B$11:$B$310, 0)), "")))</f>
        <v/>
      </c>
      <c r="AI839" s="106" t="str">
        <f>IF($C839="", "", IF(IFERROR(INDEX(Ingredients!E$11:E$310, MATCH($C839, Ingredients!$B$11:$B$310, 0)), "")="", "", IFERROR(INDEX(Ingredients!E$11:E$310, MATCH($C839, Ingredients!$B$11:$B$310, 0)), "")))</f>
        <v/>
      </c>
      <c r="AJ839" s="108" t="str">
        <f>IF($C839="", "", IF(IFERROR(INDEX(Ingredients!F$11:F$310, MATCH($C839, Ingredients!$B$11:$B$310, 0)), "")="", "", IFERROR(INDEX(Ingredients!F$11:F$310, MATCH($C839, Ingredients!$B$11:$B$310, 0)), "")))</f>
        <v/>
      </c>
      <c r="AK839" s="106" t="str">
        <f>IF($C839="", "", IF(IFERROR(INDEX(Ingredients!G$11:G$310, MATCH($C839, Ingredients!$B$11:$B$310, 0)), "")="", "", IFERROR(INDEX(Ingredients!G$11:G$310, MATCH($C839, Ingredients!$B$11:$B$310, 0)), "")))</f>
        <v/>
      </c>
      <c r="AL839" s="79" t="str">
        <f>IF($C839="", "", IF(IFERROR(INDEX(Ingredients!H$11:H$310, MATCH($C839, Ingredients!$B$11:$B$310, 0)), "")="", "", IFERROR(INDEX(Ingredients!H$11:H$310, MATCH($C839, Ingredients!$B$11:$B$310, 0)), "")))</f>
        <v/>
      </c>
      <c r="AN839" s="83" t="str">
        <f t="shared" si="185"/>
        <v/>
      </c>
      <c r="AP839" s="114" t="str">
        <f t="shared" si="195"/>
        <v/>
      </c>
      <c r="AR839" s="117" t="str">
        <f>IF($C839="", "", IF(IFERROR(INDEX(Ingredients!$AI$11:$AI$310, MATCH($C839, Ingredients!$B$11:$B$310, 0)), "")="", "", IFERROR(INDEX(Ingredients!$AI$11:$AI$310, MATCH($C839, Ingredients!$B$11:$B$310, 0)), "")))</f>
        <v/>
      </c>
      <c r="AT839" s="120" t="str">
        <f t="shared" si="196"/>
        <v/>
      </c>
      <c r="AV839" s="90" t="str">
        <f t="shared" si="186"/>
        <v/>
      </c>
      <c r="AX839" s="90" t="str">
        <f>IF($AV839="", "", COUNTIF($AV$11:$AV$5010, "&lt;"&amp;$AV839)+1+COUNTIF($AV$11:$AV839, $AV839)-1)</f>
        <v/>
      </c>
      <c r="AZ839" s="111" t="str">
        <f>IF($B839="", "", SUMIF('Shopping List'!$AV$11:$AV$25, $B839, 'Shopping List'!$BN$11:$BN$25))</f>
        <v/>
      </c>
      <c r="BB839" s="117" t="str">
        <f t="shared" si="197"/>
        <v/>
      </c>
    </row>
    <row r="840" spans="1:54" x14ac:dyDescent="0.25">
      <c r="A840" s="4"/>
      <c r="B840" s="37"/>
      <c r="C840" s="124"/>
      <c r="D840" s="39"/>
      <c r="E840" s="125"/>
      <c r="F840" s="48"/>
      <c r="G840" s="4"/>
      <c r="H840" s="4"/>
      <c r="I840" s="95" t="str">
        <f>IF($C840="", "", IF(IFERROR(INDEX(Ingredients!$C$11:$C$310, MATCH($C840, Ingredients!$B$11:$B$310, 0)), "")="", "", IFERROR(INDEX(Ingredients!$C$11:$C$310, MATCH($C840, Ingredients!$B$11:$B$310, 0)), "")))</f>
        <v/>
      </c>
      <c r="J840" s="73" t="str">
        <f>IF($B840="", "", IF(IFERROR(INDEX(Meals!$C$11:$C$260, MATCH($B840, Meals!$B$11:$B$260, 0)), "")="", "", IFERROR(INDEX(Meals!$C$11:$C$260, MATCH($B840, Meals!$B$11:$B$260, 0)), "")))</f>
        <v/>
      </c>
      <c r="K840" s="4"/>
      <c r="L840" s="72" t="str">
        <f t="shared" si="187"/>
        <v/>
      </c>
      <c r="M840" s="73" t="str">
        <f t="shared" si="188"/>
        <v/>
      </c>
      <c r="N840" s="4"/>
      <c r="O840" s="78" t="str">
        <f t="shared" si="189"/>
        <v/>
      </c>
      <c r="P840" s="79" t="str">
        <f t="shared" si="190"/>
        <v/>
      </c>
      <c r="Q840" s="4"/>
      <c r="R840" s="90" t="str">
        <f t="shared" si="191"/>
        <v/>
      </c>
      <c r="S840" s="4"/>
      <c r="Y840" s="18" t="str">
        <f t="shared" si="192"/>
        <v/>
      </c>
      <c r="AA840" s="18" t="str">
        <f t="shared" si="183"/>
        <v/>
      </c>
      <c r="AB840" s="18" t="str">
        <f t="shared" si="184"/>
        <v/>
      </c>
      <c r="AC840" s="18" t="str">
        <f t="shared" si="193"/>
        <v/>
      </c>
      <c r="AD840" s="18" t="str">
        <f t="shared" si="193"/>
        <v/>
      </c>
      <c r="AE840" s="18" t="str">
        <f t="shared" si="194"/>
        <v/>
      </c>
      <c r="AG840" s="95" t="str">
        <f>IF($C840="", "", IF(IFERROR(INDEX(Ingredients!C$11:C$310, MATCH($C840, Ingredients!$B$11:$B$310, 0)), "")="", "", IFERROR(INDEX(Ingredients!C$11:C$310, MATCH($C840, Ingredients!$B$11:$B$310, 0)), "")))</f>
        <v/>
      </c>
      <c r="AH840" s="105" t="str">
        <f>IF($C840="", "", IF(IFERROR(INDEX(Ingredients!D$11:D$310, MATCH($C840, Ingredients!$B$11:$B$310, 0)), "")="", "", IFERROR(INDEX(Ingredients!D$11:D$310, MATCH($C840, Ingredients!$B$11:$B$310, 0)), "")))</f>
        <v/>
      </c>
      <c r="AI840" s="106" t="str">
        <f>IF($C840="", "", IF(IFERROR(INDEX(Ingredients!E$11:E$310, MATCH($C840, Ingredients!$B$11:$B$310, 0)), "")="", "", IFERROR(INDEX(Ingredients!E$11:E$310, MATCH($C840, Ingredients!$B$11:$B$310, 0)), "")))</f>
        <v/>
      </c>
      <c r="AJ840" s="108" t="str">
        <f>IF($C840="", "", IF(IFERROR(INDEX(Ingredients!F$11:F$310, MATCH($C840, Ingredients!$B$11:$B$310, 0)), "")="", "", IFERROR(INDEX(Ingredients!F$11:F$310, MATCH($C840, Ingredients!$B$11:$B$310, 0)), "")))</f>
        <v/>
      </c>
      <c r="AK840" s="106" t="str">
        <f>IF($C840="", "", IF(IFERROR(INDEX(Ingredients!G$11:G$310, MATCH($C840, Ingredients!$B$11:$B$310, 0)), "")="", "", IFERROR(INDEX(Ingredients!G$11:G$310, MATCH($C840, Ingredients!$B$11:$B$310, 0)), "")))</f>
        <v/>
      </c>
      <c r="AL840" s="79" t="str">
        <f>IF($C840="", "", IF(IFERROR(INDEX(Ingredients!H$11:H$310, MATCH($C840, Ingredients!$B$11:$B$310, 0)), "")="", "", IFERROR(INDEX(Ingredients!H$11:H$310, MATCH($C840, Ingredients!$B$11:$B$310, 0)), "")))</f>
        <v/>
      </c>
      <c r="AN840" s="83" t="str">
        <f t="shared" si="185"/>
        <v/>
      </c>
      <c r="AP840" s="114" t="str">
        <f t="shared" si="195"/>
        <v/>
      </c>
      <c r="AR840" s="117" t="str">
        <f>IF($C840="", "", IF(IFERROR(INDEX(Ingredients!$AI$11:$AI$310, MATCH($C840, Ingredients!$B$11:$B$310, 0)), "")="", "", IFERROR(INDEX(Ingredients!$AI$11:$AI$310, MATCH($C840, Ingredients!$B$11:$B$310, 0)), "")))</f>
        <v/>
      </c>
      <c r="AT840" s="120" t="str">
        <f t="shared" si="196"/>
        <v/>
      </c>
      <c r="AV840" s="90" t="str">
        <f t="shared" si="186"/>
        <v/>
      </c>
      <c r="AX840" s="90" t="str">
        <f>IF($AV840="", "", COUNTIF($AV$11:$AV$5010, "&lt;"&amp;$AV840)+1+COUNTIF($AV$11:$AV840, $AV840)-1)</f>
        <v/>
      </c>
      <c r="AZ840" s="111" t="str">
        <f>IF($B840="", "", SUMIF('Shopping List'!$AV$11:$AV$25, $B840, 'Shopping List'!$BN$11:$BN$25))</f>
        <v/>
      </c>
      <c r="BB840" s="117" t="str">
        <f t="shared" si="197"/>
        <v/>
      </c>
    </row>
    <row r="841" spans="1:54" x14ac:dyDescent="0.25">
      <c r="A841" s="4"/>
      <c r="B841" s="37"/>
      <c r="C841" s="124"/>
      <c r="D841" s="39"/>
      <c r="E841" s="125"/>
      <c r="F841" s="48"/>
      <c r="G841" s="4"/>
      <c r="H841" s="4"/>
      <c r="I841" s="95" t="str">
        <f>IF($C841="", "", IF(IFERROR(INDEX(Ingredients!$C$11:$C$310, MATCH($C841, Ingredients!$B$11:$B$310, 0)), "")="", "", IFERROR(INDEX(Ingredients!$C$11:$C$310, MATCH($C841, Ingredients!$B$11:$B$310, 0)), "")))</f>
        <v/>
      </c>
      <c r="J841" s="73" t="str">
        <f>IF($B841="", "", IF(IFERROR(INDEX(Meals!$C$11:$C$260, MATCH($B841, Meals!$B$11:$B$260, 0)), "")="", "", IFERROR(INDEX(Meals!$C$11:$C$260, MATCH($B841, Meals!$B$11:$B$260, 0)), "")))</f>
        <v/>
      </c>
      <c r="K841" s="4"/>
      <c r="L841" s="72" t="str">
        <f t="shared" si="187"/>
        <v/>
      </c>
      <c r="M841" s="73" t="str">
        <f t="shared" si="188"/>
        <v/>
      </c>
      <c r="N841" s="4"/>
      <c r="O841" s="78" t="str">
        <f t="shared" si="189"/>
        <v/>
      </c>
      <c r="P841" s="79" t="str">
        <f t="shared" si="190"/>
        <v/>
      </c>
      <c r="Q841" s="4"/>
      <c r="R841" s="90" t="str">
        <f t="shared" si="191"/>
        <v/>
      </c>
      <c r="S841" s="4"/>
      <c r="Y841" s="18" t="str">
        <f t="shared" si="192"/>
        <v/>
      </c>
      <c r="AA841" s="18" t="str">
        <f t="shared" si="183"/>
        <v/>
      </c>
      <c r="AB841" s="18" t="str">
        <f t="shared" si="184"/>
        <v/>
      </c>
      <c r="AC841" s="18" t="str">
        <f t="shared" si="193"/>
        <v/>
      </c>
      <c r="AD841" s="18" t="str">
        <f t="shared" si="193"/>
        <v/>
      </c>
      <c r="AE841" s="18" t="str">
        <f t="shared" si="194"/>
        <v/>
      </c>
      <c r="AG841" s="95" t="str">
        <f>IF($C841="", "", IF(IFERROR(INDEX(Ingredients!C$11:C$310, MATCH($C841, Ingredients!$B$11:$B$310, 0)), "")="", "", IFERROR(INDEX(Ingredients!C$11:C$310, MATCH($C841, Ingredients!$B$11:$B$310, 0)), "")))</f>
        <v/>
      </c>
      <c r="AH841" s="105" t="str">
        <f>IF($C841="", "", IF(IFERROR(INDEX(Ingredients!D$11:D$310, MATCH($C841, Ingredients!$B$11:$B$310, 0)), "")="", "", IFERROR(INDEX(Ingredients!D$11:D$310, MATCH($C841, Ingredients!$B$11:$B$310, 0)), "")))</f>
        <v/>
      </c>
      <c r="AI841" s="106" t="str">
        <f>IF($C841="", "", IF(IFERROR(INDEX(Ingredients!E$11:E$310, MATCH($C841, Ingredients!$B$11:$B$310, 0)), "")="", "", IFERROR(INDEX(Ingredients!E$11:E$310, MATCH($C841, Ingredients!$B$11:$B$310, 0)), "")))</f>
        <v/>
      </c>
      <c r="AJ841" s="108" t="str">
        <f>IF($C841="", "", IF(IFERROR(INDEX(Ingredients!F$11:F$310, MATCH($C841, Ingredients!$B$11:$B$310, 0)), "")="", "", IFERROR(INDEX(Ingredients!F$11:F$310, MATCH($C841, Ingredients!$B$11:$B$310, 0)), "")))</f>
        <v/>
      </c>
      <c r="AK841" s="106" t="str">
        <f>IF($C841="", "", IF(IFERROR(INDEX(Ingredients!G$11:G$310, MATCH($C841, Ingredients!$B$11:$B$310, 0)), "")="", "", IFERROR(INDEX(Ingredients!G$11:G$310, MATCH($C841, Ingredients!$B$11:$B$310, 0)), "")))</f>
        <v/>
      </c>
      <c r="AL841" s="79" t="str">
        <f>IF($C841="", "", IF(IFERROR(INDEX(Ingredients!H$11:H$310, MATCH($C841, Ingredients!$B$11:$B$310, 0)), "")="", "", IFERROR(INDEX(Ingredients!H$11:H$310, MATCH($C841, Ingredients!$B$11:$B$310, 0)), "")))</f>
        <v/>
      </c>
      <c r="AN841" s="83" t="str">
        <f t="shared" si="185"/>
        <v/>
      </c>
      <c r="AP841" s="114" t="str">
        <f t="shared" si="195"/>
        <v/>
      </c>
      <c r="AR841" s="117" t="str">
        <f>IF($C841="", "", IF(IFERROR(INDEX(Ingredients!$AI$11:$AI$310, MATCH($C841, Ingredients!$B$11:$B$310, 0)), "")="", "", IFERROR(INDEX(Ingredients!$AI$11:$AI$310, MATCH($C841, Ingredients!$B$11:$B$310, 0)), "")))</f>
        <v/>
      </c>
      <c r="AT841" s="120" t="str">
        <f t="shared" si="196"/>
        <v/>
      </c>
      <c r="AV841" s="90" t="str">
        <f t="shared" si="186"/>
        <v/>
      </c>
      <c r="AX841" s="90" t="str">
        <f>IF($AV841="", "", COUNTIF($AV$11:$AV$5010, "&lt;"&amp;$AV841)+1+COUNTIF($AV$11:$AV841, $AV841)-1)</f>
        <v/>
      </c>
      <c r="AZ841" s="111" t="str">
        <f>IF($B841="", "", SUMIF('Shopping List'!$AV$11:$AV$25, $B841, 'Shopping List'!$BN$11:$BN$25))</f>
        <v/>
      </c>
      <c r="BB841" s="117" t="str">
        <f t="shared" si="197"/>
        <v/>
      </c>
    </row>
    <row r="842" spans="1:54" x14ac:dyDescent="0.25">
      <c r="A842" s="4"/>
      <c r="B842" s="37"/>
      <c r="C842" s="124"/>
      <c r="D842" s="39"/>
      <c r="E842" s="125"/>
      <c r="F842" s="48"/>
      <c r="G842" s="4"/>
      <c r="H842" s="4"/>
      <c r="I842" s="95" t="str">
        <f>IF($C842="", "", IF(IFERROR(INDEX(Ingredients!$C$11:$C$310, MATCH($C842, Ingredients!$B$11:$B$310, 0)), "")="", "", IFERROR(INDEX(Ingredients!$C$11:$C$310, MATCH($C842, Ingredients!$B$11:$B$310, 0)), "")))</f>
        <v/>
      </c>
      <c r="J842" s="73" t="str">
        <f>IF($B842="", "", IF(IFERROR(INDEX(Meals!$C$11:$C$260, MATCH($B842, Meals!$B$11:$B$260, 0)), "")="", "", IFERROR(INDEX(Meals!$C$11:$C$260, MATCH($B842, Meals!$B$11:$B$260, 0)), "")))</f>
        <v/>
      </c>
      <c r="K842" s="4"/>
      <c r="L842" s="72" t="str">
        <f t="shared" si="187"/>
        <v/>
      </c>
      <c r="M842" s="73" t="str">
        <f t="shared" si="188"/>
        <v/>
      </c>
      <c r="N842" s="4"/>
      <c r="O842" s="78" t="str">
        <f t="shared" si="189"/>
        <v/>
      </c>
      <c r="P842" s="79" t="str">
        <f t="shared" si="190"/>
        <v/>
      </c>
      <c r="Q842" s="4"/>
      <c r="R842" s="90" t="str">
        <f t="shared" si="191"/>
        <v/>
      </c>
      <c r="S842" s="4"/>
      <c r="Y842" s="18" t="str">
        <f t="shared" si="192"/>
        <v/>
      </c>
      <c r="AA842" s="18" t="str">
        <f t="shared" si="183"/>
        <v/>
      </c>
      <c r="AB842" s="18" t="str">
        <f t="shared" si="184"/>
        <v/>
      </c>
      <c r="AC842" s="18" t="str">
        <f t="shared" si="193"/>
        <v/>
      </c>
      <c r="AD842" s="18" t="str">
        <f t="shared" si="193"/>
        <v/>
      </c>
      <c r="AE842" s="18" t="str">
        <f t="shared" si="194"/>
        <v/>
      </c>
      <c r="AG842" s="95" t="str">
        <f>IF($C842="", "", IF(IFERROR(INDEX(Ingredients!C$11:C$310, MATCH($C842, Ingredients!$B$11:$B$310, 0)), "")="", "", IFERROR(INDEX(Ingredients!C$11:C$310, MATCH($C842, Ingredients!$B$11:$B$310, 0)), "")))</f>
        <v/>
      </c>
      <c r="AH842" s="105" t="str">
        <f>IF($C842="", "", IF(IFERROR(INDEX(Ingredients!D$11:D$310, MATCH($C842, Ingredients!$B$11:$B$310, 0)), "")="", "", IFERROR(INDEX(Ingredients!D$11:D$310, MATCH($C842, Ingredients!$B$11:$B$310, 0)), "")))</f>
        <v/>
      </c>
      <c r="AI842" s="106" t="str">
        <f>IF($C842="", "", IF(IFERROR(INDEX(Ingredients!E$11:E$310, MATCH($C842, Ingredients!$B$11:$B$310, 0)), "")="", "", IFERROR(INDEX(Ingredients!E$11:E$310, MATCH($C842, Ingredients!$B$11:$B$310, 0)), "")))</f>
        <v/>
      </c>
      <c r="AJ842" s="108" t="str">
        <f>IF($C842="", "", IF(IFERROR(INDEX(Ingredients!F$11:F$310, MATCH($C842, Ingredients!$B$11:$B$310, 0)), "")="", "", IFERROR(INDEX(Ingredients!F$11:F$310, MATCH($C842, Ingredients!$B$11:$B$310, 0)), "")))</f>
        <v/>
      </c>
      <c r="AK842" s="106" t="str">
        <f>IF($C842="", "", IF(IFERROR(INDEX(Ingredients!G$11:G$310, MATCH($C842, Ingredients!$B$11:$B$310, 0)), "")="", "", IFERROR(INDEX(Ingredients!G$11:G$310, MATCH($C842, Ingredients!$B$11:$B$310, 0)), "")))</f>
        <v/>
      </c>
      <c r="AL842" s="79" t="str">
        <f>IF($C842="", "", IF(IFERROR(INDEX(Ingredients!H$11:H$310, MATCH($C842, Ingredients!$B$11:$B$310, 0)), "")="", "", IFERROR(INDEX(Ingredients!H$11:H$310, MATCH($C842, Ingredients!$B$11:$B$310, 0)), "")))</f>
        <v/>
      </c>
      <c r="AN842" s="83" t="str">
        <f t="shared" si="185"/>
        <v/>
      </c>
      <c r="AP842" s="114" t="str">
        <f t="shared" si="195"/>
        <v/>
      </c>
      <c r="AR842" s="117" t="str">
        <f>IF($C842="", "", IF(IFERROR(INDEX(Ingredients!$AI$11:$AI$310, MATCH($C842, Ingredients!$B$11:$B$310, 0)), "")="", "", IFERROR(INDEX(Ingredients!$AI$11:$AI$310, MATCH($C842, Ingredients!$B$11:$B$310, 0)), "")))</f>
        <v/>
      </c>
      <c r="AT842" s="120" t="str">
        <f t="shared" si="196"/>
        <v/>
      </c>
      <c r="AV842" s="90" t="str">
        <f t="shared" si="186"/>
        <v/>
      </c>
      <c r="AX842" s="90" t="str">
        <f>IF($AV842="", "", COUNTIF($AV$11:$AV$5010, "&lt;"&amp;$AV842)+1+COUNTIF($AV$11:$AV842, $AV842)-1)</f>
        <v/>
      </c>
      <c r="AZ842" s="111" t="str">
        <f>IF($B842="", "", SUMIF('Shopping List'!$AV$11:$AV$25, $B842, 'Shopping List'!$BN$11:$BN$25))</f>
        <v/>
      </c>
      <c r="BB842" s="117" t="str">
        <f t="shared" si="197"/>
        <v/>
      </c>
    </row>
    <row r="843" spans="1:54" x14ac:dyDescent="0.25">
      <c r="A843" s="4"/>
      <c r="B843" s="37"/>
      <c r="C843" s="124"/>
      <c r="D843" s="39"/>
      <c r="E843" s="125"/>
      <c r="F843" s="48"/>
      <c r="G843" s="4"/>
      <c r="H843" s="4"/>
      <c r="I843" s="95" t="str">
        <f>IF($C843="", "", IF(IFERROR(INDEX(Ingredients!$C$11:$C$310, MATCH($C843, Ingredients!$B$11:$B$310, 0)), "")="", "", IFERROR(INDEX(Ingredients!$C$11:$C$310, MATCH($C843, Ingredients!$B$11:$B$310, 0)), "")))</f>
        <v/>
      </c>
      <c r="J843" s="73" t="str">
        <f>IF($B843="", "", IF(IFERROR(INDEX(Meals!$C$11:$C$260, MATCH($B843, Meals!$B$11:$B$260, 0)), "")="", "", IFERROR(INDEX(Meals!$C$11:$C$260, MATCH($B843, Meals!$B$11:$B$260, 0)), "")))</f>
        <v/>
      </c>
      <c r="K843" s="4"/>
      <c r="L843" s="72" t="str">
        <f t="shared" si="187"/>
        <v/>
      </c>
      <c r="M843" s="73" t="str">
        <f t="shared" si="188"/>
        <v/>
      </c>
      <c r="N843" s="4"/>
      <c r="O843" s="78" t="str">
        <f t="shared" si="189"/>
        <v/>
      </c>
      <c r="P843" s="79" t="str">
        <f t="shared" si="190"/>
        <v/>
      </c>
      <c r="Q843" s="4"/>
      <c r="R843" s="90" t="str">
        <f t="shared" si="191"/>
        <v/>
      </c>
      <c r="S843" s="4"/>
      <c r="Y843" s="18" t="str">
        <f t="shared" si="192"/>
        <v/>
      </c>
      <c r="AA843" s="18" t="str">
        <f t="shared" ref="AA843:AA906" si="198">IF($Y843="", "", IF(AND(AA$5="X", B843=""), $Y$6, IF(AND(NOT(B843=""), COUNTIF(V$11:V$260, B843)=0), $Y$7, "")))</f>
        <v/>
      </c>
      <c r="AB843" s="18" t="str">
        <f t="shared" ref="AB843:AB906" si="199">IF($Y843="", "", IF(AND(AB$5="X", C843=""), $Y$6, IF(AND(NOT(C843=""), COUNTIF(W$11:W$310, C843)=0), $Y$7, "")))</f>
        <v/>
      </c>
      <c r="AC843" s="18" t="str">
        <f t="shared" si="193"/>
        <v/>
      </c>
      <c r="AD843" s="18" t="str">
        <f t="shared" si="193"/>
        <v/>
      </c>
      <c r="AE843" s="18" t="str">
        <f t="shared" si="194"/>
        <v/>
      </c>
      <c r="AG843" s="95" t="str">
        <f>IF($C843="", "", IF(IFERROR(INDEX(Ingredients!C$11:C$310, MATCH($C843, Ingredients!$B$11:$B$310, 0)), "")="", "", IFERROR(INDEX(Ingredients!C$11:C$310, MATCH($C843, Ingredients!$B$11:$B$310, 0)), "")))</f>
        <v/>
      </c>
      <c r="AH843" s="105" t="str">
        <f>IF($C843="", "", IF(IFERROR(INDEX(Ingredients!D$11:D$310, MATCH($C843, Ingredients!$B$11:$B$310, 0)), "")="", "", IFERROR(INDEX(Ingredients!D$11:D$310, MATCH($C843, Ingredients!$B$11:$B$310, 0)), "")))</f>
        <v/>
      </c>
      <c r="AI843" s="106" t="str">
        <f>IF($C843="", "", IF(IFERROR(INDEX(Ingredients!E$11:E$310, MATCH($C843, Ingredients!$B$11:$B$310, 0)), "")="", "", IFERROR(INDEX(Ingredients!E$11:E$310, MATCH($C843, Ingredients!$B$11:$B$310, 0)), "")))</f>
        <v/>
      </c>
      <c r="AJ843" s="108" t="str">
        <f>IF($C843="", "", IF(IFERROR(INDEX(Ingredients!F$11:F$310, MATCH($C843, Ingredients!$B$11:$B$310, 0)), "")="", "", IFERROR(INDEX(Ingredients!F$11:F$310, MATCH($C843, Ingredients!$B$11:$B$310, 0)), "")))</f>
        <v/>
      </c>
      <c r="AK843" s="106" t="str">
        <f>IF($C843="", "", IF(IFERROR(INDEX(Ingredients!G$11:G$310, MATCH($C843, Ingredients!$B$11:$B$310, 0)), "")="", "", IFERROR(INDEX(Ingredients!G$11:G$310, MATCH($C843, Ingredients!$B$11:$B$310, 0)), "")))</f>
        <v/>
      </c>
      <c r="AL843" s="79" t="str">
        <f>IF($C843="", "", IF(IFERROR(INDEX(Ingredients!H$11:H$310, MATCH($C843, Ingredients!$B$11:$B$310, 0)), "")="", "", IFERROR(INDEX(Ingredients!H$11:H$310, MATCH($C843, Ingredients!$B$11:$B$310, 0)), "")))</f>
        <v/>
      </c>
      <c r="AN843" s="83" t="str">
        <f t="shared" ref="AN843:AN906" si="200">IF($D843="", "", IFERROR(IF($AK843=$AI843, $AJ843/$AH843, $AJ843), ""))</f>
        <v/>
      </c>
      <c r="AP843" s="114" t="str">
        <f t="shared" si="195"/>
        <v/>
      </c>
      <c r="AR843" s="117" t="str">
        <f>IF($C843="", "", IF(IFERROR(INDEX(Ingredients!$AI$11:$AI$310, MATCH($C843, Ingredients!$B$11:$B$310, 0)), "")="", "", IFERROR(INDEX(Ingredients!$AI$11:$AI$310, MATCH($C843, Ingredients!$B$11:$B$310, 0)), "")))</f>
        <v/>
      </c>
      <c r="AT843" s="120" t="str">
        <f t="shared" si="196"/>
        <v/>
      </c>
      <c r="AV843" s="90" t="str">
        <f t="shared" ref="AV843:AV906" si="201">IF($AT$8="", "", IF($B843=$AT$8, $E843, ""))</f>
        <v/>
      </c>
      <c r="AX843" s="90" t="str">
        <f>IF($AV843="", "", COUNTIF($AV$11:$AV$5010, "&lt;"&amp;$AV843)+1+COUNTIF($AV$11:$AV843, $AV843)-1)</f>
        <v/>
      </c>
      <c r="AZ843" s="111" t="str">
        <f>IF($B843="", "", SUMIF('Shopping List'!$AV$11:$AV$25, $B843, 'Shopping List'!$BN$11:$BN$25))</f>
        <v/>
      </c>
      <c r="BB843" s="117" t="str">
        <f t="shared" si="197"/>
        <v/>
      </c>
    </row>
    <row r="844" spans="1:54" x14ac:dyDescent="0.25">
      <c r="A844" s="4"/>
      <c r="B844" s="37"/>
      <c r="C844" s="124"/>
      <c r="D844" s="39"/>
      <c r="E844" s="125"/>
      <c r="F844" s="48"/>
      <c r="G844" s="4"/>
      <c r="H844" s="4"/>
      <c r="I844" s="95" t="str">
        <f>IF($C844="", "", IF(IFERROR(INDEX(Ingredients!$C$11:$C$310, MATCH($C844, Ingredients!$B$11:$B$310, 0)), "")="", "", IFERROR(INDEX(Ingredients!$C$11:$C$310, MATCH($C844, Ingredients!$B$11:$B$310, 0)), "")))</f>
        <v/>
      </c>
      <c r="J844" s="73" t="str">
        <f>IF($B844="", "", IF(IFERROR(INDEX(Meals!$C$11:$C$260, MATCH($B844, Meals!$B$11:$B$260, 0)), "")="", "", IFERROR(INDEX(Meals!$C$11:$C$260, MATCH($B844, Meals!$B$11:$B$260, 0)), "")))</f>
        <v/>
      </c>
      <c r="K844" s="4"/>
      <c r="L844" s="72" t="str">
        <f t="shared" ref="L844:L907" si="202">IF($D844="", "", IFERROR(ROUND($AN844*$D844, 0), ""))</f>
        <v/>
      </c>
      <c r="M844" s="73" t="str">
        <f t="shared" ref="M844:M907" si="203">IFERROR(ROUND($L844/$J844, 0), "")</f>
        <v/>
      </c>
      <c r="N844" s="4"/>
      <c r="O844" s="78" t="str">
        <f t="shared" ref="O844:O907" si="204">IF($D844="", "", IFERROR(ROUND($AP844*$D844, 2), ""))</f>
        <v/>
      </c>
      <c r="P844" s="79" t="str">
        <f t="shared" ref="P844:P907" si="205">IFERROR(ROUND($O844/$J844, 2), "")</f>
        <v/>
      </c>
      <c r="Q844" s="4"/>
      <c r="R844" s="90" t="str">
        <f t="shared" ref="R844:R907" si="206">IF(OR($D844="", $AR844=""), "", IF($AR844&gt;=$D844, $V$3, $V$4))</f>
        <v/>
      </c>
      <c r="S844" s="4"/>
      <c r="Y844" s="18" t="str">
        <f t="shared" ref="Y844:Y907" si="207">IF(COUNTIF($B844:$F844, "")=5, "", "X")</f>
        <v/>
      </c>
      <c r="AA844" s="18" t="str">
        <f t="shared" si="198"/>
        <v/>
      </c>
      <c r="AB844" s="18" t="str">
        <f t="shared" si="199"/>
        <v/>
      </c>
      <c r="AC844" s="18" t="str">
        <f t="shared" ref="AC844:AD907" si="208">IF($Y844="", "", IF(AND(AC$5="X", D844=""), $Y$6, IF(AND(NOT(D844=""), ISNUMBER(D844)=FALSE), $Y$7, "")))</f>
        <v/>
      </c>
      <c r="AD844" s="18" t="str">
        <f t="shared" si="208"/>
        <v/>
      </c>
      <c r="AE844" s="18" t="str">
        <f t="shared" ref="AE844:AE907" si="209">IF($Y844="", "", IF(AND(AE$5="X", F844=""), $Y$6, ""))</f>
        <v/>
      </c>
      <c r="AG844" s="95" t="str">
        <f>IF($C844="", "", IF(IFERROR(INDEX(Ingredients!C$11:C$310, MATCH($C844, Ingredients!$B$11:$B$310, 0)), "")="", "", IFERROR(INDEX(Ingredients!C$11:C$310, MATCH($C844, Ingredients!$B$11:$B$310, 0)), "")))</f>
        <v/>
      </c>
      <c r="AH844" s="105" t="str">
        <f>IF($C844="", "", IF(IFERROR(INDEX(Ingredients!D$11:D$310, MATCH($C844, Ingredients!$B$11:$B$310, 0)), "")="", "", IFERROR(INDEX(Ingredients!D$11:D$310, MATCH($C844, Ingredients!$B$11:$B$310, 0)), "")))</f>
        <v/>
      </c>
      <c r="AI844" s="106" t="str">
        <f>IF($C844="", "", IF(IFERROR(INDEX(Ingredients!E$11:E$310, MATCH($C844, Ingredients!$B$11:$B$310, 0)), "")="", "", IFERROR(INDEX(Ingredients!E$11:E$310, MATCH($C844, Ingredients!$B$11:$B$310, 0)), "")))</f>
        <v/>
      </c>
      <c r="AJ844" s="108" t="str">
        <f>IF($C844="", "", IF(IFERROR(INDEX(Ingredients!F$11:F$310, MATCH($C844, Ingredients!$B$11:$B$310, 0)), "")="", "", IFERROR(INDEX(Ingredients!F$11:F$310, MATCH($C844, Ingredients!$B$11:$B$310, 0)), "")))</f>
        <v/>
      </c>
      <c r="AK844" s="106" t="str">
        <f>IF($C844="", "", IF(IFERROR(INDEX(Ingredients!G$11:G$310, MATCH($C844, Ingredients!$B$11:$B$310, 0)), "")="", "", IFERROR(INDEX(Ingredients!G$11:G$310, MATCH($C844, Ingredients!$B$11:$B$310, 0)), "")))</f>
        <v/>
      </c>
      <c r="AL844" s="79" t="str">
        <f>IF($C844="", "", IF(IFERROR(INDEX(Ingredients!H$11:H$310, MATCH($C844, Ingredients!$B$11:$B$310, 0)), "")="", "", IFERROR(INDEX(Ingredients!H$11:H$310, MATCH($C844, Ingredients!$B$11:$B$310, 0)), "")))</f>
        <v/>
      </c>
      <c r="AN844" s="83" t="str">
        <f t="shared" si="200"/>
        <v/>
      </c>
      <c r="AP844" s="114" t="str">
        <f t="shared" ref="AP844:AP907" si="210">IF($D844="", "", IFERROR(IF($AK844=$AI844, $AL844/$AH844, $AL844), ""))</f>
        <v/>
      </c>
      <c r="AR844" s="117" t="str">
        <f>IF($C844="", "", IF(IFERROR(INDEX(Ingredients!$AI$11:$AI$310, MATCH($C844, Ingredients!$B$11:$B$310, 0)), "")="", "", IFERROR(INDEX(Ingredients!$AI$11:$AI$310, MATCH($C844, Ingredients!$B$11:$B$310, 0)), "")))</f>
        <v/>
      </c>
      <c r="AT844" s="120" t="str">
        <f t="shared" ref="AT844:AT907" si="211">IF(OR($B844="", $R844=""), "", CONCATENATE($B844, " - ", $R844))</f>
        <v/>
      </c>
      <c r="AV844" s="90" t="str">
        <f t="shared" si="201"/>
        <v/>
      </c>
      <c r="AX844" s="90" t="str">
        <f>IF($AV844="", "", COUNTIF($AV$11:$AV$5010, "&lt;"&amp;$AV844)+1+COUNTIF($AV$11:$AV844, $AV844)-1)</f>
        <v/>
      </c>
      <c r="AZ844" s="111" t="str">
        <f>IF($B844="", "", SUMIF('Shopping List'!$AV$11:$AV$25, $B844, 'Shopping List'!$BN$11:$BN$25))</f>
        <v/>
      </c>
      <c r="BB844" s="117" t="str">
        <f t="shared" ref="BB844:BB907" si="212">IF(OR($AZ844="", $AZ844=0), "", IFERROR($D844*$AZ844, ""))</f>
        <v/>
      </c>
    </row>
    <row r="845" spans="1:54" x14ac:dyDescent="0.25">
      <c r="A845" s="4"/>
      <c r="B845" s="37"/>
      <c r="C845" s="124"/>
      <c r="D845" s="39"/>
      <c r="E845" s="125"/>
      <c r="F845" s="48"/>
      <c r="G845" s="4"/>
      <c r="H845" s="4"/>
      <c r="I845" s="95" t="str">
        <f>IF($C845="", "", IF(IFERROR(INDEX(Ingredients!$C$11:$C$310, MATCH($C845, Ingredients!$B$11:$B$310, 0)), "")="", "", IFERROR(INDEX(Ingredients!$C$11:$C$310, MATCH($C845, Ingredients!$B$11:$B$310, 0)), "")))</f>
        <v/>
      </c>
      <c r="J845" s="73" t="str">
        <f>IF($B845="", "", IF(IFERROR(INDEX(Meals!$C$11:$C$260, MATCH($B845, Meals!$B$11:$B$260, 0)), "")="", "", IFERROR(INDEX(Meals!$C$11:$C$260, MATCH($B845, Meals!$B$11:$B$260, 0)), "")))</f>
        <v/>
      </c>
      <c r="K845" s="4"/>
      <c r="L845" s="72" t="str">
        <f t="shared" si="202"/>
        <v/>
      </c>
      <c r="M845" s="73" t="str">
        <f t="shared" si="203"/>
        <v/>
      </c>
      <c r="N845" s="4"/>
      <c r="O845" s="78" t="str">
        <f t="shared" si="204"/>
        <v/>
      </c>
      <c r="P845" s="79" t="str">
        <f t="shared" si="205"/>
        <v/>
      </c>
      <c r="Q845" s="4"/>
      <c r="R845" s="90" t="str">
        <f t="shared" si="206"/>
        <v/>
      </c>
      <c r="S845" s="4"/>
      <c r="Y845" s="18" t="str">
        <f t="shared" si="207"/>
        <v/>
      </c>
      <c r="AA845" s="18" t="str">
        <f t="shared" si="198"/>
        <v/>
      </c>
      <c r="AB845" s="18" t="str">
        <f t="shared" si="199"/>
        <v/>
      </c>
      <c r="AC845" s="18" t="str">
        <f t="shared" si="208"/>
        <v/>
      </c>
      <c r="AD845" s="18" t="str">
        <f t="shared" si="208"/>
        <v/>
      </c>
      <c r="AE845" s="18" t="str">
        <f t="shared" si="209"/>
        <v/>
      </c>
      <c r="AG845" s="95" t="str">
        <f>IF($C845="", "", IF(IFERROR(INDEX(Ingredients!C$11:C$310, MATCH($C845, Ingredients!$B$11:$B$310, 0)), "")="", "", IFERROR(INDEX(Ingredients!C$11:C$310, MATCH($C845, Ingredients!$B$11:$B$310, 0)), "")))</f>
        <v/>
      </c>
      <c r="AH845" s="105" t="str">
        <f>IF($C845="", "", IF(IFERROR(INDEX(Ingredients!D$11:D$310, MATCH($C845, Ingredients!$B$11:$B$310, 0)), "")="", "", IFERROR(INDEX(Ingredients!D$11:D$310, MATCH($C845, Ingredients!$B$11:$B$310, 0)), "")))</f>
        <v/>
      </c>
      <c r="AI845" s="106" t="str">
        <f>IF($C845="", "", IF(IFERROR(INDEX(Ingredients!E$11:E$310, MATCH($C845, Ingredients!$B$11:$B$310, 0)), "")="", "", IFERROR(INDEX(Ingredients!E$11:E$310, MATCH($C845, Ingredients!$B$11:$B$310, 0)), "")))</f>
        <v/>
      </c>
      <c r="AJ845" s="108" t="str">
        <f>IF($C845="", "", IF(IFERROR(INDEX(Ingredients!F$11:F$310, MATCH($C845, Ingredients!$B$11:$B$310, 0)), "")="", "", IFERROR(INDEX(Ingredients!F$11:F$310, MATCH($C845, Ingredients!$B$11:$B$310, 0)), "")))</f>
        <v/>
      </c>
      <c r="AK845" s="106" t="str">
        <f>IF($C845="", "", IF(IFERROR(INDEX(Ingredients!G$11:G$310, MATCH($C845, Ingredients!$B$11:$B$310, 0)), "")="", "", IFERROR(INDEX(Ingredients!G$11:G$310, MATCH($C845, Ingredients!$B$11:$B$310, 0)), "")))</f>
        <v/>
      </c>
      <c r="AL845" s="79" t="str">
        <f>IF($C845="", "", IF(IFERROR(INDEX(Ingredients!H$11:H$310, MATCH($C845, Ingredients!$B$11:$B$310, 0)), "")="", "", IFERROR(INDEX(Ingredients!H$11:H$310, MATCH($C845, Ingredients!$B$11:$B$310, 0)), "")))</f>
        <v/>
      </c>
      <c r="AN845" s="83" t="str">
        <f t="shared" si="200"/>
        <v/>
      </c>
      <c r="AP845" s="114" t="str">
        <f t="shared" si="210"/>
        <v/>
      </c>
      <c r="AR845" s="117" t="str">
        <f>IF($C845="", "", IF(IFERROR(INDEX(Ingredients!$AI$11:$AI$310, MATCH($C845, Ingredients!$B$11:$B$310, 0)), "")="", "", IFERROR(INDEX(Ingredients!$AI$11:$AI$310, MATCH($C845, Ingredients!$B$11:$B$310, 0)), "")))</f>
        <v/>
      </c>
      <c r="AT845" s="120" t="str">
        <f t="shared" si="211"/>
        <v/>
      </c>
      <c r="AV845" s="90" t="str">
        <f t="shared" si="201"/>
        <v/>
      </c>
      <c r="AX845" s="90" t="str">
        <f>IF($AV845="", "", COUNTIF($AV$11:$AV$5010, "&lt;"&amp;$AV845)+1+COUNTIF($AV$11:$AV845, $AV845)-1)</f>
        <v/>
      </c>
      <c r="AZ845" s="111" t="str">
        <f>IF($B845="", "", SUMIF('Shopping List'!$AV$11:$AV$25, $B845, 'Shopping List'!$BN$11:$BN$25))</f>
        <v/>
      </c>
      <c r="BB845" s="117" t="str">
        <f t="shared" si="212"/>
        <v/>
      </c>
    </row>
    <row r="846" spans="1:54" x14ac:dyDescent="0.25">
      <c r="A846" s="4"/>
      <c r="B846" s="37"/>
      <c r="C846" s="124"/>
      <c r="D846" s="39"/>
      <c r="E846" s="125"/>
      <c r="F846" s="48"/>
      <c r="G846" s="4"/>
      <c r="H846" s="4"/>
      <c r="I846" s="95" t="str">
        <f>IF($C846="", "", IF(IFERROR(INDEX(Ingredients!$C$11:$C$310, MATCH($C846, Ingredients!$B$11:$B$310, 0)), "")="", "", IFERROR(INDEX(Ingredients!$C$11:$C$310, MATCH($C846, Ingredients!$B$11:$B$310, 0)), "")))</f>
        <v/>
      </c>
      <c r="J846" s="73" t="str">
        <f>IF($B846="", "", IF(IFERROR(INDEX(Meals!$C$11:$C$260, MATCH($B846, Meals!$B$11:$B$260, 0)), "")="", "", IFERROR(INDEX(Meals!$C$11:$C$260, MATCH($B846, Meals!$B$11:$B$260, 0)), "")))</f>
        <v/>
      </c>
      <c r="K846" s="4"/>
      <c r="L846" s="72" t="str">
        <f t="shared" si="202"/>
        <v/>
      </c>
      <c r="M846" s="73" t="str">
        <f t="shared" si="203"/>
        <v/>
      </c>
      <c r="N846" s="4"/>
      <c r="O846" s="78" t="str">
        <f t="shared" si="204"/>
        <v/>
      </c>
      <c r="P846" s="79" t="str">
        <f t="shared" si="205"/>
        <v/>
      </c>
      <c r="Q846" s="4"/>
      <c r="R846" s="90" t="str">
        <f t="shared" si="206"/>
        <v/>
      </c>
      <c r="S846" s="4"/>
      <c r="Y846" s="18" t="str">
        <f t="shared" si="207"/>
        <v/>
      </c>
      <c r="AA846" s="18" t="str">
        <f t="shared" si="198"/>
        <v/>
      </c>
      <c r="AB846" s="18" t="str">
        <f t="shared" si="199"/>
        <v/>
      </c>
      <c r="AC846" s="18" t="str">
        <f t="shared" si="208"/>
        <v/>
      </c>
      <c r="AD846" s="18" t="str">
        <f t="shared" si="208"/>
        <v/>
      </c>
      <c r="AE846" s="18" t="str">
        <f t="shared" si="209"/>
        <v/>
      </c>
      <c r="AG846" s="95" t="str">
        <f>IF($C846="", "", IF(IFERROR(INDEX(Ingredients!C$11:C$310, MATCH($C846, Ingredients!$B$11:$B$310, 0)), "")="", "", IFERROR(INDEX(Ingredients!C$11:C$310, MATCH($C846, Ingredients!$B$11:$B$310, 0)), "")))</f>
        <v/>
      </c>
      <c r="AH846" s="105" t="str">
        <f>IF($C846="", "", IF(IFERROR(INDEX(Ingredients!D$11:D$310, MATCH($C846, Ingredients!$B$11:$B$310, 0)), "")="", "", IFERROR(INDEX(Ingredients!D$11:D$310, MATCH($C846, Ingredients!$B$11:$B$310, 0)), "")))</f>
        <v/>
      </c>
      <c r="AI846" s="106" t="str">
        <f>IF($C846="", "", IF(IFERROR(INDEX(Ingredients!E$11:E$310, MATCH($C846, Ingredients!$B$11:$B$310, 0)), "")="", "", IFERROR(INDEX(Ingredients!E$11:E$310, MATCH($C846, Ingredients!$B$11:$B$310, 0)), "")))</f>
        <v/>
      </c>
      <c r="AJ846" s="108" t="str">
        <f>IF($C846="", "", IF(IFERROR(INDEX(Ingredients!F$11:F$310, MATCH($C846, Ingredients!$B$11:$B$310, 0)), "")="", "", IFERROR(INDEX(Ingredients!F$11:F$310, MATCH($C846, Ingredients!$B$11:$B$310, 0)), "")))</f>
        <v/>
      </c>
      <c r="AK846" s="106" t="str">
        <f>IF($C846="", "", IF(IFERROR(INDEX(Ingredients!G$11:G$310, MATCH($C846, Ingredients!$B$11:$B$310, 0)), "")="", "", IFERROR(INDEX(Ingredients!G$11:G$310, MATCH($C846, Ingredients!$B$11:$B$310, 0)), "")))</f>
        <v/>
      </c>
      <c r="AL846" s="79" t="str">
        <f>IF($C846="", "", IF(IFERROR(INDEX(Ingredients!H$11:H$310, MATCH($C846, Ingredients!$B$11:$B$310, 0)), "")="", "", IFERROR(INDEX(Ingredients!H$11:H$310, MATCH($C846, Ingredients!$B$11:$B$310, 0)), "")))</f>
        <v/>
      </c>
      <c r="AN846" s="83" t="str">
        <f t="shared" si="200"/>
        <v/>
      </c>
      <c r="AP846" s="114" t="str">
        <f t="shared" si="210"/>
        <v/>
      </c>
      <c r="AR846" s="117" t="str">
        <f>IF($C846="", "", IF(IFERROR(INDEX(Ingredients!$AI$11:$AI$310, MATCH($C846, Ingredients!$B$11:$B$310, 0)), "")="", "", IFERROR(INDEX(Ingredients!$AI$11:$AI$310, MATCH($C846, Ingredients!$B$11:$B$310, 0)), "")))</f>
        <v/>
      </c>
      <c r="AT846" s="120" t="str">
        <f t="shared" si="211"/>
        <v/>
      </c>
      <c r="AV846" s="90" t="str">
        <f t="shared" si="201"/>
        <v/>
      </c>
      <c r="AX846" s="90" t="str">
        <f>IF($AV846="", "", COUNTIF($AV$11:$AV$5010, "&lt;"&amp;$AV846)+1+COUNTIF($AV$11:$AV846, $AV846)-1)</f>
        <v/>
      </c>
      <c r="AZ846" s="111" t="str">
        <f>IF($B846="", "", SUMIF('Shopping List'!$AV$11:$AV$25, $B846, 'Shopping List'!$BN$11:$BN$25))</f>
        <v/>
      </c>
      <c r="BB846" s="117" t="str">
        <f t="shared" si="212"/>
        <v/>
      </c>
    </row>
    <row r="847" spans="1:54" x14ac:dyDescent="0.25">
      <c r="A847" s="4"/>
      <c r="B847" s="37"/>
      <c r="C847" s="124"/>
      <c r="D847" s="39"/>
      <c r="E847" s="125"/>
      <c r="F847" s="48"/>
      <c r="G847" s="4"/>
      <c r="H847" s="4"/>
      <c r="I847" s="95" t="str">
        <f>IF($C847="", "", IF(IFERROR(INDEX(Ingredients!$C$11:$C$310, MATCH($C847, Ingredients!$B$11:$B$310, 0)), "")="", "", IFERROR(INDEX(Ingredients!$C$11:$C$310, MATCH($C847, Ingredients!$B$11:$B$310, 0)), "")))</f>
        <v/>
      </c>
      <c r="J847" s="73" t="str">
        <f>IF($B847="", "", IF(IFERROR(INDEX(Meals!$C$11:$C$260, MATCH($B847, Meals!$B$11:$B$260, 0)), "")="", "", IFERROR(INDEX(Meals!$C$11:$C$260, MATCH($B847, Meals!$B$11:$B$260, 0)), "")))</f>
        <v/>
      </c>
      <c r="K847" s="4"/>
      <c r="L847" s="72" t="str">
        <f t="shared" si="202"/>
        <v/>
      </c>
      <c r="M847" s="73" t="str">
        <f t="shared" si="203"/>
        <v/>
      </c>
      <c r="N847" s="4"/>
      <c r="O847" s="78" t="str">
        <f t="shared" si="204"/>
        <v/>
      </c>
      <c r="P847" s="79" t="str">
        <f t="shared" si="205"/>
        <v/>
      </c>
      <c r="Q847" s="4"/>
      <c r="R847" s="90" t="str">
        <f t="shared" si="206"/>
        <v/>
      </c>
      <c r="S847" s="4"/>
      <c r="Y847" s="18" t="str">
        <f t="shared" si="207"/>
        <v/>
      </c>
      <c r="AA847" s="18" t="str">
        <f t="shared" si="198"/>
        <v/>
      </c>
      <c r="AB847" s="18" t="str">
        <f t="shared" si="199"/>
        <v/>
      </c>
      <c r="AC847" s="18" t="str">
        <f t="shared" si="208"/>
        <v/>
      </c>
      <c r="AD847" s="18" t="str">
        <f t="shared" si="208"/>
        <v/>
      </c>
      <c r="AE847" s="18" t="str">
        <f t="shared" si="209"/>
        <v/>
      </c>
      <c r="AG847" s="95" t="str">
        <f>IF($C847="", "", IF(IFERROR(INDEX(Ingredients!C$11:C$310, MATCH($C847, Ingredients!$B$11:$B$310, 0)), "")="", "", IFERROR(INDEX(Ingredients!C$11:C$310, MATCH($C847, Ingredients!$B$11:$B$310, 0)), "")))</f>
        <v/>
      </c>
      <c r="AH847" s="105" t="str">
        <f>IF($C847="", "", IF(IFERROR(INDEX(Ingredients!D$11:D$310, MATCH($C847, Ingredients!$B$11:$B$310, 0)), "")="", "", IFERROR(INDEX(Ingredients!D$11:D$310, MATCH($C847, Ingredients!$B$11:$B$310, 0)), "")))</f>
        <v/>
      </c>
      <c r="AI847" s="106" t="str">
        <f>IF($C847="", "", IF(IFERROR(INDEX(Ingredients!E$11:E$310, MATCH($C847, Ingredients!$B$11:$B$310, 0)), "")="", "", IFERROR(INDEX(Ingredients!E$11:E$310, MATCH($C847, Ingredients!$B$11:$B$310, 0)), "")))</f>
        <v/>
      </c>
      <c r="AJ847" s="108" t="str">
        <f>IF($C847="", "", IF(IFERROR(INDEX(Ingredients!F$11:F$310, MATCH($C847, Ingredients!$B$11:$B$310, 0)), "")="", "", IFERROR(INDEX(Ingredients!F$11:F$310, MATCH($C847, Ingredients!$B$11:$B$310, 0)), "")))</f>
        <v/>
      </c>
      <c r="AK847" s="106" t="str">
        <f>IF($C847="", "", IF(IFERROR(INDEX(Ingredients!G$11:G$310, MATCH($C847, Ingredients!$B$11:$B$310, 0)), "")="", "", IFERROR(INDEX(Ingredients!G$11:G$310, MATCH($C847, Ingredients!$B$11:$B$310, 0)), "")))</f>
        <v/>
      </c>
      <c r="AL847" s="79" t="str">
        <f>IF($C847="", "", IF(IFERROR(INDEX(Ingredients!H$11:H$310, MATCH($C847, Ingredients!$B$11:$B$310, 0)), "")="", "", IFERROR(INDEX(Ingredients!H$11:H$310, MATCH($C847, Ingredients!$B$11:$B$310, 0)), "")))</f>
        <v/>
      </c>
      <c r="AN847" s="83" t="str">
        <f t="shared" si="200"/>
        <v/>
      </c>
      <c r="AP847" s="114" t="str">
        <f t="shared" si="210"/>
        <v/>
      </c>
      <c r="AR847" s="117" t="str">
        <f>IF($C847="", "", IF(IFERROR(INDEX(Ingredients!$AI$11:$AI$310, MATCH($C847, Ingredients!$B$11:$B$310, 0)), "")="", "", IFERROR(INDEX(Ingredients!$AI$11:$AI$310, MATCH($C847, Ingredients!$B$11:$B$310, 0)), "")))</f>
        <v/>
      </c>
      <c r="AT847" s="120" t="str">
        <f t="shared" si="211"/>
        <v/>
      </c>
      <c r="AV847" s="90" t="str">
        <f t="shared" si="201"/>
        <v/>
      </c>
      <c r="AX847" s="90" t="str">
        <f>IF($AV847="", "", COUNTIF($AV$11:$AV$5010, "&lt;"&amp;$AV847)+1+COUNTIF($AV$11:$AV847, $AV847)-1)</f>
        <v/>
      </c>
      <c r="AZ847" s="111" t="str">
        <f>IF($B847="", "", SUMIF('Shopping List'!$AV$11:$AV$25, $B847, 'Shopping List'!$BN$11:$BN$25))</f>
        <v/>
      </c>
      <c r="BB847" s="117" t="str">
        <f t="shared" si="212"/>
        <v/>
      </c>
    </row>
    <row r="848" spans="1:54" x14ac:dyDescent="0.25">
      <c r="A848" s="4"/>
      <c r="B848" s="37"/>
      <c r="C848" s="124"/>
      <c r="D848" s="39"/>
      <c r="E848" s="125"/>
      <c r="F848" s="48"/>
      <c r="G848" s="4"/>
      <c r="H848" s="4"/>
      <c r="I848" s="95" t="str">
        <f>IF($C848="", "", IF(IFERROR(INDEX(Ingredients!$C$11:$C$310, MATCH($C848, Ingredients!$B$11:$B$310, 0)), "")="", "", IFERROR(INDEX(Ingredients!$C$11:$C$310, MATCH($C848, Ingredients!$B$11:$B$310, 0)), "")))</f>
        <v/>
      </c>
      <c r="J848" s="73" t="str">
        <f>IF($B848="", "", IF(IFERROR(INDEX(Meals!$C$11:$C$260, MATCH($B848, Meals!$B$11:$B$260, 0)), "")="", "", IFERROR(INDEX(Meals!$C$11:$C$260, MATCH($B848, Meals!$B$11:$B$260, 0)), "")))</f>
        <v/>
      </c>
      <c r="K848" s="4"/>
      <c r="L848" s="72" t="str">
        <f t="shared" si="202"/>
        <v/>
      </c>
      <c r="M848" s="73" t="str">
        <f t="shared" si="203"/>
        <v/>
      </c>
      <c r="N848" s="4"/>
      <c r="O848" s="78" t="str">
        <f t="shared" si="204"/>
        <v/>
      </c>
      <c r="P848" s="79" t="str">
        <f t="shared" si="205"/>
        <v/>
      </c>
      <c r="Q848" s="4"/>
      <c r="R848" s="90" t="str">
        <f t="shared" si="206"/>
        <v/>
      </c>
      <c r="S848" s="4"/>
      <c r="Y848" s="18" t="str">
        <f t="shared" si="207"/>
        <v/>
      </c>
      <c r="AA848" s="18" t="str">
        <f t="shared" si="198"/>
        <v/>
      </c>
      <c r="AB848" s="18" t="str">
        <f t="shared" si="199"/>
        <v/>
      </c>
      <c r="AC848" s="18" t="str">
        <f t="shared" si="208"/>
        <v/>
      </c>
      <c r="AD848" s="18" t="str">
        <f t="shared" si="208"/>
        <v/>
      </c>
      <c r="AE848" s="18" t="str">
        <f t="shared" si="209"/>
        <v/>
      </c>
      <c r="AG848" s="95" t="str">
        <f>IF($C848="", "", IF(IFERROR(INDEX(Ingredients!C$11:C$310, MATCH($C848, Ingredients!$B$11:$B$310, 0)), "")="", "", IFERROR(INDEX(Ingredients!C$11:C$310, MATCH($C848, Ingredients!$B$11:$B$310, 0)), "")))</f>
        <v/>
      </c>
      <c r="AH848" s="105" t="str">
        <f>IF($C848="", "", IF(IFERROR(INDEX(Ingredients!D$11:D$310, MATCH($C848, Ingredients!$B$11:$B$310, 0)), "")="", "", IFERROR(INDEX(Ingredients!D$11:D$310, MATCH($C848, Ingredients!$B$11:$B$310, 0)), "")))</f>
        <v/>
      </c>
      <c r="AI848" s="106" t="str">
        <f>IF($C848="", "", IF(IFERROR(INDEX(Ingredients!E$11:E$310, MATCH($C848, Ingredients!$B$11:$B$310, 0)), "")="", "", IFERROR(INDEX(Ingredients!E$11:E$310, MATCH($C848, Ingredients!$B$11:$B$310, 0)), "")))</f>
        <v/>
      </c>
      <c r="AJ848" s="108" t="str">
        <f>IF($C848="", "", IF(IFERROR(INDEX(Ingredients!F$11:F$310, MATCH($C848, Ingredients!$B$11:$B$310, 0)), "")="", "", IFERROR(INDEX(Ingredients!F$11:F$310, MATCH($C848, Ingredients!$B$11:$B$310, 0)), "")))</f>
        <v/>
      </c>
      <c r="AK848" s="106" t="str">
        <f>IF($C848="", "", IF(IFERROR(INDEX(Ingredients!G$11:G$310, MATCH($C848, Ingredients!$B$11:$B$310, 0)), "")="", "", IFERROR(INDEX(Ingredients!G$11:G$310, MATCH($C848, Ingredients!$B$11:$B$310, 0)), "")))</f>
        <v/>
      </c>
      <c r="AL848" s="79" t="str">
        <f>IF($C848="", "", IF(IFERROR(INDEX(Ingredients!H$11:H$310, MATCH($C848, Ingredients!$B$11:$B$310, 0)), "")="", "", IFERROR(INDEX(Ingredients!H$11:H$310, MATCH($C848, Ingredients!$B$11:$B$310, 0)), "")))</f>
        <v/>
      </c>
      <c r="AN848" s="83" t="str">
        <f t="shared" si="200"/>
        <v/>
      </c>
      <c r="AP848" s="114" t="str">
        <f t="shared" si="210"/>
        <v/>
      </c>
      <c r="AR848" s="117" t="str">
        <f>IF($C848="", "", IF(IFERROR(INDEX(Ingredients!$AI$11:$AI$310, MATCH($C848, Ingredients!$B$11:$B$310, 0)), "")="", "", IFERROR(INDEX(Ingredients!$AI$11:$AI$310, MATCH($C848, Ingredients!$B$11:$B$310, 0)), "")))</f>
        <v/>
      </c>
      <c r="AT848" s="120" t="str">
        <f t="shared" si="211"/>
        <v/>
      </c>
      <c r="AV848" s="90" t="str">
        <f t="shared" si="201"/>
        <v/>
      </c>
      <c r="AX848" s="90" t="str">
        <f>IF($AV848="", "", COUNTIF($AV$11:$AV$5010, "&lt;"&amp;$AV848)+1+COUNTIF($AV$11:$AV848, $AV848)-1)</f>
        <v/>
      </c>
      <c r="AZ848" s="111" t="str">
        <f>IF($B848="", "", SUMIF('Shopping List'!$AV$11:$AV$25, $B848, 'Shopping List'!$BN$11:$BN$25))</f>
        <v/>
      </c>
      <c r="BB848" s="117" t="str">
        <f t="shared" si="212"/>
        <v/>
      </c>
    </row>
    <row r="849" spans="1:54" x14ac:dyDescent="0.25">
      <c r="A849" s="4"/>
      <c r="B849" s="37"/>
      <c r="C849" s="124"/>
      <c r="D849" s="39"/>
      <c r="E849" s="125"/>
      <c r="F849" s="48"/>
      <c r="G849" s="4"/>
      <c r="H849" s="4"/>
      <c r="I849" s="95" t="str">
        <f>IF($C849="", "", IF(IFERROR(INDEX(Ingredients!$C$11:$C$310, MATCH($C849, Ingredients!$B$11:$B$310, 0)), "")="", "", IFERROR(INDEX(Ingredients!$C$11:$C$310, MATCH($C849, Ingredients!$B$11:$B$310, 0)), "")))</f>
        <v/>
      </c>
      <c r="J849" s="73" t="str">
        <f>IF($B849="", "", IF(IFERROR(INDEX(Meals!$C$11:$C$260, MATCH($B849, Meals!$B$11:$B$260, 0)), "")="", "", IFERROR(INDEX(Meals!$C$11:$C$260, MATCH($B849, Meals!$B$11:$B$260, 0)), "")))</f>
        <v/>
      </c>
      <c r="K849" s="4"/>
      <c r="L849" s="72" t="str">
        <f t="shared" si="202"/>
        <v/>
      </c>
      <c r="M849" s="73" t="str">
        <f t="shared" si="203"/>
        <v/>
      </c>
      <c r="N849" s="4"/>
      <c r="O849" s="78" t="str">
        <f t="shared" si="204"/>
        <v/>
      </c>
      <c r="P849" s="79" t="str">
        <f t="shared" si="205"/>
        <v/>
      </c>
      <c r="Q849" s="4"/>
      <c r="R849" s="90" t="str">
        <f t="shared" si="206"/>
        <v/>
      </c>
      <c r="S849" s="4"/>
      <c r="Y849" s="18" t="str">
        <f t="shared" si="207"/>
        <v/>
      </c>
      <c r="AA849" s="18" t="str">
        <f t="shared" si="198"/>
        <v/>
      </c>
      <c r="AB849" s="18" t="str">
        <f t="shared" si="199"/>
        <v/>
      </c>
      <c r="AC849" s="18" t="str">
        <f t="shared" si="208"/>
        <v/>
      </c>
      <c r="AD849" s="18" t="str">
        <f t="shared" si="208"/>
        <v/>
      </c>
      <c r="AE849" s="18" t="str">
        <f t="shared" si="209"/>
        <v/>
      </c>
      <c r="AG849" s="95" t="str">
        <f>IF($C849="", "", IF(IFERROR(INDEX(Ingredients!C$11:C$310, MATCH($C849, Ingredients!$B$11:$B$310, 0)), "")="", "", IFERROR(INDEX(Ingredients!C$11:C$310, MATCH($C849, Ingredients!$B$11:$B$310, 0)), "")))</f>
        <v/>
      </c>
      <c r="AH849" s="105" t="str">
        <f>IF($C849="", "", IF(IFERROR(INDEX(Ingredients!D$11:D$310, MATCH($C849, Ingredients!$B$11:$B$310, 0)), "")="", "", IFERROR(INDEX(Ingredients!D$11:D$310, MATCH($C849, Ingredients!$B$11:$B$310, 0)), "")))</f>
        <v/>
      </c>
      <c r="AI849" s="106" t="str">
        <f>IF($C849="", "", IF(IFERROR(INDEX(Ingredients!E$11:E$310, MATCH($C849, Ingredients!$B$11:$B$310, 0)), "")="", "", IFERROR(INDEX(Ingredients!E$11:E$310, MATCH($C849, Ingredients!$B$11:$B$310, 0)), "")))</f>
        <v/>
      </c>
      <c r="AJ849" s="108" t="str">
        <f>IF($C849="", "", IF(IFERROR(INDEX(Ingredients!F$11:F$310, MATCH($C849, Ingredients!$B$11:$B$310, 0)), "")="", "", IFERROR(INDEX(Ingredients!F$11:F$310, MATCH($C849, Ingredients!$B$11:$B$310, 0)), "")))</f>
        <v/>
      </c>
      <c r="AK849" s="106" t="str">
        <f>IF($C849="", "", IF(IFERROR(INDEX(Ingredients!G$11:G$310, MATCH($C849, Ingredients!$B$11:$B$310, 0)), "")="", "", IFERROR(INDEX(Ingredients!G$11:G$310, MATCH($C849, Ingredients!$B$11:$B$310, 0)), "")))</f>
        <v/>
      </c>
      <c r="AL849" s="79" t="str">
        <f>IF($C849="", "", IF(IFERROR(INDEX(Ingredients!H$11:H$310, MATCH($C849, Ingredients!$B$11:$B$310, 0)), "")="", "", IFERROR(INDEX(Ingredients!H$11:H$310, MATCH($C849, Ingredients!$B$11:$B$310, 0)), "")))</f>
        <v/>
      </c>
      <c r="AN849" s="83" t="str">
        <f t="shared" si="200"/>
        <v/>
      </c>
      <c r="AP849" s="114" t="str">
        <f t="shared" si="210"/>
        <v/>
      </c>
      <c r="AR849" s="117" t="str">
        <f>IF($C849="", "", IF(IFERROR(INDEX(Ingredients!$AI$11:$AI$310, MATCH($C849, Ingredients!$B$11:$B$310, 0)), "")="", "", IFERROR(INDEX(Ingredients!$AI$11:$AI$310, MATCH($C849, Ingredients!$B$11:$B$310, 0)), "")))</f>
        <v/>
      </c>
      <c r="AT849" s="120" t="str">
        <f t="shared" si="211"/>
        <v/>
      </c>
      <c r="AV849" s="90" t="str">
        <f t="shared" si="201"/>
        <v/>
      </c>
      <c r="AX849" s="90" t="str">
        <f>IF($AV849="", "", COUNTIF($AV$11:$AV$5010, "&lt;"&amp;$AV849)+1+COUNTIF($AV$11:$AV849, $AV849)-1)</f>
        <v/>
      </c>
      <c r="AZ849" s="111" t="str">
        <f>IF($B849="", "", SUMIF('Shopping List'!$AV$11:$AV$25, $B849, 'Shopping List'!$BN$11:$BN$25))</f>
        <v/>
      </c>
      <c r="BB849" s="117" t="str">
        <f t="shared" si="212"/>
        <v/>
      </c>
    </row>
    <row r="850" spans="1:54" x14ac:dyDescent="0.25">
      <c r="A850" s="4"/>
      <c r="B850" s="37"/>
      <c r="C850" s="124"/>
      <c r="D850" s="39"/>
      <c r="E850" s="125"/>
      <c r="F850" s="48"/>
      <c r="G850" s="4"/>
      <c r="H850" s="4"/>
      <c r="I850" s="95" t="str">
        <f>IF($C850="", "", IF(IFERROR(INDEX(Ingredients!$C$11:$C$310, MATCH($C850, Ingredients!$B$11:$B$310, 0)), "")="", "", IFERROR(INDEX(Ingredients!$C$11:$C$310, MATCH($C850, Ingredients!$B$11:$B$310, 0)), "")))</f>
        <v/>
      </c>
      <c r="J850" s="73" t="str">
        <f>IF($B850="", "", IF(IFERROR(INDEX(Meals!$C$11:$C$260, MATCH($B850, Meals!$B$11:$B$260, 0)), "")="", "", IFERROR(INDEX(Meals!$C$11:$C$260, MATCH($B850, Meals!$B$11:$B$260, 0)), "")))</f>
        <v/>
      </c>
      <c r="K850" s="4"/>
      <c r="L850" s="72" t="str">
        <f t="shared" si="202"/>
        <v/>
      </c>
      <c r="M850" s="73" t="str">
        <f t="shared" si="203"/>
        <v/>
      </c>
      <c r="N850" s="4"/>
      <c r="O850" s="78" t="str">
        <f t="shared" si="204"/>
        <v/>
      </c>
      <c r="P850" s="79" t="str">
        <f t="shared" si="205"/>
        <v/>
      </c>
      <c r="Q850" s="4"/>
      <c r="R850" s="90" t="str">
        <f t="shared" si="206"/>
        <v/>
      </c>
      <c r="S850" s="4"/>
      <c r="Y850" s="18" t="str">
        <f t="shared" si="207"/>
        <v/>
      </c>
      <c r="AA850" s="18" t="str">
        <f t="shared" si="198"/>
        <v/>
      </c>
      <c r="AB850" s="18" t="str">
        <f t="shared" si="199"/>
        <v/>
      </c>
      <c r="AC850" s="18" t="str">
        <f t="shared" si="208"/>
        <v/>
      </c>
      <c r="AD850" s="18" t="str">
        <f t="shared" si="208"/>
        <v/>
      </c>
      <c r="AE850" s="18" t="str">
        <f t="shared" si="209"/>
        <v/>
      </c>
      <c r="AG850" s="95" t="str">
        <f>IF($C850="", "", IF(IFERROR(INDEX(Ingredients!C$11:C$310, MATCH($C850, Ingredients!$B$11:$B$310, 0)), "")="", "", IFERROR(INDEX(Ingredients!C$11:C$310, MATCH($C850, Ingredients!$B$11:$B$310, 0)), "")))</f>
        <v/>
      </c>
      <c r="AH850" s="105" t="str">
        <f>IF($C850="", "", IF(IFERROR(INDEX(Ingredients!D$11:D$310, MATCH($C850, Ingredients!$B$11:$B$310, 0)), "")="", "", IFERROR(INDEX(Ingredients!D$11:D$310, MATCH($C850, Ingredients!$B$11:$B$310, 0)), "")))</f>
        <v/>
      </c>
      <c r="AI850" s="106" t="str">
        <f>IF($C850="", "", IF(IFERROR(INDEX(Ingredients!E$11:E$310, MATCH($C850, Ingredients!$B$11:$B$310, 0)), "")="", "", IFERROR(INDEX(Ingredients!E$11:E$310, MATCH($C850, Ingredients!$B$11:$B$310, 0)), "")))</f>
        <v/>
      </c>
      <c r="AJ850" s="108" t="str">
        <f>IF($C850="", "", IF(IFERROR(INDEX(Ingredients!F$11:F$310, MATCH($C850, Ingredients!$B$11:$B$310, 0)), "")="", "", IFERROR(INDEX(Ingredients!F$11:F$310, MATCH($C850, Ingredients!$B$11:$B$310, 0)), "")))</f>
        <v/>
      </c>
      <c r="AK850" s="106" t="str">
        <f>IF($C850="", "", IF(IFERROR(INDEX(Ingredients!G$11:G$310, MATCH($C850, Ingredients!$B$11:$B$310, 0)), "")="", "", IFERROR(INDEX(Ingredients!G$11:G$310, MATCH($C850, Ingredients!$B$11:$B$310, 0)), "")))</f>
        <v/>
      </c>
      <c r="AL850" s="79" t="str">
        <f>IF($C850="", "", IF(IFERROR(INDEX(Ingredients!H$11:H$310, MATCH($C850, Ingredients!$B$11:$B$310, 0)), "")="", "", IFERROR(INDEX(Ingredients!H$11:H$310, MATCH($C850, Ingredients!$B$11:$B$310, 0)), "")))</f>
        <v/>
      </c>
      <c r="AN850" s="83" t="str">
        <f t="shared" si="200"/>
        <v/>
      </c>
      <c r="AP850" s="114" t="str">
        <f t="shared" si="210"/>
        <v/>
      </c>
      <c r="AR850" s="117" t="str">
        <f>IF($C850="", "", IF(IFERROR(INDEX(Ingredients!$AI$11:$AI$310, MATCH($C850, Ingredients!$B$11:$B$310, 0)), "")="", "", IFERROR(INDEX(Ingredients!$AI$11:$AI$310, MATCH($C850, Ingredients!$B$11:$B$310, 0)), "")))</f>
        <v/>
      </c>
      <c r="AT850" s="120" t="str">
        <f t="shared" si="211"/>
        <v/>
      </c>
      <c r="AV850" s="90" t="str">
        <f t="shared" si="201"/>
        <v/>
      </c>
      <c r="AX850" s="90" t="str">
        <f>IF($AV850="", "", COUNTIF($AV$11:$AV$5010, "&lt;"&amp;$AV850)+1+COUNTIF($AV$11:$AV850, $AV850)-1)</f>
        <v/>
      </c>
      <c r="AZ850" s="111" t="str">
        <f>IF($B850="", "", SUMIF('Shopping List'!$AV$11:$AV$25, $B850, 'Shopping List'!$BN$11:$BN$25))</f>
        <v/>
      </c>
      <c r="BB850" s="117" t="str">
        <f t="shared" si="212"/>
        <v/>
      </c>
    </row>
    <row r="851" spans="1:54" x14ac:dyDescent="0.25">
      <c r="A851" s="4"/>
      <c r="B851" s="37"/>
      <c r="C851" s="124"/>
      <c r="D851" s="39"/>
      <c r="E851" s="125"/>
      <c r="F851" s="48"/>
      <c r="G851" s="4"/>
      <c r="H851" s="4"/>
      <c r="I851" s="95" t="str">
        <f>IF($C851="", "", IF(IFERROR(INDEX(Ingredients!$C$11:$C$310, MATCH($C851, Ingredients!$B$11:$B$310, 0)), "")="", "", IFERROR(INDEX(Ingredients!$C$11:$C$310, MATCH($C851, Ingredients!$B$11:$B$310, 0)), "")))</f>
        <v/>
      </c>
      <c r="J851" s="73" t="str">
        <f>IF($B851="", "", IF(IFERROR(INDEX(Meals!$C$11:$C$260, MATCH($B851, Meals!$B$11:$B$260, 0)), "")="", "", IFERROR(INDEX(Meals!$C$11:$C$260, MATCH($B851, Meals!$B$11:$B$260, 0)), "")))</f>
        <v/>
      </c>
      <c r="K851" s="4"/>
      <c r="L851" s="72" t="str">
        <f t="shared" si="202"/>
        <v/>
      </c>
      <c r="M851" s="73" t="str">
        <f t="shared" si="203"/>
        <v/>
      </c>
      <c r="N851" s="4"/>
      <c r="O851" s="78" t="str">
        <f t="shared" si="204"/>
        <v/>
      </c>
      <c r="P851" s="79" t="str">
        <f t="shared" si="205"/>
        <v/>
      </c>
      <c r="Q851" s="4"/>
      <c r="R851" s="90" t="str">
        <f t="shared" si="206"/>
        <v/>
      </c>
      <c r="S851" s="4"/>
      <c r="Y851" s="18" t="str">
        <f t="shared" si="207"/>
        <v/>
      </c>
      <c r="AA851" s="18" t="str">
        <f t="shared" si="198"/>
        <v/>
      </c>
      <c r="AB851" s="18" t="str">
        <f t="shared" si="199"/>
        <v/>
      </c>
      <c r="AC851" s="18" t="str">
        <f t="shared" si="208"/>
        <v/>
      </c>
      <c r="AD851" s="18" t="str">
        <f t="shared" si="208"/>
        <v/>
      </c>
      <c r="AE851" s="18" t="str">
        <f t="shared" si="209"/>
        <v/>
      </c>
      <c r="AG851" s="95" t="str">
        <f>IF($C851="", "", IF(IFERROR(INDEX(Ingredients!C$11:C$310, MATCH($C851, Ingredients!$B$11:$B$310, 0)), "")="", "", IFERROR(INDEX(Ingredients!C$11:C$310, MATCH($C851, Ingredients!$B$11:$B$310, 0)), "")))</f>
        <v/>
      </c>
      <c r="AH851" s="105" t="str">
        <f>IF($C851="", "", IF(IFERROR(INDEX(Ingredients!D$11:D$310, MATCH($C851, Ingredients!$B$11:$B$310, 0)), "")="", "", IFERROR(INDEX(Ingredients!D$11:D$310, MATCH($C851, Ingredients!$B$11:$B$310, 0)), "")))</f>
        <v/>
      </c>
      <c r="AI851" s="106" t="str">
        <f>IF($C851="", "", IF(IFERROR(INDEX(Ingredients!E$11:E$310, MATCH($C851, Ingredients!$B$11:$B$310, 0)), "")="", "", IFERROR(INDEX(Ingredients!E$11:E$310, MATCH($C851, Ingredients!$B$11:$B$310, 0)), "")))</f>
        <v/>
      </c>
      <c r="AJ851" s="108" t="str">
        <f>IF($C851="", "", IF(IFERROR(INDEX(Ingredients!F$11:F$310, MATCH($C851, Ingredients!$B$11:$B$310, 0)), "")="", "", IFERROR(INDEX(Ingredients!F$11:F$310, MATCH($C851, Ingredients!$B$11:$B$310, 0)), "")))</f>
        <v/>
      </c>
      <c r="AK851" s="106" t="str">
        <f>IF($C851="", "", IF(IFERROR(INDEX(Ingredients!G$11:G$310, MATCH($C851, Ingredients!$B$11:$B$310, 0)), "")="", "", IFERROR(INDEX(Ingredients!G$11:G$310, MATCH($C851, Ingredients!$B$11:$B$310, 0)), "")))</f>
        <v/>
      </c>
      <c r="AL851" s="79" t="str">
        <f>IF($C851="", "", IF(IFERROR(INDEX(Ingredients!H$11:H$310, MATCH($C851, Ingredients!$B$11:$B$310, 0)), "")="", "", IFERROR(INDEX(Ingredients!H$11:H$310, MATCH($C851, Ingredients!$B$11:$B$310, 0)), "")))</f>
        <v/>
      </c>
      <c r="AN851" s="83" t="str">
        <f t="shared" si="200"/>
        <v/>
      </c>
      <c r="AP851" s="114" t="str">
        <f t="shared" si="210"/>
        <v/>
      </c>
      <c r="AR851" s="117" t="str">
        <f>IF($C851="", "", IF(IFERROR(INDEX(Ingredients!$AI$11:$AI$310, MATCH($C851, Ingredients!$B$11:$B$310, 0)), "")="", "", IFERROR(INDEX(Ingredients!$AI$11:$AI$310, MATCH($C851, Ingredients!$B$11:$B$310, 0)), "")))</f>
        <v/>
      </c>
      <c r="AT851" s="120" t="str">
        <f t="shared" si="211"/>
        <v/>
      </c>
      <c r="AV851" s="90" t="str">
        <f t="shared" si="201"/>
        <v/>
      </c>
      <c r="AX851" s="90" t="str">
        <f>IF($AV851="", "", COUNTIF($AV$11:$AV$5010, "&lt;"&amp;$AV851)+1+COUNTIF($AV$11:$AV851, $AV851)-1)</f>
        <v/>
      </c>
      <c r="AZ851" s="111" t="str">
        <f>IF($B851="", "", SUMIF('Shopping List'!$AV$11:$AV$25, $B851, 'Shopping List'!$BN$11:$BN$25))</f>
        <v/>
      </c>
      <c r="BB851" s="117" t="str">
        <f t="shared" si="212"/>
        <v/>
      </c>
    </row>
    <row r="852" spans="1:54" x14ac:dyDescent="0.25">
      <c r="A852" s="4"/>
      <c r="B852" s="37"/>
      <c r="C852" s="124"/>
      <c r="D852" s="39"/>
      <c r="E852" s="125"/>
      <c r="F852" s="48"/>
      <c r="G852" s="4"/>
      <c r="H852" s="4"/>
      <c r="I852" s="95" t="str">
        <f>IF($C852="", "", IF(IFERROR(INDEX(Ingredients!$C$11:$C$310, MATCH($C852, Ingredients!$B$11:$B$310, 0)), "")="", "", IFERROR(INDEX(Ingredients!$C$11:$C$310, MATCH($C852, Ingredients!$B$11:$B$310, 0)), "")))</f>
        <v/>
      </c>
      <c r="J852" s="73" t="str">
        <f>IF($B852="", "", IF(IFERROR(INDEX(Meals!$C$11:$C$260, MATCH($B852, Meals!$B$11:$B$260, 0)), "")="", "", IFERROR(INDEX(Meals!$C$11:$C$260, MATCH($B852, Meals!$B$11:$B$260, 0)), "")))</f>
        <v/>
      </c>
      <c r="K852" s="4"/>
      <c r="L852" s="72" t="str">
        <f t="shared" si="202"/>
        <v/>
      </c>
      <c r="M852" s="73" t="str">
        <f t="shared" si="203"/>
        <v/>
      </c>
      <c r="N852" s="4"/>
      <c r="O852" s="78" t="str">
        <f t="shared" si="204"/>
        <v/>
      </c>
      <c r="P852" s="79" t="str">
        <f t="shared" si="205"/>
        <v/>
      </c>
      <c r="Q852" s="4"/>
      <c r="R852" s="90" t="str">
        <f t="shared" si="206"/>
        <v/>
      </c>
      <c r="S852" s="4"/>
      <c r="Y852" s="18" t="str">
        <f t="shared" si="207"/>
        <v/>
      </c>
      <c r="AA852" s="18" t="str">
        <f t="shared" si="198"/>
        <v/>
      </c>
      <c r="AB852" s="18" t="str">
        <f t="shared" si="199"/>
        <v/>
      </c>
      <c r="AC852" s="18" t="str">
        <f t="shared" si="208"/>
        <v/>
      </c>
      <c r="AD852" s="18" t="str">
        <f t="shared" si="208"/>
        <v/>
      </c>
      <c r="AE852" s="18" t="str">
        <f t="shared" si="209"/>
        <v/>
      </c>
      <c r="AG852" s="95" t="str">
        <f>IF($C852="", "", IF(IFERROR(INDEX(Ingredients!C$11:C$310, MATCH($C852, Ingredients!$B$11:$B$310, 0)), "")="", "", IFERROR(INDEX(Ingredients!C$11:C$310, MATCH($C852, Ingredients!$B$11:$B$310, 0)), "")))</f>
        <v/>
      </c>
      <c r="AH852" s="105" t="str">
        <f>IF($C852="", "", IF(IFERROR(INDEX(Ingredients!D$11:D$310, MATCH($C852, Ingredients!$B$11:$B$310, 0)), "")="", "", IFERROR(INDEX(Ingredients!D$11:D$310, MATCH($C852, Ingredients!$B$11:$B$310, 0)), "")))</f>
        <v/>
      </c>
      <c r="AI852" s="106" t="str">
        <f>IF($C852="", "", IF(IFERROR(INDEX(Ingredients!E$11:E$310, MATCH($C852, Ingredients!$B$11:$B$310, 0)), "")="", "", IFERROR(INDEX(Ingredients!E$11:E$310, MATCH($C852, Ingredients!$B$11:$B$310, 0)), "")))</f>
        <v/>
      </c>
      <c r="AJ852" s="108" t="str">
        <f>IF($C852="", "", IF(IFERROR(INDEX(Ingredients!F$11:F$310, MATCH($C852, Ingredients!$B$11:$B$310, 0)), "")="", "", IFERROR(INDEX(Ingredients!F$11:F$310, MATCH($C852, Ingredients!$B$11:$B$310, 0)), "")))</f>
        <v/>
      </c>
      <c r="AK852" s="106" t="str">
        <f>IF($C852="", "", IF(IFERROR(INDEX(Ingredients!G$11:G$310, MATCH($C852, Ingredients!$B$11:$B$310, 0)), "")="", "", IFERROR(INDEX(Ingredients!G$11:G$310, MATCH($C852, Ingredients!$B$11:$B$310, 0)), "")))</f>
        <v/>
      </c>
      <c r="AL852" s="79" t="str">
        <f>IF($C852="", "", IF(IFERROR(INDEX(Ingredients!H$11:H$310, MATCH($C852, Ingredients!$B$11:$B$310, 0)), "")="", "", IFERROR(INDEX(Ingredients!H$11:H$310, MATCH($C852, Ingredients!$B$11:$B$310, 0)), "")))</f>
        <v/>
      </c>
      <c r="AN852" s="83" t="str">
        <f t="shared" si="200"/>
        <v/>
      </c>
      <c r="AP852" s="114" t="str">
        <f t="shared" si="210"/>
        <v/>
      </c>
      <c r="AR852" s="117" t="str">
        <f>IF($C852="", "", IF(IFERROR(INDEX(Ingredients!$AI$11:$AI$310, MATCH($C852, Ingredients!$B$11:$B$310, 0)), "")="", "", IFERROR(INDEX(Ingredients!$AI$11:$AI$310, MATCH($C852, Ingredients!$B$11:$B$310, 0)), "")))</f>
        <v/>
      </c>
      <c r="AT852" s="120" t="str">
        <f t="shared" si="211"/>
        <v/>
      </c>
      <c r="AV852" s="90" t="str">
        <f t="shared" si="201"/>
        <v/>
      </c>
      <c r="AX852" s="90" t="str">
        <f>IF($AV852="", "", COUNTIF($AV$11:$AV$5010, "&lt;"&amp;$AV852)+1+COUNTIF($AV$11:$AV852, $AV852)-1)</f>
        <v/>
      </c>
      <c r="AZ852" s="111" t="str">
        <f>IF($B852="", "", SUMIF('Shopping List'!$AV$11:$AV$25, $B852, 'Shopping List'!$BN$11:$BN$25))</f>
        <v/>
      </c>
      <c r="BB852" s="117" t="str">
        <f t="shared" si="212"/>
        <v/>
      </c>
    </row>
    <row r="853" spans="1:54" x14ac:dyDescent="0.25">
      <c r="A853" s="4"/>
      <c r="B853" s="37"/>
      <c r="C853" s="124"/>
      <c r="D853" s="39"/>
      <c r="E853" s="125"/>
      <c r="F853" s="48"/>
      <c r="G853" s="4"/>
      <c r="H853" s="4"/>
      <c r="I853" s="95" t="str">
        <f>IF($C853="", "", IF(IFERROR(INDEX(Ingredients!$C$11:$C$310, MATCH($C853, Ingredients!$B$11:$B$310, 0)), "")="", "", IFERROR(INDEX(Ingredients!$C$11:$C$310, MATCH($C853, Ingredients!$B$11:$B$310, 0)), "")))</f>
        <v/>
      </c>
      <c r="J853" s="73" t="str">
        <f>IF($B853="", "", IF(IFERROR(INDEX(Meals!$C$11:$C$260, MATCH($B853, Meals!$B$11:$B$260, 0)), "")="", "", IFERROR(INDEX(Meals!$C$11:$C$260, MATCH($B853, Meals!$B$11:$B$260, 0)), "")))</f>
        <v/>
      </c>
      <c r="K853" s="4"/>
      <c r="L853" s="72" t="str">
        <f t="shared" si="202"/>
        <v/>
      </c>
      <c r="M853" s="73" t="str">
        <f t="shared" si="203"/>
        <v/>
      </c>
      <c r="N853" s="4"/>
      <c r="O853" s="78" t="str">
        <f t="shared" si="204"/>
        <v/>
      </c>
      <c r="P853" s="79" t="str">
        <f t="shared" si="205"/>
        <v/>
      </c>
      <c r="Q853" s="4"/>
      <c r="R853" s="90" t="str">
        <f t="shared" si="206"/>
        <v/>
      </c>
      <c r="S853" s="4"/>
      <c r="Y853" s="18" t="str">
        <f t="shared" si="207"/>
        <v/>
      </c>
      <c r="AA853" s="18" t="str">
        <f t="shared" si="198"/>
        <v/>
      </c>
      <c r="AB853" s="18" t="str">
        <f t="shared" si="199"/>
        <v/>
      </c>
      <c r="AC853" s="18" t="str">
        <f t="shared" si="208"/>
        <v/>
      </c>
      <c r="AD853" s="18" t="str">
        <f t="shared" si="208"/>
        <v/>
      </c>
      <c r="AE853" s="18" t="str">
        <f t="shared" si="209"/>
        <v/>
      </c>
      <c r="AG853" s="95" t="str">
        <f>IF($C853="", "", IF(IFERROR(INDEX(Ingredients!C$11:C$310, MATCH($C853, Ingredients!$B$11:$B$310, 0)), "")="", "", IFERROR(INDEX(Ingredients!C$11:C$310, MATCH($C853, Ingredients!$B$11:$B$310, 0)), "")))</f>
        <v/>
      </c>
      <c r="AH853" s="105" t="str">
        <f>IF($C853="", "", IF(IFERROR(INDEX(Ingredients!D$11:D$310, MATCH($C853, Ingredients!$B$11:$B$310, 0)), "")="", "", IFERROR(INDEX(Ingredients!D$11:D$310, MATCH($C853, Ingredients!$B$11:$B$310, 0)), "")))</f>
        <v/>
      </c>
      <c r="AI853" s="106" t="str">
        <f>IF($C853="", "", IF(IFERROR(INDEX(Ingredients!E$11:E$310, MATCH($C853, Ingredients!$B$11:$B$310, 0)), "")="", "", IFERROR(INDEX(Ingredients!E$11:E$310, MATCH($C853, Ingredients!$B$11:$B$310, 0)), "")))</f>
        <v/>
      </c>
      <c r="AJ853" s="108" t="str">
        <f>IF($C853="", "", IF(IFERROR(INDEX(Ingredients!F$11:F$310, MATCH($C853, Ingredients!$B$11:$B$310, 0)), "")="", "", IFERROR(INDEX(Ingredients!F$11:F$310, MATCH($C853, Ingredients!$B$11:$B$310, 0)), "")))</f>
        <v/>
      </c>
      <c r="AK853" s="106" t="str">
        <f>IF($C853="", "", IF(IFERROR(INDEX(Ingredients!G$11:G$310, MATCH($C853, Ingredients!$B$11:$B$310, 0)), "")="", "", IFERROR(INDEX(Ingredients!G$11:G$310, MATCH($C853, Ingredients!$B$11:$B$310, 0)), "")))</f>
        <v/>
      </c>
      <c r="AL853" s="79" t="str">
        <f>IF($C853="", "", IF(IFERROR(INDEX(Ingredients!H$11:H$310, MATCH($C853, Ingredients!$B$11:$B$310, 0)), "")="", "", IFERROR(INDEX(Ingredients!H$11:H$310, MATCH($C853, Ingredients!$B$11:$B$310, 0)), "")))</f>
        <v/>
      </c>
      <c r="AN853" s="83" t="str">
        <f t="shared" si="200"/>
        <v/>
      </c>
      <c r="AP853" s="114" t="str">
        <f t="shared" si="210"/>
        <v/>
      </c>
      <c r="AR853" s="117" t="str">
        <f>IF($C853="", "", IF(IFERROR(INDEX(Ingredients!$AI$11:$AI$310, MATCH($C853, Ingredients!$B$11:$B$310, 0)), "")="", "", IFERROR(INDEX(Ingredients!$AI$11:$AI$310, MATCH($C853, Ingredients!$B$11:$B$310, 0)), "")))</f>
        <v/>
      </c>
      <c r="AT853" s="120" t="str">
        <f t="shared" si="211"/>
        <v/>
      </c>
      <c r="AV853" s="90" t="str">
        <f t="shared" si="201"/>
        <v/>
      </c>
      <c r="AX853" s="90" t="str">
        <f>IF($AV853="", "", COUNTIF($AV$11:$AV$5010, "&lt;"&amp;$AV853)+1+COUNTIF($AV$11:$AV853, $AV853)-1)</f>
        <v/>
      </c>
      <c r="AZ853" s="111" t="str">
        <f>IF($B853="", "", SUMIF('Shopping List'!$AV$11:$AV$25, $B853, 'Shopping List'!$BN$11:$BN$25))</f>
        <v/>
      </c>
      <c r="BB853" s="117" t="str">
        <f t="shared" si="212"/>
        <v/>
      </c>
    </row>
    <row r="854" spans="1:54" x14ac:dyDescent="0.25">
      <c r="A854" s="4"/>
      <c r="B854" s="37"/>
      <c r="C854" s="124"/>
      <c r="D854" s="39"/>
      <c r="E854" s="125"/>
      <c r="F854" s="48"/>
      <c r="G854" s="4"/>
      <c r="H854" s="4"/>
      <c r="I854" s="95" t="str">
        <f>IF($C854="", "", IF(IFERROR(INDEX(Ingredients!$C$11:$C$310, MATCH($C854, Ingredients!$B$11:$B$310, 0)), "")="", "", IFERROR(INDEX(Ingredients!$C$11:$C$310, MATCH($C854, Ingredients!$B$11:$B$310, 0)), "")))</f>
        <v/>
      </c>
      <c r="J854" s="73" t="str">
        <f>IF($B854="", "", IF(IFERROR(INDEX(Meals!$C$11:$C$260, MATCH($B854, Meals!$B$11:$B$260, 0)), "")="", "", IFERROR(INDEX(Meals!$C$11:$C$260, MATCH($B854, Meals!$B$11:$B$260, 0)), "")))</f>
        <v/>
      </c>
      <c r="K854" s="4"/>
      <c r="L854" s="72" t="str">
        <f t="shared" si="202"/>
        <v/>
      </c>
      <c r="M854" s="73" t="str">
        <f t="shared" si="203"/>
        <v/>
      </c>
      <c r="N854" s="4"/>
      <c r="O854" s="78" t="str">
        <f t="shared" si="204"/>
        <v/>
      </c>
      <c r="P854" s="79" t="str">
        <f t="shared" si="205"/>
        <v/>
      </c>
      <c r="Q854" s="4"/>
      <c r="R854" s="90" t="str">
        <f t="shared" si="206"/>
        <v/>
      </c>
      <c r="S854" s="4"/>
      <c r="Y854" s="18" t="str">
        <f t="shared" si="207"/>
        <v/>
      </c>
      <c r="AA854" s="18" t="str">
        <f t="shared" si="198"/>
        <v/>
      </c>
      <c r="AB854" s="18" t="str">
        <f t="shared" si="199"/>
        <v/>
      </c>
      <c r="AC854" s="18" t="str">
        <f t="shared" si="208"/>
        <v/>
      </c>
      <c r="AD854" s="18" t="str">
        <f t="shared" si="208"/>
        <v/>
      </c>
      <c r="AE854" s="18" t="str">
        <f t="shared" si="209"/>
        <v/>
      </c>
      <c r="AG854" s="95" t="str">
        <f>IF($C854="", "", IF(IFERROR(INDEX(Ingredients!C$11:C$310, MATCH($C854, Ingredients!$B$11:$B$310, 0)), "")="", "", IFERROR(INDEX(Ingredients!C$11:C$310, MATCH($C854, Ingredients!$B$11:$B$310, 0)), "")))</f>
        <v/>
      </c>
      <c r="AH854" s="105" t="str">
        <f>IF($C854="", "", IF(IFERROR(INDEX(Ingredients!D$11:D$310, MATCH($C854, Ingredients!$B$11:$B$310, 0)), "")="", "", IFERROR(INDEX(Ingredients!D$11:D$310, MATCH($C854, Ingredients!$B$11:$B$310, 0)), "")))</f>
        <v/>
      </c>
      <c r="AI854" s="106" t="str">
        <f>IF($C854="", "", IF(IFERROR(INDEX(Ingredients!E$11:E$310, MATCH($C854, Ingredients!$B$11:$B$310, 0)), "")="", "", IFERROR(INDEX(Ingredients!E$11:E$310, MATCH($C854, Ingredients!$B$11:$B$310, 0)), "")))</f>
        <v/>
      </c>
      <c r="AJ854" s="108" t="str">
        <f>IF($C854="", "", IF(IFERROR(INDEX(Ingredients!F$11:F$310, MATCH($C854, Ingredients!$B$11:$B$310, 0)), "")="", "", IFERROR(INDEX(Ingredients!F$11:F$310, MATCH($C854, Ingredients!$B$11:$B$310, 0)), "")))</f>
        <v/>
      </c>
      <c r="AK854" s="106" t="str">
        <f>IF($C854="", "", IF(IFERROR(INDEX(Ingredients!G$11:G$310, MATCH($C854, Ingredients!$B$11:$B$310, 0)), "")="", "", IFERROR(INDEX(Ingredients!G$11:G$310, MATCH($C854, Ingredients!$B$11:$B$310, 0)), "")))</f>
        <v/>
      </c>
      <c r="AL854" s="79" t="str">
        <f>IF($C854="", "", IF(IFERROR(INDEX(Ingredients!H$11:H$310, MATCH($C854, Ingredients!$B$11:$B$310, 0)), "")="", "", IFERROR(INDEX(Ingredients!H$11:H$310, MATCH($C854, Ingredients!$B$11:$B$310, 0)), "")))</f>
        <v/>
      </c>
      <c r="AN854" s="83" t="str">
        <f t="shared" si="200"/>
        <v/>
      </c>
      <c r="AP854" s="114" t="str">
        <f t="shared" si="210"/>
        <v/>
      </c>
      <c r="AR854" s="117" t="str">
        <f>IF($C854="", "", IF(IFERROR(INDEX(Ingredients!$AI$11:$AI$310, MATCH($C854, Ingredients!$B$11:$B$310, 0)), "")="", "", IFERROR(INDEX(Ingredients!$AI$11:$AI$310, MATCH($C854, Ingredients!$B$11:$B$310, 0)), "")))</f>
        <v/>
      </c>
      <c r="AT854" s="120" t="str">
        <f t="shared" si="211"/>
        <v/>
      </c>
      <c r="AV854" s="90" t="str">
        <f t="shared" si="201"/>
        <v/>
      </c>
      <c r="AX854" s="90" t="str">
        <f>IF($AV854="", "", COUNTIF($AV$11:$AV$5010, "&lt;"&amp;$AV854)+1+COUNTIF($AV$11:$AV854, $AV854)-1)</f>
        <v/>
      </c>
      <c r="AZ854" s="111" t="str">
        <f>IF($B854="", "", SUMIF('Shopping List'!$AV$11:$AV$25, $B854, 'Shopping List'!$BN$11:$BN$25))</f>
        <v/>
      </c>
      <c r="BB854" s="117" t="str">
        <f t="shared" si="212"/>
        <v/>
      </c>
    </row>
    <row r="855" spans="1:54" x14ac:dyDescent="0.25">
      <c r="A855" s="4"/>
      <c r="B855" s="37"/>
      <c r="C855" s="124"/>
      <c r="D855" s="39"/>
      <c r="E855" s="125"/>
      <c r="F855" s="48"/>
      <c r="G855" s="4"/>
      <c r="H855" s="4"/>
      <c r="I855" s="95" t="str">
        <f>IF($C855="", "", IF(IFERROR(INDEX(Ingredients!$C$11:$C$310, MATCH($C855, Ingredients!$B$11:$B$310, 0)), "")="", "", IFERROR(INDEX(Ingredients!$C$11:$C$310, MATCH($C855, Ingredients!$B$11:$B$310, 0)), "")))</f>
        <v/>
      </c>
      <c r="J855" s="73" t="str">
        <f>IF($B855="", "", IF(IFERROR(INDEX(Meals!$C$11:$C$260, MATCH($B855, Meals!$B$11:$B$260, 0)), "")="", "", IFERROR(INDEX(Meals!$C$11:$C$260, MATCH($B855, Meals!$B$11:$B$260, 0)), "")))</f>
        <v/>
      </c>
      <c r="K855" s="4"/>
      <c r="L855" s="72" t="str">
        <f t="shared" si="202"/>
        <v/>
      </c>
      <c r="M855" s="73" t="str">
        <f t="shared" si="203"/>
        <v/>
      </c>
      <c r="N855" s="4"/>
      <c r="O855" s="78" t="str">
        <f t="shared" si="204"/>
        <v/>
      </c>
      <c r="P855" s="79" t="str">
        <f t="shared" si="205"/>
        <v/>
      </c>
      <c r="Q855" s="4"/>
      <c r="R855" s="90" t="str">
        <f t="shared" si="206"/>
        <v/>
      </c>
      <c r="S855" s="4"/>
      <c r="Y855" s="18" t="str">
        <f t="shared" si="207"/>
        <v/>
      </c>
      <c r="AA855" s="18" t="str">
        <f t="shared" si="198"/>
        <v/>
      </c>
      <c r="AB855" s="18" t="str">
        <f t="shared" si="199"/>
        <v/>
      </c>
      <c r="AC855" s="18" t="str">
        <f t="shared" si="208"/>
        <v/>
      </c>
      <c r="AD855" s="18" t="str">
        <f t="shared" si="208"/>
        <v/>
      </c>
      <c r="AE855" s="18" t="str">
        <f t="shared" si="209"/>
        <v/>
      </c>
      <c r="AG855" s="95" t="str">
        <f>IF($C855="", "", IF(IFERROR(INDEX(Ingredients!C$11:C$310, MATCH($C855, Ingredients!$B$11:$B$310, 0)), "")="", "", IFERROR(INDEX(Ingredients!C$11:C$310, MATCH($C855, Ingredients!$B$11:$B$310, 0)), "")))</f>
        <v/>
      </c>
      <c r="AH855" s="105" t="str">
        <f>IF($C855="", "", IF(IFERROR(INDEX(Ingredients!D$11:D$310, MATCH($C855, Ingredients!$B$11:$B$310, 0)), "")="", "", IFERROR(INDEX(Ingredients!D$11:D$310, MATCH($C855, Ingredients!$B$11:$B$310, 0)), "")))</f>
        <v/>
      </c>
      <c r="AI855" s="106" t="str">
        <f>IF($C855="", "", IF(IFERROR(INDEX(Ingredients!E$11:E$310, MATCH($C855, Ingredients!$B$11:$B$310, 0)), "")="", "", IFERROR(INDEX(Ingredients!E$11:E$310, MATCH($C855, Ingredients!$B$11:$B$310, 0)), "")))</f>
        <v/>
      </c>
      <c r="AJ855" s="108" t="str">
        <f>IF($C855="", "", IF(IFERROR(INDEX(Ingredients!F$11:F$310, MATCH($C855, Ingredients!$B$11:$B$310, 0)), "")="", "", IFERROR(INDEX(Ingredients!F$11:F$310, MATCH($C855, Ingredients!$B$11:$B$310, 0)), "")))</f>
        <v/>
      </c>
      <c r="AK855" s="106" t="str">
        <f>IF($C855="", "", IF(IFERROR(INDEX(Ingredients!G$11:G$310, MATCH($C855, Ingredients!$B$11:$B$310, 0)), "")="", "", IFERROR(INDEX(Ingredients!G$11:G$310, MATCH($C855, Ingredients!$B$11:$B$310, 0)), "")))</f>
        <v/>
      </c>
      <c r="AL855" s="79" t="str">
        <f>IF($C855="", "", IF(IFERROR(INDEX(Ingredients!H$11:H$310, MATCH($C855, Ingredients!$B$11:$B$310, 0)), "")="", "", IFERROR(INDEX(Ingredients!H$11:H$310, MATCH($C855, Ingredients!$B$11:$B$310, 0)), "")))</f>
        <v/>
      </c>
      <c r="AN855" s="83" t="str">
        <f t="shared" si="200"/>
        <v/>
      </c>
      <c r="AP855" s="114" t="str">
        <f t="shared" si="210"/>
        <v/>
      </c>
      <c r="AR855" s="117" t="str">
        <f>IF($C855="", "", IF(IFERROR(INDEX(Ingredients!$AI$11:$AI$310, MATCH($C855, Ingredients!$B$11:$B$310, 0)), "")="", "", IFERROR(INDEX(Ingredients!$AI$11:$AI$310, MATCH($C855, Ingredients!$B$11:$B$310, 0)), "")))</f>
        <v/>
      </c>
      <c r="AT855" s="120" t="str">
        <f t="shared" si="211"/>
        <v/>
      </c>
      <c r="AV855" s="90" t="str">
        <f t="shared" si="201"/>
        <v/>
      </c>
      <c r="AX855" s="90" t="str">
        <f>IF($AV855="", "", COUNTIF($AV$11:$AV$5010, "&lt;"&amp;$AV855)+1+COUNTIF($AV$11:$AV855, $AV855)-1)</f>
        <v/>
      </c>
      <c r="AZ855" s="111" t="str">
        <f>IF($B855="", "", SUMIF('Shopping List'!$AV$11:$AV$25, $B855, 'Shopping List'!$BN$11:$BN$25))</f>
        <v/>
      </c>
      <c r="BB855" s="117" t="str">
        <f t="shared" si="212"/>
        <v/>
      </c>
    </row>
    <row r="856" spans="1:54" x14ac:dyDescent="0.25">
      <c r="A856" s="4"/>
      <c r="B856" s="37"/>
      <c r="C856" s="124"/>
      <c r="D856" s="39"/>
      <c r="E856" s="125"/>
      <c r="F856" s="48"/>
      <c r="G856" s="4"/>
      <c r="H856" s="4"/>
      <c r="I856" s="95" t="str">
        <f>IF($C856="", "", IF(IFERROR(INDEX(Ingredients!$C$11:$C$310, MATCH($C856, Ingredients!$B$11:$B$310, 0)), "")="", "", IFERROR(INDEX(Ingredients!$C$11:$C$310, MATCH($C856, Ingredients!$B$11:$B$310, 0)), "")))</f>
        <v/>
      </c>
      <c r="J856" s="73" t="str">
        <f>IF($B856="", "", IF(IFERROR(INDEX(Meals!$C$11:$C$260, MATCH($B856, Meals!$B$11:$B$260, 0)), "")="", "", IFERROR(INDEX(Meals!$C$11:$C$260, MATCH($B856, Meals!$B$11:$B$260, 0)), "")))</f>
        <v/>
      </c>
      <c r="K856" s="4"/>
      <c r="L856" s="72" t="str">
        <f t="shared" si="202"/>
        <v/>
      </c>
      <c r="M856" s="73" t="str">
        <f t="shared" si="203"/>
        <v/>
      </c>
      <c r="N856" s="4"/>
      <c r="O856" s="78" t="str">
        <f t="shared" si="204"/>
        <v/>
      </c>
      <c r="P856" s="79" t="str">
        <f t="shared" si="205"/>
        <v/>
      </c>
      <c r="Q856" s="4"/>
      <c r="R856" s="90" t="str">
        <f t="shared" si="206"/>
        <v/>
      </c>
      <c r="S856" s="4"/>
      <c r="Y856" s="18" t="str">
        <f t="shared" si="207"/>
        <v/>
      </c>
      <c r="AA856" s="18" t="str">
        <f t="shared" si="198"/>
        <v/>
      </c>
      <c r="AB856" s="18" t="str">
        <f t="shared" si="199"/>
        <v/>
      </c>
      <c r="AC856" s="18" t="str">
        <f t="shared" si="208"/>
        <v/>
      </c>
      <c r="AD856" s="18" t="str">
        <f t="shared" si="208"/>
        <v/>
      </c>
      <c r="AE856" s="18" t="str">
        <f t="shared" si="209"/>
        <v/>
      </c>
      <c r="AG856" s="95" t="str">
        <f>IF($C856="", "", IF(IFERROR(INDEX(Ingredients!C$11:C$310, MATCH($C856, Ingredients!$B$11:$B$310, 0)), "")="", "", IFERROR(INDEX(Ingredients!C$11:C$310, MATCH($C856, Ingredients!$B$11:$B$310, 0)), "")))</f>
        <v/>
      </c>
      <c r="AH856" s="105" t="str">
        <f>IF($C856="", "", IF(IFERROR(INDEX(Ingredients!D$11:D$310, MATCH($C856, Ingredients!$B$11:$B$310, 0)), "")="", "", IFERROR(INDEX(Ingredients!D$11:D$310, MATCH($C856, Ingredients!$B$11:$B$310, 0)), "")))</f>
        <v/>
      </c>
      <c r="AI856" s="106" t="str">
        <f>IF($C856="", "", IF(IFERROR(INDEX(Ingredients!E$11:E$310, MATCH($C856, Ingredients!$B$11:$B$310, 0)), "")="", "", IFERROR(INDEX(Ingredients!E$11:E$310, MATCH($C856, Ingredients!$B$11:$B$310, 0)), "")))</f>
        <v/>
      </c>
      <c r="AJ856" s="108" t="str">
        <f>IF($C856="", "", IF(IFERROR(INDEX(Ingredients!F$11:F$310, MATCH($C856, Ingredients!$B$11:$B$310, 0)), "")="", "", IFERROR(INDEX(Ingredients!F$11:F$310, MATCH($C856, Ingredients!$B$11:$B$310, 0)), "")))</f>
        <v/>
      </c>
      <c r="AK856" s="106" t="str">
        <f>IF($C856="", "", IF(IFERROR(INDEX(Ingredients!G$11:G$310, MATCH($C856, Ingredients!$B$11:$B$310, 0)), "")="", "", IFERROR(INDEX(Ingredients!G$11:G$310, MATCH($C856, Ingredients!$B$11:$B$310, 0)), "")))</f>
        <v/>
      </c>
      <c r="AL856" s="79" t="str">
        <f>IF($C856="", "", IF(IFERROR(INDEX(Ingredients!H$11:H$310, MATCH($C856, Ingredients!$B$11:$B$310, 0)), "")="", "", IFERROR(INDEX(Ingredients!H$11:H$310, MATCH($C856, Ingredients!$B$11:$B$310, 0)), "")))</f>
        <v/>
      </c>
      <c r="AN856" s="83" t="str">
        <f t="shared" si="200"/>
        <v/>
      </c>
      <c r="AP856" s="114" t="str">
        <f t="shared" si="210"/>
        <v/>
      </c>
      <c r="AR856" s="117" t="str">
        <f>IF($C856="", "", IF(IFERROR(INDEX(Ingredients!$AI$11:$AI$310, MATCH($C856, Ingredients!$B$11:$B$310, 0)), "")="", "", IFERROR(INDEX(Ingredients!$AI$11:$AI$310, MATCH($C856, Ingredients!$B$11:$B$310, 0)), "")))</f>
        <v/>
      </c>
      <c r="AT856" s="120" t="str">
        <f t="shared" si="211"/>
        <v/>
      </c>
      <c r="AV856" s="90" t="str">
        <f t="shared" si="201"/>
        <v/>
      </c>
      <c r="AX856" s="90" t="str">
        <f>IF($AV856="", "", COUNTIF($AV$11:$AV$5010, "&lt;"&amp;$AV856)+1+COUNTIF($AV$11:$AV856, $AV856)-1)</f>
        <v/>
      </c>
      <c r="AZ856" s="111" t="str">
        <f>IF($B856="", "", SUMIF('Shopping List'!$AV$11:$AV$25, $B856, 'Shopping List'!$BN$11:$BN$25))</f>
        <v/>
      </c>
      <c r="BB856" s="117" t="str">
        <f t="shared" si="212"/>
        <v/>
      </c>
    </row>
    <row r="857" spans="1:54" x14ac:dyDescent="0.25">
      <c r="A857" s="4"/>
      <c r="B857" s="37"/>
      <c r="C857" s="124"/>
      <c r="D857" s="39"/>
      <c r="E857" s="125"/>
      <c r="F857" s="48"/>
      <c r="G857" s="4"/>
      <c r="H857" s="4"/>
      <c r="I857" s="95" t="str">
        <f>IF($C857="", "", IF(IFERROR(INDEX(Ingredients!$C$11:$C$310, MATCH($C857, Ingredients!$B$11:$B$310, 0)), "")="", "", IFERROR(INDEX(Ingredients!$C$11:$C$310, MATCH($C857, Ingredients!$B$11:$B$310, 0)), "")))</f>
        <v/>
      </c>
      <c r="J857" s="73" t="str">
        <f>IF($B857="", "", IF(IFERROR(INDEX(Meals!$C$11:$C$260, MATCH($B857, Meals!$B$11:$B$260, 0)), "")="", "", IFERROR(INDEX(Meals!$C$11:$C$260, MATCH($B857, Meals!$B$11:$B$260, 0)), "")))</f>
        <v/>
      </c>
      <c r="K857" s="4"/>
      <c r="L857" s="72" t="str">
        <f t="shared" si="202"/>
        <v/>
      </c>
      <c r="M857" s="73" t="str">
        <f t="shared" si="203"/>
        <v/>
      </c>
      <c r="N857" s="4"/>
      <c r="O857" s="78" t="str">
        <f t="shared" si="204"/>
        <v/>
      </c>
      <c r="P857" s="79" t="str">
        <f t="shared" si="205"/>
        <v/>
      </c>
      <c r="Q857" s="4"/>
      <c r="R857" s="90" t="str">
        <f t="shared" si="206"/>
        <v/>
      </c>
      <c r="S857" s="4"/>
      <c r="Y857" s="18" t="str">
        <f t="shared" si="207"/>
        <v/>
      </c>
      <c r="AA857" s="18" t="str">
        <f t="shared" si="198"/>
        <v/>
      </c>
      <c r="AB857" s="18" t="str">
        <f t="shared" si="199"/>
        <v/>
      </c>
      <c r="AC857" s="18" t="str">
        <f t="shared" si="208"/>
        <v/>
      </c>
      <c r="AD857" s="18" t="str">
        <f t="shared" si="208"/>
        <v/>
      </c>
      <c r="AE857" s="18" t="str">
        <f t="shared" si="209"/>
        <v/>
      </c>
      <c r="AG857" s="95" t="str">
        <f>IF($C857="", "", IF(IFERROR(INDEX(Ingredients!C$11:C$310, MATCH($C857, Ingredients!$B$11:$B$310, 0)), "")="", "", IFERROR(INDEX(Ingredients!C$11:C$310, MATCH($C857, Ingredients!$B$11:$B$310, 0)), "")))</f>
        <v/>
      </c>
      <c r="AH857" s="105" t="str">
        <f>IF($C857="", "", IF(IFERROR(INDEX(Ingredients!D$11:D$310, MATCH($C857, Ingredients!$B$11:$B$310, 0)), "")="", "", IFERROR(INDEX(Ingredients!D$11:D$310, MATCH($C857, Ingredients!$B$11:$B$310, 0)), "")))</f>
        <v/>
      </c>
      <c r="AI857" s="106" t="str">
        <f>IF($C857="", "", IF(IFERROR(INDEX(Ingredients!E$11:E$310, MATCH($C857, Ingredients!$B$11:$B$310, 0)), "")="", "", IFERROR(INDEX(Ingredients!E$11:E$310, MATCH($C857, Ingredients!$B$11:$B$310, 0)), "")))</f>
        <v/>
      </c>
      <c r="AJ857" s="108" t="str">
        <f>IF($C857="", "", IF(IFERROR(INDEX(Ingredients!F$11:F$310, MATCH($C857, Ingredients!$B$11:$B$310, 0)), "")="", "", IFERROR(INDEX(Ingredients!F$11:F$310, MATCH($C857, Ingredients!$B$11:$B$310, 0)), "")))</f>
        <v/>
      </c>
      <c r="AK857" s="106" t="str">
        <f>IF($C857="", "", IF(IFERROR(INDEX(Ingredients!G$11:G$310, MATCH($C857, Ingredients!$B$11:$B$310, 0)), "")="", "", IFERROR(INDEX(Ingredients!G$11:G$310, MATCH($C857, Ingredients!$B$11:$B$310, 0)), "")))</f>
        <v/>
      </c>
      <c r="AL857" s="79" t="str">
        <f>IF($C857="", "", IF(IFERROR(INDEX(Ingredients!H$11:H$310, MATCH($C857, Ingredients!$B$11:$B$310, 0)), "")="", "", IFERROR(INDEX(Ingredients!H$11:H$310, MATCH($C857, Ingredients!$B$11:$B$310, 0)), "")))</f>
        <v/>
      </c>
      <c r="AN857" s="83" t="str">
        <f t="shared" si="200"/>
        <v/>
      </c>
      <c r="AP857" s="114" t="str">
        <f t="shared" si="210"/>
        <v/>
      </c>
      <c r="AR857" s="117" t="str">
        <f>IF($C857="", "", IF(IFERROR(INDEX(Ingredients!$AI$11:$AI$310, MATCH($C857, Ingredients!$B$11:$B$310, 0)), "")="", "", IFERROR(INDEX(Ingredients!$AI$11:$AI$310, MATCH($C857, Ingredients!$B$11:$B$310, 0)), "")))</f>
        <v/>
      </c>
      <c r="AT857" s="120" t="str">
        <f t="shared" si="211"/>
        <v/>
      </c>
      <c r="AV857" s="90" t="str">
        <f t="shared" si="201"/>
        <v/>
      </c>
      <c r="AX857" s="90" t="str">
        <f>IF($AV857="", "", COUNTIF($AV$11:$AV$5010, "&lt;"&amp;$AV857)+1+COUNTIF($AV$11:$AV857, $AV857)-1)</f>
        <v/>
      </c>
      <c r="AZ857" s="111" t="str">
        <f>IF($B857="", "", SUMIF('Shopping List'!$AV$11:$AV$25, $B857, 'Shopping List'!$BN$11:$BN$25))</f>
        <v/>
      </c>
      <c r="BB857" s="117" t="str">
        <f t="shared" si="212"/>
        <v/>
      </c>
    </row>
    <row r="858" spans="1:54" x14ac:dyDescent="0.25">
      <c r="A858" s="4"/>
      <c r="B858" s="37"/>
      <c r="C858" s="124"/>
      <c r="D858" s="39"/>
      <c r="E858" s="125"/>
      <c r="F858" s="48"/>
      <c r="G858" s="4"/>
      <c r="H858" s="4"/>
      <c r="I858" s="95" t="str">
        <f>IF($C858="", "", IF(IFERROR(INDEX(Ingredients!$C$11:$C$310, MATCH($C858, Ingredients!$B$11:$B$310, 0)), "")="", "", IFERROR(INDEX(Ingredients!$C$11:$C$310, MATCH($C858, Ingredients!$B$11:$B$310, 0)), "")))</f>
        <v/>
      </c>
      <c r="J858" s="73" t="str">
        <f>IF($B858="", "", IF(IFERROR(INDEX(Meals!$C$11:$C$260, MATCH($B858, Meals!$B$11:$B$260, 0)), "")="", "", IFERROR(INDEX(Meals!$C$11:$C$260, MATCH($B858, Meals!$B$11:$B$260, 0)), "")))</f>
        <v/>
      </c>
      <c r="K858" s="4"/>
      <c r="L858" s="72" t="str">
        <f t="shared" si="202"/>
        <v/>
      </c>
      <c r="M858" s="73" t="str">
        <f t="shared" si="203"/>
        <v/>
      </c>
      <c r="N858" s="4"/>
      <c r="O858" s="78" t="str">
        <f t="shared" si="204"/>
        <v/>
      </c>
      <c r="P858" s="79" t="str">
        <f t="shared" si="205"/>
        <v/>
      </c>
      <c r="Q858" s="4"/>
      <c r="R858" s="90" t="str">
        <f t="shared" si="206"/>
        <v/>
      </c>
      <c r="S858" s="4"/>
      <c r="Y858" s="18" t="str">
        <f t="shared" si="207"/>
        <v/>
      </c>
      <c r="AA858" s="18" t="str">
        <f t="shared" si="198"/>
        <v/>
      </c>
      <c r="AB858" s="18" t="str">
        <f t="shared" si="199"/>
        <v/>
      </c>
      <c r="AC858" s="18" t="str">
        <f t="shared" si="208"/>
        <v/>
      </c>
      <c r="AD858" s="18" t="str">
        <f t="shared" si="208"/>
        <v/>
      </c>
      <c r="AE858" s="18" t="str">
        <f t="shared" si="209"/>
        <v/>
      </c>
      <c r="AG858" s="95" t="str">
        <f>IF($C858="", "", IF(IFERROR(INDEX(Ingredients!C$11:C$310, MATCH($C858, Ingredients!$B$11:$B$310, 0)), "")="", "", IFERROR(INDEX(Ingredients!C$11:C$310, MATCH($C858, Ingredients!$B$11:$B$310, 0)), "")))</f>
        <v/>
      </c>
      <c r="AH858" s="105" t="str">
        <f>IF($C858="", "", IF(IFERROR(INDEX(Ingredients!D$11:D$310, MATCH($C858, Ingredients!$B$11:$B$310, 0)), "")="", "", IFERROR(INDEX(Ingredients!D$11:D$310, MATCH($C858, Ingredients!$B$11:$B$310, 0)), "")))</f>
        <v/>
      </c>
      <c r="AI858" s="106" t="str">
        <f>IF($C858="", "", IF(IFERROR(INDEX(Ingredients!E$11:E$310, MATCH($C858, Ingredients!$B$11:$B$310, 0)), "")="", "", IFERROR(INDEX(Ingredients!E$11:E$310, MATCH($C858, Ingredients!$B$11:$B$310, 0)), "")))</f>
        <v/>
      </c>
      <c r="AJ858" s="108" t="str">
        <f>IF($C858="", "", IF(IFERROR(INDEX(Ingredients!F$11:F$310, MATCH($C858, Ingredients!$B$11:$B$310, 0)), "")="", "", IFERROR(INDEX(Ingredients!F$11:F$310, MATCH($C858, Ingredients!$B$11:$B$310, 0)), "")))</f>
        <v/>
      </c>
      <c r="AK858" s="106" t="str">
        <f>IF($C858="", "", IF(IFERROR(INDEX(Ingredients!G$11:G$310, MATCH($C858, Ingredients!$B$11:$B$310, 0)), "")="", "", IFERROR(INDEX(Ingredients!G$11:G$310, MATCH($C858, Ingredients!$B$11:$B$310, 0)), "")))</f>
        <v/>
      </c>
      <c r="AL858" s="79" t="str">
        <f>IF($C858="", "", IF(IFERROR(INDEX(Ingredients!H$11:H$310, MATCH($C858, Ingredients!$B$11:$B$310, 0)), "")="", "", IFERROR(INDEX(Ingredients!H$11:H$310, MATCH($C858, Ingredients!$B$11:$B$310, 0)), "")))</f>
        <v/>
      </c>
      <c r="AN858" s="83" t="str">
        <f t="shared" si="200"/>
        <v/>
      </c>
      <c r="AP858" s="114" t="str">
        <f t="shared" si="210"/>
        <v/>
      </c>
      <c r="AR858" s="117" t="str">
        <f>IF($C858="", "", IF(IFERROR(INDEX(Ingredients!$AI$11:$AI$310, MATCH($C858, Ingredients!$B$11:$B$310, 0)), "")="", "", IFERROR(INDEX(Ingredients!$AI$11:$AI$310, MATCH($C858, Ingredients!$B$11:$B$310, 0)), "")))</f>
        <v/>
      </c>
      <c r="AT858" s="120" t="str">
        <f t="shared" si="211"/>
        <v/>
      </c>
      <c r="AV858" s="90" t="str">
        <f t="shared" si="201"/>
        <v/>
      </c>
      <c r="AX858" s="90" t="str">
        <f>IF($AV858="", "", COUNTIF($AV$11:$AV$5010, "&lt;"&amp;$AV858)+1+COUNTIF($AV$11:$AV858, $AV858)-1)</f>
        <v/>
      </c>
      <c r="AZ858" s="111" t="str">
        <f>IF($B858="", "", SUMIF('Shopping List'!$AV$11:$AV$25, $B858, 'Shopping List'!$BN$11:$BN$25))</f>
        <v/>
      </c>
      <c r="BB858" s="117" t="str">
        <f t="shared" si="212"/>
        <v/>
      </c>
    </row>
    <row r="859" spans="1:54" x14ac:dyDescent="0.25">
      <c r="A859" s="4"/>
      <c r="B859" s="37"/>
      <c r="C859" s="124"/>
      <c r="D859" s="39"/>
      <c r="E859" s="125"/>
      <c r="F859" s="48"/>
      <c r="G859" s="4"/>
      <c r="H859" s="4"/>
      <c r="I859" s="95" t="str">
        <f>IF($C859="", "", IF(IFERROR(INDEX(Ingredients!$C$11:$C$310, MATCH($C859, Ingredients!$B$11:$B$310, 0)), "")="", "", IFERROR(INDEX(Ingredients!$C$11:$C$310, MATCH($C859, Ingredients!$B$11:$B$310, 0)), "")))</f>
        <v/>
      </c>
      <c r="J859" s="73" t="str">
        <f>IF($B859="", "", IF(IFERROR(INDEX(Meals!$C$11:$C$260, MATCH($B859, Meals!$B$11:$B$260, 0)), "")="", "", IFERROR(INDEX(Meals!$C$11:$C$260, MATCH($B859, Meals!$B$11:$B$260, 0)), "")))</f>
        <v/>
      </c>
      <c r="K859" s="4"/>
      <c r="L859" s="72" t="str">
        <f t="shared" si="202"/>
        <v/>
      </c>
      <c r="M859" s="73" t="str">
        <f t="shared" si="203"/>
        <v/>
      </c>
      <c r="N859" s="4"/>
      <c r="O859" s="78" t="str">
        <f t="shared" si="204"/>
        <v/>
      </c>
      <c r="P859" s="79" t="str">
        <f t="shared" si="205"/>
        <v/>
      </c>
      <c r="Q859" s="4"/>
      <c r="R859" s="90" t="str">
        <f t="shared" si="206"/>
        <v/>
      </c>
      <c r="S859" s="4"/>
      <c r="Y859" s="18" t="str">
        <f t="shared" si="207"/>
        <v/>
      </c>
      <c r="AA859" s="18" t="str">
        <f t="shared" si="198"/>
        <v/>
      </c>
      <c r="AB859" s="18" t="str">
        <f t="shared" si="199"/>
        <v/>
      </c>
      <c r="AC859" s="18" t="str">
        <f t="shared" si="208"/>
        <v/>
      </c>
      <c r="AD859" s="18" t="str">
        <f t="shared" si="208"/>
        <v/>
      </c>
      <c r="AE859" s="18" t="str">
        <f t="shared" si="209"/>
        <v/>
      </c>
      <c r="AG859" s="95" t="str">
        <f>IF($C859="", "", IF(IFERROR(INDEX(Ingredients!C$11:C$310, MATCH($C859, Ingredients!$B$11:$B$310, 0)), "")="", "", IFERROR(INDEX(Ingredients!C$11:C$310, MATCH($C859, Ingredients!$B$11:$B$310, 0)), "")))</f>
        <v/>
      </c>
      <c r="AH859" s="105" t="str">
        <f>IF($C859="", "", IF(IFERROR(INDEX(Ingredients!D$11:D$310, MATCH($C859, Ingredients!$B$11:$B$310, 0)), "")="", "", IFERROR(INDEX(Ingredients!D$11:D$310, MATCH($C859, Ingredients!$B$11:$B$310, 0)), "")))</f>
        <v/>
      </c>
      <c r="AI859" s="106" t="str">
        <f>IF($C859="", "", IF(IFERROR(INDEX(Ingredients!E$11:E$310, MATCH($C859, Ingredients!$B$11:$B$310, 0)), "")="", "", IFERROR(INDEX(Ingredients!E$11:E$310, MATCH($C859, Ingredients!$B$11:$B$310, 0)), "")))</f>
        <v/>
      </c>
      <c r="AJ859" s="108" t="str">
        <f>IF($C859="", "", IF(IFERROR(INDEX(Ingredients!F$11:F$310, MATCH($C859, Ingredients!$B$11:$B$310, 0)), "")="", "", IFERROR(INDEX(Ingredients!F$11:F$310, MATCH($C859, Ingredients!$B$11:$B$310, 0)), "")))</f>
        <v/>
      </c>
      <c r="AK859" s="106" t="str">
        <f>IF($C859="", "", IF(IFERROR(INDEX(Ingredients!G$11:G$310, MATCH($C859, Ingredients!$B$11:$B$310, 0)), "")="", "", IFERROR(INDEX(Ingredients!G$11:G$310, MATCH($C859, Ingredients!$B$11:$B$310, 0)), "")))</f>
        <v/>
      </c>
      <c r="AL859" s="79" t="str">
        <f>IF($C859="", "", IF(IFERROR(INDEX(Ingredients!H$11:H$310, MATCH($C859, Ingredients!$B$11:$B$310, 0)), "")="", "", IFERROR(INDEX(Ingredients!H$11:H$310, MATCH($C859, Ingredients!$B$11:$B$310, 0)), "")))</f>
        <v/>
      </c>
      <c r="AN859" s="83" t="str">
        <f t="shared" si="200"/>
        <v/>
      </c>
      <c r="AP859" s="114" t="str">
        <f t="shared" si="210"/>
        <v/>
      </c>
      <c r="AR859" s="117" t="str">
        <f>IF($C859="", "", IF(IFERROR(INDEX(Ingredients!$AI$11:$AI$310, MATCH($C859, Ingredients!$B$11:$B$310, 0)), "")="", "", IFERROR(INDEX(Ingredients!$AI$11:$AI$310, MATCH($C859, Ingredients!$B$11:$B$310, 0)), "")))</f>
        <v/>
      </c>
      <c r="AT859" s="120" t="str">
        <f t="shared" si="211"/>
        <v/>
      </c>
      <c r="AV859" s="90" t="str">
        <f t="shared" si="201"/>
        <v/>
      </c>
      <c r="AX859" s="90" t="str">
        <f>IF($AV859="", "", COUNTIF($AV$11:$AV$5010, "&lt;"&amp;$AV859)+1+COUNTIF($AV$11:$AV859, $AV859)-1)</f>
        <v/>
      </c>
      <c r="AZ859" s="111" t="str">
        <f>IF($B859="", "", SUMIF('Shopping List'!$AV$11:$AV$25, $B859, 'Shopping List'!$BN$11:$BN$25))</f>
        <v/>
      </c>
      <c r="BB859" s="117" t="str">
        <f t="shared" si="212"/>
        <v/>
      </c>
    </row>
    <row r="860" spans="1:54" x14ac:dyDescent="0.25">
      <c r="A860" s="4"/>
      <c r="B860" s="37"/>
      <c r="C860" s="124"/>
      <c r="D860" s="39"/>
      <c r="E860" s="125"/>
      <c r="F860" s="48"/>
      <c r="G860" s="4"/>
      <c r="H860" s="4"/>
      <c r="I860" s="95" t="str">
        <f>IF($C860="", "", IF(IFERROR(INDEX(Ingredients!$C$11:$C$310, MATCH($C860, Ingredients!$B$11:$B$310, 0)), "")="", "", IFERROR(INDEX(Ingredients!$C$11:$C$310, MATCH($C860, Ingredients!$B$11:$B$310, 0)), "")))</f>
        <v/>
      </c>
      <c r="J860" s="73" t="str">
        <f>IF($B860="", "", IF(IFERROR(INDEX(Meals!$C$11:$C$260, MATCH($B860, Meals!$B$11:$B$260, 0)), "")="", "", IFERROR(INDEX(Meals!$C$11:$C$260, MATCH($B860, Meals!$B$11:$B$260, 0)), "")))</f>
        <v/>
      </c>
      <c r="K860" s="4"/>
      <c r="L860" s="72" t="str">
        <f t="shared" si="202"/>
        <v/>
      </c>
      <c r="M860" s="73" t="str">
        <f t="shared" si="203"/>
        <v/>
      </c>
      <c r="N860" s="4"/>
      <c r="O860" s="78" t="str">
        <f t="shared" si="204"/>
        <v/>
      </c>
      <c r="P860" s="79" t="str">
        <f t="shared" si="205"/>
        <v/>
      </c>
      <c r="Q860" s="4"/>
      <c r="R860" s="90" t="str">
        <f t="shared" si="206"/>
        <v/>
      </c>
      <c r="S860" s="4"/>
      <c r="Y860" s="18" t="str">
        <f t="shared" si="207"/>
        <v/>
      </c>
      <c r="AA860" s="18" t="str">
        <f t="shared" si="198"/>
        <v/>
      </c>
      <c r="AB860" s="18" t="str">
        <f t="shared" si="199"/>
        <v/>
      </c>
      <c r="AC860" s="18" t="str">
        <f t="shared" si="208"/>
        <v/>
      </c>
      <c r="AD860" s="18" t="str">
        <f t="shared" si="208"/>
        <v/>
      </c>
      <c r="AE860" s="18" t="str">
        <f t="shared" si="209"/>
        <v/>
      </c>
      <c r="AG860" s="95" t="str">
        <f>IF($C860="", "", IF(IFERROR(INDEX(Ingredients!C$11:C$310, MATCH($C860, Ingredients!$B$11:$B$310, 0)), "")="", "", IFERROR(INDEX(Ingredients!C$11:C$310, MATCH($C860, Ingredients!$B$11:$B$310, 0)), "")))</f>
        <v/>
      </c>
      <c r="AH860" s="105" t="str">
        <f>IF($C860="", "", IF(IFERROR(INDEX(Ingredients!D$11:D$310, MATCH($C860, Ingredients!$B$11:$B$310, 0)), "")="", "", IFERROR(INDEX(Ingredients!D$11:D$310, MATCH($C860, Ingredients!$B$11:$B$310, 0)), "")))</f>
        <v/>
      </c>
      <c r="AI860" s="106" t="str">
        <f>IF($C860="", "", IF(IFERROR(INDEX(Ingredients!E$11:E$310, MATCH($C860, Ingredients!$B$11:$B$310, 0)), "")="", "", IFERROR(INDEX(Ingredients!E$11:E$310, MATCH($C860, Ingredients!$B$11:$B$310, 0)), "")))</f>
        <v/>
      </c>
      <c r="AJ860" s="108" t="str">
        <f>IF($C860="", "", IF(IFERROR(INDEX(Ingredients!F$11:F$310, MATCH($C860, Ingredients!$B$11:$B$310, 0)), "")="", "", IFERROR(INDEX(Ingredients!F$11:F$310, MATCH($C860, Ingredients!$B$11:$B$310, 0)), "")))</f>
        <v/>
      </c>
      <c r="AK860" s="106" t="str">
        <f>IF($C860="", "", IF(IFERROR(INDEX(Ingredients!G$11:G$310, MATCH($C860, Ingredients!$B$11:$B$310, 0)), "")="", "", IFERROR(INDEX(Ingredients!G$11:G$310, MATCH($C860, Ingredients!$B$11:$B$310, 0)), "")))</f>
        <v/>
      </c>
      <c r="AL860" s="79" t="str">
        <f>IF($C860="", "", IF(IFERROR(INDEX(Ingredients!H$11:H$310, MATCH($C860, Ingredients!$B$11:$B$310, 0)), "")="", "", IFERROR(INDEX(Ingredients!H$11:H$310, MATCH($C860, Ingredients!$B$11:$B$310, 0)), "")))</f>
        <v/>
      </c>
      <c r="AN860" s="83" t="str">
        <f t="shared" si="200"/>
        <v/>
      </c>
      <c r="AP860" s="114" t="str">
        <f t="shared" si="210"/>
        <v/>
      </c>
      <c r="AR860" s="117" t="str">
        <f>IF($C860="", "", IF(IFERROR(INDEX(Ingredients!$AI$11:$AI$310, MATCH($C860, Ingredients!$B$11:$B$310, 0)), "")="", "", IFERROR(INDEX(Ingredients!$AI$11:$AI$310, MATCH($C860, Ingredients!$B$11:$B$310, 0)), "")))</f>
        <v/>
      </c>
      <c r="AT860" s="120" t="str">
        <f t="shared" si="211"/>
        <v/>
      </c>
      <c r="AV860" s="90" t="str">
        <f t="shared" si="201"/>
        <v/>
      </c>
      <c r="AX860" s="90" t="str">
        <f>IF($AV860="", "", COUNTIF($AV$11:$AV$5010, "&lt;"&amp;$AV860)+1+COUNTIF($AV$11:$AV860, $AV860)-1)</f>
        <v/>
      </c>
      <c r="AZ860" s="111" t="str">
        <f>IF($B860="", "", SUMIF('Shopping List'!$AV$11:$AV$25, $B860, 'Shopping List'!$BN$11:$BN$25))</f>
        <v/>
      </c>
      <c r="BB860" s="117" t="str">
        <f t="shared" si="212"/>
        <v/>
      </c>
    </row>
    <row r="861" spans="1:54" x14ac:dyDescent="0.25">
      <c r="A861" s="4"/>
      <c r="B861" s="37"/>
      <c r="C861" s="124"/>
      <c r="D861" s="39"/>
      <c r="E861" s="125"/>
      <c r="F861" s="48"/>
      <c r="G861" s="4"/>
      <c r="H861" s="4"/>
      <c r="I861" s="95" t="str">
        <f>IF($C861="", "", IF(IFERROR(INDEX(Ingredients!$C$11:$C$310, MATCH($C861, Ingredients!$B$11:$B$310, 0)), "")="", "", IFERROR(INDEX(Ingredients!$C$11:$C$310, MATCH($C861, Ingredients!$B$11:$B$310, 0)), "")))</f>
        <v/>
      </c>
      <c r="J861" s="73" t="str">
        <f>IF($B861="", "", IF(IFERROR(INDEX(Meals!$C$11:$C$260, MATCH($B861, Meals!$B$11:$B$260, 0)), "")="", "", IFERROR(INDEX(Meals!$C$11:$C$260, MATCH($B861, Meals!$B$11:$B$260, 0)), "")))</f>
        <v/>
      </c>
      <c r="K861" s="4"/>
      <c r="L861" s="72" t="str">
        <f t="shared" si="202"/>
        <v/>
      </c>
      <c r="M861" s="73" t="str">
        <f t="shared" si="203"/>
        <v/>
      </c>
      <c r="N861" s="4"/>
      <c r="O861" s="78" t="str">
        <f t="shared" si="204"/>
        <v/>
      </c>
      <c r="P861" s="79" t="str">
        <f t="shared" si="205"/>
        <v/>
      </c>
      <c r="Q861" s="4"/>
      <c r="R861" s="90" t="str">
        <f t="shared" si="206"/>
        <v/>
      </c>
      <c r="S861" s="4"/>
      <c r="Y861" s="18" t="str">
        <f t="shared" si="207"/>
        <v/>
      </c>
      <c r="AA861" s="18" t="str">
        <f t="shared" si="198"/>
        <v/>
      </c>
      <c r="AB861" s="18" t="str">
        <f t="shared" si="199"/>
        <v/>
      </c>
      <c r="AC861" s="18" t="str">
        <f t="shared" si="208"/>
        <v/>
      </c>
      <c r="AD861" s="18" t="str">
        <f t="shared" si="208"/>
        <v/>
      </c>
      <c r="AE861" s="18" t="str">
        <f t="shared" si="209"/>
        <v/>
      </c>
      <c r="AG861" s="95" t="str">
        <f>IF($C861="", "", IF(IFERROR(INDEX(Ingredients!C$11:C$310, MATCH($C861, Ingredients!$B$11:$B$310, 0)), "")="", "", IFERROR(INDEX(Ingredients!C$11:C$310, MATCH($C861, Ingredients!$B$11:$B$310, 0)), "")))</f>
        <v/>
      </c>
      <c r="AH861" s="105" t="str">
        <f>IF($C861="", "", IF(IFERROR(INDEX(Ingredients!D$11:D$310, MATCH($C861, Ingredients!$B$11:$B$310, 0)), "")="", "", IFERROR(INDEX(Ingredients!D$11:D$310, MATCH($C861, Ingredients!$B$11:$B$310, 0)), "")))</f>
        <v/>
      </c>
      <c r="AI861" s="106" t="str">
        <f>IF($C861="", "", IF(IFERROR(INDEX(Ingredients!E$11:E$310, MATCH($C861, Ingredients!$B$11:$B$310, 0)), "")="", "", IFERROR(INDEX(Ingredients!E$11:E$310, MATCH($C861, Ingredients!$B$11:$B$310, 0)), "")))</f>
        <v/>
      </c>
      <c r="AJ861" s="108" t="str">
        <f>IF($C861="", "", IF(IFERROR(INDEX(Ingredients!F$11:F$310, MATCH($C861, Ingredients!$B$11:$B$310, 0)), "")="", "", IFERROR(INDEX(Ingredients!F$11:F$310, MATCH($C861, Ingredients!$B$11:$B$310, 0)), "")))</f>
        <v/>
      </c>
      <c r="AK861" s="106" t="str">
        <f>IF($C861="", "", IF(IFERROR(INDEX(Ingredients!G$11:G$310, MATCH($C861, Ingredients!$B$11:$B$310, 0)), "")="", "", IFERROR(INDEX(Ingredients!G$11:G$310, MATCH($C861, Ingredients!$B$11:$B$310, 0)), "")))</f>
        <v/>
      </c>
      <c r="AL861" s="79" t="str">
        <f>IF($C861="", "", IF(IFERROR(INDEX(Ingredients!H$11:H$310, MATCH($C861, Ingredients!$B$11:$B$310, 0)), "")="", "", IFERROR(INDEX(Ingredients!H$11:H$310, MATCH($C861, Ingredients!$B$11:$B$310, 0)), "")))</f>
        <v/>
      </c>
      <c r="AN861" s="83" t="str">
        <f t="shared" si="200"/>
        <v/>
      </c>
      <c r="AP861" s="114" t="str">
        <f t="shared" si="210"/>
        <v/>
      </c>
      <c r="AR861" s="117" t="str">
        <f>IF($C861="", "", IF(IFERROR(INDEX(Ingredients!$AI$11:$AI$310, MATCH($C861, Ingredients!$B$11:$B$310, 0)), "")="", "", IFERROR(INDEX(Ingredients!$AI$11:$AI$310, MATCH($C861, Ingredients!$B$11:$B$310, 0)), "")))</f>
        <v/>
      </c>
      <c r="AT861" s="120" t="str">
        <f t="shared" si="211"/>
        <v/>
      </c>
      <c r="AV861" s="90" t="str">
        <f t="shared" si="201"/>
        <v/>
      </c>
      <c r="AX861" s="90" t="str">
        <f>IF($AV861="", "", COUNTIF($AV$11:$AV$5010, "&lt;"&amp;$AV861)+1+COUNTIF($AV$11:$AV861, $AV861)-1)</f>
        <v/>
      </c>
      <c r="AZ861" s="111" t="str">
        <f>IF($B861="", "", SUMIF('Shopping List'!$AV$11:$AV$25, $B861, 'Shopping List'!$BN$11:$BN$25))</f>
        <v/>
      </c>
      <c r="BB861" s="117" t="str">
        <f t="shared" si="212"/>
        <v/>
      </c>
    </row>
    <row r="862" spans="1:54" x14ac:dyDescent="0.25">
      <c r="A862" s="4"/>
      <c r="B862" s="37"/>
      <c r="C862" s="124"/>
      <c r="D862" s="39"/>
      <c r="E862" s="125"/>
      <c r="F862" s="48"/>
      <c r="G862" s="4"/>
      <c r="H862" s="4"/>
      <c r="I862" s="95" t="str">
        <f>IF($C862="", "", IF(IFERROR(INDEX(Ingredients!$C$11:$C$310, MATCH($C862, Ingredients!$B$11:$B$310, 0)), "")="", "", IFERROR(INDEX(Ingredients!$C$11:$C$310, MATCH($C862, Ingredients!$B$11:$B$310, 0)), "")))</f>
        <v/>
      </c>
      <c r="J862" s="73" t="str">
        <f>IF($B862="", "", IF(IFERROR(INDEX(Meals!$C$11:$C$260, MATCH($B862, Meals!$B$11:$B$260, 0)), "")="", "", IFERROR(INDEX(Meals!$C$11:$C$260, MATCH($B862, Meals!$B$11:$B$260, 0)), "")))</f>
        <v/>
      </c>
      <c r="K862" s="4"/>
      <c r="L862" s="72" t="str">
        <f t="shared" si="202"/>
        <v/>
      </c>
      <c r="M862" s="73" t="str">
        <f t="shared" si="203"/>
        <v/>
      </c>
      <c r="N862" s="4"/>
      <c r="O862" s="78" t="str">
        <f t="shared" si="204"/>
        <v/>
      </c>
      <c r="P862" s="79" t="str">
        <f t="shared" si="205"/>
        <v/>
      </c>
      <c r="Q862" s="4"/>
      <c r="R862" s="90" t="str">
        <f t="shared" si="206"/>
        <v/>
      </c>
      <c r="S862" s="4"/>
      <c r="Y862" s="18" t="str">
        <f t="shared" si="207"/>
        <v/>
      </c>
      <c r="AA862" s="18" t="str">
        <f t="shared" si="198"/>
        <v/>
      </c>
      <c r="AB862" s="18" t="str">
        <f t="shared" si="199"/>
        <v/>
      </c>
      <c r="AC862" s="18" t="str">
        <f t="shared" si="208"/>
        <v/>
      </c>
      <c r="AD862" s="18" t="str">
        <f t="shared" si="208"/>
        <v/>
      </c>
      <c r="AE862" s="18" t="str">
        <f t="shared" si="209"/>
        <v/>
      </c>
      <c r="AG862" s="95" t="str">
        <f>IF($C862="", "", IF(IFERROR(INDEX(Ingredients!C$11:C$310, MATCH($C862, Ingredients!$B$11:$B$310, 0)), "")="", "", IFERROR(INDEX(Ingredients!C$11:C$310, MATCH($C862, Ingredients!$B$11:$B$310, 0)), "")))</f>
        <v/>
      </c>
      <c r="AH862" s="105" t="str">
        <f>IF($C862="", "", IF(IFERROR(INDEX(Ingredients!D$11:D$310, MATCH($C862, Ingredients!$B$11:$B$310, 0)), "")="", "", IFERROR(INDEX(Ingredients!D$11:D$310, MATCH($C862, Ingredients!$B$11:$B$310, 0)), "")))</f>
        <v/>
      </c>
      <c r="AI862" s="106" t="str">
        <f>IF($C862="", "", IF(IFERROR(INDEX(Ingredients!E$11:E$310, MATCH($C862, Ingredients!$B$11:$B$310, 0)), "")="", "", IFERROR(INDEX(Ingredients!E$11:E$310, MATCH($C862, Ingredients!$B$11:$B$310, 0)), "")))</f>
        <v/>
      </c>
      <c r="AJ862" s="108" t="str">
        <f>IF($C862="", "", IF(IFERROR(INDEX(Ingredients!F$11:F$310, MATCH($C862, Ingredients!$B$11:$B$310, 0)), "")="", "", IFERROR(INDEX(Ingredients!F$11:F$310, MATCH($C862, Ingredients!$B$11:$B$310, 0)), "")))</f>
        <v/>
      </c>
      <c r="AK862" s="106" t="str">
        <f>IF($C862="", "", IF(IFERROR(INDEX(Ingredients!G$11:G$310, MATCH($C862, Ingredients!$B$11:$B$310, 0)), "")="", "", IFERROR(INDEX(Ingredients!G$11:G$310, MATCH($C862, Ingredients!$B$11:$B$310, 0)), "")))</f>
        <v/>
      </c>
      <c r="AL862" s="79" t="str">
        <f>IF($C862="", "", IF(IFERROR(INDEX(Ingredients!H$11:H$310, MATCH($C862, Ingredients!$B$11:$B$310, 0)), "")="", "", IFERROR(INDEX(Ingredients!H$11:H$310, MATCH($C862, Ingredients!$B$11:$B$310, 0)), "")))</f>
        <v/>
      </c>
      <c r="AN862" s="83" t="str">
        <f t="shared" si="200"/>
        <v/>
      </c>
      <c r="AP862" s="114" t="str">
        <f t="shared" si="210"/>
        <v/>
      </c>
      <c r="AR862" s="117" t="str">
        <f>IF($C862="", "", IF(IFERROR(INDEX(Ingredients!$AI$11:$AI$310, MATCH($C862, Ingredients!$B$11:$B$310, 0)), "")="", "", IFERROR(INDEX(Ingredients!$AI$11:$AI$310, MATCH($C862, Ingredients!$B$11:$B$310, 0)), "")))</f>
        <v/>
      </c>
      <c r="AT862" s="120" t="str">
        <f t="shared" si="211"/>
        <v/>
      </c>
      <c r="AV862" s="90" t="str">
        <f t="shared" si="201"/>
        <v/>
      </c>
      <c r="AX862" s="90" t="str">
        <f>IF($AV862="", "", COUNTIF($AV$11:$AV$5010, "&lt;"&amp;$AV862)+1+COUNTIF($AV$11:$AV862, $AV862)-1)</f>
        <v/>
      </c>
      <c r="AZ862" s="111" t="str">
        <f>IF($B862="", "", SUMIF('Shopping List'!$AV$11:$AV$25, $B862, 'Shopping List'!$BN$11:$BN$25))</f>
        <v/>
      </c>
      <c r="BB862" s="117" t="str">
        <f t="shared" si="212"/>
        <v/>
      </c>
    </row>
    <row r="863" spans="1:54" x14ac:dyDescent="0.25">
      <c r="A863" s="4"/>
      <c r="B863" s="37"/>
      <c r="C863" s="124"/>
      <c r="D863" s="39"/>
      <c r="E863" s="125"/>
      <c r="F863" s="48"/>
      <c r="G863" s="4"/>
      <c r="H863" s="4"/>
      <c r="I863" s="95" t="str">
        <f>IF($C863="", "", IF(IFERROR(INDEX(Ingredients!$C$11:$C$310, MATCH($C863, Ingredients!$B$11:$B$310, 0)), "")="", "", IFERROR(INDEX(Ingredients!$C$11:$C$310, MATCH($C863, Ingredients!$B$11:$B$310, 0)), "")))</f>
        <v/>
      </c>
      <c r="J863" s="73" t="str">
        <f>IF($B863="", "", IF(IFERROR(INDEX(Meals!$C$11:$C$260, MATCH($B863, Meals!$B$11:$B$260, 0)), "")="", "", IFERROR(INDEX(Meals!$C$11:$C$260, MATCH($B863, Meals!$B$11:$B$260, 0)), "")))</f>
        <v/>
      </c>
      <c r="K863" s="4"/>
      <c r="L863" s="72" t="str">
        <f t="shared" si="202"/>
        <v/>
      </c>
      <c r="M863" s="73" t="str">
        <f t="shared" si="203"/>
        <v/>
      </c>
      <c r="N863" s="4"/>
      <c r="O863" s="78" t="str">
        <f t="shared" si="204"/>
        <v/>
      </c>
      <c r="P863" s="79" t="str">
        <f t="shared" si="205"/>
        <v/>
      </c>
      <c r="Q863" s="4"/>
      <c r="R863" s="90" t="str">
        <f t="shared" si="206"/>
        <v/>
      </c>
      <c r="S863" s="4"/>
      <c r="Y863" s="18" t="str">
        <f t="shared" si="207"/>
        <v/>
      </c>
      <c r="AA863" s="18" t="str">
        <f t="shared" si="198"/>
        <v/>
      </c>
      <c r="AB863" s="18" t="str">
        <f t="shared" si="199"/>
        <v/>
      </c>
      <c r="AC863" s="18" t="str">
        <f t="shared" si="208"/>
        <v/>
      </c>
      <c r="AD863" s="18" t="str">
        <f t="shared" si="208"/>
        <v/>
      </c>
      <c r="AE863" s="18" t="str">
        <f t="shared" si="209"/>
        <v/>
      </c>
      <c r="AG863" s="95" t="str">
        <f>IF($C863="", "", IF(IFERROR(INDEX(Ingredients!C$11:C$310, MATCH($C863, Ingredients!$B$11:$B$310, 0)), "")="", "", IFERROR(INDEX(Ingredients!C$11:C$310, MATCH($C863, Ingredients!$B$11:$B$310, 0)), "")))</f>
        <v/>
      </c>
      <c r="AH863" s="105" t="str">
        <f>IF($C863="", "", IF(IFERROR(INDEX(Ingredients!D$11:D$310, MATCH($C863, Ingredients!$B$11:$B$310, 0)), "")="", "", IFERROR(INDEX(Ingredients!D$11:D$310, MATCH($C863, Ingredients!$B$11:$B$310, 0)), "")))</f>
        <v/>
      </c>
      <c r="AI863" s="106" t="str">
        <f>IF($C863="", "", IF(IFERROR(INDEX(Ingredients!E$11:E$310, MATCH($C863, Ingredients!$B$11:$B$310, 0)), "")="", "", IFERROR(INDEX(Ingredients!E$11:E$310, MATCH($C863, Ingredients!$B$11:$B$310, 0)), "")))</f>
        <v/>
      </c>
      <c r="AJ863" s="108" t="str">
        <f>IF($C863="", "", IF(IFERROR(INDEX(Ingredients!F$11:F$310, MATCH($C863, Ingredients!$B$11:$B$310, 0)), "")="", "", IFERROR(INDEX(Ingredients!F$11:F$310, MATCH($C863, Ingredients!$B$11:$B$310, 0)), "")))</f>
        <v/>
      </c>
      <c r="AK863" s="106" t="str">
        <f>IF($C863="", "", IF(IFERROR(INDEX(Ingredients!G$11:G$310, MATCH($C863, Ingredients!$B$11:$B$310, 0)), "")="", "", IFERROR(INDEX(Ingredients!G$11:G$310, MATCH($C863, Ingredients!$B$11:$B$310, 0)), "")))</f>
        <v/>
      </c>
      <c r="AL863" s="79" t="str">
        <f>IF($C863="", "", IF(IFERROR(INDEX(Ingredients!H$11:H$310, MATCH($C863, Ingredients!$B$11:$B$310, 0)), "")="", "", IFERROR(INDEX(Ingredients!H$11:H$310, MATCH($C863, Ingredients!$B$11:$B$310, 0)), "")))</f>
        <v/>
      </c>
      <c r="AN863" s="83" t="str">
        <f t="shared" si="200"/>
        <v/>
      </c>
      <c r="AP863" s="114" t="str">
        <f t="shared" si="210"/>
        <v/>
      </c>
      <c r="AR863" s="117" t="str">
        <f>IF($C863="", "", IF(IFERROR(INDEX(Ingredients!$AI$11:$AI$310, MATCH($C863, Ingredients!$B$11:$B$310, 0)), "")="", "", IFERROR(INDEX(Ingredients!$AI$11:$AI$310, MATCH($C863, Ingredients!$B$11:$B$310, 0)), "")))</f>
        <v/>
      </c>
      <c r="AT863" s="120" t="str">
        <f t="shared" si="211"/>
        <v/>
      </c>
      <c r="AV863" s="90" t="str">
        <f t="shared" si="201"/>
        <v/>
      </c>
      <c r="AX863" s="90" t="str">
        <f>IF($AV863="", "", COUNTIF($AV$11:$AV$5010, "&lt;"&amp;$AV863)+1+COUNTIF($AV$11:$AV863, $AV863)-1)</f>
        <v/>
      </c>
      <c r="AZ863" s="111" t="str">
        <f>IF($B863="", "", SUMIF('Shopping List'!$AV$11:$AV$25, $B863, 'Shopping List'!$BN$11:$BN$25))</f>
        <v/>
      </c>
      <c r="BB863" s="117" t="str">
        <f t="shared" si="212"/>
        <v/>
      </c>
    </row>
    <row r="864" spans="1:54" x14ac:dyDescent="0.25">
      <c r="A864" s="4"/>
      <c r="B864" s="37"/>
      <c r="C864" s="124"/>
      <c r="D864" s="39"/>
      <c r="E864" s="125"/>
      <c r="F864" s="48"/>
      <c r="G864" s="4"/>
      <c r="H864" s="4"/>
      <c r="I864" s="95" t="str">
        <f>IF($C864="", "", IF(IFERROR(INDEX(Ingredients!$C$11:$C$310, MATCH($C864, Ingredients!$B$11:$B$310, 0)), "")="", "", IFERROR(INDEX(Ingredients!$C$11:$C$310, MATCH($C864, Ingredients!$B$11:$B$310, 0)), "")))</f>
        <v/>
      </c>
      <c r="J864" s="73" t="str">
        <f>IF($B864="", "", IF(IFERROR(INDEX(Meals!$C$11:$C$260, MATCH($B864, Meals!$B$11:$B$260, 0)), "")="", "", IFERROR(INDEX(Meals!$C$11:$C$260, MATCH($B864, Meals!$B$11:$B$260, 0)), "")))</f>
        <v/>
      </c>
      <c r="K864" s="4"/>
      <c r="L864" s="72" t="str">
        <f t="shared" si="202"/>
        <v/>
      </c>
      <c r="M864" s="73" t="str">
        <f t="shared" si="203"/>
        <v/>
      </c>
      <c r="N864" s="4"/>
      <c r="O864" s="78" t="str">
        <f t="shared" si="204"/>
        <v/>
      </c>
      <c r="P864" s="79" t="str">
        <f t="shared" si="205"/>
        <v/>
      </c>
      <c r="Q864" s="4"/>
      <c r="R864" s="90" t="str">
        <f t="shared" si="206"/>
        <v/>
      </c>
      <c r="S864" s="4"/>
      <c r="Y864" s="18" t="str">
        <f t="shared" si="207"/>
        <v/>
      </c>
      <c r="AA864" s="18" t="str">
        <f t="shared" si="198"/>
        <v/>
      </c>
      <c r="AB864" s="18" t="str">
        <f t="shared" si="199"/>
        <v/>
      </c>
      <c r="AC864" s="18" t="str">
        <f t="shared" si="208"/>
        <v/>
      </c>
      <c r="AD864" s="18" t="str">
        <f t="shared" si="208"/>
        <v/>
      </c>
      <c r="AE864" s="18" t="str">
        <f t="shared" si="209"/>
        <v/>
      </c>
      <c r="AG864" s="95" t="str">
        <f>IF($C864="", "", IF(IFERROR(INDEX(Ingredients!C$11:C$310, MATCH($C864, Ingredients!$B$11:$B$310, 0)), "")="", "", IFERROR(INDEX(Ingredients!C$11:C$310, MATCH($C864, Ingredients!$B$11:$B$310, 0)), "")))</f>
        <v/>
      </c>
      <c r="AH864" s="105" t="str">
        <f>IF($C864="", "", IF(IFERROR(INDEX(Ingredients!D$11:D$310, MATCH($C864, Ingredients!$B$11:$B$310, 0)), "")="", "", IFERROR(INDEX(Ingredients!D$11:D$310, MATCH($C864, Ingredients!$B$11:$B$310, 0)), "")))</f>
        <v/>
      </c>
      <c r="AI864" s="106" t="str">
        <f>IF($C864="", "", IF(IFERROR(INDEX(Ingredients!E$11:E$310, MATCH($C864, Ingredients!$B$11:$B$310, 0)), "")="", "", IFERROR(INDEX(Ingredients!E$11:E$310, MATCH($C864, Ingredients!$B$11:$B$310, 0)), "")))</f>
        <v/>
      </c>
      <c r="AJ864" s="108" t="str">
        <f>IF($C864="", "", IF(IFERROR(INDEX(Ingredients!F$11:F$310, MATCH($C864, Ingredients!$B$11:$B$310, 0)), "")="", "", IFERROR(INDEX(Ingredients!F$11:F$310, MATCH($C864, Ingredients!$B$11:$B$310, 0)), "")))</f>
        <v/>
      </c>
      <c r="AK864" s="106" t="str">
        <f>IF($C864="", "", IF(IFERROR(INDEX(Ingredients!G$11:G$310, MATCH($C864, Ingredients!$B$11:$B$310, 0)), "")="", "", IFERROR(INDEX(Ingredients!G$11:G$310, MATCH($C864, Ingredients!$B$11:$B$310, 0)), "")))</f>
        <v/>
      </c>
      <c r="AL864" s="79" t="str">
        <f>IF($C864="", "", IF(IFERROR(INDEX(Ingredients!H$11:H$310, MATCH($C864, Ingredients!$B$11:$B$310, 0)), "")="", "", IFERROR(INDEX(Ingredients!H$11:H$310, MATCH($C864, Ingredients!$B$11:$B$310, 0)), "")))</f>
        <v/>
      </c>
      <c r="AN864" s="83" t="str">
        <f t="shared" si="200"/>
        <v/>
      </c>
      <c r="AP864" s="114" t="str">
        <f t="shared" si="210"/>
        <v/>
      </c>
      <c r="AR864" s="117" t="str">
        <f>IF($C864="", "", IF(IFERROR(INDEX(Ingredients!$AI$11:$AI$310, MATCH($C864, Ingredients!$B$11:$B$310, 0)), "")="", "", IFERROR(INDEX(Ingredients!$AI$11:$AI$310, MATCH($C864, Ingredients!$B$11:$B$310, 0)), "")))</f>
        <v/>
      </c>
      <c r="AT864" s="120" t="str">
        <f t="shared" si="211"/>
        <v/>
      </c>
      <c r="AV864" s="90" t="str">
        <f t="shared" si="201"/>
        <v/>
      </c>
      <c r="AX864" s="90" t="str">
        <f>IF($AV864="", "", COUNTIF($AV$11:$AV$5010, "&lt;"&amp;$AV864)+1+COUNTIF($AV$11:$AV864, $AV864)-1)</f>
        <v/>
      </c>
      <c r="AZ864" s="111" t="str">
        <f>IF($B864="", "", SUMIF('Shopping List'!$AV$11:$AV$25, $B864, 'Shopping List'!$BN$11:$BN$25))</f>
        <v/>
      </c>
      <c r="BB864" s="117" t="str">
        <f t="shared" si="212"/>
        <v/>
      </c>
    </row>
    <row r="865" spans="1:54" x14ac:dyDescent="0.25">
      <c r="A865" s="4"/>
      <c r="B865" s="37"/>
      <c r="C865" s="124"/>
      <c r="D865" s="39"/>
      <c r="E865" s="125"/>
      <c r="F865" s="48"/>
      <c r="G865" s="4"/>
      <c r="H865" s="4"/>
      <c r="I865" s="95" t="str">
        <f>IF($C865="", "", IF(IFERROR(INDEX(Ingredients!$C$11:$C$310, MATCH($C865, Ingredients!$B$11:$B$310, 0)), "")="", "", IFERROR(INDEX(Ingredients!$C$11:$C$310, MATCH($C865, Ingredients!$B$11:$B$310, 0)), "")))</f>
        <v/>
      </c>
      <c r="J865" s="73" t="str">
        <f>IF($B865="", "", IF(IFERROR(INDEX(Meals!$C$11:$C$260, MATCH($B865, Meals!$B$11:$B$260, 0)), "")="", "", IFERROR(INDEX(Meals!$C$11:$C$260, MATCH($B865, Meals!$B$11:$B$260, 0)), "")))</f>
        <v/>
      </c>
      <c r="K865" s="4"/>
      <c r="L865" s="72" t="str">
        <f t="shared" si="202"/>
        <v/>
      </c>
      <c r="M865" s="73" t="str">
        <f t="shared" si="203"/>
        <v/>
      </c>
      <c r="N865" s="4"/>
      <c r="O865" s="78" t="str">
        <f t="shared" si="204"/>
        <v/>
      </c>
      <c r="P865" s="79" t="str">
        <f t="shared" si="205"/>
        <v/>
      </c>
      <c r="Q865" s="4"/>
      <c r="R865" s="90" t="str">
        <f t="shared" si="206"/>
        <v/>
      </c>
      <c r="S865" s="4"/>
      <c r="Y865" s="18" t="str">
        <f t="shared" si="207"/>
        <v/>
      </c>
      <c r="AA865" s="18" t="str">
        <f t="shared" si="198"/>
        <v/>
      </c>
      <c r="AB865" s="18" t="str">
        <f t="shared" si="199"/>
        <v/>
      </c>
      <c r="AC865" s="18" t="str">
        <f t="shared" si="208"/>
        <v/>
      </c>
      <c r="AD865" s="18" t="str">
        <f t="shared" si="208"/>
        <v/>
      </c>
      <c r="AE865" s="18" t="str">
        <f t="shared" si="209"/>
        <v/>
      </c>
      <c r="AG865" s="95" t="str">
        <f>IF($C865="", "", IF(IFERROR(INDEX(Ingredients!C$11:C$310, MATCH($C865, Ingredients!$B$11:$B$310, 0)), "")="", "", IFERROR(INDEX(Ingredients!C$11:C$310, MATCH($C865, Ingredients!$B$11:$B$310, 0)), "")))</f>
        <v/>
      </c>
      <c r="AH865" s="105" t="str">
        <f>IF($C865="", "", IF(IFERROR(INDEX(Ingredients!D$11:D$310, MATCH($C865, Ingredients!$B$11:$B$310, 0)), "")="", "", IFERROR(INDEX(Ingredients!D$11:D$310, MATCH($C865, Ingredients!$B$11:$B$310, 0)), "")))</f>
        <v/>
      </c>
      <c r="AI865" s="106" t="str">
        <f>IF($C865="", "", IF(IFERROR(INDEX(Ingredients!E$11:E$310, MATCH($C865, Ingredients!$B$11:$B$310, 0)), "")="", "", IFERROR(INDEX(Ingredients!E$11:E$310, MATCH($C865, Ingredients!$B$11:$B$310, 0)), "")))</f>
        <v/>
      </c>
      <c r="AJ865" s="108" t="str">
        <f>IF($C865="", "", IF(IFERROR(INDEX(Ingredients!F$11:F$310, MATCH($C865, Ingredients!$B$11:$B$310, 0)), "")="", "", IFERROR(INDEX(Ingredients!F$11:F$310, MATCH($C865, Ingredients!$B$11:$B$310, 0)), "")))</f>
        <v/>
      </c>
      <c r="AK865" s="106" t="str">
        <f>IF($C865="", "", IF(IFERROR(INDEX(Ingredients!G$11:G$310, MATCH($C865, Ingredients!$B$11:$B$310, 0)), "")="", "", IFERROR(INDEX(Ingredients!G$11:G$310, MATCH($C865, Ingredients!$B$11:$B$310, 0)), "")))</f>
        <v/>
      </c>
      <c r="AL865" s="79" t="str">
        <f>IF($C865="", "", IF(IFERROR(INDEX(Ingredients!H$11:H$310, MATCH($C865, Ingredients!$B$11:$B$310, 0)), "")="", "", IFERROR(INDEX(Ingredients!H$11:H$310, MATCH($C865, Ingredients!$B$11:$B$310, 0)), "")))</f>
        <v/>
      </c>
      <c r="AN865" s="83" t="str">
        <f t="shared" si="200"/>
        <v/>
      </c>
      <c r="AP865" s="114" t="str">
        <f t="shared" si="210"/>
        <v/>
      </c>
      <c r="AR865" s="117" t="str">
        <f>IF($C865="", "", IF(IFERROR(INDEX(Ingredients!$AI$11:$AI$310, MATCH($C865, Ingredients!$B$11:$B$310, 0)), "")="", "", IFERROR(INDEX(Ingredients!$AI$11:$AI$310, MATCH($C865, Ingredients!$B$11:$B$310, 0)), "")))</f>
        <v/>
      </c>
      <c r="AT865" s="120" t="str">
        <f t="shared" si="211"/>
        <v/>
      </c>
      <c r="AV865" s="90" t="str">
        <f t="shared" si="201"/>
        <v/>
      </c>
      <c r="AX865" s="90" t="str">
        <f>IF($AV865="", "", COUNTIF($AV$11:$AV$5010, "&lt;"&amp;$AV865)+1+COUNTIF($AV$11:$AV865, $AV865)-1)</f>
        <v/>
      </c>
      <c r="AZ865" s="111" t="str">
        <f>IF($B865="", "", SUMIF('Shopping List'!$AV$11:$AV$25, $B865, 'Shopping List'!$BN$11:$BN$25))</f>
        <v/>
      </c>
      <c r="BB865" s="117" t="str">
        <f t="shared" si="212"/>
        <v/>
      </c>
    </row>
    <row r="866" spans="1:54" x14ac:dyDescent="0.25">
      <c r="A866" s="4"/>
      <c r="B866" s="37"/>
      <c r="C866" s="124"/>
      <c r="D866" s="39"/>
      <c r="E866" s="125"/>
      <c r="F866" s="48"/>
      <c r="G866" s="4"/>
      <c r="H866" s="4"/>
      <c r="I866" s="95" t="str">
        <f>IF($C866="", "", IF(IFERROR(INDEX(Ingredients!$C$11:$C$310, MATCH($C866, Ingredients!$B$11:$B$310, 0)), "")="", "", IFERROR(INDEX(Ingredients!$C$11:$C$310, MATCH($C866, Ingredients!$B$11:$B$310, 0)), "")))</f>
        <v/>
      </c>
      <c r="J866" s="73" t="str">
        <f>IF($B866="", "", IF(IFERROR(INDEX(Meals!$C$11:$C$260, MATCH($B866, Meals!$B$11:$B$260, 0)), "")="", "", IFERROR(INDEX(Meals!$C$11:$C$260, MATCH($B866, Meals!$B$11:$B$260, 0)), "")))</f>
        <v/>
      </c>
      <c r="K866" s="4"/>
      <c r="L866" s="72" t="str">
        <f t="shared" si="202"/>
        <v/>
      </c>
      <c r="M866" s="73" t="str">
        <f t="shared" si="203"/>
        <v/>
      </c>
      <c r="N866" s="4"/>
      <c r="O866" s="78" t="str">
        <f t="shared" si="204"/>
        <v/>
      </c>
      <c r="P866" s="79" t="str">
        <f t="shared" si="205"/>
        <v/>
      </c>
      <c r="Q866" s="4"/>
      <c r="R866" s="90" t="str">
        <f t="shared" si="206"/>
        <v/>
      </c>
      <c r="S866" s="4"/>
      <c r="Y866" s="18" t="str">
        <f t="shared" si="207"/>
        <v/>
      </c>
      <c r="AA866" s="18" t="str">
        <f t="shared" si="198"/>
        <v/>
      </c>
      <c r="AB866" s="18" t="str">
        <f t="shared" si="199"/>
        <v/>
      </c>
      <c r="AC866" s="18" t="str">
        <f t="shared" si="208"/>
        <v/>
      </c>
      <c r="AD866" s="18" t="str">
        <f t="shared" si="208"/>
        <v/>
      </c>
      <c r="AE866" s="18" t="str">
        <f t="shared" si="209"/>
        <v/>
      </c>
      <c r="AG866" s="95" t="str">
        <f>IF($C866="", "", IF(IFERROR(INDEX(Ingredients!C$11:C$310, MATCH($C866, Ingredients!$B$11:$B$310, 0)), "")="", "", IFERROR(INDEX(Ingredients!C$11:C$310, MATCH($C866, Ingredients!$B$11:$B$310, 0)), "")))</f>
        <v/>
      </c>
      <c r="AH866" s="105" t="str">
        <f>IF($C866="", "", IF(IFERROR(INDEX(Ingredients!D$11:D$310, MATCH($C866, Ingredients!$B$11:$B$310, 0)), "")="", "", IFERROR(INDEX(Ingredients!D$11:D$310, MATCH($C866, Ingredients!$B$11:$B$310, 0)), "")))</f>
        <v/>
      </c>
      <c r="AI866" s="106" t="str">
        <f>IF($C866="", "", IF(IFERROR(INDEX(Ingredients!E$11:E$310, MATCH($C866, Ingredients!$B$11:$B$310, 0)), "")="", "", IFERROR(INDEX(Ingredients!E$11:E$310, MATCH($C866, Ingredients!$B$11:$B$310, 0)), "")))</f>
        <v/>
      </c>
      <c r="AJ866" s="108" t="str">
        <f>IF($C866="", "", IF(IFERROR(INDEX(Ingredients!F$11:F$310, MATCH($C866, Ingredients!$B$11:$B$310, 0)), "")="", "", IFERROR(INDEX(Ingredients!F$11:F$310, MATCH($C866, Ingredients!$B$11:$B$310, 0)), "")))</f>
        <v/>
      </c>
      <c r="AK866" s="106" t="str">
        <f>IF($C866="", "", IF(IFERROR(INDEX(Ingredients!G$11:G$310, MATCH($C866, Ingredients!$B$11:$B$310, 0)), "")="", "", IFERROR(INDEX(Ingredients!G$11:G$310, MATCH($C866, Ingredients!$B$11:$B$310, 0)), "")))</f>
        <v/>
      </c>
      <c r="AL866" s="79" t="str">
        <f>IF($C866="", "", IF(IFERROR(INDEX(Ingredients!H$11:H$310, MATCH($C866, Ingredients!$B$11:$B$310, 0)), "")="", "", IFERROR(INDEX(Ingredients!H$11:H$310, MATCH($C866, Ingredients!$B$11:$B$310, 0)), "")))</f>
        <v/>
      </c>
      <c r="AN866" s="83" t="str">
        <f t="shared" si="200"/>
        <v/>
      </c>
      <c r="AP866" s="114" t="str">
        <f t="shared" si="210"/>
        <v/>
      </c>
      <c r="AR866" s="117" t="str">
        <f>IF($C866="", "", IF(IFERROR(INDEX(Ingredients!$AI$11:$AI$310, MATCH($C866, Ingredients!$B$11:$B$310, 0)), "")="", "", IFERROR(INDEX(Ingredients!$AI$11:$AI$310, MATCH($C866, Ingredients!$B$11:$B$310, 0)), "")))</f>
        <v/>
      </c>
      <c r="AT866" s="120" t="str">
        <f t="shared" si="211"/>
        <v/>
      </c>
      <c r="AV866" s="90" t="str">
        <f t="shared" si="201"/>
        <v/>
      </c>
      <c r="AX866" s="90" t="str">
        <f>IF($AV866="", "", COUNTIF($AV$11:$AV$5010, "&lt;"&amp;$AV866)+1+COUNTIF($AV$11:$AV866, $AV866)-1)</f>
        <v/>
      </c>
      <c r="AZ866" s="111" t="str">
        <f>IF($B866="", "", SUMIF('Shopping List'!$AV$11:$AV$25, $B866, 'Shopping List'!$BN$11:$BN$25))</f>
        <v/>
      </c>
      <c r="BB866" s="117" t="str">
        <f t="shared" si="212"/>
        <v/>
      </c>
    </row>
    <row r="867" spans="1:54" x14ac:dyDescent="0.25">
      <c r="A867" s="4"/>
      <c r="B867" s="37"/>
      <c r="C867" s="124"/>
      <c r="D867" s="39"/>
      <c r="E867" s="125"/>
      <c r="F867" s="48"/>
      <c r="G867" s="4"/>
      <c r="H867" s="4"/>
      <c r="I867" s="95" t="str">
        <f>IF($C867="", "", IF(IFERROR(INDEX(Ingredients!$C$11:$C$310, MATCH($C867, Ingredients!$B$11:$B$310, 0)), "")="", "", IFERROR(INDEX(Ingredients!$C$11:$C$310, MATCH($C867, Ingredients!$B$11:$B$310, 0)), "")))</f>
        <v/>
      </c>
      <c r="J867" s="73" t="str">
        <f>IF($B867="", "", IF(IFERROR(INDEX(Meals!$C$11:$C$260, MATCH($B867, Meals!$B$11:$B$260, 0)), "")="", "", IFERROR(INDEX(Meals!$C$11:$C$260, MATCH($B867, Meals!$B$11:$B$260, 0)), "")))</f>
        <v/>
      </c>
      <c r="K867" s="4"/>
      <c r="L867" s="72" t="str">
        <f t="shared" si="202"/>
        <v/>
      </c>
      <c r="M867" s="73" t="str">
        <f t="shared" si="203"/>
        <v/>
      </c>
      <c r="N867" s="4"/>
      <c r="O867" s="78" t="str">
        <f t="shared" si="204"/>
        <v/>
      </c>
      <c r="P867" s="79" t="str">
        <f t="shared" si="205"/>
        <v/>
      </c>
      <c r="Q867" s="4"/>
      <c r="R867" s="90" t="str">
        <f t="shared" si="206"/>
        <v/>
      </c>
      <c r="S867" s="4"/>
      <c r="Y867" s="18" t="str">
        <f t="shared" si="207"/>
        <v/>
      </c>
      <c r="AA867" s="18" t="str">
        <f t="shared" si="198"/>
        <v/>
      </c>
      <c r="AB867" s="18" t="str">
        <f t="shared" si="199"/>
        <v/>
      </c>
      <c r="AC867" s="18" t="str">
        <f t="shared" si="208"/>
        <v/>
      </c>
      <c r="AD867" s="18" t="str">
        <f t="shared" si="208"/>
        <v/>
      </c>
      <c r="AE867" s="18" t="str">
        <f t="shared" si="209"/>
        <v/>
      </c>
      <c r="AG867" s="95" t="str">
        <f>IF($C867="", "", IF(IFERROR(INDEX(Ingredients!C$11:C$310, MATCH($C867, Ingredients!$B$11:$B$310, 0)), "")="", "", IFERROR(INDEX(Ingredients!C$11:C$310, MATCH($C867, Ingredients!$B$11:$B$310, 0)), "")))</f>
        <v/>
      </c>
      <c r="AH867" s="105" t="str">
        <f>IF($C867="", "", IF(IFERROR(INDEX(Ingredients!D$11:D$310, MATCH($C867, Ingredients!$B$11:$B$310, 0)), "")="", "", IFERROR(INDEX(Ingredients!D$11:D$310, MATCH($C867, Ingredients!$B$11:$B$310, 0)), "")))</f>
        <v/>
      </c>
      <c r="AI867" s="106" t="str">
        <f>IF($C867="", "", IF(IFERROR(INDEX(Ingredients!E$11:E$310, MATCH($C867, Ingredients!$B$11:$B$310, 0)), "")="", "", IFERROR(INDEX(Ingredients!E$11:E$310, MATCH($C867, Ingredients!$B$11:$B$310, 0)), "")))</f>
        <v/>
      </c>
      <c r="AJ867" s="108" t="str">
        <f>IF($C867="", "", IF(IFERROR(INDEX(Ingredients!F$11:F$310, MATCH($C867, Ingredients!$B$11:$B$310, 0)), "")="", "", IFERROR(INDEX(Ingredients!F$11:F$310, MATCH($C867, Ingredients!$B$11:$B$310, 0)), "")))</f>
        <v/>
      </c>
      <c r="AK867" s="106" t="str">
        <f>IF($C867="", "", IF(IFERROR(INDEX(Ingredients!G$11:G$310, MATCH($C867, Ingredients!$B$11:$B$310, 0)), "")="", "", IFERROR(INDEX(Ingredients!G$11:G$310, MATCH($C867, Ingredients!$B$11:$B$310, 0)), "")))</f>
        <v/>
      </c>
      <c r="AL867" s="79" t="str">
        <f>IF($C867="", "", IF(IFERROR(INDEX(Ingredients!H$11:H$310, MATCH($C867, Ingredients!$B$11:$B$310, 0)), "")="", "", IFERROR(INDEX(Ingredients!H$11:H$310, MATCH($C867, Ingredients!$B$11:$B$310, 0)), "")))</f>
        <v/>
      </c>
      <c r="AN867" s="83" t="str">
        <f t="shared" si="200"/>
        <v/>
      </c>
      <c r="AP867" s="114" t="str">
        <f t="shared" si="210"/>
        <v/>
      </c>
      <c r="AR867" s="117" t="str">
        <f>IF($C867="", "", IF(IFERROR(INDEX(Ingredients!$AI$11:$AI$310, MATCH($C867, Ingredients!$B$11:$B$310, 0)), "")="", "", IFERROR(INDEX(Ingredients!$AI$11:$AI$310, MATCH($C867, Ingredients!$B$11:$B$310, 0)), "")))</f>
        <v/>
      </c>
      <c r="AT867" s="120" t="str">
        <f t="shared" si="211"/>
        <v/>
      </c>
      <c r="AV867" s="90" t="str">
        <f t="shared" si="201"/>
        <v/>
      </c>
      <c r="AX867" s="90" t="str">
        <f>IF($AV867="", "", COUNTIF($AV$11:$AV$5010, "&lt;"&amp;$AV867)+1+COUNTIF($AV$11:$AV867, $AV867)-1)</f>
        <v/>
      </c>
      <c r="AZ867" s="111" t="str">
        <f>IF($B867="", "", SUMIF('Shopping List'!$AV$11:$AV$25, $B867, 'Shopping List'!$BN$11:$BN$25))</f>
        <v/>
      </c>
      <c r="BB867" s="117" t="str">
        <f t="shared" si="212"/>
        <v/>
      </c>
    </row>
    <row r="868" spans="1:54" x14ac:dyDescent="0.25">
      <c r="A868" s="4"/>
      <c r="B868" s="37"/>
      <c r="C868" s="124"/>
      <c r="D868" s="39"/>
      <c r="E868" s="125"/>
      <c r="F868" s="48"/>
      <c r="G868" s="4"/>
      <c r="H868" s="4"/>
      <c r="I868" s="95" t="str">
        <f>IF($C868="", "", IF(IFERROR(INDEX(Ingredients!$C$11:$C$310, MATCH($C868, Ingredients!$B$11:$B$310, 0)), "")="", "", IFERROR(INDEX(Ingredients!$C$11:$C$310, MATCH($C868, Ingredients!$B$11:$B$310, 0)), "")))</f>
        <v/>
      </c>
      <c r="J868" s="73" t="str">
        <f>IF($B868="", "", IF(IFERROR(INDEX(Meals!$C$11:$C$260, MATCH($B868, Meals!$B$11:$B$260, 0)), "")="", "", IFERROR(INDEX(Meals!$C$11:$C$260, MATCH($B868, Meals!$B$11:$B$260, 0)), "")))</f>
        <v/>
      </c>
      <c r="K868" s="4"/>
      <c r="L868" s="72" t="str">
        <f t="shared" si="202"/>
        <v/>
      </c>
      <c r="M868" s="73" t="str">
        <f t="shared" si="203"/>
        <v/>
      </c>
      <c r="N868" s="4"/>
      <c r="O868" s="78" t="str">
        <f t="shared" si="204"/>
        <v/>
      </c>
      <c r="P868" s="79" t="str">
        <f t="shared" si="205"/>
        <v/>
      </c>
      <c r="Q868" s="4"/>
      <c r="R868" s="90" t="str">
        <f t="shared" si="206"/>
        <v/>
      </c>
      <c r="S868" s="4"/>
      <c r="Y868" s="18" t="str">
        <f t="shared" si="207"/>
        <v/>
      </c>
      <c r="AA868" s="18" t="str">
        <f t="shared" si="198"/>
        <v/>
      </c>
      <c r="AB868" s="18" t="str">
        <f t="shared" si="199"/>
        <v/>
      </c>
      <c r="AC868" s="18" t="str">
        <f t="shared" si="208"/>
        <v/>
      </c>
      <c r="AD868" s="18" t="str">
        <f t="shared" si="208"/>
        <v/>
      </c>
      <c r="AE868" s="18" t="str">
        <f t="shared" si="209"/>
        <v/>
      </c>
      <c r="AG868" s="95" t="str">
        <f>IF($C868="", "", IF(IFERROR(INDEX(Ingredients!C$11:C$310, MATCH($C868, Ingredients!$B$11:$B$310, 0)), "")="", "", IFERROR(INDEX(Ingredients!C$11:C$310, MATCH($C868, Ingredients!$B$11:$B$310, 0)), "")))</f>
        <v/>
      </c>
      <c r="AH868" s="105" t="str">
        <f>IF($C868="", "", IF(IFERROR(INDEX(Ingredients!D$11:D$310, MATCH($C868, Ingredients!$B$11:$B$310, 0)), "")="", "", IFERROR(INDEX(Ingredients!D$11:D$310, MATCH($C868, Ingredients!$B$11:$B$310, 0)), "")))</f>
        <v/>
      </c>
      <c r="AI868" s="106" t="str">
        <f>IF($C868="", "", IF(IFERROR(INDEX(Ingredients!E$11:E$310, MATCH($C868, Ingredients!$B$11:$B$310, 0)), "")="", "", IFERROR(INDEX(Ingredients!E$11:E$310, MATCH($C868, Ingredients!$B$11:$B$310, 0)), "")))</f>
        <v/>
      </c>
      <c r="AJ868" s="108" t="str">
        <f>IF($C868="", "", IF(IFERROR(INDEX(Ingredients!F$11:F$310, MATCH($C868, Ingredients!$B$11:$B$310, 0)), "")="", "", IFERROR(INDEX(Ingredients!F$11:F$310, MATCH($C868, Ingredients!$B$11:$B$310, 0)), "")))</f>
        <v/>
      </c>
      <c r="AK868" s="106" t="str">
        <f>IF($C868="", "", IF(IFERROR(INDEX(Ingredients!G$11:G$310, MATCH($C868, Ingredients!$B$11:$B$310, 0)), "")="", "", IFERROR(INDEX(Ingredients!G$11:G$310, MATCH($C868, Ingredients!$B$11:$B$310, 0)), "")))</f>
        <v/>
      </c>
      <c r="AL868" s="79" t="str">
        <f>IF($C868="", "", IF(IFERROR(INDEX(Ingredients!H$11:H$310, MATCH($C868, Ingredients!$B$11:$B$310, 0)), "")="", "", IFERROR(INDEX(Ingredients!H$11:H$310, MATCH($C868, Ingredients!$B$11:$B$310, 0)), "")))</f>
        <v/>
      </c>
      <c r="AN868" s="83" t="str">
        <f t="shared" si="200"/>
        <v/>
      </c>
      <c r="AP868" s="114" t="str">
        <f t="shared" si="210"/>
        <v/>
      </c>
      <c r="AR868" s="117" t="str">
        <f>IF($C868="", "", IF(IFERROR(INDEX(Ingredients!$AI$11:$AI$310, MATCH($C868, Ingredients!$B$11:$B$310, 0)), "")="", "", IFERROR(INDEX(Ingredients!$AI$11:$AI$310, MATCH($C868, Ingredients!$B$11:$B$310, 0)), "")))</f>
        <v/>
      </c>
      <c r="AT868" s="120" t="str">
        <f t="shared" si="211"/>
        <v/>
      </c>
      <c r="AV868" s="90" t="str">
        <f t="shared" si="201"/>
        <v/>
      </c>
      <c r="AX868" s="90" t="str">
        <f>IF($AV868="", "", COUNTIF($AV$11:$AV$5010, "&lt;"&amp;$AV868)+1+COUNTIF($AV$11:$AV868, $AV868)-1)</f>
        <v/>
      </c>
      <c r="AZ868" s="111" t="str">
        <f>IF($B868="", "", SUMIF('Shopping List'!$AV$11:$AV$25, $B868, 'Shopping List'!$BN$11:$BN$25))</f>
        <v/>
      </c>
      <c r="BB868" s="117" t="str">
        <f t="shared" si="212"/>
        <v/>
      </c>
    </row>
    <row r="869" spans="1:54" x14ac:dyDescent="0.25">
      <c r="A869" s="4"/>
      <c r="B869" s="37"/>
      <c r="C869" s="124"/>
      <c r="D869" s="39"/>
      <c r="E869" s="125"/>
      <c r="F869" s="48"/>
      <c r="G869" s="4"/>
      <c r="H869" s="4"/>
      <c r="I869" s="95" t="str">
        <f>IF($C869="", "", IF(IFERROR(INDEX(Ingredients!$C$11:$C$310, MATCH($C869, Ingredients!$B$11:$B$310, 0)), "")="", "", IFERROR(INDEX(Ingredients!$C$11:$C$310, MATCH($C869, Ingredients!$B$11:$B$310, 0)), "")))</f>
        <v/>
      </c>
      <c r="J869" s="73" t="str">
        <f>IF($B869="", "", IF(IFERROR(INDEX(Meals!$C$11:$C$260, MATCH($B869, Meals!$B$11:$B$260, 0)), "")="", "", IFERROR(INDEX(Meals!$C$11:$C$260, MATCH($B869, Meals!$B$11:$B$260, 0)), "")))</f>
        <v/>
      </c>
      <c r="K869" s="4"/>
      <c r="L869" s="72" t="str">
        <f t="shared" si="202"/>
        <v/>
      </c>
      <c r="M869" s="73" t="str">
        <f t="shared" si="203"/>
        <v/>
      </c>
      <c r="N869" s="4"/>
      <c r="O869" s="78" t="str">
        <f t="shared" si="204"/>
        <v/>
      </c>
      <c r="P869" s="79" t="str">
        <f t="shared" si="205"/>
        <v/>
      </c>
      <c r="Q869" s="4"/>
      <c r="R869" s="90" t="str">
        <f t="shared" si="206"/>
        <v/>
      </c>
      <c r="S869" s="4"/>
      <c r="Y869" s="18" t="str">
        <f t="shared" si="207"/>
        <v/>
      </c>
      <c r="AA869" s="18" t="str">
        <f t="shared" si="198"/>
        <v/>
      </c>
      <c r="AB869" s="18" t="str">
        <f t="shared" si="199"/>
        <v/>
      </c>
      <c r="AC869" s="18" t="str">
        <f t="shared" si="208"/>
        <v/>
      </c>
      <c r="AD869" s="18" t="str">
        <f t="shared" si="208"/>
        <v/>
      </c>
      <c r="AE869" s="18" t="str">
        <f t="shared" si="209"/>
        <v/>
      </c>
      <c r="AG869" s="95" t="str">
        <f>IF($C869="", "", IF(IFERROR(INDEX(Ingredients!C$11:C$310, MATCH($C869, Ingredients!$B$11:$B$310, 0)), "")="", "", IFERROR(INDEX(Ingredients!C$11:C$310, MATCH($C869, Ingredients!$B$11:$B$310, 0)), "")))</f>
        <v/>
      </c>
      <c r="AH869" s="105" t="str">
        <f>IF($C869="", "", IF(IFERROR(INDEX(Ingredients!D$11:D$310, MATCH($C869, Ingredients!$B$11:$B$310, 0)), "")="", "", IFERROR(INDEX(Ingredients!D$11:D$310, MATCH($C869, Ingredients!$B$11:$B$310, 0)), "")))</f>
        <v/>
      </c>
      <c r="AI869" s="106" t="str">
        <f>IF($C869="", "", IF(IFERROR(INDEX(Ingredients!E$11:E$310, MATCH($C869, Ingredients!$B$11:$B$310, 0)), "")="", "", IFERROR(INDEX(Ingredients!E$11:E$310, MATCH($C869, Ingredients!$B$11:$B$310, 0)), "")))</f>
        <v/>
      </c>
      <c r="AJ869" s="108" t="str">
        <f>IF($C869="", "", IF(IFERROR(INDEX(Ingredients!F$11:F$310, MATCH($C869, Ingredients!$B$11:$B$310, 0)), "")="", "", IFERROR(INDEX(Ingredients!F$11:F$310, MATCH($C869, Ingredients!$B$11:$B$310, 0)), "")))</f>
        <v/>
      </c>
      <c r="AK869" s="106" t="str">
        <f>IF($C869="", "", IF(IFERROR(INDEX(Ingredients!G$11:G$310, MATCH($C869, Ingredients!$B$11:$B$310, 0)), "")="", "", IFERROR(INDEX(Ingredients!G$11:G$310, MATCH($C869, Ingredients!$B$11:$B$310, 0)), "")))</f>
        <v/>
      </c>
      <c r="AL869" s="79" t="str">
        <f>IF($C869="", "", IF(IFERROR(INDEX(Ingredients!H$11:H$310, MATCH($C869, Ingredients!$B$11:$B$310, 0)), "")="", "", IFERROR(INDEX(Ingredients!H$11:H$310, MATCH($C869, Ingredients!$B$11:$B$310, 0)), "")))</f>
        <v/>
      </c>
      <c r="AN869" s="83" t="str">
        <f t="shared" si="200"/>
        <v/>
      </c>
      <c r="AP869" s="114" t="str">
        <f t="shared" si="210"/>
        <v/>
      </c>
      <c r="AR869" s="117" t="str">
        <f>IF($C869="", "", IF(IFERROR(INDEX(Ingredients!$AI$11:$AI$310, MATCH($C869, Ingredients!$B$11:$B$310, 0)), "")="", "", IFERROR(INDEX(Ingredients!$AI$11:$AI$310, MATCH($C869, Ingredients!$B$11:$B$310, 0)), "")))</f>
        <v/>
      </c>
      <c r="AT869" s="120" t="str">
        <f t="shared" si="211"/>
        <v/>
      </c>
      <c r="AV869" s="90" t="str">
        <f t="shared" si="201"/>
        <v/>
      </c>
      <c r="AX869" s="90" t="str">
        <f>IF($AV869="", "", COUNTIF($AV$11:$AV$5010, "&lt;"&amp;$AV869)+1+COUNTIF($AV$11:$AV869, $AV869)-1)</f>
        <v/>
      </c>
      <c r="AZ869" s="111" t="str">
        <f>IF($B869="", "", SUMIF('Shopping List'!$AV$11:$AV$25, $B869, 'Shopping List'!$BN$11:$BN$25))</f>
        <v/>
      </c>
      <c r="BB869" s="117" t="str">
        <f t="shared" si="212"/>
        <v/>
      </c>
    </row>
    <row r="870" spans="1:54" x14ac:dyDescent="0.25">
      <c r="A870" s="4"/>
      <c r="B870" s="37"/>
      <c r="C870" s="124"/>
      <c r="D870" s="39"/>
      <c r="E870" s="125"/>
      <c r="F870" s="48"/>
      <c r="G870" s="4"/>
      <c r="H870" s="4"/>
      <c r="I870" s="95" t="str">
        <f>IF($C870="", "", IF(IFERROR(INDEX(Ingredients!$C$11:$C$310, MATCH($C870, Ingredients!$B$11:$B$310, 0)), "")="", "", IFERROR(INDEX(Ingredients!$C$11:$C$310, MATCH($C870, Ingredients!$B$11:$B$310, 0)), "")))</f>
        <v/>
      </c>
      <c r="J870" s="73" t="str">
        <f>IF($B870="", "", IF(IFERROR(INDEX(Meals!$C$11:$C$260, MATCH($B870, Meals!$B$11:$B$260, 0)), "")="", "", IFERROR(INDEX(Meals!$C$11:$C$260, MATCH($B870, Meals!$B$11:$B$260, 0)), "")))</f>
        <v/>
      </c>
      <c r="K870" s="4"/>
      <c r="L870" s="72" t="str">
        <f t="shared" si="202"/>
        <v/>
      </c>
      <c r="M870" s="73" t="str">
        <f t="shared" si="203"/>
        <v/>
      </c>
      <c r="N870" s="4"/>
      <c r="O870" s="78" t="str">
        <f t="shared" si="204"/>
        <v/>
      </c>
      <c r="P870" s="79" t="str">
        <f t="shared" si="205"/>
        <v/>
      </c>
      <c r="Q870" s="4"/>
      <c r="R870" s="90" t="str">
        <f t="shared" si="206"/>
        <v/>
      </c>
      <c r="S870" s="4"/>
      <c r="Y870" s="18" t="str">
        <f t="shared" si="207"/>
        <v/>
      </c>
      <c r="AA870" s="18" t="str">
        <f t="shared" si="198"/>
        <v/>
      </c>
      <c r="AB870" s="18" t="str">
        <f t="shared" si="199"/>
        <v/>
      </c>
      <c r="AC870" s="18" t="str">
        <f t="shared" si="208"/>
        <v/>
      </c>
      <c r="AD870" s="18" t="str">
        <f t="shared" si="208"/>
        <v/>
      </c>
      <c r="AE870" s="18" t="str">
        <f t="shared" si="209"/>
        <v/>
      </c>
      <c r="AG870" s="95" t="str">
        <f>IF($C870="", "", IF(IFERROR(INDEX(Ingredients!C$11:C$310, MATCH($C870, Ingredients!$B$11:$B$310, 0)), "")="", "", IFERROR(INDEX(Ingredients!C$11:C$310, MATCH($C870, Ingredients!$B$11:$B$310, 0)), "")))</f>
        <v/>
      </c>
      <c r="AH870" s="105" t="str">
        <f>IF($C870="", "", IF(IFERROR(INDEX(Ingredients!D$11:D$310, MATCH($C870, Ingredients!$B$11:$B$310, 0)), "")="", "", IFERROR(INDEX(Ingredients!D$11:D$310, MATCH($C870, Ingredients!$B$11:$B$310, 0)), "")))</f>
        <v/>
      </c>
      <c r="AI870" s="106" t="str">
        <f>IF($C870="", "", IF(IFERROR(INDEX(Ingredients!E$11:E$310, MATCH($C870, Ingredients!$B$11:$B$310, 0)), "")="", "", IFERROR(INDEX(Ingredients!E$11:E$310, MATCH($C870, Ingredients!$B$11:$B$310, 0)), "")))</f>
        <v/>
      </c>
      <c r="AJ870" s="108" t="str">
        <f>IF($C870="", "", IF(IFERROR(INDEX(Ingredients!F$11:F$310, MATCH($C870, Ingredients!$B$11:$B$310, 0)), "")="", "", IFERROR(INDEX(Ingredients!F$11:F$310, MATCH($C870, Ingredients!$B$11:$B$310, 0)), "")))</f>
        <v/>
      </c>
      <c r="AK870" s="106" t="str">
        <f>IF($C870="", "", IF(IFERROR(INDEX(Ingredients!G$11:G$310, MATCH($C870, Ingredients!$B$11:$B$310, 0)), "")="", "", IFERROR(INDEX(Ingredients!G$11:G$310, MATCH($C870, Ingredients!$B$11:$B$310, 0)), "")))</f>
        <v/>
      </c>
      <c r="AL870" s="79" t="str">
        <f>IF($C870="", "", IF(IFERROR(INDEX(Ingredients!H$11:H$310, MATCH($C870, Ingredients!$B$11:$B$310, 0)), "")="", "", IFERROR(INDEX(Ingredients!H$11:H$310, MATCH($C870, Ingredients!$B$11:$B$310, 0)), "")))</f>
        <v/>
      </c>
      <c r="AN870" s="83" t="str">
        <f t="shared" si="200"/>
        <v/>
      </c>
      <c r="AP870" s="114" t="str">
        <f t="shared" si="210"/>
        <v/>
      </c>
      <c r="AR870" s="117" t="str">
        <f>IF($C870="", "", IF(IFERROR(INDEX(Ingredients!$AI$11:$AI$310, MATCH($C870, Ingredients!$B$11:$B$310, 0)), "")="", "", IFERROR(INDEX(Ingredients!$AI$11:$AI$310, MATCH($C870, Ingredients!$B$11:$B$310, 0)), "")))</f>
        <v/>
      </c>
      <c r="AT870" s="120" t="str">
        <f t="shared" si="211"/>
        <v/>
      </c>
      <c r="AV870" s="90" t="str">
        <f t="shared" si="201"/>
        <v/>
      </c>
      <c r="AX870" s="90" t="str">
        <f>IF($AV870="", "", COUNTIF($AV$11:$AV$5010, "&lt;"&amp;$AV870)+1+COUNTIF($AV$11:$AV870, $AV870)-1)</f>
        <v/>
      </c>
      <c r="AZ870" s="111" t="str">
        <f>IF($B870="", "", SUMIF('Shopping List'!$AV$11:$AV$25, $B870, 'Shopping List'!$BN$11:$BN$25))</f>
        <v/>
      </c>
      <c r="BB870" s="117" t="str">
        <f t="shared" si="212"/>
        <v/>
      </c>
    </row>
    <row r="871" spans="1:54" x14ac:dyDescent="0.25">
      <c r="A871" s="4"/>
      <c r="B871" s="37"/>
      <c r="C871" s="124"/>
      <c r="D871" s="39"/>
      <c r="E871" s="125"/>
      <c r="F871" s="48"/>
      <c r="G871" s="4"/>
      <c r="H871" s="4"/>
      <c r="I871" s="95" t="str">
        <f>IF($C871="", "", IF(IFERROR(INDEX(Ingredients!$C$11:$C$310, MATCH($C871, Ingredients!$B$11:$B$310, 0)), "")="", "", IFERROR(INDEX(Ingredients!$C$11:$C$310, MATCH($C871, Ingredients!$B$11:$B$310, 0)), "")))</f>
        <v/>
      </c>
      <c r="J871" s="73" t="str">
        <f>IF($B871="", "", IF(IFERROR(INDEX(Meals!$C$11:$C$260, MATCH($B871, Meals!$B$11:$B$260, 0)), "")="", "", IFERROR(INDEX(Meals!$C$11:$C$260, MATCH($B871, Meals!$B$11:$B$260, 0)), "")))</f>
        <v/>
      </c>
      <c r="K871" s="4"/>
      <c r="L871" s="72" t="str">
        <f t="shared" si="202"/>
        <v/>
      </c>
      <c r="M871" s="73" t="str">
        <f t="shared" si="203"/>
        <v/>
      </c>
      <c r="N871" s="4"/>
      <c r="O871" s="78" t="str">
        <f t="shared" si="204"/>
        <v/>
      </c>
      <c r="P871" s="79" t="str">
        <f t="shared" si="205"/>
        <v/>
      </c>
      <c r="Q871" s="4"/>
      <c r="R871" s="90" t="str">
        <f t="shared" si="206"/>
        <v/>
      </c>
      <c r="S871" s="4"/>
      <c r="Y871" s="18" t="str">
        <f t="shared" si="207"/>
        <v/>
      </c>
      <c r="AA871" s="18" t="str">
        <f t="shared" si="198"/>
        <v/>
      </c>
      <c r="AB871" s="18" t="str">
        <f t="shared" si="199"/>
        <v/>
      </c>
      <c r="AC871" s="18" t="str">
        <f t="shared" si="208"/>
        <v/>
      </c>
      <c r="AD871" s="18" t="str">
        <f t="shared" si="208"/>
        <v/>
      </c>
      <c r="AE871" s="18" t="str">
        <f t="shared" si="209"/>
        <v/>
      </c>
      <c r="AG871" s="95" t="str">
        <f>IF($C871="", "", IF(IFERROR(INDEX(Ingredients!C$11:C$310, MATCH($C871, Ingredients!$B$11:$B$310, 0)), "")="", "", IFERROR(INDEX(Ingredients!C$11:C$310, MATCH($C871, Ingredients!$B$11:$B$310, 0)), "")))</f>
        <v/>
      </c>
      <c r="AH871" s="105" t="str">
        <f>IF($C871="", "", IF(IFERROR(INDEX(Ingredients!D$11:D$310, MATCH($C871, Ingredients!$B$11:$B$310, 0)), "")="", "", IFERROR(INDEX(Ingredients!D$11:D$310, MATCH($C871, Ingredients!$B$11:$B$310, 0)), "")))</f>
        <v/>
      </c>
      <c r="AI871" s="106" t="str">
        <f>IF($C871="", "", IF(IFERROR(INDEX(Ingredients!E$11:E$310, MATCH($C871, Ingredients!$B$11:$B$310, 0)), "")="", "", IFERROR(INDEX(Ingredients!E$11:E$310, MATCH($C871, Ingredients!$B$11:$B$310, 0)), "")))</f>
        <v/>
      </c>
      <c r="AJ871" s="108" t="str">
        <f>IF($C871="", "", IF(IFERROR(INDEX(Ingredients!F$11:F$310, MATCH($C871, Ingredients!$B$11:$B$310, 0)), "")="", "", IFERROR(INDEX(Ingredients!F$11:F$310, MATCH($C871, Ingredients!$B$11:$B$310, 0)), "")))</f>
        <v/>
      </c>
      <c r="AK871" s="106" t="str">
        <f>IF($C871="", "", IF(IFERROR(INDEX(Ingredients!G$11:G$310, MATCH($C871, Ingredients!$B$11:$B$310, 0)), "")="", "", IFERROR(INDEX(Ingredients!G$11:G$310, MATCH($C871, Ingredients!$B$11:$B$310, 0)), "")))</f>
        <v/>
      </c>
      <c r="AL871" s="79" t="str">
        <f>IF($C871="", "", IF(IFERROR(INDEX(Ingredients!H$11:H$310, MATCH($C871, Ingredients!$B$11:$B$310, 0)), "")="", "", IFERROR(INDEX(Ingredients!H$11:H$310, MATCH($C871, Ingredients!$B$11:$B$310, 0)), "")))</f>
        <v/>
      </c>
      <c r="AN871" s="83" t="str">
        <f t="shared" si="200"/>
        <v/>
      </c>
      <c r="AP871" s="114" t="str">
        <f t="shared" si="210"/>
        <v/>
      </c>
      <c r="AR871" s="117" t="str">
        <f>IF($C871="", "", IF(IFERROR(INDEX(Ingredients!$AI$11:$AI$310, MATCH($C871, Ingredients!$B$11:$B$310, 0)), "")="", "", IFERROR(INDEX(Ingredients!$AI$11:$AI$310, MATCH($C871, Ingredients!$B$11:$B$310, 0)), "")))</f>
        <v/>
      </c>
      <c r="AT871" s="120" t="str">
        <f t="shared" si="211"/>
        <v/>
      </c>
      <c r="AV871" s="90" t="str">
        <f t="shared" si="201"/>
        <v/>
      </c>
      <c r="AX871" s="90" t="str">
        <f>IF($AV871="", "", COUNTIF($AV$11:$AV$5010, "&lt;"&amp;$AV871)+1+COUNTIF($AV$11:$AV871, $AV871)-1)</f>
        <v/>
      </c>
      <c r="AZ871" s="111" t="str">
        <f>IF($B871="", "", SUMIF('Shopping List'!$AV$11:$AV$25, $B871, 'Shopping List'!$BN$11:$BN$25))</f>
        <v/>
      </c>
      <c r="BB871" s="117" t="str">
        <f t="shared" si="212"/>
        <v/>
      </c>
    </row>
    <row r="872" spans="1:54" x14ac:dyDescent="0.25">
      <c r="A872" s="4"/>
      <c r="B872" s="37"/>
      <c r="C872" s="124"/>
      <c r="D872" s="39"/>
      <c r="E872" s="125"/>
      <c r="F872" s="48"/>
      <c r="G872" s="4"/>
      <c r="H872" s="4"/>
      <c r="I872" s="95" t="str">
        <f>IF($C872="", "", IF(IFERROR(INDEX(Ingredients!$C$11:$C$310, MATCH($C872, Ingredients!$B$11:$B$310, 0)), "")="", "", IFERROR(INDEX(Ingredients!$C$11:$C$310, MATCH($C872, Ingredients!$B$11:$B$310, 0)), "")))</f>
        <v/>
      </c>
      <c r="J872" s="73" t="str">
        <f>IF($B872="", "", IF(IFERROR(INDEX(Meals!$C$11:$C$260, MATCH($B872, Meals!$B$11:$B$260, 0)), "")="", "", IFERROR(INDEX(Meals!$C$11:$C$260, MATCH($B872, Meals!$B$11:$B$260, 0)), "")))</f>
        <v/>
      </c>
      <c r="K872" s="4"/>
      <c r="L872" s="72" t="str">
        <f t="shared" si="202"/>
        <v/>
      </c>
      <c r="M872" s="73" t="str">
        <f t="shared" si="203"/>
        <v/>
      </c>
      <c r="N872" s="4"/>
      <c r="O872" s="78" t="str">
        <f t="shared" si="204"/>
        <v/>
      </c>
      <c r="P872" s="79" t="str">
        <f t="shared" si="205"/>
        <v/>
      </c>
      <c r="Q872" s="4"/>
      <c r="R872" s="90" t="str">
        <f t="shared" si="206"/>
        <v/>
      </c>
      <c r="S872" s="4"/>
      <c r="Y872" s="18" t="str">
        <f t="shared" si="207"/>
        <v/>
      </c>
      <c r="AA872" s="18" t="str">
        <f t="shared" si="198"/>
        <v/>
      </c>
      <c r="AB872" s="18" t="str">
        <f t="shared" si="199"/>
        <v/>
      </c>
      <c r="AC872" s="18" t="str">
        <f t="shared" si="208"/>
        <v/>
      </c>
      <c r="AD872" s="18" t="str">
        <f t="shared" si="208"/>
        <v/>
      </c>
      <c r="AE872" s="18" t="str">
        <f t="shared" si="209"/>
        <v/>
      </c>
      <c r="AG872" s="95" t="str">
        <f>IF($C872="", "", IF(IFERROR(INDEX(Ingredients!C$11:C$310, MATCH($C872, Ingredients!$B$11:$B$310, 0)), "")="", "", IFERROR(INDEX(Ingredients!C$11:C$310, MATCH($C872, Ingredients!$B$11:$B$310, 0)), "")))</f>
        <v/>
      </c>
      <c r="AH872" s="105" t="str">
        <f>IF($C872="", "", IF(IFERROR(INDEX(Ingredients!D$11:D$310, MATCH($C872, Ingredients!$B$11:$B$310, 0)), "")="", "", IFERROR(INDEX(Ingredients!D$11:D$310, MATCH($C872, Ingredients!$B$11:$B$310, 0)), "")))</f>
        <v/>
      </c>
      <c r="AI872" s="106" t="str">
        <f>IF($C872="", "", IF(IFERROR(INDEX(Ingredients!E$11:E$310, MATCH($C872, Ingredients!$B$11:$B$310, 0)), "")="", "", IFERROR(INDEX(Ingredients!E$11:E$310, MATCH($C872, Ingredients!$B$11:$B$310, 0)), "")))</f>
        <v/>
      </c>
      <c r="AJ872" s="108" t="str">
        <f>IF($C872="", "", IF(IFERROR(INDEX(Ingredients!F$11:F$310, MATCH($C872, Ingredients!$B$11:$B$310, 0)), "")="", "", IFERROR(INDEX(Ingredients!F$11:F$310, MATCH($C872, Ingredients!$B$11:$B$310, 0)), "")))</f>
        <v/>
      </c>
      <c r="AK872" s="106" t="str">
        <f>IF($C872="", "", IF(IFERROR(INDEX(Ingredients!G$11:G$310, MATCH($C872, Ingredients!$B$11:$B$310, 0)), "")="", "", IFERROR(INDEX(Ingredients!G$11:G$310, MATCH($C872, Ingredients!$B$11:$B$310, 0)), "")))</f>
        <v/>
      </c>
      <c r="AL872" s="79" t="str">
        <f>IF($C872="", "", IF(IFERROR(INDEX(Ingredients!H$11:H$310, MATCH($C872, Ingredients!$B$11:$B$310, 0)), "")="", "", IFERROR(INDEX(Ingredients!H$11:H$310, MATCH($C872, Ingredients!$B$11:$B$310, 0)), "")))</f>
        <v/>
      </c>
      <c r="AN872" s="83" t="str">
        <f t="shared" si="200"/>
        <v/>
      </c>
      <c r="AP872" s="114" t="str">
        <f t="shared" si="210"/>
        <v/>
      </c>
      <c r="AR872" s="117" t="str">
        <f>IF($C872="", "", IF(IFERROR(INDEX(Ingredients!$AI$11:$AI$310, MATCH($C872, Ingredients!$B$11:$B$310, 0)), "")="", "", IFERROR(INDEX(Ingredients!$AI$11:$AI$310, MATCH($C872, Ingredients!$B$11:$B$310, 0)), "")))</f>
        <v/>
      </c>
      <c r="AT872" s="120" t="str">
        <f t="shared" si="211"/>
        <v/>
      </c>
      <c r="AV872" s="90" t="str">
        <f t="shared" si="201"/>
        <v/>
      </c>
      <c r="AX872" s="90" t="str">
        <f>IF($AV872="", "", COUNTIF($AV$11:$AV$5010, "&lt;"&amp;$AV872)+1+COUNTIF($AV$11:$AV872, $AV872)-1)</f>
        <v/>
      </c>
      <c r="AZ872" s="111" t="str">
        <f>IF($B872="", "", SUMIF('Shopping List'!$AV$11:$AV$25, $B872, 'Shopping List'!$BN$11:$BN$25))</f>
        <v/>
      </c>
      <c r="BB872" s="117" t="str">
        <f t="shared" si="212"/>
        <v/>
      </c>
    </row>
    <row r="873" spans="1:54" x14ac:dyDescent="0.25">
      <c r="A873" s="4"/>
      <c r="B873" s="37"/>
      <c r="C873" s="124"/>
      <c r="D873" s="39"/>
      <c r="E873" s="125"/>
      <c r="F873" s="48"/>
      <c r="G873" s="4"/>
      <c r="H873" s="4"/>
      <c r="I873" s="95" t="str">
        <f>IF($C873="", "", IF(IFERROR(INDEX(Ingredients!$C$11:$C$310, MATCH($C873, Ingredients!$B$11:$B$310, 0)), "")="", "", IFERROR(INDEX(Ingredients!$C$11:$C$310, MATCH($C873, Ingredients!$B$11:$B$310, 0)), "")))</f>
        <v/>
      </c>
      <c r="J873" s="73" t="str">
        <f>IF($B873="", "", IF(IFERROR(INDEX(Meals!$C$11:$C$260, MATCH($B873, Meals!$B$11:$B$260, 0)), "")="", "", IFERROR(INDEX(Meals!$C$11:$C$260, MATCH($B873, Meals!$B$11:$B$260, 0)), "")))</f>
        <v/>
      </c>
      <c r="K873" s="4"/>
      <c r="L873" s="72" t="str">
        <f t="shared" si="202"/>
        <v/>
      </c>
      <c r="M873" s="73" t="str">
        <f t="shared" si="203"/>
        <v/>
      </c>
      <c r="N873" s="4"/>
      <c r="O873" s="78" t="str">
        <f t="shared" si="204"/>
        <v/>
      </c>
      <c r="P873" s="79" t="str">
        <f t="shared" si="205"/>
        <v/>
      </c>
      <c r="Q873" s="4"/>
      <c r="R873" s="90" t="str">
        <f t="shared" si="206"/>
        <v/>
      </c>
      <c r="S873" s="4"/>
      <c r="Y873" s="18" t="str">
        <f t="shared" si="207"/>
        <v/>
      </c>
      <c r="AA873" s="18" t="str">
        <f t="shared" si="198"/>
        <v/>
      </c>
      <c r="AB873" s="18" t="str">
        <f t="shared" si="199"/>
        <v/>
      </c>
      <c r="AC873" s="18" t="str">
        <f t="shared" si="208"/>
        <v/>
      </c>
      <c r="AD873" s="18" t="str">
        <f t="shared" si="208"/>
        <v/>
      </c>
      <c r="AE873" s="18" t="str">
        <f t="shared" si="209"/>
        <v/>
      </c>
      <c r="AG873" s="95" t="str">
        <f>IF($C873="", "", IF(IFERROR(INDEX(Ingredients!C$11:C$310, MATCH($C873, Ingredients!$B$11:$B$310, 0)), "")="", "", IFERROR(INDEX(Ingredients!C$11:C$310, MATCH($C873, Ingredients!$B$11:$B$310, 0)), "")))</f>
        <v/>
      </c>
      <c r="AH873" s="105" t="str">
        <f>IF($C873="", "", IF(IFERROR(INDEX(Ingredients!D$11:D$310, MATCH($C873, Ingredients!$B$11:$B$310, 0)), "")="", "", IFERROR(INDEX(Ingredients!D$11:D$310, MATCH($C873, Ingredients!$B$11:$B$310, 0)), "")))</f>
        <v/>
      </c>
      <c r="AI873" s="106" t="str">
        <f>IF($C873="", "", IF(IFERROR(INDEX(Ingredients!E$11:E$310, MATCH($C873, Ingredients!$B$11:$B$310, 0)), "")="", "", IFERROR(INDEX(Ingredients!E$11:E$310, MATCH($C873, Ingredients!$B$11:$B$310, 0)), "")))</f>
        <v/>
      </c>
      <c r="AJ873" s="108" t="str">
        <f>IF($C873="", "", IF(IFERROR(INDEX(Ingredients!F$11:F$310, MATCH($C873, Ingredients!$B$11:$B$310, 0)), "")="", "", IFERROR(INDEX(Ingredients!F$11:F$310, MATCH($C873, Ingredients!$B$11:$B$310, 0)), "")))</f>
        <v/>
      </c>
      <c r="AK873" s="106" t="str">
        <f>IF($C873="", "", IF(IFERROR(INDEX(Ingredients!G$11:G$310, MATCH($C873, Ingredients!$B$11:$B$310, 0)), "")="", "", IFERROR(INDEX(Ingredients!G$11:G$310, MATCH($C873, Ingredients!$B$11:$B$310, 0)), "")))</f>
        <v/>
      </c>
      <c r="AL873" s="79" t="str">
        <f>IF($C873="", "", IF(IFERROR(INDEX(Ingredients!H$11:H$310, MATCH($C873, Ingredients!$B$11:$B$310, 0)), "")="", "", IFERROR(INDEX(Ingredients!H$11:H$310, MATCH($C873, Ingredients!$B$11:$B$310, 0)), "")))</f>
        <v/>
      </c>
      <c r="AN873" s="83" t="str">
        <f t="shared" si="200"/>
        <v/>
      </c>
      <c r="AP873" s="114" t="str">
        <f t="shared" si="210"/>
        <v/>
      </c>
      <c r="AR873" s="117" t="str">
        <f>IF($C873="", "", IF(IFERROR(INDEX(Ingredients!$AI$11:$AI$310, MATCH($C873, Ingredients!$B$11:$B$310, 0)), "")="", "", IFERROR(INDEX(Ingredients!$AI$11:$AI$310, MATCH($C873, Ingredients!$B$11:$B$310, 0)), "")))</f>
        <v/>
      </c>
      <c r="AT873" s="120" t="str">
        <f t="shared" si="211"/>
        <v/>
      </c>
      <c r="AV873" s="90" t="str">
        <f t="shared" si="201"/>
        <v/>
      </c>
      <c r="AX873" s="90" t="str">
        <f>IF($AV873="", "", COUNTIF($AV$11:$AV$5010, "&lt;"&amp;$AV873)+1+COUNTIF($AV$11:$AV873, $AV873)-1)</f>
        <v/>
      </c>
      <c r="AZ873" s="111" t="str">
        <f>IF($B873="", "", SUMIF('Shopping List'!$AV$11:$AV$25, $B873, 'Shopping List'!$BN$11:$BN$25))</f>
        <v/>
      </c>
      <c r="BB873" s="117" t="str">
        <f t="shared" si="212"/>
        <v/>
      </c>
    </row>
    <row r="874" spans="1:54" x14ac:dyDescent="0.25">
      <c r="A874" s="4"/>
      <c r="B874" s="37"/>
      <c r="C874" s="124"/>
      <c r="D874" s="39"/>
      <c r="E874" s="125"/>
      <c r="F874" s="48"/>
      <c r="G874" s="4"/>
      <c r="H874" s="4"/>
      <c r="I874" s="95" t="str">
        <f>IF($C874="", "", IF(IFERROR(INDEX(Ingredients!$C$11:$C$310, MATCH($C874, Ingredients!$B$11:$B$310, 0)), "")="", "", IFERROR(INDEX(Ingredients!$C$11:$C$310, MATCH($C874, Ingredients!$B$11:$B$310, 0)), "")))</f>
        <v/>
      </c>
      <c r="J874" s="73" t="str">
        <f>IF($B874="", "", IF(IFERROR(INDEX(Meals!$C$11:$C$260, MATCH($B874, Meals!$B$11:$B$260, 0)), "")="", "", IFERROR(INDEX(Meals!$C$11:$C$260, MATCH($B874, Meals!$B$11:$B$260, 0)), "")))</f>
        <v/>
      </c>
      <c r="K874" s="4"/>
      <c r="L874" s="72" t="str">
        <f t="shared" si="202"/>
        <v/>
      </c>
      <c r="M874" s="73" t="str">
        <f t="shared" si="203"/>
        <v/>
      </c>
      <c r="N874" s="4"/>
      <c r="O874" s="78" t="str">
        <f t="shared" si="204"/>
        <v/>
      </c>
      <c r="P874" s="79" t="str">
        <f t="shared" si="205"/>
        <v/>
      </c>
      <c r="Q874" s="4"/>
      <c r="R874" s="90" t="str">
        <f t="shared" si="206"/>
        <v/>
      </c>
      <c r="S874" s="4"/>
      <c r="Y874" s="18" t="str">
        <f t="shared" si="207"/>
        <v/>
      </c>
      <c r="AA874" s="18" t="str">
        <f t="shared" si="198"/>
        <v/>
      </c>
      <c r="AB874" s="18" t="str">
        <f t="shared" si="199"/>
        <v/>
      </c>
      <c r="AC874" s="18" t="str">
        <f t="shared" si="208"/>
        <v/>
      </c>
      <c r="AD874" s="18" t="str">
        <f t="shared" si="208"/>
        <v/>
      </c>
      <c r="AE874" s="18" t="str">
        <f t="shared" si="209"/>
        <v/>
      </c>
      <c r="AG874" s="95" t="str">
        <f>IF($C874="", "", IF(IFERROR(INDEX(Ingredients!C$11:C$310, MATCH($C874, Ingredients!$B$11:$B$310, 0)), "")="", "", IFERROR(INDEX(Ingredients!C$11:C$310, MATCH($C874, Ingredients!$B$11:$B$310, 0)), "")))</f>
        <v/>
      </c>
      <c r="AH874" s="105" t="str">
        <f>IF($C874="", "", IF(IFERROR(INDEX(Ingredients!D$11:D$310, MATCH($C874, Ingredients!$B$11:$B$310, 0)), "")="", "", IFERROR(INDEX(Ingredients!D$11:D$310, MATCH($C874, Ingredients!$B$11:$B$310, 0)), "")))</f>
        <v/>
      </c>
      <c r="AI874" s="106" t="str">
        <f>IF($C874="", "", IF(IFERROR(INDEX(Ingredients!E$11:E$310, MATCH($C874, Ingredients!$B$11:$B$310, 0)), "")="", "", IFERROR(INDEX(Ingredients!E$11:E$310, MATCH($C874, Ingredients!$B$11:$B$310, 0)), "")))</f>
        <v/>
      </c>
      <c r="AJ874" s="108" t="str">
        <f>IF($C874="", "", IF(IFERROR(INDEX(Ingredients!F$11:F$310, MATCH($C874, Ingredients!$B$11:$B$310, 0)), "")="", "", IFERROR(INDEX(Ingredients!F$11:F$310, MATCH($C874, Ingredients!$B$11:$B$310, 0)), "")))</f>
        <v/>
      </c>
      <c r="AK874" s="106" t="str">
        <f>IF($C874="", "", IF(IFERROR(INDEX(Ingredients!G$11:G$310, MATCH($C874, Ingredients!$B$11:$B$310, 0)), "")="", "", IFERROR(INDEX(Ingredients!G$11:G$310, MATCH($C874, Ingredients!$B$11:$B$310, 0)), "")))</f>
        <v/>
      </c>
      <c r="AL874" s="79" t="str">
        <f>IF($C874="", "", IF(IFERROR(INDEX(Ingredients!H$11:H$310, MATCH($C874, Ingredients!$B$11:$B$310, 0)), "")="", "", IFERROR(INDEX(Ingredients!H$11:H$310, MATCH($C874, Ingredients!$B$11:$B$310, 0)), "")))</f>
        <v/>
      </c>
      <c r="AN874" s="83" t="str">
        <f t="shared" si="200"/>
        <v/>
      </c>
      <c r="AP874" s="114" t="str">
        <f t="shared" si="210"/>
        <v/>
      </c>
      <c r="AR874" s="117" t="str">
        <f>IF($C874="", "", IF(IFERROR(INDEX(Ingredients!$AI$11:$AI$310, MATCH($C874, Ingredients!$B$11:$B$310, 0)), "")="", "", IFERROR(INDEX(Ingredients!$AI$11:$AI$310, MATCH($C874, Ingredients!$B$11:$B$310, 0)), "")))</f>
        <v/>
      </c>
      <c r="AT874" s="120" t="str">
        <f t="shared" si="211"/>
        <v/>
      </c>
      <c r="AV874" s="90" t="str">
        <f t="shared" si="201"/>
        <v/>
      </c>
      <c r="AX874" s="90" t="str">
        <f>IF($AV874="", "", COUNTIF($AV$11:$AV$5010, "&lt;"&amp;$AV874)+1+COUNTIF($AV$11:$AV874, $AV874)-1)</f>
        <v/>
      </c>
      <c r="AZ874" s="111" t="str">
        <f>IF($B874="", "", SUMIF('Shopping List'!$AV$11:$AV$25, $B874, 'Shopping List'!$BN$11:$BN$25))</f>
        <v/>
      </c>
      <c r="BB874" s="117" t="str">
        <f t="shared" si="212"/>
        <v/>
      </c>
    </row>
    <row r="875" spans="1:54" x14ac:dyDescent="0.25">
      <c r="A875" s="4"/>
      <c r="B875" s="37"/>
      <c r="C875" s="124"/>
      <c r="D875" s="39"/>
      <c r="E875" s="125"/>
      <c r="F875" s="48"/>
      <c r="G875" s="4"/>
      <c r="H875" s="4"/>
      <c r="I875" s="95" t="str">
        <f>IF($C875="", "", IF(IFERROR(INDEX(Ingredients!$C$11:$C$310, MATCH($C875, Ingredients!$B$11:$B$310, 0)), "")="", "", IFERROR(INDEX(Ingredients!$C$11:$C$310, MATCH($C875, Ingredients!$B$11:$B$310, 0)), "")))</f>
        <v/>
      </c>
      <c r="J875" s="73" t="str">
        <f>IF($B875="", "", IF(IFERROR(INDEX(Meals!$C$11:$C$260, MATCH($B875, Meals!$B$11:$B$260, 0)), "")="", "", IFERROR(INDEX(Meals!$C$11:$C$260, MATCH($B875, Meals!$B$11:$B$260, 0)), "")))</f>
        <v/>
      </c>
      <c r="K875" s="4"/>
      <c r="L875" s="72" t="str">
        <f t="shared" si="202"/>
        <v/>
      </c>
      <c r="M875" s="73" t="str">
        <f t="shared" si="203"/>
        <v/>
      </c>
      <c r="N875" s="4"/>
      <c r="O875" s="78" t="str">
        <f t="shared" si="204"/>
        <v/>
      </c>
      <c r="P875" s="79" t="str">
        <f t="shared" si="205"/>
        <v/>
      </c>
      <c r="Q875" s="4"/>
      <c r="R875" s="90" t="str">
        <f t="shared" si="206"/>
        <v/>
      </c>
      <c r="S875" s="4"/>
      <c r="Y875" s="18" t="str">
        <f t="shared" si="207"/>
        <v/>
      </c>
      <c r="AA875" s="18" t="str">
        <f t="shared" si="198"/>
        <v/>
      </c>
      <c r="AB875" s="18" t="str">
        <f t="shared" si="199"/>
        <v/>
      </c>
      <c r="AC875" s="18" t="str">
        <f t="shared" si="208"/>
        <v/>
      </c>
      <c r="AD875" s="18" t="str">
        <f t="shared" si="208"/>
        <v/>
      </c>
      <c r="AE875" s="18" t="str">
        <f t="shared" si="209"/>
        <v/>
      </c>
      <c r="AG875" s="95" t="str">
        <f>IF($C875="", "", IF(IFERROR(INDEX(Ingredients!C$11:C$310, MATCH($C875, Ingredients!$B$11:$B$310, 0)), "")="", "", IFERROR(INDEX(Ingredients!C$11:C$310, MATCH($C875, Ingredients!$B$11:$B$310, 0)), "")))</f>
        <v/>
      </c>
      <c r="AH875" s="105" t="str">
        <f>IF($C875="", "", IF(IFERROR(INDEX(Ingredients!D$11:D$310, MATCH($C875, Ingredients!$B$11:$B$310, 0)), "")="", "", IFERROR(INDEX(Ingredients!D$11:D$310, MATCH($C875, Ingredients!$B$11:$B$310, 0)), "")))</f>
        <v/>
      </c>
      <c r="AI875" s="106" t="str">
        <f>IF($C875="", "", IF(IFERROR(INDEX(Ingredients!E$11:E$310, MATCH($C875, Ingredients!$B$11:$B$310, 0)), "")="", "", IFERROR(INDEX(Ingredients!E$11:E$310, MATCH($C875, Ingredients!$B$11:$B$310, 0)), "")))</f>
        <v/>
      </c>
      <c r="AJ875" s="108" t="str">
        <f>IF($C875="", "", IF(IFERROR(INDEX(Ingredients!F$11:F$310, MATCH($C875, Ingredients!$B$11:$B$310, 0)), "")="", "", IFERROR(INDEX(Ingredients!F$11:F$310, MATCH($C875, Ingredients!$B$11:$B$310, 0)), "")))</f>
        <v/>
      </c>
      <c r="AK875" s="106" t="str">
        <f>IF($C875="", "", IF(IFERROR(INDEX(Ingredients!G$11:G$310, MATCH($C875, Ingredients!$B$11:$B$310, 0)), "")="", "", IFERROR(INDEX(Ingredients!G$11:G$310, MATCH($C875, Ingredients!$B$11:$B$310, 0)), "")))</f>
        <v/>
      </c>
      <c r="AL875" s="79" t="str">
        <f>IF($C875="", "", IF(IFERROR(INDEX(Ingredients!H$11:H$310, MATCH($C875, Ingredients!$B$11:$B$310, 0)), "")="", "", IFERROR(INDEX(Ingredients!H$11:H$310, MATCH($C875, Ingredients!$B$11:$B$310, 0)), "")))</f>
        <v/>
      </c>
      <c r="AN875" s="83" t="str">
        <f t="shared" si="200"/>
        <v/>
      </c>
      <c r="AP875" s="114" t="str">
        <f t="shared" si="210"/>
        <v/>
      </c>
      <c r="AR875" s="117" t="str">
        <f>IF($C875="", "", IF(IFERROR(INDEX(Ingredients!$AI$11:$AI$310, MATCH($C875, Ingredients!$B$11:$B$310, 0)), "")="", "", IFERROR(INDEX(Ingredients!$AI$11:$AI$310, MATCH($C875, Ingredients!$B$11:$B$310, 0)), "")))</f>
        <v/>
      </c>
      <c r="AT875" s="120" t="str">
        <f t="shared" si="211"/>
        <v/>
      </c>
      <c r="AV875" s="90" t="str">
        <f t="shared" si="201"/>
        <v/>
      </c>
      <c r="AX875" s="90" t="str">
        <f>IF($AV875="", "", COUNTIF($AV$11:$AV$5010, "&lt;"&amp;$AV875)+1+COUNTIF($AV$11:$AV875, $AV875)-1)</f>
        <v/>
      </c>
      <c r="AZ875" s="111" t="str">
        <f>IF($B875="", "", SUMIF('Shopping List'!$AV$11:$AV$25, $B875, 'Shopping List'!$BN$11:$BN$25))</f>
        <v/>
      </c>
      <c r="BB875" s="117" t="str">
        <f t="shared" si="212"/>
        <v/>
      </c>
    </row>
    <row r="876" spans="1:54" x14ac:dyDescent="0.25">
      <c r="A876" s="4"/>
      <c r="B876" s="37"/>
      <c r="C876" s="124"/>
      <c r="D876" s="39"/>
      <c r="E876" s="125"/>
      <c r="F876" s="48"/>
      <c r="G876" s="4"/>
      <c r="H876" s="4"/>
      <c r="I876" s="95" t="str">
        <f>IF($C876="", "", IF(IFERROR(INDEX(Ingredients!$C$11:$C$310, MATCH($C876, Ingredients!$B$11:$B$310, 0)), "")="", "", IFERROR(INDEX(Ingredients!$C$11:$C$310, MATCH($C876, Ingredients!$B$11:$B$310, 0)), "")))</f>
        <v/>
      </c>
      <c r="J876" s="73" t="str">
        <f>IF($B876="", "", IF(IFERROR(INDEX(Meals!$C$11:$C$260, MATCH($B876, Meals!$B$11:$B$260, 0)), "")="", "", IFERROR(INDEX(Meals!$C$11:$C$260, MATCH($B876, Meals!$B$11:$B$260, 0)), "")))</f>
        <v/>
      </c>
      <c r="K876" s="4"/>
      <c r="L876" s="72" t="str">
        <f t="shared" si="202"/>
        <v/>
      </c>
      <c r="M876" s="73" t="str">
        <f t="shared" si="203"/>
        <v/>
      </c>
      <c r="N876" s="4"/>
      <c r="O876" s="78" t="str">
        <f t="shared" si="204"/>
        <v/>
      </c>
      <c r="P876" s="79" t="str">
        <f t="shared" si="205"/>
        <v/>
      </c>
      <c r="Q876" s="4"/>
      <c r="R876" s="90" t="str">
        <f t="shared" si="206"/>
        <v/>
      </c>
      <c r="S876" s="4"/>
      <c r="Y876" s="18" t="str">
        <f t="shared" si="207"/>
        <v/>
      </c>
      <c r="AA876" s="18" t="str">
        <f t="shared" si="198"/>
        <v/>
      </c>
      <c r="AB876" s="18" t="str">
        <f t="shared" si="199"/>
        <v/>
      </c>
      <c r="AC876" s="18" t="str">
        <f t="shared" si="208"/>
        <v/>
      </c>
      <c r="AD876" s="18" t="str">
        <f t="shared" si="208"/>
        <v/>
      </c>
      <c r="AE876" s="18" t="str">
        <f t="shared" si="209"/>
        <v/>
      </c>
      <c r="AG876" s="95" t="str">
        <f>IF($C876="", "", IF(IFERROR(INDEX(Ingredients!C$11:C$310, MATCH($C876, Ingredients!$B$11:$B$310, 0)), "")="", "", IFERROR(INDEX(Ingredients!C$11:C$310, MATCH($C876, Ingredients!$B$11:$B$310, 0)), "")))</f>
        <v/>
      </c>
      <c r="AH876" s="105" t="str">
        <f>IF($C876="", "", IF(IFERROR(INDEX(Ingredients!D$11:D$310, MATCH($C876, Ingredients!$B$11:$B$310, 0)), "")="", "", IFERROR(INDEX(Ingredients!D$11:D$310, MATCH($C876, Ingredients!$B$11:$B$310, 0)), "")))</f>
        <v/>
      </c>
      <c r="AI876" s="106" t="str">
        <f>IF($C876="", "", IF(IFERROR(INDEX(Ingredients!E$11:E$310, MATCH($C876, Ingredients!$B$11:$B$310, 0)), "")="", "", IFERROR(INDEX(Ingredients!E$11:E$310, MATCH($C876, Ingredients!$B$11:$B$310, 0)), "")))</f>
        <v/>
      </c>
      <c r="AJ876" s="108" t="str">
        <f>IF($C876="", "", IF(IFERROR(INDEX(Ingredients!F$11:F$310, MATCH($C876, Ingredients!$B$11:$B$310, 0)), "")="", "", IFERROR(INDEX(Ingredients!F$11:F$310, MATCH($C876, Ingredients!$B$11:$B$310, 0)), "")))</f>
        <v/>
      </c>
      <c r="AK876" s="106" t="str">
        <f>IF($C876="", "", IF(IFERROR(INDEX(Ingredients!G$11:G$310, MATCH($C876, Ingredients!$B$11:$B$310, 0)), "")="", "", IFERROR(INDEX(Ingredients!G$11:G$310, MATCH($C876, Ingredients!$B$11:$B$310, 0)), "")))</f>
        <v/>
      </c>
      <c r="AL876" s="79" t="str">
        <f>IF($C876="", "", IF(IFERROR(INDEX(Ingredients!H$11:H$310, MATCH($C876, Ingredients!$B$11:$B$310, 0)), "")="", "", IFERROR(INDEX(Ingredients!H$11:H$310, MATCH($C876, Ingredients!$B$11:$B$310, 0)), "")))</f>
        <v/>
      </c>
      <c r="AN876" s="83" t="str">
        <f t="shared" si="200"/>
        <v/>
      </c>
      <c r="AP876" s="114" t="str">
        <f t="shared" si="210"/>
        <v/>
      </c>
      <c r="AR876" s="117" t="str">
        <f>IF($C876="", "", IF(IFERROR(INDEX(Ingredients!$AI$11:$AI$310, MATCH($C876, Ingredients!$B$11:$B$310, 0)), "")="", "", IFERROR(INDEX(Ingredients!$AI$11:$AI$310, MATCH($C876, Ingredients!$B$11:$B$310, 0)), "")))</f>
        <v/>
      </c>
      <c r="AT876" s="120" t="str">
        <f t="shared" si="211"/>
        <v/>
      </c>
      <c r="AV876" s="90" t="str">
        <f t="shared" si="201"/>
        <v/>
      </c>
      <c r="AX876" s="90" t="str">
        <f>IF($AV876="", "", COUNTIF($AV$11:$AV$5010, "&lt;"&amp;$AV876)+1+COUNTIF($AV$11:$AV876, $AV876)-1)</f>
        <v/>
      </c>
      <c r="AZ876" s="111" t="str">
        <f>IF($B876="", "", SUMIF('Shopping List'!$AV$11:$AV$25, $B876, 'Shopping List'!$BN$11:$BN$25))</f>
        <v/>
      </c>
      <c r="BB876" s="117" t="str">
        <f t="shared" si="212"/>
        <v/>
      </c>
    </row>
    <row r="877" spans="1:54" x14ac:dyDescent="0.25">
      <c r="A877" s="4"/>
      <c r="B877" s="37"/>
      <c r="C877" s="124"/>
      <c r="D877" s="39"/>
      <c r="E877" s="125"/>
      <c r="F877" s="48"/>
      <c r="G877" s="4"/>
      <c r="H877" s="4"/>
      <c r="I877" s="95" t="str">
        <f>IF($C877="", "", IF(IFERROR(INDEX(Ingredients!$C$11:$C$310, MATCH($C877, Ingredients!$B$11:$B$310, 0)), "")="", "", IFERROR(INDEX(Ingredients!$C$11:$C$310, MATCH($C877, Ingredients!$B$11:$B$310, 0)), "")))</f>
        <v/>
      </c>
      <c r="J877" s="73" t="str">
        <f>IF($B877="", "", IF(IFERROR(INDEX(Meals!$C$11:$C$260, MATCH($B877, Meals!$B$11:$B$260, 0)), "")="", "", IFERROR(INDEX(Meals!$C$11:$C$260, MATCH($B877, Meals!$B$11:$B$260, 0)), "")))</f>
        <v/>
      </c>
      <c r="K877" s="4"/>
      <c r="L877" s="72" t="str">
        <f t="shared" si="202"/>
        <v/>
      </c>
      <c r="M877" s="73" t="str">
        <f t="shared" si="203"/>
        <v/>
      </c>
      <c r="N877" s="4"/>
      <c r="O877" s="78" t="str">
        <f t="shared" si="204"/>
        <v/>
      </c>
      <c r="P877" s="79" t="str">
        <f t="shared" si="205"/>
        <v/>
      </c>
      <c r="Q877" s="4"/>
      <c r="R877" s="90" t="str">
        <f t="shared" si="206"/>
        <v/>
      </c>
      <c r="S877" s="4"/>
      <c r="Y877" s="18" t="str">
        <f t="shared" si="207"/>
        <v/>
      </c>
      <c r="AA877" s="18" t="str">
        <f t="shared" si="198"/>
        <v/>
      </c>
      <c r="AB877" s="18" t="str">
        <f t="shared" si="199"/>
        <v/>
      </c>
      <c r="AC877" s="18" t="str">
        <f t="shared" si="208"/>
        <v/>
      </c>
      <c r="AD877" s="18" t="str">
        <f t="shared" si="208"/>
        <v/>
      </c>
      <c r="AE877" s="18" t="str">
        <f t="shared" si="209"/>
        <v/>
      </c>
      <c r="AG877" s="95" t="str">
        <f>IF($C877="", "", IF(IFERROR(INDEX(Ingredients!C$11:C$310, MATCH($C877, Ingredients!$B$11:$B$310, 0)), "")="", "", IFERROR(INDEX(Ingredients!C$11:C$310, MATCH($C877, Ingredients!$B$11:$B$310, 0)), "")))</f>
        <v/>
      </c>
      <c r="AH877" s="105" t="str">
        <f>IF($C877="", "", IF(IFERROR(INDEX(Ingredients!D$11:D$310, MATCH($C877, Ingredients!$B$11:$B$310, 0)), "")="", "", IFERROR(INDEX(Ingredients!D$11:D$310, MATCH($C877, Ingredients!$B$11:$B$310, 0)), "")))</f>
        <v/>
      </c>
      <c r="AI877" s="106" t="str">
        <f>IF($C877="", "", IF(IFERROR(INDEX(Ingredients!E$11:E$310, MATCH($C877, Ingredients!$B$11:$B$310, 0)), "")="", "", IFERROR(INDEX(Ingredients!E$11:E$310, MATCH($C877, Ingredients!$B$11:$B$310, 0)), "")))</f>
        <v/>
      </c>
      <c r="AJ877" s="108" t="str">
        <f>IF($C877="", "", IF(IFERROR(INDEX(Ingredients!F$11:F$310, MATCH($C877, Ingredients!$B$11:$B$310, 0)), "")="", "", IFERROR(INDEX(Ingredients!F$11:F$310, MATCH($C877, Ingredients!$B$11:$B$310, 0)), "")))</f>
        <v/>
      </c>
      <c r="AK877" s="106" t="str">
        <f>IF($C877="", "", IF(IFERROR(INDEX(Ingredients!G$11:G$310, MATCH($C877, Ingredients!$B$11:$B$310, 0)), "")="", "", IFERROR(INDEX(Ingredients!G$11:G$310, MATCH($C877, Ingredients!$B$11:$B$310, 0)), "")))</f>
        <v/>
      </c>
      <c r="AL877" s="79" t="str">
        <f>IF($C877="", "", IF(IFERROR(INDEX(Ingredients!H$11:H$310, MATCH($C877, Ingredients!$B$11:$B$310, 0)), "")="", "", IFERROR(INDEX(Ingredients!H$11:H$310, MATCH($C877, Ingredients!$B$11:$B$310, 0)), "")))</f>
        <v/>
      </c>
      <c r="AN877" s="83" t="str">
        <f t="shared" si="200"/>
        <v/>
      </c>
      <c r="AP877" s="114" t="str">
        <f t="shared" si="210"/>
        <v/>
      </c>
      <c r="AR877" s="117" t="str">
        <f>IF($C877="", "", IF(IFERROR(INDEX(Ingredients!$AI$11:$AI$310, MATCH($C877, Ingredients!$B$11:$B$310, 0)), "")="", "", IFERROR(INDEX(Ingredients!$AI$11:$AI$310, MATCH($C877, Ingredients!$B$11:$B$310, 0)), "")))</f>
        <v/>
      </c>
      <c r="AT877" s="120" t="str">
        <f t="shared" si="211"/>
        <v/>
      </c>
      <c r="AV877" s="90" t="str">
        <f t="shared" si="201"/>
        <v/>
      </c>
      <c r="AX877" s="90" t="str">
        <f>IF($AV877="", "", COUNTIF($AV$11:$AV$5010, "&lt;"&amp;$AV877)+1+COUNTIF($AV$11:$AV877, $AV877)-1)</f>
        <v/>
      </c>
      <c r="AZ877" s="111" t="str">
        <f>IF($B877="", "", SUMIF('Shopping List'!$AV$11:$AV$25, $B877, 'Shopping List'!$BN$11:$BN$25))</f>
        <v/>
      </c>
      <c r="BB877" s="117" t="str">
        <f t="shared" si="212"/>
        <v/>
      </c>
    </row>
    <row r="878" spans="1:54" x14ac:dyDescent="0.25">
      <c r="A878" s="4"/>
      <c r="B878" s="37"/>
      <c r="C878" s="124"/>
      <c r="D878" s="39"/>
      <c r="E878" s="125"/>
      <c r="F878" s="48"/>
      <c r="G878" s="4"/>
      <c r="H878" s="4"/>
      <c r="I878" s="95" t="str">
        <f>IF($C878="", "", IF(IFERROR(INDEX(Ingredients!$C$11:$C$310, MATCH($C878, Ingredients!$B$11:$B$310, 0)), "")="", "", IFERROR(INDEX(Ingredients!$C$11:$C$310, MATCH($C878, Ingredients!$B$11:$B$310, 0)), "")))</f>
        <v/>
      </c>
      <c r="J878" s="73" t="str">
        <f>IF($B878="", "", IF(IFERROR(INDEX(Meals!$C$11:$C$260, MATCH($B878, Meals!$B$11:$B$260, 0)), "")="", "", IFERROR(INDEX(Meals!$C$11:$C$260, MATCH($B878, Meals!$B$11:$B$260, 0)), "")))</f>
        <v/>
      </c>
      <c r="K878" s="4"/>
      <c r="L878" s="72" t="str">
        <f t="shared" si="202"/>
        <v/>
      </c>
      <c r="M878" s="73" t="str">
        <f t="shared" si="203"/>
        <v/>
      </c>
      <c r="N878" s="4"/>
      <c r="O878" s="78" t="str">
        <f t="shared" si="204"/>
        <v/>
      </c>
      <c r="P878" s="79" t="str">
        <f t="shared" si="205"/>
        <v/>
      </c>
      <c r="Q878" s="4"/>
      <c r="R878" s="90" t="str">
        <f t="shared" si="206"/>
        <v/>
      </c>
      <c r="S878" s="4"/>
      <c r="Y878" s="18" t="str">
        <f t="shared" si="207"/>
        <v/>
      </c>
      <c r="AA878" s="18" t="str">
        <f t="shared" si="198"/>
        <v/>
      </c>
      <c r="AB878" s="18" t="str">
        <f t="shared" si="199"/>
        <v/>
      </c>
      <c r="AC878" s="18" t="str">
        <f t="shared" si="208"/>
        <v/>
      </c>
      <c r="AD878" s="18" t="str">
        <f t="shared" si="208"/>
        <v/>
      </c>
      <c r="AE878" s="18" t="str">
        <f t="shared" si="209"/>
        <v/>
      </c>
      <c r="AG878" s="95" t="str">
        <f>IF($C878="", "", IF(IFERROR(INDEX(Ingredients!C$11:C$310, MATCH($C878, Ingredients!$B$11:$B$310, 0)), "")="", "", IFERROR(INDEX(Ingredients!C$11:C$310, MATCH($C878, Ingredients!$B$11:$B$310, 0)), "")))</f>
        <v/>
      </c>
      <c r="AH878" s="105" t="str">
        <f>IF($C878="", "", IF(IFERROR(INDEX(Ingredients!D$11:D$310, MATCH($C878, Ingredients!$B$11:$B$310, 0)), "")="", "", IFERROR(INDEX(Ingredients!D$11:D$310, MATCH($C878, Ingredients!$B$11:$B$310, 0)), "")))</f>
        <v/>
      </c>
      <c r="AI878" s="106" t="str">
        <f>IF($C878="", "", IF(IFERROR(INDEX(Ingredients!E$11:E$310, MATCH($C878, Ingredients!$B$11:$B$310, 0)), "")="", "", IFERROR(INDEX(Ingredients!E$11:E$310, MATCH($C878, Ingredients!$B$11:$B$310, 0)), "")))</f>
        <v/>
      </c>
      <c r="AJ878" s="108" t="str">
        <f>IF($C878="", "", IF(IFERROR(INDEX(Ingredients!F$11:F$310, MATCH($C878, Ingredients!$B$11:$B$310, 0)), "")="", "", IFERROR(INDEX(Ingredients!F$11:F$310, MATCH($C878, Ingredients!$B$11:$B$310, 0)), "")))</f>
        <v/>
      </c>
      <c r="AK878" s="106" t="str">
        <f>IF($C878="", "", IF(IFERROR(INDEX(Ingredients!G$11:G$310, MATCH($C878, Ingredients!$B$11:$B$310, 0)), "")="", "", IFERROR(INDEX(Ingredients!G$11:G$310, MATCH($C878, Ingredients!$B$11:$B$310, 0)), "")))</f>
        <v/>
      </c>
      <c r="AL878" s="79" t="str">
        <f>IF($C878="", "", IF(IFERROR(INDEX(Ingredients!H$11:H$310, MATCH($C878, Ingredients!$B$11:$B$310, 0)), "")="", "", IFERROR(INDEX(Ingredients!H$11:H$310, MATCH($C878, Ingredients!$B$11:$B$310, 0)), "")))</f>
        <v/>
      </c>
      <c r="AN878" s="83" t="str">
        <f t="shared" si="200"/>
        <v/>
      </c>
      <c r="AP878" s="114" t="str">
        <f t="shared" si="210"/>
        <v/>
      </c>
      <c r="AR878" s="117" t="str">
        <f>IF($C878="", "", IF(IFERROR(INDEX(Ingredients!$AI$11:$AI$310, MATCH($C878, Ingredients!$B$11:$B$310, 0)), "")="", "", IFERROR(INDEX(Ingredients!$AI$11:$AI$310, MATCH($C878, Ingredients!$B$11:$B$310, 0)), "")))</f>
        <v/>
      </c>
      <c r="AT878" s="120" t="str">
        <f t="shared" si="211"/>
        <v/>
      </c>
      <c r="AV878" s="90" t="str">
        <f t="shared" si="201"/>
        <v/>
      </c>
      <c r="AX878" s="90" t="str">
        <f>IF($AV878="", "", COUNTIF($AV$11:$AV$5010, "&lt;"&amp;$AV878)+1+COUNTIF($AV$11:$AV878, $AV878)-1)</f>
        <v/>
      </c>
      <c r="AZ878" s="111" t="str">
        <f>IF($B878="", "", SUMIF('Shopping List'!$AV$11:$AV$25, $B878, 'Shopping List'!$BN$11:$BN$25))</f>
        <v/>
      </c>
      <c r="BB878" s="117" t="str">
        <f t="shared" si="212"/>
        <v/>
      </c>
    </row>
    <row r="879" spans="1:54" x14ac:dyDescent="0.25">
      <c r="A879" s="4"/>
      <c r="B879" s="37"/>
      <c r="C879" s="124"/>
      <c r="D879" s="39"/>
      <c r="E879" s="125"/>
      <c r="F879" s="48"/>
      <c r="G879" s="4"/>
      <c r="H879" s="4"/>
      <c r="I879" s="95" t="str">
        <f>IF($C879="", "", IF(IFERROR(INDEX(Ingredients!$C$11:$C$310, MATCH($C879, Ingredients!$B$11:$B$310, 0)), "")="", "", IFERROR(INDEX(Ingredients!$C$11:$C$310, MATCH($C879, Ingredients!$B$11:$B$310, 0)), "")))</f>
        <v/>
      </c>
      <c r="J879" s="73" t="str">
        <f>IF($B879="", "", IF(IFERROR(INDEX(Meals!$C$11:$C$260, MATCH($B879, Meals!$B$11:$B$260, 0)), "")="", "", IFERROR(INDEX(Meals!$C$11:$C$260, MATCH($B879, Meals!$B$11:$B$260, 0)), "")))</f>
        <v/>
      </c>
      <c r="K879" s="4"/>
      <c r="L879" s="72" t="str">
        <f t="shared" si="202"/>
        <v/>
      </c>
      <c r="M879" s="73" t="str">
        <f t="shared" si="203"/>
        <v/>
      </c>
      <c r="N879" s="4"/>
      <c r="O879" s="78" t="str">
        <f t="shared" si="204"/>
        <v/>
      </c>
      <c r="P879" s="79" t="str">
        <f t="shared" si="205"/>
        <v/>
      </c>
      <c r="Q879" s="4"/>
      <c r="R879" s="90" t="str">
        <f t="shared" si="206"/>
        <v/>
      </c>
      <c r="S879" s="4"/>
      <c r="Y879" s="18" t="str">
        <f t="shared" si="207"/>
        <v/>
      </c>
      <c r="AA879" s="18" t="str">
        <f t="shared" si="198"/>
        <v/>
      </c>
      <c r="AB879" s="18" t="str">
        <f t="shared" si="199"/>
        <v/>
      </c>
      <c r="AC879" s="18" t="str">
        <f t="shared" si="208"/>
        <v/>
      </c>
      <c r="AD879" s="18" t="str">
        <f t="shared" si="208"/>
        <v/>
      </c>
      <c r="AE879" s="18" t="str">
        <f t="shared" si="209"/>
        <v/>
      </c>
      <c r="AG879" s="95" t="str">
        <f>IF($C879="", "", IF(IFERROR(INDEX(Ingredients!C$11:C$310, MATCH($C879, Ingredients!$B$11:$B$310, 0)), "")="", "", IFERROR(INDEX(Ingredients!C$11:C$310, MATCH($C879, Ingredients!$B$11:$B$310, 0)), "")))</f>
        <v/>
      </c>
      <c r="AH879" s="105" t="str">
        <f>IF($C879="", "", IF(IFERROR(INDEX(Ingredients!D$11:D$310, MATCH($C879, Ingredients!$B$11:$B$310, 0)), "")="", "", IFERROR(INDEX(Ingredients!D$11:D$310, MATCH($C879, Ingredients!$B$11:$B$310, 0)), "")))</f>
        <v/>
      </c>
      <c r="AI879" s="106" t="str">
        <f>IF($C879="", "", IF(IFERROR(INDEX(Ingredients!E$11:E$310, MATCH($C879, Ingredients!$B$11:$B$310, 0)), "")="", "", IFERROR(INDEX(Ingredients!E$11:E$310, MATCH($C879, Ingredients!$B$11:$B$310, 0)), "")))</f>
        <v/>
      </c>
      <c r="AJ879" s="108" t="str">
        <f>IF($C879="", "", IF(IFERROR(INDEX(Ingredients!F$11:F$310, MATCH($C879, Ingredients!$B$11:$B$310, 0)), "")="", "", IFERROR(INDEX(Ingredients!F$11:F$310, MATCH($C879, Ingredients!$B$11:$B$310, 0)), "")))</f>
        <v/>
      </c>
      <c r="AK879" s="106" t="str">
        <f>IF($C879="", "", IF(IFERROR(INDEX(Ingredients!G$11:G$310, MATCH($C879, Ingredients!$B$11:$B$310, 0)), "")="", "", IFERROR(INDEX(Ingredients!G$11:G$310, MATCH($C879, Ingredients!$B$11:$B$310, 0)), "")))</f>
        <v/>
      </c>
      <c r="AL879" s="79" t="str">
        <f>IF($C879="", "", IF(IFERROR(INDEX(Ingredients!H$11:H$310, MATCH($C879, Ingredients!$B$11:$B$310, 0)), "")="", "", IFERROR(INDEX(Ingredients!H$11:H$310, MATCH($C879, Ingredients!$B$11:$B$310, 0)), "")))</f>
        <v/>
      </c>
      <c r="AN879" s="83" t="str">
        <f t="shared" si="200"/>
        <v/>
      </c>
      <c r="AP879" s="114" t="str">
        <f t="shared" si="210"/>
        <v/>
      </c>
      <c r="AR879" s="117" t="str">
        <f>IF($C879="", "", IF(IFERROR(INDEX(Ingredients!$AI$11:$AI$310, MATCH($C879, Ingredients!$B$11:$B$310, 0)), "")="", "", IFERROR(INDEX(Ingredients!$AI$11:$AI$310, MATCH($C879, Ingredients!$B$11:$B$310, 0)), "")))</f>
        <v/>
      </c>
      <c r="AT879" s="120" t="str">
        <f t="shared" si="211"/>
        <v/>
      </c>
      <c r="AV879" s="90" t="str">
        <f t="shared" si="201"/>
        <v/>
      </c>
      <c r="AX879" s="90" t="str">
        <f>IF($AV879="", "", COUNTIF($AV$11:$AV$5010, "&lt;"&amp;$AV879)+1+COUNTIF($AV$11:$AV879, $AV879)-1)</f>
        <v/>
      </c>
      <c r="AZ879" s="111" t="str">
        <f>IF($B879="", "", SUMIF('Shopping List'!$AV$11:$AV$25, $B879, 'Shopping List'!$BN$11:$BN$25))</f>
        <v/>
      </c>
      <c r="BB879" s="117" t="str">
        <f t="shared" si="212"/>
        <v/>
      </c>
    </row>
    <row r="880" spans="1:54" x14ac:dyDescent="0.25">
      <c r="A880" s="4"/>
      <c r="B880" s="37"/>
      <c r="C880" s="124"/>
      <c r="D880" s="39"/>
      <c r="E880" s="125"/>
      <c r="F880" s="48"/>
      <c r="G880" s="4"/>
      <c r="H880" s="4"/>
      <c r="I880" s="95" t="str">
        <f>IF($C880="", "", IF(IFERROR(INDEX(Ingredients!$C$11:$C$310, MATCH($C880, Ingredients!$B$11:$B$310, 0)), "")="", "", IFERROR(INDEX(Ingredients!$C$11:$C$310, MATCH($C880, Ingredients!$B$11:$B$310, 0)), "")))</f>
        <v/>
      </c>
      <c r="J880" s="73" t="str">
        <f>IF($B880="", "", IF(IFERROR(INDEX(Meals!$C$11:$C$260, MATCH($B880, Meals!$B$11:$B$260, 0)), "")="", "", IFERROR(INDEX(Meals!$C$11:$C$260, MATCH($B880, Meals!$B$11:$B$260, 0)), "")))</f>
        <v/>
      </c>
      <c r="K880" s="4"/>
      <c r="L880" s="72" t="str">
        <f t="shared" si="202"/>
        <v/>
      </c>
      <c r="M880" s="73" t="str">
        <f t="shared" si="203"/>
        <v/>
      </c>
      <c r="N880" s="4"/>
      <c r="O880" s="78" t="str">
        <f t="shared" si="204"/>
        <v/>
      </c>
      <c r="P880" s="79" t="str">
        <f t="shared" si="205"/>
        <v/>
      </c>
      <c r="Q880" s="4"/>
      <c r="R880" s="90" t="str">
        <f t="shared" si="206"/>
        <v/>
      </c>
      <c r="S880" s="4"/>
      <c r="Y880" s="18" t="str">
        <f t="shared" si="207"/>
        <v/>
      </c>
      <c r="AA880" s="18" t="str">
        <f t="shared" si="198"/>
        <v/>
      </c>
      <c r="AB880" s="18" t="str">
        <f t="shared" si="199"/>
        <v/>
      </c>
      <c r="AC880" s="18" t="str">
        <f t="shared" si="208"/>
        <v/>
      </c>
      <c r="AD880" s="18" t="str">
        <f t="shared" si="208"/>
        <v/>
      </c>
      <c r="AE880" s="18" t="str">
        <f t="shared" si="209"/>
        <v/>
      </c>
      <c r="AG880" s="95" t="str">
        <f>IF($C880="", "", IF(IFERROR(INDEX(Ingredients!C$11:C$310, MATCH($C880, Ingredients!$B$11:$B$310, 0)), "")="", "", IFERROR(INDEX(Ingredients!C$11:C$310, MATCH($C880, Ingredients!$B$11:$B$310, 0)), "")))</f>
        <v/>
      </c>
      <c r="AH880" s="105" t="str">
        <f>IF($C880="", "", IF(IFERROR(INDEX(Ingredients!D$11:D$310, MATCH($C880, Ingredients!$B$11:$B$310, 0)), "")="", "", IFERROR(INDEX(Ingredients!D$11:D$310, MATCH($C880, Ingredients!$B$11:$B$310, 0)), "")))</f>
        <v/>
      </c>
      <c r="AI880" s="106" t="str">
        <f>IF($C880="", "", IF(IFERROR(INDEX(Ingredients!E$11:E$310, MATCH($C880, Ingredients!$B$11:$B$310, 0)), "")="", "", IFERROR(INDEX(Ingredients!E$11:E$310, MATCH($C880, Ingredients!$B$11:$B$310, 0)), "")))</f>
        <v/>
      </c>
      <c r="AJ880" s="108" t="str">
        <f>IF($C880="", "", IF(IFERROR(INDEX(Ingredients!F$11:F$310, MATCH($C880, Ingredients!$B$11:$B$310, 0)), "")="", "", IFERROR(INDEX(Ingredients!F$11:F$310, MATCH($C880, Ingredients!$B$11:$B$310, 0)), "")))</f>
        <v/>
      </c>
      <c r="AK880" s="106" t="str">
        <f>IF($C880="", "", IF(IFERROR(INDEX(Ingredients!G$11:G$310, MATCH($C880, Ingredients!$B$11:$B$310, 0)), "")="", "", IFERROR(INDEX(Ingredients!G$11:G$310, MATCH($C880, Ingredients!$B$11:$B$310, 0)), "")))</f>
        <v/>
      </c>
      <c r="AL880" s="79" t="str">
        <f>IF($C880="", "", IF(IFERROR(INDEX(Ingredients!H$11:H$310, MATCH($C880, Ingredients!$B$11:$B$310, 0)), "")="", "", IFERROR(INDEX(Ingredients!H$11:H$310, MATCH($C880, Ingredients!$B$11:$B$310, 0)), "")))</f>
        <v/>
      </c>
      <c r="AN880" s="83" t="str">
        <f t="shared" si="200"/>
        <v/>
      </c>
      <c r="AP880" s="114" t="str">
        <f t="shared" si="210"/>
        <v/>
      </c>
      <c r="AR880" s="117" t="str">
        <f>IF($C880="", "", IF(IFERROR(INDEX(Ingredients!$AI$11:$AI$310, MATCH($C880, Ingredients!$B$11:$B$310, 0)), "")="", "", IFERROR(INDEX(Ingredients!$AI$11:$AI$310, MATCH($C880, Ingredients!$B$11:$B$310, 0)), "")))</f>
        <v/>
      </c>
      <c r="AT880" s="120" t="str">
        <f t="shared" si="211"/>
        <v/>
      </c>
      <c r="AV880" s="90" t="str">
        <f t="shared" si="201"/>
        <v/>
      </c>
      <c r="AX880" s="90" t="str">
        <f>IF($AV880="", "", COUNTIF($AV$11:$AV$5010, "&lt;"&amp;$AV880)+1+COUNTIF($AV$11:$AV880, $AV880)-1)</f>
        <v/>
      </c>
      <c r="AZ880" s="111" t="str">
        <f>IF($B880="", "", SUMIF('Shopping List'!$AV$11:$AV$25, $B880, 'Shopping List'!$BN$11:$BN$25))</f>
        <v/>
      </c>
      <c r="BB880" s="117" t="str">
        <f t="shared" si="212"/>
        <v/>
      </c>
    </row>
    <row r="881" spans="1:54" x14ac:dyDescent="0.25">
      <c r="A881" s="4"/>
      <c r="B881" s="37"/>
      <c r="C881" s="124"/>
      <c r="D881" s="39"/>
      <c r="E881" s="125"/>
      <c r="F881" s="48"/>
      <c r="G881" s="4"/>
      <c r="H881" s="4"/>
      <c r="I881" s="95" t="str">
        <f>IF($C881="", "", IF(IFERROR(INDEX(Ingredients!$C$11:$C$310, MATCH($C881, Ingredients!$B$11:$B$310, 0)), "")="", "", IFERROR(INDEX(Ingredients!$C$11:$C$310, MATCH($C881, Ingredients!$B$11:$B$310, 0)), "")))</f>
        <v/>
      </c>
      <c r="J881" s="73" t="str">
        <f>IF($B881="", "", IF(IFERROR(INDEX(Meals!$C$11:$C$260, MATCH($B881, Meals!$B$11:$B$260, 0)), "")="", "", IFERROR(INDEX(Meals!$C$11:$C$260, MATCH($B881, Meals!$B$11:$B$260, 0)), "")))</f>
        <v/>
      </c>
      <c r="K881" s="4"/>
      <c r="L881" s="72" t="str">
        <f t="shared" si="202"/>
        <v/>
      </c>
      <c r="M881" s="73" t="str">
        <f t="shared" si="203"/>
        <v/>
      </c>
      <c r="N881" s="4"/>
      <c r="O881" s="78" t="str">
        <f t="shared" si="204"/>
        <v/>
      </c>
      <c r="P881" s="79" t="str">
        <f t="shared" si="205"/>
        <v/>
      </c>
      <c r="Q881" s="4"/>
      <c r="R881" s="90" t="str">
        <f t="shared" si="206"/>
        <v/>
      </c>
      <c r="S881" s="4"/>
      <c r="Y881" s="18" t="str">
        <f t="shared" si="207"/>
        <v/>
      </c>
      <c r="AA881" s="18" t="str">
        <f t="shared" si="198"/>
        <v/>
      </c>
      <c r="AB881" s="18" t="str">
        <f t="shared" si="199"/>
        <v/>
      </c>
      <c r="AC881" s="18" t="str">
        <f t="shared" si="208"/>
        <v/>
      </c>
      <c r="AD881" s="18" t="str">
        <f t="shared" si="208"/>
        <v/>
      </c>
      <c r="AE881" s="18" t="str">
        <f t="shared" si="209"/>
        <v/>
      </c>
      <c r="AG881" s="95" t="str">
        <f>IF($C881="", "", IF(IFERROR(INDEX(Ingredients!C$11:C$310, MATCH($C881, Ingredients!$B$11:$B$310, 0)), "")="", "", IFERROR(INDEX(Ingredients!C$11:C$310, MATCH($C881, Ingredients!$B$11:$B$310, 0)), "")))</f>
        <v/>
      </c>
      <c r="AH881" s="105" t="str">
        <f>IF($C881="", "", IF(IFERROR(INDEX(Ingredients!D$11:D$310, MATCH($C881, Ingredients!$B$11:$B$310, 0)), "")="", "", IFERROR(INDEX(Ingredients!D$11:D$310, MATCH($C881, Ingredients!$B$11:$B$310, 0)), "")))</f>
        <v/>
      </c>
      <c r="AI881" s="106" t="str">
        <f>IF($C881="", "", IF(IFERROR(INDEX(Ingredients!E$11:E$310, MATCH($C881, Ingredients!$B$11:$B$310, 0)), "")="", "", IFERROR(INDEX(Ingredients!E$11:E$310, MATCH($C881, Ingredients!$B$11:$B$310, 0)), "")))</f>
        <v/>
      </c>
      <c r="AJ881" s="108" t="str">
        <f>IF($C881="", "", IF(IFERROR(INDEX(Ingredients!F$11:F$310, MATCH($C881, Ingredients!$B$11:$B$310, 0)), "")="", "", IFERROR(INDEX(Ingredients!F$11:F$310, MATCH($C881, Ingredients!$B$11:$B$310, 0)), "")))</f>
        <v/>
      </c>
      <c r="AK881" s="106" t="str">
        <f>IF($C881="", "", IF(IFERROR(INDEX(Ingredients!G$11:G$310, MATCH($C881, Ingredients!$B$11:$B$310, 0)), "")="", "", IFERROR(INDEX(Ingredients!G$11:G$310, MATCH($C881, Ingredients!$B$11:$B$310, 0)), "")))</f>
        <v/>
      </c>
      <c r="AL881" s="79" t="str">
        <f>IF($C881="", "", IF(IFERROR(INDEX(Ingredients!H$11:H$310, MATCH($C881, Ingredients!$B$11:$B$310, 0)), "")="", "", IFERROR(INDEX(Ingredients!H$11:H$310, MATCH($C881, Ingredients!$B$11:$B$310, 0)), "")))</f>
        <v/>
      </c>
      <c r="AN881" s="83" t="str">
        <f t="shared" si="200"/>
        <v/>
      </c>
      <c r="AP881" s="114" t="str">
        <f t="shared" si="210"/>
        <v/>
      </c>
      <c r="AR881" s="117" t="str">
        <f>IF($C881="", "", IF(IFERROR(INDEX(Ingredients!$AI$11:$AI$310, MATCH($C881, Ingredients!$B$11:$B$310, 0)), "")="", "", IFERROR(INDEX(Ingredients!$AI$11:$AI$310, MATCH($C881, Ingredients!$B$11:$B$310, 0)), "")))</f>
        <v/>
      </c>
      <c r="AT881" s="120" t="str">
        <f t="shared" si="211"/>
        <v/>
      </c>
      <c r="AV881" s="90" t="str">
        <f t="shared" si="201"/>
        <v/>
      </c>
      <c r="AX881" s="90" t="str">
        <f>IF($AV881="", "", COUNTIF($AV$11:$AV$5010, "&lt;"&amp;$AV881)+1+COUNTIF($AV$11:$AV881, $AV881)-1)</f>
        <v/>
      </c>
      <c r="AZ881" s="111" t="str">
        <f>IF($B881="", "", SUMIF('Shopping List'!$AV$11:$AV$25, $B881, 'Shopping List'!$BN$11:$BN$25))</f>
        <v/>
      </c>
      <c r="BB881" s="117" t="str">
        <f t="shared" si="212"/>
        <v/>
      </c>
    </row>
    <row r="882" spans="1:54" x14ac:dyDescent="0.25">
      <c r="A882" s="4"/>
      <c r="B882" s="37"/>
      <c r="C882" s="124"/>
      <c r="D882" s="39"/>
      <c r="E882" s="125"/>
      <c r="F882" s="48"/>
      <c r="G882" s="4"/>
      <c r="H882" s="4"/>
      <c r="I882" s="95" t="str">
        <f>IF($C882="", "", IF(IFERROR(INDEX(Ingredients!$C$11:$C$310, MATCH($C882, Ingredients!$B$11:$B$310, 0)), "")="", "", IFERROR(INDEX(Ingredients!$C$11:$C$310, MATCH($C882, Ingredients!$B$11:$B$310, 0)), "")))</f>
        <v/>
      </c>
      <c r="J882" s="73" t="str">
        <f>IF($B882="", "", IF(IFERROR(INDEX(Meals!$C$11:$C$260, MATCH($B882, Meals!$B$11:$B$260, 0)), "")="", "", IFERROR(INDEX(Meals!$C$11:$C$260, MATCH($B882, Meals!$B$11:$B$260, 0)), "")))</f>
        <v/>
      </c>
      <c r="K882" s="4"/>
      <c r="L882" s="72" t="str">
        <f t="shared" si="202"/>
        <v/>
      </c>
      <c r="M882" s="73" t="str">
        <f t="shared" si="203"/>
        <v/>
      </c>
      <c r="N882" s="4"/>
      <c r="O882" s="78" t="str">
        <f t="shared" si="204"/>
        <v/>
      </c>
      <c r="P882" s="79" t="str">
        <f t="shared" si="205"/>
        <v/>
      </c>
      <c r="Q882" s="4"/>
      <c r="R882" s="90" t="str">
        <f t="shared" si="206"/>
        <v/>
      </c>
      <c r="S882" s="4"/>
      <c r="Y882" s="18" t="str">
        <f t="shared" si="207"/>
        <v/>
      </c>
      <c r="AA882" s="18" t="str">
        <f t="shared" si="198"/>
        <v/>
      </c>
      <c r="AB882" s="18" t="str">
        <f t="shared" si="199"/>
        <v/>
      </c>
      <c r="AC882" s="18" t="str">
        <f t="shared" si="208"/>
        <v/>
      </c>
      <c r="AD882" s="18" t="str">
        <f t="shared" si="208"/>
        <v/>
      </c>
      <c r="AE882" s="18" t="str">
        <f t="shared" si="209"/>
        <v/>
      </c>
      <c r="AG882" s="95" t="str">
        <f>IF($C882="", "", IF(IFERROR(INDEX(Ingredients!C$11:C$310, MATCH($C882, Ingredients!$B$11:$B$310, 0)), "")="", "", IFERROR(INDEX(Ingredients!C$11:C$310, MATCH($C882, Ingredients!$B$11:$B$310, 0)), "")))</f>
        <v/>
      </c>
      <c r="AH882" s="105" t="str">
        <f>IF($C882="", "", IF(IFERROR(INDEX(Ingredients!D$11:D$310, MATCH($C882, Ingredients!$B$11:$B$310, 0)), "")="", "", IFERROR(INDEX(Ingredients!D$11:D$310, MATCH($C882, Ingredients!$B$11:$B$310, 0)), "")))</f>
        <v/>
      </c>
      <c r="AI882" s="106" t="str">
        <f>IF($C882="", "", IF(IFERROR(INDEX(Ingredients!E$11:E$310, MATCH($C882, Ingredients!$B$11:$B$310, 0)), "")="", "", IFERROR(INDEX(Ingredients!E$11:E$310, MATCH($C882, Ingredients!$B$11:$B$310, 0)), "")))</f>
        <v/>
      </c>
      <c r="AJ882" s="108" t="str">
        <f>IF($C882="", "", IF(IFERROR(INDEX(Ingredients!F$11:F$310, MATCH($C882, Ingredients!$B$11:$B$310, 0)), "")="", "", IFERROR(INDEX(Ingredients!F$11:F$310, MATCH($C882, Ingredients!$B$11:$B$310, 0)), "")))</f>
        <v/>
      </c>
      <c r="AK882" s="106" t="str">
        <f>IF($C882="", "", IF(IFERROR(INDEX(Ingredients!G$11:G$310, MATCH($C882, Ingredients!$B$11:$B$310, 0)), "")="", "", IFERROR(INDEX(Ingredients!G$11:G$310, MATCH($C882, Ingredients!$B$11:$B$310, 0)), "")))</f>
        <v/>
      </c>
      <c r="AL882" s="79" t="str">
        <f>IF($C882="", "", IF(IFERROR(INDEX(Ingredients!H$11:H$310, MATCH($C882, Ingredients!$B$11:$B$310, 0)), "")="", "", IFERROR(INDEX(Ingredients!H$11:H$310, MATCH($C882, Ingredients!$B$11:$B$310, 0)), "")))</f>
        <v/>
      </c>
      <c r="AN882" s="83" t="str">
        <f t="shared" si="200"/>
        <v/>
      </c>
      <c r="AP882" s="114" t="str">
        <f t="shared" si="210"/>
        <v/>
      </c>
      <c r="AR882" s="117" t="str">
        <f>IF($C882="", "", IF(IFERROR(INDEX(Ingredients!$AI$11:$AI$310, MATCH($C882, Ingredients!$B$11:$B$310, 0)), "")="", "", IFERROR(INDEX(Ingredients!$AI$11:$AI$310, MATCH($C882, Ingredients!$B$11:$B$310, 0)), "")))</f>
        <v/>
      </c>
      <c r="AT882" s="120" t="str">
        <f t="shared" si="211"/>
        <v/>
      </c>
      <c r="AV882" s="90" t="str">
        <f t="shared" si="201"/>
        <v/>
      </c>
      <c r="AX882" s="90" t="str">
        <f>IF($AV882="", "", COUNTIF($AV$11:$AV$5010, "&lt;"&amp;$AV882)+1+COUNTIF($AV$11:$AV882, $AV882)-1)</f>
        <v/>
      </c>
      <c r="AZ882" s="111" t="str">
        <f>IF($B882="", "", SUMIF('Shopping List'!$AV$11:$AV$25, $B882, 'Shopping List'!$BN$11:$BN$25))</f>
        <v/>
      </c>
      <c r="BB882" s="117" t="str">
        <f t="shared" si="212"/>
        <v/>
      </c>
    </row>
    <row r="883" spans="1:54" x14ac:dyDescent="0.25">
      <c r="A883" s="4"/>
      <c r="B883" s="37"/>
      <c r="C883" s="124"/>
      <c r="D883" s="39"/>
      <c r="E883" s="125"/>
      <c r="F883" s="48"/>
      <c r="G883" s="4"/>
      <c r="H883" s="4"/>
      <c r="I883" s="95" t="str">
        <f>IF($C883="", "", IF(IFERROR(INDEX(Ingredients!$C$11:$C$310, MATCH($C883, Ingredients!$B$11:$B$310, 0)), "")="", "", IFERROR(INDEX(Ingredients!$C$11:$C$310, MATCH($C883, Ingredients!$B$11:$B$310, 0)), "")))</f>
        <v/>
      </c>
      <c r="J883" s="73" t="str">
        <f>IF($B883="", "", IF(IFERROR(INDEX(Meals!$C$11:$C$260, MATCH($B883, Meals!$B$11:$B$260, 0)), "")="", "", IFERROR(INDEX(Meals!$C$11:$C$260, MATCH($B883, Meals!$B$11:$B$260, 0)), "")))</f>
        <v/>
      </c>
      <c r="K883" s="4"/>
      <c r="L883" s="72" t="str">
        <f t="shared" si="202"/>
        <v/>
      </c>
      <c r="M883" s="73" t="str">
        <f t="shared" si="203"/>
        <v/>
      </c>
      <c r="N883" s="4"/>
      <c r="O883" s="78" t="str">
        <f t="shared" si="204"/>
        <v/>
      </c>
      <c r="P883" s="79" t="str">
        <f t="shared" si="205"/>
        <v/>
      </c>
      <c r="Q883" s="4"/>
      <c r="R883" s="90" t="str">
        <f t="shared" si="206"/>
        <v/>
      </c>
      <c r="S883" s="4"/>
      <c r="Y883" s="18" t="str">
        <f t="shared" si="207"/>
        <v/>
      </c>
      <c r="AA883" s="18" t="str">
        <f t="shared" si="198"/>
        <v/>
      </c>
      <c r="AB883" s="18" t="str">
        <f t="shared" si="199"/>
        <v/>
      </c>
      <c r="AC883" s="18" t="str">
        <f t="shared" si="208"/>
        <v/>
      </c>
      <c r="AD883" s="18" t="str">
        <f t="shared" si="208"/>
        <v/>
      </c>
      <c r="AE883" s="18" t="str">
        <f t="shared" si="209"/>
        <v/>
      </c>
      <c r="AG883" s="95" t="str">
        <f>IF($C883="", "", IF(IFERROR(INDEX(Ingredients!C$11:C$310, MATCH($C883, Ingredients!$B$11:$B$310, 0)), "")="", "", IFERROR(INDEX(Ingredients!C$11:C$310, MATCH($C883, Ingredients!$B$11:$B$310, 0)), "")))</f>
        <v/>
      </c>
      <c r="AH883" s="105" t="str">
        <f>IF($C883="", "", IF(IFERROR(INDEX(Ingredients!D$11:D$310, MATCH($C883, Ingredients!$B$11:$B$310, 0)), "")="", "", IFERROR(INDEX(Ingredients!D$11:D$310, MATCH($C883, Ingredients!$B$11:$B$310, 0)), "")))</f>
        <v/>
      </c>
      <c r="AI883" s="106" t="str">
        <f>IF($C883="", "", IF(IFERROR(INDEX(Ingredients!E$11:E$310, MATCH($C883, Ingredients!$B$11:$B$310, 0)), "")="", "", IFERROR(INDEX(Ingredients!E$11:E$310, MATCH($C883, Ingredients!$B$11:$B$310, 0)), "")))</f>
        <v/>
      </c>
      <c r="AJ883" s="108" t="str">
        <f>IF($C883="", "", IF(IFERROR(INDEX(Ingredients!F$11:F$310, MATCH($C883, Ingredients!$B$11:$B$310, 0)), "")="", "", IFERROR(INDEX(Ingredients!F$11:F$310, MATCH($C883, Ingredients!$B$11:$B$310, 0)), "")))</f>
        <v/>
      </c>
      <c r="AK883" s="106" t="str">
        <f>IF($C883="", "", IF(IFERROR(INDEX(Ingredients!G$11:G$310, MATCH($C883, Ingredients!$B$11:$B$310, 0)), "")="", "", IFERROR(INDEX(Ingredients!G$11:G$310, MATCH($C883, Ingredients!$B$11:$B$310, 0)), "")))</f>
        <v/>
      </c>
      <c r="AL883" s="79" t="str">
        <f>IF($C883="", "", IF(IFERROR(INDEX(Ingredients!H$11:H$310, MATCH($C883, Ingredients!$B$11:$B$310, 0)), "")="", "", IFERROR(INDEX(Ingredients!H$11:H$310, MATCH($C883, Ingredients!$B$11:$B$310, 0)), "")))</f>
        <v/>
      </c>
      <c r="AN883" s="83" t="str">
        <f t="shared" si="200"/>
        <v/>
      </c>
      <c r="AP883" s="114" t="str">
        <f t="shared" si="210"/>
        <v/>
      </c>
      <c r="AR883" s="117" t="str">
        <f>IF($C883="", "", IF(IFERROR(INDEX(Ingredients!$AI$11:$AI$310, MATCH($C883, Ingredients!$B$11:$B$310, 0)), "")="", "", IFERROR(INDEX(Ingredients!$AI$11:$AI$310, MATCH($C883, Ingredients!$B$11:$B$310, 0)), "")))</f>
        <v/>
      </c>
      <c r="AT883" s="120" t="str">
        <f t="shared" si="211"/>
        <v/>
      </c>
      <c r="AV883" s="90" t="str">
        <f t="shared" si="201"/>
        <v/>
      </c>
      <c r="AX883" s="90" t="str">
        <f>IF($AV883="", "", COUNTIF($AV$11:$AV$5010, "&lt;"&amp;$AV883)+1+COUNTIF($AV$11:$AV883, $AV883)-1)</f>
        <v/>
      </c>
      <c r="AZ883" s="111" t="str">
        <f>IF($B883="", "", SUMIF('Shopping List'!$AV$11:$AV$25, $B883, 'Shopping List'!$BN$11:$BN$25))</f>
        <v/>
      </c>
      <c r="BB883" s="117" t="str">
        <f t="shared" si="212"/>
        <v/>
      </c>
    </row>
    <row r="884" spans="1:54" x14ac:dyDescent="0.25">
      <c r="A884" s="4"/>
      <c r="B884" s="37"/>
      <c r="C884" s="124"/>
      <c r="D884" s="39"/>
      <c r="E884" s="125"/>
      <c r="F884" s="48"/>
      <c r="G884" s="4"/>
      <c r="H884" s="4"/>
      <c r="I884" s="95" t="str">
        <f>IF($C884="", "", IF(IFERROR(INDEX(Ingredients!$C$11:$C$310, MATCH($C884, Ingredients!$B$11:$B$310, 0)), "")="", "", IFERROR(INDEX(Ingredients!$C$11:$C$310, MATCH($C884, Ingredients!$B$11:$B$310, 0)), "")))</f>
        <v/>
      </c>
      <c r="J884" s="73" t="str">
        <f>IF($B884="", "", IF(IFERROR(INDEX(Meals!$C$11:$C$260, MATCH($B884, Meals!$B$11:$B$260, 0)), "")="", "", IFERROR(INDEX(Meals!$C$11:$C$260, MATCH($B884, Meals!$B$11:$B$260, 0)), "")))</f>
        <v/>
      </c>
      <c r="K884" s="4"/>
      <c r="L884" s="72" t="str">
        <f t="shared" si="202"/>
        <v/>
      </c>
      <c r="M884" s="73" t="str">
        <f t="shared" si="203"/>
        <v/>
      </c>
      <c r="N884" s="4"/>
      <c r="O884" s="78" t="str">
        <f t="shared" si="204"/>
        <v/>
      </c>
      <c r="P884" s="79" t="str">
        <f t="shared" si="205"/>
        <v/>
      </c>
      <c r="Q884" s="4"/>
      <c r="R884" s="90" t="str">
        <f t="shared" si="206"/>
        <v/>
      </c>
      <c r="S884" s="4"/>
      <c r="Y884" s="18" t="str">
        <f t="shared" si="207"/>
        <v/>
      </c>
      <c r="AA884" s="18" t="str">
        <f t="shared" si="198"/>
        <v/>
      </c>
      <c r="AB884" s="18" t="str">
        <f t="shared" si="199"/>
        <v/>
      </c>
      <c r="AC884" s="18" t="str">
        <f t="shared" si="208"/>
        <v/>
      </c>
      <c r="AD884" s="18" t="str">
        <f t="shared" si="208"/>
        <v/>
      </c>
      <c r="AE884" s="18" t="str">
        <f t="shared" si="209"/>
        <v/>
      </c>
      <c r="AG884" s="95" t="str">
        <f>IF($C884="", "", IF(IFERROR(INDEX(Ingredients!C$11:C$310, MATCH($C884, Ingredients!$B$11:$B$310, 0)), "")="", "", IFERROR(INDEX(Ingredients!C$11:C$310, MATCH($C884, Ingredients!$B$11:$B$310, 0)), "")))</f>
        <v/>
      </c>
      <c r="AH884" s="105" t="str">
        <f>IF($C884="", "", IF(IFERROR(INDEX(Ingredients!D$11:D$310, MATCH($C884, Ingredients!$B$11:$B$310, 0)), "")="", "", IFERROR(INDEX(Ingredients!D$11:D$310, MATCH($C884, Ingredients!$B$11:$B$310, 0)), "")))</f>
        <v/>
      </c>
      <c r="AI884" s="106" t="str">
        <f>IF($C884="", "", IF(IFERROR(INDEX(Ingredients!E$11:E$310, MATCH($C884, Ingredients!$B$11:$B$310, 0)), "")="", "", IFERROR(INDEX(Ingredients!E$11:E$310, MATCH($C884, Ingredients!$B$11:$B$310, 0)), "")))</f>
        <v/>
      </c>
      <c r="AJ884" s="108" t="str">
        <f>IF($C884="", "", IF(IFERROR(INDEX(Ingredients!F$11:F$310, MATCH($C884, Ingredients!$B$11:$B$310, 0)), "")="", "", IFERROR(INDEX(Ingredients!F$11:F$310, MATCH($C884, Ingredients!$B$11:$B$310, 0)), "")))</f>
        <v/>
      </c>
      <c r="AK884" s="106" t="str">
        <f>IF($C884="", "", IF(IFERROR(INDEX(Ingredients!G$11:G$310, MATCH($C884, Ingredients!$B$11:$B$310, 0)), "")="", "", IFERROR(INDEX(Ingredients!G$11:G$310, MATCH($C884, Ingredients!$B$11:$B$310, 0)), "")))</f>
        <v/>
      </c>
      <c r="AL884" s="79" t="str">
        <f>IF($C884="", "", IF(IFERROR(INDEX(Ingredients!H$11:H$310, MATCH($C884, Ingredients!$B$11:$B$310, 0)), "")="", "", IFERROR(INDEX(Ingredients!H$11:H$310, MATCH($C884, Ingredients!$B$11:$B$310, 0)), "")))</f>
        <v/>
      </c>
      <c r="AN884" s="83" t="str">
        <f t="shared" si="200"/>
        <v/>
      </c>
      <c r="AP884" s="114" t="str">
        <f t="shared" si="210"/>
        <v/>
      </c>
      <c r="AR884" s="117" t="str">
        <f>IF($C884="", "", IF(IFERROR(INDEX(Ingredients!$AI$11:$AI$310, MATCH($C884, Ingredients!$B$11:$B$310, 0)), "")="", "", IFERROR(INDEX(Ingredients!$AI$11:$AI$310, MATCH($C884, Ingredients!$B$11:$B$310, 0)), "")))</f>
        <v/>
      </c>
      <c r="AT884" s="120" t="str">
        <f t="shared" si="211"/>
        <v/>
      </c>
      <c r="AV884" s="90" t="str">
        <f t="shared" si="201"/>
        <v/>
      </c>
      <c r="AX884" s="90" t="str">
        <f>IF($AV884="", "", COUNTIF($AV$11:$AV$5010, "&lt;"&amp;$AV884)+1+COUNTIF($AV$11:$AV884, $AV884)-1)</f>
        <v/>
      </c>
      <c r="AZ884" s="111" t="str">
        <f>IF($B884="", "", SUMIF('Shopping List'!$AV$11:$AV$25, $B884, 'Shopping List'!$BN$11:$BN$25))</f>
        <v/>
      </c>
      <c r="BB884" s="117" t="str">
        <f t="shared" si="212"/>
        <v/>
      </c>
    </row>
    <row r="885" spans="1:54" x14ac:dyDescent="0.25">
      <c r="A885" s="4"/>
      <c r="B885" s="37"/>
      <c r="C885" s="124"/>
      <c r="D885" s="39"/>
      <c r="E885" s="125"/>
      <c r="F885" s="48"/>
      <c r="G885" s="4"/>
      <c r="H885" s="4"/>
      <c r="I885" s="95" t="str">
        <f>IF($C885="", "", IF(IFERROR(INDEX(Ingredients!$C$11:$C$310, MATCH($C885, Ingredients!$B$11:$B$310, 0)), "")="", "", IFERROR(INDEX(Ingredients!$C$11:$C$310, MATCH($C885, Ingredients!$B$11:$B$310, 0)), "")))</f>
        <v/>
      </c>
      <c r="J885" s="73" t="str">
        <f>IF($B885="", "", IF(IFERROR(INDEX(Meals!$C$11:$C$260, MATCH($B885, Meals!$B$11:$B$260, 0)), "")="", "", IFERROR(INDEX(Meals!$C$11:$C$260, MATCH($B885, Meals!$B$11:$B$260, 0)), "")))</f>
        <v/>
      </c>
      <c r="K885" s="4"/>
      <c r="L885" s="72" t="str">
        <f t="shared" si="202"/>
        <v/>
      </c>
      <c r="M885" s="73" t="str">
        <f t="shared" si="203"/>
        <v/>
      </c>
      <c r="N885" s="4"/>
      <c r="O885" s="78" t="str">
        <f t="shared" si="204"/>
        <v/>
      </c>
      <c r="P885" s="79" t="str">
        <f t="shared" si="205"/>
        <v/>
      </c>
      <c r="Q885" s="4"/>
      <c r="R885" s="90" t="str">
        <f t="shared" si="206"/>
        <v/>
      </c>
      <c r="S885" s="4"/>
      <c r="Y885" s="18" t="str">
        <f t="shared" si="207"/>
        <v/>
      </c>
      <c r="AA885" s="18" t="str">
        <f t="shared" si="198"/>
        <v/>
      </c>
      <c r="AB885" s="18" t="str">
        <f t="shared" si="199"/>
        <v/>
      </c>
      <c r="AC885" s="18" t="str">
        <f t="shared" si="208"/>
        <v/>
      </c>
      <c r="AD885" s="18" t="str">
        <f t="shared" si="208"/>
        <v/>
      </c>
      <c r="AE885" s="18" t="str">
        <f t="shared" si="209"/>
        <v/>
      </c>
      <c r="AG885" s="95" t="str">
        <f>IF($C885="", "", IF(IFERROR(INDEX(Ingredients!C$11:C$310, MATCH($C885, Ingredients!$B$11:$B$310, 0)), "")="", "", IFERROR(INDEX(Ingredients!C$11:C$310, MATCH($C885, Ingredients!$B$11:$B$310, 0)), "")))</f>
        <v/>
      </c>
      <c r="AH885" s="105" t="str">
        <f>IF($C885="", "", IF(IFERROR(INDEX(Ingredients!D$11:D$310, MATCH($C885, Ingredients!$B$11:$B$310, 0)), "")="", "", IFERROR(INDEX(Ingredients!D$11:D$310, MATCH($C885, Ingredients!$B$11:$B$310, 0)), "")))</f>
        <v/>
      </c>
      <c r="AI885" s="106" t="str">
        <f>IF($C885="", "", IF(IFERROR(INDEX(Ingredients!E$11:E$310, MATCH($C885, Ingredients!$B$11:$B$310, 0)), "")="", "", IFERROR(INDEX(Ingredients!E$11:E$310, MATCH($C885, Ingredients!$B$11:$B$310, 0)), "")))</f>
        <v/>
      </c>
      <c r="AJ885" s="108" t="str">
        <f>IF($C885="", "", IF(IFERROR(INDEX(Ingredients!F$11:F$310, MATCH($C885, Ingredients!$B$11:$B$310, 0)), "")="", "", IFERROR(INDEX(Ingredients!F$11:F$310, MATCH($C885, Ingredients!$B$11:$B$310, 0)), "")))</f>
        <v/>
      </c>
      <c r="AK885" s="106" t="str">
        <f>IF($C885="", "", IF(IFERROR(INDEX(Ingredients!G$11:G$310, MATCH($C885, Ingredients!$B$11:$B$310, 0)), "")="", "", IFERROR(INDEX(Ingredients!G$11:G$310, MATCH($C885, Ingredients!$B$11:$B$310, 0)), "")))</f>
        <v/>
      </c>
      <c r="AL885" s="79" t="str">
        <f>IF($C885="", "", IF(IFERROR(INDEX(Ingredients!H$11:H$310, MATCH($C885, Ingredients!$B$11:$B$310, 0)), "")="", "", IFERROR(INDEX(Ingredients!H$11:H$310, MATCH($C885, Ingredients!$B$11:$B$310, 0)), "")))</f>
        <v/>
      </c>
      <c r="AN885" s="83" t="str">
        <f t="shared" si="200"/>
        <v/>
      </c>
      <c r="AP885" s="114" t="str">
        <f t="shared" si="210"/>
        <v/>
      </c>
      <c r="AR885" s="117" t="str">
        <f>IF($C885="", "", IF(IFERROR(INDEX(Ingredients!$AI$11:$AI$310, MATCH($C885, Ingredients!$B$11:$B$310, 0)), "")="", "", IFERROR(INDEX(Ingredients!$AI$11:$AI$310, MATCH($C885, Ingredients!$B$11:$B$310, 0)), "")))</f>
        <v/>
      </c>
      <c r="AT885" s="120" t="str">
        <f t="shared" si="211"/>
        <v/>
      </c>
      <c r="AV885" s="90" t="str">
        <f t="shared" si="201"/>
        <v/>
      </c>
      <c r="AX885" s="90" t="str">
        <f>IF($AV885="", "", COUNTIF($AV$11:$AV$5010, "&lt;"&amp;$AV885)+1+COUNTIF($AV$11:$AV885, $AV885)-1)</f>
        <v/>
      </c>
      <c r="AZ885" s="111" t="str">
        <f>IF($B885="", "", SUMIF('Shopping List'!$AV$11:$AV$25, $B885, 'Shopping List'!$BN$11:$BN$25))</f>
        <v/>
      </c>
      <c r="BB885" s="117" t="str">
        <f t="shared" si="212"/>
        <v/>
      </c>
    </row>
    <row r="886" spans="1:54" x14ac:dyDescent="0.25">
      <c r="A886" s="4"/>
      <c r="B886" s="37"/>
      <c r="C886" s="124"/>
      <c r="D886" s="39"/>
      <c r="E886" s="125"/>
      <c r="F886" s="48"/>
      <c r="G886" s="4"/>
      <c r="H886" s="4"/>
      <c r="I886" s="95" t="str">
        <f>IF($C886="", "", IF(IFERROR(INDEX(Ingredients!$C$11:$C$310, MATCH($C886, Ingredients!$B$11:$B$310, 0)), "")="", "", IFERROR(INDEX(Ingredients!$C$11:$C$310, MATCH($C886, Ingredients!$B$11:$B$310, 0)), "")))</f>
        <v/>
      </c>
      <c r="J886" s="73" t="str">
        <f>IF($B886="", "", IF(IFERROR(INDEX(Meals!$C$11:$C$260, MATCH($B886, Meals!$B$11:$B$260, 0)), "")="", "", IFERROR(INDEX(Meals!$C$11:$C$260, MATCH($B886, Meals!$B$11:$B$260, 0)), "")))</f>
        <v/>
      </c>
      <c r="K886" s="4"/>
      <c r="L886" s="72" t="str">
        <f t="shared" si="202"/>
        <v/>
      </c>
      <c r="M886" s="73" t="str">
        <f t="shared" si="203"/>
        <v/>
      </c>
      <c r="N886" s="4"/>
      <c r="O886" s="78" t="str">
        <f t="shared" si="204"/>
        <v/>
      </c>
      <c r="P886" s="79" t="str">
        <f t="shared" si="205"/>
        <v/>
      </c>
      <c r="Q886" s="4"/>
      <c r="R886" s="90" t="str">
        <f t="shared" si="206"/>
        <v/>
      </c>
      <c r="S886" s="4"/>
      <c r="Y886" s="18" t="str">
        <f t="shared" si="207"/>
        <v/>
      </c>
      <c r="AA886" s="18" t="str">
        <f t="shared" si="198"/>
        <v/>
      </c>
      <c r="AB886" s="18" t="str">
        <f t="shared" si="199"/>
        <v/>
      </c>
      <c r="AC886" s="18" t="str">
        <f t="shared" si="208"/>
        <v/>
      </c>
      <c r="AD886" s="18" t="str">
        <f t="shared" si="208"/>
        <v/>
      </c>
      <c r="AE886" s="18" t="str">
        <f t="shared" si="209"/>
        <v/>
      </c>
      <c r="AG886" s="95" t="str">
        <f>IF($C886="", "", IF(IFERROR(INDEX(Ingredients!C$11:C$310, MATCH($C886, Ingredients!$B$11:$B$310, 0)), "")="", "", IFERROR(INDEX(Ingredients!C$11:C$310, MATCH($C886, Ingredients!$B$11:$B$310, 0)), "")))</f>
        <v/>
      </c>
      <c r="AH886" s="105" t="str">
        <f>IF($C886="", "", IF(IFERROR(INDEX(Ingredients!D$11:D$310, MATCH($C886, Ingredients!$B$11:$B$310, 0)), "")="", "", IFERROR(INDEX(Ingredients!D$11:D$310, MATCH($C886, Ingredients!$B$11:$B$310, 0)), "")))</f>
        <v/>
      </c>
      <c r="AI886" s="106" t="str">
        <f>IF($C886="", "", IF(IFERROR(INDEX(Ingredients!E$11:E$310, MATCH($C886, Ingredients!$B$11:$B$310, 0)), "")="", "", IFERROR(INDEX(Ingredients!E$11:E$310, MATCH($C886, Ingredients!$B$11:$B$310, 0)), "")))</f>
        <v/>
      </c>
      <c r="AJ886" s="108" t="str">
        <f>IF($C886="", "", IF(IFERROR(INDEX(Ingredients!F$11:F$310, MATCH($C886, Ingredients!$B$11:$B$310, 0)), "")="", "", IFERROR(INDEX(Ingredients!F$11:F$310, MATCH($C886, Ingredients!$B$11:$B$310, 0)), "")))</f>
        <v/>
      </c>
      <c r="AK886" s="106" t="str">
        <f>IF($C886="", "", IF(IFERROR(INDEX(Ingredients!G$11:G$310, MATCH($C886, Ingredients!$B$11:$B$310, 0)), "")="", "", IFERROR(INDEX(Ingredients!G$11:G$310, MATCH($C886, Ingredients!$B$11:$B$310, 0)), "")))</f>
        <v/>
      </c>
      <c r="AL886" s="79" t="str">
        <f>IF($C886="", "", IF(IFERROR(INDEX(Ingredients!H$11:H$310, MATCH($C886, Ingredients!$B$11:$B$310, 0)), "")="", "", IFERROR(INDEX(Ingredients!H$11:H$310, MATCH($C886, Ingredients!$B$11:$B$310, 0)), "")))</f>
        <v/>
      </c>
      <c r="AN886" s="83" t="str">
        <f t="shared" si="200"/>
        <v/>
      </c>
      <c r="AP886" s="114" t="str">
        <f t="shared" si="210"/>
        <v/>
      </c>
      <c r="AR886" s="117" t="str">
        <f>IF($C886="", "", IF(IFERROR(INDEX(Ingredients!$AI$11:$AI$310, MATCH($C886, Ingredients!$B$11:$B$310, 0)), "")="", "", IFERROR(INDEX(Ingredients!$AI$11:$AI$310, MATCH($C886, Ingredients!$B$11:$B$310, 0)), "")))</f>
        <v/>
      </c>
      <c r="AT886" s="120" t="str">
        <f t="shared" si="211"/>
        <v/>
      </c>
      <c r="AV886" s="90" t="str">
        <f t="shared" si="201"/>
        <v/>
      </c>
      <c r="AX886" s="90" t="str">
        <f>IF($AV886="", "", COUNTIF($AV$11:$AV$5010, "&lt;"&amp;$AV886)+1+COUNTIF($AV$11:$AV886, $AV886)-1)</f>
        <v/>
      </c>
      <c r="AZ886" s="111" t="str">
        <f>IF($B886="", "", SUMIF('Shopping List'!$AV$11:$AV$25, $B886, 'Shopping List'!$BN$11:$BN$25))</f>
        <v/>
      </c>
      <c r="BB886" s="117" t="str">
        <f t="shared" si="212"/>
        <v/>
      </c>
    </row>
    <row r="887" spans="1:54" x14ac:dyDescent="0.25">
      <c r="A887" s="4"/>
      <c r="B887" s="37"/>
      <c r="C887" s="124"/>
      <c r="D887" s="39"/>
      <c r="E887" s="125"/>
      <c r="F887" s="48"/>
      <c r="G887" s="4"/>
      <c r="H887" s="4"/>
      <c r="I887" s="95" t="str">
        <f>IF($C887="", "", IF(IFERROR(INDEX(Ingredients!$C$11:$C$310, MATCH($C887, Ingredients!$B$11:$B$310, 0)), "")="", "", IFERROR(INDEX(Ingredients!$C$11:$C$310, MATCH($C887, Ingredients!$B$11:$B$310, 0)), "")))</f>
        <v/>
      </c>
      <c r="J887" s="73" t="str">
        <f>IF($B887="", "", IF(IFERROR(INDEX(Meals!$C$11:$C$260, MATCH($B887, Meals!$B$11:$B$260, 0)), "")="", "", IFERROR(INDEX(Meals!$C$11:$C$260, MATCH($B887, Meals!$B$11:$B$260, 0)), "")))</f>
        <v/>
      </c>
      <c r="K887" s="4"/>
      <c r="L887" s="72" t="str">
        <f t="shared" si="202"/>
        <v/>
      </c>
      <c r="M887" s="73" t="str">
        <f t="shared" si="203"/>
        <v/>
      </c>
      <c r="N887" s="4"/>
      <c r="O887" s="78" t="str">
        <f t="shared" si="204"/>
        <v/>
      </c>
      <c r="P887" s="79" t="str">
        <f t="shared" si="205"/>
        <v/>
      </c>
      <c r="Q887" s="4"/>
      <c r="R887" s="90" t="str">
        <f t="shared" si="206"/>
        <v/>
      </c>
      <c r="S887" s="4"/>
      <c r="Y887" s="18" t="str">
        <f t="shared" si="207"/>
        <v/>
      </c>
      <c r="AA887" s="18" t="str">
        <f t="shared" si="198"/>
        <v/>
      </c>
      <c r="AB887" s="18" t="str">
        <f t="shared" si="199"/>
        <v/>
      </c>
      <c r="AC887" s="18" t="str">
        <f t="shared" si="208"/>
        <v/>
      </c>
      <c r="AD887" s="18" t="str">
        <f t="shared" si="208"/>
        <v/>
      </c>
      <c r="AE887" s="18" t="str">
        <f t="shared" si="209"/>
        <v/>
      </c>
      <c r="AG887" s="95" t="str">
        <f>IF($C887="", "", IF(IFERROR(INDEX(Ingredients!C$11:C$310, MATCH($C887, Ingredients!$B$11:$B$310, 0)), "")="", "", IFERROR(INDEX(Ingredients!C$11:C$310, MATCH($C887, Ingredients!$B$11:$B$310, 0)), "")))</f>
        <v/>
      </c>
      <c r="AH887" s="105" t="str">
        <f>IF($C887="", "", IF(IFERROR(INDEX(Ingredients!D$11:D$310, MATCH($C887, Ingredients!$B$11:$B$310, 0)), "")="", "", IFERROR(INDEX(Ingredients!D$11:D$310, MATCH($C887, Ingredients!$B$11:$B$310, 0)), "")))</f>
        <v/>
      </c>
      <c r="AI887" s="106" t="str">
        <f>IF($C887="", "", IF(IFERROR(INDEX(Ingredients!E$11:E$310, MATCH($C887, Ingredients!$B$11:$B$310, 0)), "")="", "", IFERROR(INDEX(Ingredients!E$11:E$310, MATCH($C887, Ingredients!$B$11:$B$310, 0)), "")))</f>
        <v/>
      </c>
      <c r="AJ887" s="108" t="str">
        <f>IF($C887="", "", IF(IFERROR(INDEX(Ingredients!F$11:F$310, MATCH($C887, Ingredients!$B$11:$B$310, 0)), "")="", "", IFERROR(INDEX(Ingredients!F$11:F$310, MATCH($C887, Ingredients!$B$11:$B$310, 0)), "")))</f>
        <v/>
      </c>
      <c r="AK887" s="106" t="str">
        <f>IF($C887="", "", IF(IFERROR(INDEX(Ingredients!G$11:G$310, MATCH($C887, Ingredients!$B$11:$B$310, 0)), "")="", "", IFERROR(INDEX(Ingredients!G$11:G$310, MATCH($C887, Ingredients!$B$11:$B$310, 0)), "")))</f>
        <v/>
      </c>
      <c r="AL887" s="79" t="str">
        <f>IF($C887="", "", IF(IFERROR(INDEX(Ingredients!H$11:H$310, MATCH($C887, Ingredients!$B$11:$B$310, 0)), "")="", "", IFERROR(INDEX(Ingredients!H$11:H$310, MATCH($C887, Ingredients!$B$11:$B$310, 0)), "")))</f>
        <v/>
      </c>
      <c r="AN887" s="83" t="str">
        <f t="shared" si="200"/>
        <v/>
      </c>
      <c r="AP887" s="114" t="str">
        <f t="shared" si="210"/>
        <v/>
      </c>
      <c r="AR887" s="117" t="str">
        <f>IF($C887="", "", IF(IFERROR(INDEX(Ingredients!$AI$11:$AI$310, MATCH($C887, Ingredients!$B$11:$B$310, 0)), "")="", "", IFERROR(INDEX(Ingredients!$AI$11:$AI$310, MATCH($C887, Ingredients!$B$11:$B$310, 0)), "")))</f>
        <v/>
      </c>
      <c r="AT887" s="120" t="str">
        <f t="shared" si="211"/>
        <v/>
      </c>
      <c r="AV887" s="90" t="str">
        <f t="shared" si="201"/>
        <v/>
      </c>
      <c r="AX887" s="90" t="str">
        <f>IF($AV887="", "", COUNTIF($AV$11:$AV$5010, "&lt;"&amp;$AV887)+1+COUNTIF($AV$11:$AV887, $AV887)-1)</f>
        <v/>
      </c>
      <c r="AZ887" s="111" t="str">
        <f>IF($B887="", "", SUMIF('Shopping List'!$AV$11:$AV$25, $B887, 'Shopping List'!$BN$11:$BN$25))</f>
        <v/>
      </c>
      <c r="BB887" s="117" t="str">
        <f t="shared" si="212"/>
        <v/>
      </c>
    </row>
    <row r="888" spans="1:54" x14ac:dyDescent="0.25">
      <c r="A888" s="4"/>
      <c r="B888" s="37"/>
      <c r="C888" s="124"/>
      <c r="D888" s="39"/>
      <c r="E888" s="125"/>
      <c r="F888" s="48"/>
      <c r="G888" s="4"/>
      <c r="H888" s="4"/>
      <c r="I888" s="95" t="str">
        <f>IF($C888="", "", IF(IFERROR(INDEX(Ingredients!$C$11:$C$310, MATCH($C888, Ingredients!$B$11:$B$310, 0)), "")="", "", IFERROR(INDEX(Ingredients!$C$11:$C$310, MATCH($C888, Ingredients!$B$11:$B$310, 0)), "")))</f>
        <v/>
      </c>
      <c r="J888" s="73" t="str">
        <f>IF($B888="", "", IF(IFERROR(INDEX(Meals!$C$11:$C$260, MATCH($B888, Meals!$B$11:$B$260, 0)), "")="", "", IFERROR(INDEX(Meals!$C$11:$C$260, MATCH($B888, Meals!$B$11:$B$260, 0)), "")))</f>
        <v/>
      </c>
      <c r="K888" s="4"/>
      <c r="L888" s="72" t="str">
        <f t="shared" si="202"/>
        <v/>
      </c>
      <c r="M888" s="73" t="str">
        <f t="shared" si="203"/>
        <v/>
      </c>
      <c r="N888" s="4"/>
      <c r="O888" s="78" t="str">
        <f t="shared" si="204"/>
        <v/>
      </c>
      <c r="P888" s="79" t="str">
        <f t="shared" si="205"/>
        <v/>
      </c>
      <c r="Q888" s="4"/>
      <c r="R888" s="90" t="str">
        <f t="shared" si="206"/>
        <v/>
      </c>
      <c r="S888" s="4"/>
      <c r="Y888" s="18" t="str">
        <f t="shared" si="207"/>
        <v/>
      </c>
      <c r="AA888" s="18" t="str">
        <f t="shared" si="198"/>
        <v/>
      </c>
      <c r="AB888" s="18" t="str">
        <f t="shared" si="199"/>
        <v/>
      </c>
      <c r="AC888" s="18" t="str">
        <f t="shared" si="208"/>
        <v/>
      </c>
      <c r="AD888" s="18" t="str">
        <f t="shared" si="208"/>
        <v/>
      </c>
      <c r="AE888" s="18" t="str">
        <f t="shared" si="209"/>
        <v/>
      </c>
      <c r="AG888" s="95" t="str">
        <f>IF($C888="", "", IF(IFERROR(INDEX(Ingredients!C$11:C$310, MATCH($C888, Ingredients!$B$11:$B$310, 0)), "")="", "", IFERROR(INDEX(Ingredients!C$11:C$310, MATCH($C888, Ingredients!$B$11:$B$310, 0)), "")))</f>
        <v/>
      </c>
      <c r="AH888" s="105" t="str">
        <f>IF($C888="", "", IF(IFERROR(INDEX(Ingredients!D$11:D$310, MATCH($C888, Ingredients!$B$11:$B$310, 0)), "")="", "", IFERROR(INDEX(Ingredients!D$11:D$310, MATCH($C888, Ingredients!$B$11:$B$310, 0)), "")))</f>
        <v/>
      </c>
      <c r="AI888" s="106" t="str">
        <f>IF($C888="", "", IF(IFERROR(INDEX(Ingredients!E$11:E$310, MATCH($C888, Ingredients!$B$11:$B$310, 0)), "")="", "", IFERROR(INDEX(Ingredients!E$11:E$310, MATCH($C888, Ingredients!$B$11:$B$310, 0)), "")))</f>
        <v/>
      </c>
      <c r="AJ888" s="108" t="str">
        <f>IF($C888="", "", IF(IFERROR(INDEX(Ingredients!F$11:F$310, MATCH($C888, Ingredients!$B$11:$B$310, 0)), "")="", "", IFERROR(INDEX(Ingredients!F$11:F$310, MATCH($C888, Ingredients!$B$11:$B$310, 0)), "")))</f>
        <v/>
      </c>
      <c r="AK888" s="106" t="str">
        <f>IF($C888="", "", IF(IFERROR(INDEX(Ingredients!G$11:G$310, MATCH($C888, Ingredients!$B$11:$B$310, 0)), "")="", "", IFERROR(INDEX(Ingredients!G$11:G$310, MATCH($C888, Ingredients!$B$11:$B$310, 0)), "")))</f>
        <v/>
      </c>
      <c r="AL888" s="79" t="str">
        <f>IF($C888="", "", IF(IFERROR(INDEX(Ingredients!H$11:H$310, MATCH($C888, Ingredients!$B$11:$B$310, 0)), "")="", "", IFERROR(INDEX(Ingredients!H$11:H$310, MATCH($C888, Ingredients!$B$11:$B$310, 0)), "")))</f>
        <v/>
      </c>
      <c r="AN888" s="83" t="str">
        <f t="shared" si="200"/>
        <v/>
      </c>
      <c r="AP888" s="114" t="str">
        <f t="shared" si="210"/>
        <v/>
      </c>
      <c r="AR888" s="117" t="str">
        <f>IF($C888="", "", IF(IFERROR(INDEX(Ingredients!$AI$11:$AI$310, MATCH($C888, Ingredients!$B$11:$B$310, 0)), "")="", "", IFERROR(INDEX(Ingredients!$AI$11:$AI$310, MATCH($C888, Ingredients!$B$11:$B$310, 0)), "")))</f>
        <v/>
      </c>
      <c r="AT888" s="120" t="str">
        <f t="shared" si="211"/>
        <v/>
      </c>
      <c r="AV888" s="90" t="str">
        <f t="shared" si="201"/>
        <v/>
      </c>
      <c r="AX888" s="90" t="str">
        <f>IF($AV888="", "", COUNTIF($AV$11:$AV$5010, "&lt;"&amp;$AV888)+1+COUNTIF($AV$11:$AV888, $AV888)-1)</f>
        <v/>
      </c>
      <c r="AZ888" s="111" t="str">
        <f>IF($B888="", "", SUMIF('Shopping List'!$AV$11:$AV$25, $B888, 'Shopping List'!$BN$11:$BN$25))</f>
        <v/>
      </c>
      <c r="BB888" s="117" t="str">
        <f t="shared" si="212"/>
        <v/>
      </c>
    </row>
    <row r="889" spans="1:54" x14ac:dyDescent="0.25">
      <c r="A889" s="4"/>
      <c r="B889" s="37"/>
      <c r="C889" s="124"/>
      <c r="D889" s="39"/>
      <c r="E889" s="125"/>
      <c r="F889" s="48"/>
      <c r="G889" s="4"/>
      <c r="H889" s="4"/>
      <c r="I889" s="95" t="str">
        <f>IF($C889="", "", IF(IFERROR(INDEX(Ingredients!$C$11:$C$310, MATCH($C889, Ingredients!$B$11:$B$310, 0)), "")="", "", IFERROR(INDEX(Ingredients!$C$11:$C$310, MATCH($C889, Ingredients!$B$11:$B$310, 0)), "")))</f>
        <v/>
      </c>
      <c r="J889" s="73" t="str">
        <f>IF($B889="", "", IF(IFERROR(INDEX(Meals!$C$11:$C$260, MATCH($B889, Meals!$B$11:$B$260, 0)), "")="", "", IFERROR(INDEX(Meals!$C$11:$C$260, MATCH($B889, Meals!$B$11:$B$260, 0)), "")))</f>
        <v/>
      </c>
      <c r="K889" s="4"/>
      <c r="L889" s="72" t="str">
        <f t="shared" si="202"/>
        <v/>
      </c>
      <c r="M889" s="73" t="str">
        <f t="shared" si="203"/>
        <v/>
      </c>
      <c r="N889" s="4"/>
      <c r="O889" s="78" t="str">
        <f t="shared" si="204"/>
        <v/>
      </c>
      <c r="P889" s="79" t="str">
        <f t="shared" si="205"/>
        <v/>
      </c>
      <c r="Q889" s="4"/>
      <c r="R889" s="90" t="str">
        <f t="shared" si="206"/>
        <v/>
      </c>
      <c r="S889" s="4"/>
      <c r="Y889" s="18" t="str">
        <f t="shared" si="207"/>
        <v/>
      </c>
      <c r="AA889" s="18" t="str">
        <f t="shared" si="198"/>
        <v/>
      </c>
      <c r="AB889" s="18" t="str">
        <f t="shared" si="199"/>
        <v/>
      </c>
      <c r="AC889" s="18" t="str">
        <f t="shared" si="208"/>
        <v/>
      </c>
      <c r="AD889" s="18" t="str">
        <f t="shared" si="208"/>
        <v/>
      </c>
      <c r="AE889" s="18" t="str">
        <f t="shared" si="209"/>
        <v/>
      </c>
      <c r="AG889" s="95" t="str">
        <f>IF($C889="", "", IF(IFERROR(INDEX(Ingredients!C$11:C$310, MATCH($C889, Ingredients!$B$11:$B$310, 0)), "")="", "", IFERROR(INDEX(Ingredients!C$11:C$310, MATCH($C889, Ingredients!$B$11:$B$310, 0)), "")))</f>
        <v/>
      </c>
      <c r="AH889" s="105" t="str">
        <f>IF($C889="", "", IF(IFERROR(INDEX(Ingredients!D$11:D$310, MATCH($C889, Ingredients!$B$11:$B$310, 0)), "")="", "", IFERROR(INDEX(Ingredients!D$11:D$310, MATCH($C889, Ingredients!$B$11:$B$310, 0)), "")))</f>
        <v/>
      </c>
      <c r="AI889" s="106" t="str">
        <f>IF($C889="", "", IF(IFERROR(INDEX(Ingredients!E$11:E$310, MATCH($C889, Ingredients!$B$11:$B$310, 0)), "")="", "", IFERROR(INDEX(Ingredients!E$11:E$310, MATCH($C889, Ingredients!$B$11:$B$310, 0)), "")))</f>
        <v/>
      </c>
      <c r="AJ889" s="108" t="str">
        <f>IF($C889="", "", IF(IFERROR(INDEX(Ingredients!F$11:F$310, MATCH($C889, Ingredients!$B$11:$B$310, 0)), "")="", "", IFERROR(INDEX(Ingredients!F$11:F$310, MATCH($C889, Ingredients!$B$11:$B$310, 0)), "")))</f>
        <v/>
      </c>
      <c r="AK889" s="106" t="str">
        <f>IF($C889="", "", IF(IFERROR(INDEX(Ingredients!G$11:G$310, MATCH($C889, Ingredients!$B$11:$B$310, 0)), "")="", "", IFERROR(INDEX(Ingredients!G$11:G$310, MATCH($C889, Ingredients!$B$11:$B$310, 0)), "")))</f>
        <v/>
      </c>
      <c r="AL889" s="79" t="str">
        <f>IF($C889="", "", IF(IFERROR(INDEX(Ingredients!H$11:H$310, MATCH($C889, Ingredients!$B$11:$B$310, 0)), "")="", "", IFERROR(INDEX(Ingredients!H$11:H$310, MATCH($C889, Ingredients!$B$11:$B$310, 0)), "")))</f>
        <v/>
      </c>
      <c r="AN889" s="83" t="str">
        <f t="shared" si="200"/>
        <v/>
      </c>
      <c r="AP889" s="114" t="str">
        <f t="shared" si="210"/>
        <v/>
      </c>
      <c r="AR889" s="117" t="str">
        <f>IF($C889="", "", IF(IFERROR(INDEX(Ingredients!$AI$11:$AI$310, MATCH($C889, Ingredients!$B$11:$B$310, 0)), "")="", "", IFERROR(INDEX(Ingredients!$AI$11:$AI$310, MATCH($C889, Ingredients!$B$11:$B$310, 0)), "")))</f>
        <v/>
      </c>
      <c r="AT889" s="120" t="str">
        <f t="shared" si="211"/>
        <v/>
      </c>
      <c r="AV889" s="90" t="str">
        <f t="shared" si="201"/>
        <v/>
      </c>
      <c r="AX889" s="90" t="str">
        <f>IF($AV889="", "", COUNTIF($AV$11:$AV$5010, "&lt;"&amp;$AV889)+1+COUNTIF($AV$11:$AV889, $AV889)-1)</f>
        <v/>
      </c>
      <c r="AZ889" s="111" t="str">
        <f>IF($B889="", "", SUMIF('Shopping List'!$AV$11:$AV$25, $B889, 'Shopping List'!$BN$11:$BN$25))</f>
        <v/>
      </c>
      <c r="BB889" s="117" t="str">
        <f t="shared" si="212"/>
        <v/>
      </c>
    </row>
    <row r="890" spans="1:54" x14ac:dyDescent="0.25">
      <c r="A890" s="4"/>
      <c r="B890" s="37"/>
      <c r="C890" s="124"/>
      <c r="D890" s="39"/>
      <c r="E890" s="125"/>
      <c r="F890" s="48"/>
      <c r="G890" s="4"/>
      <c r="H890" s="4"/>
      <c r="I890" s="95" t="str">
        <f>IF($C890="", "", IF(IFERROR(INDEX(Ingredients!$C$11:$C$310, MATCH($C890, Ingredients!$B$11:$B$310, 0)), "")="", "", IFERROR(INDEX(Ingredients!$C$11:$C$310, MATCH($C890, Ingredients!$B$11:$B$310, 0)), "")))</f>
        <v/>
      </c>
      <c r="J890" s="73" t="str">
        <f>IF($B890="", "", IF(IFERROR(INDEX(Meals!$C$11:$C$260, MATCH($B890, Meals!$B$11:$B$260, 0)), "")="", "", IFERROR(INDEX(Meals!$C$11:$C$260, MATCH($B890, Meals!$B$11:$B$260, 0)), "")))</f>
        <v/>
      </c>
      <c r="K890" s="4"/>
      <c r="L890" s="72" t="str">
        <f t="shared" si="202"/>
        <v/>
      </c>
      <c r="M890" s="73" t="str">
        <f t="shared" si="203"/>
        <v/>
      </c>
      <c r="N890" s="4"/>
      <c r="O890" s="78" t="str">
        <f t="shared" si="204"/>
        <v/>
      </c>
      <c r="P890" s="79" t="str">
        <f t="shared" si="205"/>
        <v/>
      </c>
      <c r="Q890" s="4"/>
      <c r="R890" s="90" t="str">
        <f t="shared" si="206"/>
        <v/>
      </c>
      <c r="S890" s="4"/>
      <c r="Y890" s="18" t="str">
        <f t="shared" si="207"/>
        <v/>
      </c>
      <c r="AA890" s="18" t="str">
        <f t="shared" si="198"/>
        <v/>
      </c>
      <c r="AB890" s="18" t="str">
        <f t="shared" si="199"/>
        <v/>
      </c>
      <c r="AC890" s="18" t="str">
        <f t="shared" si="208"/>
        <v/>
      </c>
      <c r="AD890" s="18" t="str">
        <f t="shared" si="208"/>
        <v/>
      </c>
      <c r="AE890" s="18" t="str">
        <f t="shared" si="209"/>
        <v/>
      </c>
      <c r="AG890" s="95" t="str">
        <f>IF($C890="", "", IF(IFERROR(INDEX(Ingredients!C$11:C$310, MATCH($C890, Ingredients!$B$11:$B$310, 0)), "")="", "", IFERROR(INDEX(Ingredients!C$11:C$310, MATCH($C890, Ingredients!$B$11:$B$310, 0)), "")))</f>
        <v/>
      </c>
      <c r="AH890" s="105" t="str">
        <f>IF($C890="", "", IF(IFERROR(INDEX(Ingredients!D$11:D$310, MATCH($C890, Ingredients!$B$11:$B$310, 0)), "")="", "", IFERROR(INDEX(Ingredients!D$11:D$310, MATCH($C890, Ingredients!$B$11:$B$310, 0)), "")))</f>
        <v/>
      </c>
      <c r="AI890" s="106" t="str">
        <f>IF($C890="", "", IF(IFERROR(INDEX(Ingredients!E$11:E$310, MATCH($C890, Ingredients!$B$11:$B$310, 0)), "")="", "", IFERROR(INDEX(Ingredients!E$11:E$310, MATCH($C890, Ingredients!$B$11:$B$310, 0)), "")))</f>
        <v/>
      </c>
      <c r="AJ890" s="108" t="str">
        <f>IF($C890="", "", IF(IFERROR(INDEX(Ingredients!F$11:F$310, MATCH($C890, Ingredients!$B$11:$B$310, 0)), "")="", "", IFERROR(INDEX(Ingredients!F$11:F$310, MATCH($C890, Ingredients!$B$11:$B$310, 0)), "")))</f>
        <v/>
      </c>
      <c r="AK890" s="106" t="str">
        <f>IF($C890="", "", IF(IFERROR(INDEX(Ingredients!G$11:G$310, MATCH($C890, Ingredients!$B$11:$B$310, 0)), "")="", "", IFERROR(INDEX(Ingredients!G$11:G$310, MATCH($C890, Ingredients!$B$11:$B$310, 0)), "")))</f>
        <v/>
      </c>
      <c r="AL890" s="79" t="str">
        <f>IF($C890="", "", IF(IFERROR(INDEX(Ingredients!H$11:H$310, MATCH($C890, Ingredients!$B$11:$B$310, 0)), "")="", "", IFERROR(INDEX(Ingredients!H$11:H$310, MATCH($C890, Ingredients!$B$11:$B$310, 0)), "")))</f>
        <v/>
      </c>
      <c r="AN890" s="83" t="str">
        <f t="shared" si="200"/>
        <v/>
      </c>
      <c r="AP890" s="114" t="str">
        <f t="shared" si="210"/>
        <v/>
      </c>
      <c r="AR890" s="117" t="str">
        <f>IF($C890="", "", IF(IFERROR(INDEX(Ingredients!$AI$11:$AI$310, MATCH($C890, Ingredients!$B$11:$B$310, 0)), "")="", "", IFERROR(INDEX(Ingredients!$AI$11:$AI$310, MATCH($C890, Ingredients!$B$11:$B$310, 0)), "")))</f>
        <v/>
      </c>
      <c r="AT890" s="120" t="str">
        <f t="shared" si="211"/>
        <v/>
      </c>
      <c r="AV890" s="90" t="str">
        <f t="shared" si="201"/>
        <v/>
      </c>
      <c r="AX890" s="90" t="str">
        <f>IF($AV890="", "", COUNTIF($AV$11:$AV$5010, "&lt;"&amp;$AV890)+1+COUNTIF($AV$11:$AV890, $AV890)-1)</f>
        <v/>
      </c>
      <c r="AZ890" s="111" t="str">
        <f>IF($B890="", "", SUMIF('Shopping List'!$AV$11:$AV$25, $B890, 'Shopping List'!$BN$11:$BN$25))</f>
        <v/>
      </c>
      <c r="BB890" s="117" t="str">
        <f t="shared" si="212"/>
        <v/>
      </c>
    </row>
    <row r="891" spans="1:54" x14ac:dyDescent="0.25">
      <c r="A891" s="4"/>
      <c r="B891" s="37"/>
      <c r="C891" s="124"/>
      <c r="D891" s="39"/>
      <c r="E891" s="125"/>
      <c r="F891" s="48"/>
      <c r="G891" s="4"/>
      <c r="H891" s="4"/>
      <c r="I891" s="95" t="str">
        <f>IF($C891="", "", IF(IFERROR(INDEX(Ingredients!$C$11:$C$310, MATCH($C891, Ingredients!$B$11:$B$310, 0)), "")="", "", IFERROR(INDEX(Ingredients!$C$11:$C$310, MATCH($C891, Ingredients!$B$11:$B$310, 0)), "")))</f>
        <v/>
      </c>
      <c r="J891" s="73" t="str">
        <f>IF($B891="", "", IF(IFERROR(INDEX(Meals!$C$11:$C$260, MATCH($B891, Meals!$B$11:$B$260, 0)), "")="", "", IFERROR(INDEX(Meals!$C$11:$C$260, MATCH($B891, Meals!$B$11:$B$260, 0)), "")))</f>
        <v/>
      </c>
      <c r="K891" s="4"/>
      <c r="L891" s="72" t="str">
        <f t="shared" si="202"/>
        <v/>
      </c>
      <c r="M891" s="73" t="str">
        <f t="shared" si="203"/>
        <v/>
      </c>
      <c r="N891" s="4"/>
      <c r="O891" s="78" t="str">
        <f t="shared" si="204"/>
        <v/>
      </c>
      <c r="P891" s="79" t="str">
        <f t="shared" si="205"/>
        <v/>
      </c>
      <c r="Q891" s="4"/>
      <c r="R891" s="90" t="str">
        <f t="shared" si="206"/>
        <v/>
      </c>
      <c r="S891" s="4"/>
      <c r="Y891" s="18" t="str">
        <f t="shared" si="207"/>
        <v/>
      </c>
      <c r="AA891" s="18" t="str">
        <f t="shared" si="198"/>
        <v/>
      </c>
      <c r="AB891" s="18" t="str">
        <f t="shared" si="199"/>
        <v/>
      </c>
      <c r="AC891" s="18" t="str">
        <f t="shared" si="208"/>
        <v/>
      </c>
      <c r="AD891" s="18" t="str">
        <f t="shared" si="208"/>
        <v/>
      </c>
      <c r="AE891" s="18" t="str">
        <f t="shared" si="209"/>
        <v/>
      </c>
      <c r="AG891" s="95" t="str">
        <f>IF($C891="", "", IF(IFERROR(INDEX(Ingredients!C$11:C$310, MATCH($C891, Ingredients!$B$11:$B$310, 0)), "")="", "", IFERROR(INDEX(Ingredients!C$11:C$310, MATCH($C891, Ingredients!$B$11:$B$310, 0)), "")))</f>
        <v/>
      </c>
      <c r="AH891" s="105" t="str">
        <f>IF($C891="", "", IF(IFERROR(INDEX(Ingredients!D$11:D$310, MATCH($C891, Ingredients!$B$11:$B$310, 0)), "")="", "", IFERROR(INDEX(Ingredients!D$11:D$310, MATCH($C891, Ingredients!$B$11:$B$310, 0)), "")))</f>
        <v/>
      </c>
      <c r="AI891" s="106" t="str">
        <f>IF($C891="", "", IF(IFERROR(INDEX(Ingredients!E$11:E$310, MATCH($C891, Ingredients!$B$11:$B$310, 0)), "")="", "", IFERROR(INDEX(Ingredients!E$11:E$310, MATCH($C891, Ingredients!$B$11:$B$310, 0)), "")))</f>
        <v/>
      </c>
      <c r="AJ891" s="108" t="str">
        <f>IF($C891="", "", IF(IFERROR(INDEX(Ingredients!F$11:F$310, MATCH($C891, Ingredients!$B$11:$B$310, 0)), "")="", "", IFERROR(INDEX(Ingredients!F$11:F$310, MATCH($C891, Ingredients!$B$11:$B$310, 0)), "")))</f>
        <v/>
      </c>
      <c r="AK891" s="106" t="str">
        <f>IF($C891="", "", IF(IFERROR(INDEX(Ingredients!G$11:G$310, MATCH($C891, Ingredients!$B$11:$B$310, 0)), "")="", "", IFERROR(INDEX(Ingredients!G$11:G$310, MATCH($C891, Ingredients!$B$11:$B$310, 0)), "")))</f>
        <v/>
      </c>
      <c r="AL891" s="79" t="str">
        <f>IF($C891="", "", IF(IFERROR(INDEX(Ingredients!H$11:H$310, MATCH($C891, Ingredients!$B$11:$B$310, 0)), "")="", "", IFERROR(INDEX(Ingredients!H$11:H$310, MATCH($C891, Ingredients!$B$11:$B$310, 0)), "")))</f>
        <v/>
      </c>
      <c r="AN891" s="83" t="str">
        <f t="shared" si="200"/>
        <v/>
      </c>
      <c r="AP891" s="114" t="str">
        <f t="shared" si="210"/>
        <v/>
      </c>
      <c r="AR891" s="117" t="str">
        <f>IF($C891="", "", IF(IFERROR(INDEX(Ingredients!$AI$11:$AI$310, MATCH($C891, Ingredients!$B$11:$B$310, 0)), "")="", "", IFERROR(INDEX(Ingredients!$AI$11:$AI$310, MATCH($C891, Ingredients!$B$11:$B$310, 0)), "")))</f>
        <v/>
      </c>
      <c r="AT891" s="120" t="str">
        <f t="shared" si="211"/>
        <v/>
      </c>
      <c r="AV891" s="90" t="str">
        <f t="shared" si="201"/>
        <v/>
      </c>
      <c r="AX891" s="90" t="str">
        <f>IF($AV891="", "", COUNTIF($AV$11:$AV$5010, "&lt;"&amp;$AV891)+1+COUNTIF($AV$11:$AV891, $AV891)-1)</f>
        <v/>
      </c>
      <c r="AZ891" s="111" t="str">
        <f>IF($B891="", "", SUMIF('Shopping List'!$AV$11:$AV$25, $B891, 'Shopping List'!$BN$11:$BN$25))</f>
        <v/>
      </c>
      <c r="BB891" s="117" t="str">
        <f t="shared" si="212"/>
        <v/>
      </c>
    </row>
    <row r="892" spans="1:54" x14ac:dyDescent="0.25">
      <c r="A892" s="4"/>
      <c r="B892" s="37"/>
      <c r="C892" s="124"/>
      <c r="D892" s="39"/>
      <c r="E892" s="125"/>
      <c r="F892" s="48"/>
      <c r="G892" s="4"/>
      <c r="H892" s="4"/>
      <c r="I892" s="95" t="str">
        <f>IF($C892="", "", IF(IFERROR(INDEX(Ingredients!$C$11:$C$310, MATCH($C892, Ingredients!$B$11:$B$310, 0)), "")="", "", IFERROR(INDEX(Ingredients!$C$11:$C$310, MATCH($C892, Ingredients!$B$11:$B$310, 0)), "")))</f>
        <v/>
      </c>
      <c r="J892" s="73" t="str">
        <f>IF($B892="", "", IF(IFERROR(INDEX(Meals!$C$11:$C$260, MATCH($B892, Meals!$B$11:$B$260, 0)), "")="", "", IFERROR(INDEX(Meals!$C$11:$C$260, MATCH($B892, Meals!$B$11:$B$260, 0)), "")))</f>
        <v/>
      </c>
      <c r="K892" s="4"/>
      <c r="L892" s="72" t="str">
        <f t="shared" si="202"/>
        <v/>
      </c>
      <c r="M892" s="73" t="str">
        <f t="shared" si="203"/>
        <v/>
      </c>
      <c r="N892" s="4"/>
      <c r="O892" s="78" t="str">
        <f t="shared" si="204"/>
        <v/>
      </c>
      <c r="P892" s="79" t="str">
        <f t="shared" si="205"/>
        <v/>
      </c>
      <c r="Q892" s="4"/>
      <c r="R892" s="90" t="str">
        <f t="shared" si="206"/>
        <v/>
      </c>
      <c r="S892" s="4"/>
      <c r="Y892" s="18" t="str">
        <f t="shared" si="207"/>
        <v/>
      </c>
      <c r="AA892" s="18" t="str">
        <f t="shared" si="198"/>
        <v/>
      </c>
      <c r="AB892" s="18" t="str">
        <f t="shared" si="199"/>
        <v/>
      </c>
      <c r="AC892" s="18" t="str">
        <f t="shared" si="208"/>
        <v/>
      </c>
      <c r="AD892" s="18" t="str">
        <f t="shared" si="208"/>
        <v/>
      </c>
      <c r="AE892" s="18" t="str">
        <f t="shared" si="209"/>
        <v/>
      </c>
      <c r="AG892" s="95" t="str">
        <f>IF($C892="", "", IF(IFERROR(INDEX(Ingredients!C$11:C$310, MATCH($C892, Ingredients!$B$11:$B$310, 0)), "")="", "", IFERROR(INDEX(Ingredients!C$11:C$310, MATCH($C892, Ingredients!$B$11:$B$310, 0)), "")))</f>
        <v/>
      </c>
      <c r="AH892" s="105" t="str">
        <f>IF($C892="", "", IF(IFERROR(INDEX(Ingredients!D$11:D$310, MATCH($C892, Ingredients!$B$11:$B$310, 0)), "")="", "", IFERROR(INDEX(Ingredients!D$11:D$310, MATCH($C892, Ingredients!$B$11:$B$310, 0)), "")))</f>
        <v/>
      </c>
      <c r="AI892" s="106" t="str">
        <f>IF($C892="", "", IF(IFERROR(INDEX(Ingredients!E$11:E$310, MATCH($C892, Ingredients!$B$11:$B$310, 0)), "")="", "", IFERROR(INDEX(Ingredients!E$11:E$310, MATCH($C892, Ingredients!$B$11:$B$310, 0)), "")))</f>
        <v/>
      </c>
      <c r="AJ892" s="108" t="str">
        <f>IF($C892="", "", IF(IFERROR(INDEX(Ingredients!F$11:F$310, MATCH($C892, Ingredients!$B$11:$B$310, 0)), "")="", "", IFERROR(INDEX(Ingredients!F$11:F$310, MATCH($C892, Ingredients!$B$11:$B$310, 0)), "")))</f>
        <v/>
      </c>
      <c r="AK892" s="106" t="str">
        <f>IF($C892="", "", IF(IFERROR(INDEX(Ingredients!G$11:G$310, MATCH($C892, Ingredients!$B$11:$B$310, 0)), "")="", "", IFERROR(INDEX(Ingredients!G$11:G$310, MATCH($C892, Ingredients!$B$11:$B$310, 0)), "")))</f>
        <v/>
      </c>
      <c r="AL892" s="79" t="str">
        <f>IF($C892="", "", IF(IFERROR(INDEX(Ingredients!H$11:H$310, MATCH($C892, Ingredients!$B$11:$B$310, 0)), "")="", "", IFERROR(INDEX(Ingredients!H$11:H$310, MATCH($C892, Ingredients!$B$11:$B$310, 0)), "")))</f>
        <v/>
      </c>
      <c r="AN892" s="83" t="str">
        <f t="shared" si="200"/>
        <v/>
      </c>
      <c r="AP892" s="114" t="str">
        <f t="shared" si="210"/>
        <v/>
      </c>
      <c r="AR892" s="117" t="str">
        <f>IF($C892="", "", IF(IFERROR(INDEX(Ingredients!$AI$11:$AI$310, MATCH($C892, Ingredients!$B$11:$B$310, 0)), "")="", "", IFERROR(INDEX(Ingredients!$AI$11:$AI$310, MATCH($C892, Ingredients!$B$11:$B$310, 0)), "")))</f>
        <v/>
      </c>
      <c r="AT892" s="120" t="str">
        <f t="shared" si="211"/>
        <v/>
      </c>
      <c r="AV892" s="90" t="str">
        <f t="shared" si="201"/>
        <v/>
      </c>
      <c r="AX892" s="90" t="str">
        <f>IF($AV892="", "", COUNTIF($AV$11:$AV$5010, "&lt;"&amp;$AV892)+1+COUNTIF($AV$11:$AV892, $AV892)-1)</f>
        <v/>
      </c>
      <c r="AZ892" s="111" t="str">
        <f>IF($B892="", "", SUMIF('Shopping List'!$AV$11:$AV$25, $B892, 'Shopping List'!$BN$11:$BN$25))</f>
        <v/>
      </c>
      <c r="BB892" s="117" t="str">
        <f t="shared" si="212"/>
        <v/>
      </c>
    </row>
    <row r="893" spans="1:54" x14ac:dyDescent="0.25">
      <c r="A893" s="4"/>
      <c r="B893" s="37"/>
      <c r="C893" s="124"/>
      <c r="D893" s="39"/>
      <c r="E893" s="125"/>
      <c r="F893" s="48"/>
      <c r="G893" s="4"/>
      <c r="H893" s="4"/>
      <c r="I893" s="95" t="str">
        <f>IF($C893="", "", IF(IFERROR(INDEX(Ingredients!$C$11:$C$310, MATCH($C893, Ingredients!$B$11:$B$310, 0)), "")="", "", IFERROR(INDEX(Ingredients!$C$11:$C$310, MATCH($C893, Ingredients!$B$11:$B$310, 0)), "")))</f>
        <v/>
      </c>
      <c r="J893" s="73" t="str">
        <f>IF($B893="", "", IF(IFERROR(INDEX(Meals!$C$11:$C$260, MATCH($B893, Meals!$B$11:$B$260, 0)), "")="", "", IFERROR(INDEX(Meals!$C$11:$C$260, MATCH($B893, Meals!$B$11:$B$260, 0)), "")))</f>
        <v/>
      </c>
      <c r="K893" s="4"/>
      <c r="L893" s="72" t="str">
        <f t="shared" si="202"/>
        <v/>
      </c>
      <c r="M893" s="73" t="str">
        <f t="shared" si="203"/>
        <v/>
      </c>
      <c r="N893" s="4"/>
      <c r="O893" s="78" t="str">
        <f t="shared" si="204"/>
        <v/>
      </c>
      <c r="P893" s="79" t="str">
        <f t="shared" si="205"/>
        <v/>
      </c>
      <c r="Q893" s="4"/>
      <c r="R893" s="90" t="str">
        <f t="shared" si="206"/>
        <v/>
      </c>
      <c r="S893" s="4"/>
      <c r="Y893" s="18" t="str">
        <f t="shared" si="207"/>
        <v/>
      </c>
      <c r="AA893" s="18" t="str">
        <f t="shared" si="198"/>
        <v/>
      </c>
      <c r="AB893" s="18" t="str">
        <f t="shared" si="199"/>
        <v/>
      </c>
      <c r="AC893" s="18" t="str">
        <f t="shared" si="208"/>
        <v/>
      </c>
      <c r="AD893" s="18" t="str">
        <f t="shared" si="208"/>
        <v/>
      </c>
      <c r="AE893" s="18" t="str">
        <f t="shared" si="209"/>
        <v/>
      </c>
      <c r="AG893" s="95" t="str">
        <f>IF($C893="", "", IF(IFERROR(INDEX(Ingredients!C$11:C$310, MATCH($C893, Ingredients!$B$11:$B$310, 0)), "")="", "", IFERROR(INDEX(Ingredients!C$11:C$310, MATCH($C893, Ingredients!$B$11:$B$310, 0)), "")))</f>
        <v/>
      </c>
      <c r="AH893" s="105" t="str">
        <f>IF($C893="", "", IF(IFERROR(INDEX(Ingredients!D$11:D$310, MATCH($C893, Ingredients!$B$11:$B$310, 0)), "")="", "", IFERROR(INDEX(Ingredients!D$11:D$310, MATCH($C893, Ingredients!$B$11:$B$310, 0)), "")))</f>
        <v/>
      </c>
      <c r="AI893" s="106" t="str">
        <f>IF($C893="", "", IF(IFERROR(INDEX(Ingredients!E$11:E$310, MATCH($C893, Ingredients!$B$11:$B$310, 0)), "")="", "", IFERROR(INDEX(Ingredients!E$11:E$310, MATCH($C893, Ingredients!$B$11:$B$310, 0)), "")))</f>
        <v/>
      </c>
      <c r="AJ893" s="108" t="str">
        <f>IF($C893="", "", IF(IFERROR(INDEX(Ingredients!F$11:F$310, MATCH($C893, Ingredients!$B$11:$B$310, 0)), "")="", "", IFERROR(INDEX(Ingredients!F$11:F$310, MATCH($C893, Ingredients!$B$11:$B$310, 0)), "")))</f>
        <v/>
      </c>
      <c r="AK893" s="106" t="str">
        <f>IF($C893="", "", IF(IFERROR(INDEX(Ingredients!G$11:G$310, MATCH($C893, Ingredients!$B$11:$B$310, 0)), "")="", "", IFERROR(INDEX(Ingredients!G$11:G$310, MATCH($C893, Ingredients!$B$11:$B$310, 0)), "")))</f>
        <v/>
      </c>
      <c r="AL893" s="79" t="str">
        <f>IF($C893="", "", IF(IFERROR(INDEX(Ingredients!H$11:H$310, MATCH($C893, Ingredients!$B$11:$B$310, 0)), "")="", "", IFERROR(INDEX(Ingredients!H$11:H$310, MATCH($C893, Ingredients!$B$11:$B$310, 0)), "")))</f>
        <v/>
      </c>
      <c r="AN893" s="83" t="str">
        <f t="shared" si="200"/>
        <v/>
      </c>
      <c r="AP893" s="114" t="str">
        <f t="shared" si="210"/>
        <v/>
      </c>
      <c r="AR893" s="117" t="str">
        <f>IF($C893="", "", IF(IFERROR(INDEX(Ingredients!$AI$11:$AI$310, MATCH($C893, Ingredients!$B$11:$B$310, 0)), "")="", "", IFERROR(INDEX(Ingredients!$AI$11:$AI$310, MATCH($C893, Ingredients!$B$11:$B$310, 0)), "")))</f>
        <v/>
      </c>
      <c r="AT893" s="120" t="str">
        <f t="shared" si="211"/>
        <v/>
      </c>
      <c r="AV893" s="90" t="str">
        <f t="shared" si="201"/>
        <v/>
      </c>
      <c r="AX893" s="90" t="str">
        <f>IF($AV893="", "", COUNTIF($AV$11:$AV$5010, "&lt;"&amp;$AV893)+1+COUNTIF($AV$11:$AV893, $AV893)-1)</f>
        <v/>
      </c>
      <c r="AZ893" s="111" t="str">
        <f>IF($B893="", "", SUMIF('Shopping List'!$AV$11:$AV$25, $B893, 'Shopping List'!$BN$11:$BN$25))</f>
        <v/>
      </c>
      <c r="BB893" s="117" t="str">
        <f t="shared" si="212"/>
        <v/>
      </c>
    </row>
    <row r="894" spans="1:54" x14ac:dyDescent="0.25">
      <c r="A894" s="4"/>
      <c r="B894" s="37"/>
      <c r="C894" s="124"/>
      <c r="D894" s="39"/>
      <c r="E894" s="125"/>
      <c r="F894" s="48"/>
      <c r="G894" s="4"/>
      <c r="H894" s="4"/>
      <c r="I894" s="95" t="str">
        <f>IF($C894="", "", IF(IFERROR(INDEX(Ingredients!$C$11:$C$310, MATCH($C894, Ingredients!$B$11:$B$310, 0)), "")="", "", IFERROR(INDEX(Ingredients!$C$11:$C$310, MATCH($C894, Ingredients!$B$11:$B$310, 0)), "")))</f>
        <v/>
      </c>
      <c r="J894" s="73" t="str">
        <f>IF($B894="", "", IF(IFERROR(INDEX(Meals!$C$11:$C$260, MATCH($B894, Meals!$B$11:$B$260, 0)), "")="", "", IFERROR(INDEX(Meals!$C$11:$C$260, MATCH($B894, Meals!$B$11:$B$260, 0)), "")))</f>
        <v/>
      </c>
      <c r="K894" s="4"/>
      <c r="L894" s="72" t="str">
        <f t="shared" si="202"/>
        <v/>
      </c>
      <c r="M894" s="73" t="str">
        <f t="shared" si="203"/>
        <v/>
      </c>
      <c r="N894" s="4"/>
      <c r="O894" s="78" t="str">
        <f t="shared" si="204"/>
        <v/>
      </c>
      <c r="P894" s="79" t="str">
        <f t="shared" si="205"/>
        <v/>
      </c>
      <c r="Q894" s="4"/>
      <c r="R894" s="90" t="str">
        <f t="shared" si="206"/>
        <v/>
      </c>
      <c r="S894" s="4"/>
      <c r="Y894" s="18" t="str">
        <f t="shared" si="207"/>
        <v/>
      </c>
      <c r="AA894" s="18" t="str">
        <f t="shared" si="198"/>
        <v/>
      </c>
      <c r="AB894" s="18" t="str">
        <f t="shared" si="199"/>
        <v/>
      </c>
      <c r="AC894" s="18" t="str">
        <f t="shared" si="208"/>
        <v/>
      </c>
      <c r="AD894" s="18" t="str">
        <f t="shared" si="208"/>
        <v/>
      </c>
      <c r="AE894" s="18" t="str">
        <f t="shared" si="209"/>
        <v/>
      </c>
      <c r="AG894" s="95" t="str">
        <f>IF($C894="", "", IF(IFERROR(INDEX(Ingredients!C$11:C$310, MATCH($C894, Ingredients!$B$11:$B$310, 0)), "")="", "", IFERROR(INDEX(Ingredients!C$11:C$310, MATCH($C894, Ingredients!$B$11:$B$310, 0)), "")))</f>
        <v/>
      </c>
      <c r="AH894" s="105" t="str">
        <f>IF($C894="", "", IF(IFERROR(INDEX(Ingredients!D$11:D$310, MATCH($C894, Ingredients!$B$11:$B$310, 0)), "")="", "", IFERROR(INDEX(Ingredients!D$11:D$310, MATCH($C894, Ingredients!$B$11:$B$310, 0)), "")))</f>
        <v/>
      </c>
      <c r="AI894" s="106" t="str">
        <f>IF($C894="", "", IF(IFERROR(INDEX(Ingredients!E$11:E$310, MATCH($C894, Ingredients!$B$11:$B$310, 0)), "")="", "", IFERROR(INDEX(Ingredients!E$11:E$310, MATCH($C894, Ingredients!$B$11:$B$310, 0)), "")))</f>
        <v/>
      </c>
      <c r="AJ894" s="108" t="str">
        <f>IF($C894="", "", IF(IFERROR(INDEX(Ingredients!F$11:F$310, MATCH($C894, Ingredients!$B$11:$B$310, 0)), "")="", "", IFERROR(INDEX(Ingredients!F$11:F$310, MATCH($C894, Ingredients!$B$11:$B$310, 0)), "")))</f>
        <v/>
      </c>
      <c r="AK894" s="106" t="str">
        <f>IF($C894="", "", IF(IFERROR(INDEX(Ingredients!G$11:G$310, MATCH($C894, Ingredients!$B$11:$B$310, 0)), "")="", "", IFERROR(INDEX(Ingredients!G$11:G$310, MATCH($C894, Ingredients!$B$11:$B$310, 0)), "")))</f>
        <v/>
      </c>
      <c r="AL894" s="79" t="str">
        <f>IF($C894="", "", IF(IFERROR(INDEX(Ingredients!H$11:H$310, MATCH($C894, Ingredients!$B$11:$B$310, 0)), "")="", "", IFERROR(INDEX(Ingredients!H$11:H$310, MATCH($C894, Ingredients!$B$11:$B$310, 0)), "")))</f>
        <v/>
      </c>
      <c r="AN894" s="83" t="str">
        <f t="shared" si="200"/>
        <v/>
      </c>
      <c r="AP894" s="114" t="str">
        <f t="shared" si="210"/>
        <v/>
      </c>
      <c r="AR894" s="117" t="str">
        <f>IF($C894="", "", IF(IFERROR(INDEX(Ingredients!$AI$11:$AI$310, MATCH($C894, Ingredients!$B$11:$B$310, 0)), "")="", "", IFERROR(INDEX(Ingredients!$AI$11:$AI$310, MATCH($C894, Ingredients!$B$11:$B$310, 0)), "")))</f>
        <v/>
      </c>
      <c r="AT894" s="120" t="str">
        <f t="shared" si="211"/>
        <v/>
      </c>
      <c r="AV894" s="90" t="str">
        <f t="shared" si="201"/>
        <v/>
      </c>
      <c r="AX894" s="90" t="str">
        <f>IF($AV894="", "", COUNTIF($AV$11:$AV$5010, "&lt;"&amp;$AV894)+1+COUNTIF($AV$11:$AV894, $AV894)-1)</f>
        <v/>
      </c>
      <c r="AZ894" s="111" t="str">
        <f>IF($B894="", "", SUMIF('Shopping List'!$AV$11:$AV$25, $B894, 'Shopping List'!$BN$11:$BN$25))</f>
        <v/>
      </c>
      <c r="BB894" s="117" t="str">
        <f t="shared" si="212"/>
        <v/>
      </c>
    </row>
    <row r="895" spans="1:54" x14ac:dyDescent="0.25">
      <c r="A895" s="4"/>
      <c r="B895" s="37"/>
      <c r="C895" s="124"/>
      <c r="D895" s="39"/>
      <c r="E895" s="125"/>
      <c r="F895" s="48"/>
      <c r="G895" s="4"/>
      <c r="H895" s="4"/>
      <c r="I895" s="95" t="str">
        <f>IF($C895="", "", IF(IFERROR(INDEX(Ingredients!$C$11:$C$310, MATCH($C895, Ingredients!$B$11:$B$310, 0)), "")="", "", IFERROR(INDEX(Ingredients!$C$11:$C$310, MATCH($C895, Ingredients!$B$11:$B$310, 0)), "")))</f>
        <v/>
      </c>
      <c r="J895" s="73" t="str">
        <f>IF($B895="", "", IF(IFERROR(INDEX(Meals!$C$11:$C$260, MATCH($B895, Meals!$B$11:$B$260, 0)), "")="", "", IFERROR(INDEX(Meals!$C$11:$C$260, MATCH($B895, Meals!$B$11:$B$260, 0)), "")))</f>
        <v/>
      </c>
      <c r="K895" s="4"/>
      <c r="L895" s="72" t="str">
        <f t="shared" si="202"/>
        <v/>
      </c>
      <c r="M895" s="73" t="str">
        <f t="shared" si="203"/>
        <v/>
      </c>
      <c r="N895" s="4"/>
      <c r="O895" s="78" t="str">
        <f t="shared" si="204"/>
        <v/>
      </c>
      <c r="P895" s="79" t="str">
        <f t="shared" si="205"/>
        <v/>
      </c>
      <c r="Q895" s="4"/>
      <c r="R895" s="90" t="str">
        <f t="shared" si="206"/>
        <v/>
      </c>
      <c r="S895" s="4"/>
      <c r="Y895" s="18" t="str">
        <f t="shared" si="207"/>
        <v/>
      </c>
      <c r="AA895" s="18" t="str">
        <f t="shared" si="198"/>
        <v/>
      </c>
      <c r="AB895" s="18" t="str">
        <f t="shared" si="199"/>
        <v/>
      </c>
      <c r="AC895" s="18" t="str">
        <f t="shared" si="208"/>
        <v/>
      </c>
      <c r="AD895" s="18" t="str">
        <f t="shared" si="208"/>
        <v/>
      </c>
      <c r="AE895" s="18" t="str">
        <f t="shared" si="209"/>
        <v/>
      </c>
      <c r="AG895" s="95" t="str">
        <f>IF($C895="", "", IF(IFERROR(INDEX(Ingredients!C$11:C$310, MATCH($C895, Ingredients!$B$11:$B$310, 0)), "")="", "", IFERROR(INDEX(Ingredients!C$11:C$310, MATCH($C895, Ingredients!$B$11:$B$310, 0)), "")))</f>
        <v/>
      </c>
      <c r="AH895" s="105" t="str">
        <f>IF($C895="", "", IF(IFERROR(INDEX(Ingredients!D$11:D$310, MATCH($C895, Ingredients!$B$11:$B$310, 0)), "")="", "", IFERROR(INDEX(Ingredients!D$11:D$310, MATCH($C895, Ingredients!$B$11:$B$310, 0)), "")))</f>
        <v/>
      </c>
      <c r="AI895" s="106" t="str">
        <f>IF($C895="", "", IF(IFERROR(INDEX(Ingredients!E$11:E$310, MATCH($C895, Ingredients!$B$11:$B$310, 0)), "")="", "", IFERROR(INDEX(Ingredients!E$11:E$310, MATCH($C895, Ingredients!$B$11:$B$310, 0)), "")))</f>
        <v/>
      </c>
      <c r="AJ895" s="108" t="str">
        <f>IF($C895="", "", IF(IFERROR(INDEX(Ingredients!F$11:F$310, MATCH($C895, Ingredients!$B$11:$B$310, 0)), "")="", "", IFERROR(INDEX(Ingredients!F$11:F$310, MATCH($C895, Ingredients!$B$11:$B$310, 0)), "")))</f>
        <v/>
      </c>
      <c r="AK895" s="106" t="str">
        <f>IF($C895="", "", IF(IFERROR(INDEX(Ingredients!G$11:G$310, MATCH($C895, Ingredients!$B$11:$B$310, 0)), "")="", "", IFERROR(INDEX(Ingredients!G$11:G$310, MATCH($C895, Ingredients!$B$11:$B$310, 0)), "")))</f>
        <v/>
      </c>
      <c r="AL895" s="79" t="str">
        <f>IF($C895="", "", IF(IFERROR(INDEX(Ingredients!H$11:H$310, MATCH($C895, Ingredients!$B$11:$B$310, 0)), "")="", "", IFERROR(INDEX(Ingredients!H$11:H$310, MATCH($C895, Ingredients!$B$11:$B$310, 0)), "")))</f>
        <v/>
      </c>
      <c r="AN895" s="83" t="str">
        <f t="shared" si="200"/>
        <v/>
      </c>
      <c r="AP895" s="114" t="str">
        <f t="shared" si="210"/>
        <v/>
      </c>
      <c r="AR895" s="117" t="str">
        <f>IF($C895="", "", IF(IFERROR(INDEX(Ingredients!$AI$11:$AI$310, MATCH($C895, Ingredients!$B$11:$B$310, 0)), "")="", "", IFERROR(INDEX(Ingredients!$AI$11:$AI$310, MATCH($C895, Ingredients!$B$11:$B$310, 0)), "")))</f>
        <v/>
      </c>
      <c r="AT895" s="120" t="str">
        <f t="shared" si="211"/>
        <v/>
      </c>
      <c r="AV895" s="90" t="str">
        <f t="shared" si="201"/>
        <v/>
      </c>
      <c r="AX895" s="90" t="str">
        <f>IF($AV895="", "", COUNTIF($AV$11:$AV$5010, "&lt;"&amp;$AV895)+1+COUNTIF($AV$11:$AV895, $AV895)-1)</f>
        <v/>
      </c>
      <c r="AZ895" s="111" t="str">
        <f>IF($B895="", "", SUMIF('Shopping List'!$AV$11:$AV$25, $B895, 'Shopping List'!$BN$11:$BN$25))</f>
        <v/>
      </c>
      <c r="BB895" s="117" t="str">
        <f t="shared" si="212"/>
        <v/>
      </c>
    </row>
    <row r="896" spans="1:54" x14ac:dyDescent="0.25">
      <c r="A896" s="4"/>
      <c r="B896" s="37"/>
      <c r="C896" s="124"/>
      <c r="D896" s="39"/>
      <c r="E896" s="125"/>
      <c r="F896" s="48"/>
      <c r="G896" s="4"/>
      <c r="H896" s="4"/>
      <c r="I896" s="95" t="str">
        <f>IF($C896="", "", IF(IFERROR(INDEX(Ingredients!$C$11:$C$310, MATCH($C896, Ingredients!$B$11:$B$310, 0)), "")="", "", IFERROR(INDEX(Ingredients!$C$11:$C$310, MATCH($C896, Ingredients!$B$11:$B$310, 0)), "")))</f>
        <v/>
      </c>
      <c r="J896" s="73" t="str">
        <f>IF($B896="", "", IF(IFERROR(INDEX(Meals!$C$11:$C$260, MATCH($B896, Meals!$B$11:$B$260, 0)), "")="", "", IFERROR(INDEX(Meals!$C$11:$C$260, MATCH($B896, Meals!$B$11:$B$260, 0)), "")))</f>
        <v/>
      </c>
      <c r="K896" s="4"/>
      <c r="L896" s="72" t="str">
        <f t="shared" si="202"/>
        <v/>
      </c>
      <c r="M896" s="73" t="str">
        <f t="shared" si="203"/>
        <v/>
      </c>
      <c r="N896" s="4"/>
      <c r="O896" s="78" t="str">
        <f t="shared" si="204"/>
        <v/>
      </c>
      <c r="P896" s="79" t="str">
        <f t="shared" si="205"/>
        <v/>
      </c>
      <c r="Q896" s="4"/>
      <c r="R896" s="90" t="str">
        <f t="shared" si="206"/>
        <v/>
      </c>
      <c r="S896" s="4"/>
      <c r="Y896" s="18" t="str">
        <f t="shared" si="207"/>
        <v/>
      </c>
      <c r="AA896" s="18" t="str">
        <f t="shared" si="198"/>
        <v/>
      </c>
      <c r="AB896" s="18" t="str">
        <f t="shared" si="199"/>
        <v/>
      </c>
      <c r="AC896" s="18" t="str">
        <f t="shared" si="208"/>
        <v/>
      </c>
      <c r="AD896" s="18" t="str">
        <f t="shared" si="208"/>
        <v/>
      </c>
      <c r="AE896" s="18" t="str">
        <f t="shared" si="209"/>
        <v/>
      </c>
      <c r="AG896" s="95" t="str">
        <f>IF($C896="", "", IF(IFERROR(INDEX(Ingredients!C$11:C$310, MATCH($C896, Ingredients!$B$11:$B$310, 0)), "")="", "", IFERROR(INDEX(Ingredients!C$11:C$310, MATCH($C896, Ingredients!$B$11:$B$310, 0)), "")))</f>
        <v/>
      </c>
      <c r="AH896" s="105" t="str">
        <f>IF($C896="", "", IF(IFERROR(INDEX(Ingredients!D$11:D$310, MATCH($C896, Ingredients!$B$11:$B$310, 0)), "")="", "", IFERROR(INDEX(Ingredients!D$11:D$310, MATCH($C896, Ingredients!$B$11:$B$310, 0)), "")))</f>
        <v/>
      </c>
      <c r="AI896" s="106" t="str">
        <f>IF($C896="", "", IF(IFERROR(INDEX(Ingredients!E$11:E$310, MATCH($C896, Ingredients!$B$11:$B$310, 0)), "")="", "", IFERROR(INDEX(Ingredients!E$11:E$310, MATCH($C896, Ingredients!$B$11:$B$310, 0)), "")))</f>
        <v/>
      </c>
      <c r="AJ896" s="108" t="str">
        <f>IF($C896="", "", IF(IFERROR(INDEX(Ingredients!F$11:F$310, MATCH($C896, Ingredients!$B$11:$B$310, 0)), "")="", "", IFERROR(INDEX(Ingredients!F$11:F$310, MATCH($C896, Ingredients!$B$11:$B$310, 0)), "")))</f>
        <v/>
      </c>
      <c r="AK896" s="106" t="str">
        <f>IF($C896="", "", IF(IFERROR(INDEX(Ingredients!G$11:G$310, MATCH($C896, Ingredients!$B$11:$B$310, 0)), "")="", "", IFERROR(INDEX(Ingredients!G$11:G$310, MATCH($C896, Ingredients!$B$11:$B$310, 0)), "")))</f>
        <v/>
      </c>
      <c r="AL896" s="79" t="str">
        <f>IF($C896="", "", IF(IFERROR(INDEX(Ingredients!H$11:H$310, MATCH($C896, Ingredients!$B$11:$B$310, 0)), "")="", "", IFERROR(INDEX(Ingredients!H$11:H$310, MATCH($C896, Ingredients!$B$11:$B$310, 0)), "")))</f>
        <v/>
      </c>
      <c r="AN896" s="83" t="str">
        <f t="shared" si="200"/>
        <v/>
      </c>
      <c r="AP896" s="114" t="str">
        <f t="shared" si="210"/>
        <v/>
      </c>
      <c r="AR896" s="117" t="str">
        <f>IF($C896="", "", IF(IFERROR(INDEX(Ingredients!$AI$11:$AI$310, MATCH($C896, Ingredients!$B$11:$B$310, 0)), "")="", "", IFERROR(INDEX(Ingredients!$AI$11:$AI$310, MATCH($C896, Ingredients!$B$11:$B$310, 0)), "")))</f>
        <v/>
      </c>
      <c r="AT896" s="120" t="str">
        <f t="shared" si="211"/>
        <v/>
      </c>
      <c r="AV896" s="90" t="str">
        <f t="shared" si="201"/>
        <v/>
      </c>
      <c r="AX896" s="90" t="str">
        <f>IF($AV896="", "", COUNTIF($AV$11:$AV$5010, "&lt;"&amp;$AV896)+1+COUNTIF($AV$11:$AV896, $AV896)-1)</f>
        <v/>
      </c>
      <c r="AZ896" s="111" t="str">
        <f>IF($B896="", "", SUMIF('Shopping List'!$AV$11:$AV$25, $B896, 'Shopping List'!$BN$11:$BN$25))</f>
        <v/>
      </c>
      <c r="BB896" s="117" t="str">
        <f t="shared" si="212"/>
        <v/>
      </c>
    </row>
    <row r="897" spans="1:54" x14ac:dyDescent="0.25">
      <c r="A897" s="4"/>
      <c r="B897" s="37"/>
      <c r="C897" s="124"/>
      <c r="D897" s="39"/>
      <c r="E897" s="125"/>
      <c r="F897" s="48"/>
      <c r="G897" s="4"/>
      <c r="H897" s="4"/>
      <c r="I897" s="95" t="str">
        <f>IF($C897="", "", IF(IFERROR(INDEX(Ingredients!$C$11:$C$310, MATCH($C897, Ingredients!$B$11:$B$310, 0)), "")="", "", IFERROR(INDEX(Ingredients!$C$11:$C$310, MATCH($C897, Ingredients!$B$11:$B$310, 0)), "")))</f>
        <v/>
      </c>
      <c r="J897" s="73" t="str">
        <f>IF($B897="", "", IF(IFERROR(INDEX(Meals!$C$11:$C$260, MATCH($B897, Meals!$B$11:$B$260, 0)), "")="", "", IFERROR(INDEX(Meals!$C$11:$C$260, MATCH($B897, Meals!$B$11:$B$260, 0)), "")))</f>
        <v/>
      </c>
      <c r="K897" s="4"/>
      <c r="L897" s="72" t="str">
        <f t="shared" si="202"/>
        <v/>
      </c>
      <c r="M897" s="73" t="str">
        <f t="shared" si="203"/>
        <v/>
      </c>
      <c r="N897" s="4"/>
      <c r="O897" s="78" t="str">
        <f t="shared" si="204"/>
        <v/>
      </c>
      <c r="P897" s="79" t="str">
        <f t="shared" si="205"/>
        <v/>
      </c>
      <c r="Q897" s="4"/>
      <c r="R897" s="90" t="str">
        <f t="shared" si="206"/>
        <v/>
      </c>
      <c r="S897" s="4"/>
      <c r="Y897" s="18" t="str">
        <f t="shared" si="207"/>
        <v/>
      </c>
      <c r="AA897" s="18" t="str">
        <f t="shared" si="198"/>
        <v/>
      </c>
      <c r="AB897" s="18" t="str">
        <f t="shared" si="199"/>
        <v/>
      </c>
      <c r="AC897" s="18" t="str">
        <f t="shared" si="208"/>
        <v/>
      </c>
      <c r="AD897" s="18" t="str">
        <f t="shared" si="208"/>
        <v/>
      </c>
      <c r="AE897" s="18" t="str">
        <f t="shared" si="209"/>
        <v/>
      </c>
      <c r="AG897" s="95" t="str">
        <f>IF($C897="", "", IF(IFERROR(INDEX(Ingredients!C$11:C$310, MATCH($C897, Ingredients!$B$11:$B$310, 0)), "")="", "", IFERROR(INDEX(Ingredients!C$11:C$310, MATCH($C897, Ingredients!$B$11:$B$310, 0)), "")))</f>
        <v/>
      </c>
      <c r="AH897" s="105" t="str">
        <f>IF($C897="", "", IF(IFERROR(INDEX(Ingredients!D$11:D$310, MATCH($C897, Ingredients!$B$11:$B$310, 0)), "")="", "", IFERROR(INDEX(Ingredients!D$11:D$310, MATCH($C897, Ingredients!$B$11:$B$310, 0)), "")))</f>
        <v/>
      </c>
      <c r="AI897" s="106" t="str">
        <f>IF($C897="", "", IF(IFERROR(INDEX(Ingredients!E$11:E$310, MATCH($C897, Ingredients!$B$11:$B$310, 0)), "")="", "", IFERROR(INDEX(Ingredients!E$11:E$310, MATCH($C897, Ingredients!$B$11:$B$310, 0)), "")))</f>
        <v/>
      </c>
      <c r="AJ897" s="108" t="str">
        <f>IF($C897="", "", IF(IFERROR(INDEX(Ingredients!F$11:F$310, MATCH($C897, Ingredients!$B$11:$B$310, 0)), "")="", "", IFERROR(INDEX(Ingredients!F$11:F$310, MATCH($C897, Ingredients!$B$11:$B$310, 0)), "")))</f>
        <v/>
      </c>
      <c r="AK897" s="106" t="str">
        <f>IF($C897="", "", IF(IFERROR(INDEX(Ingredients!G$11:G$310, MATCH($C897, Ingredients!$B$11:$B$310, 0)), "")="", "", IFERROR(INDEX(Ingredients!G$11:G$310, MATCH($C897, Ingredients!$B$11:$B$310, 0)), "")))</f>
        <v/>
      </c>
      <c r="AL897" s="79" t="str">
        <f>IF($C897="", "", IF(IFERROR(INDEX(Ingredients!H$11:H$310, MATCH($C897, Ingredients!$B$11:$B$310, 0)), "")="", "", IFERROR(INDEX(Ingredients!H$11:H$310, MATCH($C897, Ingredients!$B$11:$B$310, 0)), "")))</f>
        <v/>
      </c>
      <c r="AN897" s="83" t="str">
        <f t="shared" si="200"/>
        <v/>
      </c>
      <c r="AP897" s="114" t="str">
        <f t="shared" si="210"/>
        <v/>
      </c>
      <c r="AR897" s="117" t="str">
        <f>IF($C897="", "", IF(IFERROR(INDEX(Ingredients!$AI$11:$AI$310, MATCH($C897, Ingredients!$B$11:$B$310, 0)), "")="", "", IFERROR(INDEX(Ingredients!$AI$11:$AI$310, MATCH($C897, Ingredients!$B$11:$B$310, 0)), "")))</f>
        <v/>
      </c>
      <c r="AT897" s="120" t="str">
        <f t="shared" si="211"/>
        <v/>
      </c>
      <c r="AV897" s="90" t="str">
        <f t="shared" si="201"/>
        <v/>
      </c>
      <c r="AX897" s="90" t="str">
        <f>IF($AV897="", "", COUNTIF($AV$11:$AV$5010, "&lt;"&amp;$AV897)+1+COUNTIF($AV$11:$AV897, $AV897)-1)</f>
        <v/>
      </c>
      <c r="AZ897" s="111" t="str">
        <f>IF($B897="", "", SUMIF('Shopping List'!$AV$11:$AV$25, $B897, 'Shopping List'!$BN$11:$BN$25))</f>
        <v/>
      </c>
      <c r="BB897" s="117" t="str">
        <f t="shared" si="212"/>
        <v/>
      </c>
    </row>
    <row r="898" spans="1:54" x14ac:dyDescent="0.25">
      <c r="A898" s="4"/>
      <c r="B898" s="37"/>
      <c r="C898" s="124"/>
      <c r="D898" s="39"/>
      <c r="E898" s="125"/>
      <c r="F898" s="48"/>
      <c r="G898" s="4"/>
      <c r="H898" s="4"/>
      <c r="I898" s="95" t="str">
        <f>IF($C898="", "", IF(IFERROR(INDEX(Ingredients!$C$11:$C$310, MATCH($C898, Ingredients!$B$11:$B$310, 0)), "")="", "", IFERROR(INDEX(Ingredients!$C$11:$C$310, MATCH($C898, Ingredients!$B$11:$B$310, 0)), "")))</f>
        <v/>
      </c>
      <c r="J898" s="73" t="str">
        <f>IF($B898="", "", IF(IFERROR(INDEX(Meals!$C$11:$C$260, MATCH($B898, Meals!$B$11:$B$260, 0)), "")="", "", IFERROR(INDEX(Meals!$C$11:$C$260, MATCH($B898, Meals!$B$11:$B$260, 0)), "")))</f>
        <v/>
      </c>
      <c r="K898" s="4"/>
      <c r="L898" s="72" t="str">
        <f t="shared" si="202"/>
        <v/>
      </c>
      <c r="M898" s="73" t="str">
        <f t="shared" si="203"/>
        <v/>
      </c>
      <c r="N898" s="4"/>
      <c r="O898" s="78" t="str">
        <f t="shared" si="204"/>
        <v/>
      </c>
      <c r="P898" s="79" t="str">
        <f t="shared" si="205"/>
        <v/>
      </c>
      <c r="Q898" s="4"/>
      <c r="R898" s="90" t="str">
        <f t="shared" si="206"/>
        <v/>
      </c>
      <c r="S898" s="4"/>
      <c r="Y898" s="18" t="str">
        <f t="shared" si="207"/>
        <v/>
      </c>
      <c r="AA898" s="18" t="str">
        <f t="shared" si="198"/>
        <v/>
      </c>
      <c r="AB898" s="18" t="str">
        <f t="shared" si="199"/>
        <v/>
      </c>
      <c r="AC898" s="18" t="str">
        <f t="shared" si="208"/>
        <v/>
      </c>
      <c r="AD898" s="18" t="str">
        <f t="shared" si="208"/>
        <v/>
      </c>
      <c r="AE898" s="18" t="str">
        <f t="shared" si="209"/>
        <v/>
      </c>
      <c r="AG898" s="95" t="str">
        <f>IF($C898="", "", IF(IFERROR(INDEX(Ingredients!C$11:C$310, MATCH($C898, Ingredients!$B$11:$B$310, 0)), "")="", "", IFERROR(INDEX(Ingredients!C$11:C$310, MATCH($C898, Ingredients!$B$11:$B$310, 0)), "")))</f>
        <v/>
      </c>
      <c r="AH898" s="105" t="str">
        <f>IF($C898="", "", IF(IFERROR(INDEX(Ingredients!D$11:D$310, MATCH($C898, Ingredients!$B$11:$B$310, 0)), "")="", "", IFERROR(INDEX(Ingredients!D$11:D$310, MATCH($C898, Ingredients!$B$11:$B$310, 0)), "")))</f>
        <v/>
      </c>
      <c r="AI898" s="106" t="str">
        <f>IF($C898="", "", IF(IFERROR(INDEX(Ingredients!E$11:E$310, MATCH($C898, Ingredients!$B$11:$B$310, 0)), "")="", "", IFERROR(INDEX(Ingredients!E$11:E$310, MATCH($C898, Ingredients!$B$11:$B$310, 0)), "")))</f>
        <v/>
      </c>
      <c r="AJ898" s="108" t="str">
        <f>IF($C898="", "", IF(IFERROR(INDEX(Ingredients!F$11:F$310, MATCH($C898, Ingredients!$B$11:$B$310, 0)), "")="", "", IFERROR(INDEX(Ingredients!F$11:F$310, MATCH($C898, Ingredients!$B$11:$B$310, 0)), "")))</f>
        <v/>
      </c>
      <c r="AK898" s="106" t="str">
        <f>IF($C898="", "", IF(IFERROR(INDEX(Ingredients!G$11:G$310, MATCH($C898, Ingredients!$B$11:$B$310, 0)), "")="", "", IFERROR(INDEX(Ingredients!G$11:G$310, MATCH($C898, Ingredients!$B$11:$B$310, 0)), "")))</f>
        <v/>
      </c>
      <c r="AL898" s="79" t="str">
        <f>IF($C898="", "", IF(IFERROR(INDEX(Ingredients!H$11:H$310, MATCH($C898, Ingredients!$B$11:$B$310, 0)), "")="", "", IFERROR(INDEX(Ingredients!H$11:H$310, MATCH($C898, Ingredients!$B$11:$B$310, 0)), "")))</f>
        <v/>
      </c>
      <c r="AN898" s="83" t="str">
        <f t="shared" si="200"/>
        <v/>
      </c>
      <c r="AP898" s="114" t="str">
        <f t="shared" si="210"/>
        <v/>
      </c>
      <c r="AR898" s="117" t="str">
        <f>IF($C898="", "", IF(IFERROR(INDEX(Ingredients!$AI$11:$AI$310, MATCH($C898, Ingredients!$B$11:$B$310, 0)), "")="", "", IFERROR(INDEX(Ingredients!$AI$11:$AI$310, MATCH($C898, Ingredients!$B$11:$B$310, 0)), "")))</f>
        <v/>
      </c>
      <c r="AT898" s="120" t="str">
        <f t="shared" si="211"/>
        <v/>
      </c>
      <c r="AV898" s="90" t="str">
        <f t="shared" si="201"/>
        <v/>
      </c>
      <c r="AX898" s="90" t="str">
        <f>IF($AV898="", "", COUNTIF($AV$11:$AV$5010, "&lt;"&amp;$AV898)+1+COUNTIF($AV$11:$AV898, $AV898)-1)</f>
        <v/>
      </c>
      <c r="AZ898" s="111" t="str">
        <f>IF($B898="", "", SUMIF('Shopping List'!$AV$11:$AV$25, $B898, 'Shopping List'!$BN$11:$BN$25))</f>
        <v/>
      </c>
      <c r="BB898" s="117" t="str">
        <f t="shared" si="212"/>
        <v/>
      </c>
    </row>
    <row r="899" spans="1:54" x14ac:dyDescent="0.25">
      <c r="A899" s="4"/>
      <c r="B899" s="37"/>
      <c r="C899" s="124"/>
      <c r="D899" s="39"/>
      <c r="E899" s="125"/>
      <c r="F899" s="48"/>
      <c r="G899" s="4"/>
      <c r="H899" s="4"/>
      <c r="I899" s="95" t="str">
        <f>IF($C899="", "", IF(IFERROR(INDEX(Ingredients!$C$11:$C$310, MATCH($C899, Ingredients!$B$11:$B$310, 0)), "")="", "", IFERROR(INDEX(Ingredients!$C$11:$C$310, MATCH($C899, Ingredients!$B$11:$B$310, 0)), "")))</f>
        <v/>
      </c>
      <c r="J899" s="73" t="str">
        <f>IF($B899="", "", IF(IFERROR(INDEX(Meals!$C$11:$C$260, MATCH($B899, Meals!$B$11:$B$260, 0)), "")="", "", IFERROR(INDEX(Meals!$C$11:$C$260, MATCH($B899, Meals!$B$11:$B$260, 0)), "")))</f>
        <v/>
      </c>
      <c r="K899" s="4"/>
      <c r="L899" s="72" t="str">
        <f t="shared" si="202"/>
        <v/>
      </c>
      <c r="M899" s="73" t="str">
        <f t="shared" si="203"/>
        <v/>
      </c>
      <c r="N899" s="4"/>
      <c r="O899" s="78" t="str">
        <f t="shared" si="204"/>
        <v/>
      </c>
      <c r="P899" s="79" t="str">
        <f t="shared" si="205"/>
        <v/>
      </c>
      <c r="Q899" s="4"/>
      <c r="R899" s="90" t="str">
        <f t="shared" si="206"/>
        <v/>
      </c>
      <c r="S899" s="4"/>
      <c r="Y899" s="18" t="str">
        <f t="shared" si="207"/>
        <v/>
      </c>
      <c r="AA899" s="18" t="str">
        <f t="shared" si="198"/>
        <v/>
      </c>
      <c r="AB899" s="18" t="str">
        <f t="shared" si="199"/>
        <v/>
      </c>
      <c r="AC899" s="18" t="str">
        <f t="shared" si="208"/>
        <v/>
      </c>
      <c r="AD899" s="18" t="str">
        <f t="shared" si="208"/>
        <v/>
      </c>
      <c r="AE899" s="18" t="str">
        <f t="shared" si="209"/>
        <v/>
      </c>
      <c r="AG899" s="95" t="str">
        <f>IF($C899="", "", IF(IFERROR(INDEX(Ingredients!C$11:C$310, MATCH($C899, Ingredients!$B$11:$B$310, 0)), "")="", "", IFERROR(INDEX(Ingredients!C$11:C$310, MATCH($C899, Ingredients!$B$11:$B$310, 0)), "")))</f>
        <v/>
      </c>
      <c r="AH899" s="105" t="str">
        <f>IF($C899="", "", IF(IFERROR(INDEX(Ingredients!D$11:D$310, MATCH($C899, Ingredients!$B$11:$B$310, 0)), "")="", "", IFERROR(INDEX(Ingredients!D$11:D$310, MATCH($C899, Ingredients!$B$11:$B$310, 0)), "")))</f>
        <v/>
      </c>
      <c r="AI899" s="106" t="str">
        <f>IF($C899="", "", IF(IFERROR(INDEX(Ingredients!E$11:E$310, MATCH($C899, Ingredients!$B$11:$B$310, 0)), "")="", "", IFERROR(INDEX(Ingredients!E$11:E$310, MATCH($C899, Ingredients!$B$11:$B$310, 0)), "")))</f>
        <v/>
      </c>
      <c r="AJ899" s="108" t="str">
        <f>IF($C899="", "", IF(IFERROR(INDEX(Ingredients!F$11:F$310, MATCH($C899, Ingredients!$B$11:$B$310, 0)), "")="", "", IFERROR(INDEX(Ingredients!F$11:F$310, MATCH($C899, Ingredients!$B$11:$B$310, 0)), "")))</f>
        <v/>
      </c>
      <c r="AK899" s="106" t="str">
        <f>IF($C899="", "", IF(IFERROR(INDEX(Ingredients!G$11:G$310, MATCH($C899, Ingredients!$B$11:$B$310, 0)), "")="", "", IFERROR(INDEX(Ingredients!G$11:G$310, MATCH($C899, Ingredients!$B$11:$B$310, 0)), "")))</f>
        <v/>
      </c>
      <c r="AL899" s="79" t="str">
        <f>IF($C899="", "", IF(IFERROR(INDEX(Ingredients!H$11:H$310, MATCH($C899, Ingredients!$B$11:$B$310, 0)), "")="", "", IFERROR(INDEX(Ingredients!H$11:H$310, MATCH($C899, Ingredients!$B$11:$B$310, 0)), "")))</f>
        <v/>
      </c>
      <c r="AN899" s="83" t="str">
        <f t="shared" si="200"/>
        <v/>
      </c>
      <c r="AP899" s="114" t="str">
        <f t="shared" si="210"/>
        <v/>
      </c>
      <c r="AR899" s="117" t="str">
        <f>IF($C899="", "", IF(IFERROR(INDEX(Ingredients!$AI$11:$AI$310, MATCH($C899, Ingredients!$B$11:$B$310, 0)), "")="", "", IFERROR(INDEX(Ingredients!$AI$11:$AI$310, MATCH($C899, Ingredients!$B$11:$B$310, 0)), "")))</f>
        <v/>
      </c>
      <c r="AT899" s="120" t="str">
        <f t="shared" si="211"/>
        <v/>
      </c>
      <c r="AV899" s="90" t="str">
        <f t="shared" si="201"/>
        <v/>
      </c>
      <c r="AX899" s="90" t="str">
        <f>IF($AV899="", "", COUNTIF($AV$11:$AV$5010, "&lt;"&amp;$AV899)+1+COUNTIF($AV$11:$AV899, $AV899)-1)</f>
        <v/>
      </c>
      <c r="AZ899" s="111" t="str">
        <f>IF($B899="", "", SUMIF('Shopping List'!$AV$11:$AV$25, $B899, 'Shopping List'!$BN$11:$BN$25))</f>
        <v/>
      </c>
      <c r="BB899" s="117" t="str">
        <f t="shared" si="212"/>
        <v/>
      </c>
    </row>
    <row r="900" spans="1:54" x14ac:dyDescent="0.25">
      <c r="A900" s="4"/>
      <c r="B900" s="37"/>
      <c r="C900" s="124"/>
      <c r="D900" s="39"/>
      <c r="E900" s="125"/>
      <c r="F900" s="48"/>
      <c r="G900" s="4"/>
      <c r="H900" s="4"/>
      <c r="I900" s="95" t="str">
        <f>IF($C900="", "", IF(IFERROR(INDEX(Ingredients!$C$11:$C$310, MATCH($C900, Ingredients!$B$11:$B$310, 0)), "")="", "", IFERROR(INDEX(Ingredients!$C$11:$C$310, MATCH($C900, Ingredients!$B$11:$B$310, 0)), "")))</f>
        <v/>
      </c>
      <c r="J900" s="73" t="str">
        <f>IF($B900="", "", IF(IFERROR(INDEX(Meals!$C$11:$C$260, MATCH($B900, Meals!$B$11:$B$260, 0)), "")="", "", IFERROR(INDEX(Meals!$C$11:$C$260, MATCH($B900, Meals!$B$11:$B$260, 0)), "")))</f>
        <v/>
      </c>
      <c r="K900" s="4"/>
      <c r="L900" s="72" t="str">
        <f t="shared" si="202"/>
        <v/>
      </c>
      <c r="M900" s="73" t="str">
        <f t="shared" si="203"/>
        <v/>
      </c>
      <c r="N900" s="4"/>
      <c r="O900" s="78" t="str">
        <f t="shared" si="204"/>
        <v/>
      </c>
      <c r="P900" s="79" t="str">
        <f t="shared" si="205"/>
        <v/>
      </c>
      <c r="Q900" s="4"/>
      <c r="R900" s="90" t="str">
        <f t="shared" si="206"/>
        <v/>
      </c>
      <c r="S900" s="4"/>
      <c r="Y900" s="18" t="str">
        <f t="shared" si="207"/>
        <v/>
      </c>
      <c r="AA900" s="18" t="str">
        <f t="shared" si="198"/>
        <v/>
      </c>
      <c r="AB900" s="18" t="str">
        <f t="shared" si="199"/>
        <v/>
      </c>
      <c r="AC900" s="18" t="str">
        <f t="shared" si="208"/>
        <v/>
      </c>
      <c r="AD900" s="18" t="str">
        <f t="shared" si="208"/>
        <v/>
      </c>
      <c r="AE900" s="18" t="str">
        <f t="shared" si="209"/>
        <v/>
      </c>
      <c r="AG900" s="95" t="str">
        <f>IF($C900="", "", IF(IFERROR(INDEX(Ingredients!C$11:C$310, MATCH($C900, Ingredients!$B$11:$B$310, 0)), "")="", "", IFERROR(INDEX(Ingredients!C$11:C$310, MATCH($C900, Ingredients!$B$11:$B$310, 0)), "")))</f>
        <v/>
      </c>
      <c r="AH900" s="105" t="str">
        <f>IF($C900="", "", IF(IFERROR(INDEX(Ingredients!D$11:D$310, MATCH($C900, Ingredients!$B$11:$B$310, 0)), "")="", "", IFERROR(INDEX(Ingredients!D$11:D$310, MATCH($C900, Ingredients!$B$11:$B$310, 0)), "")))</f>
        <v/>
      </c>
      <c r="AI900" s="106" t="str">
        <f>IF($C900="", "", IF(IFERROR(INDEX(Ingredients!E$11:E$310, MATCH($C900, Ingredients!$B$11:$B$310, 0)), "")="", "", IFERROR(INDEX(Ingredients!E$11:E$310, MATCH($C900, Ingredients!$B$11:$B$310, 0)), "")))</f>
        <v/>
      </c>
      <c r="AJ900" s="108" t="str">
        <f>IF($C900="", "", IF(IFERROR(INDEX(Ingredients!F$11:F$310, MATCH($C900, Ingredients!$B$11:$B$310, 0)), "")="", "", IFERROR(INDEX(Ingredients!F$11:F$310, MATCH($C900, Ingredients!$B$11:$B$310, 0)), "")))</f>
        <v/>
      </c>
      <c r="AK900" s="106" t="str">
        <f>IF($C900="", "", IF(IFERROR(INDEX(Ingredients!G$11:G$310, MATCH($C900, Ingredients!$B$11:$B$310, 0)), "")="", "", IFERROR(INDEX(Ingredients!G$11:G$310, MATCH($C900, Ingredients!$B$11:$B$310, 0)), "")))</f>
        <v/>
      </c>
      <c r="AL900" s="79" t="str">
        <f>IF($C900="", "", IF(IFERROR(INDEX(Ingredients!H$11:H$310, MATCH($C900, Ingredients!$B$11:$B$310, 0)), "")="", "", IFERROR(INDEX(Ingredients!H$11:H$310, MATCH($C900, Ingredients!$B$11:$B$310, 0)), "")))</f>
        <v/>
      </c>
      <c r="AN900" s="83" t="str">
        <f t="shared" si="200"/>
        <v/>
      </c>
      <c r="AP900" s="114" t="str">
        <f t="shared" si="210"/>
        <v/>
      </c>
      <c r="AR900" s="117" t="str">
        <f>IF($C900="", "", IF(IFERROR(INDEX(Ingredients!$AI$11:$AI$310, MATCH($C900, Ingredients!$B$11:$B$310, 0)), "")="", "", IFERROR(INDEX(Ingredients!$AI$11:$AI$310, MATCH($C900, Ingredients!$B$11:$B$310, 0)), "")))</f>
        <v/>
      </c>
      <c r="AT900" s="120" t="str">
        <f t="shared" si="211"/>
        <v/>
      </c>
      <c r="AV900" s="90" t="str">
        <f t="shared" si="201"/>
        <v/>
      </c>
      <c r="AX900" s="90" t="str">
        <f>IF($AV900="", "", COUNTIF($AV$11:$AV$5010, "&lt;"&amp;$AV900)+1+COUNTIF($AV$11:$AV900, $AV900)-1)</f>
        <v/>
      </c>
      <c r="AZ900" s="111" t="str">
        <f>IF($B900="", "", SUMIF('Shopping List'!$AV$11:$AV$25, $B900, 'Shopping List'!$BN$11:$BN$25))</f>
        <v/>
      </c>
      <c r="BB900" s="117" t="str">
        <f t="shared" si="212"/>
        <v/>
      </c>
    </row>
    <row r="901" spans="1:54" x14ac:dyDescent="0.25">
      <c r="A901" s="4"/>
      <c r="B901" s="37"/>
      <c r="C901" s="124"/>
      <c r="D901" s="39"/>
      <c r="E901" s="125"/>
      <c r="F901" s="48"/>
      <c r="G901" s="4"/>
      <c r="H901" s="4"/>
      <c r="I901" s="95" t="str">
        <f>IF($C901="", "", IF(IFERROR(INDEX(Ingredients!$C$11:$C$310, MATCH($C901, Ingredients!$B$11:$B$310, 0)), "")="", "", IFERROR(INDEX(Ingredients!$C$11:$C$310, MATCH($C901, Ingredients!$B$11:$B$310, 0)), "")))</f>
        <v/>
      </c>
      <c r="J901" s="73" t="str">
        <f>IF($B901="", "", IF(IFERROR(INDEX(Meals!$C$11:$C$260, MATCH($B901, Meals!$B$11:$B$260, 0)), "")="", "", IFERROR(INDEX(Meals!$C$11:$C$260, MATCH($B901, Meals!$B$11:$B$260, 0)), "")))</f>
        <v/>
      </c>
      <c r="K901" s="4"/>
      <c r="L901" s="72" t="str">
        <f t="shared" si="202"/>
        <v/>
      </c>
      <c r="M901" s="73" t="str">
        <f t="shared" si="203"/>
        <v/>
      </c>
      <c r="N901" s="4"/>
      <c r="O901" s="78" t="str">
        <f t="shared" si="204"/>
        <v/>
      </c>
      <c r="P901" s="79" t="str">
        <f t="shared" si="205"/>
        <v/>
      </c>
      <c r="Q901" s="4"/>
      <c r="R901" s="90" t="str">
        <f t="shared" si="206"/>
        <v/>
      </c>
      <c r="S901" s="4"/>
      <c r="Y901" s="18" t="str">
        <f t="shared" si="207"/>
        <v/>
      </c>
      <c r="AA901" s="18" t="str">
        <f t="shared" si="198"/>
        <v/>
      </c>
      <c r="AB901" s="18" t="str">
        <f t="shared" si="199"/>
        <v/>
      </c>
      <c r="AC901" s="18" t="str">
        <f t="shared" si="208"/>
        <v/>
      </c>
      <c r="AD901" s="18" t="str">
        <f t="shared" si="208"/>
        <v/>
      </c>
      <c r="AE901" s="18" t="str">
        <f t="shared" si="209"/>
        <v/>
      </c>
      <c r="AG901" s="95" t="str">
        <f>IF($C901="", "", IF(IFERROR(INDEX(Ingredients!C$11:C$310, MATCH($C901, Ingredients!$B$11:$B$310, 0)), "")="", "", IFERROR(INDEX(Ingredients!C$11:C$310, MATCH($C901, Ingredients!$B$11:$B$310, 0)), "")))</f>
        <v/>
      </c>
      <c r="AH901" s="105" t="str">
        <f>IF($C901="", "", IF(IFERROR(INDEX(Ingredients!D$11:D$310, MATCH($C901, Ingredients!$B$11:$B$310, 0)), "")="", "", IFERROR(INDEX(Ingredients!D$11:D$310, MATCH($C901, Ingredients!$B$11:$B$310, 0)), "")))</f>
        <v/>
      </c>
      <c r="AI901" s="106" t="str">
        <f>IF($C901="", "", IF(IFERROR(INDEX(Ingredients!E$11:E$310, MATCH($C901, Ingredients!$B$11:$B$310, 0)), "")="", "", IFERROR(INDEX(Ingredients!E$11:E$310, MATCH($C901, Ingredients!$B$11:$B$310, 0)), "")))</f>
        <v/>
      </c>
      <c r="AJ901" s="108" t="str">
        <f>IF($C901="", "", IF(IFERROR(INDEX(Ingredients!F$11:F$310, MATCH($C901, Ingredients!$B$11:$B$310, 0)), "")="", "", IFERROR(INDEX(Ingredients!F$11:F$310, MATCH($C901, Ingredients!$B$11:$B$310, 0)), "")))</f>
        <v/>
      </c>
      <c r="AK901" s="106" t="str">
        <f>IF($C901="", "", IF(IFERROR(INDEX(Ingredients!G$11:G$310, MATCH($C901, Ingredients!$B$11:$B$310, 0)), "")="", "", IFERROR(INDEX(Ingredients!G$11:G$310, MATCH($C901, Ingredients!$B$11:$B$310, 0)), "")))</f>
        <v/>
      </c>
      <c r="AL901" s="79" t="str">
        <f>IF($C901="", "", IF(IFERROR(INDEX(Ingredients!H$11:H$310, MATCH($C901, Ingredients!$B$11:$B$310, 0)), "")="", "", IFERROR(INDEX(Ingredients!H$11:H$310, MATCH($C901, Ingredients!$B$11:$B$310, 0)), "")))</f>
        <v/>
      </c>
      <c r="AN901" s="83" t="str">
        <f t="shared" si="200"/>
        <v/>
      </c>
      <c r="AP901" s="114" t="str">
        <f t="shared" si="210"/>
        <v/>
      </c>
      <c r="AR901" s="117" t="str">
        <f>IF($C901="", "", IF(IFERROR(INDEX(Ingredients!$AI$11:$AI$310, MATCH($C901, Ingredients!$B$11:$B$310, 0)), "")="", "", IFERROR(INDEX(Ingredients!$AI$11:$AI$310, MATCH($C901, Ingredients!$B$11:$B$310, 0)), "")))</f>
        <v/>
      </c>
      <c r="AT901" s="120" t="str">
        <f t="shared" si="211"/>
        <v/>
      </c>
      <c r="AV901" s="90" t="str">
        <f t="shared" si="201"/>
        <v/>
      </c>
      <c r="AX901" s="90" t="str">
        <f>IF($AV901="", "", COUNTIF($AV$11:$AV$5010, "&lt;"&amp;$AV901)+1+COUNTIF($AV$11:$AV901, $AV901)-1)</f>
        <v/>
      </c>
      <c r="AZ901" s="111" t="str">
        <f>IF($B901="", "", SUMIF('Shopping List'!$AV$11:$AV$25, $B901, 'Shopping List'!$BN$11:$BN$25))</f>
        <v/>
      </c>
      <c r="BB901" s="117" t="str">
        <f t="shared" si="212"/>
        <v/>
      </c>
    </row>
    <row r="902" spans="1:54" x14ac:dyDescent="0.25">
      <c r="A902" s="4"/>
      <c r="B902" s="37"/>
      <c r="C902" s="124"/>
      <c r="D902" s="39"/>
      <c r="E902" s="125"/>
      <c r="F902" s="48"/>
      <c r="G902" s="4"/>
      <c r="H902" s="4"/>
      <c r="I902" s="95" t="str">
        <f>IF($C902="", "", IF(IFERROR(INDEX(Ingredients!$C$11:$C$310, MATCH($C902, Ingredients!$B$11:$B$310, 0)), "")="", "", IFERROR(INDEX(Ingredients!$C$11:$C$310, MATCH($C902, Ingredients!$B$11:$B$310, 0)), "")))</f>
        <v/>
      </c>
      <c r="J902" s="73" t="str">
        <f>IF($B902="", "", IF(IFERROR(INDEX(Meals!$C$11:$C$260, MATCH($B902, Meals!$B$11:$B$260, 0)), "")="", "", IFERROR(INDEX(Meals!$C$11:$C$260, MATCH($B902, Meals!$B$11:$B$260, 0)), "")))</f>
        <v/>
      </c>
      <c r="K902" s="4"/>
      <c r="L902" s="72" t="str">
        <f t="shared" si="202"/>
        <v/>
      </c>
      <c r="M902" s="73" t="str">
        <f t="shared" si="203"/>
        <v/>
      </c>
      <c r="N902" s="4"/>
      <c r="O902" s="78" t="str">
        <f t="shared" si="204"/>
        <v/>
      </c>
      <c r="P902" s="79" t="str">
        <f t="shared" si="205"/>
        <v/>
      </c>
      <c r="Q902" s="4"/>
      <c r="R902" s="90" t="str">
        <f t="shared" si="206"/>
        <v/>
      </c>
      <c r="S902" s="4"/>
      <c r="Y902" s="18" t="str">
        <f t="shared" si="207"/>
        <v/>
      </c>
      <c r="AA902" s="18" t="str">
        <f t="shared" si="198"/>
        <v/>
      </c>
      <c r="AB902" s="18" t="str">
        <f t="shared" si="199"/>
        <v/>
      </c>
      <c r="AC902" s="18" t="str">
        <f t="shared" si="208"/>
        <v/>
      </c>
      <c r="AD902" s="18" t="str">
        <f t="shared" si="208"/>
        <v/>
      </c>
      <c r="AE902" s="18" t="str">
        <f t="shared" si="209"/>
        <v/>
      </c>
      <c r="AG902" s="95" t="str">
        <f>IF($C902="", "", IF(IFERROR(INDEX(Ingredients!C$11:C$310, MATCH($C902, Ingredients!$B$11:$B$310, 0)), "")="", "", IFERROR(INDEX(Ingredients!C$11:C$310, MATCH($C902, Ingredients!$B$11:$B$310, 0)), "")))</f>
        <v/>
      </c>
      <c r="AH902" s="105" t="str">
        <f>IF($C902="", "", IF(IFERROR(INDEX(Ingredients!D$11:D$310, MATCH($C902, Ingredients!$B$11:$B$310, 0)), "")="", "", IFERROR(INDEX(Ingredients!D$11:D$310, MATCH($C902, Ingredients!$B$11:$B$310, 0)), "")))</f>
        <v/>
      </c>
      <c r="AI902" s="106" t="str">
        <f>IF($C902="", "", IF(IFERROR(INDEX(Ingredients!E$11:E$310, MATCH($C902, Ingredients!$B$11:$B$310, 0)), "")="", "", IFERROR(INDEX(Ingredients!E$11:E$310, MATCH($C902, Ingredients!$B$11:$B$310, 0)), "")))</f>
        <v/>
      </c>
      <c r="AJ902" s="108" t="str">
        <f>IF($C902="", "", IF(IFERROR(INDEX(Ingredients!F$11:F$310, MATCH($C902, Ingredients!$B$11:$B$310, 0)), "")="", "", IFERROR(INDEX(Ingredients!F$11:F$310, MATCH($C902, Ingredients!$B$11:$B$310, 0)), "")))</f>
        <v/>
      </c>
      <c r="AK902" s="106" t="str">
        <f>IF($C902="", "", IF(IFERROR(INDEX(Ingredients!G$11:G$310, MATCH($C902, Ingredients!$B$11:$B$310, 0)), "")="", "", IFERROR(INDEX(Ingredients!G$11:G$310, MATCH($C902, Ingredients!$B$11:$B$310, 0)), "")))</f>
        <v/>
      </c>
      <c r="AL902" s="79" t="str">
        <f>IF($C902="", "", IF(IFERROR(INDEX(Ingredients!H$11:H$310, MATCH($C902, Ingredients!$B$11:$B$310, 0)), "")="", "", IFERROR(INDEX(Ingredients!H$11:H$310, MATCH($C902, Ingredients!$B$11:$B$310, 0)), "")))</f>
        <v/>
      </c>
      <c r="AN902" s="83" t="str">
        <f t="shared" si="200"/>
        <v/>
      </c>
      <c r="AP902" s="114" t="str">
        <f t="shared" si="210"/>
        <v/>
      </c>
      <c r="AR902" s="117" t="str">
        <f>IF($C902="", "", IF(IFERROR(INDEX(Ingredients!$AI$11:$AI$310, MATCH($C902, Ingredients!$B$11:$B$310, 0)), "")="", "", IFERROR(INDEX(Ingredients!$AI$11:$AI$310, MATCH($C902, Ingredients!$B$11:$B$310, 0)), "")))</f>
        <v/>
      </c>
      <c r="AT902" s="120" t="str">
        <f t="shared" si="211"/>
        <v/>
      </c>
      <c r="AV902" s="90" t="str">
        <f t="shared" si="201"/>
        <v/>
      </c>
      <c r="AX902" s="90" t="str">
        <f>IF($AV902="", "", COUNTIF($AV$11:$AV$5010, "&lt;"&amp;$AV902)+1+COUNTIF($AV$11:$AV902, $AV902)-1)</f>
        <v/>
      </c>
      <c r="AZ902" s="111" t="str">
        <f>IF($B902="", "", SUMIF('Shopping List'!$AV$11:$AV$25, $B902, 'Shopping List'!$BN$11:$BN$25))</f>
        <v/>
      </c>
      <c r="BB902" s="117" t="str">
        <f t="shared" si="212"/>
        <v/>
      </c>
    </row>
    <row r="903" spans="1:54" x14ac:dyDescent="0.25">
      <c r="A903" s="4"/>
      <c r="B903" s="37"/>
      <c r="C903" s="124"/>
      <c r="D903" s="39"/>
      <c r="E903" s="125"/>
      <c r="F903" s="48"/>
      <c r="G903" s="4"/>
      <c r="H903" s="4"/>
      <c r="I903" s="95" t="str">
        <f>IF($C903="", "", IF(IFERROR(INDEX(Ingredients!$C$11:$C$310, MATCH($C903, Ingredients!$B$11:$B$310, 0)), "")="", "", IFERROR(INDEX(Ingredients!$C$11:$C$310, MATCH($C903, Ingredients!$B$11:$B$310, 0)), "")))</f>
        <v/>
      </c>
      <c r="J903" s="73" t="str">
        <f>IF($B903="", "", IF(IFERROR(INDEX(Meals!$C$11:$C$260, MATCH($B903, Meals!$B$11:$B$260, 0)), "")="", "", IFERROR(INDEX(Meals!$C$11:$C$260, MATCH($B903, Meals!$B$11:$B$260, 0)), "")))</f>
        <v/>
      </c>
      <c r="K903" s="4"/>
      <c r="L903" s="72" t="str">
        <f t="shared" si="202"/>
        <v/>
      </c>
      <c r="M903" s="73" t="str">
        <f t="shared" si="203"/>
        <v/>
      </c>
      <c r="N903" s="4"/>
      <c r="O903" s="78" t="str">
        <f t="shared" si="204"/>
        <v/>
      </c>
      <c r="P903" s="79" t="str">
        <f t="shared" si="205"/>
        <v/>
      </c>
      <c r="Q903" s="4"/>
      <c r="R903" s="90" t="str">
        <f t="shared" si="206"/>
        <v/>
      </c>
      <c r="S903" s="4"/>
      <c r="Y903" s="18" t="str">
        <f t="shared" si="207"/>
        <v/>
      </c>
      <c r="AA903" s="18" t="str">
        <f t="shared" si="198"/>
        <v/>
      </c>
      <c r="AB903" s="18" t="str">
        <f t="shared" si="199"/>
        <v/>
      </c>
      <c r="AC903" s="18" t="str">
        <f t="shared" si="208"/>
        <v/>
      </c>
      <c r="AD903" s="18" t="str">
        <f t="shared" si="208"/>
        <v/>
      </c>
      <c r="AE903" s="18" t="str">
        <f t="shared" si="209"/>
        <v/>
      </c>
      <c r="AG903" s="95" t="str">
        <f>IF($C903="", "", IF(IFERROR(INDEX(Ingredients!C$11:C$310, MATCH($C903, Ingredients!$B$11:$B$310, 0)), "")="", "", IFERROR(INDEX(Ingredients!C$11:C$310, MATCH($C903, Ingredients!$B$11:$B$310, 0)), "")))</f>
        <v/>
      </c>
      <c r="AH903" s="105" t="str">
        <f>IF($C903="", "", IF(IFERROR(INDEX(Ingredients!D$11:D$310, MATCH($C903, Ingredients!$B$11:$B$310, 0)), "")="", "", IFERROR(INDEX(Ingredients!D$11:D$310, MATCH($C903, Ingredients!$B$11:$B$310, 0)), "")))</f>
        <v/>
      </c>
      <c r="AI903" s="106" t="str">
        <f>IF($C903="", "", IF(IFERROR(INDEX(Ingredients!E$11:E$310, MATCH($C903, Ingredients!$B$11:$B$310, 0)), "")="", "", IFERROR(INDEX(Ingredients!E$11:E$310, MATCH($C903, Ingredients!$B$11:$B$310, 0)), "")))</f>
        <v/>
      </c>
      <c r="AJ903" s="108" t="str">
        <f>IF($C903="", "", IF(IFERROR(INDEX(Ingredients!F$11:F$310, MATCH($C903, Ingredients!$B$11:$B$310, 0)), "")="", "", IFERROR(INDEX(Ingredients!F$11:F$310, MATCH($C903, Ingredients!$B$11:$B$310, 0)), "")))</f>
        <v/>
      </c>
      <c r="AK903" s="106" t="str">
        <f>IF($C903="", "", IF(IFERROR(INDEX(Ingredients!G$11:G$310, MATCH($C903, Ingredients!$B$11:$B$310, 0)), "")="", "", IFERROR(INDEX(Ingredients!G$11:G$310, MATCH($C903, Ingredients!$B$11:$B$310, 0)), "")))</f>
        <v/>
      </c>
      <c r="AL903" s="79" t="str">
        <f>IF($C903="", "", IF(IFERROR(INDEX(Ingredients!H$11:H$310, MATCH($C903, Ingredients!$B$11:$B$310, 0)), "")="", "", IFERROR(INDEX(Ingredients!H$11:H$310, MATCH($C903, Ingredients!$B$11:$B$310, 0)), "")))</f>
        <v/>
      </c>
      <c r="AN903" s="83" t="str">
        <f t="shared" si="200"/>
        <v/>
      </c>
      <c r="AP903" s="114" t="str">
        <f t="shared" si="210"/>
        <v/>
      </c>
      <c r="AR903" s="117" t="str">
        <f>IF($C903="", "", IF(IFERROR(INDEX(Ingredients!$AI$11:$AI$310, MATCH($C903, Ingredients!$B$11:$B$310, 0)), "")="", "", IFERROR(INDEX(Ingredients!$AI$11:$AI$310, MATCH($C903, Ingredients!$B$11:$B$310, 0)), "")))</f>
        <v/>
      </c>
      <c r="AT903" s="120" t="str">
        <f t="shared" si="211"/>
        <v/>
      </c>
      <c r="AV903" s="90" t="str">
        <f t="shared" si="201"/>
        <v/>
      </c>
      <c r="AX903" s="90" t="str">
        <f>IF($AV903="", "", COUNTIF($AV$11:$AV$5010, "&lt;"&amp;$AV903)+1+COUNTIF($AV$11:$AV903, $AV903)-1)</f>
        <v/>
      </c>
      <c r="AZ903" s="111" t="str">
        <f>IF($B903="", "", SUMIF('Shopping List'!$AV$11:$AV$25, $B903, 'Shopping List'!$BN$11:$BN$25))</f>
        <v/>
      </c>
      <c r="BB903" s="117" t="str">
        <f t="shared" si="212"/>
        <v/>
      </c>
    </row>
    <row r="904" spans="1:54" x14ac:dyDescent="0.25">
      <c r="A904" s="4"/>
      <c r="B904" s="37"/>
      <c r="C904" s="124"/>
      <c r="D904" s="39"/>
      <c r="E904" s="125"/>
      <c r="F904" s="48"/>
      <c r="G904" s="4"/>
      <c r="H904" s="4"/>
      <c r="I904" s="95" t="str">
        <f>IF($C904="", "", IF(IFERROR(INDEX(Ingredients!$C$11:$C$310, MATCH($C904, Ingredients!$B$11:$B$310, 0)), "")="", "", IFERROR(INDEX(Ingredients!$C$11:$C$310, MATCH($C904, Ingredients!$B$11:$B$310, 0)), "")))</f>
        <v/>
      </c>
      <c r="J904" s="73" t="str">
        <f>IF($B904="", "", IF(IFERROR(INDEX(Meals!$C$11:$C$260, MATCH($B904, Meals!$B$11:$B$260, 0)), "")="", "", IFERROR(INDEX(Meals!$C$11:$C$260, MATCH($B904, Meals!$B$11:$B$260, 0)), "")))</f>
        <v/>
      </c>
      <c r="K904" s="4"/>
      <c r="L904" s="72" t="str">
        <f t="shared" si="202"/>
        <v/>
      </c>
      <c r="M904" s="73" t="str">
        <f t="shared" si="203"/>
        <v/>
      </c>
      <c r="N904" s="4"/>
      <c r="O904" s="78" t="str">
        <f t="shared" si="204"/>
        <v/>
      </c>
      <c r="P904" s="79" t="str">
        <f t="shared" si="205"/>
        <v/>
      </c>
      <c r="Q904" s="4"/>
      <c r="R904" s="90" t="str">
        <f t="shared" si="206"/>
        <v/>
      </c>
      <c r="S904" s="4"/>
      <c r="Y904" s="18" t="str">
        <f t="shared" si="207"/>
        <v/>
      </c>
      <c r="AA904" s="18" t="str">
        <f t="shared" si="198"/>
        <v/>
      </c>
      <c r="AB904" s="18" t="str">
        <f t="shared" si="199"/>
        <v/>
      </c>
      <c r="AC904" s="18" t="str">
        <f t="shared" si="208"/>
        <v/>
      </c>
      <c r="AD904" s="18" t="str">
        <f t="shared" si="208"/>
        <v/>
      </c>
      <c r="AE904" s="18" t="str">
        <f t="shared" si="209"/>
        <v/>
      </c>
      <c r="AG904" s="95" t="str">
        <f>IF($C904="", "", IF(IFERROR(INDEX(Ingredients!C$11:C$310, MATCH($C904, Ingredients!$B$11:$B$310, 0)), "")="", "", IFERROR(INDEX(Ingredients!C$11:C$310, MATCH($C904, Ingredients!$B$11:$B$310, 0)), "")))</f>
        <v/>
      </c>
      <c r="AH904" s="105" t="str">
        <f>IF($C904="", "", IF(IFERROR(INDEX(Ingredients!D$11:D$310, MATCH($C904, Ingredients!$B$11:$B$310, 0)), "")="", "", IFERROR(INDEX(Ingredients!D$11:D$310, MATCH($C904, Ingredients!$B$11:$B$310, 0)), "")))</f>
        <v/>
      </c>
      <c r="AI904" s="106" t="str">
        <f>IF($C904="", "", IF(IFERROR(INDEX(Ingredients!E$11:E$310, MATCH($C904, Ingredients!$B$11:$B$310, 0)), "")="", "", IFERROR(INDEX(Ingredients!E$11:E$310, MATCH($C904, Ingredients!$B$11:$B$310, 0)), "")))</f>
        <v/>
      </c>
      <c r="AJ904" s="108" t="str">
        <f>IF($C904="", "", IF(IFERROR(INDEX(Ingredients!F$11:F$310, MATCH($C904, Ingredients!$B$11:$B$310, 0)), "")="", "", IFERROR(INDEX(Ingredients!F$11:F$310, MATCH($C904, Ingredients!$B$11:$B$310, 0)), "")))</f>
        <v/>
      </c>
      <c r="AK904" s="106" t="str">
        <f>IF($C904="", "", IF(IFERROR(INDEX(Ingredients!G$11:G$310, MATCH($C904, Ingredients!$B$11:$B$310, 0)), "")="", "", IFERROR(INDEX(Ingredients!G$11:G$310, MATCH($C904, Ingredients!$B$11:$B$310, 0)), "")))</f>
        <v/>
      </c>
      <c r="AL904" s="79" t="str">
        <f>IF($C904="", "", IF(IFERROR(INDEX(Ingredients!H$11:H$310, MATCH($C904, Ingredients!$B$11:$B$310, 0)), "")="", "", IFERROR(INDEX(Ingredients!H$11:H$310, MATCH($C904, Ingredients!$B$11:$B$310, 0)), "")))</f>
        <v/>
      </c>
      <c r="AN904" s="83" t="str">
        <f t="shared" si="200"/>
        <v/>
      </c>
      <c r="AP904" s="114" t="str">
        <f t="shared" si="210"/>
        <v/>
      </c>
      <c r="AR904" s="117" t="str">
        <f>IF($C904="", "", IF(IFERROR(INDEX(Ingredients!$AI$11:$AI$310, MATCH($C904, Ingredients!$B$11:$B$310, 0)), "")="", "", IFERROR(INDEX(Ingredients!$AI$11:$AI$310, MATCH($C904, Ingredients!$B$11:$B$310, 0)), "")))</f>
        <v/>
      </c>
      <c r="AT904" s="120" t="str">
        <f t="shared" si="211"/>
        <v/>
      </c>
      <c r="AV904" s="90" t="str">
        <f t="shared" si="201"/>
        <v/>
      </c>
      <c r="AX904" s="90" t="str">
        <f>IF($AV904="", "", COUNTIF($AV$11:$AV$5010, "&lt;"&amp;$AV904)+1+COUNTIF($AV$11:$AV904, $AV904)-1)</f>
        <v/>
      </c>
      <c r="AZ904" s="111" t="str">
        <f>IF($B904="", "", SUMIF('Shopping List'!$AV$11:$AV$25, $B904, 'Shopping List'!$BN$11:$BN$25))</f>
        <v/>
      </c>
      <c r="BB904" s="117" t="str">
        <f t="shared" si="212"/>
        <v/>
      </c>
    </row>
    <row r="905" spans="1:54" x14ac:dyDescent="0.25">
      <c r="A905" s="4"/>
      <c r="B905" s="37"/>
      <c r="C905" s="124"/>
      <c r="D905" s="39"/>
      <c r="E905" s="125"/>
      <c r="F905" s="48"/>
      <c r="G905" s="4"/>
      <c r="H905" s="4"/>
      <c r="I905" s="95" t="str">
        <f>IF($C905="", "", IF(IFERROR(INDEX(Ingredients!$C$11:$C$310, MATCH($C905, Ingredients!$B$11:$B$310, 0)), "")="", "", IFERROR(INDEX(Ingredients!$C$11:$C$310, MATCH($C905, Ingredients!$B$11:$B$310, 0)), "")))</f>
        <v/>
      </c>
      <c r="J905" s="73" t="str">
        <f>IF($B905="", "", IF(IFERROR(INDEX(Meals!$C$11:$C$260, MATCH($B905, Meals!$B$11:$B$260, 0)), "")="", "", IFERROR(INDEX(Meals!$C$11:$C$260, MATCH($B905, Meals!$B$11:$B$260, 0)), "")))</f>
        <v/>
      </c>
      <c r="K905" s="4"/>
      <c r="L905" s="72" t="str">
        <f t="shared" si="202"/>
        <v/>
      </c>
      <c r="M905" s="73" t="str">
        <f t="shared" si="203"/>
        <v/>
      </c>
      <c r="N905" s="4"/>
      <c r="O905" s="78" t="str">
        <f t="shared" si="204"/>
        <v/>
      </c>
      <c r="P905" s="79" t="str">
        <f t="shared" si="205"/>
        <v/>
      </c>
      <c r="Q905" s="4"/>
      <c r="R905" s="90" t="str">
        <f t="shared" si="206"/>
        <v/>
      </c>
      <c r="S905" s="4"/>
      <c r="Y905" s="18" t="str">
        <f t="shared" si="207"/>
        <v/>
      </c>
      <c r="AA905" s="18" t="str">
        <f t="shared" si="198"/>
        <v/>
      </c>
      <c r="AB905" s="18" t="str">
        <f t="shared" si="199"/>
        <v/>
      </c>
      <c r="AC905" s="18" t="str">
        <f t="shared" si="208"/>
        <v/>
      </c>
      <c r="AD905" s="18" t="str">
        <f t="shared" si="208"/>
        <v/>
      </c>
      <c r="AE905" s="18" t="str">
        <f t="shared" si="209"/>
        <v/>
      </c>
      <c r="AG905" s="95" t="str">
        <f>IF($C905="", "", IF(IFERROR(INDEX(Ingredients!C$11:C$310, MATCH($C905, Ingredients!$B$11:$B$310, 0)), "")="", "", IFERROR(INDEX(Ingredients!C$11:C$310, MATCH($C905, Ingredients!$B$11:$B$310, 0)), "")))</f>
        <v/>
      </c>
      <c r="AH905" s="105" t="str">
        <f>IF($C905="", "", IF(IFERROR(INDEX(Ingredients!D$11:D$310, MATCH($C905, Ingredients!$B$11:$B$310, 0)), "")="", "", IFERROR(INDEX(Ingredients!D$11:D$310, MATCH($C905, Ingredients!$B$11:$B$310, 0)), "")))</f>
        <v/>
      </c>
      <c r="AI905" s="106" t="str">
        <f>IF($C905="", "", IF(IFERROR(INDEX(Ingredients!E$11:E$310, MATCH($C905, Ingredients!$B$11:$B$310, 0)), "")="", "", IFERROR(INDEX(Ingredients!E$11:E$310, MATCH($C905, Ingredients!$B$11:$B$310, 0)), "")))</f>
        <v/>
      </c>
      <c r="AJ905" s="108" t="str">
        <f>IF($C905="", "", IF(IFERROR(INDEX(Ingredients!F$11:F$310, MATCH($C905, Ingredients!$B$11:$B$310, 0)), "")="", "", IFERROR(INDEX(Ingredients!F$11:F$310, MATCH($C905, Ingredients!$B$11:$B$310, 0)), "")))</f>
        <v/>
      </c>
      <c r="AK905" s="106" t="str">
        <f>IF($C905="", "", IF(IFERROR(INDEX(Ingredients!G$11:G$310, MATCH($C905, Ingredients!$B$11:$B$310, 0)), "")="", "", IFERROR(INDEX(Ingredients!G$11:G$310, MATCH($C905, Ingredients!$B$11:$B$310, 0)), "")))</f>
        <v/>
      </c>
      <c r="AL905" s="79" t="str">
        <f>IF($C905="", "", IF(IFERROR(INDEX(Ingredients!H$11:H$310, MATCH($C905, Ingredients!$B$11:$B$310, 0)), "")="", "", IFERROR(INDEX(Ingredients!H$11:H$310, MATCH($C905, Ingredients!$B$11:$B$310, 0)), "")))</f>
        <v/>
      </c>
      <c r="AN905" s="83" t="str">
        <f t="shared" si="200"/>
        <v/>
      </c>
      <c r="AP905" s="114" t="str">
        <f t="shared" si="210"/>
        <v/>
      </c>
      <c r="AR905" s="117" t="str">
        <f>IF($C905="", "", IF(IFERROR(INDEX(Ingredients!$AI$11:$AI$310, MATCH($C905, Ingredients!$B$11:$B$310, 0)), "")="", "", IFERROR(INDEX(Ingredients!$AI$11:$AI$310, MATCH($C905, Ingredients!$B$11:$B$310, 0)), "")))</f>
        <v/>
      </c>
      <c r="AT905" s="120" t="str">
        <f t="shared" si="211"/>
        <v/>
      </c>
      <c r="AV905" s="90" t="str">
        <f t="shared" si="201"/>
        <v/>
      </c>
      <c r="AX905" s="90" t="str">
        <f>IF($AV905="", "", COUNTIF($AV$11:$AV$5010, "&lt;"&amp;$AV905)+1+COUNTIF($AV$11:$AV905, $AV905)-1)</f>
        <v/>
      </c>
      <c r="AZ905" s="111" t="str">
        <f>IF($B905="", "", SUMIF('Shopping List'!$AV$11:$AV$25, $B905, 'Shopping List'!$BN$11:$BN$25))</f>
        <v/>
      </c>
      <c r="BB905" s="117" t="str">
        <f t="shared" si="212"/>
        <v/>
      </c>
    </row>
    <row r="906" spans="1:54" x14ac:dyDescent="0.25">
      <c r="A906" s="4"/>
      <c r="B906" s="37"/>
      <c r="C906" s="124"/>
      <c r="D906" s="39"/>
      <c r="E906" s="125"/>
      <c r="F906" s="48"/>
      <c r="G906" s="4"/>
      <c r="H906" s="4"/>
      <c r="I906" s="95" t="str">
        <f>IF($C906="", "", IF(IFERROR(INDEX(Ingredients!$C$11:$C$310, MATCH($C906, Ingredients!$B$11:$B$310, 0)), "")="", "", IFERROR(INDEX(Ingredients!$C$11:$C$310, MATCH($C906, Ingredients!$B$11:$B$310, 0)), "")))</f>
        <v/>
      </c>
      <c r="J906" s="73" t="str">
        <f>IF($B906="", "", IF(IFERROR(INDEX(Meals!$C$11:$C$260, MATCH($B906, Meals!$B$11:$B$260, 0)), "")="", "", IFERROR(INDEX(Meals!$C$11:$C$260, MATCH($B906, Meals!$B$11:$B$260, 0)), "")))</f>
        <v/>
      </c>
      <c r="K906" s="4"/>
      <c r="L906" s="72" t="str">
        <f t="shared" si="202"/>
        <v/>
      </c>
      <c r="M906" s="73" t="str">
        <f t="shared" si="203"/>
        <v/>
      </c>
      <c r="N906" s="4"/>
      <c r="O906" s="78" t="str">
        <f t="shared" si="204"/>
        <v/>
      </c>
      <c r="P906" s="79" t="str">
        <f t="shared" si="205"/>
        <v/>
      </c>
      <c r="Q906" s="4"/>
      <c r="R906" s="90" t="str">
        <f t="shared" si="206"/>
        <v/>
      </c>
      <c r="S906" s="4"/>
      <c r="Y906" s="18" t="str">
        <f t="shared" si="207"/>
        <v/>
      </c>
      <c r="AA906" s="18" t="str">
        <f t="shared" si="198"/>
        <v/>
      </c>
      <c r="AB906" s="18" t="str">
        <f t="shared" si="199"/>
        <v/>
      </c>
      <c r="AC906" s="18" t="str">
        <f t="shared" si="208"/>
        <v/>
      </c>
      <c r="AD906" s="18" t="str">
        <f t="shared" si="208"/>
        <v/>
      </c>
      <c r="AE906" s="18" t="str">
        <f t="shared" si="209"/>
        <v/>
      </c>
      <c r="AG906" s="95" t="str">
        <f>IF($C906="", "", IF(IFERROR(INDEX(Ingredients!C$11:C$310, MATCH($C906, Ingredients!$B$11:$B$310, 0)), "")="", "", IFERROR(INDEX(Ingredients!C$11:C$310, MATCH($C906, Ingredients!$B$11:$B$310, 0)), "")))</f>
        <v/>
      </c>
      <c r="AH906" s="105" t="str">
        <f>IF($C906="", "", IF(IFERROR(INDEX(Ingredients!D$11:D$310, MATCH($C906, Ingredients!$B$11:$B$310, 0)), "")="", "", IFERROR(INDEX(Ingredients!D$11:D$310, MATCH($C906, Ingredients!$B$11:$B$310, 0)), "")))</f>
        <v/>
      </c>
      <c r="AI906" s="106" t="str">
        <f>IF($C906="", "", IF(IFERROR(INDEX(Ingredients!E$11:E$310, MATCH($C906, Ingredients!$B$11:$B$310, 0)), "")="", "", IFERROR(INDEX(Ingredients!E$11:E$310, MATCH($C906, Ingredients!$B$11:$B$310, 0)), "")))</f>
        <v/>
      </c>
      <c r="AJ906" s="108" t="str">
        <f>IF($C906="", "", IF(IFERROR(INDEX(Ingredients!F$11:F$310, MATCH($C906, Ingredients!$B$11:$B$310, 0)), "")="", "", IFERROR(INDEX(Ingredients!F$11:F$310, MATCH($C906, Ingredients!$B$11:$B$310, 0)), "")))</f>
        <v/>
      </c>
      <c r="AK906" s="106" t="str">
        <f>IF($C906="", "", IF(IFERROR(INDEX(Ingredients!G$11:G$310, MATCH($C906, Ingredients!$B$11:$B$310, 0)), "")="", "", IFERROR(INDEX(Ingredients!G$11:G$310, MATCH($C906, Ingredients!$B$11:$B$310, 0)), "")))</f>
        <v/>
      </c>
      <c r="AL906" s="79" t="str">
        <f>IF($C906="", "", IF(IFERROR(INDEX(Ingredients!H$11:H$310, MATCH($C906, Ingredients!$B$11:$B$310, 0)), "")="", "", IFERROR(INDEX(Ingredients!H$11:H$310, MATCH($C906, Ingredients!$B$11:$B$310, 0)), "")))</f>
        <v/>
      </c>
      <c r="AN906" s="83" t="str">
        <f t="shared" si="200"/>
        <v/>
      </c>
      <c r="AP906" s="114" t="str">
        <f t="shared" si="210"/>
        <v/>
      </c>
      <c r="AR906" s="117" t="str">
        <f>IF($C906="", "", IF(IFERROR(INDEX(Ingredients!$AI$11:$AI$310, MATCH($C906, Ingredients!$B$11:$B$310, 0)), "")="", "", IFERROR(INDEX(Ingredients!$AI$11:$AI$310, MATCH($C906, Ingredients!$B$11:$B$310, 0)), "")))</f>
        <v/>
      </c>
      <c r="AT906" s="120" t="str">
        <f t="shared" si="211"/>
        <v/>
      </c>
      <c r="AV906" s="90" t="str">
        <f t="shared" si="201"/>
        <v/>
      </c>
      <c r="AX906" s="90" t="str">
        <f>IF($AV906="", "", COUNTIF($AV$11:$AV$5010, "&lt;"&amp;$AV906)+1+COUNTIF($AV$11:$AV906, $AV906)-1)</f>
        <v/>
      </c>
      <c r="AZ906" s="111" t="str">
        <f>IF($B906="", "", SUMIF('Shopping List'!$AV$11:$AV$25, $B906, 'Shopping List'!$BN$11:$BN$25))</f>
        <v/>
      </c>
      <c r="BB906" s="117" t="str">
        <f t="shared" si="212"/>
        <v/>
      </c>
    </row>
    <row r="907" spans="1:54" x14ac:dyDescent="0.25">
      <c r="A907" s="4"/>
      <c r="B907" s="37"/>
      <c r="C907" s="124"/>
      <c r="D907" s="39"/>
      <c r="E907" s="125"/>
      <c r="F907" s="48"/>
      <c r="G907" s="4"/>
      <c r="H907" s="4"/>
      <c r="I907" s="95" t="str">
        <f>IF($C907="", "", IF(IFERROR(INDEX(Ingredients!$C$11:$C$310, MATCH($C907, Ingredients!$B$11:$B$310, 0)), "")="", "", IFERROR(INDEX(Ingredients!$C$11:$C$310, MATCH($C907, Ingredients!$B$11:$B$310, 0)), "")))</f>
        <v/>
      </c>
      <c r="J907" s="73" t="str">
        <f>IF($B907="", "", IF(IFERROR(INDEX(Meals!$C$11:$C$260, MATCH($B907, Meals!$B$11:$B$260, 0)), "")="", "", IFERROR(INDEX(Meals!$C$11:$C$260, MATCH($B907, Meals!$B$11:$B$260, 0)), "")))</f>
        <v/>
      </c>
      <c r="K907" s="4"/>
      <c r="L907" s="72" t="str">
        <f t="shared" si="202"/>
        <v/>
      </c>
      <c r="M907" s="73" t="str">
        <f t="shared" si="203"/>
        <v/>
      </c>
      <c r="N907" s="4"/>
      <c r="O907" s="78" t="str">
        <f t="shared" si="204"/>
        <v/>
      </c>
      <c r="P907" s="79" t="str">
        <f t="shared" si="205"/>
        <v/>
      </c>
      <c r="Q907" s="4"/>
      <c r="R907" s="90" t="str">
        <f t="shared" si="206"/>
        <v/>
      </c>
      <c r="S907" s="4"/>
      <c r="Y907" s="18" t="str">
        <f t="shared" si="207"/>
        <v/>
      </c>
      <c r="AA907" s="18" t="str">
        <f t="shared" ref="AA907:AA970" si="213">IF($Y907="", "", IF(AND(AA$5="X", B907=""), $Y$6, IF(AND(NOT(B907=""), COUNTIF(V$11:V$260, B907)=0), $Y$7, "")))</f>
        <v/>
      </c>
      <c r="AB907" s="18" t="str">
        <f t="shared" ref="AB907:AB970" si="214">IF($Y907="", "", IF(AND(AB$5="X", C907=""), $Y$6, IF(AND(NOT(C907=""), COUNTIF(W$11:W$310, C907)=0), $Y$7, "")))</f>
        <v/>
      </c>
      <c r="AC907" s="18" t="str">
        <f t="shared" si="208"/>
        <v/>
      </c>
      <c r="AD907" s="18" t="str">
        <f t="shared" si="208"/>
        <v/>
      </c>
      <c r="AE907" s="18" t="str">
        <f t="shared" si="209"/>
        <v/>
      </c>
      <c r="AG907" s="95" t="str">
        <f>IF($C907="", "", IF(IFERROR(INDEX(Ingredients!C$11:C$310, MATCH($C907, Ingredients!$B$11:$B$310, 0)), "")="", "", IFERROR(INDEX(Ingredients!C$11:C$310, MATCH($C907, Ingredients!$B$11:$B$310, 0)), "")))</f>
        <v/>
      </c>
      <c r="AH907" s="105" t="str">
        <f>IF($C907="", "", IF(IFERROR(INDEX(Ingredients!D$11:D$310, MATCH($C907, Ingredients!$B$11:$B$310, 0)), "")="", "", IFERROR(INDEX(Ingredients!D$11:D$310, MATCH($C907, Ingredients!$B$11:$B$310, 0)), "")))</f>
        <v/>
      </c>
      <c r="AI907" s="106" t="str">
        <f>IF($C907="", "", IF(IFERROR(INDEX(Ingredients!E$11:E$310, MATCH($C907, Ingredients!$B$11:$B$310, 0)), "")="", "", IFERROR(INDEX(Ingredients!E$11:E$310, MATCH($C907, Ingredients!$B$11:$B$310, 0)), "")))</f>
        <v/>
      </c>
      <c r="AJ907" s="108" t="str">
        <f>IF($C907="", "", IF(IFERROR(INDEX(Ingredients!F$11:F$310, MATCH($C907, Ingredients!$B$11:$B$310, 0)), "")="", "", IFERROR(INDEX(Ingredients!F$11:F$310, MATCH($C907, Ingredients!$B$11:$B$310, 0)), "")))</f>
        <v/>
      </c>
      <c r="AK907" s="106" t="str">
        <f>IF($C907="", "", IF(IFERROR(INDEX(Ingredients!G$11:G$310, MATCH($C907, Ingredients!$B$11:$B$310, 0)), "")="", "", IFERROR(INDEX(Ingredients!G$11:G$310, MATCH($C907, Ingredients!$B$11:$B$310, 0)), "")))</f>
        <v/>
      </c>
      <c r="AL907" s="79" t="str">
        <f>IF($C907="", "", IF(IFERROR(INDEX(Ingredients!H$11:H$310, MATCH($C907, Ingredients!$B$11:$B$310, 0)), "")="", "", IFERROR(INDEX(Ingredients!H$11:H$310, MATCH($C907, Ingredients!$B$11:$B$310, 0)), "")))</f>
        <v/>
      </c>
      <c r="AN907" s="83" t="str">
        <f t="shared" ref="AN907:AN970" si="215">IF($D907="", "", IFERROR(IF($AK907=$AI907, $AJ907/$AH907, $AJ907), ""))</f>
        <v/>
      </c>
      <c r="AP907" s="114" t="str">
        <f t="shared" si="210"/>
        <v/>
      </c>
      <c r="AR907" s="117" t="str">
        <f>IF($C907="", "", IF(IFERROR(INDEX(Ingredients!$AI$11:$AI$310, MATCH($C907, Ingredients!$B$11:$B$310, 0)), "")="", "", IFERROR(INDEX(Ingredients!$AI$11:$AI$310, MATCH($C907, Ingredients!$B$11:$B$310, 0)), "")))</f>
        <v/>
      </c>
      <c r="AT907" s="120" t="str">
        <f t="shared" si="211"/>
        <v/>
      </c>
      <c r="AV907" s="90" t="str">
        <f t="shared" ref="AV907:AV970" si="216">IF($AT$8="", "", IF($B907=$AT$8, $E907, ""))</f>
        <v/>
      </c>
      <c r="AX907" s="90" t="str">
        <f>IF($AV907="", "", COUNTIF($AV$11:$AV$5010, "&lt;"&amp;$AV907)+1+COUNTIF($AV$11:$AV907, $AV907)-1)</f>
        <v/>
      </c>
      <c r="AZ907" s="111" t="str">
        <f>IF($B907="", "", SUMIF('Shopping List'!$AV$11:$AV$25, $B907, 'Shopping List'!$BN$11:$BN$25))</f>
        <v/>
      </c>
      <c r="BB907" s="117" t="str">
        <f t="shared" si="212"/>
        <v/>
      </c>
    </row>
    <row r="908" spans="1:54" x14ac:dyDescent="0.25">
      <c r="A908" s="4"/>
      <c r="B908" s="37"/>
      <c r="C908" s="124"/>
      <c r="D908" s="39"/>
      <c r="E908" s="125"/>
      <c r="F908" s="48"/>
      <c r="G908" s="4"/>
      <c r="H908" s="4"/>
      <c r="I908" s="95" t="str">
        <f>IF($C908="", "", IF(IFERROR(INDEX(Ingredients!$C$11:$C$310, MATCH($C908, Ingredients!$B$11:$B$310, 0)), "")="", "", IFERROR(INDEX(Ingredients!$C$11:$C$310, MATCH($C908, Ingredients!$B$11:$B$310, 0)), "")))</f>
        <v/>
      </c>
      <c r="J908" s="73" t="str">
        <f>IF($B908="", "", IF(IFERROR(INDEX(Meals!$C$11:$C$260, MATCH($B908, Meals!$B$11:$B$260, 0)), "")="", "", IFERROR(INDEX(Meals!$C$11:$C$260, MATCH($B908, Meals!$B$11:$B$260, 0)), "")))</f>
        <v/>
      </c>
      <c r="K908" s="4"/>
      <c r="L908" s="72" t="str">
        <f t="shared" ref="L908:L971" si="217">IF($D908="", "", IFERROR(ROUND($AN908*$D908, 0), ""))</f>
        <v/>
      </c>
      <c r="M908" s="73" t="str">
        <f t="shared" ref="M908:M971" si="218">IFERROR(ROUND($L908/$J908, 0), "")</f>
        <v/>
      </c>
      <c r="N908" s="4"/>
      <c r="O908" s="78" t="str">
        <f t="shared" ref="O908:O971" si="219">IF($D908="", "", IFERROR(ROUND($AP908*$D908, 2), ""))</f>
        <v/>
      </c>
      <c r="P908" s="79" t="str">
        <f t="shared" ref="P908:P971" si="220">IFERROR(ROUND($O908/$J908, 2), "")</f>
        <v/>
      </c>
      <c r="Q908" s="4"/>
      <c r="R908" s="90" t="str">
        <f t="shared" ref="R908:R971" si="221">IF(OR($D908="", $AR908=""), "", IF($AR908&gt;=$D908, $V$3, $V$4))</f>
        <v/>
      </c>
      <c r="S908" s="4"/>
      <c r="Y908" s="18" t="str">
        <f t="shared" ref="Y908:Y971" si="222">IF(COUNTIF($B908:$F908, "")=5, "", "X")</f>
        <v/>
      </c>
      <c r="AA908" s="18" t="str">
        <f t="shared" si="213"/>
        <v/>
      </c>
      <c r="AB908" s="18" t="str">
        <f t="shared" si="214"/>
        <v/>
      </c>
      <c r="AC908" s="18" t="str">
        <f t="shared" ref="AC908:AD971" si="223">IF($Y908="", "", IF(AND(AC$5="X", D908=""), $Y$6, IF(AND(NOT(D908=""), ISNUMBER(D908)=FALSE), $Y$7, "")))</f>
        <v/>
      </c>
      <c r="AD908" s="18" t="str">
        <f t="shared" si="223"/>
        <v/>
      </c>
      <c r="AE908" s="18" t="str">
        <f t="shared" ref="AE908:AE971" si="224">IF($Y908="", "", IF(AND(AE$5="X", F908=""), $Y$6, ""))</f>
        <v/>
      </c>
      <c r="AG908" s="95" t="str">
        <f>IF($C908="", "", IF(IFERROR(INDEX(Ingredients!C$11:C$310, MATCH($C908, Ingredients!$B$11:$B$310, 0)), "")="", "", IFERROR(INDEX(Ingredients!C$11:C$310, MATCH($C908, Ingredients!$B$11:$B$310, 0)), "")))</f>
        <v/>
      </c>
      <c r="AH908" s="105" t="str">
        <f>IF($C908="", "", IF(IFERROR(INDEX(Ingredients!D$11:D$310, MATCH($C908, Ingredients!$B$11:$B$310, 0)), "")="", "", IFERROR(INDEX(Ingredients!D$11:D$310, MATCH($C908, Ingredients!$B$11:$B$310, 0)), "")))</f>
        <v/>
      </c>
      <c r="AI908" s="106" t="str">
        <f>IF($C908="", "", IF(IFERROR(INDEX(Ingredients!E$11:E$310, MATCH($C908, Ingredients!$B$11:$B$310, 0)), "")="", "", IFERROR(INDEX(Ingredients!E$11:E$310, MATCH($C908, Ingredients!$B$11:$B$310, 0)), "")))</f>
        <v/>
      </c>
      <c r="AJ908" s="108" t="str">
        <f>IF($C908="", "", IF(IFERROR(INDEX(Ingredients!F$11:F$310, MATCH($C908, Ingredients!$B$11:$B$310, 0)), "")="", "", IFERROR(INDEX(Ingredients!F$11:F$310, MATCH($C908, Ingredients!$B$11:$B$310, 0)), "")))</f>
        <v/>
      </c>
      <c r="AK908" s="106" t="str">
        <f>IF($C908="", "", IF(IFERROR(INDEX(Ingredients!G$11:G$310, MATCH($C908, Ingredients!$B$11:$B$310, 0)), "")="", "", IFERROR(INDEX(Ingredients!G$11:G$310, MATCH($C908, Ingredients!$B$11:$B$310, 0)), "")))</f>
        <v/>
      </c>
      <c r="AL908" s="79" t="str">
        <f>IF($C908="", "", IF(IFERROR(INDEX(Ingredients!H$11:H$310, MATCH($C908, Ingredients!$B$11:$B$310, 0)), "")="", "", IFERROR(INDEX(Ingredients!H$11:H$310, MATCH($C908, Ingredients!$B$11:$B$310, 0)), "")))</f>
        <v/>
      </c>
      <c r="AN908" s="83" t="str">
        <f t="shared" si="215"/>
        <v/>
      </c>
      <c r="AP908" s="114" t="str">
        <f t="shared" ref="AP908:AP971" si="225">IF($D908="", "", IFERROR(IF($AK908=$AI908, $AL908/$AH908, $AL908), ""))</f>
        <v/>
      </c>
      <c r="AR908" s="117" t="str">
        <f>IF($C908="", "", IF(IFERROR(INDEX(Ingredients!$AI$11:$AI$310, MATCH($C908, Ingredients!$B$11:$B$310, 0)), "")="", "", IFERROR(INDEX(Ingredients!$AI$11:$AI$310, MATCH($C908, Ingredients!$B$11:$B$310, 0)), "")))</f>
        <v/>
      </c>
      <c r="AT908" s="120" t="str">
        <f t="shared" ref="AT908:AT971" si="226">IF(OR($B908="", $R908=""), "", CONCATENATE($B908, " - ", $R908))</f>
        <v/>
      </c>
      <c r="AV908" s="90" t="str">
        <f t="shared" si="216"/>
        <v/>
      </c>
      <c r="AX908" s="90" t="str">
        <f>IF($AV908="", "", COUNTIF($AV$11:$AV$5010, "&lt;"&amp;$AV908)+1+COUNTIF($AV$11:$AV908, $AV908)-1)</f>
        <v/>
      </c>
      <c r="AZ908" s="111" t="str">
        <f>IF($B908="", "", SUMIF('Shopping List'!$AV$11:$AV$25, $B908, 'Shopping List'!$BN$11:$BN$25))</f>
        <v/>
      </c>
      <c r="BB908" s="117" t="str">
        <f t="shared" ref="BB908:BB971" si="227">IF(OR($AZ908="", $AZ908=0), "", IFERROR($D908*$AZ908, ""))</f>
        <v/>
      </c>
    </row>
    <row r="909" spans="1:54" x14ac:dyDescent="0.25">
      <c r="A909" s="4"/>
      <c r="B909" s="37"/>
      <c r="C909" s="124"/>
      <c r="D909" s="39"/>
      <c r="E909" s="125"/>
      <c r="F909" s="48"/>
      <c r="G909" s="4"/>
      <c r="H909" s="4"/>
      <c r="I909" s="95" t="str">
        <f>IF($C909="", "", IF(IFERROR(INDEX(Ingredients!$C$11:$C$310, MATCH($C909, Ingredients!$B$11:$B$310, 0)), "")="", "", IFERROR(INDEX(Ingredients!$C$11:$C$310, MATCH($C909, Ingredients!$B$11:$B$310, 0)), "")))</f>
        <v/>
      </c>
      <c r="J909" s="73" t="str">
        <f>IF($B909="", "", IF(IFERROR(INDEX(Meals!$C$11:$C$260, MATCH($B909, Meals!$B$11:$B$260, 0)), "")="", "", IFERROR(INDEX(Meals!$C$11:$C$260, MATCH($B909, Meals!$B$11:$B$260, 0)), "")))</f>
        <v/>
      </c>
      <c r="K909" s="4"/>
      <c r="L909" s="72" t="str">
        <f t="shared" si="217"/>
        <v/>
      </c>
      <c r="M909" s="73" t="str">
        <f t="shared" si="218"/>
        <v/>
      </c>
      <c r="N909" s="4"/>
      <c r="O909" s="78" t="str">
        <f t="shared" si="219"/>
        <v/>
      </c>
      <c r="P909" s="79" t="str">
        <f t="shared" si="220"/>
        <v/>
      </c>
      <c r="Q909" s="4"/>
      <c r="R909" s="90" t="str">
        <f t="shared" si="221"/>
        <v/>
      </c>
      <c r="S909" s="4"/>
      <c r="Y909" s="18" t="str">
        <f t="shared" si="222"/>
        <v/>
      </c>
      <c r="AA909" s="18" t="str">
        <f t="shared" si="213"/>
        <v/>
      </c>
      <c r="AB909" s="18" t="str">
        <f t="shared" si="214"/>
        <v/>
      </c>
      <c r="AC909" s="18" t="str">
        <f t="shared" si="223"/>
        <v/>
      </c>
      <c r="AD909" s="18" t="str">
        <f t="shared" si="223"/>
        <v/>
      </c>
      <c r="AE909" s="18" t="str">
        <f t="shared" si="224"/>
        <v/>
      </c>
      <c r="AG909" s="95" t="str">
        <f>IF($C909="", "", IF(IFERROR(INDEX(Ingredients!C$11:C$310, MATCH($C909, Ingredients!$B$11:$B$310, 0)), "")="", "", IFERROR(INDEX(Ingredients!C$11:C$310, MATCH($C909, Ingredients!$B$11:$B$310, 0)), "")))</f>
        <v/>
      </c>
      <c r="AH909" s="105" t="str">
        <f>IF($C909="", "", IF(IFERROR(INDEX(Ingredients!D$11:D$310, MATCH($C909, Ingredients!$B$11:$B$310, 0)), "")="", "", IFERROR(INDEX(Ingredients!D$11:D$310, MATCH($C909, Ingredients!$B$11:$B$310, 0)), "")))</f>
        <v/>
      </c>
      <c r="AI909" s="106" t="str">
        <f>IF($C909="", "", IF(IFERROR(INDEX(Ingredients!E$11:E$310, MATCH($C909, Ingredients!$B$11:$B$310, 0)), "")="", "", IFERROR(INDEX(Ingredients!E$11:E$310, MATCH($C909, Ingredients!$B$11:$B$310, 0)), "")))</f>
        <v/>
      </c>
      <c r="AJ909" s="108" t="str">
        <f>IF($C909="", "", IF(IFERROR(INDEX(Ingredients!F$11:F$310, MATCH($C909, Ingredients!$B$11:$B$310, 0)), "")="", "", IFERROR(INDEX(Ingredients!F$11:F$310, MATCH($C909, Ingredients!$B$11:$B$310, 0)), "")))</f>
        <v/>
      </c>
      <c r="AK909" s="106" t="str">
        <f>IF($C909="", "", IF(IFERROR(INDEX(Ingredients!G$11:G$310, MATCH($C909, Ingredients!$B$11:$B$310, 0)), "")="", "", IFERROR(INDEX(Ingredients!G$11:G$310, MATCH($C909, Ingredients!$B$11:$B$310, 0)), "")))</f>
        <v/>
      </c>
      <c r="AL909" s="79" t="str">
        <f>IF($C909="", "", IF(IFERROR(INDEX(Ingredients!H$11:H$310, MATCH($C909, Ingredients!$B$11:$B$310, 0)), "")="", "", IFERROR(INDEX(Ingredients!H$11:H$310, MATCH($C909, Ingredients!$B$11:$B$310, 0)), "")))</f>
        <v/>
      </c>
      <c r="AN909" s="83" t="str">
        <f t="shared" si="215"/>
        <v/>
      </c>
      <c r="AP909" s="114" t="str">
        <f t="shared" si="225"/>
        <v/>
      </c>
      <c r="AR909" s="117" t="str">
        <f>IF($C909="", "", IF(IFERROR(INDEX(Ingredients!$AI$11:$AI$310, MATCH($C909, Ingredients!$B$11:$B$310, 0)), "")="", "", IFERROR(INDEX(Ingredients!$AI$11:$AI$310, MATCH($C909, Ingredients!$B$11:$B$310, 0)), "")))</f>
        <v/>
      </c>
      <c r="AT909" s="120" t="str">
        <f t="shared" si="226"/>
        <v/>
      </c>
      <c r="AV909" s="90" t="str">
        <f t="shared" si="216"/>
        <v/>
      </c>
      <c r="AX909" s="90" t="str">
        <f>IF($AV909="", "", COUNTIF($AV$11:$AV$5010, "&lt;"&amp;$AV909)+1+COUNTIF($AV$11:$AV909, $AV909)-1)</f>
        <v/>
      </c>
      <c r="AZ909" s="111" t="str">
        <f>IF($B909="", "", SUMIF('Shopping List'!$AV$11:$AV$25, $B909, 'Shopping List'!$BN$11:$BN$25))</f>
        <v/>
      </c>
      <c r="BB909" s="117" t="str">
        <f t="shared" si="227"/>
        <v/>
      </c>
    </row>
    <row r="910" spans="1:54" x14ac:dyDescent="0.25">
      <c r="A910" s="4"/>
      <c r="B910" s="37"/>
      <c r="C910" s="124"/>
      <c r="D910" s="39"/>
      <c r="E910" s="125"/>
      <c r="F910" s="48"/>
      <c r="G910" s="4"/>
      <c r="H910" s="4"/>
      <c r="I910" s="95" t="str">
        <f>IF($C910="", "", IF(IFERROR(INDEX(Ingredients!$C$11:$C$310, MATCH($C910, Ingredients!$B$11:$B$310, 0)), "")="", "", IFERROR(INDEX(Ingredients!$C$11:$C$310, MATCH($C910, Ingredients!$B$11:$B$310, 0)), "")))</f>
        <v/>
      </c>
      <c r="J910" s="73" t="str">
        <f>IF($B910="", "", IF(IFERROR(INDEX(Meals!$C$11:$C$260, MATCH($B910, Meals!$B$11:$B$260, 0)), "")="", "", IFERROR(INDEX(Meals!$C$11:$C$260, MATCH($B910, Meals!$B$11:$B$260, 0)), "")))</f>
        <v/>
      </c>
      <c r="K910" s="4"/>
      <c r="L910" s="72" t="str">
        <f t="shared" si="217"/>
        <v/>
      </c>
      <c r="M910" s="73" t="str">
        <f t="shared" si="218"/>
        <v/>
      </c>
      <c r="N910" s="4"/>
      <c r="O910" s="78" t="str">
        <f t="shared" si="219"/>
        <v/>
      </c>
      <c r="P910" s="79" t="str">
        <f t="shared" si="220"/>
        <v/>
      </c>
      <c r="Q910" s="4"/>
      <c r="R910" s="90" t="str">
        <f t="shared" si="221"/>
        <v/>
      </c>
      <c r="S910" s="4"/>
      <c r="Y910" s="18" t="str">
        <f t="shared" si="222"/>
        <v/>
      </c>
      <c r="AA910" s="18" t="str">
        <f t="shared" si="213"/>
        <v/>
      </c>
      <c r="AB910" s="18" t="str">
        <f t="shared" si="214"/>
        <v/>
      </c>
      <c r="AC910" s="18" t="str">
        <f t="shared" si="223"/>
        <v/>
      </c>
      <c r="AD910" s="18" t="str">
        <f t="shared" si="223"/>
        <v/>
      </c>
      <c r="AE910" s="18" t="str">
        <f t="shared" si="224"/>
        <v/>
      </c>
      <c r="AG910" s="95" t="str">
        <f>IF($C910="", "", IF(IFERROR(INDEX(Ingredients!C$11:C$310, MATCH($C910, Ingredients!$B$11:$B$310, 0)), "")="", "", IFERROR(INDEX(Ingredients!C$11:C$310, MATCH($C910, Ingredients!$B$11:$B$310, 0)), "")))</f>
        <v/>
      </c>
      <c r="AH910" s="105" t="str">
        <f>IF($C910="", "", IF(IFERROR(INDEX(Ingredients!D$11:D$310, MATCH($C910, Ingredients!$B$11:$B$310, 0)), "")="", "", IFERROR(INDEX(Ingredients!D$11:D$310, MATCH($C910, Ingredients!$B$11:$B$310, 0)), "")))</f>
        <v/>
      </c>
      <c r="AI910" s="106" t="str">
        <f>IF($C910="", "", IF(IFERROR(INDEX(Ingredients!E$11:E$310, MATCH($C910, Ingredients!$B$11:$B$310, 0)), "")="", "", IFERROR(INDEX(Ingredients!E$11:E$310, MATCH($C910, Ingredients!$B$11:$B$310, 0)), "")))</f>
        <v/>
      </c>
      <c r="AJ910" s="108" t="str">
        <f>IF($C910="", "", IF(IFERROR(INDEX(Ingredients!F$11:F$310, MATCH($C910, Ingredients!$B$11:$B$310, 0)), "")="", "", IFERROR(INDEX(Ingredients!F$11:F$310, MATCH($C910, Ingredients!$B$11:$B$310, 0)), "")))</f>
        <v/>
      </c>
      <c r="AK910" s="106" t="str">
        <f>IF($C910="", "", IF(IFERROR(INDEX(Ingredients!G$11:G$310, MATCH($C910, Ingredients!$B$11:$B$310, 0)), "")="", "", IFERROR(INDEX(Ingredients!G$11:G$310, MATCH($C910, Ingredients!$B$11:$B$310, 0)), "")))</f>
        <v/>
      </c>
      <c r="AL910" s="79" t="str">
        <f>IF($C910="", "", IF(IFERROR(INDEX(Ingredients!H$11:H$310, MATCH($C910, Ingredients!$B$11:$B$310, 0)), "")="", "", IFERROR(INDEX(Ingredients!H$11:H$310, MATCH($C910, Ingredients!$B$11:$B$310, 0)), "")))</f>
        <v/>
      </c>
      <c r="AN910" s="83" t="str">
        <f t="shared" si="215"/>
        <v/>
      </c>
      <c r="AP910" s="114" t="str">
        <f t="shared" si="225"/>
        <v/>
      </c>
      <c r="AR910" s="117" t="str">
        <f>IF($C910="", "", IF(IFERROR(INDEX(Ingredients!$AI$11:$AI$310, MATCH($C910, Ingredients!$B$11:$B$310, 0)), "")="", "", IFERROR(INDEX(Ingredients!$AI$11:$AI$310, MATCH($C910, Ingredients!$B$11:$B$310, 0)), "")))</f>
        <v/>
      </c>
      <c r="AT910" s="120" t="str">
        <f t="shared" si="226"/>
        <v/>
      </c>
      <c r="AV910" s="90" t="str">
        <f t="shared" si="216"/>
        <v/>
      </c>
      <c r="AX910" s="90" t="str">
        <f>IF($AV910="", "", COUNTIF($AV$11:$AV$5010, "&lt;"&amp;$AV910)+1+COUNTIF($AV$11:$AV910, $AV910)-1)</f>
        <v/>
      </c>
      <c r="AZ910" s="111" t="str">
        <f>IF($B910="", "", SUMIF('Shopping List'!$AV$11:$AV$25, $B910, 'Shopping List'!$BN$11:$BN$25))</f>
        <v/>
      </c>
      <c r="BB910" s="117" t="str">
        <f t="shared" si="227"/>
        <v/>
      </c>
    </row>
    <row r="911" spans="1:54" x14ac:dyDescent="0.25">
      <c r="A911" s="4"/>
      <c r="B911" s="37"/>
      <c r="C911" s="124"/>
      <c r="D911" s="39"/>
      <c r="E911" s="125"/>
      <c r="F911" s="48"/>
      <c r="G911" s="4"/>
      <c r="H911" s="4"/>
      <c r="I911" s="95" t="str">
        <f>IF($C911="", "", IF(IFERROR(INDEX(Ingredients!$C$11:$C$310, MATCH($C911, Ingredients!$B$11:$B$310, 0)), "")="", "", IFERROR(INDEX(Ingredients!$C$11:$C$310, MATCH($C911, Ingredients!$B$11:$B$310, 0)), "")))</f>
        <v/>
      </c>
      <c r="J911" s="73" t="str">
        <f>IF($B911="", "", IF(IFERROR(INDEX(Meals!$C$11:$C$260, MATCH($B911, Meals!$B$11:$B$260, 0)), "")="", "", IFERROR(INDEX(Meals!$C$11:$C$260, MATCH($B911, Meals!$B$11:$B$260, 0)), "")))</f>
        <v/>
      </c>
      <c r="K911" s="4"/>
      <c r="L911" s="72" t="str">
        <f t="shared" si="217"/>
        <v/>
      </c>
      <c r="M911" s="73" t="str">
        <f t="shared" si="218"/>
        <v/>
      </c>
      <c r="N911" s="4"/>
      <c r="O911" s="78" t="str">
        <f t="shared" si="219"/>
        <v/>
      </c>
      <c r="P911" s="79" t="str">
        <f t="shared" si="220"/>
        <v/>
      </c>
      <c r="Q911" s="4"/>
      <c r="R911" s="90" t="str">
        <f t="shared" si="221"/>
        <v/>
      </c>
      <c r="S911" s="4"/>
      <c r="Y911" s="18" t="str">
        <f t="shared" si="222"/>
        <v/>
      </c>
      <c r="AA911" s="18" t="str">
        <f t="shared" si="213"/>
        <v/>
      </c>
      <c r="AB911" s="18" t="str">
        <f t="shared" si="214"/>
        <v/>
      </c>
      <c r="AC911" s="18" t="str">
        <f t="shared" si="223"/>
        <v/>
      </c>
      <c r="AD911" s="18" t="str">
        <f t="shared" si="223"/>
        <v/>
      </c>
      <c r="AE911" s="18" t="str">
        <f t="shared" si="224"/>
        <v/>
      </c>
      <c r="AG911" s="95" t="str">
        <f>IF($C911="", "", IF(IFERROR(INDEX(Ingredients!C$11:C$310, MATCH($C911, Ingredients!$B$11:$B$310, 0)), "")="", "", IFERROR(INDEX(Ingredients!C$11:C$310, MATCH($C911, Ingredients!$B$11:$B$310, 0)), "")))</f>
        <v/>
      </c>
      <c r="AH911" s="105" t="str">
        <f>IF($C911="", "", IF(IFERROR(INDEX(Ingredients!D$11:D$310, MATCH($C911, Ingredients!$B$11:$B$310, 0)), "")="", "", IFERROR(INDEX(Ingredients!D$11:D$310, MATCH($C911, Ingredients!$B$11:$B$310, 0)), "")))</f>
        <v/>
      </c>
      <c r="AI911" s="106" t="str">
        <f>IF($C911="", "", IF(IFERROR(INDEX(Ingredients!E$11:E$310, MATCH($C911, Ingredients!$B$11:$B$310, 0)), "")="", "", IFERROR(INDEX(Ingredients!E$11:E$310, MATCH($C911, Ingredients!$B$11:$B$310, 0)), "")))</f>
        <v/>
      </c>
      <c r="AJ911" s="108" t="str">
        <f>IF($C911="", "", IF(IFERROR(INDEX(Ingredients!F$11:F$310, MATCH($C911, Ingredients!$B$11:$B$310, 0)), "")="", "", IFERROR(INDEX(Ingredients!F$11:F$310, MATCH($C911, Ingredients!$B$11:$B$310, 0)), "")))</f>
        <v/>
      </c>
      <c r="AK911" s="106" t="str">
        <f>IF($C911="", "", IF(IFERROR(INDEX(Ingredients!G$11:G$310, MATCH($C911, Ingredients!$B$11:$B$310, 0)), "")="", "", IFERROR(INDEX(Ingredients!G$11:G$310, MATCH($C911, Ingredients!$B$11:$B$310, 0)), "")))</f>
        <v/>
      </c>
      <c r="AL911" s="79" t="str">
        <f>IF($C911="", "", IF(IFERROR(INDEX(Ingredients!H$11:H$310, MATCH($C911, Ingredients!$B$11:$B$310, 0)), "")="", "", IFERROR(INDEX(Ingredients!H$11:H$310, MATCH($C911, Ingredients!$B$11:$B$310, 0)), "")))</f>
        <v/>
      </c>
      <c r="AN911" s="83" t="str">
        <f t="shared" si="215"/>
        <v/>
      </c>
      <c r="AP911" s="114" t="str">
        <f t="shared" si="225"/>
        <v/>
      </c>
      <c r="AR911" s="117" t="str">
        <f>IF($C911="", "", IF(IFERROR(INDEX(Ingredients!$AI$11:$AI$310, MATCH($C911, Ingredients!$B$11:$B$310, 0)), "")="", "", IFERROR(INDEX(Ingredients!$AI$11:$AI$310, MATCH($C911, Ingredients!$B$11:$B$310, 0)), "")))</f>
        <v/>
      </c>
      <c r="AT911" s="120" t="str">
        <f t="shared" si="226"/>
        <v/>
      </c>
      <c r="AV911" s="90" t="str">
        <f t="shared" si="216"/>
        <v/>
      </c>
      <c r="AX911" s="90" t="str">
        <f>IF($AV911="", "", COUNTIF($AV$11:$AV$5010, "&lt;"&amp;$AV911)+1+COUNTIF($AV$11:$AV911, $AV911)-1)</f>
        <v/>
      </c>
      <c r="AZ911" s="111" t="str">
        <f>IF($B911="", "", SUMIF('Shopping List'!$AV$11:$AV$25, $B911, 'Shopping List'!$BN$11:$BN$25))</f>
        <v/>
      </c>
      <c r="BB911" s="117" t="str">
        <f t="shared" si="227"/>
        <v/>
      </c>
    </row>
    <row r="912" spans="1:54" x14ac:dyDescent="0.25">
      <c r="A912" s="4"/>
      <c r="B912" s="37"/>
      <c r="C912" s="124"/>
      <c r="D912" s="39"/>
      <c r="E912" s="125"/>
      <c r="F912" s="48"/>
      <c r="G912" s="4"/>
      <c r="H912" s="4"/>
      <c r="I912" s="95" t="str">
        <f>IF($C912="", "", IF(IFERROR(INDEX(Ingredients!$C$11:$C$310, MATCH($C912, Ingredients!$B$11:$B$310, 0)), "")="", "", IFERROR(INDEX(Ingredients!$C$11:$C$310, MATCH($C912, Ingredients!$B$11:$B$310, 0)), "")))</f>
        <v/>
      </c>
      <c r="J912" s="73" t="str">
        <f>IF($B912="", "", IF(IFERROR(INDEX(Meals!$C$11:$C$260, MATCH($B912, Meals!$B$11:$B$260, 0)), "")="", "", IFERROR(INDEX(Meals!$C$11:$C$260, MATCH($B912, Meals!$B$11:$B$260, 0)), "")))</f>
        <v/>
      </c>
      <c r="K912" s="4"/>
      <c r="L912" s="72" t="str">
        <f t="shared" si="217"/>
        <v/>
      </c>
      <c r="M912" s="73" t="str">
        <f t="shared" si="218"/>
        <v/>
      </c>
      <c r="N912" s="4"/>
      <c r="O912" s="78" t="str">
        <f t="shared" si="219"/>
        <v/>
      </c>
      <c r="P912" s="79" t="str">
        <f t="shared" si="220"/>
        <v/>
      </c>
      <c r="Q912" s="4"/>
      <c r="R912" s="90" t="str">
        <f t="shared" si="221"/>
        <v/>
      </c>
      <c r="S912" s="4"/>
      <c r="Y912" s="18" t="str">
        <f t="shared" si="222"/>
        <v/>
      </c>
      <c r="AA912" s="18" t="str">
        <f t="shared" si="213"/>
        <v/>
      </c>
      <c r="AB912" s="18" t="str">
        <f t="shared" si="214"/>
        <v/>
      </c>
      <c r="AC912" s="18" t="str">
        <f t="shared" si="223"/>
        <v/>
      </c>
      <c r="AD912" s="18" t="str">
        <f t="shared" si="223"/>
        <v/>
      </c>
      <c r="AE912" s="18" t="str">
        <f t="shared" si="224"/>
        <v/>
      </c>
      <c r="AG912" s="95" t="str">
        <f>IF($C912="", "", IF(IFERROR(INDEX(Ingredients!C$11:C$310, MATCH($C912, Ingredients!$B$11:$B$310, 0)), "")="", "", IFERROR(INDEX(Ingredients!C$11:C$310, MATCH($C912, Ingredients!$B$11:$B$310, 0)), "")))</f>
        <v/>
      </c>
      <c r="AH912" s="105" t="str">
        <f>IF($C912="", "", IF(IFERROR(INDEX(Ingredients!D$11:D$310, MATCH($C912, Ingredients!$B$11:$B$310, 0)), "")="", "", IFERROR(INDEX(Ingredients!D$11:D$310, MATCH($C912, Ingredients!$B$11:$B$310, 0)), "")))</f>
        <v/>
      </c>
      <c r="AI912" s="106" t="str">
        <f>IF($C912="", "", IF(IFERROR(INDEX(Ingredients!E$11:E$310, MATCH($C912, Ingredients!$B$11:$B$310, 0)), "")="", "", IFERROR(INDEX(Ingredients!E$11:E$310, MATCH($C912, Ingredients!$B$11:$B$310, 0)), "")))</f>
        <v/>
      </c>
      <c r="AJ912" s="108" t="str">
        <f>IF($C912="", "", IF(IFERROR(INDEX(Ingredients!F$11:F$310, MATCH($C912, Ingredients!$B$11:$B$310, 0)), "")="", "", IFERROR(INDEX(Ingredients!F$11:F$310, MATCH($C912, Ingredients!$B$11:$B$310, 0)), "")))</f>
        <v/>
      </c>
      <c r="AK912" s="106" t="str">
        <f>IF($C912="", "", IF(IFERROR(INDEX(Ingredients!G$11:G$310, MATCH($C912, Ingredients!$B$11:$B$310, 0)), "")="", "", IFERROR(INDEX(Ingredients!G$11:G$310, MATCH($C912, Ingredients!$B$11:$B$310, 0)), "")))</f>
        <v/>
      </c>
      <c r="AL912" s="79" t="str">
        <f>IF($C912="", "", IF(IFERROR(INDEX(Ingredients!H$11:H$310, MATCH($C912, Ingredients!$B$11:$B$310, 0)), "")="", "", IFERROR(INDEX(Ingredients!H$11:H$310, MATCH($C912, Ingredients!$B$11:$B$310, 0)), "")))</f>
        <v/>
      </c>
      <c r="AN912" s="83" t="str">
        <f t="shared" si="215"/>
        <v/>
      </c>
      <c r="AP912" s="114" t="str">
        <f t="shared" si="225"/>
        <v/>
      </c>
      <c r="AR912" s="117" t="str">
        <f>IF($C912="", "", IF(IFERROR(INDEX(Ingredients!$AI$11:$AI$310, MATCH($C912, Ingredients!$B$11:$B$310, 0)), "")="", "", IFERROR(INDEX(Ingredients!$AI$11:$AI$310, MATCH($C912, Ingredients!$B$11:$B$310, 0)), "")))</f>
        <v/>
      </c>
      <c r="AT912" s="120" t="str">
        <f t="shared" si="226"/>
        <v/>
      </c>
      <c r="AV912" s="90" t="str">
        <f t="shared" si="216"/>
        <v/>
      </c>
      <c r="AX912" s="90" t="str">
        <f>IF($AV912="", "", COUNTIF($AV$11:$AV$5010, "&lt;"&amp;$AV912)+1+COUNTIF($AV$11:$AV912, $AV912)-1)</f>
        <v/>
      </c>
      <c r="AZ912" s="111" t="str">
        <f>IF($B912="", "", SUMIF('Shopping List'!$AV$11:$AV$25, $B912, 'Shopping List'!$BN$11:$BN$25))</f>
        <v/>
      </c>
      <c r="BB912" s="117" t="str">
        <f t="shared" si="227"/>
        <v/>
      </c>
    </row>
    <row r="913" spans="1:54" x14ac:dyDescent="0.25">
      <c r="A913" s="4"/>
      <c r="B913" s="37"/>
      <c r="C913" s="124"/>
      <c r="D913" s="39"/>
      <c r="E913" s="125"/>
      <c r="F913" s="48"/>
      <c r="G913" s="4"/>
      <c r="H913" s="4"/>
      <c r="I913" s="95" t="str">
        <f>IF($C913="", "", IF(IFERROR(INDEX(Ingredients!$C$11:$C$310, MATCH($C913, Ingredients!$B$11:$B$310, 0)), "")="", "", IFERROR(INDEX(Ingredients!$C$11:$C$310, MATCH($C913, Ingredients!$B$11:$B$310, 0)), "")))</f>
        <v/>
      </c>
      <c r="J913" s="73" t="str">
        <f>IF($B913="", "", IF(IFERROR(INDEX(Meals!$C$11:$C$260, MATCH($B913, Meals!$B$11:$B$260, 0)), "")="", "", IFERROR(INDEX(Meals!$C$11:$C$260, MATCH($B913, Meals!$B$11:$B$260, 0)), "")))</f>
        <v/>
      </c>
      <c r="K913" s="4"/>
      <c r="L913" s="72" t="str">
        <f t="shared" si="217"/>
        <v/>
      </c>
      <c r="M913" s="73" t="str">
        <f t="shared" si="218"/>
        <v/>
      </c>
      <c r="N913" s="4"/>
      <c r="O913" s="78" t="str">
        <f t="shared" si="219"/>
        <v/>
      </c>
      <c r="P913" s="79" t="str">
        <f t="shared" si="220"/>
        <v/>
      </c>
      <c r="Q913" s="4"/>
      <c r="R913" s="90" t="str">
        <f t="shared" si="221"/>
        <v/>
      </c>
      <c r="S913" s="4"/>
      <c r="Y913" s="18" t="str">
        <f t="shared" si="222"/>
        <v/>
      </c>
      <c r="AA913" s="18" t="str">
        <f t="shared" si="213"/>
        <v/>
      </c>
      <c r="AB913" s="18" t="str">
        <f t="shared" si="214"/>
        <v/>
      </c>
      <c r="AC913" s="18" t="str">
        <f t="shared" si="223"/>
        <v/>
      </c>
      <c r="AD913" s="18" t="str">
        <f t="shared" si="223"/>
        <v/>
      </c>
      <c r="AE913" s="18" t="str">
        <f t="shared" si="224"/>
        <v/>
      </c>
      <c r="AG913" s="95" t="str">
        <f>IF($C913="", "", IF(IFERROR(INDEX(Ingredients!C$11:C$310, MATCH($C913, Ingredients!$B$11:$B$310, 0)), "")="", "", IFERROR(INDEX(Ingredients!C$11:C$310, MATCH($C913, Ingredients!$B$11:$B$310, 0)), "")))</f>
        <v/>
      </c>
      <c r="AH913" s="105" t="str">
        <f>IF($C913="", "", IF(IFERROR(INDEX(Ingredients!D$11:D$310, MATCH($C913, Ingredients!$B$11:$B$310, 0)), "")="", "", IFERROR(INDEX(Ingredients!D$11:D$310, MATCH($C913, Ingredients!$B$11:$B$310, 0)), "")))</f>
        <v/>
      </c>
      <c r="AI913" s="106" t="str">
        <f>IF($C913="", "", IF(IFERROR(INDEX(Ingredients!E$11:E$310, MATCH($C913, Ingredients!$B$11:$B$310, 0)), "")="", "", IFERROR(INDEX(Ingredients!E$11:E$310, MATCH($C913, Ingredients!$B$11:$B$310, 0)), "")))</f>
        <v/>
      </c>
      <c r="AJ913" s="108" t="str">
        <f>IF($C913="", "", IF(IFERROR(INDEX(Ingredients!F$11:F$310, MATCH($C913, Ingredients!$B$11:$B$310, 0)), "")="", "", IFERROR(INDEX(Ingredients!F$11:F$310, MATCH($C913, Ingredients!$B$11:$B$310, 0)), "")))</f>
        <v/>
      </c>
      <c r="AK913" s="106" t="str">
        <f>IF($C913="", "", IF(IFERROR(INDEX(Ingredients!G$11:G$310, MATCH($C913, Ingredients!$B$11:$B$310, 0)), "")="", "", IFERROR(INDEX(Ingredients!G$11:G$310, MATCH($C913, Ingredients!$B$11:$B$310, 0)), "")))</f>
        <v/>
      </c>
      <c r="AL913" s="79" t="str">
        <f>IF($C913="", "", IF(IFERROR(INDEX(Ingredients!H$11:H$310, MATCH($C913, Ingredients!$B$11:$B$310, 0)), "")="", "", IFERROR(INDEX(Ingredients!H$11:H$310, MATCH($C913, Ingredients!$B$11:$B$310, 0)), "")))</f>
        <v/>
      </c>
      <c r="AN913" s="83" t="str">
        <f t="shared" si="215"/>
        <v/>
      </c>
      <c r="AP913" s="114" t="str">
        <f t="shared" si="225"/>
        <v/>
      </c>
      <c r="AR913" s="117" t="str">
        <f>IF($C913="", "", IF(IFERROR(INDEX(Ingredients!$AI$11:$AI$310, MATCH($C913, Ingredients!$B$11:$B$310, 0)), "")="", "", IFERROR(INDEX(Ingredients!$AI$11:$AI$310, MATCH($C913, Ingredients!$B$11:$B$310, 0)), "")))</f>
        <v/>
      </c>
      <c r="AT913" s="120" t="str">
        <f t="shared" si="226"/>
        <v/>
      </c>
      <c r="AV913" s="90" t="str">
        <f t="shared" si="216"/>
        <v/>
      </c>
      <c r="AX913" s="90" t="str">
        <f>IF($AV913="", "", COUNTIF($AV$11:$AV$5010, "&lt;"&amp;$AV913)+1+COUNTIF($AV$11:$AV913, $AV913)-1)</f>
        <v/>
      </c>
      <c r="AZ913" s="111" t="str">
        <f>IF($B913="", "", SUMIF('Shopping List'!$AV$11:$AV$25, $B913, 'Shopping List'!$BN$11:$BN$25))</f>
        <v/>
      </c>
      <c r="BB913" s="117" t="str">
        <f t="shared" si="227"/>
        <v/>
      </c>
    </row>
    <row r="914" spans="1:54" x14ac:dyDescent="0.25">
      <c r="A914" s="4"/>
      <c r="B914" s="37"/>
      <c r="C914" s="124"/>
      <c r="D914" s="39"/>
      <c r="E914" s="125"/>
      <c r="F914" s="48"/>
      <c r="G914" s="4"/>
      <c r="H914" s="4"/>
      <c r="I914" s="95" t="str">
        <f>IF($C914="", "", IF(IFERROR(INDEX(Ingredients!$C$11:$C$310, MATCH($C914, Ingredients!$B$11:$B$310, 0)), "")="", "", IFERROR(INDEX(Ingredients!$C$11:$C$310, MATCH($C914, Ingredients!$B$11:$B$310, 0)), "")))</f>
        <v/>
      </c>
      <c r="J914" s="73" t="str">
        <f>IF($B914="", "", IF(IFERROR(INDEX(Meals!$C$11:$C$260, MATCH($B914, Meals!$B$11:$B$260, 0)), "")="", "", IFERROR(INDEX(Meals!$C$11:$C$260, MATCH($B914, Meals!$B$11:$B$260, 0)), "")))</f>
        <v/>
      </c>
      <c r="K914" s="4"/>
      <c r="L914" s="72" t="str">
        <f t="shared" si="217"/>
        <v/>
      </c>
      <c r="M914" s="73" t="str">
        <f t="shared" si="218"/>
        <v/>
      </c>
      <c r="N914" s="4"/>
      <c r="O914" s="78" t="str">
        <f t="shared" si="219"/>
        <v/>
      </c>
      <c r="P914" s="79" t="str">
        <f t="shared" si="220"/>
        <v/>
      </c>
      <c r="Q914" s="4"/>
      <c r="R914" s="90" t="str">
        <f t="shared" si="221"/>
        <v/>
      </c>
      <c r="S914" s="4"/>
      <c r="Y914" s="18" t="str">
        <f t="shared" si="222"/>
        <v/>
      </c>
      <c r="AA914" s="18" t="str">
        <f t="shared" si="213"/>
        <v/>
      </c>
      <c r="AB914" s="18" t="str">
        <f t="shared" si="214"/>
        <v/>
      </c>
      <c r="AC914" s="18" t="str">
        <f t="shared" si="223"/>
        <v/>
      </c>
      <c r="AD914" s="18" t="str">
        <f t="shared" si="223"/>
        <v/>
      </c>
      <c r="AE914" s="18" t="str">
        <f t="shared" si="224"/>
        <v/>
      </c>
      <c r="AG914" s="95" t="str">
        <f>IF($C914="", "", IF(IFERROR(INDEX(Ingredients!C$11:C$310, MATCH($C914, Ingredients!$B$11:$B$310, 0)), "")="", "", IFERROR(INDEX(Ingredients!C$11:C$310, MATCH($C914, Ingredients!$B$11:$B$310, 0)), "")))</f>
        <v/>
      </c>
      <c r="AH914" s="105" t="str">
        <f>IF($C914="", "", IF(IFERROR(INDEX(Ingredients!D$11:D$310, MATCH($C914, Ingredients!$B$11:$B$310, 0)), "")="", "", IFERROR(INDEX(Ingredients!D$11:D$310, MATCH($C914, Ingredients!$B$11:$B$310, 0)), "")))</f>
        <v/>
      </c>
      <c r="AI914" s="106" t="str">
        <f>IF($C914="", "", IF(IFERROR(INDEX(Ingredients!E$11:E$310, MATCH($C914, Ingredients!$B$11:$B$310, 0)), "")="", "", IFERROR(INDEX(Ingredients!E$11:E$310, MATCH($C914, Ingredients!$B$11:$B$310, 0)), "")))</f>
        <v/>
      </c>
      <c r="AJ914" s="108" t="str">
        <f>IF($C914="", "", IF(IFERROR(INDEX(Ingredients!F$11:F$310, MATCH($C914, Ingredients!$B$11:$B$310, 0)), "")="", "", IFERROR(INDEX(Ingredients!F$11:F$310, MATCH($C914, Ingredients!$B$11:$B$310, 0)), "")))</f>
        <v/>
      </c>
      <c r="AK914" s="106" t="str">
        <f>IF($C914="", "", IF(IFERROR(INDEX(Ingredients!G$11:G$310, MATCH($C914, Ingredients!$B$11:$B$310, 0)), "")="", "", IFERROR(INDEX(Ingredients!G$11:G$310, MATCH($C914, Ingredients!$B$11:$B$310, 0)), "")))</f>
        <v/>
      </c>
      <c r="AL914" s="79" t="str">
        <f>IF($C914="", "", IF(IFERROR(INDEX(Ingredients!H$11:H$310, MATCH($C914, Ingredients!$B$11:$B$310, 0)), "")="", "", IFERROR(INDEX(Ingredients!H$11:H$310, MATCH($C914, Ingredients!$B$11:$B$310, 0)), "")))</f>
        <v/>
      </c>
      <c r="AN914" s="83" t="str">
        <f t="shared" si="215"/>
        <v/>
      </c>
      <c r="AP914" s="114" t="str">
        <f t="shared" si="225"/>
        <v/>
      </c>
      <c r="AR914" s="117" t="str">
        <f>IF($C914="", "", IF(IFERROR(INDEX(Ingredients!$AI$11:$AI$310, MATCH($C914, Ingredients!$B$11:$B$310, 0)), "")="", "", IFERROR(INDEX(Ingredients!$AI$11:$AI$310, MATCH($C914, Ingredients!$B$11:$B$310, 0)), "")))</f>
        <v/>
      </c>
      <c r="AT914" s="120" t="str">
        <f t="shared" si="226"/>
        <v/>
      </c>
      <c r="AV914" s="90" t="str">
        <f t="shared" si="216"/>
        <v/>
      </c>
      <c r="AX914" s="90" t="str">
        <f>IF($AV914="", "", COUNTIF($AV$11:$AV$5010, "&lt;"&amp;$AV914)+1+COUNTIF($AV$11:$AV914, $AV914)-1)</f>
        <v/>
      </c>
      <c r="AZ914" s="111" t="str">
        <f>IF($B914="", "", SUMIF('Shopping List'!$AV$11:$AV$25, $B914, 'Shopping List'!$BN$11:$BN$25))</f>
        <v/>
      </c>
      <c r="BB914" s="117" t="str">
        <f t="shared" si="227"/>
        <v/>
      </c>
    </row>
    <row r="915" spans="1:54" x14ac:dyDescent="0.25">
      <c r="A915" s="4"/>
      <c r="B915" s="37"/>
      <c r="C915" s="124"/>
      <c r="D915" s="39"/>
      <c r="E915" s="125"/>
      <c r="F915" s="48"/>
      <c r="G915" s="4"/>
      <c r="H915" s="4"/>
      <c r="I915" s="95" t="str">
        <f>IF($C915="", "", IF(IFERROR(INDEX(Ingredients!$C$11:$C$310, MATCH($C915, Ingredients!$B$11:$B$310, 0)), "")="", "", IFERROR(INDEX(Ingredients!$C$11:$C$310, MATCH($C915, Ingredients!$B$11:$B$310, 0)), "")))</f>
        <v/>
      </c>
      <c r="J915" s="73" t="str">
        <f>IF($B915="", "", IF(IFERROR(INDEX(Meals!$C$11:$C$260, MATCH($B915, Meals!$B$11:$B$260, 0)), "")="", "", IFERROR(INDEX(Meals!$C$11:$C$260, MATCH($B915, Meals!$B$11:$B$260, 0)), "")))</f>
        <v/>
      </c>
      <c r="K915" s="4"/>
      <c r="L915" s="72" t="str">
        <f t="shared" si="217"/>
        <v/>
      </c>
      <c r="M915" s="73" t="str">
        <f t="shared" si="218"/>
        <v/>
      </c>
      <c r="N915" s="4"/>
      <c r="O915" s="78" t="str">
        <f t="shared" si="219"/>
        <v/>
      </c>
      <c r="P915" s="79" t="str">
        <f t="shared" si="220"/>
        <v/>
      </c>
      <c r="Q915" s="4"/>
      <c r="R915" s="90" t="str">
        <f t="shared" si="221"/>
        <v/>
      </c>
      <c r="S915" s="4"/>
      <c r="Y915" s="18" t="str">
        <f t="shared" si="222"/>
        <v/>
      </c>
      <c r="AA915" s="18" t="str">
        <f t="shared" si="213"/>
        <v/>
      </c>
      <c r="AB915" s="18" t="str">
        <f t="shared" si="214"/>
        <v/>
      </c>
      <c r="AC915" s="18" t="str">
        <f t="shared" si="223"/>
        <v/>
      </c>
      <c r="AD915" s="18" t="str">
        <f t="shared" si="223"/>
        <v/>
      </c>
      <c r="AE915" s="18" t="str">
        <f t="shared" si="224"/>
        <v/>
      </c>
      <c r="AG915" s="95" t="str">
        <f>IF($C915="", "", IF(IFERROR(INDEX(Ingredients!C$11:C$310, MATCH($C915, Ingredients!$B$11:$B$310, 0)), "")="", "", IFERROR(INDEX(Ingredients!C$11:C$310, MATCH($C915, Ingredients!$B$11:$B$310, 0)), "")))</f>
        <v/>
      </c>
      <c r="AH915" s="105" t="str">
        <f>IF($C915="", "", IF(IFERROR(INDEX(Ingredients!D$11:D$310, MATCH($C915, Ingredients!$B$11:$B$310, 0)), "")="", "", IFERROR(INDEX(Ingredients!D$11:D$310, MATCH($C915, Ingredients!$B$11:$B$310, 0)), "")))</f>
        <v/>
      </c>
      <c r="AI915" s="106" t="str">
        <f>IF($C915="", "", IF(IFERROR(INDEX(Ingredients!E$11:E$310, MATCH($C915, Ingredients!$B$11:$B$310, 0)), "")="", "", IFERROR(INDEX(Ingredients!E$11:E$310, MATCH($C915, Ingredients!$B$11:$B$310, 0)), "")))</f>
        <v/>
      </c>
      <c r="AJ915" s="108" t="str">
        <f>IF($C915="", "", IF(IFERROR(INDEX(Ingredients!F$11:F$310, MATCH($C915, Ingredients!$B$11:$B$310, 0)), "")="", "", IFERROR(INDEX(Ingredients!F$11:F$310, MATCH($C915, Ingredients!$B$11:$B$310, 0)), "")))</f>
        <v/>
      </c>
      <c r="AK915" s="106" t="str">
        <f>IF($C915="", "", IF(IFERROR(INDEX(Ingredients!G$11:G$310, MATCH($C915, Ingredients!$B$11:$B$310, 0)), "")="", "", IFERROR(INDEX(Ingredients!G$11:G$310, MATCH($C915, Ingredients!$B$11:$B$310, 0)), "")))</f>
        <v/>
      </c>
      <c r="AL915" s="79" t="str">
        <f>IF($C915="", "", IF(IFERROR(INDEX(Ingredients!H$11:H$310, MATCH($C915, Ingredients!$B$11:$B$310, 0)), "")="", "", IFERROR(INDEX(Ingredients!H$11:H$310, MATCH($C915, Ingredients!$B$11:$B$310, 0)), "")))</f>
        <v/>
      </c>
      <c r="AN915" s="83" t="str">
        <f t="shared" si="215"/>
        <v/>
      </c>
      <c r="AP915" s="114" t="str">
        <f t="shared" si="225"/>
        <v/>
      </c>
      <c r="AR915" s="117" t="str">
        <f>IF($C915="", "", IF(IFERROR(INDEX(Ingredients!$AI$11:$AI$310, MATCH($C915, Ingredients!$B$11:$B$310, 0)), "")="", "", IFERROR(INDEX(Ingredients!$AI$11:$AI$310, MATCH($C915, Ingredients!$B$11:$B$310, 0)), "")))</f>
        <v/>
      </c>
      <c r="AT915" s="120" t="str">
        <f t="shared" si="226"/>
        <v/>
      </c>
      <c r="AV915" s="90" t="str">
        <f t="shared" si="216"/>
        <v/>
      </c>
      <c r="AX915" s="90" t="str">
        <f>IF($AV915="", "", COUNTIF($AV$11:$AV$5010, "&lt;"&amp;$AV915)+1+COUNTIF($AV$11:$AV915, $AV915)-1)</f>
        <v/>
      </c>
      <c r="AZ915" s="111" t="str">
        <f>IF($B915="", "", SUMIF('Shopping List'!$AV$11:$AV$25, $B915, 'Shopping List'!$BN$11:$BN$25))</f>
        <v/>
      </c>
      <c r="BB915" s="117" t="str">
        <f t="shared" si="227"/>
        <v/>
      </c>
    </row>
    <row r="916" spans="1:54" x14ac:dyDescent="0.25">
      <c r="A916" s="4"/>
      <c r="B916" s="37"/>
      <c r="C916" s="124"/>
      <c r="D916" s="39"/>
      <c r="E916" s="125"/>
      <c r="F916" s="48"/>
      <c r="G916" s="4"/>
      <c r="H916" s="4"/>
      <c r="I916" s="95" t="str">
        <f>IF($C916="", "", IF(IFERROR(INDEX(Ingredients!$C$11:$C$310, MATCH($C916, Ingredients!$B$11:$B$310, 0)), "")="", "", IFERROR(INDEX(Ingredients!$C$11:$C$310, MATCH($C916, Ingredients!$B$11:$B$310, 0)), "")))</f>
        <v/>
      </c>
      <c r="J916" s="73" t="str">
        <f>IF($B916="", "", IF(IFERROR(INDEX(Meals!$C$11:$C$260, MATCH($B916, Meals!$B$11:$B$260, 0)), "")="", "", IFERROR(INDEX(Meals!$C$11:$C$260, MATCH($B916, Meals!$B$11:$B$260, 0)), "")))</f>
        <v/>
      </c>
      <c r="K916" s="4"/>
      <c r="L916" s="72" t="str">
        <f t="shared" si="217"/>
        <v/>
      </c>
      <c r="M916" s="73" t="str">
        <f t="shared" si="218"/>
        <v/>
      </c>
      <c r="N916" s="4"/>
      <c r="O916" s="78" t="str">
        <f t="shared" si="219"/>
        <v/>
      </c>
      <c r="P916" s="79" t="str">
        <f t="shared" si="220"/>
        <v/>
      </c>
      <c r="Q916" s="4"/>
      <c r="R916" s="90" t="str">
        <f t="shared" si="221"/>
        <v/>
      </c>
      <c r="S916" s="4"/>
      <c r="Y916" s="18" t="str">
        <f t="shared" si="222"/>
        <v/>
      </c>
      <c r="AA916" s="18" t="str">
        <f t="shared" si="213"/>
        <v/>
      </c>
      <c r="AB916" s="18" t="str">
        <f t="shared" si="214"/>
        <v/>
      </c>
      <c r="AC916" s="18" t="str">
        <f t="shared" si="223"/>
        <v/>
      </c>
      <c r="AD916" s="18" t="str">
        <f t="shared" si="223"/>
        <v/>
      </c>
      <c r="AE916" s="18" t="str">
        <f t="shared" si="224"/>
        <v/>
      </c>
      <c r="AG916" s="95" t="str">
        <f>IF($C916="", "", IF(IFERROR(INDEX(Ingredients!C$11:C$310, MATCH($C916, Ingredients!$B$11:$B$310, 0)), "")="", "", IFERROR(INDEX(Ingredients!C$11:C$310, MATCH($C916, Ingredients!$B$11:$B$310, 0)), "")))</f>
        <v/>
      </c>
      <c r="AH916" s="105" t="str">
        <f>IF($C916="", "", IF(IFERROR(INDEX(Ingredients!D$11:D$310, MATCH($C916, Ingredients!$B$11:$B$310, 0)), "")="", "", IFERROR(INDEX(Ingredients!D$11:D$310, MATCH($C916, Ingredients!$B$11:$B$310, 0)), "")))</f>
        <v/>
      </c>
      <c r="AI916" s="106" t="str">
        <f>IF($C916="", "", IF(IFERROR(INDEX(Ingredients!E$11:E$310, MATCH($C916, Ingredients!$B$11:$B$310, 0)), "")="", "", IFERROR(INDEX(Ingredients!E$11:E$310, MATCH($C916, Ingredients!$B$11:$B$310, 0)), "")))</f>
        <v/>
      </c>
      <c r="AJ916" s="108" t="str">
        <f>IF($C916="", "", IF(IFERROR(INDEX(Ingredients!F$11:F$310, MATCH($C916, Ingredients!$B$11:$B$310, 0)), "")="", "", IFERROR(INDEX(Ingredients!F$11:F$310, MATCH($C916, Ingredients!$B$11:$B$310, 0)), "")))</f>
        <v/>
      </c>
      <c r="AK916" s="106" t="str">
        <f>IF($C916="", "", IF(IFERROR(INDEX(Ingredients!G$11:G$310, MATCH($C916, Ingredients!$B$11:$B$310, 0)), "")="", "", IFERROR(INDEX(Ingredients!G$11:G$310, MATCH($C916, Ingredients!$B$11:$B$310, 0)), "")))</f>
        <v/>
      </c>
      <c r="AL916" s="79" t="str">
        <f>IF($C916="", "", IF(IFERROR(INDEX(Ingredients!H$11:H$310, MATCH($C916, Ingredients!$B$11:$B$310, 0)), "")="", "", IFERROR(INDEX(Ingredients!H$11:H$310, MATCH($C916, Ingredients!$B$11:$B$310, 0)), "")))</f>
        <v/>
      </c>
      <c r="AN916" s="83" t="str">
        <f t="shared" si="215"/>
        <v/>
      </c>
      <c r="AP916" s="114" t="str">
        <f t="shared" si="225"/>
        <v/>
      </c>
      <c r="AR916" s="117" t="str">
        <f>IF($C916="", "", IF(IFERROR(INDEX(Ingredients!$AI$11:$AI$310, MATCH($C916, Ingredients!$B$11:$B$310, 0)), "")="", "", IFERROR(INDEX(Ingredients!$AI$11:$AI$310, MATCH($C916, Ingredients!$B$11:$B$310, 0)), "")))</f>
        <v/>
      </c>
      <c r="AT916" s="120" t="str">
        <f t="shared" si="226"/>
        <v/>
      </c>
      <c r="AV916" s="90" t="str">
        <f t="shared" si="216"/>
        <v/>
      </c>
      <c r="AX916" s="90" t="str">
        <f>IF($AV916="", "", COUNTIF($AV$11:$AV$5010, "&lt;"&amp;$AV916)+1+COUNTIF($AV$11:$AV916, $AV916)-1)</f>
        <v/>
      </c>
      <c r="AZ916" s="111" t="str">
        <f>IF($B916="", "", SUMIF('Shopping List'!$AV$11:$AV$25, $B916, 'Shopping List'!$BN$11:$BN$25))</f>
        <v/>
      </c>
      <c r="BB916" s="117" t="str">
        <f t="shared" si="227"/>
        <v/>
      </c>
    </row>
    <row r="917" spans="1:54" x14ac:dyDescent="0.25">
      <c r="A917" s="4"/>
      <c r="B917" s="37"/>
      <c r="C917" s="124"/>
      <c r="D917" s="39"/>
      <c r="E917" s="125"/>
      <c r="F917" s="48"/>
      <c r="G917" s="4"/>
      <c r="H917" s="4"/>
      <c r="I917" s="95" t="str">
        <f>IF($C917="", "", IF(IFERROR(INDEX(Ingredients!$C$11:$C$310, MATCH($C917, Ingredients!$B$11:$B$310, 0)), "")="", "", IFERROR(INDEX(Ingredients!$C$11:$C$310, MATCH($C917, Ingredients!$B$11:$B$310, 0)), "")))</f>
        <v/>
      </c>
      <c r="J917" s="73" t="str">
        <f>IF($B917="", "", IF(IFERROR(INDEX(Meals!$C$11:$C$260, MATCH($B917, Meals!$B$11:$B$260, 0)), "")="", "", IFERROR(INDEX(Meals!$C$11:$C$260, MATCH($B917, Meals!$B$11:$B$260, 0)), "")))</f>
        <v/>
      </c>
      <c r="K917" s="4"/>
      <c r="L917" s="72" t="str">
        <f t="shared" si="217"/>
        <v/>
      </c>
      <c r="M917" s="73" t="str">
        <f t="shared" si="218"/>
        <v/>
      </c>
      <c r="N917" s="4"/>
      <c r="O917" s="78" t="str">
        <f t="shared" si="219"/>
        <v/>
      </c>
      <c r="P917" s="79" t="str">
        <f t="shared" si="220"/>
        <v/>
      </c>
      <c r="Q917" s="4"/>
      <c r="R917" s="90" t="str">
        <f t="shared" si="221"/>
        <v/>
      </c>
      <c r="S917" s="4"/>
      <c r="Y917" s="18" t="str">
        <f t="shared" si="222"/>
        <v/>
      </c>
      <c r="AA917" s="18" t="str">
        <f t="shared" si="213"/>
        <v/>
      </c>
      <c r="AB917" s="18" t="str">
        <f t="shared" si="214"/>
        <v/>
      </c>
      <c r="AC917" s="18" t="str">
        <f t="shared" si="223"/>
        <v/>
      </c>
      <c r="AD917" s="18" t="str">
        <f t="shared" si="223"/>
        <v/>
      </c>
      <c r="AE917" s="18" t="str">
        <f t="shared" si="224"/>
        <v/>
      </c>
      <c r="AG917" s="95" t="str">
        <f>IF($C917="", "", IF(IFERROR(INDEX(Ingredients!C$11:C$310, MATCH($C917, Ingredients!$B$11:$B$310, 0)), "")="", "", IFERROR(INDEX(Ingredients!C$11:C$310, MATCH($C917, Ingredients!$B$11:$B$310, 0)), "")))</f>
        <v/>
      </c>
      <c r="AH917" s="105" t="str">
        <f>IF($C917="", "", IF(IFERROR(INDEX(Ingredients!D$11:D$310, MATCH($C917, Ingredients!$B$11:$B$310, 0)), "")="", "", IFERROR(INDEX(Ingredients!D$11:D$310, MATCH($C917, Ingredients!$B$11:$B$310, 0)), "")))</f>
        <v/>
      </c>
      <c r="AI917" s="106" t="str">
        <f>IF($C917="", "", IF(IFERROR(INDEX(Ingredients!E$11:E$310, MATCH($C917, Ingredients!$B$11:$B$310, 0)), "")="", "", IFERROR(INDEX(Ingredients!E$11:E$310, MATCH($C917, Ingredients!$B$11:$B$310, 0)), "")))</f>
        <v/>
      </c>
      <c r="AJ917" s="108" t="str">
        <f>IF($C917="", "", IF(IFERROR(INDEX(Ingredients!F$11:F$310, MATCH($C917, Ingredients!$B$11:$B$310, 0)), "")="", "", IFERROR(INDEX(Ingredients!F$11:F$310, MATCH($C917, Ingredients!$B$11:$B$310, 0)), "")))</f>
        <v/>
      </c>
      <c r="AK917" s="106" t="str">
        <f>IF($C917="", "", IF(IFERROR(INDEX(Ingredients!G$11:G$310, MATCH($C917, Ingredients!$B$11:$B$310, 0)), "")="", "", IFERROR(INDEX(Ingredients!G$11:G$310, MATCH($C917, Ingredients!$B$11:$B$310, 0)), "")))</f>
        <v/>
      </c>
      <c r="AL917" s="79" t="str">
        <f>IF($C917="", "", IF(IFERROR(INDEX(Ingredients!H$11:H$310, MATCH($C917, Ingredients!$B$11:$B$310, 0)), "")="", "", IFERROR(INDEX(Ingredients!H$11:H$310, MATCH($C917, Ingredients!$B$11:$B$310, 0)), "")))</f>
        <v/>
      </c>
      <c r="AN917" s="83" t="str">
        <f t="shared" si="215"/>
        <v/>
      </c>
      <c r="AP917" s="114" t="str">
        <f t="shared" si="225"/>
        <v/>
      </c>
      <c r="AR917" s="117" t="str">
        <f>IF($C917="", "", IF(IFERROR(INDEX(Ingredients!$AI$11:$AI$310, MATCH($C917, Ingredients!$B$11:$B$310, 0)), "")="", "", IFERROR(INDEX(Ingredients!$AI$11:$AI$310, MATCH($C917, Ingredients!$B$11:$B$310, 0)), "")))</f>
        <v/>
      </c>
      <c r="AT917" s="120" t="str">
        <f t="shared" si="226"/>
        <v/>
      </c>
      <c r="AV917" s="90" t="str">
        <f t="shared" si="216"/>
        <v/>
      </c>
      <c r="AX917" s="90" t="str">
        <f>IF($AV917="", "", COUNTIF($AV$11:$AV$5010, "&lt;"&amp;$AV917)+1+COUNTIF($AV$11:$AV917, $AV917)-1)</f>
        <v/>
      </c>
      <c r="AZ917" s="111" t="str">
        <f>IF($B917="", "", SUMIF('Shopping List'!$AV$11:$AV$25, $B917, 'Shopping List'!$BN$11:$BN$25))</f>
        <v/>
      </c>
      <c r="BB917" s="117" t="str">
        <f t="shared" si="227"/>
        <v/>
      </c>
    </row>
    <row r="918" spans="1:54" x14ac:dyDescent="0.25">
      <c r="A918" s="4"/>
      <c r="B918" s="37"/>
      <c r="C918" s="124"/>
      <c r="D918" s="39"/>
      <c r="E918" s="125"/>
      <c r="F918" s="48"/>
      <c r="G918" s="4"/>
      <c r="H918" s="4"/>
      <c r="I918" s="95" t="str">
        <f>IF($C918="", "", IF(IFERROR(INDEX(Ingredients!$C$11:$C$310, MATCH($C918, Ingredients!$B$11:$B$310, 0)), "")="", "", IFERROR(INDEX(Ingredients!$C$11:$C$310, MATCH($C918, Ingredients!$B$11:$B$310, 0)), "")))</f>
        <v/>
      </c>
      <c r="J918" s="73" t="str">
        <f>IF($B918="", "", IF(IFERROR(INDEX(Meals!$C$11:$C$260, MATCH($B918, Meals!$B$11:$B$260, 0)), "")="", "", IFERROR(INDEX(Meals!$C$11:$C$260, MATCH($B918, Meals!$B$11:$B$260, 0)), "")))</f>
        <v/>
      </c>
      <c r="K918" s="4"/>
      <c r="L918" s="72" t="str">
        <f t="shared" si="217"/>
        <v/>
      </c>
      <c r="M918" s="73" t="str">
        <f t="shared" si="218"/>
        <v/>
      </c>
      <c r="N918" s="4"/>
      <c r="O918" s="78" t="str">
        <f t="shared" si="219"/>
        <v/>
      </c>
      <c r="P918" s="79" t="str">
        <f t="shared" si="220"/>
        <v/>
      </c>
      <c r="Q918" s="4"/>
      <c r="R918" s="90" t="str">
        <f t="shared" si="221"/>
        <v/>
      </c>
      <c r="S918" s="4"/>
      <c r="Y918" s="18" t="str">
        <f t="shared" si="222"/>
        <v/>
      </c>
      <c r="AA918" s="18" t="str">
        <f t="shared" si="213"/>
        <v/>
      </c>
      <c r="AB918" s="18" t="str">
        <f t="shared" si="214"/>
        <v/>
      </c>
      <c r="AC918" s="18" t="str">
        <f t="shared" si="223"/>
        <v/>
      </c>
      <c r="AD918" s="18" t="str">
        <f t="shared" si="223"/>
        <v/>
      </c>
      <c r="AE918" s="18" t="str">
        <f t="shared" si="224"/>
        <v/>
      </c>
      <c r="AG918" s="95" t="str">
        <f>IF($C918="", "", IF(IFERROR(INDEX(Ingredients!C$11:C$310, MATCH($C918, Ingredients!$B$11:$B$310, 0)), "")="", "", IFERROR(INDEX(Ingredients!C$11:C$310, MATCH($C918, Ingredients!$B$11:$B$310, 0)), "")))</f>
        <v/>
      </c>
      <c r="AH918" s="105" t="str">
        <f>IF($C918="", "", IF(IFERROR(INDEX(Ingredients!D$11:D$310, MATCH($C918, Ingredients!$B$11:$B$310, 0)), "")="", "", IFERROR(INDEX(Ingredients!D$11:D$310, MATCH($C918, Ingredients!$B$11:$B$310, 0)), "")))</f>
        <v/>
      </c>
      <c r="AI918" s="106" t="str">
        <f>IF($C918="", "", IF(IFERROR(INDEX(Ingredients!E$11:E$310, MATCH($C918, Ingredients!$B$11:$B$310, 0)), "")="", "", IFERROR(INDEX(Ingredients!E$11:E$310, MATCH($C918, Ingredients!$B$11:$B$310, 0)), "")))</f>
        <v/>
      </c>
      <c r="AJ918" s="108" t="str">
        <f>IF($C918="", "", IF(IFERROR(INDEX(Ingredients!F$11:F$310, MATCH($C918, Ingredients!$B$11:$B$310, 0)), "")="", "", IFERROR(INDEX(Ingredients!F$11:F$310, MATCH($C918, Ingredients!$B$11:$B$310, 0)), "")))</f>
        <v/>
      </c>
      <c r="AK918" s="106" t="str">
        <f>IF($C918="", "", IF(IFERROR(INDEX(Ingredients!G$11:G$310, MATCH($C918, Ingredients!$B$11:$B$310, 0)), "")="", "", IFERROR(INDEX(Ingredients!G$11:G$310, MATCH($C918, Ingredients!$B$11:$B$310, 0)), "")))</f>
        <v/>
      </c>
      <c r="AL918" s="79" t="str">
        <f>IF($C918="", "", IF(IFERROR(INDEX(Ingredients!H$11:H$310, MATCH($C918, Ingredients!$B$11:$B$310, 0)), "")="", "", IFERROR(INDEX(Ingredients!H$11:H$310, MATCH($C918, Ingredients!$B$11:$B$310, 0)), "")))</f>
        <v/>
      </c>
      <c r="AN918" s="83" t="str">
        <f t="shared" si="215"/>
        <v/>
      </c>
      <c r="AP918" s="114" t="str">
        <f t="shared" si="225"/>
        <v/>
      </c>
      <c r="AR918" s="117" t="str">
        <f>IF($C918="", "", IF(IFERROR(INDEX(Ingredients!$AI$11:$AI$310, MATCH($C918, Ingredients!$B$11:$B$310, 0)), "")="", "", IFERROR(INDEX(Ingredients!$AI$11:$AI$310, MATCH($C918, Ingredients!$B$11:$B$310, 0)), "")))</f>
        <v/>
      </c>
      <c r="AT918" s="120" t="str">
        <f t="shared" si="226"/>
        <v/>
      </c>
      <c r="AV918" s="90" t="str">
        <f t="shared" si="216"/>
        <v/>
      </c>
      <c r="AX918" s="90" t="str">
        <f>IF($AV918="", "", COUNTIF($AV$11:$AV$5010, "&lt;"&amp;$AV918)+1+COUNTIF($AV$11:$AV918, $AV918)-1)</f>
        <v/>
      </c>
      <c r="AZ918" s="111" t="str">
        <f>IF($B918="", "", SUMIF('Shopping List'!$AV$11:$AV$25, $B918, 'Shopping List'!$BN$11:$BN$25))</f>
        <v/>
      </c>
      <c r="BB918" s="117" t="str">
        <f t="shared" si="227"/>
        <v/>
      </c>
    </row>
    <row r="919" spans="1:54" x14ac:dyDescent="0.25">
      <c r="A919" s="4"/>
      <c r="B919" s="37"/>
      <c r="C919" s="124"/>
      <c r="D919" s="39"/>
      <c r="E919" s="125"/>
      <c r="F919" s="48"/>
      <c r="G919" s="4"/>
      <c r="H919" s="4"/>
      <c r="I919" s="95" t="str">
        <f>IF($C919="", "", IF(IFERROR(INDEX(Ingredients!$C$11:$C$310, MATCH($C919, Ingredients!$B$11:$B$310, 0)), "")="", "", IFERROR(INDEX(Ingredients!$C$11:$C$310, MATCH($C919, Ingredients!$B$11:$B$310, 0)), "")))</f>
        <v/>
      </c>
      <c r="J919" s="73" t="str">
        <f>IF($B919="", "", IF(IFERROR(INDEX(Meals!$C$11:$C$260, MATCH($B919, Meals!$B$11:$B$260, 0)), "")="", "", IFERROR(INDEX(Meals!$C$11:$C$260, MATCH($B919, Meals!$B$11:$B$260, 0)), "")))</f>
        <v/>
      </c>
      <c r="K919" s="4"/>
      <c r="L919" s="72" t="str">
        <f t="shared" si="217"/>
        <v/>
      </c>
      <c r="M919" s="73" t="str">
        <f t="shared" si="218"/>
        <v/>
      </c>
      <c r="N919" s="4"/>
      <c r="O919" s="78" t="str">
        <f t="shared" si="219"/>
        <v/>
      </c>
      <c r="P919" s="79" t="str">
        <f t="shared" si="220"/>
        <v/>
      </c>
      <c r="Q919" s="4"/>
      <c r="R919" s="90" t="str">
        <f t="shared" si="221"/>
        <v/>
      </c>
      <c r="S919" s="4"/>
      <c r="Y919" s="18" t="str">
        <f t="shared" si="222"/>
        <v/>
      </c>
      <c r="AA919" s="18" t="str">
        <f t="shared" si="213"/>
        <v/>
      </c>
      <c r="AB919" s="18" t="str">
        <f t="shared" si="214"/>
        <v/>
      </c>
      <c r="AC919" s="18" t="str">
        <f t="shared" si="223"/>
        <v/>
      </c>
      <c r="AD919" s="18" t="str">
        <f t="shared" si="223"/>
        <v/>
      </c>
      <c r="AE919" s="18" t="str">
        <f t="shared" si="224"/>
        <v/>
      </c>
      <c r="AG919" s="95" t="str">
        <f>IF($C919="", "", IF(IFERROR(INDEX(Ingredients!C$11:C$310, MATCH($C919, Ingredients!$B$11:$B$310, 0)), "")="", "", IFERROR(INDEX(Ingredients!C$11:C$310, MATCH($C919, Ingredients!$B$11:$B$310, 0)), "")))</f>
        <v/>
      </c>
      <c r="AH919" s="105" t="str">
        <f>IF($C919="", "", IF(IFERROR(INDEX(Ingredients!D$11:D$310, MATCH($C919, Ingredients!$B$11:$B$310, 0)), "")="", "", IFERROR(INDEX(Ingredients!D$11:D$310, MATCH($C919, Ingredients!$B$11:$B$310, 0)), "")))</f>
        <v/>
      </c>
      <c r="AI919" s="106" t="str">
        <f>IF($C919="", "", IF(IFERROR(INDEX(Ingredients!E$11:E$310, MATCH($C919, Ingredients!$B$11:$B$310, 0)), "")="", "", IFERROR(INDEX(Ingredients!E$11:E$310, MATCH($C919, Ingredients!$B$11:$B$310, 0)), "")))</f>
        <v/>
      </c>
      <c r="AJ919" s="108" t="str">
        <f>IF($C919="", "", IF(IFERROR(INDEX(Ingredients!F$11:F$310, MATCH($C919, Ingredients!$B$11:$B$310, 0)), "")="", "", IFERROR(INDEX(Ingredients!F$11:F$310, MATCH($C919, Ingredients!$B$11:$B$310, 0)), "")))</f>
        <v/>
      </c>
      <c r="AK919" s="106" t="str">
        <f>IF($C919="", "", IF(IFERROR(INDEX(Ingredients!G$11:G$310, MATCH($C919, Ingredients!$B$11:$B$310, 0)), "")="", "", IFERROR(INDEX(Ingredients!G$11:G$310, MATCH($C919, Ingredients!$B$11:$B$310, 0)), "")))</f>
        <v/>
      </c>
      <c r="AL919" s="79" t="str">
        <f>IF($C919="", "", IF(IFERROR(INDEX(Ingredients!H$11:H$310, MATCH($C919, Ingredients!$B$11:$B$310, 0)), "")="", "", IFERROR(INDEX(Ingredients!H$11:H$310, MATCH($C919, Ingredients!$B$11:$B$310, 0)), "")))</f>
        <v/>
      </c>
      <c r="AN919" s="83" t="str">
        <f t="shared" si="215"/>
        <v/>
      </c>
      <c r="AP919" s="114" t="str">
        <f t="shared" si="225"/>
        <v/>
      </c>
      <c r="AR919" s="117" t="str">
        <f>IF($C919="", "", IF(IFERROR(INDEX(Ingredients!$AI$11:$AI$310, MATCH($C919, Ingredients!$B$11:$B$310, 0)), "")="", "", IFERROR(INDEX(Ingredients!$AI$11:$AI$310, MATCH($C919, Ingredients!$B$11:$B$310, 0)), "")))</f>
        <v/>
      </c>
      <c r="AT919" s="120" t="str">
        <f t="shared" si="226"/>
        <v/>
      </c>
      <c r="AV919" s="90" t="str">
        <f t="shared" si="216"/>
        <v/>
      </c>
      <c r="AX919" s="90" t="str">
        <f>IF($AV919="", "", COUNTIF($AV$11:$AV$5010, "&lt;"&amp;$AV919)+1+COUNTIF($AV$11:$AV919, $AV919)-1)</f>
        <v/>
      </c>
      <c r="AZ919" s="111" t="str">
        <f>IF($B919="", "", SUMIF('Shopping List'!$AV$11:$AV$25, $B919, 'Shopping List'!$BN$11:$BN$25))</f>
        <v/>
      </c>
      <c r="BB919" s="117" t="str">
        <f t="shared" si="227"/>
        <v/>
      </c>
    </row>
    <row r="920" spans="1:54" x14ac:dyDescent="0.25">
      <c r="A920" s="4"/>
      <c r="B920" s="37"/>
      <c r="C920" s="124"/>
      <c r="D920" s="39"/>
      <c r="E920" s="125"/>
      <c r="F920" s="48"/>
      <c r="G920" s="4"/>
      <c r="H920" s="4"/>
      <c r="I920" s="95" t="str">
        <f>IF($C920="", "", IF(IFERROR(INDEX(Ingredients!$C$11:$C$310, MATCH($C920, Ingredients!$B$11:$B$310, 0)), "")="", "", IFERROR(INDEX(Ingredients!$C$11:$C$310, MATCH($C920, Ingredients!$B$11:$B$310, 0)), "")))</f>
        <v/>
      </c>
      <c r="J920" s="73" t="str">
        <f>IF($B920="", "", IF(IFERROR(INDEX(Meals!$C$11:$C$260, MATCH($B920, Meals!$B$11:$B$260, 0)), "")="", "", IFERROR(INDEX(Meals!$C$11:$C$260, MATCH($B920, Meals!$B$11:$B$260, 0)), "")))</f>
        <v/>
      </c>
      <c r="K920" s="4"/>
      <c r="L920" s="72" t="str">
        <f t="shared" si="217"/>
        <v/>
      </c>
      <c r="M920" s="73" t="str">
        <f t="shared" si="218"/>
        <v/>
      </c>
      <c r="N920" s="4"/>
      <c r="O920" s="78" t="str">
        <f t="shared" si="219"/>
        <v/>
      </c>
      <c r="P920" s="79" t="str">
        <f t="shared" si="220"/>
        <v/>
      </c>
      <c r="Q920" s="4"/>
      <c r="R920" s="90" t="str">
        <f t="shared" si="221"/>
        <v/>
      </c>
      <c r="S920" s="4"/>
      <c r="Y920" s="18" t="str">
        <f t="shared" si="222"/>
        <v/>
      </c>
      <c r="AA920" s="18" t="str">
        <f t="shared" si="213"/>
        <v/>
      </c>
      <c r="AB920" s="18" t="str">
        <f t="shared" si="214"/>
        <v/>
      </c>
      <c r="AC920" s="18" t="str">
        <f t="shared" si="223"/>
        <v/>
      </c>
      <c r="AD920" s="18" t="str">
        <f t="shared" si="223"/>
        <v/>
      </c>
      <c r="AE920" s="18" t="str">
        <f t="shared" si="224"/>
        <v/>
      </c>
      <c r="AG920" s="95" t="str">
        <f>IF($C920="", "", IF(IFERROR(INDEX(Ingredients!C$11:C$310, MATCH($C920, Ingredients!$B$11:$B$310, 0)), "")="", "", IFERROR(INDEX(Ingredients!C$11:C$310, MATCH($C920, Ingredients!$B$11:$B$310, 0)), "")))</f>
        <v/>
      </c>
      <c r="AH920" s="105" t="str">
        <f>IF($C920="", "", IF(IFERROR(INDEX(Ingredients!D$11:D$310, MATCH($C920, Ingredients!$B$11:$B$310, 0)), "")="", "", IFERROR(INDEX(Ingredients!D$11:D$310, MATCH($C920, Ingredients!$B$11:$B$310, 0)), "")))</f>
        <v/>
      </c>
      <c r="AI920" s="106" t="str">
        <f>IF($C920="", "", IF(IFERROR(INDEX(Ingredients!E$11:E$310, MATCH($C920, Ingredients!$B$11:$B$310, 0)), "")="", "", IFERROR(INDEX(Ingredients!E$11:E$310, MATCH($C920, Ingredients!$B$11:$B$310, 0)), "")))</f>
        <v/>
      </c>
      <c r="AJ920" s="108" t="str">
        <f>IF($C920="", "", IF(IFERROR(INDEX(Ingredients!F$11:F$310, MATCH($C920, Ingredients!$B$11:$B$310, 0)), "")="", "", IFERROR(INDEX(Ingredients!F$11:F$310, MATCH($C920, Ingredients!$B$11:$B$310, 0)), "")))</f>
        <v/>
      </c>
      <c r="AK920" s="106" t="str">
        <f>IF($C920="", "", IF(IFERROR(INDEX(Ingredients!G$11:G$310, MATCH($C920, Ingredients!$B$11:$B$310, 0)), "")="", "", IFERROR(INDEX(Ingredients!G$11:G$310, MATCH($C920, Ingredients!$B$11:$B$310, 0)), "")))</f>
        <v/>
      </c>
      <c r="AL920" s="79" t="str">
        <f>IF($C920="", "", IF(IFERROR(INDEX(Ingredients!H$11:H$310, MATCH($C920, Ingredients!$B$11:$B$310, 0)), "")="", "", IFERROR(INDEX(Ingredients!H$11:H$310, MATCH($C920, Ingredients!$B$11:$B$310, 0)), "")))</f>
        <v/>
      </c>
      <c r="AN920" s="83" t="str">
        <f t="shared" si="215"/>
        <v/>
      </c>
      <c r="AP920" s="114" t="str">
        <f t="shared" si="225"/>
        <v/>
      </c>
      <c r="AR920" s="117" t="str">
        <f>IF($C920="", "", IF(IFERROR(INDEX(Ingredients!$AI$11:$AI$310, MATCH($C920, Ingredients!$B$11:$B$310, 0)), "")="", "", IFERROR(INDEX(Ingredients!$AI$11:$AI$310, MATCH($C920, Ingredients!$B$11:$B$310, 0)), "")))</f>
        <v/>
      </c>
      <c r="AT920" s="120" t="str">
        <f t="shared" si="226"/>
        <v/>
      </c>
      <c r="AV920" s="90" t="str">
        <f t="shared" si="216"/>
        <v/>
      </c>
      <c r="AX920" s="90" t="str">
        <f>IF($AV920="", "", COUNTIF($AV$11:$AV$5010, "&lt;"&amp;$AV920)+1+COUNTIF($AV$11:$AV920, $AV920)-1)</f>
        <v/>
      </c>
      <c r="AZ920" s="111" t="str">
        <f>IF($B920="", "", SUMIF('Shopping List'!$AV$11:$AV$25, $B920, 'Shopping List'!$BN$11:$BN$25))</f>
        <v/>
      </c>
      <c r="BB920" s="117" t="str">
        <f t="shared" si="227"/>
        <v/>
      </c>
    </row>
    <row r="921" spans="1:54" x14ac:dyDescent="0.25">
      <c r="A921" s="4"/>
      <c r="B921" s="37"/>
      <c r="C921" s="124"/>
      <c r="D921" s="39"/>
      <c r="E921" s="125"/>
      <c r="F921" s="48"/>
      <c r="G921" s="4"/>
      <c r="H921" s="4"/>
      <c r="I921" s="95" t="str">
        <f>IF($C921="", "", IF(IFERROR(INDEX(Ingredients!$C$11:$C$310, MATCH($C921, Ingredients!$B$11:$B$310, 0)), "")="", "", IFERROR(INDEX(Ingredients!$C$11:$C$310, MATCH($C921, Ingredients!$B$11:$B$310, 0)), "")))</f>
        <v/>
      </c>
      <c r="J921" s="73" t="str">
        <f>IF($B921="", "", IF(IFERROR(INDEX(Meals!$C$11:$C$260, MATCH($B921, Meals!$B$11:$B$260, 0)), "")="", "", IFERROR(INDEX(Meals!$C$11:$C$260, MATCH($B921, Meals!$B$11:$B$260, 0)), "")))</f>
        <v/>
      </c>
      <c r="K921" s="4"/>
      <c r="L921" s="72" t="str">
        <f t="shared" si="217"/>
        <v/>
      </c>
      <c r="M921" s="73" t="str">
        <f t="shared" si="218"/>
        <v/>
      </c>
      <c r="N921" s="4"/>
      <c r="O921" s="78" t="str">
        <f t="shared" si="219"/>
        <v/>
      </c>
      <c r="P921" s="79" t="str">
        <f t="shared" si="220"/>
        <v/>
      </c>
      <c r="Q921" s="4"/>
      <c r="R921" s="90" t="str">
        <f t="shared" si="221"/>
        <v/>
      </c>
      <c r="S921" s="4"/>
      <c r="Y921" s="18" t="str">
        <f t="shared" si="222"/>
        <v/>
      </c>
      <c r="AA921" s="18" t="str">
        <f t="shared" si="213"/>
        <v/>
      </c>
      <c r="AB921" s="18" t="str">
        <f t="shared" si="214"/>
        <v/>
      </c>
      <c r="AC921" s="18" t="str">
        <f t="shared" si="223"/>
        <v/>
      </c>
      <c r="AD921" s="18" t="str">
        <f t="shared" si="223"/>
        <v/>
      </c>
      <c r="AE921" s="18" t="str">
        <f t="shared" si="224"/>
        <v/>
      </c>
      <c r="AG921" s="95" t="str">
        <f>IF($C921="", "", IF(IFERROR(INDEX(Ingredients!C$11:C$310, MATCH($C921, Ingredients!$B$11:$B$310, 0)), "")="", "", IFERROR(INDEX(Ingredients!C$11:C$310, MATCH($C921, Ingredients!$B$11:$B$310, 0)), "")))</f>
        <v/>
      </c>
      <c r="AH921" s="105" t="str">
        <f>IF($C921="", "", IF(IFERROR(INDEX(Ingredients!D$11:D$310, MATCH($C921, Ingredients!$B$11:$B$310, 0)), "")="", "", IFERROR(INDEX(Ingredients!D$11:D$310, MATCH($C921, Ingredients!$B$11:$B$310, 0)), "")))</f>
        <v/>
      </c>
      <c r="AI921" s="106" t="str">
        <f>IF($C921="", "", IF(IFERROR(INDEX(Ingredients!E$11:E$310, MATCH($C921, Ingredients!$B$11:$B$310, 0)), "")="", "", IFERROR(INDEX(Ingredients!E$11:E$310, MATCH($C921, Ingredients!$B$11:$B$310, 0)), "")))</f>
        <v/>
      </c>
      <c r="AJ921" s="108" t="str">
        <f>IF($C921="", "", IF(IFERROR(INDEX(Ingredients!F$11:F$310, MATCH($C921, Ingredients!$B$11:$B$310, 0)), "")="", "", IFERROR(INDEX(Ingredients!F$11:F$310, MATCH($C921, Ingredients!$B$11:$B$310, 0)), "")))</f>
        <v/>
      </c>
      <c r="AK921" s="106" t="str">
        <f>IF($C921="", "", IF(IFERROR(INDEX(Ingredients!G$11:G$310, MATCH($C921, Ingredients!$B$11:$B$310, 0)), "")="", "", IFERROR(INDEX(Ingredients!G$11:G$310, MATCH($C921, Ingredients!$B$11:$B$310, 0)), "")))</f>
        <v/>
      </c>
      <c r="AL921" s="79" t="str">
        <f>IF($C921="", "", IF(IFERROR(INDEX(Ingredients!H$11:H$310, MATCH($C921, Ingredients!$B$11:$B$310, 0)), "")="", "", IFERROR(INDEX(Ingredients!H$11:H$310, MATCH($C921, Ingredients!$B$11:$B$310, 0)), "")))</f>
        <v/>
      </c>
      <c r="AN921" s="83" t="str">
        <f t="shared" si="215"/>
        <v/>
      </c>
      <c r="AP921" s="114" t="str">
        <f t="shared" si="225"/>
        <v/>
      </c>
      <c r="AR921" s="117" t="str">
        <f>IF($C921="", "", IF(IFERROR(INDEX(Ingredients!$AI$11:$AI$310, MATCH($C921, Ingredients!$B$11:$B$310, 0)), "")="", "", IFERROR(INDEX(Ingredients!$AI$11:$AI$310, MATCH($C921, Ingredients!$B$11:$B$310, 0)), "")))</f>
        <v/>
      </c>
      <c r="AT921" s="120" t="str">
        <f t="shared" si="226"/>
        <v/>
      </c>
      <c r="AV921" s="90" t="str">
        <f t="shared" si="216"/>
        <v/>
      </c>
      <c r="AX921" s="90" t="str">
        <f>IF($AV921="", "", COUNTIF($AV$11:$AV$5010, "&lt;"&amp;$AV921)+1+COUNTIF($AV$11:$AV921, $AV921)-1)</f>
        <v/>
      </c>
      <c r="AZ921" s="111" t="str">
        <f>IF($B921="", "", SUMIF('Shopping List'!$AV$11:$AV$25, $B921, 'Shopping List'!$BN$11:$BN$25))</f>
        <v/>
      </c>
      <c r="BB921" s="117" t="str">
        <f t="shared" si="227"/>
        <v/>
      </c>
    </row>
    <row r="922" spans="1:54" x14ac:dyDescent="0.25">
      <c r="A922" s="4"/>
      <c r="B922" s="37"/>
      <c r="C922" s="124"/>
      <c r="D922" s="39"/>
      <c r="E922" s="125"/>
      <c r="F922" s="48"/>
      <c r="G922" s="4"/>
      <c r="H922" s="4"/>
      <c r="I922" s="95" t="str">
        <f>IF($C922="", "", IF(IFERROR(INDEX(Ingredients!$C$11:$C$310, MATCH($C922, Ingredients!$B$11:$B$310, 0)), "")="", "", IFERROR(INDEX(Ingredients!$C$11:$C$310, MATCH($C922, Ingredients!$B$11:$B$310, 0)), "")))</f>
        <v/>
      </c>
      <c r="J922" s="73" t="str">
        <f>IF($B922="", "", IF(IFERROR(INDEX(Meals!$C$11:$C$260, MATCH($B922, Meals!$B$11:$B$260, 0)), "")="", "", IFERROR(INDEX(Meals!$C$11:$C$260, MATCH($B922, Meals!$B$11:$B$260, 0)), "")))</f>
        <v/>
      </c>
      <c r="K922" s="4"/>
      <c r="L922" s="72" t="str">
        <f t="shared" si="217"/>
        <v/>
      </c>
      <c r="M922" s="73" t="str">
        <f t="shared" si="218"/>
        <v/>
      </c>
      <c r="N922" s="4"/>
      <c r="O922" s="78" t="str">
        <f t="shared" si="219"/>
        <v/>
      </c>
      <c r="P922" s="79" t="str">
        <f t="shared" si="220"/>
        <v/>
      </c>
      <c r="Q922" s="4"/>
      <c r="R922" s="90" t="str">
        <f t="shared" si="221"/>
        <v/>
      </c>
      <c r="S922" s="4"/>
      <c r="Y922" s="18" t="str">
        <f t="shared" si="222"/>
        <v/>
      </c>
      <c r="AA922" s="18" t="str">
        <f t="shared" si="213"/>
        <v/>
      </c>
      <c r="AB922" s="18" t="str">
        <f t="shared" si="214"/>
        <v/>
      </c>
      <c r="AC922" s="18" t="str">
        <f t="shared" si="223"/>
        <v/>
      </c>
      <c r="AD922" s="18" t="str">
        <f t="shared" si="223"/>
        <v/>
      </c>
      <c r="AE922" s="18" t="str">
        <f t="shared" si="224"/>
        <v/>
      </c>
      <c r="AG922" s="95" t="str">
        <f>IF($C922="", "", IF(IFERROR(INDEX(Ingredients!C$11:C$310, MATCH($C922, Ingredients!$B$11:$B$310, 0)), "")="", "", IFERROR(INDEX(Ingredients!C$11:C$310, MATCH($C922, Ingredients!$B$11:$B$310, 0)), "")))</f>
        <v/>
      </c>
      <c r="AH922" s="105" t="str">
        <f>IF($C922="", "", IF(IFERROR(INDEX(Ingredients!D$11:D$310, MATCH($C922, Ingredients!$B$11:$B$310, 0)), "")="", "", IFERROR(INDEX(Ingredients!D$11:D$310, MATCH($C922, Ingredients!$B$11:$B$310, 0)), "")))</f>
        <v/>
      </c>
      <c r="AI922" s="106" t="str">
        <f>IF($C922="", "", IF(IFERROR(INDEX(Ingredients!E$11:E$310, MATCH($C922, Ingredients!$B$11:$B$310, 0)), "")="", "", IFERROR(INDEX(Ingredients!E$11:E$310, MATCH($C922, Ingredients!$B$11:$B$310, 0)), "")))</f>
        <v/>
      </c>
      <c r="AJ922" s="108" t="str">
        <f>IF($C922="", "", IF(IFERROR(INDEX(Ingredients!F$11:F$310, MATCH($C922, Ingredients!$B$11:$B$310, 0)), "")="", "", IFERROR(INDEX(Ingredients!F$11:F$310, MATCH($C922, Ingredients!$B$11:$B$310, 0)), "")))</f>
        <v/>
      </c>
      <c r="AK922" s="106" t="str">
        <f>IF($C922="", "", IF(IFERROR(INDEX(Ingredients!G$11:G$310, MATCH($C922, Ingredients!$B$11:$B$310, 0)), "")="", "", IFERROR(INDEX(Ingredients!G$11:G$310, MATCH($C922, Ingredients!$B$11:$B$310, 0)), "")))</f>
        <v/>
      </c>
      <c r="AL922" s="79" t="str">
        <f>IF($C922="", "", IF(IFERROR(INDEX(Ingredients!H$11:H$310, MATCH($C922, Ingredients!$B$11:$B$310, 0)), "")="", "", IFERROR(INDEX(Ingredients!H$11:H$310, MATCH($C922, Ingredients!$B$11:$B$310, 0)), "")))</f>
        <v/>
      </c>
      <c r="AN922" s="83" t="str">
        <f t="shared" si="215"/>
        <v/>
      </c>
      <c r="AP922" s="114" t="str">
        <f t="shared" si="225"/>
        <v/>
      </c>
      <c r="AR922" s="117" t="str">
        <f>IF($C922="", "", IF(IFERROR(INDEX(Ingredients!$AI$11:$AI$310, MATCH($C922, Ingredients!$B$11:$B$310, 0)), "")="", "", IFERROR(INDEX(Ingredients!$AI$11:$AI$310, MATCH($C922, Ingredients!$B$11:$B$310, 0)), "")))</f>
        <v/>
      </c>
      <c r="AT922" s="120" t="str">
        <f t="shared" si="226"/>
        <v/>
      </c>
      <c r="AV922" s="90" t="str">
        <f t="shared" si="216"/>
        <v/>
      </c>
      <c r="AX922" s="90" t="str">
        <f>IF($AV922="", "", COUNTIF($AV$11:$AV$5010, "&lt;"&amp;$AV922)+1+COUNTIF($AV$11:$AV922, $AV922)-1)</f>
        <v/>
      </c>
      <c r="AZ922" s="111" t="str">
        <f>IF($B922="", "", SUMIF('Shopping List'!$AV$11:$AV$25, $B922, 'Shopping List'!$BN$11:$BN$25))</f>
        <v/>
      </c>
      <c r="BB922" s="117" t="str">
        <f t="shared" si="227"/>
        <v/>
      </c>
    </row>
    <row r="923" spans="1:54" x14ac:dyDescent="0.25">
      <c r="A923" s="4"/>
      <c r="B923" s="37"/>
      <c r="C923" s="124"/>
      <c r="D923" s="39"/>
      <c r="E923" s="125"/>
      <c r="F923" s="48"/>
      <c r="G923" s="4"/>
      <c r="H923" s="4"/>
      <c r="I923" s="95" t="str">
        <f>IF($C923="", "", IF(IFERROR(INDEX(Ingredients!$C$11:$C$310, MATCH($C923, Ingredients!$B$11:$B$310, 0)), "")="", "", IFERROR(INDEX(Ingredients!$C$11:$C$310, MATCH($C923, Ingredients!$B$11:$B$310, 0)), "")))</f>
        <v/>
      </c>
      <c r="J923" s="73" t="str">
        <f>IF($B923="", "", IF(IFERROR(INDEX(Meals!$C$11:$C$260, MATCH($B923, Meals!$B$11:$B$260, 0)), "")="", "", IFERROR(INDEX(Meals!$C$11:$C$260, MATCH($B923, Meals!$B$11:$B$260, 0)), "")))</f>
        <v/>
      </c>
      <c r="K923" s="4"/>
      <c r="L923" s="72" t="str">
        <f t="shared" si="217"/>
        <v/>
      </c>
      <c r="M923" s="73" t="str">
        <f t="shared" si="218"/>
        <v/>
      </c>
      <c r="N923" s="4"/>
      <c r="O923" s="78" t="str">
        <f t="shared" si="219"/>
        <v/>
      </c>
      <c r="P923" s="79" t="str">
        <f t="shared" si="220"/>
        <v/>
      </c>
      <c r="Q923" s="4"/>
      <c r="R923" s="90" t="str">
        <f t="shared" si="221"/>
        <v/>
      </c>
      <c r="S923" s="4"/>
      <c r="Y923" s="18" t="str">
        <f t="shared" si="222"/>
        <v/>
      </c>
      <c r="AA923" s="18" t="str">
        <f t="shared" si="213"/>
        <v/>
      </c>
      <c r="AB923" s="18" t="str">
        <f t="shared" si="214"/>
        <v/>
      </c>
      <c r="AC923" s="18" t="str">
        <f t="shared" si="223"/>
        <v/>
      </c>
      <c r="AD923" s="18" t="str">
        <f t="shared" si="223"/>
        <v/>
      </c>
      <c r="AE923" s="18" t="str">
        <f t="shared" si="224"/>
        <v/>
      </c>
      <c r="AG923" s="95" t="str">
        <f>IF($C923="", "", IF(IFERROR(INDEX(Ingredients!C$11:C$310, MATCH($C923, Ingredients!$B$11:$B$310, 0)), "")="", "", IFERROR(INDEX(Ingredients!C$11:C$310, MATCH($C923, Ingredients!$B$11:$B$310, 0)), "")))</f>
        <v/>
      </c>
      <c r="AH923" s="105" t="str">
        <f>IF($C923="", "", IF(IFERROR(INDEX(Ingredients!D$11:D$310, MATCH($C923, Ingredients!$B$11:$B$310, 0)), "")="", "", IFERROR(INDEX(Ingredients!D$11:D$310, MATCH($C923, Ingredients!$B$11:$B$310, 0)), "")))</f>
        <v/>
      </c>
      <c r="AI923" s="106" t="str">
        <f>IF($C923="", "", IF(IFERROR(INDEX(Ingredients!E$11:E$310, MATCH($C923, Ingredients!$B$11:$B$310, 0)), "")="", "", IFERROR(INDEX(Ingredients!E$11:E$310, MATCH($C923, Ingredients!$B$11:$B$310, 0)), "")))</f>
        <v/>
      </c>
      <c r="AJ923" s="108" t="str">
        <f>IF($C923="", "", IF(IFERROR(INDEX(Ingredients!F$11:F$310, MATCH($C923, Ingredients!$B$11:$B$310, 0)), "")="", "", IFERROR(INDEX(Ingredients!F$11:F$310, MATCH($C923, Ingredients!$B$11:$B$310, 0)), "")))</f>
        <v/>
      </c>
      <c r="AK923" s="106" t="str">
        <f>IF($C923="", "", IF(IFERROR(INDEX(Ingredients!G$11:G$310, MATCH($C923, Ingredients!$B$11:$B$310, 0)), "")="", "", IFERROR(INDEX(Ingredients!G$11:G$310, MATCH($C923, Ingredients!$B$11:$B$310, 0)), "")))</f>
        <v/>
      </c>
      <c r="AL923" s="79" t="str">
        <f>IF($C923="", "", IF(IFERROR(INDEX(Ingredients!H$11:H$310, MATCH($C923, Ingredients!$B$11:$B$310, 0)), "")="", "", IFERROR(INDEX(Ingredients!H$11:H$310, MATCH($C923, Ingredients!$B$11:$B$310, 0)), "")))</f>
        <v/>
      </c>
      <c r="AN923" s="83" t="str">
        <f t="shared" si="215"/>
        <v/>
      </c>
      <c r="AP923" s="114" t="str">
        <f t="shared" si="225"/>
        <v/>
      </c>
      <c r="AR923" s="117" t="str">
        <f>IF($C923="", "", IF(IFERROR(INDEX(Ingredients!$AI$11:$AI$310, MATCH($C923, Ingredients!$B$11:$B$310, 0)), "")="", "", IFERROR(INDEX(Ingredients!$AI$11:$AI$310, MATCH($C923, Ingredients!$B$11:$B$310, 0)), "")))</f>
        <v/>
      </c>
      <c r="AT923" s="120" t="str">
        <f t="shared" si="226"/>
        <v/>
      </c>
      <c r="AV923" s="90" t="str">
        <f t="shared" si="216"/>
        <v/>
      </c>
      <c r="AX923" s="90" t="str">
        <f>IF($AV923="", "", COUNTIF($AV$11:$AV$5010, "&lt;"&amp;$AV923)+1+COUNTIF($AV$11:$AV923, $AV923)-1)</f>
        <v/>
      </c>
      <c r="AZ923" s="111" t="str">
        <f>IF($B923="", "", SUMIF('Shopping List'!$AV$11:$AV$25, $B923, 'Shopping List'!$BN$11:$BN$25))</f>
        <v/>
      </c>
      <c r="BB923" s="117" t="str">
        <f t="shared" si="227"/>
        <v/>
      </c>
    </row>
    <row r="924" spans="1:54" x14ac:dyDescent="0.25">
      <c r="A924" s="4"/>
      <c r="B924" s="37"/>
      <c r="C924" s="124"/>
      <c r="D924" s="39"/>
      <c r="E924" s="125"/>
      <c r="F924" s="48"/>
      <c r="G924" s="4"/>
      <c r="H924" s="4"/>
      <c r="I924" s="95" t="str">
        <f>IF($C924="", "", IF(IFERROR(INDEX(Ingredients!$C$11:$C$310, MATCH($C924, Ingredients!$B$11:$B$310, 0)), "")="", "", IFERROR(INDEX(Ingredients!$C$11:$C$310, MATCH($C924, Ingredients!$B$11:$B$310, 0)), "")))</f>
        <v/>
      </c>
      <c r="J924" s="73" t="str">
        <f>IF($B924="", "", IF(IFERROR(INDEX(Meals!$C$11:$C$260, MATCH($B924, Meals!$B$11:$B$260, 0)), "")="", "", IFERROR(INDEX(Meals!$C$11:$C$260, MATCH($B924, Meals!$B$11:$B$260, 0)), "")))</f>
        <v/>
      </c>
      <c r="K924" s="4"/>
      <c r="L924" s="72" t="str">
        <f t="shared" si="217"/>
        <v/>
      </c>
      <c r="M924" s="73" t="str">
        <f t="shared" si="218"/>
        <v/>
      </c>
      <c r="N924" s="4"/>
      <c r="O924" s="78" t="str">
        <f t="shared" si="219"/>
        <v/>
      </c>
      <c r="P924" s="79" t="str">
        <f t="shared" si="220"/>
        <v/>
      </c>
      <c r="Q924" s="4"/>
      <c r="R924" s="90" t="str">
        <f t="shared" si="221"/>
        <v/>
      </c>
      <c r="S924" s="4"/>
      <c r="Y924" s="18" t="str">
        <f t="shared" si="222"/>
        <v/>
      </c>
      <c r="AA924" s="18" t="str">
        <f t="shared" si="213"/>
        <v/>
      </c>
      <c r="AB924" s="18" t="str">
        <f t="shared" si="214"/>
        <v/>
      </c>
      <c r="AC924" s="18" t="str">
        <f t="shared" si="223"/>
        <v/>
      </c>
      <c r="AD924" s="18" t="str">
        <f t="shared" si="223"/>
        <v/>
      </c>
      <c r="AE924" s="18" t="str">
        <f t="shared" si="224"/>
        <v/>
      </c>
      <c r="AG924" s="95" t="str">
        <f>IF($C924="", "", IF(IFERROR(INDEX(Ingredients!C$11:C$310, MATCH($C924, Ingredients!$B$11:$B$310, 0)), "")="", "", IFERROR(INDEX(Ingredients!C$11:C$310, MATCH($C924, Ingredients!$B$11:$B$310, 0)), "")))</f>
        <v/>
      </c>
      <c r="AH924" s="105" t="str">
        <f>IF($C924="", "", IF(IFERROR(INDEX(Ingredients!D$11:D$310, MATCH($C924, Ingredients!$B$11:$B$310, 0)), "")="", "", IFERROR(INDEX(Ingredients!D$11:D$310, MATCH($C924, Ingredients!$B$11:$B$310, 0)), "")))</f>
        <v/>
      </c>
      <c r="AI924" s="106" t="str">
        <f>IF($C924="", "", IF(IFERROR(INDEX(Ingredients!E$11:E$310, MATCH($C924, Ingredients!$B$11:$B$310, 0)), "")="", "", IFERROR(INDEX(Ingredients!E$11:E$310, MATCH($C924, Ingredients!$B$11:$B$310, 0)), "")))</f>
        <v/>
      </c>
      <c r="AJ924" s="108" t="str">
        <f>IF($C924="", "", IF(IFERROR(INDEX(Ingredients!F$11:F$310, MATCH($C924, Ingredients!$B$11:$B$310, 0)), "")="", "", IFERROR(INDEX(Ingredients!F$11:F$310, MATCH($C924, Ingredients!$B$11:$B$310, 0)), "")))</f>
        <v/>
      </c>
      <c r="AK924" s="106" t="str">
        <f>IF($C924="", "", IF(IFERROR(INDEX(Ingredients!G$11:G$310, MATCH($C924, Ingredients!$B$11:$B$310, 0)), "")="", "", IFERROR(INDEX(Ingredients!G$11:G$310, MATCH($C924, Ingredients!$B$11:$B$310, 0)), "")))</f>
        <v/>
      </c>
      <c r="AL924" s="79" t="str">
        <f>IF($C924="", "", IF(IFERROR(INDEX(Ingredients!H$11:H$310, MATCH($C924, Ingredients!$B$11:$B$310, 0)), "")="", "", IFERROR(INDEX(Ingredients!H$11:H$310, MATCH($C924, Ingredients!$B$11:$B$310, 0)), "")))</f>
        <v/>
      </c>
      <c r="AN924" s="83" t="str">
        <f t="shared" si="215"/>
        <v/>
      </c>
      <c r="AP924" s="114" t="str">
        <f t="shared" si="225"/>
        <v/>
      </c>
      <c r="AR924" s="117" t="str">
        <f>IF($C924="", "", IF(IFERROR(INDEX(Ingredients!$AI$11:$AI$310, MATCH($C924, Ingredients!$B$11:$B$310, 0)), "")="", "", IFERROR(INDEX(Ingredients!$AI$11:$AI$310, MATCH($C924, Ingredients!$B$11:$B$310, 0)), "")))</f>
        <v/>
      </c>
      <c r="AT924" s="120" t="str">
        <f t="shared" si="226"/>
        <v/>
      </c>
      <c r="AV924" s="90" t="str">
        <f t="shared" si="216"/>
        <v/>
      </c>
      <c r="AX924" s="90" t="str">
        <f>IF($AV924="", "", COUNTIF($AV$11:$AV$5010, "&lt;"&amp;$AV924)+1+COUNTIF($AV$11:$AV924, $AV924)-1)</f>
        <v/>
      </c>
      <c r="AZ924" s="111" t="str">
        <f>IF($B924="", "", SUMIF('Shopping List'!$AV$11:$AV$25, $B924, 'Shopping List'!$BN$11:$BN$25))</f>
        <v/>
      </c>
      <c r="BB924" s="117" t="str">
        <f t="shared" si="227"/>
        <v/>
      </c>
    </row>
    <row r="925" spans="1:54" x14ac:dyDescent="0.25">
      <c r="A925" s="4"/>
      <c r="B925" s="37"/>
      <c r="C925" s="124"/>
      <c r="D925" s="39"/>
      <c r="E925" s="125"/>
      <c r="F925" s="48"/>
      <c r="G925" s="4"/>
      <c r="H925" s="4"/>
      <c r="I925" s="95" t="str">
        <f>IF($C925="", "", IF(IFERROR(INDEX(Ingredients!$C$11:$C$310, MATCH($C925, Ingredients!$B$11:$B$310, 0)), "")="", "", IFERROR(INDEX(Ingredients!$C$11:$C$310, MATCH($C925, Ingredients!$B$11:$B$310, 0)), "")))</f>
        <v/>
      </c>
      <c r="J925" s="73" t="str">
        <f>IF($B925="", "", IF(IFERROR(INDEX(Meals!$C$11:$C$260, MATCH($B925, Meals!$B$11:$B$260, 0)), "")="", "", IFERROR(INDEX(Meals!$C$11:$C$260, MATCH($B925, Meals!$B$11:$B$260, 0)), "")))</f>
        <v/>
      </c>
      <c r="K925" s="4"/>
      <c r="L925" s="72" t="str">
        <f t="shared" si="217"/>
        <v/>
      </c>
      <c r="M925" s="73" t="str">
        <f t="shared" si="218"/>
        <v/>
      </c>
      <c r="N925" s="4"/>
      <c r="O925" s="78" t="str">
        <f t="shared" si="219"/>
        <v/>
      </c>
      <c r="P925" s="79" t="str">
        <f t="shared" si="220"/>
        <v/>
      </c>
      <c r="Q925" s="4"/>
      <c r="R925" s="90" t="str">
        <f t="shared" si="221"/>
        <v/>
      </c>
      <c r="S925" s="4"/>
      <c r="Y925" s="18" t="str">
        <f t="shared" si="222"/>
        <v/>
      </c>
      <c r="AA925" s="18" t="str">
        <f t="shared" si="213"/>
        <v/>
      </c>
      <c r="AB925" s="18" t="str">
        <f t="shared" si="214"/>
        <v/>
      </c>
      <c r="AC925" s="18" t="str">
        <f t="shared" si="223"/>
        <v/>
      </c>
      <c r="AD925" s="18" t="str">
        <f t="shared" si="223"/>
        <v/>
      </c>
      <c r="AE925" s="18" t="str">
        <f t="shared" si="224"/>
        <v/>
      </c>
      <c r="AG925" s="95" t="str">
        <f>IF($C925="", "", IF(IFERROR(INDEX(Ingredients!C$11:C$310, MATCH($C925, Ingredients!$B$11:$B$310, 0)), "")="", "", IFERROR(INDEX(Ingredients!C$11:C$310, MATCH($C925, Ingredients!$B$11:$B$310, 0)), "")))</f>
        <v/>
      </c>
      <c r="AH925" s="105" t="str">
        <f>IF($C925="", "", IF(IFERROR(INDEX(Ingredients!D$11:D$310, MATCH($C925, Ingredients!$B$11:$B$310, 0)), "")="", "", IFERROR(INDEX(Ingredients!D$11:D$310, MATCH($C925, Ingredients!$B$11:$B$310, 0)), "")))</f>
        <v/>
      </c>
      <c r="AI925" s="106" t="str">
        <f>IF($C925="", "", IF(IFERROR(INDEX(Ingredients!E$11:E$310, MATCH($C925, Ingredients!$B$11:$B$310, 0)), "")="", "", IFERROR(INDEX(Ingredients!E$11:E$310, MATCH($C925, Ingredients!$B$11:$B$310, 0)), "")))</f>
        <v/>
      </c>
      <c r="AJ925" s="108" t="str">
        <f>IF($C925="", "", IF(IFERROR(INDEX(Ingredients!F$11:F$310, MATCH($C925, Ingredients!$B$11:$B$310, 0)), "")="", "", IFERROR(INDEX(Ingredients!F$11:F$310, MATCH($C925, Ingredients!$B$11:$B$310, 0)), "")))</f>
        <v/>
      </c>
      <c r="AK925" s="106" t="str">
        <f>IF($C925="", "", IF(IFERROR(INDEX(Ingredients!G$11:G$310, MATCH($C925, Ingredients!$B$11:$B$310, 0)), "")="", "", IFERROR(INDEX(Ingredients!G$11:G$310, MATCH($C925, Ingredients!$B$11:$B$310, 0)), "")))</f>
        <v/>
      </c>
      <c r="AL925" s="79" t="str">
        <f>IF($C925="", "", IF(IFERROR(INDEX(Ingredients!H$11:H$310, MATCH($C925, Ingredients!$B$11:$B$310, 0)), "")="", "", IFERROR(INDEX(Ingredients!H$11:H$310, MATCH($C925, Ingredients!$B$11:$B$310, 0)), "")))</f>
        <v/>
      </c>
      <c r="AN925" s="83" t="str">
        <f t="shared" si="215"/>
        <v/>
      </c>
      <c r="AP925" s="114" t="str">
        <f t="shared" si="225"/>
        <v/>
      </c>
      <c r="AR925" s="117" t="str">
        <f>IF($C925="", "", IF(IFERROR(INDEX(Ingredients!$AI$11:$AI$310, MATCH($C925, Ingredients!$B$11:$B$310, 0)), "")="", "", IFERROR(INDEX(Ingredients!$AI$11:$AI$310, MATCH($C925, Ingredients!$B$11:$B$310, 0)), "")))</f>
        <v/>
      </c>
      <c r="AT925" s="120" t="str">
        <f t="shared" si="226"/>
        <v/>
      </c>
      <c r="AV925" s="90" t="str">
        <f t="shared" si="216"/>
        <v/>
      </c>
      <c r="AX925" s="90" t="str">
        <f>IF($AV925="", "", COUNTIF($AV$11:$AV$5010, "&lt;"&amp;$AV925)+1+COUNTIF($AV$11:$AV925, $AV925)-1)</f>
        <v/>
      </c>
      <c r="AZ925" s="111" t="str">
        <f>IF($B925="", "", SUMIF('Shopping List'!$AV$11:$AV$25, $B925, 'Shopping List'!$BN$11:$BN$25))</f>
        <v/>
      </c>
      <c r="BB925" s="117" t="str">
        <f t="shared" si="227"/>
        <v/>
      </c>
    </row>
    <row r="926" spans="1:54" x14ac:dyDescent="0.25">
      <c r="A926" s="4"/>
      <c r="B926" s="37"/>
      <c r="C926" s="124"/>
      <c r="D926" s="39"/>
      <c r="E926" s="125"/>
      <c r="F926" s="48"/>
      <c r="G926" s="4"/>
      <c r="H926" s="4"/>
      <c r="I926" s="95" t="str">
        <f>IF($C926="", "", IF(IFERROR(INDEX(Ingredients!$C$11:$C$310, MATCH($C926, Ingredients!$B$11:$B$310, 0)), "")="", "", IFERROR(INDEX(Ingredients!$C$11:$C$310, MATCH($C926, Ingredients!$B$11:$B$310, 0)), "")))</f>
        <v/>
      </c>
      <c r="J926" s="73" t="str">
        <f>IF($B926="", "", IF(IFERROR(INDEX(Meals!$C$11:$C$260, MATCH($B926, Meals!$B$11:$B$260, 0)), "")="", "", IFERROR(INDEX(Meals!$C$11:$C$260, MATCH($B926, Meals!$B$11:$B$260, 0)), "")))</f>
        <v/>
      </c>
      <c r="K926" s="4"/>
      <c r="L926" s="72" t="str">
        <f t="shared" si="217"/>
        <v/>
      </c>
      <c r="M926" s="73" t="str">
        <f t="shared" si="218"/>
        <v/>
      </c>
      <c r="N926" s="4"/>
      <c r="O926" s="78" t="str">
        <f t="shared" si="219"/>
        <v/>
      </c>
      <c r="P926" s="79" t="str">
        <f t="shared" si="220"/>
        <v/>
      </c>
      <c r="Q926" s="4"/>
      <c r="R926" s="90" t="str">
        <f t="shared" si="221"/>
        <v/>
      </c>
      <c r="S926" s="4"/>
      <c r="Y926" s="18" t="str">
        <f t="shared" si="222"/>
        <v/>
      </c>
      <c r="AA926" s="18" t="str">
        <f t="shared" si="213"/>
        <v/>
      </c>
      <c r="AB926" s="18" t="str">
        <f t="shared" si="214"/>
        <v/>
      </c>
      <c r="AC926" s="18" t="str">
        <f t="shared" si="223"/>
        <v/>
      </c>
      <c r="AD926" s="18" t="str">
        <f t="shared" si="223"/>
        <v/>
      </c>
      <c r="AE926" s="18" t="str">
        <f t="shared" si="224"/>
        <v/>
      </c>
      <c r="AG926" s="95" t="str">
        <f>IF($C926="", "", IF(IFERROR(INDEX(Ingredients!C$11:C$310, MATCH($C926, Ingredients!$B$11:$B$310, 0)), "")="", "", IFERROR(INDEX(Ingredients!C$11:C$310, MATCH($C926, Ingredients!$B$11:$B$310, 0)), "")))</f>
        <v/>
      </c>
      <c r="AH926" s="105" t="str">
        <f>IF($C926="", "", IF(IFERROR(INDEX(Ingredients!D$11:D$310, MATCH($C926, Ingredients!$B$11:$B$310, 0)), "")="", "", IFERROR(INDEX(Ingredients!D$11:D$310, MATCH($C926, Ingredients!$B$11:$B$310, 0)), "")))</f>
        <v/>
      </c>
      <c r="AI926" s="106" t="str">
        <f>IF($C926="", "", IF(IFERROR(INDEX(Ingredients!E$11:E$310, MATCH($C926, Ingredients!$B$11:$B$310, 0)), "")="", "", IFERROR(INDEX(Ingredients!E$11:E$310, MATCH($C926, Ingredients!$B$11:$B$310, 0)), "")))</f>
        <v/>
      </c>
      <c r="AJ926" s="108" t="str">
        <f>IF($C926="", "", IF(IFERROR(INDEX(Ingredients!F$11:F$310, MATCH($C926, Ingredients!$B$11:$B$310, 0)), "")="", "", IFERROR(INDEX(Ingredients!F$11:F$310, MATCH($C926, Ingredients!$B$11:$B$310, 0)), "")))</f>
        <v/>
      </c>
      <c r="AK926" s="106" t="str">
        <f>IF($C926="", "", IF(IFERROR(INDEX(Ingredients!G$11:G$310, MATCH($C926, Ingredients!$B$11:$B$310, 0)), "")="", "", IFERROR(INDEX(Ingredients!G$11:G$310, MATCH($C926, Ingredients!$B$11:$B$310, 0)), "")))</f>
        <v/>
      </c>
      <c r="AL926" s="79" t="str">
        <f>IF($C926="", "", IF(IFERROR(INDEX(Ingredients!H$11:H$310, MATCH($C926, Ingredients!$B$11:$B$310, 0)), "")="", "", IFERROR(INDEX(Ingredients!H$11:H$310, MATCH($C926, Ingredients!$B$11:$B$310, 0)), "")))</f>
        <v/>
      </c>
      <c r="AN926" s="83" t="str">
        <f t="shared" si="215"/>
        <v/>
      </c>
      <c r="AP926" s="114" t="str">
        <f t="shared" si="225"/>
        <v/>
      </c>
      <c r="AR926" s="117" t="str">
        <f>IF($C926="", "", IF(IFERROR(INDEX(Ingredients!$AI$11:$AI$310, MATCH($C926, Ingredients!$B$11:$B$310, 0)), "")="", "", IFERROR(INDEX(Ingredients!$AI$11:$AI$310, MATCH($C926, Ingredients!$B$11:$B$310, 0)), "")))</f>
        <v/>
      </c>
      <c r="AT926" s="120" t="str">
        <f t="shared" si="226"/>
        <v/>
      </c>
      <c r="AV926" s="90" t="str">
        <f t="shared" si="216"/>
        <v/>
      </c>
      <c r="AX926" s="90" t="str">
        <f>IF($AV926="", "", COUNTIF($AV$11:$AV$5010, "&lt;"&amp;$AV926)+1+COUNTIF($AV$11:$AV926, $AV926)-1)</f>
        <v/>
      </c>
      <c r="AZ926" s="111" t="str">
        <f>IF($B926="", "", SUMIF('Shopping List'!$AV$11:$AV$25, $B926, 'Shopping List'!$BN$11:$BN$25))</f>
        <v/>
      </c>
      <c r="BB926" s="117" t="str">
        <f t="shared" si="227"/>
        <v/>
      </c>
    </row>
    <row r="927" spans="1:54" x14ac:dyDescent="0.25">
      <c r="A927" s="4"/>
      <c r="B927" s="37"/>
      <c r="C927" s="124"/>
      <c r="D927" s="39"/>
      <c r="E927" s="125"/>
      <c r="F927" s="48"/>
      <c r="G927" s="4"/>
      <c r="H927" s="4"/>
      <c r="I927" s="95" t="str">
        <f>IF($C927="", "", IF(IFERROR(INDEX(Ingredients!$C$11:$C$310, MATCH($C927, Ingredients!$B$11:$B$310, 0)), "")="", "", IFERROR(INDEX(Ingredients!$C$11:$C$310, MATCH($C927, Ingredients!$B$11:$B$310, 0)), "")))</f>
        <v/>
      </c>
      <c r="J927" s="73" t="str">
        <f>IF($B927="", "", IF(IFERROR(INDEX(Meals!$C$11:$C$260, MATCH($B927, Meals!$B$11:$B$260, 0)), "")="", "", IFERROR(INDEX(Meals!$C$11:$C$260, MATCH($B927, Meals!$B$11:$B$260, 0)), "")))</f>
        <v/>
      </c>
      <c r="K927" s="4"/>
      <c r="L927" s="72" t="str">
        <f t="shared" si="217"/>
        <v/>
      </c>
      <c r="M927" s="73" t="str">
        <f t="shared" si="218"/>
        <v/>
      </c>
      <c r="N927" s="4"/>
      <c r="O927" s="78" t="str">
        <f t="shared" si="219"/>
        <v/>
      </c>
      <c r="P927" s="79" t="str">
        <f t="shared" si="220"/>
        <v/>
      </c>
      <c r="Q927" s="4"/>
      <c r="R927" s="90" t="str">
        <f t="shared" si="221"/>
        <v/>
      </c>
      <c r="S927" s="4"/>
      <c r="Y927" s="18" t="str">
        <f t="shared" si="222"/>
        <v/>
      </c>
      <c r="AA927" s="18" t="str">
        <f t="shared" si="213"/>
        <v/>
      </c>
      <c r="AB927" s="18" t="str">
        <f t="shared" si="214"/>
        <v/>
      </c>
      <c r="AC927" s="18" t="str">
        <f t="shared" si="223"/>
        <v/>
      </c>
      <c r="AD927" s="18" t="str">
        <f t="shared" si="223"/>
        <v/>
      </c>
      <c r="AE927" s="18" t="str">
        <f t="shared" si="224"/>
        <v/>
      </c>
      <c r="AG927" s="95" t="str">
        <f>IF($C927="", "", IF(IFERROR(INDEX(Ingredients!C$11:C$310, MATCH($C927, Ingredients!$B$11:$B$310, 0)), "")="", "", IFERROR(INDEX(Ingredients!C$11:C$310, MATCH($C927, Ingredients!$B$11:$B$310, 0)), "")))</f>
        <v/>
      </c>
      <c r="AH927" s="105" t="str">
        <f>IF($C927="", "", IF(IFERROR(INDEX(Ingredients!D$11:D$310, MATCH($C927, Ingredients!$B$11:$B$310, 0)), "")="", "", IFERROR(INDEX(Ingredients!D$11:D$310, MATCH($C927, Ingredients!$B$11:$B$310, 0)), "")))</f>
        <v/>
      </c>
      <c r="AI927" s="106" t="str">
        <f>IF($C927="", "", IF(IFERROR(INDEX(Ingredients!E$11:E$310, MATCH($C927, Ingredients!$B$11:$B$310, 0)), "")="", "", IFERROR(INDEX(Ingredients!E$11:E$310, MATCH($C927, Ingredients!$B$11:$B$310, 0)), "")))</f>
        <v/>
      </c>
      <c r="AJ927" s="108" t="str">
        <f>IF($C927="", "", IF(IFERROR(INDEX(Ingredients!F$11:F$310, MATCH($C927, Ingredients!$B$11:$B$310, 0)), "")="", "", IFERROR(INDEX(Ingredients!F$11:F$310, MATCH($C927, Ingredients!$B$11:$B$310, 0)), "")))</f>
        <v/>
      </c>
      <c r="AK927" s="106" t="str">
        <f>IF($C927="", "", IF(IFERROR(INDEX(Ingredients!G$11:G$310, MATCH($C927, Ingredients!$B$11:$B$310, 0)), "")="", "", IFERROR(INDEX(Ingredients!G$11:G$310, MATCH($C927, Ingredients!$B$11:$B$310, 0)), "")))</f>
        <v/>
      </c>
      <c r="AL927" s="79" t="str">
        <f>IF($C927="", "", IF(IFERROR(INDEX(Ingredients!H$11:H$310, MATCH($C927, Ingredients!$B$11:$B$310, 0)), "")="", "", IFERROR(INDEX(Ingredients!H$11:H$310, MATCH($C927, Ingredients!$B$11:$B$310, 0)), "")))</f>
        <v/>
      </c>
      <c r="AN927" s="83" t="str">
        <f t="shared" si="215"/>
        <v/>
      </c>
      <c r="AP927" s="114" t="str">
        <f t="shared" si="225"/>
        <v/>
      </c>
      <c r="AR927" s="117" t="str">
        <f>IF($C927="", "", IF(IFERROR(INDEX(Ingredients!$AI$11:$AI$310, MATCH($C927, Ingredients!$B$11:$B$310, 0)), "")="", "", IFERROR(INDEX(Ingredients!$AI$11:$AI$310, MATCH($C927, Ingredients!$B$11:$B$310, 0)), "")))</f>
        <v/>
      </c>
      <c r="AT927" s="120" t="str">
        <f t="shared" si="226"/>
        <v/>
      </c>
      <c r="AV927" s="90" t="str">
        <f t="shared" si="216"/>
        <v/>
      </c>
      <c r="AX927" s="90" t="str">
        <f>IF($AV927="", "", COUNTIF($AV$11:$AV$5010, "&lt;"&amp;$AV927)+1+COUNTIF($AV$11:$AV927, $AV927)-1)</f>
        <v/>
      </c>
      <c r="AZ927" s="111" t="str">
        <f>IF($B927="", "", SUMIF('Shopping List'!$AV$11:$AV$25, $B927, 'Shopping List'!$BN$11:$BN$25))</f>
        <v/>
      </c>
      <c r="BB927" s="117" t="str">
        <f t="shared" si="227"/>
        <v/>
      </c>
    </row>
    <row r="928" spans="1:54" x14ac:dyDescent="0.25">
      <c r="A928" s="4"/>
      <c r="B928" s="37"/>
      <c r="C928" s="124"/>
      <c r="D928" s="39"/>
      <c r="E928" s="125"/>
      <c r="F928" s="48"/>
      <c r="G928" s="4"/>
      <c r="H928" s="4"/>
      <c r="I928" s="95" t="str">
        <f>IF($C928="", "", IF(IFERROR(INDEX(Ingredients!$C$11:$C$310, MATCH($C928, Ingredients!$B$11:$B$310, 0)), "")="", "", IFERROR(INDEX(Ingredients!$C$11:$C$310, MATCH($C928, Ingredients!$B$11:$B$310, 0)), "")))</f>
        <v/>
      </c>
      <c r="J928" s="73" t="str">
        <f>IF($B928="", "", IF(IFERROR(INDEX(Meals!$C$11:$C$260, MATCH($B928, Meals!$B$11:$B$260, 0)), "")="", "", IFERROR(INDEX(Meals!$C$11:$C$260, MATCH($B928, Meals!$B$11:$B$260, 0)), "")))</f>
        <v/>
      </c>
      <c r="K928" s="4"/>
      <c r="L928" s="72" t="str">
        <f t="shared" si="217"/>
        <v/>
      </c>
      <c r="M928" s="73" t="str">
        <f t="shared" si="218"/>
        <v/>
      </c>
      <c r="N928" s="4"/>
      <c r="O928" s="78" t="str">
        <f t="shared" si="219"/>
        <v/>
      </c>
      <c r="P928" s="79" t="str">
        <f t="shared" si="220"/>
        <v/>
      </c>
      <c r="Q928" s="4"/>
      <c r="R928" s="90" t="str">
        <f t="shared" si="221"/>
        <v/>
      </c>
      <c r="S928" s="4"/>
      <c r="Y928" s="18" t="str">
        <f t="shared" si="222"/>
        <v/>
      </c>
      <c r="AA928" s="18" t="str">
        <f t="shared" si="213"/>
        <v/>
      </c>
      <c r="AB928" s="18" t="str">
        <f t="shared" si="214"/>
        <v/>
      </c>
      <c r="AC928" s="18" t="str">
        <f t="shared" si="223"/>
        <v/>
      </c>
      <c r="AD928" s="18" t="str">
        <f t="shared" si="223"/>
        <v/>
      </c>
      <c r="AE928" s="18" t="str">
        <f t="shared" si="224"/>
        <v/>
      </c>
      <c r="AG928" s="95" t="str">
        <f>IF($C928="", "", IF(IFERROR(INDEX(Ingredients!C$11:C$310, MATCH($C928, Ingredients!$B$11:$B$310, 0)), "")="", "", IFERROR(INDEX(Ingredients!C$11:C$310, MATCH($C928, Ingredients!$B$11:$B$310, 0)), "")))</f>
        <v/>
      </c>
      <c r="AH928" s="105" t="str">
        <f>IF($C928="", "", IF(IFERROR(INDEX(Ingredients!D$11:D$310, MATCH($C928, Ingredients!$B$11:$B$310, 0)), "")="", "", IFERROR(INDEX(Ingredients!D$11:D$310, MATCH($C928, Ingredients!$B$11:$B$310, 0)), "")))</f>
        <v/>
      </c>
      <c r="AI928" s="106" t="str">
        <f>IF($C928="", "", IF(IFERROR(INDEX(Ingredients!E$11:E$310, MATCH($C928, Ingredients!$B$11:$B$310, 0)), "")="", "", IFERROR(INDEX(Ingredients!E$11:E$310, MATCH($C928, Ingredients!$B$11:$B$310, 0)), "")))</f>
        <v/>
      </c>
      <c r="AJ928" s="108" t="str">
        <f>IF($C928="", "", IF(IFERROR(INDEX(Ingredients!F$11:F$310, MATCH($C928, Ingredients!$B$11:$B$310, 0)), "")="", "", IFERROR(INDEX(Ingredients!F$11:F$310, MATCH($C928, Ingredients!$B$11:$B$310, 0)), "")))</f>
        <v/>
      </c>
      <c r="AK928" s="106" t="str">
        <f>IF($C928="", "", IF(IFERROR(INDEX(Ingredients!G$11:G$310, MATCH($C928, Ingredients!$B$11:$B$310, 0)), "")="", "", IFERROR(INDEX(Ingredients!G$11:G$310, MATCH($C928, Ingredients!$B$11:$B$310, 0)), "")))</f>
        <v/>
      </c>
      <c r="AL928" s="79" t="str">
        <f>IF($C928="", "", IF(IFERROR(INDEX(Ingredients!H$11:H$310, MATCH($C928, Ingredients!$B$11:$B$310, 0)), "")="", "", IFERROR(INDEX(Ingredients!H$11:H$310, MATCH($C928, Ingredients!$B$11:$B$310, 0)), "")))</f>
        <v/>
      </c>
      <c r="AN928" s="83" t="str">
        <f t="shared" si="215"/>
        <v/>
      </c>
      <c r="AP928" s="114" t="str">
        <f t="shared" si="225"/>
        <v/>
      </c>
      <c r="AR928" s="117" t="str">
        <f>IF($C928="", "", IF(IFERROR(INDEX(Ingredients!$AI$11:$AI$310, MATCH($C928, Ingredients!$B$11:$B$310, 0)), "")="", "", IFERROR(INDEX(Ingredients!$AI$11:$AI$310, MATCH($C928, Ingredients!$B$11:$B$310, 0)), "")))</f>
        <v/>
      </c>
      <c r="AT928" s="120" t="str">
        <f t="shared" si="226"/>
        <v/>
      </c>
      <c r="AV928" s="90" t="str">
        <f t="shared" si="216"/>
        <v/>
      </c>
      <c r="AX928" s="90" t="str">
        <f>IF($AV928="", "", COUNTIF($AV$11:$AV$5010, "&lt;"&amp;$AV928)+1+COUNTIF($AV$11:$AV928, $AV928)-1)</f>
        <v/>
      </c>
      <c r="AZ928" s="111" t="str">
        <f>IF($B928="", "", SUMIF('Shopping List'!$AV$11:$AV$25, $B928, 'Shopping List'!$BN$11:$BN$25))</f>
        <v/>
      </c>
      <c r="BB928" s="117" t="str">
        <f t="shared" si="227"/>
        <v/>
      </c>
    </row>
    <row r="929" spans="1:54" x14ac:dyDescent="0.25">
      <c r="A929" s="4"/>
      <c r="B929" s="37"/>
      <c r="C929" s="124"/>
      <c r="D929" s="39"/>
      <c r="E929" s="125"/>
      <c r="F929" s="48"/>
      <c r="G929" s="4"/>
      <c r="H929" s="4"/>
      <c r="I929" s="95" t="str">
        <f>IF($C929="", "", IF(IFERROR(INDEX(Ingredients!$C$11:$C$310, MATCH($C929, Ingredients!$B$11:$B$310, 0)), "")="", "", IFERROR(INDEX(Ingredients!$C$11:$C$310, MATCH($C929, Ingredients!$B$11:$B$310, 0)), "")))</f>
        <v/>
      </c>
      <c r="J929" s="73" t="str">
        <f>IF($B929="", "", IF(IFERROR(INDEX(Meals!$C$11:$C$260, MATCH($B929, Meals!$B$11:$B$260, 0)), "")="", "", IFERROR(INDEX(Meals!$C$11:$C$260, MATCH($B929, Meals!$B$11:$B$260, 0)), "")))</f>
        <v/>
      </c>
      <c r="K929" s="4"/>
      <c r="L929" s="72" t="str">
        <f t="shared" si="217"/>
        <v/>
      </c>
      <c r="M929" s="73" t="str">
        <f t="shared" si="218"/>
        <v/>
      </c>
      <c r="N929" s="4"/>
      <c r="O929" s="78" t="str">
        <f t="shared" si="219"/>
        <v/>
      </c>
      <c r="P929" s="79" t="str">
        <f t="shared" si="220"/>
        <v/>
      </c>
      <c r="Q929" s="4"/>
      <c r="R929" s="90" t="str">
        <f t="shared" si="221"/>
        <v/>
      </c>
      <c r="S929" s="4"/>
      <c r="Y929" s="18" t="str">
        <f t="shared" si="222"/>
        <v/>
      </c>
      <c r="AA929" s="18" t="str">
        <f t="shared" si="213"/>
        <v/>
      </c>
      <c r="AB929" s="18" t="str">
        <f t="shared" si="214"/>
        <v/>
      </c>
      <c r="AC929" s="18" t="str">
        <f t="shared" si="223"/>
        <v/>
      </c>
      <c r="AD929" s="18" t="str">
        <f t="shared" si="223"/>
        <v/>
      </c>
      <c r="AE929" s="18" t="str">
        <f t="shared" si="224"/>
        <v/>
      </c>
      <c r="AG929" s="95" t="str">
        <f>IF($C929="", "", IF(IFERROR(INDEX(Ingredients!C$11:C$310, MATCH($C929, Ingredients!$B$11:$B$310, 0)), "")="", "", IFERROR(INDEX(Ingredients!C$11:C$310, MATCH($C929, Ingredients!$B$11:$B$310, 0)), "")))</f>
        <v/>
      </c>
      <c r="AH929" s="105" t="str">
        <f>IF($C929="", "", IF(IFERROR(INDEX(Ingredients!D$11:D$310, MATCH($C929, Ingredients!$B$11:$B$310, 0)), "")="", "", IFERROR(INDEX(Ingredients!D$11:D$310, MATCH($C929, Ingredients!$B$11:$B$310, 0)), "")))</f>
        <v/>
      </c>
      <c r="AI929" s="106" t="str">
        <f>IF($C929="", "", IF(IFERROR(INDEX(Ingredients!E$11:E$310, MATCH($C929, Ingredients!$B$11:$B$310, 0)), "")="", "", IFERROR(INDEX(Ingredients!E$11:E$310, MATCH($C929, Ingredients!$B$11:$B$310, 0)), "")))</f>
        <v/>
      </c>
      <c r="AJ929" s="108" t="str">
        <f>IF($C929="", "", IF(IFERROR(INDEX(Ingredients!F$11:F$310, MATCH($C929, Ingredients!$B$11:$B$310, 0)), "")="", "", IFERROR(INDEX(Ingredients!F$11:F$310, MATCH($C929, Ingredients!$B$11:$B$310, 0)), "")))</f>
        <v/>
      </c>
      <c r="AK929" s="106" t="str">
        <f>IF($C929="", "", IF(IFERROR(INDEX(Ingredients!G$11:G$310, MATCH($C929, Ingredients!$B$11:$B$310, 0)), "")="", "", IFERROR(INDEX(Ingredients!G$11:G$310, MATCH($C929, Ingredients!$B$11:$B$310, 0)), "")))</f>
        <v/>
      </c>
      <c r="AL929" s="79" t="str">
        <f>IF($C929="", "", IF(IFERROR(INDEX(Ingredients!H$11:H$310, MATCH($C929, Ingredients!$B$11:$B$310, 0)), "")="", "", IFERROR(INDEX(Ingredients!H$11:H$310, MATCH($C929, Ingredients!$B$11:$B$310, 0)), "")))</f>
        <v/>
      </c>
      <c r="AN929" s="83" t="str">
        <f t="shared" si="215"/>
        <v/>
      </c>
      <c r="AP929" s="114" t="str">
        <f t="shared" si="225"/>
        <v/>
      </c>
      <c r="AR929" s="117" t="str">
        <f>IF($C929="", "", IF(IFERROR(INDEX(Ingredients!$AI$11:$AI$310, MATCH($C929, Ingredients!$B$11:$B$310, 0)), "")="", "", IFERROR(INDEX(Ingredients!$AI$11:$AI$310, MATCH($C929, Ingredients!$B$11:$B$310, 0)), "")))</f>
        <v/>
      </c>
      <c r="AT929" s="120" t="str">
        <f t="shared" si="226"/>
        <v/>
      </c>
      <c r="AV929" s="90" t="str">
        <f t="shared" si="216"/>
        <v/>
      </c>
      <c r="AX929" s="90" t="str">
        <f>IF($AV929="", "", COUNTIF($AV$11:$AV$5010, "&lt;"&amp;$AV929)+1+COUNTIF($AV$11:$AV929, $AV929)-1)</f>
        <v/>
      </c>
      <c r="AZ929" s="111" t="str">
        <f>IF($B929="", "", SUMIF('Shopping List'!$AV$11:$AV$25, $B929, 'Shopping List'!$BN$11:$BN$25))</f>
        <v/>
      </c>
      <c r="BB929" s="117" t="str">
        <f t="shared" si="227"/>
        <v/>
      </c>
    </row>
    <row r="930" spans="1:54" x14ac:dyDescent="0.25">
      <c r="A930" s="4"/>
      <c r="B930" s="37"/>
      <c r="C930" s="124"/>
      <c r="D930" s="39"/>
      <c r="E930" s="125"/>
      <c r="F930" s="48"/>
      <c r="G930" s="4"/>
      <c r="H930" s="4"/>
      <c r="I930" s="95" t="str">
        <f>IF($C930="", "", IF(IFERROR(INDEX(Ingredients!$C$11:$C$310, MATCH($C930, Ingredients!$B$11:$B$310, 0)), "")="", "", IFERROR(INDEX(Ingredients!$C$11:$C$310, MATCH($C930, Ingredients!$B$11:$B$310, 0)), "")))</f>
        <v/>
      </c>
      <c r="J930" s="73" t="str">
        <f>IF($B930="", "", IF(IFERROR(INDEX(Meals!$C$11:$C$260, MATCH($B930, Meals!$B$11:$B$260, 0)), "")="", "", IFERROR(INDEX(Meals!$C$11:$C$260, MATCH($B930, Meals!$B$11:$B$260, 0)), "")))</f>
        <v/>
      </c>
      <c r="K930" s="4"/>
      <c r="L930" s="72" t="str">
        <f t="shared" si="217"/>
        <v/>
      </c>
      <c r="M930" s="73" t="str">
        <f t="shared" si="218"/>
        <v/>
      </c>
      <c r="N930" s="4"/>
      <c r="O930" s="78" t="str">
        <f t="shared" si="219"/>
        <v/>
      </c>
      <c r="P930" s="79" t="str">
        <f t="shared" si="220"/>
        <v/>
      </c>
      <c r="Q930" s="4"/>
      <c r="R930" s="90" t="str">
        <f t="shared" si="221"/>
        <v/>
      </c>
      <c r="S930" s="4"/>
      <c r="Y930" s="18" t="str">
        <f t="shared" si="222"/>
        <v/>
      </c>
      <c r="AA930" s="18" t="str">
        <f t="shared" si="213"/>
        <v/>
      </c>
      <c r="AB930" s="18" t="str">
        <f t="shared" si="214"/>
        <v/>
      </c>
      <c r="AC930" s="18" t="str">
        <f t="shared" si="223"/>
        <v/>
      </c>
      <c r="AD930" s="18" t="str">
        <f t="shared" si="223"/>
        <v/>
      </c>
      <c r="AE930" s="18" t="str">
        <f t="shared" si="224"/>
        <v/>
      </c>
      <c r="AG930" s="95" t="str">
        <f>IF($C930="", "", IF(IFERROR(INDEX(Ingredients!C$11:C$310, MATCH($C930, Ingredients!$B$11:$B$310, 0)), "")="", "", IFERROR(INDEX(Ingredients!C$11:C$310, MATCH($C930, Ingredients!$B$11:$B$310, 0)), "")))</f>
        <v/>
      </c>
      <c r="AH930" s="105" t="str">
        <f>IF($C930="", "", IF(IFERROR(INDEX(Ingredients!D$11:D$310, MATCH($C930, Ingredients!$B$11:$B$310, 0)), "")="", "", IFERROR(INDEX(Ingredients!D$11:D$310, MATCH($C930, Ingredients!$B$11:$B$310, 0)), "")))</f>
        <v/>
      </c>
      <c r="AI930" s="106" t="str">
        <f>IF($C930="", "", IF(IFERROR(INDEX(Ingredients!E$11:E$310, MATCH($C930, Ingredients!$B$11:$B$310, 0)), "")="", "", IFERROR(INDEX(Ingredients!E$11:E$310, MATCH($C930, Ingredients!$B$11:$B$310, 0)), "")))</f>
        <v/>
      </c>
      <c r="AJ930" s="108" t="str">
        <f>IF($C930="", "", IF(IFERROR(INDEX(Ingredients!F$11:F$310, MATCH($C930, Ingredients!$B$11:$B$310, 0)), "")="", "", IFERROR(INDEX(Ingredients!F$11:F$310, MATCH($C930, Ingredients!$B$11:$B$310, 0)), "")))</f>
        <v/>
      </c>
      <c r="AK930" s="106" t="str">
        <f>IF($C930="", "", IF(IFERROR(INDEX(Ingredients!G$11:G$310, MATCH($C930, Ingredients!$B$11:$B$310, 0)), "")="", "", IFERROR(INDEX(Ingredients!G$11:G$310, MATCH($C930, Ingredients!$B$11:$B$310, 0)), "")))</f>
        <v/>
      </c>
      <c r="AL930" s="79" t="str">
        <f>IF($C930="", "", IF(IFERROR(INDEX(Ingredients!H$11:H$310, MATCH($C930, Ingredients!$B$11:$B$310, 0)), "")="", "", IFERROR(INDEX(Ingredients!H$11:H$310, MATCH($C930, Ingredients!$B$11:$B$310, 0)), "")))</f>
        <v/>
      </c>
      <c r="AN930" s="83" t="str">
        <f t="shared" si="215"/>
        <v/>
      </c>
      <c r="AP930" s="114" t="str">
        <f t="shared" si="225"/>
        <v/>
      </c>
      <c r="AR930" s="117" t="str">
        <f>IF($C930="", "", IF(IFERROR(INDEX(Ingredients!$AI$11:$AI$310, MATCH($C930, Ingredients!$B$11:$B$310, 0)), "")="", "", IFERROR(INDEX(Ingredients!$AI$11:$AI$310, MATCH($C930, Ingredients!$B$11:$B$310, 0)), "")))</f>
        <v/>
      </c>
      <c r="AT930" s="120" t="str">
        <f t="shared" si="226"/>
        <v/>
      </c>
      <c r="AV930" s="90" t="str">
        <f t="shared" si="216"/>
        <v/>
      </c>
      <c r="AX930" s="90" t="str">
        <f>IF($AV930="", "", COUNTIF($AV$11:$AV$5010, "&lt;"&amp;$AV930)+1+COUNTIF($AV$11:$AV930, $AV930)-1)</f>
        <v/>
      </c>
      <c r="AZ930" s="111" t="str">
        <f>IF($B930="", "", SUMIF('Shopping List'!$AV$11:$AV$25, $B930, 'Shopping List'!$BN$11:$BN$25))</f>
        <v/>
      </c>
      <c r="BB930" s="117" t="str">
        <f t="shared" si="227"/>
        <v/>
      </c>
    </row>
    <row r="931" spans="1:54" x14ac:dyDescent="0.25">
      <c r="A931" s="4"/>
      <c r="B931" s="37"/>
      <c r="C931" s="124"/>
      <c r="D931" s="39"/>
      <c r="E931" s="125"/>
      <c r="F931" s="48"/>
      <c r="G931" s="4"/>
      <c r="H931" s="4"/>
      <c r="I931" s="95" t="str">
        <f>IF($C931="", "", IF(IFERROR(INDEX(Ingredients!$C$11:$C$310, MATCH($C931, Ingredients!$B$11:$B$310, 0)), "")="", "", IFERROR(INDEX(Ingredients!$C$11:$C$310, MATCH($C931, Ingredients!$B$11:$B$310, 0)), "")))</f>
        <v/>
      </c>
      <c r="J931" s="73" t="str">
        <f>IF($B931="", "", IF(IFERROR(INDEX(Meals!$C$11:$C$260, MATCH($B931, Meals!$B$11:$B$260, 0)), "")="", "", IFERROR(INDEX(Meals!$C$11:$C$260, MATCH($B931, Meals!$B$11:$B$260, 0)), "")))</f>
        <v/>
      </c>
      <c r="K931" s="4"/>
      <c r="L931" s="72" t="str">
        <f t="shared" si="217"/>
        <v/>
      </c>
      <c r="M931" s="73" t="str">
        <f t="shared" si="218"/>
        <v/>
      </c>
      <c r="N931" s="4"/>
      <c r="O931" s="78" t="str">
        <f t="shared" si="219"/>
        <v/>
      </c>
      <c r="P931" s="79" t="str">
        <f t="shared" si="220"/>
        <v/>
      </c>
      <c r="Q931" s="4"/>
      <c r="R931" s="90" t="str">
        <f t="shared" si="221"/>
        <v/>
      </c>
      <c r="S931" s="4"/>
      <c r="Y931" s="18" t="str">
        <f t="shared" si="222"/>
        <v/>
      </c>
      <c r="AA931" s="18" t="str">
        <f t="shared" si="213"/>
        <v/>
      </c>
      <c r="AB931" s="18" t="str">
        <f t="shared" si="214"/>
        <v/>
      </c>
      <c r="AC931" s="18" t="str">
        <f t="shared" si="223"/>
        <v/>
      </c>
      <c r="AD931" s="18" t="str">
        <f t="shared" si="223"/>
        <v/>
      </c>
      <c r="AE931" s="18" t="str">
        <f t="shared" si="224"/>
        <v/>
      </c>
      <c r="AG931" s="95" t="str">
        <f>IF($C931="", "", IF(IFERROR(INDEX(Ingredients!C$11:C$310, MATCH($C931, Ingredients!$B$11:$B$310, 0)), "")="", "", IFERROR(INDEX(Ingredients!C$11:C$310, MATCH($C931, Ingredients!$B$11:$B$310, 0)), "")))</f>
        <v/>
      </c>
      <c r="AH931" s="105" t="str">
        <f>IF($C931="", "", IF(IFERROR(INDEX(Ingredients!D$11:D$310, MATCH($C931, Ingredients!$B$11:$B$310, 0)), "")="", "", IFERROR(INDEX(Ingredients!D$11:D$310, MATCH($C931, Ingredients!$B$11:$B$310, 0)), "")))</f>
        <v/>
      </c>
      <c r="AI931" s="106" t="str">
        <f>IF($C931="", "", IF(IFERROR(INDEX(Ingredients!E$11:E$310, MATCH($C931, Ingredients!$B$11:$B$310, 0)), "")="", "", IFERROR(INDEX(Ingredients!E$11:E$310, MATCH($C931, Ingredients!$B$11:$B$310, 0)), "")))</f>
        <v/>
      </c>
      <c r="AJ931" s="108" t="str">
        <f>IF($C931="", "", IF(IFERROR(INDEX(Ingredients!F$11:F$310, MATCH($C931, Ingredients!$B$11:$B$310, 0)), "")="", "", IFERROR(INDEX(Ingredients!F$11:F$310, MATCH($C931, Ingredients!$B$11:$B$310, 0)), "")))</f>
        <v/>
      </c>
      <c r="AK931" s="106" t="str">
        <f>IF($C931="", "", IF(IFERROR(INDEX(Ingredients!G$11:G$310, MATCH($C931, Ingredients!$B$11:$B$310, 0)), "")="", "", IFERROR(INDEX(Ingredients!G$11:G$310, MATCH($C931, Ingredients!$B$11:$B$310, 0)), "")))</f>
        <v/>
      </c>
      <c r="AL931" s="79" t="str">
        <f>IF($C931="", "", IF(IFERROR(INDEX(Ingredients!H$11:H$310, MATCH($C931, Ingredients!$B$11:$B$310, 0)), "")="", "", IFERROR(INDEX(Ingredients!H$11:H$310, MATCH($C931, Ingredients!$B$11:$B$310, 0)), "")))</f>
        <v/>
      </c>
      <c r="AN931" s="83" t="str">
        <f t="shared" si="215"/>
        <v/>
      </c>
      <c r="AP931" s="114" t="str">
        <f t="shared" si="225"/>
        <v/>
      </c>
      <c r="AR931" s="117" t="str">
        <f>IF($C931="", "", IF(IFERROR(INDEX(Ingredients!$AI$11:$AI$310, MATCH($C931, Ingredients!$B$11:$B$310, 0)), "")="", "", IFERROR(INDEX(Ingredients!$AI$11:$AI$310, MATCH($C931, Ingredients!$B$11:$B$310, 0)), "")))</f>
        <v/>
      </c>
      <c r="AT931" s="120" t="str">
        <f t="shared" si="226"/>
        <v/>
      </c>
      <c r="AV931" s="90" t="str">
        <f t="shared" si="216"/>
        <v/>
      </c>
      <c r="AX931" s="90" t="str">
        <f>IF($AV931="", "", COUNTIF($AV$11:$AV$5010, "&lt;"&amp;$AV931)+1+COUNTIF($AV$11:$AV931, $AV931)-1)</f>
        <v/>
      </c>
      <c r="AZ931" s="111" t="str">
        <f>IF($B931="", "", SUMIF('Shopping List'!$AV$11:$AV$25, $B931, 'Shopping List'!$BN$11:$BN$25))</f>
        <v/>
      </c>
      <c r="BB931" s="117" t="str">
        <f t="shared" si="227"/>
        <v/>
      </c>
    </row>
    <row r="932" spans="1:54" x14ac:dyDescent="0.25">
      <c r="A932" s="4"/>
      <c r="B932" s="37"/>
      <c r="C932" s="124"/>
      <c r="D932" s="39"/>
      <c r="E932" s="125"/>
      <c r="F932" s="48"/>
      <c r="G932" s="4"/>
      <c r="H932" s="4"/>
      <c r="I932" s="95" t="str">
        <f>IF($C932="", "", IF(IFERROR(INDEX(Ingredients!$C$11:$C$310, MATCH($C932, Ingredients!$B$11:$B$310, 0)), "")="", "", IFERROR(INDEX(Ingredients!$C$11:$C$310, MATCH($C932, Ingredients!$B$11:$B$310, 0)), "")))</f>
        <v/>
      </c>
      <c r="J932" s="73" t="str">
        <f>IF($B932="", "", IF(IFERROR(INDEX(Meals!$C$11:$C$260, MATCH($B932, Meals!$B$11:$B$260, 0)), "")="", "", IFERROR(INDEX(Meals!$C$11:$C$260, MATCH($B932, Meals!$B$11:$B$260, 0)), "")))</f>
        <v/>
      </c>
      <c r="K932" s="4"/>
      <c r="L932" s="72" t="str">
        <f t="shared" si="217"/>
        <v/>
      </c>
      <c r="M932" s="73" t="str">
        <f t="shared" si="218"/>
        <v/>
      </c>
      <c r="N932" s="4"/>
      <c r="O932" s="78" t="str">
        <f t="shared" si="219"/>
        <v/>
      </c>
      <c r="P932" s="79" t="str">
        <f t="shared" si="220"/>
        <v/>
      </c>
      <c r="Q932" s="4"/>
      <c r="R932" s="90" t="str">
        <f t="shared" si="221"/>
        <v/>
      </c>
      <c r="S932" s="4"/>
      <c r="Y932" s="18" t="str">
        <f t="shared" si="222"/>
        <v/>
      </c>
      <c r="AA932" s="18" t="str">
        <f t="shared" si="213"/>
        <v/>
      </c>
      <c r="AB932" s="18" t="str">
        <f t="shared" si="214"/>
        <v/>
      </c>
      <c r="AC932" s="18" t="str">
        <f t="shared" si="223"/>
        <v/>
      </c>
      <c r="AD932" s="18" t="str">
        <f t="shared" si="223"/>
        <v/>
      </c>
      <c r="AE932" s="18" t="str">
        <f t="shared" si="224"/>
        <v/>
      </c>
      <c r="AG932" s="95" t="str">
        <f>IF($C932="", "", IF(IFERROR(INDEX(Ingredients!C$11:C$310, MATCH($C932, Ingredients!$B$11:$B$310, 0)), "")="", "", IFERROR(INDEX(Ingredients!C$11:C$310, MATCH($C932, Ingredients!$B$11:$B$310, 0)), "")))</f>
        <v/>
      </c>
      <c r="AH932" s="105" t="str">
        <f>IF($C932="", "", IF(IFERROR(INDEX(Ingredients!D$11:D$310, MATCH($C932, Ingredients!$B$11:$B$310, 0)), "")="", "", IFERROR(INDEX(Ingredients!D$11:D$310, MATCH($C932, Ingredients!$B$11:$B$310, 0)), "")))</f>
        <v/>
      </c>
      <c r="AI932" s="106" t="str">
        <f>IF($C932="", "", IF(IFERROR(INDEX(Ingredients!E$11:E$310, MATCH($C932, Ingredients!$B$11:$B$310, 0)), "")="", "", IFERROR(INDEX(Ingredients!E$11:E$310, MATCH($C932, Ingredients!$B$11:$B$310, 0)), "")))</f>
        <v/>
      </c>
      <c r="AJ932" s="108" t="str">
        <f>IF($C932="", "", IF(IFERROR(INDEX(Ingredients!F$11:F$310, MATCH($C932, Ingredients!$B$11:$B$310, 0)), "")="", "", IFERROR(INDEX(Ingredients!F$11:F$310, MATCH($C932, Ingredients!$B$11:$B$310, 0)), "")))</f>
        <v/>
      </c>
      <c r="AK932" s="106" t="str">
        <f>IF($C932="", "", IF(IFERROR(INDEX(Ingredients!G$11:G$310, MATCH($C932, Ingredients!$B$11:$B$310, 0)), "")="", "", IFERROR(INDEX(Ingredients!G$11:G$310, MATCH($C932, Ingredients!$B$11:$B$310, 0)), "")))</f>
        <v/>
      </c>
      <c r="AL932" s="79" t="str">
        <f>IF($C932="", "", IF(IFERROR(INDEX(Ingredients!H$11:H$310, MATCH($C932, Ingredients!$B$11:$B$310, 0)), "")="", "", IFERROR(INDEX(Ingredients!H$11:H$310, MATCH($C932, Ingredients!$B$11:$B$310, 0)), "")))</f>
        <v/>
      </c>
      <c r="AN932" s="83" t="str">
        <f t="shared" si="215"/>
        <v/>
      </c>
      <c r="AP932" s="114" t="str">
        <f t="shared" si="225"/>
        <v/>
      </c>
      <c r="AR932" s="117" t="str">
        <f>IF($C932="", "", IF(IFERROR(INDEX(Ingredients!$AI$11:$AI$310, MATCH($C932, Ingredients!$B$11:$B$310, 0)), "")="", "", IFERROR(INDEX(Ingredients!$AI$11:$AI$310, MATCH($C932, Ingredients!$B$11:$B$310, 0)), "")))</f>
        <v/>
      </c>
      <c r="AT932" s="120" t="str">
        <f t="shared" si="226"/>
        <v/>
      </c>
      <c r="AV932" s="90" t="str">
        <f t="shared" si="216"/>
        <v/>
      </c>
      <c r="AX932" s="90" t="str">
        <f>IF($AV932="", "", COUNTIF($AV$11:$AV$5010, "&lt;"&amp;$AV932)+1+COUNTIF($AV$11:$AV932, $AV932)-1)</f>
        <v/>
      </c>
      <c r="AZ932" s="111" t="str">
        <f>IF($B932="", "", SUMIF('Shopping List'!$AV$11:$AV$25, $B932, 'Shopping List'!$BN$11:$BN$25))</f>
        <v/>
      </c>
      <c r="BB932" s="117" t="str">
        <f t="shared" si="227"/>
        <v/>
      </c>
    </row>
    <row r="933" spans="1:54" x14ac:dyDescent="0.25">
      <c r="A933" s="4"/>
      <c r="B933" s="37"/>
      <c r="C933" s="124"/>
      <c r="D933" s="39"/>
      <c r="E933" s="125"/>
      <c r="F933" s="48"/>
      <c r="G933" s="4"/>
      <c r="H933" s="4"/>
      <c r="I933" s="95" t="str">
        <f>IF($C933="", "", IF(IFERROR(INDEX(Ingredients!$C$11:$C$310, MATCH($C933, Ingredients!$B$11:$B$310, 0)), "")="", "", IFERROR(INDEX(Ingredients!$C$11:$C$310, MATCH($C933, Ingredients!$B$11:$B$310, 0)), "")))</f>
        <v/>
      </c>
      <c r="J933" s="73" t="str">
        <f>IF($B933="", "", IF(IFERROR(INDEX(Meals!$C$11:$C$260, MATCH($B933, Meals!$B$11:$B$260, 0)), "")="", "", IFERROR(INDEX(Meals!$C$11:$C$260, MATCH($B933, Meals!$B$11:$B$260, 0)), "")))</f>
        <v/>
      </c>
      <c r="K933" s="4"/>
      <c r="L933" s="72" t="str">
        <f t="shared" si="217"/>
        <v/>
      </c>
      <c r="M933" s="73" t="str">
        <f t="shared" si="218"/>
        <v/>
      </c>
      <c r="N933" s="4"/>
      <c r="O933" s="78" t="str">
        <f t="shared" si="219"/>
        <v/>
      </c>
      <c r="P933" s="79" t="str">
        <f t="shared" si="220"/>
        <v/>
      </c>
      <c r="Q933" s="4"/>
      <c r="R933" s="90" t="str">
        <f t="shared" si="221"/>
        <v/>
      </c>
      <c r="S933" s="4"/>
      <c r="Y933" s="18" t="str">
        <f t="shared" si="222"/>
        <v/>
      </c>
      <c r="AA933" s="18" t="str">
        <f t="shared" si="213"/>
        <v/>
      </c>
      <c r="AB933" s="18" t="str">
        <f t="shared" si="214"/>
        <v/>
      </c>
      <c r="AC933" s="18" t="str">
        <f t="shared" si="223"/>
        <v/>
      </c>
      <c r="AD933" s="18" t="str">
        <f t="shared" si="223"/>
        <v/>
      </c>
      <c r="AE933" s="18" t="str">
        <f t="shared" si="224"/>
        <v/>
      </c>
      <c r="AG933" s="95" t="str">
        <f>IF($C933="", "", IF(IFERROR(INDEX(Ingredients!C$11:C$310, MATCH($C933, Ingredients!$B$11:$B$310, 0)), "")="", "", IFERROR(INDEX(Ingredients!C$11:C$310, MATCH($C933, Ingredients!$B$11:$B$310, 0)), "")))</f>
        <v/>
      </c>
      <c r="AH933" s="105" t="str">
        <f>IF($C933="", "", IF(IFERROR(INDEX(Ingredients!D$11:D$310, MATCH($C933, Ingredients!$B$11:$B$310, 0)), "")="", "", IFERROR(INDEX(Ingredients!D$11:D$310, MATCH($C933, Ingredients!$B$11:$B$310, 0)), "")))</f>
        <v/>
      </c>
      <c r="AI933" s="106" t="str">
        <f>IF($C933="", "", IF(IFERROR(INDEX(Ingredients!E$11:E$310, MATCH($C933, Ingredients!$B$11:$B$310, 0)), "")="", "", IFERROR(INDEX(Ingredients!E$11:E$310, MATCH($C933, Ingredients!$B$11:$B$310, 0)), "")))</f>
        <v/>
      </c>
      <c r="AJ933" s="108" t="str">
        <f>IF($C933="", "", IF(IFERROR(INDEX(Ingredients!F$11:F$310, MATCH($C933, Ingredients!$B$11:$B$310, 0)), "")="", "", IFERROR(INDEX(Ingredients!F$11:F$310, MATCH($C933, Ingredients!$B$11:$B$310, 0)), "")))</f>
        <v/>
      </c>
      <c r="AK933" s="106" t="str">
        <f>IF($C933="", "", IF(IFERROR(INDEX(Ingredients!G$11:G$310, MATCH($C933, Ingredients!$B$11:$B$310, 0)), "")="", "", IFERROR(INDEX(Ingredients!G$11:G$310, MATCH($C933, Ingredients!$B$11:$B$310, 0)), "")))</f>
        <v/>
      </c>
      <c r="AL933" s="79" t="str">
        <f>IF($C933="", "", IF(IFERROR(INDEX(Ingredients!H$11:H$310, MATCH($C933, Ingredients!$B$11:$B$310, 0)), "")="", "", IFERROR(INDEX(Ingredients!H$11:H$310, MATCH($C933, Ingredients!$B$11:$B$310, 0)), "")))</f>
        <v/>
      </c>
      <c r="AN933" s="83" t="str">
        <f t="shared" si="215"/>
        <v/>
      </c>
      <c r="AP933" s="114" t="str">
        <f t="shared" si="225"/>
        <v/>
      </c>
      <c r="AR933" s="117" t="str">
        <f>IF($C933="", "", IF(IFERROR(INDEX(Ingredients!$AI$11:$AI$310, MATCH($C933, Ingredients!$B$11:$B$310, 0)), "")="", "", IFERROR(INDEX(Ingredients!$AI$11:$AI$310, MATCH($C933, Ingredients!$B$11:$B$310, 0)), "")))</f>
        <v/>
      </c>
      <c r="AT933" s="120" t="str">
        <f t="shared" si="226"/>
        <v/>
      </c>
      <c r="AV933" s="90" t="str">
        <f t="shared" si="216"/>
        <v/>
      </c>
      <c r="AX933" s="90" t="str">
        <f>IF($AV933="", "", COUNTIF($AV$11:$AV$5010, "&lt;"&amp;$AV933)+1+COUNTIF($AV$11:$AV933, $AV933)-1)</f>
        <v/>
      </c>
      <c r="AZ933" s="111" t="str">
        <f>IF($B933="", "", SUMIF('Shopping List'!$AV$11:$AV$25, $B933, 'Shopping List'!$BN$11:$BN$25))</f>
        <v/>
      </c>
      <c r="BB933" s="117" t="str">
        <f t="shared" si="227"/>
        <v/>
      </c>
    </row>
    <row r="934" spans="1:54" x14ac:dyDescent="0.25">
      <c r="A934" s="4"/>
      <c r="B934" s="37"/>
      <c r="C934" s="124"/>
      <c r="D934" s="39"/>
      <c r="E934" s="125"/>
      <c r="F934" s="48"/>
      <c r="G934" s="4"/>
      <c r="H934" s="4"/>
      <c r="I934" s="95" t="str">
        <f>IF($C934="", "", IF(IFERROR(INDEX(Ingredients!$C$11:$C$310, MATCH($C934, Ingredients!$B$11:$B$310, 0)), "")="", "", IFERROR(INDEX(Ingredients!$C$11:$C$310, MATCH($C934, Ingredients!$B$11:$B$310, 0)), "")))</f>
        <v/>
      </c>
      <c r="J934" s="73" t="str">
        <f>IF($B934="", "", IF(IFERROR(INDEX(Meals!$C$11:$C$260, MATCH($B934, Meals!$B$11:$B$260, 0)), "")="", "", IFERROR(INDEX(Meals!$C$11:$C$260, MATCH($B934, Meals!$B$11:$B$260, 0)), "")))</f>
        <v/>
      </c>
      <c r="K934" s="4"/>
      <c r="L934" s="72" t="str">
        <f t="shared" si="217"/>
        <v/>
      </c>
      <c r="M934" s="73" t="str">
        <f t="shared" si="218"/>
        <v/>
      </c>
      <c r="N934" s="4"/>
      <c r="O934" s="78" t="str">
        <f t="shared" si="219"/>
        <v/>
      </c>
      <c r="P934" s="79" t="str">
        <f t="shared" si="220"/>
        <v/>
      </c>
      <c r="Q934" s="4"/>
      <c r="R934" s="90" t="str">
        <f t="shared" si="221"/>
        <v/>
      </c>
      <c r="S934" s="4"/>
      <c r="Y934" s="18" t="str">
        <f t="shared" si="222"/>
        <v/>
      </c>
      <c r="AA934" s="18" t="str">
        <f t="shared" si="213"/>
        <v/>
      </c>
      <c r="AB934" s="18" t="str">
        <f t="shared" si="214"/>
        <v/>
      </c>
      <c r="AC934" s="18" t="str">
        <f t="shared" si="223"/>
        <v/>
      </c>
      <c r="AD934" s="18" t="str">
        <f t="shared" si="223"/>
        <v/>
      </c>
      <c r="AE934" s="18" t="str">
        <f t="shared" si="224"/>
        <v/>
      </c>
      <c r="AG934" s="95" t="str">
        <f>IF($C934="", "", IF(IFERROR(INDEX(Ingredients!C$11:C$310, MATCH($C934, Ingredients!$B$11:$B$310, 0)), "")="", "", IFERROR(INDEX(Ingredients!C$11:C$310, MATCH($C934, Ingredients!$B$11:$B$310, 0)), "")))</f>
        <v/>
      </c>
      <c r="AH934" s="105" t="str">
        <f>IF($C934="", "", IF(IFERROR(INDEX(Ingredients!D$11:D$310, MATCH($C934, Ingredients!$B$11:$B$310, 0)), "")="", "", IFERROR(INDEX(Ingredients!D$11:D$310, MATCH($C934, Ingredients!$B$11:$B$310, 0)), "")))</f>
        <v/>
      </c>
      <c r="AI934" s="106" t="str">
        <f>IF($C934="", "", IF(IFERROR(INDEX(Ingredients!E$11:E$310, MATCH($C934, Ingredients!$B$11:$B$310, 0)), "")="", "", IFERROR(INDEX(Ingredients!E$11:E$310, MATCH($C934, Ingredients!$B$11:$B$310, 0)), "")))</f>
        <v/>
      </c>
      <c r="AJ934" s="108" t="str">
        <f>IF($C934="", "", IF(IFERROR(INDEX(Ingredients!F$11:F$310, MATCH($C934, Ingredients!$B$11:$B$310, 0)), "")="", "", IFERROR(INDEX(Ingredients!F$11:F$310, MATCH($C934, Ingredients!$B$11:$B$310, 0)), "")))</f>
        <v/>
      </c>
      <c r="AK934" s="106" t="str">
        <f>IF($C934="", "", IF(IFERROR(INDEX(Ingredients!G$11:G$310, MATCH($C934, Ingredients!$B$11:$B$310, 0)), "")="", "", IFERROR(INDEX(Ingredients!G$11:G$310, MATCH($C934, Ingredients!$B$11:$B$310, 0)), "")))</f>
        <v/>
      </c>
      <c r="AL934" s="79" t="str">
        <f>IF($C934="", "", IF(IFERROR(INDEX(Ingredients!H$11:H$310, MATCH($C934, Ingredients!$B$11:$B$310, 0)), "")="", "", IFERROR(INDEX(Ingredients!H$11:H$310, MATCH($C934, Ingredients!$B$11:$B$310, 0)), "")))</f>
        <v/>
      </c>
      <c r="AN934" s="83" t="str">
        <f t="shared" si="215"/>
        <v/>
      </c>
      <c r="AP934" s="114" t="str">
        <f t="shared" si="225"/>
        <v/>
      </c>
      <c r="AR934" s="117" t="str">
        <f>IF($C934="", "", IF(IFERROR(INDEX(Ingredients!$AI$11:$AI$310, MATCH($C934, Ingredients!$B$11:$B$310, 0)), "")="", "", IFERROR(INDEX(Ingredients!$AI$11:$AI$310, MATCH($C934, Ingredients!$B$11:$B$310, 0)), "")))</f>
        <v/>
      </c>
      <c r="AT934" s="120" t="str">
        <f t="shared" si="226"/>
        <v/>
      </c>
      <c r="AV934" s="90" t="str">
        <f t="shared" si="216"/>
        <v/>
      </c>
      <c r="AX934" s="90" t="str">
        <f>IF($AV934="", "", COUNTIF($AV$11:$AV$5010, "&lt;"&amp;$AV934)+1+COUNTIF($AV$11:$AV934, $AV934)-1)</f>
        <v/>
      </c>
      <c r="AZ934" s="111" t="str">
        <f>IF($B934="", "", SUMIF('Shopping List'!$AV$11:$AV$25, $B934, 'Shopping List'!$BN$11:$BN$25))</f>
        <v/>
      </c>
      <c r="BB934" s="117" t="str">
        <f t="shared" si="227"/>
        <v/>
      </c>
    </row>
    <row r="935" spans="1:54" x14ac:dyDescent="0.25">
      <c r="A935" s="4"/>
      <c r="B935" s="37"/>
      <c r="C935" s="124"/>
      <c r="D935" s="39"/>
      <c r="E935" s="125"/>
      <c r="F935" s="48"/>
      <c r="G935" s="4"/>
      <c r="H935" s="4"/>
      <c r="I935" s="95" t="str">
        <f>IF($C935="", "", IF(IFERROR(INDEX(Ingredients!$C$11:$C$310, MATCH($C935, Ingredients!$B$11:$B$310, 0)), "")="", "", IFERROR(INDEX(Ingredients!$C$11:$C$310, MATCH($C935, Ingredients!$B$11:$B$310, 0)), "")))</f>
        <v/>
      </c>
      <c r="J935" s="73" t="str">
        <f>IF($B935="", "", IF(IFERROR(INDEX(Meals!$C$11:$C$260, MATCH($B935, Meals!$B$11:$B$260, 0)), "")="", "", IFERROR(INDEX(Meals!$C$11:$C$260, MATCH($B935, Meals!$B$11:$B$260, 0)), "")))</f>
        <v/>
      </c>
      <c r="K935" s="4"/>
      <c r="L935" s="72" t="str">
        <f t="shared" si="217"/>
        <v/>
      </c>
      <c r="M935" s="73" t="str">
        <f t="shared" si="218"/>
        <v/>
      </c>
      <c r="N935" s="4"/>
      <c r="O935" s="78" t="str">
        <f t="shared" si="219"/>
        <v/>
      </c>
      <c r="P935" s="79" t="str">
        <f t="shared" si="220"/>
        <v/>
      </c>
      <c r="Q935" s="4"/>
      <c r="R935" s="90" t="str">
        <f t="shared" si="221"/>
        <v/>
      </c>
      <c r="S935" s="4"/>
      <c r="Y935" s="18" t="str">
        <f t="shared" si="222"/>
        <v/>
      </c>
      <c r="AA935" s="18" t="str">
        <f t="shared" si="213"/>
        <v/>
      </c>
      <c r="AB935" s="18" t="str">
        <f t="shared" si="214"/>
        <v/>
      </c>
      <c r="AC935" s="18" t="str">
        <f t="shared" si="223"/>
        <v/>
      </c>
      <c r="AD935" s="18" t="str">
        <f t="shared" si="223"/>
        <v/>
      </c>
      <c r="AE935" s="18" t="str">
        <f t="shared" si="224"/>
        <v/>
      </c>
      <c r="AG935" s="95" t="str">
        <f>IF($C935="", "", IF(IFERROR(INDEX(Ingredients!C$11:C$310, MATCH($C935, Ingredients!$B$11:$B$310, 0)), "")="", "", IFERROR(INDEX(Ingredients!C$11:C$310, MATCH($C935, Ingredients!$B$11:$B$310, 0)), "")))</f>
        <v/>
      </c>
      <c r="AH935" s="105" t="str">
        <f>IF($C935="", "", IF(IFERROR(INDEX(Ingredients!D$11:D$310, MATCH($C935, Ingredients!$B$11:$B$310, 0)), "")="", "", IFERROR(INDEX(Ingredients!D$11:D$310, MATCH($C935, Ingredients!$B$11:$B$310, 0)), "")))</f>
        <v/>
      </c>
      <c r="AI935" s="106" t="str">
        <f>IF($C935="", "", IF(IFERROR(INDEX(Ingredients!E$11:E$310, MATCH($C935, Ingredients!$B$11:$B$310, 0)), "")="", "", IFERROR(INDEX(Ingredients!E$11:E$310, MATCH($C935, Ingredients!$B$11:$B$310, 0)), "")))</f>
        <v/>
      </c>
      <c r="AJ935" s="108" t="str">
        <f>IF($C935="", "", IF(IFERROR(INDEX(Ingredients!F$11:F$310, MATCH($C935, Ingredients!$B$11:$B$310, 0)), "")="", "", IFERROR(INDEX(Ingredients!F$11:F$310, MATCH($C935, Ingredients!$B$11:$B$310, 0)), "")))</f>
        <v/>
      </c>
      <c r="AK935" s="106" t="str">
        <f>IF($C935="", "", IF(IFERROR(INDEX(Ingredients!G$11:G$310, MATCH($C935, Ingredients!$B$11:$B$310, 0)), "")="", "", IFERROR(INDEX(Ingredients!G$11:G$310, MATCH($C935, Ingredients!$B$11:$B$310, 0)), "")))</f>
        <v/>
      </c>
      <c r="AL935" s="79" t="str">
        <f>IF($C935="", "", IF(IFERROR(INDEX(Ingredients!H$11:H$310, MATCH($C935, Ingredients!$B$11:$B$310, 0)), "")="", "", IFERROR(INDEX(Ingredients!H$11:H$310, MATCH($C935, Ingredients!$B$11:$B$310, 0)), "")))</f>
        <v/>
      </c>
      <c r="AN935" s="83" t="str">
        <f t="shared" si="215"/>
        <v/>
      </c>
      <c r="AP935" s="114" t="str">
        <f t="shared" si="225"/>
        <v/>
      </c>
      <c r="AR935" s="117" t="str">
        <f>IF($C935="", "", IF(IFERROR(INDEX(Ingredients!$AI$11:$AI$310, MATCH($C935, Ingredients!$B$11:$B$310, 0)), "")="", "", IFERROR(INDEX(Ingredients!$AI$11:$AI$310, MATCH($C935, Ingredients!$B$11:$B$310, 0)), "")))</f>
        <v/>
      </c>
      <c r="AT935" s="120" t="str">
        <f t="shared" si="226"/>
        <v/>
      </c>
      <c r="AV935" s="90" t="str">
        <f t="shared" si="216"/>
        <v/>
      </c>
      <c r="AX935" s="90" t="str">
        <f>IF($AV935="", "", COUNTIF($AV$11:$AV$5010, "&lt;"&amp;$AV935)+1+COUNTIF($AV$11:$AV935, $AV935)-1)</f>
        <v/>
      </c>
      <c r="AZ935" s="111" t="str">
        <f>IF($B935="", "", SUMIF('Shopping List'!$AV$11:$AV$25, $B935, 'Shopping List'!$BN$11:$BN$25))</f>
        <v/>
      </c>
      <c r="BB935" s="117" t="str">
        <f t="shared" si="227"/>
        <v/>
      </c>
    </row>
    <row r="936" spans="1:54" x14ac:dyDescent="0.25">
      <c r="A936" s="4"/>
      <c r="B936" s="37"/>
      <c r="C936" s="124"/>
      <c r="D936" s="39"/>
      <c r="E936" s="125"/>
      <c r="F936" s="48"/>
      <c r="G936" s="4"/>
      <c r="H936" s="4"/>
      <c r="I936" s="95" t="str">
        <f>IF($C936="", "", IF(IFERROR(INDEX(Ingredients!$C$11:$C$310, MATCH($C936, Ingredients!$B$11:$B$310, 0)), "")="", "", IFERROR(INDEX(Ingredients!$C$11:$C$310, MATCH($C936, Ingredients!$B$11:$B$310, 0)), "")))</f>
        <v/>
      </c>
      <c r="J936" s="73" t="str">
        <f>IF($B936="", "", IF(IFERROR(INDEX(Meals!$C$11:$C$260, MATCH($B936, Meals!$B$11:$B$260, 0)), "")="", "", IFERROR(INDEX(Meals!$C$11:$C$260, MATCH($B936, Meals!$B$11:$B$260, 0)), "")))</f>
        <v/>
      </c>
      <c r="K936" s="4"/>
      <c r="L936" s="72" t="str">
        <f t="shared" si="217"/>
        <v/>
      </c>
      <c r="M936" s="73" t="str">
        <f t="shared" si="218"/>
        <v/>
      </c>
      <c r="N936" s="4"/>
      <c r="O936" s="78" t="str">
        <f t="shared" si="219"/>
        <v/>
      </c>
      <c r="P936" s="79" t="str">
        <f t="shared" si="220"/>
        <v/>
      </c>
      <c r="Q936" s="4"/>
      <c r="R936" s="90" t="str">
        <f t="shared" si="221"/>
        <v/>
      </c>
      <c r="S936" s="4"/>
      <c r="Y936" s="18" t="str">
        <f t="shared" si="222"/>
        <v/>
      </c>
      <c r="AA936" s="18" t="str">
        <f t="shared" si="213"/>
        <v/>
      </c>
      <c r="AB936" s="18" t="str">
        <f t="shared" si="214"/>
        <v/>
      </c>
      <c r="AC936" s="18" t="str">
        <f t="shared" si="223"/>
        <v/>
      </c>
      <c r="AD936" s="18" t="str">
        <f t="shared" si="223"/>
        <v/>
      </c>
      <c r="AE936" s="18" t="str">
        <f t="shared" si="224"/>
        <v/>
      </c>
      <c r="AG936" s="95" t="str">
        <f>IF($C936="", "", IF(IFERROR(INDEX(Ingredients!C$11:C$310, MATCH($C936, Ingredients!$B$11:$B$310, 0)), "")="", "", IFERROR(INDEX(Ingredients!C$11:C$310, MATCH($C936, Ingredients!$B$11:$B$310, 0)), "")))</f>
        <v/>
      </c>
      <c r="AH936" s="105" t="str">
        <f>IF($C936="", "", IF(IFERROR(INDEX(Ingredients!D$11:D$310, MATCH($C936, Ingredients!$B$11:$B$310, 0)), "")="", "", IFERROR(INDEX(Ingredients!D$11:D$310, MATCH($C936, Ingredients!$B$11:$B$310, 0)), "")))</f>
        <v/>
      </c>
      <c r="AI936" s="106" t="str">
        <f>IF($C936="", "", IF(IFERROR(INDEX(Ingredients!E$11:E$310, MATCH($C936, Ingredients!$B$11:$B$310, 0)), "")="", "", IFERROR(INDEX(Ingredients!E$11:E$310, MATCH($C936, Ingredients!$B$11:$B$310, 0)), "")))</f>
        <v/>
      </c>
      <c r="AJ936" s="108" t="str">
        <f>IF($C936="", "", IF(IFERROR(INDEX(Ingredients!F$11:F$310, MATCH($C936, Ingredients!$B$11:$B$310, 0)), "")="", "", IFERROR(INDEX(Ingredients!F$11:F$310, MATCH($C936, Ingredients!$B$11:$B$310, 0)), "")))</f>
        <v/>
      </c>
      <c r="AK936" s="106" t="str">
        <f>IF($C936="", "", IF(IFERROR(INDEX(Ingredients!G$11:G$310, MATCH($C936, Ingredients!$B$11:$B$310, 0)), "")="", "", IFERROR(INDEX(Ingredients!G$11:G$310, MATCH($C936, Ingredients!$B$11:$B$310, 0)), "")))</f>
        <v/>
      </c>
      <c r="AL936" s="79" t="str">
        <f>IF($C936="", "", IF(IFERROR(INDEX(Ingredients!H$11:H$310, MATCH($C936, Ingredients!$B$11:$B$310, 0)), "")="", "", IFERROR(INDEX(Ingredients!H$11:H$310, MATCH($C936, Ingredients!$B$11:$B$310, 0)), "")))</f>
        <v/>
      </c>
      <c r="AN936" s="83" t="str">
        <f t="shared" si="215"/>
        <v/>
      </c>
      <c r="AP936" s="114" t="str">
        <f t="shared" si="225"/>
        <v/>
      </c>
      <c r="AR936" s="117" t="str">
        <f>IF($C936="", "", IF(IFERROR(INDEX(Ingredients!$AI$11:$AI$310, MATCH($C936, Ingredients!$B$11:$B$310, 0)), "")="", "", IFERROR(INDEX(Ingredients!$AI$11:$AI$310, MATCH($C936, Ingredients!$B$11:$B$310, 0)), "")))</f>
        <v/>
      </c>
      <c r="AT936" s="120" t="str">
        <f t="shared" si="226"/>
        <v/>
      </c>
      <c r="AV936" s="90" t="str">
        <f t="shared" si="216"/>
        <v/>
      </c>
      <c r="AX936" s="90" t="str">
        <f>IF($AV936="", "", COUNTIF($AV$11:$AV$5010, "&lt;"&amp;$AV936)+1+COUNTIF($AV$11:$AV936, $AV936)-1)</f>
        <v/>
      </c>
      <c r="AZ936" s="111" t="str">
        <f>IF($B936="", "", SUMIF('Shopping List'!$AV$11:$AV$25, $B936, 'Shopping List'!$BN$11:$BN$25))</f>
        <v/>
      </c>
      <c r="BB936" s="117" t="str">
        <f t="shared" si="227"/>
        <v/>
      </c>
    </row>
    <row r="937" spans="1:54" x14ac:dyDescent="0.25">
      <c r="A937" s="4"/>
      <c r="B937" s="37"/>
      <c r="C937" s="124"/>
      <c r="D937" s="39"/>
      <c r="E937" s="125"/>
      <c r="F937" s="48"/>
      <c r="G937" s="4"/>
      <c r="H937" s="4"/>
      <c r="I937" s="95" t="str">
        <f>IF($C937="", "", IF(IFERROR(INDEX(Ingredients!$C$11:$C$310, MATCH($C937, Ingredients!$B$11:$B$310, 0)), "")="", "", IFERROR(INDEX(Ingredients!$C$11:$C$310, MATCH($C937, Ingredients!$B$11:$B$310, 0)), "")))</f>
        <v/>
      </c>
      <c r="J937" s="73" t="str">
        <f>IF($B937="", "", IF(IFERROR(INDEX(Meals!$C$11:$C$260, MATCH($B937, Meals!$B$11:$B$260, 0)), "")="", "", IFERROR(INDEX(Meals!$C$11:$C$260, MATCH($B937, Meals!$B$11:$B$260, 0)), "")))</f>
        <v/>
      </c>
      <c r="K937" s="4"/>
      <c r="L937" s="72" t="str">
        <f t="shared" si="217"/>
        <v/>
      </c>
      <c r="M937" s="73" t="str">
        <f t="shared" si="218"/>
        <v/>
      </c>
      <c r="N937" s="4"/>
      <c r="O937" s="78" t="str">
        <f t="shared" si="219"/>
        <v/>
      </c>
      <c r="P937" s="79" t="str">
        <f t="shared" si="220"/>
        <v/>
      </c>
      <c r="Q937" s="4"/>
      <c r="R937" s="90" t="str">
        <f t="shared" si="221"/>
        <v/>
      </c>
      <c r="S937" s="4"/>
      <c r="Y937" s="18" t="str">
        <f t="shared" si="222"/>
        <v/>
      </c>
      <c r="AA937" s="18" t="str">
        <f t="shared" si="213"/>
        <v/>
      </c>
      <c r="AB937" s="18" t="str">
        <f t="shared" si="214"/>
        <v/>
      </c>
      <c r="AC937" s="18" t="str">
        <f t="shared" si="223"/>
        <v/>
      </c>
      <c r="AD937" s="18" t="str">
        <f t="shared" si="223"/>
        <v/>
      </c>
      <c r="AE937" s="18" t="str">
        <f t="shared" si="224"/>
        <v/>
      </c>
      <c r="AG937" s="95" t="str">
        <f>IF($C937="", "", IF(IFERROR(INDEX(Ingredients!C$11:C$310, MATCH($C937, Ingredients!$B$11:$B$310, 0)), "")="", "", IFERROR(INDEX(Ingredients!C$11:C$310, MATCH($C937, Ingredients!$B$11:$B$310, 0)), "")))</f>
        <v/>
      </c>
      <c r="AH937" s="105" t="str">
        <f>IF($C937="", "", IF(IFERROR(INDEX(Ingredients!D$11:D$310, MATCH($C937, Ingredients!$B$11:$B$310, 0)), "")="", "", IFERROR(INDEX(Ingredients!D$11:D$310, MATCH($C937, Ingredients!$B$11:$B$310, 0)), "")))</f>
        <v/>
      </c>
      <c r="AI937" s="106" t="str">
        <f>IF($C937="", "", IF(IFERROR(INDEX(Ingredients!E$11:E$310, MATCH($C937, Ingredients!$B$11:$B$310, 0)), "")="", "", IFERROR(INDEX(Ingredients!E$11:E$310, MATCH($C937, Ingredients!$B$11:$B$310, 0)), "")))</f>
        <v/>
      </c>
      <c r="AJ937" s="108" t="str">
        <f>IF($C937="", "", IF(IFERROR(INDEX(Ingredients!F$11:F$310, MATCH($C937, Ingredients!$B$11:$B$310, 0)), "")="", "", IFERROR(INDEX(Ingredients!F$11:F$310, MATCH($C937, Ingredients!$B$11:$B$310, 0)), "")))</f>
        <v/>
      </c>
      <c r="AK937" s="106" t="str">
        <f>IF($C937="", "", IF(IFERROR(INDEX(Ingredients!G$11:G$310, MATCH($C937, Ingredients!$B$11:$B$310, 0)), "")="", "", IFERROR(INDEX(Ingredients!G$11:G$310, MATCH($C937, Ingredients!$B$11:$B$310, 0)), "")))</f>
        <v/>
      </c>
      <c r="AL937" s="79" t="str">
        <f>IF($C937="", "", IF(IFERROR(INDEX(Ingredients!H$11:H$310, MATCH($C937, Ingredients!$B$11:$B$310, 0)), "")="", "", IFERROR(INDEX(Ingredients!H$11:H$310, MATCH($C937, Ingredients!$B$11:$B$310, 0)), "")))</f>
        <v/>
      </c>
      <c r="AN937" s="83" t="str">
        <f t="shared" si="215"/>
        <v/>
      </c>
      <c r="AP937" s="114" t="str">
        <f t="shared" si="225"/>
        <v/>
      </c>
      <c r="AR937" s="117" t="str">
        <f>IF($C937="", "", IF(IFERROR(INDEX(Ingredients!$AI$11:$AI$310, MATCH($C937, Ingredients!$B$11:$B$310, 0)), "")="", "", IFERROR(INDEX(Ingredients!$AI$11:$AI$310, MATCH($C937, Ingredients!$B$11:$B$310, 0)), "")))</f>
        <v/>
      </c>
      <c r="AT937" s="120" t="str">
        <f t="shared" si="226"/>
        <v/>
      </c>
      <c r="AV937" s="90" t="str">
        <f t="shared" si="216"/>
        <v/>
      </c>
      <c r="AX937" s="90" t="str">
        <f>IF($AV937="", "", COUNTIF($AV$11:$AV$5010, "&lt;"&amp;$AV937)+1+COUNTIF($AV$11:$AV937, $AV937)-1)</f>
        <v/>
      </c>
      <c r="AZ937" s="111" t="str">
        <f>IF($B937="", "", SUMIF('Shopping List'!$AV$11:$AV$25, $B937, 'Shopping List'!$BN$11:$BN$25))</f>
        <v/>
      </c>
      <c r="BB937" s="117" t="str">
        <f t="shared" si="227"/>
        <v/>
      </c>
    </row>
    <row r="938" spans="1:54" x14ac:dyDescent="0.25">
      <c r="A938" s="4"/>
      <c r="B938" s="37"/>
      <c r="C938" s="124"/>
      <c r="D938" s="39"/>
      <c r="E938" s="125"/>
      <c r="F938" s="48"/>
      <c r="G938" s="4"/>
      <c r="H938" s="4"/>
      <c r="I938" s="95" t="str">
        <f>IF($C938="", "", IF(IFERROR(INDEX(Ingredients!$C$11:$C$310, MATCH($C938, Ingredients!$B$11:$B$310, 0)), "")="", "", IFERROR(INDEX(Ingredients!$C$11:$C$310, MATCH($C938, Ingredients!$B$11:$B$310, 0)), "")))</f>
        <v/>
      </c>
      <c r="J938" s="73" t="str">
        <f>IF($B938="", "", IF(IFERROR(INDEX(Meals!$C$11:$C$260, MATCH($B938, Meals!$B$11:$B$260, 0)), "")="", "", IFERROR(INDEX(Meals!$C$11:$C$260, MATCH($B938, Meals!$B$11:$B$260, 0)), "")))</f>
        <v/>
      </c>
      <c r="K938" s="4"/>
      <c r="L938" s="72" t="str">
        <f t="shared" si="217"/>
        <v/>
      </c>
      <c r="M938" s="73" t="str">
        <f t="shared" si="218"/>
        <v/>
      </c>
      <c r="N938" s="4"/>
      <c r="O938" s="78" t="str">
        <f t="shared" si="219"/>
        <v/>
      </c>
      <c r="P938" s="79" t="str">
        <f t="shared" si="220"/>
        <v/>
      </c>
      <c r="Q938" s="4"/>
      <c r="R938" s="90" t="str">
        <f t="shared" si="221"/>
        <v/>
      </c>
      <c r="S938" s="4"/>
      <c r="Y938" s="18" t="str">
        <f t="shared" si="222"/>
        <v/>
      </c>
      <c r="AA938" s="18" t="str">
        <f t="shared" si="213"/>
        <v/>
      </c>
      <c r="AB938" s="18" t="str">
        <f t="shared" si="214"/>
        <v/>
      </c>
      <c r="AC938" s="18" t="str">
        <f t="shared" si="223"/>
        <v/>
      </c>
      <c r="AD938" s="18" t="str">
        <f t="shared" si="223"/>
        <v/>
      </c>
      <c r="AE938" s="18" t="str">
        <f t="shared" si="224"/>
        <v/>
      </c>
      <c r="AG938" s="95" t="str">
        <f>IF($C938="", "", IF(IFERROR(INDEX(Ingredients!C$11:C$310, MATCH($C938, Ingredients!$B$11:$B$310, 0)), "")="", "", IFERROR(INDEX(Ingredients!C$11:C$310, MATCH($C938, Ingredients!$B$11:$B$310, 0)), "")))</f>
        <v/>
      </c>
      <c r="AH938" s="105" t="str">
        <f>IF($C938="", "", IF(IFERROR(INDEX(Ingredients!D$11:D$310, MATCH($C938, Ingredients!$B$11:$B$310, 0)), "")="", "", IFERROR(INDEX(Ingredients!D$11:D$310, MATCH($C938, Ingredients!$B$11:$B$310, 0)), "")))</f>
        <v/>
      </c>
      <c r="AI938" s="106" t="str">
        <f>IF($C938="", "", IF(IFERROR(INDEX(Ingredients!E$11:E$310, MATCH($C938, Ingredients!$B$11:$B$310, 0)), "")="", "", IFERROR(INDEX(Ingredients!E$11:E$310, MATCH($C938, Ingredients!$B$11:$B$310, 0)), "")))</f>
        <v/>
      </c>
      <c r="AJ938" s="108" t="str">
        <f>IF($C938="", "", IF(IFERROR(INDEX(Ingredients!F$11:F$310, MATCH($C938, Ingredients!$B$11:$B$310, 0)), "")="", "", IFERROR(INDEX(Ingredients!F$11:F$310, MATCH($C938, Ingredients!$B$11:$B$310, 0)), "")))</f>
        <v/>
      </c>
      <c r="AK938" s="106" t="str">
        <f>IF($C938="", "", IF(IFERROR(INDEX(Ingredients!G$11:G$310, MATCH($C938, Ingredients!$B$11:$B$310, 0)), "")="", "", IFERROR(INDEX(Ingredients!G$11:G$310, MATCH($C938, Ingredients!$B$11:$B$310, 0)), "")))</f>
        <v/>
      </c>
      <c r="AL938" s="79" t="str">
        <f>IF($C938="", "", IF(IFERROR(INDEX(Ingredients!H$11:H$310, MATCH($C938, Ingredients!$B$11:$B$310, 0)), "")="", "", IFERROR(INDEX(Ingredients!H$11:H$310, MATCH($C938, Ingredients!$B$11:$B$310, 0)), "")))</f>
        <v/>
      </c>
      <c r="AN938" s="83" t="str">
        <f t="shared" si="215"/>
        <v/>
      </c>
      <c r="AP938" s="114" t="str">
        <f t="shared" si="225"/>
        <v/>
      </c>
      <c r="AR938" s="117" t="str">
        <f>IF($C938="", "", IF(IFERROR(INDEX(Ingredients!$AI$11:$AI$310, MATCH($C938, Ingredients!$B$11:$B$310, 0)), "")="", "", IFERROR(INDEX(Ingredients!$AI$11:$AI$310, MATCH($C938, Ingredients!$B$11:$B$310, 0)), "")))</f>
        <v/>
      </c>
      <c r="AT938" s="120" t="str">
        <f t="shared" si="226"/>
        <v/>
      </c>
      <c r="AV938" s="90" t="str">
        <f t="shared" si="216"/>
        <v/>
      </c>
      <c r="AX938" s="90" t="str">
        <f>IF($AV938="", "", COUNTIF($AV$11:$AV$5010, "&lt;"&amp;$AV938)+1+COUNTIF($AV$11:$AV938, $AV938)-1)</f>
        <v/>
      </c>
      <c r="AZ938" s="111" t="str">
        <f>IF($B938="", "", SUMIF('Shopping List'!$AV$11:$AV$25, $B938, 'Shopping List'!$BN$11:$BN$25))</f>
        <v/>
      </c>
      <c r="BB938" s="117" t="str">
        <f t="shared" si="227"/>
        <v/>
      </c>
    </row>
    <row r="939" spans="1:54" x14ac:dyDescent="0.25">
      <c r="A939" s="4"/>
      <c r="B939" s="37"/>
      <c r="C939" s="124"/>
      <c r="D939" s="39"/>
      <c r="E939" s="125"/>
      <c r="F939" s="48"/>
      <c r="G939" s="4"/>
      <c r="H939" s="4"/>
      <c r="I939" s="95" t="str">
        <f>IF($C939="", "", IF(IFERROR(INDEX(Ingredients!$C$11:$C$310, MATCH($C939, Ingredients!$B$11:$B$310, 0)), "")="", "", IFERROR(INDEX(Ingredients!$C$11:$C$310, MATCH($C939, Ingredients!$B$11:$B$310, 0)), "")))</f>
        <v/>
      </c>
      <c r="J939" s="73" t="str">
        <f>IF($B939="", "", IF(IFERROR(INDEX(Meals!$C$11:$C$260, MATCH($B939, Meals!$B$11:$B$260, 0)), "")="", "", IFERROR(INDEX(Meals!$C$11:$C$260, MATCH($B939, Meals!$B$11:$B$260, 0)), "")))</f>
        <v/>
      </c>
      <c r="K939" s="4"/>
      <c r="L939" s="72" t="str">
        <f t="shared" si="217"/>
        <v/>
      </c>
      <c r="M939" s="73" t="str">
        <f t="shared" si="218"/>
        <v/>
      </c>
      <c r="N939" s="4"/>
      <c r="O939" s="78" t="str">
        <f t="shared" si="219"/>
        <v/>
      </c>
      <c r="P939" s="79" t="str">
        <f t="shared" si="220"/>
        <v/>
      </c>
      <c r="Q939" s="4"/>
      <c r="R939" s="90" t="str">
        <f t="shared" si="221"/>
        <v/>
      </c>
      <c r="S939" s="4"/>
      <c r="Y939" s="18" t="str">
        <f t="shared" si="222"/>
        <v/>
      </c>
      <c r="AA939" s="18" t="str">
        <f t="shared" si="213"/>
        <v/>
      </c>
      <c r="AB939" s="18" t="str">
        <f t="shared" si="214"/>
        <v/>
      </c>
      <c r="AC939" s="18" t="str">
        <f t="shared" si="223"/>
        <v/>
      </c>
      <c r="AD939" s="18" t="str">
        <f t="shared" si="223"/>
        <v/>
      </c>
      <c r="AE939" s="18" t="str">
        <f t="shared" si="224"/>
        <v/>
      </c>
      <c r="AG939" s="95" t="str">
        <f>IF($C939="", "", IF(IFERROR(INDEX(Ingredients!C$11:C$310, MATCH($C939, Ingredients!$B$11:$B$310, 0)), "")="", "", IFERROR(INDEX(Ingredients!C$11:C$310, MATCH($C939, Ingredients!$B$11:$B$310, 0)), "")))</f>
        <v/>
      </c>
      <c r="AH939" s="105" t="str">
        <f>IF($C939="", "", IF(IFERROR(INDEX(Ingredients!D$11:D$310, MATCH($C939, Ingredients!$B$11:$B$310, 0)), "")="", "", IFERROR(INDEX(Ingredients!D$11:D$310, MATCH($C939, Ingredients!$B$11:$B$310, 0)), "")))</f>
        <v/>
      </c>
      <c r="AI939" s="106" t="str">
        <f>IF($C939="", "", IF(IFERROR(INDEX(Ingredients!E$11:E$310, MATCH($C939, Ingredients!$B$11:$B$310, 0)), "")="", "", IFERROR(INDEX(Ingredients!E$11:E$310, MATCH($C939, Ingredients!$B$11:$B$310, 0)), "")))</f>
        <v/>
      </c>
      <c r="AJ939" s="108" t="str">
        <f>IF($C939="", "", IF(IFERROR(INDEX(Ingredients!F$11:F$310, MATCH($C939, Ingredients!$B$11:$B$310, 0)), "")="", "", IFERROR(INDEX(Ingredients!F$11:F$310, MATCH($C939, Ingredients!$B$11:$B$310, 0)), "")))</f>
        <v/>
      </c>
      <c r="AK939" s="106" t="str">
        <f>IF($C939="", "", IF(IFERROR(INDEX(Ingredients!G$11:G$310, MATCH($C939, Ingredients!$B$11:$B$310, 0)), "")="", "", IFERROR(INDEX(Ingredients!G$11:G$310, MATCH($C939, Ingredients!$B$11:$B$310, 0)), "")))</f>
        <v/>
      </c>
      <c r="AL939" s="79" t="str">
        <f>IF($C939="", "", IF(IFERROR(INDEX(Ingredients!H$11:H$310, MATCH($C939, Ingredients!$B$11:$B$310, 0)), "")="", "", IFERROR(INDEX(Ingredients!H$11:H$310, MATCH($C939, Ingredients!$B$11:$B$310, 0)), "")))</f>
        <v/>
      </c>
      <c r="AN939" s="83" t="str">
        <f t="shared" si="215"/>
        <v/>
      </c>
      <c r="AP939" s="114" t="str">
        <f t="shared" si="225"/>
        <v/>
      </c>
      <c r="AR939" s="117" t="str">
        <f>IF($C939="", "", IF(IFERROR(INDEX(Ingredients!$AI$11:$AI$310, MATCH($C939, Ingredients!$B$11:$B$310, 0)), "")="", "", IFERROR(INDEX(Ingredients!$AI$11:$AI$310, MATCH($C939, Ingredients!$B$11:$B$310, 0)), "")))</f>
        <v/>
      </c>
      <c r="AT939" s="120" t="str">
        <f t="shared" si="226"/>
        <v/>
      </c>
      <c r="AV939" s="90" t="str">
        <f t="shared" si="216"/>
        <v/>
      </c>
      <c r="AX939" s="90" t="str">
        <f>IF($AV939="", "", COUNTIF($AV$11:$AV$5010, "&lt;"&amp;$AV939)+1+COUNTIF($AV$11:$AV939, $AV939)-1)</f>
        <v/>
      </c>
      <c r="AZ939" s="111" t="str">
        <f>IF($B939="", "", SUMIF('Shopping List'!$AV$11:$AV$25, $B939, 'Shopping List'!$BN$11:$BN$25))</f>
        <v/>
      </c>
      <c r="BB939" s="117" t="str">
        <f t="shared" si="227"/>
        <v/>
      </c>
    </row>
    <row r="940" spans="1:54" x14ac:dyDescent="0.25">
      <c r="A940" s="4"/>
      <c r="B940" s="37"/>
      <c r="C940" s="124"/>
      <c r="D940" s="39"/>
      <c r="E940" s="125"/>
      <c r="F940" s="48"/>
      <c r="G940" s="4"/>
      <c r="H940" s="4"/>
      <c r="I940" s="95" t="str">
        <f>IF($C940="", "", IF(IFERROR(INDEX(Ingredients!$C$11:$C$310, MATCH($C940, Ingredients!$B$11:$B$310, 0)), "")="", "", IFERROR(INDEX(Ingredients!$C$11:$C$310, MATCH($C940, Ingredients!$B$11:$B$310, 0)), "")))</f>
        <v/>
      </c>
      <c r="J940" s="73" t="str">
        <f>IF($B940="", "", IF(IFERROR(INDEX(Meals!$C$11:$C$260, MATCH($B940, Meals!$B$11:$B$260, 0)), "")="", "", IFERROR(INDEX(Meals!$C$11:$C$260, MATCH($B940, Meals!$B$11:$B$260, 0)), "")))</f>
        <v/>
      </c>
      <c r="K940" s="4"/>
      <c r="L940" s="72" t="str">
        <f t="shared" si="217"/>
        <v/>
      </c>
      <c r="M940" s="73" t="str">
        <f t="shared" si="218"/>
        <v/>
      </c>
      <c r="N940" s="4"/>
      <c r="O940" s="78" t="str">
        <f t="shared" si="219"/>
        <v/>
      </c>
      <c r="P940" s="79" t="str">
        <f t="shared" si="220"/>
        <v/>
      </c>
      <c r="Q940" s="4"/>
      <c r="R940" s="90" t="str">
        <f t="shared" si="221"/>
        <v/>
      </c>
      <c r="S940" s="4"/>
      <c r="Y940" s="18" t="str">
        <f t="shared" si="222"/>
        <v/>
      </c>
      <c r="AA940" s="18" t="str">
        <f t="shared" si="213"/>
        <v/>
      </c>
      <c r="AB940" s="18" t="str">
        <f t="shared" si="214"/>
        <v/>
      </c>
      <c r="AC940" s="18" t="str">
        <f t="shared" si="223"/>
        <v/>
      </c>
      <c r="AD940" s="18" t="str">
        <f t="shared" si="223"/>
        <v/>
      </c>
      <c r="AE940" s="18" t="str">
        <f t="shared" si="224"/>
        <v/>
      </c>
      <c r="AG940" s="95" t="str">
        <f>IF($C940="", "", IF(IFERROR(INDEX(Ingredients!C$11:C$310, MATCH($C940, Ingredients!$B$11:$B$310, 0)), "")="", "", IFERROR(INDEX(Ingredients!C$11:C$310, MATCH($C940, Ingredients!$B$11:$B$310, 0)), "")))</f>
        <v/>
      </c>
      <c r="AH940" s="105" t="str">
        <f>IF($C940="", "", IF(IFERROR(INDEX(Ingredients!D$11:D$310, MATCH($C940, Ingredients!$B$11:$B$310, 0)), "")="", "", IFERROR(INDEX(Ingredients!D$11:D$310, MATCH($C940, Ingredients!$B$11:$B$310, 0)), "")))</f>
        <v/>
      </c>
      <c r="AI940" s="106" t="str">
        <f>IF($C940="", "", IF(IFERROR(INDEX(Ingredients!E$11:E$310, MATCH($C940, Ingredients!$B$11:$B$310, 0)), "")="", "", IFERROR(INDEX(Ingredients!E$11:E$310, MATCH($C940, Ingredients!$B$11:$B$310, 0)), "")))</f>
        <v/>
      </c>
      <c r="AJ940" s="108" t="str">
        <f>IF($C940="", "", IF(IFERROR(INDEX(Ingredients!F$11:F$310, MATCH($C940, Ingredients!$B$11:$B$310, 0)), "")="", "", IFERROR(INDEX(Ingredients!F$11:F$310, MATCH($C940, Ingredients!$B$11:$B$310, 0)), "")))</f>
        <v/>
      </c>
      <c r="AK940" s="106" t="str">
        <f>IF($C940="", "", IF(IFERROR(INDEX(Ingredients!G$11:G$310, MATCH($C940, Ingredients!$B$11:$B$310, 0)), "")="", "", IFERROR(INDEX(Ingredients!G$11:G$310, MATCH($C940, Ingredients!$B$11:$B$310, 0)), "")))</f>
        <v/>
      </c>
      <c r="AL940" s="79" t="str">
        <f>IF($C940="", "", IF(IFERROR(INDEX(Ingredients!H$11:H$310, MATCH($C940, Ingredients!$B$11:$B$310, 0)), "")="", "", IFERROR(INDEX(Ingredients!H$11:H$310, MATCH($C940, Ingredients!$B$11:$B$310, 0)), "")))</f>
        <v/>
      </c>
      <c r="AN940" s="83" t="str">
        <f t="shared" si="215"/>
        <v/>
      </c>
      <c r="AP940" s="114" t="str">
        <f t="shared" si="225"/>
        <v/>
      </c>
      <c r="AR940" s="117" t="str">
        <f>IF($C940="", "", IF(IFERROR(INDEX(Ingredients!$AI$11:$AI$310, MATCH($C940, Ingredients!$B$11:$B$310, 0)), "")="", "", IFERROR(INDEX(Ingredients!$AI$11:$AI$310, MATCH($C940, Ingredients!$B$11:$B$310, 0)), "")))</f>
        <v/>
      </c>
      <c r="AT940" s="120" t="str">
        <f t="shared" si="226"/>
        <v/>
      </c>
      <c r="AV940" s="90" t="str">
        <f t="shared" si="216"/>
        <v/>
      </c>
      <c r="AX940" s="90" t="str">
        <f>IF($AV940="", "", COUNTIF($AV$11:$AV$5010, "&lt;"&amp;$AV940)+1+COUNTIF($AV$11:$AV940, $AV940)-1)</f>
        <v/>
      </c>
      <c r="AZ940" s="111" t="str">
        <f>IF($B940="", "", SUMIF('Shopping List'!$AV$11:$AV$25, $B940, 'Shopping List'!$BN$11:$BN$25))</f>
        <v/>
      </c>
      <c r="BB940" s="117" t="str">
        <f t="shared" si="227"/>
        <v/>
      </c>
    </row>
    <row r="941" spans="1:54" x14ac:dyDescent="0.25">
      <c r="A941" s="4"/>
      <c r="B941" s="37"/>
      <c r="C941" s="124"/>
      <c r="D941" s="39"/>
      <c r="E941" s="125"/>
      <c r="F941" s="48"/>
      <c r="G941" s="4"/>
      <c r="H941" s="4"/>
      <c r="I941" s="95" t="str">
        <f>IF($C941="", "", IF(IFERROR(INDEX(Ingredients!$C$11:$C$310, MATCH($C941, Ingredients!$B$11:$B$310, 0)), "")="", "", IFERROR(INDEX(Ingredients!$C$11:$C$310, MATCH($C941, Ingredients!$B$11:$B$310, 0)), "")))</f>
        <v/>
      </c>
      <c r="J941" s="73" t="str">
        <f>IF($B941="", "", IF(IFERROR(INDEX(Meals!$C$11:$C$260, MATCH($B941, Meals!$B$11:$B$260, 0)), "")="", "", IFERROR(INDEX(Meals!$C$11:$C$260, MATCH($B941, Meals!$B$11:$B$260, 0)), "")))</f>
        <v/>
      </c>
      <c r="K941" s="4"/>
      <c r="L941" s="72" t="str">
        <f t="shared" si="217"/>
        <v/>
      </c>
      <c r="M941" s="73" t="str">
        <f t="shared" si="218"/>
        <v/>
      </c>
      <c r="N941" s="4"/>
      <c r="O941" s="78" t="str">
        <f t="shared" si="219"/>
        <v/>
      </c>
      <c r="P941" s="79" t="str">
        <f t="shared" si="220"/>
        <v/>
      </c>
      <c r="Q941" s="4"/>
      <c r="R941" s="90" t="str">
        <f t="shared" si="221"/>
        <v/>
      </c>
      <c r="S941" s="4"/>
      <c r="Y941" s="18" t="str">
        <f t="shared" si="222"/>
        <v/>
      </c>
      <c r="AA941" s="18" t="str">
        <f t="shared" si="213"/>
        <v/>
      </c>
      <c r="AB941" s="18" t="str">
        <f t="shared" si="214"/>
        <v/>
      </c>
      <c r="AC941" s="18" t="str">
        <f t="shared" si="223"/>
        <v/>
      </c>
      <c r="AD941" s="18" t="str">
        <f t="shared" si="223"/>
        <v/>
      </c>
      <c r="AE941" s="18" t="str">
        <f t="shared" si="224"/>
        <v/>
      </c>
      <c r="AG941" s="95" t="str">
        <f>IF($C941="", "", IF(IFERROR(INDEX(Ingredients!C$11:C$310, MATCH($C941, Ingredients!$B$11:$B$310, 0)), "")="", "", IFERROR(INDEX(Ingredients!C$11:C$310, MATCH($C941, Ingredients!$B$11:$B$310, 0)), "")))</f>
        <v/>
      </c>
      <c r="AH941" s="105" t="str">
        <f>IF($C941="", "", IF(IFERROR(INDEX(Ingredients!D$11:D$310, MATCH($C941, Ingredients!$B$11:$B$310, 0)), "")="", "", IFERROR(INDEX(Ingredients!D$11:D$310, MATCH($C941, Ingredients!$B$11:$B$310, 0)), "")))</f>
        <v/>
      </c>
      <c r="AI941" s="106" t="str">
        <f>IF($C941="", "", IF(IFERROR(INDEX(Ingredients!E$11:E$310, MATCH($C941, Ingredients!$B$11:$B$310, 0)), "")="", "", IFERROR(INDEX(Ingredients!E$11:E$310, MATCH($C941, Ingredients!$B$11:$B$310, 0)), "")))</f>
        <v/>
      </c>
      <c r="AJ941" s="108" t="str">
        <f>IF($C941="", "", IF(IFERROR(INDEX(Ingredients!F$11:F$310, MATCH($C941, Ingredients!$B$11:$B$310, 0)), "")="", "", IFERROR(INDEX(Ingredients!F$11:F$310, MATCH($C941, Ingredients!$B$11:$B$310, 0)), "")))</f>
        <v/>
      </c>
      <c r="AK941" s="106" t="str">
        <f>IF($C941="", "", IF(IFERROR(INDEX(Ingredients!G$11:G$310, MATCH($C941, Ingredients!$B$11:$B$310, 0)), "")="", "", IFERROR(INDEX(Ingredients!G$11:G$310, MATCH($C941, Ingredients!$B$11:$B$310, 0)), "")))</f>
        <v/>
      </c>
      <c r="AL941" s="79" t="str">
        <f>IF($C941="", "", IF(IFERROR(INDEX(Ingredients!H$11:H$310, MATCH($C941, Ingredients!$B$11:$B$310, 0)), "")="", "", IFERROR(INDEX(Ingredients!H$11:H$310, MATCH($C941, Ingredients!$B$11:$B$310, 0)), "")))</f>
        <v/>
      </c>
      <c r="AN941" s="83" t="str">
        <f t="shared" si="215"/>
        <v/>
      </c>
      <c r="AP941" s="114" t="str">
        <f t="shared" si="225"/>
        <v/>
      </c>
      <c r="AR941" s="117" t="str">
        <f>IF($C941="", "", IF(IFERROR(INDEX(Ingredients!$AI$11:$AI$310, MATCH($C941, Ingredients!$B$11:$B$310, 0)), "")="", "", IFERROR(INDEX(Ingredients!$AI$11:$AI$310, MATCH($C941, Ingredients!$B$11:$B$310, 0)), "")))</f>
        <v/>
      </c>
      <c r="AT941" s="120" t="str">
        <f t="shared" si="226"/>
        <v/>
      </c>
      <c r="AV941" s="90" t="str">
        <f t="shared" si="216"/>
        <v/>
      </c>
      <c r="AX941" s="90" t="str">
        <f>IF($AV941="", "", COUNTIF($AV$11:$AV$5010, "&lt;"&amp;$AV941)+1+COUNTIF($AV$11:$AV941, $AV941)-1)</f>
        <v/>
      </c>
      <c r="AZ941" s="111" t="str">
        <f>IF($B941="", "", SUMIF('Shopping List'!$AV$11:$AV$25, $B941, 'Shopping List'!$BN$11:$BN$25))</f>
        <v/>
      </c>
      <c r="BB941" s="117" t="str">
        <f t="shared" si="227"/>
        <v/>
      </c>
    </row>
    <row r="942" spans="1:54" x14ac:dyDescent="0.25">
      <c r="A942" s="4"/>
      <c r="B942" s="37"/>
      <c r="C942" s="124"/>
      <c r="D942" s="39"/>
      <c r="E942" s="125"/>
      <c r="F942" s="48"/>
      <c r="G942" s="4"/>
      <c r="H942" s="4"/>
      <c r="I942" s="95" t="str">
        <f>IF($C942="", "", IF(IFERROR(INDEX(Ingredients!$C$11:$C$310, MATCH($C942, Ingredients!$B$11:$B$310, 0)), "")="", "", IFERROR(INDEX(Ingredients!$C$11:$C$310, MATCH($C942, Ingredients!$B$11:$B$310, 0)), "")))</f>
        <v/>
      </c>
      <c r="J942" s="73" t="str">
        <f>IF($B942="", "", IF(IFERROR(INDEX(Meals!$C$11:$C$260, MATCH($B942, Meals!$B$11:$B$260, 0)), "")="", "", IFERROR(INDEX(Meals!$C$11:$C$260, MATCH($B942, Meals!$B$11:$B$260, 0)), "")))</f>
        <v/>
      </c>
      <c r="K942" s="4"/>
      <c r="L942" s="72" t="str">
        <f t="shared" si="217"/>
        <v/>
      </c>
      <c r="M942" s="73" t="str">
        <f t="shared" si="218"/>
        <v/>
      </c>
      <c r="N942" s="4"/>
      <c r="O942" s="78" t="str">
        <f t="shared" si="219"/>
        <v/>
      </c>
      <c r="P942" s="79" t="str">
        <f t="shared" si="220"/>
        <v/>
      </c>
      <c r="Q942" s="4"/>
      <c r="R942" s="90" t="str">
        <f t="shared" si="221"/>
        <v/>
      </c>
      <c r="S942" s="4"/>
      <c r="Y942" s="18" t="str">
        <f t="shared" si="222"/>
        <v/>
      </c>
      <c r="AA942" s="18" t="str">
        <f t="shared" si="213"/>
        <v/>
      </c>
      <c r="AB942" s="18" t="str">
        <f t="shared" si="214"/>
        <v/>
      </c>
      <c r="AC942" s="18" t="str">
        <f t="shared" si="223"/>
        <v/>
      </c>
      <c r="AD942" s="18" t="str">
        <f t="shared" si="223"/>
        <v/>
      </c>
      <c r="AE942" s="18" t="str">
        <f t="shared" si="224"/>
        <v/>
      </c>
      <c r="AG942" s="95" t="str">
        <f>IF($C942="", "", IF(IFERROR(INDEX(Ingredients!C$11:C$310, MATCH($C942, Ingredients!$B$11:$B$310, 0)), "")="", "", IFERROR(INDEX(Ingredients!C$11:C$310, MATCH($C942, Ingredients!$B$11:$B$310, 0)), "")))</f>
        <v/>
      </c>
      <c r="AH942" s="105" t="str">
        <f>IF($C942="", "", IF(IFERROR(INDEX(Ingredients!D$11:D$310, MATCH($C942, Ingredients!$B$11:$B$310, 0)), "")="", "", IFERROR(INDEX(Ingredients!D$11:D$310, MATCH($C942, Ingredients!$B$11:$B$310, 0)), "")))</f>
        <v/>
      </c>
      <c r="AI942" s="106" t="str">
        <f>IF($C942="", "", IF(IFERROR(INDEX(Ingredients!E$11:E$310, MATCH($C942, Ingredients!$B$11:$B$310, 0)), "")="", "", IFERROR(INDEX(Ingredients!E$11:E$310, MATCH($C942, Ingredients!$B$11:$B$310, 0)), "")))</f>
        <v/>
      </c>
      <c r="AJ942" s="108" t="str">
        <f>IF($C942="", "", IF(IFERROR(INDEX(Ingredients!F$11:F$310, MATCH($C942, Ingredients!$B$11:$B$310, 0)), "")="", "", IFERROR(INDEX(Ingredients!F$11:F$310, MATCH($C942, Ingredients!$B$11:$B$310, 0)), "")))</f>
        <v/>
      </c>
      <c r="AK942" s="106" t="str">
        <f>IF($C942="", "", IF(IFERROR(INDEX(Ingredients!G$11:G$310, MATCH($C942, Ingredients!$B$11:$B$310, 0)), "")="", "", IFERROR(INDEX(Ingredients!G$11:G$310, MATCH($C942, Ingredients!$B$11:$B$310, 0)), "")))</f>
        <v/>
      </c>
      <c r="AL942" s="79" t="str">
        <f>IF($C942="", "", IF(IFERROR(INDEX(Ingredients!H$11:H$310, MATCH($C942, Ingredients!$B$11:$B$310, 0)), "")="", "", IFERROR(INDEX(Ingredients!H$11:H$310, MATCH($C942, Ingredients!$B$11:$B$310, 0)), "")))</f>
        <v/>
      </c>
      <c r="AN942" s="83" t="str">
        <f t="shared" si="215"/>
        <v/>
      </c>
      <c r="AP942" s="114" t="str">
        <f t="shared" si="225"/>
        <v/>
      </c>
      <c r="AR942" s="117" t="str">
        <f>IF($C942="", "", IF(IFERROR(INDEX(Ingredients!$AI$11:$AI$310, MATCH($C942, Ingredients!$B$11:$B$310, 0)), "")="", "", IFERROR(INDEX(Ingredients!$AI$11:$AI$310, MATCH($C942, Ingredients!$B$11:$B$310, 0)), "")))</f>
        <v/>
      </c>
      <c r="AT942" s="120" t="str">
        <f t="shared" si="226"/>
        <v/>
      </c>
      <c r="AV942" s="90" t="str">
        <f t="shared" si="216"/>
        <v/>
      </c>
      <c r="AX942" s="90" t="str">
        <f>IF($AV942="", "", COUNTIF($AV$11:$AV$5010, "&lt;"&amp;$AV942)+1+COUNTIF($AV$11:$AV942, $AV942)-1)</f>
        <v/>
      </c>
      <c r="AZ942" s="111" t="str">
        <f>IF($B942="", "", SUMIF('Shopping List'!$AV$11:$AV$25, $B942, 'Shopping List'!$BN$11:$BN$25))</f>
        <v/>
      </c>
      <c r="BB942" s="117" t="str">
        <f t="shared" si="227"/>
        <v/>
      </c>
    </row>
    <row r="943" spans="1:54" x14ac:dyDescent="0.25">
      <c r="A943" s="4"/>
      <c r="B943" s="37"/>
      <c r="C943" s="124"/>
      <c r="D943" s="39"/>
      <c r="E943" s="125"/>
      <c r="F943" s="48"/>
      <c r="G943" s="4"/>
      <c r="H943" s="4"/>
      <c r="I943" s="95" t="str">
        <f>IF($C943="", "", IF(IFERROR(INDEX(Ingredients!$C$11:$C$310, MATCH($C943, Ingredients!$B$11:$B$310, 0)), "")="", "", IFERROR(INDEX(Ingredients!$C$11:$C$310, MATCH($C943, Ingredients!$B$11:$B$310, 0)), "")))</f>
        <v/>
      </c>
      <c r="J943" s="73" t="str">
        <f>IF($B943="", "", IF(IFERROR(INDEX(Meals!$C$11:$C$260, MATCH($B943, Meals!$B$11:$B$260, 0)), "")="", "", IFERROR(INDEX(Meals!$C$11:$C$260, MATCH($B943, Meals!$B$11:$B$260, 0)), "")))</f>
        <v/>
      </c>
      <c r="K943" s="4"/>
      <c r="L943" s="72" t="str">
        <f t="shared" si="217"/>
        <v/>
      </c>
      <c r="M943" s="73" t="str">
        <f t="shared" si="218"/>
        <v/>
      </c>
      <c r="N943" s="4"/>
      <c r="O943" s="78" t="str">
        <f t="shared" si="219"/>
        <v/>
      </c>
      <c r="P943" s="79" t="str">
        <f t="shared" si="220"/>
        <v/>
      </c>
      <c r="Q943" s="4"/>
      <c r="R943" s="90" t="str">
        <f t="shared" si="221"/>
        <v/>
      </c>
      <c r="S943" s="4"/>
      <c r="Y943" s="18" t="str">
        <f t="shared" si="222"/>
        <v/>
      </c>
      <c r="AA943" s="18" t="str">
        <f t="shared" si="213"/>
        <v/>
      </c>
      <c r="AB943" s="18" t="str">
        <f t="shared" si="214"/>
        <v/>
      </c>
      <c r="AC943" s="18" t="str">
        <f t="shared" si="223"/>
        <v/>
      </c>
      <c r="AD943" s="18" t="str">
        <f t="shared" si="223"/>
        <v/>
      </c>
      <c r="AE943" s="18" t="str">
        <f t="shared" si="224"/>
        <v/>
      </c>
      <c r="AG943" s="95" t="str">
        <f>IF($C943="", "", IF(IFERROR(INDEX(Ingredients!C$11:C$310, MATCH($C943, Ingredients!$B$11:$B$310, 0)), "")="", "", IFERROR(INDEX(Ingredients!C$11:C$310, MATCH($C943, Ingredients!$B$11:$B$310, 0)), "")))</f>
        <v/>
      </c>
      <c r="AH943" s="105" t="str">
        <f>IF($C943="", "", IF(IFERROR(INDEX(Ingredients!D$11:D$310, MATCH($C943, Ingredients!$B$11:$B$310, 0)), "")="", "", IFERROR(INDEX(Ingredients!D$11:D$310, MATCH($C943, Ingredients!$B$11:$B$310, 0)), "")))</f>
        <v/>
      </c>
      <c r="AI943" s="106" t="str">
        <f>IF($C943="", "", IF(IFERROR(INDEX(Ingredients!E$11:E$310, MATCH($C943, Ingredients!$B$11:$B$310, 0)), "")="", "", IFERROR(INDEX(Ingredients!E$11:E$310, MATCH($C943, Ingredients!$B$11:$B$310, 0)), "")))</f>
        <v/>
      </c>
      <c r="AJ943" s="108" t="str">
        <f>IF($C943="", "", IF(IFERROR(INDEX(Ingredients!F$11:F$310, MATCH($C943, Ingredients!$B$11:$B$310, 0)), "")="", "", IFERROR(INDEX(Ingredients!F$11:F$310, MATCH($C943, Ingredients!$B$11:$B$310, 0)), "")))</f>
        <v/>
      </c>
      <c r="AK943" s="106" t="str">
        <f>IF($C943="", "", IF(IFERROR(INDEX(Ingredients!G$11:G$310, MATCH($C943, Ingredients!$B$11:$B$310, 0)), "")="", "", IFERROR(INDEX(Ingredients!G$11:G$310, MATCH($C943, Ingredients!$B$11:$B$310, 0)), "")))</f>
        <v/>
      </c>
      <c r="AL943" s="79" t="str">
        <f>IF($C943="", "", IF(IFERROR(INDEX(Ingredients!H$11:H$310, MATCH($C943, Ingredients!$B$11:$B$310, 0)), "")="", "", IFERROR(INDEX(Ingredients!H$11:H$310, MATCH($C943, Ingredients!$B$11:$B$310, 0)), "")))</f>
        <v/>
      </c>
      <c r="AN943" s="83" t="str">
        <f t="shared" si="215"/>
        <v/>
      </c>
      <c r="AP943" s="114" t="str">
        <f t="shared" si="225"/>
        <v/>
      </c>
      <c r="AR943" s="117" t="str">
        <f>IF($C943="", "", IF(IFERROR(INDEX(Ingredients!$AI$11:$AI$310, MATCH($C943, Ingredients!$B$11:$B$310, 0)), "")="", "", IFERROR(INDEX(Ingredients!$AI$11:$AI$310, MATCH($C943, Ingredients!$B$11:$B$310, 0)), "")))</f>
        <v/>
      </c>
      <c r="AT943" s="120" t="str">
        <f t="shared" si="226"/>
        <v/>
      </c>
      <c r="AV943" s="90" t="str">
        <f t="shared" si="216"/>
        <v/>
      </c>
      <c r="AX943" s="90" t="str">
        <f>IF($AV943="", "", COUNTIF($AV$11:$AV$5010, "&lt;"&amp;$AV943)+1+COUNTIF($AV$11:$AV943, $AV943)-1)</f>
        <v/>
      </c>
      <c r="AZ943" s="111" t="str">
        <f>IF($B943="", "", SUMIF('Shopping List'!$AV$11:$AV$25, $B943, 'Shopping List'!$BN$11:$BN$25))</f>
        <v/>
      </c>
      <c r="BB943" s="117" t="str">
        <f t="shared" si="227"/>
        <v/>
      </c>
    </row>
    <row r="944" spans="1:54" x14ac:dyDescent="0.25">
      <c r="A944" s="4"/>
      <c r="B944" s="37"/>
      <c r="C944" s="124"/>
      <c r="D944" s="39"/>
      <c r="E944" s="125"/>
      <c r="F944" s="48"/>
      <c r="G944" s="4"/>
      <c r="H944" s="4"/>
      <c r="I944" s="95" t="str">
        <f>IF($C944="", "", IF(IFERROR(INDEX(Ingredients!$C$11:$C$310, MATCH($C944, Ingredients!$B$11:$B$310, 0)), "")="", "", IFERROR(INDEX(Ingredients!$C$11:$C$310, MATCH($C944, Ingredients!$B$11:$B$310, 0)), "")))</f>
        <v/>
      </c>
      <c r="J944" s="73" t="str">
        <f>IF($B944="", "", IF(IFERROR(INDEX(Meals!$C$11:$C$260, MATCH($B944, Meals!$B$11:$B$260, 0)), "")="", "", IFERROR(INDEX(Meals!$C$11:$C$260, MATCH($B944, Meals!$B$11:$B$260, 0)), "")))</f>
        <v/>
      </c>
      <c r="K944" s="4"/>
      <c r="L944" s="72" t="str">
        <f t="shared" si="217"/>
        <v/>
      </c>
      <c r="M944" s="73" t="str">
        <f t="shared" si="218"/>
        <v/>
      </c>
      <c r="N944" s="4"/>
      <c r="O944" s="78" t="str">
        <f t="shared" si="219"/>
        <v/>
      </c>
      <c r="P944" s="79" t="str">
        <f t="shared" si="220"/>
        <v/>
      </c>
      <c r="Q944" s="4"/>
      <c r="R944" s="90" t="str">
        <f t="shared" si="221"/>
        <v/>
      </c>
      <c r="S944" s="4"/>
      <c r="Y944" s="18" t="str">
        <f t="shared" si="222"/>
        <v/>
      </c>
      <c r="AA944" s="18" t="str">
        <f t="shared" si="213"/>
        <v/>
      </c>
      <c r="AB944" s="18" t="str">
        <f t="shared" si="214"/>
        <v/>
      </c>
      <c r="AC944" s="18" t="str">
        <f t="shared" si="223"/>
        <v/>
      </c>
      <c r="AD944" s="18" t="str">
        <f t="shared" si="223"/>
        <v/>
      </c>
      <c r="AE944" s="18" t="str">
        <f t="shared" si="224"/>
        <v/>
      </c>
      <c r="AG944" s="95" t="str">
        <f>IF($C944="", "", IF(IFERROR(INDEX(Ingredients!C$11:C$310, MATCH($C944, Ingredients!$B$11:$B$310, 0)), "")="", "", IFERROR(INDEX(Ingredients!C$11:C$310, MATCH($C944, Ingredients!$B$11:$B$310, 0)), "")))</f>
        <v/>
      </c>
      <c r="AH944" s="105" t="str">
        <f>IF($C944="", "", IF(IFERROR(INDEX(Ingredients!D$11:D$310, MATCH($C944, Ingredients!$B$11:$B$310, 0)), "")="", "", IFERROR(INDEX(Ingredients!D$11:D$310, MATCH($C944, Ingredients!$B$11:$B$310, 0)), "")))</f>
        <v/>
      </c>
      <c r="AI944" s="106" t="str">
        <f>IF($C944="", "", IF(IFERROR(INDEX(Ingredients!E$11:E$310, MATCH($C944, Ingredients!$B$11:$B$310, 0)), "")="", "", IFERROR(INDEX(Ingredients!E$11:E$310, MATCH($C944, Ingredients!$B$11:$B$310, 0)), "")))</f>
        <v/>
      </c>
      <c r="AJ944" s="108" t="str">
        <f>IF($C944="", "", IF(IFERROR(INDEX(Ingredients!F$11:F$310, MATCH($C944, Ingredients!$B$11:$B$310, 0)), "")="", "", IFERROR(INDEX(Ingredients!F$11:F$310, MATCH($C944, Ingredients!$B$11:$B$310, 0)), "")))</f>
        <v/>
      </c>
      <c r="AK944" s="106" t="str">
        <f>IF($C944="", "", IF(IFERROR(INDEX(Ingredients!G$11:G$310, MATCH($C944, Ingredients!$B$11:$B$310, 0)), "")="", "", IFERROR(INDEX(Ingredients!G$11:G$310, MATCH($C944, Ingredients!$B$11:$B$310, 0)), "")))</f>
        <v/>
      </c>
      <c r="AL944" s="79" t="str">
        <f>IF($C944="", "", IF(IFERROR(INDEX(Ingredients!H$11:H$310, MATCH($C944, Ingredients!$B$11:$B$310, 0)), "")="", "", IFERROR(INDEX(Ingredients!H$11:H$310, MATCH($C944, Ingredients!$B$11:$B$310, 0)), "")))</f>
        <v/>
      </c>
      <c r="AN944" s="83" t="str">
        <f t="shared" si="215"/>
        <v/>
      </c>
      <c r="AP944" s="114" t="str">
        <f t="shared" si="225"/>
        <v/>
      </c>
      <c r="AR944" s="117" t="str">
        <f>IF($C944="", "", IF(IFERROR(INDEX(Ingredients!$AI$11:$AI$310, MATCH($C944, Ingredients!$B$11:$B$310, 0)), "")="", "", IFERROR(INDEX(Ingredients!$AI$11:$AI$310, MATCH($C944, Ingredients!$B$11:$B$310, 0)), "")))</f>
        <v/>
      </c>
      <c r="AT944" s="120" t="str">
        <f t="shared" si="226"/>
        <v/>
      </c>
      <c r="AV944" s="90" t="str">
        <f t="shared" si="216"/>
        <v/>
      </c>
      <c r="AX944" s="90" t="str">
        <f>IF($AV944="", "", COUNTIF($AV$11:$AV$5010, "&lt;"&amp;$AV944)+1+COUNTIF($AV$11:$AV944, $AV944)-1)</f>
        <v/>
      </c>
      <c r="AZ944" s="111" t="str">
        <f>IF($B944="", "", SUMIF('Shopping List'!$AV$11:$AV$25, $B944, 'Shopping List'!$BN$11:$BN$25))</f>
        <v/>
      </c>
      <c r="BB944" s="117" t="str">
        <f t="shared" si="227"/>
        <v/>
      </c>
    </row>
    <row r="945" spans="1:54" x14ac:dyDescent="0.25">
      <c r="A945" s="4"/>
      <c r="B945" s="37"/>
      <c r="C945" s="124"/>
      <c r="D945" s="39"/>
      <c r="E945" s="125"/>
      <c r="F945" s="48"/>
      <c r="G945" s="4"/>
      <c r="H945" s="4"/>
      <c r="I945" s="95" t="str">
        <f>IF($C945="", "", IF(IFERROR(INDEX(Ingredients!$C$11:$C$310, MATCH($C945, Ingredients!$B$11:$B$310, 0)), "")="", "", IFERROR(INDEX(Ingredients!$C$11:$C$310, MATCH($C945, Ingredients!$B$11:$B$310, 0)), "")))</f>
        <v/>
      </c>
      <c r="J945" s="73" t="str">
        <f>IF($B945="", "", IF(IFERROR(INDEX(Meals!$C$11:$C$260, MATCH($B945, Meals!$B$11:$B$260, 0)), "")="", "", IFERROR(INDEX(Meals!$C$11:$C$260, MATCH($B945, Meals!$B$11:$B$260, 0)), "")))</f>
        <v/>
      </c>
      <c r="K945" s="4"/>
      <c r="L945" s="72" t="str">
        <f t="shared" si="217"/>
        <v/>
      </c>
      <c r="M945" s="73" t="str">
        <f t="shared" si="218"/>
        <v/>
      </c>
      <c r="N945" s="4"/>
      <c r="O945" s="78" t="str">
        <f t="shared" si="219"/>
        <v/>
      </c>
      <c r="P945" s="79" t="str">
        <f t="shared" si="220"/>
        <v/>
      </c>
      <c r="Q945" s="4"/>
      <c r="R945" s="90" t="str">
        <f t="shared" si="221"/>
        <v/>
      </c>
      <c r="S945" s="4"/>
      <c r="Y945" s="18" t="str">
        <f t="shared" si="222"/>
        <v/>
      </c>
      <c r="AA945" s="18" t="str">
        <f t="shared" si="213"/>
        <v/>
      </c>
      <c r="AB945" s="18" t="str">
        <f t="shared" si="214"/>
        <v/>
      </c>
      <c r="AC945" s="18" t="str">
        <f t="shared" si="223"/>
        <v/>
      </c>
      <c r="AD945" s="18" t="str">
        <f t="shared" si="223"/>
        <v/>
      </c>
      <c r="AE945" s="18" t="str">
        <f t="shared" si="224"/>
        <v/>
      </c>
      <c r="AG945" s="95" t="str">
        <f>IF($C945="", "", IF(IFERROR(INDEX(Ingredients!C$11:C$310, MATCH($C945, Ingredients!$B$11:$B$310, 0)), "")="", "", IFERROR(INDEX(Ingredients!C$11:C$310, MATCH($C945, Ingredients!$B$11:$B$310, 0)), "")))</f>
        <v/>
      </c>
      <c r="AH945" s="105" t="str">
        <f>IF($C945="", "", IF(IFERROR(INDEX(Ingredients!D$11:D$310, MATCH($C945, Ingredients!$B$11:$B$310, 0)), "")="", "", IFERROR(INDEX(Ingredients!D$11:D$310, MATCH($C945, Ingredients!$B$11:$B$310, 0)), "")))</f>
        <v/>
      </c>
      <c r="AI945" s="106" t="str">
        <f>IF($C945="", "", IF(IFERROR(INDEX(Ingredients!E$11:E$310, MATCH($C945, Ingredients!$B$11:$B$310, 0)), "")="", "", IFERROR(INDEX(Ingredients!E$11:E$310, MATCH($C945, Ingredients!$B$11:$B$310, 0)), "")))</f>
        <v/>
      </c>
      <c r="AJ945" s="108" t="str">
        <f>IF($C945="", "", IF(IFERROR(INDEX(Ingredients!F$11:F$310, MATCH($C945, Ingredients!$B$11:$B$310, 0)), "")="", "", IFERROR(INDEX(Ingredients!F$11:F$310, MATCH($C945, Ingredients!$B$11:$B$310, 0)), "")))</f>
        <v/>
      </c>
      <c r="AK945" s="106" t="str">
        <f>IF($C945="", "", IF(IFERROR(INDEX(Ingredients!G$11:G$310, MATCH($C945, Ingredients!$B$11:$B$310, 0)), "")="", "", IFERROR(INDEX(Ingredients!G$11:G$310, MATCH($C945, Ingredients!$B$11:$B$310, 0)), "")))</f>
        <v/>
      </c>
      <c r="AL945" s="79" t="str">
        <f>IF($C945="", "", IF(IFERROR(INDEX(Ingredients!H$11:H$310, MATCH($C945, Ingredients!$B$11:$B$310, 0)), "")="", "", IFERROR(INDEX(Ingredients!H$11:H$310, MATCH($C945, Ingredients!$B$11:$B$310, 0)), "")))</f>
        <v/>
      </c>
      <c r="AN945" s="83" t="str">
        <f t="shared" si="215"/>
        <v/>
      </c>
      <c r="AP945" s="114" t="str">
        <f t="shared" si="225"/>
        <v/>
      </c>
      <c r="AR945" s="117" t="str">
        <f>IF($C945="", "", IF(IFERROR(INDEX(Ingredients!$AI$11:$AI$310, MATCH($C945, Ingredients!$B$11:$B$310, 0)), "")="", "", IFERROR(INDEX(Ingredients!$AI$11:$AI$310, MATCH($C945, Ingredients!$B$11:$B$310, 0)), "")))</f>
        <v/>
      </c>
      <c r="AT945" s="120" t="str">
        <f t="shared" si="226"/>
        <v/>
      </c>
      <c r="AV945" s="90" t="str">
        <f t="shared" si="216"/>
        <v/>
      </c>
      <c r="AX945" s="90" t="str">
        <f>IF($AV945="", "", COUNTIF($AV$11:$AV$5010, "&lt;"&amp;$AV945)+1+COUNTIF($AV$11:$AV945, $AV945)-1)</f>
        <v/>
      </c>
      <c r="AZ945" s="111" t="str">
        <f>IF($B945="", "", SUMIF('Shopping List'!$AV$11:$AV$25, $B945, 'Shopping List'!$BN$11:$BN$25))</f>
        <v/>
      </c>
      <c r="BB945" s="117" t="str">
        <f t="shared" si="227"/>
        <v/>
      </c>
    </row>
    <row r="946" spans="1:54" x14ac:dyDescent="0.25">
      <c r="A946" s="4"/>
      <c r="B946" s="37"/>
      <c r="C946" s="124"/>
      <c r="D946" s="39"/>
      <c r="E946" s="125"/>
      <c r="F946" s="48"/>
      <c r="G946" s="4"/>
      <c r="H946" s="4"/>
      <c r="I946" s="95" t="str">
        <f>IF($C946="", "", IF(IFERROR(INDEX(Ingredients!$C$11:$C$310, MATCH($C946, Ingredients!$B$11:$B$310, 0)), "")="", "", IFERROR(INDEX(Ingredients!$C$11:$C$310, MATCH($C946, Ingredients!$B$11:$B$310, 0)), "")))</f>
        <v/>
      </c>
      <c r="J946" s="73" t="str">
        <f>IF($B946="", "", IF(IFERROR(INDEX(Meals!$C$11:$C$260, MATCH($B946, Meals!$B$11:$B$260, 0)), "")="", "", IFERROR(INDEX(Meals!$C$11:$C$260, MATCH($B946, Meals!$B$11:$B$260, 0)), "")))</f>
        <v/>
      </c>
      <c r="K946" s="4"/>
      <c r="L946" s="72" t="str">
        <f t="shared" si="217"/>
        <v/>
      </c>
      <c r="M946" s="73" t="str">
        <f t="shared" si="218"/>
        <v/>
      </c>
      <c r="N946" s="4"/>
      <c r="O946" s="78" t="str">
        <f t="shared" si="219"/>
        <v/>
      </c>
      <c r="P946" s="79" t="str">
        <f t="shared" si="220"/>
        <v/>
      </c>
      <c r="Q946" s="4"/>
      <c r="R946" s="90" t="str">
        <f t="shared" si="221"/>
        <v/>
      </c>
      <c r="S946" s="4"/>
      <c r="Y946" s="18" t="str">
        <f t="shared" si="222"/>
        <v/>
      </c>
      <c r="AA946" s="18" t="str">
        <f t="shared" si="213"/>
        <v/>
      </c>
      <c r="AB946" s="18" t="str">
        <f t="shared" si="214"/>
        <v/>
      </c>
      <c r="AC946" s="18" t="str">
        <f t="shared" si="223"/>
        <v/>
      </c>
      <c r="AD946" s="18" t="str">
        <f t="shared" si="223"/>
        <v/>
      </c>
      <c r="AE946" s="18" t="str">
        <f t="shared" si="224"/>
        <v/>
      </c>
      <c r="AG946" s="95" t="str">
        <f>IF($C946="", "", IF(IFERROR(INDEX(Ingredients!C$11:C$310, MATCH($C946, Ingredients!$B$11:$B$310, 0)), "")="", "", IFERROR(INDEX(Ingredients!C$11:C$310, MATCH($C946, Ingredients!$B$11:$B$310, 0)), "")))</f>
        <v/>
      </c>
      <c r="AH946" s="105" t="str">
        <f>IF($C946="", "", IF(IFERROR(INDEX(Ingredients!D$11:D$310, MATCH($C946, Ingredients!$B$11:$B$310, 0)), "")="", "", IFERROR(INDEX(Ingredients!D$11:D$310, MATCH($C946, Ingredients!$B$11:$B$310, 0)), "")))</f>
        <v/>
      </c>
      <c r="AI946" s="106" t="str">
        <f>IF($C946="", "", IF(IFERROR(INDEX(Ingredients!E$11:E$310, MATCH($C946, Ingredients!$B$11:$B$310, 0)), "")="", "", IFERROR(INDEX(Ingredients!E$11:E$310, MATCH($C946, Ingredients!$B$11:$B$310, 0)), "")))</f>
        <v/>
      </c>
      <c r="AJ946" s="108" t="str">
        <f>IF($C946="", "", IF(IFERROR(INDEX(Ingredients!F$11:F$310, MATCH($C946, Ingredients!$B$11:$B$310, 0)), "")="", "", IFERROR(INDEX(Ingredients!F$11:F$310, MATCH($C946, Ingredients!$B$11:$B$310, 0)), "")))</f>
        <v/>
      </c>
      <c r="AK946" s="106" t="str">
        <f>IF($C946="", "", IF(IFERROR(INDEX(Ingredients!G$11:G$310, MATCH($C946, Ingredients!$B$11:$B$310, 0)), "")="", "", IFERROR(INDEX(Ingredients!G$11:G$310, MATCH($C946, Ingredients!$B$11:$B$310, 0)), "")))</f>
        <v/>
      </c>
      <c r="AL946" s="79" t="str">
        <f>IF($C946="", "", IF(IFERROR(INDEX(Ingredients!H$11:H$310, MATCH($C946, Ingredients!$B$11:$B$310, 0)), "")="", "", IFERROR(INDEX(Ingredients!H$11:H$310, MATCH($C946, Ingredients!$B$11:$B$310, 0)), "")))</f>
        <v/>
      </c>
      <c r="AN946" s="83" t="str">
        <f t="shared" si="215"/>
        <v/>
      </c>
      <c r="AP946" s="114" t="str">
        <f t="shared" si="225"/>
        <v/>
      </c>
      <c r="AR946" s="117" t="str">
        <f>IF($C946="", "", IF(IFERROR(INDEX(Ingredients!$AI$11:$AI$310, MATCH($C946, Ingredients!$B$11:$B$310, 0)), "")="", "", IFERROR(INDEX(Ingredients!$AI$11:$AI$310, MATCH($C946, Ingredients!$B$11:$B$310, 0)), "")))</f>
        <v/>
      </c>
      <c r="AT946" s="120" t="str">
        <f t="shared" si="226"/>
        <v/>
      </c>
      <c r="AV946" s="90" t="str">
        <f t="shared" si="216"/>
        <v/>
      </c>
      <c r="AX946" s="90" t="str">
        <f>IF($AV946="", "", COUNTIF($AV$11:$AV$5010, "&lt;"&amp;$AV946)+1+COUNTIF($AV$11:$AV946, $AV946)-1)</f>
        <v/>
      </c>
      <c r="AZ946" s="111" t="str">
        <f>IF($B946="", "", SUMIF('Shopping List'!$AV$11:$AV$25, $B946, 'Shopping List'!$BN$11:$BN$25))</f>
        <v/>
      </c>
      <c r="BB946" s="117" t="str">
        <f t="shared" si="227"/>
        <v/>
      </c>
    </row>
    <row r="947" spans="1:54" x14ac:dyDescent="0.25">
      <c r="A947" s="4"/>
      <c r="B947" s="37"/>
      <c r="C947" s="124"/>
      <c r="D947" s="39"/>
      <c r="E947" s="125"/>
      <c r="F947" s="48"/>
      <c r="G947" s="4"/>
      <c r="H947" s="4"/>
      <c r="I947" s="95" t="str">
        <f>IF($C947="", "", IF(IFERROR(INDEX(Ingredients!$C$11:$C$310, MATCH($C947, Ingredients!$B$11:$B$310, 0)), "")="", "", IFERROR(INDEX(Ingredients!$C$11:$C$310, MATCH($C947, Ingredients!$B$11:$B$310, 0)), "")))</f>
        <v/>
      </c>
      <c r="J947" s="73" t="str">
        <f>IF($B947="", "", IF(IFERROR(INDEX(Meals!$C$11:$C$260, MATCH($B947, Meals!$B$11:$B$260, 0)), "")="", "", IFERROR(INDEX(Meals!$C$11:$C$260, MATCH($B947, Meals!$B$11:$B$260, 0)), "")))</f>
        <v/>
      </c>
      <c r="K947" s="4"/>
      <c r="L947" s="72" t="str">
        <f t="shared" si="217"/>
        <v/>
      </c>
      <c r="M947" s="73" t="str">
        <f t="shared" si="218"/>
        <v/>
      </c>
      <c r="N947" s="4"/>
      <c r="O947" s="78" t="str">
        <f t="shared" si="219"/>
        <v/>
      </c>
      <c r="P947" s="79" t="str">
        <f t="shared" si="220"/>
        <v/>
      </c>
      <c r="Q947" s="4"/>
      <c r="R947" s="90" t="str">
        <f t="shared" si="221"/>
        <v/>
      </c>
      <c r="S947" s="4"/>
      <c r="Y947" s="18" t="str">
        <f t="shared" si="222"/>
        <v/>
      </c>
      <c r="AA947" s="18" t="str">
        <f t="shared" si="213"/>
        <v/>
      </c>
      <c r="AB947" s="18" t="str">
        <f t="shared" si="214"/>
        <v/>
      </c>
      <c r="AC947" s="18" t="str">
        <f t="shared" si="223"/>
        <v/>
      </c>
      <c r="AD947" s="18" t="str">
        <f t="shared" si="223"/>
        <v/>
      </c>
      <c r="AE947" s="18" t="str">
        <f t="shared" si="224"/>
        <v/>
      </c>
      <c r="AG947" s="95" t="str">
        <f>IF($C947="", "", IF(IFERROR(INDEX(Ingredients!C$11:C$310, MATCH($C947, Ingredients!$B$11:$B$310, 0)), "")="", "", IFERROR(INDEX(Ingredients!C$11:C$310, MATCH($C947, Ingredients!$B$11:$B$310, 0)), "")))</f>
        <v/>
      </c>
      <c r="AH947" s="105" t="str">
        <f>IF($C947="", "", IF(IFERROR(INDEX(Ingredients!D$11:D$310, MATCH($C947, Ingredients!$B$11:$B$310, 0)), "")="", "", IFERROR(INDEX(Ingredients!D$11:D$310, MATCH($C947, Ingredients!$B$11:$B$310, 0)), "")))</f>
        <v/>
      </c>
      <c r="AI947" s="106" t="str">
        <f>IF($C947="", "", IF(IFERROR(INDEX(Ingredients!E$11:E$310, MATCH($C947, Ingredients!$B$11:$B$310, 0)), "")="", "", IFERROR(INDEX(Ingredients!E$11:E$310, MATCH($C947, Ingredients!$B$11:$B$310, 0)), "")))</f>
        <v/>
      </c>
      <c r="AJ947" s="108" t="str">
        <f>IF($C947="", "", IF(IFERROR(INDEX(Ingredients!F$11:F$310, MATCH($C947, Ingredients!$B$11:$B$310, 0)), "")="", "", IFERROR(INDEX(Ingredients!F$11:F$310, MATCH($C947, Ingredients!$B$11:$B$310, 0)), "")))</f>
        <v/>
      </c>
      <c r="AK947" s="106" t="str">
        <f>IF($C947="", "", IF(IFERROR(INDEX(Ingredients!G$11:G$310, MATCH($C947, Ingredients!$B$11:$B$310, 0)), "")="", "", IFERROR(INDEX(Ingredients!G$11:G$310, MATCH($C947, Ingredients!$B$11:$B$310, 0)), "")))</f>
        <v/>
      </c>
      <c r="AL947" s="79" t="str">
        <f>IF($C947="", "", IF(IFERROR(INDEX(Ingredients!H$11:H$310, MATCH($C947, Ingredients!$B$11:$B$310, 0)), "")="", "", IFERROR(INDEX(Ingredients!H$11:H$310, MATCH($C947, Ingredients!$B$11:$B$310, 0)), "")))</f>
        <v/>
      </c>
      <c r="AN947" s="83" t="str">
        <f t="shared" si="215"/>
        <v/>
      </c>
      <c r="AP947" s="114" t="str">
        <f t="shared" si="225"/>
        <v/>
      </c>
      <c r="AR947" s="117" t="str">
        <f>IF($C947="", "", IF(IFERROR(INDEX(Ingredients!$AI$11:$AI$310, MATCH($C947, Ingredients!$B$11:$B$310, 0)), "")="", "", IFERROR(INDEX(Ingredients!$AI$11:$AI$310, MATCH($C947, Ingredients!$B$11:$B$310, 0)), "")))</f>
        <v/>
      </c>
      <c r="AT947" s="120" t="str">
        <f t="shared" si="226"/>
        <v/>
      </c>
      <c r="AV947" s="90" t="str">
        <f t="shared" si="216"/>
        <v/>
      </c>
      <c r="AX947" s="90" t="str">
        <f>IF($AV947="", "", COUNTIF($AV$11:$AV$5010, "&lt;"&amp;$AV947)+1+COUNTIF($AV$11:$AV947, $AV947)-1)</f>
        <v/>
      </c>
      <c r="AZ947" s="111" t="str">
        <f>IF($B947="", "", SUMIF('Shopping List'!$AV$11:$AV$25, $B947, 'Shopping List'!$BN$11:$BN$25))</f>
        <v/>
      </c>
      <c r="BB947" s="117" t="str">
        <f t="shared" si="227"/>
        <v/>
      </c>
    </row>
    <row r="948" spans="1:54" x14ac:dyDescent="0.25">
      <c r="A948" s="4"/>
      <c r="B948" s="37"/>
      <c r="C948" s="124"/>
      <c r="D948" s="39"/>
      <c r="E948" s="125"/>
      <c r="F948" s="48"/>
      <c r="G948" s="4"/>
      <c r="H948" s="4"/>
      <c r="I948" s="95" t="str">
        <f>IF($C948="", "", IF(IFERROR(INDEX(Ingredients!$C$11:$C$310, MATCH($C948, Ingredients!$B$11:$B$310, 0)), "")="", "", IFERROR(INDEX(Ingredients!$C$11:$C$310, MATCH($C948, Ingredients!$B$11:$B$310, 0)), "")))</f>
        <v/>
      </c>
      <c r="J948" s="73" t="str">
        <f>IF($B948="", "", IF(IFERROR(INDEX(Meals!$C$11:$C$260, MATCH($B948, Meals!$B$11:$B$260, 0)), "")="", "", IFERROR(INDEX(Meals!$C$11:$C$260, MATCH($B948, Meals!$B$11:$B$260, 0)), "")))</f>
        <v/>
      </c>
      <c r="K948" s="4"/>
      <c r="L948" s="72" t="str">
        <f t="shared" si="217"/>
        <v/>
      </c>
      <c r="M948" s="73" t="str">
        <f t="shared" si="218"/>
        <v/>
      </c>
      <c r="N948" s="4"/>
      <c r="O948" s="78" t="str">
        <f t="shared" si="219"/>
        <v/>
      </c>
      <c r="P948" s="79" t="str">
        <f t="shared" si="220"/>
        <v/>
      </c>
      <c r="Q948" s="4"/>
      <c r="R948" s="90" t="str">
        <f t="shared" si="221"/>
        <v/>
      </c>
      <c r="S948" s="4"/>
      <c r="Y948" s="18" t="str">
        <f t="shared" si="222"/>
        <v/>
      </c>
      <c r="AA948" s="18" t="str">
        <f t="shared" si="213"/>
        <v/>
      </c>
      <c r="AB948" s="18" t="str">
        <f t="shared" si="214"/>
        <v/>
      </c>
      <c r="AC948" s="18" t="str">
        <f t="shared" si="223"/>
        <v/>
      </c>
      <c r="AD948" s="18" t="str">
        <f t="shared" si="223"/>
        <v/>
      </c>
      <c r="AE948" s="18" t="str">
        <f t="shared" si="224"/>
        <v/>
      </c>
      <c r="AG948" s="95" t="str">
        <f>IF($C948="", "", IF(IFERROR(INDEX(Ingredients!C$11:C$310, MATCH($C948, Ingredients!$B$11:$B$310, 0)), "")="", "", IFERROR(INDEX(Ingredients!C$11:C$310, MATCH($C948, Ingredients!$B$11:$B$310, 0)), "")))</f>
        <v/>
      </c>
      <c r="AH948" s="105" t="str">
        <f>IF($C948="", "", IF(IFERROR(INDEX(Ingredients!D$11:D$310, MATCH($C948, Ingredients!$B$11:$B$310, 0)), "")="", "", IFERROR(INDEX(Ingredients!D$11:D$310, MATCH($C948, Ingredients!$B$11:$B$310, 0)), "")))</f>
        <v/>
      </c>
      <c r="AI948" s="106" t="str">
        <f>IF($C948="", "", IF(IFERROR(INDEX(Ingredients!E$11:E$310, MATCH($C948, Ingredients!$B$11:$B$310, 0)), "")="", "", IFERROR(INDEX(Ingredients!E$11:E$310, MATCH($C948, Ingredients!$B$11:$B$310, 0)), "")))</f>
        <v/>
      </c>
      <c r="AJ948" s="108" t="str">
        <f>IF($C948="", "", IF(IFERROR(INDEX(Ingredients!F$11:F$310, MATCH($C948, Ingredients!$B$11:$B$310, 0)), "")="", "", IFERROR(INDEX(Ingredients!F$11:F$310, MATCH($C948, Ingredients!$B$11:$B$310, 0)), "")))</f>
        <v/>
      </c>
      <c r="AK948" s="106" t="str">
        <f>IF($C948="", "", IF(IFERROR(INDEX(Ingredients!G$11:G$310, MATCH($C948, Ingredients!$B$11:$B$310, 0)), "")="", "", IFERROR(INDEX(Ingredients!G$11:G$310, MATCH($C948, Ingredients!$B$11:$B$310, 0)), "")))</f>
        <v/>
      </c>
      <c r="AL948" s="79" t="str">
        <f>IF($C948="", "", IF(IFERROR(INDEX(Ingredients!H$11:H$310, MATCH($C948, Ingredients!$B$11:$B$310, 0)), "")="", "", IFERROR(INDEX(Ingredients!H$11:H$310, MATCH($C948, Ingredients!$B$11:$B$310, 0)), "")))</f>
        <v/>
      </c>
      <c r="AN948" s="83" t="str">
        <f t="shared" si="215"/>
        <v/>
      </c>
      <c r="AP948" s="114" t="str">
        <f t="shared" si="225"/>
        <v/>
      </c>
      <c r="AR948" s="117" t="str">
        <f>IF($C948="", "", IF(IFERROR(INDEX(Ingredients!$AI$11:$AI$310, MATCH($C948, Ingredients!$B$11:$B$310, 0)), "")="", "", IFERROR(INDEX(Ingredients!$AI$11:$AI$310, MATCH($C948, Ingredients!$B$11:$B$310, 0)), "")))</f>
        <v/>
      </c>
      <c r="AT948" s="120" t="str">
        <f t="shared" si="226"/>
        <v/>
      </c>
      <c r="AV948" s="90" t="str">
        <f t="shared" si="216"/>
        <v/>
      </c>
      <c r="AX948" s="90" t="str">
        <f>IF($AV948="", "", COUNTIF($AV$11:$AV$5010, "&lt;"&amp;$AV948)+1+COUNTIF($AV$11:$AV948, $AV948)-1)</f>
        <v/>
      </c>
      <c r="AZ948" s="111" t="str">
        <f>IF($B948="", "", SUMIF('Shopping List'!$AV$11:$AV$25, $B948, 'Shopping List'!$BN$11:$BN$25))</f>
        <v/>
      </c>
      <c r="BB948" s="117" t="str">
        <f t="shared" si="227"/>
        <v/>
      </c>
    </row>
    <row r="949" spans="1:54" x14ac:dyDescent="0.25">
      <c r="A949" s="4"/>
      <c r="B949" s="37"/>
      <c r="C949" s="124"/>
      <c r="D949" s="39"/>
      <c r="E949" s="125"/>
      <c r="F949" s="48"/>
      <c r="G949" s="4"/>
      <c r="H949" s="4"/>
      <c r="I949" s="95" t="str">
        <f>IF($C949="", "", IF(IFERROR(INDEX(Ingredients!$C$11:$C$310, MATCH($C949, Ingredients!$B$11:$B$310, 0)), "")="", "", IFERROR(INDEX(Ingredients!$C$11:$C$310, MATCH($C949, Ingredients!$B$11:$B$310, 0)), "")))</f>
        <v/>
      </c>
      <c r="J949" s="73" t="str">
        <f>IF($B949="", "", IF(IFERROR(INDEX(Meals!$C$11:$C$260, MATCH($B949, Meals!$B$11:$B$260, 0)), "")="", "", IFERROR(INDEX(Meals!$C$11:$C$260, MATCH($B949, Meals!$B$11:$B$260, 0)), "")))</f>
        <v/>
      </c>
      <c r="K949" s="4"/>
      <c r="L949" s="72" t="str">
        <f t="shared" si="217"/>
        <v/>
      </c>
      <c r="M949" s="73" t="str">
        <f t="shared" si="218"/>
        <v/>
      </c>
      <c r="N949" s="4"/>
      <c r="O949" s="78" t="str">
        <f t="shared" si="219"/>
        <v/>
      </c>
      <c r="P949" s="79" t="str">
        <f t="shared" si="220"/>
        <v/>
      </c>
      <c r="Q949" s="4"/>
      <c r="R949" s="90" t="str">
        <f t="shared" si="221"/>
        <v/>
      </c>
      <c r="S949" s="4"/>
      <c r="Y949" s="18" t="str">
        <f t="shared" si="222"/>
        <v/>
      </c>
      <c r="AA949" s="18" t="str">
        <f t="shared" si="213"/>
        <v/>
      </c>
      <c r="AB949" s="18" t="str">
        <f t="shared" si="214"/>
        <v/>
      </c>
      <c r="AC949" s="18" t="str">
        <f t="shared" si="223"/>
        <v/>
      </c>
      <c r="AD949" s="18" t="str">
        <f t="shared" si="223"/>
        <v/>
      </c>
      <c r="AE949" s="18" t="str">
        <f t="shared" si="224"/>
        <v/>
      </c>
      <c r="AG949" s="95" t="str">
        <f>IF($C949="", "", IF(IFERROR(INDEX(Ingredients!C$11:C$310, MATCH($C949, Ingredients!$B$11:$B$310, 0)), "")="", "", IFERROR(INDEX(Ingredients!C$11:C$310, MATCH($C949, Ingredients!$B$11:$B$310, 0)), "")))</f>
        <v/>
      </c>
      <c r="AH949" s="105" t="str">
        <f>IF($C949="", "", IF(IFERROR(INDEX(Ingredients!D$11:D$310, MATCH($C949, Ingredients!$B$11:$B$310, 0)), "")="", "", IFERROR(INDEX(Ingredients!D$11:D$310, MATCH($C949, Ingredients!$B$11:$B$310, 0)), "")))</f>
        <v/>
      </c>
      <c r="AI949" s="106" t="str">
        <f>IF($C949="", "", IF(IFERROR(INDEX(Ingredients!E$11:E$310, MATCH($C949, Ingredients!$B$11:$B$310, 0)), "")="", "", IFERROR(INDEX(Ingredients!E$11:E$310, MATCH($C949, Ingredients!$B$11:$B$310, 0)), "")))</f>
        <v/>
      </c>
      <c r="AJ949" s="108" t="str">
        <f>IF($C949="", "", IF(IFERROR(INDEX(Ingredients!F$11:F$310, MATCH($C949, Ingredients!$B$11:$B$310, 0)), "")="", "", IFERROR(INDEX(Ingredients!F$11:F$310, MATCH($C949, Ingredients!$B$11:$B$310, 0)), "")))</f>
        <v/>
      </c>
      <c r="AK949" s="106" t="str">
        <f>IF($C949="", "", IF(IFERROR(INDEX(Ingredients!G$11:G$310, MATCH($C949, Ingredients!$B$11:$B$310, 0)), "")="", "", IFERROR(INDEX(Ingredients!G$11:G$310, MATCH($C949, Ingredients!$B$11:$B$310, 0)), "")))</f>
        <v/>
      </c>
      <c r="AL949" s="79" t="str">
        <f>IF($C949="", "", IF(IFERROR(INDEX(Ingredients!H$11:H$310, MATCH($C949, Ingredients!$B$11:$B$310, 0)), "")="", "", IFERROR(INDEX(Ingredients!H$11:H$310, MATCH($C949, Ingredients!$B$11:$B$310, 0)), "")))</f>
        <v/>
      </c>
      <c r="AN949" s="83" t="str">
        <f t="shared" si="215"/>
        <v/>
      </c>
      <c r="AP949" s="114" t="str">
        <f t="shared" si="225"/>
        <v/>
      </c>
      <c r="AR949" s="117" t="str">
        <f>IF($C949="", "", IF(IFERROR(INDEX(Ingredients!$AI$11:$AI$310, MATCH($C949, Ingredients!$B$11:$B$310, 0)), "")="", "", IFERROR(INDEX(Ingredients!$AI$11:$AI$310, MATCH($C949, Ingredients!$B$11:$B$310, 0)), "")))</f>
        <v/>
      </c>
      <c r="AT949" s="120" t="str">
        <f t="shared" si="226"/>
        <v/>
      </c>
      <c r="AV949" s="90" t="str">
        <f t="shared" si="216"/>
        <v/>
      </c>
      <c r="AX949" s="90" t="str">
        <f>IF($AV949="", "", COUNTIF($AV$11:$AV$5010, "&lt;"&amp;$AV949)+1+COUNTIF($AV$11:$AV949, $AV949)-1)</f>
        <v/>
      </c>
      <c r="AZ949" s="111" t="str">
        <f>IF($B949="", "", SUMIF('Shopping List'!$AV$11:$AV$25, $B949, 'Shopping List'!$BN$11:$BN$25))</f>
        <v/>
      </c>
      <c r="BB949" s="117" t="str">
        <f t="shared" si="227"/>
        <v/>
      </c>
    </row>
    <row r="950" spans="1:54" x14ac:dyDescent="0.25">
      <c r="A950" s="4"/>
      <c r="B950" s="37"/>
      <c r="C950" s="124"/>
      <c r="D950" s="39"/>
      <c r="E950" s="125"/>
      <c r="F950" s="48"/>
      <c r="G950" s="4"/>
      <c r="H950" s="4"/>
      <c r="I950" s="95" t="str">
        <f>IF($C950="", "", IF(IFERROR(INDEX(Ingredients!$C$11:$C$310, MATCH($C950, Ingredients!$B$11:$B$310, 0)), "")="", "", IFERROR(INDEX(Ingredients!$C$11:$C$310, MATCH($C950, Ingredients!$B$11:$B$310, 0)), "")))</f>
        <v/>
      </c>
      <c r="J950" s="73" t="str">
        <f>IF($B950="", "", IF(IFERROR(INDEX(Meals!$C$11:$C$260, MATCH($B950, Meals!$B$11:$B$260, 0)), "")="", "", IFERROR(INDEX(Meals!$C$11:$C$260, MATCH($B950, Meals!$B$11:$B$260, 0)), "")))</f>
        <v/>
      </c>
      <c r="K950" s="4"/>
      <c r="L950" s="72" t="str">
        <f t="shared" si="217"/>
        <v/>
      </c>
      <c r="M950" s="73" t="str">
        <f t="shared" si="218"/>
        <v/>
      </c>
      <c r="N950" s="4"/>
      <c r="O950" s="78" t="str">
        <f t="shared" si="219"/>
        <v/>
      </c>
      <c r="P950" s="79" t="str">
        <f t="shared" si="220"/>
        <v/>
      </c>
      <c r="Q950" s="4"/>
      <c r="R950" s="90" t="str">
        <f t="shared" si="221"/>
        <v/>
      </c>
      <c r="S950" s="4"/>
      <c r="Y950" s="18" t="str">
        <f t="shared" si="222"/>
        <v/>
      </c>
      <c r="AA950" s="18" t="str">
        <f t="shared" si="213"/>
        <v/>
      </c>
      <c r="AB950" s="18" t="str">
        <f t="shared" si="214"/>
        <v/>
      </c>
      <c r="AC950" s="18" t="str">
        <f t="shared" si="223"/>
        <v/>
      </c>
      <c r="AD950" s="18" t="str">
        <f t="shared" si="223"/>
        <v/>
      </c>
      <c r="AE950" s="18" t="str">
        <f t="shared" si="224"/>
        <v/>
      </c>
      <c r="AG950" s="95" t="str">
        <f>IF($C950="", "", IF(IFERROR(INDEX(Ingredients!C$11:C$310, MATCH($C950, Ingredients!$B$11:$B$310, 0)), "")="", "", IFERROR(INDEX(Ingredients!C$11:C$310, MATCH($C950, Ingredients!$B$11:$B$310, 0)), "")))</f>
        <v/>
      </c>
      <c r="AH950" s="105" t="str">
        <f>IF($C950="", "", IF(IFERROR(INDEX(Ingredients!D$11:D$310, MATCH($C950, Ingredients!$B$11:$B$310, 0)), "")="", "", IFERROR(INDEX(Ingredients!D$11:D$310, MATCH($C950, Ingredients!$B$11:$B$310, 0)), "")))</f>
        <v/>
      </c>
      <c r="AI950" s="106" t="str">
        <f>IF($C950="", "", IF(IFERROR(INDEX(Ingredients!E$11:E$310, MATCH($C950, Ingredients!$B$11:$B$310, 0)), "")="", "", IFERROR(INDEX(Ingredients!E$11:E$310, MATCH($C950, Ingredients!$B$11:$B$310, 0)), "")))</f>
        <v/>
      </c>
      <c r="AJ950" s="108" t="str">
        <f>IF($C950="", "", IF(IFERROR(INDEX(Ingredients!F$11:F$310, MATCH($C950, Ingredients!$B$11:$B$310, 0)), "")="", "", IFERROR(INDEX(Ingredients!F$11:F$310, MATCH($C950, Ingredients!$B$11:$B$310, 0)), "")))</f>
        <v/>
      </c>
      <c r="AK950" s="106" t="str">
        <f>IF($C950="", "", IF(IFERROR(INDEX(Ingredients!G$11:G$310, MATCH($C950, Ingredients!$B$11:$B$310, 0)), "")="", "", IFERROR(INDEX(Ingredients!G$11:G$310, MATCH($C950, Ingredients!$B$11:$B$310, 0)), "")))</f>
        <v/>
      </c>
      <c r="AL950" s="79" t="str">
        <f>IF($C950="", "", IF(IFERROR(INDEX(Ingredients!H$11:H$310, MATCH($C950, Ingredients!$B$11:$B$310, 0)), "")="", "", IFERROR(INDEX(Ingredients!H$11:H$310, MATCH($C950, Ingredients!$B$11:$B$310, 0)), "")))</f>
        <v/>
      </c>
      <c r="AN950" s="83" t="str">
        <f t="shared" si="215"/>
        <v/>
      </c>
      <c r="AP950" s="114" t="str">
        <f t="shared" si="225"/>
        <v/>
      </c>
      <c r="AR950" s="117" t="str">
        <f>IF($C950="", "", IF(IFERROR(INDEX(Ingredients!$AI$11:$AI$310, MATCH($C950, Ingredients!$B$11:$B$310, 0)), "")="", "", IFERROR(INDEX(Ingredients!$AI$11:$AI$310, MATCH($C950, Ingredients!$B$11:$B$310, 0)), "")))</f>
        <v/>
      </c>
      <c r="AT950" s="120" t="str">
        <f t="shared" si="226"/>
        <v/>
      </c>
      <c r="AV950" s="90" t="str">
        <f t="shared" si="216"/>
        <v/>
      </c>
      <c r="AX950" s="90" t="str">
        <f>IF($AV950="", "", COUNTIF($AV$11:$AV$5010, "&lt;"&amp;$AV950)+1+COUNTIF($AV$11:$AV950, $AV950)-1)</f>
        <v/>
      </c>
      <c r="AZ950" s="111" t="str">
        <f>IF($B950="", "", SUMIF('Shopping List'!$AV$11:$AV$25, $B950, 'Shopping List'!$BN$11:$BN$25))</f>
        <v/>
      </c>
      <c r="BB950" s="117" t="str">
        <f t="shared" si="227"/>
        <v/>
      </c>
    </row>
    <row r="951" spans="1:54" x14ac:dyDescent="0.25">
      <c r="A951" s="4"/>
      <c r="B951" s="37"/>
      <c r="C951" s="124"/>
      <c r="D951" s="39"/>
      <c r="E951" s="125"/>
      <c r="F951" s="48"/>
      <c r="G951" s="4"/>
      <c r="H951" s="4"/>
      <c r="I951" s="95" t="str">
        <f>IF($C951="", "", IF(IFERROR(INDEX(Ingredients!$C$11:$C$310, MATCH($C951, Ingredients!$B$11:$B$310, 0)), "")="", "", IFERROR(INDEX(Ingredients!$C$11:$C$310, MATCH($C951, Ingredients!$B$11:$B$310, 0)), "")))</f>
        <v/>
      </c>
      <c r="J951" s="73" t="str">
        <f>IF($B951="", "", IF(IFERROR(INDEX(Meals!$C$11:$C$260, MATCH($B951, Meals!$B$11:$B$260, 0)), "")="", "", IFERROR(INDEX(Meals!$C$11:$C$260, MATCH($B951, Meals!$B$11:$B$260, 0)), "")))</f>
        <v/>
      </c>
      <c r="K951" s="4"/>
      <c r="L951" s="72" t="str">
        <f t="shared" si="217"/>
        <v/>
      </c>
      <c r="M951" s="73" t="str">
        <f t="shared" si="218"/>
        <v/>
      </c>
      <c r="N951" s="4"/>
      <c r="O951" s="78" t="str">
        <f t="shared" si="219"/>
        <v/>
      </c>
      <c r="P951" s="79" t="str">
        <f t="shared" si="220"/>
        <v/>
      </c>
      <c r="Q951" s="4"/>
      <c r="R951" s="90" t="str">
        <f t="shared" si="221"/>
        <v/>
      </c>
      <c r="S951" s="4"/>
      <c r="Y951" s="18" t="str">
        <f t="shared" si="222"/>
        <v/>
      </c>
      <c r="AA951" s="18" t="str">
        <f t="shared" si="213"/>
        <v/>
      </c>
      <c r="AB951" s="18" t="str">
        <f t="shared" si="214"/>
        <v/>
      </c>
      <c r="AC951" s="18" t="str">
        <f t="shared" si="223"/>
        <v/>
      </c>
      <c r="AD951" s="18" t="str">
        <f t="shared" si="223"/>
        <v/>
      </c>
      <c r="AE951" s="18" t="str">
        <f t="shared" si="224"/>
        <v/>
      </c>
      <c r="AG951" s="95" t="str">
        <f>IF($C951="", "", IF(IFERROR(INDEX(Ingredients!C$11:C$310, MATCH($C951, Ingredients!$B$11:$B$310, 0)), "")="", "", IFERROR(INDEX(Ingredients!C$11:C$310, MATCH($C951, Ingredients!$B$11:$B$310, 0)), "")))</f>
        <v/>
      </c>
      <c r="AH951" s="105" t="str">
        <f>IF($C951="", "", IF(IFERROR(INDEX(Ingredients!D$11:D$310, MATCH($C951, Ingredients!$B$11:$B$310, 0)), "")="", "", IFERROR(INDEX(Ingredients!D$11:D$310, MATCH($C951, Ingredients!$B$11:$B$310, 0)), "")))</f>
        <v/>
      </c>
      <c r="AI951" s="106" t="str">
        <f>IF($C951="", "", IF(IFERROR(INDEX(Ingredients!E$11:E$310, MATCH($C951, Ingredients!$B$11:$B$310, 0)), "")="", "", IFERROR(INDEX(Ingredients!E$11:E$310, MATCH($C951, Ingredients!$B$11:$B$310, 0)), "")))</f>
        <v/>
      </c>
      <c r="AJ951" s="108" t="str">
        <f>IF($C951="", "", IF(IFERROR(INDEX(Ingredients!F$11:F$310, MATCH($C951, Ingredients!$B$11:$B$310, 0)), "")="", "", IFERROR(INDEX(Ingredients!F$11:F$310, MATCH($C951, Ingredients!$B$11:$B$310, 0)), "")))</f>
        <v/>
      </c>
      <c r="AK951" s="106" t="str">
        <f>IF($C951="", "", IF(IFERROR(INDEX(Ingredients!G$11:G$310, MATCH($C951, Ingredients!$B$11:$B$310, 0)), "")="", "", IFERROR(INDEX(Ingredients!G$11:G$310, MATCH($C951, Ingredients!$B$11:$B$310, 0)), "")))</f>
        <v/>
      </c>
      <c r="AL951" s="79" t="str">
        <f>IF($C951="", "", IF(IFERROR(INDEX(Ingredients!H$11:H$310, MATCH($C951, Ingredients!$B$11:$B$310, 0)), "")="", "", IFERROR(INDEX(Ingredients!H$11:H$310, MATCH($C951, Ingredients!$B$11:$B$310, 0)), "")))</f>
        <v/>
      </c>
      <c r="AN951" s="83" t="str">
        <f t="shared" si="215"/>
        <v/>
      </c>
      <c r="AP951" s="114" t="str">
        <f t="shared" si="225"/>
        <v/>
      </c>
      <c r="AR951" s="117" t="str">
        <f>IF($C951="", "", IF(IFERROR(INDEX(Ingredients!$AI$11:$AI$310, MATCH($C951, Ingredients!$B$11:$B$310, 0)), "")="", "", IFERROR(INDEX(Ingredients!$AI$11:$AI$310, MATCH($C951, Ingredients!$B$11:$B$310, 0)), "")))</f>
        <v/>
      </c>
      <c r="AT951" s="120" t="str">
        <f t="shared" si="226"/>
        <v/>
      </c>
      <c r="AV951" s="90" t="str">
        <f t="shared" si="216"/>
        <v/>
      </c>
      <c r="AX951" s="90" t="str">
        <f>IF($AV951="", "", COUNTIF($AV$11:$AV$5010, "&lt;"&amp;$AV951)+1+COUNTIF($AV$11:$AV951, $AV951)-1)</f>
        <v/>
      </c>
      <c r="AZ951" s="111" t="str">
        <f>IF($B951="", "", SUMIF('Shopping List'!$AV$11:$AV$25, $B951, 'Shopping List'!$BN$11:$BN$25))</f>
        <v/>
      </c>
      <c r="BB951" s="117" t="str">
        <f t="shared" si="227"/>
        <v/>
      </c>
    </row>
    <row r="952" spans="1:54" x14ac:dyDescent="0.25">
      <c r="A952" s="4"/>
      <c r="B952" s="37"/>
      <c r="C952" s="124"/>
      <c r="D952" s="39"/>
      <c r="E952" s="125"/>
      <c r="F952" s="48"/>
      <c r="G952" s="4"/>
      <c r="H952" s="4"/>
      <c r="I952" s="95" t="str">
        <f>IF($C952="", "", IF(IFERROR(INDEX(Ingredients!$C$11:$C$310, MATCH($C952, Ingredients!$B$11:$B$310, 0)), "")="", "", IFERROR(INDEX(Ingredients!$C$11:$C$310, MATCH($C952, Ingredients!$B$11:$B$310, 0)), "")))</f>
        <v/>
      </c>
      <c r="J952" s="73" t="str">
        <f>IF($B952="", "", IF(IFERROR(INDEX(Meals!$C$11:$C$260, MATCH($B952, Meals!$B$11:$B$260, 0)), "")="", "", IFERROR(INDEX(Meals!$C$11:$C$260, MATCH($B952, Meals!$B$11:$B$260, 0)), "")))</f>
        <v/>
      </c>
      <c r="K952" s="4"/>
      <c r="L952" s="72" t="str">
        <f t="shared" si="217"/>
        <v/>
      </c>
      <c r="M952" s="73" t="str">
        <f t="shared" si="218"/>
        <v/>
      </c>
      <c r="N952" s="4"/>
      <c r="O952" s="78" t="str">
        <f t="shared" si="219"/>
        <v/>
      </c>
      <c r="P952" s="79" t="str">
        <f t="shared" si="220"/>
        <v/>
      </c>
      <c r="Q952" s="4"/>
      <c r="R952" s="90" t="str">
        <f t="shared" si="221"/>
        <v/>
      </c>
      <c r="S952" s="4"/>
      <c r="Y952" s="18" t="str">
        <f t="shared" si="222"/>
        <v/>
      </c>
      <c r="AA952" s="18" t="str">
        <f t="shared" si="213"/>
        <v/>
      </c>
      <c r="AB952" s="18" t="str">
        <f t="shared" si="214"/>
        <v/>
      </c>
      <c r="AC952" s="18" t="str">
        <f t="shared" si="223"/>
        <v/>
      </c>
      <c r="AD952" s="18" t="str">
        <f t="shared" si="223"/>
        <v/>
      </c>
      <c r="AE952" s="18" t="str">
        <f t="shared" si="224"/>
        <v/>
      </c>
      <c r="AG952" s="95" t="str">
        <f>IF($C952="", "", IF(IFERROR(INDEX(Ingredients!C$11:C$310, MATCH($C952, Ingredients!$B$11:$B$310, 0)), "")="", "", IFERROR(INDEX(Ingredients!C$11:C$310, MATCH($C952, Ingredients!$B$11:$B$310, 0)), "")))</f>
        <v/>
      </c>
      <c r="AH952" s="105" t="str">
        <f>IF($C952="", "", IF(IFERROR(INDEX(Ingredients!D$11:D$310, MATCH($C952, Ingredients!$B$11:$B$310, 0)), "")="", "", IFERROR(INDEX(Ingredients!D$11:D$310, MATCH($C952, Ingredients!$B$11:$B$310, 0)), "")))</f>
        <v/>
      </c>
      <c r="AI952" s="106" t="str">
        <f>IF($C952="", "", IF(IFERROR(INDEX(Ingredients!E$11:E$310, MATCH($C952, Ingredients!$B$11:$B$310, 0)), "")="", "", IFERROR(INDEX(Ingredients!E$11:E$310, MATCH($C952, Ingredients!$B$11:$B$310, 0)), "")))</f>
        <v/>
      </c>
      <c r="AJ952" s="108" t="str">
        <f>IF($C952="", "", IF(IFERROR(INDEX(Ingredients!F$11:F$310, MATCH($C952, Ingredients!$B$11:$B$310, 0)), "")="", "", IFERROR(INDEX(Ingredients!F$11:F$310, MATCH($C952, Ingredients!$B$11:$B$310, 0)), "")))</f>
        <v/>
      </c>
      <c r="AK952" s="106" t="str">
        <f>IF($C952="", "", IF(IFERROR(INDEX(Ingredients!G$11:G$310, MATCH($C952, Ingredients!$B$11:$B$310, 0)), "")="", "", IFERROR(INDEX(Ingredients!G$11:G$310, MATCH($C952, Ingredients!$B$11:$B$310, 0)), "")))</f>
        <v/>
      </c>
      <c r="AL952" s="79" t="str">
        <f>IF($C952="", "", IF(IFERROR(INDEX(Ingredients!H$11:H$310, MATCH($C952, Ingredients!$B$11:$B$310, 0)), "")="", "", IFERROR(INDEX(Ingredients!H$11:H$310, MATCH($C952, Ingredients!$B$11:$B$310, 0)), "")))</f>
        <v/>
      </c>
      <c r="AN952" s="83" t="str">
        <f t="shared" si="215"/>
        <v/>
      </c>
      <c r="AP952" s="114" t="str">
        <f t="shared" si="225"/>
        <v/>
      </c>
      <c r="AR952" s="117" t="str">
        <f>IF($C952="", "", IF(IFERROR(INDEX(Ingredients!$AI$11:$AI$310, MATCH($C952, Ingredients!$B$11:$B$310, 0)), "")="", "", IFERROR(INDEX(Ingredients!$AI$11:$AI$310, MATCH($C952, Ingredients!$B$11:$B$310, 0)), "")))</f>
        <v/>
      </c>
      <c r="AT952" s="120" t="str">
        <f t="shared" si="226"/>
        <v/>
      </c>
      <c r="AV952" s="90" t="str">
        <f t="shared" si="216"/>
        <v/>
      </c>
      <c r="AX952" s="90" t="str">
        <f>IF($AV952="", "", COUNTIF($AV$11:$AV$5010, "&lt;"&amp;$AV952)+1+COUNTIF($AV$11:$AV952, $AV952)-1)</f>
        <v/>
      </c>
      <c r="AZ952" s="111" t="str">
        <f>IF($B952="", "", SUMIF('Shopping List'!$AV$11:$AV$25, $B952, 'Shopping List'!$BN$11:$BN$25))</f>
        <v/>
      </c>
      <c r="BB952" s="117" t="str">
        <f t="shared" si="227"/>
        <v/>
      </c>
    </row>
    <row r="953" spans="1:54" x14ac:dyDescent="0.25">
      <c r="A953" s="4"/>
      <c r="B953" s="37"/>
      <c r="C953" s="124"/>
      <c r="D953" s="39"/>
      <c r="E953" s="125"/>
      <c r="F953" s="48"/>
      <c r="G953" s="4"/>
      <c r="H953" s="4"/>
      <c r="I953" s="95" t="str">
        <f>IF($C953="", "", IF(IFERROR(INDEX(Ingredients!$C$11:$C$310, MATCH($C953, Ingredients!$B$11:$B$310, 0)), "")="", "", IFERROR(INDEX(Ingredients!$C$11:$C$310, MATCH($C953, Ingredients!$B$11:$B$310, 0)), "")))</f>
        <v/>
      </c>
      <c r="J953" s="73" t="str">
        <f>IF($B953="", "", IF(IFERROR(INDEX(Meals!$C$11:$C$260, MATCH($B953, Meals!$B$11:$B$260, 0)), "")="", "", IFERROR(INDEX(Meals!$C$11:$C$260, MATCH($B953, Meals!$B$11:$B$260, 0)), "")))</f>
        <v/>
      </c>
      <c r="K953" s="4"/>
      <c r="L953" s="72" t="str">
        <f t="shared" si="217"/>
        <v/>
      </c>
      <c r="M953" s="73" t="str">
        <f t="shared" si="218"/>
        <v/>
      </c>
      <c r="N953" s="4"/>
      <c r="O953" s="78" t="str">
        <f t="shared" si="219"/>
        <v/>
      </c>
      <c r="P953" s="79" t="str">
        <f t="shared" si="220"/>
        <v/>
      </c>
      <c r="Q953" s="4"/>
      <c r="R953" s="90" t="str">
        <f t="shared" si="221"/>
        <v/>
      </c>
      <c r="S953" s="4"/>
      <c r="Y953" s="18" t="str">
        <f t="shared" si="222"/>
        <v/>
      </c>
      <c r="AA953" s="18" t="str">
        <f t="shared" si="213"/>
        <v/>
      </c>
      <c r="AB953" s="18" t="str">
        <f t="shared" si="214"/>
        <v/>
      </c>
      <c r="AC953" s="18" t="str">
        <f t="shared" si="223"/>
        <v/>
      </c>
      <c r="AD953" s="18" t="str">
        <f t="shared" si="223"/>
        <v/>
      </c>
      <c r="AE953" s="18" t="str">
        <f t="shared" si="224"/>
        <v/>
      </c>
      <c r="AG953" s="95" t="str">
        <f>IF($C953="", "", IF(IFERROR(INDEX(Ingredients!C$11:C$310, MATCH($C953, Ingredients!$B$11:$B$310, 0)), "")="", "", IFERROR(INDEX(Ingredients!C$11:C$310, MATCH($C953, Ingredients!$B$11:$B$310, 0)), "")))</f>
        <v/>
      </c>
      <c r="AH953" s="105" t="str">
        <f>IF($C953="", "", IF(IFERROR(INDEX(Ingredients!D$11:D$310, MATCH($C953, Ingredients!$B$11:$B$310, 0)), "")="", "", IFERROR(INDEX(Ingredients!D$11:D$310, MATCH($C953, Ingredients!$B$11:$B$310, 0)), "")))</f>
        <v/>
      </c>
      <c r="AI953" s="106" t="str">
        <f>IF($C953="", "", IF(IFERROR(INDEX(Ingredients!E$11:E$310, MATCH($C953, Ingredients!$B$11:$B$310, 0)), "")="", "", IFERROR(INDEX(Ingredients!E$11:E$310, MATCH($C953, Ingredients!$B$11:$B$310, 0)), "")))</f>
        <v/>
      </c>
      <c r="AJ953" s="108" t="str">
        <f>IF($C953="", "", IF(IFERROR(INDEX(Ingredients!F$11:F$310, MATCH($C953, Ingredients!$B$11:$B$310, 0)), "")="", "", IFERROR(INDEX(Ingredients!F$11:F$310, MATCH($C953, Ingredients!$B$11:$B$310, 0)), "")))</f>
        <v/>
      </c>
      <c r="AK953" s="106" t="str">
        <f>IF($C953="", "", IF(IFERROR(INDEX(Ingredients!G$11:G$310, MATCH($C953, Ingredients!$B$11:$B$310, 0)), "")="", "", IFERROR(INDEX(Ingredients!G$11:G$310, MATCH($C953, Ingredients!$B$11:$B$310, 0)), "")))</f>
        <v/>
      </c>
      <c r="AL953" s="79" t="str">
        <f>IF($C953="", "", IF(IFERROR(INDEX(Ingredients!H$11:H$310, MATCH($C953, Ingredients!$B$11:$B$310, 0)), "")="", "", IFERROR(INDEX(Ingredients!H$11:H$310, MATCH($C953, Ingredients!$B$11:$B$310, 0)), "")))</f>
        <v/>
      </c>
      <c r="AN953" s="83" t="str">
        <f t="shared" si="215"/>
        <v/>
      </c>
      <c r="AP953" s="114" t="str">
        <f t="shared" si="225"/>
        <v/>
      </c>
      <c r="AR953" s="117" t="str">
        <f>IF($C953="", "", IF(IFERROR(INDEX(Ingredients!$AI$11:$AI$310, MATCH($C953, Ingredients!$B$11:$B$310, 0)), "")="", "", IFERROR(INDEX(Ingredients!$AI$11:$AI$310, MATCH($C953, Ingredients!$B$11:$B$310, 0)), "")))</f>
        <v/>
      </c>
      <c r="AT953" s="120" t="str">
        <f t="shared" si="226"/>
        <v/>
      </c>
      <c r="AV953" s="90" t="str">
        <f t="shared" si="216"/>
        <v/>
      </c>
      <c r="AX953" s="90" t="str">
        <f>IF($AV953="", "", COUNTIF($AV$11:$AV$5010, "&lt;"&amp;$AV953)+1+COUNTIF($AV$11:$AV953, $AV953)-1)</f>
        <v/>
      </c>
      <c r="AZ953" s="111" t="str">
        <f>IF($B953="", "", SUMIF('Shopping List'!$AV$11:$AV$25, $B953, 'Shopping List'!$BN$11:$BN$25))</f>
        <v/>
      </c>
      <c r="BB953" s="117" t="str">
        <f t="shared" si="227"/>
        <v/>
      </c>
    </row>
    <row r="954" spans="1:54" x14ac:dyDescent="0.25">
      <c r="A954" s="4"/>
      <c r="B954" s="37"/>
      <c r="C954" s="124"/>
      <c r="D954" s="39"/>
      <c r="E954" s="125"/>
      <c r="F954" s="48"/>
      <c r="G954" s="4"/>
      <c r="H954" s="4"/>
      <c r="I954" s="95" t="str">
        <f>IF($C954="", "", IF(IFERROR(INDEX(Ingredients!$C$11:$C$310, MATCH($C954, Ingredients!$B$11:$B$310, 0)), "")="", "", IFERROR(INDEX(Ingredients!$C$11:$C$310, MATCH($C954, Ingredients!$B$11:$B$310, 0)), "")))</f>
        <v/>
      </c>
      <c r="J954" s="73" t="str">
        <f>IF($B954="", "", IF(IFERROR(INDEX(Meals!$C$11:$C$260, MATCH($B954, Meals!$B$11:$B$260, 0)), "")="", "", IFERROR(INDEX(Meals!$C$11:$C$260, MATCH($B954, Meals!$B$11:$B$260, 0)), "")))</f>
        <v/>
      </c>
      <c r="K954" s="4"/>
      <c r="L954" s="72" t="str">
        <f t="shared" si="217"/>
        <v/>
      </c>
      <c r="M954" s="73" t="str">
        <f t="shared" si="218"/>
        <v/>
      </c>
      <c r="N954" s="4"/>
      <c r="O954" s="78" t="str">
        <f t="shared" si="219"/>
        <v/>
      </c>
      <c r="P954" s="79" t="str">
        <f t="shared" si="220"/>
        <v/>
      </c>
      <c r="Q954" s="4"/>
      <c r="R954" s="90" t="str">
        <f t="shared" si="221"/>
        <v/>
      </c>
      <c r="S954" s="4"/>
      <c r="Y954" s="18" t="str">
        <f t="shared" si="222"/>
        <v/>
      </c>
      <c r="AA954" s="18" t="str">
        <f t="shared" si="213"/>
        <v/>
      </c>
      <c r="AB954" s="18" t="str">
        <f t="shared" si="214"/>
        <v/>
      </c>
      <c r="AC954" s="18" t="str">
        <f t="shared" si="223"/>
        <v/>
      </c>
      <c r="AD954" s="18" t="str">
        <f t="shared" si="223"/>
        <v/>
      </c>
      <c r="AE954" s="18" t="str">
        <f t="shared" si="224"/>
        <v/>
      </c>
      <c r="AG954" s="95" t="str">
        <f>IF($C954="", "", IF(IFERROR(INDEX(Ingredients!C$11:C$310, MATCH($C954, Ingredients!$B$11:$B$310, 0)), "")="", "", IFERROR(INDEX(Ingredients!C$11:C$310, MATCH($C954, Ingredients!$B$11:$B$310, 0)), "")))</f>
        <v/>
      </c>
      <c r="AH954" s="105" t="str">
        <f>IF($C954="", "", IF(IFERROR(INDEX(Ingredients!D$11:D$310, MATCH($C954, Ingredients!$B$11:$B$310, 0)), "")="", "", IFERROR(INDEX(Ingredients!D$11:D$310, MATCH($C954, Ingredients!$B$11:$B$310, 0)), "")))</f>
        <v/>
      </c>
      <c r="AI954" s="106" t="str">
        <f>IF($C954="", "", IF(IFERROR(INDEX(Ingredients!E$11:E$310, MATCH($C954, Ingredients!$B$11:$B$310, 0)), "")="", "", IFERROR(INDEX(Ingredients!E$11:E$310, MATCH($C954, Ingredients!$B$11:$B$310, 0)), "")))</f>
        <v/>
      </c>
      <c r="AJ954" s="108" t="str">
        <f>IF($C954="", "", IF(IFERROR(INDEX(Ingredients!F$11:F$310, MATCH($C954, Ingredients!$B$11:$B$310, 0)), "")="", "", IFERROR(INDEX(Ingredients!F$11:F$310, MATCH($C954, Ingredients!$B$11:$B$310, 0)), "")))</f>
        <v/>
      </c>
      <c r="AK954" s="106" t="str">
        <f>IF($C954="", "", IF(IFERROR(INDEX(Ingredients!G$11:G$310, MATCH($C954, Ingredients!$B$11:$B$310, 0)), "")="", "", IFERROR(INDEX(Ingredients!G$11:G$310, MATCH($C954, Ingredients!$B$11:$B$310, 0)), "")))</f>
        <v/>
      </c>
      <c r="AL954" s="79" t="str">
        <f>IF($C954="", "", IF(IFERROR(INDEX(Ingredients!H$11:H$310, MATCH($C954, Ingredients!$B$11:$B$310, 0)), "")="", "", IFERROR(INDEX(Ingredients!H$11:H$310, MATCH($C954, Ingredients!$B$11:$B$310, 0)), "")))</f>
        <v/>
      </c>
      <c r="AN954" s="83" t="str">
        <f t="shared" si="215"/>
        <v/>
      </c>
      <c r="AP954" s="114" t="str">
        <f t="shared" si="225"/>
        <v/>
      </c>
      <c r="AR954" s="117" t="str">
        <f>IF($C954="", "", IF(IFERROR(INDEX(Ingredients!$AI$11:$AI$310, MATCH($C954, Ingredients!$B$11:$B$310, 0)), "")="", "", IFERROR(INDEX(Ingredients!$AI$11:$AI$310, MATCH($C954, Ingredients!$B$11:$B$310, 0)), "")))</f>
        <v/>
      </c>
      <c r="AT954" s="120" t="str">
        <f t="shared" si="226"/>
        <v/>
      </c>
      <c r="AV954" s="90" t="str">
        <f t="shared" si="216"/>
        <v/>
      </c>
      <c r="AX954" s="90" t="str">
        <f>IF($AV954="", "", COUNTIF($AV$11:$AV$5010, "&lt;"&amp;$AV954)+1+COUNTIF($AV$11:$AV954, $AV954)-1)</f>
        <v/>
      </c>
      <c r="AZ954" s="111" t="str">
        <f>IF($B954="", "", SUMIF('Shopping List'!$AV$11:$AV$25, $B954, 'Shopping List'!$BN$11:$BN$25))</f>
        <v/>
      </c>
      <c r="BB954" s="117" t="str">
        <f t="shared" si="227"/>
        <v/>
      </c>
    </row>
    <row r="955" spans="1:54" x14ac:dyDescent="0.25">
      <c r="A955" s="4"/>
      <c r="B955" s="37"/>
      <c r="C955" s="124"/>
      <c r="D955" s="39"/>
      <c r="E955" s="125"/>
      <c r="F955" s="48"/>
      <c r="G955" s="4"/>
      <c r="H955" s="4"/>
      <c r="I955" s="95" t="str">
        <f>IF($C955="", "", IF(IFERROR(INDEX(Ingredients!$C$11:$C$310, MATCH($C955, Ingredients!$B$11:$B$310, 0)), "")="", "", IFERROR(INDEX(Ingredients!$C$11:$C$310, MATCH($C955, Ingredients!$B$11:$B$310, 0)), "")))</f>
        <v/>
      </c>
      <c r="J955" s="73" t="str">
        <f>IF($B955="", "", IF(IFERROR(INDEX(Meals!$C$11:$C$260, MATCH($B955, Meals!$B$11:$B$260, 0)), "")="", "", IFERROR(INDEX(Meals!$C$11:$C$260, MATCH($B955, Meals!$B$11:$B$260, 0)), "")))</f>
        <v/>
      </c>
      <c r="K955" s="4"/>
      <c r="L955" s="72" t="str">
        <f t="shared" si="217"/>
        <v/>
      </c>
      <c r="M955" s="73" t="str">
        <f t="shared" si="218"/>
        <v/>
      </c>
      <c r="N955" s="4"/>
      <c r="O955" s="78" t="str">
        <f t="shared" si="219"/>
        <v/>
      </c>
      <c r="P955" s="79" t="str">
        <f t="shared" si="220"/>
        <v/>
      </c>
      <c r="Q955" s="4"/>
      <c r="R955" s="90" t="str">
        <f t="shared" si="221"/>
        <v/>
      </c>
      <c r="S955" s="4"/>
      <c r="Y955" s="18" t="str">
        <f t="shared" si="222"/>
        <v/>
      </c>
      <c r="AA955" s="18" t="str">
        <f t="shared" si="213"/>
        <v/>
      </c>
      <c r="AB955" s="18" t="str">
        <f t="shared" si="214"/>
        <v/>
      </c>
      <c r="AC955" s="18" t="str">
        <f t="shared" si="223"/>
        <v/>
      </c>
      <c r="AD955" s="18" t="str">
        <f t="shared" si="223"/>
        <v/>
      </c>
      <c r="AE955" s="18" t="str">
        <f t="shared" si="224"/>
        <v/>
      </c>
      <c r="AG955" s="95" t="str">
        <f>IF($C955="", "", IF(IFERROR(INDEX(Ingredients!C$11:C$310, MATCH($C955, Ingredients!$B$11:$B$310, 0)), "")="", "", IFERROR(INDEX(Ingredients!C$11:C$310, MATCH($C955, Ingredients!$B$11:$B$310, 0)), "")))</f>
        <v/>
      </c>
      <c r="AH955" s="105" t="str">
        <f>IF($C955="", "", IF(IFERROR(INDEX(Ingredients!D$11:D$310, MATCH($C955, Ingredients!$B$11:$B$310, 0)), "")="", "", IFERROR(INDEX(Ingredients!D$11:D$310, MATCH($C955, Ingredients!$B$11:$B$310, 0)), "")))</f>
        <v/>
      </c>
      <c r="AI955" s="106" t="str">
        <f>IF($C955="", "", IF(IFERROR(INDEX(Ingredients!E$11:E$310, MATCH($C955, Ingredients!$B$11:$B$310, 0)), "")="", "", IFERROR(INDEX(Ingredients!E$11:E$310, MATCH($C955, Ingredients!$B$11:$B$310, 0)), "")))</f>
        <v/>
      </c>
      <c r="AJ955" s="108" t="str">
        <f>IF($C955="", "", IF(IFERROR(INDEX(Ingredients!F$11:F$310, MATCH($C955, Ingredients!$B$11:$B$310, 0)), "")="", "", IFERROR(INDEX(Ingredients!F$11:F$310, MATCH($C955, Ingredients!$B$11:$B$310, 0)), "")))</f>
        <v/>
      </c>
      <c r="AK955" s="106" t="str">
        <f>IF($C955="", "", IF(IFERROR(INDEX(Ingredients!G$11:G$310, MATCH($C955, Ingredients!$B$11:$B$310, 0)), "")="", "", IFERROR(INDEX(Ingredients!G$11:G$310, MATCH($C955, Ingredients!$B$11:$B$310, 0)), "")))</f>
        <v/>
      </c>
      <c r="AL955" s="79" t="str">
        <f>IF($C955="", "", IF(IFERROR(INDEX(Ingredients!H$11:H$310, MATCH($C955, Ingredients!$B$11:$B$310, 0)), "")="", "", IFERROR(INDEX(Ingredients!H$11:H$310, MATCH($C955, Ingredients!$B$11:$B$310, 0)), "")))</f>
        <v/>
      </c>
      <c r="AN955" s="83" t="str">
        <f t="shared" si="215"/>
        <v/>
      </c>
      <c r="AP955" s="114" t="str">
        <f t="shared" si="225"/>
        <v/>
      </c>
      <c r="AR955" s="117" t="str">
        <f>IF($C955="", "", IF(IFERROR(INDEX(Ingredients!$AI$11:$AI$310, MATCH($C955, Ingredients!$B$11:$B$310, 0)), "")="", "", IFERROR(INDEX(Ingredients!$AI$11:$AI$310, MATCH($C955, Ingredients!$B$11:$B$310, 0)), "")))</f>
        <v/>
      </c>
      <c r="AT955" s="120" t="str">
        <f t="shared" si="226"/>
        <v/>
      </c>
      <c r="AV955" s="90" t="str">
        <f t="shared" si="216"/>
        <v/>
      </c>
      <c r="AX955" s="90" t="str">
        <f>IF($AV955="", "", COUNTIF($AV$11:$AV$5010, "&lt;"&amp;$AV955)+1+COUNTIF($AV$11:$AV955, $AV955)-1)</f>
        <v/>
      </c>
      <c r="AZ955" s="111" t="str">
        <f>IF($B955="", "", SUMIF('Shopping List'!$AV$11:$AV$25, $B955, 'Shopping List'!$BN$11:$BN$25))</f>
        <v/>
      </c>
      <c r="BB955" s="117" t="str">
        <f t="shared" si="227"/>
        <v/>
      </c>
    </row>
    <row r="956" spans="1:54" x14ac:dyDescent="0.25">
      <c r="A956" s="4"/>
      <c r="B956" s="37"/>
      <c r="C956" s="124"/>
      <c r="D956" s="39"/>
      <c r="E956" s="125"/>
      <c r="F956" s="48"/>
      <c r="G956" s="4"/>
      <c r="H956" s="4"/>
      <c r="I956" s="95" t="str">
        <f>IF($C956="", "", IF(IFERROR(INDEX(Ingredients!$C$11:$C$310, MATCH($C956, Ingredients!$B$11:$B$310, 0)), "")="", "", IFERROR(INDEX(Ingredients!$C$11:$C$310, MATCH($C956, Ingredients!$B$11:$B$310, 0)), "")))</f>
        <v/>
      </c>
      <c r="J956" s="73" t="str">
        <f>IF($B956="", "", IF(IFERROR(INDEX(Meals!$C$11:$C$260, MATCH($B956, Meals!$B$11:$B$260, 0)), "")="", "", IFERROR(INDEX(Meals!$C$11:$C$260, MATCH($B956, Meals!$B$11:$B$260, 0)), "")))</f>
        <v/>
      </c>
      <c r="K956" s="4"/>
      <c r="L956" s="72" t="str">
        <f t="shared" si="217"/>
        <v/>
      </c>
      <c r="M956" s="73" t="str">
        <f t="shared" si="218"/>
        <v/>
      </c>
      <c r="N956" s="4"/>
      <c r="O956" s="78" t="str">
        <f t="shared" si="219"/>
        <v/>
      </c>
      <c r="P956" s="79" t="str">
        <f t="shared" si="220"/>
        <v/>
      </c>
      <c r="Q956" s="4"/>
      <c r="R956" s="90" t="str">
        <f t="shared" si="221"/>
        <v/>
      </c>
      <c r="S956" s="4"/>
      <c r="Y956" s="18" t="str">
        <f t="shared" si="222"/>
        <v/>
      </c>
      <c r="AA956" s="18" t="str">
        <f t="shared" si="213"/>
        <v/>
      </c>
      <c r="AB956" s="18" t="str">
        <f t="shared" si="214"/>
        <v/>
      </c>
      <c r="AC956" s="18" t="str">
        <f t="shared" si="223"/>
        <v/>
      </c>
      <c r="AD956" s="18" t="str">
        <f t="shared" si="223"/>
        <v/>
      </c>
      <c r="AE956" s="18" t="str">
        <f t="shared" si="224"/>
        <v/>
      </c>
      <c r="AG956" s="95" t="str">
        <f>IF($C956="", "", IF(IFERROR(INDEX(Ingredients!C$11:C$310, MATCH($C956, Ingredients!$B$11:$B$310, 0)), "")="", "", IFERROR(INDEX(Ingredients!C$11:C$310, MATCH($C956, Ingredients!$B$11:$B$310, 0)), "")))</f>
        <v/>
      </c>
      <c r="AH956" s="105" t="str">
        <f>IF($C956="", "", IF(IFERROR(INDEX(Ingredients!D$11:D$310, MATCH($C956, Ingredients!$B$11:$B$310, 0)), "")="", "", IFERROR(INDEX(Ingredients!D$11:D$310, MATCH($C956, Ingredients!$B$11:$B$310, 0)), "")))</f>
        <v/>
      </c>
      <c r="AI956" s="106" t="str">
        <f>IF($C956="", "", IF(IFERROR(INDEX(Ingredients!E$11:E$310, MATCH($C956, Ingredients!$B$11:$B$310, 0)), "")="", "", IFERROR(INDEX(Ingredients!E$11:E$310, MATCH($C956, Ingredients!$B$11:$B$310, 0)), "")))</f>
        <v/>
      </c>
      <c r="AJ956" s="108" t="str">
        <f>IF($C956="", "", IF(IFERROR(INDEX(Ingredients!F$11:F$310, MATCH($C956, Ingredients!$B$11:$B$310, 0)), "")="", "", IFERROR(INDEX(Ingredients!F$11:F$310, MATCH($C956, Ingredients!$B$11:$B$310, 0)), "")))</f>
        <v/>
      </c>
      <c r="AK956" s="106" t="str">
        <f>IF($C956="", "", IF(IFERROR(INDEX(Ingredients!G$11:G$310, MATCH($C956, Ingredients!$B$11:$B$310, 0)), "")="", "", IFERROR(INDEX(Ingredients!G$11:G$310, MATCH($C956, Ingredients!$B$11:$B$310, 0)), "")))</f>
        <v/>
      </c>
      <c r="AL956" s="79" t="str">
        <f>IF($C956="", "", IF(IFERROR(INDEX(Ingredients!H$11:H$310, MATCH($C956, Ingredients!$B$11:$B$310, 0)), "")="", "", IFERROR(INDEX(Ingredients!H$11:H$310, MATCH($C956, Ingredients!$B$11:$B$310, 0)), "")))</f>
        <v/>
      </c>
      <c r="AN956" s="83" t="str">
        <f t="shared" si="215"/>
        <v/>
      </c>
      <c r="AP956" s="114" t="str">
        <f t="shared" si="225"/>
        <v/>
      </c>
      <c r="AR956" s="117" t="str">
        <f>IF($C956="", "", IF(IFERROR(INDEX(Ingredients!$AI$11:$AI$310, MATCH($C956, Ingredients!$B$11:$B$310, 0)), "")="", "", IFERROR(INDEX(Ingredients!$AI$11:$AI$310, MATCH($C956, Ingredients!$B$11:$B$310, 0)), "")))</f>
        <v/>
      </c>
      <c r="AT956" s="120" t="str">
        <f t="shared" si="226"/>
        <v/>
      </c>
      <c r="AV956" s="90" t="str">
        <f t="shared" si="216"/>
        <v/>
      </c>
      <c r="AX956" s="90" t="str">
        <f>IF($AV956="", "", COUNTIF($AV$11:$AV$5010, "&lt;"&amp;$AV956)+1+COUNTIF($AV$11:$AV956, $AV956)-1)</f>
        <v/>
      </c>
      <c r="AZ956" s="111" t="str">
        <f>IF($B956="", "", SUMIF('Shopping List'!$AV$11:$AV$25, $B956, 'Shopping List'!$BN$11:$BN$25))</f>
        <v/>
      </c>
      <c r="BB956" s="117" t="str">
        <f t="shared" si="227"/>
        <v/>
      </c>
    </row>
    <row r="957" spans="1:54" x14ac:dyDescent="0.25">
      <c r="A957" s="4"/>
      <c r="B957" s="37"/>
      <c r="C957" s="124"/>
      <c r="D957" s="39"/>
      <c r="E957" s="125"/>
      <c r="F957" s="48"/>
      <c r="G957" s="4"/>
      <c r="H957" s="4"/>
      <c r="I957" s="95" t="str">
        <f>IF($C957="", "", IF(IFERROR(INDEX(Ingredients!$C$11:$C$310, MATCH($C957, Ingredients!$B$11:$B$310, 0)), "")="", "", IFERROR(INDEX(Ingredients!$C$11:$C$310, MATCH($C957, Ingredients!$B$11:$B$310, 0)), "")))</f>
        <v/>
      </c>
      <c r="J957" s="73" t="str">
        <f>IF($B957="", "", IF(IFERROR(INDEX(Meals!$C$11:$C$260, MATCH($B957, Meals!$B$11:$B$260, 0)), "")="", "", IFERROR(INDEX(Meals!$C$11:$C$260, MATCH($B957, Meals!$B$11:$B$260, 0)), "")))</f>
        <v/>
      </c>
      <c r="K957" s="4"/>
      <c r="L957" s="72" t="str">
        <f t="shared" si="217"/>
        <v/>
      </c>
      <c r="M957" s="73" t="str">
        <f t="shared" si="218"/>
        <v/>
      </c>
      <c r="N957" s="4"/>
      <c r="O957" s="78" t="str">
        <f t="shared" si="219"/>
        <v/>
      </c>
      <c r="P957" s="79" t="str">
        <f t="shared" si="220"/>
        <v/>
      </c>
      <c r="Q957" s="4"/>
      <c r="R957" s="90" t="str">
        <f t="shared" si="221"/>
        <v/>
      </c>
      <c r="S957" s="4"/>
      <c r="Y957" s="18" t="str">
        <f t="shared" si="222"/>
        <v/>
      </c>
      <c r="AA957" s="18" t="str">
        <f t="shared" si="213"/>
        <v/>
      </c>
      <c r="AB957" s="18" t="str">
        <f t="shared" si="214"/>
        <v/>
      </c>
      <c r="AC957" s="18" t="str">
        <f t="shared" si="223"/>
        <v/>
      </c>
      <c r="AD957" s="18" t="str">
        <f t="shared" si="223"/>
        <v/>
      </c>
      <c r="AE957" s="18" t="str">
        <f t="shared" si="224"/>
        <v/>
      </c>
      <c r="AG957" s="95" t="str">
        <f>IF($C957="", "", IF(IFERROR(INDEX(Ingredients!C$11:C$310, MATCH($C957, Ingredients!$B$11:$B$310, 0)), "")="", "", IFERROR(INDEX(Ingredients!C$11:C$310, MATCH($C957, Ingredients!$B$11:$B$310, 0)), "")))</f>
        <v/>
      </c>
      <c r="AH957" s="105" t="str">
        <f>IF($C957="", "", IF(IFERROR(INDEX(Ingredients!D$11:D$310, MATCH($C957, Ingredients!$B$11:$B$310, 0)), "")="", "", IFERROR(INDEX(Ingredients!D$11:D$310, MATCH($C957, Ingredients!$B$11:$B$310, 0)), "")))</f>
        <v/>
      </c>
      <c r="AI957" s="106" t="str">
        <f>IF($C957="", "", IF(IFERROR(INDEX(Ingredients!E$11:E$310, MATCH($C957, Ingredients!$B$11:$B$310, 0)), "")="", "", IFERROR(INDEX(Ingredients!E$11:E$310, MATCH($C957, Ingredients!$B$11:$B$310, 0)), "")))</f>
        <v/>
      </c>
      <c r="AJ957" s="108" t="str">
        <f>IF($C957="", "", IF(IFERROR(INDEX(Ingredients!F$11:F$310, MATCH($C957, Ingredients!$B$11:$B$310, 0)), "")="", "", IFERROR(INDEX(Ingredients!F$11:F$310, MATCH($C957, Ingredients!$B$11:$B$310, 0)), "")))</f>
        <v/>
      </c>
      <c r="AK957" s="106" t="str">
        <f>IF($C957="", "", IF(IFERROR(INDEX(Ingredients!G$11:G$310, MATCH($C957, Ingredients!$B$11:$B$310, 0)), "")="", "", IFERROR(INDEX(Ingredients!G$11:G$310, MATCH($C957, Ingredients!$B$11:$B$310, 0)), "")))</f>
        <v/>
      </c>
      <c r="AL957" s="79" t="str">
        <f>IF($C957="", "", IF(IFERROR(INDEX(Ingredients!H$11:H$310, MATCH($C957, Ingredients!$B$11:$B$310, 0)), "")="", "", IFERROR(INDEX(Ingredients!H$11:H$310, MATCH($C957, Ingredients!$B$11:$B$310, 0)), "")))</f>
        <v/>
      </c>
      <c r="AN957" s="83" t="str">
        <f t="shared" si="215"/>
        <v/>
      </c>
      <c r="AP957" s="114" t="str">
        <f t="shared" si="225"/>
        <v/>
      </c>
      <c r="AR957" s="117" t="str">
        <f>IF($C957="", "", IF(IFERROR(INDEX(Ingredients!$AI$11:$AI$310, MATCH($C957, Ingredients!$B$11:$B$310, 0)), "")="", "", IFERROR(INDEX(Ingredients!$AI$11:$AI$310, MATCH($C957, Ingredients!$B$11:$B$310, 0)), "")))</f>
        <v/>
      </c>
      <c r="AT957" s="120" t="str">
        <f t="shared" si="226"/>
        <v/>
      </c>
      <c r="AV957" s="90" t="str">
        <f t="shared" si="216"/>
        <v/>
      </c>
      <c r="AX957" s="90" t="str">
        <f>IF($AV957="", "", COUNTIF($AV$11:$AV$5010, "&lt;"&amp;$AV957)+1+COUNTIF($AV$11:$AV957, $AV957)-1)</f>
        <v/>
      </c>
      <c r="AZ957" s="111" t="str">
        <f>IF($B957="", "", SUMIF('Shopping List'!$AV$11:$AV$25, $B957, 'Shopping List'!$BN$11:$BN$25))</f>
        <v/>
      </c>
      <c r="BB957" s="117" t="str">
        <f t="shared" si="227"/>
        <v/>
      </c>
    </row>
    <row r="958" spans="1:54" x14ac:dyDescent="0.25">
      <c r="A958" s="4"/>
      <c r="B958" s="37"/>
      <c r="C958" s="124"/>
      <c r="D958" s="39"/>
      <c r="E958" s="125"/>
      <c r="F958" s="48"/>
      <c r="G958" s="4"/>
      <c r="H958" s="4"/>
      <c r="I958" s="95" t="str">
        <f>IF($C958="", "", IF(IFERROR(INDEX(Ingredients!$C$11:$C$310, MATCH($C958, Ingredients!$B$11:$B$310, 0)), "")="", "", IFERROR(INDEX(Ingredients!$C$11:$C$310, MATCH($C958, Ingredients!$B$11:$B$310, 0)), "")))</f>
        <v/>
      </c>
      <c r="J958" s="73" t="str">
        <f>IF($B958="", "", IF(IFERROR(INDEX(Meals!$C$11:$C$260, MATCH($B958, Meals!$B$11:$B$260, 0)), "")="", "", IFERROR(INDEX(Meals!$C$11:$C$260, MATCH($B958, Meals!$B$11:$B$260, 0)), "")))</f>
        <v/>
      </c>
      <c r="K958" s="4"/>
      <c r="L958" s="72" t="str">
        <f t="shared" si="217"/>
        <v/>
      </c>
      <c r="M958" s="73" t="str">
        <f t="shared" si="218"/>
        <v/>
      </c>
      <c r="N958" s="4"/>
      <c r="O958" s="78" t="str">
        <f t="shared" si="219"/>
        <v/>
      </c>
      <c r="P958" s="79" t="str">
        <f t="shared" si="220"/>
        <v/>
      </c>
      <c r="Q958" s="4"/>
      <c r="R958" s="90" t="str">
        <f t="shared" si="221"/>
        <v/>
      </c>
      <c r="S958" s="4"/>
      <c r="Y958" s="18" t="str">
        <f t="shared" si="222"/>
        <v/>
      </c>
      <c r="AA958" s="18" t="str">
        <f t="shared" si="213"/>
        <v/>
      </c>
      <c r="AB958" s="18" t="str">
        <f t="shared" si="214"/>
        <v/>
      </c>
      <c r="AC958" s="18" t="str">
        <f t="shared" si="223"/>
        <v/>
      </c>
      <c r="AD958" s="18" t="str">
        <f t="shared" si="223"/>
        <v/>
      </c>
      <c r="AE958" s="18" t="str">
        <f t="shared" si="224"/>
        <v/>
      </c>
      <c r="AG958" s="95" t="str">
        <f>IF($C958="", "", IF(IFERROR(INDEX(Ingredients!C$11:C$310, MATCH($C958, Ingredients!$B$11:$B$310, 0)), "")="", "", IFERROR(INDEX(Ingredients!C$11:C$310, MATCH($C958, Ingredients!$B$11:$B$310, 0)), "")))</f>
        <v/>
      </c>
      <c r="AH958" s="105" t="str">
        <f>IF($C958="", "", IF(IFERROR(INDEX(Ingredients!D$11:D$310, MATCH($C958, Ingredients!$B$11:$B$310, 0)), "")="", "", IFERROR(INDEX(Ingredients!D$11:D$310, MATCH($C958, Ingredients!$B$11:$B$310, 0)), "")))</f>
        <v/>
      </c>
      <c r="AI958" s="106" t="str">
        <f>IF($C958="", "", IF(IFERROR(INDEX(Ingredients!E$11:E$310, MATCH($C958, Ingredients!$B$11:$B$310, 0)), "")="", "", IFERROR(INDEX(Ingredients!E$11:E$310, MATCH($C958, Ingredients!$B$11:$B$310, 0)), "")))</f>
        <v/>
      </c>
      <c r="AJ958" s="108" t="str">
        <f>IF($C958="", "", IF(IFERROR(INDEX(Ingredients!F$11:F$310, MATCH($C958, Ingredients!$B$11:$B$310, 0)), "")="", "", IFERROR(INDEX(Ingredients!F$11:F$310, MATCH($C958, Ingredients!$B$11:$B$310, 0)), "")))</f>
        <v/>
      </c>
      <c r="AK958" s="106" t="str">
        <f>IF($C958="", "", IF(IFERROR(INDEX(Ingredients!G$11:G$310, MATCH($C958, Ingredients!$B$11:$B$310, 0)), "")="", "", IFERROR(INDEX(Ingredients!G$11:G$310, MATCH($C958, Ingredients!$B$11:$B$310, 0)), "")))</f>
        <v/>
      </c>
      <c r="AL958" s="79" t="str">
        <f>IF($C958="", "", IF(IFERROR(INDEX(Ingredients!H$11:H$310, MATCH($C958, Ingredients!$B$11:$B$310, 0)), "")="", "", IFERROR(INDEX(Ingredients!H$11:H$310, MATCH($C958, Ingredients!$B$11:$B$310, 0)), "")))</f>
        <v/>
      </c>
      <c r="AN958" s="83" t="str">
        <f t="shared" si="215"/>
        <v/>
      </c>
      <c r="AP958" s="114" t="str">
        <f t="shared" si="225"/>
        <v/>
      </c>
      <c r="AR958" s="117" t="str">
        <f>IF($C958="", "", IF(IFERROR(INDEX(Ingredients!$AI$11:$AI$310, MATCH($C958, Ingredients!$B$11:$B$310, 0)), "")="", "", IFERROR(INDEX(Ingredients!$AI$11:$AI$310, MATCH($C958, Ingredients!$B$11:$B$310, 0)), "")))</f>
        <v/>
      </c>
      <c r="AT958" s="120" t="str">
        <f t="shared" si="226"/>
        <v/>
      </c>
      <c r="AV958" s="90" t="str">
        <f t="shared" si="216"/>
        <v/>
      </c>
      <c r="AX958" s="90" t="str">
        <f>IF($AV958="", "", COUNTIF($AV$11:$AV$5010, "&lt;"&amp;$AV958)+1+COUNTIF($AV$11:$AV958, $AV958)-1)</f>
        <v/>
      </c>
      <c r="AZ958" s="111" t="str">
        <f>IF($B958="", "", SUMIF('Shopping List'!$AV$11:$AV$25, $B958, 'Shopping List'!$BN$11:$BN$25))</f>
        <v/>
      </c>
      <c r="BB958" s="117" t="str">
        <f t="shared" si="227"/>
        <v/>
      </c>
    </row>
    <row r="959" spans="1:54" x14ac:dyDescent="0.25">
      <c r="A959" s="4"/>
      <c r="B959" s="37"/>
      <c r="C959" s="124"/>
      <c r="D959" s="39"/>
      <c r="E959" s="125"/>
      <c r="F959" s="48"/>
      <c r="G959" s="4"/>
      <c r="H959" s="4"/>
      <c r="I959" s="95" t="str">
        <f>IF($C959="", "", IF(IFERROR(INDEX(Ingredients!$C$11:$C$310, MATCH($C959, Ingredients!$B$11:$B$310, 0)), "")="", "", IFERROR(INDEX(Ingredients!$C$11:$C$310, MATCH($C959, Ingredients!$B$11:$B$310, 0)), "")))</f>
        <v/>
      </c>
      <c r="J959" s="73" t="str">
        <f>IF($B959="", "", IF(IFERROR(INDEX(Meals!$C$11:$C$260, MATCH($B959, Meals!$B$11:$B$260, 0)), "")="", "", IFERROR(INDEX(Meals!$C$11:$C$260, MATCH($B959, Meals!$B$11:$B$260, 0)), "")))</f>
        <v/>
      </c>
      <c r="K959" s="4"/>
      <c r="L959" s="72" t="str">
        <f t="shared" si="217"/>
        <v/>
      </c>
      <c r="M959" s="73" t="str">
        <f t="shared" si="218"/>
        <v/>
      </c>
      <c r="N959" s="4"/>
      <c r="O959" s="78" t="str">
        <f t="shared" si="219"/>
        <v/>
      </c>
      <c r="P959" s="79" t="str">
        <f t="shared" si="220"/>
        <v/>
      </c>
      <c r="Q959" s="4"/>
      <c r="R959" s="90" t="str">
        <f t="shared" si="221"/>
        <v/>
      </c>
      <c r="S959" s="4"/>
      <c r="Y959" s="18" t="str">
        <f t="shared" si="222"/>
        <v/>
      </c>
      <c r="AA959" s="18" t="str">
        <f t="shared" si="213"/>
        <v/>
      </c>
      <c r="AB959" s="18" t="str">
        <f t="shared" si="214"/>
        <v/>
      </c>
      <c r="AC959" s="18" t="str">
        <f t="shared" si="223"/>
        <v/>
      </c>
      <c r="AD959" s="18" t="str">
        <f t="shared" si="223"/>
        <v/>
      </c>
      <c r="AE959" s="18" t="str">
        <f t="shared" si="224"/>
        <v/>
      </c>
      <c r="AG959" s="95" t="str">
        <f>IF($C959="", "", IF(IFERROR(INDEX(Ingredients!C$11:C$310, MATCH($C959, Ingredients!$B$11:$B$310, 0)), "")="", "", IFERROR(INDEX(Ingredients!C$11:C$310, MATCH($C959, Ingredients!$B$11:$B$310, 0)), "")))</f>
        <v/>
      </c>
      <c r="AH959" s="105" t="str">
        <f>IF($C959="", "", IF(IFERROR(INDEX(Ingredients!D$11:D$310, MATCH($C959, Ingredients!$B$11:$B$310, 0)), "")="", "", IFERROR(INDEX(Ingredients!D$11:D$310, MATCH($C959, Ingredients!$B$11:$B$310, 0)), "")))</f>
        <v/>
      </c>
      <c r="AI959" s="106" t="str">
        <f>IF($C959="", "", IF(IFERROR(INDEX(Ingredients!E$11:E$310, MATCH($C959, Ingredients!$B$11:$B$310, 0)), "")="", "", IFERROR(INDEX(Ingredients!E$11:E$310, MATCH($C959, Ingredients!$B$11:$B$310, 0)), "")))</f>
        <v/>
      </c>
      <c r="AJ959" s="108" t="str">
        <f>IF($C959="", "", IF(IFERROR(INDEX(Ingredients!F$11:F$310, MATCH($C959, Ingredients!$B$11:$B$310, 0)), "")="", "", IFERROR(INDEX(Ingredients!F$11:F$310, MATCH($C959, Ingredients!$B$11:$B$310, 0)), "")))</f>
        <v/>
      </c>
      <c r="AK959" s="106" t="str">
        <f>IF($C959="", "", IF(IFERROR(INDEX(Ingredients!G$11:G$310, MATCH($C959, Ingredients!$B$11:$B$310, 0)), "")="", "", IFERROR(INDEX(Ingredients!G$11:G$310, MATCH($C959, Ingredients!$B$11:$B$310, 0)), "")))</f>
        <v/>
      </c>
      <c r="AL959" s="79" t="str">
        <f>IF($C959="", "", IF(IFERROR(INDEX(Ingredients!H$11:H$310, MATCH($C959, Ingredients!$B$11:$B$310, 0)), "")="", "", IFERROR(INDEX(Ingredients!H$11:H$310, MATCH($C959, Ingredients!$B$11:$B$310, 0)), "")))</f>
        <v/>
      </c>
      <c r="AN959" s="83" t="str">
        <f t="shared" si="215"/>
        <v/>
      </c>
      <c r="AP959" s="114" t="str">
        <f t="shared" si="225"/>
        <v/>
      </c>
      <c r="AR959" s="117" t="str">
        <f>IF($C959="", "", IF(IFERROR(INDEX(Ingredients!$AI$11:$AI$310, MATCH($C959, Ingredients!$B$11:$B$310, 0)), "")="", "", IFERROR(INDEX(Ingredients!$AI$11:$AI$310, MATCH($C959, Ingredients!$B$11:$B$310, 0)), "")))</f>
        <v/>
      </c>
      <c r="AT959" s="120" t="str">
        <f t="shared" si="226"/>
        <v/>
      </c>
      <c r="AV959" s="90" t="str">
        <f t="shared" si="216"/>
        <v/>
      </c>
      <c r="AX959" s="90" t="str">
        <f>IF($AV959="", "", COUNTIF($AV$11:$AV$5010, "&lt;"&amp;$AV959)+1+COUNTIF($AV$11:$AV959, $AV959)-1)</f>
        <v/>
      </c>
      <c r="AZ959" s="111" t="str">
        <f>IF($B959="", "", SUMIF('Shopping List'!$AV$11:$AV$25, $B959, 'Shopping List'!$BN$11:$BN$25))</f>
        <v/>
      </c>
      <c r="BB959" s="117" t="str">
        <f t="shared" si="227"/>
        <v/>
      </c>
    </row>
    <row r="960" spans="1:54" x14ac:dyDescent="0.25">
      <c r="A960" s="4"/>
      <c r="B960" s="37"/>
      <c r="C960" s="124"/>
      <c r="D960" s="39"/>
      <c r="E960" s="125"/>
      <c r="F960" s="48"/>
      <c r="G960" s="4"/>
      <c r="H960" s="4"/>
      <c r="I960" s="95" t="str">
        <f>IF($C960="", "", IF(IFERROR(INDEX(Ingredients!$C$11:$C$310, MATCH($C960, Ingredients!$B$11:$B$310, 0)), "")="", "", IFERROR(INDEX(Ingredients!$C$11:$C$310, MATCH($C960, Ingredients!$B$11:$B$310, 0)), "")))</f>
        <v/>
      </c>
      <c r="J960" s="73" t="str">
        <f>IF($B960="", "", IF(IFERROR(INDEX(Meals!$C$11:$C$260, MATCH($B960, Meals!$B$11:$B$260, 0)), "")="", "", IFERROR(INDEX(Meals!$C$11:$C$260, MATCH($B960, Meals!$B$11:$B$260, 0)), "")))</f>
        <v/>
      </c>
      <c r="K960" s="4"/>
      <c r="L960" s="72" t="str">
        <f t="shared" si="217"/>
        <v/>
      </c>
      <c r="M960" s="73" t="str">
        <f t="shared" si="218"/>
        <v/>
      </c>
      <c r="N960" s="4"/>
      <c r="O960" s="78" t="str">
        <f t="shared" si="219"/>
        <v/>
      </c>
      <c r="P960" s="79" t="str">
        <f t="shared" si="220"/>
        <v/>
      </c>
      <c r="Q960" s="4"/>
      <c r="R960" s="90" t="str">
        <f t="shared" si="221"/>
        <v/>
      </c>
      <c r="S960" s="4"/>
      <c r="Y960" s="18" t="str">
        <f t="shared" si="222"/>
        <v/>
      </c>
      <c r="AA960" s="18" t="str">
        <f t="shared" si="213"/>
        <v/>
      </c>
      <c r="AB960" s="18" t="str">
        <f t="shared" si="214"/>
        <v/>
      </c>
      <c r="AC960" s="18" t="str">
        <f t="shared" si="223"/>
        <v/>
      </c>
      <c r="AD960" s="18" t="str">
        <f t="shared" si="223"/>
        <v/>
      </c>
      <c r="AE960" s="18" t="str">
        <f t="shared" si="224"/>
        <v/>
      </c>
      <c r="AG960" s="95" t="str">
        <f>IF($C960="", "", IF(IFERROR(INDEX(Ingredients!C$11:C$310, MATCH($C960, Ingredients!$B$11:$B$310, 0)), "")="", "", IFERROR(INDEX(Ingredients!C$11:C$310, MATCH($C960, Ingredients!$B$11:$B$310, 0)), "")))</f>
        <v/>
      </c>
      <c r="AH960" s="105" t="str">
        <f>IF($C960="", "", IF(IFERROR(INDEX(Ingredients!D$11:D$310, MATCH($C960, Ingredients!$B$11:$B$310, 0)), "")="", "", IFERROR(INDEX(Ingredients!D$11:D$310, MATCH($C960, Ingredients!$B$11:$B$310, 0)), "")))</f>
        <v/>
      </c>
      <c r="AI960" s="106" t="str">
        <f>IF($C960="", "", IF(IFERROR(INDEX(Ingredients!E$11:E$310, MATCH($C960, Ingredients!$B$11:$B$310, 0)), "")="", "", IFERROR(INDEX(Ingredients!E$11:E$310, MATCH($C960, Ingredients!$B$11:$B$310, 0)), "")))</f>
        <v/>
      </c>
      <c r="AJ960" s="108" t="str">
        <f>IF($C960="", "", IF(IFERROR(INDEX(Ingredients!F$11:F$310, MATCH($C960, Ingredients!$B$11:$B$310, 0)), "")="", "", IFERROR(INDEX(Ingredients!F$11:F$310, MATCH($C960, Ingredients!$B$11:$B$310, 0)), "")))</f>
        <v/>
      </c>
      <c r="AK960" s="106" t="str">
        <f>IF($C960="", "", IF(IFERROR(INDEX(Ingredients!G$11:G$310, MATCH($C960, Ingredients!$B$11:$B$310, 0)), "")="", "", IFERROR(INDEX(Ingredients!G$11:G$310, MATCH($C960, Ingredients!$B$11:$B$310, 0)), "")))</f>
        <v/>
      </c>
      <c r="AL960" s="79" t="str">
        <f>IF($C960="", "", IF(IFERROR(INDEX(Ingredients!H$11:H$310, MATCH($C960, Ingredients!$B$11:$B$310, 0)), "")="", "", IFERROR(INDEX(Ingredients!H$11:H$310, MATCH($C960, Ingredients!$B$11:$B$310, 0)), "")))</f>
        <v/>
      </c>
      <c r="AN960" s="83" t="str">
        <f t="shared" si="215"/>
        <v/>
      </c>
      <c r="AP960" s="114" t="str">
        <f t="shared" si="225"/>
        <v/>
      </c>
      <c r="AR960" s="117" t="str">
        <f>IF($C960="", "", IF(IFERROR(INDEX(Ingredients!$AI$11:$AI$310, MATCH($C960, Ingredients!$B$11:$B$310, 0)), "")="", "", IFERROR(INDEX(Ingredients!$AI$11:$AI$310, MATCH($C960, Ingredients!$B$11:$B$310, 0)), "")))</f>
        <v/>
      </c>
      <c r="AT960" s="120" t="str">
        <f t="shared" si="226"/>
        <v/>
      </c>
      <c r="AV960" s="90" t="str">
        <f t="shared" si="216"/>
        <v/>
      </c>
      <c r="AX960" s="90" t="str">
        <f>IF($AV960="", "", COUNTIF($AV$11:$AV$5010, "&lt;"&amp;$AV960)+1+COUNTIF($AV$11:$AV960, $AV960)-1)</f>
        <v/>
      </c>
      <c r="AZ960" s="111" t="str">
        <f>IF($B960="", "", SUMIF('Shopping List'!$AV$11:$AV$25, $B960, 'Shopping List'!$BN$11:$BN$25))</f>
        <v/>
      </c>
      <c r="BB960" s="117" t="str">
        <f t="shared" si="227"/>
        <v/>
      </c>
    </row>
    <row r="961" spans="1:54" x14ac:dyDescent="0.25">
      <c r="A961" s="4"/>
      <c r="B961" s="37"/>
      <c r="C961" s="124"/>
      <c r="D961" s="39"/>
      <c r="E961" s="125"/>
      <c r="F961" s="48"/>
      <c r="G961" s="4"/>
      <c r="H961" s="4"/>
      <c r="I961" s="95" t="str">
        <f>IF($C961="", "", IF(IFERROR(INDEX(Ingredients!$C$11:$C$310, MATCH($C961, Ingredients!$B$11:$B$310, 0)), "")="", "", IFERROR(INDEX(Ingredients!$C$11:$C$310, MATCH($C961, Ingredients!$B$11:$B$310, 0)), "")))</f>
        <v/>
      </c>
      <c r="J961" s="73" t="str">
        <f>IF($B961="", "", IF(IFERROR(INDEX(Meals!$C$11:$C$260, MATCH($B961, Meals!$B$11:$B$260, 0)), "")="", "", IFERROR(INDEX(Meals!$C$11:$C$260, MATCH($B961, Meals!$B$11:$B$260, 0)), "")))</f>
        <v/>
      </c>
      <c r="K961" s="4"/>
      <c r="L961" s="72" t="str">
        <f t="shared" si="217"/>
        <v/>
      </c>
      <c r="M961" s="73" t="str">
        <f t="shared" si="218"/>
        <v/>
      </c>
      <c r="N961" s="4"/>
      <c r="O961" s="78" t="str">
        <f t="shared" si="219"/>
        <v/>
      </c>
      <c r="P961" s="79" t="str">
        <f t="shared" si="220"/>
        <v/>
      </c>
      <c r="Q961" s="4"/>
      <c r="R961" s="90" t="str">
        <f t="shared" si="221"/>
        <v/>
      </c>
      <c r="S961" s="4"/>
      <c r="Y961" s="18" t="str">
        <f t="shared" si="222"/>
        <v/>
      </c>
      <c r="AA961" s="18" t="str">
        <f t="shared" si="213"/>
        <v/>
      </c>
      <c r="AB961" s="18" t="str">
        <f t="shared" si="214"/>
        <v/>
      </c>
      <c r="AC961" s="18" t="str">
        <f t="shared" si="223"/>
        <v/>
      </c>
      <c r="AD961" s="18" t="str">
        <f t="shared" si="223"/>
        <v/>
      </c>
      <c r="AE961" s="18" t="str">
        <f t="shared" si="224"/>
        <v/>
      </c>
      <c r="AG961" s="95" t="str">
        <f>IF($C961="", "", IF(IFERROR(INDEX(Ingredients!C$11:C$310, MATCH($C961, Ingredients!$B$11:$B$310, 0)), "")="", "", IFERROR(INDEX(Ingredients!C$11:C$310, MATCH($C961, Ingredients!$B$11:$B$310, 0)), "")))</f>
        <v/>
      </c>
      <c r="AH961" s="105" t="str">
        <f>IF($C961="", "", IF(IFERROR(INDEX(Ingredients!D$11:D$310, MATCH($C961, Ingredients!$B$11:$B$310, 0)), "")="", "", IFERROR(INDEX(Ingredients!D$11:D$310, MATCH($C961, Ingredients!$B$11:$B$310, 0)), "")))</f>
        <v/>
      </c>
      <c r="AI961" s="106" t="str">
        <f>IF($C961="", "", IF(IFERROR(INDEX(Ingredients!E$11:E$310, MATCH($C961, Ingredients!$B$11:$B$310, 0)), "")="", "", IFERROR(INDEX(Ingredients!E$11:E$310, MATCH($C961, Ingredients!$B$11:$B$310, 0)), "")))</f>
        <v/>
      </c>
      <c r="AJ961" s="108" t="str">
        <f>IF($C961="", "", IF(IFERROR(INDEX(Ingredients!F$11:F$310, MATCH($C961, Ingredients!$B$11:$B$310, 0)), "")="", "", IFERROR(INDEX(Ingredients!F$11:F$310, MATCH($C961, Ingredients!$B$11:$B$310, 0)), "")))</f>
        <v/>
      </c>
      <c r="AK961" s="106" t="str">
        <f>IF($C961="", "", IF(IFERROR(INDEX(Ingredients!G$11:G$310, MATCH($C961, Ingredients!$B$11:$B$310, 0)), "")="", "", IFERROR(INDEX(Ingredients!G$11:G$310, MATCH($C961, Ingredients!$B$11:$B$310, 0)), "")))</f>
        <v/>
      </c>
      <c r="AL961" s="79" t="str">
        <f>IF($C961="", "", IF(IFERROR(INDEX(Ingredients!H$11:H$310, MATCH($C961, Ingredients!$B$11:$B$310, 0)), "")="", "", IFERROR(INDEX(Ingredients!H$11:H$310, MATCH($C961, Ingredients!$B$11:$B$310, 0)), "")))</f>
        <v/>
      </c>
      <c r="AN961" s="83" t="str">
        <f t="shared" si="215"/>
        <v/>
      </c>
      <c r="AP961" s="114" t="str">
        <f t="shared" si="225"/>
        <v/>
      </c>
      <c r="AR961" s="117" t="str">
        <f>IF($C961="", "", IF(IFERROR(INDEX(Ingredients!$AI$11:$AI$310, MATCH($C961, Ingredients!$B$11:$B$310, 0)), "")="", "", IFERROR(INDEX(Ingredients!$AI$11:$AI$310, MATCH($C961, Ingredients!$B$11:$B$310, 0)), "")))</f>
        <v/>
      </c>
      <c r="AT961" s="120" t="str">
        <f t="shared" si="226"/>
        <v/>
      </c>
      <c r="AV961" s="90" t="str">
        <f t="shared" si="216"/>
        <v/>
      </c>
      <c r="AX961" s="90" t="str">
        <f>IF($AV961="", "", COUNTIF($AV$11:$AV$5010, "&lt;"&amp;$AV961)+1+COUNTIF($AV$11:$AV961, $AV961)-1)</f>
        <v/>
      </c>
      <c r="AZ961" s="111" t="str">
        <f>IF($B961="", "", SUMIF('Shopping List'!$AV$11:$AV$25, $B961, 'Shopping List'!$BN$11:$BN$25))</f>
        <v/>
      </c>
      <c r="BB961" s="117" t="str">
        <f t="shared" si="227"/>
        <v/>
      </c>
    </row>
    <row r="962" spans="1:54" x14ac:dyDescent="0.25">
      <c r="A962" s="4"/>
      <c r="B962" s="37"/>
      <c r="C962" s="124"/>
      <c r="D962" s="39"/>
      <c r="E962" s="125"/>
      <c r="F962" s="48"/>
      <c r="G962" s="4"/>
      <c r="H962" s="4"/>
      <c r="I962" s="95" t="str">
        <f>IF($C962="", "", IF(IFERROR(INDEX(Ingredients!$C$11:$C$310, MATCH($C962, Ingredients!$B$11:$B$310, 0)), "")="", "", IFERROR(INDEX(Ingredients!$C$11:$C$310, MATCH($C962, Ingredients!$B$11:$B$310, 0)), "")))</f>
        <v/>
      </c>
      <c r="J962" s="73" t="str">
        <f>IF($B962="", "", IF(IFERROR(INDEX(Meals!$C$11:$C$260, MATCH($B962, Meals!$B$11:$B$260, 0)), "")="", "", IFERROR(INDEX(Meals!$C$11:$C$260, MATCH($B962, Meals!$B$11:$B$260, 0)), "")))</f>
        <v/>
      </c>
      <c r="K962" s="4"/>
      <c r="L962" s="72" t="str">
        <f t="shared" si="217"/>
        <v/>
      </c>
      <c r="M962" s="73" t="str">
        <f t="shared" si="218"/>
        <v/>
      </c>
      <c r="N962" s="4"/>
      <c r="O962" s="78" t="str">
        <f t="shared" si="219"/>
        <v/>
      </c>
      <c r="P962" s="79" t="str">
        <f t="shared" si="220"/>
        <v/>
      </c>
      <c r="Q962" s="4"/>
      <c r="R962" s="90" t="str">
        <f t="shared" si="221"/>
        <v/>
      </c>
      <c r="S962" s="4"/>
      <c r="Y962" s="18" t="str">
        <f t="shared" si="222"/>
        <v/>
      </c>
      <c r="AA962" s="18" t="str">
        <f t="shared" si="213"/>
        <v/>
      </c>
      <c r="AB962" s="18" t="str">
        <f t="shared" si="214"/>
        <v/>
      </c>
      <c r="AC962" s="18" t="str">
        <f t="shared" si="223"/>
        <v/>
      </c>
      <c r="AD962" s="18" t="str">
        <f t="shared" si="223"/>
        <v/>
      </c>
      <c r="AE962" s="18" t="str">
        <f t="shared" si="224"/>
        <v/>
      </c>
      <c r="AG962" s="95" t="str">
        <f>IF($C962="", "", IF(IFERROR(INDEX(Ingredients!C$11:C$310, MATCH($C962, Ingredients!$B$11:$B$310, 0)), "")="", "", IFERROR(INDEX(Ingredients!C$11:C$310, MATCH($C962, Ingredients!$B$11:$B$310, 0)), "")))</f>
        <v/>
      </c>
      <c r="AH962" s="105" t="str">
        <f>IF($C962="", "", IF(IFERROR(INDEX(Ingredients!D$11:D$310, MATCH($C962, Ingredients!$B$11:$B$310, 0)), "")="", "", IFERROR(INDEX(Ingredients!D$11:D$310, MATCH($C962, Ingredients!$B$11:$B$310, 0)), "")))</f>
        <v/>
      </c>
      <c r="AI962" s="106" t="str">
        <f>IF($C962="", "", IF(IFERROR(INDEX(Ingredients!E$11:E$310, MATCH($C962, Ingredients!$B$11:$B$310, 0)), "")="", "", IFERROR(INDEX(Ingredients!E$11:E$310, MATCH($C962, Ingredients!$B$11:$B$310, 0)), "")))</f>
        <v/>
      </c>
      <c r="AJ962" s="108" t="str">
        <f>IF($C962="", "", IF(IFERROR(INDEX(Ingredients!F$11:F$310, MATCH($C962, Ingredients!$B$11:$B$310, 0)), "")="", "", IFERROR(INDEX(Ingredients!F$11:F$310, MATCH($C962, Ingredients!$B$11:$B$310, 0)), "")))</f>
        <v/>
      </c>
      <c r="AK962" s="106" t="str">
        <f>IF($C962="", "", IF(IFERROR(INDEX(Ingredients!G$11:G$310, MATCH($C962, Ingredients!$B$11:$B$310, 0)), "")="", "", IFERROR(INDEX(Ingredients!G$11:G$310, MATCH($C962, Ingredients!$B$11:$B$310, 0)), "")))</f>
        <v/>
      </c>
      <c r="AL962" s="79" t="str">
        <f>IF($C962="", "", IF(IFERROR(INDEX(Ingredients!H$11:H$310, MATCH($C962, Ingredients!$B$11:$B$310, 0)), "")="", "", IFERROR(INDEX(Ingredients!H$11:H$310, MATCH($C962, Ingredients!$B$11:$B$310, 0)), "")))</f>
        <v/>
      </c>
      <c r="AN962" s="83" t="str">
        <f t="shared" si="215"/>
        <v/>
      </c>
      <c r="AP962" s="114" t="str">
        <f t="shared" si="225"/>
        <v/>
      </c>
      <c r="AR962" s="117" t="str">
        <f>IF($C962="", "", IF(IFERROR(INDEX(Ingredients!$AI$11:$AI$310, MATCH($C962, Ingredients!$B$11:$B$310, 0)), "")="", "", IFERROR(INDEX(Ingredients!$AI$11:$AI$310, MATCH($C962, Ingredients!$B$11:$B$310, 0)), "")))</f>
        <v/>
      </c>
      <c r="AT962" s="120" t="str">
        <f t="shared" si="226"/>
        <v/>
      </c>
      <c r="AV962" s="90" t="str">
        <f t="shared" si="216"/>
        <v/>
      </c>
      <c r="AX962" s="90" t="str">
        <f>IF($AV962="", "", COUNTIF($AV$11:$AV$5010, "&lt;"&amp;$AV962)+1+COUNTIF($AV$11:$AV962, $AV962)-1)</f>
        <v/>
      </c>
      <c r="AZ962" s="111" t="str">
        <f>IF($B962="", "", SUMIF('Shopping List'!$AV$11:$AV$25, $B962, 'Shopping List'!$BN$11:$BN$25))</f>
        <v/>
      </c>
      <c r="BB962" s="117" t="str">
        <f t="shared" si="227"/>
        <v/>
      </c>
    </row>
    <row r="963" spans="1:54" x14ac:dyDescent="0.25">
      <c r="A963" s="4"/>
      <c r="B963" s="37"/>
      <c r="C963" s="124"/>
      <c r="D963" s="39"/>
      <c r="E963" s="125"/>
      <c r="F963" s="48"/>
      <c r="G963" s="4"/>
      <c r="H963" s="4"/>
      <c r="I963" s="95" t="str">
        <f>IF($C963="", "", IF(IFERROR(INDEX(Ingredients!$C$11:$C$310, MATCH($C963, Ingredients!$B$11:$B$310, 0)), "")="", "", IFERROR(INDEX(Ingredients!$C$11:$C$310, MATCH($C963, Ingredients!$B$11:$B$310, 0)), "")))</f>
        <v/>
      </c>
      <c r="J963" s="73" t="str">
        <f>IF($B963="", "", IF(IFERROR(INDEX(Meals!$C$11:$C$260, MATCH($B963, Meals!$B$11:$B$260, 0)), "")="", "", IFERROR(INDEX(Meals!$C$11:$C$260, MATCH($B963, Meals!$B$11:$B$260, 0)), "")))</f>
        <v/>
      </c>
      <c r="K963" s="4"/>
      <c r="L963" s="72" t="str">
        <f t="shared" si="217"/>
        <v/>
      </c>
      <c r="M963" s="73" t="str">
        <f t="shared" si="218"/>
        <v/>
      </c>
      <c r="N963" s="4"/>
      <c r="O963" s="78" t="str">
        <f t="shared" si="219"/>
        <v/>
      </c>
      <c r="P963" s="79" t="str">
        <f t="shared" si="220"/>
        <v/>
      </c>
      <c r="Q963" s="4"/>
      <c r="R963" s="90" t="str">
        <f t="shared" si="221"/>
        <v/>
      </c>
      <c r="S963" s="4"/>
      <c r="Y963" s="18" t="str">
        <f t="shared" si="222"/>
        <v/>
      </c>
      <c r="AA963" s="18" t="str">
        <f t="shared" si="213"/>
        <v/>
      </c>
      <c r="AB963" s="18" t="str">
        <f t="shared" si="214"/>
        <v/>
      </c>
      <c r="AC963" s="18" t="str">
        <f t="shared" si="223"/>
        <v/>
      </c>
      <c r="AD963" s="18" t="str">
        <f t="shared" si="223"/>
        <v/>
      </c>
      <c r="AE963" s="18" t="str">
        <f t="shared" si="224"/>
        <v/>
      </c>
      <c r="AG963" s="95" t="str">
        <f>IF($C963="", "", IF(IFERROR(INDEX(Ingredients!C$11:C$310, MATCH($C963, Ingredients!$B$11:$B$310, 0)), "")="", "", IFERROR(INDEX(Ingredients!C$11:C$310, MATCH($C963, Ingredients!$B$11:$B$310, 0)), "")))</f>
        <v/>
      </c>
      <c r="AH963" s="105" t="str">
        <f>IF($C963="", "", IF(IFERROR(INDEX(Ingredients!D$11:D$310, MATCH($C963, Ingredients!$B$11:$B$310, 0)), "")="", "", IFERROR(INDEX(Ingredients!D$11:D$310, MATCH($C963, Ingredients!$B$11:$B$310, 0)), "")))</f>
        <v/>
      </c>
      <c r="AI963" s="106" t="str">
        <f>IF($C963="", "", IF(IFERROR(INDEX(Ingredients!E$11:E$310, MATCH($C963, Ingredients!$B$11:$B$310, 0)), "")="", "", IFERROR(INDEX(Ingredients!E$11:E$310, MATCH($C963, Ingredients!$B$11:$B$310, 0)), "")))</f>
        <v/>
      </c>
      <c r="AJ963" s="108" t="str">
        <f>IF($C963="", "", IF(IFERROR(INDEX(Ingredients!F$11:F$310, MATCH($C963, Ingredients!$B$11:$B$310, 0)), "")="", "", IFERROR(INDEX(Ingredients!F$11:F$310, MATCH($C963, Ingredients!$B$11:$B$310, 0)), "")))</f>
        <v/>
      </c>
      <c r="AK963" s="106" t="str">
        <f>IF($C963="", "", IF(IFERROR(INDEX(Ingredients!G$11:G$310, MATCH($C963, Ingredients!$B$11:$B$310, 0)), "")="", "", IFERROR(INDEX(Ingredients!G$11:G$310, MATCH($C963, Ingredients!$B$11:$B$310, 0)), "")))</f>
        <v/>
      </c>
      <c r="AL963" s="79" t="str">
        <f>IF($C963="", "", IF(IFERROR(INDEX(Ingredients!H$11:H$310, MATCH($C963, Ingredients!$B$11:$B$310, 0)), "")="", "", IFERROR(INDEX(Ingredients!H$11:H$310, MATCH($C963, Ingredients!$B$11:$B$310, 0)), "")))</f>
        <v/>
      </c>
      <c r="AN963" s="83" t="str">
        <f t="shared" si="215"/>
        <v/>
      </c>
      <c r="AP963" s="114" t="str">
        <f t="shared" si="225"/>
        <v/>
      </c>
      <c r="AR963" s="117" t="str">
        <f>IF($C963="", "", IF(IFERROR(INDEX(Ingredients!$AI$11:$AI$310, MATCH($C963, Ingredients!$B$11:$B$310, 0)), "")="", "", IFERROR(INDEX(Ingredients!$AI$11:$AI$310, MATCH($C963, Ingredients!$B$11:$B$310, 0)), "")))</f>
        <v/>
      </c>
      <c r="AT963" s="120" t="str">
        <f t="shared" si="226"/>
        <v/>
      </c>
      <c r="AV963" s="90" t="str">
        <f t="shared" si="216"/>
        <v/>
      </c>
      <c r="AX963" s="90" t="str">
        <f>IF($AV963="", "", COUNTIF($AV$11:$AV$5010, "&lt;"&amp;$AV963)+1+COUNTIF($AV$11:$AV963, $AV963)-1)</f>
        <v/>
      </c>
      <c r="AZ963" s="111" t="str">
        <f>IF($B963="", "", SUMIF('Shopping List'!$AV$11:$AV$25, $B963, 'Shopping List'!$BN$11:$BN$25))</f>
        <v/>
      </c>
      <c r="BB963" s="117" t="str">
        <f t="shared" si="227"/>
        <v/>
      </c>
    </row>
    <row r="964" spans="1:54" x14ac:dyDescent="0.25">
      <c r="A964" s="4"/>
      <c r="B964" s="37"/>
      <c r="C964" s="124"/>
      <c r="D964" s="39"/>
      <c r="E964" s="125"/>
      <c r="F964" s="48"/>
      <c r="G964" s="4"/>
      <c r="H964" s="4"/>
      <c r="I964" s="95" t="str">
        <f>IF($C964="", "", IF(IFERROR(INDEX(Ingredients!$C$11:$C$310, MATCH($C964, Ingredients!$B$11:$B$310, 0)), "")="", "", IFERROR(INDEX(Ingredients!$C$11:$C$310, MATCH($C964, Ingredients!$B$11:$B$310, 0)), "")))</f>
        <v/>
      </c>
      <c r="J964" s="73" t="str">
        <f>IF($B964="", "", IF(IFERROR(INDEX(Meals!$C$11:$C$260, MATCH($B964, Meals!$B$11:$B$260, 0)), "")="", "", IFERROR(INDEX(Meals!$C$11:$C$260, MATCH($B964, Meals!$B$11:$B$260, 0)), "")))</f>
        <v/>
      </c>
      <c r="K964" s="4"/>
      <c r="L964" s="72" t="str">
        <f t="shared" si="217"/>
        <v/>
      </c>
      <c r="M964" s="73" t="str">
        <f t="shared" si="218"/>
        <v/>
      </c>
      <c r="N964" s="4"/>
      <c r="O964" s="78" t="str">
        <f t="shared" si="219"/>
        <v/>
      </c>
      <c r="P964" s="79" t="str">
        <f t="shared" si="220"/>
        <v/>
      </c>
      <c r="Q964" s="4"/>
      <c r="R964" s="90" t="str">
        <f t="shared" si="221"/>
        <v/>
      </c>
      <c r="S964" s="4"/>
      <c r="Y964" s="18" t="str">
        <f t="shared" si="222"/>
        <v/>
      </c>
      <c r="AA964" s="18" t="str">
        <f t="shared" si="213"/>
        <v/>
      </c>
      <c r="AB964" s="18" t="str">
        <f t="shared" si="214"/>
        <v/>
      </c>
      <c r="AC964" s="18" t="str">
        <f t="shared" si="223"/>
        <v/>
      </c>
      <c r="AD964" s="18" t="str">
        <f t="shared" si="223"/>
        <v/>
      </c>
      <c r="AE964" s="18" t="str">
        <f t="shared" si="224"/>
        <v/>
      </c>
      <c r="AG964" s="95" t="str">
        <f>IF($C964="", "", IF(IFERROR(INDEX(Ingredients!C$11:C$310, MATCH($C964, Ingredients!$B$11:$B$310, 0)), "")="", "", IFERROR(INDEX(Ingredients!C$11:C$310, MATCH($C964, Ingredients!$B$11:$B$310, 0)), "")))</f>
        <v/>
      </c>
      <c r="AH964" s="105" t="str">
        <f>IF($C964="", "", IF(IFERROR(INDEX(Ingredients!D$11:D$310, MATCH($C964, Ingredients!$B$11:$B$310, 0)), "")="", "", IFERROR(INDEX(Ingredients!D$11:D$310, MATCH($C964, Ingredients!$B$11:$B$310, 0)), "")))</f>
        <v/>
      </c>
      <c r="AI964" s="106" t="str">
        <f>IF($C964="", "", IF(IFERROR(INDEX(Ingredients!E$11:E$310, MATCH($C964, Ingredients!$B$11:$B$310, 0)), "")="", "", IFERROR(INDEX(Ingredients!E$11:E$310, MATCH($C964, Ingredients!$B$11:$B$310, 0)), "")))</f>
        <v/>
      </c>
      <c r="AJ964" s="108" t="str">
        <f>IF($C964="", "", IF(IFERROR(INDEX(Ingredients!F$11:F$310, MATCH($C964, Ingredients!$B$11:$B$310, 0)), "")="", "", IFERROR(INDEX(Ingredients!F$11:F$310, MATCH($C964, Ingredients!$B$11:$B$310, 0)), "")))</f>
        <v/>
      </c>
      <c r="AK964" s="106" t="str">
        <f>IF($C964="", "", IF(IFERROR(INDEX(Ingredients!G$11:G$310, MATCH($C964, Ingredients!$B$11:$B$310, 0)), "")="", "", IFERROR(INDEX(Ingredients!G$11:G$310, MATCH($C964, Ingredients!$B$11:$B$310, 0)), "")))</f>
        <v/>
      </c>
      <c r="AL964" s="79" t="str">
        <f>IF($C964="", "", IF(IFERROR(INDEX(Ingredients!H$11:H$310, MATCH($C964, Ingredients!$B$11:$B$310, 0)), "")="", "", IFERROR(INDEX(Ingredients!H$11:H$310, MATCH($C964, Ingredients!$B$11:$B$310, 0)), "")))</f>
        <v/>
      </c>
      <c r="AN964" s="83" t="str">
        <f t="shared" si="215"/>
        <v/>
      </c>
      <c r="AP964" s="114" t="str">
        <f t="shared" si="225"/>
        <v/>
      </c>
      <c r="AR964" s="117" t="str">
        <f>IF($C964="", "", IF(IFERROR(INDEX(Ingredients!$AI$11:$AI$310, MATCH($C964, Ingredients!$B$11:$B$310, 0)), "")="", "", IFERROR(INDEX(Ingredients!$AI$11:$AI$310, MATCH($C964, Ingredients!$B$11:$B$310, 0)), "")))</f>
        <v/>
      </c>
      <c r="AT964" s="120" t="str">
        <f t="shared" si="226"/>
        <v/>
      </c>
      <c r="AV964" s="90" t="str">
        <f t="shared" si="216"/>
        <v/>
      </c>
      <c r="AX964" s="90" t="str">
        <f>IF($AV964="", "", COUNTIF($AV$11:$AV$5010, "&lt;"&amp;$AV964)+1+COUNTIF($AV$11:$AV964, $AV964)-1)</f>
        <v/>
      </c>
      <c r="AZ964" s="111" t="str">
        <f>IF($B964="", "", SUMIF('Shopping List'!$AV$11:$AV$25, $B964, 'Shopping List'!$BN$11:$BN$25))</f>
        <v/>
      </c>
      <c r="BB964" s="117" t="str">
        <f t="shared" si="227"/>
        <v/>
      </c>
    </row>
    <row r="965" spans="1:54" x14ac:dyDescent="0.25">
      <c r="A965" s="4"/>
      <c r="B965" s="37"/>
      <c r="C965" s="124"/>
      <c r="D965" s="39"/>
      <c r="E965" s="125"/>
      <c r="F965" s="48"/>
      <c r="G965" s="4"/>
      <c r="H965" s="4"/>
      <c r="I965" s="95" t="str">
        <f>IF($C965="", "", IF(IFERROR(INDEX(Ingredients!$C$11:$C$310, MATCH($C965, Ingredients!$B$11:$B$310, 0)), "")="", "", IFERROR(INDEX(Ingredients!$C$11:$C$310, MATCH($C965, Ingredients!$B$11:$B$310, 0)), "")))</f>
        <v/>
      </c>
      <c r="J965" s="73" t="str">
        <f>IF($B965="", "", IF(IFERROR(INDEX(Meals!$C$11:$C$260, MATCH($B965, Meals!$B$11:$B$260, 0)), "")="", "", IFERROR(INDEX(Meals!$C$11:$C$260, MATCH($B965, Meals!$B$11:$B$260, 0)), "")))</f>
        <v/>
      </c>
      <c r="K965" s="4"/>
      <c r="L965" s="72" t="str">
        <f t="shared" si="217"/>
        <v/>
      </c>
      <c r="M965" s="73" t="str">
        <f t="shared" si="218"/>
        <v/>
      </c>
      <c r="N965" s="4"/>
      <c r="O965" s="78" t="str">
        <f t="shared" si="219"/>
        <v/>
      </c>
      <c r="P965" s="79" t="str">
        <f t="shared" si="220"/>
        <v/>
      </c>
      <c r="Q965" s="4"/>
      <c r="R965" s="90" t="str">
        <f t="shared" si="221"/>
        <v/>
      </c>
      <c r="S965" s="4"/>
      <c r="Y965" s="18" t="str">
        <f t="shared" si="222"/>
        <v/>
      </c>
      <c r="AA965" s="18" t="str">
        <f t="shared" si="213"/>
        <v/>
      </c>
      <c r="AB965" s="18" t="str">
        <f t="shared" si="214"/>
        <v/>
      </c>
      <c r="AC965" s="18" t="str">
        <f t="shared" si="223"/>
        <v/>
      </c>
      <c r="AD965" s="18" t="str">
        <f t="shared" si="223"/>
        <v/>
      </c>
      <c r="AE965" s="18" t="str">
        <f t="shared" si="224"/>
        <v/>
      </c>
      <c r="AG965" s="95" t="str">
        <f>IF($C965="", "", IF(IFERROR(INDEX(Ingredients!C$11:C$310, MATCH($C965, Ingredients!$B$11:$B$310, 0)), "")="", "", IFERROR(INDEX(Ingredients!C$11:C$310, MATCH($C965, Ingredients!$B$11:$B$310, 0)), "")))</f>
        <v/>
      </c>
      <c r="AH965" s="105" t="str">
        <f>IF($C965="", "", IF(IFERROR(INDEX(Ingredients!D$11:D$310, MATCH($C965, Ingredients!$B$11:$B$310, 0)), "")="", "", IFERROR(INDEX(Ingredients!D$11:D$310, MATCH($C965, Ingredients!$B$11:$B$310, 0)), "")))</f>
        <v/>
      </c>
      <c r="AI965" s="106" t="str">
        <f>IF($C965="", "", IF(IFERROR(INDEX(Ingredients!E$11:E$310, MATCH($C965, Ingredients!$B$11:$B$310, 0)), "")="", "", IFERROR(INDEX(Ingredients!E$11:E$310, MATCH($C965, Ingredients!$B$11:$B$310, 0)), "")))</f>
        <v/>
      </c>
      <c r="AJ965" s="108" t="str">
        <f>IF($C965="", "", IF(IFERROR(INDEX(Ingredients!F$11:F$310, MATCH($C965, Ingredients!$B$11:$B$310, 0)), "")="", "", IFERROR(INDEX(Ingredients!F$11:F$310, MATCH($C965, Ingredients!$B$11:$B$310, 0)), "")))</f>
        <v/>
      </c>
      <c r="AK965" s="106" t="str">
        <f>IF($C965="", "", IF(IFERROR(INDEX(Ingredients!G$11:G$310, MATCH($C965, Ingredients!$B$11:$B$310, 0)), "")="", "", IFERROR(INDEX(Ingredients!G$11:G$310, MATCH($C965, Ingredients!$B$11:$B$310, 0)), "")))</f>
        <v/>
      </c>
      <c r="AL965" s="79" t="str">
        <f>IF($C965="", "", IF(IFERROR(INDEX(Ingredients!H$11:H$310, MATCH($C965, Ingredients!$B$11:$B$310, 0)), "")="", "", IFERROR(INDEX(Ingredients!H$11:H$310, MATCH($C965, Ingredients!$B$11:$B$310, 0)), "")))</f>
        <v/>
      </c>
      <c r="AN965" s="83" t="str">
        <f t="shared" si="215"/>
        <v/>
      </c>
      <c r="AP965" s="114" t="str">
        <f t="shared" si="225"/>
        <v/>
      </c>
      <c r="AR965" s="117" t="str">
        <f>IF($C965="", "", IF(IFERROR(INDEX(Ingredients!$AI$11:$AI$310, MATCH($C965, Ingredients!$B$11:$B$310, 0)), "")="", "", IFERROR(INDEX(Ingredients!$AI$11:$AI$310, MATCH($C965, Ingredients!$B$11:$B$310, 0)), "")))</f>
        <v/>
      </c>
      <c r="AT965" s="120" t="str">
        <f t="shared" si="226"/>
        <v/>
      </c>
      <c r="AV965" s="90" t="str">
        <f t="shared" si="216"/>
        <v/>
      </c>
      <c r="AX965" s="90" t="str">
        <f>IF($AV965="", "", COUNTIF($AV$11:$AV$5010, "&lt;"&amp;$AV965)+1+COUNTIF($AV$11:$AV965, $AV965)-1)</f>
        <v/>
      </c>
      <c r="AZ965" s="111" t="str">
        <f>IF($B965="", "", SUMIF('Shopping List'!$AV$11:$AV$25, $B965, 'Shopping List'!$BN$11:$BN$25))</f>
        <v/>
      </c>
      <c r="BB965" s="117" t="str">
        <f t="shared" si="227"/>
        <v/>
      </c>
    </row>
    <row r="966" spans="1:54" x14ac:dyDescent="0.25">
      <c r="A966" s="4"/>
      <c r="B966" s="37"/>
      <c r="C966" s="124"/>
      <c r="D966" s="39"/>
      <c r="E966" s="125"/>
      <c r="F966" s="48"/>
      <c r="G966" s="4"/>
      <c r="H966" s="4"/>
      <c r="I966" s="95" t="str">
        <f>IF($C966="", "", IF(IFERROR(INDEX(Ingredients!$C$11:$C$310, MATCH($C966, Ingredients!$B$11:$B$310, 0)), "")="", "", IFERROR(INDEX(Ingredients!$C$11:$C$310, MATCH($C966, Ingredients!$B$11:$B$310, 0)), "")))</f>
        <v/>
      </c>
      <c r="J966" s="73" t="str">
        <f>IF($B966="", "", IF(IFERROR(INDEX(Meals!$C$11:$C$260, MATCH($B966, Meals!$B$11:$B$260, 0)), "")="", "", IFERROR(INDEX(Meals!$C$11:$C$260, MATCH($B966, Meals!$B$11:$B$260, 0)), "")))</f>
        <v/>
      </c>
      <c r="K966" s="4"/>
      <c r="L966" s="72" t="str">
        <f t="shared" si="217"/>
        <v/>
      </c>
      <c r="M966" s="73" t="str">
        <f t="shared" si="218"/>
        <v/>
      </c>
      <c r="N966" s="4"/>
      <c r="O966" s="78" t="str">
        <f t="shared" si="219"/>
        <v/>
      </c>
      <c r="P966" s="79" t="str">
        <f t="shared" si="220"/>
        <v/>
      </c>
      <c r="Q966" s="4"/>
      <c r="R966" s="90" t="str">
        <f t="shared" si="221"/>
        <v/>
      </c>
      <c r="S966" s="4"/>
      <c r="Y966" s="18" t="str">
        <f t="shared" si="222"/>
        <v/>
      </c>
      <c r="AA966" s="18" t="str">
        <f t="shared" si="213"/>
        <v/>
      </c>
      <c r="AB966" s="18" t="str">
        <f t="shared" si="214"/>
        <v/>
      </c>
      <c r="AC966" s="18" t="str">
        <f t="shared" si="223"/>
        <v/>
      </c>
      <c r="AD966" s="18" t="str">
        <f t="shared" si="223"/>
        <v/>
      </c>
      <c r="AE966" s="18" t="str">
        <f t="shared" si="224"/>
        <v/>
      </c>
      <c r="AG966" s="95" t="str">
        <f>IF($C966="", "", IF(IFERROR(INDEX(Ingredients!C$11:C$310, MATCH($C966, Ingredients!$B$11:$B$310, 0)), "")="", "", IFERROR(INDEX(Ingredients!C$11:C$310, MATCH($C966, Ingredients!$B$11:$B$310, 0)), "")))</f>
        <v/>
      </c>
      <c r="AH966" s="105" t="str">
        <f>IF($C966="", "", IF(IFERROR(INDEX(Ingredients!D$11:D$310, MATCH($C966, Ingredients!$B$11:$B$310, 0)), "")="", "", IFERROR(INDEX(Ingredients!D$11:D$310, MATCH($C966, Ingredients!$B$11:$B$310, 0)), "")))</f>
        <v/>
      </c>
      <c r="AI966" s="106" t="str">
        <f>IF($C966="", "", IF(IFERROR(INDEX(Ingredients!E$11:E$310, MATCH($C966, Ingredients!$B$11:$B$310, 0)), "")="", "", IFERROR(INDEX(Ingredients!E$11:E$310, MATCH($C966, Ingredients!$B$11:$B$310, 0)), "")))</f>
        <v/>
      </c>
      <c r="AJ966" s="108" t="str">
        <f>IF($C966="", "", IF(IFERROR(INDEX(Ingredients!F$11:F$310, MATCH($C966, Ingredients!$B$11:$B$310, 0)), "")="", "", IFERROR(INDEX(Ingredients!F$11:F$310, MATCH($C966, Ingredients!$B$11:$B$310, 0)), "")))</f>
        <v/>
      </c>
      <c r="AK966" s="106" t="str">
        <f>IF($C966="", "", IF(IFERROR(INDEX(Ingredients!G$11:G$310, MATCH($C966, Ingredients!$B$11:$B$310, 0)), "")="", "", IFERROR(INDEX(Ingredients!G$11:G$310, MATCH($C966, Ingredients!$B$11:$B$310, 0)), "")))</f>
        <v/>
      </c>
      <c r="AL966" s="79" t="str">
        <f>IF($C966="", "", IF(IFERROR(INDEX(Ingredients!H$11:H$310, MATCH($C966, Ingredients!$B$11:$B$310, 0)), "")="", "", IFERROR(INDEX(Ingredients!H$11:H$310, MATCH($C966, Ingredients!$B$11:$B$310, 0)), "")))</f>
        <v/>
      </c>
      <c r="AN966" s="83" t="str">
        <f t="shared" si="215"/>
        <v/>
      </c>
      <c r="AP966" s="114" t="str">
        <f t="shared" si="225"/>
        <v/>
      </c>
      <c r="AR966" s="117" t="str">
        <f>IF($C966="", "", IF(IFERROR(INDEX(Ingredients!$AI$11:$AI$310, MATCH($C966, Ingredients!$B$11:$B$310, 0)), "")="", "", IFERROR(INDEX(Ingredients!$AI$11:$AI$310, MATCH($C966, Ingredients!$B$11:$B$310, 0)), "")))</f>
        <v/>
      </c>
      <c r="AT966" s="120" t="str">
        <f t="shared" si="226"/>
        <v/>
      </c>
      <c r="AV966" s="90" t="str">
        <f t="shared" si="216"/>
        <v/>
      </c>
      <c r="AX966" s="90" t="str">
        <f>IF($AV966="", "", COUNTIF($AV$11:$AV$5010, "&lt;"&amp;$AV966)+1+COUNTIF($AV$11:$AV966, $AV966)-1)</f>
        <v/>
      </c>
      <c r="AZ966" s="111" t="str">
        <f>IF($B966="", "", SUMIF('Shopping List'!$AV$11:$AV$25, $B966, 'Shopping List'!$BN$11:$BN$25))</f>
        <v/>
      </c>
      <c r="BB966" s="117" t="str">
        <f t="shared" si="227"/>
        <v/>
      </c>
    </row>
    <row r="967" spans="1:54" x14ac:dyDescent="0.25">
      <c r="A967" s="4"/>
      <c r="B967" s="37"/>
      <c r="C967" s="124"/>
      <c r="D967" s="39"/>
      <c r="E967" s="125"/>
      <c r="F967" s="48"/>
      <c r="G967" s="4"/>
      <c r="H967" s="4"/>
      <c r="I967" s="95" t="str">
        <f>IF($C967="", "", IF(IFERROR(INDEX(Ingredients!$C$11:$C$310, MATCH($C967, Ingredients!$B$11:$B$310, 0)), "")="", "", IFERROR(INDEX(Ingredients!$C$11:$C$310, MATCH($C967, Ingredients!$B$11:$B$310, 0)), "")))</f>
        <v/>
      </c>
      <c r="J967" s="73" t="str">
        <f>IF($B967="", "", IF(IFERROR(INDEX(Meals!$C$11:$C$260, MATCH($B967, Meals!$B$11:$B$260, 0)), "")="", "", IFERROR(INDEX(Meals!$C$11:$C$260, MATCH($B967, Meals!$B$11:$B$260, 0)), "")))</f>
        <v/>
      </c>
      <c r="K967" s="4"/>
      <c r="L967" s="72" t="str">
        <f t="shared" si="217"/>
        <v/>
      </c>
      <c r="M967" s="73" t="str">
        <f t="shared" si="218"/>
        <v/>
      </c>
      <c r="N967" s="4"/>
      <c r="O967" s="78" t="str">
        <f t="shared" si="219"/>
        <v/>
      </c>
      <c r="P967" s="79" t="str">
        <f t="shared" si="220"/>
        <v/>
      </c>
      <c r="Q967" s="4"/>
      <c r="R967" s="90" t="str">
        <f t="shared" si="221"/>
        <v/>
      </c>
      <c r="S967" s="4"/>
      <c r="Y967" s="18" t="str">
        <f t="shared" si="222"/>
        <v/>
      </c>
      <c r="AA967" s="18" t="str">
        <f t="shared" si="213"/>
        <v/>
      </c>
      <c r="AB967" s="18" t="str">
        <f t="shared" si="214"/>
        <v/>
      </c>
      <c r="AC967" s="18" t="str">
        <f t="shared" si="223"/>
        <v/>
      </c>
      <c r="AD967" s="18" t="str">
        <f t="shared" si="223"/>
        <v/>
      </c>
      <c r="AE967" s="18" t="str">
        <f t="shared" si="224"/>
        <v/>
      </c>
      <c r="AG967" s="95" t="str">
        <f>IF($C967="", "", IF(IFERROR(INDEX(Ingredients!C$11:C$310, MATCH($C967, Ingredients!$B$11:$B$310, 0)), "")="", "", IFERROR(INDEX(Ingredients!C$11:C$310, MATCH($C967, Ingredients!$B$11:$B$310, 0)), "")))</f>
        <v/>
      </c>
      <c r="AH967" s="105" t="str">
        <f>IF($C967="", "", IF(IFERROR(INDEX(Ingredients!D$11:D$310, MATCH($C967, Ingredients!$B$11:$B$310, 0)), "")="", "", IFERROR(INDEX(Ingredients!D$11:D$310, MATCH($C967, Ingredients!$B$11:$B$310, 0)), "")))</f>
        <v/>
      </c>
      <c r="AI967" s="106" t="str">
        <f>IF($C967="", "", IF(IFERROR(INDEX(Ingredients!E$11:E$310, MATCH($C967, Ingredients!$B$11:$B$310, 0)), "")="", "", IFERROR(INDEX(Ingredients!E$11:E$310, MATCH($C967, Ingredients!$B$11:$B$310, 0)), "")))</f>
        <v/>
      </c>
      <c r="AJ967" s="108" t="str">
        <f>IF($C967="", "", IF(IFERROR(INDEX(Ingredients!F$11:F$310, MATCH($C967, Ingredients!$B$11:$B$310, 0)), "")="", "", IFERROR(INDEX(Ingredients!F$11:F$310, MATCH($C967, Ingredients!$B$11:$B$310, 0)), "")))</f>
        <v/>
      </c>
      <c r="AK967" s="106" t="str">
        <f>IF($C967="", "", IF(IFERROR(INDEX(Ingredients!G$11:G$310, MATCH($C967, Ingredients!$B$11:$B$310, 0)), "")="", "", IFERROR(INDEX(Ingredients!G$11:G$310, MATCH($C967, Ingredients!$B$11:$B$310, 0)), "")))</f>
        <v/>
      </c>
      <c r="AL967" s="79" t="str">
        <f>IF($C967="", "", IF(IFERROR(INDEX(Ingredients!H$11:H$310, MATCH($C967, Ingredients!$B$11:$B$310, 0)), "")="", "", IFERROR(INDEX(Ingredients!H$11:H$310, MATCH($C967, Ingredients!$B$11:$B$310, 0)), "")))</f>
        <v/>
      </c>
      <c r="AN967" s="83" t="str">
        <f t="shared" si="215"/>
        <v/>
      </c>
      <c r="AP967" s="114" t="str">
        <f t="shared" si="225"/>
        <v/>
      </c>
      <c r="AR967" s="117" t="str">
        <f>IF($C967="", "", IF(IFERROR(INDEX(Ingredients!$AI$11:$AI$310, MATCH($C967, Ingredients!$B$11:$B$310, 0)), "")="", "", IFERROR(INDEX(Ingredients!$AI$11:$AI$310, MATCH($C967, Ingredients!$B$11:$B$310, 0)), "")))</f>
        <v/>
      </c>
      <c r="AT967" s="120" t="str">
        <f t="shared" si="226"/>
        <v/>
      </c>
      <c r="AV967" s="90" t="str">
        <f t="shared" si="216"/>
        <v/>
      </c>
      <c r="AX967" s="90" t="str">
        <f>IF($AV967="", "", COUNTIF($AV$11:$AV$5010, "&lt;"&amp;$AV967)+1+COUNTIF($AV$11:$AV967, $AV967)-1)</f>
        <v/>
      </c>
      <c r="AZ967" s="111" t="str">
        <f>IF($B967="", "", SUMIF('Shopping List'!$AV$11:$AV$25, $B967, 'Shopping List'!$BN$11:$BN$25))</f>
        <v/>
      </c>
      <c r="BB967" s="117" t="str">
        <f t="shared" si="227"/>
        <v/>
      </c>
    </row>
    <row r="968" spans="1:54" x14ac:dyDescent="0.25">
      <c r="A968" s="4"/>
      <c r="B968" s="37"/>
      <c r="C968" s="124"/>
      <c r="D968" s="39"/>
      <c r="E968" s="125"/>
      <c r="F968" s="48"/>
      <c r="G968" s="4"/>
      <c r="H968" s="4"/>
      <c r="I968" s="95" t="str">
        <f>IF($C968="", "", IF(IFERROR(INDEX(Ingredients!$C$11:$C$310, MATCH($C968, Ingredients!$B$11:$B$310, 0)), "")="", "", IFERROR(INDEX(Ingredients!$C$11:$C$310, MATCH($C968, Ingredients!$B$11:$B$310, 0)), "")))</f>
        <v/>
      </c>
      <c r="J968" s="73" t="str">
        <f>IF($B968="", "", IF(IFERROR(INDEX(Meals!$C$11:$C$260, MATCH($B968, Meals!$B$11:$B$260, 0)), "")="", "", IFERROR(INDEX(Meals!$C$11:$C$260, MATCH($B968, Meals!$B$11:$B$260, 0)), "")))</f>
        <v/>
      </c>
      <c r="K968" s="4"/>
      <c r="L968" s="72" t="str">
        <f t="shared" si="217"/>
        <v/>
      </c>
      <c r="M968" s="73" t="str">
        <f t="shared" si="218"/>
        <v/>
      </c>
      <c r="N968" s="4"/>
      <c r="O968" s="78" t="str">
        <f t="shared" si="219"/>
        <v/>
      </c>
      <c r="P968" s="79" t="str">
        <f t="shared" si="220"/>
        <v/>
      </c>
      <c r="Q968" s="4"/>
      <c r="R968" s="90" t="str">
        <f t="shared" si="221"/>
        <v/>
      </c>
      <c r="S968" s="4"/>
      <c r="Y968" s="18" t="str">
        <f t="shared" si="222"/>
        <v/>
      </c>
      <c r="AA968" s="18" t="str">
        <f t="shared" si="213"/>
        <v/>
      </c>
      <c r="AB968" s="18" t="str">
        <f t="shared" si="214"/>
        <v/>
      </c>
      <c r="AC968" s="18" t="str">
        <f t="shared" si="223"/>
        <v/>
      </c>
      <c r="AD968" s="18" t="str">
        <f t="shared" si="223"/>
        <v/>
      </c>
      <c r="AE968" s="18" t="str">
        <f t="shared" si="224"/>
        <v/>
      </c>
      <c r="AG968" s="95" t="str">
        <f>IF($C968="", "", IF(IFERROR(INDEX(Ingredients!C$11:C$310, MATCH($C968, Ingredients!$B$11:$B$310, 0)), "")="", "", IFERROR(INDEX(Ingredients!C$11:C$310, MATCH($C968, Ingredients!$B$11:$B$310, 0)), "")))</f>
        <v/>
      </c>
      <c r="AH968" s="105" t="str">
        <f>IF($C968="", "", IF(IFERROR(INDEX(Ingredients!D$11:D$310, MATCH($C968, Ingredients!$B$11:$B$310, 0)), "")="", "", IFERROR(INDEX(Ingredients!D$11:D$310, MATCH($C968, Ingredients!$B$11:$B$310, 0)), "")))</f>
        <v/>
      </c>
      <c r="AI968" s="106" t="str">
        <f>IF($C968="", "", IF(IFERROR(INDEX(Ingredients!E$11:E$310, MATCH($C968, Ingredients!$B$11:$B$310, 0)), "")="", "", IFERROR(INDEX(Ingredients!E$11:E$310, MATCH($C968, Ingredients!$B$11:$B$310, 0)), "")))</f>
        <v/>
      </c>
      <c r="AJ968" s="108" t="str">
        <f>IF($C968="", "", IF(IFERROR(INDEX(Ingredients!F$11:F$310, MATCH($C968, Ingredients!$B$11:$B$310, 0)), "")="", "", IFERROR(INDEX(Ingredients!F$11:F$310, MATCH($C968, Ingredients!$B$11:$B$310, 0)), "")))</f>
        <v/>
      </c>
      <c r="AK968" s="106" t="str">
        <f>IF($C968="", "", IF(IFERROR(INDEX(Ingredients!G$11:G$310, MATCH($C968, Ingredients!$B$11:$B$310, 0)), "")="", "", IFERROR(INDEX(Ingredients!G$11:G$310, MATCH($C968, Ingredients!$B$11:$B$310, 0)), "")))</f>
        <v/>
      </c>
      <c r="AL968" s="79" t="str">
        <f>IF($C968="", "", IF(IFERROR(INDEX(Ingredients!H$11:H$310, MATCH($C968, Ingredients!$B$11:$B$310, 0)), "")="", "", IFERROR(INDEX(Ingredients!H$11:H$310, MATCH($C968, Ingredients!$B$11:$B$310, 0)), "")))</f>
        <v/>
      </c>
      <c r="AN968" s="83" t="str">
        <f t="shared" si="215"/>
        <v/>
      </c>
      <c r="AP968" s="114" t="str">
        <f t="shared" si="225"/>
        <v/>
      </c>
      <c r="AR968" s="117" t="str">
        <f>IF($C968="", "", IF(IFERROR(INDEX(Ingredients!$AI$11:$AI$310, MATCH($C968, Ingredients!$B$11:$B$310, 0)), "")="", "", IFERROR(INDEX(Ingredients!$AI$11:$AI$310, MATCH($C968, Ingredients!$B$11:$B$310, 0)), "")))</f>
        <v/>
      </c>
      <c r="AT968" s="120" t="str">
        <f t="shared" si="226"/>
        <v/>
      </c>
      <c r="AV968" s="90" t="str">
        <f t="shared" si="216"/>
        <v/>
      </c>
      <c r="AX968" s="90" t="str">
        <f>IF($AV968="", "", COUNTIF($AV$11:$AV$5010, "&lt;"&amp;$AV968)+1+COUNTIF($AV$11:$AV968, $AV968)-1)</f>
        <v/>
      </c>
      <c r="AZ968" s="111" t="str">
        <f>IF($B968="", "", SUMIF('Shopping List'!$AV$11:$AV$25, $B968, 'Shopping List'!$BN$11:$BN$25))</f>
        <v/>
      </c>
      <c r="BB968" s="117" t="str">
        <f t="shared" si="227"/>
        <v/>
      </c>
    </row>
    <row r="969" spans="1:54" x14ac:dyDescent="0.25">
      <c r="A969" s="4"/>
      <c r="B969" s="37"/>
      <c r="C969" s="124"/>
      <c r="D969" s="39"/>
      <c r="E969" s="125"/>
      <c r="F969" s="48"/>
      <c r="G969" s="4"/>
      <c r="H969" s="4"/>
      <c r="I969" s="95" t="str">
        <f>IF($C969="", "", IF(IFERROR(INDEX(Ingredients!$C$11:$C$310, MATCH($C969, Ingredients!$B$11:$B$310, 0)), "")="", "", IFERROR(INDEX(Ingredients!$C$11:$C$310, MATCH($C969, Ingredients!$B$11:$B$310, 0)), "")))</f>
        <v/>
      </c>
      <c r="J969" s="73" t="str">
        <f>IF($B969="", "", IF(IFERROR(INDEX(Meals!$C$11:$C$260, MATCH($B969, Meals!$B$11:$B$260, 0)), "")="", "", IFERROR(INDEX(Meals!$C$11:$C$260, MATCH($B969, Meals!$B$11:$B$260, 0)), "")))</f>
        <v/>
      </c>
      <c r="K969" s="4"/>
      <c r="L969" s="72" t="str">
        <f t="shared" si="217"/>
        <v/>
      </c>
      <c r="M969" s="73" t="str">
        <f t="shared" si="218"/>
        <v/>
      </c>
      <c r="N969" s="4"/>
      <c r="O969" s="78" t="str">
        <f t="shared" si="219"/>
        <v/>
      </c>
      <c r="P969" s="79" t="str">
        <f t="shared" si="220"/>
        <v/>
      </c>
      <c r="Q969" s="4"/>
      <c r="R969" s="90" t="str">
        <f t="shared" si="221"/>
        <v/>
      </c>
      <c r="S969" s="4"/>
      <c r="Y969" s="18" t="str">
        <f t="shared" si="222"/>
        <v/>
      </c>
      <c r="AA969" s="18" t="str">
        <f t="shared" si="213"/>
        <v/>
      </c>
      <c r="AB969" s="18" t="str">
        <f t="shared" si="214"/>
        <v/>
      </c>
      <c r="AC969" s="18" t="str">
        <f t="shared" si="223"/>
        <v/>
      </c>
      <c r="AD969" s="18" t="str">
        <f t="shared" si="223"/>
        <v/>
      </c>
      <c r="AE969" s="18" t="str">
        <f t="shared" si="224"/>
        <v/>
      </c>
      <c r="AG969" s="95" t="str">
        <f>IF($C969="", "", IF(IFERROR(INDEX(Ingredients!C$11:C$310, MATCH($C969, Ingredients!$B$11:$B$310, 0)), "")="", "", IFERROR(INDEX(Ingredients!C$11:C$310, MATCH($C969, Ingredients!$B$11:$B$310, 0)), "")))</f>
        <v/>
      </c>
      <c r="AH969" s="105" t="str">
        <f>IF($C969="", "", IF(IFERROR(INDEX(Ingredients!D$11:D$310, MATCH($C969, Ingredients!$B$11:$B$310, 0)), "")="", "", IFERROR(INDEX(Ingredients!D$11:D$310, MATCH($C969, Ingredients!$B$11:$B$310, 0)), "")))</f>
        <v/>
      </c>
      <c r="AI969" s="106" t="str">
        <f>IF($C969="", "", IF(IFERROR(INDEX(Ingredients!E$11:E$310, MATCH($C969, Ingredients!$B$11:$B$310, 0)), "")="", "", IFERROR(INDEX(Ingredients!E$11:E$310, MATCH($C969, Ingredients!$B$11:$B$310, 0)), "")))</f>
        <v/>
      </c>
      <c r="AJ969" s="108" t="str">
        <f>IF($C969="", "", IF(IFERROR(INDEX(Ingredients!F$11:F$310, MATCH($C969, Ingredients!$B$11:$B$310, 0)), "")="", "", IFERROR(INDEX(Ingredients!F$11:F$310, MATCH($C969, Ingredients!$B$11:$B$310, 0)), "")))</f>
        <v/>
      </c>
      <c r="AK969" s="106" t="str">
        <f>IF($C969="", "", IF(IFERROR(INDEX(Ingredients!G$11:G$310, MATCH($C969, Ingredients!$B$11:$B$310, 0)), "")="", "", IFERROR(INDEX(Ingredients!G$11:G$310, MATCH($C969, Ingredients!$B$11:$B$310, 0)), "")))</f>
        <v/>
      </c>
      <c r="AL969" s="79" t="str">
        <f>IF($C969="", "", IF(IFERROR(INDEX(Ingredients!H$11:H$310, MATCH($C969, Ingredients!$B$11:$B$310, 0)), "")="", "", IFERROR(INDEX(Ingredients!H$11:H$310, MATCH($C969, Ingredients!$B$11:$B$310, 0)), "")))</f>
        <v/>
      </c>
      <c r="AN969" s="83" t="str">
        <f t="shared" si="215"/>
        <v/>
      </c>
      <c r="AP969" s="114" t="str">
        <f t="shared" si="225"/>
        <v/>
      </c>
      <c r="AR969" s="117" t="str">
        <f>IF($C969="", "", IF(IFERROR(INDEX(Ingredients!$AI$11:$AI$310, MATCH($C969, Ingredients!$B$11:$B$310, 0)), "")="", "", IFERROR(INDEX(Ingredients!$AI$11:$AI$310, MATCH($C969, Ingredients!$B$11:$B$310, 0)), "")))</f>
        <v/>
      </c>
      <c r="AT969" s="120" t="str">
        <f t="shared" si="226"/>
        <v/>
      </c>
      <c r="AV969" s="90" t="str">
        <f t="shared" si="216"/>
        <v/>
      </c>
      <c r="AX969" s="90" t="str">
        <f>IF($AV969="", "", COUNTIF($AV$11:$AV$5010, "&lt;"&amp;$AV969)+1+COUNTIF($AV$11:$AV969, $AV969)-1)</f>
        <v/>
      </c>
      <c r="AZ969" s="111" t="str">
        <f>IF($B969="", "", SUMIF('Shopping List'!$AV$11:$AV$25, $B969, 'Shopping List'!$BN$11:$BN$25))</f>
        <v/>
      </c>
      <c r="BB969" s="117" t="str">
        <f t="shared" si="227"/>
        <v/>
      </c>
    </row>
    <row r="970" spans="1:54" x14ac:dyDescent="0.25">
      <c r="A970" s="4"/>
      <c r="B970" s="37"/>
      <c r="C970" s="124"/>
      <c r="D970" s="39"/>
      <c r="E970" s="125"/>
      <c r="F970" s="48"/>
      <c r="G970" s="4"/>
      <c r="H970" s="4"/>
      <c r="I970" s="95" t="str">
        <f>IF($C970="", "", IF(IFERROR(INDEX(Ingredients!$C$11:$C$310, MATCH($C970, Ingredients!$B$11:$B$310, 0)), "")="", "", IFERROR(INDEX(Ingredients!$C$11:$C$310, MATCH($C970, Ingredients!$B$11:$B$310, 0)), "")))</f>
        <v/>
      </c>
      <c r="J970" s="73" t="str">
        <f>IF($B970="", "", IF(IFERROR(INDEX(Meals!$C$11:$C$260, MATCH($B970, Meals!$B$11:$B$260, 0)), "")="", "", IFERROR(INDEX(Meals!$C$11:$C$260, MATCH($B970, Meals!$B$11:$B$260, 0)), "")))</f>
        <v/>
      </c>
      <c r="K970" s="4"/>
      <c r="L970" s="72" t="str">
        <f t="shared" si="217"/>
        <v/>
      </c>
      <c r="M970" s="73" t="str">
        <f t="shared" si="218"/>
        <v/>
      </c>
      <c r="N970" s="4"/>
      <c r="O970" s="78" t="str">
        <f t="shared" si="219"/>
        <v/>
      </c>
      <c r="P970" s="79" t="str">
        <f t="shared" si="220"/>
        <v/>
      </c>
      <c r="Q970" s="4"/>
      <c r="R970" s="90" t="str">
        <f t="shared" si="221"/>
        <v/>
      </c>
      <c r="S970" s="4"/>
      <c r="Y970" s="18" t="str">
        <f t="shared" si="222"/>
        <v/>
      </c>
      <c r="AA970" s="18" t="str">
        <f t="shared" si="213"/>
        <v/>
      </c>
      <c r="AB970" s="18" t="str">
        <f t="shared" si="214"/>
        <v/>
      </c>
      <c r="AC970" s="18" t="str">
        <f t="shared" si="223"/>
        <v/>
      </c>
      <c r="AD970" s="18" t="str">
        <f t="shared" si="223"/>
        <v/>
      </c>
      <c r="AE970" s="18" t="str">
        <f t="shared" si="224"/>
        <v/>
      </c>
      <c r="AG970" s="95" t="str">
        <f>IF($C970="", "", IF(IFERROR(INDEX(Ingredients!C$11:C$310, MATCH($C970, Ingredients!$B$11:$B$310, 0)), "")="", "", IFERROR(INDEX(Ingredients!C$11:C$310, MATCH($C970, Ingredients!$B$11:$B$310, 0)), "")))</f>
        <v/>
      </c>
      <c r="AH970" s="105" t="str">
        <f>IF($C970="", "", IF(IFERROR(INDEX(Ingredients!D$11:D$310, MATCH($C970, Ingredients!$B$11:$B$310, 0)), "")="", "", IFERROR(INDEX(Ingredients!D$11:D$310, MATCH($C970, Ingredients!$B$11:$B$310, 0)), "")))</f>
        <v/>
      </c>
      <c r="AI970" s="106" t="str">
        <f>IF($C970="", "", IF(IFERROR(INDEX(Ingredients!E$11:E$310, MATCH($C970, Ingredients!$B$11:$B$310, 0)), "")="", "", IFERROR(INDEX(Ingredients!E$11:E$310, MATCH($C970, Ingredients!$B$11:$B$310, 0)), "")))</f>
        <v/>
      </c>
      <c r="AJ970" s="108" t="str">
        <f>IF($C970="", "", IF(IFERROR(INDEX(Ingredients!F$11:F$310, MATCH($C970, Ingredients!$B$11:$B$310, 0)), "")="", "", IFERROR(INDEX(Ingredients!F$11:F$310, MATCH($C970, Ingredients!$B$11:$B$310, 0)), "")))</f>
        <v/>
      </c>
      <c r="AK970" s="106" t="str">
        <f>IF($C970="", "", IF(IFERROR(INDEX(Ingredients!G$11:G$310, MATCH($C970, Ingredients!$B$11:$B$310, 0)), "")="", "", IFERROR(INDEX(Ingredients!G$11:G$310, MATCH($C970, Ingredients!$B$11:$B$310, 0)), "")))</f>
        <v/>
      </c>
      <c r="AL970" s="79" t="str">
        <f>IF($C970="", "", IF(IFERROR(INDEX(Ingredients!H$11:H$310, MATCH($C970, Ingredients!$B$11:$B$310, 0)), "")="", "", IFERROR(INDEX(Ingredients!H$11:H$310, MATCH($C970, Ingredients!$B$11:$B$310, 0)), "")))</f>
        <v/>
      </c>
      <c r="AN970" s="83" t="str">
        <f t="shared" si="215"/>
        <v/>
      </c>
      <c r="AP970" s="114" t="str">
        <f t="shared" si="225"/>
        <v/>
      </c>
      <c r="AR970" s="117" t="str">
        <f>IF($C970="", "", IF(IFERROR(INDEX(Ingredients!$AI$11:$AI$310, MATCH($C970, Ingredients!$B$11:$B$310, 0)), "")="", "", IFERROR(INDEX(Ingredients!$AI$11:$AI$310, MATCH($C970, Ingredients!$B$11:$B$310, 0)), "")))</f>
        <v/>
      </c>
      <c r="AT970" s="120" t="str">
        <f t="shared" si="226"/>
        <v/>
      </c>
      <c r="AV970" s="90" t="str">
        <f t="shared" si="216"/>
        <v/>
      </c>
      <c r="AX970" s="90" t="str">
        <f>IF($AV970="", "", COUNTIF($AV$11:$AV$5010, "&lt;"&amp;$AV970)+1+COUNTIF($AV$11:$AV970, $AV970)-1)</f>
        <v/>
      </c>
      <c r="AZ970" s="111" t="str">
        <f>IF($B970="", "", SUMIF('Shopping List'!$AV$11:$AV$25, $B970, 'Shopping List'!$BN$11:$BN$25))</f>
        <v/>
      </c>
      <c r="BB970" s="117" t="str">
        <f t="shared" si="227"/>
        <v/>
      </c>
    </row>
    <row r="971" spans="1:54" x14ac:dyDescent="0.25">
      <c r="A971" s="4"/>
      <c r="B971" s="37"/>
      <c r="C971" s="124"/>
      <c r="D971" s="39"/>
      <c r="E971" s="125"/>
      <c r="F971" s="48"/>
      <c r="G971" s="4"/>
      <c r="H971" s="4"/>
      <c r="I971" s="95" t="str">
        <f>IF($C971="", "", IF(IFERROR(INDEX(Ingredients!$C$11:$C$310, MATCH($C971, Ingredients!$B$11:$B$310, 0)), "")="", "", IFERROR(INDEX(Ingredients!$C$11:$C$310, MATCH($C971, Ingredients!$B$11:$B$310, 0)), "")))</f>
        <v/>
      </c>
      <c r="J971" s="73" t="str">
        <f>IF($B971="", "", IF(IFERROR(INDEX(Meals!$C$11:$C$260, MATCH($B971, Meals!$B$11:$B$260, 0)), "")="", "", IFERROR(INDEX(Meals!$C$11:$C$260, MATCH($B971, Meals!$B$11:$B$260, 0)), "")))</f>
        <v/>
      </c>
      <c r="K971" s="4"/>
      <c r="L971" s="72" t="str">
        <f t="shared" si="217"/>
        <v/>
      </c>
      <c r="M971" s="73" t="str">
        <f t="shared" si="218"/>
        <v/>
      </c>
      <c r="N971" s="4"/>
      <c r="O971" s="78" t="str">
        <f t="shared" si="219"/>
        <v/>
      </c>
      <c r="P971" s="79" t="str">
        <f t="shared" si="220"/>
        <v/>
      </c>
      <c r="Q971" s="4"/>
      <c r="R971" s="90" t="str">
        <f t="shared" si="221"/>
        <v/>
      </c>
      <c r="S971" s="4"/>
      <c r="Y971" s="18" t="str">
        <f t="shared" si="222"/>
        <v/>
      </c>
      <c r="AA971" s="18" t="str">
        <f t="shared" ref="AA971:AA1034" si="228">IF($Y971="", "", IF(AND(AA$5="X", B971=""), $Y$6, IF(AND(NOT(B971=""), COUNTIF(V$11:V$260, B971)=0), $Y$7, "")))</f>
        <v/>
      </c>
      <c r="AB971" s="18" t="str">
        <f t="shared" ref="AB971:AB1034" si="229">IF($Y971="", "", IF(AND(AB$5="X", C971=""), $Y$6, IF(AND(NOT(C971=""), COUNTIF(W$11:W$310, C971)=0), $Y$7, "")))</f>
        <v/>
      </c>
      <c r="AC971" s="18" t="str">
        <f t="shared" si="223"/>
        <v/>
      </c>
      <c r="AD971" s="18" t="str">
        <f t="shared" si="223"/>
        <v/>
      </c>
      <c r="AE971" s="18" t="str">
        <f t="shared" si="224"/>
        <v/>
      </c>
      <c r="AG971" s="95" t="str">
        <f>IF($C971="", "", IF(IFERROR(INDEX(Ingredients!C$11:C$310, MATCH($C971, Ingredients!$B$11:$B$310, 0)), "")="", "", IFERROR(INDEX(Ingredients!C$11:C$310, MATCH($C971, Ingredients!$B$11:$B$310, 0)), "")))</f>
        <v/>
      </c>
      <c r="AH971" s="105" t="str">
        <f>IF($C971="", "", IF(IFERROR(INDEX(Ingredients!D$11:D$310, MATCH($C971, Ingredients!$B$11:$B$310, 0)), "")="", "", IFERROR(INDEX(Ingredients!D$11:D$310, MATCH($C971, Ingredients!$B$11:$B$310, 0)), "")))</f>
        <v/>
      </c>
      <c r="AI971" s="106" t="str">
        <f>IF($C971="", "", IF(IFERROR(INDEX(Ingredients!E$11:E$310, MATCH($C971, Ingredients!$B$11:$B$310, 0)), "")="", "", IFERROR(INDEX(Ingredients!E$11:E$310, MATCH($C971, Ingredients!$B$11:$B$310, 0)), "")))</f>
        <v/>
      </c>
      <c r="AJ971" s="108" t="str">
        <f>IF($C971="", "", IF(IFERROR(INDEX(Ingredients!F$11:F$310, MATCH($C971, Ingredients!$B$11:$B$310, 0)), "")="", "", IFERROR(INDEX(Ingredients!F$11:F$310, MATCH($C971, Ingredients!$B$11:$B$310, 0)), "")))</f>
        <v/>
      </c>
      <c r="AK971" s="106" t="str">
        <f>IF($C971="", "", IF(IFERROR(INDEX(Ingredients!G$11:G$310, MATCH($C971, Ingredients!$B$11:$B$310, 0)), "")="", "", IFERROR(INDEX(Ingredients!G$11:G$310, MATCH($C971, Ingredients!$B$11:$B$310, 0)), "")))</f>
        <v/>
      </c>
      <c r="AL971" s="79" t="str">
        <f>IF($C971="", "", IF(IFERROR(INDEX(Ingredients!H$11:H$310, MATCH($C971, Ingredients!$B$11:$B$310, 0)), "")="", "", IFERROR(INDEX(Ingredients!H$11:H$310, MATCH($C971, Ingredients!$B$11:$B$310, 0)), "")))</f>
        <v/>
      </c>
      <c r="AN971" s="83" t="str">
        <f t="shared" ref="AN971:AN1034" si="230">IF($D971="", "", IFERROR(IF($AK971=$AI971, $AJ971/$AH971, $AJ971), ""))</f>
        <v/>
      </c>
      <c r="AP971" s="114" t="str">
        <f t="shared" si="225"/>
        <v/>
      </c>
      <c r="AR971" s="117" t="str">
        <f>IF($C971="", "", IF(IFERROR(INDEX(Ingredients!$AI$11:$AI$310, MATCH($C971, Ingredients!$B$11:$B$310, 0)), "")="", "", IFERROR(INDEX(Ingredients!$AI$11:$AI$310, MATCH($C971, Ingredients!$B$11:$B$310, 0)), "")))</f>
        <v/>
      </c>
      <c r="AT971" s="120" t="str">
        <f t="shared" si="226"/>
        <v/>
      </c>
      <c r="AV971" s="90" t="str">
        <f t="shared" ref="AV971:AV1034" si="231">IF($AT$8="", "", IF($B971=$AT$8, $E971, ""))</f>
        <v/>
      </c>
      <c r="AX971" s="90" t="str">
        <f>IF($AV971="", "", COUNTIF($AV$11:$AV$5010, "&lt;"&amp;$AV971)+1+COUNTIF($AV$11:$AV971, $AV971)-1)</f>
        <v/>
      </c>
      <c r="AZ971" s="111" t="str">
        <f>IF($B971="", "", SUMIF('Shopping List'!$AV$11:$AV$25, $B971, 'Shopping List'!$BN$11:$BN$25))</f>
        <v/>
      </c>
      <c r="BB971" s="117" t="str">
        <f t="shared" si="227"/>
        <v/>
      </c>
    </row>
    <row r="972" spans="1:54" x14ac:dyDescent="0.25">
      <c r="A972" s="4"/>
      <c r="B972" s="37"/>
      <c r="C972" s="124"/>
      <c r="D972" s="39"/>
      <c r="E972" s="125"/>
      <c r="F972" s="48"/>
      <c r="G972" s="4"/>
      <c r="H972" s="4"/>
      <c r="I972" s="95" t="str">
        <f>IF($C972="", "", IF(IFERROR(INDEX(Ingredients!$C$11:$C$310, MATCH($C972, Ingredients!$B$11:$B$310, 0)), "")="", "", IFERROR(INDEX(Ingredients!$C$11:$C$310, MATCH($C972, Ingredients!$B$11:$B$310, 0)), "")))</f>
        <v/>
      </c>
      <c r="J972" s="73" t="str">
        <f>IF($B972="", "", IF(IFERROR(INDEX(Meals!$C$11:$C$260, MATCH($B972, Meals!$B$11:$B$260, 0)), "")="", "", IFERROR(INDEX(Meals!$C$11:$C$260, MATCH($B972, Meals!$B$11:$B$260, 0)), "")))</f>
        <v/>
      </c>
      <c r="K972" s="4"/>
      <c r="L972" s="72" t="str">
        <f t="shared" ref="L972:L1035" si="232">IF($D972="", "", IFERROR(ROUND($AN972*$D972, 0), ""))</f>
        <v/>
      </c>
      <c r="M972" s="73" t="str">
        <f t="shared" ref="M972:M1035" si="233">IFERROR(ROUND($L972/$J972, 0), "")</f>
        <v/>
      </c>
      <c r="N972" s="4"/>
      <c r="O972" s="78" t="str">
        <f t="shared" ref="O972:O1035" si="234">IF($D972="", "", IFERROR(ROUND($AP972*$D972, 2), ""))</f>
        <v/>
      </c>
      <c r="P972" s="79" t="str">
        <f t="shared" ref="P972:P1035" si="235">IFERROR(ROUND($O972/$J972, 2), "")</f>
        <v/>
      </c>
      <c r="Q972" s="4"/>
      <c r="R972" s="90" t="str">
        <f t="shared" ref="R972:R1035" si="236">IF(OR($D972="", $AR972=""), "", IF($AR972&gt;=$D972, $V$3, $V$4))</f>
        <v/>
      </c>
      <c r="S972" s="4"/>
      <c r="Y972" s="18" t="str">
        <f t="shared" ref="Y972:Y1035" si="237">IF(COUNTIF($B972:$F972, "")=5, "", "X")</f>
        <v/>
      </c>
      <c r="AA972" s="18" t="str">
        <f t="shared" si="228"/>
        <v/>
      </c>
      <c r="AB972" s="18" t="str">
        <f t="shared" si="229"/>
        <v/>
      </c>
      <c r="AC972" s="18" t="str">
        <f t="shared" ref="AC972:AD1035" si="238">IF($Y972="", "", IF(AND(AC$5="X", D972=""), $Y$6, IF(AND(NOT(D972=""), ISNUMBER(D972)=FALSE), $Y$7, "")))</f>
        <v/>
      </c>
      <c r="AD972" s="18" t="str">
        <f t="shared" si="238"/>
        <v/>
      </c>
      <c r="AE972" s="18" t="str">
        <f t="shared" ref="AE972:AE1035" si="239">IF($Y972="", "", IF(AND(AE$5="X", F972=""), $Y$6, ""))</f>
        <v/>
      </c>
      <c r="AG972" s="95" t="str">
        <f>IF($C972="", "", IF(IFERROR(INDEX(Ingredients!C$11:C$310, MATCH($C972, Ingredients!$B$11:$B$310, 0)), "")="", "", IFERROR(INDEX(Ingredients!C$11:C$310, MATCH($C972, Ingredients!$B$11:$B$310, 0)), "")))</f>
        <v/>
      </c>
      <c r="AH972" s="105" t="str">
        <f>IF($C972="", "", IF(IFERROR(INDEX(Ingredients!D$11:D$310, MATCH($C972, Ingredients!$B$11:$B$310, 0)), "")="", "", IFERROR(INDEX(Ingredients!D$11:D$310, MATCH($C972, Ingredients!$B$11:$B$310, 0)), "")))</f>
        <v/>
      </c>
      <c r="AI972" s="106" t="str">
        <f>IF($C972="", "", IF(IFERROR(INDEX(Ingredients!E$11:E$310, MATCH($C972, Ingredients!$B$11:$B$310, 0)), "")="", "", IFERROR(INDEX(Ingredients!E$11:E$310, MATCH($C972, Ingredients!$B$11:$B$310, 0)), "")))</f>
        <v/>
      </c>
      <c r="AJ972" s="108" t="str">
        <f>IF($C972="", "", IF(IFERROR(INDEX(Ingredients!F$11:F$310, MATCH($C972, Ingredients!$B$11:$B$310, 0)), "")="", "", IFERROR(INDEX(Ingredients!F$11:F$310, MATCH($C972, Ingredients!$B$11:$B$310, 0)), "")))</f>
        <v/>
      </c>
      <c r="AK972" s="106" t="str">
        <f>IF($C972="", "", IF(IFERROR(INDEX(Ingredients!G$11:G$310, MATCH($C972, Ingredients!$B$11:$B$310, 0)), "")="", "", IFERROR(INDEX(Ingredients!G$11:G$310, MATCH($C972, Ingredients!$B$11:$B$310, 0)), "")))</f>
        <v/>
      </c>
      <c r="AL972" s="79" t="str">
        <f>IF($C972="", "", IF(IFERROR(INDEX(Ingredients!H$11:H$310, MATCH($C972, Ingredients!$B$11:$B$310, 0)), "")="", "", IFERROR(INDEX(Ingredients!H$11:H$310, MATCH($C972, Ingredients!$B$11:$B$310, 0)), "")))</f>
        <v/>
      </c>
      <c r="AN972" s="83" t="str">
        <f t="shared" si="230"/>
        <v/>
      </c>
      <c r="AP972" s="114" t="str">
        <f t="shared" ref="AP972:AP1035" si="240">IF($D972="", "", IFERROR(IF($AK972=$AI972, $AL972/$AH972, $AL972), ""))</f>
        <v/>
      </c>
      <c r="AR972" s="117" t="str">
        <f>IF($C972="", "", IF(IFERROR(INDEX(Ingredients!$AI$11:$AI$310, MATCH($C972, Ingredients!$B$11:$B$310, 0)), "")="", "", IFERROR(INDEX(Ingredients!$AI$11:$AI$310, MATCH($C972, Ingredients!$B$11:$B$310, 0)), "")))</f>
        <v/>
      </c>
      <c r="AT972" s="120" t="str">
        <f t="shared" ref="AT972:AT1035" si="241">IF(OR($B972="", $R972=""), "", CONCATENATE($B972, " - ", $R972))</f>
        <v/>
      </c>
      <c r="AV972" s="90" t="str">
        <f t="shared" si="231"/>
        <v/>
      </c>
      <c r="AX972" s="90" t="str">
        <f>IF($AV972="", "", COUNTIF($AV$11:$AV$5010, "&lt;"&amp;$AV972)+1+COUNTIF($AV$11:$AV972, $AV972)-1)</f>
        <v/>
      </c>
      <c r="AZ972" s="111" t="str">
        <f>IF($B972="", "", SUMIF('Shopping List'!$AV$11:$AV$25, $B972, 'Shopping List'!$BN$11:$BN$25))</f>
        <v/>
      </c>
      <c r="BB972" s="117" t="str">
        <f t="shared" ref="BB972:BB1035" si="242">IF(OR($AZ972="", $AZ972=0), "", IFERROR($D972*$AZ972, ""))</f>
        <v/>
      </c>
    </row>
    <row r="973" spans="1:54" x14ac:dyDescent="0.25">
      <c r="A973" s="4"/>
      <c r="B973" s="37"/>
      <c r="C973" s="124"/>
      <c r="D973" s="39"/>
      <c r="E973" s="125"/>
      <c r="F973" s="48"/>
      <c r="G973" s="4"/>
      <c r="H973" s="4"/>
      <c r="I973" s="95" t="str">
        <f>IF($C973="", "", IF(IFERROR(INDEX(Ingredients!$C$11:$C$310, MATCH($C973, Ingredients!$B$11:$B$310, 0)), "")="", "", IFERROR(INDEX(Ingredients!$C$11:$C$310, MATCH($C973, Ingredients!$B$11:$B$310, 0)), "")))</f>
        <v/>
      </c>
      <c r="J973" s="73" t="str">
        <f>IF($B973="", "", IF(IFERROR(INDEX(Meals!$C$11:$C$260, MATCH($B973, Meals!$B$11:$B$260, 0)), "")="", "", IFERROR(INDEX(Meals!$C$11:$C$260, MATCH($B973, Meals!$B$11:$B$260, 0)), "")))</f>
        <v/>
      </c>
      <c r="K973" s="4"/>
      <c r="L973" s="72" t="str">
        <f t="shared" si="232"/>
        <v/>
      </c>
      <c r="M973" s="73" t="str">
        <f t="shared" si="233"/>
        <v/>
      </c>
      <c r="N973" s="4"/>
      <c r="O973" s="78" t="str">
        <f t="shared" si="234"/>
        <v/>
      </c>
      <c r="P973" s="79" t="str">
        <f t="shared" si="235"/>
        <v/>
      </c>
      <c r="Q973" s="4"/>
      <c r="R973" s="90" t="str">
        <f t="shared" si="236"/>
        <v/>
      </c>
      <c r="S973" s="4"/>
      <c r="Y973" s="18" t="str">
        <f t="shared" si="237"/>
        <v/>
      </c>
      <c r="AA973" s="18" t="str">
        <f t="shared" si="228"/>
        <v/>
      </c>
      <c r="AB973" s="18" t="str">
        <f t="shared" si="229"/>
        <v/>
      </c>
      <c r="AC973" s="18" t="str">
        <f t="shared" si="238"/>
        <v/>
      </c>
      <c r="AD973" s="18" t="str">
        <f t="shared" si="238"/>
        <v/>
      </c>
      <c r="AE973" s="18" t="str">
        <f t="shared" si="239"/>
        <v/>
      </c>
      <c r="AG973" s="95" t="str">
        <f>IF($C973="", "", IF(IFERROR(INDEX(Ingredients!C$11:C$310, MATCH($C973, Ingredients!$B$11:$B$310, 0)), "")="", "", IFERROR(INDEX(Ingredients!C$11:C$310, MATCH($C973, Ingredients!$B$11:$B$310, 0)), "")))</f>
        <v/>
      </c>
      <c r="AH973" s="105" t="str">
        <f>IF($C973="", "", IF(IFERROR(INDEX(Ingredients!D$11:D$310, MATCH($C973, Ingredients!$B$11:$B$310, 0)), "")="", "", IFERROR(INDEX(Ingredients!D$11:D$310, MATCH($C973, Ingredients!$B$11:$B$310, 0)), "")))</f>
        <v/>
      </c>
      <c r="AI973" s="106" t="str">
        <f>IF($C973="", "", IF(IFERROR(INDEX(Ingredients!E$11:E$310, MATCH($C973, Ingredients!$B$11:$B$310, 0)), "")="", "", IFERROR(INDEX(Ingredients!E$11:E$310, MATCH($C973, Ingredients!$B$11:$B$310, 0)), "")))</f>
        <v/>
      </c>
      <c r="AJ973" s="108" t="str">
        <f>IF($C973="", "", IF(IFERROR(INDEX(Ingredients!F$11:F$310, MATCH($C973, Ingredients!$B$11:$B$310, 0)), "")="", "", IFERROR(INDEX(Ingredients!F$11:F$310, MATCH($C973, Ingredients!$B$11:$B$310, 0)), "")))</f>
        <v/>
      </c>
      <c r="AK973" s="106" t="str">
        <f>IF($C973="", "", IF(IFERROR(INDEX(Ingredients!G$11:G$310, MATCH($C973, Ingredients!$B$11:$B$310, 0)), "")="", "", IFERROR(INDEX(Ingredients!G$11:G$310, MATCH($C973, Ingredients!$B$11:$B$310, 0)), "")))</f>
        <v/>
      </c>
      <c r="AL973" s="79" t="str">
        <f>IF($C973="", "", IF(IFERROR(INDEX(Ingredients!H$11:H$310, MATCH($C973, Ingredients!$B$11:$B$310, 0)), "")="", "", IFERROR(INDEX(Ingredients!H$11:H$310, MATCH($C973, Ingredients!$B$11:$B$310, 0)), "")))</f>
        <v/>
      </c>
      <c r="AN973" s="83" t="str">
        <f t="shared" si="230"/>
        <v/>
      </c>
      <c r="AP973" s="114" t="str">
        <f t="shared" si="240"/>
        <v/>
      </c>
      <c r="AR973" s="117" t="str">
        <f>IF($C973="", "", IF(IFERROR(INDEX(Ingredients!$AI$11:$AI$310, MATCH($C973, Ingredients!$B$11:$B$310, 0)), "")="", "", IFERROR(INDEX(Ingredients!$AI$11:$AI$310, MATCH($C973, Ingredients!$B$11:$B$310, 0)), "")))</f>
        <v/>
      </c>
      <c r="AT973" s="120" t="str">
        <f t="shared" si="241"/>
        <v/>
      </c>
      <c r="AV973" s="90" t="str">
        <f t="shared" si="231"/>
        <v/>
      </c>
      <c r="AX973" s="90" t="str">
        <f>IF($AV973="", "", COUNTIF($AV$11:$AV$5010, "&lt;"&amp;$AV973)+1+COUNTIF($AV$11:$AV973, $AV973)-1)</f>
        <v/>
      </c>
      <c r="AZ973" s="111" t="str">
        <f>IF($B973="", "", SUMIF('Shopping List'!$AV$11:$AV$25, $B973, 'Shopping List'!$BN$11:$BN$25))</f>
        <v/>
      </c>
      <c r="BB973" s="117" t="str">
        <f t="shared" si="242"/>
        <v/>
      </c>
    </row>
    <row r="974" spans="1:54" x14ac:dyDescent="0.25">
      <c r="A974" s="4"/>
      <c r="B974" s="37"/>
      <c r="C974" s="124"/>
      <c r="D974" s="39"/>
      <c r="E974" s="125"/>
      <c r="F974" s="48"/>
      <c r="G974" s="4"/>
      <c r="H974" s="4"/>
      <c r="I974" s="95" t="str">
        <f>IF($C974="", "", IF(IFERROR(INDEX(Ingredients!$C$11:$C$310, MATCH($C974, Ingredients!$B$11:$B$310, 0)), "")="", "", IFERROR(INDEX(Ingredients!$C$11:$C$310, MATCH($C974, Ingredients!$B$11:$B$310, 0)), "")))</f>
        <v/>
      </c>
      <c r="J974" s="73" t="str">
        <f>IF($B974="", "", IF(IFERROR(INDEX(Meals!$C$11:$C$260, MATCH($B974, Meals!$B$11:$B$260, 0)), "")="", "", IFERROR(INDEX(Meals!$C$11:$C$260, MATCH($B974, Meals!$B$11:$B$260, 0)), "")))</f>
        <v/>
      </c>
      <c r="K974" s="4"/>
      <c r="L974" s="72" t="str">
        <f t="shared" si="232"/>
        <v/>
      </c>
      <c r="M974" s="73" t="str">
        <f t="shared" si="233"/>
        <v/>
      </c>
      <c r="N974" s="4"/>
      <c r="O974" s="78" t="str">
        <f t="shared" si="234"/>
        <v/>
      </c>
      <c r="P974" s="79" t="str">
        <f t="shared" si="235"/>
        <v/>
      </c>
      <c r="Q974" s="4"/>
      <c r="R974" s="90" t="str">
        <f t="shared" si="236"/>
        <v/>
      </c>
      <c r="S974" s="4"/>
      <c r="Y974" s="18" t="str">
        <f t="shared" si="237"/>
        <v/>
      </c>
      <c r="AA974" s="18" t="str">
        <f t="shared" si="228"/>
        <v/>
      </c>
      <c r="AB974" s="18" t="str">
        <f t="shared" si="229"/>
        <v/>
      </c>
      <c r="AC974" s="18" t="str">
        <f t="shared" si="238"/>
        <v/>
      </c>
      <c r="AD974" s="18" t="str">
        <f t="shared" si="238"/>
        <v/>
      </c>
      <c r="AE974" s="18" t="str">
        <f t="shared" si="239"/>
        <v/>
      </c>
      <c r="AG974" s="95" t="str">
        <f>IF($C974="", "", IF(IFERROR(INDEX(Ingredients!C$11:C$310, MATCH($C974, Ingredients!$B$11:$B$310, 0)), "")="", "", IFERROR(INDEX(Ingredients!C$11:C$310, MATCH($C974, Ingredients!$B$11:$B$310, 0)), "")))</f>
        <v/>
      </c>
      <c r="AH974" s="105" t="str">
        <f>IF($C974="", "", IF(IFERROR(INDEX(Ingredients!D$11:D$310, MATCH($C974, Ingredients!$B$11:$B$310, 0)), "")="", "", IFERROR(INDEX(Ingredients!D$11:D$310, MATCH($C974, Ingredients!$B$11:$B$310, 0)), "")))</f>
        <v/>
      </c>
      <c r="AI974" s="106" t="str">
        <f>IF($C974="", "", IF(IFERROR(INDEX(Ingredients!E$11:E$310, MATCH($C974, Ingredients!$B$11:$B$310, 0)), "")="", "", IFERROR(INDEX(Ingredients!E$11:E$310, MATCH($C974, Ingredients!$B$11:$B$310, 0)), "")))</f>
        <v/>
      </c>
      <c r="AJ974" s="108" t="str">
        <f>IF($C974="", "", IF(IFERROR(INDEX(Ingredients!F$11:F$310, MATCH($C974, Ingredients!$B$11:$B$310, 0)), "")="", "", IFERROR(INDEX(Ingredients!F$11:F$310, MATCH($C974, Ingredients!$B$11:$B$310, 0)), "")))</f>
        <v/>
      </c>
      <c r="AK974" s="106" t="str">
        <f>IF($C974="", "", IF(IFERROR(INDEX(Ingredients!G$11:G$310, MATCH($C974, Ingredients!$B$11:$B$310, 0)), "")="", "", IFERROR(INDEX(Ingredients!G$11:G$310, MATCH($C974, Ingredients!$B$11:$B$310, 0)), "")))</f>
        <v/>
      </c>
      <c r="AL974" s="79" t="str">
        <f>IF($C974="", "", IF(IFERROR(INDEX(Ingredients!H$11:H$310, MATCH($C974, Ingredients!$B$11:$B$310, 0)), "")="", "", IFERROR(INDEX(Ingredients!H$11:H$310, MATCH($C974, Ingredients!$B$11:$B$310, 0)), "")))</f>
        <v/>
      </c>
      <c r="AN974" s="83" t="str">
        <f t="shared" si="230"/>
        <v/>
      </c>
      <c r="AP974" s="114" t="str">
        <f t="shared" si="240"/>
        <v/>
      </c>
      <c r="AR974" s="117" t="str">
        <f>IF($C974="", "", IF(IFERROR(INDEX(Ingredients!$AI$11:$AI$310, MATCH($C974, Ingredients!$B$11:$B$310, 0)), "")="", "", IFERROR(INDEX(Ingredients!$AI$11:$AI$310, MATCH($C974, Ingredients!$B$11:$B$310, 0)), "")))</f>
        <v/>
      </c>
      <c r="AT974" s="120" t="str">
        <f t="shared" si="241"/>
        <v/>
      </c>
      <c r="AV974" s="90" t="str">
        <f t="shared" si="231"/>
        <v/>
      </c>
      <c r="AX974" s="90" t="str">
        <f>IF($AV974="", "", COUNTIF($AV$11:$AV$5010, "&lt;"&amp;$AV974)+1+COUNTIF($AV$11:$AV974, $AV974)-1)</f>
        <v/>
      </c>
      <c r="AZ974" s="111" t="str">
        <f>IF($B974="", "", SUMIF('Shopping List'!$AV$11:$AV$25, $B974, 'Shopping List'!$BN$11:$BN$25))</f>
        <v/>
      </c>
      <c r="BB974" s="117" t="str">
        <f t="shared" si="242"/>
        <v/>
      </c>
    </row>
    <row r="975" spans="1:54" x14ac:dyDescent="0.25">
      <c r="A975" s="4"/>
      <c r="B975" s="37"/>
      <c r="C975" s="124"/>
      <c r="D975" s="39"/>
      <c r="E975" s="125"/>
      <c r="F975" s="48"/>
      <c r="G975" s="4"/>
      <c r="H975" s="4"/>
      <c r="I975" s="95" t="str">
        <f>IF($C975="", "", IF(IFERROR(INDEX(Ingredients!$C$11:$C$310, MATCH($C975, Ingredients!$B$11:$B$310, 0)), "")="", "", IFERROR(INDEX(Ingredients!$C$11:$C$310, MATCH($C975, Ingredients!$B$11:$B$310, 0)), "")))</f>
        <v/>
      </c>
      <c r="J975" s="73" t="str">
        <f>IF($B975="", "", IF(IFERROR(INDEX(Meals!$C$11:$C$260, MATCH($B975, Meals!$B$11:$B$260, 0)), "")="", "", IFERROR(INDEX(Meals!$C$11:$C$260, MATCH($B975, Meals!$B$11:$B$260, 0)), "")))</f>
        <v/>
      </c>
      <c r="K975" s="4"/>
      <c r="L975" s="72" t="str">
        <f t="shared" si="232"/>
        <v/>
      </c>
      <c r="M975" s="73" t="str">
        <f t="shared" si="233"/>
        <v/>
      </c>
      <c r="N975" s="4"/>
      <c r="O975" s="78" t="str">
        <f t="shared" si="234"/>
        <v/>
      </c>
      <c r="P975" s="79" t="str">
        <f t="shared" si="235"/>
        <v/>
      </c>
      <c r="Q975" s="4"/>
      <c r="R975" s="90" t="str">
        <f t="shared" si="236"/>
        <v/>
      </c>
      <c r="S975" s="4"/>
      <c r="Y975" s="18" t="str">
        <f t="shared" si="237"/>
        <v/>
      </c>
      <c r="AA975" s="18" t="str">
        <f t="shared" si="228"/>
        <v/>
      </c>
      <c r="AB975" s="18" t="str">
        <f t="shared" si="229"/>
        <v/>
      </c>
      <c r="AC975" s="18" t="str">
        <f t="shared" si="238"/>
        <v/>
      </c>
      <c r="AD975" s="18" t="str">
        <f t="shared" si="238"/>
        <v/>
      </c>
      <c r="AE975" s="18" t="str">
        <f t="shared" si="239"/>
        <v/>
      </c>
      <c r="AG975" s="95" t="str">
        <f>IF($C975="", "", IF(IFERROR(INDEX(Ingredients!C$11:C$310, MATCH($C975, Ingredients!$B$11:$B$310, 0)), "")="", "", IFERROR(INDEX(Ingredients!C$11:C$310, MATCH($C975, Ingredients!$B$11:$B$310, 0)), "")))</f>
        <v/>
      </c>
      <c r="AH975" s="105" t="str">
        <f>IF($C975="", "", IF(IFERROR(INDEX(Ingredients!D$11:D$310, MATCH($C975, Ingredients!$B$11:$B$310, 0)), "")="", "", IFERROR(INDEX(Ingredients!D$11:D$310, MATCH($C975, Ingredients!$B$11:$B$310, 0)), "")))</f>
        <v/>
      </c>
      <c r="AI975" s="106" t="str">
        <f>IF($C975="", "", IF(IFERROR(INDEX(Ingredients!E$11:E$310, MATCH($C975, Ingredients!$B$11:$B$310, 0)), "")="", "", IFERROR(INDEX(Ingredients!E$11:E$310, MATCH($C975, Ingredients!$B$11:$B$310, 0)), "")))</f>
        <v/>
      </c>
      <c r="AJ975" s="108" t="str">
        <f>IF($C975="", "", IF(IFERROR(INDEX(Ingredients!F$11:F$310, MATCH($C975, Ingredients!$B$11:$B$310, 0)), "")="", "", IFERROR(INDEX(Ingredients!F$11:F$310, MATCH($C975, Ingredients!$B$11:$B$310, 0)), "")))</f>
        <v/>
      </c>
      <c r="AK975" s="106" t="str">
        <f>IF($C975="", "", IF(IFERROR(INDEX(Ingredients!G$11:G$310, MATCH($C975, Ingredients!$B$11:$B$310, 0)), "")="", "", IFERROR(INDEX(Ingredients!G$11:G$310, MATCH($C975, Ingredients!$B$11:$B$310, 0)), "")))</f>
        <v/>
      </c>
      <c r="AL975" s="79" t="str">
        <f>IF($C975="", "", IF(IFERROR(INDEX(Ingredients!H$11:H$310, MATCH($C975, Ingredients!$B$11:$B$310, 0)), "")="", "", IFERROR(INDEX(Ingredients!H$11:H$310, MATCH($C975, Ingredients!$B$11:$B$310, 0)), "")))</f>
        <v/>
      </c>
      <c r="AN975" s="83" t="str">
        <f t="shared" si="230"/>
        <v/>
      </c>
      <c r="AP975" s="114" t="str">
        <f t="shared" si="240"/>
        <v/>
      </c>
      <c r="AR975" s="117" t="str">
        <f>IF($C975="", "", IF(IFERROR(INDEX(Ingredients!$AI$11:$AI$310, MATCH($C975, Ingredients!$B$11:$B$310, 0)), "")="", "", IFERROR(INDEX(Ingredients!$AI$11:$AI$310, MATCH($C975, Ingredients!$B$11:$B$310, 0)), "")))</f>
        <v/>
      </c>
      <c r="AT975" s="120" t="str">
        <f t="shared" si="241"/>
        <v/>
      </c>
      <c r="AV975" s="90" t="str">
        <f t="shared" si="231"/>
        <v/>
      </c>
      <c r="AX975" s="90" t="str">
        <f>IF($AV975="", "", COUNTIF($AV$11:$AV$5010, "&lt;"&amp;$AV975)+1+COUNTIF($AV$11:$AV975, $AV975)-1)</f>
        <v/>
      </c>
      <c r="AZ975" s="111" t="str">
        <f>IF($B975="", "", SUMIF('Shopping List'!$AV$11:$AV$25, $B975, 'Shopping List'!$BN$11:$BN$25))</f>
        <v/>
      </c>
      <c r="BB975" s="117" t="str">
        <f t="shared" si="242"/>
        <v/>
      </c>
    </row>
    <row r="976" spans="1:54" x14ac:dyDescent="0.25">
      <c r="A976" s="4"/>
      <c r="B976" s="37"/>
      <c r="C976" s="124"/>
      <c r="D976" s="39"/>
      <c r="E976" s="125"/>
      <c r="F976" s="48"/>
      <c r="G976" s="4"/>
      <c r="H976" s="4"/>
      <c r="I976" s="95" t="str">
        <f>IF($C976="", "", IF(IFERROR(INDEX(Ingredients!$C$11:$C$310, MATCH($C976, Ingredients!$B$11:$B$310, 0)), "")="", "", IFERROR(INDEX(Ingredients!$C$11:$C$310, MATCH($C976, Ingredients!$B$11:$B$310, 0)), "")))</f>
        <v/>
      </c>
      <c r="J976" s="73" t="str">
        <f>IF($B976="", "", IF(IFERROR(INDEX(Meals!$C$11:$C$260, MATCH($B976, Meals!$B$11:$B$260, 0)), "")="", "", IFERROR(INDEX(Meals!$C$11:$C$260, MATCH($B976, Meals!$B$11:$B$260, 0)), "")))</f>
        <v/>
      </c>
      <c r="K976" s="4"/>
      <c r="L976" s="72" t="str">
        <f t="shared" si="232"/>
        <v/>
      </c>
      <c r="M976" s="73" t="str">
        <f t="shared" si="233"/>
        <v/>
      </c>
      <c r="N976" s="4"/>
      <c r="O976" s="78" t="str">
        <f t="shared" si="234"/>
        <v/>
      </c>
      <c r="P976" s="79" t="str">
        <f t="shared" si="235"/>
        <v/>
      </c>
      <c r="Q976" s="4"/>
      <c r="R976" s="90" t="str">
        <f t="shared" si="236"/>
        <v/>
      </c>
      <c r="S976" s="4"/>
      <c r="Y976" s="18" t="str">
        <f t="shared" si="237"/>
        <v/>
      </c>
      <c r="AA976" s="18" t="str">
        <f t="shared" si="228"/>
        <v/>
      </c>
      <c r="AB976" s="18" t="str">
        <f t="shared" si="229"/>
        <v/>
      </c>
      <c r="AC976" s="18" t="str">
        <f t="shared" si="238"/>
        <v/>
      </c>
      <c r="AD976" s="18" t="str">
        <f t="shared" si="238"/>
        <v/>
      </c>
      <c r="AE976" s="18" t="str">
        <f t="shared" si="239"/>
        <v/>
      </c>
      <c r="AG976" s="95" t="str">
        <f>IF($C976="", "", IF(IFERROR(INDEX(Ingredients!C$11:C$310, MATCH($C976, Ingredients!$B$11:$B$310, 0)), "")="", "", IFERROR(INDEX(Ingredients!C$11:C$310, MATCH($C976, Ingredients!$B$11:$B$310, 0)), "")))</f>
        <v/>
      </c>
      <c r="AH976" s="105" t="str">
        <f>IF($C976="", "", IF(IFERROR(INDEX(Ingredients!D$11:D$310, MATCH($C976, Ingredients!$B$11:$B$310, 0)), "")="", "", IFERROR(INDEX(Ingredients!D$11:D$310, MATCH($C976, Ingredients!$B$11:$B$310, 0)), "")))</f>
        <v/>
      </c>
      <c r="AI976" s="106" t="str">
        <f>IF($C976="", "", IF(IFERROR(INDEX(Ingredients!E$11:E$310, MATCH($C976, Ingredients!$B$11:$B$310, 0)), "")="", "", IFERROR(INDEX(Ingredients!E$11:E$310, MATCH($C976, Ingredients!$B$11:$B$310, 0)), "")))</f>
        <v/>
      </c>
      <c r="AJ976" s="108" t="str">
        <f>IF($C976="", "", IF(IFERROR(INDEX(Ingredients!F$11:F$310, MATCH($C976, Ingredients!$B$11:$B$310, 0)), "")="", "", IFERROR(INDEX(Ingredients!F$11:F$310, MATCH($C976, Ingredients!$B$11:$B$310, 0)), "")))</f>
        <v/>
      </c>
      <c r="AK976" s="106" t="str">
        <f>IF($C976="", "", IF(IFERROR(INDEX(Ingredients!G$11:G$310, MATCH($C976, Ingredients!$B$11:$B$310, 0)), "")="", "", IFERROR(INDEX(Ingredients!G$11:G$310, MATCH($C976, Ingredients!$B$11:$B$310, 0)), "")))</f>
        <v/>
      </c>
      <c r="AL976" s="79" t="str">
        <f>IF($C976="", "", IF(IFERROR(INDEX(Ingredients!H$11:H$310, MATCH($C976, Ingredients!$B$11:$B$310, 0)), "")="", "", IFERROR(INDEX(Ingredients!H$11:H$310, MATCH($C976, Ingredients!$B$11:$B$310, 0)), "")))</f>
        <v/>
      </c>
      <c r="AN976" s="83" t="str">
        <f t="shared" si="230"/>
        <v/>
      </c>
      <c r="AP976" s="114" t="str">
        <f t="shared" si="240"/>
        <v/>
      </c>
      <c r="AR976" s="117" t="str">
        <f>IF($C976="", "", IF(IFERROR(INDEX(Ingredients!$AI$11:$AI$310, MATCH($C976, Ingredients!$B$11:$B$310, 0)), "")="", "", IFERROR(INDEX(Ingredients!$AI$11:$AI$310, MATCH($C976, Ingredients!$B$11:$B$310, 0)), "")))</f>
        <v/>
      </c>
      <c r="AT976" s="120" t="str">
        <f t="shared" si="241"/>
        <v/>
      </c>
      <c r="AV976" s="90" t="str">
        <f t="shared" si="231"/>
        <v/>
      </c>
      <c r="AX976" s="90" t="str">
        <f>IF($AV976="", "", COUNTIF($AV$11:$AV$5010, "&lt;"&amp;$AV976)+1+COUNTIF($AV$11:$AV976, $AV976)-1)</f>
        <v/>
      </c>
      <c r="AZ976" s="111" t="str">
        <f>IF($B976="", "", SUMIF('Shopping List'!$AV$11:$AV$25, $B976, 'Shopping List'!$BN$11:$BN$25))</f>
        <v/>
      </c>
      <c r="BB976" s="117" t="str">
        <f t="shared" si="242"/>
        <v/>
      </c>
    </row>
    <row r="977" spans="1:54" x14ac:dyDescent="0.25">
      <c r="A977" s="4"/>
      <c r="B977" s="37"/>
      <c r="C977" s="124"/>
      <c r="D977" s="39"/>
      <c r="E977" s="125"/>
      <c r="F977" s="48"/>
      <c r="G977" s="4"/>
      <c r="H977" s="4"/>
      <c r="I977" s="95" t="str">
        <f>IF($C977="", "", IF(IFERROR(INDEX(Ingredients!$C$11:$C$310, MATCH($C977, Ingredients!$B$11:$B$310, 0)), "")="", "", IFERROR(INDEX(Ingredients!$C$11:$C$310, MATCH($C977, Ingredients!$B$11:$B$310, 0)), "")))</f>
        <v/>
      </c>
      <c r="J977" s="73" t="str">
        <f>IF($B977="", "", IF(IFERROR(INDEX(Meals!$C$11:$C$260, MATCH($B977, Meals!$B$11:$B$260, 0)), "")="", "", IFERROR(INDEX(Meals!$C$11:$C$260, MATCH($B977, Meals!$B$11:$B$260, 0)), "")))</f>
        <v/>
      </c>
      <c r="K977" s="4"/>
      <c r="L977" s="72" t="str">
        <f t="shared" si="232"/>
        <v/>
      </c>
      <c r="M977" s="73" t="str">
        <f t="shared" si="233"/>
        <v/>
      </c>
      <c r="N977" s="4"/>
      <c r="O977" s="78" t="str">
        <f t="shared" si="234"/>
        <v/>
      </c>
      <c r="P977" s="79" t="str">
        <f t="shared" si="235"/>
        <v/>
      </c>
      <c r="Q977" s="4"/>
      <c r="R977" s="90" t="str">
        <f t="shared" si="236"/>
        <v/>
      </c>
      <c r="S977" s="4"/>
      <c r="Y977" s="18" t="str">
        <f t="shared" si="237"/>
        <v/>
      </c>
      <c r="AA977" s="18" t="str">
        <f t="shared" si="228"/>
        <v/>
      </c>
      <c r="AB977" s="18" t="str">
        <f t="shared" si="229"/>
        <v/>
      </c>
      <c r="AC977" s="18" t="str">
        <f t="shared" si="238"/>
        <v/>
      </c>
      <c r="AD977" s="18" t="str">
        <f t="shared" si="238"/>
        <v/>
      </c>
      <c r="AE977" s="18" t="str">
        <f t="shared" si="239"/>
        <v/>
      </c>
      <c r="AG977" s="95" t="str">
        <f>IF($C977="", "", IF(IFERROR(INDEX(Ingredients!C$11:C$310, MATCH($C977, Ingredients!$B$11:$B$310, 0)), "")="", "", IFERROR(INDEX(Ingredients!C$11:C$310, MATCH($C977, Ingredients!$B$11:$B$310, 0)), "")))</f>
        <v/>
      </c>
      <c r="AH977" s="105" t="str">
        <f>IF($C977="", "", IF(IFERROR(INDEX(Ingredients!D$11:D$310, MATCH($C977, Ingredients!$B$11:$B$310, 0)), "")="", "", IFERROR(INDEX(Ingredients!D$11:D$310, MATCH($C977, Ingredients!$B$11:$B$310, 0)), "")))</f>
        <v/>
      </c>
      <c r="AI977" s="106" t="str">
        <f>IF($C977="", "", IF(IFERROR(INDEX(Ingredients!E$11:E$310, MATCH($C977, Ingredients!$B$11:$B$310, 0)), "")="", "", IFERROR(INDEX(Ingredients!E$11:E$310, MATCH($C977, Ingredients!$B$11:$B$310, 0)), "")))</f>
        <v/>
      </c>
      <c r="AJ977" s="108" t="str">
        <f>IF($C977="", "", IF(IFERROR(INDEX(Ingredients!F$11:F$310, MATCH($C977, Ingredients!$B$11:$B$310, 0)), "")="", "", IFERROR(INDEX(Ingredients!F$11:F$310, MATCH($C977, Ingredients!$B$11:$B$310, 0)), "")))</f>
        <v/>
      </c>
      <c r="AK977" s="106" t="str">
        <f>IF($C977="", "", IF(IFERROR(INDEX(Ingredients!G$11:G$310, MATCH($C977, Ingredients!$B$11:$B$310, 0)), "")="", "", IFERROR(INDEX(Ingredients!G$11:G$310, MATCH($C977, Ingredients!$B$11:$B$310, 0)), "")))</f>
        <v/>
      </c>
      <c r="AL977" s="79" t="str">
        <f>IF($C977="", "", IF(IFERROR(INDEX(Ingredients!H$11:H$310, MATCH($C977, Ingredients!$B$11:$B$310, 0)), "")="", "", IFERROR(INDEX(Ingredients!H$11:H$310, MATCH($C977, Ingredients!$B$11:$B$310, 0)), "")))</f>
        <v/>
      </c>
      <c r="AN977" s="83" t="str">
        <f t="shared" si="230"/>
        <v/>
      </c>
      <c r="AP977" s="114" t="str">
        <f t="shared" si="240"/>
        <v/>
      </c>
      <c r="AR977" s="117" t="str">
        <f>IF($C977="", "", IF(IFERROR(INDEX(Ingredients!$AI$11:$AI$310, MATCH($C977, Ingredients!$B$11:$B$310, 0)), "")="", "", IFERROR(INDEX(Ingredients!$AI$11:$AI$310, MATCH($C977, Ingredients!$B$11:$B$310, 0)), "")))</f>
        <v/>
      </c>
      <c r="AT977" s="120" t="str">
        <f t="shared" si="241"/>
        <v/>
      </c>
      <c r="AV977" s="90" t="str">
        <f t="shared" si="231"/>
        <v/>
      </c>
      <c r="AX977" s="90" t="str">
        <f>IF($AV977="", "", COUNTIF($AV$11:$AV$5010, "&lt;"&amp;$AV977)+1+COUNTIF($AV$11:$AV977, $AV977)-1)</f>
        <v/>
      </c>
      <c r="AZ977" s="111" t="str">
        <f>IF($B977="", "", SUMIF('Shopping List'!$AV$11:$AV$25, $B977, 'Shopping List'!$BN$11:$BN$25))</f>
        <v/>
      </c>
      <c r="BB977" s="117" t="str">
        <f t="shared" si="242"/>
        <v/>
      </c>
    </row>
    <row r="978" spans="1:54" x14ac:dyDescent="0.25">
      <c r="A978" s="4"/>
      <c r="B978" s="37"/>
      <c r="C978" s="124"/>
      <c r="D978" s="39"/>
      <c r="E978" s="125"/>
      <c r="F978" s="48"/>
      <c r="G978" s="4"/>
      <c r="H978" s="4"/>
      <c r="I978" s="95" t="str">
        <f>IF($C978="", "", IF(IFERROR(INDEX(Ingredients!$C$11:$C$310, MATCH($C978, Ingredients!$B$11:$B$310, 0)), "")="", "", IFERROR(INDEX(Ingredients!$C$11:$C$310, MATCH($C978, Ingredients!$B$11:$B$310, 0)), "")))</f>
        <v/>
      </c>
      <c r="J978" s="73" t="str">
        <f>IF($B978="", "", IF(IFERROR(INDEX(Meals!$C$11:$C$260, MATCH($B978, Meals!$B$11:$B$260, 0)), "")="", "", IFERROR(INDEX(Meals!$C$11:$C$260, MATCH($B978, Meals!$B$11:$B$260, 0)), "")))</f>
        <v/>
      </c>
      <c r="K978" s="4"/>
      <c r="L978" s="72" t="str">
        <f t="shared" si="232"/>
        <v/>
      </c>
      <c r="M978" s="73" t="str">
        <f t="shared" si="233"/>
        <v/>
      </c>
      <c r="N978" s="4"/>
      <c r="O978" s="78" t="str">
        <f t="shared" si="234"/>
        <v/>
      </c>
      <c r="P978" s="79" t="str">
        <f t="shared" si="235"/>
        <v/>
      </c>
      <c r="Q978" s="4"/>
      <c r="R978" s="90" t="str">
        <f t="shared" si="236"/>
        <v/>
      </c>
      <c r="S978" s="4"/>
      <c r="Y978" s="18" t="str">
        <f t="shared" si="237"/>
        <v/>
      </c>
      <c r="AA978" s="18" t="str">
        <f t="shared" si="228"/>
        <v/>
      </c>
      <c r="AB978" s="18" t="str">
        <f t="shared" si="229"/>
        <v/>
      </c>
      <c r="AC978" s="18" t="str">
        <f t="shared" si="238"/>
        <v/>
      </c>
      <c r="AD978" s="18" t="str">
        <f t="shared" si="238"/>
        <v/>
      </c>
      <c r="AE978" s="18" t="str">
        <f t="shared" si="239"/>
        <v/>
      </c>
      <c r="AG978" s="95" t="str">
        <f>IF($C978="", "", IF(IFERROR(INDEX(Ingredients!C$11:C$310, MATCH($C978, Ingredients!$B$11:$B$310, 0)), "")="", "", IFERROR(INDEX(Ingredients!C$11:C$310, MATCH($C978, Ingredients!$B$11:$B$310, 0)), "")))</f>
        <v/>
      </c>
      <c r="AH978" s="105" t="str">
        <f>IF($C978="", "", IF(IFERROR(INDEX(Ingredients!D$11:D$310, MATCH($C978, Ingredients!$B$11:$B$310, 0)), "")="", "", IFERROR(INDEX(Ingredients!D$11:D$310, MATCH($C978, Ingredients!$B$11:$B$310, 0)), "")))</f>
        <v/>
      </c>
      <c r="AI978" s="106" t="str">
        <f>IF($C978="", "", IF(IFERROR(INDEX(Ingredients!E$11:E$310, MATCH($C978, Ingredients!$B$11:$B$310, 0)), "")="", "", IFERROR(INDEX(Ingredients!E$11:E$310, MATCH($C978, Ingredients!$B$11:$B$310, 0)), "")))</f>
        <v/>
      </c>
      <c r="AJ978" s="108" t="str">
        <f>IF($C978="", "", IF(IFERROR(INDEX(Ingredients!F$11:F$310, MATCH($C978, Ingredients!$B$11:$B$310, 0)), "")="", "", IFERROR(INDEX(Ingredients!F$11:F$310, MATCH($C978, Ingredients!$B$11:$B$310, 0)), "")))</f>
        <v/>
      </c>
      <c r="AK978" s="106" t="str">
        <f>IF($C978="", "", IF(IFERROR(INDEX(Ingredients!G$11:G$310, MATCH($C978, Ingredients!$B$11:$B$310, 0)), "")="", "", IFERROR(INDEX(Ingredients!G$11:G$310, MATCH($C978, Ingredients!$B$11:$B$310, 0)), "")))</f>
        <v/>
      </c>
      <c r="AL978" s="79" t="str">
        <f>IF($C978="", "", IF(IFERROR(INDEX(Ingredients!H$11:H$310, MATCH($C978, Ingredients!$B$11:$B$310, 0)), "")="", "", IFERROR(INDEX(Ingredients!H$11:H$310, MATCH($C978, Ingredients!$B$11:$B$310, 0)), "")))</f>
        <v/>
      </c>
      <c r="AN978" s="83" t="str">
        <f t="shared" si="230"/>
        <v/>
      </c>
      <c r="AP978" s="114" t="str">
        <f t="shared" si="240"/>
        <v/>
      </c>
      <c r="AR978" s="117" t="str">
        <f>IF($C978="", "", IF(IFERROR(INDEX(Ingredients!$AI$11:$AI$310, MATCH($C978, Ingredients!$B$11:$B$310, 0)), "")="", "", IFERROR(INDEX(Ingredients!$AI$11:$AI$310, MATCH($C978, Ingredients!$B$11:$B$310, 0)), "")))</f>
        <v/>
      </c>
      <c r="AT978" s="120" t="str">
        <f t="shared" si="241"/>
        <v/>
      </c>
      <c r="AV978" s="90" t="str">
        <f t="shared" si="231"/>
        <v/>
      </c>
      <c r="AX978" s="90" t="str">
        <f>IF($AV978="", "", COUNTIF($AV$11:$AV$5010, "&lt;"&amp;$AV978)+1+COUNTIF($AV$11:$AV978, $AV978)-1)</f>
        <v/>
      </c>
      <c r="AZ978" s="111" t="str">
        <f>IF($B978="", "", SUMIF('Shopping List'!$AV$11:$AV$25, $B978, 'Shopping List'!$BN$11:$BN$25))</f>
        <v/>
      </c>
      <c r="BB978" s="117" t="str">
        <f t="shared" si="242"/>
        <v/>
      </c>
    </row>
    <row r="979" spans="1:54" x14ac:dyDescent="0.25">
      <c r="A979" s="4"/>
      <c r="B979" s="37"/>
      <c r="C979" s="124"/>
      <c r="D979" s="39"/>
      <c r="E979" s="125"/>
      <c r="F979" s="48"/>
      <c r="G979" s="4"/>
      <c r="H979" s="4"/>
      <c r="I979" s="95" t="str">
        <f>IF($C979="", "", IF(IFERROR(INDEX(Ingredients!$C$11:$C$310, MATCH($C979, Ingredients!$B$11:$B$310, 0)), "")="", "", IFERROR(INDEX(Ingredients!$C$11:$C$310, MATCH($C979, Ingredients!$B$11:$B$310, 0)), "")))</f>
        <v/>
      </c>
      <c r="J979" s="73" t="str">
        <f>IF($B979="", "", IF(IFERROR(INDEX(Meals!$C$11:$C$260, MATCH($B979, Meals!$B$11:$B$260, 0)), "")="", "", IFERROR(INDEX(Meals!$C$11:$C$260, MATCH($B979, Meals!$B$11:$B$260, 0)), "")))</f>
        <v/>
      </c>
      <c r="K979" s="4"/>
      <c r="L979" s="72" t="str">
        <f t="shared" si="232"/>
        <v/>
      </c>
      <c r="M979" s="73" t="str">
        <f t="shared" si="233"/>
        <v/>
      </c>
      <c r="N979" s="4"/>
      <c r="O979" s="78" t="str">
        <f t="shared" si="234"/>
        <v/>
      </c>
      <c r="P979" s="79" t="str">
        <f t="shared" si="235"/>
        <v/>
      </c>
      <c r="Q979" s="4"/>
      <c r="R979" s="90" t="str">
        <f t="shared" si="236"/>
        <v/>
      </c>
      <c r="S979" s="4"/>
      <c r="Y979" s="18" t="str">
        <f t="shared" si="237"/>
        <v/>
      </c>
      <c r="AA979" s="18" t="str">
        <f t="shared" si="228"/>
        <v/>
      </c>
      <c r="AB979" s="18" t="str">
        <f t="shared" si="229"/>
        <v/>
      </c>
      <c r="AC979" s="18" t="str">
        <f t="shared" si="238"/>
        <v/>
      </c>
      <c r="AD979" s="18" t="str">
        <f t="shared" si="238"/>
        <v/>
      </c>
      <c r="AE979" s="18" t="str">
        <f t="shared" si="239"/>
        <v/>
      </c>
      <c r="AG979" s="95" t="str">
        <f>IF($C979="", "", IF(IFERROR(INDEX(Ingredients!C$11:C$310, MATCH($C979, Ingredients!$B$11:$B$310, 0)), "")="", "", IFERROR(INDEX(Ingredients!C$11:C$310, MATCH($C979, Ingredients!$B$11:$B$310, 0)), "")))</f>
        <v/>
      </c>
      <c r="AH979" s="105" t="str">
        <f>IF($C979="", "", IF(IFERROR(INDEX(Ingredients!D$11:D$310, MATCH($C979, Ingredients!$B$11:$B$310, 0)), "")="", "", IFERROR(INDEX(Ingredients!D$11:D$310, MATCH($C979, Ingredients!$B$11:$B$310, 0)), "")))</f>
        <v/>
      </c>
      <c r="AI979" s="106" t="str">
        <f>IF($C979="", "", IF(IFERROR(INDEX(Ingredients!E$11:E$310, MATCH($C979, Ingredients!$B$11:$B$310, 0)), "")="", "", IFERROR(INDEX(Ingredients!E$11:E$310, MATCH($C979, Ingredients!$B$11:$B$310, 0)), "")))</f>
        <v/>
      </c>
      <c r="AJ979" s="108" t="str">
        <f>IF($C979="", "", IF(IFERROR(INDEX(Ingredients!F$11:F$310, MATCH($C979, Ingredients!$B$11:$B$310, 0)), "")="", "", IFERROR(INDEX(Ingredients!F$11:F$310, MATCH($C979, Ingredients!$B$11:$B$310, 0)), "")))</f>
        <v/>
      </c>
      <c r="AK979" s="106" t="str">
        <f>IF($C979="", "", IF(IFERROR(INDEX(Ingredients!G$11:G$310, MATCH($C979, Ingredients!$B$11:$B$310, 0)), "")="", "", IFERROR(INDEX(Ingredients!G$11:G$310, MATCH($C979, Ingredients!$B$11:$B$310, 0)), "")))</f>
        <v/>
      </c>
      <c r="AL979" s="79" t="str">
        <f>IF($C979="", "", IF(IFERROR(INDEX(Ingredients!H$11:H$310, MATCH($C979, Ingredients!$B$11:$B$310, 0)), "")="", "", IFERROR(INDEX(Ingredients!H$11:H$310, MATCH($C979, Ingredients!$B$11:$B$310, 0)), "")))</f>
        <v/>
      </c>
      <c r="AN979" s="83" t="str">
        <f t="shared" si="230"/>
        <v/>
      </c>
      <c r="AP979" s="114" t="str">
        <f t="shared" si="240"/>
        <v/>
      </c>
      <c r="AR979" s="117" t="str">
        <f>IF($C979="", "", IF(IFERROR(INDEX(Ingredients!$AI$11:$AI$310, MATCH($C979, Ingredients!$B$11:$B$310, 0)), "")="", "", IFERROR(INDEX(Ingredients!$AI$11:$AI$310, MATCH($C979, Ingredients!$B$11:$B$310, 0)), "")))</f>
        <v/>
      </c>
      <c r="AT979" s="120" t="str">
        <f t="shared" si="241"/>
        <v/>
      </c>
      <c r="AV979" s="90" t="str">
        <f t="shared" si="231"/>
        <v/>
      </c>
      <c r="AX979" s="90" t="str">
        <f>IF($AV979="", "", COUNTIF($AV$11:$AV$5010, "&lt;"&amp;$AV979)+1+COUNTIF($AV$11:$AV979, $AV979)-1)</f>
        <v/>
      </c>
      <c r="AZ979" s="111" t="str">
        <f>IF($B979="", "", SUMIF('Shopping List'!$AV$11:$AV$25, $B979, 'Shopping List'!$BN$11:$BN$25))</f>
        <v/>
      </c>
      <c r="BB979" s="117" t="str">
        <f t="shared" si="242"/>
        <v/>
      </c>
    </row>
    <row r="980" spans="1:54" x14ac:dyDescent="0.25">
      <c r="A980" s="4"/>
      <c r="B980" s="37"/>
      <c r="C980" s="124"/>
      <c r="D980" s="39"/>
      <c r="E980" s="125"/>
      <c r="F980" s="48"/>
      <c r="G980" s="4"/>
      <c r="H980" s="4"/>
      <c r="I980" s="95" t="str">
        <f>IF($C980="", "", IF(IFERROR(INDEX(Ingredients!$C$11:$C$310, MATCH($C980, Ingredients!$B$11:$B$310, 0)), "")="", "", IFERROR(INDEX(Ingredients!$C$11:$C$310, MATCH($C980, Ingredients!$B$11:$B$310, 0)), "")))</f>
        <v/>
      </c>
      <c r="J980" s="73" t="str">
        <f>IF($B980="", "", IF(IFERROR(INDEX(Meals!$C$11:$C$260, MATCH($B980, Meals!$B$11:$B$260, 0)), "")="", "", IFERROR(INDEX(Meals!$C$11:$C$260, MATCH($B980, Meals!$B$11:$B$260, 0)), "")))</f>
        <v/>
      </c>
      <c r="K980" s="4"/>
      <c r="L980" s="72" t="str">
        <f t="shared" si="232"/>
        <v/>
      </c>
      <c r="M980" s="73" t="str">
        <f t="shared" si="233"/>
        <v/>
      </c>
      <c r="N980" s="4"/>
      <c r="O980" s="78" t="str">
        <f t="shared" si="234"/>
        <v/>
      </c>
      <c r="P980" s="79" t="str">
        <f t="shared" si="235"/>
        <v/>
      </c>
      <c r="Q980" s="4"/>
      <c r="R980" s="90" t="str">
        <f t="shared" si="236"/>
        <v/>
      </c>
      <c r="S980" s="4"/>
      <c r="Y980" s="18" t="str">
        <f t="shared" si="237"/>
        <v/>
      </c>
      <c r="AA980" s="18" t="str">
        <f t="shared" si="228"/>
        <v/>
      </c>
      <c r="AB980" s="18" t="str">
        <f t="shared" si="229"/>
        <v/>
      </c>
      <c r="AC980" s="18" t="str">
        <f t="shared" si="238"/>
        <v/>
      </c>
      <c r="AD980" s="18" t="str">
        <f t="shared" si="238"/>
        <v/>
      </c>
      <c r="AE980" s="18" t="str">
        <f t="shared" si="239"/>
        <v/>
      </c>
      <c r="AG980" s="95" t="str">
        <f>IF($C980="", "", IF(IFERROR(INDEX(Ingredients!C$11:C$310, MATCH($C980, Ingredients!$B$11:$B$310, 0)), "")="", "", IFERROR(INDEX(Ingredients!C$11:C$310, MATCH($C980, Ingredients!$B$11:$B$310, 0)), "")))</f>
        <v/>
      </c>
      <c r="AH980" s="105" t="str">
        <f>IF($C980="", "", IF(IFERROR(INDEX(Ingredients!D$11:D$310, MATCH($C980, Ingredients!$B$11:$B$310, 0)), "")="", "", IFERROR(INDEX(Ingredients!D$11:D$310, MATCH($C980, Ingredients!$B$11:$B$310, 0)), "")))</f>
        <v/>
      </c>
      <c r="AI980" s="106" t="str">
        <f>IF($C980="", "", IF(IFERROR(INDEX(Ingredients!E$11:E$310, MATCH($C980, Ingredients!$B$11:$B$310, 0)), "")="", "", IFERROR(INDEX(Ingredients!E$11:E$310, MATCH($C980, Ingredients!$B$11:$B$310, 0)), "")))</f>
        <v/>
      </c>
      <c r="AJ980" s="108" t="str">
        <f>IF($C980="", "", IF(IFERROR(INDEX(Ingredients!F$11:F$310, MATCH($C980, Ingredients!$B$11:$B$310, 0)), "")="", "", IFERROR(INDEX(Ingredients!F$11:F$310, MATCH($C980, Ingredients!$B$11:$B$310, 0)), "")))</f>
        <v/>
      </c>
      <c r="AK980" s="106" t="str">
        <f>IF($C980="", "", IF(IFERROR(INDEX(Ingredients!G$11:G$310, MATCH($C980, Ingredients!$B$11:$B$310, 0)), "")="", "", IFERROR(INDEX(Ingredients!G$11:G$310, MATCH($C980, Ingredients!$B$11:$B$310, 0)), "")))</f>
        <v/>
      </c>
      <c r="AL980" s="79" t="str">
        <f>IF($C980="", "", IF(IFERROR(INDEX(Ingredients!H$11:H$310, MATCH($C980, Ingredients!$B$11:$B$310, 0)), "")="", "", IFERROR(INDEX(Ingredients!H$11:H$310, MATCH($C980, Ingredients!$B$11:$B$310, 0)), "")))</f>
        <v/>
      </c>
      <c r="AN980" s="83" t="str">
        <f t="shared" si="230"/>
        <v/>
      </c>
      <c r="AP980" s="114" t="str">
        <f t="shared" si="240"/>
        <v/>
      </c>
      <c r="AR980" s="117" t="str">
        <f>IF($C980="", "", IF(IFERROR(INDEX(Ingredients!$AI$11:$AI$310, MATCH($C980, Ingredients!$B$11:$B$310, 0)), "")="", "", IFERROR(INDEX(Ingredients!$AI$11:$AI$310, MATCH($C980, Ingredients!$B$11:$B$310, 0)), "")))</f>
        <v/>
      </c>
      <c r="AT980" s="120" t="str">
        <f t="shared" si="241"/>
        <v/>
      </c>
      <c r="AV980" s="90" t="str">
        <f t="shared" si="231"/>
        <v/>
      </c>
      <c r="AX980" s="90" t="str">
        <f>IF($AV980="", "", COUNTIF($AV$11:$AV$5010, "&lt;"&amp;$AV980)+1+COUNTIF($AV$11:$AV980, $AV980)-1)</f>
        <v/>
      </c>
      <c r="AZ980" s="111" t="str">
        <f>IF($B980="", "", SUMIF('Shopping List'!$AV$11:$AV$25, $B980, 'Shopping List'!$BN$11:$BN$25))</f>
        <v/>
      </c>
      <c r="BB980" s="117" t="str">
        <f t="shared" si="242"/>
        <v/>
      </c>
    </row>
    <row r="981" spans="1:54" x14ac:dyDescent="0.25">
      <c r="A981" s="4"/>
      <c r="B981" s="37"/>
      <c r="C981" s="124"/>
      <c r="D981" s="39"/>
      <c r="E981" s="125"/>
      <c r="F981" s="48"/>
      <c r="G981" s="4"/>
      <c r="H981" s="4"/>
      <c r="I981" s="95" t="str">
        <f>IF($C981="", "", IF(IFERROR(INDEX(Ingredients!$C$11:$C$310, MATCH($C981, Ingredients!$B$11:$B$310, 0)), "")="", "", IFERROR(INDEX(Ingredients!$C$11:$C$310, MATCH($C981, Ingredients!$B$11:$B$310, 0)), "")))</f>
        <v/>
      </c>
      <c r="J981" s="73" t="str">
        <f>IF($B981="", "", IF(IFERROR(INDEX(Meals!$C$11:$C$260, MATCH($B981, Meals!$B$11:$B$260, 0)), "")="", "", IFERROR(INDEX(Meals!$C$11:$C$260, MATCH($B981, Meals!$B$11:$B$260, 0)), "")))</f>
        <v/>
      </c>
      <c r="K981" s="4"/>
      <c r="L981" s="72" t="str">
        <f t="shared" si="232"/>
        <v/>
      </c>
      <c r="M981" s="73" t="str">
        <f t="shared" si="233"/>
        <v/>
      </c>
      <c r="N981" s="4"/>
      <c r="O981" s="78" t="str">
        <f t="shared" si="234"/>
        <v/>
      </c>
      <c r="P981" s="79" t="str">
        <f t="shared" si="235"/>
        <v/>
      </c>
      <c r="Q981" s="4"/>
      <c r="R981" s="90" t="str">
        <f t="shared" si="236"/>
        <v/>
      </c>
      <c r="S981" s="4"/>
      <c r="Y981" s="18" t="str">
        <f t="shared" si="237"/>
        <v/>
      </c>
      <c r="AA981" s="18" t="str">
        <f t="shared" si="228"/>
        <v/>
      </c>
      <c r="AB981" s="18" t="str">
        <f t="shared" si="229"/>
        <v/>
      </c>
      <c r="AC981" s="18" t="str">
        <f t="shared" si="238"/>
        <v/>
      </c>
      <c r="AD981" s="18" t="str">
        <f t="shared" si="238"/>
        <v/>
      </c>
      <c r="AE981" s="18" t="str">
        <f t="shared" si="239"/>
        <v/>
      </c>
      <c r="AG981" s="95" t="str">
        <f>IF($C981="", "", IF(IFERROR(INDEX(Ingredients!C$11:C$310, MATCH($C981, Ingredients!$B$11:$B$310, 0)), "")="", "", IFERROR(INDEX(Ingredients!C$11:C$310, MATCH($C981, Ingredients!$B$11:$B$310, 0)), "")))</f>
        <v/>
      </c>
      <c r="AH981" s="105" t="str">
        <f>IF($C981="", "", IF(IFERROR(INDEX(Ingredients!D$11:D$310, MATCH($C981, Ingredients!$B$11:$B$310, 0)), "")="", "", IFERROR(INDEX(Ingredients!D$11:D$310, MATCH($C981, Ingredients!$B$11:$B$310, 0)), "")))</f>
        <v/>
      </c>
      <c r="AI981" s="106" t="str">
        <f>IF($C981="", "", IF(IFERROR(INDEX(Ingredients!E$11:E$310, MATCH($C981, Ingredients!$B$11:$B$310, 0)), "")="", "", IFERROR(INDEX(Ingredients!E$11:E$310, MATCH($C981, Ingredients!$B$11:$B$310, 0)), "")))</f>
        <v/>
      </c>
      <c r="AJ981" s="108" t="str">
        <f>IF($C981="", "", IF(IFERROR(INDEX(Ingredients!F$11:F$310, MATCH($C981, Ingredients!$B$11:$B$310, 0)), "")="", "", IFERROR(INDEX(Ingredients!F$11:F$310, MATCH($C981, Ingredients!$B$11:$B$310, 0)), "")))</f>
        <v/>
      </c>
      <c r="AK981" s="106" t="str">
        <f>IF($C981="", "", IF(IFERROR(INDEX(Ingredients!G$11:G$310, MATCH($C981, Ingredients!$B$11:$B$310, 0)), "")="", "", IFERROR(INDEX(Ingredients!G$11:G$310, MATCH($C981, Ingredients!$B$11:$B$310, 0)), "")))</f>
        <v/>
      </c>
      <c r="AL981" s="79" t="str">
        <f>IF($C981="", "", IF(IFERROR(INDEX(Ingredients!H$11:H$310, MATCH($C981, Ingredients!$B$11:$B$310, 0)), "")="", "", IFERROR(INDEX(Ingredients!H$11:H$310, MATCH($C981, Ingredients!$B$11:$B$310, 0)), "")))</f>
        <v/>
      </c>
      <c r="AN981" s="83" t="str">
        <f t="shared" si="230"/>
        <v/>
      </c>
      <c r="AP981" s="114" t="str">
        <f t="shared" si="240"/>
        <v/>
      </c>
      <c r="AR981" s="117" t="str">
        <f>IF($C981="", "", IF(IFERROR(INDEX(Ingredients!$AI$11:$AI$310, MATCH($C981, Ingredients!$B$11:$B$310, 0)), "")="", "", IFERROR(INDEX(Ingredients!$AI$11:$AI$310, MATCH($C981, Ingredients!$B$11:$B$310, 0)), "")))</f>
        <v/>
      </c>
      <c r="AT981" s="120" t="str">
        <f t="shared" si="241"/>
        <v/>
      </c>
      <c r="AV981" s="90" t="str">
        <f t="shared" si="231"/>
        <v/>
      </c>
      <c r="AX981" s="90" t="str">
        <f>IF($AV981="", "", COUNTIF($AV$11:$AV$5010, "&lt;"&amp;$AV981)+1+COUNTIF($AV$11:$AV981, $AV981)-1)</f>
        <v/>
      </c>
      <c r="AZ981" s="111" t="str">
        <f>IF($B981="", "", SUMIF('Shopping List'!$AV$11:$AV$25, $B981, 'Shopping List'!$BN$11:$BN$25))</f>
        <v/>
      </c>
      <c r="BB981" s="117" t="str">
        <f t="shared" si="242"/>
        <v/>
      </c>
    </row>
    <row r="982" spans="1:54" x14ac:dyDescent="0.25">
      <c r="A982" s="4"/>
      <c r="B982" s="37"/>
      <c r="C982" s="124"/>
      <c r="D982" s="39"/>
      <c r="E982" s="125"/>
      <c r="F982" s="48"/>
      <c r="G982" s="4"/>
      <c r="H982" s="4"/>
      <c r="I982" s="95" t="str">
        <f>IF($C982="", "", IF(IFERROR(INDEX(Ingredients!$C$11:$C$310, MATCH($C982, Ingredients!$B$11:$B$310, 0)), "")="", "", IFERROR(INDEX(Ingredients!$C$11:$C$310, MATCH($C982, Ingredients!$B$11:$B$310, 0)), "")))</f>
        <v/>
      </c>
      <c r="J982" s="73" t="str">
        <f>IF($B982="", "", IF(IFERROR(INDEX(Meals!$C$11:$C$260, MATCH($B982, Meals!$B$11:$B$260, 0)), "")="", "", IFERROR(INDEX(Meals!$C$11:$C$260, MATCH($B982, Meals!$B$11:$B$260, 0)), "")))</f>
        <v/>
      </c>
      <c r="K982" s="4"/>
      <c r="L982" s="72" t="str">
        <f t="shared" si="232"/>
        <v/>
      </c>
      <c r="M982" s="73" t="str">
        <f t="shared" si="233"/>
        <v/>
      </c>
      <c r="N982" s="4"/>
      <c r="O982" s="78" t="str">
        <f t="shared" si="234"/>
        <v/>
      </c>
      <c r="P982" s="79" t="str">
        <f t="shared" si="235"/>
        <v/>
      </c>
      <c r="Q982" s="4"/>
      <c r="R982" s="90" t="str">
        <f t="shared" si="236"/>
        <v/>
      </c>
      <c r="S982" s="4"/>
      <c r="Y982" s="18" t="str">
        <f t="shared" si="237"/>
        <v/>
      </c>
      <c r="AA982" s="18" t="str">
        <f t="shared" si="228"/>
        <v/>
      </c>
      <c r="AB982" s="18" t="str">
        <f t="shared" si="229"/>
        <v/>
      </c>
      <c r="AC982" s="18" t="str">
        <f t="shared" si="238"/>
        <v/>
      </c>
      <c r="AD982" s="18" t="str">
        <f t="shared" si="238"/>
        <v/>
      </c>
      <c r="AE982" s="18" t="str">
        <f t="shared" si="239"/>
        <v/>
      </c>
      <c r="AG982" s="95" t="str">
        <f>IF($C982="", "", IF(IFERROR(INDEX(Ingredients!C$11:C$310, MATCH($C982, Ingredients!$B$11:$B$310, 0)), "")="", "", IFERROR(INDEX(Ingredients!C$11:C$310, MATCH($C982, Ingredients!$B$11:$B$310, 0)), "")))</f>
        <v/>
      </c>
      <c r="AH982" s="105" t="str">
        <f>IF($C982="", "", IF(IFERROR(INDEX(Ingredients!D$11:D$310, MATCH($C982, Ingredients!$B$11:$B$310, 0)), "")="", "", IFERROR(INDEX(Ingredients!D$11:D$310, MATCH($C982, Ingredients!$B$11:$B$310, 0)), "")))</f>
        <v/>
      </c>
      <c r="AI982" s="106" t="str">
        <f>IF($C982="", "", IF(IFERROR(INDEX(Ingredients!E$11:E$310, MATCH($C982, Ingredients!$B$11:$B$310, 0)), "")="", "", IFERROR(INDEX(Ingredients!E$11:E$310, MATCH($C982, Ingredients!$B$11:$B$310, 0)), "")))</f>
        <v/>
      </c>
      <c r="AJ982" s="108" t="str">
        <f>IF($C982="", "", IF(IFERROR(INDEX(Ingredients!F$11:F$310, MATCH($C982, Ingredients!$B$11:$B$310, 0)), "")="", "", IFERROR(INDEX(Ingredients!F$11:F$310, MATCH($C982, Ingredients!$B$11:$B$310, 0)), "")))</f>
        <v/>
      </c>
      <c r="AK982" s="106" t="str">
        <f>IF($C982="", "", IF(IFERROR(INDEX(Ingredients!G$11:G$310, MATCH($C982, Ingredients!$B$11:$B$310, 0)), "")="", "", IFERROR(INDEX(Ingredients!G$11:G$310, MATCH($C982, Ingredients!$B$11:$B$310, 0)), "")))</f>
        <v/>
      </c>
      <c r="AL982" s="79" t="str">
        <f>IF($C982="", "", IF(IFERROR(INDEX(Ingredients!H$11:H$310, MATCH($C982, Ingredients!$B$11:$B$310, 0)), "")="", "", IFERROR(INDEX(Ingredients!H$11:H$310, MATCH($C982, Ingredients!$B$11:$B$310, 0)), "")))</f>
        <v/>
      </c>
      <c r="AN982" s="83" t="str">
        <f t="shared" si="230"/>
        <v/>
      </c>
      <c r="AP982" s="114" t="str">
        <f t="shared" si="240"/>
        <v/>
      </c>
      <c r="AR982" s="117" t="str">
        <f>IF($C982="", "", IF(IFERROR(INDEX(Ingredients!$AI$11:$AI$310, MATCH($C982, Ingredients!$B$11:$B$310, 0)), "")="", "", IFERROR(INDEX(Ingredients!$AI$11:$AI$310, MATCH($C982, Ingredients!$B$11:$B$310, 0)), "")))</f>
        <v/>
      </c>
      <c r="AT982" s="120" t="str">
        <f t="shared" si="241"/>
        <v/>
      </c>
      <c r="AV982" s="90" t="str">
        <f t="shared" si="231"/>
        <v/>
      </c>
      <c r="AX982" s="90" t="str">
        <f>IF($AV982="", "", COUNTIF($AV$11:$AV$5010, "&lt;"&amp;$AV982)+1+COUNTIF($AV$11:$AV982, $AV982)-1)</f>
        <v/>
      </c>
      <c r="AZ982" s="111" t="str">
        <f>IF($B982="", "", SUMIF('Shopping List'!$AV$11:$AV$25, $B982, 'Shopping List'!$BN$11:$BN$25))</f>
        <v/>
      </c>
      <c r="BB982" s="117" t="str">
        <f t="shared" si="242"/>
        <v/>
      </c>
    </row>
    <row r="983" spans="1:54" x14ac:dyDescent="0.25">
      <c r="A983" s="4"/>
      <c r="B983" s="37"/>
      <c r="C983" s="124"/>
      <c r="D983" s="39"/>
      <c r="E983" s="125"/>
      <c r="F983" s="48"/>
      <c r="G983" s="4"/>
      <c r="H983" s="4"/>
      <c r="I983" s="95" t="str">
        <f>IF($C983="", "", IF(IFERROR(INDEX(Ingredients!$C$11:$C$310, MATCH($C983, Ingredients!$B$11:$B$310, 0)), "")="", "", IFERROR(INDEX(Ingredients!$C$11:$C$310, MATCH($C983, Ingredients!$B$11:$B$310, 0)), "")))</f>
        <v/>
      </c>
      <c r="J983" s="73" t="str">
        <f>IF($B983="", "", IF(IFERROR(INDEX(Meals!$C$11:$C$260, MATCH($B983, Meals!$B$11:$B$260, 0)), "")="", "", IFERROR(INDEX(Meals!$C$11:$C$260, MATCH($B983, Meals!$B$11:$B$260, 0)), "")))</f>
        <v/>
      </c>
      <c r="K983" s="4"/>
      <c r="L983" s="72" t="str">
        <f t="shared" si="232"/>
        <v/>
      </c>
      <c r="M983" s="73" t="str">
        <f t="shared" si="233"/>
        <v/>
      </c>
      <c r="N983" s="4"/>
      <c r="O983" s="78" t="str">
        <f t="shared" si="234"/>
        <v/>
      </c>
      <c r="P983" s="79" t="str">
        <f t="shared" si="235"/>
        <v/>
      </c>
      <c r="Q983" s="4"/>
      <c r="R983" s="90" t="str">
        <f t="shared" si="236"/>
        <v/>
      </c>
      <c r="S983" s="4"/>
      <c r="Y983" s="18" t="str">
        <f t="shared" si="237"/>
        <v/>
      </c>
      <c r="AA983" s="18" t="str">
        <f t="shared" si="228"/>
        <v/>
      </c>
      <c r="AB983" s="18" t="str">
        <f t="shared" si="229"/>
        <v/>
      </c>
      <c r="AC983" s="18" t="str">
        <f t="shared" si="238"/>
        <v/>
      </c>
      <c r="AD983" s="18" t="str">
        <f t="shared" si="238"/>
        <v/>
      </c>
      <c r="AE983" s="18" t="str">
        <f t="shared" si="239"/>
        <v/>
      </c>
      <c r="AG983" s="95" t="str">
        <f>IF($C983="", "", IF(IFERROR(INDEX(Ingredients!C$11:C$310, MATCH($C983, Ingredients!$B$11:$B$310, 0)), "")="", "", IFERROR(INDEX(Ingredients!C$11:C$310, MATCH($C983, Ingredients!$B$11:$B$310, 0)), "")))</f>
        <v/>
      </c>
      <c r="AH983" s="105" t="str">
        <f>IF($C983="", "", IF(IFERROR(INDEX(Ingredients!D$11:D$310, MATCH($C983, Ingredients!$B$11:$B$310, 0)), "")="", "", IFERROR(INDEX(Ingredients!D$11:D$310, MATCH($C983, Ingredients!$B$11:$B$310, 0)), "")))</f>
        <v/>
      </c>
      <c r="AI983" s="106" t="str">
        <f>IF($C983="", "", IF(IFERROR(INDEX(Ingredients!E$11:E$310, MATCH($C983, Ingredients!$B$11:$B$310, 0)), "")="", "", IFERROR(INDEX(Ingredients!E$11:E$310, MATCH($C983, Ingredients!$B$11:$B$310, 0)), "")))</f>
        <v/>
      </c>
      <c r="AJ983" s="108" t="str">
        <f>IF($C983="", "", IF(IFERROR(INDEX(Ingredients!F$11:F$310, MATCH($C983, Ingredients!$B$11:$B$310, 0)), "")="", "", IFERROR(INDEX(Ingredients!F$11:F$310, MATCH($C983, Ingredients!$B$11:$B$310, 0)), "")))</f>
        <v/>
      </c>
      <c r="AK983" s="106" t="str">
        <f>IF($C983="", "", IF(IFERROR(INDEX(Ingredients!G$11:G$310, MATCH($C983, Ingredients!$B$11:$B$310, 0)), "")="", "", IFERROR(INDEX(Ingredients!G$11:G$310, MATCH($C983, Ingredients!$B$11:$B$310, 0)), "")))</f>
        <v/>
      </c>
      <c r="AL983" s="79" t="str">
        <f>IF($C983="", "", IF(IFERROR(INDEX(Ingredients!H$11:H$310, MATCH($C983, Ingredients!$B$11:$B$310, 0)), "")="", "", IFERROR(INDEX(Ingredients!H$11:H$310, MATCH($C983, Ingredients!$B$11:$B$310, 0)), "")))</f>
        <v/>
      </c>
      <c r="AN983" s="83" t="str">
        <f t="shared" si="230"/>
        <v/>
      </c>
      <c r="AP983" s="114" t="str">
        <f t="shared" si="240"/>
        <v/>
      </c>
      <c r="AR983" s="117" t="str">
        <f>IF($C983="", "", IF(IFERROR(INDEX(Ingredients!$AI$11:$AI$310, MATCH($C983, Ingredients!$B$11:$B$310, 0)), "")="", "", IFERROR(INDEX(Ingredients!$AI$11:$AI$310, MATCH($C983, Ingredients!$B$11:$B$310, 0)), "")))</f>
        <v/>
      </c>
      <c r="AT983" s="120" t="str">
        <f t="shared" si="241"/>
        <v/>
      </c>
      <c r="AV983" s="90" t="str">
        <f t="shared" si="231"/>
        <v/>
      </c>
      <c r="AX983" s="90" t="str">
        <f>IF($AV983="", "", COUNTIF($AV$11:$AV$5010, "&lt;"&amp;$AV983)+1+COUNTIF($AV$11:$AV983, $AV983)-1)</f>
        <v/>
      </c>
      <c r="AZ983" s="111" t="str">
        <f>IF($B983="", "", SUMIF('Shopping List'!$AV$11:$AV$25, $B983, 'Shopping List'!$BN$11:$BN$25))</f>
        <v/>
      </c>
      <c r="BB983" s="117" t="str">
        <f t="shared" si="242"/>
        <v/>
      </c>
    </row>
    <row r="984" spans="1:54" x14ac:dyDescent="0.25">
      <c r="A984" s="4"/>
      <c r="B984" s="37"/>
      <c r="C984" s="124"/>
      <c r="D984" s="39"/>
      <c r="E984" s="125"/>
      <c r="F984" s="48"/>
      <c r="G984" s="4"/>
      <c r="H984" s="4"/>
      <c r="I984" s="95" t="str">
        <f>IF($C984="", "", IF(IFERROR(INDEX(Ingredients!$C$11:$C$310, MATCH($C984, Ingredients!$B$11:$B$310, 0)), "")="", "", IFERROR(INDEX(Ingredients!$C$11:$C$310, MATCH($C984, Ingredients!$B$11:$B$310, 0)), "")))</f>
        <v/>
      </c>
      <c r="J984" s="73" t="str">
        <f>IF($B984="", "", IF(IFERROR(INDEX(Meals!$C$11:$C$260, MATCH($B984, Meals!$B$11:$B$260, 0)), "")="", "", IFERROR(INDEX(Meals!$C$11:$C$260, MATCH($B984, Meals!$B$11:$B$260, 0)), "")))</f>
        <v/>
      </c>
      <c r="K984" s="4"/>
      <c r="L984" s="72" t="str">
        <f t="shared" si="232"/>
        <v/>
      </c>
      <c r="M984" s="73" t="str">
        <f t="shared" si="233"/>
        <v/>
      </c>
      <c r="N984" s="4"/>
      <c r="O984" s="78" t="str">
        <f t="shared" si="234"/>
        <v/>
      </c>
      <c r="P984" s="79" t="str">
        <f t="shared" si="235"/>
        <v/>
      </c>
      <c r="Q984" s="4"/>
      <c r="R984" s="90" t="str">
        <f t="shared" si="236"/>
        <v/>
      </c>
      <c r="S984" s="4"/>
      <c r="Y984" s="18" t="str">
        <f t="shared" si="237"/>
        <v/>
      </c>
      <c r="AA984" s="18" t="str">
        <f t="shared" si="228"/>
        <v/>
      </c>
      <c r="AB984" s="18" t="str">
        <f t="shared" si="229"/>
        <v/>
      </c>
      <c r="AC984" s="18" t="str">
        <f t="shared" si="238"/>
        <v/>
      </c>
      <c r="AD984" s="18" t="str">
        <f t="shared" si="238"/>
        <v/>
      </c>
      <c r="AE984" s="18" t="str">
        <f t="shared" si="239"/>
        <v/>
      </c>
      <c r="AG984" s="95" t="str">
        <f>IF($C984="", "", IF(IFERROR(INDEX(Ingredients!C$11:C$310, MATCH($C984, Ingredients!$B$11:$B$310, 0)), "")="", "", IFERROR(INDEX(Ingredients!C$11:C$310, MATCH($C984, Ingredients!$B$11:$B$310, 0)), "")))</f>
        <v/>
      </c>
      <c r="AH984" s="105" t="str">
        <f>IF($C984="", "", IF(IFERROR(INDEX(Ingredients!D$11:D$310, MATCH($C984, Ingredients!$B$11:$B$310, 0)), "")="", "", IFERROR(INDEX(Ingredients!D$11:D$310, MATCH($C984, Ingredients!$B$11:$B$310, 0)), "")))</f>
        <v/>
      </c>
      <c r="AI984" s="106" t="str">
        <f>IF($C984="", "", IF(IFERROR(INDEX(Ingredients!E$11:E$310, MATCH($C984, Ingredients!$B$11:$B$310, 0)), "")="", "", IFERROR(INDEX(Ingredients!E$11:E$310, MATCH($C984, Ingredients!$B$11:$B$310, 0)), "")))</f>
        <v/>
      </c>
      <c r="AJ984" s="108" t="str">
        <f>IF($C984="", "", IF(IFERROR(INDEX(Ingredients!F$11:F$310, MATCH($C984, Ingredients!$B$11:$B$310, 0)), "")="", "", IFERROR(INDEX(Ingredients!F$11:F$310, MATCH($C984, Ingredients!$B$11:$B$310, 0)), "")))</f>
        <v/>
      </c>
      <c r="AK984" s="106" t="str">
        <f>IF($C984="", "", IF(IFERROR(INDEX(Ingredients!G$11:G$310, MATCH($C984, Ingredients!$B$11:$B$310, 0)), "")="", "", IFERROR(INDEX(Ingredients!G$11:G$310, MATCH($C984, Ingredients!$B$11:$B$310, 0)), "")))</f>
        <v/>
      </c>
      <c r="AL984" s="79" t="str">
        <f>IF($C984="", "", IF(IFERROR(INDEX(Ingredients!H$11:H$310, MATCH($C984, Ingredients!$B$11:$B$310, 0)), "")="", "", IFERROR(INDEX(Ingredients!H$11:H$310, MATCH($C984, Ingredients!$B$11:$B$310, 0)), "")))</f>
        <v/>
      </c>
      <c r="AN984" s="83" t="str">
        <f t="shared" si="230"/>
        <v/>
      </c>
      <c r="AP984" s="114" t="str">
        <f t="shared" si="240"/>
        <v/>
      </c>
      <c r="AR984" s="117" t="str">
        <f>IF($C984="", "", IF(IFERROR(INDEX(Ingredients!$AI$11:$AI$310, MATCH($C984, Ingredients!$B$11:$B$310, 0)), "")="", "", IFERROR(INDEX(Ingredients!$AI$11:$AI$310, MATCH($C984, Ingredients!$B$11:$B$310, 0)), "")))</f>
        <v/>
      </c>
      <c r="AT984" s="120" t="str">
        <f t="shared" si="241"/>
        <v/>
      </c>
      <c r="AV984" s="90" t="str">
        <f t="shared" si="231"/>
        <v/>
      </c>
      <c r="AX984" s="90" t="str">
        <f>IF($AV984="", "", COUNTIF($AV$11:$AV$5010, "&lt;"&amp;$AV984)+1+COUNTIF($AV$11:$AV984, $AV984)-1)</f>
        <v/>
      </c>
      <c r="AZ984" s="111" t="str">
        <f>IF($B984="", "", SUMIF('Shopping List'!$AV$11:$AV$25, $B984, 'Shopping List'!$BN$11:$BN$25))</f>
        <v/>
      </c>
      <c r="BB984" s="117" t="str">
        <f t="shared" si="242"/>
        <v/>
      </c>
    </row>
    <row r="985" spans="1:54" x14ac:dyDescent="0.25">
      <c r="A985" s="4"/>
      <c r="B985" s="37"/>
      <c r="C985" s="124"/>
      <c r="D985" s="39"/>
      <c r="E985" s="125"/>
      <c r="F985" s="48"/>
      <c r="G985" s="4"/>
      <c r="H985" s="4"/>
      <c r="I985" s="95" t="str">
        <f>IF($C985="", "", IF(IFERROR(INDEX(Ingredients!$C$11:$C$310, MATCH($C985, Ingredients!$B$11:$B$310, 0)), "")="", "", IFERROR(INDEX(Ingredients!$C$11:$C$310, MATCH($C985, Ingredients!$B$11:$B$310, 0)), "")))</f>
        <v/>
      </c>
      <c r="J985" s="73" t="str">
        <f>IF($B985="", "", IF(IFERROR(INDEX(Meals!$C$11:$C$260, MATCH($B985, Meals!$B$11:$B$260, 0)), "")="", "", IFERROR(INDEX(Meals!$C$11:$C$260, MATCH($B985, Meals!$B$11:$B$260, 0)), "")))</f>
        <v/>
      </c>
      <c r="K985" s="4"/>
      <c r="L985" s="72" t="str">
        <f t="shared" si="232"/>
        <v/>
      </c>
      <c r="M985" s="73" t="str">
        <f t="shared" si="233"/>
        <v/>
      </c>
      <c r="N985" s="4"/>
      <c r="O985" s="78" t="str">
        <f t="shared" si="234"/>
        <v/>
      </c>
      <c r="P985" s="79" t="str">
        <f t="shared" si="235"/>
        <v/>
      </c>
      <c r="Q985" s="4"/>
      <c r="R985" s="90" t="str">
        <f t="shared" si="236"/>
        <v/>
      </c>
      <c r="S985" s="4"/>
      <c r="Y985" s="18" t="str">
        <f t="shared" si="237"/>
        <v/>
      </c>
      <c r="AA985" s="18" t="str">
        <f t="shared" si="228"/>
        <v/>
      </c>
      <c r="AB985" s="18" t="str">
        <f t="shared" si="229"/>
        <v/>
      </c>
      <c r="AC985" s="18" t="str">
        <f t="shared" si="238"/>
        <v/>
      </c>
      <c r="AD985" s="18" t="str">
        <f t="shared" si="238"/>
        <v/>
      </c>
      <c r="AE985" s="18" t="str">
        <f t="shared" si="239"/>
        <v/>
      </c>
      <c r="AG985" s="95" t="str">
        <f>IF($C985="", "", IF(IFERROR(INDEX(Ingredients!C$11:C$310, MATCH($C985, Ingredients!$B$11:$B$310, 0)), "")="", "", IFERROR(INDEX(Ingredients!C$11:C$310, MATCH($C985, Ingredients!$B$11:$B$310, 0)), "")))</f>
        <v/>
      </c>
      <c r="AH985" s="105" t="str">
        <f>IF($C985="", "", IF(IFERROR(INDEX(Ingredients!D$11:D$310, MATCH($C985, Ingredients!$B$11:$B$310, 0)), "")="", "", IFERROR(INDEX(Ingredients!D$11:D$310, MATCH($C985, Ingredients!$B$11:$B$310, 0)), "")))</f>
        <v/>
      </c>
      <c r="AI985" s="106" t="str">
        <f>IF($C985="", "", IF(IFERROR(INDEX(Ingredients!E$11:E$310, MATCH($C985, Ingredients!$B$11:$B$310, 0)), "")="", "", IFERROR(INDEX(Ingredients!E$11:E$310, MATCH($C985, Ingredients!$B$11:$B$310, 0)), "")))</f>
        <v/>
      </c>
      <c r="AJ985" s="108" t="str">
        <f>IF($C985="", "", IF(IFERROR(INDEX(Ingredients!F$11:F$310, MATCH($C985, Ingredients!$B$11:$B$310, 0)), "")="", "", IFERROR(INDEX(Ingredients!F$11:F$310, MATCH($C985, Ingredients!$B$11:$B$310, 0)), "")))</f>
        <v/>
      </c>
      <c r="AK985" s="106" t="str">
        <f>IF($C985="", "", IF(IFERROR(INDEX(Ingredients!G$11:G$310, MATCH($C985, Ingredients!$B$11:$B$310, 0)), "")="", "", IFERROR(INDEX(Ingredients!G$11:G$310, MATCH($C985, Ingredients!$B$11:$B$310, 0)), "")))</f>
        <v/>
      </c>
      <c r="AL985" s="79" t="str">
        <f>IF($C985="", "", IF(IFERROR(INDEX(Ingredients!H$11:H$310, MATCH($C985, Ingredients!$B$11:$B$310, 0)), "")="", "", IFERROR(INDEX(Ingredients!H$11:H$310, MATCH($C985, Ingredients!$B$11:$B$310, 0)), "")))</f>
        <v/>
      </c>
      <c r="AN985" s="83" t="str">
        <f t="shared" si="230"/>
        <v/>
      </c>
      <c r="AP985" s="114" t="str">
        <f t="shared" si="240"/>
        <v/>
      </c>
      <c r="AR985" s="117" t="str">
        <f>IF($C985="", "", IF(IFERROR(INDEX(Ingredients!$AI$11:$AI$310, MATCH($C985, Ingredients!$B$11:$B$310, 0)), "")="", "", IFERROR(INDEX(Ingredients!$AI$11:$AI$310, MATCH($C985, Ingredients!$B$11:$B$310, 0)), "")))</f>
        <v/>
      </c>
      <c r="AT985" s="120" t="str">
        <f t="shared" si="241"/>
        <v/>
      </c>
      <c r="AV985" s="90" t="str">
        <f t="shared" si="231"/>
        <v/>
      </c>
      <c r="AX985" s="90" t="str">
        <f>IF($AV985="", "", COUNTIF($AV$11:$AV$5010, "&lt;"&amp;$AV985)+1+COUNTIF($AV$11:$AV985, $AV985)-1)</f>
        <v/>
      </c>
      <c r="AZ985" s="111" t="str">
        <f>IF($B985="", "", SUMIF('Shopping List'!$AV$11:$AV$25, $B985, 'Shopping List'!$BN$11:$BN$25))</f>
        <v/>
      </c>
      <c r="BB985" s="117" t="str">
        <f t="shared" si="242"/>
        <v/>
      </c>
    </row>
    <row r="986" spans="1:54" x14ac:dyDescent="0.25">
      <c r="A986" s="4"/>
      <c r="B986" s="37"/>
      <c r="C986" s="124"/>
      <c r="D986" s="39"/>
      <c r="E986" s="125"/>
      <c r="F986" s="48"/>
      <c r="G986" s="4"/>
      <c r="H986" s="4"/>
      <c r="I986" s="95" t="str">
        <f>IF($C986="", "", IF(IFERROR(INDEX(Ingredients!$C$11:$C$310, MATCH($C986, Ingredients!$B$11:$B$310, 0)), "")="", "", IFERROR(INDEX(Ingredients!$C$11:$C$310, MATCH($C986, Ingredients!$B$11:$B$310, 0)), "")))</f>
        <v/>
      </c>
      <c r="J986" s="73" t="str">
        <f>IF($B986="", "", IF(IFERROR(INDEX(Meals!$C$11:$C$260, MATCH($B986, Meals!$B$11:$B$260, 0)), "")="", "", IFERROR(INDEX(Meals!$C$11:$C$260, MATCH($B986, Meals!$B$11:$B$260, 0)), "")))</f>
        <v/>
      </c>
      <c r="K986" s="4"/>
      <c r="L986" s="72" t="str">
        <f t="shared" si="232"/>
        <v/>
      </c>
      <c r="M986" s="73" t="str">
        <f t="shared" si="233"/>
        <v/>
      </c>
      <c r="N986" s="4"/>
      <c r="O986" s="78" t="str">
        <f t="shared" si="234"/>
        <v/>
      </c>
      <c r="P986" s="79" t="str">
        <f t="shared" si="235"/>
        <v/>
      </c>
      <c r="Q986" s="4"/>
      <c r="R986" s="90" t="str">
        <f t="shared" si="236"/>
        <v/>
      </c>
      <c r="S986" s="4"/>
      <c r="Y986" s="18" t="str">
        <f t="shared" si="237"/>
        <v/>
      </c>
      <c r="AA986" s="18" t="str">
        <f t="shared" si="228"/>
        <v/>
      </c>
      <c r="AB986" s="18" t="str">
        <f t="shared" si="229"/>
        <v/>
      </c>
      <c r="AC986" s="18" t="str">
        <f t="shared" si="238"/>
        <v/>
      </c>
      <c r="AD986" s="18" t="str">
        <f t="shared" si="238"/>
        <v/>
      </c>
      <c r="AE986" s="18" t="str">
        <f t="shared" si="239"/>
        <v/>
      </c>
      <c r="AG986" s="95" t="str">
        <f>IF($C986="", "", IF(IFERROR(INDEX(Ingredients!C$11:C$310, MATCH($C986, Ingredients!$B$11:$B$310, 0)), "")="", "", IFERROR(INDEX(Ingredients!C$11:C$310, MATCH($C986, Ingredients!$B$11:$B$310, 0)), "")))</f>
        <v/>
      </c>
      <c r="AH986" s="105" t="str">
        <f>IF($C986="", "", IF(IFERROR(INDEX(Ingredients!D$11:D$310, MATCH($C986, Ingredients!$B$11:$B$310, 0)), "")="", "", IFERROR(INDEX(Ingredients!D$11:D$310, MATCH($C986, Ingredients!$B$11:$B$310, 0)), "")))</f>
        <v/>
      </c>
      <c r="AI986" s="106" t="str">
        <f>IF($C986="", "", IF(IFERROR(INDEX(Ingredients!E$11:E$310, MATCH($C986, Ingredients!$B$11:$B$310, 0)), "")="", "", IFERROR(INDEX(Ingredients!E$11:E$310, MATCH($C986, Ingredients!$B$11:$B$310, 0)), "")))</f>
        <v/>
      </c>
      <c r="AJ986" s="108" t="str">
        <f>IF($C986="", "", IF(IFERROR(INDEX(Ingredients!F$11:F$310, MATCH($C986, Ingredients!$B$11:$B$310, 0)), "")="", "", IFERROR(INDEX(Ingredients!F$11:F$310, MATCH($C986, Ingredients!$B$11:$B$310, 0)), "")))</f>
        <v/>
      </c>
      <c r="AK986" s="106" t="str">
        <f>IF($C986="", "", IF(IFERROR(INDEX(Ingredients!G$11:G$310, MATCH($C986, Ingredients!$B$11:$B$310, 0)), "")="", "", IFERROR(INDEX(Ingredients!G$11:G$310, MATCH($C986, Ingredients!$B$11:$B$310, 0)), "")))</f>
        <v/>
      </c>
      <c r="AL986" s="79" t="str">
        <f>IF($C986="", "", IF(IFERROR(INDEX(Ingredients!H$11:H$310, MATCH($C986, Ingredients!$B$11:$B$310, 0)), "")="", "", IFERROR(INDEX(Ingredients!H$11:H$310, MATCH($C986, Ingredients!$B$11:$B$310, 0)), "")))</f>
        <v/>
      </c>
      <c r="AN986" s="83" t="str">
        <f t="shared" si="230"/>
        <v/>
      </c>
      <c r="AP986" s="114" t="str">
        <f t="shared" si="240"/>
        <v/>
      </c>
      <c r="AR986" s="117" t="str">
        <f>IF($C986="", "", IF(IFERROR(INDEX(Ingredients!$AI$11:$AI$310, MATCH($C986, Ingredients!$B$11:$B$310, 0)), "")="", "", IFERROR(INDEX(Ingredients!$AI$11:$AI$310, MATCH($C986, Ingredients!$B$11:$B$310, 0)), "")))</f>
        <v/>
      </c>
      <c r="AT986" s="120" t="str">
        <f t="shared" si="241"/>
        <v/>
      </c>
      <c r="AV986" s="90" t="str">
        <f t="shared" si="231"/>
        <v/>
      </c>
      <c r="AX986" s="90" t="str">
        <f>IF($AV986="", "", COUNTIF($AV$11:$AV$5010, "&lt;"&amp;$AV986)+1+COUNTIF($AV$11:$AV986, $AV986)-1)</f>
        <v/>
      </c>
      <c r="AZ986" s="111" t="str">
        <f>IF($B986="", "", SUMIF('Shopping List'!$AV$11:$AV$25, $B986, 'Shopping List'!$BN$11:$BN$25))</f>
        <v/>
      </c>
      <c r="BB986" s="117" t="str">
        <f t="shared" si="242"/>
        <v/>
      </c>
    </row>
    <row r="987" spans="1:54" x14ac:dyDescent="0.25">
      <c r="A987" s="4"/>
      <c r="B987" s="37"/>
      <c r="C987" s="124"/>
      <c r="D987" s="39"/>
      <c r="E987" s="125"/>
      <c r="F987" s="48"/>
      <c r="G987" s="4"/>
      <c r="H987" s="4"/>
      <c r="I987" s="95" t="str">
        <f>IF($C987="", "", IF(IFERROR(INDEX(Ingredients!$C$11:$C$310, MATCH($C987, Ingredients!$B$11:$B$310, 0)), "")="", "", IFERROR(INDEX(Ingredients!$C$11:$C$310, MATCH($C987, Ingredients!$B$11:$B$310, 0)), "")))</f>
        <v/>
      </c>
      <c r="J987" s="73" t="str">
        <f>IF($B987="", "", IF(IFERROR(INDEX(Meals!$C$11:$C$260, MATCH($B987, Meals!$B$11:$B$260, 0)), "")="", "", IFERROR(INDEX(Meals!$C$11:$C$260, MATCH($B987, Meals!$B$11:$B$260, 0)), "")))</f>
        <v/>
      </c>
      <c r="K987" s="4"/>
      <c r="L987" s="72" t="str">
        <f t="shared" si="232"/>
        <v/>
      </c>
      <c r="M987" s="73" t="str">
        <f t="shared" si="233"/>
        <v/>
      </c>
      <c r="N987" s="4"/>
      <c r="O987" s="78" t="str">
        <f t="shared" si="234"/>
        <v/>
      </c>
      <c r="P987" s="79" t="str">
        <f t="shared" si="235"/>
        <v/>
      </c>
      <c r="Q987" s="4"/>
      <c r="R987" s="90" t="str">
        <f t="shared" si="236"/>
        <v/>
      </c>
      <c r="S987" s="4"/>
      <c r="Y987" s="18" t="str">
        <f t="shared" si="237"/>
        <v/>
      </c>
      <c r="AA987" s="18" t="str">
        <f t="shared" si="228"/>
        <v/>
      </c>
      <c r="AB987" s="18" t="str">
        <f t="shared" si="229"/>
        <v/>
      </c>
      <c r="AC987" s="18" t="str">
        <f t="shared" si="238"/>
        <v/>
      </c>
      <c r="AD987" s="18" t="str">
        <f t="shared" si="238"/>
        <v/>
      </c>
      <c r="AE987" s="18" t="str">
        <f t="shared" si="239"/>
        <v/>
      </c>
      <c r="AG987" s="95" t="str">
        <f>IF($C987="", "", IF(IFERROR(INDEX(Ingredients!C$11:C$310, MATCH($C987, Ingredients!$B$11:$B$310, 0)), "")="", "", IFERROR(INDEX(Ingredients!C$11:C$310, MATCH($C987, Ingredients!$B$11:$B$310, 0)), "")))</f>
        <v/>
      </c>
      <c r="AH987" s="105" t="str">
        <f>IF($C987="", "", IF(IFERROR(INDEX(Ingredients!D$11:D$310, MATCH($C987, Ingredients!$B$11:$B$310, 0)), "")="", "", IFERROR(INDEX(Ingredients!D$11:D$310, MATCH($C987, Ingredients!$B$11:$B$310, 0)), "")))</f>
        <v/>
      </c>
      <c r="AI987" s="106" t="str">
        <f>IF($C987="", "", IF(IFERROR(INDEX(Ingredients!E$11:E$310, MATCH($C987, Ingredients!$B$11:$B$310, 0)), "")="", "", IFERROR(INDEX(Ingredients!E$11:E$310, MATCH($C987, Ingredients!$B$11:$B$310, 0)), "")))</f>
        <v/>
      </c>
      <c r="AJ987" s="108" t="str">
        <f>IF($C987="", "", IF(IFERROR(INDEX(Ingredients!F$11:F$310, MATCH($C987, Ingredients!$B$11:$B$310, 0)), "")="", "", IFERROR(INDEX(Ingredients!F$11:F$310, MATCH($C987, Ingredients!$B$11:$B$310, 0)), "")))</f>
        <v/>
      </c>
      <c r="AK987" s="106" t="str">
        <f>IF($C987="", "", IF(IFERROR(INDEX(Ingredients!G$11:G$310, MATCH($C987, Ingredients!$B$11:$B$310, 0)), "")="", "", IFERROR(INDEX(Ingredients!G$11:G$310, MATCH($C987, Ingredients!$B$11:$B$310, 0)), "")))</f>
        <v/>
      </c>
      <c r="AL987" s="79" t="str">
        <f>IF($C987="", "", IF(IFERROR(INDEX(Ingredients!H$11:H$310, MATCH($C987, Ingredients!$B$11:$B$310, 0)), "")="", "", IFERROR(INDEX(Ingredients!H$11:H$310, MATCH($C987, Ingredients!$B$11:$B$310, 0)), "")))</f>
        <v/>
      </c>
      <c r="AN987" s="83" t="str">
        <f t="shared" si="230"/>
        <v/>
      </c>
      <c r="AP987" s="114" t="str">
        <f t="shared" si="240"/>
        <v/>
      </c>
      <c r="AR987" s="117" t="str">
        <f>IF($C987="", "", IF(IFERROR(INDEX(Ingredients!$AI$11:$AI$310, MATCH($C987, Ingredients!$B$11:$B$310, 0)), "")="", "", IFERROR(INDEX(Ingredients!$AI$11:$AI$310, MATCH($C987, Ingredients!$B$11:$B$310, 0)), "")))</f>
        <v/>
      </c>
      <c r="AT987" s="120" t="str">
        <f t="shared" si="241"/>
        <v/>
      </c>
      <c r="AV987" s="90" t="str">
        <f t="shared" si="231"/>
        <v/>
      </c>
      <c r="AX987" s="90" t="str">
        <f>IF($AV987="", "", COUNTIF($AV$11:$AV$5010, "&lt;"&amp;$AV987)+1+COUNTIF($AV$11:$AV987, $AV987)-1)</f>
        <v/>
      </c>
      <c r="AZ987" s="111" t="str">
        <f>IF($B987="", "", SUMIF('Shopping List'!$AV$11:$AV$25, $B987, 'Shopping List'!$BN$11:$BN$25))</f>
        <v/>
      </c>
      <c r="BB987" s="117" t="str">
        <f t="shared" si="242"/>
        <v/>
      </c>
    </row>
    <row r="988" spans="1:54" x14ac:dyDescent="0.25">
      <c r="A988" s="4"/>
      <c r="B988" s="37"/>
      <c r="C988" s="124"/>
      <c r="D988" s="39"/>
      <c r="E988" s="125"/>
      <c r="F988" s="48"/>
      <c r="G988" s="4"/>
      <c r="H988" s="4"/>
      <c r="I988" s="95" t="str">
        <f>IF($C988="", "", IF(IFERROR(INDEX(Ingredients!$C$11:$C$310, MATCH($C988, Ingredients!$B$11:$B$310, 0)), "")="", "", IFERROR(INDEX(Ingredients!$C$11:$C$310, MATCH($C988, Ingredients!$B$11:$B$310, 0)), "")))</f>
        <v/>
      </c>
      <c r="J988" s="73" t="str">
        <f>IF($B988="", "", IF(IFERROR(INDEX(Meals!$C$11:$C$260, MATCH($B988, Meals!$B$11:$B$260, 0)), "")="", "", IFERROR(INDEX(Meals!$C$11:$C$260, MATCH($B988, Meals!$B$11:$B$260, 0)), "")))</f>
        <v/>
      </c>
      <c r="K988" s="4"/>
      <c r="L988" s="72" t="str">
        <f t="shared" si="232"/>
        <v/>
      </c>
      <c r="M988" s="73" t="str">
        <f t="shared" si="233"/>
        <v/>
      </c>
      <c r="N988" s="4"/>
      <c r="O988" s="78" t="str">
        <f t="shared" si="234"/>
        <v/>
      </c>
      <c r="P988" s="79" t="str">
        <f t="shared" si="235"/>
        <v/>
      </c>
      <c r="Q988" s="4"/>
      <c r="R988" s="90" t="str">
        <f t="shared" si="236"/>
        <v/>
      </c>
      <c r="S988" s="4"/>
      <c r="Y988" s="18" t="str">
        <f t="shared" si="237"/>
        <v/>
      </c>
      <c r="AA988" s="18" t="str">
        <f t="shared" si="228"/>
        <v/>
      </c>
      <c r="AB988" s="18" t="str">
        <f t="shared" si="229"/>
        <v/>
      </c>
      <c r="AC988" s="18" t="str">
        <f t="shared" si="238"/>
        <v/>
      </c>
      <c r="AD988" s="18" t="str">
        <f t="shared" si="238"/>
        <v/>
      </c>
      <c r="AE988" s="18" t="str">
        <f t="shared" si="239"/>
        <v/>
      </c>
      <c r="AG988" s="95" t="str">
        <f>IF($C988="", "", IF(IFERROR(INDEX(Ingredients!C$11:C$310, MATCH($C988, Ingredients!$B$11:$B$310, 0)), "")="", "", IFERROR(INDEX(Ingredients!C$11:C$310, MATCH($C988, Ingredients!$B$11:$B$310, 0)), "")))</f>
        <v/>
      </c>
      <c r="AH988" s="105" t="str">
        <f>IF($C988="", "", IF(IFERROR(INDEX(Ingredients!D$11:D$310, MATCH($C988, Ingredients!$B$11:$B$310, 0)), "")="", "", IFERROR(INDEX(Ingredients!D$11:D$310, MATCH($C988, Ingredients!$B$11:$B$310, 0)), "")))</f>
        <v/>
      </c>
      <c r="AI988" s="106" t="str">
        <f>IF($C988="", "", IF(IFERROR(INDEX(Ingredients!E$11:E$310, MATCH($C988, Ingredients!$B$11:$B$310, 0)), "")="", "", IFERROR(INDEX(Ingredients!E$11:E$310, MATCH($C988, Ingredients!$B$11:$B$310, 0)), "")))</f>
        <v/>
      </c>
      <c r="AJ988" s="108" t="str">
        <f>IF($C988="", "", IF(IFERROR(INDEX(Ingredients!F$11:F$310, MATCH($C988, Ingredients!$B$11:$B$310, 0)), "")="", "", IFERROR(INDEX(Ingredients!F$11:F$310, MATCH($C988, Ingredients!$B$11:$B$310, 0)), "")))</f>
        <v/>
      </c>
      <c r="AK988" s="106" t="str">
        <f>IF($C988="", "", IF(IFERROR(INDEX(Ingredients!G$11:G$310, MATCH($C988, Ingredients!$B$11:$B$310, 0)), "")="", "", IFERROR(INDEX(Ingredients!G$11:G$310, MATCH($C988, Ingredients!$B$11:$B$310, 0)), "")))</f>
        <v/>
      </c>
      <c r="AL988" s="79" t="str">
        <f>IF($C988="", "", IF(IFERROR(INDEX(Ingredients!H$11:H$310, MATCH($C988, Ingredients!$B$11:$B$310, 0)), "")="", "", IFERROR(INDEX(Ingredients!H$11:H$310, MATCH($C988, Ingredients!$B$11:$B$310, 0)), "")))</f>
        <v/>
      </c>
      <c r="AN988" s="83" t="str">
        <f t="shared" si="230"/>
        <v/>
      </c>
      <c r="AP988" s="114" t="str">
        <f t="shared" si="240"/>
        <v/>
      </c>
      <c r="AR988" s="117" t="str">
        <f>IF($C988="", "", IF(IFERROR(INDEX(Ingredients!$AI$11:$AI$310, MATCH($C988, Ingredients!$B$11:$B$310, 0)), "")="", "", IFERROR(INDEX(Ingredients!$AI$11:$AI$310, MATCH($C988, Ingredients!$B$11:$B$310, 0)), "")))</f>
        <v/>
      </c>
      <c r="AT988" s="120" t="str">
        <f t="shared" si="241"/>
        <v/>
      </c>
      <c r="AV988" s="90" t="str">
        <f t="shared" si="231"/>
        <v/>
      </c>
      <c r="AX988" s="90" t="str">
        <f>IF($AV988="", "", COUNTIF($AV$11:$AV$5010, "&lt;"&amp;$AV988)+1+COUNTIF($AV$11:$AV988, $AV988)-1)</f>
        <v/>
      </c>
      <c r="AZ988" s="111" t="str">
        <f>IF($B988="", "", SUMIF('Shopping List'!$AV$11:$AV$25, $B988, 'Shopping List'!$BN$11:$BN$25))</f>
        <v/>
      </c>
      <c r="BB988" s="117" t="str">
        <f t="shared" si="242"/>
        <v/>
      </c>
    </row>
    <row r="989" spans="1:54" x14ac:dyDescent="0.25">
      <c r="A989" s="4"/>
      <c r="B989" s="37"/>
      <c r="C989" s="124"/>
      <c r="D989" s="39"/>
      <c r="E989" s="125"/>
      <c r="F989" s="48"/>
      <c r="G989" s="4"/>
      <c r="H989" s="4"/>
      <c r="I989" s="95" t="str">
        <f>IF($C989="", "", IF(IFERROR(INDEX(Ingredients!$C$11:$C$310, MATCH($C989, Ingredients!$B$11:$B$310, 0)), "")="", "", IFERROR(INDEX(Ingredients!$C$11:$C$310, MATCH($C989, Ingredients!$B$11:$B$310, 0)), "")))</f>
        <v/>
      </c>
      <c r="J989" s="73" t="str">
        <f>IF($B989="", "", IF(IFERROR(INDEX(Meals!$C$11:$C$260, MATCH($B989, Meals!$B$11:$B$260, 0)), "")="", "", IFERROR(INDEX(Meals!$C$11:$C$260, MATCH($B989, Meals!$B$11:$B$260, 0)), "")))</f>
        <v/>
      </c>
      <c r="K989" s="4"/>
      <c r="L989" s="72" t="str">
        <f t="shared" si="232"/>
        <v/>
      </c>
      <c r="M989" s="73" t="str">
        <f t="shared" si="233"/>
        <v/>
      </c>
      <c r="N989" s="4"/>
      <c r="O989" s="78" t="str">
        <f t="shared" si="234"/>
        <v/>
      </c>
      <c r="P989" s="79" t="str">
        <f t="shared" si="235"/>
        <v/>
      </c>
      <c r="Q989" s="4"/>
      <c r="R989" s="90" t="str">
        <f t="shared" si="236"/>
        <v/>
      </c>
      <c r="S989" s="4"/>
      <c r="Y989" s="18" t="str">
        <f t="shared" si="237"/>
        <v/>
      </c>
      <c r="AA989" s="18" t="str">
        <f t="shared" si="228"/>
        <v/>
      </c>
      <c r="AB989" s="18" t="str">
        <f t="shared" si="229"/>
        <v/>
      </c>
      <c r="AC989" s="18" t="str">
        <f t="shared" si="238"/>
        <v/>
      </c>
      <c r="AD989" s="18" t="str">
        <f t="shared" si="238"/>
        <v/>
      </c>
      <c r="AE989" s="18" t="str">
        <f t="shared" si="239"/>
        <v/>
      </c>
      <c r="AG989" s="95" t="str">
        <f>IF($C989="", "", IF(IFERROR(INDEX(Ingredients!C$11:C$310, MATCH($C989, Ingredients!$B$11:$B$310, 0)), "")="", "", IFERROR(INDEX(Ingredients!C$11:C$310, MATCH($C989, Ingredients!$B$11:$B$310, 0)), "")))</f>
        <v/>
      </c>
      <c r="AH989" s="105" t="str">
        <f>IF($C989="", "", IF(IFERROR(INDEX(Ingredients!D$11:D$310, MATCH($C989, Ingredients!$B$11:$B$310, 0)), "")="", "", IFERROR(INDEX(Ingredients!D$11:D$310, MATCH($C989, Ingredients!$B$11:$B$310, 0)), "")))</f>
        <v/>
      </c>
      <c r="AI989" s="106" t="str">
        <f>IF($C989="", "", IF(IFERROR(INDEX(Ingredients!E$11:E$310, MATCH($C989, Ingredients!$B$11:$B$310, 0)), "")="", "", IFERROR(INDEX(Ingredients!E$11:E$310, MATCH($C989, Ingredients!$B$11:$B$310, 0)), "")))</f>
        <v/>
      </c>
      <c r="AJ989" s="108" t="str">
        <f>IF($C989="", "", IF(IFERROR(INDEX(Ingredients!F$11:F$310, MATCH($C989, Ingredients!$B$11:$B$310, 0)), "")="", "", IFERROR(INDEX(Ingredients!F$11:F$310, MATCH($C989, Ingredients!$B$11:$B$310, 0)), "")))</f>
        <v/>
      </c>
      <c r="AK989" s="106" t="str">
        <f>IF($C989="", "", IF(IFERROR(INDEX(Ingredients!G$11:G$310, MATCH($C989, Ingredients!$B$11:$B$310, 0)), "")="", "", IFERROR(INDEX(Ingredients!G$11:G$310, MATCH($C989, Ingredients!$B$11:$B$310, 0)), "")))</f>
        <v/>
      </c>
      <c r="AL989" s="79" t="str">
        <f>IF($C989="", "", IF(IFERROR(INDEX(Ingredients!H$11:H$310, MATCH($C989, Ingredients!$B$11:$B$310, 0)), "")="", "", IFERROR(INDEX(Ingredients!H$11:H$310, MATCH($C989, Ingredients!$B$11:$B$310, 0)), "")))</f>
        <v/>
      </c>
      <c r="AN989" s="83" t="str">
        <f t="shared" si="230"/>
        <v/>
      </c>
      <c r="AP989" s="114" t="str">
        <f t="shared" si="240"/>
        <v/>
      </c>
      <c r="AR989" s="117" t="str">
        <f>IF($C989="", "", IF(IFERROR(INDEX(Ingredients!$AI$11:$AI$310, MATCH($C989, Ingredients!$B$11:$B$310, 0)), "")="", "", IFERROR(INDEX(Ingredients!$AI$11:$AI$310, MATCH($C989, Ingredients!$B$11:$B$310, 0)), "")))</f>
        <v/>
      </c>
      <c r="AT989" s="120" t="str">
        <f t="shared" si="241"/>
        <v/>
      </c>
      <c r="AV989" s="90" t="str">
        <f t="shared" si="231"/>
        <v/>
      </c>
      <c r="AX989" s="90" t="str">
        <f>IF($AV989="", "", COUNTIF($AV$11:$AV$5010, "&lt;"&amp;$AV989)+1+COUNTIF($AV$11:$AV989, $AV989)-1)</f>
        <v/>
      </c>
      <c r="AZ989" s="111" t="str">
        <f>IF($B989="", "", SUMIF('Shopping List'!$AV$11:$AV$25, $B989, 'Shopping List'!$BN$11:$BN$25))</f>
        <v/>
      </c>
      <c r="BB989" s="117" t="str">
        <f t="shared" si="242"/>
        <v/>
      </c>
    </row>
    <row r="990" spans="1:54" x14ac:dyDescent="0.25">
      <c r="A990" s="4"/>
      <c r="B990" s="37"/>
      <c r="C990" s="124"/>
      <c r="D990" s="39"/>
      <c r="E990" s="125"/>
      <c r="F990" s="48"/>
      <c r="G990" s="4"/>
      <c r="H990" s="4"/>
      <c r="I990" s="95" t="str">
        <f>IF($C990="", "", IF(IFERROR(INDEX(Ingredients!$C$11:$C$310, MATCH($C990, Ingredients!$B$11:$B$310, 0)), "")="", "", IFERROR(INDEX(Ingredients!$C$11:$C$310, MATCH($C990, Ingredients!$B$11:$B$310, 0)), "")))</f>
        <v/>
      </c>
      <c r="J990" s="73" t="str">
        <f>IF($B990="", "", IF(IFERROR(INDEX(Meals!$C$11:$C$260, MATCH($B990, Meals!$B$11:$B$260, 0)), "")="", "", IFERROR(INDEX(Meals!$C$11:$C$260, MATCH($B990, Meals!$B$11:$B$260, 0)), "")))</f>
        <v/>
      </c>
      <c r="K990" s="4"/>
      <c r="L990" s="72" t="str">
        <f t="shared" si="232"/>
        <v/>
      </c>
      <c r="M990" s="73" t="str">
        <f t="shared" si="233"/>
        <v/>
      </c>
      <c r="N990" s="4"/>
      <c r="O990" s="78" t="str">
        <f t="shared" si="234"/>
        <v/>
      </c>
      <c r="P990" s="79" t="str">
        <f t="shared" si="235"/>
        <v/>
      </c>
      <c r="Q990" s="4"/>
      <c r="R990" s="90" t="str">
        <f t="shared" si="236"/>
        <v/>
      </c>
      <c r="S990" s="4"/>
      <c r="Y990" s="18" t="str">
        <f t="shared" si="237"/>
        <v/>
      </c>
      <c r="AA990" s="18" t="str">
        <f t="shared" si="228"/>
        <v/>
      </c>
      <c r="AB990" s="18" t="str">
        <f t="shared" si="229"/>
        <v/>
      </c>
      <c r="AC990" s="18" t="str">
        <f t="shared" si="238"/>
        <v/>
      </c>
      <c r="AD990" s="18" t="str">
        <f t="shared" si="238"/>
        <v/>
      </c>
      <c r="AE990" s="18" t="str">
        <f t="shared" si="239"/>
        <v/>
      </c>
      <c r="AG990" s="95" t="str">
        <f>IF($C990="", "", IF(IFERROR(INDEX(Ingredients!C$11:C$310, MATCH($C990, Ingredients!$B$11:$B$310, 0)), "")="", "", IFERROR(INDEX(Ingredients!C$11:C$310, MATCH($C990, Ingredients!$B$11:$B$310, 0)), "")))</f>
        <v/>
      </c>
      <c r="AH990" s="105" t="str">
        <f>IF($C990="", "", IF(IFERROR(INDEX(Ingredients!D$11:D$310, MATCH($C990, Ingredients!$B$11:$B$310, 0)), "")="", "", IFERROR(INDEX(Ingredients!D$11:D$310, MATCH($C990, Ingredients!$B$11:$B$310, 0)), "")))</f>
        <v/>
      </c>
      <c r="AI990" s="106" t="str">
        <f>IF($C990="", "", IF(IFERROR(INDEX(Ingredients!E$11:E$310, MATCH($C990, Ingredients!$B$11:$B$310, 0)), "")="", "", IFERROR(INDEX(Ingredients!E$11:E$310, MATCH($C990, Ingredients!$B$11:$B$310, 0)), "")))</f>
        <v/>
      </c>
      <c r="AJ990" s="108" t="str">
        <f>IF($C990="", "", IF(IFERROR(INDEX(Ingredients!F$11:F$310, MATCH($C990, Ingredients!$B$11:$B$310, 0)), "")="", "", IFERROR(INDEX(Ingredients!F$11:F$310, MATCH($C990, Ingredients!$B$11:$B$310, 0)), "")))</f>
        <v/>
      </c>
      <c r="AK990" s="106" t="str">
        <f>IF($C990="", "", IF(IFERROR(INDEX(Ingredients!G$11:G$310, MATCH($C990, Ingredients!$B$11:$B$310, 0)), "")="", "", IFERROR(INDEX(Ingredients!G$11:G$310, MATCH($C990, Ingredients!$B$11:$B$310, 0)), "")))</f>
        <v/>
      </c>
      <c r="AL990" s="79" t="str">
        <f>IF($C990="", "", IF(IFERROR(INDEX(Ingredients!H$11:H$310, MATCH($C990, Ingredients!$B$11:$B$310, 0)), "")="", "", IFERROR(INDEX(Ingredients!H$11:H$310, MATCH($C990, Ingredients!$B$11:$B$310, 0)), "")))</f>
        <v/>
      </c>
      <c r="AN990" s="83" t="str">
        <f t="shared" si="230"/>
        <v/>
      </c>
      <c r="AP990" s="114" t="str">
        <f t="shared" si="240"/>
        <v/>
      </c>
      <c r="AR990" s="117" t="str">
        <f>IF($C990="", "", IF(IFERROR(INDEX(Ingredients!$AI$11:$AI$310, MATCH($C990, Ingredients!$B$11:$B$310, 0)), "")="", "", IFERROR(INDEX(Ingredients!$AI$11:$AI$310, MATCH($C990, Ingredients!$B$11:$B$310, 0)), "")))</f>
        <v/>
      </c>
      <c r="AT990" s="120" t="str">
        <f t="shared" si="241"/>
        <v/>
      </c>
      <c r="AV990" s="90" t="str">
        <f t="shared" si="231"/>
        <v/>
      </c>
      <c r="AX990" s="90" t="str">
        <f>IF($AV990="", "", COUNTIF($AV$11:$AV$5010, "&lt;"&amp;$AV990)+1+COUNTIF($AV$11:$AV990, $AV990)-1)</f>
        <v/>
      </c>
      <c r="AZ990" s="111" t="str">
        <f>IF($B990="", "", SUMIF('Shopping List'!$AV$11:$AV$25, $B990, 'Shopping List'!$BN$11:$BN$25))</f>
        <v/>
      </c>
      <c r="BB990" s="117" t="str">
        <f t="shared" si="242"/>
        <v/>
      </c>
    </row>
    <row r="991" spans="1:54" x14ac:dyDescent="0.25">
      <c r="A991" s="4"/>
      <c r="B991" s="37"/>
      <c r="C991" s="124"/>
      <c r="D991" s="39"/>
      <c r="E991" s="125"/>
      <c r="F991" s="48"/>
      <c r="G991" s="4"/>
      <c r="H991" s="4"/>
      <c r="I991" s="95" t="str">
        <f>IF($C991="", "", IF(IFERROR(INDEX(Ingredients!$C$11:$C$310, MATCH($C991, Ingredients!$B$11:$B$310, 0)), "")="", "", IFERROR(INDEX(Ingredients!$C$11:$C$310, MATCH($C991, Ingredients!$B$11:$B$310, 0)), "")))</f>
        <v/>
      </c>
      <c r="J991" s="73" t="str">
        <f>IF($B991="", "", IF(IFERROR(INDEX(Meals!$C$11:$C$260, MATCH($B991, Meals!$B$11:$B$260, 0)), "")="", "", IFERROR(INDEX(Meals!$C$11:$C$260, MATCH($B991, Meals!$B$11:$B$260, 0)), "")))</f>
        <v/>
      </c>
      <c r="K991" s="4"/>
      <c r="L991" s="72" t="str">
        <f t="shared" si="232"/>
        <v/>
      </c>
      <c r="M991" s="73" t="str">
        <f t="shared" si="233"/>
        <v/>
      </c>
      <c r="N991" s="4"/>
      <c r="O991" s="78" t="str">
        <f t="shared" si="234"/>
        <v/>
      </c>
      <c r="P991" s="79" t="str">
        <f t="shared" si="235"/>
        <v/>
      </c>
      <c r="Q991" s="4"/>
      <c r="R991" s="90" t="str">
        <f t="shared" si="236"/>
        <v/>
      </c>
      <c r="S991" s="4"/>
      <c r="Y991" s="18" t="str">
        <f t="shared" si="237"/>
        <v/>
      </c>
      <c r="AA991" s="18" t="str">
        <f t="shared" si="228"/>
        <v/>
      </c>
      <c r="AB991" s="18" t="str">
        <f t="shared" si="229"/>
        <v/>
      </c>
      <c r="AC991" s="18" t="str">
        <f t="shared" si="238"/>
        <v/>
      </c>
      <c r="AD991" s="18" t="str">
        <f t="shared" si="238"/>
        <v/>
      </c>
      <c r="AE991" s="18" t="str">
        <f t="shared" si="239"/>
        <v/>
      </c>
      <c r="AG991" s="95" t="str">
        <f>IF($C991="", "", IF(IFERROR(INDEX(Ingredients!C$11:C$310, MATCH($C991, Ingredients!$B$11:$B$310, 0)), "")="", "", IFERROR(INDEX(Ingredients!C$11:C$310, MATCH($C991, Ingredients!$B$11:$B$310, 0)), "")))</f>
        <v/>
      </c>
      <c r="AH991" s="105" t="str">
        <f>IF($C991="", "", IF(IFERROR(INDEX(Ingredients!D$11:D$310, MATCH($C991, Ingredients!$B$11:$B$310, 0)), "")="", "", IFERROR(INDEX(Ingredients!D$11:D$310, MATCH($C991, Ingredients!$B$11:$B$310, 0)), "")))</f>
        <v/>
      </c>
      <c r="AI991" s="106" t="str">
        <f>IF($C991="", "", IF(IFERROR(INDEX(Ingredients!E$11:E$310, MATCH($C991, Ingredients!$B$11:$B$310, 0)), "")="", "", IFERROR(INDEX(Ingredients!E$11:E$310, MATCH($C991, Ingredients!$B$11:$B$310, 0)), "")))</f>
        <v/>
      </c>
      <c r="AJ991" s="108" t="str">
        <f>IF($C991="", "", IF(IFERROR(INDEX(Ingredients!F$11:F$310, MATCH($C991, Ingredients!$B$11:$B$310, 0)), "")="", "", IFERROR(INDEX(Ingredients!F$11:F$310, MATCH($C991, Ingredients!$B$11:$B$310, 0)), "")))</f>
        <v/>
      </c>
      <c r="AK991" s="106" t="str">
        <f>IF($C991="", "", IF(IFERROR(INDEX(Ingredients!G$11:G$310, MATCH($C991, Ingredients!$B$11:$B$310, 0)), "")="", "", IFERROR(INDEX(Ingredients!G$11:G$310, MATCH($C991, Ingredients!$B$11:$B$310, 0)), "")))</f>
        <v/>
      </c>
      <c r="AL991" s="79" t="str">
        <f>IF($C991="", "", IF(IFERROR(INDEX(Ingredients!H$11:H$310, MATCH($C991, Ingredients!$B$11:$B$310, 0)), "")="", "", IFERROR(INDEX(Ingredients!H$11:H$310, MATCH($C991, Ingredients!$B$11:$B$310, 0)), "")))</f>
        <v/>
      </c>
      <c r="AN991" s="83" t="str">
        <f t="shared" si="230"/>
        <v/>
      </c>
      <c r="AP991" s="114" t="str">
        <f t="shared" si="240"/>
        <v/>
      </c>
      <c r="AR991" s="117" t="str">
        <f>IF($C991="", "", IF(IFERROR(INDEX(Ingredients!$AI$11:$AI$310, MATCH($C991, Ingredients!$B$11:$B$310, 0)), "")="", "", IFERROR(INDEX(Ingredients!$AI$11:$AI$310, MATCH($C991, Ingredients!$B$11:$B$310, 0)), "")))</f>
        <v/>
      </c>
      <c r="AT991" s="120" t="str">
        <f t="shared" si="241"/>
        <v/>
      </c>
      <c r="AV991" s="90" t="str">
        <f t="shared" si="231"/>
        <v/>
      </c>
      <c r="AX991" s="90" t="str">
        <f>IF($AV991="", "", COUNTIF($AV$11:$AV$5010, "&lt;"&amp;$AV991)+1+COUNTIF($AV$11:$AV991, $AV991)-1)</f>
        <v/>
      </c>
      <c r="AZ991" s="111" t="str">
        <f>IF($B991="", "", SUMIF('Shopping List'!$AV$11:$AV$25, $B991, 'Shopping List'!$BN$11:$BN$25))</f>
        <v/>
      </c>
      <c r="BB991" s="117" t="str">
        <f t="shared" si="242"/>
        <v/>
      </c>
    </row>
    <row r="992" spans="1:54" x14ac:dyDescent="0.25">
      <c r="A992" s="4"/>
      <c r="B992" s="37"/>
      <c r="C992" s="124"/>
      <c r="D992" s="39"/>
      <c r="E992" s="125"/>
      <c r="F992" s="48"/>
      <c r="G992" s="4"/>
      <c r="H992" s="4"/>
      <c r="I992" s="95" t="str">
        <f>IF($C992="", "", IF(IFERROR(INDEX(Ingredients!$C$11:$C$310, MATCH($C992, Ingredients!$B$11:$B$310, 0)), "")="", "", IFERROR(INDEX(Ingredients!$C$11:$C$310, MATCH($C992, Ingredients!$B$11:$B$310, 0)), "")))</f>
        <v/>
      </c>
      <c r="J992" s="73" t="str">
        <f>IF($B992="", "", IF(IFERROR(INDEX(Meals!$C$11:$C$260, MATCH($B992, Meals!$B$11:$B$260, 0)), "")="", "", IFERROR(INDEX(Meals!$C$11:$C$260, MATCH($B992, Meals!$B$11:$B$260, 0)), "")))</f>
        <v/>
      </c>
      <c r="K992" s="4"/>
      <c r="L992" s="72" t="str">
        <f t="shared" si="232"/>
        <v/>
      </c>
      <c r="M992" s="73" t="str">
        <f t="shared" si="233"/>
        <v/>
      </c>
      <c r="N992" s="4"/>
      <c r="O992" s="78" t="str">
        <f t="shared" si="234"/>
        <v/>
      </c>
      <c r="P992" s="79" t="str">
        <f t="shared" si="235"/>
        <v/>
      </c>
      <c r="Q992" s="4"/>
      <c r="R992" s="90" t="str">
        <f t="shared" si="236"/>
        <v/>
      </c>
      <c r="S992" s="4"/>
      <c r="Y992" s="18" t="str">
        <f t="shared" si="237"/>
        <v/>
      </c>
      <c r="AA992" s="18" t="str">
        <f t="shared" si="228"/>
        <v/>
      </c>
      <c r="AB992" s="18" t="str">
        <f t="shared" si="229"/>
        <v/>
      </c>
      <c r="AC992" s="18" t="str">
        <f t="shared" si="238"/>
        <v/>
      </c>
      <c r="AD992" s="18" t="str">
        <f t="shared" si="238"/>
        <v/>
      </c>
      <c r="AE992" s="18" t="str">
        <f t="shared" si="239"/>
        <v/>
      </c>
      <c r="AG992" s="95" t="str">
        <f>IF($C992="", "", IF(IFERROR(INDEX(Ingredients!C$11:C$310, MATCH($C992, Ingredients!$B$11:$B$310, 0)), "")="", "", IFERROR(INDEX(Ingredients!C$11:C$310, MATCH($C992, Ingredients!$B$11:$B$310, 0)), "")))</f>
        <v/>
      </c>
      <c r="AH992" s="105" t="str">
        <f>IF($C992="", "", IF(IFERROR(INDEX(Ingredients!D$11:D$310, MATCH($C992, Ingredients!$B$11:$B$310, 0)), "")="", "", IFERROR(INDEX(Ingredients!D$11:D$310, MATCH($C992, Ingredients!$B$11:$B$310, 0)), "")))</f>
        <v/>
      </c>
      <c r="AI992" s="106" t="str">
        <f>IF($C992="", "", IF(IFERROR(INDEX(Ingredients!E$11:E$310, MATCH($C992, Ingredients!$B$11:$B$310, 0)), "")="", "", IFERROR(INDEX(Ingredients!E$11:E$310, MATCH($C992, Ingredients!$B$11:$B$310, 0)), "")))</f>
        <v/>
      </c>
      <c r="AJ992" s="108" t="str">
        <f>IF($C992="", "", IF(IFERROR(INDEX(Ingredients!F$11:F$310, MATCH($C992, Ingredients!$B$11:$B$310, 0)), "")="", "", IFERROR(INDEX(Ingredients!F$11:F$310, MATCH($C992, Ingredients!$B$11:$B$310, 0)), "")))</f>
        <v/>
      </c>
      <c r="AK992" s="106" t="str">
        <f>IF($C992="", "", IF(IFERROR(INDEX(Ingredients!G$11:G$310, MATCH($C992, Ingredients!$B$11:$B$310, 0)), "")="", "", IFERROR(INDEX(Ingredients!G$11:G$310, MATCH($C992, Ingredients!$B$11:$B$310, 0)), "")))</f>
        <v/>
      </c>
      <c r="AL992" s="79" t="str">
        <f>IF($C992="", "", IF(IFERROR(INDEX(Ingredients!H$11:H$310, MATCH($C992, Ingredients!$B$11:$B$310, 0)), "")="", "", IFERROR(INDEX(Ingredients!H$11:H$310, MATCH($C992, Ingredients!$B$11:$B$310, 0)), "")))</f>
        <v/>
      </c>
      <c r="AN992" s="83" t="str">
        <f t="shared" si="230"/>
        <v/>
      </c>
      <c r="AP992" s="114" t="str">
        <f t="shared" si="240"/>
        <v/>
      </c>
      <c r="AR992" s="117" t="str">
        <f>IF($C992="", "", IF(IFERROR(INDEX(Ingredients!$AI$11:$AI$310, MATCH($C992, Ingredients!$B$11:$B$310, 0)), "")="", "", IFERROR(INDEX(Ingredients!$AI$11:$AI$310, MATCH($C992, Ingredients!$B$11:$B$310, 0)), "")))</f>
        <v/>
      </c>
      <c r="AT992" s="120" t="str">
        <f t="shared" si="241"/>
        <v/>
      </c>
      <c r="AV992" s="90" t="str">
        <f t="shared" si="231"/>
        <v/>
      </c>
      <c r="AX992" s="90" t="str">
        <f>IF($AV992="", "", COUNTIF($AV$11:$AV$5010, "&lt;"&amp;$AV992)+1+COUNTIF($AV$11:$AV992, $AV992)-1)</f>
        <v/>
      </c>
      <c r="AZ992" s="111" t="str">
        <f>IF($B992="", "", SUMIF('Shopping List'!$AV$11:$AV$25, $B992, 'Shopping List'!$BN$11:$BN$25))</f>
        <v/>
      </c>
      <c r="BB992" s="117" t="str">
        <f t="shared" si="242"/>
        <v/>
      </c>
    </row>
    <row r="993" spans="1:54" x14ac:dyDescent="0.25">
      <c r="A993" s="4"/>
      <c r="B993" s="37"/>
      <c r="C993" s="124"/>
      <c r="D993" s="39"/>
      <c r="E993" s="125"/>
      <c r="F993" s="48"/>
      <c r="G993" s="4"/>
      <c r="H993" s="4"/>
      <c r="I993" s="95" t="str">
        <f>IF($C993="", "", IF(IFERROR(INDEX(Ingredients!$C$11:$C$310, MATCH($C993, Ingredients!$B$11:$B$310, 0)), "")="", "", IFERROR(INDEX(Ingredients!$C$11:$C$310, MATCH($C993, Ingredients!$B$11:$B$310, 0)), "")))</f>
        <v/>
      </c>
      <c r="J993" s="73" t="str">
        <f>IF($B993="", "", IF(IFERROR(INDEX(Meals!$C$11:$C$260, MATCH($B993, Meals!$B$11:$B$260, 0)), "")="", "", IFERROR(INDEX(Meals!$C$11:$C$260, MATCH($B993, Meals!$B$11:$B$260, 0)), "")))</f>
        <v/>
      </c>
      <c r="K993" s="4"/>
      <c r="L993" s="72" t="str">
        <f t="shared" si="232"/>
        <v/>
      </c>
      <c r="M993" s="73" t="str">
        <f t="shared" si="233"/>
        <v/>
      </c>
      <c r="N993" s="4"/>
      <c r="O993" s="78" t="str">
        <f t="shared" si="234"/>
        <v/>
      </c>
      <c r="P993" s="79" t="str">
        <f t="shared" si="235"/>
        <v/>
      </c>
      <c r="Q993" s="4"/>
      <c r="R993" s="90" t="str">
        <f t="shared" si="236"/>
        <v/>
      </c>
      <c r="S993" s="4"/>
      <c r="Y993" s="18" t="str">
        <f t="shared" si="237"/>
        <v/>
      </c>
      <c r="AA993" s="18" t="str">
        <f t="shared" si="228"/>
        <v/>
      </c>
      <c r="AB993" s="18" t="str">
        <f t="shared" si="229"/>
        <v/>
      </c>
      <c r="AC993" s="18" t="str">
        <f t="shared" si="238"/>
        <v/>
      </c>
      <c r="AD993" s="18" t="str">
        <f t="shared" si="238"/>
        <v/>
      </c>
      <c r="AE993" s="18" t="str">
        <f t="shared" si="239"/>
        <v/>
      </c>
      <c r="AG993" s="95" t="str">
        <f>IF($C993="", "", IF(IFERROR(INDEX(Ingredients!C$11:C$310, MATCH($C993, Ingredients!$B$11:$B$310, 0)), "")="", "", IFERROR(INDEX(Ingredients!C$11:C$310, MATCH($C993, Ingredients!$B$11:$B$310, 0)), "")))</f>
        <v/>
      </c>
      <c r="AH993" s="105" t="str">
        <f>IF($C993="", "", IF(IFERROR(INDEX(Ingredients!D$11:D$310, MATCH($C993, Ingredients!$B$11:$B$310, 0)), "")="", "", IFERROR(INDEX(Ingredients!D$11:D$310, MATCH($C993, Ingredients!$B$11:$B$310, 0)), "")))</f>
        <v/>
      </c>
      <c r="AI993" s="106" t="str">
        <f>IF($C993="", "", IF(IFERROR(INDEX(Ingredients!E$11:E$310, MATCH($C993, Ingredients!$B$11:$B$310, 0)), "")="", "", IFERROR(INDEX(Ingredients!E$11:E$310, MATCH($C993, Ingredients!$B$11:$B$310, 0)), "")))</f>
        <v/>
      </c>
      <c r="AJ993" s="108" t="str">
        <f>IF($C993="", "", IF(IFERROR(INDEX(Ingredients!F$11:F$310, MATCH($C993, Ingredients!$B$11:$B$310, 0)), "")="", "", IFERROR(INDEX(Ingredients!F$11:F$310, MATCH($C993, Ingredients!$B$11:$B$310, 0)), "")))</f>
        <v/>
      </c>
      <c r="AK993" s="106" t="str">
        <f>IF($C993="", "", IF(IFERROR(INDEX(Ingredients!G$11:G$310, MATCH($C993, Ingredients!$B$11:$B$310, 0)), "")="", "", IFERROR(INDEX(Ingredients!G$11:G$310, MATCH($C993, Ingredients!$B$11:$B$310, 0)), "")))</f>
        <v/>
      </c>
      <c r="AL993" s="79" t="str">
        <f>IF($C993="", "", IF(IFERROR(INDEX(Ingredients!H$11:H$310, MATCH($C993, Ingredients!$B$11:$B$310, 0)), "")="", "", IFERROR(INDEX(Ingredients!H$11:H$310, MATCH($C993, Ingredients!$B$11:$B$310, 0)), "")))</f>
        <v/>
      </c>
      <c r="AN993" s="83" t="str">
        <f t="shared" si="230"/>
        <v/>
      </c>
      <c r="AP993" s="114" t="str">
        <f t="shared" si="240"/>
        <v/>
      </c>
      <c r="AR993" s="117" t="str">
        <f>IF($C993="", "", IF(IFERROR(INDEX(Ingredients!$AI$11:$AI$310, MATCH($C993, Ingredients!$B$11:$B$310, 0)), "")="", "", IFERROR(INDEX(Ingredients!$AI$11:$AI$310, MATCH($C993, Ingredients!$B$11:$B$310, 0)), "")))</f>
        <v/>
      </c>
      <c r="AT993" s="120" t="str">
        <f t="shared" si="241"/>
        <v/>
      </c>
      <c r="AV993" s="90" t="str">
        <f t="shared" si="231"/>
        <v/>
      </c>
      <c r="AX993" s="90" t="str">
        <f>IF($AV993="", "", COUNTIF($AV$11:$AV$5010, "&lt;"&amp;$AV993)+1+COUNTIF($AV$11:$AV993, $AV993)-1)</f>
        <v/>
      </c>
      <c r="AZ993" s="111" t="str">
        <f>IF($B993="", "", SUMIF('Shopping List'!$AV$11:$AV$25, $B993, 'Shopping List'!$BN$11:$BN$25))</f>
        <v/>
      </c>
      <c r="BB993" s="117" t="str">
        <f t="shared" si="242"/>
        <v/>
      </c>
    </row>
    <row r="994" spans="1:54" x14ac:dyDescent="0.25">
      <c r="A994" s="4"/>
      <c r="B994" s="37"/>
      <c r="C994" s="124"/>
      <c r="D994" s="39"/>
      <c r="E994" s="125"/>
      <c r="F994" s="48"/>
      <c r="G994" s="4"/>
      <c r="H994" s="4"/>
      <c r="I994" s="95" t="str">
        <f>IF($C994="", "", IF(IFERROR(INDEX(Ingredients!$C$11:$C$310, MATCH($C994, Ingredients!$B$11:$B$310, 0)), "")="", "", IFERROR(INDEX(Ingredients!$C$11:$C$310, MATCH($C994, Ingredients!$B$11:$B$310, 0)), "")))</f>
        <v/>
      </c>
      <c r="J994" s="73" t="str">
        <f>IF($B994="", "", IF(IFERROR(INDEX(Meals!$C$11:$C$260, MATCH($B994, Meals!$B$11:$B$260, 0)), "")="", "", IFERROR(INDEX(Meals!$C$11:$C$260, MATCH($B994, Meals!$B$11:$B$260, 0)), "")))</f>
        <v/>
      </c>
      <c r="K994" s="4"/>
      <c r="L994" s="72" t="str">
        <f t="shared" si="232"/>
        <v/>
      </c>
      <c r="M994" s="73" t="str">
        <f t="shared" si="233"/>
        <v/>
      </c>
      <c r="N994" s="4"/>
      <c r="O994" s="78" t="str">
        <f t="shared" si="234"/>
        <v/>
      </c>
      <c r="P994" s="79" t="str">
        <f t="shared" si="235"/>
        <v/>
      </c>
      <c r="Q994" s="4"/>
      <c r="R994" s="90" t="str">
        <f t="shared" si="236"/>
        <v/>
      </c>
      <c r="S994" s="4"/>
      <c r="Y994" s="18" t="str">
        <f t="shared" si="237"/>
        <v/>
      </c>
      <c r="AA994" s="18" t="str">
        <f t="shared" si="228"/>
        <v/>
      </c>
      <c r="AB994" s="18" t="str">
        <f t="shared" si="229"/>
        <v/>
      </c>
      <c r="AC994" s="18" t="str">
        <f t="shared" si="238"/>
        <v/>
      </c>
      <c r="AD994" s="18" t="str">
        <f t="shared" si="238"/>
        <v/>
      </c>
      <c r="AE994" s="18" t="str">
        <f t="shared" si="239"/>
        <v/>
      </c>
      <c r="AG994" s="95" t="str">
        <f>IF($C994="", "", IF(IFERROR(INDEX(Ingredients!C$11:C$310, MATCH($C994, Ingredients!$B$11:$B$310, 0)), "")="", "", IFERROR(INDEX(Ingredients!C$11:C$310, MATCH($C994, Ingredients!$B$11:$B$310, 0)), "")))</f>
        <v/>
      </c>
      <c r="AH994" s="105" t="str">
        <f>IF($C994="", "", IF(IFERROR(INDEX(Ingredients!D$11:D$310, MATCH($C994, Ingredients!$B$11:$B$310, 0)), "")="", "", IFERROR(INDEX(Ingredients!D$11:D$310, MATCH($C994, Ingredients!$B$11:$B$310, 0)), "")))</f>
        <v/>
      </c>
      <c r="AI994" s="106" t="str">
        <f>IF($C994="", "", IF(IFERROR(INDEX(Ingredients!E$11:E$310, MATCH($C994, Ingredients!$B$11:$B$310, 0)), "")="", "", IFERROR(INDEX(Ingredients!E$11:E$310, MATCH($C994, Ingredients!$B$11:$B$310, 0)), "")))</f>
        <v/>
      </c>
      <c r="AJ994" s="108" t="str">
        <f>IF($C994="", "", IF(IFERROR(INDEX(Ingredients!F$11:F$310, MATCH($C994, Ingredients!$B$11:$B$310, 0)), "")="", "", IFERROR(INDEX(Ingredients!F$11:F$310, MATCH($C994, Ingredients!$B$11:$B$310, 0)), "")))</f>
        <v/>
      </c>
      <c r="AK994" s="106" t="str">
        <f>IF($C994="", "", IF(IFERROR(INDEX(Ingredients!G$11:G$310, MATCH($C994, Ingredients!$B$11:$B$310, 0)), "")="", "", IFERROR(INDEX(Ingredients!G$11:G$310, MATCH($C994, Ingredients!$B$11:$B$310, 0)), "")))</f>
        <v/>
      </c>
      <c r="AL994" s="79" t="str">
        <f>IF($C994="", "", IF(IFERROR(INDEX(Ingredients!H$11:H$310, MATCH($C994, Ingredients!$B$11:$B$310, 0)), "")="", "", IFERROR(INDEX(Ingredients!H$11:H$310, MATCH($C994, Ingredients!$B$11:$B$310, 0)), "")))</f>
        <v/>
      </c>
      <c r="AN994" s="83" t="str">
        <f t="shared" si="230"/>
        <v/>
      </c>
      <c r="AP994" s="114" t="str">
        <f t="shared" si="240"/>
        <v/>
      </c>
      <c r="AR994" s="117" t="str">
        <f>IF($C994="", "", IF(IFERROR(INDEX(Ingredients!$AI$11:$AI$310, MATCH($C994, Ingredients!$B$11:$B$310, 0)), "")="", "", IFERROR(INDEX(Ingredients!$AI$11:$AI$310, MATCH($C994, Ingredients!$B$11:$B$310, 0)), "")))</f>
        <v/>
      </c>
      <c r="AT994" s="120" t="str">
        <f t="shared" si="241"/>
        <v/>
      </c>
      <c r="AV994" s="90" t="str">
        <f t="shared" si="231"/>
        <v/>
      </c>
      <c r="AX994" s="90" t="str">
        <f>IF($AV994="", "", COUNTIF($AV$11:$AV$5010, "&lt;"&amp;$AV994)+1+COUNTIF($AV$11:$AV994, $AV994)-1)</f>
        <v/>
      </c>
      <c r="AZ994" s="111" t="str">
        <f>IF($B994="", "", SUMIF('Shopping List'!$AV$11:$AV$25, $B994, 'Shopping List'!$BN$11:$BN$25))</f>
        <v/>
      </c>
      <c r="BB994" s="117" t="str">
        <f t="shared" si="242"/>
        <v/>
      </c>
    </row>
    <row r="995" spans="1:54" x14ac:dyDescent="0.25">
      <c r="A995" s="4"/>
      <c r="B995" s="37"/>
      <c r="C995" s="124"/>
      <c r="D995" s="39"/>
      <c r="E995" s="125"/>
      <c r="F995" s="48"/>
      <c r="G995" s="4"/>
      <c r="H995" s="4"/>
      <c r="I995" s="95" t="str">
        <f>IF($C995="", "", IF(IFERROR(INDEX(Ingredients!$C$11:$C$310, MATCH($C995, Ingredients!$B$11:$B$310, 0)), "")="", "", IFERROR(INDEX(Ingredients!$C$11:$C$310, MATCH($C995, Ingredients!$B$11:$B$310, 0)), "")))</f>
        <v/>
      </c>
      <c r="J995" s="73" t="str">
        <f>IF($B995="", "", IF(IFERROR(INDEX(Meals!$C$11:$C$260, MATCH($B995, Meals!$B$11:$B$260, 0)), "")="", "", IFERROR(INDEX(Meals!$C$11:$C$260, MATCH($B995, Meals!$B$11:$B$260, 0)), "")))</f>
        <v/>
      </c>
      <c r="K995" s="4"/>
      <c r="L995" s="72" t="str">
        <f t="shared" si="232"/>
        <v/>
      </c>
      <c r="M995" s="73" t="str">
        <f t="shared" si="233"/>
        <v/>
      </c>
      <c r="N995" s="4"/>
      <c r="O995" s="78" t="str">
        <f t="shared" si="234"/>
        <v/>
      </c>
      <c r="P995" s="79" t="str">
        <f t="shared" si="235"/>
        <v/>
      </c>
      <c r="Q995" s="4"/>
      <c r="R995" s="90" t="str">
        <f t="shared" si="236"/>
        <v/>
      </c>
      <c r="S995" s="4"/>
      <c r="Y995" s="18" t="str">
        <f t="shared" si="237"/>
        <v/>
      </c>
      <c r="AA995" s="18" t="str">
        <f t="shared" si="228"/>
        <v/>
      </c>
      <c r="AB995" s="18" t="str">
        <f t="shared" si="229"/>
        <v/>
      </c>
      <c r="AC995" s="18" t="str">
        <f t="shared" si="238"/>
        <v/>
      </c>
      <c r="AD995" s="18" t="str">
        <f t="shared" si="238"/>
        <v/>
      </c>
      <c r="AE995" s="18" t="str">
        <f t="shared" si="239"/>
        <v/>
      </c>
      <c r="AG995" s="95" t="str">
        <f>IF($C995="", "", IF(IFERROR(INDEX(Ingredients!C$11:C$310, MATCH($C995, Ingredients!$B$11:$B$310, 0)), "")="", "", IFERROR(INDEX(Ingredients!C$11:C$310, MATCH($C995, Ingredients!$B$11:$B$310, 0)), "")))</f>
        <v/>
      </c>
      <c r="AH995" s="105" t="str">
        <f>IF($C995="", "", IF(IFERROR(INDEX(Ingredients!D$11:D$310, MATCH($C995, Ingredients!$B$11:$B$310, 0)), "")="", "", IFERROR(INDEX(Ingredients!D$11:D$310, MATCH($C995, Ingredients!$B$11:$B$310, 0)), "")))</f>
        <v/>
      </c>
      <c r="AI995" s="106" t="str">
        <f>IF($C995="", "", IF(IFERROR(INDEX(Ingredients!E$11:E$310, MATCH($C995, Ingredients!$B$11:$B$310, 0)), "")="", "", IFERROR(INDEX(Ingredients!E$11:E$310, MATCH($C995, Ingredients!$B$11:$B$310, 0)), "")))</f>
        <v/>
      </c>
      <c r="AJ995" s="108" t="str">
        <f>IF($C995="", "", IF(IFERROR(INDEX(Ingredients!F$11:F$310, MATCH($C995, Ingredients!$B$11:$B$310, 0)), "")="", "", IFERROR(INDEX(Ingredients!F$11:F$310, MATCH($C995, Ingredients!$B$11:$B$310, 0)), "")))</f>
        <v/>
      </c>
      <c r="AK995" s="106" t="str">
        <f>IF($C995="", "", IF(IFERROR(INDEX(Ingredients!G$11:G$310, MATCH($C995, Ingredients!$B$11:$B$310, 0)), "")="", "", IFERROR(INDEX(Ingredients!G$11:G$310, MATCH($C995, Ingredients!$B$11:$B$310, 0)), "")))</f>
        <v/>
      </c>
      <c r="AL995" s="79" t="str">
        <f>IF($C995="", "", IF(IFERROR(INDEX(Ingredients!H$11:H$310, MATCH($C995, Ingredients!$B$11:$B$310, 0)), "")="", "", IFERROR(INDEX(Ingredients!H$11:H$310, MATCH($C995, Ingredients!$B$11:$B$310, 0)), "")))</f>
        <v/>
      </c>
      <c r="AN995" s="83" t="str">
        <f t="shared" si="230"/>
        <v/>
      </c>
      <c r="AP995" s="114" t="str">
        <f t="shared" si="240"/>
        <v/>
      </c>
      <c r="AR995" s="117" t="str">
        <f>IF($C995="", "", IF(IFERROR(INDEX(Ingredients!$AI$11:$AI$310, MATCH($C995, Ingredients!$B$11:$B$310, 0)), "")="", "", IFERROR(INDEX(Ingredients!$AI$11:$AI$310, MATCH($C995, Ingredients!$B$11:$B$310, 0)), "")))</f>
        <v/>
      </c>
      <c r="AT995" s="120" t="str">
        <f t="shared" si="241"/>
        <v/>
      </c>
      <c r="AV995" s="90" t="str">
        <f t="shared" si="231"/>
        <v/>
      </c>
      <c r="AX995" s="90" t="str">
        <f>IF($AV995="", "", COUNTIF($AV$11:$AV$5010, "&lt;"&amp;$AV995)+1+COUNTIF($AV$11:$AV995, $AV995)-1)</f>
        <v/>
      </c>
      <c r="AZ995" s="111" t="str">
        <f>IF($B995="", "", SUMIF('Shopping List'!$AV$11:$AV$25, $B995, 'Shopping List'!$BN$11:$BN$25))</f>
        <v/>
      </c>
      <c r="BB995" s="117" t="str">
        <f t="shared" si="242"/>
        <v/>
      </c>
    </row>
    <row r="996" spans="1:54" x14ac:dyDescent="0.25">
      <c r="A996" s="4"/>
      <c r="B996" s="37"/>
      <c r="C996" s="124"/>
      <c r="D996" s="39"/>
      <c r="E996" s="125"/>
      <c r="F996" s="48"/>
      <c r="G996" s="4"/>
      <c r="H996" s="4"/>
      <c r="I996" s="95" t="str">
        <f>IF($C996="", "", IF(IFERROR(INDEX(Ingredients!$C$11:$C$310, MATCH($C996, Ingredients!$B$11:$B$310, 0)), "")="", "", IFERROR(INDEX(Ingredients!$C$11:$C$310, MATCH($C996, Ingredients!$B$11:$B$310, 0)), "")))</f>
        <v/>
      </c>
      <c r="J996" s="73" t="str">
        <f>IF($B996="", "", IF(IFERROR(INDEX(Meals!$C$11:$C$260, MATCH($B996, Meals!$B$11:$B$260, 0)), "")="", "", IFERROR(INDEX(Meals!$C$11:$C$260, MATCH($B996, Meals!$B$11:$B$260, 0)), "")))</f>
        <v/>
      </c>
      <c r="K996" s="4"/>
      <c r="L996" s="72" t="str">
        <f t="shared" si="232"/>
        <v/>
      </c>
      <c r="M996" s="73" t="str">
        <f t="shared" si="233"/>
        <v/>
      </c>
      <c r="N996" s="4"/>
      <c r="O996" s="78" t="str">
        <f t="shared" si="234"/>
        <v/>
      </c>
      <c r="P996" s="79" t="str">
        <f t="shared" si="235"/>
        <v/>
      </c>
      <c r="Q996" s="4"/>
      <c r="R996" s="90" t="str">
        <f t="shared" si="236"/>
        <v/>
      </c>
      <c r="S996" s="4"/>
      <c r="Y996" s="18" t="str">
        <f t="shared" si="237"/>
        <v/>
      </c>
      <c r="AA996" s="18" t="str">
        <f t="shared" si="228"/>
        <v/>
      </c>
      <c r="AB996" s="18" t="str">
        <f t="shared" si="229"/>
        <v/>
      </c>
      <c r="AC996" s="18" t="str">
        <f t="shared" si="238"/>
        <v/>
      </c>
      <c r="AD996" s="18" t="str">
        <f t="shared" si="238"/>
        <v/>
      </c>
      <c r="AE996" s="18" t="str">
        <f t="shared" si="239"/>
        <v/>
      </c>
      <c r="AG996" s="95" t="str">
        <f>IF($C996="", "", IF(IFERROR(INDEX(Ingredients!C$11:C$310, MATCH($C996, Ingredients!$B$11:$B$310, 0)), "")="", "", IFERROR(INDEX(Ingredients!C$11:C$310, MATCH($C996, Ingredients!$B$11:$B$310, 0)), "")))</f>
        <v/>
      </c>
      <c r="AH996" s="105" t="str">
        <f>IF($C996="", "", IF(IFERROR(INDEX(Ingredients!D$11:D$310, MATCH($C996, Ingredients!$B$11:$B$310, 0)), "")="", "", IFERROR(INDEX(Ingredients!D$11:D$310, MATCH($C996, Ingredients!$B$11:$B$310, 0)), "")))</f>
        <v/>
      </c>
      <c r="AI996" s="106" t="str">
        <f>IF($C996="", "", IF(IFERROR(INDEX(Ingredients!E$11:E$310, MATCH($C996, Ingredients!$B$11:$B$310, 0)), "")="", "", IFERROR(INDEX(Ingredients!E$11:E$310, MATCH($C996, Ingredients!$B$11:$B$310, 0)), "")))</f>
        <v/>
      </c>
      <c r="AJ996" s="108" t="str">
        <f>IF($C996="", "", IF(IFERROR(INDEX(Ingredients!F$11:F$310, MATCH($C996, Ingredients!$B$11:$B$310, 0)), "")="", "", IFERROR(INDEX(Ingredients!F$11:F$310, MATCH($C996, Ingredients!$B$11:$B$310, 0)), "")))</f>
        <v/>
      </c>
      <c r="AK996" s="106" t="str">
        <f>IF($C996="", "", IF(IFERROR(INDEX(Ingredients!G$11:G$310, MATCH($C996, Ingredients!$B$11:$B$310, 0)), "")="", "", IFERROR(INDEX(Ingredients!G$11:G$310, MATCH($C996, Ingredients!$B$11:$B$310, 0)), "")))</f>
        <v/>
      </c>
      <c r="AL996" s="79" t="str">
        <f>IF($C996="", "", IF(IFERROR(INDEX(Ingredients!H$11:H$310, MATCH($C996, Ingredients!$B$11:$B$310, 0)), "")="", "", IFERROR(INDEX(Ingredients!H$11:H$310, MATCH($C996, Ingredients!$B$11:$B$310, 0)), "")))</f>
        <v/>
      </c>
      <c r="AN996" s="83" t="str">
        <f t="shared" si="230"/>
        <v/>
      </c>
      <c r="AP996" s="114" t="str">
        <f t="shared" si="240"/>
        <v/>
      </c>
      <c r="AR996" s="117" t="str">
        <f>IF($C996="", "", IF(IFERROR(INDEX(Ingredients!$AI$11:$AI$310, MATCH($C996, Ingredients!$B$11:$B$310, 0)), "")="", "", IFERROR(INDEX(Ingredients!$AI$11:$AI$310, MATCH($C996, Ingredients!$B$11:$B$310, 0)), "")))</f>
        <v/>
      </c>
      <c r="AT996" s="120" t="str">
        <f t="shared" si="241"/>
        <v/>
      </c>
      <c r="AV996" s="90" t="str">
        <f t="shared" si="231"/>
        <v/>
      </c>
      <c r="AX996" s="90" t="str">
        <f>IF($AV996="", "", COUNTIF($AV$11:$AV$5010, "&lt;"&amp;$AV996)+1+COUNTIF($AV$11:$AV996, $AV996)-1)</f>
        <v/>
      </c>
      <c r="AZ996" s="111" t="str">
        <f>IF($B996="", "", SUMIF('Shopping List'!$AV$11:$AV$25, $B996, 'Shopping List'!$BN$11:$BN$25))</f>
        <v/>
      </c>
      <c r="BB996" s="117" t="str">
        <f t="shared" si="242"/>
        <v/>
      </c>
    </row>
    <row r="997" spans="1:54" x14ac:dyDescent="0.25">
      <c r="A997" s="4"/>
      <c r="B997" s="37"/>
      <c r="C997" s="124"/>
      <c r="D997" s="39"/>
      <c r="E997" s="125"/>
      <c r="F997" s="48"/>
      <c r="G997" s="4"/>
      <c r="H997" s="4"/>
      <c r="I997" s="95" t="str">
        <f>IF($C997="", "", IF(IFERROR(INDEX(Ingredients!$C$11:$C$310, MATCH($C997, Ingredients!$B$11:$B$310, 0)), "")="", "", IFERROR(INDEX(Ingredients!$C$11:$C$310, MATCH($C997, Ingredients!$B$11:$B$310, 0)), "")))</f>
        <v/>
      </c>
      <c r="J997" s="73" t="str">
        <f>IF($B997="", "", IF(IFERROR(INDEX(Meals!$C$11:$C$260, MATCH($B997, Meals!$B$11:$B$260, 0)), "")="", "", IFERROR(INDEX(Meals!$C$11:$C$260, MATCH($B997, Meals!$B$11:$B$260, 0)), "")))</f>
        <v/>
      </c>
      <c r="K997" s="4"/>
      <c r="L997" s="72" t="str">
        <f t="shared" si="232"/>
        <v/>
      </c>
      <c r="M997" s="73" t="str">
        <f t="shared" si="233"/>
        <v/>
      </c>
      <c r="N997" s="4"/>
      <c r="O997" s="78" t="str">
        <f t="shared" si="234"/>
        <v/>
      </c>
      <c r="P997" s="79" t="str">
        <f t="shared" si="235"/>
        <v/>
      </c>
      <c r="Q997" s="4"/>
      <c r="R997" s="90" t="str">
        <f t="shared" si="236"/>
        <v/>
      </c>
      <c r="S997" s="4"/>
      <c r="Y997" s="18" t="str">
        <f t="shared" si="237"/>
        <v/>
      </c>
      <c r="AA997" s="18" t="str">
        <f t="shared" si="228"/>
        <v/>
      </c>
      <c r="AB997" s="18" t="str">
        <f t="shared" si="229"/>
        <v/>
      </c>
      <c r="AC997" s="18" t="str">
        <f t="shared" si="238"/>
        <v/>
      </c>
      <c r="AD997" s="18" t="str">
        <f t="shared" si="238"/>
        <v/>
      </c>
      <c r="AE997" s="18" t="str">
        <f t="shared" si="239"/>
        <v/>
      </c>
      <c r="AG997" s="95" t="str">
        <f>IF($C997="", "", IF(IFERROR(INDEX(Ingredients!C$11:C$310, MATCH($C997, Ingredients!$B$11:$B$310, 0)), "")="", "", IFERROR(INDEX(Ingredients!C$11:C$310, MATCH($C997, Ingredients!$B$11:$B$310, 0)), "")))</f>
        <v/>
      </c>
      <c r="AH997" s="105" t="str">
        <f>IF($C997="", "", IF(IFERROR(INDEX(Ingredients!D$11:D$310, MATCH($C997, Ingredients!$B$11:$B$310, 0)), "")="", "", IFERROR(INDEX(Ingredients!D$11:D$310, MATCH($C997, Ingredients!$B$11:$B$310, 0)), "")))</f>
        <v/>
      </c>
      <c r="AI997" s="106" t="str">
        <f>IF($C997="", "", IF(IFERROR(INDEX(Ingredients!E$11:E$310, MATCH($C997, Ingredients!$B$11:$B$310, 0)), "")="", "", IFERROR(INDEX(Ingredients!E$11:E$310, MATCH($C997, Ingredients!$B$11:$B$310, 0)), "")))</f>
        <v/>
      </c>
      <c r="AJ997" s="108" t="str">
        <f>IF($C997="", "", IF(IFERROR(INDEX(Ingredients!F$11:F$310, MATCH($C997, Ingredients!$B$11:$B$310, 0)), "")="", "", IFERROR(INDEX(Ingredients!F$11:F$310, MATCH($C997, Ingredients!$B$11:$B$310, 0)), "")))</f>
        <v/>
      </c>
      <c r="AK997" s="106" t="str">
        <f>IF($C997="", "", IF(IFERROR(INDEX(Ingredients!G$11:G$310, MATCH($C997, Ingredients!$B$11:$B$310, 0)), "")="", "", IFERROR(INDEX(Ingredients!G$11:G$310, MATCH($C997, Ingredients!$B$11:$B$310, 0)), "")))</f>
        <v/>
      </c>
      <c r="AL997" s="79" t="str">
        <f>IF($C997="", "", IF(IFERROR(INDEX(Ingredients!H$11:H$310, MATCH($C997, Ingredients!$B$11:$B$310, 0)), "")="", "", IFERROR(INDEX(Ingredients!H$11:H$310, MATCH($C997, Ingredients!$B$11:$B$310, 0)), "")))</f>
        <v/>
      </c>
      <c r="AN997" s="83" t="str">
        <f t="shared" si="230"/>
        <v/>
      </c>
      <c r="AP997" s="114" t="str">
        <f t="shared" si="240"/>
        <v/>
      </c>
      <c r="AR997" s="117" t="str">
        <f>IF($C997="", "", IF(IFERROR(INDEX(Ingredients!$AI$11:$AI$310, MATCH($C997, Ingredients!$B$11:$B$310, 0)), "")="", "", IFERROR(INDEX(Ingredients!$AI$11:$AI$310, MATCH($C997, Ingredients!$B$11:$B$310, 0)), "")))</f>
        <v/>
      </c>
      <c r="AT997" s="120" t="str">
        <f t="shared" si="241"/>
        <v/>
      </c>
      <c r="AV997" s="90" t="str">
        <f t="shared" si="231"/>
        <v/>
      </c>
      <c r="AX997" s="90" t="str">
        <f>IF($AV997="", "", COUNTIF($AV$11:$AV$5010, "&lt;"&amp;$AV997)+1+COUNTIF($AV$11:$AV997, $AV997)-1)</f>
        <v/>
      </c>
      <c r="AZ997" s="111" t="str">
        <f>IF($B997="", "", SUMIF('Shopping List'!$AV$11:$AV$25, $B997, 'Shopping List'!$BN$11:$BN$25))</f>
        <v/>
      </c>
      <c r="BB997" s="117" t="str">
        <f t="shared" si="242"/>
        <v/>
      </c>
    </row>
    <row r="998" spans="1:54" x14ac:dyDescent="0.25">
      <c r="A998" s="4"/>
      <c r="B998" s="37"/>
      <c r="C998" s="124"/>
      <c r="D998" s="39"/>
      <c r="E998" s="125"/>
      <c r="F998" s="48"/>
      <c r="G998" s="4"/>
      <c r="H998" s="4"/>
      <c r="I998" s="95" t="str">
        <f>IF($C998="", "", IF(IFERROR(INDEX(Ingredients!$C$11:$C$310, MATCH($C998, Ingredients!$B$11:$B$310, 0)), "")="", "", IFERROR(INDEX(Ingredients!$C$11:$C$310, MATCH($C998, Ingredients!$B$11:$B$310, 0)), "")))</f>
        <v/>
      </c>
      <c r="J998" s="73" t="str">
        <f>IF($B998="", "", IF(IFERROR(INDEX(Meals!$C$11:$C$260, MATCH($B998, Meals!$B$11:$B$260, 0)), "")="", "", IFERROR(INDEX(Meals!$C$11:$C$260, MATCH($B998, Meals!$B$11:$B$260, 0)), "")))</f>
        <v/>
      </c>
      <c r="K998" s="4"/>
      <c r="L998" s="72" t="str">
        <f t="shared" si="232"/>
        <v/>
      </c>
      <c r="M998" s="73" t="str">
        <f t="shared" si="233"/>
        <v/>
      </c>
      <c r="N998" s="4"/>
      <c r="O998" s="78" t="str">
        <f t="shared" si="234"/>
        <v/>
      </c>
      <c r="P998" s="79" t="str">
        <f t="shared" si="235"/>
        <v/>
      </c>
      <c r="Q998" s="4"/>
      <c r="R998" s="90" t="str">
        <f t="shared" si="236"/>
        <v/>
      </c>
      <c r="S998" s="4"/>
      <c r="Y998" s="18" t="str">
        <f t="shared" si="237"/>
        <v/>
      </c>
      <c r="AA998" s="18" t="str">
        <f t="shared" si="228"/>
        <v/>
      </c>
      <c r="AB998" s="18" t="str">
        <f t="shared" si="229"/>
        <v/>
      </c>
      <c r="AC998" s="18" t="str">
        <f t="shared" si="238"/>
        <v/>
      </c>
      <c r="AD998" s="18" t="str">
        <f t="shared" si="238"/>
        <v/>
      </c>
      <c r="AE998" s="18" t="str">
        <f t="shared" si="239"/>
        <v/>
      </c>
      <c r="AG998" s="95" t="str">
        <f>IF($C998="", "", IF(IFERROR(INDEX(Ingredients!C$11:C$310, MATCH($C998, Ingredients!$B$11:$B$310, 0)), "")="", "", IFERROR(INDEX(Ingredients!C$11:C$310, MATCH($C998, Ingredients!$B$11:$B$310, 0)), "")))</f>
        <v/>
      </c>
      <c r="AH998" s="105" t="str">
        <f>IF($C998="", "", IF(IFERROR(INDEX(Ingredients!D$11:D$310, MATCH($C998, Ingredients!$B$11:$B$310, 0)), "")="", "", IFERROR(INDEX(Ingredients!D$11:D$310, MATCH($C998, Ingredients!$B$11:$B$310, 0)), "")))</f>
        <v/>
      </c>
      <c r="AI998" s="106" t="str">
        <f>IF($C998="", "", IF(IFERROR(INDEX(Ingredients!E$11:E$310, MATCH($C998, Ingredients!$B$11:$B$310, 0)), "")="", "", IFERROR(INDEX(Ingredients!E$11:E$310, MATCH($C998, Ingredients!$B$11:$B$310, 0)), "")))</f>
        <v/>
      </c>
      <c r="AJ998" s="108" t="str">
        <f>IF($C998="", "", IF(IFERROR(INDEX(Ingredients!F$11:F$310, MATCH($C998, Ingredients!$B$11:$B$310, 0)), "")="", "", IFERROR(INDEX(Ingredients!F$11:F$310, MATCH($C998, Ingredients!$B$11:$B$310, 0)), "")))</f>
        <v/>
      </c>
      <c r="AK998" s="106" t="str">
        <f>IF($C998="", "", IF(IFERROR(INDEX(Ingredients!G$11:G$310, MATCH($C998, Ingredients!$B$11:$B$310, 0)), "")="", "", IFERROR(INDEX(Ingredients!G$11:G$310, MATCH($C998, Ingredients!$B$11:$B$310, 0)), "")))</f>
        <v/>
      </c>
      <c r="AL998" s="79" t="str">
        <f>IF($C998="", "", IF(IFERROR(INDEX(Ingredients!H$11:H$310, MATCH($C998, Ingredients!$B$11:$B$310, 0)), "")="", "", IFERROR(INDEX(Ingredients!H$11:H$310, MATCH($C998, Ingredients!$B$11:$B$310, 0)), "")))</f>
        <v/>
      </c>
      <c r="AN998" s="83" t="str">
        <f t="shared" si="230"/>
        <v/>
      </c>
      <c r="AP998" s="114" t="str">
        <f t="shared" si="240"/>
        <v/>
      </c>
      <c r="AR998" s="117" t="str">
        <f>IF($C998="", "", IF(IFERROR(INDEX(Ingredients!$AI$11:$AI$310, MATCH($C998, Ingredients!$B$11:$B$310, 0)), "")="", "", IFERROR(INDEX(Ingredients!$AI$11:$AI$310, MATCH($C998, Ingredients!$B$11:$B$310, 0)), "")))</f>
        <v/>
      </c>
      <c r="AT998" s="120" t="str">
        <f t="shared" si="241"/>
        <v/>
      </c>
      <c r="AV998" s="90" t="str">
        <f t="shared" si="231"/>
        <v/>
      </c>
      <c r="AX998" s="90" t="str">
        <f>IF($AV998="", "", COUNTIF($AV$11:$AV$5010, "&lt;"&amp;$AV998)+1+COUNTIF($AV$11:$AV998, $AV998)-1)</f>
        <v/>
      </c>
      <c r="AZ998" s="111" t="str">
        <f>IF($B998="", "", SUMIF('Shopping List'!$AV$11:$AV$25, $B998, 'Shopping List'!$BN$11:$BN$25))</f>
        <v/>
      </c>
      <c r="BB998" s="117" t="str">
        <f t="shared" si="242"/>
        <v/>
      </c>
    </row>
    <row r="999" spans="1:54" x14ac:dyDescent="0.25">
      <c r="A999" s="4"/>
      <c r="B999" s="37"/>
      <c r="C999" s="124"/>
      <c r="D999" s="39"/>
      <c r="E999" s="125"/>
      <c r="F999" s="48"/>
      <c r="G999" s="4"/>
      <c r="H999" s="4"/>
      <c r="I999" s="95" t="str">
        <f>IF($C999="", "", IF(IFERROR(INDEX(Ingredients!$C$11:$C$310, MATCH($C999, Ingredients!$B$11:$B$310, 0)), "")="", "", IFERROR(INDEX(Ingredients!$C$11:$C$310, MATCH($C999, Ingredients!$B$11:$B$310, 0)), "")))</f>
        <v/>
      </c>
      <c r="J999" s="73" t="str">
        <f>IF($B999="", "", IF(IFERROR(INDEX(Meals!$C$11:$C$260, MATCH($B999, Meals!$B$11:$B$260, 0)), "")="", "", IFERROR(INDEX(Meals!$C$11:$C$260, MATCH($B999, Meals!$B$11:$B$260, 0)), "")))</f>
        <v/>
      </c>
      <c r="K999" s="4"/>
      <c r="L999" s="72" t="str">
        <f t="shared" si="232"/>
        <v/>
      </c>
      <c r="M999" s="73" t="str">
        <f t="shared" si="233"/>
        <v/>
      </c>
      <c r="N999" s="4"/>
      <c r="O999" s="78" t="str">
        <f t="shared" si="234"/>
        <v/>
      </c>
      <c r="P999" s="79" t="str">
        <f t="shared" si="235"/>
        <v/>
      </c>
      <c r="Q999" s="4"/>
      <c r="R999" s="90" t="str">
        <f t="shared" si="236"/>
        <v/>
      </c>
      <c r="S999" s="4"/>
      <c r="Y999" s="18" t="str">
        <f t="shared" si="237"/>
        <v/>
      </c>
      <c r="AA999" s="18" t="str">
        <f t="shared" si="228"/>
        <v/>
      </c>
      <c r="AB999" s="18" t="str">
        <f t="shared" si="229"/>
        <v/>
      </c>
      <c r="AC999" s="18" t="str">
        <f t="shared" si="238"/>
        <v/>
      </c>
      <c r="AD999" s="18" t="str">
        <f t="shared" si="238"/>
        <v/>
      </c>
      <c r="AE999" s="18" t="str">
        <f t="shared" si="239"/>
        <v/>
      </c>
      <c r="AG999" s="95" t="str">
        <f>IF($C999="", "", IF(IFERROR(INDEX(Ingredients!C$11:C$310, MATCH($C999, Ingredients!$B$11:$B$310, 0)), "")="", "", IFERROR(INDEX(Ingredients!C$11:C$310, MATCH($C999, Ingredients!$B$11:$B$310, 0)), "")))</f>
        <v/>
      </c>
      <c r="AH999" s="105" t="str">
        <f>IF($C999="", "", IF(IFERROR(INDEX(Ingredients!D$11:D$310, MATCH($C999, Ingredients!$B$11:$B$310, 0)), "")="", "", IFERROR(INDEX(Ingredients!D$11:D$310, MATCH($C999, Ingredients!$B$11:$B$310, 0)), "")))</f>
        <v/>
      </c>
      <c r="AI999" s="106" t="str">
        <f>IF($C999="", "", IF(IFERROR(INDEX(Ingredients!E$11:E$310, MATCH($C999, Ingredients!$B$11:$B$310, 0)), "")="", "", IFERROR(INDEX(Ingredients!E$11:E$310, MATCH($C999, Ingredients!$B$11:$B$310, 0)), "")))</f>
        <v/>
      </c>
      <c r="AJ999" s="108" t="str">
        <f>IF($C999="", "", IF(IFERROR(INDEX(Ingredients!F$11:F$310, MATCH($C999, Ingredients!$B$11:$B$310, 0)), "")="", "", IFERROR(INDEX(Ingredients!F$11:F$310, MATCH($C999, Ingredients!$B$11:$B$310, 0)), "")))</f>
        <v/>
      </c>
      <c r="AK999" s="106" t="str">
        <f>IF($C999="", "", IF(IFERROR(INDEX(Ingredients!G$11:G$310, MATCH($C999, Ingredients!$B$11:$B$310, 0)), "")="", "", IFERROR(INDEX(Ingredients!G$11:G$310, MATCH($C999, Ingredients!$B$11:$B$310, 0)), "")))</f>
        <v/>
      </c>
      <c r="AL999" s="79" t="str">
        <f>IF($C999="", "", IF(IFERROR(INDEX(Ingredients!H$11:H$310, MATCH($C999, Ingredients!$B$11:$B$310, 0)), "")="", "", IFERROR(INDEX(Ingredients!H$11:H$310, MATCH($C999, Ingredients!$B$11:$B$310, 0)), "")))</f>
        <v/>
      </c>
      <c r="AN999" s="83" t="str">
        <f t="shared" si="230"/>
        <v/>
      </c>
      <c r="AP999" s="114" t="str">
        <f t="shared" si="240"/>
        <v/>
      </c>
      <c r="AR999" s="117" t="str">
        <f>IF($C999="", "", IF(IFERROR(INDEX(Ingredients!$AI$11:$AI$310, MATCH($C999, Ingredients!$B$11:$B$310, 0)), "")="", "", IFERROR(INDEX(Ingredients!$AI$11:$AI$310, MATCH($C999, Ingredients!$B$11:$B$310, 0)), "")))</f>
        <v/>
      </c>
      <c r="AT999" s="120" t="str">
        <f t="shared" si="241"/>
        <v/>
      </c>
      <c r="AV999" s="90" t="str">
        <f t="shared" si="231"/>
        <v/>
      </c>
      <c r="AX999" s="90" t="str">
        <f>IF($AV999="", "", COUNTIF($AV$11:$AV$5010, "&lt;"&amp;$AV999)+1+COUNTIF($AV$11:$AV999, $AV999)-1)</f>
        <v/>
      </c>
      <c r="AZ999" s="111" t="str">
        <f>IF($B999="", "", SUMIF('Shopping List'!$AV$11:$AV$25, $B999, 'Shopping List'!$BN$11:$BN$25))</f>
        <v/>
      </c>
      <c r="BB999" s="117" t="str">
        <f t="shared" si="242"/>
        <v/>
      </c>
    </row>
    <row r="1000" spans="1:54" x14ac:dyDescent="0.25">
      <c r="A1000" s="4"/>
      <c r="B1000" s="37"/>
      <c r="C1000" s="124"/>
      <c r="D1000" s="39"/>
      <c r="E1000" s="125"/>
      <c r="F1000" s="48"/>
      <c r="G1000" s="4"/>
      <c r="H1000" s="4"/>
      <c r="I1000" s="95" t="str">
        <f>IF($C1000="", "", IF(IFERROR(INDEX(Ingredients!$C$11:$C$310, MATCH($C1000, Ingredients!$B$11:$B$310, 0)), "")="", "", IFERROR(INDEX(Ingredients!$C$11:$C$310, MATCH($C1000, Ingredients!$B$11:$B$310, 0)), "")))</f>
        <v/>
      </c>
      <c r="J1000" s="73" t="str">
        <f>IF($B1000="", "", IF(IFERROR(INDEX(Meals!$C$11:$C$260, MATCH($B1000, Meals!$B$11:$B$260, 0)), "")="", "", IFERROR(INDEX(Meals!$C$11:$C$260, MATCH($B1000, Meals!$B$11:$B$260, 0)), "")))</f>
        <v/>
      </c>
      <c r="K1000" s="4"/>
      <c r="L1000" s="72" t="str">
        <f t="shared" si="232"/>
        <v/>
      </c>
      <c r="M1000" s="73" t="str">
        <f t="shared" si="233"/>
        <v/>
      </c>
      <c r="N1000" s="4"/>
      <c r="O1000" s="78" t="str">
        <f t="shared" si="234"/>
        <v/>
      </c>
      <c r="P1000" s="79" t="str">
        <f t="shared" si="235"/>
        <v/>
      </c>
      <c r="Q1000" s="4"/>
      <c r="R1000" s="90" t="str">
        <f t="shared" si="236"/>
        <v/>
      </c>
      <c r="S1000" s="4"/>
      <c r="Y1000" s="18" t="str">
        <f t="shared" si="237"/>
        <v/>
      </c>
      <c r="AA1000" s="18" t="str">
        <f t="shared" si="228"/>
        <v/>
      </c>
      <c r="AB1000" s="18" t="str">
        <f t="shared" si="229"/>
        <v/>
      </c>
      <c r="AC1000" s="18" t="str">
        <f t="shared" si="238"/>
        <v/>
      </c>
      <c r="AD1000" s="18" t="str">
        <f t="shared" si="238"/>
        <v/>
      </c>
      <c r="AE1000" s="18" t="str">
        <f t="shared" si="239"/>
        <v/>
      </c>
      <c r="AG1000" s="95" t="str">
        <f>IF($C1000="", "", IF(IFERROR(INDEX(Ingredients!C$11:C$310, MATCH($C1000, Ingredients!$B$11:$B$310, 0)), "")="", "", IFERROR(INDEX(Ingredients!C$11:C$310, MATCH($C1000, Ingredients!$B$11:$B$310, 0)), "")))</f>
        <v/>
      </c>
      <c r="AH1000" s="105" t="str">
        <f>IF($C1000="", "", IF(IFERROR(INDEX(Ingredients!D$11:D$310, MATCH($C1000, Ingredients!$B$11:$B$310, 0)), "")="", "", IFERROR(INDEX(Ingredients!D$11:D$310, MATCH($C1000, Ingredients!$B$11:$B$310, 0)), "")))</f>
        <v/>
      </c>
      <c r="AI1000" s="106" t="str">
        <f>IF($C1000="", "", IF(IFERROR(INDEX(Ingredients!E$11:E$310, MATCH($C1000, Ingredients!$B$11:$B$310, 0)), "")="", "", IFERROR(INDEX(Ingredients!E$11:E$310, MATCH($C1000, Ingredients!$B$11:$B$310, 0)), "")))</f>
        <v/>
      </c>
      <c r="AJ1000" s="108" t="str">
        <f>IF($C1000="", "", IF(IFERROR(INDEX(Ingredients!F$11:F$310, MATCH($C1000, Ingredients!$B$11:$B$310, 0)), "")="", "", IFERROR(INDEX(Ingredients!F$11:F$310, MATCH($C1000, Ingredients!$B$11:$B$310, 0)), "")))</f>
        <v/>
      </c>
      <c r="AK1000" s="106" t="str">
        <f>IF($C1000="", "", IF(IFERROR(INDEX(Ingredients!G$11:G$310, MATCH($C1000, Ingredients!$B$11:$B$310, 0)), "")="", "", IFERROR(INDEX(Ingredients!G$11:G$310, MATCH($C1000, Ingredients!$B$11:$B$310, 0)), "")))</f>
        <v/>
      </c>
      <c r="AL1000" s="79" t="str">
        <f>IF($C1000="", "", IF(IFERROR(INDEX(Ingredients!H$11:H$310, MATCH($C1000, Ingredients!$B$11:$B$310, 0)), "")="", "", IFERROR(INDEX(Ingredients!H$11:H$310, MATCH($C1000, Ingredients!$B$11:$B$310, 0)), "")))</f>
        <v/>
      </c>
      <c r="AN1000" s="83" t="str">
        <f t="shared" si="230"/>
        <v/>
      </c>
      <c r="AP1000" s="114" t="str">
        <f t="shared" si="240"/>
        <v/>
      </c>
      <c r="AR1000" s="117" t="str">
        <f>IF($C1000="", "", IF(IFERROR(INDEX(Ingredients!$AI$11:$AI$310, MATCH($C1000, Ingredients!$B$11:$B$310, 0)), "")="", "", IFERROR(INDEX(Ingredients!$AI$11:$AI$310, MATCH($C1000, Ingredients!$B$11:$B$310, 0)), "")))</f>
        <v/>
      </c>
      <c r="AT1000" s="120" t="str">
        <f t="shared" si="241"/>
        <v/>
      </c>
      <c r="AV1000" s="90" t="str">
        <f t="shared" si="231"/>
        <v/>
      </c>
      <c r="AX1000" s="90" t="str">
        <f>IF($AV1000="", "", COUNTIF($AV$11:$AV$5010, "&lt;"&amp;$AV1000)+1+COUNTIF($AV$11:$AV1000, $AV1000)-1)</f>
        <v/>
      </c>
      <c r="AZ1000" s="111" t="str">
        <f>IF($B1000="", "", SUMIF('Shopping List'!$AV$11:$AV$25, $B1000, 'Shopping List'!$BN$11:$BN$25))</f>
        <v/>
      </c>
      <c r="BB1000" s="117" t="str">
        <f t="shared" si="242"/>
        <v/>
      </c>
    </row>
    <row r="1001" spans="1:54" x14ac:dyDescent="0.25">
      <c r="A1001" s="4"/>
      <c r="B1001" s="37"/>
      <c r="C1001" s="124"/>
      <c r="D1001" s="39"/>
      <c r="E1001" s="125"/>
      <c r="F1001" s="48"/>
      <c r="G1001" s="4"/>
      <c r="H1001" s="4"/>
      <c r="I1001" s="95" t="str">
        <f>IF($C1001="", "", IF(IFERROR(INDEX(Ingredients!$C$11:$C$310, MATCH($C1001, Ingredients!$B$11:$B$310, 0)), "")="", "", IFERROR(INDEX(Ingredients!$C$11:$C$310, MATCH($C1001, Ingredients!$B$11:$B$310, 0)), "")))</f>
        <v/>
      </c>
      <c r="J1001" s="73" t="str">
        <f>IF($B1001="", "", IF(IFERROR(INDEX(Meals!$C$11:$C$260, MATCH($B1001, Meals!$B$11:$B$260, 0)), "")="", "", IFERROR(INDEX(Meals!$C$11:$C$260, MATCH($B1001, Meals!$B$11:$B$260, 0)), "")))</f>
        <v/>
      </c>
      <c r="K1001" s="4"/>
      <c r="L1001" s="72" t="str">
        <f t="shared" si="232"/>
        <v/>
      </c>
      <c r="M1001" s="73" t="str">
        <f t="shared" si="233"/>
        <v/>
      </c>
      <c r="N1001" s="4"/>
      <c r="O1001" s="78" t="str">
        <f t="shared" si="234"/>
        <v/>
      </c>
      <c r="P1001" s="79" t="str">
        <f t="shared" si="235"/>
        <v/>
      </c>
      <c r="Q1001" s="4"/>
      <c r="R1001" s="90" t="str">
        <f t="shared" si="236"/>
        <v/>
      </c>
      <c r="S1001" s="4"/>
      <c r="Y1001" s="18" t="str">
        <f t="shared" si="237"/>
        <v/>
      </c>
      <c r="AA1001" s="18" t="str">
        <f t="shared" si="228"/>
        <v/>
      </c>
      <c r="AB1001" s="18" t="str">
        <f t="shared" si="229"/>
        <v/>
      </c>
      <c r="AC1001" s="18" t="str">
        <f t="shared" si="238"/>
        <v/>
      </c>
      <c r="AD1001" s="18" t="str">
        <f t="shared" si="238"/>
        <v/>
      </c>
      <c r="AE1001" s="18" t="str">
        <f t="shared" si="239"/>
        <v/>
      </c>
      <c r="AG1001" s="95" t="str">
        <f>IF($C1001="", "", IF(IFERROR(INDEX(Ingredients!C$11:C$310, MATCH($C1001, Ingredients!$B$11:$B$310, 0)), "")="", "", IFERROR(INDEX(Ingredients!C$11:C$310, MATCH($C1001, Ingredients!$B$11:$B$310, 0)), "")))</f>
        <v/>
      </c>
      <c r="AH1001" s="105" t="str">
        <f>IF($C1001="", "", IF(IFERROR(INDEX(Ingredients!D$11:D$310, MATCH($C1001, Ingredients!$B$11:$B$310, 0)), "")="", "", IFERROR(INDEX(Ingredients!D$11:D$310, MATCH($C1001, Ingredients!$B$11:$B$310, 0)), "")))</f>
        <v/>
      </c>
      <c r="AI1001" s="106" t="str">
        <f>IF($C1001="", "", IF(IFERROR(INDEX(Ingredients!E$11:E$310, MATCH($C1001, Ingredients!$B$11:$B$310, 0)), "")="", "", IFERROR(INDEX(Ingredients!E$11:E$310, MATCH($C1001, Ingredients!$B$11:$B$310, 0)), "")))</f>
        <v/>
      </c>
      <c r="AJ1001" s="108" t="str">
        <f>IF($C1001="", "", IF(IFERROR(INDEX(Ingredients!F$11:F$310, MATCH($C1001, Ingredients!$B$11:$B$310, 0)), "")="", "", IFERROR(INDEX(Ingredients!F$11:F$310, MATCH($C1001, Ingredients!$B$11:$B$310, 0)), "")))</f>
        <v/>
      </c>
      <c r="AK1001" s="106" t="str">
        <f>IF($C1001="", "", IF(IFERROR(INDEX(Ingredients!G$11:G$310, MATCH($C1001, Ingredients!$B$11:$B$310, 0)), "")="", "", IFERROR(INDEX(Ingredients!G$11:G$310, MATCH($C1001, Ingredients!$B$11:$B$310, 0)), "")))</f>
        <v/>
      </c>
      <c r="AL1001" s="79" t="str">
        <f>IF($C1001="", "", IF(IFERROR(INDEX(Ingredients!H$11:H$310, MATCH($C1001, Ingredients!$B$11:$B$310, 0)), "")="", "", IFERROR(INDEX(Ingredients!H$11:H$310, MATCH($C1001, Ingredients!$B$11:$B$310, 0)), "")))</f>
        <v/>
      </c>
      <c r="AN1001" s="83" t="str">
        <f t="shared" si="230"/>
        <v/>
      </c>
      <c r="AP1001" s="114" t="str">
        <f t="shared" si="240"/>
        <v/>
      </c>
      <c r="AR1001" s="117" t="str">
        <f>IF($C1001="", "", IF(IFERROR(INDEX(Ingredients!$AI$11:$AI$310, MATCH($C1001, Ingredients!$B$11:$B$310, 0)), "")="", "", IFERROR(INDEX(Ingredients!$AI$11:$AI$310, MATCH($C1001, Ingredients!$B$11:$B$310, 0)), "")))</f>
        <v/>
      </c>
      <c r="AT1001" s="120" t="str">
        <f t="shared" si="241"/>
        <v/>
      </c>
      <c r="AV1001" s="90" t="str">
        <f t="shared" si="231"/>
        <v/>
      </c>
      <c r="AX1001" s="90" t="str">
        <f>IF($AV1001="", "", COUNTIF($AV$11:$AV$5010, "&lt;"&amp;$AV1001)+1+COUNTIF($AV$11:$AV1001, $AV1001)-1)</f>
        <v/>
      </c>
      <c r="AZ1001" s="111" t="str">
        <f>IF($B1001="", "", SUMIF('Shopping List'!$AV$11:$AV$25, $B1001, 'Shopping List'!$BN$11:$BN$25))</f>
        <v/>
      </c>
      <c r="BB1001" s="117" t="str">
        <f t="shared" si="242"/>
        <v/>
      </c>
    </row>
    <row r="1002" spans="1:54" x14ac:dyDescent="0.25">
      <c r="A1002" s="4"/>
      <c r="B1002" s="37"/>
      <c r="C1002" s="124"/>
      <c r="D1002" s="39"/>
      <c r="E1002" s="125"/>
      <c r="F1002" s="48"/>
      <c r="G1002" s="4"/>
      <c r="H1002" s="4"/>
      <c r="I1002" s="95" t="str">
        <f>IF($C1002="", "", IF(IFERROR(INDEX(Ingredients!$C$11:$C$310, MATCH($C1002, Ingredients!$B$11:$B$310, 0)), "")="", "", IFERROR(INDEX(Ingredients!$C$11:$C$310, MATCH($C1002, Ingredients!$B$11:$B$310, 0)), "")))</f>
        <v/>
      </c>
      <c r="J1002" s="73" t="str">
        <f>IF($B1002="", "", IF(IFERROR(INDEX(Meals!$C$11:$C$260, MATCH($B1002, Meals!$B$11:$B$260, 0)), "")="", "", IFERROR(INDEX(Meals!$C$11:$C$260, MATCH($B1002, Meals!$B$11:$B$260, 0)), "")))</f>
        <v/>
      </c>
      <c r="K1002" s="4"/>
      <c r="L1002" s="72" t="str">
        <f t="shared" si="232"/>
        <v/>
      </c>
      <c r="M1002" s="73" t="str">
        <f t="shared" si="233"/>
        <v/>
      </c>
      <c r="N1002" s="4"/>
      <c r="O1002" s="78" t="str">
        <f t="shared" si="234"/>
        <v/>
      </c>
      <c r="P1002" s="79" t="str">
        <f t="shared" si="235"/>
        <v/>
      </c>
      <c r="Q1002" s="4"/>
      <c r="R1002" s="90" t="str">
        <f t="shared" si="236"/>
        <v/>
      </c>
      <c r="S1002" s="4"/>
      <c r="Y1002" s="18" t="str">
        <f t="shared" si="237"/>
        <v/>
      </c>
      <c r="AA1002" s="18" t="str">
        <f t="shared" si="228"/>
        <v/>
      </c>
      <c r="AB1002" s="18" t="str">
        <f t="shared" si="229"/>
        <v/>
      </c>
      <c r="AC1002" s="18" t="str">
        <f t="shared" si="238"/>
        <v/>
      </c>
      <c r="AD1002" s="18" t="str">
        <f t="shared" si="238"/>
        <v/>
      </c>
      <c r="AE1002" s="18" t="str">
        <f t="shared" si="239"/>
        <v/>
      </c>
      <c r="AG1002" s="95" t="str">
        <f>IF($C1002="", "", IF(IFERROR(INDEX(Ingredients!C$11:C$310, MATCH($C1002, Ingredients!$B$11:$B$310, 0)), "")="", "", IFERROR(INDEX(Ingredients!C$11:C$310, MATCH($C1002, Ingredients!$B$11:$B$310, 0)), "")))</f>
        <v/>
      </c>
      <c r="AH1002" s="105" t="str">
        <f>IF($C1002="", "", IF(IFERROR(INDEX(Ingredients!D$11:D$310, MATCH($C1002, Ingredients!$B$11:$B$310, 0)), "")="", "", IFERROR(INDEX(Ingredients!D$11:D$310, MATCH($C1002, Ingredients!$B$11:$B$310, 0)), "")))</f>
        <v/>
      </c>
      <c r="AI1002" s="106" t="str">
        <f>IF($C1002="", "", IF(IFERROR(INDEX(Ingredients!E$11:E$310, MATCH($C1002, Ingredients!$B$11:$B$310, 0)), "")="", "", IFERROR(INDEX(Ingredients!E$11:E$310, MATCH($C1002, Ingredients!$B$11:$B$310, 0)), "")))</f>
        <v/>
      </c>
      <c r="AJ1002" s="108" t="str">
        <f>IF($C1002="", "", IF(IFERROR(INDEX(Ingredients!F$11:F$310, MATCH($C1002, Ingredients!$B$11:$B$310, 0)), "")="", "", IFERROR(INDEX(Ingredients!F$11:F$310, MATCH($C1002, Ingredients!$B$11:$B$310, 0)), "")))</f>
        <v/>
      </c>
      <c r="AK1002" s="106" t="str">
        <f>IF($C1002="", "", IF(IFERROR(INDEX(Ingredients!G$11:G$310, MATCH($C1002, Ingredients!$B$11:$B$310, 0)), "")="", "", IFERROR(INDEX(Ingredients!G$11:G$310, MATCH($C1002, Ingredients!$B$11:$B$310, 0)), "")))</f>
        <v/>
      </c>
      <c r="AL1002" s="79" t="str">
        <f>IF($C1002="", "", IF(IFERROR(INDEX(Ingredients!H$11:H$310, MATCH($C1002, Ingredients!$B$11:$B$310, 0)), "")="", "", IFERROR(INDEX(Ingredients!H$11:H$310, MATCH($C1002, Ingredients!$B$11:$B$310, 0)), "")))</f>
        <v/>
      </c>
      <c r="AN1002" s="83" t="str">
        <f t="shared" si="230"/>
        <v/>
      </c>
      <c r="AP1002" s="114" t="str">
        <f t="shared" si="240"/>
        <v/>
      </c>
      <c r="AR1002" s="117" t="str">
        <f>IF($C1002="", "", IF(IFERROR(INDEX(Ingredients!$AI$11:$AI$310, MATCH($C1002, Ingredients!$B$11:$B$310, 0)), "")="", "", IFERROR(INDEX(Ingredients!$AI$11:$AI$310, MATCH($C1002, Ingredients!$B$11:$B$310, 0)), "")))</f>
        <v/>
      </c>
      <c r="AT1002" s="120" t="str">
        <f t="shared" si="241"/>
        <v/>
      </c>
      <c r="AV1002" s="90" t="str">
        <f t="shared" si="231"/>
        <v/>
      </c>
      <c r="AX1002" s="90" t="str">
        <f>IF($AV1002="", "", COUNTIF($AV$11:$AV$5010, "&lt;"&amp;$AV1002)+1+COUNTIF($AV$11:$AV1002, $AV1002)-1)</f>
        <v/>
      </c>
      <c r="AZ1002" s="111" t="str">
        <f>IF($B1002="", "", SUMIF('Shopping List'!$AV$11:$AV$25, $B1002, 'Shopping List'!$BN$11:$BN$25))</f>
        <v/>
      </c>
      <c r="BB1002" s="117" t="str">
        <f t="shared" si="242"/>
        <v/>
      </c>
    </row>
    <row r="1003" spans="1:54" x14ac:dyDescent="0.25">
      <c r="A1003" s="4"/>
      <c r="B1003" s="37"/>
      <c r="C1003" s="124"/>
      <c r="D1003" s="39"/>
      <c r="E1003" s="125"/>
      <c r="F1003" s="48"/>
      <c r="G1003" s="4"/>
      <c r="H1003" s="4"/>
      <c r="I1003" s="95" t="str">
        <f>IF($C1003="", "", IF(IFERROR(INDEX(Ingredients!$C$11:$C$310, MATCH($C1003, Ingredients!$B$11:$B$310, 0)), "")="", "", IFERROR(INDEX(Ingredients!$C$11:$C$310, MATCH($C1003, Ingredients!$B$11:$B$310, 0)), "")))</f>
        <v/>
      </c>
      <c r="J1003" s="73" t="str">
        <f>IF($B1003="", "", IF(IFERROR(INDEX(Meals!$C$11:$C$260, MATCH($B1003, Meals!$B$11:$B$260, 0)), "")="", "", IFERROR(INDEX(Meals!$C$11:$C$260, MATCH($B1003, Meals!$B$11:$B$260, 0)), "")))</f>
        <v/>
      </c>
      <c r="K1003" s="4"/>
      <c r="L1003" s="72" t="str">
        <f t="shared" si="232"/>
        <v/>
      </c>
      <c r="M1003" s="73" t="str">
        <f t="shared" si="233"/>
        <v/>
      </c>
      <c r="N1003" s="4"/>
      <c r="O1003" s="78" t="str">
        <f t="shared" si="234"/>
        <v/>
      </c>
      <c r="P1003" s="79" t="str">
        <f t="shared" si="235"/>
        <v/>
      </c>
      <c r="Q1003" s="4"/>
      <c r="R1003" s="90" t="str">
        <f t="shared" si="236"/>
        <v/>
      </c>
      <c r="S1003" s="4"/>
      <c r="Y1003" s="18" t="str">
        <f t="shared" si="237"/>
        <v/>
      </c>
      <c r="AA1003" s="18" t="str">
        <f t="shared" si="228"/>
        <v/>
      </c>
      <c r="AB1003" s="18" t="str">
        <f t="shared" si="229"/>
        <v/>
      </c>
      <c r="AC1003" s="18" t="str">
        <f t="shared" si="238"/>
        <v/>
      </c>
      <c r="AD1003" s="18" t="str">
        <f t="shared" si="238"/>
        <v/>
      </c>
      <c r="AE1003" s="18" t="str">
        <f t="shared" si="239"/>
        <v/>
      </c>
      <c r="AG1003" s="95" t="str">
        <f>IF($C1003="", "", IF(IFERROR(INDEX(Ingredients!C$11:C$310, MATCH($C1003, Ingredients!$B$11:$B$310, 0)), "")="", "", IFERROR(INDEX(Ingredients!C$11:C$310, MATCH($C1003, Ingredients!$B$11:$B$310, 0)), "")))</f>
        <v/>
      </c>
      <c r="AH1003" s="105" t="str">
        <f>IF($C1003="", "", IF(IFERROR(INDEX(Ingredients!D$11:D$310, MATCH($C1003, Ingredients!$B$11:$B$310, 0)), "")="", "", IFERROR(INDEX(Ingredients!D$11:D$310, MATCH($C1003, Ingredients!$B$11:$B$310, 0)), "")))</f>
        <v/>
      </c>
      <c r="AI1003" s="106" t="str">
        <f>IF($C1003="", "", IF(IFERROR(INDEX(Ingredients!E$11:E$310, MATCH($C1003, Ingredients!$B$11:$B$310, 0)), "")="", "", IFERROR(INDEX(Ingredients!E$11:E$310, MATCH($C1003, Ingredients!$B$11:$B$310, 0)), "")))</f>
        <v/>
      </c>
      <c r="AJ1003" s="108" t="str">
        <f>IF($C1003="", "", IF(IFERROR(INDEX(Ingredients!F$11:F$310, MATCH($C1003, Ingredients!$B$11:$B$310, 0)), "")="", "", IFERROR(INDEX(Ingredients!F$11:F$310, MATCH($C1003, Ingredients!$B$11:$B$310, 0)), "")))</f>
        <v/>
      </c>
      <c r="AK1003" s="106" t="str">
        <f>IF($C1003="", "", IF(IFERROR(INDEX(Ingredients!G$11:G$310, MATCH($C1003, Ingredients!$B$11:$B$310, 0)), "")="", "", IFERROR(INDEX(Ingredients!G$11:G$310, MATCH($C1003, Ingredients!$B$11:$B$310, 0)), "")))</f>
        <v/>
      </c>
      <c r="AL1003" s="79" t="str">
        <f>IF($C1003="", "", IF(IFERROR(INDEX(Ingredients!H$11:H$310, MATCH($C1003, Ingredients!$B$11:$B$310, 0)), "")="", "", IFERROR(INDEX(Ingredients!H$11:H$310, MATCH($C1003, Ingredients!$B$11:$B$310, 0)), "")))</f>
        <v/>
      </c>
      <c r="AN1003" s="83" t="str">
        <f t="shared" si="230"/>
        <v/>
      </c>
      <c r="AP1003" s="114" t="str">
        <f t="shared" si="240"/>
        <v/>
      </c>
      <c r="AR1003" s="117" t="str">
        <f>IF($C1003="", "", IF(IFERROR(INDEX(Ingredients!$AI$11:$AI$310, MATCH($C1003, Ingredients!$B$11:$B$310, 0)), "")="", "", IFERROR(INDEX(Ingredients!$AI$11:$AI$310, MATCH($C1003, Ingredients!$B$11:$B$310, 0)), "")))</f>
        <v/>
      </c>
      <c r="AT1003" s="120" t="str">
        <f t="shared" si="241"/>
        <v/>
      </c>
      <c r="AV1003" s="90" t="str">
        <f t="shared" si="231"/>
        <v/>
      </c>
      <c r="AX1003" s="90" t="str">
        <f>IF($AV1003="", "", COUNTIF($AV$11:$AV$5010, "&lt;"&amp;$AV1003)+1+COUNTIF($AV$11:$AV1003, $AV1003)-1)</f>
        <v/>
      </c>
      <c r="AZ1003" s="111" t="str">
        <f>IF($B1003="", "", SUMIF('Shopping List'!$AV$11:$AV$25, $B1003, 'Shopping List'!$BN$11:$BN$25))</f>
        <v/>
      </c>
      <c r="BB1003" s="117" t="str">
        <f t="shared" si="242"/>
        <v/>
      </c>
    </row>
    <row r="1004" spans="1:54" x14ac:dyDescent="0.25">
      <c r="A1004" s="4"/>
      <c r="B1004" s="37"/>
      <c r="C1004" s="124"/>
      <c r="D1004" s="39"/>
      <c r="E1004" s="125"/>
      <c r="F1004" s="48"/>
      <c r="G1004" s="4"/>
      <c r="H1004" s="4"/>
      <c r="I1004" s="95" t="str">
        <f>IF($C1004="", "", IF(IFERROR(INDEX(Ingredients!$C$11:$C$310, MATCH($C1004, Ingredients!$B$11:$B$310, 0)), "")="", "", IFERROR(INDEX(Ingredients!$C$11:$C$310, MATCH($C1004, Ingredients!$B$11:$B$310, 0)), "")))</f>
        <v/>
      </c>
      <c r="J1004" s="73" t="str">
        <f>IF($B1004="", "", IF(IFERROR(INDEX(Meals!$C$11:$C$260, MATCH($B1004, Meals!$B$11:$B$260, 0)), "")="", "", IFERROR(INDEX(Meals!$C$11:$C$260, MATCH($B1004, Meals!$B$11:$B$260, 0)), "")))</f>
        <v/>
      </c>
      <c r="K1004" s="4"/>
      <c r="L1004" s="72" t="str">
        <f t="shared" si="232"/>
        <v/>
      </c>
      <c r="M1004" s="73" t="str">
        <f t="shared" si="233"/>
        <v/>
      </c>
      <c r="N1004" s="4"/>
      <c r="O1004" s="78" t="str">
        <f t="shared" si="234"/>
        <v/>
      </c>
      <c r="P1004" s="79" t="str">
        <f t="shared" si="235"/>
        <v/>
      </c>
      <c r="Q1004" s="4"/>
      <c r="R1004" s="90" t="str">
        <f t="shared" si="236"/>
        <v/>
      </c>
      <c r="S1004" s="4"/>
      <c r="Y1004" s="18" t="str">
        <f t="shared" si="237"/>
        <v/>
      </c>
      <c r="AA1004" s="18" t="str">
        <f t="shared" si="228"/>
        <v/>
      </c>
      <c r="AB1004" s="18" t="str">
        <f t="shared" si="229"/>
        <v/>
      </c>
      <c r="AC1004" s="18" t="str">
        <f t="shared" si="238"/>
        <v/>
      </c>
      <c r="AD1004" s="18" t="str">
        <f t="shared" si="238"/>
        <v/>
      </c>
      <c r="AE1004" s="18" t="str">
        <f t="shared" si="239"/>
        <v/>
      </c>
      <c r="AG1004" s="95" t="str">
        <f>IF($C1004="", "", IF(IFERROR(INDEX(Ingredients!C$11:C$310, MATCH($C1004, Ingredients!$B$11:$B$310, 0)), "")="", "", IFERROR(INDEX(Ingredients!C$11:C$310, MATCH($C1004, Ingredients!$B$11:$B$310, 0)), "")))</f>
        <v/>
      </c>
      <c r="AH1004" s="105" t="str">
        <f>IF($C1004="", "", IF(IFERROR(INDEX(Ingredients!D$11:D$310, MATCH($C1004, Ingredients!$B$11:$B$310, 0)), "")="", "", IFERROR(INDEX(Ingredients!D$11:D$310, MATCH($C1004, Ingredients!$B$11:$B$310, 0)), "")))</f>
        <v/>
      </c>
      <c r="AI1004" s="106" t="str">
        <f>IF($C1004="", "", IF(IFERROR(INDEX(Ingredients!E$11:E$310, MATCH($C1004, Ingredients!$B$11:$B$310, 0)), "")="", "", IFERROR(INDEX(Ingredients!E$11:E$310, MATCH($C1004, Ingredients!$B$11:$B$310, 0)), "")))</f>
        <v/>
      </c>
      <c r="AJ1004" s="108" t="str">
        <f>IF($C1004="", "", IF(IFERROR(INDEX(Ingredients!F$11:F$310, MATCH($C1004, Ingredients!$B$11:$B$310, 0)), "")="", "", IFERROR(INDEX(Ingredients!F$11:F$310, MATCH($C1004, Ingredients!$B$11:$B$310, 0)), "")))</f>
        <v/>
      </c>
      <c r="AK1004" s="106" t="str">
        <f>IF($C1004="", "", IF(IFERROR(INDEX(Ingredients!G$11:G$310, MATCH($C1004, Ingredients!$B$11:$B$310, 0)), "")="", "", IFERROR(INDEX(Ingredients!G$11:G$310, MATCH($C1004, Ingredients!$B$11:$B$310, 0)), "")))</f>
        <v/>
      </c>
      <c r="AL1004" s="79" t="str">
        <f>IF($C1004="", "", IF(IFERROR(INDEX(Ingredients!H$11:H$310, MATCH($C1004, Ingredients!$B$11:$B$310, 0)), "")="", "", IFERROR(INDEX(Ingredients!H$11:H$310, MATCH($C1004, Ingredients!$B$11:$B$310, 0)), "")))</f>
        <v/>
      </c>
      <c r="AN1004" s="83" t="str">
        <f t="shared" si="230"/>
        <v/>
      </c>
      <c r="AP1004" s="114" t="str">
        <f t="shared" si="240"/>
        <v/>
      </c>
      <c r="AR1004" s="117" t="str">
        <f>IF($C1004="", "", IF(IFERROR(INDEX(Ingredients!$AI$11:$AI$310, MATCH($C1004, Ingredients!$B$11:$B$310, 0)), "")="", "", IFERROR(INDEX(Ingredients!$AI$11:$AI$310, MATCH($C1004, Ingredients!$B$11:$B$310, 0)), "")))</f>
        <v/>
      </c>
      <c r="AT1004" s="120" t="str">
        <f t="shared" si="241"/>
        <v/>
      </c>
      <c r="AV1004" s="90" t="str">
        <f t="shared" si="231"/>
        <v/>
      </c>
      <c r="AX1004" s="90" t="str">
        <f>IF($AV1004="", "", COUNTIF($AV$11:$AV$5010, "&lt;"&amp;$AV1004)+1+COUNTIF($AV$11:$AV1004, $AV1004)-1)</f>
        <v/>
      </c>
      <c r="AZ1004" s="111" t="str">
        <f>IF($B1004="", "", SUMIF('Shopping List'!$AV$11:$AV$25, $B1004, 'Shopping List'!$BN$11:$BN$25))</f>
        <v/>
      </c>
      <c r="BB1004" s="117" t="str">
        <f t="shared" si="242"/>
        <v/>
      </c>
    </row>
    <row r="1005" spans="1:54" x14ac:dyDescent="0.25">
      <c r="A1005" s="4"/>
      <c r="B1005" s="37"/>
      <c r="C1005" s="124"/>
      <c r="D1005" s="39"/>
      <c r="E1005" s="125"/>
      <c r="F1005" s="48"/>
      <c r="G1005" s="4"/>
      <c r="H1005" s="4"/>
      <c r="I1005" s="95" t="str">
        <f>IF($C1005="", "", IF(IFERROR(INDEX(Ingredients!$C$11:$C$310, MATCH($C1005, Ingredients!$B$11:$B$310, 0)), "")="", "", IFERROR(INDEX(Ingredients!$C$11:$C$310, MATCH($C1005, Ingredients!$B$11:$B$310, 0)), "")))</f>
        <v/>
      </c>
      <c r="J1005" s="73" t="str">
        <f>IF($B1005="", "", IF(IFERROR(INDEX(Meals!$C$11:$C$260, MATCH($B1005, Meals!$B$11:$B$260, 0)), "")="", "", IFERROR(INDEX(Meals!$C$11:$C$260, MATCH($B1005, Meals!$B$11:$B$260, 0)), "")))</f>
        <v/>
      </c>
      <c r="K1005" s="4"/>
      <c r="L1005" s="72" t="str">
        <f t="shared" si="232"/>
        <v/>
      </c>
      <c r="M1005" s="73" t="str">
        <f t="shared" si="233"/>
        <v/>
      </c>
      <c r="N1005" s="4"/>
      <c r="O1005" s="78" t="str">
        <f t="shared" si="234"/>
        <v/>
      </c>
      <c r="P1005" s="79" t="str">
        <f t="shared" si="235"/>
        <v/>
      </c>
      <c r="Q1005" s="4"/>
      <c r="R1005" s="90" t="str">
        <f t="shared" si="236"/>
        <v/>
      </c>
      <c r="S1005" s="4"/>
      <c r="Y1005" s="18" t="str">
        <f t="shared" si="237"/>
        <v/>
      </c>
      <c r="AA1005" s="18" t="str">
        <f t="shared" si="228"/>
        <v/>
      </c>
      <c r="AB1005" s="18" t="str">
        <f t="shared" si="229"/>
        <v/>
      </c>
      <c r="AC1005" s="18" t="str">
        <f t="shared" si="238"/>
        <v/>
      </c>
      <c r="AD1005" s="18" t="str">
        <f t="shared" si="238"/>
        <v/>
      </c>
      <c r="AE1005" s="18" t="str">
        <f t="shared" si="239"/>
        <v/>
      </c>
      <c r="AG1005" s="95" t="str">
        <f>IF($C1005="", "", IF(IFERROR(INDEX(Ingredients!C$11:C$310, MATCH($C1005, Ingredients!$B$11:$B$310, 0)), "")="", "", IFERROR(INDEX(Ingredients!C$11:C$310, MATCH($C1005, Ingredients!$B$11:$B$310, 0)), "")))</f>
        <v/>
      </c>
      <c r="AH1005" s="105" t="str">
        <f>IF($C1005="", "", IF(IFERROR(INDEX(Ingredients!D$11:D$310, MATCH($C1005, Ingredients!$B$11:$B$310, 0)), "")="", "", IFERROR(INDEX(Ingredients!D$11:D$310, MATCH($C1005, Ingredients!$B$11:$B$310, 0)), "")))</f>
        <v/>
      </c>
      <c r="AI1005" s="106" t="str">
        <f>IF($C1005="", "", IF(IFERROR(INDEX(Ingredients!E$11:E$310, MATCH($C1005, Ingredients!$B$11:$B$310, 0)), "")="", "", IFERROR(INDEX(Ingredients!E$11:E$310, MATCH($C1005, Ingredients!$B$11:$B$310, 0)), "")))</f>
        <v/>
      </c>
      <c r="AJ1005" s="108" t="str">
        <f>IF($C1005="", "", IF(IFERROR(INDEX(Ingredients!F$11:F$310, MATCH($C1005, Ingredients!$B$11:$B$310, 0)), "")="", "", IFERROR(INDEX(Ingredients!F$11:F$310, MATCH($C1005, Ingredients!$B$11:$B$310, 0)), "")))</f>
        <v/>
      </c>
      <c r="AK1005" s="106" t="str">
        <f>IF($C1005="", "", IF(IFERROR(INDEX(Ingredients!G$11:G$310, MATCH($C1005, Ingredients!$B$11:$B$310, 0)), "")="", "", IFERROR(INDEX(Ingredients!G$11:G$310, MATCH($C1005, Ingredients!$B$11:$B$310, 0)), "")))</f>
        <v/>
      </c>
      <c r="AL1005" s="79" t="str">
        <f>IF($C1005="", "", IF(IFERROR(INDEX(Ingredients!H$11:H$310, MATCH($C1005, Ingredients!$B$11:$B$310, 0)), "")="", "", IFERROR(INDEX(Ingredients!H$11:H$310, MATCH($C1005, Ingredients!$B$11:$B$310, 0)), "")))</f>
        <v/>
      </c>
      <c r="AN1005" s="83" t="str">
        <f t="shared" si="230"/>
        <v/>
      </c>
      <c r="AP1005" s="114" t="str">
        <f t="shared" si="240"/>
        <v/>
      </c>
      <c r="AR1005" s="117" t="str">
        <f>IF($C1005="", "", IF(IFERROR(INDEX(Ingredients!$AI$11:$AI$310, MATCH($C1005, Ingredients!$B$11:$B$310, 0)), "")="", "", IFERROR(INDEX(Ingredients!$AI$11:$AI$310, MATCH($C1005, Ingredients!$B$11:$B$310, 0)), "")))</f>
        <v/>
      </c>
      <c r="AT1005" s="120" t="str">
        <f t="shared" si="241"/>
        <v/>
      </c>
      <c r="AV1005" s="90" t="str">
        <f t="shared" si="231"/>
        <v/>
      </c>
      <c r="AX1005" s="90" t="str">
        <f>IF($AV1005="", "", COUNTIF($AV$11:$AV$5010, "&lt;"&amp;$AV1005)+1+COUNTIF($AV$11:$AV1005, $AV1005)-1)</f>
        <v/>
      </c>
      <c r="AZ1005" s="111" t="str">
        <f>IF($B1005="", "", SUMIF('Shopping List'!$AV$11:$AV$25, $B1005, 'Shopping List'!$BN$11:$BN$25))</f>
        <v/>
      </c>
      <c r="BB1005" s="117" t="str">
        <f t="shared" si="242"/>
        <v/>
      </c>
    </row>
    <row r="1006" spans="1:54" x14ac:dyDescent="0.25">
      <c r="A1006" s="4"/>
      <c r="B1006" s="37"/>
      <c r="C1006" s="124"/>
      <c r="D1006" s="39"/>
      <c r="E1006" s="125"/>
      <c r="F1006" s="48"/>
      <c r="G1006" s="4"/>
      <c r="H1006" s="4"/>
      <c r="I1006" s="95" t="str">
        <f>IF($C1006="", "", IF(IFERROR(INDEX(Ingredients!$C$11:$C$310, MATCH($C1006, Ingredients!$B$11:$B$310, 0)), "")="", "", IFERROR(INDEX(Ingredients!$C$11:$C$310, MATCH($C1006, Ingredients!$B$11:$B$310, 0)), "")))</f>
        <v/>
      </c>
      <c r="J1006" s="73" t="str">
        <f>IF($B1006="", "", IF(IFERROR(INDEX(Meals!$C$11:$C$260, MATCH($B1006, Meals!$B$11:$B$260, 0)), "")="", "", IFERROR(INDEX(Meals!$C$11:$C$260, MATCH($B1006, Meals!$B$11:$B$260, 0)), "")))</f>
        <v/>
      </c>
      <c r="K1006" s="4"/>
      <c r="L1006" s="72" t="str">
        <f t="shared" si="232"/>
        <v/>
      </c>
      <c r="M1006" s="73" t="str">
        <f t="shared" si="233"/>
        <v/>
      </c>
      <c r="N1006" s="4"/>
      <c r="O1006" s="78" t="str">
        <f t="shared" si="234"/>
        <v/>
      </c>
      <c r="P1006" s="79" t="str">
        <f t="shared" si="235"/>
        <v/>
      </c>
      <c r="Q1006" s="4"/>
      <c r="R1006" s="90" t="str">
        <f t="shared" si="236"/>
        <v/>
      </c>
      <c r="S1006" s="4"/>
      <c r="Y1006" s="18" t="str">
        <f t="shared" si="237"/>
        <v/>
      </c>
      <c r="AA1006" s="18" t="str">
        <f t="shared" si="228"/>
        <v/>
      </c>
      <c r="AB1006" s="18" t="str">
        <f t="shared" si="229"/>
        <v/>
      </c>
      <c r="AC1006" s="18" t="str">
        <f t="shared" si="238"/>
        <v/>
      </c>
      <c r="AD1006" s="18" t="str">
        <f t="shared" si="238"/>
        <v/>
      </c>
      <c r="AE1006" s="18" t="str">
        <f t="shared" si="239"/>
        <v/>
      </c>
      <c r="AG1006" s="95" t="str">
        <f>IF($C1006="", "", IF(IFERROR(INDEX(Ingredients!C$11:C$310, MATCH($C1006, Ingredients!$B$11:$B$310, 0)), "")="", "", IFERROR(INDEX(Ingredients!C$11:C$310, MATCH($C1006, Ingredients!$B$11:$B$310, 0)), "")))</f>
        <v/>
      </c>
      <c r="AH1006" s="105" t="str">
        <f>IF($C1006="", "", IF(IFERROR(INDEX(Ingredients!D$11:D$310, MATCH($C1006, Ingredients!$B$11:$B$310, 0)), "")="", "", IFERROR(INDEX(Ingredients!D$11:D$310, MATCH($C1006, Ingredients!$B$11:$B$310, 0)), "")))</f>
        <v/>
      </c>
      <c r="AI1006" s="106" t="str">
        <f>IF($C1006="", "", IF(IFERROR(INDEX(Ingredients!E$11:E$310, MATCH($C1006, Ingredients!$B$11:$B$310, 0)), "")="", "", IFERROR(INDEX(Ingredients!E$11:E$310, MATCH($C1006, Ingredients!$B$11:$B$310, 0)), "")))</f>
        <v/>
      </c>
      <c r="AJ1006" s="108" t="str">
        <f>IF($C1006="", "", IF(IFERROR(INDEX(Ingredients!F$11:F$310, MATCH($C1006, Ingredients!$B$11:$B$310, 0)), "")="", "", IFERROR(INDEX(Ingredients!F$11:F$310, MATCH($C1006, Ingredients!$B$11:$B$310, 0)), "")))</f>
        <v/>
      </c>
      <c r="AK1006" s="106" t="str">
        <f>IF($C1006="", "", IF(IFERROR(INDEX(Ingredients!G$11:G$310, MATCH($C1006, Ingredients!$B$11:$B$310, 0)), "")="", "", IFERROR(INDEX(Ingredients!G$11:G$310, MATCH($C1006, Ingredients!$B$11:$B$310, 0)), "")))</f>
        <v/>
      </c>
      <c r="AL1006" s="79" t="str">
        <f>IF($C1006="", "", IF(IFERROR(INDEX(Ingredients!H$11:H$310, MATCH($C1006, Ingredients!$B$11:$B$310, 0)), "")="", "", IFERROR(INDEX(Ingredients!H$11:H$310, MATCH($C1006, Ingredients!$B$11:$B$310, 0)), "")))</f>
        <v/>
      </c>
      <c r="AN1006" s="83" t="str">
        <f t="shared" si="230"/>
        <v/>
      </c>
      <c r="AP1006" s="114" t="str">
        <f t="shared" si="240"/>
        <v/>
      </c>
      <c r="AR1006" s="117" t="str">
        <f>IF($C1006="", "", IF(IFERROR(INDEX(Ingredients!$AI$11:$AI$310, MATCH($C1006, Ingredients!$B$11:$B$310, 0)), "")="", "", IFERROR(INDEX(Ingredients!$AI$11:$AI$310, MATCH($C1006, Ingredients!$B$11:$B$310, 0)), "")))</f>
        <v/>
      </c>
      <c r="AT1006" s="120" t="str">
        <f t="shared" si="241"/>
        <v/>
      </c>
      <c r="AV1006" s="90" t="str">
        <f t="shared" si="231"/>
        <v/>
      </c>
      <c r="AX1006" s="90" t="str">
        <f>IF($AV1006="", "", COUNTIF($AV$11:$AV$5010, "&lt;"&amp;$AV1006)+1+COUNTIF($AV$11:$AV1006, $AV1006)-1)</f>
        <v/>
      </c>
      <c r="AZ1006" s="111" t="str">
        <f>IF($B1006="", "", SUMIF('Shopping List'!$AV$11:$AV$25, $B1006, 'Shopping List'!$BN$11:$BN$25))</f>
        <v/>
      </c>
      <c r="BB1006" s="117" t="str">
        <f t="shared" si="242"/>
        <v/>
      </c>
    </row>
    <row r="1007" spans="1:54" x14ac:dyDescent="0.25">
      <c r="A1007" s="4"/>
      <c r="B1007" s="37"/>
      <c r="C1007" s="124"/>
      <c r="D1007" s="39"/>
      <c r="E1007" s="125"/>
      <c r="F1007" s="48"/>
      <c r="G1007" s="4"/>
      <c r="H1007" s="4"/>
      <c r="I1007" s="95" t="str">
        <f>IF($C1007="", "", IF(IFERROR(INDEX(Ingredients!$C$11:$C$310, MATCH($C1007, Ingredients!$B$11:$B$310, 0)), "")="", "", IFERROR(INDEX(Ingredients!$C$11:$C$310, MATCH($C1007, Ingredients!$B$11:$B$310, 0)), "")))</f>
        <v/>
      </c>
      <c r="J1007" s="73" t="str">
        <f>IF($B1007="", "", IF(IFERROR(INDEX(Meals!$C$11:$C$260, MATCH($B1007, Meals!$B$11:$B$260, 0)), "")="", "", IFERROR(INDEX(Meals!$C$11:$C$260, MATCH($B1007, Meals!$B$11:$B$260, 0)), "")))</f>
        <v/>
      </c>
      <c r="K1007" s="4"/>
      <c r="L1007" s="72" t="str">
        <f t="shared" si="232"/>
        <v/>
      </c>
      <c r="M1007" s="73" t="str">
        <f t="shared" si="233"/>
        <v/>
      </c>
      <c r="N1007" s="4"/>
      <c r="O1007" s="78" t="str">
        <f t="shared" si="234"/>
        <v/>
      </c>
      <c r="P1007" s="79" t="str">
        <f t="shared" si="235"/>
        <v/>
      </c>
      <c r="Q1007" s="4"/>
      <c r="R1007" s="90" t="str">
        <f t="shared" si="236"/>
        <v/>
      </c>
      <c r="S1007" s="4"/>
      <c r="Y1007" s="18" t="str">
        <f t="shared" si="237"/>
        <v/>
      </c>
      <c r="AA1007" s="18" t="str">
        <f t="shared" si="228"/>
        <v/>
      </c>
      <c r="AB1007" s="18" t="str">
        <f t="shared" si="229"/>
        <v/>
      </c>
      <c r="AC1007" s="18" t="str">
        <f t="shared" si="238"/>
        <v/>
      </c>
      <c r="AD1007" s="18" t="str">
        <f t="shared" si="238"/>
        <v/>
      </c>
      <c r="AE1007" s="18" t="str">
        <f t="shared" si="239"/>
        <v/>
      </c>
      <c r="AG1007" s="95" t="str">
        <f>IF($C1007="", "", IF(IFERROR(INDEX(Ingredients!C$11:C$310, MATCH($C1007, Ingredients!$B$11:$B$310, 0)), "")="", "", IFERROR(INDEX(Ingredients!C$11:C$310, MATCH($C1007, Ingredients!$B$11:$B$310, 0)), "")))</f>
        <v/>
      </c>
      <c r="AH1007" s="105" t="str">
        <f>IF($C1007="", "", IF(IFERROR(INDEX(Ingredients!D$11:D$310, MATCH($C1007, Ingredients!$B$11:$B$310, 0)), "")="", "", IFERROR(INDEX(Ingredients!D$11:D$310, MATCH($C1007, Ingredients!$B$11:$B$310, 0)), "")))</f>
        <v/>
      </c>
      <c r="AI1007" s="106" t="str">
        <f>IF($C1007="", "", IF(IFERROR(INDEX(Ingredients!E$11:E$310, MATCH($C1007, Ingredients!$B$11:$B$310, 0)), "")="", "", IFERROR(INDEX(Ingredients!E$11:E$310, MATCH($C1007, Ingredients!$B$11:$B$310, 0)), "")))</f>
        <v/>
      </c>
      <c r="AJ1007" s="108" t="str">
        <f>IF($C1007="", "", IF(IFERROR(INDEX(Ingredients!F$11:F$310, MATCH($C1007, Ingredients!$B$11:$B$310, 0)), "")="", "", IFERROR(INDEX(Ingredients!F$11:F$310, MATCH($C1007, Ingredients!$B$11:$B$310, 0)), "")))</f>
        <v/>
      </c>
      <c r="AK1007" s="106" t="str">
        <f>IF($C1007="", "", IF(IFERROR(INDEX(Ingredients!G$11:G$310, MATCH($C1007, Ingredients!$B$11:$B$310, 0)), "")="", "", IFERROR(INDEX(Ingredients!G$11:G$310, MATCH($C1007, Ingredients!$B$11:$B$310, 0)), "")))</f>
        <v/>
      </c>
      <c r="AL1007" s="79" t="str">
        <f>IF($C1007="", "", IF(IFERROR(INDEX(Ingredients!H$11:H$310, MATCH($C1007, Ingredients!$B$11:$B$310, 0)), "")="", "", IFERROR(INDEX(Ingredients!H$11:H$310, MATCH($C1007, Ingredients!$B$11:$B$310, 0)), "")))</f>
        <v/>
      </c>
      <c r="AN1007" s="83" t="str">
        <f t="shared" si="230"/>
        <v/>
      </c>
      <c r="AP1007" s="114" t="str">
        <f t="shared" si="240"/>
        <v/>
      </c>
      <c r="AR1007" s="117" t="str">
        <f>IF($C1007="", "", IF(IFERROR(INDEX(Ingredients!$AI$11:$AI$310, MATCH($C1007, Ingredients!$B$11:$B$310, 0)), "")="", "", IFERROR(INDEX(Ingredients!$AI$11:$AI$310, MATCH($C1007, Ingredients!$B$11:$B$310, 0)), "")))</f>
        <v/>
      </c>
      <c r="AT1007" s="120" t="str">
        <f t="shared" si="241"/>
        <v/>
      </c>
      <c r="AV1007" s="90" t="str">
        <f t="shared" si="231"/>
        <v/>
      </c>
      <c r="AX1007" s="90" t="str">
        <f>IF($AV1007="", "", COUNTIF($AV$11:$AV$5010, "&lt;"&amp;$AV1007)+1+COUNTIF($AV$11:$AV1007, $AV1007)-1)</f>
        <v/>
      </c>
      <c r="AZ1007" s="111" t="str">
        <f>IF($B1007="", "", SUMIF('Shopping List'!$AV$11:$AV$25, $B1007, 'Shopping List'!$BN$11:$BN$25))</f>
        <v/>
      </c>
      <c r="BB1007" s="117" t="str">
        <f t="shared" si="242"/>
        <v/>
      </c>
    </row>
    <row r="1008" spans="1:54" x14ac:dyDescent="0.25">
      <c r="A1008" s="4"/>
      <c r="B1008" s="37"/>
      <c r="C1008" s="124"/>
      <c r="D1008" s="39"/>
      <c r="E1008" s="125"/>
      <c r="F1008" s="48"/>
      <c r="G1008" s="4"/>
      <c r="H1008" s="4"/>
      <c r="I1008" s="95" t="str">
        <f>IF($C1008="", "", IF(IFERROR(INDEX(Ingredients!$C$11:$C$310, MATCH($C1008, Ingredients!$B$11:$B$310, 0)), "")="", "", IFERROR(INDEX(Ingredients!$C$11:$C$310, MATCH($C1008, Ingredients!$B$11:$B$310, 0)), "")))</f>
        <v/>
      </c>
      <c r="J1008" s="73" t="str">
        <f>IF($B1008="", "", IF(IFERROR(INDEX(Meals!$C$11:$C$260, MATCH($B1008, Meals!$B$11:$B$260, 0)), "")="", "", IFERROR(INDEX(Meals!$C$11:$C$260, MATCH($B1008, Meals!$B$11:$B$260, 0)), "")))</f>
        <v/>
      </c>
      <c r="K1008" s="4"/>
      <c r="L1008" s="72" t="str">
        <f t="shared" si="232"/>
        <v/>
      </c>
      <c r="M1008" s="73" t="str">
        <f t="shared" si="233"/>
        <v/>
      </c>
      <c r="N1008" s="4"/>
      <c r="O1008" s="78" t="str">
        <f t="shared" si="234"/>
        <v/>
      </c>
      <c r="P1008" s="79" t="str">
        <f t="shared" si="235"/>
        <v/>
      </c>
      <c r="Q1008" s="4"/>
      <c r="R1008" s="90" t="str">
        <f t="shared" si="236"/>
        <v/>
      </c>
      <c r="S1008" s="4"/>
      <c r="Y1008" s="18" t="str">
        <f t="shared" si="237"/>
        <v/>
      </c>
      <c r="AA1008" s="18" t="str">
        <f t="shared" si="228"/>
        <v/>
      </c>
      <c r="AB1008" s="18" t="str">
        <f t="shared" si="229"/>
        <v/>
      </c>
      <c r="AC1008" s="18" t="str">
        <f t="shared" si="238"/>
        <v/>
      </c>
      <c r="AD1008" s="18" t="str">
        <f t="shared" si="238"/>
        <v/>
      </c>
      <c r="AE1008" s="18" t="str">
        <f t="shared" si="239"/>
        <v/>
      </c>
      <c r="AG1008" s="95" t="str">
        <f>IF($C1008="", "", IF(IFERROR(INDEX(Ingredients!C$11:C$310, MATCH($C1008, Ingredients!$B$11:$B$310, 0)), "")="", "", IFERROR(INDEX(Ingredients!C$11:C$310, MATCH($C1008, Ingredients!$B$11:$B$310, 0)), "")))</f>
        <v/>
      </c>
      <c r="AH1008" s="105" t="str">
        <f>IF($C1008="", "", IF(IFERROR(INDEX(Ingredients!D$11:D$310, MATCH($C1008, Ingredients!$B$11:$B$310, 0)), "")="", "", IFERROR(INDEX(Ingredients!D$11:D$310, MATCH($C1008, Ingredients!$B$11:$B$310, 0)), "")))</f>
        <v/>
      </c>
      <c r="AI1008" s="106" t="str">
        <f>IF($C1008="", "", IF(IFERROR(INDEX(Ingredients!E$11:E$310, MATCH($C1008, Ingredients!$B$11:$B$310, 0)), "")="", "", IFERROR(INDEX(Ingredients!E$11:E$310, MATCH($C1008, Ingredients!$B$11:$B$310, 0)), "")))</f>
        <v/>
      </c>
      <c r="AJ1008" s="108" t="str">
        <f>IF($C1008="", "", IF(IFERROR(INDEX(Ingredients!F$11:F$310, MATCH($C1008, Ingredients!$B$11:$B$310, 0)), "")="", "", IFERROR(INDEX(Ingredients!F$11:F$310, MATCH($C1008, Ingredients!$B$11:$B$310, 0)), "")))</f>
        <v/>
      </c>
      <c r="AK1008" s="106" t="str">
        <f>IF($C1008="", "", IF(IFERROR(INDEX(Ingredients!G$11:G$310, MATCH($C1008, Ingredients!$B$11:$B$310, 0)), "")="", "", IFERROR(INDEX(Ingredients!G$11:G$310, MATCH($C1008, Ingredients!$B$11:$B$310, 0)), "")))</f>
        <v/>
      </c>
      <c r="AL1008" s="79" t="str">
        <f>IF($C1008="", "", IF(IFERROR(INDEX(Ingredients!H$11:H$310, MATCH($C1008, Ingredients!$B$11:$B$310, 0)), "")="", "", IFERROR(INDEX(Ingredients!H$11:H$310, MATCH($C1008, Ingredients!$B$11:$B$310, 0)), "")))</f>
        <v/>
      </c>
      <c r="AN1008" s="83" t="str">
        <f t="shared" si="230"/>
        <v/>
      </c>
      <c r="AP1008" s="114" t="str">
        <f t="shared" si="240"/>
        <v/>
      </c>
      <c r="AR1008" s="117" t="str">
        <f>IF($C1008="", "", IF(IFERROR(INDEX(Ingredients!$AI$11:$AI$310, MATCH($C1008, Ingredients!$B$11:$B$310, 0)), "")="", "", IFERROR(INDEX(Ingredients!$AI$11:$AI$310, MATCH($C1008, Ingredients!$B$11:$B$310, 0)), "")))</f>
        <v/>
      </c>
      <c r="AT1008" s="120" t="str">
        <f t="shared" si="241"/>
        <v/>
      </c>
      <c r="AV1008" s="90" t="str">
        <f t="shared" si="231"/>
        <v/>
      </c>
      <c r="AX1008" s="90" t="str">
        <f>IF($AV1008="", "", COUNTIF($AV$11:$AV$5010, "&lt;"&amp;$AV1008)+1+COUNTIF($AV$11:$AV1008, $AV1008)-1)</f>
        <v/>
      </c>
      <c r="AZ1008" s="111" t="str">
        <f>IF($B1008="", "", SUMIF('Shopping List'!$AV$11:$AV$25, $B1008, 'Shopping List'!$BN$11:$BN$25))</f>
        <v/>
      </c>
      <c r="BB1008" s="117" t="str">
        <f t="shared" si="242"/>
        <v/>
      </c>
    </row>
    <row r="1009" spans="1:54" x14ac:dyDescent="0.25">
      <c r="A1009" s="4"/>
      <c r="B1009" s="37"/>
      <c r="C1009" s="124"/>
      <c r="D1009" s="39"/>
      <c r="E1009" s="125"/>
      <c r="F1009" s="48"/>
      <c r="G1009" s="4"/>
      <c r="H1009" s="4"/>
      <c r="I1009" s="95" t="str">
        <f>IF($C1009="", "", IF(IFERROR(INDEX(Ingredients!$C$11:$C$310, MATCH($C1009, Ingredients!$B$11:$B$310, 0)), "")="", "", IFERROR(INDEX(Ingredients!$C$11:$C$310, MATCH($C1009, Ingredients!$B$11:$B$310, 0)), "")))</f>
        <v/>
      </c>
      <c r="J1009" s="73" t="str">
        <f>IF($B1009="", "", IF(IFERROR(INDEX(Meals!$C$11:$C$260, MATCH($B1009, Meals!$B$11:$B$260, 0)), "")="", "", IFERROR(INDEX(Meals!$C$11:$C$260, MATCH($B1009, Meals!$B$11:$B$260, 0)), "")))</f>
        <v/>
      </c>
      <c r="K1009" s="4"/>
      <c r="L1009" s="72" t="str">
        <f t="shared" si="232"/>
        <v/>
      </c>
      <c r="M1009" s="73" t="str">
        <f t="shared" si="233"/>
        <v/>
      </c>
      <c r="N1009" s="4"/>
      <c r="O1009" s="78" t="str">
        <f t="shared" si="234"/>
        <v/>
      </c>
      <c r="P1009" s="79" t="str">
        <f t="shared" si="235"/>
        <v/>
      </c>
      <c r="Q1009" s="4"/>
      <c r="R1009" s="90" t="str">
        <f t="shared" si="236"/>
        <v/>
      </c>
      <c r="S1009" s="4"/>
      <c r="Y1009" s="18" t="str">
        <f t="shared" si="237"/>
        <v/>
      </c>
      <c r="AA1009" s="18" t="str">
        <f t="shared" si="228"/>
        <v/>
      </c>
      <c r="AB1009" s="18" t="str">
        <f t="shared" si="229"/>
        <v/>
      </c>
      <c r="AC1009" s="18" t="str">
        <f t="shared" si="238"/>
        <v/>
      </c>
      <c r="AD1009" s="18" t="str">
        <f t="shared" si="238"/>
        <v/>
      </c>
      <c r="AE1009" s="18" t="str">
        <f t="shared" si="239"/>
        <v/>
      </c>
      <c r="AG1009" s="95" t="str">
        <f>IF($C1009="", "", IF(IFERROR(INDEX(Ingredients!C$11:C$310, MATCH($C1009, Ingredients!$B$11:$B$310, 0)), "")="", "", IFERROR(INDEX(Ingredients!C$11:C$310, MATCH($C1009, Ingredients!$B$11:$B$310, 0)), "")))</f>
        <v/>
      </c>
      <c r="AH1009" s="105" t="str">
        <f>IF($C1009="", "", IF(IFERROR(INDEX(Ingredients!D$11:D$310, MATCH($C1009, Ingredients!$B$11:$B$310, 0)), "")="", "", IFERROR(INDEX(Ingredients!D$11:D$310, MATCH($C1009, Ingredients!$B$11:$B$310, 0)), "")))</f>
        <v/>
      </c>
      <c r="AI1009" s="106" t="str">
        <f>IF($C1009="", "", IF(IFERROR(INDEX(Ingredients!E$11:E$310, MATCH($C1009, Ingredients!$B$11:$B$310, 0)), "")="", "", IFERROR(INDEX(Ingredients!E$11:E$310, MATCH($C1009, Ingredients!$B$11:$B$310, 0)), "")))</f>
        <v/>
      </c>
      <c r="AJ1009" s="108" t="str">
        <f>IF($C1009="", "", IF(IFERROR(INDEX(Ingredients!F$11:F$310, MATCH($C1009, Ingredients!$B$11:$B$310, 0)), "")="", "", IFERROR(INDEX(Ingredients!F$11:F$310, MATCH($C1009, Ingredients!$B$11:$B$310, 0)), "")))</f>
        <v/>
      </c>
      <c r="AK1009" s="106" t="str">
        <f>IF($C1009="", "", IF(IFERROR(INDEX(Ingredients!G$11:G$310, MATCH($C1009, Ingredients!$B$11:$B$310, 0)), "")="", "", IFERROR(INDEX(Ingredients!G$11:G$310, MATCH($C1009, Ingredients!$B$11:$B$310, 0)), "")))</f>
        <v/>
      </c>
      <c r="AL1009" s="79" t="str">
        <f>IF($C1009="", "", IF(IFERROR(INDEX(Ingredients!H$11:H$310, MATCH($C1009, Ingredients!$B$11:$B$310, 0)), "")="", "", IFERROR(INDEX(Ingredients!H$11:H$310, MATCH($C1009, Ingredients!$B$11:$B$310, 0)), "")))</f>
        <v/>
      </c>
      <c r="AN1009" s="83" t="str">
        <f t="shared" si="230"/>
        <v/>
      </c>
      <c r="AP1009" s="114" t="str">
        <f t="shared" si="240"/>
        <v/>
      </c>
      <c r="AR1009" s="117" t="str">
        <f>IF($C1009="", "", IF(IFERROR(INDEX(Ingredients!$AI$11:$AI$310, MATCH($C1009, Ingredients!$B$11:$B$310, 0)), "")="", "", IFERROR(INDEX(Ingredients!$AI$11:$AI$310, MATCH($C1009, Ingredients!$B$11:$B$310, 0)), "")))</f>
        <v/>
      </c>
      <c r="AT1009" s="120" t="str">
        <f t="shared" si="241"/>
        <v/>
      </c>
      <c r="AV1009" s="90" t="str">
        <f t="shared" si="231"/>
        <v/>
      </c>
      <c r="AX1009" s="90" t="str">
        <f>IF($AV1009="", "", COUNTIF($AV$11:$AV$5010, "&lt;"&amp;$AV1009)+1+COUNTIF($AV$11:$AV1009, $AV1009)-1)</f>
        <v/>
      </c>
      <c r="AZ1009" s="111" t="str">
        <f>IF($B1009="", "", SUMIF('Shopping List'!$AV$11:$AV$25, $B1009, 'Shopping List'!$BN$11:$BN$25))</f>
        <v/>
      </c>
      <c r="BB1009" s="117" t="str">
        <f t="shared" si="242"/>
        <v/>
      </c>
    </row>
    <row r="1010" spans="1:54" x14ac:dyDescent="0.25">
      <c r="A1010" s="4"/>
      <c r="B1010" s="37"/>
      <c r="C1010" s="124"/>
      <c r="D1010" s="39"/>
      <c r="E1010" s="125"/>
      <c r="F1010" s="48"/>
      <c r="G1010" s="4"/>
      <c r="H1010" s="4"/>
      <c r="I1010" s="95" t="str">
        <f>IF($C1010="", "", IF(IFERROR(INDEX(Ingredients!$C$11:$C$310, MATCH($C1010, Ingredients!$B$11:$B$310, 0)), "")="", "", IFERROR(INDEX(Ingredients!$C$11:$C$310, MATCH($C1010, Ingredients!$B$11:$B$310, 0)), "")))</f>
        <v/>
      </c>
      <c r="J1010" s="73" t="str">
        <f>IF($B1010="", "", IF(IFERROR(INDEX(Meals!$C$11:$C$260, MATCH($B1010, Meals!$B$11:$B$260, 0)), "")="", "", IFERROR(INDEX(Meals!$C$11:$C$260, MATCH($B1010, Meals!$B$11:$B$260, 0)), "")))</f>
        <v/>
      </c>
      <c r="K1010" s="4"/>
      <c r="L1010" s="72" t="str">
        <f t="shared" si="232"/>
        <v/>
      </c>
      <c r="M1010" s="73" t="str">
        <f t="shared" si="233"/>
        <v/>
      </c>
      <c r="N1010" s="4"/>
      <c r="O1010" s="78" t="str">
        <f t="shared" si="234"/>
        <v/>
      </c>
      <c r="P1010" s="79" t="str">
        <f t="shared" si="235"/>
        <v/>
      </c>
      <c r="Q1010" s="4"/>
      <c r="R1010" s="90" t="str">
        <f t="shared" si="236"/>
        <v/>
      </c>
      <c r="S1010" s="4"/>
      <c r="Y1010" s="18" t="str">
        <f t="shared" si="237"/>
        <v/>
      </c>
      <c r="AA1010" s="18" t="str">
        <f t="shared" si="228"/>
        <v/>
      </c>
      <c r="AB1010" s="18" t="str">
        <f t="shared" si="229"/>
        <v/>
      </c>
      <c r="AC1010" s="18" t="str">
        <f t="shared" si="238"/>
        <v/>
      </c>
      <c r="AD1010" s="18" t="str">
        <f t="shared" si="238"/>
        <v/>
      </c>
      <c r="AE1010" s="18" t="str">
        <f t="shared" si="239"/>
        <v/>
      </c>
      <c r="AG1010" s="95" t="str">
        <f>IF($C1010="", "", IF(IFERROR(INDEX(Ingredients!C$11:C$310, MATCH($C1010, Ingredients!$B$11:$B$310, 0)), "")="", "", IFERROR(INDEX(Ingredients!C$11:C$310, MATCH($C1010, Ingredients!$B$11:$B$310, 0)), "")))</f>
        <v/>
      </c>
      <c r="AH1010" s="105" t="str">
        <f>IF($C1010="", "", IF(IFERROR(INDEX(Ingredients!D$11:D$310, MATCH($C1010, Ingredients!$B$11:$B$310, 0)), "")="", "", IFERROR(INDEX(Ingredients!D$11:D$310, MATCH($C1010, Ingredients!$B$11:$B$310, 0)), "")))</f>
        <v/>
      </c>
      <c r="AI1010" s="106" t="str">
        <f>IF($C1010="", "", IF(IFERROR(INDEX(Ingredients!E$11:E$310, MATCH($C1010, Ingredients!$B$11:$B$310, 0)), "")="", "", IFERROR(INDEX(Ingredients!E$11:E$310, MATCH($C1010, Ingredients!$B$11:$B$310, 0)), "")))</f>
        <v/>
      </c>
      <c r="AJ1010" s="108" t="str">
        <f>IF($C1010="", "", IF(IFERROR(INDEX(Ingredients!F$11:F$310, MATCH($C1010, Ingredients!$B$11:$B$310, 0)), "")="", "", IFERROR(INDEX(Ingredients!F$11:F$310, MATCH($C1010, Ingredients!$B$11:$B$310, 0)), "")))</f>
        <v/>
      </c>
      <c r="AK1010" s="106" t="str">
        <f>IF($C1010="", "", IF(IFERROR(INDEX(Ingredients!G$11:G$310, MATCH($C1010, Ingredients!$B$11:$B$310, 0)), "")="", "", IFERROR(INDEX(Ingredients!G$11:G$310, MATCH($C1010, Ingredients!$B$11:$B$310, 0)), "")))</f>
        <v/>
      </c>
      <c r="AL1010" s="79" t="str">
        <f>IF($C1010="", "", IF(IFERROR(INDEX(Ingredients!H$11:H$310, MATCH($C1010, Ingredients!$B$11:$B$310, 0)), "")="", "", IFERROR(INDEX(Ingredients!H$11:H$310, MATCH($C1010, Ingredients!$B$11:$B$310, 0)), "")))</f>
        <v/>
      </c>
      <c r="AN1010" s="83" t="str">
        <f t="shared" si="230"/>
        <v/>
      </c>
      <c r="AP1010" s="114" t="str">
        <f t="shared" si="240"/>
        <v/>
      </c>
      <c r="AR1010" s="117" t="str">
        <f>IF($C1010="", "", IF(IFERROR(INDEX(Ingredients!$AI$11:$AI$310, MATCH($C1010, Ingredients!$B$11:$B$310, 0)), "")="", "", IFERROR(INDEX(Ingredients!$AI$11:$AI$310, MATCH($C1010, Ingredients!$B$11:$B$310, 0)), "")))</f>
        <v/>
      </c>
      <c r="AT1010" s="120" t="str">
        <f t="shared" si="241"/>
        <v/>
      </c>
      <c r="AV1010" s="90" t="str">
        <f t="shared" si="231"/>
        <v/>
      </c>
      <c r="AX1010" s="90" t="str">
        <f>IF($AV1010="", "", COUNTIF($AV$11:$AV$5010, "&lt;"&amp;$AV1010)+1+COUNTIF($AV$11:$AV1010, $AV1010)-1)</f>
        <v/>
      </c>
      <c r="AZ1010" s="111" t="str">
        <f>IF($B1010="", "", SUMIF('Shopping List'!$AV$11:$AV$25, $B1010, 'Shopping List'!$BN$11:$BN$25))</f>
        <v/>
      </c>
      <c r="BB1010" s="117" t="str">
        <f t="shared" si="242"/>
        <v/>
      </c>
    </row>
    <row r="1011" spans="1:54" x14ac:dyDescent="0.25">
      <c r="A1011" s="4"/>
      <c r="B1011" s="37"/>
      <c r="C1011" s="124"/>
      <c r="D1011" s="39"/>
      <c r="E1011" s="125"/>
      <c r="F1011" s="48"/>
      <c r="G1011" s="4"/>
      <c r="H1011" s="4"/>
      <c r="I1011" s="95" t="str">
        <f>IF($C1011="", "", IF(IFERROR(INDEX(Ingredients!$C$11:$C$310, MATCH($C1011, Ingredients!$B$11:$B$310, 0)), "")="", "", IFERROR(INDEX(Ingredients!$C$11:$C$310, MATCH($C1011, Ingredients!$B$11:$B$310, 0)), "")))</f>
        <v/>
      </c>
      <c r="J1011" s="73" t="str">
        <f>IF($B1011="", "", IF(IFERROR(INDEX(Meals!$C$11:$C$260, MATCH($B1011, Meals!$B$11:$B$260, 0)), "")="", "", IFERROR(INDEX(Meals!$C$11:$C$260, MATCH($B1011, Meals!$B$11:$B$260, 0)), "")))</f>
        <v/>
      </c>
      <c r="K1011" s="4"/>
      <c r="L1011" s="72" t="str">
        <f t="shared" si="232"/>
        <v/>
      </c>
      <c r="M1011" s="73" t="str">
        <f t="shared" si="233"/>
        <v/>
      </c>
      <c r="N1011" s="4"/>
      <c r="O1011" s="78" t="str">
        <f t="shared" si="234"/>
        <v/>
      </c>
      <c r="P1011" s="79" t="str">
        <f t="shared" si="235"/>
        <v/>
      </c>
      <c r="Q1011" s="4"/>
      <c r="R1011" s="90" t="str">
        <f t="shared" si="236"/>
        <v/>
      </c>
      <c r="S1011" s="4"/>
      <c r="Y1011" s="18" t="str">
        <f t="shared" si="237"/>
        <v/>
      </c>
      <c r="AA1011" s="18" t="str">
        <f t="shared" si="228"/>
        <v/>
      </c>
      <c r="AB1011" s="18" t="str">
        <f t="shared" si="229"/>
        <v/>
      </c>
      <c r="AC1011" s="18" t="str">
        <f t="shared" si="238"/>
        <v/>
      </c>
      <c r="AD1011" s="18" t="str">
        <f t="shared" si="238"/>
        <v/>
      </c>
      <c r="AE1011" s="18" t="str">
        <f t="shared" si="239"/>
        <v/>
      </c>
      <c r="AG1011" s="95" t="str">
        <f>IF($C1011="", "", IF(IFERROR(INDEX(Ingredients!C$11:C$310, MATCH($C1011, Ingredients!$B$11:$B$310, 0)), "")="", "", IFERROR(INDEX(Ingredients!C$11:C$310, MATCH($C1011, Ingredients!$B$11:$B$310, 0)), "")))</f>
        <v/>
      </c>
      <c r="AH1011" s="105" t="str">
        <f>IF($C1011="", "", IF(IFERROR(INDEX(Ingredients!D$11:D$310, MATCH($C1011, Ingredients!$B$11:$B$310, 0)), "")="", "", IFERROR(INDEX(Ingredients!D$11:D$310, MATCH($C1011, Ingredients!$B$11:$B$310, 0)), "")))</f>
        <v/>
      </c>
      <c r="AI1011" s="106" t="str">
        <f>IF($C1011="", "", IF(IFERROR(INDEX(Ingredients!E$11:E$310, MATCH($C1011, Ingredients!$B$11:$B$310, 0)), "")="", "", IFERROR(INDEX(Ingredients!E$11:E$310, MATCH($C1011, Ingredients!$B$11:$B$310, 0)), "")))</f>
        <v/>
      </c>
      <c r="AJ1011" s="108" t="str">
        <f>IF($C1011="", "", IF(IFERROR(INDEX(Ingredients!F$11:F$310, MATCH($C1011, Ingredients!$B$11:$B$310, 0)), "")="", "", IFERROR(INDEX(Ingredients!F$11:F$310, MATCH($C1011, Ingredients!$B$11:$B$310, 0)), "")))</f>
        <v/>
      </c>
      <c r="AK1011" s="106" t="str">
        <f>IF($C1011="", "", IF(IFERROR(INDEX(Ingredients!G$11:G$310, MATCH($C1011, Ingredients!$B$11:$B$310, 0)), "")="", "", IFERROR(INDEX(Ingredients!G$11:G$310, MATCH($C1011, Ingredients!$B$11:$B$310, 0)), "")))</f>
        <v/>
      </c>
      <c r="AL1011" s="79" t="str">
        <f>IF($C1011="", "", IF(IFERROR(INDEX(Ingredients!H$11:H$310, MATCH($C1011, Ingredients!$B$11:$B$310, 0)), "")="", "", IFERROR(INDEX(Ingredients!H$11:H$310, MATCH($C1011, Ingredients!$B$11:$B$310, 0)), "")))</f>
        <v/>
      </c>
      <c r="AN1011" s="83" t="str">
        <f t="shared" si="230"/>
        <v/>
      </c>
      <c r="AP1011" s="114" t="str">
        <f t="shared" si="240"/>
        <v/>
      </c>
      <c r="AR1011" s="117" t="str">
        <f>IF($C1011="", "", IF(IFERROR(INDEX(Ingredients!$AI$11:$AI$310, MATCH($C1011, Ingredients!$B$11:$B$310, 0)), "")="", "", IFERROR(INDEX(Ingredients!$AI$11:$AI$310, MATCH($C1011, Ingredients!$B$11:$B$310, 0)), "")))</f>
        <v/>
      </c>
      <c r="AT1011" s="120" t="str">
        <f t="shared" si="241"/>
        <v/>
      </c>
      <c r="AV1011" s="90" t="str">
        <f t="shared" si="231"/>
        <v/>
      </c>
      <c r="AX1011" s="90" t="str">
        <f>IF($AV1011="", "", COUNTIF($AV$11:$AV$5010, "&lt;"&amp;$AV1011)+1+COUNTIF($AV$11:$AV1011, $AV1011)-1)</f>
        <v/>
      </c>
      <c r="AZ1011" s="111" t="str">
        <f>IF($B1011="", "", SUMIF('Shopping List'!$AV$11:$AV$25, $B1011, 'Shopping List'!$BN$11:$BN$25))</f>
        <v/>
      </c>
      <c r="BB1011" s="117" t="str">
        <f t="shared" si="242"/>
        <v/>
      </c>
    </row>
    <row r="1012" spans="1:54" x14ac:dyDescent="0.25">
      <c r="A1012" s="4"/>
      <c r="B1012" s="37"/>
      <c r="C1012" s="124"/>
      <c r="D1012" s="39"/>
      <c r="E1012" s="125"/>
      <c r="F1012" s="48"/>
      <c r="G1012" s="4"/>
      <c r="H1012" s="4"/>
      <c r="I1012" s="95" t="str">
        <f>IF($C1012="", "", IF(IFERROR(INDEX(Ingredients!$C$11:$C$310, MATCH($C1012, Ingredients!$B$11:$B$310, 0)), "")="", "", IFERROR(INDEX(Ingredients!$C$11:$C$310, MATCH($C1012, Ingredients!$B$11:$B$310, 0)), "")))</f>
        <v/>
      </c>
      <c r="J1012" s="73" t="str">
        <f>IF($B1012="", "", IF(IFERROR(INDEX(Meals!$C$11:$C$260, MATCH($B1012, Meals!$B$11:$B$260, 0)), "")="", "", IFERROR(INDEX(Meals!$C$11:$C$260, MATCH($B1012, Meals!$B$11:$B$260, 0)), "")))</f>
        <v/>
      </c>
      <c r="K1012" s="4"/>
      <c r="L1012" s="72" t="str">
        <f t="shared" si="232"/>
        <v/>
      </c>
      <c r="M1012" s="73" t="str">
        <f t="shared" si="233"/>
        <v/>
      </c>
      <c r="N1012" s="4"/>
      <c r="O1012" s="78" t="str">
        <f t="shared" si="234"/>
        <v/>
      </c>
      <c r="P1012" s="79" t="str">
        <f t="shared" si="235"/>
        <v/>
      </c>
      <c r="Q1012" s="4"/>
      <c r="R1012" s="90" t="str">
        <f t="shared" si="236"/>
        <v/>
      </c>
      <c r="S1012" s="4"/>
      <c r="Y1012" s="18" t="str">
        <f t="shared" si="237"/>
        <v/>
      </c>
      <c r="AA1012" s="18" t="str">
        <f t="shared" si="228"/>
        <v/>
      </c>
      <c r="AB1012" s="18" t="str">
        <f t="shared" si="229"/>
        <v/>
      </c>
      <c r="AC1012" s="18" t="str">
        <f t="shared" si="238"/>
        <v/>
      </c>
      <c r="AD1012" s="18" t="str">
        <f t="shared" si="238"/>
        <v/>
      </c>
      <c r="AE1012" s="18" t="str">
        <f t="shared" si="239"/>
        <v/>
      </c>
      <c r="AG1012" s="95" t="str">
        <f>IF($C1012="", "", IF(IFERROR(INDEX(Ingredients!C$11:C$310, MATCH($C1012, Ingredients!$B$11:$B$310, 0)), "")="", "", IFERROR(INDEX(Ingredients!C$11:C$310, MATCH($C1012, Ingredients!$B$11:$B$310, 0)), "")))</f>
        <v/>
      </c>
      <c r="AH1012" s="105" t="str">
        <f>IF($C1012="", "", IF(IFERROR(INDEX(Ingredients!D$11:D$310, MATCH($C1012, Ingredients!$B$11:$B$310, 0)), "")="", "", IFERROR(INDEX(Ingredients!D$11:D$310, MATCH($C1012, Ingredients!$B$11:$B$310, 0)), "")))</f>
        <v/>
      </c>
      <c r="AI1012" s="106" t="str">
        <f>IF($C1012="", "", IF(IFERROR(INDEX(Ingredients!E$11:E$310, MATCH($C1012, Ingredients!$B$11:$B$310, 0)), "")="", "", IFERROR(INDEX(Ingredients!E$11:E$310, MATCH($C1012, Ingredients!$B$11:$B$310, 0)), "")))</f>
        <v/>
      </c>
      <c r="AJ1012" s="108" t="str">
        <f>IF($C1012="", "", IF(IFERROR(INDEX(Ingredients!F$11:F$310, MATCH($C1012, Ingredients!$B$11:$B$310, 0)), "")="", "", IFERROR(INDEX(Ingredients!F$11:F$310, MATCH($C1012, Ingredients!$B$11:$B$310, 0)), "")))</f>
        <v/>
      </c>
      <c r="AK1012" s="106" t="str">
        <f>IF($C1012="", "", IF(IFERROR(INDEX(Ingredients!G$11:G$310, MATCH($C1012, Ingredients!$B$11:$B$310, 0)), "")="", "", IFERROR(INDEX(Ingredients!G$11:G$310, MATCH($C1012, Ingredients!$B$11:$B$310, 0)), "")))</f>
        <v/>
      </c>
      <c r="AL1012" s="79" t="str">
        <f>IF($C1012="", "", IF(IFERROR(INDEX(Ingredients!H$11:H$310, MATCH($C1012, Ingredients!$B$11:$B$310, 0)), "")="", "", IFERROR(INDEX(Ingredients!H$11:H$310, MATCH($C1012, Ingredients!$B$11:$B$310, 0)), "")))</f>
        <v/>
      </c>
      <c r="AN1012" s="83" t="str">
        <f t="shared" si="230"/>
        <v/>
      </c>
      <c r="AP1012" s="114" t="str">
        <f t="shared" si="240"/>
        <v/>
      </c>
      <c r="AR1012" s="117" t="str">
        <f>IF($C1012="", "", IF(IFERROR(INDEX(Ingredients!$AI$11:$AI$310, MATCH($C1012, Ingredients!$B$11:$B$310, 0)), "")="", "", IFERROR(INDEX(Ingredients!$AI$11:$AI$310, MATCH($C1012, Ingredients!$B$11:$B$310, 0)), "")))</f>
        <v/>
      </c>
      <c r="AT1012" s="120" t="str">
        <f t="shared" si="241"/>
        <v/>
      </c>
      <c r="AV1012" s="90" t="str">
        <f t="shared" si="231"/>
        <v/>
      </c>
      <c r="AX1012" s="90" t="str">
        <f>IF($AV1012="", "", COUNTIF($AV$11:$AV$5010, "&lt;"&amp;$AV1012)+1+COUNTIF($AV$11:$AV1012, $AV1012)-1)</f>
        <v/>
      </c>
      <c r="AZ1012" s="111" t="str">
        <f>IF($B1012="", "", SUMIF('Shopping List'!$AV$11:$AV$25, $B1012, 'Shopping List'!$BN$11:$BN$25))</f>
        <v/>
      </c>
      <c r="BB1012" s="117" t="str">
        <f t="shared" si="242"/>
        <v/>
      </c>
    </row>
    <row r="1013" spans="1:54" x14ac:dyDescent="0.25">
      <c r="A1013" s="4"/>
      <c r="B1013" s="37"/>
      <c r="C1013" s="124"/>
      <c r="D1013" s="39"/>
      <c r="E1013" s="125"/>
      <c r="F1013" s="48"/>
      <c r="G1013" s="4"/>
      <c r="H1013" s="4"/>
      <c r="I1013" s="95" t="str">
        <f>IF($C1013="", "", IF(IFERROR(INDEX(Ingredients!$C$11:$C$310, MATCH($C1013, Ingredients!$B$11:$B$310, 0)), "")="", "", IFERROR(INDEX(Ingredients!$C$11:$C$310, MATCH($C1013, Ingredients!$B$11:$B$310, 0)), "")))</f>
        <v/>
      </c>
      <c r="J1013" s="73" t="str">
        <f>IF($B1013="", "", IF(IFERROR(INDEX(Meals!$C$11:$C$260, MATCH($B1013, Meals!$B$11:$B$260, 0)), "")="", "", IFERROR(INDEX(Meals!$C$11:$C$260, MATCH($B1013, Meals!$B$11:$B$260, 0)), "")))</f>
        <v/>
      </c>
      <c r="K1013" s="4"/>
      <c r="L1013" s="72" t="str">
        <f t="shared" si="232"/>
        <v/>
      </c>
      <c r="M1013" s="73" t="str">
        <f t="shared" si="233"/>
        <v/>
      </c>
      <c r="N1013" s="4"/>
      <c r="O1013" s="78" t="str">
        <f t="shared" si="234"/>
        <v/>
      </c>
      <c r="P1013" s="79" t="str">
        <f t="shared" si="235"/>
        <v/>
      </c>
      <c r="Q1013" s="4"/>
      <c r="R1013" s="90" t="str">
        <f t="shared" si="236"/>
        <v/>
      </c>
      <c r="S1013" s="4"/>
      <c r="Y1013" s="18" t="str">
        <f t="shared" si="237"/>
        <v/>
      </c>
      <c r="AA1013" s="18" t="str">
        <f t="shared" si="228"/>
        <v/>
      </c>
      <c r="AB1013" s="18" t="str">
        <f t="shared" si="229"/>
        <v/>
      </c>
      <c r="AC1013" s="18" t="str">
        <f t="shared" si="238"/>
        <v/>
      </c>
      <c r="AD1013" s="18" t="str">
        <f t="shared" si="238"/>
        <v/>
      </c>
      <c r="AE1013" s="18" t="str">
        <f t="shared" si="239"/>
        <v/>
      </c>
      <c r="AG1013" s="95" t="str">
        <f>IF($C1013="", "", IF(IFERROR(INDEX(Ingredients!C$11:C$310, MATCH($C1013, Ingredients!$B$11:$B$310, 0)), "")="", "", IFERROR(INDEX(Ingredients!C$11:C$310, MATCH($C1013, Ingredients!$B$11:$B$310, 0)), "")))</f>
        <v/>
      </c>
      <c r="AH1013" s="105" t="str">
        <f>IF($C1013="", "", IF(IFERROR(INDEX(Ingredients!D$11:D$310, MATCH($C1013, Ingredients!$B$11:$B$310, 0)), "")="", "", IFERROR(INDEX(Ingredients!D$11:D$310, MATCH($C1013, Ingredients!$B$11:$B$310, 0)), "")))</f>
        <v/>
      </c>
      <c r="AI1013" s="106" t="str">
        <f>IF($C1013="", "", IF(IFERROR(INDEX(Ingredients!E$11:E$310, MATCH($C1013, Ingredients!$B$11:$B$310, 0)), "")="", "", IFERROR(INDEX(Ingredients!E$11:E$310, MATCH($C1013, Ingredients!$B$11:$B$310, 0)), "")))</f>
        <v/>
      </c>
      <c r="AJ1013" s="108" t="str">
        <f>IF($C1013="", "", IF(IFERROR(INDEX(Ingredients!F$11:F$310, MATCH($C1013, Ingredients!$B$11:$B$310, 0)), "")="", "", IFERROR(INDEX(Ingredients!F$11:F$310, MATCH($C1013, Ingredients!$B$11:$B$310, 0)), "")))</f>
        <v/>
      </c>
      <c r="AK1013" s="106" t="str">
        <f>IF($C1013="", "", IF(IFERROR(INDEX(Ingredients!G$11:G$310, MATCH($C1013, Ingredients!$B$11:$B$310, 0)), "")="", "", IFERROR(INDEX(Ingredients!G$11:G$310, MATCH($C1013, Ingredients!$B$11:$B$310, 0)), "")))</f>
        <v/>
      </c>
      <c r="AL1013" s="79" t="str">
        <f>IF($C1013="", "", IF(IFERROR(INDEX(Ingredients!H$11:H$310, MATCH($C1013, Ingredients!$B$11:$B$310, 0)), "")="", "", IFERROR(INDEX(Ingredients!H$11:H$310, MATCH($C1013, Ingredients!$B$11:$B$310, 0)), "")))</f>
        <v/>
      </c>
      <c r="AN1013" s="83" t="str">
        <f t="shared" si="230"/>
        <v/>
      </c>
      <c r="AP1013" s="114" t="str">
        <f t="shared" si="240"/>
        <v/>
      </c>
      <c r="AR1013" s="117" t="str">
        <f>IF($C1013="", "", IF(IFERROR(INDEX(Ingredients!$AI$11:$AI$310, MATCH($C1013, Ingredients!$B$11:$B$310, 0)), "")="", "", IFERROR(INDEX(Ingredients!$AI$11:$AI$310, MATCH($C1013, Ingredients!$B$11:$B$310, 0)), "")))</f>
        <v/>
      </c>
      <c r="AT1013" s="120" t="str">
        <f t="shared" si="241"/>
        <v/>
      </c>
      <c r="AV1013" s="90" t="str">
        <f t="shared" si="231"/>
        <v/>
      </c>
      <c r="AX1013" s="90" t="str">
        <f>IF($AV1013="", "", COUNTIF($AV$11:$AV$5010, "&lt;"&amp;$AV1013)+1+COUNTIF($AV$11:$AV1013, $AV1013)-1)</f>
        <v/>
      </c>
      <c r="AZ1013" s="111" t="str">
        <f>IF($B1013="", "", SUMIF('Shopping List'!$AV$11:$AV$25, $B1013, 'Shopping List'!$BN$11:$BN$25))</f>
        <v/>
      </c>
      <c r="BB1013" s="117" t="str">
        <f t="shared" si="242"/>
        <v/>
      </c>
    </row>
    <row r="1014" spans="1:54" x14ac:dyDescent="0.25">
      <c r="A1014" s="4"/>
      <c r="B1014" s="37"/>
      <c r="C1014" s="124"/>
      <c r="D1014" s="39"/>
      <c r="E1014" s="125"/>
      <c r="F1014" s="48"/>
      <c r="G1014" s="4"/>
      <c r="H1014" s="4"/>
      <c r="I1014" s="95" t="str">
        <f>IF($C1014="", "", IF(IFERROR(INDEX(Ingredients!$C$11:$C$310, MATCH($C1014, Ingredients!$B$11:$B$310, 0)), "")="", "", IFERROR(INDEX(Ingredients!$C$11:$C$310, MATCH($C1014, Ingredients!$B$11:$B$310, 0)), "")))</f>
        <v/>
      </c>
      <c r="J1014" s="73" t="str">
        <f>IF($B1014="", "", IF(IFERROR(INDEX(Meals!$C$11:$C$260, MATCH($B1014, Meals!$B$11:$B$260, 0)), "")="", "", IFERROR(INDEX(Meals!$C$11:$C$260, MATCH($B1014, Meals!$B$11:$B$260, 0)), "")))</f>
        <v/>
      </c>
      <c r="K1014" s="4"/>
      <c r="L1014" s="72" t="str">
        <f t="shared" si="232"/>
        <v/>
      </c>
      <c r="M1014" s="73" t="str">
        <f t="shared" si="233"/>
        <v/>
      </c>
      <c r="N1014" s="4"/>
      <c r="O1014" s="78" t="str">
        <f t="shared" si="234"/>
        <v/>
      </c>
      <c r="P1014" s="79" t="str">
        <f t="shared" si="235"/>
        <v/>
      </c>
      <c r="Q1014" s="4"/>
      <c r="R1014" s="90" t="str">
        <f t="shared" si="236"/>
        <v/>
      </c>
      <c r="S1014" s="4"/>
      <c r="Y1014" s="18" t="str">
        <f t="shared" si="237"/>
        <v/>
      </c>
      <c r="AA1014" s="18" t="str">
        <f t="shared" si="228"/>
        <v/>
      </c>
      <c r="AB1014" s="18" t="str">
        <f t="shared" si="229"/>
        <v/>
      </c>
      <c r="AC1014" s="18" t="str">
        <f t="shared" si="238"/>
        <v/>
      </c>
      <c r="AD1014" s="18" t="str">
        <f t="shared" si="238"/>
        <v/>
      </c>
      <c r="AE1014" s="18" t="str">
        <f t="shared" si="239"/>
        <v/>
      </c>
      <c r="AG1014" s="95" t="str">
        <f>IF($C1014="", "", IF(IFERROR(INDEX(Ingredients!C$11:C$310, MATCH($C1014, Ingredients!$B$11:$B$310, 0)), "")="", "", IFERROR(INDEX(Ingredients!C$11:C$310, MATCH($C1014, Ingredients!$B$11:$B$310, 0)), "")))</f>
        <v/>
      </c>
      <c r="AH1014" s="105" t="str">
        <f>IF($C1014="", "", IF(IFERROR(INDEX(Ingredients!D$11:D$310, MATCH($C1014, Ingredients!$B$11:$B$310, 0)), "")="", "", IFERROR(INDEX(Ingredients!D$11:D$310, MATCH($C1014, Ingredients!$B$11:$B$310, 0)), "")))</f>
        <v/>
      </c>
      <c r="AI1014" s="106" t="str">
        <f>IF($C1014="", "", IF(IFERROR(INDEX(Ingredients!E$11:E$310, MATCH($C1014, Ingredients!$B$11:$B$310, 0)), "")="", "", IFERROR(INDEX(Ingredients!E$11:E$310, MATCH($C1014, Ingredients!$B$11:$B$310, 0)), "")))</f>
        <v/>
      </c>
      <c r="AJ1014" s="108" t="str">
        <f>IF($C1014="", "", IF(IFERROR(INDEX(Ingredients!F$11:F$310, MATCH($C1014, Ingredients!$B$11:$B$310, 0)), "")="", "", IFERROR(INDEX(Ingredients!F$11:F$310, MATCH($C1014, Ingredients!$B$11:$B$310, 0)), "")))</f>
        <v/>
      </c>
      <c r="AK1014" s="106" t="str">
        <f>IF($C1014="", "", IF(IFERROR(INDEX(Ingredients!G$11:G$310, MATCH($C1014, Ingredients!$B$11:$B$310, 0)), "")="", "", IFERROR(INDEX(Ingredients!G$11:G$310, MATCH($C1014, Ingredients!$B$11:$B$310, 0)), "")))</f>
        <v/>
      </c>
      <c r="AL1014" s="79" t="str">
        <f>IF($C1014="", "", IF(IFERROR(INDEX(Ingredients!H$11:H$310, MATCH($C1014, Ingredients!$B$11:$B$310, 0)), "")="", "", IFERROR(INDEX(Ingredients!H$11:H$310, MATCH($C1014, Ingredients!$B$11:$B$310, 0)), "")))</f>
        <v/>
      </c>
      <c r="AN1014" s="83" t="str">
        <f t="shared" si="230"/>
        <v/>
      </c>
      <c r="AP1014" s="114" t="str">
        <f t="shared" si="240"/>
        <v/>
      </c>
      <c r="AR1014" s="117" t="str">
        <f>IF($C1014="", "", IF(IFERROR(INDEX(Ingredients!$AI$11:$AI$310, MATCH($C1014, Ingredients!$B$11:$B$310, 0)), "")="", "", IFERROR(INDEX(Ingredients!$AI$11:$AI$310, MATCH($C1014, Ingredients!$B$11:$B$310, 0)), "")))</f>
        <v/>
      </c>
      <c r="AT1014" s="120" t="str">
        <f t="shared" si="241"/>
        <v/>
      </c>
      <c r="AV1014" s="90" t="str">
        <f t="shared" si="231"/>
        <v/>
      </c>
      <c r="AX1014" s="90" t="str">
        <f>IF($AV1014="", "", COUNTIF($AV$11:$AV$5010, "&lt;"&amp;$AV1014)+1+COUNTIF($AV$11:$AV1014, $AV1014)-1)</f>
        <v/>
      </c>
      <c r="AZ1014" s="111" t="str">
        <f>IF($B1014="", "", SUMIF('Shopping List'!$AV$11:$AV$25, $B1014, 'Shopping List'!$BN$11:$BN$25))</f>
        <v/>
      </c>
      <c r="BB1014" s="117" t="str">
        <f t="shared" si="242"/>
        <v/>
      </c>
    </row>
    <row r="1015" spans="1:54" x14ac:dyDescent="0.25">
      <c r="A1015" s="4"/>
      <c r="B1015" s="37"/>
      <c r="C1015" s="124"/>
      <c r="D1015" s="39"/>
      <c r="E1015" s="125"/>
      <c r="F1015" s="48"/>
      <c r="G1015" s="4"/>
      <c r="H1015" s="4"/>
      <c r="I1015" s="95" t="str">
        <f>IF($C1015="", "", IF(IFERROR(INDEX(Ingredients!$C$11:$C$310, MATCH($C1015, Ingredients!$B$11:$B$310, 0)), "")="", "", IFERROR(INDEX(Ingredients!$C$11:$C$310, MATCH($C1015, Ingredients!$B$11:$B$310, 0)), "")))</f>
        <v/>
      </c>
      <c r="J1015" s="73" t="str">
        <f>IF($B1015="", "", IF(IFERROR(INDEX(Meals!$C$11:$C$260, MATCH($B1015, Meals!$B$11:$B$260, 0)), "")="", "", IFERROR(INDEX(Meals!$C$11:$C$260, MATCH($B1015, Meals!$B$11:$B$260, 0)), "")))</f>
        <v/>
      </c>
      <c r="K1015" s="4"/>
      <c r="L1015" s="72" t="str">
        <f t="shared" si="232"/>
        <v/>
      </c>
      <c r="M1015" s="73" t="str">
        <f t="shared" si="233"/>
        <v/>
      </c>
      <c r="N1015" s="4"/>
      <c r="O1015" s="78" t="str">
        <f t="shared" si="234"/>
        <v/>
      </c>
      <c r="P1015" s="79" t="str">
        <f t="shared" si="235"/>
        <v/>
      </c>
      <c r="Q1015" s="4"/>
      <c r="R1015" s="90" t="str">
        <f t="shared" si="236"/>
        <v/>
      </c>
      <c r="S1015" s="4"/>
      <c r="Y1015" s="18" t="str">
        <f t="shared" si="237"/>
        <v/>
      </c>
      <c r="AA1015" s="18" t="str">
        <f t="shared" si="228"/>
        <v/>
      </c>
      <c r="AB1015" s="18" t="str">
        <f t="shared" si="229"/>
        <v/>
      </c>
      <c r="AC1015" s="18" t="str">
        <f t="shared" si="238"/>
        <v/>
      </c>
      <c r="AD1015" s="18" t="str">
        <f t="shared" si="238"/>
        <v/>
      </c>
      <c r="AE1015" s="18" t="str">
        <f t="shared" si="239"/>
        <v/>
      </c>
      <c r="AG1015" s="95" t="str">
        <f>IF($C1015="", "", IF(IFERROR(INDEX(Ingredients!C$11:C$310, MATCH($C1015, Ingredients!$B$11:$B$310, 0)), "")="", "", IFERROR(INDEX(Ingredients!C$11:C$310, MATCH($C1015, Ingredients!$B$11:$B$310, 0)), "")))</f>
        <v/>
      </c>
      <c r="AH1015" s="105" t="str">
        <f>IF($C1015="", "", IF(IFERROR(INDEX(Ingredients!D$11:D$310, MATCH($C1015, Ingredients!$B$11:$B$310, 0)), "")="", "", IFERROR(INDEX(Ingredients!D$11:D$310, MATCH($C1015, Ingredients!$B$11:$B$310, 0)), "")))</f>
        <v/>
      </c>
      <c r="AI1015" s="106" t="str">
        <f>IF($C1015="", "", IF(IFERROR(INDEX(Ingredients!E$11:E$310, MATCH($C1015, Ingredients!$B$11:$B$310, 0)), "")="", "", IFERROR(INDEX(Ingredients!E$11:E$310, MATCH($C1015, Ingredients!$B$11:$B$310, 0)), "")))</f>
        <v/>
      </c>
      <c r="AJ1015" s="108" t="str">
        <f>IF($C1015="", "", IF(IFERROR(INDEX(Ingredients!F$11:F$310, MATCH($C1015, Ingredients!$B$11:$B$310, 0)), "")="", "", IFERROR(INDEX(Ingredients!F$11:F$310, MATCH($C1015, Ingredients!$B$11:$B$310, 0)), "")))</f>
        <v/>
      </c>
      <c r="AK1015" s="106" t="str">
        <f>IF($C1015="", "", IF(IFERROR(INDEX(Ingredients!G$11:G$310, MATCH($C1015, Ingredients!$B$11:$B$310, 0)), "")="", "", IFERROR(INDEX(Ingredients!G$11:G$310, MATCH($C1015, Ingredients!$B$11:$B$310, 0)), "")))</f>
        <v/>
      </c>
      <c r="AL1015" s="79" t="str">
        <f>IF($C1015="", "", IF(IFERROR(INDEX(Ingredients!H$11:H$310, MATCH($C1015, Ingredients!$B$11:$B$310, 0)), "")="", "", IFERROR(INDEX(Ingredients!H$11:H$310, MATCH($C1015, Ingredients!$B$11:$B$310, 0)), "")))</f>
        <v/>
      </c>
      <c r="AN1015" s="83" t="str">
        <f t="shared" si="230"/>
        <v/>
      </c>
      <c r="AP1015" s="114" t="str">
        <f t="shared" si="240"/>
        <v/>
      </c>
      <c r="AR1015" s="117" t="str">
        <f>IF($C1015="", "", IF(IFERROR(INDEX(Ingredients!$AI$11:$AI$310, MATCH($C1015, Ingredients!$B$11:$B$310, 0)), "")="", "", IFERROR(INDEX(Ingredients!$AI$11:$AI$310, MATCH($C1015, Ingredients!$B$11:$B$310, 0)), "")))</f>
        <v/>
      </c>
      <c r="AT1015" s="120" t="str">
        <f t="shared" si="241"/>
        <v/>
      </c>
      <c r="AV1015" s="90" t="str">
        <f t="shared" si="231"/>
        <v/>
      </c>
      <c r="AX1015" s="90" t="str">
        <f>IF($AV1015="", "", COUNTIF($AV$11:$AV$5010, "&lt;"&amp;$AV1015)+1+COUNTIF($AV$11:$AV1015, $AV1015)-1)</f>
        <v/>
      </c>
      <c r="AZ1015" s="111" t="str">
        <f>IF($B1015="", "", SUMIF('Shopping List'!$AV$11:$AV$25, $B1015, 'Shopping List'!$BN$11:$BN$25))</f>
        <v/>
      </c>
      <c r="BB1015" s="117" t="str">
        <f t="shared" si="242"/>
        <v/>
      </c>
    </row>
    <row r="1016" spans="1:54" x14ac:dyDescent="0.25">
      <c r="A1016" s="4"/>
      <c r="B1016" s="37"/>
      <c r="C1016" s="124"/>
      <c r="D1016" s="39"/>
      <c r="E1016" s="125"/>
      <c r="F1016" s="48"/>
      <c r="G1016" s="4"/>
      <c r="H1016" s="4"/>
      <c r="I1016" s="95" t="str">
        <f>IF($C1016="", "", IF(IFERROR(INDEX(Ingredients!$C$11:$C$310, MATCH($C1016, Ingredients!$B$11:$B$310, 0)), "")="", "", IFERROR(INDEX(Ingredients!$C$11:$C$310, MATCH($C1016, Ingredients!$B$11:$B$310, 0)), "")))</f>
        <v/>
      </c>
      <c r="J1016" s="73" t="str">
        <f>IF($B1016="", "", IF(IFERROR(INDEX(Meals!$C$11:$C$260, MATCH($B1016, Meals!$B$11:$B$260, 0)), "")="", "", IFERROR(INDEX(Meals!$C$11:$C$260, MATCH($B1016, Meals!$B$11:$B$260, 0)), "")))</f>
        <v/>
      </c>
      <c r="K1016" s="4"/>
      <c r="L1016" s="72" t="str">
        <f t="shared" si="232"/>
        <v/>
      </c>
      <c r="M1016" s="73" t="str">
        <f t="shared" si="233"/>
        <v/>
      </c>
      <c r="N1016" s="4"/>
      <c r="O1016" s="78" t="str">
        <f t="shared" si="234"/>
        <v/>
      </c>
      <c r="P1016" s="79" t="str">
        <f t="shared" si="235"/>
        <v/>
      </c>
      <c r="Q1016" s="4"/>
      <c r="R1016" s="90" t="str">
        <f t="shared" si="236"/>
        <v/>
      </c>
      <c r="S1016" s="4"/>
      <c r="Y1016" s="18" t="str">
        <f t="shared" si="237"/>
        <v/>
      </c>
      <c r="AA1016" s="18" t="str">
        <f t="shared" si="228"/>
        <v/>
      </c>
      <c r="AB1016" s="18" t="str">
        <f t="shared" si="229"/>
        <v/>
      </c>
      <c r="AC1016" s="18" t="str">
        <f t="shared" si="238"/>
        <v/>
      </c>
      <c r="AD1016" s="18" t="str">
        <f t="shared" si="238"/>
        <v/>
      </c>
      <c r="AE1016" s="18" t="str">
        <f t="shared" si="239"/>
        <v/>
      </c>
      <c r="AG1016" s="95" t="str">
        <f>IF($C1016="", "", IF(IFERROR(INDEX(Ingredients!C$11:C$310, MATCH($C1016, Ingredients!$B$11:$B$310, 0)), "")="", "", IFERROR(INDEX(Ingredients!C$11:C$310, MATCH($C1016, Ingredients!$B$11:$B$310, 0)), "")))</f>
        <v/>
      </c>
      <c r="AH1016" s="105" t="str">
        <f>IF($C1016="", "", IF(IFERROR(INDEX(Ingredients!D$11:D$310, MATCH($C1016, Ingredients!$B$11:$B$310, 0)), "")="", "", IFERROR(INDEX(Ingredients!D$11:D$310, MATCH($C1016, Ingredients!$B$11:$B$310, 0)), "")))</f>
        <v/>
      </c>
      <c r="AI1016" s="106" t="str">
        <f>IF($C1016="", "", IF(IFERROR(INDEX(Ingredients!E$11:E$310, MATCH($C1016, Ingredients!$B$11:$B$310, 0)), "")="", "", IFERROR(INDEX(Ingredients!E$11:E$310, MATCH($C1016, Ingredients!$B$11:$B$310, 0)), "")))</f>
        <v/>
      </c>
      <c r="AJ1016" s="108" t="str">
        <f>IF($C1016="", "", IF(IFERROR(INDEX(Ingredients!F$11:F$310, MATCH($C1016, Ingredients!$B$11:$B$310, 0)), "")="", "", IFERROR(INDEX(Ingredients!F$11:F$310, MATCH($C1016, Ingredients!$B$11:$B$310, 0)), "")))</f>
        <v/>
      </c>
      <c r="AK1016" s="106" t="str">
        <f>IF($C1016="", "", IF(IFERROR(INDEX(Ingredients!G$11:G$310, MATCH($C1016, Ingredients!$B$11:$B$310, 0)), "")="", "", IFERROR(INDEX(Ingredients!G$11:G$310, MATCH($C1016, Ingredients!$B$11:$B$310, 0)), "")))</f>
        <v/>
      </c>
      <c r="AL1016" s="79" t="str">
        <f>IF($C1016="", "", IF(IFERROR(INDEX(Ingredients!H$11:H$310, MATCH($C1016, Ingredients!$B$11:$B$310, 0)), "")="", "", IFERROR(INDEX(Ingredients!H$11:H$310, MATCH($C1016, Ingredients!$B$11:$B$310, 0)), "")))</f>
        <v/>
      </c>
      <c r="AN1016" s="83" t="str">
        <f t="shared" si="230"/>
        <v/>
      </c>
      <c r="AP1016" s="114" t="str">
        <f t="shared" si="240"/>
        <v/>
      </c>
      <c r="AR1016" s="117" t="str">
        <f>IF($C1016="", "", IF(IFERROR(INDEX(Ingredients!$AI$11:$AI$310, MATCH($C1016, Ingredients!$B$11:$B$310, 0)), "")="", "", IFERROR(INDEX(Ingredients!$AI$11:$AI$310, MATCH($C1016, Ingredients!$B$11:$B$310, 0)), "")))</f>
        <v/>
      </c>
      <c r="AT1016" s="120" t="str">
        <f t="shared" si="241"/>
        <v/>
      </c>
      <c r="AV1016" s="90" t="str">
        <f t="shared" si="231"/>
        <v/>
      </c>
      <c r="AX1016" s="90" t="str">
        <f>IF($AV1016="", "", COUNTIF($AV$11:$AV$5010, "&lt;"&amp;$AV1016)+1+COUNTIF($AV$11:$AV1016, $AV1016)-1)</f>
        <v/>
      </c>
      <c r="AZ1016" s="111" t="str">
        <f>IF($B1016="", "", SUMIF('Shopping List'!$AV$11:$AV$25, $B1016, 'Shopping List'!$BN$11:$BN$25))</f>
        <v/>
      </c>
      <c r="BB1016" s="117" t="str">
        <f t="shared" si="242"/>
        <v/>
      </c>
    </row>
    <row r="1017" spans="1:54" x14ac:dyDescent="0.25">
      <c r="A1017" s="4"/>
      <c r="B1017" s="37"/>
      <c r="C1017" s="124"/>
      <c r="D1017" s="39"/>
      <c r="E1017" s="125"/>
      <c r="F1017" s="48"/>
      <c r="G1017" s="4"/>
      <c r="H1017" s="4"/>
      <c r="I1017" s="95" t="str">
        <f>IF($C1017="", "", IF(IFERROR(INDEX(Ingredients!$C$11:$C$310, MATCH($C1017, Ingredients!$B$11:$B$310, 0)), "")="", "", IFERROR(INDEX(Ingredients!$C$11:$C$310, MATCH($C1017, Ingredients!$B$11:$B$310, 0)), "")))</f>
        <v/>
      </c>
      <c r="J1017" s="73" t="str">
        <f>IF($B1017="", "", IF(IFERROR(INDEX(Meals!$C$11:$C$260, MATCH($B1017, Meals!$B$11:$B$260, 0)), "")="", "", IFERROR(INDEX(Meals!$C$11:$C$260, MATCH($B1017, Meals!$B$11:$B$260, 0)), "")))</f>
        <v/>
      </c>
      <c r="K1017" s="4"/>
      <c r="L1017" s="72" t="str">
        <f t="shared" si="232"/>
        <v/>
      </c>
      <c r="M1017" s="73" t="str">
        <f t="shared" si="233"/>
        <v/>
      </c>
      <c r="N1017" s="4"/>
      <c r="O1017" s="78" t="str">
        <f t="shared" si="234"/>
        <v/>
      </c>
      <c r="P1017" s="79" t="str">
        <f t="shared" si="235"/>
        <v/>
      </c>
      <c r="Q1017" s="4"/>
      <c r="R1017" s="90" t="str">
        <f t="shared" si="236"/>
        <v/>
      </c>
      <c r="S1017" s="4"/>
      <c r="Y1017" s="18" t="str">
        <f t="shared" si="237"/>
        <v/>
      </c>
      <c r="AA1017" s="18" t="str">
        <f t="shared" si="228"/>
        <v/>
      </c>
      <c r="AB1017" s="18" t="str">
        <f t="shared" si="229"/>
        <v/>
      </c>
      <c r="AC1017" s="18" t="str">
        <f t="shared" si="238"/>
        <v/>
      </c>
      <c r="AD1017" s="18" t="str">
        <f t="shared" si="238"/>
        <v/>
      </c>
      <c r="AE1017" s="18" t="str">
        <f t="shared" si="239"/>
        <v/>
      </c>
      <c r="AG1017" s="95" t="str">
        <f>IF($C1017="", "", IF(IFERROR(INDEX(Ingredients!C$11:C$310, MATCH($C1017, Ingredients!$B$11:$B$310, 0)), "")="", "", IFERROR(INDEX(Ingredients!C$11:C$310, MATCH($C1017, Ingredients!$B$11:$B$310, 0)), "")))</f>
        <v/>
      </c>
      <c r="AH1017" s="105" t="str">
        <f>IF($C1017="", "", IF(IFERROR(INDEX(Ingredients!D$11:D$310, MATCH($C1017, Ingredients!$B$11:$B$310, 0)), "")="", "", IFERROR(INDEX(Ingredients!D$11:D$310, MATCH($C1017, Ingredients!$B$11:$B$310, 0)), "")))</f>
        <v/>
      </c>
      <c r="AI1017" s="106" t="str">
        <f>IF($C1017="", "", IF(IFERROR(INDEX(Ingredients!E$11:E$310, MATCH($C1017, Ingredients!$B$11:$B$310, 0)), "")="", "", IFERROR(INDEX(Ingredients!E$11:E$310, MATCH($C1017, Ingredients!$B$11:$B$310, 0)), "")))</f>
        <v/>
      </c>
      <c r="AJ1017" s="108" t="str">
        <f>IF($C1017="", "", IF(IFERROR(INDEX(Ingredients!F$11:F$310, MATCH($C1017, Ingredients!$B$11:$B$310, 0)), "")="", "", IFERROR(INDEX(Ingredients!F$11:F$310, MATCH($C1017, Ingredients!$B$11:$B$310, 0)), "")))</f>
        <v/>
      </c>
      <c r="AK1017" s="106" t="str">
        <f>IF($C1017="", "", IF(IFERROR(INDEX(Ingredients!G$11:G$310, MATCH($C1017, Ingredients!$B$11:$B$310, 0)), "")="", "", IFERROR(INDEX(Ingredients!G$11:G$310, MATCH($C1017, Ingredients!$B$11:$B$310, 0)), "")))</f>
        <v/>
      </c>
      <c r="AL1017" s="79" t="str">
        <f>IF($C1017="", "", IF(IFERROR(INDEX(Ingredients!H$11:H$310, MATCH($C1017, Ingredients!$B$11:$B$310, 0)), "")="", "", IFERROR(INDEX(Ingredients!H$11:H$310, MATCH($C1017, Ingredients!$B$11:$B$310, 0)), "")))</f>
        <v/>
      </c>
      <c r="AN1017" s="83" t="str">
        <f t="shared" si="230"/>
        <v/>
      </c>
      <c r="AP1017" s="114" t="str">
        <f t="shared" si="240"/>
        <v/>
      </c>
      <c r="AR1017" s="117" t="str">
        <f>IF($C1017="", "", IF(IFERROR(INDEX(Ingredients!$AI$11:$AI$310, MATCH($C1017, Ingredients!$B$11:$B$310, 0)), "")="", "", IFERROR(INDEX(Ingredients!$AI$11:$AI$310, MATCH($C1017, Ingredients!$B$11:$B$310, 0)), "")))</f>
        <v/>
      </c>
      <c r="AT1017" s="120" t="str">
        <f t="shared" si="241"/>
        <v/>
      </c>
      <c r="AV1017" s="90" t="str">
        <f t="shared" si="231"/>
        <v/>
      </c>
      <c r="AX1017" s="90" t="str">
        <f>IF($AV1017="", "", COUNTIF($AV$11:$AV$5010, "&lt;"&amp;$AV1017)+1+COUNTIF($AV$11:$AV1017, $AV1017)-1)</f>
        <v/>
      </c>
      <c r="AZ1017" s="111" t="str">
        <f>IF($B1017="", "", SUMIF('Shopping List'!$AV$11:$AV$25, $B1017, 'Shopping List'!$BN$11:$BN$25))</f>
        <v/>
      </c>
      <c r="BB1017" s="117" t="str">
        <f t="shared" si="242"/>
        <v/>
      </c>
    </row>
    <row r="1018" spans="1:54" x14ac:dyDescent="0.25">
      <c r="A1018" s="4"/>
      <c r="B1018" s="37"/>
      <c r="C1018" s="124"/>
      <c r="D1018" s="39"/>
      <c r="E1018" s="125"/>
      <c r="F1018" s="48"/>
      <c r="G1018" s="4"/>
      <c r="H1018" s="4"/>
      <c r="I1018" s="95" t="str">
        <f>IF($C1018="", "", IF(IFERROR(INDEX(Ingredients!$C$11:$C$310, MATCH($C1018, Ingredients!$B$11:$B$310, 0)), "")="", "", IFERROR(INDEX(Ingredients!$C$11:$C$310, MATCH($C1018, Ingredients!$B$11:$B$310, 0)), "")))</f>
        <v/>
      </c>
      <c r="J1018" s="73" t="str">
        <f>IF($B1018="", "", IF(IFERROR(INDEX(Meals!$C$11:$C$260, MATCH($B1018, Meals!$B$11:$B$260, 0)), "")="", "", IFERROR(INDEX(Meals!$C$11:$C$260, MATCH($B1018, Meals!$B$11:$B$260, 0)), "")))</f>
        <v/>
      </c>
      <c r="K1018" s="4"/>
      <c r="L1018" s="72" t="str">
        <f t="shared" si="232"/>
        <v/>
      </c>
      <c r="M1018" s="73" t="str">
        <f t="shared" si="233"/>
        <v/>
      </c>
      <c r="N1018" s="4"/>
      <c r="O1018" s="78" t="str">
        <f t="shared" si="234"/>
        <v/>
      </c>
      <c r="P1018" s="79" t="str">
        <f t="shared" si="235"/>
        <v/>
      </c>
      <c r="Q1018" s="4"/>
      <c r="R1018" s="90" t="str">
        <f t="shared" si="236"/>
        <v/>
      </c>
      <c r="S1018" s="4"/>
      <c r="Y1018" s="18" t="str">
        <f t="shared" si="237"/>
        <v/>
      </c>
      <c r="AA1018" s="18" t="str">
        <f t="shared" si="228"/>
        <v/>
      </c>
      <c r="AB1018" s="18" t="str">
        <f t="shared" si="229"/>
        <v/>
      </c>
      <c r="AC1018" s="18" t="str">
        <f t="shared" si="238"/>
        <v/>
      </c>
      <c r="AD1018" s="18" t="str">
        <f t="shared" si="238"/>
        <v/>
      </c>
      <c r="AE1018" s="18" t="str">
        <f t="shared" si="239"/>
        <v/>
      </c>
      <c r="AG1018" s="95" t="str">
        <f>IF($C1018="", "", IF(IFERROR(INDEX(Ingredients!C$11:C$310, MATCH($C1018, Ingredients!$B$11:$B$310, 0)), "")="", "", IFERROR(INDEX(Ingredients!C$11:C$310, MATCH($C1018, Ingredients!$B$11:$B$310, 0)), "")))</f>
        <v/>
      </c>
      <c r="AH1018" s="105" t="str">
        <f>IF($C1018="", "", IF(IFERROR(INDEX(Ingredients!D$11:D$310, MATCH($C1018, Ingredients!$B$11:$B$310, 0)), "")="", "", IFERROR(INDEX(Ingredients!D$11:D$310, MATCH($C1018, Ingredients!$B$11:$B$310, 0)), "")))</f>
        <v/>
      </c>
      <c r="AI1018" s="106" t="str">
        <f>IF($C1018="", "", IF(IFERROR(INDEX(Ingredients!E$11:E$310, MATCH($C1018, Ingredients!$B$11:$B$310, 0)), "")="", "", IFERROR(INDEX(Ingredients!E$11:E$310, MATCH($C1018, Ingredients!$B$11:$B$310, 0)), "")))</f>
        <v/>
      </c>
      <c r="AJ1018" s="108" t="str">
        <f>IF($C1018="", "", IF(IFERROR(INDEX(Ingredients!F$11:F$310, MATCH($C1018, Ingredients!$B$11:$B$310, 0)), "")="", "", IFERROR(INDEX(Ingredients!F$11:F$310, MATCH($C1018, Ingredients!$B$11:$B$310, 0)), "")))</f>
        <v/>
      </c>
      <c r="AK1018" s="106" t="str">
        <f>IF($C1018="", "", IF(IFERROR(INDEX(Ingredients!G$11:G$310, MATCH($C1018, Ingredients!$B$11:$B$310, 0)), "")="", "", IFERROR(INDEX(Ingredients!G$11:G$310, MATCH($C1018, Ingredients!$B$11:$B$310, 0)), "")))</f>
        <v/>
      </c>
      <c r="AL1018" s="79" t="str">
        <f>IF($C1018="", "", IF(IFERROR(INDEX(Ingredients!H$11:H$310, MATCH($C1018, Ingredients!$B$11:$B$310, 0)), "")="", "", IFERROR(INDEX(Ingredients!H$11:H$310, MATCH($C1018, Ingredients!$B$11:$B$310, 0)), "")))</f>
        <v/>
      </c>
      <c r="AN1018" s="83" t="str">
        <f t="shared" si="230"/>
        <v/>
      </c>
      <c r="AP1018" s="114" t="str">
        <f t="shared" si="240"/>
        <v/>
      </c>
      <c r="AR1018" s="117" t="str">
        <f>IF($C1018="", "", IF(IFERROR(INDEX(Ingredients!$AI$11:$AI$310, MATCH($C1018, Ingredients!$B$11:$B$310, 0)), "")="", "", IFERROR(INDEX(Ingredients!$AI$11:$AI$310, MATCH($C1018, Ingredients!$B$11:$B$310, 0)), "")))</f>
        <v/>
      </c>
      <c r="AT1018" s="120" t="str">
        <f t="shared" si="241"/>
        <v/>
      </c>
      <c r="AV1018" s="90" t="str">
        <f t="shared" si="231"/>
        <v/>
      </c>
      <c r="AX1018" s="90" t="str">
        <f>IF($AV1018="", "", COUNTIF($AV$11:$AV$5010, "&lt;"&amp;$AV1018)+1+COUNTIF($AV$11:$AV1018, $AV1018)-1)</f>
        <v/>
      </c>
      <c r="AZ1018" s="111" t="str">
        <f>IF($B1018="", "", SUMIF('Shopping List'!$AV$11:$AV$25, $B1018, 'Shopping List'!$BN$11:$BN$25))</f>
        <v/>
      </c>
      <c r="BB1018" s="117" t="str">
        <f t="shared" si="242"/>
        <v/>
      </c>
    </row>
    <row r="1019" spans="1:54" x14ac:dyDescent="0.25">
      <c r="A1019" s="4"/>
      <c r="B1019" s="37"/>
      <c r="C1019" s="124"/>
      <c r="D1019" s="39"/>
      <c r="E1019" s="125"/>
      <c r="F1019" s="48"/>
      <c r="G1019" s="4"/>
      <c r="H1019" s="4"/>
      <c r="I1019" s="95" t="str">
        <f>IF($C1019="", "", IF(IFERROR(INDEX(Ingredients!$C$11:$C$310, MATCH($C1019, Ingredients!$B$11:$B$310, 0)), "")="", "", IFERROR(INDEX(Ingredients!$C$11:$C$310, MATCH($C1019, Ingredients!$B$11:$B$310, 0)), "")))</f>
        <v/>
      </c>
      <c r="J1019" s="73" t="str">
        <f>IF($B1019="", "", IF(IFERROR(INDEX(Meals!$C$11:$C$260, MATCH($B1019, Meals!$B$11:$B$260, 0)), "")="", "", IFERROR(INDEX(Meals!$C$11:$C$260, MATCH($B1019, Meals!$B$11:$B$260, 0)), "")))</f>
        <v/>
      </c>
      <c r="K1019" s="4"/>
      <c r="L1019" s="72" t="str">
        <f t="shared" si="232"/>
        <v/>
      </c>
      <c r="M1019" s="73" t="str">
        <f t="shared" si="233"/>
        <v/>
      </c>
      <c r="N1019" s="4"/>
      <c r="O1019" s="78" t="str">
        <f t="shared" si="234"/>
        <v/>
      </c>
      <c r="P1019" s="79" t="str">
        <f t="shared" si="235"/>
        <v/>
      </c>
      <c r="Q1019" s="4"/>
      <c r="R1019" s="90" t="str">
        <f t="shared" si="236"/>
        <v/>
      </c>
      <c r="S1019" s="4"/>
      <c r="Y1019" s="18" t="str">
        <f t="shared" si="237"/>
        <v/>
      </c>
      <c r="AA1019" s="18" t="str">
        <f t="shared" si="228"/>
        <v/>
      </c>
      <c r="AB1019" s="18" t="str">
        <f t="shared" si="229"/>
        <v/>
      </c>
      <c r="AC1019" s="18" t="str">
        <f t="shared" si="238"/>
        <v/>
      </c>
      <c r="AD1019" s="18" t="str">
        <f t="shared" si="238"/>
        <v/>
      </c>
      <c r="AE1019" s="18" t="str">
        <f t="shared" si="239"/>
        <v/>
      </c>
      <c r="AG1019" s="95" t="str">
        <f>IF($C1019="", "", IF(IFERROR(INDEX(Ingredients!C$11:C$310, MATCH($C1019, Ingredients!$B$11:$B$310, 0)), "")="", "", IFERROR(INDEX(Ingredients!C$11:C$310, MATCH($C1019, Ingredients!$B$11:$B$310, 0)), "")))</f>
        <v/>
      </c>
      <c r="AH1019" s="105" t="str">
        <f>IF($C1019="", "", IF(IFERROR(INDEX(Ingredients!D$11:D$310, MATCH($C1019, Ingredients!$B$11:$B$310, 0)), "")="", "", IFERROR(INDEX(Ingredients!D$11:D$310, MATCH($C1019, Ingredients!$B$11:$B$310, 0)), "")))</f>
        <v/>
      </c>
      <c r="AI1019" s="106" t="str">
        <f>IF($C1019="", "", IF(IFERROR(INDEX(Ingredients!E$11:E$310, MATCH($C1019, Ingredients!$B$11:$B$310, 0)), "")="", "", IFERROR(INDEX(Ingredients!E$11:E$310, MATCH($C1019, Ingredients!$B$11:$B$310, 0)), "")))</f>
        <v/>
      </c>
      <c r="AJ1019" s="108" t="str">
        <f>IF($C1019="", "", IF(IFERROR(INDEX(Ingredients!F$11:F$310, MATCH($C1019, Ingredients!$B$11:$B$310, 0)), "")="", "", IFERROR(INDEX(Ingredients!F$11:F$310, MATCH($C1019, Ingredients!$B$11:$B$310, 0)), "")))</f>
        <v/>
      </c>
      <c r="AK1019" s="106" t="str">
        <f>IF($C1019="", "", IF(IFERROR(INDEX(Ingredients!G$11:G$310, MATCH($C1019, Ingredients!$B$11:$B$310, 0)), "")="", "", IFERROR(INDEX(Ingredients!G$11:G$310, MATCH($C1019, Ingredients!$B$11:$B$310, 0)), "")))</f>
        <v/>
      </c>
      <c r="AL1019" s="79" t="str">
        <f>IF($C1019="", "", IF(IFERROR(INDEX(Ingredients!H$11:H$310, MATCH($C1019, Ingredients!$B$11:$B$310, 0)), "")="", "", IFERROR(INDEX(Ingredients!H$11:H$310, MATCH($C1019, Ingredients!$B$11:$B$310, 0)), "")))</f>
        <v/>
      </c>
      <c r="AN1019" s="83" t="str">
        <f t="shared" si="230"/>
        <v/>
      </c>
      <c r="AP1019" s="114" t="str">
        <f t="shared" si="240"/>
        <v/>
      </c>
      <c r="AR1019" s="117" t="str">
        <f>IF($C1019="", "", IF(IFERROR(INDEX(Ingredients!$AI$11:$AI$310, MATCH($C1019, Ingredients!$B$11:$B$310, 0)), "")="", "", IFERROR(INDEX(Ingredients!$AI$11:$AI$310, MATCH($C1019, Ingredients!$B$11:$B$310, 0)), "")))</f>
        <v/>
      </c>
      <c r="AT1019" s="120" t="str">
        <f t="shared" si="241"/>
        <v/>
      </c>
      <c r="AV1019" s="90" t="str">
        <f t="shared" si="231"/>
        <v/>
      </c>
      <c r="AX1019" s="90" t="str">
        <f>IF($AV1019="", "", COUNTIF($AV$11:$AV$5010, "&lt;"&amp;$AV1019)+1+COUNTIF($AV$11:$AV1019, $AV1019)-1)</f>
        <v/>
      </c>
      <c r="AZ1019" s="111" t="str">
        <f>IF($B1019="", "", SUMIF('Shopping List'!$AV$11:$AV$25, $B1019, 'Shopping List'!$BN$11:$BN$25))</f>
        <v/>
      </c>
      <c r="BB1019" s="117" t="str">
        <f t="shared" si="242"/>
        <v/>
      </c>
    </row>
    <row r="1020" spans="1:54" x14ac:dyDescent="0.25">
      <c r="A1020" s="4"/>
      <c r="B1020" s="37"/>
      <c r="C1020" s="124"/>
      <c r="D1020" s="39"/>
      <c r="E1020" s="125"/>
      <c r="F1020" s="48"/>
      <c r="G1020" s="4"/>
      <c r="H1020" s="4"/>
      <c r="I1020" s="95" t="str">
        <f>IF($C1020="", "", IF(IFERROR(INDEX(Ingredients!$C$11:$C$310, MATCH($C1020, Ingredients!$B$11:$B$310, 0)), "")="", "", IFERROR(INDEX(Ingredients!$C$11:$C$310, MATCH($C1020, Ingredients!$B$11:$B$310, 0)), "")))</f>
        <v/>
      </c>
      <c r="J1020" s="73" t="str">
        <f>IF($B1020="", "", IF(IFERROR(INDEX(Meals!$C$11:$C$260, MATCH($B1020, Meals!$B$11:$B$260, 0)), "")="", "", IFERROR(INDEX(Meals!$C$11:$C$260, MATCH($B1020, Meals!$B$11:$B$260, 0)), "")))</f>
        <v/>
      </c>
      <c r="K1020" s="4"/>
      <c r="L1020" s="72" t="str">
        <f t="shared" si="232"/>
        <v/>
      </c>
      <c r="M1020" s="73" t="str">
        <f t="shared" si="233"/>
        <v/>
      </c>
      <c r="N1020" s="4"/>
      <c r="O1020" s="78" t="str">
        <f t="shared" si="234"/>
        <v/>
      </c>
      <c r="P1020" s="79" t="str">
        <f t="shared" si="235"/>
        <v/>
      </c>
      <c r="Q1020" s="4"/>
      <c r="R1020" s="90" t="str">
        <f t="shared" si="236"/>
        <v/>
      </c>
      <c r="S1020" s="4"/>
      <c r="Y1020" s="18" t="str">
        <f t="shared" si="237"/>
        <v/>
      </c>
      <c r="AA1020" s="18" t="str">
        <f t="shared" si="228"/>
        <v/>
      </c>
      <c r="AB1020" s="18" t="str">
        <f t="shared" si="229"/>
        <v/>
      </c>
      <c r="AC1020" s="18" t="str">
        <f t="shared" si="238"/>
        <v/>
      </c>
      <c r="AD1020" s="18" t="str">
        <f t="shared" si="238"/>
        <v/>
      </c>
      <c r="AE1020" s="18" t="str">
        <f t="shared" si="239"/>
        <v/>
      </c>
      <c r="AG1020" s="95" t="str">
        <f>IF($C1020="", "", IF(IFERROR(INDEX(Ingredients!C$11:C$310, MATCH($C1020, Ingredients!$B$11:$B$310, 0)), "")="", "", IFERROR(INDEX(Ingredients!C$11:C$310, MATCH($C1020, Ingredients!$B$11:$B$310, 0)), "")))</f>
        <v/>
      </c>
      <c r="AH1020" s="105" t="str">
        <f>IF($C1020="", "", IF(IFERROR(INDEX(Ingredients!D$11:D$310, MATCH($C1020, Ingredients!$B$11:$B$310, 0)), "")="", "", IFERROR(INDEX(Ingredients!D$11:D$310, MATCH($C1020, Ingredients!$B$11:$B$310, 0)), "")))</f>
        <v/>
      </c>
      <c r="AI1020" s="106" t="str">
        <f>IF($C1020="", "", IF(IFERROR(INDEX(Ingredients!E$11:E$310, MATCH($C1020, Ingredients!$B$11:$B$310, 0)), "")="", "", IFERROR(INDEX(Ingredients!E$11:E$310, MATCH($C1020, Ingredients!$B$11:$B$310, 0)), "")))</f>
        <v/>
      </c>
      <c r="AJ1020" s="108" t="str">
        <f>IF($C1020="", "", IF(IFERROR(INDEX(Ingredients!F$11:F$310, MATCH($C1020, Ingredients!$B$11:$B$310, 0)), "")="", "", IFERROR(INDEX(Ingredients!F$11:F$310, MATCH($C1020, Ingredients!$B$11:$B$310, 0)), "")))</f>
        <v/>
      </c>
      <c r="AK1020" s="106" t="str">
        <f>IF($C1020="", "", IF(IFERROR(INDEX(Ingredients!G$11:G$310, MATCH($C1020, Ingredients!$B$11:$B$310, 0)), "")="", "", IFERROR(INDEX(Ingredients!G$11:G$310, MATCH($C1020, Ingredients!$B$11:$B$310, 0)), "")))</f>
        <v/>
      </c>
      <c r="AL1020" s="79" t="str">
        <f>IF($C1020="", "", IF(IFERROR(INDEX(Ingredients!H$11:H$310, MATCH($C1020, Ingredients!$B$11:$B$310, 0)), "")="", "", IFERROR(INDEX(Ingredients!H$11:H$310, MATCH($C1020, Ingredients!$B$11:$B$310, 0)), "")))</f>
        <v/>
      </c>
      <c r="AN1020" s="83" t="str">
        <f t="shared" si="230"/>
        <v/>
      </c>
      <c r="AP1020" s="114" t="str">
        <f t="shared" si="240"/>
        <v/>
      </c>
      <c r="AR1020" s="117" t="str">
        <f>IF($C1020="", "", IF(IFERROR(INDEX(Ingredients!$AI$11:$AI$310, MATCH($C1020, Ingredients!$B$11:$B$310, 0)), "")="", "", IFERROR(INDEX(Ingredients!$AI$11:$AI$310, MATCH($C1020, Ingredients!$B$11:$B$310, 0)), "")))</f>
        <v/>
      </c>
      <c r="AT1020" s="120" t="str">
        <f t="shared" si="241"/>
        <v/>
      </c>
      <c r="AV1020" s="90" t="str">
        <f t="shared" si="231"/>
        <v/>
      </c>
      <c r="AX1020" s="90" t="str">
        <f>IF($AV1020="", "", COUNTIF($AV$11:$AV$5010, "&lt;"&amp;$AV1020)+1+COUNTIF($AV$11:$AV1020, $AV1020)-1)</f>
        <v/>
      </c>
      <c r="AZ1020" s="111" t="str">
        <f>IF($B1020="", "", SUMIF('Shopping List'!$AV$11:$AV$25, $B1020, 'Shopping List'!$BN$11:$BN$25))</f>
        <v/>
      </c>
      <c r="BB1020" s="117" t="str">
        <f t="shared" si="242"/>
        <v/>
      </c>
    </row>
    <row r="1021" spans="1:54" x14ac:dyDescent="0.25">
      <c r="A1021" s="4"/>
      <c r="B1021" s="37"/>
      <c r="C1021" s="124"/>
      <c r="D1021" s="39"/>
      <c r="E1021" s="125"/>
      <c r="F1021" s="48"/>
      <c r="G1021" s="4"/>
      <c r="H1021" s="4"/>
      <c r="I1021" s="95" t="str">
        <f>IF($C1021="", "", IF(IFERROR(INDEX(Ingredients!$C$11:$C$310, MATCH($C1021, Ingredients!$B$11:$B$310, 0)), "")="", "", IFERROR(INDEX(Ingredients!$C$11:$C$310, MATCH($C1021, Ingredients!$B$11:$B$310, 0)), "")))</f>
        <v/>
      </c>
      <c r="J1021" s="73" t="str">
        <f>IF($B1021="", "", IF(IFERROR(INDEX(Meals!$C$11:$C$260, MATCH($B1021, Meals!$B$11:$B$260, 0)), "")="", "", IFERROR(INDEX(Meals!$C$11:$C$260, MATCH($B1021, Meals!$B$11:$B$260, 0)), "")))</f>
        <v/>
      </c>
      <c r="K1021" s="4"/>
      <c r="L1021" s="72" t="str">
        <f t="shared" si="232"/>
        <v/>
      </c>
      <c r="M1021" s="73" t="str">
        <f t="shared" si="233"/>
        <v/>
      </c>
      <c r="N1021" s="4"/>
      <c r="O1021" s="78" t="str">
        <f t="shared" si="234"/>
        <v/>
      </c>
      <c r="P1021" s="79" t="str">
        <f t="shared" si="235"/>
        <v/>
      </c>
      <c r="Q1021" s="4"/>
      <c r="R1021" s="90" t="str">
        <f t="shared" si="236"/>
        <v/>
      </c>
      <c r="S1021" s="4"/>
      <c r="Y1021" s="18" t="str">
        <f t="shared" si="237"/>
        <v/>
      </c>
      <c r="AA1021" s="18" t="str">
        <f t="shared" si="228"/>
        <v/>
      </c>
      <c r="AB1021" s="18" t="str">
        <f t="shared" si="229"/>
        <v/>
      </c>
      <c r="AC1021" s="18" t="str">
        <f t="shared" si="238"/>
        <v/>
      </c>
      <c r="AD1021" s="18" t="str">
        <f t="shared" si="238"/>
        <v/>
      </c>
      <c r="AE1021" s="18" t="str">
        <f t="shared" si="239"/>
        <v/>
      </c>
      <c r="AG1021" s="95" t="str">
        <f>IF($C1021="", "", IF(IFERROR(INDEX(Ingredients!C$11:C$310, MATCH($C1021, Ingredients!$B$11:$B$310, 0)), "")="", "", IFERROR(INDEX(Ingredients!C$11:C$310, MATCH($C1021, Ingredients!$B$11:$B$310, 0)), "")))</f>
        <v/>
      </c>
      <c r="AH1021" s="105" t="str">
        <f>IF($C1021="", "", IF(IFERROR(INDEX(Ingredients!D$11:D$310, MATCH($C1021, Ingredients!$B$11:$B$310, 0)), "")="", "", IFERROR(INDEX(Ingredients!D$11:D$310, MATCH($C1021, Ingredients!$B$11:$B$310, 0)), "")))</f>
        <v/>
      </c>
      <c r="AI1021" s="106" t="str">
        <f>IF($C1021="", "", IF(IFERROR(INDEX(Ingredients!E$11:E$310, MATCH($C1021, Ingredients!$B$11:$B$310, 0)), "")="", "", IFERROR(INDEX(Ingredients!E$11:E$310, MATCH($C1021, Ingredients!$B$11:$B$310, 0)), "")))</f>
        <v/>
      </c>
      <c r="AJ1021" s="108" t="str">
        <f>IF($C1021="", "", IF(IFERROR(INDEX(Ingredients!F$11:F$310, MATCH($C1021, Ingredients!$B$11:$B$310, 0)), "")="", "", IFERROR(INDEX(Ingredients!F$11:F$310, MATCH($C1021, Ingredients!$B$11:$B$310, 0)), "")))</f>
        <v/>
      </c>
      <c r="AK1021" s="106" t="str">
        <f>IF($C1021="", "", IF(IFERROR(INDEX(Ingredients!G$11:G$310, MATCH($C1021, Ingredients!$B$11:$B$310, 0)), "")="", "", IFERROR(INDEX(Ingredients!G$11:G$310, MATCH($C1021, Ingredients!$B$11:$B$310, 0)), "")))</f>
        <v/>
      </c>
      <c r="AL1021" s="79" t="str">
        <f>IF($C1021="", "", IF(IFERROR(INDEX(Ingredients!H$11:H$310, MATCH($C1021, Ingredients!$B$11:$B$310, 0)), "")="", "", IFERROR(INDEX(Ingredients!H$11:H$310, MATCH($C1021, Ingredients!$B$11:$B$310, 0)), "")))</f>
        <v/>
      </c>
      <c r="AN1021" s="83" t="str">
        <f t="shared" si="230"/>
        <v/>
      </c>
      <c r="AP1021" s="114" t="str">
        <f t="shared" si="240"/>
        <v/>
      </c>
      <c r="AR1021" s="117" t="str">
        <f>IF($C1021="", "", IF(IFERROR(INDEX(Ingredients!$AI$11:$AI$310, MATCH($C1021, Ingredients!$B$11:$B$310, 0)), "")="", "", IFERROR(INDEX(Ingredients!$AI$11:$AI$310, MATCH($C1021, Ingredients!$B$11:$B$310, 0)), "")))</f>
        <v/>
      </c>
      <c r="AT1021" s="120" t="str">
        <f t="shared" si="241"/>
        <v/>
      </c>
      <c r="AV1021" s="90" t="str">
        <f t="shared" si="231"/>
        <v/>
      </c>
      <c r="AX1021" s="90" t="str">
        <f>IF($AV1021="", "", COUNTIF($AV$11:$AV$5010, "&lt;"&amp;$AV1021)+1+COUNTIF($AV$11:$AV1021, $AV1021)-1)</f>
        <v/>
      </c>
      <c r="AZ1021" s="111" t="str">
        <f>IF($B1021="", "", SUMIF('Shopping List'!$AV$11:$AV$25, $B1021, 'Shopping List'!$BN$11:$BN$25))</f>
        <v/>
      </c>
      <c r="BB1021" s="117" t="str">
        <f t="shared" si="242"/>
        <v/>
      </c>
    </row>
    <row r="1022" spans="1:54" x14ac:dyDescent="0.25">
      <c r="A1022" s="4"/>
      <c r="B1022" s="37"/>
      <c r="C1022" s="124"/>
      <c r="D1022" s="39"/>
      <c r="E1022" s="125"/>
      <c r="F1022" s="48"/>
      <c r="G1022" s="4"/>
      <c r="H1022" s="4"/>
      <c r="I1022" s="95" t="str">
        <f>IF($C1022="", "", IF(IFERROR(INDEX(Ingredients!$C$11:$C$310, MATCH($C1022, Ingredients!$B$11:$B$310, 0)), "")="", "", IFERROR(INDEX(Ingredients!$C$11:$C$310, MATCH($C1022, Ingredients!$B$11:$B$310, 0)), "")))</f>
        <v/>
      </c>
      <c r="J1022" s="73" t="str">
        <f>IF($B1022="", "", IF(IFERROR(INDEX(Meals!$C$11:$C$260, MATCH($B1022, Meals!$B$11:$B$260, 0)), "")="", "", IFERROR(INDEX(Meals!$C$11:$C$260, MATCH($B1022, Meals!$B$11:$B$260, 0)), "")))</f>
        <v/>
      </c>
      <c r="K1022" s="4"/>
      <c r="L1022" s="72" t="str">
        <f t="shared" si="232"/>
        <v/>
      </c>
      <c r="M1022" s="73" t="str">
        <f t="shared" si="233"/>
        <v/>
      </c>
      <c r="N1022" s="4"/>
      <c r="O1022" s="78" t="str">
        <f t="shared" si="234"/>
        <v/>
      </c>
      <c r="P1022" s="79" t="str">
        <f t="shared" si="235"/>
        <v/>
      </c>
      <c r="Q1022" s="4"/>
      <c r="R1022" s="90" t="str">
        <f t="shared" si="236"/>
        <v/>
      </c>
      <c r="S1022" s="4"/>
      <c r="Y1022" s="18" t="str">
        <f t="shared" si="237"/>
        <v/>
      </c>
      <c r="AA1022" s="18" t="str">
        <f t="shared" si="228"/>
        <v/>
      </c>
      <c r="AB1022" s="18" t="str">
        <f t="shared" si="229"/>
        <v/>
      </c>
      <c r="AC1022" s="18" t="str">
        <f t="shared" si="238"/>
        <v/>
      </c>
      <c r="AD1022" s="18" t="str">
        <f t="shared" si="238"/>
        <v/>
      </c>
      <c r="AE1022" s="18" t="str">
        <f t="shared" si="239"/>
        <v/>
      </c>
      <c r="AG1022" s="95" t="str">
        <f>IF($C1022="", "", IF(IFERROR(INDEX(Ingredients!C$11:C$310, MATCH($C1022, Ingredients!$B$11:$B$310, 0)), "")="", "", IFERROR(INDEX(Ingredients!C$11:C$310, MATCH($C1022, Ingredients!$B$11:$B$310, 0)), "")))</f>
        <v/>
      </c>
      <c r="AH1022" s="105" t="str">
        <f>IF($C1022="", "", IF(IFERROR(INDEX(Ingredients!D$11:D$310, MATCH($C1022, Ingredients!$B$11:$B$310, 0)), "")="", "", IFERROR(INDEX(Ingredients!D$11:D$310, MATCH($C1022, Ingredients!$B$11:$B$310, 0)), "")))</f>
        <v/>
      </c>
      <c r="AI1022" s="106" t="str">
        <f>IF($C1022="", "", IF(IFERROR(INDEX(Ingredients!E$11:E$310, MATCH($C1022, Ingredients!$B$11:$B$310, 0)), "")="", "", IFERROR(INDEX(Ingredients!E$11:E$310, MATCH($C1022, Ingredients!$B$11:$B$310, 0)), "")))</f>
        <v/>
      </c>
      <c r="AJ1022" s="108" t="str">
        <f>IF($C1022="", "", IF(IFERROR(INDEX(Ingredients!F$11:F$310, MATCH($C1022, Ingredients!$B$11:$B$310, 0)), "")="", "", IFERROR(INDEX(Ingredients!F$11:F$310, MATCH($C1022, Ingredients!$B$11:$B$310, 0)), "")))</f>
        <v/>
      </c>
      <c r="AK1022" s="106" t="str">
        <f>IF($C1022="", "", IF(IFERROR(INDEX(Ingredients!G$11:G$310, MATCH($C1022, Ingredients!$B$11:$B$310, 0)), "")="", "", IFERROR(INDEX(Ingredients!G$11:G$310, MATCH($C1022, Ingredients!$B$11:$B$310, 0)), "")))</f>
        <v/>
      </c>
      <c r="AL1022" s="79" t="str">
        <f>IF($C1022="", "", IF(IFERROR(INDEX(Ingredients!H$11:H$310, MATCH($C1022, Ingredients!$B$11:$B$310, 0)), "")="", "", IFERROR(INDEX(Ingredients!H$11:H$310, MATCH($C1022, Ingredients!$B$11:$B$310, 0)), "")))</f>
        <v/>
      </c>
      <c r="AN1022" s="83" t="str">
        <f t="shared" si="230"/>
        <v/>
      </c>
      <c r="AP1022" s="114" t="str">
        <f t="shared" si="240"/>
        <v/>
      </c>
      <c r="AR1022" s="117" t="str">
        <f>IF($C1022="", "", IF(IFERROR(INDEX(Ingredients!$AI$11:$AI$310, MATCH($C1022, Ingredients!$B$11:$B$310, 0)), "")="", "", IFERROR(INDEX(Ingredients!$AI$11:$AI$310, MATCH($C1022, Ingredients!$B$11:$B$310, 0)), "")))</f>
        <v/>
      </c>
      <c r="AT1022" s="120" t="str">
        <f t="shared" si="241"/>
        <v/>
      </c>
      <c r="AV1022" s="90" t="str">
        <f t="shared" si="231"/>
        <v/>
      </c>
      <c r="AX1022" s="90" t="str">
        <f>IF($AV1022="", "", COUNTIF($AV$11:$AV$5010, "&lt;"&amp;$AV1022)+1+COUNTIF($AV$11:$AV1022, $AV1022)-1)</f>
        <v/>
      </c>
      <c r="AZ1022" s="111" t="str">
        <f>IF($B1022="", "", SUMIF('Shopping List'!$AV$11:$AV$25, $B1022, 'Shopping List'!$BN$11:$BN$25))</f>
        <v/>
      </c>
      <c r="BB1022" s="117" t="str">
        <f t="shared" si="242"/>
        <v/>
      </c>
    </row>
    <row r="1023" spans="1:54" x14ac:dyDescent="0.25">
      <c r="A1023" s="4"/>
      <c r="B1023" s="37"/>
      <c r="C1023" s="124"/>
      <c r="D1023" s="39"/>
      <c r="E1023" s="125"/>
      <c r="F1023" s="48"/>
      <c r="G1023" s="4"/>
      <c r="H1023" s="4"/>
      <c r="I1023" s="95" t="str">
        <f>IF($C1023="", "", IF(IFERROR(INDEX(Ingredients!$C$11:$C$310, MATCH($C1023, Ingredients!$B$11:$B$310, 0)), "")="", "", IFERROR(INDEX(Ingredients!$C$11:$C$310, MATCH($C1023, Ingredients!$B$11:$B$310, 0)), "")))</f>
        <v/>
      </c>
      <c r="J1023" s="73" t="str">
        <f>IF($B1023="", "", IF(IFERROR(INDEX(Meals!$C$11:$C$260, MATCH($B1023, Meals!$B$11:$B$260, 0)), "")="", "", IFERROR(INDEX(Meals!$C$11:$C$260, MATCH($B1023, Meals!$B$11:$B$260, 0)), "")))</f>
        <v/>
      </c>
      <c r="K1023" s="4"/>
      <c r="L1023" s="72" t="str">
        <f t="shared" si="232"/>
        <v/>
      </c>
      <c r="M1023" s="73" t="str">
        <f t="shared" si="233"/>
        <v/>
      </c>
      <c r="N1023" s="4"/>
      <c r="O1023" s="78" t="str">
        <f t="shared" si="234"/>
        <v/>
      </c>
      <c r="P1023" s="79" t="str">
        <f t="shared" si="235"/>
        <v/>
      </c>
      <c r="Q1023" s="4"/>
      <c r="R1023" s="90" t="str">
        <f t="shared" si="236"/>
        <v/>
      </c>
      <c r="S1023" s="4"/>
      <c r="Y1023" s="18" t="str">
        <f t="shared" si="237"/>
        <v/>
      </c>
      <c r="AA1023" s="18" t="str">
        <f t="shared" si="228"/>
        <v/>
      </c>
      <c r="AB1023" s="18" t="str">
        <f t="shared" si="229"/>
        <v/>
      </c>
      <c r="AC1023" s="18" t="str">
        <f t="shared" si="238"/>
        <v/>
      </c>
      <c r="AD1023" s="18" t="str">
        <f t="shared" si="238"/>
        <v/>
      </c>
      <c r="AE1023" s="18" t="str">
        <f t="shared" si="239"/>
        <v/>
      </c>
      <c r="AG1023" s="95" t="str">
        <f>IF($C1023="", "", IF(IFERROR(INDEX(Ingredients!C$11:C$310, MATCH($C1023, Ingredients!$B$11:$B$310, 0)), "")="", "", IFERROR(INDEX(Ingredients!C$11:C$310, MATCH($C1023, Ingredients!$B$11:$B$310, 0)), "")))</f>
        <v/>
      </c>
      <c r="AH1023" s="105" t="str">
        <f>IF($C1023="", "", IF(IFERROR(INDEX(Ingredients!D$11:D$310, MATCH($C1023, Ingredients!$B$11:$B$310, 0)), "")="", "", IFERROR(INDEX(Ingredients!D$11:D$310, MATCH($C1023, Ingredients!$B$11:$B$310, 0)), "")))</f>
        <v/>
      </c>
      <c r="AI1023" s="106" t="str">
        <f>IF($C1023="", "", IF(IFERROR(INDEX(Ingredients!E$11:E$310, MATCH($C1023, Ingredients!$B$11:$B$310, 0)), "")="", "", IFERROR(INDEX(Ingredients!E$11:E$310, MATCH($C1023, Ingredients!$B$11:$B$310, 0)), "")))</f>
        <v/>
      </c>
      <c r="AJ1023" s="108" t="str">
        <f>IF($C1023="", "", IF(IFERROR(INDEX(Ingredients!F$11:F$310, MATCH($C1023, Ingredients!$B$11:$B$310, 0)), "")="", "", IFERROR(INDEX(Ingredients!F$11:F$310, MATCH($C1023, Ingredients!$B$11:$B$310, 0)), "")))</f>
        <v/>
      </c>
      <c r="AK1023" s="106" t="str">
        <f>IF($C1023="", "", IF(IFERROR(INDEX(Ingredients!G$11:G$310, MATCH($C1023, Ingredients!$B$11:$B$310, 0)), "")="", "", IFERROR(INDEX(Ingredients!G$11:G$310, MATCH($C1023, Ingredients!$B$11:$B$310, 0)), "")))</f>
        <v/>
      </c>
      <c r="AL1023" s="79" t="str">
        <f>IF($C1023="", "", IF(IFERROR(INDEX(Ingredients!H$11:H$310, MATCH($C1023, Ingredients!$B$11:$B$310, 0)), "")="", "", IFERROR(INDEX(Ingredients!H$11:H$310, MATCH($C1023, Ingredients!$B$11:$B$310, 0)), "")))</f>
        <v/>
      </c>
      <c r="AN1023" s="83" t="str">
        <f t="shared" si="230"/>
        <v/>
      </c>
      <c r="AP1023" s="114" t="str">
        <f t="shared" si="240"/>
        <v/>
      </c>
      <c r="AR1023" s="117" t="str">
        <f>IF($C1023="", "", IF(IFERROR(INDEX(Ingredients!$AI$11:$AI$310, MATCH($C1023, Ingredients!$B$11:$B$310, 0)), "")="", "", IFERROR(INDEX(Ingredients!$AI$11:$AI$310, MATCH($C1023, Ingredients!$B$11:$B$310, 0)), "")))</f>
        <v/>
      </c>
      <c r="AT1023" s="120" t="str">
        <f t="shared" si="241"/>
        <v/>
      </c>
      <c r="AV1023" s="90" t="str">
        <f t="shared" si="231"/>
        <v/>
      </c>
      <c r="AX1023" s="90" t="str">
        <f>IF($AV1023="", "", COUNTIF($AV$11:$AV$5010, "&lt;"&amp;$AV1023)+1+COUNTIF($AV$11:$AV1023, $AV1023)-1)</f>
        <v/>
      </c>
      <c r="AZ1023" s="111" t="str">
        <f>IF($B1023="", "", SUMIF('Shopping List'!$AV$11:$AV$25, $B1023, 'Shopping List'!$BN$11:$BN$25))</f>
        <v/>
      </c>
      <c r="BB1023" s="117" t="str">
        <f t="shared" si="242"/>
        <v/>
      </c>
    </row>
    <row r="1024" spans="1:54" x14ac:dyDescent="0.25">
      <c r="A1024" s="4"/>
      <c r="B1024" s="37"/>
      <c r="C1024" s="124"/>
      <c r="D1024" s="39"/>
      <c r="E1024" s="125"/>
      <c r="F1024" s="48"/>
      <c r="G1024" s="4"/>
      <c r="H1024" s="4"/>
      <c r="I1024" s="95" t="str">
        <f>IF($C1024="", "", IF(IFERROR(INDEX(Ingredients!$C$11:$C$310, MATCH($C1024, Ingredients!$B$11:$B$310, 0)), "")="", "", IFERROR(INDEX(Ingredients!$C$11:$C$310, MATCH($C1024, Ingredients!$B$11:$B$310, 0)), "")))</f>
        <v/>
      </c>
      <c r="J1024" s="73" t="str">
        <f>IF($B1024="", "", IF(IFERROR(INDEX(Meals!$C$11:$C$260, MATCH($B1024, Meals!$B$11:$B$260, 0)), "")="", "", IFERROR(INDEX(Meals!$C$11:$C$260, MATCH($B1024, Meals!$B$11:$B$260, 0)), "")))</f>
        <v/>
      </c>
      <c r="K1024" s="4"/>
      <c r="L1024" s="72" t="str">
        <f t="shared" si="232"/>
        <v/>
      </c>
      <c r="M1024" s="73" t="str">
        <f t="shared" si="233"/>
        <v/>
      </c>
      <c r="N1024" s="4"/>
      <c r="O1024" s="78" t="str">
        <f t="shared" si="234"/>
        <v/>
      </c>
      <c r="P1024" s="79" t="str">
        <f t="shared" si="235"/>
        <v/>
      </c>
      <c r="Q1024" s="4"/>
      <c r="R1024" s="90" t="str">
        <f t="shared" si="236"/>
        <v/>
      </c>
      <c r="S1024" s="4"/>
      <c r="Y1024" s="18" t="str">
        <f t="shared" si="237"/>
        <v/>
      </c>
      <c r="AA1024" s="18" t="str">
        <f t="shared" si="228"/>
        <v/>
      </c>
      <c r="AB1024" s="18" t="str">
        <f t="shared" si="229"/>
        <v/>
      </c>
      <c r="AC1024" s="18" t="str">
        <f t="shared" si="238"/>
        <v/>
      </c>
      <c r="AD1024" s="18" t="str">
        <f t="shared" si="238"/>
        <v/>
      </c>
      <c r="AE1024" s="18" t="str">
        <f t="shared" si="239"/>
        <v/>
      </c>
      <c r="AG1024" s="95" t="str">
        <f>IF($C1024="", "", IF(IFERROR(INDEX(Ingredients!C$11:C$310, MATCH($C1024, Ingredients!$B$11:$B$310, 0)), "")="", "", IFERROR(INDEX(Ingredients!C$11:C$310, MATCH($C1024, Ingredients!$B$11:$B$310, 0)), "")))</f>
        <v/>
      </c>
      <c r="AH1024" s="105" t="str">
        <f>IF($C1024="", "", IF(IFERROR(INDEX(Ingredients!D$11:D$310, MATCH($C1024, Ingredients!$B$11:$B$310, 0)), "")="", "", IFERROR(INDEX(Ingredients!D$11:D$310, MATCH($C1024, Ingredients!$B$11:$B$310, 0)), "")))</f>
        <v/>
      </c>
      <c r="AI1024" s="106" t="str">
        <f>IF($C1024="", "", IF(IFERROR(INDEX(Ingredients!E$11:E$310, MATCH($C1024, Ingredients!$B$11:$B$310, 0)), "")="", "", IFERROR(INDEX(Ingredients!E$11:E$310, MATCH($C1024, Ingredients!$B$11:$B$310, 0)), "")))</f>
        <v/>
      </c>
      <c r="AJ1024" s="108" t="str">
        <f>IF($C1024="", "", IF(IFERROR(INDEX(Ingredients!F$11:F$310, MATCH($C1024, Ingredients!$B$11:$B$310, 0)), "")="", "", IFERROR(INDEX(Ingredients!F$11:F$310, MATCH($C1024, Ingredients!$B$11:$B$310, 0)), "")))</f>
        <v/>
      </c>
      <c r="AK1024" s="106" t="str">
        <f>IF($C1024="", "", IF(IFERROR(INDEX(Ingredients!G$11:G$310, MATCH($C1024, Ingredients!$B$11:$B$310, 0)), "")="", "", IFERROR(INDEX(Ingredients!G$11:G$310, MATCH($C1024, Ingredients!$B$11:$B$310, 0)), "")))</f>
        <v/>
      </c>
      <c r="AL1024" s="79" t="str">
        <f>IF($C1024="", "", IF(IFERROR(INDEX(Ingredients!H$11:H$310, MATCH($C1024, Ingredients!$B$11:$B$310, 0)), "")="", "", IFERROR(INDEX(Ingredients!H$11:H$310, MATCH($C1024, Ingredients!$B$11:$B$310, 0)), "")))</f>
        <v/>
      </c>
      <c r="AN1024" s="83" t="str">
        <f t="shared" si="230"/>
        <v/>
      </c>
      <c r="AP1024" s="114" t="str">
        <f t="shared" si="240"/>
        <v/>
      </c>
      <c r="AR1024" s="117" t="str">
        <f>IF($C1024="", "", IF(IFERROR(INDEX(Ingredients!$AI$11:$AI$310, MATCH($C1024, Ingredients!$B$11:$B$310, 0)), "")="", "", IFERROR(INDEX(Ingredients!$AI$11:$AI$310, MATCH($C1024, Ingredients!$B$11:$B$310, 0)), "")))</f>
        <v/>
      </c>
      <c r="AT1024" s="120" t="str">
        <f t="shared" si="241"/>
        <v/>
      </c>
      <c r="AV1024" s="90" t="str">
        <f t="shared" si="231"/>
        <v/>
      </c>
      <c r="AX1024" s="90" t="str">
        <f>IF($AV1024="", "", COUNTIF($AV$11:$AV$5010, "&lt;"&amp;$AV1024)+1+COUNTIF($AV$11:$AV1024, $AV1024)-1)</f>
        <v/>
      </c>
      <c r="AZ1024" s="111" t="str">
        <f>IF($B1024="", "", SUMIF('Shopping List'!$AV$11:$AV$25, $B1024, 'Shopping List'!$BN$11:$BN$25))</f>
        <v/>
      </c>
      <c r="BB1024" s="117" t="str">
        <f t="shared" si="242"/>
        <v/>
      </c>
    </row>
    <row r="1025" spans="1:54" x14ac:dyDescent="0.25">
      <c r="A1025" s="4"/>
      <c r="B1025" s="37"/>
      <c r="C1025" s="124"/>
      <c r="D1025" s="39"/>
      <c r="E1025" s="125"/>
      <c r="F1025" s="48"/>
      <c r="G1025" s="4"/>
      <c r="H1025" s="4"/>
      <c r="I1025" s="95" t="str">
        <f>IF($C1025="", "", IF(IFERROR(INDEX(Ingredients!$C$11:$C$310, MATCH($C1025, Ingredients!$B$11:$B$310, 0)), "")="", "", IFERROR(INDEX(Ingredients!$C$11:$C$310, MATCH($C1025, Ingredients!$B$11:$B$310, 0)), "")))</f>
        <v/>
      </c>
      <c r="J1025" s="73" t="str">
        <f>IF($B1025="", "", IF(IFERROR(INDEX(Meals!$C$11:$C$260, MATCH($B1025, Meals!$B$11:$B$260, 0)), "")="", "", IFERROR(INDEX(Meals!$C$11:$C$260, MATCH($B1025, Meals!$B$11:$B$260, 0)), "")))</f>
        <v/>
      </c>
      <c r="K1025" s="4"/>
      <c r="L1025" s="72" t="str">
        <f t="shared" si="232"/>
        <v/>
      </c>
      <c r="M1025" s="73" t="str">
        <f t="shared" si="233"/>
        <v/>
      </c>
      <c r="N1025" s="4"/>
      <c r="O1025" s="78" t="str">
        <f t="shared" si="234"/>
        <v/>
      </c>
      <c r="P1025" s="79" t="str">
        <f t="shared" si="235"/>
        <v/>
      </c>
      <c r="Q1025" s="4"/>
      <c r="R1025" s="90" t="str">
        <f t="shared" si="236"/>
        <v/>
      </c>
      <c r="S1025" s="4"/>
      <c r="Y1025" s="18" t="str">
        <f t="shared" si="237"/>
        <v/>
      </c>
      <c r="AA1025" s="18" t="str">
        <f t="shared" si="228"/>
        <v/>
      </c>
      <c r="AB1025" s="18" t="str">
        <f t="shared" si="229"/>
        <v/>
      </c>
      <c r="AC1025" s="18" t="str">
        <f t="shared" si="238"/>
        <v/>
      </c>
      <c r="AD1025" s="18" t="str">
        <f t="shared" si="238"/>
        <v/>
      </c>
      <c r="AE1025" s="18" t="str">
        <f t="shared" si="239"/>
        <v/>
      </c>
      <c r="AG1025" s="95" t="str">
        <f>IF($C1025="", "", IF(IFERROR(INDEX(Ingredients!C$11:C$310, MATCH($C1025, Ingredients!$B$11:$B$310, 0)), "")="", "", IFERROR(INDEX(Ingredients!C$11:C$310, MATCH($C1025, Ingredients!$B$11:$B$310, 0)), "")))</f>
        <v/>
      </c>
      <c r="AH1025" s="105" t="str">
        <f>IF($C1025="", "", IF(IFERROR(INDEX(Ingredients!D$11:D$310, MATCH($C1025, Ingredients!$B$11:$B$310, 0)), "")="", "", IFERROR(INDEX(Ingredients!D$11:D$310, MATCH($C1025, Ingredients!$B$11:$B$310, 0)), "")))</f>
        <v/>
      </c>
      <c r="AI1025" s="106" t="str">
        <f>IF($C1025="", "", IF(IFERROR(INDEX(Ingredients!E$11:E$310, MATCH($C1025, Ingredients!$B$11:$B$310, 0)), "")="", "", IFERROR(INDEX(Ingredients!E$11:E$310, MATCH($C1025, Ingredients!$B$11:$B$310, 0)), "")))</f>
        <v/>
      </c>
      <c r="AJ1025" s="108" t="str">
        <f>IF($C1025="", "", IF(IFERROR(INDEX(Ingredients!F$11:F$310, MATCH($C1025, Ingredients!$B$11:$B$310, 0)), "")="", "", IFERROR(INDEX(Ingredients!F$11:F$310, MATCH($C1025, Ingredients!$B$11:$B$310, 0)), "")))</f>
        <v/>
      </c>
      <c r="AK1025" s="106" t="str">
        <f>IF($C1025="", "", IF(IFERROR(INDEX(Ingredients!G$11:G$310, MATCH($C1025, Ingredients!$B$11:$B$310, 0)), "")="", "", IFERROR(INDEX(Ingredients!G$11:G$310, MATCH($C1025, Ingredients!$B$11:$B$310, 0)), "")))</f>
        <v/>
      </c>
      <c r="AL1025" s="79" t="str">
        <f>IF($C1025="", "", IF(IFERROR(INDEX(Ingredients!H$11:H$310, MATCH($C1025, Ingredients!$B$11:$B$310, 0)), "")="", "", IFERROR(INDEX(Ingredients!H$11:H$310, MATCH($C1025, Ingredients!$B$11:$B$310, 0)), "")))</f>
        <v/>
      </c>
      <c r="AN1025" s="83" t="str">
        <f t="shared" si="230"/>
        <v/>
      </c>
      <c r="AP1025" s="114" t="str">
        <f t="shared" si="240"/>
        <v/>
      </c>
      <c r="AR1025" s="117" t="str">
        <f>IF($C1025="", "", IF(IFERROR(INDEX(Ingredients!$AI$11:$AI$310, MATCH($C1025, Ingredients!$B$11:$B$310, 0)), "")="", "", IFERROR(INDEX(Ingredients!$AI$11:$AI$310, MATCH($C1025, Ingredients!$B$11:$B$310, 0)), "")))</f>
        <v/>
      </c>
      <c r="AT1025" s="120" t="str">
        <f t="shared" si="241"/>
        <v/>
      </c>
      <c r="AV1025" s="90" t="str">
        <f t="shared" si="231"/>
        <v/>
      </c>
      <c r="AX1025" s="90" t="str">
        <f>IF($AV1025="", "", COUNTIF($AV$11:$AV$5010, "&lt;"&amp;$AV1025)+1+COUNTIF($AV$11:$AV1025, $AV1025)-1)</f>
        <v/>
      </c>
      <c r="AZ1025" s="111" t="str">
        <f>IF($B1025="", "", SUMIF('Shopping List'!$AV$11:$AV$25, $B1025, 'Shopping List'!$BN$11:$BN$25))</f>
        <v/>
      </c>
      <c r="BB1025" s="117" t="str">
        <f t="shared" si="242"/>
        <v/>
      </c>
    </row>
    <row r="1026" spans="1:54" x14ac:dyDescent="0.25">
      <c r="A1026" s="4"/>
      <c r="B1026" s="37"/>
      <c r="C1026" s="124"/>
      <c r="D1026" s="39"/>
      <c r="E1026" s="125"/>
      <c r="F1026" s="48"/>
      <c r="G1026" s="4"/>
      <c r="H1026" s="4"/>
      <c r="I1026" s="95" t="str">
        <f>IF($C1026="", "", IF(IFERROR(INDEX(Ingredients!$C$11:$C$310, MATCH($C1026, Ingredients!$B$11:$B$310, 0)), "")="", "", IFERROR(INDEX(Ingredients!$C$11:$C$310, MATCH($C1026, Ingredients!$B$11:$B$310, 0)), "")))</f>
        <v/>
      </c>
      <c r="J1026" s="73" t="str">
        <f>IF($B1026="", "", IF(IFERROR(INDEX(Meals!$C$11:$C$260, MATCH($B1026, Meals!$B$11:$B$260, 0)), "")="", "", IFERROR(INDEX(Meals!$C$11:$C$260, MATCH($B1026, Meals!$B$11:$B$260, 0)), "")))</f>
        <v/>
      </c>
      <c r="K1026" s="4"/>
      <c r="L1026" s="72" t="str">
        <f t="shared" si="232"/>
        <v/>
      </c>
      <c r="M1026" s="73" t="str">
        <f t="shared" si="233"/>
        <v/>
      </c>
      <c r="N1026" s="4"/>
      <c r="O1026" s="78" t="str">
        <f t="shared" si="234"/>
        <v/>
      </c>
      <c r="P1026" s="79" t="str">
        <f t="shared" si="235"/>
        <v/>
      </c>
      <c r="Q1026" s="4"/>
      <c r="R1026" s="90" t="str">
        <f t="shared" si="236"/>
        <v/>
      </c>
      <c r="S1026" s="4"/>
      <c r="Y1026" s="18" t="str">
        <f t="shared" si="237"/>
        <v/>
      </c>
      <c r="AA1026" s="18" t="str">
        <f t="shared" si="228"/>
        <v/>
      </c>
      <c r="AB1026" s="18" t="str">
        <f t="shared" si="229"/>
        <v/>
      </c>
      <c r="AC1026" s="18" t="str">
        <f t="shared" si="238"/>
        <v/>
      </c>
      <c r="AD1026" s="18" t="str">
        <f t="shared" si="238"/>
        <v/>
      </c>
      <c r="AE1026" s="18" t="str">
        <f t="shared" si="239"/>
        <v/>
      </c>
      <c r="AG1026" s="95" t="str">
        <f>IF($C1026="", "", IF(IFERROR(INDEX(Ingredients!C$11:C$310, MATCH($C1026, Ingredients!$B$11:$B$310, 0)), "")="", "", IFERROR(INDEX(Ingredients!C$11:C$310, MATCH($C1026, Ingredients!$B$11:$B$310, 0)), "")))</f>
        <v/>
      </c>
      <c r="AH1026" s="105" t="str">
        <f>IF($C1026="", "", IF(IFERROR(INDEX(Ingredients!D$11:D$310, MATCH($C1026, Ingredients!$B$11:$B$310, 0)), "")="", "", IFERROR(INDEX(Ingredients!D$11:D$310, MATCH($C1026, Ingredients!$B$11:$B$310, 0)), "")))</f>
        <v/>
      </c>
      <c r="AI1026" s="106" t="str">
        <f>IF($C1026="", "", IF(IFERROR(INDEX(Ingredients!E$11:E$310, MATCH($C1026, Ingredients!$B$11:$B$310, 0)), "")="", "", IFERROR(INDEX(Ingredients!E$11:E$310, MATCH($C1026, Ingredients!$B$11:$B$310, 0)), "")))</f>
        <v/>
      </c>
      <c r="AJ1026" s="108" t="str">
        <f>IF($C1026="", "", IF(IFERROR(INDEX(Ingredients!F$11:F$310, MATCH($C1026, Ingredients!$B$11:$B$310, 0)), "")="", "", IFERROR(INDEX(Ingredients!F$11:F$310, MATCH($C1026, Ingredients!$B$11:$B$310, 0)), "")))</f>
        <v/>
      </c>
      <c r="AK1026" s="106" t="str">
        <f>IF($C1026="", "", IF(IFERROR(INDEX(Ingredients!G$11:G$310, MATCH($C1026, Ingredients!$B$11:$B$310, 0)), "")="", "", IFERROR(INDEX(Ingredients!G$11:G$310, MATCH($C1026, Ingredients!$B$11:$B$310, 0)), "")))</f>
        <v/>
      </c>
      <c r="AL1026" s="79" t="str">
        <f>IF($C1026="", "", IF(IFERROR(INDEX(Ingredients!H$11:H$310, MATCH($C1026, Ingredients!$B$11:$B$310, 0)), "")="", "", IFERROR(INDEX(Ingredients!H$11:H$310, MATCH($C1026, Ingredients!$B$11:$B$310, 0)), "")))</f>
        <v/>
      </c>
      <c r="AN1026" s="83" t="str">
        <f t="shared" si="230"/>
        <v/>
      </c>
      <c r="AP1026" s="114" t="str">
        <f t="shared" si="240"/>
        <v/>
      </c>
      <c r="AR1026" s="117" t="str">
        <f>IF($C1026="", "", IF(IFERROR(INDEX(Ingredients!$AI$11:$AI$310, MATCH($C1026, Ingredients!$B$11:$B$310, 0)), "")="", "", IFERROR(INDEX(Ingredients!$AI$11:$AI$310, MATCH($C1026, Ingredients!$B$11:$B$310, 0)), "")))</f>
        <v/>
      </c>
      <c r="AT1026" s="120" t="str">
        <f t="shared" si="241"/>
        <v/>
      </c>
      <c r="AV1026" s="90" t="str">
        <f t="shared" si="231"/>
        <v/>
      </c>
      <c r="AX1026" s="90" t="str">
        <f>IF($AV1026="", "", COUNTIF($AV$11:$AV$5010, "&lt;"&amp;$AV1026)+1+COUNTIF($AV$11:$AV1026, $AV1026)-1)</f>
        <v/>
      </c>
      <c r="AZ1026" s="111" t="str">
        <f>IF($B1026="", "", SUMIF('Shopping List'!$AV$11:$AV$25, $B1026, 'Shopping List'!$BN$11:$BN$25))</f>
        <v/>
      </c>
      <c r="BB1026" s="117" t="str">
        <f t="shared" si="242"/>
        <v/>
      </c>
    </row>
    <row r="1027" spans="1:54" x14ac:dyDescent="0.25">
      <c r="A1027" s="4"/>
      <c r="B1027" s="37"/>
      <c r="C1027" s="124"/>
      <c r="D1027" s="39"/>
      <c r="E1027" s="125"/>
      <c r="F1027" s="48"/>
      <c r="G1027" s="4"/>
      <c r="H1027" s="4"/>
      <c r="I1027" s="95" t="str">
        <f>IF($C1027="", "", IF(IFERROR(INDEX(Ingredients!$C$11:$C$310, MATCH($C1027, Ingredients!$B$11:$B$310, 0)), "")="", "", IFERROR(INDEX(Ingredients!$C$11:$C$310, MATCH($C1027, Ingredients!$B$11:$B$310, 0)), "")))</f>
        <v/>
      </c>
      <c r="J1027" s="73" t="str">
        <f>IF($B1027="", "", IF(IFERROR(INDEX(Meals!$C$11:$C$260, MATCH($B1027, Meals!$B$11:$B$260, 0)), "")="", "", IFERROR(INDEX(Meals!$C$11:$C$260, MATCH($B1027, Meals!$B$11:$B$260, 0)), "")))</f>
        <v/>
      </c>
      <c r="K1027" s="4"/>
      <c r="L1027" s="72" t="str">
        <f t="shared" si="232"/>
        <v/>
      </c>
      <c r="M1027" s="73" t="str">
        <f t="shared" si="233"/>
        <v/>
      </c>
      <c r="N1027" s="4"/>
      <c r="O1027" s="78" t="str">
        <f t="shared" si="234"/>
        <v/>
      </c>
      <c r="P1027" s="79" t="str">
        <f t="shared" si="235"/>
        <v/>
      </c>
      <c r="Q1027" s="4"/>
      <c r="R1027" s="90" t="str">
        <f t="shared" si="236"/>
        <v/>
      </c>
      <c r="S1027" s="4"/>
      <c r="Y1027" s="18" t="str">
        <f t="shared" si="237"/>
        <v/>
      </c>
      <c r="AA1027" s="18" t="str">
        <f t="shared" si="228"/>
        <v/>
      </c>
      <c r="AB1027" s="18" t="str">
        <f t="shared" si="229"/>
        <v/>
      </c>
      <c r="AC1027" s="18" t="str">
        <f t="shared" si="238"/>
        <v/>
      </c>
      <c r="AD1027" s="18" t="str">
        <f t="shared" si="238"/>
        <v/>
      </c>
      <c r="AE1027" s="18" t="str">
        <f t="shared" si="239"/>
        <v/>
      </c>
      <c r="AG1027" s="95" t="str">
        <f>IF($C1027="", "", IF(IFERROR(INDEX(Ingredients!C$11:C$310, MATCH($C1027, Ingredients!$B$11:$B$310, 0)), "")="", "", IFERROR(INDEX(Ingredients!C$11:C$310, MATCH($C1027, Ingredients!$B$11:$B$310, 0)), "")))</f>
        <v/>
      </c>
      <c r="AH1027" s="105" t="str">
        <f>IF($C1027="", "", IF(IFERROR(INDEX(Ingredients!D$11:D$310, MATCH($C1027, Ingredients!$B$11:$B$310, 0)), "")="", "", IFERROR(INDEX(Ingredients!D$11:D$310, MATCH($C1027, Ingredients!$B$11:$B$310, 0)), "")))</f>
        <v/>
      </c>
      <c r="AI1027" s="106" t="str">
        <f>IF($C1027="", "", IF(IFERROR(INDEX(Ingredients!E$11:E$310, MATCH($C1027, Ingredients!$B$11:$B$310, 0)), "")="", "", IFERROR(INDEX(Ingredients!E$11:E$310, MATCH($C1027, Ingredients!$B$11:$B$310, 0)), "")))</f>
        <v/>
      </c>
      <c r="AJ1027" s="108" t="str">
        <f>IF($C1027="", "", IF(IFERROR(INDEX(Ingredients!F$11:F$310, MATCH($C1027, Ingredients!$B$11:$B$310, 0)), "")="", "", IFERROR(INDEX(Ingredients!F$11:F$310, MATCH($C1027, Ingredients!$B$11:$B$310, 0)), "")))</f>
        <v/>
      </c>
      <c r="AK1027" s="106" t="str">
        <f>IF($C1027="", "", IF(IFERROR(INDEX(Ingredients!G$11:G$310, MATCH($C1027, Ingredients!$B$11:$B$310, 0)), "")="", "", IFERROR(INDEX(Ingredients!G$11:G$310, MATCH($C1027, Ingredients!$B$11:$B$310, 0)), "")))</f>
        <v/>
      </c>
      <c r="AL1027" s="79" t="str">
        <f>IF($C1027="", "", IF(IFERROR(INDEX(Ingredients!H$11:H$310, MATCH($C1027, Ingredients!$B$11:$B$310, 0)), "")="", "", IFERROR(INDEX(Ingredients!H$11:H$310, MATCH($C1027, Ingredients!$B$11:$B$310, 0)), "")))</f>
        <v/>
      </c>
      <c r="AN1027" s="83" t="str">
        <f t="shared" si="230"/>
        <v/>
      </c>
      <c r="AP1027" s="114" t="str">
        <f t="shared" si="240"/>
        <v/>
      </c>
      <c r="AR1027" s="117" t="str">
        <f>IF($C1027="", "", IF(IFERROR(INDEX(Ingredients!$AI$11:$AI$310, MATCH($C1027, Ingredients!$B$11:$B$310, 0)), "")="", "", IFERROR(INDEX(Ingredients!$AI$11:$AI$310, MATCH($C1027, Ingredients!$B$11:$B$310, 0)), "")))</f>
        <v/>
      </c>
      <c r="AT1027" s="120" t="str">
        <f t="shared" si="241"/>
        <v/>
      </c>
      <c r="AV1027" s="90" t="str">
        <f t="shared" si="231"/>
        <v/>
      </c>
      <c r="AX1027" s="90" t="str">
        <f>IF($AV1027="", "", COUNTIF($AV$11:$AV$5010, "&lt;"&amp;$AV1027)+1+COUNTIF($AV$11:$AV1027, $AV1027)-1)</f>
        <v/>
      </c>
      <c r="AZ1027" s="111" t="str">
        <f>IF($B1027="", "", SUMIF('Shopping List'!$AV$11:$AV$25, $B1027, 'Shopping List'!$BN$11:$BN$25))</f>
        <v/>
      </c>
      <c r="BB1027" s="117" t="str">
        <f t="shared" si="242"/>
        <v/>
      </c>
    </row>
    <row r="1028" spans="1:54" x14ac:dyDescent="0.25">
      <c r="A1028" s="4"/>
      <c r="B1028" s="37"/>
      <c r="C1028" s="124"/>
      <c r="D1028" s="39"/>
      <c r="E1028" s="125"/>
      <c r="F1028" s="48"/>
      <c r="G1028" s="4"/>
      <c r="H1028" s="4"/>
      <c r="I1028" s="95" t="str">
        <f>IF($C1028="", "", IF(IFERROR(INDEX(Ingredients!$C$11:$C$310, MATCH($C1028, Ingredients!$B$11:$B$310, 0)), "")="", "", IFERROR(INDEX(Ingredients!$C$11:$C$310, MATCH($C1028, Ingredients!$B$11:$B$310, 0)), "")))</f>
        <v/>
      </c>
      <c r="J1028" s="73" t="str">
        <f>IF($B1028="", "", IF(IFERROR(INDEX(Meals!$C$11:$C$260, MATCH($B1028, Meals!$B$11:$B$260, 0)), "")="", "", IFERROR(INDEX(Meals!$C$11:$C$260, MATCH($B1028, Meals!$B$11:$B$260, 0)), "")))</f>
        <v/>
      </c>
      <c r="K1028" s="4"/>
      <c r="L1028" s="72" t="str">
        <f t="shared" si="232"/>
        <v/>
      </c>
      <c r="M1028" s="73" t="str">
        <f t="shared" si="233"/>
        <v/>
      </c>
      <c r="N1028" s="4"/>
      <c r="O1028" s="78" t="str">
        <f t="shared" si="234"/>
        <v/>
      </c>
      <c r="P1028" s="79" t="str">
        <f t="shared" si="235"/>
        <v/>
      </c>
      <c r="Q1028" s="4"/>
      <c r="R1028" s="90" t="str">
        <f t="shared" si="236"/>
        <v/>
      </c>
      <c r="S1028" s="4"/>
      <c r="Y1028" s="18" t="str">
        <f t="shared" si="237"/>
        <v/>
      </c>
      <c r="AA1028" s="18" t="str">
        <f t="shared" si="228"/>
        <v/>
      </c>
      <c r="AB1028" s="18" t="str">
        <f t="shared" si="229"/>
        <v/>
      </c>
      <c r="AC1028" s="18" t="str">
        <f t="shared" si="238"/>
        <v/>
      </c>
      <c r="AD1028" s="18" t="str">
        <f t="shared" si="238"/>
        <v/>
      </c>
      <c r="AE1028" s="18" t="str">
        <f t="shared" si="239"/>
        <v/>
      </c>
      <c r="AG1028" s="95" t="str">
        <f>IF($C1028="", "", IF(IFERROR(INDEX(Ingredients!C$11:C$310, MATCH($C1028, Ingredients!$B$11:$B$310, 0)), "")="", "", IFERROR(INDEX(Ingredients!C$11:C$310, MATCH($C1028, Ingredients!$B$11:$B$310, 0)), "")))</f>
        <v/>
      </c>
      <c r="AH1028" s="105" t="str">
        <f>IF($C1028="", "", IF(IFERROR(INDEX(Ingredients!D$11:D$310, MATCH($C1028, Ingredients!$B$11:$B$310, 0)), "")="", "", IFERROR(INDEX(Ingredients!D$11:D$310, MATCH($C1028, Ingredients!$B$11:$B$310, 0)), "")))</f>
        <v/>
      </c>
      <c r="AI1028" s="106" t="str">
        <f>IF($C1028="", "", IF(IFERROR(INDEX(Ingredients!E$11:E$310, MATCH($C1028, Ingredients!$B$11:$B$310, 0)), "")="", "", IFERROR(INDEX(Ingredients!E$11:E$310, MATCH($C1028, Ingredients!$B$11:$B$310, 0)), "")))</f>
        <v/>
      </c>
      <c r="AJ1028" s="108" t="str">
        <f>IF($C1028="", "", IF(IFERROR(INDEX(Ingredients!F$11:F$310, MATCH($C1028, Ingredients!$B$11:$B$310, 0)), "")="", "", IFERROR(INDEX(Ingredients!F$11:F$310, MATCH($C1028, Ingredients!$B$11:$B$310, 0)), "")))</f>
        <v/>
      </c>
      <c r="AK1028" s="106" t="str">
        <f>IF($C1028="", "", IF(IFERROR(INDEX(Ingredients!G$11:G$310, MATCH($C1028, Ingredients!$B$11:$B$310, 0)), "")="", "", IFERROR(INDEX(Ingredients!G$11:G$310, MATCH($C1028, Ingredients!$B$11:$B$310, 0)), "")))</f>
        <v/>
      </c>
      <c r="AL1028" s="79" t="str">
        <f>IF($C1028="", "", IF(IFERROR(INDEX(Ingredients!H$11:H$310, MATCH($C1028, Ingredients!$B$11:$B$310, 0)), "")="", "", IFERROR(INDEX(Ingredients!H$11:H$310, MATCH($C1028, Ingredients!$B$11:$B$310, 0)), "")))</f>
        <v/>
      </c>
      <c r="AN1028" s="83" t="str">
        <f t="shared" si="230"/>
        <v/>
      </c>
      <c r="AP1028" s="114" t="str">
        <f t="shared" si="240"/>
        <v/>
      </c>
      <c r="AR1028" s="117" t="str">
        <f>IF($C1028="", "", IF(IFERROR(INDEX(Ingredients!$AI$11:$AI$310, MATCH($C1028, Ingredients!$B$11:$B$310, 0)), "")="", "", IFERROR(INDEX(Ingredients!$AI$11:$AI$310, MATCH($C1028, Ingredients!$B$11:$B$310, 0)), "")))</f>
        <v/>
      </c>
      <c r="AT1028" s="120" t="str">
        <f t="shared" si="241"/>
        <v/>
      </c>
      <c r="AV1028" s="90" t="str">
        <f t="shared" si="231"/>
        <v/>
      </c>
      <c r="AX1028" s="90" t="str">
        <f>IF($AV1028="", "", COUNTIF($AV$11:$AV$5010, "&lt;"&amp;$AV1028)+1+COUNTIF($AV$11:$AV1028, $AV1028)-1)</f>
        <v/>
      </c>
      <c r="AZ1028" s="111" t="str">
        <f>IF($B1028="", "", SUMIF('Shopping List'!$AV$11:$AV$25, $B1028, 'Shopping List'!$BN$11:$BN$25))</f>
        <v/>
      </c>
      <c r="BB1028" s="117" t="str">
        <f t="shared" si="242"/>
        <v/>
      </c>
    </row>
    <row r="1029" spans="1:54" x14ac:dyDescent="0.25">
      <c r="A1029" s="4"/>
      <c r="B1029" s="37"/>
      <c r="C1029" s="124"/>
      <c r="D1029" s="39"/>
      <c r="E1029" s="125"/>
      <c r="F1029" s="48"/>
      <c r="G1029" s="4"/>
      <c r="H1029" s="4"/>
      <c r="I1029" s="95" t="str">
        <f>IF($C1029="", "", IF(IFERROR(INDEX(Ingredients!$C$11:$C$310, MATCH($C1029, Ingredients!$B$11:$B$310, 0)), "")="", "", IFERROR(INDEX(Ingredients!$C$11:$C$310, MATCH($C1029, Ingredients!$B$11:$B$310, 0)), "")))</f>
        <v/>
      </c>
      <c r="J1029" s="73" t="str">
        <f>IF($B1029="", "", IF(IFERROR(INDEX(Meals!$C$11:$C$260, MATCH($B1029, Meals!$B$11:$B$260, 0)), "")="", "", IFERROR(INDEX(Meals!$C$11:$C$260, MATCH($B1029, Meals!$B$11:$B$260, 0)), "")))</f>
        <v/>
      </c>
      <c r="K1029" s="4"/>
      <c r="L1029" s="72" t="str">
        <f t="shared" si="232"/>
        <v/>
      </c>
      <c r="M1029" s="73" t="str">
        <f t="shared" si="233"/>
        <v/>
      </c>
      <c r="N1029" s="4"/>
      <c r="O1029" s="78" t="str">
        <f t="shared" si="234"/>
        <v/>
      </c>
      <c r="P1029" s="79" t="str">
        <f t="shared" si="235"/>
        <v/>
      </c>
      <c r="Q1029" s="4"/>
      <c r="R1029" s="90" t="str">
        <f t="shared" si="236"/>
        <v/>
      </c>
      <c r="S1029" s="4"/>
      <c r="Y1029" s="18" t="str">
        <f t="shared" si="237"/>
        <v/>
      </c>
      <c r="AA1029" s="18" t="str">
        <f t="shared" si="228"/>
        <v/>
      </c>
      <c r="AB1029" s="18" t="str">
        <f t="shared" si="229"/>
        <v/>
      </c>
      <c r="AC1029" s="18" t="str">
        <f t="shared" si="238"/>
        <v/>
      </c>
      <c r="AD1029" s="18" t="str">
        <f t="shared" si="238"/>
        <v/>
      </c>
      <c r="AE1029" s="18" t="str">
        <f t="shared" si="239"/>
        <v/>
      </c>
      <c r="AG1029" s="95" t="str">
        <f>IF($C1029="", "", IF(IFERROR(INDEX(Ingredients!C$11:C$310, MATCH($C1029, Ingredients!$B$11:$B$310, 0)), "")="", "", IFERROR(INDEX(Ingredients!C$11:C$310, MATCH($C1029, Ingredients!$B$11:$B$310, 0)), "")))</f>
        <v/>
      </c>
      <c r="AH1029" s="105" t="str">
        <f>IF($C1029="", "", IF(IFERROR(INDEX(Ingredients!D$11:D$310, MATCH($C1029, Ingredients!$B$11:$B$310, 0)), "")="", "", IFERROR(INDEX(Ingredients!D$11:D$310, MATCH($C1029, Ingredients!$B$11:$B$310, 0)), "")))</f>
        <v/>
      </c>
      <c r="AI1029" s="106" t="str">
        <f>IF($C1029="", "", IF(IFERROR(INDEX(Ingredients!E$11:E$310, MATCH($C1029, Ingredients!$B$11:$B$310, 0)), "")="", "", IFERROR(INDEX(Ingredients!E$11:E$310, MATCH($C1029, Ingredients!$B$11:$B$310, 0)), "")))</f>
        <v/>
      </c>
      <c r="AJ1029" s="108" t="str">
        <f>IF($C1029="", "", IF(IFERROR(INDEX(Ingredients!F$11:F$310, MATCH($C1029, Ingredients!$B$11:$B$310, 0)), "")="", "", IFERROR(INDEX(Ingredients!F$11:F$310, MATCH($C1029, Ingredients!$B$11:$B$310, 0)), "")))</f>
        <v/>
      </c>
      <c r="AK1029" s="106" t="str">
        <f>IF($C1029="", "", IF(IFERROR(INDEX(Ingredients!G$11:G$310, MATCH($C1029, Ingredients!$B$11:$B$310, 0)), "")="", "", IFERROR(INDEX(Ingredients!G$11:G$310, MATCH($C1029, Ingredients!$B$11:$B$310, 0)), "")))</f>
        <v/>
      </c>
      <c r="AL1029" s="79" t="str">
        <f>IF($C1029="", "", IF(IFERROR(INDEX(Ingredients!H$11:H$310, MATCH($C1029, Ingredients!$B$11:$B$310, 0)), "")="", "", IFERROR(INDEX(Ingredients!H$11:H$310, MATCH($C1029, Ingredients!$B$11:$B$310, 0)), "")))</f>
        <v/>
      </c>
      <c r="AN1029" s="83" t="str">
        <f t="shared" si="230"/>
        <v/>
      </c>
      <c r="AP1029" s="114" t="str">
        <f t="shared" si="240"/>
        <v/>
      </c>
      <c r="AR1029" s="117" t="str">
        <f>IF($C1029="", "", IF(IFERROR(INDEX(Ingredients!$AI$11:$AI$310, MATCH($C1029, Ingredients!$B$11:$B$310, 0)), "")="", "", IFERROR(INDEX(Ingredients!$AI$11:$AI$310, MATCH($C1029, Ingredients!$B$11:$B$310, 0)), "")))</f>
        <v/>
      </c>
      <c r="AT1029" s="120" t="str">
        <f t="shared" si="241"/>
        <v/>
      </c>
      <c r="AV1029" s="90" t="str">
        <f t="shared" si="231"/>
        <v/>
      </c>
      <c r="AX1029" s="90" t="str">
        <f>IF($AV1029="", "", COUNTIF($AV$11:$AV$5010, "&lt;"&amp;$AV1029)+1+COUNTIF($AV$11:$AV1029, $AV1029)-1)</f>
        <v/>
      </c>
      <c r="AZ1029" s="111" t="str">
        <f>IF($B1029="", "", SUMIF('Shopping List'!$AV$11:$AV$25, $B1029, 'Shopping List'!$BN$11:$BN$25))</f>
        <v/>
      </c>
      <c r="BB1029" s="117" t="str">
        <f t="shared" si="242"/>
        <v/>
      </c>
    </row>
    <row r="1030" spans="1:54" x14ac:dyDescent="0.25">
      <c r="A1030" s="4"/>
      <c r="B1030" s="37"/>
      <c r="C1030" s="124"/>
      <c r="D1030" s="39"/>
      <c r="E1030" s="125"/>
      <c r="F1030" s="48"/>
      <c r="G1030" s="4"/>
      <c r="H1030" s="4"/>
      <c r="I1030" s="95" t="str">
        <f>IF($C1030="", "", IF(IFERROR(INDEX(Ingredients!$C$11:$C$310, MATCH($C1030, Ingredients!$B$11:$B$310, 0)), "")="", "", IFERROR(INDEX(Ingredients!$C$11:$C$310, MATCH($C1030, Ingredients!$B$11:$B$310, 0)), "")))</f>
        <v/>
      </c>
      <c r="J1030" s="73" t="str">
        <f>IF($B1030="", "", IF(IFERROR(INDEX(Meals!$C$11:$C$260, MATCH($B1030, Meals!$B$11:$B$260, 0)), "")="", "", IFERROR(INDEX(Meals!$C$11:$C$260, MATCH($B1030, Meals!$B$11:$B$260, 0)), "")))</f>
        <v/>
      </c>
      <c r="K1030" s="4"/>
      <c r="L1030" s="72" t="str">
        <f t="shared" si="232"/>
        <v/>
      </c>
      <c r="M1030" s="73" t="str">
        <f t="shared" si="233"/>
        <v/>
      </c>
      <c r="N1030" s="4"/>
      <c r="O1030" s="78" t="str">
        <f t="shared" si="234"/>
        <v/>
      </c>
      <c r="P1030" s="79" t="str">
        <f t="shared" si="235"/>
        <v/>
      </c>
      <c r="Q1030" s="4"/>
      <c r="R1030" s="90" t="str">
        <f t="shared" si="236"/>
        <v/>
      </c>
      <c r="S1030" s="4"/>
      <c r="Y1030" s="18" t="str">
        <f t="shared" si="237"/>
        <v/>
      </c>
      <c r="AA1030" s="18" t="str">
        <f t="shared" si="228"/>
        <v/>
      </c>
      <c r="AB1030" s="18" t="str">
        <f t="shared" si="229"/>
        <v/>
      </c>
      <c r="AC1030" s="18" t="str">
        <f t="shared" si="238"/>
        <v/>
      </c>
      <c r="AD1030" s="18" t="str">
        <f t="shared" si="238"/>
        <v/>
      </c>
      <c r="AE1030" s="18" t="str">
        <f t="shared" si="239"/>
        <v/>
      </c>
      <c r="AG1030" s="95" t="str">
        <f>IF($C1030="", "", IF(IFERROR(INDEX(Ingredients!C$11:C$310, MATCH($C1030, Ingredients!$B$11:$B$310, 0)), "")="", "", IFERROR(INDEX(Ingredients!C$11:C$310, MATCH($C1030, Ingredients!$B$11:$B$310, 0)), "")))</f>
        <v/>
      </c>
      <c r="AH1030" s="105" t="str">
        <f>IF($C1030="", "", IF(IFERROR(INDEX(Ingredients!D$11:D$310, MATCH($C1030, Ingredients!$B$11:$B$310, 0)), "")="", "", IFERROR(INDEX(Ingredients!D$11:D$310, MATCH($C1030, Ingredients!$B$11:$B$310, 0)), "")))</f>
        <v/>
      </c>
      <c r="AI1030" s="106" t="str">
        <f>IF($C1030="", "", IF(IFERROR(INDEX(Ingredients!E$11:E$310, MATCH($C1030, Ingredients!$B$11:$B$310, 0)), "")="", "", IFERROR(INDEX(Ingredients!E$11:E$310, MATCH($C1030, Ingredients!$B$11:$B$310, 0)), "")))</f>
        <v/>
      </c>
      <c r="AJ1030" s="108" t="str">
        <f>IF($C1030="", "", IF(IFERROR(INDEX(Ingredients!F$11:F$310, MATCH($C1030, Ingredients!$B$11:$B$310, 0)), "")="", "", IFERROR(INDEX(Ingredients!F$11:F$310, MATCH($C1030, Ingredients!$B$11:$B$310, 0)), "")))</f>
        <v/>
      </c>
      <c r="AK1030" s="106" t="str">
        <f>IF($C1030="", "", IF(IFERROR(INDEX(Ingredients!G$11:G$310, MATCH($C1030, Ingredients!$B$11:$B$310, 0)), "")="", "", IFERROR(INDEX(Ingredients!G$11:G$310, MATCH($C1030, Ingredients!$B$11:$B$310, 0)), "")))</f>
        <v/>
      </c>
      <c r="AL1030" s="79" t="str">
        <f>IF($C1030="", "", IF(IFERROR(INDEX(Ingredients!H$11:H$310, MATCH($C1030, Ingredients!$B$11:$B$310, 0)), "")="", "", IFERROR(INDEX(Ingredients!H$11:H$310, MATCH($C1030, Ingredients!$B$11:$B$310, 0)), "")))</f>
        <v/>
      </c>
      <c r="AN1030" s="83" t="str">
        <f t="shared" si="230"/>
        <v/>
      </c>
      <c r="AP1030" s="114" t="str">
        <f t="shared" si="240"/>
        <v/>
      </c>
      <c r="AR1030" s="117" t="str">
        <f>IF($C1030="", "", IF(IFERROR(INDEX(Ingredients!$AI$11:$AI$310, MATCH($C1030, Ingredients!$B$11:$B$310, 0)), "")="", "", IFERROR(INDEX(Ingredients!$AI$11:$AI$310, MATCH($C1030, Ingredients!$B$11:$B$310, 0)), "")))</f>
        <v/>
      </c>
      <c r="AT1030" s="120" t="str">
        <f t="shared" si="241"/>
        <v/>
      </c>
      <c r="AV1030" s="90" t="str">
        <f t="shared" si="231"/>
        <v/>
      </c>
      <c r="AX1030" s="90" t="str">
        <f>IF($AV1030="", "", COUNTIF($AV$11:$AV$5010, "&lt;"&amp;$AV1030)+1+COUNTIF($AV$11:$AV1030, $AV1030)-1)</f>
        <v/>
      </c>
      <c r="AZ1030" s="111" t="str">
        <f>IF($B1030="", "", SUMIF('Shopping List'!$AV$11:$AV$25, $B1030, 'Shopping List'!$BN$11:$BN$25))</f>
        <v/>
      </c>
      <c r="BB1030" s="117" t="str">
        <f t="shared" si="242"/>
        <v/>
      </c>
    </row>
    <row r="1031" spans="1:54" x14ac:dyDescent="0.25">
      <c r="A1031" s="4"/>
      <c r="B1031" s="37"/>
      <c r="C1031" s="124"/>
      <c r="D1031" s="39"/>
      <c r="E1031" s="125"/>
      <c r="F1031" s="48"/>
      <c r="G1031" s="4"/>
      <c r="H1031" s="4"/>
      <c r="I1031" s="95" t="str">
        <f>IF($C1031="", "", IF(IFERROR(INDEX(Ingredients!$C$11:$C$310, MATCH($C1031, Ingredients!$B$11:$B$310, 0)), "")="", "", IFERROR(INDEX(Ingredients!$C$11:$C$310, MATCH($C1031, Ingredients!$B$11:$B$310, 0)), "")))</f>
        <v/>
      </c>
      <c r="J1031" s="73" t="str">
        <f>IF($B1031="", "", IF(IFERROR(INDEX(Meals!$C$11:$C$260, MATCH($B1031, Meals!$B$11:$B$260, 0)), "")="", "", IFERROR(INDEX(Meals!$C$11:$C$260, MATCH($B1031, Meals!$B$11:$B$260, 0)), "")))</f>
        <v/>
      </c>
      <c r="K1031" s="4"/>
      <c r="L1031" s="72" t="str">
        <f t="shared" si="232"/>
        <v/>
      </c>
      <c r="M1031" s="73" t="str">
        <f t="shared" si="233"/>
        <v/>
      </c>
      <c r="N1031" s="4"/>
      <c r="O1031" s="78" t="str">
        <f t="shared" si="234"/>
        <v/>
      </c>
      <c r="P1031" s="79" t="str">
        <f t="shared" si="235"/>
        <v/>
      </c>
      <c r="Q1031" s="4"/>
      <c r="R1031" s="90" t="str">
        <f t="shared" si="236"/>
        <v/>
      </c>
      <c r="S1031" s="4"/>
      <c r="Y1031" s="18" t="str">
        <f t="shared" si="237"/>
        <v/>
      </c>
      <c r="AA1031" s="18" t="str">
        <f t="shared" si="228"/>
        <v/>
      </c>
      <c r="AB1031" s="18" t="str">
        <f t="shared" si="229"/>
        <v/>
      </c>
      <c r="AC1031" s="18" t="str">
        <f t="shared" si="238"/>
        <v/>
      </c>
      <c r="AD1031" s="18" t="str">
        <f t="shared" si="238"/>
        <v/>
      </c>
      <c r="AE1031" s="18" t="str">
        <f t="shared" si="239"/>
        <v/>
      </c>
      <c r="AG1031" s="95" t="str">
        <f>IF($C1031="", "", IF(IFERROR(INDEX(Ingredients!C$11:C$310, MATCH($C1031, Ingredients!$B$11:$B$310, 0)), "")="", "", IFERROR(INDEX(Ingredients!C$11:C$310, MATCH($C1031, Ingredients!$B$11:$B$310, 0)), "")))</f>
        <v/>
      </c>
      <c r="AH1031" s="105" t="str">
        <f>IF($C1031="", "", IF(IFERROR(INDEX(Ingredients!D$11:D$310, MATCH($C1031, Ingredients!$B$11:$B$310, 0)), "")="", "", IFERROR(INDEX(Ingredients!D$11:D$310, MATCH($C1031, Ingredients!$B$11:$B$310, 0)), "")))</f>
        <v/>
      </c>
      <c r="AI1031" s="106" t="str">
        <f>IF($C1031="", "", IF(IFERROR(INDEX(Ingredients!E$11:E$310, MATCH($C1031, Ingredients!$B$11:$B$310, 0)), "")="", "", IFERROR(INDEX(Ingredients!E$11:E$310, MATCH($C1031, Ingredients!$B$11:$B$310, 0)), "")))</f>
        <v/>
      </c>
      <c r="AJ1031" s="108" t="str">
        <f>IF($C1031="", "", IF(IFERROR(INDEX(Ingredients!F$11:F$310, MATCH($C1031, Ingredients!$B$11:$B$310, 0)), "")="", "", IFERROR(INDEX(Ingredients!F$11:F$310, MATCH($C1031, Ingredients!$B$11:$B$310, 0)), "")))</f>
        <v/>
      </c>
      <c r="AK1031" s="106" t="str">
        <f>IF($C1031="", "", IF(IFERROR(INDEX(Ingredients!G$11:G$310, MATCH($C1031, Ingredients!$B$11:$B$310, 0)), "")="", "", IFERROR(INDEX(Ingredients!G$11:G$310, MATCH($C1031, Ingredients!$B$11:$B$310, 0)), "")))</f>
        <v/>
      </c>
      <c r="AL1031" s="79" t="str">
        <f>IF($C1031="", "", IF(IFERROR(INDEX(Ingredients!H$11:H$310, MATCH($C1031, Ingredients!$B$11:$B$310, 0)), "")="", "", IFERROR(INDEX(Ingredients!H$11:H$310, MATCH($C1031, Ingredients!$B$11:$B$310, 0)), "")))</f>
        <v/>
      </c>
      <c r="AN1031" s="83" t="str">
        <f t="shared" si="230"/>
        <v/>
      </c>
      <c r="AP1031" s="114" t="str">
        <f t="shared" si="240"/>
        <v/>
      </c>
      <c r="AR1031" s="117" t="str">
        <f>IF($C1031="", "", IF(IFERROR(INDEX(Ingredients!$AI$11:$AI$310, MATCH($C1031, Ingredients!$B$11:$B$310, 0)), "")="", "", IFERROR(INDEX(Ingredients!$AI$11:$AI$310, MATCH($C1031, Ingredients!$B$11:$B$310, 0)), "")))</f>
        <v/>
      </c>
      <c r="AT1031" s="120" t="str">
        <f t="shared" si="241"/>
        <v/>
      </c>
      <c r="AV1031" s="90" t="str">
        <f t="shared" si="231"/>
        <v/>
      </c>
      <c r="AX1031" s="90" t="str">
        <f>IF($AV1031="", "", COUNTIF($AV$11:$AV$5010, "&lt;"&amp;$AV1031)+1+COUNTIF($AV$11:$AV1031, $AV1031)-1)</f>
        <v/>
      </c>
      <c r="AZ1031" s="111" t="str">
        <f>IF($B1031="", "", SUMIF('Shopping List'!$AV$11:$AV$25, $B1031, 'Shopping List'!$BN$11:$BN$25))</f>
        <v/>
      </c>
      <c r="BB1031" s="117" t="str">
        <f t="shared" si="242"/>
        <v/>
      </c>
    </row>
    <row r="1032" spans="1:54" x14ac:dyDescent="0.25">
      <c r="A1032" s="4"/>
      <c r="B1032" s="37"/>
      <c r="C1032" s="124"/>
      <c r="D1032" s="39"/>
      <c r="E1032" s="125"/>
      <c r="F1032" s="48"/>
      <c r="G1032" s="4"/>
      <c r="H1032" s="4"/>
      <c r="I1032" s="95" t="str">
        <f>IF($C1032="", "", IF(IFERROR(INDEX(Ingredients!$C$11:$C$310, MATCH($C1032, Ingredients!$B$11:$B$310, 0)), "")="", "", IFERROR(INDEX(Ingredients!$C$11:$C$310, MATCH($C1032, Ingredients!$B$11:$B$310, 0)), "")))</f>
        <v/>
      </c>
      <c r="J1032" s="73" t="str">
        <f>IF($B1032="", "", IF(IFERROR(INDEX(Meals!$C$11:$C$260, MATCH($B1032, Meals!$B$11:$B$260, 0)), "")="", "", IFERROR(INDEX(Meals!$C$11:$C$260, MATCH($B1032, Meals!$B$11:$B$260, 0)), "")))</f>
        <v/>
      </c>
      <c r="K1032" s="4"/>
      <c r="L1032" s="72" t="str">
        <f t="shared" si="232"/>
        <v/>
      </c>
      <c r="M1032" s="73" t="str">
        <f t="shared" si="233"/>
        <v/>
      </c>
      <c r="N1032" s="4"/>
      <c r="O1032" s="78" t="str">
        <f t="shared" si="234"/>
        <v/>
      </c>
      <c r="P1032" s="79" t="str">
        <f t="shared" si="235"/>
        <v/>
      </c>
      <c r="Q1032" s="4"/>
      <c r="R1032" s="90" t="str">
        <f t="shared" si="236"/>
        <v/>
      </c>
      <c r="S1032" s="4"/>
      <c r="Y1032" s="18" t="str">
        <f t="shared" si="237"/>
        <v/>
      </c>
      <c r="AA1032" s="18" t="str">
        <f t="shared" si="228"/>
        <v/>
      </c>
      <c r="AB1032" s="18" t="str">
        <f t="shared" si="229"/>
        <v/>
      </c>
      <c r="AC1032" s="18" t="str">
        <f t="shared" si="238"/>
        <v/>
      </c>
      <c r="AD1032" s="18" t="str">
        <f t="shared" si="238"/>
        <v/>
      </c>
      <c r="AE1032" s="18" t="str">
        <f t="shared" si="239"/>
        <v/>
      </c>
      <c r="AG1032" s="95" t="str">
        <f>IF($C1032="", "", IF(IFERROR(INDEX(Ingredients!C$11:C$310, MATCH($C1032, Ingredients!$B$11:$B$310, 0)), "")="", "", IFERROR(INDEX(Ingredients!C$11:C$310, MATCH($C1032, Ingredients!$B$11:$B$310, 0)), "")))</f>
        <v/>
      </c>
      <c r="AH1032" s="105" t="str">
        <f>IF($C1032="", "", IF(IFERROR(INDEX(Ingredients!D$11:D$310, MATCH($C1032, Ingredients!$B$11:$B$310, 0)), "")="", "", IFERROR(INDEX(Ingredients!D$11:D$310, MATCH($C1032, Ingredients!$B$11:$B$310, 0)), "")))</f>
        <v/>
      </c>
      <c r="AI1032" s="106" t="str">
        <f>IF($C1032="", "", IF(IFERROR(INDEX(Ingredients!E$11:E$310, MATCH($C1032, Ingredients!$B$11:$B$310, 0)), "")="", "", IFERROR(INDEX(Ingredients!E$11:E$310, MATCH($C1032, Ingredients!$B$11:$B$310, 0)), "")))</f>
        <v/>
      </c>
      <c r="AJ1032" s="108" t="str">
        <f>IF($C1032="", "", IF(IFERROR(INDEX(Ingredients!F$11:F$310, MATCH($C1032, Ingredients!$B$11:$B$310, 0)), "")="", "", IFERROR(INDEX(Ingredients!F$11:F$310, MATCH($C1032, Ingredients!$B$11:$B$310, 0)), "")))</f>
        <v/>
      </c>
      <c r="AK1032" s="106" t="str">
        <f>IF($C1032="", "", IF(IFERROR(INDEX(Ingredients!G$11:G$310, MATCH($C1032, Ingredients!$B$11:$B$310, 0)), "")="", "", IFERROR(INDEX(Ingredients!G$11:G$310, MATCH($C1032, Ingredients!$B$11:$B$310, 0)), "")))</f>
        <v/>
      </c>
      <c r="AL1032" s="79" t="str">
        <f>IF($C1032="", "", IF(IFERROR(INDEX(Ingredients!H$11:H$310, MATCH($C1032, Ingredients!$B$11:$B$310, 0)), "")="", "", IFERROR(INDEX(Ingredients!H$11:H$310, MATCH($C1032, Ingredients!$B$11:$B$310, 0)), "")))</f>
        <v/>
      </c>
      <c r="AN1032" s="83" t="str">
        <f t="shared" si="230"/>
        <v/>
      </c>
      <c r="AP1032" s="114" t="str">
        <f t="shared" si="240"/>
        <v/>
      </c>
      <c r="AR1032" s="117" t="str">
        <f>IF($C1032="", "", IF(IFERROR(INDEX(Ingredients!$AI$11:$AI$310, MATCH($C1032, Ingredients!$B$11:$B$310, 0)), "")="", "", IFERROR(INDEX(Ingredients!$AI$11:$AI$310, MATCH($C1032, Ingredients!$B$11:$B$310, 0)), "")))</f>
        <v/>
      </c>
      <c r="AT1032" s="120" t="str">
        <f t="shared" si="241"/>
        <v/>
      </c>
      <c r="AV1032" s="90" t="str">
        <f t="shared" si="231"/>
        <v/>
      </c>
      <c r="AX1032" s="90" t="str">
        <f>IF($AV1032="", "", COUNTIF($AV$11:$AV$5010, "&lt;"&amp;$AV1032)+1+COUNTIF($AV$11:$AV1032, $AV1032)-1)</f>
        <v/>
      </c>
      <c r="AZ1032" s="111" t="str">
        <f>IF($B1032="", "", SUMIF('Shopping List'!$AV$11:$AV$25, $B1032, 'Shopping List'!$BN$11:$BN$25))</f>
        <v/>
      </c>
      <c r="BB1032" s="117" t="str">
        <f t="shared" si="242"/>
        <v/>
      </c>
    </row>
    <row r="1033" spans="1:54" x14ac:dyDescent="0.25">
      <c r="A1033" s="4"/>
      <c r="B1033" s="37"/>
      <c r="C1033" s="124"/>
      <c r="D1033" s="39"/>
      <c r="E1033" s="125"/>
      <c r="F1033" s="48"/>
      <c r="G1033" s="4"/>
      <c r="H1033" s="4"/>
      <c r="I1033" s="95" t="str">
        <f>IF($C1033="", "", IF(IFERROR(INDEX(Ingredients!$C$11:$C$310, MATCH($C1033, Ingredients!$B$11:$B$310, 0)), "")="", "", IFERROR(INDEX(Ingredients!$C$11:$C$310, MATCH($C1033, Ingredients!$B$11:$B$310, 0)), "")))</f>
        <v/>
      </c>
      <c r="J1033" s="73" t="str">
        <f>IF($B1033="", "", IF(IFERROR(INDEX(Meals!$C$11:$C$260, MATCH($B1033, Meals!$B$11:$B$260, 0)), "")="", "", IFERROR(INDEX(Meals!$C$11:$C$260, MATCH($B1033, Meals!$B$11:$B$260, 0)), "")))</f>
        <v/>
      </c>
      <c r="K1033" s="4"/>
      <c r="L1033" s="72" t="str">
        <f t="shared" si="232"/>
        <v/>
      </c>
      <c r="M1033" s="73" t="str">
        <f t="shared" si="233"/>
        <v/>
      </c>
      <c r="N1033" s="4"/>
      <c r="O1033" s="78" t="str">
        <f t="shared" si="234"/>
        <v/>
      </c>
      <c r="P1033" s="79" t="str">
        <f t="shared" si="235"/>
        <v/>
      </c>
      <c r="Q1033" s="4"/>
      <c r="R1033" s="90" t="str">
        <f t="shared" si="236"/>
        <v/>
      </c>
      <c r="S1033" s="4"/>
      <c r="Y1033" s="18" t="str">
        <f t="shared" si="237"/>
        <v/>
      </c>
      <c r="AA1033" s="18" t="str">
        <f t="shared" si="228"/>
        <v/>
      </c>
      <c r="AB1033" s="18" t="str">
        <f t="shared" si="229"/>
        <v/>
      </c>
      <c r="AC1033" s="18" t="str">
        <f t="shared" si="238"/>
        <v/>
      </c>
      <c r="AD1033" s="18" t="str">
        <f t="shared" si="238"/>
        <v/>
      </c>
      <c r="AE1033" s="18" t="str">
        <f t="shared" si="239"/>
        <v/>
      </c>
      <c r="AG1033" s="95" t="str">
        <f>IF($C1033="", "", IF(IFERROR(INDEX(Ingredients!C$11:C$310, MATCH($C1033, Ingredients!$B$11:$B$310, 0)), "")="", "", IFERROR(INDEX(Ingredients!C$11:C$310, MATCH($C1033, Ingredients!$B$11:$B$310, 0)), "")))</f>
        <v/>
      </c>
      <c r="AH1033" s="105" t="str">
        <f>IF($C1033="", "", IF(IFERROR(INDEX(Ingredients!D$11:D$310, MATCH($C1033, Ingredients!$B$11:$B$310, 0)), "")="", "", IFERROR(INDEX(Ingredients!D$11:D$310, MATCH($C1033, Ingredients!$B$11:$B$310, 0)), "")))</f>
        <v/>
      </c>
      <c r="AI1033" s="106" t="str">
        <f>IF($C1033="", "", IF(IFERROR(INDEX(Ingredients!E$11:E$310, MATCH($C1033, Ingredients!$B$11:$B$310, 0)), "")="", "", IFERROR(INDEX(Ingredients!E$11:E$310, MATCH($C1033, Ingredients!$B$11:$B$310, 0)), "")))</f>
        <v/>
      </c>
      <c r="AJ1033" s="108" t="str">
        <f>IF($C1033="", "", IF(IFERROR(INDEX(Ingredients!F$11:F$310, MATCH($C1033, Ingredients!$B$11:$B$310, 0)), "")="", "", IFERROR(INDEX(Ingredients!F$11:F$310, MATCH($C1033, Ingredients!$B$11:$B$310, 0)), "")))</f>
        <v/>
      </c>
      <c r="AK1033" s="106" t="str">
        <f>IF($C1033="", "", IF(IFERROR(INDEX(Ingredients!G$11:G$310, MATCH($C1033, Ingredients!$B$11:$B$310, 0)), "")="", "", IFERROR(INDEX(Ingredients!G$11:G$310, MATCH($C1033, Ingredients!$B$11:$B$310, 0)), "")))</f>
        <v/>
      </c>
      <c r="AL1033" s="79" t="str">
        <f>IF($C1033="", "", IF(IFERROR(INDEX(Ingredients!H$11:H$310, MATCH($C1033, Ingredients!$B$11:$B$310, 0)), "")="", "", IFERROR(INDEX(Ingredients!H$11:H$310, MATCH($C1033, Ingredients!$B$11:$B$310, 0)), "")))</f>
        <v/>
      </c>
      <c r="AN1033" s="83" t="str">
        <f t="shared" si="230"/>
        <v/>
      </c>
      <c r="AP1033" s="114" t="str">
        <f t="shared" si="240"/>
        <v/>
      </c>
      <c r="AR1033" s="117" t="str">
        <f>IF($C1033="", "", IF(IFERROR(INDEX(Ingredients!$AI$11:$AI$310, MATCH($C1033, Ingredients!$B$11:$B$310, 0)), "")="", "", IFERROR(INDEX(Ingredients!$AI$11:$AI$310, MATCH($C1033, Ingredients!$B$11:$B$310, 0)), "")))</f>
        <v/>
      </c>
      <c r="AT1033" s="120" t="str">
        <f t="shared" si="241"/>
        <v/>
      </c>
      <c r="AV1033" s="90" t="str">
        <f t="shared" si="231"/>
        <v/>
      </c>
      <c r="AX1033" s="90" t="str">
        <f>IF($AV1033="", "", COUNTIF($AV$11:$AV$5010, "&lt;"&amp;$AV1033)+1+COUNTIF($AV$11:$AV1033, $AV1033)-1)</f>
        <v/>
      </c>
      <c r="AZ1033" s="111" t="str">
        <f>IF($B1033="", "", SUMIF('Shopping List'!$AV$11:$AV$25, $B1033, 'Shopping List'!$BN$11:$BN$25))</f>
        <v/>
      </c>
      <c r="BB1033" s="117" t="str">
        <f t="shared" si="242"/>
        <v/>
      </c>
    </row>
    <row r="1034" spans="1:54" x14ac:dyDescent="0.25">
      <c r="A1034" s="4"/>
      <c r="B1034" s="37"/>
      <c r="C1034" s="124"/>
      <c r="D1034" s="39"/>
      <c r="E1034" s="125"/>
      <c r="F1034" s="48"/>
      <c r="G1034" s="4"/>
      <c r="H1034" s="4"/>
      <c r="I1034" s="95" t="str">
        <f>IF($C1034="", "", IF(IFERROR(INDEX(Ingredients!$C$11:$C$310, MATCH($C1034, Ingredients!$B$11:$B$310, 0)), "")="", "", IFERROR(INDEX(Ingredients!$C$11:$C$310, MATCH($C1034, Ingredients!$B$11:$B$310, 0)), "")))</f>
        <v/>
      </c>
      <c r="J1034" s="73" t="str">
        <f>IF($B1034="", "", IF(IFERROR(INDEX(Meals!$C$11:$C$260, MATCH($B1034, Meals!$B$11:$B$260, 0)), "")="", "", IFERROR(INDEX(Meals!$C$11:$C$260, MATCH($B1034, Meals!$B$11:$B$260, 0)), "")))</f>
        <v/>
      </c>
      <c r="K1034" s="4"/>
      <c r="L1034" s="72" t="str">
        <f t="shared" si="232"/>
        <v/>
      </c>
      <c r="M1034" s="73" t="str">
        <f t="shared" si="233"/>
        <v/>
      </c>
      <c r="N1034" s="4"/>
      <c r="O1034" s="78" t="str">
        <f t="shared" si="234"/>
        <v/>
      </c>
      <c r="P1034" s="79" t="str">
        <f t="shared" si="235"/>
        <v/>
      </c>
      <c r="Q1034" s="4"/>
      <c r="R1034" s="90" t="str">
        <f t="shared" si="236"/>
        <v/>
      </c>
      <c r="S1034" s="4"/>
      <c r="Y1034" s="18" t="str">
        <f t="shared" si="237"/>
        <v/>
      </c>
      <c r="AA1034" s="18" t="str">
        <f t="shared" si="228"/>
        <v/>
      </c>
      <c r="AB1034" s="18" t="str">
        <f t="shared" si="229"/>
        <v/>
      </c>
      <c r="AC1034" s="18" t="str">
        <f t="shared" si="238"/>
        <v/>
      </c>
      <c r="AD1034" s="18" t="str">
        <f t="shared" si="238"/>
        <v/>
      </c>
      <c r="AE1034" s="18" t="str">
        <f t="shared" si="239"/>
        <v/>
      </c>
      <c r="AG1034" s="95" t="str">
        <f>IF($C1034="", "", IF(IFERROR(INDEX(Ingredients!C$11:C$310, MATCH($C1034, Ingredients!$B$11:$B$310, 0)), "")="", "", IFERROR(INDEX(Ingredients!C$11:C$310, MATCH($C1034, Ingredients!$B$11:$B$310, 0)), "")))</f>
        <v/>
      </c>
      <c r="AH1034" s="105" t="str">
        <f>IF($C1034="", "", IF(IFERROR(INDEX(Ingredients!D$11:D$310, MATCH($C1034, Ingredients!$B$11:$B$310, 0)), "")="", "", IFERROR(INDEX(Ingredients!D$11:D$310, MATCH($C1034, Ingredients!$B$11:$B$310, 0)), "")))</f>
        <v/>
      </c>
      <c r="AI1034" s="106" t="str">
        <f>IF($C1034="", "", IF(IFERROR(INDEX(Ingredients!E$11:E$310, MATCH($C1034, Ingredients!$B$11:$B$310, 0)), "")="", "", IFERROR(INDEX(Ingredients!E$11:E$310, MATCH($C1034, Ingredients!$B$11:$B$310, 0)), "")))</f>
        <v/>
      </c>
      <c r="AJ1034" s="108" t="str">
        <f>IF($C1034="", "", IF(IFERROR(INDEX(Ingredients!F$11:F$310, MATCH($C1034, Ingredients!$B$11:$B$310, 0)), "")="", "", IFERROR(INDEX(Ingredients!F$11:F$310, MATCH($C1034, Ingredients!$B$11:$B$310, 0)), "")))</f>
        <v/>
      </c>
      <c r="AK1034" s="106" t="str">
        <f>IF($C1034="", "", IF(IFERROR(INDEX(Ingredients!G$11:G$310, MATCH($C1034, Ingredients!$B$11:$B$310, 0)), "")="", "", IFERROR(INDEX(Ingredients!G$11:G$310, MATCH($C1034, Ingredients!$B$11:$B$310, 0)), "")))</f>
        <v/>
      </c>
      <c r="AL1034" s="79" t="str">
        <f>IF($C1034="", "", IF(IFERROR(INDEX(Ingredients!H$11:H$310, MATCH($C1034, Ingredients!$B$11:$B$310, 0)), "")="", "", IFERROR(INDEX(Ingredients!H$11:H$310, MATCH($C1034, Ingredients!$B$11:$B$310, 0)), "")))</f>
        <v/>
      </c>
      <c r="AN1034" s="83" t="str">
        <f t="shared" si="230"/>
        <v/>
      </c>
      <c r="AP1034" s="114" t="str">
        <f t="shared" si="240"/>
        <v/>
      </c>
      <c r="AR1034" s="117" t="str">
        <f>IF($C1034="", "", IF(IFERROR(INDEX(Ingredients!$AI$11:$AI$310, MATCH($C1034, Ingredients!$B$11:$B$310, 0)), "")="", "", IFERROR(INDEX(Ingredients!$AI$11:$AI$310, MATCH($C1034, Ingredients!$B$11:$B$310, 0)), "")))</f>
        <v/>
      </c>
      <c r="AT1034" s="120" t="str">
        <f t="shared" si="241"/>
        <v/>
      </c>
      <c r="AV1034" s="90" t="str">
        <f t="shared" si="231"/>
        <v/>
      </c>
      <c r="AX1034" s="90" t="str">
        <f>IF($AV1034="", "", COUNTIF($AV$11:$AV$5010, "&lt;"&amp;$AV1034)+1+COUNTIF($AV$11:$AV1034, $AV1034)-1)</f>
        <v/>
      </c>
      <c r="AZ1034" s="111" t="str">
        <f>IF($B1034="", "", SUMIF('Shopping List'!$AV$11:$AV$25, $B1034, 'Shopping List'!$BN$11:$BN$25))</f>
        <v/>
      </c>
      <c r="BB1034" s="117" t="str">
        <f t="shared" si="242"/>
        <v/>
      </c>
    </row>
    <row r="1035" spans="1:54" x14ac:dyDescent="0.25">
      <c r="A1035" s="4"/>
      <c r="B1035" s="37"/>
      <c r="C1035" s="124"/>
      <c r="D1035" s="39"/>
      <c r="E1035" s="125"/>
      <c r="F1035" s="48"/>
      <c r="G1035" s="4"/>
      <c r="H1035" s="4"/>
      <c r="I1035" s="95" t="str">
        <f>IF($C1035="", "", IF(IFERROR(INDEX(Ingredients!$C$11:$C$310, MATCH($C1035, Ingredients!$B$11:$B$310, 0)), "")="", "", IFERROR(INDEX(Ingredients!$C$11:$C$310, MATCH($C1035, Ingredients!$B$11:$B$310, 0)), "")))</f>
        <v/>
      </c>
      <c r="J1035" s="73" t="str">
        <f>IF($B1035="", "", IF(IFERROR(INDEX(Meals!$C$11:$C$260, MATCH($B1035, Meals!$B$11:$B$260, 0)), "")="", "", IFERROR(INDEX(Meals!$C$11:$C$260, MATCH($B1035, Meals!$B$11:$B$260, 0)), "")))</f>
        <v/>
      </c>
      <c r="K1035" s="4"/>
      <c r="L1035" s="72" t="str">
        <f t="shared" si="232"/>
        <v/>
      </c>
      <c r="M1035" s="73" t="str">
        <f t="shared" si="233"/>
        <v/>
      </c>
      <c r="N1035" s="4"/>
      <c r="O1035" s="78" t="str">
        <f t="shared" si="234"/>
        <v/>
      </c>
      <c r="P1035" s="79" t="str">
        <f t="shared" si="235"/>
        <v/>
      </c>
      <c r="Q1035" s="4"/>
      <c r="R1035" s="90" t="str">
        <f t="shared" si="236"/>
        <v/>
      </c>
      <c r="S1035" s="4"/>
      <c r="Y1035" s="18" t="str">
        <f t="shared" si="237"/>
        <v/>
      </c>
      <c r="AA1035" s="18" t="str">
        <f t="shared" ref="AA1035:AA1098" si="243">IF($Y1035="", "", IF(AND(AA$5="X", B1035=""), $Y$6, IF(AND(NOT(B1035=""), COUNTIF(V$11:V$260, B1035)=0), $Y$7, "")))</f>
        <v/>
      </c>
      <c r="AB1035" s="18" t="str">
        <f t="shared" ref="AB1035:AB1098" si="244">IF($Y1035="", "", IF(AND(AB$5="X", C1035=""), $Y$6, IF(AND(NOT(C1035=""), COUNTIF(W$11:W$310, C1035)=0), $Y$7, "")))</f>
        <v/>
      </c>
      <c r="AC1035" s="18" t="str">
        <f t="shared" si="238"/>
        <v/>
      </c>
      <c r="AD1035" s="18" t="str">
        <f t="shared" si="238"/>
        <v/>
      </c>
      <c r="AE1035" s="18" t="str">
        <f t="shared" si="239"/>
        <v/>
      </c>
      <c r="AG1035" s="95" t="str">
        <f>IF($C1035="", "", IF(IFERROR(INDEX(Ingredients!C$11:C$310, MATCH($C1035, Ingredients!$B$11:$B$310, 0)), "")="", "", IFERROR(INDEX(Ingredients!C$11:C$310, MATCH($C1035, Ingredients!$B$11:$B$310, 0)), "")))</f>
        <v/>
      </c>
      <c r="AH1035" s="105" t="str">
        <f>IF($C1035="", "", IF(IFERROR(INDEX(Ingredients!D$11:D$310, MATCH($C1035, Ingredients!$B$11:$B$310, 0)), "")="", "", IFERROR(INDEX(Ingredients!D$11:D$310, MATCH($C1035, Ingredients!$B$11:$B$310, 0)), "")))</f>
        <v/>
      </c>
      <c r="AI1035" s="106" t="str">
        <f>IF($C1035="", "", IF(IFERROR(INDEX(Ingredients!E$11:E$310, MATCH($C1035, Ingredients!$B$11:$B$310, 0)), "")="", "", IFERROR(INDEX(Ingredients!E$11:E$310, MATCH($C1035, Ingredients!$B$11:$B$310, 0)), "")))</f>
        <v/>
      </c>
      <c r="AJ1035" s="108" t="str">
        <f>IF($C1035="", "", IF(IFERROR(INDEX(Ingredients!F$11:F$310, MATCH($C1035, Ingredients!$B$11:$B$310, 0)), "")="", "", IFERROR(INDEX(Ingredients!F$11:F$310, MATCH($C1035, Ingredients!$B$11:$B$310, 0)), "")))</f>
        <v/>
      </c>
      <c r="AK1035" s="106" t="str">
        <f>IF($C1035="", "", IF(IFERROR(INDEX(Ingredients!G$11:G$310, MATCH($C1035, Ingredients!$B$11:$B$310, 0)), "")="", "", IFERROR(INDEX(Ingredients!G$11:G$310, MATCH($C1035, Ingredients!$B$11:$B$310, 0)), "")))</f>
        <v/>
      </c>
      <c r="AL1035" s="79" t="str">
        <f>IF($C1035="", "", IF(IFERROR(INDEX(Ingredients!H$11:H$310, MATCH($C1035, Ingredients!$B$11:$B$310, 0)), "")="", "", IFERROR(INDEX(Ingredients!H$11:H$310, MATCH($C1035, Ingredients!$B$11:$B$310, 0)), "")))</f>
        <v/>
      </c>
      <c r="AN1035" s="83" t="str">
        <f t="shared" ref="AN1035:AN1098" si="245">IF($D1035="", "", IFERROR(IF($AK1035=$AI1035, $AJ1035/$AH1035, $AJ1035), ""))</f>
        <v/>
      </c>
      <c r="AP1035" s="114" t="str">
        <f t="shared" si="240"/>
        <v/>
      </c>
      <c r="AR1035" s="117" t="str">
        <f>IF($C1035="", "", IF(IFERROR(INDEX(Ingredients!$AI$11:$AI$310, MATCH($C1035, Ingredients!$B$11:$B$310, 0)), "")="", "", IFERROR(INDEX(Ingredients!$AI$11:$AI$310, MATCH($C1035, Ingredients!$B$11:$B$310, 0)), "")))</f>
        <v/>
      </c>
      <c r="AT1035" s="120" t="str">
        <f t="shared" si="241"/>
        <v/>
      </c>
      <c r="AV1035" s="90" t="str">
        <f t="shared" ref="AV1035:AV1098" si="246">IF($AT$8="", "", IF($B1035=$AT$8, $E1035, ""))</f>
        <v/>
      </c>
      <c r="AX1035" s="90" t="str">
        <f>IF($AV1035="", "", COUNTIF($AV$11:$AV$5010, "&lt;"&amp;$AV1035)+1+COUNTIF($AV$11:$AV1035, $AV1035)-1)</f>
        <v/>
      </c>
      <c r="AZ1035" s="111" t="str">
        <f>IF($B1035="", "", SUMIF('Shopping List'!$AV$11:$AV$25, $B1035, 'Shopping List'!$BN$11:$BN$25))</f>
        <v/>
      </c>
      <c r="BB1035" s="117" t="str">
        <f t="shared" si="242"/>
        <v/>
      </c>
    </row>
    <row r="1036" spans="1:54" x14ac:dyDescent="0.25">
      <c r="A1036" s="4"/>
      <c r="B1036" s="37"/>
      <c r="C1036" s="124"/>
      <c r="D1036" s="39"/>
      <c r="E1036" s="125"/>
      <c r="F1036" s="48"/>
      <c r="G1036" s="4"/>
      <c r="H1036" s="4"/>
      <c r="I1036" s="95" t="str">
        <f>IF($C1036="", "", IF(IFERROR(INDEX(Ingredients!$C$11:$C$310, MATCH($C1036, Ingredients!$B$11:$B$310, 0)), "")="", "", IFERROR(INDEX(Ingredients!$C$11:$C$310, MATCH($C1036, Ingredients!$B$11:$B$310, 0)), "")))</f>
        <v/>
      </c>
      <c r="J1036" s="73" t="str">
        <f>IF($B1036="", "", IF(IFERROR(INDEX(Meals!$C$11:$C$260, MATCH($B1036, Meals!$B$11:$B$260, 0)), "")="", "", IFERROR(INDEX(Meals!$C$11:$C$260, MATCH($B1036, Meals!$B$11:$B$260, 0)), "")))</f>
        <v/>
      </c>
      <c r="K1036" s="4"/>
      <c r="L1036" s="72" t="str">
        <f t="shared" ref="L1036:L1099" si="247">IF($D1036="", "", IFERROR(ROUND($AN1036*$D1036, 0), ""))</f>
        <v/>
      </c>
      <c r="M1036" s="73" t="str">
        <f t="shared" ref="M1036:M1099" si="248">IFERROR(ROUND($L1036/$J1036, 0), "")</f>
        <v/>
      </c>
      <c r="N1036" s="4"/>
      <c r="O1036" s="78" t="str">
        <f t="shared" ref="O1036:O1099" si="249">IF($D1036="", "", IFERROR(ROUND($AP1036*$D1036, 2), ""))</f>
        <v/>
      </c>
      <c r="P1036" s="79" t="str">
        <f t="shared" ref="P1036:P1099" si="250">IFERROR(ROUND($O1036/$J1036, 2), "")</f>
        <v/>
      </c>
      <c r="Q1036" s="4"/>
      <c r="R1036" s="90" t="str">
        <f t="shared" ref="R1036:R1099" si="251">IF(OR($D1036="", $AR1036=""), "", IF($AR1036&gt;=$D1036, $V$3, $V$4))</f>
        <v/>
      </c>
      <c r="S1036" s="4"/>
      <c r="Y1036" s="18" t="str">
        <f t="shared" ref="Y1036:Y1099" si="252">IF(COUNTIF($B1036:$F1036, "")=5, "", "X")</f>
        <v/>
      </c>
      <c r="AA1036" s="18" t="str">
        <f t="shared" si="243"/>
        <v/>
      </c>
      <c r="AB1036" s="18" t="str">
        <f t="shared" si="244"/>
        <v/>
      </c>
      <c r="AC1036" s="18" t="str">
        <f t="shared" ref="AC1036:AD1099" si="253">IF($Y1036="", "", IF(AND(AC$5="X", D1036=""), $Y$6, IF(AND(NOT(D1036=""), ISNUMBER(D1036)=FALSE), $Y$7, "")))</f>
        <v/>
      </c>
      <c r="AD1036" s="18" t="str">
        <f t="shared" si="253"/>
        <v/>
      </c>
      <c r="AE1036" s="18" t="str">
        <f t="shared" ref="AE1036:AE1099" si="254">IF($Y1036="", "", IF(AND(AE$5="X", F1036=""), $Y$6, ""))</f>
        <v/>
      </c>
      <c r="AG1036" s="95" t="str">
        <f>IF($C1036="", "", IF(IFERROR(INDEX(Ingredients!C$11:C$310, MATCH($C1036, Ingredients!$B$11:$B$310, 0)), "")="", "", IFERROR(INDEX(Ingredients!C$11:C$310, MATCH($C1036, Ingredients!$B$11:$B$310, 0)), "")))</f>
        <v/>
      </c>
      <c r="AH1036" s="105" t="str">
        <f>IF($C1036="", "", IF(IFERROR(INDEX(Ingredients!D$11:D$310, MATCH($C1036, Ingredients!$B$11:$B$310, 0)), "")="", "", IFERROR(INDEX(Ingredients!D$11:D$310, MATCH($C1036, Ingredients!$B$11:$B$310, 0)), "")))</f>
        <v/>
      </c>
      <c r="AI1036" s="106" t="str">
        <f>IF($C1036="", "", IF(IFERROR(INDEX(Ingredients!E$11:E$310, MATCH($C1036, Ingredients!$B$11:$B$310, 0)), "")="", "", IFERROR(INDEX(Ingredients!E$11:E$310, MATCH($C1036, Ingredients!$B$11:$B$310, 0)), "")))</f>
        <v/>
      </c>
      <c r="AJ1036" s="108" t="str">
        <f>IF($C1036="", "", IF(IFERROR(INDEX(Ingredients!F$11:F$310, MATCH($C1036, Ingredients!$B$11:$B$310, 0)), "")="", "", IFERROR(INDEX(Ingredients!F$11:F$310, MATCH($C1036, Ingredients!$B$11:$B$310, 0)), "")))</f>
        <v/>
      </c>
      <c r="AK1036" s="106" t="str">
        <f>IF($C1036="", "", IF(IFERROR(INDEX(Ingredients!G$11:G$310, MATCH($C1036, Ingredients!$B$11:$B$310, 0)), "")="", "", IFERROR(INDEX(Ingredients!G$11:G$310, MATCH($C1036, Ingredients!$B$11:$B$310, 0)), "")))</f>
        <v/>
      </c>
      <c r="AL1036" s="79" t="str">
        <f>IF($C1036="", "", IF(IFERROR(INDEX(Ingredients!H$11:H$310, MATCH($C1036, Ingredients!$B$11:$B$310, 0)), "")="", "", IFERROR(INDEX(Ingredients!H$11:H$310, MATCH($C1036, Ingredients!$B$11:$B$310, 0)), "")))</f>
        <v/>
      </c>
      <c r="AN1036" s="83" t="str">
        <f t="shared" si="245"/>
        <v/>
      </c>
      <c r="AP1036" s="114" t="str">
        <f t="shared" ref="AP1036:AP1099" si="255">IF($D1036="", "", IFERROR(IF($AK1036=$AI1036, $AL1036/$AH1036, $AL1036), ""))</f>
        <v/>
      </c>
      <c r="AR1036" s="117" t="str">
        <f>IF($C1036="", "", IF(IFERROR(INDEX(Ingredients!$AI$11:$AI$310, MATCH($C1036, Ingredients!$B$11:$B$310, 0)), "")="", "", IFERROR(INDEX(Ingredients!$AI$11:$AI$310, MATCH($C1036, Ingredients!$B$11:$B$310, 0)), "")))</f>
        <v/>
      </c>
      <c r="AT1036" s="120" t="str">
        <f t="shared" ref="AT1036:AT1099" si="256">IF(OR($B1036="", $R1036=""), "", CONCATENATE($B1036, " - ", $R1036))</f>
        <v/>
      </c>
      <c r="AV1036" s="90" t="str">
        <f t="shared" si="246"/>
        <v/>
      </c>
      <c r="AX1036" s="90" t="str">
        <f>IF($AV1036="", "", COUNTIF($AV$11:$AV$5010, "&lt;"&amp;$AV1036)+1+COUNTIF($AV$11:$AV1036, $AV1036)-1)</f>
        <v/>
      </c>
      <c r="AZ1036" s="111" t="str">
        <f>IF($B1036="", "", SUMIF('Shopping List'!$AV$11:$AV$25, $B1036, 'Shopping List'!$BN$11:$BN$25))</f>
        <v/>
      </c>
      <c r="BB1036" s="117" t="str">
        <f t="shared" ref="BB1036:BB1099" si="257">IF(OR($AZ1036="", $AZ1036=0), "", IFERROR($D1036*$AZ1036, ""))</f>
        <v/>
      </c>
    </row>
    <row r="1037" spans="1:54" x14ac:dyDescent="0.25">
      <c r="A1037" s="4"/>
      <c r="B1037" s="37"/>
      <c r="C1037" s="124"/>
      <c r="D1037" s="39"/>
      <c r="E1037" s="125"/>
      <c r="F1037" s="48"/>
      <c r="G1037" s="4"/>
      <c r="H1037" s="4"/>
      <c r="I1037" s="95" t="str">
        <f>IF($C1037="", "", IF(IFERROR(INDEX(Ingredients!$C$11:$C$310, MATCH($C1037, Ingredients!$B$11:$B$310, 0)), "")="", "", IFERROR(INDEX(Ingredients!$C$11:$C$310, MATCH($C1037, Ingredients!$B$11:$B$310, 0)), "")))</f>
        <v/>
      </c>
      <c r="J1037" s="73" t="str">
        <f>IF($B1037="", "", IF(IFERROR(INDEX(Meals!$C$11:$C$260, MATCH($B1037, Meals!$B$11:$B$260, 0)), "")="", "", IFERROR(INDEX(Meals!$C$11:$C$260, MATCH($B1037, Meals!$B$11:$B$260, 0)), "")))</f>
        <v/>
      </c>
      <c r="K1037" s="4"/>
      <c r="L1037" s="72" t="str">
        <f t="shared" si="247"/>
        <v/>
      </c>
      <c r="M1037" s="73" t="str">
        <f t="shared" si="248"/>
        <v/>
      </c>
      <c r="N1037" s="4"/>
      <c r="O1037" s="78" t="str">
        <f t="shared" si="249"/>
        <v/>
      </c>
      <c r="P1037" s="79" t="str">
        <f t="shared" si="250"/>
        <v/>
      </c>
      <c r="Q1037" s="4"/>
      <c r="R1037" s="90" t="str">
        <f t="shared" si="251"/>
        <v/>
      </c>
      <c r="S1037" s="4"/>
      <c r="Y1037" s="18" t="str">
        <f t="shared" si="252"/>
        <v/>
      </c>
      <c r="AA1037" s="18" t="str">
        <f t="shared" si="243"/>
        <v/>
      </c>
      <c r="AB1037" s="18" t="str">
        <f t="shared" si="244"/>
        <v/>
      </c>
      <c r="AC1037" s="18" t="str">
        <f t="shared" si="253"/>
        <v/>
      </c>
      <c r="AD1037" s="18" t="str">
        <f t="shared" si="253"/>
        <v/>
      </c>
      <c r="AE1037" s="18" t="str">
        <f t="shared" si="254"/>
        <v/>
      </c>
      <c r="AG1037" s="95" t="str">
        <f>IF($C1037="", "", IF(IFERROR(INDEX(Ingredients!C$11:C$310, MATCH($C1037, Ingredients!$B$11:$B$310, 0)), "")="", "", IFERROR(INDEX(Ingredients!C$11:C$310, MATCH($C1037, Ingredients!$B$11:$B$310, 0)), "")))</f>
        <v/>
      </c>
      <c r="AH1037" s="105" t="str">
        <f>IF($C1037="", "", IF(IFERROR(INDEX(Ingredients!D$11:D$310, MATCH($C1037, Ingredients!$B$11:$B$310, 0)), "")="", "", IFERROR(INDEX(Ingredients!D$11:D$310, MATCH($C1037, Ingredients!$B$11:$B$310, 0)), "")))</f>
        <v/>
      </c>
      <c r="AI1037" s="106" t="str">
        <f>IF($C1037="", "", IF(IFERROR(INDEX(Ingredients!E$11:E$310, MATCH($C1037, Ingredients!$B$11:$B$310, 0)), "")="", "", IFERROR(INDEX(Ingredients!E$11:E$310, MATCH($C1037, Ingredients!$B$11:$B$310, 0)), "")))</f>
        <v/>
      </c>
      <c r="AJ1037" s="108" t="str">
        <f>IF($C1037="", "", IF(IFERROR(INDEX(Ingredients!F$11:F$310, MATCH($C1037, Ingredients!$B$11:$B$310, 0)), "")="", "", IFERROR(INDEX(Ingredients!F$11:F$310, MATCH($C1037, Ingredients!$B$11:$B$310, 0)), "")))</f>
        <v/>
      </c>
      <c r="AK1037" s="106" t="str">
        <f>IF($C1037="", "", IF(IFERROR(INDEX(Ingredients!G$11:G$310, MATCH($C1037, Ingredients!$B$11:$B$310, 0)), "")="", "", IFERROR(INDEX(Ingredients!G$11:G$310, MATCH($C1037, Ingredients!$B$11:$B$310, 0)), "")))</f>
        <v/>
      </c>
      <c r="AL1037" s="79" t="str">
        <f>IF($C1037="", "", IF(IFERROR(INDEX(Ingredients!H$11:H$310, MATCH($C1037, Ingredients!$B$11:$B$310, 0)), "")="", "", IFERROR(INDEX(Ingredients!H$11:H$310, MATCH($C1037, Ingredients!$B$11:$B$310, 0)), "")))</f>
        <v/>
      </c>
      <c r="AN1037" s="83" t="str">
        <f t="shared" si="245"/>
        <v/>
      </c>
      <c r="AP1037" s="114" t="str">
        <f t="shared" si="255"/>
        <v/>
      </c>
      <c r="AR1037" s="117" t="str">
        <f>IF($C1037="", "", IF(IFERROR(INDEX(Ingredients!$AI$11:$AI$310, MATCH($C1037, Ingredients!$B$11:$B$310, 0)), "")="", "", IFERROR(INDEX(Ingredients!$AI$11:$AI$310, MATCH($C1037, Ingredients!$B$11:$B$310, 0)), "")))</f>
        <v/>
      </c>
      <c r="AT1037" s="120" t="str">
        <f t="shared" si="256"/>
        <v/>
      </c>
      <c r="AV1037" s="90" t="str">
        <f t="shared" si="246"/>
        <v/>
      </c>
      <c r="AX1037" s="90" t="str">
        <f>IF($AV1037="", "", COUNTIF($AV$11:$AV$5010, "&lt;"&amp;$AV1037)+1+COUNTIF($AV$11:$AV1037, $AV1037)-1)</f>
        <v/>
      </c>
      <c r="AZ1037" s="111" t="str">
        <f>IF($B1037="", "", SUMIF('Shopping List'!$AV$11:$AV$25, $B1037, 'Shopping List'!$BN$11:$BN$25))</f>
        <v/>
      </c>
      <c r="BB1037" s="117" t="str">
        <f t="shared" si="257"/>
        <v/>
      </c>
    </row>
    <row r="1038" spans="1:54" x14ac:dyDescent="0.25">
      <c r="A1038" s="4"/>
      <c r="B1038" s="37"/>
      <c r="C1038" s="124"/>
      <c r="D1038" s="39"/>
      <c r="E1038" s="125"/>
      <c r="F1038" s="48"/>
      <c r="G1038" s="4"/>
      <c r="H1038" s="4"/>
      <c r="I1038" s="95" t="str">
        <f>IF($C1038="", "", IF(IFERROR(INDEX(Ingredients!$C$11:$C$310, MATCH($C1038, Ingredients!$B$11:$B$310, 0)), "")="", "", IFERROR(INDEX(Ingredients!$C$11:$C$310, MATCH($C1038, Ingredients!$B$11:$B$310, 0)), "")))</f>
        <v/>
      </c>
      <c r="J1038" s="73" t="str">
        <f>IF($B1038="", "", IF(IFERROR(INDEX(Meals!$C$11:$C$260, MATCH($B1038, Meals!$B$11:$B$260, 0)), "")="", "", IFERROR(INDEX(Meals!$C$11:$C$260, MATCH($B1038, Meals!$B$11:$B$260, 0)), "")))</f>
        <v/>
      </c>
      <c r="K1038" s="4"/>
      <c r="L1038" s="72" t="str">
        <f t="shared" si="247"/>
        <v/>
      </c>
      <c r="M1038" s="73" t="str">
        <f t="shared" si="248"/>
        <v/>
      </c>
      <c r="N1038" s="4"/>
      <c r="O1038" s="78" t="str">
        <f t="shared" si="249"/>
        <v/>
      </c>
      <c r="P1038" s="79" t="str">
        <f t="shared" si="250"/>
        <v/>
      </c>
      <c r="Q1038" s="4"/>
      <c r="R1038" s="90" t="str">
        <f t="shared" si="251"/>
        <v/>
      </c>
      <c r="S1038" s="4"/>
      <c r="Y1038" s="18" t="str">
        <f t="shared" si="252"/>
        <v/>
      </c>
      <c r="AA1038" s="18" t="str">
        <f t="shared" si="243"/>
        <v/>
      </c>
      <c r="AB1038" s="18" t="str">
        <f t="shared" si="244"/>
        <v/>
      </c>
      <c r="AC1038" s="18" t="str">
        <f t="shared" si="253"/>
        <v/>
      </c>
      <c r="AD1038" s="18" t="str">
        <f t="shared" si="253"/>
        <v/>
      </c>
      <c r="AE1038" s="18" t="str">
        <f t="shared" si="254"/>
        <v/>
      </c>
      <c r="AG1038" s="95" t="str">
        <f>IF($C1038="", "", IF(IFERROR(INDEX(Ingredients!C$11:C$310, MATCH($C1038, Ingredients!$B$11:$B$310, 0)), "")="", "", IFERROR(INDEX(Ingredients!C$11:C$310, MATCH($C1038, Ingredients!$B$11:$B$310, 0)), "")))</f>
        <v/>
      </c>
      <c r="AH1038" s="105" t="str">
        <f>IF($C1038="", "", IF(IFERROR(INDEX(Ingredients!D$11:D$310, MATCH($C1038, Ingredients!$B$11:$B$310, 0)), "")="", "", IFERROR(INDEX(Ingredients!D$11:D$310, MATCH($C1038, Ingredients!$B$11:$B$310, 0)), "")))</f>
        <v/>
      </c>
      <c r="AI1038" s="106" t="str">
        <f>IF($C1038="", "", IF(IFERROR(INDEX(Ingredients!E$11:E$310, MATCH($C1038, Ingredients!$B$11:$B$310, 0)), "")="", "", IFERROR(INDEX(Ingredients!E$11:E$310, MATCH($C1038, Ingredients!$B$11:$B$310, 0)), "")))</f>
        <v/>
      </c>
      <c r="AJ1038" s="108" t="str">
        <f>IF($C1038="", "", IF(IFERROR(INDEX(Ingredients!F$11:F$310, MATCH($C1038, Ingredients!$B$11:$B$310, 0)), "")="", "", IFERROR(INDEX(Ingredients!F$11:F$310, MATCH($C1038, Ingredients!$B$11:$B$310, 0)), "")))</f>
        <v/>
      </c>
      <c r="AK1038" s="106" t="str">
        <f>IF($C1038="", "", IF(IFERROR(INDEX(Ingredients!G$11:G$310, MATCH($C1038, Ingredients!$B$11:$B$310, 0)), "")="", "", IFERROR(INDEX(Ingredients!G$11:G$310, MATCH($C1038, Ingredients!$B$11:$B$310, 0)), "")))</f>
        <v/>
      </c>
      <c r="AL1038" s="79" t="str">
        <f>IF($C1038="", "", IF(IFERROR(INDEX(Ingredients!H$11:H$310, MATCH($C1038, Ingredients!$B$11:$B$310, 0)), "")="", "", IFERROR(INDEX(Ingredients!H$11:H$310, MATCH($C1038, Ingredients!$B$11:$B$310, 0)), "")))</f>
        <v/>
      </c>
      <c r="AN1038" s="83" t="str">
        <f t="shared" si="245"/>
        <v/>
      </c>
      <c r="AP1038" s="114" t="str">
        <f t="shared" si="255"/>
        <v/>
      </c>
      <c r="AR1038" s="117" t="str">
        <f>IF($C1038="", "", IF(IFERROR(INDEX(Ingredients!$AI$11:$AI$310, MATCH($C1038, Ingredients!$B$11:$B$310, 0)), "")="", "", IFERROR(INDEX(Ingredients!$AI$11:$AI$310, MATCH($C1038, Ingredients!$B$11:$B$310, 0)), "")))</f>
        <v/>
      </c>
      <c r="AT1038" s="120" t="str">
        <f t="shared" si="256"/>
        <v/>
      </c>
      <c r="AV1038" s="90" t="str">
        <f t="shared" si="246"/>
        <v/>
      </c>
      <c r="AX1038" s="90" t="str">
        <f>IF($AV1038="", "", COUNTIF($AV$11:$AV$5010, "&lt;"&amp;$AV1038)+1+COUNTIF($AV$11:$AV1038, $AV1038)-1)</f>
        <v/>
      </c>
      <c r="AZ1038" s="111" t="str">
        <f>IF($B1038="", "", SUMIF('Shopping List'!$AV$11:$AV$25, $B1038, 'Shopping List'!$BN$11:$BN$25))</f>
        <v/>
      </c>
      <c r="BB1038" s="117" t="str">
        <f t="shared" si="257"/>
        <v/>
      </c>
    </row>
    <row r="1039" spans="1:54" x14ac:dyDescent="0.25">
      <c r="A1039" s="4"/>
      <c r="B1039" s="37"/>
      <c r="C1039" s="124"/>
      <c r="D1039" s="39"/>
      <c r="E1039" s="125"/>
      <c r="F1039" s="48"/>
      <c r="G1039" s="4"/>
      <c r="H1039" s="4"/>
      <c r="I1039" s="95" t="str">
        <f>IF($C1039="", "", IF(IFERROR(INDEX(Ingredients!$C$11:$C$310, MATCH($C1039, Ingredients!$B$11:$B$310, 0)), "")="", "", IFERROR(INDEX(Ingredients!$C$11:$C$310, MATCH($C1039, Ingredients!$B$11:$B$310, 0)), "")))</f>
        <v/>
      </c>
      <c r="J1039" s="73" t="str">
        <f>IF($B1039="", "", IF(IFERROR(INDEX(Meals!$C$11:$C$260, MATCH($B1039, Meals!$B$11:$B$260, 0)), "")="", "", IFERROR(INDEX(Meals!$C$11:$C$260, MATCH($B1039, Meals!$B$11:$B$260, 0)), "")))</f>
        <v/>
      </c>
      <c r="K1039" s="4"/>
      <c r="L1039" s="72" t="str">
        <f t="shared" si="247"/>
        <v/>
      </c>
      <c r="M1039" s="73" t="str">
        <f t="shared" si="248"/>
        <v/>
      </c>
      <c r="N1039" s="4"/>
      <c r="O1039" s="78" t="str">
        <f t="shared" si="249"/>
        <v/>
      </c>
      <c r="P1039" s="79" t="str">
        <f t="shared" si="250"/>
        <v/>
      </c>
      <c r="Q1039" s="4"/>
      <c r="R1039" s="90" t="str">
        <f t="shared" si="251"/>
        <v/>
      </c>
      <c r="S1039" s="4"/>
      <c r="Y1039" s="18" t="str">
        <f t="shared" si="252"/>
        <v/>
      </c>
      <c r="AA1039" s="18" t="str">
        <f t="shared" si="243"/>
        <v/>
      </c>
      <c r="AB1039" s="18" t="str">
        <f t="shared" si="244"/>
        <v/>
      </c>
      <c r="AC1039" s="18" t="str">
        <f t="shared" si="253"/>
        <v/>
      </c>
      <c r="AD1039" s="18" t="str">
        <f t="shared" si="253"/>
        <v/>
      </c>
      <c r="AE1039" s="18" t="str">
        <f t="shared" si="254"/>
        <v/>
      </c>
      <c r="AG1039" s="95" t="str">
        <f>IF($C1039="", "", IF(IFERROR(INDEX(Ingredients!C$11:C$310, MATCH($C1039, Ingredients!$B$11:$B$310, 0)), "")="", "", IFERROR(INDEX(Ingredients!C$11:C$310, MATCH($C1039, Ingredients!$B$11:$B$310, 0)), "")))</f>
        <v/>
      </c>
      <c r="AH1039" s="105" t="str">
        <f>IF($C1039="", "", IF(IFERROR(INDEX(Ingredients!D$11:D$310, MATCH($C1039, Ingredients!$B$11:$B$310, 0)), "")="", "", IFERROR(INDEX(Ingredients!D$11:D$310, MATCH($C1039, Ingredients!$B$11:$B$310, 0)), "")))</f>
        <v/>
      </c>
      <c r="AI1039" s="106" t="str">
        <f>IF($C1039="", "", IF(IFERROR(INDEX(Ingredients!E$11:E$310, MATCH($C1039, Ingredients!$B$11:$B$310, 0)), "")="", "", IFERROR(INDEX(Ingredients!E$11:E$310, MATCH($C1039, Ingredients!$B$11:$B$310, 0)), "")))</f>
        <v/>
      </c>
      <c r="AJ1039" s="108" t="str">
        <f>IF($C1039="", "", IF(IFERROR(INDEX(Ingredients!F$11:F$310, MATCH($C1039, Ingredients!$B$11:$B$310, 0)), "")="", "", IFERROR(INDEX(Ingredients!F$11:F$310, MATCH($C1039, Ingredients!$B$11:$B$310, 0)), "")))</f>
        <v/>
      </c>
      <c r="AK1039" s="106" t="str">
        <f>IF($C1039="", "", IF(IFERROR(INDEX(Ingredients!G$11:G$310, MATCH($C1039, Ingredients!$B$11:$B$310, 0)), "")="", "", IFERROR(INDEX(Ingredients!G$11:G$310, MATCH($C1039, Ingredients!$B$11:$B$310, 0)), "")))</f>
        <v/>
      </c>
      <c r="AL1039" s="79" t="str">
        <f>IF($C1039="", "", IF(IFERROR(INDEX(Ingredients!H$11:H$310, MATCH($C1039, Ingredients!$B$11:$B$310, 0)), "")="", "", IFERROR(INDEX(Ingredients!H$11:H$310, MATCH($C1039, Ingredients!$B$11:$B$310, 0)), "")))</f>
        <v/>
      </c>
      <c r="AN1039" s="83" t="str">
        <f t="shared" si="245"/>
        <v/>
      </c>
      <c r="AP1039" s="114" t="str">
        <f t="shared" si="255"/>
        <v/>
      </c>
      <c r="AR1039" s="117" t="str">
        <f>IF($C1039="", "", IF(IFERROR(INDEX(Ingredients!$AI$11:$AI$310, MATCH($C1039, Ingredients!$B$11:$B$310, 0)), "")="", "", IFERROR(INDEX(Ingredients!$AI$11:$AI$310, MATCH($C1039, Ingredients!$B$11:$B$310, 0)), "")))</f>
        <v/>
      </c>
      <c r="AT1039" s="120" t="str">
        <f t="shared" si="256"/>
        <v/>
      </c>
      <c r="AV1039" s="90" t="str">
        <f t="shared" si="246"/>
        <v/>
      </c>
      <c r="AX1039" s="90" t="str">
        <f>IF($AV1039="", "", COUNTIF($AV$11:$AV$5010, "&lt;"&amp;$AV1039)+1+COUNTIF($AV$11:$AV1039, $AV1039)-1)</f>
        <v/>
      </c>
      <c r="AZ1039" s="111" t="str">
        <f>IF($B1039="", "", SUMIF('Shopping List'!$AV$11:$AV$25, $B1039, 'Shopping List'!$BN$11:$BN$25))</f>
        <v/>
      </c>
      <c r="BB1039" s="117" t="str">
        <f t="shared" si="257"/>
        <v/>
      </c>
    </row>
    <row r="1040" spans="1:54" x14ac:dyDescent="0.25">
      <c r="A1040" s="4"/>
      <c r="B1040" s="37"/>
      <c r="C1040" s="124"/>
      <c r="D1040" s="39"/>
      <c r="E1040" s="125"/>
      <c r="F1040" s="48"/>
      <c r="G1040" s="4"/>
      <c r="H1040" s="4"/>
      <c r="I1040" s="95" t="str">
        <f>IF($C1040="", "", IF(IFERROR(INDEX(Ingredients!$C$11:$C$310, MATCH($C1040, Ingredients!$B$11:$B$310, 0)), "")="", "", IFERROR(INDEX(Ingredients!$C$11:$C$310, MATCH($C1040, Ingredients!$B$11:$B$310, 0)), "")))</f>
        <v/>
      </c>
      <c r="J1040" s="73" t="str">
        <f>IF($B1040="", "", IF(IFERROR(INDEX(Meals!$C$11:$C$260, MATCH($B1040, Meals!$B$11:$B$260, 0)), "")="", "", IFERROR(INDEX(Meals!$C$11:$C$260, MATCH($B1040, Meals!$B$11:$B$260, 0)), "")))</f>
        <v/>
      </c>
      <c r="K1040" s="4"/>
      <c r="L1040" s="72" t="str">
        <f t="shared" si="247"/>
        <v/>
      </c>
      <c r="M1040" s="73" t="str">
        <f t="shared" si="248"/>
        <v/>
      </c>
      <c r="N1040" s="4"/>
      <c r="O1040" s="78" t="str">
        <f t="shared" si="249"/>
        <v/>
      </c>
      <c r="P1040" s="79" t="str">
        <f t="shared" si="250"/>
        <v/>
      </c>
      <c r="Q1040" s="4"/>
      <c r="R1040" s="90" t="str">
        <f t="shared" si="251"/>
        <v/>
      </c>
      <c r="S1040" s="4"/>
      <c r="Y1040" s="18" t="str">
        <f t="shared" si="252"/>
        <v/>
      </c>
      <c r="AA1040" s="18" t="str">
        <f t="shared" si="243"/>
        <v/>
      </c>
      <c r="AB1040" s="18" t="str">
        <f t="shared" si="244"/>
        <v/>
      </c>
      <c r="AC1040" s="18" t="str">
        <f t="shared" si="253"/>
        <v/>
      </c>
      <c r="AD1040" s="18" t="str">
        <f t="shared" si="253"/>
        <v/>
      </c>
      <c r="AE1040" s="18" t="str">
        <f t="shared" si="254"/>
        <v/>
      </c>
      <c r="AG1040" s="95" t="str">
        <f>IF($C1040="", "", IF(IFERROR(INDEX(Ingredients!C$11:C$310, MATCH($C1040, Ingredients!$B$11:$B$310, 0)), "")="", "", IFERROR(INDEX(Ingredients!C$11:C$310, MATCH($C1040, Ingredients!$B$11:$B$310, 0)), "")))</f>
        <v/>
      </c>
      <c r="AH1040" s="105" t="str">
        <f>IF($C1040="", "", IF(IFERROR(INDEX(Ingredients!D$11:D$310, MATCH($C1040, Ingredients!$B$11:$B$310, 0)), "")="", "", IFERROR(INDEX(Ingredients!D$11:D$310, MATCH($C1040, Ingredients!$B$11:$B$310, 0)), "")))</f>
        <v/>
      </c>
      <c r="AI1040" s="106" t="str">
        <f>IF($C1040="", "", IF(IFERROR(INDEX(Ingredients!E$11:E$310, MATCH($C1040, Ingredients!$B$11:$B$310, 0)), "")="", "", IFERROR(INDEX(Ingredients!E$11:E$310, MATCH($C1040, Ingredients!$B$11:$B$310, 0)), "")))</f>
        <v/>
      </c>
      <c r="AJ1040" s="108" t="str">
        <f>IF($C1040="", "", IF(IFERROR(INDEX(Ingredients!F$11:F$310, MATCH($C1040, Ingredients!$B$11:$B$310, 0)), "")="", "", IFERROR(INDEX(Ingredients!F$11:F$310, MATCH($C1040, Ingredients!$B$11:$B$310, 0)), "")))</f>
        <v/>
      </c>
      <c r="AK1040" s="106" t="str">
        <f>IF($C1040="", "", IF(IFERROR(INDEX(Ingredients!G$11:G$310, MATCH($C1040, Ingredients!$B$11:$B$310, 0)), "")="", "", IFERROR(INDEX(Ingredients!G$11:G$310, MATCH($C1040, Ingredients!$B$11:$B$310, 0)), "")))</f>
        <v/>
      </c>
      <c r="AL1040" s="79" t="str">
        <f>IF($C1040="", "", IF(IFERROR(INDEX(Ingredients!H$11:H$310, MATCH($C1040, Ingredients!$B$11:$B$310, 0)), "")="", "", IFERROR(INDEX(Ingredients!H$11:H$310, MATCH($C1040, Ingredients!$B$11:$B$310, 0)), "")))</f>
        <v/>
      </c>
      <c r="AN1040" s="83" t="str">
        <f t="shared" si="245"/>
        <v/>
      </c>
      <c r="AP1040" s="114" t="str">
        <f t="shared" si="255"/>
        <v/>
      </c>
      <c r="AR1040" s="117" t="str">
        <f>IF($C1040="", "", IF(IFERROR(INDEX(Ingredients!$AI$11:$AI$310, MATCH($C1040, Ingredients!$B$11:$B$310, 0)), "")="", "", IFERROR(INDEX(Ingredients!$AI$11:$AI$310, MATCH($C1040, Ingredients!$B$11:$B$310, 0)), "")))</f>
        <v/>
      </c>
      <c r="AT1040" s="120" t="str">
        <f t="shared" si="256"/>
        <v/>
      </c>
      <c r="AV1040" s="90" t="str">
        <f t="shared" si="246"/>
        <v/>
      </c>
      <c r="AX1040" s="90" t="str">
        <f>IF($AV1040="", "", COUNTIF($AV$11:$AV$5010, "&lt;"&amp;$AV1040)+1+COUNTIF($AV$11:$AV1040, $AV1040)-1)</f>
        <v/>
      </c>
      <c r="AZ1040" s="111" t="str">
        <f>IF($B1040="", "", SUMIF('Shopping List'!$AV$11:$AV$25, $B1040, 'Shopping List'!$BN$11:$BN$25))</f>
        <v/>
      </c>
      <c r="BB1040" s="117" t="str">
        <f t="shared" si="257"/>
        <v/>
      </c>
    </row>
    <row r="1041" spans="1:54" x14ac:dyDescent="0.25">
      <c r="A1041" s="4"/>
      <c r="B1041" s="37"/>
      <c r="C1041" s="124"/>
      <c r="D1041" s="39"/>
      <c r="E1041" s="125"/>
      <c r="F1041" s="48"/>
      <c r="G1041" s="4"/>
      <c r="H1041" s="4"/>
      <c r="I1041" s="95" t="str">
        <f>IF($C1041="", "", IF(IFERROR(INDEX(Ingredients!$C$11:$C$310, MATCH($C1041, Ingredients!$B$11:$B$310, 0)), "")="", "", IFERROR(INDEX(Ingredients!$C$11:$C$310, MATCH($C1041, Ingredients!$B$11:$B$310, 0)), "")))</f>
        <v/>
      </c>
      <c r="J1041" s="73" t="str">
        <f>IF($B1041="", "", IF(IFERROR(INDEX(Meals!$C$11:$C$260, MATCH($B1041, Meals!$B$11:$B$260, 0)), "")="", "", IFERROR(INDEX(Meals!$C$11:$C$260, MATCH($B1041, Meals!$B$11:$B$260, 0)), "")))</f>
        <v/>
      </c>
      <c r="K1041" s="4"/>
      <c r="L1041" s="72" t="str">
        <f t="shared" si="247"/>
        <v/>
      </c>
      <c r="M1041" s="73" t="str">
        <f t="shared" si="248"/>
        <v/>
      </c>
      <c r="N1041" s="4"/>
      <c r="O1041" s="78" t="str">
        <f t="shared" si="249"/>
        <v/>
      </c>
      <c r="P1041" s="79" t="str">
        <f t="shared" si="250"/>
        <v/>
      </c>
      <c r="Q1041" s="4"/>
      <c r="R1041" s="90" t="str">
        <f t="shared" si="251"/>
        <v/>
      </c>
      <c r="S1041" s="4"/>
      <c r="Y1041" s="18" t="str">
        <f t="shared" si="252"/>
        <v/>
      </c>
      <c r="AA1041" s="18" t="str">
        <f t="shared" si="243"/>
        <v/>
      </c>
      <c r="AB1041" s="18" t="str">
        <f t="shared" si="244"/>
        <v/>
      </c>
      <c r="AC1041" s="18" t="str">
        <f t="shared" si="253"/>
        <v/>
      </c>
      <c r="AD1041" s="18" t="str">
        <f t="shared" si="253"/>
        <v/>
      </c>
      <c r="AE1041" s="18" t="str">
        <f t="shared" si="254"/>
        <v/>
      </c>
      <c r="AG1041" s="95" t="str">
        <f>IF($C1041="", "", IF(IFERROR(INDEX(Ingredients!C$11:C$310, MATCH($C1041, Ingredients!$B$11:$B$310, 0)), "")="", "", IFERROR(INDEX(Ingredients!C$11:C$310, MATCH($C1041, Ingredients!$B$11:$B$310, 0)), "")))</f>
        <v/>
      </c>
      <c r="AH1041" s="105" t="str">
        <f>IF($C1041="", "", IF(IFERROR(INDEX(Ingredients!D$11:D$310, MATCH($C1041, Ingredients!$B$11:$B$310, 0)), "")="", "", IFERROR(INDEX(Ingredients!D$11:D$310, MATCH($C1041, Ingredients!$B$11:$B$310, 0)), "")))</f>
        <v/>
      </c>
      <c r="AI1041" s="106" t="str">
        <f>IF($C1041="", "", IF(IFERROR(INDEX(Ingredients!E$11:E$310, MATCH($C1041, Ingredients!$B$11:$B$310, 0)), "")="", "", IFERROR(INDEX(Ingredients!E$11:E$310, MATCH($C1041, Ingredients!$B$11:$B$310, 0)), "")))</f>
        <v/>
      </c>
      <c r="AJ1041" s="108" t="str">
        <f>IF($C1041="", "", IF(IFERROR(INDEX(Ingredients!F$11:F$310, MATCH($C1041, Ingredients!$B$11:$B$310, 0)), "")="", "", IFERROR(INDEX(Ingredients!F$11:F$310, MATCH($C1041, Ingredients!$B$11:$B$310, 0)), "")))</f>
        <v/>
      </c>
      <c r="AK1041" s="106" t="str">
        <f>IF($C1041="", "", IF(IFERROR(INDEX(Ingredients!G$11:G$310, MATCH($C1041, Ingredients!$B$11:$B$310, 0)), "")="", "", IFERROR(INDEX(Ingredients!G$11:G$310, MATCH($C1041, Ingredients!$B$11:$B$310, 0)), "")))</f>
        <v/>
      </c>
      <c r="AL1041" s="79" t="str">
        <f>IF($C1041="", "", IF(IFERROR(INDEX(Ingredients!H$11:H$310, MATCH($C1041, Ingredients!$B$11:$B$310, 0)), "")="", "", IFERROR(INDEX(Ingredients!H$11:H$310, MATCH($C1041, Ingredients!$B$11:$B$310, 0)), "")))</f>
        <v/>
      </c>
      <c r="AN1041" s="83" t="str">
        <f t="shared" si="245"/>
        <v/>
      </c>
      <c r="AP1041" s="114" t="str">
        <f t="shared" si="255"/>
        <v/>
      </c>
      <c r="AR1041" s="117" t="str">
        <f>IF($C1041="", "", IF(IFERROR(INDEX(Ingredients!$AI$11:$AI$310, MATCH($C1041, Ingredients!$B$11:$B$310, 0)), "")="", "", IFERROR(INDEX(Ingredients!$AI$11:$AI$310, MATCH($C1041, Ingredients!$B$11:$B$310, 0)), "")))</f>
        <v/>
      </c>
      <c r="AT1041" s="120" t="str">
        <f t="shared" si="256"/>
        <v/>
      </c>
      <c r="AV1041" s="90" t="str">
        <f t="shared" si="246"/>
        <v/>
      </c>
      <c r="AX1041" s="90" t="str">
        <f>IF($AV1041="", "", COUNTIF($AV$11:$AV$5010, "&lt;"&amp;$AV1041)+1+COUNTIF($AV$11:$AV1041, $AV1041)-1)</f>
        <v/>
      </c>
      <c r="AZ1041" s="111" t="str">
        <f>IF($B1041="", "", SUMIF('Shopping List'!$AV$11:$AV$25, $B1041, 'Shopping List'!$BN$11:$BN$25))</f>
        <v/>
      </c>
      <c r="BB1041" s="117" t="str">
        <f t="shared" si="257"/>
        <v/>
      </c>
    </row>
    <row r="1042" spans="1:54" x14ac:dyDescent="0.25">
      <c r="A1042" s="4"/>
      <c r="B1042" s="37"/>
      <c r="C1042" s="124"/>
      <c r="D1042" s="39"/>
      <c r="E1042" s="125"/>
      <c r="F1042" s="48"/>
      <c r="G1042" s="4"/>
      <c r="H1042" s="4"/>
      <c r="I1042" s="95" t="str">
        <f>IF($C1042="", "", IF(IFERROR(INDEX(Ingredients!$C$11:$C$310, MATCH($C1042, Ingredients!$B$11:$B$310, 0)), "")="", "", IFERROR(INDEX(Ingredients!$C$11:$C$310, MATCH($C1042, Ingredients!$B$11:$B$310, 0)), "")))</f>
        <v/>
      </c>
      <c r="J1042" s="73" t="str">
        <f>IF($B1042="", "", IF(IFERROR(INDEX(Meals!$C$11:$C$260, MATCH($B1042, Meals!$B$11:$B$260, 0)), "")="", "", IFERROR(INDEX(Meals!$C$11:$C$260, MATCH($B1042, Meals!$B$11:$B$260, 0)), "")))</f>
        <v/>
      </c>
      <c r="K1042" s="4"/>
      <c r="L1042" s="72" t="str">
        <f t="shared" si="247"/>
        <v/>
      </c>
      <c r="M1042" s="73" t="str">
        <f t="shared" si="248"/>
        <v/>
      </c>
      <c r="N1042" s="4"/>
      <c r="O1042" s="78" t="str">
        <f t="shared" si="249"/>
        <v/>
      </c>
      <c r="P1042" s="79" t="str">
        <f t="shared" si="250"/>
        <v/>
      </c>
      <c r="Q1042" s="4"/>
      <c r="R1042" s="90" t="str">
        <f t="shared" si="251"/>
        <v/>
      </c>
      <c r="S1042" s="4"/>
      <c r="Y1042" s="18" t="str">
        <f t="shared" si="252"/>
        <v/>
      </c>
      <c r="AA1042" s="18" t="str">
        <f t="shared" si="243"/>
        <v/>
      </c>
      <c r="AB1042" s="18" t="str">
        <f t="shared" si="244"/>
        <v/>
      </c>
      <c r="AC1042" s="18" t="str">
        <f t="shared" si="253"/>
        <v/>
      </c>
      <c r="AD1042" s="18" t="str">
        <f t="shared" si="253"/>
        <v/>
      </c>
      <c r="AE1042" s="18" t="str">
        <f t="shared" si="254"/>
        <v/>
      </c>
      <c r="AG1042" s="95" t="str">
        <f>IF($C1042="", "", IF(IFERROR(INDEX(Ingredients!C$11:C$310, MATCH($C1042, Ingredients!$B$11:$B$310, 0)), "")="", "", IFERROR(INDEX(Ingredients!C$11:C$310, MATCH($C1042, Ingredients!$B$11:$B$310, 0)), "")))</f>
        <v/>
      </c>
      <c r="AH1042" s="105" t="str">
        <f>IF($C1042="", "", IF(IFERROR(INDEX(Ingredients!D$11:D$310, MATCH($C1042, Ingredients!$B$11:$B$310, 0)), "")="", "", IFERROR(INDEX(Ingredients!D$11:D$310, MATCH($C1042, Ingredients!$B$11:$B$310, 0)), "")))</f>
        <v/>
      </c>
      <c r="AI1042" s="106" t="str">
        <f>IF($C1042="", "", IF(IFERROR(INDEX(Ingredients!E$11:E$310, MATCH($C1042, Ingredients!$B$11:$B$310, 0)), "")="", "", IFERROR(INDEX(Ingredients!E$11:E$310, MATCH($C1042, Ingredients!$B$11:$B$310, 0)), "")))</f>
        <v/>
      </c>
      <c r="AJ1042" s="108" t="str">
        <f>IF($C1042="", "", IF(IFERROR(INDEX(Ingredients!F$11:F$310, MATCH($C1042, Ingredients!$B$11:$B$310, 0)), "")="", "", IFERROR(INDEX(Ingredients!F$11:F$310, MATCH($C1042, Ingredients!$B$11:$B$310, 0)), "")))</f>
        <v/>
      </c>
      <c r="AK1042" s="106" t="str">
        <f>IF($C1042="", "", IF(IFERROR(INDEX(Ingredients!G$11:G$310, MATCH($C1042, Ingredients!$B$11:$B$310, 0)), "")="", "", IFERROR(INDEX(Ingredients!G$11:G$310, MATCH($C1042, Ingredients!$B$11:$B$310, 0)), "")))</f>
        <v/>
      </c>
      <c r="AL1042" s="79" t="str">
        <f>IF($C1042="", "", IF(IFERROR(INDEX(Ingredients!H$11:H$310, MATCH($C1042, Ingredients!$B$11:$B$310, 0)), "")="", "", IFERROR(INDEX(Ingredients!H$11:H$310, MATCH($C1042, Ingredients!$B$11:$B$310, 0)), "")))</f>
        <v/>
      </c>
      <c r="AN1042" s="83" t="str">
        <f t="shared" si="245"/>
        <v/>
      </c>
      <c r="AP1042" s="114" t="str">
        <f t="shared" si="255"/>
        <v/>
      </c>
      <c r="AR1042" s="117" t="str">
        <f>IF($C1042="", "", IF(IFERROR(INDEX(Ingredients!$AI$11:$AI$310, MATCH($C1042, Ingredients!$B$11:$B$310, 0)), "")="", "", IFERROR(INDEX(Ingredients!$AI$11:$AI$310, MATCH($C1042, Ingredients!$B$11:$B$310, 0)), "")))</f>
        <v/>
      </c>
      <c r="AT1042" s="120" t="str">
        <f t="shared" si="256"/>
        <v/>
      </c>
      <c r="AV1042" s="90" t="str">
        <f t="shared" si="246"/>
        <v/>
      </c>
      <c r="AX1042" s="90" t="str">
        <f>IF($AV1042="", "", COUNTIF($AV$11:$AV$5010, "&lt;"&amp;$AV1042)+1+COUNTIF($AV$11:$AV1042, $AV1042)-1)</f>
        <v/>
      </c>
      <c r="AZ1042" s="111" t="str">
        <f>IF($B1042="", "", SUMIF('Shopping List'!$AV$11:$AV$25, $B1042, 'Shopping List'!$BN$11:$BN$25))</f>
        <v/>
      </c>
      <c r="BB1042" s="117" t="str">
        <f t="shared" si="257"/>
        <v/>
      </c>
    </row>
    <row r="1043" spans="1:54" x14ac:dyDescent="0.25">
      <c r="A1043" s="4"/>
      <c r="B1043" s="37"/>
      <c r="C1043" s="124"/>
      <c r="D1043" s="39"/>
      <c r="E1043" s="125"/>
      <c r="F1043" s="48"/>
      <c r="G1043" s="4"/>
      <c r="H1043" s="4"/>
      <c r="I1043" s="95" t="str">
        <f>IF($C1043="", "", IF(IFERROR(INDEX(Ingredients!$C$11:$C$310, MATCH($C1043, Ingredients!$B$11:$B$310, 0)), "")="", "", IFERROR(INDEX(Ingredients!$C$11:$C$310, MATCH($C1043, Ingredients!$B$11:$B$310, 0)), "")))</f>
        <v/>
      </c>
      <c r="J1043" s="73" t="str">
        <f>IF($B1043="", "", IF(IFERROR(INDEX(Meals!$C$11:$C$260, MATCH($B1043, Meals!$B$11:$B$260, 0)), "")="", "", IFERROR(INDEX(Meals!$C$11:$C$260, MATCH($B1043, Meals!$B$11:$B$260, 0)), "")))</f>
        <v/>
      </c>
      <c r="K1043" s="4"/>
      <c r="L1043" s="72" t="str">
        <f t="shared" si="247"/>
        <v/>
      </c>
      <c r="M1043" s="73" t="str">
        <f t="shared" si="248"/>
        <v/>
      </c>
      <c r="N1043" s="4"/>
      <c r="O1043" s="78" t="str">
        <f t="shared" si="249"/>
        <v/>
      </c>
      <c r="P1043" s="79" t="str">
        <f t="shared" si="250"/>
        <v/>
      </c>
      <c r="Q1043" s="4"/>
      <c r="R1043" s="90" t="str">
        <f t="shared" si="251"/>
        <v/>
      </c>
      <c r="S1043" s="4"/>
      <c r="Y1043" s="18" t="str">
        <f t="shared" si="252"/>
        <v/>
      </c>
      <c r="AA1043" s="18" t="str">
        <f t="shared" si="243"/>
        <v/>
      </c>
      <c r="AB1043" s="18" t="str">
        <f t="shared" si="244"/>
        <v/>
      </c>
      <c r="AC1043" s="18" t="str">
        <f t="shared" si="253"/>
        <v/>
      </c>
      <c r="AD1043" s="18" t="str">
        <f t="shared" si="253"/>
        <v/>
      </c>
      <c r="AE1043" s="18" t="str">
        <f t="shared" si="254"/>
        <v/>
      </c>
      <c r="AG1043" s="95" t="str">
        <f>IF($C1043="", "", IF(IFERROR(INDEX(Ingredients!C$11:C$310, MATCH($C1043, Ingredients!$B$11:$B$310, 0)), "")="", "", IFERROR(INDEX(Ingredients!C$11:C$310, MATCH($C1043, Ingredients!$B$11:$B$310, 0)), "")))</f>
        <v/>
      </c>
      <c r="AH1043" s="105" t="str">
        <f>IF($C1043="", "", IF(IFERROR(INDEX(Ingredients!D$11:D$310, MATCH($C1043, Ingredients!$B$11:$B$310, 0)), "")="", "", IFERROR(INDEX(Ingredients!D$11:D$310, MATCH($C1043, Ingredients!$B$11:$B$310, 0)), "")))</f>
        <v/>
      </c>
      <c r="AI1043" s="106" t="str">
        <f>IF($C1043="", "", IF(IFERROR(INDEX(Ingredients!E$11:E$310, MATCH($C1043, Ingredients!$B$11:$B$310, 0)), "")="", "", IFERROR(INDEX(Ingredients!E$11:E$310, MATCH($C1043, Ingredients!$B$11:$B$310, 0)), "")))</f>
        <v/>
      </c>
      <c r="AJ1043" s="108" t="str">
        <f>IF($C1043="", "", IF(IFERROR(INDEX(Ingredients!F$11:F$310, MATCH($C1043, Ingredients!$B$11:$B$310, 0)), "")="", "", IFERROR(INDEX(Ingredients!F$11:F$310, MATCH($C1043, Ingredients!$B$11:$B$310, 0)), "")))</f>
        <v/>
      </c>
      <c r="AK1043" s="106" t="str">
        <f>IF($C1043="", "", IF(IFERROR(INDEX(Ingredients!G$11:G$310, MATCH($C1043, Ingredients!$B$11:$B$310, 0)), "")="", "", IFERROR(INDEX(Ingredients!G$11:G$310, MATCH($C1043, Ingredients!$B$11:$B$310, 0)), "")))</f>
        <v/>
      </c>
      <c r="AL1043" s="79" t="str">
        <f>IF($C1043="", "", IF(IFERROR(INDEX(Ingredients!H$11:H$310, MATCH($C1043, Ingredients!$B$11:$B$310, 0)), "")="", "", IFERROR(INDEX(Ingredients!H$11:H$310, MATCH($C1043, Ingredients!$B$11:$B$310, 0)), "")))</f>
        <v/>
      </c>
      <c r="AN1043" s="83" t="str">
        <f t="shared" si="245"/>
        <v/>
      </c>
      <c r="AP1043" s="114" t="str">
        <f t="shared" si="255"/>
        <v/>
      </c>
      <c r="AR1043" s="117" t="str">
        <f>IF($C1043="", "", IF(IFERROR(INDEX(Ingredients!$AI$11:$AI$310, MATCH($C1043, Ingredients!$B$11:$B$310, 0)), "")="", "", IFERROR(INDEX(Ingredients!$AI$11:$AI$310, MATCH($C1043, Ingredients!$B$11:$B$310, 0)), "")))</f>
        <v/>
      </c>
      <c r="AT1043" s="120" t="str">
        <f t="shared" si="256"/>
        <v/>
      </c>
      <c r="AV1043" s="90" t="str">
        <f t="shared" si="246"/>
        <v/>
      </c>
      <c r="AX1043" s="90" t="str">
        <f>IF($AV1043="", "", COUNTIF($AV$11:$AV$5010, "&lt;"&amp;$AV1043)+1+COUNTIF($AV$11:$AV1043, $AV1043)-1)</f>
        <v/>
      </c>
      <c r="AZ1043" s="111" t="str">
        <f>IF($B1043="", "", SUMIF('Shopping List'!$AV$11:$AV$25, $B1043, 'Shopping List'!$BN$11:$BN$25))</f>
        <v/>
      </c>
      <c r="BB1043" s="117" t="str">
        <f t="shared" si="257"/>
        <v/>
      </c>
    </row>
    <row r="1044" spans="1:54" x14ac:dyDescent="0.25">
      <c r="A1044" s="4"/>
      <c r="B1044" s="37"/>
      <c r="C1044" s="124"/>
      <c r="D1044" s="39"/>
      <c r="E1044" s="125"/>
      <c r="F1044" s="48"/>
      <c r="G1044" s="4"/>
      <c r="H1044" s="4"/>
      <c r="I1044" s="95" t="str">
        <f>IF($C1044="", "", IF(IFERROR(INDEX(Ingredients!$C$11:$C$310, MATCH($C1044, Ingredients!$B$11:$B$310, 0)), "")="", "", IFERROR(INDEX(Ingredients!$C$11:$C$310, MATCH($C1044, Ingredients!$B$11:$B$310, 0)), "")))</f>
        <v/>
      </c>
      <c r="J1044" s="73" t="str">
        <f>IF($B1044="", "", IF(IFERROR(INDEX(Meals!$C$11:$C$260, MATCH($B1044, Meals!$B$11:$B$260, 0)), "")="", "", IFERROR(INDEX(Meals!$C$11:$C$260, MATCH($B1044, Meals!$B$11:$B$260, 0)), "")))</f>
        <v/>
      </c>
      <c r="K1044" s="4"/>
      <c r="L1044" s="72" t="str">
        <f t="shared" si="247"/>
        <v/>
      </c>
      <c r="M1044" s="73" t="str">
        <f t="shared" si="248"/>
        <v/>
      </c>
      <c r="N1044" s="4"/>
      <c r="O1044" s="78" t="str">
        <f t="shared" si="249"/>
        <v/>
      </c>
      <c r="P1044" s="79" t="str">
        <f t="shared" si="250"/>
        <v/>
      </c>
      <c r="Q1044" s="4"/>
      <c r="R1044" s="90" t="str">
        <f t="shared" si="251"/>
        <v/>
      </c>
      <c r="S1044" s="4"/>
      <c r="Y1044" s="18" t="str">
        <f t="shared" si="252"/>
        <v/>
      </c>
      <c r="AA1044" s="18" t="str">
        <f t="shared" si="243"/>
        <v/>
      </c>
      <c r="AB1044" s="18" t="str">
        <f t="shared" si="244"/>
        <v/>
      </c>
      <c r="AC1044" s="18" t="str">
        <f t="shared" si="253"/>
        <v/>
      </c>
      <c r="AD1044" s="18" t="str">
        <f t="shared" si="253"/>
        <v/>
      </c>
      <c r="AE1044" s="18" t="str">
        <f t="shared" si="254"/>
        <v/>
      </c>
      <c r="AG1044" s="95" t="str">
        <f>IF($C1044="", "", IF(IFERROR(INDEX(Ingredients!C$11:C$310, MATCH($C1044, Ingredients!$B$11:$B$310, 0)), "")="", "", IFERROR(INDEX(Ingredients!C$11:C$310, MATCH($C1044, Ingredients!$B$11:$B$310, 0)), "")))</f>
        <v/>
      </c>
      <c r="AH1044" s="105" t="str">
        <f>IF($C1044="", "", IF(IFERROR(INDEX(Ingredients!D$11:D$310, MATCH($C1044, Ingredients!$B$11:$B$310, 0)), "")="", "", IFERROR(INDEX(Ingredients!D$11:D$310, MATCH($C1044, Ingredients!$B$11:$B$310, 0)), "")))</f>
        <v/>
      </c>
      <c r="AI1044" s="106" t="str">
        <f>IF($C1044="", "", IF(IFERROR(INDEX(Ingredients!E$11:E$310, MATCH($C1044, Ingredients!$B$11:$B$310, 0)), "")="", "", IFERROR(INDEX(Ingredients!E$11:E$310, MATCH($C1044, Ingredients!$B$11:$B$310, 0)), "")))</f>
        <v/>
      </c>
      <c r="AJ1044" s="108" t="str">
        <f>IF($C1044="", "", IF(IFERROR(INDEX(Ingredients!F$11:F$310, MATCH($C1044, Ingredients!$B$11:$B$310, 0)), "")="", "", IFERROR(INDEX(Ingredients!F$11:F$310, MATCH($C1044, Ingredients!$B$11:$B$310, 0)), "")))</f>
        <v/>
      </c>
      <c r="AK1044" s="106" t="str">
        <f>IF($C1044="", "", IF(IFERROR(INDEX(Ingredients!G$11:G$310, MATCH($C1044, Ingredients!$B$11:$B$310, 0)), "")="", "", IFERROR(INDEX(Ingredients!G$11:G$310, MATCH($C1044, Ingredients!$B$11:$B$310, 0)), "")))</f>
        <v/>
      </c>
      <c r="AL1044" s="79" t="str">
        <f>IF($C1044="", "", IF(IFERROR(INDEX(Ingredients!H$11:H$310, MATCH($C1044, Ingredients!$B$11:$B$310, 0)), "")="", "", IFERROR(INDEX(Ingredients!H$11:H$310, MATCH($C1044, Ingredients!$B$11:$B$310, 0)), "")))</f>
        <v/>
      </c>
      <c r="AN1044" s="83" t="str">
        <f t="shared" si="245"/>
        <v/>
      </c>
      <c r="AP1044" s="114" t="str">
        <f t="shared" si="255"/>
        <v/>
      </c>
      <c r="AR1044" s="117" t="str">
        <f>IF($C1044="", "", IF(IFERROR(INDEX(Ingredients!$AI$11:$AI$310, MATCH($C1044, Ingredients!$B$11:$B$310, 0)), "")="", "", IFERROR(INDEX(Ingredients!$AI$11:$AI$310, MATCH($C1044, Ingredients!$B$11:$B$310, 0)), "")))</f>
        <v/>
      </c>
      <c r="AT1044" s="120" t="str">
        <f t="shared" si="256"/>
        <v/>
      </c>
      <c r="AV1044" s="90" t="str">
        <f t="shared" si="246"/>
        <v/>
      </c>
      <c r="AX1044" s="90" t="str">
        <f>IF($AV1044="", "", COUNTIF($AV$11:$AV$5010, "&lt;"&amp;$AV1044)+1+COUNTIF($AV$11:$AV1044, $AV1044)-1)</f>
        <v/>
      </c>
      <c r="AZ1044" s="111" t="str">
        <f>IF($B1044="", "", SUMIF('Shopping List'!$AV$11:$AV$25, $B1044, 'Shopping List'!$BN$11:$BN$25))</f>
        <v/>
      </c>
      <c r="BB1044" s="117" t="str">
        <f t="shared" si="257"/>
        <v/>
      </c>
    </row>
    <row r="1045" spans="1:54" x14ac:dyDescent="0.25">
      <c r="A1045" s="4"/>
      <c r="B1045" s="37"/>
      <c r="C1045" s="124"/>
      <c r="D1045" s="39"/>
      <c r="E1045" s="125"/>
      <c r="F1045" s="48"/>
      <c r="G1045" s="4"/>
      <c r="H1045" s="4"/>
      <c r="I1045" s="95" t="str">
        <f>IF($C1045="", "", IF(IFERROR(INDEX(Ingredients!$C$11:$C$310, MATCH($C1045, Ingredients!$B$11:$B$310, 0)), "")="", "", IFERROR(INDEX(Ingredients!$C$11:$C$310, MATCH($C1045, Ingredients!$B$11:$B$310, 0)), "")))</f>
        <v/>
      </c>
      <c r="J1045" s="73" t="str">
        <f>IF($B1045="", "", IF(IFERROR(INDEX(Meals!$C$11:$C$260, MATCH($B1045, Meals!$B$11:$B$260, 0)), "")="", "", IFERROR(INDEX(Meals!$C$11:$C$260, MATCH($B1045, Meals!$B$11:$B$260, 0)), "")))</f>
        <v/>
      </c>
      <c r="K1045" s="4"/>
      <c r="L1045" s="72" t="str">
        <f t="shared" si="247"/>
        <v/>
      </c>
      <c r="M1045" s="73" t="str">
        <f t="shared" si="248"/>
        <v/>
      </c>
      <c r="N1045" s="4"/>
      <c r="O1045" s="78" t="str">
        <f t="shared" si="249"/>
        <v/>
      </c>
      <c r="P1045" s="79" t="str">
        <f t="shared" si="250"/>
        <v/>
      </c>
      <c r="Q1045" s="4"/>
      <c r="R1045" s="90" t="str">
        <f t="shared" si="251"/>
        <v/>
      </c>
      <c r="S1045" s="4"/>
      <c r="Y1045" s="18" t="str">
        <f t="shared" si="252"/>
        <v/>
      </c>
      <c r="AA1045" s="18" t="str">
        <f t="shared" si="243"/>
        <v/>
      </c>
      <c r="AB1045" s="18" t="str">
        <f t="shared" si="244"/>
        <v/>
      </c>
      <c r="AC1045" s="18" t="str">
        <f t="shared" si="253"/>
        <v/>
      </c>
      <c r="AD1045" s="18" t="str">
        <f t="shared" si="253"/>
        <v/>
      </c>
      <c r="AE1045" s="18" t="str">
        <f t="shared" si="254"/>
        <v/>
      </c>
      <c r="AG1045" s="95" t="str">
        <f>IF($C1045="", "", IF(IFERROR(INDEX(Ingredients!C$11:C$310, MATCH($C1045, Ingredients!$B$11:$B$310, 0)), "")="", "", IFERROR(INDEX(Ingredients!C$11:C$310, MATCH($C1045, Ingredients!$B$11:$B$310, 0)), "")))</f>
        <v/>
      </c>
      <c r="AH1045" s="105" t="str">
        <f>IF($C1045="", "", IF(IFERROR(INDEX(Ingredients!D$11:D$310, MATCH($C1045, Ingredients!$B$11:$B$310, 0)), "")="", "", IFERROR(INDEX(Ingredients!D$11:D$310, MATCH($C1045, Ingredients!$B$11:$B$310, 0)), "")))</f>
        <v/>
      </c>
      <c r="AI1045" s="106" t="str">
        <f>IF($C1045="", "", IF(IFERROR(INDEX(Ingredients!E$11:E$310, MATCH($C1045, Ingredients!$B$11:$B$310, 0)), "")="", "", IFERROR(INDEX(Ingredients!E$11:E$310, MATCH($C1045, Ingredients!$B$11:$B$310, 0)), "")))</f>
        <v/>
      </c>
      <c r="AJ1045" s="108" t="str">
        <f>IF($C1045="", "", IF(IFERROR(INDEX(Ingredients!F$11:F$310, MATCH($C1045, Ingredients!$B$11:$B$310, 0)), "")="", "", IFERROR(INDEX(Ingredients!F$11:F$310, MATCH($C1045, Ingredients!$B$11:$B$310, 0)), "")))</f>
        <v/>
      </c>
      <c r="AK1045" s="106" t="str">
        <f>IF($C1045="", "", IF(IFERROR(INDEX(Ingredients!G$11:G$310, MATCH($C1045, Ingredients!$B$11:$B$310, 0)), "")="", "", IFERROR(INDEX(Ingredients!G$11:G$310, MATCH($C1045, Ingredients!$B$11:$B$310, 0)), "")))</f>
        <v/>
      </c>
      <c r="AL1045" s="79" t="str">
        <f>IF($C1045="", "", IF(IFERROR(INDEX(Ingredients!H$11:H$310, MATCH($C1045, Ingredients!$B$11:$B$310, 0)), "")="", "", IFERROR(INDEX(Ingredients!H$11:H$310, MATCH($C1045, Ingredients!$B$11:$B$310, 0)), "")))</f>
        <v/>
      </c>
      <c r="AN1045" s="83" t="str">
        <f t="shared" si="245"/>
        <v/>
      </c>
      <c r="AP1045" s="114" t="str">
        <f t="shared" si="255"/>
        <v/>
      </c>
      <c r="AR1045" s="117" t="str">
        <f>IF($C1045="", "", IF(IFERROR(INDEX(Ingredients!$AI$11:$AI$310, MATCH($C1045, Ingredients!$B$11:$B$310, 0)), "")="", "", IFERROR(INDEX(Ingredients!$AI$11:$AI$310, MATCH($C1045, Ingredients!$B$11:$B$310, 0)), "")))</f>
        <v/>
      </c>
      <c r="AT1045" s="120" t="str">
        <f t="shared" si="256"/>
        <v/>
      </c>
      <c r="AV1045" s="90" t="str">
        <f t="shared" si="246"/>
        <v/>
      </c>
      <c r="AX1045" s="90" t="str">
        <f>IF($AV1045="", "", COUNTIF($AV$11:$AV$5010, "&lt;"&amp;$AV1045)+1+COUNTIF($AV$11:$AV1045, $AV1045)-1)</f>
        <v/>
      </c>
      <c r="AZ1045" s="111" t="str">
        <f>IF($B1045="", "", SUMIF('Shopping List'!$AV$11:$AV$25, $B1045, 'Shopping List'!$BN$11:$BN$25))</f>
        <v/>
      </c>
      <c r="BB1045" s="117" t="str">
        <f t="shared" si="257"/>
        <v/>
      </c>
    </row>
    <row r="1046" spans="1:54" x14ac:dyDescent="0.25">
      <c r="A1046" s="4"/>
      <c r="B1046" s="37"/>
      <c r="C1046" s="124"/>
      <c r="D1046" s="39"/>
      <c r="E1046" s="125"/>
      <c r="F1046" s="48"/>
      <c r="G1046" s="4"/>
      <c r="H1046" s="4"/>
      <c r="I1046" s="95" t="str">
        <f>IF($C1046="", "", IF(IFERROR(INDEX(Ingredients!$C$11:$C$310, MATCH($C1046, Ingredients!$B$11:$B$310, 0)), "")="", "", IFERROR(INDEX(Ingredients!$C$11:$C$310, MATCH($C1046, Ingredients!$B$11:$B$310, 0)), "")))</f>
        <v/>
      </c>
      <c r="J1046" s="73" t="str">
        <f>IF($B1046="", "", IF(IFERROR(INDEX(Meals!$C$11:$C$260, MATCH($B1046, Meals!$B$11:$B$260, 0)), "")="", "", IFERROR(INDEX(Meals!$C$11:$C$260, MATCH($B1046, Meals!$B$11:$B$260, 0)), "")))</f>
        <v/>
      </c>
      <c r="K1046" s="4"/>
      <c r="L1046" s="72" t="str">
        <f t="shared" si="247"/>
        <v/>
      </c>
      <c r="M1046" s="73" t="str">
        <f t="shared" si="248"/>
        <v/>
      </c>
      <c r="N1046" s="4"/>
      <c r="O1046" s="78" t="str">
        <f t="shared" si="249"/>
        <v/>
      </c>
      <c r="P1046" s="79" t="str">
        <f t="shared" si="250"/>
        <v/>
      </c>
      <c r="Q1046" s="4"/>
      <c r="R1046" s="90" t="str">
        <f t="shared" si="251"/>
        <v/>
      </c>
      <c r="S1046" s="4"/>
      <c r="Y1046" s="18" t="str">
        <f t="shared" si="252"/>
        <v/>
      </c>
      <c r="AA1046" s="18" t="str">
        <f t="shared" si="243"/>
        <v/>
      </c>
      <c r="AB1046" s="18" t="str">
        <f t="shared" si="244"/>
        <v/>
      </c>
      <c r="AC1046" s="18" t="str">
        <f t="shared" si="253"/>
        <v/>
      </c>
      <c r="AD1046" s="18" t="str">
        <f t="shared" si="253"/>
        <v/>
      </c>
      <c r="AE1046" s="18" t="str">
        <f t="shared" si="254"/>
        <v/>
      </c>
      <c r="AG1046" s="95" t="str">
        <f>IF($C1046="", "", IF(IFERROR(INDEX(Ingredients!C$11:C$310, MATCH($C1046, Ingredients!$B$11:$B$310, 0)), "")="", "", IFERROR(INDEX(Ingredients!C$11:C$310, MATCH($C1046, Ingredients!$B$11:$B$310, 0)), "")))</f>
        <v/>
      </c>
      <c r="AH1046" s="105" t="str">
        <f>IF($C1046="", "", IF(IFERROR(INDEX(Ingredients!D$11:D$310, MATCH($C1046, Ingredients!$B$11:$B$310, 0)), "")="", "", IFERROR(INDEX(Ingredients!D$11:D$310, MATCH($C1046, Ingredients!$B$11:$B$310, 0)), "")))</f>
        <v/>
      </c>
      <c r="AI1046" s="106" t="str">
        <f>IF($C1046="", "", IF(IFERROR(INDEX(Ingredients!E$11:E$310, MATCH($C1046, Ingredients!$B$11:$B$310, 0)), "")="", "", IFERROR(INDEX(Ingredients!E$11:E$310, MATCH($C1046, Ingredients!$B$11:$B$310, 0)), "")))</f>
        <v/>
      </c>
      <c r="AJ1046" s="108" t="str">
        <f>IF($C1046="", "", IF(IFERROR(INDEX(Ingredients!F$11:F$310, MATCH($C1046, Ingredients!$B$11:$B$310, 0)), "")="", "", IFERROR(INDEX(Ingredients!F$11:F$310, MATCH($C1046, Ingredients!$B$11:$B$310, 0)), "")))</f>
        <v/>
      </c>
      <c r="AK1046" s="106" t="str">
        <f>IF($C1046="", "", IF(IFERROR(INDEX(Ingredients!G$11:G$310, MATCH($C1046, Ingredients!$B$11:$B$310, 0)), "")="", "", IFERROR(INDEX(Ingredients!G$11:G$310, MATCH($C1046, Ingredients!$B$11:$B$310, 0)), "")))</f>
        <v/>
      </c>
      <c r="AL1046" s="79" t="str">
        <f>IF($C1046="", "", IF(IFERROR(INDEX(Ingredients!H$11:H$310, MATCH($C1046, Ingredients!$B$11:$B$310, 0)), "")="", "", IFERROR(INDEX(Ingredients!H$11:H$310, MATCH($C1046, Ingredients!$B$11:$B$310, 0)), "")))</f>
        <v/>
      </c>
      <c r="AN1046" s="83" t="str">
        <f t="shared" si="245"/>
        <v/>
      </c>
      <c r="AP1046" s="114" t="str">
        <f t="shared" si="255"/>
        <v/>
      </c>
      <c r="AR1046" s="117" t="str">
        <f>IF($C1046="", "", IF(IFERROR(INDEX(Ingredients!$AI$11:$AI$310, MATCH($C1046, Ingredients!$B$11:$B$310, 0)), "")="", "", IFERROR(INDEX(Ingredients!$AI$11:$AI$310, MATCH($C1046, Ingredients!$B$11:$B$310, 0)), "")))</f>
        <v/>
      </c>
      <c r="AT1046" s="120" t="str">
        <f t="shared" si="256"/>
        <v/>
      </c>
      <c r="AV1046" s="90" t="str">
        <f t="shared" si="246"/>
        <v/>
      </c>
      <c r="AX1046" s="90" t="str">
        <f>IF($AV1046="", "", COUNTIF($AV$11:$AV$5010, "&lt;"&amp;$AV1046)+1+COUNTIF($AV$11:$AV1046, $AV1046)-1)</f>
        <v/>
      </c>
      <c r="AZ1046" s="111" t="str">
        <f>IF($B1046="", "", SUMIF('Shopping List'!$AV$11:$AV$25, $B1046, 'Shopping List'!$BN$11:$BN$25))</f>
        <v/>
      </c>
      <c r="BB1046" s="117" t="str">
        <f t="shared" si="257"/>
        <v/>
      </c>
    </row>
    <row r="1047" spans="1:54" x14ac:dyDescent="0.25">
      <c r="A1047" s="4"/>
      <c r="B1047" s="37"/>
      <c r="C1047" s="124"/>
      <c r="D1047" s="39"/>
      <c r="E1047" s="125"/>
      <c r="F1047" s="48"/>
      <c r="G1047" s="4"/>
      <c r="H1047" s="4"/>
      <c r="I1047" s="95" t="str">
        <f>IF($C1047="", "", IF(IFERROR(INDEX(Ingredients!$C$11:$C$310, MATCH($C1047, Ingredients!$B$11:$B$310, 0)), "")="", "", IFERROR(INDEX(Ingredients!$C$11:$C$310, MATCH($C1047, Ingredients!$B$11:$B$310, 0)), "")))</f>
        <v/>
      </c>
      <c r="J1047" s="73" t="str">
        <f>IF($B1047="", "", IF(IFERROR(INDEX(Meals!$C$11:$C$260, MATCH($B1047, Meals!$B$11:$B$260, 0)), "")="", "", IFERROR(INDEX(Meals!$C$11:$C$260, MATCH($B1047, Meals!$B$11:$B$260, 0)), "")))</f>
        <v/>
      </c>
      <c r="K1047" s="4"/>
      <c r="L1047" s="72" t="str">
        <f t="shared" si="247"/>
        <v/>
      </c>
      <c r="M1047" s="73" t="str">
        <f t="shared" si="248"/>
        <v/>
      </c>
      <c r="N1047" s="4"/>
      <c r="O1047" s="78" t="str">
        <f t="shared" si="249"/>
        <v/>
      </c>
      <c r="P1047" s="79" t="str">
        <f t="shared" si="250"/>
        <v/>
      </c>
      <c r="Q1047" s="4"/>
      <c r="R1047" s="90" t="str">
        <f t="shared" si="251"/>
        <v/>
      </c>
      <c r="S1047" s="4"/>
      <c r="Y1047" s="18" t="str">
        <f t="shared" si="252"/>
        <v/>
      </c>
      <c r="AA1047" s="18" t="str">
        <f t="shared" si="243"/>
        <v/>
      </c>
      <c r="AB1047" s="18" t="str">
        <f t="shared" si="244"/>
        <v/>
      </c>
      <c r="AC1047" s="18" t="str">
        <f t="shared" si="253"/>
        <v/>
      </c>
      <c r="AD1047" s="18" t="str">
        <f t="shared" si="253"/>
        <v/>
      </c>
      <c r="AE1047" s="18" t="str">
        <f t="shared" si="254"/>
        <v/>
      </c>
      <c r="AG1047" s="95" t="str">
        <f>IF($C1047="", "", IF(IFERROR(INDEX(Ingredients!C$11:C$310, MATCH($C1047, Ingredients!$B$11:$B$310, 0)), "")="", "", IFERROR(INDEX(Ingredients!C$11:C$310, MATCH($C1047, Ingredients!$B$11:$B$310, 0)), "")))</f>
        <v/>
      </c>
      <c r="AH1047" s="105" t="str">
        <f>IF($C1047="", "", IF(IFERROR(INDEX(Ingredients!D$11:D$310, MATCH($C1047, Ingredients!$B$11:$B$310, 0)), "")="", "", IFERROR(INDEX(Ingredients!D$11:D$310, MATCH($C1047, Ingredients!$B$11:$B$310, 0)), "")))</f>
        <v/>
      </c>
      <c r="AI1047" s="106" t="str">
        <f>IF($C1047="", "", IF(IFERROR(INDEX(Ingredients!E$11:E$310, MATCH($C1047, Ingredients!$B$11:$B$310, 0)), "")="", "", IFERROR(INDEX(Ingredients!E$11:E$310, MATCH($C1047, Ingredients!$B$11:$B$310, 0)), "")))</f>
        <v/>
      </c>
      <c r="AJ1047" s="108" t="str">
        <f>IF($C1047="", "", IF(IFERROR(INDEX(Ingredients!F$11:F$310, MATCH($C1047, Ingredients!$B$11:$B$310, 0)), "")="", "", IFERROR(INDEX(Ingredients!F$11:F$310, MATCH($C1047, Ingredients!$B$11:$B$310, 0)), "")))</f>
        <v/>
      </c>
      <c r="AK1047" s="106" t="str">
        <f>IF($C1047="", "", IF(IFERROR(INDEX(Ingredients!G$11:G$310, MATCH($C1047, Ingredients!$B$11:$B$310, 0)), "")="", "", IFERROR(INDEX(Ingredients!G$11:G$310, MATCH($C1047, Ingredients!$B$11:$B$310, 0)), "")))</f>
        <v/>
      </c>
      <c r="AL1047" s="79" t="str">
        <f>IF($C1047="", "", IF(IFERROR(INDEX(Ingredients!H$11:H$310, MATCH($C1047, Ingredients!$B$11:$B$310, 0)), "")="", "", IFERROR(INDEX(Ingredients!H$11:H$310, MATCH($C1047, Ingredients!$B$11:$B$310, 0)), "")))</f>
        <v/>
      </c>
      <c r="AN1047" s="83" t="str">
        <f t="shared" si="245"/>
        <v/>
      </c>
      <c r="AP1047" s="114" t="str">
        <f t="shared" si="255"/>
        <v/>
      </c>
      <c r="AR1047" s="117" t="str">
        <f>IF($C1047="", "", IF(IFERROR(INDEX(Ingredients!$AI$11:$AI$310, MATCH($C1047, Ingredients!$B$11:$B$310, 0)), "")="", "", IFERROR(INDEX(Ingredients!$AI$11:$AI$310, MATCH($C1047, Ingredients!$B$11:$B$310, 0)), "")))</f>
        <v/>
      </c>
      <c r="AT1047" s="120" t="str">
        <f t="shared" si="256"/>
        <v/>
      </c>
      <c r="AV1047" s="90" t="str">
        <f t="shared" si="246"/>
        <v/>
      </c>
      <c r="AX1047" s="90" t="str">
        <f>IF($AV1047="", "", COUNTIF($AV$11:$AV$5010, "&lt;"&amp;$AV1047)+1+COUNTIF($AV$11:$AV1047, $AV1047)-1)</f>
        <v/>
      </c>
      <c r="AZ1047" s="111" t="str">
        <f>IF($B1047="", "", SUMIF('Shopping List'!$AV$11:$AV$25, $B1047, 'Shopping List'!$BN$11:$BN$25))</f>
        <v/>
      </c>
      <c r="BB1047" s="117" t="str">
        <f t="shared" si="257"/>
        <v/>
      </c>
    </row>
    <row r="1048" spans="1:54" x14ac:dyDescent="0.25">
      <c r="A1048" s="4"/>
      <c r="B1048" s="37"/>
      <c r="C1048" s="124"/>
      <c r="D1048" s="39"/>
      <c r="E1048" s="125"/>
      <c r="F1048" s="48"/>
      <c r="G1048" s="4"/>
      <c r="H1048" s="4"/>
      <c r="I1048" s="95" t="str">
        <f>IF($C1048="", "", IF(IFERROR(INDEX(Ingredients!$C$11:$C$310, MATCH($C1048, Ingredients!$B$11:$B$310, 0)), "")="", "", IFERROR(INDEX(Ingredients!$C$11:$C$310, MATCH($C1048, Ingredients!$B$11:$B$310, 0)), "")))</f>
        <v/>
      </c>
      <c r="J1048" s="73" t="str">
        <f>IF($B1048="", "", IF(IFERROR(INDEX(Meals!$C$11:$C$260, MATCH($B1048, Meals!$B$11:$B$260, 0)), "")="", "", IFERROR(INDEX(Meals!$C$11:$C$260, MATCH($B1048, Meals!$B$11:$B$260, 0)), "")))</f>
        <v/>
      </c>
      <c r="K1048" s="4"/>
      <c r="L1048" s="72" t="str">
        <f t="shared" si="247"/>
        <v/>
      </c>
      <c r="M1048" s="73" t="str">
        <f t="shared" si="248"/>
        <v/>
      </c>
      <c r="N1048" s="4"/>
      <c r="O1048" s="78" t="str">
        <f t="shared" si="249"/>
        <v/>
      </c>
      <c r="P1048" s="79" t="str">
        <f t="shared" si="250"/>
        <v/>
      </c>
      <c r="Q1048" s="4"/>
      <c r="R1048" s="90" t="str">
        <f t="shared" si="251"/>
        <v/>
      </c>
      <c r="S1048" s="4"/>
      <c r="Y1048" s="18" t="str">
        <f t="shared" si="252"/>
        <v/>
      </c>
      <c r="AA1048" s="18" t="str">
        <f t="shared" si="243"/>
        <v/>
      </c>
      <c r="AB1048" s="18" t="str">
        <f t="shared" si="244"/>
        <v/>
      </c>
      <c r="AC1048" s="18" t="str">
        <f t="shared" si="253"/>
        <v/>
      </c>
      <c r="AD1048" s="18" t="str">
        <f t="shared" si="253"/>
        <v/>
      </c>
      <c r="AE1048" s="18" t="str">
        <f t="shared" si="254"/>
        <v/>
      </c>
      <c r="AG1048" s="95" t="str">
        <f>IF($C1048="", "", IF(IFERROR(INDEX(Ingredients!C$11:C$310, MATCH($C1048, Ingredients!$B$11:$B$310, 0)), "")="", "", IFERROR(INDEX(Ingredients!C$11:C$310, MATCH($C1048, Ingredients!$B$11:$B$310, 0)), "")))</f>
        <v/>
      </c>
      <c r="AH1048" s="105" t="str">
        <f>IF($C1048="", "", IF(IFERROR(INDEX(Ingredients!D$11:D$310, MATCH($C1048, Ingredients!$B$11:$B$310, 0)), "")="", "", IFERROR(INDEX(Ingredients!D$11:D$310, MATCH($C1048, Ingredients!$B$11:$B$310, 0)), "")))</f>
        <v/>
      </c>
      <c r="AI1048" s="106" t="str">
        <f>IF($C1048="", "", IF(IFERROR(INDEX(Ingredients!E$11:E$310, MATCH($C1048, Ingredients!$B$11:$B$310, 0)), "")="", "", IFERROR(INDEX(Ingredients!E$11:E$310, MATCH($C1048, Ingredients!$B$11:$B$310, 0)), "")))</f>
        <v/>
      </c>
      <c r="AJ1048" s="108" t="str">
        <f>IF($C1048="", "", IF(IFERROR(INDEX(Ingredients!F$11:F$310, MATCH($C1048, Ingredients!$B$11:$B$310, 0)), "")="", "", IFERROR(INDEX(Ingredients!F$11:F$310, MATCH($C1048, Ingredients!$B$11:$B$310, 0)), "")))</f>
        <v/>
      </c>
      <c r="AK1048" s="106" t="str">
        <f>IF($C1048="", "", IF(IFERROR(INDEX(Ingredients!G$11:G$310, MATCH($C1048, Ingredients!$B$11:$B$310, 0)), "")="", "", IFERROR(INDEX(Ingredients!G$11:G$310, MATCH($C1048, Ingredients!$B$11:$B$310, 0)), "")))</f>
        <v/>
      </c>
      <c r="AL1048" s="79" t="str">
        <f>IF($C1048="", "", IF(IFERROR(INDEX(Ingredients!H$11:H$310, MATCH($C1048, Ingredients!$B$11:$B$310, 0)), "")="", "", IFERROR(INDEX(Ingredients!H$11:H$310, MATCH($C1048, Ingredients!$B$11:$B$310, 0)), "")))</f>
        <v/>
      </c>
      <c r="AN1048" s="83" t="str">
        <f t="shared" si="245"/>
        <v/>
      </c>
      <c r="AP1048" s="114" t="str">
        <f t="shared" si="255"/>
        <v/>
      </c>
      <c r="AR1048" s="117" t="str">
        <f>IF($C1048="", "", IF(IFERROR(INDEX(Ingredients!$AI$11:$AI$310, MATCH($C1048, Ingredients!$B$11:$B$310, 0)), "")="", "", IFERROR(INDEX(Ingredients!$AI$11:$AI$310, MATCH($C1048, Ingredients!$B$11:$B$310, 0)), "")))</f>
        <v/>
      </c>
      <c r="AT1048" s="120" t="str">
        <f t="shared" si="256"/>
        <v/>
      </c>
      <c r="AV1048" s="90" t="str">
        <f t="shared" si="246"/>
        <v/>
      </c>
      <c r="AX1048" s="90" t="str">
        <f>IF($AV1048="", "", COUNTIF($AV$11:$AV$5010, "&lt;"&amp;$AV1048)+1+COUNTIF($AV$11:$AV1048, $AV1048)-1)</f>
        <v/>
      </c>
      <c r="AZ1048" s="111" t="str">
        <f>IF($B1048="", "", SUMIF('Shopping List'!$AV$11:$AV$25, $B1048, 'Shopping List'!$BN$11:$BN$25))</f>
        <v/>
      </c>
      <c r="BB1048" s="117" t="str">
        <f t="shared" si="257"/>
        <v/>
      </c>
    </row>
    <row r="1049" spans="1:54" x14ac:dyDescent="0.25">
      <c r="A1049" s="4"/>
      <c r="B1049" s="37"/>
      <c r="C1049" s="124"/>
      <c r="D1049" s="39"/>
      <c r="E1049" s="125"/>
      <c r="F1049" s="48"/>
      <c r="G1049" s="4"/>
      <c r="H1049" s="4"/>
      <c r="I1049" s="95" t="str">
        <f>IF($C1049="", "", IF(IFERROR(INDEX(Ingredients!$C$11:$C$310, MATCH($C1049, Ingredients!$B$11:$B$310, 0)), "")="", "", IFERROR(INDEX(Ingredients!$C$11:$C$310, MATCH($C1049, Ingredients!$B$11:$B$310, 0)), "")))</f>
        <v/>
      </c>
      <c r="J1049" s="73" t="str">
        <f>IF($B1049="", "", IF(IFERROR(INDEX(Meals!$C$11:$C$260, MATCH($B1049, Meals!$B$11:$B$260, 0)), "")="", "", IFERROR(INDEX(Meals!$C$11:$C$260, MATCH($B1049, Meals!$B$11:$B$260, 0)), "")))</f>
        <v/>
      </c>
      <c r="K1049" s="4"/>
      <c r="L1049" s="72" t="str">
        <f t="shared" si="247"/>
        <v/>
      </c>
      <c r="M1049" s="73" t="str">
        <f t="shared" si="248"/>
        <v/>
      </c>
      <c r="N1049" s="4"/>
      <c r="O1049" s="78" t="str">
        <f t="shared" si="249"/>
        <v/>
      </c>
      <c r="P1049" s="79" t="str">
        <f t="shared" si="250"/>
        <v/>
      </c>
      <c r="Q1049" s="4"/>
      <c r="R1049" s="90" t="str">
        <f t="shared" si="251"/>
        <v/>
      </c>
      <c r="S1049" s="4"/>
      <c r="Y1049" s="18" t="str">
        <f t="shared" si="252"/>
        <v/>
      </c>
      <c r="AA1049" s="18" t="str">
        <f t="shared" si="243"/>
        <v/>
      </c>
      <c r="AB1049" s="18" t="str">
        <f t="shared" si="244"/>
        <v/>
      </c>
      <c r="AC1049" s="18" t="str">
        <f t="shared" si="253"/>
        <v/>
      </c>
      <c r="AD1049" s="18" t="str">
        <f t="shared" si="253"/>
        <v/>
      </c>
      <c r="AE1049" s="18" t="str">
        <f t="shared" si="254"/>
        <v/>
      </c>
      <c r="AG1049" s="95" t="str">
        <f>IF($C1049="", "", IF(IFERROR(INDEX(Ingredients!C$11:C$310, MATCH($C1049, Ingredients!$B$11:$B$310, 0)), "")="", "", IFERROR(INDEX(Ingredients!C$11:C$310, MATCH($C1049, Ingredients!$B$11:$B$310, 0)), "")))</f>
        <v/>
      </c>
      <c r="AH1049" s="105" t="str">
        <f>IF($C1049="", "", IF(IFERROR(INDEX(Ingredients!D$11:D$310, MATCH($C1049, Ingredients!$B$11:$B$310, 0)), "")="", "", IFERROR(INDEX(Ingredients!D$11:D$310, MATCH($C1049, Ingredients!$B$11:$B$310, 0)), "")))</f>
        <v/>
      </c>
      <c r="AI1049" s="106" t="str">
        <f>IF($C1049="", "", IF(IFERROR(INDEX(Ingredients!E$11:E$310, MATCH($C1049, Ingredients!$B$11:$B$310, 0)), "")="", "", IFERROR(INDEX(Ingredients!E$11:E$310, MATCH($C1049, Ingredients!$B$11:$B$310, 0)), "")))</f>
        <v/>
      </c>
      <c r="AJ1049" s="108" t="str">
        <f>IF($C1049="", "", IF(IFERROR(INDEX(Ingredients!F$11:F$310, MATCH($C1049, Ingredients!$B$11:$B$310, 0)), "")="", "", IFERROR(INDEX(Ingredients!F$11:F$310, MATCH($C1049, Ingredients!$B$11:$B$310, 0)), "")))</f>
        <v/>
      </c>
      <c r="AK1049" s="106" t="str">
        <f>IF($C1049="", "", IF(IFERROR(INDEX(Ingredients!G$11:G$310, MATCH($C1049, Ingredients!$B$11:$B$310, 0)), "")="", "", IFERROR(INDEX(Ingredients!G$11:G$310, MATCH($C1049, Ingredients!$B$11:$B$310, 0)), "")))</f>
        <v/>
      </c>
      <c r="AL1049" s="79" t="str">
        <f>IF($C1049="", "", IF(IFERROR(INDEX(Ingredients!H$11:H$310, MATCH($C1049, Ingredients!$B$11:$B$310, 0)), "")="", "", IFERROR(INDEX(Ingredients!H$11:H$310, MATCH($C1049, Ingredients!$B$11:$B$310, 0)), "")))</f>
        <v/>
      </c>
      <c r="AN1049" s="83" t="str">
        <f t="shared" si="245"/>
        <v/>
      </c>
      <c r="AP1049" s="114" t="str">
        <f t="shared" si="255"/>
        <v/>
      </c>
      <c r="AR1049" s="117" t="str">
        <f>IF($C1049="", "", IF(IFERROR(INDEX(Ingredients!$AI$11:$AI$310, MATCH($C1049, Ingredients!$B$11:$B$310, 0)), "")="", "", IFERROR(INDEX(Ingredients!$AI$11:$AI$310, MATCH($C1049, Ingredients!$B$11:$B$310, 0)), "")))</f>
        <v/>
      </c>
      <c r="AT1049" s="120" t="str">
        <f t="shared" si="256"/>
        <v/>
      </c>
      <c r="AV1049" s="90" t="str">
        <f t="shared" si="246"/>
        <v/>
      </c>
      <c r="AX1049" s="90" t="str">
        <f>IF($AV1049="", "", COUNTIF($AV$11:$AV$5010, "&lt;"&amp;$AV1049)+1+COUNTIF($AV$11:$AV1049, $AV1049)-1)</f>
        <v/>
      </c>
      <c r="AZ1049" s="111" t="str">
        <f>IF($B1049="", "", SUMIF('Shopping List'!$AV$11:$AV$25, $B1049, 'Shopping List'!$BN$11:$BN$25))</f>
        <v/>
      </c>
      <c r="BB1049" s="117" t="str">
        <f t="shared" si="257"/>
        <v/>
      </c>
    </row>
    <row r="1050" spans="1:54" x14ac:dyDescent="0.25">
      <c r="A1050" s="4"/>
      <c r="B1050" s="37"/>
      <c r="C1050" s="124"/>
      <c r="D1050" s="39"/>
      <c r="E1050" s="125"/>
      <c r="F1050" s="48"/>
      <c r="G1050" s="4"/>
      <c r="H1050" s="4"/>
      <c r="I1050" s="95" t="str">
        <f>IF($C1050="", "", IF(IFERROR(INDEX(Ingredients!$C$11:$C$310, MATCH($C1050, Ingredients!$B$11:$B$310, 0)), "")="", "", IFERROR(INDEX(Ingredients!$C$11:$C$310, MATCH($C1050, Ingredients!$B$11:$B$310, 0)), "")))</f>
        <v/>
      </c>
      <c r="J1050" s="73" t="str">
        <f>IF($B1050="", "", IF(IFERROR(INDEX(Meals!$C$11:$C$260, MATCH($B1050, Meals!$B$11:$B$260, 0)), "")="", "", IFERROR(INDEX(Meals!$C$11:$C$260, MATCH($B1050, Meals!$B$11:$B$260, 0)), "")))</f>
        <v/>
      </c>
      <c r="K1050" s="4"/>
      <c r="L1050" s="72" t="str">
        <f t="shared" si="247"/>
        <v/>
      </c>
      <c r="M1050" s="73" t="str">
        <f t="shared" si="248"/>
        <v/>
      </c>
      <c r="N1050" s="4"/>
      <c r="O1050" s="78" t="str">
        <f t="shared" si="249"/>
        <v/>
      </c>
      <c r="P1050" s="79" t="str">
        <f t="shared" si="250"/>
        <v/>
      </c>
      <c r="Q1050" s="4"/>
      <c r="R1050" s="90" t="str">
        <f t="shared" si="251"/>
        <v/>
      </c>
      <c r="S1050" s="4"/>
      <c r="Y1050" s="18" t="str">
        <f t="shared" si="252"/>
        <v/>
      </c>
      <c r="AA1050" s="18" t="str">
        <f t="shared" si="243"/>
        <v/>
      </c>
      <c r="AB1050" s="18" t="str">
        <f t="shared" si="244"/>
        <v/>
      </c>
      <c r="AC1050" s="18" t="str">
        <f t="shared" si="253"/>
        <v/>
      </c>
      <c r="AD1050" s="18" t="str">
        <f t="shared" si="253"/>
        <v/>
      </c>
      <c r="AE1050" s="18" t="str">
        <f t="shared" si="254"/>
        <v/>
      </c>
      <c r="AG1050" s="95" t="str">
        <f>IF($C1050="", "", IF(IFERROR(INDEX(Ingredients!C$11:C$310, MATCH($C1050, Ingredients!$B$11:$B$310, 0)), "")="", "", IFERROR(INDEX(Ingredients!C$11:C$310, MATCH($C1050, Ingredients!$B$11:$B$310, 0)), "")))</f>
        <v/>
      </c>
      <c r="AH1050" s="105" t="str">
        <f>IF($C1050="", "", IF(IFERROR(INDEX(Ingredients!D$11:D$310, MATCH($C1050, Ingredients!$B$11:$B$310, 0)), "")="", "", IFERROR(INDEX(Ingredients!D$11:D$310, MATCH($C1050, Ingredients!$B$11:$B$310, 0)), "")))</f>
        <v/>
      </c>
      <c r="AI1050" s="106" t="str">
        <f>IF($C1050="", "", IF(IFERROR(INDEX(Ingredients!E$11:E$310, MATCH($C1050, Ingredients!$B$11:$B$310, 0)), "")="", "", IFERROR(INDEX(Ingredients!E$11:E$310, MATCH($C1050, Ingredients!$B$11:$B$310, 0)), "")))</f>
        <v/>
      </c>
      <c r="AJ1050" s="108" t="str">
        <f>IF($C1050="", "", IF(IFERROR(INDEX(Ingredients!F$11:F$310, MATCH($C1050, Ingredients!$B$11:$B$310, 0)), "")="", "", IFERROR(INDEX(Ingredients!F$11:F$310, MATCH($C1050, Ingredients!$B$11:$B$310, 0)), "")))</f>
        <v/>
      </c>
      <c r="AK1050" s="106" t="str">
        <f>IF($C1050="", "", IF(IFERROR(INDEX(Ingredients!G$11:G$310, MATCH($C1050, Ingredients!$B$11:$B$310, 0)), "")="", "", IFERROR(INDEX(Ingredients!G$11:G$310, MATCH($C1050, Ingredients!$B$11:$B$310, 0)), "")))</f>
        <v/>
      </c>
      <c r="AL1050" s="79" t="str">
        <f>IF($C1050="", "", IF(IFERROR(INDEX(Ingredients!H$11:H$310, MATCH($C1050, Ingredients!$B$11:$B$310, 0)), "")="", "", IFERROR(INDEX(Ingredients!H$11:H$310, MATCH($C1050, Ingredients!$B$11:$B$310, 0)), "")))</f>
        <v/>
      </c>
      <c r="AN1050" s="83" t="str">
        <f t="shared" si="245"/>
        <v/>
      </c>
      <c r="AP1050" s="114" t="str">
        <f t="shared" si="255"/>
        <v/>
      </c>
      <c r="AR1050" s="117" t="str">
        <f>IF($C1050="", "", IF(IFERROR(INDEX(Ingredients!$AI$11:$AI$310, MATCH($C1050, Ingredients!$B$11:$B$310, 0)), "")="", "", IFERROR(INDEX(Ingredients!$AI$11:$AI$310, MATCH($C1050, Ingredients!$B$11:$B$310, 0)), "")))</f>
        <v/>
      </c>
      <c r="AT1050" s="120" t="str">
        <f t="shared" si="256"/>
        <v/>
      </c>
      <c r="AV1050" s="90" t="str">
        <f t="shared" si="246"/>
        <v/>
      </c>
      <c r="AX1050" s="90" t="str">
        <f>IF($AV1050="", "", COUNTIF($AV$11:$AV$5010, "&lt;"&amp;$AV1050)+1+COUNTIF($AV$11:$AV1050, $AV1050)-1)</f>
        <v/>
      </c>
      <c r="AZ1050" s="111" t="str">
        <f>IF($B1050="", "", SUMIF('Shopping List'!$AV$11:$AV$25, $B1050, 'Shopping List'!$BN$11:$BN$25))</f>
        <v/>
      </c>
      <c r="BB1050" s="117" t="str">
        <f t="shared" si="257"/>
        <v/>
      </c>
    </row>
    <row r="1051" spans="1:54" x14ac:dyDescent="0.25">
      <c r="A1051" s="4"/>
      <c r="B1051" s="37"/>
      <c r="C1051" s="124"/>
      <c r="D1051" s="39"/>
      <c r="E1051" s="125"/>
      <c r="F1051" s="48"/>
      <c r="G1051" s="4"/>
      <c r="H1051" s="4"/>
      <c r="I1051" s="95" t="str">
        <f>IF($C1051="", "", IF(IFERROR(INDEX(Ingredients!$C$11:$C$310, MATCH($C1051, Ingredients!$B$11:$B$310, 0)), "")="", "", IFERROR(INDEX(Ingredients!$C$11:$C$310, MATCH($C1051, Ingredients!$B$11:$B$310, 0)), "")))</f>
        <v/>
      </c>
      <c r="J1051" s="73" t="str">
        <f>IF($B1051="", "", IF(IFERROR(INDEX(Meals!$C$11:$C$260, MATCH($B1051, Meals!$B$11:$B$260, 0)), "")="", "", IFERROR(INDEX(Meals!$C$11:$C$260, MATCH($B1051, Meals!$B$11:$B$260, 0)), "")))</f>
        <v/>
      </c>
      <c r="K1051" s="4"/>
      <c r="L1051" s="72" t="str">
        <f t="shared" si="247"/>
        <v/>
      </c>
      <c r="M1051" s="73" t="str">
        <f t="shared" si="248"/>
        <v/>
      </c>
      <c r="N1051" s="4"/>
      <c r="O1051" s="78" t="str">
        <f t="shared" si="249"/>
        <v/>
      </c>
      <c r="P1051" s="79" t="str">
        <f t="shared" si="250"/>
        <v/>
      </c>
      <c r="Q1051" s="4"/>
      <c r="R1051" s="90" t="str">
        <f t="shared" si="251"/>
        <v/>
      </c>
      <c r="S1051" s="4"/>
      <c r="Y1051" s="18" t="str">
        <f t="shared" si="252"/>
        <v/>
      </c>
      <c r="AA1051" s="18" t="str">
        <f t="shared" si="243"/>
        <v/>
      </c>
      <c r="AB1051" s="18" t="str">
        <f t="shared" si="244"/>
        <v/>
      </c>
      <c r="AC1051" s="18" t="str">
        <f t="shared" si="253"/>
        <v/>
      </c>
      <c r="AD1051" s="18" t="str">
        <f t="shared" si="253"/>
        <v/>
      </c>
      <c r="AE1051" s="18" t="str">
        <f t="shared" si="254"/>
        <v/>
      </c>
      <c r="AG1051" s="95" t="str">
        <f>IF($C1051="", "", IF(IFERROR(INDEX(Ingredients!C$11:C$310, MATCH($C1051, Ingredients!$B$11:$B$310, 0)), "")="", "", IFERROR(INDEX(Ingredients!C$11:C$310, MATCH($C1051, Ingredients!$B$11:$B$310, 0)), "")))</f>
        <v/>
      </c>
      <c r="AH1051" s="105" t="str">
        <f>IF($C1051="", "", IF(IFERROR(INDEX(Ingredients!D$11:D$310, MATCH($C1051, Ingredients!$B$11:$B$310, 0)), "")="", "", IFERROR(INDEX(Ingredients!D$11:D$310, MATCH($C1051, Ingredients!$B$11:$B$310, 0)), "")))</f>
        <v/>
      </c>
      <c r="AI1051" s="106" t="str">
        <f>IF($C1051="", "", IF(IFERROR(INDEX(Ingredients!E$11:E$310, MATCH($C1051, Ingredients!$B$11:$B$310, 0)), "")="", "", IFERROR(INDEX(Ingredients!E$11:E$310, MATCH($C1051, Ingredients!$B$11:$B$310, 0)), "")))</f>
        <v/>
      </c>
      <c r="AJ1051" s="108" t="str">
        <f>IF($C1051="", "", IF(IFERROR(INDEX(Ingredients!F$11:F$310, MATCH($C1051, Ingredients!$B$11:$B$310, 0)), "")="", "", IFERROR(INDEX(Ingredients!F$11:F$310, MATCH($C1051, Ingredients!$B$11:$B$310, 0)), "")))</f>
        <v/>
      </c>
      <c r="AK1051" s="106" t="str">
        <f>IF($C1051="", "", IF(IFERROR(INDEX(Ingredients!G$11:G$310, MATCH($C1051, Ingredients!$B$11:$B$310, 0)), "")="", "", IFERROR(INDEX(Ingredients!G$11:G$310, MATCH($C1051, Ingredients!$B$11:$B$310, 0)), "")))</f>
        <v/>
      </c>
      <c r="AL1051" s="79" t="str">
        <f>IF($C1051="", "", IF(IFERROR(INDEX(Ingredients!H$11:H$310, MATCH($C1051, Ingredients!$B$11:$B$310, 0)), "")="", "", IFERROR(INDEX(Ingredients!H$11:H$310, MATCH($C1051, Ingredients!$B$11:$B$310, 0)), "")))</f>
        <v/>
      </c>
      <c r="AN1051" s="83" t="str">
        <f t="shared" si="245"/>
        <v/>
      </c>
      <c r="AP1051" s="114" t="str">
        <f t="shared" si="255"/>
        <v/>
      </c>
      <c r="AR1051" s="117" t="str">
        <f>IF($C1051="", "", IF(IFERROR(INDEX(Ingredients!$AI$11:$AI$310, MATCH($C1051, Ingredients!$B$11:$B$310, 0)), "")="", "", IFERROR(INDEX(Ingredients!$AI$11:$AI$310, MATCH($C1051, Ingredients!$B$11:$B$310, 0)), "")))</f>
        <v/>
      </c>
      <c r="AT1051" s="120" t="str">
        <f t="shared" si="256"/>
        <v/>
      </c>
      <c r="AV1051" s="90" t="str">
        <f t="shared" si="246"/>
        <v/>
      </c>
      <c r="AX1051" s="90" t="str">
        <f>IF($AV1051="", "", COUNTIF($AV$11:$AV$5010, "&lt;"&amp;$AV1051)+1+COUNTIF($AV$11:$AV1051, $AV1051)-1)</f>
        <v/>
      </c>
      <c r="AZ1051" s="111" t="str">
        <f>IF($B1051="", "", SUMIF('Shopping List'!$AV$11:$AV$25, $B1051, 'Shopping List'!$BN$11:$BN$25))</f>
        <v/>
      </c>
      <c r="BB1051" s="117" t="str">
        <f t="shared" si="257"/>
        <v/>
      </c>
    </row>
    <row r="1052" spans="1:54" x14ac:dyDescent="0.25">
      <c r="A1052" s="4"/>
      <c r="B1052" s="37"/>
      <c r="C1052" s="124"/>
      <c r="D1052" s="39"/>
      <c r="E1052" s="125"/>
      <c r="F1052" s="48"/>
      <c r="G1052" s="4"/>
      <c r="H1052" s="4"/>
      <c r="I1052" s="95" t="str">
        <f>IF($C1052="", "", IF(IFERROR(INDEX(Ingredients!$C$11:$C$310, MATCH($C1052, Ingredients!$B$11:$B$310, 0)), "")="", "", IFERROR(INDEX(Ingredients!$C$11:$C$310, MATCH($C1052, Ingredients!$B$11:$B$310, 0)), "")))</f>
        <v/>
      </c>
      <c r="J1052" s="73" t="str">
        <f>IF($B1052="", "", IF(IFERROR(INDEX(Meals!$C$11:$C$260, MATCH($B1052, Meals!$B$11:$B$260, 0)), "")="", "", IFERROR(INDEX(Meals!$C$11:$C$260, MATCH($B1052, Meals!$B$11:$B$260, 0)), "")))</f>
        <v/>
      </c>
      <c r="K1052" s="4"/>
      <c r="L1052" s="72" t="str">
        <f t="shared" si="247"/>
        <v/>
      </c>
      <c r="M1052" s="73" t="str">
        <f t="shared" si="248"/>
        <v/>
      </c>
      <c r="N1052" s="4"/>
      <c r="O1052" s="78" t="str">
        <f t="shared" si="249"/>
        <v/>
      </c>
      <c r="P1052" s="79" t="str">
        <f t="shared" si="250"/>
        <v/>
      </c>
      <c r="Q1052" s="4"/>
      <c r="R1052" s="90" t="str">
        <f t="shared" si="251"/>
        <v/>
      </c>
      <c r="S1052" s="4"/>
      <c r="Y1052" s="18" t="str">
        <f t="shared" si="252"/>
        <v/>
      </c>
      <c r="AA1052" s="18" t="str">
        <f t="shared" si="243"/>
        <v/>
      </c>
      <c r="AB1052" s="18" t="str">
        <f t="shared" si="244"/>
        <v/>
      </c>
      <c r="AC1052" s="18" t="str">
        <f t="shared" si="253"/>
        <v/>
      </c>
      <c r="AD1052" s="18" t="str">
        <f t="shared" si="253"/>
        <v/>
      </c>
      <c r="AE1052" s="18" t="str">
        <f t="shared" si="254"/>
        <v/>
      </c>
      <c r="AG1052" s="95" t="str">
        <f>IF($C1052="", "", IF(IFERROR(INDEX(Ingredients!C$11:C$310, MATCH($C1052, Ingredients!$B$11:$B$310, 0)), "")="", "", IFERROR(INDEX(Ingredients!C$11:C$310, MATCH($C1052, Ingredients!$B$11:$B$310, 0)), "")))</f>
        <v/>
      </c>
      <c r="AH1052" s="105" t="str">
        <f>IF($C1052="", "", IF(IFERROR(INDEX(Ingredients!D$11:D$310, MATCH($C1052, Ingredients!$B$11:$B$310, 0)), "")="", "", IFERROR(INDEX(Ingredients!D$11:D$310, MATCH($C1052, Ingredients!$B$11:$B$310, 0)), "")))</f>
        <v/>
      </c>
      <c r="AI1052" s="106" t="str">
        <f>IF($C1052="", "", IF(IFERROR(INDEX(Ingredients!E$11:E$310, MATCH($C1052, Ingredients!$B$11:$B$310, 0)), "")="", "", IFERROR(INDEX(Ingredients!E$11:E$310, MATCH($C1052, Ingredients!$B$11:$B$310, 0)), "")))</f>
        <v/>
      </c>
      <c r="AJ1052" s="108" t="str">
        <f>IF($C1052="", "", IF(IFERROR(INDEX(Ingredients!F$11:F$310, MATCH($C1052, Ingredients!$B$11:$B$310, 0)), "")="", "", IFERROR(INDEX(Ingredients!F$11:F$310, MATCH($C1052, Ingredients!$B$11:$B$310, 0)), "")))</f>
        <v/>
      </c>
      <c r="AK1052" s="106" t="str">
        <f>IF($C1052="", "", IF(IFERROR(INDEX(Ingredients!G$11:G$310, MATCH($C1052, Ingredients!$B$11:$B$310, 0)), "")="", "", IFERROR(INDEX(Ingredients!G$11:G$310, MATCH($C1052, Ingredients!$B$11:$B$310, 0)), "")))</f>
        <v/>
      </c>
      <c r="AL1052" s="79" t="str">
        <f>IF($C1052="", "", IF(IFERROR(INDEX(Ingredients!H$11:H$310, MATCH($C1052, Ingredients!$B$11:$B$310, 0)), "")="", "", IFERROR(INDEX(Ingredients!H$11:H$310, MATCH($C1052, Ingredients!$B$11:$B$310, 0)), "")))</f>
        <v/>
      </c>
      <c r="AN1052" s="83" t="str">
        <f t="shared" si="245"/>
        <v/>
      </c>
      <c r="AP1052" s="114" t="str">
        <f t="shared" si="255"/>
        <v/>
      </c>
      <c r="AR1052" s="117" t="str">
        <f>IF($C1052="", "", IF(IFERROR(INDEX(Ingredients!$AI$11:$AI$310, MATCH($C1052, Ingredients!$B$11:$B$310, 0)), "")="", "", IFERROR(INDEX(Ingredients!$AI$11:$AI$310, MATCH($C1052, Ingredients!$B$11:$B$310, 0)), "")))</f>
        <v/>
      </c>
      <c r="AT1052" s="120" t="str">
        <f t="shared" si="256"/>
        <v/>
      </c>
      <c r="AV1052" s="90" t="str">
        <f t="shared" si="246"/>
        <v/>
      </c>
      <c r="AX1052" s="90" t="str">
        <f>IF($AV1052="", "", COUNTIF($AV$11:$AV$5010, "&lt;"&amp;$AV1052)+1+COUNTIF($AV$11:$AV1052, $AV1052)-1)</f>
        <v/>
      </c>
      <c r="AZ1052" s="111" t="str">
        <f>IF($B1052="", "", SUMIF('Shopping List'!$AV$11:$AV$25, $B1052, 'Shopping List'!$BN$11:$BN$25))</f>
        <v/>
      </c>
      <c r="BB1052" s="117" t="str">
        <f t="shared" si="257"/>
        <v/>
      </c>
    </row>
    <row r="1053" spans="1:54" x14ac:dyDescent="0.25">
      <c r="A1053" s="4"/>
      <c r="B1053" s="37"/>
      <c r="C1053" s="124"/>
      <c r="D1053" s="39"/>
      <c r="E1053" s="125"/>
      <c r="F1053" s="48"/>
      <c r="G1053" s="4"/>
      <c r="H1053" s="4"/>
      <c r="I1053" s="95" t="str">
        <f>IF($C1053="", "", IF(IFERROR(INDEX(Ingredients!$C$11:$C$310, MATCH($C1053, Ingredients!$B$11:$B$310, 0)), "")="", "", IFERROR(INDEX(Ingredients!$C$11:$C$310, MATCH($C1053, Ingredients!$B$11:$B$310, 0)), "")))</f>
        <v/>
      </c>
      <c r="J1053" s="73" t="str">
        <f>IF($B1053="", "", IF(IFERROR(INDEX(Meals!$C$11:$C$260, MATCH($B1053, Meals!$B$11:$B$260, 0)), "")="", "", IFERROR(INDEX(Meals!$C$11:$C$260, MATCH($B1053, Meals!$B$11:$B$260, 0)), "")))</f>
        <v/>
      </c>
      <c r="K1053" s="4"/>
      <c r="L1053" s="72" t="str">
        <f t="shared" si="247"/>
        <v/>
      </c>
      <c r="M1053" s="73" t="str">
        <f t="shared" si="248"/>
        <v/>
      </c>
      <c r="N1053" s="4"/>
      <c r="O1053" s="78" t="str">
        <f t="shared" si="249"/>
        <v/>
      </c>
      <c r="P1053" s="79" t="str">
        <f t="shared" si="250"/>
        <v/>
      </c>
      <c r="Q1053" s="4"/>
      <c r="R1053" s="90" t="str">
        <f t="shared" si="251"/>
        <v/>
      </c>
      <c r="S1053" s="4"/>
      <c r="Y1053" s="18" t="str">
        <f t="shared" si="252"/>
        <v/>
      </c>
      <c r="AA1053" s="18" t="str">
        <f t="shared" si="243"/>
        <v/>
      </c>
      <c r="AB1053" s="18" t="str">
        <f t="shared" si="244"/>
        <v/>
      </c>
      <c r="AC1053" s="18" t="str">
        <f t="shared" si="253"/>
        <v/>
      </c>
      <c r="AD1053" s="18" t="str">
        <f t="shared" si="253"/>
        <v/>
      </c>
      <c r="AE1053" s="18" t="str">
        <f t="shared" si="254"/>
        <v/>
      </c>
      <c r="AG1053" s="95" t="str">
        <f>IF($C1053="", "", IF(IFERROR(INDEX(Ingredients!C$11:C$310, MATCH($C1053, Ingredients!$B$11:$B$310, 0)), "")="", "", IFERROR(INDEX(Ingredients!C$11:C$310, MATCH($C1053, Ingredients!$B$11:$B$310, 0)), "")))</f>
        <v/>
      </c>
      <c r="AH1053" s="105" t="str">
        <f>IF($C1053="", "", IF(IFERROR(INDEX(Ingredients!D$11:D$310, MATCH($C1053, Ingredients!$B$11:$B$310, 0)), "")="", "", IFERROR(INDEX(Ingredients!D$11:D$310, MATCH($C1053, Ingredients!$B$11:$B$310, 0)), "")))</f>
        <v/>
      </c>
      <c r="AI1053" s="106" t="str">
        <f>IF($C1053="", "", IF(IFERROR(INDEX(Ingredients!E$11:E$310, MATCH($C1053, Ingredients!$B$11:$B$310, 0)), "")="", "", IFERROR(INDEX(Ingredients!E$11:E$310, MATCH($C1053, Ingredients!$B$11:$B$310, 0)), "")))</f>
        <v/>
      </c>
      <c r="AJ1053" s="108" t="str">
        <f>IF($C1053="", "", IF(IFERROR(INDEX(Ingredients!F$11:F$310, MATCH($C1053, Ingredients!$B$11:$B$310, 0)), "")="", "", IFERROR(INDEX(Ingredients!F$11:F$310, MATCH($C1053, Ingredients!$B$11:$B$310, 0)), "")))</f>
        <v/>
      </c>
      <c r="AK1053" s="106" t="str">
        <f>IF($C1053="", "", IF(IFERROR(INDEX(Ingredients!G$11:G$310, MATCH($C1053, Ingredients!$B$11:$B$310, 0)), "")="", "", IFERROR(INDEX(Ingredients!G$11:G$310, MATCH($C1053, Ingredients!$B$11:$B$310, 0)), "")))</f>
        <v/>
      </c>
      <c r="AL1053" s="79" t="str">
        <f>IF($C1053="", "", IF(IFERROR(INDEX(Ingredients!H$11:H$310, MATCH($C1053, Ingredients!$B$11:$B$310, 0)), "")="", "", IFERROR(INDEX(Ingredients!H$11:H$310, MATCH($C1053, Ingredients!$B$11:$B$310, 0)), "")))</f>
        <v/>
      </c>
      <c r="AN1053" s="83" t="str">
        <f t="shared" si="245"/>
        <v/>
      </c>
      <c r="AP1053" s="114" t="str">
        <f t="shared" si="255"/>
        <v/>
      </c>
      <c r="AR1053" s="117" t="str">
        <f>IF($C1053="", "", IF(IFERROR(INDEX(Ingredients!$AI$11:$AI$310, MATCH($C1053, Ingredients!$B$11:$B$310, 0)), "")="", "", IFERROR(INDEX(Ingredients!$AI$11:$AI$310, MATCH($C1053, Ingredients!$B$11:$B$310, 0)), "")))</f>
        <v/>
      </c>
      <c r="AT1053" s="120" t="str">
        <f t="shared" si="256"/>
        <v/>
      </c>
      <c r="AV1053" s="90" t="str">
        <f t="shared" si="246"/>
        <v/>
      </c>
      <c r="AX1053" s="90" t="str">
        <f>IF($AV1053="", "", COUNTIF($AV$11:$AV$5010, "&lt;"&amp;$AV1053)+1+COUNTIF($AV$11:$AV1053, $AV1053)-1)</f>
        <v/>
      </c>
      <c r="AZ1053" s="111" t="str">
        <f>IF($B1053="", "", SUMIF('Shopping List'!$AV$11:$AV$25, $B1053, 'Shopping List'!$BN$11:$BN$25))</f>
        <v/>
      </c>
      <c r="BB1053" s="117" t="str">
        <f t="shared" si="257"/>
        <v/>
      </c>
    </row>
    <row r="1054" spans="1:54" x14ac:dyDescent="0.25">
      <c r="A1054" s="4"/>
      <c r="B1054" s="37"/>
      <c r="C1054" s="124"/>
      <c r="D1054" s="39"/>
      <c r="E1054" s="125"/>
      <c r="F1054" s="48"/>
      <c r="G1054" s="4"/>
      <c r="H1054" s="4"/>
      <c r="I1054" s="95" t="str">
        <f>IF($C1054="", "", IF(IFERROR(INDEX(Ingredients!$C$11:$C$310, MATCH($C1054, Ingredients!$B$11:$B$310, 0)), "")="", "", IFERROR(INDEX(Ingredients!$C$11:$C$310, MATCH($C1054, Ingredients!$B$11:$B$310, 0)), "")))</f>
        <v/>
      </c>
      <c r="J1054" s="73" t="str">
        <f>IF($B1054="", "", IF(IFERROR(INDEX(Meals!$C$11:$C$260, MATCH($B1054, Meals!$B$11:$B$260, 0)), "")="", "", IFERROR(INDEX(Meals!$C$11:$C$260, MATCH($B1054, Meals!$B$11:$B$260, 0)), "")))</f>
        <v/>
      </c>
      <c r="K1054" s="4"/>
      <c r="L1054" s="72" t="str">
        <f t="shared" si="247"/>
        <v/>
      </c>
      <c r="M1054" s="73" t="str">
        <f t="shared" si="248"/>
        <v/>
      </c>
      <c r="N1054" s="4"/>
      <c r="O1054" s="78" t="str">
        <f t="shared" si="249"/>
        <v/>
      </c>
      <c r="P1054" s="79" t="str">
        <f t="shared" si="250"/>
        <v/>
      </c>
      <c r="Q1054" s="4"/>
      <c r="R1054" s="90" t="str">
        <f t="shared" si="251"/>
        <v/>
      </c>
      <c r="S1054" s="4"/>
      <c r="Y1054" s="18" t="str">
        <f t="shared" si="252"/>
        <v/>
      </c>
      <c r="AA1054" s="18" t="str">
        <f t="shared" si="243"/>
        <v/>
      </c>
      <c r="AB1054" s="18" t="str">
        <f t="shared" si="244"/>
        <v/>
      </c>
      <c r="AC1054" s="18" t="str">
        <f t="shared" si="253"/>
        <v/>
      </c>
      <c r="AD1054" s="18" t="str">
        <f t="shared" si="253"/>
        <v/>
      </c>
      <c r="AE1054" s="18" t="str">
        <f t="shared" si="254"/>
        <v/>
      </c>
      <c r="AG1054" s="95" t="str">
        <f>IF($C1054="", "", IF(IFERROR(INDEX(Ingredients!C$11:C$310, MATCH($C1054, Ingredients!$B$11:$B$310, 0)), "")="", "", IFERROR(INDEX(Ingredients!C$11:C$310, MATCH($C1054, Ingredients!$B$11:$B$310, 0)), "")))</f>
        <v/>
      </c>
      <c r="AH1054" s="105" t="str">
        <f>IF($C1054="", "", IF(IFERROR(INDEX(Ingredients!D$11:D$310, MATCH($C1054, Ingredients!$B$11:$B$310, 0)), "")="", "", IFERROR(INDEX(Ingredients!D$11:D$310, MATCH($C1054, Ingredients!$B$11:$B$310, 0)), "")))</f>
        <v/>
      </c>
      <c r="AI1054" s="106" t="str">
        <f>IF($C1054="", "", IF(IFERROR(INDEX(Ingredients!E$11:E$310, MATCH($C1054, Ingredients!$B$11:$B$310, 0)), "")="", "", IFERROR(INDEX(Ingredients!E$11:E$310, MATCH($C1054, Ingredients!$B$11:$B$310, 0)), "")))</f>
        <v/>
      </c>
      <c r="AJ1054" s="108" t="str">
        <f>IF($C1054="", "", IF(IFERROR(INDEX(Ingredients!F$11:F$310, MATCH($C1054, Ingredients!$B$11:$B$310, 0)), "")="", "", IFERROR(INDEX(Ingredients!F$11:F$310, MATCH($C1054, Ingredients!$B$11:$B$310, 0)), "")))</f>
        <v/>
      </c>
      <c r="AK1054" s="106" t="str">
        <f>IF($C1054="", "", IF(IFERROR(INDEX(Ingredients!G$11:G$310, MATCH($C1054, Ingredients!$B$11:$B$310, 0)), "")="", "", IFERROR(INDEX(Ingredients!G$11:G$310, MATCH($C1054, Ingredients!$B$11:$B$310, 0)), "")))</f>
        <v/>
      </c>
      <c r="AL1054" s="79" t="str">
        <f>IF($C1054="", "", IF(IFERROR(INDEX(Ingredients!H$11:H$310, MATCH($C1054, Ingredients!$B$11:$B$310, 0)), "")="", "", IFERROR(INDEX(Ingredients!H$11:H$310, MATCH($C1054, Ingredients!$B$11:$B$310, 0)), "")))</f>
        <v/>
      </c>
      <c r="AN1054" s="83" t="str">
        <f t="shared" si="245"/>
        <v/>
      </c>
      <c r="AP1054" s="114" t="str">
        <f t="shared" si="255"/>
        <v/>
      </c>
      <c r="AR1054" s="117" t="str">
        <f>IF($C1054="", "", IF(IFERROR(INDEX(Ingredients!$AI$11:$AI$310, MATCH($C1054, Ingredients!$B$11:$B$310, 0)), "")="", "", IFERROR(INDEX(Ingredients!$AI$11:$AI$310, MATCH($C1054, Ingredients!$B$11:$B$310, 0)), "")))</f>
        <v/>
      </c>
      <c r="AT1054" s="120" t="str">
        <f t="shared" si="256"/>
        <v/>
      </c>
      <c r="AV1054" s="90" t="str">
        <f t="shared" si="246"/>
        <v/>
      </c>
      <c r="AX1054" s="90" t="str">
        <f>IF($AV1054="", "", COUNTIF($AV$11:$AV$5010, "&lt;"&amp;$AV1054)+1+COUNTIF($AV$11:$AV1054, $AV1054)-1)</f>
        <v/>
      </c>
      <c r="AZ1054" s="111" t="str">
        <f>IF($B1054="", "", SUMIF('Shopping List'!$AV$11:$AV$25, $B1054, 'Shopping List'!$BN$11:$BN$25))</f>
        <v/>
      </c>
      <c r="BB1054" s="117" t="str">
        <f t="shared" si="257"/>
        <v/>
      </c>
    </row>
    <row r="1055" spans="1:54" x14ac:dyDescent="0.25">
      <c r="A1055" s="4"/>
      <c r="B1055" s="37"/>
      <c r="C1055" s="124"/>
      <c r="D1055" s="39"/>
      <c r="E1055" s="125"/>
      <c r="F1055" s="48"/>
      <c r="G1055" s="4"/>
      <c r="H1055" s="4"/>
      <c r="I1055" s="95" t="str">
        <f>IF($C1055="", "", IF(IFERROR(INDEX(Ingredients!$C$11:$C$310, MATCH($C1055, Ingredients!$B$11:$B$310, 0)), "")="", "", IFERROR(INDEX(Ingredients!$C$11:$C$310, MATCH($C1055, Ingredients!$B$11:$B$310, 0)), "")))</f>
        <v/>
      </c>
      <c r="J1055" s="73" t="str">
        <f>IF($B1055="", "", IF(IFERROR(INDEX(Meals!$C$11:$C$260, MATCH($B1055, Meals!$B$11:$B$260, 0)), "")="", "", IFERROR(INDEX(Meals!$C$11:$C$260, MATCH($B1055, Meals!$B$11:$B$260, 0)), "")))</f>
        <v/>
      </c>
      <c r="K1055" s="4"/>
      <c r="L1055" s="72" t="str">
        <f t="shared" si="247"/>
        <v/>
      </c>
      <c r="M1055" s="73" t="str">
        <f t="shared" si="248"/>
        <v/>
      </c>
      <c r="N1055" s="4"/>
      <c r="O1055" s="78" t="str">
        <f t="shared" si="249"/>
        <v/>
      </c>
      <c r="P1055" s="79" t="str">
        <f t="shared" si="250"/>
        <v/>
      </c>
      <c r="Q1055" s="4"/>
      <c r="R1055" s="90" t="str">
        <f t="shared" si="251"/>
        <v/>
      </c>
      <c r="S1055" s="4"/>
      <c r="Y1055" s="18" t="str">
        <f t="shared" si="252"/>
        <v/>
      </c>
      <c r="AA1055" s="18" t="str">
        <f t="shared" si="243"/>
        <v/>
      </c>
      <c r="AB1055" s="18" t="str">
        <f t="shared" si="244"/>
        <v/>
      </c>
      <c r="AC1055" s="18" t="str">
        <f t="shared" si="253"/>
        <v/>
      </c>
      <c r="AD1055" s="18" t="str">
        <f t="shared" si="253"/>
        <v/>
      </c>
      <c r="AE1055" s="18" t="str">
        <f t="shared" si="254"/>
        <v/>
      </c>
      <c r="AG1055" s="95" t="str">
        <f>IF($C1055="", "", IF(IFERROR(INDEX(Ingredients!C$11:C$310, MATCH($C1055, Ingredients!$B$11:$B$310, 0)), "")="", "", IFERROR(INDEX(Ingredients!C$11:C$310, MATCH($C1055, Ingredients!$B$11:$B$310, 0)), "")))</f>
        <v/>
      </c>
      <c r="AH1055" s="105" t="str">
        <f>IF($C1055="", "", IF(IFERROR(INDEX(Ingredients!D$11:D$310, MATCH($C1055, Ingredients!$B$11:$B$310, 0)), "")="", "", IFERROR(INDEX(Ingredients!D$11:D$310, MATCH($C1055, Ingredients!$B$11:$B$310, 0)), "")))</f>
        <v/>
      </c>
      <c r="AI1055" s="106" t="str">
        <f>IF($C1055="", "", IF(IFERROR(INDEX(Ingredients!E$11:E$310, MATCH($C1055, Ingredients!$B$11:$B$310, 0)), "")="", "", IFERROR(INDEX(Ingredients!E$11:E$310, MATCH($C1055, Ingredients!$B$11:$B$310, 0)), "")))</f>
        <v/>
      </c>
      <c r="AJ1055" s="108" t="str">
        <f>IF($C1055="", "", IF(IFERROR(INDEX(Ingredients!F$11:F$310, MATCH($C1055, Ingredients!$B$11:$B$310, 0)), "")="", "", IFERROR(INDEX(Ingredients!F$11:F$310, MATCH($C1055, Ingredients!$B$11:$B$310, 0)), "")))</f>
        <v/>
      </c>
      <c r="AK1055" s="106" t="str">
        <f>IF($C1055="", "", IF(IFERROR(INDEX(Ingredients!G$11:G$310, MATCH($C1055, Ingredients!$B$11:$B$310, 0)), "")="", "", IFERROR(INDEX(Ingredients!G$11:G$310, MATCH($C1055, Ingredients!$B$11:$B$310, 0)), "")))</f>
        <v/>
      </c>
      <c r="AL1055" s="79" t="str">
        <f>IF($C1055="", "", IF(IFERROR(INDEX(Ingredients!H$11:H$310, MATCH($C1055, Ingredients!$B$11:$B$310, 0)), "")="", "", IFERROR(INDEX(Ingredients!H$11:H$310, MATCH($C1055, Ingredients!$B$11:$B$310, 0)), "")))</f>
        <v/>
      </c>
      <c r="AN1055" s="83" t="str">
        <f t="shared" si="245"/>
        <v/>
      </c>
      <c r="AP1055" s="114" t="str">
        <f t="shared" si="255"/>
        <v/>
      </c>
      <c r="AR1055" s="117" t="str">
        <f>IF($C1055="", "", IF(IFERROR(INDEX(Ingredients!$AI$11:$AI$310, MATCH($C1055, Ingredients!$B$11:$B$310, 0)), "")="", "", IFERROR(INDEX(Ingredients!$AI$11:$AI$310, MATCH($C1055, Ingredients!$B$11:$B$310, 0)), "")))</f>
        <v/>
      </c>
      <c r="AT1055" s="120" t="str">
        <f t="shared" si="256"/>
        <v/>
      </c>
      <c r="AV1055" s="90" t="str">
        <f t="shared" si="246"/>
        <v/>
      </c>
      <c r="AX1055" s="90" t="str">
        <f>IF($AV1055="", "", COUNTIF($AV$11:$AV$5010, "&lt;"&amp;$AV1055)+1+COUNTIF($AV$11:$AV1055, $AV1055)-1)</f>
        <v/>
      </c>
      <c r="AZ1055" s="111" t="str">
        <f>IF($B1055="", "", SUMIF('Shopping List'!$AV$11:$AV$25, $B1055, 'Shopping List'!$BN$11:$BN$25))</f>
        <v/>
      </c>
      <c r="BB1055" s="117" t="str">
        <f t="shared" si="257"/>
        <v/>
      </c>
    </row>
    <row r="1056" spans="1:54" x14ac:dyDescent="0.25">
      <c r="A1056" s="4"/>
      <c r="B1056" s="37"/>
      <c r="C1056" s="124"/>
      <c r="D1056" s="39"/>
      <c r="E1056" s="125"/>
      <c r="F1056" s="48"/>
      <c r="G1056" s="4"/>
      <c r="H1056" s="4"/>
      <c r="I1056" s="95" t="str">
        <f>IF($C1056="", "", IF(IFERROR(INDEX(Ingredients!$C$11:$C$310, MATCH($C1056, Ingredients!$B$11:$B$310, 0)), "")="", "", IFERROR(INDEX(Ingredients!$C$11:$C$310, MATCH($C1056, Ingredients!$B$11:$B$310, 0)), "")))</f>
        <v/>
      </c>
      <c r="J1056" s="73" t="str">
        <f>IF($B1056="", "", IF(IFERROR(INDEX(Meals!$C$11:$C$260, MATCH($B1056, Meals!$B$11:$B$260, 0)), "")="", "", IFERROR(INDEX(Meals!$C$11:$C$260, MATCH($B1056, Meals!$B$11:$B$260, 0)), "")))</f>
        <v/>
      </c>
      <c r="K1056" s="4"/>
      <c r="L1056" s="72" t="str">
        <f t="shared" si="247"/>
        <v/>
      </c>
      <c r="M1056" s="73" t="str">
        <f t="shared" si="248"/>
        <v/>
      </c>
      <c r="N1056" s="4"/>
      <c r="O1056" s="78" t="str">
        <f t="shared" si="249"/>
        <v/>
      </c>
      <c r="P1056" s="79" t="str">
        <f t="shared" si="250"/>
        <v/>
      </c>
      <c r="Q1056" s="4"/>
      <c r="R1056" s="90" t="str">
        <f t="shared" si="251"/>
        <v/>
      </c>
      <c r="S1056" s="4"/>
      <c r="Y1056" s="18" t="str">
        <f t="shared" si="252"/>
        <v/>
      </c>
      <c r="AA1056" s="18" t="str">
        <f t="shared" si="243"/>
        <v/>
      </c>
      <c r="AB1056" s="18" t="str">
        <f t="shared" si="244"/>
        <v/>
      </c>
      <c r="AC1056" s="18" t="str">
        <f t="shared" si="253"/>
        <v/>
      </c>
      <c r="AD1056" s="18" t="str">
        <f t="shared" si="253"/>
        <v/>
      </c>
      <c r="AE1056" s="18" t="str">
        <f t="shared" si="254"/>
        <v/>
      </c>
      <c r="AG1056" s="95" t="str">
        <f>IF($C1056="", "", IF(IFERROR(INDEX(Ingredients!C$11:C$310, MATCH($C1056, Ingredients!$B$11:$B$310, 0)), "")="", "", IFERROR(INDEX(Ingredients!C$11:C$310, MATCH($C1056, Ingredients!$B$11:$B$310, 0)), "")))</f>
        <v/>
      </c>
      <c r="AH1056" s="105" t="str">
        <f>IF($C1056="", "", IF(IFERROR(INDEX(Ingredients!D$11:D$310, MATCH($C1056, Ingredients!$B$11:$B$310, 0)), "")="", "", IFERROR(INDEX(Ingredients!D$11:D$310, MATCH($C1056, Ingredients!$B$11:$B$310, 0)), "")))</f>
        <v/>
      </c>
      <c r="AI1056" s="106" t="str">
        <f>IF($C1056="", "", IF(IFERROR(INDEX(Ingredients!E$11:E$310, MATCH($C1056, Ingredients!$B$11:$B$310, 0)), "")="", "", IFERROR(INDEX(Ingredients!E$11:E$310, MATCH($C1056, Ingredients!$B$11:$B$310, 0)), "")))</f>
        <v/>
      </c>
      <c r="AJ1056" s="108" t="str">
        <f>IF($C1056="", "", IF(IFERROR(INDEX(Ingredients!F$11:F$310, MATCH($C1056, Ingredients!$B$11:$B$310, 0)), "")="", "", IFERROR(INDEX(Ingredients!F$11:F$310, MATCH($C1056, Ingredients!$B$11:$B$310, 0)), "")))</f>
        <v/>
      </c>
      <c r="AK1056" s="106" t="str">
        <f>IF($C1056="", "", IF(IFERROR(INDEX(Ingredients!G$11:G$310, MATCH($C1056, Ingredients!$B$11:$B$310, 0)), "")="", "", IFERROR(INDEX(Ingredients!G$11:G$310, MATCH($C1056, Ingredients!$B$11:$B$310, 0)), "")))</f>
        <v/>
      </c>
      <c r="AL1056" s="79" t="str">
        <f>IF($C1056="", "", IF(IFERROR(INDEX(Ingredients!H$11:H$310, MATCH($C1056, Ingredients!$B$11:$B$310, 0)), "")="", "", IFERROR(INDEX(Ingredients!H$11:H$310, MATCH($C1056, Ingredients!$B$11:$B$310, 0)), "")))</f>
        <v/>
      </c>
      <c r="AN1056" s="83" t="str">
        <f t="shared" si="245"/>
        <v/>
      </c>
      <c r="AP1056" s="114" t="str">
        <f t="shared" si="255"/>
        <v/>
      </c>
      <c r="AR1056" s="117" t="str">
        <f>IF($C1056="", "", IF(IFERROR(INDEX(Ingredients!$AI$11:$AI$310, MATCH($C1056, Ingredients!$B$11:$B$310, 0)), "")="", "", IFERROR(INDEX(Ingredients!$AI$11:$AI$310, MATCH($C1056, Ingredients!$B$11:$B$310, 0)), "")))</f>
        <v/>
      </c>
      <c r="AT1056" s="120" t="str">
        <f t="shared" si="256"/>
        <v/>
      </c>
      <c r="AV1056" s="90" t="str">
        <f t="shared" si="246"/>
        <v/>
      </c>
      <c r="AX1056" s="90" t="str">
        <f>IF($AV1056="", "", COUNTIF($AV$11:$AV$5010, "&lt;"&amp;$AV1056)+1+COUNTIF($AV$11:$AV1056, $AV1056)-1)</f>
        <v/>
      </c>
      <c r="AZ1056" s="111" t="str">
        <f>IF($B1056="", "", SUMIF('Shopping List'!$AV$11:$AV$25, $B1056, 'Shopping List'!$BN$11:$BN$25))</f>
        <v/>
      </c>
      <c r="BB1056" s="117" t="str">
        <f t="shared" si="257"/>
        <v/>
      </c>
    </row>
    <row r="1057" spans="1:54" x14ac:dyDescent="0.25">
      <c r="A1057" s="4"/>
      <c r="B1057" s="37"/>
      <c r="C1057" s="124"/>
      <c r="D1057" s="39"/>
      <c r="E1057" s="125"/>
      <c r="F1057" s="48"/>
      <c r="G1057" s="4"/>
      <c r="H1057" s="4"/>
      <c r="I1057" s="95" t="str">
        <f>IF($C1057="", "", IF(IFERROR(INDEX(Ingredients!$C$11:$C$310, MATCH($C1057, Ingredients!$B$11:$B$310, 0)), "")="", "", IFERROR(INDEX(Ingredients!$C$11:$C$310, MATCH($C1057, Ingredients!$B$11:$B$310, 0)), "")))</f>
        <v/>
      </c>
      <c r="J1057" s="73" t="str">
        <f>IF($B1057="", "", IF(IFERROR(INDEX(Meals!$C$11:$C$260, MATCH($B1057, Meals!$B$11:$B$260, 0)), "")="", "", IFERROR(INDEX(Meals!$C$11:$C$260, MATCH($B1057, Meals!$B$11:$B$260, 0)), "")))</f>
        <v/>
      </c>
      <c r="K1057" s="4"/>
      <c r="L1057" s="72" t="str">
        <f t="shared" si="247"/>
        <v/>
      </c>
      <c r="M1057" s="73" t="str">
        <f t="shared" si="248"/>
        <v/>
      </c>
      <c r="N1057" s="4"/>
      <c r="O1057" s="78" t="str">
        <f t="shared" si="249"/>
        <v/>
      </c>
      <c r="P1057" s="79" t="str">
        <f t="shared" si="250"/>
        <v/>
      </c>
      <c r="Q1057" s="4"/>
      <c r="R1057" s="90" t="str">
        <f t="shared" si="251"/>
        <v/>
      </c>
      <c r="S1057" s="4"/>
      <c r="Y1057" s="18" t="str">
        <f t="shared" si="252"/>
        <v/>
      </c>
      <c r="AA1057" s="18" t="str">
        <f t="shared" si="243"/>
        <v/>
      </c>
      <c r="AB1057" s="18" t="str">
        <f t="shared" si="244"/>
        <v/>
      </c>
      <c r="AC1057" s="18" t="str">
        <f t="shared" si="253"/>
        <v/>
      </c>
      <c r="AD1057" s="18" t="str">
        <f t="shared" si="253"/>
        <v/>
      </c>
      <c r="AE1057" s="18" t="str">
        <f t="shared" si="254"/>
        <v/>
      </c>
      <c r="AG1057" s="95" t="str">
        <f>IF($C1057="", "", IF(IFERROR(INDEX(Ingredients!C$11:C$310, MATCH($C1057, Ingredients!$B$11:$B$310, 0)), "")="", "", IFERROR(INDEX(Ingredients!C$11:C$310, MATCH($C1057, Ingredients!$B$11:$B$310, 0)), "")))</f>
        <v/>
      </c>
      <c r="AH1057" s="105" t="str">
        <f>IF($C1057="", "", IF(IFERROR(INDEX(Ingredients!D$11:D$310, MATCH($C1057, Ingredients!$B$11:$B$310, 0)), "")="", "", IFERROR(INDEX(Ingredients!D$11:D$310, MATCH($C1057, Ingredients!$B$11:$B$310, 0)), "")))</f>
        <v/>
      </c>
      <c r="AI1057" s="106" t="str">
        <f>IF($C1057="", "", IF(IFERROR(INDEX(Ingredients!E$11:E$310, MATCH($C1057, Ingredients!$B$11:$B$310, 0)), "")="", "", IFERROR(INDEX(Ingredients!E$11:E$310, MATCH($C1057, Ingredients!$B$11:$B$310, 0)), "")))</f>
        <v/>
      </c>
      <c r="AJ1057" s="108" t="str">
        <f>IF($C1057="", "", IF(IFERROR(INDEX(Ingredients!F$11:F$310, MATCH($C1057, Ingredients!$B$11:$B$310, 0)), "")="", "", IFERROR(INDEX(Ingredients!F$11:F$310, MATCH($C1057, Ingredients!$B$11:$B$310, 0)), "")))</f>
        <v/>
      </c>
      <c r="AK1057" s="106" t="str">
        <f>IF($C1057="", "", IF(IFERROR(INDEX(Ingredients!G$11:G$310, MATCH($C1057, Ingredients!$B$11:$B$310, 0)), "")="", "", IFERROR(INDEX(Ingredients!G$11:G$310, MATCH($C1057, Ingredients!$B$11:$B$310, 0)), "")))</f>
        <v/>
      </c>
      <c r="AL1057" s="79" t="str">
        <f>IF($C1057="", "", IF(IFERROR(INDEX(Ingredients!H$11:H$310, MATCH($C1057, Ingredients!$B$11:$B$310, 0)), "")="", "", IFERROR(INDEX(Ingredients!H$11:H$310, MATCH($C1057, Ingredients!$B$11:$B$310, 0)), "")))</f>
        <v/>
      </c>
      <c r="AN1057" s="83" t="str">
        <f t="shared" si="245"/>
        <v/>
      </c>
      <c r="AP1057" s="114" t="str">
        <f t="shared" si="255"/>
        <v/>
      </c>
      <c r="AR1057" s="117" t="str">
        <f>IF($C1057="", "", IF(IFERROR(INDEX(Ingredients!$AI$11:$AI$310, MATCH($C1057, Ingredients!$B$11:$B$310, 0)), "")="", "", IFERROR(INDEX(Ingredients!$AI$11:$AI$310, MATCH($C1057, Ingredients!$B$11:$B$310, 0)), "")))</f>
        <v/>
      </c>
      <c r="AT1057" s="120" t="str">
        <f t="shared" si="256"/>
        <v/>
      </c>
      <c r="AV1057" s="90" t="str">
        <f t="shared" si="246"/>
        <v/>
      </c>
      <c r="AX1057" s="90" t="str">
        <f>IF($AV1057="", "", COUNTIF($AV$11:$AV$5010, "&lt;"&amp;$AV1057)+1+COUNTIF($AV$11:$AV1057, $AV1057)-1)</f>
        <v/>
      </c>
      <c r="AZ1057" s="111" t="str">
        <f>IF($B1057="", "", SUMIF('Shopping List'!$AV$11:$AV$25, $B1057, 'Shopping List'!$BN$11:$BN$25))</f>
        <v/>
      </c>
      <c r="BB1057" s="117" t="str">
        <f t="shared" si="257"/>
        <v/>
      </c>
    </row>
    <row r="1058" spans="1:54" x14ac:dyDescent="0.25">
      <c r="A1058" s="4"/>
      <c r="B1058" s="37"/>
      <c r="C1058" s="124"/>
      <c r="D1058" s="39"/>
      <c r="E1058" s="125"/>
      <c r="F1058" s="48"/>
      <c r="G1058" s="4"/>
      <c r="H1058" s="4"/>
      <c r="I1058" s="95" t="str">
        <f>IF($C1058="", "", IF(IFERROR(INDEX(Ingredients!$C$11:$C$310, MATCH($C1058, Ingredients!$B$11:$B$310, 0)), "")="", "", IFERROR(INDEX(Ingredients!$C$11:$C$310, MATCH($C1058, Ingredients!$B$11:$B$310, 0)), "")))</f>
        <v/>
      </c>
      <c r="J1058" s="73" t="str">
        <f>IF($B1058="", "", IF(IFERROR(INDEX(Meals!$C$11:$C$260, MATCH($B1058, Meals!$B$11:$B$260, 0)), "")="", "", IFERROR(INDEX(Meals!$C$11:$C$260, MATCH($B1058, Meals!$B$11:$B$260, 0)), "")))</f>
        <v/>
      </c>
      <c r="K1058" s="4"/>
      <c r="L1058" s="72" t="str">
        <f t="shared" si="247"/>
        <v/>
      </c>
      <c r="M1058" s="73" t="str">
        <f t="shared" si="248"/>
        <v/>
      </c>
      <c r="N1058" s="4"/>
      <c r="O1058" s="78" t="str">
        <f t="shared" si="249"/>
        <v/>
      </c>
      <c r="P1058" s="79" t="str">
        <f t="shared" si="250"/>
        <v/>
      </c>
      <c r="Q1058" s="4"/>
      <c r="R1058" s="90" t="str">
        <f t="shared" si="251"/>
        <v/>
      </c>
      <c r="S1058" s="4"/>
      <c r="Y1058" s="18" t="str">
        <f t="shared" si="252"/>
        <v/>
      </c>
      <c r="AA1058" s="18" t="str">
        <f t="shared" si="243"/>
        <v/>
      </c>
      <c r="AB1058" s="18" t="str">
        <f t="shared" si="244"/>
        <v/>
      </c>
      <c r="AC1058" s="18" t="str">
        <f t="shared" si="253"/>
        <v/>
      </c>
      <c r="AD1058" s="18" t="str">
        <f t="shared" si="253"/>
        <v/>
      </c>
      <c r="AE1058" s="18" t="str">
        <f t="shared" si="254"/>
        <v/>
      </c>
      <c r="AG1058" s="95" t="str">
        <f>IF($C1058="", "", IF(IFERROR(INDEX(Ingredients!C$11:C$310, MATCH($C1058, Ingredients!$B$11:$B$310, 0)), "")="", "", IFERROR(INDEX(Ingredients!C$11:C$310, MATCH($C1058, Ingredients!$B$11:$B$310, 0)), "")))</f>
        <v/>
      </c>
      <c r="AH1058" s="105" t="str">
        <f>IF($C1058="", "", IF(IFERROR(INDEX(Ingredients!D$11:D$310, MATCH($C1058, Ingredients!$B$11:$B$310, 0)), "")="", "", IFERROR(INDEX(Ingredients!D$11:D$310, MATCH($C1058, Ingredients!$B$11:$B$310, 0)), "")))</f>
        <v/>
      </c>
      <c r="AI1058" s="106" t="str">
        <f>IF($C1058="", "", IF(IFERROR(INDEX(Ingredients!E$11:E$310, MATCH($C1058, Ingredients!$B$11:$B$310, 0)), "")="", "", IFERROR(INDEX(Ingredients!E$11:E$310, MATCH($C1058, Ingredients!$B$11:$B$310, 0)), "")))</f>
        <v/>
      </c>
      <c r="AJ1058" s="108" t="str">
        <f>IF($C1058="", "", IF(IFERROR(INDEX(Ingredients!F$11:F$310, MATCH($C1058, Ingredients!$B$11:$B$310, 0)), "")="", "", IFERROR(INDEX(Ingredients!F$11:F$310, MATCH($C1058, Ingredients!$B$11:$B$310, 0)), "")))</f>
        <v/>
      </c>
      <c r="AK1058" s="106" t="str">
        <f>IF($C1058="", "", IF(IFERROR(INDEX(Ingredients!G$11:G$310, MATCH($C1058, Ingredients!$B$11:$B$310, 0)), "")="", "", IFERROR(INDEX(Ingredients!G$11:G$310, MATCH($C1058, Ingredients!$B$11:$B$310, 0)), "")))</f>
        <v/>
      </c>
      <c r="AL1058" s="79" t="str">
        <f>IF($C1058="", "", IF(IFERROR(INDEX(Ingredients!H$11:H$310, MATCH($C1058, Ingredients!$B$11:$B$310, 0)), "")="", "", IFERROR(INDEX(Ingredients!H$11:H$310, MATCH($C1058, Ingredients!$B$11:$B$310, 0)), "")))</f>
        <v/>
      </c>
      <c r="AN1058" s="83" t="str">
        <f t="shared" si="245"/>
        <v/>
      </c>
      <c r="AP1058" s="114" t="str">
        <f t="shared" si="255"/>
        <v/>
      </c>
      <c r="AR1058" s="117" t="str">
        <f>IF($C1058="", "", IF(IFERROR(INDEX(Ingredients!$AI$11:$AI$310, MATCH($C1058, Ingredients!$B$11:$B$310, 0)), "")="", "", IFERROR(INDEX(Ingredients!$AI$11:$AI$310, MATCH($C1058, Ingredients!$B$11:$B$310, 0)), "")))</f>
        <v/>
      </c>
      <c r="AT1058" s="120" t="str">
        <f t="shared" si="256"/>
        <v/>
      </c>
      <c r="AV1058" s="90" t="str">
        <f t="shared" si="246"/>
        <v/>
      </c>
      <c r="AX1058" s="90" t="str">
        <f>IF($AV1058="", "", COUNTIF($AV$11:$AV$5010, "&lt;"&amp;$AV1058)+1+COUNTIF($AV$11:$AV1058, $AV1058)-1)</f>
        <v/>
      </c>
      <c r="AZ1058" s="111" t="str">
        <f>IF($B1058="", "", SUMIF('Shopping List'!$AV$11:$AV$25, $B1058, 'Shopping List'!$BN$11:$BN$25))</f>
        <v/>
      </c>
      <c r="BB1058" s="117" t="str">
        <f t="shared" si="257"/>
        <v/>
      </c>
    </row>
    <row r="1059" spans="1:54" x14ac:dyDescent="0.25">
      <c r="A1059" s="4"/>
      <c r="B1059" s="37"/>
      <c r="C1059" s="124"/>
      <c r="D1059" s="39"/>
      <c r="E1059" s="125"/>
      <c r="F1059" s="48"/>
      <c r="G1059" s="4"/>
      <c r="H1059" s="4"/>
      <c r="I1059" s="95" t="str">
        <f>IF($C1059="", "", IF(IFERROR(INDEX(Ingredients!$C$11:$C$310, MATCH($C1059, Ingredients!$B$11:$B$310, 0)), "")="", "", IFERROR(INDEX(Ingredients!$C$11:$C$310, MATCH($C1059, Ingredients!$B$11:$B$310, 0)), "")))</f>
        <v/>
      </c>
      <c r="J1059" s="73" t="str">
        <f>IF($B1059="", "", IF(IFERROR(INDEX(Meals!$C$11:$C$260, MATCH($B1059, Meals!$B$11:$B$260, 0)), "")="", "", IFERROR(INDEX(Meals!$C$11:$C$260, MATCH($B1059, Meals!$B$11:$B$260, 0)), "")))</f>
        <v/>
      </c>
      <c r="K1059" s="4"/>
      <c r="L1059" s="72" t="str">
        <f t="shared" si="247"/>
        <v/>
      </c>
      <c r="M1059" s="73" t="str">
        <f t="shared" si="248"/>
        <v/>
      </c>
      <c r="N1059" s="4"/>
      <c r="O1059" s="78" t="str">
        <f t="shared" si="249"/>
        <v/>
      </c>
      <c r="P1059" s="79" t="str">
        <f t="shared" si="250"/>
        <v/>
      </c>
      <c r="Q1059" s="4"/>
      <c r="R1059" s="90" t="str">
        <f t="shared" si="251"/>
        <v/>
      </c>
      <c r="S1059" s="4"/>
      <c r="Y1059" s="18" t="str">
        <f t="shared" si="252"/>
        <v/>
      </c>
      <c r="AA1059" s="18" t="str">
        <f t="shared" si="243"/>
        <v/>
      </c>
      <c r="AB1059" s="18" t="str">
        <f t="shared" si="244"/>
        <v/>
      </c>
      <c r="AC1059" s="18" t="str">
        <f t="shared" si="253"/>
        <v/>
      </c>
      <c r="AD1059" s="18" t="str">
        <f t="shared" si="253"/>
        <v/>
      </c>
      <c r="AE1059" s="18" t="str">
        <f t="shared" si="254"/>
        <v/>
      </c>
      <c r="AG1059" s="95" t="str">
        <f>IF($C1059="", "", IF(IFERROR(INDEX(Ingredients!C$11:C$310, MATCH($C1059, Ingredients!$B$11:$B$310, 0)), "")="", "", IFERROR(INDEX(Ingredients!C$11:C$310, MATCH($C1059, Ingredients!$B$11:$B$310, 0)), "")))</f>
        <v/>
      </c>
      <c r="AH1059" s="105" t="str">
        <f>IF($C1059="", "", IF(IFERROR(INDEX(Ingredients!D$11:D$310, MATCH($C1059, Ingredients!$B$11:$B$310, 0)), "")="", "", IFERROR(INDEX(Ingredients!D$11:D$310, MATCH($C1059, Ingredients!$B$11:$B$310, 0)), "")))</f>
        <v/>
      </c>
      <c r="AI1059" s="106" t="str">
        <f>IF($C1059="", "", IF(IFERROR(INDEX(Ingredients!E$11:E$310, MATCH($C1059, Ingredients!$B$11:$B$310, 0)), "")="", "", IFERROR(INDEX(Ingredients!E$11:E$310, MATCH($C1059, Ingredients!$B$11:$B$310, 0)), "")))</f>
        <v/>
      </c>
      <c r="AJ1059" s="108" t="str">
        <f>IF($C1059="", "", IF(IFERROR(INDEX(Ingredients!F$11:F$310, MATCH($C1059, Ingredients!$B$11:$B$310, 0)), "")="", "", IFERROR(INDEX(Ingredients!F$11:F$310, MATCH($C1059, Ingredients!$B$11:$B$310, 0)), "")))</f>
        <v/>
      </c>
      <c r="AK1059" s="106" t="str">
        <f>IF($C1059="", "", IF(IFERROR(INDEX(Ingredients!G$11:G$310, MATCH($C1059, Ingredients!$B$11:$B$310, 0)), "")="", "", IFERROR(INDEX(Ingredients!G$11:G$310, MATCH($C1059, Ingredients!$B$11:$B$310, 0)), "")))</f>
        <v/>
      </c>
      <c r="AL1059" s="79" t="str">
        <f>IF($C1059="", "", IF(IFERROR(INDEX(Ingredients!H$11:H$310, MATCH($C1059, Ingredients!$B$11:$B$310, 0)), "")="", "", IFERROR(INDEX(Ingredients!H$11:H$310, MATCH($C1059, Ingredients!$B$11:$B$310, 0)), "")))</f>
        <v/>
      </c>
      <c r="AN1059" s="83" t="str">
        <f t="shared" si="245"/>
        <v/>
      </c>
      <c r="AP1059" s="114" t="str">
        <f t="shared" si="255"/>
        <v/>
      </c>
      <c r="AR1059" s="117" t="str">
        <f>IF($C1059="", "", IF(IFERROR(INDEX(Ingredients!$AI$11:$AI$310, MATCH($C1059, Ingredients!$B$11:$B$310, 0)), "")="", "", IFERROR(INDEX(Ingredients!$AI$11:$AI$310, MATCH($C1059, Ingredients!$B$11:$B$310, 0)), "")))</f>
        <v/>
      </c>
      <c r="AT1059" s="120" t="str">
        <f t="shared" si="256"/>
        <v/>
      </c>
      <c r="AV1059" s="90" t="str">
        <f t="shared" si="246"/>
        <v/>
      </c>
      <c r="AX1059" s="90" t="str">
        <f>IF($AV1059="", "", COUNTIF($AV$11:$AV$5010, "&lt;"&amp;$AV1059)+1+COUNTIF($AV$11:$AV1059, $AV1059)-1)</f>
        <v/>
      </c>
      <c r="AZ1059" s="111" t="str">
        <f>IF($B1059="", "", SUMIF('Shopping List'!$AV$11:$AV$25, $B1059, 'Shopping List'!$BN$11:$BN$25))</f>
        <v/>
      </c>
      <c r="BB1059" s="117" t="str">
        <f t="shared" si="257"/>
        <v/>
      </c>
    </row>
    <row r="1060" spans="1:54" x14ac:dyDescent="0.25">
      <c r="A1060" s="4"/>
      <c r="B1060" s="37"/>
      <c r="C1060" s="124"/>
      <c r="D1060" s="39"/>
      <c r="E1060" s="125"/>
      <c r="F1060" s="48"/>
      <c r="G1060" s="4"/>
      <c r="H1060" s="4"/>
      <c r="I1060" s="95" t="str">
        <f>IF($C1060="", "", IF(IFERROR(INDEX(Ingredients!$C$11:$C$310, MATCH($C1060, Ingredients!$B$11:$B$310, 0)), "")="", "", IFERROR(INDEX(Ingredients!$C$11:$C$310, MATCH($C1060, Ingredients!$B$11:$B$310, 0)), "")))</f>
        <v/>
      </c>
      <c r="J1060" s="73" t="str">
        <f>IF($B1060="", "", IF(IFERROR(INDEX(Meals!$C$11:$C$260, MATCH($B1060, Meals!$B$11:$B$260, 0)), "")="", "", IFERROR(INDEX(Meals!$C$11:$C$260, MATCH($B1060, Meals!$B$11:$B$260, 0)), "")))</f>
        <v/>
      </c>
      <c r="K1060" s="4"/>
      <c r="L1060" s="72" t="str">
        <f t="shared" si="247"/>
        <v/>
      </c>
      <c r="M1060" s="73" t="str">
        <f t="shared" si="248"/>
        <v/>
      </c>
      <c r="N1060" s="4"/>
      <c r="O1060" s="78" t="str">
        <f t="shared" si="249"/>
        <v/>
      </c>
      <c r="P1060" s="79" t="str">
        <f t="shared" si="250"/>
        <v/>
      </c>
      <c r="Q1060" s="4"/>
      <c r="R1060" s="90" t="str">
        <f t="shared" si="251"/>
        <v/>
      </c>
      <c r="S1060" s="4"/>
      <c r="Y1060" s="18" t="str">
        <f t="shared" si="252"/>
        <v/>
      </c>
      <c r="AA1060" s="18" t="str">
        <f t="shared" si="243"/>
        <v/>
      </c>
      <c r="AB1060" s="18" t="str">
        <f t="shared" si="244"/>
        <v/>
      </c>
      <c r="AC1060" s="18" t="str">
        <f t="shared" si="253"/>
        <v/>
      </c>
      <c r="AD1060" s="18" t="str">
        <f t="shared" si="253"/>
        <v/>
      </c>
      <c r="AE1060" s="18" t="str">
        <f t="shared" si="254"/>
        <v/>
      </c>
      <c r="AG1060" s="95" t="str">
        <f>IF($C1060="", "", IF(IFERROR(INDEX(Ingredients!C$11:C$310, MATCH($C1060, Ingredients!$B$11:$B$310, 0)), "")="", "", IFERROR(INDEX(Ingredients!C$11:C$310, MATCH($C1060, Ingredients!$B$11:$B$310, 0)), "")))</f>
        <v/>
      </c>
      <c r="AH1060" s="105" t="str">
        <f>IF($C1060="", "", IF(IFERROR(INDEX(Ingredients!D$11:D$310, MATCH($C1060, Ingredients!$B$11:$B$310, 0)), "")="", "", IFERROR(INDEX(Ingredients!D$11:D$310, MATCH($C1060, Ingredients!$B$11:$B$310, 0)), "")))</f>
        <v/>
      </c>
      <c r="AI1060" s="106" t="str">
        <f>IF($C1060="", "", IF(IFERROR(INDEX(Ingredients!E$11:E$310, MATCH($C1060, Ingredients!$B$11:$B$310, 0)), "")="", "", IFERROR(INDEX(Ingredients!E$11:E$310, MATCH($C1060, Ingredients!$B$11:$B$310, 0)), "")))</f>
        <v/>
      </c>
      <c r="AJ1060" s="108" t="str">
        <f>IF($C1060="", "", IF(IFERROR(INDEX(Ingredients!F$11:F$310, MATCH($C1060, Ingredients!$B$11:$B$310, 0)), "")="", "", IFERROR(INDEX(Ingredients!F$11:F$310, MATCH($C1060, Ingredients!$B$11:$B$310, 0)), "")))</f>
        <v/>
      </c>
      <c r="AK1060" s="106" t="str">
        <f>IF($C1060="", "", IF(IFERROR(INDEX(Ingredients!G$11:G$310, MATCH($C1060, Ingredients!$B$11:$B$310, 0)), "")="", "", IFERROR(INDEX(Ingredients!G$11:G$310, MATCH($C1060, Ingredients!$B$11:$B$310, 0)), "")))</f>
        <v/>
      </c>
      <c r="AL1060" s="79" t="str">
        <f>IF($C1060="", "", IF(IFERROR(INDEX(Ingredients!H$11:H$310, MATCH($C1060, Ingredients!$B$11:$B$310, 0)), "")="", "", IFERROR(INDEX(Ingredients!H$11:H$310, MATCH($C1060, Ingredients!$B$11:$B$310, 0)), "")))</f>
        <v/>
      </c>
      <c r="AN1060" s="83" t="str">
        <f t="shared" si="245"/>
        <v/>
      </c>
      <c r="AP1060" s="114" t="str">
        <f t="shared" si="255"/>
        <v/>
      </c>
      <c r="AR1060" s="117" t="str">
        <f>IF($C1060="", "", IF(IFERROR(INDEX(Ingredients!$AI$11:$AI$310, MATCH($C1060, Ingredients!$B$11:$B$310, 0)), "")="", "", IFERROR(INDEX(Ingredients!$AI$11:$AI$310, MATCH($C1060, Ingredients!$B$11:$B$310, 0)), "")))</f>
        <v/>
      </c>
      <c r="AT1060" s="120" t="str">
        <f t="shared" si="256"/>
        <v/>
      </c>
      <c r="AV1060" s="90" t="str">
        <f t="shared" si="246"/>
        <v/>
      </c>
      <c r="AX1060" s="90" t="str">
        <f>IF($AV1060="", "", COUNTIF($AV$11:$AV$5010, "&lt;"&amp;$AV1060)+1+COUNTIF($AV$11:$AV1060, $AV1060)-1)</f>
        <v/>
      </c>
      <c r="AZ1060" s="111" t="str">
        <f>IF($B1060="", "", SUMIF('Shopping List'!$AV$11:$AV$25, $B1060, 'Shopping List'!$BN$11:$BN$25))</f>
        <v/>
      </c>
      <c r="BB1060" s="117" t="str">
        <f t="shared" si="257"/>
        <v/>
      </c>
    </row>
    <row r="1061" spans="1:54" x14ac:dyDescent="0.25">
      <c r="A1061" s="4"/>
      <c r="B1061" s="37"/>
      <c r="C1061" s="124"/>
      <c r="D1061" s="39"/>
      <c r="E1061" s="125"/>
      <c r="F1061" s="48"/>
      <c r="G1061" s="4"/>
      <c r="H1061" s="4"/>
      <c r="I1061" s="95" t="str">
        <f>IF($C1061="", "", IF(IFERROR(INDEX(Ingredients!$C$11:$C$310, MATCH($C1061, Ingredients!$B$11:$B$310, 0)), "")="", "", IFERROR(INDEX(Ingredients!$C$11:$C$310, MATCH($C1061, Ingredients!$B$11:$B$310, 0)), "")))</f>
        <v/>
      </c>
      <c r="J1061" s="73" t="str">
        <f>IF($B1061="", "", IF(IFERROR(INDEX(Meals!$C$11:$C$260, MATCH($B1061, Meals!$B$11:$B$260, 0)), "")="", "", IFERROR(INDEX(Meals!$C$11:$C$260, MATCH($B1061, Meals!$B$11:$B$260, 0)), "")))</f>
        <v/>
      </c>
      <c r="K1061" s="4"/>
      <c r="L1061" s="72" t="str">
        <f t="shared" si="247"/>
        <v/>
      </c>
      <c r="M1061" s="73" t="str">
        <f t="shared" si="248"/>
        <v/>
      </c>
      <c r="N1061" s="4"/>
      <c r="O1061" s="78" t="str">
        <f t="shared" si="249"/>
        <v/>
      </c>
      <c r="P1061" s="79" t="str">
        <f t="shared" si="250"/>
        <v/>
      </c>
      <c r="Q1061" s="4"/>
      <c r="R1061" s="90" t="str">
        <f t="shared" si="251"/>
        <v/>
      </c>
      <c r="S1061" s="4"/>
      <c r="Y1061" s="18" t="str">
        <f t="shared" si="252"/>
        <v/>
      </c>
      <c r="AA1061" s="18" t="str">
        <f t="shared" si="243"/>
        <v/>
      </c>
      <c r="AB1061" s="18" t="str">
        <f t="shared" si="244"/>
        <v/>
      </c>
      <c r="AC1061" s="18" t="str">
        <f t="shared" si="253"/>
        <v/>
      </c>
      <c r="AD1061" s="18" t="str">
        <f t="shared" si="253"/>
        <v/>
      </c>
      <c r="AE1061" s="18" t="str">
        <f t="shared" si="254"/>
        <v/>
      </c>
      <c r="AG1061" s="95" t="str">
        <f>IF($C1061="", "", IF(IFERROR(INDEX(Ingredients!C$11:C$310, MATCH($C1061, Ingredients!$B$11:$B$310, 0)), "")="", "", IFERROR(INDEX(Ingredients!C$11:C$310, MATCH($C1061, Ingredients!$B$11:$B$310, 0)), "")))</f>
        <v/>
      </c>
      <c r="AH1061" s="105" t="str">
        <f>IF($C1061="", "", IF(IFERROR(INDEX(Ingredients!D$11:D$310, MATCH($C1061, Ingredients!$B$11:$B$310, 0)), "")="", "", IFERROR(INDEX(Ingredients!D$11:D$310, MATCH($C1061, Ingredients!$B$11:$B$310, 0)), "")))</f>
        <v/>
      </c>
      <c r="AI1061" s="106" t="str">
        <f>IF($C1061="", "", IF(IFERROR(INDEX(Ingredients!E$11:E$310, MATCH($C1061, Ingredients!$B$11:$B$310, 0)), "")="", "", IFERROR(INDEX(Ingredients!E$11:E$310, MATCH($C1061, Ingredients!$B$11:$B$310, 0)), "")))</f>
        <v/>
      </c>
      <c r="AJ1061" s="108" t="str">
        <f>IF($C1061="", "", IF(IFERROR(INDEX(Ingredients!F$11:F$310, MATCH($C1061, Ingredients!$B$11:$B$310, 0)), "")="", "", IFERROR(INDEX(Ingredients!F$11:F$310, MATCH($C1061, Ingredients!$B$11:$B$310, 0)), "")))</f>
        <v/>
      </c>
      <c r="AK1061" s="106" t="str">
        <f>IF($C1061="", "", IF(IFERROR(INDEX(Ingredients!G$11:G$310, MATCH($C1061, Ingredients!$B$11:$B$310, 0)), "")="", "", IFERROR(INDEX(Ingredients!G$11:G$310, MATCH($C1061, Ingredients!$B$11:$B$310, 0)), "")))</f>
        <v/>
      </c>
      <c r="AL1061" s="79" t="str">
        <f>IF($C1061="", "", IF(IFERROR(INDEX(Ingredients!H$11:H$310, MATCH($C1061, Ingredients!$B$11:$B$310, 0)), "")="", "", IFERROR(INDEX(Ingredients!H$11:H$310, MATCH($C1061, Ingredients!$B$11:$B$310, 0)), "")))</f>
        <v/>
      </c>
      <c r="AN1061" s="83" t="str">
        <f t="shared" si="245"/>
        <v/>
      </c>
      <c r="AP1061" s="114" t="str">
        <f t="shared" si="255"/>
        <v/>
      </c>
      <c r="AR1061" s="117" t="str">
        <f>IF($C1061="", "", IF(IFERROR(INDEX(Ingredients!$AI$11:$AI$310, MATCH($C1061, Ingredients!$B$11:$B$310, 0)), "")="", "", IFERROR(INDEX(Ingredients!$AI$11:$AI$310, MATCH($C1061, Ingredients!$B$11:$B$310, 0)), "")))</f>
        <v/>
      </c>
      <c r="AT1061" s="120" t="str">
        <f t="shared" si="256"/>
        <v/>
      </c>
      <c r="AV1061" s="90" t="str">
        <f t="shared" si="246"/>
        <v/>
      </c>
      <c r="AX1061" s="90" t="str">
        <f>IF($AV1061="", "", COUNTIF($AV$11:$AV$5010, "&lt;"&amp;$AV1061)+1+COUNTIF($AV$11:$AV1061, $AV1061)-1)</f>
        <v/>
      </c>
      <c r="AZ1061" s="111" t="str">
        <f>IF($B1061="", "", SUMIF('Shopping List'!$AV$11:$AV$25, $B1061, 'Shopping List'!$BN$11:$BN$25))</f>
        <v/>
      </c>
      <c r="BB1061" s="117" t="str">
        <f t="shared" si="257"/>
        <v/>
      </c>
    </row>
    <row r="1062" spans="1:54" x14ac:dyDescent="0.25">
      <c r="A1062" s="4"/>
      <c r="B1062" s="37"/>
      <c r="C1062" s="124"/>
      <c r="D1062" s="39"/>
      <c r="E1062" s="125"/>
      <c r="F1062" s="48"/>
      <c r="G1062" s="4"/>
      <c r="H1062" s="4"/>
      <c r="I1062" s="95" t="str">
        <f>IF($C1062="", "", IF(IFERROR(INDEX(Ingredients!$C$11:$C$310, MATCH($C1062, Ingredients!$B$11:$B$310, 0)), "")="", "", IFERROR(INDEX(Ingredients!$C$11:$C$310, MATCH($C1062, Ingredients!$B$11:$B$310, 0)), "")))</f>
        <v/>
      </c>
      <c r="J1062" s="73" t="str">
        <f>IF($B1062="", "", IF(IFERROR(INDEX(Meals!$C$11:$C$260, MATCH($B1062, Meals!$B$11:$B$260, 0)), "")="", "", IFERROR(INDEX(Meals!$C$11:$C$260, MATCH($B1062, Meals!$B$11:$B$260, 0)), "")))</f>
        <v/>
      </c>
      <c r="K1062" s="4"/>
      <c r="L1062" s="72" t="str">
        <f t="shared" si="247"/>
        <v/>
      </c>
      <c r="M1062" s="73" t="str">
        <f t="shared" si="248"/>
        <v/>
      </c>
      <c r="N1062" s="4"/>
      <c r="O1062" s="78" t="str">
        <f t="shared" si="249"/>
        <v/>
      </c>
      <c r="P1062" s="79" t="str">
        <f t="shared" si="250"/>
        <v/>
      </c>
      <c r="Q1062" s="4"/>
      <c r="R1062" s="90" t="str">
        <f t="shared" si="251"/>
        <v/>
      </c>
      <c r="S1062" s="4"/>
      <c r="Y1062" s="18" t="str">
        <f t="shared" si="252"/>
        <v/>
      </c>
      <c r="AA1062" s="18" t="str">
        <f t="shared" si="243"/>
        <v/>
      </c>
      <c r="AB1062" s="18" t="str">
        <f t="shared" si="244"/>
        <v/>
      </c>
      <c r="AC1062" s="18" t="str">
        <f t="shared" si="253"/>
        <v/>
      </c>
      <c r="AD1062" s="18" t="str">
        <f t="shared" si="253"/>
        <v/>
      </c>
      <c r="AE1062" s="18" t="str">
        <f t="shared" si="254"/>
        <v/>
      </c>
      <c r="AG1062" s="95" t="str">
        <f>IF($C1062="", "", IF(IFERROR(INDEX(Ingredients!C$11:C$310, MATCH($C1062, Ingredients!$B$11:$B$310, 0)), "")="", "", IFERROR(INDEX(Ingredients!C$11:C$310, MATCH($C1062, Ingredients!$B$11:$B$310, 0)), "")))</f>
        <v/>
      </c>
      <c r="AH1062" s="105" t="str">
        <f>IF($C1062="", "", IF(IFERROR(INDEX(Ingredients!D$11:D$310, MATCH($C1062, Ingredients!$B$11:$B$310, 0)), "")="", "", IFERROR(INDEX(Ingredients!D$11:D$310, MATCH($C1062, Ingredients!$B$11:$B$310, 0)), "")))</f>
        <v/>
      </c>
      <c r="AI1062" s="106" t="str">
        <f>IF($C1062="", "", IF(IFERROR(INDEX(Ingredients!E$11:E$310, MATCH($C1062, Ingredients!$B$11:$B$310, 0)), "")="", "", IFERROR(INDEX(Ingredients!E$11:E$310, MATCH($C1062, Ingredients!$B$11:$B$310, 0)), "")))</f>
        <v/>
      </c>
      <c r="AJ1062" s="108" t="str">
        <f>IF($C1062="", "", IF(IFERROR(INDEX(Ingredients!F$11:F$310, MATCH($C1062, Ingredients!$B$11:$B$310, 0)), "")="", "", IFERROR(INDEX(Ingredients!F$11:F$310, MATCH($C1062, Ingredients!$B$11:$B$310, 0)), "")))</f>
        <v/>
      </c>
      <c r="AK1062" s="106" t="str">
        <f>IF($C1062="", "", IF(IFERROR(INDEX(Ingredients!G$11:G$310, MATCH($C1062, Ingredients!$B$11:$B$310, 0)), "")="", "", IFERROR(INDEX(Ingredients!G$11:G$310, MATCH($C1062, Ingredients!$B$11:$B$310, 0)), "")))</f>
        <v/>
      </c>
      <c r="AL1062" s="79" t="str">
        <f>IF($C1062="", "", IF(IFERROR(INDEX(Ingredients!H$11:H$310, MATCH($C1062, Ingredients!$B$11:$B$310, 0)), "")="", "", IFERROR(INDEX(Ingredients!H$11:H$310, MATCH($C1062, Ingredients!$B$11:$B$310, 0)), "")))</f>
        <v/>
      </c>
      <c r="AN1062" s="83" t="str">
        <f t="shared" si="245"/>
        <v/>
      </c>
      <c r="AP1062" s="114" t="str">
        <f t="shared" si="255"/>
        <v/>
      </c>
      <c r="AR1062" s="117" t="str">
        <f>IF($C1062="", "", IF(IFERROR(INDEX(Ingredients!$AI$11:$AI$310, MATCH($C1062, Ingredients!$B$11:$B$310, 0)), "")="", "", IFERROR(INDEX(Ingredients!$AI$11:$AI$310, MATCH($C1062, Ingredients!$B$11:$B$310, 0)), "")))</f>
        <v/>
      </c>
      <c r="AT1062" s="120" t="str">
        <f t="shared" si="256"/>
        <v/>
      </c>
      <c r="AV1062" s="90" t="str">
        <f t="shared" si="246"/>
        <v/>
      </c>
      <c r="AX1062" s="90" t="str">
        <f>IF($AV1062="", "", COUNTIF($AV$11:$AV$5010, "&lt;"&amp;$AV1062)+1+COUNTIF($AV$11:$AV1062, $AV1062)-1)</f>
        <v/>
      </c>
      <c r="AZ1062" s="111" t="str">
        <f>IF($B1062="", "", SUMIF('Shopping List'!$AV$11:$AV$25, $B1062, 'Shopping List'!$BN$11:$BN$25))</f>
        <v/>
      </c>
      <c r="BB1062" s="117" t="str">
        <f t="shared" si="257"/>
        <v/>
      </c>
    </row>
    <row r="1063" spans="1:54" x14ac:dyDescent="0.25">
      <c r="A1063" s="4"/>
      <c r="B1063" s="37"/>
      <c r="C1063" s="124"/>
      <c r="D1063" s="39"/>
      <c r="E1063" s="125"/>
      <c r="F1063" s="48"/>
      <c r="G1063" s="4"/>
      <c r="H1063" s="4"/>
      <c r="I1063" s="95" t="str">
        <f>IF($C1063="", "", IF(IFERROR(INDEX(Ingredients!$C$11:$C$310, MATCH($C1063, Ingredients!$B$11:$B$310, 0)), "")="", "", IFERROR(INDEX(Ingredients!$C$11:$C$310, MATCH($C1063, Ingredients!$B$11:$B$310, 0)), "")))</f>
        <v/>
      </c>
      <c r="J1063" s="73" t="str">
        <f>IF($B1063="", "", IF(IFERROR(INDEX(Meals!$C$11:$C$260, MATCH($B1063, Meals!$B$11:$B$260, 0)), "")="", "", IFERROR(INDEX(Meals!$C$11:$C$260, MATCH($B1063, Meals!$B$11:$B$260, 0)), "")))</f>
        <v/>
      </c>
      <c r="K1063" s="4"/>
      <c r="L1063" s="72" t="str">
        <f t="shared" si="247"/>
        <v/>
      </c>
      <c r="M1063" s="73" t="str">
        <f t="shared" si="248"/>
        <v/>
      </c>
      <c r="N1063" s="4"/>
      <c r="O1063" s="78" t="str">
        <f t="shared" si="249"/>
        <v/>
      </c>
      <c r="P1063" s="79" t="str">
        <f t="shared" si="250"/>
        <v/>
      </c>
      <c r="Q1063" s="4"/>
      <c r="R1063" s="90" t="str">
        <f t="shared" si="251"/>
        <v/>
      </c>
      <c r="S1063" s="4"/>
      <c r="Y1063" s="18" t="str">
        <f t="shared" si="252"/>
        <v/>
      </c>
      <c r="AA1063" s="18" t="str">
        <f t="shared" si="243"/>
        <v/>
      </c>
      <c r="AB1063" s="18" t="str">
        <f t="shared" si="244"/>
        <v/>
      </c>
      <c r="AC1063" s="18" t="str">
        <f t="shared" si="253"/>
        <v/>
      </c>
      <c r="AD1063" s="18" t="str">
        <f t="shared" si="253"/>
        <v/>
      </c>
      <c r="AE1063" s="18" t="str">
        <f t="shared" si="254"/>
        <v/>
      </c>
      <c r="AG1063" s="95" t="str">
        <f>IF($C1063="", "", IF(IFERROR(INDEX(Ingredients!C$11:C$310, MATCH($C1063, Ingredients!$B$11:$B$310, 0)), "")="", "", IFERROR(INDEX(Ingredients!C$11:C$310, MATCH($C1063, Ingredients!$B$11:$B$310, 0)), "")))</f>
        <v/>
      </c>
      <c r="AH1063" s="105" t="str">
        <f>IF($C1063="", "", IF(IFERROR(INDEX(Ingredients!D$11:D$310, MATCH($C1063, Ingredients!$B$11:$B$310, 0)), "")="", "", IFERROR(INDEX(Ingredients!D$11:D$310, MATCH($C1063, Ingredients!$B$11:$B$310, 0)), "")))</f>
        <v/>
      </c>
      <c r="AI1063" s="106" t="str">
        <f>IF($C1063="", "", IF(IFERROR(INDEX(Ingredients!E$11:E$310, MATCH($C1063, Ingredients!$B$11:$B$310, 0)), "")="", "", IFERROR(INDEX(Ingredients!E$11:E$310, MATCH($C1063, Ingredients!$B$11:$B$310, 0)), "")))</f>
        <v/>
      </c>
      <c r="AJ1063" s="108" t="str">
        <f>IF($C1063="", "", IF(IFERROR(INDEX(Ingredients!F$11:F$310, MATCH($C1063, Ingredients!$B$11:$B$310, 0)), "")="", "", IFERROR(INDEX(Ingredients!F$11:F$310, MATCH($C1063, Ingredients!$B$11:$B$310, 0)), "")))</f>
        <v/>
      </c>
      <c r="AK1063" s="106" t="str">
        <f>IF($C1063="", "", IF(IFERROR(INDEX(Ingredients!G$11:G$310, MATCH($C1063, Ingredients!$B$11:$B$310, 0)), "")="", "", IFERROR(INDEX(Ingredients!G$11:G$310, MATCH($C1063, Ingredients!$B$11:$B$310, 0)), "")))</f>
        <v/>
      </c>
      <c r="AL1063" s="79" t="str">
        <f>IF($C1063="", "", IF(IFERROR(INDEX(Ingredients!H$11:H$310, MATCH($C1063, Ingredients!$B$11:$B$310, 0)), "")="", "", IFERROR(INDEX(Ingredients!H$11:H$310, MATCH($C1063, Ingredients!$B$11:$B$310, 0)), "")))</f>
        <v/>
      </c>
      <c r="AN1063" s="83" t="str">
        <f t="shared" si="245"/>
        <v/>
      </c>
      <c r="AP1063" s="114" t="str">
        <f t="shared" si="255"/>
        <v/>
      </c>
      <c r="AR1063" s="117" t="str">
        <f>IF($C1063="", "", IF(IFERROR(INDEX(Ingredients!$AI$11:$AI$310, MATCH($C1063, Ingredients!$B$11:$B$310, 0)), "")="", "", IFERROR(INDEX(Ingredients!$AI$11:$AI$310, MATCH($C1063, Ingredients!$B$11:$B$310, 0)), "")))</f>
        <v/>
      </c>
      <c r="AT1063" s="120" t="str">
        <f t="shared" si="256"/>
        <v/>
      </c>
      <c r="AV1063" s="90" t="str">
        <f t="shared" si="246"/>
        <v/>
      </c>
      <c r="AX1063" s="90" t="str">
        <f>IF($AV1063="", "", COUNTIF($AV$11:$AV$5010, "&lt;"&amp;$AV1063)+1+COUNTIF($AV$11:$AV1063, $AV1063)-1)</f>
        <v/>
      </c>
      <c r="AZ1063" s="111" t="str">
        <f>IF($B1063="", "", SUMIF('Shopping List'!$AV$11:$AV$25, $B1063, 'Shopping List'!$BN$11:$BN$25))</f>
        <v/>
      </c>
      <c r="BB1063" s="117" t="str">
        <f t="shared" si="257"/>
        <v/>
      </c>
    </row>
    <row r="1064" spans="1:54" x14ac:dyDescent="0.25">
      <c r="A1064" s="4"/>
      <c r="B1064" s="37"/>
      <c r="C1064" s="124"/>
      <c r="D1064" s="39"/>
      <c r="E1064" s="125"/>
      <c r="F1064" s="48"/>
      <c r="G1064" s="4"/>
      <c r="H1064" s="4"/>
      <c r="I1064" s="95" t="str">
        <f>IF($C1064="", "", IF(IFERROR(INDEX(Ingredients!$C$11:$C$310, MATCH($C1064, Ingredients!$B$11:$B$310, 0)), "")="", "", IFERROR(INDEX(Ingredients!$C$11:$C$310, MATCH($C1064, Ingredients!$B$11:$B$310, 0)), "")))</f>
        <v/>
      </c>
      <c r="J1064" s="73" t="str">
        <f>IF($B1064="", "", IF(IFERROR(INDEX(Meals!$C$11:$C$260, MATCH($B1064, Meals!$B$11:$B$260, 0)), "")="", "", IFERROR(INDEX(Meals!$C$11:$C$260, MATCH($B1064, Meals!$B$11:$B$260, 0)), "")))</f>
        <v/>
      </c>
      <c r="K1064" s="4"/>
      <c r="L1064" s="72" t="str">
        <f t="shared" si="247"/>
        <v/>
      </c>
      <c r="M1064" s="73" t="str">
        <f t="shared" si="248"/>
        <v/>
      </c>
      <c r="N1064" s="4"/>
      <c r="O1064" s="78" t="str">
        <f t="shared" si="249"/>
        <v/>
      </c>
      <c r="P1064" s="79" t="str">
        <f t="shared" si="250"/>
        <v/>
      </c>
      <c r="Q1064" s="4"/>
      <c r="R1064" s="90" t="str">
        <f t="shared" si="251"/>
        <v/>
      </c>
      <c r="S1064" s="4"/>
      <c r="Y1064" s="18" t="str">
        <f t="shared" si="252"/>
        <v/>
      </c>
      <c r="AA1064" s="18" t="str">
        <f t="shared" si="243"/>
        <v/>
      </c>
      <c r="AB1064" s="18" t="str">
        <f t="shared" si="244"/>
        <v/>
      </c>
      <c r="AC1064" s="18" t="str">
        <f t="shared" si="253"/>
        <v/>
      </c>
      <c r="AD1064" s="18" t="str">
        <f t="shared" si="253"/>
        <v/>
      </c>
      <c r="AE1064" s="18" t="str">
        <f t="shared" si="254"/>
        <v/>
      </c>
      <c r="AG1064" s="95" t="str">
        <f>IF($C1064="", "", IF(IFERROR(INDEX(Ingredients!C$11:C$310, MATCH($C1064, Ingredients!$B$11:$B$310, 0)), "")="", "", IFERROR(INDEX(Ingredients!C$11:C$310, MATCH($C1064, Ingredients!$B$11:$B$310, 0)), "")))</f>
        <v/>
      </c>
      <c r="AH1064" s="105" t="str">
        <f>IF($C1064="", "", IF(IFERROR(INDEX(Ingredients!D$11:D$310, MATCH($C1064, Ingredients!$B$11:$B$310, 0)), "")="", "", IFERROR(INDEX(Ingredients!D$11:D$310, MATCH($C1064, Ingredients!$B$11:$B$310, 0)), "")))</f>
        <v/>
      </c>
      <c r="AI1064" s="106" t="str">
        <f>IF($C1064="", "", IF(IFERROR(INDEX(Ingredients!E$11:E$310, MATCH($C1064, Ingredients!$B$11:$B$310, 0)), "")="", "", IFERROR(INDEX(Ingredients!E$11:E$310, MATCH($C1064, Ingredients!$B$11:$B$310, 0)), "")))</f>
        <v/>
      </c>
      <c r="AJ1064" s="108" t="str">
        <f>IF($C1064="", "", IF(IFERROR(INDEX(Ingredients!F$11:F$310, MATCH($C1064, Ingredients!$B$11:$B$310, 0)), "")="", "", IFERROR(INDEX(Ingredients!F$11:F$310, MATCH($C1064, Ingredients!$B$11:$B$310, 0)), "")))</f>
        <v/>
      </c>
      <c r="AK1064" s="106" t="str">
        <f>IF($C1064="", "", IF(IFERROR(INDEX(Ingredients!G$11:G$310, MATCH($C1064, Ingredients!$B$11:$B$310, 0)), "")="", "", IFERROR(INDEX(Ingredients!G$11:G$310, MATCH($C1064, Ingredients!$B$11:$B$310, 0)), "")))</f>
        <v/>
      </c>
      <c r="AL1064" s="79" t="str">
        <f>IF($C1064="", "", IF(IFERROR(INDEX(Ingredients!H$11:H$310, MATCH($C1064, Ingredients!$B$11:$B$310, 0)), "")="", "", IFERROR(INDEX(Ingredients!H$11:H$310, MATCH($C1064, Ingredients!$B$11:$B$310, 0)), "")))</f>
        <v/>
      </c>
      <c r="AN1064" s="83" t="str">
        <f t="shared" si="245"/>
        <v/>
      </c>
      <c r="AP1064" s="114" t="str">
        <f t="shared" si="255"/>
        <v/>
      </c>
      <c r="AR1064" s="117" t="str">
        <f>IF($C1064="", "", IF(IFERROR(INDEX(Ingredients!$AI$11:$AI$310, MATCH($C1064, Ingredients!$B$11:$B$310, 0)), "")="", "", IFERROR(INDEX(Ingredients!$AI$11:$AI$310, MATCH($C1064, Ingredients!$B$11:$B$310, 0)), "")))</f>
        <v/>
      </c>
      <c r="AT1064" s="120" t="str">
        <f t="shared" si="256"/>
        <v/>
      </c>
      <c r="AV1064" s="90" t="str">
        <f t="shared" si="246"/>
        <v/>
      </c>
      <c r="AX1064" s="90" t="str">
        <f>IF($AV1064="", "", COUNTIF($AV$11:$AV$5010, "&lt;"&amp;$AV1064)+1+COUNTIF($AV$11:$AV1064, $AV1064)-1)</f>
        <v/>
      </c>
      <c r="AZ1064" s="111" t="str">
        <f>IF($B1064="", "", SUMIF('Shopping List'!$AV$11:$AV$25, $B1064, 'Shopping List'!$BN$11:$BN$25))</f>
        <v/>
      </c>
      <c r="BB1064" s="117" t="str">
        <f t="shared" si="257"/>
        <v/>
      </c>
    </row>
    <row r="1065" spans="1:54" x14ac:dyDescent="0.25">
      <c r="A1065" s="4"/>
      <c r="B1065" s="37"/>
      <c r="C1065" s="124"/>
      <c r="D1065" s="39"/>
      <c r="E1065" s="125"/>
      <c r="F1065" s="48"/>
      <c r="G1065" s="4"/>
      <c r="H1065" s="4"/>
      <c r="I1065" s="95" t="str">
        <f>IF($C1065="", "", IF(IFERROR(INDEX(Ingredients!$C$11:$C$310, MATCH($C1065, Ingredients!$B$11:$B$310, 0)), "")="", "", IFERROR(INDEX(Ingredients!$C$11:$C$310, MATCH($C1065, Ingredients!$B$11:$B$310, 0)), "")))</f>
        <v/>
      </c>
      <c r="J1065" s="73" t="str">
        <f>IF($B1065="", "", IF(IFERROR(INDEX(Meals!$C$11:$C$260, MATCH($B1065, Meals!$B$11:$B$260, 0)), "")="", "", IFERROR(INDEX(Meals!$C$11:$C$260, MATCH($B1065, Meals!$B$11:$B$260, 0)), "")))</f>
        <v/>
      </c>
      <c r="K1065" s="4"/>
      <c r="L1065" s="72" t="str">
        <f t="shared" si="247"/>
        <v/>
      </c>
      <c r="M1065" s="73" t="str">
        <f t="shared" si="248"/>
        <v/>
      </c>
      <c r="N1065" s="4"/>
      <c r="O1065" s="78" t="str">
        <f t="shared" si="249"/>
        <v/>
      </c>
      <c r="P1065" s="79" t="str">
        <f t="shared" si="250"/>
        <v/>
      </c>
      <c r="Q1065" s="4"/>
      <c r="R1065" s="90" t="str">
        <f t="shared" si="251"/>
        <v/>
      </c>
      <c r="S1065" s="4"/>
      <c r="Y1065" s="18" t="str">
        <f t="shared" si="252"/>
        <v/>
      </c>
      <c r="AA1065" s="18" t="str">
        <f t="shared" si="243"/>
        <v/>
      </c>
      <c r="AB1065" s="18" t="str">
        <f t="shared" si="244"/>
        <v/>
      </c>
      <c r="AC1065" s="18" t="str">
        <f t="shared" si="253"/>
        <v/>
      </c>
      <c r="AD1065" s="18" t="str">
        <f t="shared" si="253"/>
        <v/>
      </c>
      <c r="AE1065" s="18" t="str">
        <f t="shared" si="254"/>
        <v/>
      </c>
      <c r="AG1065" s="95" t="str">
        <f>IF($C1065="", "", IF(IFERROR(INDEX(Ingredients!C$11:C$310, MATCH($C1065, Ingredients!$B$11:$B$310, 0)), "")="", "", IFERROR(INDEX(Ingredients!C$11:C$310, MATCH($C1065, Ingredients!$B$11:$B$310, 0)), "")))</f>
        <v/>
      </c>
      <c r="AH1065" s="105" t="str">
        <f>IF($C1065="", "", IF(IFERROR(INDEX(Ingredients!D$11:D$310, MATCH($C1065, Ingredients!$B$11:$B$310, 0)), "")="", "", IFERROR(INDEX(Ingredients!D$11:D$310, MATCH($C1065, Ingredients!$B$11:$B$310, 0)), "")))</f>
        <v/>
      </c>
      <c r="AI1065" s="106" t="str">
        <f>IF($C1065="", "", IF(IFERROR(INDEX(Ingredients!E$11:E$310, MATCH($C1065, Ingredients!$B$11:$B$310, 0)), "")="", "", IFERROR(INDEX(Ingredients!E$11:E$310, MATCH($C1065, Ingredients!$B$11:$B$310, 0)), "")))</f>
        <v/>
      </c>
      <c r="AJ1065" s="108" t="str">
        <f>IF($C1065="", "", IF(IFERROR(INDEX(Ingredients!F$11:F$310, MATCH($C1065, Ingredients!$B$11:$B$310, 0)), "")="", "", IFERROR(INDEX(Ingredients!F$11:F$310, MATCH($C1065, Ingredients!$B$11:$B$310, 0)), "")))</f>
        <v/>
      </c>
      <c r="AK1065" s="106" t="str">
        <f>IF($C1065="", "", IF(IFERROR(INDEX(Ingredients!G$11:G$310, MATCH($C1065, Ingredients!$B$11:$B$310, 0)), "")="", "", IFERROR(INDEX(Ingredients!G$11:G$310, MATCH($C1065, Ingredients!$B$11:$B$310, 0)), "")))</f>
        <v/>
      </c>
      <c r="AL1065" s="79" t="str">
        <f>IF($C1065="", "", IF(IFERROR(INDEX(Ingredients!H$11:H$310, MATCH($C1065, Ingredients!$B$11:$B$310, 0)), "")="", "", IFERROR(INDEX(Ingredients!H$11:H$310, MATCH($C1065, Ingredients!$B$11:$B$310, 0)), "")))</f>
        <v/>
      </c>
      <c r="AN1065" s="83" t="str">
        <f t="shared" si="245"/>
        <v/>
      </c>
      <c r="AP1065" s="114" t="str">
        <f t="shared" si="255"/>
        <v/>
      </c>
      <c r="AR1065" s="117" t="str">
        <f>IF($C1065="", "", IF(IFERROR(INDEX(Ingredients!$AI$11:$AI$310, MATCH($C1065, Ingredients!$B$11:$B$310, 0)), "")="", "", IFERROR(INDEX(Ingredients!$AI$11:$AI$310, MATCH($C1065, Ingredients!$B$11:$B$310, 0)), "")))</f>
        <v/>
      </c>
      <c r="AT1065" s="120" t="str">
        <f t="shared" si="256"/>
        <v/>
      </c>
      <c r="AV1065" s="90" t="str">
        <f t="shared" si="246"/>
        <v/>
      </c>
      <c r="AX1065" s="90" t="str">
        <f>IF($AV1065="", "", COUNTIF($AV$11:$AV$5010, "&lt;"&amp;$AV1065)+1+COUNTIF($AV$11:$AV1065, $AV1065)-1)</f>
        <v/>
      </c>
      <c r="AZ1065" s="111" t="str">
        <f>IF($B1065="", "", SUMIF('Shopping List'!$AV$11:$AV$25, $B1065, 'Shopping List'!$BN$11:$BN$25))</f>
        <v/>
      </c>
      <c r="BB1065" s="117" t="str">
        <f t="shared" si="257"/>
        <v/>
      </c>
    </row>
    <row r="1066" spans="1:54" x14ac:dyDescent="0.25">
      <c r="A1066" s="4"/>
      <c r="B1066" s="37"/>
      <c r="C1066" s="124"/>
      <c r="D1066" s="39"/>
      <c r="E1066" s="125"/>
      <c r="F1066" s="48"/>
      <c r="G1066" s="4"/>
      <c r="H1066" s="4"/>
      <c r="I1066" s="95" t="str">
        <f>IF($C1066="", "", IF(IFERROR(INDEX(Ingredients!$C$11:$C$310, MATCH($C1066, Ingredients!$B$11:$B$310, 0)), "")="", "", IFERROR(INDEX(Ingredients!$C$11:$C$310, MATCH($C1066, Ingredients!$B$11:$B$310, 0)), "")))</f>
        <v/>
      </c>
      <c r="J1066" s="73" t="str">
        <f>IF($B1066="", "", IF(IFERROR(INDEX(Meals!$C$11:$C$260, MATCH($B1066, Meals!$B$11:$B$260, 0)), "")="", "", IFERROR(INDEX(Meals!$C$11:$C$260, MATCH($B1066, Meals!$B$11:$B$260, 0)), "")))</f>
        <v/>
      </c>
      <c r="K1066" s="4"/>
      <c r="L1066" s="72" t="str">
        <f t="shared" si="247"/>
        <v/>
      </c>
      <c r="M1066" s="73" t="str">
        <f t="shared" si="248"/>
        <v/>
      </c>
      <c r="N1066" s="4"/>
      <c r="O1066" s="78" t="str">
        <f t="shared" si="249"/>
        <v/>
      </c>
      <c r="P1066" s="79" t="str">
        <f t="shared" si="250"/>
        <v/>
      </c>
      <c r="Q1066" s="4"/>
      <c r="R1066" s="90" t="str">
        <f t="shared" si="251"/>
        <v/>
      </c>
      <c r="S1066" s="4"/>
      <c r="Y1066" s="18" t="str">
        <f t="shared" si="252"/>
        <v/>
      </c>
      <c r="AA1066" s="18" t="str">
        <f t="shared" si="243"/>
        <v/>
      </c>
      <c r="AB1066" s="18" t="str">
        <f t="shared" si="244"/>
        <v/>
      </c>
      <c r="AC1066" s="18" t="str">
        <f t="shared" si="253"/>
        <v/>
      </c>
      <c r="AD1066" s="18" t="str">
        <f t="shared" si="253"/>
        <v/>
      </c>
      <c r="AE1066" s="18" t="str">
        <f t="shared" si="254"/>
        <v/>
      </c>
      <c r="AG1066" s="95" t="str">
        <f>IF($C1066="", "", IF(IFERROR(INDEX(Ingredients!C$11:C$310, MATCH($C1066, Ingredients!$B$11:$B$310, 0)), "")="", "", IFERROR(INDEX(Ingredients!C$11:C$310, MATCH($C1066, Ingredients!$B$11:$B$310, 0)), "")))</f>
        <v/>
      </c>
      <c r="AH1066" s="105" t="str">
        <f>IF($C1066="", "", IF(IFERROR(INDEX(Ingredients!D$11:D$310, MATCH($C1066, Ingredients!$B$11:$B$310, 0)), "")="", "", IFERROR(INDEX(Ingredients!D$11:D$310, MATCH($C1066, Ingredients!$B$11:$B$310, 0)), "")))</f>
        <v/>
      </c>
      <c r="AI1066" s="106" t="str">
        <f>IF($C1066="", "", IF(IFERROR(INDEX(Ingredients!E$11:E$310, MATCH($C1066, Ingredients!$B$11:$B$310, 0)), "")="", "", IFERROR(INDEX(Ingredients!E$11:E$310, MATCH($C1066, Ingredients!$B$11:$B$310, 0)), "")))</f>
        <v/>
      </c>
      <c r="AJ1066" s="108" t="str">
        <f>IF($C1066="", "", IF(IFERROR(INDEX(Ingredients!F$11:F$310, MATCH($C1066, Ingredients!$B$11:$B$310, 0)), "")="", "", IFERROR(INDEX(Ingredients!F$11:F$310, MATCH($C1066, Ingredients!$B$11:$B$310, 0)), "")))</f>
        <v/>
      </c>
      <c r="AK1066" s="106" t="str">
        <f>IF($C1066="", "", IF(IFERROR(INDEX(Ingredients!G$11:G$310, MATCH($C1066, Ingredients!$B$11:$B$310, 0)), "")="", "", IFERROR(INDEX(Ingredients!G$11:G$310, MATCH($C1066, Ingredients!$B$11:$B$310, 0)), "")))</f>
        <v/>
      </c>
      <c r="AL1066" s="79" t="str">
        <f>IF($C1066="", "", IF(IFERROR(INDEX(Ingredients!H$11:H$310, MATCH($C1066, Ingredients!$B$11:$B$310, 0)), "")="", "", IFERROR(INDEX(Ingredients!H$11:H$310, MATCH($C1066, Ingredients!$B$11:$B$310, 0)), "")))</f>
        <v/>
      </c>
      <c r="AN1066" s="83" t="str">
        <f t="shared" si="245"/>
        <v/>
      </c>
      <c r="AP1066" s="114" t="str">
        <f t="shared" si="255"/>
        <v/>
      </c>
      <c r="AR1066" s="117" t="str">
        <f>IF($C1066="", "", IF(IFERROR(INDEX(Ingredients!$AI$11:$AI$310, MATCH($C1066, Ingredients!$B$11:$B$310, 0)), "")="", "", IFERROR(INDEX(Ingredients!$AI$11:$AI$310, MATCH($C1066, Ingredients!$B$11:$B$310, 0)), "")))</f>
        <v/>
      </c>
      <c r="AT1066" s="120" t="str">
        <f t="shared" si="256"/>
        <v/>
      </c>
      <c r="AV1066" s="90" t="str">
        <f t="shared" si="246"/>
        <v/>
      </c>
      <c r="AX1066" s="90" t="str">
        <f>IF($AV1066="", "", COUNTIF($AV$11:$AV$5010, "&lt;"&amp;$AV1066)+1+COUNTIF($AV$11:$AV1066, $AV1066)-1)</f>
        <v/>
      </c>
      <c r="AZ1066" s="111" t="str">
        <f>IF($B1066="", "", SUMIF('Shopping List'!$AV$11:$AV$25, $B1066, 'Shopping List'!$BN$11:$BN$25))</f>
        <v/>
      </c>
      <c r="BB1066" s="117" t="str">
        <f t="shared" si="257"/>
        <v/>
      </c>
    </row>
    <row r="1067" spans="1:54" x14ac:dyDescent="0.25">
      <c r="A1067" s="4"/>
      <c r="B1067" s="37"/>
      <c r="C1067" s="124"/>
      <c r="D1067" s="39"/>
      <c r="E1067" s="125"/>
      <c r="F1067" s="48"/>
      <c r="G1067" s="4"/>
      <c r="H1067" s="4"/>
      <c r="I1067" s="95" t="str">
        <f>IF($C1067="", "", IF(IFERROR(INDEX(Ingredients!$C$11:$C$310, MATCH($C1067, Ingredients!$B$11:$B$310, 0)), "")="", "", IFERROR(INDEX(Ingredients!$C$11:$C$310, MATCH($C1067, Ingredients!$B$11:$B$310, 0)), "")))</f>
        <v/>
      </c>
      <c r="J1067" s="73" t="str">
        <f>IF($B1067="", "", IF(IFERROR(INDEX(Meals!$C$11:$C$260, MATCH($B1067, Meals!$B$11:$B$260, 0)), "")="", "", IFERROR(INDEX(Meals!$C$11:$C$260, MATCH($B1067, Meals!$B$11:$B$260, 0)), "")))</f>
        <v/>
      </c>
      <c r="K1067" s="4"/>
      <c r="L1067" s="72" t="str">
        <f t="shared" si="247"/>
        <v/>
      </c>
      <c r="M1067" s="73" t="str">
        <f t="shared" si="248"/>
        <v/>
      </c>
      <c r="N1067" s="4"/>
      <c r="O1067" s="78" t="str">
        <f t="shared" si="249"/>
        <v/>
      </c>
      <c r="P1067" s="79" t="str">
        <f t="shared" si="250"/>
        <v/>
      </c>
      <c r="Q1067" s="4"/>
      <c r="R1067" s="90" t="str">
        <f t="shared" si="251"/>
        <v/>
      </c>
      <c r="S1067" s="4"/>
      <c r="Y1067" s="18" t="str">
        <f t="shared" si="252"/>
        <v/>
      </c>
      <c r="AA1067" s="18" t="str">
        <f t="shared" si="243"/>
        <v/>
      </c>
      <c r="AB1067" s="18" t="str">
        <f t="shared" si="244"/>
        <v/>
      </c>
      <c r="AC1067" s="18" t="str">
        <f t="shared" si="253"/>
        <v/>
      </c>
      <c r="AD1067" s="18" t="str">
        <f t="shared" si="253"/>
        <v/>
      </c>
      <c r="AE1067" s="18" t="str">
        <f t="shared" si="254"/>
        <v/>
      </c>
      <c r="AG1067" s="95" t="str">
        <f>IF($C1067="", "", IF(IFERROR(INDEX(Ingredients!C$11:C$310, MATCH($C1067, Ingredients!$B$11:$B$310, 0)), "")="", "", IFERROR(INDEX(Ingredients!C$11:C$310, MATCH($C1067, Ingredients!$B$11:$B$310, 0)), "")))</f>
        <v/>
      </c>
      <c r="AH1067" s="105" t="str">
        <f>IF($C1067="", "", IF(IFERROR(INDEX(Ingredients!D$11:D$310, MATCH($C1067, Ingredients!$B$11:$B$310, 0)), "")="", "", IFERROR(INDEX(Ingredients!D$11:D$310, MATCH($C1067, Ingredients!$B$11:$B$310, 0)), "")))</f>
        <v/>
      </c>
      <c r="AI1067" s="106" t="str">
        <f>IF($C1067="", "", IF(IFERROR(INDEX(Ingredients!E$11:E$310, MATCH($C1067, Ingredients!$B$11:$B$310, 0)), "")="", "", IFERROR(INDEX(Ingredients!E$11:E$310, MATCH($C1067, Ingredients!$B$11:$B$310, 0)), "")))</f>
        <v/>
      </c>
      <c r="AJ1067" s="108" t="str">
        <f>IF($C1067="", "", IF(IFERROR(INDEX(Ingredients!F$11:F$310, MATCH($C1067, Ingredients!$B$11:$B$310, 0)), "")="", "", IFERROR(INDEX(Ingredients!F$11:F$310, MATCH($C1067, Ingredients!$B$11:$B$310, 0)), "")))</f>
        <v/>
      </c>
      <c r="AK1067" s="106" t="str">
        <f>IF($C1067="", "", IF(IFERROR(INDEX(Ingredients!G$11:G$310, MATCH($C1067, Ingredients!$B$11:$B$310, 0)), "")="", "", IFERROR(INDEX(Ingredients!G$11:G$310, MATCH($C1067, Ingredients!$B$11:$B$310, 0)), "")))</f>
        <v/>
      </c>
      <c r="AL1067" s="79" t="str">
        <f>IF($C1067="", "", IF(IFERROR(INDEX(Ingredients!H$11:H$310, MATCH($C1067, Ingredients!$B$11:$B$310, 0)), "")="", "", IFERROR(INDEX(Ingredients!H$11:H$310, MATCH($C1067, Ingredients!$B$11:$B$310, 0)), "")))</f>
        <v/>
      </c>
      <c r="AN1067" s="83" t="str">
        <f t="shared" si="245"/>
        <v/>
      </c>
      <c r="AP1067" s="114" t="str">
        <f t="shared" si="255"/>
        <v/>
      </c>
      <c r="AR1067" s="117" t="str">
        <f>IF($C1067="", "", IF(IFERROR(INDEX(Ingredients!$AI$11:$AI$310, MATCH($C1067, Ingredients!$B$11:$B$310, 0)), "")="", "", IFERROR(INDEX(Ingredients!$AI$11:$AI$310, MATCH($C1067, Ingredients!$B$11:$B$310, 0)), "")))</f>
        <v/>
      </c>
      <c r="AT1067" s="120" t="str">
        <f t="shared" si="256"/>
        <v/>
      </c>
      <c r="AV1067" s="90" t="str">
        <f t="shared" si="246"/>
        <v/>
      </c>
      <c r="AX1067" s="90" t="str">
        <f>IF($AV1067="", "", COUNTIF($AV$11:$AV$5010, "&lt;"&amp;$AV1067)+1+COUNTIF($AV$11:$AV1067, $AV1067)-1)</f>
        <v/>
      </c>
      <c r="AZ1067" s="111" t="str">
        <f>IF($B1067="", "", SUMIF('Shopping List'!$AV$11:$AV$25, $B1067, 'Shopping List'!$BN$11:$BN$25))</f>
        <v/>
      </c>
      <c r="BB1067" s="117" t="str">
        <f t="shared" si="257"/>
        <v/>
      </c>
    </row>
    <row r="1068" spans="1:54" x14ac:dyDescent="0.25">
      <c r="A1068" s="4"/>
      <c r="B1068" s="37"/>
      <c r="C1068" s="124"/>
      <c r="D1068" s="39"/>
      <c r="E1068" s="125"/>
      <c r="F1068" s="48"/>
      <c r="G1068" s="4"/>
      <c r="H1068" s="4"/>
      <c r="I1068" s="95" t="str">
        <f>IF($C1068="", "", IF(IFERROR(INDEX(Ingredients!$C$11:$C$310, MATCH($C1068, Ingredients!$B$11:$B$310, 0)), "")="", "", IFERROR(INDEX(Ingredients!$C$11:$C$310, MATCH($C1068, Ingredients!$B$11:$B$310, 0)), "")))</f>
        <v/>
      </c>
      <c r="J1068" s="73" t="str">
        <f>IF($B1068="", "", IF(IFERROR(INDEX(Meals!$C$11:$C$260, MATCH($B1068, Meals!$B$11:$B$260, 0)), "")="", "", IFERROR(INDEX(Meals!$C$11:$C$260, MATCH($B1068, Meals!$B$11:$B$260, 0)), "")))</f>
        <v/>
      </c>
      <c r="K1068" s="4"/>
      <c r="L1068" s="72" t="str">
        <f t="shared" si="247"/>
        <v/>
      </c>
      <c r="M1068" s="73" t="str">
        <f t="shared" si="248"/>
        <v/>
      </c>
      <c r="N1068" s="4"/>
      <c r="O1068" s="78" t="str">
        <f t="shared" si="249"/>
        <v/>
      </c>
      <c r="P1068" s="79" t="str">
        <f t="shared" si="250"/>
        <v/>
      </c>
      <c r="Q1068" s="4"/>
      <c r="R1068" s="90" t="str">
        <f t="shared" si="251"/>
        <v/>
      </c>
      <c r="S1068" s="4"/>
      <c r="Y1068" s="18" t="str">
        <f t="shared" si="252"/>
        <v/>
      </c>
      <c r="AA1068" s="18" t="str">
        <f t="shared" si="243"/>
        <v/>
      </c>
      <c r="AB1068" s="18" t="str">
        <f t="shared" si="244"/>
        <v/>
      </c>
      <c r="AC1068" s="18" t="str">
        <f t="shared" si="253"/>
        <v/>
      </c>
      <c r="AD1068" s="18" t="str">
        <f t="shared" si="253"/>
        <v/>
      </c>
      <c r="AE1068" s="18" t="str">
        <f t="shared" si="254"/>
        <v/>
      </c>
      <c r="AG1068" s="95" t="str">
        <f>IF($C1068="", "", IF(IFERROR(INDEX(Ingredients!C$11:C$310, MATCH($C1068, Ingredients!$B$11:$B$310, 0)), "")="", "", IFERROR(INDEX(Ingredients!C$11:C$310, MATCH($C1068, Ingredients!$B$11:$B$310, 0)), "")))</f>
        <v/>
      </c>
      <c r="AH1068" s="105" t="str">
        <f>IF($C1068="", "", IF(IFERROR(INDEX(Ingredients!D$11:D$310, MATCH($C1068, Ingredients!$B$11:$B$310, 0)), "")="", "", IFERROR(INDEX(Ingredients!D$11:D$310, MATCH($C1068, Ingredients!$B$11:$B$310, 0)), "")))</f>
        <v/>
      </c>
      <c r="AI1068" s="106" t="str">
        <f>IF($C1068="", "", IF(IFERROR(INDEX(Ingredients!E$11:E$310, MATCH($C1068, Ingredients!$B$11:$B$310, 0)), "")="", "", IFERROR(INDEX(Ingredients!E$11:E$310, MATCH($C1068, Ingredients!$B$11:$B$310, 0)), "")))</f>
        <v/>
      </c>
      <c r="AJ1068" s="108" t="str">
        <f>IF($C1068="", "", IF(IFERROR(INDEX(Ingredients!F$11:F$310, MATCH($C1068, Ingredients!$B$11:$B$310, 0)), "")="", "", IFERROR(INDEX(Ingredients!F$11:F$310, MATCH($C1068, Ingredients!$B$11:$B$310, 0)), "")))</f>
        <v/>
      </c>
      <c r="AK1068" s="106" t="str">
        <f>IF($C1068="", "", IF(IFERROR(INDEX(Ingredients!G$11:G$310, MATCH($C1068, Ingredients!$B$11:$B$310, 0)), "")="", "", IFERROR(INDEX(Ingredients!G$11:G$310, MATCH($C1068, Ingredients!$B$11:$B$310, 0)), "")))</f>
        <v/>
      </c>
      <c r="AL1068" s="79" t="str">
        <f>IF($C1068="", "", IF(IFERROR(INDEX(Ingredients!H$11:H$310, MATCH($C1068, Ingredients!$B$11:$B$310, 0)), "")="", "", IFERROR(INDEX(Ingredients!H$11:H$310, MATCH($C1068, Ingredients!$B$11:$B$310, 0)), "")))</f>
        <v/>
      </c>
      <c r="AN1068" s="83" t="str">
        <f t="shared" si="245"/>
        <v/>
      </c>
      <c r="AP1068" s="114" t="str">
        <f t="shared" si="255"/>
        <v/>
      </c>
      <c r="AR1068" s="117" t="str">
        <f>IF($C1068="", "", IF(IFERROR(INDEX(Ingredients!$AI$11:$AI$310, MATCH($C1068, Ingredients!$B$11:$B$310, 0)), "")="", "", IFERROR(INDEX(Ingredients!$AI$11:$AI$310, MATCH($C1068, Ingredients!$B$11:$B$310, 0)), "")))</f>
        <v/>
      </c>
      <c r="AT1068" s="120" t="str">
        <f t="shared" si="256"/>
        <v/>
      </c>
      <c r="AV1068" s="90" t="str">
        <f t="shared" si="246"/>
        <v/>
      </c>
      <c r="AX1068" s="90" t="str">
        <f>IF($AV1068="", "", COUNTIF($AV$11:$AV$5010, "&lt;"&amp;$AV1068)+1+COUNTIF($AV$11:$AV1068, $AV1068)-1)</f>
        <v/>
      </c>
      <c r="AZ1068" s="111" t="str">
        <f>IF($B1068="", "", SUMIF('Shopping List'!$AV$11:$AV$25, $B1068, 'Shopping List'!$BN$11:$BN$25))</f>
        <v/>
      </c>
      <c r="BB1068" s="117" t="str">
        <f t="shared" si="257"/>
        <v/>
      </c>
    </row>
    <row r="1069" spans="1:54" x14ac:dyDescent="0.25">
      <c r="A1069" s="4"/>
      <c r="B1069" s="37"/>
      <c r="C1069" s="124"/>
      <c r="D1069" s="39"/>
      <c r="E1069" s="125"/>
      <c r="F1069" s="48"/>
      <c r="G1069" s="4"/>
      <c r="H1069" s="4"/>
      <c r="I1069" s="95" t="str">
        <f>IF($C1069="", "", IF(IFERROR(INDEX(Ingredients!$C$11:$C$310, MATCH($C1069, Ingredients!$B$11:$B$310, 0)), "")="", "", IFERROR(INDEX(Ingredients!$C$11:$C$310, MATCH($C1069, Ingredients!$B$11:$B$310, 0)), "")))</f>
        <v/>
      </c>
      <c r="J1069" s="73" t="str">
        <f>IF($B1069="", "", IF(IFERROR(INDEX(Meals!$C$11:$C$260, MATCH($B1069, Meals!$B$11:$B$260, 0)), "")="", "", IFERROR(INDEX(Meals!$C$11:$C$260, MATCH($B1069, Meals!$B$11:$B$260, 0)), "")))</f>
        <v/>
      </c>
      <c r="K1069" s="4"/>
      <c r="L1069" s="72" t="str">
        <f t="shared" si="247"/>
        <v/>
      </c>
      <c r="M1069" s="73" t="str">
        <f t="shared" si="248"/>
        <v/>
      </c>
      <c r="N1069" s="4"/>
      <c r="O1069" s="78" t="str">
        <f t="shared" si="249"/>
        <v/>
      </c>
      <c r="P1069" s="79" t="str">
        <f t="shared" si="250"/>
        <v/>
      </c>
      <c r="Q1069" s="4"/>
      <c r="R1069" s="90" t="str">
        <f t="shared" si="251"/>
        <v/>
      </c>
      <c r="S1069" s="4"/>
      <c r="Y1069" s="18" t="str">
        <f t="shared" si="252"/>
        <v/>
      </c>
      <c r="AA1069" s="18" t="str">
        <f t="shared" si="243"/>
        <v/>
      </c>
      <c r="AB1069" s="18" t="str">
        <f t="shared" si="244"/>
        <v/>
      </c>
      <c r="AC1069" s="18" t="str">
        <f t="shared" si="253"/>
        <v/>
      </c>
      <c r="AD1069" s="18" t="str">
        <f t="shared" si="253"/>
        <v/>
      </c>
      <c r="AE1069" s="18" t="str">
        <f t="shared" si="254"/>
        <v/>
      </c>
      <c r="AG1069" s="95" t="str">
        <f>IF($C1069="", "", IF(IFERROR(INDEX(Ingredients!C$11:C$310, MATCH($C1069, Ingredients!$B$11:$B$310, 0)), "")="", "", IFERROR(INDEX(Ingredients!C$11:C$310, MATCH($C1069, Ingredients!$B$11:$B$310, 0)), "")))</f>
        <v/>
      </c>
      <c r="AH1069" s="105" t="str">
        <f>IF($C1069="", "", IF(IFERROR(INDEX(Ingredients!D$11:D$310, MATCH($C1069, Ingredients!$B$11:$B$310, 0)), "")="", "", IFERROR(INDEX(Ingredients!D$11:D$310, MATCH($C1069, Ingredients!$B$11:$B$310, 0)), "")))</f>
        <v/>
      </c>
      <c r="AI1069" s="106" t="str">
        <f>IF($C1069="", "", IF(IFERROR(INDEX(Ingredients!E$11:E$310, MATCH($C1069, Ingredients!$B$11:$B$310, 0)), "")="", "", IFERROR(INDEX(Ingredients!E$11:E$310, MATCH($C1069, Ingredients!$B$11:$B$310, 0)), "")))</f>
        <v/>
      </c>
      <c r="AJ1069" s="108" t="str">
        <f>IF($C1069="", "", IF(IFERROR(INDEX(Ingredients!F$11:F$310, MATCH($C1069, Ingredients!$B$11:$B$310, 0)), "")="", "", IFERROR(INDEX(Ingredients!F$11:F$310, MATCH($C1069, Ingredients!$B$11:$B$310, 0)), "")))</f>
        <v/>
      </c>
      <c r="AK1069" s="106" t="str">
        <f>IF($C1069="", "", IF(IFERROR(INDEX(Ingredients!G$11:G$310, MATCH($C1069, Ingredients!$B$11:$B$310, 0)), "")="", "", IFERROR(INDEX(Ingredients!G$11:G$310, MATCH($C1069, Ingredients!$B$11:$B$310, 0)), "")))</f>
        <v/>
      </c>
      <c r="AL1069" s="79" t="str">
        <f>IF($C1069="", "", IF(IFERROR(INDEX(Ingredients!H$11:H$310, MATCH($C1069, Ingredients!$B$11:$B$310, 0)), "")="", "", IFERROR(INDEX(Ingredients!H$11:H$310, MATCH($C1069, Ingredients!$B$11:$B$310, 0)), "")))</f>
        <v/>
      </c>
      <c r="AN1069" s="83" t="str">
        <f t="shared" si="245"/>
        <v/>
      </c>
      <c r="AP1069" s="114" t="str">
        <f t="shared" si="255"/>
        <v/>
      </c>
      <c r="AR1069" s="117" t="str">
        <f>IF($C1069="", "", IF(IFERROR(INDEX(Ingredients!$AI$11:$AI$310, MATCH($C1069, Ingredients!$B$11:$B$310, 0)), "")="", "", IFERROR(INDEX(Ingredients!$AI$11:$AI$310, MATCH($C1069, Ingredients!$B$11:$B$310, 0)), "")))</f>
        <v/>
      </c>
      <c r="AT1069" s="120" t="str">
        <f t="shared" si="256"/>
        <v/>
      </c>
      <c r="AV1069" s="90" t="str">
        <f t="shared" si="246"/>
        <v/>
      </c>
      <c r="AX1069" s="90" t="str">
        <f>IF($AV1069="", "", COUNTIF($AV$11:$AV$5010, "&lt;"&amp;$AV1069)+1+COUNTIF($AV$11:$AV1069, $AV1069)-1)</f>
        <v/>
      </c>
      <c r="AZ1069" s="111" t="str">
        <f>IF($B1069="", "", SUMIF('Shopping List'!$AV$11:$AV$25, $B1069, 'Shopping List'!$BN$11:$BN$25))</f>
        <v/>
      </c>
      <c r="BB1069" s="117" t="str">
        <f t="shared" si="257"/>
        <v/>
      </c>
    </row>
    <row r="1070" spans="1:54" x14ac:dyDescent="0.25">
      <c r="A1070" s="4"/>
      <c r="B1070" s="37"/>
      <c r="C1070" s="124"/>
      <c r="D1070" s="39"/>
      <c r="E1070" s="125"/>
      <c r="F1070" s="48"/>
      <c r="G1070" s="4"/>
      <c r="H1070" s="4"/>
      <c r="I1070" s="95" t="str">
        <f>IF($C1070="", "", IF(IFERROR(INDEX(Ingredients!$C$11:$C$310, MATCH($C1070, Ingredients!$B$11:$B$310, 0)), "")="", "", IFERROR(INDEX(Ingredients!$C$11:$C$310, MATCH($C1070, Ingredients!$B$11:$B$310, 0)), "")))</f>
        <v/>
      </c>
      <c r="J1070" s="73" t="str">
        <f>IF($B1070="", "", IF(IFERROR(INDEX(Meals!$C$11:$C$260, MATCH($B1070, Meals!$B$11:$B$260, 0)), "")="", "", IFERROR(INDEX(Meals!$C$11:$C$260, MATCH($B1070, Meals!$B$11:$B$260, 0)), "")))</f>
        <v/>
      </c>
      <c r="K1070" s="4"/>
      <c r="L1070" s="72" t="str">
        <f t="shared" si="247"/>
        <v/>
      </c>
      <c r="M1070" s="73" t="str">
        <f t="shared" si="248"/>
        <v/>
      </c>
      <c r="N1070" s="4"/>
      <c r="O1070" s="78" t="str">
        <f t="shared" si="249"/>
        <v/>
      </c>
      <c r="P1070" s="79" t="str">
        <f t="shared" si="250"/>
        <v/>
      </c>
      <c r="Q1070" s="4"/>
      <c r="R1070" s="90" t="str">
        <f t="shared" si="251"/>
        <v/>
      </c>
      <c r="S1070" s="4"/>
      <c r="Y1070" s="18" t="str">
        <f t="shared" si="252"/>
        <v/>
      </c>
      <c r="AA1070" s="18" t="str">
        <f t="shared" si="243"/>
        <v/>
      </c>
      <c r="AB1070" s="18" t="str">
        <f t="shared" si="244"/>
        <v/>
      </c>
      <c r="AC1070" s="18" t="str">
        <f t="shared" si="253"/>
        <v/>
      </c>
      <c r="AD1070" s="18" t="str">
        <f t="shared" si="253"/>
        <v/>
      </c>
      <c r="AE1070" s="18" t="str">
        <f t="shared" si="254"/>
        <v/>
      </c>
      <c r="AG1070" s="95" t="str">
        <f>IF($C1070="", "", IF(IFERROR(INDEX(Ingredients!C$11:C$310, MATCH($C1070, Ingredients!$B$11:$B$310, 0)), "")="", "", IFERROR(INDEX(Ingredients!C$11:C$310, MATCH($C1070, Ingredients!$B$11:$B$310, 0)), "")))</f>
        <v/>
      </c>
      <c r="AH1070" s="105" t="str">
        <f>IF($C1070="", "", IF(IFERROR(INDEX(Ingredients!D$11:D$310, MATCH($C1070, Ingredients!$B$11:$B$310, 0)), "")="", "", IFERROR(INDEX(Ingredients!D$11:D$310, MATCH($C1070, Ingredients!$B$11:$B$310, 0)), "")))</f>
        <v/>
      </c>
      <c r="AI1070" s="106" t="str">
        <f>IF($C1070="", "", IF(IFERROR(INDEX(Ingredients!E$11:E$310, MATCH($C1070, Ingredients!$B$11:$B$310, 0)), "")="", "", IFERROR(INDEX(Ingredients!E$11:E$310, MATCH($C1070, Ingredients!$B$11:$B$310, 0)), "")))</f>
        <v/>
      </c>
      <c r="AJ1070" s="108" t="str">
        <f>IF($C1070="", "", IF(IFERROR(INDEX(Ingredients!F$11:F$310, MATCH($C1070, Ingredients!$B$11:$B$310, 0)), "")="", "", IFERROR(INDEX(Ingredients!F$11:F$310, MATCH($C1070, Ingredients!$B$11:$B$310, 0)), "")))</f>
        <v/>
      </c>
      <c r="AK1070" s="106" t="str">
        <f>IF($C1070="", "", IF(IFERROR(INDEX(Ingredients!G$11:G$310, MATCH($C1070, Ingredients!$B$11:$B$310, 0)), "")="", "", IFERROR(INDEX(Ingredients!G$11:G$310, MATCH($C1070, Ingredients!$B$11:$B$310, 0)), "")))</f>
        <v/>
      </c>
      <c r="AL1070" s="79" t="str">
        <f>IF($C1070="", "", IF(IFERROR(INDEX(Ingredients!H$11:H$310, MATCH($C1070, Ingredients!$B$11:$B$310, 0)), "")="", "", IFERROR(INDEX(Ingredients!H$11:H$310, MATCH($C1070, Ingredients!$B$11:$B$310, 0)), "")))</f>
        <v/>
      </c>
      <c r="AN1070" s="83" t="str">
        <f t="shared" si="245"/>
        <v/>
      </c>
      <c r="AP1070" s="114" t="str">
        <f t="shared" si="255"/>
        <v/>
      </c>
      <c r="AR1070" s="117" t="str">
        <f>IF($C1070="", "", IF(IFERROR(INDEX(Ingredients!$AI$11:$AI$310, MATCH($C1070, Ingredients!$B$11:$B$310, 0)), "")="", "", IFERROR(INDEX(Ingredients!$AI$11:$AI$310, MATCH($C1070, Ingredients!$B$11:$B$310, 0)), "")))</f>
        <v/>
      </c>
      <c r="AT1070" s="120" t="str">
        <f t="shared" si="256"/>
        <v/>
      </c>
      <c r="AV1070" s="90" t="str">
        <f t="shared" si="246"/>
        <v/>
      </c>
      <c r="AX1070" s="90" t="str">
        <f>IF($AV1070="", "", COUNTIF($AV$11:$AV$5010, "&lt;"&amp;$AV1070)+1+COUNTIF($AV$11:$AV1070, $AV1070)-1)</f>
        <v/>
      </c>
      <c r="AZ1070" s="111" t="str">
        <f>IF($B1070="", "", SUMIF('Shopping List'!$AV$11:$AV$25, $B1070, 'Shopping List'!$BN$11:$BN$25))</f>
        <v/>
      </c>
      <c r="BB1070" s="117" t="str">
        <f t="shared" si="257"/>
        <v/>
      </c>
    </row>
    <row r="1071" spans="1:54" x14ac:dyDescent="0.25">
      <c r="A1071" s="4"/>
      <c r="B1071" s="37"/>
      <c r="C1071" s="124"/>
      <c r="D1071" s="39"/>
      <c r="E1071" s="125"/>
      <c r="F1071" s="48"/>
      <c r="G1071" s="4"/>
      <c r="H1071" s="4"/>
      <c r="I1071" s="95" t="str">
        <f>IF($C1071="", "", IF(IFERROR(INDEX(Ingredients!$C$11:$C$310, MATCH($C1071, Ingredients!$B$11:$B$310, 0)), "")="", "", IFERROR(INDEX(Ingredients!$C$11:$C$310, MATCH($C1071, Ingredients!$B$11:$B$310, 0)), "")))</f>
        <v/>
      </c>
      <c r="J1071" s="73" t="str">
        <f>IF($B1071="", "", IF(IFERROR(INDEX(Meals!$C$11:$C$260, MATCH($B1071, Meals!$B$11:$B$260, 0)), "")="", "", IFERROR(INDEX(Meals!$C$11:$C$260, MATCH($B1071, Meals!$B$11:$B$260, 0)), "")))</f>
        <v/>
      </c>
      <c r="K1071" s="4"/>
      <c r="L1071" s="72" t="str">
        <f t="shared" si="247"/>
        <v/>
      </c>
      <c r="M1071" s="73" t="str">
        <f t="shared" si="248"/>
        <v/>
      </c>
      <c r="N1071" s="4"/>
      <c r="O1071" s="78" t="str">
        <f t="shared" si="249"/>
        <v/>
      </c>
      <c r="P1071" s="79" t="str">
        <f t="shared" si="250"/>
        <v/>
      </c>
      <c r="Q1071" s="4"/>
      <c r="R1071" s="90" t="str">
        <f t="shared" si="251"/>
        <v/>
      </c>
      <c r="S1071" s="4"/>
      <c r="Y1071" s="18" t="str">
        <f t="shared" si="252"/>
        <v/>
      </c>
      <c r="AA1071" s="18" t="str">
        <f t="shared" si="243"/>
        <v/>
      </c>
      <c r="AB1071" s="18" t="str">
        <f t="shared" si="244"/>
        <v/>
      </c>
      <c r="AC1071" s="18" t="str">
        <f t="shared" si="253"/>
        <v/>
      </c>
      <c r="AD1071" s="18" t="str">
        <f t="shared" si="253"/>
        <v/>
      </c>
      <c r="AE1071" s="18" t="str">
        <f t="shared" si="254"/>
        <v/>
      </c>
      <c r="AG1071" s="95" t="str">
        <f>IF($C1071="", "", IF(IFERROR(INDEX(Ingredients!C$11:C$310, MATCH($C1071, Ingredients!$B$11:$B$310, 0)), "")="", "", IFERROR(INDEX(Ingredients!C$11:C$310, MATCH($C1071, Ingredients!$B$11:$B$310, 0)), "")))</f>
        <v/>
      </c>
      <c r="AH1071" s="105" t="str">
        <f>IF($C1071="", "", IF(IFERROR(INDEX(Ingredients!D$11:D$310, MATCH($C1071, Ingredients!$B$11:$B$310, 0)), "")="", "", IFERROR(INDEX(Ingredients!D$11:D$310, MATCH($C1071, Ingredients!$B$11:$B$310, 0)), "")))</f>
        <v/>
      </c>
      <c r="AI1071" s="106" t="str">
        <f>IF($C1071="", "", IF(IFERROR(INDEX(Ingredients!E$11:E$310, MATCH($C1071, Ingredients!$B$11:$B$310, 0)), "")="", "", IFERROR(INDEX(Ingredients!E$11:E$310, MATCH($C1071, Ingredients!$B$11:$B$310, 0)), "")))</f>
        <v/>
      </c>
      <c r="AJ1071" s="108" t="str">
        <f>IF($C1071="", "", IF(IFERROR(INDEX(Ingredients!F$11:F$310, MATCH($C1071, Ingredients!$B$11:$B$310, 0)), "")="", "", IFERROR(INDEX(Ingredients!F$11:F$310, MATCH($C1071, Ingredients!$B$11:$B$310, 0)), "")))</f>
        <v/>
      </c>
      <c r="AK1071" s="106" t="str">
        <f>IF($C1071="", "", IF(IFERROR(INDEX(Ingredients!G$11:G$310, MATCH($C1071, Ingredients!$B$11:$B$310, 0)), "")="", "", IFERROR(INDEX(Ingredients!G$11:G$310, MATCH($C1071, Ingredients!$B$11:$B$310, 0)), "")))</f>
        <v/>
      </c>
      <c r="AL1071" s="79" t="str">
        <f>IF($C1071="", "", IF(IFERROR(INDEX(Ingredients!H$11:H$310, MATCH($C1071, Ingredients!$B$11:$B$310, 0)), "")="", "", IFERROR(INDEX(Ingredients!H$11:H$310, MATCH($C1071, Ingredients!$B$11:$B$310, 0)), "")))</f>
        <v/>
      </c>
      <c r="AN1071" s="83" t="str">
        <f t="shared" si="245"/>
        <v/>
      </c>
      <c r="AP1071" s="114" t="str">
        <f t="shared" si="255"/>
        <v/>
      </c>
      <c r="AR1071" s="117" t="str">
        <f>IF($C1071="", "", IF(IFERROR(INDEX(Ingredients!$AI$11:$AI$310, MATCH($C1071, Ingredients!$B$11:$B$310, 0)), "")="", "", IFERROR(INDEX(Ingredients!$AI$11:$AI$310, MATCH($C1071, Ingredients!$B$11:$B$310, 0)), "")))</f>
        <v/>
      </c>
      <c r="AT1071" s="120" t="str">
        <f t="shared" si="256"/>
        <v/>
      </c>
      <c r="AV1071" s="90" t="str">
        <f t="shared" si="246"/>
        <v/>
      </c>
      <c r="AX1071" s="90" t="str">
        <f>IF($AV1071="", "", COUNTIF($AV$11:$AV$5010, "&lt;"&amp;$AV1071)+1+COUNTIF($AV$11:$AV1071, $AV1071)-1)</f>
        <v/>
      </c>
      <c r="AZ1071" s="111" t="str">
        <f>IF($B1071="", "", SUMIF('Shopping List'!$AV$11:$AV$25, $B1071, 'Shopping List'!$BN$11:$BN$25))</f>
        <v/>
      </c>
      <c r="BB1071" s="117" t="str">
        <f t="shared" si="257"/>
        <v/>
      </c>
    </row>
    <row r="1072" spans="1:54" x14ac:dyDescent="0.25">
      <c r="A1072" s="4"/>
      <c r="B1072" s="37"/>
      <c r="C1072" s="124"/>
      <c r="D1072" s="39"/>
      <c r="E1072" s="125"/>
      <c r="F1072" s="48"/>
      <c r="G1072" s="4"/>
      <c r="H1072" s="4"/>
      <c r="I1072" s="95" t="str">
        <f>IF($C1072="", "", IF(IFERROR(INDEX(Ingredients!$C$11:$C$310, MATCH($C1072, Ingredients!$B$11:$B$310, 0)), "")="", "", IFERROR(INDEX(Ingredients!$C$11:$C$310, MATCH($C1072, Ingredients!$B$11:$B$310, 0)), "")))</f>
        <v/>
      </c>
      <c r="J1072" s="73" t="str">
        <f>IF($B1072="", "", IF(IFERROR(INDEX(Meals!$C$11:$C$260, MATCH($B1072, Meals!$B$11:$B$260, 0)), "")="", "", IFERROR(INDEX(Meals!$C$11:$C$260, MATCH($B1072, Meals!$B$11:$B$260, 0)), "")))</f>
        <v/>
      </c>
      <c r="K1072" s="4"/>
      <c r="L1072" s="72" t="str">
        <f t="shared" si="247"/>
        <v/>
      </c>
      <c r="M1072" s="73" t="str">
        <f t="shared" si="248"/>
        <v/>
      </c>
      <c r="N1072" s="4"/>
      <c r="O1072" s="78" t="str">
        <f t="shared" si="249"/>
        <v/>
      </c>
      <c r="P1072" s="79" t="str">
        <f t="shared" si="250"/>
        <v/>
      </c>
      <c r="Q1072" s="4"/>
      <c r="R1072" s="90" t="str">
        <f t="shared" si="251"/>
        <v/>
      </c>
      <c r="S1072" s="4"/>
      <c r="Y1072" s="18" t="str">
        <f t="shared" si="252"/>
        <v/>
      </c>
      <c r="AA1072" s="18" t="str">
        <f t="shared" si="243"/>
        <v/>
      </c>
      <c r="AB1072" s="18" t="str">
        <f t="shared" si="244"/>
        <v/>
      </c>
      <c r="AC1072" s="18" t="str">
        <f t="shared" si="253"/>
        <v/>
      </c>
      <c r="AD1072" s="18" t="str">
        <f t="shared" si="253"/>
        <v/>
      </c>
      <c r="AE1072" s="18" t="str">
        <f t="shared" si="254"/>
        <v/>
      </c>
      <c r="AG1072" s="95" t="str">
        <f>IF($C1072="", "", IF(IFERROR(INDEX(Ingredients!C$11:C$310, MATCH($C1072, Ingredients!$B$11:$B$310, 0)), "")="", "", IFERROR(INDEX(Ingredients!C$11:C$310, MATCH($C1072, Ingredients!$B$11:$B$310, 0)), "")))</f>
        <v/>
      </c>
      <c r="AH1072" s="105" t="str">
        <f>IF($C1072="", "", IF(IFERROR(INDEX(Ingredients!D$11:D$310, MATCH($C1072, Ingredients!$B$11:$B$310, 0)), "")="", "", IFERROR(INDEX(Ingredients!D$11:D$310, MATCH($C1072, Ingredients!$B$11:$B$310, 0)), "")))</f>
        <v/>
      </c>
      <c r="AI1072" s="106" t="str">
        <f>IF($C1072="", "", IF(IFERROR(INDEX(Ingredients!E$11:E$310, MATCH($C1072, Ingredients!$B$11:$B$310, 0)), "")="", "", IFERROR(INDEX(Ingredients!E$11:E$310, MATCH($C1072, Ingredients!$B$11:$B$310, 0)), "")))</f>
        <v/>
      </c>
      <c r="AJ1072" s="108" t="str">
        <f>IF($C1072="", "", IF(IFERROR(INDEX(Ingredients!F$11:F$310, MATCH($C1072, Ingredients!$B$11:$B$310, 0)), "")="", "", IFERROR(INDEX(Ingredients!F$11:F$310, MATCH($C1072, Ingredients!$B$11:$B$310, 0)), "")))</f>
        <v/>
      </c>
      <c r="AK1072" s="106" t="str">
        <f>IF($C1072="", "", IF(IFERROR(INDEX(Ingredients!G$11:G$310, MATCH($C1072, Ingredients!$B$11:$B$310, 0)), "")="", "", IFERROR(INDEX(Ingredients!G$11:G$310, MATCH($C1072, Ingredients!$B$11:$B$310, 0)), "")))</f>
        <v/>
      </c>
      <c r="AL1072" s="79" t="str">
        <f>IF($C1072="", "", IF(IFERROR(INDEX(Ingredients!H$11:H$310, MATCH($C1072, Ingredients!$B$11:$B$310, 0)), "")="", "", IFERROR(INDEX(Ingredients!H$11:H$310, MATCH($C1072, Ingredients!$B$11:$B$310, 0)), "")))</f>
        <v/>
      </c>
      <c r="AN1072" s="83" t="str">
        <f t="shared" si="245"/>
        <v/>
      </c>
      <c r="AP1072" s="114" t="str">
        <f t="shared" si="255"/>
        <v/>
      </c>
      <c r="AR1072" s="117" t="str">
        <f>IF($C1072="", "", IF(IFERROR(INDEX(Ingredients!$AI$11:$AI$310, MATCH($C1072, Ingredients!$B$11:$B$310, 0)), "")="", "", IFERROR(INDEX(Ingredients!$AI$11:$AI$310, MATCH($C1072, Ingredients!$B$11:$B$310, 0)), "")))</f>
        <v/>
      </c>
      <c r="AT1072" s="120" t="str">
        <f t="shared" si="256"/>
        <v/>
      </c>
      <c r="AV1072" s="90" t="str">
        <f t="shared" si="246"/>
        <v/>
      </c>
      <c r="AX1072" s="90" t="str">
        <f>IF($AV1072="", "", COUNTIF($AV$11:$AV$5010, "&lt;"&amp;$AV1072)+1+COUNTIF($AV$11:$AV1072, $AV1072)-1)</f>
        <v/>
      </c>
      <c r="AZ1072" s="111" t="str">
        <f>IF($B1072="", "", SUMIF('Shopping List'!$AV$11:$AV$25, $B1072, 'Shopping List'!$BN$11:$BN$25))</f>
        <v/>
      </c>
      <c r="BB1072" s="117" t="str">
        <f t="shared" si="257"/>
        <v/>
      </c>
    </row>
    <row r="1073" spans="1:54" x14ac:dyDescent="0.25">
      <c r="A1073" s="4"/>
      <c r="B1073" s="37"/>
      <c r="C1073" s="124"/>
      <c r="D1073" s="39"/>
      <c r="E1073" s="125"/>
      <c r="F1073" s="48"/>
      <c r="G1073" s="4"/>
      <c r="H1073" s="4"/>
      <c r="I1073" s="95" t="str">
        <f>IF($C1073="", "", IF(IFERROR(INDEX(Ingredients!$C$11:$C$310, MATCH($C1073, Ingredients!$B$11:$B$310, 0)), "")="", "", IFERROR(INDEX(Ingredients!$C$11:$C$310, MATCH($C1073, Ingredients!$B$11:$B$310, 0)), "")))</f>
        <v/>
      </c>
      <c r="J1073" s="73" t="str">
        <f>IF($B1073="", "", IF(IFERROR(INDEX(Meals!$C$11:$C$260, MATCH($B1073, Meals!$B$11:$B$260, 0)), "")="", "", IFERROR(INDEX(Meals!$C$11:$C$260, MATCH($B1073, Meals!$B$11:$B$260, 0)), "")))</f>
        <v/>
      </c>
      <c r="K1073" s="4"/>
      <c r="L1073" s="72" t="str">
        <f t="shared" si="247"/>
        <v/>
      </c>
      <c r="M1073" s="73" t="str">
        <f t="shared" si="248"/>
        <v/>
      </c>
      <c r="N1073" s="4"/>
      <c r="O1073" s="78" t="str">
        <f t="shared" si="249"/>
        <v/>
      </c>
      <c r="P1073" s="79" t="str">
        <f t="shared" si="250"/>
        <v/>
      </c>
      <c r="Q1073" s="4"/>
      <c r="R1073" s="90" t="str">
        <f t="shared" si="251"/>
        <v/>
      </c>
      <c r="S1073" s="4"/>
      <c r="Y1073" s="18" t="str">
        <f t="shared" si="252"/>
        <v/>
      </c>
      <c r="AA1073" s="18" t="str">
        <f t="shared" si="243"/>
        <v/>
      </c>
      <c r="AB1073" s="18" t="str">
        <f t="shared" si="244"/>
        <v/>
      </c>
      <c r="AC1073" s="18" t="str">
        <f t="shared" si="253"/>
        <v/>
      </c>
      <c r="AD1073" s="18" t="str">
        <f t="shared" si="253"/>
        <v/>
      </c>
      <c r="AE1073" s="18" t="str">
        <f t="shared" si="254"/>
        <v/>
      </c>
      <c r="AG1073" s="95" t="str">
        <f>IF($C1073="", "", IF(IFERROR(INDEX(Ingredients!C$11:C$310, MATCH($C1073, Ingredients!$B$11:$B$310, 0)), "")="", "", IFERROR(INDEX(Ingredients!C$11:C$310, MATCH($C1073, Ingredients!$B$11:$B$310, 0)), "")))</f>
        <v/>
      </c>
      <c r="AH1073" s="105" t="str">
        <f>IF($C1073="", "", IF(IFERROR(INDEX(Ingredients!D$11:D$310, MATCH($C1073, Ingredients!$B$11:$B$310, 0)), "")="", "", IFERROR(INDEX(Ingredients!D$11:D$310, MATCH($C1073, Ingredients!$B$11:$B$310, 0)), "")))</f>
        <v/>
      </c>
      <c r="AI1073" s="106" t="str">
        <f>IF($C1073="", "", IF(IFERROR(INDEX(Ingredients!E$11:E$310, MATCH($C1073, Ingredients!$B$11:$B$310, 0)), "")="", "", IFERROR(INDEX(Ingredients!E$11:E$310, MATCH($C1073, Ingredients!$B$11:$B$310, 0)), "")))</f>
        <v/>
      </c>
      <c r="AJ1073" s="108" t="str">
        <f>IF($C1073="", "", IF(IFERROR(INDEX(Ingredients!F$11:F$310, MATCH($C1073, Ingredients!$B$11:$B$310, 0)), "")="", "", IFERROR(INDEX(Ingredients!F$11:F$310, MATCH($C1073, Ingredients!$B$11:$B$310, 0)), "")))</f>
        <v/>
      </c>
      <c r="AK1073" s="106" t="str">
        <f>IF($C1073="", "", IF(IFERROR(INDEX(Ingredients!G$11:G$310, MATCH($C1073, Ingredients!$B$11:$B$310, 0)), "")="", "", IFERROR(INDEX(Ingredients!G$11:G$310, MATCH($C1073, Ingredients!$B$11:$B$310, 0)), "")))</f>
        <v/>
      </c>
      <c r="AL1073" s="79" t="str">
        <f>IF($C1073="", "", IF(IFERROR(INDEX(Ingredients!H$11:H$310, MATCH($C1073, Ingredients!$B$11:$B$310, 0)), "")="", "", IFERROR(INDEX(Ingredients!H$11:H$310, MATCH($C1073, Ingredients!$B$11:$B$310, 0)), "")))</f>
        <v/>
      </c>
      <c r="AN1073" s="83" t="str">
        <f t="shared" si="245"/>
        <v/>
      </c>
      <c r="AP1073" s="114" t="str">
        <f t="shared" si="255"/>
        <v/>
      </c>
      <c r="AR1073" s="117" t="str">
        <f>IF($C1073="", "", IF(IFERROR(INDEX(Ingredients!$AI$11:$AI$310, MATCH($C1073, Ingredients!$B$11:$B$310, 0)), "")="", "", IFERROR(INDEX(Ingredients!$AI$11:$AI$310, MATCH($C1073, Ingredients!$B$11:$B$310, 0)), "")))</f>
        <v/>
      </c>
      <c r="AT1073" s="120" t="str">
        <f t="shared" si="256"/>
        <v/>
      </c>
      <c r="AV1073" s="90" t="str">
        <f t="shared" si="246"/>
        <v/>
      </c>
      <c r="AX1073" s="90" t="str">
        <f>IF($AV1073="", "", COUNTIF($AV$11:$AV$5010, "&lt;"&amp;$AV1073)+1+COUNTIF($AV$11:$AV1073, $AV1073)-1)</f>
        <v/>
      </c>
      <c r="AZ1073" s="111" t="str">
        <f>IF($B1073="", "", SUMIF('Shopping List'!$AV$11:$AV$25, $B1073, 'Shopping List'!$BN$11:$BN$25))</f>
        <v/>
      </c>
      <c r="BB1073" s="117" t="str">
        <f t="shared" si="257"/>
        <v/>
      </c>
    </row>
    <row r="1074" spans="1:54" x14ac:dyDescent="0.25">
      <c r="A1074" s="4"/>
      <c r="B1074" s="37"/>
      <c r="C1074" s="124"/>
      <c r="D1074" s="39"/>
      <c r="E1074" s="125"/>
      <c r="F1074" s="48"/>
      <c r="G1074" s="4"/>
      <c r="H1074" s="4"/>
      <c r="I1074" s="95" t="str">
        <f>IF($C1074="", "", IF(IFERROR(INDEX(Ingredients!$C$11:$C$310, MATCH($C1074, Ingredients!$B$11:$B$310, 0)), "")="", "", IFERROR(INDEX(Ingredients!$C$11:$C$310, MATCH($C1074, Ingredients!$B$11:$B$310, 0)), "")))</f>
        <v/>
      </c>
      <c r="J1074" s="73" t="str">
        <f>IF($B1074="", "", IF(IFERROR(INDEX(Meals!$C$11:$C$260, MATCH($B1074, Meals!$B$11:$B$260, 0)), "")="", "", IFERROR(INDEX(Meals!$C$11:$C$260, MATCH($B1074, Meals!$B$11:$B$260, 0)), "")))</f>
        <v/>
      </c>
      <c r="K1074" s="4"/>
      <c r="L1074" s="72" t="str">
        <f t="shared" si="247"/>
        <v/>
      </c>
      <c r="M1074" s="73" t="str">
        <f t="shared" si="248"/>
        <v/>
      </c>
      <c r="N1074" s="4"/>
      <c r="O1074" s="78" t="str">
        <f t="shared" si="249"/>
        <v/>
      </c>
      <c r="P1074" s="79" t="str">
        <f t="shared" si="250"/>
        <v/>
      </c>
      <c r="Q1074" s="4"/>
      <c r="R1074" s="90" t="str">
        <f t="shared" si="251"/>
        <v/>
      </c>
      <c r="S1074" s="4"/>
      <c r="Y1074" s="18" t="str">
        <f t="shared" si="252"/>
        <v/>
      </c>
      <c r="AA1074" s="18" t="str">
        <f t="shared" si="243"/>
        <v/>
      </c>
      <c r="AB1074" s="18" t="str">
        <f t="shared" si="244"/>
        <v/>
      </c>
      <c r="AC1074" s="18" t="str">
        <f t="shared" si="253"/>
        <v/>
      </c>
      <c r="AD1074" s="18" t="str">
        <f t="shared" si="253"/>
        <v/>
      </c>
      <c r="AE1074" s="18" t="str">
        <f t="shared" si="254"/>
        <v/>
      </c>
      <c r="AG1074" s="95" t="str">
        <f>IF($C1074="", "", IF(IFERROR(INDEX(Ingredients!C$11:C$310, MATCH($C1074, Ingredients!$B$11:$B$310, 0)), "")="", "", IFERROR(INDEX(Ingredients!C$11:C$310, MATCH($C1074, Ingredients!$B$11:$B$310, 0)), "")))</f>
        <v/>
      </c>
      <c r="AH1074" s="105" t="str">
        <f>IF($C1074="", "", IF(IFERROR(INDEX(Ingredients!D$11:D$310, MATCH($C1074, Ingredients!$B$11:$B$310, 0)), "")="", "", IFERROR(INDEX(Ingredients!D$11:D$310, MATCH($C1074, Ingredients!$B$11:$B$310, 0)), "")))</f>
        <v/>
      </c>
      <c r="AI1074" s="106" t="str">
        <f>IF($C1074="", "", IF(IFERROR(INDEX(Ingredients!E$11:E$310, MATCH($C1074, Ingredients!$B$11:$B$310, 0)), "")="", "", IFERROR(INDEX(Ingredients!E$11:E$310, MATCH($C1074, Ingredients!$B$11:$B$310, 0)), "")))</f>
        <v/>
      </c>
      <c r="AJ1074" s="108" t="str">
        <f>IF($C1074="", "", IF(IFERROR(INDEX(Ingredients!F$11:F$310, MATCH($C1074, Ingredients!$B$11:$B$310, 0)), "")="", "", IFERROR(INDEX(Ingredients!F$11:F$310, MATCH($C1074, Ingredients!$B$11:$B$310, 0)), "")))</f>
        <v/>
      </c>
      <c r="AK1074" s="106" t="str">
        <f>IF($C1074="", "", IF(IFERROR(INDEX(Ingredients!G$11:G$310, MATCH($C1074, Ingredients!$B$11:$B$310, 0)), "")="", "", IFERROR(INDEX(Ingredients!G$11:G$310, MATCH($C1074, Ingredients!$B$11:$B$310, 0)), "")))</f>
        <v/>
      </c>
      <c r="AL1074" s="79" t="str">
        <f>IF($C1074="", "", IF(IFERROR(INDEX(Ingredients!H$11:H$310, MATCH($C1074, Ingredients!$B$11:$B$310, 0)), "")="", "", IFERROR(INDEX(Ingredients!H$11:H$310, MATCH($C1074, Ingredients!$B$11:$B$310, 0)), "")))</f>
        <v/>
      </c>
      <c r="AN1074" s="83" t="str">
        <f t="shared" si="245"/>
        <v/>
      </c>
      <c r="AP1074" s="114" t="str">
        <f t="shared" si="255"/>
        <v/>
      </c>
      <c r="AR1074" s="117" t="str">
        <f>IF($C1074="", "", IF(IFERROR(INDEX(Ingredients!$AI$11:$AI$310, MATCH($C1074, Ingredients!$B$11:$B$310, 0)), "")="", "", IFERROR(INDEX(Ingredients!$AI$11:$AI$310, MATCH($C1074, Ingredients!$B$11:$B$310, 0)), "")))</f>
        <v/>
      </c>
      <c r="AT1074" s="120" t="str">
        <f t="shared" si="256"/>
        <v/>
      </c>
      <c r="AV1074" s="90" t="str">
        <f t="shared" si="246"/>
        <v/>
      </c>
      <c r="AX1074" s="90" t="str">
        <f>IF($AV1074="", "", COUNTIF($AV$11:$AV$5010, "&lt;"&amp;$AV1074)+1+COUNTIF($AV$11:$AV1074, $AV1074)-1)</f>
        <v/>
      </c>
      <c r="AZ1074" s="111" t="str">
        <f>IF($B1074="", "", SUMIF('Shopping List'!$AV$11:$AV$25, $B1074, 'Shopping List'!$BN$11:$BN$25))</f>
        <v/>
      </c>
      <c r="BB1074" s="117" t="str">
        <f t="shared" si="257"/>
        <v/>
      </c>
    </row>
    <row r="1075" spans="1:54" x14ac:dyDescent="0.25">
      <c r="A1075" s="4"/>
      <c r="B1075" s="37"/>
      <c r="C1075" s="124"/>
      <c r="D1075" s="39"/>
      <c r="E1075" s="125"/>
      <c r="F1075" s="48"/>
      <c r="G1075" s="4"/>
      <c r="H1075" s="4"/>
      <c r="I1075" s="95" t="str">
        <f>IF($C1075="", "", IF(IFERROR(INDEX(Ingredients!$C$11:$C$310, MATCH($C1075, Ingredients!$B$11:$B$310, 0)), "")="", "", IFERROR(INDEX(Ingredients!$C$11:$C$310, MATCH($C1075, Ingredients!$B$11:$B$310, 0)), "")))</f>
        <v/>
      </c>
      <c r="J1075" s="73" t="str">
        <f>IF($B1075="", "", IF(IFERROR(INDEX(Meals!$C$11:$C$260, MATCH($B1075, Meals!$B$11:$B$260, 0)), "")="", "", IFERROR(INDEX(Meals!$C$11:$C$260, MATCH($B1075, Meals!$B$11:$B$260, 0)), "")))</f>
        <v/>
      </c>
      <c r="K1075" s="4"/>
      <c r="L1075" s="72" t="str">
        <f t="shared" si="247"/>
        <v/>
      </c>
      <c r="M1075" s="73" t="str">
        <f t="shared" si="248"/>
        <v/>
      </c>
      <c r="N1075" s="4"/>
      <c r="O1075" s="78" t="str">
        <f t="shared" si="249"/>
        <v/>
      </c>
      <c r="P1075" s="79" t="str">
        <f t="shared" si="250"/>
        <v/>
      </c>
      <c r="Q1075" s="4"/>
      <c r="R1075" s="90" t="str">
        <f t="shared" si="251"/>
        <v/>
      </c>
      <c r="S1075" s="4"/>
      <c r="Y1075" s="18" t="str">
        <f t="shared" si="252"/>
        <v/>
      </c>
      <c r="AA1075" s="18" t="str">
        <f t="shared" si="243"/>
        <v/>
      </c>
      <c r="AB1075" s="18" t="str">
        <f t="shared" si="244"/>
        <v/>
      </c>
      <c r="AC1075" s="18" t="str">
        <f t="shared" si="253"/>
        <v/>
      </c>
      <c r="AD1075" s="18" t="str">
        <f t="shared" si="253"/>
        <v/>
      </c>
      <c r="AE1075" s="18" t="str">
        <f t="shared" si="254"/>
        <v/>
      </c>
      <c r="AG1075" s="95" t="str">
        <f>IF($C1075="", "", IF(IFERROR(INDEX(Ingredients!C$11:C$310, MATCH($C1075, Ingredients!$B$11:$B$310, 0)), "")="", "", IFERROR(INDEX(Ingredients!C$11:C$310, MATCH($C1075, Ingredients!$B$11:$B$310, 0)), "")))</f>
        <v/>
      </c>
      <c r="AH1075" s="105" t="str">
        <f>IF($C1075="", "", IF(IFERROR(INDEX(Ingredients!D$11:D$310, MATCH($C1075, Ingredients!$B$11:$B$310, 0)), "")="", "", IFERROR(INDEX(Ingredients!D$11:D$310, MATCH($C1075, Ingredients!$B$11:$B$310, 0)), "")))</f>
        <v/>
      </c>
      <c r="AI1075" s="106" t="str">
        <f>IF($C1075="", "", IF(IFERROR(INDEX(Ingredients!E$11:E$310, MATCH($C1075, Ingredients!$B$11:$B$310, 0)), "")="", "", IFERROR(INDEX(Ingredients!E$11:E$310, MATCH($C1075, Ingredients!$B$11:$B$310, 0)), "")))</f>
        <v/>
      </c>
      <c r="AJ1075" s="108" t="str">
        <f>IF($C1075="", "", IF(IFERROR(INDEX(Ingredients!F$11:F$310, MATCH($C1075, Ingredients!$B$11:$B$310, 0)), "")="", "", IFERROR(INDEX(Ingredients!F$11:F$310, MATCH($C1075, Ingredients!$B$11:$B$310, 0)), "")))</f>
        <v/>
      </c>
      <c r="AK1075" s="106" t="str">
        <f>IF($C1075="", "", IF(IFERROR(INDEX(Ingredients!G$11:G$310, MATCH($C1075, Ingredients!$B$11:$B$310, 0)), "")="", "", IFERROR(INDEX(Ingredients!G$11:G$310, MATCH($C1075, Ingredients!$B$11:$B$310, 0)), "")))</f>
        <v/>
      </c>
      <c r="AL1075" s="79" t="str">
        <f>IF($C1075="", "", IF(IFERROR(INDEX(Ingredients!H$11:H$310, MATCH($C1075, Ingredients!$B$11:$B$310, 0)), "")="", "", IFERROR(INDEX(Ingredients!H$11:H$310, MATCH($C1075, Ingredients!$B$11:$B$310, 0)), "")))</f>
        <v/>
      </c>
      <c r="AN1075" s="83" t="str">
        <f t="shared" si="245"/>
        <v/>
      </c>
      <c r="AP1075" s="114" t="str">
        <f t="shared" si="255"/>
        <v/>
      </c>
      <c r="AR1075" s="117" t="str">
        <f>IF($C1075="", "", IF(IFERROR(INDEX(Ingredients!$AI$11:$AI$310, MATCH($C1075, Ingredients!$B$11:$B$310, 0)), "")="", "", IFERROR(INDEX(Ingredients!$AI$11:$AI$310, MATCH($C1075, Ingredients!$B$11:$B$310, 0)), "")))</f>
        <v/>
      </c>
      <c r="AT1075" s="120" t="str">
        <f t="shared" si="256"/>
        <v/>
      </c>
      <c r="AV1075" s="90" t="str">
        <f t="shared" si="246"/>
        <v/>
      </c>
      <c r="AX1075" s="90" t="str">
        <f>IF($AV1075="", "", COUNTIF($AV$11:$AV$5010, "&lt;"&amp;$AV1075)+1+COUNTIF($AV$11:$AV1075, $AV1075)-1)</f>
        <v/>
      </c>
      <c r="AZ1075" s="111" t="str">
        <f>IF($B1075="", "", SUMIF('Shopping List'!$AV$11:$AV$25, $B1075, 'Shopping List'!$BN$11:$BN$25))</f>
        <v/>
      </c>
      <c r="BB1075" s="117" t="str">
        <f t="shared" si="257"/>
        <v/>
      </c>
    </row>
    <row r="1076" spans="1:54" x14ac:dyDescent="0.25">
      <c r="A1076" s="4"/>
      <c r="B1076" s="37"/>
      <c r="C1076" s="124"/>
      <c r="D1076" s="39"/>
      <c r="E1076" s="125"/>
      <c r="F1076" s="48"/>
      <c r="G1076" s="4"/>
      <c r="H1076" s="4"/>
      <c r="I1076" s="95" t="str">
        <f>IF($C1076="", "", IF(IFERROR(INDEX(Ingredients!$C$11:$C$310, MATCH($C1076, Ingredients!$B$11:$B$310, 0)), "")="", "", IFERROR(INDEX(Ingredients!$C$11:$C$310, MATCH($C1076, Ingredients!$B$11:$B$310, 0)), "")))</f>
        <v/>
      </c>
      <c r="J1076" s="73" t="str">
        <f>IF($B1076="", "", IF(IFERROR(INDEX(Meals!$C$11:$C$260, MATCH($B1076, Meals!$B$11:$B$260, 0)), "")="", "", IFERROR(INDEX(Meals!$C$11:$C$260, MATCH($B1076, Meals!$B$11:$B$260, 0)), "")))</f>
        <v/>
      </c>
      <c r="K1076" s="4"/>
      <c r="L1076" s="72" t="str">
        <f t="shared" si="247"/>
        <v/>
      </c>
      <c r="M1076" s="73" t="str">
        <f t="shared" si="248"/>
        <v/>
      </c>
      <c r="N1076" s="4"/>
      <c r="O1076" s="78" t="str">
        <f t="shared" si="249"/>
        <v/>
      </c>
      <c r="P1076" s="79" t="str">
        <f t="shared" si="250"/>
        <v/>
      </c>
      <c r="Q1076" s="4"/>
      <c r="R1076" s="90" t="str">
        <f t="shared" si="251"/>
        <v/>
      </c>
      <c r="S1076" s="4"/>
      <c r="Y1076" s="18" t="str">
        <f t="shared" si="252"/>
        <v/>
      </c>
      <c r="AA1076" s="18" t="str">
        <f t="shared" si="243"/>
        <v/>
      </c>
      <c r="AB1076" s="18" t="str">
        <f t="shared" si="244"/>
        <v/>
      </c>
      <c r="AC1076" s="18" t="str">
        <f t="shared" si="253"/>
        <v/>
      </c>
      <c r="AD1076" s="18" t="str">
        <f t="shared" si="253"/>
        <v/>
      </c>
      <c r="AE1076" s="18" t="str">
        <f t="shared" si="254"/>
        <v/>
      </c>
      <c r="AG1076" s="95" t="str">
        <f>IF($C1076="", "", IF(IFERROR(INDEX(Ingredients!C$11:C$310, MATCH($C1076, Ingredients!$B$11:$B$310, 0)), "")="", "", IFERROR(INDEX(Ingredients!C$11:C$310, MATCH($C1076, Ingredients!$B$11:$B$310, 0)), "")))</f>
        <v/>
      </c>
      <c r="AH1076" s="105" t="str">
        <f>IF($C1076="", "", IF(IFERROR(INDEX(Ingredients!D$11:D$310, MATCH($C1076, Ingredients!$B$11:$B$310, 0)), "")="", "", IFERROR(INDEX(Ingredients!D$11:D$310, MATCH($C1076, Ingredients!$B$11:$B$310, 0)), "")))</f>
        <v/>
      </c>
      <c r="AI1076" s="106" t="str">
        <f>IF($C1076="", "", IF(IFERROR(INDEX(Ingredients!E$11:E$310, MATCH($C1076, Ingredients!$B$11:$B$310, 0)), "")="", "", IFERROR(INDEX(Ingredients!E$11:E$310, MATCH($C1076, Ingredients!$B$11:$B$310, 0)), "")))</f>
        <v/>
      </c>
      <c r="AJ1076" s="108" t="str">
        <f>IF($C1076="", "", IF(IFERROR(INDEX(Ingredients!F$11:F$310, MATCH($C1076, Ingredients!$B$11:$B$310, 0)), "")="", "", IFERROR(INDEX(Ingredients!F$11:F$310, MATCH($C1076, Ingredients!$B$11:$B$310, 0)), "")))</f>
        <v/>
      </c>
      <c r="AK1076" s="106" t="str">
        <f>IF($C1076="", "", IF(IFERROR(INDEX(Ingredients!G$11:G$310, MATCH($C1076, Ingredients!$B$11:$B$310, 0)), "")="", "", IFERROR(INDEX(Ingredients!G$11:G$310, MATCH($C1076, Ingredients!$B$11:$B$310, 0)), "")))</f>
        <v/>
      </c>
      <c r="AL1076" s="79" t="str">
        <f>IF($C1076="", "", IF(IFERROR(INDEX(Ingredients!H$11:H$310, MATCH($C1076, Ingredients!$B$11:$B$310, 0)), "")="", "", IFERROR(INDEX(Ingredients!H$11:H$310, MATCH($C1076, Ingredients!$B$11:$B$310, 0)), "")))</f>
        <v/>
      </c>
      <c r="AN1076" s="83" t="str">
        <f t="shared" si="245"/>
        <v/>
      </c>
      <c r="AP1076" s="114" t="str">
        <f t="shared" si="255"/>
        <v/>
      </c>
      <c r="AR1076" s="117" t="str">
        <f>IF($C1076="", "", IF(IFERROR(INDEX(Ingredients!$AI$11:$AI$310, MATCH($C1076, Ingredients!$B$11:$B$310, 0)), "")="", "", IFERROR(INDEX(Ingredients!$AI$11:$AI$310, MATCH($C1076, Ingredients!$B$11:$B$310, 0)), "")))</f>
        <v/>
      </c>
      <c r="AT1076" s="120" t="str">
        <f t="shared" si="256"/>
        <v/>
      </c>
      <c r="AV1076" s="90" t="str">
        <f t="shared" si="246"/>
        <v/>
      </c>
      <c r="AX1076" s="90" t="str">
        <f>IF($AV1076="", "", COUNTIF($AV$11:$AV$5010, "&lt;"&amp;$AV1076)+1+COUNTIF($AV$11:$AV1076, $AV1076)-1)</f>
        <v/>
      </c>
      <c r="AZ1076" s="111" t="str">
        <f>IF($B1076="", "", SUMIF('Shopping List'!$AV$11:$AV$25, $B1076, 'Shopping List'!$BN$11:$BN$25))</f>
        <v/>
      </c>
      <c r="BB1076" s="117" t="str">
        <f t="shared" si="257"/>
        <v/>
      </c>
    </row>
    <row r="1077" spans="1:54" x14ac:dyDescent="0.25">
      <c r="A1077" s="4"/>
      <c r="B1077" s="37"/>
      <c r="C1077" s="124"/>
      <c r="D1077" s="39"/>
      <c r="E1077" s="125"/>
      <c r="F1077" s="48"/>
      <c r="G1077" s="4"/>
      <c r="H1077" s="4"/>
      <c r="I1077" s="95" t="str">
        <f>IF($C1077="", "", IF(IFERROR(INDEX(Ingredients!$C$11:$C$310, MATCH($C1077, Ingredients!$B$11:$B$310, 0)), "")="", "", IFERROR(INDEX(Ingredients!$C$11:$C$310, MATCH($C1077, Ingredients!$B$11:$B$310, 0)), "")))</f>
        <v/>
      </c>
      <c r="J1077" s="73" t="str">
        <f>IF($B1077="", "", IF(IFERROR(INDEX(Meals!$C$11:$C$260, MATCH($B1077, Meals!$B$11:$B$260, 0)), "")="", "", IFERROR(INDEX(Meals!$C$11:$C$260, MATCH($B1077, Meals!$B$11:$B$260, 0)), "")))</f>
        <v/>
      </c>
      <c r="K1077" s="4"/>
      <c r="L1077" s="72" t="str">
        <f t="shared" si="247"/>
        <v/>
      </c>
      <c r="M1077" s="73" t="str">
        <f t="shared" si="248"/>
        <v/>
      </c>
      <c r="N1077" s="4"/>
      <c r="O1077" s="78" t="str">
        <f t="shared" si="249"/>
        <v/>
      </c>
      <c r="P1077" s="79" t="str">
        <f t="shared" si="250"/>
        <v/>
      </c>
      <c r="Q1077" s="4"/>
      <c r="R1077" s="90" t="str">
        <f t="shared" si="251"/>
        <v/>
      </c>
      <c r="S1077" s="4"/>
      <c r="Y1077" s="18" t="str">
        <f t="shared" si="252"/>
        <v/>
      </c>
      <c r="AA1077" s="18" t="str">
        <f t="shared" si="243"/>
        <v/>
      </c>
      <c r="AB1077" s="18" t="str">
        <f t="shared" si="244"/>
        <v/>
      </c>
      <c r="AC1077" s="18" t="str">
        <f t="shared" si="253"/>
        <v/>
      </c>
      <c r="AD1077" s="18" t="str">
        <f t="shared" si="253"/>
        <v/>
      </c>
      <c r="AE1077" s="18" t="str">
        <f t="shared" si="254"/>
        <v/>
      </c>
      <c r="AG1077" s="95" t="str">
        <f>IF($C1077="", "", IF(IFERROR(INDEX(Ingredients!C$11:C$310, MATCH($C1077, Ingredients!$B$11:$B$310, 0)), "")="", "", IFERROR(INDEX(Ingredients!C$11:C$310, MATCH($C1077, Ingredients!$B$11:$B$310, 0)), "")))</f>
        <v/>
      </c>
      <c r="AH1077" s="105" t="str">
        <f>IF($C1077="", "", IF(IFERROR(INDEX(Ingredients!D$11:D$310, MATCH($C1077, Ingredients!$B$11:$B$310, 0)), "")="", "", IFERROR(INDEX(Ingredients!D$11:D$310, MATCH($C1077, Ingredients!$B$11:$B$310, 0)), "")))</f>
        <v/>
      </c>
      <c r="AI1077" s="106" t="str">
        <f>IF($C1077="", "", IF(IFERROR(INDEX(Ingredients!E$11:E$310, MATCH($C1077, Ingredients!$B$11:$B$310, 0)), "")="", "", IFERROR(INDEX(Ingredients!E$11:E$310, MATCH($C1077, Ingredients!$B$11:$B$310, 0)), "")))</f>
        <v/>
      </c>
      <c r="AJ1077" s="108" t="str">
        <f>IF($C1077="", "", IF(IFERROR(INDEX(Ingredients!F$11:F$310, MATCH($C1077, Ingredients!$B$11:$B$310, 0)), "")="", "", IFERROR(INDEX(Ingredients!F$11:F$310, MATCH($C1077, Ingredients!$B$11:$B$310, 0)), "")))</f>
        <v/>
      </c>
      <c r="AK1077" s="106" t="str">
        <f>IF($C1077="", "", IF(IFERROR(INDEX(Ingredients!G$11:G$310, MATCH($C1077, Ingredients!$B$11:$B$310, 0)), "")="", "", IFERROR(INDEX(Ingredients!G$11:G$310, MATCH($C1077, Ingredients!$B$11:$B$310, 0)), "")))</f>
        <v/>
      </c>
      <c r="AL1077" s="79" t="str">
        <f>IF($C1077="", "", IF(IFERROR(INDEX(Ingredients!H$11:H$310, MATCH($C1077, Ingredients!$B$11:$B$310, 0)), "")="", "", IFERROR(INDEX(Ingredients!H$11:H$310, MATCH($C1077, Ingredients!$B$11:$B$310, 0)), "")))</f>
        <v/>
      </c>
      <c r="AN1077" s="83" t="str">
        <f t="shared" si="245"/>
        <v/>
      </c>
      <c r="AP1077" s="114" t="str">
        <f t="shared" si="255"/>
        <v/>
      </c>
      <c r="AR1077" s="117" t="str">
        <f>IF($C1077="", "", IF(IFERROR(INDEX(Ingredients!$AI$11:$AI$310, MATCH($C1077, Ingredients!$B$11:$B$310, 0)), "")="", "", IFERROR(INDEX(Ingredients!$AI$11:$AI$310, MATCH($C1077, Ingredients!$B$11:$B$310, 0)), "")))</f>
        <v/>
      </c>
      <c r="AT1077" s="120" t="str">
        <f t="shared" si="256"/>
        <v/>
      </c>
      <c r="AV1077" s="90" t="str">
        <f t="shared" si="246"/>
        <v/>
      </c>
      <c r="AX1077" s="90" t="str">
        <f>IF($AV1077="", "", COUNTIF($AV$11:$AV$5010, "&lt;"&amp;$AV1077)+1+COUNTIF($AV$11:$AV1077, $AV1077)-1)</f>
        <v/>
      </c>
      <c r="AZ1077" s="111" t="str">
        <f>IF($B1077="", "", SUMIF('Shopping List'!$AV$11:$AV$25, $B1077, 'Shopping List'!$BN$11:$BN$25))</f>
        <v/>
      </c>
      <c r="BB1077" s="117" t="str">
        <f t="shared" si="257"/>
        <v/>
      </c>
    </row>
    <row r="1078" spans="1:54" x14ac:dyDescent="0.25">
      <c r="A1078" s="4"/>
      <c r="B1078" s="37"/>
      <c r="C1078" s="124"/>
      <c r="D1078" s="39"/>
      <c r="E1078" s="125"/>
      <c r="F1078" s="48"/>
      <c r="G1078" s="4"/>
      <c r="H1078" s="4"/>
      <c r="I1078" s="95" t="str">
        <f>IF($C1078="", "", IF(IFERROR(INDEX(Ingredients!$C$11:$C$310, MATCH($C1078, Ingredients!$B$11:$B$310, 0)), "")="", "", IFERROR(INDEX(Ingredients!$C$11:$C$310, MATCH($C1078, Ingredients!$B$11:$B$310, 0)), "")))</f>
        <v/>
      </c>
      <c r="J1078" s="73" t="str">
        <f>IF($B1078="", "", IF(IFERROR(INDEX(Meals!$C$11:$C$260, MATCH($B1078, Meals!$B$11:$B$260, 0)), "")="", "", IFERROR(INDEX(Meals!$C$11:$C$260, MATCH($B1078, Meals!$B$11:$B$260, 0)), "")))</f>
        <v/>
      </c>
      <c r="K1078" s="4"/>
      <c r="L1078" s="72" t="str">
        <f t="shared" si="247"/>
        <v/>
      </c>
      <c r="M1078" s="73" t="str">
        <f t="shared" si="248"/>
        <v/>
      </c>
      <c r="N1078" s="4"/>
      <c r="O1078" s="78" t="str">
        <f t="shared" si="249"/>
        <v/>
      </c>
      <c r="P1078" s="79" t="str">
        <f t="shared" si="250"/>
        <v/>
      </c>
      <c r="Q1078" s="4"/>
      <c r="R1078" s="90" t="str">
        <f t="shared" si="251"/>
        <v/>
      </c>
      <c r="S1078" s="4"/>
      <c r="Y1078" s="18" t="str">
        <f t="shared" si="252"/>
        <v/>
      </c>
      <c r="AA1078" s="18" t="str">
        <f t="shared" si="243"/>
        <v/>
      </c>
      <c r="AB1078" s="18" t="str">
        <f t="shared" si="244"/>
        <v/>
      </c>
      <c r="AC1078" s="18" t="str">
        <f t="shared" si="253"/>
        <v/>
      </c>
      <c r="AD1078" s="18" t="str">
        <f t="shared" si="253"/>
        <v/>
      </c>
      <c r="AE1078" s="18" t="str">
        <f t="shared" si="254"/>
        <v/>
      </c>
      <c r="AG1078" s="95" t="str">
        <f>IF($C1078="", "", IF(IFERROR(INDEX(Ingredients!C$11:C$310, MATCH($C1078, Ingredients!$B$11:$B$310, 0)), "")="", "", IFERROR(INDEX(Ingredients!C$11:C$310, MATCH($C1078, Ingredients!$B$11:$B$310, 0)), "")))</f>
        <v/>
      </c>
      <c r="AH1078" s="105" t="str">
        <f>IF($C1078="", "", IF(IFERROR(INDEX(Ingredients!D$11:D$310, MATCH($C1078, Ingredients!$B$11:$B$310, 0)), "")="", "", IFERROR(INDEX(Ingredients!D$11:D$310, MATCH($C1078, Ingredients!$B$11:$B$310, 0)), "")))</f>
        <v/>
      </c>
      <c r="AI1078" s="106" t="str">
        <f>IF($C1078="", "", IF(IFERROR(INDEX(Ingredients!E$11:E$310, MATCH($C1078, Ingredients!$B$11:$B$310, 0)), "")="", "", IFERROR(INDEX(Ingredients!E$11:E$310, MATCH($C1078, Ingredients!$B$11:$B$310, 0)), "")))</f>
        <v/>
      </c>
      <c r="AJ1078" s="108" t="str">
        <f>IF($C1078="", "", IF(IFERROR(INDEX(Ingredients!F$11:F$310, MATCH($C1078, Ingredients!$B$11:$B$310, 0)), "")="", "", IFERROR(INDEX(Ingredients!F$11:F$310, MATCH($C1078, Ingredients!$B$11:$B$310, 0)), "")))</f>
        <v/>
      </c>
      <c r="AK1078" s="106" t="str">
        <f>IF($C1078="", "", IF(IFERROR(INDEX(Ingredients!G$11:G$310, MATCH($C1078, Ingredients!$B$11:$B$310, 0)), "")="", "", IFERROR(INDEX(Ingredients!G$11:G$310, MATCH($C1078, Ingredients!$B$11:$B$310, 0)), "")))</f>
        <v/>
      </c>
      <c r="AL1078" s="79" t="str">
        <f>IF($C1078="", "", IF(IFERROR(INDEX(Ingredients!H$11:H$310, MATCH($C1078, Ingredients!$B$11:$B$310, 0)), "")="", "", IFERROR(INDEX(Ingredients!H$11:H$310, MATCH($C1078, Ingredients!$B$11:$B$310, 0)), "")))</f>
        <v/>
      </c>
      <c r="AN1078" s="83" t="str">
        <f t="shared" si="245"/>
        <v/>
      </c>
      <c r="AP1078" s="114" t="str">
        <f t="shared" si="255"/>
        <v/>
      </c>
      <c r="AR1078" s="117" t="str">
        <f>IF($C1078="", "", IF(IFERROR(INDEX(Ingredients!$AI$11:$AI$310, MATCH($C1078, Ingredients!$B$11:$B$310, 0)), "")="", "", IFERROR(INDEX(Ingredients!$AI$11:$AI$310, MATCH($C1078, Ingredients!$B$11:$B$310, 0)), "")))</f>
        <v/>
      </c>
      <c r="AT1078" s="120" t="str">
        <f t="shared" si="256"/>
        <v/>
      </c>
      <c r="AV1078" s="90" t="str">
        <f t="shared" si="246"/>
        <v/>
      </c>
      <c r="AX1078" s="90" t="str">
        <f>IF($AV1078="", "", COUNTIF($AV$11:$AV$5010, "&lt;"&amp;$AV1078)+1+COUNTIF($AV$11:$AV1078, $AV1078)-1)</f>
        <v/>
      </c>
      <c r="AZ1078" s="111" t="str">
        <f>IF($B1078="", "", SUMIF('Shopping List'!$AV$11:$AV$25, $B1078, 'Shopping List'!$BN$11:$BN$25))</f>
        <v/>
      </c>
      <c r="BB1078" s="117" t="str">
        <f t="shared" si="257"/>
        <v/>
      </c>
    </row>
    <row r="1079" spans="1:54" x14ac:dyDescent="0.25">
      <c r="A1079" s="4"/>
      <c r="B1079" s="37"/>
      <c r="C1079" s="124"/>
      <c r="D1079" s="39"/>
      <c r="E1079" s="125"/>
      <c r="F1079" s="48"/>
      <c r="G1079" s="4"/>
      <c r="H1079" s="4"/>
      <c r="I1079" s="95" t="str">
        <f>IF($C1079="", "", IF(IFERROR(INDEX(Ingredients!$C$11:$C$310, MATCH($C1079, Ingredients!$B$11:$B$310, 0)), "")="", "", IFERROR(INDEX(Ingredients!$C$11:$C$310, MATCH($C1079, Ingredients!$B$11:$B$310, 0)), "")))</f>
        <v/>
      </c>
      <c r="J1079" s="73" t="str">
        <f>IF($B1079="", "", IF(IFERROR(INDEX(Meals!$C$11:$C$260, MATCH($B1079, Meals!$B$11:$B$260, 0)), "")="", "", IFERROR(INDEX(Meals!$C$11:$C$260, MATCH($B1079, Meals!$B$11:$B$260, 0)), "")))</f>
        <v/>
      </c>
      <c r="K1079" s="4"/>
      <c r="L1079" s="72" t="str">
        <f t="shared" si="247"/>
        <v/>
      </c>
      <c r="M1079" s="73" t="str">
        <f t="shared" si="248"/>
        <v/>
      </c>
      <c r="N1079" s="4"/>
      <c r="O1079" s="78" t="str">
        <f t="shared" si="249"/>
        <v/>
      </c>
      <c r="P1079" s="79" t="str">
        <f t="shared" si="250"/>
        <v/>
      </c>
      <c r="Q1079" s="4"/>
      <c r="R1079" s="90" t="str">
        <f t="shared" si="251"/>
        <v/>
      </c>
      <c r="S1079" s="4"/>
      <c r="Y1079" s="18" t="str">
        <f t="shared" si="252"/>
        <v/>
      </c>
      <c r="AA1079" s="18" t="str">
        <f t="shared" si="243"/>
        <v/>
      </c>
      <c r="AB1079" s="18" t="str">
        <f t="shared" si="244"/>
        <v/>
      </c>
      <c r="AC1079" s="18" t="str">
        <f t="shared" si="253"/>
        <v/>
      </c>
      <c r="AD1079" s="18" t="str">
        <f t="shared" si="253"/>
        <v/>
      </c>
      <c r="AE1079" s="18" t="str">
        <f t="shared" si="254"/>
        <v/>
      </c>
      <c r="AG1079" s="95" t="str">
        <f>IF($C1079="", "", IF(IFERROR(INDEX(Ingredients!C$11:C$310, MATCH($C1079, Ingredients!$B$11:$B$310, 0)), "")="", "", IFERROR(INDEX(Ingredients!C$11:C$310, MATCH($C1079, Ingredients!$B$11:$B$310, 0)), "")))</f>
        <v/>
      </c>
      <c r="AH1079" s="105" t="str">
        <f>IF($C1079="", "", IF(IFERROR(INDEX(Ingredients!D$11:D$310, MATCH($C1079, Ingredients!$B$11:$B$310, 0)), "")="", "", IFERROR(INDEX(Ingredients!D$11:D$310, MATCH($C1079, Ingredients!$B$11:$B$310, 0)), "")))</f>
        <v/>
      </c>
      <c r="AI1079" s="106" t="str">
        <f>IF($C1079="", "", IF(IFERROR(INDEX(Ingredients!E$11:E$310, MATCH($C1079, Ingredients!$B$11:$B$310, 0)), "")="", "", IFERROR(INDEX(Ingredients!E$11:E$310, MATCH($C1079, Ingredients!$B$11:$B$310, 0)), "")))</f>
        <v/>
      </c>
      <c r="AJ1079" s="108" t="str">
        <f>IF($C1079="", "", IF(IFERROR(INDEX(Ingredients!F$11:F$310, MATCH($C1079, Ingredients!$B$11:$B$310, 0)), "")="", "", IFERROR(INDEX(Ingredients!F$11:F$310, MATCH($C1079, Ingredients!$B$11:$B$310, 0)), "")))</f>
        <v/>
      </c>
      <c r="AK1079" s="106" t="str">
        <f>IF($C1079="", "", IF(IFERROR(INDEX(Ingredients!G$11:G$310, MATCH($C1079, Ingredients!$B$11:$B$310, 0)), "")="", "", IFERROR(INDEX(Ingredients!G$11:G$310, MATCH($C1079, Ingredients!$B$11:$B$310, 0)), "")))</f>
        <v/>
      </c>
      <c r="AL1079" s="79" t="str">
        <f>IF($C1079="", "", IF(IFERROR(INDEX(Ingredients!H$11:H$310, MATCH($C1079, Ingredients!$B$11:$B$310, 0)), "")="", "", IFERROR(INDEX(Ingredients!H$11:H$310, MATCH($C1079, Ingredients!$B$11:$B$310, 0)), "")))</f>
        <v/>
      </c>
      <c r="AN1079" s="83" t="str">
        <f t="shared" si="245"/>
        <v/>
      </c>
      <c r="AP1079" s="114" t="str">
        <f t="shared" si="255"/>
        <v/>
      </c>
      <c r="AR1079" s="117" t="str">
        <f>IF($C1079="", "", IF(IFERROR(INDEX(Ingredients!$AI$11:$AI$310, MATCH($C1079, Ingredients!$B$11:$B$310, 0)), "")="", "", IFERROR(INDEX(Ingredients!$AI$11:$AI$310, MATCH($C1079, Ingredients!$B$11:$B$310, 0)), "")))</f>
        <v/>
      </c>
      <c r="AT1079" s="120" t="str">
        <f t="shared" si="256"/>
        <v/>
      </c>
      <c r="AV1079" s="90" t="str">
        <f t="shared" si="246"/>
        <v/>
      </c>
      <c r="AX1079" s="90" t="str">
        <f>IF($AV1079="", "", COUNTIF($AV$11:$AV$5010, "&lt;"&amp;$AV1079)+1+COUNTIF($AV$11:$AV1079, $AV1079)-1)</f>
        <v/>
      </c>
      <c r="AZ1079" s="111" t="str">
        <f>IF($B1079="", "", SUMIF('Shopping List'!$AV$11:$AV$25, $B1079, 'Shopping List'!$BN$11:$BN$25))</f>
        <v/>
      </c>
      <c r="BB1079" s="117" t="str">
        <f t="shared" si="257"/>
        <v/>
      </c>
    </row>
    <row r="1080" spans="1:54" x14ac:dyDescent="0.25">
      <c r="A1080" s="4"/>
      <c r="B1080" s="37"/>
      <c r="C1080" s="124"/>
      <c r="D1080" s="39"/>
      <c r="E1080" s="125"/>
      <c r="F1080" s="48"/>
      <c r="G1080" s="4"/>
      <c r="H1080" s="4"/>
      <c r="I1080" s="95" t="str">
        <f>IF($C1080="", "", IF(IFERROR(INDEX(Ingredients!$C$11:$C$310, MATCH($C1080, Ingredients!$B$11:$B$310, 0)), "")="", "", IFERROR(INDEX(Ingredients!$C$11:$C$310, MATCH($C1080, Ingredients!$B$11:$B$310, 0)), "")))</f>
        <v/>
      </c>
      <c r="J1080" s="73" t="str">
        <f>IF($B1080="", "", IF(IFERROR(INDEX(Meals!$C$11:$C$260, MATCH($B1080, Meals!$B$11:$B$260, 0)), "")="", "", IFERROR(INDEX(Meals!$C$11:$C$260, MATCH($B1080, Meals!$B$11:$B$260, 0)), "")))</f>
        <v/>
      </c>
      <c r="K1080" s="4"/>
      <c r="L1080" s="72" t="str">
        <f t="shared" si="247"/>
        <v/>
      </c>
      <c r="M1080" s="73" t="str">
        <f t="shared" si="248"/>
        <v/>
      </c>
      <c r="N1080" s="4"/>
      <c r="O1080" s="78" t="str">
        <f t="shared" si="249"/>
        <v/>
      </c>
      <c r="P1080" s="79" t="str">
        <f t="shared" si="250"/>
        <v/>
      </c>
      <c r="Q1080" s="4"/>
      <c r="R1080" s="90" t="str">
        <f t="shared" si="251"/>
        <v/>
      </c>
      <c r="S1080" s="4"/>
      <c r="Y1080" s="18" t="str">
        <f t="shared" si="252"/>
        <v/>
      </c>
      <c r="AA1080" s="18" t="str">
        <f t="shared" si="243"/>
        <v/>
      </c>
      <c r="AB1080" s="18" t="str">
        <f t="shared" si="244"/>
        <v/>
      </c>
      <c r="AC1080" s="18" t="str">
        <f t="shared" si="253"/>
        <v/>
      </c>
      <c r="AD1080" s="18" t="str">
        <f t="shared" si="253"/>
        <v/>
      </c>
      <c r="AE1080" s="18" t="str">
        <f t="shared" si="254"/>
        <v/>
      </c>
      <c r="AG1080" s="95" t="str">
        <f>IF($C1080="", "", IF(IFERROR(INDEX(Ingredients!C$11:C$310, MATCH($C1080, Ingredients!$B$11:$B$310, 0)), "")="", "", IFERROR(INDEX(Ingredients!C$11:C$310, MATCH($C1080, Ingredients!$B$11:$B$310, 0)), "")))</f>
        <v/>
      </c>
      <c r="AH1080" s="105" t="str">
        <f>IF($C1080="", "", IF(IFERROR(INDEX(Ingredients!D$11:D$310, MATCH($C1080, Ingredients!$B$11:$B$310, 0)), "")="", "", IFERROR(INDEX(Ingredients!D$11:D$310, MATCH($C1080, Ingredients!$B$11:$B$310, 0)), "")))</f>
        <v/>
      </c>
      <c r="AI1080" s="106" t="str">
        <f>IF($C1080="", "", IF(IFERROR(INDEX(Ingredients!E$11:E$310, MATCH($C1080, Ingredients!$B$11:$B$310, 0)), "")="", "", IFERROR(INDEX(Ingredients!E$11:E$310, MATCH($C1080, Ingredients!$B$11:$B$310, 0)), "")))</f>
        <v/>
      </c>
      <c r="AJ1080" s="108" t="str">
        <f>IF($C1080="", "", IF(IFERROR(INDEX(Ingredients!F$11:F$310, MATCH($C1080, Ingredients!$B$11:$B$310, 0)), "")="", "", IFERROR(INDEX(Ingredients!F$11:F$310, MATCH($C1080, Ingredients!$B$11:$B$310, 0)), "")))</f>
        <v/>
      </c>
      <c r="AK1080" s="106" t="str">
        <f>IF($C1080="", "", IF(IFERROR(INDEX(Ingredients!G$11:G$310, MATCH($C1080, Ingredients!$B$11:$B$310, 0)), "")="", "", IFERROR(INDEX(Ingredients!G$11:G$310, MATCH($C1080, Ingredients!$B$11:$B$310, 0)), "")))</f>
        <v/>
      </c>
      <c r="AL1080" s="79" t="str">
        <f>IF($C1080="", "", IF(IFERROR(INDEX(Ingredients!H$11:H$310, MATCH($C1080, Ingredients!$B$11:$B$310, 0)), "")="", "", IFERROR(INDEX(Ingredients!H$11:H$310, MATCH($C1080, Ingredients!$B$11:$B$310, 0)), "")))</f>
        <v/>
      </c>
      <c r="AN1080" s="83" t="str">
        <f t="shared" si="245"/>
        <v/>
      </c>
      <c r="AP1080" s="114" t="str">
        <f t="shared" si="255"/>
        <v/>
      </c>
      <c r="AR1080" s="117" t="str">
        <f>IF($C1080="", "", IF(IFERROR(INDEX(Ingredients!$AI$11:$AI$310, MATCH($C1080, Ingredients!$B$11:$B$310, 0)), "")="", "", IFERROR(INDEX(Ingredients!$AI$11:$AI$310, MATCH($C1080, Ingredients!$B$11:$B$310, 0)), "")))</f>
        <v/>
      </c>
      <c r="AT1080" s="120" t="str">
        <f t="shared" si="256"/>
        <v/>
      </c>
      <c r="AV1080" s="90" t="str">
        <f t="shared" si="246"/>
        <v/>
      </c>
      <c r="AX1080" s="90" t="str">
        <f>IF($AV1080="", "", COUNTIF($AV$11:$AV$5010, "&lt;"&amp;$AV1080)+1+COUNTIF($AV$11:$AV1080, $AV1080)-1)</f>
        <v/>
      </c>
      <c r="AZ1080" s="111" t="str">
        <f>IF($B1080="", "", SUMIF('Shopping List'!$AV$11:$AV$25, $B1080, 'Shopping List'!$BN$11:$BN$25))</f>
        <v/>
      </c>
      <c r="BB1080" s="117" t="str">
        <f t="shared" si="257"/>
        <v/>
      </c>
    </row>
    <row r="1081" spans="1:54" x14ac:dyDescent="0.25">
      <c r="A1081" s="4"/>
      <c r="B1081" s="37"/>
      <c r="C1081" s="124"/>
      <c r="D1081" s="39"/>
      <c r="E1081" s="125"/>
      <c r="F1081" s="48"/>
      <c r="G1081" s="4"/>
      <c r="H1081" s="4"/>
      <c r="I1081" s="95" t="str">
        <f>IF($C1081="", "", IF(IFERROR(INDEX(Ingredients!$C$11:$C$310, MATCH($C1081, Ingredients!$B$11:$B$310, 0)), "")="", "", IFERROR(INDEX(Ingredients!$C$11:$C$310, MATCH($C1081, Ingredients!$B$11:$B$310, 0)), "")))</f>
        <v/>
      </c>
      <c r="J1081" s="73" t="str">
        <f>IF($B1081="", "", IF(IFERROR(INDEX(Meals!$C$11:$C$260, MATCH($B1081, Meals!$B$11:$B$260, 0)), "")="", "", IFERROR(INDEX(Meals!$C$11:$C$260, MATCH($B1081, Meals!$B$11:$B$260, 0)), "")))</f>
        <v/>
      </c>
      <c r="K1081" s="4"/>
      <c r="L1081" s="72" t="str">
        <f t="shared" si="247"/>
        <v/>
      </c>
      <c r="M1081" s="73" t="str">
        <f t="shared" si="248"/>
        <v/>
      </c>
      <c r="N1081" s="4"/>
      <c r="O1081" s="78" t="str">
        <f t="shared" si="249"/>
        <v/>
      </c>
      <c r="P1081" s="79" t="str">
        <f t="shared" si="250"/>
        <v/>
      </c>
      <c r="Q1081" s="4"/>
      <c r="R1081" s="90" t="str">
        <f t="shared" si="251"/>
        <v/>
      </c>
      <c r="S1081" s="4"/>
      <c r="Y1081" s="18" t="str">
        <f t="shared" si="252"/>
        <v/>
      </c>
      <c r="AA1081" s="18" t="str">
        <f t="shared" si="243"/>
        <v/>
      </c>
      <c r="AB1081" s="18" t="str">
        <f t="shared" si="244"/>
        <v/>
      </c>
      <c r="AC1081" s="18" t="str">
        <f t="shared" si="253"/>
        <v/>
      </c>
      <c r="AD1081" s="18" t="str">
        <f t="shared" si="253"/>
        <v/>
      </c>
      <c r="AE1081" s="18" t="str">
        <f t="shared" si="254"/>
        <v/>
      </c>
      <c r="AG1081" s="95" t="str">
        <f>IF($C1081="", "", IF(IFERROR(INDEX(Ingredients!C$11:C$310, MATCH($C1081, Ingredients!$B$11:$B$310, 0)), "")="", "", IFERROR(INDEX(Ingredients!C$11:C$310, MATCH($C1081, Ingredients!$B$11:$B$310, 0)), "")))</f>
        <v/>
      </c>
      <c r="AH1081" s="105" t="str">
        <f>IF($C1081="", "", IF(IFERROR(INDEX(Ingredients!D$11:D$310, MATCH($C1081, Ingredients!$B$11:$B$310, 0)), "")="", "", IFERROR(INDEX(Ingredients!D$11:D$310, MATCH($C1081, Ingredients!$B$11:$B$310, 0)), "")))</f>
        <v/>
      </c>
      <c r="AI1081" s="106" t="str">
        <f>IF($C1081="", "", IF(IFERROR(INDEX(Ingredients!E$11:E$310, MATCH($C1081, Ingredients!$B$11:$B$310, 0)), "")="", "", IFERROR(INDEX(Ingredients!E$11:E$310, MATCH($C1081, Ingredients!$B$11:$B$310, 0)), "")))</f>
        <v/>
      </c>
      <c r="AJ1081" s="108" t="str">
        <f>IF($C1081="", "", IF(IFERROR(INDEX(Ingredients!F$11:F$310, MATCH($C1081, Ingredients!$B$11:$B$310, 0)), "")="", "", IFERROR(INDEX(Ingredients!F$11:F$310, MATCH($C1081, Ingredients!$B$11:$B$310, 0)), "")))</f>
        <v/>
      </c>
      <c r="AK1081" s="106" t="str">
        <f>IF($C1081="", "", IF(IFERROR(INDEX(Ingredients!G$11:G$310, MATCH($C1081, Ingredients!$B$11:$B$310, 0)), "")="", "", IFERROR(INDEX(Ingredients!G$11:G$310, MATCH($C1081, Ingredients!$B$11:$B$310, 0)), "")))</f>
        <v/>
      </c>
      <c r="AL1081" s="79" t="str">
        <f>IF($C1081="", "", IF(IFERROR(INDEX(Ingredients!H$11:H$310, MATCH($C1081, Ingredients!$B$11:$B$310, 0)), "")="", "", IFERROR(INDEX(Ingredients!H$11:H$310, MATCH($C1081, Ingredients!$B$11:$B$310, 0)), "")))</f>
        <v/>
      </c>
      <c r="AN1081" s="83" t="str">
        <f t="shared" si="245"/>
        <v/>
      </c>
      <c r="AP1081" s="114" t="str">
        <f t="shared" si="255"/>
        <v/>
      </c>
      <c r="AR1081" s="117" t="str">
        <f>IF($C1081="", "", IF(IFERROR(INDEX(Ingredients!$AI$11:$AI$310, MATCH($C1081, Ingredients!$B$11:$B$310, 0)), "")="", "", IFERROR(INDEX(Ingredients!$AI$11:$AI$310, MATCH($C1081, Ingredients!$B$11:$B$310, 0)), "")))</f>
        <v/>
      </c>
      <c r="AT1081" s="120" t="str">
        <f t="shared" si="256"/>
        <v/>
      </c>
      <c r="AV1081" s="90" t="str">
        <f t="shared" si="246"/>
        <v/>
      </c>
      <c r="AX1081" s="90" t="str">
        <f>IF($AV1081="", "", COUNTIF($AV$11:$AV$5010, "&lt;"&amp;$AV1081)+1+COUNTIF($AV$11:$AV1081, $AV1081)-1)</f>
        <v/>
      </c>
      <c r="AZ1081" s="111" t="str">
        <f>IF($B1081="", "", SUMIF('Shopping List'!$AV$11:$AV$25, $B1081, 'Shopping List'!$BN$11:$BN$25))</f>
        <v/>
      </c>
      <c r="BB1081" s="117" t="str">
        <f t="shared" si="257"/>
        <v/>
      </c>
    </row>
    <row r="1082" spans="1:54" x14ac:dyDescent="0.25">
      <c r="A1082" s="4"/>
      <c r="B1082" s="37"/>
      <c r="C1082" s="124"/>
      <c r="D1082" s="39"/>
      <c r="E1082" s="125"/>
      <c r="F1082" s="48"/>
      <c r="G1082" s="4"/>
      <c r="H1082" s="4"/>
      <c r="I1082" s="95" t="str">
        <f>IF($C1082="", "", IF(IFERROR(INDEX(Ingredients!$C$11:$C$310, MATCH($C1082, Ingredients!$B$11:$B$310, 0)), "")="", "", IFERROR(INDEX(Ingredients!$C$11:$C$310, MATCH($C1082, Ingredients!$B$11:$B$310, 0)), "")))</f>
        <v/>
      </c>
      <c r="J1082" s="73" t="str">
        <f>IF($B1082="", "", IF(IFERROR(INDEX(Meals!$C$11:$C$260, MATCH($B1082, Meals!$B$11:$B$260, 0)), "")="", "", IFERROR(INDEX(Meals!$C$11:$C$260, MATCH($B1082, Meals!$B$11:$B$260, 0)), "")))</f>
        <v/>
      </c>
      <c r="K1082" s="4"/>
      <c r="L1082" s="72" t="str">
        <f t="shared" si="247"/>
        <v/>
      </c>
      <c r="M1082" s="73" t="str">
        <f t="shared" si="248"/>
        <v/>
      </c>
      <c r="N1082" s="4"/>
      <c r="O1082" s="78" t="str">
        <f t="shared" si="249"/>
        <v/>
      </c>
      <c r="P1082" s="79" t="str">
        <f t="shared" si="250"/>
        <v/>
      </c>
      <c r="Q1082" s="4"/>
      <c r="R1082" s="90" t="str">
        <f t="shared" si="251"/>
        <v/>
      </c>
      <c r="S1082" s="4"/>
      <c r="Y1082" s="18" t="str">
        <f t="shared" si="252"/>
        <v/>
      </c>
      <c r="AA1082" s="18" t="str">
        <f t="shared" si="243"/>
        <v/>
      </c>
      <c r="AB1082" s="18" t="str">
        <f t="shared" si="244"/>
        <v/>
      </c>
      <c r="AC1082" s="18" t="str">
        <f t="shared" si="253"/>
        <v/>
      </c>
      <c r="AD1082" s="18" t="str">
        <f t="shared" si="253"/>
        <v/>
      </c>
      <c r="AE1082" s="18" t="str">
        <f t="shared" si="254"/>
        <v/>
      </c>
      <c r="AG1082" s="95" t="str">
        <f>IF($C1082="", "", IF(IFERROR(INDEX(Ingredients!C$11:C$310, MATCH($C1082, Ingredients!$B$11:$B$310, 0)), "")="", "", IFERROR(INDEX(Ingredients!C$11:C$310, MATCH($C1082, Ingredients!$B$11:$B$310, 0)), "")))</f>
        <v/>
      </c>
      <c r="AH1082" s="105" t="str">
        <f>IF($C1082="", "", IF(IFERROR(INDEX(Ingredients!D$11:D$310, MATCH($C1082, Ingredients!$B$11:$B$310, 0)), "")="", "", IFERROR(INDEX(Ingredients!D$11:D$310, MATCH($C1082, Ingredients!$B$11:$B$310, 0)), "")))</f>
        <v/>
      </c>
      <c r="AI1082" s="106" t="str">
        <f>IF($C1082="", "", IF(IFERROR(INDEX(Ingredients!E$11:E$310, MATCH($C1082, Ingredients!$B$11:$B$310, 0)), "")="", "", IFERROR(INDEX(Ingredients!E$11:E$310, MATCH($C1082, Ingredients!$B$11:$B$310, 0)), "")))</f>
        <v/>
      </c>
      <c r="AJ1082" s="108" t="str">
        <f>IF($C1082="", "", IF(IFERROR(INDEX(Ingredients!F$11:F$310, MATCH($C1082, Ingredients!$B$11:$B$310, 0)), "")="", "", IFERROR(INDEX(Ingredients!F$11:F$310, MATCH($C1082, Ingredients!$B$11:$B$310, 0)), "")))</f>
        <v/>
      </c>
      <c r="AK1082" s="106" t="str">
        <f>IF($C1082="", "", IF(IFERROR(INDEX(Ingredients!G$11:G$310, MATCH($C1082, Ingredients!$B$11:$B$310, 0)), "")="", "", IFERROR(INDEX(Ingredients!G$11:G$310, MATCH($C1082, Ingredients!$B$11:$B$310, 0)), "")))</f>
        <v/>
      </c>
      <c r="AL1082" s="79" t="str">
        <f>IF($C1082="", "", IF(IFERROR(INDEX(Ingredients!H$11:H$310, MATCH($C1082, Ingredients!$B$11:$B$310, 0)), "")="", "", IFERROR(INDEX(Ingredients!H$11:H$310, MATCH($C1082, Ingredients!$B$11:$B$310, 0)), "")))</f>
        <v/>
      </c>
      <c r="AN1082" s="83" t="str">
        <f t="shared" si="245"/>
        <v/>
      </c>
      <c r="AP1082" s="114" t="str">
        <f t="shared" si="255"/>
        <v/>
      </c>
      <c r="AR1082" s="117" t="str">
        <f>IF($C1082="", "", IF(IFERROR(INDEX(Ingredients!$AI$11:$AI$310, MATCH($C1082, Ingredients!$B$11:$B$310, 0)), "")="", "", IFERROR(INDEX(Ingredients!$AI$11:$AI$310, MATCH($C1082, Ingredients!$B$11:$B$310, 0)), "")))</f>
        <v/>
      </c>
      <c r="AT1082" s="120" t="str">
        <f t="shared" si="256"/>
        <v/>
      </c>
      <c r="AV1082" s="90" t="str">
        <f t="shared" si="246"/>
        <v/>
      </c>
      <c r="AX1082" s="90" t="str">
        <f>IF($AV1082="", "", COUNTIF($AV$11:$AV$5010, "&lt;"&amp;$AV1082)+1+COUNTIF($AV$11:$AV1082, $AV1082)-1)</f>
        <v/>
      </c>
      <c r="AZ1082" s="111" t="str">
        <f>IF($B1082="", "", SUMIF('Shopping List'!$AV$11:$AV$25, $B1082, 'Shopping List'!$BN$11:$BN$25))</f>
        <v/>
      </c>
      <c r="BB1082" s="117" t="str">
        <f t="shared" si="257"/>
        <v/>
      </c>
    </row>
    <row r="1083" spans="1:54" x14ac:dyDescent="0.25">
      <c r="A1083" s="4"/>
      <c r="B1083" s="37"/>
      <c r="C1083" s="124"/>
      <c r="D1083" s="39"/>
      <c r="E1083" s="125"/>
      <c r="F1083" s="48"/>
      <c r="G1083" s="4"/>
      <c r="H1083" s="4"/>
      <c r="I1083" s="95" t="str">
        <f>IF($C1083="", "", IF(IFERROR(INDEX(Ingredients!$C$11:$C$310, MATCH($C1083, Ingredients!$B$11:$B$310, 0)), "")="", "", IFERROR(INDEX(Ingredients!$C$11:$C$310, MATCH($C1083, Ingredients!$B$11:$B$310, 0)), "")))</f>
        <v/>
      </c>
      <c r="J1083" s="73" t="str">
        <f>IF($B1083="", "", IF(IFERROR(INDEX(Meals!$C$11:$C$260, MATCH($B1083, Meals!$B$11:$B$260, 0)), "")="", "", IFERROR(INDEX(Meals!$C$11:$C$260, MATCH($B1083, Meals!$B$11:$B$260, 0)), "")))</f>
        <v/>
      </c>
      <c r="K1083" s="4"/>
      <c r="L1083" s="72" t="str">
        <f t="shared" si="247"/>
        <v/>
      </c>
      <c r="M1083" s="73" t="str">
        <f t="shared" si="248"/>
        <v/>
      </c>
      <c r="N1083" s="4"/>
      <c r="O1083" s="78" t="str">
        <f t="shared" si="249"/>
        <v/>
      </c>
      <c r="P1083" s="79" t="str">
        <f t="shared" si="250"/>
        <v/>
      </c>
      <c r="Q1083" s="4"/>
      <c r="R1083" s="90" t="str">
        <f t="shared" si="251"/>
        <v/>
      </c>
      <c r="S1083" s="4"/>
      <c r="Y1083" s="18" t="str">
        <f t="shared" si="252"/>
        <v/>
      </c>
      <c r="AA1083" s="18" t="str">
        <f t="shared" si="243"/>
        <v/>
      </c>
      <c r="AB1083" s="18" t="str">
        <f t="shared" si="244"/>
        <v/>
      </c>
      <c r="AC1083" s="18" t="str">
        <f t="shared" si="253"/>
        <v/>
      </c>
      <c r="AD1083" s="18" t="str">
        <f t="shared" si="253"/>
        <v/>
      </c>
      <c r="AE1083" s="18" t="str">
        <f t="shared" si="254"/>
        <v/>
      </c>
      <c r="AG1083" s="95" t="str">
        <f>IF($C1083="", "", IF(IFERROR(INDEX(Ingredients!C$11:C$310, MATCH($C1083, Ingredients!$B$11:$B$310, 0)), "")="", "", IFERROR(INDEX(Ingredients!C$11:C$310, MATCH($C1083, Ingredients!$B$11:$B$310, 0)), "")))</f>
        <v/>
      </c>
      <c r="AH1083" s="105" t="str">
        <f>IF($C1083="", "", IF(IFERROR(INDEX(Ingredients!D$11:D$310, MATCH($C1083, Ingredients!$B$11:$B$310, 0)), "")="", "", IFERROR(INDEX(Ingredients!D$11:D$310, MATCH($C1083, Ingredients!$B$11:$B$310, 0)), "")))</f>
        <v/>
      </c>
      <c r="AI1083" s="106" t="str">
        <f>IF($C1083="", "", IF(IFERROR(INDEX(Ingredients!E$11:E$310, MATCH($C1083, Ingredients!$B$11:$B$310, 0)), "")="", "", IFERROR(INDEX(Ingredients!E$11:E$310, MATCH($C1083, Ingredients!$B$11:$B$310, 0)), "")))</f>
        <v/>
      </c>
      <c r="AJ1083" s="108" t="str">
        <f>IF($C1083="", "", IF(IFERROR(INDEX(Ingredients!F$11:F$310, MATCH($C1083, Ingredients!$B$11:$B$310, 0)), "")="", "", IFERROR(INDEX(Ingredients!F$11:F$310, MATCH($C1083, Ingredients!$B$11:$B$310, 0)), "")))</f>
        <v/>
      </c>
      <c r="AK1083" s="106" t="str">
        <f>IF($C1083="", "", IF(IFERROR(INDEX(Ingredients!G$11:G$310, MATCH($C1083, Ingredients!$B$11:$B$310, 0)), "")="", "", IFERROR(INDEX(Ingredients!G$11:G$310, MATCH($C1083, Ingredients!$B$11:$B$310, 0)), "")))</f>
        <v/>
      </c>
      <c r="AL1083" s="79" t="str">
        <f>IF($C1083="", "", IF(IFERROR(INDEX(Ingredients!H$11:H$310, MATCH($C1083, Ingredients!$B$11:$B$310, 0)), "")="", "", IFERROR(INDEX(Ingredients!H$11:H$310, MATCH($C1083, Ingredients!$B$11:$B$310, 0)), "")))</f>
        <v/>
      </c>
      <c r="AN1083" s="83" t="str">
        <f t="shared" si="245"/>
        <v/>
      </c>
      <c r="AP1083" s="114" t="str">
        <f t="shared" si="255"/>
        <v/>
      </c>
      <c r="AR1083" s="117" t="str">
        <f>IF($C1083="", "", IF(IFERROR(INDEX(Ingredients!$AI$11:$AI$310, MATCH($C1083, Ingredients!$B$11:$B$310, 0)), "")="", "", IFERROR(INDEX(Ingredients!$AI$11:$AI$310, MATCH($C1083, Ingredients!$B$11:$B$310, 0)), "")))</f>
        <v/>
      </c>
      <c r="AT1083" s="120" t="str">
        <f t="shared" si="256"/>
        <v/>
      </c>
      <c r="AV1083" s="90" t="str">
        <f t="shared" si="246"/>
        <v/>
      </c>
      <c r="AX1083" s="90" t="str">
        <f>IF($AV1083="", "", COUNTIF($AV$11:$AV$5010, "&lt;"&amp;$AV1083)+1+COUNTIF($AV$11:$AV1083, $AV1083)-1)</f>
        <v/>
      </c>
      <c r="AZ1083" s="111" t="str">
        <f>IF($B1083="", "", SUMIF('Shopping List'!$AV$11:$AV$25, $B1083, 'Shopping List'!$BN$11:$BN$25))</f>
        <v/>
      </c>
      <c r="BB1083" s="117" t="str">
        <f t="shared" si="257"/>
        <v/>
      </c>
    </row>
    <row r="1084" spans="1:54" x14ac:dyDescent="0.25">
      <c r="A1084" s="4"/>
      <c r="B1084" s="37"/>
      <c r="C1084" s="124"/>
      <c r="D1084" s="39"/>
      <c r="E1084" s="125"/>
      <c r="F1084" s="48"/>
      <c r="G1084" s="4"/>
      <c r="H1084" s="4"/>
      <c r="I1084" s="95" t="str">
        <f>IF($C1084="", "", IF(IFERROR(INDEX(Ingredients!$C$11:$C$310, MATCH($C1084, Ingredients!$B$11:$B$310, 0)), "")="", "", IFERROR(INDEX(Ingredients!$C$11:$C$310, MATCH($C1084, Ingredients!$B$11:$B$310, 0)), "")))</f>
        <v/>
      </c>
      <c r="J1084" s="73" t="str">
        <f>IF($B1084="", "", IF(IFERROR(INDEX(Meals!$C$11:$C$260, MATCH($B1084, Meals!$B$11:$B$260, 0)), "")="", "", IFERROR(INDEX(Meals!$C$11:$C$260, MATCH($B1084, Meals!$B$11:$B$260, 0)), "")))</f>
        <v/>
      </c>
      <c r="K1084" s="4"/>
      <c r="L1084" s="72" t="str">
        <f t="shared" si="247"/>
        <v/>
      </c>
      <c r="M1084" s="73" t="str">
        <f t="shared" si="248"/>
        <v/>
      </c>
      <c r="N1084" s="4"/>
      <c r="O1084" s="78" t="str">
        <f t="shared" si="249"/>
        <v/>
      </c>
      <c r="P1084" s="79" t="str">
        <f t="shared" si="250"/>
        <v/>
      </c>
      <c r="Q1084" s="4"/>
      <c r="R1084" s="90" t="str">
        <f t="shared" si="251"/>
        <v/>
      </c>
      <c r="S1084" s="4"/>
      <c r="Y1084" s="18" t="str">
        <f t="shared" si="252"/>
        <v/>
      </c>
      <c r="AA1084" s="18" t="str">
        <f t="shared" si="243"/>
        <v/>
      </c>
      <c r="AB1084" s="18" t="str">
        <f t="shared" si="244"/>
        <v/>
      </c>
      <c r="AC1084" s="18" t="str">
        <f t="shared" si="253"/>
        <v/>
      </c>
      <c r="AD1084" s="18" t="str">
        <f t="shared" si="253"/>
        <v/>
      </c>
      <c r="AE1084" s="18" t="str">
        <f t="shared" si="254"/>
        <v/>
      </c>
      <c r="AG1084" s="95" t="str">
        <f>IF($C1084="", "", IF(IFERROR(INDEX(Ingredients!C$11:C$310, MATCH($C1084, Ingredients!$B$11:$B$310, 0)), "")="", "", IFERROR(INDEX(Ingredients!C$11:C$310, MATCH($C1084, Ingredients!$B$11:$B$310, 0)), "")))</f>
        <v/>
      </c>
      <c r="AH1084" s="105" t="str">
        <f>IF($C1084="", "", IF(IFERROR(INDEX(Ingredients!D$11:D$310, MATCH($C1084, Ingredients!$B$11:$B$310, 0)), "")="", "", IFERROR(INDEX(Ingredients!D$11:D$310, MATCH($C1084, Ingredients!$B$11:$B$310, 0)), "")))</f>
        <v/>
      </c>
      <c r="AI1084" s="106" t="str">
        <f>IF($C1084="", "", IF(IFERROR(INDEX(Ingredients!E$11:E$310, MATCH($C1084, Ingredients!$B$11:$B$310, 0)), "")="", "", IFERROR(INDEX(Ingredients!E$11:E$310, MATCH($C1084, Ingredients!$B$11:$B$310, 0)), "")))</f>
        <v/>
      </c>
      <c r="AJ1084" s="108" t="str">
        <f>IF($C1084="", "", IF(IFERROR(INDEX(Ingredients!F$11:F$310, MATCH($C1084, Ingredients!$B$11:$B$310, 0)), "")="", "", IFERROR(INDEX(Ingredients!F$11:F$310, MATCH($C1084, Ingredients!$B$11:$B$310, 0)), "")))</f>
        <v/>
      </c>
      <c r="AK1084" s="106" t="str">
        <f>IF($C1084="", "", IF(IFERROR(INDEX(Ingredients!G$11:G$310, MATCH($C1084, Ingredients!$B$11:$B$310, 0)), "")="", "", IFERROR(INDEX(Ingredients!G$11:G$310, MATCH($C1084, Ingredients!$B$11:$B$310, 0)), "")))</f>
        <v/>
      </c>
      <c r="AL1084" s="79" t="str">
        <f>IF($C1084="", "", IF(IFERROR(INDEX(Ingredients!H$11:H$310, MATCH($C1084, Ingredients!$B$11:$B$310, 0)), "")="", "", IFERROR(INDEX(Ingredients!H$11:H$310, MATCH($C1084, Ingredients!$B$11:$B$310, 0)), "")))</f>
        <v/>
      </c>
      <c r="AN1084" s="83" t="str">
        <f t="shared" si="245"/>
        <v/>
      </c>
      <c r="AP1084" s="114" t="str">
        <f t="shared" si="255"/>
        <v/>
      </c>
      <c r="AR1084" s="117" t="str">
        <f>IF($C1084="", "", IF(IFERROR(INDEX(Ingredients!$AI$11:$AI$310, MATCH($C1084, Ingredients!$B$11:$B$310, 0)), "")="", "", IFERROR(INDEX(Ingredients!$AI$11:$AI$310, MATCH($C1084, Ingredients!$B$11:$B$310, 0)), "")))</f>
        <v/>
      </c>
      <c r="AT1084" s="120" t="str">
        <f t="shared" si="256"/>
        <v/>
      </c>
      <c r="AV1084" s="90" t="str">
        <f t="shared" si="246"/>
        <v/>
      </c>
      <c r="AX1084" s="90" t="str">
        <f>IF($AV1084="", "", COUNTIF($AV$11:$AV$5010, "&lt;"&amp;$AV1084)+1+COUNTIF($AV$11:$AV1084, $AV1084)-1)</f>
        <v/>
      </c>
      <c r="AZ1084" s="111" t="str">
        <f>IF($B1084="", "", SUMIF('Shopping List'!$AV$11:$AV$25, $B1084, 'Shopping List'!$BN$11:$BN$25))</f>
        <v/>
      </c>
      <c r="BB1084" s="117" t="str">
        <f t="shared" si="257"/>
        <v/>
      </c>
    </row>
    <row r="1085" spans="1:54" x14ac:dyDescent="0.25">
      <c r="A1085" s="4"/>
      <c r="B1085" s="37"/>
      <c r="C1085" s="124"/>
      <c r="D1085" s="39"/>
      <c r="E1085" s="125"/>
      <c r="F1085" s="48"/>
      <c r="G1085" s="4"/>
      <c r="H1085" s="4"/>
      <c r="I1085" s="95" t="str">
        <f>IF($C1085="", "", IF(IFERROR(INDEX(Ingredients!$C$11:$C$310, MATCH($C1085, Ingredients!$B$11:$B$310, 0)), "")="", "", IFERROR(INDEX(Ingredients!$C$11:$C$310, MATCH($C1085, Ingredients!$B$11:$B$310, 0)), "")))</f>
        <v/>
      </c>
      <c r="J1085" s="73" t="str">
        <f>IF($B1085="", "", IF(IFERROR(INDEX(Meals!$C$11:$C$260, MATCH($B1085, Meals!$B$11:$B$260, 0)), "")="", "", IFERROR(INDEX(Meals!$C$11:$C$260, MATCH($B1085, Meals!$B$11:$B$260, 0)), "")))</f>
        <v/>
      </c>
      <c r="K1085" s="4"/>
      <c r="L1085" s="72" t="str">
        <f t="shared" si="247"/>
        <v/>
      </c>
      <c r="M1085" s="73" t="str">
        <f t="shared" si="248"/>
        <v/>
      </c>
      <c r="N1085" s="4"/>
      <c r="O1085" s="78" t="str">
        <f t="shared" si="249"/>
        <v/>
      </c>
      <c r="P1085" s="79" t="str">
        <f t="shared" si="250"/>
        <v/>
      </c>
      <c r="Q1085" s="4"/>
      <c r="R1085" s="90" t="str">
        <f t="shared" si="251"/>
        <v/>
      </c>
      <c r="S1085" s="4"/>
      <c r="Y1085" s="18" t="str">
        <f t="shared" si="252"/>
        <v/>
      </c>
      <c r="AA1085" s="18" t="str">
        <f t="shared" si="243"/>
        <v/>
      </c>
      <c r="AB1085" s="18" t="str">
        <f t="shared" si="244"/>
        <v/>
      </c>
      <c r="AC1085" s="18" t="str">
        <f t="shared" si="253"/>
        <v/>
      </c>
      <c r="AD1085" s="18" t="str">
        <f t="shared" si="253"/>
        <v/>
      </c>
      <c r="AE1085" s="18" t="str">
        <f t="shared" si="254"/>
        <v/>
      </c>
      <c r="AG1085" s="95" t="str">
        <f>IF($C1085="", "", IF(IFERROR(INDEX(Ingredients!C$11:C$310, MATCH($C1085, Ingredients!$B$11:$B$310, 0)), "")="", "", IFERROR(INDEX(Ingredients!C$11:C$310, MATCH($C1085, Ingredients!$B$11:$B$310, 0)), "")))</f>
        <v/>
      </c>
      <c r="AH1085" s="105" t="str">
        <f>IF($C1085="", "", IF(IFERROR(INDEX(Ingredients!D$11:D$310, MATCH($C1085, Ingredients!$B$11:$B$310, 0)), "")="", "", IFERROR(INDEX(Ingredients!D$11:D$310, MATCH($C1085, Ingredients!$B$11:$B$310, 0)), "")))</f>
        <v/>
      </c>
      <c r="AI1085" s="106" t="str">
        <f>IF($C1085="", "", IF(IFERROR(INDEX(Ingredients!E$11:E$310, MATCH($C1085, Ingredients!$B$11:$B$310, 0)), "")="", "", IFERROR(INDEX(Ingredients!E$11:E$310, MATCH($C1085, Ingredients!$B$11:$B$310, 0)), "")))</f>
        <v/>
      </c>
      <c r="AJ1085" s="108" t="str">
        <f>IF($C1085="", "", IF(IFERROR(INDEX(Ingredients!F$11:F$310, MATCH($C1085, Ingredients!$B$11:$B$310, 0)), "")="", "", IFERROR(INDEX(Ingredients!F$11:F$310, MATCH($C1085, Ingredients!$B$11:$B$310, 0)), "")))</f>
        <v/>
      </c>
      <c r="AK1085" s="106" t="str">
        <f>IF($C1085="", "", IF(IFERROR(INDEX(Ingredients!G$11:G$310, MATCH($C1085, Ingredients!$B$11:$B$310, 0)), "")="", "", IFERROR(INDEX(Ingredients!G$11:G$310, MATCH($C1085, Ingredients!$B$11:$B$310, 0)), "")))</f>
        <v/>
      </c>
      <c r="AL1085" s="79" t="str">
        <f>IF($C1085="", "", IF(IFERROR(INDEX(Ingredients!H$11:H$310, MATCH($C1085, Ingredients!$B$11:$B$310, 0)), "")="", "", IFERROR(INDEX(Ingredients!H$11:H$310, MATCH($C1085, Ingredients!$B$11:$B$310, 0)), "")))</f>
        <v/>
      </c>
      <c r="AN1085" s="83" t="str">
        <f t="shared" si="245"/>
        <v/>
      </c>
      <c r="AP1085" s="114" t="str">
        <f t="shared" si="255"/>
        <v/>
      </c>
      <c r="AR1085" s="117" t="str">
        <f>IF($C1085="", "", IF(IFERROR(INDEX(Ingredients!$AI$11:$AI$310, MATCH($C1085, Ingredients!$B$11:$B$310, 0)), "")="", "", IFERROR(INDEX(Ingredients!$AI$11:$AI$310, MATCH($C1085, Ingredients!$B$11:$B$310, 0)), "")))</f>
        <v/>
      </c>
      <c r="AT1085" s="120" t="str">
        <f t="shared" si="256"/>
        <v/>
      </c>
      <c r="AV1085" s="90" t="str">
        <f t="shared" si="246"/>
        <v/>
      </c>
      <c r="AX1085" s="90" t="str">
        <f>IF($AV1085="", "", COUNTIF($AV$11:$AV$5010, "&lt;"&amp;$AV1085)+1+COUNTIF($AV$11:$AV1085, $AV1085)-1)</f>
        <v/>
      </c>
      <c r="AZ1085" s="111" t="str">
        <f>IF($B1085="", "", SUMIF('Shopping List'!$AV$11:$AV$25, $B1085, 'Shopping List'!$BN$11:$BN$25))</f>
        <v/>
      </c>
      <c r="BB1085" s="117" t="str">
        <f t="shared" si="257"/>
        <v/>
      </c>
    </row>
    <row r="1086" spans="1:54" x14ac:dyDescent="0.25">
      <c r="A1086" s="4"/>
      <c r="B1086" s="37"/>
      <c r="C1086" s="124"/>
      <c r="D1086" s="39"/>
      <c r="E1086" s="125"/>
      <c r="F1086" s="48"/>
      <c r="G1086" s="4"/>
      <c r="H1086" s="4"/>
      <c r="I1086" s="95" t="str">
        <f>IF($C1086="", "", IF(IFERROR(INDEX(Ingredients!$C$11:$C$310, MATCH($C1086, Ingredients!$B$11:$B$310, 0)), "")="", "", IFERROR(INDEX(Ingredients!$C$11:$C$310, MATCH($C1086, Ingredients!$B$11:$B$310, 0)), "")))</f>
        <v/>
      </c>
      <c r="J1086" s="73" t="str">
        <f>IF($B1086="", "", IF(IFERROR(INDEX(Meals!$C$11:$C$260, MATCH($B1086, Meals!$B$11:$B$260, 0)), "")="", "", IFERROR(INDEX(Meals!$C$11:$C$260, MATCH($B1086, Meals!$B$11:$B$260, 0)), "")))</f>
        <v/>
      </c>
      <c r="K1086" s="4"/>
      <c r="L1086" s="72" t="str">
        <f t="shared" si="247"/>
        <v/>
      </c>
      <c r="M1086" s="73" t="str">
        <f t="shared" si="248"/>
        <v/>
      </c>
      <c r="N1086" s="4"/>
      <c r="O1086" s="78" t="str">
        <f t="shared" si="249"/>
        <v/>
      </c>
      <c r="P1086" s="79" t="str">
        <f t="shared" si="250"/>
        <v/>
      </c>
      <c r="Q1086" s="4"/>
      <c r="R1086" s="90" t="str">
        <f t="shared" si="251"/>
        <v/>
      </c>
      <c r="S1086" s="4"/>
      <c r="Y1086" s="18" t="str">
        <f t="shared" si="252"/>
        <v/>
      </c>
      <c r="AA1086" s="18" t="str">
        <f t="shared" si="243"/>
        <v/>
      </c>
      <c r="AB1086" s="18" t="str">
        <f t="shared" si="244"/>
        <v/>
      </c>
      <c r="AC1086" s="18" t="str">
        <f t="shared" si="253"/>
        <v/>
      </c>
      <c r="AD1086" s="18" t="str">
        <f t="shared" si="253"/>
        <v/>
      </c>
      <c r="AE1086" s="18" t="str">
        <f t="shared" si="254"/>
        <v/>
      </c>
      <c r="AG1086" s="95" t="str">
        <f>IF($C1086="", "", IF(IFERROR(INDEX(Ingredients!C$11:C$310, MATCH($C1086, Ingredients!$B$11:$B$310, 0)), "")="", "", IFERROR(INDEX(Ingredients!C$11:C$310, MATCH($C1086, Ingredients!$B$11:$B$310, 0)), "")))</f>
        <v/>
      </c>
      <c r="AH1086" s="105" t="str">
        <f>IF($C1086="", "", IF(IFERROR(INDEX(Ingredients!D$11:D$310, MATCH($C1086, Ingredients!$B$11:$B$310, 0)), "")="", "", IFERROR(INDEX(Ingredients!D$11:D$310, MATCH($C1086, Ingredients!$B$11:$B$310, 0)), "")))</f>
        <v/>
      </c>
      <c r="AI1086" s="106" t="str">
        <f>IF($C1086="", "", IF(IFERROR(INDEX(Ingredients!E$11:E$310, MATCH($C1086, Ingredients!$B$11:$B$310, 0)), "")="", "", IFERROR(INDEX(Ingredients!E$11:E$310, MATCH($C1086, Ingredients!$B$11:$B$310, 0)), "")))</f>
        <v/>
      </c>
      <c r="AJ1086" s="108" t="str">
        <f>IF($C1086="", "", IF(IFERROR(INDEX(Ingredients!F$11:F$310, MATCH($C1086, Ingredients!$B$11:$B$310, 0)), "")="", "", IFERROR(INDEX(Ingredients!F$11:F$310, MATCH($C1086, Ingredients!$B$11:$B$310, 0)), "")))</f>
        <v/>
      </c>
      <c r="AK1086" s="106" t="str">
        <f>IF($C1086="", "", IF(IFERROR(INDEX(Ingredients!G$11:G$310, MATCH($C1086, Ingredients!$B$11:$B$310, 0)), "")="", "", IFERROR(INDEX(Ingredients!G$11:G$310, MATCH($C1086, Ingredients!$B$11:$B$310, 0)), "")))</f>
        <v/>
      </c>
      <c r="AL1086" s="79" t="str">
        <f>IF($C1086="", "", IF(IFERROR(INDEX(Ingredients!H$11:H$310, MATCH($C1086, Ingredients!$B$11:$B$310, 0)), "")="", "", IFERROR(INDEX(Ingredients!H$11:H$310, MATCH($C1086, Ingredients!$B$11:$B$310, 0)), "")))</f>
        <v/>
      </c>
      <c r="AN1086" s="83" t="str">
        <f t="shared" si="245"/>
        <v/>
      </c>
      <c r="AP1086" s="114" t="str">
        <f t="shared" si="255"/>
        <v/>
      </c>
      <c r="AR1086" s="117" t="str">
        <f>IF($C1086="", "", IF(IFERROR(INDEX(Ingredients!$AI$11:$AI$310, MATCH($C1086, Ingredients!$B$11:$B$310, 0)), "")="", "", IFERROR(INDEX(Ingredients!$AI$11:$AI$310, MATCH($C1086, Ingredients!$B$11:$B$310, 0)), "")))</f>
        <v/>
      </c>
      <c r="AT1086" s="120" t="str">
        <f t="shared" si="256"/>
        <v/>
      </c>
      <c r="AV1086" s="90" t="str">
        <f t="shared" si="246"/>
        <v/>
      </c>
      <c r="AX1086" s="90" t="str">
        <f>IF($AV1086="", "", COUNTIF($AV$11:$AV$5010, "&lt;"&amp;$AV1086)+1+COUNTIF($AV$11:$AV1086, $AV1086)-1)</f>
        <v/>
      </c>
      <c r="AZ1086" s="111" t="str">
        <f>IF($B1086="", "", SUMIF('Shopping List'!$AV$11:$AV$25, $B1086, 'Shopping List'!$BN$11:$BN$25))</f>
        <v/>
      </c>
      <c r="BB1086" s="117" t="str">
        <f t="shared" si="257"/>
        <v/>
      </c>
    </row>
    <row r="1087" spans="1:54" x14ac:dyDescent="0.25">
      <c r="A1087" s="4"/>
      <c r="B1087" s="37"/>
      <c r="C1087" s="124"/>
      <c r="D1087" s="39"/>
      <c r="E1087" s="125"/>
      <c r="F1087" s="48"/>
      <c r="G1087" s="4"/>
      <c r="H1087" s="4"/>
      <c r="I1087" s="95" t="str">
        <f>IF($C1087="", "", IF(IFERROR(INDEX(Ingredients!$C$11:$C$310, MATCH($C1087, Ingredients!$B$11:$B$310, 0)), "")="", "", IFERROR(INDEX(Ingredients!$C$11:$C$310, MATCH($C1087, Ingredients!$B$11:$B$310, 0)), "")))</f>
        <v/>
      </c>
      <c r="J1087" s="73" t="str">
        <f>IF($B1087="", "", IF(IFERROR(INDEX(Meals!$C$11:$C$260, MATCH($B1087, Meals!$B$11:$B$260, 0)), "")="", "", IFERROR(INDEX(Meals!$C$11:$C$260, MATCH($B1087, Meals!$B$11:$B$260, 0)), "")))</f>
        <v/>
      </c>
      <c r="K1087" s="4"/>
      <c r="L1087" s="72" t="str">
        <f t="shared" si="247"/>
        <v/>
      </c>
      <c r="M1087" s="73" t="str">
        <f t="shared" si="248"/>
        <v/>
      </c>
      <c r="N1087" s="4"/>
      <c r="O1087" s="78" t="str">
        <f t="shared" si="249"/>
        <v/>
      </c>
      <c r="P1087" s="79" t="str">
        <f t="shared" si="250"/>
        <v/>
      </c>
      <c r="Q1087" s="4"/>
      <c r="R1087" s="90" t="str">
        <f t="shared" si="251"/>
        <v/>
      </c>
      <c r="S1087" s="4"/>
      <c r="Y1087" s="18" t="str">
        <f t="shared" si="252"/>
        <v/>
      </c>
      <c r="AA1087" s="18" t="str">
        <f t="shared" si="243"/>
        <v/>
      </c>
      <c r="AB1087" s="18" t="str">
        <f t="shared" si="244"/>
        <v/>
      </c>
      <c r="AC1087" s="18" t="str">
        <f t="shared" si="253"/>
        <v/>
      </c>
      <c r="AD1087" s="18" t="str">
        <f t="shared" si="253"/>
        <v/>
      </c>
      <c r="AE1087" s="18" t="str">
        <f t="shared" si="254"/>
        <v/>
      </c>
      <c r="AG1087" s="95" t="str">
        <f>IF($C1087="", "", IF(IFERROR(INDEX(Ingredients!C$11:C$310, MATCH($C1087, Ingredients!$B$11:$B$310, 0)), "")="", "", IFERROR(INDEX(Ingredients!C$11:C$310, MATCH($C1087, Ingredients!$B$11:$B$310, 0)), "")))</f>
        <v/>
      </c>
      <c r="AH1087" s="105" t="str">
        <f>IF($C1087="", "", IF(IFERROR(INDEX(Ingredients!D$11:D$310, MATCH($C1087, Ingredients!$B$11:$B$310, 0)), "")="", "", IFERROR(INDEX(Ingredients!D$11:D$310, MATCH($C1087, Ingredients!$B$11:$B$310, 0)), "")))</f>
        <v/>
      </c>
      <c r="AI1087" s="106" t="str">
        <f>IF($C1087="", "", IF(IFERROR(INDEX(Ingredients!E$11:E$310, MATCH($C1087, Ingredients!$B$11:$B$310, 0)), "")="", "", IFERROR(INDEX(Ingredients!E$11:E$310, MATCH($C1087, Ingredients!$B$11:$B$310, 0)), "")))</f>
        <v/>
      </c>
      <c r="AJ1087" s="108" t="str">
        <f>IF($C1087="", "", IF(IFERROR(INDEX(Ingredients!F$11:F$310, MATCH($C1087, Ingredients!$B$11:$B$310, 0)), "")="", "", IFERROR(INDEX(Ingredients!F$11:F$310, MATCH($C1087, Ingredients!$B$11:$B$310, 0)), "")))</f>
        <v/>
      </c>
      <c r="AK1087" s="106" t="str">
        <f>IF($C1087="", "", IF(IFERROR(INDEX(Ingredients!G$11:G$310, MATCH($C1087, Ingredients!$B$11:$B$310, 0)), "")="", "", IFERROR(INDEX(Ingredients!G$11:G$310, MATCH($C1087, Ingredients!$B$11:$B$310, 0)), "")))</f>
        <v/>
      </c>
      <c r="AL1087" s="79" t="str">
        <f>IF($C1087="", "", IF(IFERROR(INDEX(Ingredients!H$11:H$310, MATCH($C1087, Ingredients!$B$11:$B$310, 0)), "")="", "", IFERROR(INDEX(Ingredients!H$11:H$310, MATCH($C1087, Ingredients!$B$11:$B$310, 0)), "")))</f>
        <v/>
      </c>
      <c r="AN1087" s="83" t="str">
        <f t="shared" si="245"/>
        <v/>
      </c>
      <c r="AP1087" s="114" t="str">
        <f t="shared" si="255"/>
        <v/>
      </c>
      <c r="AR1087" s="117" t="str">
        <f>IF($C1087="", "", IF(IFERROR(INDEX(Ingredients!$AI$11:$AI$310, MATCH($C1087, Ingredients!$B$11:$B$310, 0)), "")="", "", IFERROR(INDEX(Ingredients!$AI$11:$AI$310, MATCH($C1087, Ingredients!$B$11:$B$310, 0)), "")))</f>
        <v/>
      </c>
      <c r="AT1087" s="120" t="str">
        <f t="shared" si="256"/>
        <v/>
      </c>
      <c r="AV1087" s="90" t="str">
        <f t="shared" si="246"/>
        <v/>
      </c>
      <c r="AX1087" s="90" t="str">
        <f>IF($AV1087="", "", COUNTIF($AV$11:$AV$5010, "&lt;"&amp;$AV1087)+1+COUNTIF($AV$11:$AV1087, $AV1087)-1)</f>
        <v/>
      </c>
      <c r="AZ1087" s="111" t="str">
        <f>IF($B1087="", "", SUMIF('Shopping List'!$AV$11:$AV$25, $B1087, 'Shopping List'!$BN$11:$BN$25))</f>
        <v/>
      </c>
      <c r="BB1087" s="117" t="str">
        <f t="shared" si="257"/>
        <v/>
      </c>
    </row>
    <row r="1088" spans="1:54" x14ac:dyDescent="0.25">
      <c r="A1088" s="4"/>
      <c r="B1088" s="37"/>
      <c r="C1088" s="124"/>
      <c r="D1088" s="39"/>
      <c r="E1088" s="125"/>
      <c r="F1088" s="48"/>
      <c r="G1088" s="4"/>
      <c r="H1088" s="4"/>
      <c r="I1088" s="95" t="str">
        <f>IF($C1088="", "", IF(IFERROR(INDEX(Ingredients!$C$11:$C$310, MATCH($C1088, Ingredients!$B$11:$B$310, 0)), "")="", "", IFERROR(INDEX(Ingredients!$C$11:$C$310, MATCH($C1088, Ingredients!$B$11:$B$310, 0)), "")))</f>
        <v/>
      </c>
      <c r="J1088" s="73" t="str">
        <f>IF($B1088="", "", IF(IFERROR(INDEX(Meals!$C$11:$C$260, MATCH($B1088, Meals!$B$11:$B$260, 0)), "")="", "", IFERROR(INDEX(Meals!$C$11:$C$260, MATCH($B1088, Meals!$B$11:$B$260, 0)), "")))</f>
        <v/>
      </c>
      <c r="K1088" s="4"/>
      <c r="L1088" s="72" t="str">
        <f t="shared" si="247"/>
        <v/>
      </c>
      <c r="M1088" s="73" t="str">
        <f t="shared" si="248"/>
        <v/>
      </c>
      <c r="N1088" s="4"/>
      <c r="O1088" s="78" t="str">
        <f t="shared" si="249"/>
        <v/>
      </c>
      <c r="P1088" s="79" t="str">
        <f t="shared" si="250"/>
        <v/>
      </c>
      <c r="Q1088" s="4"/>
      <c r="R1088" s="90" t="str">
        <f t="shared" si="251"/>
        <v/>
      </c>
      <c r="S1088" s="4"/>
      <c r="Y1088" s="18" t="str">
        <f t="shared" si="252"/>
        <v/>
      </c>
      <c r="AA1088" s="18" t="str">
        <f t="shared" si="243"/>
        <v/>
      </c>
      <c r="AB1088" s="18" t="str">
        <f t="shared" si="244"/>
        <v/>
      </c>
      <c r="AC1088" s="18" t="str">
        <f t="shared" si="253"/>
        <v/>
      </c>
      <c r="AD1088" s="18" t="str">
        <f t="shared" si="253"/>
        <v/>
      </c>
      <c r="AE1088" s="18" t="str">
        <f t="shared" si="254"/>
        <v/>
      </c>
      <c r="AG1088" s="95" t="str">
        <f>IF($C1088="", "", IF(IFERROR(INDEX(Ingredients!C$11:C$310, MATCH($C1088, Ingredients!$B$11:$B$310, 0)), "")="", "", IFERROR(INDEX(Ingredients!C$11:C$310, MATCH($C1088, Ingredients!$B$11:$B$310, 0)), "")))</f>
        <v/>
      </c>
      <c r="AH1088" s="105" t="str">
        <f>IF($C1088="", "", IF(IFERROR(INDEX(Ingredients!D$11:D$310, MATCH($C1088, Ingredients!$B$11:$B$310, 0)), "")="", "", IFERROR(INDEX(Ingredients!D$11:D$310, MATCH($C1088, Ingredients!$B$11:$B$310, 0)), "")))</f>
        <v/>
      </c>
      <c r="AI1088" s="106" t="str">
        <f>IF($C1088="", "", IF(IFERROR(INDEX(Ingredients!E$11:E$310, MATCH($C1088, Ingredients!$B$11:$B$310, 0)), "")="", "", IFERROR(INDEX(Ingredients!E$11:E$310, MATCH($C1088, Ingredients!$B$11:$B$310, 0)), "")))</f>
        <v/>
      </c>
      <c r="AJ1088" s="108" t="str">
        <f>IF($C1088="", "", IF(IFERROR(INDEX(Ingredients!F$11:F$310, MATCH($C1088, Ingredients!$B$11:$B$310, 0)), "")="", "", IFERROR(INDEX(Ingredients!F$11:F$310, MATCH($C1088, Ingredients!$B$11:$B$310, 0)), "")))</f>
        <v/>
      </c>
      <c r="AK1088" s="106" t="str">
        <f>IF($C1088="", "", IF(IFERROR(INDEX(Ingredients!G$11:G$310, MATCH($C1088, Ingredients!$B$11:$B$310, 0)), "")="", "", IFERROR(INDEX(Ingredients!G$11:G$310, MATCH($C1088, Ingredients!$B$11:$B$310, 0)), "")))</f>
        <v/>
      </c>
      <c r="AL1088" s="79" t="str">
        <f>IF($C1088="", "", IF(IFERROR(INDEX(Ingredients!H$11:H$310, MATCH($C1088, Ingredients!$B$11:$B$310, 0)), "")="", "", IFERROR(INDEX(Ingredients!H$11:H$310, MATCH($C1088, Ingredients!$B$11:$B$310, 0)), "")))</f>
        <v/>
      </c>
      <c r="AN1088" s="83" t="str">
        <f t="shared" si="245"/>
        <v/>
      </c>
      <c r="AP1088" s="114" t="str">
        <f t="shared" si="255"/>
        <v/>
      </c>
      <c r="AR1088" s="117" t="str">
        <f>IF($C1088="", "", IF(IFERROR(INDEX(Ingredients!$AI$11:$AI$310, MATCH($C1088, Ingredients!$B$11:$B$310, 0)), "")="", "", IFERROR(INDEX(Ingredients!$AI$11:$AI$310, MATCH($C1088, Ingredients!$B$11:$B$310, 0)), "")))</f>
        <v/>
      </c>
      <c r="AT1088" s="120" t="str">
        <f t="shared" si="256"/>
        <v/>
      </c>
      <c r="AV1088" s="90" t="str">
        <f t="shared" si="246"/>
        <v/>
      </c>
      <c r="AX1088" s="90" t="str">
        <f>IF($AV1088="", "", COUNTIF($AV$11:$AV$5010, "&lt;"&amp;$AV1088)+1+COUNTIF($AV$11:$AV1088, $AV1088)-1)</f>
        <v/>
      </c>
      <c r="AZ1088" s="111" t="str">
        <f>IF($B1088="", "", SUMIF('Shopping List'!$AV$11:$AV$25, $B1088, 'Shopping List'!$BN$11:$BN$25))</f>
        <v/>
      </c>
      <c r="BB1088" s="117" t="str">
        <f t="shared" si="257"/>
        <v/>
      </c>
    </row>
    <row r="1089" spans="1:54" x14ac:dyDescent="0.25">
      <c r="A1089" s="4"/>
      <c r="B1089" s="37"/>
      <c r="C1089" s="124"/>
      <c r="D1089" s="39"/>
      <c r="E1089" s="125"/>
      <c r="F1089" s="48"/>
      <c r="G1089" s="4"/>
      <c r="H1089" s="4"/>
      <c r="I1089" s="95" t="str">
        <f>IF($C1089="", "", IF(IFERROR(INDEX(Ingredients!$C$11:$C$310, MATCH($C1089, Ingredients!$B$11:$B$310, 0)), "")="", "", IFERROR(INDEX(Ingredients!$C$11:$C$310, MATCH($C1089, Ingredients!$B$11:$B$310, 0)), "")))</f>
        <v/>
      </c>
      <c r="J1089" s="73" t="str">
        <f>IF($B1089="", "", IF(IFERROR(INDEX(Meals!$C$11:$C$260, MATCH($B1089, Meals!$B$11:$B$260, 0)), "")="", "", IFERROR(INDEX(Meals!$C$11:$C$260, MATCH($B1089, Meals!$B$11:$B$260, 0)), "")))</f>
        <v/>
      </c>
      <c r="K1089" s="4"/>
      <c r="L1089" s="72" t="str">
        <f t="shared" si="247"/>
        <v/>
      </c>
      <c r="M1089" s="73" t="str">
        <f t="shared" si="248"/>
        <v/>
      </c>
      <c r="N1089" s="4"/>
      <c r="O1089" s="78" t="str">
        <f t="shared" si="249"/>
        <v/>
      </c>
      <c r="P1089" s="79" t="str">
        <f t="shared" si="250"/>
        <v/>
      </c>
      <c r="Q1089" s="4"/>
      <c r="R1089" s="90" t="str">
        <f t="shared" si="251"/>
        <v/>
      </c>
      <c r="S1089" s="4"/>
      <c r="Y1089" s="18" t="str">
        <f t="shared" si="252"/>
        <v/>
      </c>
      <c r="AA1089" s="18" t="str">
        <f t="shared" si="243"/>
        <v/>
      </c>
      <c r="AB1089" s="18" t="str">
        <f t="shared" si="244"/>
        <v/>
      </c>
      <c r="AC1089" s="18" t="str">
        <f t="shared" si="253"/>
        <v/>
      </c>
      <c r="AD1089" s="18" t="str">
        <f t="shared" si="253"/>
        <v/>
      </c>
      <c r="AE1089" s="18" t="str">
        <f t="shared" si="254"/>
        <v/>
      </c>
      <c r="AG1089" s="95" t="str">
        <f>IF($C1089="", "", IF(IFERROR(INDEX(Ingredients!C$11:C$310, MATCH($C1089, Ingredients!$B$11:$B$310, 0)), "")="", "", IFERROR(INDEX(Ingredients!C$11:C$310, MATCH($C1089, Ingredients!$B$11:$B$310, 0)), "")))</f>
        <v/>
      </c>
      <c r="AH1089" s="105" t="str">
        <f>IF($C1089="", "", IF(IFERROR(INDEX(Ingredients!D$11:D$310, MATCH($C1089, Ingredients!$B$11:$B$310, 0)), "")="", "", IFERROR(INDEX(Ingredients!D$11:D$310, MATCH($C1089, Ingredients!$B$11:$B$310, 0)), "")))</f>
        <v/>
      </c>
      <c r="AI1089" s="106" t="str">
        <f>IF($C1089="", "", IF(IFERROR(INDEX(Ingredients!E$11:E$310, MATCH($C1089, Ingredients!$B$11:$B$310, 0)), "")="", "", IFERROR(INDEX(Ingredients!E$11:E$310, MATCH($C1089, Ingredients!$B$11:$B$310, 0)), "")))</f>
        <v/>
      </c>
      <c r="AJ1089" s="108" t="str">
        <f>IF($C1089="", "", IF(IFERROR(INDEX(Ingredients!F$11:F$310, MATCH($C1089, Ingredients!$B$11:$B$310, 0)), "")="", "", IFERROR(INDEX(Ingredients!F$11:F$310, MATCH($C1089, Ingredients!$B$11:$B$310, 0)), "")))</f>
        <v/>
      </c>
      <c r="AK1089" s="106" t="str">
        <f>IF($C1089="", "", IF(IFERROR(INDEX(Ingredients!G$11:G$310, MATCH($C1089, Ingredients!$B$11:$B$310, 0)), "")="", "", IFERROR(INDEX(Ingredients!G$11:G$310, MATCH($C1089, Ingredients!$B$11:$B$310, 0)), "")))</f>
        <v/>
      </c>
      <c r="AL1089" s="79" t="str">
        <f>IF($C1089="", "", IF(IFERROR(INDEX(Ingredients!H$11:H$310, MATCH($C1089, Ingredients!$B$11:$B$310, 0)), "")="", "", IFERROR(INDEX(Ingredients!H$11:H$310, MATCH($C1089, Ingredients!$B$11:$B$310, 0)), "")))</f>
        <v/>
      </c>
      <c r="AN1089" s="83" t="str">
        <f t="shared" si="245"/>
        <v/>
      </c>
      <c r="AP1089" s="114" t="str">
        <f t="shared" si="255"/>
        <v/>
      </c>
      <c r="AR1089" s="117" t="str">
        <f>IF($C1089="", "", IF(IFERROR(INDEX(Ingredients!$AI$11:$AI$310, MATCH($C1089, Ingredients!$B$11:$B$310, 0)), "")="", "", IFERROR(INDEX(Ingredients!$AI$11:$AI$310, MATCH($C1089, Ingredients!$B$11:$B$310, 0)), "")))</f>
        <v/>
      </c>
      <c r="AT1089" s="120" t="str">
        <f t="shared" si="256"/>
        <v/>
      </c>
      <c r="AV1089" s="90" t="str">
        <f t="shared" si="246"/>
        <v/>
      </c>
      <c r="AX1089" s="90" t="str">
        <f>IF($AV1089="", "", COUNTIF($AV$11:$AV$5010, "&lt;"&amp;$AV1089)+1+COUNTIF($AV$11:$AV1089, $AV1089)-1)</f>
        <v/>
      </c>
      <c r="AZ1089" s="111" t="str">
        <f>IF($B1089="", "", SUMIF('Shopping List'!$AV$11:$AV$25, $B1089, 'Shopping List'!$BN$11:$BN$25))</f>
        <v/>
      </c>
      <c r="BB1089" s="117" t="str">
        <f t="shared" si="257"/>
        <v/>
      </c>
    </row>
    <row r="1090" spans="1:54" x14ac:dyDescent="0.25">
      <c r="A1090" s="4"/>
      <c r="B1090" s="37"/>
      <c r="C1090" s="124"/>
      <c r="D1090" s="39"/>
      <c r="E1090" s="125"/>
      <c r="F1090" s="48"/>
      <c r="G1090" s="4"/>
      <c r="H1090" s="4"/>
      <c r="I1090" s="95" t="str">
        <f>IF($C1090="", "", IF(IFERROR(INDEX(Ingredients!$C$11:$C$310, MATCH($C1090, Ingredients!$B$11:$B$310, 0)), "")="", "", IFERROR(INDEX(Ingredients!$C$11:$C$310, MATCH($C1090, Ingredients!$B$11:$B$310, 0)), "")))</f>
        <v/>
      </c>
      <c r="J1090" s="73" t="str">
        <f>IF($B1090="", "", IF(IFERROR(INDEX(Meals!$C$11:$C$260, MATCH($B1090, Meals!$B$11:$B$260, 0)), "")="", "", IFERROR(INDEX(Meals!$C$11:$C$260, MATCH($B1090, Meals!$B$11:$B$260, 0)), "")))</f>
        <v/>
      </c>
      <c r="K1090" s="4"/>
      <c r="L1090" s="72" t="str">
        <f t="shared" si="247"/>
        <v/>
      </c>
      <c r="M1090" s="73" t="str">
        <f t="shared" si="248"/>
        <v/>
      </c>
      <c r="N1090" s="4"/>
      <c r="O1090" s="78" t="str">
        <f t="shared" si="249"/>
        <v/>
      </c>
      <c r="P1090" s="79" t="str">
        <f t="shared" si="250"/>
        <v/>
      </c>
      <c r="Q1090" s="4"/>
      <c r="R1090" s="90" t="str">
        <f t="shared" si="251"/>
        <v/>
      </c>
      <c r="S1090" s="4"/>
      <c r="Y1090" s="18" t="str">
        <f t="shared" si="252"/>
        <v/>
      </c>
      <c r="AA1090" s="18" t="str">
        <f t="shared" si="243"/>
        <v/>
      </c>
      <c r="AB1090" s="18" t="str">
        <f t="shared" si="244"/>
        <v/>
      </c>
      <c r="AC1090" s="18" t="str">
        <f t="shared" si="253"/>
        <v/>
      </c>
      <c r="AD1090" s="18" t="str">
        <f t="shared" si="253"/>
        <v/>
      </c>
      <c r="AE1090" s="18" t="str">
        <f t="shared" si="254"/>
        <v/>
      </c>
      <c r="AG1090" s="95" t="str">
        <f>IF($C1090="", "", IF(IFERROR(INDEX(Ingredients!C$11:C$310, MATCH($C1090, Ingredients!$B$11:$B$310, 0)), "")="", "", IFERROR(INDEX(Ingredients!C$11:C$310, MATCH($C1090, Ingredients!$B$11:$B$310, 0)), "")))</f>
        <v/>
      </c>
      <c r="AH1090" s="105" t="str">
        <f>IF($C1090="", "", IF(IFERROR(INDEX(Ingredients!D$11:D$310, MATCH($C1090, Ingredients!$B$11:$B$310, 0)), "")="", "", IFERROR(INDEX(Ingredients!D$11:D$310, MATCH($C1090, Ingredients!$B$11:$B$310, 0)), "")))</f>
        <v/>
      </c>
      <c r="AI1090" s="106" t="str">
        <f>IF($C1090="", "", IF(IFERROR(INDEX(Ingredients!E$11:E$310, MATCH($C1090, Ingredients!$B$11:$B$310, 0)), "")="", "", IFERROR(INDEX(Ingredients!E$11:E$310, MATCH($C1090, Ingredients!$B$11:$B$310, 0)), "")))</f>
        <v/>
      </c>
      <c r="AJ1090" s="108" t="str">
        <f>IF($C1090="", "", IF(IFERROR(INDEX(Ingredients!F$11:F$310, MATCH($C1090, Ingredients!$B$11:$B$310, 0)), "")="", "", IFERROR(INDEX(Ingredients!F$11:F$310, MATCH($C1090, Ingredients!$B$11:$B$310, 0)), "")))</f>
        <v/>
      </c>
      <c r="AK1090" s="106" t="str">
        <f>IF($C1090="", "", IF(IFERROR(INDEX(Ingredients!G$11:G$310, MATCH($C1090, Ingredients!$B$11:$B$310, 0)), "")="", "", IFERROR(INDEX(Ingredients!G$11:G$310, MATCH($C1090, Ingredients!$B$11:$B$310, 0)), "")))</f>
        <v/>
      </c>
      <c r="AL1090" s="79" t="str">
        <f>IF($C1090="", "", IF(IFERROR(INDEX(Ingredients!H$11:H$310, MATCH($C1090, Ingredients!$B$11:$B$310, 0)), "")="", "", IFERROR(INDEX(Ingredients!H$11:H$310, MATCH($C1090, Ingredients!$B$11:$B$310, 0)), "")))</f>
        <v/>
      </c>
      <c r="AN1090" s="83" t="str">
        <f t="shared" si="245"/>
        <v/>
      </c>
      <c r="AP1090" s="114" t="str">
        <f t="shared" si="255"/>
        <v/>
      </c>
      <c r="AR1090" s="117" t="str">
        <f>IF($C1090="", "", IF(IFERROR(INDEX(Ingredients!$AI$11:$AI$310, MATCH($C1090, Ingredients!$B$11:$B$310, 0)), "")="", "", IFERROR(INDEX(Ingredients!$AI$11:$AI$310, MATCH($C1090, Ingredients!$B$11:$B$310, 0)), "")))</f>
        <v/>
      </c>
      <c r="AT1090" s="120" t="str">
        <f t="shared" si="256"/>
        <v/>
      </c>
      <c r="AV1090" s="90" t="str">
        <f t="shared" si="246"/>
        <v/>
      </c>
      <c r="AX1090" s="90" t="str">
        <f>IF($AV1090="", "", COUNTIF($AV$11:$AV$5010, "&lt;"&amp;$AV1090)+1+COUNTIF($AV$11:$AV1090, $AV1090)-1)</f>
        <v/>
      </c>
      <c r="AZ1090" s="111" t="str">
        <f>IF($B1090="", "", SUMIF('Shopping List'!$AV$11:$AV$25, $B1090, 'Shopping List'!$BN$11:$BN$25))</f>
        <v/>
      </c>
      <c r="BB1090" s="117" t="str">
        <f t="shared" si="257"/>
        <v/>
      </c>
    </row>
    <row r="1091" spans="1:54" x14ac:dyDescent="0.25">
      <c r="A1091" s="4"/>
      <c r="B1091" s="37"/>
      <c r="C1091" s="124"/>
      <c r="D1091" s="39"/>
      <c r="E1091" s="125"/>
      <c r="F1091" s="48"/>
      <c r="G1091" s="4"/>
      <c r="H1091" s="4"/>
      <c r="I1091" s="95" t="str">
        <f>IF($C1091="", "", IF(IFERROR(INDEX(Ingredients!$C$11:$C$310, MATCH($C1091, Ingredients!$B$11:$B$310, 0)), "")="", "", IFERROR(INDEX(Ingredients!$C$11:$C$310, MATCH($C1091, Ingredients!$B$11:$B$310, 0)), "")))</f>
        <v/>
      </c>
      <c r="J1091" s="73" t="str">
        <f>IF($B1091="", "", IF(IFERROR(INDEX(Meals!$C$11:$C$260, MATCH($B1091, Meals!$B$11:$B$260, 0)), "")="", "", IFERROR(INDEX(Meals!$C$11:$C$260, MATCH($B1091, Meals!$B$11:$B$260, 0)), "")))</f>
        <v/>
      </c>
      <c r="K1091" s="4"/>
      <c r="L1091" s="72" t="str">
        <f t="shared" si="247"/>
        <v/>
      </c>
      <c r="M1091" s="73" t="str">
        <f t="shared" si="248"/>
        <v/>
      </c>
      <c r="N1091" s="4"/>
      <c r="O1091" s="78" t="str">
        <f t="shared" si="249"/>
        <v/>
      </c>
      <c r="P1091" s="79" t="str">
        <f t="shared" si="250"/>
        <v/>
      </c>
      <c r="Q1091" s="4"/>
      <c r="R1091" s="90" t="str">
        <f t="shared" si="251"/>
        <v/>
      </c>
      <c r="S1091" s="4"/>
      <c r="Y1091" s="18" t="str">
        <f t="shared" si="252"/>
        <v/>
      </c>
      <c r="AA1091" s="18" t="str">
        <f t="shared" si="243"/>
        <v/>
      </c>
      <c r="AB1091" s="18" t="str">
        <f t="shared" si="244"/>
        <v/>
      </c>
      <c r="AC1091" s="18" t="str">
        <f t="shared" si="253"/>
        <v/>
      </c>
      <c r="AD1091" s="18" t="str">
        <f t="shared" si="253"/>
        <v/>
      </c>
      <c r="AE1091" s="18" t="str">
        <f t="shared" si="254"/>
        <v/>
      </c>
      <c r="AG1091" s="95" t="str">
        <f>IF($C1091="", "", IF(IFERROR(INDEX(Ingredients!C$11:C$310, MATCH($C1091, Ingredients!$B$11:$B$310, 0)), "")="", "", IFERROR(INDEX(Ingredients!C$11:C$310, MATCH($C1091, Ingredients!$B$11:$B$310, 0)), "")))</f>
        <v/>
      </c>
      <c r="AH1091" s="105" t="str">
        <f>IF($C1091="", "", IF(IFERROR(INDEX(Ingredients!D$11:D$310, MATCH($C1091, Ingredients!$B$11:$B$310, 0)), "")="", "", IFERROR(INDEX(Ingredients!D$11:D$310, MATCH($C1091, Ingredients!$B$11:$B$310, 0)), "")))</f>
        <v/>
      </c>
      <c r="AI1091" s="106" t="str">
        <f>IF($C1091="", "", IF(IFERROR(INDEX(Ingredients!E$11:E$310, MATCH($C1091, Ingredients!$B$11:$B$310, 0)), "")="", "", IFERROR(INDEX(Ingredients!E$11:E$310, MATCH($C1091, Ingredients!$B$11:$B$310, 0)), "")))</f>
        <v/>
      </c>
      <c r="AJ1091" s="108" t="str">
        <f>IF($C1091="", "", IF(IFERROR(INDEX(Ingredients!F$11:F$310, MATCH($C1091, Ingredients!$B$11:$B$310, 0)), "")="", "", IFERROR(INDEX(Ingredients!F$11:F$310, MATCH($C1091, Ingredients!$B$11:$B$310, 0)), "")))</f>
        <v/>
      </c>
      <c r="AK1091" s="106" t="str">
        <f>IF($C1091="", "", IF(IFERROR(INDEX(Ingredients!G$11:G$310, MATCH($C1091, Ingredients!$B$11:$B$310, 0)), "")="", "", IFERROR(INDEX(Ingredients!G$11:G$310, MATCH($C1091, Ingredients!$B$11:$B$310, 0)), "")))</f>
        <v/>
      </c>
      <c r="AL1091" s="79" t="str">
        <f>IF($C1091="", "", IF(IFERROR(INDEX(Ingredients!H$11:H$310, MATCH($C1091, Ingredients!$B$11:$B$310, 0)), "")="", "", IFERROR(INDEX(Ingredients!H$11:H$310, MATCH($C1091, Ingredients!$B$11:$B$310, 0)), "")))</f>
        <v/>
      </c>
      <c r="AN1091" s="83" t="str">
        <f t="shared" si="245"/>
        <v/>
      </c>
      <c r="AP1091" s="114" t="str">
        <f t="shared" si="255"/>
        <v/>
      </c>
      <c r="AR1091" s="117" t="str">
        <f>IF($C1091="", "", IF(IFERROR(INDEX(Ingredients!$AI$11:$AI$310, MATCH($C1091, Ingredients!$B$11:$B$310, 0)), "")="", "", IFERROR(INDEX(Ingredients!$AI$11:$AI$310, MATCH($C1091, Ingredients!$B$11:$B$310, 0)), "")))</f>
        <v/>
      </c>
      <c r="AT1091" s="120" t="str">
        <f t="shared" si="256"/>
        <v/>
      </c>
      <c r="AV1091" s="90" t="str">
        <f t="shared" si="246"/>
        <v/>
      </c>
      <c r="AX1091" s="90" t="str">
        <f>IF($AV1091="", "", COUNTIF($AV$11:$AV$5010, "&lt;"&amp;$AV1091)+1+COUNTIF($AV$11:$AV1091, $AV1091)-1)</f>
        <v/>
      </c>
      <c r="AZ1091" s="111" t="str">
        <f>IF($B1091="", "", SUMIF('Shopping List'!$AV$11:$AV$25, $B1091, 'Shopping List'!$BN$11:$BN$25))</f>
        <v/>
      </c>
      <c r="BB1091" s="117" t="str">
        <f t="shared" si="257"/>
        <v/>
      </c>
    </row>
    <row r="1092" spans="1:54" x14ac:dyDescent="0.25">
      <c r="A1092" s="4"/>
      <c r="B1092" s="37"/>
      <c r="C1092" s="124"/>
      <c r="D1092" s="39"/>
      <c r="E1092" s="125"/>
      <c r="F1092" s="48"/>
      <c r="G1092" s="4"/>
      <c r="H1092" s="4"/>
      <c r="I1092" s="95" t="str">
        <f>IF($C1092="", "", IF(IFERROR(INDEX(Ingredients!$C$11:$C$310, MATCH($C1092, Ingredients!$B$11:$B$310, 0)), "")="", "", IFERROR(INDEX(Ingredients!$C$11:$C$310, MATCH($C1092, Ingredients!$B$11:$B$310, 0)), "")))</f>
        <v/>
      </c>
      <c r="J1092" s="73" t="str">
        <f>IF($B1092="", "", IF(IFERROR(INDEX(Meals!$C$11:$C$260, MATCH($B1092, Meals!$B$11:$B$260, 0)), "")="", "", IFERROR(INDEX(Meals!$C$11:$C$260, MATCH($B1092, Meals!$B$11:$B$260, 0)), "")))</f>
        <v/>
      </c>
      <c r="K1092" s="4"/>
      <c r="L1092" s="72" t="str">
        <f t="shared" si="247"/>
        <v/>
      </c>
      <c r="M1092" s="73" t="str">
        <f t="shared" si="248"/>
        <v/>
      </c>
      <c r="N1092" s="4"/>
      <c r="O1092" s="78" t="str">
        <f t="shared" si="249"/>
        <v/>
      </c>
      <c r="P1092" s="79" t="str">
        <f t="shared" si="250"/>
        <v/>
      </c>
      <c r="Q1092" s="4"/>
      <c r="R1092" s="90" t="str">
        <f t="shared" si="251"/>
        <v/>
      </c>
      <c r="S1092" s="4"/>
      <c r="Y1092" s="18" t="str">
        <f t="shared" si="252"/>
        <v/>
      </c>
      <c r="AA1092" s="18" t="str">
        <f t="shared" si="243"/>
        <v/>
      </c>
      <c r="AB1092" s="18" t="str">
        <f t="shared" si="244"/>
        <v/>
      </c>
      <c r="AC1092" s="18" t="str">
        <f t="shared" si="253"/>
        <v/>
      </c>
      <c r="AD1092" s="18" t="str">
        <f t="shared" si="253"/>
        <v/>
      </c>
      <c r="AE1092" s="18" t="str">
        <f t="shared" si="254"/>
        <v/>
      </c>
      <c r="AG1092" s="95" t="str">
        <f>IF($C1092="", "", IF(IFERROR(INDEX(Ingredients!C$11:C$310, MATCH($C1092, Ingredients!$B$11:$B$310, 0)), "")="", "", IFERROR(INDEX(Ingredients!C$11:C$310, MATCH($C1092, Ingredients!$B$11:$B$310, 0)), "")))</f>
        <v/>
      </c>
      <c r="AH1092" s="105" t="str">
        <f>IF($C1092="", "", IF(IFERROR(INDEX(Ingredients!D$11:D$310, MATCH($C1092, Ingredients!$B$11:$B$310, 0)), "")="", "", IFERROR(INDEX(Ingredients!D$11:D$310, MATCH($C1092, Ingredients!$B$11:$B$310, 0)), "")))</f>
        <v/>
      </c>
      <c r="AI1092" s="106" t="str">
        <f>IF($C1092="", "", IF(IFERROR(INDEX(Ingredients!E$11:E$310, MATCH($C1092, Ingredients!$B$11:$B$310, 0)), "")="", "", IFERROR(INDEX(Ingredients!E$11:E$310, MATCH($C1092, Ingredients!$B$11:$B$310, 0)), "")))</f>
        <v/>
      </c>
      <c r="AJ1092" s="108" t="str">
        <f>IF($C1092="", "", IF(IFERROR(INDEX(Ingredients!F$11:F$310, MATCH($C1092, Ingredients!$B$11:$B$310, 0)), "")="", "", IFERROR(INDEX(Ingredients!F$11:F$310, MATCH($C1092, Ingredients!$B$11:$B$310, 0)), "")))</f>
        <v/>
      </c>
      <c r="AK1092" s="106" t="str">
        <f>IF($C1092="", "", IF(IFERROR(INDEX(Ingredients!G$11:G$310, MATCH($C1092, Ingredients!$B$11:$B$310, 0)), "")="", "", IFERROR(INDEX(Ingredients!G$11:G$310, MATCH($C1092, Ingredients!$B$11:$B$310, 0)), "")))</f>
        <v/>
      </c>
      <c r="AL1092" s="79" t="str">
        <f>IF($C1092="", "", IF(IFERROR(INDEX(Ingredients!H$11:H$310, MATCH($C1092, Ingredients!$B$11:$B$310, 0)), "")="", "", IFERROR(INDEX(Ingredients!H$11:H$310, MATCH($C1092, Ingredients!$B$11:$B$310, 0)), "")))</f>
        <v/>
      </c>
      <c r="AN1092" s="83" t="str">
        <f t="shared" si="245"/>
        <v/>
      </c>
      <c r="AP1092" s="114" t="str">
        <f t="shared" si="255"/>
        <v/>
      </c>
      <c r="AR1092" s="117" t="str">
        <f>IF($C1092="", "", IF(IFERROR(INDEX(Ingredients!$AI$11:$AI$310, MATCH($C1092, Ingredients!$B$11:$B$310, 0)), "")="", "", IFERROR(INDEX(Ingredients!$AI$11:$AI$310, MATCH($C1092, Ingredients!$B$11:$B$310, 0)), "")))</f>
        <v/>
      </c>
      <c r="AT1092" s="120" t="str">
        <f t="shared" si="256"/>
        <v/>
      </c>
      <c r="AV1092" s="90" t="str">
        <f t="shared" si="246"/>
        <v/>
      </c>
      <c r="AX1092" s="90" t="str">
        <f>IF($AV1092="", "", COUNTIF($AV$11:$AV$5010, "&lt;"&amp;$AV1092)+1+COUNTIF($AV$11:$AV1092, $AV1092)-1)</f>
        <v/>
      </c>
      <c r="AZ1092" s="111" t="str">
        <f>IF($B1092="", "", SUMIF('Shopping List'!$AV$11:$AV$25, $B1092, 'Shopping List'!$BN$11:$BN$25))</f>
        <v/>
      </c>
      <c r="BB1092" s="117" t="str">
        <f t="shared" si="257"/>
        <v/>
      </c>
    </row>
    <row r="1093" spans="1:54" x14ac:dyDescent="0.25">
      <c r="A1093" s="4"/>
      <c r="B1093" s="37"/>
      <c r="C1093" s="124"/>
      <c r="D1093" s="39"/>
      <c r="E1093" s="125"/>
      <c r="F1093" s="48"/>
      <c r="G1093" s="4"/>
      <c r="H1093" s="4"/>
      <c r="I1093" s="95" t="str">
        <f>IF($C1093="", "", IF(IFERROR(INDEX(Ingredients!$C$11:$C$310, MATCH($C1093, Ingredients!$B$11:$B$310, 0)), "")="", "", IFERROR(INDEX(Ingredients!$C$11:$C$310, MATCH($C1093, Ingredients!$B$11:$B$310, 0)), "")))</f>
        <v/>
      </c>
      <c r="J1093" s="73" t="str">
        <f>IF($B1093="", "", IF(IFERROR(INDEX(Meals!$C$11:$C$260, MATCH($B1093, Meals!$B$11:$B$260, 0)), "")="", "", IFERROR(INDEX(Meals!$C$11:$C$260, MATCH($B1093, Meals!$B$11:$B$260, 0)), "")))</f>
        <v/>
      </c>
      <c r="K1093" s="4"/>
      <c r="L1093" s="72" t="str">
        <f t="shared" si="247"/>
        <v/>
      </c>
      <c r="M1093" s="73" t="str">
        <f t="shared" si="248"/>
        <v/>
      </c>
      <c r="N1093" s="4"/>
      <c r="O1093" s="78" t="str">
        <f t="shared" si="249"/>
        <v/>
      </c>
      <c r="P1093" s="79" t="str">
        <f t="shared" si="250"/>
        <v/>
      </c>
      <c r="Q1093" s="4"/>
      <c r="R1093" s="90" t="str">
        <f t="shared" si="251"/>
        <v/>
      </c>
      <c r="S1093" s="4"/>
      <c r="Y1093" s="18" t="str">
        <f t="shared" si="252"/>
        <v/>
      </c>
      <c r="AA1093" s="18" t="str">
        <f t="shared" si="243"/>
        <v/>
      </c>
      <c r="AB1093" s="18" t="str">
        <f t="shared" si="244"/>
        <v/>
      </c>
      <c r="AC1093" s="18" t="str">
        <f t="shared" si="253"/>
        <v/>
      </c>
      <c r="AD1093" s="18" t="str">
        <f t="shared" si="253"/>
        <v/>
      </c>
      <c r="AE1093" s="18" t="str">
        <f t="shared" si="254"/>
        <v/>
      </c>
      <c r="AG1093" s="95" t="str">
        <f>IF($C1093="", "", IF(IFERROR(INDEX(Ingredients!C$11:C$310, MATCH($C1093, Ingredients!$B$11:$B$310, 0)), "")="", "", IFERROR(INDEX(Ingredients!C$11:C$310, MATCH($C1093, Ingredients!$B$11:$B$310, 0)), "")))</f>
        <v/>
      </c>
      <c r="AH1093" s="105" t="str">
        <f>IF($C1093="", "", IF(IFERROR(INDEX(Ingredients!D$11:D$310, MATCH($C1093, Ingredients!$B$11:$B$310, 0)), "")="", "", IFERROR(INDEX(Ingredients!D$11:D$310, MATCH($C1093, Ingredients!$B$11:$B$310, 0)), "")))</f>
        <v/>
      </c>
      <c r="AI1093" s="106" t="str">
        <f>IF($C1093="", "", IF(IFERROR(INDEX(Ingredients!E$11:E$310, MATCH($C1093, Ingredients!$B$11:$B$310, 0)), "")="", "", IFERROR(INDEX(Ingredients!E$11:E$310, MATCH($C1093, Ingredients!$B$11:$B$310, 0)), "")))</f>
        <v/>
      </c>
      <c r="AJ1093" s="108" t="str">
        <f>IF($C1093="", "", IF(IFERROR(INDEX(Ingredients!F$11:F$310, MATCH($C1093, Ingredients!$B$11:$B$310, 0)), "")="", "", IFERROR(INDEX(Ingredients!F$11:F$310, MATCH($C1093, Ingredients!$B$11:$B$310, 0)), "")))</f>
        <v/>
      </c>
      <c r="AK1093" s="106" t="str">
        <f>IF($C1093="", "", IF(IFERROR(INDEX(Ingredients!G$11:G$310, MATCH($C1093, Ingredients!$B$11:$B$310, 0)), "")="", "", IFERROR(INDEX(Ingredients!G$11:G$310, MATCH($C1093, Ingredients!$B$11:$B$310, 0)), "")))</f>
        <v/>
      </c>
      <c r="AL1093" s="79" t="str">
        <f>IF($C1093="", "", IF(IFERROR(INDEX(Ingredients!H$11:H$310, MATCH($C1093, Ingredients!$B$11:$B$310, 0)), "")="", "", IFERROR(INDEX(Ingredients!H$11:H$310, MATCH($C1093, Ingredients!$B$11:$B$310, 0)), "")))</f>
        <v/>
      </c>
      <c r="AN1093" s="83" t="str">
        <f t="shared" si="245"/>
        <v/>
      </c>
      <c r="AP1093" s="114" t="str">
        <f t="shared" si="255"/>
        <v/>
      </c>
      <c r="AR1093" s="117" t="str">
        <f>IF($C1093="", "", IF(IFERROR(INDEX(Ingredients!$AI$11:$AI$310, MATCH($C1093, Ingredients!$B$11:$B$310, 0)), "")="", "", IFERROR(INDEX(Ingredients!$AI$11:$AI$310, MATCH($C1093, Ingredients!$B$11:$B$310, 0)), "")))</f>
        <v/>
      </c>
      <c r="AT1093" s="120" t="str">
        <f t="shared" si="256"/>
        <v/>
      </c>
      <c r="AV1093" s="90" t="str">
        <f t="shared" si="246"/>
        <v/>
      </c>
      <c r="AX1093" s="90" t="str">
        <f>IF($AV1093="", "", COUNTIF($AV$11:$AV$5010, "&lt;"&amp;$AV1093)+1+COUNTIF($AV$11:$AV1093, $AV1093)-1)</f>
        <v/>
      </c>
      <c r="AZ1093" s="111" t="str">
        <f>IF($B1093="", "", SUMIF('Shopping List'!$AV$11:$AV$25, $B1093, 'Shopping List'!$BN$11:$BN$25))</f>
        <v/>
      </c>
      <c r="BB1093" s="117" t="str">
        <f t="shared" si="257"/>
        <v/>
      </c>
    </row>
    <row r="1094" spans="1:54" x14ac:dyDescent="0.25">
      <c r="A1094" s="4"/>
      <c r="B1094" s="37"/>
      <c r="C1094" s="124"/>
      <c r="D1094" s="39"/>
      <c r="E1094" s="125"/>
      <c r="F1094" s="48"/>
      <c r="G1094" s="4"/>
      <c r="H1094" s="4"/>
      <c r="I1094" s="95" t="str">
        <f>IF($C1094="", "", IF(IFERROR(INDEX(Ingredients!$C$11:$C$310, MATCH($C1094, Ingredients!$B$11:$B$310, 0)), "")="", "", IFERROR(INDEX(Ingredients!$C$11:$C$310, MATCH($C1094, Ingredients!$B$11:$B$310, 0)), "")))</f>
        <v/>
      </c>
      <c r="J1094" s="73" t="str">
        <f>IF($B1094="", "", IF(IFERROR(INDEX(Meals!$C$11:$C$260, MATCH($B1094, Meals!$B$11:$B$260, 0)), "")="", "", IFERROR(INDEX(Meals!$C$11:$C$260, MATCH($B1094, Meals!$B$11:$B$260, 0)), "")))</f>
        <v/>
      </c>
      <c r="K1094" s="4"/>
      <c r="L1094" s="72" t="str">
        <f t="shared" si="247"/>
        <v/>
      </c>
      <c r="M1094" s="73" t="str">
        <f t="shared" si="248"/>
        <v/>
      </c>
      <c r="N1094" s="4"/>
      <c r="O1094" s="78" t="str">
        <f t="shared" si="249"/>
        <v/>
      </c>
      <c r="P1094" s="79" t="str">
        <f t="shared" si="250"/>
        <v/>
      </c>
      <c r="Q1094" s="4"/>
      <c r="R1094" s="90" t="str">
        <f t="shared" si="251"/>
        <v/>
      </c>
      <c r="S1094" s="4"/>
      <c r="Y1094" s="18" t="str">
        <f t="shared" si="252"/>
        <v/>
      </c>
      <c r="AA1094" s="18" t="str">
        <f t="shared" si="243"/>
        <v/>
      </c>
      <c r="AB1094" s="18" t="str">
        <f t="shared" si="244"/>
        <v/>
      </c>
      <c r="AC1094" s="18" t="str">
        <f t="shared" si="253"/>
        <v/>
      </c>
      <c r="AD1094" s="18" t="str">
        <f t="shared" si="253"/>
        <v/>
      </c>
      <c r="AE1094" s="18" t="str">
        <f t="shared" si="254"/>
        <v/>
      </c>
      <c r="AG1094" s="95" t="str">
        <f>IF($C1094="", "", IF(IFERROR(INDEX(Ingredients!C$11:C$310, MATCH($C1094, Ingredients!$B$11:$B$310, 0)), "")="", "", IFERROR(INDEX(Ingredients!C$11:C$310, MATCH($C1094, Ingredients!$B$11:$B$310, 0)), "")))</f>
        <v/>
      </c>
      <c r="AH1094" s="105" t="str">
        <f>IF($C1094="", "", IF(IFERROR(INDEX(Ingredients!D$11:D$310, MATCH($C1094, Ingredients!$B$11:$B$310, 0)), "")="", "", IFERROR(INDEX(Ingredients!D$11:D$310, MATCH($C1094, Ingredients!$B$11:$B$310, 0)), "")))</f>
        <v/>
      </c>
      <c r="AI1094" s="106" t="str">
        <f>IF($C1094="", "", IF(IFERROR(INDEX(Ingredients!E$11:E$310, MATCH($C1094, Ingredients!$B$11:$B$310, 0)), "")="", "", IFERROR(INDEX(Ingredients!E$11:E$310, MATCH($C1094, Ingredients!$B$11:$B$310, 0)), "")))</f>
        <v/>
      </c>
      <c r="AJ1094" s="108" t="str">
        <f>IF($C1094="", "", IF(IFERROR(INDEX(Ingredients!F$11:F$310, MATCH($C1094, Ingredients!$B$11:$B$310, 0)), "")="", "", IFERROR(INDEX(Ingredients!F$11:F$310, MATCH($C1094, Ingredients!$B$11:$B$310, 0)), "")))</f>
        <v/>
      </c>
      <c r="AK1094" s="106" t="str">
        <f>IF($C1094="", "", IF(IFERROR(INDEX(Ingredients!G$11:G$310, MATCH($C1094, Ingredients!$B$11:$B$310, 0)), "")="", "", IFERROR(INDEX(Ingredients!G$11:G$310, MATCH($C1094, Ingredients!$B$11:$B$310, 0)), "")))</f>
        <v/>
      </c>
      <c r="AL1094" s="79" t="str">
        <f>IF($C1094="", "", IF(IFERROR(INDEX(Ingredients!H$11:H$310, MATCH($C1094, Ingredients!$B$11:$B$310, 0)), "")="", "", IFERROR(INDEX(Ingredients!H$11:H$310, MATCH($C1094, Ingredients!$B$11:$B$310, 0)), "")))</f>
        <v/>
      </c>
      <c r="AN1094" s="83" t="str">
        <f t="shared" si="245"/>
        <v/>
      </c>
      <c r="AP1094" s="114" t="str">
        <f t="shared" si="255"/>
        <v/>
      </c>
      <c r="AR1094" s="117" t="str">
        <f>IF($C1094="", "", IF(IFERROR(INDEX(Ingredients!$AI$11:$AI$310, MATCH($C1094, Ingredients!$B$11:$B$310, 0)), "")="", "", IFERROR(INDEX(Ingredients!$AI$11:$AI$310, MATCH($C1094, Ingredients!$B$11:$B$310, 0)), "")))</f>
        <v/>
      </c>
      <c r="AT1094" s="120" t="str">
        <f t="shared" si="256"/>
        <v/>
      </c>
      <c r="AV1094" s="90" t="str">
        <f t="shared" si="246"/>
        <v/>
      </c>
      <c r="AX1094" s="90" t="str">
        <f>IF($AV1094="", "", COUNTIF($AV$11:$AV$5010, "&lt;"&amp;$AV1094)+1+COUNTIF($AV$11:$AV1094, $AV1094)-1)</f>
        <v/>
      </c>
      <c r="AZ1094" s="111" t="str">
        <f>IF($B1094="", "", SUMIF('Shopping List'!$AV$11:$AV$25, $B1094, 'Shopping List'!$BN$11:$BN$25))</f>
        <v/>
      </c>
      <c r="BB1094" s="117" t="str">
        <f t="shared" si="257"/>
        <v/>
      </c>
    </row>
    <row r="1095" spans="1:54" x14ac:dyDescent="0.25">
      <c r="A1095" s="4"/>
      <c r="B1095" s="37"/>
      <c r="C1095" s="124"/>
      <c r="D1095" s="39"/>
      <c r="E1095" s="125"/>
      <c r="F1095" s="48"/>
      <c r="G1095" s="4"/>
      <c r="H1095" s="4"/>
      <c r="I1095" s="95" t="str">
        <f>IF($C1095="", "", IF(IFERROR(INDEX(Ingredients!$C$11:$C$310, MATCH($C1095, Ingredients!$B$11:$B$310, 0)), "")="", "", IFERROR(INDEX(Ingredients!$C$11:$C$310, MATCH($C1095, Ingredients!$B$11:$B$310, 0)), "")))</f>
        <v/>
      </c>
      <c r="J1095" s="73" t="str">
        <f>IF($B1095="", "", IF(IFERROR(INDEX(Meals!$C$11:$C$260, MATCH($B1095, Meals!$B$11:$B$260, 0)), "")="", "", IFERROR(INDEX(Meals!$C$11:$C$260, MATCH($B1095, Meals!$B$11:$B$260, 0)), "")))</f>
        <v/>
      </c>
      <c r="K1095" s="4"/>
      <c r="L1095" s="72" t="str">
        <f t="shared" si="247"/>
        <v/>
      </c>
      <c r="M1095" s="73" t="str">
        <f t="shared" si="248"/>
        <v/>
      </c>
      <c r="N1095" s="4"/>
      <c r="O1095" s="78" t="str">
        <f t="shared" si="249"/>
        <v/>
      </c>
      <c r="P1095" s="79" t="str">
        <f t="shared" si="250"/>
        <v/>
      </c>
      <c r="Q1095" s="4"/>
      <c r="R1095" s="90" t="str">
        <f t="shared" si="251"/>
        <v/>
      </c>
      <c r="S1095" s="4"/>
      <c r="Y1095" s="18" t="str">
        <f t="shared" si="252"/>
        <v/>
      </c>
      <c r="AA1095" s="18" t="str">
        <f t="shared" si="243"/>
        <v/>
      </c>
      <c r="AB1095" s="18" t="str">
        <f t="shared" si="244"/>
        <v/>
      </c>
      <c r="AC1095" s="18" t="str">
        <f t="shared" si="253"/>
        <v/>
      </c>
      <c r="AD1095" s="18" t="str">
        <f t="shared" si="253"/>
        <v/>
      </c>
      <c r="AE1095" s="18" t="str">
        <f t="shared" si="254"/>
        <v/>
      </c>
      <c r="AG1095" s="95" t="str">
        <f>IF($C1095="", "", IF(IFERROR(INDEX(Ingredients!C$11:C$310, MATCH($C1095, Ingredients!$B$11:$B$310, 0)), "")="", "", IFERROR(INDEX(Ingredients!C$11:C$310, MATCH($C1095, Ingredients!$B$11:$B$310, 0)), "")))</f>
        <v/>
      </c>
      <c r="AH1095" s="105" t="str">
        <f>IF($C1095="", "", IF(IFERROR(INDEX(Ingredients!D$11:D$310, MATCH($C1095, Ingredients!$B$11:$B$310, 0)), "")="", "", IFERROR(INDEX(Ingredients!D$11:D$310, MATCH($C1095, Ingredients!$B$11:$B$310, 0)), "")))</f>
        <v/>
      </c>
      <c r="AI1095" s="106" t="str">
        <f>IF($C1095="", "", IF(IFERROR(INDEX(Ingredients!E$11:E$310, MATCH($C1095, Ingredients!$B$11:$B$310, 0)), "")="", "", IFERROR(INDEX(Ingredients!E$11:E$310, MATCH($C1095, Ingredients!$B$11:$B$310, 0)), "")))</f>
        <v/>
      </c>
      <c r="AJ1095" s="108" t="str">
        <f>IF($C1095="", "", IF(IFERROR(INDEX(Ingredients!F$11:F$310, MATCH($C1095, Ingredients!$B$11:$B$310, 0)), "")="", "", IFERROR(INDEX(Ingredients!F$11:F$310, MATCH($C1095, Ingredients!$B$11:$B$310, 0)), "")))</f>
        <v/>
      </c>
      <c r="AK1095" s="106" t="str">
        <f>IF($C1095="", "", IF(IFERROR(INDEX(Ingredients!G$11:G$310, MATCH($C1095, Ingredients!$B$11:$B$310, 0)), "")="", "", IFERROR(INDEX(Ingredients!G$11:G$310, MATCH($C1095, Ingredients!$B$11:$B$310, 0)), "")))</f>
        <v/>
      </c>
      <c r="AL1095" s="79" t="str">
        <f>IF($C1095="", "", IF(IFERROR(INDEX(Ingredients!H$11:H$310, MATCH($C1095, Ingredients!$B$11:$B$310, 0)), "")="", "", IFERROR(INDEX(Ingredients!H$11:H$310, MATCH($C1095, Ingredients!$B$11:$B$310, 0)), "")))</f>
        <v/>
      </c>
      <c r="AN1095" s="83" t="str">
        <f t="shared" si="245"/>
        <v/>
      </c>
      <c r="AP1095" s="114" t="str">
        <f t="shared" si="255"/>
        <v/>
      </c>
      <c r="AR1095" s="117" t="str">
        <f>IF($C1095="", "", IF(IFERROR(INDEX(Ingredients!$AI$11:$AI$310, MATCH($C1095, Ingredients!$B$11:$B$310, 0)), "")="", "", IFERROR(INDEX(Ingredients!$AI$11:$AI$310, MATCH($C1095, Ingredients!$B$11:$B$310, 0)), "")))</f>
        <v/>
      </c>
      <c r="AT1095" s="120" t="str">
        <f t="shared" si="256"/>
        <v/>
      </c>
      <c r="AV1095" s="90" t="str">
        <f t="shared" si="246"/>
        <v/>
      </c>
      <c r="AX1095" s="90" t="str">
        <f>IF($AV1095="", "", COUNTIF($AV$11:$AV$5010, "&lt;"&amp;$AV1095)+1+COUNTIF($AV$11:$AV1095, $AV1095)-1)</f>
        <v/>
      </c>
      <c r="AZ1095" s="111" t="str">
        <f>IF($B1095="", "", SUMIF('Shopping List'!$AV$11:$AV$25, $B1095, 'Shopping List'!$BN$11:$BN$25))</f>
        <v/>
      </c>
      <c r="BB1095" s="117" t="str">
        <f t="shared" si="257"/>
        <v/>
      </c>
    </row>
    <row r="1096" spans="1:54" x14ac:dyDescent="0.25">
      <c r="A1096" s="4"/>
      <c r="B1096" s="37"/>
      <c r="C1096" s="124"/>
      <c r="D1096" s="39"/>
      <c r="E1096" s="125"/>
      <c r="F1096" s="48"/>
      <c r="G1096" s="4"/>
      <c r="H1096" s="4"/>
      <c r="I1096" s="95" t="str">
        <f>IF($C1096="", "", IF(IFERROR(INDEX(Ingredients!$C$11:$C$310, MATCH($C1096, Ingredients!$B$11:$B$310, 0)), "")="", "", IFERROR(INDEX(Ingredients!$C$11:$C$310, MATCH($C1096, Ingredients!$B$11:$B$310, 0)), "")))</f>
        <v/>
      </c>
      <c r="J1096" s="73" t="str">
        <f>IF($B1096="", "", IF(IFERROR(INDEX(Meals!$C$11:$C$260, MATCH($B1096, Meals!$B$11:$B$260, 0)), "")="", "", IFERROR(INDEX(Meals!$C$11:$C$260, MATCH($B1096, Meals!$B$11:$B$260, 0)), "")))</f>
        <v/>
      </c>
      <c r="K1096" s="4"/>
      <c r="L1096" s="72" t="str">
        <f t="shared" si="247"/>
        <v/>
      </c>
      <c r="M1096" s="73" t="str">
        <f t="shared" si="248"/>
        <v/>
      </c>
      <c r="N1096" s="4"/>
      <c r="O1096" s="78" t="str">
        <f t="shared" si="249"/>
        <v/>
      </c>
      <c r="P1096" s="79" t="str">
        <f t="shared" si="250"/>
        <v/>
      </c>
      <c r="Q1096" s="4"/>
      <c r="R1096" s="90" t="str">
        <f t="shared" si="251"/>
        <v/>
      </c>
      <c r="S1096" s="4"/>
      <c r="Y1096" s="18" t="str">
        <f t="shared" si="252"/>
        <v/>
      </c>
      <c r="AA1096" s="18" t="str">
        <f t="shared" si="243"/>
        <v/>
      </c>
      <c r="AB1096" s="18" t="str">
        <f t="shared" si="244"/>
        <v/>
      </c>
      <c r="AC1096" s="18" t="str">
        <f t="shared" si="253"/>
        <v/>
      </c>
      <c r="AD1096" s="18" t="str">
        <f t="shared" si="253"/>
        <v/>
      </c>
      <c r="AE1096" s="18" t="str">
        <f t="shared" si="254"/>
        <v/>
      </c>
      <c r="AG1096" s="95" t="str">
        <f>IF($C1096="", "", IF(IFERROR(INDEX(Ingredients!C$11:C$310, MATCH($C1096, Ingredients!$B$11:$B$310, 0)), "")="", "", IFERROR(INDEX(Ingredients!C$11:C$310, MATCH($C1096, Ingredients!$B$11:$B$310, 0)), "")))</f>
        <v/>
      </c>
      <c r="AH1096" s="105" t="str">
        <f>IF($C1096="", "", IF(IFERROR(INDEX(Ingredients!D$11:D$310, MATCH($C1096, Ingredients!$B$11:$B$310, 0)), "")="", "", IFERROR(INDEX(Ingredients!D$11:D$310, MATCH($C1096, Ingredients!$B$11:$B$310, 0)), "")))</f>
        <v/>
      </c>
      <c r="AI1096" s="106" t="str">
        <f>IF($C1096="", "", IF(IFERROR(INDEX(Ingredients!E$11:E$310, MATCH($C1096, Ingredients!$B$11:$B$310, 0)), "")="", "", IFERROR(INDEX(Ingredients!E$11:E$310, MATCH($C1096, Ingredients!$B$11:$B$310, 0)), "")))</f>
        <v/>
      </c>
      <c r="AJ1096" s="108" t="str">
        <f>IF($C1096="", "", IF(IFERROR(INDEX(Ingredients!F$11:F$310, MATCH($C1096, Ingredients!$B$11:$B$310, 0)), "")="", "", IFERROR(INDEX(Ingredients!F$11:F$310, MATCH($C1096, Ingredients!$B$11:$B$310, 0)), "")))</f>
        <v/>
      </c>
      <c r="AK1096" s="106" t="str">
        <f>IF($C1096="", "", IF(IFERROR(INDEX(Ingredients!G$11:G$310, MATCH($C1096, Ingredients!$B$11:$B$310, 0)), "")="", "", IFERROR(INDEX(Ingredients!G$11:G$310, MATCH($C1096, Ingredients!$B$11:$B$310, 0)), "")))</f>
        <v/>
      </c>
      <c r="AL1096" s="79" t="str">
        <f>IF($C1096="", "", IF(IFERROR(INDEX(Ingredients!H$11:H$310, MATCH($C1096, Ingredients!$B$11:$B$310, 0)), "")="", "", IFERROR(INDEX(Ingredients!H$11:H$310, MATCH($C1096, Ingredients!$B$11:$B$310, 0)), "")))</f>
        <v/>
      </c>
      <c r="AN1096" s="83" t="str">
        <f t="shared" si="245"/>
        <v/>
      </c>
      <c r="AP1096" s="114" t="str">
        <f t="shared" si="255"/>
        <v/>
      </c>
      <c r="AR1096" s="117" t="str">
        <f>IF($C1096="", "", IF(IFERROR(INDEX(Ingredients!$AI$11:$AI$310, MATCH($C1096, Ingredients!$B$11:$B$310, 0)), "")="", "", IFERROR(INDEX(Ingredients!$AI$11:$AI$310, MATCH($C1096, Ingredients!$B$11:$B$310, 0)), "")))</f>
        <v/>
      </c>
      <c r="AT1096" s="120" t="str">
        <f t="shared" si="256"/>
        <v/>
      </c>
      <c r="AV1096" s="90" t="str">
        <f t="shared" si="246"/>
        <v/>
      </c>
      <c r="AX1096" s="90" t="str">
        <f>IF($AV1096="", "", COUNTIF($AV$11:$AV$5010, "&lt;"&amp;$AV1096)+1+COUNTIF($AV$11:$AV1096, $AV1096)-1)</f>
        <v/>
      </c>
      <c r="AZ1096" s="111" t="str">
        <f>IF($B1096="", "", SUMIF('Shopping List'!$AV$11:$AV$25, $B1096, 'Shopping List'!$BN$11:$BN$25))</f>
        <v/>
      </c>
      <c r="BB1096" s="117" t="str">
        <f t="shared" si="257"/>
        <v/>
      </c>
    </row>
    <row r="1097" spans="1:54" x14ac:dyDescent="0.25">
      <c r="A1097" s="4"/>
      <c r="B1097" s="37"/>
      <c r="C1097" s="124"/>
      <c r="D1097" s="39"/>
      <c r="E1097" s="125"/>
      <c r="F1097" s="48"/>
      <c r="G1097" s="4"/>
      <c r="H1097" s="4"/>
      <c r="I1097" s="95" t="str">
        <f>IF($C1097="", "", IF(IFERROR(INDEX(Ingredients!$C$11:$C$310, MATCH($C1097, Ingredients!$B$11:$B$310, 0)), "")="", "", IFERROR(INDEX(Ingredients!$C$11:$C$310, MATCH($C1097, Ingredients!$B$11:$B$310, 0)), "")))</f>
        <v/>
      </c>
      <c r="J1097" s="73" t="str">
        <f>IF($B1097="", "", IF(IFERROR(INDEX(Meals!$C$11:$C$260, MATCH($B1097, Meals!$B$11:$B$260, 0)), "")="", "", IFERROR(INDEX(Meals!$C$11:$C$260, MATCH($B1097, Meals!$B$11:$B$260, 0)), "")))</f>
        <v/>
      </c>
      <c r="K1097" s="4"/>
      <c r="L1097" s="72" t="str">
        <f t="shared" si="247"/>
        <v/>
      </c>
      <c r="M1097" s="73" t="str">
        <f t="shared" si="248"/>
        <v/>
      </c>
      <c r="N1097" s="4"/>
      <c r="O1097" s="78" t="str">
        <f t="shared" si="249"/>
        <v/>
      </c>
      <c r="P1097" s="79" t="str">
        <f t="shared" si="250"/>
        <v/>
      </c>
      <c r="Q1097" s="4"/>
      <c r="R1097" s="90" t="str">
        <f t="shared" si="251"/>
        <v/>
      </c>
      <c r="S1097" s="4"/>
      <c r="Y1097" s="18" t="str">
        <f t="shared" si="252"/>
        <v/>
      </c>
      <c r="AA1097" s="18" t="str">
        <f t="shared" si="243"/>
        <v/>
      </c>
      <c r="AB1097" s="18" t="str">
        <f t="shared" si="244"/>
        <v/>
      </c>
      <c r="AC1097" s="18" t="str">
        <f t="shared" si="253"/>
        <v/>
      </c>
      <c r="AD1097" s="18" t="str">
        <f t="shared" si="253"/>
        <v/>
      </c>
      <c r="AE1097" s="18" t="str">
        <f t="shared" si="254"/>
        <v/>
      </c>
      <c r="AG1097" s="95" t="str">
        <f>IF($C1097="", "", IF(IFERROR(INDEX(Ingredients!C$11:C$310, MATCH($C1097, Ingredients!$B$11:$B$310, 0)), "")="", "", IFERROR(INDEX(Ingredients!C$11:C$310, MATCH($C1097, Ingredients!$B$11:$B$310, 0)), "")))</f>
        <v/>
      </c>
      <c r="AH1097" s="105" t="str">
        <f>IF($C1097="", "", IF(IFERROR(INDEX(Ingredients!D$11:D$310, MATCH($C1097, Ingredients!$B$11:$B$310, 0)), "")="", "", IFERROR(INDEX(Ingredients!D$11:D$310, MATCH($C1097, Ingredients!$B$11:$B$310, 0)), "")))</f>
        <v/>
      </c>
      <c r="AI1097" s="106" t="str">
        <f>IF($C1097="", "", IF(IFERROR(INDEX(Ingredients!E$11:E$310, MATCH($C1097, Ingredients!$B$11:$B$310, 0)), "")="", "", IFERROR(INDEX(Ingredients!E$11:E$310, MATCH($C1097, Ingredients!$B$11:$B$310, 0)), "")))</f>
        <v/>
      </c>
      <c r="AJ1097" s="108" t="str">
        <f>IF($C1097="", "", IF(IFERROR(INDEX(Ingredients!F$11:F$310, MATCH($C1097, Ingredients!$B$11:$B$310, 0)), "")="", "", IFERROR(INDEX(Ingredients!F$11:F$310, MATCH($C1097, Ingredients!$B$11:$B$310, 0)), "")))</f>
        <v/>
      </c>
      <c r="AK1097" s="106" t="str">
        <f>IF($C1097="", "", IF(IFERROR(INDEX(Ingredients!G$11:G$310, MATCH($C1097, Ingredients!$B$11:$B$310, 0)), "")="", "", IFERROR(INDEX(Ingredients!G$11:G$310, MATCH($C1097, Ingredients!$B$11:$B$310, 0)), "")))</f>
        <v/>
      </c>
      <c r="AL1097" s="79" t="str">
        <f>IF($C1097="", "", IF(IFERROR(INDEX(Ingredients!H$11:H$310, MATCH($C1097, Ingredients!$B$11:$B$310, 0)), "")="", "", IFERROR(INDEX(Ingredients!H$11:H$310, MATCH($C1097, Ingredients!$B$11:$B$310, 0)), "")))</f>
        <v/>
      </c>
      <c r="AN1097" s="83" t="str">
        <f t="shared" si="245"/>
        <v/>
      </c>
      <c r="AP1097" s="114" t="str">
        <f t="shared" si="255"/>
        <v/>
      </c>
      <c r="AR1097" s="117" t="str">
        <f>IF($C1097="", "", IF(IFERROR(INDEX(Ingredients!$AI$11:$AI$310, MATCH($C1097, Ingredients!$B$11:$B$310, 0)), "")="", "", IFERROR(INDEX(Ingredients!$AI$11:$AI$310, MATCH($C1097, Ingredients!$B$11:$B$310, 0)), "")))</f>
        <v/>
      </c>
      <c r="AT1097" s="120" t="str">
        <f t="shared" si="256"/>
        <v/>
      </c>
      <c r="AV1097" s="90" t="str">
        <f t="shared" si="246"/>
        <v/>
      </c>
      <c r="AX1097" s="90" t="str">
        <f>IF($AV1097="", "", COUNTIF($AV$11:$AV$5010, "&lt;"&amp;$AV1097)+1+COUNTIF($AV$11:$AV1097, $AV1097)-1)</f>
        <v/>
      </c>
      <c r="AZ1097" s="111" t="str">
        <f>IF($B1097="", "", SUMIF('Shopping List'!$AV$11:$AV$25, $B1097, 'Shopping List'!$BN$11:$BN$25))</f>
        <v/>
      </c>
      <c r="BB1097" s="117" t="str">
        <f t="shared" si="257"/>
        <v/>
      </c>
    </row>
    <row r="1098" spans="1:54" x14ac:dyDescent="0.25">
      <c r="A1098" s="4"/>
      <c r="B1098" s="37"/>
      <c r="C1098" s="124"/>
      <c r="D1098" s="39"/>
      <c r="E1098" s="125"/>
      <c r="F1098" s="48"/>
      <c r="G1098" s="4"/>
      <c r="H1098" s="4"/>
      <c r="I1098" s="95" t="str">
        <f>IF($C1098="", "", IF(IFERROR(INDEX(Ingredients!$C$11:$C$310, MATCH($C1098, Ingredients!$B$11:$B$310, 0)), "")="", "", IFERROR(INDEX(Ingredients!$C$11:$C$310, MATCH($C1098, Ingredients!$B$11:$B$310, 0)), "")))</f>
        <v/>
      </c>
      <c r="J1098" s="73" t="str">
        <f>IF($B1098="", "", IF(IFERROR(INDEX(Meals!$C$11:$C$260, MATCH($B1098, Meals!$B$11:$B$260, 0)), "")="", "", IFERROR(INDEX(Meals!$C$11:$C$260, MATCH($B1098, Meals!$B$11:$B$260, 0)), "")))</f>
        <v/>
      </c>
      <c r="K1098" s="4"/>
      <c r="L1098" s="72" t="str">
        <f t="shared" si="247"/>
        <v/>
      </c>
      <c r="M1098" s="73" t="str">
        <f t="shared" si="248"/>
        <v/>
      </c>
      <c r="N1098" s="4"/>
      <c r="O1098" s="78" t="str">
        <f t="shared" si="249"/>
        <v/>
      </c>
      <c r="P1098" s="79" t="str">
        <f t="shared" si="250"/>
        <v/>
      </c>
      <c r="Q1098" s="4"/>
      <c r="R1098" s="90" t="str">
        <f t="shared" si="251"/>
        <v/>
      </c>
      <c r="S1098" s="4"/>
      <c r="Y1098" s="18" t="str">
        <f t="shared" si="252"/>
        <v/>
      </c>
      <c r="AA1098" s="18" t="str">
        <f t="shared" si="243"/>
        <v/>
      </c>
      <c r="AB1098" s="18" t="str">
        <f t="shared" si="244"/>
        <v/>
      </c>
      <c r="AC1098" s="18" t="str">
        <f t="shared" si="253"/>
        <v/>
      </c>
      <c r="AD1098" s="18" t="str">
        <f t="shared" si="253"/>
        <v/>
      </c>
      <c r="AE1098" s="18" t="str">
        <f t="shared" si="254"/>
        <v/>
      </c>
      <c r="AG1098" s="95" t="str">
        <f>IF($C1098="", "", IF(IFERROR(INDEX(Ingredients!C$11:C$310, MATCH($C1098, Ingredients!$B$11:$B$310, 0)), "")="", "", IFERROR(INDEX(Ingredients!C$11:C$310, MATCH($C1098, Ingredients!$B$11:$B$310, 0)), "")))</f>
        <v/>
      </c>
      <c r="AH1098" s="105" t="str">
        <f>IF($C1098="", "", IF(IFERROR(INDEX(Ingredients!D$11:D$310, MATCH($C1098, Ingredients!$B$11:$B$310, 0)), "")="", "", IFERROR(INDEX(Ingredients!D$11:D$310, MATCH($C1098, Ingredients!$B$11:$B$310, 0)), "")))</f>
        <v/>
      </c>
      <c r="AI1098" s="106" t="str">
        <f>IF($C1098="", "", IF(IFERROR(INDEX(Ingredients!E$11:E$310, MATCH($C1098, Ingredients!$B$11:$B$310, 0)), "")="", "", IFERROR(INDEX(Ingredients!E$11:E$310, MATCH($C1098, Ingredients!$B$11:$B$310, 0)), "")))</f>
        <v/>
      </c>
      <c r="AJ1098" s="108" t="str">
        <f>IF($C1098="", "", IF(IFERROR(INDEX(Ingredients!F$11:F$310, MATCH($C1098, Ingredients!$B$11:$B$310, 0)), "")="", "", IFERROR(INDEX(Ingredients!F$11:F$310, MATCH($C1098, Ingredients!$B$11:$B$310, 0)), "")))</f>
        <v/>
      </c>
      <c r="AK1098" s="106" t="str">
        <f>IF($C1098="", "", IF(IFERROR(INDEX(Ingredients!G$11:G$310, MATCH($C1098, Ingredients!$B$11:$B$310, 0)), "")="", "", IFERROR(INDEX(Ingredients!G$11:G$310, MATCH($C1098, Ingredients!$B$11:$B$310, 0)), "")))</f>
        <v/>
      </c>
      <c r="AL1098" s="79" t="str">
        <f>IF($C1098="", "", IF(IFERROR(INDEX(Ingredients!H$11:H$310, MATCH($C1098, Ingredients!$B$11:$B$310, 0)), "")="", "", IFERROR(INDEX(Ingredients!H$11:H$310, MATCH($C1098, Ingredients!$B$11:$B$310, 0)), "")))</f>
        <v/>
      </c>
      <c r="AN1098" s="83" t="str">
        <f t="shared" si="245"/>
        <v/>
      </c>
      <c r="AP1098" s="114" t="str">
        <f t="shared" si="255"/>
        <v/>
      </c>
      <c r="AR1098" s="117" t="str">
        <f>IF($C1098="", "", IF(IFERROR(INDEX(Ingredients!$AI$11:$AI$310, MATCH($C1098, Ingredients!$B$11:$B$310, 0)), "")="", "", IFERROR(INDEX(Ingredients!$AI$11:$AI$310, MATCH($C1098, Ingredients!$B$11:$B$310, 0)), "")))</f>
        <v/>
      </c>
      <c r="AT1098" s="120" t="str">
        <f t="shared" si="256"/>
        <v/>
      </c>
      <c r="AV1098" s="90" t="str">
        <f t="shared" si="246"/>
        <v/>
      </c>
      <c r="AX1098" s="90" t="str">
        <f>IF($AV1098="", "", COUNTIF($AV$11:$AV$5010, "&lt;"&amp;$AV1098)+1+COUNTIF($AV$11:$AV1098, $AV1098)-1)</f>
        <v/>
      </c>
      <c r="AZ1098" s="111" t="str">
        <f>IF($B1098="", "", SUMIF('Shopping List'!$AV$11:$AV$25, $B1098, 'Shopping List'!$BN$11:$BN$25))</f>
        <v/>
      </c>
      <c r="BB1098" s="117" t="str">
        <f t="shared" si="257"/>
        <v/>
      </c>
    </row>
    <row r="1099" spans="1:54" x14ac:dyDescent="0.25">
      <c r="A1099" s="4"/>
      <c r="B1099" s="37"/>
      <c r="C1099" s="124"/>
      <c r="D1099" s="39"/>
      <c r="E1099" s="125"/>
      <c r="F1099" s="48"/>
      <c r="G1099" s="4"/>
      <c r="H1099" s="4"/>
      <c r="I1099" s="95" t="str">
        <f>IF($C1099="", "", IF(IFERROR(INDEX(Ingredients!$C$11:$C$310, MATCH($C1099, Ingredients!$B$11:$B$310, 0)), "")="", "", IFERROR(INDEX(Ingredients!$C$11:$C$310, MATCH($C1099, Ingredients!$B$11:$B$310, 0)), "")))</f>
        <v/>
      </c>
      <c r="J1099" s="73" t="str">
        <f>IF($B1099="", "", IF(IFERROR(INDEX(Meals!$C$11:$C$260, MATCH($B1099, Meals!$B$11:$B$260, 0)), "")="", "", IFERROR(INDEX(Meals!$C$11:$C$260, MATCH($B1099, Meals!$B$11:$B$260, 0)), "")))</f>
        <v/>
      </c>
      <c r="K1099" s="4"/>
      <c r="L1099" s="72" t="str">
        <f t="shared" si="247"/>
        <v/>
      </c>
      <c r="M1099" s="73" t="str">
        <f t="shared" si="248"/>
        <v/>
      </c>
      <c r="N1099" s="4"/>
      <c r="O1099" s="78" t="str">
        <f t="shared" si="249"/>
        <v/>
      </c>
      <c r="P1099" s="79" t="str">
        <f t="shared" si="250"/>
        <v/>
      </c>
      <c r="Q1099" s="4"/>
      <c r="R1099" s="90" t="str">
        <f t="shared" si="251"/>
        <v/>
      </c>
      <c r="S1099" s="4"/>
      <c r="Y1099" s="18" t="str">
        <f t="shared" si="252"/>
        <v/>
      </c>
      <c r="AA1099" s="18" t="str">
        <f t="shared" ref="AA1099:AA1162" si="258">IF($Y1099="", "", IF(AND(AA$5="X", B1099=""), $Y$6, IF(AND(NOT(B1099=""), COUNTIF(V$11:V$260, B1099)=0), $Y$7, "")))</f>
        <v/>
      </c>
      <c r="AB1099" s="18" t="str">
        <f t="shared" ref="AB1099:AB1162" si="259">IF($Y1099="", "", IF(AND(AB$5="X", C1099=""), $Y$6, IF(AND(NOT(C1099=""), COUNTIF(W$11:W$310, C1099)=0), $Y$7, "")))</f>
        <v/>
      </c>
      <c r="AC1099" s="18" t="str">
        <f t="shared" si="253"/>
        <v/>
      </c>
      <c r="AD1099" s="18" t="str">
        <f t="shared" si="253"/>
        <v/>
      </c>
      <c r="AE1099" s="18" t="str">
        <f t="shared" si="254"/>
        <v/>
      </c>
      <c r="AG1099" s="95" t="str">
        <f>IF($C1099="", "", IF(IFERROR(INDEX(Ingredients!C$11:C$310, MATCH($C1099, Ingredients!$B$11:$B$310, 0)), "")="", "", IFERROR(INDEX(Ingredients!C$11:C$310, MATCH($C1099, Ingredients!$B$11:$B$310, 0)), "")))</f>
        <v/>
      </c>
      <c r="AH1099" s="105" t="str">
        <f>IF($C1099="", "", IF(IFERROR(INDEX(Ingredients!D$11:D$310, MATCH($C1099, Ingredients!$B$11:$B$310, 0)), "")="", "", IFERROR(INDEX(Ingredients!D$11:D$310, MATCH($C1099, Ingredients!$B$11:$B$310, 0)), "")))</f>
        <v/>
      </c>
      <c r="AI1099" s="106" t="str">
        <f>IF($C1099="", "", IF(IFERROR(INDEX(Ingredients!E$11:E$310, MATCH($C1099, Ingredients!$B$11:$B$310, 0)), "")="", "", IFERROR(INDEX(Ingredients!E$11:E$310, MATCH($C1099, Ingredients!$B$11:$B$310, 0)), "")))</f>
        <v/>
      </c>
      <c r="AJ1099" s="108" t="str">
        <f>IF($C1099="", "", IF(IFERROR(INDEX(Ingredients!F$11:F$310, MATCH($C1099, Ingredients!$B$11:$B$310, 0)), "")="", "", IFERROR(INDEX(Ingredients!F$11:F$310, MATCH($C1099, Ingredients!$B$11:$B$310, 0)), "")))</f>
        <v/>
      </c>
      <c r="AK1099" s="106" t="str">
        <f>IF($C1099="", "", IF(IFERROR(INDEX(Ingredients!G$11:G$310, MATCH($C1099, Ingredients!$B$11:$B$310, 0)), "")="", "", IFERROR(INDEX(Ingredients!G$11:G$310, MATCH($C1099, Ingredients!$B$11:$B$310, 0)), "")))</f>
        <v/>
      </c>
      <c r="AL1099" s="79" t="str">
        <f>IF($C1099="", "", IF(IFERROR(INDEX(Ingredients!H$11:H$310, MATCH($C1099, Ingredients!$B$11:$B$310, 0)), "")="", "", IFERROR(INDEX(Ingredients!H$11:H$310, MATCH($C1099, Ingredients!$B$11:$B$310, 0)), "")))</f>
        <v/>
      </c>
      <c r="AN1099" s="83" t="str">
        <f t="shared" ref="AN1099:AN1162" si="260">IF($D1099="", "", IFERROR(IF($AK1099=$AI1099, $AJ1099/$AH1099, $AJ1099), ""))</f>
        <v/>
      </c>
      <c r="AP1099" s="114" t="str">
        <f t="shared" si="255"/>
        <v/>
      </c>
      <c r="AR1099" s="117" t="str">
        <f>IF($C1099="", "", IF(IFERROR(INDEX(Ingredients!$AI$11:$AI$310, MATCH($C1099, Ingredients!$B$11:$B$310, 0)), "")="", "", IFERROR(INDEX(Ingredients!$AI$11:$AI$310, MATCH($C1099, Ingredients!$B$11:$B$310, 0)), "")))</f>
        <v/>
      </c>
      <c r="AT1099" s="120" t="str">
        <f t="shared" si="256"/>
        <v/>
      </c>
      <c r="AV1099" s="90" t="str">
        <f t="shared" ref="AV1099:AV1162" si="261">IF($AT$8="", "", IF($B1099=$AT$8, $E1099, ""))</f>
        <v/>
      </c>
      <c r="AX1099" s="90" t="str">
        <f>IF($AV1099="", "", COUNTIF($AV$11:$AV$5010, "&lt;"&amp;$AV1099)+1+COUNTIF($AV$11:$AV1099, $AV1099)-1)</f>
        <v/>
      </c>
      <c r="AZ1099" s="111" t="str">
        <f>IF($B1099="", "", SUMIF('Shopping List'!$AV$11:$AV$25, $B1099, 'Shopping List'!$BN$11:$BN$25))</f>
        <v/>
      </c>
      <c r="BB1099" s="117" t="str">
        <f t="shared" si="257"/>
        <v/>
      </c>
    </row>
    <row r="1100" spans="1:54" x14ac:dyDescent="0.25">
      <c r="A1100" s="4"/>
      <c r="B1100" s="37"/>
      <c r="C1100" s="124"/>
      <c r="D1100" s="39"/>
      <c r="E1100" s="125"/>
      <c r="F1100" s="48"/>
      <c r="G1100" s="4"/>
      <c r="H1100" s="4"/>
      <c r="I1100" s="95" t="str">
        <f>IF($C1100="", "", IF(IFERROR(INDEX(Ingredients!$C$11:$C$310, MATCH($C1100, Ingredients!$B$11:$B$310, 0)), "")="", "", IFERROR(INDEX(Ingredients!$C$11:$C$310, MATCH($C1100, Ingredients!$B$11:$B$310, 0)), "")))</f>
        <v/>
      </c>
      <c r="J1100" s="73" t="str">
        <f>IF($B1100="", "", IF(IFERROR(INDEX(Meals!$C$11:$C$260, MATCH($B1100, Meals!$B$11:$B$260, 0)), "")="", "", IFERROR(INDEX(Meals!$C$11:$C$260, MATCH($B1100, Meals!$B$11:$B$260, 0)), "")))</f>
        <v/>
      </c>
      <c r="K1100" s="4"/>
      <c r="L1100" s="72" t="str">
        <f t="shared" ref="L1100:L1163" si="262">IF($D1100="", "", IFERROR(ROUND($AN1100*$D1100, 0), ""))</f>
        <v/>
      </c>
      <c r="M1100" s="73" t="str">
        <f t="shared" ref="M1100:M1163" si="263">IFERROR(ROUND($L1100/$J1100, 0), "")</f>
        <v/>
      </c>
      <c r="N1100" s="4"/>
      <c r="O1100" s="78" t="str">
        <f t="shared" ref="O1100:O1163" si="264">IF($D1100="", "", IFERROR(ROUND($AP1100*$D1100, 2), ""))</f>
        <v/>
      </c>
      <c r="P1100" s="79" t="str">
        <f t="shared" ref="P1100:P1163" si="265">IFERROR(ROUND($O1100/$J1100, 2), "")</f>
        <v/>
      </c>
      <c r="Q1100" s="4"/>
      <c r="R1100" s="90" t="str">
        <f t="shared" ref="R1100:R1163" si="266">IF(OR($D1100="", $AR1100=""), "", IF($AR1100&gt;=$D1100, $V$3, $V$4))</f>
        <v/>
      </c>
      <c r="S1100" s="4"/>
      <c r="Y1100" s="18" t="str">
        <f t="shared" ref="Y1100:Y1163" si="267">IF(COUNTIF($B1100:$F1100, "")=5, "", "X")</f>
        <v/>
      </c>
      <c r="AA1100" s="18" t="str">
        <f t="shared" si="258"/>
        <v/>
      </c>
      <c r="AB1100" s="18" t="str">
        <f t="shared" si="259"/>
        <v/>
      </c>
      <c r="AC1100" s="18" t="str">
        <f t="shared" ref="AC1100:AD1163" si="268">IF($Y1100="", "", IF(AND(AC$5="X", D1100=""), $Y$6, IF(AND(NOT(D1100=""), ISNUMBER(D1100)=FALSE), $Y$7, "")))</f>
        <v/>
      </c>
      <c r="AD1100" s="18" t="str">
        <f t="shared" si="268"/>
        <v/>
      </c>
      <c r="AE1100" s="18" t="str">
        <f t="shared" ref="AE1100:AE1163" si="269">IF($Y1100="", "", IF(AND(AE$5="X", F1100=""), $Y$6, ""))</f>
        <v/>
      </c>
      <c r="AG1100" s="95" t="str">
        <f>IF($C1100="", "", IF(IFERROR(INDEX(Ingredients!C$11:C$310, MATCH($C1100, Ingredients!$B$11:$B$310, 0)), "")="", "", IFERROR(INDEX(Ingredients!C$11:C$310, MATCH($C1100, Ingredients!$B$11:$B$310, 0)), "")))</f>
        <v/>
      </c>
      <c r="AH1100" s="105" t="str">
        <f>IF($C1100="", "", IF(IFERROR(INDEX(Ingredients!D$11:D$310, MATCH($C1100, Ingredients!$B$11:$B$310, 0)), "")="", "", IFERROR(INDEX(Ingredients!D$11:D$310, MATCH($C1100, Ingredients!$B$11:$B$310, 0)), "")))</f>
        <v/>
      </c>
      <c r="AI1100" s="106" t="str">
        <f>IF($C1100="", "", IF(IFERROR(INDEX(Ingredients!E$11:E$310, MATCH($C1100, Ingredients!$B$11:$B$310, 0)), "")="", "", IFERROR(INDEX(Ingredients!E$11:E$310, MATCH($C1100, Ingredients!$B$11:$B$310, 0)), "")))</f>
        <v/>
      </c>
      <c r="AJ1100" s="108" t="str">
        <f>IF($C1100="", "", IF(IFERROR(INDEX(Ingredients!F$11:F$310, MATCH($C1100, Ingredients!$B$11:$B$310, 0)), "")="", "", IFERROR(INDEX(Ingredients!F$11:F$310, MATCH($C1100, Ingredients!$B$11:$B$310, 0)), "")))</f>
        <v/>
      </c>
      <c r="AK1100" s="106" t="str">
        <f>IF($C1100="", "", IF(IFERROR(INDEX(Ingredients!G$11:G$310, MATCH($C1100, Ingredients!$B$11:$B$310, 0)), "")="", "", IFERROR(INDEX(Ingredients!G$11:G$310, MATCH($C1100, Ingredients!$B$11:$B$310, 0)), "")))</f>
        <v/>
      </c>
      <c r="AL1100" s="79" t="str">
        <f>IF($C1100="", "", IF(IFERROR(INDEX(Ingredients!H$11:H$310, MATCH($C1100, Ingredients!$B$11:$B$310, 0)), "")="", "", IFERROR(INDEX(Ingredients!H$11:H$310, MATCH($C1100, Ingredients!$B$11:$B$310, 0)), "")))</f>
        <v/>
      </c>
      <c r="AN1100" s="83" t="str">
        <f t="shared" si="260"/>
        <v/>
      </c>
      <c r="AP1100" s="114" t="str">
        <f t="shared" ref="AP1100:AP1163" si="270">IF($D1100="", "", IFERROR(IF($AK1100=$AI1100, $AL1100/$AH1100, $AL1100), ""))</f>
        <v/>
      </c>
      <c r="AR1100" s="117" t="str">
        <f>IF($C1100="", "", IF(IFERROR(INDEX(Ingredients!$AI$11:$AI$310, MATCH($C1100, Ingredients!$B$11:$B$310, 0)), "")="", "", IFERROR(INDEX(Ingredients!$AI$11:$AI$310, MATCH($C1100, Ingredients!$B$11:$B$310, 0)), "")))</f>
        <v/>
      </c>
      <c r="AT1100" s="120" t="str">
        <f t="shared" ref="AT1100:AT1163" si="271">IF(OR($B1100="", $R1100=""), "", CONCATENATE($B1100, " - ", $R1100))</f>
        <v/>
      </c>
      <c r="AV1100" s="90" t="str">
        <f t="shared" si="261"/>
        <v/>
      </c>
      <c r="AX1100" s="90" t="str">
        <f>IF($AV1100="", "", COUNTIF($AV$11:$AV$5010, "&lt;"&amp;$AV1100)+1+COUNTIF($AV$11:$AV1100, $AV1100)-1)</f>
        <v/>
      </c>
      <c r="AZ1100" s="111" t="str">
        <f>IF($B1100="", "", SUMIF('Shopping List'!$AV$11:$AV$25, $B1100, 'Shopping List'!$BN$11:$BN$25))</f>
        <v/>
      </c>
      <c r="BB1100" s="117" t="str">
        <f t="shared" ref="BB1100:BB1163" si="272">IF(OR($AZ1100="", $AZ1100=0), "", IFERROR($D1100*$AZ1100, ""))</f>
        <v/>
      </c>
    </row>
    <row r="1101" spans="1:54" x14ac:dyDescent="0.25">
      <c r="A1101" s="4"/>
      <c r="B1101" s="37"/>
      <c r="C1101" s="124"/>
      <c r="D1101" s="39"/>
      <c r="E1101" s="125"/>
      <c r="F1101" s="48"/>
      <c r="G1101" s="4"/>
      <c r="H1101" s="4"/>
      <c r="I1101" s="95" t="str">
        <f>IF($C1101="", "", IF(IFERROR(INDEX(Ingredients!$C$11:$C$310, MATCH($C1101, Ingredients!$B$11:$B$310, 0)), "")="", "", IFERROR(INDEX(Ingredients!$C$11:$C$310, MATCH($C1101, Ingredients!$B$11:$B$310, 0)), "")))</f>
        <v/>
      </c>
      <c r="J1101" s="73" t="str">
        <f>IF($B1101="", "", IF(IFERROR(INDEX(Meals!$C$11:$C$260, MATCH($B1101, Meals!$B$11:$B$260, 0)), "")="", "", IFERROR(INDEX(Meals!$C$11:$C$260, MATCH($B1101, Meals!$B$11:$B$260, 0)), "")))</f>
        <v/>
      </c>
      <c r="K1101" s="4"/>
      <c r="L1101" s="72" t="str">
        <f t="shared" si="262"/>
        <v/>
      </c>
      <c r="M1101" s="73" t="str">
        <f t="shared" si="263"/>
        <v/>
      </c>
      <c r="N1101" s="4"/>
      <c r="O1101" s="78" t="str">
        <f t="shared" si="264"/>
        <v/>
      </c>
      <c r="P1101" s="79" t="str">
        <f t="shared" si="265"/>
        <v/>
      </c>
      <c r="Q1101" s="4"/>
      <c r="R1101" s="90" t="str">
        <f t="shared" si="266"/>
        <v/>
      </c>
      <c r="S1101" s="4"/>
      <c r="Y1101" s="18" t="str">
        <f t="shared" si="267"/>
        <v/>
      </c>
      <c r="AA1101" s="18" t="str">
        <f t="shared" si="258"/>
        <v/>
      </c>
      <c r="AB1101" s="18" t="str">
        <f t="shared" si="259"/>
        <v/>
      </c>
      <c r="AC1101" s="18" t="str">
        <f t="shared" si="268"/>
        <v/>
      </c>
      <c r="AD1101" s="18" t="str">
        <f t="shared" si="268"/>
        <v/>
      </c>
      <c r="AE1101" s="18" t="str">
        <f t="shared" si="269"/>
        <v/>
      </c>
      <c r="AG1101" s="95" t="str">
        <f>IF($C1101="", "", IF(IFERROR(INDEX(Ingredients!C$11:C$310, MATCH($C1101, Ingredients!$B$11:$B$310, 0)), "")="", "", IFERROR(INDEX(Ingredients!C$11:C$310, MATCH($C1101, Ingredients!$B$11:$B$310, 0)), "")))</f>
        <v/>
      </c>
      <c r="AH1101" s="105" t="str">
        <f>IF($C1101="", "", IF(IFERROR(INDEX(Ingredients!D$11:D$310, MATCH($C1101, Ingredients!$B$11:$B$310, 0)), "")="", "", IFERROR(INDEX(Ingredients!D$11:D$310, MATCH($C1101, Ingredients!$B$11:$B$310, 0)), "")))</f>
        <v/>
      </c>
      <c r="AI1101" s="106" t="str">
        <f>IF($C1101="", "", IF(IFERROR(INDEX(Ingredients!E$11:E$310, MATCH($C1101, Ingredients!$B$11:$B$310, 0)), "")="", "", IFERROR(INDEX(Ingredients!E$11:E$310, MATCH($C1101, Ingredients!$B$11:$B$310, 0)), "")))</f>
        <v/>
      </c>
      <c r="AJ1101" s="108" t="str">
        <f>IF($C1101="", "", IF(IFERROR(INDEX(Ingredients!F$11:F$310, MATCH($C1101, Ingredients!$B$11:$B$310, 0)), "")="", "", IFERROR(INDEX(Ingredients!F$11:F$310, MATCH($C1101, Ingredients!$B$11:$B$310, 0)), "")))</f>
        <v/>
      </c>
      <c r="AK1101" s="106" t="str">
        <f>IF($C1101="", "", IF(IFERROR(INDEX(Ingredients!G$11:G$310, MATCH($C1101, Ingredients!$B$11:$B$310, 0)), "")="", "", IFERROR(INDEX(Ingredients!G$11:G$310, MATCH($C1101, Ingredients!$B$11:$B$310, 0)), "")))</f>
        <v/>
      </c>
      <c r="AL1101" s="79" t="str">
        <f>IF($C1101="", "", IF(IFERROR(INDEX(Ingredients!H$11:H$310, MATCH($C1101, Ingredients!$B$11:$B$310, 0)), "")="", "", IFERROR(INDEX(Ingredients!H$11:H$310, MATCH($C1101, Ingredients!$B$11:$B$310, 0)), "")))</f>
        <v/>
      </c>
      <c r="AN1101" s="83" t="str">
        <f t="shared" si="260"/>
        <v/>
      </c>
      <c r="AP1101" s="114" t="str">
        <f t="shared" si="270"/>
        <v/>
      </c>
      <c r="AR1101" s="117" t="str">
        <f>IF($C1101="", "", IF(IFERROR(INDEX(Ingredients!$AI$11:$AI$310, MATCH($C1101, Ingredients!$B$11:$B$310, 0)), "")="", "", IFERROR(INDEX(Ingredients!$AI$11:$AI$310, MATCH($C1101, Ingredients!$B$11:$B$310, 0)), "")))</f>
        <v/>
      </c>
      <c r="AT1101" s="120" t="str">
        <f t="shared" si="271"/>
        <v/>
      </c>
      <c r="AV1101" s="90" t="str">
        <f t="shared" si="261"/>
        <v/>
      </c>
      <c r="AX1101" s="90" t="str">
        <f>IF($AV1101="", "", COUNTIF($AV$11:$AV$5010, "&lt;"&amp;$AV1101)+1+COUNTIF($AV$11:$AV1101, $AV1101)-1)</f>
        <v/>
      </c>
      <c r="AZ1101" s="111" t="str">
        <f>IF($B1101="", "", SUMIF('Shopping List'!$AV$11:$AV$25, $B1101, 'Shopping List'!$BN$11:$BN$25))</f>
        <v/>
      </c>
      <c r="BB1101" s="117" t="str">
        <f t="shared" si="272"/>
        <v/>
      </c>
    </row>
    <row r="1102" spans="1:54" x14ac:dyDescent="0.25">
      <c r="A1102" s="4"/>
      <c r="B1102" s="37"/>
      <c r="C1102" s="124"/>
      <c r="D1102" s="39"/>
      <c r="E1102" s="125"/>
      <c r="F1102" s="48"/>
      <c r="G1102" s="4"/>
      <c r="H1102" s="4"/>
      <c r="I1102" s="95" t="str">
        <f>IF($C1102="", "", IF(IFERROR(INDEX(Ingredients!$C$11:$C$310, MATCH($C1102, Ingredients!$B$11:$B$310, 0)), "")="", "", IFERROR(INDEX(Ingredients!$C$11:$C$310, MATCH($C1102, Ingredients!$B$11:$B$310, 0)), "")))</f>
        <v/>
      </c>
      <c r="J1102" s="73" t="str">
        <f>IF($B1102="", "", IF(IFERROR(INDEX(Meals!$C$11:$C$260, MATCH($B1102, Meals!$B$11:$B$260, 0)), "")="", "", IFERROR(INDEX(Meals!$C$11:$C$260, MATCH($B1102, Meals!$B$11:$B$260, 0)), "")))</f>
        <v/>
      </c>
      <c r="K1102" s="4"/>
      <c r="L1102" s="72" t="str">
        <f t="shared" si="262"/>
        <v/>
      </c>
      <c r="M1102" s="73" t="str">
        <f t="shared" si="263"/>
        <v/>
      </c>
      <c r="N1102" s="4"/>
      <c r="O1102" s="78" t="str">
        <f t="shared" si="264"/>
        <v/>
      </c>
      <c r="P1102" s="79" t="str">
        <f t="shared" si="265"/>
        <v/>
      </c>
      <c r="Q1102" s="4"/>
      <c r="R1102" s="90" t="str">
        <f t="shared" si="266"/>
        <v/>
      </c>
      <c r="S1102" s="4"/>
      <c r="Y1102" s="18" t="str">
        <f t="shared" si="267"/>
        <v/>
      </c>
      <c r="AA1102" s="18" t="str">
        <f t="shared" si="258"/>
        <v/>
      </c>
      <c r="AB1102" s="18" t="str">
        <f t="shared" si="259"/>
        <v/>
      </c>
      <c r="AC1102" s="18" t="str">
        <f t="shared" si="268"/>
        <v/>
      </c>
      <c r="AD1102" s="18" t="str">
        <f t="shared" si="268"/>
        <v/>
      </c>
      <c r="AE1102" s="18" t="str">
        <f t="shared" si="269"/>
        <v/>
      </c>
      <c r="AG1102" s="95" t="str">
        <f>IF($C1102="", "", IF(IFERROR(INDEX(Ingredients!C$11:C$310, MATCH($C1102, Ingredients!$B$11:$B$310, 0)), "")="", "", IFERROR(INDEX(Ingredients!C$11:C$310, MATCH($C1102, Ingredients!$B$11:$B$310, 0)), "")))</f>
        <v/>
      </c>
      <c r="AH1102" s="105" t="str">
        <f>IF($C1102="", "", IF(IFERROR(INDEX(Ingredients!D$11:D$310, MATCH($C1102, Ingredients!$B$11:$B$310, 0)), "")="", "", IFERROR(INDEX(Ingredients!D$11:D$310, MATCH($C1102, Ingredients!$B$11:$B$310, 0)), "")))</f>
        <v/>
      </c>
      <c r="AI1102" s="106" t="str">
        <f>IF($C1102="", "", IF(IFERROR(INDEX(Ingredients!E$11:E$310, MATCH($C1102, Ingredients!$B$11:$B$310, 0)), "")="", "", IFERROR(INDEX(Ingredients!E$11:E$310, MATCH($C1102, Ingredients!$B$11:$B$310, 0)), "")))</f>
        <v/>
      </c>
      <c r="AJ1102" s="108" t="str">
        <f>IF($C1102="", "", IF(IFERROR(INDEX(Ingredients!F$11:F$310, MATCH($C1102, Ingredients!$B$11:$B$310, 0)), "")="", "", IFERROR(INDEX(Ingredients!F$11:F$310, MATCH($C1102, Ingredients!$B$11:$B$310, 0)), "")))</f>
        <v/>
      </c>
      <c r="AK1102" s="106" t="str">
        <f>IF($C1102="", "", IF(IFERROR(INDEX(Ingredients!G$11:G$310, MATCH($C1102, Ingredients!$B$11:$B$310, 0)), "")="", "", IFERROR(INDEX(Ingredients!G$11:G$310, MATCH($C1102, Ingredients!$B$11:$B$310, 0)), "")))</f>
        <v/>
      </c>
      <c r="AL1102" s="79" t="str">
        <f>IF($C1102="", "", IF(IFERROR(INDEX(Ingredients!H$11:H$310, MATCH($C1102, Ingredients!$B$11:$B$310, 0)), "")="", "", IFERROR(INDEX(Ingredients!H$11:H$310, MATCH($C1102, Ingredients!$B$11:$B$310, 0)), "")))</f>
        <v/>
      </c>
      <c r="AN1102" s="83" t="str">
        <f t="shared" si="260"/>
        <v/>
      </c>
      <c r="AP1102" s="114" t="str">
        <f t="shared" si="270"/>
        <v/>
      </c>
      <c r="AR1102" s="117" t="str">
        <f>IF($C1102="", "", IF(IFERROR(INDEX(Ingredients!$AI$11:$AI$310, MATCH($C1102, Ingredients!$B$11:$B$310, 0)), "")="", "", IFERROR(INDEX(Ingredients!$AI$11:$AI$310, MATCH($C1102, Ingredients!$B$11:$B$310, 0)), "")))</f>
        <v/>
      </c>
      <c r="AT1102" s="120" t="str">
        <f t="shared" si="271"/>
        <v/>
      </c>
      <c r="AV1102" s="90" t="str">
        <f t="shared" si="261"/>
        <v/>
      </c>
      <c r="AX1102" s="90" t="str">
        <f>IF($AV1102="", "", COUNTIF($AV$11:$AV$5010, "&lt;"&amp;$AV1102)+1+COUNTIF($AV$11:$AV1102, $AV1102)-1)</f>
        <v/>
      </c>
      <c r="AZ1102" s="111" t="str">
        <f>IF($B1102="", "", SUMIF('Shopping List'!$AV$11:$AV$25, $B1102, 'Shopping List'!$BN$11:$BN$25))</f>
        <v/>
      </c>
      <c r="BB1102" s="117" t="str">
        <f t="shared" si="272"/>
        <v/>
      </c>
    </row>
    <row r="1103" spans="1:54" x14ac:dyDescent="0.25">
      <c r="A1103" s="4"/>
      <c r="B1103" s="37"/>
      <c r="C1103" s="124"/>
      <c r="D1103" s="39"/>
      <c r="E1103" s="125"/>
      <c r="F1103" s="48"/>
      <c r="G1103" s="4"/>
      <c r="H1103" s="4"/>
      <c r="I1103" s="95" t="str">
        <f>IF($C1103="", "", IF(IFERROR(INDEX(Ingredients!$C$11:$C$310, MATCH($C1103, Ingredients!$B$11:$B$310, 0)), "")="", "", IFERROR(INDEX(Ingredients!$C$11:$C$310, MATCH($C1103, Ingredients!$B$11:$B$310, 0)), "")))</f>
        <v/>
      </c>
      <c r="J1103" s="73" t="str">
        <f>IF($B1103="", "", IF(IFERROR(INDEX(Meals!$C$11:$C$260, MATCH($B1103, Meals!$B$11:$B$260, 0)), "")="", "", IFERROR(INDEX(Meals!$C$11:$C$260, MATCH($B1103, Meals!$B$11:$B$260, 0)), "")))</f>
        <v/>
      </c>
      <c r="K1103" s="4"/>
      <c r="L1103" s="72" t="str">
        <f t="shared" si="262"/>
        <v/>
      </c>
      <c r="M1103" s="73" t="str">
        <f t="shared" si="263"/>
        <v/>
      </c>
      <c r="N1103" s="4"/>
      <c r="O1103" s="78" t="str">
        <f t="shared" si="264"/>
        <v/>
      </c>
      <c r="P1103" s="79" t="str">
        <f t="shared" si="265"/>
        <v/>
      </c>
      <c r="Q1103" s="4"/>
      <c r="R1103" s="90" t="str">
        <f t="shared" si="266"/>
        <v/>
      </c>
      <c r="S1103" s="4"/>
      <c r="Y1103" s="18" t="str">
        <f t="shared" si="267"/>
        <v/>
      </c>
      <c r="AA1103" s="18" t="str">
        <f t="shared" si="258"/>
        <v/>
      </c>
      <c r="AB1103" s="18" t="str">
        <f t="shared" si="259"/>
        <v/>
      </c>
      <c r="AC1103" s="18" t="str">
        <f t="shared" si="268"/>
        <v/>
      </c>
      <c r="AD1103" s="18" t="str">
        <f t="shared" si="268"/>
        <v/>
      </c>
      <c r="AE1103" s="18" t="str">
        <f t="shared" si="269"/>
        <v/>
      </c>
      <c r="AG1103" s="95" t="str">
        <f>IF($C1103="", "", IF(IFERROR(INDEX(Ingredients!C$11:C$310, MATCH($C1103, Ingredients!$B$11:$B$310, 0)), "")="", "", IFERROR(INDEX(Ingredients!C$11:C$310, MATCH($C1103, Ingredients!$B$11:$B$310, 0)), "")))</f>
        <v/>
      </c>
      <c r="AH1103" s="105" t="str">
        <f>IF($C1103="", "", IF(IFERROR(INDEX(Ingredients!D$11:D$310, MATCH($C1103, Ingredients!$B$11:$B$310, 0)), "")="", "", IFERROR(INDEX(Ingredients!D$11:D$310, MATCH($C1103, Ingredients!$B$11:$B$310, 0)), "")))</f>
        <v/>
      </c>
      <c r="AI1103" s="106" t="str">
        <f>IF($C1103="", "", IF(IFERROR(INDEX(Ingredients!E$11:E$310, MATCH($C1103, Ingredients!$B$11:$B$310, 0)), "")="", "", IFERROR(INDEX(Ingredients!E$11:E$310, MATCH($C1103, Ingredients!$B$11:$B$310, 0)), "")))</f>
        <v/>
      </c>
      <c r="AJ1103" s="108" t="str">
        <f>IF($C1103="", "", IF(IFERROR(INDEX(Ingredients!F$11:F$310, MATCH($C1103, Ingredients!$B$11:$B$310, 0)), "")="", "", IFERROR(INDEX(Ingredients!F$11:F$310, MATCH($C1103, Ingredients!$B$11:$B$310, 0)), "")))</f>
        <v/>
      </c>
      <c r="AK1103" s="106" t="str">
        <f>IF($C1103="", "", IF(IFERROR(INDEX(Ingredients!G$11:G$310, MATCH($C1103, Ingredients!$B$11:$B$310, 0)), "")="", "", IFERROR(INDEX(Ingredients!G$11:G$310, MATCH($C1103, Ingredients!$B$11:$B$310, 0)), "")))</f>
        <v/>
      </c>
      <c r="AL1103" s="79" t="str">
        <f>IF($C1103="", "", IF(IFERROR(INDEX(Ingredients!H$11:H$310, MATCH($C1103, Ingredients!$B$11:$B$310, 0)), "")="", "", IFERROR(INDEX(Ingredients!H$11:H$310, MATCH($C1103, Ingredients!$B$11:$B$310, 0)), "")))</f>
        <v/>
      </c>
      <c r="AN1103" s="83" t="str">
        <f t="shared" si="260"/>
        <v/>
      </c>
      <c r="AP1103" s="114" t="str">
        <f t="shared" si="270"/>
        <v/>
      </c>
      <c r="AR1103" s="117" t="str">
        <f>IF($C1103="", "", IF(IFERROR(INDEX(Ingredients!$AI$11:$AI$310, MATCH($C1103, Ingredients!$B$11:$B$310, 0)), "")="", "", IFERROR(INDEX(Ingredients!$AI$11:$AI$310, MATCH($C1103, Ingredients!$B$11:$B$310, 0)), "")))</f>
        <v/>
      </c>
      <c r="AT1103" s="120" t="str">
        <f t="shared" si="271"/>
        <v/>
      </c>
      <c r="AV1103" s="90" t="str">
        <f t="shared" si="261"/>
        <v/>
      </c>
      <c r="AX1103" s="90" t="str">
        <f>IF($AV1103="", "", COUNTIF($AV$11:$AV$5010, "&lt;"&amp;$AV1103)+1+COUNTIF($AV$11:$AV1103, $AV1103)-1)</f>
        <v/>
      </c>
      <c r="AZ1103" s="111" t="str">
        <f>IF($B1103="", "", SUMIF('Shopping List'!$AV$11:$AV$25, $B1103, 'Shopping List'!$BN$11:$BN$25))</f>
        <v/>
      </c>
      <c r="BB1103" s="117" t="str">
        <f t="shared" si="272"/>
        <v/>
      </c>
    </row>
    <row r="1104" spans="1:54" x14ac:dyDescent="0.25">
      <c r="A1104" s="4"/>
      <c r="B1104" s="37"/>
      <c r="C1104" s="124"/>
      <c r="D1104" s="39"/>
      <c r="E1104" s="125"/>
      <c r="F1104" s="48"/>
      <c r="G1104" s="4"/>
      <c r="H1104" s="4"/>
      <c r="I1104" s="95" t="str">
        <f>IF($C1104="", "", IF(IFERROR(INDEX(Ingredients!$C$11:$C$310, MATCH($C1104, Ingredients!$B$11:$B$310, 0)), "")="", "", IFERROR(INDEX(Ingredients!$C$11:$C$310, MATCH($C1104, Ingredients!$B$11:$B$310, 0)), "")))</f>
        <v/>
      </c>
      <c r="J1104" s="73" t="str">
        <f>IF($B1104="", "", IF(IFERROR(INDEX(Meals!$C$11:$C$260, MATCH($B1104, Meals!$B$11:$B$260, 0)), "")="", "", IFERROR(INDEX(Meals!$C$11:$C$260, MATCH($B1104, Meals!$B$11:$B$260, 0)), "")))</f>
        <v/>
      </c>
      <c r="K1104" s="4"/>
      <c r="L1104" s="72" t="str">
        <f t="shared" si="262"/>
        <v/>
      </c>
      <c r="M1104" s="73" t="str">
        <f t="shared" si="263"/>
        <v/>
      </c>
      <c r="N1104" s="4"/>
      <c r="O1104" s="78" t="str">
        <f t="shared" si="264"/>
        <v/>
      </c>
      <c r="P1104" s="79" t="str">
        <f t="shared" si="265"/>
        <v/>
      </c>
      <c r="Q1104" s="4"/>
      <c r="R1104" s="90" t="str">
        <f t="shared" si="266"/>
        <v/>
      </c>
      <c r="S1104" s="4"/>
      <c r="Y1104" s="18" t="str">
        <f t="shared" si="267"/>
        <v/>
      </c>
      <c r="AA1104" s="18" t="str">
        <f t="shared" si="258"/>
        <v/>
      </c>
      <c r="AB1104" s="18" t="str">
        <f t="shared" si="259"/>
        <v/>
      </c>
      <c r="AC1104" s="18" t="str">
        <f t="shared" si="268"/>
        <v/>
      </c>
      <c r="AD1104" s="18" t="str">
        <f t="shared" si="268"/>
        <v/>
      </c>
      <c r="AE1104" s="18" t="str">
        <f t="shared" si="269"/>
        <v/>
      </c>
      <c r="AG1104" s="95" t="str">
        <f>IF($C1104="", "", IF(IFERROR(INDEX(Ingredients!C$11:C$310, MATCH($C1104, Ingredients!$B$11:$B$310, 0)), "")="", "", IFERROR(INDEX(Ingredients!C$11:C$310, MATCH($C1104, Ingredients!$B$11:$B$310, 0)), "")))</f>
        <v/>
      </c>
      <c r="AH1104" s="105" t="str">
        <f>IF($C1104="", "", IF(IFERROR(INDEX(Ingredients!D$11:D$310, MATCH($C1104, Ingredients!$B$11:$B$310, 0)), "")="", "", IFERROR(INDEX(Ingredients!D$11:D$310, MATCH($C1104, Ingredients!$B$11:$B$310, 0)), "")))</f>
        <v/>
      </c>
      <c r="AI1104" s="106" t="str">
        <f>IF($C1104="", "", IF(IFERROR(INDEX(Ingredients!E$11:E$310, MATCH($C1104, Ingredients!$B$11:$B$310, 0)), "")="", "", IFERROR(INDEX(Ingredients!E$11:E$310, MATCH($C1104, Ingredients!$B$11:$B$310, 0)), "")))</f>
        <v/>
      </c>
      <c r="AJ1104" s="108" t="str">
        <f>IF($C1104="", "", IF(IFERROR(INDEX(Ingredients!F$11:F$310, MATCH($C1104, Ingredients!$B$11:$B$310, 0)), "")="", "", IFERROR(INDEX(Ingredients!F$11:F$310, MATCH($C1104, Ingredients!$B$11:$B$310, 0)), "")))</f>
        <v/>
      </c>
      <c r="AK1104" s="106" t="str">
        <f>IF($C1104="", "", IF(IFERROR(INDEX(Ingredients!G$11:G$310, MATCH($C1104, Ingredients!$B$11:$B$310, 0)), "")="", "", IFERROR(INDEX(Ingredients!G$11:G$310, MATCH($C1104, Ingredients!$B$11:$B$310, 0)), "")))</f>
        <v/>
      </c>
      <c r="AL1104" s="79" t="str">
        <f>IF($C1104="", "", IF(IFERROR(INDEX(Ingredients!H$11:H$310, MATCH($C1104, Ingredients!$B$11:$B$310, 0)), "")="", "", IFERROR(INDEX(Ingredients!H$11:H$310, MATCH($C1104, Ingredients!$B$11:$B$310, 0)), "")))</f>
        <v/>
      </c>
      <c r="AN1104" s="83" t="str">
        <f t="shared" si="260"/>
        <v/>
      </c>
      <c r="AP1104" s="114" t="str">
        <f t="shared" si="270"/>
        <v/>
      </c>
      <c r="AR1104" s="117" t="str">
        <f>IF($C1104="", "", IF(IFERROR(INDEX(Ingredients!$AI$11:$AI$310, MATCH($C1104, Ingredients!$B$11:$B$310, 0)), "")="", "", IFERROR(INDEX(Ingredients!$AI$11:$AI$310, MATCH($C1104, Ingredients!$B$11:$B$310, 0)), "")))</f>
        <v/>
      </c>
      <c r="AT1104" s="120" t="str">
        <f t="shared" si="271"/>
        <v/>
      </c>
      <c r="AV1104" s="90" t="str">
        <f t="shared" si="261"/>
        <v/>
      </c>
      <c r="AX1104" s="90" t="str">
        <f>IF($AV1104="", "", COUNTIF($AV$11:$AV$5010, "&lt;"&amp;$AV1104)+1+COUNTIF($AV$11:$AV1104, $AV1104)-1)</f>
        <v/>
      </c>
      <c r="AZ1104" s="111" t="str">
        <f>IF($B1104="", "", SUMIF('Shopping List'!$AV$11:$AV$25, $B1104, 'Shopping List'!$BN$11:$BN$25))</f>
        <v/>
      </c>
      <c r="BB1104" s="117" t="str">
        <f t="shared" si="272"/>
        <v/>
      </c>
    </row>
    <row r="1105" spans="1:54" x14ac:dyDescent="0.25">
      <c r="A1105" s="4"/>
      <c r="B1105" s="37"/>
      <c r="C1105" s="124"/>
      <c r="D1105" s="39"/>
      <c r="E1105" s="125"/>
      <c r="F1105" s="48"/>
      <c r="G1105" s="4"/>
      <c r="H1105" s="4"/>
      <c r="I1105" s="95" t="str">
        <f>IF($C1105="", "", IF(IFERROR(INDEX(Ingredients!$C$11:$C$310, MATCH($C1105, Ingredients!$B$11:$B$310, 0)), "")="", "", IFERROR(INDEX(Ingredients!$C$11:$C$310, MATCH($C1105, Ingredients!$B$11:$B$310, 0)), "")))</f>
        <v/>
      </c>
      <c r="J1105" s="73" t="str">
        <f>IF($B1105="", "", IF(IFERROR(INDEX(Meals!$C$11:$C$260, MATCH($B1105, Meals!$B$11:$B$260, 0)), "")="", "", IFERROR(INDEX(Meals!$C$11:$C$260, MATCH($B1105, Meals!$B$11:$B$260, 0)), "")))</f>
        <v/>
      </c>
      <c r="K1105" s="4"/>
      <c r="L1105" s="72" t="str">
        <f t="shared" si="262"/>
        <v/>
      </c>
      <c r="M1105" s="73" t="str">
        <f t="shared" si="263"/>
        <v/>
      </c>
      <c r="N1105" s="4"/>
      <c r="O1105" s="78" t="str">
        <f t="shared" si="264"/>
        <v/>
      </c>
      <c r="P1105" s="79" t="str">
        <f t="shared" si="265"/>
        <v/>
      </c>
      <c r="Q1105" s="4"/>
      <c r="R1105" s="90" t="str">
        <f t="shared" si="266"/>
        <v/>
      </c>
      <c r="S1105" s="4"/>
      <c r="Y1105" s="18" t="str">
        <f t="shared" si="267"/>
        <v/>
      </c>
      <c r="AA1105" s="18" t="str">
        <f t="shared" si="258"/>
        <v/>
      </c>
      <c r="AB1105" s="18" t="str">
        <f t="shared" si="259"/>
        <v/>
      </c>
      <c r="AC1105" s="18" t="str">
        <f t="shared" si="268"/>
        <v/>
      </c>
      <c r="AD1105" s="18" t="str">
        <f t="shared" si="268"/>
        <v/>
      </c>
      <c r="AE1105" s="18" t="str">
        <f t="shared" si="269"/>
        <v/>
      </c>
      <c r="AG1105" s="95" t="str">
        <f>IF($C1105="", "", IF(IFERROR(INDEX(Ingredients!C$11:C$310, MATCH($C1105, Ingredients!$B$11:$B$310, 0)), "")="", "", IFERROR(INDEX(Ingredients!C$11:C$310, MATCH($C1105, Ingredients!$B$11:$B$310, 0)), "")))</f>
        <v/>
      </c>
      <c r="AH1105" s="105" t="str">
        <f>IF($C1105="", "", IF(IFERROR(INDEX(Ingredients!D$11:D$310, MATCH($C1105, Ingredients!$B$11:$B$310, 0)), "")="", "", IFERROR(INDEX(Ingredients!D$11:D$310, MATCH($C1105, Ingredients!$B$11:$B$310, 0)), "")))</f>
        <v/>
      </c>
      <c r="AI1105" s="106" t="str">
        <f>IF($C1105="", "", IF(IFERROR(INDEX(Ingredients!E$11:E$310, MATCH($C1105, Ingredients!$B$11:$B$310, 0)), "")="", "", IFERROR(INDEX(Ingredients!E$11:E$310, MATCH($C1105, Ingredients!$B$11:$B$310, 0)), "")))</f>
        <v/>
      </c>
      <c r="AJ1105" s="108" t="str">
        <f>IF($C1105="", "", IF(IFERROR(INDEX(Ingredients!F$11:F$310, MATCH($C1105, Ingredients!$B$11:$B$310, 0)), "")="", "", IFERROR(INDEX(Ingredients!F$11:F$310, MATCH($C1105, Ingredients!$B$11:$B$310, 0)), "")))</f>
        <v/>
      </c>
      <c r="AK1105" s="106" t="str">
        <f>IF($C1105="", "", IF(IFERROR(INDEX(Ingredients!G$11:G$310, MATCH($C1105, Ingredients!$B$11:$B$310, 0)), "")="", "", IFERROR(INDEX(Ingredients!G$11:G$310, MATCH($C1105, Ingredients!$B$11:$B$310, 0)), "")))</f>
        <v/>
      </c>
      <c r="AL1105" s="79" t="str">
        <f>IF($C1105="", "", IF(IFERROR(INDEX(Ingredients!H$11:H$310, MATCH($C1105, Ingredients!$B$11:$B$310, 0)), "")="", "", IFERROR(INDEX(Ingredients!H$11:H$310, MATCH($C1105, Ingredients!$B$11:$B$310, 0)), "")))</f>
        <v/>
      </c>
      <c r="AN1105" s="83" t="str">
        <f t="shared" si="260"/>
        <v/>
      </c>
      <c r="AP1105" s="114" t="str">
        <f t="shared" si="270"/>
        <v/>
      </c>
      <c r="AR1105" s="117" t="str">
        <f>IF($C1105="", "", IF(IFERROR(INDEX(Ingredients!$AI$11:$AI$310, MATCH($C1105, Ingredients!$B$11:$B$310, 0)), "")="", "", IFERROR(INDEX(Ingredients!$AI$11:$AI$310, MATCH($C1105, Ingredients!$B$11:$B$310, 0)), "")))</f>
        <v/>
      </c>
      <c r="AT1105" s="120" t="str">
        <f t="shared" si="271"/>
        <v/>
      </c>
      <c r="AV1105" s="90" t="str">
        <f t="shared" si="261"/>
        <v/>
      </c>
      <c r="AX1105" s="90" t="str">
        <f>IF($AV1105="", "", COUNTIF($AV$11:$AV$5010, "&lt;"&amp;$AV1105)+1+COUNTIF($AV$11:$AV1105, $AV1105)-1)</f>
        <v/>
      </c>
      <c r="AZ1105" s="111" t="str">
        <f>IF($B1105="", "", SUMIF('Shopping List'!$AV$11:$AV$25, $B1105, 'Shopping List'!$BN$11:$BN$25))</f>
        <v/>
      </c>
      <c r="BB1105" s="117" t="str">
        <f t="shared" si="272"/>
        <v/>
      </c>
    </row>
    <row r="1106" spans="1:54" x14ac:dyDescent="0.25">
      <c r="A1106" s="4"/>
      <c r="B1106" s="37"/>
      <c r="C1106" s="124"/>
      <c r="D1106" s="39"/>
      <c r="E1106" s="125"/>
      <c r="F1106" s="48"/>
      <c r="G1106" s="4"/>
      <c r="H1106" s="4"/>
      <c r="I1106" s="95" t="str">
        <f>IF($C1106="", "", IF(IFERROR(INDEX(Ingredients!$C$11:$C$310, MATCH($C1106, Ingredients!$B$11:$B$310, 0)), "")="", "", IFERROR(INDEX(Ingredients!$C$11:$C$310, MATCH($C1106, Ingredients!$B$11:$B$310, 0)), "")))</f>
        <v/>
      </c>
      <c r="J1106" s="73" t="str">
        <f>IF($B1106="", "", IF(IFERROR(INDEX(Meals!$C$11:$C$260, MATCH($B1106, Meals!$B$11:$B$260, 0)), "")="", "", IFERROR(INDEX(Meals!$C$11:$C$260, MATCH($B1106, Meals!$B$11:$B$260, 0)), "")))</f>
        <v/>
      </c>
      <c r="K1106" s="4"/>
      <c r="L1106" s="72" t="str">
        <f t="shared" si="262"/>
        <v/>
      </c>
      <c r="M1106" s="73" t="str">
        <f t="shared" si="263"/>
        <v/>
      </c>
      <c r="N1106" s="4"/>
      <c r="O1106" s="78" t="str">
        <f t="shared" si="264"/>
        <v/>
      </c>
      <c r="P1106" s="79" t="str">
        <f t="shared" si="265"/>
        <v/>
      </c>
      <c r="Q1106" s="4"/>
      <c r="R1106" s="90" t="str">
        <f t="shared" si="266"/>
        <v/>
      </c>
      <c r="S1106" s="4"/>
      <c r="Y1106" s="18" t="str">
        <f t="shared" si="267"/>
        <v/>
      </c>
      <c r="AA1106" s="18" t="str">
        <f t="shared" si="258"/>
        <v/>
      </c>
      <c r="AB1106" s="18" t="str">
        <f t="shared" si="259"/>
        <v/>
      </c>
      <c r="AC1106" s="18" t="str">
        <f t="shared" si="268"/>
        <v/>
      </c>
      <c r="AD1106" s="18" t="str">
        <f t="shared" si="268"/>
        <v/>
      </c>
      <c r="AE1106" s="18" t="str">
        <f t="shared" si="269"/>
        <v/>
      </c>
      <c r="AG1106" s="95" t="str">
        <f>IF($C1106="", "", IF(IFERROR(INDEX(Ingredients!C$11:C$310, MATCH($C1106, Ingredients!$B$11:$B$310, 0)), "")="", "", IFERROR(INDEX(Ingredients!C$11:C$310, MATCH($C1106, Ingredients!$B$11:$B$310, 0)), "")))</f>
        <v/>
      </c>
      <c r="AH1106" s="105" t="str">
        <f>IF($C1106="", "", IF(IFERROR(INDEX(Ingredients!D$11:D$310, MATCH($C1106, Ingredients!$B$11:$B$310, 0)), "")="", "", IFERROR(INDEX(Ingredients!D$11:D$310, MATCH($C1106, Ingredients!$B$11:$B$310, 0)), "")))</f>
        <v/>
      </c>
      <c r="AI1106" s="106" t="str">
        <f>IF($C1106="", "", IF(IFERROR(INDEX(Ingredients!E$11:E$310, MATCH($C1106, Ingredients!$B$11:$B$310, 0)), "")="", "", IFERROR(INDEX(Ingredients!E$11:E$310, MATCH($C1106, Ingredients!$B$11:$B$310, 0)), "")))</f>
        <v/>
      </c>
      <c r="AJ1106" s="108" t="str">
        <f>IF($C1106="", "", IF(IFERROR(INDEX(Ingredients!F$11:F$310, MATCH($C1106, Ingredients!$B$11:$B$310, 0)), "")="", "", IFERROR(INDEX(Ingredients!F$11:F$310, MATCH($C1106, Ingredients!$B$11:$B$310, 0)), "")))</f>
        <v/>
      </c>
      <c r="AK1106" s="106" t="str">
        <f>IF($C1106="", "", IF(IFERROR(INDEX(Ingredients!G$11:G$310, MATCH($C1106, Ingredients!$B$11:$B$310, 0)), "")="", "", IFERROR(INDEX(Ingredients!G$11:G$310, MATCH($C1106, Ingredients!$B$11:$B$310, 0)), "")))</f>
        <v/>
      </c>
      <c r="AL1106" s="79" t="str">
        <f>IF($C1106="", "", IF(IFERROR(INDEX(Ingredients!H$11:H$310, MATCH($C1106, Ingredients!$B$11:$B$310, 0)), "")="", "", IFERROR(INDEX(Ingredients!H$11:H$310, MATCH($C1106, Ingredients!$B$11:$B$310, 0)), "")))</f>
        <v/>
      </c>
      <c r="AN1106" s="83" t="str">
        <f t="shared" si="260"/>
        <v/>
      </c>
      <c r="AP1106" s="114" t="str">
        <f t="shared" si="270"/>
        <v/>
      </c>
      <c r="AR1106" s="117" t="str">
        <f>IF($C1106="", "", IF(IFERROR(INDEX(Ingredients!$AI$11:$AI$310, MATCH($C1106, Ingredients!$B$11:$B$310, 0)), "")="", "", IFERROR(INDEX(Ingredients!$AI$11:$AI$310, MATCH($C1106, Ingredients!$B$11:$B$310, 0)), "")))</f>
        <v/>
      </c>
      <c r="AT1106" s="120" t="str">
        <f t="shared" si="271"/>
        <v/>
      </c>
      <c r="AV1106" s="90" t="str">
        <f t="shared" si="261"/>
        <v/>
      </c>
      <c r="AX1106" s="90" t="str">
        <f>IF($AV1106="", "", COUNTIF($AV$11:$AV$5010, "&lt;"&amp;$AV1106)+1+COUNTIF($AV$11:$AV1106, $AV1106)-1)</f>
        <v/>
      </c>
      <c r="AZ1106" s="111" t="str">
        <f>IF($B1106="", "", SUMIF('Shopping List'!$AV$11:$AV$25, $B1106, 'Shopping List'!$BN$11:$BN$25))</f>
        <v/>
      </c>
      <c r="BB1106" s="117" t="str">
        <f t="shared" si="272"/>
        <v/>
      </c>
    </row>
    <row r="1107" spans="1:54" x14ac:dyDescent="0.25">
      <c r="A1107" s="4"/>
      <c r="B1107" s="37"/>
      <c r="C1107" s="124"/>
      <c r="D1107" s="39"/>
      <c r="E1107" s="125"/>
      <c r="F1107" s="48"/>
      <c r="G1107" s="4"/>
      <c r="H1107" s="4"/>
      <c r="I1107" s="95" t="str">
        <f>IF($C1107="", "", IF(IFERROR(INDEX(Ingredients!$C$11:$C$310, MATCH($C1107, Ingredients!$B$11:$B$310, 0)), "")="", "", IFERROR(INDEX(Ingredients!$C$11:$C$310, MATCH($C1107, Ingredients!$B$11:$B$310, 0)), "")))</f>
        <v/>
      </c>
      <c r="J1107" s="73" t="str">
        <f>IF($B1107="", "", IF(IFERROR(INDEX(Meals!$C$11:$C$260, MATCH($B1107, Meals!$B$11:$B$260, 0)), "")="", "", IFERROR(INDEX(Meals!$C$11:$C$260, MATCH($B1107, Meals!$B$11:$B$260, 0)), "")))</f>
        <v/>
      </c>
      <c r="K1107" s="4"/>
      <c r="L1107" s="72" t="str">
        <f t="shared" si="262"/>
        <v/>
      </c>
      <c r="M1107" s="73" t="str">
        <f t="shared" si="263"/>
        <v/>
      </c>
      <c r="N1107" s="4"/>
      <c r="O1107" s="78" t="str">
        <f t="shared" si="264"/>
        <v/>
      </c>
      <c r="P1107" s="79" t="str">
        <f t="shared" si="265"/>
        <v/>
      </c>
      <c r="Q1107" s="4"/>
      <c r="R1107" s="90" t="str">
        <f t="shared" si="266"/>
        <v/>
      </c>
      <c r="S1107" s="4"/>
      <c r="Y1107" s="18" t="str">
        <f t="shared" si="267"/>
        <v/>
      </c>
      <c r="AA1107" s="18" t="str">
        <f t="shared" si="258"/>
        <v/>
      </c>
      <c r="AB1107" s="18" t="str">
        <f t="shared" si="259"/>
        <v/>
      </c>
      <c r="AC1107" s="18" t="str">
        <f t="shared" si="268"/>
        <v/>
      </c>
      <c r="AD1107" s="18" t="str">
        <f t="shared" si="268"/>
        <v/>
      </c>
      <c r="AE1107" s="18" t="str">
        <f t="shared" si="269"/>
        <v/>
      </c>
      <c r="AG1107" s="95" t="str">
        <f>IF($C1107="", "", IF(IFERROR(INDEX(Ingredients!C$11:C$310, MATCH($C1107, Ingredients!$B$11:$B$310, 0)), "")="", "", IFERROR(INDEX(Ingredients!C$11:C$310, MATCH($C1107, Ingredients!$B$11:$B$310, 0)), "")))</f>
        <v/>
      </c>
      <c r="AH1107" s="105" t="str">
        <f>IF($C1107="", "", IF(IFERROR(INDEX(Ingredients!D$11:D$310, MATCH($C1107, Ingredients!$B$11:$B$310, 0)), "")="", "", IFERROR(INDEX(Ingredients!D$11:D$310, MATCH($C1107, Ingredients!$B$11:$B$310, 0)), "")))</f>
        <v/>
      </c>
      <c r="AI1107" s="106" t="str">
        <f>IF($C1107="", "", IF(IFERROR(INDEX(Ingredients!E$11:E$310, MATCH($C1107, Ingredients!$B$11:$B$310, 0)), "")="", "", IFERROR(INDEX(Ingredients!E$11:E$310, MATCH($C1107, Ingredients!$B$11:$B$310, 0)), "")))</f>
        <v/>
      </c>
      <c r="AJ1107" s="108" t="str">
        <f>IF($C1107="", "", IF(IFERROR(INDEX(Ingredients!F$11:F$310, MATCH($C1107, Ingredients!$B$11:$B$310, 0)), "")="", "", IFERROR(INDEX(Ingredients!F$11:F$310, MATCH($C1107, Ingredients!$B$11:$B$310, 0)), "")))</f>
        <v/>
      </c>
      <c r="AK1107" s="106" t="str">
        <f>IF($C1107="", "", IF(IFERROR(INDEX(Ingredients!G$11:G$310, MATCH($C1107, Ingredients!$B$11:$B$310, 0)), "")="", "", IFERROR(INDEX(Ingredients!G$11:G$310, MATCH($C1107, Ingredients!$B$11:$B$310, 0)), "")))</f>
        <v/>
      </c>
      <c r="AL1107" s="79" t="str">
        <f>IF($C1107="", "", IF(IFERROR(INDEX(Ingredients!H$11:H$310, MATCH($C1107, Ingredients!$B$11:$B$310, 0)), "")="", "", IFERROR(INDEX(Ingredients!H$11:H$310, MATCH($C1107, Ingredients!$B$11:$B$310, 0)), "")))</f>
        <v/>
      </c>
      <c r="AN1107" s="83" t="str">
        <f t="shared" si="260"/>
        <v/>
      </c>
      <c r="AP1107" s="114" t="str">
        <f t="shared" si="270"/>
        <v/>
      </c>
      <c r="AR1107" s="117" t="str">
        <f>IF($C1107="", "", IF(IFERROR(INDEX(Ingredients!$AI$11:$AI$310, MATCH($C1107, Ingredients!$B$11:$B$310, 0)), "")="", "", IFERROR(INDEX(Ingredients!$AI$11:$AI$310, MATCH($C1107, Ingredients!$B$11:$B$310, 0)), "")))</f>
        <v/>
      </c>
      <c r="AT1107" s="120" t="str">
        <f t="shared" si="271"/>
        <v/>
      </c>
      <c r="AV1107" s="90" t="str">
        <f t="shared" si="261"/>
        <v/>
      </c>
      <c r="AX1107" s="90" t="str">
        <f>IF($AV1107="", "", COUNTIF($AV$11:$AV$5010, "&lt;"&amp;$AV1107)+1+COUNTIF($AV$11:$AV1107, $AV1107)-1)</f>
        <v/>
      </c>
      <c r="AZ1107" s="111" t="str">
        <f>IF($B1107="", "", SUMIF('Shopping List'!$AV$11:$AV$25, $B1107, 'Shopping List'!$BN$11:$BN$25))</f>
        <v/>
      </c>
      <c r="BB1107" s="117" t="str">
        <f t="shared" si="272"/>
        <v/>
      </c>
    </row>
    <row r="1108" spans="1:54" x14ac:dyDescent="0.25">
      <c r="A1108" s="4"/>
      <c r="B1108" s="37"/>
      <c r="C1108" s="124"/>
      <c r="D1108" s="39"/>
      <c r="E1108" s="125"/>
      <c r="F1108" s="48"/>
      <c r="G1108" s="4"/>
      <c r="H1108" s="4"/>
      <c r="I1108" s="95" t="str">
        <f>IF($C1108="", "", IF(IFERROR(INDEX(Ingredients!$C$11:$C$310, MATCH($C1108, Ingredients!$B$11:$B$310, 0)), "")="", "", IFERROR(INDEX(Ingredients!$C$11:$C$310, MATCH($C1108, Ingredients!$B$11:$B$310, 0)), "")))</f>
        <v/>
      </c>
      <c r="J1108" s="73" t="str">
        <f>IF($B1108="", "", IF(IFERROR(INDEX(Meals!$C$11:$C$260, MATCH($B1108, Meals!$B$11:$B$260, 0)), "")="", "", IFERROR(INDEX(Meals!$C$11:$C$260, MATCH($B1108, Meals!$B$11:$B$260, 0)), "")))</f>
        <v/>
      </c>
      <c r="K1108" s="4"/>
      <c r="L1108" s="72" t="str">
        <f t="shared" si="262"/>
        <v/>
      </c>
      <c r="M1108" s="73" t="str">
        <f t="shared" si="263"/>
        <v/>
      </c>
      <c r="N1108" s="4"/>
      <c r="O1108" s="78" t="str">
        <f t="shared" si="264"/>
        <v/>
      </c>
      <c r="P1108" s="79" t="str">
        <f t="shared" si="265"/>
        <v/>
      </c>
      <c r="Q1108" s="4"/>
      <c r="R1108" s="90" t="str">
        <f t="shared" si="266"/>
        <v/>
      </c>
      <c r="S1108" s="4"/>
      <c r="Y1108" s="18" t="str">
        <f t="shared" si="267"/>
        <v/>
      </c>
      <c r="AA1108" s="18" t="str">
        <f t="shared" si="258"/>
        <v/>
      </c>
      <c r="AB1108" s="18" t="str">
        <f t="shared" si="259"/>
        <v/>
      </c>
      <c r="AC1108" s="18" t="str">
        <f t="shared" si="268"/>
        <v/>
      </c>
      <c r="AD1108" s="18" t="str">
        <f t="shared" si="268"/>
        <v/>
      </c>
      <c r="AE1108" s="18" t="str">
        <f t="shared" si="269"/>
        <v/>
      </c>
      <c r="AG1108" s="95" t="str">
        <f>IF($C1108="", "", IF(IFERROR(INDEX(Ingredients!C$11:C$310, MATCH($C1108, Ingredients!$B$11:$B$310, 0)), "")="", "", IFERROR(INDEX(Ingredients!C$11:C$310, MATCH($C1108, Ingredients!$B$11:$B$310, 0)), "")))</f>
        <v/>
      </c>
      <c r="AH1108" s="105" t="str">
        <f>IF($C1108="", "", IF(IFERROR(INDEX(Ingredients!D$11:D$310, MATCH($C1108, Ingredients!$B$11:$B$310, 0)), "")="", "", IFERROR(INDEX(Ingredients!D$11:D$310, MATCH($C1108, Ingredients!$B$11:$B$310, 0)), "")))</f>
        <v/>
      </c>
      <c r="AI1108" s="106" t="str">
        <f>IF($C1108="", "", IF(IFERROR(INDEX(Ingredients!E$11:E$310, MATCH($C1108, Ingredients!$B$11:$B$310, 0)), "")="", "", IFERROR(INDEX(Ingredients!E$11:E$310, MATCH($C1108, Ingredients!$B$11:$B$310, 0)), "")))</f>
        <v/>
      </c>
      <c r="AJ1108" s="108" t="str">
        <f>IF($C1108="", "", IF(IFERROR(INDEX(Ingredients!F$11:F$310, MATCH($C1108, Ingredients!$B$11:$B$310, 0)), "")="", "", IFERROR(INDEX(Ingredients!F$11:F$310, MATCH($C1108, Ingredients!$B$11:$B$310, 0)), "")))</f>
        <v/>
      </c>
      <c r="AK1108" s="106" t="str">
        <f>IF($C1108="", "", IF(IFERROR(INDEX(Ingredients!G$11:G$310, MATCH($C1108, Ingredients!$B$11:$B$310, 0)), "")="", "", IFERROR(INDEX(Ingredients!G$11:G$310, MATCH($C1108, Ingredients!$B$11:$B$310, 0)), "")))</f>
        <v/>
      </c>
      <c r="AL1108" s="79" t="str">
        <f>IF($C1108="", "", IF(IFERROR(INDEX(Ingredients!H$11:H$310, MATCH($C1108, Ingredients!$B$11:$B$310, 0)), "")="", "", IFERROR(INDEX(Ingredients!H$11:H$310, MATCH($C1108, Ingredients!$B$11:$B$310, 0)), "")))</f>
        <v/>
      </c>
      <c r="AN1108" s="83" t="str">
        <f t="shared" si="260"/>
        <v/>
      </c>
      <c r="AP1108" s="114" t="str">
        <f t="shared" si="270"/>
        <v/>
      </c>
      <c r="AR1108" s="117" t="str">
        <f>IF($C1108="", "", IF(IFERROR(INDEX(Ingredients!$AI$11:$AI$310, MATCH($C1108, Ingredients!$B$11:$B$310, 0)), "")="", "", IFERROR(INDEX(Ingredients!$AI$11:$AI$310, MATCH($C1108, Ingredients!$B$11:$B$310, 0)), "")))</f>
        <v/>
      </c>
      <c r="AT1108" s="120" t="str">
        <f t="shared" si="271"/>
        <v/>
      </c>
      <c r="AV1108" s="90" t="str">
        <f t="shared" si="261"/>
        <v/>
      </c>
      <c r="AX1108" s="90" t="str">
        <f>IF($AV1108="", "", COUNTIF($AV$11:$AV$5010, "&lt;"&amp;$AV1108)+1+COUNTIF($AV$11:$AV1108, $AV1108)-1)</f>
        <v/>
      </c>
      <c r="AZ1108" s="111" t="str">
        <f>IF($B1108="", "", SUMIF('Shopping List'!$AV$11:$AV$25, $B1108, 'Shopping List'!$BN$11:$BN$25))</f>
        <v/>
      </c>
      <c r="BB1108" s="117" t="str">
        <f t="shared" si="272"/>
        <v/>
      </c>
    </row>
    <row r="1109" spans="1:54" x14ac:dyDescent="0.25">
      <c r="A1109" s="4"/>
      <c r="B1109" s="37"/>
      <c r="C1109" s="124"/>
      <c r="D1109" s="39"/>
      <c r="E1109" s="125"/>
      <c r="F1109" s="48"/>
      <c r="G1109" s="4"/>
      <c r="H1109" s="4"/>
      <c r="I1109" s="95" t="str">
        <f>IF($C1109="", "", IF(IFERROR(INDEX(Ingredients!$C$11:$C$310, MATCH($C1109, Ingredients!$B$11:$B$310, 0)), "")="", "", IFERROR(INDEX(Ingredients!$C$11:$C$310, MATCH($C1109, Ingredients!$B$11:$B$310, 0)), "")))</f>
        <v/>
      </c>
      <c r="J1109" s="73" t="str">
        <f>IF($B1109="", "", IF(IFERROR(INDEX(Meals!$C$11:$C$260, MATCH($B1109, Meals!$B$11:$B$260, 0)), "")="", "", IFERROR(INDEX(Meals!$C$11:$C$260, MATCH($B1109, Meals!$B$11:$B$260, 0)), "")))</f>
        <v/>
      </c>
      <c r="K1109" s="4"/>
      <c r="L1109" s="72" t="str">
        <f t="shared" si="262"/>
        <v/>
      </c>
      <c r="M1109" s="73" t="str">
        <f t="shared" si="263"/>
        <v/>
      </c>
      <c r="N1109" s="4"/>
      <c r="O1109" s="78" t="str">
        <f t="shared" si="264"/>
        <v/>
      </c>
      <c r="P1109" s="79" t="str">
        <f t="shared" si="265"/>
        <v/>
      </c>
      <c r="Q1109" s="4"/>
      <c r="R1109" s="90" t="str">
        <f t="shared" si="266"/>
        <v/>
      </c>
      <c r="S1109" s="4"/>
      <c r="Y1109" s="18" t="str">
        <f t="shared" si="267"/>
        <v/>
      </c>
      <c r="AA1109" s="18" t="str">
        <f t="shared" si="258"/>
        <v/>
      </c>
      <c r="AB1109" s="18" t="str">
        <f t="shared" si="259"/>
        <v/>
      </c>
      <c r="AC1109" s="18" t="str">
        <f t="shared" si="268"/>
        <v/>
      </c>
      <c r="AD1109" s="18" t="str">
        <f t="shared" si="268"/>
        <v/>
      </c>
      <c r="AE1109" s="18" t="str">
        <f t="shared" si="269"/>
        <v/>
      </c>
      <c r="AG1109" s="95" t="str">
        <f>IF($C1109="", "", IF(IFERROR(INDEX(Ingredients!C$11:C$310, MATCH($C1109, Ingredients!$B$11:$B$310, 0)), "")="", "", IFERROR(INDEX(Ingredients!C$11:C$310, MATCH($C1109, Ingredients!$B$11:$B$310, 0)), "")))</f>
        <v/>
      </c>
      <c r="AH1109" s="105" t="str">
        <f>IF($C1109="", "", IF(IFERROR(INDEX(Ingredients!D$11:D$310, MATCH($C1109, Ingredients!$B$11:$B$310, 0)), "")="", "", IFERROR(INDEX(Ingredients!D$11:D$310, MATCH($C1109, Ingredients!$B$11:$B$310, 0)), "")))</f>
        <v/>
      </c>
      <c r="AI1109" s="106" t="str">
        <f>IF($C1109="", "", IF(IFERROR(INDEX(Ingredients!E$11:E$310, MATCH($C1109, Ingredients!$B$11:$B$310, 0)), "")="", "", IFERROR(INDEX(Ingredients!E$11:E$310, MATCH($C1109, Ingredients!$B$11:$B$310, 0)), "")))</f>
        <v/>
      </c>
      <c r="AJ1109" s="108" t="str">
        <f>IF($C1109="", "", IF(IFERROR(INDEX(Ingredients!F$11:F$310, MATCH($C1109, Ingredients!$B$11:$B$310, 0)), "")="", "", IFERROR(INDEX(Ingredients!F$11:F$310, MATCH($C1109, Ingredients!$B$11:$B$310, 0)), "")))</f>
        <v/>
      </c>
      <c r="AK1109" s="106" t="str">
        <f>IF($C1109="", "", IF(IFERROR(INDEX(Ingredients!G$11:G$310, MATCH($C1109, Ingredients!$B$11:$B$310, 0)), "")="", "", IFERROR(INDEX(Ingredients!G$11:G$310, MATCH($C1109, Ingredients!$B$11:$B$310, 0)), "")))</f>
        <v/>
      </c>
      <c r="AL1109" s="79" t="str">
        <f>IF($C1109="", "", IF(IFERROR(INDEX(Ingredients!H$11:H$310, MATCH($C1109, Ingredients!$B$11:$B$310, 0)), "")="", "", IFERROR(INDEX(Ingredients!H$11:H$310, MATCH($C1109, Ingredients!$B$11:$B$310, 0)), "")))</f>
        <v/>
      </c>
      <c r="AN1109" s="83" t="str">
        <f t="shared" si="260"/>
        <v/>
      </c>
      <c r="AP1109" s="114" t="str">
        <f t="shared" si="270"/>
        <v/>
      </c>
      <c r="AR1109" s="117" t="str">
        <f>IF($C1109="", "", IF(IFERROR(INDEX(Ingredients!$AI$11:$AI$310, MATCH($C1109, Ingredients!$B$11:$B$310, 0)), "")="", "", IFERROR(INDEX(Ingredients!$AI$11:$AI$310, MATCH($C1109, Ingredients!$B$11:$B$310, 0)), "")))</f>
        <v/>
      </c>
      <c r="AT1109" s="120" t="str">
        <f t="shared" si="271"/>
        <v/>
      </c>
      <c r="AV1109" s="90" t="str">
        <f t="shared" si="261"/>
        <v/>
      </c>
      <c r="AX1109" s="90" t="str">
        <f>IF($AV1109="", "", COUNTIF($AV$11:$AV$5010, "&lt;"&amp;$AV1109)+1+COUNTIF($AV$11:$AV1109, $AV1109)-1)</f>
        <v/>
      </c>
      <c r="AZ1109" s="111" t="str">
        <f>IF($B1109="", "", SUMIF('Shopping List'!$AV$11:$AV$25, $B1109, 'Shopping List'!$BN$11:$BN$25))</f>
        <v/>
      </c>
      <c r="BB1109" s="117" t="str">
        <f t="shared" si="272"/>
        <v/>
      </c>
    </row>
    <row r="1110" spans="1:54" x14ac:dyDescent="0.25">
      <c r="A1110" s="4"/>
      <c r="B1110" s="37"/>
      <c r="C1110" s="124"/>
      <c r="D1110" s="39"/>
      <c r="E1110" s="125"/>
      <c r="F1110" s="48"/>
      <c r="G1110" s="4"/>
      <c r="H1110" s="4"/>
      <c r="I1110" s="95" t="str">
        <f>IF($C1110="", "", IF(IFERROR(INDEX(Ingredients!$C$11:$C$310, MATCH($C1110, Ingredients!$B$11:$B$310, 0)), "")="", "", IFERROR(INDEX(Ingredients!$C$11:$C$310, MATCH($C1110, Ingredients!$B$11:$B$310, 0)), "")))</f>
        <v/>
      </c>
      <c r="J1110" s="73" t="str">
        <f>IF($B1110="", "", IF(IFERROR(INDEX(Meals!$C$11:$C$260, MATCH($B1110, Meals!$B$11:$B$260, 0)), "")="", "", IFERROR(INDEX(Meals!$C$11:$C$260, MATCH($B1110, Meals!$B$11:$B$260, 0)), "")))</f>
        <v/>
      </c>
      <c r="K1110" s="4"/>
      <c r="L1110" s="72" t="str">
        <f t="shared" si="262"/>
        <v/>
      </c>
      <c r="M1110" s="73" t="str">
        <f t="shared" si="263"/>
        <v/>
      </c>
      <c r="N1110" s="4"/>
      <c r="O1110" s="78" t="str">
        <f t="shared" si="264"/>
        <v/>
      </c>
      <c r="P1110" s="79" t="str">
        <f t="shared" si="265"/>
        <v/>
      </c>
      <c r="Q1110" s="4"/>
      <c r="R1110" s="90" t="str">
        <f t="shared" si="266"/>
        <v/>
      </c>
      <c r="S1110" s="4"/>
      <c r="Y1110" s="18" t="str">
        <f t="shared" si="267"/>
        <v/>
      </c>
      <c r="AA1110" s="18" t="str">
        <f t="shared" si="258"/>
        <v/>
      </c>
      <c r="AB1110" s="18" t="str">
        <f t="shared" si="259"/>
        <v/>
      </c>
      <c r="AC1110" s="18" t="str">
        <f t="shared" si="268"/>
        <v/>
      </c>
      <c r="AD1110" s="18" t="str">
        <f t="shared" si="268"/>
        <v/>
      </c>
      <c r="AE1110" s="18" t="str">
        <f t="shared" si="269"/>
        <v/>
      </c>
      <c r="AG1110" s="95" t="str">
        <f>IF($C1110="", "", IF(IFERROR(INDEX(Ingredients!C$11:C$310, MATCH($C1110, Ingredients!$B$11:$B$310, 0)), "")="", "", IFERROR(INDEX(Ingredients!C$11:C$310, MATCH($C1110, Ingredients!$B$11:$B$310, 0)), "")))</f>
        <v/>
      </c>
      <c r="AH1110" s="105" t="str">
        <f>IF($C1110="", "", IF(IFERROR(INDEX(Ingredients!D$11:D$310, MATCH($C1110, Ingredients!$B$11:$B$310, 0)), "")="", "", IFERROR(INDEX(Ingredients!D$11:D$310, MATCH($C1110, Ingredients!$B$11:$B$310, 0)), "")))</f>
        <v/>
      </c>
      <c r="AI1110" s="106" t="str">
        <f>IF($C1110="", "", IF(IFERROR(INDEX(Ingredients!E$11:E$310, MATCH($C1110, Ingredients!$B$11:$B$310, 0)), "")="", "", IFERROR(INDEX(Ingredients!E$11:E$310, MATCH($C1110, Ingredients!$B$11:$B$310, 0)), "")))</f>
        <v/>
      </c>
      <c r="AJ1110" s="108" t="str">
        <f>IF($C1110="", "", IF(IFERROR(INDEX(Ingredients!F$11:F$310, MATCH($C1110, Ingredients!$B$11:$B$310, 0)), "")="", "", IFERROR(INDEX(Ingredients!F$11:F$310, MATCH($C1110, Ingredients!$B$11:$B$310, 0)), "")))</f>
        <v/>
      </c>
      <c r="AK1110" s="106" t="str">
        <f>IF($C1110="", "", IF(IFERROR(INDEX(Ingredients!G$11:G$310, MATCH($C1110, Ingredients!$B$11:$B$310, 0)), "")="", "", IFERROR(INDEX(Ingredients!G$11:G$310, MATCH($C1110, Ingredients!$B$11:$B$310, 0)), "")))</f>
        <v/>
      </c>
      <c r="AL1110" s="79" t="str">
        <f>IF($C1110="", "", IF(IFERROR(INDEX(Ingredients!H$11:H$310, MATCH($C1110, Ingredients!$B$11:$B$310, 0)), "")="", "", IFERROR(INDEX(Ingredients!H$11:H$310, MATCH($C1110, Ingredients!$B$11:$B$310, 0)), "")))</f>
        <v/>
      </c>
      <c r="AN1110" s="83" t="str">
        <f t="shared" si="260"/>
        <v/>
      </c>
      <c r="AP1110" s="114" t="str">
        <f t="shared" si="270"/>
        <v/>
      </c>
      <c r="AR1110" s="117" t="str">
        <f>IF($C1110="", "", IF(IFERROR(INDEX(Ingredients!$AI$11:$AI$310, MATCH($C1110, Ingredients!$B$11:$B$310, 0)), "")="", "", IFERROR(INDEX(Ingredients!$AI$11:$AI$310, MATCH($C1110, Ingredients!$B$11:$B$310, 0)), "")))</f>
        <v/>
      </c>
      <c r="AT1110" s="120" t="str">
        <f t="shared" si="271"/>
        <v/>
      </c>
      <c r="AV1110" s="90" t="str">
        <f t="shared" si="261"/>
        <v/>
      </c>
      <c r="AX1110" s="90" t="str">
        <f>IF($AV1110="", "", COUNTIF($AV$11:$AV$5010, "&lt;"&amp;$AV1110)+1+COUNTIF($AV$11:$AV1110, $AV1110)-1)</f>
        <v/>
      </c>
      <c r="AZ1110" s="111" t="str">
        <f>IF($B1110="", "", SUMIF('Shopping List'!$AV$11:$AV$25, $B1110, 'Shopping List'!$BN$11:$BN$25))</f>
        <v/>
      </c>
      <c r="BB1110" s="117" t="str">
        <f t="shared" si="272"/>
        <v/>
      </c>
    </row>
    <row r="1111" spans="1:54" x14ac:dyDescent="0.25">
      <c r="A1111" s="4"/>
      <c r="B1111" s="37"/>
      <c r="C1111" s="124"/>
      <c r="D1111" s="39"/>
      <c r="E1111" s="125"/>
      <c r="F1111" s="48"/>
      <c r="G1111" s="4"/>
      <c r="H1111" s="4"/>
      <c r="I1111" s="95" t="str">
        <f>IF($C1111="", "", IF(IFERROR(INDEX(Ingredients!$C$11:$C$310, MATCH($C1111, Ingredients!$B$11:$B$310, 0)), "")="", "", IFERROR(INDEX(Ingredients!$C$11:$C$310, MATCH($C1111, Ingredients!$B$11:$B$310, 0)), "")))</f>
        <v/>
      </c>
      <c r="J1111" s="73" t="str">
        <f>IF($B1111="", "", IF(IFERROR(INDEX(Meals!$C$11:$C$260, MATCH($B1111, Meals!$B$11:$B$260, 0)), "")="", "", IFERROR(INDEX(Meals!$C$11:$C$260, MATCH($B1111, Meals!$B$11:$B$260, 0)), "")))</f>
        <v/>
      </c>
      <c r="K1111" s="4"/>
      <c r="L1111" s="72" t="str">
        <f t="shared" si="262"/>
        <v/>
      </c>
      <c r="M1111" s="73" t="str">
        <f t="shared" si="263"/>
        <v/>
      </c>
      <c r="N1111" s="4"/>
      <c r="O1111" s="78" t="str">
        <f t="shared" si="264"/>
        <v/>
      </c>
      <c r="P1111" s="79" t="str">
        <f t="shared" si="265"/>
        <v/>
      </c>
      <c r="Q1111" s="4"/>
      <c r="R1111" s="90" t="str">
        <f t="shared" si="266"/>
        <v/>
      </c>
      <c r="S1111" s="4"/>
      <c r="Y1111" s="18" t="str">
        <f t="shared" si="267"/>
        <v/>
      </c>
      <c r="AA1111" s="18" t="str">
        <f t="shared" si="258"/>
        <v/>
      </c>
      <c r="AB1111" s="18" t="str">
        <f t="shared" si="259"/>
        <v/>
      </c>
      <c r="AC1111" s="18" t="str">
        <f t="shared" si="268"/>
        <v/>
      </c>
      <c r="AD1111" s="18" t="str">
        <f t="shared" si="268"/>
        <v/>
      </c>
      <c r="AE1111" s="18" t="str">
        <f t="shared" si="269"/>
        <v/>
      </c>
      <c r="AG1111" s="95" t="str">
        <f>IF($C1111="", "", IF(IFERROR(INDEX(Ingredients!C$11:C$310, MATCH($C1111, Ingredients!$B$11:$B$310, 0)), "")="", "", IFERROR(INDEX(Ingredients!C$11:C$310, MATCH($C1111, Ingredients!$B$11:$B$310, 0)), "")))</f>
        <v/>
      </c>
      <c r="AH1111" s="105" t="str">
        <f>IF($C1111="", "", IF(IFERROR(INDEX(Ingredients!D$11:D$310, MATCH($C1111, Ingredients!$B$11:$B$310, 0)), "")="", "", IFERROR(INDEX(Ingredients!D$11:D$310, MATCH($C1111, Ingredients!$B$11:$B$310, 0)), "")))</f>
        <v/>
      </c>
      <c r="AI1111" s="106" t="str">
        <f>IF($C1111="", "", IF(IFERROR(INDEX(Ingredients!E$11:E$310, MATCH($C1111, Ingredients!$B$11:$B$310, 0)), "")="", "", IFERROR(INDEX(Ingredients!E$11:E$310, MATCH($C1111, Ingredients!$B$11:$B$310, 0)), "")))</f>
        <v/>
      </c>
      <c r="AJ1111" s="108" t="str">
        <f>IF($C1111="", "", IF(IFERROR(INDEX(Ingredients!F$11:F$310, MATCH($C1111, Ingredients!$B$11:$B$310, 0)), "")="", "", IFERROR(INDEX(Ingredients!F$11:F$310, MATCH($C1111, Ingredients!$B$11:$B$310, 0)), "")))</f>
        <v/>
      </c>
      <c r="AK1111" s="106" t="str">
        <f>IF($C1111="", "", IF(IFERROR(INDEX(Ingredients!G$11:G$310, MATCH($C1111, Ingredients!$B$11:$B$310, 0)), "")="", "", IFERROR(INDEX(Ingredients!G$11:G$310, MATCH($C1111, Ingredients!$B$11:$B$310, 0)), "")))</f>
        <v/>
      </c>
      <c r="AL1111" s="79" t="str">
        <f>IF($C1111="", "", IF(IFERROR(INDEX(Ingredients!H$11:H$310, MATCH($C1111, Ingredients!$B$11:$B$310, 0)), "")="", "", IFERROR(INDEX(Ingredients!H$11:H$310, MATCH($C1111, Ingredients!$B$11:$B$310, 0)), "")))</f>
        <v/>
      </c>
      <c r="AN1111" s="83" t="str">
        <f t="shared" si="260"/>
        <v/>
      </c>
      <c r="AP1111" s="114" t="str">
        <f t="shared" si="270"/>
        <v/>
      </c>
      <c r="AR1111" s="117" t="str">
        <f>IF($C1111="", "", IF(IFERROR(INDEX(Ingredients!$AI$11:$AI$310, MATCH($C1111, Ingredients!$B$11:$B$310, 0)), "")="", "", IFERROR(INDEX(Ingredients!$AI$11:$AI$310, MATCH($C1111, Ingredients!$B$11:$B$310, 0)), "")))</f>
        <v/>
      </c>
      <c r="AT1111" s="120" t="str">
        <f t="shared" si="271"/>
        <v/>
      </c>
      <c r="AV1111" s="90" t="str">
        <f t="shared" si="261"/>
        <v/>
      </c>
      <c r="AX1111" s="90" t="str">
        <f>IF($AV1111="", "", COUNTIF($AV$11:$AV$5010, "&lt;"&amp;$AV1111)+1+COUNTIF($AV$11:$AV1111, $AV1111)-1)</f>
        <v/>
      </c>
      <c r="AZ1111" s="111" t="str">
        <f>IF($B1111="", "", SUMIF('Shopping List'!$AV$11:$AV$25, $B1111, 'Shopping List'!$BN$11:$BN$25))</f>
        <v/>
      </c>
      <c r="BB1111" s="117" t="str">
        <f t="shared" si="272"/>
        <v/>
      </c>
    </row>
    <row r="1112" spans="1:54" x14ac:dyDescent="0.25">
      <c r="A1112" s="4"/>
      <c r="B1112" s="37"/>
      <c r="C1112" s="124"/>
      <c r="D1112" s="39"/>
      <c r="E1112" s="125"/>
      <c r="F1112" s="48"/>
      <c r="G1112" s="4"/>
      <c r="H1112" s="4"/>
      <c r="I1112" s="95" t="str">
        <f>IF($C1112="", "", IF(IFERROR(INDEX(Ingredients!$C$11:$C$310, MATCH($C1112, Ingredients!$B$11:$B$310, 0)), "")="", "", IFERROR(INDEX(Ingredients!$C$11:$C$310, MATCH($C1112, Ingredients!$B$11:$B$310, 0)), "")))</f>
        <v/>
      </c>
      <c r="J1112" s="73" t="str">
        <f>IF($B1112="", "", IF(IFERROR(INDEX(Meals!$C$11:$C$260, MATCH($B1112, Meals!$B$11:$B$260, 0)), "")="", "", IFERROR(INDEX(Meals!$C$11:$C$260, MATCH($B1112, Meals!$B$11:$B$260, 0)), "")))</f>
        <v/>
      </c>
      <c r="K1112" s="4"/>
      <c r="L1112" s="72" t="str">
        <f t="shared" si="262"/>
        <v/>
      </c>
      <c r="M1112" s="73" t="str">
        <f t="shared" si="263"/>
        <v/>
      </c>
      <c r="N1112" s="4"/>
      <c r="O1112" s="78" t="str">
        <f t="shared" si="264"/>
        <v/>
      </c>
      <c r="P1112" s="79" t="str">
        <f t="shared" si="265"/>
        <v/>
      </c>
      <c r="Q1112" s="4"/>
      <c r="R1112" s="90" t="str">
        <f t="shared" si="266"/>
        <v/>
      </c>
      <c r="S1112" s="4"/>
      <c r="Y1112" s="18" t="str">
        <f t="shared" si="267"/>
        <v/>
      </c>
      <c r="AA1112" s="18" t="str">
        <f t="shared" si="258"/>
        <v/>
      </c>
      <c r="AB1112" s="18" t="str">
        <f t="shared" si="259"/>
        <v/>
      </c>
      <c r="AC1112" s="18" t="str">
        <f t="shared" si="268"/>
        <v/>
      </c>
      <c r="AD1112" s="18" t="str">
        <f t="shared" si="268"/>
        <v/>
      </c>
      <c r="AE1112" s="18" t="str">
        <f t="shared" si="269"/>
        <v/>
      </c>
      <c r="AG1112" s="95" t="str">
        <f>IF($C1112="", "", IF(IFERROR(INDEX(Ingredients!C$11:C$310, MATCH($C1112, Ingredients!$B$11:$B$310, 0)), "")="", "", IFERROR(INDEX(Ingredients!C$11:C$310, MATCH($C1112, Ingredients!$B$11:$B$310, 0)), "")))</f>
        <v/>
      </c>
      <c r="AH1112" s="105" t="str">
        <f>IF($C1112="", "", IF(IFERROR(INDEX(Ingredients!D$11:D$310, MATCH($C1112, Ingredients!$B$11:$B$310, 0)), "")="", "", IFERROR(INDEX(Ingredients!D$11:D$310, MATCH($C1112, Ingredients!$B$11:$B$310, 0)), "")))</f>
        <v/>
      </c>
      <c r="AI1112" s="106" t="str">
        <f>IF($C1112="", "", IF(IFERROR(INDEX(Ingredients!E$11:E$310, MATCH($C1112, Ingredients!$B$11:$B$310, 0)), "")="", "", IFERROR(INDEX(Ingredients!E$11:E$310, MATCH($C1112, Ingredients!$B$11:$B$310, 0)), "")))</f>
        <v/>
      </c>
      <c r="AJ1112" s="108" t="str">
        <f>IF($C1112="", "", IF(IFERROR(INDEX(Ingredients!F$11:F$310, MATCH($C1112, Ingredients!$B$11:$B$310, 0)), "")="", "", IFERROR(INDEX(Ingredients!F$11:F$310, MATCH($C1112, Ingredients!$B$11:$B$310, 0)), "")))</f>
        <v/>
      </c>
      <c r="AK1112" s="106" t="str">
        <f>IF($C1112="", "", IF(IFERROR(INDEX(Ingredients!G$11:G$310, MATCH($C1112, Ingredients!$B$11:$B$310, 0)), "")="", "", IFERROR(INDEX(Ingredients!G$11:G$310, MATCH($C1112, Ingredients!$B$11:$B$310, 0)), "")))</f>
        <v/>
      </c>
      <c r="AL1112" s="79" t="str">
        <f>IF($C1112="", "", IF(IFERROR(INDEX(Ingredients!H$11:H$310, MATCH($C1112, Ingredients!$B$11:$B$310, 0)), "")="", "", IFERROR(INDEX(Ingredients!H$11:H$310, MATCH($C1112, Ingredients!$B$11:$B$310, 0)), "")))</f>
        <v/>
      </c>
      <c r="AN1112" s="83" t="str">
        <f t="shared" si="260"/>
        <v/>
      </c>
      <c r="AP1112" s="114" t="str">
        <f t="shared" si="270"/>
        <v/>
      </c>
      <c r="AR1112" s="117" t="str">
        <f>IF($C1112="", "", IF(IFERROR(INDEX(Ingredients!$AI$11:$AI$310, MATCH($C1112, Ingredients!$B$11:$B$310, 0)), "")="", "", IFERROR(INDEX(Ingredients!$AI$11:$AI$310, MATCH($C1112, Ingredients!$B$11:$B$310, 0)), "")))</f>
        <v/>
      </c>
      <c r="AT1112" s="120" t="str">
        <f t="shared" si="271"/>
        <v/>
      </c>
      <c r="AV1112" s="90" t="str">
        <f t="shared" si="261"/>
        <v/>
      </c>
      <c r="AX1112" s="90" t="str">
        <f>IF($AV1112="", "", COUNTIF($AV$11:$AV$5010, "&lt;"&amp;$AV1112)+1+COUNTIF($AV$11:$AV1112, $AV1112)-1)</f>
        <v/>
      </c>
      <c r="AZ1112" s="111" t="str">
        <f>IF($B1112="", "", SUMIF('Shopping List'!$AV$11:$AV$25, $B1112, 'Shopping List'!$BN$11:$BN$25))</f>
        <v/>
      </c>
      <c r="BB1112" s="117" t="str">
        <f t="shared" si="272"/>
        <v/>
      </c>
    </row>
    <row r="1113" spans="1:54" x14ac:dyDescent="0.25">
      <c r="A1113" s="4"/>
      <c r="B1113" s="37"/>
      <c r="C1113" s="124"/>
      <c r="D1113" s="39"/>
      <c r="E1113" s="125"/>
      <c r="F1113" s="48"/>
      <c r="G1113" s="4"/>
      <c r="H1113" s="4"/>
      <c r="I1113" s="95" t="str">
        <f>IF($C1113="", "", IF(IFERROR(INDEX(Ingredients!$C$11:$C$310, MATCH($C1113, Ingredients!$B$11:$B$310, 0)), "")="", "", IFERROR(INDEX(Ingredients!$C$11:$C$310, MATCH($C1113, Ingredients!$B$11:$B$310, 0)), "")))</f>
        <v/>
      </c>
      <c r="J1113" s="73" t="str">
        <f>IF($B1113="", "", IF(IFERROR(INDEX(Meals!$C$11:$C$260, MATCH($B1113, Meals!$B$11:$B$260, 0)), "")="", "", IFERROR(INDEX(Meals!$C$11:$C$260, MATCH($B1113, Meals!$B$11:$B$260, 0)), "")))</f>
        <v/>
      </c>
      <c r="K1113" s="4"/>
      <c r="L1113" s="72" t="str">
        <f t="shared" si="262"/>
        <v/>
      </c>
      <c r="M1113" s="73" t="str">
        <f t="shared" si="263"/>
        <v/>
      </c>
      <c r="N1113" s="4"/>
      <c r="O1113" s="78" t="str">
        <f t="shared" si="264"/>
        <v/>
      </c>
      <c r="P1113" s="79" t="str">
        <f t="shared" si="265"/>
        <v/>
      </c>
      <c r="Q1113" s="4"/>
      <c r="R1113" s="90" t="str">
        <f t="shared" si="266"/>
        <v/>
      </c>
      <c r="S1113" s="4"/>
      <c r="Y1113" s="18" t="str">
        <f t="shared" si="267"/>
        <v/>
      </c>
      <c r="AA1113" s="18" t="str">
        <f t="shared" si="258"/>
        <v/>
      </c>
      <c r="AB1113" s="18" t="str">
        <f t="shared" si="259"/>
        <v/>
      </c>
      <c r="AC1113" s="18" t="str">
        <f t="shared" si="268"/>
        <v/>
      </c>
      <c r="AD1113" s="18" t="str">
        <f t="shared" si="268"/>
        <v/>
      </c>
      <c r="AE1113" s="18" t="str">
        <f t="shared" si="269"/>
        <v/>
      </c>
      <c r="AG1113" s="95" t="str">
        <f>IF($C1113="", "", IF(IFERROR(INDEX(Ingredients!C$11:C$310, MATCH($C1113, Ingredients!$B$11:$B$310, 0)), "")="", "", IFERROR(INDEX(Ingredients!C$11:C$310, MATCH($C1113, Ingredients!$B$11:$B$310, 0)), "")))</f>
        <v/>
      </c>
      <c r="AH1113" s="105" t="str">
        <f>IF($C1113="", "", IF(IFERROR(INDEX(Ingredients!D$11:D$310, MATCH($C1113, Ingredients!$B$11:$B$310, 0)), "")="", "", IFERROR(INDEX(Ingredients!D$11:D$310, MATCH($C1113, Ingredients!$B$11:$B$310, 0)), "")))</f>
        <v/>
      </c>
      <c r="AI1113" s="106" t="str">
        <f>IF($C1113="", "", IF(IFERROR(INDEX(Ingredients!E$11:E$310, MATCH($C1113, Ingredients!$B$11:$B$310, 0)), "")="", "", IFERROR(INDEX(Ingredients!E$11:E$310, MATCH($C1113, Ingredients!$B$11:$B$310, 0)), "")))</f>
        <v/>
      </c>
      <c r="AJ1113" s="108" t="str">
        <f>IF($C1113="", "", IF(IFERROR(INDEX(Ingredients!F$11:F$310, MATCH($C1113, Ingredients!$B$11:$B$310, 0)), "")="", "", IFERROR(INDEX(Ingredients!F$11:F$310, MATCH($C1113, Ingredients!$B$11:$B$310, 0)), "")))</f>
        <v/>
      </c>
      <c r="AK1113" s="106" t="str">
        <f>IF($C1113="", "", IF(IFERROR(INDEX(Ingredients!G$11:G$310, MATCH($C1113, Ingredients!$B$11:$B$310, 0)), "")="", "", IFERROR(INDEX(Ingredients!G$11:G$310, MATCH($C1113, Ingredients!$B$11:$B$310, 0)), "")))</f>
        <v/>
      </c>
      <c r="AL1113" s="79" t="str">
        <f>IF($C1113="", "", IF(IFERROR(INDEX(Ingredients!H$11:H$310, MATCH($C1113, Ingredients!$B$11:$B$310, 0)), "")="", "", IFERROR(INDEX(Ingredients!H$11:H$310, MATCH($C1113, Ingredients!$B$11:$B$310, 0)), "")))</f>
        <v/>
      </c>
      <c r="AN1113" s="83" t="str">
        <f t="shared" si="260"/>
        <v/>
      </c>
      <c r="AP1113" s="114" t="str">
        <f t="shared" si="270"/>
        <v/>
      </c>
      <c r="AR1113" s="117" t="str">
        <f>IF($C1113="", "", IF(IFERROR(INDEX(Ingredients!$AI$11:$AI$310, MATCH($C1113, Ingredients!$B$11:$B$310, 0)), "")="", "", IFERROR(INDEX(Ingredients!$AI$11:$AI$310, MATCH($C1113, Ingredients!$B$11:$B$310, 0)), "")))</f>
        <v/>
      </c>
      <c r="AT1113" s="120" t="str">
        <f t="shared" si="271"/>
        <v/>
      </c>
      <c r="AV1113" s="90" t="str">
        <f t="shared" si="261"/>
        <v/>
      </c>
      <c r="AX1113" s="90" t="str">
        <f>IF($AV1113="", "", COUNTIF($AV$11:$AV$5010, "&lt;"&amp;$AV1113)+1+COUNTIF($AV$11:$AV1113, $AV1113)-1)</f>
        <v/>
      </c>
      <c r="AZ1113" s="111" t="str">
        <f>IF($B1113="", "", SUMIF('Shopping List'!$AV$11:$AV$25, $B1113, 'Shopping List'!$BN$11:$BN$25))</f>
        <v/>
      </c>
      <c r="BB1113" s="117" t="str">
        <f t="shared" si="272"/>
        <v/>
      </c>
    </row>
    <row r="1114" spans="1:54" x14ac:dyDescent="0.25">
      <c r="A1114" s="4"/>
      <c r="B1114" s="37"/>
      <c r="C1114" s="124"/>
      <c r="D1114" s="39"/>
      <c r="E1114" s="125"/>
      <c r="F1114" s="48"/>
      <c r="G1114" s="4"/>
      <c r="H1114" s="4"/>
      <c r="I1114" s="95" t="str">
        <f>IF($C1114="", "", IF(IFERROR(INDEX(Ingredients!$C$11:$C$310, MATCH($C1114, Ingredients!$B$11:$B$310, 0)), "")="", "", IFERROR(INDEX(Ingredients!$C$11:$C$310, MATCH($C1114, Ingredients!$B$11:$B$310, 0)), "")))</f>
        <v/>
      </c>
      <c r="J1114" s="73" t="str">
        <f>IF($B1114="", "", IF(IFERROR(INDEX(Meals!$C$11:$C$260, MATCH($B1114, Meals!$B$11:$B$260, 0)), "")="", "", IFERROR(INDEX(Meals!$C$11:$C$260, MATCH($B1114, Meals!$B$11:$B$260, 0)), "")))</f>
        <v/>
      </c>
      <c r="K1114" s="4"/>
      <c r="L1114" s="72" t="str">
        <f t="shared" si="262"/>
        <v/>
      </c>
      <c r="M1114" s="73" t="str">
        <f t="shared" si="263"/>
        <v/>
      </c>
      <c r="N1114" s="4"/>
      <c r="O1114" s="78" t="str">
        <f t="shared" si="264"/>
        <v/>
      </c>
      <c r="P1114" s="79" t="str">
        <f t="shared" si="265"/>
        <v/>
      </c>
      <c r="Q1114" s="4"/>
      <c r="R1114" s="90" t="str">
        <f t="shared" si="266"/>
        <v/>
      </c>
      <c r="S1114" s="4"/>
      <c r="Y1114" s="18" t="str">
        <f t="shared" si="267"/>
        <v/>
      </c>
      <c r="AA1114" s="18" t="str">
        <f t="shared" si="258"/>
        <v/>
      </c>
      <c r="AB1114" s="18" t="str">
        <f t="shared" si="259"/>
        <v/>
      </c>
      <c r="AC1114" s="18" t="str">
        <f t="shared" si="268"/>
        <v/>
      </c>
      <c r="AD1114" s="18" t="str">
        <f t="shared" si="268"/>
        <v/>
      </c>
      <c r="AE1114" s="18" t="str">
        <f t="shared" si="269"/>
        <v/>
      </c>
      <c r="AG1114" s="95" t="str">
        <f>IF($C1114="", "", IF(IFERROR(INDEX(Ingredients!C$11:C$310, MATCH($C1114, Ingredients!$B$11:$B$310, 0)), "")="", "", IFERROR(INDEX(Ingredients!C$11:C$310, MATCH($C1114, Ingredients!$B$11:$B$310, 0)), "")))</f>
        <v/>
      </c>
      <c r="AH1114" s="105" t="str">
        <f>IF($C1114="", "", IF(IFERROR(INDEX(Ingredients!D$11:D$310, MATCH($C1114, Ingredients!$B$11:$B$310, 0)), "")="", "", IFERROR(INDEX(Ingredients!D$11:D$310, MATCH($C1114, Ingredients!$B$11:$B$310, 0)), "")))</f>
        <v/>
      </c>
      <c r="AI1114" s="106" t="str">
        <f>IF($C1114="", "", IF(IFERROR(INDEX(Ingredients!E$11:E$310, MATCH($C1114, Ingredients!$B$11:$B$310, 0)), "")="", "", IFERROR(INDEX(Ingredients!E$11:E$310, MATCH($C1114, Ingredients!$B$11:$B$310, 0)), "")))</f>
        <v/>
      </c>
      <c r="AJ1114" s="108" t="str">
        <f>IF($C1114="", "", IF(IFERROR(INDEX(Ingredients!F$11:F$310, MATCH($C1114, Ingredients!$B$11:$B$310, 0)), "")="", "", IFERROR(INDEX(Ingredients!F$11:F$310, MATCH($C1114, Ingredients!$B$11:$B$310, 0)), "")))</f>
        <v/>
      </c>
      <c r="AK1114" s="106" t="str">
        <f>IF($C1114="", "", IF(IFERROR(INDEX(Ingredients!G$11:G$310, MATCH($C1114, Ingredients!$B$11:$B$310, 0)), "")="", "", IFERROR(INDEX(Ingredients!G$11:G$310, MATCH($C1114, Ingredients!$B$11:$B$310, 0)), "")))</f>
        <v/>
      </c>
      <c r="AL1114" s="79" t="str">
        <f>IF($C1114="", "", IF(IFERROR(INDEX(Ingredients!H$11:H$310, MATCH($C1114, Ingredients!$B$11:$B$310, 0)), "")="", "", IFERROR(INDEX(Ingredients!H$11:H$310, MATCH($C1114, Ingredients!$B$11:$B$310, 0)), "")))</f>
        <v/>
      </c>
      <c r="AN1114" s="83" t="str">
        <f t="shared" si="260"/>
        <v/>
      </c>
      <c r="AP1114" s="114" t="str">
        <f t="shared" si="270"/>
        <v/>
      </c>
      <c r="AR1114" s="117" t="str">
        <f>IF($C1114="", "", IF(IFERROR(INDEX(Ingredients!$AI$11:$AI$310, MATCH($C1114, Ingredients!$B$11:$B$310, 0)), "")="", "", IFERROR(INDEX(Ingredients!$AI$11:$AI$310, MATCH($C1114, Ingredients!$B$11:$B$310, 0)), "")))</f>
        <v/>
      </c>
      <c r="AT1114" s="120" t="str">
        <f t="shared" si="271"/>
        <v/>
      </c>
      <c r="AV1114" s="90" t="str">
        <f t="shared" si="261"/>
        <v/>
      </c>
      <c r="AX1114" s="90" t="str">
        <f>IF($AV1114="", "", COUNTIF($AV$11:$AV$5010, "&lt;"&amp;$AV1114)+1+COUNTIF($AV$11:$AV1114, $AV1114)-1)</f>
        <v/>
      </c>
      <c r="AZ1114" s="111" t="str">
        <f>IF($B1114="", "", SUMIF('Shopping List'!$AV$11:$AV$25, $B1114, 'Shopping List'!$BN$11:$BN$25))</f>
        <v/>
      </c>
      <c r="BB1114" s="117" t="str">
        <f t="shared" si="272"/>
        <v/>
      </c>
    </row>
    <row r="1115" spans="1:54" x14ac:dyDescent="0.25">
      <c r="A1115" s="4"/>
      <c r="B1115" s="37"/>
      <c r="C1115" s="124"/>
      <c r="D1115" s="39"/>
      <c r="E1115" s="125"/>
      <c r="F1115" s="48"/>
      <c r="G1115" s="4"/>
      <c r="H1115" s="4"/>
      <c r="I1115" s="95" t="str">
        <f>IF($C1115="", "", IF(IFERROR(INDEX(Ingredients!$C$11:$C$310, MATCH($C1115, Ingredients!$B$11:$B$310, 0)), "")="", "", IFERROR(INDEX(Ingredients!$C$11:$C$310, MATCH($C1115, Ingredients!$B$11:$B$310, 0)), "")))</f>
        <v/>
      </c>
      <c r="J1115" s="73" t="str">
        <f>IF($B1115="", "", IF(IFERROR(INDEX(Meals!$C$11:$C$260, MATCH($B1115, Meals!$B$11:$B$260, 0)), "")="", "", IFERROR(INDEX(Meals!$C$11:$C$260, MATCH($B1115, Meals!$B$11:$B$260, 0)), "")))</f>
        <v/>
      </c>
      <c r="K1115" s="4"/>
      <c r="L1115" s="72" t="str">
        <f t="shared" si="262"/>
        <v/>
      </c>
      <c r="M1115" s="73" t="str">
        <f t="shared" si="263"/>
        <v/>
      </c>
      <c r="N1115" s="4"/>
      <c r="O1115" s="78" t="str">
        <f t="shared" si="264"/>
        <v/>
      </c>
      <c r="P1115" s="79" t="str">
        <f t="shared" si="265"/>
        <v/>
      </c>
      <c r="Q1115" s="4"/>
      <c r="R1115" s="90" t="str">
        <f t="shared" si="266"/>
        <v/>
      </c>
      <c r="S1115" s="4"/>
      <c r="Y1115" s="18" t="str">
        <f t="shared" si="267"/>
        <v/>
      </c>
      <c r="AA1115" s="18" t="str">
        <f t="shared" si="258"/>
        <v/>
      </c>
      <c r="AB1115" s="18" t="str">
        <f t="shared" si="259"/>
        <v/>
      </c>
      <c r="AC1115" s="18" t="str">
        <f t="shared" si="268"/>
        <v/>
      </c>
      <c r="AD1115" s="18" t="str">
        <f t="shared" si="268"/>
        <v/>
      </c>
      <c r="AE1115" s="18" t="str">
        <f t="shared" si="269"/>
        <v/>
      </c>
      <c r="AG1115" s="95" t="str">
        <f>IF($C1115="", "", IF(IFERROR(INDEX(Ingredients!C$11:C$310, MATCH($C1115, Ingredients!$B$11:$B$310, 0)), "")="", "", IFERROR(INDEX(Ingredients!C$11:C$310, MATCH($C1115, Ingredients!$B$11:$B$310, 0)), "")))</f>
        <v/>
      </c>
      <c r="AH1115" s="105" t="str">
        <f>IF($C1115="", "", IF(IFERROR(INDEX(Ingredients!D$11:D$310, MATCH($C1115, Ingredients!$B$11:$B$310, 0)), "")="", "", IFERROR(INDEX(Ingredients!D$11:D$310, MATCH($C1115, Ingredients!$B$11:$B$310, 0)), "")))</f>
        <v/>
      </c>
      <c r="AI1115" s="106" t="str">
        <f>IF($C1115="", "", IF(IFERROR(INDEX(Ingredients!E$11:E$310, MATCH($C1115, Ingredients!$B$11:$B$310, 0)), "")="", "", IFERROR(INDEX(Ingredients!E$11:E$310, MATCH($C1115, Ingredients!$B$11:$B$310, 0)), "")))</f>
        <v/>
      </c>
      <c r="AJ1115" s="108" t="str">
        <f>IF($C1115="", "", IF(IFERROR(INDEX(Ingredients!F$11:F$310, MATCH($C1115, Ingredients!$B$11:$B$310, 0)), "")="", "", IFERROR(INDEX(Ingredients!F$11:F$310, MATCH($C1115, Ingredients!$B$11:$B$310, 0)), "")))</f>
        <v/>
      </c>
      <c r="AK1115" s="106" t="str">
        <f>IF($C1115="", "", IF(IFERROR(INDEX(Ingredients!G$11:G$310, MATCH($C1115, Ingredients!$B$11:$B$310, 0)), "")="", "", IFERROR(INDEX(Ingredients!G$11:G$310, MATCH($C1115, Ingredients!$B$11:$B$310, 0)), "")))</f>
        <v/>
      </c>
      <c r="AL1115" s="79" t="str">
        <f>IF($C1115="", "", IF(IFERROR(INDEX(Ingredients!H$11:H$310, MATCH($C1115, Ingredients!$B$11:$B$310, 0)), "")="", "", IFERROR(INDEX(Ingredients!H$11:H$310, MATCH($C1115, Ingredients!$B$11:$B$310, 0)), "")))</f>
        <v/>
      </c>
      <c r="AN1115" s="83" t="str">
        <f t="shared" si="260"/>
        <v/>
      </c>
      <c r="AP1115" s="114" t="str">
        <f t="shared" si="270"/>
        <v/>
      </c>
      <c r="AR1115" s="117" t="str">
        <f>IF($C1115="", "", IF(IFERROR(INDEX(Ingredients!$AI$11:$AI$310, MATCH($C1115, Ingredients!$B$11:$B$310, 0)), "")="", "", IFERROR(INDEX(Ingredients!$AI$11:$AI$310, MATCH($C1115, Ingredients!$B$11:$B$310, 0)), "")))</f>
        <v/>
      </c>
      <c r="AT1115" s="120" t="str">
        <f t="shared" si="271"/>
        <v/>
      </c>
      <c r="AV1115" s="90" t="str">
        <f t="shared" si="261"/>
        <v/>
      </c>
      <c r="AX1115" s="90" t="str">
        <f>IF($AV1115="", "", COUNTIF($AV$11:$AV$5010, "&lt;"&amp;$AV1115)+1+COUNTIF($AV$11:$AV1115, $AV1115)-1)</f>
        <v/>
      </c>
      <c r="AZ1115" s="111" t="str">
        <f>IF($B1115="", "", SUMIF('Shopping List'!$AV$11:$AV$25, $B1115, 'Shopping List'!$BN$11:$BN$25))</f>
        <v/>
      </c>
      <c r="BB1115" s="117" t="str">
        <f t="shared" si="272"/>
        <v/>
      </c>
    </row>
    <row r="1116" spans="1:54" x14ac:dyDescent="0.25">
      <c r="A1116" s="4"/>
      <c r="B1116" s="37"/>
      <c r="C1116" s="124"/>
      <c r="D1116" s="39"/>
      <c r="E1116" s="125"/>
      <c r="F1116" s="48"/>
      <c r="G1116" s="4"/>
      <c r="H1116" s="4"/>
      <c r="I1116" s="95" t="str">
        <f>IF($C1116="", "", IF(IFERROR(INDEX(Ingredients!$C$11:$C$310, MATCH($C1116, Ingredients!$B$11:$B$310, 0)), "")="", "", IFERROR(INDEX(Ingredients!$C$11:$C$310, MATCH($C1116, Ingredients!$B$11:$B$310, 0)), "")))</f>
        <v/>
      </c>
      <c r="J1116" s="73" t="str">
        <f>IF($B1116="", "", IF(IFERROR(INDEX(Meals!$C$11:$C$260, MATCH($B1116, Meals!$B$11:$B$260, 0)), "")="", "", IFERROR(INDEX(Meals!$C$11:$C$260, MATCH($B1116, Meals!$B$11:$B$260, 0)), "")))</f>
        <v/>
      </c>
      <c r="K1116" s="4"/>
      <c r="L1116" s="72" t="str">
        <f t="shared" si="262"/>
        <v/>
      </c>
      <c r="M1116" s="73" t="str">
        <f t="shared" si="263"/>
        <v/>
      </c>
      <c r="N1116" s="4"/>
      <c r="O1116" s="78" t="str">
        <f t="shared" si="264"/>
        <v/>
      </c>
      <c r="P1116" s="79" t="str">
        <f t="shared" si="265"/>
        <v/>
      </c>
      <c r="Q1116" s="4"/>
      <c r="R1116" s="90" t="str">
        <f t="shared" si="266"/>
        <v/>
      </c>
      <c r="S1116" s="4"/>
      <c r="Y1116" s="18" t="str">
        <f t="shared" si="267"/>
        <v/>
      </c>
      <c r="AA1116" s="18" t="str">
        <f t="shared" si="258"/>
        <v/>
      </c>
      <c r="AB1116" s="18" t="str">
        <f t="shared" si="259"/>
        <v/>
      </c>
      <c r="AC1116" s="18" t="str">
        <f t="shared" si="268"/>
        <v/>
      </c>
      <c r="AD1116" s="18" t="str">
        <f t="shared" si="268"/>
        <v/>
      </c>
      <c r="AE1116" s="18" t="str">
        <f t="shared" si="269"/>
        <v/>
      </c>
      <c r="AG1116" s="95" t="str">
        <f>IF($C1116="", "", IF(IFERROR(INDEX(Ingredients!C$11:C$310, MATCH($C1116, Ingredients!$B$11:$B$310, 0)), "")="", "", IFERROR(INDEX(Ingredients!C$11:C$310, MATCH($C1116, Ingredients!$B$11:$B$310, 0)), "")))</f>
        <v/>
      </c>
      <c r="AH1116" s="105" t="str">
        <f>IF($C1116="", "", IF(IFERROR(INDEX(Ingredients!D$11:D$310, MATCH($C1116, Ingredients!$B$11:$B$310, 0)), "")="", "", IFERROR(INDEX(Ingredients!D$11:D$310, MATCH($C1116, Ingredients!$B$11:$B$310, 0)), "")))</f>
        <v/>
      </c>
      <c r="AI1116" s="106" t="str">
        <f>IF($C1116="", "", IF(IFERROR(INDEX(Ingredients!E$11:E$310, MATCH($C1116, Ingredients!$B$11:$B$310, 0)), "")="", "", IFERROR(INDEX(Ingredients!E$11:E$310, MATCH($C1116, Ingredients!$B$11:$B$310, 0)), "")))</f>
        <v/>
      </c>
      <c r="AJ1116" s="108" t="str">
        <f>IF($C1116="", "", IF(IFERROR(INDEX(Ingredients!F$11:F$310, MATCH($C1116, Ingredients!$B$11:$B$310, 0)), "")="", "", IFERROR(INDEX(Ingredients!F$11:F$310, MATCH($C1116, Ingredients!$B$11:$B$310, 0)), "")))</f>
        <v/>
      </c>
      <c r="AK1116" s="106" t="str">
        <f>IF($C1116="", "", IF(IFERROR(INDEX(Ingredients!G$11:G$310, MATCH($C1116, Ingredients!$B$11:$B$310, 0)), "")="", "", IFERROR(INDEX(Ingredients!G$11:G$310, MATCH($C1116, Ingredients!$B$11:$B$310, 0)), "")))</f>
        <v/>
      </c>
      <c r="AL1116" s="79" t="str">
        <f>IF($C1116="", "", IF(IFERROR(INDEX(Ingredients!H$11:H$310, MATCH($C1116, Ingredients!$B$11:$B$310, 0)), "")="", "", IFERROR(INDEX(Ingredients!H$11:H$310, MATCH($C1116, Ingredients!$B$11:$B$310, 0)), "")))</f>
        <v/>
      </c>
      <c r="AN1116" s="83" t="str">
        <f t="shared" si="260"/>
        <v/>
      </c>
      <c r="AP1116" s="114" t="str">
        <f t="shared" si="270"/>
        <v/>
      </c>
      <c r="AR1116" s="117" t="str">
        <f>IF($C1116="", "", IF(IFERROR(INDEX(Ingredients!$AI$11:$AI$310, MATCH($C1116, Ingredients!$B$11:$B$310, 0)), "")="", "", IFERROR(INDEX(Ingredients!$AI$11:$AI$310, MATCH($C1116, Ingredients!$B$11:$B$310, 0)), "")))</f>
        <v/>
      </c>
      <c r="AT1116" s="120" t="str">
        <f t="shared" si="271"/>
        <v/>
      </c>
      <c r="AV1116" s="90" t="str">
        <f t="shared" si="261"/>
        <v/>
      </c>
      <c r="AX1116" s="90" t="str">
        <f>IF($AV1116="", "", COUNTIF($AV$11:$AV$5010, "&lt;"&amp;$AV1116)+1+COUNTIF($AV$11:$AV1116, $AV1116)-1)</f>
        <v/>
      </c>
      <c r="AZ1116" s="111" t="str">
        <f>IF($B1116="", "", SUMIF('Shopping List'!$AV$11:$AV$25, $B1116, 'Shopping List'!$BN$11:$BN$25))</f>
        <v/>
      </c>
      <c r="BB1116" s="117" t="str">
        <f t="shared" si="272"/>
        <v/>
      </c>
    </row>
    <row r="1117" spans="1:54" x14ac:dyDescent="0.25">
      <c r="A1117" s="4"/>
      <c r="B1117" s="37"/>
      <c r="C1117" s="124"/>
      <c r="D1117" s="39"/>
      <c r="E1117" s="125"/>
      <c r="F1117" s="48"/>
      <c r="G1117" s="4"/>
      <c r="H1117" s="4"/>
      <c r="I1117" s="95" t="str">
        <f>IF($C1117="", "", IF(IFERROR(INDEX(Ingredients!$C$11:$C$310, MATCH($C1117, Ingredients!$B$11:$B$310, 0)), "")="", "", IFERROR(INDEX(Ingredients!$C$11:$C$310, MATCH($C1117, Ingredients!$B$11:$B$310, 0)), "")))</f>
        <v/>
      </c>
      <c r="J1117" s="73" t="str">
        <f>IF($B1117="", "", IF(IFERROR(INDEX(Meals!$C$11:$C$260, MATCH($B1117, Meals!$B$11:$B$260, 0)), "")="", "", IFERROR(INDEX(Meals!$C$11:$C$260, MATCH($B1117, Meals!$B$11:$B$260, 0)), "")))</f>
        <v/>
      </c>
      <c r="K1117" s="4"/>
      <c r="L1117" s="72" t="str">
        <f t="shared" si="262"/>
        <v/>
      </c>
      <c r="M1117" s="73" t="str">
        <f t="shared" si="263"/>
        <v/>
      </c>
      <c r="N1117" s="4"/>
      <c r="O1117" s="78" t="str">
        <f t="shared" si="264"/>
        <v/>
      </c>
      <c r="P1117" s="79" t="str">
        <f t="shared" si="265"/>
        <v/>
      </c>
      <c r="Q1117" s="4"/>
      <c r="R1117" s="90" t="str">
        <f t="shared" si="266"/>
        <v/>
      </c>
      <c r="S1117" s="4"/>
      <c r="Y1117" s="18" t="str">
        <f t="shared" si="267"/>
        <v/>
      </c>
      <c r="AA1117" s="18" t="str">
        <f t="shared" si="258"/>
        <v/>
      </c>
      <c r="AB1117" s="18" t="str">
        <f t="shared" si="259"/>
        <v/>
      </c>
      <c r="AC1117" s="18" t="str">
        <f t="shared" si="268"/>
        <v/>
      </c>
      <c r="AD1117" s="18" t="str">
        <f t="shared" si="268"/>
        <v/>
      </c>
      <c r="AE1117" s="18" t="str">
        <f t="shared" si="269"/>
        <v/>
      </c>
      <c r="AG1117" s="95" t="str">
        <f>IF($C1117="", "", IF(IFERROR(INDEX(Ingredients!C$11:C$310, MATCH($C1117, Ingredients!$B$11:$B$310, 0)), "")="", "", IFERROR(INDEX(Ingredients!C$11:C$310, MATCH($C1117, Ingredients!$B$11:$B$310, 0)), "")))</f>
        <v/>
      </c>
      <c r="AH1117" s="105" t="str">
        <f>IF($C1117="", "", IF(IFERROR(INDEX(Ingredients!D$11:D$310, MATCH($C1117, Ingredients!$B$11:$B$310, 0)), "")="", "", IFERROR(INDEX(Ingredients!D$11:D$310, MATCH($C1117, Ingredients!$B$11:$B$310, 0)), "")))</f>
        <v/>
      </c>
      <c r="AI1117" s="106" t="str">
        <f>IF($C1117="", "", IF(IFERROR(INDEX(Ingredients!E$11:E$310, MATCH($C1117, Ingredients!$B$11:$B$310, 0)), "")="", "", IFERROR(INDEX(Ingredients!E$11:E$310, MATCH($C1117, Ingredients!$B$11:$B$310, 0)), "")))</f>
        <v/>
      </c>
      <c r="AJ1117" s="108" t="str">
        <f>IF($C1117="", "", IF(IFERROR(INDEX(Ingredients!F$11:F$310, MATCH($C1117, Ingredients!$B$11:$B$310, 0)), "")="", "", IFERROR(INDEX(Ingredients!F$11:F$310, MATCH($C1117, Ingredients!$B$11:$B$310, 0)), "")))</f>
        <v/>
      </c>
      <c r="AK1117" s="106" t="str">
        <f>IF($C1117="", "", IF(IFERROR(INDEX(Ingredients!G$11:G$310, MATCH($C1117, Ingredients!$B$11:$B$310, 0)), "")="", "", IFERROR(INDEX(Ingredients!G$11:G$310, MATCH($C1117, Ingredients!$B$11:$B$310, 0)), "")))</f>
        <v/>
      </c>
      <c r="AL1117" s="79" t="str">
        <f>IF($C1117="", "", IF(IFERROR(INDEX(Ingredients!H$11:H$310, MATCH($C1117, Ingredients!$B$11:$B$310, 0)), "")="", "", IFERROR(INDEX(Ingredients!H$11:H$310, MATCH($C1117, Ingredients!$B$11:$B$310, 0)), "")))</f>
        <v/>
      </c>
      <c r="AN1117" s="83" t="str">
        <f t="shared" si="260"/>
        <v/>
      </c>
      <c r="AP1117" s="114" t="str">
        <f t="shared" si="270"/>
        <v/>
      </c>
      <c r="AR1117" s="117" t="str">
        <f>IF($C1117="", "", IF(IFERROR(INDEX(Ingredients!$AI$11:$AI$310, MATCH($C1117, Ingredients!$B$11:$B$310, 0)), "")="", "", IFERROR(INDEX(Ingredients!$AI$11:$AI$310, MATCH($C1117, Ingredients!$B$11:$B$310, 0)), "")))</f>
        <v/>
      </c>
      <c r="AT1117" s="120" t="str">
        <f t="shared" si="271"/>
        <v/>
      </c>
      <c r="AV1117" s="90" t="str">
        <f t="shared" si="261"/>
        <v/>
      </c>
      <c r="AX1117" s="90" t="str">
        <f>IF($AV1117="", "", COUNTIF($AV$11:$AV$5010, "&lt;"&amp;$AV1117)+1+COUNTIF($AV$11:$AV1117, $AV1117)-1)</f>
        <v/>
      </c>
      <c r="AZ1117" s="111" t="str">
        <f>IF($B1117="", "", SUMIF('Shopping List'!$AV$11:$AV$25, $B1117, 'Shopping List'!$BN$11:$BN$25))</f>
        <v/>
      </c>
      <c r="BB1117" s="117" t="str">
        <f t="shared" si="272"/>
        <v/>
      </c>
    </row>
    <row r="1118" spans="1:54" x14ac:dyDescent="0.25">
      <c r="A1118" s="4"/>
      <c r="B1118" s="37"/>
      <c r="C1118" s="124"/>
      <c r="D1118" s="39"/>
      <c r="E1118" s="125"/>
      <c r="F1118" s="48"/>
      <c r="G1118" s="4"/>
      <c r="H1118" s="4"/>
      <c r="I1118" s="95" t="str">
        <f>IF($C1118="", "", IF(IFERROR(INDEX(Ingredients!$C$11:$C$310, MATCH($C1118, Ingredients!$B$11:$B$310, 0)), "")="", "", IFERROR(INDEX(Ingredients!$C$11:$C$310, MATCH($C1118, Ingredients!$B$11:$B$310, 0)), "")))</f>
        <v/>
      </c>
      <c r="J1118" s="73" t="str">
        <f>IF($B1118="", "", IF(IFERROR(INDEX(Meals!$C$11:$C$260, MATCH($B1118, Meals!$B$11:$B$260, 0)), "")="", "", IFERROR(INDEX(Meals!$C$11:$C$260, MATCH($B1118, Meals!$B$11:$B$260, 0)), "")))</f>
        <v/>
      </c>
      <c r="K1118" s="4"/>
      <c r="L1118" s="72" t="str">
        <f t="shared" si="262"/>
        <v/>
      </c>
      <c r="M1118" s="73" t="str">
        <f t="shared" si="263"/>
        <v/>
      </c>
      <c r="N1118" s="4"/>
      <c r="O1118" s="78" t="str">
        <f t="shared" si="264"/>
        <v/>
      </c>
      <c r="P1118" s="79" t="str">
        <f t="shared" si="265"/>
        <v/>
      </c>
      <c r="Q1118" s="4"/>
      <c r="R1118" s="90" t="str">
        <f t="shared" si="266"/>
        <v/>
      </c>
      <c r="S1118" s="4"/>
      <c r="Y1118" s="18" t="str">
        <f t="shared" si="267"/>
        <v/>
      </c>
      <c r="AA1118" s="18" t="str">
        <f t="shared" si="258"/>
        <v/>
      </c>
      <c r="AB1118" s="18" t="str">
        <f t="shared" si="259"/>
        <v/>
      </c>
      <c r="AC1118" s="18" t="str">
        <f t="shared" si="268"/>
        <v/>
      </c>
      <c r="AD1118" s="18" t="str">
        <f t="shared" si="268"/>
        <v/>
      </c>
      <c r="AE1118" s="18" t="str">
        <f t="shared" si="269"/>
        <v/>
      </c>
      <c r="AG1118" s="95" t="str">
        <f>IF($C1118="", "", IF(IFERROR(INDEX(Ingredients!C$11:C$310, MATCH($C1118, Ingredients!$B$11:$B$310, 0)), "")="", "", IFERROR(INDEX(Ingredients!C$11:C$310, MATCH($C1118, Ingredients!$B$11:$B$310, 0)), "")))</f>
        <v/>
      </c>
      <c r="AH1118" s="105" t="str">
        <f>IF($C1118="", "", IF(IFERROR(INDEX(Ingredients!D$11:D$310, MATCH($C1118, Ingredients!$B$11:$B$310, 0)), "")="", "", IFERROR(INDEX(Ingredients!D$11:D$310, MATCH($C1118, Ingredients!$B$11:$B$310, 0)), "")))</f>
        <v/>
      </c>
      <c r="AI1118" s="106" t="str">
        <f>IF($C1118="", "", IF(IFERROR(INDEX(Ingredients!E$11:E$310, MATCH($C1118, Ingredients!$B$11:$B$310, 0)), "")="", "", IFERROR(INDEX(Ingredients!E$11:E$310, MATCH($C1118, Ingredients!$B$11:$B$310, 0)), "")))</f>
        <v/>
      </c>
      <c r="AJ1118" s="108" t="str">
        <f>IF($C1118="", "", IF(IFERROR(INDEX(Ingredients!F$11:F$310, MATCH($C1118, Ingredients!$B$11:$B$310, 0)), "")="", "", IFERROR(INDEX(Ingredients!F$11:F$310, MATCH($C1118, Ingredients!$B$11:$B$310, 0)), "")))</f>
        <v/>
      </c>
      <c r="AK1118" s="106" t="str">
        <f>IF($C1118="", "", IF(IFERROR(INDEX(Ingredients!G$11:G$310, MATCH($C1118, Ingredients!$B$11:$B$310, 0)), "")="", "", IFERROR(INDEX(Ingredients!G$11:G$310, MATCH($C1118, Ingredients!$B$11:$B$310, 0)), "")))</f>
        <v/>
      </c>
      <c r="AL1118" s="79" t="str">
        <f>IF($C1118="", "", IF(IFERROR(INDEX(Ingredients!H$11:H$310, MATCH($C1118, Ingredients!$B$11:$B$310, 0)), "")="", "", IFERROR(INDEX(Ingredients!H$11:H$310, MATCH($C1118, Ingredients!$B$11:$B$310, 0)), "")))</f>
        <v/>
      </c>
      <c r="AN1118" s="83" t="str">
        <f t="shared" si="260"/>
        <v/>
      </c>
      <c r="AP1118" s="114" t="str">
        <f t="shared" si="270"/>
        <v/>
      </c>
      <c r="AR1118" s="117" t="str">
        <f>IF($C1118="", "", IF(IFERROR(INDEX(Ingredients!$AI$11:$AI$310, MATCH($C1118, Ingredients!$B$11:$B$310, 0)), "")="", "", IFERROR(INDEX(Ingredients!$AI$11:$AI$310, MATCH($C1118, Ingredients!$B$11:$B$310, 0)), "")))</f>
        <v/>
      </c>
      <c r="AT1118" s="120" t="str">
        <f t="shared" si="271"/>
        <v/>
      </c>
      <c r="AV1118" s="90" t="str">
        <f t="shared" si="261"/>
        <v/>
      </c>
      <c r="AX1118" s="90" t="str">
        <f>IF($AV1118="", "", COUNTIF($AV$11:$AV$5010, "&lt;"&amp;$AV1118)+1+COUNTIF($AV$11:$AV1118, $AV1118)-1)</f>
        <v/>
      </c>
      <c r="AZ1118" s="111" t="str">
        <f>IF($B1118="", "", SUMIF('Shopping List'!$AV$11:$AV$25, $B1118, 'Shopping List'!$BN$11:$BN$25))</f>
        <v/>
      </c>
      <c r="BB1118" s="117" t="str">
        <f t="shared" si="272"/>
        <v/>
      </c>
    </row>
    <row r="1119" spans="1:54" x14ac:dyDescent="0.25">
      <c r="A1119" s="4"/>
      <c r="B1119" s="37"/>
      <c r="C1119" s="124"/>
      <c r="D1119" s="39"/>
      <c r="E1119" s="125"/>
      <c r="F1119" s="48"/>
      <c r="G1119" s="4"/>
      <c r="H1119" s="4"/>
      <c r="I1119" s="95" t="str">
        <f>IF($C1119="", "", IF(IFERROR(INDEX(Ingredients!$C$11:$C$310, MATCH($C1119, Ingredients!$B$11:$B$310, 0)), "")="", "", IFERROR(INDEX(Ingredients!$C$11:$C$310, MATCH($C1119, Ingredients!$B$11:$B$310, 0)), "")))</f>
        <v/>
      </c>
      <c r="J1119" s="73" t="str">
        <f>IF($B1119="", "", IF(IFERROR(INDEX(Meals!$C$11:$C$260, MATCH($B1119, Meals!$B$11:$B$260, 0)), "")="", "", IFERROR(INDEX(Meals!$C$11:$C$260, MATCH($B1119, Meals!$B$11:$B$260, 0)), "")))</f>
        <v/>
      </c>
      <c r="K1119" s="4"/>
      <c r="L1119" s="72" t="str">
        <f t="shared" si="262"/>
        <v/>
      </c>
      <c r="M1119" s="73" t="str">
        <f t="shared" si="263"/>
        <v/>
      </c>
      <c r="N1119" s="4"/>
      <c r="O1119" s="78" t="str">
        <f t="shared" si="264"/>
        <v/>
      </c>
      <c r="P1119" s="79" t="str">
        <f t="shared" si="265"/>
        <v/>
      </c>
      <c r="Q1119" s="4"/>
      <c r="R1119" s="90" t="str">
        <f t="shared" si="266"/>
        <v/>
      </c>
      <c r="S1119" s="4"/>
      <c r="Y1119" s="18" t="str">
        <f t="shared" si="267"/>
        <v/>
      </c>
      <c r="AA1119" s="18" t="str">
        <f t="shared" si="258"/>
        <v/>
      </c>
      <c r="AB1119" s="18" t="str">
        <f t="shared" si="259"/>
        <v/>
      </c>
      <c r="AC1119" s="18" t="str">
        <f t="shared" si="268"/>
        <v/>
      </c>
      <c r="AD1119" s="18" t="str">
        <f t="shared" si="268"/>
        <v/>
      </c>
      <c r="AE1119" s="18" t="str">
        <f t="shared" si="269"/>
        <v/>
      </c>
      <c r="AG1119" s="95" t="str">
        <f>IF($C1119="", "", IF(IFERROR(INDEX(Ingredients!C$11:C$310, MATCH($C1119, Ingredients!$B$11:$B$310, 0)), "")="", "", IFERROR(INDEX(Ingredients!C$11:C$310, MATCH($C1119, Ingredients!$B$11:$B$310, 0)), "")))</f>
        <v/>
      </c>
      <c r="AH1119" s="105" t="str">
        <f>IF($C1119="", "", IF(IFERROR(INDEX(Ingredients!D$11:D$310, MATCH($C1119, Ingredients!$B$11:$B$310, 0)), "")="", "", IFERROR(INDEX(Ingredients!D$11:D$310, MATCH($C1119, Ingredients!$B$11:$B$310, 0)), "")))</f>
        <v/>
      </c>
      <c r="AI1119" s="106" t="str">
        <f>IF($C1119="", "", IF(IFERROR(INDEX(Ingredients!E$11:E$310, MATCH($C1119, Ingredients!$B$11:$B$310, 0)), "")="", "", IFERROR(INDEX(Ingredients!E$11:E$310, MATCH($C1119, Ingredients!$B$11:$B$310, 0)), "")))</f>
        <v/>
      </c>
      <c r="AJ1119" s="108" t="str">
        <f>IF($C1119="", "", IF(IFERROR(INDEX(Ingredients!F$11:F$310, MATCH($C1119, Ingredients!$B$11:$B$310, 0)), "")="", "", IFERROR(INDEX(Ingredients!F$11:F$310, MATCH($C1119, Ingredients!$B$11:$B$310, 0)), "")))</f>
        <v/>
      </c>
      <c r="AK1119" s="106" t="str">
        <f>IF($C1119="", "", IF(IFERROR(INDEX(Ingredients!G$11:G$310, MATCH($C1119, Ingredients!$B$11:$B$310, 0)), "")="", "", IFERROR(INDEX(Ingredients!G$11:G$310, MATCH($C1119, Ingredients!$B$11:$B$310, 0)), "")))</f>
        <v/>
      </c>
      <c r="AL1119" s="79" t="str">
        <f>IF($C1119="", "", IF(IFERROR(INDEX(Ingredients!H$11:H$310, MATCH($C1119, Ingredients!$B$11:$B$310, 0)), "")="", "", IFERROR(INDEX(Ingredients!H$11:H$310, MATCH($C1119, Ingredients!$B$11:$B$310, 0)), "")))</f>
        <v/>
      </c>
      <c r="AN1119" s="83" t="str">
        <f t="shared" si="260"/>
        <v/>
      </c>
      <c r="AP1119" s="114" t="str">
        <f t="shared" si="270"/>
        <v/>
      </c>
      <c r="AR1119" s="117" t="str">
        <f>IF($C1119="", "", IF(IFERROR(INDEX(Ingredients!$AI$11:$AI$310, MATCH($C1119, Ingredients!$B$11:$B$310, 0)), "")="", "", IFERROR(INDEX(Ingredients!$AI$11:$AI$310, MATCH($C1119, Ingredients!$B$11:$B$310, 0)), "")))</f>
        <v/>
      </c>
      <c r="AT1119" s="120" t="str">
        <f t="shared" si="271"/>
        <v/>
      </c>
      <c r="AV1119" s="90" t="str">
        <f t="shared" si="261"/>
        <v/>
      </c>
      <c r="AX1119" s="90" t="str">
        <f>IF($AV1119="", "", COUNTIF($AV$11:$AV$5010, "&lt;"&amp;$AV1119)+1+COUNTIF($AV$11:$AV1119, $AV1119)-1)</f>
        <v/>
      </c>
      <c r="AZ1119" s="111" t="str">
        <f>IF($B1119="", "", SUMIF('Shopping List'!$AV$11:$AV$25, $B1119, 'Shopping List'!$BN$11:$BN$25))</f>
        <v/>
      </c>
      <c r="BB1119" s="117" t="str">
        <f t="shared" si="272"/>
        <v/>
      </c>
    </row>
    <row r="1120" spans="1:54" x14ac:dyDescent="0.25">
      <c r="A1120" s="4"/>
      <c r="B1120" s="37"/>
      <c r="C1120" s="124"/>
      <c r="D1120" s="39"/>
      <c r="E1120" s="125"/>
      <c r="F1120" s="48"/>
      <c r="G1120" s="4"/>
      <c r="H1120" s="4"/>
      <c r="I1120" s="95" t="str">
        <f>IF($C1120="", "", IF(IFERROR(INDEX(Ingredients!$C$11:$C$310, MATCH($C1120, Ingredients!$B$11:$B$310, 0)), "")="", "", IFERROR(INDEX(Ingredients!$C$11:$C$310, MATCH($C1120, Ingredients!$B$11:$B$310, 0)), "")))</f>
        <v/>
      </c>
      <c r="J1120" s="73" t="str">
        <f>IF($B1120="", "", IF(IFERROR(INDEX(Meals!$C$11:$C$260, MATCH($B1120, Meals!$B$11:$B$260, 0)), "")="", "", IFERROR(INDEX(Meals!$C$11:$C$260, MATCH($B1120, Meals!$B$11:$B$260, 0)), "")))</f>
        <v/>
      </c>
      <c r="K1120" s="4"/>
      <c r="L1120" s="72" t="str">
        <f t="shared" si="262"/>
        <v/>
      </c>
      <c r="M1120" s="73" t="str">
        <f t="shared" si="263"/>
        <v/>
      </c>
      <c r="N1120" s="4"/>
      <c r="O1120" s="78" t="str">
        <f t="shared" si="264"/>
        <v/>
      </c>
      <c r="P1120" s="79" t="str">
        <f t="shared" si="265"/>
        <v/>
      </c>
      <c r="Q1120" s="4"/>
      <c r="R1120" s="90" t="str">
        <f t="shared" si="266"/>
        <v/>
      </c>
      <c r="S1120" s="4"/>
      <c r="Y1120" s="18" t="str">
        <f t="shared" si="267"/>
        <v/>
      </c>
      <c r="AA1120" s="18" t="str">
        <f t="shared" si="258"/>
        <v/>
      </c>
      <c r="AB1120" s="18" t="str">
        <f t="shared" si="259"/>
        <v/>
      </c>
      <c r="AC1120" s="18" t="str">
        <f t="shared" si="268"/>
        <v/>
      </c>
      <c r="AD1120" s="18" t="str">
        <f t="shared" si="268"/>
        <v/>
      </c>
      <c r="AE1120" s="18" t="str">
        <f t="shared" si="269"/>
        <v/>
      </c>
      <c r="AG1120" s="95" t="str">
        <f>IF($C1120="", "", IF(IFERROR(INDEX(Ingredients!C$11:C$310, MATCH($C1120, Ingredients!$B$11:$B$310, 0)), "")="", "", IFERROR(INDEX(Ingredients!C$11:C$310, MATCH($C1120, Ingredients!$B$11:$B$310, 0)), "")))</f>
        <v/>
      </c>
      <c r="AH1120" s="105" t="str">
        <f>IF($C1120="", "", IF(IFERROR(INDEX(Ingredients!D$11:D$310, MATCH($C1120, Ingredients!$B$11:$B$310, 0)), "")="", "", IFERROR(INDEX(Ingredients!D$11:D$310, MATCH($C1120, Ingredients!$B$11:$B$310, 0)), "")))</f>
        <v/>
      </c>
      <c r="AI1120" s="106" t="str">
        <f>IF($C1120="", "", IF(IFERROR(INDEX(Ingredients!E$11:E$310, MATCH($C1120, Ingredients!$B$11:$B$310, 0)), "")="", "", IFERROR(INDEX(Ingredients!E$11:E$310, MATCH($C1120, Ingredients!$B$11:$B$310, 0)), "")))</f>
        <v/>
      </c>
      <c r="AJ1120" s="108" t="str">
        <f>IF($C1120="", "", IF(IFERROR(INDEX(Ingredients!F$11:F$310, MATCH($C1120, Ingredients!$B$11:$B$310, 0)), "")="", "", IFERROR(INDEX(Ingredients!F$11:F$310, MATCH($C1120, Ingredients!$B$11:$B$310, 0)), "")))</f>
        <v/>
      </c>
      <c r="AK1120" s="106" t="str">
        <f>IF($C1120="", "", IF(IFERROR(INDEX(Ingredients!G$11:G$310, MATCH($C1120, Ingredients!$B$11:$B$310, 0)), "")="", "", IFERROR(INDEX(Ingredients!G$11:G$310, MATCH($C1120, Ingredients!$B$11:$B$310, 0)), "")))</f>
        <v/>
      </c>
      <c r="AL1120" s="79" t="str">
        <f>IF($C1120="", "", IF(IFERROR(INDEX(Ingredients!H$11:H$310, MATCH($C1120, Ingredients!$B$11:$B$310, 0)), "")="", "", IFERROR(INDEX(Ingredients!H$11:H$310, MATCH($C1120, Ingredients!$B$11:$B$310, 0)), "")))</f>
        <v/>
      </c>
      <c r="AN1120" s="83" t="str">
        <f t="shared" si="260"/>
        <v/>
      </c>
      <c r="AP1120" s="114" t="str">
        <f t="shared" si="270"/>
        <v/>
      </c>
      <c r="AR1120" s="117" t="str">
        <f>IF($C1120="", "", IF(IFERROR(INDEX(Ingredients!$AI$11:$AI$310, MATCH($C1120, Ingredients!$B$11:$B$310, 0)), "")="", "", IFERROR(INDEX(Ingredients!$AI$11:$AI$310, MATCH($C1120, Ingredients!$B$11:$B$310, 0)), "")))</f>
        <v/>
      </c>
      <c r="AT1120" s="120" t="str">
        <f t="shared" si="271"/>
        <v/>
      </c>
      <c r="AV1120" s="90" t="str">
        <f t="shared" si="261"/>
        <v/>
      </c>
      <c r="AX1120" s="90" t="str">
        <f>IF($AV1120="", "", COUNTIF($AV$11:$AV$5010, "&lt;"&amp;$AV1120)+1+COUNTIF($AV$11:$AV1120, $AV1120)-1)</f>
        <v/>
      </c>
      <c r="AZ1120" s="111" t="str">
        <f>IF($B1120="", "", SUMIF('Shopping List'!$AV$11:$AV$25, $B1120, 'Shopping List'!$BN$11:$BN$25))</f>
        <v/>
      </c>
      <c r="BB1120" s="117" t="str">
        <f t="shared" si="272"/>
        <v/>
      </c>
    </row>
    <row r="1121" spans="1:54" x14ac:dyDescent="0.25">
      <c r="A1121" s="4"/>
      <c r="B1121" s="37"/>
      <c r="C1121" s="124"/>
      <c r="D1121" s="39"/>
      <c r="E1121" s="125"/>
      <c r="F1121" s="48"/>
      <c r="G1121" s="4"/>
      <c r="H1121" s="4"/>
      <c r="I1121" s="95" t="str">
        <f>IF($C1121="", "", IF(IFERROR(INDEX(Ingredients!$C$11:$C$310, MATCH($C1121, Ingredients!$B$11:$B$310, 0)), "")="", "", IFERROR(INDEX(Ingredients!$C$11:$C$310, MATCH($C1121, Ingredients!$B$11:$B$310, 0)), "")))</f>
        <v/>
      </c>
      <c r="J1121" s="73" t="str">
        <f>IF($B1121="", "", IF(IFERROR(INDEX(Meals!$C$11:$C$260, MATCH($B1121, Meals!$B$11:$B$260, 0)), "")="", "", IFERROR(INDEX(Meals!$C$11:$C$260, MATCH($B1121, Meals!$B$11:$B$260, 0)), "")))</f>
        <v/>
      </c>
      <c r="K1121" s="4"/>
      <c r="L1121" s="72" t="str">
        <f t="shared" si="262"/>
        <v/>
      </c>
      <c r="M1121" s="73" t="str">
        <f t="shared" si="263"/>
        <v/>
      </c>
      <c r="N1121" s="4"/>
      <c r="O1121" s="78" t="str">
        <f t="shared" si="264"/>
        <v/>
      </c>
      <c r="P1121" s="79" t="str">
        <f t="shared" si="265"/>
        <v/>
      </c>
      <c r="Q1121" s="4"/>
      <c r="R1121" s="90" t="str">
        <f t="shared" si="266"/>
        <v/>
      </c>
      <c r="S1121" s="4"/>
      <c r="Y1121" s="18" t="str">
        <f t="shared" si="267"/>
        <v/>
      </c>
      <c r="AA1121" s="18" t="str">
        <f t="shared" si="258"/>
        <v/>
      </c>
      <c r="AB1121" s="18" t="str">
        <f t="shared" si="259"/>
        <v/>
      </c>
      <c r="AC1121" s="18" t="str">
        <f t="shared" si="268"/>
        <v/>
      </c>
      <c r="AD1121" s="18" t="str">
        <f t="shared" si="268"/>
        <v/>
      </c>
      <c r="AE1121" s="18" t="str">
        <f t="shared" si="269"/>
        <v/>
      </c>
      <c r="AG1121" s="95" t="str">
        <f>IF($C1121="", "", IF(IFERROR(INDEX(Ingredients!C$11:C$310, MATCH($C1121, Ingredients!$B$11:$B$310, 0)), "")="", "", IFERROR(INDEX(Ingredients!C$11:C$310, MATCH($C1121, Ingredients!$B$11:$B$310, 0)), "")))</f>
        <v/>
      </c>
      <c r="AH1121" s="105" t="str">
        <f>IF($C1121="", "", IF(IFERROR(INDEX(Ingredients!D$11:D$310, MATCH($C1121, Ingredients!$B$11:$B$310, 0)), "")="", "", IFERROR(INDEX(Ingredients!D$11:D$310, MATCH($C1121, Ingredients!$B$11:$B$310, 0)), "")))</f>
        <v/>
      </c>
      <c r="AI1121" s="106" t="str">
        <f>IF($C1121="", "", IF(IFERROR(INDEX(Ingredients!E$11:E$310, MATCH($C1121, Ingredients!$B$11:$B$310, 0)), "")="", "", IFERROR(INDEX(Ingredients!E$11:E$310, MATCH($C1121, Ingredients!$B$11:$B$310, 0)), "")))</f>
        <v/>
      </c>
      <c r="AJ1121" s="108" t="str">
        <f>IF($C1121="", "", IF(IFERROR(INDEX(Ingredients!F$11:F$310, MATCH($C1121, Ingredients!$B$11:$B$310, 0)), "")="", "", IFERROR(INDEX(Ingredients!F$11:F$310, MATCH($C1121, Ingredients!$B$11:$B$310, 0)), "")))</f>
        <v/>
      </c>
      <c r="AK1121" s="106" t="str">
        <f>IF($C1121="", "", IF(IFERROR(INDEX(Ingredients!G$11:G$310, MATCH($C1121, Ingredients!$B$11:$B$310, 0)), "")="", "", IFERROR(INDEX(Ingredients!G$11:G$310, MATCH($C1121, Ingredients!$B$11:$B$310, 0)), "")))</f>
        <v/>
      </c>
      <c r="AL1121" s="79" t="str">
        <f>IF($C1121="", "", IF(IFERROR(INDEX(Ingredients!H$11:H$310, MATCH($C1121, Ingredients!$B$11:$B$310, 0)), "")="", "", IFERROR(INDEX(Ingredients!H$11:H$310, MATCH($C1121, Ingredients!$B$11:$B$310, 0)), "")))</f>
        <v/>
      </c>
      <c r="AN1121" s="83" t="str">
        <f t="shared" si="260"/>
        <v/>
      </c>
      <c r="AP1121" s="114" t="str">
        <f t="shared" si="270"/>
        <v/>
      </c>
      <c r="AR1121" s="117" t="str">
        <f>IF($C1121="", "", IF(IFERROR(INDEX(Ingredients!$AI$11:$AI$310, MATCH($C1121, Ingredients!$B$11:$B$310, 0)), "")="", "", IFERROR(INDEX(Ingredients!$AI$11:$AI$310, MATCH($C1121, Ingredients!$B$11:$B$310, 0)), "")))</f>
        <v/>
      </c>
      <c r="AT1121" s="120" t="str">
        <f t="shared" si="271"/>
        <v/>
      </c>
      <c r="AV1121" s="90" t="str">
        <f t="shared" si="261"/>
        <v/>
      </c>
      <c r="AX1121" s="90" t="str">
        <f>IF($AV1121="", "", COUNTIF($AV$11:$AV$5010, "&lt;"&amp;$AV1121)+1+COUNTIF($AV$11:$AV1121, $AV1121)-1)</f>
        <v/>
      </c>
      <c r="AZ1121" s="111" t="str">
        <f>IF($B1121="", "", SUMIF('Shopping List'!$AV$11:$AV$25, $B1121, 'Shopping List'!$BN$11:$BN$25))</f>
        <v/>
      </c>
      <c r="BB1121" s="117" t="str">
        <f t="shared" si="272"/>
        <v/>
      </c>
    </row>
    <row r="1122" spans="1:54" x14ac:dyDescent="0.25">
      <c r="A1122" s="4"/>
      <c r="B1122" s="37"/>
      <c r="C1122" s="124"/>
      <c r="D1122" s="39"/>
      <c r="E1122" s="125"/>
      <c r="F1122" s="48"/>
      <c r="G1122" s="4"/>
      <c r="H1122" s="4"/>
      <c r="I1122" s="95" t="str">
        <f>IF($C1122="", "", IF(IFERROR(INDEX(Ingredients!$C$11:$C$310, MATCH($C1122, Ingredients!$B$11:$B$310, 0)), "")="", "", IFERROR(INDEX(Ingredients!$C$11:$C$310, MATCH($C1122, Ingredients!$B$11:$B$310, 0)), "")))</f>
        <v/>
      </c>
      <c r="J1122" s="73" t="str">
        <f>IF($B1122="", "", IF(IFERROR(INDEX(Meals!$C$11:$C$260, MATCH($B1122, Meals!$B$11:$B$260, 0)), "")="", "", IFERROR(INDEX(Meals!$C$11:$C$260, MATCH($B1122, Meals!$B$11:$B$260, 0)), "")))</f>
        <v/>
      </c>
      <c r="K1122" s="4"/>
      <c r="L1122" s="72" t="str">
        <f t="shared" si="262"/>
        <v/>
      </c>
      <c r="M1122" s="73" t="str">
        <f t="shared" si="263"/>
        <v/>
      </c>
      <c r="N1122" s="4"/>
      <c r="O1122" s="78" t="str">
        <f t="shared" si="264"/>
        <v/>
      </c>
      <c r="P1122" s="79" t="str">
        <f t="shared" si="265"/>
        <v/>
      </c>
      <c r="Q1122" s="4"/>
      <c r="R1122" s="90" t="str">
        <f t="shared" si="266"/>
        <v/>
      </c>
      <c r="S1122" s="4"/>
      <c r="Y1122" s="18" t="str">
        <f t="shared" si="267"/>
        <v/>
      </c>
      <c r="AA1122" s="18" t="str">
        <f t="shared" si="258"/>
        <v/>
      </c>
      <c r="AB1122" s="18" t="str">
        <f t="shared" si="259"/>
        <v/>
      </c>
      <c r="AC1122" s="18" t="str">
        <f t="shared" si="268"/>
        <v/>
      </c>
      <c r="AD1122" s="18" t="str">
        <f t="shared" si="268"/>
        <v/>
      </c>
      <c r="AE1122" s="18" t="str">
        <f t="shared" si="269"/>
        <v/>
      </c>
      <c r="AG1122" s="95" t="str">
        <f>IF($C1122="", "", IF(IFERROR(INDEX(Ingredients!C$11:C$310, MATCH($C1122, Ingredients!$B$11:$B$310, 0)), "")="", "", IFERROR(INDEX(Ingredients!C$11:C$310, MATCH($C1122, Ingredients!$B$11:$B$310, 0)), "")))</f>
        <v/>
      </c>
      <c r="AH1122" s="105" t="str">
        <f>IF($C1122="", "", IF(IFERROR(INDEX(Ingredients!D$11:D$310, MATCH($C1122, Ingredients!$B$11:$B$310, 0)), "")="", "", IFERROR(INDEX(Ingredients!D$11:D$310, MATCH($C1122, Ingredients!$B$11:$B$310, 0)), "")))</f>
        <v/>
      </c>
      <c r="AI1122" s="106" t="str">
        <f>IF($C1122="", "", IF(IFERROR(INDEX(Ingredients!E$11:E$310, MATCH($C1122, Ingredients!$B$11:$B$310, 0)), "")="", "", IFERROR(INDEX(Ingredients!E$11:E$310, MATCH($C1122, Ingredients!$B$11:$B$310, 0)), "")))</f>
        <v/>
      </c>
      <c r="AJ1122" s="108" t="str">
        <f>IF($C1122="", "", IF(IFERROR(INDEX(Ingredients!F$11:F$310, MATCH($C1122, Ingredients!$B$11:$B$310, 0)), "")="", "", IFERROR(INDEX(Ingredients!F$11:F$310, MATCH($C1122, Ingredients!$B$11:$B$310, 0)), "")))</f>
        <v/>
      </c>
      <c r="AK1122" s="106" t="str">
        <f>IF($C1122="", "", IF(IFERROR(INDEX(Ingredients!G$11:G$310, MATCH($C1122, Ingredients!$B$11:$B$310, 0)), "")="", "", IFERROR(INDEX(Ingredients!G$11:G$310, MATCH($C1122, Ingredients!$B$11:$B$310, 0)), "")))</f>
        <v/>
      </c>
      <c r="AL1122" s="79" t="str">
        <f>IF($C1122="", "", IF(IFERROR(INDEX(Ingredients!H$11:H$310, MATCH($C1122, Ingredients!$B$11:$B$310, 0)), "")="", "", IFERROR(INDEX(Ingredients!H$11:H$310, MATCH($C1122, Ingredients!$B$11:$B$310, 0)), "")))</f>
        <v/>
      </c>
      <c r="AN1122" s="83" t="str">
        <f t="shared" si="260"/>
        <v/>
      </c>
      <c r="AP1122" s="114" t="str">
        <f t="shared" si="270"/>
        <v/>
      </c>
      <c r="AR1122" s="117" t="str">
        <f>IF($C1122="", "", IF(IFERROR(INDEX(Ingredients!$AI$11:$AI$310, MATCH($C1122, Ingredients!$B$11:$B$310, 0)), "")="", "", IFERROR(INDEX(Ingredients!$AI$11:$AI$310, MATCH($C1122, Ingredients!$B$11:$B$310, 0)), "")))</f>
        <v/>
      </c>
      <c r="AT1122" s="120" t="str">
        <f t="shared" si="271"/>
        <v/>
      </c>
      <c r="AV1122" s="90" t="str">
        <f t="shared" si="261"/>
        <v/>
      </c>
      <c r="AX1122" s="90" t="str">
        <f>IF($AV1122="", "", COUNTIF($AV$11:$AV$5010, "&lt;"&amp;$AV1122)+1+COUNTIF($AV$11:$AV1122, $AV1122)-1)</f>
        <v/>
      </c>
      <c r="AZ1122" s="111" t="str">
        <f>IF($B1122="", "", SUMIF('Shopping List'!$AV$11:$AV$25, $B1122, 'Shopping List'!$BN$11:$BN$25))</f>
        <v/>
      </c>
      <c r="BB1122" s="117" t="str">
        <f t="shared" si="272"/>
        <v/>
      </c>
    </row>
    <row r="1123" spans="1:54" x14ac:dyDescent="0.25">
      <c r="A1123" s="4"/>
      <c r="B1123" s="37"/>
      <c r="C1123" s="124"/>
      <c r="D1123" s="39"/>
      <c r="E1123" s="125"/>
      <c r="F1123" s="48"/>
      <c r="G1123" s="4"/>
      <c r="H1123" s="4"/>
      <c r="I1123" s="95" t="str">
        <f>IF($C1123="", "", IF(IFERROR(INDEX(Ingredients!$C$11:$C$310, MATCH($C1123, Ingredients!$B$11:$B$310, 0)), "")="", "", IFERROR(INDEX(Ingredients!$C$11:$C$310, MATCH($C1123, Ingredients!$B$11:$B$310, 0)), "")))</f>
        <v/>
      </c>
      <c r="J1123" s="73" t="str">
        <f>IF($B1123="", "", IF(IFERROR(INDEX(Meals!$C$11:$C$260, MATCH($B1123, Meals!$B$11:$B$260, 0)), "")="", "", IFERROR(INDEX(Meals!$C$11:$C$260, MATCH($B1123, Meals!$B$11:$B$260, 0)), "")))</f>
        <v/>
      </c>
      <c r="K1123" s="4"/>
      <c r="L1123" s="72" t="str">
        <f t="shared" si="262"/>
        <v/>
      </c>
      <c r="M1123" s="73" t="str">
        <f t="shared" si="263"/>
        <v/>
      </c>
      <c r="N1123" s="4"/>
      <c r="O1123" s="78" t="str">
        <f t="shared" si="264"/>
        <v/>
      </c>
      <c r="P1123" s="79" t="str">
        <f t="shared" si="265"/>
        <v/>
      </c>
      <c r="Q1123" s="4"/>
      <c r="R1123" s="90" t="str">
        <f t="shared" si="266"/>
        <v/>
      </c>
      <c r="S1123" s="4"/>
      <c r="Y1123" s="18" t="str">
        <f t="shared" si="267"/>
        <v/>
      </c>
      <c r="AA1123" s="18" t="str">
        <f t="shared" si="258"/>
        <v/>
      </c>
      <c r="AB1123" s="18" t="str">
        <f t="shared" si="259"/>
        <v/>
      </c>
      <c r="AC1123" s="18" t="str">
        <f t="shared" si="268"/>
        <v/>
      </c>
      <c r="AD1123" s="18" t="str">
        <f t="shared" si="268"/>
        <v/>
      </c>
      <c r="AE1123" s="18" t="str">
        <f t="shared" si="269"/>
        <v/>
      </c>
      <c r="AG1123" s="95" t="str">
        <f>IF($C1123="", "", IF(IFERROR(INDEX(Ingredients!C$11:C$310, MATCH($C1123, Ingredients!$B$11:$B$310, 0)), "")="", "", IFERROR(INDEX(Ingredients!C$11:C$310, MATCH($C1123, Ingredients!$B$11:$B$310, 0)), "")))</f>
        <v/>
      </c>
      <c r="AH1123" s="105" t="str">
        <f>IF($C1123="", "", IF(IFERROR(INDEX(Ingredients!D$11:D$310, MATCH($C1123, Ingredients!$B$11:$B$310, 0)), "")="", "", IFERROR(INDEX(Ingredients!D$11:D$310, MATCH($C1123, Ingredients!$B$11:$B$310, 0)), "")))</f>
        <v/>
      </c>
      <c r="AI1123" s="106" t="str">
        <f>IF($C1123="", "", IF(IFERROR(INDEX(Ingredients!E$11:E$310, MATCH($C1123, Ingredients!$B$11:$B$310, 0)), "")="", "", IFERROR(INDEX(Ingredients!E$11:E$310, MATCH($C1123, Ingredients!$B$11:$B$310, 0)), "")))</f>
        <v/>
      </c>
      <c r="AJ1123" s="108" t="str">
        <f>IF($C1123="", "", IF(IFERROR(INDEX(Ingredients!F$11:F$310, MATCH($C1123, Ingredients!$B$11:$B$310, 0)), "")="", "", IFERROR(INDEX(Ingredients!F$11:F$310, MATCH($C1123, Ingredients!$B$11:$B$310, 0)), "")))</f>
        <v/>
      </c>
      <c r="AK1123" s="106" t="str">
        <f>IF($C1123="", "", IF(IFERROR(INDEX(Ingredients!G$11:G$310, MATCH($C1123, Ingredients!$B$11:$B$310, 0)), "")="", "", IFERROR(INDEX(Ingredients!G$11:G$310, MATCH($C1123, Ingredients!$B$11:$B$310, 0)), "")))</f>
        <v/>
      </c>
      <c r="AL1123" s="79" t="str">
        <f>IF($C1123="", "", IF(IFERROR(INDEX(Ingredients!H$11:H$310, MATCH($C1123, Ingredients!$B$11:$B$310, 0)), "")="", "", IFERROR(INDEX(Ingredients!H$11:H$310, MATCH($C1123, Ingredients!$B$11:$B$310, 0)), "")))</f>
        <v/>
      </c>
      <c r="AN1123" s="83" t="str">
        <f t="shared" si="260"/>
        <v/>
      </c>
      <c r="AP1123" s="114" t="str">
        <f t="shared" si="270"/>
        <v/>
      </c>
      <c r="AR1123" s="117" t="str">
        <f>IF($C1123="", "", IF(IFERROR(INDEX(Ingredients!$AI$11:$AI$310, MATCH($C1123, Ingredients!$B$11:$B$310, 0)), "")="", "", IFERROR(INDEX(Ingredients!$AI$11:$AI$310, MATCH($C1123, Ingredients!$B$11:$B$310, 0)), "")))</f>
        <v/>
      </c>
      <c r="AT1123" s="120" t="str">
        <f t="shared" si="271"/>
        <v/>
      </c>
      <c r="AV1123" s="90" t="str">
        <f t="shared" si="261"/>
        <v/>
      </c>
      <c r="AX1123" s="90" t="str">
        <f>IF($AV1123="", "", COUNTIF($AV$11:$AV$5010, "&lt;"&amp;$AV1123)+1+COUNTIF($AV$11:$AV1123, $AV1123)-1)</f>
        <v/>
      </c>
      <c r="AZ1123" s="111" t="str">
        <f>IF($B1123="", "", SUMIF('Shopping List'!$AV$11:$AV$25, $B1123, 'Shopping List'!$BN$11:$BN$25))</f>
        <v/>
      </c>
      <c r="BB1123" s="117" t="str">
        <f t="shared" si="272"/>
        <v/>
      </c>
    </row>
    <row r="1124" spans="1:54" x14ac:dyDescent="0.25">
      <c r="A1124" s="4"/>
      <c r="B1124" s="37"/>
      <c r="C1124" s="124"/>
      <c r="D1124" s="39"/>
      <c r="E1124" s="125"/>
      <c r="F1124" s="48"/>
      <c r="G1124" s="4"/>
      <c r="H1124" s="4"/>
      <c r="I1124" s="95" t="str">
        <f>IF($C1124="", "", IF(IFERROR(INDEX(Ingredients!$C$11:$C$310, MATCH($C1124, Ingredients!$B$11:$B$310, 0)), "")="", "", IFERROR(INDEX(Ingredients!$C$11:$C$310, MATCH($C1124, Ingredients!$B$11:$B$310, 0)), "")))</f>
        <v/>
      </c>
      <c r="J1124" s="73" t="str">
        <f>IF($B1124="", "", IF(IFERROR(INDEX(Meals!$C$11:$C$260, MATCH($B1124, Meals!$B$11:$B$260, 0)), "")="", "", IFERROR(INDEX(Meals!$C$11:$C$260, MATCH($B1124, Meals!$B$11:$B$260, 0)), "")))</f>
        <v/>
      </c>
      <c r="K1124" s="4"/>
      <c r="L1124" s="72" t="str">
        <f t="shared" si="262"/>
        <v/>
      </c>
      <c r="M1124" s="73" t="str">
        <f t="shared" si="263"/>
        <v/>
      </c>
      <c r="N1124" s="4"/>
      <c r="O1124" s="78" t="str">
        <f t="shared" si="264"/>
        <v/>
      </c>
      <c r="P1124" s="79" t="str">
        <f t="shared" si="265"/>
        <v/>
      </c>
      <c r="Q1124" s="4"/>
      <c r="R1124" s="90" t="str">
        <f t="shared" si="266"/>
        <v/>
      </c>
      <c r="S1124" s="4"/>
      <c r="Y1124" s="18" t="str">
        <f t="shared" si="267"/>
        <v/>
      </c>
      <c r="AA1124" s="18" t="str">
        <f t="shared" si="258"/>
        <v/>
      </c>
      <c r="AB1124" s="18" t="str">
        <f t="shared" si="259"/>
        <v/>
      </c>
      <c r="AC1124" s="18" t="str">
        <f t="shared" si="268"/>
        <v/>
      </c>
      <c r="AD1124" s="18" t="str">
        <f t="shared" si="268"/>
        <v/>
      </c>
      <c r="AE1124" s="18" t="str">
        <f t="shared" si="269"/>
        <v/>
      </c>
      <c r="AG1124" s="95" t="str">
        <f>IF($C1124="", "", IF(IFERROR(INDEX(Ingredients!C$11:C$310, MATCH($C1124, Ingredients!$B$11:$B$310, 0)), "")="", "", IFERROR(INDEX(Ingredients!C$11:C$310, MATCH($C1124, Ingredients!$B$11:$B$310, 0)), "")))</f>
        <v/>
      </c>
      <c r="AH1124" s="105" t="str">
        <f>IF($C1124="", "", IF(IFERROR(INDEX(Ingredients!D$11:D$310, MATCH($C1124, Ingredients!$B$11:$B$310, 0)), "")="", "", IFERROR(INDEX(Ingredients!D$11:D$310, MATCH($C1124, Ingredients!$B$11:$B$310, 0)), "")))</f>
        <v/>
      </c>
      <c r="AI1124" s="106" t="str">
        <f>IF($C1124="", "", IF(IFERROR(INDEX(Ingredients!E$11:E$310, MATCH($C1124, Ingredients!$B$11:$B$310, 0)), "")="", "", IFERROR(INDEX(Ingredients!E$11:E$310, MATCH($C1124, Ingredients!$B$11:$B$310, 0)), "")))</f>
        <v/>
      </c>
      <c r="AJ1124" s="108" t="str">
        <f>IF($C1124="", "", IF(IFERROR(INDEX(Ingredients!F$11:F$310, MATCH($C1124, Ingredients!$B$11:$B$310, 0)), "")="", "", IFERROR(INDEX(Ingredients!F$11:F$310, MATCH($C1124, Ingredients!$B$11:$B$310, 0)), "")))</f>
        <v/>
      </c>
      <c r="AK1124" s="106" t="str">
        <f>IF($C1124="", "", IF(IFERROR(INDEX(Ingredients!G$11:G$310, MATCH($C1124, Ingredients!$B$11:$B$310, 0)), "")="", "", IFERROR(INDEX(Ingredients!G$11:G$310, MATCH($C1124, Ingredients!$B$11:$B$310, 0)), "")))</f>
        <v/>
      </c>
      <c r="AL1124" s="79" t="str">
        <f>IF($C1124="", "", IF(IFERROR(INDEX(Ingredients!H$11:H$310, MATCH($C1124, Ingredients!$B$11:$B$310, 0)), "")="", "", IFERROR(INDEX(Ingredients!H$11:H$310, MATCH($C1124, Ingredients!$B$11:$B$310, 0)), "")))</f>
        <v/>
      </c>
      <c r="AN1124" s="83" t="str">
        <f t="shared" si="260"/>
        <v/>
      </c>
      <c r="AP1124" s="114" t="str">
        <f t="shared" si="270"/>
        <v/>
      </c>
      <c r="AR1124" s="117" t="str">
        <f>IF($C1124="", "", IF(IFERROR(INDEX(Ingredients!$AI$11:$AI$310, MATCH($C1124, Ingredients!$B$11:$B$310, 0)), "")="", "", IFERROR(INDEX(Ingredients!$AI$11:$AI$310, MATCH($C1124, Ingredients!$B$11:$B$310, 0)), "")))</f>
        <v/>
      </c>
      <c r="AT1124" s="120" t="str">
        <f t="shared" si="271"/>
        <v/>
      </c>
      <c r="AV1124" s="90" t="str">
        <f t="shared" si="261"/>
        <v/>
      </c>
      <c r="AX1124" s="90" t="str">
        <f>IF($AV1124="", "", COUNTIF($AV$11:$AV$5010, "&lt;"&amp;$AV1124)+1+COUNTIF($AV$11:$AV1124, $AV1124)-1)</f>
        <v/>
      </c>
      <c r="AZ1124" s="111" t="str">
        <f>IF($B1124="", "", SUMIF('Shopping List'!$AV$11:$AV$25, $B1124, 'Shopping List'!$BN$11:$BN$25))</f>
        <v/>
      </c>
      <c r="BB1124" s="117" t="str">
        <f t="shared" si="272"/>
        <v/>
      </c>
    </row>
    <row r="1125" spans="1:54" x14ac:dyDescent="0.25">
      <c r="A1125" s="4"/>
      <c r="B1125" s="37"/>
      <c r="C1125" s="124"/>
      <c r="D1125" s="39"/>
      <c r="E1125" s="125"/>
      <c r="F1125" s="48"/>
      <c r="G1125" s="4"/>
      <c r="H1125" s="4"/>
      <c r="I1125" s="95" t="str">
        <f>IF($C1125="", "", IF(IFERROR(INDEX(Ingredients!$C$11:$C$310, MATCH($C1125, Ingredients!$B$11:$B$310, 0)), "")="", "", IFERROR(INDEX(Ingredients!$C$11:$C$310, MATCH($C1125, Ingredients!$B$11:$B$310, 0)), "")))</f>
        <v/>
      </c>
      <c r="J1125" s="73" t="str">
        <f>IF($B1125="", "", IF(IFERROR(INDEX(Meals!$C$11:$C$260, MATCH($B1125, Meals!$B$11:$B$260, 0)), "")="", "", IFERROR(INDEX(Meals!$C$11:$C$260, MATCH($B1125, Meals!$B$11:$B$260, 0)), "")))</f>
        <v/>
      </c>
      <c r="K1125" s="4"/>
      <c r="L1125" s="72" t="str">
        <f t="shared" si="262"/>
        <v/>
      </c>
      <c r="M1125" s="73" t="str">
        <f t="shared" si="263"/>
        <v/>
      </c>
      <c r="N1125" s="4"/>
      <c r="O1125" s="78" t="str">
        <f t="shared" si="264"/>
        <v/>
      </c>
      <c r="P1125" s="79" t="str">
        <f t="shared" si="265"/>
        <v/>
      </c>
      <c r="Q1125" s="4"/>
      <c r="R1125" s="90" t="str">
        <f t="shared" si="266"/>
        <v/>
      </c>
      <c r="S1125" s="4"/>
      <c r="Y1125" s="18" t="str">
        <f t="shared" si="267"/>
        <v/>
      </c>
      <c r="AA1125" s="18" t="str">
        <f t="shared" si="258"/>
        <v/>
      </c>
      <c r="AB1125" s="18" t="str">
        <f t="shared" si="259"/>
        <v/>
      </c>
      <c r="AC1125" s="18" t="str">
        <f t="shared" si="268"/>
        <v/>
      </c>
      <c r="AD1125" s="18" t="str">
        <f t="shared" si="268"/>
        <v/>
      </c>
      <c r="AE1125" s="18" t="str">
        <f t="shared" si="269"/>
        <v/>
      </c>
      <c r="AG1125" s="95" t="str">
        <f>IF($C1125="", "", IF(IFERROR(INDEX(Ingredients!C$11:C$310, MATCH($C1125, Ingredients!$B$11:$B$310, 0)), "")="", "", IFERROR(INDEX(Ingredients!C$11:C$310, MATCH($C1125, Ingredients!$B$11:$B$310, 0)), "")))</f>
        <v/>
      </c>
      <c r="AH1125" s="105" t="str">
        <f>IF($C1125="", "", IF(IFERROR(INDEX(Ingredients!D$11:D$310, MATCH($C1125, Ingredients!$B$11:$B$310, 0)), "")="", "", IFERROR(INDEX(Ingredients!D$11:D$310, MATCH($C1125, Ingredients!$B$11:$B$310, 0)), "")))</f>
        <v/>
      </c>
      <c r="AI1125" s="106" t="str">
        <f>IF($C1125="", "", IF(IFERROR(INDEX(Ingredients!E$11:E$310, MATCH($C1125, Ingredients!$B$11:$B$310, 0)), "")="", "", IFERROR(INDEX(Ingredients!E$11:E$310, MATCH($C1125, Ingredients!$B$11:$B$310, 0)), "")))</f>
        <v/>
      </c>
      <c r="AJ1125" s="108" t="str">
        <f>IF($C1125="", "", IF(IFERROR(INDEX(Ingredients!F$11:F$310, MATCH($C1125, Ingredients!$B$11:$B$310, 0)), "")="", "", IFERROR(INDEX(Ingredients!F$11:F$310, MATCH($C1125, Ingredients!$B$11:$B$310, 0)), "")))</f>
        <v/>
      </c>
      <c r="AK1125" s="106" t="str">
        <f>IF($C1125="", "", IF(IFERROR(INDEX(Ingredients!G$11:G$310, MATCH($C1125, Ingredients!$B$11:$B$310, 0)), "")="", "", IFERROR(INDEX(Ingredients!G$11:G$310, MATCH($C1125, Ingredients!$B$11:$B$310, 0)), "")))</f>
        <v/>
      </c>
      <c r="AL1125" s="79" t="str">
        <f>IF($C1125="", "", IF(IFERROR(INDEX(Ingredients!H$11:H$310, MATCH($C1125, Ingredients!$B$11:$B$310, 0)), "")="", "", IFERROR(INDEX(Ingredients!H$11:H$310, MATCH($C1125, Ingredients!$B$11:$B$310, 0)), "")))</f>
        <v/>
      </c>
      <c r="AN1125" s="83" t="str">
        <f t="shared" si="260"/>
        <v/>
      </c>
      <c r="AP1125" s="114" t="str">
        <f t="shared" si="270"/>
        <v/>
      </c>
      <c r="AR1125" s="117" t="str">
        <f>IF($C1125="", "", IF(IFERROR(INDEX(Ingredients!$AI$11:$AI$310, MATCH($C1125, Ingredients!$B$11:$B$310, 0)), "")="", "", IFERROR(INDEX(Ingredients!$AI$11:$AI$310, MATCH($C1125, Ingredients!$B$11:$B$310, 0)), "")))</f>
        <v/>
      </c>
      <c r="AT1125" s="120" t="str">
        <f t="shared" si="271"/>
        <v/>
      </c>
      <c r="AV1125" s="90" t="str">
        <f t="shared" si="261"/>
        <v/>
      </c>
      <c r="AX1125" s="90" t="str">
        <f>IF($AV1125="", "", COUNTIF($AV$11:$AV$5010, "&lt;"&amp;$AV1125)+1+COUNTIF($AV$11:$AV1125, $AV1125)-1)</f>
        <v/>
      </c>
      <c r="AZ1125" s="111" t="str">
        <f>IF($B1125="", "", SUMIF('Shopping List'!$AV$11:$AV$25, $B1125, 'Shopping List'!$BN$11:$BN$25))</f>
        <v/>
      </c>
      <c r="BB1125" s="117" t="str">
        <f t="shared" si="272"/>
        <v/>
      </c>
    </row>
    <row r="1126" spans="1:54" x14ac:dyDescent="0.25">
      <c r="A1126" s="4"/>
      <c r="B1126" s="37"/>
      <c r="C1126" s="124"/>
      <c r="D1126" s="39"/>
      <c r="E1126" s="125"/>
      <c r="F1126" s="48"/>
      <c r="G1126" s="4"/>
      <c r="H1126" s="4"/>
      <c r="I1126" s="95" t="str">
        <f>IF($C1126="", "", IF(IFERROR(INDEX(Ingredients!$C$11:$C$310, MATCH($C1126, Ingredients!$B$11:$B$310, 0)), "")="", "", IFERROR(INDEX(Ingredients!$C$11:$C$310, MATCH($C1126, Ingredients!$B$11:$B$310, 0)), "")))</f>
        <v/>
      </c>
      <c r="J1126" s="73" t="str">
        <f>IF($B1126="", "", IF(IFERROR(INDEX(Meals!$C$11:$C$260, MATCH($B1126, Meals!$B$11:$B$260, 0)), "")="", "", IFERROR(INDEX(Meals!$C$11:$C$260, MATCH($B1126, Meals!$B$11:$B$260, 0)), "")))</f>
        <v/>
      </c>
      <c r="K1126" s="4"/>
      <c r="L1126" s="72" t="str">
        <f t="shared" si="262"/>
        <v/>
      </c>
      <c r="M1126" s="73" t="str">
        <f t="shared" si="263"/>
        <v/>
      </c>
      <c r="N1126" s="4"/>
      <c r="O1126" s="78" t="str">
        <f t="shared" si="264"/>
        <v/>
      </c>
      <c r="P1126" s="79" t="str">
        <f t="shared" si="265"/>
        <v/>
      </c>
      <c r="Q1126" s="4"/>
      <c r="R1126" s="90" t="str">
        <f t="shared" si="266"/>
        <v/>
      </c>
      <c r="S1126" s="4"/>
      <c r="Y1126" s="18" t="str">
        <f t="shared" si="267"/>
        <v/>
      </c>
      <c r="AA1126" s="18" t="str">
        <f t="shared" si="258"/>
        <v/>
      </c>
      <c r="AB1126" s="18" t="str">
        <f t="shared" si="259"/>
        <v/>
      </c>
      <c r="AC1126" s="18" t="str">
        <f t="shared" si="268"/>
        <v/>
      </c>
      <c r="AD1126" s="18" t="str">
        <f t="shared" si="268"/>
        <v/>
      </c>
      <c r="AE1126" s="18" t="str">
        <f t="shared" si="269"/>
        <v/>
      </c>
      <c r="AG1126" s="95" t="str">
        <f>IF($C1126="", "", IF(IFERROR(INDEX(Ingredients!C$11:C$310, MATCH($C1126, Ingredients!$B$11:$B$310, 0)), "")="", "", IFERROR(INDEX(Ingredients!C$11:C$310, MATCH($C1126, Ingredients!$B$11:$B$310, 0)), "")))</f>
        <v/>
      </c>
      <c r="AH1126" s="105" t="str">
        <f>IF($C1126="", "", IF(IFERROR(INDEX(Ingredients!D$11:D$310, MATCH($C1126, Ingredients!$B$11:$B$310, 0)), "")="", "", IFERROR(INDEX(Ingredients!D$11:D$310, MATCH($C1126, Ingredients!$B$11:$B$310, 0)), "")))</f>
        <v/>
      </c>
      <c r="AI1126" s="106" t="str">
        <f>IF($C1126="", "", IF(IFERROR(INDEX(Ingredients!E$11:E$310, MATCH($C1126, Ingredients!$B$11:$B$310, 0)), "")="", "", IFERROR(INDEX(Ingredients!E$11:E$310, MATCH($C1126, Ingredients!$B$11:$B$310, 0)), "")))</f>
        <v/>
      </c>
      <c r="AJ1126" s="108" t="str">
        <f>IF($C1126="", "", IF(IFERROR(INDEX(Ingredients!F$11:F$310, MATCH($C1126, Ingredients!$B$11:$B$310, 0)), "")="", "", IFERROR(INDEX(Ingredients!F$11:F$310, MATCH($C1126, Ingredients!$B$11:$B$310, 0)), "")))</f>
        <v/>
      </c>
      <c r="AK1126" s="106" t="str">
        <f>IF($C1126="", "", IF(IFERROR(INDEX(Ingredients!G$11:G$310, MATCH($C1126, Ingredients!$B$11:$B$310, 0)), "")="", "", IFERROR(INDEX(Ingredients!G$11:G$310, MATCH($C1126, Ingredients!$B$11:$B$310, 0)), "")))</f>
        <v/>
      </c>
      <c r="AL1126" s="79" t="str">
        <f>IF($C1126="", "", IF(IFERROR(INDEX(Ingredients!H$11:H$310, MATCH($C1126, Ingredients!$B$11:$B$310, 0)), "")="", "", IFERROR(INDEX(Ingredients!H$11:H$310, MATCH($C1126, Ingredients!$B$11:$B$310, 0)), "")))</f>
        <v/>
      </c>
      <c r="AN1126" s="83" t="str">
        <f t="shared" si="260"/>
        <v/>
      </c>
      <c r="AP1126" s="114" t="str">
        <f t="shared" si="270"/>
        <v/>
      </c>
      <c r="AR1126" s="117" t="str">
        <f>IF($C1126="", "", IF(IFERROR(INDEX(Ingredients!$AI$11:$AI$310, MATCH($C1126, Ingredients!$B$11:$B$310, 0)), "")="", "", IFERROR(INDEX(Ingredients!$AI$11:$AI$310, MATCH($C1126, Ingredients!$B$11:$B$310, 0)), "")))</f>
        <v/>
      </c>
      <c r="AT1126" s="120" t="str">
        <f t="shared" si="271"/>
        <v/>
      </c>
      <c r="AV1126" s="90" t="str">
        <f t="shared" si="261"/>
        <v/>
      </c>
      <c r="AX1126" s="90" t="str">
        <f>IF($AV1126="", "", COUNTIF($AV$11:$AV$5010, "&lt;"&amp;$AV1126)+1+COUNTIF($AV$11:$AV1126, $AV1126)-1)</f>
        <v/>
      </c>
      <c r="AZ1126" s="111" t="str">
        <f>IF($B1126="", "", SUMIF('Shopping List'!$AV$11:$AV$25, $B1126, 'Shopping List'!$BN$11:$BN$25))</f>
        <v/>
      </c>
      <c r="BB1126" s="117" t="str">
        <f t="shared" si="272"/>
        <v/>
      </c>
    </row>
    <row r="1127" spans="1:54" x14ac:dyDescent="0.25">
      <c r="A1127" s="4"/>
      <c r="B1127" s="37"/>
      <c r="C1127" s="124"/>
      <c r="D1127" s="39"/>
      <c r="E1127" s="125"/>
      <c r="F1127" s="48"/>
      <c r="G1127" s="4"/>
      <c r="H1127" s="4"/>
      <c r="I1127" s="95" t="str">
        <f>IF($C1127="", "", IF(IFERROR(INDEX(Ingredients!$C$11:$C$310, MATCH($C1127, Ingredients!$B$11:$B$310, 0)), "")="", "", IFERROR(INDEX(Ingredients!$C$11:$C$310, MATCH($C1127, Ingredients!$B$11:$B$310, 0)), "")))</f>
        <v/>
      </c>
      <c r="J1127" s="73" t="str">
        <f>IF($B1127="", "", IF(IFERROR(INDEX(Meals!$C$11:$C$260, MATCH($B1127, Meals!$B$11:$B$260, 0)), "")="", "", IFERROR(INDEX(Meals!$C$11:$C$260, MATCH($B1127, Meals!$B$11:$B$260, 0)), "")))</f>
        <v/>
      </c>
      <c r="K1127" s="4"/>
      <c r="L1127" s="72" t="str">
        <f t="shared" si="262"/>
        <v/>
      </c>
      <c r="M1127" s="73" t="str">
        <f t="shared" si="263"/>
        <v/>
      </c>
      <c r="N1127" s="4"/>
      <c r="O1127" s="78" t="str">
        <f t="shared" si="264"/>
        <v/>
      </c>
      <c r="P1127" s="79" t="str">
        <f t="shared" si="265"/>
        <v/>
      </c>
      <c r="Q1127" s="4"/>
      <c r="R1127" s="90" t="str">
        <f t="shared" si="266"/>
        <v/>
      </c>
      <c r="S1127" s="4"/>
      <c r="Y1127" s="18" t="str">
        <f t="shared" si="267"/>
        <v/>
      </c>
      <c r="AA1127" s="18" t="str">
        <f t="shared" si="258"/>
        <v/>
      </c>
      <c r="AB1127" s="18" t="str">
        <f t="shared" si="259"/>
        <v/>
      </c>
      <c r="AC1127" s="18" t="str">
        <f t="shared" si="268"/>
        <v/>
      </c>
      <c r="AD1127" s="18" t="str">
        <f t="shared" si="268"/>
        <v/>
      </c>
      <c r="AE1127" s="18" t="str">
        <f t="shared" si="269"/>
        <v/>
      </c>
      <c r="AG1127" s="95" t="str">
        <f>IF($C1127="", "", IF(IFERROR(INDEX(Ingredients!C$11:C$310, MATCH($C1127, Ingredients!$B$11:$B$310, 0)), "")="", "", IFERROR(INDEX(Ingredients!C$11:C$310, MATCH($C1127, Ingredients!$B$11:$B$310, 0)), "")))</f>
        <v/>
      </c>
      <c r="AH1127" s="105" t="str">
        <f>IF($C1127="", "", IF(IFERROR(INDEX(Ingredients!D$11:D$310, MATCH($C1127, Ingredients!$B$11:$B$310, 0)), "")="", "", IFERROR(INDEX(Ingredients!D$11:D$310, MATCH($C1127, Ingredients!$B$11:$B$310, 0)), "")))</f>
        <v/>
      </c>
      <c r="AI1127" s="106" t="str">
        <f>IF($C1127="", "", IF(IFERROR(INDEX(Ingredients!E$11:E$310, MATCH($C1127, Ingredients!$B$11:$B$310, 0)), "")="", "", IFERROR(INDEX(Ingredients!E$11:E$310, MATCH($C1127, Ingredients!$B$11:$B$310, 0)), "")))</f>
        <v/>
      </c>
      <c r="AJ1127" s="108" t="str">
        <f>IF($C1127="", "", IF(IFERROR(INDEX(Ingredients!F$11:F$310, MATCH($C1127, Ingredients!$B$11:$B$310, 0)), "")="", "", IFERROR(INDEX(Ingredients!F$11:F$310, MATCH($C1127, Ingredients!$B$11:$B$310, 0)), "")))</f>
        <v/>
      </c>
      <c r="AK1127" s="106" t="str">
        <f>IF($C1127="", "", IF(IFERROR(INDEX(Ingredients!G$11:G$310, MATCH($C1127, Ingredients!$B$11:$B$310, 0)), "")="", "", IFERROR(INDEX(Ingredients!G$11:G$310, MATCH($C1127, Ingredients!$B$11:$B$310, 0)), "")))</f>
        <v/>
      </c>
      <c r="AL1127" s="79" t="str">
        <f>IF($C1127="", "", IF(IFERROR(INDEX(Ingredients!H$11:H$310, MATCH($C1127, Ingredients!$B$11:$B$310, 0)), "")="", "", IFERROR(INDEX(Ingredients!H$11:H$310, MATCH($C1127, Ingredients!$B$11:$B$310, 0)), "")))</f>
        <v/>
      </c>
      <c r="AN1127" s="83" t="str">
        <f t="shared" si="260"/>
        <v/>
      </c>
      <c r="AP1127" s="114" t="str">
        <f t="shared" si="270"/>
        <v/>
      </c>
      <c r="AR1127" s="117" t="str">
        <f>IF($C1127="", "", IF(IFERROR(INDEX(Ingredients!$AI$11:$AI$310, MATCH($C1127, Ingredients!$B$11:$B$310, 0)), "")="", "", IFERROR(INDEX(Ingredients!$AI$11:$AI$310, MATCH($C1127, Ingredients!$B$11:$B$310, 0)), "")))</f>
        <v/>
      </c>
      <c r="AT1127" s="120" t="str">
        <f t="shared" si="271"/>
        <v/>
      </c>
      <c r="AV1127" s="90" t="str">
        <f t="shared" si="261"/>
        <v/>
      </c>
      <c r="AX1127" s="90" t="str">
        <f>IF($AV1127="", "", COUNTIF($AV$11:$AV$5010, "&lt;"&amp;$AV1127)+1+COUNTIF($AV$11:$AV1127, $AV1127)-1)</f>
        <v/>
      </c>
      <c r="AZ1127" s="111" t="str">
        <f>IF($B1127="", "", SUMIF('Shopping List'!$AV$11:$AV$25, $B1127, 'Shopping List'!$BN$11:$BN$25))</f>
        <v/>
      </c>
      <c r="BB1127" s="117" t="str">
        <f t="shared" si="272"/>
        <v/>
      </c>
    </row>
    <row r="1128" spans="1:54" x14ac:dyDescent="0.25">
      <c r="A1128" s="4"/>
      <c r="B1128" s="37"/>
      <c r="C1128" s="124"/>
      <c r="D1128" s="39"/>
      <c r="E1128" s="125"/>
      <c r="F1128" s="48"/>
      <c r="G1128" s="4"/>
      <c r="H1128" s="4"/>
      <c r="I1128" s="95" t="str">
        <f>IF($C1128="", "", IF(IFERROR(INDEX(Ingredients!$C$11:$C$310, MATCH($C1128, Ingredients!$B$11:$B$310, 0)), "")="", "", IFERROR(INDEX(Ingredients!$C$11:$C$310, MATCH($C1128, Ingredients!$B$11:$B$310, 0)), "")))</f>
        <v/>
      </c>
      <c r="J1128" s="73" t="str">
        <f>IF($B1128="", "", IF(IFERROR(INDEX(Meals!$C$11:$C$260, MATCH($B1128, Meals!$B$11:$B$260, 0)), "")="", "", IFERROR(INDEX(Meals!$C$11:$C$260, MATCH($B1128, Meals!$B$11:$B$260, 0)), "")))</f>
        <v/>
      </c>
      <c r="K1128" s="4"/>
      <c r="L1128" s="72" t="str">
        <f t="shared" si="262"/>
        <v/>
      </c>
      <c r="M1128" s="73" t="str">
        <f t="shared" si="263"/>
        <v/>
      </c>
      <c r="N1128" s="4"/>
      <c r="O1128" s="78" t="str">
        <f t="shared" si="264"/>
        <v/>
      </c>
      <c r="P1128" s="79" t="str">
        <f t="shared" si="265"/>
        <v/>
      </c>
      <c r="Q1128" s="4"/>
      <c r="R1128" s="90" t="str">
        <f t="shared" si="266"/>
        <v/>
      </c>
      <c r="S1128" s="4"/>
      <c r="Y1128" s="18" t="str">
        <f t="shared" si="267"/>
        <v/>
      </c>
      <c r="AA1128" s="18" t="str">
        <f t="shared" si="258"/>
        <v/>
      </c>
      <c r="AB1128" s="18" t="str">
        <f t="shared" si="259"/>
        <v/>
      </c>
      <c r="AC1128" s="18" t="str">
        <f t="shared" si="268"/>
        <v/>
      </c>
      <c r="AD1128" s="18" t="str">
        <f t="shared" si="268"/>
        <v/>
      </c>
      <c r="AE1128" s="18" t="str">
        <f t="shared" si="269"/>
        <v/>
      </c>
      <c r="AG1128" s="95" t="str">
        <f>IF($C1128="", "", IF(IFERROR(INDEX(Ingredients!C$11:C$310, MATCH($C1128, Ingredients!$B$11:$B$310, 0)), "")="", "", IFERROR(INDEX(Ingredients!C$11:C$310, MATCH($C1128, Ingredients!$B$11:$B$310, 0)), "")))</f>
        <v/>
      </c>
      <c r="AH1128" s="105" t="str">
        <f>IF($C1128="", "", IF(IFERROR(INDEX(Ingredients!D$11:D$310, MATCH($C1128, Ingredients!$B$11:$B$310, 0)), "")="", "", IFERROR(INDEX(Ingredients!D$11:D$310, MATCH($C1128, Ingredients!$B$11:$B$310, 0)), "")))</f>
        <v/>
      </c>
      <c r="AI1128" s="106" t="str">
        <f>IF($C1128="", "", IF(IFERROR(INDEX(Ingredients!E$11:E$310, MATCH($C1128, Ingredients!$B$11:$B$310, 0)), "")="", "", IFERROR(INDEX(Ingredients!E$11:E$310, MATCH($C1128, Ingredients!$B$11:$B$310, 0)), "")))</f>
        <v/>
      </c>
      <c r="AJ1128" s="108" t="str">
        <f>IF($C1128="", "", IF(IFERROR(INDEX(Ingredients!F$11:F$310, MATCH($C1128, Ingredients!$B$11:$B$310, 0)), "")="", "", IFERROR(INDEX(Ingredients!F$11:F$310, MATCH($C1128, Ingredients!$B$11:$B$310, 0)), "")))</f>
        <v/>
      </c>
      <c r="AK1128" s="106" t="str">
        <f>IF($C1128="", "", IF(IFERROR(INDEX(Ingredients!G$11:G$310, MATCH($C1128, Ingredients!$B$11:$B$310, 0)), "")="", "", IFERROR(INDEX(Ingredients!G$11:G$310, MATCH($C1128, Ingredients!$B$11:$B$310, 0)), "")))</f>
        <v/>
      </c>
      <c r="AL1128" s="79" t="str">
        <f>IF($C1128="", "", IF(IFERROR(INDEX(Ingredients!H$11:H$310, MATCH($C1128, Ingredients!$B$11:$B$310, 0)), "")="", "", IFERROR(INDEX(Ingredients!H$11:H$310, MATCH($C1128, Ingredients!$B$11:$B$310, 0)), "")))</f>
        <v/>
      </c>
      <c r="AN1128" s="83" t="str">
        <f t="shared" si="260"/>
        <v/>
      </c>
      <c r="AP1128" s="114" t="str">
        <f t="shared" si="270"/>
        <v/>
      </c>
      <c r="AR1128" s="117" t="str">
        <f>IF($C1128="", "", IF(IFERROR(INDEX(Ingredients!$AI$11:$AI$310, MATCH($C1128, Ingredients!$B$11:$B$310, 0)), "")="", "", IFERROR(INDEX(Ingredients!$AI$11:$AI$310, MATCH($C1128, Ingredients!$B$11:$B$310, 0)), "")))</f>
        <v/>
      </c>
      <c r="AT1128" s="120" t="str">
        <f t="shared" si="271"/>
        <v/>
      </c>
      <c r="AV1128" s="90" t="str">
        <f t="shared" si="261"/>
        <v/>
      </c>
      <c r="AX1128" s="90" t="str">
        <f>IF($AV1128="", "", COUNTIF($AV$11:$AV$5010, "&lt;"&amp;$AV1128)+1+COUNTIF($AV$11:$AV1128, $AV1128)-1)</f>
        <v/>
      </c>
      <c r="AZ1128" s="111" t="str">
        <f>IF($B1128="", "", SUMIF('Shopping List'!$AV$11:$AV$25, $B1128, 'Shopping List'!$BN$11:$BN$25))</f>
        <v/>
      </c>
      <c r="BB1128" s="117" t="str">
        <f t="shared" si="272"/>
        <v/>
      </c>
    </row>
    <row r="1129" spans="1:54" x14ac:dyDescent="0.25">
      <c r="A1129" s="4"/>
      <c r="B1129" s="37"/>
      <c r="C1129" s="124"/>
      <c r="D1129" s="39"/>
      <c r="E1129" s="125"/>
      <c r="F1129" s="48"/>
      <c r="G1129" s="4"/>
      <c r="H1129" s="4"/>
      <c r="I1129" s="95" t="str">
        <f>IF($C1129="", "", IF(IFERROR(INDEX(Ingredients!$C$11:$C$310, MATCH($C1129, Ingredients!$B$11:$B$310, 0)), "")="", "", IFERROR(INDEX(Ingredients!$C$11:$C$310, MATCH($C1129, Ingredients!$B$11:$B$310, 0)), "")))</f>
        <v/>
      </c>
      <c r="J1129" s="73" t="str">
        <f>IF($B1129="", "", IF(IFERROR(INDEX(Meals!$C$11:$C$260, MATCH($B1129, Meals!$B$11:$B$260, 0)), "")="", "", IFERROR(INDEX(Meals!$C$11:$C$260, MATCH($B1129, Meals!$B$11:$B$260, 0)), "")))</f>
        <v/>
      </c>
      <c r="K1129" s="4"/>
      <c r="L1129" s="72" t="str">
        <f t="shared" si="262"/>
        <v/>
      </c>
      <c r="M1129" s="73" t="str">
        <f t="shared" si="263"/>
        <v/>
      </c>
      <c r="N1129" s="4"/>
      <c r="O1129" s="78" t="str">
        <f t="shared" si="264"/>
        <v/>
      </c>
      <c r="P1129" s="79" t="str">
        <f t="shared" si="265"/>
        <v/>
      </c>
      <c r="Q1129" s="4"/>
      <c r="R1129" s="90" t="str">
        <f t="shared" si="266"/>
        <v/>
      </c>
      <c r="S1129" s="4"/>
      <c r="Y1129" s="18" t="str">
        <f t="shared" si="267"/>
        <v/>
      </c>
      <c r="AA1129" s="18" t="str">
        <f t="shared" si="258"/>
        <v/>
      </c>
      <c r="AB1129" s="18" t="str">
        <f t="shared" si="259"/>
        <v/>
      </c>
      <c r="AC1129" s="18" t="str">
        <f t="shared" si="268"/>
        <v/>
      </c>
      <c r="AD1129" s="18" t="str">
        <f t="shared" si="268"/>
        <v/>
      </c>
      <c r="AE1129" s="18" t="str">
        <f t="shared" si="269"/>
        <v/>
      </c>
      <c r="AG1129" s="95" t="str">
        <f>IF($C1129="", "", IF(IFERROR(INDEX(Ingredients!C$11:C$310, MATCH($C1129, Ingredients!$B$11:$B$310, 0)), "")="", "", IFERROR(INDEX(Ingredients!C$11:C$310, MATCH($C1129, Ingredients!$B$11:$B$310, 0)), "")))</f>
        <v/>
      </c>
      <c r="AH1129" s="105" t="str">
        <f>IF($C1129="", "", IF(IFERROR(INDEX(Ingredients!D$11:D$310, MATCH($C1129, Ingredients!$B$11:$B$310, 0)), "")="", "", IFERROR(INDEX(Ingredients!D$11:D$310, MATCH($C1129, Ingredients!$B$11:$B$310, 0)), "")))</f>
        <v/>
      </c>
      <c r="AI1129" s="106" t="str">
        <f>IF($C1129="", "", IF(IFERROR(INDEX(Ingredients!E$11:E$310, MATCH($C1129, Ingredients!$B$11:$B$310, 0)), "")="", "", IFERROR(INDEX(Ingredients!E$11:E$310, MATCH($C1129, Ingredients!$B$11:$B$310, 0)), "")))</f>
        <v/>
      </c>
      <c r="AJ1129" s="108" t="str">
        <f>IF($C1129="", "", IF(IFERROR(INDEX(Ingredients!F$11:F$310, MATCH($C1129, Ingredients!$B$11:$B$310, 0)), "")="", "", IFERROR(INDEX(Ingredients!F$11:F$310, MATCH($C1129, Ingredients!$B$11:$B$310, 0)), "")))</f>
        <v/>
      </c>
      <c r="AK1129" s="106" t="str">
        <f>IF($C1129="", "", IF(IFERROR(INDEX(Ingredients!G$11:G$310, MATCH($C1129, Ingredients!$B$11:$B$310, 0)), "")="", "", IFERROR(INDEX(Ingredients!G$11:G$310, MATCH($C1129, Ingredients!$B$11:$B$310, 0)), "")))</f>
        <v/>
      </c>
      <c r="AL1129" s="79" t="str">
        <f>IF($C1129="", "", IF(IFERROR(INDEX(Ingredients!H$11:H$310, MATCH($C1129, Ingredients!$B$11:$B$310, 0)), "")="", "", IFERROR(INDEX(Ingredients!H$11:H$310, MATCH($C1129, Ingredients!$B$11:$B$310, 0)), "")))</f>
        <v/>
      </c>
      <c r="AN1129" s="83" t="str">
        <f t="shared" si="260"/>
        <v/>
      </c>
      <c r="AP1129" s="114" t="str">
        <f t="shared" si="270"/>
        <v/>
      </c>
      <c r="AR1129" s="117" t="str">
        <f>IF($C1129="", "", IF(IFERROR(INDEX(Ingredients!$AI$11:$AI$310, MATCH($C1129, Ingredients!$B$11:$B$310, 0)), "")="", "", IFERROR(INDEX(Ingredients!$AI$11:$AI$310, MATCH($C1129, Ingredients!$B$11:$B$310, 0)), "")))</f>
        <v/>
      </c>
      <c r="AT1129" s="120" t="str">
        <f t="shared" si="271"/>
        <v/>
      </c>
      <c r="AV1129" s="90" t="str">
        <f t="shared" si="261"/>
        <v/>
      </c>
      <c r="AX1129" s="90" t="str">
        <f>IF($AV1129="", "", COUNTIF($AV$11:$AV$5010, "&lt;"&amp;$AV1129)+1+COUNTIF($AV$11:$AV1129, $AV1129)-1)</f>
        <v/>
      </c>
      <c r="AZ1129" s="111" t="str">
        <f>IF($B1129="", "", SUMIF('Shopping List'!$AV$11:$AV$25, $B1129, 'Shopping List'!$BN$11:$BN$25))</f>
        <v/>
      </c>
      <c r="BB1129" s="117" t="str">
        <f t="shared" si="272"/>
        <v/>
      </c>
    </row>
    <row r="1130" spans="1:54" x14ac:dyDescent="0.25">
      <c r="A1130" s="4"/>
      <c r="B1130" s="37"/>
      <c r="C1130" s="124"/>
      <c r="D1130" s="39"/>
      <c r="E1130" s="125"/>
      <c r="F1130" s="48"/>
      <c r="G1130" s="4"/>
      <c r="H1130" s="4"/>
      <c r="I1130" s="95" t="str">
        <f>IF($C1130="", "", IF(IFERROR(INDEX(Ingredients!$C$11:$C$310, MATCH($C1130, Ingredients!$B$11:$B$310, 0)), "")="", "", IFERROR(INDEX(Ingredients!$C$11:$C$310, MATCH($C1130, Ingredients!$B$11:$B$310, 0)), "")))</f>
        <v/>
      </c>
      <c r="J1130" s="73" t="str">
        <f>IF($B1130="", "", IF(IFERROR(INDEX(Meals!$C$11:$C$260, MATCH($B1130, Meals!$B$11:$B$260, 0)), "")="", "", IFERROR(INDEX(Meals!$C$11:$C$260, MATCH($B1130, Meals!$B$11:$B$260, 0)), "")))</f>
        <v/>
      </c>
      <c r="K1130" s="4"/>
      <c r="L1130" s="72" t="str">
        <f t="shared" si="262"/>
        <v/>
      </c>
      <c r="M1130" s="73" t="str">
        <f t="shared" si="263"/>
        <v/>
      </c>
      <c r="N1130" s="4"/>
      <c r="O1130" s="78" t="str">
        <f t="shared" si="264"/>
        <v/>
      </c>
      <c r="P1130" s="79" t="str">
        <f t="shared" si="265"/>
        <v/>
      </c>
      <c r="Q1130" s="4"/>
      <c r="R1130" s="90" t="str">
        <f t="shared" si="266"/>
        <v/>
      </c>
      <c r="S1130" s="4"/>
      <c r="Y1130" s="18" t="str">
        <f t="shared" si="267"/>
        <v/>
      </c>
      <c r="AA1130" s="18" t="str">
        <f t="shared" si="258"/>
        <v/>
      </c>
      <c r="AB1130" s="18" t="str">
        <f t="shared" si="259"/>
        <v/>
      </c>
      <c r="AC1130" s="18" t="str">
        <f t="shared" si="268"/>
        <v/>
      </c>
      <c r="AD1130" s="18" t="str">
        <f t="shared" si="268"/>
        <v/>
      </c>
      <c r="AE1130" s="18" t="str">
        <f t="shared" si="269"/>
        <v/>
      </c>
      <c r="AG1130" s="95" t="str">
        <f>IF($C1130="", "", IF(IFERROR(INDEX(Ingredients!C$11:C$310, MATCH($C1130, Ingredients!$B$11:$B$310, 0)), "")="", "", IFERROR(INDEX(Ingredients!C$11:C$310, MATCH($C1130, Ingredients!$B$11:$B$310, 0)), "")))</f>
        <v/>
      </c>
      <c r="AH1130" s="105" t="str">
        <f>IF($C1130="", "", IF(IFERROR(INDEX(Ingredients!D$11:D$310, MATCH($C1130, Ingredients!$B$11:$B$310, 0)), "")="", "", IFERROR(INDEX(Ingredients!D$11:D$310, MATCH($C1130, Ingredients!$B$11:$B$310, 0)), "")))</f>
        <v/>
      </c>
      <c r="AI1130" s="106" t="str">
        <f>IF($C1130="", "", IF(IFERROR(INDEX(Ingredients!E$11:E$310, MATCH($C1130, Ingredients!$B$11:$B$310, 0)), "")="", "", IFERROR(INDEX(Ingredients!E$11:E$310, MATCH($C1130, Ingredients!$B$11:$B$310, 0)), "")))</f>
        <v/>
      </c>
      <c r="AJ1130" s="108" t="str">
        <f>IF($C1130="", "", IF(IFERROR(INDEX(Ingredients!F$11:F$310, MATCH($C1130, Ingredients!$B$11:$B$310, 0)), "")="", "", IFERROR(INDEX(Ingredients!F$11:F$310, MATCH($C1130, Ingredients!$B$11:$B$310, 0)), "")))</f>
        <v/>
      </c>
      <c r="AK1130" s="106" t="str">
        <f>IF($C1130="", "", IF(IFERROR(INDEX(Ingredients!G$11:G$310, MATCH($C1130, Ingredients!$B$11:$B$310, 0)), "")="", "", IFERROR(INDEX(Ingredients!G$11:G$310, MATCH($C1130, Ingredients!$B$11:$B$310, 0)), "")))</f>
        <v/>
      </c>
      <c r="AL1130" s="79" t="str">
        <f>IF($C1130="", "", IF(IFERROR(INDEX(Ingredients!H$11:H$310, MATCH($C1130, Ingredients!$B$11:$B$310, 0)), "")="", "", IFERROR(INDEX(Ingredients!H$11:H$310, MATCH($C1130, Ingredients!$B$11:$B$310, 0)), "")))</f>
        <v/>
      </c>
      <c r="AN1130" s="83" t="str">
        <f t="shared" si="260"/>
        <v/>
      </c>
      <c r="AP1130" s="114" t="str">
        <f t="shared" si="270"/>
        <v/>
      </c>
      <c r="AR1130" s="117" t="str">
        <f>IF($C1130="", "", IF(IFERROR(INDEX(Ingredients!$AI$11:$AI$310, MATCH($C1130, Ingredients!$B$11:$B$310, 0)), "")="", "", IFERROR(INDEX(Ingredients!$AI$11:$AI$310, MATCH($C1130, Ingredients!$B$11:$B$310, 0)), "")))</f>
        <v/>
      </c>
      <c r="AT1130" s="120" t="str">
        <f t="shared" si="271"/>
        <v/>
      </c>
      <c r="AV1130" s="90" t="str">
        <f t="shared" si="261"/>
        <v/>
      </c>
      <c r="AX1130" s="90" t="str">
        <f>IF($AV1130="", "", COUNTIF($AV$11:$AV$5010, "&lt;"&amp;$AV1130)+1+COUNTIF($AV$11:$AV1130, $AV1130)-1)</f>
        <v/>
      </c>
      <c r="AZ1130" s="111" t="str">
        <f>IF($B1130="", "", SUMIF('Shopping List'!$AV$11:$AV$25, $B1130, 'Shopping List'!$BN$11:$BN$25))</f>
        <v/>
      </c>
      <c r="BB1130" s="117" t="str">
        <f t="shared" si="272"/>
        <v/>
      </c>
    </row>
    <row r="1131" spans="1:54" x14ac:dyDescent="0.25">
      <c r="A1131" s="4"/>
      <c r="B1131" s="37"/>
      <c r="C1131" s="124"/>
      <c r="D1131" s="39"/>
      <c r="E1131" s="125"/>
      <c r="F1131" s="48"/>
      <c r="G1131" s="4"/>
      <c r="H1131" s="4"/>
      <c r="I1131" s="95" t="str">
        <f>IF($C1131="", "", IF(IFERROR(INDEX(Ingredients!$C$11:$C$310, MATCH($C1131, Ingredients!$B$11:$B$310, 0)), "")="", "", IFERROR(INDEX(Ingredients!$C$11:$C$310, MATCH($C1131, Ingredients!$B$11:$B$310, 0)), "")))</f>
        <v/>
      </c>
      <c r="J1131" s="73" t="str">
        <f>IF($B1131="", "", IF(IFERROR(INDEX(Meals!$C$11:$C$260, MATCH($B1131, Meals!$B$11:$B$260, 0)), "")="", "", IFERROR(INDEX(Meals!$C$11:$C$260, MATCH($B1131, Meals!$B$11:$B$260, 0)), "")))</f>
        <v/>
      </c>
      <c r="K1131" s="4"/>
      <c r="L1131" s="72" t="str">
        <f t="shared" si="262"/>
        <v/>
      </c>
      <c r="M1131" s="73" t="str">
        <f t="shared" si="263"/>
        <v/>
      </c>
      <c r="N1131" s="4"/>
      <c r="O1131" s="78" t="str">
        <f t="shared" si="264"/>
        <v/>
      </c>
      <c r="P1131" s="79" t="str">
        <f t="shared" si="265"/>
        <v/>
      </c>
      <c r="Q1131" s="4"/>
      <c r="R1131" s="90" t="str">
        <f t="shared" si="266"/>
        <v/>
      </c>
      <c r="S1131" s="4"/>
      <c r="Y1131" s="18" t="str">
        <f t="shared" si="267"/>
        <v/>
      </c>
      <c r="AA1131" s="18" t="str">
        <f t="shared" si="258"/>
        <v/>
      </c>
      <c r="AB1131" s="18" t="str">
        <f t="shared" si="259"/>
        <v/>
      </c>
      <c r="AC1131" s="18" t="str">
        <f t="shared" si="268"/>
        <v/>
      </c>
      <c r="AD1131" s="18" t="str">
        <f t="shared" si="268"/>
        <v/>
      </c>
      <c r="AE1131" s="18" t="str">
        <f t="shared" si="269"/>
        <v/>
      </c>
      <c r="AG1131" s="95" t="str">
        <f>IF($C1131="", "", IF(IFERROR(INDEX(Ingredients!C$11:C$310, MATCH($C1131, Ingredients!$B$11:$B$310, 0)), "")="", "", IFERROR(INDEX(Ingredients!C$11:C$310, MATCH($C1131, Ingredients!$B$11:$B$310, 0)), "")))</f>
        <v/>
      </c>
      <c r="AH1131" s="105" t="str">
        <f>IF($C1131="", "", IF(IFERROR(INDEX(Ingredients!D$11:D$310, MATCH($C1131, Ingredients!$B$11:$B$310, 0)), "")="", "", IFERROR(INDEX(Ingredients!D$11:D$310, MATCH($C1131, Ingredients!$B$11:$B$310, 0)), "")))</f>
        <v/>
      </c>
      <c r="AI1131" s="106" t="str">
        <f>IF($C1131="", "", IF(IFERROR(INDEX(Ingredients!E$11:E$310, MATCH($C1131, Ingredients!$B$11:$B$310, 0)), "")="", "", IFERROR(INDEX(Ingredients!E$11:E$310, MATCH($C1131, Ingredients!$B$11:$B$310, 0)), "")))</f>
        <v/>
      </c>
      <c r="AJ1131" s="108" t="str">
        <f>IF($C1131="", "", IF(IFERROR(INDEX(Ingredients!F$11:F$310, MATCH($C1131, Ingredients!$B$11:$B$310, 0)), "")="", "", IFERROR(INDEX(Ingredients!F$11:F$310, MATCH($C1131, Ingredients!$B$11:$B$310, 0)), "")))</f>
        <v/>
      </c>
      <c r="AK1131" s="106" t="str">
        <f>IF($C1131="", "", IF(IFERROR(INDEX(Ingredients!G$11:G$310, MATCH($C1131, Ingredients!$B$11:$B$310, 0)), "")="", "", IFERROR(INDEX(Ingredients!G$11:G$310, MATCH($C1131, Ingredients!$B$11:$B$310, 0)), "")))</f>
        <v/>
      </c>
      <c r="AL1131" s="79" t="str">
        <f>IF($C1131="", "", IF(IFERROR(INDEX(Ingredients!H$11:H$310, MATCH($C1131, Ingredients!$B$11:$B$310, 0)), "")="", "", IFERROR(INDEX(Ingredients!H$11:H$310, MATCH($C1131, Ingredients!$B$11:$B$310, 0)), "")))</f>
        <v/>
      </c>
      <c r="AN1131" s="83" t="str">
        <f t="shared" si="260"/>
        <v/>
      </c>
      <c r="AP1131" s="114" t="str">
        <f t="shared" si="270"/>
        <v/>
      </c>
      <c r="AR1131" s="117" t="str">
        <f>IF($C1131="", "", IF(IFERROR(INDEX(Ingredients!$AI$11:$AI$310, MATCH($C1131, Ingredients!$B$11:$B$310, 0)), "")="", "", IFERROR(INDEX(Ingredients!$AI$11:$AI$310, MATCH($C1131, Ingredients!$B$11:$B$310, 0)), "")))</f>
        <v/>
      </c>
      <c r="AT1131" s="120" t="str">
        <f t="shared" si="271"/>
        <v/>
      </c>
      <c r="AV1131" s="90" t="str">
        <f t="shared" si="261"/>
        <v/>
      </c>
      <c r="AX1131" s="90" t="str">
        <f>IF($AV1131="", "", COUNTIF($AV$11:$AV$5010, "&lt;"&amp;$AV1131)+1+COUNTIF($AV$11:$AV1131, $AV1131)-1)</f>
        <v/>
      </c>
      <c r="AZ1131" s="111" t="str">
        <f>IF($B1131="", "", SUMIF('Shopping List'!$AV$11:$AV$25, $B1131, 'Shopping List'!$BN$11:$BN$25))</f>
        <v/>
      </c>
      <c r="BB1131" s="117" t="str">
        <f t="shared" si="272"/>
        <v/>
      </c>
    </row>
    <row r="1132" spans="1:54" x14ac:dyDescent="0.25">
      <c r="A1132" s="4"/>
      <c r="B1132" s="37"/>
      <c r="C1132" s="124"/>
      <c r="D1132" s="39"/>
      <c r="E1132" s="125"/>
      <c r="F1132" s="48"/>
      <c r="G1132" s="4"/>
      <c r="H1132" s="4"/>
      <c r="I1132" s="95" t="str">
        <f>IF($C1132="", "", IF(IFERROR(INDEX(Ingredients!$C$11:$C$310, MATCH($C1132, Ingredients!$B$11:$B$310, 0)), "")="", "", IFERROR(INDEX(Ingredients!$C$11:$C$310, MATCH($C1132, Ingredients!$B$11:$B$310, 0)), "")))</f>
        <v/>
      </c>
      <c r="J1132" s="73" t="str">
        <f>IF($B1132="", "", IF(IFERROR(INDEX(Meals!$C$11:$C$260, MATCH($B1132, Meals!$B$11:$B$260, 0)), "")="", "", IFERROR(INDEX(Meals!$C$11:$C$260, MATCH($B1132, Meals!$B$11:$B$260, 0)), "")))</f>
        <v/>
      </c>
      <c r="K1132" s="4"/>
      <c r="L1132" s="72" t="str">
        <f t="shared" si="262"/>
        <v/>
      </c>
      <c r="M1132" s="73" t="str">
        <f t="shared" si="263"/>
        <v/>
      </c>
      <c r="N1132" s="4"/>
      <c r="O1132" s="78" t="str">
        <f t="shared" si="264"/>
        <v/>
      </c>
      <c r="P1132" s="79" t="str">
        <f t="shared" si="265"/>
        <v/>
      </c>
      <c r="Q1132" s="4"/>
      <c r="R1132" s="90" t="str">
        <f t="shared" si="266"/>
        <v/>
      </c>
      <c r="S1132" s="4"/>
      <c r="Y1132" s="18" t="str">
        <f t="shared" si="267"/>
        <v/>
      </c>
      <c r="AA1132" s="18" t="str">
        <f t="shared" si="258"/>
        <v/>
      </c>
      <c r="AB1132" s="18" t="str">
        <f t="shared" si="259"/>
        <v/>
      </c>
      <c r="AC1132" s="18" t="str">
        <f t="shared" si="268"/>
        <v/>
      </c>
      <c r="AD1132" s="18" t="str">
        <f t="shared" si="268"/>
        <v/>
      </c>
      <c r="AE1132" s="18" t="str">
        <f t="shared" si="269"/>
        <v/>
      </c>
      <c r="AG1132" s="95" t="str">
        <f>IF($C1132="", "", IF(IFERROR(INDEX(Ingredients!C$11:C$310, MATCH($C1132, Ingredients!$B$11:$B$310, 0)), "")="", "", IFERROR(INDEX(Ingredients!C$11:C$310, MATCH($C1132, Ingredients!$B$11:$B$310, 0)), "")))</f>
        <v/>
      </c>
      <c r="AH1132" s="105" t="str">
        <f>IF($C1132="", "", IF(IFERROR(INDEX(Ingredients!D$11:D$310, MATCH($C1132, Ingredients!$B$11:$B$310, 0)), "")="", "", IFERROR(INDEX(Ingredients!D$11:D$310, MATCH($C1132, Ingredients!$B$11:$B$310, 0)), "")))</f>
        <v/>
      </c>
      <c r="AI1132" s="106" t="str">
        <f>IF($C1132="", "", IF(IFERROR(INDEX(Ingredients!E$11:E$310, MATCH($C1132, Ingredients!$B$11:$B$310, 0)), "")="", "", IFERROR(INDEX(Ingredients!E$11:E$310, MATCH($C1132, Ingredients!$B$11:$B$310, 0)), "")))</f>
        <v/>
      </c>
      <c r="AJ1132" s="108" t="str">
        <f>IF($C1132="", "", IF(IFERROR(INDEX(Ingredients!F$11:F$310, MATCH($C1132, Ingredients!$B$11:$B$310, 0)), "")="", "", IFERROR(INDEX(Ingredients!F$11:F$310, MATCH($C1132, Ingredients!$B$11:$B$310, 0)), "")))</f>
        <v/>
      </c>
      <c r="AK1132" s="106" t="str">
        <f>IF($C1132="", "", IF(IFERROR(INDEX(Ingredients!G$11:G$310, MATCH($C1132, Ingredients!$B$11:$B$310, 0)), "")="", "", IFERROR(INDEX(Ingredients!G$11:G$310, MATCH($C1132, Ingredients!$B$11:$B$310, 0)), "")))</f>
        <v/>
      </c>
      <c r="AL1132" s="79" t="str">
        <f>IF($C1132="", "", IF(IFERROR(INDEX(Ingredients!H$11:H$310, MATCH($C1132, Ingredients!$B$11:$B$310, 0)), "")="", "", IFERROR(INDEX(Ingredients!H$11:H$310, MATCH($C1132, Ingredients!$B$11:$B$310, 0)), "")))</f>
        <v/>
      </c>
      <c r="AN1132" s="83" t="str">
        <f t="shared" si="260"/>
        <v/>
      </c>
      <c r="AP1132" s="114" t="str">
        <f t="shared" si="270"/>
        <v/>
      </c>
      <c r="AR1132" s="117" t="str">
        <f>IF($C1132="", "", IF(IFERROR(INDEX(Ingredients!$AI$11:$AI$310, MATCH($C1132, Ingredients!$B$11:$B$310, 0)), "")="", "", IFERROR(INDEX(Ingredients!$AI$11:$AI$310, MATCH($C1132, Ingredients!$B$11:$B$310, 0)), "")))</f>
        <v/>
      </c>
      <c r="AT1132" s="120" t="str">
        <f t="shared" si="271"/>
        <v/>
      </c>
      <c r="AV1132" s="90" t="str">
        <f t="shared" si="261"/>
        <v/>
      </c>
      <c r="AX1132" s="90" t="str">
        <f>IF($AV1132="", "", COUNTIF($AV$11:$AV$5010, "&lt;"&amp;$AV1132)+1+COUNTIF($AV$11:$AV1132, $AV1132)-1)</f>
        <v/>
      </c>
      <c r="AZ1132" s="111" t="str">
        <f>IF($B1132="", "", SUMIF('Shopping List'!$AV$11:$AV$25, $B1132, 'Shopping List'!$BN$11:$BN$25))</f>
        <v/>
      </c>
      <c r="BB1132" s="117" t="str">
        <f t="shared" si="272"/>
        <v/>
      </c>
    </row>
    <row r="1133" spans="1:54" x14ac:dyDescent="0.25">
      <c r="A1133" s="4"/>
      <c r="B1133" s="37"/>
      <c r="C1133" s="124"/>
      <c r="D1133" s="39"/>
      <c r="E1133" s="125"/>
      <c r="F1133" s="48"/>
      <c r="G1133" s="4"/>
      <c r="H1133" s="4"/>
      <c r="I1133" s="95" t="str">
        <f>IF($C1133="", "", IF(IFERROR(INDEX(Ingredients!$C$11:$C$310, MATCH($C1133, Ingredients!$B$11:$B$310, 0)), "")="", "", IFERROR(INDEX(Ingredients!$C$11:$C$310, MATCH($C1133, Ingredients!$B$11:$B$310, 0)), "")))</f>
        <v/>
      </c>
      <c r="J1133" s="73" t="str">
        <f>IF($B1133="", "", IF(IFERROR(INDEX(Meals!$C$11:$C$260, MATCH($B1133, Meals!$B$11:$B$260, 0)), "")="", "", IFERROR(INDEX(Meals!$C$11:$C$260, MATCH($B1133, Meals!$B$11:$B$260, 0)), "")))</f>
        <v/>
      </c>
      <c r="K1133" s="4"/>
      <c r="L1133" s="72" t="str">
        <f t="shared" si="262"/>
        <v/>
      </c>
      <c r="M1133" s="73" t="str">
        <f t="shared" si="263"/>
        <v/>
      </c>
      <c r="N1133" s="4"/>
      <c r="O1133" s="78" t="str">
        <f t="shared" si="264"/>
        <v/>
      </c>
      <c r="P1133" s="79" t="str">
        <f t="shared" si="265"/>
        <v/>
      </c>
      <c r="Q1133" s="4"/>
      <c r="R1133" s="90" t="str">
        <f t="shared" si="266"/>
        <v/>
      </c>
      <c r="S1133" s="4"/>
      <c r="Y1133" s="18" t="str">
        <f t="shared" si="267"/>
        <v/>
      </c>
      <c r="AA1133" s="18" t="str">
        <f t="shared" si="258"/>
        <v/>
      </c>
      <c r="AB1133" s="18" t="str">
        <f t="shared" si="259"/>
        <v/>
      </c>
      <c r="AC1133" s="18" t="str">
        <f t="shared" si="268"/>
        <v/>
      </c>
      <c r="AD1133" s="18" t="str">
        <f t="shared" si="268"/>
        <v/>
      </c>
      <c r="AE1133" s="18" t="str">
        <f t="shared" si="269"/>
        <v/>
      </c>
      <c r="AG1133" s="95" t="str">
        <f>IF($C1133="", "", IF(IFERROR(INDEX(Ingredients!C$11:C$310, MATCH($C1133, Ingredients!$B$11:$B$310, 0)), "")="", "", IFERROR(INDEX(Ingredients!C$11:C$310, MATCH($C1133, Ingredients!$B$11:$B$310, 0)), "")))</f>
        <v/>
      </c>
      <c r="AH1133" s="105" t="str">
        <f>IF($C1133="", "", IF(IFERROR(INDEX(Ingredients!D$11:D$310, MATCH($C1133, Ingredients!$B$11:$B$310, 0)), "")="", "", IFERROR(INDEX(Ingredients!D$11:D$310, MATCH($C1133, Ingredients!$B$11:$B$310, 0)), "")))</f>
        <v/>
      </c>
      <c r="AI1133" s="106" t="str">
        <f>IF($C1133="", "", IF(IFERROR(INDEX(Ingredients!E$11:E$310, MATCH($C1133, Ingredients!$B$11:$B$310, 0)), "")="", "", IFERROR(INDEX(Ingredients!E$11:E$310, MATCH($C1133, Ingredients!$B$11:$B$310, 0)), "")))</f>
        <v/>
      </c>
      <c r="AJ1133" s="108" t="str">
        <f>IF($C1133="", "", IF(IFERROR(INDEX(Ingredients!F$11:F$310, MATCH($C1133, Ingredients!$B$11:$B$310, 0)), "")="", "", IFERROR(INDEX(Ingredients!F$11:F$310, MATCH($C1133, Ingredients!$B$11:$B$310, 0)), "")))</f>
        <v/>
      </c>
      <c r="AK1133" s="106" t="str">
        <f>IF($C1133="", "", IF(IFERROR(INDEX(Ingredients!G$11:G$310, MATCH($C1133, Ingredients!$B$11:$B$310, 0)), "")="", "", IFERROR(INDEX(Ingredients!G$11:G$310, MATCH($C1133, Ingredients!$B$11:$B$310, 0)), "")))</f>
        <v/>
      </c>
      <c r="AL1133" s="79" t="str">
        <f>IF($C1133="", "", IF(IFERROR(INDEX(Ingredients!H$11:H$310, MATCH($C1133, Ingredients!$B$11:$B$310, 0)), "")="", "", IFERROR(INDEX(Ingredients!H$11:H$310, MATCH($C1133, Ingredients!$B$11:$B$310, 0)), "")))</f>
        <v/>
      </c>
      <c r="AN1133" s="83" t="str">
        <f t="shared" si="260"/>
        <v/>
      </c>
      <c r="AP1133" s="114" t="str">
        <f t="shared" si="270"/>
        <v/>
      </c>
      <c r="AR1133" s="117" t="str">
        <f>IF($C1133="", "", IF(IFERROR(INDEX(Ingredients!$AI$11:$AI$310, MATCH($C1133, Ingredients!$B$11:$B$310, 0)), "")="", "", IFERROR(INDEX(Ingredients!$AI$11:$AI$310, MATCH($C1133, Ingredients!$B$11:$B$310, 0)), "")))</f>
        <v/>
      </c>
      <c r="AT1133" s="120" t="str">
        <f t="shared" si="271"/>
        <v/>
      </c>
      <c r="AV1133" s="90" t="str">
        <f t="shared" si="261"/>
        <v/>
      </c>
      <c r="AX1133" s="90" t="str">
        <f>IF($AV1133="", "", COUNTIF($AV$11:$AV$5010, "&lt;"&amp;$AV1133)+1+COUNTIF($AV$11:$AV1133, $AV1133)-1)</f>
        <v/>
      </c>
      <c r="AZ1133" s="111" t="str">
        <f>IF($B1133="", "", SUMIF('Shopping List'!$AV$11:$AV$25, $B1133, 'Shopping List'!$BN$11:$BN$25))</f>
        <v/>
      </c>
      <c r="BB1133" s="117" t="str">
        <f t="shared" si="272"/>
        <v/>
      </c>
    </row>
    <row r="1134" spans="1:54" x14ac:dyDescent="0.25">
      <c r="A1134" s="4"/>
      <c r="B1134" s="37"/>
      <c r="C1134" s="124"/>
      <c r="D1134" s="39"/>
      <c r="E1134" s="125"/>
      <c r="F1134" s="48"/>
      <c r="G1134" s="4"/>
      <c r="H1134" s="4"/>
      <c r="I1134" s="95" t="str">
        <f>IF($C1134="", "", IF(IFERROR(INDEX(Ingredients!$C$11:$C$310, MATCH($C1134, Ingredients!$B$11:$B$310, 0)), "")="", "", IFERROR(INDEX(Ingredients!$C$11:$C$310, MATCH($C1134, Ingredients!$B$11:$B$310, 0)), "")))</f>
        <v/>
      </c>
      <c r="J1134" s="73" t="str">
        <f>IF($B1134="", "", IF(IFERROR(INDEX(Meals!$C$11:$C$260, MATCH($B1134, Meals!$B$11:$B$260, 0)), "")="", "", IFERROR(INDEX(Meals!$C$11:$C$260, MATCH($B1134, Meals!$B$11:$B$260, 0)), "")))</f>
        <v/>
      </c>
      <c r="K1134" s="4"/>
      <c r="L1134" s="72" t="str">
        <f t="shared" si="262"/>
        <v/>
      </c>
      <c r="M1134" s="73" t="str">
        <f t="shared" si="263"/>
        <v/>
      </c>
      <c r="N1134" s="4"/>
      <c r="O1134" s="78" t="str">
        <f t="shared" si="264"/>
        <v/>
      </c>
      <c r="P1134" s="79" t="str">
        <f t="shared" si="265"/>
        <v/>
      </c>
      <c r="Q1134" s="4"/>
      <c r="R1134" s="90" t="str">
        <f t="shared" si="266"/>
        <v/>
      </c>
      <c r="S1134" s="4"/>
      <c r="Y1134" s="18" t="str">
        <f t="shared" si="267"/>
        <v/>
      </c>
      <c r="AA1134" s="18" t="str">
        <f t="shared" si="258"/>
        <v/>
      </c>
      <c r="AB1134" s="18" t="str">
        <f t="shared" si="259"/>
        <v/>
      </c>
      <c r="AC1134" s="18" t="str">
        <f t="shared" si="268"/>
        <v/>
      </c>
      <c r="AD1134" s="18" t="str">
        <f t="shared" si="268"/>
        <v/>
      </c>
      <c r="AE1134" s="18" t="str">
        <f t="shared" si="269"/>
        <v/>
      </c>
      <c r="AG1134" s="95" t="str">
        <f>IF($C1134="", "", IF(IFERROR(INDEX(Ingredients!C$11:C$310, MATCH($C1134, Ingredients!$B$11:$B$310, 0)), "")="", "", IFERROR(INDEX(Ingredients!C$11:C$310, MATCH($C1134, Ingredients!$B$11:$B$310, 0)), "")))</f>
        <v/>
      </c>
      <c r="AH1134" s="105" t="str">
        <f>IF($C1134="", "", IF(IFERROR(INDEX(Ingredients!D$11:D$310, MATCH($C1134, Ingredients!$B$11:$B$310, 0)), "")="", "", IFERROR(INDEX(Ingredients!D$11:D$310, MATCH($C1134, Ingredients!$B$11:$B$310, 0)), "")))</f>
        <v/>
      </c>
      <c r="AI1134" s="106" t="str">
        <f>IF($C1134="", "", IF(IFERROR(INDEX(Ingredients!E$11:E$310, MATCH($C1134, Ingredients!$B$11:$B$310, 0)), "")="", "", IFERROR(INDEX(Ingredients!E$11:E$310, MATCH($C1134, Ingredients!$B$11:$B$310, 0)), "")))</f>
        <v/>
      </c>
      <c r="AJ1134" s="108" t="str">
        <f>IF($C1134="", "", IF(IFERROR(INDEX(Ingredients!F$11:F$310, MATCH($C1134, Ingredients!$B$11:$B$310, 0)), "")="", "", IFERROR(INDEX(Ingredients!F$11:F$310, MATCH($C1134, Ingredients!$B$11:$B$310, 0)), "")))</f>
        <v/>
      </c>
      <c r="AK1134" s="106" t="str">
        <f>IF($C1134="", "", IF(IFERROR(INDEX(Ingredients!G$11:G$310, MATCH($C1134, Ingredients!$B$11:$B$310, 0)), "")="", "", IFERROR(INDEX(Ingredients!G$11:G$310, MATCH($C1134, Ingredients!$B$11:$B$310, 0)), "")))</f>
        <v/>
      </c>
      <c r="AL1134" s="79" t="str">
        <f>IF($C1134="", "", IF(IFERROR(INDEX(Ingredients!H$11:H$310, MATCH($C1134, Ingredients!$B$11:$B$310, 0)), "")="", "", IFERROR(INDEX(Ingredients!H$11:H$310, MATCH($C1134, Ingredients!$B$11:$B$310, 0)), "")))</f>
        <v/>
      </c>
      <c r="AN1134" s="83" t="str">
        <f t="shared" si="260"/>
        <v/>
      </c>
      <c r="AP1134" s="114" t="str">
        <f t="shared" si="270"/>
        <v/>
      </c>
      <c r="AR1134" s="117" t="str">
        <f>IF($C1134="", "", IF(IFERROR(INDEX(Ingredients!$AI$11:$AI$310, MATCH($C1134, Ingredients!$B$11:$B$310, 0)), "")="", "", IFERROR(INDEX(Ingredients!$AI$11:$AI$310, MATCH($C1134, Ingredients!$B$11:$B$310, 0)), "")))</f>
        <v/>
      </c>
      <c r="AT1134" s="120" t="str">
        <f t="shared" si="271"/>
        <v/>
      </c>
      <c r="AV1134" s="90" t="str">
        <f t="shared" si="261"/>
        <v/>
      </c>
      <c r="AX1134" s="90" t="str">
        <f>IF($AV1134="", "", COUNTIF($AV$11:$AV$5010, "&lt;"&amp;$AV1134)+1+COUNTIF($AV$11:$AV1134, $AV1134)-1)</f>
        <v/>
      </c>
      <c r="AZ1134" s="111" t="str">
        <f>IF($B1134="", "", SUMIF('Shopping List'!$AV$11:$AV$25, $B1134, 'Shopping List'!$BN$11:$BN$25))</f>
        <v/>
      </c>
      <c r="BB1134" s="117" t="str">
        <f t="shared" si="272"/>
        <v/>
      </c>
    </row>
    <row r="1135" spans="1:54" x14ac:dyDescent="0.25">
      <c r="A1135" s="4"/>
      <c r="B1135" s="37"/>
      <c r="C1135" s="124"/>
      <c r="D1135" s="39"/>
      <c r="E1135" s="125"/>
      <c r="F1135" s="48"/>
      <c r="G1135" s="4"/>
      <c r="H1135" s="4"/>
      <c r="I1135" s="95" t="str">
        <f>IF($C1135="", "", IF(IFERROR(INDEX(Ingredients!$C$11:$C$310, MATCH($C1135, Ingredients!$B$11:$B$310, 0)), "")="", "", IFERROR(INDEX(Ingredients!$C$11:$C$310, MATCH($C1135, Ingredients!$B$11:$B$310, 0)), "")))</f>
        <v/>
      </c>
      <c r="J1135" s="73" t="str">
        <f>IF($B1135="", "", IF(IFERROR(INDEX(Meals!$C$11:$C$260, MATCH($B1135, Meals!$B$11:$B$260, 0)), "")="", "", IFERROR(INDEX(Meals!$C$11:$C$260, MATCH($B1135, Meals!$B$11:$B$260, 0)), "")))</f>
        <v/>
      </c>
      <c r="K1135" s="4"/>
      <c r="L1135" s="72" t="str">
        <f t="shared" si="262"/>
        <v/>
      </c>
      <c r="M1135" s="73" t="str">
        <f t="shared" si="263"/>
        <v/>
      </c>
      <c r="N1135" s="4"/>
      <c r="O1135" s="78" t="str">
        <f t="shared" si="264"/>
        <v/>
      </c>
      <c r="P1135" s="79" t="str">
        <f t="shared" si="265"/>
        <v/>
      </c>
      <c r="Q1135" s="4"/>
      <c r="R1135" s="90" t="str">
        <f t="shared" si="266"/>
        <v/>
      </c>
      <c r="S1135" s="4"/>
      <c r="Y1135" s="18" t="str">
        <f t="shared" si="267"/>
        <v/>
      </c>
      <c r="AA1135" s="18" t="str">
        <f t="shared" si="258"/>
        <v/>
      </c>
      <c r="AB1135" s="18" t="str">
        <f t="shared" si="259"/>
        <v/>
      </c>
      <c r="AC1135" s="18" t="str">
        <f t="shared" si="268"/>
        <v/>
      </c>
      <c r="AD1135" s="18" t="str">
        <f t="shared" si="268"/>
        <v/>
      </c>
      <c r="AE1135" s="18" t="str">
        <f t="shared" si="269"/>
        <v/>
      </c>
      <c r="AG1135" s="95" t="str">
        <f>IF($C1135="", "", IF(IFERROR(INDEX(Ingredients!C$11:C$310, MATCH($C1135, Ingredients!$B$11:$B$310, 0)), "")="", "", IFERROR(INDEX(Ingredients!C$11:C$310, MATCH($C1135, Ingredients!$B$11:$B$310, 0)), "")))</f>
        <v/>
      </c>
      <c r="AH1135" s="105" t="str">
        <f>IF($C1135="", "", IF(IFERROR(INDEX(Ingredients!D$11:D$310, MATCH($C1135, Ingredients!$B$11:$B$310, 0)), "")="", "", IFERROR(INDEX(Ingredients!D$11:D$310, MATCH($C1135, Ingredients!$B$11:$B$310, 0)), "")))</f>
        <v/>
      </c>
      <c r="AI1135" s="106" t="str">
        <f>IF($C1135="", "", IF(IFERROR(INDEX(Ingredients!E$11:E$310, MATCH($C1135, Ingredients!$B$11:$B$310, 0)), "")="", "", IFERROR(INDEX(Ingredients!E$11:E$310, MATCH($C1135, Ingredients!$B$11:$B$310, 0)), "")))</f>
        <v/>
      </c>
      <c r="AJ1135" s="108" t="str">
        <f>IF($C1135="", "", IF(IFERROR(INDEX(Ingredients!F$11:F$310, MATCH($C1135, Ingredients!$B$11:$B$310, 0)), "")="", "", IFERROR(INDEX(Ingredients!F$11:F$310, MATCH($C1135, Ingredients!$B$11:$B$310, 0)), "")))</f>
        <v/>
      </c>
      <c r="AK1135" s="106" t="str">
        <f>IF($C1135="", "", IF(IFERROR(INDEX(Ingredients!G$11:G$310, MATCH($C1135, Ingredients!$B$11:$B$310, 0)), "")="", "", IFERROR(INDEX(Ingredients!G$11:G$310, MATCH($C1135, Ingredients!$B$11:$B$310, 0)), "")))</f>
        <v/>
      </c>
      <c r="AL1135" s="79" t="str">
        <f>IF($C1135="", "", IF(IFERROR(INDEX(Ingredients!H$11:H$310, MATCH($C1135, Ingredients!$B$11:$B$310, 0)), "")="", "", IFERROR(INDEX(Ingredients!H$11:H$310, MATCH($C1135, Ingredients!$B$11:$B$310, 0)), "")))</f>
        <v/>
      </c>
      <c r="AN1135" s="83" t="str">
        <f t="shared" si="260"/>
        <v/>
      </c>
      <c r="AP1135" s="114" t="str">
        <f t="shared" si="270"/>
        <v/>
      </c>
      <c r="AR1135" s="117" t="str">
        <f>IF($C1135="", "", IF(IFERROR(INDEX(Ingredients!$AI$11:$AI$310, MATCH($C1135, Ingredients!$B$11:$B$310, 0)), "")="", "", IFERROR(INDEX(Ingredients!$AI$11:$AI$310, MATCH($C1135, Ingredients!$B$11:$B$310, 0)), "")))</f>
        <v/>
      </c>
      <c r="AT1135" s="120" t="str">
        <f t="shared" si="271"/>
        <v/>
      </c>
      <c r="AV1135" s="90" t="str">
        <f t="shared" si="261"/>
        <v/>
      </c>
      <c r="AX1135" s="90" t="str">
        <f>IF($AV1135="", "", COUNTIF($AV$11:$AV$5010, "&lt;"&amp;$AV1135)+1+COUNTIF($AV$11:$AV1135, $AV1135)-1)</f>
        <v/>
      </c>
      <c r="AZ1135" s="111" t="str">
        <f>IF($B1135="", "", SUMIF('Shopping List'!$AV$11:$AV$25, $B1135, 'Shopping List'!$BN$11:$BN$25))</f>
        <v/>
      </c>
      <c r="BB1135" s="117" t="str">
        <f t="shared" si="272"/>
        <v/>
      </c>
    </row>
    <row r="1136" spans="1:54" x14ac:dyDescent="0.25">
      <c r="A1136" s="4"/>
      <c r="B1136" s="37"/>
      <c r="C1136" s="124"/>
      <c r="D1136" s="39"/>
      <c r="E1136" s="125"/>
      <c r="F1136" s="48"/>
      <c r="G1136" s="4"/>
      <c r="H1136" s="4"/>
      <c r="I1136" s="95" t="str">
        <f>IF($C1136="", "", IF(IFERROR(INDEX(Ingredients!$C$11:$C$310, MATCH($C1136, Ingredients!$B$11:$B$310, 0)), "")="", "", IFERROR(INDEX(Ingredients!$C$11:$C$310, MATCH($C1136, Ingredients!$B$11:$B$310, 0)), "")))</f>
        <v/>
      </c>
      <c r="J1136" s="73" t="str">
        <f>IF($B1136="", "", IF(IFERROR(INDEX(Meals!$C$11:$C$260, MATCH($B1136, Meals!$B$11:$B$260, 0)), "")="", "", IFERROR(INDEX(Meals!$C$11:$C$260, MATCH($B1136, Meals!$B$11:$B$260, 0)), "")))</f>
        <v/>
      </c>
      <c r="K1136" s="4"/>
      <c r="L1136" s="72" t="str">
        <f t="shared" si="262"/>
        <v/>
      </c>
      <c r="M1136" s="73" t="str">
        <f t="shared" si="263"/>
        <v/>
      </c>
      <c r="N1136" s="4"/>
      <c r="O1136" s="78" t="str">
        <f t="shared" si="264"/>
        <v/>
      </c>
      <c r="P1136" s="79" t="str">
        <f t="shared" si="265"/>
        <v/>
      </c>
      <c r="Q1136" s="4"/>
      <c r="R1136" s="90" t="str">
        <f t="shared" si="266"/>
        <v/>
      </c>
      <c r="S1136" s="4"/>
      <c r="Y1136" s="18" t="str">
        <f t="shared" si="267"/>
        <v/>
      </c>
      <c r="AA1136" s="18" t="str">
        <f t="shared" si="258"/>
        <v/>
      </c>
      <c r="AB1136" s="18" t="str">
        <f t="shared" si="259"/>
        <v/>
      </c>
      <c r="AC1136" s="18" t="str">
        <f t="shared" si="268"/>
        <v/>
      </c>
      <c r="AD1136" s="18" t="str">
        <f t="shared" si="268"/>
        <v/>
      </c>
      <c r="AE1136" s="18" t="str">
        <f t="shared" si="269"/>
        <v/>
      </c>
      <c r="AG1136" s="95" t="str">
        <f>IF($C1136="", "", IF(IFERROR(INDEX(Ingredients!C$11:C$310, MATCH($C1136, Ingredients!$B$11:$B$310, 0)), "")="", "", IFERROR(INDEX(Ingredients!C$11:C$310, MATCH($C1136, Ingredients!$B$11:$B$310, 0)), "")))</f>
        <v/>
      </c>
      <c r="AH1136" s="105" t="str">
        <f>IF($C1136="", "", IF(IFERROR(INDEX(Ingredients!D$11:D$310, MATCH($C1136, Ingredients!$B$11:$B$310, 0)), "")="", "", IFERROR(INDEX(Ingredients!D$11:D$310, MATCH($C1136, Ingredients!$B$11:$B$310, 0)), "")))</f>
        <v/>
      </c>
      <c r="AI1136" s="106" t="str">
        <f>IF($C1136="", "", IF(IFERROR(INDEX(Ingredients!E$11:E$310, MATCH($C1136, Ingredients!$B$11:$B$310, 0)), "")="", "", IFERROR(INDEX(Ingredients!E$11:E$310, MATCH($C1136, Ingredients!$B$11:$B$310, 0)), "")))</f>
        <v/>
      </c>
      <c r="AJ1136" s="108" t="str">
        <f>IF($C1136="", "", IF(IFERROR(INDEX(Ingredients!F$11:F$310, MATCH($C1136, Ingredients!$B$11:$B$310, 0)), "")="", "", IFERROR(INDEX(Ingredients!F$11:F$310, MATCH($C1136, Ingredients!$B$11:$B$310, 0)), "")))</f>
        <v/>
      </c>
      <c r="AK1136" s="106" t="str">
        <f>IF($C1136="", "", IF(IFERROR(INDEX(Ingredients!G$11:G$310, MATCH($C1136, Ingredients!$B$11:$B$310, 0)), "")="", "", IFERROR(INDEX(Ingredients!G$11:G$310, MATCH($C1136, Ingredients!$B$11:$B$310, 0)), "")))</f>
        <v/>
      </c>
      <c r="AL1136" s="79" t="str">
        <f>IF($C1136="", "", IF(IFERROR(INDEX(Ingredients!H$11:H$310, MATCH($C1136, Ingredients!$B$11:$B$310, 0)), "")="", "", IFERROR(INDEX(Ingredients!H$11:H$310, MATCH($C1136, Ingredients!$B$11:$B$310, 0)), "")))</f>
        <v/>
      </c>
      <c r="AN1136" s="83" t="str">
        <f t="shared" si="260"/>
        <v/>
      </c>
      <c r="AP1136" s="114" t="str">
        <f t="shared" si="270"/>
        <v/>
      </c>
      <c r="AR1136" s="117" t="str">
        <f>IF($C1136="", "", IF(IFERROR(INDEX(Ingredients!$AI$11:$AI$310, MATCH($C1136, Ingredients!$B$11:$B$310, 0)), "")="", "", IFERROR(INDEX(Ingredients!$AI$11:$AI$310, MATCH($C1136, Ingredients!$B$11:$B$310, 0)), "")))</f>
        <v/>
      </c>
      <c r="AT1136" s="120" t="str">
        <f t="shared" si="271"/>
        <v/>
      </c>
      <c r="AV1136" s="90" t="str">
        <f t="shared" si="261"/>
        <v/>
      </c>
      <c r="AX1136" s="90" t="str">
        <f>IF($AV1136="", "", COUNTIF($AV$11:$AV$5010, "&lt;"&amp;$AV1136)+1+COUNTIF($AV$11:$AV1136, $AV1136)-1)</f>
        <v/>
      </c>
      <c r="AZ1136" s="111" t="str">
        <f>IF($B1136="", "", SUMIF('Shopping List'!$AV$11:$AV$25, $B1136, 'Shopping List'!$BN$11:$BN$25))</f>
        <v/>
      </c>
      <c r="BB1136" s="117" t="str">
        <f t="shared" si="272"/>
        <v/>
      </c>
    </row>
    <row r="1137" spans="1:54" x14ac:dyDescent="0.25">
      <c r="A1137" s="4"/>
      <c r="B1137" s="37"/>
      <c r="C1137" s="124"/>
      <c r="D1137" s="39"/>
      <c r="E1137" s="125"/>
      <c r="F1137" s="48"/>
      <c r="G1137" s="4"/>
      <c r="H1137" s="4"/>
      <c r="I1137" s="95" t="str">
        <f>IF($C1137="", "", IF(IFERROR(INDEX(Ingredients!$C$11:$C$310, MATCH($C1137, Ingredients!$B$11:$B$310, 0)), "")="", "", IFERROR(INDEX(Ingredients!$C$11:$C$310, MATCH($C1137, Ingredients!$B$11:$B$310, 0)), "")))</f>
        <v/>
      </c>
      <c r="J1137" s="73" t="str">
        <f>IF($B1137="", "", IF(IFERROR(INDEX(Meals!$C$11:$C$260, MATCH($B1137, Meals!$B$11:$B$260, 0)), "")="", "", IFERROR(INDEX(Meals!$C$11:$C$260, MATCH($B1137, Meals!$B$11:$B$260, 0)), "")))</f>
        <v/>
      </c>
      <c r="K1137" s="4"/>
      <c r="L1137" s="72" t="str">
        <f t="shared" si="262"/>
        <v/>
      </c>
      <c r="M1137" s="73" t="str">
        <f t="shared" si="263"/>
        <v/>
      </c>
      <c r="N1137" s="4"/>
      <c r="O1137" s="78" t="str">
        <f t="shared" si="264"/>
        <v/>
      </c>
      <c r="P1137" s="79" t="str">
        <f t="shared" si="265"/>
        <v/>
      </c>
      <c r="Q1137" s="4"/>
      <c r="R1137" s="90" t="str">
        <f t="shared" si="266"/>
        <v/>
      </c>
      <c r="S1137" s="4"/>
      <c r="Y1137" s="18" t="str">
        <f t="shared" si="267"/>
        <v/>
      </c>
      <c r="AA1137" s="18" t="str">
        <f t="shared" si="258"/>
        <v/>
      </c>
      <c r="AB1137" s="18" t="str">
        <f t="shared" si="259"/>
        <v/>
      </c>
      <c r="AC1137" s="18" t="str">
        <f t="shared" si="268"/>
        <v/>
      </c>
      <c r="AD1137" s="18" t="str">
        <f t="shared" si="268"/>
        <v/>
      </c>
      <c r="AE1137" s="18" t="str">
        <f t="shared" si="269"/>
        <v/>
      </c>
      <c r="AG1137" s="95" t="str">
        <f>IF($C1137="", "", IF(IFERROR(INDEX(Ingredients!C$11:C$310, MATCH($C1137, Ingredients!$B$11:$B$310, 0)), "")="", "", IFERROR(INDEX(Ingredients!C$11:C$310, MATCH($C1137, Ingredients!$B$11:$B$310, 0)), "")))</f>
        <v/>
      </c>
      <c r="AH1137" s="105" t="str">
        <f>IF($C1137="", "", IF(IFERROR(INDEX(Ingredients!D$11:D$310, MATCH($C1137, Ingredients!$B$11:$B$310, 0)), "")="", "", IFERROR(INDEX(Ingredients!D$11:D$310, MATCH($C1137, Ingredients!$B$11:$B$310, 0)), "")))</f>
        <v/>
      </c>
      <c r="AI1137" s="106" t="str">
        <f>IF($C1137="", "", IF(IFERROR(INDEX(Ingredients!E$11:E$310, MATCH($C1137, Ingredients!$B$11:$B$310, 0)), "")="", "", IFERROR(INDEX(Ingredients!E$11:E$310, MATCH($C1137, Ingredients!$B$11:$B$310, 0)), "")))</f>
        <v/>
      </c>
      <c r="AJ1137" s="108" t="str">
        <f>IF($C1137="", "", IF(IFERROR(INDEX(Ingredients!F$11:F$310, MATCH($C1137, Ingredients!$B$11:$B$310, 0)), "")="", "", IFERROR(INDEX(Ingredients!F$11:F$310, MATCH($C1137, Ingredients!$B$11:$B$310, 0)), "")))</f>
        <v/>
      </c>
      <c r="AK1137" s="106" t="str">
        <f>IF($C1137="", "", IF(IFERROR(INDEX(Ingredients!G$11:G$310, MATCH($C1137, Ingredients!$B$11:$B$310, 0)), "")="", "", IFERROR(INDEX(Ingredients!G$11:G$310, MATCH($C1137, Ingredients!$B$11:$B$310, 0)), "")))</f>
        <v/>
      </c>
      <c r="AL1137" s="79" t="str">
        <f>IF($C1137="", "", IF(IFERROR(INDEX(Ingredients!H$11:H$310, MATCH($C1137, Ingredients!$B$11:$B$310, 0)), "")="", "", IFERROR(INDEX(Ingredients!H$11:H$310, MATCH($C1137, Ingredients!$B$11:$B$310, 0)), "")))</f>
        <v/>
      </c>
      <c r="AN1137" s="83" t="str">
        <f t="shared" si="260"/>
        <v/>
      </c>
      <c r="AP1137" s="114" t="str">
        <f t="shared" si="270"/>
        <v/>
      </c>
      <c r="AR1137" s="117" t="str">
        <f>IF($C1137="", "", IF(IFERROR(INDEX(Ingredients!$AI$11:$AI$310, MATCH($C1137, Ingredients!$B$11:$B$310, 0)), "")="", "", IFERROR(INDEX(Ingredients!$AI$11:$AI$310, MATCH($C1137, Ingredients!$B$11:$B$310, 0)), "")))</f>
        <v/>
      </c>
      <c r="AT1137" s="120" t="str">
        <f t="shared" si="271"/>
        <v/>
      </c>
      <c r="AV1137" s="90" t="str">
        <f t="shared" si="261"/>
        <v/>
      </c>
      <c r="AX1137" s="90" t="str">
        <f>IF($AV1137="", "", COUNTIF($AV$11:$AV$5010, "&lt;"&amp;$AV1137)+1+COUNTIF($AV$11:$AV1137, $AV1137)-1)</f>
        <v/>
      </c>
      <c r="AZ1137" s="111" t="str">
        <f>IF($B1137="", "", SUMIF('Shopping List'!$AV$11:$AV$25, $B1137, 'Shopping List'!$BN$11:$BN$25))</f>
        <v/>
      </c>
      <c r="BB1137" s="117" t="str">
        <f t="shared" si="272"/>
        <v/>
      </c>
    </row>
    <row r="1138" spans="1:54" x14ac:dyDescent="0.25">
      <c r="A1138" s="4"/>
      <c r="B1138" s="37"/>
      <c r="C1138" s="124"/>
      <c r="D1138" s="39"/>
      <c r="E1138" s="125"/>
      <c r="F1138" s="48"/>
      <c r="G1138" s="4"/>
      <c r="H1138" s="4"/>
      <c r="I1138" s="95" t="str">
        <f>IF($C1138="", "", IF(IFERROR(INDEX(Ingredients!$C$11:$C$310, MATCH($C1138, Ingredients!$B$11:$B$310, 0)), "")="", "", IFERROR(INDEX(Ingredients!$C$11:$C$310, MATCH($C1138, Ingredients!$B$11:$B$310, 0)), "")))</f>
        <v/>
      </c>
      <c r="J1138" s="73" t="str">
        <f>IF($B1138="", "", IF(IFERROR(INDEX(Meals!$C$11:$C$260, MATCH($B1138, Meals!$B$11:$B$260, 0)), "")="", "", IFERROR(INDEX(Meals!$C$11:$C$260, MATCH($B1138, Meals!$B$11:$B$260, 0)), "")))</f>
        <v/>
      </c>
      <c r="K1138" s="4"/>
      <c r="L1138" s="72" t="str">
        <f t="shared" si="262"/>
        <v/>
      </c>
      <c r="M1138" s="73" t="str">
        <f t="shared" si="263"/>
        <v/>
      </c>
      <c r="N1138" s="4"/>
      <c r="O1138" s="78" t="str">
        <f t="shared" si="264"/>
        <v/>
      </c>
      <c r="P1138" s="79" t="str">
        <f t="shared" si="265"/>
        <v/>
      </c>
      <c r="Q1138" s="4"/>
      <c r="R1138" s="90" t="str">
        <f t="shared" si="266"/>
        <v/>
      </c>
      <c r="S1138" s="4"/>
      <c r="Y1138" s="18" t="str">
        <f t="shared" si="267"/>
        <v/>
      </c>
      <c r="AA1138" s="18" t="str">
        <f t="shared" si="258"/>
        <v/>
      </c>
      <c r="AB1138" s="18" t="str">
        <f t="shared" si="259"/>
        <v/>
      </c>
      <c r="AC1138" s="18" t="str">
        <f t="shared" si="268"/>
        <v/>
      </c>
      <c r="AD1138" s="18" t="str">
        <f t="shared" si="268"/>
        <v/>
      </c>
      <c r="AE1138" s="18" t="str">
        <f t="shared" si="269"/>
        <v/>
      </c>
      <c r="AG1138" s="95" t="str">
        <f>IF($C1138="", "", IF(IFERROR(INDEX(Ingredients!C$11:C$310, MATCH($C1138, Ingredients!$B$11:$B$310, 0)), "")="", "", IFERROR(INDEX(Ingredients!C$11:C$310, MATCH($C1138, Ingredients!$B$11:$B$310, 0)), "")))</f>
        <v/>
      </c>
      <c r="AH1138" s="105" t="str">
        <f>IF($C1138="", "", IF(IFERROR(INDEX(Ingredients!D$11:D$310, MATCH($C1138, Ingredients!$B$11:$B$310, 0)), "")="", "", IFERROR(INDEX(Ingredients!D$11:D$310, MATCH($C1138, Ingredients!$B$11:$B$310, 0)), "")))</f>
        <v/>
      </c>
      <c r="AI1138" s="106" t="str">
        <f>IF($C1138="", "", IF(IFERROR(INDEX(Ingredients!E$11:E$310, MATCH($C1138, Ingredients!$B$11:$B$310, 0)), "")="", "", IFERROR(INDEX(Ingredients!E$11:E$310, MATCH($C1138, Ingredients!$B$11:$B$310, 0)), "")))</f>
        <v/>
      </c>
      <c r="AJ1138" s="108" t="str">
        <f>IF($C1138="", "", IF(IFERROR(INDEX(Ingredients!F$11:F$310, MATCH($C1138, Ingredients!$B$11:$B$310, 0)), "")="", "", IFERROR(INDEX(Ingredients!F$11:F$310, MATCH($C1138, Ingredients!$B$11:$B$310, 0)), "")))</f>
        <v/>
      </c>
      <c r="AK1138" s="106" t="str">
        <f>IF($C1138="", "", IF(IFERROR(INDEX(Ingredients!G$11:G$310, MATCH($C1138, Ingredients!$B$11:$B$310, 0)), "")="", "", IFERROR(INDEX(Ingredients!G$11:G$310, MATCH($C1138, Ingredients!$B$11:$B$310, 0)), "")))</f>
        <v/>
      </c>
      <c r="AL1138" s="79" t="str">
        <f>IF($C1138="", "", IF(IFERROR(INDEX(Ingredients!H$11:H$310, MATCH($C1138, Ingredients!$B$11:$B$310, 0)), "")="", "", IFERROR(INDEX(Ingredients!H$11:H$310, MATCH($C1138, Ingredients!$B$11:$B$310, 0)), "")))</f>
        <v/>
      </c>
      <c r="AN1138" s="83" t="str">
        <f t="shared" si="260"/>
        <v/>
      </c>
      <c r="AP1138" s="114" t="str">
        <f t="shared" si="270"/>
        <v/>
      </c>
      <c r="AR1138" s="117" t="str">
        <f>IF($C1138="", "", IF(IFERROR(INDEX(Ingredients!$AI$11:$AI$310, MATCH($C1138, Ingredients!$B$11:$B$310, 0)), "")="", "", IFERROR(INDEX(Ingredients!$AI$11:$AI$310, MATCH($C1138, Ingredients!$B$11:$B$310, 0)), "")))</f>
        <v/>
      </c>
      <c r="AT1138" s="120" t="str">
        <f t="shared" si="271"/>
        <v/>
      </c>
      <c r="AV1138" s="90" t="str">
        <f t="shared" si="261"/>
        <v/>
      </c>
      <c r="AX1138" s="90" t="str">
        <f>IF($AV1138="", "", COUNTIF($AV$11:$AV$5010, "&lt;"&amp;$AV1138)+1+COUNTIF($AV$11:$AV1138, $AV1138)-1)</f>
        <v/>
      </c>
      <c r="AZ1138" s="111" t="str">
        <f>IF($B1138="", "", SUMIF('Shopping List'!$AV$11:$AV$25, $B1138, 'Shopping List'!$BN$11:$BN$25))</f>
        <v/>
      </c>
      <c r="BB1138" s="117" t="str">
        <f t="shared" si="272"/>
        <v/>
      </c>
    </row>
    <row r="1139" spans="1:54" x14ac:dyDescent="0.25">
      <c r="A1139" s="4"/>
      <c r="B1139" s="37"/>
      <c r="C1139" s="124"/>
      <c r="D1139" s="39"/>
      <c r="E1139" s="125"/>
      <c r="F1139" s="48"/>
      <c r="G1139" s="4"/>
      <c r="H1139" s="4"/>
      <c r="I1139" s="95" t="str">
        <f>IF($C1139="", "", IF(IFERROR(INDEX(Ingredients!$C$11:$C$310, MATCH($C1139, Ingredients!$B$11:$B$310, 0)), "")="", "", IFERROR(INDEX(Ingredients!$C$11:$C$310, MATCH($C1139, Ingredients!$B$11:$B$310, 0)), "")))</f>
        <v/>
      </c>
      <c r="J1139" s="73" t="str">
        <f>IF($B1139="", "", IF(IFERROR(INDEX(Meals!$C$11:$C$260, MATCH($B1139, Meals!$B$11:$B$260, 0)), "")="", "", IFERROR(INDEX(Meals!$C$11:$C$260, MATCH($B1139, Meals!$B$11:$B$260, 0)), "")))</f>
        <v/>
      </c>
      <c r="K1139" s="4"/>
      <c r="L1139" s="72" t="str">
        <f t="shared" si="262"/>
        <v/>
      </c>
      <c r="M1139" s="73" t="str">
        <f t="shared" si="263"/>
        <v/>
      </c>
      <c r="N1139" s="4"/>
      <c r="O1139" s="78" t="str">
        <f t="shared" si="264"/>
        <v/>
      </c>
      <c r="P1139" s="79" t="str">
        <f t="shared" si="265"/>
        <v/>
      </c>
      <c r="Q1139" s="4"/>
      <c r="R1139" s="90" t="str">
        <f t="shared" si="266"/>
        <v/>
      </c>
      <c r="S1139" s="4"/>
      <c r="Y1139" s="18" t="str">
        <f t="shared" si="267"/>
        <v/>
      </c>
      <c r="AA1139" s="18" t="str">
        <f t="shared" si="258"/>
        <v/>
      </c>
      <c r="AB1139" s="18" t="str">
        <f t="shared" si="259"/>
        <v/>
      </c>
      <c r="AC1139" s="18" t="str">
        <f t="shared" si="268"/>
        <v/>
      </c>
      <c r="AD1139" s="18" t="str">
        <f t="shared" si="268"/>
        <v/>
      </c>
      <c r="AE1139" s="18" t="str">
        <f t="shared" si="269"/>
        <v/>
      </c>
      <c r="AG1139" s="95" t="str">
        <f>IF($C1139="", "", IF(IFERROR(INDEX(Ingredients!C$11:C$310, MATCH($C1139, Ingredients!$B$11:$B$310, 0)), "")="", "", IFERROR(INDEX(Ingredients!C$11:C$310, MATCH($C1139, Ingredients!$B$11:$B$310, 0)), "")))</f>
        <v/>
      </c>
      <c r="AH1139" s="105" t="str">
        <f>IF($C1139="", "", IF(IFERROR(INDEX(Ingredients!D$11:D$310, MATCH($C1139, Ingredients!$B$11:$B$310, 0)), "")="", "", IFERROR(INDEX(Ingredients!D$11:D$310, MATCH($C1139, Ingredients!$B$11:$B$310, 0)), "")))</f>
        <v/>
      </c>
      <c r="AI1139" s="106" t="str">
        <f>IF($C1139="", "", IF(IFERROR(INDEX(Ingredients!E$11:E$310, MATCH($C1139, Ingredients!$B$11:$B$310, 0)), "")="", "", IFERROR(INDEX(Ingredients!E$11:E$310, MATCH($C1139, Ingredients!$B$11:$B$310, 0)), "")))</f>
        <v/>
      </c>
      <c r="AJ1139" s="108" t="str">
        <f>IF($C1139="", "", IF(IFERROR(INDEX(Ingredients!F$11:F$310, MATCH($C1139, Ingredients!$B$11:$B$310, 0)), "")="", "", IFERROR(INDEX(Ingredients!F$11:F$310, MATCH($C1139, Ingredients!$B$11:$B$310, 0)), "")))</f>
        <v/>
      </c>
      <c r="AK1139" s="106" t="str">
        <f>IF($C1139="", "", IF(IFERROR(INDEX(Ingredients!G$11:G$310, MATCH($C1139, Ingredients!$B$11:$B$310, 0)), "")="", "", IFERROR(INDEX(Ingredients!G$11:G$310, MATCH($C1139, Ingredients!$B$11:$B$310, 0)), "")))</f>
        <v/>
      </c>
      <c r="AL1139" s="79" t="str">
        <f>IF($C1139="", "", IF(IFERROR(INDEX(Ingredients!H$11:H$310, MATCH($C1139, Ingredients!$B$11:$B$310, 0)), "")="", "", IFERROR(INDEX(Ingredients!H$11:H$310, MATCH($C1139, Ingredients!$B$11:$B$310, 0)), "")))</f>
        <v/>
      </c>
      <c r="AN1139" s="83" t="str">
        <f t="shared" si="260"/>
        <v/>
      </c>
      <c r="AP1139" s="114" t="str">
        <f t="shared" si="270"/>
        <v/>
      </c>
      <c r="AR1139" s="117" t="str">
        <f>IF($C1139="", "", IF(IFERROR(INDEX(Ingredients!$AI$11:$AI$310, MATCH($C1139, Ingredients!$B$11:$B$310, 0)), "")="", "", IFERROR(INDEX(Ingredients!$AI$11:$AI$310, MATCH($C1139, Ingredients!$B$11:$B$310, 0)), "")))</f>
        <v/>
      </c>
      <c r="AT1139" s="120" t="str">
        <f t="shared" si="271"/>
        <v/>
      </c>
      <c r="AV1139" s="90" t="str">
        <f t="shared" si="261"/>
        <v/>
      </c>
      <c r="AX1139" s="90" t="str">
        <f>IF($AV1139="", "", COUNTIF($AV$11:$AV$5010, "&lt;"&amp;$AV1139)+1+COUNTIF($AV$11:$AV1139, $AV1139)-1)</f>
        <v/>
      </c>
      <c r="AZ1139" s="111" t="str">
        <f>IF($B1139="", "", SUMIF('Shopping List'!$AV$11:$AV$25, $B1139, 'Shopping List'!$BN$11:$BN$25))</f>
        <v/>
      </c>
      <c r="BB1139" s="117" t="str">
        <f t="shared" si="272"/>
        <v/>
      </c>
    </row>
    <row r="1140" spans="1:54" x14ac:dyDescent="0.25">
      <c r="A1140" s="4"/>
      <c r="B1140" s="37"/>
      <c r="C1140" s="124"/>
      <c r="D1140" s="39"/>
      <c r="E1140" s="125"/>
      <c r="F1140" s="48"/>
      <c r="G1140" s="4"/>
      <c r="H1140" s="4"/>
      <c r="I1140" s="95" t="str">
        <f>IF($C1140="", "", IF(IFERROR(INDEX(Ingredients!$C$11:$C$310, MATCH($C1140, Ingredients!$B$11:$B$310, 0)), "")="", "", IFERROR(INDEX(Ingredients!$C$11:$C$310, MATCH($C1140, Ingredients!$B$11:$B$310, 0)), "")))</f>
        <v/>
      </c>
      <c r="J1140" s="73" t="str">
        <f>IF($B1140="", "", IF(IFERROR(INDEX(Meals!$C$11:$C$260, MATCH($B1140, Meals!$B$11:$B$260, 0)), "")="", "", IFERROR(INDEX(Meals!$C$11:$C$260, MATCH($B1140, Meals!$B$11:$B$260, 0)), "")))</f>
        <v/>
      </c>
      <c r="K1140" s="4"/>
      <c r="L1140" s="72" t="str">
        <f t="shared" si="262"/>
        <v/>
      </c>
      <c r="M1140" s="73" t="str">
        <f t="shared" si="263"/>
        <v/>
      </c>
      <c r="N1140" s="4"/>
      <c r="O1140" s="78" t="str">
        <f t="shared" si="264"/>
        <v/>
      </c>
      <c r="P1140" s="79" t="str">
        <f t="shared" si="265"/>
        <v/>
      </c>
      <c r="Q1140" s="4"/>
      <c r="R1140" s="90" t="str">
        <f t="shared" si="266"/>
        <v/>
      </c>
      <c r="S1140" s="4"/>
      <c r="Y1140" s="18" t="str">
        <f t="shared" si="267"/>
        <v/>
      </c>
      <c r="AA1140" s="18" t="str">
        <f t="shared" si="258"/>
        <v/>
      </c>
      <c r="AB1140" s="18" t="str">
        <f t="shared" si="259"/>
        <v/>
      </c>
      <c r="AC1140" s="18" t="str">
        <f t="shared" si="268"/>
        <v/>
      </c>
      <c r="AD1140" s="18" t="str">
        <f t="shared" si="268"/>
        <v/>
      </c>
      <c r="AE1140" s="18" t="str">
        <f t="shared" si="269"/>
        <v/>
      </c>
      <c r="AG1140" s="95" t="str">
        <f>IF($C1140="", "", IF(IFERROR(INDEX(Ingredients!C$11:C$310, MATCH($C1140, Ingredients!$B$11:$B$310, 0)), "")="", "", IFERROR(INDEX(Ingredients!C$11:C$310, MATCH($C1140, Ingredients!$B$11:$B$310, 0)), "")))</f>
        <v/>
      </c>
      <c r="AH1140" s="105" t="str">
        <f>IF($C1140="", "", IF(IFERROR(INDEX(Ingredients!D$11:D$310, MATCH($C1140, Ingredients!$B$11:$B$310, 0)), "")="", "", IFERROR(INDEX(Ingredients!D$11:D$310, MATCH($C1140, Ingredients!$B$11:$B$310, 0)), "")))</f>
        <v/>
      </c>
      <c r="AI1140" s="106" t="str">
        <f>IF($C1140="", "", IF(IFERROR(INDEX(Ingredients!E$11:E$310, MATCH($C1140, Ingredients!$B$11:$B$310, 0)), "")="", "", IFERROR(INDEX(Ingredients!E$11:E$310, MATCH($C1140, Ingredients!$B$11:$B$310, 0)), "")))</f>
        <v/>
      </c>
      <c r="AJ1140" s="108" t="str">
        <f>IF($C1140="", "", IF(IFERROR(INDEX(Ingredients!F$11:F$310, MATCH($C1140, Ingredients!$B$11:$B$310, 0)), "")="", "", IFERROR(INDEX(Ingredients!F$11:F$310, MATCH($C1140, Ingredients!$B$11:$B$310, 0)), "")))</f>
        <v/>
      </c>
      <c r="AK1140" s="106" t="str">
        <f>IF($C1140="", "", IF(IFERROR(INDEX(Ingredients!G$11:G$310, MATCH($C1140, Ingredients!$B$11:$B$310, 0)), "")="", "", IFERROR(INDEX(Ingredients!G$11:G$310, MATCH($C1140, Ingredients!$B$11:$B$310, 0)), "")))</f>
        <v/>
      </c>
      <c r="AL1140" s="79" t="str">
        <f>IF($C1140="", "", IF(IFERROR(INDEX(Ingredients!H$11:H$310, MATCH($C1140, Ingredients!$B$11:$B$310, 0)), "")="", "", IFERROR(INDEX(Ingredients!H$11:H$310, MATCH($C1140, Ingredients!$B$11:$B$310, 0)), "")))</f>
        <v/>
      </c>
      <c r="AN1140" s="83" t="str">
        <f t="shared" si="260"/>
        <v/>
      </c>
      <c r="AP1140" s="114" t="str">
        <f t="shared" si="270"/>
        <v/>
      </c>
      <c r="AR1140" s="117" t="str">
        <f>IF($C1140="", "", IF(IFERROR(INDEX(Ingredients!$AI$11:$AI$310, MATCH($C1140, Ingredients!$B$11:$B$310, 0)), "")="", "", IFERROR(INDEX(Ingredients!$AI$11:$AI$310, MATCH($C1140, Ingredients!$B$11:$B$310, 0)), "")))</f>
        <v/>
      </c>
      <c r="AT1140" s="120" t="str">
        <f t="shared" si="271"/>
        <v/>
      </c>
      <c r="AV1140" s="90" t="str">
        <f t="shared" si="261"/>
        <v/>
      </c>
      <c r="AX1140" s="90" t="str">
        <f>IF($AV1140="", "", COUNTIF($AV$11:$AV$5010, "&lt;"&amp;$AV1140)+1+COUNTIF($AV$11:$AV1140, $AV1140)-1)</f>
        <v/>
      </c>
      <c r="AZ1140" s="111" t="str">
        <f>IF($B1140="", "", SUMIF('Shopping List'!$AV$11:$AV$25, $B1140, 'Shopping List'!$BN$11:$BN$25))</f>
        <v/>
      </c>
      <c r="BB1140" s="117" t="str">
        <f t="shared" si="272"/>
        <v/>
      </c>
    </row>
    <row r="1141" spans="1:54" x14ac:dyDescent="0.25">
      <c r="A1141" s="4"/>
      <c r="B1141" s="37"/>
      <c r="C1141" s="124"/>
      <c r="D1141" s="39"/>
      <c r="E1141" s="125"/>
      <c r="F1141" s="48"/>
      <c r="G1141" s="4"/>
      <c r="H1141" s="4"/>
      <c r="I1141" s="95" t="str">
        <f>IF($C1141="", "", IF(IFERROR(INDEX(Ingredients!$C$11:$C$310, MATCH($C1141, Ingredients!$B$11:$B$310, 0)), "")="", "", IFERROR(INDEX(Ingredients!$C$11:$C$310, MATCH($C1141, Ingredients!$B$11:$B$310, 0)), "")))</f>
        <v/>
      </c>
      <c r="J1141" s="73" t="str">
        <f>IF($B1141="", "", IF(IFERROR(INDEX(Meals!$C$11:$C$260, MATCH($B1141, Meals!$B$11:$B$260, 0)), "")="", "", IFERROR(INDEX(Meals!$C$11:$C$260, MATCH($B1141, Meals!$B$11:$B$260, 0)), "")))</f>
        <v/>
      </c>
      <c r="K1141" s="4"/>
      <c r="L1141" s="72" t="str">
        <f t="shared" si="262"/>
        <v/>
      </c>
      <c r="M1141" s="73" t="str">
        <f t="shared" si="263"/>
        <v/>
      </c>
      <c r="N1141" s="4"/>
      <c r="O1141" s="78" t="str">
        <f t="shared" si="264"/>
        <v/>
      </c>
      <c r="P1141" s="79" t="str">
        <f t="shared" si="265"/>
        <v/>
      </c>
      <c r="Q1141" s="4"/>
      <c r="R1141" s="90" t="str">
        <f t="shared" si="266"/>
        <v/>
      </c>
      <c r="S1141" s="4"/>
      <c r="Y1141" s="18" t="str">
        <f t="shared" si="267"/>
        <v/>
      </c>
      <c r="AA1141" s="18" t="str">
        <f t="shared" si="258"/>
        <v/>
      </c>
      <c r="AB1141" s="18" t="str">
        <f t="shared" si="259"/>
        <v/>
      </c>
      <c r="AC1141" s="18" t="str">
        <f t="shared" si="268"/>
        <v/>
      </c>
      <c r="AD1141" s="18" t="str">
        <f t="shared" si="268"/>
        <v/>
      </c>
      <c r="AE1141" s="18" t="str">
        <f t="shared" si="269"/>
        <v/>
      </c>
      <c r="AG1141" s="95" t="str">
        <f>IF($C1141="", "", IF(IFERROR(INDEX(Ingredients!C$11:C$310, MATCH($C1141, Ingredients!$B$11:$B$310, 0)), "")="", "", IFERROR(INDEX(Ingredients!C$11:C$310, MATCH($C1141, Ingredients!$B$11:$B$310, 0)), "")))</f>
        <v/>
      </c>
      <c r="AH1141" s="105" t="str">
        <f>IF($C1141="", "", IF(IFERROR(INDEX(Ingredients!D$11:D$310, MATCH($C1141, Ingredients!$B$11:$B$310, 0)), "")="", "", IFERROR(INDEX(Ingredients!D$11:D$310, MATCH($C1141, Ingredients!$B$11:$B$310, 0)), "")))</f>
        <v/>
      </c>
      <c r="AI1141" s="106" t="str">
        <f>IF($C1141="", "", IF(IFERROR(INDEX(Ingredients!E$11:E$310, MATCH($C1141, Ingredients!$B$11:$B$310, 0)), "")="", "", IFERROR(INDEX(Ingredients!E$11:E$310, MATCH($C1141, Ingredients!$B$11:$B$310, 0)), "")))</f>
        <v/>
      </c>
      <c r="AJ1141" s="108" t="str">
        <f>IF($C1141="", "", IF(IFERROR(INDEX(Ingredients!F$11:F$310, MATCH($C1141, Ingredients!$B$11:$B$310, 0)), "")="", "", IFERROR(INDEX(Ingredients!F$11:F$310, MATCH($C1141, Ingredients!$B$11:$B$310, 0)), "")))</f>
        <v/>
      </c>
      <c r="AK1141" s="106" t="str">
        <f>IF($C1141="", "", IF(IFERROR(INDEX(Ingredients!G$11:G$310, MATCH($C1141, Ingredients!$B$11:$B$310, 0)), "")="", "", IFERROR(INDEX(Ingredients!G$11:G$310, MATCH($C1141, Ingredients!$B$11:$B$310, 0)), "")))</f>
        <v/>
      </c>
      <c r="AL1141" s="79" t="str">
        <f>IF($C1141="", "", IF(IFERROR(INDEX(Ingredients!H$11:H$310, MATCH($C1141, Ingredients!$B$11:$B$310, 0)), "")="", "", IFERROR(INDEX(Ingredients!H$11:H$310, MATCH($C1141, Ingredients!$B$11:$B$310, 0)), "")))</f>
        <v/>
      </c>
      <c r="AN1141" s="83" t="str">
        <f t="shared" si="260"/>
        <v/>
      </c>
      <c r="AP1141" s="114" t="str">
        <f t="shared" si="270"/>
        <v/>
      </c>
      <c r="AR1141" s="117" t="str">
        <f>IF($C1141="", "", IF(IFERROR(INDEX(Ingredients!$AI$11:$AI$310, MATCH($C1141, Ingredients!$B$11:$B$310, 0)), "")="", "", IFERROR(INDEX(Ingredients!$AI$11:$AI$310, MATCH($C1141, Ingredients!$B$11:$B$310, 0)), "")))</f>
        <v/>
      </c>
      <c r="AT1141" s="120" t="str">
        <f t="shared" si="271"/>
        <v/>
      </c>
      <c r="AV1141" s="90" t="str">
        <f t="shared" si="261"/>
        <v/>
      </c>
      <c r="AX1141" s="90" t="str">
        <f>IF($AV1141="", "", COUNTIF($AV$11:$AV$5010, "&lt;"&amp;$AV1141)+1+COUNTIF($AV$11:$AV1141, $AV1141)-1)</f>
        <v/>
      </c>
      <c r="AZ1141" s="111" t="str">
        <f>IF($B1141="", "", SUMIF('Shopping List'!$AV$11:$AV$25, $B1141, 'Shopping List'!$BN$11:$BN$25))</f>
        <v/>
      </c>
      <c r="BB1141" s="117" t="str">
        <f t="shared" si="272"/>
        <v/>
      </c>
    </row>
    <row r="1142" spans="1:54" x14ac:dyDescent="0.25">
      <c r="A1142" s="4"/>
      <c r="B1142" s="37"/>
      <c r="C1142" s="124"/>
      <c r="D1142" s="39"/>
      <c r="E1142" s="125"/>
      <c r="F1142" s="48"/>
      <c r="G1142" s="4"/>
      <c r="H1142" s="4"/>
      <c r="I1142" s="95" t="str">
        <f>IF($C1142="", "", IF(IFERROR(INDEX(Ingredients!$C$11:$C$310, MATCH($C1142, Ingredients!$B$11:$B$310, 0)), "")="", "", IFERROR(INDEX(Ingredients!$C$11:$C$310, MATCH($C1142, Ingredients!$B$11:$B$310, 0)), "")))</f>
        <v/>
      </c>
      <c r="J1142" s="73" t="str">
        <f>IF($B1142="", "", IF(IFERROR(INDEX(Meals!$C$11:$C$260, MATCH($B1142, Meals!$B$11:$B$260, 0)), "")="", "", IFERROR(INDEX(Meals!$C$11:$C$260, MATCH($B1142, Meals!$B$11:$B$260, 0)), "")))</f>
        <v/>
      </c>
      <c r="K1142" s="4"/>
      <c r="L1142" s="72" t="str">
        <f t="shared" si="262"/>
        <v/>
      </c>
      <c r="M1142" s="73" t="str">
        <f t="shared" si="263"/>
        <v/>
      </c>
      <c r="N1142" s="4"/>
      <c r="O1142" s="78" t="str">
        <f t="shared" si="264"/>
        <v/>
      </c>
      <c r="P1142" s="79" t="str">
        <f t="shared" si="265"/>
        <v/>
      </c>
      <c r="Q1142" s="4"/>
      <c r="R1142" s="90" t="str">
        <f t="shared" si="266"/>
        <v/>
      </c>
      <c r="S1142" s="4"/>
      <c r="Y1142" s="18" t="str">
        <f t="shared" si="267"/>
        <v/>
      </c>
      <c r="AA1142" s="18" t="str">
        <f t="shared" si="258"/>
        <v/>
      </c>
      <c r="AB1142" s="18" t="str">
        <f t="shared" si="259"/>
        <v/>
      </c>
      <c r="AC1142" s="18" t="str">
        <f t="shared" si="268"/>
        <v/>
      </c>
      <c r="AD1142" s="18" t="str">
        <f t="shared" si="268"/>
        <v/>
      </c>
      <c r="AE1142" s="18" t="str">
        <f t="shared" si="269"/>
        <v/>
      </c>
      <c r="AG1142" s="95" t="str">
        <f>IF($C1142="", "", IF(IFERROR(INDEX(Ingredients!C$11:C$310, MATCH($C1142, Ingredients!$B$11:$B$310, 0)), "")="", "", IFERROR(INDEX(Ingredients!C$11:C$310, MATCH($C1142, Ingredients!$B$11:$B$310, 0)), "")))</f>
        <v/>
      </c>
      <c r="AH1142" s="105" t="str">
        <f>IF($C1142="", "", IF(IFERROR(INDEX(Ingredients!D$11:D$310, MATCH($C1142, Ingredients!$B$11:$B$310, 0)), "")="", "", IFERROR(INDEX(Ingredients!D$11:D$310, MATCH($C1142, Ingredients!$B$11:$B$310, 0)), "")))</f>
        <v/>
      </c>
      <c r="AI1142" s="106" t="str">
        <f>IF($C1142="", "", IF(IFERROR(INDEX(Ingredients!E$11:E$310, MATCH($C1142, Ingredients!$B$11:$B$310, 0)), "")="", "", IFERROR(INDEX(Ingredients!E$11:E$310, MATCH($C1142, Ingredients!$B$11:$B$310, 0)), "")))</f>
        <v/>
      </c>
      <c r="AJ1142" s="108" t="str">
        <f>IF($C1142="", "", IF(IFERROR(INDEX(Ingredients!F$11:F$310, MATCH($C1142, Ingredients!$B$11:$B$310, 0)), "")="", "", IFERROR(INDEX(Ingredients!F$11:F$310, MATCH($C1142, Ingredients!$B$11:$B$310, 0)), "")))</f>
        <v/>
      </c>
      <c r="AK1142" s="106" t="str">
        <f>IF($C1142="", "", IF(IFERROR(INDEX(Ingredients!G$11:G$310, MATCH($C1142, Ingredients!$B$11:$B$310, 0)), "")="", "", IFERROR(INDEX(Ingredients!G$11:G$310, MATCH($C1142, Ingredients!$B$11:$B$310, 0)), "")))</f>
        <v/>
      </c>
      <c r="AL1142" s="79" t="str">
        <f>IF($C1142="", "", IF(IFERROR(INDEX(Ingredients!H$11:H$310, MATCH($C1142, Ingredients!$B$11:$B$310, 0)), "")="", "", IFERROR(INDEX(Ingredients!H$11:H$310, MATCH($C1142, Ingredients!$B$11:$B$310, 0)), "")))</f>
        <v/>
      </c>
      <c r="AN1142" s="83" t="str">
        <f t="shared" si="260"/>
        <v/>
      </c>
      <c r="AP1142" s="114" t="str">
        <f t="shared" si="270"/>
        <v/>
      </c>
      <c r="AR1142" s="117" t="str">
        <f>IF($C1142="", "", IF(IFERROR(INDEX(Ingredients!$AI$11:$AI$310, MATCH($C1142, Ingredients!$B$11:$B$310, 0)), "")="", "", IFERROR(INDEX(Ingredients!$AI$11:$AI$310, MATCH($C1142, Ingredients!$B$11:$B$310, 0)), "")))</f>
        <v/>
      </c>
      <c r="AT1142" s="120" t="str">
        <f t="shared" si="271"/>
        <v/>
      </c>
      <c r="AV1142" s="90" t="str">
        <f t="shared" si="261"/>
        <v/>
      </c>
      <c r="AX1142" s="90" t="str">
        <f>IF($AV1142="", "", COUNTIF($AV$11:$AV$5010, "&lt;"&amp;$AV1142)+1+COUNTIF($AV$11:$AV1142, $AV1142)-1)</f>
        <v/>
      </c>
      <c r="AZ1142" s="111" t="str">
        <f>IF($B1142="", "", SUMIF('Shopping List'!$AV$11:$AV$25, $B1142, 'Shopping List'!$BN$11:$BN$25))</f>
        <v/>
      </c>
      <c r="BB1142" s="117" t="str">
        <f t="shared" si="272"/>
        <v/>
      </c>
    </row>
    <row r="1143" spans="1:54" x14ac:dyDescent="0.25">
      <c r="A1143" s="4"/>
      <c r="B1143" s="37"/>
      <c r="C1143" s="124"/>
      <c r="D1143" s="39"/>
      <c r="E1143" s="125"/>
      <c r="F1143" s="48"/>
      <c r="G1143" s="4"/>
      <c r="H1143" s="4"/>
      <c r="I1143" s="95" t="str">
        <f>IF($C1143="", "", IF(IFERROR(INDEX(Ingredients!$C$11:$C$310, MATCH($C1143, Ingredients!$B$11:$B$310, 0)), "")="", "", IFERROR(INDEX(Ingredients!$C$11:$C$310, MATCH($C1143, Ingredients!$B$11:$B$310, 0)), "")))</f>
        <v/>
      </c>
      <c r="J1143" s="73" t="str">
        <f>IF($B1143="", "", IF(IFERROR(INDEX(Meals!$C$11:$C$260, MATCH($B1143, Meals!$B$11:$B$260, 0)), "")="", "", IFERROR(INDEX(Meals!$C$11:$C$260, MATCH($B1143, Meals!$B$11:$B$260, 0)), "")))</f>
        <v/>
      </c>
      <c r="K1143" s="4"/>
      <c r="L1143" s="72" t="str">
        <f t="shared" si="262"/>
        <v/>
      </c>
      <c r="M1143" s="73" t="str">
        <f t="shared" si="263"/>
        <v/>
      </c>
      <c r="N1143" s="4"/>
      <c r="O1143" s="78" t="str">
        <f t="shared" si="264"/>
        <v/>
      </c>
      <c r="P1143" s="79" t="str">
        <f t="shared" si="265"/>
        <v/>
      </c>
      <c r="Q1143" s="4"/>
      <c r="R1143" s="90" t="str">
        <f t="shared" si="266"/>
        <v/>
      </c>
      <c r="S1143" s="4"/>
      <c r="Y1143" s="18" t="str">
        <f t="shared" si="267"/>
        <v/>
      </c>
      <c r="AA1143" s="18" t="str">
        <f t="shared" si="258"/>
        <v/>
      </c>
      <c r="AB1143" s="18" t="str">
        <f t="shared" si="259"/>
        <v/>
      </c>
      <c r="AC1143" s="18" t="str">
        <f t="shared" si="268"/>
        <v/>
      </c>
      <c r="AD1143" s="18" t="str">
        <f t="shared" si="268"/>
        <v/>
      </c>
      <c r="AE1143" s="18" t="str">
        <f t="shared" si="269"/>
        <v/>
      </c>
      <c r="AG1143" s="95" t="str">
        <f>IF($C1143="", "", IF(IFERROR(INDEX(Ingredients!C$11:C$310, MATCH($C1143, Ingredients!$B$11:$B$310, 0)), "")="", "", IFERROR(INDEX(Ingredients!C$11:C$310, MATCH($C1143, Ingredients!$B$11:$B$310, 0)), "")))</f>
        <v/>
      </c>
      <c r="AH1143" s="105" t="str">
        <f>IF($C1143="", "", IF(IFERROR(INDEX(Ingredients!D$11:D$310, MATCH($C1143, Ingredients!$B$11:$B$310, 0)), "")="", "", IFERROR(INDEX(Ingredients!D$11:D$310, MATCH($C1143, Ingredients!$B$11:$B$310, 0)), "")))</f>
        <v/>
      </c>
      <c r="AI1143" s="106" t="str">
        <f>IF($C1143="", "", IF(IFERROR(INDEX(Ingredients!E$11:E$310, MATCH($C1143, Ingredients!$B$11:$B$310, 0)), "")="", "", IFERROR(INDEX(Ingredients!E$11:E$310, MATCH($C1143, Ingredients!$B$11:$B$310, 0)), "")))</f>
        <v/>
      </c>
      <c r="AJ1143" s="108" t="str">
        <f>IF($C1143="", "", IF(IFERROR(INDEX(Ingredients!F$11:F$310, MATCH($C1143, Ingredients!$B$11:$B$310, 0)), "")="", "", IFERROR(INDEX(Ingredients!F$11:F$310, MATCH($C1143, Ingredients!$B$11:$B$310, 0)), "")))</f>
        <v/>
      </c>
      <c r="AK1143" s="106" t="str">
        <f>IF($C1143="", "", IF(IFERROR(INDEX(Ingredients!G$11:G$310, MATCH($C1143, Ingredients!$B$11:$B$310, 0)), "")="", "", IFERROR(INDEX(Ingredients!G$11:G$310, MATCH($C1143, Ingredients!$B$11:$B$310, 0)), "")))</f>
        <v/>
      </c>
      <c r="AL1143" s="79" t="str">
        <f>IF($C1143="", "", IF(IFERROR(INDEX(Ingredients!H$11:H$310, MATCH($C1143, Ingredients!$B$11:$B$310, 0)), "")="", "", IFERROR(INDEX(Ingredients!H$11:H$310, MATCH($C1143, Ingredients!$B$11:$B$310, 0)), "")))</f>
        <v/>
      </c>
      <c r="AN1143" s="83" t="str">
        <f t="shared" si="260"/>
        <v/>
      </c>
      <c r="AP1143" s="114" t="str">
        <f t="shared" si="270"/>
        <v/>
      </c>
      <c r="AR1143" s="117" t="str">
        <f>IF($C1143="", "", IF(IFERROR(INDEX(Ingredients!$AI$11:$AI$310, MATCH($C1143, Ingredients!$B$11:$B$310, 0)), "")="", "", IFERROR(INDEX(Ingredients!$AI$11:$AI$310, MATCH($C1143, Ingredients!$B$11:$B$310, 0)), "")))</f>
        <v/>
      </c>
      <c r="AT1143" s="120" t="str">
        <f t="shared" si="271"/>
        <v/>
      </c>
      <c r="AV1143" s="90" t="str">
        <f t="shared" si="261"/>
        <v/>
      </c>
      <c r="AX1143" s="90" t="str">
        <f>IF($AV1143="", "", COUNTIF($AV$11:$AV$5010, "&lt;"&amp;$AV1143)+1+COUNTIF($AV$11:$AV1143, $AV1143)-1)</f>
        <v/>
      </c>
      <c r="AZ1143" s="111" t="str">
        <f>IF($B1143="", "", SUMIF('Shopping List'!$AV$11:$AV$25, $B1143, 'Shopping List'!$BN$11:$BN$25))</f>
        <v/>
      </c>
      <c r="BB1143" s="117" t="str">
        <f t="shared" si="272"/>
        <v/>
      </c>
    </row>
    <row r="1144" spans="1:54" x14ac:dyDescent="0.25">
      <c r="A1144" s="4"/>
      <c r="B1144" s="37"/>
      <c r="C1144" s="124"/>
      <c r="D1144" s="39"/>
      <c r="E1144" s="125"/>
      <c r="F1144" s="48"/>
      <c r="G1144" s="4"/>
      <c r="H1144" s="4"/>
      <c r="I1144" s="95" t="str">
        <f>IF($C1144="", "", IF(IFERROR(INDEX(Ingredients!$C$11:$C$310, MATCH($C1144, Ingredients!$B$11:$B$310, 0)), "")="", "", IFERROR(INDEX(Ingredients!$C$11:$C$310, MATCH($C1144, Ingredients!$B$11:$B$310, 0)), "")))</f>
        <v/>
      </c>
      <c r="J1144" s="73" t="str">
        <f>IF($B1144="", "", IF(IFERROR(INDEX(Meals!$C$11:$C$260, MATCH($B1144, Meals!$B$11:$B$260, 0)), "")="", "", IFERROR(INDEX(Meals!$C$11:$C$260, MATCH($B1144, Meals!$B$11:$B$260, 0)), "")))</f>
        <v/>
      </c>
      <c r="K1144" s="4"/>
      <c r="L1144" s="72" t="str">
        <f t="shared" si="262"/>
        <v/>
      </c>
      <c r="M1144" s="73" t="str">
        <f t="shared" si="263"/>
        <v/>
      </c>
      <c r="N1144" s="4"/>
      <c r="O1144" s="78" t="str">
        <f t="shared" si="264"/>
        <v/>
      </c>
      <c r="P1144" s="79" t="str">
        <f t="shared" si="265"/>
        <v/>
      </c>
      <c r="Q1144" s="4"/>
      <c r="R1144" s="90" t="str">
        <f t="shared" si="266"/>
        <v/>
      </c>
      <c r="S1144" s="4"/>
      <c r="Y1144" s="18" t="str">
        <f t="shared" si="267"/>
        <v/>
      </c>
      <c r="AA1144" s="18" t="str">
        <f t="shared" si="258"/>
        <v/>
      </c>
      <c r="AB1144" s="18" t="str">
        <f t="shared" si="259"/>
        <v/>
      </c>
      <c r="AC1144" s="18" t="str">
        <f t="shared" si="268"/>
        <v/>
      </c>
      <c r="AD1144" s="18" t="str">
        <f t="shared" si="268"/>
        <v/>
      </c>
      <c r="AE1144" s="18" t="str">
        <f t="shared" si="269"/>
        <v/>
      </c>
      <c r="AG1144" s="95" t="str">
        <f>IF($C1144="", "", IF(IFERROR(INDEX(Ingredients!C$11:C$310, MATCH($C1144, Ingredients!$B$11:$B$310, 0)), "")="", "", IFERROR(INDEX(Ingredients!C$11:C$310, MATCH($C1144, Ingredients!$B$11:$B$310, 0)), "")))</f>
        <v/>
      </c>
      <c r="AH1144" s="105" t="str">
        <f>IF($C1144="", "", IF(IFERROR(INDEX(Ingredients!D$11:D$310, MATCH($C1144, Ingredients!$B$11:$B$310, 0)), "")="", "", IFERROR(INDEX(Ingredients!D$11:D$310, MATCH($C1144, Ingredients!$B$11:$B$310, 0)), "")))</f>
        <v/>
      </c>
      <c r="AI1144" s="106" t="str">
        <f>IF($C1144="", "", IF(IFERROR(INDEX(Ingredients!E$11:E$310, MATCH($C1144, Ingredients!$B$11:$B$310, 0)), "")="", "", IFERROR(INDEX(Ingredients!E$11:E$310, MATCH($C1144, Ingredients!$B$11:$B$310, 0)), "")))</f>
        <v/>
      </c>
      <c r="AJ1144" s="108" t="str">
        <f>IF($C1144="", "", IF(IFERROR(INDEX(Ingredients!F$11:F$310, MATCH($C1144, Ingredients!$B$11:$B$310, 0)), "")="", "", IFERROR(INDEX(Ingredients!F$11:F$310, MATCH($C1144, Ingredients!$B$11:$B$310, 0)), "")))</f>
        <v/>
      </c>
      <c r="AK1144" s="106" t="str">
        <f>IF($C1144="", "", IF(IFERROR(INDEX(Ingredients!G$11:G$310, MATCH($C1144, Ingredients!$B$11:$B$310, 0)), "")="", "", IFERROR(INDEX(Ingredients!G$11:G$310, MATCH($C1144, Ingredients!$B$11:$B$310, 0)), "")))</f>
        <v/>
      </c>
      <c r="AL1144" s="79" t="str">
        <f>IF($C1144="", "", IF(IFERROR(INDEX(Ingredients!H$11:H$310, MATCH($C1144, Ingredients!$B$11:$B$310, 0)), "")="", "", IFERROR(INDEX(Ingredients!H$11:H$310, MATCH($C1144, Ingredients!$B$11:$B$310, 0)), "")))</f>
        <v/>
      </c>
      <c r="AN1144" s="83" t="str">
        <f t="shared" si="260"/>
        <v/>
      </c>
      <c r="AP1144" s="114" t="str">
        <f t="shared" si="270"/>
        <v/>
      </c>
      <c r="AR1144" s="117" t="str">
        <f>IF($C1144="", "", IF(IFERROR(INDEX(Ingredients!$AI$11:$AI$310, MATCH($C1144, Ingredients!$B$11:$B$310, 0)), "")="", "", IFERROR(INDEX(Ingredients!$AI$11:$AI$310, MATCH($C1144, Ingredients!$B$11:$B$310, 0)), "")))</f>
        <v/>
      </c>
      <c r="AT1144" s="120" t="str">
        <f t="shared" si="271"/>
        <v/>
      </c>
      <c r="AV1144" s="90" t="str">
        <f t="shared" si="261"/>
        <v/>
      </c>
      <c r="AX1144" s="90" t="str">
        <f>IF($AV1144="", "", COUNTIF($AV$11:$AV$5010, "&lt;"&amp;$AV1144)+1+COUNTIF($AV$11:$AV1144, $AV1144)-1)</f>
        <v/>
      </c>
      <c r="AZ1144" s="111" t="str">
        <f>IF($B1144="", "", SUMIF('Shopping List'!$AV$11:$AV$25, $B1144, 'Shopping List'!$BN$11:$BN$25))</f>
        <v/>
      </c>
      <c r="BB1144" s="117" t="str">
        <f t="shared" si="272"/>
        <v/>
      </c>
    </row>
    <row r="1145" spans="1:54" x14ac:dyDescent="0.25">
      <c r="A1145" s="4"/>
      <c r="B1145" s="37"/>
      <c r="C1145" s="124"/>
      <c r="D1145" s="39"/>
      <c r="E1145" s="125"/>
      <c r="F1145" s="48"/>
      <c r="G1145" s="4"/>
      <c r="H1145" s="4"/>
      <c r="I1145" s="95" t="str">
        <f>IF($C1145="", "", IF(IFERROR(INDEX(Ingredients!$C$11:$C$310, MATCH($C1145, Ingredients!$B$11:$B$310, 0)), "")="", "", IFERROR(INDEX(Ingredients!$C$11:$C$310, MATCH($C1145, Ingredients!$B$11:$B$310, 0)), "")))</f>
        <v/>
      </c>
      <c r="J1145" s="73" t="str">
        <f>IF($B1145="", "", IF(IFERROR(INDEX(Meals!$C$11:$C$260, MATCH($B1145, Meals!$B$11:$B$260, 0)), "")="", "", IFERROR(INDEX(Meals!$C$11:$C$260, MATCH($B1145, Meals!$B$11:$B$260, 0)), "")))</f>
        <v/>
      </c>
      <c r="K1145" s="4"/>
      <c r="L1145" s="72" t="str">
        <f t="shared" si="262"/>
        <v/>
      </c>
      <c r="M1145" s="73" t="str">
        <f t="shared" si="263"/>
        <v/>
      </c>
      <c r="N1145" s="4"/>
      <c r="O1145" s="78" t="str">
        <f t="shared" si="264"/>
        <v/>
      </c>
      <c r="P1145" s="79" t="str">
        <f t="shared" si="265"/>
        <v/>
      </c>
      <c r="Q1145" s="4"/>
      <c r="R1145" s="90" t="str">
        <f t="shared" si="266"/>
        <v/>
      </c>
      <c r="S1145" s="4"/>
      <c r="Y1145" s="18" t="str">
        <f t="shared" si="267"/>
        <v/>
      </c>
      <c r="AA1145" s="18" t="str">
        <f t="shared" si="258"/>
        <v/>
      </c>
      <c r="AB1145" s="18" t="str">
        <f t="shared" si="259"/>
        <v/>
      </c>
      <c r="AC1145" s="18" t="str">
        <f t="shared" si="268"/>
        <v/>
      </c>
      <c r="AD1145" s="18" t="str">
        <f t="shared" si="268"/>
        <v/>
      </c>
      <c r="AE1145" s="18" t="str">
        <f t="shared" si="269"/>
        <v/>
      </c>
      <c r="AG1145" s="95" t="str">
        <f>IF($C1145="", "", IF(IFERROR(INDEX(Ingredients!C$11:C$310, MATCH($C1145, Ingredients!$B$11:$B$310, 0)), "")="", "", IFERROR(INDEX(Ingredients!C$11:C$310, MATCH($C1145, Ingredients!$B$11:$B$310, 0)), "")))</f>
        <v/>
      </c>
      <c r="AH1145" s="105" t="str">
        <f>IF($C1145="", "", IF(IFERROR(INDEX(Ingredients!D$11:D$310, MATCH($C1145, Ingredients!$B$11:$B$310, 0)), "")="", "", IFERROR(INDEX(Ingredients!D$11:D$310, MATCH($C1145, Ingredients!$B$11:$B$310, 0)), "")))</f>
        <v/>
      </c>
      <c r="AI1145" s="106" t="str">
        <f>IF($C1145="", "", IF(IFERROR(INDEX(Ingredients!E$11:E$310, MATCH($C1145, Ingredients!$B$11:$B$310, 0)), "")="", "", IFERROR(INDEX(Ingredients!E$11:E$310, MATCH($C1145, Ingredients!$B$11:$B$310, 0)), "")))</f>
        <v/>
      </c>
      <c r="AJ1145" s="108" t="str">
        <f>IF($C1145="", "", IF(IFERROR(INDEX(Ingredients!F$11:F$310, MATCH($C1145, Ingredients!$B$11:$B$310, 0)), "")="", "", IFERROR(INDEX(Ingredients!F$11:F$310, MATCH($C1145, Ingredients!$B$11:$B$310, 0)), "")))</f>
        <v/>
      </c>
      <c r="AK1145" s="106" t="str">
        <f>IF($C1145="", "", IF(IFERROR(INDEX(Ingredients!G$11:G$310, MATCH($C1145, Ingredients!$B$11:$B$310, 0)), "")="", "", IFERROR(INDEX(Ingredients!G$11:G$310, MATCH($C1145, Ingredients!$B$11:$B$310, 0)), "")))</f>
        <v/>
      </c>
      <c r="AL1145" s="79" t="str">
        <f>IF($C1145="", "", IF(IFERROR(INDEX(Ingredients!H$11:H$310, MATCH($C1145, Ingredients!$B$11:$B$310, 0)), "")="", "", IFERROR(INDEX(Ingredients!H$11:H$310, MATCH($C1145, Ingredients!$B$11:$B$310, 0)), "")))</f>
        <v/>
      </c>
      <c r="AN1145" s="83" t="str">
        <f t="shared" si="260"/>
        <v/>
      </c>
      <c r="AP1145" s="114" t="str">
        <f t="shared" si="270"/>
        <v/>
      </c>
      <c r="AR1145" s="117" t="str">
        <f>IF($C1145="", "", IF(IFERROR(INDEX(Ingredients!$AI$11:$AI$310, MATCH($C1145, Ingredients!$B$11:$B$310, 0)), "")="", "", IFERROR(INDEX(Ingredients!$AI$11:$AI$310, MATCH($C1145, Ingredients!$B$11:$B$310, 0)), "")))</f>
        <v/>
      </c>
      <c r="AT1145" s="120" t="str">
        <f t="shared" si="271"/>
        <v/>
      </c>
      <c r="AV1145" s="90" t="str">
        <f t="shared" si="261"/>
        <v/>
      </c>
      <c r="AX1145" s="90" t="str">
        <f>IF($AV1145="", "", COUNTIF($AV$11:$AV$5010, "&lt;"&amp;$AV1145)+1+COUNTIF($AV$11:$AV1145, $AV1145)-1)</f>
        <v/>
      </c>
      <c r="AZ1145" s="111" t="str">
        <f>IF($B1145="", "", SUMIF('Shopping List'!$AV$11:$AV$25, $B1145, 'Shopping List'!$BN$11:$BN$25))</f>
        <v/>
      </c>
      <c r="BB1145" s="117" t="str">
        <f t="shared" si="272"/>
        <v/>
      </c>
    </row>
    <row r="1146" spans="1:54" x14ac:dyDescent="0.25">
      <c r="A1146" s="4"/>
      <c r="B1146" s="37"/>
      <c r="C1146" s="124"/>
      <c r="D1146" s="39"/>
      <c r="E1146" s="125"/>
      <c r="F1146" s="48"/>
      <c r="G1146" s="4"/>
      <c r="H1146" s="4"/>
      <c r="I1146" s="95" t="str">
        <f>IF($C1146="", "", IF(IFERROR(INDEX(Ingredients!$C$11:$C$310, MATCH($C1146, Ingredients!$B$11:$B$310, 0)), "")="", "", IFERROR(INDEX(Ingredients!$C$11:$C$310, MATCH($C1146, Ingredients!$B$11:$B$310, 0)), "")))</f>
        <v/>
      </c>
      <c r="J1146" s="73" t="str">
        <f>IF($B1146="", "", IF(IFERROR(INDEX(Meals!$C$11:$C$260, MATCH($B1146, Meals!$B$11:$B$260, 0)), "")="", "", IFERROR(INDEX(Meals!$C$11:$C$260, MATCH($B1146, Meals!$B$11:$B$260, 0)), "")))</f>
        <v/>
      </c>
      <c r="K1146" s="4"/>
      <c r="L1146" s="72" t="str">
        <f t="shared" si="262"/>
        <v/>
      </c>
      <c r="M1146" s="73" t="str">
        <f t="shared" si="263"/>
        <v/>
      </c>
      <c r="N1146" s="4"/>
      <c r="O1146" s="78" t="str">
        <f t="shared" si="264"/>
        <v/>
      </c>
      <c r="P1146" s="79" t="str">
        <f t="shared" si="265"/>
        <v/>
      </c>
      <c r="Q1146" s="4"/>
      <c r="R1146" s="90" t="str">
        <f t="shared" si="266"/>
        <v/>
      </c>
      <c r="S1146" s="4"/>
      <c r="Y1146" s="18" t="str">
        <f t="shared" si="267"/>
        <v/>
      </c>
      <c r="AA1146" s="18" t="str">
        <f t="shared" si="258"/>
        <v/>
      </c>
      <c r="AB1146" s="18" t="str">
        <f t="shared" si="259"/>
        <v/>
      </c>
      <c r="AC1146" s="18" t="str">
        <f t="shared" si="268"/>
        <v/>
      </c>
      <c r="AD1146" s="18" t="str">
        <f t="shared" si="268"/>
        <v/>
      </c>
      <c r="AE1146" s="18" t="str">
        <f t="shared" si="269"/>
        <v/>
      </c>
      <c r="AG1146" s="95" t="str">
        <f>IF($C1146="", "", IF(IFERROR(INDEX(Ingredients!C$11:C$310, MATCH($C1146, Ingredients!$B$11:$B$310, 0)), "")="", "", IFERROR(INDEX(Ingredients!C$11:C$310, MATCH($C1146, Ingredients!$B$11:$B$310, 0)), "")))</f>
        <v/>
      </c>
      <c r="AH1146" s="105" t="str">
        <f>IF($C1146="", "", IF(IFERROR(INDEX(Ingredients!D$11:D$310, MATCH($C1146, Ingredients!$B$11:$B$310, 0)), "")="", "", IFERROR(INDEX(Ingredients!D$11:D$310, MATCH($C1146, Ingredients!$B$11:$B$310, 0)), "")))</f>
        <v/>
      </c>
      <c r="AI1146" s="106" t="str">
        <f>IF($C1146="", "", IF(IFERROR(INDEX(Ingredients!E$11:E$310, MATCH($C1146, Ingredients!$B$11:$B$310, 0)), "")="", "", IFERROR(INDEX(Ingredients!E$11:E$310, MATCH($C1146, Ingredients!$B$11:$B$310, 0)), "")))</f>
        <v/>
      </c>
      <c r="AJ1146" s="108" t="str">
        <f>IF($C1146="", "", IF(IFERROR(INDEX(Ingredients!F$11:F$310, MATCH($C1146, Ingredients!$B$11:$B$310, 0)), "")="", "", IFERROR(INDEX(Ingredients!F$11:F$310, MATCH($C1146, Ingredients!$B$11:$B$310, 0)), "")))</f>
        <v/>
      </c>
      <c r="AK1146" s="106" t="str">
        <f>IF($C1146="", "", IF(IFERROR(INDEX(Ingredients!G$11:G$310, MATCH($C1146, Ingredients!$B$11:$B$310, 0)), "")="", "", IFERROR(INDEX(Ingredients!G$11:G$310, MATCH($C1146, Ingredients!$B$11:$B$310, 0)), "")))</f>
        <v/>
      </c>
      <c r="AL1146" s="79" t="str">
        <f>IF($C1146="", "", IF(IFERROR(INDEX(Ingredients!H$11:H$310, MATCH($C1146, Ingredients!$B$11:$B$310, 0)), "")="", "", IFERROR(INDEX(Ingredients!H$11:H$310, MATCH($C1146, Ingredients!$B$11:$B$310, 0)), "")))</f>
        <v/>
      </c>
      <c r="AN1146" s="83" t="str">
        <f t="shared" si="260"/>
        <v/>
      </c>
      <c r="AP1146" s="114" t="str">
        <f t="shared" si="270"/>
        <v/>
      </c>
      <c r="AR1146" s="117" t="str">
        <f>IF($C1146="", "", IF(IFERROR(INDEX(Ingredients!$AI$11:$AI$310, MATCH($C1146, Ingredients!$B$11:$B$310, 0)), "")="", "", IFERROR(INDEX(Ingredients!$AI$11:$AI$310, MATCH($C1146, Ingredients!$B$11:$B$310, 0)), "")))</f>
        <v/>
      </c>
      <c r="AT1146" s="120" t="str">
        <f t="shared" si="271"/>
        <v/>
      </c>
      <c r="AV1146" s="90" t="str">
        <f t="shared" si="261"/>
        <v/>
      </c>
      <c r="AX1146" s="90" t="str">
        <f>IF($AV1146="", "", COUNTIF($AV$11:$AV$5010, "&lt;"&amp;$AV1146)+1+COUNTIF($AV$11:$AV1146, $AV1146)-1)</f>
        <v/>
      </c>
      <c r="AZ1146" s="111" t="str">
        <f>IF($B1146="", "", SUMIF('Shopping List'!$AV$11:$AV$25, $B1146, 'Shopping List'!$BN$11:$BN$25))</f>
        <v/>
      </c>
      <c r="BB1146" s="117" t="str">
        <f t="shared" si="272"/>
        <v/>
      </c>
    </row>
    <row r="1147" spans="1:54" x14ac:dyDescent="0.25">
      <c r="A1147" s="4"/>
      <c r="B1147" s="37"/>
      <c r="C1147" s="124"/>
      <c r="D1147" s="39"/>
      <c r="E1147" s="125"/>
      <c r="F1147" s="48"/>
      <c r="G1147" s="4"/>
      <c r="H1147" s="4"/>
      <c r="I1147" s="95" t="str">
        <f>IF($C1147="", "", IF(IFERROR(INDEX(Ingredients!$C$11:$C$310, MATCH($C1147, Ingredients!$B$11:$B$310, 0)), "")="", "", IFERROR(INDEX(Ingredients!$C$11:$C$310, MATCH($C1147, Ingredients!$B$11:$B$310, 0)), "")))</f>
        <v/>
      </c>
      <c r="J1147" s="73" t="str">
        <f>IF($B1147="", "", IF(IFERROR(INDEX(Meals!$C$11:$C$260, MATCH($B1147, Meals!$B$11:$B$260, 0)), "")="", "", IFERROR(INDEX(Meals!$C$11:$C$260, MATCH($B1147, Meals!$B$11:$B$260, 0)), "")))</f>
        <v/>
      </c>
      <c r="K1147" s="4"/>
      <c r="L1147" s="72" t="str">
        <f t="shared" si="262"/>
        <v/>
      </c>
      <c r="M1147" s="73" t="str">
        <f t="shared" si="263"/>
        <v/>
      </c>
      <c r="N1147" s="4"/>
      <c r="O1147" s="78" t="str">
        <f t="shared" si="264"/>
        <v/>
      </c>
      <c r="P1147" s="79" t="str">
        <f t="shared" si="265"/>
        <v/>
      </c>
      <c r="Q1147" s="4"/>
      <c r="R1147" s="90" t="str">
        <f t="shared" si="266"/>
        <v/>
      </c>
      <c r="S1147" s="4"/>
      <c r="Y1147" s="18" t="str">
        <f t="shared" si="267"/>
        <v/>
      </c>
      <c r="AA1147" s="18" t="str">
        <f t="shared" si="258"/>
        <v/>
      </c>
      <c r="AB1147" s="18" t="str">
        <f t="shared" si="259"/>
        <v/>
      </c>
      <c r="AC1147" s="18" t="str">
        <f t="shared" si="268"/>
        <v/>
      </c>
      <c r="AD1147" s="18" t="str">
        <f t="shared" si="268"/>
        <v/>
      </c>
      <c r="AE1147" s="18" t="str">
        <f t="shared" si="269"/>
        <v/>
      </c>
      <c r="AG1147" s="95" t="str">
        <f>IF($C1147="", "", IF(IFERROR(INDEX(Ingredients!C$11:C$310, MATCH($C1147, Ingredients!$B$11:$B$310, 0)), "")="", "", IFERROR(INDEX(Ingredients!C$11:C$310, MATCH($C1147, Ingredients!$B$11:$B$310, 0)), "")))</f>
        <v/>
      </c>
      <c r="AH1147" s="105" t="str">
        <f>IF($C1147="", "", IF(IFERROR(INDEX(Ingredients!D$11:D$310, MATCH($C1147, Ingredients!$B$11:$B$310, 0)), "")="", "", IFERROR(INDEX(Ingredients!D$11:D$310, MATCH($C1147, Ingredients!$B$11:$B$310, 0)), "")))</f>
        <v/>
      </c>
      <c r="AI1147" s="106" t="str">
        <f>IF($C1147="", "", IF(IFERROR(INDEX(Ingredients!E$11:E$310, MATCH($C1147, Ingredients!$B$11:$B$310, 0)), "")="", "", IFERROR(INDEX(Ingredients!E$11:E$310, MATCH($C1147, Ingredients!$B$11:$B$310, 0)), "")))</f>
        <v/>
      </c>
      <c r="AJ1147" s="108" t="str">
        <f>IF($C1147="", "", IF(IFERROR(INDEX(Ingredients!F$11:F$310, MATCH($C1147, Ingredients!$B$11:$B$310, 0)), "")="", "", IFERROR(INDEX(Ingredients!F$11:F$310, MATCH($C1147, Ingredients!$B$11:$B$310, 0)), "")))</f>
        <v/>
      </c>
      <c r="AK1147" s="106" t="str">
        <f>IF($C1147="", "", IF(IFERROR(INDEX(Ingredients!G$11:G$310, MATCH($C1147, Ingredients!$B$11:$B$310, 0)), "")="", "", IFERROR(INDEX(Ingredients!G$11:G$310, MATCH($C1147, Ingredients!$B$11:$B$310, 0)), "")))</f>
        <v/>
      </c>
      <c r="AL1147" s="79" t="str">
        <f>IF($C1147="", "", IF(IFERROR(INDEX(Ingredients!H$11:H$310, MATCH($C1147, Ingredients!$B$11:$B$310, 0)), "")="", "", IFERROR(INDEX(Ingredients!H$11:H$310, MATCH($C1147, Ingredients!$B$11:$B$310, 0)), "")))</f>
        <v/>
      </c>
      <c r="AN1147" s="83" t="str">
        <f t="shared" si="260"/>
        <v/>
      </c>
      <c r="AP1147" s="114" t="str">
        <f t="shared" si="270"/>
        <v/>
      </c>
      <c r="AR1147" s="117" t="str">
        <f>IF($C1147="", "", IF(IFERROR(INDEX(Ingredients!$AI$11:$AI$310, MATCH($C1147, Ingredients!$B$11:$B$310, 0)), "")="", "", IFERROR(INDEX(Ingredients!$AI$11:$AI$310, MATCH($C1147, Ingredients!$B$11:$B$310, 0)), "")))</f>
        <v/>
      </c>
      <c r="AT1147" s="120" t="str">
        <f t="shared" si="271"/>
        <v/>
      </c>
      <c r="AV1147" s="90" t="str">
        <f t="shared" si="261"/>
        <v/>
      </c>
      <c r="AX1147" s="90" t="str">
        <f>IF($AV1147="", "", COUNTIF($AV$11:$AV$5010, "&lt;"&amp;$AV1147)+1+COUNTIF($AV$11:$AV1147, $AV1147)-1)</f>
        <v/>
      </c>
      <c r="AZ1147" s="111" t="str">
        <f>IF($B1147="", "", SUMIF('Shopping List'!$AV$11:$AV$25, $B1147, 'Shopping List'!$BN$11:$BN$25))</f>
        <v/>
      </c>
      <c r="BB1147" s="117" t="str">
        <f t="shared" si="272"/>
        <v/>
      </c>
    </row>
    <row r="1148" spans="1:54" x14ac:dyDescent="0.25">
      <c r="A1148" s="4"/>
      <c r="B1148" s="37"/>
      <c r="C1148" s="124"/>
      <c r="D1148" s="39"/>
      <c r="E1148" s="125"/>
      <c r="F1148" s="48"/>
      <c r="G1148" s="4"/>
      <c r="H1148" s="4"/>
      <c r="I1148" s="95" t="str">
        <f>IF($C1148="", "", IF(IFERROR(INDEX(Ingredients!$C$11:$C$310, MATCH($C1148, Ingredients!$B$11:$B$310, 0)), "")="", "", IFERROR(INDEX(Ingredients!$C$11:$C$310, MATCH($C1148, Ingredients!$B$11:$B$310, 0)), "")))</f>
        <v/>
      </c>
      <c r="J1148" s="73" t="str">
        <f>IF($B1148="", "", IF(IFERROR(INDEX(Meals!$C$11:$C$260, MATCH($B1148, Meals!$B$11:$B$260, 0)), "")="", "", IFERROR(INDEX(Meals!$C$11:$C$260, MATCH($B1148, Meals!$B$11:$B$260, 0)), "")))</f>
        <v/>
      </c>
      <c r="K1148" s="4"/>
      <c r="L1148" s="72" t="str">
        <f t="shared" si="262"/>
        <v/>
      </c>
      <c r="M1148" s="73" t="str">
        <f t="shared" si="263"/>
        <v/>
      </c>
      <c r="N1148" s="4"/>
      <c r="O1148" s="78" t="str">
        <f t="shared" si="264"/>
        <v/>
      </c>
      <c r="P1148" s="79" t="str">
        <f t="shared" si="265"/>
        <v/>
      </c>
      <c r="Q1148" s="4"/>
      <c r="R1148" s="90" t="str">
        <f t="shared" si="266"/>
        <v/>
      </c>
      <c r="S1148" s="4"/>
      <c r="Y1148" s="18" t="str">
        <f t="shared" si="267"/>
        <v/>
      </c>
      <c r="AA1148" s="18" t="str">
        <f t="shared" si="258"/>
        <v/>
      </c>
      <c r="AB1148" s="18" t="str">
        <f t="shared" si="259"/>
        <v/>
      </c>
      <c r="AC1148" s="18" t="str">
        <f t="shared" si="268"/>
        <v/>
      </c>
      <c r="AD1148" s="18" t="str">
        <f t="shared" si="268"/>
        <v/>
      </c>
      <c r="AE1148" s="18" t="str">
        <f t="shared" si="269"/>
        <v/>
      </c>
      <c r="AG1148" s="95" t="str">
        <f>IF($C1148="", "", IF(IFERROR(INDEX(Ingredients!C$11:C$310, MATCH($C1148, Ingredients!$B$11:$B$310, 0)), "")="", "", IFERROR(INDEX(Ingredients!C$11:C$310, MATCH($C1148, Ingredients!$B$11:$B$310, 0)), "")))</f>
        <v/>
      </c>
      <c r="AH1148" s="105" t="str">
        <f>IF($C1148="", "", IF(IFERROR(INDEX(Ingredients!D$11:D$310, MATCH($C1148, Ingredients!$B$11:$B$310, 0)), "")="", "", IFERROR(INDEX(Ingredients!D$11:D$310, MATCH($C1148, Ingredients!$B$11:$B$310, 0)), "")))</f>
        <v/>
      </c>
      <c r="AI1148" s="106" t="str">
        <f>IF($C1148="", "", IF(IFERROR(INDEX(Ingredients!E$11:E$310, MATCH($C1148, Ingredients!$B$11:$B$310, 0)), "")="", "", IFERROR(INDEX(Ingredients!E$11:E$310, MATCH($C1148, Ingredients!$B$11:$B$310, 0)), "")))</f>
        <v/>
      </c>
      <c r="AJ1148" s="108" t="str">
        <f>IF($C1148="", "", IF(IFERROR(INDEX(Ingredients!F$11:F$310, MATCH($C1148, Ingredients!$B$11:$B$310, 0)), "")="", "", IFERROR(INDEX(Ingredients!F$11:F$310, MATCH($C1148, Ingredients!$B$11:$B$310, 0)), "")))</f>
        <v/>
      </c>
      <c r="AK1148" s="106" t="str">
        <f>IF($C1148="", "", IF(IFERROR(INDEX(Ingredients!G$11:G$310, MATCH($C1148, Ingredients!$B$11:$B$310, 0)), "")="", "", IFERROR(INDEX(Ingredients!G$11:G$310, MATCH($C1148, Ingredients!$B$11:$B$310, 0)), "")))</f>
        <v/>
      </c>
      <c r="AL1148" s="79" t="str">
        <f>IF($C1148="", "", IF(IFERROR(INDEX(Ingredients!H$11:H$310, MATCH($C1148, Ingredients!$B$11:$B$310, 0)), "")="", "", IFERROR(INDEX(Ingredients!H$11:H$310, MATCH($C1148, Ingredients!$B$11:$B$310, 0)), "")))</f>
        <v/>
      </c>
      <c r="AN1148" s="83" t="str">
        <f t="shared" si="260"/>
        <v/>
      </c>
      <c r="AP1148" s="114" t="str">
        <f t="shared" si="270"/>
        <v/>
      </c>
      <c r="AR1148" s="117" t="str">
        <f>IF($C1148="", "", IF(IFERROR(INDEX(Ingredients!$AI$11:$AI$310, MATCH($C1148, Ingredients!$B$11:$B$310, 0)), "")="", "", IFERROR(INDEX(Ingredients!$AI$11:$AI$310, MATCH($C1148, Ingredients!$B$11:$B$310, 0)), "")))</f>
        <v/>
      </c>
      <c r="AT1148" s="120" t="str">
        <f t="shared" si="271"/>
        <v/>
      </c>
      <c r="AV1148" s="90" t="str">
        <f t="shared" si="261"/>
        <v/>
      </c>
      <c r="AX1148" s="90" t="str">
        <f>IF($AV1148="", "", COUNTIF($AV$11:$AV$5010, "&lt;"&amp;$AV1148)+1+COUNTIF($AV$11:$AV1148, $AV1148)-1)</f>
        <v/>
      </c>
      <c r="AZ1148" s="111" t="str">
        <f>IF($B1148="", "", SUMIF('Shopping List'!$AV$11:$AV$25, $B1148, 'Shopping List'!$BN$11:$BN$25))</f>
        <v/>
      </c>
      <c r="BB1148" s="117" t="str">
        <f t="shared" si="272"/>
        <v/>
      </c>
    </row>
    <row r="1149" spans="1:54" x14ac:dyDescent="0.25">
      <c r="A1149" s="4"/>
      <c r="B1149" s="37"/>
      <c r="C1149" s="124"/>
      <c r="D1149" s="39"/>
      <c r="E1149" s="125"/>
      <c r="F1149" s="48"/>
      <c r="G1149" s="4"/>
      <c r="H1149" s="4"/>
      <c r="I1149" s="95" t="str">
        <f>IF($C1149="", "", IF(IFERROR(INDEX(Ingredients!$C$11:$C$310, MATCH($C1149, Ingredients!$B$11:$B$310, 0)), "")="", "", IFERROR(INDEX(Ingredients!$C$11:$C$310, MATCH($C1149, Ingredients!$B$11:$B$310, 0)), "")))</f>
        <v/>
      </c>
      <c r="J1149" s="73" t="str">
        <f>IF($B1149="", "", IF(IFERROR(INDEX(Meals!$C$11:$C$260, MATCH($B1149, Meals!$B$11:$B$260, 0)), "")="", "", IFERROR(INDEX(Meals!$C$11:$C$260, MATCH($B1149, Meals!$B$11:$B$260, 0)), "")))</f>
        <v/>
      </c>
      <c r="K1149" s="4"/>
      <c r="L1149" s="72" t="str">
        <f t="shared" si="262"/>
        <v/>
      </c>
      <c r="M1149" s="73" t="str">
        <f t="shared" si="263"/>
        <v/>
      </c>
      <c r="N1149" s="4"/>
      <c r="O1149" s="78" t="str">
        <f t="shared" si="264"/>
        <v/>
      </c>
      <c r="P1149" s="79" t="str">
        <f t="shared" si="265"/>
        <v/>
      </c>
      <c r="Q1149" s="4"/>
      <c r="R1149" s="90" t="str">
        <f t="shared" si="266"/>
        <v/>
      </c>
      <c r="S1149" s="4"/>
      <c r="Y1149" s="18" t="str">
        <f t="shared" si="267"/>
        <v/>
      </c>
      <c r="AA1149" s="18" t="str">
        <f t="shared" si="258"/>
        <v/>
      </c>
      <c r="AB1149" s="18" t="str">
        <f t="shared" si="259"/>
        <v/>
      </c>
      <c r="AC1149" s="18" t="str">
        <f t="shared" si="268"/>
        <v/>
      </c>
      <c r="AD1149" s="18" t="str">
        <f t="shared" si="268"/>
        <v/>
      </c>
      <c r="AE1149" s="18" t="str">
        <f t="shared" si="269"/>
        <v/>
      </c>
      <c r="AG1149" s="95" t="str">
        <f>IF($C1149="", "", IF(IFERROR(INDEX(Ingredients!C$11:C$310, MATCH($C1149, Ingredients!$B$11:$B$310, 0)), "")="", "", IFERROR(INDEX(Ingredients!C$11:C$310, MATCH($C1149, Ingredients!$B$11:$B$310, 0)), "")))</f>
        <v/>
      </c>
      <c r="AH1149" s="105" t="str">
        <f>IF($C1149="", "", IF(IFERROR(INDEX(Ingredients!D$11:D$310, MATCH($C1149, Ingredients!$B$11:$B$310, 0)), "")="", "", IFERROR(INDEX(Ingredients!D$11:D$310, MATCH($C1149, Ingredients!$B$11:$B$310, 0)), "")))</f>
        <v/>
      </c>
      <c r="AI1149" s="106" t="str">
        <f>IF($C1149="", "", IF(IFERROR(INDEX(Ingredients!E$11:E$310, MATCH($C1149, Ingredients!$B$11:$B$310, 0)), "")="", "", IFERROR(INDEX(Ingredients!E$11:E$310, MATCH($C1149, Ingredients!$B$11:$B$310, 0)), "")))</f>
        <v/>
      </c>
      <c r="AJ1149" s="108" t="str">
        <f>IF($C1149="", "", IF(IFERROR(INDEX(Ingredients!F$11:F$310, MATCH($C1149, Ingredients!$B$11:$B$310, 0)), "")="", "", IFERROR(INDEX(Ingredients!F$11:F$310, MATCH($C1149, Ingredients!$B$11:$B$310, 0)), "")))</f>
        <v/>
      </c>
      <c r="AK1149" s="106" t="str">
        <f>IF($C1149="", "", IF(IFERROR(INDEX(Ingredients!G$11:G$310, MATCH($C1149, Ingredients!$B$11:$B$310, 0)), "")="", "", IFERROR(INDEX(Ingredients!G$11:G$310, MATCH($C1149, Ingredients!$B$11:$B$310, 0)), "")))</f>
        <v/>
      </c>
      <c r="AL1149" s="79" t="str">
        <f>IF($C1149="", "", IF(IFERROR(INDEX(Ingredients!H$11:H$310, MATCH($C1149, Ingredients!$B$11:$B$310, 0)), "")="", "", IFERROR(INDEX(Ingredients!H$11:H$310, MATCH($C1149, Ingredients!$B$11:$B$310, 0)), "")))</f>
        <v/>
      </c>
      <c r="AN1149" s="83" t="str">
        <f t="shared" si="260"/>
        <v/>
      </c>
      <c r="AP1149" s="114" t="str">
        <f t="shared" si="270"/>
        <v/>
      </c>
      <c r="AR1149" s="117" t="str">
        <f>IF($C1149="", "", IF(IFERROR(INDEX(Ingredients!$AI$11:$AI$310, MATCH($C1149, Ingredients!$B$11:$B$310, 0)), "")="", "", IFERROR(INDEX(Ingredients!$AI$11:$AI$310, MATCH($C1149, Ingredients!$B$11:$B$310, 0)), "")))</f>
        <v/>
      </c>
      <c r="AT1149" s="120" t="str">
        <f t="shared" si="271"/>
        <v/>
      </c>
      <c r="AV1149" s="90" t="str">
        <f t="shared" si="261"/>
        <v/>
      </c>
      <c r="AX1149" s="90" t="str">
        <f>IF($AV1149="", "", COUNTIF($AV$11:$AV$5010, "&lt;"&amp;$AV1149)+1+COUNTIF($AV$11:$AV1149, $AV1149)-1)</f>
        <v/>
      </c>
      <c r="AZ1149" s="111" t="str">
        <f>IF($B1149="", "", SUMIF('Shopping List'!$AV$11:$AV$25, $B1149, 'Shopping List'!$BN$11:$BN$25))</f>
        <v/>
      </c>
      <c r="BB1149" s="117" t="str">
        <f t="shared" si="272"/>
        <v/>
      </c>
    </row>
    <row r="1150" spans="1:54" x14ac:dyDescent="0.25">
      <c r="A1150" s="4"/>
      <c r="B1150" s="37"/>
      <c r="C1150" s="124"/>
      <c r="D1150" s="39"/>
      <c r="E1150" s="125"/>
      <c r="F1150" s="48"/>
      <c r="G1150" s="4"/>
      <c r="H1150" s="4"/>
      <c r="I1150" s="95" t="str">
        <f>IF($C1150="", "", IF(IFERROR(INDEX(Ingredients!$C$11:$C$310, MATCH($C1150, Ingredients!$B$11:$B$310, 0)), "")="", "", IFERROR(INDEX(Ingredients!$C$11:$C$310, MATCH($C1150, Ingredients!$B$11:$B$310, 0)), "")))</f>
        <v/>
      </c>
      <c r="J1150" s="73" t="str">
        <f>IF($B1150="", "", IF(IFERROR(INDEX(Meals!$C$11:$C$260, MATCH($B1150, Meals!$B$11:$B$260, 0)), "")="", "", IFERROR(INDEX(Meals!$C$11:$C$260, MATCH($B1150, Meals!$B$11:$B$260, 0)), "")))</f>
        <v/>
      </c>
      <c r="K1150" s="4"/>
      <c r="L1150" s="72" t="str">
        <f t="shared" si="262"/>
        <v/>
      </c>
      <c r="M1150" s="73" t="str">
        <f t="shared" si="263"/>
        <v/>
      </c>
      <c r="N1150" s="4"/>
      <c r="O1150" s="78" t="str">
        <f t="shared" si="264"/>
        <v/>
      </c>
      <c r="P1150" s="79" t="str">
        <f t="shared" si="265"/>
        <v/>
      </c>
      <c r="Q1150" s="4"/>
      <c r="R1150" s="90" t="str">
        <f t="shared" si="266"/>
        <v/>
      </c>
      <c r="S1150" s="4"/>
      <c r="Y1150" s="18" t="str">
        <f t="shared" si="267"/>
        <v/>
      </c>
      <c r="AA1150" s="18" t="str">
        <f t="shared" si="258"/>
        <v/>
      </c>
      <c r="AB1150" s="18" t="str">
        <f t="shared" si="259"/>
        <v/>
      </c>
      <c r="AC1150" s="18" t="str">
        <f t="shared" si="268"/>
        <v/>
      </c>
      <c r="AD1150" s="18" t="str">
        <f t="shared" si="268"/>
        <v/>
      </c>
      <c r="AE1150" s="18" t="str">
        <f t="shared" si="269"/>
        <v/>
      </c>
      <c r="AG1150" s="95" t="str">
        <f>IF($C1150="", "", IF(IFERROR(INDEX(Ingredients!C$11:C$310, MATCH($C1150, Ingredients!$B$11:$B$310, 0)), "")="", "", IFERROR(INDEX(Ingredients!C$11:C$310, MATCH($C1150, Ingredients!$B$11:$B$310, 0)), "")))</f>
        <v/>
      </c>
      <c r="AH1150" s="105" t="str">
        <f>IF($C1150="", "", IF(IFERROR(INDEX(Ingredients!D$11:D$310, MATCH($C1150, Ingredients!$B$11:$B$310, 0)), "")="", "", IFERROR(INDEX(Ingredients!D$11:D$310, MATCH($C1150, Ingredients!$B$11:$B$310, 0)), "")))</f>
        <v/>
      </c>
      <c r="AI1150" s="106" t="str">
        <f>IF($C1150="", "", IF(IFERROR(INDEX(Ingredients!E$11:E$310, MATCH($C1150, Ingredients!$B$11:$B$310, 0)), "")="", "", IFERROR(INDEX(Ingredients!E$11:E$310, MATCH($C1150, Ingredients!$B$11:$B$310, 0)), "")))</f>
        <v/>
      </c>
      <c r="AJ1150" s="108" t="str">
        <f>IF($C1150="", "", IF(IFERROR(INDEX(Ingredients!F$11:F$310, MATCH($C1150, Ingredients!$B$11:$B$310, 0)), "")="", "", IFERROR(INDEX(Ingredients!F$11:F$310, MATCH($C1150, Ingredients!$B$11:$B$310, 0)), "")))</f>
        <v/>
      </c>
      <c r="AK1150" s="106" t="str">
        <f>IF($C1150="", "", IF(IFERROR(INDEX(Ingredients!G$11:G$310, MATCH($C1150, Ingredients!$B$11:$B$310, 0)), "")="", "", IFERROR(INDEX(Ingredients!G$11:G$310, MATCH($C1150, Ingredients!$B$11:$B$310, 0)), "")))</f>
        <v/>
      </c>
      <c r="AL1150" s="79" t="str">
        <f>IF($C1150="", "", IF(IFERROR(INDEX(Ingredients!H$11:H$310, MATCH($C1150, Ingredients!$B$11:$B$310, 0)), "")="", "", IFERROR(INDEX(Ingredients!H$11:H$310, MATCH($C1150, Ingredients!$B$11:$B$310, 0)), "")))</f>
        <v/>
      </c>
      <c r="AN1150" s="83" t="str">
        <f t="shared" si="260"/>
        <v/>
      </c>
      <c r="AP1150" s="114" t="str">
        <f t="shared" si="270"/>
        <v/>
      </c>
      <c r="AR1150" s="117" t="str">
        <f>IF($C1150="", "", IF(IFERROR(INDEX(Ingredients!$AI$11:$AI$310, MATCH($C1150, Ingredients!$B$11:$B$310, 0)), "")="", "", IFERROR(INDEX(Ingredients!$AI$11:$AI$310, MATCH($C1150, Ingredients!$B$11:$B$310, 0)), "")))</f>
        <v/>
      </c>
      <c r="AT1150" s="120" t="str">
        <f t="shared" si="271"/>
        <v/>
      </c>
      <c r="AV1150" s="90" t="str">
        <f t="shared" si="261"/>
        <v/>
      </c>
      <c r="AX1150" s="90" t="str">
        <f>IF($AV1150="", "", COUNTIF($AV$11:$AV$5010, "&lt;"&amp;$AV1150)+1+COUNTIF($AV$11:$AV1150, $AV1150)-1)</f>
        <v/>
      </c>
      <c r="AZ1150" s="111" t="str">
        <f>IF($B1150="", "", SUMIF('Shopping List'!$AV$11:$AV$25, $B1150, 'Shopping List'!$BN$11:$BN$25))</f>
        <v/>
      </c>
      <c r="BB1150" s="117" t="str">
        <f t="shared" si="272"/>
        <v/>
      </c>
    </row>
    <row r="1151" spans="1:54" x14ac:dyDescent="0.25">
      <c r="A1151" s="4"/>
      <c r="B1151" s="37"/>
      <c r="C1151" s="124"/>
      <c r="D1151" s="39"/>
      <c r="E1151" s="125"/>
      <c r="F1151" s="48"/>
      <c r="G1151" s="4"/>
      <c r="H1151" s="4"/>
      <c r="I1151" s="95" t="str">
        <f>IF($C1151="", "", IF(IFERROR(INDEX(Ingredients!$C$11:$C$310, MATCH($C1151, Ingredients!$B$11:$B$310, 0)), "")="", "", IFERROR(INDEX(Ingredients!$C$11:$C$310, MATCH($C1151, Ingredients!$B$11:$B$310, 0)), "")))</f>
        <v/>
      </c>
      <c r="J1151" s="73" t="str">
        <f>IF($B1151="", "", IF(IFERROR(INDEX(Meals!$C$11:$C$260, MATCH($B1151, Meals!$B$11:$B$260, 0)), "")="", "", IFERROR(INDEX(Meals!$C$11:$C$260, MATCH($B1151, Meals!$B$11:$B$260, 0)), "")))</f>
        <v/>
      </c>
      <c r="K1151" s="4"/>
      <c r="L1151" s="72" t="str">
        <f t="shared" si="262"/>
        <v/>
      </c>
      <c r="M1151" s="73" t="str">
        <f t="shared" si="263"/>
        <v/>
      </c>
      <c r="N1151" s="4"/>
      <c r="O1151" s="78" t="str">
        <f t="shared" si="264"/>
        <v/>
      </c>
      <c r="P1151" s="79" t="str">
        <f t="shared" si="265"/>
        <v/>
      </c>
      <c r="Q1151" s="4"/>
      <c r="R1151" s="90" t="str">
        <f t="shared" si="266"/>
        <v/>
      </c>
      <c r="S1151" s="4"/>
      <c r="Y1151" s="18" t="str">
        <f t="shared" si="267"/>
        <v/>
      </c>
      <c r="AA1151" s="18" t="str">
        <f t="shared" si="258"/>
        <v/>
      </c>
      <c r="AB1151" s="18" t="str">
        <f t="shared" si="259"/>
        <v/>
      </c>
      <c r="AC1151" s="18" t="str">
        <f t="shared" si="268"/>
        <v/>
      </c>
      <c r="AD1151" s="18" t="str">
        <f t="shared" si="268"/>
        <v/>
      </c>
      <c r="AE1151" s="18" t="str">
        <f t="shared" si="269"/>
        <v/>
      </c>
      <c r="AG1151" s="95" t="str">
        <f>IF($C1151="", "", IF(IFERROR(INDEX(Ingredients!C$11:C$310, MATCH($C1151, Ingredients!$B$11:$B$310, 0)), "")="", "", IFERROR(INDEX(Ingredients!C$11:C$310, MATCH($C1151, Ingredients!$B$11:$B$310, 0)), "")))</f>
        <v/>
      </c>
      <c r="AH1151" s="105" t="str">
        <f>IF($C1151="", "", IF(IFERROR(INDEX(Ingredients!D$11:D$310, MATCH($C1151, Ingredients!$B$11:$B$310, 0)), "")="", "", IFERROR(INDEX(Ingredients!D$11:D$310, MATCH($C1151, Ingredients!$B$11:$B$310, 0)), "")))</f>
        <v/>
      </c>
      <c r="AI1151" s="106" t="str">
        <f>IF($C1151="", "", IF(IFERROR(INDEX(Ingredients!E$11:E$310, MATCH($C1151, Ingredients!$B$11:$B$310, 0)), "")="", "", IFERROR(INDEX(Ingredients!E$11:E$310, MATCH($C1151, Ingredients!$B$11:$B$310, 0)), "")))</f>
        <v/>
      </c>
      <c r="AJ1151" s="108" t="str">
        <f>IF($C1151="", "", IF(IFERROR(INDEX(Ingredients!F$11:F$310, MATCH($C1151, Ingredients!$B$11:$B$310, 0)), "")="", "", IFERROR(INDEX(Ingredients!F$11:F$310, MATCH($C1151, Ingredients!$B$11:$B$310, 0)), "")))</f>
        <v/>
      </c>
      <c r="AK1151" s="106" t="str">
        <f>IF($C1151="", "", IF(IFERROR(INDEX(Ingredients!G$11:G$310, MATCH($C1151, Ingredients!$B$11:$B$310, 0)), "")="", "", IFERROR(INDEX(Ingredients!G$11:G$310, MATCH($C1151, Ingredients!$B$11:$B$310, 0)), "")))</f>
        <v/>
      </c>
      <c r="AL1151" s="79" t="str">
        <f>IF($C1151="", "", IF(IFERROR(INDEX(Ingredients!H$11:H$310, MATCH($C1151, Ingredients!$B$11:$B$310, 0)), "")="", "", IFERROR(INDEX(Ingredients!H$11:H$310, MATCH($C1151, Ingredients!$B$11:$B$310, 0)), "")))</f>
        <v/>
      </c>
      <c r="AN1151" s="83" t="str">
        <f t="shared" si="260"/>
        <v/>
      </c>
      <c r="AP1151" s="114" t="str">
        <f t="shared" si="270"/>
        <v/>
      </c>
      <c r="AR1151" s="117" t="str">
        <f>IF($C1151="", "", IF(IFERROR(INDEX(Ingredients!$AI$11:$AI$310, MATCH($C1151, Ingredients!$B$11:$B$310, 0)), "")="", "", IFERROR(INDEX(Ingredients!$AI$11:$AI$310, MATCH($C1151, Ingredients!$B$11:$B$310, 0)), "")))</f>
        <v/>
      </c>
      <c r="AT1151" s="120" t="str">
        <f t="shared" si="271"/>
        <v/>
      </c>
      <c r="AV1151" s="90" t="str">
        <f t="shared" si="261"/>
        <v/>
      </c>
      <c r="AX1151" s="90" t="str">
        <f>IF($AV1151="", "", COUNTIF($AV$11:$AV$5010, "&lt;"&amp;$AV1151)+1+COUNTIF($AV$11:$AV1151, $AV1151)-1)</f>
        <v/>
      </c>
      <c r="AZ1151" s="111" t="str">
        <f>IF($B1151="", "", SUMIF('Shopping List'!$AV$11:$AV$25, $B1151, 'Shopping List'!$BN$11:$BN$25))</f>
        <v/>
      </c>
      <c r="BB1151" s="117" t="str">
        <f t="shared" si="272"/>
        <v/>
      </c>
    </row>
    <row r="1152" spans="1:54" x14ac:dyDescent="0.25">
      <c r="A1152" s="4"/>
      <c r="B1152" s="37"/>
      <c r="C1152" s="124"/>
      <c r="D1152" s="39"/>
      <c r="E1152" s="125"/>
      <c r="F1152" s="48"/>
      <c r="G1152" s="4"/>
      <c r="H1152" s="4"/>
      <c r="I1152" s="95" t="str">
        <f>IF($C1152="", "", IF(IFERROR(INDEX(Ingredients!$C$11:$C$310, MATCH($C1152, Ingredients!$B$11:$B$310, 0)), "")="", "", IFERROR(INDEX(Ingredients!$C$11:$C$310, MATCH($C1152, Ingredients!$B$11:$B$310, 0)), "")))</f>
        <v/>
      </c>
      <c r="J1152" s="73" t="str">
        <f>IF($B1152="", "", IF(IFERROR(INDEX(Meals!$C$11:$C$260, MATCH($B1152, Meals!$B$11:$B$260, 0)), "")="", "", IFERROR(INDEX(Meals!$C$11:$C$260, MATCH($B1152, Meals!$B$11:$B$260, 0)), "")))</f>
        <v/>
      </c>
      <c r="K1152" s="4"/>
      <c r="L1152" s="72" t="str">
        <f t="shared" si="262"/>
        <v/>
      </c>
      <c r="M1152" s="73" t="str">
        <f t="shared" si="263"/>
        <v/>
      </c>
      <c r="N1152" s="4"/>
      <c r="O1152" s="78" t="str">
        <f t="shared" si="264"/>
        <v/>
      </c>
      <c r="P1152" s="79" t="str">
        <f t="shared" si="265"/>
        <v/>
      </c>
      <c r="Q1152" s="4"/>
      <c r="R1152" s="90" t="str">
        <f t="shared" si="266"/>
        <v/>
      </c>
      <c r="S1152" s="4"/>
      <c r="Y1152" s="18" t="str">
        <f t="shared" si="267"/>
        <v/>
      </c>
      <c r="AA1152" s="18" t="str">
        <f t="shared" si="258"/>
        <v/>
      </c>
      <c r="AB1152" s="18" t="str">
        <f t="shared" si="259"/>
        <v/>
      </c>
      <c r="AC1152" s="18" t="str">
        <f t="shared" si="268"/>
        <v/>
      </c>
      <c r="AD1152" s="18" t="str">
        <f t="shared" si="268"/>
        <v/>
      </c>
      <c r="AE1152" s="18" t="str">
        <f t="shared" si="269"/>
        <v/>
      </c>
      <c r="AG1152" s="95" t="str">
        <f>IF($C1152="", "", IF(IFERROR(INDEX(Ingredients!C$11:C$310, MATCH($C1152, Ingredients!$B$11:$B$310, 0)), "")="", "", IFERROR(INDEX(Ingredients!C$11:C$310, MATCH($C1152, Ingredients!$B$11:$B$310, 0)), "")))</f>
        <v/>
      </c>
      <c r="AH1152" s="105" t="str">
        <f>IF($C1152="", "", IF(IFERROR(INDEX(Ingredients!D$11:D$310, MATCH($C1152, Ingredients!$B$11:$B$310, 0)), "")="", "", IFERROR(INDEX(Ingredients!D$11:D$310, MATCH($C1152, Ingredients!$B$11:$B$310, 0)), "")))</f>
        <v/>
      </c>
      <c r="AI1152" s="106" t="str">
        <f>IF($C1152="", "", IF(IFERROR(INDEX(Ingredients!E$11:E$310, MATCH($C1152, Ingredients!$B$11:$B$310, 0)), "")="", "", IFERROR(INDEX(Ingredients!E$11:E$310, MATCH($C1152, Ingredients!$B$11:$B$310, 0)), "")))</f>
        <v/>
      </c>
      <c r="AJ1152" s="108" t="str">
        <f>IF($C1152="", "", IF(IFERROR(INDEX(Ingredients!F$11:F$310, MATCH($C1152, Ingredients!$B$11:$B$310, 0)), "")="", "", IFERROR(INDEX(Ingredients!F$11:F$310, MATCH($C1152, Ingredients!$B$11:$B$310, 0)), "")))</f>
        <v/>
      </c>
      <c r="AK1152" s="106" t="str">
        <f>IF($C1152="", "", IF(IFERROR(INDEX(Ingredients!G$11:G$310, MATCH($C1152, Ingredients!$B$11:$B$310, 0)), "")="", "", IFERROR(INDEX(Ingredients!G$11:G$310, MATCH($C1152, Ingredients!$B$11:$B$310, 0)), "")))</f>
        <v/>
      </c>
      <c r="AL1152" s="79" t="str">
        <f>IF($C1152="", "", IF(IFERROR(INDEX(Ingredients!H$11:H$310, MATCH($C1152, Ingredients!$B$11:$B$310, 0)), "")="", "", IFERROR(INDEX(Ingredients!H$11:H$310, MATCH($C1152, Ingredients!$B$11:$B$310, 0)), "")))</f>
        <v/>
      </c>
      <c r="AN1152" s="83" t="str">
        <f t="shared" si="260"/>
        <v/>
      </c>
      <c r="AP1152" s="114" t="str">
        <f t="shared" si="270"/>
        <v/>
      </c>
      <c r="AR1152" s="117" t="str">
        <f>IF($C1152="", "", IF(IFERROR(INDEX(Ingredients!$AI$11:$AI$310, MATCH($C1152, Ingredients!$B$11:$B$310, 0)), "")="", "", IFERROR(INDEX(Ingredients!$AI$11:$AI$310, MATCH($C1152, Ingredients!$B$11:$B$310, 0)), "")))</f>
        <v/>
      </c>
      <c r="AT1152" s="120" t="str">
        <f t="shared" si="271"/>
        <v/>
      </c>
      <c r="AV1152" s="90" t="str">
        <f t="shared" si="261"/>
        <v/>
      </c>
      <c r="AX1152" s="90" t="str">
        <f>IF($AV1152="", "", COUNTIF($AV$11:$AV$5010, "&lt;"&amp;$AV1152)+1+COUNTIF($AV$11:$AV1152, $AV1152)-1)</f>
        <v/>
      </c>
      <c r="AZ1152" s="111" t="str">
        <f>IF($B1152="", "", SUMIF('Shopping List'!$AV$11:$AV$25, $B1152, 'Shopping List'!$BN$11:$BN$25))</f>
        <v/>
      </c>
      <c r="BB1152" s="117" t="str">
        <f t="shared" si="272"/>
        <v/>
      </c>
    </row>
    <row r="1153" spans="1:54" x14ac:dyDescent="0.25">
      <c r="A1153" s="4"/>
      <c r="B1153" s="37"/>
      <c r="C1153" s="124"/>
      <c r="D1153" s="39"/>
      <c r="E1153" s="125"/>
      <c r="F1153" s="48"/>
      <c r="G1153" s="4"/>
      <c r="H1153" s="4"/>
      <c r="I1153" s="95" t="str">
        <f>IF($C1153="", "", IF(IFERROR(INDEX(Ingredients!$C$11:$C$310, MATCH($C1153, Ingredients!$B$11:$B$310, 0)), "")="", "", IFERROR(INDEX(Ingredients!$C$11:$C$310, MATCH($C1153, Ingredients!$B$11:$B$310, 0)), "")))</f>
        <v/>
      </c>
      <c r="J1153" s="73" t="str">
        <f>IF($B1153="", "", IF(IFERROR(INDEX(Meals!$C$11:$C$260, MATCH($B1153, Meals!$B$11:$B$260, 0)), "")="", "", IFERROR(INDEX(Meals!$C$11:$C$260, MATCH($B1153, Meals!$B$11:$B$260, 0)), "")))</f>
        <v/>
      </c>
      <c r="K1153" s="4"/>
      <c r="L1153" s="72" t="str">
        <f t="shared" si="262"/>
        <v/>
      </c>
      <c r="M1153" s="73" t="str">
        <f t="shared" si="263"/>
        <v/>
      </c>
      <c r="N1153" s="4"/>
      <c r="O1153" s="78" t="str">
        <f t="shared" si="264"/>
        <v/>
      </c>
      <c r="P1153" s="79" t="str">
        <f t="shared" si="265"/>
        <v/>
      </c>
      <c r="Q1153" s="4"/>
      <c r="R1153" s="90" t="str">
        <f t="shared" si="266"/>
        <v/>
      </c>
      <c r="S1153" s="4"/>
      <c r="Y1153" s="18" t="str">
        <f t="shared" si="267"/>
        <v/>
      </c>
      <c r="AA1153" s="18" t="str">
        <f t="shared" si="258"/>
        <v/>
      </c>
      <c r="AB1153" s="18" t="str">
        <f t="shared" si="259"/>
        <v/>
      </c>
      <c r="AC1153" s="18" t="str">
        <f t="shared" si="268"/>
        <v/>
      </c>
      <c r="AD1153" s="18" t="str">
        <f t="shared" si="268"/>
        <v/>
      </c>
      <c r="AE1153" s="18" t="str">
        <f t="shared" si="269"/>
        <v/>
      </c>
      <c r="AG1153" s="95" t="str">
        <f>IF($C1153="", "", IF(IFERROR(INDEX(Ingredients!C$11:C$310, MATCH($C1153, Ingredients!$B$11:$B$310, 0)), "")="", "", IFERROR(INDEX(Ingredients!C$11:C$310, MATCH($C1153, Ingredients!$B$11:$B$310, 0)), "")))</f>
        <v/>
      </c>
      <c r="AH1153" s="105" t="str">
        <f>IF($C1153="", "", IF(IFERROR(INDEX(Ingredients!D$11:D$310, MATCH($C1153, Ingredients!$B$11:$B$310, 0)), "")="", "", IFERROR(INDEX(Ingredients!D$11:D$310, MATCH($C1153, Ingredients!$B$11:$B$310, 0)), "")))</f>
        <v/>
      </c>
      <c r="AI1153" s="106" t="str">
        <f>IF($C1153="", "", IF(IFERROR(INDEX(Ingredients!E$11:E$310, MATCH($C1153, Ingredients!$B$11:$B$310, 0)), "")="", "", IFERROR(INDEX(Ingredients!E$11:E$310, MATCH($C1153, Ingredients!$B$11:$B$310, 0)), "")))</f>
        <v/>
      </c>
      <c r="AJ1153" s="108" t="str">
        <f>IF($C1153="", "", IF(IFERROR(INDEX(Ingredients!F$11:F$310, MATCH($C1153, Ingredients!$B$11:$B$310, 0)), "")="", "", IFERROR(INDEX(Ingredients!F$11:F$310, MATCH($C1153, Ingredients!$B$11:$B$310, 0)), "")))</f>
        <v/>
      </c>
      <c r="AK1153" s="106" t="str">
        <f>IF($C1153="", "", IF(IFERROR(INDEX(Ingredients!G$11:G$310, MATCH($C1153, Ingredients!$B$11:$B$310, 0)), "")="", "", IFERROR(INDEX(Ingredients!G$11:G$310, MATCH($C1153, Ingredients!$B$11:$B$310, 0)), "")))</f>
        <v/>
      </c>
      <c r="AL1153" s="79" t="str">
        <f>IF($C1153="", "", IF(IFERROR(INDEX(Ingredients!H$11:H$310, MATCH($C1153, Ingredients!$B$11:$B$310, 0)), "")="", "", IFERROR(INDEX(Ingredients!H$11:H$310, MATCH($C1153, Ingredients!$B$11:$B$310, 0)), "")))</f>
        <v/>
      </c>
      <c r="AN1153" s="83" t="str">
        <f t="shared" si="260"/>
        <v/>
      </c>
      <c r="AP1153" s="114" t="str">
        <f t="shared" si="270"/>
        <v/>
      </c>
      <c r="AR1153" s="117" t="str">
        <f>IF($C1153="", "", IF(IFERROR(INDEX(Ingredients!$AI$11:$AI$310, MATCH($C1153, Ingredients!$B$11:$B$310, 0)), "")="", "", IFERROR(INDEX(Ingredients!$AI$11:$AI$310, MATCH($C1153, Ingredients!$B$11:$B$310, 0)), "")))</f>
        <v/>
      </c>
      <c r="AT1153" s="120" t="str">
        <f t="shared" si="271"/>
        <v/>
      </c>
      <c r="AV1153" s="90" t="str">
        <f t="shared" si="261"/>
        <v/>
      </c>
      <c r="AX1153" s="90" t="str">
        <f>IF($AV1153="", "", COUNTIF($AV$11:$AV$5010, "&lt;"&amp;$AV1153)+1+COUNTIF($AV$11:$AV1153, $AV1153)-1)</f>
        <v/>
      </c>
      <c r="AZ1153" s="111" t="str">
        <f>IF($B1153="", "", SUMIF('Shopping List'!$AV$11:$AV$25, $B1153, 'Shopping List'!$BN$11:$BN$25))</f>
        <v/>
      </c>
      <c r="BB1153" s="117" t="str">
        <f t="shared" si="272"/>
        <v/>
      </c>
    </row>
    <row r="1154" spans="1:54" x14ac:dyDescent="0.25">
      <c r="A1154" s="4"/>
      <c r="B1154" s="37"/>
      <c r="C1154" s="124"/>
      <c r="D1154" s="39"/>
      <c r="E1154" s="125"/>
      <c r="F1154" s="48"/>
      <c r="G1154" s="4"/>
      <c r="H1154" s="4"/>
      <c r="I1154" s="95" t="str">
        <f>IF($C1154="", "", IF(IFERROR(INDEX(Ingredients!$C$11:$C$310, MATCH($C1154, Ingredients!$B$11:$B$310, 0)), "")="", "", IFERROR(INDEX(Ingredients!$C$11:$C$310, MATCH($C1154, Ingredients!$B$11:$B$310, 0)), "")))</f>
        <v/>
      </c>
      <c r="J1154" s="73" t="str">
        <f>IF($B1154="", "", IF(IFERROR(INDEX(Meals!$C$11:$C$260, MATCH($B1154, Meals!$B$11:$B$260, 0)), "")="", "", IFERROR(INDEX(Meals!$C$11:$C$260, MATCH($B1154, Meals!$B$11:$B$260, 0)), "")))</f>
        <v/>
      </c>
      <c r="K1154" s="4"/>
      <c r="L1154" s="72" t="str">
        <f t="shared" si="262"/>
        <v/>
      </c>
      <c r="M1154" s="73" t="str">
        <f t="shared" si="263"/>
        <v/>
      </c>
      <c r="N1154" s="4"/>
      <c r="O1154" s="78" t="str">
        <f t="shared" si="264"/>
        <v/>
      </c>
      <c r="P1154" s="79" t="str">
        <f t="shared" si="265"/>
        <v/>
      </c>
      <c r="Q1154" s="4"/>
      <c r="R1154" s="90" t="str">
        <f t="shared" si="266"/>
        <v/>
      </c>
      <c r="S1154" s="4"/>
      <c r="Y1154" s="18" t="str">
        <f t="shared" si="267"/>
        <v/>
      </c>
      <c r="AA1154" s="18" t="str">
        <f t="shared" si="258"/>
        <v/>
      </c>
      <c r="AB1154" s="18" t="str">
        <f t="shared" si="259"/>
        <v/>
      </c>
      <c r="AC1154" s="18" t="str">
        <f t="shared" si="268"/>
        <v/>
      </c>
      <c r="AD1154" s="18" t="str">
        <f t="shared" si="268"/>
        <v/>
      </c>
      <c r="AE1154" s="18" t="str">
        <f t="shared" si="269"/>
        <v/>
      </c>
      <c r="AG1154" s="95" t="str">
        <f>IF($C1154="", "", IF(IFERROR(INDEX(Ingredients!C$11:C$310, MATCH($C1154, Ingredients!$B$11:$B$310, 0)), "")="", "", IFERROR(INDEX(Ingredients!C$11:C$310, MATCH($C1154, Ingredients!$B$11:$B$310, 0)), "")))</f>
        <v/>
      </c>
      <c r="AH1154" s="105" t="str">
        <f>IF($C1154="", "", IF(IFERROR(INDEX(Ingredients!D$11:D$310, MATCH($C1154, Ingredients!$B$11:$B$310, 0)), "")="", "", IFERROR(INDEX(Ingredients!D$11:D$310, MATCH($C1154, Ingredients!$B$11:$B$310, 0)), "")))</f>
        <v/>
      </c>
      <c r="AI1154" s="106" t="str">
        <f>IF($C1154="", "", IF(IFERROR(INDEX(Ingredients!E$11:E$310, MATCH($C1154, Ingredients!$B$11:$B$310, 0)), "")="", "", IFERROR(INDEX(Ingredients!E$11:E$310, MATCH($C1154, Ingredients!$B$11:$B$310, 0)), "")))</f>
        <v/>
      </c>
      <c r="AJ1154" s="108" t="str">
        <f>IF($C1154="", "", IF(IFERROR(INDEX(Ingredients!F$11:F$310, MATCH($C1154, Ingredients!$B$11:$B$310, 0)), "")="", "", IFERROR(INDEX(Ingredients!F$11:F$310, MATCH($C1154, Ingredients!$B$11:$B$310, 0)), "")))</f>
        <v/>
      </c>
      <c r="AK1154" s="106" t="str">
        <f>IF($C1154="", "", IF(IFERROR(INDEX(Ingredients!G$11:G$310, MATCH($C1154, Ingredients!$B$11:$B$310, 0)), "")="", "", IFERROR(INDEX(Ingredients!G$11:G$310, MATCH($C1154, Ingredients!$B$11:$B$310, 0)), "")))</f>
        <v/>
      </c>
      <c r="AL1154" s="79" t="str">
        <f>IF($C1154="", "", IF(IFERROR(INDEX(Ingredients!H$11:H$310, MATCH($C1154, Ingredients!$B$11:$B$310, 0)), "")="", "", IFERROR(INDEX(Ingredients!H$11:H$310, MATCH($C1154, Ingredients!$B$11:$B$310, 0)), "")))</f>
        <v/>
      </c>
      <c r="AN1154" s="83" t="str">
        <f t="shared" si="260"/>
        <v/>
      </c>
      <c r="AP1154" s="114" t="str">
        <f t="shared" si="270"/>
        <v/>
      </c>
      <c r="AR1154" s="117" t="str">
        <f>IF($C1154="", "", IF(IFERROR(INDEX(Ingredients!$AI$11:$AI$310, MATCH($C1154, Ingredients!$B$11:$B$310, 0)), "")="", "", IFERROR(INDEX(Ingredients!$AI$11:$AI$310, MATCH($C1154, Ingredients!$B$11:$B$310, 0)), "")))</f>
        <v/>
      </c>
      <c r="AT1154" s="120" t="str">
        <f t="shared" si="271"/>
        <v/>
      </c>
      <c r="AV1154" s="90" t="str">
        <f t="shared" si="261"/>
        <v/>
      </c>
      <c r="AX1154" s="90" t="str">
        <f>IF($AV1154="", "", COUNTIF($AV$11:$AV$5010, "&lt;"&amp;$AV1154)+1+COUNTIF($AV$11:$AV1154, $AV1154)-1)</f>
        <v/>
      </c>
      <c r="AZ1154" s="111" t="str">
        <f>IF($B1154="", "", SUMIF('Shopping List'!$AV$11:$AV$25, $B1154, 'Shopping List'!$BN$11:$BN$25))</f>
        <v/>
      </c>
      <c r="BB1154" s="117" t="str">
        <f t="shared" si="272"/>
        <v/>
      </c>
    </row>
    <row r="1155" spans="1:54" x14ac:dyDescent="0.25">
      <c r="A1155" s="4"/>
      <c r="B1155" s="37"/>
      <c r="C1155" s="124"/>
      <c r="D1155" s="39"/>
      <c r="E1155" s="125"/>
      <c r="F1155" s="48"/>
      <c r="G1155" s="4"/>
      <c r="H1155" s="4"/>
      <c r="I1155" s="95" t="str">
        <f>IF($C1155="", "", IF(IFERROR(INDEX(Ingredients!$C$11:$C$310, MATCH($C1155, Ingredients!$B$11:$B$310, 0)), "")="", "", IFERROR(INDEX(Ingredients!$C$11:$C$310, MATCH($C1155, Ingredients!$B$11:$B$310, 0)), "")))</f>
        <v/>
      </c>
      <c r="J1155" s="73" t="str">
        <f>IF($B1155="", "", IF(IFERROR(INDEX(Meals!$C$11:$C$260, MATCH($B1155, Meals!$B$11:$B$260, 0)), "")="", "", IFERROR(INDEX(Meals!$C$11:$C$260, MATCH($B1155, Meals!$B$11:$B$260, 0)), "")))</f>
        <v/>
      </c>
      <c r="K1155" s="4"/>
      <c r="L1155" s="72" t="str">
        <f t="shared" si="262"/>
        <v/>
      </c>
      <c r="M1155" s="73" t="str">
        <f t="shared" si="263"/>
        <v/>
      </c>
      <c r="N1155" s="4"/>
      <c r="O1155" s="78" t="str">
        <f t="shared" si="264"/>
        <v/>
      </c>
      <c r="P1155" s="79" t="str">
        <f t="shared" si="265"/>
        <v/>
      </c>
      <c r="Q1155" s="4"/>
      <c r="R1155" s="90" t="str">
        <f t="shared" si="266"/>
        <v/>
      </c>
      <c r="S1155" s="4"/>
      <c r="Y1155" s="18" t="str">
        <f t="shared" si="267"/>
        <v/>
      </c>
      <c r="AA1155" s="18" t="str">
        <f t="shared" si="258"/>
        <v/>
      </c>
      <c r="AB1155" s="18" t="str">
        <f t="shared" si="259"/>
        <v/>
      </c>
      <c r="AC1155" s="18" t="str">
        <f t="shared" si="268"/>
        <v/>
      </c>
      <c r="AD1155" s="18" t="str">
        <f t="shared" si="268"/>
        <v/>
      </c>
      <c r="AE1155" s="18" t="str">
        <f t="shared" si="269"/>
        <v/>
      </c>
      <c r="AG1155" s="95" t="str">
        <f>IF($C1155="", "", IF(IFERROR(INDEX(Ingredients!C$11:C$310, MATCH($C1155, Ingredients!$B$11:$B$310, 0)), "")="", "", IFERROR(INDEX(Ingredients!C$11:C$310, MATCH($C1155, Ingredients!$B$11:$B$310, 0)), "")))</f>
        <v/>
      </c>
      <c r="AH1155" s="105" t="str">
        <f>IF($C1155="", "", IF(IFERROR(INDEX(Ingredients!D$11:D$310, MATCH($C1155, Ingredients!$B$11:$B$310, 0)), "")="", "", IFERROR(INDEX(Ingredients!D$11:D$310, MATCH($C1155, Ingredients!$B$11:$B$310, 0)), "")))</f>
        <v/>
      </c>
      <c r="AI1155" s="106" t="str">
        <f>IF($C1155="", "", IF(IFERROR(INDEX(Ingredients!E$11:E$310, MATCH($C1155, Ingredients!$B$11:$B$310, 0)), "")="", "", IFERROR(INDEX(Ingredients!E$11:E$310, MATCH($C1155, Ingredients!$B$11:$B$310, 0)), "")))</f>
        <v/>
      </c>
      <c r="AJ1155" s="108" t="str">
        <f>IF($C1155="", "", IF(IFERROR(INDEX(Ingredients!F$11:F$310, MATCH($C1155, Ingredients!$B$11:$B$310, 0)), "")="", "", IFERROR(INDEX(Ingredients!F$11:F$310, MATCH($C1155, Ingredients!$B$11:$B$310, 0)), "")))</f>
        <v/>
      </c>
      <c r="AK1155" s="106" t="str">
        <f>IF($C1155="", "", IF(IFERROR(INDEX(Ingredients!G$11:G$310, MATCH($C1155, Ingredients!$B$11:$B$310, 0)), "")="", "", IFERROR(INDEX(Ingredients!G$11:G$310, MATCH($C1155, Ingredients!$B$11:$B$310, 0)), "")))</f>
        <v/>
      </c>
      <c r="AL1155" s="79" t="str">
        <f>IF($C1155="", "", IF(IFERROR(INDEX(Ingredients!H$11:H$310, MATCH($C1155, Ingredients!$B$11:$B$310, 0)), "")="", "", IFERROR(INDEX(Ingredients!H$11:H$310, MATCH($C1155, Ingredients!$B$11:$B$310, 0)), "")))</f>
        <v/>
      </c>
      <c r="AN1155" s="83" t="str">
        <f t="shared" si="260"/>
        <v/>
      </c>
      <c r="AP1155" s="114" t="str">
        <f t="shared" si="270"/>
        <v/>
      </c>
      <c r="AR1155" s="117" t="str">
        <f>IF($C1155="", "", IF(IFERROR(INDEX(Ingredients!$AI$11:$AI$310, MATCH($C1155, Ingredients!$B$11:$B$310, 0)), "")="", "", IFERROR(INDEX(Ingredients!$AI$11:$AI$310, MATCH($C1155, Ingredients!$B$11:$B$310, 0)), "")))</f>
        <v/>
      </c>
      <c r="AT1155" s="120" t="str">
        <f t="shared" si="271"/>
        <v/>
      </c>
      <c r="AV1155" s="90" t="str">
        <f t="shared" si="261"/>
        <v/>
      </c>
      <c r="AX1155" s="90" t="str">
        <f>IF($AV1155="", "", COUNTIF($AV$11:$AV$5010, "&lt;"&amp;$AV1155)+1+COUNTIF($AV$11:$AV1155, $AV1155)-1)</f>
        <v/>
      </c>
      <c r="AZ1155" s="111" t="str">
        <f>IF($B1155="", "", SUMIF('Shopping List'!$AV$11:$AV$25, $B1155, 'Shopping List'!$BN$11:$BN$25))</f>
        <v/>
      </c>
      <c r="BB1155" s="117" t="str">
        <f t="shared" si="272"/>
        <v/>
      </c>
    </row>
    <row r="1156" spans="1:54" x14ac:dyDescent="0.25">
      <c r="A1156" s="4"/>
      <c r="B1156" s="37"/>
      <c r="C1156" s="124"/>
      <c r="D1156" s="39"/>
      <c r="E1156" s="125"/>
      <c r="F1156" s="48"/>
      <c r="G1156" s="4"/>
      <c r="H1156" s="4"/>
      <c r="I1156" s="95" t="str">
        <f>IF($C1156="", "", IF(IFERROR(INDEX(Ingredients!$C$11:$C$310, MATCH($C1156, Ingredients!$B$11:$B$310, 0)), "")="", "", IFERROR(INDEX(Ingredients!$C$11:$C$310, MATCH($C1156, Ingredients!$B$11:$B$310, 0)), "")))</f>
        <v/>
      </c>
      <c r="J1156" s="73" t="str">
        <f>IF($B1156="", "", IF(IFERROR(INDEX(Meals!$C$11:$C$260, MATCH($B1156, Meals!$B$11:$B$260, 0)), "")="", "", IFERROR(INDEX(Meals!$C$11:$C$260, MATCH($B1156, Meals!$B$11:$B$260, 0)), "")))</f>
        <v/>
      </c>
      <c r="K1156" s="4"/>
      <c r="L1156" s="72" t="str">
        <f t="shared" si="262"/>
        <v/>
      </c>
      <c r="M1156" s="73" t="str">
        <f t="shared" si="263"/>
        <v/>
      </c>
      <c r="N1156" s="4"/>
      <c r="O1156" s="78" t="str">
        <f t="shared" si="264"/>
        <v/>
      </c>
      <c r="P1156" s="79" t="str">
        <f t="shared" si="265"/>
        <v/>
      </c>
      <c r="Q1156" s="4"/>
      <c r="R1156" s="90" t="str">
        <f t="shared" si="266"/>
        <v/>
      </c>
      <c r="S1156" s="4"/>
      <c r="Y1156" s="18" t="str">
        <f t="shared" si="267"/>
        <v/>
      </c>
      <c r="AA1156" s="18" t="str">
        <f t="shared" si="258"/>
        <v/>
      </c>
      <c r="AB1156" s="18" t="str">
        <f t="shared" si="259"/>
        <v/>
      </c>
      <c r="AC1156" s="18" t="str">
        <f t="shared" si="268"/>
        <v/>
      </c>
      <c r="AD1156" s="18" t="str">
        <f t="shared" si="268"/>
        <v/>
      </c>
      <c r="AE1156" s="18" t="str">
        <f t="shared" si="269"/>
        <v/>
      </c>
      <c r="AG1156" s="95" t="str">
        <f>IF($C1156="", "", IF(IFERROR(INDEX(Ingredients!C$11:C$310, MATCH($C1156, Ingredients!$B$11:$B$310, 0)), "")="", "", IFERROR(INDEX(Ingredients!C$11:C$310, MATCH($C1156, Ingredients!$B$11:$B$310, 0)), "")))</f>
        <v/>
      </c>
      <c r="AH1156" s="105" t="str">
        <f>IF($C1156="", "", IF(IFERROR(INDEX(Ingredients!D$11:D$310, MATCH($C1156, Ingredients!$B$11:$B$310, 0)), "")="", "", IFERROR(INDEX(Ingredients!D$11:D$310, MATCH($C1156, Ingredients!$B$11:$B$310, 0)), "")))</f>
        <v/>
      </c>
      <c r="AI1156" s="106" t="str">
        <f>IF($C1156="", "", IF(IFERROR(INDEX(Ingredients!E$11:E$310, MATCH($C1156, Ingredients!$B$11:$B$310, 0)), "")="", "", IFERROR(INDEX(Ingredients!E$11:E$310, MATCH($C1156, Ingredients!$B$11:$B$310, 0)), "")))</f>
        <v/>
      </c>
      <c r="AJ1156" s="108" t="str">
        <f>IF($C1156="", "", IF(IFERROR(INDEX(Ingredients!F$11:F$310, MATCH($C1156, Ingredients!$B$11:$B$310, 0)), "")="", "", IFERROR(INDEX(Ingredients!F$11:F$310, MATCH($C1156, Ingredients!$B$11:$B$310, 0)), "")))</f>
        <v/>
      </c>
      <c r="AK1156" s="106" t="str">
        <f>IF($C1156="", "", IF(IFERROR(INDEX(Ingredients!G$11:G$310, MATCH($C1156, Ingredients!$B$11:$B$310, 0)), "")="", "", IFERROR(INDEX(Ingredients!G$11:G$310, MATCH($C1156, Ingredients!$B$11:$B$310, 0)), "")))</f>
        <v/>
      </c>
      <c r="AL1156" s="79" t="str">
        <f>IF($C1156="", "", IF(IFERROR(INDEX(Ingredients!H$11:H$310, MATCH($C1156, Ingredients!$B$11:$B$310, 0)), "")="", "", IFERROR(INDEX(Ingredients!H$11:H$310, MATCH($C1156, Ingredients!$B$11:$B$310, 0)), "")))</f>
        <v/>
      </c>
      <c r="AN1156" s="83" t="str">
        <f t="shared" si="260"/>
        <v/>
      </c>
      <c r="AP1156" s="114" t="str">
        <f t="shared" si="270"/>
        <v/>
      </c>
      <c r="AR1156" s="117" t="str">
        <f>IF($C1156="", "", IF(IFERROR(INDEX(Ingredients!$AI$11:$AI$310, MATCH($C1156, Ingredients!$B$11:$B$310, 0)), "")="", "", IFERROR(INDEX(Ingredients!$AI$11:$AI$310, MATCH($C1156, Ingredients!$B$11:$B$310, 0)), "")))</f>
        <v/>
      </c>
      <c r="AT1156" s="120" t="str">
        <f t="shared" si="271"/>
        <v/>
      </c>
      <c r="AV1156" s="90" t="str">
        <f t="shared" si="261"/>
        <v/>
      </c>
      <c r="AX1156" s="90" t="str">
        <f>IF($AV1156="", "", COUNTIF($AV$11:$AV$5010, "&lt;"&amp;$AV1156)+1+COUNTIF($AV$11:$AV1156, $AV1156)-1)</f>
        <v/>
      </c>
      <c r="AZ1156" s="111" t="str">
        <f>IF($B1156="", "", SUMIF('Shopping List'!$AV$11:$AV$25, $B1156, 'Shopping List'!$BN$11:$BN$25))</f>
        <v/>
      </c>
      <c r="BB1156" s="117" t="str">
        <f t="shared" si="272"/>
        <v/>
      </c>
    </row>
    <row r="1157" spans="1:54" x14ac:dyDescent="0.25">
      <c r="A1157" s="4"/>
      <c r="B1157" s="37"/>
      <c r="C1157" s="124"/>
      <c r="D1157" s="39"/>
      <c r="E1157" s="125"/>
      <c r="F1157" s="48"/>
      <c r="G1157" s="4"/>
      <c r="H1157" s="4"/>
      <c r="I1157" s="95" t="str">
        <f>IF($C1157="", "", IF(IFERROR(INDEX(Ingredients!$C$11:$C$310, MATCH($C1157, Ingredients!$B$11:$B$310, 0)), "")="", "", IFERROR(INDEX(Ingredients!$C$11:$C$310, MATCH($C1157, Ingredients!$B$11:$B$310, 0)), "")))</f>
        <v/>
      </c>
      <c r="J1157" s="73" t="str">
        <f>IF($B1157="", "", IF(IFERROR(INDEX(Meals!$C$11:$C$260, MATCH($B1157, Meals!$B$11:$B$260, 0)), "")="", "", IFERROR(INDEX(Meals!$C$11:$C$260, MATCH($B1157, Meals!$B$11:$B$260, 0)), "")))</f>
        <v/>
      </c>
      <c r="K1157" s="4"/>
      <c r="L1157" s="72" t="str">
        <f t="shared" si="262"/>
        <v/>
      </c>
      <c r="M1157" s="73" t="str">
        <f t="shared" si="263"/>
        <v/>
      </c>
      <c r="N1157" s="4"/>
      <c r="O1157" s="78" t="str">
        <f t="shared" si="264"/>
        <v/>
      </c>
      <c r="P1157" s="79" t="str">
        <f t="shared" si="265"/>
        <v/>
      </c>
      <c r="Q1157" s="4"/>
      <c r="R1157" s="90" t="str">
        <f t="shared" si="266"/>
        <v/>
      </c>
      <c r="S1157" s="4"/>
      <c r="Y1157" s="18" t="str">
        <f t="shared" si="267"/>
        <v/>
      </c>
      <c r="AA1157" s="18" t="str">
        <f t="shared" si="258"/>
        <v/>
      </c>
      <c r="AB1157" s="18" t="str">
        <f t="shared" si="259"/>
        <v/>
      </c>
      <c r="AC1157" s="18" t="str">
        <f t="shared" si="268"/>
        <v/>
      </c>
      <c r="AD1157" s="18" t="str">
        <f t="shared" si="268"/>
        <v/>
      </c>
      <c r="AE1157" s="18" t="str">
        <f t="shared" si="269"/>
        <v/>
      </c>
      <c r="AG1157" s="95" t="str">
        <f>IF($C1157="", "", IF(IFERROR(INDEX(Ingredients!C$11:C$310, MATCH($C1157, Ingredients!$B$11:$B$310, 0)), "")="", "", IFERROR(INDEX(Ingredients!C$11:C$310, MATCH($C1157, Ingredients!$B$11:$B$310, 0)), "")))</f>
        <v/>
      </c>
      <c r="AH1157" s="105" t="str">
        <f>IF($C1157="", "", IF(IFERROR(INDEX(Ingredients!D$11:D$310, MATCH($C1157, Ingredients!$B$11:$B$310, 0)), "")="", "", IFERROR(INDEX(Ingredients!D$11:D$310, MATCH($C1157, Ingredients!$B$11:$B$310, 0)), "")))</f>
        <v/>
      </c>
      <c r="AI1157" s="106" t="str">
        <f>IF($C1157="", "", IF(IFERROR(INDEX(Ingredients!E$11:E$310, MATCH($C1157, Ingredients!$B$11:$B$310, 0)), "")="", "", IFERROR(INDEX(Ingredients!E$11:E$310, MATCH($C1157, Ingredients!$B$11:$B$310, 0)), "")))</f>
        <v/>
      </c>
      <c r="AJ1157" s="108" t="str">
        <f>IF($C1157="", "", IF(IFERROR(INDEX(Ingredients!F$11:F$310, MATCH($C1157, Ingredients!$B$11:$B$310, 0)), "")="", "", IFERROR(INDEX(Ingredients!F$11:F$310, MATCH($C1157, Ingredients!$B$11:$B$310, 0)), "")))</f>
        <v/>
      </c>
      <c r="AK1157" s="106" t="str">
        <f>IF($C1157="", "", IF(IFERROR(INDEX(Ingredients!G$11:G$310, MATCH($C1157, Ingredients!$B$11:$B$310, 0)), "")="", "", IFERROR(INDEX(Ingredients!G$11:G$310, MATCH($C1157, Ingredients!$B$11:$B$310, 0)), "")))</f>
        <v/>
      </c>
      <c r="AL1157" s="79" t="str">
        <f>IF($C1157="", "", IF(IFERROR(INDEX(Ingredients!H$11:H$310, MATCH($C1157, Ingredients!$B$11:$B$310, 0)), "")="", "", IFERROR(INDEX(Ingredients!H$11:H$310, MATCH($C1157, Ingredients!$B$11:$B$310, 0)), "")))</f>
        <v/>
      </c>
      <c r="AN1157" s="83" t="str">
        <f t="shared" si="260"/>
        <v/>
      </c>
      <c r="AP1157" s="114" t="str">
        <f t="shared" si="270"/>
        <v/>
      </c>
      <c r="AR1157" s="117" t="str">
        <f>IF($C1157="", "", IF(IFERROR(INDEX(Ingredients!$AI$11:$AI$310, MATCH($C1157, Ingredients!$B$11:$B$310, 0)), "")="", "", IFERROR(INDEX(Ingredients!$AI$11:$AI$310, MATCH($C1157, Ingredients!$B$11:$B$310, 0)), "")))</f>
        <v/>
      </c>
      <c r="AT1157" s="120" t="str">
        <f t="shared" si="271"/>
        <v/>
      </c>
      <c r="AV1157" s="90" t="str">
        <f t="shared" si="261"/>
        <v/>
      </c>
      <c r="AX1157" s="90" t="str">
        <f>IF($AV1157="", "", COUNTIF($AV$11:$AV$5010, "&lt;"&amp;$AV1157)+1+COUNTIF($AV$11:$AV1157, $AV1157)-1)</f>
        <v/>
      </c>
      <c r="AZ1157" s="111" t="str">
        <f>IF($B1157="", "", SUMIF('Shopping List'!$AV$11:$AV$25, $B1157, 'Shopping List'!$BN$11:$BN$25))</f>
        <v/>
      </c>
      <c r="BB1157" s="117" t="str">
        <f t="shared" si="272"/>
        <v/>
      </c>
    </row>
    <row r="1158" spans="1:54" x14ac:dyDescent="0.25">
      <c r="A1158" s="4"/>
      <c r="B1158" s="37"/>
      <c r="C1158" s="124"/>
      <c r="D1158" s="39"/>
      <c r="E1158" s="125"/>
      <c r="F1158" s="48"/>
      <c r="G1158" s="4"/>
      <c r="H1158" s="4"/>
      <c r="I1158" s="95" t="str">
        <f>IF($C1158="", "", IF(IFERROR(INDEX(Ingredients!$C$11:$C$310, MATCH($C1158, Ingredients!$B$11:$B$310, 0)), "")="", "", IFERROR(INDEX(Ingredients!$C$11:$C$310, MATCH($C1158, Ingredients!$B$11:$B$310, 0)), "")))</f>
        <v/>
      </c>
      <c r="J1158" s="73" t="str">
        <f>IF($B1158="", "", IF(IFERROR(INDEX(Meals!$C$11:$C$260, MATCH($B1158, Meals!$B$11:$B$260, 0)), "")="", "", IFERROR(INDEX(Meals!$C$11:$C$260, MATCH($B1158, Meals!$B$11:$B$260, 0)), "")))</f>
        <v/>
      </c>
      <c r="K1158" s="4"/>
      <c r="L1158" s="72" t="str">
        <f t="shared" si="262"/>
        <v/>
      </c>
      <c r="M1158" s="73" t="str">
        <f t="shared" si="263"/>
        <v/>
      </c>
      <c r="N1158" s="4"/>
      <c r="O1158" s="78" t="str">
        <f t="shared" si="264"/>
        <v/>
      </c>
      <c r="P1158" s="79" t="str">
        <f t="shared" si="265"/>
        <v/>
      </c>
      <c r="Q1158" s="4"/>
      <c r="R1158" s="90" t="str">
        <f t="shared" si="266"/>
        <v/>
      </c>
      <c r="S1158" s="4"/>
      <c r="Y1158" s="18" t="str">
        <f t="shared" si="267"/>
        <v/>
      </c>
      <c r="AA1158" s="18" t="str">
        <f t="shared" si="258"/>
        <v/>
      </c>
      <c r="AB1158" s="18" t="str">
        <f t="shared" si="259"/>
        <v/>
      </c>
      <c r="AC1158" s="18" t="str">
        <f t="shared" si="268"/>
        <v/>
      </c>
      <c r="AD1158" s="18" t="str">
        <f t="shared" si="268"/>
        <v/>
      </c>
      <c r="AE1158" s="18" t="str">
        <f t="shared" si="269"/>
        <v/>
      </c>
      <c r="AG1158" s="95" t="str">
        <f>IF($C1158="", "", IF(IFERROR(INDEX(Ingredients!C$11:C$310, MATCH($C1158, Ingredients!$B$11:$B$310, 0)), "")="", "", IFERROR(INDEX(Ingredients!C$11:C$310, MATCH($C1158, Ingredients!$B$11:$B$310, 0)), "")))</f>
        <v/>
      </c>
      <c r="AH1158" s="105" t="str">
        <f>IF($C1158="", "", IF(IFERROR(INDEX(Ingredients!D$11:D$310, MATCH($C1158, Ingredients!$B$11:$B$310, 0)), "")="", "", IFERROR(INDEX(Ingredients!D$11:D$310, MATCH($C1158, Ingredients!$B$11:$B$310, 0)), "")))</f>
        <v/>
      </c>
      <c r="AI1158" s="106" t="str">
        <f>IF($C1158="", "", IF(IFERROR(INDEX(Ingredients!E$11:E$310, MATCH($C1158, Ingredients!$B$11:$B$310, 0)), "")="", "", IFERROR(INDEX(Ingredients!E$11:E$310, MATCH($C1158, Ingredients!$B$11:$B$310, 0)), "")))</f>
        <v/>
      </c>
      <c r="AJ1158" s="108" t="str">
        <f>IF($C1158="", "", IF(IFERROR(INDEX(Ingredients!F$11:F$310, MATCH($C1158, Ingredients!$B$11:$B$310, 0)), "")="", "", IFERROR(INDEX(Ingredients!F$11:F$310, MATCH($C1158, Ingredients!$B$11:$B$310, 0)), "")))</f>
        <v/>
      </c>
      <c r="AK1158" s="106" t="str">
        <f>IF($C1158="", "", IF(IFERROR(INDEX(Ingredients!G$11:G$310, MATCH($C1158, Ingredients!$B$11:$B$310, 0)), "")="", "", IFERROR(INDEX(Ingredients!G$11:G$310, MATCH($C1158, Ingredients!$B$11:$B$310, 0)), "")))</f>
        <v/>
      </c>
      <c r="AL1158" s="79" t="str">
        <f>IF($C1158="", "", IF(IFERROR(INDEX(Ingredients!H$11:H$310, MATCH($C1158, Ingredients!$B$11:$B$310, 0)), "")="", "", IFERROR(INDEX(Ingredients!H$11:H$310, MATCH($C1158, Ingredients!$B$11:$B$310, 0)), "")))</f>
        <v/>
      </c>
      <c r="AN1158" s="83" t="str">
        <f t="shared" si="260"/>
        <v/>
      </c>
      <c r="AP1158" s="114" t="str">
        <f t="shared" si="270"/>
        <v/>
      </c>
      <c r="AR1158" s="117" t="str">
        <f>IF($C1158="", "", IF(IFERROR(INDEX(Ingredients!$AI$11:$AI$310, MATCH($C1158, Ingredients!$B$11:$B$310, 0)), "")="", "", IFERROR(INDEX(Ingredients!$AI$11:$AI$310, MATCH($C1158, Ingredients!$B$11:$B$310, 0)), "")))</f>
        <v/>
      </c>
      <c r="AT1158" s="120" t="str">
        <f t="shared" si="271"/>
        <v/>
      </c>
      <c r="AV1158" s="90" t="str">
        <f t="shared" si="261"/>
        <v/>
      </c>
      <c r="AX1158" s="90" t="str">
        <f>IF($AV1158="", "", COUNTIF($AV$11:$AV$5010, "&lt;"&amp;$AV1158)+1+COUNTIF($AV$11:$AV1158, $AV1158)-1)</f>
        <v/>
      </c>
      <c r="AZ1158" s="111" t="str">
        <f>IF($B1158="", "", SUMIF('Shopping List'!$AV$11:$AV$25, $B1158, 'Shopping List'!$BN$11:$BN$25))</f>
        <v/>
      </c>
      <c r="BB1158" s="117" t="str">
        <f t="shared" si="272"/>
        <v/>
      </c>
    </row>
    <row r="1159" spans="1:54" x14ac:dyDescent="0.25">
      <c r="A1159" s="4"/>
      <c r="B1159" s="37"/>
      <c r="C1159" s="124"/>
      <c r="D1159" s="39"/>
      <c r="E1159" s="125"/>
      <c r="F1159" s="48"/>
      <c r="G1159" s="4"/>
      <c r="H1159" s="4"/>
      <c r="I1159" s="95" t="str">
        <f>IF($C1159="", "", IF(IFERROR(INDEX(Ingredients!$C$11:$C$310, MATCH($C1159, Ingredients!$B$11:$B$310, 0)), "")="", "", IFERROR(INDEX(Ingredients!$C$11:$C$310, MATCH($C1159, Ingredients!$B$11:$B$310, 0)), "")))</f>
        <v/>
      </c>
      <c r="J1159" s="73" t="str">
        <f>IF($B1159="", "", IF(IFERROR(INDEX(Meals!$C$11:$C$260, MATCH($B1159, Meals!$B$11:$B$260, 0)), "")="", "", IFERROR(INDEX(Meals!$C$11:$C$260, MATCH($B1159, Meals!$B$11:$B$260, 0)), "")))</f>
        <v/>
      </c>
      <c r="K1159" s="4"/>
      <c r="L1159" s="72" t="str">
        <f t="shared" si="262"/>
        <v/>
      </c>
      <c r="M1159" s="73" t="str">
        <f t="shared" si="263"/>
        <v/>
      </c>
      <c r="N1159" s="4"/>
      <c r="O1159" s="78" t="str">
        <f t="shared" si="264"/>
        <v/>
      </c>
      <c r="P1159" s="79" t="str">
        <f t="shared" si="265"/>
        <v/>
      </c>
      <c r="Q1159" s="4"/>
      <c r="R1159" s="90" t="str">
        <f t="shared" si="266"/>
        <v/>
      </c>
      <c r="S1159" s="4"/>
      <c r="Y1159" s="18" t="str">
        <f t="shared" si="267"/>
        <v/>
      </c>
      <c r="AA1159" s="18" t="str">
        <f t="shared" si="258"/>
        <v/>
      </c>
      <c r="AB1159" s="18" t="str">
        <f t="shared" si="259"/>
        <v/>
      </c>
      <c r="AC1159" s="18" t="str">
        <f t="shared" si="268"/>
        <v/>
      </c>
      <c r="AD1159" s="18" t="str">
        <f t="shared" si="268"/>
        <v/>
      </c>
      <c r="AE1159" s="18" t="str">
        <f t="shared" si="269"/>
        <v/>
      </c>
      <c r="AG1159" s="95" t="str">
        <f>IF($C1159="", "", IF(IFERROR(INDEX(Ingredients!C$11:C$310, MATCH($C1159, Ingredients!$B$11:$B$310, 0)), "")="", "", IFERROR(INDEX(Ingredients!C$11:C$310, MATCH($C1159, Ingredients!$B$11:$B$310, 0)), "")))</f>
        <v/>
      </c>
      <c r="AH1159" s="105" t="str">
        <f>IF($C1159="", "", IF(IFERROR(INDEX(Ingredients!D$11:D$310, MATCH($C1159, Ingredients!$B$11:$B$310, 0)), "")="", "", IFERROR(INDEX(Ingredients!D$11:D$310, MATCH($C1159, Ingredients!$B$11:$B$310, 0)), "")))</f>
        <v/>
      </c>
      <c r="AI1159" s="106" t="str">
        <f>IF($C1159="", "", IF(IFERROR(INDEX(Ingredients!E$11:E$310, MATCH($C1159, Ingredients!$B$11:$B$310, 0)), "")="", "", IFERROR(INDEX(Ingredients!E$11:E$310, MATCH($C1159, Ingredients!$B$11:$B$310, 0)), "")))</f>
        <v/>
      </c>
      <c r="AJ1159" s="108" t="str">
        <f>IF($C1159="", "", IF(IFERROR(INDEX(Ingredients!F$11:F$310, MATCH($C1159, Ingredients!$B$11:$B$310, 0)), "")="", "", IFERROR(INDEX(Ingredients!F$11:F$310, MATCH($C1159, Ingredients!$B$11:$B$310, 0)), "")))</f>
        <v/>
      </c>
      <c r="AK1159" s="106" t="str">
        <f>IF($C1159="", "", IF(IFERROR(INDEX(Ingredients!G$11:G$310, MATCH($C1159, Ingredients!$B$11:$B$310, 0)), "")="", "", IFERROR(INDEX(Ingredients!G$11:G$310, MATCH($C1159, Ingredients!$B$11:$B$310, 0)), "")))</f>
        <v/>
      </c>
      <c r="AL1159" s="79" t="str">
        <f>IF($C1159="", "", IF(IFERROR(INDEX(Ingredients!H$11:H$310, MATCH($C1159, Ingredients!$B$11:$B$310, 0)), "")="", "", IFERROR(INDEX(Ingredients!H$11:H$310, MATCH($C1159, Ingredients!$B$11:$B$310, 0)), "")))</f>
        <v/>
      </c>
      <c r="AN1159" s="83" t="str">
        <f t="shared" si="260"/>
        <v/>
      </c>
      <c r="AP1159" s="114" t="str">
        <f t="shared" si="270"/>
        <v/>
      </c>
      <c r="AR1159" s="117" t="str">
        <f>IF($C1159="", "", IF(IFERROR(INDEX(Ingredients!$AI$11:$AI$310, MATCH($C1159, Ingredients!$B$11:$B$310, 0)), "")="", "", IFERROR(INDEX(Ingredients!$AI$11:$AI$310, MATCH($C1159, Ingredients!$B$11:$B$310, 0)), "")))</f>
        <v/>
      </c>
      <c r="AT1159" s="120" t="str">
        <f t="shared" si="271"/>
        <v/>
      </c>
      <c r="AV1159" s="90" t="str">
        <f t="shared" si="261"/>
        <v/>
      </c>
      <c r="AX1159" s="90" t="str">
        <f>IF($AV1159="", "", COUNTIF($AV$11:$AV$5010, "&lt;"&amp;$AV1159)+1+COUNTIF($AV$11:$AV1159, $AV1159)-1)</f>
        <v/>
      </c>
      <c r="AZ1159" s="111" t="str">
        <f>IF($B1159="", "", SUMIF('Shopping List'!$AV$11:$AV$25, $B1159, 'Shopping List'!$BN$11:$BN$25))</f>
        <v/>
      </c>
      <c r="BB1159" s="117" t="str">
        <f t="shared" si="272"/>
        <v/>
      </c>
    </row>
    <row r="1160" spans="1:54" x14ac:dyDescent="0.25">
      <c r="A1160" s="4"/>
      <c r="B1160" s="37"/>
      <c r="C1160" s="124"/>
      <c r="D1160" s="39"/>
      <c r="E1160" s="125"/>
      <c r="F1160" s="48"/>
      <c r="G1160" s="4"/>
      <c r="H1160" s="4"/>
      <c r="I1160" s="95" t="str">
        <f>IF($C1160="", "", IF(IFERROR(INDEX(Ingredients!$C$11:$C$310, MATCH($C1160, Ingredients!$B$11:$B$310, 0)), "")="", "", IFERROR(INDEX(Ingredients!$C$11:$C$310, MATCH($C1160, Ingredients!$B$11:$B$310, 0)), "")))</f>
        <v/>
      </c>
      <c r="J1160" s="73" t="str">
        <f>IF($B1160="", "", IF(IFERROR(INDEX(Meals!$C$11:$C$260, MATCH($B1160, Meals!$B$11:$B$260, 0)), "")="", "", IFERROR(INDEX(Meals!$C$11:$C$260, MATCH($B1160, Meals!$B$11:$B$260, 0)), "")))</f>
        <v/>
      </c>
      <c r="K1160" s="4"/>
      <c r="L1160" s="72" t="str">
        <f t="shared" si="262"/>
        <v/>
      </c>
      <c r="M1160" s="73" t="str">
        <f t="shared" si="263"/>
        <v/>
      </c>
      <c r="N1160" s="4"/>
      <c r="O1160" s="78" t="str">
        <f t="shared" si="264"/>
        <v/>
      </c>
      <c r="P1160" s="79" t="str">
        <f t="shared" si="265"/>
        <v/>
      </c>
      <c r="Q1160" s="4"/>
      <c r="R1160" s="90" t="str">
        <f t="shared" si="266"/>
        <v/>
      </c>
      <c r="S1160" s="4"/>
      <c r="Y1160" s="18" t="str">
        <f t="shared" si="267"/>
        <v/>
      </c>
      <c r="AA1160" s="18" t="str">
        <f t="shared" si="258"/>
        <v/>
      </c>
      <c r="AB1160" s="18" t="str">
        <f t="shared" si="259"/>
        <v/>
      </c>
      <c r="AC1160" s="18" t="str">
        <f t="shared" si="268"/>
        <v/>
      </c>
      <c r="AD1160" s="18" t="str">
        <f t="shared" si="268"/>
        <v/>
      </c>
      <c r="AE1160" s="18" t="str">
        <f t="shared" si="269"/>
        <v/>
      </c>
      <c r="AG1160" s="95" t="str">
        <f>IF($C1160="", "", IF(IFERROR(INDEX(Ingredients!C$11:C$310, MATCH($C1160, Ingredients!$B$11:$B$310, 0)), "")="", "", IFERROR(INDEX(Ingredients!C$11:C$310, MATCH($C1160, Ingredients!$B$11:$B$310, 0)), "")))</f>
        <v/>
      </c>
      <c r="AH1160" s="105" t="str">
        <f>IF($C1160="", "", IF(IFERROR(INDEX(Ingredients!D$11:D$310, MATCH($C1160, Ingredients!$B$11:$B$310, 0)), "")="", "", IFERROR(INDEX(Ingredients!D$11:D$310, MATCH($C1160, Ingredients!$B$11:$B$310, 0)), "")))</f>
        <v/>
      </c>
      <c r="AI1160" s="106" t="str">
        <f>IF($C1160="", "", IF(IFERROR(INDEX(Ingredients!E$11:E$310, MATCH($C1160, Ingredients!$B$11:$B$310, 0)), "")="", "", IFERROR(INDEX(Ingredients!E$11:E$310, MATCH($C1160, Ingredients!$B$11:$B$310, 0)), "")))</f>
        <v/>
      </c>
      <c r="AJ1160" s="108" t="str">
        <f>IF($C1160="", "", IF(IFERROR(INDEX(Ingredients!F$11:F$310, MATCH($C1160, Ingredients!$B$11:$B$310, 0)), "")="", "", IFERROR(INDEX(Ingredients!F$11:F$310, MATCH($C1160, Ingredients!$B$11:$B$310, 0)), "")))</f>
        <v/>
      </c>
      <c r="AK1160" s="106" t="str">
        <f>IF($C1160="", "", IF(IFERROR(INDEX(Ingredients!G$11:G$310, MATCH($C1160, Ingredients!$B$11:$B$310, 0)), "")="", "", IFERROR(INDEX(Ingredients!G$11:G$310, MATCH($C1160, Ingredients!$B$11:$B$310, 0)), "")))</f>
        <v/>
      </c>
      <c r="AL1160" s="79" t="str">
        <f>IF($C1160="", "", IF(IFERROR(INDEX(Ingredients!H$11:H$310, MATCH($C1160, Ingredients!$B$11:$B$310, 0)), "")="", "", IFERROR(INDEX(Ingredients!H$11:H$310, MATCH($C1160, Ingredients!$B$11:$B$310, 0)), "")))</f>
        <v/>
      </c>
      <c r="AN1160" s="83" t="str">
        <f t="shared" si="260"/>
        <v/>
      </c>
      <c r="AP1160" s="114" t="str">
        <f t="shared" si="270"/>
        <v/>
      </c>
      <c r="AR1160" s="117" t="str">
        <f>IF($C1160="", "", IF(IFERROR(INDEX(Ingredients!$AI$11:$AI$310, MATCH($C1160, Ingredients!$B$11:$B$310, 0)), "")="", "", IFERROR(INDEX(Ingredients!$AI$11:$AI$310, MATCH($C1160, Ingredients!$B$11:$B$310, 0)), "")))</f>
        <v/>
      </c>
      <c r="AT1160" s="120" t="str">
        <f t="shared" si="271"/>
        <v/>
      </c>
      <c r="AV1160" s="90" t="str">
        <f t="shared" si="261"/>
        <v/>
      </c>
      <c r="AX1160" s="90" t="str">
        <f>IF($AV1160="", "", COUNTIF($AV$11:$AV$5010, "&lt;"&amp;$AV1160)+1+COUNTIF($AV$11:$AV1160, $AV1160)-1)</f>
        <v/>
      </c>
      <c r="AZ1160" s="111" t="str">
        <f>IF($B1160="", "", SUMIF('Shopping List'!$AV$11:$AV$25, $B1160, 'Shopping List'!$BN$11:$BN$25))</f>
        <v/>
      </c>
      <c r="BB1160" s="117" t="str">
        <f t="shared" si="272"/>
        <v/>
      </c>
    </row>
    <row r="1161" spans="1:54" x14ac:dyDescent="0.25">
      <c r="A1161" s="4"/>
      <c r="B1161" s="37"/>
      <c r="C1161" s="124"/>
      <c r="D1161" s="39"/>
      <c r="E1161" s="125"/>
      <c r="F1161" s="48"/>
      <c r="G1161" s="4"/>
      <c r="H1161" s="4"/>
      <c r="I1161" s="95" t="str">
        <f>IF($C1161="", "", IF(IFERROR(INDEX(Ingredients!$C$11:$C$310, MATCH($C1161, Ingredients!$B$11:$B$310, 0)), "")="", "", IFERROR(INDEX(Ingredients!$C$11:$C$310, MATCH($C1161, Ingredients!$B$11:$B$310, 0)), "")))</f>
        <v/>
      </c>
      <c r="J1161" s="73" t="str">
        <f>IF($B1161="", "", IF(IFERROR(INDEX(Meals!$C$11:$C$260, MATCH($B1161, Meals!$B$11:$B$260, 0)), "")="", "", IFERROR(INDEX(Meals!$C$11:$C$260, MATCH($B1161, Meals!$B$11:$B$260, 0)), "")))</f>
        <v/>
      </c>
      <c r="K1161" s="4"/>
      <c r="L1161" s="72" t="str">
        <f t="shared" si="262"/>
        <v/>
      </c>
      <c r="M1161" s="73" t="str">
        <f t="shared" si="263"/>
        <v/>
      </c>
      <c r="N1161" s="4"/>
      <c r="O1161" s="78" t="str">
        <f t="shared" si="264"/>
        <v/>
      </c>
      <c r="P1161" s="79" t="str">
        <f t="shared" si="265"/>
        <v/>
      </c>
      <c r="Q1161" s="4"/>
      <c r="R1161" s="90" t="str">
        <f t="shared" si="266"/>
        <v/>
      </c>
      <c r="S1161" s="4"/>
      <c r="Y1161" s="18" t="str">
        <f t="shared" si="267"/>
        <v/>
      </c>
      <c r="AA1161" s="18" t="str">
        <f t="shared" si="258"/>
        <v/>
      </c>
      <c r="AB1161" s="18" t="str">
        <f t="shared" si="259"/>
        <v/>
      </c>
      <c r="AC1161" s="18" t="str">
        <f t="shared" si="268"/>
        <v/>
      </c>
      <c r="AD1161" s="18" t="str">
        <f t="shared" si="268"/>
        <v/>
      </c>
      <c r="AE1161" s="18" t="str">
        <f t="shared" si="269"/>
        <v/>
      </c>
      <c r="AG1161" s="95" t="str">
        <f>IF($C1161="", "", IF(IFERROR(INDEX(Ingredients!C$11:C$310, MATCH($C1161, Ingredients!$B$11:$B$310, 0)), "")="", "", IFERROR(INDEX(Ingredients!C$11:C$310, MATCH($C1161, Ingredients!$B$11:$B$310, 0)), "")))</f>
        <v/>
      </c>
      <c r="AH1161" s="105" t="str">
        <f>IF($C1161="", "", IF(IFERROR(INDEX(Ingredients!D$11:D$310, MATCH($C1161, Ingredients!$B$11:$B$310, 0)), "")="", "", IFERROR(INDEX(Ingredients!D$11:D$310, MATCH($C1161, Ingredients!$B$11:$B$310, 0)), "")))</f>
        <v/>
      </c>
      <c r="AI1161" s="106" t="str">
        <f>IF($C1161="", "", IF(IFERROR(INDEX(Ingredients!E$11:E$310, MATCH($C1161, Ingredients!$B$11:$B$310, 0)), "")="", "", IFERROR(INDEX(Ingredients!E$11:E$310, MATCH($C1161, Ingredients!$B$11:$B$310, 0)), "")))</f>
        <v/>
      </c>
      <c r="AJ1161" s="108" t="str">
        <f>IF($C1161="", "", IF(IFERROR(INDEX(Ingredients!F$11:F$310, MATCH($C1161, Ingredients!$B$11:$B$310, 0)), "")="", "", IFERROR(INDEX(Ingredients!F$11:F$310, MATCH($C1161, Ingredients!$B$11:$B$310, 0)), "")))</f>
        <v/>
      </c>
      <c r="AK1161" s="106" t="str">
        <f>IF($C1161="", "", IF(IFERROR(INDEX(Ingredients!G$11:G$310, MATCH($C1161, Ingredients!$B$11:$B$310, 0)), "")="", "", IFERROR(INDEX(Ingredients!G$11:G$310, MATCH($C1161, Ingredients!$B$11:$B$310, 0)), "")))</f>
        <v/>
      </c>
      <c r="AL1161" s="79" t="str">
        <f>IF($C1161="", "", IF(IFERROR(INDEX(Ingredients!H$11:H$310, MATCH($C1161, Ingredients!$B$11:$B$310, 0)), "")="", "", IFERROR(INDEX(Ingredients!H$11:H$310, MATCH($C1161, Ingredients!$B$11:$B$310, 0)), "")))</f>
        <v/>
      </c>
      <c r="AN1161" s="83" t="str">
        <f t="shared" si="260"/>
        <v/>
      </c>
      <c r="AP1161" s="114" t="str">
        <f t="shared" si="270"/>
        <v/>
      </c>
      <c r="AR1161" s="117" t="str">
        <f>IF($C1161="", "", IF(IFERROR(INDEX(Ingredients!$AI$11:$AI$310, MATCH($C1161, Ingredients!$B$11:$B$310, 0)), "")="", "", IFERROR(INDEX(Ingredients!$AI$11:$AI$310, MATCH($C1161, Ingredients!$B$11:$B$310, 0)), "")))</f>
        <v/>
      </c>
      <c r="AT1161" s="120" t="str">
        <f t="shared" si="271"/>
        <v/>
      </c>
      <c r="AV1161" s="90" t="str">
        <f t="shared" si="261"/>
        <v/>
      </c>
      <c r="AX1161" s="90" t="str">
        <f>IF($AV1161="", "", COUNTIF($AV$11:$AV$5010, "&lt;"&amp;$AV1161)+1+COUNTIF($AV$11:$AV1161, $AV1161)-1)</f>
        <v/>
      </c>
      <c r="AZ1161" s="111" t="str">
        <f>IF($B1161="", "", SUMIF('Shopping List'!$AV$11:$AV$25, $B1161, 'Shopping List'!$BN$11:$BN$25))</f>
        <v/>
      </c>
      <c r="BB1161" s="117" t="str">
        <f t="shared" si="272"/>
        <v/>
      </c>
    </row>
    <row r="1162" spans="1:54" x14ac:dyDescent="0.25">
      <c r="A1162" s="4"/>
      <c r="B1162" s="37"/>
      <c r="C1162" s="124"/>
      <c r="D1162" s="39"/>
      <c r="E1162" s="125"/>
      <c r="F1162" s="48"/>
      <c r="G1162" s="4"/>
      <c r="H1162" s="4"/>
      <c r="I1162" s="95" t="str">
        <f>IF($C1162="", "", IF(IFERROR(INDEX(Ingredients!$C$11:$C$310, MATCH($C1162, Ingredients!$B$11:$B$310, 0)), "")="", "", IFERROR(INDEX(Ingredients!$C$11:$C$310, MATCH($C1162, Ingredients!$B$11:$B$310, 0)), "")))</f>
        <v/>
      </c>
      <c r="J1162" s="73" t="str">
        <f>IF($B1162="", "", IF(IFERROR(INDEX(Meals!$C$11:$C$260, MATCH($B1162, Meals!$B$11:$B$260, 0)), "")="", "", IFERROR(INDEX(Meals!$C$11:$C$260, MATCH($B1162, Meals!$B$11:$B$260, 0)), "")))</f>
        <v/>
      </c>
      <c r="K1162" s="4"/>
      <c r="L1162" s="72" t="str">
        <f t="shared" si="262"/>
        <v/>
      </c>
      <c r="M1162" s="73" t="str">
        <f t="shared" si="263"/>
        <v/>
      </c>
      <c r="N1162" s="4"/>
      <c r="O1162" s="78" t="str">
        <f t="shared" si="264"/>
        <v/>
      </c>
      <c r="P1162" s="79" t="str">
        <f t="shared" si="265"/>
        <v/>
      </c>
      <c r="Q1162" s="4"/>
      <c r="R1162" s="90" t="str">
        <f t="shared" si="266"/>
        <v/>
      </c>
      <c r="S1162" s="4"/>
      <c r="Y1162" s="18" t="str">
        <f t="shared" si="267"/>
        <v/>
      </c>
      <c r="AA1162" s="18" t="str">
        <f t="shared" si="258"/>
        <v/>
      </c>
      <c r="AB1162" s="18" t="str">
        <f t="shared" si="259"/>
        <v/>
      </c>
      <c r="AC1162" s="18" t="str">
        <f t="shared" si="268"/>
        <v/>
      </c>
      <c r="AD1162" s="18" t="str">
        <f t="shared" si="268"/>
        <v/>
      </c>
      <c r="AE1162" s="18" t="str">
        <f t="shared" si="269"/>
        <v/>
      </c>
      <c r="AG1162" s="95" t="str">
        <f>IF($C1162="", "", IF(IFERROR(INDEX(Ingredients!C$11:C$310, MATCH($C1162, Ingredients!$B$11:$B$310, 0)), "")="", "", IFERROR(INDEX(Ingredients!C$11:C$310, MATCH($C1162, Ingredients!$B$11:$B$310, 0)), "")))</f>
        <v/>
      </c>
      <c r="AH1162" s="105" t="str">
        <f>IF($C1162="", "", IF(IFERROR(INDEX(Ingredients!D$11:D$310, MATCH($C1162, Ingredients!$B$11:$B$310, 0)), "")="", "", IFERROR(INDEX(Ingredients!D$11:D$310, MATCH($C1162, Ingredients!$B$11:$B$310, 0)), "")))</f>
        <v/>
      </c>
      <c r="AI1162" s="106" t="str">
        <f>IF($C1162="", "", IF(IFERROR(INDEX(Ingredients!E$11:E$310, MATCH($C1162, Ingredients!$B$11:$B$310, 0)), "")="", "", IFERROR(INDEX(Ingredients!E$11:E$310, MATCH($C1162, Ingredients!$B$11:$B$310, 0)), "")))</f>
        <v/>
      </c>
      <c r="AJ1162" s="108" t="str">
        <f>IF($C1162="", "", IF(IFERROR(INDEX(Ingredients!F$11:F$310, MATCH($C1162, Ingredients!$B$11:$B$310, 0)), "")="", "", IFERROR(INDEX(Ingredients!F$11:F$310, MATCH($C1162, Ingredients!$B$11:$B$310, 0)), "")))</f>
        <v/>
      </c>
      <c r="AK1162" s="106" t="str">
        <f>IF($C1162="", "", IF(IFERROR(INDEX(Ingredients!G$11:G$310, MATCH($C1162, Ingredients!$B$11:$B$310, 0)), "")="", "", IFERROR(INDEX(Ingredients!G$11:G$310, MATCH($C1162, Ingredients!$B$11:$B$310, 0)), "")))</f>
        <v/>
      </c>
      <c r="AL1162" s="79" t="str">
        <f>IF($C1162="", "", IF(IFERROR(INDEX(Ingredients!H$11:H$310, MATCH($C1162, Ingredients!$B$11:$B$310, 0)), "")="", "", IFERROR(INDEX(Ingredients!H$11:H$310, MATCH($C1162, Ingredients!$B$11:$B$310, 0)), "")))</f>
        <v/>
      </c>
      <c r="AN1162" s="83" t="str">
        <f t="shared" si="260"/>
        <v/>
      </c>
      <c r="AP1162" s="114" t="str">
        <f t="shared" si="270"/>
        <v/>
      </c>
      <c r="AR1162" s="117" t="str">
        <f>IF($C1162="", "", IF(IFERROR(INDEX(Ingredients!$AI$11:$AI$310, MATCH($C1162, Ingredients!$B$11:$B$310, 0)), "")="", "", IFERROR(INDEX(Ingredients!$AI$11:$AI$310, MATCH($C1162, Ingredients!$B$11:$B$310, 0)), "")))</f>
        <v/>
      </c>
      <c r="AT1162" s="120" t="str">
        <f t="shared" si="271"/>
        <v/>
      </c>
      <c r="AV1162" s="90" t="str">
        <f t="shared" si="261"/>
        <v/>
      </c>
      <c r="AX1162" s="90" t="str">
        <f>IF($AV1162="", "", COUNTIF($AV$11:$AV$5010, "&lt;"&amp;$AV1162)+1+COUNTIF($AV$11:$AV1162, $AV1162)-1)</f>
        <v/>
      </c>
      <c r="AZ1162" s="111" t="str">
        <f>IF($B1162="", "", SUMIF('Shopping List'!$AV$11:$AV$25, $B1162, 'Shopping List'!$BN$11:$BN$25))</f>
        <v/>
      </c>
      <c r="BB1162" s="117" t="str">
        <f t="shared" si="272"/>
        <v/>
      </c>
    </row>
    <row r="1163" spans="1:54" x14ac:dyDescent="0.25">
      <c r="A1163" s="4"/>
      <c r="B1163" s="37"/>
      <c r="C1163" s="124"/>
      <c r="D1163" s="39"/>
      <c r="E1163" s="125"/>
      <c r="F1163" s="48"/>
      <c r="G1163" s="4"/>
      <c r="H1163" s="4"/>
      <c r="I1163" s="95" t="str">
        <f>IF($C1163="", "", IF(IFERROR(INDEX(Ingredients!$C$11:$C$310, MATCH($C1163, Ingredients!$B$11:$B$310, 0)), "")="", "", IFERROR(INDEX(Ingredients!$C$11:$C$310, MATCH($C1163, Ingredients!$B$11:$B$310, 0)), "")))</f>
        <v/>
      </c>
      <c r="J1163" s="73" t="str">
        <f>IF($B1163="", "", IF(IFERROR(INDEX(Meals!$C$11:$C$260, MATCH($B1163, Meals!$B$11:$B$260, 0)), "")="", "", IFERROR(INDEX(Meals!$C$11:$C$260, MATCH($B1163, Meals!$B$11:$B$260, 0)), "")))</f>
        <v/>
      </c>
      <c r="K1163" s="4"/>
      <c r="L1163" s="72" t="str">
        <f t="shared" si="262"/>
        <v/>
      </c>
      <c r="M1163" s="73" t="str">
        <f t="shared" si="263"/>
        <v/>
      </c>
      <c r="N1163" s="4"/>
      <c r="O1163" s="78" t="str">
        <f t="shared" si="264"/>
        <v/>
      </c>
      <c r="P1163" s="79" t="str">
        <f t="shared" si="265"/>
        <v/>
      </c>
      <c r="Q1163" s="4"/>
      <c r="R1163" s="90" t="str">
        <f t="shared" si="266"/>
        <v/>
      </c>
      <c r="S1163" s="4"/>
      <c r="Y1163" s="18" t="str">
        <f t="shared" si="267"/>
        <v/>
      </c>
      <c r="AA1163" s="18" t="str">
        <f t="shared" ref="AA1163:AA1226" si="273">IF($Y1163="", "", IF(AND(AA$5="X", B1163=""), $Y$6, IF(AND(NOT(B1163=""), COUNTIF(V$11:V$260, B1163)=0), $Y$7, "")))</f>
        <v/>
      </c>
      <c r="AB1163" s="18" t="str">
        <f t="shared" ref="AB1163:AB1226" si="274">IF($Y1163="", "", IF(AND(AB$5="X", C1163=""), $Y$6, IF(AND(NOT(C1163=""), COUNTIF(W$11:W$310, C1163)=0), $Y$7, "")))</f>
        <v/>
      </c>
      <c r="AC1163" s="18" t="str">
        <f t="shared" si="268"/>
        <v/>
      </c>
      <c r="AD1163" s="18" t="str">
        <f t="shared" si="268"/>
        <v/>
      </c>
      <c r="AE1163" s="18" t="str">
        <f t="shared" si="269"/>
        <v/>
      </c>
      <c r="AG1163" s="95" t="str">
        <f>IF($C1163="", "", IF(IFERROR(INDEX(Ingredients!C$11:C$310, MATCH($C1163, Ingredients!$B$11:$B$310, 0)), "")="", "", IFERROR(INDEX(Ingredients!C$11:C$310, MATCH($C1163, Ingredients!$B$11:$B$310, 0)), "")))</f>
        <v/>
      </c>
      <c r="AH1163" s="105" t="str">
        <f>IF($C1163="", "", IF(IFERROR(INDEX(Ingredients!D$11:D$310, MATCH($C1163, Ingredients!$B$11:$B$310, 0)), "")="", "", IFERROR(INDEX(Ingredients!D$11:D$310, MATCH($C1163, Ingredients!$B$11:$B$310, 0)), "")))</f>
        <v/>
      </c>
      <c r="AI1163" s="106" t="str">
        <f>IF($C1163="", "", IF(IFERROR(INDEX(Ingredients!E$11:E$310, MATCH($C1163, Ingredients!$B$11:$B$310, 0)), "")="", "", IFERROR(INDEX(Ingredients!E$11:E$310, MATCH($C1163, Ingredients!$B$11:$B$310, 0)), "")))</f>
        <v/>
      </c>
      <c r="AJ1163" s="108" t="str">
        <f>IF($C1163="", "", IF(IFERROR(INDEX(Ingredients!F$11:F$310, MATCH($C1163, Ingredients!$B$11:$B$310, 0)), "")="", "", IFERROR(INDEX(Ingredients!F$11:F$310, MATCH($C1163, Ingredients!$B$11:$B$310, 0)), "")))</f>
        <v/>
      </c>
      <c r="AK1163" s="106" t="str">
        <f>IF($C1163="", "", IF(IFERROR(INDEX(Ingredients!G$11:G$310, MATCH($C1163, Ingredients!$B$11:$B$310, 0)), "")="", "", IFERROR(INDEX(Ingredients!G$11:G$310, MATCH($C1163, Ingredients!$B$11:$B$310, 0)), "")))</f>
        <v/>
      </c>
      <c r="AL1163" s="79" t="str">
        <f>IF($C1163="", "", IF(IFERROR(INDEX(Ingredients!H$11:H$310, MATCH($C1163, Ingredients!$B$11:$B$310, 0)), "")="", "", IFERROR(INDEX(Ingredients!H$11:H$310, MATCH($C1163, Ingredients!$B$11:$B$310, 0)), "")))</f>
        <v/>
      </c>
      <c r="AN1163" s="83" t="str">
        <f t="shared" ref="AN1163:AN1226" si="275">IF($D1163="", "", IFERROR(IF($AK1163=$AI1163, $AJ1163/$AH1163, $AJ1163), ""))</f>
        <v/>
      </c>
      <c r="AP1163" s="114" t="str">
        <f t="shared" si="270"/>
        <v/>
      </c>
      <c r="AR1163" s="117" t="str">
        <f>IF($C1163="", "", IF(IFERROR(INDEX(Ingredients!$AI$11:$AI$310, MATCH($C1163, Ingredients!$B$11:$B$310, 0)), "")="", "", IFERROR(INDEX(Ingredients!$AI$11:$AI$310, MATCH($C1163, Ingredients!$B$11:$B$310, 0)), "")))</f>
        <v/>
      </c>
      <c r="AT1163" s="120" t="str">
        <f t="shared" si="271"/>
        <v/>
      </c>
      <c r="AV1163" s="90" t="str">
        <f t="shared" ref="AV1163:AV1226" si="276">IF($AT$8="", "", IF($B1163=$AT$8, $E1163, ""))</f>
        <v/>
      </c>
      <c r="AX1163" s="90" t="str">
        <f>IF($AV1163="", "", COUNTIF($AV$11:$AV$5010, "&lt;"&amp;$AV1163)+1+COUNTIF($AV$11:$AV1163, $AV1163)-1)</f>
        <v/>
      </c>
      <c r="AZ1163" s="111" t="str">
        <f>IF($B1163="", "", SUMIF('Shopping List'!$AV$11:$AV$25, $B1163, 'Shopping List'!$BN$11:$BN$25))</f>
        <v/>
      </c>
      <c r="BB1163" s="117" t="str">
        <f t="shared" si="272"/>
        <v/>
      </c>
    </row>
    <row r="1164" spans="1:54" x14ac:dyDescent="0.25">
      <c r="A1164" s="4"/>
      <c r="B1164" s="37"/>
      <c r="C1164" s="124"/>
      <c r="D1164" s="39"/>
      <c r="E1164" s="125"/>
      <c r="F1164" s="48"/>
      <c r="G1164" s="4"/>
      <c r="H1164" s="4"/>
      <c r="I1164" s="95" t="str">
        <f>IF($C1164="", "", IF(IFERROR(INDEX(Ingredients!$C$11:$C$310, MATCH($C1164, Ingredients!$B$11:$B$310, 0)), "")="", "", IFERROR(INDEX(Ingredients!$C$11:$C$310, MATCH($C1164, Ingredients!$B$11:$B$310, 0)), "")))</f>
        <v/>
      </c>
      <c r="J1164" s="73" t="str">
        <f>IF($B1164="", "", IF(IFERROR(INDEX(Meals!$C$11:$C$260, MATCH($B1164, Meals!$B$11:$B$260, 0)), "")="", "", IFERROR(INDEX(Meals!$C$11:$C$260, MATCH($B1164, Meals!$B$11:$B$260, 0)), "")))</f>
        <v/>
      </c>
      <c r="K1164" s="4"/>
      <c r="L1164" s="72" t="str">
        <f t="shared" ref="L1164:L1227" si="277">IF($D1164="", "", IFERROR(ROUND($AN1164*$D1164, 0), ""))</f>
        <v/>
      </c>
      <c r="M1164" s="73" t="str">
        <f t="shared" ref="M1164:M1227" si="278">IFERROR(ROUND($L1164/$J1164, 0), "")</f>
        <v/>
      </c>
      <c r="N1164" s="4"/>
      <c r="O1164" s="78" t="str">
        <f t="shared" ref="O1164:O1227" si="279">IF($D1164="", "", IFERROR(ROUND($AP1164*$D1164, 2), ""))</f>
        <v/>
      </c>
      <c r="P1164" s="79" t="str">
        <f t="shared" ref="P1164:P1227" si="280">IFERROR(ROUND($O1164/$J1164, 2), "")</f>
        <v/>
      </c>
      <c r="Q1164" s="4"/>
      <c r="R1164" s="90" t="str">
        <f t="shared" ref="R1164:R1227" si="281">IF(OR($D1164="", $AR1164=""), "", IF($AR1164&gt;=$D1164, $V$3, $V$4))</f>
        <v/>
      </c>
      <c r="S1164" s="4"/>
      <c r="Y1164" s="18" t="str">
        <f t="shared" ref="Y1164:Y1227" si="282">IF(COUNTIF($B1164:$F1164, "")=5, "", "X")</f>
        <v/>
      </c>
      <c r="AA1164" s="18" t="str">
        <f t="shared" si="273"/>
        <v/>
      </c>
      <c r="AB1164" s="18" t="str">
        <f t="shared" si="274"/>
        <v/>
      </c>
      <c r="AC1164" s="18" t="str">
        <f t="shared" ref="AC1164:AD1227" si="283">IF($Y1164="", "", IF(AND(AC$5="X", D1164=""), $Y$6, IF(AND(NOT(D1164=""), ISNUMBER(D1164)=FALSE), $Y$7, "")))</f>
        <v/>
      </c>
      <c r="AD1164" s="18" t="str">
        <f t="shared" si="283"/>
        <v/>
      </c>
      <c r="AE1164" s="18" t="str">
        <f t="shared" ref="AE1164:AE1227" si="284">IF($Y1164="", "", IF(AND(AE$5="X", F1164=""), $Y$6, ""))</f>
        <v/>
      </c>
      <c r="AG1164" s="95" t="str">
        <f>IF($C1164="", "", IF(IFERROR(INDEX(Ingredients!C$11:C$310, MATCH($C1164, Ingredients!$B$11:$B$310, 0)), "")="", "", IFERROR(INDEX(Ingredients!C$11:C$310, MATCH($C1164, Ingredients!$B$11:$B$310, 0)), "")))</f>
        <v/>
      </c>
      <c r="AH1164" s="105" t="str">
        <f>IF($C1164="", "", IF(IFERROR(INDEX(Ingredients!D$11:D$310, MATCH($C1164, Ingredients!$B$11:$B$310, 0)), "")="", "", IFERROR(INDEX(Ingredients!D$11:D$310, MATCH($C1164, Ingredients!$B$11:$B$310, 0)), "")))</f>
        <v/>
      </c>
      <c r="AI1164" s="106" t="str">
        <f>IF($C1164="", "", IF(IFERROR(INDEX(Ingredients!E$11:E$310, MATCH($C1164, Ingredients!$B$11:$B$310, 0)), "")="", "", IFERROR(INDEX(Ingredients!E$11:E$310, MATCH($C1164, Ingredients!$B$11:$B$310, 0)), "")))</f>
        <v/>
      </c>
      <c r="AJ1164" s="108" t="str">
        <f>IF($C1164="", "", IF(IFERROR(INDEX(Ingredients!F$11:F$310, MATCH($C1164, Ingredients!$B$11:$B$310, 0)), "")="", "", IFERROR(INDEX(Ingredients!F$11:F$310, MATCH($C1164, Ingredients!$B$11:$B$310, 0)), "")))</f>
        <v/>
      </c>
      <c r="AK1164" s="106" t="str">
        <f>IF($C1164="", "", IF(IFERROR(INDEX(Ingredients!G$11:G$310, MATCH($C1164, Ingredients!$B$11:$B$310, 0)), "")="", "", IFERROR(INDEX(Ingredients!G$11:G$310, MATCH($C1164, Ingredients!$B$11:$B$310, 0)), "")))</f>
        <v/>
      </c>
      <c r="AL1164" s="79" t="str">
        <f>IF($C1164="", "", IF(IFERROR(INDEX(Ingredients!H$11:H$310, MATCH($C1164, Ingredients!$B$11:$B$310, 0)), "")="", "", IFERROR(INDEX(Ingredients!H$11:H$310, MATCH($C1164, Ingredients!$B$11:$B$310, 0)), "")))</f>
        <v/>
      </c>
      <c r="AN1164" s="83" t="str">
        <f t="shared" si="275"/>
        <v/>
      </c>
      <c r="AP1164" s="114" t="str">
        <f t="shared" ref="AP1164:AP1227" si="285">IF($D1164="", "", IFERROR(IF($AK1164=$AI1164, $AL1164/$AH1164, $AL1164), ""))</f>
        <v/>
      </c>
      <c r="AR1164" s="117" t="str">
        <f>IF($C1164="", "", IF(IFERROR(INDEX(Ingredients!$AI$11:$AI$310, MATCH($C1164, Ingredients!$B$11:$B$310, 0)), "")="", "", IFERROR(INDEX(Ingredients!$AI$11:$AI$310, MATCH($C1164, Ingredients!$B$11:$B$310, 0)), "")))</f>
        <v/>
      </c>
      <c r="AT1164" s="120" t="str">
        <f t="shared" ref="AT1164:AT1227" si="286">IF(OR($B1164="", $R1164=""), "", CONCATENATE($B1164, " - ", $R1164))</f>
        <v/>
      </c>
      <c r="AV1164" s="90" t="str">
        <f t="shared" si="276"/>
        <v/>
      </c>
      <c r="AX1164" s="90" t="str">
        <f>IF($AV1164="", "", COUNTIF($AV$11:$AV$5010, "&lt;"&amp;$AV1164)+1+COUNTIF($AV$11:$AV1164, $AV1164)-1)</f>
        <v/>
      </c>
      <c r="AZ1164" s="111" t="str">
        <f>IF($B1164="", "", SUMIF('Shopping List'!$AV$11:$AV$25, $B1164, 'Shopping List'!$BN$11:$BN$25))</f>
        <v/>
      </c>
      <c r="BB1164" s="117" t="str">
        <f t="shared" ref="BB1164:BB1227" si="287">IF(OR($AZ1164="", $AZ1164=0), "", IFERROR($D1164*$AZ1164, ""))</f>
        <v/>
      </c>
    </row>
    <row r="1165" spans="1:54" x14ac:dyDescent="0.25">
      <c r="A1165" s="4"/>
      <c r="B1165" s="37"/>
      <c r="C1165" s="124"/>
      <c r="D1165" s="39"/>
      <c r="E1165" s="125"/>
      <c r="F1165" s="48"/>
      <c r="G1165" s="4"/>
      <c r="H1165" s="4"/>
      <c r="I1165" s="95" t="str">
        <f>IF($C1165="", "", IF(IFERROR(INDEX(Ingredients!$C$11:$C$310, MATCH($C1165, Ingredients!$B$11:$B$310, 0)), "")="", "", IFERROR(INDEX(Ingredients!$C$11:$C$310, MATCH($C1165, Ingredients!$B$11:$B$310, 0)), "")))</f>
        <v/>
      </c>
      <c r="J1165" s="73" t="str">
        <f>IF($B1165="", "", IF(IFERROR(INDEX(Meals!$C$11:$C$260, MATCH($B1165, Meals!$B$11:$B$260, 0)), "")="", "", IFERROR(INDEX(Meals!$C$11:$C$260, MATCH($B1165, Meals!$B$11:$B$260, 0)), "")))</f>
        <v/>
      </c>
      <c r="K1165" s="4"/>
      <c r="L1165" s="72" t="str">
        <f t="shared" si="277"/>
        <v/>
      </c>
      <c r="M1165" s="73" t="str">
        <f t="shared" si="278"/>
        <v/>
      </c>
      <c r="N1165" s="4"/>
      <c r="O1165" s="78" t="str">
        <f t="shared" si="279"/>
        <v/>
      </c>
      <c r="P1165" s="79" t="str">
        <f t="shared" si="280"/>
        <v/>
      </c>
      <c r="Q1165" s="4"/>
      <c r="R1165" s="90" t="str">
        <f t="shared" si="281"/>
        <v/>
      </c>
      <c r="S1165" s="4"/>
      <c r="Y1165" s="18" t="str">
        <f t="shared" si="282"/>
        <v/>
      </c>
      <c r="AA1165" s="18" t="str">
        <f t="shared" si="273"/>
        <v/>
      </c>
      <c r="AB1165" s="18" t="str">
        <f t="shared" si="274"/>
        <v/>
      </c>
      <c r="AC1165" s="18" t="str">
        <f t="shared" si="283"/>
        <v/>
      </c>
      <c r="AD1165" s="18" t="str">
        <f t="shared" si="283"/>
        <v/>
      </c>
      <c r="AE1165" s="18" t="str">
        <f t="shared" si="284"/>
        <v/>
      </c>
      <c r="AG1165" s="95" t="str">
        <f>IF($C1165="", "", IF(IFERROR(INDEX(Ingredients!C$11:C$310, MATCH($C1165, Ingredients!$B$11:$B$310, 0)), "")="", "", IFERROR(INDEX(Ingredients!C$11:C$310, MATCH($C1165, Ingredients!$B$11:$B$310, 0)), "")))</f>
        <v/>
      </c>
      <c r="AH1165" s="105" t="str">
        <f>IF($C1165="", "", IF(IFERROR(INDEX(Ingredients!D$11:D$310, MATCH($C1165, Ingredients!$B$11:$B$310, 0)), "")="", "", IFERROR(INDEX(Ingredients!D$11:D$310, MATCH($C1165, Ingredients!$B$11:$B$310, 0)), "")))</f>
        <v/>
      </c>
      <c r="AI1165" s="106" t="str">
        <f>IF($C1165="", "", IF(IFERROR(INDEX(Ingredients!E$11:E$310, MATCH($C1165, Ingredients!$B$11:$B$310, 0)), "")="", "", IFERROR(INDEX(Ingredients!E$11:E$310, MATCH($C1165, Ingredients!$B$11:$B$310, 0)), "")))</f>
        <v/>
      </c>
      <c r="AJ1165" s="108" t="str">
        <f>IF($C1165="", "", IF(IFERROR(INDEX(Ingredients!F$11:F$310, MATCH($C1165, Ingredients!$B$11:$B$310, 0)), "")="", "", IFERROR(INDEX(Ingredients!F$11:F$310, MATCH($C1165, Ingredients!$B$11:$B$310, 0)), "")))</f>
        <v/>
      </c>
      <c r="AK1165" s="106" t="str">
        <f>IF($C1165="", "", IF(IFERROR(INDEX(Ingredients!G$11:G$310, MATCH($C1165, Ingredients!$B$11:$B$310, 0)), "")="", "", IFERROR(INDEX(Ingredients!G$11:G$310, MATCH($C1165, Ingredients!$B$11:$B$310, 0)), "")))</f>
        <v/>
      </c>
      <c r="AL1165" s="79" t="str">
        <f>IF($C1165="", "", IF(IFERROR(INDEX(Ingredients!H$11:H$310, MATCH($C1165, Ingredients!$B$11:$B$310, 0)), "")="", "", IFERROR(INDEX(Ingredients!H$11:H$310, MATCH($C1165, Ingredients!$B$11:$B$310, 0)), "")))</f>
        <v/>
      </c>
      <c r="AN1165" s="83" t="str">
        <f t="shared" si="275"/>
        <v/>
      </c>
      <c r="AP1165" s="114" t="str">
        <f t="shared" si="285"/>
        <v/>
      </c>
      <c r="AR1165" s="117" t="str">
        <f>IF($C1165="", "", IF(IFERROR(INDEX(Ingredients!$AI$11:$AI$310, MATCH($C1165, Ingredients!$B$11:$B$310, 0)), "")="", "", IFERROR(INDEX(Ingredients!$AI$11:$AI$310, MATCH($C1165, Ingredients!$B$11:$B$310, 0)), "")))</f>
        <v/>
      </c>
      <c r="AT1165" s="120" t="str">
        <f t="shared" si="286"/>
        <v/>
      </c>
      <c r="AV1165" s="90" t="str">
        <f t="shared" si="276"/>
        <v/>
      </c>
      <c r="AX1165" s="90" t="str">
        <f>IF($AV1165="", "", COUNTIF($AV$11:$AV$5010, "&lt;"&amp;$AV1165)+1+COUNTIF($AV$11:$AV1165, $AV1165)-1)</f>
        <v/>
      </c>
      <c r="AZ1165" s="111" t="str">
        <f>IF($B1165="", "", SUMIF('Shopping List'!$AV$11:$AV$25, $B1165, 'Shopping List'!$BN$11:$BN$25))</f>
        <v/>
      </c>
      <c r="BB1165" s="117" t="str">
        <f t="shared" si="287"/>
        <v/>
      </c>
    </row>
    <row r="1166" spans="1:54" x14ac:dyDescent="0.25">
      <c r="A1166" s="4"/>
      <c r="B1166" s="37"/>
      <c r="C1166" s="124"/>
      <c r="D1166" s="39"/>
      <c r="E1166" s="125"/>
      <c r="F1166" s="48"/>
      <c r="G1166" s="4"/>
      <c r="H1166" s="4"/>
      <c r="I1166" s="95" t="str">
        <f>IF($C1166="", "", IF(IFERROR(INDEX(Ingredients!$C$11:$C$310, MATCH($C1166, Ingredients!$B$11:$B$310, 0)), "")="", "", IFERROR(INDEX(Ingredients!$C$11:$C$310, MATCH($C1166, Ingredients!$B$11:$B$310, 0)), "")))</f>
        <v/>
      </c>
      <c r="J1166" s="73" t="str">
        <f>IF($B1166="", "", IF(IFERROR(INDEX(Meals!$C$11:$C$260, MATCH($B1166, Meals!$B$11:$B$260, 0)), "")="", "", IFERROR(INDEX(Meals!$C$11:$C$260, MATCH($B1166, Meals!$B$11:$B$260, 0)), "")))</f>
        <v/>
      </c>
      <c r="K1166" s="4"/>
      <c r="L1166" s="72" t="str">
        <f t="shared" si="277"/>
        <v/>
      </c>
      <c r="M1166" s="73" t="str">
        <f t="shared" si="278"/>
        <v/>
      </c>
      <c r="N1166" s="4"/>
      <c r="O1166" s="78" t="str">
        <f t="shared" si="279"/>
        <v/>
      </c>
      <c r="P1166" s="79" t="str">
        <f t="shared" si="280"/>
        <v/>
      </c>
      <c r="Q1166" s="4"/>
      <c r="R1166" s="90" t="str">
        <f t="shared" si="281"/>
        <v/>
      </c>
      <c r="S1166" s="4"/>
      <c r="Y1166" s="18" t="str">
        <f t="shared" si="282"/>
        <v/>
      </c>
      <c r="AA1166" s="18" t="str">
        <f t="shared" si="273"/>
        <v/>
      </c>
      <c r="AB1166" s="18" t="str">
        <f t="shared" si="274"/>
        <v/>
      </c>
      <c r="AC1166" s="18" t="str">
        <f t="shared" si="283"/>
        <v/>
      </c>
      <c r="AD1166" s="18" t="str">
        <f t="shared" si="283"/>
        <v/>
      </c>
      <c r="AE1166" s="18" t="str">
        <f t="shared" si="284"/>
        <v/>
      </c>
      <c r="AG1166" s="95" t="str">
        <f>IF($C1166="", "", IF(IFERROR(INDEX(Ingredients!C$11:C$310, MATCH($C1166, Ingredients!$B$11:$B$310, 0)), "")="", "", IFERROR(INDEX(Ingredients!C$11:C$310, MATCH($C1166, Ingredients!$B$11:$B$310, 0)), "")))</f>
        <v/>
      </c>
      <c r="AH1166" s="105" t="str">
        <f>IF($C1166="", "", IF(IFERROR(INDEX(Ingredients!D$11:D$310, MATCH($C1166, Ingredients!$B$11:$B$310, 0)), "")="", "", IFERROR(INDEX(Ingredients!D$11:D$310, MATCH($C1166, Ingredients!$B$11:$B$310, 0)), "")))</f>
        <v/>
      </c>
      <c r="AI1166" s="106" t="str">
        <f>IF($C1166="", "", IF(IFERROR(INDEX(Ingredients!E$11:E$310, MATCH($C1166, Ingredients!$B$11:$B$310, 0)), "")="", "", IFERROR(INDEX(Ingredients!E$11:E$310, MATCH($C1166, Ingredients!$B$11:$B$310, 0)), "")))</f>
        <v/>
      </c>
      <c r="AJ1166" s="108" t="str">
        <f>IF($C1166="", "", IF(IFERROR(INDEX(Ingredients!F$11:F$310, MATCH($C1166, Ingredients!$B$11:$B$310, 0)), "")="", "", IFERROR(INDEX(Ingredients!F$11:F$310, MATCH($C1166, Ingredients!$B$11:$B$310, 0)), "")))</f>
        <v/>
      </c>
      <c r="AK1166" s="106" t="str">
        <f>IF($C1166="", "", IF(IFERROR(INDEX(Ingredients!G$11:G$310, MATCH($C1166, Ingredients!$B$11:$B$310, 0)), "")="", "", IFERROR(INDEX(Ingredients!G$11:G$310, MATCH($C1166, Ingredients!$B$11:$B$310, 0)), "")))</f>
        <v/>
      </c>
      <c r="AL1166" s="79" t="str">
        <f>IF($C1166="", "", IF(IFERROR(INDEX(Ingredients!H$11:H$310, MATCH($C1166, Ingredients!$B$11:$B$310, 0)), "")="", "", IFERROR(INDEX(Ingredients!H$11:H$310, MATCH($C1166, Ingredients!$B$11:$B$310, 0)), "")))</f>
        <v/>
      </c>
      <c r="AN1166" s="83" t="str">
        <f t="shared" si="275"/>
        <v/>
      </c>
      <c r="AP1166" s="114" t="str">
        <f t="shared" si="285"/>
        <v/>
      </c>
      <c r="AR1166" s="117" t="str">
        <f>IF($C1166="", "", IF(IFERROR(INDEX(Ingredients!$AI$11:$AI$310, MATCH($C1166, Ingredients!$B$11:$B$310, 0)), "")="", "", IFERROR(INDEX(Ingredients!$AI$11:$AI$310, MATCH($C1166, Ingredients!$B$11:$B$310, 0)), "")))</f>
        <v/>
      </c>
      <c r="AT1166" s="120" t="str">
        <f t="shared" si="286"/>
        <v/>
      </c>
      <c r="AV1166" s="90" t="str">
        <f t="shared" si="276"/>
        <v/>
      </c>
      <c r="AX1166" s="90" t="str">
        <f>IF($AV1166="", "", COUNTIF($AV$11:$AV$5010, "&lt;"&amp;$AV1166)+1+COUNTIF($AV$11:$AV1166, $AV1166)-1)</f>
        <v/>
      </c>
      <c r="AZ1166" s="111" t="str">
        <f>IF($B1166="", "", SUMIF('Shopping List'!$AV$11:$AV$25, $B1166, 'Shopping List'!$BN$11:$BN$25))</f>
        <v/>
      </c>
      <c r="BB1166" s="117" t="str">
        <f t="shared" si="287"/>
        <v/>
      </c>
    </row>
    <row r="1167" spans="1:54" x14ac:dyDescent="0.25">
      <c r="A1167" s="4"/>
      <c r="B1167" s="37"/>
      <c r="C1167" s="124"/>
      <c r="D1167" s="39"/>
      <c r="E1167" s="125"/>
      <c r="F1167" s="48"/>
      <c r="G1167" s="4"/>
      <c r="H1167" s="4"/>
      <c r="I1167" s="95" t="str">
        <f>IF($C1167="", "", IF(IFERROR(INDEX(Ingredients!$C$11:$C$310, MATCH($C1167, Ingredients!$B$11:$B$310, 0)), "")="", "", IFERROR(INDEX(Ingredients!$C$11:$C$310, MATCH($C1167, Ingredients!$B$11:$B$310, 0)), "")))</f>
        <v/>
      </c>
      <c r="J1167" s="73" t="str">
        <f>IF($B1167="", "", IF(IFERROR(INDEX(Meals!$C$11:$C$260, MATCH($B1167, Meals!$B$11:$B$260, 0)), "")="", "", IFERROR(INDEX(Meals!$C$11:$C$260, MATCH($B1167, Meals!$B$11:$B$260, 0)), "")))</f>
        <v/>
      </c>
      <c r="K1167" s="4"/>
      <c r="L1167" s="72" t="str">
        <f t="shared" si="277"/>
        <v/>
      </c>
      <c r="M1167" s="73" t="str">
        <f t="shared" si="278"/>
        <v/>
      </c>
      <c r="N1167" s="4"/>
      <c r="O1167" s="78" t="str">
        <f t="shared" si="279"/>
        <v/>
      </c>
      <c r="P1167" s="79" t="str">
        <f t="shared" si="280"/>
        <v/>
      </c>
      <c r="Q1167" s="4"/>
      <c r="R1167" s="90" t="str">
        <f t="shared" si="281"/>
        <v/>
      </c>
      <c r="S1167" s="4"/>
      <c r="Y1167" s="18" t="str">
        <f t="shared" si="282"/>
        <v/>
      </c>
      <c r="AA1167" s="18" t="str">
        <f t="shared" si="273"/>
        <v/>
      </c>
      <c r="AB1167" s="18" t="str">
        <f t="shared" si="274"/>
        <v/>
      </c>
      <c r="AC1167" s="18" t="str">
        <f t="shared" si="283"/>
        <v/>
      </c>
      <c r="AD1167" s="18" t="str">
        <f t="shared" si="283"/>
        <v/>
      </c>
      <c r="AE1167" s="18" t="str">
        <f t="shared" si="284"/>
        <v/>
      </c>
      <c r="AG1167" s="95" t="str">
        <f>IF($C1167="", "", IF(IFERROR(INDEX(Ingredients!C$11:C$310, MATCH($C1167, Ingredients!$B$11:$B$310, 0)), "")="", "", IFERROR(INDEX(Ingredients!C$11:C$310, MATCH($C1167, Ingredients!$B$11:$B$310, 0)), "")))</f>
        <v/>
      </c>
      <c r="AH1167" s="105" t="str">
        <f>IF($C1167="", "", IF(IFERROR(INDEX(Ingredients!D$11:D$310, MATCH($C1167, Ingredients!$B$11:$B$310, 0)), "")="", "", IFERROR(INDEX(Ingredients!D$11:D$310, MATCH($C1167, Ingredients!$B$11:$B$310, 0)), "")))</f>
        <v/>
      </c>
      <c r="AI1167" s="106" t="str">
        <f>IF($C1167="", "", IF(IFERROR(INDEX(Ingredients!E$11:E$310, MATCH($C1167, Ingredients!$B$11:$B$310, 0)), "")="", "", IFERROR(INDEX(Ingredients!E$11:E$310, MATCH($C1167, Ingredients!$B$11:$B$310, 0)), "")))</f>
        <v/>
      </c>
      <c r="AJ1167" s="108" t="str">
        <f>IF($C1167="", "", IF(IFERROR(INDEX(Ingredients!F$11:F$310, MATCH($C1167, Ingredients!$B$11:$B$310, 0)), "")="", "", IFERROR(INDEX(Ingredients!F$11:F$310, MATCH($C1167, Ingredients!$B$11:$B$310, 0)), "")))</f>
        <v/>
      </c>
      <c r="AK1167" s="106" t="str">
        <f>IF($C1167="", "", IF(IFERROR(INDEX(Ingredients!G$11:G$310, MATCH($C1167, Ingredients!$B$11:$B$310, 0)), "")="", "", IFERROR(INDEX(Ingredients!G$11:G$310, MATCH($C1167, Ingredients!$B$11:$B$310, 0)), "")))</f>
        <v/>
      </c>
      <c r="AL1167" s="79" t="str">
        <f>IF($C1167="", "", IF(IFERROR(INDEX(Ingredients!H$11:H$310, MATCH($C1167, Ingredients!$B$11:$B$310, 0)), "")="", "", IFERROR(INDEX(Ingredients!H$11:H$310, MATCH($C1167, Ingredients!$B$11:$B$310, 0)), "")))</f>
        <v/>
      </c>
      <c r="AN1167" s="83" t="str">
        <f t="shared" si="275"/>
        <v/>
      </c>
      <c r="AP1167" s="114" t="str">
        <f t="shared" si="285"/>
        <v/>
      </c>
      <c r="AR1167" s="117" t="str">
        <f>IF($C1167="", "", IF(IFERROR(INDEX(Ingredients!$AI$11:$AI$310, MATCH($C1167, Ingredients!$B$11:$B$310, 0)), "")="", "", IFERROR(INDEX(Ingredients!$AI$11:$AI$310, MATCH($C1167, Ingredients!$B$11:$B$310, 0)), "")))</f>
        <v/>
      </c>
      <c r="AT1167" s="120" t="str">
        <f t="shared" si="286"/>
        <v/>
      </c>
      <c r="AV1167" s="90" t="str">
        <f t="shared" si="276"/>
        <v/>
      </c>
      <c r="AX1167" s="90" t="str">
        <f>IF($AV1167="", "", COUNTIF($AV$11:$AV$5010, "&lt;"&amp;$AV1167)+1+COUNTIF($AV$11:$AV1167, $AV1167)-1)</f>
        <v/>
      </c>
      <c r="AZ1167" s="111" t="str">
        <f>IF($B1167="", "", SUMIF('Shopping List'!$AV$11:$AV$25, $B1167, 'Shopping List'!$BN$11:$BN$25))</f>
        <v/>
      </c>
      <c r="BB1167" s="117" t="str">
        <f t="shared" si="287"/>
        <v/>
      </c>
    </row>
    <row r="1168" spans="1:54" x14ac:dyDescent="0.25">
      <c r="A1168" s="4"/>
      <c r="B1168" s="37"/>
      <c r="C1168" s="124"/>
      <c r="D1168" s="39"/>
      <c r="E1168" s="125"/>
      <c r="F1168" s="48"/>
      <c r="G1168" s="4"/>
      <c r="H1168" s="4"/>
      <c r="I1168" s="95" t="str">
        <f>IF($C1168="", "", IF(IFERROR(INDEX(Ingredients!$C$11:$C$310, MATCH($C1168, Ingredients!$B$11:$B$310, 0)), "")="", "", IFERROR(INDEX(Ingredients!$C$11:$C$310, MATCH($C1168, Ingredients!$B$11:$B$310, 0)), "")))</f>
        <v/>
      </c>
      <c r="J1168" s="73" t="str">
        <f>IF($B1168="", "", IF(IFERROR(INDEX(Meals!$C$11:$C$260, MATCH($B1168, Meals!$B$11:$B$260, 0)), "")="", "", IFERROR(INDEX(Meals!$C$11:$C$260, MATCH($B1168, Meals!$B$11:$B$260, 0)), "")))</f>
        <v/>
      </c>
      <c r="K1168" s="4"/>
      <c r="L1168" s="72" t="str">
        <f t="shared" si="277"/>
        <v/>
      </c>
      <c r="M1168" s="73" t="str">
        <f t="shared" si="278"/>
        <v/>
      </c>
      <c r="N1168" s="4"/>
      <c r="O1168" s="78" t="str">
        <f t="shared" si="279"/>
        <v/>
      </c>
      <c r="P1168" s="79" t="str">
        <f t="shared" si="280"/>
        <v/>
      </c>
      <c r="Q1168" s="4"/>
      <c r="R1168" s="90" t="str">
        <f t="shared" si="281"/>
        <v/>
      </c>
      <c r="S1168" s="4"/>
      <c r="Y1168" s="18" t="str">
        <f t="shared" si="282"/>
        <v/>
      </c>
      <c r="AA1168" s="18" t="str">
        <f t="shared" si="273"/>
        <v/>
      </c>
      <c r="AB1168" s="18" t="str">
        <f t="shared" si="274"/>
        <v/>
      </c>
      <c r="AC1168" s="18" t="str">
        <f t="shared" si="283"/>
        <v/>
      </c>
      <c r="AD1168" s="18" t="str">
        <f t="shared" si="283"/>
        <v/>
      </c>
      <c r="AE1168" s="18" t="str">
        <f t="shared" si="284"/>
        <v/>
      </c>
      <c r="AG1168" s="95" t="str">
        <f>IF($C1168="", "", IF(IFERROR(INDEX(Ingredients!C$11:C$310, MATCH($C1168, Ingredients!$B$11:$B$310, 0)), "")="", "", IFERROR(INDEX(Ingredients!C$11:C$310, MATCH($C1168, Ingredients!$B$11:$B$310, 0)), "")))</f>
        <v/>
      </c>
      <c r="AH1168" s="105" t="str">
        <f>IF($C1168="", "", IF(IFERROR(INDEX(Ingredients!D$11:D$310, MATCH($C1168, Ingredients!$B$11:$B$310, 0)), "")="", "", IFERROR(INDEX(Ingredients!D$11:D$310, MATCH($C1168, Ingredients!$B$11:$B$310, 0)), "")))</f>
        <v/>
      </c>
      <c r="AI1168" s="106" t="str">
        <f>IF($C1168="", "", IF(IFERROR(INDEX(Ingredients!E$11:E$310, MATCH($C1168, Ingredients!$B$11:$B$310, 0)), "")="", "", IFERROR(INDEX(Ingredients!E$11:E$310, MATCH($C1168, Ingredients!$B$11:$B$310, 0)), "")))</f>
        <v/>
      </c>
      <c r="AJ1168" s="108" t="str">
        <f>IF($C1168="", "", IF(IFERROR(INDEX(Ingredients!F$11:F$310, MATCH($C1168, Ingredients!$B$11:$B$310, 0)), "")="", "", IFERROR(INDEX(Ingredients!F$11:F$310, MATCH($C1168, Ingredients!$B$11:$B$310, 0)), "")))</f>
        <v/>
      </c>
      <c r="AK1168" s="106" t="str">
        <f>IF($C1168="", "", IF(IFERROR(INDEX(Ingredients!G$11:G$310, MATCH($C1168, Ingredients!$B$11:$B$310, 0)), "")="", "", IFERROR(INDEX(Ingredients!G$11:G$310, MATCH($C1168, Ingredients!$B$11:$B$310, 0)), "")))</f>
        <v/>
      </c>
      <c r="AL1168" s="79" t="str">
        <f>IF($C1168="", "", IF(IFERROR(INDEX(Ingredients!H$11:H$310, MATCH($C1168, Ingredients!$B$11:$B$310, 0)), "")="", "", IFERROR(INDEX(Ingredients!H$11:H$310, MATCH($C1168, Ingredients!$B$11:$B$310, 0)), "")))</f>
        <v/>
      </c>
      <c r="AN1168" s="83" t="str">
        <f t="shared" si="275"/>
        <v/>
      </c>
      <c r="AP1168" s="114" t="str">
        <f t="shared" si="285"/>
        <v/>
      </c>
      <c r="AR1168" s="117" t="str">
        <f>IF($C1168="", "", IF(IFERROR(INDEX(Ingredients!$AI$11:$AI$310, MATCH($C1168, Ingredients!$B$11:$B$310, 0)), "")="", "", IFERROR(INDEX(Ingredients!$AI$11:$AI$310, MATCH($C1168, Ingredients!$B$11:$B$310, 0)), "")))</f>
        <v/>
      </c>
      <c r="AT1168" s="120" t="str">
        <f t="shared" si="286"/>
        <v/>
      </c>
      <c r="AV1168" s="90" t="str">
        <f t="shared" si="276"/>
        <v/>
      </c>
      <c r="AX1168" s="90" t="str">
        <f>IF($AV1168="", "", COUNTIF($AV$11:$AV$5010, "&lt;"&amp;$AV1168)+1+COUNTIF($AV$11:$AV1168, $AV1168)-1)</f>
        <v/>
      </c>
      <c r="AZ1168" s="111" t="str">
        <f>IF($B1168="", "", SUMIF('Shopping List'!$AV$11:$AV$25, $B1168, 'Shopping List'!$BN$11:$BN$25))</f>
        <v/>
      </c>
      <c r="BB1168" s="117" t="str">
        <f t="shared" si="287"/>
        <v/>
      </c>
    </row>
    <row r="1169" spans="1:54" x14ac:dyDescent="0.25">
      <c r="A1169" s="4"/>
      <c r="B1169" s="37"/>
      <c r="C1169" s="124"/>
      <c r="D1169" s="39"/>
      <c r="E1169" s="125"/>
      <c r="F1169" s="48"/>
      <c r="G1169" s="4"/>
      <c r="H1169" s="4"/>
      <c r="I1169" s="95" t="str">
        <f>IF($C1169="", "", IF(IFERROR(INDEX(Ingredients!$C$11:$C$310, MATCH($C1169, Ingredients!$B$11:$B$310, 0)), "")="", "", IFERROR(INDEX(Ingredients!$C$11:$C$310, MATCH($C1169, Ingredients!$B$11:$B$310, 0)), "")))</f>
        <v/>
      </c>
      <c r="J1169" s="73" t="str">
        <f>IF($B1169="", "", IF(IFERROR(INDEX(Meals!$C$11:$C$260, MATCH($B1169, Meals!$B$11:$B$260, 0)), "")="", "", IFERROR(INDEX(Meals!$C$11:$C$260, MATCH($B1169, Meals!$B$11:$B$260, 0)), "")))</f>
        <v/>
      </c>
      <c r="K1169" s="4"/>
      <c r="L1169" s="72" t="str">
        <f t="shared" si="277"/>
        <v/>
      </c>
      <c r="M1169" s="73" t="str">
        <f t="shared" si="278"/>
        <v/>
      </c>
      <c r="N1169" s="4"/>
      <c r="O1169" s="78" t="str">
        <f t="shared" si="279"/>
        <v/>
      </c>
      <c r="P1169" s="79" t="str">
        <f t="shared" si="280"/>
        <v/>
      </c>
      <c r="Q1169" s="4"/>
      <c r="R1169" s="90" t="str">
        <f t="shared" si="281"/>
        <v/>
      </c>
      <c r="S1169" s="4"/>
      <c r="Y1169" s="18" t="str">
        <f t="shared" si="282"/>
        <v/>
      </c>
      <c r="AA1169" s="18" t="str">
        <f t="shared" si="273"/>
        <v/>
      </c>
      <c r="AB1169" s="18" t="str">
        <f t="shared" si="274"/>
        <v/>
      </c>
      <c r="AC1169" s="18" t="str">
        <f t="shared" si="283"/>
        <v/>
      </c>
      <c r="AD1169" s="18" t="str">
        <f t="shared" si="283"/>
        <v/>
      </c>
      <c r="AE1169" s="18" t="str">
        <f t="shared" si="284"/>
        <v/>
      </c>
      <c r="AG1169" s="95" t="str">
        <f>IF($C1169="", "", IF(IFERROR(INDEX(Ingredients!C$11:C$310, MATCH($C1169, Ingredients!$B$11:$B$310, 0)), "")="", "", IFERROR(INDEX(Ingredients!C$11:C$310, MATCH($C1169, Ingredients!$B$11:$B$310, 0)), "")))</f>
        <v/>
      </c>
      <c r="AH1169" s="105" t="str">
        <f>IF($C1169="", "", IF(IFERROR(INDEX(Ingredients!D$11:D$310, MATCH($C1169, Ingredients!$B$11:$B$310, 0)), "")="", "", IFERROR(INDEX(Ingredients!D$11:D$310, MATCH($C1169, Ingredients!$B$11:$B$310, 0)), "")))</f>
        <v/>
      </c>
      <c r="AI1169" s="106" t="str">
        <f>IF($C1169="", "", IF(IFERROR(INDEX(Ingredients!E$11:E$310, MATCH($C1169, Ingredients!$B$11:$B$310, 0)), "")="", "", IFERROR(INDEX(Ingredients!E$11:E$310, MATCH($C1169, Ingredients!$B$11:$B$310, 0)), "")))</f>
        <v/>
      </c>
      <c r="AJ1169" s="108" t="str">
        <f>IF($C1169="", "", IF(IFERROR(INDEX(Ingredients!F$11:F$310, MATCH($C1169, Ingredients!$B$11:$B$310, 0)), "")="", "", IFERROR(INDEX(Ingredients!F$11:F$310, MATCH($C1169, Ingredients!$B$11:$B$310, 0)), "")))</f>
        <v/>
      </c>
      <c r="AK1169" s="106" t="str">
        <f>IF($C1169="", "", IF(IFERROR(INDEX(Ingredients!G$11:G$310, MATCH($C1169, Ingredients!$B$11:$B$310, 0)), "")="", "", IFERROR(INDEX(Ingredients!G$11:G$310, MATCH($C1169, Ingredients!$B$11:$B$310, 0)), "")))</f>
        <v/>
      </c>
      <c r="AL1169" s="79" t="str">
        <f>IF($C1169="", "", IF(IFERROR(INDEX(Ingredients!H$11:H$310, MATCH($C1169, Ingredients!$B$11:$B$310, 0)), "")="", "", IFERROR(INDEX(Ingredients!H$11:H$310, MATCH($C1169, Ingredients!$B$11:$B$310, 0)), "")))</f>
        <v/>
      </c>
      <c r="AN1169" s="83" t="str">
        <f t="shared" si="275"/>
        <v/>
      </c>
      <c r="AP1169" s="114" t="str">
        <f t="shared" si="285"/>
        <v/>
      </c>
      <c r="AR1169" s="117" t="str">
        <f>IF($C1169="", "", IF(IFERROR(INDEX(Ingredients!$AI$11:$AI$310, MATCH($C1169, Ingredients!$B$11:$B$310, 0)), "")="", "", IFERROR(INDEX(Ingredients!$AI$11:$AI$310, MATCH($C1169, Ingredients!$B$11:$B$310, 0)), "")))</f>
        <v/>
      </c>
      <c r="AT1169" s="120" t="str">
        <f t="shared" si="286"/>
        <v/>
      </c>
      <c r="AV1169" s="90" t="str">
        <f t="shared" si="276"/>
        <v/>
      </c>
      <c r="AX1169" s="90" t="str">
        <f>IF($AV1169="", "", COUNTIF($AV$11:$AV$5010, "&lt;"&amp;$AV1169)+1+COUNTIF($AV$11:$AV1169, $AV1169)-1)</f>
        <v/>
      </c>
      <c r="AZ1169" s="111" t="str">
        <f>IF($B1169="", "", SUMIF('Shopping List'!$AV$11:$AV$25, $B1169, 'Shopping List'!$BN$11:$BN$25))</f>
        <v/>
      </c>
      <c r="BB1169" s="117" t="str">
        <f t="shared" si="287"/>
        <v/>
      </c>
    </row>
    <row r="1170" spans="1:54" x14ac:dyDescent="0.25">
      <c r="A1170" s="4"/>
      <c r="B1170" s="37"/>
      <c r="C1170" s="124"/>
      <c r="D1170" s="39"/>
      <c r="E1170" s="125"/>
      <c r="F1170" s="48"/>
      <c r="G1170" s="4"/>
      <c r="H1170" s="4"/>
      <c r="I1170" s="95" t="str">
        <f>IF($C1170="", "", IF(IFERROR(INDEX(Ingredients!$C$11:$C$310, MATCH($C1170, Ingredients!$B$11:$B$310, 0)), "")="", "", IFERROR(INDEX(Ingredients!$C$11:$C$310, MATCH($C1170, Ingredients!$B$11:$B$310, 0)), "")))</f>
        <v/>
      </c>
      <c r="J1170" s="73" t="str">
        <f>IF($B1170="", "", IF(IFERROR(INDEX(Meals!$C$11:$C$260, MATCH($B1170, Meals!$B$11:$B$260, 0)), "")="", "", IFERROR(INDEX(Meals!$C$11:$C$260, MATCH($B1170, Meals!$B$11:$B$260, 0)), "")))</f>
        <v/>
      </c>
      <c r="K1170" s="4"/>
      <c r="L1170" s="72" t="str">
        <f t="shared" si="277"/>
        <v/>
      </c>
      <c r="M1170" s="73" t="str">
        <f t="shared" si="278"/>
        <v/>
      </c>
      <c r="N1170" s="4"/>
      <c r="O1170" s="78" t="str">
        <f t="shared" si="279"/>
        <v/>
      </c>
      <c r="P1170" s="79" t="str">
        <f t="shared" si="280"/>
        <v/>
      </c>
      <c r="Q1170" s="4"/>
      <c r="R1170" s="90" t="str">
        <f t="shared" si="281"/>
        <v/>
      </c>
      <c r="S1170" s="4"/>
      <c r="Y1170" s="18" t="str">
        <f t="shared" si="282"/>
        <v/>
      </c>
      <c r="AA1170" s="18" t="str">
        <f t="shared" si="273"/>
        <v/>
      </c>
      <c r="AB1170" s="18" t="str">
        <f t="shared" si="274"/>
        <v/>
      </c>
      <c r="AC1170" s="18" t="str">
        <f t="shared" si="283"/>
        <v/>
      </c>
      <c r="AD1170" s="18" t="str">
        <f t="shared" si="283"/>
        <v/>
      </c>
      <c r="AE1170" s="18" t="str">
        <f t="shared" si="284"/>
        <v/>
      </c>
      <c r="AG1170" s="95" t="str">
        <f>IF($C1170="", "", IF(IFERROR(INDEX(Ingredients!C$11:C$310, MATCH($C1170, Ingredients!$B$11:$B$310, 0)), "")="", "", IFERROR(INDEX(Ingredients!C$11:C$310, MATCH($C1170, Ingredients!$B$11:$B$310, 0)), "")))</f>
        <v/>
      </c>
      <c r="AH1170" s="105" t="str">
        <f>IF($C1170="", "", IF(IFERROR(INDEX(Ingredients!D$11:D$310, MATCH($C1170, Ingredients!$B$11:$B$310, 0)), "")="", "", IFERROR(INDEX(Ingredients!D$11:D$310, MATCH($C1170, Ingredients!$B$11:$B$310, 0)), "")))</f>
        <v/>
      </c>
      <c r="AI1170" s="106" t="str">
        <f>IF($C1170="", "", IF(IFERROR(INDEX(Ingredients!E$11:E$310, MATCH($C1170, Ingredients!$B$11:$B$310, 0)), "")="", "", IFERROR(INDEX(Ingredients!E$11:E$310, MATCH($C1170, Ingredients!$B$11:$B$310, 0)), "")))</f>
        <v/>
      </c>
      <c r="AJ1170" s="108" t="str">
        <f>IF($C1170="", "", IF(IFERROR(INDEX(Ingredients!F$11:F$310, MATCH($C1170, Ingredients!$B$11:$B$310, 0)), "")="", "", IFERROR(INDEX(Ingredients!F$11:F$310, MATCH($C1170, Ingredients!$B$11:$B$310, 0)), "")))</f>
        <v/>
      </c>
      <c r="AK1170" s="106" t="str">
        <f>IF($C1170="", "", IF(IFERROR(INDEX(Ingredients!G$11:G$310, MATCH($C1170, Ingredients!$B$11:$B$310, 0)), "")="", "", IFERROR(INDEX(Ingredients!G$11:G$310, MATCH($C1170, Ingredients!$B$11:$B$310, 0)), "")))</f>
        <v/>
      </c>
      <c r="AL1170" s="79" t="str">
        <f>IF($C1170="", "", IF(IFERROR(INDEX(Ingredients!H$11:H$310, MATCH($C1170, Ingredients!$B$11:$B$310, 0)), "")="", "", IFERROR(INDEX(Ingredients!H$11:H$310, MATCH($C1170, Ingredients!$B$11:$B$310, 0)), "")))</f>
        <v/>
      </c>
      <c r="AN1170" s="83" t="str">
        <f t="shared" si="275"/>
        <v/>
      </c>
      <c r="AP1170" s="114" t="str">
        <f t="shared" si="285"/>
        <v/>
      </c>
      <c r="AR1170" s="117" t="str">
        <f>IF($C1170="", "", IF(IFERROR(INDEX(Ingredients!$AI$11:$AI$310, MATCH($C1170, Ingredients!$B$11:$B$310, 0)), "")="", "", IFERROR(INDEX(Ingredients!$AI$11:$AI$310, MATCH($C1170, Ingredients!$B$11:$B$310, 0)), "")))</f>
        <v/>
      </c>
      <c r="AT1170" s="120" t="str">
        <f t="shared" si="286"/>
        <v/>
      </c>
      <c r="AV1170" s="90" t="str">
        <f t="shared" si="276"/>
        <v/>
      </c>
      <c r="AX1170" s="90" t="str">
        <f>IF($AV1170="", "", COUNTIF($AV$11:$AV$5010, "&lt;"&amp;$AV1170)+1+COUNTIF($AV$11:$AV1170, $AV1170)-1)</f>
        <v/>
      </c>
      <c r="AZ1170" s="111" t="str">
        <f>IF($B1170="", "", SUMIF('Shopping List'!$AV$11:$AV$25, $B1170, 'Shopping List'!$BN$11:$BN$25))</f>
        <v/>
      </c>
      <c r="BB1170" s="117" t="str">
        <f t="shared" si="287"/>
        <v/>
      </c>
    </row>
    <row r="1171" spans="1:54" x14ac:dyDescent="0.25">
      <c r="A1171" s="4"/>
      <c r="B1171" s="37"/>
      <c r="C1171" s="124"/>
      <c r="D1171" s="39"/>
      <c r="E1171" s="125"/>
      <c r="F1171" s="48"/>
      <c r="G1171" s="4"/>
      <c r="H1171" s="4"/>
      <c r="I1171" s="95" t="str">
        <f>IF($C1171="", "", IF(IFERROR(INDEX(Ingredients!$C$11:$C$310, MATCH($C1171, Ingredients!$B$11:$B$310, 0)), "")="", "", IFERROR(INDEX(Ingredients!$C$11:$C$310, MATCH($C1171, Ingredients!$B$11:$B$310, 0)), "")))</f>
        <v/>
      </c>
      <c r="J1171" s="73" t="str">
        <f>IF($B1171="", "", IF(IFERROR(INDEX(Meals!$C$11:$C$260, MATCH($B1171, Meals!$B$11:$B$260, 0)), "")="", "", IFERROR(INDEX(Meals!$C$11:$C$260, MATCH($B1171, Meals!$B$11:$B$260, 0)), "")))</f>
        <v/>
      </c>
      <c r="K1171" s="4"/>
      <c r="L1171" s="72" t="str">
        <f t="shared" si="277"/>
        <v/>
      </c>
      <c r="M1171" s="73" t="str">
        <f t="shared" si="278"/>
        <v/>
      </c>
      <c r="N1171" s="4"/>
      <c r="O1171" s="78" t="str">
        <f t="shared" si="279"/>
        <v/>
      </c>
      <c r="P1171" s="79" t="str">
        <f t="shared" si="280"/>
        <v/>
      </c>
      <c r="Q1171" s="4"/>
      <c r="R1171" s="90" t="str">
        <f t="shared" si="281"/>
        <v/>
      </c>
      <c r="S1171" s="4"/>
      <c r="Y1171" s="18" t="str">
        <f t="shared" si="282"/>
        <v/>
      </c>
      <c r="AA1171" s="18" t="str">
        <f t="shared" si="273"/>
        <v/>
      </c>
      <c r="AB1171" s="18" t="str">
        <f t="shared" si="274"/>
        <v/>
      </c>
      <c r="AC1171" s="18" t="str">
        <f t="shared" si="283"/>
        <v/>
      </c>
      <c r="AD1171" s="18" t="str">
        <f t="shared" si="283"/>
        <v/>
      </c>
      <c r="AE1171" s="18" t="str">
        <f t="shared" si="284"/>
        <v/>
      </c>
      <c r="AG1171" s="95" t="str">
        <f>IF($C1171="", "", IF(IFERROR(INDEX(Ingredients!C$11:C$310, MATCH($C1171, Ingredients!$B$11:$B$310, 0)), "")="", "", IFERROR(INDEX(Ingredients!C$11:C$310, MATCH($C1171, Ingredients!$B$11:$B$310, 0)), "")))</f>
        <v/>
      </c>
      <c r="AH1171" s="105" t="str">
        <f>IF($C1171="", "", IF(IFERROR(INDEX(Ingredients!D$11:D$310, MATCH($C1171, Ingredients!$B$11:$B$310, 0)), "")="", "", IFERROR(INDEX(Ingredients!D$11:D$310, MATCH($C1171, Ingredients!$B$11:$B$310, 0)), "")))</f>
        <v/>
      </c>
      <c r="AI1171" s="106" t="str">
        <f>IF($C1171="", "", IF(IFERROR(INDEX(Ingredients!E$11:E$310, MATCH($C1171, Ingredients!$B$11:$B$310, 0)), "")="", "", IFERROR(INDEX(Ingredients!E$11:E$310, MATCH($C1171, Ingredients!$B$11:$B$310, 0)), "")))</f>
        <v/>
      </c>
      <c r="AJ1171" s="108" t="str">
        <f>IF($C1171="", "", IF(IFERROR(INDEX(Ingredients!F$11:F$310, MATCH($C1171, Ingredients!$B$11:$B$310, 0)), "")="", "", IFERROR(INDEX(Ingredients!F$11:F$310, MATCH($C1171, Ingredients!$B$11:$B$310, 0)), "")))</f>
        <v/>
      </c>
      <c r="AK1171" s="106" t="str">
        <f>IF($C1171="", "", IF(IFERROR(INDEX(Ingredients!G$11:G$310, MATCH($C1171, Ingredients!$B$11:$B$310, 0)), "")="", "", IFERROR(INDEX(Ingredients!G$11:G$310, MATCH($C1171, Ingredients!$B$11:$B$310, 0)), "")))</f>
        <v/>
      </c>
      <c r="AL1171" s="79" t="str">
        <f>IF($C1171="", "", IF(IFERROR(INDEX(Ingredients!H$11:H$310, MATCH($C1171, Ingredients!$B$11:$B$310, 0)), "")="", "", IFERROR(INDEX(Ingredients!H$11:H$310, MATCH($C1171, Ingredients!$B$11:$B$310, 0)), "")))</f>
        <v/>
      </c>
      <c r="AN1171" s="83" t="str">
        <f t="shared" si="275"/>
        <v/>
      </c>
      <c r="AP1171" s="114" t="str">
        <f t="shared" si="285"/>
        <v/>
      </c>
      <c r="AR1171" s="117" t="str">
        <f>IF($C1171="", "", IF(IFERROR(INDEX(Ingredients!$AI$11:$AI$310, MATCH($C1171, Ingredients!$B$11:$B$310, 0)), "")="", "", IFERROR(INDEX(Ingredients!$AI$11:$AI$310, MATCH($C1171, Ingredients!$B$11:$B$310, 0)), "")))</f>
        <v/>
      </c>
      <c r="AT1171" s="120" t="str">
        <f t="shared" si="286"/>
        <v/>
      </c>
      <c r="AV1171" s="90" t="str">
        <f t="shared" si="276"/>
        <v/>
      </c>
      <c r="AX1171" s="90" t="str">
        <f>IF($AV1171="", "", COUNTIF($AV$11:$AV$5010, "&lt;"&amp;$AV1171)+1+COUNTIF($AV$11:$AV1171, $AV1171)-1)</f>
        <v/>
      </c>
      <c r="AZ1171" s="111" t="str">
        <f>IF($B1171="", "", SUMIF('Shopping List'!$AV$11:$AV$25, $B1171, 'Shopping List'!$BN$11:$BN$25))</f>
        <v/>
      </c>
      <c r="BB1171" s="117" t="str">
        <f t="shared" si="287"/>
        <v/>
      </c>
    </row>
    <row r="1172" spans="1:54" x14ac:dyDescent="0.25">
      <c r="A1172" s="4"/>
      <c r="B1172" s="37"/>
      <c r="C1172" s="124"/>
      <c r="D1172" s="39"/>
      <c r="E1172" s="125"/>
      <c r="F1172" s="48"/>
      <c r="G1172" s="4"/>
      <c r="H1172" s="4"/>
      <c r="I1172" s="95" t="str">
        <f>IF($C1172="", "", IF(IFERROR(INDEX(Ingredients!$C$11:$C$310, MATCH($C1172, Ingredients!$B$11:$B$310, 0)), "")="", "", IFERROR(INDEX(Ingredients!$C$11:$C$310, MATCH($C1172, Ingredients!$B$11:$B$310, 0)), "")))</f>
        <v/>
      </c>
      <c r="J1172" s="73" t="str">
        <f>IF($B1172="", "", IF(IFERROR(INDEX(Meals!$C$11:$C$260, MATCH($B1172, Meals!$B$11:$B$260, 0)), "")="", "", IFERROR(INDEX(Meals!$C$11:$C$260, MATCH($B1172, Meals!$B$11:$B$260, 0)), "")))</f>
        <v/>
      </c>
      <c r="K1172" s="4"/>
      <c r="L1172" s="72" t="str">
        <f t="shared" si="277"/>
        <v/>
      </c>
      <c r="M1172" s="73" t="str">
        <f t="shared" si="278"/>
        <v/>
      </c>
      <c r="N1172" s="4"/>
      <c r="O1172" s="78" t="str">
        <f t="shared" si="279"/>
        <v/>
      </c>
      <c r="P1172" s="79" t="str">
        <f t="shared" si="280"/>
        <v/>
      </c>
      <c r="Q1172" s="4"/>
      <c r="R1172" s="90" t="str">
        <f t="shared" si="281"/>
        <v/>
      </c>
      <c r="S1172" s="4"/>
      <c r="Y1172" s="18" t="str">
        <f t="shared" si="282"/>
        <v/>
      </c>
      <c r="AA1172" s="18" t="str">
        <f t="shared" si="273"/>
        <v/>
      </c>
      <c r="AB1172" s="18" t="str">
        <f t="shared" si="274"/>
        <v/>
      </c>
      <c r="AC1172" s="18" t="str">
        <f t="shared" si="283"/>
        <v/>
      </c>
      <c r="AD1172" s="18" t="str">
        <f t="shared" si="283"/>
        <v/>
      </c>
      <c r="AE1172" s="18" t="str">
        <f t="shared" si="284"/>
        <v/>
      </c>
      <c r="AG1172" s="95" t="str">
        <f>IF($C1172="", "", IF(IFERROR(INDEX(Ingredients!C$11:C$310, MATCH($C1172, Ingredients!$B$11:$B$310, 0)), "")="", "", IFERROR(INDEX(Ingredients!C$11:C$310, MATCH($C1172, Ingredients!$B$11:$B$310, 0)), "")))</f>
        <v/>
      </c>
      <c r="AH1172" s="105" t="str">
        <f>IF($C1172="", "", IF(IFERROR(INDEX(Ingredients!D$11:D$310, MATCH($C1172, Ingredients!$B$11:$B$310, 0)), "")="", "", IFERROR(INDEX(Ingredients!D$11:D$310, MATCH($C1172, Ingredients!$B$11:$B$310, 0)), "")))</f>
        <v/>
      </c>
      <c r="AI1172" s="106" t="str">
        <f>IF($C1172="", "", IF(IFERROR(INDEX(Ingredients!E$11:E$310, MATCH($C1172, Ingredients!$B$11:$B$310, 0)), "")="", "", IFERROR(INDEX(Ingredients!E$11:E$310, MATCH($C1172, Ingredients!$B$11:$B$310, 0)), "")))</f>
        <v/>
      </c>
      <c r="AJ1172" s="108" t="str">
        <f>IF($C1172="", "", IF(IFERROR(INDEX(Ingredients!F$11:F$310, MATCH($C1172, Ingredients!$B$11:$B$310, 0)), "")="", "", IFERROR(INDEX(Ingredients!F$11:F$310, MATCH($C1172, Ingredients!$B$11:$B$310, 0)), "")))</f>
        <v/>
      </c>
      <c r="AK1172" s="106" t="str">
        <f>IF($C1172="", "", IF(IFERROR(INDEX(Ingredients!G$11:G$310, MATCH($C1172, Ingredients!$B$11:$B$310, 0)), "")="", "", IFERROR(INDEX(Ingredients!G$11:G$310, MATCH($C1172, Ingredients!$B$11:$B$310, 0)), "")))</f>
        <v/>
      </c>
      <c r="AL1172" s="79" t="str">
        <f>IF($C1172="", "", IF(IFERROR(INDEX(Ingredients!H$11:H$310, MATCH($C1172, Ingredients!$B$11:$B$310, 0)), "")="", "", IFERROR(INDEX(Ingredients!H$11:H$310, MATCH($C1172, Ingredients!$B$11:$B$310, 0)), "")))</f>
        <v/>
      </c>
      <c r="AN1172" s="83" t="str">
        <f t="shared" si="275"/>
        <v/>
      </c>
      <c r="AP1172" s="114" t="str">
        <f t="shared" si="285"/>
        <v/>
      </c>
      <c r="AR1172" s="117" t="str">
        <f>IF($C1172="", "", IF(IFERROR(INDEX(Ingredients!$AI$11:$AI$310, MATCH($C1172, Ingredients!$B$11:$B$310, 0)), "")="", "", IFERROR(INDEX(Ingredients!$AI$11:$AI$310, MATCH($C1172, Ingredients!$B$11:$B$310, 0)), "")))</f>
        <v/>
      </c>
      <c r="AT1172" s="120" t="str">
        <f t="shared" si="286"/>
        <v/>
      </c>
      <c r="AV1172" s="90" t="str">
        <f t="shared" si="276"/>
        <v/>
      </c>
      <c r="AX1172" s="90" t="str">
        <f>IF($AV1172="", "", COUNTIF($AV$11:$AV$5010, "&lt;"&amp;$AV1172)+1+COUNTIF($AV$11:$AV1172, $AV1172)-1)</f>
        <v/>
      </c>
      <c r="AZ1172" s="111" t="str">
        <f>IF($B1172="", "", SUMIF('Shopping List'!$AV$11:$AV$25, $B1172, 'Shopping List'!$BN$11:$BN$25))</f>
        <v/>
      </c>
      <c r="BB1172" s="117" t="str">
        <f t="shared" si="287"/>
        <v/>
      </c>
    </row>
    <row r="1173" spans="1:54" x14ac:dyDescent="0.25">
      <c r="A1173" s="4"/>
      <c r="B1173" s="37"/>
      <c r="C1173" s="124"/>
      <c r="D1173" s="39"/>
      <c r="E1173" s="125"/>
      <c r="F1173" s="48"/>
      <c r="G1173" s="4"/>
      <c r="H1173" s="4"/>
      <c r="I1173" s="95" t="str">
        <f>IF($C1173="", "", IF(IFERROR(INDEX(Ingredients!$C$11:$C$310, MATCH($C1173, Ingredients!$B$11:$B$310, 0)), "")="", "", IFERROR(INDEX(Ingredients!$C$11:$C$310, MATCH($C1173, Ingredients!$B$11:$B$310, 0)), "")))</f>
        <v/>
      </c>
      <c r="J1173" s="73" t="str">
        <f>IF($B1173="", "", IF(IFERROR(INDEX(Meals!$C$11:$C$260, MATCH($B1173, Meals!$B$11:$B$260, 0)), "")="", "", IFERROR(INDEX(Meals!$C$11:$C$260, MATCH($B1173, Meals!$B$11:$B$260, 0)), "")))</f>
        <v/>
      </c>
      <c r="K1173" s="4"/>
      <c r="L1173" s="72" t="str">
        <f t="shared" si="277"/>
        <v/>
      </c>
      <c r="M1173" s="73" t="str">
        <f t="shared" si="278"/>
        <v/>
      </c>
      <c r="N1173" s="4"/>
      <c r="O1173" s="78" t="str">
        <f t="shared" si="279"/>
        <v/>
      </c>
      <c r="P1173" s="79" t="str">
        <f t="shared" si="280"/>
        <v/>
      </c>
      <c r="Q1173" s="4"/>
      <c r="R1173" s="90" t="str">
        <f t="shared" si="281"/>
        <v/>
      </c>
      <c r="S1173" s="4"/>
      <c r="Y1173" s="18" t="str">
        <f t="shared" si="282"/>
        <v/>
      </c>
      <c r="AA1173" s="18" t="str">
        <f t="shared" si="273"/>
        <v/>
      </c>
      <c r="AB1173" s="18" t="str">
        <f t="shared" si="274"/>
        <v/>
      </c>
      <c r="AC1173" s="18" t="str">
        <f t="shared" si="283"/>
        <v/>
      </c>
      <c r="AD1173" s="18" t="str">
        <f t="shared" si="283"/>
        <v/>
      </c>
      <c r="AE1173" s="18" t="str">
        <f t="shared" si="284"/>
        <v/>
      </c>
      <c r="AG1173" s="95" t="str">
        <f>IF($C1173="", "", IF(IFERROR(INDEX(Ingredients!C$11:C$310, MATCH($C1173, Ingredients!$B$11:$B$310, 0)), "")="", "", IFERROR(INDEX(Ingredients!C$11:C$310, MATCH($C1173, Ingredients!$B$11:$B$310, 0)), "")))</f>
        <v/>
      </c>
      <c r="AH1173" s="105" t="str">
        <f>IF($C1173="", "", IF(IFERROR(INDEX(Ingredients!D$11:D$310, MATCH($C1173, Ingredients!$B$11:$B$310, 0)), "")="", "", IFERROR(INDEX(Ingredients!D$11:D$310, MATCH($C1173, Ingredients!$B$11:$B$310, 0)), "")))</f>
        <v/>
      </c>
      <c r="AI1173" s="106" t="str">
        <f>IF($C1173="", "", IF(IFERROR(INDEX(Ingredients!E$11:E$310, MATCH($C1173, Ingredients!$B$11:$B$310, 0)), "")="", "", IFERROR(INDEX(Ingredients!E$11:E$310, MATCH($C1173, Ingredients!$B$11:$B$310, 0)), "")))</f>
        <v/>
      </c>
      <c r="AJ1173" s="108" t="str">
        <f>IF($C1173="", "", IF(IFERROR(INDEX(Ingredients!F$11:F$310, MATCH($C1173, Ingredients!$B$11:$B$310, 0)), "")="", "", IFERROR(INDEX(Ingredients!F$11:F$310, MATCH($C1173, Ingredients!$B$11:$B$310, 0)), "")))</f>
        <v/>
      </c>
      <c r="AK1173" s="106" t="str">
        <f>IF($C1173="", "", IF(IFERROR(INDEX(Ingredients!G$11:G$310, MATCH($C1173, Ingredients!$B$11:$B$310, 0)), "")="", "", IFERROR(INDEX(Ingredients!G$11:G$310, MATCH($C1173, Ingredients!$B$11:$B$310, 0)), "")))</f>
        <v/>
      </c>
      <c r="AL1173" s="79" t="str">
        <f>IF($C1173="", "", IF(IFERROR(INDEX(Ingredients!H$11:H$310, MATCH($C1173, Ingredients!$B$11:$B$310, 0)), "")="", "", IFERROR(INDEX(Ingredients!H$11:H$310, MATCH($C1173, Ingredients!$B$11:$B$310, 0)), "")))</f>
        <v/>
      </c>
      <c r="AN1173" s="83" t="str">
        <f t="shared" si="275"/>
        <v/>
      </c>
      <c r="AP1173" s="114" t="str">
        <f t="shared" si="285"/>
        <v/>
      </c>
      <c r="AR1173" s="117" t="str">
        <f>IF($C1173="", "", IF(IFERROR(INDEX(Ingredients!$AI$11:$AI$310, MATCH($C1173, Ingredients!$B$11:$B$310, 0)), "")="", "", IFERROR(INDEX(Ingredients!$AI$11:$AI$310, MATCH($C1173, Ingredients!$B$11:$B$310, 0)), "")))</f>
        <v/>
      </c>
      <c r="AT1173" s="120" t="str">
        <f t="shared" si="286"/>
        <v/>
      </c>
      <c r="AV1173" s="90" t="str">
        <f t="shared" si="276"/>
        <v/>
      </c>
      <c r="AX1173" s="90" t="str">
        <f>IF($AV1173="", "", COUNTIF($AV$11:$AV$5010, "&lt;"&amp;$AV1173)+1+COUNTIF($AV$11:$AV1173, $AV1173)-1)</f>
        <v/>
      </c>
      <c r="AZ1173" s="111" t="str">
        <f>IF($B1173="", "", SUMIF('Shopping List'!$AV$11:$AV$25, $B1173, 'Shopping List'!$BN$11:$BN$25))</f>
        <v/>
      </c>
      <c r="BB1173" s="117" t="str">
        <f t="shared" si="287"/>
        <v/>
      </c>
    </row>
    <row r="1174" spans="1:54" x14ac:dyDescent="0.25">
      <c r="A1174" s="4"/>
      <c r="B1174" s="37"/>
      <c r="C1174" s="124"/>
      <c r="D1174" s="39"/>
      <c r="E1174" s="125"/>
      <c r="F1174" s="48"/>
      <c r="G1174" s="4"/>
      <c r="H1174" s="4"/>
      <c r="I1174" s="95" t="str">
        <f>IF($C1174="", "", IF(IFERROR(INDEX(Ingredients!$C$11:$C$310, MATCH($C1174, Ingredients!$B$11:$B$310, 0)), "")="", "", IFERROR(INDEX(Ingredients!$C$11:$C$310, MATCH($C1174, Ingredients!$B$11:$B$310, 0)), "")))</f>
        <v/>
      </c>
      <c r="J1174" s="73" t="str">
        <f>IF($B1174="", "", IF(IFERROR(INDEX(Meals!$C$11:$C$260, MATCH($B1174, Meals!$B$11:$B$260, 0)), "")="", "", IFERROR(INDEX(Meals!$C$11:$C$260, MATCH($B1174, Meals!$B$11:$B$260, 0)), "")))</f>
        <v/>
      </c>
      <c r="K1174" s="4"/>
      <c r="L1174" s="72" t="str">
        <f t="shared" si="277"/>
        <v/>
      </c>
      <c r="M1174" s="73" t="str">
        <f t="shared" si="278"/>
        <v/>
      </c>
      <c r="N1174" s="4"/>
      <c r="O1174" s="78" t="str">
        <f t="shared" si="279"/>
        <v/>
      </c>
      <c r="P1174" s="79" t="str">
        <f t="shared" si="280"/>
        <v/>
      </c>
      <c r="Q1174" s="4"/>
      <c r="R1174" s="90" t="str">
        <f t="shared" si="281"/>
        <v/>
      </c>
      <c r="S1174" s="4"/>
      <c r="Y1174" s="18" t="str">
        <f t="shared" si="282"/>
        <v/>
      </c>
      <c r="AA1174" s="18" t="str">
        <f t="shared" si="273"/>
        <v/>
      </c>
      <c r="AB1174" s="18" t="str">
        <f t="shared" si="274"/>
        <v/>
      </c>
      <c r="AC1174" s="18" t="str">
        <f t="shared" si="283"/>
        <v/>
      </c>
      <c r="AD1174" s="18" t="str">
        <f t="shared" si="283"/>
        <v/>
      </c>
      <c r="AE1174" s="18" t="str">
        <f t="shared" si="284"/>
        <v/>
      </c>
      <c r="AG1174" s="95" t="str">
        <f>IF($C1174="", "", IF(IFERROR(INDEX(Ingredients!C$11:C$310, MATCH($C1174, Ingredients!$B$11:$B$310, 0)), "")="", "", IFERROR(INDEX(Ingredients!C$11:C$310, MATCH($C1174, Ingredients!$B$11:$B$310, 0)), "")))</f>
        <v/>
      </c>
      <c r="AH1174" s="105" t="str">
        <f>IF($C1174="", "", IF(IFERROR(INDEX(Ingredients!D$11:D$310, MATCH($C1174, Ingredients!$B$11:$B$310, 0)), "")="", "", IFERROR(INDEX(Ingredients!D$11:D$310, MATCH($C1174, Ingredients!$B$11:$B$310, 0)), "")))</f>
        <v/>
      </c>
      <c r="AI1174" s="106" t="str">
        <f>IF($C1174="", "", IF(IFERROR(INDEX(Ingredients!E$11:E$310, MATCH($C1174, Ingredients!$B$11:$B$310, 0)), "")="", "", IFERROR(INDEX(Ingredients!E$11:E$310, MATCH($C1174, Ingredients!$B$11:$B$310, 0)), "")))</f>
        <v/>
      </c>
      <c r="AJ1174" s="108" t="str">
        <f>IF($C1174="", "", IF(IFERROR(INDEX(Ingredients!F$11:F$310, MATCH($C1174, Ingredients!$B$11:$B$310, 0)), "")="", "", IFERROR(INDEX(Ingredients!F$11:F$310, MATCH($C1174, Ingredients!$B$11:$B$310, 0)), "")))</f>
        <v/>
      </c>
      <c r="AK1174" s="106" t="str">
        <f>IF($C1174="", "", IF(IFERROR(INDEX(Ingredients!G$11:G$310, MATCH($C1174, Ingredients!$B$11:$B$310, 0)), "")="", "", IFERROR(INDEX(Ingredients!G$11:G$310, MATCH($C1174, Ingredients!$B$11:$B$310, 0)), "")))</f>
        <v/>
      </c>
      <c r="AL1174" s="79" t="str">
        <f>IF($C1174="", "", IF(IFERROR(INDEX(Ingredients!H$11:H$310, MATCH($C1174, Ingredients!$B$11:$B$310, 0)), "")="", "", IFERROR(INDEX(Ingredients!H$11:H$310, MATCH($C1174, Ingredients!$B$11:$B$310, 0)), "")))</f>
        <v/>
      </c>
      <c r="AN1174" s="83" t="str">
        <f t="shared" si="275"/>
        <v/>
      </c>
      <c r="AP1174" s="114" t="str">
        <f t="shared" si="285"/>
        <v/>
      </c>
      <c r="AR1174" s="117" t="str">
        <f>IF($C1174="", "", IF(IFERROR(INDEX(Ingredients!$AI$11:$AI$310, MATCH($C1174, Ingredients!$B$11:$B$310, 0)), "")="", "", IFERROR(INDEX(Ingredients!$AI$11:$AI$310, MATCH($C1174, Ingredients!$B$11:$B$310, 0)), "")))</f>
        <v/>
      </c>
      <c r="AT1174" s="120" t="str">
        <f t="shared" si="286"/>
        <v/>
      </c>
      <c r="AV1174" s="90" t="str">
        <f t="shared" si="276"/>
        <v/>
      </c>
      <c r="AX1174" s="90" t="str">
        <f>IF($AV1174="", "", COUNTIF($AV$11:$AV$5010, "&lt;"&amp;$AV1174)+1+COUNTIF($AV$11:$AV1174, $AV1174)-1)</f>
        <v/>
      </c>
      <c r="AZ1174" s="111" t="str">
        <f>IF($B1174="", "", SUMIF('Shopping List'!$AV$11:$AV$25, $B1174, 'Shopping List'!$BN$11:$BN$25))</f>
        <v/>
      </c>
      <c r="BB1174" s="117" t="str">
        <f t="shared" si="287"/>
        <v/>
      </c>
    </row>
    <row r="1175" spans="1:54" x14ac:dyDescent="0.25">
      <c r="A1175" s="4"/>
      <c r="B1175" s="37"/>
      <c r="C1175" s="124"/>
      <c r="D1175" s="39"/>
      <c r="E1175" s="125"/>
      <c r="F1175" s="48"/>
      <c r="G1175" s="4"/>
      <c r="H1175" s="4"/>
      <c r="I1175" s="95" t="str">
        <f>IF($C1175="", "", IF(IFERROR(INDEX(Ingredients!$C$11:$C$310, MATCH($C1175, Ingredients!$B$11:$B$310, 0)), "")="", "", IFERROR(INDEX(Ingredients!$C$11:$C$310, MATCH($C1175, Ingredients!$B$11:$B$310, 0)), "")))</f>
        <v/>
      </c>
      <c r="J1175" s="73" t="str">
        <f>IF($B1175="", "", IF(IFERROR(INDEX(Meals!$C$11:$C$260, MATCH($B1175, Meals!$B$11:$B$260, 0)), "")="", "", IFERROR(INDEX(Meals!$C$11:$C$260, MATCH($B1175, Meals!$B$11:$B$260, 0)), "")))</f>
        <v/>
      </c>
      <c r="K1175" s="4"/>
      <c r="L1175" s="72" t="str">
        <f t="shared" si="277"/>
        <v/>
      </c>
      <c r="M1175" s="73" t="str">
        <f t="shared" si="278"/>
        <v/>
      </c>
      <c r="N1175" s="4"/>
      <c r="O1175" s="78" t="str">
        <f t="shared" si="279"/>
        <v/>
      </c>
      <c r="P1175" s="79" t="str">
        <f t="shared" si="280"/>
        <v/>
      </c>
      <c r="Q1175" s="4"/>
      <c r="R1175" s="90" t="str">
        <f t="shared" si="281"/>
        <v/>
      </c>
      <c r="S1175" s="4"/>
      <c r="Y1175" s="18" t="str">
        <f t="shared" si="282"/>
        <v/>
      </c>
      <c r="AA1175" s="18" t="str">
        <f t="shared" si="273"/>
        <v/>
      </c>
      <c r="AB1175" s="18" t="str">
        <f t="shared" si="274"/>
        <v/>
      </c>
      <c r="AC1175" s="18" t="str">
        <f t="shared" si="283"/>
        <v/>
      </c>
      <c r="AD1175" s="18" t="str">
        <f t="shared" si="283"/>
        <v/>
      </c>
      <c r="AE1175" s="18" t="str">
        <f t="shared" si="284"/>
        <v/>
      </c>
      <c r="AG1175" s="95" t="str">
        <f>IF($C1175="", "", IF(IFERROR(INDEX(Ingredients!C$11:C$310, MATCH($C1175, Ingredients!$B$11:$B$310, 0)), "")="", "", IFERROR(INDEX(Ingredients!C$11:C$310, MATCH($C1175, Ingredients!$B$11:$B$310, 0)), "")))</f>
        <v/>
      </c>
      <c r="AH1175" s="105" t="str">
        <f>IF($C1175="", "", IF(IFERROR(INDEX(Ingredients!D$11:D$310, MATCH($C1175, Ingredients!$B$11:$B$310, 0)), "")="", "", IFERROR(INDEX(Ingredients!D$11:D$310, MATCH($C1175, Ingredients!$B$11:$B$310, 0)), "")))</f>
        <v/>
      </c>
      <c r="AI1175" s="106" t="str">
        <f>IF($C1175="", "", IF(IFERROR(INDEX(Ingredients!E$11:E$310, MATCH($C1175, Ingredients!$B$11:$B$310, 0)), "")="", "", IFERROR(INDEX(Ingredients!E$11:E$310, MATCH($C1175, Ingredients!$B$11:$B$310, 0)), "")))</f>
        <v/>
      </c>
      <c r="AJ1175" s="108" t="str">
        <f>IF($C1175="", "", IF(IFERROR(INDEX(Ingredients!F$11:F$310, MATCH($C1175, Ingredients!$B$11:$B$310, 0)), "")="", "", IFERROR(INDEX(Ingredients!F$11:F$310, MATCH($C1175, Ingredients!$B$11:$B$310, 0)), "")))</f>
        <v/>
      </c>
      <c r="AK1175" s="106" t="str">
        <f>IF($C1175="", "", IF(IFERROR(INDEX(Ingredients!G$11:G$310, MATCH($C1175, Ingredients!$B$11:$B$310, 0)), "")="", "", IFERROR(INDEX(Ingredients!G$11:G$310, MATCH($C1175, Ingredients!$B$11:$B$310, 0)), "")))</f>
        <v/>
      </c>
      <c r="AL1175" s="79" t="str">
        <f>IF($C1175="", "", IF(IFERROR(INDEX(Ingredients!H$11:H$310, MATCH($C1175, Ingredients!$B$11:$B$310, 0)), "")="", "", IFERROR(INDEX(Ingredients!H$11:H$310, MATCH($C1175, Ingredients!$B$11:$B$310, 0)), "")))</f>
        <v/>
      </c>
      <c r="AN1175" s="83" t="str">
        <f t="shared" si="275"/>
        <v/>
      </c>
      <c r="AP1175" s="114" t="str">
        <f t="shared" si="285"/>
        <v/>
      </c>
      <c r="AR1175" s="117" t="str">
        <f>IF($C1175="", "", IF(IFERROR(INDEX(Ingredients!$AI$11:$AI$310, MATCH($C1175, Ingredients!$B$11:$B$310, 0)), "")="", "", IFERROR(INDEX(Ingredients!$AI$11:$AI$310, MATCH($C1175, Ingredients!$B$11:$B$310, 0)), "")))</f>
        <v/>
      </c>
      <c r="AT1175" s="120" t="str">
        <f t="shared" si="286"/>
        <v/>
      </c>
      <c r="AV1175" s="90" t="str">
        <f t="shared" si="276"/>
        <v/>
      </c>
      <c r="AX1175" s="90" t="str">
        <f>IF($AV1175="", "", COUNTIF($AV$11:$AV$5010, "&lt;"&amp;$AV1175)+1+COUNTIF($AV$11:$AV1175, $AV1175)-1)</f>
        <v/>
      </c>
      <c r="AZ1175" s="111" t="str">
        <f>IF($B1175="", "", SUMIF('Shopping List'!$AV$11:$AV$25, $B1175, 'Shopping List'!$BN$11:$BN$25))</f>
        <v/>
      </c>
      <c r="BB1175" s="117" t="str">
        <f t="shared" si="287"/>
        <v/>
      </c>
    </row>
    <row r="1176" spans="1:54" x14ac:dyDescent="0.25">
      <c r="A1176" s="4"/>
      <c r="B1176" s="37"/>
      <c r="C1176" s="124"/>
      <c r="D1176" s="39"/>
      <c r="E1176" s="125"/>
      <c r="F1176" s="48"/>
      <c r="G1176" s="4"/>
      <c r="H1176" s="4"/>
      <c r="I1176" s="95" t="str">
        <f>IF($C1176="", "", IF(IFERROR(INDEX(Ingredients!$C$11:$C$310, MATCH($C1176, Ingredients!$B$11:$B$310, 0)), "")="", "", IFERROR(INDEX(Ingredients!$C$11:$C$310, MATCH($C1176, Ingredients!$B$11:$B$310, 0)), "")))</f>
        <v/>
      </c>
      <c r="J1176" s="73" t="str">
        <f>IF($B1176="", "", IF(IFERROR(INDEX(Meals!$C$11:$C$260, MATCH($B1176, Meals!$B$11:$B$260, 0)), "")="", "", IFERROR(INDEX(Meals!$C$11:$C$260, MATCH($B1176, Meals!$B$11:$B$260, 0)), "")))</f>
        <v/>
      </c>
      <c r="K1176" s="4"/>
      <c r="L1176" s="72" t="str">
        <f t="shared" si="277"/>
        <v/>
      </c>
      <c r="M1176" s="73" t="str">
        <f t="shared" si="278"/>
        <v/>
      </c>
      <c r="N1176" s="4"/>
      <c r="O1176" s="78" t="str">
        <f t="shared" si="279"/>
        <v/>
      </c>
      <c r="P1176" s="79" t="str">
        <f t="shared" si="280"/>
        <v/>
      </c>
      <c r="Q1176" s="4"/>
      <c r="R1176" s="90" t="str">
        <f t="shared" si="281"/>
        <v/>
      </c>
      <c r="S1176" s="4"/>
      <c r="Y1176" s="18" t="str">
        <f t="shared" si="282"/>
        <v/>
      </c>
      <c r="AA1176" s="18" t="str">
        <f t="shared" si="273"/>
        <v/>
      </c>
      <c r="AB1176" s="18" t="str">
        <f t="shared" si="274"/>
        <v/>
      </c>
      <c r="AC1176" s="18" t="str">
        <f t="shared" si="283"/>
        <v/>
      </c>
      <c r="AD1176" s="18" t="str">
        <f t="shared" si="283"/>
        <v/>
      </c>
      <c r="AE1176" s="18" t="str">
        <f t="shared" si="284"/>
        <v/>
      </c>
      <c r="AG1176" s="95" t="str">
        <f>IF($C1176="", "", IF(IFERROR(INDEX(Ingredients!C$11:C$310, MATCH($C1176, Ingredients!$B$11:$B$310, 0)), "")="", "", IFERROR(INDEX(Ingredients!C$11:C$310, MATCH($C1176, Ingredients!$B$11:$B$310, 0)), "")))</f>
        <v/>
      </c>
      <c r="AH1176" s="105" t="str">
        <f>IF($C1176="", "", IF(IFERROR(INDEX(Ingredients!D$11:D$310, MATCH($C1176, Ingredients!$B$11:$B$310, 0)), "")="", "", IFERROR(INDEX(Ingredients!D$11:D$310, MATCH($C1176, Ingredients!$B$11:$B$310, 0)), "")))</f>
        <v/>
      </c>
      <c r="AI1176" s="106" t="str">
        <f>IF($C1176="", "", IF(IFERROR(INDEX(Ingredients!E$11:E$310, MATCH($C1176, Ingredients!$B$11:$B$310, 0)), "")="", "", IFERROR(INDEX(Ingredients!E$11:E$310, MATCH($C1176, Ingredients!$B$11:$B$310, 0)), "")))</f>
        <v/>
      </c>
      <c r="AJ1176" s="108" t="str">
        <f>IF($C1176="", "", IF(IFERROR(INDEX(Ingredients!F$11:F$310, MATCH($C1176, Ingredients!$B$11:$B$310, 0)), "")="", "", IFERROR(INDEX(Ingredients!F$11:F$310, MATCH($C1176, Ingredients!$B$11:$B$310, 0)), "")))</f>
        <v/>
      </c>
      <c r="AK1176" s="106" t="str">
        <f>IF($C1176="", "", IF(IFERROR(INDEX(Ingredients!G$11:G$310, MATCH($C1176, Ingredients!$B$11:$B$310, 0)), "")="", "", IFERROR(INDEX(Ingredients!G$11:G$310, MATCH($C1176, Ingredients!$B$11:$B$310, 0)), "")))</f>
        <v/>
      </c>
      <c r="AL1176" s="79" t="str">
        <f>IF($C1176="", "", IF(IFERROR(INDEX(Ingredients!H$11:H$310, MATCH($C1176, Ingredients!$B$11:$B$310, 0)), "")="", "", IFERROR(INDEX(Ingredients!H$11:H$310, MATCH($C1176, Ingredients!$B$11:$B$310, 0)), "")))</f>
        <v/>
      </c>
      <c r="AN1176" s="83" t="str">
        <f t="shared" si="275"/>
        <v/>
      </c>
      <c r="AP1176" s="114" t="str">
        <f t="shared" si="285"/>
        <v/>
      </c>
      <c r="AR1176" s="117" t="str">
        <f>IF($C1176="", "", IF(IFERROR(INDEX(Ingredients!$AI$11:$AI$310, MATCH($C1176, Ingredients!$B$11:$B$310, 0)), "")="", "", IFERROR(INDEX(Ingredients!$AI$11:$AI$310, MATCH($C1176, Ingredients!$B$11:$B$310, 0)), "")))</f>
        <v/>
      </c>
      <c r="AT1176" s="120" t="str">
        <f t="shared" si="286"/>
        <v/>
      </c>
      <c r="AV1176" s="90" t="str">
        <f t="shared" si="276"/>
        <v/>
      </c>
      <c r="AX1176" s="90" t="str">
        <f>IF($AV1176="", "", COUNTIF($AV$11:$AV$5010, "&lt;"&amp;$AV1176)+1+COUNTIF($AV$11:$AV1176, $AV1176)-1)</f>
        <v/>
      </c>
      <c r="AZ1176" s="111" t="str">
        <f>IF($B1176="", "", SUMIF('Shopping List'!$AV$11:$AV$25, $B1176, 'Shopping List'!$BN$11:$BN$25))</f>
        <v/>
      </c>
      <c r="BB1176" s="117" t="str">
        <f t="shared" si="287"/>
        <v/>
      </c>
    </row>
    <row r="1177" spans="1:54" x14ac:dyDescent="0.25">
      <c r="A1177" s="4"/>
      <c r="B1177" s="37"/>
      <c r="C1177" s="124"/>
      <c r="D1177" s="39"/>
      <c r="E1177" s="125"/>
      <c r="F1177" s="48"/>
      <c r="G1177" s="4"/>
      <c r="H1177" s="4"/>
      <c r="I1177" s="95" t="str">
        <f>IF($C1177="", "", IF(IFERROR(INDEX(Ingredients!$C$11:$C$310, MATCH($C1177, Ingredients!$B$11:$B$310, 0)), "")="", "", IFERROR(INDEX(Ingredients!$C$11:$C$310, MATCH($C1177, Ingredients!$B$11:$B$310, 0)), "")))</f>
        <v/>
      </c>
      <c r="J1177" s="73" t="str">
        <f>IF($B1177="", "", IF(IFERROR(INDEX(Meals!$C$11:$C$260, MATCH($B1177, Meals!$B$11:$B$260, 0)), "")="", "", IFERROR(INDEX(Meals!$C$11:$C$260, MATCH($B1177, Meals!$B$11:$B$260, 0)), "")))</f>
        <v/>
      </c>
      <c r="K1177" s="4"/>
      <c r="L1177" s="72" t="str">
        <f t="shared" si="277"/>
        <v/>
      </c>
      <c r="M1177" s="73" t="str">
        <f t="shared" si="278"/>
        <v/>
      </c>
      <c r="N1177" s="4"/>
      <c r="O1177" s="78" t="str">
        <f t="shared" si="279"/>
        <v/>
      </c>
      <c r="P1177" s="79" t="str">
        <f t="shared" si="280"/>
        <v/>
      </c>
      <c r="Q1177" s="4"/>
      <c r="R1177" s="90" t="str">
        <f t="shared" si="281"/>
        <v/>
      </c>
      <c r="S1177" s="4"/>
      <c r="Y1177" s="18" t="str">
        <f t="shared" si="282"/>
        <v/>
      </c>
      <c r="AA1177" s="18" t="str">
        <f t="shared" si="273"/>
        <v/>
      </c>
      <c r="AB1177" s="18" t="str">
        <f t="shared" si="274"/>
        <v/>
      </c>
      <c r="AC1177" s="18" t="str">
        <f t="shared" si="283"/>
        <v/>
      </c>
      <c r="AD1177" s="18" t="str">
        <f t="shared" si="283"/>
        <v/>
      </c>
      <c r="AE1177" s="18" t="str">
        <f t="shared" si="284"/>
        <v/>
      </c>
      <c r="AG1177" s="95" t="str">
        <f>IF($C1177="", "", IF(IFERROR(INDEX(Ingredients!C$11:C$310, MATCH($C1177, Ingredients!$B$11:$B$310, 0)), "")="", "", IFERROR(INDEX(Ingredients!C$11:C$310, MATCH($C1177, Ingredients!$B$11:$B$310, 0)), "")))</f>
        <v/>
      </c>
      <c r="AH1177" s="105" t="str">
        <f>IF($C1177="", "", IF(IFERROR(INDEX(Ingredients!D$11:D$310, MATCH($C1177, Ingredients!$B$11:$B$310, 0)), "")="", "", IFERROR(INDEX(Ingredients!D$11:D$310, MATCH($C1177, Ingredients!$B$11:$B$310, 0)), "")))</f>
        <v/>
      </c>
      <c r="AI1177" s="106" t="str">
        <f>IF($C1177="", "", IF(IFERROR(INDEX(Ingredients!E$11:E$310, MATCH($C1177, Ingredients!$B$11:$B$310, 0)), "")="", "", IFERROR(INDEX(Ingredients!E$11:E$310, MATCH($C1177, Ingredients!$B$11:$B$310, 0)), "")))</f>
        <v/>
      </c>
      <c r="AJ1177" s="108" t="str">
        <f>IF($C1177="", "", IF(IFERROR(INDEX(Ingredients!F$11:F$310, MATCH($C1177, Ingredients!$B$11:$B$310, 0)), "")="", "", IFERROR(INDEX(Ingredients!F$11:F$310, MATCH($C1177, Ingredients!$B$11:$B$310, 0)), "")))</f>
        <v/>
      </c>
      <c r="AK1177" s="106" t="str">
        <f>IF($C1177="", "", IF(IFERROR(INDEX(Ingredients!G$11:G$310, MATCH($C1177, Ingredients!$B$11:$B$310, 0)), "")="", "", IFERROR(INDEX(Ingredients!G$11:G$310, MATCH($C1177, Ingredients!$B$11:$B$310, 0)), "")))</f>
        <v/>
      </c>
      <c r="AL1177" s="79" t="str">
        <f>IF($C1177="", "", IF(IFERROR(INDEX(Ingredients!H$11:H$310, MATCH($C1177, Ingredients!$B$11:$B$310, 0)), "")="", "", IFERROR(INDEX(Ingredients!H$11:H$310, MATCH($C1177, Ingredients!$B$11:$B$310, 0)), "")))</f>
        <v/>
      </c>
      <c r="AN1177" s="83" t="str">
        <f t="shared" si="275"/>
        <v/>
      </c>
      <c r="AP1177" s="114" t="str">
        <f t="shared" si="285"/>
        <v/>
      </c>
      <c r="AR1177" s="117" t="str">
        <f>IF($C1177="", "", IF(IFERROR(INDEX(Ingredients!$AI$11:$AI$310, MATCH($C1177, Ingredients!$B$11:$B$310, 0)), "")="", "", IFERROR(INDEX(Ingredients!$AI$11:$AI$310, MATCH($C1177, Ingredients!$B$11:$B$310, 0)), "")))</f>
        <v/>
      </c>
      <c r="AT1177" s="120" t="str">
        <f t="shared" si="286"/>
        <v/>
      </c>
      <c r="AV1177" s="90" t="str">
        <f t="shared" si="276"/>
        <v/>
      </c>
      <c r="AX1177" s="90" t="str">
        <f>IF($AV1177="", "", COUNTIF($AV$11:$AV$5010, "&lt;"&amp;$AV1177)+1+COUNTIF($AV$11:$AV1177, $AV1177)-1)</f>
        <v/>
      </c>
      <c r="AZ1177" s="111" t="str">
        <f>IF($B1177="", "", SUMIF('Shopping List'!$AV$11:$AV$25, $B1177, 'Shopping List'!$BN$11:$BN$25))</f>
        <v/>
      </c>
      <c r="BB1177" s="117" t="str">
        <f t="shared" si="287"/>
        <v/>
      </c>
    </row>
    <row r="1178" spans="1:54" x14ac:dyDescent="0.25">
      <c r="A1178" s="4"/>
      <c r="B1178" s="37"/>
      <c r="C1178" s="124"/>
      <c r="D1178" s="39"/>
      <c r="E1178" s="125"/>
      <c r="F1178" s="48"/>
      <c r="G1178" s="4"/>
      <c r="H1178" s="4"/>
      <c r="I1178" s="95" t="str">
        <f>IF($C1178="", "", IF(IFERROR(INDEX(Ingredients!$C$11:$C$310, MATCH($C1178, Ingredients!$B$11:$B$310, 0)), "")="", "", IFERROR(INDEX(Ingredients!$C$11:$C$310, MATCH($C1178, Ingredients!$B$11:$B$310, 0)), "")))</f>
        <v/>
      </c>
      <c r="J1178" s="73" t="str">
        <f>IF($B1178="", "", IF(IFERROR(INDEX(Meals!$C$11:$C$260, MATCH($B1178, Meals!$B$11:$B$260, 0)), "")="", "", IFERROR(INDEX(Meals!$C$11:$C$260, MATCH($B1178, Meals!$B$11:$B$260, 0)), "")))</f>
        <v/>
      </c>
      <c r="K1178" s="4"/>
      <c r="L1178" s="72" t="str">
        <f t="shared" si="277"/>
        <v/>
      </c>
      <c r="M1178" s="73" t="str">
        <f t="shared" si="278"/>
        <v/>
      </c>
      <c r="N1178" s="4"/>
      <c r="O1178" s="78" t="str">
        <f t="shared" si="279"/>
        <v/>
      </c>
      <c r="P1178" s="79" t="str">
        <f t="shared" si="280"/>
        <v/>
      </c>
      <c r="Q1178" s="4"/>
      <c r="R1178" s="90" t="str">
        <f t="shared" si="281"/>
        <v/>
      </c>
      <c r="S1178" s="4"/>
      <c r="Y1178" s="18" t="str">
        <f t="shared" si="282"/>
        <v/>
      </c>
      <c r="AA1178" s="18" t="str">
        <f t="shared" si="273"/>
        <v/>
      </c>
      <c r="AB1178" s="18" t="str">
        <f t="shared" si="274"/>
        <v/>
      </c>
      <c r="AC1178" s="18" t="str">
        <f t="shared" si="283"/>
        <v/>
      </c>
      <c r="AD1178" s="18" t="str">
        <f t="shared" si="283"/>
        <v/>
      </c>
      <c r="AE1178" s="18" t="str">
        <f t="shared" si="284"/>
        <v/>
      </c>
      <c r="AG1178" s="95" t="str">
        <f>IF($C1178="", "", IF(IFERROR(INDEX(Ingredients!C$11:C$310, MATCH($C1178, Ingredients!$B$11:$B$310, 0)), "")="", "", IFERROR(INDEX(Ingredients!C$11:C$310, MATCH($C1178, Ingredients!$B$11:$B$310, 0)), "")))</f>
        <v/>
      </c>
      <c r="AH1178" s="105" t="str">
        <f>IF($C1178="", "", IF(IFERROR(INDEX(Ingredients!D$11:D$310, MATCH($C1178, Ingredients!$B$11:$B$310, 0)), "")="", "", IFERROR(INDEX(Ingredients!D$11:D$310, MATCH($C1178, Ingredients!$B$11:$B$310, 0)), "")))</f>
        <v/>
      </c>
      <c r="AI1178" s="106" t="str">
        <f>IF($C1178="", "", IF(IFERROR(INDEX(Ingredients!E$11:E$310, MATCH($C1178, Ingredients!$B$11:$B$310, 0)), "")="", "", IFERROR(INDEX(Ingredients!E$11:E$310, MATCH($C1178, Ingredients!$B$11:$B$310, 0)), "")))</f>
        <v/>
      </c>
      <c r="AJ1178" s="108" t="str">
        <f>IF($C1178="", "", IF(IFERROR(INDEX(Ingredients!F$11:F$310, MATCH($C1178, Ingredients!$B$11:$B$310, 0)), "")="", "", IFERROR(INDEX(Ingredients!F$11:F$310, MATCH($C1178, Ingredients!$B$11:$B$310, 0)), "")))</f>
        <v/>
      </c>
      <c r="AK1178" s="106" t="str">
        <f>IF($C1178="", "", IF(IFERROR(INDEX(Ingredients!G$11:G$310, MATCH($C1178, Ingredients!$B$11:$B$310, 0)), "")="", "", IFERROR(INDEX(Ingredients!G$11:G$310, MATCH($C1178, Ingredients!$B$11:$B$310, 0)), "")))</f>
        <v/>
      </c>
      <c r="AL1178" s="79" t="str">
        <f>IF($C1178="", "", IF(IFERROR(INDEX(Ingredients!H$11:H$310, MATCH($C1178, Ingredients!$B$11:$B$310, 0)), "")="", "", IFERROR(INDEX(Ingredients!H$11:H$310, MATCH($C1178, Ingredients!$B$11:$B$310, 0)), "")))</f>
        <v/>
      </c>
      <c r="AN1178" s="83" t="str">
        <f t="shared" si="275"/>
        <v/>
      </c>
      <c r="AP1178" s="114" t="str">
        <f t="shared" si="285"/>
        <v/>
      </c>
      <c r="AR1178" s="117" t="str">
        <f>IF($C1178="", "", IF(IFERROR(INDEX(Ingredients!$AI$11:$AI$310, MATCH($C1178, Ingredients!$B$11:$B$310, 0)), "")="", "", IFERROR(INDEX(Ingredients!$AI$11:$AI$310, MATCH($C1178, Ingredients!$B$11:$B$310, 0)), "")))</f>
        <v/>
      </c>
      <c r="AT1178" s="120" t="str">
        <f t="shared" si="286"/>
        <v/>
      </c>
      <c r="AV1178" s="90" t="str">
        <f t="shared" si="276"/>
        <v/>
      </c>
      <c r="AX1178" s="90" t="str">
        <f>IF($AV1178="", "", COUNTIF($AV$11:$AV$5010, "&lt;"&amp;$AV1178)+1+COUNTIF($AV$11:$AV1178, $AV1178)-1)</f>
        <v/>
      </c>
      <c r="AZ1178" s="111" t="str">
        <f>IF($B1178="", "", SUMIF('Shopping List'!$AV$11:$AV$25, $B1178, 'Shopping List'!$BN$11:$BN$25))</f>
        <v/>
      </c>
      <c r="BB1178" s="117" t="str">
        <f t="shared" si="287"/>
        <v/>
      </c>
    </row>
    <row r="1179" spans="1:54" x14ac:dyDescent="0.25">
      <c r="A1179" s="4"/>
      <c r="B1179" s="37"/>
      <c r="C1179" s="124"/>
      <c r="D1179" s="39"/>
      <c r="E1179" s="125"/>
      <c r="F1179" s="48"/>
      <c r="G1179" s="4"/>
      <c r="H1179" s="4"/>
      <c r="I1179" s="95" t="str">
        <f>IF($C1179="", "", IF(IFERROR(INDEX(Ingredients!$C$11:$C$310, MATCH($C1179, Ingredients!$B$11:$B$310, 0)), "")="", "", IFERROR(INDEX(Ingredients!$C$11:$C$310, MATCH($C1179, Ingredients!$B$11:$B$310, 0)), "")))</f>
        <v/>
      </c>
      <c r="J1179" s="73" t="str">
        <f>IF($B1179="", "", IF(IFERROR(INDEX(Meals!$C$11:$C$260, MATCH($B1179, Meals!$B$11:$B$260, 0)), "")="", "", IFERROR(INDEX(Meals!$C$11:$C$260, MATCH($B1179, Meals!$B$11:$B$260, 0)), "")))</f>
        <v/>
      </c>
      <c r="K1179" s="4"/>
      <c r="L1179" s="72" t="str">
        <f t="shared" si="277"/>
        <v/>
      </c>
      <c r="M1179" s="73" t="str">
        <f t="shared" si="278"/>
        <v/>
      </c>
      <c r="N1179" s="4"/>
      <c r="O1179" s="78" t="str">
        <f t="shared" si="279"/>
        <v/>
      </c>
      <c r="P1179" s="79" t="str">
        <f t="shared" si="280"/>
        <v/>
      </c>
      <c r="Q1179" s="4"/>
      <c r="R1179" s="90" t="str">
        <f t="shared" si="281"/>
        <v/>
      </c>
      <c r="S1179" s="4"/>
      <c r="Y1179" s="18" t="str">
        <f t="shared" si="282"/>
        <v/>
      </c>
      <c r="AA1179" s="18" t="str">
        <f t="shared" si="273"/>
        <v/>
      </c>
      <c r="AB1179" s="18" t="str">
        <f t="shared" si="274"/>
        <v/>
      </c>
      <c r="AC1179" s="18" t="str">
        <f t="shared" si="283"/>
        <v/>
      </c>
      <c r="AD1179" s="18" t="str">
        <f t="shared" si="283"/>
        <v/>
      </c>
      <c r="AE1179" s="18" t="str">
        <f t="shared" si="284"/>
        <v/>
      </c>
      <c r="AG1179" s="95" t="str">
        <f>IF($C1179="", "", IF(IFERROR(INDEX(Ingredients!C$11:C$310, MATCH($C1179, Ingredients!$B$11:$B$310, 0)), "")="", "", IFERROR(INDEX(Ingredients!C$11:C$310, MATCH($C1179, Ingredients!$B$11:$B$310, 0)), "")))</f>
        <v/>
      </c>
      <c r="AH1179" s="105" t="str">
        <f>IF($C1179="", "", IF(IFERROR(INDEX(Ingredients!D$11:D$310, MATCH($C1179, Ingredients!$B$11:$B$310, 0)), "")="", "", IFERROR(INDEX(Ingredients!D$11:D$310, MATCH($C1179, Ingredients!$B$11:$B$310, 0)), "")))</f>
        <v/>
      </c>
      <c r="AI1179" s="106" t="str">
        <f>IF($C1179="", "", IF(IFERROR(INDEX(Ingredients!E$11:E$310, MATCH($C1179, Ingredients!$B$11:$B$310, 0)), "")="", "", IFERROR(INDEX(Ingredients!E$11:E$310, MATCH($C1179, Ingredients!$B$11:$B$310, 0)), "")))</f>
        <v/>
      </c>
      <c r="AJ1179" s="108" t="str">
        <f>IF($C1179="", "", IF(IFERROR(INDEX(Ingredients!F$11:F$310, MATCH($C1179, Ingredients!$B$11:$B$310, 0)), "")="", "", IFERROR(INDEX(Ingredients!F$11:F$310, MATCH($C1179, Ingredients!$B$11:$B$310, 0)), "")))</f>
        <v/>
      </c>
      <c r="AK1179" s="106" t="str">
        <f>IF($C1179="", "", IF(IFERROR(INDEX(Ingredients!G$11:G$310, MATCH($C1179, Ingredients!$B$11:$B$310, 0)), "")="", "", IFERROR(INDEX(Ingredients!G$11:G$310, MATCH($C1179, Ingredients!$B$11:$B$310, 0)), "")))</f>
        <v/>
      </c>
      <c r="AL1179" s="79" t="str">
        <f>IF($C1179="", "", IF(IFERROR(INDEX(Ingredients!H$11:H$310, MATCH($C1179, Ingredients!$B$11:$B$310, 0)), "")="", "", IFERROR(INDEX(Ingredients!H$11:H$310, MATCH($C1179, Ingredients!$B$11:$B$310, 0)), "")))</f>
        <v/>
      </c>
      <c r="AN1179" s="83" t="str">
        <f t="shared" si="275"/>
        <v/>
      </c>
      <c r="AP1179" s="114" t="str">
        <f t="shared" si="285"/>
        <v/>
      </c>
      <c r="AR1179" s="117" t="str">
        <f>IF($C1179="", "", IF(IFERROR(INDEX(Ingredients!$AI$11:$AI$310, MATCH($C1179, Ingredients!$B$11:$B$310, 0)), "")="", "", IFERROR(INDEX(Ingredients!$AI$11:$AI$310, MATCH($C1179, Ingredients!$B$11:$B$310, 0)), "")))</f>
        <v/>
      </c>
      <c r="AT1179" s="120" t="str">
        <f t="shared" si="286"/>
        <v/>
      </c>
      <c r="AV1179" s="90" t="str">
        <f t="shared" si="276"/>
        <v/>
      </c>
      <c r="AX1179" s="90" t="str">
        <f>IF($AV1179="", "", COUNTIF($AV$11:$AV$5010, "&lt;"&amp;$AV1179)+1+COUNTIF($AV$11:$AV1179, $AV1179)-1)</f>
        <v/>
      </c>
      <c r="AZ1179" s="111" t="str">
        <f>IF($B1179="", "", SUMIF('Shopping List'!$AV$11:$AV$25, $B1179, 'Shopping List'!$BN$11:$BN$25))</f>
        <v/>
      </c>
      <c r="BB1179" s="117" t="str">
        <f t="shared" si="287"/>
        <v/>
      </c>
    </row>
    <row r="1180" spans="1:54" x14ac:dyDescent="0.25">
      <c r="A1180" s="4"/>
      <c r="B1180" s="37"/>
      <c r="C1180" s="124"/>
      <c r="D1180" s="39"/>
      <c r="E1180" s="125"/>
      <c r="F1180" s="48"/>
      <c r="G1180" s="4"/>
      <c r="H1180" s="4"/>
      <c r="I1180" s="95" t="str">
        <f>IF($C1180="", "", IF(IFERROR(INDEX(Ingredients!$C$11:$C$310, MATCH($C1180, Ingredients!$B$11:$B$310, 0)), "")="", "", IFERROR(INDEX(Ingredients!$C$11:$C$310, MATCH($C1180, Ingredients!$B$11:$B$310, 0)), "")))</f>
        <v/>
      </c>
      <c r="J1180" s="73" t="str">
        <f>IF($B1180="", "", IF(IFERROR(INDEX(Meals!$C$11:$C$260, MATCH($B1180, Meals!$B$11:$B$260, 0)), "")="", "", IFERROR(INDEX(Meals!$C$11:$C$260, MATCH($B1180, Meals!$B$11:$B$260, 0)), "")))</f>
        <v/>
      </c>
      <c r="K1180" s="4"/>
      <c r="L1180" s="72" t="str">
        <f t="shared" si="277"/>
        <v/>
      </c>
      <c r="M1180" s="73" t="str">
        <f t="shared" si="278"/>
        <v/>
      </c>
      <c r="N1180" s="4"/>
      <c r="O1180" s="78" t="str">
        <f t="shared" si="279"/>
        <v/>
      </c>
      <c r="P1180" s="79" t="str">
        <f t="shared" si="280"/>
        <v/>
      </c>
      <c r="Q1180" s="4"/>
      <c r="R1180" s="90" t="str">
        <f t="shared" si="281"/>
        <v/>
      </c>
      <c r="S1180" s="4"/>
      <c r="Y1180" s="18" t="str">
        <f t="shared" si="282"/>
        <v/>
      </c>
      <c r="AA1180" s="18" t="str">
        <f t="shared" si="273"/>
        <v/>
      </c>
      <c r="AB1180" s="18" t="str">
        <f t="shared" si="274"/>
        <v/>
      </c>
      <c r="AC1180" s="18" t="str">
        <f t="shared" si="283"/>
        <v/>
      </c>
      <c r="AD1180" s="18" t="str">
        <f t="shared" si="283"/>
        <v/>
      </c>
      <c r="AE1180" s="18" t="str">
        <f t="shared" si="284"/>
        <v/>
      </c>
      <c r="AG1180" s="95" t="str">
        <f>IF($C1180="", "", IF(IFERROR(INDEX(Ingredients!C$11:C$310, MATCH($C1180, Ingredients!$B$11:$B$310, 0)), "")="", "", IFERROR(INDEX(Ingredients!C$11:C$310, MATCH($C1180, Ingredients!$B$11:$B$310, 0)), "")))</f>
        <v/>
      </c>
      <c r="AH1180" s="105" t="str">
        <f>IF($C1180="", "", IF(IFERROR(INDEX(Ingredients!D$11:D$310, MATCH($C1180, Ingredients!$B$11:$B$310, 0)), "")="", "", IFERROR(INDEX(Ingredients!D$11:D$310, MATCH($C1180, Ingredients!$B$11:$B$310, 0)), "")))</f>
        <v/>
      </c>
      <c r="AI1180" s="106" t="str">
        <f>IF($C1180="", "", IF(IFERROR(INDEX(Ingredients!E$11:E$310, MATCH($C1180, Ingredients!$B$11:$B$310, 0)), "")="", "", IFERROR(INDEX(Ingredients!E$11:E$310, MATCH($C1180, Ingredients!$B$11:$B$310, 0)), "")))</f>
        <v/>
      </c>
      <c r="AJ1180" s="108" t="str">
        <f>IF($C1180="", "", IF(IFERROR(INDEX(Ingredients!F$11:F$310, MATCH($C1180, Ingredients!$B$11:$B$310, 0)), "")="", "", IFERROR(INDEX(Ingredients!F$11:F$310, MATCH($C1180, Ingredients!$B$11:$B$310, 0)), "")))</f>
        <v/>
      </c>
      <c r="AK1180" s="106" t="str">
        <f>IF($C1180="", "", IF(IFERROR(INDEX(Ingredients!G$11:G$310, MATCH($C1180, Ingredients!$B$11:$B$310, 0)), "")="", "", IFERROR(INDEX(Ingredients!G$11:G$310, MATCH($C1180, Ingredients!$B$11:$B$310, 0)), "")))</f>
        <v/>
      </c>
      <c r="AL1180" s="79" t="str">
        <f>IF($C1180="", "", IF(IFERROR(INDEX(Ingredients!H$11:H$310, MATCH($C1180, Ingredients!$B$11:$B$310, 0)), "")="", "", IFERROR(INDEX(Ingredients!H$11:H$310, MATCH($C1180, Ingredients!$B$11:$B$310, 0)), "")))</f>
        <v/>
      </c>
      <c r="AN1180" s="83" t="str">
        <f t="shared" si="275"/>
        <v/>
      </c>
      <c r="AP1180" s="114" t="str">
        <f t="shared" si="285"/>
        <v/>
      </c>
      <c r="AR1180" s="117" t="str">
        <f>IF($C1180="", "", IF(IFERROR(INDEX(Ingredients!$AI$11:$AI$310, MATCH($C1180, Ingredients!$B$11:$B$310, 0)), "")="", "", IFERROR(INDEX(Ingredients!$AI$11:$AI$310, MATCH($C1180, Ingredients!$B$11:$B$310, 0)), "")))</f>
        <v/>
      </c>
      <c r="AT1180" s="120" t="str">
        <f t="shared" si="286"/>
        <v/>
      </c>
      <c r="AV1180" s="90" t="str">
        <f t="shared" si="276"/>
        <v/>
      </c>
      <c r="AX1180" s="90" t="str">
        <f>IF($AV1180="", "", COUNTIF($AV$11:$AV$5010, "&lt;"&amp;$AV1180)+1+COUNTIF($AV$11:$AV1180, $AV1180)-1)</f>
        <v/>
      </c>
      <c r="AZ1180" s="111" t="str">
        <f>IF($B1180="", "", SUMIF('Shopping List'!$AV$11:$AV$25, $B1180, 'Shopping List'!$BN$11:$BN$25))</f>
        <v/>
      </c>
      <c r="BB1180" s="117" t="str">
        <f t="shared" si="287"/>
        <v/>
      </c>
    </row>
    <row r="1181" spans="1:54" x14ac:dyDescent="0.25">
      <c r="A1181" s="4"/>
      <c r="B1181" s="37"/>
      <c r="C1181" s="124"/>
      <c r="D1181" s="39"/>
      <c r="E1181" s="125"/>
      <c r="F1181" s="48"/>
      <c r="G1181" s="4"/>
      <c r="H1181" s="4"/>
      <c r="I1181" s="95" t="str">
        <f>IF($C1181="", "", IF(IFERROR(INDEX(Ingredients!$C$11:$C$310, MATCH($C1181, Ingredients!$B$11:$B$310, 0)), "")="", "", IFERROR(INDEX(Ingredients!$C$11:$C$310, MATCH($C1181, Ingredients!$B$11:$B$310, 0)), "")))</f>
        <v/>
      </c>
      <c r="J1181" s="73" t="str">
        <f>IF($B1181="", "", IF(IFERROR(INDEX(Meals!$C$11:$C$260, MATCH($B1181, Meals!$B$11:$B$260, 0)), "")="", "", IFERROR(INDEX(Meals!$C$11:$C$260, MATCH($B1181, Meals!$B$11:$B$260, 0)), "")))</f>
        <v/>
      </c>
      <c r="K1181" s="4"/>
      <c r="L1181" s="72" t="str">
        <f t="shared" si="277"/>
        <v/>
      </c>
      <c r="M1181" s="73" t="str">
        <f t="shared" si="278"/>
        <v/>
      </c>
      <c r="N1181" s="4"/>
      <c r="O1181" s="78" t="str">
        <f t="shared" si="279"/>
        <v/>
      </c>
      <c r="P1181" s="79" t="str">
        <f t="shared" si="280"/>
        <v/>
      </c>
      <c r="Q1181" s="4"/>
      <c r="R1181" s="90" t="str">
        <f t="shared" si="281"/>
        <v/>
      </c>
      <c r="S1181" s="4"/>
      <c r="Y1181" s="18" t="str">
        <f t="shared" si="282"/>
        <v/>
      </c>
      <c r="AA1181" s="18" t="str">
        <f t="shared" si="273"/>
        <v/>
      </c>
      <c r="AB1181" s="18" t="str">
        <f t="shared" si="274"/>
        <v/>
      </c>
      <c r="AC1181" s="18" t="str">
        <f t="shared" si="283"/>
        <v/>
      </c>
      <c r="AD1181" s="18" t="str">
        <f t="shared" si="283"/>
        <v/>
      </c>
      <c r="AE1181" s="18" t="str">
        <f t="shared" si="284"/>
        <v/>
      </c>
      <c r="AG1181" s="95" t="str">
        <f>IF($C1181="", "", IF(IFERROR(INDEX(Ingredients!C$11:C$310, MATCH($C1181, Ingredients!$B$11:$B$310, 0)), "")="", "", IFERROR(INDEX(Ingredients!C$11:C$310, MATCH($C1181, Ingredients!$B$11:$B$310, 0)), "")))</f>
        <v/>
      </c>
      <c r="AH1181" s="105" t="str">
        <f>IF($C1181="", "", IF(IFERROR(INDEX(Ingredients!D$11:D$310, MATCH($C1181, Ingredients!$B$11:$B$310, 0)), "")="", "", IFERROR(INDEX(Ingredients!D$11:D$310, MATCH($C1181, Ingredients!$B$11:$B$310, 0)), "")))</f>
        <v/>
      </c>
      <c r="AI1181" s="106" t="str">
        <f>IF($C1181="", "", IF(IFERROR(INDEX(Ingredients!E$11:E$310, MATCH($C1181, Ingredients!$B$11:$B$310, 0)), "")="", "", IFERROR(INDEX(Ingredients!E$11:E$310, MATCH($C1181, Ingredients!$B$11:$B$310, 0)), "")))</f>
        <v/>
      </c>
      <c r="AJ1181" s="108" t="str">
        <f>IF($C1181="", "", IF(IFERROR(INDEX(Ingredients!F$11:F$310, MATCH($C1181, Ingredients!$B$11:$B$310, 0)), "")="", "", IFERROR(INDEX(Ingredients!F$11:F$310, MATCH($C1181, Ingredients!$B$11:$B$310, 0)), "")))</f>
        <v/>
      </c>
      <c r="AK1181" s="106" t="str">
        <f>IF($C1181="", "", IF(IFERROR(INDEX(Ingredients!G$11:G$310, MATCH($C1181, Ingredients!$B$11:$B$310, 0)), "")="", "", IFERROR(INDEX(Ingredients!G$11:G$310, MATCH($C1181, Ingredients!$B$11:$B$310, 0)), "")))</f>
        <v/>
      </c>
      <c r="AL1181" s="79" t="str">
        <f>IF($C1181="", "", IF(IFERROR(INDEX(Ingredients!H$11:H$310, MATCH($C1181, Ingredients!$B$11:$B$310, 0)), "")="", "", IFERROR(INDEX(Ingredients!H$11:H$310, MATCH($C1181, Ingredients!$B$11:$B$310, 0)), "")))</f>
        <v/>
      </c>
      <c r="AN1181" s="83" t="str">
        <f t="shared" si="275"/>
        <v/>
      </c>
      <c r="AP1181" s="114" t="str">
        <f t="shared" si="285"/>
        <v/>
      </c>
      <c r="AR1181" s="117" t="str">
        <f>IF($C1181="", "", IF(IFERROR(INDEX(Ingredients!$AI$11:$AI$310, MATCH($C1181, Ingredients!$B$11:$B$310, 0)), "")="", "", IFERROR(INDEX(Ingredients!$AI$11:$AI$310, MATCH($C1181, Ingredients!$B$11:$B$310, 0)), "")))</f>
        <v/>
      </c>
      <c r="AT1181" s="120" t="str">
        <f t="shared" si="286"/>
        <v/>
      </c>
      <c r="AV1181" s="90" t="str">
        <f t="shared" si="276"/>
        <v/>
      </c>
      <c r="AX1181" s="90" t="str">
        <f>IF($AV1181="", "", COUNTIF($AV$11:$AV$5010, "&lt;"&amp;$AV1181)+1+COUNTIF($AV$11:$AV1181, $AV1181)-1)</f>
        <v/>
      </c>
      <c r="AZ1181" s="111" t="str">
        <f>IF($B1181="", "", SUMIF('Shopping List'!$AV$11:$AV$25, $B1181, 'Shopping List'!$BN$11:$BN$25))</f>
        <v/>
      </c>
      <c r="BB1181" s="117" t="str">
        <f t="shared" si="287"/>
        <v/>
      </c>
    </row>
    <row r="1182" spans="1:54" x14ac:dyDescent="0.25">
      <c r="A1182" s="4"/>
      <c r="B1182" s="37"/>
      <c r="C1182" s="124"/>
      <c r="D1182" s="39"/>
      <c r="E1182" s="125"/>
      <c r="F1182" s="48"/>
      <c r="G1182" s="4"/>
      <c r="H1182" s="4"/>
      <c r="I1182" s="95" t="str">
        <f>IF($C1182="", "", IF(IFERROR(INDEX(Ingredients!$C$11:$C$310, MATCH($C1182, Ingredients!$B$11:$B$310, 0)), "")="", "", IFERROR(INDEX(Ingredients!$C$11:$C$310, MATCH($C1182, Ingredients!$B$11:$B$310, 0)), "")))</f>
        <v/>
      </c>
      <c r="J1182" s="73" t="str">
        <f>IF($B1182="", "", IF(IFERROR(INDEX(Meals!$C$11:$C$260, MATCH($B1182, Meals!$B$11:$B$260, 0)), "")="", "", IFERROR(INDEX(Meals!$C$11:$C$260, MATCH($B1182, Meals!$B$11:$B$260, 0)), "")))</f>
        <v/>
      </c>
      <c r="K1182" s="4"/>
      <c r="L1182" s="72" t="str">
        <f t="shared" si="277"/>
        <v/>
      </c>
      <c r="M1182" s="73" t="str">
        <f t="shared" si="278"/>
        <v/>
      </c>
      <c r="N1182" s="4"/>
      <c r="O1182" s="78" t="str">
        <f t="shared" si="279"/>
        <v/>
      </c>
      <c r="P1182" s="79" t="str">
        <f t="shared" si="280"/>
        <v/>
      </c>
      <c r="Q1182" s="4"/>
      <c r="R1182" s="90" t="str">
        <f t="shared" si="281"/>
        <v/>
      </c>
      <c r="S1182" s="4"/>
      <c r="Y1182" s="18" t="str">
        <f t="shared" si="282"/>
        <v/>
      </c>
      <c r="AA1182" s="18" t="str">
        <f t="shared" si="273"/>
        <v/>
      </c>
      <c r="AB1182" s="18" t="str">
        <f t="shared" si="274"/>
        <v/>
      </c>
      <c r="AC1182" s="18" t="str">
        <f t="shared" si="283"/>
        <v/>
      </c>
      <c r="AD1182" s="18" t="str">
        <f t="shared" si="283"/>
        <v/>
      </c>
      <c r="AE1182" s="18" t="str">
        <f t="shared" si="284"/>
        <v/>
      </c>
      <c r="AG1182" s="95" t="str">
        <f>IF($C1182="", "", IF(IFERROR(INDEX(Ingredients!C$11:C$310, MATCH($C1182, Ingredients!$B$11:$B$310, 0)), "")="", "", IFERROR(INDEX(Ingredients!C$11:C$310, MATCH($C1182, Ingredients!$B$11:$B$310, 0)), "")))</f>
        <v/>
      </c>
      <c r="AH1182" s="105" t="str">
        <f>IF($C1182="", "", IF(IFERROR(INDEX(Ingredients!D$11:D$310, MATCH($C1182, Ingredients!$B$11:$B$310, 0)), "")="", "", IFERROR(INDEX(Ingredients!D$11:D$310, MATCH($C1182, Ingredients!$B$11:$B$310, 0)), "")))</f>
        <v/>
      </c>
      <c r="AI1182" s="106" t="str">
        <f>IF($C1182="", "", IF(IFERROR(INDEX(Ingredients!E$11:E$310, MATCH($C1182, Ingredients!$B$11:$B$310, 0)), "")="", "", IFERROR(INDEX(Ingredients!E$11:E$310, MATCH($C1182, Ingredients!$B$11:$B$310, 0)), "")))</f>
        <v/>
      </c>
      <c r="AJ1182" s="108" t="str">
        <f>IF($C1182="", "", IF(IFERROR(INDEX(Ingredients!F$11:F$310, MATCH($C1182, Ingredients!$B$11:$B$310, 0)), "")="", "", IFERROR(INDEX(Ingredients!F$11:F$310, MATCH($C1182, Ingredients!$B$11:$B$310, 0)), "")))</f>
        <v/>
      </c>
      <c r="AK1182" s="106" t="str">
        <f>IF($C1182="", "", IF(IFERROR(INDEX(Ingredients!G$11:G$310, MATCH($C1182, Ingredients!$B$11:$B$310, 0)), "")="", "", IFERROR(INDEX(Ingredients!G$11:G$310, MATCH($C1182, Ingredients!$B$11:$B$310, 0)), "")))</f>
        <v/>
      </c>
      <c r="AL1182" s="79" t="str">
        <f>IF($C1182="", "", IF(IFERROR(INDEX(Ingredients!H$11:H$310, MATCH($C1182, Ingredients!$B$11:$B$310, 0)), "")="", "", IFERROR(INDEX(Ingredients!H$11:H$310, MATCH($C1182, Ingredients!$B$11:$B$310, 0)), "")))</f>
        <v/>
      </c>
      <c r="AN1182" s="83" t="str">
        <f t="shared" si="275"/>
        <v/>
      </c>
      <c r="AP1182" s="114" t="str">
        <f t="shared" si="285"/>
        <v/>
      </c>
      <c r="AR1182" s="117" t="str">
        <f>IF($C1182="", "", IF(IFERROR(INDEX(Ingredients!$AI$11:$AI$310, MATCH($C1182, Ingredients!$B$11:$B$310, 0)), "")="", "", IFERROR(INDEX(Ingredients!$AI$11:$AI$310, MATCH($C1182, Ingredients!$B$11:$B$310, 0)), "")))</f>
        <v/>
      </c>
      <c r="AT1182" s="120" t="str">
        <f t="shared" si="286"/>
        <v/>
      </c>
      <c r="AV1182" s="90" t="str">
        <f t="shared" si="276"/>
        <v/>
      </c>
      <c r="AX1182" s="90" t="str">
        <f>IF($AV1182="", "", COUNTIF($AV$11:$AV$5010, "&lt;"&amp;$AV1182)+1+COUNTIF($AV$11:$AV1182, $AV1182)-1)</f>
        <v/>
      </c>
      <c r="AZ1182" s="111" t="str">
        <f>IF($B1182="", "", SUMIF('Shopping List'!$AV$11:$AV$25, $B1182, 'Shopping List'!$BN$11:$BN$25))</f>
        <v/>
      </c>
      <c r="BB1182" s="117" t="str">
        <f t="shared" si="287"/>
        <v/>
      </c>
    </row>
    <row r="1183" spans="1:54" x14ac:dyDescent="0.25">
      <c r="A1183" s="4"/>
      <c r="B1183" s="37"/>
      <c r="C1183" s="124"/>
      <c r="D1183" s="39"/>
      <c r="E1183" s="125"/>
      <c r="F1183" s="48"/>
      <c r="G1183" s="4"/>
      <c r="H1183" s="4"/>
      <c r="I1183" s="95" t="str">
        <f>IF($C1183="", "", IF(IFERROR(INDEX(Ingredients!$C$11:$C$310, MATCH($C1183, Ingredients!$B$11:$B$310, 0)), "")="", "", IFERROR(INDEX(Ingredients!$C$11:$C$310, MATCH($C1183, Ingredients!$B$11:$B$310, 0)), "")))</f>
        <v/>
      </c>
      <c r="J1183" s="73" t="str">
        <f>IF($B1183="", "", IF(IFERROR(INDEX(Meals!$C$11:$C$260, MATCH($B1183, Meals!$B$11:$B$260, 0)), "")="", "", IFERROR(INDEX(Meals!$C$11:$C$260, MATCH($B1183, Meals!$B$11:$B$260, 0)), "")))</f>
        <v/>
      </c>
      <c r="K1183" s="4"/>
      <c r="L1183" s="72" t="str">
        <f t="shared" si="277"/>
        <v/>
      </c>
      <c r="M1183" s="73" t="str">
        <f t="shared" si="278"/>
        <v/>
      </c>
      <c r="N1183" s="4"/>
      <c r="O1183" s="78" t="str">
        <f t="shared" si="279"/>
        <v/>
      </c>
      <c r="P1183" s="79" t="str">
        <f t="shared" si="280"/>
        <v/>
      </c>
      <c r="Q1183" s="4"/>
      <c r="R1183" s="90" t="str">
        <f t="shared" si="281"/>
        <v/>
      </c>
      <c r="S1183" s="4"/>
      <c r="Y1183" s="18" t="str">
        <f t="shared" si="282"/>
        <v/>
      </c>
      <c r="AA1183" s="18" t="str">
        <f t="shared" si="273"/>
        <v/>
      </c>
      <c r="AB1183" s="18" t="str">
        <f t="shared" si="274"/>
        <v/>
      </c>
      <c r="AC1183" s="18" t="str">
        <f t="shared" si="283"/>
        <v/>
      </c>
      <c r="AD1183" s="18" t="str">
        <f t="shared" si="283"/>
        <v/>
      </c>
      <c r="AE1183" s="18" t="str">
        <f t="shared" si="284"/>
        <v/>
      </c>
      <c r="AG1183" s="95" t="str">
        <f>IF($C1183="", "", IF(IFERROR(INDEX(Ingredients!C$11:C$310, MATCH($C1183, Ingredients!$B$11:$B$310, 0)), "")="", "", IFERROR(INDEX(Ingredients!C$11:C$310, MATCH($C1183, Ingredients!$B$11:$B$310, 0)), "")))</f>
        <v/>
      </c>
      <c r="AH1183" s="105" t="str">
        <f>IF($C1183="", "", IF(IFERROR(INDEX(Ingredients!D$11:D$310, MATCH($C1183, Ingredients!$B$11:$B$310, 0)), "")="", "", IFERROR(INDEX(Ingredients!D$11:D$310, MATCH($C1183, Ingredients!$B$11:$B$310, 0)), "")))</f>
        <v/>
      </c>
      <c r="AI1183" s="106" t="str">
        <f>IF($C1183="", "", IF(IFERROR(INDEX(Ingredients!E$11:E$310, MATCH($C1183, Ingredients!$B$11:$B$310, 0)), "")="", "", IFERROR(INDEX(Ingredients!E$11:E$310, MATCH($C1183, Ingredients!$B$11:$B$310, 0)), "")))</f>
        <v/>
      </c>
      <c r="AJ1183" s="108" t="str">
        <f>IF($C1183="", "", IF(IFERROR(INDEX(Ingredients!F$11:F$310, MATCH($C1183, Ingredients!$B$11:$B$310, 0)), "")="", "", IFERROR(INDEX(Ingredients!F$11:F$310, MATCH($C1183, Ingredients!$B$11:$B$310, 0)), "")))</f>
        <v/>
      </c>
      <c r="AK1183" s="106" t="str">
        <f>IF($C1183="", "", IF(IFERROR(INDEX(Ingredients!G$11:G$310, MATCH($C1183, Ingredients!$B$11:$B$310, 0)), "")="", "", IFERROR(INDEX(Ingredients!G$11:G$310, MATCH($C1183, Ingredients!$B$11:$B$310, 0)), "")))</f>
        <v/>
      </c>
      <c r="AL1183" s="79" t="str">
        <f>IF($C1183="", "", IF(IFERROR(INDEX(Ingredients!H$11:H$310, MATCH($C1183, Ingredients!$B$11:$B$310, 0)), "")="", "", IFERROR(INDEX(Ingredients!H$11:H$310, MATCH($C1183, Ingredients!$B$11:$B$310, 0)), "")))</f>
        <v/>
      </c>
      <c r="AN1183" s="83" t="str">
        <f t="shared" si="275"/>
        <v/>
      </c>
      <c r="AP1183" s="114" t="str">
        <f t="shared" si="285"/>
        <v/>
      </c>
      <c r="AR1183" s="117" t="str">
        <f>IF($C1183="", "", IF(IFERROR(INDEX(Ingredients!$AI$11:$AI$310, MATCH($C1183, Ingredients!$B$11:$B$310, 0)), "")="", "", IFERROR(INDEX(Ingredients!$AI$11:$AI$310, MATCH($C1183, Ingredients!$B$11:$B$310, 0)), "")))</f>
        <v/>
      </c>
      <c r="AT1183" s="120" t="str">
        <f t="shared" si="286"/>
        <v/>
      </c>
      <c r="AV1183" s="90" t="str">
        <f t="shared" si="276"/>
        <v/>
      </c>
      <c r="AX1183" s="90" t="str">
        <f>IF($AV1183="", "", COUNTIF($AV$11:$AV$5010, "&lt;"&amp;$AV1183)+1+COUNTIF($AV$11:$AV1183, $AV1183)-1)</f>
        <v/>
      </c>
      <c r="AZ1183" s="111" t="str">
        <f>IF($B1183="", "", SUMIF('Shopping List'!$AV$11:$AV$25, $B1183, 'Shopping List'!$BN$11:$BN$25))</f>
        <v/>
      </c>
      <c r="BB1183" s="117" t="str">
        <f t="shared" si="287"/>
        <v/>
      </c>
    </row>
    <row r="1184" spans="1:54" x14ac:dyDescent="0.25">
      <c r="A1184" s="4"/>
      <c r="B1184" s="37"/>
      <c r="C1184" s="124"/>
      <c r="D1184" s="39"/>
      <c r="E1184" s="125"/>
      <c r="F1184" s="48"/>
      <c r="G1184" s="4"/>
      <c r="H1184" s="4"/>
      <c r="I1184" s="95" t="str">
        <f>IF($C1184="", "", IF(IFERROR(INDEX(Ingredients!$C$11:$C$310, MATCH($C1184, Ingredients!$B$11:$B$310, 0)), "")="", "", IFERROR(INDEX(Ingredients!$C$11:$C$310, MATCH($C1184, Ingredients!$B$11:$B$310, 0)), "")))</f>
        <v/>
      </c>
      <c r="J1184" s="73" t="str">
        <f>IF($B1184="", "", IF(IFERROR(INDEX(Meals!$C$11:$C$260, MATCH($B1184, Meals!$B$11:$B$260, 0)), "")="", "", IFERROR(INDEX(Meals!$C$11:$C$260, MATCH($B1184, Meals!$B$11:$B$260, 0)), "")))</f>
        <v/>
      </c>
      <c r="K1184" s="4"/>
      <c r="L1184" s="72" t="str">
        <f t="shared" si="277"/>
        <v/>
      </c>
      <c r="M1184" s="73" t="str">
        <f t="shared" si="278"/>
        <v/>
      </c>
      <c r="N1184" s="4"/>
      <c r="O1184" s="78" t="str">
        <f t="shared" si="279"/>
        <v/>
      </c>
      <c r="P1184" s="79" t="str">
        <f t="shared" si="280"/>
        <v/>
      </c>
      <c r="Q1184" s="4"/>
      <c r="R1184" s="90" t="str">
        <f t="shared" si="281"/>
        <v/>
      </c>
      <c r="S1184" s="4"/>
      <c r="Y1184" s="18" t="str">
        <f t="shared" si="282"/>
        <v/>
      </c>
      <c r="AA1184" s="18" t="str">
        <f t="shared" si="273"/>
        <v/>
      </c>
      <c r="AB1184" s="18" t="str">
        <f t="shared" si="274"/>
        <v/>
      </c>
      <c r="AC1184" s="18" t="str">
        <f t="shared" si="283"/>
        <v/>
      </c>
      <c r="AD1184" s="18" t="str">
        <f t="shared" si="283"/>
        <v/>
      </c>
      <c r="AE1184" s="18" t="str">
        <f t="shared" si="284"/>
        <v/>
      </c>
      <c r="AG1184" s="95" t="str">
        <f>IF($C1184="", "", IF(IFERROR(INDEX(Ingredients!C$11:C$310, MATCH($C1184, Ingredients!$B$11:$B$310, 0)), "")="", "", IFERROR(INDEX(Ingredients!C$11:C$310, MATCH($C1184, Ingredients!$B$11:$B$310, 0)), "")))</f>
        <v/>
      </c>
      <c r="AH1184" s="105" t="str">
        <f>IF($C1184="", "", IF(IFERROR(INDEX(Ingredients!D$11:D$310, MATCH($C1184, Ingredients!$B$11:$B$310, 0)), "")="", "", IFERROR(INDEX(Ingredients!D$11:D$310, MATCH($C1184, Ingredients!$B$11:$B$310, 0)), "")))</f>
        <v/>
      </c>
      <c r="AI1184" s="106" t="str">
        <f>IF($C1184="", "", IF(IFERROR(INDEX(Ingredients!E$11:E$310, MATCH($C1184, Ingredients!$B$11:$B$310, 0)), "")="", "", IFERROR(INDEX(Ingredients!E$11:E$310, MATCH($C1184, Ingredients!$B$11:$B$310, 0)), "")))</f>
        <v/>
      </c>
      <c r="AJ1184" s="108" t="str">
        <f>IF($C1184="", "", IF(IFERROR(INDEX(Ingredients!F$11:F$310, MATCH($C1184, Ingredients!$B$11:$B$310, 0)), "")="", "", IFERROR(INDEX(Ingredients!F$11:F$310, MATCH($C1184, Ingredients!$B$11:$B$310, 0)), "")))</f>
        <v/>
      </c>
      <c r="AK1184" s="106" t="str">
        <f>IF($C1184="", "", IF(IFERROR(INDEX(Ingredients!G$11:G$310, MATCH($C1184, Ingredients!$B$11:$B$310, 0)), "")="", "", IFERROR(INDEX(Ingredients!G$11:G$310, MATCH($C1184, Ingredients!$B$11:$B$310, 0)), "")))</f>
        <v/>
      </c>
      <c r="AL1184" s="79" t="str">
        <f>IF($C1184="", "", IF(IFERROR(INDEX(Ingredients!H$11:H$310, MATCH($C1184, Ingredients!$B$11:$B$310, 0)), "")="", "", IFERROR(INDEX(Ingredients!H$11:H$310, MATCH($C1184, Ingredients!$B$11:$B$310, 0)), "")))</f>
        <v/>
      </c>
      <c r="AN1184" s="83" t="str">
        <f t="shared" si="275"/>
        <v/>
      </c>
      <c r="AP1184" s="114" t="str">
        <f t="shared" si="285"/>
        <v/>
      </c>
      <c r="AR1184" s="117" t="str">
        <f>IF($C1184="", "", IF(IFERROR(INDEX(Ingredients!$AI$11:$AI$310, MATCH($C1184, Ingredients!$B$11:$B$310, 0)), "")="", "", IFERROR(INDEX(Ingredients!$AI$11:$AI$310, MATCH($C1184, Ingredients!$B$11:$B$310, 0)), "")))</f>
        <v/>
      </c>
      <c r="AT1184" s="120" t="str">
        <f t="shared" si="286"/>
        <v/>
      </c>
      <c r="AV1184" s="90" t="str">
        <f t="shared" si="276"/>
        <v/>
      </c>
      <c r="AX1184" s="90" t="str">
        <f>IF($AV1184="", "", COUNTIF($AV$11:$AV$5010, "&lt;"&amp;$AV1184)+1+COUNTIF($AV$11:$AV1184, $AV1184)-1)</f>
        <v/>
      </c>
      <c r="AZ1184" s="111" t="str">
        <f>IF($B1184="", "", SUMIF('Shopping List'!$AV$11:$AV$25, $B1184, 'Shopping List'!$BN$11:$BN$25))</f>
        <v/>
      </c>
      <c r="BB1184" s="117" t="str">
        <f t="shared" si="287"/>
        <v/>
      </c>
    </row>
    <row r="1185" spans="1:54" x14ac:dyDescent="0.25">
      <c r="A1185" s="4"/>
      <c r="B1185" s="37"/>
      <c r="C1185" s="124"/>
      <c r="D1185" s="39"/>
      <c r="E1185" s="125"/>
      <c r="F1185" s="48"/>
      <c r="G1185" s="4"/>
      <c r="H1185" s="4"/>
      <c r="I1185" s="95" t="str">
        <f>IF($C1185="", "", IF(IFERROR(INDEX(Ingredients!$C$11:$C$310, MATCH($C1185, Ingredients!$B$11:$B$310, 0)), "")="", "", IFERROR(INDEX(Ingredients!$C$11:$C$310, MATCH($C1185, Ingredients!$B$11:$B$310, 0)), "")))</f>
        <v/>
      </c>
      <c r="J1185" s="73" t="str">
        <f>IF($B1185="", "", IF(IFERROR(INDEX(Meals!$C$11:$C$260, MATCH($B1185, Meals!$B$11:$B$260, 0)), "")="", "", IFERROR(INDEX(Meals!$C$11:$C$260, MATCH($B1185, Meals!$B$11:$B$260, 0)), "")))</f>
        <v/>
      </c>
      <c r="K1185" s="4"/>
      <c r="L1185" s="72" t="str">
        <f t="shared" si="277"/>
        <v/>
      </c>
      <c r="M1185" s="73" t="str">
        <f t="shared" si="278"/>
        <v/>
      </c>
      <c r="N1185" s="4"/>
      <c r="O1185" s="78" t="str">
        <f t="shared" si="279"/>
        <v/>
      </c>
      <c r="P1185" s="79" t="str">
        <f t="shared" si="280"/>
        <v/>
      </c>
      <c r="Q1185" s="4"/>
      <c r="R1185" s="90" t="str">
        <f t="shared" si="281"/>
        <v/>
      </c>
      <c r="S1185" s="4"/>
      <c r="Y1185" s="18" t="str">
        <f t="shared" si="282"/>
        <v/>
      </c>
      <c r="AA1185" s="18" t="str">
        <f t="shared" si="273"/>
        <v/>
      </c>
      <c r="AB1185" s="18" t="str">
        <f t="shared" si="274"/>
        <v/>
      </c>
      <c r="AC1185" s="18" t="str">
        <f t="shared" si="283"/>
        <v/>
      </c>
      <c r="AD1185" s="18" t="str">
        <f t="shared" si="283"/>
        <v/>
      </c>
      <c r="AE1185" s="18" t="str">
        <f t="shared" si="284"/>
        <v/>
      </c>
      <c r="AG1185" s="95" t="str">
        <f>IF($C1185="", "", IF(IFERROR(INDEX(Ingredients!C$11:C$310, MATCH($C1185, Ingredients!$B$11:$B$310, 0)), "")="", "", IFERROR(INDEX(Ingredients!C$11:C$310, MATCH($C1185, Ingredients!$B$11:$B$310, 0)), "")))</f>
        <v/>
      </c>
      <c r="AH1185" s="105" t="str">
        <f>IF($C1185="", "", IF(IFERROR(INDEX(Ingredients!D$11:D$310, MATCH($C1185, Ingredients!$B$11:$B$310, 0)), "")="", "", IFERROR(INDEX(Ingredients!D$11:D$310, MATCH($C1185, Ingredients!$B$11:$B$310, 0)), "")))</f>
        <v/>
      </c>
      <c r="AI1185" s="106" t="str">
        <f>IF($C1185="", "", IF(IFERROR(INDEX(Ingredients!E$11:E$310, MATCH($C1185, Ingredients!$B$11:$B$310, 0)), "")="", "", IFERROR(INDEX(Ingredients!E$11:E$310, MATCH($C1185, Ingredients!$B$11:$B$310, 0)), "")))</f>
        <v/>
      </c>
      <c r="AJ1185" s="108" t="str">
        <f>IF($C1185="", "", IF(IFERROR(INDEX(Ingredients!F$11:F$310, MATCH($C1185, Ingredients!$B$11:$B$310, 0)), "")="", "", IFERROR(INDEX(Ingredients!F$11:F$310, MATCH($C1185, Ingredients!$B$11:$B$310, 0)), "")))</f>
        <v/>
      </c>
      <c r="AK1185" s="106" t="str">
        <f>IF($C1185="", "", IF(IFERROR(INDEX(Ingredients!G$11:G$310, MATCH($C1185, Ingredients!$B$11:$B$310, 0)), "")="", "", IFERROR(INDEX(Ingredients!G$11:G$310, MATCH($C1185, Ingredients!$B$11:$B$310, 0)), "")))</f>
        <v/>
      </c>
      <c r="AL1185" s="79" t="str">
        <f>IF($C1185="", "", IF(IFERROR(INDEX(Ingredients!H$11:H$310, MATCH($C1185, Ingredients!$B$11:$B$310, 0)), "")="", "", IFERROR(INDEX(Ingredients!H$11:H$310, MATCH($C1185, Ingredients!$B$11:$B$310, 0)), "")))</f>
        <v/>
      </c>
      <c r="AN1185" s="83" t="str">
        <f t="shared" si="275"/>
        <v/>
      </c>
      <c r="AP1185" s="114" t="str">
        <f t="shared" si="285"/>
        <v/>
      </c>
      <c r="AR1185" s="117" t="str">
        <f>IF($C1185="", "", IF(IFERROR(INDEX(Ingredients!$AI$11:$AI$310, MATCH($C1185, Ingredients!$B$11:$B$310, 0)), "")="", "", IFERROR(INDEX(Ingredients!$AI$11:$AI$310, MATCH($C1185, Ingredients!$B$11:$B$310, 0)), "")))</f>
        <v/>
      </c>
      <c r="AT1185" s="120" t="str">
        <f t="shared" si="286"/>
        <v/>
      </c>
      <c r="AV1185" s="90" t="str">
        <f t="shared" si="276"/>
        <v/>
      </c>
      <c r="AX1185" s="90" t="str">
        <f>IF($AV1185="", "", COUNTIF($AV$11:$AV$5010, "&lt;"&amp;$AV1185)+1+COUNTIF($AV$11:$AV1185, $AV1185)-1)</f>
        <v/>
      </c>
      <c r="AZ1185" s="111" t="str">
        <f>IF($B1185="", "", SUMIF('Shopping List'!$AV$11:$AV$25, $B1185, 'Shopping List'!$BN$11:$BN$25))</f>
        <v/>
      </c>
      <c r="BB1185" s="117" t="str">
        <f t="shared" si="287"/>
        <v/>
      </c>
    </row>
    <row r="1186" spans="1:54" x14ac:dyDescent="0.25">
      <c r="A1186" s="4"/>
      <c r="B1186" s="37"/>
      <c r="C1186" s="124"/>
      <c r="D1186" s="39"/>
      <c r="E1186" s="125"/>
      <c r="F1186" s="48"/>
      <c r="G1186" s="4"/>
      <c r="H1186" s="4"/>
      <c r="I1186" s="95" t="str">
        <f>IF($C1186="", "", IF(IFERROR(INDEX(Ingredients!$C$11:$C$310, MATCH($C1186, Ingredients!$B$11:$B$310, 0)), "")="", "", IFERROR(INDEX(Ingredients!$C$11:$C$310, MATCH($C1186, Ingredients!$B$11:$B$310, 0)), "")))</f>
        <v/>
      </c>
      <c r="J1186" s="73" t="str">
        <f>IF($B1186="", "", IF(IFERROR(INDEX(Meals!$C$11:$C$260, MATCH($B1186, Meals!$B$11:$B$260, 0)), "")="", "", IFERROR(INDEX(Meals!$C$11:$C$260, MATCH($B1186, Meals!$B$11:$B$260, 0)), "")))</f>
        <v/>
      </c>
      <c r="K1186" s="4"/>
      <c r="L1186" s="72" t="str">
        <f t="shared" si="277"/>
        <v/>
      </c>
      <c r="M1186" s="73" t="str">
        <f t="shared" si="278"/>
        <v/>
      </c>
      <c r="N1186" s="4"/>
      <c r="O1186" s="78" t="str">
        <f t="shared" si="279"/>
        <v/>
      </c>
      <c r="P1186" s="79" t="str">
        <f t="shared" si="280"/>
        <v/>
      </c>
      <c r="Q1186" s="4"/>
      <c r="R1186" s="90" t="str">
        <f t="shared" si="281"/>
        <v/>
      </c>
      <c r="S1186" s="4"/>
      <c r="Y1186" s="18" t="str">
        <f t="shared" si="282"/>
        <v/>
      </c>
      <c r="AA1186" s="18" t="str">
        <f t="shared" si="273"/>
        <v/>
      </c>
      <c r="AB1186" s="18" t="str">
        <f t="shared" si="274"/>
        <v/>
      </c>
      <c r="AC1186" s="18" t="str">
        <f t="shared" si="283"/>
        <v/>
      </c>
      <c r="AD1186" s="18" t="str">
        <f t="shared" si="283"/>
        <v/>
      </c>
      <c r="AE1186" s="18" t="str">
        <f t="shared" si="284"/>
        <v/>
      </c>
      <c r="AG1186" s="95" t="str">
        <f>IF($C1186="", "", IF(IFERROR(INDEX(Ingredients!C$11:C$310, MATCH($C1186, Ingredients!$B$11:$B$310, 0)), "")="", "", IFERROR(INDEX(Ingredients!C$11:C$310, MATCH($C1186, Ingredients!$B$11:$B$310, 0)), "")))</f>
        <v/>
      </c>
      <c r="AH1186" s="105" t="str">
        <f>IF($C1186="", "", IF(IFERROR(INDEX(Ingredients!D$11:D$310, MATCH($C1186, Ingredients!$B$11:$B$310, 0)), "")="", "", IFERROR(INDEX(Ingredients!D$11:D$310, MATCH($C1186, Ingredients!$B$11:$B$310, 0)), "")))</f>
        <v/>
      </c>
      <c r="AI1186" s="106" t="str">
        <f>IF($C1186="", "", IF(IFERROR(INDEX(Ingredients!E$11:E$310, MATCH($C1186, Ingredients!$B$11:$B$310, 0)), "")="", "", IFERROR(INDEX(Ingredients!E$11:E$310, MATCH($C1186, Ingredients!$B$11:$B$310, 0)), "")))</f>
        <v/>
      </c>
      <c r="AJ1186" s="108" t="str">
        <f>IF($C1186="", "", IF(IFERROR(INDEX(Ingredients!F$11:F$310, MATCH($C1186, Ingredients!$B$11:$B$310, 0)), "")="", "", IFERROR(INDEX(Ingredients!F$11:F$310, MATCH($C1186, Ingredients!$B$11:$B$310, 0)), "")))</f>
        <v/>
      </c>
      <c r="AK1186" s="106" t="str">
        <f>IF($C1186="", "", IF(IFERROR(INDEX(Ingredients!G$11:G$310, MATCH($C1186, Ingredients!$B$11:$B$310, 0)), "")="", "", IFERROR(INDEX(Ingredients!G$11:G$310, MATCH($C1186, Ingredients!$B$11:$B$310, 0)), "")))</f>
        <v/>
      </c>
      <c r="AL1186" s="79" t="str">
        <f>IF($C1186="", "", IF(IFERROR(INDEX(Ingredients!H$11:H$310, MATCH($C1186, Ingredients!$B$11:$B$310, 0)), "")="", "", IFERROR(INDEX(Ingredients!H$11:H$310, MATCH($C1186, Ingredients!$B$11:$B$310, 0)), "")))</f>
        <v/>
      </c>
      <c r="AN1186" s="83" t="str">
        <f t="shared" si="275"/>
        <v/>
      </c>
      <c r="AP1186" s="114" t="str">
        <f t="shared" si="285"/>
        <v/>
      </c>
      <c r="AR1186" s="117" t="str">
        <f>IF($C1186="", "", IF(IFERROR(INDEX(Ingredients!$AI$11:$AI$310, MATCH($C1186, Ingredients!$B$11:$B$310, 0)), "")="", "", IFERROR(INDEX(Ingredients!$AI$11:$AI$310, MATCH($C1186, Ingredients!$B$11:$B$310, 0)), "")))</f>
        <v/>
      </c>
      <c r="AT1186" s="120" t="str">
        <f t="shared" si="286"/>
        <v/>
      </c>
      <c r="AV1186" s="90" t="str">
        <f t="shared" si="276"/>
        <v/>
      </c>
      <c r="AX1186" s="90" t="str">
        <f>IF($AV1186="", "", COUNTIF($AV$11:$AV$5010, "&lt;"&amp;$AV1186)+1+COUNTIF($AV$11:$AV1186, $AV1186)-1)</f>
        <v/>
      </c>
      <c r="AZ1186" s="111" t="str">
        <f>IF($B1186="", "", SUMIF('Shopping List'!$AV$11:$AV$25, $B1186, 'Shopping List'!$BN$11:$BN$25))</f>
        <v/>
      </c>
      <c r="BB1186" s="117" t="str">
        <f t="shared" si="287"/>
        <v/>
      </c>
    </row>
    <row r="1187" spans="1:54" x14ac:dyDescent="0.25">
      <c r="A1187" s="4"/>
      <c r="B1187" s="37"/>
      <c r="C1187" s="124"/>
      <c r="D1187" s="39"/>
      <c r="E1187" s="125"/>
      <c r="F1187" s="48"/>
      <c r="G1187" s="4"/>
      <c r="H1187" s="4"/>
      <c r="I1187" s="95" t="str">
        <f>IF($C1187="", "", IF(IFERROR(INDEX(Ingredients!$C$11:$C$310, MATCH($C1187, Ingredients!$B$11:$B$310, 0)), "")="", "", IFERROR(INDEX(Ingredients!$C$11:$C$310, MATCH($C1187, Ingredients!$B$11:$B$310, 0)), "")))</f>
        <v/>
      </c>
      <c r="J1187" s="73" t="str">
        <f>IF($B1187="", "", IF(IFERROR(INDEX(Meals!$C$11:$C$260, MATCH($B1187, Meals!$B$11:$B$260, 0)), "")="", "", IFERROR(INDEX(Meals!$C$11:$C$260, MATCH($B1187, Meals!$B$11:$B$260, 0)), "")))</f>
        <v/>
      </c>
      <c r="K1187" s="4"/>
      <c r="L1187" s="72" t="str">
        <f t="shared" si="277"/>
        <v/>
      </c>
      <c r="M1187" s="73" t="str">
        <f t="shared" si="278"/>
        <v/>
      </c>
      <c r="N1187" s="4"/>
      <c r="O1187" s="78" t="str">
        <f t="shared" si="279"/>
        <v/>
      </c>
      <c r="P1187" s="79" t="str">
        <f t="shared" si="280"/>
        <v/>
      </c>
      <c r="Q1187" s="4"/>
      <c r="R1187" s="90" t="str">
        <f t="shared" si="281"/>
        <v/>
      </c>
      <c r="S1187" s="4"/>
      <c r="Y1187" s="18" t="str">
        <f t="shared" si="282"/>
        <v/>
      </c>
      <c r="AA1187" s="18" t="str">
        <f t="shared" si="273"/>
        <v/>
      </c>
      <c r="AB1187" s="18" t="str">
        <f t="shared" si="274"/>
        <v/>
      </c>
      <c r="AC1187" s="18" t="str">
        <f t="shared" si="283"/>
        <v/>
      </c>
      <c r="AD1187" s="18" t="str">
        <f t="shared" si="283"/>
        <v/>
      </c>
      <c r="AE1187" s="18" t="str">
        <f t="shared" si="284"/>
        <v/>
      </c>
      <c r="AG1187" s="95" t="str">
        <f>IF($C1187="", "", IF(IFERROR(INDEX(Ingredients!C$11:C$310, MATCH($C1187, Ingredients!$B$11:$B$310, 0)), "")="", "", IFERROR(INDEX(Ingredients!C$11:C$310, MATCH($C1187, Ingredients!$B$11:$B$310, 0)), "")))</f>
        <v/>
      </c>
      <c r="AH1187" s="105" t="str">
        <f>IF($C1187="", "", IF(IFERROR(INDEX(Ingredients!D$11:D$310, MATCH($C1187, Ingredients!$B$11:$B$310, 0)), "")="", "", IFERROR(INDEX(Ingredients!D$11:D$310, MATCH($C1187, Ingredients!$B$11:$B$310, 0)), "")))</f>
        <v/>
      </c>
      <c r="AI1187" s="106" t="str">
        <f>IF($C1187="", "", IF(IFERROR(INDEX(Ingredients!E$11:E$310, MATCH($C1187, Ingredients!$B$11:$B$310, 0)), "")="", "", IFERROR(INDEX(Ingredients!E$11:E$310, MATCH($C1187, Ingredients!$B$11:$B$310, 0)), "")))</f>
        <v/>
      </c>
      <c r="AJ1187" s="108" t="str">
        <f>IF($C1187="", "", IF(IFERROR(INDEX(Ingredients!F$11:F$310, MATCH($C1187, Ingredients!$B$11:$B$310, 0)), "")="", "", IFERROR(INDEX(Ingredients!F$11:F$310, MATCH($C1187, Ingredients!$B$11:$B$310, 0)), "")))</f>
        <v/>
      </c>
      <c r="AK1187" s="106" t="str">
        <f>IF($C1187="", "", IF(IFERROR(INDEX(Ingredients!G$11:G$310, MATCH($C1187, Ingredients!$B$11:$B$310, 0)), "")="", "", IFERROR(INDEX(Ingredients!G$11:G$310, MATCH($C1187, Ingredients!$B$11:$B$310, 0)), "")))</f>
        <v/>
      </c>
      <c r="AL1187" s="79" t="str">
        <f>IF($C1187="", "", IF(IFERROR(INDEX(Ingredients!H$11:H$310, MATCH($C1187, Ingredients!$B$11:$B$310, 0)), "")="", "", IFERROR(INDEX(Ingredients!H$11:H$310, MATCH($C1187, Ingredients!$B$11:$B$310, 0)), "")))</f>
        <v/>
      </c>
      <c r="AN1187" s="83" t="str">
        <f t="shared" si="275"/>
        <v/>
      </c>
      <c r="AP1187" s="114" t="str">
        <f t="shared" si="285"/>
        <v/>
      </c>
      <c r="AR1187" s="117" t="str">
        <f>IF($C1187="", "", IF(IFERROR(INDEX(Ingredients!$AI$11:$AI$310, MATCH($C1187, Ingredients!$B$11:$B$310, 0)), "")="", "", IFERROR(INDEX(Ingredients!$AI$11:$AI$310, MATCH($C1187, Ingredients!$B$11:$B$310, 0)), "")))</f>
        <v/>
      </c>
      <c r="AT1187" s="120" t="str">
        <f t="shared" si="286"/>
        <v/>
      </c>
      <c r="AV1187" s="90" t="str">
        <f t="shared" si="276"/>
        <v/>
      </c>
      <c r="AX1187" s="90" t="str">
        <f>IF($AV1187="", "", COUNTIF($AV$11:$AV$5010, "&lt;"&amp;$AV1187)+1+COUNTIF($AV$11:$AV1187, $AV1187)-1)</f>
        <v/>
      </c>
      <c r="AZ1187" s="111" t="str">
        <f>IF($B1187="", "", SUMIF('Shopping List'!$AV$11:$AV$25, $B1187, 'Shopping List'!$BN$11:$BN$25))</f>
        <v/>
      </c>
      <c r="BB1187" s="117" t="str">
        <f t="shared" si="287"/>
        <v/>
      </c>
    </row>
    <row r="1188" spans="1:54" x14ac:dyDescent="0.25">
      <c r="A1188" s="4"/>
      <c r="B1188" s="37"/>
      <c r="C1188" s="124"/>
      <c r="D1188" s="39"/>
      <c r="E1188" s="125"/>
      <c r="F1188" s="48"/>
      <c r="G1188" s="4"/>
      <c r="H1188" s="4"/>
      <c r="I1188" s="95" t="str">
        <f>IF($C1188="", "", IF(IFERROR(INDEX(Ingredients!$C$11:$C$310, MATCH($C1188, Ingredients!$B$11:$B$310, 0)), "")="", "", IFERROR(INDEX(Ingredients!$C$11:$C$310, MATCH($C1188, Ingredients!$B$11:$B$310, 0)), "")))</f>
        <v/>
      </c>
      <c r="J1188" s="73" t="str">
        <f>IF($B1188="", "", IF(IFERROR(INDEX(Meals!$C$11:$C$260, MATCH($B1188, Meals!$B$11:$B$260, 0)), "")="", "", IFERROR(INDEX(Meals!$C$11:$C$260, MATCH($B1188, Meals!$B$11:$B$260, 0)), "")))</f>
        <v/>
      </c>
      <c r="K1188" s="4"/>
      <c r="L1188" s="72" t="str">
        <f t="shared" si="277"/>
        <v/>
      </c>
      <c r="M1188" s="73" t="str">
        <f t="shared" si="278"/>
        <v/>
      </c>
      <c r="N1188" s="4"/>
      <c r="O1188" s="78" t="str">
        <f t="shared" si="279"/>
        <v/>
      </c>
      <c r="P1188" s="79" t="str">
        <f t="shared" si="280"/>
        <v/>
      </c>
      <c r="Q1188" s="4"/>
      <c r="R1188" s="90" t="str">
        <f t="shared" si="281"/>
        <v/>
      </c>
      <c r="S1188" s="4"/>
      <c r="Y1188" s="18" t="str">
        <f t="shared" si="282"/>
        <v/>
      </c>
      <c r="AA1188" s="18" t="str">
        <f t="shared" si="273"/>
        <v/>
      </c>
      <c r="AB1188" s="18" t="str">
        <f t="shared" si="274"/>
        <v/>
      </c>
      <c r="AC1188" s="18" t="str">
        <f t="shared" si="283"/>
        <v/>
      </c>
      <c r="AD1188" s="18" t="str">
        <f t="shared" si="283"/>
        <v/>
      </c>
      <c r="AE1188" s="18" t="str">
        <f t="shared" si="284"/>
        <v/>
      </c>
      <c r="AG1188" s="95" t="str">
        <f>IF($C1188="", "", IF(IFERROR(INDEX(Ingredients!C$11:C$310, MATCH($C1188, Ingredients!$B$11:$B$310, 0)), "")="", "", IFERROR(INDEX(Ingredients!C$11:C$310, MATCH($C1188, Ingredients!$B$11:$B$310, 0)), "")))</f>
        <v/>
      </c>
      <c r="AH1188" s="105" t="str">
        <f>IF($C1188="", "", IF(IFERROR(INDEX(Ingredients!D$11:D$310, MATCH($C1188, Ingredients!$B$11:$B$310, 0)), "")="", "", IFERROR(INDEX(Ingredients!D$11:D$310, MATCH($C1188, Ingredients!$B$11:$B$310, 0)), "")))</f>
        <v/>
      </c>
      <c r="AI1188" s="106" t="str">
        <f>IF($C1188="", "", IF(IFERROR(INDEX(Ingredients!E$11:E$310, MATCH($C1188, Ingredients!$B$11:$B$310, 0)), "")="", "", IFERROR(INDEX(Ingredients!E$11:E$310, MATCH($C1188, Ingredients!$B$11:$B$310, 0)), "")))</f>
        <v/>
      </c>
      <c r="AJ1188" s="108" t="str">
        <f>IF($C1188="", "", IF(IFERROR(INDEX(Ingredients!F$11:F$310, MATCH($C1188, Ingredients!$B$11:$B$310, 0)), "")="", "", IFERROR(INDEX(Ingredients!F$11:F$310, MATCH($C1188, Ingredients!$B$11:$B$310, 0)), "")))</f>
        <v/>
      </c>
      <c r="AK1188" s="106" t="str">
        <f>IF($C1188="", "", IF(IFERROR(INDEX(Ingredients!G$11:G$310, MATCH($C1188, Ingredients!$B$11:$B$310, 0)), "")="", "", IFERROR(INDEX(Ingredients!G$11:G$310, MATCH($C1188, Ingredients!$B$11:$B$310, 0)), "")))</f>
        <v/>
      </c>
      <c r="AL1188" s="79" t="str">
        <f>IF($C1188="", "", IF(IFERROR(INDEX(Ingredients!H$11:H$310, MATCH($C1188, Ingredients!$B$11:$B$310, 0)), "")="", "", IFERROR(INDEX(Ingredients!H$11:H$310, MATCH($C1188, Ingredients!$B$11:$B$310, 0)), "")))</f>
        <v/>
      </c>
      <c r="AN1188" s="83" t="str">
        <f t="shared" si="275"/>
        <v/>
      </c>
      <c r="AP1188" s="114" t="str">
        <f t="shared" si="285"/>
        <v/>
      </c>
      <c r="AR1188" s="117" t="str">
        <f>IF($C1188="", "", IF(IFERROR(INDEX(Ingredients!$AI$11:$AI$310, MATCH($C1188, Ingredients!$B$11:$B$310, 0)), "")="", "", IFERROR(INDEX(Ingredients!$AI$11:$AI$310, MATCH($C1188, Ingredients!$B$11:$B$310, 0)), "")))</f>
        <v/>
      </c>
      <c r="AT1188" s="120" t="str">
        <f t="shared" si="286"/>
        <v/>
      </c>
      <c r="AV1188" s="90" t="str">
        <f t="shared" si="276"/>
        <v/>
      </c>
      <c r="AX1188" s="90" t="str">
        <f>IF($AV1188="", "", COUNTIF($AV$11:$AV$5010, "&lt;"&amp;$AV1188)+1+COUNTIF($AV$11:$AV1188, $AV1188)-1)</f>
        <v/>
      </c>
      <c r="AZ1188" s="111" t="str">
        <f>IF($B1188="", "", SUMIF('Shopping List'!$AV$11:$AV$25, $B1188, 'Shopping List'!$BN$11:$BN$25))</f>
        <v/>
      </c>
      <c r="BB1188" s="117" t="str">
        <f t="shared" si="287"/>
        <v/>
      </c>
    </row>
    <row r="1189" spans="1:54" x14ac:dyDescent="0.25">
      <c r="A1189" s="4"/>
      <c r="B1189" s="37"/>
      <c r="C1189" s="124"/>
      <c r="D1189" s="39"/>
      <c r="E1189" s="125"/>
      <c r="F1189" s="48"/>
      <c r="G1189" s="4"/>
      <c r="H1189" s="4"/>
      <c r="I1189" s="95" t="str">
        <f>IF($C1189="", "", IF(IFERROR(INDEX(Ingredients!$C$11:$C$310, MATCH($C1189, Ingredients!$B$11:$B$310, 0)), "")="", "", IFERROR(INDEX(Ingredients!$C$11:$C$310, MATCH($C1189, Ingredients!$B$11:$B$310, 0)), "")))</f>
        <v/>
      </c>
      <c r="J1189" s="73" t="str">
        <f>IF($B1189="", "", IF(IFERROR(INDEX(Meals!$C$11:$C$260, MATCH($B1189, Meals!$B$11:$B$260, 0)), "")="", "", IFERROR(INDEX(Meals!$C$11:$C$260, MATCH($B1189, Meals!$B$11:$B$260, 0)), "")))</f>
        <v/>
      </c>
      <c r="K1189" s="4"/>
      <c r="L1189" s="72" t="str">
        <f t="shared" si="277"/>
        <v/>
      </c>
      <c r="M1189" s="73" t="str">
        <f t="shared" si="278"/>
        <v/>
      </c>
      <c r="N1189" s="4"/>
      <c r="O1189" s="78" t="str">
        <f t="shared" si="279"/>
        <v/>
      </c>
      <c r="P1189" s="79" t="str">
        <f t="shared" si="280"/>
        <v/>
      </c>
      <c r="Q1189" s="4"/>
      <c r="R1189" s="90" t="str">
        <f t="shared" si="281"/>
        <v/>
      </c>
      <c r="S1189" s="4"/>
      <c r="Y1189" s="18" t="str">
        <f t="shared" si="282"/>
        <v/>
      </c>
      <c r="AA1189" s="18" t="str">
        <f t="shared" si="273"/>
        <v/>
      </c>
      <c r="AB1189" s="18" t="str">
        <f t="shared" si="274"/>
        <v/>
      </c>
      <c r="AC1189" s="18" t="str">
        <f t="shared" si="283"/>
        <v/>
      </c>
      <c r="AD1189" s="18" t="str">
        <f t="shared" si="283"/>
        <v/>
      </c>
      <c r="AE1189" s="18" t="str">
        <f t="shared" si="284"/>
        <v/>
      </c>
      <c r="AG1189" s="95" t="str">
        <f>IF($C1189="", "", IF(IFERROR(INDEX(Ingredients!C$11:C$310, MATCH($C1189, Ingredients!$B$11:$B$310, 0)), "")="", "", IFERROR(INDEX(Ingredients!C$11:C$310, MATCH($C1189, Ingredients!$B$11:$B$310, 0)), "")))</f>
        <v/>
      </c>
      <c r="AH1189" s="105" t="str">
        <f>IF($C1189="", "", IF(IFERROR(INDEX(Ingredients!D$11:D$310, MATCH($C1189, Ingredients!$B$11:$B$310, 0)), "")="", "", IFERROR(INDEX(Ingredients!D$11:D$310, MATCH($C1189, Ingredients!$B$11:$B$310, 0)), "")))</f>
        <v/>
      </c>
      <c r="AI1189" s="106" t="str">
        <f>IF($C1189="", "", IF(IFERROR(INDEX(Ingredients!E$11:E$310, MATCH($C1189, Ingredients!$B$11:$B$310, 0)), "")="", "", IFERROR(INDEX(Ingredients!E$11:E$310, MATCH($C1189, Ingredients!$B$11:$B$310, 0)), "")))</f>
        <v/>
      </c>
      <c r="AJ1189" s="108" t="str">
        <f>IF($C1189="", "", IF(IFERROR(INDEX(Ingredients!F$11:F$310, MATCH($C1189, Ingredients!$B$11:$B$310, 0)), "")="", "", IFERROR(INDEX(Ingredients!F$11:F$310, MATCH($C1189, Ingredients!$B$11:$B$310, 0)), "")))</f>
        <v/>
      </c>
      <c r="AK1189" s="106" t="str">
        <f>IF($C1189="", "", IF(IFERROR(INDEX(Ingredients!G$11:G$310, MATCH($C1189, Ingredients!$B$11:$B$310, 0)), "")="", "", IFERROR(INDEX(Ingredients!G$11:G$310, MATCH($C1189, Ingredients!$B$11:$B$310, 0)), "")))</f>
        <v/>
      </c>
      <c r="AL1189" s="79" t="str">
        <f>IF($C1189="", "", IF(IFERROR(INDEX(Ingredients!H$11:H$310, MATCH($C1189, Ingredients!$B$11:$B$310, 0)), "")="", "", IFERROR(INDEX(Ingredients!H$11:H$310, MATCH($C1189, Ingredients!$B$11:$B$310, 0)), "")))</f>
        <v/>
      </c>
      <c r="AN1189" s="83" t="str">
        <f t="shared" si="275"/>
        <v/>
      </c>
      <c r="AP1189" s="114" t="str">
        <f t="shared" si="285"/>
        <v/>
      </c>
      <c r="AR1189" s="117" t="str">
        <f>IF($C1189="", "", IF(IFERROR(INDEX(Ingredients!$AI$11:$AI$310, MATCH($C1189, Ingredients!$B$11:$B$310, 0)), "")="", "", IFERROR(INDEX(Ingredients!$AI$11:$AI$310, MATCH($C1189, Ingredients!$B$11:$B$310, 0)), "")))</f>
        <v/>
      </c>
      <c r="AT1189" s="120" t="str">
        <f t="shared" si="286"/>
        <v/>
      </c>
      <c r="AV1189" s="90" t="str">
        <f t="shared" si="276"/>
        <v/>
      </c>
      <c r="AX1189" s="90" t="str">
        <f>IF($AV1189="", "", COUNTIF($AV$11:$AV$5010, "&lt;"&amp;$AV1189)+1+COUNTIF($AV$11:$AV1189, $AV1189)-1)</f>
        <v/>
      </c>
      <c r="AZ1189" s="111" t="str">
        <f>IF($B1189="", "", SUMIF('Shopping List'!$AV$11:$AV$25, $B1189, 'Shopping List'!$BN$11:$BN$25))</f>
        <v/>
      </c>
      <c r="BB1189" s="117" t="str">
        <f t="shared" si="287"/>
        <v/>
      </c>
    </row>
    <row r="1190" spans="1:54" x14ac:dyDescent="0.25">
      <c r="A1190" s="4"/>
      <c r="B1190" s="37"/>
      <c r="C1190" s="124"/>
      <c r="D1190" s="39"/>
      <c r="E1190" s="125"/>
      <c r="F1190" s="48"/>
      <c r="G1190" s="4"/>
      <c r="H1190" s="4"/>
      <c r="I1190" s="95" t="str">
        <f>IF($C1190="", "", IF(IFERROR(INDEX(Ingredients!$C$11:$C$310, MATCH($C1190, Ingredients!$B$11:$B$310, 0)), "")="", "", IFERROR(INDEX(Ingredients!$C$11:$C$310, MATCH($C1190, Ingredients!$B$11:$B$310, 0)), "")))</f>
        <v/>
      </c>
      <c r="J1190" s="73" t="str">
        <f>IF($B1190="", "", IF(IFERROR(INDEX(Meals!$C$11:$C$260, MATCH($B1190, Meals!$B$11:$B$260, 0)), "")="", "", IFERROR(INDEX(Meals!$C$11:$C$260, MATCH($B1190, Meals!$B$11:$B$260, 0)), "")))</f>
        <v/>
      </c>
      <c r="K1190" s="4"/>
      <c r="L1190" s="72" t="str">
        <f t="shared" si="277"/>
        <v/>
      </c>
      <c r="M1190" s="73" t="str">
        <f t="shared" si="278"/>
        <v/>
      </c>
      <c r="N1190" s="4"/>
      <c r="O1190" s="78" t="str">
        <f t="shared" si="279"/>
        <v/>
      </c>
      <c r="P1190" s="79" t="str">
        <f t="shared" si="280"/>
        <v/>
      </c>
      <c r="Q1190" s="4"/>
      <c r="R1190" s="90" t="str">
        <f t="shared" si="281"/>
        <v/>
      </c>
      <c r="S1190" s="4"/>
      <c r="Y1190" s="18" t="str">
        <f t="shared" si="282"/>
        <v/>
      </c>
      <c r="AA1190" s="18" t="str">
        <f t="shared" si="273"/>
        <v/>
      </c>
      <c r="AB1190" s="18" t="str">
        <f t="shared" si="274"/>
        <v/>
      </c>
      <c r="AC1190" s="18" t="str">
        <f t="shared" si="283"/>
        <v/>
      </c>
      <c r="AD1190" s="18" t="str">
        <f t="shared" si="283"/>
        <v/>
      </c>
      <c r="AE1190" s="18" t="str">
        <f t="shared" si="284"/>
        <v/>
      </c>
      <c r="AG1190" s="95" t="str">
        <f>IF($C1190="", "", IF(IFERROR(INDEX(Ingredients!C$11:C$310, MATCH($C1190, Ingredients!$B$11:$B$310, 0)), "")="", "", IFERROR(INDEX(Ingredients!C$11:C$310, MATCH($C1190, Ingredients!$B$11:$B$310, 0)), "")))</f>
        <v/>
      </c>
      <c r="AH1190" s="105" t="str">
        <f>IF($C1190="", "", IF(IFERROR(INDEX(Ingredients!D$11:D$310, MATCH($C1190, Ingredients!$B$11:$B$310, 0)), "")="", "", IFERROR(INDEX(Ingredients!D$11:D$310, MATCH($C1190, Ingredients!$B$11:$B$310, 0)), "")))</f>
        <v/>
      </c>
      <c r="AI1190" s="106" t="str">
        <f>IF($C1190="", "", IF(IFERROR(INDEX(Ingredients!E$11:E$310, MATCH($C1190, Ingredients!$B$11:$B$310, 0)), "")="", "", IFERROR(INDEX(Ingredients!E$11:E$310, MATCH($C1190, Ingredients!$B$11:$B$310, 0)), "")))</f>
        <v/>
      </c>
      <c r="AJ1190" s="108" t="str">
        <f>IF($C1190="", "", IF(IFERROR(INDEX(Ingredients!F$11:F$310, MATCH($C1190, Ingredients!$B$11:$B$310, 0)), "")="", "", IFERROR(INDEX(Ingredients!F$11:F$310, MATCH($C1190, Ingredients!$B$11:$B$310, 0)), "")))</f>
        <v/>
      </c>
      <c r="AK1190" s="106" t="str">
        <f>IF($C1190="", "", IF(IFERROR(INDEX(Ingredients!G$11:G$310, MATCH($C1190, Ingredients!$B$11:$B$310, 0)), "")="", "", IFERROR(INDEX(Ingredients!G$11:G$310, MATCH($C1190, Ingredients!$B$11:$B$310, 0)), "")))</f>
        <v/>
      </c>
      <c r="AL1190" s="79" t="str">
        <f>IF($C1190="", "", IF(IFERROR(INDEX(Ingredients!H$11:H$310, MATCH($C1190, Ingredients!$B$11:$B$310, 0)), "")="", "", IFERROR(INDEX(Ingredients!H$11:H$310, MATCH($C1190, Ingredients!$B$11:$B$310, 0)), "")))</f>
        <v/>
      </c>
      <c r="AN1190" s="83" t="str">
        <f t="shared" si="275"/>
        <v/>
      </c>
      <c r="AP1190" s="114" t="str">
        <f t="shared" si="285"/>
        <v/>
      </c>
      <c r="AR1190" s="117" t="str">
        <f>IF($C1190="", "", IF(IFERROR(INDEX(Ingredients!$AI$11:$AI$310, MATCH($C1190, Ingredients!$B$11:$B$310, 0)), "")="", "", IFERROR(INDEX(Ingredients!$AI$11:$AI$310, MATCH($C1190, Ingredients!$B$11:$B$310, 0)), "")))</f>
        <v/>
      </c>
      <c r="AT1190" s="120" t="str">
        <f t="shared" si="286"/>
        <v/>
      </c>
      <c r="AV1190" s="90" t="str">
        <f t="shared" si="276"/>
        <v/>
      </c>
      <c r="AX1190" s="90" t="str">
        <f>IF($AV1190="", "", COUNTIF($AV$11:$AV$5010, "&lt;"&amp;$AV1190)+1+COUNTIF($AV$11:$AV1190, $AV1190)-1)</f>
        <v/>
      </c>
      <c r="AZ1190" s="111" t="str">
        <f>IF($B1190="", "", SUMIF('Shopping List'!$AV$11:$AV$25, $B1190, 'Shopping List'!$BN$11:$BN$25))</f>
        <v/>
      </c>
      <c r="BB1190" s="117" t="str">
        <f t="shared" si="287"/>
        <v/>
      </c>
    </row>
    <row r="1191" spans="1:54" x14ac:dyDescent="0.25">
      <c r="A1191" s="4"/>
      <c r="B1191" s="37"/>
      <c r="C1191" s="124"/>
      <c r="D1191" s="39"/>
      <c r="E1191" s="125"/>
      <c r="F1191" s="48"/>
      <c r="G1191" s="4"/>
      <c r="H1191" s="4"/>
      <c r="I1191" s="95" t="str">
        <f>IF($C1191="", "", IF(IFERROR(INDEX(Ingredients!$C$11:$C$310, MATCH($C1191, Ingredients!$B$11:$B$310, 0)), "")="", "", IFERROR(INDEX(Ingredients!$C$11:$C$310, MATCH($C1191, Ingredients!$B$11:$B$310, 0)), "")))</f>
        <v/>
      </c>
      <c r="J1191" s="73" t="str">
        <f>IF($B1191="", "", IF(IFERROR(INDEX(Meals!$C$11:$C$260, MATCH($B1191, Meals!$B$11:$B$260, 0)), "")="", "", IFERROR(INDEX(Meals!$C$11:$C$260, MATCH($B1191, Meals!$B$11:$B$260, 0)), "")))</f>
        <v/>
      </c>
      <c r="K1191" s="4"/>
      <c r="L1191" s="72" t="str">
        <f t="shared" si="277"/>
        <v/>
      </c>
      <c r="M1191" s="73" t="str">
        <f t="shared" si="278"/>
        <v/>
      </c>
      <c r="N1191" s="4"/>
      <c r="O1191" s="78" t="str">
        <f t="shared" si="279"/>
        <v/>
      </c>
      <c r="P1191" s="79" t="str">
        <f t="shared" si="280"/>
        <v/>
      </c>
      <c r="Q1191" s="4"/>
      <c r="R1191" s="90" t="str">
        <f t="shared" si="281"/>
        <v/>
      </c>
      <c r="S1191" s="4"/>
      <c r="Y1191" s="18" t="str">
        <f t="shared" si="282"/>
        <v/>
      </c>
      <c r="AA1191" s="18" t="str">
        <f t="shared" si="273"/>
        <v/>
      </c>
      <c r="AB1191" s="18" t="str">
        <f t="shared" si="274"/>
        <v/>
      </c>
      <c r="AC1191" s="18" t="str">
        <f t="shared" si="283"/>
        <v/>
      </c>
      <c r="AD1191" s="18" t="str">
        <f t="shared" si="283"/>
        <v/>
      </c>
      <c r="AE1191" s="18" t="str">
        <f t="shared" si="284"/>
        <v/>
      </c>
      <c r="AG1191" s="95" t="str">
        <f>IF($C1191="", "", IF(IFERROR(INDEX(Ingredients!C$11:C$310, MATCH($C1191, Ingredients!$B$11:$B$310, 0)), "")="", "", IFERROR(INDEX(Ingredients!C$11:C$310, MATCH($C1191, Ingredients!$B$11:$B$310, 0)), "")))</f>
        <v/>
      </c>
      <c r="AH1191" s="105" t="str">
        <f>IF($C1191="", "", IF(IFERROR(INDEX(Ingredients!D$11:D$310, MATCH($C1191, Ingredients!$B$11:$B$310, 0)), "")="", "", IFERROR(INDEX(Ingredients!D$11:D$310, MATCH($C1191, Ingredients!$B$11:$B$310, 0)), "")))</f>
        <v/>
      </c>
      <c r="AI1191" s="106" t="str">
        <f>IF($C1191="", "", IF(IFERROR(INDEX(Ingredients!E$11:E$310, MATCH($C1191, Ingredients!$B$11:$B$310, 0)), "")="", "", IFERROR(INDEX(Ingredients!E$11:E$310, MATCH($C1191, Ingredients!$B$11:$B$310, 0)), "")))</f>
        <v/>
      </c>
      <c r="AJ1191" s="108" t="str">
        <f>IF($C1191="", "", IF(IFERROR(INDEX(Ingredients!F$11:F$310, MATCH($C1191, Ingredients!$B$11:$B$310, 0)), "")="", "", IFERROR(INDEX(Ingredients!F$11:F$310, MATCH($C1191, Ingredients!$B$11:$B$310, 0)), "")))</f>
        <v/>
      </c>
      <c r="AK1191" s="106" t="str">
        <f>IF($C1191="", "", IF(IFERROR(INDEX(Ingredients!G$11:G$310, MATCH($C1191, Ingredients!$B$11:$B$310, 0)), "")="", "", IFERROR(INDEX(Ingredients!G$11:G$310, MATCH($C1191, Ingredients!$B$11:$B$310, 0)), "")))</f>
        <v/>
      </c>
      <c r="AL1191" s="79" t="str">
        <f>IF($C1191="", "", IF(IFERROR(INDEX(Ingredients!H$11:H$310, MATCH($C1191, Ingredients!$B$11:$B$310, 0)), "")="", "", IFERROR(INDEX(Ingredients!H$11:H$310, MATCH($C1191, Ingredients!$B$11:$B$310, 0)), "")))</f>
        <v/>
      </c>
      <c r="AN1191" s="83" t="str">
        <f t="shared" si="275"/>
        <v/>
      </c>
      <c r="AP1191" s="114" t="str">
        <f t="shared" si="285"/>
        <v/>
      </c>
      <c r="AR1191" s="117" t="str">
        <f>IF($C1191="", "", IF(IFERROR(INDEX(Ingredients!$AI$11:$AI$310, MATCH($C1191, Ingredients!$B$11:$B$310, 0)), "")="", "", IFERROR(INDEX(Ingredients!$AI$11:$AI$310, MATCH($C1191, Ingredients!$B$11:$B$310, 0)), "")))</f>
        <v/>
      </c>
      <c r="AT1191" s="120" t="str">
        <f t="shared" si="286"/>
        <v/>
      </c>
      <c r="AV1191" s="90" t="str">
        <f t="shared" si="276"/>
        <v/>
      </c>
      <c r="AX1191" s="90" t="str">
        <f>IF($AV1191="", "", COUNTIF($AV$11:$AV$5010, "&lt;"&amp;$AV1191)+1+COUNTIF($AV$11:$AV1191, $AV1191)-1)</f>
        <v/>
      </c>
      <c r="AZ1191" s="111" t="str">
        <f>IF($B1191="", "", SUMIF('Shopping List'!$AV$11:$AV$25, $B1191, 'Shopping List'!$BN$11:$BN$25))</f>
        <v/>
      </c>
      <c r="BB1191" s="117" t="str">
        <f t="shared" si="287"/>
        <v/>
      </c>
    </row>
    <row r="1192" spans="1:54" x14ac:dyDescent="0.25">
      <c r="A1192" s="4"/>
      <c r="B1192" s="37"/>
      <c r="C1192" s="124"/>
      <c r="D1192" s="39"/>
      <c r="E1192" s="125"/>
      <c r="F1192" s="48"/>
      <c r="G1192" s="4"/>
      <c r="H1192" s="4"/>
      <c r="I1192" s="95" t="str">
        <f>IF($C1192="", "", IF(IFERROR(INDEX(Ingredients!$C$11:$C$310, MATCH($C1192, Ingredients!$B$11:$B$310, 0)), "")="", "", IFERROR(INDEX(Ingredients!$C$11:$C$310, MATCH($C1192, Ingredients!$B$11:$B$310, 0)), "")))</f>
        <v/>
      </c>
      <c r="J1192" s="73" t="str">
        <f>IF($B1192="", "", IF(IFERROR(INDEX(Meals!$C$11:$C$260, MATCH($B1192, Meals!$B$11:$B$260, 0)), "")="", "", IFERROR(INDEX(Meals!$C$11:$C$260, MATCH($B1192, Meals!$B$11:$B$260, 0)), "")))</f>
        <v/>
      </c>
      <c r="K1192" s="4"/>
      <c r="L1192" s="72" t="str">
        <f t="shared" si="277"/>
        <v/>
      </c>
      <c r="M1192" s="73" t="str">
        <f t="shared" si="278"/>
        <v/>
      </c>
      <c r="N1192" s="4"/>
      <c r="O1192" s="78" t="str">
        <f t="shared" si="279"/>
        <v/>
      </c>
      <c r="P1192" s="79" t="str">
        <f t="shared" si="280"/>
        <v/>
      </c>
      <c r="Q1192" s="4"/>
      <c r="R1192" s="90" t="str">
        <f t="shared" si="281"/>
        <v/>
      </c>
      <c r="S1192" s="4"/>
      <c r="Y1192" s="18" t="str">
        <f t="shared" si="282"/>
        <v/>
      </c>
      <c r="AA1192" s="18" t="str">
        <f t="shared" si="273"/>
        <v/>
      </c>
      <c r="AB1192" s="18" t="str">
        <f t="shared" si="274"/>
        <v/>
      </c>
      <c r="AC1192" s="18" t="str">
        <f t="shared" si="283"/>
        <v/>
      </c>
      <c r="AD1192" s="18" t="str">
        <f t="shared" si="283"/>
        <v/>
      </c>
      <c r="AE1192" s="18" t="str">
        <f t="shared" si="284"/>
        <v/>
      </c>
      <c r="AG1192" s="95" t="str">
        <f>IF($C1192="", "", IF(IFERROR(INDEX(Ingredients!C$11:C$310, MATCH($C1192, Ingredients!$B$11:$B$310, 0)), "")="", "", IFERROR(INDEX(Ingredients!C$11:C$310, MATCH($C1192, Ingredients!$B$11:$B$310, 0)), "")))</f>
        <v/>
      </c>
      <c r="AH1192" s="105" t="str">
        <f>IF($C1192="", "", IF(IFERROR(INDEX(Ingredients!D$11:D$310, MATCH($C1192, Ingredients!$B$11:$B$310, 0)), "")="", "", IFERROR(INDEX(Ingredients!D$11:D$310, MATCH($C1192, Ingredients!$B$11:$B$310, 0)), "")))</f>
        <v/>
      </c>
      <c r="AI1192" s="106" t="str">
        <f>IF($C1192="", "", IF(IFERROR(INDEX(Ingredients!E$11:E$310, MATCH($C1192, Ingredients!$B$11:$B$310, 0)), "")="", "", IFERROR(INDEX(Ingredients!E$11:E$310, MATCH($C1192, Ingredients!$B$11:$B$310, 0)), "")))</f>
        <v/>
      </c>
      <c r="AJ1192" s="108" t="str">
        <f>IF($C1192="", "", IF(IFERROR(INDEX(Ingredients!F$11:F$310, MATCH($C1192, Ingredients!$B$11:$B$310, 0)), "")="", "", IFERROR(INDEX(Ingredients!F$11:F$310, MATCH($C1192, Ingredients!$B$11:$B$310, 0)), "")))</f>
        <v/>
      </c>
      <c r="AK1192" s="106" t="str">
        <f>IF($C1192="", "", IF(IFERROR(INDEX(Ingredients!G$11:G$310, MATCH($C1192, Ingredients!$B$11:$B$310, 0)), "")="", "", IFERROR(INDEX(Ingredients!G$11:G$310, MATCH($C1192, Ingredients!$B$11:$B$310, 0)), "")))</f>
        <v/>
      </c>
      <c r="AL1192" s="79" t="str">
        <f>IF($C1192="", "", IF(IFERROR(INDEX(Ingredients!H$11:H$310, MATCH($C1192, Ingredients!$B$11:$B$310, 0)), "")="", "", IFERROR(INDEX(Ingredients!H$11:H$310, MATCH($C1192, Ingredients!$B$11:$B$310, 0)), "")))</f>
        <v/>
      </c>
      <c r="AN1192" s="83" t="str">
        <f t="shared" si="275"/>
        <v/>
      </c>
      <c r="AP1192" s="114" t="str">
        <f t="shared" si="285"/>
        <v/>
      </c>
      <c r="AR1192" s="117" t="str">
        <f>IF($C1192="", "", IF(IFERROR(INDEX(Ingredients!$AI$11:$AI$310, MATCH($C1192, Ingredients!$B$11:$B$310, 0)), "")="", "", IFERROR(INDEX(Ingredients!$AI$11:$AI$310, MATCH($C1192, Ingredients!$B$11:$B$310, 0)), "")))</f>
        <v/>
      </c>
      <c r="AT1192" s="120" t="str">
        <f t="shared" si="286"/>
        <v/>
      </c>
      <c r="AV1192" s="90" t="str">
        <f t="shared" si="276"/>
        <v/>
      </c>
      <c r="AX1192" s="90" t="str">
        <f>IF($AV1192="", "", COUNTIF($AV$11:$AV$5010, "&lt;"&amp;$AV1192)+1+COUNTIF($AV$11:$AV1192, $AV1192)-1)</f>
        <v/>
      </c>
      <c r="AZ1192" s="111" t="str">
        <f>IF($B1192="", "", SUMIF('Shopping List'!$AV$11:$AV$25, $B1192, 'Shopping List'!$BN$11:$BN$25))</f>
        <v/>
      </c>
      <c r="BB1192" s="117" t="str">
        <f t="shared" si="287"/>
        <v/>
      </c>
    </row>
    <row r="1193" spans="1:54" x14ac:dyDescent="0.25">
      <c r="A1193" s="4"/>
      <c r="B1193" s="37"/>
      <c r="C1193" s="124"/>
      <c r="D1193" s="39"/>
      <c r="E1193" s="125"/>
      <c r="F1193" s="48"/>
      <c r="G1193" s="4"/>
      <c r="H1193" s="4"/>
      <c r="I1193" s="95" t="str">
        <f>IF($C1193="", "", IF(IFERROR(INDEX(Ingredients!$C$11:$C$310, MATCH($C1193, Ingredients!$B$11:$B$310, 0)), "")="", "", IFERROR(INDEX(Ingredients!$C$11:$C$310, MATCH($C1193, Ingredients!$B$11:$B$310, 0)), "")))</f>
        <v/>
      </c>
      <c r="J1193" s="73" t="str">
        <f>IF($B1193="", "", IF(IFERROR(INDEX(Meals!$C$11:$C$260, MATCH($B1193, Meals!$B$11:$B$260, 0)), "")="", "", IFERROR(INDEX(Meals!$C$11:$C$260, MATCH($B1193, Meals!$B$11:$B$260, 0)), "")))</f>
        <v/>
      </c>
      <c r="K1193" s="4"/>
      <c r="L1193" s="72" t="str">
        <f t="shared" si="277"/>
        <v/>
      </c>
      <c r="M1193" s="73" t="str">
        <f t="shared" si="278"/>
        <v/>
      </c>
      <c r="N1193" s="4"/>
      <c r="O1193" s="78" t="str">
        <f t="shared" si="279"/>
        <v/>
      </c>
      <c r="P1193" s="79" t="str">
        <f t="shared" si="280"/>
        <v/>
      </c>
      <c r="Q1193" s="4"/>
      <c r="R1193" s="90" t="str">
        <f t="shared" si="281"/>
        <v/>
      </c>
      <c r="S1193" s="4"/>
      <c r="Y1193" s="18" t="str">
        <f t="shared" si="282"/>
        <v/>
      </c>
      <c r="AA1193" s="18" t="str">
        <f t="shared" si="273"/>
        <v/>
      </c>
      <c r="AB1193" s="18" t="str">
        <f t="shared" si="274"/>
        <v/>
      </c>
      <c r="AC1193" s="18" t="str">
        <f t="shared" si="283"/>
        <v/>
      </c>
      <c r="AD1193" s="18" t="str">
        <f t="shared" si="283"/>
        <v/>
      </c>
      <c r="AE1193" s="18" t="str">
        <f t="shared" si="284"/>
        <v/>
      </c>
      <c r="AG1193" s="95" t="str">
        <f>IF($C1193="", "", IF(IFERROR(INDEX(Ingredients!C$11:C$310, MATCH($C1193, Ingredients!$B$11:$B$310, 0)), "")="", "", IFERROR(INDEX(Ingredients!C$11:C$310, MATCH($C1193, Ingredients!$B$11:$B$310, 0)), "")))</f>
        <v/>
      </c>
      <c r="AH1193" s="105" t="str">
        <f>IF($C1193="", "", IF(IFERROR(INDEX(Ingredients!D$11:D$310, MATCH($C1193, Ingredients!$B$11:$B$310, 0)), "")="", "", IFERROR(INDEX(Ingredients!D$11:D$310, MATCH($C1193, Ingredients!$B$11:$B$310, 0)), "")))</f>
        <v/>
      </c>
      <c r="AI1193" s="106" t="str">
        <f>IF($C1193="", "", IF(IFERROR(INDEX(Ingredients!E$11:E$310, MATCH($C1193, Ingredients!$B$11:$B$310, 0)), "")="", "", IFERROR(INDEX(Ingredients!E$11:E$310, MATCH($C1193, Ingredients!$B$11:$B$310, 0)), "")))</f>
        <v/>
      </c>
      <c r="AJ1193" s="108" t="str">
        <f>IF($C1193="", "", IF(IFERROR(INDEX(Ingredients!F$11:F$310, MATCH($C1193, Ingredients!$B$11:$B$310, 0)), "")="", "", IFERROR(INDEX(Ingredients!F$11:F$310, MATCH($C1193, Ingredients!$B$11:$B$310, 0)), "")))</f>
        <v/>
      </c>
      <c r="AK1193" s="106" t="str">
        <f>IF($C1193="", "", IF(IFERROR(INDEX(Ingredients!G$11:G$310, MATCH($C1193, Ingredients!$B$11:$B$310, 0)), "")="", "", IFERROR(INDEX(Ingredients!G$11:G$310, MATCH($C1193, Ingredients!$B$11:$B$310, 0)), "")))</f>
        <v/>
      </c>
      <c r="AL1193" s="79" t="str">
        <f>IF($C1193="", "", IF(IFERROR(INDEX(Ingredients!H$11:H$310, MATCH($C1193, Ingredients!$B$11:$B$310, 0)), "")="", "", IFERROR(INDEX(Ingredients!H$11:H$310, MATCH($C1193, Ingredients!$B$11:$B$310, 0)), "")))</f>
        <v/>
      </c>
      <c r="AN1193" s="83" t="str">
        <f t="shared" si="275"/>
        <v/>
      </c>
      <c r="AP1193" s="114" t="str">
        <f t="shared" si="285"/>
        <v/>
      </c>
      <c r="AR1193" s="117" t="str">
        <f>IF($C1193="", "", IF(IFERROR(INDEX(Ingredients!$AI$11:$AI$310, MATCH($C1193, Ingredients!$B$11:$B$310, 0)), "")="", "", IFERROR(INDEX(Ingredients!$AI$11:$AI$310, MATCH($C1193, Ingredients!$B$11:$B$310, 0)), "")))</f>
        <v/>
      </c>
      <c r="AT1193" s="120" t="str">
        <f t="shared" si="286"/>
        <v/>
      </c>
      <c r="AV1193" s="90" t="str">
        <f t="shared" si="276"/>
        <v/>
      </c>
      <c r="AX1193" s="90" t="str">
        <f>IF($AV1193="", "", COUNTIF($AV$11:$AV$5010, "&lt;"&amp;$AV1193)+1+COUNTIF($AV$11:$AV1193, $AV1193)-1)</f>
        <v/>
      </c>
      <c r="AZ1193" s="111" t="str">
        <f>IF($B1193="", "", SUMIF('Shopping List'!$AV$11:$AV$25, $B1193, 'Shopping List'!$BN$11:$BN$25))</f>
        <v/>
      </c>
      <c r="BB1193" s="117" t="str">
        <f t="shared" si="287"/>
        <v/>
      </c>
    </row>
    <row r="1194" spans="1:54" x14ac:dyDescent="0.25">
      <c r="A1194" s="4"/>
      <c r="B1194" s="37"/>
      <c r="C1194" s="124"/>
      <c r="D1194" s="39"/>
      <c r="E1194" s="125"/>
      <c r="F1194" s="48"/>
      <c r="G1194" s="4"/>
      <c r="H1194" s="4"/>
      <c r="I1194" s="95" t="str">
        <f>IF($C1194="", "", IF(IFERROR(INDEX(Ingredients!$C$11:$C$310, MATCH($C1194, Ingredients!$B$11:$B$310, 0)), "")="", "", IFERROR(INDEX(Ingredients!$C$11:$C$310, MATCH($C1194, Ingredients!$B$11:$B$310, 0)), "")))</f>
        <v/>
      </c>
      <c r="J1194" s="73" t="str">
        <f>IF($B1194="", "", IF(IFERROR(INDEX(Meals!$C$11:$C$260, MATCH($B1194, Meals!$B$11:$B$260, 0)), "")="", "", IFERROR(INDEX(Meals!$C$11:$C$260, MATCH($B1194, Meals!$B$11:$B$260, 0)), "")))</f>
        <v/>
      </c>
      <c r="K1194" s="4"/>
      <c r="L1194" s="72" t="str">
        <f t="shared" si="277"/>
        <v/>
      </c>
      <c r="M1194" s="73" t="str">
        <f t="shared" si="278"/>
        <v/>
      </c>
      <c r="N1194" s="4"/>
      <c r="O1194" s="78" t="str">
        <f t="shared" si="279"/>
        <v/>
      </c>
      <c r="P1194" s="79" t="str">
        <f t="shared" si="280"/>
        <v/>
      </c>
      <c r="Q1194" s="4"/>
      <c r="R1194" s="90" t="str">
        <f t="shared" si="281"/>
        <v/>
      </c>
      <c r="S1194" s="4"/>
      <c r="Y1194" s="18" t="str">
        <f t="shared" si="282"/>
        <v/>
      </c>
      <c r="AA1194" s="18" t="str">
        <f t="shared" si="273"/>
        <v/>
      </c>
      <c r="AB1194" s="18" t="str">
        <f t="shared" si="274"/>
        <v/>
      </c>
      <c r="AC1194" s="18" t="str">
        <f t="shared" si="283"/>
        <v/>
      </c>
      <c r="AD1194" s="18" t="str">
        <f t="shared" si="283"/>
        <v/>
      </c>
      <c r="AE1194" s="18" t="str">
        <f t="shared" si="284"/>
        <v/>
      </c>
      <c r="AG1194" s="95" t="str">
        <f>IF($C1194="", "", IF(IFERROR(INDEX(Ingredients!C$11:C$310, MATCH($C1194, Ingredients!$B$11:$B$310, 0)), "")="", "", IFERROR(INDEX(Ingredients!C$11:C$310, MATCH($C1194, Ingredients!$B$11:$B$310, 0)), "")))</f>
        <v/>
      </c>
      <c r="AH1194" s="105" t="str">
        <f>IF($C1194="", "", IF(IFERROR(INDEX(Ingredients!D$11:D$310, MATCH($C1194, Ingredients!$B$11:$B$310, 0)), "")="", "", IFERROR(INDEX(Ingredients!D$11:D$310, MATCH($C1194, Ingredients!$B$11:$B$310, 0)), "")))</f>
        <v/>
      </c>
      <c r="AI1194" s="106" t="str">
        <f>IF($C1194="", "", IF(IFERROR(INDEX(Ingredients!E$11:E$310, MATCH($C1194, Ingredients!$B$11:$B$310, 0)), "")="", "", IFERROR(INDEX(Ingredients!E$11:E$310, MATCH($C1194, Ingredients!$B$11:$B$310, 0)), "")))</f>
        <v/>
      </c>
      <c r="AJ1194" s="108" t="str">
        <f>IF($C1194="", "", IF(IFERROR(INDEX(Ingredients!F$11:F$310, MATCH($C1194, Ingredients!$B$11:$B$310, 0)), "")="", "", IFERROR(INDEX(Ingredients!F$11:F$310, MATCH($C1194, Ingredients!$B$11:$B$310, 0)), "")))</f>
        <v/>
      </c>
      <c r="AK1194" s="106" t="str">
        <f>IF($C1194="", "", IF(IFERROR(INDEX(Ingredients!G$11:G$310, MATCH($C1194, Ingredients!$B$11:$B$310, 0)), "")="", "", IFERROR(INDEX(Ingredients!G$11:G$310, MATCH($C1194, Ingredients!$B$11:$B$310, 0)), "")))</f>
        <v/>
      </c>
      <c r="AL1194" s="79" t="str">
        <f>IF($C1194="", "", IF(IFERROR(INDEX(Ingredients!H$11:H$310, MATCH($C1194, Ingredients!$B$11:$B$310, 0)), "")="", "", IFERROR(INDEX(Ingredients!H$11:H$310, MATCH($C1194, Ingredients!$B$11:$B$310, 0)), "")))</f>
        <v/>
      </c>
      <c r="AN1194" s="83" t="str">
        <f t="shared" si="275"/>
        <v/>
      </c>
      <c r="AP1194" s="114" t="str">
        <f t="shared" si="285"/>
        <v/>
      </c>
      <c r="AR1194" s="117" t="str">
        <f>IF($C1194="", "", IF(IFERROR(INDEX(Ingredients!$AI$11:$AI$310, MATCH($C1194, Ingredients!$B$11:$B$310, 0)), "")="", "", IFERROR(INDEX(Ingredients!$AI$11:$AI$310, MATCH($C1194, Ingredients!$B$11:$B$310, 0)), "")))</f>
        <v/>
      </c>
      <c r="AT1194" s="120" t="str">
        <f t="shared" si="286"/>
        <v/>
      </c>
      <c r="AV1194" s="90" t="str">
        <f t="shared" si="276"/>
        <v/>
      </c>
      <c r="AX1194" s="90" t="str">
        <f>IF($AV1194="", "", COUNTIF($AV$11:$AV$5010, "&lt;"&amp;$AV1194)+1+COUNTIF($AV$11:$AV1194, $AV1194)-1)</f>
        <v/>
      </c>
      <c r="AZ1194" s="111" t="str">
        <f>IF($B1194="", "", SUMIF('Shopping List'!$AV$11:$AV$25, $B1194, 'Shopping List'!$BN$11:$BN$25))</f>
        <v/>
      </c>
      <c r="BB1194" s="117" t="str">
        <f t="shared" si="287"/>
        <v/>
      </c>
    </row>
    <row r="1195" spans="1:54" x14ac:dyDescent="0.25">
      <c r="A1195" s="4"/>
      <c r="B1195" s="37"/>
      <c r="C1195" s="124"/>
      <c r="D1195" s="39"/>
      <c r="E1195" s="125"/>
      <c r="F1195" s="48"/>
      <c r="G1195" s="4"/>
      <c r="H1195" s="4"/>
      <c r="I1195" s="95" t="str">
        <f>IF($C1195="", "", IF(IFERROR(INDEX(Ingredients!$C$11:$C$310, MATCH($C1195, Ingredients!$B$11:$B$310, 0)), "")="", "", IFERROR(INDEX(Ingredients!$C$11:$C$310, MATCH($C1195, Ingredients!$B$11:$B$310, 0)), "")))</f>
        <v/>
      </c>
      <c r="J1195" s="73" t="str">
        <f>IF($B1195="", "", IF(IFERROR(INDEX(Meals!$C$11:$C$260, MATCH($B1195, Meals!$B$11:$B$260, 0)), "")="", "", IFERROR(INDEX(Meals!$C$11:$C$260, MATCH($B1195, Meals!$B$11:$B$260, 0)), "")))</f>
        <v/>
      </c>
      <c r="K1195" s="4"/>
      <c r="L1195" s="72" t="str">
        <f t="shared" si="277"/>
        <v/>
      </c>
      <c r="M1195" s="73" t="str">
        <f t="shared" si="278"/>
        <v/>
      </c>
      <c r="N1195" s="4"/>
      <c r="O1195" s="78" t="str">
        <f t="shared" si="279"/>
        <v/>
      </c>
      <c r="P1195" s="79" t="str">
        <f t="shared" si="280"/>
        <v/>
      </c>
      <c r="Q1195" s="4"/>
      <c r="R1195" s="90" t="str">
        <f t="shared" si="281"/>
        <v/>
      </c>
      <c r="S1195" s="4"/>
      <c r="Y1195" s="18" t="str">
        <f t="shared" si="282"/>
        <v/>
      </c>
      <c r="AA1195" s="18" t="str">
        <f t="shared" si="273"/>
        <v/>
      </c>
      <c r="AB1195" s="18" t="str">
        <f t="shared" si="274"/>
        <v/>
      </c>
      <c r="AC1195" s="18" t="str">
        <f t="shared" si="283"/>
        <v/>
      </c>
      <c r="AD1195" s="18" t="str">
        <f t="shared" si="283"/>
        <v/>
      </c>
      <c r="AE1195" s="18" t="str">
        <f t="shared" si="284"/>
        <v/>
      </c>
      <c r="AG1195" s="95" t="str">
        <f>IF($C1195="", "", IF(IFERROR(INDEX(Ingredients!C$11:C$310, MATCH($C1195, Ingredients!$B$11:$B$310, 0)), "")="", "", IFERROR(INDEX(Ingredients!C$11:C$310, MATCH($C1195, Ingredients!$B$11:$B$310, 0)), "")))</f>
        <v/>
      </c>
      <c r="AH1195" s="105" t="str">
        <f>IF($C1195="", "", IF(IFERROR(INDEX(Ingredients!D$11:D$310, MATCH($C1195, Ingredients!$B$11:$B$310, 0)), "")="", "", IFERROR(INDEX(Ingredients!D$11:D$310, MATCH($C1195, Ingredients!$B$11:$B$310, 0)), "")))</f>
        <v/>
      </c>
      <c r="AI1195" s="106" t="str">
        <f>IF($C1195="", "", IF(IFERROR(INDEX(Ingredients!E$11:E$310, MATCH($C1195, Ingredients!$B$11:$B$310, 0)), "")="", "", IFERROR(INDEX(Ingredients!E$11:E$310, MATCH($C1195, Ingredients!$B$11:$B$310, 0)), "")))</f>
        <v/>
      </c>
      <c r="AJ1195" s="108" t="str">
        <f>IF($C1195="", "", IF(IFERROR(INDEX(Ingredients!F$11:F$310, MATCH($C1195, Ingredients!$B$11:$B$310, 0)), "")="", "", IFERROR(INDEX(Ingredients!F$11:F$310, MATCH($C1195, Ingredients!$B$11:$B$310, 0)), "")))</f>
        <v/>
      </c>
      <c r="AK1195" s="106" t="str">
        <f>IF($C1195="", "", IF(IFERROR(INDEX(Ingredients!G$11:G$310, MATCH($C1195, Ingredients!$B$11:$B$310, 0)), "")="", "", IFERROR(INDEX(Ingredients!G$11:G$310, MATCH($C1195, Ingredients!$B$11:$B$310, 0)), "")))</f>
        <v/>
      </c>
      <c r="AL1195" s="79" t="str">
        <f>IF($C1195="", "", IF(IFERROR(INDEX(Ingredients!H$11:H$310, MATCH($C1195, Ingredients!$B$11:$B$310, 0)), "")="", "", IFERROR(INDEX(Ingredients!H$11:H$310, MATCH($C1195, Ingredients!$B$11:$B$310, 0)), "")))</f>
        <v/>
      </c>
      <c r="AN1195" s="83" t="str">
        <f t="shared" si="275"/>
        <v/>
      </c>
      <c r="AP1195" s="114" t="str">
        <f t="shared" si="285"/>
        <v/>
      </c>
      <c r="AR1195" s="117" t="str">
        <f>IF($C1195="", "", IF(IFERROR(INDEX(Ingredients!$AI$11:$AI$310, MATCH($C1195, Ingredients!$B$11:$B$310, 0)), "")="", "", IFERROR(INDEX(Ingredients!$AI$11:$AI$310, MATCH($C1195, Ingredients!$B$11:$B$310, 0)), "")))</f>
        <v/>
      </c>
      <c r="AT1195" s="120" t="str">
        <f t="shared" si="286"/>
        <v/>
      </c>
      <c r="AV1195" s="90" t="str">
        <f t="shared" si="276"/>
        <v/>
      </c>
      <c r="AX1195" s="90" t="str">
        <f>IF($AV1195="", "", COUNTIF($AV$11:$AV$5010, "&lt;"&amp;$AV1195)+1+COUNTIF($AV$11:$AV1195, $AV1195)-1)</f>
        <v/>
      </c>
      <c r="AZ1195" s="111" t="str">
        <f>IF($B1195="", "", SUMIF('Shopping List'!$AV$11:$AV$25, $B1195, 'Shopping List'!$BN$11:$BN$25))</f>
        <v/>
      </c>
      <c r="BB1195" s="117" t="str">
        <f t="shared" si="287"/>
        <v/>
      </c>
    </row>
    <row r="1196" spans="1:54" x14ac:dyDescent="0.25">
      <c r="A1196" s="4"/>
      <c r="B1196" s="37"/>
      <c r="C1196" s="124"/>
      <c r="D1196" s="39"/>
      <c r="E1196" s="125"/>
      <c r="F1196" s="48"/>
      <c r="G1196" s="4"/>
      <c r="H1196" s="4"/>
      <c r="I1196" s="95" t="str">
        <f>IF($C1196="", "", IF(IFERROR(INDEX(Ingredients!$C$11:$C$310, MATCH($C1196, Ingredients!$B$11:$B$310, 0)), "")="", "", IFERROR(INDEX(Ingredients!$C$11:$C$310, MATCH($C1196, Ingredients!$B$11:$B$310, 0)), "")))</f>
        <v/>
      </c>
      <c r="J1196" s="73" t="str">
        <f>IF($B1196="", "", IF(IFERROR(INDEX(Meals!$C$11:$C$260, MATCH($B1196, Meals!$B$11:$B$260, 0)), "")="", "", IFERROR(INDEX(Meals!$C$11:$C$260, MATCH($B1196, Meals!$B$11:$B$260, 0)), "")))</f>
        <v/>
      </c>
      <c r="K1196" s="4"/>
      <c r="L1196" s="72" t="str">
        <f t="shared" si="277"/>
        <v/>
      </c>
      <c r="M1196" s="73" t="str">
        <f t="shared" si="278"/>
        <v/>
      </c>
      <c r="N1196" s="4"/>
      <c r="O1196" s="78" t="str">
        <f t="shared" si="279"/>
        <v/>
      </c>
      <c r="P1196" s="79" t="str">
        <f t="shared" si="280"/>
        <v/>
      </c>
      <c r="Q1196" s="4"/>
      <c r="R1196" s="90" t="str">
        <f t="shared" si="281"/>
        <v/>
      </c>
      <c r="S1196" s="4"/>
      <c r="Y1196" s="18" t="str">
        <f t="shared" si="282"/>
        <v/>
      </c>
      <c r="AA1196" s="18" t="str">
        <f t="shared" si="273"/>
        <v/>
      </c>
      <c r="AB1196" s="18" t="str">
        <f t="shared" si="274"/>
        <v/>
      </c>
      <c r="AC1196" s="18" t="str">
        <f t="shared" si="283"/>
        <v/>
      </c>
      <c r="AD1196" s="18" t="str">
        <f t="shared" si="283"/>
        <v/>
      </c>
      <c r="AE1196" s="18" t="str">
        <f t="shared" si="284"/>
        <v/>
      </c>
      <c r="AG1196" s="95" t="str">
        <f>IF($C1196="", "", IF(IFERROR(INDEX(Ingredients!C$11:C$310, MATCH($C1196, Ingredients!$B$11:$B$310, 0)), "")="", "", IFERROR(INDEX(Ingredients!C$11:C$310, MATCH($C1196, Ingredients!$B$11:$B$310, 0)), "")))</f>
        <v/>
      </c>
      <c r="AH1196" s="105" t="str">
        <f>IF($C1196="", "", IF(IFERROR(INDEX(Ingredients!D$11:D$310, MATCH($C1196, Ingredients!$B$11:$B$310, 0)), "")="", "", IFERROR(INDEX(Ingredients!D$11:D$310, MATCH($C1196, Ingredients!$B$11:$B$310, 0)), "")))</f>
        <v/>
      </c>
      <c r="AI1196" s="106" t="str">
        <f>IF($C1196="", "", IF(IFERROR(INDEX(Ingredients!E$11:E$310, MATCH($C1196, Ingredients!$B$11:$B$310, 0)), "")="", "", IFERROR(INDEX(Ingredients!E$11:E$310, MATCH($C1196, Ingredients!$B$11:$B$310, 0)), "")))</f>
        <v/>
      </c>
      <c r="AJ1196" s="108" t="str">
        <f>IF($C1196="", "", IF(IFERROR(INDEX(Ingredients!F$11:F$310, MATCH($C1196, Ingredients!$B$11:$B$310, 0)), "")="", "", IFERROR(INDEX(Ingredients!F$11:F$310, MATCH($C1196, Ingredients!$B$11:$B$310, 0)), "")))</f>
        <v/>
      </c>
      <c r="AK1196" s="106" t="str">
        <f>IF($C1196="", "", IF(IFERROR(INDEX(Ingredients!G$11:G$310, MATCH($C1196, Ingredients!$B$11:$B$310, 0)), "")="", "", IFERROR(INDEX(Ingredients!G$11:G$310, MATCH($C1196, Ingredients!$B$11:$B$310, 0)), "")))</f>
        <v/>
      </c>
      <c r="AL1196" s="79" t="str">
        <f>IF($C1196="", "", IF(IFERROR(INDEX(Ingredients!H$11:H$310, MATCH($C1196, Ingredients!$B$11:$B$310, 0)), "")="", "", IFERROR(INDEX(Ingredients!H$11:H$310, MATCH($C1196, Ingredients!$B$11:$B$310, 0)), "")))</f>
        <v/>
      </c>
      <c r="AN1196" s="83" t="str">
        <f t="shared" si="275"/>
        <v/>
      </c>
      <c r="AP1196" s="114" t="str">
        <f t="shared" si="285"/>
        <v/>
      </c>
      <c r="AR1196" s="117" t="str">
        <f>IF($C1196="", "", IF(IFERROR(INDEX(Ingredients!$AI$11:$AI$310, MATCH($C1196, Ingredients!$B$11:$B$310, 0)), "")="", "", IFERROR(INDEX(Ingredients!$AI$11:$AI$310, MATCH($C1196, Ingredients!$B$11:$B$310, 0)), "")))</f>
        <v/>
      </c>
      <c r="AT1196" s="120" t="str">
        <f t="shared" si="286"/>
        <v/>
      </c>
      <c r="AV1196" s="90" t="str">
        <f t="shared" si="276"/>
        <v/>
      </c>
      <c r="AX1196" s="90" t="str">
        <f>IF($AV1196="", "", COUNTIF($AV$11:$AV$5010, "&lt;"&amp;$AV1196)+1+COUNTIF($AV$11:$AV1196, $AV1196)-1)</f>
        <v/>
      </c>
      <c r="AZ1196" s="111" t="str">
        <f>IF($B1196="", "", SUMIF('Shopping List'!$AV$11:$AV$25, $B1196, 'Shopping List'!$BN$11:$BN$25))</f>
        <v/>
      </c>
      <c r="BB1196" s="117" t="str">
        <f t="shared" si="287"/>
        <v/>
      </c>
    </row>
    <row r="1197" spans="1:54" x14ac:dyDescent="0.25">
      <c r="A1197" s="4"/>
      <c r="B1197" s="37"/>
      <c r="C1197" s="124"/>
      <c r="D1197" s="39"/>
      <c r="E1197" s="125"/>
      <c r="F1197" s="48"/>
      <c r="G1197" s="4"/>
      <c r="H1197" s="4"/>
      <c r="I1197" s="95" t="str">
        <f>IF($C1197="", "", IF(IFERROR(INDEX(Ingredients!$C$11:$C$310, MATCH($C1197, Ingredients!$B$11:$B$310, 0)), "")="", "", IFERROR(INDEX(Ingredients!$C$11:$C$310, MATCH($C1197, Ingredients!$B$11:$B$310, 0)), "")))</f>
        <v/>
      </c>
      <c r="J1197" s="73" t="str">
        <f>IF($B1197="", "", IF(IFERROR(INDEX(Meals!$C$11:$C$260, MATCH($B1197, Meals!$B$11:$B$260, 0)), "")="", "", IFERROR(INDEX(Meals!$C$11:$C$260, MATCH($B1197, Meals!$B$11:$B$260, 0)), "")))</f>
        <v/>
      </c>
      <c r="K1197" s="4"/>
      <c r="L1197" s="72" t="str">
        <f t="shared" si="277"/>
        <v/>
      </c>
      <c r="M1197" s="73" t="str">
        <f t="shared" si="278"/>
        <v/>
      </c>
      <c r="N1197" s="4"/>
      <c r="O1197" s="78" t="str">
        <f t="shared" si="279"/>
        <v/>
      </c>
      <c r="P1197" s="79" t="str">
        <f t="shared" si="280"/>
        <v/>
      </c>
      <c r="Q1197" s="4"/>
      <c r="R1197" s="90" t="str">
        <f t="shared" si="281"/>
        <v/>
      </c>
      <c r="S1197" s="4"/>
      <c r="Y1197" s="18" t="str">
        <f t="shared" si="282"/>
        <v/>
      </c>
      <c r="AA1197" s="18" t="str">
        <f t="shared" si="273"/>
        <v/>
      </c>
      <c r="AB1197" s="18" t="str">
        <f t="shared" si="274"/>
        <v/>
      </c>
      <c r="AC1197" s="18" t="str">
        <f t="shared" si="283"/>
        <v/>
      </c>
      <c r="AD1197" s="18" t="str">
        <f t="shared" si="283"/>
        <v/>
      </c>
      <c r="AE1197" s="18" t="str">
        <f t="shared" si="284"/>
        <v/>
      </c>
      <c r="AG1197" s="95" t="str">
        <f>IF($C1197="", "", IF(IFERROR(INDEX(Ingredients!C$11:C$310, MATCH($C1197, Ingredients!$B$11:$B$310, 0)), "")="", "", IFERROR(INDEX(Ingredients!C$11:C$310, MATCH($C1197, Ingredients!$B$11:$B$310, 0)), "")))</f>
        <v/>
      </c>
      <c r="AH1197" s="105" t="str">
        <f>IF($C1197="", "", IF(IFERROR(INDEX(Ingredients!D$11:D$310, MATCH($C1197, Ingredients!$B$11:$B$310, 0)), "")="", "", IFERROR(INDEX(Ingredients!D$11:D$310, MATCH($C1197, Ingredients!$B$11:$B$310, 0)), "")))</f>
        <v/>
      </c>
      <c r="AI1197" s="106" t="str">
        <f>IF($C1197="", "", IF(IFERROR(INDEX(Ingredients!E$11:E$310, MATCH($C1197, Ingredients!$B$11:$B$310, 0)), "")="", "", IFERROR(INDEX(Ingredients!E$11:E$310, MATCH($C1197, Ingredients!$B$11:$B$310, 0)), "")))</f>
        <v/>
      </c>
      <c r="AJ1197" s="108" t="str">
        <f>IF($C1197="", "", IF(IFERROR(INDEX(Ingredients!F$11:F$310, MATCH($C1197, Ingredients!$B$11:$B$310, 0)), "")="", "", IFERROR(INDEX(Ingredients!F$11:F$310, MATCH($C1197, Ingredients!$B$11:$B$310, 0)), "")))</f>
        <v/>
      </c>
      <c r="AK1197" s="106" t="str">
        <f>IF($C1197="", "", IF(IFERROR(INDEX(Ingredients!G$11:G$310, MATCH($C1197, Ingredients!$B$11:$B$310, 0)), "")="", "", IFERROR(INDEX(Ingredients!G$11:G$310, MATCH($C1197, Ingredients!$B$11:$B$310, 0)), "")))</f>
        <v/>
      </c>
      <c r="AL1197" s="79" t="str">
        <f>IF($C1197="", "", IF(IFERROR(INDEX(Ingredients!H$11:H$310, MATCH($C1197, Ingredients!$B$11:$B$310, 0)), "")="", "", IFERROR(INDEX(Ingredients!H$11:H$310, MATCH($C1197, Ingredients!$B$11:$B$310, 0)), "")))</f>
        <v/>
      </c>
      <c r="AN1197" s="83" t="str">
        <f t="shared" si="275"/>
        <v/>
      </c>
      <c r="AP1197" s="114" t="str">
        <f t="shared" si="285"/>
        <v/>
      </c>
      <c r="AR1197" s="117" t="str">
        <f>IF($C1197="", "", IF(IFERROR(INDEX(Ingredients!$AI$11:$AI$310, MATCH($C1197, Ingredients!$B$11:$B$310, 0)), "")="", "", IFERROR(INDEX(Ingredients!$AI$11:$AI$310, MATCH($C1197, Ingredients!$B$11:$B$310, 0)), "")))</f>
        <v/>
      </c>
      <c r="AT1197" s="120" t="str">
        <f t="shared" si="286"/>
        <v/>
      </c>
      <c r="AV1197" s="90" t="str">
        <f t="shared" si="276"/>
        <v/>
      </c>
      <c r="AX1197" s="90" t="str">
        <f>IF($AV1197="", "", COUNTIF($AV$11:$AV$5010, "&lt;"&amp;$AV1197)+1+COUNTIF($AV$11:$AV1197, $AV1197)-1)</f>
        <v/>
      </c>
      <c r="AZ1197" s="111" t="str">
        <f>IF($B1197="", "", SUMIF('Shopping List'!$AV$11:$AV$25, $B1197, 'Shopping List'!$BN$11:$BN$25))</f>
        <v/>
      </c>
      <c r="BB1197" s="117" t="str">
        <f t="shared" si="287"/>
        <v/>
      </c>
    </row>
    <row r="1198" spans="1:54" x14ac:dyDescent="0.25">
      <c r="A1198" s="4"/>
      <c r="B1198" s="37"/>
      <c r="C1198" s="124"/>
      <c r="D1198" s="39"/>
      <c r="E1198" s="125"/>
      <c r="F1198" s="48"/>
      <c r="G1198" s="4"/>
      <c r="H1198" s="4"/>
      <c r="I1198" s="95" t="str">
        <f>IF($C1198="", "", IF(IFERROR(INDEX(Ingredients!$C$11:$C$310, MATCH($C1198, Ingredients!$B$11:$B$310, 0)), "")="", "", IFERROR(INDEX(Ingredients!$C$11:$C$310, MATCH($C1198, Ingredients!$B$11:$B$310, 0)), "")))</f>
        <v/>
      </c>
      <c r="J1198" s="73" t="str">
        <f>IF($B1198="", "", IF(IFERROR(INDEX(Meals!$C$11:$C$260, MATCH($B1198, Meals!$B$11:$B$260, 0)), "")="", "", IFERROR(INDEX(Meals!$C$11:$C$260, MATCH($B1198, Meals!$B$11:$B$260, 0)), "")))</f>
        <v/>
      </c>
      <c r="K1198" s="4"/>
      <c r="L1198" s="72" t="str">
        <f t="shared" si="277"/>
        <v/>
      </c>
      <c r="M1198" s="73" t="str">
        <f t="shared" si="278"/>
        <v/>
      </c>
      <c r="N1198" s="4"/>
      <c r="O1198" s="78" t="str">
        <f t="shared" si="279"/>
        <v/>
      </c>
      <c r="P1198" s="79" t="str">
        <f t="shared" si="280"/>
        <v/>
      </c>
      <c r="Q1198" s="4"/>
      <c r="R1198" s="90" t="str">
        <f t="shared" si="281"/>
        <v/>
      </c>
      <c r="S1198" s="4"/>
      <c r="Y1198" s="18" t="str">
        <f t="shared" si="282"/>
        <v/>
      </c>
      <c r="AA1198" s="18" t="str">
        <f t="shared" si="273"/>
        <v/>
      </c>
      <c r="AB1198" s="18" t="str">
        <f t="shared" si="274"/>
        <v/>
      </c>
      <c r="AC1198" s="18" t="str">
        <f t="shared" si="283"/>
        <v/>
      </c>
      <c r="AD1198" s="18" t="str">
        <f t="shared" si="283"/>
        <v/>
      </c>
      <c r="AE1198" s="18" t="str">
        <f t="shared" si="284"/>
        <v/>
      </c>
      <c r="AG1198" s="95" t="str">
        <f>IF($C1198="", "", IF(IFERROR(INDEX(Ingredients!C$11:C$310, MATCH($C1198, Ingredients!$B$11:$B$310, 0)), "")="", "", IFERROR(INDEX(Ingredients!C$11:C$310, MATCH($C1198, Ingredients!$B$11:$B$310, 0)), "")))</f>
        <v/>
      </c>
      <c r="AH1198" s="105" t="str">
        <f>IF($C1198="", "", IF(IFERROR(INDEX(Ingredients!D$11:D$310, MATCH($C1198, Ingredients!$B$11:$B$310, 0)), "")="", "", IFERROR(INDEX(Ingredients!D$11:D$310, MATCH($C1198, Ingredients!$B$11:$B$310, 0)), "")))</f>
        <v/>
      </c>
      <c r="AI1198" s="106" t="str">
        <f>IF($C1198="", "", IF(IFERROR(INDEX(Ingredients!E$11:E$310, MATCH($C1198, Ingredients!$B$11:$B$310, 0)), "")="", "", IFERROR(INDEX(Ingredients!E$11:E$310, MATCH($C1198, Ingredients!$B$11:$B$310, 0)), "")))</f>
        <v/>
      </c>
      <c r="AJ1198" s="108" t="str">
        <f>IF($C1198="", "", IF(IFERROR(INDEX(Ingredients!F$11:F$310, MATCH($C1198, Ingredients!$B$11:$B$310, 0)), "")="", "", IFERROR(INDEX(Ingredients!F$11:F$310, MATCH($C1198, Ingredients!$B$11:$B$310, 0)), "")))</f>
        <v/>
      </c>
      <c r="AK1198" s="106" t="str">
        <f>IF($C1198="", "", IF(IFERROR(INDEX(Ingredients!G$11:G$310, MATCH($C1198, Ingredients!$B$11:$B$310, 0)), "")="", "", IFERROR(INDEX(Ingredients!G$11:G$310, MATCH($C1198, Ingredients!$B$11:$B$310, 0)), "")))</f>
        <v/>
      </c>
      <c r="AL1198" s="79" t="str">
        <f>IF($C1198="", "", IF(IFERROR(INDEX(Ingredients!H$11:H$310, MATCH($C1198, Ingredients!$B$11:$B$310, 0)), "")="", "", IFERROR(INDEX(Ingredients!H$11:H$310, MATCH($C1198, Ingredients!$B$11:$B$310, 0)), "")))</f>
        <v/>
      </c>
      <c r="AN1198" s="83" t="str">
        <f t="shared" si="275"/>
        <v/>
      </c>
      <c r="AP1198" s="114" t="str">
        <f t="shared" si="285"/>
        <v/>
      </c>
      <c r="AR1198" s="117" t="str">
        <f>IF($C1198="", "", IF(IFERROR(INDEX(Ingredients!$AI$11:$AI$310, MATCH($C1198, Ingredients!$B$11:$B$310, 0)), "")="", "", IFERROR(INDEX(Ingredients!$AI$11:$AI$310, MATCH($C1198, Ingredients!$B$11:$B$310, 0)), "")))</f>
        <v/>
      </c>
      <c r="AT1198" s="120" t="str">
        <f t="shared" si="286"/>
        <v/>
      </c>
      <c r="AV1198" s="90" t="str">
        <f t="shared" si="276"/>
        <v/>
      </c>
      <c r="AX1198" s="90" t="str">
        <f>IF($AV1198="", "", COUNTIF($AV$11:$AV$5010, "&lt;"&amp;$AV1198)+1+COUNTIF($AV$11:$AV1198, $AV1198)-1)</f>
        <v/>
      </c>
      <c r="AZ1198" s="111" t="str">
        <f>IF($B1198="", "", SUMIF('Shopping List'!$AV$11:$AV$25, $B1198, 'Shopping List'!$BN$11:$BN$25))</f>
        <v/>
      </c>
      <c r="BB1198" s="117" t="str">
        <f t="shared" si="287"/>
        <v/>
      </c>
    </row>
    <row r="1199" spans="1:54" x14ac:dyDescent="0.25">
      <c r="A1199" s="4"/>
      <c r="B1199" s="37"/>
      <c r="C1199" s="124"/>
      <c r="D1199" s="39"/>
      <c r="E1199" s="125"/>
      <c r="F1199" s="48"/>
      <c r="G1199" s="4"/>
      <c r="H1199" s="4"/>
      <c r="I1199" s="95" t="str">
        <f>IF($C1199="", "", IF(IFERROR(INDEX(Ingredients!$C$11:$C$310, MATCH($C1199, Ingredients!$B$11:$B$310, 0)), "")="", "", IFERROR(INDEX(Ingredients!$C$11:$C$310, MATCH($C1199, Ingredients!$B$11:$B$310, 0)), "")))</f>
        <v/>
      </c>
      <c r="J1199" s="73" t="str">
        <f>IF($B1199="", "", IF(IFERROR(INDEX(Meals!$C$11:$C$260, MATCH($B1199, Meals!$B$11:$B$260, 0)), "")="", "", IFERROR(INDEX(Meals!$C$11:$C$260, MATCH($B1199, Meals!$B$11:$B$260, 0)), "")))</f>
        <v/>
      </c>
      <c r="K1199" s="4"/>
      <c r="L1199" s="72" t="str">
        <f t="shared" si="277"/>
        <v/>
      </c>
      <c r="M1199" s="73" t="str">
        <f t="shared" si="278"/>
        <v/>
      </c>
      <c r="N1199" s="4"/>
      <c r="O1199" s="78" t="str">
        <f t="shared" si="279"/>
        <v/>
      </c>
      <c r="P1199" s="79" t="str">
        <f t="shared" si="280"/>
        <v/>
      </c>
      <c r="Q1199" s="4"/>
      <c r="R1199" s="90" t="str">
        <f t="shared" si="281"/>
        <v/>
      </c>
      <c r="S1199" s="4"/>
      <c r="Y1199" s="18" t="str">
        <f t="shared" si="282"/>
        <v/>
      </c>
      <c r="AA1199" s="18" t="str">
        <f t="shared" si="273"/>
        <v/>
      </c>
      <c r="AB1199" s="18" t="str">
        <f t="shared" si="274"/>
        <v/>
      </c>
      <c r="AC1199" s="18" t="str">
        <f t="shared" si="283"/>
        <v/>
      </c>
      <c r="AD1199" s="18" t="str">
        <f t="shared" si="283"/>
        <v/>
      </c>
      <c r="AE1199" s="18" t="str">
        <f t="shared" si="284"/>
        <v/>
      </c>
      <c r="AG1199" s="95" t="str">
        <f>IF($C1199="", "", IF(IFERROR(INDEX(Ingredients!C$11:C$310, MATCH($C1199, Ingredients!$B$11:$B$310, 0)), "")="", "", IFERROR(INDEX(Ingredients!C$11:C$310, MATCH($C1199, Ingredients!$B$11:$B$310, 0)), "")))</f>
        <v/>
      </c>
      <c r="AH1199" s="105" t="str">
        <f>IF($C1199="", "", IF(IFERROR(INDEX(Ingredients!D$11:D$310, MATCH($C1199, Ingredients!$B$11:$B$310, 0)), "")="", "", IFERROR(INDEX(Ingredients!D$11:D$310, MATCH($C1199, Ingredients!$B$11:$B$310, 0)), "")))</f>
        <v/>
      </c>
      <c r="AI1199" s="106" t="str">
        <f>IF($C1199="", "", IF(IFERROR(INDEX(Ingredients!E$11:E$310, MATCH($C1199, Ingredients!$B$11:$B$310, 0)), "")="", "", IFERROR(INDEX(Ingredients!E$11:E$310, MATCH($C1199, Ingredients!$B$11:$B$310, 0)), "")))</f>
        <v/>
      </c>
      <c r="AJ1199" s="108" t="str">
        <f>IF($C1199="", "", IF(IFERROR(INDEX(Ingredients!F$11:F$310, MATCH($C1199, Ingredients!$B$11:$B$310, 0)), "")="", "", IFERROR(INDEX(Ingredients!F$11:F$310, MATCH($C1199, Ingredients!$B$11:$B$310, 0)), "")))</f>
        <v/>
      </c>
      <c r="AK1199" s="106" t="str">
        <f>IF($C1199="", "", IF(IFERROR(INDEX(Ingredients!G$11:G$310, MATCH($C1199, Ingredients!$B$11:$B$310, 0)), "")="", "", IFERROR(INDEX(Ingredients!G$11:G$310, MATCH($C1199, Ingredients!$B$11:$B$310, 0)), "")))</f>
        <v/>
      </c>
      <c r="AL1199" s="79" t="str">
        <f>IF($C1199="", "", IF(IFERROR(INDEX(Ingredients!H$11:H$310, MATCH($C1199, Ingredients!$B$11:$B$310, 0)), "")="", "", IFERROR(INDEX(Ingredients!H$11:H$310, MATCH($C1199, Ingredients!$B$11:$B$310, 0)), "")))</f>
        <v/>
      </c>
      <c r="AN1199" s="83" t="str">
        <f t="shared" si="275"/>
        <v/>
      </c>
      <c r="AP1199" s="114" t="str">
        <f t="shared" si="285"/>
        <v/>
      </c>
      <c r="AR1199" s="117" t="str">
        <f>IF($C1199="", "", IF(IFERROR(INDEX(Ingredients!$AI$11:$AI$310, MATCH($C1199, Ingredients!$B$11:$B$310, 0)), "")="", "", IFERROR(INDEX(Ingredients!$AI$11:$AI$310, MATCH($C1199, Ingredients!$B$11:$B$310, 0)), "")))</f>
        <v/>
      </c>
      <c r="AT1199" s="120" t="str">
        <f t="shared" si="286"/>
        <v/>
      </c>
      <c r="AV1199" s="90" t="str">
        <f t="shared" si="276"/>
        <v/>
      </c>
      <c r="AX1199" s="90" t="str">
        <f>IF($AV1199="", "", COUNTIF($AV$11:$AV$5010, "&lt;"&amp;$AV1199)+1+COUNTIF($AV$11:$AV1199, $AV1199)-1)</f>
        <v/>
      </c>
      <c r="AZ1199" s="111" t="str">
        <f>IF($B1199="", "", SUMIF('Shopping List'!$AV$11:$AV$25, $B1199, 'Shopping List'!$BN$11:$BN$25))</f>
        <v/>
      </c>
      <c r="BB1199" s="117" t="str">
        <f t="shared" si="287"/>
        <v/>
      </c>
    </row>
    <row r="1200" spans="1:54" x14ac:dyDescent="0.25">
      <c r="A1200" s="4"/>
      <c r="B1200" s="37"/>
      <c r="C1200" s="124"/>
      <c r="D1200" s="39"/>
      <c r="E1200" s="125"/>
      <c r="F1200" s="48"/>
      <c r="G1200" s="4"/>
      <c r="H1200" s="4"/>
      <c r="I1200" s="95" t="str">
        <f>IF($C1200="", "", IF(IFERROR(INDEX(Ingredients!$C$11:$C$310, MATCH($C1200, Ingredients!$B$11:$B$310, 0)), "")="", "", IFERROR(INDEX(Ingredients!$C$11:$C$310, MATCH($C1200, Ingredients!$B$11:$B$310, 0)), "")))</f>
        <v/>
      </c>
      <c r="J1200" s="73" t="str">
        <f>IF($B1200="", "", IF(IFERROR(INDEX(Meals!$C$11:$C$260, MATCH($B1200, Meals!$B$11:$B$260, 0)), "")="", "", IFERROR(INDEX(Meals!$C$11:$C$260, MATCH($B1200, Meals!$B$11:$B$260, 0)), "")))</f>
        <v/>
      </c>
      <c r="K1200" s="4"/>
      <c r="L1200" s="72" t="str">
        <f t="shared" si="277"/>
        <v/>
      </c>
      <c r="M1200" s="73" t="str">
        <f t="shared" si="278"/>
        <v/>
      </c>
      <c r="N1200" s="4"/>
      <c r="O1200" s="78" t="str">
        <f t="shared" si="279"/>
        <v/>
      </c>
      <c r="P1200" s="79" t="str">
        <f t="shared" si="280"/>
        <v/>
      </c>
      <c r="Q1200" s="4"/>
      <c r="R1200" s="90" t="str">
        <f t="shared" si="281"/>
        <v/>
      </c>
      <c r="S1200" s="4"/>
      <c r="Y1200" s="18" t="str">
        <f t="shared" si="282"/>
        <v/>
      </c>
      <c r="AA1200" s="18" t="str">
        <f t="shared" si="273"/>
        <v/>
      </c>
      <c r="AB1200" s="18" t="str">
        <f t="shared" si="274"/>
        <v/>
      </c>
      <c r="AC1200" s="18" t="str">
        <f t="shared" si="283"/>
        <v/>
      </c>
      <c r="AD1200" s="18" t="str">
        <f t="shared" si="283"/>
        <v/>
      </c>
      <c r="AE1200" s="18" t="str">
        <f t="shared" si="284"/>
        <v/>
      </c>
      <c r="AG1200" s="95" t="str">
        <f>IF($C1200="", "", IF(IFERROR(INDEX(Ingredients!C$11:C$310, MATCH($C1200, Ingredients!$B$11:$B$310, 0)), "")="", "", IFERROR(INDEX(Ingredients!C$11:C$310, MATCH($C1200, Ingredients!$B$11:$B$310, 0)), "")))</f>
        <v/>
      </c>
      <c r="AH1200" s="105" t="str">
        <f>IF($C1200="", "", IF(IFERROR(INDEX(Ingredients!D$11:D$310, MATCH($C1200, Ingredients!$B$11:$B$310, 0)), "")="", "", IFERROR(INDEX(Ingredients!D$11:D$310, MATCH($C1200, Ingredients!$B$11:$B$310, 0)), "")))</f>
        <v/>
      </c>
      <c r="AI1200" s="106" t="str">
        <f>IF($C1200="", "", IF(IFERROR(INDEX(Ingredients!E$11:E$310, MATCH($C1200, Ingredients!$B$11:$B$310, 0)), "")="", "", IFERROR(INDEX(Ingredients!E$11:E$310, MATCH($C1200, Ingredients!$B$11:$B$310, 0)), "")))</f>
        <v/>
      </c>
      <c r="AJ1200" s="108" t="str">
        <f>IF($C1200="", "", IF(IFERROR(INDEX(Ingredients!F$11:F$310, MATCH($C1200, Ingredients!$B$11:$B$310, 0)), "")="", "", IFERROR(INDEX(Ingredients!F$11:F$310, MATCH($C1200, Ingredients!$B$11:$B$310, 0)), "")))</f>
        <v/>
      </c>
      <c r="AK1200" s="106" t="str">
        <f>IF($C1200="", "", IF(IFERROR(INDEX(Ingredients!G$11:G$310, MATCH($C1200, Ingredients!$B$11:$B$310, 0)), "")="", "", IFERROR(INDEX(Ingredients!G$11:G$310, MATCH($C1200, Ingredients!$B$11:$B$310, 0)), "")))</f>
        <v/>
      </c>
      <c r="AL1200" s="79" t="str">
        <f>IF($C1200="", "", IF(IFERROR(INDEX(Ingredients!H$11:H$310, MATCH($C1200, Ingredients!$B$11:$B$310, 0)), "")="", "", IFERROR(INDEX(Ingredients!H$11:H$310, MATCH($C1200, Ingredients!$B$11:$B$310, 0)), "")))</f>
        <v/>
      </c>
      <c r="AN1200" s="83" t="str">
        <f t="shared" si="275"/>
        <v/>
      </c>
      <c r="AP1200" s="114" t="str">
        <f t="shared" si="285"/>
        <v/>
      </c>
      <c r="AR1200" s="117" t="str">
        <f>IF($C1200="", "", IF(IFERROR(INDEX(Ingredients!$AI$11:$AI$310, MATCH($C1200, Ingredients!$B$11:$B$310, 0)), "")="", "", IFERROR(INDEX(Ingredients!$AI$11:$AI$310, MATCH($C1200, Ingredients!$B$11:$B$310, 0)), "")))</f>
        <v/>
      </c>
      <c r="AT1200" s="120" t="str">
        <f t="shared" si="286"/>
        <v/>
      </c>
      <c r="AV1200" s="90" t="str">
        <f t="shared" si="276"/>
        <v/>
      </c>
      <c r="AX1200" s="90" t="str">
        <f>IF($AV1200="", "", COUNTIF($AV$11:$AV$5010, "&lt;"&amp;$AV1200)+1+COUNTIF($AV$11:$AV1200, $AV1200)-1)</f>
        <v/>
      </c>
      <c r="AZ1200" s="111" t="str">
        <f>IF($B1200="", "", SUMIF('Shopping List'!$AV$11:$AV$25, $B1200, 'Shopping List'!$BN$11:$BN$25))</f>
        <v/>
      </c>
      <c r="BB1200" s="117" t="str">
        <f t="shared" si="287"/>
        <v/>
      </c>
    </row>
    <row r="1201" spans="1:54" x14ac:dyDescent="0.25">
      <c r="A1201" s="4"/>
      <c r="B1201" s="37"/>
      <c r="C1201" s="124"/>
      <c r="D1201" s="39"/>
      <c r="E1201" s="125"/>
      <c r="F1201" s="48"/>
      <c r="G1201" s="4"/>
      <c r="H1201" s="4"/>
      <c r="I1201" s="95" t="str">
        <f>IF($C1201="", "", IF(IFERROR(INDEX(Ingredients!$C$11:$C$310, MATCH($C1201, Ingredients!$B$11:$B$310, 0)), "")="", "", IFERROR(INDEX(Ingredients!$C$11:$C$310, MATCH($C1201, Ingredients!$B$11:$B$310, 0)), "")))</f>
        <v/>
      </c>
      <c r="J1201" s="73" t="str">
        <f>IF($B1201="", "", IF(IFERROR(INDEX(Meals!$C$11:$C$260, MATCH($B1201, Meals!$B$11:$B$260, 0)), "")="", "", IFERROR(INDEX(Meals!$C$11:$C$260, MATCH($B1201, Meals!$B$11:$B$260, 0)), "")))</f>
        <v/>
      </c>
      <c r="K1201" s="4"/>
      <c r="L1201" s="72" t="str">
        <f t="shared" si="277"/>
        <v/>
      </c>
      <c r="M1201" s="73" t="str">
        <f t="shared" si="278"/>
        <v/>
      </c>
      <c r="N1201" s="4"/>
      <c r="O1201" s="78" t="str">
        <f t="shared" si="279"/>
        <v/>
      </c>
      <c r="P1201" s="79" t="str">
        <f t="shared" si="280"/>
        <v/>
      </c>
      <c r="Q1201" s="4"/>
      <c r="R1201" s="90" t="str">
        <f t="shared" si="281"/>
        <v/>
      </c>
      <c r="S1201" s="4"/>
      <c r="Y1201" s="18" t="str">
        <f t="shared" si="282"/>
        <v/>
      </c>
      <c r="AA1201" s="18" t="str">
        <f t="shared" si="273"/>
        <v/>
      </c>
      <c r="AB1201" s="18" t="str">
        <f t="shared" si="274"/>
        <v/>
      </c>
      <c r="AC1201" s="18" t="str">
        <f t="shared" si="283"/>
        <v/>
      </c>
      <c r="AD1201" s="18" t="str">
        <f t="shared" si="283"/>
        <v/>
      </c>
      <c r="AE1201" s="18" t="str">
        <f t="shared" si="284"/>
        <v/>
      </c>
      <c r="AG1201" s="95" t="str">
        <f>IF($C1201="", "", IF(IFERROR(INDEX(Ingredients!C$11:C$310, MATCH($C1201, Ingredients!$B$11:$B$310, 0)), "")="", "", IFERROR(INDEX(Ingredients!C$11:C$310, MATCH($C1201, Ingredients!$B$11:$B$310, 0)), "")))</f>
        <v/>
      </c>
      <c r="AH1201" s="105" t="str">
        <f>IF($C1201="", "", IF(IFERROR(INDEX(Ingredients!D$11:D$310, MATCH($C1201, Ingredients!$B$11:$B$310, 0)), "")="", "", IFERROR(INDEX(Ingredients!D$11:D$310, MATCH($C1201, Ingredients!$B$11:$B$310, 0)), "")))</f>
        <v/>
      </c>
      <c r="AI1201" s="106" t="str">
        <f>IF($C1201="", "", IF(IFERROR(INDEX(Ingredients!E$11:E$310, MATCH($C1201, Ingredients!$B$11:$B$310, 0)), "")="", "", IFERROR(INDEX(Ingredients!E$11:E$310, MATCH($C1201, Ingredients!$B$11:$B$310, 0)), "")))</f>
        <v/>
      </c>
      <c r="AJ1201" s="108" t="str">
        <f>IF($C1201="", "", IF(IFERROR(INDEX(Ingredients!F$11:F$310, MATCH($C1201, Ingredients!$B$11:$B$310, 0)), "")="", "", IFERROR(INDEX(Ingredients!F$11:F$310, MATCH($C1201, Ingredients!$B$11:$B$310, 0)), "")))</f>
        <v/>
      </c>
      <c r="AK1201" s="106" t="str">
        <f>IF($C1201="", "", IF(IFERROR(INDEX(Ingredients!G$11:G$310, MATCH($C1201, Ingredients!$B$11:$B$310, 0)), "")="", "", IFERROR(INDEX(Ingredients!G$11:G$310, MATCH($C1201, Ingredients!$B$11:$B$310, 0)), "")))</f>
        <v/>
      </c>
      <c r="AL1201" s="79" t="str">
        <f>IF($C1201="", "", IF(IFERROR(INDEX(Ingredients!H$11:H$310, MATCH($C1201, Ingredients!$B$11:$B$310, 0)), "")="", "", IFERROR(INDEX(Ingredients!H$11:H$310, MATCH($C1201, Ingredients!$B$11:$B$310, 0)), "")))</f>
        <v/>
      </c>
      <c r="AN1201" s="83" t="str">
        <f t="shared" si="275"/>
        <v/>
      </c>
      <c r="AP1201" s="114" t="str">
        <f t="shared" si="285"/>
        <v/>
      </c>
      <c r="AR1201" s="117" t="str">
        <f>IF($C1201="", "", IF(IFERROR(INDEX(Ingredients!$AI$11:$AI$310, MATCH($C1201, Ingredients!$B$11:$B$310, 0)), "")="", "", IFERROR(INDEX(Ingredients!$AI$11:$AI$310, MATCH($C1201, Ingredients!$B$11:$B$310, 0)), "")))</f>
        <v/>
      </c>
      <c r="AT1201" s="120" t="str">
        <f t="shared" si="286"/>
        <v/>
      </c>
      <c r="AV1201" s="90" t="str">
        <f t="shared" si="276"/>
        <v/>
      </c>
      <c r="AX1201" s="90" t="str">
        <f>IF($AV1201="", "", COUNTIF($AV$11:$AV$5010, "&lt;"&amp;$AV1201)+1+COUNTIF($AV$11:$AV1201, $AV1201)-1)</f>
        <v/>
      </c>
      <c r="AZ1201" s="111" t="str">
        <f>IF($B1201="", "", SUMIF('Shopping List'!$AV$11:$AV$25, $B1201, 'Shopping List'!$BN$11:$BN$25))</f>
        <v/>
      </c>
      <c r="BB1201" s="117" t="str">
        <f t="shared" si="287"/>
        <v/>
      </c>
    </row>
    <row r="1202" spans="1:54" x14ac:dyDescent="0.25">
      <c r="A1202" s="4"/>
      <c r="B1202" s="37"/>
      <c r="C1202" s="124"/>
      <c r="D1202" s="39"/>
      <c r="E1202" s="125"/>
      <c r="F1202" s="48"/>
      <c r="G1202" s="4"/>
      <c r="H1202" s="4"/>
      <c r="I1202" s="95" t="str">
        <f>IF($C1202="", "", IF(IFERROR(INDEX(Ingredients!$C$11:$C$310, MATCH($C1202, Ingredients!$B$11:$B$310, 0)), "")="", "", IFERROR(INDEX(Ingredients!$C$11:$C$310, MATCH($C1202, Ingredients!$B$11:$B$310, 0)), "")))</f>
        <v/>
      </c>
      <c r="J1202" s="73" t="str">
        <f>IF($B1202="", "", IF(IFERROR(INDEX(Meals!$C$11:$C$260, MATCH($B1202, Meals!$B$11:$B$260, 0)), "")="", "", IFERROR(INDEX(Meals!$C$11:$C$260, MATCH($B1202, Meals!$B$11:$B$260, 0)), "")))</f>
        <v/>
      </c>
      <c r="K1202" s="4"/>
      <c r="L1202" s="72" t="str">
        <f t="shared" si="277"/>
        <v/>
      </c>
      <c r="M1202" s="73" t="str">
        <f t="shared" si="278"/>
        <v/>
      </c>
      <c r="N1202" s="4"/>
      <c r="O1202" s="78" t="str">
        <f t="shared" si="279"/>
        <v/>
      </c>
      <c r="P1202" s="79" t="str">
        <f t="shared" si="280"/>
        <v/>
      </c>
      <c r="Q1202" s="4"/>
      <c r="R1202" s="90" t="str">
        <f t="shared" si="281"/>
        <v/>
      </c>
      <c r="S1202" s="4"/>
      <c r="Y1202" s="18" t="str">
        <f t="shared" si="282"/>
        <v/>
      </c>
      <c r="AA1202" s="18" t="str">
        <f t="shared" si="273"/>
        <v/>
      </c>
      <c r="AB1202" s="18" t="str">
        <f t="shared" si="274"/>
        <v/>
      </c>
      <c r="AC1202" s="18" t="str">
        <f t="shared" si="283"/>
        <v/>
      </c>
      <c r="AD1202" s="18" t="str">
        <f t="shared" si="283"/>
        <v/>
      </c>
      <c r="AE1202" s="18" t="str">
        <f t="shared" si="284"/>
        <v/>
      </c>
      <c r="AG1202" s="95" t="str">
        <f>IF($C1202="", "", IF(IFERROR(INDEX(Ingredients!C$11:C$310, MATCH($C1202, Ingredients!$B$11:$B$310, 0)), "")="", "", IFERROR(INDEX(Ingredients!C$11:C$310, MATCH($C1202, Ingredients!$B$11:$B$310, 0)), "")))</f>
        <v/>
      </c>
      <c r="AH1202" s="105" t="str">
        <f>IF($C1202="", "", IF(IFERROR(INDEX(Ingredients!D$11:D$310, MATCH($C1202, Ingredients!$B$11:$B$310, 0)), "")="", "", IFERROR(INDEX(Ingredients!D$11:D$310, MATCH($C1202, Ingredients!$B$11:$B$310, 0)), "")))</f>
        <v/>
      </c>
      <c r="AI1202" s="106" t="str">
        <f>IF($C1202="", "", IF(IFERROR(INDEX(Ingredients!E$11:E$310, MATCH($C1202, Ingredients!$B$11:$B$310, 0)), "")="", "", IFERROR(INDEX(Ingredients!E$11:E$310, MATCH($C1202, Ingredients!$B$11:$B$310, 0)), "")))</f>
        <v/>
      </c>
      <c r="AJ1202" s="108" t="str">
        <f>IF($C1202="", "", IF(IFERROR(INDEX(Ingredients!F$11:F$310, MATCH($C1202, Ingredients!$B$11:$B$310, 0)), "")="", "", IFERROR(INDEX(Ingredients!F$11:F$310, MATCH($C1202, Ingredients!$B$11:$B$310, 0)), "")))</f>
        <v/>
      </c>
      <c r="AK1202" s="106" t="str">
        <f>IF($C1202="", "", IF(IFERROR(INDEX(Ingredients!G$11:G$310, MATCH($C1202, Ingredients!$B$11:$B$310, 0)), "")="", "", IFERROR(INDEX(Ingredients!G$11:G$310, MATCH($C1202, Ingredients!$B$11:$B$310, 0)), "")))</f>
        <v/>
      </c>
      <c r="AL1202" s="79" t="str">
        <f>IF($C1202="", "", IF(IFERROR(INDEX(Ingredients!H$11:H$310, MATCH($C1202, Ingredients!$B$11:$B$310, 0)), "")="", "", IFERROR(INDEX(Ingredients!H$11:H$310, MATCH($C1202, Ingredients!$B$11:$B$310, 0)), "")))</f>
        <v/>
      </c>
      <c r="AN1202" s="83" t="str">
        <f t="shared" si="275"/>
        <v/>
      </c>
      <c r="AP1202" s="114" t="str">
        <f t="shared" si="285"/>
        <v/>
      </c>
      <c r="AR1202" s="117" t="str">
        <f>IF($C1202="", "", IF(IFERROR(INDEX(Ingredients!$AI$11:$AI$310, MATCH($C1202, Ingredients!$B$11:$B$310, 0)), "")="", "", IFERROR(INDEX(Ingredients!$AI$11:$AI$310, MATCH($C1202, Ingredients!$B$11:$B$310, 0)), "")))</f>
        <v/>
      </c>
      <c r="AT1202" s="120" t="str">
        <f t="shared" si="286"/>
        <v/>
      </c>
      <c r="AV1202" s="90" t="str">
        <f t="shared" si="276"/>
        <v/>
      </c>
      <c r="AX1202" s="90" t="str">
        <f>IF($AV1202="", "", COUNTIF($AV$11:$AV$5010, "&lt;"&amp;$AV1202)+1+COUNTIF($AV$11:$AV1202, $AV1202)-1)</f>
        <v/>
      </c>
      <c r="AZ1202" s="111" t="str">
        <f>IF($B1202="", "", SUMIF('Shopping List'!$AV$11:$AV$25, $B1202, 'Shopping List'!$BN$11:$BN$25))</f>
        <v/>
      </c>
      <c r="BB1202" s="117" t="str">
        <f t="shared" si="287"/>
        <v/>
      </c>
    </row>
    <row r="1203" spans="1:54" x14ac:dyDescent="0.25">
      <c r="A1203" s="4"/>
      <c r="B1203" s="37"/>
      <c r="C1203" s="124"/>
      <c r="D1203" s="39"/>
      <c r="E1203" s="125"/>
      <c r="F1203" s="48"/>
      <c r="G1203" s="4"/>
      <c r="H1203" s="4"/>
      <c r="I1203" s="95" t="str">
        <f>IF($C1203="", "", IF(IFERROR(INDEX(Ingredients!$C$11:$C$310, MATCH($C1203, Ingredients!$B$11:$B$310, 0)), "")="", "", IFERROR(INDEX(Ingredients!$C$11:$C$310, MATCH($C1203, Ingredients!$B$11:$B$310, 0)), "")))</f>
        <v/>
      </c>
      <c r="J1203" s="73" t="str">
        <f>IF($B1203="", "", IF(IFERROR(INDEX(Meals!$C$11:$C$260, MATCH($B1203, Meals!$B$11:$B$260, 0)), "")="", "", IFERROR(INDEX(Meals!$C$11:$C$260, MATCH($B1203, Meals!$B$11:$B$260, 0)), "")))</f>
        <v/>
      </c>
      <c r="K1203" s="4"/>
      <c r="L1203" s="72" t="str">
        <f t="shared" si="277"/>
        <v/>
      </c>
      <c r="M1203" s="73" t="str">
        <f t="shared" si="278"/>
        <v/>
      </c>
      <c r="N1203" s="4"/>
      <c r="O1203" s="78" t="str">
        <f t="shared" si="279"/>
        <v/>
      </c>
      <c r="P1203" s="79" t="str">
        <f t="shared" si="280"/>
        <v/>
      </c>
      <c r="Q1203" s="4"/>
      <c r="R1203" s="90" t="str">
        <f t="shared" si="281"/>
        <v/>
      </c>
      <c r="S1203" s="4"/>
      <c r="Y1203" s="18" t="str">
        <f t="shared" si="282"/>
        <v/>
      </c>
      <c r="AA1203" s="18" t="str">
        <f t="shared" si="273"/>
        <v/>
      </c>
      <c r="AB1203" s="18" t="str">
        <f t="shared" si="274"/>
        <v/>
      </c>
      <c r="AC1203" s="18" t="str">
        <f t="shared" si="283"/>
        <v/>
      </c>
      <c r="AD1203" s="18" t="str">
        <f t="shared" si="283"/>
        <v/>
      </c>
      <c r="AE1203" s="18" t="str">
        <f t="shared" si="284"/>
        <v/>
      </c>
      <c r="AG1203" s="95" t="str">
        <f>IF($C1203="", "", IF(IFERROR(INDEX(Ingredients!C$11:C$310, MATCH($C1203, Ingredients!$B$11:$B$310, 0)), "")="", "", IFERROR(INDEX(Ingredients!C$11:C$310, MATCH($C1203, Ingredients!$B$11:$B$310, 0)), "")))</f>
        <v/>
      </c>
      <c r="AH1203" s="105" t="str">
        <f>IF($C1203="", "", IF(IFERROR(INDEX(Ingredients!D$11:D$310, MATCH($C1203, Ingredients!$B$11:$B$310, 0)), "")="", "", IFERROR(INDEX(Ingredients!D$11:D$310, MATCH($C1203, Ingredients!$B$11:$B$310, 0)), "")))</f>
        <v/>
      </c>
      <c r="AI1203" s="106" t="str">
        <f>IF($C1203="", "", IF(IFERROR(INDEX(Ingredients!E$11:E$310, MATCH($C1203, Ingredients!$B$11:$B$310, 0)), "")="", "", IFERROR(INDEX(Ingredients!E$11:E$310, MATCH($C1203, Ingredients!$B$11:$B$310, 0)), "")))</f>
        <v/>
      </c>
      <c r="AJ1203" s="108" t="str">
        <f>IF($C1203="", "", IF(IFERROR(INDEX(Ingredients!F$11:F$310, MATCH($C1203, Ingredients!$B$11:$B$310, 0)), "")="", "", IFERROR(INDEX(Ingredients!F$11:F$310, MATCH($C1203, Ingredients!$B$11:$B$310, 0)), "")))</f>
        <v/>
      </c>
      <c r="AK1203" s="106" t="str">
        <f>IF($C1203="", "", IF(IFERROR(INDEX(Ingredients!G$11:G$310, MATCH($C1203, Ingredients!$B$11:$B$310, 0)), "")="", "", IFERROR(INDEX(Ingredients!G$11:G$310, MATCH($C1203, Ingredients!$B$11:$B$310, 0)), "")))</f>
        <v/>
      </c>
      <c r="AL1203" s="79" t="str">
        <f>IF($C1203="", "", IF(IFERROR(INDEX(Ingredients!H$11:H$310, MATCH($C1203, Ingredients!$B$11:$B$310, 0)), "")="", "", IFERROR(INDEX(Ingredients!H$11:H$310, MATCH($C1203, Ingredients!$B$11:$B$310, 0)), "")))</f>
        <v/>
      </c>
      <c r="AN1203" s="83" t="str">
        <f t="shared" si="275"/>
        <v/>
      </c>
      <c r="AP1203" s="114" t="str">
        <f t="shared" si="285"/>
        <v/>
      </c>
      <c r="AR1203" s="117" t="str">
        <f>IF($C1203="", "", IF(IFERROR(INDEX(Ingredients!$AI$11:$AI$310, MATCH($C1203, Ingredients!$B$11:$B$310, 0)), "")="", "", IFERROR(INDEX(Ingredients!$AI$11:$AI$310, MATCH($C1203, Ingredients!$B$11:$B$310, 0)), "")))</f>
        <v/>
      </c>
      <c r="AT1203" s="120" t="str">
        <f t="shared" si="286"/>
        <v/>
      </c>
      <c r="AV1203" s="90" t="str">
        <f t="shared" si="276"/>
        <v/>
      </c>
      <c r="AX1203" s="90" t="str">
        <f>IF($AV1203="", "", COUNTIF($AV$11:$AV$5010, "&lt;"&amp;$AV1203)+1+COUNTIF($AV$11:$AV1203, $AV1203)-1)</f>
        <v/>
      </c>
      <c r="AZ1203" s="111" t="str">
        <f>IF($B1203="", "", SUMIF('Shopping List'!$AV$11:$AV$25, $B1203, 'Shopping List'!$BN$11:$BN$25))</f>
        <v/>
      </c>
      <c r="BB1203" s="117" t="str">
        <f t="shared" si="287"/>
        <v/>
      </c>
    </row>
    <row r="1204" spans="1:54" x14ac:dyDescent="0.25">
      <c r="A1204" s="4"/>
      <c r="B1204" s="37"/>
      <c r="C1204" s="124"/>
      <c r="D1204" s="39"/>
      <c r="E1204" s="125"/>
      <c r="F1204" s="48"/>
      <c r="G1204" s="4"/>
      <c r="H1204" s="4"/>
      <c r="I1204" s="95" t="str">
        <f>IF($C1204="", "", IF(IFERROR(INDEX(Ingredients!$C$11:$C$310, MATCH($C1204, Ingredients!$B$11:$B$310, 0)), "")="", "", IFERROR(INDEX(Ingredients!$C$11:$C$310, MATCH($C1204, Ingredients!$B$11:$B$310, 0)), "")))</f>
        <v/>
      </c>
      <c r="J1204" s="73" t="str">
        <f>IF($B1204="", "", IF(IFERROR(INDEX(Meals!$C$11:$C$260, MATCH($B1204, Meals!$B$11:$B$260, 0)), "")="", "", IFERROR(INDEX(Meals!$C$11:$C$260, MATCH($B1204, Meals!$B$11:$B$260, 0)), "")))</f>
        <v/>
      </c>
      <c r="K1204" s="4"/>
      <c r="L1204" s="72" t="str">
        <f t="shared" si="277"/>
        <v/>
      </c>
      <c r="M1204" s="73" t="str">
        <f t="shared" si="278"/>
        <v/>
      </c>
      <c r="N1204" s="4"/>
      <c r="O1204" s="78" t="str">
        <f t="shared" si="279"/>
        <v/>
      </c>
      <c r="P1204" s="79" t="str">
        <f t="shared" si="280"/>
        <v/>
      </c>
      <c r="Q1204" s="4"/>
      <c r="R1204" s="90" t="str">
        <f t="shared" si="281"/>
        <v/>
      </c>
      <c r="S1204" s="4"/>
      <c r="Y1204" s="18" t="str">
        <f t="shared" si="282"/>
        <v/>
      </c>
      <c r="AA1204" s="18" t="str">
        <f t="shared" si="273"/>
        <v/>
      </c>
      <c r="AB1204" s="18" t="str">
        <f t="shared" si="274"/>
        <v/>
      </c>
      <c r="AC1204" s="18" t="str">
        <f t="shared" si="283"/>
        <v/>
      </c>
      <c r="AD1204" s="18" t="str">
        <f t="shared" si="283"/>
        <v/>
      </c>
      <c r="AE1204" s="18" t="str">
        <f t="shared" si="284"/>
        <v/>
      </c>
      <c r="AG1204" s="95" t="str">
        <f>IF($C1204="", "", IF(IFERROR(INDEX(Ingredients!C$11:C$310, MATCH($C1204, Ingredients!$B$11:$B$310, 0)), "")="", "", IFERROR(INDEX(Ingredients!C$11:C$310, MATCH($C1204, Ingredients!$B$11:$B$310, 0)), "")))</f>
        <v/>
      </c>
      <c r="AH1204" s="105" t="str">
        <f>IF($C1204="", "", IF(IFERROR(INDEX(Ingredients!D$11:D$310, MATCH($C1204, Ingredients!$B$11:$B$310, 0)), "")="", "", IFERROR(INDEX(Ingredients!D$11:D$310, MATCH($C1204, Ingredients!$B$11:$B$310, 0)), "")))</f>
        <v/>
      </c>
      <c r="AI1204" s="106" t="str">
        <f>IF($C1204="", "", IF(IFERROR(INDEX(Ingredients!E$11:E$310, MATCH($C1204, Ingredients!$B$11:$B$310, 0)), "")="", "", IFERROR(INDEX(Ingredients!E$11:E$310, MATCH($C1204, Ingredients!$B$11:$B$310, 0)), "")))</f>
        <v/>
      </c>
      <c r="AJ1204" s="108" t="str">
        <f>IF($C1204="", "", IF(IFERROR(INDEX(Ingredients!F$11:F$310, MATCH($C1204, Ingredients!$B$11:$B$310, 0)), "")="", "", IFERROR(INDEX(Ingredients!F$11:F$310, MATCH($C1204, Ingredients!$B$11:$B$310, 0)), "")))</f>
        <v/>
      </c>
      <c r="AK1204" s="106" t="str">
        <f>IF($C1204="", "", IF(IFERROR(INDEX(Ingredients!G$11:G$310, MATCH($C1204, Ingredients!$B$11:$B$310, 0)), "")="", "", IFERROR(INDEX(Ingredients!G$11:G$310, MATCH($C1204, Ingredients!$B$11:$B$310, 0)), "")))</f>
        <v/>
      </c>
      <c r="AL1204" s="79" t="str">
        <f>IF($C1204="", "", IF(IFERROR(INDEX(Ingredients!H$11:H$310, MATCH($C1204, Ingredients!$B$11:$B$310, 0)), "")="", "", IFERROR(INDEX(Ingredients!H$11:H$310, MATCH($C1204, Ingredients!$B$11:$B$310, 0)), "")))</f>
        <v/>
      </c>
      <c r="AN1204" s="83" t="str">
        <f t="shared" si="275"/>
        <v/>
      </c>
      <c r="AP1204" s="114" t="str">
        <f t="shared" si="285"/>
        <v/>
      </c>
      <c r="AR1204" s="117" t="str">
        <f>IF($C1204="", "", IF(IFERROR(INDEX(Ingredients!$AI$11:$AI$310, MATCH($C1204, Ingredients!$B$11:$B$310, 0)), "")="", "", IFERROR(INDEX(Ingredients!$AI$11:$AI$310, MATCH($C1204, Ingredients!$B$11:$B$310, 0)), "")))</f>
        <v/>
      </c>
      <c r="AT1204" s="120" t="str">
        <f t="shared" si="286"/>
        <v/>
      </c>
      <c r="AV1204" s="90" t="str">
        <f t="shared" si="276"/>
        <v/>
      </c>
      <c r="AX1204" s="90" t="str">
        <f>IF($AV1204="", "", COUNTIF($AV$11:$AV$5010, "&lt;"&amp;$AV1204)+1+COUNTIF($AV$11:$AV1204, $AV1204)-1)</f>
        <v/>
      </c>
      <c r="AZ1204" s="111" t="str">
        <f>IF($B1204="", "", SUMIF('Shopping List'!$AV$11:$AV$25, $B1204, 'Shopping List'!$BN$11:$BN$25))</f>
        <v/>
      </c>
      <c r="BB1204" s="117" t="str">
        <f t="shared" si="287"/>
        <v/>
      </c>
    </row>
    <row r="1205" spans="1:54" x14ac:dyDescent="0.25">
      <c r="A1205" s="4"/>
      <c r="B1205" s="37"/>
      <c r="C1205" s="124"/>
      <c r="D1205" s="39"/>
      <c r="E1205" s="125"/>
      <c r="F1205" s="48"/>
      <c r="G1205" s="4"/>
      <c r="H1205" s="4"/>
      <c r="I1205" s="95" t="str">
        <f>IF($C1205="", "", IF(IFERROR(INDEX(Ingredients!$C$11:$C$310, MATCH($C1205, Ingredients!$B$11:$B$310, 0)), "")="", "", IFERROR(INDEX(Ingredients!$C$11:$C$310, MATCH($C1205, Ingredients!$B$11:$B$310, 0)), "")))</f>
        <v/>
      </c>
      <c r="J1205" s="73" t="str">
        <f>IF($B1205="", "", IF(IFERROR(INDEX(Meals!$C$11:$C$260, MATCH($B1205, Meals!$B$11:$B$260, 0)), "")="", "", IFERROR(INDEX(Meals!$C$11:$C$260, MATCH($B1205, Meals!$B$11:$B$260, 0)), "")))</f>
        <v/>
      </c>
      <c r="K1205" s="4"/>
      <c r="L1205" s="72" t="str">
        <f t="shared" si="277"/>
        <v/>
      </c>
      <c r="M1205" s="73" t="str">
        <f t="shared" si="278"/>
        <v/>
      </c>
      <c r="N1205" s="4"/>
      <c r="O1205" s="78" t="str">
        <f t="shared" si="279"/>
        <v/>
      </c>
      <c r="P1205" s="79" t="str">
        <f t="shared" si="280"/>
        <v/>
      </c>
      <c r="Q1205" s="4"/>
      <c r="R1205" s="90" t="str">
        <f t="shared" si="281"/>
        <v/>
      </c>
      <c r="S1205" s="4"/>
      <c r="Y1205" s="18" t="str">
        <f t="shared" si="282"/>
        <v/>
      </c>
      <c r="AA1205" s="18" t="str">
        <f t="shared" si="273"/>
        <v/>
      </c>
      <c r="AB1205" s="18" t="str">
        <f t="shared" si="274"/>
        <v/>
      </c>
      <c r="AC1205" s="18" t="str">
        <f t="shared" si="283"/>
        <v/>
      </c>
      <c r="AD1205" s="18" t="str">
        <f t="shared" si="283"/>
        <v/>
      </c>
      <c r="AE1205" s="18" t="str">
        <f t="shared" si="284"/>
        <v/>
      </c>
      <c r="AG1205" s="95" t="str">
        <f>IF($C1205="", "", IF(IFERROR(INDEX(Ingredients!C$11:C$310, MATCH($C1205, Ingredients!$B$11:$B$310, 0)), "")="", "", IFERROR(INDEX(Ingredients!C$11:C$310, MATCH($C1205, Ingredients!$B$11:$B$310, 0)), "")))</f>
        <v/>
      </c>
      <c r="AH1205" s="105" t="str">
        <f>IF($C1205="", "", IF(IFERROR(INDEX(Ingredients!D$11:D$310, MATCH($C1205, Ingredients!$B$11:$B$310, 0)), "")="", "", IFERROR(INDEX(Ingredients!D$11:D$310, MATCH($C1205, Ingredients!$B$11:$B$310, 0)), "")))</f>
        <v/>
      </c>
      <c r="AI1205" s="106" t="str">
        <f>IF($C1205="", "", IF(IFERROR(INDEX(Ingredients!E$11:E$310, MATCH($C1205, Ingredients!$B$11:$B$310, 0)), "")="", "", IFERROR(INDEX(Ingredients!E$11:E$310, MATCH($C1205, Ingredients!$B$11:$B$310, 0)), "")))</f>
        <v/>
      </c>
      <c r="AJ1205" s="108" t="str">
        <f>IF($C1205="", "", IF(IFERROR(INDEX(Ingredients!F$11:F$310, MATCH($C1205, Ingredients!$B$11:$B$310, 0)), "")="", "", IFERROR(INDEX(Ingredients!F$11:F$310, MATCH($C1205, Ingredients!$B$11:$B$310, 0)), "")))</f>
        <v/>
      </c>
      <c r="AK1205" s="106" t="str">
        <f>IF($C1205="", "", IF(IFERROR(INDEX(Ingredients!G$11:G$310, MATCH($C1205, Ingredients!$B$11:$B$310, 0)), "")="", "", IFERROR(INDEX(Ingredients!G$11:G$310, MATCH($C1205, Ingredients!$B$11:$B$310, 0)), "")))</f>
        <v/>
      </c>
      <c r="AL1205" s="79" t="str">
        <f>IF($C1205="", "", IF(IFERROR(INDEX(Ingredients!H$11:H$310, MATCH($C1205, Ingredients!$B$11:$B$310, 0)), "")="", "", IFERROR(INDEX(Ingredients!H$11:H$310, MATCH($C1205, Ingredients!$B$11:$B$310, 0)), "")))</f>
        <v/>
      </c>
      <c r="AN1205" s="83" t="str">
        <f t="shared" si="275"/>
        <v/>
      </c>
      <c r="AP1205" s="114" t="str">
        <f t="shared" si="285"/>
        <v/>
      </c>
      <c r="AR1205" s="117" t="str">
        <f>IF($C1205="", "", IF(IFERROR(INDEX(Ingredients!$AI$11:$AI$310, MATCH($C1205, Ingredients!$B$11:$B$310, 0)), "")="", "", IFERROR(INDEX(Ingredients!$AI$11:$AI$310, MATCH($C1205, Ingredients!$B$11:$B$310, 0)), "")))</f>
        <v/>
      </c>
      <c r="AT1205" s="120" t="str">
        <f t="shared" si="286"/>
        <v/>
      </c>
      <c r="AV1205" s="90" t="str">
        <f t="shared" si="276"/>
        <v/>
      </c>
      <c r="AX1205" s="90" t="str">
        <f>IF($AV1205="", "", COUNTIF($AV$11:$AV$5010, "&lt;"&amp;$AV1205)+1+COUNTIF($AV$11:$AV1205, $AV1205)-1)</f>
        <v/>
      </c>
      <c r="AZ1205" s="111" t="str">
        <f>IF($B1205="", "", SUMIF('Shopping List'!$AV$11:$AV$25, $B1205, 'Shopping List'!$BN$11:$BN$25))</f>
        <v/>
      </c>
      <c r="BB1205" s="117" t="str">
        <f t="shared" si="287"/>
        <v/>
      </c>
    </row>
    <row r="1206" spans="1:54" x14ac:dyDescent="0.25">
      <c r="A1206" s="4"/>
      <c r="B1206" s="37"/>
      <c r="C1206" s="124"/>
      <c r="D1206" s="39"/>
      <c r="E1206" s="125"/>
      <c r="F1206" s="48"/>
      <c r="G1206" s="4"/>
      <c r="H1206" s="4"/>
      <c r="I1206" s="95" t="str">
        <f>IF($C1206="", "", IF(IFERROR(INDEX(Ingredients!$C$11:$C$310, MATCH($C1206, Ingredients!$B$11:$B$310, 0)), "")="", "", IFERROR(INDEX(Ingredients!$C$11:$C$310, MATCH($C1206, Ingredients!$B$11:$B$310, 0)), "")))</f>
        <v/>
      </c>
      <c r="J1206" s="73" t="str">
        <f>IF($B1206="", "", IF(IFERROR(INDEX(Meals!$C$11:$C$260, MATCH($B1206, Meals!$B$11:$B$260, 0)), "")="", "", IFERROR(INDEX(Meals!$C$11:$C$260, MATCH($B1206, Meals!$B$11:$B$260, 0)), "")))</f>
        <v/>
      </c>
      <c r="K1206" s="4"/>
      <c r="L1206" s="72" t="str">
        <f t="shared" si="277"/>
        <v/>
      </c>
      <c r="M1206" s="73" t="str">
        <f t="shared" si="278"/>
        <v/>
      </c>
      <c r="N1206" s="4"/>
      <c r="O1206" s="78" t="str">
        <f t="shared" si="279"/>
        <v/>
      </c>
      <c r="P1206" s="79" t="str">
        <f t="shared" si="280"/>
        <v/>
      </c>
      <c r="Q1206" s="4"/>
      <c r="R1206" s="90" t="str">
        <f t="shared" si="281"/>
        <v/>
      </c>
      <c r="S1206" s="4"/>
      <c r="Y1206" s="18" t="str">
        <f t="shared" si="282"/>
        <v/>
      </c>
      <c r="AA1206" s="18" t="str">
        <f t="shared" si="273"/>
        <v/>
      </c>
      <c r="AB1206" s="18" t="str">
        <f t="shared" si="274"/>
        <v/>
      </c>
      <c r="AC1206" s="18" t="str">
        <f t="shared" si="283"/>
        <v/>
      </c>
      <c r="AD1206" s="18" t="str">
        <f t="shared" si="283"/>
        <v/>
      </c>
      <c r="AE1206" s="18" t="str">
        <f t="shared" si="284"/>
        <v/>
      </c>
      <c r="AG1206" s="95" t="str">
        <f>IF($C1206="", "", IF(IFERROR(INDEX(Ingredients!C$11:C$310, MATCH($C1206, Ingredients!$B$11:$B$310, 0)), "")="", "", IFERROR(INDEX(Ingredients!C$11:C$310, MATCH($C1206, Ingredients!$B$11:$B$310, 0)), "")))</f>
        <v/>
      </c>
      <c r="AH1206" s="105" t="str">
        <f>IF($C1206="", "", IF(IFERROR(INDEX(Ingredients!D$11:D$310, MATCH($C1206, Ingredients!$B$11:$B$310, 0)), "")="", "", IFERROR(INDEX(Ingredients!D$11:D$310, MATCH($C1206, Ingredients!$B$11:$B$310, 0)), "")))</f>
        <v/>
      </c>
      <c r="AI1206" s="106" t="str">
        <f>IF($C1206="", "", IF(IFERROR(INDEX(Ingredients!E$11:E$310, MATCH($C1206, Ingredients!$B$11:$B$310, 0)), "")="", "", IFERROR(INDEX(Ingredients!E$11:E$310, MATCH($C1206, Ingredients!$B$11:$B$310, 0)), "")))</f>
        <v/>
      </c>
      <c r="AJ1206" s="108" t="str">
        <f>IF($C1206="", "", IF(IFERROR(INDEX(Ingredients!F$11:F$310, MATCH($C1206, Ingredients!$B$11:$B$310, 0)), "")="", "", IFERROR(INDEX(Ingredients!F$11:F$310, MATCH($C1206, Ingredients!$B$11:$B$310, 0)), "")))</f>
        <v/>
      </c>
      <c r="AK1206" s="106" t="str">
        <f>IF($C1206="", "", IF(IFERROR(INDEX(Ingredients!G$11:G$310, MATCH($C1206, Ingredients!$B$11:$B$310, 0)), "")="", "", IFERROR(INDEX(Ingredients!G$11:G$310, MATCH($C1206, Ingredients!$B$11:$B$310, 0)), "")))</f>
        <v/>
      </c>
      <c r="AL1206" s="79" t="str">
        <f>IF($C1206="", "", IF(IFERROR(INDEX(Ingredients!H$11:H$310, MATCH($C1206, Ingredients!$B$11:$B$310, 0)), "")="", "", IFERROR(INDEX(Ingredients!H$11:H$310, MATCH($C1206, Ingredients!$B$11:$B$310, 0)), "")))</f>
        <v/>
      </c>
      <c r="AN1206" s="83" t="str">
        <f t="shared" si="275"/>
        <v/>
      </c>
      <c r="AP1206" s="114" t="str">
        <f t="shared" si="285"/>
        <v/>
      </c>
      <c r="AR1206" s="117" t="str">
        <f>IF($C1206="", "", IF(IFERROR(INDEX(Ingredients!$AI$11:$AI$310, MATCH($C1206, Ingredients!$B$11:$B$310, 0)), "")="", "", IFERROR(INDEX(Ingredients!$AI$11:$AI$310, MATCH($C1206, Ingredients!$B$11:$B$310, 0)), "")))</f>
        <v/>
      </c>
      <c r="AT1206" s="120" t="str">
        <f t="shared" si="286"/>
        <v/>
      </c>
      <c r="AV1206" s="90" t="str">
        <f t="shared" si="276"/>
        <v/>
      </c>
      <c r="AX1206" s="90" t="str">
        <f>IF($AV1206="", "", COUNTIF($AV$11:$AV$5010, "&lt;"&amp;$AV1206)+1+COUNTIF($AV$11:$AV1206, $AV1206)-1)</f>
        <v/>
      </c>
      <c r="AZ1206" s="111" t="str">
        <f>IF($B1206="", "", SUMIF('Shopping List'!$AV$11:$AV$25, $B1206, 'Shopping List'!$BN$11:$BN$25))</f>
        <v/>
      </c>
      <c r="BB1206" s="117" t="str">
        <f t="shared" si="287"/>
        <v/>
      </c>
    </row>
    <row r="1207" spans="1:54" x14ac:dyDescent="0.25">
      <c r="A1207" s="4"/>
      <c r="B1207" s="37"/>
      <c r="C1207" s="124"/>
      <c r="D1207" s="39"/>
      <c r="E1207" s="125"/>
      <c r="F1207" s="48"/>
      <c r="G1207" s="4"/>
      <c r="H1207" s="4"/>
      <c r="I1207" s="95" t="str">
        <f>IF($C1207="", "", IF(IFERROR(INDEX(Ingredients!$C$11:$C$310, MATCH($C1207, Ingredients!$B$11:$B$310, 0)), "")="", "", IFERROR(INDEX(Ingredients!$C$11:$C$310, MATCH($C1207, Ingredients!$B$11:$B$310, 0)), "")))</f>
        <v/>
      </c>
      <c r="J1207" s="73" t="str">
        <f>IF($B1207="", "", IF(IFERROR(INDEX(Meals!$C$11:$C$260, MATCH($B1207, Meals!$B$11:$B$260, 0)), "")="", "", IFERROR(INDEX(Meals!$C$11:$C$260, MATCH($B1207, Meals!$B$11:$B$260, 0)), "")))</f>
        <v/>
      </c>
      <c r="K1207" s="4"/>
      <c r="L1207" s="72" t="str">
        <f t="shared" si="277"/>
        <v/>
      </c>
      <c r="M1207" s="73" t="str">
        <f t="shared" si="278"/>
        <v/>
      </c>
      <c r="N1207" s="4"/>
      <c r="O1207" s="78" t="str">
        <f t="shared" si="279"/>
        <v/>
      </c>
      <c r="P1207" s="79" t="str">
        <f t="shared" si="280"/>
        <v/>
      </c>
      <c r="Q1207" s="4"/>
      <c r="R1207" s="90" t="str">
        <f t="shared" si="281"/>
        <v/>
      </c>
      <c r="S1207" s="4"/>
      <c r="Y1207" s="18" t="str">
        <f t="shared" si="282"/>
        <v/>
      </c>
      <c r="AA1207" s="18" t="str">
        <f t="shared" si="273"/>
        <v/>
      </c>
      <c r="AB1207" s="18" t="str">
        <f t="shared" si="274"/>
        <v/>
      </c>
      <c r="AC1207" s="18" t="str">
        <f t="shared" si="283"/>
        <v/>
      </c>
      <c r="AD1207" s="18" t="str">
        <f t="shared" si="283"/>
        <v/>
      </c>
      <c r="AE1207" s="18" t="str">
        <f t="shared" si="284"/>
        <v/>
      </c>
      <c r="AG1207" s="95" t="str">
        <f>IF($C1207="", "", IF(IFERROR(INDEX(Ingredients!C$11:C$310, MATCH($C1207, Ingredients!$B$11:$B$310, 0)), "")="", "", IFERROR(INDEX(Ingredients!C$11:C$310, MATCH($C1207, Ingredients!$B$11:$B$310, 0)), "")))</f>
        <v/>
      </c>
      <c r="AH1207" s="105" t="str">
        <f>IF($C1207="", "", IF(IFERROR(INDEX(Ingredients!D$11:D$310, MATCH($C1207, Ingredients!$B$11:$B$310, 0)), "")="", "", IFERROR(INDEX(Ingredients!D$11:D$310, MATCH($C1207, Ingredients!$B$11:$B$310, 0)), "")))</f>
        <v/>
      </c>
      <c r="AI1207" s="106" t="str">
        <f>IF($C1207="", "", IF(IFERROR(INDEX(Ingredients!E$11:E$310, MATCH($C1207, Ingredients!$B$11:$B$310, 0)), "")="", "", IFERROR(INDEX(Ingredients!E$11:E$310, MATCH($C1207, Ingredients!$B$11:$B$310, 0)), "")))</f>
        <v/>
      </c>
      <c r="AJ1207" s="108" t="str">
        <f>IF($C1207="", "", IF(IFERROR(INDEX(Ingredients!F$11:F$310, MATCH($C1207, Ingredients!$B$11:$B$310, 0)), "")="", "", IFERROR(INDEX(Ingredients!F$11:F$310, MATCH($C1207, Ingredients!$B$11:$B$310, 0)), "")))</f>
        <v/>
      </c>
      <c r="AK1207" s="106" t="str">
        <f>IF($C1207="", "", IF(IFERROR(INDEX(Ingredients!G$11:G$310, MATCH($C1207, Ingredients!$B$11:$B$310, 0)), "")="", "", IFERROR(INDEX(Ingredients!G$11:G$310, MATCH($C1207, Ingredients!$B$11:$B$310, 0)), "")))</f>
        <v/>
      </c>
      <c r="AL1207" s="79" t="str">
        <f>IF($C1207="", "", IF(IFERROR(INDEX(Ingredients!H$11:H$310, MATCH($C1207, Ingredients!$B$11:$B$310, 0)), "")="", "", IFERROR(INDEX(Ingredients!H$11:H$310, MATCH($C1207, Ingredients!$B$11:$B$310, 0)), "")))</f>
        <v/>
      </c>
      <c r="AN1207" s="83" t="str">
        <f t="shared" si="275"/>
        <v/>
      </c>
      <c r="AP1207" s="114" t="str">
        <f t="shared" si="285"/>
        <v/>
      </c>
      <c r="AR1207" s="117" t="str">
        <f>IF($C1207="", "", IF(IFERROR(INDEX(Ingredients!$AI$11:$AI$310, MATCH($C1207, Ingredients!$B$11:$B$310, 0)), "")="", "", IFERROR(INDEX(Ingredients!$AI$11:$AI$310, MATCH($C1207, Ingredients!$B$11:$B$310, 0)), "")))</f>
        <v/>
      </c>
      <c r="AT1207" s="120" t="str">
        <f t="shared" si="286"/>
        <v/>
      </c>
      <c r="AV1207" s="90" t="str">
        <f t="shared" si="276"/>
        <v/>
      </c>
      <c r="AX1207" s="90" t="str">
        <f>IF($AV1207="", "", COUNTIF($AV$11:$AV$5010, "&lt;"&amp;$AV1207)+1+COUNTIF($AV$11:$AV1207, $AV1207)-1)</f>
        <v/>
      </c>
      <c r="AZ1207" s="111" t="str">
        <f>IF($B1207="", "", SUMIF('Shopping List'!$AV$11:$AV$25, $B1207, 'Shopping List'!$BN$11:$BN$25))</f>
        <v/>
      </c>
      <c r="BB1207" s="117" t="str">
        <f t="shared" si="287"/>
        <v/>
      </c>
    </row>
    <row r="1208" spans="1:54" x14ac:dyDescent="0.25">
      <c r="A1208" s="4"/>
      <c r="B1208" s="37"/>
      <c r="C1208" s="124"/>
      <c r="D1208" s="39"/>
      <c r="E1208" s="125"/>
      <c r="F1208" s="48"/>
      <c r="G1208" s="4"/>
      <c r="H1208" s="4"/>
      <c r="I1208" s="95" t="str">
        <f>IF($C1208="", "", IF(IFERROR(INDEX(Ingredients!$C$11:$C$310, MATCH($C1208, Ingredients!$B$11:$B$310, 0)), "")="", "", IFERROR(INDEX(Ingredients!$C$11:$C$310, MATCH($C1208, Ingredients!$B$11:$B$310, 0)), "")))</f>
        <v/>
      </c>
      <c r="J1208" s="73" t="str">
        <f>IF($B1208="", "", IF(IFERROR(INDEX(Meals!$C$11:$C$260, MATCH($B1208, Meals!$B$11:$B$260, 0)), "")="", "", IFERROR(INDEX(Meals!$C$11:$C$260, MATCH($B1208, Meals!$B$11:$B$260, 0)), "")))</f>
        <v/>
      </c>
      <c r="K1208" s="4"/>
      <c r="L1208" s="72" t="str">
        <f t="shared" si="277"/>
        <v/>
      </c>
      <c r="M1208" s="73" t="str">
        <f t="shared" si="278"/>
        <v/>
      </c>
      <c r="N1208" s="4"/>
      <c r="O1208" s="78" t="str">
        <f t="shared" si="279"/>
        <v/>
      </c>
      <c r="P1208" s="79" t="str">
        <f t="shared" si="280"/>
        <v/>
      </c>
      <c r="Q1208" s="4"/>
      <c r="R1208" s="90" t="str">
        <f t="shared" si="281"/>
        <v/>
      </c>
      <c r="S1208" s="4"/>
      <c r="Y1208" s="18" t="str">
        <f t="shared" si="282"/>
        <v/>
      </c>
      <c r="AA1208" s="18" t="str">
        <f t="shared" si="273"/>
        <v/>
      </c>
      <c r="AB1208" s="18" t="str">
        <f t="shared" si="274"/>
        <v/>
      </c>
      <c r="AC1208" s="18" t="str">
        <f t="shared" si="283"/>
        <v/>
      </c>
      <c r="AD1208" s="18" t="str">
        <f t="shared" si="283"/>
        <v/>
      </c>
      <c r="AE1208" s="18" t="str">
        <f t="shared" si="284"/>
        <v/>
      </c>
      <c r="AG1208" s="95" t="str">
        <f>IF($C1208="", "", IF(IFERROR(INDEX(Ingredients!C$11:C$310, MATCH($C1208, Ingredients!$B$11:$B$310, 0)), "")="", "", IFERROR(INDEX(Ingredients!C$11:C$310, MATCH($C1208, Ingredients!$B$11:$B$310, 0)), "")))</f>
        <v/>
      </c>
      <c r="AH1208" s="105" t="str">
        <f>IF($C1208="", "", IF(IFERROR(INDEX(Ingredients!D$11:D$310, MATCH($C1208, Ingredients!$B$11:$B$310, 0)), "")="", "", IFERROR(INDEX(Ingredients!D$11:D$310, MATCH($C1208, Ingredients!$B$11:$B$310, 0)), "")))</f>
        <v/>
      </c>
      <c r="AI1208" s="106" t="str">
        <f>IF($C1208="", "", IF(IFERROR(INDEX(Ingredients!E$11:E$310, MATCH($C1208, Ingredients!$B$11:$B$310, 0)), "")="", "", IFERROR(INDEX(Ingredients!E$11:E$310, MATCH($C1208, Ingredients!$B$11:$B$310, 0)), "")))</f>
        <v/>
      </c>
      <c r="AJ1208" s="108" t="str">
        <f>IF($C1208="", "", IF(IFERROR(INDEX(Ingredients!F$11:F$310, MATCH($C1208, Ingredients!$B$11:$B$310, 0)), "")="", "", IFERROR(INDEX(Ingredients!F$11:F$310, MATCH($C1208, Ingredients!$B$11:$B$310, 0)), "")))</f>
        <v/>
      </c>
      <c r="AK1208" s="106" t="str">
        <f>IF($C1208="", "", IF(IFERROR(INDEX(Ingredients!G$11:G$310, MATCH($C1208, Ingredients!$B$11:$B$310, 0)), "")="", "", IFERROR(INDEX(Ingredients!G$11:G$310, MATCH($C1208, Ingredients!$B$11:$B$310, 0)), "")))</f>
        <v/>
      </c>
      <c r="AL1208" s="79" t="str">
        <f>IF($C1208="", "", IF(IFERROR(INDEX(Ingredients!H$11:H$310, MATCH($C1208, Ingredients!$B$11:$B$310, 0)), "")="", "", IFERROR(INDEX(Ingredients!H$11:H$310, MATCH($C1208, Ingredients!$B$11:$B$310, 0)), "")))</f>
        <v/>
      </c>
      <c r="AN1208" s="83" t="str">
        <f t="shared" si="275"/>
        <v/>
      </c>
      <c r="AP1208" s="114" t="str">
        <f t="shared" si="285"/>
        <v/>
      </c>
      <c r="AR1208" s="117" t="str">
        <f>IF($C1208="", "", IF(IFERROR(INDEX(Ingredients!$AI$11:$AI$310, MATCH($C1208, Ingredients!$B$11:$B$310, 0)), "")="", "", IFERROR(INDEX(Ingredients!$AI$11:$AI$310, MATCH($C1208, Ingredients!$B$11:$B$310, 0)), "")))</f>
        <v/>
      </c>
      <c r="AT1208" s="120" t="str">
        <f t="shared" si="286"/>
        <v/>
      </c>
      <c r="AV1208" s="90" t="str">
        <f t="shared" si="276"/>
        <v/>
      </c>
      <c r="AX1208" s="90" t="str">
        <f>IF($AV1208="", "", COUNTIF($AV$11:$AV$5010, "&lt;"&amp;$AV1208)+1+COUNTIF($AV$11:$AV1208, $AV1208)-1)</f>
        <v/>
      </c>
      <c r="AZ1208" s="111" t="str">
        <f>IF($B1208="", "", SUMIF('Shopping List'!$AV$11:$AV$25, $B1208, 'Shopping List'!$BN$11:$BN$25))</f>
        <v/>
      </c>
      <c r="BB1208" s="117" t="str">
        <f t="shared" si="287"/>
        <v/>
      </c>
    </row>
    <row r="1209" spans="1:54" x14ac:dyDescent="0.25">
      <c r="A1209" s="4"/>
      <c r="B1209" s="37"/>
      <c r="C1209" s="124"/>
      <c r="D1209" s="39"/>
      <c r="E1209" s="125"/>
      <c r="F1209" s="48"/>
      <c r="G1209" s="4"/>
      <c r="H1209" s="4"/>
      <c r="I1209" s="95" t="str">
        <f>IF($C1209="", "", IF(IFERROR(INDEX(Ingredients!$C$11:$C$310, MATCH($C1209, Ingredients!$B$11:$B$310, 0)), "")="", "", IFERROR(INDEX(Ingredients!$C$11:$C$310, MATCH($C1209, Ingredients!$B$11:$B$310, 0)), "")))</f>
        <v/>
      </c>
      <c r="J1209" s="73" t="str">
        <f>IF($B1209="", "", IF(IFERROR(INDEX(Meals!$C$11:$C$260, MATCH($B1209, Meals!$B$11:$B$260, 0)), "")="", "", IFERROR(INDEX(Meals!$C$11:$C$260, MATCH($B1209, Meals!$B$11:$B$260, 0)), "")))</f>
        <v/>
      </c>
      <c r="K1209" s="4"/>
      <c r="L1209" s="72" t="str">
        <f t="shared" si="277"/>
        <v/>
      </c>
      <c r="M1209" s="73" t="str">
        <f t="shared" si="278"/>
        <v/>
      </c>
      <c r="N1209" s="4"/>
      <c r="O1209" s="78" t="str">
        <f t="shared" si="279"/>
        <v/>
      </c>
      <c r="P1209" s="79" t="str">
        <f t="shared" si="280"/>
        <v/>
      </c>
      <c r="Q1209" s="4"/>
      <c r="R1209" s="90" t="str">
        <f t="shared" si="281"/>
        <v/>
      </c>
      <c r="S1209" s="4"/>
      <c r="Y1209" s="18" t="str">
        <f t="shared" si="282"/>
        <v/>
      </c>
      <c r="AA1209" s="18" t="str">
        <f t="shared" si="273"/>
        <v/>
      </c>
      <c r="AB1209" s="18" t="str">
        <f t="shared" si="274"/>
        <v/>
      </c>
      <c r="AC1209" s="18" t="str">
        <f t="shared" si="283"/>
        <v/>
      </c>
      <c r="AD1209" s="18" t="str">
        <f t="shared" si="283"/>
        <v/>
      </c>
      <c r="AE1209" s="18" t="str">
        <f t="shared" si="284"/>
        <v/>
      </c>
      <c r="AG1209" s="95" t="str">
        <f>IF($C1209="", "", IF(IFERROR(INDEX(Ingredients!C$11:C$310, MATCH($C1209, Ingredients!$B$11:$B$310, 0)), "")="", "", IFERROR(INDEX(Ingredients!C$11:C$310, MATCH($C1209, Ingredients!$B$11:$B$310, 0)), "")))</f>
        <v/>
      </c>
      <c r="AH1209" s="105" t="str">
        <f>IF($C1209="", "", IF(IFERROR(INDEX(Ingredients!D$11:D$310, MATCH($C1209, Ingredients!$B$11:$B$310, 0)), "")="", "", IFERROR(INDEX(Ingredients!D$11:D$310, MATCH($C1209, Ingredients!$B$11:$B$310, 0)), "")))</f>
        <v/>
      </c>
      <c r="AI1209" s="106" t="str">
        <f>IF($C1209="", "", IF(IFERROR(INDEX(Ingredients!E$11:E$310, MATCH($C1209, Ingredients!$B$11:$B$310, 0)), "")="", "", IFERROR(INDEX(Ingredients!E$11:E$310, MATCH($C1209, Ingredients!$B$11:$B$310, 0)), "")))</f>
        <v/>
      </c>
      <c r="AJ1209" s="108" t="str">
        <f>IF($C1209="", "", IF(IFERROR(INDEX(Ingredients!F$11:F$310, MATCH($C1209, Ingredients!$B$11:$B$310, 0)), "")="", "", IFERROR(INDEX(Ingredients!F$11:F$310, MATCH($C1209, Ingredients!$B$11:$B$310, 0)), "")))</f>
        <v/>
      </c>
      <c r="AK1209" s="106" t="str">
        <f>IF($C1209="", "", IF(IFERROR(INDEX(Ingredients!G$11:G$310, MATCH($C1209, Ingredients!$B$11:$B$310, 0)), "")="", "", IFERROR(INDEX(Ingredients!G$11:G$310, MATCH($C1209, Ingredients!$B$11:$B$310, 0)), "")))</f>
        <v/>
      </c>
      <c r="AL1209" s="79" t="str">
        <f>IF($C1209="", "", IF(IFERROR(INDEX(Ingredients!H$11:H$310, MATCH($C1209, Ingredients!$B$11:$B$310, 0)), "")="", "", IFERROR(INDEX(Ingredients!H$11:H$310, MATCH($C1209, Ingredients!$B$11:$B$310, 0)), "")))</f>
        <v/>
      </c>
      <c r="AN1209" s="83" t="str">
        <f t="shared" si="275"/>
        <v/>
      </c>
      <c r="AP1209" s="114" t="str">
        <f t="shared" si="285"/>
        <v/>
      </c>
      <c r="AR1209" s="117" t="str">
        <f>IF($C1209="", "", IF(IFERROR(INDEX(Ingredients!$AI$11:$AI$310, MATCH($C1209, Ingredients!$B$11:$B$310, 0)), "")="", "", IFERROR(INDEX(Ingredients!$AI$11:$AI$310, MATCH($C1209, Ingredients!$B$11:$B$310, 0)), "")))</f>
        <v/>
      </c>
      <c r="AT1209" s="120" t="str">
        <f t="shared" si="286"/>
        <v/>
      </c>
      <c r="AV1209" s="90" t="str">
        <f t="shared" si="276"/>
        <v/>
      </c>
      <c r="AX1209" s="90" t="str">
        <f>IF($AV1209="", "", COUNTIF($AV$11:$AV$5010, "&lt;"&amp;$AV1209)+1+COUNTIF($AV$11:$AV1209, $AV1209)-1)</f>
        <v/>
      </c>
      <c r="AZ1209" s="111" t="str">
        <f>IF($B1209="", "", SUMIF('Shopping List'!$AV$11:$AV$25, $B1209, 'Shopping List'!$BN$11:$BN$25))</f>
        <v/>
      </c>
      <c r="BB1209" s="117" t="str">
        <f t="shared" si="287"/>
        <v/>
      </c>
    </row>
    <row r="1210" spans="1:54" x14ac:dyDescent="0.25">
      <c r="A1210" s="4"/>
      <c r="B1210" s="37"/>
      <c r="C1210" s="124"/>
      <c r="D1210" s="39"/>
      <c r="E1210" s="125"/>
      <c r="F1210" s="48"/>
      <c r="G1210" s="4"/>
      <c r="H1210" s="4"/>
      <c r="I1210" s="95" t="str">
        <f>IF($C1210="", "", IF(IFERROR(INDEX(Ingredients!$C$11:$C$310, MATCH($C1210, Ingredients!$B$11:$B$310, 0)), "")="", "", IFERROR(INDEX(Ingredients!$C$11:$C$310, MATCH($C1210, Ingredients!$B$11:$B$310, 0)), "")))</f>
        <v/>
      </c>
      <c r="J1210" s="73" t="str">
        <f>IF($B1210="", "", IF(IFERROR(INDEX(Meals!$C$11:$C$260, MATCH($B1210, Meals!$B$11:$B$260, 0)), "")="", "", IFERROR(INDEX(Meals!$C$11:$C$260, MATCH($B1210, Meals!$B$11:$B$260, 0)), "")))</f>
        <v/>
      </c>
      <c r="K1210" s="4"/>
      <c r="L1210" s="72" t="str">
        <f t="shared" si="277"/>
        <v/>
      </c>
      <c r="M1210" s="73" t="str">
        <f t="shared" si="278"/>
        <v/>
      </c>
      <c r="N1210" s="4"/>
      <c r="O1210" s="78" t="str">
        <f t="shared" si="279"/>
        <v/>
      </c>
      <c r="P1210" s="79" t="str">
        <f t="shared" si="280"/>
        <v/>
      </c>
      <c r="Q1210" s="4"/>
      <c r="R1210" s="90" t="str">
        <f t="shared" si="281"/>
        <v/>
      </c>
      <c r="S1210" s="4"/>
      <c r="Y1210" s="18" t="str">
        <f t="shared" si="282"/>
        <v/>
      </c>
      <c r="AA1210" s="18" t="str">
        <f t="shared" si="273"/>
        <v/>
      </c>
      <c r="AB1210" s="18" t="str">
        <f t="shared" si="274"/>
        <v/>
      </c>
      <c r="AC1210" s="18" t="str">
        <f t="shared" si="283"/>
        <v/>
      </c>
      <c r="AD1210" s="18" t="str">
        <f t="shared" si="283"/>
        <v/>
      </c>
      <c r="AE1210" s="18" t="str">
        <f t="shared" si="284"/>
        <v/>
      </c>
      <c r="AG1210" s="95" t="str">
        <f>IF($C1210="", "", IF(IFERROR(INDEX(Ingredients!C$11:C$310, MATCH($C1210, Ingredients!$B$11:$B$310, 0)), "")="", "", IFERROR(INDEX(Ingredients!C$11:C$310, MATCH($C1210, Ingredients!$B$11:$B$310, 0)), "")))</f>
        <v/>
      </c>
      <c r="AH1210" s="105" t="str">
        <f>IF($C1210="", "", IF(IFERROR(INDEX(Ingredients!D$11:D$310, MATCH($C1210, Ingredients!$B$11:$B$310, 0)), "")="", "", IFERROR(INDEX(Ingredients!D$11:D$310, MATCH($C1210, Ingredients!$B$11:$B$310, 0)), "")))</f>
        <v/>
      </c>
      <c r="AI1210" s="106" t="str">
        <f>IF($C1210="", "", IF(IFERROR(INDEX(Ingredients!E$11:E$310, MATCH($C1210, Ingredients!$B$11:$B$310, 0)), "")="", "", IFERROR(INDEX(Ingredients!E$11:E$310, MATCH($C1210, Ingredients!$B$11:$B$310, 0)), "")))</f>
        <v/>
      </c>
      <c r="AJ1210" s="108" t="str">
        <f>IF($C1210="", "", IF(IFERROR(INDEX(Ingredients!F$11:F$310, MATCH($C1210, Ingredients!$B$11:$B$310, 0)), "")="", "", IFERROR(INDEX(Ingredients!F$11:F$310, MATCH($C1210, Ingredients!$B$11:$B$310, 0)), "")))</f>
        <v/>
      </c>
      <c r="AK1210" s="106" t="str">
        <f>IF($C1210="", "", IF(IFERROR(INDEX(Ingredients!G$11:G$310, MATCH($C1210, Ingredients!$B$11:$B$310, 0)), "")="", "", IFERROR(INDEX(Ingredients!G$11:G$310, MATCH($C1210, Ingredients!$B$11:$B$310, 0)), "")))</f>
        <v/>
      </c>
      <c r="AL1210" s="79" t="str">
        <f>IF($C1210="", "", IF(IFERROR(INDEX(Ingredients!H$11:H$310, MATCH($C1210, Ingredients!$B$11:$B$310, 0)), "")="", "", IFERROR(INDEX(Ingredients!H$11:H$310, MATCH($C1210, Ingredients!$B$11:$B$310, 0)), "")))</f>
        <v/>
      </c>
      <c r="AN1210" s="83" t="str">
        <f t="shared" si="275"/>
        <v/>
      </c>
      <c r="AP1210" s="114" t="str">
        <f t="shared" si="285"/>
        <v/>
      </c>
      <c r="AR1210" s="117" t="str">
        <f>IF($C1210="", "", IF(IFERROR(INDEX(Ingredients!$AI$11:$AI$310, MATCH($C1210, Ingredients!$B$11:$B$310, 0)), "")="", "", IFERROR(INDEX(Ingredients!$AI$11:$AI$310, MATCH($C1210, Ingredients!$B$11:$B$310, 0)), "")))</f>
        <v/>
      </c>
      <c r="AT1210" s="120" t="str">
        <f t="shared" si="286"/>
        <v/>
      </c>
      <c r="AV1210" s="90" t="str">
        <f t="shared" si="276"/>
        <v/>
      </c>
      <c r="AX1210" s="90" t="str">
        <f>IF($AV1210="", "", COUNTIF($AV$11:$AV$5010, "&lt;"&amp;$AV1210)+1+COUNTIF($AV$11:$AV1210, $AV1210)-1)</f>
        <v/>
      </c>
      <c r="AZ1210" s="111" t="str">
        <f>IF($B1210="", "", SUMIF('Shopping List'!$AV$11:$AV$25, $B1210, 'Shopping List'!$BN$11:$BN$25))</f>
        <v/>
      </c>
      <c r="BB1210" s="117" t="str">
        <f t="shared" si="287"/>
        <v/>
      </c>
    </row>
    <row r="1211" spans="1:54" x14ac:dyDescent="0.25">
      <c r="A1211" s="4"/>
      <c r="B1211" s="37"/>
      <c r="C1211" s="124"/>
      <c r="D1211" s="39"/>
      <c r="E1211" s="125"/>
      <c r="F1211" s="48"/>
      <c r="G1211" s="4"/>
      <c r="H1211" s="4"/>
      <c r="I1211" s="95" t="str">
        <f>IF($C1211="", "", IF(IFERROR(INDEX(Ingredients!$C$11:$C$310, MATCH($C1211, Ingredients!$B$11:$B$310, 0)), "")="", "", IFERROR(INDEX(Ingredients!$C$11:$C$310, MATCH($C1211, Ingredients!$B$11:$B$310, 0)), "")))</f>
        <v/>
      </c>
      <c r="J1211" s="73" t="str">
        <f>IF($B1211="", "", IF(IFERROR(INDEX(Meals!$C$11:$C$260, MATCH($B1211, Meals!$B$11:$B$260, 0)), "")="", "", IFERROR(INDEX(Meals!$C$11:$C$260, MATCH($B1211, Meals!$B$11:$B$260, 0)), "")))</f>
        <v/>
      </c>
      <c r="K1211" s="4"/>
      <c r="L1211" s="72" t="str">
        <f t="shared" si="277"/>
        <v/>
      </c>
      <c r="M1211" s="73" t="str">
        <f t="shared" si="278"/>
        <v/>
      </c>
      <c r="N1211" s="4"/>
      <c r="O1211" s="78" t="str">
        <f t="shared" si="279"/>
        <v/>
      </c>
      <c r="P1211" s="79" t="str">
        <f t="shared" si="280"/>
        <v/>
      </c>
      <c r="Q1211" s="4"/>
      <c r="R1211" s="90" t="str">
        <f t="shared" si="281"/>
        <v/>
      </c>
      <c r="S1211" s="4"/>
      <c r="Y1211" s="18" t="str">
        <f t="shared" si="282"/>
        <v/>
      </c>
      <c r="AA1211" s="18" t="str">
        <f t="shared" si="273"/>
        <v/>
      </c>
      <c r="AB1211" s="18" t="str">
        <f t="shared" si="274"/>
        <v/>
      </c>
      <c r="AC1211" s="18" t="str">
        <f t="shared" si="283"/>
        <v/>
      </c>
      <c r="AD1211" s="18" t="str">
        <f t="shared" si="283"/>
        <v/>
      </c>
      <c r="AE1211" s="18" t="str">
        <f t="shared" si="284"/>
        <v/>
      </c>
      <c r="AG1211" s="95" t="str">
        <f>IF($C1211="", "", IF(IFERROR(INDEX(Ingredients!C$11:C$310, MATCH($C1211, Ingredients!$B$11:$B$310, 0)), "")="", "", IFERROR(INDEX(Ingredients!C$11:C$310, MATCH($C1211, Ingredients!$B$11:$B$310, 0)), "")))</f>
        <v/>
      </c>
      <c r="AH1211" s="105" t="str">
        <f>IF($C1211="", "", IF(IFERROR(INDEX(Ingredients!D$11:D$310, MATCH($C1211, Ingredients!$B$11:$B$310, 0)), "")="", "", IFERROR(INDEX(Ingredients!D$11:D$310, MATCH($C1211, Ingredients!$B$11:$B$310, 0)), "")))</f>
        <v/>
      </c>
      <c r="AI1211" s="106" t="str">
        <f>IF($C1211="", "", IF(IFERROR(INDEX(Ingredients!E$11:E$310, MATCH($C1211, Ingredients!$B$11:$B$310, 0)), "")="", "", IFERROR(INDEX(Ingredients!E$11:E$310, MATCH($C1211, Ingredients!$B$11:$B$310, 0)), "")))</f>
        <v/>
      </c>
      <c r="AJ1211" s="108" t="str">
        <f>IF($C1211="", "", IF(IFERROR(INDEX(Ingredients!F$11:F$310, MATCH($C1211, Ingredients!$B$11:$B$310, 0)), "")="", "", IFERROR(INDEX(Ingredients!F$11:F$310, MATCH($C1211, Ingredients!$B$11:$B$310, 0)), "")))</f>
        <v/>
      </c>
      <c r="AK1211" s="106" t="str">
        <f>IF($C1211="", "", IF(IFERROR(INDEX(Ingredients!G$11:G$310, MATCH($C1211, Ingredients!$B$11:$B$310, 0)), "")="", "", IFERROR(INDEX(Ingredients!G$11:G$310, MATCH($C1211, Ingredients!$B$11:$B$310, 0)), "")))</f>
        <v/>
      </c>
      <c r="AL1211" s="79" t="str">
        <f>IF($C1211="", "", IF(IFERROR(INDEX(Ingredients!H$11:H$310, MATCH($C1211, Ingredients!$B$11:$B$310, 0)), "")="", "", IFERROR(INDEX(Ingredients!H$11:H$310, MATCH($C1211, Ingredients!$B$11:$B$310, 0)), "")))</f>
        <v/>
      </c>
      <c r="AN1211" s="83" t="str">
        <f t="shared" si="275"/>
        <v/>
      </c>
      <c r="AP1211" s="114" t="str">
        <f t="shared" si="285"/>
        <v/>
      </c>
      <c r="AR1211" s="117" t="str">
        <f>IF($C1211="", "", IF(IFERROR(INDEX(Ingredients!$AI$11:$AI$310, MATCH($C1211, Ingredients!$B$11:$B$310, 0)), "")="", "", IFERROR(INDEX(Ingredients!$AI$11:$AI$310, MATCH($C1211, Ingredients!$B$11:$B$310, 0)), "")))</f>
        <v/>
      </c>
      <c r="AT1211" s="120" t="str">
        <f t="shared" si="286"/>
        <v/>
      </c>
      <c r="AV1211" s="90" t="str">
        <f t="shared" si="276"/>
        <v/>
      </c>
      <c r="AX1211" s="90" t="str">
        <f>IF($AV1211="", "", COUNTIF($AV$11:$AV$5010, "&lt;"&amp;$AV1211)+1+COUNTIF($AV$11:$AV1211, $AV1211)-1)</f>
        <v/>
      </c>
      <c r="AZ1211" s="111" t="str">
        <f>IF($B1211="", "", SUMIF('Shopping List'!$AV$11:$AV$25, $B1211, 'Shopping List'!$BN$11:$BN$25))</f>
        <v/>
      </c>
      <c r="BB1211" s="117" t="str">
        <f t="shared" si="287"/>
        <v/>
      </c>
    </row>
    <row r="1212" spans="1:54" x14ac:dyDescent="0.25">
      <c r="A1212" s="4"/>
      <c r="B1212" s="37"/>
      <c r="C1212" s="124"/>
      <c r="D1212" s="39"/>
      <c r="E1212" s="125"/>
      <c r="F1212" s="48"/>
      <c r="G1212" s="4"/>
      <c r="H1212" s="4"/>
      <c r="I1212" s="95" t="str">
        <f>IF($C1212="", "", IF(IFERROR(INDEX(Ingredients!$C$11:$C$310, MATCH($C1212, Ingredients!$B$11:$B$310, 0)), "")="", "", IFERROR(INDEX(Ingredients!$C$11:$C$310, MATCH($C1212, Ingredients!$B$11:$B$310, 0)), "")))</f>
        <v/>
      </c>
      <c r="J1212" s="73" t="str">
        <f>IF($B1212="", "", IF(IFERROR(INDEX(Meals!$C$11:$C$260, MATCH($B1212, Meals!$B$11:$B$260, 0)), "")="", "", IFERROR(INDEX(Meals!$C$11:$C$260, MATCH($B1212, Meals!$B$11:$B$260, 0)), "")))</f>
        <v/>
      </c>
      <c r="K1212" s="4"/>
      <c r="L1212" s="72" t="str">
        <f t="shared" si="277"/>
        <v/>
      </c>
      <c r="M1212" s="73" t="str">
        <f t="shared" si="278"/>
        <v/>
      </c>
      <c r="N1212" s="4"/>
      <c r="O1212" s="78" t="str">
        <f t="shared" si="279"/>
        <v/>
      </c>
      <c r="P1212" s="79" t="str">
        <f t="shared" si="280"/>
        <v/>
      </c>
      <c r="Q1212" s="4"/>
      <c r="R1212" s="90" t="str">
        <f t="shared" si="281"/>
        <v/>
      </c>
      <c r="S1212" s="4"/>
      <c r="Y1212" s="18" t="str">
        <f t="shared" si="282"/>
        <v/>
      </c>
      <c r="AA1212" s="18" t="str">
        <f t="shared" si="273"/>
        <v/>
      </c>
      <c r="AB1212" s="18" t="str">
        <f t="shared" si="274"/>
        <v/>
      </c>
      <c r="AC1212" s="18" t="str">
        <f t="shared" si="283"/>
        <v/>
      </c>
      <c r="AD1212" s="18" t="str">
        <f t="shared" si="283"/>
        <v/>
      </c>
      <c r="AE1212" s="18" t="str">
        <f t="shared" si="284"/>
        <v/>
      </c>
      <c r="AG1212" s="95" t="str">
        <f>IF($C1212="", "", IF(IFERROR(INDEX(Ingredients!C$11:C$310, MATCH($C1212, Ingredients!$B$11:$B$310, 0)), "")="", "", IFERROR(INDEX(Ingredients!C$11:C$310, MATCH($C1212, Ingredients!$B$11:$B$310, 0)), "")))</f>
        <v/>
      </c>
      <c r="AH1212" s="105" t="str">
        <f>IF($C1212="", "", IF(IFERROR(INDEX(Ingredients!D$11:D$310, MATCH($C1212, Ingredients!$B$11:$B$310, 0)), "")="", "", IFERROR(INDEX(Ingredients!D$11:D$310, MATCH($C1212, Ingredients!$B$11:$B$310, 0)), "")))</f>
        <v/>
      </c>
      <c r="AI1212" s="106" t="str">
        <f>IF($C1212="", "", IF(IFERROR(INDEX(Ingredients!E$11:E$310, MATCH($C1212, Ingredients!$B$11:$B$310, 0)), "")="", "", IFERROR(INDEX(Ingredients!E$11:E$310, MATCH($C1212, Ingredients!$B$11:$B$310, 0)), "")))</f>
        <v/>
      </c>
      <c r="AJ1212" s="108" t="str">
        <f>IF($C1212="", "", IF(IFERROR(INDEX(Ingredients!F$11:F$310, MATCH($C1212, Ingredients!$B$11:$B$310, 0)), "")="", "", IFERROR(INDEX(Ingredients!F$11:F$310, MATCH($C1212, Ingredients!$B$11:$B$310, 0)), "")))</f>
        <v/>
      </c>
      <c r="AK1212" s="106" t="str">
        <f>IF($C1212="", "", IF(IFERROR(INDEX(Ingredients!G$11:G$310, MATCH($C1212, Ingredients!$B$11:$B$310, 0)), "")="", "", IFERROR(INDEX(Ingredients!G$11:G$310, MATCH($C1212, Ingredients!$B$11:$B$310, 0)), "")))</f>
        <v/>
      </c>
      <c r="AL1212" s="79" t="str">
        <f>IF($C1212="", "", IF(IFERROR(INDEX(Ingredients!H$11:H$310, MATCH($C1212, Ingredients!$B$11:$B$310, 0)), "")="", "", IFERROR(INDEX(Ingredients!H$11:H$310, MATCH($C1212, Ingredients!$B$11:$B$310, 0)), "")))</f>
        <v/>
      </c>
      <c r="AN1212" s="83" t="str">
        <f t="shared" si="275"/>
        <v/>
      </c>
      <c r="AP1212" s="114" t="str">
        <f t="shared" si="285"/>
        <v/>
      </c>
      <c r="AR1212" s="117" t="str">
        <f>IF($C1212="", "", IF(IFERROR(INDEX(Ingredients!$AI$11:$AI$310, MATCH($C1212, Ingredients!$B$11:$B$310, 0)), "")="", "", IFERROR(INDEX(Ingredients!$AI$11:$AI$310, MATCH($C1212, Ingredients!$B$11:$B$310, 0)), "")))</f>
        <v/>
      </c>
      <c r="AT1212" s="120" t="str">
        <f t="shared" si="286"/>
        <v/>
      </c>
      <c r="AV1212" s="90" t="str">
        <f t="shared" si="276"/>
        <v/>
      </c>
      <c r="AX1212" s="90" t="str">
        <f>IF($AV1212="", "", COUNTIF($AV$11:$AV$5010, "&lt;"&amp;$AV1212)+1+COUNTIF($AV$11:$AV1212, $AV1212)-1)</f>
        <v/>
      </c>
      <c r="AZ1212" s="111" t="str">
        <f>IF($B1212="", "", SUMIF('Shopping List'!$AV$11:$AV$25, $B1212, 'Shopping List'!$BN$11:$BN$25))</f>
        <v/>
      </c>
      <c r="BB1212" s="117" t="str">
        <f t="shared" si="287"/>
        <v/>
      </c>
    </row>
    <row r="1213" spans="1:54" x14ac:dyDescent="0.25">
      <c r="A1213" s="4"/>
      <c r="B1213" s="37"/>
      <c r="C1213" s="124"/>
      <c r="D1213" s="39"/>
      <c r="E1213" s="125"/>
      <c r="F1213" s="48"/>
      <c r="G1213" s="4"/>
      <c r="H1213" s="4"/>
      <c r="I1213" s="95" t="str">
        <f>IF($C1213="", "", IF(IFERROR(INDEX(Ingredients!$C$11:$C$310, MATCH($C1213, Ingredients!$B$11:$B$310, 0)), "")="", "", IFERROR(INDEX(Ingredients!$C$11:$C$310, MATCH($C1213, Ingredients!$B$11:$B$310, 0)), "")))</f>
        <v/>
      </c>
      <c r="J1213" s="73" t="str">
        <f>IF($B1213="", "", IF(IFERROR(INDEX(Meals!$C$11:$C$260, MATCH($B1213, Meals!$B$11:$B$260, 0)), "")="", "", IFERROR(INDEX(Meals!$C$11:$C$260, MATCH($B1213, Meals!$B$11:$B$260, 0)), "")))</f>
        <v/>
      </c>
      <c r="K1213" s="4"/>
      <c r="L1213" s="72" t="str">
        <f t="shared" si="277"/>
        <v/>
      </c>
      <c r="M1213" s="73" t="str">
        <f t="shared" si="278"/>
        <v/>
      </c>
      <c r="N1213" s="4"/>
      <c r="O1213" s="78" t="str">
        <f t="shared" si="279"/>
        <v/>
      </c>
      <c r="P1213" s="79" t="str">
        <f t="shared" si="280"/>
        <v/>
      </c>
      <c r="Q1213" s="4"/>
      <c r="R1213" s="90" t="str">
        <f t="shared" si="281"/>
        <v/>
      </c>
      <c r="S1213" s="4"/>
      <c r="Y1213" s="18" t="str">
        <f t="shared" si="282"/>
        <v/>
      </c>
      <c r="AA1213" s="18" t="str">
        <f t="shared" si="273"/>
        <v/>
      </c>
      <c r="AB1213" s="18" t="str">
        <f t="shared" si="274"/>
        <v/>
      </c>
      <c r="AC1213" s="18" t="str">
        <f t="shared" si="283"/>
        <v/>
      </c>
      <c r="AD1213" s="18" t="str">
        <f t="shared" si="283"/>
        <v/>
      </c>
      <c r="AE1213" s="18" t="str">
        <f t="shared" si="284"/>
        <v/>
      </c>
      <c r="AG1213" s="95" t="str">
        <f>IF($C1213="", "", IF(IFERROR(INDEX(Ingredients!C$11:C$310, MATCH($C1213, Ingredients!$B$11:$B$310, 0)), "")="", "", IFERROR(INDEX(Ingredients!C$11:C$310, MATCH($C1213, Ingredients!$B$11:$B$310, 0)), "")))</f>
        <v/>
      </c>
      <c r="AH1213" s="105" t="str">
        <f>IF($C1213="", "", IF(IFERROR(INDEX(Ingredients!D$11:D$310, MATCH($C1213, Ingredients!$B$11:$B$310, 0)), "")="", "", IFERROR(INDEX(Ingredients!D$11:D$310, MATCH($C1213, Ingredients!$B$11:$B$310, 0)), "")))</f>
        <v/>
      </c>
      <c r="AI1213" s="106" t="str">
        <f>IF($C1213="", "", IF(IFERROR(INDEX(Ingredients!E$11:E$310, MATCH($C1213, Ingredients!$B$11:$B$310, 0)), "")="", "", IFERROR(INDEX(Ingredients!E$11:E$310, MATCH($C1213, Ingredients!$B$11:$B$310, 0)), "")))</f>
        <v/>
      </c>
      <c r="AJ1213" s="108" t="str">
        <f>IF($C1213="", "", IF(IFERROR(INDEX(Ingredients!F$11:F$310, MATCH($C1213, Ingredients!$B$11:$B$310, 0)), "")="", "", IFERROR(INDEX(Ingredients!F$11:F$310, MATCH($C1213, Ingredients!$B$11:$B$310, 0)), "")))</f>
        <v/>
      </c>
      <c r="AK1213" s="106" t="str">
        <f>IF($C1213="", "", IF(IFERROR(INDEX(Ingredients!G$11:G$310, MATCH($C1213, Ingredients!$B$11:$B$310, 0)), "")="", "", IFERROR(INDEX(Ingredients!G$11:G$310, MATCH($C1213, Ingredients!$B$11:$B$310, 0)), "")))</f>
        <v/>
      </c>
      <c r="AL1213" s="79" t="str">
        <f>IF($C1213="", "", IF(IFERROR(INDEX(Ingredients!H$11:H$310, MATCH($C1213, Ingredients!$B$11:$B$310, 0)), "")="", "", IFERROR(INDEX(Ingredients!H$11:H$310, MATCH($C1213, Ingredients!$B$11:$B$310, 0)), "")))</f>
        <v/>
      </c>
      <c r="AN1213" s="83" t="str">
        <f t="shared" si="275"/>
        <v/>
      </c>
      <c r="AP1213" s="114" t="str">
        <f t="shared" si="285"/>
        <v/>
      </c>
      <c r="AR1213" s="117" t="str">
        <f>IF($C1213="", "", IF(IFERROR(INDEX(Ingredients!$AI$11:$AI$310, MATCH($C1213, Ingredients!$B$11:$B$310, 0)), "")="", "", IFERROR(INDEX(Ingredients!$AI$11:$AI$310, MATCH($C1213, Ingredients!$B$11:$B$310, 0)), "")))</f>
        <v/>
      </c>
      <c r="AT1213" s="120" t="str">
        <f t="shared" si="286"/>
        <v/>
      </c>
      <c r="AV1213" s="90" t="str">
        <f t="shared" si="276"/>
        <v/>
      </c>
      <c r="AX1213" s="90" t="str">
        <f>IF($AV1213="", "", COUNTIF($AV$11:$AV$5010, "&lt;"&amp;$AV1213)+1+COUNTIF($AV$11:$AV1213, $AV1213)-1)</f>
        <v/>
      </c>
      <c r="AZ1213" s="111" t="str">
        <f>IF($B1213="", "", SUMIF('Shopping List'!$AV$11:$AV$25, $B1213, 'Shopping List'!$BN$11:$BN$25))</f>
        <v/>
      </c>
      <c r="BB1213" s="117" t="str">
        <f t="shared" si="287"/>
        <v/>
      </c>
    </row>
    <row r="1214" spans="1:54" x14ac:dyDescent="0.25">
      <c r="A1214" s="4"/>
      <c r="B1214" s="37"/>
      <c r="C1214" s="124"/>
      <c r="D1214" s="39"/>
      <c r="E1214" s="125"/>
      <c r="F1214" s="48"/>
      <c r="G1214" s="4"/>
      <c r="H1214" s="4"/>
      <c r="I1214" s="95" t="str">
        <f>IF($C1214="", "", IF(IFERROR(INDEX(Ingredients!$C$11:$C$310, MATCH($C1214, Ingredients!$B$11:$B$310, 0)), "")="", "", IFERROR(INDEX(Ingredients!$C$11:$C$310, MATCH($C1214, Ingredients!$B$11:$B$310, 0)), "")))</f>
        <v/>
      </c>
      <c r="J1214" s="73" t="str">
        <f>IF($B1214="", "", IF(IFERROR(INDEX(Meals!$C$11:$C$260, MATCH($B1214, Meals!$B$11:$B$260, 0)), "")="", "", IFERROR(INDEX(Meals!$C$11:$C$260, MATCH($B1214, Meals!$B$11:$B$260, 0)), "")))</f>
        <v/>
      </c>
      <c r="K1214" s="4"/>
      <c r="L1214" s="72" t="str">
        <f t="shared" si="277"/>
        <v/>
      </c>
      <c r="M1214" s="73" t="str">
        <f t="shared" si="278"/>
        <v/>
      </c>
      <c r="N1214" s="4"/>
      <c r="O1214" s="78" t="str">
        <f t="shared" si="279"/>
        <v/>
      </c>
      <c r="P1214" s="79" t="str">
        <f t="shared" si="280"/>
        <v/>
      </c>
      <c r="Q1214" s="4"/>
      <c r="R1214" s="90" t="str">
        <f t="shared" si="281"/>
        <v/>
      </c>
      <c r="S1214" s="4"/>
      <c r="Y1214" s="18" t="str">
        <f t="shared" si="282"/>
        <v/>
      </c>
      <c r="AA1214" s="18" t="str">
        <f t="shared" si="273"/>
        <v/>
      </c>
      <c r="AB1214" s="18" t="str">
        <f t="shared" si="274"/>
        <v/>
      </c>
      <c r="AC1214" s="18" t="str">
        <f t="shared" si="283"/>
        <v/>
      </c>
      <c r="AD1214" s="18" t="str">
        <f t="shared" si="283"/>
        <v/>
      </c>
      <c r="AE1214" s="18" t="str">
        <f t="shared" si="284"/>
        <v/>
      </c>
      <c r="AG1214" s="95" t="str">
        <f>IF($C1214="", "", IF(IFERROR(INDEX(Ingredients!C$11:C$310, MATCH($C1214, Ingredients!$B$11:$B$310, 0)), "")="", "", IFERROR(INDEX(Ingredients!C$11:C$310, MATCH($C1214, Ingredients!$B$11:$B$310, 0)), "")))</f>
        <v/>
      </c>
      <c r="AH1214" s="105" t="str">
        <f>IF($C1214="", "", IF(IFERROR(INDEX(Ingredients!D$11:D$310, MATCH($C1214, Ingredients!$B$11:$B$310, 0)), "")="", "", IFERROR(INDEX(Ingredients!D$11:D$310, MATCH($C1214, Ingredients!$B$11:$B$310, 0)), "")))</f>
        <v/>
      </c>
      <c r="AI1214" s="106" t="str">
        <f>IF($C1214="", "", IF(IFERROR(INDEX(Ingredients!E$11:E$310, MATCH($C1214, Ingredients!$B$11:$B$310, 0)), "")="", "", IFERROR(INDEX(Ingredients!E$11:E$310, MATCH($C1214, Ingredients!$B$11:$B$310, 0)), "")))</f>
        <v/>
      </c>
      <c r="AJ1214" s="108" t="str">
        <f>IF($C1214="", "", IF(IFERROR(INDEX(Ingredients!F$11:F$310, MATCH($C1214, Ingredients!$B$11:$B$310, 0)), "")="", "", IFERROR(INDEX(Ingredients!F$11:F$310, MATCH($C1214, Ingredients!$B$11:$B$310, 0)), "")))</f>
        <v/>
      </c>
      <c r="AK1214" s="106" t="str">
        <f>IF($C1214="", "", IF(IFERROR(INDEX(Ingredients!G$11:G$310, MATCH($C1214, Ingredients!$B$11:$B$310, 0)), "")="", "", IFERROR(INDEX(Ingredients!G$11:G$310, MATCH($C1214, Ingredients!$B$11:$B$310, 0)), "")))</f>
        <v/>
      </c>
      <c r="AL1214" s="79" t="str">
        <f>IF($C1214="", "", IF(IFERROR(INDEX(Ingredients!H$11:H$310, MATCH($C1214, Ingredients!$B$11:$B$310, 0)), "")="", "", IFERROR(INDEX(Ingredients!H$11:H$310, MATCH($C1214, Ingredients!$B$11:$B$310, 0)), "")))</f>
        <v/>
      </c>
      <c r="AN1214" s="83" t="str">
        <f t="shared" si="275"/>
        <v/>
      </c>
      <c r="AP1214" s="114" t="str">
        <f t="shared" si="285"/>
        <v/>
      </c>
      <c r="AR1214" s="117" t="str">
        <f>IF($C1214="", "", IF(IFERROR(INDEX(Ingredients!$AI$11:$AI$310, MATCH($C1214, Ingredients!$B$11:$B$310, 0)), "")="", "", IFERROR(INDEX(Ingredients!$AI$11:$AI$310, MATCH($C1214, Ingredients!$B$11:$B$310, 0)), "")))</f>
        <v/>
      </c>
      <c r="AT1214" s="120" t="str">
        <f t="shared" si="286"/>
        <v/>
      </c>
      <c r="AV1214" s="90" t="str">
        <f t="shared" si="276"/>
        <v/>
      </c>
      <c r="AX1214" s="90" t="str">
        <f>IF($AV1214="", "", COUNTIF($AV$11:$AV$5010, "&lt;"&amp;$AV1214)+1+COUNTIF($AV$11:$AV1214, $AV1214)-1)</f>
        <v/>
      </c>
      <c r="AZ1214" s="111" t="str">
        <f>IF($B1214="", "", SUMIF('Shopping List'!$AV$11:$AV$25, $B1214, 'Shopping List'!$BN$11:$BN$25))</f>
        <v/>
      </c>
      <c r="BB1214" s="117" t="str">
        <f t="shared" si="287"/>
        <v/>
      </c>
    </row>
    <row r="1215" spans="1:54" x14ac:dyDescent="0.25">
      <c r="A1215" s="4"/>
      <c r="B1215" s="37"/>
      <c r="C1215" s="124"/>
      <c r="D1215" s="39"/>
      <c r="E1215" s="125"/>
      <c r="F1215" s="48"/>
      <c r="G1215" s="4"/>
      <c r="H1215" s="4"/>
      <c r="I1215" s="95" t="str">
        <f>IF($C1215="", "", IF(IFERROR(INDEX(Ingredients!$C$11:$C$310, MATCH($C1215, Ingredients!$B$11:$B$310, 0)), "")="", "", IFERROR(INDEX(Ingredients!$C$11:$C$310, MATCH($C1215, Ingredients!$B$11:$B$310, 0)), "")))</f>
        <v/>
      </c>
      <c r="J1215" s="73" t="str">
        <f>IF($B1215="", "", IF(IFERROR(INDEX(Meals!$C$11:$C$260, MATCH($B1215, Meals!$B$11:$B$260, 0)), "")="", "", IFERROR(INDEX(Meals!$C$11:$C$260, MATCH($B1215, Meals!$B$11:$B$260, 0)), "")))</f>
        <v/>
      </c>
      <c r="K1215" s="4"/>
      <c r="L1215" s="72" t="str">
        <f t="shared" si="277"/>
        <v/>
      </c>
      <c r="M1215" s="73" t="str">
        <f t="shared" si="278"/>
        <v/>
      </c>
      <c r="N1215" s="4"/>
      <c r="O1215" s="78" t="str">
        <f t="shared" si="279"/>
        <v/>
      </c>
      <c r="P1215" s="79" t="str">
        <f t="shared" si="280"/>
        <v/>
      </c>
      <c r="Q1215" s="4"/>
      <c r="R1215" s="90" t="str">
        <f t="shared" si="281"/>
        <v/>
      </c>
      <c r="S1215" s="4"/>
      <c r="Y1215" s="18" t="str">
        <f t="shared" si="282"/>
        <v/>
      </c>
      <c r="AA1215" s="18" t="str">
        <f t="shared" si="273"/>
        <v/>
      </c>
      <c r="AB1215" s="18" t="str">
        <f t="shared" si="274"/>
        <v/>
      </c>
      <c r="AC1215" s="18" t="str">
        <f t="shared" si="283"/>
        <v/>
      </c>
      <c r="AD1215" s="18" t="str">
        <f t="shared" si="283"/>
        <v/>
      </c>
      <c r="AE1215" s="18" t="str">
        <f t="shared" si="284"/>
        <v/>
      </c>
      <c r="AG1215" s="95" t="str">
        <f>IF($C1215="", "", IF(IFERROR(INDEX(Ingredients!C$11:C$310, MATCH($C1215, Ingredients!$B$11:$B$310, 0)), "")="", "", IFERROR(INDEX(Ingredients!C$11:C$310, MATCH($C1215, Ingredients!$B$11:$B$310, 0)), "")))</f>
        <v/>
      </c>
      <c r="AH1215" s="105" t="str">
        <f>IF($C1215="", "", IF(IFERROR(INDEX(Ingredients!D$11:D$310, MATCH($C1215, Ingredients!$B$11:$B$310, 0)), "")="", "", IFERROR(INDEX(Ingredients!D$11:D$310, MATCH($C1215, Ingredients!$B$11:$B$310, 0)), "")))</f>
        <v/>
      </c>
      <c r="AI1215" s="106" t="str">
        <f>IF($C1215="", "", IF(IFERROR(INDEX(Ingredients!E$11:E$310, MATCH($C1215, Ingredients!$B$11:$B$310, 0)), "")="", "", IFERROR(INDEX(Ingredients!E$11:E$310, MATCH($C1215, Ingredients!$B$11:$B$310, 0)), "")))</f>
        <v/>
      </c>
      <c r="AJ1215" s="108" t="str">
        <f>IF($C1215="", "", IF(IFERROR(INDEX(Ingredients!F$11:F$310, MATCH($C1215, Ingredients!$B$11:$B$310, 0)), "")="", "", IFERROR(INDEX(Ingredients!F$11:F$310, MATCH($C1215, Ingredients!$B$11:$B$310, 0)), "")))</f>
        <v/>
      </c>
      <c r="AK1215" s="106" t="str">
        <f>IF($C1215="", "", IF(IFERROR(INDEX(Ingredients!G$11:G$310, MATCH($C1215, Ingredients!$B$11:$B$310, 0)), "")="", "", IFERROR(INDEX(Ingredients!G$11:G$310, MATCH($C1215, Ingredients!$B$11:$B$310, 0)), "")))</f>
        <v/>
      </c>
      <c r="AL1215" s="79" t="str">
        <f>IF($C1215="", "", IF(IFERROR(INDEX(Ingredients!H$11:H$310, MATCH($C1215, Ingredients!$B$11:$B$310, 0)), "")="", "", IFERROR(INDEX(Ingredients!H$11:H$310, MATCH($C1215, Ingredients!$B$11:$B$310, 0)), "")))</f>
        <v/>
      </c>
      <c r="AN1215" s="83" t="str">
        <f t="shared" si="275"/>
        <v/>
      </c>
      <c r="AP1215" s="114" t="str">
        <f t="shared" si="285"/>
        <v/>
      </c>
      <c r="AR1215" s="117" t="str">
        <f>IF($C1215="", "", IF(IFERROR(INDEX(Ingredients!$AI$11:$AI$310, MATCH($C1215, Ingredients!$B$11:$B$310, 0)), "")="", "", IFERROR(INDEX(Ingredients!$AI$11:$AI$310, MATCH($C1215, Ingredients!$B$11:$B$310, 0)), "")))</f>
        <v/>
      </c>
      <c r="AT1215" s="120" t="str">
        <f t="shared" si="286"/>
        <v/>
      </c>
      <c r="AV1215" s="90" t="str">
        <f t="shared" si="276"/>
        <v/>
      </c>
      <c r="AX1215" s="90" t="str">
        <f>IF($AV1215="", "", COUNTIF($AV$11:$AV$5010, "&lt;"&amp;$AV1215)+1+COUNTIF($AV$11:$AV1215, $AV1215)-1)</f>
        <v/>
      </c>
      <c r="AZ1215" s="111" t="str">
        <f>IF($B1215="", "", SUMIF('Shopping List'!$AV$11:$AV$25, $B1215, 'Shopping List'!$BN$11:$BN$25))</f>
        <v/>
      </c>
      <c r="BB1215" s="117" t="str">
        <f t="shared" si="287"/>
        <v/>
      </c>
    </row>
    <row r="1216" spans="1:54" x14ac:dyDescent="0.25">
      <c r="A1216" s="4"/>
      <c r="B1216" s="37"/>
      <c r="C1216" s="124"/>
      <c r="D1216" s="39"/>
      <c r="E1216" s="125"/>
      <c r="F1216" s="48"/>
      <c r="G1216" s="4"/>
      <c r="H1216" s="4"/>
      <c r="I1216" s="95" t="str">
        <f>IF($C1216="", "", IF(IFERROR(INDEX(Ingredients!$C$11:$C$310, MATCH($C1216, Ingredients!$B$11:$B$310, 0)), "")="", "", IFERROR(INDEX(Ingredients!$C$11:$C$310, MATCH($C1216, Ingredients!$B$11:$B$310, 0)), "")))</f>
        <v/>
      </c>
      <c r="J1216" s="73" t="str">
        <f>IF($B1216="", "", IF(IFERROR(INDEX(Meals!$C$11:$C$260, MATCH($B1216, Meals!$B$11:$B$260, 0)), "")="", "", IFERROR(INDEX(Meals!$C$11:$C$260, MATCH($B1216, Meals!$B$11:$B$260, 0)), "")))</f>
        <v/>
      </c>
      <c r="K1216" s="4"/>
      <c r="L1216" s="72" t="str">
        <f t="shared" si="277"/>
        <v/>
      </c>
      <c r="M1216" s="73" t="str">
        <f t="shared" si="278"/>
        <v/>
      </c>
      <c r="N1216" s="4"/>
      <c r="O1216" s="78" t="str">
        <f t="shared" si="279"/>
        <v/>
      </c>
      <c r="P1216" s="79" t="str">
        <f t="shared" si="280"/>
        <v/>
      </c>
      <c r="Q1216" s="4"/>
      <c r="R1216" s="90" t="str">
        <f t="shared" si="281"/>
        <v/>
      </c>
      <c r="S1216" s="4"/>
      <c r="Y1216" s="18" t="str">
        <f t="shared" si="282"/>
        <v/>
      </c>
      <c r="AA1216" s="18" t="str">
        <f t="shared" si="273"/>
        <v/>
      </c>
      <c r="AB1216" s="18" t="str">
        <f t="shared" si="274"/>
        <v/>
      </c>
      <c r="AC1216" s="18" t="str">
        <f t="shared" si="283"/>
        <v/>
      </c>
      <c r="AD1216" s="18" t="str">
        <f t="shared" si="283"/>
        <v/>
      </c>
      <c r="AE1216" s="18" t="str">
        <f t="shared" si="284"/>
        <v/>
      </c>
      <c r="AG1216" s="95" t="str">
        <f>IF($C1216="", "", IF(IFERROR(INDEX(Ingredients!C$11:C$310, MATCH($C1216, Ingredients!$B$11:$B$310, 0)), "")="", "", IFERROR(INDEX(Ingredients!C$11:C$310, MATCH($C1216, Ingredients!$B$11:$B$310, 0)), "")))</f>
        <v/>
      </c>
      <c r="AH1216" s="105" t="str">
        <f>IF($C1216="", "", IF(IFERROR(INDEX(Ingredients!D$11:D$310, MATCH($C1216, Ingredients!$B$11:$B$310, 0)), "")="", "", IFERROR(INDEX(Ingredients!D$11:D$310, MATCH($C1216, Ingredients!$B$11:$B$310, 0)), "")))</f>
        <v/>
      </c>
      <c r="AI1216" s="106" t="str">
        <f>IF($C1216="", "", IF(IFERROR(INDEX(Ingredients!E$11:E$310, MATCH($C1216, Ingredients!$B$11:$B$310, 0)), "")="", "", IFERROR(INDEX(Ingredients!E$11:E$310, MATCH($C1216, Ingredients!$B$11:$B$310, 0)), "")))</f>
        <v/>
      </c>
      <c r="AJ1216" s="108" t="str">
        <f>IF($C1216="", "", IF(IFERROR(INDEX(Ingredients!F$11:F$310, MATCH($C1216, Ingredients!$B$11:$B$310, 0)), "")="", "", IFERROR(INDEX(Ingredients!F$11:F$310, MATCH($C1216, Ingredients!$B$11:$B$310, 0)), "")))</f>
        <v/>
      </c>
      <c r="AK1216" s="106" t="str">
        <f>IF($C1216="", "", IF(IFERROR(INDEX(Ingredients!G$11:G$310, MATCH($C1216, Ingredients!$B$11:$B$310, 0)), "")="", "", IFERROR(INDEX(Ingredients!G$11:G$310, MATCH($C1216, Ingredients!$B$11:$B$310, 0)), "")))</f>
        <v/>
      </c>
      <c r="AL1216" s="79" t="str">
        <f>IF($C1216="", "", IF(IFERROR(INDEX(Ingredients!H$11:H$310, MATCH($C1216, Ingredients!$B$11:$B$310, 0)), "")="", "", IFERROR(INDEX(Ingredients!H$11:H$310, MATCH($C1216, Ingredients!$B$11:$B$310, 0)), "")))</f>
        <v/>
      </c>
      <c r="AN1216" s="83" t="str">
        <f t="shared" si="275"/>
        <v/>
      </c>
      <c r="AP1216" s="114" t="str">
        <f t="shared" si="285"/>
        <v/>
      </c>
      <c r="AR1216" s="117" t="str">
        <f>IF($C1216="", "", IF(IFERROR(INDEX(Ingredients!$AI$11:$AI$310, MATCH($C1216, Ingredients!$B$11:$B$310, 0)), "")="", "", IFERROR(INDEX(Ingredients!$AI$11:$AI$310, MATCH($C1216, Ingredients!$B$11:$B$310, 0)), "")))</f>
        <v/>
      </c>
      <c r="AT1216" s="120" t="str">
        <f t="shared" si="286"/>
        <v/>
      </c>
      <c r="AV1216" s="90" t="str">
        <f t="shared" si="276"/>
        <v/>
      </c>
      <c r="AX1216" s="90" t="str">
        <f>IF($AV1216="", "", COUNTIF($AV$11:$AV$5010, "&lt;"&amp;$AV1216)+1+COUNTIF($AV$11:$AV1216, $AV1216)-1)</f>
        <v/>
      </c>
      <c r="AZ1216" s="111" t="str">
        <f>IF($B1216="", "", SUMIF('Shopping List'!$AV$11:$AV$25, $B1216, 'Shopping List'!$BN$11:$BN$25))</f>
        <v/>
      </c>
      <c r="BB1216" s="117" t="str">
        <f t="shared" si="287"/>
        <v/>
      </c>
    </row>
    <row r="1217" spans="1:54" x14ac:dyDescent="0.25">
      <c r="A1217" s="4"/>
      <c r="B1217" s="37"/>
      <c r="C1217" s="124"/>
      <c r="D1217" s="39"/>
      <c r="E1217" s="125"/>
      <c r="F1217" s="48"/>
      <c r="G1217" s="4"/>
      <c r="H1217" s="4"/>
      <c r="I1217" s="95" t="str">
        <f>IF($C1217="", "", IF(IFERROR(INDEX(Ingredients!$C$11:$C$310, MATCH($C1217, Ingredients!$B$11:$B$310, 0)), "")="", "", IFERROR(INDEX(Ingredients!$C$11:$C$310, MATCH($C1217, Ingredients!$B$11:$B$310, 0)), "")))</f>
        <v/>
      </c>
      <c r="J1217" s="73" t="str">
        <f>IF($B1217="", "", IF(IFERROR(INDEX(Meals!$C$11:$C$260, MATCH($B1217, Meals!$B$11:$B$260, 0)), "")="", "", IFERROR(INDEX(Meals!$C$11:$C$260, MATCH($B1217, Meals!$B$11:$B$260, 0)), "")))</f>
        <v/>
      </c>
      <c r="K1217" s="4"/>
      <c r="L1217" s="72" t="str">
        <f t="shared" si="277"/>
        <v/>
      </c>
      <c r="M1217" s="73" t="str">
        <f t="shared" si="278"/>
        <v/>
      </c>
      <c r="N1217" s="4"/>
      <c r="O1217" s="78" t="str">
        <f t="shared" si="279"/>
        <v/>
      </c>
      <c r="P1217" s="79" t="str">
        <f t="shared" si="280"/>
        <v/>
      </c>
      <c r="Q1217" s="4"/>
      <c r="R1217" s="90" t="str">
        <f t="shared" si="281"/>
        <v/>
      </c>
      <c r="S1217" s="4"/>
      <c r="Y1217" s="18" t="str">
        <f t="shared" si="282"/>
        <v/>
      </c>
      <c r="AA1217" s="18" t="str">
        <f t="shared" si="273"/>
        <v/>
      </c>
      <c r="AB1217" s="18" t="str">
        <f t="shared" si="274"/>
        <v/>
      </c>
      <c r="AC1217" s="18" t="str">
        <f t="shared" si="283"/>
        <v/>
      </c>
      <c r="AD1217" s="18" t="str">
        <f t="shared" si="283"/>
        <v/>
      </c>
      <c r="AE1217" s="18" t="str">
        <f t="shared" si="284"/>
        <v/>
      </c>
      <c r="AG1217" s="95" t="str">
        <f>IF($C1217="", "", IF(IFERROR(INDEX(Ingredients!C$11:C$310, MATCH($C1217, Ingredients!$B$11:$B$310, 0)), "")="", "", IFERROR(INDEX(Ingredients!C$11:C$310, MATCH($C1217, Ingredients!$B$11:$B$310, 0)), "")))</f>
        <v/>
      </c>
      <c r="AH1217" s="105" t="str">
        <f>IF($C1217="", "", IF(IFERROR(INDEX(Ingredients!D$11:D$310, MATCH($C1217, Ingredients!$B$11:$B$310, 0)), "")="", "", IFERROR(INDEX(Ingredients!D$11:D$310, MATCH($C1217, Ingredients!$B$11:$B$310, 0)), "")))</f>
        <v/>
      </c>
      <c r="AI1217" s="106" t="str">
        <f>IF($C1217="", "", IF(IFERROR(INDEX(Ingredients!E$11:E$310, MATCH($C1217, Ingredients!$B$11:$B$310, 0)), "")="", "", IFERROR(INDEX(Ingredients!E$11:E$310, MATCH($C1217, Ingredients!$B$11:$B$310, 0)), "")))</f>
        <v/>
      </c>
      <c r="AJ1217" s="108" t="str">
        <f>IF($C1217="", "", IF(IFERROR(INDEX(Ingredients!F$11:F$310, MATCH($C1217, Ingredients!$B$11:$B$310, 0)), "")="", "", IFERROR(INDEX(Ingredients!F$11:F$310, MATCH($C1217, Ingredients!$B$11:$B$310, 0)), "")))</f>
        <v/>
      </c>
      <c r="AK1217" s="106" t="str">
        <f>IF($C1217="", "", IF(IFERROR(INDEX(Ingredients!G$11:G$310, MATCH($C1217, Ingredients!$B$11:$B$310, 0)), "")="", "", IFERROR(INDEX(Ingredients!G$11:G$310, MATCH($C1217, Ingredients!$B$11:$B$310, 0)), "")))</f>
        <v/>
      </c>
      <c r="AL1217" s="79" t="str">
        <f>IF($C1217="", "", IF(IFERROR(INDEX(Ingredients!H$11:H$310, MATCH($C1217, Ingredients!$B$11:$B$310, 0)), "")="", "", IFERROR(INDEX(Ingredients!H$11:H$310, MATCH($C1217, Ingredients!$B$11:$B$310, 0)), "")))</f>
        <v/>
      </c>
      <c r="AN1217" s="83" t="str">
        <f t="shared" si="275"/>
        <v/>
      </c>
      <c r="AP1217" s="114" t="str">
        <f t="shared" si="285"/>
        <v/>
      </c>
      <c r="AR1217" s="117" t="str">
        <f>IF($C1217="", "", IF(IFERROR(INDEX(Ingredients!$AI$11:$AI$310, MATCH($C1217, Ingredients!$B$11:$B$310, 0)), "")="", "", IFERROR(INDEX(Ingredients!$AI$11:$AI$310, MATCH($C1217, Ingredients!$B$11:$B$310, 0)), "")))</f>
        <v/>
      </c>
      <c r="AT1217" s="120" t="str">
        <f t="shared" si="286"/>
        <v/>
      </c>
      <c r="AV1217" s="90" t="str">
        <f t="shared" si="276"/>
        <v/>
      </c>
      <c r="AX1217" s="90" t="str">
        <f>IF($AV1217="", "", COUNTIF($AV$11:$AV$5010, "&lt;"&amp;$AV1217)+1+COUNTIF($AV$11:$AV1217, $AV1217)-1)</f>
        <v/>
      </c>
      <c r="AZ1217" s="111" t="str">
        <f>IF($B1217="", "", SUMIF('Shopping List'!$AV$11:$AV$25, $B1217, 'Shopping List'!$BN$11:$BN$25))</f>
        <v/>
      </c>
      <c r="BB1217" s="117" t="str">
        <f t="shared" si="287"/>
        <v/>
      </c>
    </row>
    <row r="1218" spans="1:54" x14ac:dyDescent="0.25">
      <c r="A1218" s="4"/>
      <c r="B1218" s="37"/>
      <c r="C1218" s="124"/>
      <c r="D1218" s="39"/>
      <c r="E1218" s="125"/>
      <c r="F1218" s="48"/>
      <c r="G1218" s="4"/>
      <c r="H1218" s="4"/>
      <c r="I1218" s="95" t="str">
        <f>IF($C1218="", "", IF(IFERROR(INDEX(Ingredients!$C$11:$C$310, MATCH($C1218, Ingredients!$B$11:$B$310, 0)), "")="", "", IFERROR(INDEX(Ingredients!$C$11:$C$310, MATCH($C1218, Ingredients!$B$11:$B$310, 0)), "")))</f>
        <v/>
      </c>
      <c r="J1218" s="73" t="str">
        <f>IF($B1218="", "", IF(IFERROR(INDEX(Meals!$C$11:$C$260, MATCH($B1218, Meals!$B$11:$B$260, 0)), "")="", "", IFERROR(INDEX(Meals!$C$11:$C$260, MATCH($B1218, Meals!$B$11:$B$260, 0)), "")))</f>
        <v/>
      </c>
      <c r="K1218" s="4"/>
      <c r="L1218" s="72" t="str">
        <f t="shared" si="277"/>
        <v/>
      </c>
      <c r="M1218" s="73" t="str">
        <f t="shared" si="278"/>
        <v/>
      </c>
      <c r="N1218" s="4"/>
      <c r="O1218" s="78" t="str">
        <f t="shared" si="279"/>
        <v/>
      </c>
      <c r="P1218" s="79" t="str">
        <f t="shared" si="280"/>
        <v/>
      </c>
      <c r="Q1218" s="4"/>
      <c r="R1218" s="90" t="str">
        <f t="shared" si="281"/>
        <v/>
      </c>
      <c r="S1218" s="4"/>
      <c r="Y1218" s="18" t="str">
        <f t="shared" si="282"/>
        <v/>
      </c>
      <c r="AA1218" s="18" t="str">
        <f t="shared" si="273"/>
        <v/>
      </c>
      <c r="AB1218" s="18" t="str">
        <f t="shared" si="274"/>
        <v/>
      </c>
      <c r="AC1218" s="18" t="str">
        <f t="shared" si="283"/>
        <v/>
      </c>
      <c r="AD1218" s="18" t="str">
        <f t="shared" si="283"/>
        <v/>
      </c>
      <c r="AE1218" s="18" t="str">
        <f t="shared" si="284"/>
        <v/>
      </c>
      <c r="AG1218" s="95" t="str">
        <f>IF($C1218="", "", IF(IFERROR(INDEX(Ingredients!C$11:C$310, MATCH($C1218, Ingredients!$B$11:$B$310, 0)), "")="", "", IFERROR(INDEX(Ingredients!C$11:C$310, MATCH($C1218, Ingredients!$B$11:$B$310, 0)), "")))</f>
        <v/>
      </c>
      <c r="AH1218" s="105" t="str">
        <f>IF($C1218="", "", IF(IFERROR(INDEX(Ingredients!D$11:D$310, MATCH($C1218, Ingredients!$B$11:$B$310, 0)), "")="", "", IFERROR(INDEX(Ingredients!D$11:D$310, MATCH($C1218, Ingredients!$B$11:$B$310, 0)), "")))</f>
        <v/>
      </c>
      <c r="AI1218" s="106" t="str">
        <f>IF($C1218="", "", IF(IFERROR(INDEX(Ingredients!E$11:E$310, MATCH($C1218, Ingredients!$B$11:$B$310, 0)), "")="", "", IFERROR(INDEX(Ingredients!E$11:E$310, MATCH($C1218, Ingredients!$B$11:$B$310, 0)), "")))</f>
        <v/>
      </c>
      <c r="AJ1218" s="108" t="str">
        <f>IF($C1218="", "", IF(IFERROR(INDEX(Ingredients!F$11:F$310, MATCH($C1218, Ingredients!$B$11:$B$310, 0)), "")="", "", IFERROR(INDEX(Ingredients!F$11:F$310, MATCH($C1218, Ingredients!$B$11:$B$310, 0)), "")))</f>
        <v/>
      </c>
      <c r="AK1218" s="106" t="str">
        <f>IF($C1218="", "", IF(IFERROR(INDEX(Ingredients!G$11:G$310, MATCH($C1218, Ingredients!$B$11:$B$310, 0)), "")="", "", IFERROR(INDEX(Ingredients!G$11:G$310, MATCH($C1218, Ingredients!$B$11:$B$310, 0)), "")))</f>
        <v/>
      </c>
      <c r="AL1218" s="79" t="str">
        <f>IF($C1218="", "", IF(IFERROR(INDEX(Ingredients!H$11:H$310, MATCH($C1218, Ingredients!$B$11:$B$310, 0)), "")="", "", IFERROR(INDEX(Ingredients!H$11:H$310, MATCH($C1218, Ingredients!$B$11:$B$310, 0)), "")))</f>
        <v/>
      </c>
      <c r="AN1218" s="83" t="str">
        <f t="shared" si="275"/>
        <v/>
      </c>
      <c r="AP1218" s="114" t="str">
        <f t="shared" si="285"/>
        <v/>
      </c>
      <c r="AR1218" s="117" t="str">
        <f>IF($C1218="", "", IF(IFERROR(INDEX(Ingredients!$AI$11:$AI$310, MATCH($C1218, Ingredients!$B$11:$B$310, 0)), "")="", "", IFERROR(INDEX(Ingredients!$AI$11:$AI$310, MATCH($C1218, Ingredients!$B$11:$B$310, 0)), "")))</f>
        <v/>
      </c>
      <c r="AT1218" s="120" t="str">
        <f t="shared" si="286"/>
        <v/>
      </c>
      <c r="AV1218" s="90" t="str">
        <f t="shared" si="276"/>
        <v/>
      </c>
      <c r="AX1218" s="90" t="str">
        <f>IF($AV1218="", "", COUNTIF($AV$11:$AV$5010, "&lt;"&amp;$AV1218)+1+COUNTIF($AV$11:$AV1218, $AV1218)-1)</f>
        <v/>
      </c>
      <c r="AZ1218" s="111" t="str">
        <f>IF($B1218="", "", SUMIF('Shopping List'!$AV$11:$AV$25, $B1218, 'Shopping List'!$BN$11:$BN$25))</f>
        <v/>
      </c>
      <c r="BB1218" s="117" t="str">
        <f t="shared" si="287"/>
        <v/>
      </c>
    </row>
    <row r="1219" spans="1:54" x14ac:dyDescent="0.25">
      <c r="A1219" s="4"/>
      <c r="B1219" s="37"/>
      <c r="C1219" s="124"/>
      <c r="D1219" s="39"/>
      <c r="E1219" s="125"/>
      <c r="F1219" s="48"/>
      <c r="G1219" s="4"/>
      <c r="H1219" s="4"/>
      <c r="I1219" s="95" t="str">
        <f>IF($C1219="", "", IF(IFERROR(INDEX(Ingredients!$C$11:$C$310, MATCH($C1219, Ingredients!$B$11:$B$310, 0)), "")="", "", IFERROR(INDEX(Ingredients!$C$11:$C$310, MATCH($C1219, Ingredients!$B$11:$B$310, 0)), "")))</f>
        <v/>
      </c>
      <c r="J1219" s="73" t="str">
        <f>IF($B1219="", "", IF(IFERROR(INDEX(Meals!$C$11:$C$260, MATCH($B1219, Meals!$B$11:$B$260, 0)), "")="", "", IFERROR(INDEX(Meals!$C$11:$C$260, MATCH($B1219, Meals!$B$11:$B$260, 0)), "")))</f>
        <v/>
      </c>
      <c r="K1219" s="4"/>
      <c r="L1219" s="72" t="str">
        <f t="shared" si="277"/>
        <v/>
      </c>
      <c r="M1219" s="73" t="str">
        <f t="shared" si="278"/>
        <v/>
      </c>
      <c r="N1219" s="4"/>
      <c r="O1219" s="78" t="str">
        <f t="shared" si="279"/>
        <v/>
      </c>
      <c r="P1219" s="79" t="str">
        <f t="shared" si="280"/>
        <v/>
      </c>
      <c r="Q1219" s="4"/>
      <c r="R1219" s="90" t="str">
        <f t="shared" si="281"/>
        <v/>
      </c>
      <c r="S1219" s="4"/>
      <c r="Y1219" s="18" t="str">
        <f t="shared" si="282"/>
        <v/>
      </c>
      <c r="AA1219" s="18" t="str">
        <f t="shared" si="273"/>
        <v/>
      </c>
      <c r="AB1219" s="18" t="str">
        <f t="shared" si="274"/>
        <v/>
      </c>
      <c r="AC1219" s="18" t="str">
        <f t="shared" si="283"/>
        <v/>
      </c>
      <c r="AD1219" s="18" t="str">
        <f t="shared" si="283"/>
        <v/>
      </c>
      <c r="AE1219" s="18" t="str">
        <f t="shared" si="284"/>
        <v/>
      </c>
      <c r="AG1219" s="95" t="str">
        <f>IF($C1219="", "", IF(IFERROR(INDEX(Ingredients!C$11:C$310, MATCH($C1219, Ingredients!$B$11:$B$310, 0)), "")="", "", IFERROR(INDEX(Ingredients!C$11:C$310, MATCH($C1219, Ingredients!$B$11:$B$310, 0)), "")))</f>
        <v/>
      </c>
      <c r="AH1219" s="105" t="str">
        <f>IF($C1219="", "", IF(IFERROR(INDEX(Ingredients!D$11:D$310, MATCH($C1219, Ingredients!$B$11:$B$310, 0)), "")="", "", IFERROR(INDEX(Ingredients!D$11:D$310, MATCH($C1219, Ingredients!$B$11:$B$310, 0)), "")))</f>
        <v/>
      </c>
      <c r="AI1219" s="106" t="str">
        <f>IF($C1219="", "", IF(IFERROR(INDEX(Ingredients!E$11:E$310, MATCH($C1219, Ingredients!$B$11:$B$310, 0)), "")="", "", IFERROR(INDEX(Ingredients!E$11:E$310, MATCH($C1219, Ingredients!$B$11:$B$310, 0)), "")))</f>
        <v/>
      </c>
      <c r="AJ1219" s="108" t="str">
        <f>IF($C1219="", "", IF(IFERROR(INDEX(Ingredients!F$11:F$310, MATCH($C1219, Ingredients!$B$11:$B$310, 0)), "")="", "", IFERROR(INDEX(Ingredients!F$11:F$310, MATCH($C1219, Ingredients!$B$11:$B$310, 0)), "")))</f>
        <v/>
      </c>
      <c r="AK1219" s="106" t="str">
        <f>IF($C1219="", "", IF(IFERROR(INDEX(Ingredients!G$11:G$310, MATCH($C1219, Ingredients!$B$11:$B$310, 0)), "")="", "", IFERROR(INDEX(Ingredients!G$11:G$310, MATCH($C1219, Ingredients!$B$11:$B$310, 0)), "")))</f>
        <v/>
      </c>
      <c r="AL1219" s="79" t="str">
        <f>IF($C1219="", "", IF(IFERROR(INDEX(Ingredients!H$11:H$310, MATCH($C1219, Ingredients!$B$11:$B$310, 0)), "")="", "", IFERROR(INDEX(Ingredients!H$11:H$310, MATCH($C1219, Ingredients!$B$11:$B$310, 0)), "")))</f>
        <v/>
      </c>
      <c r="AN1219" s="83" t="str">
        <f t="shared" si="275"/>
        <v/>
      </c>
      <c r="AP1219" s="114" t="str">
        <f t="shared" si="285"/>
        <v/>
      </c>
      <c r="AR1219" s="117" t="str">
        <f>IF($C1219="", "", IF(IFERROR(INDEX(Ingredients!$AI$11:$AI$310, MATCH($C1219, Ingredients!$B$11:$B$310, 0)), "")="", "", IFERROR(INDEX(Ingredients!$AI$11:$AI$310, MATCH($C1219, Ingredients!$B$11:$B$310, 0)), "")))</f>
        <v/>
      </c>
      <c r="AT1219" s="120" t="str">
        <f t="shared" si="286"/>
        <v/>
      </c>
      <c r="AV1219" s="90" t="str">
        <f t="shared" si="276"/>
        <v/>
      </c>
      <c r="AX1219" s="90" t="str">
        <f>IF($AV1219="", "", COUNTIF($AV$11:$AV$5010, "&lt;"&amp;$AV1219)+1+COUNTIF($AV$11:$AV1219, $AV1219)-1)</f>
        <v/>
      </c>
      <c r="AZ1219" s="111" t="str">
        <f>IF($B1219="", "", SUMIF('Shopping List'!$AV$11:$AV$25, $B1219, 'Shopping List'!$BN$11:$BN$25))</f>
        <v/>
      </c>
      <c r="BB1219" s="117" t="str">
        <f t="shared" si="287"/>
        <v/>
      </c>
    </row>
    <row r="1220" spans="1:54" x14ac:dyDescent="0.25">
      <c r="A1220" s="4"/>
      <c r="B1220" s="37"/>
      <c r="C1220" s="124"/>
      <c r="D1220" s="39"/>
      <c r="E1220" s="125"/>
      <c r="F1220" s="48"/>
      <c r="G1220" s="4"/>
      <c r="H1220" s="4"/>
      <c r="I1220" s="95" t="str">
        <f>IF($C1220="", "", IF(IFERROR(INDEX(Ingredients!$C$11:$C$310, MATCH($C1220, Ingredients!$B$11:$B$310, 0)), "")="", "", IFERROR(INDEX(Ingredients!$C$11:$C$310, MATCH($C1220, Ingredients!$B$11:$B$310, 0)), "")))</f>
        <v/>
      </c>
      <c r="J1220" s="73" t="str">
        <f>IF($B1220="", "", IF(IFERROR(INDEX(Meals!$C$11:$C$260, MATCH($B1220, Meals!$B$11:$B$260, 0)), "")="", "", IFERROR(INDEX(Meals!$C$11:$C$260, MATCH($B1220, Meals!$B$11:$B$260, 0)), "")))</f>
        <v/>
      </c>
      <c r="K1220" s="4"/>
      <c r="L1220" s="72" t="str">
        <f t="shared" si="277"/>
        <v/>
      </c>
      <c r="M1220" s="73" t="str">
        <f t="shared" si="278"/>
        <v/>
      </c>
      <c r="N1220" s="4"/>
      <c r="O1220" s="78" t="str">
        <f t="shared" si="279"/>
        <v/>
      </c>
      <c r="P1220" s="79" t="str">
        <f t="shared" si="280"/>
        <v/>
      </c>
      <c r="Q1220" s="4"/>
      <c r="R1220" s="90" t="str">
        <f t="shared" si="281"/>
        <v/>
      </c>
      <c r="S1220" s="4"/>
      <c r="Y1220" s="18" t="str">
        <f t="shared" si="282"/>
        <v/>
      </c>
      <c r="AA1220" s="18" t="str">
        <f t="shared" si="273"/>
        <v/>
      </c>
      <c r="AB1220" s="18" t="str">
        <f t="shared" si="274"/>
        <v/>
      </c>
      <c r="AC1220" s="18" t="str">
        <f t="shared" si="283"/>
        <v/>
      </c>
      <c r="AD1220" s="18" t="str">
        <f t="shared" si="283"/>
        <v/>
      </c>
      <c r="AE1220" s="18" t="str">
        <f t="shared" si="284"/>
        <v/>
      </c>
      <c r="AG1220" s="95" t="str">
        <f>IF($C1220="", "", IF(IFERROR(INDEX(Ingredients!C$11:C$310, MATCH($C1220, Ingredients!$B$11:$B$310, 0)), "")="", "", IFERROR(INDEX(Ingredients!C$11:C$310, MATCH($C1220, Ingredients!$B$11:$B$310, 0)), "")))</f>
        <v/>
      </c>
      <c r="AH1220" s="105" t="str">
        <f>IF($C1220="", "", IF(IFERROR(INDEX(Ingredients!D$11:D$310, MATCH($C1220, Ingredients!$B$11:$B$310, 0)), "")="", "", IFERROR(INDEX(Ingredients!D$11:D$310, MATCH($C1220, Ingredients!$B$11:$B$310, 0)), "")))</f>
        <v/>
      </c>
      <c r="AI1220" s="106" t="str">
        <f>IF($C1220="", "", IF(IFERROR(INDEX(Ingredients!E$11:E$310, MATCH($C1220, Ingredients!$B$11:$B$310, 0)), "")="", "", IFERROR(INDEX(Ingredients!E$11:E$310, MATCH($C1220, Ingredients!$B$11:$B$310, 0)), "")))</f>
        <v/>
      </c>
      <c r="AJ1220" s="108" t="str">
        <f>IF($C1220="", "", IF(IFERROR(INDEX(Ingredients!F$11:F$310, MATCH($C1220, Ingredients!$B$11:$B$310, 0)), "")="", "", IFERROR(INDEX(Ingredients!F$11:F$310, MATCH($C1220, Ingredients!$B$11:$B$310, 0)), "")))</f>
        <v/>
      </c>
      <c r="AK1220" s="106" t="str">
        <f>IF($C1220="", "", IF(IFERROR(INDEX(Ingredients!G$11:G$310, MATCH($C1220, Ingredients!$B$11:$B$310, 0)), "")="", "", IFERROR(INDEX(Ingredients!G$11:G$310, MATCH($C1220, Ingredients!$B$11:$B$310, 0)), "")))</f>
        <v/>
      </c>
      <c r="AL1220" s="79" t="str">
        <f>IF($C1220="", "", IF(IFERROR(INDEX(Ingredients!H$11:H$310, MATCH($C1220, Ingredients!$B$11:$B$310, 0)), "")="", "", IFERROR(INDEX(Ingredients!H$11:H$310, MATCH($C1220, Ingredients!$B$11:$B$310, 0)), "")))</f>
        <v/>
      </c>
      <c r="AN1220" s="83" t="str">
        <f t="shared" si="275"/>
        <v/>
      </c>
      <c r="AP1220" s="114" t="str">
        <f t="shared" si="285"/>
        <v/>
      </c>
      <c r="AR1220" s="117" t="str">
        <f>IF($C1220="", "", IF(IFERROR(INDEX(Ingredients!$AI$11:$AI$310, MATCH($C1220, Ingredients!$B$11:$B$310, 0)), "")="", "", IFERROR(INDEX(Ingredients!$AI$11:$AI$310, MATCH($C1220, Ingredients!$B$11:$B$310, 0)), "")))</f>
        <v/>
      </c>
      <c r="AT1220" s="120" t="str">
        <f t="shared" si="286"/>
        <v/>
      </c>
      <c r="AV1220" s="90" t="str">
        <f t="shared" si="276"/>
        <v/>
      </c>
      <c r="AX1220" s="90" t="str">
        <f>IF($AV1220="", "", COUNTIF($AV$11:$AV$5010, "&lt;"&amp;$AV1220)+1+COUNTIF($AV$11:$AV1220, $AV1220)-1)</f>
        <v/>
      </c>
      <c r="AZ1220" s="111" t="str">
        <f>IF($B1220="", "", SUMIF('Shopping List'!$AV$11:$AV$25, $B1220, 'Shopping List'!$BN$11:$BN$25))</f>
        <v/>
      </c>
      <c r="BB1220" s="117" t="str">
        <f t="shared" si="287"/>
        <v/>
      </c>
    </row>
    <row r="1221" spans="1:54" x14ac:dyDescent="0.25">
      <c r="A1221" s="4"/>
      <c r="B1221" s="37"/>
      <c r="C1221" s="124"/>
      <c r="D1221" s="39"/>
      <c r="E1221" s="125"/>
      <c r="F1221" s="48"/>
      <c r="G1221" s="4"/>
      <c r="H1221" s="4"/>
      <c r="I1221" s="95" t="str">
        <f>IF($C1221="", "", IF(IFERROR(INDEX(Ingredients!$C$11:$C$310, MATCH($C1221, Ingredients!$B$11:$B$310, 0)), "")="", "", IFERROR(INDEX(Ingredients!$C$11:$C$310, MATCH($C1221, Ingredients!$B$11:$B$310, 0)), "")))</f>
        <v/>
      </c>
      <c r="J1221" s="73" t="str">
        <f>IF($B1221="", "", IF(IFERROR(INDEX(Meals!$C$11:$C$260, MATCH($B1221, Meals!$B$11:$B$260, 0)), "")="", "", IFERROR(INDEX(Meals!$C$11:$C$260, MATCH($B1221, Meals!$B$11:$B$260, 0)), "")))</f>
        <v/>
      </c>
      <c r="K1221" s="4"/>
      <c r="L1221" s="72" t="str">
        <f t="shared" si="277"/>
        <v/>
      </c>
      <c r="M1221" s="73" t="str">
        <f t="shared" si="278"/>
        <v/>
      </c>
      <c r="N1221" s="4"/>
      <c r="O1221" s="78" t="str">
        <f t="shared" si="279"/>
        <v/>
      </c>
      <c r="P1221" s="79" t="str">
        <f t="shared" si="280"/>
        <v/>
      </c>
      <c r="Q1221" s="4"/>
      <c r="R1221" s="90" t="str">
        <f t="shared" si="281"/>
        <v/>
      </c>
      <c r="S1221" s="4"/>
      <c r="Y1221" s="18" t="str">
        <f t="shared" si="282"/>
        <v/>
      </c>
      <c r="AA1221" s="18" t="str">
        <f t="shared" si="273"/>
        <v/>
      </c>
      <c r="AB1221" s="18" t="str">
        <f t="shared" si="274"/>
        <v/>
      </c>
      <c r="AC1221" s="18" t="str">
        <f t="shared" si="283"/>
        <v/>
      </c>
      <c r="AD1221" s="18" t="str">
        <f t="shared" si="283"/>
        <v/>
      </c>
      <c r="AE1221" s="18" t="str">
        <f t="shared" si="284"/>
        <v/>
      </c>
      <c r="AG1221" s="95" t="str">
        <f>IF($C1221="", "", IF(IFERROR(INDEX(Ingredients!C$11:C$310, MATCH($C1221, Ingredients!$B$11:$B$310, 0)), "")="", "", IFERROR(INDEX(Ingredients!C$11:C$310, MATCH($C1221, Ingredients!$B$11:$B$310, 0)), "")))</f>
        <v/>
      </c>
      <c r="AH1221" s="105" t="str">
        <f>IF($C1221="", "", IF(IFERROR(INDEX(Ingredients!D$11:D$310, MATCH($C1221, Ingredients!$B$11:$B$310, 0)), "")="", "", IFERROR(INDEX(Ingredients!D$11:D$310, MATCH($C1221, Ingredients!$B$11:$B$310, 0)), "")))</f>
        <v/>
      </c>
      <c r="AI1221" s="106" t="str">
        <f>IF($C1221="", "", IF(IFERROR(INDEX(Ingredients!E$11:E$310, MATCH($C1221, Ingredients!$B$11:$B$310, 0)), "")="", "", IFERROR(INDEX(Ingredients!E$11:E$310, MATCH($C1221, Ingredients!$B$11:$B$310, 0)), "")))</f>
        <v/>
      </c>
      <c r="AJ1221" s="108" t="str">
        <f>IF($C1221="", "", IF(IFERROR(INDEX(Ingredients!F$11:F$310, MATCH($C1221, Ingredients!$B$11:$B$310, 0)), "")="", "", IFERROR(INDEX(Ingredients!F$11:F$310, MATCH($C1221, Ingredients!$B$11:$B$310, 0)), "")))</f>
        <v/>
      </c>
      <c r="AK1221" s="106" t="str">
        <f>IF($C1221="", "", IF(IFERROR(INDEX(Ingredients!G$11:G$310, MATCH($C1221, Ingredients!$B$11:$B$310, 0)), "")="", "", IFERROR(INDEX(Ingredients!G$11:G$310, MATCH($C1221, Ingredients!$B$11:$B$310, 0)), "")))</f>
        <v/>
      </c>
      <c r="AL1221" s="79" t="str">
        <f>IF($C1221="", "", IF(IFERROR(INDEX(Ingredients!H$11:H$310, MATCH($C1221, Ingredients!$B$11:$B$310, 0)), "")="", "", IFERROR(INDEX(Ingredients!H$11:H$310, MATCH($C1221, Ingredients!$B$11:$B$310, 0)), "")))</f>
        <v/>
      </c>
      <c r="AN1221" s="83" t="str">
        <f t="shared" si="275"/>
        <v/>
      </c>
      <c r="AP1221" s="114" t="str">
        <f t="shared" si="285"/>
        <v/>
      </c>
      <c r="AR1221" s="117" t="str">
        <f>IF($C1221="", "", IF(IFERROR(INDEX(Ingredients!$AI$11:$AI$310, MATCH($C1221, Ingredients!$B$11:$B$310, 0)), "")="", "", IFERROR(INDEX(Ingredients!$AI$11:$AI$310, MATCH($C1221, Ingredients!$B$11:$B$310, 0)), "")))</f>
        <v/>
      </c>
      <c r="AT1221" s="120" t="str">
        <f t="shared" si="286"/>
        <v/>
      </c>
      <c r="AV1221" s="90" t="str">
        <f t="shared" si="276"/>
        <v/>
      </c>
      <c r="AX1221" s="90" t="str">
        <f>IF($AV1221="", "", COUNTIF($AV$11:$AV$5010, "&lt;"&amp;$AV1221)+1+COUNTIF($AV$11:$AV1221, $AV1221)-1)</f>
        <v/>
      </c>
      <c r="AZ1221" s="111" t="str">
        <f>IF($B1221="", "", SUMIF('Shopping List'!$AV$11:$AV$25, $B1221, 'Shopping List'!$BN$11:$BN$25))</f>
        <v/>
      </c>
      <c r="BB1221" s="117" t="str">
        <f t="shared" si="287"/>
        <v/>
      </c>
    </row>
    <row r="1222" spans="1:54" x14ac:dyDescent="0.25">
      <c r="A1222" s="4"/>
      <c r="B1222" s="37"/>
      <c r="C1222" s="124"/>
      <c r="D1222" s="39"/>
      <c r="E1222" s="125"/>
      <c r="F1222" s="48"/>
      <c r="G1222" s="4"/>
      <c r="H1222" s="4"/>
      <c r="I1222" s="95" t="str">
        <f>IF($C1222="", "", IF(IFERROR(INDEX(Ingredients!$C$11:$C$310, MATCH($C1222, Ingredients!$B$11:$B$310, 0)), "")="", "", IFERROR(INDEX(Ingredients!$C$11:$C$310, MATCH($C1222, Ingredients!$B$11:$B$310, 0)), "")))</f>
        <v/>
      </c>
      <c r="J1222" s="73" t="str">
        <f>IF($B1222="", "", IF(IFERROR(INDEX(Meals!$C$11:$C$260, MATCH($B1222, Meals!$B$11:$B$260, 0)), "")="", "", IFERROR(INDEX(Meals!$C$11:$C$260, MATCH($B1222, Meals!$B$11:$B$260, 0)), "")))</f>
        <v/>
      </c>
      <c r="K1222" s="4"/>
      <c r="L1222" s="72" t="str">
        <f t="shared" si="277"/>
        <v/>
      </c>
      <c r="M1222" s="73" t="str">
        <f t="shared" si="278"/>
        <v/>
      </c>
      <c r="N1222" s="4"/>
      <c r="O1222" s="78" t="str">
        <f t="shared" si="279"/>
        <v/>
      </c>
      <c r="P1222" s="79" t="str">
        <f t="shared" si="280"/>
        <v/>
      </c>
      <c r="Q1222" s="4"/>
      <c r="R1222" s="90" t="str">
        <f t="shared" si="281"/>
        <v/>
      </c>
      <c r="S1222" s="4"/>
      <c r="Y1222" s="18" t="str">
        <f t="shared" si="282"/>
        <v/>
      </c>
      <c r="AA1222" s="18" t="str">
        <f t="shared" si="273"/>
        <v/>
      </c>
      <c r="AB1222" s="18" t="str">
        <f t="shared" si="274"/>
        <v/>
      </c>
      <c r="AC1222" s="18" t="str">
        <f t="shared" si="283"/>
        <v/>
      </c>
      <c r="AD1222" s="18" t="str">
        <f t="shared" si="283"/>
        <v/>
      </c>
      <c r="AE1222" s="18" t="str">
        <f t="shared" si="284"/>
        <v/>
      </c>
      <c r="AG1222" s="95" t="str">
        <f>IF($C1222="", "", IF(IFERROR(INDEX(Ingredients!C$11:C$310, MATCH($C1222, Ingredients!$B$11:$B$310, 0)), "")="", "", IFERROR(INDEX(Ingredients!C$11:C$310, MATCH($C1222, Ingredients!$B$11:$B$310, 0)), "")))</f>
        <v/>
      </c>
      <c r="AH1222" s="105" t="str">
        <f>IF($C1222="", "", IF(IFERROR(INDEX(Ingredients!D$11:D$310, MATCH($C1222, Ingredients!$B$11:$B$310, 0)), "")="", "", IFERROR(INDEX(Ingredients!D$11:D$310, MATCH($C1222, Ingredients!$B$11:$B$310, 0)), "")))</f>
        <v/>
      </c>
      <c r="AI1222" s="106" t="str">
        <f>IF($C1222="", "", IF(IFERROR(INDEX(Ingredients!E$11:E$310, MATCH($C1222, Ingredients!$B$11:$B$310, 0)), "")="", "", IFERROR(INDEX(Ingredients!E$11:E$310, MATCH($C1222, Ingredients!$B$11:$B$310, 0)), "")))</f>
        <v/>
      </c>
      <c r="AJ1222" s="108" t="str">
        <f>IF($C1222="", "", IF(IFERROR(INDEX(Ingredients!F$11:F$310, MATCH($C1222, Ingredients!$B$11:$B$310, 0)), "")="", "", IFERROR(INDEX(Ingredients!F$11:F$310, MATCH($C1222, Ingredients!$B$11:$B$310, 0)), "")))</f>
        <v/>
      </c>
      <c r="AK1222" s="106" t="str">
        <f>IF($C1222="", "", IF(IFERROR(INDEX(Ingredients!G$11:G$310, MATCH($C1222, Ingredients!$B$11:$B$310, 0)), "")="", "", IFERROR(INDEX(Ingredients!G$11:G$310, MATCH($C1222, Ingredients!$B$11:$B$310, 0)), "")))</f>
        <v/>
      </c>
      <c r="AL1222" s="79" t="str">
        <f>IF($C1222="", "", IF(IFERROR(INDEX(Ingredients!H$11:H$310, MATCH($C1222, Ingredients!$B$11:$B$310, 0)), "")="", "", IFERROR(INDEX(Ingredients!H$11:H$310, MATCH($C1222, Ingredients!$B$11:$B$310, 0)), "")))</f>
        <v/>
      </c>
      <c r="AN1222" s="83" t="str">
        <f t="shared" si="275"/>
        <v/>
      </c>
      <c r="AP1222" s="114" t="str">
        <f t="shared" si="285"/>
        <v/>
      </c>
      <c r="AR1222" s="117" t="str">
        <f>IF($C1222="", "", IF(IFERROR(INDEX(Ingredients!$AI$11:$AI$310, MATCH($C1222, Ingredients!$B$11:$B$310, 0)), "")="", "", IFERROR(INDEX(Ingredients!$AI$11:$AI$310, MATCH($C1222, Ingredients!$B$11:$B$310, 0)), "")))</f>
        <v/>
      </c>
      <c r="AT1222" s="120" t="str">
        <f t="shared" si="286"/>
        <v/>
      </c>
      <c r="AV1222" s="90" t="str">
        <f t="shared" si="276"/>
        <v/>
      </c>
      <c r="AX1222" s="90" t="str">
        <f>IF($AV1222="", "", COUNTIF($AV$11:$AV$5010, "&lt;"&amp;$AV1222)+1+COUNTIF($AV$11:$AV1222, $AV1222)-1)</f>
        <v/>
      </c>
      <c r="AZ1222" s="111" t="str">
        <f>IF($B1222="", "", SUMIF('Shopping List'!$AV$11:$AV$25, $B1222, 'Shopping List'!$BN$11:$BN$25))</f>
        <v/>
      </c>
      <c r="BB1222" s="117" t="str">
        <f t="shared" si="287"/>
        <v/>
      </c>
    </row>
    <row r="1223" spans="1:54" x14ac:dyDescent="0.25">
      <c r="A1223" s="4"/>
      <c r="B1223" s="37"/>
      <c r="C1223" s="124"/>
      <c r="D1223" s="39"/>
      <c r="E1223" s="125"/>
      <c r="F1223" s="48"/>
      <c r="G1223" s="4"/>
      <c r="H1223" s="4"/>
      <c r="I1223" s="95" t="str">
        <f>IF($C1223="", "", IF(IFERROR(INDEX(Ingredients!$C$11:$C$310, MATCH($C1223, Ingredients!$B$11:$B$310, 0)), "")="", "", IFERROR(INDEX(Ingredients!$C$11:$C$310, MATCH($C1223, Ingredients!$B$11:$B$310, 0)), "")))</f>
        <v/>
      </c>
      <c r="J1223" s="73" t="str">
        <f>IF($B1223="", "", IF(IFERROR(INDEX(Meals!$C$11:$C$260, MATCH($B1223, Meals!$B$11:$B$260, 0)), "")="", "", IFERROR(INDEX(Meals!$C$11:$C$260, MATCH($B1223, Meals!$B$11:$B$260, 0)), "")))</f>
        <v/>
      </c>
      <c r="K1223" s="4"/>
      <c r="L1223" s="72" t="str">
        <f t="shared" si="277"/>
        <v/>
      </c>
      <c r="M1223" s="73" t="str">
        <f t="shared" si="278"/>
        <v/>
      </c>
      <c r="N1223" s="4"/>
      <c r="O1223" s="78" t="str">
        <f t="shared" si="279"/>
        <v/>
      </c>
      <c r="P1223" s="79" t="str">
        <f t="shared" si="280"/>
        <v/>
      </c>
      <c r="Q1223" s="4"/>
      <c r="R1223" s="90" t="str">
        <f t="shared" si="281"/>
        <v/>
      </c>
      <c r="S1223" s="4"/>
      <c r="Y1223" s="18" t="str">
        <f t="shared" si="282"/>
        <v/>
      </c>
      <c r="AA1223" s="18" t="str">
        <f t="shared" si="273"/>
        <v/>
      </c>
      <c r="AB1223" s="18" t="str">
        <f t="shared" si="274"/>
        <v/>
      </c>
      <c r="AC1223" s="18" t="str">
        <f t="shared" si="283"/>
        <v/>
      </c>
      <c r="AD1223" s="18" t="str">
        <f t="shared" si="283"/>
        <v/>
      </c>
      <c r="AE1223" s="18" t="str">
        <f t="shared" si="284"/>
        <v/>
      </c>
      <c r="AG1223" s="95" t="str">
        <f>IF($C1223="", "", IF(IFERROR(INDEX(Ingredients!C$11:C$310, MATCH($C1223, Ingredients!$B$11:$B$310, 0)), "")="", "", IFERROR(INDEX(Ingredients!C$11:C$310, MATCH($C1223, Ingredients!$B$11:$B$310, 0)), "")))</f>
        <v/>
      </c>
      <c r="AH1223" s="105" t="str">
        <f>IF($C1223="", "", IF(IFERROR(INDEX(Ingredients!D$11:D$310, MATCH($C1223, Ingredients!$B$11:$B$310, 0)), "")="", "", IFERROR(INDEX(Ingredients!D$11:D$310, MATCH($C1223, Ingredients!$B$11:$B$310, 0)), "")))</f>
        <v/>
      </c>
      <c r="AI1223" s="106" t="str">
        <f>IF($C1223="", "", IF(IFERROR(INDEX(Ingredients!E$11:E$310, MATCH($C1223, Ingredients!$B$11:$B$310, 0)), "")="", "", IFERROR(INDEX(Ingredients!E$11:E$310, MATCH($C1223, Ingredients!$B$11:$B$310, 0)), "")))</f>
        <v/>
      </c>
      <c r="AJ1223" s="108" t="str">
        <f>IF($C1223="", "", IF(IFERROR(INDEX(Ingredients!F$11:F$310, MATCH($C1223, Ingredients!$B$11:$B$310, 0)), "")="", "", IFERROR(INDEX(Ingredients!F$11:F$310, MATCH($C1223, Ingredients!$B$11:$B$310, 0)), "")))</f>
        <v/>
      </c>
      <c r="AK1223" s="106" t="str">
        <f>IF($C1223="", "", IF(IFERROR(INDEX(Ingredients!G$11:G$310, MATCH($C1223, Ingredients!$B$11:$B$310, 0)), "")="", "", IFERROR(INDEX(Ingredients!G$11:G$310, MATCH($C1223, Ingredients!$B$11:$B$310, 0)), "")))</f>
        <v/>
      </c>
      <c r="AL1223" s="79" t="str">
        <f>IF($C1223="", "", IF(IFERROR(INDEX(Ingredients!H$11:H$310, MATCH($C1223, Ingredients!$B$11:$B$310, 0)), "")="", "", IFERROR(INDEX(Ingredients!H$11:H$310, MATCH($C1223, Ingredients!$B$11:$B$310, 0)), "")))</f>
        <v/>
      </c>
      <c r="AN1223" s="83" t="str">
        <f t="shared" si="275"/>
        <v/>
      </c>
      <c r="AP1223" s="114" t="str">
        <f t="shared" si="285"/>
        <v/>
      </c>
      <c r="AR1223" s="117" t="str">
        <f>IF($C1223="", "", IF(IFERROR(INDEX(Ingredients!$AI$11:$AI$310, MATCH($C1223, Ingredients!$B$11:$B$310, 0)), "")="", "", IFERROR(INDEX(Ingredients!$AI$11:$AI$310, MATCH($C1223, Ingredients!$B$11:$B$310, 0)), "")))</f>
        <v/>
      </c>
      <c r="AT1223" s="120" t="str">
        <f t="shared" si="286"/>
        <v/>
      </c>
      <c r="AV1223" s="90" t="str">
        <f t="shared" si="276"/>
        <v/>
      </c>
      <c r="AX1223" s="90" t="str">
        <f>IF($AV1223="", "", COUNTIF($AV$11:$AV$5010, "&lt;"&amp;$AV1223)+1+COUNTIF($AV$11:$AV1223, $AV1223)-1)</f>
        <v/>
      </c>
      <c r="AZ1223" s="111" t="str">
        <f>IF($B1223="", "", SUMIF('Shopping List'!$AV$11:$AV$25, $B1223, 'Shopping List'!$BN$11:$BN$25))</f>
        <v/>
      </c>
      <c r="BB1223" s="117" t="str">
        <f t="shared" si="287"/>
        <v/>
      </c>
    </row>
    <row r="1224" spans="1:54" x14ac:dyDescent="0.25">
      <c r="A1224" s="4"/>
      <c r="B1224" s="37"/>
      <c r="C1224" s="124"/>
      <c r="D1224" s="39"/>
      <c r="E1224" s="125"/>
      <c r="F1224" s="48"/>
      <c r="G1224" s="4"/>
      <c r="H1224" s="4"/>
      <c r="I1224" s="95" t="str">
        <f>IF($C1224="", "", IF(IFERROR(INDEX(Ingredients!$C$11:$C$310, MATCH($C1224, Ingredients!$B$11:$B$310, 0)), "")="", "", IFERROR(INDEX(Ingredients!$C$11:$C$310, MATCH($C1224, Ingredients!$B$11:$B$310, 0)), "")))</f>
        <v/>
      </c>
      <c r="J1224" s="73" t="str">
        <f>IF($B1224="", "", IF(IFERROR(INDEX(Meals!$C$11:$C$260, MATCH($B1224, Meals!$B$11:$B$260, 0)), "")="", "", IFERROR(INDEX(Meals!$C$11:$C$260, MATCH($B1224, Meals!$B$11:$B$260, 0)), "")))</f>
        <v/>
      </c>
      <c r="K1224" s="4"/>
      <c r="L1224" s="72" t="str">
        <f t="shared" si="277"/>
        <v/>
      </c>
      <c r="M1224" s="73" t="str">
        <f t="shared" si="278"/>
        <v/>
      </c>
      <c r="N1224" s="4"/>
      <c r="O1224" s="78" t="str">
        <f t="shared" si="279"/>
        <v/>
      </c>
      <c r="P1224" s="79" t="str">
        <f t="shared" si="280"/>
        <v/>
      </c>
      <c r="Q1224" s="4"/>
      <c r="R1224" s="90" t="str">
        <f t="shared" si="281"/>
        <v/>
      </c>
      <c r="S1224" s="4"/>
      <c r="Y1224" s="18" t="str">
        <f t="shared" si="282"/>
        <v/>
      </c>
      <c r="AA1224" s="18" t="str">
        <f t="shared" si="273"/>
        <v/>
      </c>
      <c r="AB1224" s="18" t="str">
        <f t="shared" si="274"/>
        <v/>
      </c>
      <c r="AC1224" s="18" t="str">
        <f t="shared" si="283"/>
        <v/>
      </c>
      <c r="AD1224" s="18" t="str">
        <f t="shared" si="283"/>
        <v/>
      </c>
      <c r="AE1224" s="18" t="str">
        <f t="shared" si="284"/>
        <v/>
      </c>
      <c r="AG1224" s="95" t="str">
        <f>IF($C1224="", "", IF(IFERROR(INDEX(Ingredients!C$11:C$310, MATCH($C1224, Ingredients!$B$11:$B$310, 0)), "")="", "", IFERROR(INDEX(Ingredients!C$11:C$310, MATCH($C1224, Ingredients!$B$11:$B$310, 0)), "")))</f>
        <v/>
      </c>
      <c r="AH1224" s="105" t="str">
        <f>IF($C1224="", "", IF(IFERROR(INDEX(Ingredients!D$11:D$310, MATCH($C1224, Ingredients!$B$11:$B$310, 0)), "")="", "", IFERROR(INDEX(Ingredients!D$11:D$310, MATCH($C1224, Ingredients!$B$11:$B$310, 0)), "")))</f>
        <v/>
      </c>
      <c r="AI1224" s="106" t="str">
        <f>IF($C1224="", "", IF(IFERROR(INDEX(Ingredients!E$11:E$310, MATCH($C1224, Ingredients!$B$11:$B$310, 0)), "")="", "", IFERROR(INDEX(Ingredients!E$11:E$310, MATCH($C1224, Ingredients!$B$11:$B$310, 0)), "")))</f>
        <v/>
      </c>
      <c r="AJ1224" s="108" t="str">
        <f>IF($C1224="", "", IF(IFERROR(INDEX(Ingredients!F$11:F$310, MATCH($C1224, Ingredients!$B$11:$B$310, 0)), "")="", "", IFERROR(INDEX(Ingredients!F$11:F$310, MATCH($C1224, Ingredients!$B$11:$B$310, 0)), "")))</f>
        <v/>
      </c>
      <c r="AK1224" s="106" t="str">
        <f>IF($C1224="", "", IF(IFERROR(INDEX(Ingredients!G$11:G$310, MATCH($C1224, Ingredients!$B$11:$B$310, 0)), "")="", "", IFERROR(INDEX(Ingredients!G$11:G$310, MATCH($C1224, Ingredients!$B$11:$B$310, 0)), "")))</f>
        <v/>
      </c>
      <c r="AL1224" s="79" t="str">
        <f>IF($C1224="", "", IF(IFERROR(INDEX(Ingredients!H$11:H$310, MATCH($C1224, Ingredients!$B$11:$B$310, 0)), "")="", "", IFERROR(INDEX(Ingredients!H$11:H$310, MATCH($C1224, Ingredients!$B$11:$B$310, 0)), "")))</f>
        <v/>
      </c>
      <c r="AN1224" s="83" t="str">
        <f t="shared" si="275"/>
        <v/>
      </c>
      <c r="AP1224" s="114" t="str">
        <f t="shared" si="285"/>
        <v/>
      </c>
      <c r="AR1224" s="117" t="str">
        <f>IF($C1224="", "", IF(IFERROR(INDEX(Ingredients!$AI$11:$AI$310, MATCH($C1224, Ingredients!$B$11:$B$310, 0)), "")="", "", IFERROR(INDEX(Ingredients!$AI$11:$AI$310, MATCH($C1224, Ingredients!$B$11:$B$310, 0)), "")))</f>
        <v/>
      </c>
      <c r="AT1224" s="120" t="str">
        <f t="shared" si="286"/>
        <v/>
      </c>
      <c r="AV1224" s="90" t="str">
        <f t="shared" si="276"/>
        <v/>
      </c>
      <c r="AX1224" s="90" t="str">
        <f>IF($AV1224="", "", COUNTIF($AV$11:$AV$5010, "&lt;"&amp;$AV1224)+1+COUNTIF($AV$11:$AV1224, $AV1224)-1)</f>
        <v/>
      </c>
      <c r="AZ1224" s="111" t="str">
        <f>IF($B1224="", "", SUMIF('Shopping List'!$AV$11:$AV$25, $B1224, 'Shopping List'!$BN$11:$BN$25))</f>
        <v/>
      </c>
      <c r="BB1224" s="117" t="str">
        <f t="shared" si="287"/>
        <v/>
      </c>
    </row>
    <row r="1225" spans="1:54" x14ac:dyDescent="0.25">
      <c r="A1225" s="4"/>
      <c r="B1225" s="37"/>
      <c r="C1225" s="124"/>
      <c r="D1225" s="39"/>
      <c r="E1225" s="125"/>
      <c r="F1225" s="48"/>
      <c r="G1225" s="4"/>
      <c r="H1225" s="4"/>
      <c r="I1225" s="95" t="str">
        <f>IF($C1225="", "", IF(IFERROR(INDEX(Ingredients!$C$11:$C$310, MATCH($C1225, Ingredients!$B$11:$B$310, 0)), "")="", "", IFERROR(INDEX(Ingredients!$C$11:$C$310, MATCH($C1225, Ingredients!$B$11:$B$310, 0)), "")))</f>
        <v/>
      </c>
      <c r="J1225" s="73" t="str">
        <f>IF($B1225="", "", IF(IFERROR(INDEX(Meals!$C$11:$C$260, MATCH($B1225, Meals!$B$11:$B$260, 0)), "")="", "", IFERROR(INDEX(Meals!$C$11:$C$260, MATCH($B1225, Meals!$B$11:$B$260, 0)), "")))</f>
        <v/>
      </c>
      <c r="K1225" s="4"/>
      <c r="L1225" s="72" t="str">
        <f t="shared" si="277"/>
        <v/>
      </c>
      <c r="M1225" s="73" t="str">
        <f t="shared" si="278"/>
        <v/>
      </c>
      <c r="N1225" s="4"/>
      <c r="O1225" s="78" t="str">
        <f t="shared" si="279"/>
        <v/>
      </c>
      <c r="P1225" s="79" t="str">
        <f t="shared" si="280"/>
        <v/>
      </c>
      <c r="Q1225" s="4"/>
      <c r="R1225" s="90" t="str">
        <f t="shared" si="281"/>
        <v/>
      </c>
      <c r="S1225" s="4"/>
      <c r="Y1225" s="18" t="str">
        <f t="shared" si="282"/>
        <v/>
      </c>
      <c r="AA1225" s="18" t="str">
        <f t="shared" si="273"/>
        <v/>
      </c>
      <c r="AB1225" s="18" t="str">
        <f t="shared" si="274"/>
        <v/>
      </c>
      <c r="AC1225" s="18" t="str">
        <f t="shared" si="283"/>
        <v/>
      </c>
      <c r="AD1225" s="18" t="str">
        <f t="shared" si="283"/>
        <v/>
      </c>
      <c r="AE1225" s="18" t="str">
        <f t="shared" si="284"/>
        <v/>
      </c>
      <c r="AG1225" s="95" t="str">
        <f>IF($C1225="", "", IF(IFERROR(INDEX(Ingredients!C$11:C$310, MATCH($C1225, Ingredients!$B$11:$B$310, 0)), "")="", "", IFERROR(INDEX(Ingredients!C$11:C$310, MATCH($C1225, Ingredients!$B$11:$B$310, 0)), "")))</f>
        <v/>
      </c>
      <c r="AH1225" s="105" t="str">
        <f>IF($C1225="", "", IF(IFERROR(INDEX(Ingredients!D$11:D$310, MATCH($C1225, Ingredients!$B$11:$B$310, 0)), "")="", "", IFERROR(INDEX(Ingredients!D$11:D$310, MATCH($C1225, Ingredients!$B$11:$B$310, 0)), "")))</f>
        <v/>
      </c>
      <c r="AI1225" s="106" t="str">
        <f>IF($C1225="", "", IF(IFERROR(INDEX(Ingredients!E$11:E$310, MATCH($C1225, Ingredients!$B$11:$B$310, 0)), "")="", "", IFERROR(INDEX(Ingredients!E$11:E$310, MATCH($C1225, Ingredients!$B$11:$B$310, 0)), "")))</f>
        <v/>
      </c>
      <c r="AJ1225" s="108" t="str">
        <f>IF($C1225="", "", IF(IFERROR(INDEX(Ingredients!F$11:F$310, MATCH($C1225, Ingredients!$B$11:$B$310, 0)), "")="", "", IFERROR(INDEX(Ingredients!F$11:F$310, MATCH($C1225, Ingredients!$B$11:$B$310, 0)), "")))</f>
        <v/>
      </c>
      <c r="AK1225" s="106" t="str">
        <f>IF($C1225="", "", IF(IFERROR(INDEX(Ingredients!G$11:G$310, MATCH($C1225, Ingredients!$B$11:$B$310, 0)), "")="", "", IFERROR(INDEX(Ingredients!G$11:G$310, MATCH($C1225, Ingredients!$B$11:$B$310, 0)), "")))</f>
        <v/>
      </c>
      <c r="AL1225" s="79" t="str">
        <f>IF($C1225="", "", IF(IFERROR(INDEX(Ingredients!H$11:H$310, MATCH($C1225, Ingredients!$B$11:$B$310, 0)), "")="", "", IFERROR(INDEX(Ingredients!H$11:H$310, MATCH($C1225, Ingredients!$B$11:$B$310, 0)), "")))</f>
        <v/>
      </c>
      <c r="AN1225" s="83" t="str">
        <f t="shared" si="275"/>
        <v/>
      </c>
      <c r="AP1225" s="114" t="str">
        <f t="shared" si="285"/>
        <v/>
      </c>
      <c r="AR1225" s="117" t="str">
        <f>IF($C1225="", "", IF(IFERROR(INDEX(Ingredients!$AI$11:$AI$310, MATCH($C1225, Ingredients!$B$11:$B$310, 0)), "")="", "", IFERROR(INDEX(Ingredients!$AI$11:$AI$310, MATCH($C1225, Ingredients!$B$11:$B$310, 0)), "")))</f>
        <v/>
      </c>
      <c r="AT1225" s="120" t="str">
        <f t="shared" si="286"/>
        <v/>
      </c>
      <c r="AV1225" s="90" t="str">
        <f t="shared" si="276"/>
        <v/>
      </c>
      <c r="AX1225" s="90" t="str">
        <f>IF($AV1225="", "", COUNTIF($AV$11:$AV$5010, "&lt;"&amp;$AV1225)+1+COUNTIF($AV$11:$AV1225, $AV1225)-1)</f>
        <v/>
      </c>
      <c r="AZ1225" s="111" t="str">
        <f>IF($B1225="", "", SUMIF('Shopping List'!$AV$11:$AV$25, $B1225, 'Shopping List'!$BN$11:$BN$25))</f>
        <v/>
      </c>
      <c r="BB1225" s="117" t="str">
        <f t="shared" si="287"/>
        <v/>
      </c>
    </row>
    <row r="1226" spans="1:54" x14ac:dyDescent="0.25">
      <c r="A1226" s="4"/>
      <c r="B1226" s="37"/>
      <c r="C1226" s="124"/>
      <c r="D1226" s="39"/>
      <c r="E1226" s="125"/>
      <c r="F1226" s="48"/>
      <c r="G1226" s="4"/>
      <c r="H1226" s="4"/>
      <c r="I1226" s="95" t="str">
        <f>IF($C1226="", "", IF(IFERROR(INDEX(Ingredients!$C$11:$C$310, MATCH($C1226, Ingredients!$B$11:$B$310, 0)), "")="", "", IFERROR(INDEX(Ingredients!$C$11:$C$310, MATCH($C1226, Ingredients!$B$11:$B$310, 0)), "")))</f>
        <v/>
      </c>
      <c r="J1226" s="73" t="str">
        <f>IF($B1226="", "", IF(IFERROR(INDEX(Meals!$C$11:$C$260, MATCH($B1226, Meals!$B$11:$B$260, 0)), "")="", "", IFERROR(INDEX(Meals!$C$11:$C$260, MATCH($B1226, Meals!$B$11:$B$260, 0)), "")))</f>
        <v/>
      </c>
      <c r="K1226" s="4"/>
      <c r="L1226" s="72" t="str">
        <f t="shared" si="277"/>
        <v/>
      </c>
      <c r="M1226" s="73" t="str">
        <f t="shared" si="278"/>
        <v/>
      </c>
      <c r="N1226" s="4"/>
      <c r="O1226" s="78" t="str">
        <f t="shared" si="279"/>
        <v/>
      </c>
      <c r="P1226" s="79" t="str">
        <f t="shared" si="280"/>
        <v/>
      </c>
      <c r="Q1226" s="4"/>
      <c r="R1226" s="90" t="str">
        <f t="shared" si="281"/>
        <v/>
      </c>
      <c r="S1226" s="4"/>
      <c r="Y1226" s="18" t="str">
        <f t="shared" si="282"/>
        <v/>
      </c>
      <c r="AA1226" s="18" t="str">
        <f t="shared" si="273"/>
        <v/>
      </c>
      <c r="AB1226" s="18" t="str">
        <f t="shared" si="274"/>
        <v/>
      </c>
      <c r="AC1226" s="18" t="str">
        <f t="shared" si="283"/>
        <v/>
      </c>
      <c r="AD1226" s="18" t="str">
        <f t="shared" si="283"/>
        <v/>
      </c>
      <c r="AE1226" s="18" t="str">
        <f t="shared" si="284"/>
        <v/>
      </c>
      <c r="AG1226" s="95" t="str">
        <f>IF($C1226="", "", IF(IFERROR(INDEX(Ingredients!C$11:C$310, MATCH($C1226, Ingredients!$B$11:$B$310, 0)), "")="", "", IFERROR(INDEX(Ingredients!C$11:C$310, MATCH($C1226, Ingredients!$B$11:$B$310, 0)), "")))</f>
        <v/>
      </c>
      <c r="AH1226" s="105" t="str">
        <f>IF($C1226="", "", IF(IFERROR(INDEX(Ingredients!D$11:D$310, MATCH($C1226, Ingredients!$B$11:$B$310, 0)), "")="", "", IFERROR(INDEX(Ingredients!D$11:D$310, MATCH($C1226, Ingredients!$B$11:$B$310, 0)), "")))</f>
        <v/>
      </c>
      <c r="AI1226" s="106" t="str">
        <f>IF($C1226="", "", IF(IFERROR(INDEX(Ingredients!E$11:E$310, MATCH($C1226, Ingredients!$B$11:$B$310, 0)), "")="", "", IFERROR(INDEX(Ingredients!E$11:E$310, MATCH($C1226, Ingredients!$B$11:$B$310, 0)), "")))</f>
        <v/>
      </c>
      <c r="AJ1226" s="108" t="str">
        <f>IF($C1226="", "", IF(IFERROR(INDEX(Ingredients!F$11:F$310, MATCH($C1226, Ingredients!$B$11:$B$310, 0)), "")="", "", IFERROR(INDEX(Ingredients!F$11:F$310, MATCH($C1226, Ingredients!$B$11:$B$310, 0)), "")))</f>
        <v/>
      </c>
      <c r="AK1226" s="106" t="str">
        <f>IF($C1226="", "", IF(IFERROR(INDEX(Ingredients!G$11:G$310, MATCH($C1226, Ingredients!$B$11:$B$310, 0)), "")="", "", IFERROR(INDEX(Ingredients!G$11:G$310, MATCH($C1226, Ingredients!$B$11:$B$310, 0)), "")))</f>
        <v/>
      </c>
      <c r="AL1226" s="79" t="str">
        <f>IF($C1226="", "", IF(IFERROR(INDEX(Ingredients!H$11:H$310, MATCH($C1226, Ingredients!$B$11:$B$310, 0)), "")="", "", IFERROR(INDEX(Ingredients!H$11:H$310, MATCH($C1226, Ingredients!$B$11:$B$310, 0)), "")))</f>
        <v/>
      </c>
      <c r="AN1226" s="83" t="str">
        <f t="shared" si="275"/>
        <v/>
      </c>
      <c r="AP1226" s="114" t="str">
        <f t="shared" si="285"/>
        <v/>
      </c>
      <c r="AR1226" s="117" t="str">
        <f>IF($C1226="", "", IF(IFERROR(INDEX(Ingredients!$AI$11:$AI$310, MATCH($C1226, Ingredients!$B$11:$B$310, 0)), "")="", "", IFERROR(INDEX(Ingredients!$AI$11:$AI$310, MATCH($C1226, Ingredients!$B$11:$B$310, 0)), "")))</f>
        <v/>
      </c>
      <c r="AT1226" s="120" t="str">
        <f t="shared" si="286"/>
        <v/>
      </c>
      <c r="AV1226" s="90" t="str">
        <f t="shared" si="276"/>
        <v/>
      </c>
      <c r="AX1226" s="90" t="str">
        <f>IF($AV1226="", "", COUNTIF($AV$11:$AV$5010, "&lt;"&amp;$AV1226)+1+COUNTIF($AV$11:$AV1226, $AV1226)-1)</f>
        <v/>
      </c>
      <c r="AZ1226" s="111" t="str">
        <f>IF($B1226="", "", SUMIF('Shopping List'!$AV$11:$AV$25, $B1226, 'Shopping List'!$BN$11:$BN$25))</f>
        <v/>
      </c>
      <c r="BB1226" s="117" t="str">
        <f t="shared" si="287"/>
        <v/>
      </c>
    </row>
    <row r="1227" spans="1:54" x14ac:dyDescent="0.25">
      <c r="A1227" s="4"/>
      <c r="B1227" s="37"/>
      <c r="C1227" s="124"/>
      <c r="D1227" s="39"/>
      <c r="E1227" s="125"/>
      <c r="F1227" s="48"/>
      <c r="G1227" s="4"/>
      <c r="H1227" s="4"/>
      <c r="I1227" s="95" t="str">
        <f>IF($C1227="", "", IF(IFERROR(INDEX(Ingredients!$C$11:$C$310, MATCH($C1227, Ingredients!$B$11:$B$310, 0)), "")="", "", IFERROR(INDEX(Ingredients!$C$11:$C$310, MATCH($C1227, Ingredients!$B$11:$B$310, 0)), "")))</f>
        <v/>
      </c>
      <c r="J1227" s="73" t="str">
        <f>IF($B1227="", "", IF(IFERROR(INDEX(Meals!$C$11:$C$260, MATCH($B1227, Meals!$B$11:$B$260, 0)), "")="", "", IFERROR(INDEX(Meals!$C$11:$C$260, MATCH($B1227, Meals!$B$11:$B$260, 0)), "")))</f>
        <v/>
      </c>
      <c r="K1227" s="4"/>
      <c r="L1227" s="72" t="str">
        <f t="shared" si="277"/>
        <v/>
      </c>
      <c r="M1227" s="73" t="str">
        <f t="shared" si="278"/>
        <v/>
      </c>
      <c r="N1227" s="4"/>
      <c r="O1227" s="78" t="str">
        <f t="shared" si="279"/>
        <v/>
      </c>
      <c r="P1227" s="79" t="str">
        <f t="shared" si="280"/>
        <v/>
      </c>
      <c r="Q1227" s="4"/>
      <c r="R1227" s="90" t="str">
        <f t="shared" si="281"/>
        <v/>
      </c>
      <c r="S1227" s="4"/>
      <c r="Y1227" s="18" t="str">
        <f t="shared" si="282"/>
        <v/>
      </c>
      <c r="AA1227" s="18" t="str">
        <f t="shared" ref="AA1227:AA1290" si="288">IF($Y1227="", "", IF(AND(AA$5="X", B1227=""), $Y$6, IF(AND(NOT(B1227=""), COUNTIF(V$11:V$260, B1227)=0), $Y$7, "")))</f>
        <v/>
      </c>
      <c r="AB1227" s="18" t="str">
        <f t="shared" ref="AB1227:AB1290" si="289">IF($Y1227="", "", IF(AND(AB$5="X", C1227=""), $Y$6, IF(AND(NOT(C1227=""), COUNTIF(W$11:W$310, C1227)=0), $Y$7, "")))</f>
        <v/>
      </c>
      <c r="AC1227" s="18" t="str">
        <f t="shared" si="283"/>
        <v/>
      </c>
      <c r="AD1227" s="18" t="str">
        <f t="shared" si="283"/>
        <v/>
      </c>
      <c r="AE1227" s="18" t="str">
        <f t="shared" si="284"/>
        <v/>
      </c>
      <c r="AG1227" s="95" t="str">
        <f>IF($C1227="", "", IF(IFERROR(INDEX(Ingredients!C$11:C$310, MATCH($C1227, Ingredients!$B$11:$B$310, 0)), "")="", "", IFERROR(INDEX(Ingredients!C$11:C$310, MATCH($C1227, Ingredients!$B$11:$B$310, 0)), "")))</f>
        <v/>
      </c>
      <c r="AH1227" s="105" t="str">
        <f>IF($C1227="", "", IF(IFERROR(INDEX(Ingredients!D$11:D$310, MATCH($C1227, Ingredients!$B$11:$B$310, 0)), "")="", "", IFERROR(INDEX(Ingredients!D$11:D$310, MATCH($C1227, Ingredients!$B$11:$B$310, 0)), "")))</f>
        <v/>
      </c>
      <c r="AI1227" s="106" t="str">
        <f>IF($C1227="", "", IF(IFERROR(INDEX(Ingredients!E$11:E$310, MATCH($C1227, Ingredients!$B$11:$B$310, 0)), "")="", "", IFERROR(INDEX(Ingredients!E$11:E$310, MATCH($C1227, Ingredients!$B$11:$B$310, 0)), "")))</f>
        <v/>
      </c>
      <c r="AJ1227" s="108" t="str">
        <f>IF($C1227="", "", IF(IFERROR(INDEX(Ingredients!F$11:F$310, MATCH($C1227, Ingredients!$B$11:$B$310, 0)), "")="", "", IFERROR(INDEX(Ingredients!F$11:F$310, MATCH($C1227, Ingredients!$B$11:$B$310, 0)), "")))</f>
        <v/>
      </c>
      <c r="AK1227" s="106" t="str">
        <f>IF($C1227="", "", IF(IFERROR(INDEX(Ingredients!G$11:G$310, MATCH($C1227, Ingredients!$B$11:$B$310, 0)), "")="", "", IFERROR(INDEX(Ingredients!G$11:G$310, MATCH($C1227, Ingredients!$B$11:$B$310, 0)), "")))</f>
        <v/>
      </c>
      <c r="AL1227" s="79" t="str">
        <f>IF($C1227="", "", IF(IFERROR(INDEX(Ingredients!H$11:H$310, MATCH($C1227, Ingredients!$B$11:$B$310, 0)), "")="", "", IFERROR(INDEX(Ingredients!H$11:H$310, MATCH($C1227, Ingredients!$B$11:$B$310, 0)), "")))</f>
        <v/>
      </c>
      <c r="AN1227" s="83" t="str">
        <f t="shared" ref="AN1227:AN1290" si="290">IF($D1227="", "", IFERROR(IF($AK1227=$AI1227, $AJ1227/$AH1227, $AJ1227), ""))</f>
        <v/>
      </c>
      <c r="AP1227" s="114" t="str">
        <f t="shared" si="285"/>
        <v/>
      </c>
      <c r="AR1227" s="117" t="str">
        <f>IF($C1227="", "", IF(IFERROR(INDEX(Ingredients!$AI$11:$AI$310, MATCH($C1227, Ingredients!$B$11:$B$310, 0)), "")="", "", IFERROR(INDEX(Ingredients!$AI$11:$AI$310, MATCH($C1227, Ingredients!$B$11:$B$310, 0)), "")))</f>
        <v/>
      </c>
      <c r="AT1227" s="120" t="str">
        <f t="shared" si="286"/>
        <v/>
      </c>
      <c r="AV1227" s="90" t="str">
        <f t="shared" ref="AV1227:AV1290" si="291">IF($AT$8="", "", IF($B1227=$AT$8, $E1227, ""))</f>
        <v/>
      </c>
      <c r="AX1227" s="90" t="str">
        <f>IF($AV1227="", "", COUNTIF($AV$11:$AV$5010, "&lt;"&amp;$AV1227)+1+COUNTIF($AV$11:$AV1227, $AV1227)-1)</f>
        <v/>
      </c>
      <c r="AZ1227" s="111" t="str">
        <f>IF($B1227="", "", SUMIF('Shopping List'!$AV$11:$AV$25, $B1227, 'Shopping List'!$BN$11:$BN$25))</f>
        <v/>
      </c>
      <c r="BB1227" s="117" t="str">
        <f t="shared" si="287"/>
        <v/>
      </c>
    </row>
    <row r="1228" spans="1:54" x14ac:dyDescent="0.25">
      <c r="A1228" s="4"/>
      <c r="B1228" s="37"/>
      <c r="C1228" s="124"/>
      <c r="D1228" s="39"/>
      <c r="E1228" s="125"/>
      <c r="F1228" s="48"/>
      <c r="G1228" s="4"/>
      <c r="H1228" s="4"/>
      <c r="I1228" s="95" t="str">
        <f>IF($C1228="", "", IF(IFERROR(INDEX(Ingredients!$C$11:$C$310, MATCH($C1228, Ingredients!$B$11:$B$310, 0)), "")="", "", IFERROR(INDEX(Ingredients!$C$11:$C$310, MATCH($C1228, Ingredients!$B$11:$B$310, 0)), "")))</f>
        <v/>
      </c>
      <c r="J1228" s="73" t="str">
        <f>IF($B1228="", "", IF(IFERROR(INDEX(Meals!$C$11:$C$260, MATCH($B1228, Meals!$B$11:$B$260, 0)), "")="", "", IFERROR(INDEX(Meals!$C$11:$C$260, MATCH($B1228, Meals!$B$11:$B$260, 0)), "")))</f>
        <v/>
      </c>
      <c r="K1228" s="4"/>
      <c r="L1228" s="72" t="str">
        <f t="shared" ref="L1228:L1291" si="292">IF($D1228="", "", IFERROR(ROUND($AN1228*$D1228, 0), ""))</f>
        <v/>
      </c>
      <c r="M1228" s="73" t="str">
        <f t="shared" ref="M1228:M1291" si="293">IFERROR(ROUND($L1228/$J1228, 0), "")</f>
        <v/>
      </c>
      <c r="N1228" s="4"/>
      <c r="O1228" s="78" t="str">
        <f t="shared" ref="O1228:O1291" si="294">IF($D1228="", "", IFERROR(ROUND($AP1228*$D1228, 2), ""))</f>
        <v/>
      </c>
      <c r="P1228" s="79" t="str">
        <f t="shared" ref="P1228:P1291" si="295">IFERROR(ROUND($O1228/$J1228, 2), "")</f>
        <v/>
      </c>
      <c r="Q1228" s="4"/>
      <c r="R1228" s="90" t="str">
        <f t="shared" ref="R1228:R1291" si="296">IF(OR($D1228="", $AR1228=""), "", IF($AR1228&gt;=$D1228, $V$3, $V$4))</f>
        <v/>
      </c>
      <c r="S1228" s="4"/>
      <c r="Y1228" s="18" t="str">
        <f t="shared" ref="Y1228:Y1291" si="297">IF(COUNTIF($B1228:$F1228, "")=5, "", "X")</f>
        <v/>
      </c>
      <c r="AA1228" s="18" t="str">
        <f t="shared" si="288"/>
        <v/>
      </c>
      <c r="AB1228" s="18" t="str">
        <f t="shared" si="289"/>
        <v/>
      </c>
      <c r="AC1228" s="18" t="str">
        <f t="shared" ref="AC1228:AD1291" si="298">IF($Y1228="", "", IF(AND(AC$5="X", D1228=""), $Y$6, IF(AND(NOT(D1228=""), ISNUMBER(D1228)=FALSE), $Y$7, "")))</f>
        <v/>
      </c>
      <c r="AD1228" s="18" t="str">
        <f t="shared" si="298"/>
        <v/>
      </c>
      <c r="AE1228" s="18" t="str">
        <f t="shared" ref="AE1228:AE1291" si="299">IF($Y1228="", "", IF(AND(AE$5="X", F1228=""), $Y$6, ""))</f>
        <v/>
      </c>
      <c r="AG1228" s="95" t="str">
        <f>IF($C1228="", "", IF(IFERROR(INDEX(Ingredients!C$11:C$310, MATCH($C1228, Ingredients!$B$11:$B$310, 0)), "")="", "", IFERROR(INDEX(Ingredients!C$11:C$310, MATCH($C1228, Ingredients!$B$11:$B$310, 0)), "")))</f>
        <v/>
      </c>
      <c r="AH1228" s="105" t="str">
        <f>IF($C1228="", "", IF(IFERROR(INDEX(Ingredients!D$11:D$310, MATCH($C1228, Ingredients!$B$11:$B$310, 0)), "")="", "", IFERROR(INDEX(Ingredients!D$11:D$310, MATCH($C1228, Ingredients!$B$11:$B$310, 0)), "")))</f>
        <v/>
      </c>
      <c r="AI1228" s="106" t="str">
        <f>IF($C1228="", "", IF(IFERROR(INDEX(Ingredients!E$11:E$310, MATCH($C1228, Ingredients!$B$11:$B$310, 0)), "")="", "", IFERROR(INDEX(Ingredients!E$11:E$310, MATCH($C1228, Ingredients!$B$11:$B$310, 0)), "")))</f>
        <v/>
      </c>
      <c r="AJ1228" s="108" t="str">
        <f>IF($C1228="", "", IF(IFERROR(INDEX(Ingredients!F$11:F$310, MATCH($C1228, Ingredients!$B$11:$B$310, 0)), "")="", "", IFERROR(INDEX(Ingredients!F$11:F$310, MATCH($C1228, Ingredients!$B$11:$B$310, 0)), "")))</f>
        <v/>
      </c>
      <c r="AK1228" s="106" t="str">
        <f>IF($C1228="", "", IF(IFERROR(INDEX(Ingredients!G$11:G$310, MATCH($C1228, Ingredients!$B$11:$B$310, 0)), "")="", "", IFERROR(INDEX(Ingredients!G$11:G$310, MATCH($C1228, Ingredients!$B$11:$B$310, 0)), "")))</f>
        <v/>
      </c>
      <c r="AL1228" s="79" t="str">
        <f>IF($C1228="", "", IF(IFERROR(INDEX(Ingredients!H$11:H$310, MATCH($C1228, Ingredients!$B$11:$B$310, 0)), "")="", "", IFERROR(INDEX(Ingredients!H$11:H$310, MATCH($C1228, Ingredients!$B$11:$B$310, 0)), "")))</f>
        <v/>
      </c>
      <c r="AN1228" s="83" t="str">
        <f t="shared" si="290"/>
        <v/>
      </c>
      <c r="AP1228" s="114" t="str">
        <f t="shared" ref="AP1228:AP1291" si="300">IF($D1228="", "", IFERROR(IF($AK1228=$AI1228, $AL1228/$AH1228, $AL1228), ""))</f>
        <v/>
      </c>
      <c r="AR1228" s="117" t="str">
        <f>IF($C1228="", "", IF(IFERROR(INDEX(Ingredients!$AI$11:$AI$310, MATCH($C1228, Ingredients!$B$11:$B$310, 0)), "")="", "", IFERROR(INDEX(Ingredients!$AI$11:$AI$310, MATCH($C1228, Ingredients!$B$11:$B$310, 0)), "")))</f>
        <v/>
      </c>
      <c r="AT1228" s="120" t="str">
        <f t="shared" ref="AT1228:AT1291" si="301">IF(OR($B1228="", $R1228=""), "", CONCATENATE($B1228, " - ", $R1228))</f>
        <v/>
      </c>
      <c r="AV1228" s="90" t="str">
        <f t="shared" si="291"/>
        <v/>
      </c>
      <c r="AX1228" s="90" t="str">
        <f>IF($AV1228="", "", COUNTIF($AV$11:$AV$5010, "&lt;"&amp;$AV1228)+1+COUNTIF($AV$11:$AV1228, $AV1228)-1)</f>
        <v/>
      </c>
      <c r="AZ1228" s="111" t="str">
        <f>IF($B1228="", "", SUMIF('Shopping List'!$AV$11:$AV$25, $B1228, 'Shopping List'!$BN$11:$BN$25))</f>
        <v/>
      </c>
      <c r="BB1228" s="117" t="str">
        <f t="shared" ref="BB1228:BB1291" si="302">IF(OR($AZ1228="", $AZ1228=0), "", IFERROR($D1228*$AZ1228, ""))</f>
        <v/>
      </c>
    </row>
    <row r="1229" spans="1:54" x14ac:dyDescent="0.25">
      <c r="A1229" s="4"/>
      <c r="B1229" s="37"/>
      <c r="C1229" s="124"/>
      <c r="D1229" s="39"/>
      <c r="E1229" s="125"/>
      <c r="F1229" s="48"/>
      <c r="G1229" s="4"/>
      <c r="H1229" s="4"/>
      <c r="I1229" s="95" t="str">
        <f>IF($C1229="", "", IF(IFERROR(INDEX(Ingredients!$C$11:$C$310, MATCH($C1229, Ingredients!$B$11:$B$310, 0)), "")="", "", IFERROR(INDEX(Ingredients!$C$11:$C$310, MATCH($C1229, Ingredients!$B$11:$B$310, 0)), "")))</f>
        <v/>
      </c>
      <c r="J1229" s="73" t="str">
        <f>IF($B1229="", "", IF(IFERROR(INDEX(Meals!$C$11:$C$260, MATCH($B1229, Meals!$B$11:$B$260, 0)), "")="", "", IFERROR(INDEX(Meals!$C$11:$C$260, MATCH($B1229, Meals!$B$11:$B$260, 0)), "")))</f>
        <v/>
      </c>
      <c r="K1229" s="4"/>
      <c r="L1229" s="72" t="str">
        <f t="shared" si="292"/>
        <v/>
      </c>
      <c r="M1229" s="73" t="str">
        <f t="shared" si="293"/>
        <v/>
      </c>
      <c r="N1229" s="4"/>
      <c r="O1229" s="78" t="str">
        <f t="shared" si="294"/>
        <v/>
      </c>
      <c r="P1229" s="79" t="str">
        <f t="shared" si="295"/>
        <v/>
      </c>
      <c r="Q1229" s="4"/>
      <c r="R1229" s="90" t="str">
        <f t="shared" si="296"/>
        <v/>
      </c>
      <c r="S1229" s="4"/>
      <c r="Y1229" s="18" t="str">
        <f t="shared" si="297"/>
        <v/>
      </c>
      <c r="AA1229" s="18" t="str">
        <f t="shared" si="288"/>
        <v/>
      </c>
      <c r="AB1229" s="18" t="str">
        <f t="shared" si="289"/>
        <v/>
      </c>
      <c r="AC1229" s="18" t="str">
        <f t="shared" si="298"/>
        <v/>
      </c>
      <c r="AD1229" s="18" t="str">
        <f t="shared" si="298"/>
        <v/>
      </c>
      <c r="AE1229" s="18" t="str">
        <f t="shared" si="299"/>
        <v/>
      </c>
      <c r="AG1229" s="95" t="str">
        <f>IF($C1229="", "", IF(IFERROR(INDEX(Ingredients!C$11:C$310, MATCH($C1229, Ingredients!$B$11:$B$310, 0)), "")="", "", IFERROR(INDEX(Ingredients!C$11:C$310, MATCH($C1229, Ingredients!$B$11:$B$310, 0)), "")))</f>
        <v/>
      </c>
      <c r="AH1229" s="105" t="str">
        <f>IF($C1229="", "", IF(IFERROR(INDEX(Ingredients!D$11:D$310, MATCH($C1229, Ingredients!$B$11:$B$310, 0)), "")="", "", IFERROR(INDEX(Ingredients!D$11:D$310, MATCH($C1229, Ingredients!$B$11:$B$310, 0)), "")))</f>
        <v/>
      </c>
      <c r="AI1229" s="106" t="str">
        <f>IF($C1229="", "", IF(IFERROR(INDEX(Ingredients!E$11:E$310, MATCH($C1229, Ingredients!$B$11:$B$310, 0)), "")="", "", IFERROR(INDEX(Ingredients!E$11:E$310, MATCH($C1229, Ingredients!$B$11:$B$310, 0)), "")))</f>
        <v/>
      </c>
      <c r="AJ1229" s="108" t="str">
        <f>IF($C1229="", "", IF(IFERROR(INDEX(Ingredients!F$11:F$310, MATCH($C1229, Ingredients!$B$11:$B$310, 0)), "")="", "", IFERROR(INDEX(Ingredients!F$11:F$310, MATCH($C1229, Ingredients!$B$11:$B$310, 0)), "")))</f>
        <v/>
      </c>
      <c r="AK1229" s="106" t="str">
        <f>IF($C1229="", "", IF(IFERROR(INDEX(Ingredients!G$11:G$310, MATCH($C1229, Ingredients!$B$11:$B$310, 0)), "")="", "", IFERROR(INDEX(Ingredients!G$11:G$310, MATCH($C1229, Ingredients!$B$11:$B$310, 0)), "")))</f>
        <v/>
      </c>
      <c r="AL1229" s="79" t="str">
        <f>IF($C1229="", "", IF(IFERROR(INDEX(Ingredients!H$11:H$310, MATCH($C1229, Ingredients!$B$11:$B$310, 0)), "")="", "", IFERROR(INDEX(Ingredients!H$11:H$310, MATCH($C1229, Ingredients!$B$11:$B$310, 0)), "")))</f>
        <v/>
      </c>
      <c r="AN1229" s="83" t="str">
        <f t="shared" si="290"/>
        <v/>
      </c>
      <c r="AP1229" s="114" t="str">
        <f t="shared" si="300"/>
        <v/>
      </c>
      <c r="AR1229" s="117" t="str">
        <f>IF($C1229="", "", IF(IFERROR(INDEX(Ingredients!$AI$11:$AI$310, MATCH($C1229, Ingredients!$B$11:$B$310, 0)), "")="", "", IFERROR(INDEX(Ingredients!$AI$11:$AI$310, MATCH($C1229, Ingredients!$B$11:$B$310, 0)), "")))</f>
        <v/>
      </c>
      <c r="AT1229" s="120" t="str">
        <f t="shared" si="301"/>
        <v/>
      </c>
      <c r="AV1229" s="90" t="str">
        <f t="shared" si="291"/>
        <v/>
      </c>
      <c r="AX1229" s="90" t="str">
        <f>IF($AV1229="", "", COUNTIF($AV$11:$AV$5010, "&lt;"&amp;$AV1229)+1+COUNTIF($AV$11:$AV1229, $AV1229)-1)</f>
        <v/>
      </c>
      <c r="AZ1229" s="111" t="str">
        <f>IF($B1229="", "", SUMIF('Shopping List'!$AV$11:$AV$25, $B1229, 'Shopping List'!$BN$11:$BN$25))</f>
        <v/>
      </c>
      <c r="BB1229" s="117" t="str">
        <f t="shared" si="302"/>
        <v/>
      </c>
    </row>
    <row r="1230" spans="1:54" x14ac:dyDescent="0.25">
      <c r="A1230" s="4"/>
      <c r="B1230" s="37"/>
      <c r="C1230" s="124"/>
      <c r="D1230" s="39"/>
      <c r="E1230" s="125"/>
      <c r="F1230" s="48"/>
      <c r="G1230" s="4"/>
      <c r="H1230" s="4"/>
      <c r="I1230" s="95" t="str">
        <f>IF($C1230="", "", IF(IFERROR(INDEX(Ingredients!$C$11:$C$310, MATCH($C1230, Ingredients!$B$11:$B$310, 0)), "")="", "", IFERROR(INDEX(Ingredients!$C$11:$C$310, MATCH($C1230, Ingredients!$B$11:$B$310, 0)), "")))</f>
        <v/>
      </c>
      <c r="J1230" s="73" t="str">
        <f>IF($B1230="", "", IF(IFERROR(INDEX(Meals!$C$11:$C$260, MATCH($B1230, Meals!$B$11:$B$260, 0)), "")="", "", IFERROR(INDEX(Meals!$C$11:$C$260, MATCH($B1230, Meals!$B$11:$B$260, 0)), "")))</f>
        <v/>
      </c>
      <c r="K1230" s="4"/>
      <c r="L1230" s="72" t="str">
        <f t="shared" si="292"/>
        <v/>
      </c>
      <c r="M1230" s="73" t="str">
        <f t="shared" si="293"/>
        <v/>
      </c>
      <c r="N1230" s="4"/>
      <c r="O1230" s="78" t="str">
        <f t="shared" si="294"/>
        <v/>
      </c>
      <c r="P1230" s="79" t="str">
        <f t="shared" si="295"/>
        <v/>
      </c>
      <c r="Q1230" s="4"/>
      <c r="R1230" s="90" t="str">
        <f t="shared" si="296"/>
        <v/>
      </c>
      <c r="S1230" s="4"/>
      <c r="Y1230" s="18" t="str">
        <f t="shared" si="297"/>
        <v/>
      </c>
      <c r="AA1230" s="18" t="str">
        <f t="shared" si="288"/>
        <v/>
      </c>
      <c r="AB1230" s="18" t="str">
        <f t="shared" si="289"/>
        <v/>
      </c>
      <c r="AC1230" s="18" t="str">
        <f t="shared" si="298"/>
        <v/>
      </c>
      <c r="AD1230" s="18" t="str">
        <f t="shared" si="298"/>
        <v/>
      </c>
      <c r="AE1230" s="18" t="str">
        <f t="shared" si="299"/>
        <v/>
      </c>
      <c r="AG1230" s="95" t="str">
        <f>IF($C1230="", "", IF(IFERROR(INDEX(Ingredients!C$11:C$310, MATCH($C1230, Ingredients!$B$11:$B$310, 0)), "")="", "", IFERROR(INDEX(Ingredients!C$11:C$310, MATCH($C1230, Ingredients!$B$11:$B$310, 0)), "")))</f>
        <v/>
      </c>
      <c r="AH1230" s="105" t="str">
        <f>IF($C1230="", "", IF(IFERROR(INDEX(Ingredients!D$11:D$310, MATCH($C1230, Ingredients!$B$11:$B$310, 0)), "")="", "", IFERROR(INDEX(Ingredients!D$11:D$310, MATCH($C1230, Ingredients!$B$11:$B$310, 0)), "")))</f>
        <v/>
      </c>
      <c r="AI1230" s="106" t="str">
        <f>IF($C1230="", "", IF(IFERROR(INDEX(Ingredients!E$11:E$310, MATCH($C1230, Ingredients!$B$11:$B$310, 0)), "")="", "", IFERROR(INDEX(Ingredients!E$11:E$310, MATCH($C1230, Ingredients!$B$11:$B$310, 0)), "")))</f>
        <v/>
      </c>
      <c r="AJ1230" s="108" t="str">
        <f>IF($C1230="", "", IF(IFERROR(INDEX(Ingredients!F$11:F$310, MATCH($C1230, Ingredients!$B$11:$B$310, 0)), "")="", "", IFERROR(INDEX(Ingredients!F$11:F$310, MATCH($C1230, Ingredients!$B$11:$B$310, 0)), "")))</f>
        <v/>
      </c>
      <c r="AK1230" s="106" t="str">
        <f>IF($C1230="", "", IF(IFERROR(INDEX(Ingredients!G$11:G$310, MATCH($C1230, Ingredients!$B$11:$B$310, 0)), "")="", "", IFERROR(INDEX(Ingredients!G$11:G$310, MATCH($C1230, Ingredients!$B$11:$B$310, 0)), "")))</f>
        <v/>
      </c>
      <c r="AL1230" s="79" t="str">
        <f>IF($C1230="", "", IF(IFERROR(INDEX(Ingredients!H$11:H$310, MATCH($C1230, Ingredients!$B$11:$B$310, 0)), "")="", "", IFERROR(INDEX(Ingredients!H$11:H$310, MATCH($C1230, Ingredients!$B$11:$B$310, 0)), "")))</f>
        <v/>
      </c>
      <c r="AN1230" s="83" t="str">
        <f t="shared" si="290"/>
        <v/>
      </c>
      <c r="AP1230" s="114" t="str">
        <f t="shared" si="300"/>
        <v/>
      </c>
      <c r="AR1230" s="117" t="str">
        <f>IF($C1230="", "", IF(IFERROR(INDEX(Ingredients!$AI$11:$AI$310, MATCH($C1230, Ingredients!$B$11:$B$310, 0)), "")="", "", IFERROR(INDEX(Ingredients!$AI$11:$AI$310, MATCH($C1230, Ingredients!$B$11:$B$310, 0)), "")))</f>
        <v/>
      </c>
      <c r="AT1230" s="120" t="str">
        <f t="shared" si="301"/>
        <v/>
      </c>
      <c r="AV1230" s="90" t="str">
        <f t="shared" si="291"/>
        <v/>
      </c>
      <c r="AX1230" s="90" t="str">
        <f>IF($AV1230="", "", COUNTIF($AV$11:$AV$5010, "&lt;"&amp;$AV1230)+1+COUNTIF($AV$11:$AV1230, $AV1230)-1)</f>
        <v/>
      </c>
      <c r="AZ1230" s="111" t="str">
        <f>IF($B1230="", "", SUMIF('Shopping List'!$AV$11:$AV$25, $B1230, 'Shopping List'!$BN$11:$BN$25))</f>
        <v/>
      </c>
      <c r="BB1230" s="117" t="str">
        <f t="shared" si="302"/>
        <v/>
      </c>
    </row>
    <row r="1231" spans="1:54" x14ac:dyDescent="0.25">
      <c r="A1231" s="4"/>
      <c r="B1231" s="37"/>
      <c r="C1231" s="124"/>
      <c r="D1231" s="39"/>
      <c r="E1231" s="125"/>
      <c r="F1231" s="48"/>
      <c r="G1231" s="4"/>
      <c r="H1231" s="4"/>
      <c r="I1231" s="95" t="str">
        <f>IF($C1231="", "", IF(IFERROR(INDEX(Ingredients!$C$11:$C$310, MATCH($C1231, Ingredients!$B$11:$B$310, 0)), "")="", "", IFERROR(INDEX(Ingredients!$C$11:$C$310, MATCH($C1231, Ingredients!$B$11:$B$310, 0)), "")))</f>
        <v/>
      </c>
      <c r="J1231" s="73" t="str">
        <f>IF($B1231="", "", IF(IFERROR(INDEX(Meals!$C$11:$C$260, MATCH($B1231, Meals!$B$11:$B$260, 0)), "")="", "", IFERROR(INDEX(Meals!$C$11:$C$260, MATCH($B1231, Meals!$B$11:$B$260, 0)), "")))</f>
        <v/>
      </c>
      <c r="K1231" s="4"/>
      <c r="L1231" s="72" t="str">
        <f t="shared" si="292"/>
        <v/>
      </c>
      <c r="M1231" s="73" t="str">
        <f t="shared" si="293"/>
        <v/>
      </c>
      <c r="N1231" s="4"/>
      <c r="O1231" s="78" t="str">
        <f t="shared" si="294"/>
        <v/>
      </c>
      <c r="P1231" s="79" t="str">
        <f t="shared" si="295"/>
        <v/>
      </c>
      <c r="Q1231" s="4"/>
      <c r="R1231" s="90" t="str">
        <f t="shared" si="296"/>
        <v/>
      </c>
      <c r="S1231" s="4"/>
      <c r="Y1231" s="18" t="str">
        <f t="shared" si="297"/>
        <v/>
      </c>
      <c r="AA1231" s="18" t="str">
        <f t="shared" si="288"/>
        <v/>
      </c>
      <c r="AB1231" s="18" t="str">
        <f t="shared" si="289"/>
        <v/>
      </c>
      <c r="AC1231" s="18" t="str">
        <f t="shared" si="298"/>
        <v/>
      </c>
      <c r="AD1231" s="18" t="str">
        <f t="shared" si="298"/>
        <v/>
      </c>
      <c r="AE1231" s="18" t="str">
        <f t="shared" si="299"/>
        <v/>
      </c>
      <c r="AG1231" s="95" t="str">
        <f>IF($C1231="", "", IF(IFERROR(INDEX(Ingredients!C$11:C$310, MATCH($C1231, Ingredients!$B$11:$B$310, 0)), "")="", "", IFERROR(INDEX(Ingredients!C$11:C$310, MATCH($C1231, Ingredients!$B$11:$B$310, 0)), "")))</f>
        <v/>
      </c>
      <c r="AH1231" s="105" t="str">
        <f>IF($C1231="", "", IF(IFERROR(INDEX(Ingredients!D$11:D$310, MATCH($C1231, Ingredients!$B$11:$B$310, 0)), "")="", "", IFERROR(INDEX(Ingredients!D$11:D$310, MATCH($C1231, Ingredients!$B$11:$B$310, 0)), "")))</f>
        <v/>
      </c>
      <c r="AI1231" s="106" t="str">
        <f>IF($C1231="", "", IF(IFERROR(INDEX(Ingredients!E$11:E$310, MATCH($C1231, Ingredients!$B$11:$B$310, 0)), "")="", "", IFERROR(INDEX(Ingredients!E$11:E$310, MATCH($C1231, Ingredients!$B$11:$B$310, 0)), "")))</f>
        <v/>
      </c>
      <c r="AJ1231" s="108" t="str">
        <f>IF($C1231="", "", IF(IFERROR(INDEX(Ingredients!F$11:F$310, MATCH($C1231, Ingredients!$B$11:$B$310, 0)), "")="", "", IFERROR(INDEX(Ingredients!F$11:F$310, MATCH($C1231, Ingredients!$B$11:$B$310, 0)), "")))</f>
        <v/>
      </c>
      <c r="AK1231" s="106" t="str">
        <f>IF($C1231="", "", IF(IFERROR(INDEX(Ingredients!G$11:G$310, MATCH($C1231, Ingredients!$B$11:$B$310, 0)), "")="", "", IFERROR(INDEX(Ingredients!G$11:G$310, MATCH($C1231, Ingredients!$B$11:$B$310, 0)), "")))</f>
        <v/>
      </c>
      <c r="AL1231" s="79" t="str">
        <f>IF($C1231="", "", IF(IFERROR(INDEX(Ingredients!H$11:H$310, MATCH($C1231, Ingredients!$B$11:$B$310, 0)), "")="", "", IFERROR(INDEX(Ingredients!H$11:H$310, MATCH($C1231, Ingredients!$B$11:$B$310, 0)), "")))</f>
        <v/>
      </c>
      <c r="AN1231" s="83" t="str">
        <f t="shared" si="290"/>
        <v/>
      </c>
      <c r="AP1231" s="114" t="str">
        <f t="shared" si="300"/>
        <v/>
      </c>
      <c r="AR1231" s="117" t="str">
        <f>IF($C1231="", "", IF(IFERROR(INDEX(Ingredients!$AI$11:$AI$310, MATCH($C1231, Ingredients!$B$11:$B$310, 0)), "")="", "", IFERROR(INDEX(Ingredients!$AI$11:$AI$310, MATCH($C1231, Ingredients!$B$11:$B$310, 0)), "")))</f>
        <v/>
      </c>
      <c r="AT1231" s="120" t="str">
        <f t="shared" si="301"/>
        <v/>
      </c>
      <c r="AV1231" s="90" t="str">
        <f t="shared" si="291"/>
        <v/>
      </c>
      <c r="AX1231" s="90" t="str">
        <f>IF($AV1231="", "", COUNTIF($AV$11:$AV$5010, "&lt;"&amp;$AV1231)+1+COUNTIF($AV$11:$AV1231, $AV1231)-1)</f>
        <v/>
      </c>
      <c r="AZ1231" s="111" t="str">
        <f>IF($B1231="", "", SUMIF('Shopping List'!$AV$11:$AV$25, $B1231, 'Shopping List'!$BN$11:$BN$25))</f>
        <v/>
      </c>
      <c r="BB1231" s="117" t="str">
        <f t="shared" si="302"/>
        <v/>
      </c>
    </row>
    <row r="1232" spans="1:54" x14ac:dyDescent="0.25">
      <c r="A1232" s="4"/>
      <c r="B1232" s="37"/>
      <c r="C1232" s="124"/>
      <c r="D1232" s="39"/>
      <c r="E1232" s="125"/>
      <c r="F1232" s="48"/>
      <c r="G1232" s="4"/>
      <c r="H1232" s="4"/>
      <c r="I1232" s="95" t="str">
        <f>IF($C1232="", "", IF(IFERROR(INDEX(Ingredients!$C$11:$C$310, MATCH($C1232, Ingredients!$B$11:$B$310, 0)), "")="", "", IFERROR(INDEX(Ingredients!$C$11:$C$310, MATCH($C1232, Ingredients!$B$11:$B$310, 0)), "")))</f>
        <v/>
      </c>
      <c r="J1232" s="73" t="str">
        <f>IF($B1232="", "", IF(IFERROR(INDEX(Meals!$C$11:$C$260, MATCH($B1232, Meals!$B$11:$B$260, 0)), "")="", "", IFERROR(INDEX(Meals!$C$11:$C$260, MATCH($B1232, Meals!$B$11:$B$260, 0)), "")))</f>
        <v/>
      </c>
      <c r="K1232" s="4"/>
      <c r="L1232" s="72" t="str">
        <f t="shared" si="292"/>
        <v/>
      </c>
      <c r="M1232" s="73" t="str">
        <f t="shared" si="293"/>
        <v/>
      </c>
      <c r="N1232" s="4"/>
      <c r="O1232" s="78" t="str">
        <f t="shared" si="294"/>
        <v/>
      </c>
      <c r="P1232" s="79" t="str">
        <f t="shared" si="295"/>
        <v/>
      </c>
      <c r="Q1232" s="4"/>
      <c r="R1232" s="90" t="str">
        <f t="shared" si="296"/>
        <v/>
      </c>
      <c r="S1232" s="4"/>
      <c r="Y1232" s="18" t="str">
        <f t="shared" si="297"/>
        <v/>
      </c>
      <c r="AA1232" s="18" t="str">
        <f t="shared" si="288"/>
        <v/>
      </c>
      <c r="AB1232" s="18" t="str">
        <f t="shared" si="289"/>
        <v/>
      </c>
      <c r="AC1232" s="18" t="str">
        <f t="shared" si="298"/>
        <v/>
      </c>
      <c r="AD1232" s="18" t="str">
        <f t="shared" si="298"/>
        <v/>
      </c>
      <c r="AE1232" s="18" t="str">
        <f t="shared" si="299"/>
        <v/>
      </c>
      <c r="AG1232" s="95" t="str">
        <f>IF($C1232="", "", IF(IFERROR(INDEX(Ingredients!C$11:C$310, MATCH($C1232, Ingredients!$B$11:$B$310, 0)), "")="", "", IFERROR(INDEX(Ingredients!C$11:C$310, MATCH($C1232, Ingredients!$B$11:$B$310, 0)), "")))</f>
        <v/>
      </c>
      <c r="AH1232" s="105" t="str">
        <f>IF($C1232="", "", IF(IFERROR(INDEX(Ingredients!D$11:D$310, MATCH($C1232, Ingredients!$B$11:$B$310, 0)), "")="", "", IFERROR(INDEX(Ingredients!D$11:D$310, MATCH($C1232, Ingredients!$B$11:$B$310, 0)), "")))</f>
        <v/>
      </c>
      <c r="AI1232" s="106" t="str">
        <f>IF($C1232="", "", IF(IFERROR(INDEX(Ingredients!E$11:E$310, MATCH($C1232, Ingredients!$B$11:$B$310, 0)), "")="", "", IFERROR(INDEX(Ingredients!E$11:E$310, MATCH($C1232, Ingredients!$B$11:$B$310, 0)), "")))</f>
        <v/>
      </c>
      <c r="AJ1232" s="108" t="str">
        <f>IF($C1232="", "", IF(IFERROR(INDEX(Ingredients!F$11:F$310, MATCH($C1232, Ingredients!$B$11:$B$310, 0)), "")="", "", IFERROR(INDEX(Ingredients!F$11:F$310, MATCH($C1232, Ingredients!$B$11:$B$310, 0)), "")))</f>
        <v/>
      </c>
      <c r="AK1232" s="106" t="str">
        <f>IF($C1232="", "", IF(IFERROR(INDEX(Ingredients!G$11:G$310, MATCH($C1232, Ingredients!$B$11:$B$310, 0)), "")="", "", IFERROR(INDEX(Ingredients!G$11:G$310, MATCH($C1232, Ingredients!$B$11:$B$310, 0)), "")))</f>
        <v/>
      </c>
      <c r="AL1232" s="79" t="str">
        <f>IF($C1232="", "", IF(IFERROR(INDEX(Ingredients!H$11:H$310, MATCH($C1232, Ingredients!$B$11:$B$310, 0)), "")="", "", IFERROR(INDEX(Ingredients!H$11:H$310, MATCH($C1232, Ingredients!$B$11:$B$310, 0)), "")))</f>
        <v/>
      </c>
      <c r="AN1232" s="83" t="str">
        <f t="shared" si="290"/>
        <v/>
      </c>
      <c r="AP1232" s="114" t="str">
        <f t="shared" si="300"/>
        <v/>
      </c>
      <c r="AR1232" s="117" t="str">
        <f>IF($C1232="", "", IF(IFERROR(INDEX(Ingredients!$AI$11:$AI$310, MATCH($C1232, Ingredients!$B$11:$B$310, 0)), "")="", "", IFERROR(INDEX(Ingredients!$AI$11:$AI$310, MATCH($C1232, Ingredients!$B$11:$B$310, 0)), "")))</f>
        <v/>
      </c>
      <c r="AT1232" s="120" t="str">
        <f t="shared" si="301"/>
        <v/>
      </c>
      <c r="AV1232" s="90" t="str">
        <f t="shared" si="291"/>
        <v/>
      </c>
      <c r="AX1232" s="90" t="str">
        <f>IF($AV1232="", "", COUNTIF($AV$11:$AV$5010, "&lt;"&amp;$AV1232)+1+COUNTIF($AV$11:$AV1232, $AV1232)-1)</f>
        <v/>
      </c>
      <c r="AZ1232" s="111" t="str">
        <f>IF($B1232="", "", SUMIF('Shopping List'!$AV$11:$AV$25, $B1232, 'Shopping List'!$BN$11:$BN$25))</f>
        <v/>
      </c>
      <c r="BB1232" s="117" t="str">
        <f t="shared" si="302"/>
        <v/>
      </c>
    </row>
    <row r="1233" spans="1:54" x14ac:dyDescent="0.25">
      <c r="A1233" s="4"/>
      <c r="B1233" s="37"/>
      <c r="C1233" s="124"/>
      <c r="D1233" s="39"/>
      <c r="E1233" s="125"/>
      <c r="F1233" s="48"/>
      <c r="G1233" s="4"/>
      <c r="H1233" s="4"/>
      <c r="I1233" s="95" t="str">
        <f>IF($C1233="", "", IF(IFERROR(INDEX(Ingredients!$C$11:$C$310, MATCH($C1233, Ingredients!$B$11:$B$310, 0)), "")="", "", IFERROR(INDEX(Ingredients!$C$11:$C$310, MATCH($C1233, Ingredients!$B$11:$B$310, 0)), "")))</f>
        <v/>
      </c>
      <c r="J1233" s="73" t="str">
        <f>IF($B1233="", "", IF(IFERROR(INDEX(Meals!$C$11:$C$260, MATCH($B1233, Meals!$B$11:$B$260, 0)), "")="", "", IFERROR(INDEX(Meals!$C$11:$C$260, MATCH($B1233, Meals!$B$11:$B$260, 0)), "")))</f>
        <v/>
      </c>
      <c r="K1233" s="4"/>
      <c r="L1233" s="72" t="str">
        <f t="shared" si="292"/>
        <v/>
      </c>
      <c r="M1233" s="73" t="str">
        <f t="shared" si="293"/>
        <v/>
      </c>
      <c r="N1233" s="4"/>
      <c r="O1233" s="78" t="str">
        <f t="shared" si="294"/>
        <v/>
      </c>
      <c r="P1233" s="79" t="str">
        <f t="shared" si="295"/>
        <v/>
      </c>
      <c r="Q1233" s="4"/>
      <c r="R1233" s="90" t="str">
        <f t="shared" si="296"/>
        <v/>
      </c>
      <c r="S1233" s="4"/>
      <c r="Y1233" s="18" t="str">
        <f t="shared" si="297"/>
        <v/>
      </c>
      <c r="AA1233" s="18" t="str">
        <f t="shared" si="288"/>
        <v/>
      </c>
      <c r="AB1233" s="18" t="str">
        <f t="shared" si="289"/>
        <v/>
      </c>
      <c r="AC1233" s="18" t="str">
        <f t="shared" si="298"/>
        <v/>
      </c>
      <c r="AD1233" s="18" t="str">
        <f t="shared" si="298"/>
        <v/>
      </c>
      <c r="AE1233" s="18" t="str">
        <f t="shared" si="299"/>
        <v/>
      </c>
      <c r="AG1233" s="95" t="str">
        <f>IF($C1233="", "", IF(IFERROR(INDEX(Ingredients!C$11:C$310, MATCH($C1233, Ingredients!$B$11:$B$310, 0)), "")="", "", IFERROR(INDEX(Ingredients!C$11:C$310, MATCH($C1233, Ingredients!$B$11:$B$310, 0)), "")))</f>
        <v/>
      </c>
      <c r="AH1233" s="105" t="str">
        <f>IF($C1233="", "", IF(IFERROR(INDEX(Ingredients!D$11:D$310, MATCH($C1233, Ingredients!$B$11:$B$310, 0)), "")="", "", IFERROR(INDEX(Ingredients!D$11:D$310, MATCH($C1233, Ingredients!$B$11:$B$310, 0)), "")))</f>
        <v/>
      </c>
      <c r="AI1233" s="106" t="str">
        <f>IF($C1233="", "", IF(IFERROR(INDEX(Ingredients!E$11:E$310, MATCH($C1233, Ingredients!$B$11:$B$310, 0)), "")="", "", IFERROR(INDEX(Ingredients!E$11:E$310, MATCH($C1233, Ingredients!$B$11:$B$310, 0)), "")))</f>
        <v/>
      </c>
      <c r="AJ1233" s="108" t="str">
        <f>IF($C1233="", "", IF(IFERROR(INDEX(Ingredients!F$11:F$310, MATCH($C1233, Ingredients!$B$11:$B$310, 0)), "")="", "", IFERROR(INDEX(Ingredients!F$11:F$310, MATCH($C1233, Ingredients!$B$11:$B$310, 0)), "")))</f>
        <v/>
      </c>
      <c r="AK1233" s="106" t="str">
        <f>IF($C1233="", "", IF(IFERROR(INDEX(Ingredients!G$11:G$310, MATCH($C1233, Ingredients!$B$11:$B$310, 0)), "")="", "", IFERROR(INDEX(Ingredients!G$11:G$310, MATCH($C1233, Ingredients!$B$11:$B$310, 0)), "")))</f>
        <v/>
      </c>
      <c r="AL1233" s="79" t="str">
        <f>IF($C1233="", "", IF(IFERROR(INDEX(Ingredients!H$11:H$310, MATCH($C1233, Ingredients!$B$11:$B$310, 0)), "")="", "", IFERROR(INDEX(Ingredients!H$11:H$310, MATCH($C1233, Ingredients!$B$11:$B$310, 0)), "")))</f>
        <v/>
      </c>
      <c r="AN1233" s="83" t="str">
        <f t="shared" si="290"/>
        <v/>
      </c>
      <c r="AP1233" s="114" t="str">
        <f t="shared" si="300"/>
        <v/>
      </c>
      <c r="AR1233" s="117" t="str">
        <f>IF($C1233="", "", IF(IFERROR(INDEX(Ingredients!$AI$11:$AI$310, MATCH($C1233, Ingredients!$B$11:$B$310, 0)), "")="", "", IFERROR(INDEX(Ingredients!$AI$11:$AI$310, MATCH($C1233, Ingredients!$B$11:$B$310, 0)), "")))</f>
        <v/>
      </c>
      <c r="AT1233" s="120" t="str">
        <f t="shared" si="301"/>
        <v/>
      </c>
      <c r="AV1233" s="90" t="str">
        <f t="shared" si="291"/>
        <v/>
      </c>
      <c r="AX1233" s="90" t="str">
        <f>IF($AV1233="", "", COUNTIF($AV$11:$AV$5010, "&lt;"&amp;$AV1233)+1+COUNTIF($AV$11:$AV1233, $AV1233)-1)</f>
        <v/>
      </c>
      <c r="AZ1233" s="111" t="str">
        <f>IF($B1233="", "", SUMIF('Shopping List'!$AV$11:$AV$25, $B1233, 'Shopping List'!$BN$11:$BN$25))</f>
        <v/>
      </c>
      <c r="BB1233" s="117" t="str">
        <f t="shared" si="302"/>
        <v/>
      </c>
    </row>
    <row r="1234" spans="1:54" x14ac:dyDescent="0.25">
      <c r="A1234" s="4"/>
      <c r="B1234" s="37"/>
      <c r="C1234" s="124"/>
      <c r="D1234" s="39"/>
      <c r="E1234" s="125"/>
      <c r="F1234" s="48"/>
      <c r="G1234" s="4"/>
      <c r="H1234" s="4"/>
      <c r="I1234" s="95" t="str">
        <f>IF($C1234="", "", IF(IFERROR(INDEX(Ingredients!$C$11:$C$310, MATCH($C1234, Ingredients!$B$11:$B$310, 0)), "")="", "", IFERROR(INDEX(Ingredients!$C$11:$C$310, MATCH($C1234, Ingredients!$B$11:$B$310, 0)), "")))</f>
        <v/>
      </c>
      <c r="J1234" s="73" t="str">
        <f>IF($B1234="", "", IF(IFERROR(INDEX(Meals!$C$11:$C$260, MATCH($B1234, Meals!$B$11:$B$260, 0)), "")="", "", IFERROR(INDEX(Meals!$C$11:$C$260, MATCH($B1234, Meals!$B$11:$B$260, 0)), "")))</f>
        <v/>
      </c>
      <c r="K1234" s="4"/>
      <c r="L1234" s="72" t="str">
        <f t="shared" si="292"/>
        <v/>
      </c>
      <c r="M1234" s="73" t="str">
        <f t="shared" si="293"/>
        <v/>
      </c>
      <c r="N1234" s="4"/>
      <c r="O1234" s="78" t="str">
        <f t="shared" si="294"/>
        <v/>
      </c>
      <c r="P1234" s="79" t="str">
        <f t="shared" si="295"/>
        <v/>
      </c>
      <c r="Q1234" s="4"/>
      <c r="R1234" s="90" t="str">
        <f t="shared" si="296"/>
        <v/>
      </c>
      <c r="S1234" s="4"/>
      <c r="Y1234" s="18" t="str">
        <f t="shared" si="297"/>
        <v/>
      </c>
      <c r="AA1234" s="18" t="str">
        <f t="shared" si="288"/>
        <v/>
      </c>
      <c r="AB1234" s="18" t="str">
        <f t="shared" si="289"/>
        <v/>
      </c>
      <c r="AC1234" s="18" t="str">
        <f t="shared" si="298"/>
        <v/>
      </c>
      <c r="AD1234" s="18" t="str">
        <f t="shared" si="298"/>
        <v/>
      </c>
      <c r="AE1234" s="18" t="str">
        <f t="shared" si="299"/>
        <v/>
      </c>
      <c r="AG1234" s="95" t="str">
        <f>IF($C1234="", "", IF(IFERROR(INDEX(Ingredients!C$11:C$310, MATCH($C1234, Ingredients!$B$11:$B$310, 0)), "")="", "", IFERROR(INDEX(Ingredients!C$11:C$310, MATCH($C1234, Ingredients!$B$11:$B$310, 0)), "")))</f>
        <v/>
      </c>
      <c r="AH1234" s="105" t="str">
        <f>IF($C1234="", "", IF(IFERROR(INDEX(Ingredients!D$11:D$310, MATCH($C1234, Ingredients!$B$11:$B$310, 0)), "")="", "", IFERROR(INDEX(Ingredients!D$11:D$310, MATCH($C1234, Ingredients!$B$11:$B$310, 0)), "")))</f>
        <v/>
      </c>
      <c r="AI1234" s="106" t="str">
        <f>IF($C1234="", "", IF(IFERROR(INDEX(Ingredients!E$11:E$310, MATCH($C1234, Ingredients!$B$11:$B$310, 0)), "")="", "", IFERROR(INDEX(Ingredients!E$11:E$310, MATCH($C1234, Ingredients!$B$11:$B$310, 0)), "")))</f>
        <v/>
      </c>
      <c r="AJ1234" s="108" t="str">
        <f>IF($C1234="", "", IF(IFERROR(INDEX(Ingredients!F$11:F$310, MATCH($C1234, Ingredients!$B$11:$B$310, 0)), "")="", "", IFERROR(INDEX(Ingredients!F$11:F$310, MATCH($C1234, Ingredients!$B$11:$B$310, 0)), "")))</f>
        <v/>
      </c>
      <c r="AK1234" s="106" t="str">
        <f>IF($C1234="", "", IF(IFERROR(INDEX(Ingredients!G$11:G$310, MATCH($C1234, Ingredients!$B$11:$B$310, 0)), "")="", "", IFERROR(INDEX(Ingredients!G$11:G$310, MATCH($C1234, Ingredients!$B$11:$B$310, 0)), "")))</f>
        <v/>
      </c>
      <c r="AL1234" s="79" t="str">
        <f>IF($C1234="", "", IF(IFERROR(INDEX(Ingredients!H$11:H$310, MATCH($C1234, Ingredients!$B$11:$B$310, 0)), "")="", "", IFERROR(INDEX(Ingredients!H$11:H$310, MATCH($C1234, Ingredients!$B$11:$B$310, 0)), "")))</f>
        <v/>
      </c>
      <c r="AN1234" s="83" t="str">
        <f t="shared" si="290"/>
        <v/>
      </c>
      <c r="AP1234" s="114" t="str">
        <f t="shared" si="300"/>
        <v/>
      </c>
      <c r="AR1234" s="117" t="str">
        <f>IF($C1234="", "", IF(IFERROR(INDEX(Ingredients!$AI$11:$AI$310, MATCH($C1234, Ingredients!$B$11:$B$310, 0)), "")="", "", IFERROR(INDEX(Ingredients!$AI$11:$AI$310, MATCH($C1234, Ingredients!$B$11:$B$310, 0)), "")))</f>
        <v/>
      </c>
      <c r="AT1234" s="120" t="str">
        <f t="shared" si="301"/>
        <v/>
      </c>
      <c r="AV1234" s="90" t="str">
        <f t="shared" si="291"/>
        <v/>
      </c>
      <c r="AX1234" s="90" t="str">
        <f>IF($AV1234="", "", COUNTIF($AV$11:$AV$5010, "&lt;"&amp;$AV1234)+1+COUNTIF($AV$11:$AV1234, $AV1234)-1)</f>
        <v/>
      </c>
      <c r="AZ1234" s="111" t="str">
        <f>IF($B1234="", "", SUMIF('Shopping List'!$AV$11:$AV$25, $B1234, 'Shopping List'!$BN$11:$BN$25))</f>
        <v/>
      </c>
      <c r="BB1234" s="117" t="str">
        <f t="shared" si="302"/>
        <v/>
      </c>
    </row>
    <row r="1235" spans="1:54" x14ac:dyDescent="0.25">
      <c r="A1235" s="4"/>
      <c r="B1235" s="37"/>
      <c r="C1235" s="124"/>
      <c r="D1235" s="39"/>
      <c r="E1235" s="125"/>
      <c r="F1235" s="48"/>
      <c r="G1235" s="4"/>
      <c r="H1235" s="4"/>
      <c r="I1235" s="95" t="str">
        <f>IF($C1235="", "", IF(IFERROR(INDEX(Ingredients!$C$11:$C$310, MATCH($C1235, Ingredients!$B$11:$B$310, 0)), "")="", "", IFERROR(INDEX(Ingredients!$C$11:$C$310, MATCH($C1235, Ingredients!$B$11:$B$310, 0)), "")))</f>
        <v/>
      </c>
      <c r="J1235" s="73" t="str">
        <f>IF($B1235="", "", IF(IFERROR(INDEX(Meals!$C$11:$C$260, MATCH($B1235, Meals!$B$11:$B$260, 0)), "")="", "", IFERROR(INDEX(Meals!$C$11:$C$260, MATCH($B1235, Meals!$B$11:$B$260, 0)), "")))</f>
        <v/>
      </c>
      <c r="K1235" s="4"/>
      <c r="L1235" s="72" t="str">
        <f t="shared" si="292"/>
        <v/>
      </c>
      <c r="M1235" s="73" t="str">
        <f t="shared" si="293"/>
        <v/>
      </c>
      <c r="N1235" s="4"/>
      <c r="O1235" s="78" t="str">
        <f t="shared" si="294"/>
        <v/>
      </c>
      <c r="P1235" s="79" t="str">
        <f t="shared" si="295"/>
        <v/>
      </c>
      <c r="Q1235" s="4"/>
      <c r="R1235" s="90" t="str">
        <f t="shared" si="296"/>
        <v/>
      </c>
      <c r="S1235" s="4"/>
      <c r="Y1235" s="18" t="str">
        <f t="shared" si="297"/>
        <v/>
      </c>
      <c r="AA1235" s="18" t="str">
        <f t="shared" si="288"/>
        <v/>
      </c>
      <c r="AB1235" s="18" t="str">
        <f t="shared" si="289"/>
        <v/>
      </c>
      <c r="AC1235" s="18" t="str">
        <f t="shared" si="298"/>
        <v/>
      </c>
      <c r="AD1235" s="18" t="str">
        <f t="shared" si="298"/>
        <v/>
      </c>
      <c r="AE1235" s="18" t="str">
        <f t="shared" si="299"/>
        <v/>
      </c>
      <c r="AG1235" s="95" t="str">
        <f>IF($C1235="", "", IF(IFERROR(INDEX(Ingredients!C$11:C$310, MATCH($C1235, Ingredients!$B$11:$B$310, 0)), "")="", "", IFERROR(INDEX(Ingredients!C$11:C$310, MATCH($C1235, Ingredients!$B$11:$B$310, 0)), "")))</f>
        <v/>
      </c>
      <c r="AH1235" s="105" t="str">
        <f>IF($C1235="", "", IF(IFERROR(INDEX(Ingredients!D$11:D$310, MATCH($C1235, Ingredients!$B$11:$B$310, 0)), "")="", "", IFERROR(INDEX(Ingredients!D$11:D$310, MATCH($C1235, Ingredients!$B$11:$B$310, 0)), "")))</f>
        <v/>
      </c>
      <c r="AI1235" s="106" t="str">
        <f>IF($C1235="", "", IF(IFERROR(INDEX(Ingredients!E$11:E$310, MATCH($C1235, Ingredients!$B$11:$B$310, 0)), "")="", "", IFERROR(INDEX(Ingredients!E$11:E$310, MATCH($C1235, Ingredients!$B$11:$B$310, 0)), "")))</f>
        <v/>
      </c>
      <c r="AJ1235" s="108" t="str">
        <f>IF($C1235="", "", IF(IFERROR(INDEX(Ingredients!F$11:F$310, MATCH($C1235, Ingredients!$B$11:$B$310, 0)), "")="", "", IFERROR(INDEX(Ingredients!F$11:F$310, MATCH($C1235, Ingredients!$B$11:$B$310, 0)), "")))</f>
        <v/>
      </c>
      <c r="AK1235" s="106" t="str">
        <f>IF($C1235="", "", IF(IFERROR(INDEX(Ingredients!G$11:G$310, MATCH($C1235, Ingredients!$B$11:$B$310, 0)), "")="", "", IFERROR(INDEX(Ingredients!G$11:G$310, MATCH($C1235, Ingredients!$B$11:$B$310, 0)), "")))</f>
        <v/>
      </c>
      <c r="AL1235" s="79" t="str">
        <f>IF($C1235="", "", IF(IFERROR(INDEX(Ingredients!H$11:H$310, MATCH($C1235, Ingredients!$B$11:$B$310, 0)), "")="", "", IFERROR(INDEX(Ingredients!H$11:H$310, MATCH($C1235, Ingredients!$B$11:$B$310, 0)), "")))</f>
        <v/>
      </c>
      <c r="AN1235" s="83" t="str">
        <f t="shared" si="290"/>
        <v/>
      </c>
      <c r="AP1235" s="114" t="str">
        <f t="shared" si="300"/>
        <v/>
      </c>
      <c r="AR1235" s="117" t="str">
        <f>IF($C1235="", "", IF(IFERROR(INDEX(Ingredients!$AI$11:$AI$310, MATCH($C1235, Ingredients!$B$11:$B$310, 0)), "")="", "", IFERROR(INDEX(Ingredients!$AI$11:$AI$310, MATCH($C1235, Ingredients!$B$11:$B$310, 0)), "")))</f>
        <v/>
      </c>
      <c r="AT1235" s="120" t="str">
        <f t="shared" si="301"/>
        <v/>
      </c>
      <c r="AV1235" s="90" t="str">
        <f t="shared" si="291"/>
        <v/>
      </c>
      <c r="AX1235" s="90" t="str">
        <f>IF($AV1235="", "", COUNTIF($AV$11:$AV$5010, "&lt;"&amp;$AV1235)+1+COUNTIF($AV$11:$AV1235, $AV1235)-1)</f>
        <v/>
      </c>
      <c r="AZ1235" s="111" t="str">
        <f>IF($B1235="", "", SUMIF('Shopping List'!$AV$11:$AV$25, $B1235, 'Shopping List'!$BN$11:$BN$25))</f>
        <v/>
      </c>
      <c r="BB1235" s="117" t="str">
        <f t="shared" si="302"/>
        <v/>
      </c>
    </row>
    <row r="1236" spans="1:54" x14ac:dyDescent="0.25">
      <c r="A1236" s="4"/>
      <c r="B1236" s="37"/>
      <c r="C1236" s="124"/>
      <c r="D1236" s="39"/>
      <c r="E1236" s="125"/>
      <c r="F1236" s="48"/>
      <c r="G1236" s="4"/>
      <c r="H1236" s="4"/>
      <c r="I1236" s="95" t="str">
        <f>IF($C1236="", "", IF(IFERROR(INDEX(Ingredients!$C$11:$C$310, MATCH($C1236, Ingredients!$B$11:$B$310, 0)), "")="", "", IFERROR(INDEX(Ingredients!$C$11:$C$310, MATCH($C1236, Ingredients!$B$11:$B$310, 0)), "")))</f>
        <v/>
      </c>
      <c r="J1236" s="73" t="str">
        <f>IF($B1236="", "", IF(IFERROR(INDEX(Meals!$C$11:$C$260, MATCH($B1236, Meals!$B$11:$B$260, 0)), "")="", "", IFERROR(INDEX(Meals!$C$11:$C$260, MATCH($B1236, Meals!$B$11:$B$260, 0)), "")))</f>
        <v/>
      </c>
      <c r="K1236" s="4"/>
      <c r="L1236" s="72" t="str">
        <f t="shared" si="292"/>
        <v/>
      </c>
      <c r="M1236" s="73" t="str">
        <f t="shared" si="293"/>
        <v/>
      </c>
      <c r="N1236" s="4"/>
      <c r="O1236" s="78" t="str">
        <f t="shared" si="294"/>
        <v/>
      </c>
      <c r="P1236" s="79" t="str">
        <f t="shared" si="295"/>
        <v/>
      </c>
      <c r="Q1236" s="4"/>
      <c r="R1236" s="90" t="str">
        <f t="shared" si="296"/>
        <v/>
      </c>
      <c r="S1236" s="4"/>
      <c r="Y1236" s="18" t="str">
        <f t="shared" si="297"/>
        <v/>
      </c>
      <c r="AA1236" s="18" t="str">
        <f t="shared" si="288"/>
        <v/>
      </c>
      <c r="AB1236" s="18" t="str">
        <f t="shared" si="289"/>
        <v/>
      </c>
      <c r="AC1236" s="18" t="str">
        <f t="shared" si="298"/>
        <v/>
      </c>
      <c r="AD1236" s="18" t="str">
        <f t="shared" si="298"/>
        <v/>
      </c>
      <c r="AE1236" s="18" t="str">
        <f t="shared" si="299"/>
        <v/>
      </c>
      <c r="AG1236" s="95" t="str">
        <f>IF($C1236="", "", IF(IFERROR(INDEX(Ingredients!C$11:C$310, MATCH($C1236, Ingredients!$B$11:$B$310, 0)), "")="", "", IFERROR(INDEX(Ingredients!C$11:C$310, MATCH($C1236, Ingredients!$B$11:$B$310, 0)), "")))</f>
        <v/>
      </c>
      <c r="AH1236" s="105" t="str">
        <f>IF($C1236="", "", IF(IFERROR(INDEX(Ingredients!D$11:D$310, MATCH($C1236, Ingredients!$B$11:$B$310, 0)), "")="", "", IFERROR(INDEX(Ingredients!D$11:D$310, MATCH($C1236, Ingredients!$B$11:$B$310, 0)), "")))</f>
        <v/>
      </c>
      <c r="AI1236" s="106" t="str">
        <f>IF($C1236="", "", IF(IFERROR(INDEX(Ingredients!E$11:E$310, MATCH($C1236, Ingredients!$B$11:$B$310, 0)), "")="", "", IFERROR(INDEX(Ingredients!E$11:E$310, MATCH($C1236, Ingredients!$B$11:$B$310, 0)), "")))</f>
        <v/>
      </c>
      <c r="AJ1236" s="108" t="str">
        <f>IF($C1236="", "", IF(IFERROR(INDEX(Ingredients!F$11:F$310, MATCH($C1236, Ingredients!$B$11:$B$310, 0)), "")="", "", IFERROR(INDEX(Ingredients!F$11:F$310, MATCH($C1236, Ingredients!$B$11:$B$310, 0)), "")))</f>
        <v/>
      </c>
      <c r="AK1236" s="106" t="str">
        <f>IF($C1236="", "", IF(IFERROR(INDEX(Ingredients!G$11:G$310, MATCH($C1236, Ingredients!$B$11:$B$310, 0)), "")="", "", IFERROR(INDEX(Ingredients!G$11:G$310, MATCH($C1236, Ingredients!$B$11:$B$310, 0)), "")))</f>
        <v/>
      </c>
      <c r="AL1236" s="79" t="str">
        <f>IF($C1236="", "", IF(IFERROR(INDEX(Ingredients!H$11:H$310, MATCH($C1236, Ingredients!$B$11:$B$310, 0)), "")="", "", IFERROR(INDEX(Ingredients!H$11:H$310, MATCH($C1236, Ingredients!$B$11:$B$310, 0)), "")))</f>
        <v/>
      </c>
      <c r="AN1236" s="83" t="str">
        <f t="shared" si="290"/>
        <v/>
      </c>
      <c r="AP1236" s="114" t="str">
        <f t="shared" si="300"/>
        <v/>
      </c>
      <c r="AR1236" s="117" t="str">
        <f>IF($C1236="", "", IF(IFERROR(INDEX(Ingredients!$AI$11:$AI$310, MATCH($C1236, Ingredients!$B$11:$B$310, 0)), "")="", "", IFERROR(INDEX(Ingredients!$AI$11:$AI$310, MATCH($C1236, Ingredients!$B$11:$B$310, 0)), "")))</f>
        <v/>
      </c>
      <c r="AT1236" s="120" t="str">
        <f t="shared" si="301"/>
        <v/>
      </c>
      <c r="AV1236" s="90" t="str">
        <f t="shared" si="291"/>
        <v/>
      </c>
      <c r="AX1236" s="90" t="str">
        <f>IF($AV1236="", "", COUNTIF($AV$11:$AV$5010, "&lt;"&amp;$AV1236)+1+COUNTIF($AV$11:$AV1236, $AV1236)-1)</f>
        <v/>
      </c>
      <c r="AZ1236" s="111" t="str">
        <f>IF($B1236="", "", SUMIF('Shopping List'!$AV$11:$AV$25, $B1236, 'Shopping List'!$BN$11:$BN$25))</f>
        <v/>
      </c>
      <c r="BB1236" s="117" t="str">
        <f t="shared" si="302"/>
        <v/>
      </c>
    </row>
    <row r="1237" spans="1:54" x14ac:dyDescent="0.25">
      <c r="A1237" s="4"/>
      <c r="B1237" s="37"/>
      <c r="C1237" s="124"/>
      <c r="D1237" s="39"/>
      <c r="E1237" s="125"/>
      <c r="F1237" s="48"/>
      <c r="G1237" s="4"/>
      <c r="H1237" s="4"/>
      <c r="I1237" s="95" t="str">
        <f>IF($C1237="", "", IF(IFERROR(INDEX(Ingredients!$C$11:$C$310, MATCH($C1237, Ingredients!$B$11:$B$310, 0)), "")="", "", IFERROR(INDEX(Ingredients!$C$11:$C$310, MATCH($C1237, Ingredients!$B$11:$B$310, 0)), "")))</f>
        <v/>
      </c>
      <c r="J1237" s="73" t="str">
        <f>IF($B1237="", "", IF(IFERROR(INDEX(Meals!$C$11:$C$260, MATCH($B1237, Meals!$B$11:$B$260, 0)), "")="", "", IFERROR(INDEX(Meals!$C$11:$C$260, MATCH($B1237, Meals!$B$11:$B$260, 0)), "")))</f>
        <v/>
      </c>
      <c r="K1237" s="4"/>
      <c r="L1237" s="72" t="str">
        <f t="shared" si="292"/>
        <v/>
      </c>
      <c r="M1237" s="73" t="str">
        <f t="shared" si="293"/>
        <v/>
      </c>
      <c r="N1237" s="4"/>
      <c r="O1237" s="78" t="str">
        <f t="shared" si="294"/>
        <v/>
      </c>
      <c r="P1237" s="79" t="str">
        <f t="shared" si="295"/>
        <v/>
      </c>
      <c r="Q1237" s="4"/>
      <c r="R1237" s="90" t="str">
        <f t="shared" si="296"/>
        <v/>
      </c>
      <c r="S1237" s="4"/>
      <c r="Y1237" s="18" t="str">
        <f t="shared" si="297"/>
        <v/>
      </c>
      <c r="AA1237" s="18" t="str">
        <f t="shared" si="288"/>
        <v/>
      </c>
      <c r="AB1237" s="18" t="str">
        <f t="shared" si="289"/>
        <v/>
      </c>
      <c r="AC1237" s="18" t="str">
        <f t="shared" si="298"/>
        <v/>
      </c>
      <c r="AD1237" s="18" t="str">
        <f t="shared" si="298"/>
        <v/>
      </c>
      <c r="AE1237" s="18" t="str">
        <f t="shared" si="299"/>
        <v/>
      </c>
      <c r="AG1237" s="95" t="str">
        <f>IF($C1237="", "", IF(IFERROR(INDEX(Ingredients!C$11:C$310, MATCH($C1237, Ingredients!$B$11:$B$310, 0)), "")="", "", IFERROR(INDEX(Ingredients!C$11:C$310, MATCH($C1237, Ingredients!$B$11:$B$310, 0)), "")))</f>
        <v/>
      </c>
      <c r="AH1237" s="105" t="str">
        <f>IF($C1237="", "", IF(IFERROR(INDEX(Ingredients!D$11:D$310, MATCH($C1237, Ingredients!$B$11:$B$310, 0)), "")="", "", IFERROR(INDEX(Ingredients!D$11:D$310, MATCH($C1237, Ingredients!$B$11:$B$310, 0)), "")))</f>
        <v/>
      </c>
      <c r="AI1237" s="106" t="str">
        <f>IF($C1237="", "", IF(IFERROR(INDEX(Ingredients!E$11:E$310, MATCH($C1237, Ingredients!$B$11:$B$310, 0)), "")="", "", IFERROR(INDEX(Ingredients!E$11:E$310, MATCH($C1237, Ingredients!$B$11:$B$310, 0)), "")))</f>
        <v/>
      </c>
      <c r="AJ1237" s="108" t="str">
        <f>IF($C1237="", "", IF(IFERROR(INDEX(Ingredients!F$11:F$310, MATCH($C1237, Ingredients!$B$11:$B$310, 0)), "")="", "", IFERROR(INDEX(Ingredients!F$11:F$310, MATCH($C1237, Ingredients!$B$11:$B$310, 0)), "")))</f>
        <v/>
      </c>
      <c r="AK1237" s="106" t="str">
        <f>IF($C1237="", "", IF(IFERROR(INDEX(Ingredients!G$11:G$310, MATCH($C1237, Ingredients!$B$11:$B$310, 0)), "")="", "", IFERROR(INDEX(Ingredients!G$11:G$310, MATCH($C1237, Ingredients!$B$11:$B$310, 0)), "")))</f>
        <v/>
      </c>
      <c r="AL1237" s="79" t="str">
        <f>IF($C1237="", "", IF(IFERROR(INDEX(Ingredients!H$11:H$310, MATCH($C1237, Ingredients!$B$11:$B$310, 0)), "")="", "", IFERROR(INDEX(Ingredients!H$11:H$310, MATCH($C1237, Ingredients!$B$11:$B$310, 0)), "")))</f>
        <v/>
      </c>
      <c r="AN1237" s="83" t="str">
        <f t="shared" si="290"/>
        <v/>
      </c>
      <c r="AP1237" s="114" t="str">
        <f t="shared" si="300"/>
        <v/>
      </c>
      <c r="AR1237" s="117" t="str">
        <f>IF($C1237="", "", IF(IFERROR(INDEX(Ingredients!$AI$11:$AI$310, MATCH($C1237, Ingredients!$B$11:$B$310, 0)), "")="", "", IFERROR(INDEX(Ingredients!$AI$11:$AI$310, MATCH($C1237, Ingredients!$B$11:$B$310, 0)), "")))</f>
        <v/>
      </c>
      <c r="AT1237" s="120" t="str">
        <f t="shared" si="301"/>
        <v/>
      </c>
      <c r="AV1237" s="90" t="str">
        <f t="shared" si="291"/>
        <v/>
      </c>
      <c r="AX1237" s="90" t="str">
        <f>IF($AV1237="", "", COUNTIF($AV$11:$AV$5010, "&lt;"&amp;$AV1237)+1+COUNTIF($AV$11:$AV1237, $AV1237)-1)</f>
        <v/>
      </c>
      <c r="AZ1237" s="111" t="str">
        <f>IF($B1237="", "", SUMIF('Shopping List'!$AV$11:$AV$25, $B1237, 'Shopping List'!$BN$11:$BN$25))</f>
        <v/>
      </c>
      <c r="BB1237" s="117" t="str">
        <f t="shared" si="302"/>
        <v/>
      </c>
    </row>
    <row r="1238" spans="1:54" x14ac:dyDescent="0.25">
      <c r="A1238" s="4"/>
      <c r="B1238" s="37"/>
      <c r="C1238" s="124"/>
      <c r="D1238" s="39"/>
      <c r="E1238" s="125"/>
      <c r="F1238" s="48"/>
      <c r="G1238" s="4"/>
      <c r="H1238" s="4"/>
      <c r="I1238" s="95" t="str">
        <f>IF($C1238="", "", IF(IFERROR(INDEX(Ingredients!$C$11:$C$310, MATCH($C1238, Ingredients!$B$11:$B$310, 0)), "")="", "", IFERROR(INDEX(Ingredients!$C$11:$C$310, MATCH($C1238, Ingredients!$B$11:$B$310, 0)), "")))</f>
        <v/>
      </c>
      <c r="J1238" s="73" t="str">
        <f>IF($B1238="", "", IF(IFERROR(INDEX(Meals!$C$11:$C$260, MATCH($B1238, Meals!$B$11:$B$260, 0)), "")="", "", IFERROR(INDEX(Meals!$C$11:$C$260, MATCH($B1238, Meals!$B$11:$B$260, 0)), "")))</f>
        <v/>
      </c>
      <c r="K1238" s="4"/>
      <c r="L1238" s="72" t="str">
        <f t="shared" si="292"/>
        <v/>
      </c>
      <c r="M1238" s="73" t="str">
        <f t="shared" si="293"/>
        <v/>
      </c>
      <c r="N1238" s="4"/>
      <c r="O1238" s="78" t="str">
        <f t="shared" si="294"/>
        <v/>
      </c>
      <c r="P1238" s="79" t="str">
        <f t="shared" si="295"/>
        <v/>
      </c>
      <c r="Q1238" s="4"/>
      <c r="R1238" s="90" t="str">
        <f t="shared" si="296"/>
        <v/>
      </c>
      <c r="S1238" s="4"/>
      <c r="Y1238" s="18" t="str">
        <f t="shared" si="297"/>
        <v/>
      </c>
      <c r="AA1238" s="18" t="str">
        <f t="shared" si="288"/>
        <v/>
      </c>
      <c r="AB1238" s="18" t="str">
        <f t="shared" si="289"/>
        <v/>
      </c>
      <c r="AC1238" s="18" t="str">
        <f t="shared" si="298"/>
        <v/>
      </c>
      <c r="AD1238" s="18" t="str">
        <f t="shared" si="298"/>
        <v/>
      </c>
      <c r="AE1238" s="18" t="str">
        <f t="shared" si="299"/>
        <v/>
      </c>
      <c r="AG1238" s="95" t="str">
        <f>IF($C1238="", "", IF(IFERROR(INDEX(Ingredients!C$11:C$310, MATCH($C1238, Ingredients!$B$11:$B$310, 0)), "")="", "", IFERROR(INDEX(Ingredients!C$11:C$310, MATCH($C1238, Ingredients!$B$11:$B$310, 0)), "")))</f>
        <v/>
      </c>
      <c r="AH1238" s="105" t="str">
        <f>IF($C1238="", "", IF(IFERROR(INDEX(Ingredients!D$11:D$310, MATCH($C1238, Ingredients!$B$11:$B$310, 0)), "")="", "", IFERROR(INDEX(Ingredients!D$11:D$310, MATCH($C1238, Ingredients!$B$11:$B$310, 0)), "")))</f>
        <v/>
      </c>
      <c r="AI1238" s="106" t="str">
        <f>IF($C1238="", "", IF(IFERROR(INDEX(Ingredients!E$11:E$310, MATCH($C1238, Ingredients!$B$11:$B$310, 0)), "")="", "", IFERROR(INDEX(Ingredients!E$11:E$310, MATCH($C1238, Ingredients!$B$11:$B$310, 0)), "")))</f>
        <v/>
      </c>
      <c r="AJ1238" s="108" t="str">
        <f>IF($C1238="", "", IF(IFERROR(INDEX(Ingredients!F$11:F$310, MATCH($C1238, Ingredients!$B$11:$B$310, 0)), "")="", "", IFERROR(INDEX(Ingredients!F$11:F$310, MATCH($C1238, Ingredients!$B$11:$B$310, 0)), "")))</f>
        <v/>
      </c>
      <c r="AK1238" s="106" t="str">
        <f>IF($C1238="", "", IF(IFERROR(INDEX(Ingredients!G$11:G$310, MATCH($C1238, Ingredients!$B$11:$B$310, 0)), "")="", "", IFERROR(INDEX(Ingredients!G$11:G$310, MATCH($C1238, Ingredients!$B$11:$B$310, 0)), "")))</f>
        <v/>
      </c>
      <c r="AL1238" s="79" t="str">
        <f>IF($C1238="", "", IF(IFERROR(INDEX(Ingredients!H$11:H$310, MATCH($C1238, Ingredients!$B$11:$B$310, 0)), "")="", "", IFERROR(INDEX(Ingredients!H$11:H$310, MATCH($C1238, Ingredients!$B$11:$B$310, 0)), "")))</f>
        <v/>
      </c>
      <c r="AN1238" s="83" t="str">
        <f t="shared" si="290"/>
        <v/>
      </c>
      <c r="AP1238" s="114" t="str">
        <f t="shared" si="300"/>
        <v/>
      </c>
      <c r="AR1238" s="117" t="str">
        <f>IF($C1238="", "", IF(IFERROR(INDEX(Ingredients!$AI$11:$AI$310, MATCH($C1238, Ingredients!$B$11:$B$310, 0)), "")="", "", IFERROR(INDEX(Ingredients!$AI$11:$AI$310, MATCH($C1238, Ingredients!$B$11:$B$310, 0)), "")))</f>
        <v/>
      </c>
      <c r="AT1238" s="120" t="str">
        <f t="shared" si="301"/>
        <v/>
      </c>
      <c r="AV1238" s="90" t="str">
        <f t="shared" si="291"/>
        <v/>
      </c>
      <c r="AX1238" s="90" t="str">
        <f>IF($AV1238="", "", COUNTIF($AV$11:$AV$5010, "&lt;"&amp;$AV1238)+1+COUNTIF($AV$11:$AV1238, $AV1238)-1)</f>
        <v/>
      </c>
      <c r="AZ1238" s="111" t="str">
        <f>IF($B1238="", "", SUMIF('Shopping List'!$AV$11:$AV$25, $B1238, 'Shopping List'!$BN$11:$BN$25))</f>
        <v/>
      </c>
      <c r="BB1238" s="117" t="str">
        <f t="shared" si="302"/>
        <v/>
      </c>
    </row>
    <row r="1239" spans="1:54" x14ac:dyDescent="0.25">
      <c r="A1239" s="4"/>
      <c r="B1239" s="37"/>
      <c r="C1239" s="124"/>
      <c r="D1239" s="39"/>
      <c r="E1239" s="125"/>
      <c r="F1239" s="48"/>
      <c r="G1239" s="4"/>
      <c r="H1239" s="4"/>
      <c r="I1239" s="95" t="str">
        <f>IF($C1239="", "", IF(IFERROR(INDEX(Ingredients!$C$11:$C$310, MATCH($C1239, Ingredients!$B$11:$B$310, 0)), "")="", "", IFERROR(INDEX(Ingredients!$C$11:$C$310, MATCH($C1239, Ingredients!$B$11:$B$310, 0)), "")))</f>
        <v/>
      </c>
      <c r="J1239" s="73" t="str">
        <f>IF($B1239="", "", IF(IFERROR(INDEX(Meals!$C$11:$C$260, MATCH($B1239, Meals!$B$11:$B$260, 0)), "")="", "", IFERROR(INDEX(Meals!$C$11:$C$260, MATCH($B1239, Meals!$B$11:$B$260, 0)), "")))</f>
        <v/>
      </c>
      <c r="K1239" s="4"/>
      <c r="L1239" s="72" t="str">
        <f t="shared" si="292"/>
        <v/>
      </c>
      <c r="M1239" s="73" t="str">
        <f t="shared" si="293"/>
        <v/>
      </c>
      <c r="N1239" s="4"/>
      <c r="O1239" s="78" t="str">
        <f t="shared" si="294"/>
        <v/>
      </c>
      <c r="P1239" s="79" t="str">
        <f t="shared" si="295"/>
        <v/>
      </c>
      <c r="Q1239" s="4"/>
      <c r="R1239" s="90" t="str">
        <f t="shared" si="296"/>
        <v/>
      </c>
      <c r="S1239" s="4"/>
      <c r="Y1239" s="18" t="str">
        <f t="shared" si="297"/>
        <v/>
      </c>
      <c r="AA1239" s="18" t="str">
        <f t="shared" si="288"/>
        <v/>
      </c>
      <c r="AB1239" s="18" t="str">
        <f t="shared" si="289"/>
        <v/>
      </c>
      <c r="AC1239" s="18" t="str">
        <f t="shared" si="298"/>
        <v/>
      </c>
      <c r="AD1239" s="18" t="str">
        <f t="shared" si="298"/>
        <v/>
      </c>
      <c r="AE1239" s="18" t="str">
        <f t="shared" si="299"/>
        <v/>
      </c>
      <c r="AG1239" s="95" t="str">
        <f>IF($C1239="", "", IF(IFERROR(INDEX(Ingredients!C$11:C$310, MATCH($C1239, Ingredients!$B$11:$B$310, 0)), "")="", "", IFERROR(INDEX(Ingredients!C$11:C$310, MATCH($C1239, Ingredients!$B$11:$B$310, 0)), "")))</f>
        <v/>
      </c>
      <c r="AH1239" s="105" t="str">
        <f>IF($C1239="", "", IF(IFERROR(INDEX(Ingredients!D$11:D$310, MATCH($C1239, Ingredients!$B$11:$B$310, 0)), "")="", "", IFERROR(INDEX(Ingredients!D$11:D$310, MATCH($C1239, Ingredients!$B$11:$B$310, 0)), "")))</f>
        <v/>
      </c>
      <c r="AI1239" s="106" t="str">
        <f>IF($C1239="", "", IF(IFERROR(INDEX(Ingredients!E$11:E$310, MATCH($C1239, Ingredients!$B$11:$B$310, 0)), "")="", "", IFERROR(INDEX(Ingredients!E$11:E$310, MATCH($C1239, Ingredients!$B$11:$B$310, 0)), "")))</f>
        <v/>
      </c>
      <c r="AJ1239" s="108" t="str">
        <f>IF($C1239="", "", IF(IFERROR(INDEX(Ingredients!F$11:F$310, MATCH($C1239, Ingredients!$B$11:$B$310, 0)), "")="", "", IFERROR(INDEX(Ingredients!F$11:F$310, MATCH($C1239, Ingredients!$B$11:$B$310, 0)), "")))</f>
        <v/>
      </c>
      <c r="AK1239" s="106" t="str">
        <f>IF($C1239="", "", IF(IFERROR(INDEX(Ingredients!G$11:G$310, MATCH($C1239, Ingredients!$B$11:$B$310, 0)), "")="", "", IFERROR(INDEX(Ingredients!G$11:G$310, MATCH($C1239, Ingredients!$B$11:$B$310, 0)), "")))</f>
        <v/>
      </c>
      <c r="AL1239" s="79" t="str">
        <f>IF($C1239="", "", IF(IFERROR(INDEX(Ingredients!H$11:H$310, MATCH($C1239, Ingredients!$B$11:$B$310, 0)), "")="", "", IFERROR(INDEX(Ingredients!H$11:H$310, MATCH($C1239, Ingredients!$B$11:$B$310, 0)), "")))</f>
        <v/>
      </c>
      <c r="AN1239" s="83" t="str">
        <f t="shared" si="290"/>
        <v/>
      </c>
      <c r="AP1239" s="114" t="str">
        <f t="shared" si="300"/>
        <v/>
      </c>
      <c r="AR1239" s="117" t="str">
        <f>IF($C1239="", "", IF(IFERROR(INDEX(Ingredients!$AI$11:$AI$310, MATCH($C1239, Ingredients!$B$11:$B$310, 0)), "")="", "", IFERROR(INDEX(Ingredients!$AI$11:$AI$310, MATCH($C1239, Ingredients!$B$11:$B$310, 0)), "")))</f>
        <v/>
      </c>
      <c r="AT1239" s="120" t="str">
        <f t="shared" si="301"/>
        <v/>
      </c>
      <c r="AV1239" s="90" t="str">
        <f t="shared" si="291"/>
        <v/>
      </c>
      <c r="AX1239" s="90" t="str">
        <f>IF($AV1239="", "", COUNTIF($AV$11:$AV$5010, "&lt;"&amp;$AV1239)+1+COUNTIF($AV$11:$AV1239, $AV1239)-1)</f>
        <v/>
      </c>
      <c r="AZ1239" s="111" t="str">
        <f>IF($B1239="", "", SUMIF('Shopping List'!$AV$11:$AV$25, $B1239, 'Shopping List'!$BN$11:$BN$25))</f>
        <v/>
      </c>
      <c r="BB1239" s="117" t="str">
        <f t="shared" si="302"/>
        <v/>
      </c>
    </row>
    <row r="1240" spans="1:54" x14ac:dyDescent="0.25">
      <c r="A1240" s="4"/>
      <c r="B1240" s="37"/>
      <c r="C1240" s="124"/>
      <c r="D1240" s="39"/>
      <c r="E1240" s="125"/>
      <c r="F1240" s="48"/>
      <c r="G1240" s="4"/>
      <c r="H1240" s="4"/>
      <c r="I1240" s="95" t="str">
        <f>IF($C1240="", "", IF(IFERROR(INDEX(Ingredients!$C$11:$C$310, MATCH($C1240, Ingredients!$B$11:$B$310, 0)), "")="", "", IFERROR(INDEX(Ingredients!$C$11:$C$310, MATCH($C1240, Ingredients!$B$11:$B$310, 0)), "")))</f>
        <v/>
      </c>
      <c r="J1240" s="73" t="str">
        <f>IF($B1240="", "", IF(IFERROR(INDEX(Meals!$C$11:$C$260, MATCH($B1240, Meals!$B$11:$B$260, 0)), "")="", "", IFERROR(INDEX(Meals!$C$11:$C$260, MATCH($B1240, Meals!$B$11:$B$260, 0)), "")))</f>
        <v/>
      </c>
      <c r="K1240" s="4"/>
      <c r="L1240" s="72" t="str">
        <f t="shared" si="292"/>
        <v/>
      </c>
      <c r="M1240" s="73" t="str">
        <f t="shared" si="293"/>
        <v/>
      </c>
      <c r="N1240" s="4"/>
      <c r="O1240" s="78" t="str">
        <f t="shared" si="294"/>
        <v/>
      </c>
      <c r="P1240" s="79" t="str">
        <f t="shared" si="295"/>
        <v/>
      </c>
      <c r="Q1240" s="4"/>
      <c r="R1240" s="90" t="str">
        <f t="shared" si="296"/>
        <v/>
      </c>
      <c r="S1240" s="4"/>
      <c r="Y1240" s="18" t="str">
        <f t="shared" si="297"/>
        <v/>
      </c>
      <c r="AA1240" s="18" t="str">
        <f t="shared" si="288"/>
        <v/>
      </c>
      <c r="AB1240" s="18" t="str">
        <f t="shared" si="289"/>
        <v/>
      </c>
      <c r="AC1240" s="18" t="str">
        <f t="shared" si="298"/>
        <v/>
      </c>
      <c r="AD1240" s="18" t="str">
        <f t="shared" si="298"/>
        <v/>
      </c>
      <c r="AE1240" s="18" t="str">
        <f t="shared" si="299"/>
        <v/>
      </c>
      <c r="AG1240" s="95" t="str">
        <f>IF($C1240="", "", IF(IFERROR(INDEX(Ingredients!C$11:C$310, MATCH($C1240, Ingredients!$B$11:$B$310, 0)), "")="", "", IFERROR(INDEX(Ingredients!C$11:C$310, MATCH($C1240, Ingredients!$B$11:$B$310, 0)), "")))</f>
        <v/>
      </c>
      <c r="AH1240" s="105" t="str">
        <f>IF($C1240="", "", IF(IFERROR(INDEX(Ingredients!D$11:D$310, MATCH($C1240, Ingredients!$B$11:$B$310, 0)), "")="", "", IFERROR(INDEX(Ingredients!D$11:D$310, MATCH($C1240, Ingredients!$B$11:$B$310, 0)), "")))</f>
        <v/>
      </c>
      <c r="AI1240" s="106" t="str">
        <f>IF($C1240="", "", IF(IFERROR(INDEX(Ingredients!E$11:E$310, MATCH($C1240, Ingredients!$B$11:$B$310, 0)), "")="", "", IFERROR(INDEX(Ingredients!E$11:E$310, MATCH($C1240, Ingredients!$B$11:$B$310, 0)), "")))</f>
        <v/>
      </c>
      <c r="AJ1240" s="108" t="str">
        <f>IF($C1240="", "", IF(IFERROR(INDEX(Ingredients!F$11:F$310, MATCH($C1240, Ingredients!$B$11:$B$310, 0)), "")="", "", IFERROR(INDEX(Ingredients!F$11:F$310, MATCH($C1240, Ingredients!$B$11:$B$310, 0)), "")))</f>
        <v/>
      </c>
      <c r="AK1240" s="106" t="str">
        <f>IF($C1240="", "", IF(IFERROR(INDEX(Ingredients!G$11:G$310, MATCH($C1240, Ingredients!$B$11:$B$310, 0)), "")="", "", IFERROR(INDEX(Ingredients!G$11:G$310, MATCH($C1240, Ingredients!$B$11:$B$310, 0)), "")))</f>
        <v/>
      </c>
      <c r="AL1240" s="79" t="str">
        <f>IF($C1240="", "", IF(IFERROR(INDEX(Ingredients!H$11:H$310, MATCH($C1240, Ingredients!$B$11:$B$310, 0)), "")="", "", IFERROR(INDEX(Ingredients!H$11:H$310, MATCH($C1240, Ingredients!$B$11:$B$310, 0)), "")))</f>
        <v/>
      </c>
      <c r="AN1240" s="83" t="str">
        <f t="shared" si="290"/>
        <v/>
      </c>
      <c r="AP1240" s="114" t="str">
        <f t="shared" si="300"/>
        <v/>
      </c>
      <c r="AR1240" s="117" t="str">
        <f>IF($C1240="", "", IF(IFERROR(INDEX(Ingredients!$AI$11:$AI$310, MATCH($C1240, Ingredients!$B$11:$B$310, 0)), "")="", "", IFERROR(INDEX(Ingredients!$AI$11:$AI$310, MATCH($C1240, Ingredients!$B$11:$B$310, 0)), "")))</f>
        <v/>
      </c>
      <c r="AT1240" s="120" t="str">
        <f t="shared" si="301"/>
        <v/>
      </c>
      <c r="AV1240" s="90" t="str">
        <f t="shared" si="291"/>
        <v/>
      </c>
      <c r="AX1240" s="90" t="str">
        <f>IF($AV1240="", "", COUNTIF($AV$11:$AV$5010, "&lt;"&amp;$AV1240)+1+COUNTIF($AV$11:$AV1240, $AV1240)-1)</f>
        <v/>
      </c>
      <c r="AZ1240" s="111" t="str">
        <f>IF($B1240="", "", SUMIF('Shopping List'!$AV$11:$AV$25, $B1240, 'Shopping List'!$BN$11:$BN$25))</f>
        <v/>
      </c>
      <c r="BB1240" s="117" t="str">
        <f t="shared" si="302"/>
        <v/>
      </c>
    </row>
    <row r="1241" spans="1:54" x14ac:dyDescent="0.25">
      <c r="A1241" s="4"/>
      <c r="B1241" s="37"/>
      <c r="C1241" s="124"/>
      <c r="D1241" s="39"/>
      <c r="E1241" s="125"/>
      <c r="F1241" s="48"/>
      <c r="G1241" s="4"/>
      <c r="H1241" s="4"/>
      <c r="I1241" s="95" t="str">
        <f>IF($C1241="", "", IF(IFERROR(INDEX(Ingredients!$C$11:$C$310, MATCH($C1241, Ingredients!$B$11:$B$310, 0)), "")="", "", IFERROR(INDEX(Ingredients!$C$11:$C$310, MATCH($C1241, Ingredients!$B$11:$B$310, 0)), "")))</f>
        <v/>
      </c>
      <c r="J1241" s="73" t="str">
        <f>IF($B1241="", "", IF(IFERROR(INDEX(Meals!$C$11:$C$260, MATCH($B1241, Meals!$B$11:$B$260, 0)), "")="", "", IFERROR(INDEX(Meals!$C$11:$C$260, MATCH($B1241, Meals!$B$11:$B$260, 0)), "")))</f>
        <v/>
      </c>
      <c r="K1241" s="4"/>
      <c r="L1241" s="72" t="str">
        <f t="shared" si="292"/>
        <v/>
      </c>
      <c r="M1241" s="73" t="str">
        <f t="shared" si="293"/>
        <v/>
      </c>
      <c r="N1241" s="4"/>
      <c r="O1241" s="78" t="str">
        <f t="shared" si="294"/>
        <v/>
      </c>
      <c r="P1241" s="79" t="str">
        <f t="shared" si="295"/>
        <v/>
      </c>
      <c r="Q1241" s="4"/>
      <c r="R1241" s="90" t="str">
        <f t="shared" si="296"/>
        <v/>
      </c>
      <c r="S1241" s="4"/>
      <c r="Y1241" s="18" t="str">
        <f t="shared" si="297"/>
        <v/>
      </c>
      <c r="AA1241" s="18" t="str">
        <f t="shared" si="288"/>
        <v/>
      </c>
      <c r="AB1241" s="18" t="str">
        <f t="shared" si="289"/>
        <v/>
      </c>
      <c r="AC1241" s="18" t="str">
        <f t="shared" si="298"/>
        <v/>
      </c>
      <c r="AD1241" s="18" t="str">
        <f t="shared" si="298"/>
        <v/>
      </c>
      <c r="AE1241" s="18" t="str">
        <f t="shared" si="299"/>
        <v/>
      </c>
      <c r="AG1241" s="95" t="str">
        <f>IF($C1241="", "", IF(IFERROR(INDEX(Ingredients!C$11:C$310, MATCH($C1241, Ingredients!$B$11:$B$310, 0)), "")="", "", IFERROR(INDEX(Ingredients!C$11:C$310, MATCH($C1241, Ingredients!$B$11:$B$310, 0)), "")))</f>
        <v/>
      </c>
      <c r="AH1241" s="105" t="str">
        <f>IF($C1241="", "", IF(IFERROR(INDEX(Ingredients!D$11:D$310, MATCH($C1241, Ingredients!$B$11:$B$310, 0)), "")="", "", IFERROR(INDEX(Ingredients!D$11:D$310, MATCH($C1241, Ingredients!$B$11:$B$310, 0)), "")))</f>
        <v/>
      </c>
      <c r="AI1241" s="106" t="str">
        <f>IF($C1241="", "", IF(IFERROR(INDEX(Ingredients!E$11:E$310, MATCH($C1241, Ingredients!$B$11:$B$310, 0)), "")="", "", IFERROR(INDEX(Ingredients!E$11:E$310, MATCH($C1241, Ingredients!$B$11:$B$310, 0)), "")))</f>
        <v/>
      </c>
      <c r="AJ1241" s="108" t="str">
        <f>IF($C1241="", "", IF(IFERROR(INDEX(Ingredients!F$11:F$310, MATCH($C1241, Ingredients!$B$11:$B$310, 0)), "")="", "", IFERROR(INDEX(Ingredients!F$11:F$310, MATCH($C1241, Ingredients!$B$11:$B$310, 0)), "")))</f>
        <v/>
      </c>
      <c r="AK1241" s="106" t="str">
        <f>IF($C1241="", "", IF(IFERROR(INDEX(Ingredients!G$11:G$310, MATCH($C1241, Ingredients!$B$11:$B$310, 0)), "")="", "", IFERROR(INDEX(Ingredients!G$11:G$310, MATCH($C1241, Ingredients!$B$11:$B$310, 0)), "")))</f>
        <v/>
      </c>
      <c r="AL1241" s="79" t="str">
        <f>IF($C1241="", "", IF(IFERROR(INDEX(Ingredients!H$11:H$310, MATCH($C1241, Ingredients!$B$11:$B$310, 0)), "")="", "", IFERROR(INDEX(Ingredients!H$11:H$310, MATCH($C1241, Ingredients!$B$11:$B$310, 0)), "")))</f>
        <v/>
      </c>
      <c r="AN1241" s="83" t="str">
        <f t="shared" si="290"/>
        <v/>
      </c>
      <c r="AP1241" s="114" t="str">
        <f t="shared" si="300"/>
        <v/>
      </c>
      <c r="AR1241" s="117" t="str">
        <f>IF($C1241="", "", IF(IFERROR(INDEX(Ingredients!$AI$11:$AI$310, MATCH($C1241, Ingredients!$B$11:$B$310, 0)), "")="", "", IFERROR(INDEX(Ingredients!$AI$11:$AI$310, MATCH($C1241, Ingredients!$B$11:$B$310, 0)), "")))</f>
        <v/>
      </c>
      <c r="AT1241" s="120" t="str">
        <f t="shared" si="301"/>
        <v/>
      </c>
      <c r="AV1241" s="90" t="str">
        <f t="shared" si="291"/>
        <v/>
      </c>
      <c r="AX1241" s="90" t="str">
        <f>IF($AV1241="", "", COUNTIF($AV$11:$AV$5010, "&lt;"&amp;$AV1241)+1+COUNTIF($AV$11:$AV1241, $AV1241)-1)</f>
        <v/>
      </c>
      <c r="AZ1241" s="111" t="str">
        <f>IF($B1241="", "", SUMIF('Shopping List'!$AV$11:$AV$25, $B1241, 'Shopping List'!$BN$11:$BN$25))</f>
        <v/>
      </c>
      <c r="BB1241" s="117" t="str">
        <f t="shared" si="302"/>
        <v/>
      </c>
    </row>
    <row r="1242" spans="1:54" x14ac:dyDescent="0.25">
      <c r="A1242" s="4"/>
      <c r="B1242" s="37"/>
      <c r="C1242" s="124"/>
      <c r="D1242" s="39"/>
      <c r="E1242" s="125"/>
      <c r="F1242" s="48"/>
      <c r="G1242" s="4"/>
      <c r="H1242" s="4"/>
      <c r="I1242" s="95" t="str">
        <f>IF($C1242="", "", IF(IFERROR(INDEX(Ingredients!$C$11:$C$310, MATCH($C1242, Ingredients!$B$11:$B$310, 0)), "")="", "", IFERROR(INDEX(Ingredients!$C$11:$C$310, MATCH($C1242, Ingredients!$B$11:$B$310, 0)), "")))</f>
        <v/>
      </c>
      <c r="J1242" s="73" t="str">
        <f>IF($B1242="", "", IF(IFERROR(INDEX(Meals!$C$11:$C$260, MATCH($B1242, Meals!$B$11:$B$260, 0)), "")="", "", IFERROR(INDEX(Meals!$C$11:$C$260, MATCH($B1242, Meals!$B$11:$B$260, 0)), "")))</f>
        <v/>
      </c>
      <c r="K1242" s="4"/>
      <c r="L1242" s="72" t="str">
        <f t="shared" si="292"/>
        <v/>
      </c>
      <c r="M1242" s="73" t="str">
        <f t="shared" si="293"/>
        <v/>
      </c>
      <c r="N1242" s="4"/>
      <c r="O1242" s="78" t="str">
        <f t="shared" si="294"/>
        <v/>
      </c>
      <c r="P1242" s="79" t="str">
        <f t="shared" si="295"/>
        <v/>
      </c>
      <c r="Q1242" s="4"/>
      <c r="R1242" s="90" t="str">
        <f t="shared" si="296"/>
        <v/>
      </c>
      <c r="S1242" s="4"/>
      <c r="Y1242" s="18" t="str">
        <f t="shared" si="297"/>
        <v/>
      </c>
      <c r="AA1242" s="18" t="str">
        <f t="shared" si="288"/>
        <v/>
      </c>
      <c r="AB1242" s="18" t="str">
        <f t="shared" si="289"/>
        <v/>
      </c>
      <c r="AC1242" s="18" t="str">
        <f t="shared" si="298"/>
        <v/>
      </c>
      <c r="AD1242" s="18" t="str">
        <f t="shared" si="298"/>
        <v/>
      </c>
      <c r="AE1242" s="18" t="str">
        <f t="shared" si="299"/>
        <v/>
      </c>
      <c r="AG1242" s="95" t="str">
        <f>IF($C1242="", "", IF(IFERROR(INDEX(Ingredients!C$11:C$310, MATCH($C1242, Ingredients!$B$11:$B$310, 0)), "")="", "", IFERROR(INDEX(Ingredients!C$11:C$310, MATCH($C1242, Ingredients!$B$11:$B$310, 0)), "")))</f>
        <v/>
      </c>
      <c r="AH1242" s="105" t="str">
        <f>IF($C1242="", "", IF(IFERROR(INDEX(Ingredients!D$11:D$310, MATCH($C1242, Ingredients!$B$11:$B$310, 0)), "")="", "", IFERROR(INDEX(Ingredients!D$11:D$310, MATCH($C1242, Ingredients!$B$11:$B$310, 0)), "")))</f>
        <v/>
      </c>
      <c r="AI1242" s="106" t="str">
        <f>IF($C1242="", "", IF(IFERROR(INDEX(Ingredients!E$11:E$310, MATCH($C1242, Ingredients!$B$11:$B$310, 0)), "")="", "", IFERROR(INDEX(Ingredients!E$11:E$310, MATCH($C1242, Ingredients!$B$11:$B$310, 0)), "")))</f>
        <v/>
      </c>
      <c r="AJ1242" s="108" t="str">
        <f>IF($C1242="", "", IF(IFERROR(INDEX(Ingredients!F$11:F$310, MATCH($C1242, Ingredients!$B$11:$B$310, 0)), "")="", "", IFERROR(INDEX(Ingredients!F$11:F$310, MATCH($C1242, Ingredients!$B$11:$B$310, 0)), "")))</f>
        <v/>
      </c>
      <c r="AK1242" s="106" t="str">
        <f>IF($C1242="", "", IF(IFERROR(INDEX(Ingredients!G$11:G$310, MATCH($C1242, Ingredients!$B$11:$B$310, 0)), "")="", "", IFERROR(INDEX(Ingredients!G$11:G$310, MATCH($C1242, Ingredients!$B$11:$B$310, 0)), "")))</f>
        <v/>
      </c>
      <c r="AL1242" s="79" t="str">
        <f>IF($C1242="", "", IF(IFERROR(INDEX(Ingredients!H$11:H$310, MATCH($C1242, Ingredients!$B$11:$B$310, 0)), "")="", "", IFERROR(INDEX(Ingredients!H$11:H$310, MATCH($C1242, Ingredients!$B$11:$B$310, 0)), "")))</f>
        <v/>
      </c>
      <c r="AN1242" s="83" t="str">
        <f t="shared" si="290"/>
        <v/>
      </c>
      <c r="AP1242" s="114" t="str">
        <f t="shared" si="300"/>
        <v/>
      </c>
      <c r="AR1242" s="117" t="str">
        <f>IF($C1242="", "", IF(IFERROR(INDEX(Ingredients!$AI$11:$AI$310, MATCH($C1242, Ingredients!$B$11:$B$310, 0)), "")="", "", IFERROR(INDEX(Ingredients!$AI$11:$AI$310, MATCH($C1242, Ingredients!$B$11:$B$310, 0)), "")))</f>
        <v/>
      </c>
      <c r="AT1242" s="120" t="str">
        <f t="shared" si="301"/>
        <v/>
      </c>
      <c r="AV1242" s="90" t="str">
        <f t="shared" si="291"/>
        <v/>
      </c>
      <c r="AX1242" s="90" t="str">
        <f>IF($AV1242="", "", COUNTIF($AV$11:$AV$5010, "&lt;"&amp;$AV1242)+1+COUNTIF($AV$11:$AV1242, $AV1242)-1)</f>
        <v/>
      </c>
      <c r="AZ1242" s="111" t="str">
        <f>IF($B1242="", "", SUMIF('Shopping List'!$AV$11:$AV$25, $B1242, 'Shopping List'!$BN$11:$BN$25))</f>
        <v/>
      </c>
      <c r="BB1242" s="117" t="str">
        <f t="shared" si="302"/>
        <v/>
      </c>
    </row>
    <row r="1243" spans="1:54" x14ac:dyDescent="0.25">
      <c r="A1243" s="4"/>
      <c r="B1243" s="37"/>
      <c r="C1243" s="124"/>
      <c r="D1243" s="39"/>
      <c r="E1243" s="125"/>
      <c r="F1243" s="48"/>
      <c r="G1243" s="4"/>
      <c r="H1243" s="4"/>
      <c r="I1243" s="95" t="str">
        <f>IF($C1243="", "", IF(IFERROR(INDEX(Ingredients!$C$11:$C$310, MATCH($C1243, Ingredients!$B$11:$B$310, 0)), "")="", "", IFERROR(INDEX(Ingredients!$C$11:$C$310, MATCH($C1243, Ingredients!$B$11:$B$310, 0)), "")))</f>
        <v/>
      </c>
      <c r="J1243" s="73" t="str">
        <f>IF($B1243="", "", IF(IFERROR(INDEX(Meals!$C$11:$C$260, MATCH($B1243, Meals!$B$11:$B$260, 0)), "")="", "", IFERROR(INDEX(Meals!$C$11:$C$260, MATCH($B1243, Meals!$B$11:$B$260, 0)), "")))</f>
        <v/>
      </c>
      <c r="K1243" s="4"/>
      <c r="L1243" s="72" t="str">
        <f t="shared" si="292"/>
        <v/>
      </c>
      <c r="M1243" s="73" t="str">
        <f t="shared" si="293"/>
        <v/>
      </c>
      <c r="N1243" s="4"/>
      <c r="O1243" s="78" t="str">
        <f t="shared" si="294"/>
        <v/>
      </c>
      <c r="P1243" s="79" t="str">
        <f t="shared" si="295"/>
        <v/>
      </c>
      <c r="Q1243" s="4"/>
      <c r="R1243" s="90" t="str">
        <f t="shared" si="296"/>
        <v/>
      </c>
      <c r="S1243" s="4"/>
      <c r="Y1243" s="18" t="str">
        <f t="shared" si="297"/>
        <v/>
      </c>
      <c r="AA1243" s="18" t="str">
        <f t="shared" si="288"/>
        <v/>
      </c>
      <c r="AB1243" s="18" t="str">
        <f t="shared" si="289"/>
        <v/>
      </c>
      <c r="AC1243" s="18" t="str">
        <f t="shared" si="298"/>
        <v/>
      </c>
      <c r="AD1243" s="18" t="str">
        <f t="shared" si="298"/>
        <v/>
      </c>
      <c r="AE1243" s="18" t="str">
        <f t="shared" si="299"/>
        <v/>
      </c>
      <c r="AG1243" s="95" t="str">
        <f>IF($C1243="", "", IF(IFERROR(INDEX(Ingredients!C$11:C$310, MATCH($C1243, Ingredients!$B$11:$B$310, 0)), "")="", "", IFERROR(INDEX(Ingredients!C$11:C$310, MATCH($C1243, Ingredients!$B$11:$B$310, 0)), "")))</f>
        <v/>
      </c>
      <c r="AH1243" s="105" t="str">
        <f>IF($C1243="", "", IF(IFERROR(INDEX(Ingredients!D$11:D$310, MATCH($C1243, Ingredients!$B$11:$B$310, 0)), "")="", "", IFERROR(INDEX(Ingredients!D$11:D$310, MATCH($C1243, Ingredients!$B$11:$B$310, 0)), "")))</f>
        <v/>
      </c>
      <c r="AI1243" s="106" t="str">
        <f>IF($C1243="", "", IF(IFERROR(INDEX(Ingredients!E$11:E$310, MATCH($C1243, Ingredients!$B$11:$B$310, 0)), "")="", "", IFERROR(INDEX(Ingredients!E$11:E$310, MATCH($C1243, Ingredients!$B$11:$B$310, 0)), "")))</f>
        <v/>
      </c>
      <c r="AJ1243" s="108" t="str">
        <f>IF($C1243="", "", IF(IFERROR(INDEX(Ingredients!F$11:F$310, MATCH($C1243, Ingredients!$B$11:$B$310, 0)), "")="", "", IFERROR(INDEX(Ingredients!F$11:F$310, MATCH($C1243, Ingredients!$B$11:$B$310, 0)), "")))</f>
        <v/>
      </c>
      <c r="AK1243" s="106" t="str">
        <f>IF($C1243="", "", IF(IFERROR(INDEX(Ingredients!G$11:G$310, MATCH($C1243, Ingredients!$B$11:$B$310, 0)), "")="", "", IFERROR(INDEX(Ingredients!G$11:G$310, MATCH($C1243, Ingredients!$B$11:$B$310, 0)), "")))</f>
        <v/>
      </c>
      <c r="AL1243" s="79" t="str">
        <f>IF($C1243="", "", IF(IFERROR(INDEX(Ingredients!H$11:H$310, MATCH($C1243, Ingredients!$B$11:$B$310, 0)), "")="", "", IFERROR(INDEX(Ingredients!H$11:H$310, MATCH($C1243, Ingredients!$B$11:$B$310, 0)), "")))</f>
        <v/>
      </c>
      <c r="AN1243" s="83" t="str">
        <f t="shared" si="290"/>
        <v/>
      </c>
      <c r="AP1243" s="114" t="str">
        <f t="shared" si="300"/>
        <v/>
      </c>
      <c r="AR1243" s="117" t="str">
        <f>IF($C1243="", "", IF(IFERROR(INDEX(Ingredients!$AI$11:$AI$310, MATCH($C1243, Ingredients!$B$11:$B$310, 0)), "")="", "", IFERROR(INDEX(Ingredients!$AI$11:$AI$310, MATCH($C1243, Ingredients!$B$11:$B$310, 0)), "")))</f>
        <v/>
      </c>
      <c r="AT1243" s="120" t="str">
        <f t="shared" si="301"/>
        <v/>
      </c>
      <c r="AV1243" s="90" t="str">
        <f t="shared" si="291"/>
        <v/>
      </c>
      <c r="AX1243" s="90" t="str">
        <f>IF($AV1243="", "", COUNTIF($AV$11:$AV$5010, "&lt;"&amp;$AV1243)+1+COUNTIF($AV$11:$AV1243, $AV1243)-1)</f>
        <v/>
      </c>
      <c r="AZ1243" s="111" t="str">
        <f>IF($B1243="", "", SUMIF('Shopping List'!$AV$11:$AV$25, $B1243, 'Shopping List'!$BN$11:$BN$25))</f>
        <v/>
      </c>
      <c r="BB1243" s="117" t="str">
        <f t="shared" si="302"/>
        <v/>
      </c>
    </row>
    <row r="1244" spans="1:54" x14ac:dyDescent="0.25">
      <c r="A1244" s="4"/>
      <c r="B1244" s="37"/>
      <c r="C1244" s="124"/>
      <c r="D1244" s="39"/>
      <c r="E1244" s="125"/>
      <c r="F1244" s="48"/>
      <c r="G1244" s="4"/>
      <c r="H1244" s="4"/>
      <c r="I1244" s="95" t="str">
        <f>IF($C1244="", "", IF(IFERROR(INDEX(Ingredients!$C$11:$C$310, MATCH($C1244, Ingredients!$B$11:$B$310, 0)), "")="", "", IFERROR(INDEX(Ingredients!$C$11:$C$310, MATCH($C1244, Ingredients!$B$11:$B$310, 0)), "")))</f>
        <v/>
      </c>
      <c r="J1244" s="73" t="str">
        <f>IF($B1244="", "", IF(IFERROR(INDEX(Meals!$C$11:$C$260, MATCH($B1244, Meals!$B$11:$B$260, 0)), "")="", "", IFERROR(INDEX(Meals!$C$11:$C$260, MATCH($B1244, Meals!$B$11:$B$260, 0)), "")))</f>
        <v/>
      </c>
      <c r="K1244" s="4"/>
      <c r="L1244" s="72" t="str">
        <f t="shared" si="292"/>
        <v/>
      </c>
      <c r="M1244" s="73" t="str">
        <f t="shared" si="293"/>
        <v/>
      </c>
      <c r="N1244" s="4"/>
      <c r="O1244" s="78" t="str">
        <f t="shared" si="294"/>
        <v/>
      </c>
      <c r="P1244" s="79" t="str">
        <f t="shared" si="295"/>
        <v/>
      </c>
      <c r="Q1244" s="4"/>
      <c r="R1244" s="90" t="str">
        <f t="shared" si="296"/>
        <v/>
      </c>
      <c r="S1244" s="4"/>
      <c r="Y1244" s="18" t="str">
        <f t="shared" si="297"/>
        <v/>
      </c>
      <c r="AA1244" s="18" t="str">
        <f t="shared" si="288"/>
        <v/>
      </c>
      <c r="AB1244" s="18" t="str">
        <f t="shared" si="289"/>
        <v/>
      </c>
      <c r="AC1244" s="18" t="str">
        <f t="shared" si="298"/>
        <v/>
      </c>
      <c r="AD1244" s="18" t="str">
        <f t="shared" si="298"/>
        <v/>
      </c>
      <c r="AE1244" s="18" t="str">
        <f t="shared" si="299"/>
        <v/>
      </c>
      <c r="AG1244" s="95" t="str">
        <f>IF($C1244="", "", IF(IFERROR(INDEX(Ingredients!C$11:C$310, MATCH($C1244, Ingredients!$B$11:$B$310, 0)), "")="", "", IFERROR(INDEX(Ingredients!C$11:C$310, MATCH($C1244, Ingredients!$B$11:$B$310, 0)), "")))</f>
        <v/>
      </c>
      <c r="AH1244" s="105" t="str">
        <f>IF($C1244="", "", IF(IFERROR(INDEX(Ingredients!D$11:D$310, MATCH($C1244, Ingredients!$B$11:$B$310, 0)), "")="", "", IFERROR(INDEX(Ingredients!D$11:D$310, MATCH($C1244, Ingredients!$B$11:$B$310, 0)), "")))</f>
        <v/>
      </c>
      <c r="AI1244" s="106" t="str">
        <f>IF($C1244="", "", IF(IFERROR(INDEX(Ingredients!E$11:E$310, MATCH($C1244, Ingredients!$B$11:$B$310, 0)), "")="", "", IFERROR(INDEX(Ingredients!E$11:E$310, MATCH($C1244, Ingredients!$B$11:$B$310, 0)), "")))</f>
        <v/>
      </c>
      <c r="AJ1244" s="108" t="str">
        <f>IF($C1244="", "", IF(IFERROR(INDEX(Ingredients!F$11:F$310, MATCH($C1244, Ingredients!$B$11:$B$310, 0)), "")="", "", IFERROR(INDEX(Ingredients!F$11:F$310, MATCH($C1244, Ingredients!$B$11:$B$310, 0)), "")))</f>
        <v/>
      </c>
      <c r="AK1244" s="106" t="str">
        <f>IF($C1244="", "", IF(IFERROR(INDEX(Ingredients!G$11:G$310, MATCH($C1244, Ingredients!$B$11:$B$310, 0)), "")="", "", IFERROR(INDEX(Ingredients!G$11:G$310, MATCH($C1244, Ingredients!$B$11:$B$310, 0)), "")))</f>
        <v/>
      </c>
      <c r="AL1244" s="79" t="str">
        <f>IF($C1244="", "", IF(IFERROR(INDEX(Ingredients!H$11:H$310, MATCH($C1244, Ingredients!$B$11:$B$310, 0)), "")="", "", IFERROR(INDEX(Ingredients!H$11:H$310, MATCH($C1244, Ingredients!$B$11:$B$310, 0)), "")))</f>
        <v/>
      </c>
      <c r="AN1244" s="83" t="str">
        <f t="shared" si="290"/>
        <v/>
      </c>
      <c r="AP1244" s="114" t="str">
        <f t="shared" si="300"/>
        <v/>
      </c>
      <c r="AR1244" s="117" t="str">
        <f>IF($C1244="", "", IF(IFERROR(INDEX(Ingredients!$AI$11:$AI$310, MATCH($C1244, Ingredients!$B$11:$B$310, 0)), "")="", "", IFERROR(INDEX(Ingredients!$AI$11:$AI$310, MATCH($C1244, Ingredients!$B$11:$B$310, 0)), "")))</f>
        <v/>
      </c>
      <c r="AT1244" s="120" t="str">
        <f t="shared" si="301"/>
        <v/>
      </c>
      <c r="AV1244" s="90" t="str">
        <f t="shared" si="291"/>
        <v/>
      </c>
      <c r="AX1244" s="90" t="str">
        <f>IF($AV1244="", "", COUNTIF($AV$11:$AV$5010, "&lt;"&amp;$AV1244)+1+COUNTIF($AV$11:$AV1244, $AV1244)-1)</f>
        <v/>
      </c>
      <c r="AZ1244" s="111" t="str">
        <f>IF($B1244="", "", SUMIF('Shopping List'!$AV$11:$AV$25, $B1244, 'Shopping List'!$BN$11:$BN$25))</f>
        <v/>
      </c>
      <c r="BB1244" s="117" t="str">
        <f t="shared" si="302"/>
        <v/>
      </c>
    </row>
    <row r="1245" spans="1:54" x14ac:dyDescent="0.25">
      <c r="A1245" s="4"/>
      <c r="B1245" s="37"/>
      <c r="C1245" s="124"/>
      <c r="D1245" s="39"/>
      <c r="E1245" s="125"/>
      <c r="F1245" s="48"/>
      <c r="G1245" s="4"/>
      <c r="H1245" s="4"/>
      <c r="I1245" s="95" t="str">
        <f>IF($C1245="", "", IF(IFERROR(INDEX(Ingredients!$C$11:$C$310, MATCH($C1245, Ingredients!$B$11:$B$310, 0)), "")="", "", IFERROR(INDEX(Ingredients!$C$11:$C$310, MATCH($C1245, Ingredients!$B$11:$B$310, 0)), "")))</f>
        <v/>
      </c>
      <c r="J1245" s="73" t="str">
        <f>IF($B1245="", "", IF(IFERROR(INDEX(Meals!$C$11:$C$260, MATCH($B1245, Meals!$B$11:$B$260, 0)), "")="", "", IFERROR(INDEX(Meals!$C$11:$C$260, MATCH($B1245, Meals!$B$11:$B$260, 0)), "")))</f>
        <v/>
      </c>
      <c r="K1245" s="4"/>
      <c r="L1245" s="72" t="str">
        <f t="shared" si="292"/>
        <v/>
      </c>
      <c r="M1245" s="73" t="str">
        <f t="shared" si="293"/>
        <v/>
      </c>
      <c r="N1245" s="4"/>
      <c r="O1245" s="78" t="str">
        <f t="shared" si="294"/>
        <v/>
      </c>
      <c r="P1245" s="79" t="str">
        <f t="shared" si="295"/>
        <v/>
      </c>
      <c r="Q1245" s="4"/>
      <c r="R1245" s="90" t="str">
        <f t="shared" si="296"/>
        <v/>
      </c>
      <c r="S1245" s="4"/>
      <c r="Y1245" s="18" t="str">
        <f t="shared" si="297"/>
        <v/>
      </c>
      <c r="AA1245" s="18" t="str">
        <f t="shared" si="288"/>
        <v/>
      </c>
      <c r="AB1245" s="18" t="str">
        <f t="shared" si="289"/>
        <v/>
      </c>
      <c r="AC1245" s="18" t="str">
        <f t="shared" si="298"/>
        <v/>
      </c>
      <c r="AD1245" s="18" t="str">
        <f t="shared" si="298"/>
        <v/>
      </c>
      <c r="AE1245" s="18" t="str">
        <f t="shared" si="299"/>
        <v/>
      </c>
      <c r="AG1245" s="95" t="str">
        <f>IF($C1245="", "", IF(IFERROR(INDEX(Ingredients!C$11:C$310, MATCH($C1245, Ingredients!$B$11:$B$310, 0)), "")="", "", IFERROR(INDEX(Ingredients!C$11:C$310, MATCH($C1245, Ingredients!$B$11:$B$310, 0)), "")))</f>
        <v/>
      </c>
      <c r="AH1245" s="105" t="str">
        <f>IF($C1245="", "", IF(IFERROR(INDEX(Ingredients!D$11:D$310, MATCH($C1245, Ingredients!$B$11:$B$310, 0)), "")="", "", IFERROR(INDEX(Ingredients!D$11:D$310, MATCH($C1245, Ingredients!$B$11:$B$310, 0)), "")))</f>
        <v/>
      </c>
      <c r="AI1245" s="106" t="str">
        <f>IF($C1245="", "", IF(IFERROR(INDEX(Ingredients!E$11:E$310, MATCH($C1245, Ingredients!$B$11:$B$310, 0)), "")="", "", IFERROR(INDEX(Ingredients!E$11:E$310, MATCH($C1245, Ingredients!$B$11:$B$310, 0)), "")))</f>
        <v/>
      </c>
      <c r="AJ1245" s="108" t="str">
        <f>IF($C1245="", "", IF(IFERROR(INDEX(Ingredients!F$11:F$310, MATCH($C1245, Ingredients!$B$11:$B$310, 0)), "")="", "", IFERROR(INDEX(Ingredients!F$11:F$310, MATCH($C1245, Ingredients!$B$11:$B$310, 0)), "")))</f>
        <v/>
      </c>
      <c r="AK1245" s="106" t="str">
        <f>IF($C1245="", "", IF(IFERROR(INDEX(Ingredients!G$11:G$310, MATCH($C1245, Ingredients!$B$11:$B$310, 0)), "")="", "", IFERROR(INDEX(Ingredients!G$11:G$310, MATCH($C1245, Ingredients!$B$11:$B$310, 0)), "")))</f>
        <v/>
      </c>
      <c r="AL1245" s="79" t="str">
        <f>IF($C1245="", "", IF(IFERROR(INDEX(Ingredients!H$11:H$310, MATCH($C1245, Ingredients!$B$11:$B$310, 0)), "")="", "", IFERROR(INDEX(Ingredients!H$11:H$310, MATCH($C1245, Ingredients!$B$11:$B$310, 0)), "")))</f>
        <v/>
      </c>
      <c r="AN1245" s="83" t="str">
        <f t="shared" si="290"/>
        <v/>
      </c>
      <c r="AP1245" s="114" t="str">
        <f t="shared" si="300"/>
        <v/>
      </c>
      <c r="AR1245" s="117" t="str">
        <f>IF($C1245="", "", IF(IFERROR(INDEX(Ingredients!$AI$11:$AI$310, MATCH($C1245, Ingredients!$B$11:$B$310, 0)), "")="", "", IFERROR(INDEX(Ingredients!$AI$11:$AI$310, MATCH($C1245, Ingredients!$B$11:$B$310, 0)), "")))</f>
        <v/>
      </c>
      <c r="AT1245" s="120" t="str">
        <f t="shared" si="301"/>
        <v/>
      </c>
      <c r="AV1245" s="90" t="str">
        <f t="shared" si="291"/>
        <v/>
      </c>
      <c r="AX1245" s="90" t="str">
        <f>IF($AV1245="", "", COUNTIF($AV$11:$AV$5010, "&lt;"&amp;$AV1245)+1+COUNTIF($AV$11:$AV1245, $AV1245)-1)</f>
        <v/>
      </c>
      <c r="AZ1245" s="111" t="str">
        <f>IF($B1245="", "", SUMIF('Shopping List'!$AV$11:$AV$25, $B1245, 'Shopping List'!$BN$11:$BN$25))</f>
        <v/>
      </c>
      <c r="BB1245" s="117" t="str">
        <f t="shared" si="302"/>
        <v/>
      </c>
    </row>
    <row r="1246" spans="1:54" x14ac:dyDescent="0.25">
      <c r="A1246" s="4"/>
      <c r="B1246" s="37"/>
      <c r="C1246" s="124"/>
      <c r="D1246" s="39"/>
      <c r="E1246" s="125"/>
      <c r="F1246" s="48"/>
      <c r="G1246" s="4"/>
      <c r="H1246" s="4"/>
      <c r="I1246" s="95" t="str">
        <f>IF($C1246="", "", IF(IFERROR(INDEX(Ingredients!$C$11:$C$310, MATCH($C1246, Ingredients!$B$11:$B$310, 0)), "")="", "", IFERROR(INDEX(Ingredients!$C$11:$C$310, MATCH($C1246, Ingredients!$B$11:$B$310, 0)), "")))</f>
        <v/>
      </c>
      <c r="J1246" s="73" t="str">
        <f>IF($B1246="", "", IF(IFERROR(INDEX(Meals!$C$11:$C$260, MATCH($B1246, Meals!$B$11:$B$260, 0)), "")="", "", IFERROR(INDEX(Meals!$C$11:$C$260, MATCH($B1246, Meals!$B$11:$B$260, 0)), "")))</f>
        <v/>
      </c>
      <c r="K1246" s="4"/>
      <c r="L1246" s="72" t="str">
        <f t="shared" si="292"/>
        <v/>
      </c>
      <c r="M1246" s="73" t="str">
        <f t="shared" si="293"/>
        <v/>
      </c>
      <c r="N1246" s="4"/>
      <c r="O1246" s="78" t="str">
        <f t="shared" si="294"/>
        <v/>
      </c>
      <c r="P1246" s="79" t="str">
        <f t="shared" si="295"/>
        <v/>
      </c>
      <c r="Q1246" s="4"/>
      <c r="R1246" s="90" t="str">
        <f t="shared" si="296"/>
        <v/>
      </c>
      <c r="S1246" s="4"/>
      <c r="Y1246" s="18" t="str">
        <f t="shared" si="297"/>
        <v/>
      </c>
      <c r="AA1246" s="18" t="str">
        <f t="shared" si="288"/>
        <v/>
      </c>
      <c r="AB1246" s="18" t="str">
        <f t="shared" si="289"/>
        <v/>
      </c>
      <c r="AC1246" s="18" t="str">
        <f t="shared" si="298"/>
        <v/>
      </c>
      <c r="AD1246" s="18" t="str">
        <f t="shared" si="298"/>
        <v/>
      </c>
      <c r="AE1246" s="18" t="str">
        <f t="shared" si="299"/>
        <v/>
      </c>
      <c r="AG1246" s="95" t="str">
        <f>IF($C1246="", "", IF(IFERROR(INDEX(Ingredients!C$11:C$310, MATCH($C1246, Ingredients!$B$11:$B$310, 0)), "")="", "", IFERROR(INDEX(Ingredients!C$11:C$310, MATCH($C1246, Ingredients!$B$11:$B$310, 0)), "")))</f>
        <v/>
      </c>
      <c r="AH1246" s="105" t="str">
        <f>IF($C1246="", "", IF(IFERROR(INDEX(Ingredients!D$11:D$310, MATCH($C1246, Ingredients!$B$11:$B$310, 0)), "")="", "", IFERROR(INDEX(Ingredients!D$11:D$310, MATCH($C1246, Ingredients!$B$11:$B$310, 0)), "")))</f>
        <v/>
      </c>
      <c r="AI1246" s="106" t="str">
        <f>IF($C1246="", "", IF(IFERROR(INDEX(Ingredients!E$11:E$310, MATCH($C1246, Ingredients!$B$11:$B$310, 0)), "")="", "", IFERROR(INDEX(Ingredients!E$11:E$310, MATCH($C1246, Ingredients!$B$11:$B$310, 0)), "")))</f>
        <v/>
      </c>
      <c r="AJ1246" s="108" t="str">
        <f>IF($C1246="", "", IF(IFERROR(INDEX(Ingredients!F$11:F$310, MATCH($C1246, Ingredients!$B$11:$B$310, 0)), "")="", "", IFERROR(INDEX(Ingredients!F$11:F$310, MATCH($C1246, Ingredients!$B$11:$B$310, 0)), "")))</f>
        <v/>
      </c>
      <c r="AK1246" s="106" t="str">
        <f>IF($C1246="", "", IF(IFERROR(INDEX(Ingredients!G$11:G$310, MATCH($C1246, Ingredients!$B$11:$B$310, 0)), "")="", "", IFERROR(INDEX(Ingredients!G$11:G$310, MATCH($C1246, Ingredients!$B$11:$B$310, 0)), "")))</f>
        <v/>
      </c>
      <c r="AL1246" s="79" t="str">
        <f>IF($C1246="", "", IF(IFERROR(INDEX(Ingredients!H$11:H$310, MATCH($C1246, Ingredients!$B$11:$B$310, 0)), "")="", "", IFERROR(INDEX(Ingredients!H$11:H$310, MATCH($C1246, Ingredients!$B$11:$B$310, 0)), "")))</f>
        <v/>
      </c>
      <c r="AN1246" s="83" t="str">
        <f t="shared" si="290"/>
        <v/>
      </c>
      <c r="AP1246" s="114" t="str">
        <f t="shared" si="300"/>
        <v/>
      </c>
      <c r="AR1246" s="117" t="str">
        <f>IF($C1246="", "", IF(IFERROR(INDEX(Ingredients!$AI$11:$AI$310, MATCH($C1246, Ingredients!$B$11:$B$310, 0)), "")="", "", IFERROR(INDEX(Ingredients!$AI$11:$AI$310, MATCH($C1246, Ingredients!$B$11:$B$310, 0)), "")))</f>
        <v/>
      </c>
      <c r="AT1246" s="120" t="str">
        <f t="shared" si="301"/>
        <v/>
      </c>
      <c r="AV1246" s="90" t="str">
        <f t="shared" si="291"/>
        <v/>
      </c>
      <c r="AX1246" s="90" t="str">
        <f>IF($AV1246="", "", COUNTIF($AV$11:$AV$5010, "&lt;"&amp;$AV1246)+1+COUNTIF($AV$11:$AV1246, $AV1246)-1)</f>
        <v/>
      </c>
      <c r="AZ1246" s="111" t="str">
        <f>IF($B1246="", "", SUMIF('Shopping List'!$AV$11:$AV$25, $B1246, 'Shopping List'!$BN$11:$BN$25))</f>
        <v/>
      </c>
      <c r="BB1246" s="117" t="str">
        <f t="shared" si="302"/>
        <v/>
      </c>
    </row>
    <row r="1247" spans="1:54" x14ac:dyDescent="0.25">
      <c r="A1247" s="4"/>
      <c r="B1247" s="37"/>
      <c r="C1247" s="124"/>
      <c r="D1247" s="39"/>
      <c r="E1247" s="125"/>
      <c r="F1247" s="48"/>
      <c r="G1247" s="4"/>
      <c r="H1247" s="4"/>
      <c r="I1247" s="95" t="str">
        <f>IF($C1247="", "", IF(IFERROR(INDEX(Ingredients!$C$11:$C$310, MATCH($C1247, Ingredients!$B$11:$B$310, 0)), "")="", "", IFERROR(INDEX(Ingredients!$C$11:$C$310, MATCH($C1247, Ingredients!$B$11:$B$310, 0)), "")))</f>
        <v/>
      </c>
      <c r="J1247" s="73" t="str">
        <f>IF($B1247="", "", IF(IFERROR(INDEX(Meals!$C$11:$C$260, MATCH($B1247, Meals!$B$11:$B$260, 0)), "")="", "", IFERROR(INDEX(Meals!$C$11:$C$260, MATCH($B1247, Meals!$B$11:$B$260, 0)), "")))</f>
        <v/>
      </c>
      <c r="K1247" s="4"/>
      <c r="L1247" s="72" t="str">
        <f t="shared" si="292"/>
        <v/>
      </c>
      <c r="M1247" s="73" t="str">
        <f t="shared" si="293"/>
        <v/>
      </c>
      <c r="N1247" s="4"/>
      <c r="O1247" s="78" t="str">
        <f t="shared" si="294"/>
        <v/>
      </c>
      <c r="P1247" s="79" t="str">
        <f t="shared" si="295"/>
        <v/>
      </c>
      <c r="Q1247" s="4"/>
      <c r="R1247" s="90" t="str">
        <f t="shared" si="296"/>
        <v/>
      </c>
      <c r="S1247" s="4"/>
      <c r="Y1247" s="18" t="str">
        <f t="shared" si="297"/>
        <v/>
      </c>
      <c r="AA1247" s="18" t="str">
        <f t="shared" si="288"/>
        <v/>
      </c>
      <c r="AB1247" s="18" t="str">
        <f t="shared" si="289"/>
        <v/>
      </c>
      <c r="AC1247" s="18" t="str">
        <f t="shared" si="298"/>
        <v/>
      </c>
      <c r="AD1247" s="18" t="str">
        <f t="shared" si="298"/>
        <v/>
      </c>
      <c r="AE1247" s="18" t="str">
        <f t="shared" si="299"/>
        <v/>
      </c>
      <c r="AG1247" s="95" t="str">
        <f>IF($C1247="", "", IF(IFERROR(INDEX(Ingredients!C$11:C$310, MATCH($C1247, Ingredients!$B$11:$B$310, 0)), "")="", "", IFERROR(INDEX(Ingredients!C$11:C$310, MATCH($C1247, Ingredients!$B$11:$B$310, 0)), "")))</f>
        <v/>
      </c>
      <c r="AH1247" s="105" t="str">
        <f>IF($C1247="", "", IF(IFERROR(INDEX(Ingredients!D$11:D$310, MATCH($C1247, Ingredients!$B$11:$B$310, 0)), "")="", "", IFERROR(INDEX(Ingredients!D$11:D$310, MATCH($C1247, Ingredients!$B$11:$B$310, 0)), "")))</f>
        <v/>
      </c>
      <c r="AI1247" s="106" t="str">
        <f>IF($C1247="", "", IF(IFERROR(INDEX(Ingredients!E$11:E$310, MATCH($C1247, Ingredients!$B$11:$B$310, 0)), "")="", "", IFERROR(INDEX(Ingredients!E$11:E$310, MATCH($C1247, Ingredients!$B$11:$B$310, 0)), "")))</f>
        <v/>
      </c>
      <c r="AJ1247" s="108" t="str">
        <f>IF($C1247="", "", IF(IFERROR(INDEX(Ingredients!F$11:F$310, MATCH($C1247, Ingredients!$B$11:$B$310, 0)), "")="", "", IFERROR(INDEX(Ingredients!F$11:F$310, MATCH($C1247, Ingredients!$B$11:$B$310, 0)), "")))</f>
        <v/>
      </c>
      <c r="AK1247" s="106" t="str">
        <f>IF($C1247="", "", IF(IFERROR(INDEX(Ingredients!G$11:G$310, MATCH($C1247, Ingredients!$B$11:$B$310, 0)), "")="", "", IFERROR(INDEX(Ingredients!G$11:G$310, MATCH($C1247, Ingredients!$B$11:$B$310, 0)), "")))</f>
        <v/>
      </c>
      <c r="AL1247" s="79" t="str">
        <f>IF($C1247="", "", IF(IFERROR(INDEX(Ingredients!H$11:H$310, MATCH($C1247, Ingredients!$B$11:$B$310, 0)), "")="", "", IFERROR(INDEX(Ingredients!H$11:H$310, MATCH($C1247, Ingredients!$B$11:$B$310, 0)), "")))</f>
        <v/>
      </c>
      <c r="AN1247" s="83" t="str">
        <f t="shared" si="290"/>
        <v/>
      </c>
      <c r="AP1247" s="114" t="str">
        <f t="shared" si="300"/>
        <v/>
      </c>
      <c r="AR1247" s="117" t="str">
        <f>IF($C1247="", "", IF(IFERROR(INDEX(Ingredients!$AI$11:$AI$310, MATCH($C1247, Ingredients!$B$11:$B$310, 0)), "")="", "", IFERROR(INDEX(Ingredients!$AI$11:$AI$310, MATCH($C1247, Ingredients!$B$11:$B$310, 0)), "")))</f>
        <v/>
      </c>
      <c r="AT1247" s="120" t="str">
        <f t="shared" si="301"/>
        <v/>
      </c>
      <c r="AV1247" s="90" t="str">
        <f t="shared" si="291"/>
        <v/>
      </c>
      <c r="AX1247" s="90" t="str">
        <f>IF($AV1247="", "", COUNTIF($AV$11:$AV$5010, "&lt;"&amp;$AV1247)+1+COUNTIF($AV$11:$AV1247, $AV1247)-1)</f>
        <v/>
      </c>
      <c r="AZ1247" s="111" t="str">
        <f>IF($B1247="", "", SUMIF('Shopping List'!$AV$11:$AV$25, $B1247, 'Shopping List'!$BN$11:$BN$25))</f>
        <v/>
      </c>
      <c r="BB1247" s="117" t="str">
        <f t="shared" si="302"/>
        <v/>
      </c>
    </row>
    <row r="1248" spans="1:54" x14ac:dyDescent="0.25">
      <c r="A1248" s="4"/>
      <c r="B1248" s="37"/>
      <c r="C1248" s="124"/>
      <c r="D1248" s="39"/>
      <c r="E1248" s="125"/>
      <c r="F1248" s="48"/>
      <c r="G1248" s="4"/>
      <c r="H1248" s="4"/>
      <c r="I1248" s="95" t="str">
        <f>IF($C1248="", "", IF(IFERROR(INDEX(Ingredients!$C$11:$C$310, MATCH($C1248, Ingredients!$B$11:$B$310, 0)), "")="", "", IFERROR(INDEX(Ingredients!$C$11:$C$310, MATCH($C1248, Ingredients!$B$11:$B$310, 0)), "")))</f>
        <v/>
      </c>
      <c r="J1248" s="73" t="str">
        <f>IF($B1248="", "", IF(IFERROR(INDEX(Meals!$C$11:$C$260, MATCH($B1248, Meals!$B$11:$B$260, 0)), "")="", "", IFERROR(INDEX(Meals!$C$11:$C$260, MATCH($B1248, Meals!$B$11:$B$260, 0)), "")))</f>
        <v/>
      </c>
      <c r="K1248" s="4"/>
      <c r="L1248" s="72" t="str">
        <f t="shared" si="292"/>
        <v/>
      </c>
      <c r="M1248" s="73" t="str">
        <f t="shared" si="293"/>
        <v/>
      </c>
      <c r="N1248" s="4"/>
      <c r="O1248" s="78" t="str">
        <f t="shared" si="294"/>
        <v/>
      </c>
      <c r="P1248" s="79" t="str">
        <f t="shared" si="295"/>
        <v/>
      </c>
      <c r="Q1248" s="4"/>
      <c r="R1248" s="90" t="str">
        <f t="shared" si="296"/>
        <v/>
      </c>
      <c r="S1248" s="4"/>
      <c r="Y1248" s="18" t="str">
        <f t="shared" si="297"/>
        <v/>
      </c>
      <c r="AA1248" s="18" t="str">
        <f t="shared" si="288"/>
        <v/>
      </c>
      <c r="AB1248" s="18" t="str">
        <f t="shared" si="289"/>
        <v/>
      </c>
      <c r="AC1248" s="18" t="str">
        <f t="shared" si="298"/>
        <v/>
      </c>
      <c r="AD1248" s="18" t="str">
        <f t="shared" si="298"/>
        <v/>
      </c>
      <c r="AE1248" s="18" t="str">
        <f t="shared" si="299"/>
        <v/>
      </c>
      <c r="AG1248" s="95" t="str">
        <f>IF($C1248="", "", IF(IFERROR(INDEX(Ingredients!C$11:C$310, MATCH($C1248, Ingredients!$B$11:$B$310, 0)), "")="", "", IFERROR(INDEX(Ingredients!C$11:C$310, MATCH($C1248, Ingredients!$B$11:$B$310, 0)), "")))</f>
        <v/>
      </c>
      <c r="AH1248" s="105" t="str">
        <f>IF($C1248="", "", IF(IFERROR(INDEX(Ingredients!D$11:D$310, MATCH($C1248, Ingredients!$B$11:$B$310, 0)), "")="", "", IFERROR(INDEX(Ingredients!D$11:D$310, MATCH($C1248, Ingredients!$B$11:$B$310, 0)), "")))</f>
        <v/>
      </c>
      <c r="AI1248" s="106" t="str">
        <f>IF($C1248="", "", IF(IFERROR(INDEX(Ingredients!E$11:E$310, MATCH($C1248, Ingredients!$B$11:$B$310, 0)), "")="", "", IFERROR(INDEX(Ingredients!E$11:E$310, MATCH($C1248, Ingredients!$B$11:$B$310, 0)), "")))</f>
        <v/>
      </c>
      <c r="AJ1248" s="108" t="str">
        <f>IF($C1248="", "", IF(IFERROR(INDEX(Ingredients!F$11:F$310, MATCH($C1248, Ingredients!$B$11:$B$310, 0)), "")="", "", IFERROR(INDEX(Ingredients!F$11:F$310, MATCH($C1248, Ingredients!$B$11:$B$310, 0)), "")))</f>
        <v/>
      </c>
      <c r="AK1248" s="106" t="str">
        <f>IF($C1248="", "", IF(IFERROR(INDEX(Ingredients!G$11:G$310, MATCH($C1248, Ingredients!$B$11:$B$310, 0)), "")="", "", IFERROR(INDEX(Ingredients!G$11:G$310, MATCH($C1248, Ingredients!$B$11:$B$310, 0)), "")))</f>
        <v/>
      </c>
      <c r="AL1248" s="79" t="str">
        <f>IF($C1248="", "", IF(IFERROR(INDEX(Ingredients!H$11:H$310, MATCH($C1248, Ingredients!$B$11:$B$310, 0)), "")="", "", IFERROR(INDEX(Ingredients!H$11:H$310, MATCH($C1248, Ingredients!$B$11:$B$310, 0)), "")))</f>
        <v/>
      </c>
      <c r="AN1248" s="83" t="str">
        <f t="shared" si="290"/>
        <v/>
      </c>
      <c r="AP1248" s="114" t="str">
        <f t="shared" si="300"/>
        <v/>
      </c>
      <c r="AR1248" s="117" t="str">
        <f>IF($C1248="", "", IF(IFERROR(INDEX(Ingredients!$AI$11:$AI$310, MATCH($C1248, Ingredients!$B$11:$B$310, 0)), "")="", "", IFERROR(INDEX(Ingredients!$AI$11:$AI$310, MATCH($C1248, Ingredients!$B$11:$B$310, 0)), "")))</f>
        <v/>
      </c>
      <c r="AT1248" s="120" t="str">
        <f t="shared" si="301"/>
        <v/>
      </c>
      <c r="AV1248" s="90" t="str">
        <f t="shared" si="291"/>
        <v/>
      </c>
      <c r="AX1248" s="90" t="str">
        <f>IF($AV1248="", "", COUNTIF($AV$11:$AV$5010, "&lt;"&amp;$AV1248)+1+COUNTIF($AV$11:$AV1248, $AV1248)-1)</f>
        <v/>
      </c>
      <c r="AZ1248" s="111" t="str">
        <f>IF($B1248="", "", SUMIF('Shopping List'!$AV$11:$AV$25, $B1248, 'Shopping List'!$BN$11:$BN$25))</f>
        <v/>
      </c>
      <c r="BB1248" s="117" t="str">
        <f t="shared" si="302"/>
        <v/>
      </c>
    </row>
    <row r="1249" spans="1:54" x14ac:dyDescent="0.25">
      <c r="A1249" s="4"/>
      <c r="B1249" s="37"/>
      <c r="C1249" s="124"/>
      <c r="D1249" s="39"/>
      <c r="E1249" s="125"/>
      <c r="F1249" s="48"/>
      <c r="G1249" s="4"/>
      <c r="H1249" s="4"/>
      <c r="I1249" s="95" t="str">
        <f>IF($C1249="", "", IF(IFERROR(INDEX(Ingredients!$C$11:$C$310, MATCH($C1249, Ingredients!$B$11:$B$310, 0)), "")="", "", IFERROR(INDEX(Ingredients!$C$11:$C$310, MATCH($C1249, Ingredients!$B$11:$B$310, 0)), "")))</f>
        <v/>
      </c>
      <c r="J1249" s="73" t="str">
        <f>IF($B1249="", "", IF(IFERROR(INDEX(Meals!$C$11:$C$260, MATCH($B1249, Meals!$B$11:$B$260, 0)), "")="", "", IFERROR(INDEX(Meals!$C$11:$C$260, MATCH($B1249, Meals!$B$11:$B$260, 0)), "")))</f>
        <v/>
      </c>
      <c r="K1249" s="4"/>
      <c r="L1249" s="72" t="str">
        <f t="shared" si="292"/>
        <v/>
      </c>
      <c r="M1249" s="73" t="str">
        <f t="shared" si="293"/>
        <v/>
      </c>
      <c r="N1249" s="4"/>
      <c r="O1249" s="78" t="str">
        <f t="shared" si="294"/>
        <v/>
      </c>
      <c r="P1249" s="79" t="str">
        <f t="shared" si="295"/>
        <v/>
      </c>
      <c r="Q1249" s="4"/>
      <c r="R1249" s="90" t="str">
        <f t="shared" si="296"/>
        <v/>
      </c>
      <c r="S1249" s="4"/>
      <c r="Y1249" s="18" t="str">
        <f t="shared" si="297"/>
        <v/>
      </c>
      <c r="AA1249" s="18" t="str">
        <f t="shared" si="288"/>
        <v/>
      </c>
      <c r="AB1249" s="18" t="str">
        <f t="shared" si="289"/>
        <v/>
      </c>
      <c r="AC1249" s="18" t="str">
        <f t="shared" si="298"/>
        <v/>
      </c>
      <c r="AD1249" s="18" t="str">
        <f t="shared" si="298"/>
        <v/>
      </c>
      <c r="AE1249" s="18" t="str">
        <f t="shared" si="299"/>
        <v/>
      </c>
      <c r="AG1249" s="95" t="str">
        <f>IF($C1249="", "", IF(IFERROR(INDEX(Ingredients!C$11:C$310, MATCH($C1249, Ingredients!$B$11:$B$310, 0)), "")="", "", IFERROR(INDEX(Ingredients!C$11:C$310, MATCH($C1249, Ingredients!$B$11:$B$310, 0)), "")))</f>
        <v/>
      </c>
      <c r="AH1249" s="105" t="str">
        <f>IF($C1249="", "", IF(IFERROR(INDEX(Ingredients!D$11:D$310, MATCH($C1249, Ingredients!$B$11:$B$310, 0)), "")="", "", IFERROR(INDEX(Ingredients!D$11:D$310, MATCH($C1249, Ingredients!$B$11:$B$310, 0)), "")))</f>
        <v/>
      </c>
      <c r="AI1249" s="106" t="str">
        <f>IF($C1249="", "", IF(IFERROR(INDEX(Ingredients!E$11:E$310, MATCH($C1249, Ingredients!$B$11:$B$310, 0)), "")="", "", IFERROR(INDEX(Ingredients!E$11:E$310, MATCH($C1249, Ingredients!$B$11:$B$310, 0)), "")))</f>
        <v/>
      </c>
      <c r="AJ1249" s="108" t="str">
        <f>IF($C1249="", "", IF(IFERROR(INDEX(Ingredients!F$11:F$310, MATCH($C1249, Ingredients!$B$11:$B$310, 0)), "")="", "", IFERROR(INDEX(Ingredients!F$11:F$310, MATCH($C1249, Ingredients!$B$11:$B$310, 0)), "")))</f>
        <v/>
      </c>
      <c r="AK1249" s="106" t="str">
        <f>IF($C1249="", "", IF(IFERROR(INDEX(Ingredients!G$11:G$310, MATCH($C1249, Ingredients!$B$11:$B$310, 0)), "")="", "", IFERROR(INDEX(Ingredients!G$11:G$310, MATCH($C1249, Ingredients!$B$11:$B$310, 0)), "")))</f>
        <v/>
      </c>
      <c r="AL1249" s="79" t="str">
        <f>IF($C1249="", "", IF(IFERROR(INDEX(Ingredients!H$11:H$310, MATCH($C1249, Ingredients!$B$11:$B$310, 0)), "")="", "", IFERROR(INDEX(Ingredients!H$11:H$310, MATCH($C1249, Ingredients!$B$11:$B$310, 0)), "")))</f>
        <v/>
      </c>
      <c r="AN1249" s="83" t="str">
        <f t="shared" si="290"/>
        <v/>
      </c>
      <c r="AP1249" s="114" t="str">
        <f t="shared" si="300"/>
        <v/>
      </c>
      <c r="AR1249" s="117" t="str">
        <f>IF($C1249="", "", IF(IFERROR(INDEX(Ingredients!$AI$11:$AI$310, MATCH($C1249, Ingredients!$B$11:$B$310, 0)), "")="", "", IFERROR(INDEX(Ingredients!$AI$11:$AI$310, MATCH($C1249, Ingredients!$B$11:$B$310, 0)), "")))</f>
        <v/>
      </c>
      <c r="AT1249" s="120" t="str">
        <f t="shared" si="301"/>
        <v/>
      </c>
      <c r="AV1249" s="90" t="str">
        <f t="shared" si="291"/>
        <v/>
      </c>
      <c r="AX1249" s="90" t="str">
        <f>IF($AV1249="", "", COUNTIF($AV$11:$AV$5010, "&lt;"&amp;$AV1249)+1+COUNTIF($AV$11:$AV1249, $AV1249)-1)</f>
        <v/>
      </c>
      <c r="AZ1249" s="111" t="str">
        <f>IF($B1249="", "", SUMIF('Shopping List'!$AV$11:$AV$25, $B1249, 'Shopping List'!$BN$11:$BN$25))</f>
        <v/>
      </c>
      <c r="BB1249" s="117" t="str">
        <f t="shared" si="302"/>
        <v/>
      </c>
    </row>
    <row r="1250" spans="1:54" x14ac:dyDescent="0.25">
      <c r="A1250" s="4"/>
      <c r="B1250" s="37"/>
      <c r="C1250" s="124"/>
      <c r="D1250" s="39"/>
      <c r="E1250" s="125"/>
      <c r="F1250" s="48"/>
      <c r="G1250" s="4"/>
      <c r="H1250" s="4"/>
      <c r="I1250" s="95" t="str">
        <f>IF($C1250="", "", IF(IFERROR(INDEX(Ingredients!$C$11:$C$310, MATCH($C1250, Ingredients!$B$11:$B$310, 0)), "")="", "", IFERROR(INDEX(Ingredients!$C$11:$C$310, MATCH($C1250, Ingredients!$B$11:$B$310, 0)), "")))</f>
        <v/>
      </c>
      <c r="J1250" s="73" t="str">
        <f>IF($B1250="", "", IF(IFERROR(INDEX(Meals!$C$11:$C$260, MATCH($B1250, Meals!$B$11:$B$260, 0)), "")="", "", IFERROR(INDEX(Meals!$C$11:$C$260, MATCH($B1250, Meals!$B$11:$B$260, 0)), "")))</f>
        <v/>
      </c>
      <c r="K1250" s="4"/>
      <c r="L1250" s="72" t="str">
        <f t="shared" si="292"/>
        <v/>
      </c>
      <c r="M1250" s="73" t="str">
        <f t="shared" si="293"/>
        <v/>
      </c>
      <c r="N1250" s="4"/>
      <c r="O1250" s="78" t="str">
        <f t="shared" si="294"/>
        <v/>
      </c>
      <c r="P1250" s="79" t="str">
        <f t="shared" si="295"/>
        <v/>
      </c>
      <c r="Q1250" s="4"/>
      <c r="R1250" s="90" t="str">
        <f t="shared" si="296"/>
        <v/>
      </c>
      <c r="S1250" s="4"/>
      <c r="Y1250" s="18" t="str">
        <f t="shared" si="297"/>
        <v/>
      </c>
      <c r="AA1250" s="18" t="str">
        <f t="shared" si="288"/>
        <v/>
      </c>
      <c r="AB1250" s="18" t="str">
        <f t="shared" si="289"/>
        <v/>
      </c>
      <c r="AC1250" s="18" t="str">
        <f t="shared" si="298"/>
        <v/>
      </c>
      <c r="AD1250" s="18" t="str">
        <f t="shared" si="298"/>
        <v/>
      </c>
      <c r="AE1250" s="18" t="str">
        <f t="shared" si="299"/>
        <v/>
      </c>
      <c r="AG1250" s="95" t="str">
        <f>IF($C1250="", "", IF(IFERROR(INDEX(Ingredients!C$11:C$310, MATCH($C1250, Ingredients!$B$11:$B$310, 0)), "")="", "", IFERROR(INDEX(Ingredients!C$11:C$310, MATCH($C1250, Ingredients!$B$11:$B$310, 0)), "")))</f>
        <v/>
      </c>
      <c r="AH1250" s="105" t="str">
        <f>IF($C1250="", "", IF(IFERROR(INDEX(Ingredients!D$11:D$310, MATCH($C1250, Ingredients!$B$11:$B$310, 0)), "")="", "", IFERROR(INDEX(Ingredients!D$11:D$310, MATCH($C1250, Ingredients!$B$11:$B$310, 0)), "")))</f>
        <v/>
      </c>
      <c r="AI1250" s="106" t="str">
        <f>IF($C1250="", "", IF(IFERROR(INDEX(Ingredients!E$11:E$310, MATCH($C1250, Ingredients!$B$11:$B$310, 0)), "")="", "", IFERROR(INDEX(Ingredients!E$11:E$310, MATCH($C1250, Ingredients!$B$11:$B$310, 0)), "")))</f>
        <v/>
      </c>
      <c r="AJ1250" s="108" t="str">
        <f>IF($C1250="", "", IF(IFERROR(INDEX(Ingredients!F$11:F$310, MATCH($C1250, Ingredients!$B$11:$B$310, 0)), "")="", "", IFERROR(INDEX(Ingredients!F$11:F$310, MATCH($C1250, Ingredients!$B$11:$B$310, 0)), "")))</f>
        <v/>
      </c>
      <c r="AK1250" s="106" t="str">
        <f>IF($C1250="", "", IF(IFERROR(INDEX(Ingredients!G$11:G$310, MATCH($C1250, Ingredients!$B$11:$B$310, 0)), "")="", "", IFERROR(INDEX(Ingredients!G$11:G$310, MATCH($C1250, Ingredients!$B$11:$B$310, 0)), "")))</f>
        <v/>
      </c>
      <c r="AL1250" s="79" t="str">
        <f>IF($C1250="", "", IF(IFERROR(INDEX(Ingredients!H$11:H$310, MATCH($C1250, Ingredients!$B$11:$B$310, 0)), "")="", "", IFERROR(INDEX(Ingredients!H$11:H$310, MATCH($C1250, Ingredients!$B$11:$B$310, 0)), "")))</f>
        <v/>
      </c>
      <c r="AN1250" s="83" t="str">
        <f t="shared" si="290"/>
        <v/>
      </c>
      <c r="AP1250" s="114" t="str">
        <f t="shared" si="300"/>
        <v/>
      </c>
      <c r="AR1250" s="117" t="str">
        <f>IF($C1250="", "", IF(IFERROR(INDEX(Ingredients!$AI$11:$AI$310, MATCH($C1250, Ingredients!$B$11:$B$310, 0)), "")="", "", IFERROR(INDEX(Ingredients!$AI$11:$AI$310, MATCH($C1250, Ingredients!$B$11:$B$310, 0)), "")))</f>
        <v/>
      </c>
      <c r="AT1250" s="120" t="str">
        <f t="shared" si="301"/>
        <v/>
      </c>
      <c r="AV1250" s="90" t="str">
        <f t="shared" si="291"/>
        <v/>
      </c>
      <c r="AX1250" s="90" t="str">
        <f>IF($AV1250="", "", COUNTIF($AV$11:$AV$5010, "&lt;"&amp;$AV1250)+1+COUNTIF($AV$11:$AV1250, $AV1250)-1)</f>
        <v/>
      </c>
      <c r="AZ1250" s="111" t="str">
        <f>IF($B1250="", "", SUMIF('Shopping List'!$AV$11:$AV$25, $B1250, 'Shopping List'!$BN$11:$BN$25))</f>
        <v/>
      </c>
      <c r="BB1250" s="117" t="str">
        <f t="shared" si="302"/>
        <v/>
      </c>
    </row>
    <row r="1251" spans="1:54" x14ac:dyDescent="0.25">
      <c r="A1251" s="4"/>
      <c r="B1251" s="37"/>
      <c r="C1251" s="124"/>
      <c r="D1251" s="39"/>
      <c r="E1251" s="125"/>
      <c r="F1251" s="48"/>
      <c r="G1251" s="4"/>
      <c r="H1251" s="4"/>
      <c r="I1251" s="95" t="str">
        <f>IF($C1251="", "", IF(IFERROR(INDEX(Ingredients!$C$11:$C$310, MATCH($C1251, Ingredients!$B$11:$B$310, 0)), "")="", "", IFERROR(INDEX(Ingredients!$C$11:$C$310, MATCH($C1251, Ingredients!$B$11:$B$310, 0)), "")))</f>
        <v/>
      </c>
      <c r="J1251" s="73" t="str">
        <f>IF($B1251="", "", IF(IFERROR(INDEX(Meals!$C$11:$C$260, MATCH($B1251, Meals!$B$11:$B$260, 0)), "")="", "", IFERROR(INDEX(Meals!$C$11:$C$260, MATCH($B1251, Meals!$B$11:$B$260, 0)), "")))</f>
        <v/>
      </c>
      <c r="K1251" s="4"/>
      <c r="L1251" s="72" t="str">
        <f t="shared" si="292"/>
        <v/>
      </c>
      <c r="M1251" s="73" t="str">
        <f t="shared" si="293"/>
        <v/>
      </c>
      <c r="N1251" s="4"/>
      <c r="O1251" s="78" t="str">
        <f t="shared" si="294"/>
        <v/>
      </c>
      <c r="P1251" s="79" t="str">
        <f t="shared" si="295"/>
        <v/>
      </c>
      <c r="Q1251" s="4"/>
      <c r="R1251" s="90" t="str">
        <f t="shared" si="296"/>
        <v/>
      </c>
      <c r="S1251" s="4"/>
      <c r="Y1251" s="18" t="str">
        <f t="shared" si="297"/>
        <v/>
      </c>
      <c r="AA1251" s="18" t="str">
        <f t="shared" si="288"/>
        <v/>
      </c>
      <c r="AB1251" s="18" t="str">
        <f t="shared" si="289"/>
        <v/>
      </c>
      <c r="AC1251" s="18" t="str">
        <f t="shared" si="298"/>
        <v/>
      </c>
      <c r="AD1251" s="18" t="str">
        <f t="shared" si="298"/>
        <v/>
      </c>
      <c r="AE1251" s="18" t="str">
        <f t="shared" si="299"/>
        <v/>
      </c>
      <c r="AG1251" s="95" t="str">
        <f>IF($C1251="", "", IF(IFERROR(INDEX(Ingredients!C$11:C$310, MATCH($C1251, Ingredients!$B$11:$B$310, 0)), "")="", "", IFERROR(INDEX(Ingredients!C$11:C$310, MATCH($C1251, Ingredients!$B$11:$B$310, 0)), "")))</f>
        <v/>
      </c>
      <c r="AH1251" s="105" t="str">
        <f>IF($C1251="", "", IF(IFERROR(INDEX(Ingredients!D$11:D$310, MATCH($C1251, Ingredients!$B$11:$B$310, 0)), "")="", "", IFERROR(INDEX(Ingredients!D$11:D$310, MATCH($C1251, Ingredients!$B$11:$B$310, 0)), "")))</f>
        <v/>
      </c>
      <c r="AI1251" s="106" t="str">
        <f>IF($C1251="", "", IF(IFERROR(INDEX(Ingredients!E$11:E$310, MATCH($C1251, Ingredients!$B$11:$B$310, 0)), "")="", "", IFERROR(INDEX(Ingredients!E$11:E$310, MATCH($C1251, Ingredients!$B$11:$B$310, 0)), "")))</f>
        <v/>
      </c>
      <c r="AJ1251" s="108" t="str">
        <f>IF($C1251="", "", IF(IFERROR(INDEX(Ingredients!F$11:F$310, MATCH($C1251, Ingredients!$B$11:$B$310, 0)), "")="", "", IFERROR(INDEX(Ingredients!F$11:F$310, MATCH($C1251, Ingredients!$B$11:$B$310, 0)), "")))</f>
        <v/>
      </c>
      <c r="AK1251" s="106" t="str">
        <f>IF($C1251="", "", IF(IFERROR(INDEX(Ingredients!G$11:G$310, MATCH($C1251, Ingredients!$B$11:$B$310, 0)), "")="", "", IFERROR(INDEX(Ingredients!G$11:G$310, MATCH($C1251, Ingredients!$B$11:$B$310, 0)), "")))</f>
        <v/>
      </c>
      <c r="AL1251" s="79" t="str">
        <f>IF($C1251="", "", IF(IFERROR(INDEX(Ingredients!H$11:H$310, MATCH($C1251, Ingredients!$B$11:$B$310, 0)), "")="", "", IFERROR(INDEX(Ingredients!H$11:H$310, MATCH($C1251, Ingredients!$B$11:$B$310, 0)), "")))</f>
        <v/>
      </c>
      <c r="AN1251" s="83" t="str">
        <f t="shared" si="290"/>
        <v/>
      </c>
      <c r="AP1251" s="114" t="str">
        <f t="shared" si="300"/>
        <v/>
      </c>
      <c r="AR1251" s="117" t="str">
        <f>IF($C1251="", "", IF(IFERROR(INDEX(Ingredients!$AI$11:$AI$310, MATCH($C1251, Ingredients!$B$11:$B$310, 0)), "")="", "", IFERROR(INDEX(Ingredients!$AI$11:$AI$310, MATCH($C1251, Ingredients!$B$11:$B$310, 0)), "")))</f>
        <v/>
      </c>
      <c r="AT1251" s="120" t="str">
        <f t="shared" si="301"/>
        <v/>
      </c>
      <c r="AV1251" s="90" t="str">
        <f t="shared" si="291"/>
        <v/>
      </c>
      <c r="AX1251" s="90" t="str">
        <f>IF($AV1251="", "", COUNTIF($AV$11:$AV$5010, "&lt;"&amp;$AV1251)+1+COUNTIF($AV$11:$AV1251, $AV1251)-1)</f>
        <v/>
      </c>
      <c r="AZ1251" s="111" t="str">
        <f>IF($B1251="", "", SUMIF('Shopping List'!$AV$11:$AV$25, $B1251, 'Shopping List'!$BN$11:$BN$25))</f>
        <v/>
      </c>
      <c r="BB1251" s="117" t="str">
        <f t="shared" si="302"/>
        <v/>
      </c>
    </row>
    <row r="1252" spans="1:54" x14ac:dyDescent="0.25">
      <c r="A1252" s="4"/>
      <c r="B1252" s="37"/>
      <c r="C1252" s="124"/>
      <c r="D1252" s="39"/>
      <c r="E1252" s="125"/>
      <c r="F1252" s="48"/>
      <c r="G1252" s="4"/>
      <c r="H1252" s="4"/>
      <c r="I1252" s="95" t="str">
        <f>IF($C1252="", "", IF(IFERROR(INDEX(Ingredients!$C$11:$C$310, MATCH($C1252, Ingredients!$B$11:$B$310, 0)), "")="", "", IFERROR(INDEX(Ingredients!$C$11:$C$310, MATCH($C1252, Ingredients!$B$11:$B$310, 0)), "")))</f>
        <v/>
      </c>
      <c r="J1252" s="73" t="str">
        <f>IF($B1252="", "", IF(IFERROR(INDEX(Meals!$C$11:$C$260, MATCH($B1252, Meals!$B$11:$B$260, 0)), "")="", "", IFERROR(INDEX(Meals!$C$11:$C$260, MATCH($B1252, Meals!$B$11:$B$260, 0)), "")))</f>
        <v/>
      </c>
      <c r="K1252" s="4"/>
      <c r="L1252" s="72" t="str">
        <f t="shared" si="292"/>
        <v/>
      </c>
      <c r="M1252" s="73" t="str">
        <f t="shared" si="293"/>
        <v/>
      </c>
      <c r="N1252" s="4"/>
      <c r="O1252" s="78" t="str">
        <f t="shared" si="294"/>
        <v/>
      </c>
      <c r="P1252" s="79" t="str">
        <f t="shared" si="295"/>
        <v/>
      </c>
      <c r="Q1252" s="4"/>
      <c r="R1252" s="90" t="str">
        <f t="shared" si="296"/>
        <v/>
      </c>
      <c r="S1252" s="4"/>
      <c r="Y1252" s="18" t="str">
        <f t="shared" si="297"/>
        <v/>
      </c>
      <c r="AA1252" s="18" t="str">
        <f t="shared" si="288"/>
        <v/>
      </c>
      <c r="AB1252" s="18" t="str">
        <f t="shared" si="289"/>
        <v/>
      </c>
      <c r="AC1252" s="18" t="str">
        <f t="shared" si="298"/>
        <v/>
      </c>
      <c r="AD1252" s="18" t="str">
        <f t="shared" si="298"/>
        <v/>
      </c>
      <c r="AE1252" s="18" t="str">
        <f t="shared" si="299"/>
        <v/>
      </c>
      <c r="AG1252" s="95" t="str">
        <f>IF($C1252="", "", IF(IFERROR(INDEX(Ingredients!C$11:C$310, MATCH($C1252, Ingredients!$B$11:$B$310, 0)), "")="", "", IFERROR(INDEX(Ingredients!C$11:C$310, MATCH($C1252, Ingredients!$B$11:$B$310, 0)), "")))</f>
        <v/>
      </c>
      <c r="AH1252" s="105" t="str">
        <f>IF($C1252="", "", IF(IFERROR(INDEX(Ingredients!D$11:D$310, MATCH($C1252, Ingredients!$B$11:$B$310, 0)), "")="", "", IFERROR(INDEX(Ingredients!D$11:D$310, MATCH($C1252, Ingredients!$B$11:$B$310, 0)), "")))</f>
        <v/>
      </c>
      <c r="AI1252" s="106" t="str">
        <f>IF($C1252="", "", IF(IFERROR(INDEX(Ingredients!E$11:E$310, MATCH($C1252, Ingredients!$B$11:$B$310, 0)), "")="", "", IFERROR(INDEX(Ingredients!E$11:E$310, MATCH($C1252, Ingredients!$B$11:$B$310, 0)), "")))</f>
        <v/>
      </c>
      <c r="AJ1252" s="108" t="str">
        <f>IF($C1252="", "", IF(IFERROR(INDEX(Ingredients!F$11:F$310, MATCH($C1252, Ingredients!$B$11:$B$310, 0)), "")="", "", IFERROR(INDEX(Ingredients!F$11:F$310, MATCH($C1252, Ingredients!$B$11:$B$310, 0)), "")))</f>
        <v/>
      </c>
      <c r="AK1252" s="106" t="str">
        <f>IF($C1252="", "", IF(IFERROR(INDEX(Ingredients!G$11:G$310, MATCH($C1252, Ingredients!$B$11:$B$310, 0)), "")="", "", IFERROR(INDEX(Ingredients!G$11:G$310, MATCH($C1252, Ingredients!$B$11:$B$310, 0)), "")))</f>
        <v/>
      </c>
      <c r="AL1252" s="79" t="str">
        <f>IF($C1252="", "", IF(IFERROR(INDEX(Ingredients!H$11:H$310, MATCH($C1252, Ingredients!$B$11:$B$310, 0)), "")="", "", IFERROR(INDEX(Ingredients!H$11:H$310, MATCH($C1252, Ingredients!$B$11:$B$310, 0)), "")))</f>
        <v/>
      </c>
      <c r="AN1252" s="83" t="str">
        <f t="shared" si="290"/>
        <v/>
      </c>
      <c r="AP1252" s="114" t="str">
        <f t="shared" si="300"/>
        <v/>
      </c>
      <c r="AR1252" s="117" t="str">
        <f>IF($C1252="", "", IF(IFERROR(INDEX(Ingredients!$AI$11:$AI$310, MATCH($C1252, Ingredients!$B$11:$B$310, 0)), "")="", "", IFERROR(INDEX(Ingredients!$AI$11:$AI$310, MATCH($C1252, Ingredients!$B$11:$B$310, 0)), "")))</f>
        <v/>
      </c>
      <c r="AT1252" s="120" t="str">
        <f t="shared" si="301"/>
        <v/>
      </c>
      <c r="AV1252" s="90" t="str">
        <f t="shared" si="291"/>
        <v/>
      </c>
      <c r="AX1252" s="90" t="str">
        <f>IF($AV1252="", "", COUNTIF($AV$11:$AV$5010, "&lt;"&amp;$AV1252)+1+COUNTIF($AV$11:$AV1252, $AV1252)-1)</f>
        <v/>
      </c>
      <c r="AZ1252" s="111" t="str">
        <f>IF($B1252="", "", SUMIF('Shopping List'!$AV$11:$AV$25, $B1252, 'Shopping List'!$BN$11:$BN$25))</f>
        <v/>
      </c>
      <c r="BB1252" s="117" t="str">
        <f t="shared" si="302"/>
        <v/>
      </c>
    </row>
    <row r="1253" spans="1:54" x14ac:dyDescent="0.25">
      <c r="A1253" s="4"/>
      <c r="B1253" s="37"/>
      <c r="C1253" s="124"/>
      <c r="D1253" s="39"/>
      <c r="E1253" s="125"/>
      <c r="F1253" s="48"/>
      <c r="G1253" s="4"/>
      <c r="H1253" s="4"/>
      <c r="I1253" s="95" t="str">
        <f>IF($C1253="", "", IF(IFERROR(INDEX(Ingredients!$C$11:$C$310, MATCH($C1253, Ingredients!$B$11:$B$310, 0)), "")="", "", IFERROR(INDEX(Ingredients!$C$11:$C$310, MATCH($C1253, Ingredients!$B$11:$B$310, 0)), "")))</f>
        <v/>
      </c>
      <c r="J1253" s="73" t="str">
        <f>IF($B1253="", "", IF(IFERROR(INDEX(Meals!$C$11:$C$260, MATCH($B1253, Meals!$B$11:$B$260, 0)), "")="", "", IFERROR(INDEX(Meals!$C$11:$C$260, MATCH($B1253, Meals!$B$11:$B$260, 0)), "")))</f>
        <v/>
      </c>
      <c r="K1253" s="4"/>
      <c r="L1253" s="72" t="str">
        <f t="shared" si="292"/>
        <v/>
      </c>
      <c r="M1253" s="73" t="str">
        <f t="shared" si="293"/>
        <v/>
      </c>
      <c r="N1253" s="4"/>
      <c r="O1253" s="78" t="str">
        <f t="shared" si="294"/>
        <v/>
      </c>
      <c r="P1253" s="79" t="str">
        <f t="shared" si="295"/>
        <v/>
      </c>
      <c r="Q1253" s="4"/>
      <c r="R1253" s="90" t="str">
        <f t="shared" si="296"/>
        <v/>
      </c>
      <c r="S1253" s="4"/>
      <c r="Y1253" s="18" t="str">
        <f t="shared" si="297"/>
        <v/>
      </c>
      <c r="AA1253" s="18" t="str">
        <f t="shared" si="288"/>
        <v/>
      </c>
      <c r="AB1253" s="18" t="str">
        <f t="shared" si="289"/>
        <v/>
      </c>
      <c r="AC1253" s="18" t="str">
        <f t="shared" si="298"/>
        <v/>
      </c>
      <c r="AD1253" s="18" t="str">
        <f t="shared" si="298"/>
        <v/>
      </c>
      <c r="AE1253" s="18" t="str">
        <f t="shared" si="299"/>
        <v/>
      </c>
      <c r="AG1253" s="95" t="str">
        <f>IF($C1253="", "", IF(IFERROR(INDEX(Ingredients!C$11:C$310, MATCH($C1253, Ingredients!$B$11:$B$310, 0)), "")="", "", IFERROR(INDEX(Ingredients!C$11:C$310, MATCH($C1253, Ingredients!$B$11:$B$310, 0)), "")))</f>
        <v/>
      </c>
      <c r="AH1253" s="105" t="str">
        <f>IF($C1253="", "", IF(IFERROR(INDEX(Ingredients!D$11:D$310, MATCH($C1253, Ingredients!$B$11:$B$310, 0)), "")="", "", IFERROR(INDEX(Ingredients!D$11:D$310, MATCH($C1253, Ingredients!$B$11:$B$310, 0)), "")))</f>
        <v/>
      </c>
      <c r="AI1253" s="106" t="str">
        <f>IF($C1253="", "", IF(IFERROR(INDEX(Ingredients!E$11:E$310, MATCH($C1253, Ingredients!$B$11:$B$310, 0)), "")="", "", IFERROR(INDEX(Ingredients!E$11:E$310, MATCH($C1253, Ingredients!$B$11:$B$310, 0)), "")))</f>
        <v/>
      </c>
      <c r="AJ1253" s="108" t="str">
        <f>IF($C1253="", "", IF(IFERROR(INDEX(Ingredients!F$11:F$310, MATCH($C1253, Ingredients!$B$11:$B$310, 0)), "")="", "", IFERROR(INDEX(Ingredients!F$11:F$310, MATCH($C1253, Ingredients!$B$11:$B$310, 0)), "")))</f>
        <v/>
      </c>
      <c r="AK1253" s="106" t="str">
        <f>IF($C1253="", "", IF(IFERROR(INDEX(Ingredients!G$11:G$310, MATCH($C1253, Ingredients!$B$11:$B$310, 0)), "")="", "", IFERROR(INDEX(Ingredients!G$11:G$310, MATCH($C1253, Ingredients!$B$11:$B$310, 0)), "")))</f>
        <v/>
      </c>
      <c r="AL1253" s="79" t="str">
        <f>IF($C1253="", "", IF(IFERROR(INDEX(Ingredients!H$11:H$310, MATCH($C1253, Ingredients!$B$11:$B$310, 0)), "")="", "", IFERROR(INDEX(Ingredients!H$11:H$310, MATCH($C1253, Ingredients!$B$11:$B$310, 0)), "")))</f>
        <v/>
      </c>
      <c r="AN1253" s="83" t="str">
        <f t="shared" si="290"/>
        <v/>
      </c>
      <c r="AP1253" s="114" t="str">
        <f t="shared" si="300"/>
        <v/>
      </c>
      <c r="AR1253" s="117" t="str">
        <f>IF($C1253="", "", IF(IFERROR(INDEX(Ingredients!$AI$11:$AI$310, MATCH($C1253, Ingredients!$B$11:$B$310, 0)), "")="", "", IFERROR(INDEX(Ingredients!$AI$11:$AI$310, MATCH($C1253, Ingredients!$B$11:$B$310, 0)), "")))</f>
        <v/>
      </c>
      <c r="AT1253" s="120" t="str">
        <f t="shared" si="301"/>
        <v/>
      </c>
      <c r="AV1253" s="90" t="str">
        <f t="shared" si="291"/>
        <v/>
      </c>
      <c r="AX1253" s="90" t="str">
        <f>IF($AV1253="", "", COUNTIF($AV$11:$AV$5010, "&lt;"&amp;$AV1253)+1+COUNTIF($AV$11:$AV1253, $AV1253)-1)</f>
        <v/>
      </c>
      <c r="AZ1253" s="111" t="str">
        <f>IF($B1253="", "", SUMIF('Shopping List'!$AV$11:$AV$25, $B1253, 'Shopping List'!$BN$11:$BN$25))</f>
        <v/>
      </c>
      <c r="BB1253" s="117" t="str">
        <f t="shared" si="302"/>
        <v/>
      </c>
    </row>
    <row r="1254" spans="1:54" x14ac:dyDescent="0.25">
      <c r="A1254" s="4"/>
      <c r="B1254" s="37"/>
      <c r="C1254" s="124"/>
      <c r="D1254" s="39"/>
      <c r="E1254" s="125"/>
      <c r="F1254" s="48"/>
      <c r="G1254" s="4"/>
      <c r="H1254" s="4"/>
      <c r="I1254" s="95" t="str">
        <f>IF($C1254="", "", IF(IFERROR(INDEX(Ingredients!$C$11:$C$310, MATCH($C1254, Ingredients!$B$11:$B$310, 0)), "")="", "", IFERROR(INDEX(Ingredients!$C$11:$C$310, MATCH($C1254, Ingredients!$B$11:$B$310, 0)), "")))</f>
        <v/>
      </c>
      <c r="J1254" s="73" t="str">
        <f>IF($B1254="", "", IF(IFERROR(INDEX(Meals!$C$11:$C$260, MATCH($B1254, Meals!$B$11:$B$260, 0)), "")="", "", IFERROR(INDEX(Meals!$C$11:$C$260, MATCH($B1254, Meals!$B$11:$B$260, 0)), "")))</f>
        <v/>
      </c>
      <c r="K1254" s="4"/>
      <c r="L1254" s="72" t="str">
        <f t="shared" si="292"/>
        <v/>
      </c>
      <c r="M1254" s="73" t="str">
        <f t="shared" si="293"/>
        <v/>
      </c>
      <c r="N1254" s="4"/>
      <c r="O1254" s="78" t="str">
        <f t="shared" si="294"/>
        <v/>
      </c>
      <c r="P1254" s="79" t="str">
        <f t="shared" si="295"/>
        <v/>
      </c>
      <c r="Q1254" s="4"/>
      <c r="R1254" s="90" t="str">
        <f t="shared" si="296"/>
        <v/>
      </c>
      <c r="S1254" s="4"/>
      <c r="Y1254" s="18" t="str">
        <f t="shared" si="297"/>
        <v/>
      </c>
      <c r="AA1254" s="18" t="str">
        <f t="shared" si="288"/>
        <v/>
      </c>
      <c r="AB1254" s="18" t="str">
        <f t="shared" si="289"/>
        <v/>
      </c>
      <c r="AC1254" s="18" t="str">
        <f t="shared" si="298"/>
        <v/>
      </c>
      <c r="AD1254" s="18" t="str">
        <f t="shared" si="298"/>
        <v/>
      </c>
      <c r="AE1254" s="18" t="str">
        <f t="shared" si="299"/>
        <v/>
      </c>
      <c r="AG1254" s="95" t="str">
        <f>IF($C1254="", "", IF(IFERROR(INDEX(Ingredients!C$11:C$310, MATCH($C1254, Ingredients!$B$11:$B$310, 0)), "")="", "", IFERROR(INDEX(Ingredients!C$11:C$310, MATCH($C1254, Ingredients!$B$11:$B$310, 0)), "")))</f>
        <v/>
      </c>
      <c r="AH1254" s="105" t="str">
        <f>IF($C1254="", "", IF(IFERROR(INDEX(Ingredients!D$11:D$310, MATCH($C1254, Ingredients!$B$11:$B$310, 0)), "")="", "", IFERROR(INDEX(Ingredients!D$11:D$310, MATCH($C1254, Ingredients!$B$11:$B$310, 0)), "")))</f>
        <v/>
      </c>
      <c r="AI1254" s="106" t="str">
        <f>IF($C1254="", "", IF(IFERROR(INDEX(Ingredients!E$11:E$310, MATCH($C1254, Ingredients!$B$11:$B$310, 0)), "")="", "", IFERROR(INDEX(Ingredients!E$11:E$310, MATCH($C1254, Ingredients!$B$11:$B$310, 0)), "")))</f>
        <v/>
      </c>
      <c r="AJ1254" s="108" t="str">
        <f>IF($C1254="", "", IF(IFERROR(INDEX(Ingredients!F$11:F$310, MATCH($C1254, Ingredients!$B$11:$B$310, 0)), "")="", "", IFERROR(INDEX(Ingredients!F$11:F$310, MATCH($C1254, Ingredients!$B$11:$B$310, 0)), "")))</f>
        <v/>
      </c>
      <c r="AK1254" s="106" t="str">
        <f>IF($C1254="", "", IF(IFERROR(INDEX(Ingredients!G$11:G$310, MATCH($C1254, Ingredients!$B$11:$B$310, 0)), "")="", "", IFERROR(INDEX(Ingredients!G$11:G$310, MATCH($C1254, Ingredients!$B$11:$B$310, 0)), "")))</f>
        <v/>
      </c>
      <c r="AL1254" s="79" t="str">
        <f>IF($C1254="", "", IF(IFERROR(INDEX(Ingredients!H$11:H$310, MATCH($C1254, Ingredients!$B$11:$B$310, 0)), "")="", "", IFERROR(INDEX(Ingredients!H$11:H$310, MATCH($C1254, Ingredients!$B$11:$B$310, 0)), "")))</f>
        <v/>
      </c>
      <c r="AN1254" s="83" t="str">
        <f t="shared" si="290"/>
        <v/>
      </c>
      <c r="AP1254" s="114" t="str">
        <f t="shared" si="300"/>
        <v/>
      </c>
      <c r="AR1254" s="117" t="str">
        <f>IF($C1254="", "", IF(IFERROR(INDEX(Ingredients!$AI$11:$AI$310, MATCH($C1254, Ingredients!$B$11:$B$310, 0)), "")="", "", IFERROR(INDEX(Ingredients!$AI$11:$AI$310, MATCH($C1254, Ingredients!$B$11:$B$310, 0)), "")))</f>
        <v/>
      </c>
      <c r="AT1254" s="120" t="str">
        <f t="shared" si="301"/>
        <v/>
      </c>
      <c r="AV1254" s="90" t="str">
        <f t="shared" si="291"/>
        <v/>
      </c>
      <c r="AX1254" s="90" t="str">
        <f>IF($AV1254="", "", COUNTIF($AV$11:$AV$5010, "&lt;"&amp;$AV1254)+1+COUNTIF($AV$11:$AV1254, $AV1254)-1)</f>
        <v/>
      </c>
      <c r="AZ1254" s="111" t="str">
        <f>IF($B1254="", "", SUMIF('Shopping List'!$AV$11:$AV$25, $B1254, 'Shopping List'!$BN$11:$BN$25))</f>
        <v/>
      </c>
      <c r="BB1254" s="117" t="str">
        <f t="shared" si="302"/>
        <v/>
      </c>
    </row>
    <row r="1255" spans="1:54" x14ac:dyDescent="0.25">
      <c r="A1255" s="4"/>
      <c r="B1255" s="37"/>
      <c r="C1255" s="124"/>
      <c r="D1255" s="39"/>
      <c r="E1255" s="125"/>
      <c r="F1255" s="48"/>
      <c r="G1255" s="4"/>
      <c r="H1255" s="4"/>
      <c r="I1255" s="95" t="str">
        <f>IF($C1255="", "", IF(IFERROR(INDEX(Ingredients!$C$11:$C$310, MATCH($C1255, Ingredients!$B$11:$B$310, 0)), "")="", "", IFERROR(INDEX(Ingredients!$C$11:$C$310, MATCH($C1255, Ingredients!$B$11:$B$310, 0)), "")))</f>
        <v/>
      </c>
      <c r="J1255" s="73" t="str">
        <f>IF($B1255="", "", IF(IFERROR(INDEX(Meals!$C$11:$C$260, MATCH($B1255, Meals!$B$11:$B$260, 0)), "")="", "", IFERROR(INDEX(Meals!$C$11:$C$260, MATCH($B1255, Meals!$B$11:$B$260, 0)), "")))</f>
        <v/>
      </c>
      <c r="K1255" s="4"/>
      <c r="L1255" s="72" t="str">
        <f t="shared" si="292"/>
        <v/>
      </c>
      <c r="M1255" s="73" t="str">
        <f t="shared" si="293"/>
        <v/>
      </c>
      <c r="N1255" s="4"/>
      <c r="O1255" s="78" t="str">
        <f t="shared" si="294"/>
        <v/>
      </c>
      <c r="P1255" s="79" t="str">
        <f t="shared" si="295"/>
        <v/>
      </c>
      <c r="Q1255" s="4"/>
      <c r="R1255" s="90" t="str">
        <f t="shared" si="296"/>
        <v/>
      </c>
      <c r="S1255" s="4"/>
      <c r="Y1255" s="18" t="str">
        <f t="shared" si="297"/>
        <v/>
      </c>
      <c r="AA1255" s="18" t="str">
        <f t="shared" si="288"/>
        <v/>
      </c>
      <c r="AB1255" s="18" t="str">
        <f t="shared" si="289"/>
        <v/>
      </c>
      <c r="AC1255" s="18" t="str">
        <f t="shared" si="298"/>
        <v/>
      </c>
      <c r="AD1255" s="18" t="str">
        <f t="shared" si="298"/>
        <v/>
      </c>
      <c r="AE1255" s="18" t="str">
        <f t="shared" si="299"/>
        <v/>
      </c>
      <c r="AG1255" s="95" t="str">
        <f>IF($C1255="", "", IF(IFERROR(INDEX(Ingredients!C$11:C$310, MATCH($C1255, Ingredients!$B$11:$B$310, 0)), "")="", "", IFERROR(INDEX(Ingredients!C$11:C$310, MATCH($C1255, Ingredients!$B$11:$B$310, 0)), "")))</f>
        <v/>
      </c>
      <c r="AH1255" s="105" t="str">
        <f>IF($C1255="", "", IF(IFERROR(INDEX(Ingredients!D$11:D$310, MATCH($C1255, Ingredients!$B$11:$B$310, 0)), "")="", "", IFERROR(INDEX(Ingredients!D$11:D$310, MATCH($C1255, Ingredients!$B$11:$B$310, 0)), "")))</f>
        <v/>
      </c>
      <c r="AI1255" s="106" t="str">
        <f>IF($C1255="", "", IF(IFERROR(INDEX(Ingredients!E$11:E$310, MATCH($C1255, Ingredients!$B$11:$B$310, 0)), "")="", "", IFERROR(INDEX(Ingredients!E$11:E$310, MATCH($C1255, Ingredients!$B$11:$B$310, 0)), "")))</f>
        <v/>
      </c>
      <c r="AJ1255" s="108" t="str">
        <f>IF($C1255="", "", IF(IFERROR(INDEX(Ingredients!F$11:F$310, MATCH($C1255, Ingredients!$B$11:$B$310, 0)), "")="", "", IFERROR(INDEX(Ingredients!F$11:F$310, MATCH($C1255, Ingredients!$B$11:$B$310, 0)), "")))</f>
        <v/>
      </c>
      <c r="AK1255" s="106" t="str">
        <f>IF($C1255="", "", IF(IFERROR(INDEX(Ingredients!G$11:G$310, MATCH($C1255, Ingredients!$B$11:$B$310, 0)), "")="", "", IFERROR(INDEX(Ingredients!G$11:G$310, MATCH($C1255, Ingredients!$B$11:$B$310, 0)), "")))</f>
        <v/>
      </c>
      <c r="AL1255" s="79" t="str">
        <f>IF($C1255="", "", IF(IFERROR(INDEX(Ingredients!H$11:H$310, MATCH($C1255, Ingredients!$B$11:$B$310, 0)), "")="", "", IFERROR(INDEX(Ingredients!H$11:H$310, MATCH($C1255, Ingredients!$B$11:$B$310, 0)), "")))</f>
        <v/>
      </c>
      <c r="AN1255" s="83" t="str">
        <f t="shared" si="290"/>
        <v/>
      </c>
      <c r="AP1255" s="114" t="str">
        <f t="shared" si="300"/>
        <v/>
      </c>
      <c r="AR1255" s="117" t="str">
        <f>IF($C1255="", "", IF(IFERROR(INDEX(Ingredients!$AI$11:$AI$310, MATCH($C1255, Ingredients!$B$11:$B$310, 0)), "")="", "", IFERROR(INDEX(Ingredients!$AI$11:$AI$310, MATCH($C1255, Ingredients!$B$11:$B$310, 0)), "")))</f>
        <v/>
      </c>
      <c r="AT1255" s="120" t="str">
        <f t="shared" si="301"/>
        <v/>
      </c>
      <c r="AV1255" s="90" t="str">
        <f t="shared" si="291"/>
        <v/>
      </c>
      <c r="AX1255" s="90" t="str">
        <f>IF($AV1255="", "", COUNTIF($AV$11:$AV$5010, "&lt;"&amp;$AV1255)+1+COUNTIF($AV$11:$AV1255, $AV1255)-1)</f>
        <v/>
      </c>
      <c r="AZ1255" s="111" t="str">
        <f>IF($B1255="", "", SUMIF('Shopping List'!$AV$11:$AV$25, $B1255, 'Shopping List'!$BN$11:$BN$25))</f>
        <v/>
      </c>
      <c r="BB1255" s="117" t="str">
        <f t="shared" si="302"/>
        <v/>
      </c>
    </row>
    <row r="1256" spans="1:54" x14ac:dyDescent="0.25">
      <c r="A1256" s="4"/>
      <c r="B1256" s="37"/>
      <c r="C1256" s="124"/>
      <c r="D1256" s="39"/>
      <c r="E1256" s="125"/>
      <c r="F1256" s="48"/>
      <c r="G1256" s="4"/>
      <c r="H1256" s="4"/>
      <c r="I1256" s="95" t="str">
        <f>IF($C1256="", "", IF(IFERROR(INDEX(Ingredients!$C$11:$C$310, MATCH($C1256, Ingredients!$B$11:$B$310, 0)), "")="", "", IFERROR(INDEX(Ingredients!$C$11:$C$310, MATCH($C1256, Ingredients!$B$11:$B$310, 0)), "")))</f>
        <v/>
      </c>
      <c r="J1256" s="73" t="str">
        <f>IF($B1256="", "", IF(IFERROR(INDEX(Meals!$C$11:$C$260, MATCH($B1256, Meals!$B$11:$B$260, 0)), "")="", "", IFERROR(INDEX(Meals!$C$11:$C$260, MATCH($B1256, Meals!$B$11:$B$260, 0)), "")))</f>
        <v/>
      </c>
      <c r="K1256" s="4"/>
      <c r="L1256" s="72" t="str">
        <f t="shared" si="292"/>
        <v/>
      </c>
      <c r="M1256" s="73" t="str">
        <f t="shared" si="293"/>
        <v/>
      </c>
      <c r="N1256" s="4"/>
      <c r="O1256" s="78" t="str">
        <f t="shared" si="294"/>
        <v/>
      </c>
      <c r="P1256" s="79" t="str">
        <f t="shared" si="295"/>
        <v/>
      </c>
      <c r="Q1256" s="4"/>
      <c r="R1256" s="90" t="str">
        <f t="shared" si="296"/>
        <v/>
      </c>
      <c r="S1256" s="4"/>
      <c r="Y1256" s="18" t="str">
        <f t="shared" si="297"/>
        <v/>
      </c>
      <c r="AA1256" s="18" t="str">
        <f t="shared" si="288"/>
        <v/>
      </c>
      <c r="AB1256" s="18" t="str">
        <f t="shared" si="289"/>
        <v/>
      </c>
      <c r="AC1256" s="18" t="str">
        <f t="shared" si="298"/>
        <v/>
      </c>
      <c r="AD1256" s="18" t="str">
        <f t="shared" si="298"/>
        <v/>
      </c>
      <c r="AE1256" s="18" t="str">
        <f t="shared" si="299"/>
        <v/>
      </c>
      <c r="AG1256" s="95" t="str">
        <f>IF($C1256="", "", IF(IFERROR(INDEX(Ingredients!C$11:C$310, MATCH($C1256, Ingredients!$B$11:$B$310, 0)), "")="", "", IFERROR(INDEX(Ingredients!C$11:C$310, MATCH($C1256, Ingredients!$B$11:$B$310, 0)), "")))</f>
        <v/>
      </c>
      <c r="AH1256" s="105" t="str">
        <f>IF($C1256="", "", IF(IFERROR(INDEX(Ingredients!D$11:D$310, MATCH($C1256, Ingredients!$B$11:$B$310, 0)), "")="", "", IFERROR(INDEX(Ingredients!D$11:D$310, MATCH($C1256, Ingredients!$B$11:$B$310, 0)), "")))</f>
        <v/>
      </c>
      <c r="AI1256" s="106" t="str">
        <f>IF($C1256="", "", IF(IFERROR(INDEX(Ingredients!E$11:E$310, MATCH($C1256, Ingredients!$B$11:$B$310, 0)), "")="", "", IFERROR(INDEX(Ingredients!E$11:E$310, MATCH($C1256, Ingredients!$B$11:$B$310, 0)), "")))</f>
        <v/>
      </c>
      <c r="AJ1256" s="108" t="str">
        <f>IF($C1256="", "", IF(IFERROR(INDEX(Ingredients!F$11:F$310, MATCH($C1256, Ingredients!$B$11:$B$310, 0)), "")="", "", IFERROR(INDEX(Ingredients!F$11:F$310, MATCH($C1256, Ingredients!$B$11:$B$310, 0)), "")))</f>
        <v/>
      </c>
      <c r="AK1256" s="106" t="str">
        <f>IF($C1256="", "", IF(IFERROR(INDEX(Ingredients!G$11:G$310, MATCH($C1256, Ingredients!$B$11:$B$310, 0)), "")="", "", IFERROR(INDEX(Ingredients!G$11:G$310, MATCH($C1256, Ingredients!$B$11:$B$310, 0)), "")))</f>
        <v/>
      </c>
      <c r="AL1256" s="79" t="str">
        <f>IF($C1256="", "", IF(IFERROR(INDEX(Ingredients!H$11:H$310, MATCH($C1256, Ingredients!$B$11:$B$310, 0)), "")="", "", IFERROR(INDEX(Ingredients!H$11:H$310, MATCH($C1256, Ingredients!$B$11:$B$310, 0)), "")))</f>
        <v/>
      </c>
      <c r="AN1256" s="83" t="str">
        <f t="shared" si="290"/>
        <v/>
      </c>
      <c r="AP1256" s="114" t="str">
        <f t="shared" si="300"/>
        <v/>
      </c>
      <c r="AR1256" s="117" t="str">
        <f>IF($C1256="", "", IF(IFERROR(INDEX(Ingredients!$AI$11:$AI$310, MATCH($C1256, Ingredients!$B$11:$B$310, 0)), "")="", "", IFERROR(INDEX(Ingredients!$AI$11:$AI$310, MATCH($C1256, Ingredients!$B$11:$B$310, 0)), "")))</f>
        <v/>
      </c>
      <c r="AT1256" s="120" t="str">
        <f t="shared" si="301"/>
        <v/>
      </c>
      <c r="AV1256" s="90" t="str">
        <f t="shared" si="291"/>
        <v/>
      </c>
      <c r="AX1256" s="90" t="str">
        <f>IF($AV1256="", "", COUNTIF($AV$11:$AV$5010, "&lt;"&amp;$AV1256)+1+COUNTIF($AV$11:$AV1256, $AV1256)-1)</f>
        <v/>
      </c>
      <c r="AZ1256" s="111" t="str">
        <f>IF($B1256="", "", SUMIF('Shopping List'!$AV$11:$AV$25, $B1256, 'Shopping List'!$BN$11:$BN$25))</f>
        <v/>
      </c>
      <c r="BB1256" s="117" t="str">
        <f t="shared" si="302"/>
        <v/>
      </c>
    </row>
    <row r="1257" spans="1:54" x14ac:dyDescent="0.25">
      <c r="A1257" s="4"/>
      <c r="B1257" s="37"/>
      <c r="C1257" s="124"/>
      <c r="D1257" s="39"/>
      <c r="E1257" s="125"/>
      <c r="F1257" s="48"/>
      <c r="G1257" s="4"/>
      <c r="H1257" s="4"/>
      <c r="I1257" s="95" t="str">
        <f>IF($C1257="", "", IF(IFERROR(INDEX(Ingredients!$C$11:$C$310, MATCH($C1257, Ingredients!$B$11:$B$310, 0)), "")="", "", IFERROR(INDEX(Ingredients!$C$11:$C$310, MATCH($C1257, Ingredients!$B$11:$B$310, 0)), "")))</f>
        <v/>
      </c>
      <c r="J1257" s="73" t="str">
        <f>IF($B1257="", "", IF(IFERROR(INDEX(Meals!$C$11:$C$260, MATCH($B1257, Meals!$B$11:$B$260, 0)), "")="", "", IFERROR(INDEX(Meals!$C$11:$C$260, MATCH($B1257, Meals!$B$11:$B$260, 0)), "")))</f>
        <v/>
      </c>
      <c r="K1257" s="4"/>
      <c r="L1257" s="72" t="str">
        <f t="shared" si="292"/>
        <v/>
      </c>
      <c r="M1257" s="73" t="str">
        <f t="shared" si="293"/>
        <v/>
      </c>
      <c r="N1257" s="4"/>
      <c r="O1257" s="78" t="str">
        <f t="shared" si="294"/>
        <v/>
      </c>
      <c r="P1257" s="79" t="str">
        <f t="shared" si="295"/>
        <v/>
      </c>
      <c r="Q1257" s="4"/>
      <c r="R1257" s="90" t="str">
        <f t="shared" si="296"/>
        <v/>
      </c>
      <c r="S1257" s="4"/>
      <c r="Y1257" s="18" t="str">
        <f t="shared" si="297"/>
        <v/>
      </c>
      <c r="AA1257" s="18" t="str">
        <f t="shared" si="288"/>
        <v/>
      </c>
      <c r="AB1257" s="18" t="str">
        <f t="shared" si="289"/>
        <v/>
      </c>
      <c r="AC1257" s="18" t="str">
        <f t="shared" si="298"/>
        <v/>
      </c>
      <c r="AD1257" s="18" t="str">
        <f t="shared" si="298"/>
        <v/>
      </c>
      <c r="AE1257" s="18" t="str">
        <f t="shared" si="299"/>
        <v/>
      </c>
      <c r="AG1257" s="95" t="str">
        <f>IF($C1257="", "", IF(IFERROR(INDEX(Ingredients!C$11:C$310, MATCH($C1257, Ingredients!$B$11:$B$310, 0)), "")="", "", IFERROR(INDEX(Ingredients!C$11:C$310, MATCH($C1257, Ingredients!$B$11:$B$310, 0)), "")))</f>
        <v/>
      </c>
      <c r="AH1257" s="105" t="str">
        <f>IF($C1257="", "", IF(IFERROR(INDEX(Ingredients!D$11:D$310, MATCH($C1257, Ingredients!$B$11:$B$310, 0)), "")="", "", IFERROR(INDEX(Ingredients!D$11:D$310, MATCH($C1257, Ingredients!$B$11:$B$310, 0)), "")))</f>
        <v/>
      </c>
      <c r="AI1257" s="106" t="str">
        <f>IF($C1257="", "", IF(IFERROR(INDEX(Ingredients!E$11:E$310, MATCH($C1257, Ingredients!$B$11:$B$310, 0)), "")="", "", IFERROR(INDEX(Ingredients!E$11:E$310, MATCH($C1257, Ingredients!$B$11:$B$310, 0)), "")))</f>
        <v/>
      </c>
      <c r="AJ1257" s="108" t="str">
        <f>IF($C1257="", "", IF(IFERROR(INDEX(Ingredients!F$11:F$310, MATCH($C1257, Ingredients!$B$11:$B$310, 0)), "")="", "", IFERROR(INDEX(Ingredients!F$11:F$310, MATCH($C1257, Ingredients!$B$11:$B$310, 0)), "")))</f>
        <v/>
      </c>
      <c r="AK1257" s="106" t="str">
        <f>IF($C1257="", "", IF(IFERROR(INDEX(Ingredients!G$11:G$310, MATCH($C1257, Ingredients!$B$11:$B$310, 0)), "")="", "", IFERROR(INDEX(Ingredients!G$11:G$310, MATCH($C1257, Ingredients!$B$11:$B$310, 0)), "")))</f>
        <v/>
      </c>
      <c r="AL1257" s="79" t="str">
        <f>IF($C1257="", "", IF(IFERROR(INDEX(Ingredients!H$11:H$310, MATCH($C1257, Ingredients!$B$11:$B$310, 0)), "")="", "", IFERROR(INDEX(Ingredients!H$11:H$310, MATCH($C1257, Ingredients!$B$11:$B$310, 0)), "")))</f>
        <v/>
      </c>
      <c r="AN1257" s="83" t="str">
        <f t="shared" si="290"/>
        <v/>
      </c>
      <c r="AP1257" s="114" t="str">
        <f t="shared" si="300"/>
        <v/>
      </c>
      <c r="AR1257" s="117" t="str">
        <f>IF($C1257="", "", IF(IFERROR(INDEX(Ingredients!$AI$11:$AI$310, MATCH($C1257, Ingredients!$B$11:$B$310, 0)), "")="", "", IFERROR(INDEX(Ingredients!$AI$11:$AI$310, MATCH($C1257, Ingredients!$B$11:$B$310, 0)), "")))</f>
        <v/>
      </c>
      <c r="AT1257" s="120" t="str">
        <f t="shared" si="301"/>
        <v/>
      </c>
      <c r="AV1257" s="90" t="str">
        <f t="shared" si="291"/>
        <v/>
      </c>
      <c r="AX1257" s="90" t="str">
        <f>IF($AV1257="", "", COUNTIF($AV$11:$AV$5010, "&lt;"&amp;$AV1257)+1+COUNTIF($AV$11:$AV1257, $AV1257)-1)</f>
        <v/>
      </c>
      <c r="AZ1257" s="111" t="str">
        <f>IF($B1257="", "", SUMIF('Shopping List'!$AV$11:$AV$25, $B1257, 'Shopping List'!$BN$11:$BN$25))</f>
        <v/>
      </c>
      <c r="BB1257" s="117" t="str">
        <f t="shared" si="302"/>
        <v/>
      </c>
    </row>
    <row r="1258" spans="1:54" x14ac:dyDescent="0.25">
      <c r="A1258" s="4"/>
      <c r="B1258" s="37"/>
      <c r="C1258" s="124"/>
      <c r="D1258" s="39"/>
      <c r="E1258" s="125"/>
      <c r="F1258" s="48"/>
      <c r="G1258" s="4"/>
      <c r="H1258" s="4"/>
      <c r="I1258" s="95" t="str">
        <f>IF($C1258="", "", IF(IFERROR(INDEX(Ingredients!$C$11:$C$310, MATCH($C1258, Ingredients!$B$11:$B$310, 0)), "")="", "", IFERROR(INDEX(Ingredients!$C$11:$C$310, MATCH($C1258, Ingredients!$B$11:$B$310, 0)), "")))</f>
        <v/>
      </c>
      <c r="J1258" s="73" t="str">
        <f>IF($B1258="", "", IF(IFERROR(INDEX(Meals!$C$11:$C$260, MATCH($B1258, Meals!$B$11:$B$260, 0)), "")="", "", IFERROR(INDEX(Meals!$C$11:$C$260, MATCH($B1258, Meals!$B$11:$B$260, 0)), "")))</f>
        <v/>
      </c>
      <c r="K1258" s="4"/>
      <c r="L1258" s="72" t="str">
        <f t="shared" si="292"/>
        <v/>
      </c>
      <c r="M1258" s="73" t="str">
        <f t="shared" si="293"/>
        <v/>
      </c>
      <c r="N1258" s="4"/>
      <c r="O1258" s="78" t="str">
        <f t="shared" si="294"/>
        <v/>
      </c>
      <c r="P1258" s="79" t="str">
        <f t="shared" si="295"/>
        <v/>
      </c>
      <c r="Q1258" s="4"/>
      <c r="R1258" s="90" t="str">
        <f t="shared" si="296"/>
        <v/>
      </c>
      <c r="S1258" s="4"/>
      <c r="Y1258" s="18" t="str">
        <f t="shared" si="297"/>
        <v/>
      </c>
      <c r="AA1258" s="18" t="str">
        <f t="shared" si="288"/>
        <v/>
      </c>
      <c r="AB1258" s="18" t="str">
        <f t="shared" si="289"/>
        <v/>
      </c>
      <c r="AC1258" s="18" t="str">
        <f t="shared" si="298"/>
        <v/>
      </c>
      <c r="AD1258" s="18" t="str">
        <f t="shared" si="298"/>
        <v/>
      </c>
      <c r="AE1258" s="18" t="str">
        <f t="shared" si="299"/>
        <v/>
      </c>
      <c r="AG1258" s="95" t="str">
        <f>IF($C1258="", "", IF(IFERROR(INDEX(Ingredients!C$11:C$310, MATCH($C1258, Ingredients!$B$11:$B$310, 0)), "")="", "", IFERROR(INDEX(Ingredients!C$11:C$310, MATCH($C1258, Ingredients!$B$11:$B$310, 0)), "")))</f>
        <v/>
      </c>
      <c r="AH1258" s="105" t="str">
        <f>IF($C1258="", "", IF(IFERROR(INDEX(Ingredients!D$11:D$310, MATCH($C1258, Ingredients!$B$11:$B$310, 0)), "")="", "", IFERROR(INDEX(Ingredients!D$11:D$310, MATCH($C1258, Ingredients!$B$11:$B$310, 0)), "")))</f>
        <v/>
      </c>
      <c r="AI1258" s="106" t="str">
        <f>IF($C1258="", "", IF(IFERROR(INDEX(Ingredients!E$11:E$310, MATCH($C1258, Ingredients!$B$11:$B$310, 0)), "")="", "", IFERROR(INDEX(Ingredients!E$11:E$310, MATCH($C1258, Ingredients!$B$11:$B$310, 0)), "")))</f>
        <v/>
      </c>
      <c r="AJ1258" s="108" t="str">
        <f>IF($C1258="", "", IF(IFERROR(INDEX(Ingredients!F$11:F$310, MATCH($C1258, Ingredients!$B$11:$B$310, 0)), "")="", "", IFERROR(INDEX(Ingredients!F$11:F$310, MATCH($C1258, Ingredients!$B$11:$B$310, 0)), "")))</f>
        <v/>
      </c>
      <c r="AK1258" s="106" t="str">
        <f>IF($C1258="", "", IF(IFERROR(INDEX(Ingredients!G$11:G$310, MATCH($C1258, Ingredients!$B$11:$B$310, 0)), "")="", "", IFERROR(INDEX(Ingredients!G$11:G$310, MATCH($C1258, Ingredients!$B$11:$B$310, 0)), "")))</f>
        <v/>
      </c>
      <c r="AL1258" s="79" t="str">
        <f>IF($C1258="", "", IF(IFERROR(INDEX(Ingredients!H$11:H$310, MATCH($C1258, Ingredients!$B$11:$B$310, 0)), "")="", "", IFERROR(INDEX(Ingredients!H$11:H$310, MATCH($C1258, Ingredients!$B$11:$B$310, 0)), "")))</f>
        <v/>
      </c>
      <c r="AN1258" s="83" t="str">
        <f t="shared" si="290"/>
        <v/>
      </c>
      <c r="AP1258" s="114" t="str">
        <f t="shared" si="300"/>
        <v/>
      </c>
      <c r="AR1258" s="117" t="str">
        <f>IF($C1258="", "", IF(IFERROR(INDEX(Ingredients!$AI$11:$AI$310, MATCH($C1258, Ingredients!$B$11:$B$310, 0)), "")="", "", IFERROR(INDEX(Ingredients!$AI$11:$AI$310, MATCH($C1258, Ingredients!$B$11:$B$310, 0)), "")))</f>
        <v/>
      </c>
      <c r="AT1258" s="120" t="str">
        <f t="shared" si="301"/>
        <v/>
      </c>
      <c r="AV1258" s="90" t="str">
        <f t="shared" si="291"/>
        <v/>
      </c>
      <c r="AX1258" s="90" t="str">
        <f>IF($AV1258="", "", COUNTIF($AV$11:$AV$5010, "&lt;"&amp;$AV1258)+1+COUNTIF($AV$11:$AV1258, $AV1258)-1)</f>
        <v/>
      </c>
      <c r="AZ1258" s="111" t="str">
        <f>IF($B1258="", "", SUMIF('Shopping List'!$AV$11:$AV$25, $B1258, 'Shopping List'!$BN$11:$BN$25))</f>
        <v/>
      </c>
      <c r="BB1258" s="117" t="str">
        <f t="shared" si="302"/>
        <v/>
      </c>
    </row>
    <row r="1259" spans="1:54" x14ac:dyDescent="0.25">
      <c r="A1259" s="4"/>
      <c r="B1259" s="37"/>
      <c r="C1259" s="124"/>
      <c r="D1259" s="39"/>
      <c r="E1259" s="125"/>
      <c r="F1259" s="48"/>
      <c r="G1259" s="4"/>
      <c r="H1259" s="4"/>
      <c r="I1259" s="95" t="str">
        <f>IF($C1259="", "", IF(IFERROR(INDEX(Ingredients!$C$11:$C$310, MATCH($C1259, Ingredients!$B$11:$B$310, 0)), "")="", "", IFERROR(INDEX(Ingredients!$C$11:$C$310, MATCH($C1259, Ingredients!$B$11:$B$310, 0)), "")))</f>
        <v/>
      </c>
      <c r="J1259" s="73" t="str">
        <f>IF($B1259="", "", IF(IFERROR(INDEX(Meals!$C$11:$C$260, MATCH($B1259, Meals!$B$11:$B$260, 0)), "")="", "", IFERROR(INDEX(Meals!$C$11:$C$260, MATCH($B1259, Meals!$B$11:$B$260, 0)), "")))</f>
        <v/>
      </c>
      <c r="K1259" s="4"/>
      <c r="L1259" s="72" t="str">
        <f t="shared" si="292"/>
        <v/>
      </c>
      <c r="M1259" s="73" t="str">
        <f t="shared" si="293"/>
        <v/>
      </c>
      <c r="N1259" s="4"/>
      <c r="O1259" s="78" t="str">
        <f t="shared" si="294"/>
        <v/>
      </c>
      <c r="P1259" s="79" t="str">
        <f t="shared" si="295"/>
        <v/>
      </c>
      <c r="Q1259" s="4"/>
      <c r="R1259" s="90" t="str">
        <f t="shared" si="296"/>
        <v/>
      </c>
      <c r="S1259" s="4"/>
      <c r="Y1259" s="18" t="str">
        <f t="shared" si="297"/>
        <v/>
      </c>
      <c r="AA1259" s="18" t="str">
        <f t="shared" si="288"/>
        <v/>
      </c>
      <c r="AB1259" s="18" t="str">
        <f t="shared" si="289"/>
        <v/>
      </c>
      <c r="AC1259" s="18" t="str">
        <f t="shared" si="298"/>
        <v/>
      </c>
      <c r="AD1259" s="18" t="str">
        <f t="shared" si="298"/>
        <v/>
      </c>
      <c r="AE1259" s="18" t="str">
        <f t="shared" si="299"/>
        <v/>
      </c>
      <c r="AG1259" s="95" t="str">
        <f>IF($C1259="", "", IF(IFERROR(INDEX(Ingredients!C$11:C$310, MATCH($C1259, Ingredients!$B$11:$B$310, 0)), "")="", "", IFERROR(INDEX(Ingredients!C$11:C$310, MATCH($C1259, Ingredients!$B$11:$B$310, 0)), "")))</f>
        <v/>
      </c>
      <c r="AH1259" s="105" t="str">
        <f>IF($C1259="", "", IF(IFERROR(INDEX(Ingredients!D$11:D$310, MATCH($C1259, Ingredients!$B$11:$B$310, 0)), "")="", "", IFERROR(INDEX(Ingredients!D$11:D$310, MATCH($C1259, Ingredients!$B$11:$B$310, 0)), "")))</f>
        <v/>
      </c>
      <c r="AI1259" s="106" t="str">
        <f>IF($C1259="", "", IF(IFERROR(INDEX(Ingredients!E$11:E$310, MATCH($C1259, Ingredients!$B$11:$B$310, 0)), "")="", "", IFERROR(INDEX(Ingredients!E$11:E$310, MATCH($C1259, Ingredients!$B$11:$B$310, 0)), "")))</f>
        <v/>
      </c>
      <c r="AJ1259" s="108" t="str">
        <f>IF($C1259="", "", IF(IFERROR(INDEX(Ingredients!F$11:F$310, MATCH($C1259, Ingredients!$B$11:$B$310, 0)), "")="", "", IFERROR(INDEX(Ingredients!F$11:F$310, MATCH($C1259, Ingredients!$B$11:$B$310, 0)), "")))</f>
        <v/>
      </c>
      <c r="AK1259" s="106" t="str">
        <f>IF($C1259="", "", IF(IFERROR(INDEX(Ingredients!G$11:G$310, MATCH($C1259, Ingredients!$B$11:$B$310, 0)), "")="", "", IFERROR(INDEX(Ingredients!G$11:G$310, MATCH($C1259, Ingredients!$B$11:$B$310, 0)), "")))</f>
        <v/>
      </c>
      <c r="AL1259" s="79" t="str">
        <f>IF($C1259="", "", IF(IFERROR(INDEX(Ingredients!H$11:H$310, MATCH($C1259, Ingredients!$B$11:$B$310, 0)), "")="", "", IFERROR(INDEX(Ingredients!H$11:H$310, MATCH($C1259, Ingredients!$B$11:$B$310, 0)), "")))</f>
        <v/>
      </c>
      <c r="AN1259" s="83" t="str">
        <f t="shared" si="290"/>
        <v/>
      </c>
      <c r="AP1259" s="114" t="str">
        <f t="shared" si="300"/>
        <v/>
      </c>
      <c r="AR1259" s="117" t="str">
        <f>IF($C1259="", "", IF(IFERROR(INDEX(Ingredients!$AI$11:$AI$310, MATCH($C1259, Ingredients!$B$11:$B$310, 0)), "")="", "", IFERROR(INDEX(Ingredients!$AI$11:$AI$310, MATCH($C1259, Ingredients!$B$11:$B$310, 0)), "")))</f>
        <v/>
      </c>
      <c r="AT1259" s="120" t="str">
        <f t="shared" si="301"/>
        <v/>
      </c>
      <c r="AV1259" s="90" t="str">
        <f t="shared" si="291"/>
        <v/>
      </c>
      <c r="AX1259" s="90" t="str">
        <f>IF($AV1259="", "", COUNTIF($AV$11:$AV$5010, "&lt;"&amp;$AV1259)+1+COUNTIF($AV$11:$AV1259, $AV1259)-1)</f>
        <v/>
      </c>
      <c r="AZ1259" s="111" t="str">
        <f>IF($B1259="", "", SUMIF('Shopping List'!$AV$11:$AV$25, $B1259, 'Shopping List'!$BN$11:$BN$25))</f>
        <v/>
      </c>
      <c r="BB1259" s="117" t="str">
        <f t="shared" si="302"/>
        <v/>
      </c>
    </row>
    <row r="1260" spans="1:54" x14ac:dyDescent="0.25">
      <c r="A1260" s="4"/>
      <c r="B1260" s="37"/>
      <c r="C1260" s="124"/>
      <c r="D1260" s="39"/>
      <c r="E1260" s="125"/>
      <c r="F1260" s="48"/>
      <c r="G1260" s="4"/>
      <c r="H1260" s="4"/>
      <c r="I1260" s="95" t="str">
        <f>IF($C1260="", "", IF(IFERROR(INDEX(Ingredients!$C$11:$C$310, MATCH($C1260, Ingredients!$B$11:$B$310, 0)), "")="", "", IFERROR(INDEX(Ingredients!$C$11:$C$310, MATCH($C1260, Ingredients!$B$11:$B$310, 0)), "")))</f>
        <v/>
      </c>
      <c r="J1260" s="73" t="str">
        <f>IF($B1260="", "", IF(IFERROR(INDEX(Meals!$C$11:$C$260, MATCH($B1260, Meals!$B$11:$B$260, 0)), "")="", "", IFERROR(INDEX(Meals!$C$11:$C$260, MATCH($B1260, Meals!$B$11:$B$260, 0)), "")))</f>
        <v/>
      </c>
      <c r="K1260" s="4"/>
      <c r="L1260" s="72" t="str">
        <f t="shared" si="292"/>
        <v/>
      </c>
      <c r="M1260" s="73" t="str">
        <f t="shared" si="293"/>
        <v/>
      </c>
      <c r="N1260" s="4"/>
      <c r="O1260" s="78" t="str">
        <f t="shared" si="294"/>
        <v/>
      </c>
      <c r="P1260" s="79" t="str">
        <f t="shared" si="295"/>
        <v/>
      </c>
      <c r="Q1260" s="4"/>
      <c r="R1260" s="90" t="str">
        <f t="shared" si="296"/>
        <v/>
      </c>
      <c r="S1260" s="4"/>
      <c r="Y1260" s="18" t="str">
        <f t="shared" si="297"/>
        <v/>
      </c>
      <c r="AA1260" s="18" t="str">
        <f t="shared" si="288"/>
        <v/>
      </c>
      <c r="AB1260" s="18" t="str">
        <f t="shared" si="289"/>
        <v/>
      </c>
      <c r="AC1260" s="18" t="str">
        <f t="shared" si="298"/>
        <v/>
      </c>
      <c r="AD1260" s="18" t="str">
        <f t="shared" si="298"/>
        <v/>
      </c>
      <c r="AE1260" s="18" t="str">
        <f t="shared" si="299"/>
        <v/>
      </c>
      <c r="AG1260" s="95" t="str">
        <f>IF($C1260="", "", IF(IFERROR(INDEX(Ingredients!C$11:C$310, MATCH($C1260, Ingredients!$B$11:$B$310, 0)), "")="", "", IFERROR(INDEX(Ingredients!C$11:C$310, MATCH($C1260, Ingredients!$B$11:$B$310, 0)), "")))</f>
        <v/>
      </c>
      <c r="AH1260" s="105" t="str">
        <f>IF($C1260="", "", IF(IFERROR(INDEX(Ingredients!D$11:D$310, MATCH($C1260, Ingredients!$B$11:$B$310, 0)), "")="", "", IFERROR(INDEX(Ingredients!D$11:D$310, MATCH($C1260, Ingredients!$B$11:$B$310, 0)), "")))</f>
        <v/>
      </c>
      <c r="AI1260" s="106" t="str">
        <f>IF($C1260="", "", IF(IFERROR(INDEX(Ingredients!E$11:E$310, MATCH($C1260, Ingredients!$B$11:$B$310, 0)), "")="", "", IFERROR(INDEX(Ingredients!E$11:E$310, MATCH($C1260, Ingredients!$B$11:$B$310, 0)), "")))</f>
        <v/>
      </c>
      <c r="AJ1260" s="108" t="str">
        <f>IF($C1260="", "", IF(IFERROR(INDEX(Ingredients!F$11:F$310, MATCH($C1260, Ingredients!$B$11:$B$310, 0)), "")="", "", IFERROR(INDEX(Ingredients!F$11:F$310, MATCH($C1260, Ingredients!$B$11:$B$310, 0)), "")))</f>
        <v/>
      </c>
      <c r="AK1260" s="106" t="str">
        <f>IF($C1260="", "", IF(IFERROR(INDEX(Ingredients!G$11:G$310, MATCH($C1260, Ingredients!$B$11:$B$310, 0)), "")="", "", IFERROR(INDEX(Ingredients!G$11:G$310, MATCH($C1260, Ingredients!$B$11:$B$310, 0)), "")))</f>
        <v/>
      </c>
      <c r="AL1260" s="79" t="str">
        <f>IF($C1260="", "", IF(IFERROR(INDEX(Ingredients!H$11:H$310, MATCH($C1260, Ingredients!$B$11:$B$310, 0)), "")="", "", IFERROR(INDEX(Ingredients!H$11:H$310, MATCH($C1260, Ingredients!$B$11:$B$310, 0)), "")))</f>
        <v/>
      </c>
      <c r="AN1260" s="83" t="str">
        <f t="shared" si="290"/>
        <v/>
      </c>
      <c r="AP1260" s="114" t="str">
        <f t="shared" si="300"/>
        <v/>
      </c>
      <c r="AR1260" s="117" t="str">
        <f>IF($C1260="", "", IF(IFERROR(INDEX(Ingredients!$AI$11:$AI$310, MATCH($C1260, Ingredients!$B$11:$B$310, 0)), "")="", "", IFERROR(INDEX(Ingredients!$AI$11:$AI$310, MATCH($C1260, Ingredients!$B$11:$B$310, 0)), "")))</f>
        <v/>
      </c>
      <c r="AT1260" s="120" t="str">
        <f t="shared" si="301"/>
        <v/>
      </c>
      <c r="AV1260" s="90" t="str">
        <f t="shared" si="291"/>
        <v/>
      </c>
      <c r="AX1260" s="90" t="str">
        <f>IF($AV1260="", "", COUNTIF($AV$11:$AV$5010, "&lt;"&amp;$AV1260)+1+COUNTIF($AV$11:$AV1260, $AV1260)-1)</f>
        <v/>
      </c>
      <c r="AZ1260" s="111" t="str">
        <f>IF($B1260="", "", SUMIF('Shopping List'!$AV$11:$AV$25, $B1260, 'Shopping List'!$BN$11:$BN$25))</f>
        <v/>
      </c>
      <c r="BB1260" s="117" t="str">
        <f t="shared" si="302"/>
        <v/>
      </c>
    </row>
    <row r="1261" spans="1:54" x14ac:dyDescent="0.25">
      <c r="A1261" s="4"/>
      <c r="B1261" s="37"/>
      <c r="C1261" s="124"/>
      <c r="D1261" s="39"/>
      <c r="E1261" s="125"/>
      <c r="F1261" s="48"/>
      <c r="G1261" s="4"/>
      <c r="H1261" s="4"/>
      <c r="I1261" s="95" t="str">
        <f>IF($C1261="", "", IF(IFERROR(INDEX(Ingredients!$C$11:$C$310, MATCH($C1261, Ingredients!$B$11:$B$310, 0)), "")="", "", IFERROR(INDEX(Ingredients!$C$11:$C$310, MATCH($C1261, Ingredients!$B$11:$B$310, 0)), "")))</f>
        <v/>
      </c>
      <c r="J1261" s="73" t="str">
        <f>IF($B1261="", "", IF(IFERROR(INDEX(Meals!$C$11:$C$260, MATCH($B1261, Meals!$B$11:$B$260, 0)), "")="", "", IFERROR(INDEX(Meals!$C$11:$C$260, MATCH($B1261, Meals!$B$11:$B$260, 0)), "")))</f>
        <v/>
      </c>
      <c r="K1261" s="4"/>
      <c r="L1261" s="72" t="str">
        <f t="shared" si="292"/>
        <v/>
      </c>
      <c r="M1261" s="73" t="str">
        <f t="shared" si="293"/>
        <v/>
      </c>
      <c r="N1261" s="4"/>
      <c r="O1261" s="78" t="str">
        <f t="shared" si="294"/>
        <v/>
      </c>
      <c r="P1261" s="79" t="str">
        <f t="shared" si="295"/>
        <v/>
      </c>
      <c r="Q1261" s="4"/>
      <c r="R1261" s="90" t="str">
        <f t="shared" si="296"/>
        <v/>
      </c>
      <c r="S1261" s="4"/>
      <c r="Y1261" s="18" t="str">
        <f t="shared" si="297"/>
        <v/>
      </c>
      <c r="AA1261" s="18" t="str">
        <f t="shared" si="288"/>
        <v/>
      </c>
      <c r="AB1261" s="18" t="str">
        <f t="shared" si="289"/>
        <v/>
      </c>
      <c r="AC1261" s="18" t="str">
        <f t="shared" si="298"/>
        <v/>
      </c>
      <c r="AD1261" s="18" t="str">
        <f t="shared" si="298"/>
        <v/>
      </c>
      <c r="AE1261" s="18" t="str">
        <f t="shared" si="299"/>
        <v/>
      </c>
      <c r="AG1261" s="95" t="str">
        <f>IF($C1261="", "", IF(IFERROR(INDEX(Ingredients!C$11:C$310, MATCH($C1261, Ingredients!$B$11:$B$310, 0)), "")="", "", IFERROR(INDEX(Ingredients!C$11:C$310, MATCH($C1261, Ingredients!$B$11:$B$310, 0)), "")))</f>
        <v/>
      </c>
      <c r="AH1261" s="105" t="str">
        <f>IF($C1261="", "", IF(IFERROR(INDEX(Ingredients!D$11:D$310, MATCH($C1261, Ingredients!$B$11:$B$310, 0)), "")="", "", IFERROR(INDEX(Ingredients!D$11:D$310, MATCH($C1261, Ingredients!$B$11:$B$310, 0)), "")))</f>
        <v/>
      </c>
      <c r="AI1261" s="106" t="str">
        <f>IF($C1261="", "", IF(IFERROR(INDEX(Ingredients!E$11:E$310, MATCH($C1261, Ingredients!$B$11:$B$310, 0)), "")="", "", IFERROR(INDEX(Ingredients!E$11:E$310, MATCH($C1261, Ingredients!$B$11:$B$310, 0)), "")))</f>
        <v/>
      </c>
      <c r="AJ1261" s="108" t="str">
        <f>IF($C1261="", "", IF(IFERROR(INDEX(Ingredients!F$11:F$310, MATCH($C1261, Ingredients!$B$11:$B$310, 0)), "")="", "", IFERROR(INDEX(Ingredients!F$11:F$310, MATCH($C1261, Ingredients!$B$11:$B$310, 0)), "")))</f>
        <v/>
      </c>
      <c r="AK1261" s="106" t="str">
        <f>IF($C1261="", "", IF(IFERROR(INDEX(Ingredients!G$11:G$310, MATCH($C1261, Ingredients!$B$11:$B$310, 0)), "")="", "", IFERROR(INDEX(Ingredients!G$11:G$310, MATCH($C1261, Ingredients!$B$11:$B$310, 0)), "")))</f>
        <v/>
      </c>
      <c r="AL1261" s="79" t="str">
        <f>IF($C1261="", "", IF(IFERROR(INDEX(Ingredients!H$11:H$310, MATCH($C1261, Ingredients!$B$11:$B$310, 0)), "")="", "", IFERROR(INDEX(Ingredients!H$11:H$310, MATCH($C1261, Ingredients!$B$11:$B$310, 0)), "")))</f>
        <v/>
      </c>
      <c r="AN1261" s="83" t="str">
        <f t="shared" si="290"/>
        <v/>
      </c>
      <c r="AP1261" s="114" t="str">
        <f t="shared" si="300"/>
        <v/>
      </c>
      <c r="AR1261" s="117" t="str">
        <f>IF($C1261="", "", IF(IFERROR(INDEX(Ingredients!$AI$11:$AI$310, MATCH($C1261, Ingredients!$B$11:$B$310, 0)), "")="", "", IFERROR(INDEX(Ingredients!$AI$11:$AI$310, MATCH($C1261, Ingredients!$B$11:$B$310, 0)), "")))</f>
        <v/>
      </c>
      <c r="AT1261" s="120" t="str">
        <f t="shared" si="301"/>
        <v/>
      </c>
      <c r="AV1261" s="90" t="str">
        <f t="shared" si="291"/>
        <v/>
      </c>
      <c r="AX1261" s="90" t="str">
        <f>IF($AV1261="", "", COUNTIF($AV$11:$AV$5010, "&lt;"&amp;$AV1261)+1+COUNTIF($AV$11:$AV1261, $AV1261)-1)</f>
        <v/>
      </c>
      <c r="AZ1261" s="111" t="str">
        <f>IF($B1261="", "", SUMIF('Shopping List'!$AV$11:$AV$25, $B1261, 'Shopping List'!$BN$11:$BN$25))</f>
        <v/>
      </c>
      <c r="BB1261" s="117" t="str">
        <f t="shared" si="302"/>
        <v/>
      </c>
    </row>
    <row r="1262" spans="1:54" x14ac:dyDescent="0.25">
      <c r="A1262" s="4"/>
      <c r="B1262" s="37"/>
      <c r="C1262" s="124"/>
      <c r="D1262" s="39"/>
      <c r="E1262" s="125"/>
      <c r="F1262" s="48"/>
      <c r="G1262" s="4"/>
      <c r="H1262" s="4"/>
      <c r="I1262" s="95" t="str">
        <f>IF($C1262="", "", IF(IFERROR(INDEX(Ingredients!$C$11:$C$310, MATCH($C1262, Ingredients!$B$11:$B$310, 0)), "")="", "", IFERROR(INDEX(Ingredients!$C$11:$C$310, MATCH($C1262, Ingredients!$B$11:$B$310, 0)), "")))</f>
        <v/>
      </c>
      <c r="J1262" s="73" t="str">
        <f>IF($B1262="", "", IF(IFERROR(INDEX(Meals!$C$11:$C$260, MATCH($B1262, Meals!$B$11:$B$260, 0)), "")="", "", IFERROR(INDEX(Meals!$C$11:$C$260, MATCH($B1262, Meals!$B$11:$B$260, 0)), "")))</f>
        <v/>
      </c>
      <c r="K1262" s="4"/>
      <c r="L1262" s="72" t="str">
        <f t="shared" si="292"/>
        <v/>
      </c>
      <c r="M1262" s="73" t="str">
        <f t="shared" si="293"/>
        <v/>
      </c>
      <c r="N1262" s="4"/>
      <c r="O1262" s="78" t="str">
        <f t="shared" si="294"/>
        <v/>
      </c>
      <c r="P1262" s="79" t="str">
        <f t="shared" si="295"/>
        <v/>
      </c>
      <c r="Q1262" s="4"/>
      <c r="R1262" s="90" t="str">
        <f t="shared" si="296"/>
        <v/>
      </c>
      <c r="S1262" s="4"/>
      <c r="Y1262" s="18" t="str">
        <f t="shared" si="297"/>
        <v/>
      </c>
      <c r="AA1262" s="18" t="str">
        <f t="shared" si="288"/>
        <v/>
      </c>
      <c r="AB1262" s="18" t="str">
        <f t="shared" si="289"/>
        <v/>
      </c>
      <c r="AC1262" s="18" t="str">
        <f t="shared" si="298"/>
        <v/>
      </c>
      <c r="AD1262" s="18" t="str">
        <f t="shared" si="298"/>
        <v/>
      </c>
      <c r="AE1262" s="18" t="str">
        <f t="shared" si="299"/>
        <v/>
      </c>
      <c r="AG1262" s="95" t="str">
        <f>IF($C1262="", "", IF(IFERROR(INDEX(Ingredients!C$11:C$310, MATCH($C1262, Ingredients!$B$11:$B$310, 0)), "")="", "", IFERROR(INDEX(Ingredients!C$11:C$310, MATCH($C1262, Ingredients!$B$11:$B$310, 0)), "")))</f>
        <v/>
      </c>
      <c r="AH1262" s="105" t="str">
        <f>IF($C1262="", "", IF(IFERROR(INDEX(Ingredients!D$11:D$310, MATCH($C1262, Ingredients!$B$11:$B$310, 0)), "")="", "", IFERROR(INDEX(Ingredients!D$11:D$310, MATCH($C1262, Ingredients!$B$11:$B$310, 0)), "")))</f>
        <v/>
      </c>
      <c r="AI1262" s="106" t="str">
        <f>IF($C1262="", "", IF(IFERROR(INDEX(Ingredients!E$11:E$310, MATCH($C1262, Ingredients!$B$11:$B$310, 0)), "")="", "", IFERROR(INDEX(Ingredients!E$11:E$310, MATCH($C1262, Ingredients!$B$11:$B$310, 0)), "")))</f>
        <v/>
      </c>
      <c r="AJ1262" s="108" t="str">
        <f>IF($C1262="", "", IF(IFERROR(INDEX(Ingredients!F$11:F$310, MATCH($C1262, Ingredients!$B$11:$B$310, 0)), "")="", "", IFERROR(INDEX(Ingredients!F$11:F$310, MATCH($C1262, Ingredients!$B$11:$B$310, 0)), "")))</f>
        <v/>
      </c>
      <c r="AK1262" s="106" t="str">
        <f>IF($C1262="", "", IF(IFERROR(INDEX(Ingredients!G$11:G$310, MATCH($C1262, Ingredients!$B$11:$B$310, 0)), "")="", "", IFERROR(INDEX(Ingredients!G$11:G$310, MATCH($C1262, Ingredients!$B$11:$B$310, 0)), "")))</f>
        <v/>
      </c>
      <c r="AL1262" s="79" t="str">
        <f>IF($C1262="", "", IF(IFERROR(INDEX(Ingredients!H$11:H$310, MATCH($C1262, Ingredients!$B$11:$B$310, 0)), "")="", "", IFERROR(INDEX(Ingredients!H$11:H$310, MATCH($C1262, Ingredients!$B$11:$B$310, 0)), "")))</f>
        <v/>
      </c>
      <c r="AN1262" s="83" t="str">
        <f t="shared" si="290"/>
        <v/>
      </c>
      <c r="AP1262" s="114" t="str">
        <f t="shared" si="300"/>
        <v/>
      </c>
      <c r="AR1262" s="117" t="str">
        <f>IF($C1262="", "", IF(IFERROR(INDEX(Ingredients!$AI$11:$AI$310, MATCH($C1262, Ingredients!$B$11:$B$310, 0)), "")="", "", IFERROR(INDEX(Ingredients!$AI$11:$AI$310, MATCH($C1262, Ingredients!$B$11:$B$310, 0)), "")))</f>
        <v/>
      </c>
      <c r="AT1262" s="120" t="str">
        <f t="shared" si="301"/>
        <v/>
      </c>
      <c r="AV1262" s="90" t="str">
        <f t="shared" si="291"/>
        <v/>
      </c>
      <c r="AX1262" s="90" t="str">
        <f>IF($AV1262="", "", COUNTIF($AV$11:$AV$5010, "&lt;"&amp;$AV1262)+1+COUNTIF($AV$11:$AV1262, $AV1262)-1)</f>
        <v/>
      </c>
      <c r="AZ1262" s="111" t="str">
        <f>IF($B1262="", "", SUMIF('Shopping List'!$AV$11:$AV$25, $B1262, 'Shopping List'!$BN$11:$BN$25))</f>
        <v/>
      </c>
      <c r="BB1262" s="117" t="str">
        <f t="shared" si="302"/>
        <v/>
      </c>
    </row>
    <row r="1263" spans="1:54" x14ac:dyDescent="0.25">
      <c r="A1263" s="4"/>
      <c r="B1263" s="37"/>
      <c r="C1263" s="124"/>
      <c r="D1263" s="39"/>
      <c r="E1263" s="125"/>
      <c r="F1263" s="48"/>
      <c r="G1263" s="4"/>
      <c r="H1263" s="4"/>
      <c r="I1263" s="95" t="str">
        <f>IF($C1263="", "", IF(IFERROR(INDEX(Ingredients!$C$11:$C$310, MATCH($C1263, Ingredients!$B$11:$B$310, 0)), "")="", "", IFERROR(INDEX(Ingredients!$C$11:$C$310, MATCH($C1263, Ingredients!$B$11:$B$310, 0)), "")))</f>
        <v/>
      </c>
      <c r="J1263" s="73" t="str">
        <f>IF($B1263="", "", IF(IFERROR(INDEX(Meals!$C$11:$C$260, MATCH($B1263, Meals!$B$11:$B$260, 0)), "")="", "", IFERROR(INDEX(Meals!$C$11:$C$260, MATCH($B1263, Meals!$B$11:$B$260, 0)), "")))</f>
        <v/>
      </c>
      <c r="K1263" s="4"/>
      <c r="L1263" s="72" t="str">
        <f t="shared" si="292"/>
        <v/>
      </c>
      <c r="M1263" s="73" t="str">
        <f t="shared" si="293"/>
        <v/>
      </c>
      <c r="N1263" s="4"/>
      <c r="O1263" s="78" t="str">
        <f t="shared" si="294"/>
        <v/>
      </c>
      <c r="P1263" s="79" t="str">
        <f t="shared" si="295"/>
        <v/>
      </c>
      <c r="Q1263" s="4"/>
      <c r="R1263" s="90" t="str">
        <f t="shared" si="296"/>
        <v/>
      </c>
      <c r="S1263" s="4"/>
      <c r="Y1263" s="18" t="str">
        <f t="shared" si="297"/>
        <v/>
      </c>
      <c r="AA1263" s="18" t="str">
        <f t="shared" si="288"/>
        <v/>
      </c>
      <c r="AB1263" s="18" t="str">
        <f t="shared" si="289"/>
        <v/>
      </c>
      <c r="AC1263" s="18" t="str">
        <f t="shared" si="298"/>
        <v/>
      </c>
      <c r="AD1263" s="18" t="str">
        <f t="shared" si="298"/>
        <v/>
      </c>
      <c r="AE1263" s="18" t="str">
        <f t="shared" si="299"/>
        <v/>
      </c>
      <c r="AG1263" s="95" t="str">
        <f>IF($C1263="", "", IF(IFERROR(INDEX(Ingredients!C$11:C$310, MATCH($C1263, Ingredients!$B$11:$B$310, 0)), "")="", "", IFERROR(INDEX(Ingredients!C$11:C$310, MATCH($C1263, Ingredients!$B$11:$B$310, 0)), "")))</f>
        <v/>
      </c>
      <c r="AH1263" s="105" t="str">
        <f>IF($C1263="", "", IF(IFERROR(INDEX(Ingredients!D$11:D$310, MATCH($C1263, Ingredients!$B$11:$B$310, 0)), "")="", "", IFERROR(INDEX(Ingredients!D$11:D$310, MATCH($C1263, Ingredients!$B$11:$B$310, 0)), "")))</f>
        <v/>
      </c>
      <c r="AI1263" s="106" t="str">
        <f>IF($C1263="", "", IF(IFERROR(INDEX(Ingredients!E$11:E$310, MATCH($C1263, Ingredients!$B$11:$B$310, 0)), "")="", "", IFERROR(INDEX(Ingredients!E$11:E$310, MATCH($C1263, Ingredients!$B$11:$B$310, 0)), "")))</f>
        <v/>
      </c>
      <c r="AJ1263" s="108" t="str">
        <f>IF($C1263="", "", IF(IFERROR(INDEX(Ingredients!F$11:F$310, MATCH($C1263, Ingredients!$B$11:$B$310, 0)), "")="", "", IFERROR(INDEX(Ingredients!F$11:F$310, MATCH($C1263, Ingredients!$B$11:$B$310, 0)), "")))</f>
        <v/>
      </c>
      <c r="AK1263" s="106" t="str">
        <f>IF($C1263="", "", IF(IFERROR(INDEX(Ingredients!G$11:G$310, MATCH($C1263, Ingredients!$B$11:$B$310, 0)), "")="", "", IFERROR(INDEX(Ingredients!G$11:G$310, MATCH($C1263, Ingredients!$B$11:$B$310, 0)), "")))</f>
        <v/>
      </c>
      <c r="AL1263" s="79" t="str">
        <f>IF($C1263="", "", IF(IFERROR(INDEX(Ingredients!H$11:H$310, MATCH($C1263, Ingredients!$B$11:$B$310, 0)), "")="", "", IFERROR(INDEX(Ingredients!H$11:H$310, MATCH($C1263, Ingredients!$B$11:$B$310, 0)), "")))</f>
        <v/>
      </c>
      <c r="AN1263" s="83" t="str">
        <f t="shared" si="290"/>
        <v/>
      </c>
      <c r="AP1263" s="114" t="str">
        <f t="shared" si="300"/>
        <v/>
      </c>
      <c r="AR1263" s="117" t="str">
        <f>IF($C1263="", "", IF(IFERROR(INDEX(Ingredients!$AI$11:$AI$310, MATCH($C1263, Ingredients!$B$11:$B$310, 0)), "")="", "", IFERROR(INDEX(Ingredients!$AI$11:$AI$310, MATCH($C1263, Ingredients!$B$11:$B$310, 0)), "")))</f>
        <v/>
      </c>
      <c r="AT1263" s="120" t="str">
        <f t="shared" si="301"/>
        <v/>
      </c>
      <c r="AV1263" s="90" t="str">
        <f t="shared" si="291"/>
        <v/>
      </c>
      <c r="AX1263" s="90" t="str">
        <f>IF($AV1263="", "", COUNTIF($AV$11:$AV$5010, "&lt;"&amp;$AV1263)+1+COUNTIF($AV$11:$AV1263, $AV1263)-1)</f>
        <v/>
      </c>
      <c r="AZ1263" s="111" t="str">
        <f>IF($B1263="", "", SUMIF('Shopping List'!$AV$11:$AV$25, $B1263, 'Shopping List'!$BN$11:$BN$25))</f>
        <v/>
      </c>
      <c r="BB1263" s="117" t="str">
        <f t="shared" si="302"/>
        <v/>
      </c>
    </row>
    <row r="1264" spans="1:54" x14ac:dyDescent="0.25">
      <c r="A1264" s="4"/>
      <c r="B1264" s="37"/>
      <c r="C1264" s="124"/>
      <c r="D1264" s="39"/>
      <c r="E1264" s="125"/>
      <c r="F1264" s="48"/>
      <c r="G1264" s="4"/>
      <c r="H1264" s="4"/>
      <c r="I1264" s="95" t="str">
        <f>IF($C1264="", "", IF(IFERROR(INDEX(Ingredients!$C$11:$C$310, MATCH($C1264, Ingredients!$B$11:$B$310, 0)), "")="", "", IFERROR(INDEX(Ingredients!$C$11:$C$310, MATCH($C1264, Ingredients!$B$11:$B$310, 0)), "")))</f>
        <v/>
      </c>
      <c r="J1264" s="73" t="str">
        <f>IF($B1264="", "", IF(IFERROR(INDEX(Meals!$C$11:$C$260, MATCH($B1264, Meals!$B$11:$B$260, 0)), "")="", "", IFERROR(INDEX(Meals!$C$11:$C$260, MATCH($B1264, Meals!$B$11:$B$260, 0)), "")))</f>
        <v/>
      </c>
      <c r="K1264" s="4"/>
      <c r="L1264" s="72" t="str">
        <f t="shared" si="292"/>
        <v/>
      </c>
      <c r="M1264" s="73" t="str">
        <f t="shared" si="293"/>
        <v/>
      </c>
      <c r="N1264" s="4"/>
      <c r="O1264" s="78" t="str">
        <f t="shared" si="294"/>
        <v/>
      </c>
      <c r="P1264" s="79" t="str">
        <f t="shared" si="295"/>
        <v/>
      </c>
      <c r="Q1264" s="4"/>
      <c r="R1264" s="90" t="str">
        <f t="shared" si="296"/>
        <v/>
      </c>
      <c r="S1264" s="4"/>
      <c r="Y1264" s="18" t="str">
        <f t="shared" si="297"/>
        <v/>
      </c>
      <c r="AA1264" s="18" t="str">
        <f t="shared" si="288"/>
        <v/>
      </c>
      <c r="AB1264" s="18" t="str">
        <f t="shared" si="289"/>
        <v/>
      </c>
      <c r="AC1264" s="18" t="str">
        <f t="shared" si="298"/>
        <v/>
      </c>
      <c r="AD1264" s="18" t="str">
        <f t="shared" si="298"/>
        <v/>
      </c>
      <c r="AE1264" s="18" t="str">
        <f t="shared" si="299"/>
        <v/>
      </c>
      <c r="AG1264" s="95" t="str">
        <f>IF($C1264="", "", IF(IFERROR(INDEX(Ingredients!C$11:C$310, MATCH($C1264, Ingredients!$B$11:$B$310, 0)), "")="", "", IFERROR(INDEX(Ingredients!C$11:C$310, MATCH($C1264, Ingredients!$B$11:$B$310, 0)), "")))</f>
        <v/>
      </c>
      <c r="AH1264" s="105" t="str">
        <f>IF($C1264="", "", IF(IFERROR(INDEX(Ingredients!D$11:D$310, MATCH($C1264, Ingredients!$B$11:$B$310, 0)), "")="", "", IFERROR(INDEX(Ingredients!D$11:D$310, MATCH($C1264, Ingredients!$B$11:$B$310, 0)), "")))</f>
        <v/>
      </c>
      <c r="AI1264" s="106" t="str">
        <f>IF($C1264="", "", IF(IFERROR(INDEX(Ingredients!E$11:E$310, MATCH($C1264, Ingredients!$B$11:$B$310, 0)), "")="", "", IFERROR(INDEX(Ingredients!E$11:E$310, MATCH($C1264, Ingredients!$B$11:$B$310, 0)), "")))</f>
        <v/>
      </c>
      <c r="AJ1264" s="108" t="str">
        <f>IF($C1264="", "", IF(IFERROR(INDEX(Ingredients!F$11:F$310, MATCH($C1264, Ingredients!$B$11:$B$310, 0)), "")="", "", IFERROR(INDEX(Ingredients!F$11:F$310, MATCH($C1264, Ingredients!$B$11:$B$310, 0)), "")))</f>
        <v/>
      </c>
      <c r="AK1264" s="106" t="str">
        <f>IF($C1264="", "", IF(IFERROR(INDEX(Ingredients!G$11:G$310, MATCH($C1264, Ingredients!$B$11:$B$310, 0)), "")="", "", IFERROR(INDEX(Ingredients!G$11:G$310, MATCH($C1264, Ingredients!$B$11:$B$310, 0)), "")))</f>
        <v/>
      </c>
      <c r="AL1264" s="79" t="str">
        <f>IF($C1264="", "", IF(IFERROR(INDEX(Ingredients!H$11:H$310, MATCH($C1264, Ingredients!$B$11:$B$310, 0)), "")="", "", IFERROR(INDEX(Ingredients!H$11:H$310, MATCH($C1264, Ingredients!$B$11:$B$310, 0)), "")))</f>
        <v/>
      </c>
      <c r="AN1264" s="83" t="str">
        <f t="shared" si="290"/>
        <v/>
      </c>
      <c r="AP1264" s="114" t="str">
        <f t="shared" si="300"/>
        <v/>
      </c>
      <c r="AR1264" s="117" t="str">
        <f>IF($C1264="", "", IF(IFERROR(INDEX(Ingredients!$AI$11:$AI$310, MATCH($C1264, Ingredients!$B$11:$B$310, 0)), "")="", "", IFERROR(INDEX(Ingredients!$AI$11:$AI$310, MATCH($C1264, Ingredients!$B$11:$B$310, 0)), "")))</f>
        <v/>
      </c>
      <c r="AT1264" s="120" t="str">
        <f t="shared" si="301"/>
        <v/>
      </c>
      <c r="AV1264" s="90" t="str">
        <f t="shared" si="291"/>
        <v/>
      </c>
      <c r="AX1264" s="90" t="str">
        <f>IF($AV1264="", "", COUNTIF($AV$11:$AV$5010, "&lt;"&amp;$AV1264)+1+COUNTIF($AV$11:$AV1264, $AV1264)-1)</f>
        <v/>
      </c>
      <c r="AZ1264" s="111" t="str">
        <f>IF($B1264="", "", SUMIF('Shopping List'!$AV$11:$AV$25, $B1264, 'Shopping List'!$BN$11:$BN$25))</f>
        <v/>
      </c>
      <c r="BB1264" s="117" t="str">
        <f t="shared" si="302"/>
        <v/>
      </c>
    </row>
    <row r="1265" spans="1:54" x14ac:dyDescent="0.25">
      <c r="A1265" s="4"/>
      <c r="B1265" s="37"/>
      <c r="C1265" s="124"/>
      <c r="D1265" s="39"/>
      <c r="E1265" s="125"/>
      <c r="F1265" s="48"/>
      <c r="G1265" s="4"/>
      <c r="H1265" s="4"/>
      <c r="I1265" s="95" t="str">
        <f>IF($C1265="", "", IF(IFERROR(INDEX(Ingredients!$C$11:$C$310, MATCH($C1265, Ingredients!$B$11:$B$310, 0)), "")="", "", IFERROR(INDEX(Ingredients!$C$11:$C$310, MATCH($C1265, Ingredients!$B$11:$B$310, 0)), "")))</f>
        <v/>
      </c>
      <c r="J1265" s="73" t="str">
        <f>IF($B1265="", "", IF(IFERROR(INDEX(Meals!$C$11:$C$260, MATCH($B1265, Meals!$B$11:$B$260, 0)), "")="", "", IFERROR(INDEX(Meals!$C$11:$C$260, MATCH($B1265, Meals!$B$11:$B$260, 0)), "")))</f>
        <v/>
      </c>
      <c r="K1265" s="4"/>
      <c r="L1265" s="72" t="str">
        <f t="shared" si="292"/>
        <v/>
      </c>
      <c r="M1265" s="73" t="str">
        <f t="shared" si="293"/>
        <v/>
      </c>
      <c r="N1265" s="4"/>
      <c r="O1265" s="78" t="str">
        <f t="shared" si="294"/>
        <v/>
      </c>
      <c r="P1265" s="79" t="str">
        <f t="shared" si="295"/>
        <v/>
      </c>
      <c r="Q1265" s="4"/>
      <c r="R1265" s="90" t="str">
        <f t="shared" si="296"/>
        <v/>
      </c>
      <c r="S1265" s="4"/>
      <c r="Y1265" s="18" t="str">
        <f t="shared" si="297"/>
        <v/>
      </c>
      <c r="AA1265" s="18" t="str">
        <f t="shared" si="288"/>
        <v/>
      </c>
      <c r="AB1265" s="18" t="str">
        <f t="shared" si="289"/>
        <v/>
      </c>
      <c r="AC1265" s="18" t="str">
        <f t="shared" si="298"/>
        <v/>
      </c>
      <c r="AD1265" s="18" t="str">
        <f t="shared" si="298"/>
        <v/>
      </c>
      <c r="AE1265" s="18" t="str">
        <f t="shared" si="299"/>
        <v/>
      </c>
      <c r="AG1265" s="95" t="str">
        <f>IF($C1265="", "", IF(IFERROR(INDEX(Ingredients!C$11:C$310, MATCH($C1265, Ingredients!$B$11:$B$310, 0)), "")="", "", IFERROR(INDEX(Ingredients!C$11:C$310, MATCH($C1265, Ingredients!$B$11:$B$310, 0)), "")))</f>
        <v/>
      </c>
      <c r="AH1265" s="105" t="str">
        <f>IF($C1265="", "", IF(IFERROR(INDEX(Ingredients!D$11:D$310, MATCH($C1265, Ingredients!$B$11:$B$310, 0)), "")="", "", IFERROR(INDEX(Ingredients!D$11:D$310, MATCH($C1265, Ingredients!$B$11:$B$310, 0)), "")))</f>
        <v/>
      </c>
      <c r="AI1265" s="106" t="str">
        <f>IF($C1265="", "", IF(IFERROR(INDEX(Ingredients!E$11:E$310, MATCH($C1265, Ingredients!$B$11:$B$310, 0)), "")="", "", IFERROR(INDEX(Ingredients!E$11:E$310, MATCH($C1265, Ingredients!$B$11:$B$310, 0)), "")))</f>
        <v/>
      </c>
      <c r="AJ1265" s="108" t="str">
        <f>IF($C1265="", "", IF(IFERROR(INDEX(Ingredients!F$11:F$310, MATCH($C1265, Ingredients!$B$11:$B$310, 0)), "")="", "", IFERROR(INDEX(Ingredients!F$11:F$310, MATCH($C1265, Ingredients!$B$11:$B$310, 0)), "")))</f>
        <v/>
      </c>
      <c r="AK1265" s="106" t="str">
        <f>IF($C1265="", "", IF(IFERROR(INDEX(Ingredients!G$11:G$310, MATCH($C1265, Ingredients!$B$11:$B$310, 0)), "")="", "", IFERROR(INDEX(Ingredients!G$11:G$310, MATCH($C1265, Ingredients!$B$11:$B$310, 0)), "")))</f>
        <v/>
      </c>
      <c r="AL1265" s="79" t="str">
        <f>IF($C1265="", "", IF(IFERROR(INDEX(Ingredients!H$11:H$310, MATCH($C1265, Ingredients!$B$11:$B$310, 0)), "")="", "", IFERROR(INDEX(Ingredients!H$11:H$310, MATCH($C1265, Ingredients!$B$11:$B$310, 0)), "")))</f>
        <v/>
      </c>
      <c r="AN1265" s="83" t="str">
        <f t="shared" si="290"/>
        <v/>
      </c>
      <c r="AP1265" s="114" t="str">
        <f t="shared" si="300"/>
        <v/>
      </c>
      <c r="AR1265" s="117" t="str">
        <f>IF($C1265="", "", IF(IFERROR(INDEX(Ingredients!$AI$11:$AI$310, MATCH($C1265, Ingredients!$B$11:$B$310, 0)), "")="", "", IFERROR(INDEX(Ingredients!$AI$11:$AI$310, MATCH($C1265, Ingredients!$B$11:$B$310, 0)), "")))</f>
        <v/>
      </c>
      <c r="AT1265" s="120" t="str">
        <f t="shared" si="301"/>
        <v/>
      </c>
      <c r="AV1265" s="90" t="str">
        <f t="shared" si="291"/>
        <v/>
      </c>
      <c r="AX1265" s="90" t="str">
        <f>IF($AV1265="", "", COUNTIF($AV$11:$AV$5010, "&lt;"&amp;$AV1265)+1+COUNTIF($AV$11:$AV1265, $AV1265)-1)</f>
        <v/>
      </c>
      <c r="AZ1265" s="111" t="str">
        <f>IF($B1265="", "", SUMIF('Shopping List'!$AV$11:$AV$25, $B1265, 'Shopping List'!$BN$11:$BN$25))</f>
        <v/>
      </c>
      <c r="BB1265" s="117" t="str">
        <f t="shared" si="302"/>
        <v/>
      </c>
    </row>
    <row r="1266" spans="1:54" x14ac:dyDescent="0.25">
      <c r="A1266" s="4"/>
      <c r="B1266" s="37"/>
      <c r="C1266" s="124"/>
      <c r="D1266" s="39"/>
      <c r="E1266" s="125"/>
      <c r="F1266" s="48"/>
      <c r="G1266" s="4"/>
      <c r="H1266" s="4"/>
      <c r="I1266" s="95" t="str">
        <f>IF($C1266="", "", IF(IFERROR(INDEX(Ingredients!$C$11:$C$310, MATCH($C1266, Ingredients!$B$11:$B$310, 0)), "")="", "", IFERROR(INDEX(Ingredients!$C$11:$C$310, MATCH($C1266, Ingredients!$B$11:$B$310, 0)), "")))</f>
        <v/>
      </c>
      <c r="J1266" s="73" t="str">
        <f>IF($B1266="", "", IF(IFERROR(INDEX(Meals!$C$11:$C$260, MATCH($B1266, Meals!$B$11:$B$260, 0)), "")="", "", IFERROR(INDEX(Meals!$C$11:$C$260, MATCH($B1266, Meals!$B$11:$B$260, 0)), "")))</f>
        <v/>
      </c>
      <c r="K1266" s="4"/>
      <c r="L1266" s="72" t="str">
        <f t="shared" si="292"/>
        <v/>
      </c>
      <c r="M1266" s="73" t="str">
        <f t="shared" si="293"/>
        <v/>
      </c>
      <c r="N1266" s="4"/>
      <c r="O1266" s="78" t="str">
        <f t="shared" si="294"/>
        <v/>
      </c>
      <c r="P1266" s="79" t="str">
        <f t="shared" si="295"/>
        <v/>
      </c>
      <c r="Q1266" s="4"/>
      <c r="R1266" s="90" t="str">
        <f t="shared" si="296"/>
        <v/>
      </c>
      <c r="S1266" s="4"/>
      <c r="Y1266" s="18" t="str">
        <f t="shared" si="297"/>
        <v/>
      </c>
      <c r="AA1266" s="18" t="str">
        <f t="shared" si="288"/>
        <v/>
      </c>
      <c r="AB1266" s="18" t="str">
        <f t="shared" si="289"/>
        <v/>
      </c>
      <c r="AC1266" s="18" t="str">
        <f t="shared" si="298"/>
        <v/>
      </c>
      <c r="AD1266" s="18" t="str">
        <f t="shared" si="298"/>
        <v/>
      </c>
      <c r="AE1266" s="18" t="str">
        <f t="shared" si="299"/>
        <v/>
      </c>
      <c r="AG1266" s="95" t="str">
        <f>IF($C1266="", "", IF(IFERROR(INDEX(Ingredients!C$11:C$310, MATCH($C1266, Ingredients!$B$11:$B$310, 0)), "")="", "", IFERROR(INDEX(Ingredients!C$11:C$310, MATCH($C1266, Ingredients!$B$11:$B$310, 0)), "")))</f>
        <v/>
      </c>
      <c r="AH1266" s="105" t="str">
        <f>IF($C1266="", "", IF(IFERROR(INDEX(Ingredients!D$11:D$310, MATCH($C1266, Ingredients!$B$11:$B$310, 0)), "")="", "", IFERROR(INDEX(Ingredients!D$11:D$310, MATCH($C1266, Ingredients!$B$11:$B$310, 0)), "")))</f>
        <v/>
      </c>
      <c r="AI1266" s="106" t="str">
        <f>IF($C1266="", "", IF(IFERROR(INDEX(Ingredients!E$11:E$310, MATCH($C1266, Ingredients!$B$11:$B$310, 0)), "")="", "", IFERROR(INDEX(Ingredients!E$11:E$310, MATCH($C1266, Ingredients!$B$11:$B$310, 0)), "")))</f>
        <v/>
      </c>
      <c r="AJ1266" s="108" t="str">
        <f>IF($C1266="", "", IF(IFERROR(INDEX(Ingredients!F$11:F$310, MATCH($C1266, Ingredients!$B$11:$B$310, 0)), "")="", "", IFERROR(INDEX(Ingredients!F$11:F$310, MATCH($C1266, Ingredients!$B$11:$B$310, 0)), "")))</f>
        <v/>
      </c>
      <c r="AK1266" s="106" t="str">
        <f>IF($C1266="", "", IF(IFERROR(INDEX(Ingredients!G$11:G$310, MATCH($C1266, Ingredients!$B$11:$B$310, 0)), "")="", "", IFERROR(INDEX(Ingredients!G$11:G$310, MATCH($C1266, Ingredients!$B$11:$B$310, 0)), "")))</f>
        <v/>
      </c>
      <c r="AL1266" s="79" t="str">
        <f>IF($C1266="", "", IF(IFERROR(INDEX(Ingredients!H$11:H$310, MATCH($C1266, Ingredients!$B$11:$B$310, 0)), "")="", "", IFERROR(INDEX(Ingredients!H$11:H$310, MATCH($C1266, Ingredients!$B$11:$B$310, 0)), "")))</f>
        <v/>
      </c>
      <c r="AN1266" s="83" t="str">
        <f t="shared" si="290"/>
        <v/>
      </c>
      <c r="AP1266" s="114" t="str">
        <f t="shared" si="300"/>
        <v/>
      </c>
      <c r="AR1266" s="117" t="str">
        <f>IF($C1266="", "", IF(IFERROR(INDEX(Ingredients!$AI$11:$AI$310, MATCH($C1266, Ingredients!$B$11:$B$310, 0)), "")="", "", IFERROR(INDEX(Ingredients!$AI$11:$AI$310, MATCH($C1266, Ingredients!$B$11:$B$310, 0)), "")))</f>
        <v/>
      </c>
      <c r="AT1266" s="120" t="str">
        <f t="shared" si="301"/>
        <v/>
      </c>
      <c r="AV1266" s="90" t="str">
        <f t="shared" si="291"/>
        <v/>
      </c>
      <c r="AX1266" s="90" t="str">
        <f>IF($AV1266="", "", COUNTIF($AV$11:$AV$5010, "&lt;"&amp;$AV1266)+1+COUNTIF($AV$11:$AV1266, $AV1266)-1)</f>
        <v/>
      </c>
      <c r="AZ1266" s="111" t="str">
        <f>IF($B1266="", "", SUMIF('Shopping List'!$AV$11:$AV$25, $B1266, 'Shopping List'!$BN$11:$BN$25))</f>
        <v/>
      </c>
      <c r="BB1266" s="117" t="str">
        <f t="shared" si="302"/>
        <v/>
      </c>
    </row>
    <row r="1267" spans="1:54" x14ac:dyDescent="0.25">
      <c r="A1267" s="4"/>
      <c r="B1267" s="37"/>
      <c r="C1267" s="124"/>
      <c r="D1267" s="39"/>
      <c r="E1267" s="125"/>
      <c r="F1267" s="48"/>
      <c r="G1267" s="4"/>
      <c r="H1267" s="4"/>
      <c r="I1267" s="95" t="str">
        <f>IF($C1267="", "", IF(IFERROR(INDEX(Ingredients!$C$11:$C$310, MATCH($C1267, Ingredients!$B$11:$B$310, 0)), "")="", "", IFERROR(INDEX(Ingredients!$C$11:$C$310, MATCH($C1267, Ingredients!$B$11:$B$310, 0)), "")))</f>
        <v/>
      </c>
      <c r="J1267" s="73" t="str">
        <f>IF($B1267="", "", IF(IFERROR(INDEX(Meals!$C$11:$C$260, MATCH($B1267, Meals!$B$11:$B$260, 0)), "")="", "", IFERROR(INDEX(Meals!$C$11:$C$260, MATCH($B1267, Meals!$B$11:$B$260, 0)), "")))</f>
        <v/>
      </c>
      <c r="K1267" s="4"/>
      <c r="L1267" s="72" t="str">
        <f t="shared" si="292"/>
        <v/>
      </c>
      <c r="M1267" s="73" t="str">
        <f t="shared" si="293"/>
        <v/>
      </c>
      <c r="N1267" s="4"/>
      <c r="O1267" s="78" t="str">
        <f t="shared" si="294"/>
        <v/>
      </c>
      <c r="P1267" s="79" t="str">
        <f t="shared" si="295"/>
        <v/>
      </c>
      <c r="Q1267" s="4"/>
      <c r="R1267" s="90" t="str">
        <f t="shared" si="296"/>
        <v/>
      </c>
      <c r="S1267" s="4"/>
      <c r="Y1267" s="18" t="str">
        <f t="shared" si="297"/>
        <v/>
      </c>
      <c r="AA1267" s="18" t="str">
        <f t="shared" si="288"/>
        <v/>
      </c>
      <c r="AB1267" s="18" t="str">
        <f t="shared" si="289"/>
        <v/>
      </c>
      <c r="AC1267" s="18" t="str">
        <f t="shared" si="298"/>
        <v/>
      </c>
      <c r="AD1267" s="18" t="str">
        <f t="shared" si="298"/>
        <v/>
      </c>
      <c r="AE1267" s="18" t="str">
        <f t="shared" si="299"/>
        <v/>
      </c>
      <c r="AG1267" s="95" t="str">
        <f>IF($C1267="", "", IF(IFERROR(INDEX(Ingredients!C$11:C$310, MATCH($C1267, Ingredients!$B$11:$B$310, 0)), "")="", "", IFERROR(INDEX(Ingredients!C$11:C$310, MATCH($C1267, Ingredients!$B$11:$B$310, 0)), "")))</f>
        <v/>
      </c>
      <c r="AH1267" s="105" t="str">
        <f>IF($C1267="", "", IF(IFERROR(INDEX(Ingredients!D$11:D$310, MATCH($C1267, Ingredients!$B$11:$B$310, 0)), "")="", "", IFERROR(INDEX(Ingredients!D$11:D$310, MATCH($C1267, Ingredients!$B$11:$B$310, 0)), "")))</f>
        <v/>
      </c>
      <c r="AI1267" s="106" t="str">
        <f>IF($C1267="", "", IF(IFERROR(INDEX(Ingredients!E$11:E$310, MATCH($C1267, Ingredients!$B$11:$B$310, 0)), "")="", "", IFERROR(INDEX(Ingredients!E$11:E$310, MATCH($C1267, Ingredients!$B$11:$B$310, 0)), "")))</f>
        <v/>
      </c>
      <c r="AJ1267" s="108" t="str">
        <f>IF($C1267="", "", IF(IFERROR(INDEX(Ingredients!F$11:F$310, MATCH($C1267, Ingredients!$B$11:$B$310, 0)), "")="", "", IFERROR(INDEX(Ingredients!F$11:F$310, MATCH($C1267, Ingredients!$B$11:$B$310, 0)), "")))</f>
        <v/>
      </c>
      <c r="AK1267" s="106" t="str">
        <f>IF($C1267="", "", IF(IFERROR(INDEX(Ingredients!G$11:G$310, MATCH($C1267, Ingredients!$B$11:$B$310, 0)), "")="", "", IFERROR(INDEX(Ingredients!G$11:G$310, MATCH($C1267, Ingredients!$B$11:$B$310, 0)), "")))</f>
        <v/>
      </c>
      <c r="AL1267" s="79" t="str">
        <f>IF($C1267="", "", IF(IFERROR(INDEX(Ingredients!H$11:H$310, MATCH($C1267, Ingredients!$B$11:$B$310, 0)), "")="", "", IFERROR(INDEX(Ingredients!H$11:H$310, MATCH($C1267, Ingredients!$B$11:$B$310, 0)), "")))</f>
        <v/>
      </c>
      <c r="AN1267" s="83" t="str">
        <f t="shared" si="290"/>
        <v/>
      </c>
      <c r="AP1267" s="114" t="str">
        <f t="shared" si="300"/>
        <v/>
      </c>
      <c r="AR1267" s="117" t="str">
        <f>IF($C1267="", "", IF(IFERROR(INDEX(Ingredients!$AI$11:$AI$310, MATCH($C1267, Ingredients!$B$11:$B$310, 0)), "")="", "", IFERROR(INDEX(Ingredients!$AI$11:$AI$310, MATCH($C1267, Ingredients!$B$11:$B$310, 0)), "")))</f>
        <v/>
      </c>
      <c r="AT1267" s="120" t="str">
        <f t="shared" si="301"/>
        <v/>
      </c>
      <c r="AV1267" s="90" t="str">
        <f t="shared" si="291"/>
        <v/>
      </c>
      <c r="AX1267" s="90" t="str">
        <f>IF($AV1267="", "", COUNTIF($AV$11:$AV$5010, "&lt;"&amp;$AV1267)+1+COUNTIF($AV$11:$AV1267, $AV1267)-1)</f>
        <v/>
      </c>
      <c r="AZ1267" s="111" t="str">
        <f>IF($B1267="", "", SUMIF('Shopping List'!$AV$11:$AV$25, $B1267, 'Shopping List'!$BN$11:$BN$25))</f>
        <v/>
      </c>
      <c r="BB1267" s="117" t="str">
        <f t="shared" si="302"/>
        <v/>
      </c>
    </row>
    <row r="1268" spans="1:54" x14ac:dyDescent="0.25">
      <c r="A1268" s="4"/>
      <c r="B1268" s="37"/>
      <c r="C1268" s="124"/>
      <c r="D1268" s="39"/>
      <c r="E1268" s="125"/>
      <c r="F1268" s="48"/>
      <c r="G1268" s="4"/>
      <c r="H1268" s="4"/>
      <c r="I1268" s="95" t="str">
        <f>IF($C1268="", "", IF(IFERROR(INDEX(Ingredients!$C$11:$C$310, MATCH($C1268, Ingredients!$B$11:$B$310, 0)), "")="", "", IFERROR(INDEX(Ingredients!$C$11:$C$310, MATCH($C1268, Ingredients!$B$11:$B$310, 0)), "")))</f>
        <v/>
      </c>
      <c r="J1268" s="73" t="str">
        <f>IF($B1268="", "", IF(IFERROR(INDEX(Meals!$C$11:$C$260, MATCH($B1268, Meals!$B$11:$B$260, 0)), "")="", "", IFERROR(INDEX(Meals!$C$11:$C$260, MATCH($B1268, Meals!$B$11:$B$260, 0)), "")))</f>
        <v/>
      </c>
      <c r="K1268" s="4"/>
      <c r="L1268" s="72" t="str">
        <f t="shared" si="292"/>
        <v/>
      </c>
      <c r="M1268" s="73" t="str">
        <f t="shared" si="293"/>
        <v/>
      </c>
      <c r="N1268" s="4"/>
      <c r="O1268" s="78" t="str">
        <f t="shared" si="294"/>
        <v/>
      </c>
      <c r="P1268" s="79" t="str">
        <f t="shared" si="295"/>
        <v/>
      </c>
      <c r="Q1268" s="4"/>
      <c r="R1268" s="90" t="str">
        <f t="shared" si="296"/>
        <v/>
      </c>
      <c r="S1268" s="4"/>
      <c r="Y1268" s="18" t="str">
        <f t="shared" si="297"/>
        <v/>
      </c>
      <c r="AA1268" s="18" t="str">
        <f t="shared" si="288"/>
        <v/>
      </c>
      <c r="AB1268" s="18" t="str">
        <f t="shared" si="289"/>
        <v/>
      </c>
      <c r="AC1268" s="18" t="str">
        <f t="shared" si="298"/>
        <v/>
      </c>
      <c r="AD1268" s="18" t="str">
        <f t="shared" si="298"/>
        <v/>
      </c>
      <c r="AE1268" s="18" t="str">
        <f t="shared" si="299"/>
        <v/>
      </c>
      <c r="AG1268" s="95" t="str">
        <f>IF($C1268="", "", IF(IFERROR(INDEX(Ingredients!C$11:C$310, MATCH($C1268, Ingredients!$B$11:$B$310, 0)), "")="", "", IFERROR(INDEX(Ingredients!C$11:C$310, MATCH($C1268, Ingredients!$B$11:$B$310, 0)), "")))</f>
        <v/>
      </c>
      <c r="AH1268" s="105" t="str">
        <f>IF($C1268="", "", IF(IFERROR(INDEX(Ingredients!D$11:D$310, MATCH($C1268, Ingredients!$B$11:$B$310, 0)), "")="", "", IFERROR(INDEX(Ingredients!D$11:D$310, MATCH($C1268, Ingredients!$B$11:$B$310, 0)), "")))</f>
        <v/>
      </c>
      <c r="AI1268" s="106" t="str">
        <f>IF($C1268="", "", IF(IFERROR(INDEX(Ingredients!E$11:E$310, MATCH($C1268, Ingredients!$B$11:$B$310, 0)), "")="", "", IFERROR(INDEX(Ingredients!E$11:E$310, MATCH($C1268, Ingredients!$B$11:$B$310, 0)), "")))</f>
        <v/>
      </c>
      <c r="AJ1268" s="108" t="str">
        <f>IF($C1268="", "", IF(IFERROR(INDEX(Ingredients!F$11:F$310, MATCH($C1268, Ingredients!$B$11:$B$310, 0)), "")="", "", IFERROR(INDEX(Ingredients!F$11:F$310, MATCH($C1268, Ingredients!$B$11:$B$310, 0)), "")))</f>
        <v/>
      </c>
      <c r="AK1268" s="106" t="str">
        <f>IF($C1268="", "", IF(IFERROR(INDEX(Ingredients!G$11:G$310, MATCH($C1268, Ingredients!$B$11:$B$310, 0)), "")="", "", IFERROR(INDEX(Ingredients!G$11:G$310, MATCH($C1268, Ingredients!$B$11:$B$310, 0)), "")))</f>
        <v/>
      </c>
      <c r="AL1268" s="79" t="str">
        <f>IF($C1268="", "", IF(IFERROR(INDEX(Ingredients!H$11:H$310, MATCH($C1268, Ingredients!$B$11:$B$310, 0)), "")="", "", IFERROR(INDEX(Ingredients!H$11:H$310, MATCH($C1268, Ingredients!$B$11:$B$310, 0)), "")))</f>
        <v/>
      </c>
      <c r="AN1268" s="83" t="str">
        <f t="shared" si="290"/>
        <v/>
      </c>
      <c r="AP1268" s="114" t="str">
        <f t="shared" si="300"/>
        <v/>
      </c>
      <c r="AR1268" s="117" t="str">
        <f>IF($C1268="", "", IF(IFERROR(INDEX(Ingredients!$AI$11:$AI$310, MATCH($C1268, Ingredients!$B$11:$B$310, 0)), "")="", "", IFERROR(INDEX(Ingredients!$AI$11:$AI$310, MATCH($C1268, Ingredients!$B$11:$B$310, 0)), "")))</f>
        <v/>
      </c>
      <c r="AT1268" s="120" t="str">
        <f t="shared" si="301"/>
        <v/>
      </c>
      <c r="AV1268" s="90" t="str">
        <f t="shared" si="291"/>
        <v/>
      </c>
      <c r="AX1268" s="90" t="str">
        <f>IF($AV1268="", "", COUNTIF($AV$11:$AV$5010, "&lt;"&amp;$AV1268)+1+COUNTIF($AV$11:$AV1268, $AV1268)-1)</f>
        <v/>
      </c>
      <c r="AZ1268" s="111" t="str">
        <f>IF($B1268="", "", SUMIF('Shopping List'!$AV$11:$AV$25, $B1268, 'Shopping List'!$BN$11:$BN$25))</f>
        <v/>
      </c>
      <c r="BB1268" s="117" t="str">
        <f t="shared" si="302"/>
        <v/>
      </c>
    </row>
    <row r="1269" spans="1:54" x14ac:dyDescent="0.25">
      <c r="A1269" s="4"/>
      <c r="B1269" s="37"/>
      <c r="C1269" s="124"/>
      <c r="D1269" s="39"/>
      <c r="E1269" s="125"/>
      <c r="F1269" s="48"/>
      <c r="G1269" s="4"/>
      <c r="H1269" s="4"/>
      <c r="I1269" s="95" t="str">
        <f>IF($C1269="", "", IF(IFERROR(INDEX(Ingredients!$C$11:$C$310, MATCH($C1269, Ingredients!$B$11:$B$310, 0)), "")="", "", IFERROR(INDEX(Ingredients!$C$11:$C$310, MATCH($C1269, Ingredients!$B$11:$B$310, 0)), "")))</f>
        <v/>
      </c>
      <c r="J1269" s="73" t="str">
        <f>IF($B1269="", "", IF(IFERROR(INDEX(Meals!$C$11:$C$260, MATCH($B1269, Meals!$B$11:$B$260, 0)), "")="", "", IFERROR(INDEX(Meals!$C$11:$C$260, MATCH($B1269, Meals!$B$11:$B$260, 0)), "")))</f>
        <v/>
      </c>
      <c r="K1269" s="4"/>
      <c r="L1269" s="72" t="str">
        <f t="shared" si="292"/>
        <v/>
      </c>
      <c r="M1269" s="73" t="str">
        <f t="shared" si="293"/>
        <v/>
      </c>
      <c r="N1269" s="4"/>
      <c r="O1269" s="78" t="str">
        <f t="shared" si="294"/>
        <v/>
      </c>
      <c r="P1269" s="79" t="str">
        <f t="shared" si="295"/>
        <v/>
      </c>
      <c r="Q1269" s="4"/>
      <c r="R1269" s="90" t="str">
        <f t="shared" si="296"/>
        <v/>
      </c>
      <c r="S1269" s="4"/>
      <c r="Y1269" s="18" t="str">
        <f t="shared" si="297"/>
        <v/>
      </c>
      <c r="AA1269" s="18" t="str">
        <f t="shared" si="288"/>
        <v/>
      </c>
      <c r="AB1269" s="18" t="str">
        <f t="shared" si="289"/>
        <v/>
      </c>
      <c r="AC1269" s="18" t="str">
        <f t="shared" si="298"/>
        <v/>
      </c>
      <c r="AD1269" s="18" t="str">
        <f t="shared" si="298"/>
        <v/>
      </c>
      <c r="AE1269" s="18" t="str">
        <f t="shared" si="299"/>
        <v/>
      </c>
      <c r="AG1269" s="95" t="str">
        <f>IF($C1269="", "", IF(IFERROR(INDEX(Ingredients!C$11:C$310, MATCH($C1269, Ingredients!$B$11:$B$310, 0)), "")="", "", IFERROR(INDEX(Ingredients!C$11:C$310, MATCH($C1269, Ingredients!$B$11:$B$310, 0)), "")))</f>
        <v/>
      </c>
      <c r="AH1269" s="105" t="str">
        <f>IF($C1269="", "", IF(IFERROR(INDEX(Ingredients!D$11:D$310, MATCH($C1269, Ingredients!$B$11:$B$310, 0)), "")="", "", IFERROR(INDEX(Ingredients!D$11:D$310, MATCH($C1269, Ingredients!$B$11:$B$310, 0)), "")))</f>
        <v/>
      </c>
      <c r="AI1269" s="106" t="str">
        <f>IF($C1269="", "", IF(IFERROR(INDEX(Ingredients!E$11:E$310, MATCH($C1269, Ingredients!$B$11:$B$310, 0)), "")="", "", IFERROR(INDEX(Ingredients!E$11:E$310, MATCH($C1269, Ingredients!$B$11:$B$310, 0)), "")))</f>
        <v/>
      </c>
      <c r="AJ1269" s="108" t="str">
        <f>IF($C1269="", "", IF(IFERROR(INDEX(Ingredients!F$11:F$310, MATCH($C1269, Ingredients!$B$11:$B$310, 0)), "")="", "", IFERROR(INDEX(Ingredients!F$11:F$310, MATCH($C1269, Ingredients!$B$11:$B$310, 0)), "")))</f>
        <v/>
      </c>
      <c r="AK1269" s="106" t="str">
        <f>IF($C1269="", "", IF(IFERROR(INDEX(Ingredients!G$11:G$310, MATCH($C1269, Ingredients!$B$11:$B$310, 0)), "")="", "", IFERROR(INDEX(Ingredients!G$11:G$310, MATCH($C1269, Ingredients!$B$11:$B$310, 0)), "")))</f>
        <v/>
      </c>
      <c r="AL1269" s="79" t="str">
        <f>IF($C1269="", "", IF(IFERROR(INDEX(Ingredients!H$11:H$310, MATCH($C1269, Ingredients!$B$11:$B$310, 0)), "")="", "", IFERROR(INDEX(Ingredients!H$11:H$310, MATCH($C1269, Ingredients!$B$11:$B$310, 0)), "")))</f>
        <v/>
      </c>
      <c r="AN1269" s="83" t="str">
        <f t="shared" si="290"/>
        <v/>
      </c>
      <c r="AP1269" s="114" t="str">
        <f t="shared" si="300"/>
        <v/>
      </c>
      <c r="AR1269" s="117" t="str">
        <f>IF($C1269="", "", IF(IFERROR(INDEX(Ingredients!$AI$11:$AI$310, MATCH($C1269, Ingredients!$B$11:$B$310, 0)), "")="", "", IFERROR(INDEX(Ingredients!$AI$11:$AI$310, MATCH($C1269, Ingredients!$B$11:$B$310, 0)), "")))</f>
        <v/>
      </c>
      <c r="AT1269" s="120" t="str">
        <f t="shared" si="301"/>
        <v/>
      </c>
      <c r="AV1269" s="90" t="str">
        <f t="shared" si="291"/>
        <v/>
      </c>
      <c r="AX1269" s="90" t="str">
        <f>IF($AV1269="", "", COUNTIF($AV$11:$AV$5010, "&lt;"&amp;$AV1269)+1+COUNTIF($AV$11:$AV1269, $AV1269)-1)</f>
        <v/>
      </c>
      <c r="AZ1269" s="111" t="str">
        <f>IF($B1269="", "", SUMIF('Shopping List'!$AV$11:$AV$25, $B1269, 'Shopping List'!$BN$11:$BN$25))</f>
        <v/>
      </c>
      <c r="BB1269" s="117" t="str">
        <f t="shared" si="302"/>
        <v/>
      </c>
    </row>
    <row r="1270" spans="1:54" x14ac:dyDescent="0.25">
      <c r="A1270" s="4"/>
      <c r="B1270" s="37"/>
      <c r="C1270" s="124"/>
      <c r="D1270" s="39"/>
      <c r="E1270" s="125"/>
      <c r="F1270" s="48"/>
      <c r="G1270" s="4"/>
      <c r="H1270" s="4"/>
      <c r="I1270" s="95" t="str">
        <f>IF($C1270="", "", IF(IFERROR(INDEX(Ingredients!$C$11:$C$310, MATCH($C1270, Ingredients!$B$11:$B$310, 0)), "")="", "", IFERROR(INDEX(Ingredients!$C$11:$C$310, MATCH($C1270, Ingredients!$B$11:$B$310, 0)), "")))</f>
        <v/>
      </c>
      <c r="J1270" s="73" t="str">
        <f>IF($B1270="", "", IF(IFERROR(INDEX(Meals!$C$11:$C$260, MATCH($B1270, Meals!$B$11:$B$260, 0)), "")="", "", IFERROR(INDEX(Meals!$C$11:$C$260, MATCH($B1270, Meals!$B$11:$B$260, 0)), "")))</f>
        <v/>
      </c>
      <c r="K1270" s="4"/>
      <c r="L1270" s="72" t="str">
        <f t="shared" si="292"/>
        <v/>
      </c>
      <c r="M1270" s="73" t="str">
        <f t="shared" si="293"/>
        <v/>
      </c>
      <c r="N1270" s="4"/>
      <c r="O1270" s="78" t="str">
        <f t="shared" si="294"/>
        <v/>
      </c>
      <c r="P1270" s="79" t="str">
        <f t="shared" si="295"/>
        <v/>
      </c>
      <c r="Q1270" s="4"/>
      <c r="R1270" s="90" t="str">
        <f t="shared" si="296"/>
        <v/>
      </c>
      <c r="S1270" s="4"/>
      <c r="Y1270" s="18" t="str">
        <f t="shared" si="297"/>
        <v/>
      </c>
      <c r="AA1270" s="18" t="str">
        <f t="shared" si="288"/>
        <v/>
      </c>
      <c r="AB1270" s="18" t="str">
        <f t="shared" si="289"/>
        <v/>
      </c>
      <c r="AC1270" s="18" t="str">
        <f t="shared" si="298"/>
        <v/>
      </c>
      <c r="AD1270" s="18" t="str">
        <f t="shared" si="298"/>
        <v/>
      </c>
      <c r="AE1270" s="18" t="str">
        <f t="shared" si="299"/>
        <v/>
      </c>
      <c r="AG1270" s="95" t="str">
        <f>IF($C1270="", "", IF(IFERROR(INDEX(Ingredients!C$11:C$310, MATCH($C1270, Ingredients!$B$11:$B$310, 0)), "")="", "", IFERROR(INDEX(Ingredients!C$11:C$310, MATCH($C1270, Ingredients!$B$11:$B$310, 0)), "")))</f>
        <v/>
      </c>
      <c r="AH1270" s="105" t="str">
        <f>IF($C1270="", "", IF(IFERROR(INDEX(Ingredients!D$11:D$310, MATCH($C1270, Ingredients!$B$11:$B$310, 0)), "")="", "", IFERROR(INDEX(Ingredients!D$11:D$310, MATCH($C1270, Ingredients!$B$11:$B$310, 0)), "")))</f>
        <v/>
      </c>
      <c r="AI1270" s="106" t="str">
        <f>IF($C1270="", "", IF(IFERROR(INDEX(Ingredients!E$11:E$310, MATCH($C1270, Ingredients!$B$11:$B$310, 0)), "")="", "", IFERROR(INDEX(Ingredients!E$11:E$310, MATCH($C1270, Ingredients!$B$11:$B$310, 0)), "")))</f>
        <v/>
      </c>
      <c r="AJ1270" s="108" t="str">
        <f>IF($C1270="", "", IF(IFERROR(INDEX(Ingredients!F$11:F$310, MATCH($C1270, Ingredients!$B$11:$B$310, 0)), "")="", "", IFERROR(INDEX(Ingredients!F$11:F$310, MATCH($C1270, Ingredients!$B$11:$B$310, 0)), "")))</f>
        <v/>
      </c>
      <c r="AK1270" s="106" t="str">
        <f>IF($C1270="", "", IF(IFERROR(INDEX(Ingredients!G$11:G$310, MATCH($C1270, Ingredients!$B$11:$B$310, 0)), "")="", "", IFERROR(INDEX(Ingredients!G$11:G$310, MATCH($C1270, Ingredients!$B$11:$B$310, 0)), "")))</f>
        <v/>
      </c>
      <c r="AL1270" s="79" t="str">
        <f>IF($C1270="", "", IF(IFERROR(INDEX(Ingredients!H$11:H$310, MATCH($C1270, Ingredients!$B$11:$B$310, 0)), "")="", "", IFERROR(INDEX(Ingredients!H$11:H$310, MATCH($C1270, Ingredients!$B$11:$B$310, 0)), "")))</f>
        <v/>
      </c>
      <c r="AN1270" s="83" t="str">
        <f t="shared" si="290"/>
        <v/>
      </c>
      <c r="AP1270" s="114" t="str">
        <f t="shared" si="300"/>
        <v/>
      </c>
      <c r="AR1270" s="117" t="str">
        <f>IF($C1270="", "", IF(IFERROR(INDEX(Ingredients!$AI$11:$AI$310, MATCH($C1270, Ingredients!$B$11:$B$310, 0)), "")="", "", IFERROR(INDEX(Ingredients!$AI$11:$AI$310, MATCH($C1270, Ingredients!$B$11:$B$310, 0)), "")))</f>
        <v/>
      </c>
      <c r="AT1270" s="120" t="str">
        <f t="shared" si="301"/>
        <v/>
      </c>
      <c r="AV1270" s="90" t="str">
        <f t="shared" si="291"/>
        <v/>
      </c>
      <c r="AX1270" s="90" t="str">
        <f>IF($AV1270="", "", COUNTIF($AV$11:$AV$5010, "&lt;"&amp;$AV1270)+1+COUNTIF($AV$11:$AV1270, $AV1270)-1)</f>
        <v/>
      </c>
      <c r="AZ1270" s="111" t="str">
        <f>IF($B1270="", "", SUMIF('Shopping List'!$AV$11:$AV$25, $B1270, 'Shopping List'!$BN$11:$BN$25))</f>
        <v/>
      </c>
      <c r="BB1270" s="117" t="str">
        <f t="shared" si="302"/>
        <v/>
      </c>
    </row>
    <row r="1271" spans="1:54" x14ac:dyDescent="0.25">
      <c r="A1271" s="4"/>
      <c r="B1271" s="37"/>
      <c r="C1271" s="124"/>
      <c r="D1271" s="39"/>
      <c r="E1271" s="125"/>
      <c r="F1271" s="48"/>
      <c r="G1271" s="4"/>
      <c r="H1271" s="4"/>
      <c r="I1271" s="95" t="str">
        <f>IF($C1271="", "", IF(IFERROR(INDEX(Ingredients!$C$11:$C$310, MATCH($C1271, Ingredients!$B$11:$B$310, 0)), "")="", "", IFERROR(INDEX(Ingredients!$C$11:$C$310, MATCH($C1271, Ingredients!$B$11:$B$310, 0)), "")))</f>
        <v/>
      </c>
      <c r="J1271" s="73" t="str">
        <f>IF($B1271="", "", IF(IFERROR(INDEX(Meals!$C$11:$C$260, MATCH($B1271, Meals!$B$11:$B$260, 0)), "")="", "", IFERROR(INDEX(Meals!$C$11:$C$260, MATCH($B1271, Meals!$B$11:$B$260, 0)), "")))</f>
        <v/>
      </c>
      <c r="K1271" s="4"/>
      <c r="L1271" s="72" t="str">
        <f t="shared" si="292"/>
        <v/>
      </c>
      <c r="M1271" s="73" t="str">
        <f t="shared" si="293"/>
        <v/>
      </c>
      <c r="N1271" s="4"/>
      <c r="O1271" s="78" t="str">
        <f t="shared" si="294"/>
        <v/>
      </c>
      <c r="P1271" s="79" t="str">
        <f t="shared" si="295"/>
        <v/>
      </c>
      <c r="Q1271" s="4"/>
      <c r="R1271" s="90" t="str">
        <f t="shared" si="296"/>
        <v/>
      </c>
      <c r="S1271" s="4"/>
      <c r="Y1271" s="18" t="str">
        <f t="shared" si="297"/>
        <v/>
      </c>
      <c r="AA1271" s="18" t="str">
        <f t="shared" si="288"/>
        <v/>
      </c>
      <c r="AB1271" s="18" t="str">
        <f t="shared" si="289"/>
        <v/>
      </c>
      <c r="AC1271" s="18" t="str">
        <f t="shared" si="298"/>
        <v/>
      </c>
      <c r="AD1271" s="18" t="str">
        <f t="shared" si="298"/>
        <v/>
      </c>
      <c r="AE1271" s="18" t="str">
        <f t="shared" si="299"/>
        <v/>
      </c>
      <c r="AG1271" s="95" t="str">
        <f>IF($C1271="", "", IF(IFERROR(INDEX(Ingredients!C$11:C$310, MATCH($C1271, Ingredients!$B$11:$B$310, 0)), "")="", "", IFERROR(INDEX(Ingredients!C$11:C$310, MATCH($C1271, Ingredients!$B$11:$B$310, 0)), "")))</f>
        <v/>
      </c>
      <c r="AH1271" s="105" t="str">
        <f>IF($C1271="", "", IF(IFERROR(INDEX(Ingredients!D$11:D$310, MATCH($C1271, Ingredients!$B$11:$B$310, 0)), "")="", "", IFERROR(INDEX(Ingredients!D$11:D$310, MATCH($C1271, Ingredients!$B$11:$B$310, 0)), "")))</f>
        <v/>
      </c>
      <c r="AI1271" s="106" t="str">
        <f>IF($C1271="", "", IF(IFERROR(INDEX(Ingredients!E$11:E$310, MATCH($C1271, Ingredients!$B$11:$B$310, 0)), "")="", "", IFERROR(INDEX(Ingredients!E$11:E$310, MATCH($C1271, Ingredients!$B$11:$B$310, 0)), "")))</f>
        <v/>
      </c>
      <c r="AJ1271" s="108" t="str">
        <f>IF($C1271="", "", IF(IFERROR(INDEX(Ingredients!F$11:F$310, MATCH($C1271, Ingredients!$B$11:$B$310, 0)), "")="", "", IFERROR(INDEX(Ingredients!F$11:F$310, MATCH($C1271, Ingredients!$B$11:$B$310, 0)), "")))</f>
        <v/>
      </c>
      <c r="AK1271" s="106" t="str">
        <f>IF($C1271="", "", IF(IFERROR(INDEX(Ingredients!G$11:G$310, MATCH($C1271, Ingredients!$B$11:$B$310, 0)), "")="", "", IFERROR(INDEX(Ingredients!G$11:G$310, MATCH($C1271, Ingredients!$B$11:$B$310, 0)), "")))</f>
        <v/>
      </c>
      <c r="AL1271" s="79" t="str">
        <f>IF($C1271="", "", IF(IFERROR(INDEX(Ingredients!H$11:H$310, MATCH($C1271, Ingredients!$B$11:$B$310, 0)), "")="", "", IFERROR(INDEX(Ingredients!H$11:H$310, MATCH($C1271, Ingredients!$B$11:$B$310, 0)), "")))</f>
        <v/>
      </c>
      <c r="AN1271" s="83" t="str">
        <f t="shared" si="290"/>
        <v/>
      </c>
      <c r="AP1271" s="114" t="str">
        <f t="shared" si="300"/>
        <v/>
      </c>
      <c r="AR1271" s="117" t="str">
        <f>IF($C1271="", "", IF(IFERROR(INDEX(Ingredients!$AI$11:$AI$310, MATCH($C1271, Ingredients!$B$11:$B$310, 0)), "")="", "", IFERROR(INDEX(Ingredients!$AI$11:$AI$310, MATCH($C1271, Ingredients!$B$11:$B$310, 0)), "")))</f>
        <v/>
      </c>
      <c r="AT1271" s="120" t="str">
        <f t="shared" si="301"/>
        <v/>
      </c>
      <c r="AV1271" s="90" t="str">
        <f t="shared" si="291"/>
        <v/>
      </c>
      <c r="AX1271" s="90" t="str">
        <f>IF($AV1271="", "", COUNTIF($AV$11:$AV$5010, "&lt;"&amp;$AV1271)+1+COUNTIF($AV$11:$AV1271, $AV1271)-1)</f>
        <v/>
      </c>
      <c r="AZ1271" s="111" t="str">
        <f>IF($B1271="", "", SUMIF('Shopping List'!$AV$11:$AV$25, $B1271, 'Shopping List'!$BN$11:$BN$25))</f>
        <v/>
      </c>
      <c r="BB1271" s="117" t="str">
        <f t="shared" si="302"/>
        <v/>
      </c>
    </row>
    <row r="1272" spans="1:54" x14ac:dyDescent="0.25">
      <c r="A1272" s="4"/>
      <c r="B1272" s="37"/>
      <c r="C1272" s="124"/>
      <c r="D1272" s="39"/>
      <c r="E1272" s="125"/>
      <c r="F1272" s="48"/>
      <c r="G1272" s="4"/>
      <c r="H1272" s="4"/>
      <c r="I1272" s="95" t="str">
        <f>IF($C1272="", "", IF(IFERROR(INDEX(Ingredients!$C$11:$C$310, MATCH($C1272, Ingredients!$B$11:$B$310, 0)), "")="", "", IFERROR(INDEX(Ingredients!$C$11:$C$310, MATCH($C1272, Ingredients!$B$11:$B$310, 0)), "")))</f>
        <v/>
      </c>
      <c r="J1272" s="73" t="str">
        <f>IF($B1272="", "", IF(IFERROR(INDEX(Meals!$C$11:$C$260, MATCH($B1272, Meals!$B$11:$B$260, 0)), "")="", "", IFERROR(INDEX(Meals!$C$11:$C$260, MATCH($B1272, Meals!$B$11:$B$260, 0)), "")))</f>
        <v/>
      </c>
      <c r="K1272" s="4"/>
      <c r="L1272" s="72" t="str">
        <f t="shared" si="292"/>
        <v/>
      </c>
      <c r="M1272" s="73" t="str">
        <f t="shared" si="293"/>
        <v/>
      </c>
      <c r="N1272" s="4"/>
      <c r="O1272" s="78" t="str">
        <f t="shared" si="294"/>
        <v/>
      </c>
      <c r="P1272" s="79" t="str">
        <f t="shared" si="295"/>
        <v/>
      </c>
      <c r="Q1272" s="4"/>
      <c r="R1272" s="90" t="str">
        <f t="shared" si="296"/>
        <v/>
      </c>
      <c r="S1272" s="4"/>
      <c r="Y1272" s="18" t="str">
        <f t="shared" si="297"/>
        <v/>
      </c>
      <c r="AA1272" s="18" t="str">
        <f t="shared" si="288"/>
        <v/>
      </c>
      <c r="AB1272" s="18" t="str">
        <f t="shared" si="289"/>
        <v/>
      </c>
      <c r="AC1272" s="18" t="str">
        <f t="shared" si="298"/>
        <v/>
      </c>
      <c r="AD1272" s="18" t="str">
        <f t="shared" si="298"/>
        <v/>
      </c>
      <c r="AE1272" s="18" t="str">
        <f t="shared" si="299"/>
        <v/>
      </c>
      <c r="AG1272" s="95" t="str">
        <f>IF($C1272="", "", IF(IFERROR(INDEX(Ingredients!C$11:C$310, MATCH($C1272, Ingredients!$B$11:$B$310, 0)), "")="", "", IFERROR(INDEX(Ingredients!C$11:C$310, MATCH($C1272, Ingredients!$B$11:$B$310, 0)), "")))</f>
        <v/>
      </c>
      <c r="AH1272" s="105" t="str">
        <f>IF($C1272="", "", IF(IFERROR(INDEX(Ingredients!D$11:D$310, MATCH($C1272, Ingredients!$B$11:$B$310, 0)), "")="", "", IFERROR(INDEX(Ingredients!D$11:D$310, MATCH($C1272, Ingredients!$B$11:$B$310, 0)), "")))</f>
        <v/>
      </c>
      <c r="AI1272" s="106" t="str">
        <f>IF($C1272="", "", IF(IFERROR(INDEX(Ingredients!E$11:E$310, MATCH($C1272, Ingredients!$B$11:$B$310, 0)), "")="", "", IFERROR(INDEX(Ingredients!E$11:E$310, MATCH($C1272, Ingredients!$B$11:$B$310, 0)), "")))</f>
        <v/>
      </c>
      <c r="AJ1272" s="108" t="str">
        <f>IF($C1272="", "", IF(IFERROR(INDEX(Ingredients!F$11:F$310, MATCH($C1272, Ingredients!$B$11:$B$310, 0)), "")="", "", IFERROR(INDEX(Ingredients!F$11:F$310, MATCH($C1272, Ingredients!$B$11:$B$310, 0)), "")))</f>
        <v/>
      </c>
      <c r="AK1272" s="106" t="str">
        <f>IF($C1272="", "", IF(IFERROR(INDEX(Ingredients!G$11:G$310, MATCH($C1272, Ingredients!$B$11:$B$310, 0)), "")="", "", IFERROR(INDEX(Ingredients!G$11:G$310, MATCH($C1272, Ingredients!$B$11:$B$310, 0)), "")))</f>
        <v/>
      </c>
      <c r="AL1272" s="79" t="str">
        <f>IF($C1272="", "", IF(IFERROR(INDEX(Ingredients!H$11:H$310, MATCH($C1272, Ingredients!$B$11:$B$310, 0)), "")="", "", IFERROR(INDEX(Ingredients!H$11:H$310, MATCH($C1272, Ingredients!$B$11:$B$310, 0)), "")))</f>
        <v/>
      </c>
      <c r="AN1272" s="83" t="str">
        <f t="shared" si="290"/>
        <v/>
      </c>
      <c r="AP1272" s="114" t="str">
        <f t="shared" si="300"/>
        <v/>
      </c>
      <c r="AR1272" s="117" t="str">
        <f>IF($C1272="", "", IF(IFERROR(INDEX(Ingredients!$AI$11:$AI$310, MATCH($C1272, Ingredients!$B$11:$B$310, 0)), "")="", "", IFERROR(INDEX(Ingredients!$AI$11:$AI$310, MATCH($C1272, Ingredients!$B$11:$B$310, 0)), "")))</f>
        <v/>
      </c>
      <c r="AT1272" s="120" t="str">
        <f t="shared" si="301"/>
        <v/>
      </c>
      <c r="AV1272" s="90" t="str">
        <f t="shared" si="291"/>
        <v/>
      </c>
      <c r="AX1272" s="90" t="str">
        <f>IF($AV1272="", "", COUNTIF($AV$11:$AV$5010, "&lt;"&amp;$AV1272)+1+COUNTIF($AV$11:$AV1272, $AV1272)-1)</f>
        <v/>
      </c>
      <c r="AZ1272" s="111" t="str">
        <f>IF($B1272="", "", SUMIF('Shopping List'!$AV$11:$AV$25, $B1272, 'Shopping List'!$BN$11:$BN$25))</f>
        <v/>
      </c>
      <c r="BB1272" s="117" t="str">
        <f t="shared" si="302"/>
        <v/>
      </c>
    </row>
    <row r="1273" spans="1:54" x14ac:dyDescent="0.25">
      <c r="A1273" s="4"/>
      <c r="B1273" s="37"/>
      <c r="C1273" s="124"/>
      <c r="D1273" s="39"/>
      <c r="E1273" s="125"/>
      <c r="F1273" s="48"/>
      <c r="G1273" s="4"/>
      <c r="H1273" s="4"/>
      <c r="I1273" s="95" t="str">
        <f>IF($C1273="", "", IF(IFERROR(INDEX(Ingredients!$C$11:$C$310, MATCH($C1273, Ingredients!$B$11:$B$310, 0)), "")="", "", IFERROR(INDEX(Ingredients!$C$11:$C$310, MATCH($C1273, Ingredients!$B$11:$B$310, 0)), "")))</f>
        <v/>
      </c>
      <c r="J1273" s="73" t="str">
        <f>IF($B1273="", "", IF(IFERROR(INDEX(Meals!$C$11:$C$260, MATCH($B1273, Meals!$B$11:$B$260, 0)), "")="", "", IFERROR(INDEX(Meals!$C$11:$C$260, MATCH($B1273, Meals!$B$11:$B$260, 0)), "")))</f>
        <v/>
      </c>
      <c r="K1273" s="4"/>
      <c r="L1273" s="72" t="str">
        <f t="shared" si="292"/>
        <v/>
      </c>
      <c r="M1273" s="73" t="str">
        <f t="shared" si="293"/>
        <v/>
      </c>
      <c r="N1273" s="4"/>
      <c r="O1273" s="78" t="str">
        <f t="shared" si="294"/>
        <v/>
      </c>
      <c r="P1273" s="79" t="str">
        <f t="shared" si="295"/>
        <v/>
      </c>
      <c r="Q1273" s="4"/>
      <c r="R1273" s="90" t="str">
        <f t="shared" si="296"/>
        <v/>
      </c>
      <c r="S1273" s="4"/>
      <c r="Y1273" s="18" t="str">
        <f t="shared" si="297"/>
        <v/>
      </c>
      <c r="AA1273" s="18" t="str">
        <f t="shared" si="288"/>
        <v/>
      </c>
      <c r="AB1273" s="18" t="str">
        <f t="shared" si="289"/>
        <v/>
      </c>
      <c r="AC1273" s="18" t="str">
        <f t="shared" si="298"/>
        <v/>
      </c>
      <c r="AD1273" s="18" t="str">
        <f t="shared" si="298"/>
        <v/>
      </c>
      <c r="AE1273" s="18" t="str">
        <f t="shared" si="299"/>
        <v/>
      </c>
      <c r="AG1273" s="95" t="str">
        <f>IF($C1273="", "", IF(IFERROR(INDEX(Ingredients!C$11:C$310, MATCH($C1273, Ingredients!$B$11:$B$310, 0)), "")="", "", IFERROR(INDEX(Ingredients!C$11:C$310, MATCH($C1273, Ingredients!$B$11:$B$310, 0)), "")))</f>
        <v/>
      </c>
      <c r="AH1273" s="105" t="str">
        <f>IF($C1273="", "", IF(IFERROR(INDEX(Ingredients!D$11:D$310, MATCH($C1273, Ingredients!$B$11:$B$310, 0)), "")="", "", IFERROR(INDEX(Ingredients!D$11:D$310, MATCH($C1273, Ingredients!$B$11:$B$310, 0)), "")))</f>
        <v/>
      </c>
      <c r="AI1273" s="106" t="str">
        <f>IF($C1273="", "", IF(IFERROR(INDEX(Ingredients!E$11:E$310, MATCH($C1273, Ingredients!$B$11:$B$310, 0)), "")="", "", IFERROR(INDEX(Ingredients!E$11:E$310, MATCH($C1273, Ingredients!$B$11:$B$310, 0)), "")))</f>
        <v/>
      </c>
      <c r="AJ1273" s="108" t="str">
        <f>IF($C1273="", "", IF(IFERROR(INDEX(Ingredients!F$11:F$310, MATCH($C1273, Ingredients!$B$11:$B$310, 0)), "")="", "", IFERROR(INDEX(Ingredients!F$11:F$310, MATCH($C1273, Ingredients!$B$11:$B$310, 0)), "")))</f>
        <v/>
      </c>
      <c r="AK1273" s="106" t="str">
        <f>IF($C1273="", "", IF(IFERROR(INDEX(Ingredients!G$11:G$310, MATCH($C1273, Ingredients!$B$11:$B$310, 0)), "")="", "", IFERROR(INDEX(Ingredients!G$11:G$310, MATCH($C1273, Ingredients!$B$11:$B$310, 0)), "")))</f>
        <v/>
      </c>
      <c r="AL1273" s="79" t="str">
        <f>IF($C1273="", "", IF(IFERROR(INDEX(Ingredients!H$11:H$310, MATCH($C1273, Ingredients!$B$11:$B$310, 0)), "")="", "", IFERROR(INDEX(Ingredients!H$11:H$310, MATCH($C1273, Ingredients!$B$11:$B$310, 0)), "")))</f>
        <v/>
      </c>
      <c r="AN1273" s="83" t="str">
        <f t="shared" si="290"/>
        <v/>
      </c>
      <c r="AP1273" s="114" t="str">
        <f t="shared" si="300"/>
        <v/>
      </c>
      <c r="AR1273" s="117" t="str">
        <f>IF($C1273="", "", IF(IFERROR(INDEX(Ingredients!$AI$11:$AI$310, MATCH($C1273, Ingredients!$B$11:$B$310, 0)), "")="", "", IFERROR(INDEX(Ingredients!$AI$11:$AI$310, MATCH($C1273, Ingredients!$B$11:$B$310, 0)), "")))</f>
        <v/>
      </c>
      <c r="AT1273" s="120" t="str">
        <f t="shared" si="301"/>
        <v/>
      </c>
      <c r="AV1273" s="90" t="str">
        <f t="shared" si="291"/>
        <v/>
      </c>
      <c r="AX1273" s="90" t="str">
        <f>IF($AV1273="", "", COUNTIF($AV$11:$AV$5010, "&lt;"&amp;$AV1273)+1+COUNTIF($AV$11:$AV1273, $AV1273)-1)</f>
        <v/>
      </c>
      <c r="AZ1273" s="111" t="str">
        <f>IF($B1273="", "", SUMIF('Shopping List'!$AV$11:$AV$25, $B1273, 'Shopping List'!$BN$11:$BN$25))</f>
        <v/>
      </c>
      <c r="BB1273" s="117" t="str">
        <f t="shared" si="302"/>
        <v/>
      </c>
    </row>
    <row r="1274" spans="1:54" x14ac:dyDescent="0.25">
      <c r="A1274" s="4"/>
      <c r="B1274" s="37"/>
      <c r="C1274" s="124"/>
      <c r="D1274" s="39"/>
      <c r="E1274" s="125"/>
      <c r="F1274" s="48"/>
      <c r="G1274" s="4"/>
      <c r="H1274" s="4"/>
      <c r="I1274" s="95" t="str">
        <f>IF($C1274="", "", IF(IFERROR(INDEX(Ingredients!$C$11:$C$310, MATCH($C1274, Ingredients!$B$11:$B$310, 0)), "")="", "", IFERROR(INDEX(Ingredients!$C$11:$C$310, MATCH($C1274, Ingredients!$B$11:$B$310, 0)), "")))</f>
        <v/>
      </c>
      <c r="J1274" s="73" t="str">
        <f>IF($B1274="", "", IF(IFERROR(INDEX(Meals!$C$11:$C$260, MATCH($B1274, Meals!$B$11:$B$260, 0)), "")="", "", IFERROR(INDEX(Meals!$C$11:$C$260, MATCH($B1274, Meals!$B$11:$B$260, 0)), "")))</f>
        <v/>
      </c>
      <c r="K1274" s="4"/>
      <c r="L1274" s="72" t="str">
        <f t="shared" si="292"/>
        <v/>
      </c>
      <c r="M1274" s="73" t="str">
        <f t="shared" si="293"/>
        <v/>
      </c>
      <c r="N1274" s="4"/>
      <c r="O1274" s="78" t="str">
        <f t="shared" si="294"/>
        <v/>
      </c>
      <c r="P1274" s="79" t="str">
        <f t="shared" si="295"/>
        <v/>
      </c>
      <c r="Q1274" s="4"/>
      <c r="R1274" s="90" t="str">
        <f t="shared" si="296"/>
        <v/>
      </c>
      <c r="S1274" s="4"/>
      <c r="Y1274" s="18" t="str">
        <f t="shared" si="297"/>
        <v/>
      </c>
      <c r="AA1274" s="18" t="str">
        <f t="shared" si="288"/>
        <v/>
      </c>
      <c r="AB1274" s="18" t="str">
        <f t="shared" si="289"/>
        <v/>
      </c>
      <c r="AC1274" s="18" t="str">
        <f t="shared" si="298"/>
        <v/>
      </c>
      <c r="AD1274" s="18" t="str">
        <f t="shared" si="298"/>
        <v/>
      </c>
      <c r="AE1274" s="18" t="str">
        <f t="shared" si="299"/>
        <v/>
      </c>
      <c r="AG1274" s="95" t="str">
        <f>IF($C1274="", "", IF(IFERROR(INDEX(Ingredients!C$11:C$310, MATCH($C1274, Ingredients!$B$11:$B$310, 0)), "")="", "", IFERROR(INDEX(Ingredients!C$11:C$310, MATCH($C1274, Ingredients!$B$11:$B$310, 0)), "")))</f>
        <v/>
      </c>
      <c r="AH1274" s="105" t="str">
        <f>IF($C1274="", "", IF(IFERROR(INDEX(Ingredients!D$11:D$310, MATCH($C1274, Ingredients!$B$11:$B$310, 0)), "")="", "", IFERROR(INDEX(Ingredients!D$11:D$310, MATCH($C1274, Ingredients!$B$11:$B$310, 0)), "")))</f>
        <v/>
      </c>
      <c r="AI1274" s="106" t="str">
        <f>IF($C1274="", "", IF(IFERROR(INDEX(Ingredients!E$11:E$310, MATCH($C1274, Ingredients!$B$11:$B$310, 0)), "")="", "", IFERROR(INDEX(Ingredients!E$11:E$310, MATCH($C1274, Ingredients!$B$11:$B$310, 0)), "")))</f>
        <v/>
      </c>
      <c r="AJ1274" s="108" t="str">
        <f>IF($C1274="", "", IF(IFERROR(INDEX(Ingredients!F$11:F$310, MATCH($C1274, Ingredients!$B$11:$B$310, 0)), "")="", "", IFERROR(INDEX(Ingredients!F$11:F$310, MATCH($C1274, Ingredients!$B$11:$B$310, 0)), "")))</f>
        <v/>
      </c>
      <c r="AK1274" s="106" t="str">
        <f>IF($C1274="", "", IF(IFERROR(INDEX(Ingredients!G$11:G$310, MATCH($C1274, Ingredients!$B$11:$B$310, 0)), "")="", "", IFERROR(INDEX(Ingredients!G$11:G$310, MATCH($C1274, Ingredients!$B$11:$B$310, 0)), "")))</f>
        <v/>
      </c>
      <c r="AL1274" s="79" t="str">
        <f>IF($C1274="", "", IF(IFERROR(INDEX(Ingredients!H$11:H$310, MATCH($C1274, Ingredients!$B$11:$B$310, 0)), "")="", "", IFERROR(INDEX(Ingredients!H$11:H$310, MATCH($C1274, Ingredients!$B$11:$B$310, 0)), "")))</f>
        <v/>
      </c>
      <c r="AN1274" s="83" t="str">
        <f t="shared" si="290"/>
        <v/>
      </c>
      <c r="AP1274" s="114" t="str">
        <f t="shared" si="300"/>
        <v/>
      </c>
      <c r="AR1274" s="117" t="str">
        <f>IF($C1274="", "", IF(IFERROR(INDEX(Ingredients!$AI$11:$AI$310, MATCH($C1274, Ingredients!$B$11:$B$310, 0)), "")="", "", IFERROR(INDEX(Ingredients!$AI$11:$AI$310, MATCH($C1274, Ingredients!$B$11:$B$310, 0)), "")))</f>
        <v/>
      </c>
      <c r="AT1274" s="120" t="str">
        <f t="shared" si="301"/>
        <v/>
      </c>
      <c r="AV1274" s="90" t="str">
        <f t="shared" si="291"/>
        <v/>
      </c>
      <c r="AX1274" s="90" t="str">
        <f>IF($AV1274="", "", COUNTIF($AV$11:$AV$5010, "&lt;"&amp;$AV1274)+1+COUNTIF($AV$11:$AV1274, $AV1274)-1)</f>
        <v/>
      </c>
      <c r="AZ1274" s="111" t="str">
        <f>IF($B1274="", "", SUMIF('Shopping List'!$AV$11:$AV$25, $B1274, 'Shopping List'!$BN$11:$BN$25))</f>
        <v/>
      </c>
      <c r="BB1274" s="117" t="str">
        <f t="shared" si="302"/>
        <v/>
      </c>
    </row>
    <row r="1275" spans="1:54" x14ac:dyDescent="0.25">
      <c r="A1275" s="4"/>
      <c r="B1275" s="37"/>
      <c r="C1275" s="124"/>
      <c r="D1275" s="39"/>
      <c r="E1275" s="125"/>
      <c r="F1275" s="48"/>
      <c r="G1275" s="4"/>
      <c r="H1275" s="4"/>
      <c r="I1275" s="95" t="str">
        <f>IF($C1275="", "", IF(IFERROR(INDEX(Ingredients!$C$11:$C$310, MATCH($C1275, Ingredients!$B$11:$B$310, 0)), "")="", "", IFERROR(INDEX(Ingredients!$C$11:$C$310, MATCH($C1275, Ingredients!$B$11:$B$310, 0)), "")))</f>
        <v/>
      </c>
      <c r="J1275" s="73" t="str">
        <f>IF($B1275="", "", IF(IFERROR(INDEX(Meals!$C$11:$C$260, MATCH($B1275, Meals!$B$11:$B$260, 0)), "")="", "", IFERROR(INDEX(Meals!$C$11:$C$260, MATCH($B1275, Meals!$B$11:$B$260, 0)), "")))</f>
        <v/>
      </c>
      <c r="K1275" s="4"/>
      <c r="L1275" s="72" t="str">
        <f t="shared" si="292"/>
        <v/>
      </c>
      <c r="M1275" s="73" t="str">
        <f t="shared" si="293"/>
        <v/>
      </c>
      <c r="N1275" s="4"/>
      <c r="O1275" s="78" t="str">
        <f t="shared" si="294"/>
        <v/>
      </c>
      <c r="P1275" s="79" t="str">
        <f t="shared" si="295"/>
        <v/>
      </c>
      <c r="Q1275" s="4"/>
      <c r="R1275" s="90" t="str">
        <f t="shared" si="296"/>
        <v/>
      </c>
      <c r="S1275" s="4"/>
      <c r="Y1275" s="18" t="str">
        <f t="shared" si="297"/>
        <v/>
      </c>
      <c r="AA1275" s="18" t="str">
        <f t="shared" si="288"/>
        <v/>
      </c>
      <c r="AB1275" s="18" t="str">
        <f t="shared" si="289"/>
        <v/>
      </c>
      <c r="AC1275" s="18" t="str">
        <f t="shared" si="298"/>
        <v/>
      </c>
      <c r="AD1275" s="18" t="str">
        <f t="shared" si="298"/>
        <v/>
      </c>
      <c r="AE1275" s="18" t="str">
        <f t="shared" si="299"/>
        <v/>
      </c>
      <c r="AG1275" s="95" t="str">
        <f>IF($C1275="", "", IF(IFERROR(INDEX(Ingredients!C$11:C$310, MATCH($C1275, Ingredients!$B$11:$B$310, 0)), "")="", "", IFERROR(INDEX(Ingredients!C$11:C$310, MATCH($C1275, Ingredients!$B$11:$B$310, 0)), "")))</f>
        <v/>
      </c>
      <c r="AH1275" s="105" t="str">
        <f>IF($C1275="", "", IF(IFERROR(INDEX(Ingredients!D$11:D$310, MATCH($C1275, Ingredients!$B$11:$B$310, 0)), "")="", "", IFERROR(INDEX(Ingredients!D$11:D$310, MATCH($C1275, Ingredients!$B$11:$B$310, 0)), "")))</f>
        <v/>
      </c>
      <c r="AI1275" s="106" t="str">
        <f>IF($C1275="", "", IF(IFERROR(INDEX(Ingredients!E$11:E$310, MATCH($C1275, Ingredients!$B$11:$B$310, 0)), "")="", "", IFERROR(INDEX(Ingredients!E$11:E$310, MATCH($C1275, Ingredients!$B$11:$B$310, 0)), "")))</f>
        <v/>
      </c>
      <c r="AJ1275" s="108" t="str">
        <f>IF($C1275="", "", IF(IFERROR(INDEX(Ingredients!F$11:F$310, MATCH($C1275, Ingredients!$B$11:$B$310, 0)), "")="", "", IFERROR(INDEX(Ingredients!F$11:F$310, MATCH($C1275, Ingredients!$B$11:$B$310, 0)), "")))</f>
        <v/>
      </c>
      <c r="AK1275" s="106" t="str">
        <f>IF($C1275="", "", IF(IFERROR(INDEX(Ingredients!G$11:G$310, MATCH($C1275, Ingredients!$B$11:$B$310, 0)), "")="", "", IFERROR(INDEX(Ingredients!G$11:G$310, MATCH($C1275, Ingredients!$B$11:$B$310, 0)), "")))</f>
        <v/>
      </c>
      <c r="AL1275" s="79" t="str">
        <f>IF($C1275="", "", IF(IFERROR(INDEX(Ingredients!H$11:H$310, MATCH($C1275, Ingredients!$B$11:$B$310, 0)), "")="", "", IFERROR(INDEX(Ingredients!H$11:H$310, MATCH($C1275, Ingredients!$B$11:$B$310, 0)), "")))</f>
        <v/>
      </c>
      <c r="AN1275" s="83" t="str">
        <f t="shared" si="290"/>
        <v/>
      </c>
      <c r="AP1275" s="114" t="str">
        <f t="shared" si="300"/>
        <v/>
      </c>
      <c r="AR1275" s="117" t="str">
        <f>IF($C1275="", "", IF(IFERROR(INDEX(Ingredients!$AI$11:$AI$310, MATCH($C1275, Ingredients!$B$11:$B$310, 0)), "")="", "", IFERROR(INDEX(Ingredients!$AI$11:$AI$310, MATCH($C1275, Ingredients!$B$11:$B$310, 0)), "")))</f>
        <v/>
      </c>
      <c r="AT1275" s="120" t="str">
        <f t="shared" si="301"/>
        <v/>
      </c>
      <c r="AV1275" s="90" t="str">
        <f t="shared" si="291"/>
        <v/>
      </c>
      <c r="AX1275" s="90" t="str">
        <f>IF($AV1275="", "", COUNTIF($AV$11:$AV$5010, "&lt;"&amp;$AV1275)+1+COUNTIF($AV$11:$AV1275, $AV1275)-1)</f>
        <v/>
      </c>
      <c r="AZ1275" s="111" t="str">
        <f>IF($B1275="", "", SUMIF('Shopping List'!$AV$11:$AV$25, $B1275, 'Shopping List'!$BN$11:$BN$25))</f>
        <v/>
      </c>
      <c r="BB1275" s="117" t="str">
        <f t="shared" si="302"/>
        <v/>
      </c>
    </row>
    <row r="1276" spans="1:54" x14ac:dyDescent="0.25">
      <c r="A1276" s="4"/>
      <c r="B1276" s="37"/>
      <c r="C1276" s="124"/>
      <c r="D1276" s="39"/>
      <c r="E1276" s="125"/>
      <c r="F1276" s="48"/>
      <c r="G1276" s="4"/>
      <c r="H1276" s="4"/>
      <c r="I1276" s="95" t="str">
        <f>IF($C1276="", "", IF(IFERROR(INDEX(Ingredients!$C$11:$C$310, MATCH($C1276, Ingredients!$B$11:$B$310, 0)), "")="", "", IFERROR(INDEX(Ingredients!$C$11:$C$310, MATCH($C1276, Ingredients!$B$11:$B$310, 0)), "")))</f>
        <v/>
      </c>
      <c r="J1276" s="73" t="str">
        <f>IF($B1276="", "", IF(IFERROR(INDEX(Meals!$C$11:$C$260, MATCH($B1276, Meals!$B$11:$B$260, 0)), "")="", "", IFERROR(INDEX(Meals!$C$11:$C$260, MATCH($B1276, Meals!$B$11:$B$260, 0)), "")))</f>
        <v/>
      </c>
      <c r="K1276" s="4"/>
      <c r="L1276" s="72" t="str">
        <f t="shared" si="292"/>
        <v/>
      </c>
      <c r="M1276" s="73" t="str">
        <f t="shared" si="293"/>
        <v/>
      </c>
      <c r="N1276" s="4"/>
      <c r="O1276" s="78" t="str">
        <f t="shared" si="294"/>
        <v/>
      </c>
      <c r="P1276" s="79" t="str">
        <f t="shared" si="295"/>
        <v/>
      </c>
      <c r="Q1276" s="4"/>
      <c r="R1276" s="90" t="str">
        <f t="shared" si="296"/>
        <v/>
      </c>
      <c r="S1276" s="4"/>
      <c r="Y1276" s="18" t="str">
        <f t="shared" si="297"/>
        <v/>
      </c>
      <c r="AA1276" s="18" t="str">
        <f t="shared" si="288"/>
        <v/>
      </c>
      <c r="AB1276" s="18" t="str">
        <f t="shared" si="289"/>
        <v/>
      </c>
      <c r="AC1276" s="18" t="str">
        <f t="shared" si="298"/>
        <v/>
      </c>
      <c r="AD1276" s="18" t="str">
        <f t="shared" si="298"/>
        <v/>
      </c>
      <c r="AE1276" s="18" t="str">
        <f t="shared" si="299"/>
        <v/>
      </c>
      <c r="AG1276" s="95" t="str">
        <f>IF($C1276="", "", IF(IFERROR(INDEX(Ingredients!C$11:C$310, MATCH($C1276, Ingredients!$B$11:$B$310, 0)), "")="", "", IFERROR(INDEX(Ingredients!C$11:C$310, MATCH($C1276, Ingredients!$B$11:$B$310, 0)), "")))</f>
        <v/>
      </c>
      <c r="AH1276" s="105" t="str">
        <f>IF($C1276="", "", IF(IFERROR(INDEX(Ingredients!D$11:D$310, MATCH($C1276, Ingredients!$B$11:$B$310, 0)), "")="", "", IFERROR(INDEX(Ingredients!D$11:D$310, MATCH($C1276, Ingredients!$B$11:$B$310, 0)), "")))</f>
        <v/>
      </c>
      <c r="AI1276" s="106" t="str">
        <f>IF($C1276="", "", IF(IFERROR(INDEX(Ingredients!E$11:E$310, MATCH($C1276, Ingredients!$B$11:$B$310, 0)), "")="", "", IFERROR(INDEX(Ingredients!E$11:E$310, MATCH($C1276, Ingredients!$B$11:$B$310, 0)), "")))</f>
        <v/>
      </c>
      <c r="AJ1276" s="108" t="str">
        <f>IF($C1276="", "", IF(IFERROR(INDEX(Ingredients!F$11:F$310, MATCH($C1276, Ingredients!$B$11:$B$310, 0)), "")="", "", IFERROR(INDEX(Ingredients!F$11:F$310, MATCH($C1276, Ingredients!$B$11:$B$310, 0)), "")))</f>
        <v/>
      </c>
      <c r="AK1276" s="106" t="str">
        <f>IF($C1276="", "", IF(IFERROR(INDEX(Ingredients!G$11:G$310, MATCH($C1276, Ingredients!$B$11:$B$310, 0)), "")="", "", IFERROR(INDEX(Ingredients!G$11:G$310, MATCH($C1276, Ingredients!$B$11:$B$310, 0)), "")))</f>
        <v/>
      </c>
      <c r="AL1276" s="79" t="str">
        <f>IF($C1276="", "", IF(IFERROR(INDEX(Ingredients!H$11:H$310, MATCH($C1276, Ingredients!$B$11:$B$310, 0)), "")="", "", IFERROR(INDEX(Ingredients!H$11:H$310, MATCH($C1276, Ingredients!$B$11:$B$310, 0)), "")))</f>
        <v/>
      </c>
      <c r="AN1276" s="83" t="str">
        <f t="shared" si="290"/>
        <v/>
      </c>
      <c r="AP1276" s="114" t="str">
        <f t="shared" si="300"/>
        <v/>
      </c>
      <c r="AR1276" s="117" t="str">
        <f>IF($C1276="", "", IF(IFERROR(INDEX(Ingredients!$AI$11:$AI$310, MATCH($C1276, Ingredients!$B$11:$B$310, 0)), "")="", "", IFERROR(INDEX(Ingredients!$AI$11:$AI$310, MATCH($C1276, Ingredients!$B$11:$B$310, 0)), "")))</f>
        <v/>
      </c>
      <c r="AT1276" s="120" t="str">
        <f t="shared" si="301"/>
        <v/>
      </c>
      <c r="AV1276" s="90" t="str">
        <f t="shared" si="291"/>
        <v/>
      </c>
      <c r="AX1276" s="90" t="str">
        <f>IF($AV1276="", "", COUNTIF($AV$11:$AV$5010, "&lt;"&amp;$AV1276)+1+COUNTIF($AV$11:$AV1276, $AV1276)-1)</f>
        <v/>
      </c>
      <c r="AZ1276" s="111" t="str">
        <f>IF($B1276="", "", SUMIF('Shopping List'!$AV$11:$AV$25, $B1276, 'Shopping List'!$BN$11:$BN$25))</f>
        <v/>
      </c>
      <c r="BB1276" s="117" t="str">
        <f t="shared" si="302"/>
        <v/>
      </c>
    </row>
    <row r="1277" spans="1:54" x14ac:dyDescent="0.25">
      <c r="A1277" s="4"/>
      <c r="B1277" s="37"/>
      <c r="C1277" s="124"/>
      <c r="D1277" s="39"/>
      <c r="E1277" s="125"/>
      <c r="F1277" s="48"/>
      <c r="G1277" s="4"/>
      <c r="H1277" s="4"/>
      <c r="I1277" s="95" t="str">
        <f>IF($C1277="", "", IF(IFERROR(INDEX(Ingredients!$C$11:$C$310, MATCH($C1277, Ingredients!$B$11:$B$310, 0)), "")="", "", IFERROR(INDEX(Ingredients!$C$11:$C$310, MATCH($C1277, Ingredients!$B$11:$B$310, 0)), "")))</f>
        <v/>
      </c>
      <c r="J1277" s="73" t="str">
        <f>IF($B1277="", "", IF(IFERROR(INDEX(Meals!$C$11:$C$260, MATCH($B1277, Meals!$B$11:$B$260, 0)), "")="", "", IFERROR(INDEX(Meals!$C$11:$C$260, MATCH($B1277, Meals!$B$11:$B$260, 0)), "")))</f>
        <v/>
      </c>
      <c r="K1277" s="4"/>
      <c r="L1277" s="72" t="str">
        <f t="shared" si="292"/>
        <v/>
      </c>
      <c r="M1277" s="73" t="str">
        <f t="shared" si="293"/>
        <v/>
      </c>
      <c r="N1277" s="4"/>
      <c r="O1277" s="78" t="str">
        <f t="shared" si="294"/>
        <v/>
      </c>
      <c r="P1277" s="79" t="str">
        <f t="shared" si="295"/>
        <v/>
      </c>
      <c r="Q1277" s="4"/>
      <c r="R1277" s="90" t="str">
        <f t="shared" si="296"/>
        <v/>
      </c>
      <c r="S1277" s="4"/>
      <c r="Y1277" s="18" t="str">
        <f t="shared" si="297"/>
        <v/>
      </c>
      <c r="AA1277" s="18" t="str">
        <f t="shared" si="288"/>
        <v/>
      </c>
      <c r="AB1277" s="18" t="str">
        <f t="shared" si="289"/>
        <v/>
      </c>
      <c r="AC1277" s="18" t="str">
        <f t="shared" si="298"/>
        <v/>
      </c>
      <c r="AD1277" s="18" t="str">
        <f t="shared" si="298"/>
        <v/>
      </c>
      <c r="AE1277" s="18" t="str">
        <f t="shared" si="299"/>
        <v/>
      </c>
      <c r="AG1277" s="95" t="str">
        <f>IF($C1277="", "", IF(IFERROR(INDEX(Ingredients!C$11:C$310, MATCH($C1277, Ingredients!$B$11:$B$310, 0)), "")="", "", IFERROR(INDEX(Ingredients!C$11:C$310, MATCH($C1277, Ingredients!$B$11:$B$310, 0)), "")))</f>
        <v/>
      </c>
      <c r="AH1277" s="105" t="str">
        <f>IF($C1277="", "", IF(IFERROR(INDEX(Ingredients!D$11:D$310, MATCH($C1277, Ingredients!$B$11:$B$310, 0)), "")="", "", IFERROR(INDEX(Ingredients!D$11:D$310, MATCH($C1277, Ingredients!$B$11:$B$310, 0)), "")))</f>
        <v/>
      </c>
      <c r="AI1277" s="106" t="str">
        <f>IF($C1277="", "", IF(IFERROR(INDEX(Ingredients!E$11:E$310, MATCH($C1277, Ingredients!$B$11:$B$310, 0)), "")="", "", IFERROR(INDEX(Ingredients!E$11:E$310, MATCH($C1277, Ingredients!$B$11:$B$310, 0)), "")))</f>
        <v/>
      </c>
      <c r="AJ1277" s="108" t="str">
        <f>IF($C1277="", "", IF(IFERROR(INDEX(Ingredients!F$11:F$310, MATCH($C1277, Ingredients!$B$11:$B$310, 0)), "")="", "", IFERROR(INDEX(Ingredients!F$11:F$310, MATCH($C1277, Ingredients!$B$11:$B$310, 0)), "")))</f>
        <v/>
      </c>
      <c r="AK1277" s="106" t="str">
        <f>IF($C1277="", "", IF(IFERROR(INDEX(Ingredients!G$11:G$310, MATCH($C1277, Ingredients!$B$11:$B$310, 0)), "")="", "", IFERROR(INDEX(Ingredients!G$11:G$310, MATCH($C1277, Ingredients!$B$11:$B$310, 0)), "")))</f>
        <v/>
      </c>
      <c r="AL1277" s="79" t="str">
        <f>IF($C1277="", "", IF(IFERROR(INDEX(Ingredients!H$11:H$310, MATCH($C1277, Ingredients!$B$11:$B$310, 0)), "")="", "", IFERROR(INDEX(Ingredients!H$11:H$310, MATCH($C1277, Ingredients!$B$11:$B$310, 0)), "")))</f>
        <v/>
      </c>
      <c r="AN1277" s="83" t="str">
        <f t="shared" si="290"/>
        <v/>
      </c>
      <c r="AP1277" s="114" t="str">
        <f t="shared" si="300"/>
        <v/>
      </c>
      <c r="AR1277" s="117" t="str">
        <f>IF($C1277="", "", IF(IFERROR(INDEX(Ingredients!$AI$11:$AI$310, MATCH($C1277, Ingredients!$B$11:$B$310, 0)), "")="", "", IFERROR(INDEX(Ingredients!$AI$11:$AI$310, MATCH($C1277, Ingredients!$B$11:$B$310, 0)), "")))</f>
        <v/>
      </c>
      <c r="AT1277" s="120" t="str">
        <f t="shared" si="301"/>
        <v/>
      </c>
      <c r="AV1277" s="90" t="str">
        <f t="shared" si="291"/>
        <v/>
      </c>
      <c r="AX1277" s="90" t="str">
        <f>IF($AV1277="", "", COUNTIF($AV$11:$AV$5010, "&lt;"&amp;$AV1277)+1+COUNTIF($AV$11:$AV1277, $AV1277)-1)</f>
        <v/>
      </c>
      <c r="AZ1277" s="111" t="str">
        <f>IF($B1277="", "", SUMIF('Shopping List'!$AV$11:$AV$25, $B1277, 'Shopping List'!$BN$11:$BN$25))</f>
        <v/>
      </c>
      <c r="BB1277" s="117" t="str">
        <f t="shared" si="302"/>
        <v/>
      </c>
    </row>
    <row r="1278" spans="1:54" x14ac:dyDescent="0.25">
      <c r="A1278" s="4"/>
      <c r="B1278" s="37"/>
      <c r="C1278" s="124"/>
      <c r="D1278" s="39"/>
      <c r="E1278" s="125"/>
      <c r="F1278" s="48"/>
      <c r="G1278" s="4"/>
      <c r="H1278" s="4"/>
      <c r="I1278" s="95" t="str">
        <f>IF($C1278="", "", IF(IFERROR(INDEX(Ingredients!$C$11:$C$310, MATCH($C1278, Ingredients!$B$11:$B$310, 0)), "")="", "", IFERROR(INDEX(Ingredients!$C$11:$C$310, MATCH($C1278, Ingredients!$B$11:$B$310, 0)), "")))</f>
        <v/>
      </c>
      <c r="J1278" s="73" t="str">
        <f>IF($B1278="", "", IF(IFERROR(INDEX(Meals!$C$11:$C$260, MATCH($B1278, Meals!$B$11:$B$260, 0)), "")="", "", IFERROR(INDEX(Meals!$C$11:$C$260, MATCH($B1278, Meals!$B$11:$B$260, 0)), "")))</f>
        <v/>
      </c>
      <c r="K1278" s="4"/>
      <c r="L1278" s="72" t="str">
        <f t="shared" si="292"/>
        <v/>
      </c>
      <c r="M1278" s="73" t="str">
        <f t="shared" si="293"/>
        <v/>
      </c>
      <c r="N1278" s="4"/>
      <c r="O1278" s="78" t="str">
        <f t="shared" si="294"/>
        <v/>
      </c>
      <c r="P1278" s="79" t="str">
        <f t="shared" si="295"/>
        <v/>
      </c>
      <c r="Q1278" s="4"/>
      <c r="R1278" s="90" t="str">
        <f t="shared" si="296"/>
        <v/>
      </c>
      <c r="S1278" s="4"/>
      <c r="Y1278" s="18" t="str">
        <f t="shared" si="297"/>
        <v/>
      </c>
      <c r="AA1278" s="18" t="str">
        <f t="shared" si="288"/>
        <v/>
      </c>
      <c r="AB1278" s="18" t="str">
        <f t="shared" si="289"/>
        <v/>
      </c>
      <c r="AC1278" s="18" t="str">
        <f t="shared" si="298"/>
        <v/>
      </c>
      <c r="AD1278" s="18" t="str">
        <f t="shared" si="298"/>
        <v/>
      </c>
      <c r="AE1278" s="18" t="str">
        <f t="shared" si="299"/>
        <v/>
      </c>
      <c r="AG1278" s="95" t="str">
        <f>IF($C1278="", "", IF(IFERROR(INDEX(Ingredients!C$11:C$310, MATCH($C1278, Ingredients!$B$11:$B$310, 0)), "")="", "", IFERROR(INDEX(Ingredients!C$11:C$310, MATCH($C1278, Ingredients!$B$11:$B$310, 0)), "")))</f>
        <v/>
      </c>
      <c r="AH1278" s="105" t="str">
        <f>IF($C1278="", "", IF(IFERROR(INDEX(Ingredients!D$11:D$310, MATCH($C1278, Ingredients!$B$11:$B$310, 0)), "")="", "", IFERROR(INDEX(Ingredients!D$11:D$310, MATCH($C1278, Ingredients!$B$11:$B$310, 0)), "")))</f>
        <v/>
      </c>
      <c r="AI1278" s="106" t="str">
        <f>IF($C1278="", "", IF(IFERROR(INDEX(Ingredients!E$11:E$310, MATCH($C1278, Ingredients!$B$11:$B$310, 0)), "")="", "", IFERROR(INDEX(Ingredients!E$11:E$310, MATCH($C1278, Ingredients!$B$11:$B$310, 0)), "")))</f>
        <v/>
      </c>
      <c r="AJ1278" s="108" t="str">
        <f>IF($C1278="", "", IF(IFERROR(INDEX(Ingredients!F$11:F$310, MATCH($C1278, Ingredients!$B$11:$B$310, 0)), "")="", "", IFERROR(INDEX(Ingredients!F$11:F$310, MATCH($C1278, Ingredients!$B$11:$B$310, 0)), "")))</f>
        <v/>
      </c>
      <c r="AK1278" s="106" t="str">
        <f>IF($C1278="", "", IF(IFERROR(INDEX(Ingredients!G$11:G$310, MATCH($C1278, Ingredients!$B$11:$B$310, 0)), "")="", "", IFERROR(INDEX(Ingredients!G$11:G$310, MATCH($C1278, Ingredients!$B$11:$B$310, 0)), "")))</f>
        <v/>
      </c>
      <c r="AL1278" s="79" t="str">
        <f>IF($C1278="", "", IF(IFERROR(INDEX(Ingredients!H$11:H$310, MATCH($C1278, Ingredients!$B$11:$B$310, 0)), "")="", "", IFERROR(INDEX(Ingredients!H$11:H$310, MATCH($C1278, Ingredients!$B$11:$B$310, 0)), "")))</f>
        <v/>
      </c>
      <c r="AN1278" s="83" t="str">
        <f t="shared" si="290"/>
        <v/>
      </c>
      <c r="AP1278" s="114" t="str">
        <f t="shared" si="300"/>
        <v/>
      </c>
      <c r="AR1278" s="117" t="str">
        <f>IF($C1278="", "", IF(IFERROR(INDEX(Ingredients!$AI$11:$AI$310, MATCH($C1278, Ingredients!$B$11:$B$310, 0)), "")="", "", IFERROR(INDEX(Ingredients!$AI$11:$AI$310, MATCH($C1278, Ingredients!$B$11:$B$310, 0)), "")))</f>
        <v/>
      </c>
      <c r="AT1278" s="120" t="str">
        <f t="shared" si="301"/>
        <v/>
      </c>
      <c r="AV1278" s="90" t="str">
        <f t="shared" si="291"/>
        <v/>
      </c>
      <c r="AX1278" s="90" t="str">
        <f>IF($AV1278="", "", COUNTIF($AV$11:$AV$5010, "&lt;"&amp;$AV1278)+1+COUNTIF($AV$11:$AV1278, $AV1278)-1)</f>
        <v/>
      </c>
      <c r="AZ1278" s="111" t="str">
        <f>IF($B1278="", "", SUMIF('Shopping List'!$AV$11:$AV$25, $B1278, 'Shopping List'!$BN$11:$BN$25))</f>
        <v/>
      </c>
      <c r="BB1278" s="117" t="str">
        <f t="shared" si="302"/>
        <v/>
      </c>
    </row>
    <row r="1279" spans="1:54" x14ac:dyDescent="0.25">
      <c r="A1279" s="4"/>
      <c r="B1279" s="37"/>
      <c r="C1279" s="124"/>
      <c r="D1279" s="39"/>
      <c r="E1279" s="125"/>
      <c r="F1279" s="48"/>
      <c r="G1279" s="4"/>
      <c r="H1279" s="4"/>
      <c r="I1279" s="95" t="str">
        <f>IF($C1279="", "", IF(IFERROR(INDEX(Ingredients!$C$11:$C$310, MATCH($C1279, Ingredients!$B$11:$B$310, 0)), "")="", "", IFERROR(INDEX(Ingredients!$C$11:$C$310, MATCH($C1279, Ingredients!$B$11:$B$310, 0)), "")))</f>
        <v/>
      </c>
      <c r="J1279" s="73" t="str">
        <f>IF($B1279="", "", IF(IFERROR(INDEX(Meals!$C$11:$C$260, MATCH($B1279, Meals!$B$11:$B$260, 0)), "")="", "", IFERROR(INDEX(Meals!$C$11:$C$260, MATCH($B1279, Meals!$B$11:$B$260, 0)), "")))</f>
        <v/>
      </c>
      <c r="K1279" s="4"/>
      <c r="L1279" s="72" t="str">
        <f t="shared" si="292"/>
        <v/>
      </c>
      <c r="M1279" s="73" t="str">
        <f t="shared" si="293"/>
        <v/>
      </c>
      <c r="N1279" s="4"/>
      <c r="O1279" s="78" t="str">
        <f t="shared" si="294"/>
        <v/>
      </c>
      <c r="P1279" s="79" t="str">
        <f t="shared" si="295"/>
        <v/>
      </c>
      <c r="Q1279" s="4"/>
      <c r="R1279" s="90" t="str">
        <f t="shared" si="296"/>
        <v/>
      </c>
      <c r="S1279" s="4"/>
      <c r="Y1279" s="18" t="str">
        <f t="shared" si="297"/>
        <v/>
      </c>
      <c r="AA1279" s="18" t="str">
        <f t="shared" si="288"/>
        <v/>
      </c>
      <c r="AB1279" s="18" t="str">
        <f t="shared" si="289"/>
        <v/>
      </c>
      <c r="AC1279" s="18" t="str">
        <f t="shared" si="298"/>
        <v/>
      </c>
      <c r="AD1279" s="18" t="str">
        <f t="shared" si="298"/>
        <v/>
      </c>
      <c r="AE1279" s="18" t="str">
        <f t="shared" si="299"/>
        <v/>
      </c>
      <c r="AG1279" s="95" t="str">
        <f>IF($C1279="", "", IF(IFERROR(INDEX(Ingredients!C$11:C$310, MATCH($C1279, Ingredients!$B$11:$B$310, 0)), "")="", "", IFERROR(INDEX(Ingredients!C$11:C$310, MATCH($C1279, Ingredients!$B$11:$B$310, 0)), "")))</f>
        <v/>
      </c>
      <c r="AH1279" s="105" t="str">
        <f>IF($C1279="", "", IF(IFERROR(INDEX(Ingredients!D$11:D$310, MATCH($C1279, Ingredients!$B$11:$B$310, 0)), "")="", "", IFERROR(INDEX(Ingredients!D$11:D$310, MATCH($C1279, Ingredients!$B$11:$B$310, 0)), "")))</f>
        <v/>
      </c>
      <c r="AI1279" s="106" t="str">
        <f>IF($C1279="", "", IF(IFERROR(INDEX(Ingredients!E$11:E$310, MATCH($C1279, Ingredients!$B$11:$B$310, 0)), "")="", "", IFERROR(INDEX(Ingredients!E$11:E$310, MATCH($C1279, Ingredients!$B$11:$B$310, 0)), "")))</f>
        <v/>
      </c>
      <c r="AJ1279" s="108" t="str">
        <f>IF($C1279="", "", IF(IFERROR(INDEX(Ingredients!F$11:F$310, MATCH($C1279, Ingredients!$B$11:$B$310, 0)), "")="", "", IFERROR(INDEX(Ingredients!F$11:F$310, MATCH($C1279, Ingredients!$B$11:$B$310, 0)), "")))</f>
        <v/>
      </c>
      <c r="AK1279" s="106" t="str">
        <f>IF($C1279="", "", IF(IFERROR(INDEX(Ingredients!G$11:G$310, MATCH($C1279, Ingredients!$B$11:$B$310, 0)), "")="", "", IFERROR(INDEX(Ingredients!G$11:G$310, MATCH($C1279, Ingredients!$B$11:$B$310, 0)), "")))</f>
        <v/>
      </c>
      <c r="AL1279" s="79" t="str">
        <f>IF($C1279="", "", IF(IFERROR(INDEX(Ingredients!H$11:H$310, MATCH($C1279, Ingredients!$B$11:$B$310, 0)), "")="", "", IFERROR(INDEX(Ingredients!H$11:H$310, MATCH($C1279, Ingredients!$B$11:$B$310, 0)), "")))</f>
        <v/>
      </c>
      <c r="AN1279" s="83" t="str">
        <f t="shared" si="290"/>
        <v/>
      </c>
      <c r="AP1279" s="114" t="str">
        <f t="shared" si="300"/>
        <v/>
      </c>
      <c r="AR1279" s="117" t="str">
        <f>IF($C1279="", "", IF(IFERROR(INDEX(Ingredients!$AI$11:$AI$310, MATCH($C1279, Ingredients!$B$11:$B$310, 0)), "")="", "", IFERROR(INDEX(Ingredients!$AI$11:$AI$310, MATCH($C1279, Ingredients!$B$11:$B$310, 0)), "")))</f>
        <v/>
      </c>
      <c r="AT1279" s="120" t="str">
        <f t="shared" si="301"/>
        <v/>
      </c>
      <c r="AV1279" s="90" t="str">
        <f t="shared" si="291"/>
        <v/>
      </c>
      <c r="AX1279" s="90" t="str">
        <f>IF($AV1279="", "", COUNTIF($AV$11:$AV$5010, "&lt;"&amp;$AV1279)+1+COUNTIF($AV$11:$AV1279, $AV1279)-1)</f>
        <v/>
      </c>
      <c r="AZ1279" s="111" t="str">
        <f>IF($B1279="", "", SUMIF('Shopping List'!$AV$11:$AV$25, $B1279, 'Shopping List'!$BN$11:$BN$25))</f>
        <v/>
      </c>
      <c r="BB1279" s="117" t="str">
        <f t="shared" si="302"/>
        <v/>
      </c>
    </row>
    <row r="1280" spans="1:54" x14ac:dyDescent="0.25">
      <c r="A1280" s="4"/>
      <c r="B1280" s="37"/>
      <c r="C1280" s="124"/>
      <c r="D1280" s="39"/>
      <c r="E1280" s="125"/>
      <c r="F1280" s="48"/>
      <c r="G1280" s="4"/>
      <c r="H1280" s="4"/>
      <c r="I1280" s="95" t="str">
        <f>IF($C1280="", "", IF(IFERROR(INDEX(Ingredients!$C$11:$C$310, MATCH($C1280, Ingredients!$B$11:$B$310, 0)), "")="", "", IFERROR(INDEX(Ingredients!$C$11:$C$310, MATCH($C1280, Ingredients!$B$11:$B$310, 0)), "")))</f>
        <v/>
      </c>
      <c r="J1280" s="73" t="str">
        <f>IF($B1280="", "", IF(IFERROR(INDEX(Meals!$C$11:$C$260, MATCH($B1280, Meals!$B$11:$B$260, 0)), "")="", "", IFERROR(INDEX(Meals!$C$11:$C$260, MATCH($B1280, Meals!$B$11:$B$260, 0)), "")))</f>
        <v/>
      </c>
      <c r="K1280" s="4"/>
      <c r="L1280" s="72" t="str">
        <f t="shared" si="292"/>
        <v/>
      </c>
      <c r="M1280" s="73" t="str">
        <f t="shared" si="293"/>
        <v/>
      </c>
      <c r="N1280" s="4"/>
      <c r="O1280" s="78" t="str">
        <f t="shared" si="294"/>
        <v/>
      </c>
      <c r="P1280" s="79" t="str">
        <f t="shared" si="295"/>
        <v/>
      </c>
      <c r="Q1280" s="4"/>
      <c r="R1280" s="90" t="str">
        <f t="shared" si="296"/>
        <v/>
      </c>
      <c r="S1280" s="4"/>
      <c r="Y1280" s="18" t="str">
        <f t="shared" si="297"/>
        <v/>
      </c>
      <c r="AA1280" s="18" t="str">
        <f t="shared" si="288"/>
        <v/>
      </c>
      <c r="AB1280" s="18" t="str">
        <f t="shared" si="289"/>
        <v/>
      </c>
      <c r="AC1280" s="18" t="str">
        <f t="shared" si="298"/>
        <v/>
      </c>
      <c r="AD1280" s="18" t="str">
        <f t="shared" si="298"/>
        <v/>
      </c>
      <c r="AE1280" s="18" t="str">
        <f t="shared" si="299"/>
        <v/>
      </c>
      <c r="AG1280" s="95" t="str">
        <f>IF($C1280="", "", IF(IFERROR(INDEX(Ingredients!C$11:C$310, MATCH($C1280, Ingredients!$B$11:$B$310, 0)), "")="", "", IFERROR(INDEX(Ingredients!C$11:C$310, MATCH($C1280, Ingredients!$B$11:$B$310, 0)), "")))</f>
        <v/>
      </c>
      <c r="AH1280" s="105" t="str">
        <f>IF($C1280="", "", IF(IFERROR(INDEX(Ingredients!D$11:D$310, MATCH($C1280, Ingredients!$B$11:$B$310, 0)), "")="", "", IFERROR(INDEX(Ingredients!D$11:D$310, MATCH($C1280, Ingredients!$B$11:$B$310, 0)), "")))</f>
        <v/>
      </c>
      <c r="AI1280" s="106" t="str">
        <f>IF($C1280="", "", IF(IFERROR(INDEX(Ingredients!E$11:E$310, MATCH($C1280, Ingredients!$B$11:$B$310, 0)), "")="", "", IFERROR(INDEX(Ingredients!E$11:E$310, MATCH($C1280, Ingredients!$B$11:$B$310, 0)), "")))</f>
        <v/>
      </c>
      <c r="AJ1280" s="108" t="str">
        <f>IF($C1280="", "", IF(IFERROR(INDEX(Ingredients!F$11:F$310, MATCH($C1280, Ingredients!$B$11:$B$310, 0)), "")="", "", IFERROR(INDEX(Ingredients!F$11:F$310, MATCH($C1280, Ingredients!$B$11:$B$310, 0)), "")))</f>
        <v/>
      </c>
      <c r="AK1280" s="106" t="str">
        <f>IF($C1280="", "", IF(IFERROR(INDEX(Ingredients!G$11:G$310, MATCH($C1280, Ingredients!$B$11:$B$310, 0)), "")="", "", IFERROR(INDEX(Ingredients!G$11:G$310, MATCH($C1280, Ingredients!$B$11:$B$310, 0)), "")))</f>
        <v/>
      </c>
      <c r="AL1280" s="79" t="str">
        <f>IF($C1280="", "", IF(IFERROR(INDEX(Ingredients!H$11:H$310, MATCH($C1280, Ingredients!$B$11:$B$310, 0)), "")="", "", IFERROR(INDEX(Ingredients!H$11:H$310, MATCH($C1280, Ingredients!$B$11:$B$310, 0)), "")))</f>
        <v/>
      </c>
      <c r="AN1280" s="83" t="str">
        <f t="shared" si="290"/>
        <v/>
      </c>
      <c r="AP1280" s="114" t="str">
        <f t="shared" si="300"/>
        <v/>
      </c>
      <c r="AR1280" s="117" t="str">
        <f>IF($C1280="", "", IF(IFERROR(INDEX(Ingredients!$AI$11:$AI$310, MATCH($C1280, Ingredients!$B$11:$B$310, 0)), "")="", "", IFERROR(INDEX(Ingredients!$AI$11:$AI$310, MATCH($C1280, Ingredients!$B$11:$B$310, 0)), "")))</f>
        <v/>
      </c>
      <c r="AT1280" s="120" t="str">
        <f t="shared" si="301"/>
        <v/>
      </c>
      <c r="AV1280" s="90" t="str">
        <f t="shared" si="291"/>
        <v/>
      </c>
      <c r="AX1280" s="90" t="str">
        <f>IF($AV1280="", "", COUNTIF($AV$11:$AV$5010, "&lt;"&amp;$AV1280)+1+COUNTIF($AV$11:$AV1280, $AV1280)-1)</f>
        <v/>
      </c>
      <c r="AZ1280" s="111" t="str">
        <f>IF($B1280="", "", SUMIF('Shopping List'!$AV$11:$AV$25, $B1280, 'Shopping List'!$BN$11:$BN$25))</f>
        <v/>
      </c>
      <c r="BB1280" s="117" t="str">
        <f t="shared" si="302"/>
        <v/>
      </c>
    </row>
    <row r="1281" spans="1:54" x14ac:dyDescent="0.25">
      <c r="A1281" s="4"/>
      <c r="B1281" s="37"/>
      <c r="C1281" s="124"/>
      <c r="D1281" s="39"/>
      <c r="E1281" s="125"/>
      <c r="F1281" s="48"/>
      <c r="G1281" s="4"/>
      <c r="H1281" s="4"/>
      <c r="I1281" s="95" t="str">
        <f>IF($C1281="", "", IF(IFERROR(INDEX(Ingredients!$C$11:$C$310, MATCH($C1281, Ingredients!$B$11:$B$310, 0)), "")="", "", IFERROR(INDEX(Ingredients!$C$11:$C$310, MATCH($C1281, Ingredients!$B$11:$B$310, 0)), "")))</f>
        <v/>
      </c>
      <c r="J1281" s="73" t="str">
        <f>IF($B1281="", "", IF(IFERROR(INDEX(Meals!$C$11:$C$260, MATCH($B1281, Meals!$B$11:$B$260, 0)), "")="", "", IFERROR(INDEX(Meals!$C$11:$C$260, MATCH($B1281, Meals!$B$11:$B$260, 0)), "")))</f>
        <v/>
      </c>
      <c r="K1281" s="4"/>
      <c r="L1281" s="72" t="str">
        <f t="shared" si="292"/>
        <v/>
      </c>
      <c r="M1281" s="73" t="str">
        <f t="shared" si="293"/>
        <v/>
      </c>
      <c r="N1281" s="4"/>
      <c r="O1281" s="78" t="str">
        <f t="shared" si="294"/>
        <v/>
      </c>
      <c r="P1281" s="79" t="str">
        <f t="shared" si="295"/>
        <v/>
      </c>
      <c r="Q1281" s="4"/>
      <c r="R1281" s="90" t="str">
        <f t="shared" si="296"/>
        <v/>
      </c>
      <c r="S1281" s="4"/>
      <c r="Y1281" s="18" t="str">
        <f t="shared" si="297"/>
        <v/>
      </c>
      <c r="AA1281" s="18" t="str">
        <f t="shared" si="288"/>
        <v/>
      </c>
      <c r="AB1281" s="18" t="str">
        <f t="shared" si="289"/>
        <v/>
      </c>
      <c r="AC1281" s="18" t="str">
        <f t="shared" si="298"/>
        <v/>
      </c>
      <c r="AD1281" s="18" t="str">
        <f t="shared" si="298"/>
        <v/>
      </c>
      <c r="AE1281" s="18" t="str">
        <f t="shared" si="299"/>
        <v/>
      </c>
      <c r="AG1281" s="95" t="str">
        <f>IF($C1281="", "", IF(IFERROR(INDEX(Ingredients!C$11:C$310, MATCH($C1281, Ingredients!$B$11:$B$310, 0)), "")="", "", IFERROR(INDEX(Ingredients!C$11:C$310, MATCH($C1281, Ingredients!$B$11:$B$310, 0)), "")))</f>
        <v/>
      </c>
      <c r="AH1281" s="105" t="str">
        <f>IF($C1281="", "", IF(IFERROR(INDEX(Ingredients!D$11:D$310, MATCH($C1281, Ingredients!$B$11:$B$310, 0)), "")="", "", IFERROR(INDEX(Ingredients!D$11:D$310, MATCH($C1281, Ingredients!$B$11:$B$310, 0)), "")))</f>
        <v/>
      </c>
      <c r="AI1281" s="106" t="str">
        <f>IF($C1281="", "", IF(IFERROR(INDEX(Ingredients!E$11:E$310, MATCH($C1281, Ingredients!$B$11:$B$310, 0)), "")="", "", IFERROR(INDEX(Ingredients!E$11:E$310, MATCH($C1281, Ingredients!$B$11:$B$310, 0)), "")))</f>
        <v/>
      </c>
      <c r="AJ1281" s="108" t="str">
        <f>IF($C1281="", "", IF(IFERROR(INDEX(Ingredients!F$11:F$310, MATCH($C1281, Ingredients!$B$11:$B$310, 0)), "")="", "", IFERROR(INDEX(Ingredients!F$11:F$310, MATCH($C1281, Ingredients!$B$11:$B$310, 0)), "")))</f>
        <v/>
      </c>
      <c r="AK1281" s="106" t="str">
        <f>IF($C1281="", "", IF(IFERROR(INDEX(Ingredients!G$11:G$310, MATCH($C1281, Ingredients!$B$11:$B$310, 0)), "")="", "", IFERROR(INDEX(Ingredients!G$11:G$310, MATCH($C1281, Ingredients!$B$11:$B$310, 0)), "")))</f>
        <v/>
      </c>
      <c r="AL1281" s="79" t="str">
        <f>IF($C1281="", "", IF(IFERROR(INDEX(Ingredients!H$11:H$310, MATCH($C1281, Ingredients!$B$11:$B$310, 0)), "")="", "", IFERROR(INDEX(Ingredients!H$11:H$310, MATCH($C1281, Ingredients!$B$11:$B$310, 0)), "")))</f>
        <v/>
      </c>
      <c r="AN1281" s="83" t="str">
        <f t="shared" si="290"/>
        <v/>
      </c>
      <c r="AP1281" s="114" t="str">
        <f t="shared" si="300"/>
        <v/>
      </c>
      <c r="AR1281" s="117" t="str">
        <f>IF($C1281="", "", IF(IFERROR(INDEX(Ingredients!$AI$11:$AI$310, MATCH($C1281, Ingredients!$B$11:$B$310, 0)), "")="", "", IFERROR(INDEX(Ingredients!$AI$11:$AI$310, MATCH($C1281, Ingredients!$B$11:$B$310, 0)), "")))</f>
        <v/>
      </c>
      <c r="AT1281" s="120" t="str">
        <f t="shared" si="301"/>
        <v/>
      </c>
      <c r="AV1281" s="90" t="str">
        <f t="shared" si="291"/>
        <v/>
      </c>
      <c r="AX1281" s="90" t="str">
        <f>IF($AV1281="", "", COUNTIF($AV$11:$AV$5010, "&lt;"&amp;$AV1281)+1+COUNTIF($AV$11:$AV1281, $AV1281)-1)</f>
        <v/>
      </c>
      <c r="AZ1281" s="111" t="str">
        <f>IF($B1281="", "", SUMIF('Shopping List'!$AV$11:$AV$25, $B1281, 'Shopping List'!$BN$11:$BN$25))</f>
        <v/>
      </c>
      <c r="BB1281" s="117" t="str">
        <f t="shared" si="302"/>
        <v/>
      </c>
    </row>
    <row r="1282" spans="1:54" x14ac:dyDescent="0.25">
      <c r="A1282" s="4"/>
      <c r="B1282" s="37"/>
      <c r="C1282" s="124"/>
      <c r="D1282" s="39"/>
      <c r="E1282" s="125"/>
      <c r="F1282" s="48"/>
      <c r="G1282" s="4"/>
      <c r="H1282" s="4"/>
      <c r="I1282" s="95" t="str">
        <f>IF($C1282="", "", IF(IFERROR(INDEX(Ingredients!$C$11:$C$310, MATCH($C1282, Ingredients!$B$11:$B$310, 0)), "")="", "", IFERROR(INDEX(Ingredients!$C$11:$C$310, MATCH($C1282, Ingredients!$B$11:$B$310, 0)), "")))</f>
        <v/>
      </c>
      <c r="J1282" s="73" t="str">
        <f>IF($B1282="", "", IF(IFERROR(INDEX(Meals!$C$11:$C$260, MATCH($B1282, Meals!$B$11:$B$260, 0)), "")="", "", IFERROR(INDEX(Meals!$C$11:$C$260, MATCH($B1282, Meals!$B$11:$B$260, 0)), "")))</f>
        <v/>
      </c>
      <c r="K1282" s="4"/>
      <c r="L1282" s="72" t="str">
        <f t="shared" si="292"/>
        <v/>
      </c>
      <c r="M1282" s="73" t="str">
        <f t="shared" si="293"/>
        <v/>
      </c>
      <c r="N1282" s="4"/>
      <c r="O1282" s="78" t="str">
        <f t="shared" si="294"/>
        <v/>
      </c>
      <c r="P1282" s="79" t="str">
        <f t="shared" si="295"/>
        <v/>
      </c>
      <c r="Q1282" s="4"/>
      <c r="R1282" s="90" t="str">
        <f t="shared" si="296"/>
        <v/>
      </c>
      <c r="S1282" s="4"/>
      <c r="Y1282" s="18" t="str">
        <f t="shared" si="297"/>
        <v/>
      </c>
      <c r="AA1282" s="18" t="str">
        <f t="shared" si="288"/>
        <v/>
      </c>
      <c r="AB1282" s="18" t="str">
        <f t="shared" si="289"/>
        <v/>
      </c>
      <c r="AC1282" s="18" t="str">
        <f t="shared" si="298"/>
        <v/>
      </c>
      <c r="AD1282" s="18" t="str">
        <f t="shared" si="298"/>
        <v/>
      </c>
      <c r="AE1282" s="18" t="str">
        <f t="shared" si="299"/>
        <v/>
      </c>
      <c r="AG1282" s="95" t="str">
        <f>IF($C1282="", "", IF(IFERROR(INDEX(Ingredients!C$11:C$310, MATCH($C1282, Ingredients!$B$11:$B$310, 0)), "")="", "", IFERROR(INDEX(Ingredients!C$11:C$310, MATCH($C1282, Ingredients!$B$11:$B$310, 0)), "")))</f>
        <v/>
      </c>
      <c r="AH1282" s="105" t="str">
        <f>IF($C1282="", "", IF(IFERROR(INDEX(Ingredients!D$11:D$310, MATCH($C1282, Ingredients!$B$11:$B$310, 0)), "")="", "", IFERROR(INDEX(Ingredients!D$11:D$310, MATCH($C1282, Ingredients!$B$11:$B$310, 0)), "")))</f>
        <v/>
      </c>
      <c r="AI1282" s="106" t="str">
        <f>IF($C1282="", "", IF(IFERROR(INDEX(Ingredients!E$11:E$310, MATCH($C1282, Ingredients!$B$11:$B$310, 0)), "")="", "", IFERROR(INDEX(Ingredients!E$11:E$310, MATCH($C1282, Ingredients!$B$11:$B$310, 0)), "")))</f>
        <v/>
      </c>
      <c r="AJ1282" s="108" t="str">
        <f>IF($C1282="", "", IF(IFERROR(INDEX(Ingredients!F$11:F$310, MATCH($C1282, Ingredients!$B$11:$B$310, 0)), "")="", "", IFERROR(INDEX(Ingredients!F$11:F$310, MATCH($C1282, Ingredients!$B$11:$B$310, 0)), "")))</f>
        <v/>
      </c>
      <c r="AK1282" s="106" t="str">
        <f>IF($C1282="", "", IF(IFERROR(INDEX(Ingredients!G$11:G$310, MATCH($C1282, Ingredients!$B$11:$B$310, 0)), "")="", "", IFERROR(INDEX(Ingredients!G$11:G$310, MATCH($C1282, Ingredients!$B$11:$B$310, 0)), "")))</f>
        <v/>
      </c>
      <c r="AL1282" s="79" t="str">
        <f>IF($C1282="", "", IF(IFERROR(INDEX(Ingredients!H$11:H$310, MATCH($C1282, Ingredients!$B$11:$B$310, 0)), "")="", "", IFERROR(INDEX(Ingredients!H$11:H$310, MATCH($C1282, Ingredients!$B$11:$B$310, 0)), "")))</f>
        <v/>
      </c>
      <c r="AN1282" s="83" t="str">
        <f t="shared" si="290"/>
        <v/>
      </c>
      <c r="AP1282" s="114" t="str">
        <f t="shared" si="300"/>
        <v/>
      </c>
      <c r="AR1282" s="117" t="str">
        <f>IF($C1282="", "", IF(IFERROR(INDEX(Ingredients!$AI$11:$AI$310, MATCH($C1282, Ingredients!$B$11:$B$310, 0)), "")="", "", IFERROR(INDEX(Ingredients!$AI$11:$AI$310, MATCH($C1282, Ingredients!$B$11:$B$310, 0)), "")))</f>
        <v/>
      </c>
      <c r="AT1282" s="120" t="str">
        <f t="shared" si="301"/>
        <v/>
      </c>
      <c r="AV1282" s="90" t="str">
        <f t="shared" si="291"/>
        <v/>
      </c>
      <c r="AX1282" s="90" t="str">
        <f>IF($AV1282="", "", COUNTIF($AV$11:$AV$5010, "&lt;"&amp;$AV1282)+1+COUNTIF($AV$11:$AV1282, $AV1282)-1)</f>
        <v/>
      </c>
      <c r="AZ1282" s="111" t="str">
        <f>IF($B1282="", "", SUMIF('Shopping List'!$AV$11:$AV$25, $B1282, 'Shopping List'!$BN$11:$BN$25))</f>
        <v/>
      </c>
      <c r="BB1282" s="117" t="str">
        <f t="shared" si="302"/>
        <v/>
      </c>
    </row>
    <row r="1283" spans="1:54" x14ac:dyDescent="0.25">
      <c r="A1283" s="4"/>
      <c r="B1283" s="37"/>
      <c r="C1283" s="124"/>
      <c r="D1283" s="39"/>
      <c r="E1283" s="125"/>
      <c r="F1283" s="48"/>
      <c r="G1283" s="4"/>
      <c r="H1283" s="4"/>
      <c r="I1283" s="95" t="str">
        <f>IF($C1283="", "", IF(IFERROR(INDEX(Ingredients!$C$11:$C$310, MATCH($C1283, Ingredients!$B$11:$B$310, 0)), "")="", "", IFERROR(INDEX(Ingredients!$C$11:$C$310, MATCH($C1283, Ingredients!$B$11:$B$310, 0)), "")))</f>
        <v/>
      </c>
      <c r="J1283" s="73" t="str">
        <f>IF($B1283="", "", IF(IFERROR(INDEX(Meals!$C$11:$C$260, MATCH($B1283, Meals!$B$11:$B$260, 0)), "")="", "", IFERROR(INDEX(Meals!$C$11:$C$260, MATCH($B1283, Meals!$B$11:$B$260, 0)), "")))</f>
        <v/>
      </c>
      <c r="K1283" s="4"/>
      <c r="L1283" s="72" t="str">
        <f t="shared" si="292"/>
        <v/>
      </c>
      <c r="M1283" s="73" t="str">
        <f t="shared" si="293"/>
        <v/>
      </c>
      <c r="N1283" s="4"/>
      <c r="O1283" s="78" t="str">
        <f t="shared" si="294"/>
        <v/>
      </c>
      <c r="P1283" s="79" t="str">
        <f t="shared" si="295"/>
        <v/>
      </c>
      <c r="Q1283" s="4"/>
      <c r="R1283" s="90" t="str">
        <f t="shared" si="296"/>
        <v/>
      </c>
      <c r="S1283" s="4"/>
      <c r="Y1283" s="18" t="str">
        <f t="shared" si="297"/>
        <v/>
      </c>
      <c r="AA1283" s="18" t="str">
        <f t="shared" si="288"/>
        <v/>
      </c>
      <c r="AB1283" s="18" t="str">
        <f t="shared" si="289"/>
        <v/>
      </c>
      <c r="AC1283" s="18" t="str">
        <f t="shared" si="298"/>
        <v/>
      </c>
      <c r="AD1283" s="18" t="str">
        <f t="shared" si="298"/>
        <v/>
      </c>
      <c r="AE1283" s="18" t="str">
        <f t="shared" si="299"/>
        <v/>
      </c>
      <c r="AG1283" s="95" t="str">
        <f>IF($C1283="", "", IF(IFERROR(INDEX(Ingredients!C$11:C$310, MATCH($C1283, Ingredients!$B$11:$B$310, 0)), "")="", "", IFERROR(INDEX(Ingredients!C$11:C$310, MATCH($C1283, Ingredients!$B$11:$B$310, 0)), "")))</f>
        <v/>
      </c>
      <c r="AH1283" s="105" t="str">
        <f>IF($C1283="", "", IF(IFERROR(INDEX(Ingredients!D$11:D$310, MATCH($C1283, Ingredients!$B$11:$B$310, 0)), "")="", "", IFERROR(INDEX(Ingredients!D$11:D$310, MATCH($C1283, Ingredients!$B$11:$B$310, 0)), "")))</f>
        <v/>
      </c>
      <c r="AI1283" s="106" t="str">
        <f>IF($C1283="", "", IF(IFERROR(INDEX(Ingredients!E$11:E$310, MATCH($C1283, Ingredients!$B$11:$B$310, 0)), "")="", "", IFERROR(INDEX(Ingredients!E$11:E$310, MATCH($C1283, Ingredients!$B$11:$B$310, 0)), "")))</f>
        <v/>
      </c>
      <c r="AJ1283" s="108" t="str">
        <f>IF($C1283="", "", IF(IFERROR(INDEX(Ingredients!F$11:F$310, MATCH($C1283, Ingredients!$B$11:$B$310, 0)), "")="", "", IFERROR(INDEX(Ingredients!F$11:F$310, MATCH($C1283, Ingredients!$B$11:$B$310, 0)), "")))</f>
        <v/>
      </c>
      <c r="AK1283" s="106" t="str">
        <f>IF($C1283="", "", IF(IFERROR(INDEX(Ingredients!G$11:G$310, MATCH($C1283, Ingredients!$B$11:$B$310, 0)), "")="", "", IFERROR(INDEX(Ingredients!G$11:G$310, MATCH($C1283, Ingredients!$B$11:$B$310, 0)), "")))</f>
        <v/>
      </c>
      <c r="AL1283" s="79" t="str">
        <f>IF($C1283="", "", IF(IFERROR(INDEX(Ingredients!H$11:H$310, MATCH($C1283, Ingredients!$B$11:$B$310, 0)), "")="", "", IFERROR(INDEX(Ingredients!H$11:H$310, MATCH($C1283, Ingredients!$B$11:$B$310, 0)), "")))</f>
        <v/>
      </c>
      <c r="AN1283" s="83" t="str">
        <f t="shared" si="290"/>
        <v/>
      </c>
      <c r="AP1283" s="114" t="str">
        <f t="shared" si="300"/>
        <v/>
      </c>
      <c r="AR1283" s="117" t="str">
        <f>IF($C1283="", "", IF(IFERROR(INDEX(Ingredients!$AI$11:$AI$310, MATCH($C1283, Ingredients!$B$11:$B$310, 0)), "")="", "", IFERROR(INDEX(Ingredients!$AI$11:$AI$310, MATCH($C1283, Ingredients!$B$11:$B$310, 0)), "")))</f>
        <v/>
      </c>
      <c r="AT1283" s="120" t="str">
        <f t="shared" si="301"/>
        <v/>
      </c>
      <c r="AV1283" s="90" t="str">
        <f t="shared" si="291"/>
        <v/>
      </c>
      <c r="AX1283" s="90" t="str">
        <f>IF($AV1283="", "", COUNTIF($AV$11:$AV$5010, "&lt;"&amp;$AV1283)+1+COUNTIF($AV$11:$AV1283, $AV1283)-1)</f>
        <v/>
      </c>
      <c r="AZ1283" s="111" t="str">
        <f>IF($B1283="", "", SUMIF('Shopping List'!$AV$11:$AV$25, $B1283, 'Shopping List'!$BN$11:$BN$25))</f>
        <v/>
      </c>
      <c r="BB1283" s="117" t="str">
        <f t="shared" si="302"/>
        <v/>
      </c>
    </row>
    <row r="1284" spans="1:54" x14ac:dyDescent="0.25">
      <c r="A1284" s="4"/>
      <c r="B1284" s="37"/>
      <c r="C1284" s="124"/>
      <c r="D1284" s="39"/>
      <c r="E1284" s="125"/>
      <c r="F1284" s="48"/>
      <c r="G1284" s="4"/>
      <c r="H1284" s="4"/>
      <c r="I1284" s="95" t="str">
        <f>IF($C1284="", "", IF(IFERROR(INDEX(Ingredients!$C$11:$C$310, MATCH($C1284, Ingredients!$B$11:$B$310, 0)), "")="", "", IFERROR(INDEX(Ingredients!$C$11:$C$310, MATCH($C1284, Ingredients!$B$11:$B$310, 0)), "")))</f>
        <v/>
      </c>
      <c r="J1284" s="73" t="str">
        <f>IF($B1284="", "", IF(IFERROR(INDEX(Meals!$C$11:$C$260, MATCH($B1284, Meals!$B$11:$B$260, 0)), "")="", "", IFERROR(INDEX(Meals!$C$11:$C$260, MATCH($B1284, Meals!$B$11:$B$260, 0)), "")))</f>
        <v/>
      </c>
      <c r="K1284" s="4"/>
      <c r="L1284" s="72" t="str">
        <f t="shared" si="292"/>
        <v/>
      </c>
      <c r="M1284" s="73" t="str">
        <f t="shared" si="293"/>
        <v/>
      </c>
      <c r="N1284" s="4"/>
      <c r="O1284" s="78" t="str">
        <f t="shared" si="294"/>
        <v/>
      </c>
      <c r="P1284" s="79" t="str">
        <f t="shared" si="295"/>
        <v/>
      </c>
      <c r="Q1284" s="4"/>
      <c r="R1284" s="90" t="str">
        <f t="shared" si="296"/>
        <v/>
      </c>
      <c r="S1284" s="4"/>
      <c r="Y1284" s="18" t="str">
        <f t="shared" si="297"/>
        <v/>
      </c>
      <c r="AA1284" s="18" t="str">
        <f t="shared" si="288"/>
        <v/>
      </c>
      <c r="AB1284" s="18" t="str">
        <f t="shared" si="289"/>
        <v/>
      </c>
      <c r="AC1284" s="18" t="str">
        <f t="shared" si="298"/>
        <v/>
      </c>
      <c r="AD1284" s="18" t="str">
        <f t="shared" si="298"/>
        <v/>
      </c>
      <c r="AE1284" s="18" t="str">
        <f t="shared" si="299"/>
        <v/>
      </c>
      <c r="AG1284" s="95" t="str">
        <f>IF($C1284="", "", IF(IFERROR(INDEX(Ingredients!C$11:C$310, MATCH($C1284, Ingredients!$B$11:$B$310, 0)), "")="", "", IFERROR(INDEX(Ingredients!C$11:C$310, MATCH($C1284, Ingredients!$B$11:$B$310, 0)), "")))</f>
        <v/>
      </c>
      <c r="AH1284" s="105" t="str">
        <f>IF($C1284="", "", IF(IFERROR(INDEX(Ingredients!D$11:D$310, MATCH($C1284, Ingredients!$B$11:$B$310, 0)), "")="", "", IFERROR(INDEX(Ingredients!D$11:D$310, MATCH($C1284, Ingredients!$B$11:$B$310, 0)), "")))</f>
        <v/>
      </c>
      <c r="AI1284" s="106" t="str">
        <f>IF($C1284="", "", IF(IFERROR(INDEX(Ingredients!E$11:E$310, MATCH($C1284, Ingredients!$B$11:$B$310, 0)), "")="", "", IFERROR(INDEX(Ingredients!E$11:E$310, MATCH($C1284, Ingredients!$B$11:$B$310, 0)), "")))</f>
        <v/>
      </c>
      <c r="AJ1284" s="108" t="str">
        <f>IF($C1284="", "", IF(IFERROR(INDEX(Ingredients!F$11:F$310, MATCH($C1284, Ingredients!$B$11:$B$310, 0)), "")="", "", IFERROR(INDEX(Ingredients!F$11:F$310, MATCH($C1284, Ingredients!$B$11:$B$310, 0)), "")))</f>
        <v/>
      </c>
      <c r="AK1284" s="106" t="str">
        <f>IF($C1284="", "", IF(IFERROR(INDEX(Ingredients!G$11:G$310, MATCH($C1284, Ingredients!$B$11:$B$310, 0)), "")="", "", IFERROR(INDEX(Ingredients!G$11:G$310, MATCH($C1284, Ingredients!$B$11:$B$310, 0)), "")))</f>
        <v/>
      </c>
      <c r="AL1284" s="79" t="str">
        <f>IF($C1284="", "", IF(IFERROR(INDEX(Ingredients!H$11:H$310, MATCH($C1284, Ingredients!$B$11:$B$310, 0)), "")="", "", IFERROR(INDEX(Ingredients!H$11:H$310, MATCH($C1284, Ingredients!$B$11:$B$310, 0)), "")))</f>
        <v/>
      </c>
      <c r="AN1284" s="83" t="str">
        <f t="shared" si="290"/>
        <v/>
      </c>
      <c r="AP1284" s="114" t="str">
        <f t="shared" si="300"/>
        <v/>
      </c>
      <c r="AR1284" s="117" t="str">
        <f>IF($C1284="", "", IF(IFERROR(INDEX(Ingredients!$AI$11:$AI$310, MATCH($C1284, Ingredients!$B$11:$B$310, 0)), "")="", "", IFERROR(INDEX(Ingredients!$AI$11:$AI$310, MATCH($C1284, Ingredients!$B$11:$B$310, 0)), "")))</f>
        <v/>
      </c>
      <c r="AT1284" s="120" t="str">
        <f t="shared" si="301"/>
        <v/>
      </c>
      <c r="AV1284" s="90" t="str">
        <f t="shared" si="291"/>
        <v/>
      </c>
      <c r="AX1284" s="90" t="str">
        <f>IF($AV1284="", "", COUNTIF($AV$11:$AV$5010, "&lt;"&amp;$AV1284)+1+COUNTIF($AV$11:$AV1284, $AV1284)-1)</f>
        <v/>
      </c>
      <c r="AZ1284" s="111" t="str">
        <f>IF($B1284="", "", SUMIF('Shopping List'!$AV$11:$AV$25, $B1284, 'Shopping List'!$BN$11:$BN$25))</f>
        <v/>
      </c>
      <c r="BB1284" s="117" t="str">
        <f t="shared" si="302"/>
        <v/>
      </c>
    </row>
    <row r="1285" spans="1:54" x14ac:dyDescent="0.25">
      <c r="A1285" s="4"/>
      <c r="B1285" s="37"/>
      <c r="C1285" s="124"/>
      <c r="D1285" s="39"/>
      <c r="E1285" s="125"/>
      <c r="F1285" s="48"/>
      <c r="G1285" s="4"/>
      <c r="H1285" s="4"/>
      <c r="I1285" s="95" t="str">
        <f>IF($C1285="", "", IF(IFERROR(INDEX(Ingredients!$C$11:$C$310, MATCH($C1285, Ingredients!$B$11:$B$310, 0)), "")="", "", IFERROR(INDEX(Ingredients!$C$11:$C$310, MATCH($C1285, Ingredients!$B$11:$B$310, 0)), "")))</f>
        <v/>
      </c>
      <c r="J1285" s="73" t="str">
        <f>IF($B1285="", "", IF(IFERROR(INDEX(Meals!$C$11:$C$260, MATCH($B1285, Meals!$B$11:$B$260, 0)), "")="", "", IFERROR(INDEX(Meals!$C$11:$C$260, MATCH($B1285, Meals!$B$11:$B$260, 0)), "")))</f>
        <v/>
      </c>
      <c r="K1285" s="4"/>
      <c r="L1285" s="72" t="str">
        <f t="shared" si="292"/>
        <v/>
      </c>
      <c r="M1285" s="73" t="str">
        <f t="shared" si="293"/>
        <v/>
      </c>
      <c r="N1285" s="4"/>
      <c r="O1285" s="78" t="str">
        <f t="shared" si="294"/>
        <v/>
      </c>
      <c r="P1285" s="79" t="str">
        <f t="shared" si="295"/>
        <v/>
      </c>
      <c r="Q1285" s="4"/>
      <c r="R1285" s="90" t="str">
        <f t="shared" si="296"/>
        <v/>
      </c>
      <c r="S1285" s="4"/>
      <c r="Y1285" s="18" t="str">
        <f t="shared" si="297"/>
        <v/>
      </c>
      <c r="AA1285" s="18" t="str">
        <f t="shared" si="288"/>
        <v/>
      </c>
      <c r="AB1285" s="18" t="str">
        <f t="shared" si="289"/>
        <v/>
      </c>
      <c r="AC1285" s="18" t="str">
        <f t="shared" si="298"/>
        <v/>
      </c>
      <c r="AD1285" s="18" t="str">
        <f t="shared" si="298"/>
        <v/>
      </c>
      <c r="AE1285" s="18" t="str">
        <f t="shared" si="299"/>
        <v/>
      </c>
      <c r="AG1285" s="95" t="str">
        <f>IF($C1285="", "", IF(IFERROR(INDEX(Ingredients!C$11:C$310, MATCH($C1285, Ingredients!$B$11:$B$310, 0)), "")="", "", IFERROR(INDEX(Ingredients!C$11:C$310, MATCH($C1285, Ingredients!$B$11:$B$310, 0)), "")))</f>
        <v/>
      </c>
      <c r="AH1285" s="105" t="str">
        <f>IF($C1285="", "", IF(IFERROR(INDEX(Ingredients!D$11:D$310, MATCH($C1285, Ingredients!$B$11:$B$310, 0)), "")="", "", IFERROR(INDEX(Ingredients!D$11:D$310, MATCH($C1285, Ingredients!$B$11:$B$310, 0)), "")))</f>
        <v/>
      </c>
      <c r="AI1285" s="106" t="str">
        <f>IF($C1285="", "", IF(IFERROR(INDEX(Ingredients!E$11:E$310, MATCH($C1285, Ingredients!$B$11:$B$310, 0)), "")="", "", IFERROR(INDEX(Ingredients!E$11:E$310, MATCH($C1285, Ingredients!$B$11:$B$310, 0)), "")))</f>
        <v/>
      </c>
      <c r="AJ1285" s="108" t="str">
        <f>IF($C1285="", "", IF(IFERROR(INDEX(Ingredients!F$11:F$310, MATCH($C1285, Ingredients!$B$11:$B$310, 0)), "")="", "", IFERROR(INDEX(Ingredients!F$11:F$310, MATCH($C1285, Ingredients!$B$11:$B$310, 0)), "")))</f>
        <v/>
      </c>
      <c r="AK1285" s="106" t="str">
        <f>IF($C1285="", "", IF(IFERROR(INDEX(Ingredients!G$11:G$310, MATCH($C1285, Ingredients!$B$11:$B$310, 0)), "")="", "", IFERROR(INDEX(Ingredients!G$11:G$310, MATCH($C1285, Ingredients!$B$11:$B$310, 0)), "")))</f>
        <v/>
      </c>
      <c r="AL1285" s="79" t="str">
        <f>IF($C1285="", "", IF(IFERROR(INDEX(Ingredients!H$11:H$310, MATCH($C1285, Ingredients!$B$11:$B$310, 0)), "")="", "", IFERROR(INDEX(Ingredients!H$11:H$310, MATCH($C1285, Ingredients!$B$11:$B$310, 0)), "")))</f>
        <v/>
      </c>
      <c r="AN1285" s="83" t="str">
        <f t="shared" si="290"/>
        <v/>
      </c>
      <c r="AP1285" s="114" t="str">
        <f t="shared" si="300"/>
        <v/>
      </c>
      <c r="AR1285" s="117" t="str">
        <f>IF($C1285="", "", IF(IFERROR(INDEX(Ingredients!$AI$11:$AI$310, MATCH($C1285, Ingredients!$B$11:$B$310, 0)), "")="", "", IFERROR(INDEX(Ingredients!$AI$11:$AI$310, MATCH($C1285, Ingredients!$B$11:$B$310, 0)), "")))</f>
        <v/>
      </c>
      <c r="AT1285" s="120" t="str">
        <f t="shared" si="301"/>
        <v/>
      </c>
      <c r="AV1285" s="90" t="str">
        <f t="shared" si="291"/>
        <v/>
      </c>
      <c r="AX1285" s="90" t="str">
        <f>IF($AV1285="", "", COUNTIF($AV$11:$AV$5010, "&lt;"&amp;$AV1285)+1+COUNTIF($AV$11:$AV1285, $AV1285)-1)</f>
        <v/>
      </c>
      <c r="AZ1285" s="111" t="str">
        <f>IF($B1285="", "", SUMIF('Shopping List'!$AV$11:$AV$25, $B1285, 'Shopping List'!$BN$11:$BN$25))</f>
        <v/>
      </c>
      <c r="BB1285" s="117" t="str">
        <f t="shared" si="302"/>
        <v/>
      </c>
    </row>
    <row r="1286" spans="1:54" x14ac:dyDescent="0.25">
      <c r="A1286" s="4"/>
      <c r="B1286" s="37"/>
      <c r="C1286" s="124"/>
      <c r="D1286" s="39"/>
      <c r="E1286" s="125"/>
      <c r="F1286" s="48"/>
      <c r="G1286" s="4"/>
      <c r="H1286" s="4"/>
      <c r="I1286" s="95" t="str">
        <f>IF($C1286="", "", IF(IFERROR(INDEX(Ingredients!$C$11:$C$310, MATCH($C1286, Ingredients!$B$11:$B$310, 0)), "")="", "", IFERROR(INDEX(Ingredients!$C$11:$C$310, MATCH($C1286, Ingredients!$B$11:$B$310, 0)), "")))</f>
        <v/>
      </c>
      <c r="J1286" s="73" t="str">
        <f>IF($B1286="", "", IF(IFERROR(INDEX(Meals!$C$11:$C$260, MATCH($B1286, Meals!$B$11:$B$260, 0)), "")="", "", IFERROR(INDEX(Meals!$C$11:$C$260, MATCH($B1286, Meals!$B$11:$B$260, 0)), "")))</f>
        <v/>
      </c>
      <c r="K1286" s="4"/>
      <c r="L1286" s="72" t="str">
        <f t="shared" si="292"/>
        <v/>
      </c>
      <c r="M1286" s="73" t="str">
        <f t="shared" si="293"/>
        <v/>
      </c>
      <c r="N1286" s="4"/>
      <c r="O1286" s="78" t="str">
        <f t="shared" si="294"/>
        <v/>
      </c>
      <c r="P1286" s="79" t="str">
        <f t="shared" si="295"/>
        <v/>
      </c>
      <c r="Q1286" s="4"/>
      <c r="R1286" s="90" t="str">
        <f t="shared" si="296"/>
        <v/>
      </c>
      <c r="S1286" s="4"/>
      <c r="Y1286" s="18" t="str">
        <f t="shared" si="297"/>
        <v/>
      </c>
      <c r="AA1286" s="18" t="str">
        <f t="shared" si="288"/>
        <v/>
      </c>
      <c r="AB1286" s="18" t="str">
        <f t="shared" si="289"/>
        <v/>
      </c>
      <c r="AC1286" s="18" t="str">
        <f t="shared" si="298"/>
        <v/>
      </c>
      <c r="AD1286" s="18" t="str">
        <f t="shared" si="298"/>
        <v/>
      </c>
      <c r="AE1286" s="18" t="str">
        <f t="shared" si="299"/>
        <v/>
      </c>
      <c r="AG1286" s="95" t="str">
        <f>IF($C1286="", "", IF(IFERROR(INDEX(Ingredients!C$11:C$310, MATCH($C1286, Ingredients!$B$11:$B$310, 0)), "")="", "", IFERROR(INDEX(Ingredients!C$11:C$310, MATCH($C1286, Ingredients!$B$11:$B$310, 0)), "")))</f>
        <v/>
      </c>
      <c r="AH1286" s="105" t="str">
        <f>IF($C1286="", "", IF(IFERROR(INDEX(Ingredients!D$11:D$310, MATCH($C1286, Ingredients!$B$11:$B$310, 0)), "")="", "", IFERROR(INDEX(Ingredients!D$11:D$310, MATCH($C1286, Ingredients!$B$11:$B$310, 0)), "")))</f>
        <v/>
      </c>
      <c r="AI1286" s="106" t="str">
        <f>IF($C1286="", "", IF(IFERROR(INDEX(Ingredients!E$11:E$310, MATCH($C1286, Ingredients!$B$11:$B$310, 0)), "")="", "", IFERROR(INDEX(Ingredients!E$11:E$310, MATCH($C1286, Ingredients!$B$11:$B$310, 0)), "")))</f>
        <v/>
      </c>
      <c r="AJ1286" s="108" t="str">
        <f>IF($C1286="", "", IF(IFERROR(INDEX(Ingredients!F$11:F$310, MATCH($C1286, Ingredients!$B$11:$B$310, 0)), "")="", "", IFERROR(INDEX(Ingredients!F$11:F$310, MATCH($C1286, Ingredients!$B$11:$B$310, 0)), "")))</f>
        <v/>
      </c>
      <c r="AK1286" s="106" t="str">
        <f>IF($C1286="", "", IF(IFERROR(INDEX(Ingredients!G$11:G$310, MATCH($C1286, Ingredients!$B$11:$B$310, 0)), "")="", "", IFERROR(INDEX(Ingredients!G$11:G$310, MATCH($C1286, Ingredients!$B$11:$B$310, 0)), "")))</f>
        <v/>
      </c>
      <c r="AL1286" s="79" t="str">
        <f>IF($C1286="", "", IF(IFERROR(INDEX(Ingredients!H$11:H$310, MATCH($C1286, Ingredients!$B$11:$B$310, 0)), "")="", "", IFERROR(INDEX(Ingredients!H$11:H$310, MATCH($C1286, Ingredients!$B$11:$B$310, 0)), "")))</f>
        <v/>
      </c>
      <c r="AN1286" s="83" t="str">
        <f t="shared" si="290"/>
        <v/>
      </c>
      <c r="AP1286" s="114" t="str">
        <f t="shared" si="300"/>
        <v/>
      </c>
      <c r="AR1286" s="117" t="str">
        <f>IF($C1286="", "", IF(IFERROR(INDEX(Ingredients!$AI$11:$AI$310, MATCH($C1286, Ingredients!$B$11:$B$310, 0)), "")="", "", IFERROR(INDEX(Ingredients!$AI$11:$AI$310, MATCH($C1286, Ingredients!$B$11:$B$310, 0)), "")))</f>
        <v/>
      </c>
      <c r="AT1286" s="120" t="str">
        <f t="shared" si="301"/>
        <v/>
      </c>
      <c r="AV1286" s="90" t="str">
        <f t="shared" si="291"/>
        <v/>
      </c>
      <c r="AX1286" s="90" t="str">
        <f>IF($AV1286="", "", COUNTIF($AV$11:$AV$5010, "&lt;"&amp;$AV1286)+1+COUNTIF($AV$11:$AV1286, $AV1286)-1)</f>
        <v/>
      </c>
      <c r="AZ1286" s="111" t="str">
        <f>IF($B1286="", "", SUMIF('Shopping List'!$AV$11:$AV$25, $B1286, 'Shopping List'!$BN$11:$BN$25))</f>
        <v/>
      </c>
      <c r="BB1286" s="117" t="str">
        <f t="shared" si="302"/>
        <v/>
      </c>
    </row>
    <row r="1287" spans="1:54" x14ac:dyDescent="0.25">
      <c r="A1287" s="4"/>
      <c r="B1287" s="37"/>
      <c r="C1287" s="124"/>
      <c r="D1287" s="39"/>
      <c r="E1287" s="125"/>
      <c r="F1287" s="48"/>
      <c r="G1287" s="4"/>
      <c r="H1287" s="4"/>
      <c r="I1287" s="95" t="str">
        <f>IF($C1287="", "", IF(IFERROR(INDEX(Ingredients!$C$11:$C$310, MATCH($C1287, Ingredients!$B$11:$B$310, 0)), "")="", "", IFERROR(INDEX(Ingredients!$C$11:$C$310, MATCH($C1287, Ingredients!$B$11:$B$310, 0)), "")))</f>
        <v/>
      </c>
      <c r="J1287" s="73" t="str">
        <f>IF($B1287="", "", IF(IFERROR(INDEX(Meals!$C$11:$C$260, MATCH($B1287, Meals!$B$11:$B$260, 0)), "")="", "", IFERROR(INDEX(Meals!$C$11:$C$260, MATCH($B1287, Meals!$B$11:$B$260, 0)), "")))</f>
        <v/>
      </c>
      <c r="K1287" s="4"/>
      <c r="L1287" s="72" t="str">
        <f t="shared" si="292"/>
        <v/>
      </c>
      <c r="M1287" s="73" t="str">
        <f t="shared" si="293"/>
        <v/>
      </c>
      <c r="N1287" s="4"/>
      <c r="O1287" s="78" t="str">
        <f t="shared" si="294"/>
        <v/>
      </c>
      <c r="P1287" s="79" t="str">
        <f t="shared" si="295"/>
        <v/>
      </c>
      <c r="Q1287" s="4"/>
      <c r="R1287" s="90" t="str">
        <f t="shared" si="296"/>
        <v/>
      </c>
      <c r="S1287" s="4"/>
      <c r="Y1287" s="18" t="str">
        <f t="shared" si="297"/>
        <v/>
      </c>
      <c r="AA1287" s="18" t="str">
        <f t="shared" si="288"/>
        <v/>
      </c>
      <c r="AB1287" s="18" t="str">
        <f t="shared" si="289"/>
        <v/>
      </c>
      <c r="AC1287" s="18" t="str">
        <f t="shared" si="298"/>
        <v/>
      </c>
      <c r="AD1287" s="18" t="str">
        <f t="shared" si="298"/>
        <v/>
      </c>
      <c r="AE1287" s="18" t="str">
        <f t="shared" si="299"/>
        <v/>
      </c>
      <c r="AG1287" s="95" t="str">
        <f>IF($C1287="", "", IF(IFERROR(INDEX(Ingredients!C$11:C$310, MATCH($C1287, Ingredients!$B$11:$B$310, 0)), "")="", "", IFERROR(INDEX(Ingredients!C$11:C$310, MATCH($C1287, Ingredients!$B$11:$B$310, 0)), "")))</f>
        <v/>
      </c>
      <c r="AH1287" s="105" t="str">
        <f>IF($C1287="", "", IF(IFERROR(INDEX(Ingredients!D$11:D$310, MATCH($C1287, Ingredients!$B$11:$B$310, 0)), "")="", "", IFERROR(INDEX(Ingredients!D$11:D$310, MATCH($C1287, Ingredients!$B$11:$B$310, 0)), "")))</f>
        <v/>
      </c>
      <c r="AI1287" s="106" t="str">
        <f>IF($C1287="", "", IF(IFERROR(INDEX(Ingredients!E$11:E$310, MATCH($C1287, Ingredients!$B$11:$B$310, 0)), "")="", "", IFERROR(INDEX(Ingredients!E$11:E$310, MATCH($C1287, Ingredients!$B$11:$B$310, 0)), "")))</f>
        <v/>
      </c>
      <c r="AJ1287" s="108" t="str">
        <f>IF($C1287="", "", IF(IFERROR(INDEX(Ingredients!F$11:F$310, MATCH($C1287, Ingredients!$B$11:$B$310, 0)), "")="", "", IFERROR(INDEX(Ingredients!F$11:F$310, MATCH($C1287, Ingredients!$B$11:$B$310, 0)), "")))</f>
        <v/>
      </c>
      <c r="AK1287" s="106" t="str">
        <f>IF($C1287="", "", IF(IFERROR(INDEX(Ingredients!G$11:G$310, MATCH($C1287, Ingredients!$B$11:$B$310, 0)), "")="", "", IFERROR(INDEX(Ingredients!G$11:G$310, MATCH($C1287, Ingredients!$B$11:$B$310, 0)), "")))</f>
        <v/>
      </c>
      <c r="AL1287" s="79" t="str">
        <f>IF($C1287="", "", IF(IFERROR(INDEX(Ingredients!H$11:H$310, MATCH($C1287, Ingredients!$B$11:$B$310, 0)), "")="", "", IFERROR(INDEX(Ingredients!H$11:H$310, MATCH($C1287, Ingredients!$B$11:$B$310, 0)), "")))</f>
        <v/>
      </c>
      <c r="AN1287" s="83" t="str">
        <f t="shared" si="290"/>
        <v/>
      </c>
      <c r="AP1287" s="114" t="str">
        <f t="shared" si="300"/>
        <v/>
      </c>
      <c r="AR1287" s="117" t="str">
        <f>IF($C1287="", "", IF(IFERROR(INDEX(Ingredients!$AI$11:$AI$310, MATCH($C1287, Ingredients!$B$11:$B$310, 0)), "")="", "", IFERROR(INDEX(Ingredients!$AI$11:$AI$310, MATCH($C1287, Ingredients!$B$11:$B$310, 0)), "")))</f>
        <v/>
      </c>
      <c r="AT1287" s="120" t="str">
        <f t="shared" si="301"/>
        <v/>
      </c>
      <c r="AV1287" s="90" t="str">
        <f t="shared" si="291"/>
        <v/>
      </c>
      <c r="AX1287" s="90" t="str">
        <f>IF($AV1287="", "", COUNTIF($AV$11:$AV$5010, "&lt;"&amp;$AV1287)+1+COUNTIF($AV$11:$AV1287, $AV1287)-1)</f>
        <v/>
      </c>
      <c r="AZ1287" s="111" t="str">
        <f>IF($B1287="", "", SUMIF('Shopping List'!$AV$11:$AV$25, $B1287, 'Shopping List'!$BN$11:$BN$25))</f>
        <v/>
      </c>
      <c r="BB1287" s="117" t="str">
        <f t="shared" si="302"/>
        <v/>
      </c>
    </row>
    <row r="1288" spans="1:54" x14ac:dyDescent="0.25">
      <c r="A1288" s="4"/>
      <c r="B1288" s="37"/>
      <c r="C1288" s="124"/>
      <c r="D1288" s="39"/>
      <c r="E1288" s="125"/>
      <c r="F1288" s="48"/>
      <c r="G1288" s="4"/>
      <c r="H1288" s="4"/>
      <c r="I1288" s="95" t="str">
        <f>IF($C1288="", "", IF(IFERROR(INDEX(Ingredients!$C$11:$C$310, MATCH($C1288, Ingredients!$B$11:$B$310, 0)), "")="", "", IFERROR(INDEX(Ingredients!$C$11:$C$310, MATCH($C1288, Ingredients!$B$11:$B$310, 0)), "")))</f>
        <v/>
      </c>
      <c r="J1288" s="73" t="str">
        <f>IF($B1288="", "", IF(IFERROR(INDEX(Meals!$C$11:$C$260, MATCH($B1288, Meals!$B$11:$B$260, 0)), "")="", "", IFERROR(INDEX(Meals!$C$11:$C$260, MATCH($B1288, Meals!$B$11:$B$260, 0)), "")))</f>
        <v/>
      </c>
      <c r="K1288" s="4"/>
      <c r="L1288" s="72" t="str">
        <f t="shared" si="292"/>
        <v/>
      </c>
      <c r="M1288" s="73" t="str">
        <f t="shared" si="293"/>
        <v/>
      </c>
      <c r="N1288" s="4"/>
      <c r="O1288" s="78" t="str">
        <f t="shared" si="294"/>
        <v/>
      </c>
      <c r="P1288" s="79" t="str">
        <f t="shared" si="295"/>
        <v/>
      </c>
      <c r="Q1288" s="4"/>
      <c r="R1288" s="90" t="str">
        <f t="shared" si="296"/>
        <v/>
      </c>
      <c r="S1288" s="4"/>
      <c r="Y1288" s="18" t="str">
        <f t="shared" si="297"/>
        <v/>
      </c>
      <c r="AA1288" s="18" t="str">
        <f t="shared" si="288"/>
        <v/>
      </c>
      <c r="AB1288" s="18" t="str">
        <f t="shared" si="289"/>
        <v/>
      </c>
      <c r="AC1288" s="18" t="str">
        <f t="shared" si="298"/>
        <v/>
      </c>
      <c r="AD1288" s="18" t="str">
        <f t="shared" si="298"/>
        <v/>
      </c>
      <c r="AE1288" s="18" t="str">
        <f t="shared" si="299"/>
        <v/>
      </c>
      <c r="AG1288" s="95" t="str">
        <f>IF($C1288="", "", IF(IFERROR(INDEX(Ingredients!C$11:C$310, MATCH($C1288, Ingredients!$B$11:$B$310, 0)), "")="", "", IFERROR(INDEX(Ingredients!C$11:C$310, MATCH($C1288, Ingredients!$B$11:$B$310, 0)), "")))</f>
        <v/>
      </c>
      <c r="AH1288" s="105" t="str">
        <f>IF($C1288="", "", IF(IFERROR(INDEX(Ingredients!D$11:D$310, MATCH($C1288, Ingredients!$B$11:$B$310, 0)), "")="", "", IFERROR(INDEX(Ingredients!D$11:D$310, MATCH($C1288, Ingredients!$B$11:$B$310, 0)), "")))</f>
        <v/>
      </c>
      <c r="AI1288" s="106" t="str">
        <f>IF($C1288="", "", IF(IFERROR(INDEX(Ingredients!E$11:E$310, MATCH($C1288, Ingredients!$B$11:$B$310, 0)), "")="", "", IFERROR(INDEX(Ingredients!E$11:E$310, MATCH($C1288, Ingredients!$B$11:$B$310, 0)), "")))</f>
        <v/>
      </c>
      <c r="AJ1288" s="108" t="str">
        <f>IF($C1288="", "", IF(IFERROR(INDEX(Ingredients!F$11:F$310, MATCH($C1288, Ingredients!$B$11:$B$310, 0)), "")="", "", IFERROR(INDEX(Ingredients!F$11:F$310, MATCH($C1288, Ingredients!$B$11:$B$310, 0)), "")))</f>
        <v/>
      </c>
      <c r="AK1288" s="106" t="str">
        <f>IF($C1288="", "", IF(IFERROR(INDEX(Ingredients!G$11:G$310, MATCH($C1288, Ingredients!$B$11:$B$310, 0)), "")="", "", IFERROR(INDEX(Ingredients!G$11:G$310, MATCH($C1288, Ingredients!$B$11:$B$310, 0)), "")))</f>
        <v/>
      </c>
      <c r="AL1288" s="79" t="str">
        <f>IF($C1288="", "", IF(IFERROR(INDEX(Ingredients!H$11:H$310, MATCH($C1288, Ingredients!$B$11:$B$310, 0)), "")="", "", IFERROR(INDEX(Ingredients!H$11:H$310, MATCH($C1288, Ingredients!$B$11:$B$310, 0)), "")))</f>
        <v/>
      </c>
      <c r="AN1288" s="83" t="str">
        <f t="shared" si="290"/>
        <v/>
      </c>
      <c r="AP1288" s="114" t="str">
        <f t="shared" si="300"/>
        <v/>
      </c>
      <c r="AR1288" s="117" t="str">
        <f>IF($C1288="", "", IF(IFERROR(INDEX(Ingredients!$AI$11:$AI$310, MATCH($C1288, Ingredients!$B$11:$B$310, 0)), "")="", "", IFERROR(INDEX(Ingredients!$AI$11:$AI$310, MATCH($C1288, Ingredients!$B$11:$B$310, 0)), "")))</f>
        <v/>
      </c>
      <c r="AT1288" s="120" t="str">
        <f t="shared" si="301"/>
        <v/>
      </c>
      <c r="AV1288" s="90" t="str">
        <f t="shared" si="291"/>
        <v/>
      </c>
      <c r="AX1288" s="90" t="str">
        <f>IF($AV1288="", "", COUNTIF($AV$11:$AV$5010, "&lt;"&amp;$AV1288)+1+COUNTIF($AV$11:$AV1288, $AV1288)-1)</f>
        <v/>
      </c>
      <c r="AZ1288" s="111" t="str">
        <f>IF($B1288="", "", SUMIF('Shopping List'!$AV$11:$AV$25, $B1288, 'Shopping List'!$BN$11:$BN$25))</f>
        <v/>
      </c>
      <c r="BB1288" s="117" t="str">
        <f t="shared" si="302"/>
        <v/>
      </c>
    </row>
    <row r="1289" spans="1:54" x14ac:dyDescent="0.25">
      <c r="A1289" s="4"/>
      <c r="B1289" s="37"/>
      <c r="C1289" s="124"/>
      <c r="D1289" s="39"/>
      <c r="E1289" s="125"/>
      <c r="F1289" s="48"/>
      <c r="G1289" s="4"/>
      <c r="H1289" s="4"/>
      <c r="I1289" s="95" t="str">
        <f>IF($C1289="", "", IF(IFERROR(INDEX(Ingredients!$C$11:$C$310, MATCH($C1289, Ingredients!$B$11:$B$310, 0)), "")="", "", IFERROR(INDEX(Ingredients!$C$11:$C$310, MATCH($C1289, Ingredients!$B$11:$B$310, 0)), "")))</f>
        <v/>
      </c>
      <c r="J1289" s="73" t="str">
        <f>IF($B1289="", "", IF(IFERROR(INDEX(Meals!$C$11:$C$260, MATCH($B1289, Meals!$B$11:$B$260, 0)), "")="", "", IFERROR(INDEX(Meals!$C$11:$C$260, MATCH($B1289, Meals!$B$11:$B$260, 0)), "")))</f>
        <v/>
      </c>
      <c r="K1289" s="4"/>
      <c r="L1289" s="72" t="str">
        <f t="shared" si="292"/>
        <v/>
      </c>
      <c r="M1289" s="73" t="str">
        <f t="shared" si="293"/>
        <v/>
      </c>
      <c r="N1289" s="4"/>
      <c r="O1289" s="78" t="str">
        <f t="shared" si="294"/>
        <v/>
      </c>
      <c r="P1289" s="79" t="str">
        <f t="shared" si="295"/>
        <v/>
      </c>
      <c r="Q1289" s="4"/>
      <c r="R1289" s="90" t="str">
        <f t="shared" si="296"/>
        <v/>
      </c>
      <c r="S1289" s="4"/>
      <c r="Y1289" s="18" t="str">
        <f t="shared" si="297"/>
        <v/>
      </c>
      <c r="AA1289" s="18" t="str">
        <f t="shared" si="288"/>
        <v/>
      </c>
      <c r="AB1289" s="18" t="str">
        <f t="shared" si="289"/>
        <v/>
      </c>
      <c r="AC1289" s="18" t="str">
        <f t="shared" si="298"/>
        <v/>
      </c>
      <c r="AD1289" s="18" t="str">
        <f t="shared" si="298"/>
        <v/>
      </c>
      <c r="AE1289" s="18" t="str">
        <f t="shared" si="299"/>
        <v/>
      </c>
      <c r="AG1289" s="95" t="str">
        <f>IF($C1289="", "", IF(IFERROR(INDEX(Ingredients!C$11:C$310, MATCH($C1289, Ingredients!$B$11:$B$310, 0)), "")="", "", IFERROR(INDEX(Ingredients!C$11:C$310, MATCH($C1289, Ingredients!$B$11:$B$310, 0)), "")))</f>
        <v/>
      </c>
      <c r="AH1289" s="105" t="str">
        <f>IF($C1289="", "", IF(IFERROR(INDEX(Ingredients!D$11:D$310, MATCH($C1289, Ingredients!$B$11:$B$310, 0)), "")="", "", IFERROR(INDEX(Ingredients!D$11:D$310, MATCH($C1289, Ingredients!$B$11:$B$310, 0)), "")))</f>
        <v/>
      </c>
      <c r="AI1289" s="106" t="str">
        <f>IF($C1289="", "", IF(IFERROR(INDEX(Ingredients!E$11:E$310, MATCH($C1289, Ingredients!$B$11:$B$310, 0)), "")="", "", IFERROR(INDEX(Ingredients!E$11:E$310, MATCH($C1289, Ingredients!$B$11:$B$310, 0)), "")))</f>
        <v/>
      </c>
      <c r="AJ1289" s="108" t="str">
        <f>IF($C1289="", "", IF(IFERROR(INDEX(Ingredients!F$11:F$310, MATCH($C1289, Ingredients!$B$11:$B$310, 0)), "")="", "", IFERROR(INDEX(Ingredients!F$11:F$310, MATCH($C1289, Ingredients!$B$11:$B$310, 0)), "")))</f>
        <v/>
      </c>
      <c r="AK1289" s="106" t="str">
        <f>IF($C1289="", "", IF(IFERROR(INDEX(Ingredients!G$11:G$310, MATCH($C1289, Ingredients!$B$11:$B$310, 0)), "")="", "", IFERROR(INDEX(Ingredients!G$11:G$310, MATCH($C1289, Ingredients!$B$11:$B$310, 0)), "")))</f>
        <v/>
      </c>
      <c r="AL1289" s="79" t="str">
        <f>IF($C1289="", "", IF(IFERROR(INDEX(Ingredients!H$11:H$310, MATCH($C1289, Ingredients!$B$11:$B$310, 0)), "")="", "", IFERROR(INDEX(Ingredients!H$11:H$310, MATCH($C1289, Ingredients!$B$11:$B$310, 0)), "")))</f>
        <v/>
      </c>
      <c r="AN1289" s="83" t="str">
        <f t="shared" si="290"/>
        <v/>
      </c>
      <c r="AP1289" s="114" t="str">
        <f t="shared" si="300"/>
        <v/>
      </c>
      <c r="AR1289" s="117" t="str">
        <f>IF($C1289="", "", IF(IFERROR(INDEX(Ingredients!$AI$11:$AI$310, MATCH($C1289, Ingredients!$B$11:$B$310, 0)), "")="", "", IFERROR(INDEX(Ingredients!$AI$11:$AI$310, MATCH($C1289, Ingredients!$B$11:$B$310, 0)), "")))</f>
        <v/>
      </c>
      <c r="AT1289" s="120" t="str">
        <f t="shared" si="301"/>
        <v/>
      </c>
      <c r="AV1289" s="90" t="str">
        <f t="shared" si="291"/>
        <v/>
      </c>
      <c r="AX1289" s="90" t="str">
        <f>IF($AV1289="", "", COUNTIF($AV$11:$AV$5010, "&lt;"&amp;$AV1289)+1+COUNTIF($AV$11:$AV1289, $AV1289)-1)</f>
        <v/>
      </c>
      <c r="AZ1289" s="111" t="str">
        <f>IF($B1289="", "", SUMIF('Shopping List'!$AV$11:$AV$25, $B1289, 'Shopping List'!$BN$11:$BN$25))</f>
        <v/>
      </c>
      <c r="BB1289" s="117" t="str">
        <f t="shared" si="302"/>
        <v/>
      </c>
    </row>
    <row r="1290" spans="1:54" x14ac:dyDescent="0.25">
      <c r="A1290" s="4"/>
      <c r="B1290" s="37"/>
      <c r="C1290" s="124"/>
      <c r="D1290" s="39"/>
      <c r="E1290" s="125"/>
      <c r="F1290" s="48"/>
      <c r="G1290" s="4"/>
      <c r="H1290" s="4"/>
      <c r="I1290" s="95" t="str">
        <f>IF($C1290="", "", IF(IFERROR(INDEX(Ingredients!$C$11:$C$310, MATCH($C1290, Ingredients!$B$11:$B$310, 0)), "")="", "", IFERROR(INDEX(Ingredients!$C$11:$C$310, MATCH($C1290, Ingredients!$B$11:$B$310, 0)), "")))</f>
        <v/>
      </c>
      <c r="J1290" s="73" t="str">
        <f>IF($B1290="", "", IF(IFERROR(INDEX(Meals!$C$11:$C$260, MATCH($B1290, Meals!$B$11:$B$260, 0)), "")="", "", IFERROR(INDEX(Meals!$C$11:$C$260, MATCH($B1290, Meals!$B$11:$B$260, 0)), "")))</f>
        <v/>
      </c>
      <c r="K1290" s="4"/>
      <c r="L1290" s="72" t="str">
        <f t="shared" si="292"/>
        <v/>
      </c>
      <c r="M1290" s="73" t="str">
        <f t="shared" si="293"/>
        <v/>
      </c>
      <c r="N1290" s="4"/>
      <c r="O1290" s="78" t="str">
        <f t="shared" si="294"/>
        <v/>
      </c>
      <c r="P1290" s="79" t="str">
        <f t="shared" si="295"/>
        <v/>
      </c>
      <c r="Q1290" s="4"/>
      <c r="R1290" s="90" t="str">
        <f t="shared" si="296"/>
        <v/>
      </c>
      <c r="S1290" s="4"/>
      <c r="Y1290" s="18" t="str">
        <f t="shared" si="297"/>
        <v/>
      </c>
      <c r="AA1290" s="18" t="str">
        <f t="shared" si="288"/>
        <v/>
      </c>
      <c r="AB1290" s="18" t="str">
        <f t="shared" si="289"/>
        <v/>
      </c>
      <c r="AC1290" s="18" t="str">
        <f t="shared" si="298"/>
        <v/>
      </c>
      <c r="AD1290" s="18" t="str">
        <f t="shared" si="298"/>
        <v/>
      </c>
      <c r="AE1290" s="18" t="str">
        <f t="shared" si="299"/>
        <v/>
      </c>
      <c r="AG1290" s="95" t="str">
        <f>IF($C1290="", "", IF(IFERROR(INDEX(Ingredients!C$11:C$310, MATCH($C1290, Ingredients!$B$11:$B$310, 0)), "")="", "", IFERROR(INDEX(Ingredients!C$11:C$310, MATCH($C1290, Ingredients!$B$11:$B$310, 0)), "")))</f>
        <v/>
      </c>
      <c r="AH1290" s="105" t="str">
        <f>IF($C1290="", "", IF(IFERROR(INDEX(Ingredients!D$11:D$310, MATCH($C1290, Ingredients!$B$11:$B$310, 0)), "")="", "", IFERROR(INDEX(Ingredients!D$11:D$310, MATCH($C1290, Ingredients!$B$11:$B$310, 0)), "")))</f>
        <v/>
      </c>
      <c r="AI1290" s="106" t="str">
        <f>IF($C1290="", "", IF(IFERROR(INDEX(Ingredients!E$11:E$310, MATCH($C1290, Ingredients!$B$11:$B$310, 0)), "")="", "", IFERROR(INDEX(Ingredients!E$11:E$310, MATCH($C1290, Ingredients!$B$11:$B$310, 0)), "")))</f>
        <v/>
      </c>
      <c r="AJ1290" s="108" t="str">
        <f>IF($C1290="", "", IF(IFERROR(INDEX(Ingredients!F$11:F$310, MATCH($C1290, Ingredients!$B$11:$B$310, 0)), "")="", "", IFERROR(INDEX(Ingredients!F$11:F$310, MATCH($C1290, Ingredients!$B$11:$B$310, 0)), "")))</f>
        <v/>
      </c>
      <c r="AK1290" s="106" t="str">
        <f>IF($C1290="", "", IF(IFERROR(INDEX(Ingredients!G$11:G$310, MATCH($C1290, Ingredients!$B$11:$B$310, 0)), "")="", "", IFERROR(INDEX(Ingredients!G$11:G$310, MATCH($C1290, Ingredients!$B$11:$B$310, 0)), "")))</f>
        <v/>
      </c>
      <c r="AL1290" s="79" t="str">
        <f>IF($C1290="", "", IF(IFERROR(INDEX(Ingredients!H$11:H$310, MATCH($C1290, Ingredients!$B$11:$B$310, 0)), "")="", "", IFERROR(INDEX(Ingredients!H$11:H$310, MATCH($C1290, Ingredients!$B$11:$B$310, 0)), "")))</f>
        <v/>
      </c>
      <c r="AN1290" s="83" t="str">
        <f t="shared" si="290"/>
        <v/>
      </c>
      <c r="AP1290" s="114" t="str">
        <f t="shared" si="300"/>
        <v/>
      </c>
      <c r="AR1290" s="117" t="str">
        <f>IF($C1290="", "", IF(IFERROR(INDEX(Ingredients!$AI$11:$AI$310, MATCH($C1290, Ingredients!$B$11:$B$310, 0)), "")="", "", IFERROR(INDEX(Ingredients!$AI$11:$AI$310, MATCH($C1290, Ingredients!$B$11:$B$310, 0)), "")))</f>
        <v/>
      </c>
      <c r="AT1290" s="120" t="str">
        <f t="shared" si="301"/>
        <v/>
      </c>
      <c r="AV1290" s="90" t="str">
        <f t="shared" si="291"/>
        <v/>
      </c>
      <c r="AX1290" s="90" t="str">
        <f>IF($AV1290="", "", COUNTIF($AV$11:$AV$5010, "&lt;"&amp;$AV1290)+1+COUNTIF($AV$11:$AV1290, $AV1290)-1)</f>
        <v/>
      </c>
      <c r="AZ1290" s="111" t="str">
        <f>IF($B1290="", "", SUMIF('Shopping List'!$AV$11:$AV$25, $B1290, 'Shopping List'!$BN$11:$BN$25))</f>
        <v/>
      </c>
      <c r="BB1290" s="117" t="str">
        <f t="shared" si="302"/>
        <v/>
      </c>
    </row>
    <row r="1291" spans="1:54" x14ac:dyDescent="0.25">
      <c r="A1291" s="4"/>
      <c r="B1291" s="37"/>
      <c r="C1291" s="124"/>
      <c r="D1291" s="39"/>
      <c r="E1291" s="125"/>
      <c r="F1291" s="48"/>
      <c r="G1291" s="4"/>
      <c r="H1291" s="4"/>
      <c r="I1291" s="95" t="str">
        <f>IF($C1291="", "", IF(IFERROR(INDEX(Ingredients!$C$11:$C$310, MATCH($C1291, Ingredients!$B$11:$B$310, 0)), "")="", "", IFERROR(INDEX(Ingredients!$C$11:$C$310, MATCH($C1291, Ingredients!$B$11:$B$310, 0)), "")))</f>
        <v/>
      </c>
      <c r="J1291" s="73" t="str">
        <f>IF($B1291="", "", IF(IFERROR(INDEX(Meals!$C$11:$C$260, MATCH($B1291, Meals!$B$11:$B$260, 0)), "")="", "", IFERROR(INDEX(Meals!$C$11:$C$260, MATCH($B1291, Meals!$B$11:$B$260, 0)), "")))</f>
        <v/>
      </c>
      <c r="K1291" s="4"/>
      <c r="L1291" s="72" t="str">
        <f t="shared" si="292"/>
        <v/>
      </c>
      <c r="M1291" s="73" t="str">
        <f t="shared" si="293"/>
        <v/>
      </c>
      <c r="N1291" s="4"/>
      <c r="O1291" s="78" t="str">
        <f t="shared" si="294"/>
        <v/>
      </c>
      <c r="P1291" s="79" t="str">
        <f t="shared" si="295"/>
        <v/>
      </c>
      <c r="Q1291" s="4"/>
      <c r="R1291" s="90" t="str">
        <f t="shared" si="296"/>
        <v/>
      </c>
      <c r="S1291" s="4"/>
      <c r="Y1291" s="18" t="str">
        <f t="shared" si="297"/>
        <v/>
      </c>
      <c r="AA1291" s="18" t="str">
        <f t="shared" ref="AA1291:AA1354" si="303">IF($Y1291="", "", IF(AND(AA$5="X", B1291=""), $Y$6, IF(AND(NOT(B1291=""), COUNTIF(V$11:V$260, B1291)=0), $Y$7, "")))</f>
        <v/>
      </c>
      <c r="AB1291" s="18" t="str">
        <f t="shared" ref="AB1291:AB1354" si="304">IF($Y1291="", "", IF(AND(AB$5="X", C1291=""), $Y$6, IF(AND(NOT(C1291=""), COUNTIF(W$11:W$310, C1291)=0), $Y$7, "")))</f>
        <v/>
      </c>
      <c r="AC1291" s="18" t="str">
        <f t="shared" si="298"/>
        <v/>
      </c>
      <c r="AD1291" s="18" t="str">
        <f t="shared" si="298"/>
        <v/>
      </c>
      <c r="AE1291" s="18" t="str">
        <f t="shared" si="299"/>
        <v/>
      </c>
      <c r="AG1291" s="95" t="str">
        <f>IF($C1291="", "", IF(IFERROR(INDEX(Ingredients!C$11:C$310, MATCH($C1291, Ingredients!$B$11:$B$310, 0)), "")="", "", IFERROR(INDEX(Ingredients!C$11:C$310, MATCH($C1291, Ingredients!$B$11:$B$310, 0)), "")))</f>
        <v/>
      </c>
      <c r="AH1291" s="105" t="str">
        <f>IF($C1291="", "", IF(IFERROR(INDEX(Ingredients!D$11:D$310, MATCH($C1291, Ingredients!$B$11:$B$310, 0)), "")="", "", IFERROR(INDEX(Ingredients!D$11:D$310, MATCH($C1291, Ingredients!$B$11:$B$310, 0)), "")))</f>
        <v/>
      </c>
      <c r="AI1291" s="106" t="str">
        <f>IF($C1291="", "", IF(IFERROR(INDEX(Ingredients!E$11:E$310, MATCH($C1291, Ingredients!$B$11:$B$310, 0)), "")="", "", IFERROR(INDEX(Ingredients!E$11:E$310, MATCH($C1291, Ingredients!$B$11:$B$310, 0)), "")))</f>
        <v/>
      </c>
      <c r="AJ1291" s="108" t="str">
        <f>IF($C1291="", "", IF(IFERROR(INDEX(Ingredients!F$11:F$310, MATCH($C1291, Ingredients!$B$11:$B$310, 0)), "")="", "", IFERROR(INDEX(Ingredients!F$11:F$310, MATCH($C1291, Ingredients!$B$11:$B$310, 0)), "")))</f>
        <v/>
      </c>
      <c r="AK1291" s="106" t="str">
        <f>IF($C1291="", "", IF(IFERROR(INDEX(Ingredients!G$11:G$310, MATCH($C1291, Ingredients!$B$11:$B$310, 0)), "")="", "", IFERROR(INDEX(Ingredients!G$11:G$310, MATCH($C1291, Ingredients!$B$11:$B$310, 0)), "")))</f>
        <v/>
      </c>
      <c r="AL1291" s="79" t="str">
        <f>IF($C1291="", "", IF(IFERROR(INDEX(Ingredients!H$11:H$310, MATCH($C1291, Ingredients!$B$11:$B$310, 0)), "")="", "", IFERROR(INDEX(Ingredients!H$11:H$310, MATCH($C1291, Ingredients!$B$11:$B$310, 0)), "")))</f>
        <v/>
      </c>
      <c r="AN1291" s="83" t="str">
        <f t="shared" ref="AN1291:AN1354" si="305">IF($D1291="", "", IFERROR(IF($AK1291=$AI1291, $AJ1291/$AH1291, $AJ1291), ""))</f>
        <v/>
      </c>
      <c r="AP1291" s="114" t="str">
        <f t="shared" si="300"/>
        <v/>
      </c>
      <c r="AR1291" s="117" t="str">
        <f>IF($C1291="", "", IF(IFERROR(INDEX(Ingredients!$AI$11:$AI$310, MATCH($C1291, Ingredients!$B$11:$B$310, 0)), "")="", "", IFERROR(INDEX(Ingredients!$AI$11:$AI$310, MATCH($C1291, Ingredients!$B$11:$B$310, 0)), "")))</f>
        <v/>
      </c>
      <c r="AT1291" s="120" t="str">
        <f t="shared" si="301"/>
        <v/>
      </c>
      <c r="AV1291" s="90" t="str">
        <f t="shared" ref="AV1291:AV1354" si="306">IF($AT$8="", "", IF($B1291=$AT$8, $E1291, ""))</f>
        <v/>
      </c>
      <c r="AX1291" s="90" t="str">
        <f>IF($AV1291="", "", COUNTIF($AV$11:$AV$5010, "&lt;"&amp;$AV1291)+1+COUNTIF($AV$11:$AV1291, $AV1291)-1)</f>
        <v/>
      </c>
      <c r="AZ1291" s="111" t="str">
        <f>IF($B1291="", "", SUMIF('Shopping List'!$AV$11:$AV$25, $B1291, 'Shopping List'!$BN$11:$BN$25))</f>
        <v/>
      </c>
      <c r="BB1291" s="117" t="str">
        <f t="shared" si="302"/>
        <v/>
      </c>
    </row>
    <row r="1292" spans="1:54" x14ac:dyDescent="0.25">
      <c r="A1292" s="4"/>
      <c r="B1292" s="37"/>
      <c r="C1292" s="124"/>
      <c r="D1292" s="39"/>
      <c r="E1292" s="125"/>
      <c r="F1292" s="48"/>
      <c r="G1292" s="4"/>
      <c r="H1292" s="4"/>
      <c r="I1292" s="95" t="str">
        <f>IF($C1292="", "", IF(IFERROR(INDEX(Ingredients!$C$11:$C$310, MATCH($C1292, Ingredients!$B$11:$B$310, 0)), "")="", "", IFERROR(INDEX(Ingredients!$C$11:$C$310, MATCH($C1292, Ingredients!$B$11:$B$310, 0)), "")))</f>
        <v/>
      </c>
      <c r="J1292" s="73" t="str">
        <f>IF($B1292="", "", IF(IFERROR(INDEX(Meals!$C$11:$C$260, MATCH($B1292, Meals!$B$11:$B$260, 0)), "")="", "", IFERROR(INDEX(Meals!$C$11:$C$260, MATCH($B1292, Meals!$B$11:$B$260, 0)), "")))</f>
        <v/>
      </c>
      <c r="K1292" s="4"/>
      <c r="L1292" s="72" t="str">
        <f t="shared" ref="L1292:L1355" si="307">IF($D1292="", "", IFERROR(ROUND($AN1292*$D1292, 0), ""))</f>
        <v/>
      </c>
      <c r="M1292" s="73" t="str">
        <f t="shared" ref="M1292:M1355" si="308">IFERROR(ROUND($L1292/$J1292, 0), "")</f>
        <v/>
      </c>
      <c r="N1292" s="4"/>
      <c r="O1292" s="78" t="str">
        <f t="shared" ref="O1292:O1355" si="309">IF($D1292="", "", IFERROR(ROUND($AP1292*$D1292, 2), ""))</f>
        <v/>
      </c>
      <c r="P1292" s="79" t="str">
        <f t="shared" ref="P1292:P1355" si="310">IFERROR(ROUND($O1292/$J1292, 2), "")</f>
        <v/>
      </c>
      <c r="Q1292" s="4"/>
      <c r="R1292" s="90" t="str">
        <f t="shared" ref="R1292:R1355" si="311">IF(OR($D1292="", $AR1292=""), "", IF($AR1292&gt;=$D1292, $V$3, $V$4))</f>
        <v/>
      </c>
      <c r="S1292" s="4"/>
      <c r="Y1292" s="18" t="str">
        <f t="shared" ref="Y1292:Y1355" si="312">IF(COUNTIF($B1292:$F1292, "")=5, "", "X")</f>
        <v/>
      </c>
      <c r="AA1292" s="18" t="str">
        <f t="shared" si="303"/>
        <v/>
      </c>
      <c r="AB1292" s="18" t="str">
        <f t="shared" si="304"/>
        <v/>
      </c>
      <c r="AC1292" s="18" t="str">
        <f t="shared" ref="AC1292:AD1355" si="313">IF($Y1292="", "", IF(AND(AC$5="X", D1292=""), $Y$6, IF(AND(NOT(D1292=""), ISNUMBER(D1292)=FALSE), $Y$7, "")))</f>
        <v/>
      </c>
      <c r="AD1292" s="18" t="str">
        <f t="shared" si="313"/>
        <v/>
      </c>
      <c r="AE1292" s="18" t="str">
        <f t="shared" ref="AE1292:AE1355" si="314">IF($Y1292="", "", IF(AND(AE$5="X", F1292=""), $Y$6, ""))</f>
        <v/>
      </c>
      <c r="AG1292" s="95" t="str">
        <f>IF($C1292="", "", IF(IFERROR(INDEX(Ingredients!C$11:C$310, MATCH($C1292, Ingredients!$B$11:$B$310, 0)), "")="", "", IFERROR(INDEX(Ingredients!C$11:C$310, MATCH($C1292, Ingredients!$B$11:$B$310, 0)), "")))</f>
        <v/>
      </c>
      <c r="AH1292" s="105" t="str">
        <f>IF($C1292="", "", IF(IFERROR(INDEX(Ingredients!D$11:D$310, MATCH($C1292, Ingredients!$B$11:$B$310, 0)), "")="", "", IFERROR(INDEX(Ingredients!D$11:D$310, MATCH($C1292, Ingredients!$B$11:$B$310, 0)), "")))</f>
        <v/>
      </c>
      <c r="AI1292" s="106" t="str">
        <f>IF($C1292="", "", IF(IFERROR(INDEX(Ingredients!E$11:E$310, MATCH($C1292, Ingredients!$B$11:$B$310, 0)), "")="", "", IFERROR(INDEX(Ingredients!E$11:E$310, MATCH($C1292, Ingredients!$B$11:$B$310, 0)), "")))</f>
        <v/>
      </c>
      <c r="AJ1292" s="108" t="str">
        <f>IF($C1292="", "", IF(IFERROR(INDEX(Ingredients!F$11:F$310, MATCH($C1292, Ingredients!$B$11:$B$310, 0)), "")="", "", IFERROR(INDEX(Ingredients!F$11:F$310, MATCH($C1292, Ingredients!$B$11:$B$310, 0)), "")))</f>
        <v/>
      </c>
      <c r="AK1292" s="106" t="str">
        <f>IF($C1292="", "", IF(IFERROR(INDEX(Ingredients!G$11:G$310, MATCH($C1292, Ingredients!$B$11:$B$310, 0)), "")="", "", IFERROR(INDEX(Ingredients!G$11:G$310, MATCH($C1292, Ingredients!$B$11:$B$310, 0)), "")))</f>
        <v/>
      </c>
      <c r="AL1292" s="79" t="str">
        <f>IF($C1292="", "", IF(IFERROR(INDEX(Ingredients!H$11:H$310, MATCH($C1292, Ingredients!$B$11:$B$310, 0)), "")="", "", IFERROR(INDEX(Ingredients!H$11:H$310, MATCH($C1292, Ingredients!$B$11:$B$310, 0)), "")))</f>
        <v/>
      </c>
      <c r="AN1292" s="83" t="str">
        <f t="shared" si="305"/>
        <v/>
      </c>
      <c r="AP1292" s="114" t="str">
        <f t="shared" ref="AP1292:AP1355" si="315">IF($D1292="", "", IFERROR(IF($AK1292=$AI1292, $AL1292/$AH1292, $AL1292), ""))</f>
        <v/>
      </c>
      <c r="AR1292" s="117" t="str">
        <f>IF($C1292="", "", IF(IFERROR(INDEX(Ingredients!$AI$11:$AI$310, MATCH($C1292, Ingredients!$B$11:$B$310, 0)), "")="", "", IFERROR(INDEX(Ingredients!$AI$11:$AI$310, MATCH($C1292, Ingredients!$B$11:$B$310, 0)), "")))</f>
        <v/>
      </c>
      <c r="AT1292" s="120" t="str">
        <f t="shared" ref="AT1292:AT1355" si="316">IF(OR($B1292="", $R1292=""), "", CONCATENATE($B1292, " - ", $R1292))</f>
        <v/>
      </c>
      <c r="AV1292" s="90" t="str">
        <f t="shared" si="306"/>
        <v/>
      </c>
      <c r="AX1292" s="90" t="str">
        <f>IF($AV1292="", "", COUNTIF($AV$11:$AV$5010, "&lt;"&amp;$AV1292)+1+COUNTIF($AV$11:$AV1292, $AV1292)-1)</f>
        <v/>
      </c>
      <c r="AZ1292" s="111" t="str">
        <f>IF($B1292="", "", SUMIF('Shopping List'!$AV$11:$AV$25, $B1292, 'Shopping List'!$BN$11:$BN$25))</f>
        <v/>
      </c>
      <c r="BB1292" s="117" t="str">
        <f t="shared" ref="BB1292:BB1355" si="317">IF(OR($AZ1292="", $AZ1292=0), "", IFERROR($D1292*$AZ1292, ""))</f>
        <v/>
      </c>
    </row>
    <row r="1293" spans="1:54" x14ac:dyDescent="0.25">
      <c r="A1293" s="4"/>
      <c r="B1293" s="37"/>
      <c r="C1293" s="124"/>
      <c r="D1293" s="39"/>
      <c r="E1293" s="125"/>
      <c r="F1293" s="48"/>
      <c r="G1293" s="4"/>
      <c r="H1293" s="4"/>
      <c r="I1293" s="95" t="str">
        <f>IF($C1293="", "", IF(IFERROR(INDEX(Ingredients!$C$11:$C$310, MATCH($C1293, Ingredients!$B$11:$B$310, 0)), "")="", "", IFERROR(INDEX(Ingredients!$C$11:$C$310, MATCH($C1293, Ingredients!$B$11:$B$310, 0)), "")))</f>
        <v/>
      </c>
      <c r="J1293" s="73" t="str">
        <f>IF($B1293="", "", IF(IFERROR(INDEX(Meals!$C$11:$C$260, MATCH($B1293, Meals!$B$11:$B$260, 0)), "")="", "", IFERROR(INDEX(Meals!$C$11:$C$260, MATCH($B1293, Meals!$B$11:$B$260, 0)), "")))</f>
        <v/>
      </c>
      <c r="K1293" s="4"/>
      <c r="L1293" s="72" t="str">
        <f t="shared" si="307"/>
        <v/>
      </c>
      <c r="M1293" s="73" t="str">
        <f t="shared" si="308"/>
        <v/>
      </c>
      <c r="N1293" s="4"/>
      <c r="O1293" s="78" t="str">
        <f t="shared" si="309"/>
        <v/>
      </c>
      <c r="P1293" s="79" t="str">
        <f t="shared" si="310"/>
        <v/>
      </c>
      <c r="Q1293" s="4"/>
      <c r="R1293" s="90" t="str">
        <f t="shared" si="311"/>
        <v/>
      </c>
      <c r="S1293" s="4"/>
      <c r="Y1293" s="18" t="str">
        <f t="shared" si="312"/>
        <v/>
      </c>
      <c r="AA1293" s="18" t="str">
        <f t="shared" si="303"/>
        <v/>
      </c>
      <c r="AB1293" s="18" t="str">
        <f t="shared" si="304"/>
        <v/>
      </c>
      <c r="AC1293" s="18" t="str">
        <f t="shared" si="313"/>
        <v/>
      </c>
      <c r="AD1293" s="18" t="str">
        <f t="shared" si="313"/>
        <v/>
      </c>
      <c r="AE1293" s="18" t="str">
        <f t="shared" si="314"/>
        <v/>
      </c>
      <c r="AG1293" s="95" t="str">
        <f>IF($C1293="", "", IF(IFERROR(INDEX(Ingredients!C$11:C$310, MATCH($C1293, Ingredients!$B$11:$B$310, 0)), "")="", "", IFERROR(INDEX(Ingredients!C$11:C$310, MATCH($C1293, Ingredients!$B$11:$B$310, 0)), "")))</f>
        <v/>
      </c>
      <c r="AH1293" s="105" t="str">
        <f>IF($C1293="", "", IF(IFERROR(INDEX(Ingredients!D$11:D$310, MATCH($C1293, Ingredients!$B$11:$B$310, 0)), "")="", "", IFERROR(INDEX(Ingredients!D$11:D$310, MATCH($C1293, Ingredients!$B$11:$B$310, 0)), "")))</f>
        <v/>
      </c>
      <c r="AI1293" s="106" t="str">
        <f>IF($C1293="", "", IF(IFERROR(INDEX(Ingredients!E$11:E$310, MATCH($C1293, Ingredients!$B$11:$B$310, 0)), "")="", "", IFERROR(INDEX(Ingredients!E$11:E$310, MATCH($C1293, Ingredients!$B$11:$B$310, 0)), "")))</f>
        <v/>
      </c>
      <c r="AJ1293" s="108" t="str">
        <f>IF($C1293="", "", IF(IFERROR(INDEX(Ingredients!F$11:F$310, MATCH($C1293, Ingredients!$B$11:$B$310, 0)), "")="", "", IFERROR(INDEX(Ingredients!F$11:F$310, MATCH($C1293, Ingredients!$B$11:$B$310, 0)), "")))</f>
        <v/>
      </c>
      <c r="AK1293" s="106" t="str">
        <f>IF($C1293="", "", IF(IFERROR(INDEX(Ingredients!G$11:G$310, MATCH($C1293, Ingredients!$B$11:$B$310, 0)), "")="", "", IFERROR(INDEX(Ingredients!G$11:G$310, MATCH($C1293, Ingredients!$B$11:$B$310, 0)), "")))</f>
        <v/>
      </c>
      <c r="AL1293" s="79" t="str">
        <f>IF($C1293="", "", IF(IFERROR(INDEX(Ingredients!H$11:H$310, MATCH($C1293, Ingredients!$B$11:$B$310, 0)), "")="", "", IFERROR(INDEX(Ingredients!H$11:H$310, MATCH($C1293, Ingredients!$B$11:$B$310, 0)), "")))</f>
        <v/>
      </c>
      <c r="AN1293" s="83" t="str">
        <f t="shared" si="305"/>
        <v/>
      </c>
      <c r="AP1293" s="114" t="str">
        <f t="shared" si="315"/>
        <v/>
      </c>
      <c r="AR1293" s="117" t="str">
        <f>IF($C1293="", "", IF(IFERROR(INDEX(Ingredients!$AI$11:$AI$310, MATCH($C1293, Ingredients!$B$11:$B$310, 0)), "")="", "", IFERROR(INDEX(Ingredients!$AI$11:$AI$310, MATCH($C1293, Ingredients!$B$11:$B$310, 0)), "")))</f>
        <v/>
      </c>
      <c r="AT1293" s="120" t="str">
        <f t="shared" si="316"/>
        <v/>
      </c>
      <c r="AV1293" s="90" t="str">
        <f t="shared" si="306"/>
        <v/>
      </c>
      <c r="AX1293" s="90" t="str">
        <f>IF($AV1293="", "", COUNTIF($AV$11:$AV$5010, "&lt;"&amp;$AV1293)+1+COUNTIF($AV$11:$AV1293, $AV1293)-1)</f>
        <v/>
      </c>
      <c r="AZ1293" s="111" t="str">
        <f>IF($B1293="", "", SUMIF('Shopping List'!$AV$11:$AV$25, $B1293, 'Shopping List'!$BN$11:$BN$25))</f>
        <v/>
      </c>
      <c r="BB1293" s="117" t="str">
        <f t="shared" si="317"/>
        <v/>
      </c>
    </row>
    <row r="1294" spans="1:54" x14ac:dyDescent="0.25">
      <c r="A1294" s="4"/>
      <c r="B1294" s="37"/>
      <c r="C1294" s="124"/>
      <c r="D1294" s="39"/>
      <c r="E1294" s="125"/>
      <c r="F1294" s="48"/>
      <c r="G1294" s="4"/>
      <c r="H1294" s="4"/>
      <c r="I1294" s="95" t="str">
        <f>IF($C1294="", "", IF(IFERROR(INDEX(Ingredients!$C$11:$C$310, MATCH($C1294, Ingredients!$B$11:$B$310, 0)), "")="", "", IFERROR(INDEX(Ingredients!$C$11:$C$310, MATCH($C1294, Ingredients!$B$11:$B$310, 0)), "")))</f>
        <v/>
      </c>
      <c r="J1294" s="73" t="str">
        <f>IF($B1294="", "", IF(IFERROR(INDEX(Meals!$C$11:$C$260, MATCH($B1294, Meals!$B$11:$B$260, 0)), "")="", "", IFERROR(INDEX(Meals!$C$11:$C$260, MATCH($B1294, Meals!$B$11:$B$260, 0)), "")))</f>
        <v/>
      </c>
      <c r="K1294" s="4"/>
      <c r="L1294" s="72" t="str">
        <f t="shared" si="307"/>
        <v/>
      </c>
      <c r="M1294" s="73" t="str">
        <f t="shared" si="308"/>
        <v/>
      </c>
      <c r="N1294" s="4"/>
      <c r="O1294" s="78" t="str">
        <f t="shared" si="309"/>
        <v/>
      </c>
      <c r="P1294" s="79" t="str">
        <f t="shared" si="310"/>
        <v/>
      </c>
      <c r="Q1294" s="4"/>
      <c r="R1294" s="90" t="str">
        <f t="shared" si="311"/>
        <v/>
      </c>
      <c r="S1294" s="4"/>
      <c r="Y1294" s="18" t="str">
        <f t="shared" si="312"/>
        <v/>
      </c>
      <c r="AA1294" s="18" t="str">
        <f t="shared" si="303"/>
        <v/>
      </c>
      <c r="AB1294" s="18" t="str">
        <f t="shared" si="304"/>
        <v/>
      </c>
      <c r="AC1294" s="18" t="str">
        <f t="shared" si="313"/>
        <v/>
      </c>
      <c r="AD1294" s="18" t="str">
        <f t="shared" si="313"/>
        <v/>
      </c>
      <c r="AE1294" s="18" t="str">
        <f t="shared" si="314"/>
        <v/>
      </c>
      <c r="AG1294" s="95" t="str">
        <f>IF($C1294="", "", IF(IFERROR(INDEX(Ingredients!C$11:C$310, MATCH($C1294, Ingredients!$B$11:$B$310, 0)), "")="", "", IFERROR(INDEX(Ingredients!C$11:C$310, MATCH($C1294, Ingredients!$B$11:$B$310, 0)), "")))</f>
        <v/>
      </c>
      <c r="AH1294" s="105" t="str">
        <f>IF($C1294="", "", IF(IFERROR(INDEX(Ingredients!D$11:D$310, MATCH($C1294, Ingredients!$B$11:$B$310, 0)), "")="", "", IFERROR(INDEX(Ingredients!D$11:D$310, MATCH($C1294, Ingredients!$B$11:$B$310, 0)), "")))</f>
        <v/>
      </c>
      <c r="AI1294" s="106" t="str">
        <f>IF($C1294="", "", IF(IFERROR(INDEX(Ingredients!E$11:E$310, MATCH($C1294, Ingredients!$B$11:$B$310, 0)), "")="", "", IFERROR(INDEX(Ingredients!E$11:E$310, MATCH($C1294, Ingredients!$B$11:$B$310, 0)), "")))</f>
        <v/>
      </c>
      <c r="AJ1294" s="108" t="str">
        <f>IF($C1294="", "", IF(IFERROR(INDEX(Ingredients!F$11:F$310, MATCH($C1294, Ingredients!$B$11:$B$310, 0)), "")="", "", IFERROR(INDEX(Ingredients!F$11:F$310, MATCH($C1294, Ingredients!$B$11:$B$310, 0)), "")))</f>
        <v/>
      </c>
      <c r="AK1294" s="106" t="str">
        <f>IF($C1294="", "", IF(IFERROR(INDEX(Ingredients!G$11:G$310, MATCH($C1294, Ingredients!$B$11:$B$310, 0)), "")="", "", IFERROR(INDEX(Ingredients!G$11:G$310, MATCH($C1294, Ingredients!$B$11:$B$310, 0)), "")))</f>
        <v/>
      </c>
      <c r="AL1294" s="79" t="str">
        <f>IF($C1294="", "", IF(IFERROR(INDEX(Ingredients!H$11:H$310, MATCH($C1294, Ingredients!$B$11:$B$310, 0)), "")="", "", IFERROR(INDEX(Ingredients!H$11:H$310, MATCH($C1294, Ingredients!$B$11:$B$310, 0)), "")))</f>
        <v/>
      </c>
      <c r="AN1294" s="83" t="str">
        <f t="shared" si="305"/>
        <v/>
      </c>
      <c r="AP1294" s="114" t="str">
        <f t="shared" si="315"/>
        <v/>
      </c>
      <c r="AR1294" s="117" t="str">
        <f>IF($C1294="", "", IF(IFERROR(INDEX(Ingredients!$AI$11:$AI$310, MATCH($C1294, Ingredients!$B$11:$B$310, 0)), "")="", "", IFERROR(INDEX(Ingredients!$AI$11:$AI$310, MATCH($C1294, Ingredients!$B$11:$B$310, 0)), "")))</f>
        <v/>
      </c>
      <c r="AT1294" s="120" t="str">
        <f t="shared" si="316"/>
        <v/>
      </c>
      <c r="AV1294" s="90" t="str">
        <f t="shared" si="306"/>
        <v/>
      </c>
      <c r="AX1294" s="90" t="str">
        <f>IF($AV1294="", "", COUNTIF($AV$11:$AV$5010, "&lt;"&amp;$AV1294)+1+COUNTIF($AV$11:$AV1294, $AV1294)-1)</f>
        <v/>
      </c>
      <c r="AZ1294" s="111" t="str">
        <f>IF($B1294="", "", SUMIF('Shopping List'!$AV$11:$AV$25, $B1294, 'Shopping List'!$BN$11:$BN$25))</f>
        <v/>
      </c>
      <c r="BB1294" s="117" t="str">
        <f t="shared" si="317"/>
        <v/>
      </c>
    </row>
    <row r="1295" spans="1:54" x14ac:dyDescent="0.25">
      <c r="A1295" s="4"/>
      <c r="B1295" s="37"/>
      <c r="C1295" s="124"/>
      <c r="D1295" s="39"/>
      <c r="E1295" s="125"/>
      <c r="F1295" s="48"/>
      <c r="G1295" s="4"/>
      <c r="H1295" s="4"/>
      <c r="I1295" s="95" t="str">
        <f>IF($C1295="", "", IF(IFERROR(INDEX(Ingredients!$C$11:$C$310, MATCH($C1295, Ingredients!$B$11:$B$310, 0)), "")="", "", IFERROR(INDEX(Ingredients!$C$11:$C$310, MATCH($C1295, Ingredients!$B$11:$B$310, 0)), "")))</f>
        <v/>
      </c>
      <c r="J1295" s="73" t="str">
        <f>IF($B1295="", "", IF(IFERROR(INDEX(Meals!$C$11:$C$260, MATCH($B1295, Meals!$B$11:$B$260, 0)), "")="", "", IFERROR(INDEX(Meals!$C$11:$C$260, MATCH($B1295, Meals!$B$11:$B$260, 0)), "")))</f>
        <v/>
      </c>
      <c r="K1295" s="4"/>
      <c r="L1295" s="72" t="str">
        <f t="shared" si="307"/>
        <v/>
      </c>
      <c r="M1295" s="73" t="str">
        <f t="shared" si="308"/>
        <v/>
      </c>
      <c r="N1295" s="4"/>
      <c r="O1295" s="78" t="str">
        <f t="shared" si="309"/>
        <v/>
      </c>
      <c r="P1295" s="79" t="str">
        <f t="shared" si="310"/>
        <v/>
      </c>
      <c r="Q1295" s="4"/>
      <c r="R1295" s="90" t="str">
        <f t="shared" si="311"/>
        <v/>
      </c>
      <c r="S1295" s="4"/>
      <c r="Y1295" s="18" t="str">
        <f t="shared" si="312"/>
        <v/>
      </c>
      <c r="AA1295" s="18" t="str">
        <f t="shared" si="303"/>
        <v/>
      </c>
      <c r="AB1295" s="18" t="str">
        <f t="shared" si="304"/>
        <v/>
      </c>
      <c r="AC1295" s="18" t="str">
        <f t="shared" si="313"/>
        <v/>
      </c>
      <c r="AD1295" s="18" t="str">
        <f t="shared" si="313"/>
        <v/>
      </c>
      <c r="AE1295" s="18" t="str">
        <f t="shared" si="314"/>
        <v/>
      </c>
      <c r="AG1295" s="95" t="str">
        <f>IF($C1295="", "", IF(IFERROR(INDEX(Ingredients!C$11:C$310, MATCH($C1295, Ingredients!$B$11:$B$310, 0)), "")="", "", IFERROR(INDEX(Ingredients!C$11:C$310, MATCH($C1295, Ingredients!$B$11:$B$310, 0)), "")))</f>
        <v/>
      </c>
      <c r="AH1295" s="105" t="str">
        <f>IF($C1295="", "", IF(IFERROR(INDEX(Ingredients!D$11:D$310, MATCH($C1295, Ingredients!$B$11:$B$310, 0)), "")="", "", IFERROR(INDEX(Ingredients!D$11:D$310, MATCH($C1295, Ingredients!$B$11:$B$310, 0)), "")))</f>
        <v/>
      </c>
      <c r="AI1295" s="106" t="str">
        <f>IF($C1295="", "", IF(IFERROR(INDEX(Ingredients!E$11:E$310, MATCH($C1295, Ingredients!$B$11:$B$310, 0)), "")="", "", IFERROR(INDEX(Ingredients!E$11:E$310, MATCH($C1295, Ingredients!$B$11:$B$310, 0)), "")))</f>
        <v/>
      </c>
      <c r="AJ1295" s="108" t="str">
        <f>IF($C1295="", "", IF(IFERROR(INDEX(Ingredients!F$11:F$310, MATCH($C1295, Ingredients!$B$11:$B$310, 0)), "")="", "", IFERROR(INDEX(Ingredients!F$11:F$310, MATCH($C1295, Ingredients!$B$11:$B$310, 0)), "")))</f>
        <v/>
      </c>
      <c r="AK1295" s="106" t="str">
        <f>IF($C1295="", "", IF(IFERROR(INDEX(Ingredients!G$11:G$310, MATCH($C1295, Ingredients!$B$11:$B$310, 0)), "")="", "", IFERROR(INDEX(Ingredients!G$11:G$310, MATCH($C1295, Ingredients!$B$11:$B$310, 0)), "")))</f>
        <v/>
      </c>
      <c r="AL1295" s="79" t="str">
        <f>IF($C1295="", "", IF(IFERROR(INDEX(Ingredients!H$11:H$310, MATCH($C1295, Ingredients!$B$11:$B$310, 0)), "")="", "", IFERROR(INDEX(Ingredients!H$11:H$310, MATCH($C1295, Ingredients!$B$11:$B$310, 0)), "")))</f>
        <v/>
      </c>
      <c r="AN1295" s="83" t="str">
        <f t="shared" si="305"/>
        <v/>
      </c>
      <c r="AP1295" s="114" t="str">
        <f t="shared" si="315"/>
        <v/>
      </c>
      <c r="AR1295" s="117" t="str">
        <f>IF($C1295="", "", IF(IFERROR(INDEX(Ingredients!$AI$11:$AI$310, MATCH($C1295, Ingredients!$B$11:$B$310, 0)), "")="", "", IFERROR(INDEX(Ingredients!$AI$11:$AI$310, MATCH($C1295, Ingredients!$B$11:$B$310, 0)), "")))</f>
        <v/>
      </c>
      <c r="AT1295" s="120" t="str">
        <f t="shared" si="316"/>
        <v/>
      </c>
      <c r="AV1295" s="90" t="str">
        <f t="shared" si="306"/>
        <v/>
      </c>
      <c r="AX1295" s="90" t="str">
        <f>IF($AV1295="", "", COUNTIF($AV$11:$AV$5010, "&lt;"&amp;$AV1295)+1+COUNTIF($AV$11:$AV1295, $AV1295)-1)</f>
        <v/>
      </c>
      <c r="AZ1295" s="111" t="str">
        <f>IF($B1295="", "", SUMIF('Shopping List'!$AV$11:$AV$25, $B1295, 'Shopping List'!$BN$11:$BN$25))</f>
        <v/>
      </c>
      <c r="BB1295" s="117" t="str">
        <f t="shared" si="317"/>
        <v/>
      </c>
    </row>
    <row r="1296" spans="1:54" x14ac:dyDescent="0.25">
      <c r="A1296" s="4"/>
      <c r="B1296" s="37"/>
      <c r="C1296" s="124"/>
      <c r="D1296" s="39"/>
      <c r="E1296" s="125"/>
      <c r="F1296" s="48"/>
      <c r="G1296" s="4"/>
      <c r="H1296" s="4"/>
      <c r="I1296" s="95" t="str">
        <f>IF($C1296="", "", IF(IFERROR(INDEX(Ingredients!$C$11:$C$310, MATCH($C1296, Ingredients!$B$11:$B$310, 0)), "")="", "", IFERROR(INDEX(Ingredients!$C$11:$C$310, MATCH($C1296, Ingredients!$B$11:$B$310, 0)), "")))</f>
        <v/>
      </c>
      <c r="J1296" s="73" t="str">
        <f>IF($B1296="", "", IF(IFERROR(INDEX(Meals!$C$11:$C$260, MATCH($B1296, Meals!$B$11:$B$260, 0)), "")="", "", IFERROR(INDEX(Meals!$C$11:$C$260, MATCH($B1296, Meals!$B$11:$B$260, 0)), "")))</f>
        <v/>
      </c>
      <c r="K1296" s="4"/>
      <c r="L1296" s="72" t="str">
        <f t="shared" si="307"/>
        <v/>
      </c>
      <c r="M1296" s="73" t="str">
        <f t="shared" si="308"/>
        <v/>
      </c>
      <c r="N1296" s="4"/>
      <c r="O1296" s="78" t="str">
        <f t="shared" si="309"/>
        <v/>
      </c>
      <c r="P1296" s="79" t="str">
        <f t="shared" si="310"/>
        <v/>
      </c>
      <c r="Q1296" s="4"/>
      <c r="R1296" s="90" t="str">
        <f t="shared" si="311"/>
        <v/>
      </c>
      <c r="S1296" s="4"/>
      <c r="Y1296" s="18" t="str">
        <f t="shared" si="312"/>
        <v/>
      </c>
      <c r="AA1296" s="18" t="str">
        <f t="shared" si="303"/>
        <v/>
      </c>
      <c r="AB1296" s="18" t="str">
        <f t="shared" si="304"/>
        <v/>
      </c>
      <c r="AC1296" s="18" t="str">
        <f t="shared" si="313"/>
        <v/>
      </c>
      <c r="AD1296" s="18" t="str">
        <f t="shared" si="313"/>
        <v/>
      </c>
      <c r="AE1296" s="18" t="str">
        <f t="shared" si="314"/>
        <v/>
      </c>
      <c r="AG1296" s="95" t="str">
        <f>IF($C1296="", "", IF(IFERROR(INDEX(Ingredients!C$11:C$310, MATCH($C1296, Ingredients!$B$11:$B$310, 0)), "")="", "", IFERROR(INDEX(Ingredients!C$11:C$310, MATCH($C1296, Ingredients!$B$11:$B$310, 0)), "")))</f>
        <v/>
      </c>
      <c r="AH1296" s="105" t="str">
        <f>IF($C1296="", "", IF(IFERROR(INDEX(Ingredients!D$11:D$310, MATCH($C1296, Ingredients!$B$11:$B$310, 0)), "")="", "", IFERROR(INDEX(Ingredients!D$11:D$310, MATCH($C1296, Ingredients!$B$11:$B$310, 0)), "")))</f>
        <v/>
      </c>
      <c r="AI1296" s="106" t="str">
        <f>IF($C1296="", "", IF(IFERROR(INDEX(Ingredients!E$11:E$310, MATCH($C1296, Ingredients!$B$11:$B$310, 0)), "")="", "", IFERROR(INDEX(Ingredients!E$11:E$310, MATCH($C1296, Ingredients!$B$11:$B$310, 0)), "")))</f>
        <v/>
      </c>
      <c r="AJ1296" s="108" t="str">
        <f>IF($C1296="", "", IF(IFERROR(INDEX(Ingredients!F$11:F$310, MATCH($C1296, Ingredients!$B$11:$B$310, 0)), "")="", "", IFERROR(INDEX(Ingredients!F$11:F$310, MATCH($C1296, Ingredients!$B$11:$B$310, 0)), "")))</f>
        <v/>
      </c>
      <c r="AK1296" s="106" t="str">
        <f>IF($C1296="", "", IF(IFERROR(INDEX(Ingredients!G$11:G$310, MATCH($C1296, Ingredients!$B$11:$B$310, 0)), "")="", "", IFERROR(INDEX(Ingredients!G$11:G$310, MATCH($C1296, Ingredients!$B$11:$B$310, 0)), "")))</f>
        <v/>
      </c>
      <c r="AL1296" s="79" t="str">
        <f>IF($C1296="", "", IF(IFERROR(INDEX(Ingredients!H$11:H$310, MATCH($C1296, Ingredients!$B$11:$B$310, 0)), "")="", "", IFERROR(INDEX(Ingredients!H$11:H$310, MATCH($C1296, Ingredients!$B$11:$B$310, 0)), "")))</f>
        <v/>
      </c>
      <c r="AN1296" s="83" t="str">
        <f t="shared" si="305"/>
        <v/>
      </c>
      <c r="AP1296" s="114" t="str">
        <f t="shared" si="315"/>
        <v/>
      </c>
      <c r="AR1296" s="117" t="str">
        <f>IF($C1296="", "", IF(IFERROR(INDEX(Ingredients!$AI$11:$AI$310, MATCH($C1296, Ingredients!$B$11:$B$310, 0)), "")="", "", IFERROR(INDEX(Ingredients!$AI$11:$AI$310, MATCH($C1296, Ingredients!$B$11:$B$310, 0)), "")))</f>
        <v/>
      </c>
      <c r="AT1296" s="120" t="str">
        <f t="shared" si="316"/>
        <v/>
      </c>
      <c r="AV1296" s="90" t="str">
        <f t="shared" si="306"/>
        <v/>
      </c>
      <c r="AX1296" s="90" t="str">
        <f>IF($AV1296="", "", COUNTIF($AV$11:$AV$5010, "&lt;"&amp;$AV1296)+1+COUNTIF($AV$11:$AV1296, $AV1296)-1)</f>
        <v/>
      </c>
      <c r="AZ1296" s="111" t="str">
        <f>IF($B1296="", "", SUMIF('Shopping List'!$AV$11:$AV$25, $B1296, 'Shopping List'!$BN$11:$BN$25))</f>
        <v/>
      </c>
      <c r="BB1296" s="117" t="str">
        <f t="shared" si="317"/>
        <v/>
      </c>
    </row>
    <row r="1297" spans="1:54" x14ac:dyDescent="0.25">
      <c r="A1297" s="4"/>
      <c r="B1297" s="37"/>
      <c r="C1297" s="124"/>
      <c r="D1297" s="39"/>
      <c r="E1297" s="125"/>
      <c r="F1297" s="48"/>
      <c r="G1297" s="4"/>
      <c r="H1297" s="4"/>
      <c r="I1297" s="95" t="str">
        <f>IF($C1297="", "", IF(IFERROR(INDEX(Ingredients!$C$11:$C$310, MATCH($C1297, Ingredients!$B$11:$B$310, 0)), "")="", "", IFERROR(INDEX(Ingredients!$C$11:$C$310, MATCH($C1297, Ingredients!$B$11:$B$310, 0)), "")))</f>
        <v/>
      </c>
      <c r="J1297" s="73" t="str">
        <f>IF($B1297="", "", IF(IFERROR(INDEX(Meals!$C$11:$C$260, MATCH($B1297, Meals!$B$11:$B$260, 0)), "")="", "", IFERROR(INDEX(Meals!$C$11:$C$260, MATCH($B1297, Meals!$B$11:$B$260, 0)), "")))</f>
        <v/>
      </c>
      <c r="K1297" s="4"/>
      <c r="L1297" s="72" t="str">
        <f t="shared" si="307"/>
        <v/>
      </c>
      <c r="M1297" s="73" t="str">
        <f t="shared" si="308"/>
        <v/>
      </c>
      <c r="N1297" s="4"/>
      <c r="O1297" s="78" t="str">
        <f t="shared" si="309"/>
        <v/>
      </c>
      <c r="P1297" s="79" t="str">
        <f t="shared" si="310"/>
        <v/>
      </c>
      <c r="Q1297" s="4"/>
      <c r="R1297" s="90" t="str">
        <f t="shared" si="311"/>
        <v/>
      </c>
      <c r="S1297" s="4"/>
      <c r="Y1297" s="18" t="str">
        <f t="shared" si="312"/>
        <v/>
      </c>
      <c r="AA1297" s="18" t="str">
        <f t="shared" si="303"/>
        <v/>
      </c>
      <c r="AB1297" s="18" t="str">
        <f t="shared" si="304"/>
        <v/>
      </c>
      <c r="AC1297" s="18" t="str">
        <f t="shared" si="313"/>
        <v/>
      </c>
      <c r="AD1297" s="18" t="str">
        <f t="shared" si="313"/>
        <v/>
      </c>
      <c r="AE1297" s="18" t="str">
        <f t="shared" si="314"/>
        <v/>
      </c>
      <c r="AG1297" s="95" t="str">
        <f>IF($C1297="", "", IF(IFERROR(INDEX(Ingredients!C$11:C$310, MATCH($C1297, Ingredients!$B$11:$B$310, 0)), "")="", "", IFERROR(INDEX(Ingredients!C$11:C$310, MATCH($C1297, Ingredients!$B$11:$B$310, 0)), "")))</f>
        <v/>
      </c>
      <c r="AH1297" s="105" t="str">
        <f>IF($C1297="", "", IF(IFERROR(INDEX(Ingredients!D$11:D$310, MATCH($C1297, Ingredients!$B$11:$B$310, 0)), "")="", "", IFERROR(INDEX(Ingredients!D$11:D$310, MATCH($C1297, Ingredients!$B$11:$B$310, 0)), "")))</f>
        <v/>
      </c>
      <c r="AI1297" s="106" t="str">
        <f>IF($C1297="", "", IF(IFERROR(INDEX(Ingredients!E$11:E$310, MATCH($C1297, Ingredients!$B$11:$B$310, 0)), "")="", "", IFERROR(INDEX(Ingredients!E$11:E$310, MATCH($C1297, Ingredients!$B$11:$B$310, 0)), "")))</f>
        <v/>
      </c>
      <c r="AJ1297" s="108" t="str">
        <f>IF($C1297="", "", IF(IFERROR(INDEX(Ingredients!F$11:F$310, MATCH($C1297, Ingredients!$B$11:$B$310, 0)), "")="", "", IFERROR(INDEX(Ingredients!F$11:F$310, MATCH($C1297, Ingredients!$B$11:$B$310, 0)), "")))</f>
        <v/>
      </c>
      <c r="AK1297" s="106" t="str">
        <f>IF($C1297="", "", IF(IFERROR(INDEX(Ingredients!G$11:G$310, MATCH($C1297, Ingredients!$B$11:$B$310, 0)), "")="", "", IFERROR(INDEX(Ingredients!G$11:G$310, MATCH($C1297, Ingredients!$B$11:$B$310, 0)), "")))</f>
        <v/>
      </c>
      <c r="AL1297" s="79" t="str">
        <f>IF($C1297="", "", IF(IFERROR(INDEX(Ingredients!H$11:H$310, MATCH($C1297, Ingredients!$B$11:$B$310, 0)), "")="", "", IFERROR(INDEX(Ingredients!H$11:H$310, MATCH($C1297, Ingredients!$B$11:$B$310, 0)), "")))</f>
        <v/>
      </c>
      <c r="AN1297" s="83" t="str">
        <f t="shared" si="305"/>
        <v/>
      </c>
      <c r="AP1297" s="114" t="str">
        <f t="shared" si="315"/>
        <v/>
      </c>
      <c r="AR1297" s="117" t="str">
        <f>IF($C1297="", "", IF(IFERROR(INDEX(Ingredients!$AI$11:$AI$310, MATCH($C1297, Ingredients!$B$11:$B$310, 0)), "")="", "", IFERROR(INDEX(Ingredients!$AI$11:$AI$310, MATCH($C1297, Ingredients!$B$11:$B$310, 0)), "")))</f>
        <v/>
      </c>
      <c r="AT1297" s="120" t="str">
        <f t="shared" si="316"/>
        <v/>
      </c>
      <c r="AV1297" s="90" t="str">
        <f t="shared" si="306"/>
        <v/>
      </c>
      <c r="AX1297" s="90" t="str">
        <f>IF($AV1297="", "", COUNTIF($AV$11:$AV$5010, "&lt;"&amp;$AV1297)+1+COUNTIF($AV$11:$AV1297, $AV1297)-1)</f>
        <v/>
      </c>
      <c r="AZ1297" s="111" t="str">
        <f>IF($B1297="", "", SUMIF('Shopping List'!$AV$11:$AV$25, $B1297, 'Shopping List'!$BN$11:$BN$25))</f>
        <v/>
      </c>
      <c r="BB1297" s="117" t="str">
        <f t="shared" si="317"/>
        <v/>
      </c>
    </row>
    <row r="1298" spans="1:54" x14ac:dyDescent="0.25">
      <c r="A1298" s="4"/>
      <c r="B1298" s="37"/>
      <c r="C1298" s="124"/>
      <c r="D1298" s="39"/>
      <c r="E1298" s="125"/>
      <c r="F1298" s="48"/>
      <c r="G1298" s="4"/>
      <c r="H1298" s="4"/>
      <c r="I1298" s="95" t="str">
        <f>IF($C1298="", "", IF(IFERROR(INDEX(Ingredients!$C$11:$C$310, MATCH($C1298, Ingredients!$B$11:$B$310, 0)), "")="", "", IFERROR(INDEX(Ingredients!$C$11:$C$310, MATCH($C1298, Ingredients!$B$11:$B$310, 0)), "")))</f>
        <v/>
      </c>
      <c r="J1298" s="73" t="str">
        <f>IF($B1298="", "", IF(IFERROR(INDEX(Meals!$C$11:$C$260, MATCH($B1298, Meals!$B$11:$B$260, 0)), "")="", "", IFERROR(INDEX(Meals!$C$11:$C$260, MATCH($B1298, Meals!$B$11:$B$260, 0)), "")))</f>
        <v/>
      </c>
      <c r="K1298" s="4"/>
      <c r="L1298" s="72" t="str">
        <f t="shared" si="307"/>
        <v/>
      </c>
      <c r="M1298" s="73" t="str">
        <f t="shared" si="308"/>
        <v/>
      </c>
      <c r="N1298" s="4"/>
      <c r="O1298" s="78" t="str">
        <f t="shared" si="309"/>
        <v/>
      </c>
      <c r="P1298" s="79" t="str">
        <f t="shared" si="310"/>
        <v/>
      </c>
      <c r="Q1298" s="4"/>
      <c r="R1298" s="90" t="str">
        <f t="shared" si="311"/>
        <v/>
      </c>
      <c r="S1298" s="4"/>
      <c r="Y1298" s="18" t="str">
        <f t="shared" si="312"/>
        <v/>
      </c>
      <c r="AA1298" s="18" t="str">
        <f t="shared" si="303"/>
        <v/>
      </c>
      <c r="AB1298" s="18" t="str">
        <f t="shared" si="304"/>
        <v/>
      </c>
      <c r="AC1298" s="18" t="str">
        <f t="shared" si="313"/>
        <v/>
      </c>
      <c r="AD1298" s="18" t="str">
        <f t="shared" si="313"/>
        <v/>
      </c>
      <c r="AE1298" s="18" t="str">
        <f t="shared" si="314"/>
        <v/>
      </c>
      <c r="AG1298" s="95" t="str">
        <f>IF($C1298="", "", IF(IFERROR(INDEX(Ingredients!C$11:C$310, MATCH($C1298, Ingredients!$B$11:$B$310, 0)), "")="", "", IFERROR(INDEX(Ingredients!C$11:C$310, MATCH($C1298, Ingredients!$B$11:$B$310, 0)), "")))</f>
        <v/>
      </c>
      <c r="AH1298" s="105" t="str">
        <f>IF($C1298="", "", IF(IFERROR(INDEX(Ingredients!D$11:D$310, MATCH($C1298, Ingredients!$B$11:$B$310, 0)), "")="", "", IFERROR(INDEX(Ingredients!D$11:D$310, MATCH($C1298, Ingredients!$B$11:$B$310, 0)), "")))</f>
        <v/>
      </c>
      <c r="AI1298" s="106" t="str">
        <f>IF($C1298="", "", IF(IFERROR(INDEX(Ingredients!E$11:E$310, MATCH($C1298, Ingredients!$B$11:$B$310, 0)), "")="", "", IFERROR(INDEX(Ingredients!E$11:E$310, MATCH($C1298, Ingredients!$B$11:$B$310, 0)), "")))</f>
        <v/>
      </c>
      <c r="AJ1298" s="108" t="str">
        <f>IF($C1298="", "", IF(IFERROR(INDEX(Ingredients!F$11:F$310, MATCH($C1298, Ingredients!$B$11:$B$310, 0)), "")="", "", IFERROR(INDEX(Ingredients!F$11:F$310, MATCH($C1298, Ingredients!$B$11:$B$310, 0)), "")))</f>
        <v/>
      </c>
      <c r="AK1298" s="106" t="str">
        <f>IF($C1298="", "", IF(IFERROR(INDEX(Ingredients!G$11:G$310, MATCH($C1298, Ingredients!$B$11:$B$310, 0)), "")="", "", IFERROR(INDEX(Ingredients!G$11:G$310, MATCH($C1298, Ingredients!$B$11:$B$310, 0)), "")))</f>
        <v/>
      </c>
      <c r="AL1298" s="79" t="str">
        <f>IF($C1298="", "", IF(IFERROR(INDEX(Ingredients!H$11:H$310, MATCH($C1298, Ingredients!$B$11:$B$310, 0)), "")="", "", IFERROR(INDEX(Ingredients!H$11:H$310, MATCH($C1298, Ingredients!$B$11:$B$310, 0)), "")))</f>
        <v/>
      </c>
      <c r="AN1298" s="83" t="str">
        <f t="shared" si="305"/>
        <v/>
      </c>
      <c r="AP1298" s="114" t="str">
        <f t="shared" si="315"/>
        <v/>
      </c>
      <c r="AR1298" s="117" t="str">
        <f>IF($C1298="", "", IF(IFERROR(INDEX(Ingredients!$AI$11:$AI$310, MATCH($C1298, Ingredients!$B$11:$B$310, 0)), "")="", "", IFERROR(INDEX(Ingredients!$AI$11:$AI$310, MATCH($C1298, Ingredients!$B$11:$B$310, 0)), "")))</f>
        <v/>
      </c>
      <c r="AT1298" s="120" t="str">
        <f t="shared" si="316"/>
        <v/>
      </c>
      <c r="AV1298" s="90" t="str">
        <f t="shared" si="306"/>
        <v/>
      </c>
      <c r="AX1298" s="90" t="str">
        <f>IF($AV1298="", "", COUNTIF($AV$11:$AV$5010, "&lt;"&amp;$AV1298)+1+COUNTIF($AV$11:$AV1298, $AV1298)-1)</f>
        <v/>
      </c>
      <c r="AZ1298" s="111" t="str">
        <f>IF($B1298="", "", SUMIF('Shopping List'!$AV$11:$AV$25, $B1298, 'Shopping List'!$BN$11:$BN$25))</f>
        <v/>
      </c>
      <c r="BB1298" s="117" t="str">
        <f t="shared" si="317"/>
        <v/>
      </c>
    </row>
    <row r="1299" spans="1:54" x14ac:dyDescent="0.25">
      <c r="A1299" s="4"/>
      <c r="B1299" s="37"/>
      <c r="C1299" s="124"/>
      <c r="D1299" s="39"/>
      <c r="E1299" s="125"/>
      <c r="F1299" s="48"/>
      <c r="G1299" s="4"/>
      <c r="H1299" s="4"/>
      <c r="I1299" s="95" t="str">
        <f>IF($C1299="", "", IF(IFERROR(INDEX(Ingredients!$C$11:$C$310, MATCH($C1299, Ingredients!$B$11:$B$310, 0)), "")="", "", IFERROR(INDEX(Ingredients!$C$11:$C$310, MATCH($C1299, Ingredients!$B$11:$B$310, 0)), "")))</f>
        <v/>
      </c>
      <c r="J1299" s="73" t="str">
        <f>IF($B1299="", "", IF(IFERROR(INDEX(Meals!$C$11:$C$260, MATCH($B1299, Meals!$B$11:$B$260, 0)), "")="", "", IFERROR(INDEX(Meals!$C$11:$C$260, MATCH($B1299, Meals!$B$11:$B$260, 0)), "")))</f>
        <v/>
      </c>
      <c r="K1299" s="4"/>
      <c r="L1299" s="72" t="str">
        <f t="shared" si="307"/>
        <v/>
      </c>
      <c r="M1299" s="73" t="str">
        <f t="shared" si="308"/>
        <v/>
      </c>
      <c r="N1299" s="4"/>
      <c r="O1299" s="78" t="str">
        <f t="shared" si="309"/>
        <v/>
      </c>
      <c r="P1299" s="79" t="str">
        <f t="shared" si="310"/>
        <v/>
      </c>
      <c r="Q1299" s="4"/>
      <c r="R1299" s="90" t="str">
        <f t="shared" si="311"/>
        <v/>
      </c>
      <c r="S1299" s="4"/>
      <c r="Y1299" s="18" t="str">
        <f t="shared" si="312"/>
        <v/>
      </c>
      <c r="AA1299" s="18" t="str">
        <f t="shared" si="303"/>
        <v/>
      </c>
      <c r="AB1299" s="18" t="str">
        <f t="shared" si="304"/>
        <v/>
      </c>
      <c r="AC1299" s="18" t="str">
        <f t="shared" si="313"/>
        <v/>
      </c>
      <c r="AD1299" s="18" t="str">
        <f t="shared" si="313"/>
        <v/>
      </c>
      <c r="AE1299" s="18" t="str">
        <f t="shared" si="314"/>
        <v/>
      </c>
      <c r="AG1299" s="95" t="str">
        <f>IF($C1299="", "", IF(IFERROR(INDEX(Ingredients!C$11:C$310, MATCH($C1299, Ingredients!$B$11:$B$310, 0)), "")="", "", IFERROR(INDEX(Ingredients!C$11:C$310, MATCH($C1299, Ingredients!$B$11:$B$310, 0)), "")))</f>
        <v/>
      </c>
      <c r="AH1299" s="105" t="str">
        <f>IF($C1299="", "", IF(IFERROR(INDEX(Ingredients!D$11:D$310, MATCH($C1299, Ingredients!$B$11:$B$310, 0)), "")="", "", IFERROR(INDEX(Ingredients!D$11:D$310, MATCH($C1299, Ingredients!$B$11:$B$310, 0)), "")))</f>
        <v/>
      </c>
      <c r="AI1299" s="106" t="str">
        <f>IF($C1299="", "", IF(IFERROR(INDEX(Ingredients!E$11:E$310, MATCH($C1299, Ingredients!$B$11:$B$310, 0)), "")="", "", IFERROR(INDEX(Ingredients!E$11:E$310, MATCH($C1299, Ingredients!$B$11:$B$310, 0)), "")))</f>
        <v/>
      </c>
      <c r="AJ1299" s="108" t="str">
        <f>IF($C1299="", "", IF(IFERROR(INDEX(Ingredients!F$11:F$310, MATCH($C1299, Ingredients!$B$11:$B$310, 0)), "")="", "", IFERROR(INDEX(Ingredients!F$11:F$310, MATCH($C1299, Ingredients!$B$11:$B$310, 0)), "")))</f>
        <v/>
      </c>
      <c r="AK1299" s="106" t="str">
        <f>IF($C1299="", "", IF(IFERROR(INDEX(Ingredients!G$11:G$310, MATCH($C1299, Ingredients!$B$11:$B$310, 0)), "")="", "", IFERROR(INDEX(Ingredients!G$11:G$310, MATCH($C1299, Ingredients!$B$11:$B$310, 0)), "")))</f>
        <v/>
      </c>
      <c r="AL1299" s="79" t="str">
        <f>IF($C1299="", "", IF(IFERROR(INDEX(Ingredients!H$11:H$310, MATCH($C1299, Ingredients!$B$11:$B$310, 0)), "")="", "", IFERROR(INDEX(Ingredients!H$11:H$310, MATCH($C1299, Ingredients!$B$11:$B$310, 0)), "")))</f>
        <v/>
      </c>
      <c r="AN1299" s="83" t="str">
        <f t="shared" si="305"/>
        <v/>
      </c>
      <c r="AP1299" s="114" t="str">
        <f t="shared" si="315"/>
        <v/>
      </c>
      <c r="AR1299" s="117" t="str">
        <f>IF($C1299="", "", IF(IFERROR(INDEX(Ingredients!$AI$11:$AI$310, MATCH($C1299, Ingredients!$B$11:$B$310, 0)), "")="", "", IFERROR(INDEX(Ingredients!$AI$11:$AI$310, MATCH($C1299, Ingredients!$B$11:$B$310, 0)), "")))</f>
        <v/>
      </c>
      <c r="AT1299" s="120" t="str">
        <f t="shared" si="316"/>
        <v/>
      </c>
      <c r="AV1299" s="90" t="str">
        <f t="shared" si="306"/>
        <v/>
      </c>
      <c r="AX1299" s="90" t="str">
        <f>IF($AV1299="", "", COUNTIF($AV$11:$AV$5010, "&lt;"&amp;$AV1299)+1+COUNTIF($AV$11:$AV1299, $AV1299)-1)</f>
        <v/>
      </c>
      <c r="AZ1299" s="111" t="str">
        <f>IF($B1299="", "", SUMIF('Shopping List'!$AV$11:$AV$25, $B1299, 'Shopping List'!$BN$11:$BN$25))</f>
        <v/>
      </c>
      <c r="BB1299" s="117" t="str">
        <f t="shared" si="317"/>
        <v/>
      </c>
    </row>
    <row r="1300" spans="1:54" x14ac:dyDescent="0.25">
      <c r="A1300" s="4"/>
      <c r="B1300" s="37"/>
      <c r="C1300" s="124"/>
      <c r="D1300" s="39"/>
      <c r="E1300" s="125"/>
      <c r="F1300" s="48"/>
      <c r="G1300" s="4"/>
      <c r="H1300" s="4"/>
      <c r="I1300" s="95" t="str">
        <f>IF($C1300="", "", IF(IFERROR(INDEX(Ingredients!$C$11:$C$310, MATCH($C1300, Ingredients!$B$11:$B$310, 0)), "")="", "", IFERROR(INDEX(Ingredients!$C$11:$C$310, MATCH($C1300, Ingredients!$B$11:$B$310, 0)), "")))</f>
        <v/>
      </c>
      <c r="J1300" s="73" t="str">
        <f>IF($B1300="", "", IF(IFERROR(INDEX(Meals!$C$11:$C$260, MATCH($B1300, Meals!$B$11:$B$260, 0)), "")="", "", IFERROR(INDEX(Meals!$C$11:$C$260, MATCH($B1300, Meals!$B$11:$B$260, 0)), "")))</f>
        <v/>
      </c>
      <c r="K1300" s="4"/>
      <c r="L1300" s="72" t="str">
        <f t="shared" si="307"/>
        <v/>
      </c>
      <c r="M1300" s="73" t="str">
        <f t="shared" si="308"/>
        <v/>
      </c>
      <c r="N1300" s="4"/>
      <c r="O1300" s="78" t="str">
        <f t="shared" si="309"/>
        <v/>
      </c>
      <c r="P1300" s="79" t="str">
        <f t="shared" si="310"/>
        <v/>
      </c>
      <c r="Q1300" s="4"/>
      <c r="R1300" s="90" t="str">
        <f t="shared" si="311"/>
        <v/>
      </c>
      <c r="S1300" s="4"/>
      <c r="Y1300" s="18" t="str">
        <f t="shared" si="312"/>
        <v/>
      </c>
      <c r="AA1300" s="18" t="str">
        <f t="shared" si="303"/>
        <v/>
      </c>
      <c r="AB1300" s="18" t="str">
        <f t="shared" si="304"/>
        <v/>
      </c>
      <c r="AC1300" s="18" t="str">
        <f t="shared" si="313"/>
        <v/>
      </c>
      <c r="AD1300" s="18" t="str">
        <f t="shared" si="313"/>
        <v/>
      </c>
      <c r="AE1300" s="18" t="str">
        <f t="shared" si="314"/>
        <v/>
      </c>
      <c r="AG1300" s="95" t="str">
        <f>IF($C1300="", "", IF(IFERROR(INDEX(Ingredients!C$11:C$310, MATCH($C1300, Ingredients!$B$11:$B$310, 0)), "")="", "", IFERROR(INDEX(Ingredients!C$11:C$310, MATCH($C1300, Ingredients!$B$11:$B$310, 0)), "")))</f>
        <v/>
      </c>
      <c r="AH1300" s="105" t="str">
        <f>IF($C1300="", "", IF(IFERROR(INDEX(Ingredients!D$11:D$310, MATCH($C1300, Ingredients!$B$11:$B$310, 0)), "")="", "", IFERROR(INDEX(Ingredients!D$11:D$310, MATCH($C1300, Ingredients!$B$11:$B$310, 0)), "")))</f>
        <v/>
      </c>
      <c r="AI1300" s="106" t="str">
        <f>IF($C1300="", "", IF(IFERROR(INDEX(Ingredients!E$11:E$310, MATCH($C1300, Ingredients!$B$11:$B$310, 0)), "")="", "", IFERROR(INDEX(Ingredients!E$11:E$310, MATCH($C1300, Ingredients!$B$11:$B$310, 0)), "")))</f>
        <v/>
      </c>
      <c r="AJ1300" s="108" t="str">
        <f>IF($C1300="", "", IF(IFERROR(INDEX(Ingredients!F$11:F$310, MATCH($C1300, Ingredients!$B$11:$B$310, 0)), "")="", "", IFERROR(INDEX(Ingredients!F$11:F$310, MATCH($C1300, Ingredients!$B$11:$B$310, 0)), "")))</f>
        <v/>
      </c>
      <c r="AK1300" s="106" t="str">
        <f>IF($C1300="", "", IF(IFERROR(INDEX(Ingredients!G$11:G$310, MATCH($C1300, Ingredients!$B$11:$B$310, 0)), "")="", "", IFERROR(INDEX(Ingredients!G$11:G$310, MATCH($C1300, Ingredients!$B$11:$B$310, 0)), "")))</f>
        <v/>
      </c>
      <c r="AL1300" s="79" t="str">
        <f>IF($C1300="", "", IF(IFERROR(INDEX(Ingredients!H$11:H$310, MATCH($C1300, Ingredients!$B$11:$B$310, 0)), "")="", "", IFERROR(INDEX(Ingredients!H$11:H$310, MATCH($C1300, Ingredients!$B$11:$B$310, 0)), "")))</f>
        <v/>
      </c>
      <c r="AN1300" s="83" t="str">
        <f t="shared" si="305"/>
        <v/>
      </c>
      <c r="AP1300" s="114" t="str">
        <f t="shared" si="315"/>
        <v/>
      </c>
      <c r="AR1300" s="117" t="str">
        <f>IF($C1300="", "", IF(IFERROR(INDEX(Ingredients!$AI$11:$AI$310, MATCH($C1300, Ingredients!$B$11:$B$310, 0)), "")="", "", IFERROR(INDEX(Ingredients!$AI$11:$AI$310, MATCH($C1300, Ingredients!$B$11:$B$310, 0)), "")))</f>
        <v/>
      </c>
      <c r="AT1300" s="120" t="str">
        <f t="shared" si="316"/>
        <v/>
      </c>
      <c r="AV1300" s="90" t="str">
        <f t="shared" si="306"/>
        <v/>
      </c>
      <c r="AX1300" s="90" t="str">
        <f>IF($AV1300="", "", COUNTIF($AV$11:$AV$5010, "&lt;"&amp;$AV1300)+1+COUNTIF($AV$11:$AV1300, $AV1300)-1)</f>
        <v/>
      </c>
      <c r="AZ1300" s="111" t="str">
        <f>IF($B1300="", "", SUMIF('Shopping List'!$AV$11:$AV$25, $B1300, 'Shopping List'!$BN$11:$BN$25))</f>
        <v/>
      </c>
      <c r="BB1300" s="117" t="str">
        <f t="shared" si="317"/>
        <v/>
      </c>
    </row>
    <row r="1301" spans="1:54" x14ac:dyDescent="0.25">
      <c r="A1301" s="4"/>
      <c r="B1301" s="37"/>
      <c r="C1301" s="124"/>
      <c r="D1301" s="39"/>
      <c r="E1301" s="125"/>
      <c r="F1301" s="48"/>
      <c r="G1301" s="4"/>
      <c r="H1301" s="4"/>
      <c r="I1301" s="95" t="str">
        <f>IF($C1301="", "", IF(IFERROR(INDEX(Ingredients!$C$11:$C$310, MATCH($C1301, Ingredients!$B$11:$B$310, 0)), "")="", "", IFERROR(INDEX(Ingredients!$C$11:$C$310, MATCH($C1301, Ingredients!$B$11:$B$310, 0)), "")))</f>
        <v/>
      </c>
      <c r="J1301" s="73" t="str">
        <f>IF($B1301="", "", IF(IFERROR(INDEX(Meals!$C$11:$C$260, MATCH($B1301, Meals!$B$11:$B$260, 0)), "")="", "", IFERROR(INDEX(Meals!$C$11:$C$260, MATCH($B1301, Meals!$B$11:$B$260, 0)), "")))</f>
        <v/>
      </c>
      <c r="K1301" s="4"/>
      <c r="L1301" s="72" t="str">
        <f t="shared" si="307"/>
        <v/>
      </c>
      <c r="M1301" s="73" t="str">
        <f t="shared" si="308"/>
        <v/>
      </c>
      <c r="N1301" s="4"/>
      <c r="O1301" s="78" t="str">
        <f t="shared" si="309"/>
        <v/>
      </c>
      <c r="P1301" s="79" t="str">
        <f t="shared" si="310"/>
        <v/>
      </c>
      <c r="Q1301" s="4"/>
      <c r="R1301" s="90" t="str">
        <f t="shared" si="311"/>
        <v/>
      </c>
      <c r="S1301" s="4"/>
      <c r="Y1301" s="18" t="str">
        <f t="shared" si="312"/>
        <v/>
      </c>
      <c r="AA1301" s="18" t="str">
        <f t="shared" si="303"/>
        <v/>
      </c>
      <c r="AB1301" s="18" t="str">
        <f t="shared" si="304"/>
        <v/>
      </c>
      <c r="AC1301" s="18" t="str">
        <f t="shared" si="313"/>
        <v/>
      </c>
      <c r="AD1301" s="18" t="str">
        <f t="shared" si="313"/>
        <v/>
      </c>
      <c r="AE1301" s="18" t="str">
        <f t="shared" si="314"/>
        <v/>
      </c>
      <c r="AG1301" s="95" t="str">
        <f>IF($C1301="", "", IF(IFERROR(INDEX(Ingredients!C$11:C$310, MATCH($C1301, Ingredients!$B$11:$B$310, 0)), "")="", "", IFERROR(INDEX(Ingredients!C$11:C$310, MATCH($C1301, Ingredients!$B$11:$B$310, 0)), "")))</f>
        <v/>
      </c>
      <c r="AH1301" s="105" t="str">
        <f>IF($C1301="", "", IF(IFERROR(INDEX(Ingredients!D$11:D$310, MATCH($C1301, Ingredients!$B$11:$B$310, 0)), "")="", "", IFERROR(INDEX(Ingredients!D$11:D$310, MATCH($C1301, Ingredients!$B$11:$B$310, 0)), "")))</f>
        <v/>
      </c>
      <c r="AI1301" s="106" t="str">
        <f>IF($C1301="", "", IF(IFERROR(INDEX(Ingredients!E$11:E$310, MATCH($C1301, Ingredients!$B$11:$B$310, 0)), "")="", "", IFERROR(INDEX(Ingredients!E$11:E$310, MATCH($C1301, Ingredients!$B$11:$B$310, 0)), "")))</f>
        <v/>
      </c>
      <c r="AJ1301" s="108" t="str">
        <f>IF($C1301="", "", IF(IFERROR(INDEX(Ingredients!F$11:F$310, MATCH($C1301, Ingredients!$B$11:$B$310, 0)), "")="", "", IFERROR(INDEX(Ingredients!F$11:F$310, MATCH($C1301, Ingredients!$B$11:$B$310, 0)), "")))</f>
        <v/>
      </c>
      <c r="AK1301" s="106" t="str">
        <f>IF($C1301="", "", IF(IFERROR(INDEX(Ingredients!G$11:G$310, MATCH($C1301, Ingredients!$B$11:$B$310, 0)), "")="", "", IFERROR(INDEX(Ingredients!G$11:G$310, MATCH($C1301, Ingredients!$B$11:$B$310, 0)), "")))</f>
        <v/>
      </c>
      <c r="AL1301" s="79" t="str">
        <f>IF($C1301="", "", IF(IFERROR(INDEX(Ingredients!H$11:H$310, MATCH($C1301, Ingredients!$B$11:$B$310, 0)), "")="", "", IFERROR(INDEX(Ingredients!H$11:H$310, MATCH($C1301, Ingredients!$B$11:$B$310, 0)), "")))</f>
        <v/>
      </c>
      <c r="AN1301" s="83" t="str">
        <f t="shared" si="305"/>
        <v/>
      </c>
      <c r="AP1301" s="114" t="str">
        <f t="shared" si="315"/>
        <v/>
      </c>
      <c r="AR1301" s="117" t="str">
        <f>IF($C1301="", "", IF(IFERROR(INDEX(Ingredients!$AI$11:$AI$310, MATCH($C1301, Ingredients!$B$11:$B$310, 0)), "")="", "", IFERROR(INDEX(Ingredients!$AI$11:$AI$310, MATCH($C1301, Ingredients!$B$11:$B$310, 0)), "")))</f>
        <v/>
      </c>
      <c r="AT1301" s="120" t="str">
        <f t="shared" si="316"/>
        <v/>
      </c>
      <c r="AV1301" s="90" t="str">
        <f t="shared" si="306"/>
        <v/>
      </c>
      <c r="AX1301" s="90" t="str">
        <f>IF($AV1301="", "", COUNTIF($AV$11:$AV$5010, "&lt;"&amp;$AV1301)+1+COUNTIF($AV$11:$AV1301, $AV1301)-1)</f>
        <v/>
      </c>
      <c r="AZ1301" s="111" t="str">
        <f>IF($B1301="", "", SUMIF('Shopping List'!$AV$11:$AV$25, $B1301, 'Shopping List'!$BN$11:$BN$25))</f>
        <v/>
      </c>
      <c r="BB1301" s="117" t="str">
        <f t="shared" si="317"/>
        <v/>
      </c>
    </row>
    <row r="1302" spans="1:54" x14ac:dyDescent="0.25">
      <c r="A1302" s="4"/>
      <c r="B1302" s="37"/>
      <c r="C1302" s="124"/>
      <c r="D1302" s="39"/>
      <c r="E1302" s="125"/>
      <c r="F1302" s="48"/>
      <c r="G1302" s="4"/>
      <c r="H1302" s="4"/>
      <c r="I1302" s="95" t="str">
        <f>IF($C1302="", "", IF(IFERROR(INDEX(Ingredients!$C$11:$C$310, MATCH($C1302, Ingredients!$B$11:$B$310, 0)), "")="", "", IFERROR(INDEX(Ingredients!$C$11:$C$310, MATCH($C1302, Ingredients!$B$11:$B$310, 0)), "")))</f>
        <v/>
      </c>
      <c r="J1302" s="73" t="str">
        <f>IF($B1302="", "", IF(IFERROR(INDEX(Meals!$C$11:$C$260, MATCH($B1302, Meals!$B$11:$B$260, 0)), "")="", "", IFERROR(INDEX(Meals!$C$11:$C$260, MATCH($B1302, Meals!$B$11:$B$260, 0)), "")))</f>
        <v/>
      </c>
      <c r="K1302" s="4"/>
      <c r="L1302" s="72" t="str">
        <f t="shared" si="307"/>
        <v/>
      </c>
      <c r="M1302" s="73" t="str">
        <f t="shared" si="308"/>
        <v/>
      </c>
      <c r="N1302" s="4"/>
      <c r="O1302" s="78" t="str">
        <f t="shared" si="309"/>
        <v/>
      </c>
      <c r="P1302" s="79" t="str">
        <f t="shared" si="310"/>
        <v/>
      </c>
      <c r="Q1302" s="4"/>
      <c r="R1302" s="90" t="str">
        <f t="shared" si="311"/>
        <v/>
      </c>
      <c r="S1302" s="4"/>
      <c r="Y1302" s="18" t="str">
        <f t="shared" si="312"/>
        <v/>
      </c>
      <c r="AA1302" s="18" t="str">
        <f t="shared" si="303"/>
        <v/>
      </c>
      <c r="AB1302" s="18" t="str">
        <f t="shared" si="304"/>
        <v/>
      </c>
      <c r="AC1302" s="18" t="str">
        <f t="shared" si="313"/>
        <v/>
      </c>
      <c r="AD1302" s="18" t="str">
        <f t="shared" si="313"/>
        <v/>
      </c>
      <c r="AE1302" s="18" t="str">
        <f t="shared" si="314"/>
        <v/>
      </c>
      <c r="AG1302" s="95" t="str">
        <f>IF($C1302="", "", IF(IFERROR(INDEX(Ingredients!C$11:C$310, MATCH($C1302, Ingredients!$B$11:$B$310, 0)), "")="", "", IFERROR(INDEX(Ingredients!C$11:C$310, MATCH($C1302, Ingredients!$B$11:$B$310, 0)), "")))</f>
        <v/>
      </c>
      <c r="AH1302" s="105" t="str">
        <f>IF($C1302="", "", IF(IFERROR(INDEX(Ingredients!D$11:D$310, MATCH($C1302, Ingredients!$B$11:$B$310, 0)), "")="", "", IFERROR(INDEX(Ingredients!D$11:D$310, MATCH($C1302, Ingredients!$B$11:$B$310, 0)), "")))</f>
        <v/>
      </c>
      <c r="AI1302" s="106" t="str">
        <f>IF($C1302="", "", IF(IFERROR(INDEX(Ingredients!E$11:E$310, MATCH($C1302, Ingredients!$B$11:$B$310, 0)), "")="", "", IFERROR(INDEX(Ingredients!E$11:E$310, MATCH($C1302, Ingredients!$B$11:$B$310, 0)), "")))</f>
        <v/>
      </c>
      <c r="AJ1302" s="108" t="str">
        <f>IF($C1302="", "", IF(IFERROR(INDEX(Ingredients!F$11:F$310, MATCH($C1302, Ingredients!$B$11:$B$310, 0)), "")="", "", IFERROR(INDEX(Ingredients!F$11:F$310, MATCH($C1302, Ingredients!$B$11:$B$310, 0)), "")))</f>
        <v/>
      </c>
      <c r="AK1302" s="106" t="str">
        <f>IF($C1302="", "", IF(IFERROR(INDEX(Ingredients!G$11:G$310, MATCH($C1302, Ingredients!$B$11:$B$310, 0)), "")="", "", IFERROR(INDEX(Ingredients!G$11:G$310, MATCH($C1302, Ingredients!$B$11:$B$310, 0)), "")))</f>
        <v/>
      </c>
      <c r="AL1302" s="79" t="str">
        <f>IF($C1302="", "", IF(IFERROR(INDEX(Ingredients!H$11:H$310, MATCH($C1302, Ingredients!$B$11:$B$310, 0)), "")="", "", IFERROR(INDEX(Ingredients!H$11:H$310, MATCH($C1302, Ingredients!$B$11:$B$310, 0)), "")))</f>
        <v/>
      </c>
      <c r="AN1302" s="83" t="str">
        <f t="shared" si="305"/>
        <v/>
      </c>
      <c r="AP1302" s="114" t="str">
        <f t="shared" si="315"/>
        <v/>
      </c>
      <c r="AR1302" s="117" t="str">
        <f>IF($C1302="", "", IF(IFERROR(INDEX(Ingredients!$AI$11:$AI$310, MATCH($C1302, Ingredients!$B$11:$B$310, 0)), "")="", "", IFERROR(INDEX(Ingredients!$AI$11:$AI$310, MATCH($C1302, Ingredients!$B$11:$B$310, 0)), "")))</f>
        <v/>
      </c>
      <c r="AT1302" s="120" t="str">
        <f t="shared" si="316"/>
        <v/>
      </c>
      <c r="AV1302" s="90" t="str">
        <f t="shared" si="306"/>
        <v/>
      </c>
      <c r="AX1302" s="90" t="str">
        <f>IF($AV1302="", "", COUNTIF($AV$11:$AV$5010, "&lt;"&amp;$AV1302)+1+COUNTIF($AV$11:$AV1302, $AV1302)-1)</f>
        <v/>
      </c>
      <c r="AZ1302" s="111" t="str">
        <f>IF($B1302="", "", SUMIF('Shopping List'!$AV$11:$AV$25, $B1302, 'Shopping List'!$BN$11:$BN$25))</f>
        <v/>
      </c>
      <c r="BB1302" s="117" t="str">
        <f t="shared" si="317"/>
        <v/>
      </c>
    </row>
    <row r="1303" spans="1:54" x14ac:dyDescent="0.25">
      <c r="A1303" s="4"/>
      <c r="B1303" s="37"/>
      <c r="C1303" s="124"/>
      <c r="D1303" s="39"/>
      <c r="E1303" s="125"/>
      <c r="F1303" s="48"/>
      <c r="G1303" s="4"/>
      <c r="H1303" s="4"/>
      <c r="I1303" s="95" t="str">
        <f>IF($C1303="", "", IF(IFERROR(INDEX(Ingredients!$C$11:$C$310, MATCH($C1303, Ingredients!$B$11:$B$310, 0)), "")="", "", IFERROR(INDEX(Ingredients!$C$11:$C$310, MATCH($C1303, Ingredients!$B$11:$B$310, 0)), "")))</f>
        <v/>
      </c>
      <c r="J1303" s="73" t="str">
        <f>IF($B1303="", "", IF(IFERROR(INDEX(Meals!$C$11:$C$260, MATCH($B1303, Meals!$B$11:$B$260, 0)), "")="", "", IFERROR(INDEX(Meals!$C$11:$C$260, MATCH($B1303, Meals!$B$11:$B$260, 0)), "")))</f>
        <v/>
      </c>
      <c r="K1303" s="4"/>
      <c r="L1303" s="72" t="str">
        <f t="shared" si="307"/>
        <v/>
      </c>
      <c r="M1303" s="73" t="str">
        <f t="shared" si="308"/>
        <v/>
      </c>
      <c r="N1303" s="4"/>
      <c r="O1303" s="78" t="str">
        <f t="shared" si="309"/>
        <v/>
      </c>
      <c r="P1303" s="79" t="str">
        <f t="shared" si="310"/>
        <v/>
      </c>
      <c r="Q1303" s="4"/>
      <c r="R1303" s="90" t="str">
        <f t="shared" si="311"/>
        <v/>
      </c>
      <c r="S1303" s="4"/>
      <c r="Y1303" s="18" t="str">
        <f t="shared" si="312"/>
        <v/>
      </c>
      <c r="AA1303" s="18" t="str">
        <f t="shared" si="303"/>
        <v/>
      </c>
      <c r="AB1303" s="18" t="str">
        <f t="shared" si="304"/>
        <v/>
      </c>
      <c r="AC1303" s="18" t="str">
        <f t="shared" si="313"/>
        <v/>
      </c>
      <c r="AD1303" s="18" t="str">
        <f t="shared" si="313"/>
        <v/>
      </c>
      <c r="AE1303" s="18" t="str">
        <f t="shared" si="314"/>
        <v/>
      </c>
      <c r="AG1303" s="95" t="str">
        <f>IF($C1303="", "", IF(IFERROR(INDEX(Ingredients!C$11:C$310, MATCH($C1303, Ingredients!$B$11:$B$310, 0)), "")="", "", IFERROR(INDEX(Ingredients!C$11:C$310, MATCH($C1303, Ingredients!$B$11:$B$310, 0)), "")))</f>
        <v/>
      </c>
      <c r="AH1303" s="105" t="str">
        <f>IF($C1303="", "", IF(IFERROR(INDEX(Ingredients!D$11:D$310, MATCH($C1303, Ingredients!$B$11:$B$310, 0)), "")="", "", IFERROR(INDEX(Ingredients!D$11:D$310, MATCH($C1303, Ingredients!$B$11:$B$310, 0)), "")))</f>
        <v/>
      </c>
      <c r="AI1303" s="106" t="str">
        <f>IF($C1303="", "", IF(IFERROR(INDEX(Ingredients!E$11:E$310, MATCH($C1303, Ingredients!$B$11:$B$310, 0)), "")="", "", IFERROR(INDEX(Ingredients!E$11:E$310, MATCH($C1303, Ingredients!$B$11:$B$310, 0)), "")))</f>
        <v/>
      </c>
      <c r="AJ1303" s="108" t="str">
        <f>IF($C1303="", "", IF(IFERROR(INDEX(Ingredients!F$11:F$310, MATCH($C1303, Ingredients!$B$11:$B$310, 0)), "")="", "", IFERROR(INDEX(Ingredients!F$11:F$310, MATCH($C1303, Ingredients!$B$11:$B$310, 0)), "")))</f>
        <v/>
      </c>
      <c r="AK1303" s="106" t="str">
        <f>IF($C1303="", "", IF(IFERROR(INDEX(Ingredients!G$11:G$310, MATCH($C1303, Ingredients!$B$11:$B$310, 0)), "")="", "", IFERROR(INDEX(Ingredients!G$11:G$310, MATCH($C1303, Ingredients!$B$11:$B$310, 0)), "")))</f>
        <v/>
      </c>
      <c r="AL1303" s="79" t="str">
        <f>IF($C1303="", "", IF(IFERROR(INDEX(Ingredients!H$11:H$310, MATCH($C1303, Ingredients!$B$11:$B$310, 0)), "")="", "", IFERROR(INDEX(Ingredients!H$11:H$310, MATCH($C1303, Ingredients!$B$11:$B$310, 0)), "")))</f>
        <v/>
      </c>
      <c r="AN1303" s="83" t="str">
        <f t="shared" si="305"/>
        <v/>
      </c>
      <c r="AP1303" s="114" t="str">
        <f t="shared" si="315"/>
        <v/>
      </c>
      <c r="AR1303" s="117" t="str">
        <f>IF($C1303="", "", IF(IFERROR(INDEX(Ingredients!$AI$11:$AI$310, MATCH($C1303, Ingredients!$B$11:$B$310, 0)), "")="", "", IFERROR(INDEX(Ingredients!$AI$11:$AI$310, MATCH($C1303, Ingredients!$B$11:$B$310, 0)), "")))</f>
        <v/>
      </c>
      <c r="AT1303" s="120" t="str">
        <f t="shared" si="316"/>
        <v/>
      </c>
      <c r="AV1303" s="90" t="str">
        <f t="shared" si="306"/>
        <v/>
      </c>
      <c r="AX1303" s="90" t="str">
        <f>IF($AV1303="", "", COUNTIF($AV$11:$AV$5010, "&lt;"&amp;$AV1303)+1+COUNTIF($AV$11:$AV1303, $AV1303)-1)</f>
        <v/>
      </c>
      <c r="AZ1303" s="111" t="str">
        <f>IF($B1303="", "", SUMIF('Shopping List'!$AV$11:$AV$25, $B1303, 'Shopping List'!$BN$11:$BN$25))</f>
        <v/>
      </c>
      <c r="BB1303" s="117" t="str">
        <f t="shared" si="317"/>
        <v/>
      </c>
    </row>
    <row r="1304" spans="1:54" x14ac:dyDescent="0.25">
      <c r="A1304" s="4"/>
      <c r="B1304" s="37"/>
      <c r="C1304" s="124"/>
      <c r="D1304" s="39"/>
      <c r="E1304" s="125"/>
      <c r="F1304" s="48"/>
      <c r="G1304" s="4"/>
      <c r="H1304" s="4"/>
      <c r="I1304" s="95" t="str">
        <f>IF($C1304="", "", IF(IFERROR(INDEX(Ingredients!$C$11:$C$310, MATCH($C1304, Ingredients!$B$11:$B$310, 0)), "")="", "", IFERROR(INDEX(Ingredients!$C$11:$C$310, MATCH($C1304, Ingredients!$B$11:$B$310, 0)), "")))</f>
        <v/>
      </c>
      <c r="J1304" s="73" t="str">
        <f>IF($B1304="", "", IF(IFERROR(INDEX(Meals!$C$11:$C$260, MATCH($B1304, Meals!$B$11:$B$260, 0)), "")="", "", IFERROR(INDEX(Meals!$C$11:$C$260, MATCH($B1304, Meals!$B$11:$B$260, 0)), "")))</f>
        <v/>
      </c>
      <c r="K1304" s="4"/>
      <c r="L1304" s="72" t="str">
        <f t="shared" si="307"/>
        <v/>
      </c>
      <c r="M1304" s="73" t="str">
        <f t="shared" si="308"/>
        <v/>
      </c>
      <c r="N1304" s="4"/>
      <c r="O1304" s="78" t="str">
        <f t="shared" si="309"/>
        <v/>
      </c>
      <c r="P1304" s="79" t="str">
        <f t="shared" si="310"/>
        <v/>
      </c>
      <c r="Q1304" s="4"/>
      <c r="R1304" s="90" t="str">
        <f t="shared" si="311"/>
        <v/>
      </c>
      <c r="S1304" s="4"/>
      <c r="Y1304" s="18" t="str">
        <f t="shared" si="312"/>
        <v/>
      </c>
      <c r="AA1304" s="18" t="str">
        <f t="shared" si="303"/>
        <v/>
      </c>
      <c r="AB1304" s="18" t="str">
        <f t="shared" si="304"/>
        <v/>
      </c>
      <c r="AC1304" s="18" t="str">
        <f t="shared" si="313"/>
        <v/>
      </c>
      <c r="AD1304" s="18" t="str">
        <f t="shared" si="313"/>
        <v/>
      </c>
      <c r="AE1304" s="18" t="str">
        <f t="shared" si="314"/>
        <v/>
      </c>
      <c r="AG1304" s="95" t="str">
        <f>IF($C1304="", "", IF(IFERROR(INDEX(Ingredients!C$11:C$310, MATCH($C1304, Ingredients!$B$11:$B$310, 0)), "")="", "", IFERROR(INDEX(Ingredients!C$11:C$310, MATCH($C1304, Ingredients!$B$11:$B$310, 0)), "")))</f>
        <v/>
      </c>
      <c r="AH1304" s="105" t="str">
        <f>IF($C1304="", "", IF(IFERROR(INDEX(Ingredients!D$11:D$310, MATCH($C1304, Ingredients!$B$11:$B$310, 0)), "")="", "", IFERROR(INDEX(Ingredients!D$11:D$310, MATCH($C1304, Ingredients!$B$11:$B$310, 0)), "")))</f>
        <v/>
      </c>
      <c r="AI1304" s="106" t="str">
        <f>IF($C1304="", "", IF(IFERROR(INDEX(Ingredients!E$11:E$310, MATCH($C1304, Ingredients!$B$11:$B$310, 0)), "")="", "", IFERROR(INDEX(Ingredients!E$11:E$310, MATCH($C1304, Ingredients!$B$11:$B$310, 0)), "")))</f>
        <v/>
      </c>
      <c r="AJ1304" s="108" t="str">
        <f>IF($C1304="", "", IF(IFERROR(INDEX(Ingredients!F$11:F$310, MATCH($C1304, Ingredients!$B$11:$B$310, 0)), "")="", "", IFERROR(INDEX(Ingredients!F$11:F$310, MATCH($C1304, Ingredients!$B$11:$B$310, 0)), "")))</f>
        <v/>
      </c>
      <c r="AK1304" s="106" t="str">
        <f>IF($C1304="", "", IF(IFERROR(INDEX(Ingredients!G$11:G$310, MATCH($C1304, Ingredients!$B$11:$B$310, 0)), "")="", "", IFERROR(INDEX(Ingredients!G$11:G$310, MATCH($C1304, Ingredients!$B$11:$B$310, 0)), "")))</f>
        <v/>
      </c>
      <c r="AL1304" s="79" t="str">
        <f>IF($C1304="", "", IF(IFERROR(INDEX(Ingredients!H$11:H$310, MATCH($C1304, Ingredients!$B$11:$B$310, 0)), "")="", "", IFERROR(INDEX(Ingredients!H$11:H$310, MATCH($C1304, Ingredients!$B$11:$B$310, 0)), "")))</f>
        <v/>
      </c>
      <c r="AN1304" s="83" t="str">
        <f t="shared" si="305"/>
        <v/>
      </c>
      <c r="AP1304" s="114" t="str">
        <f t="shared" si="315"/>
        <v/>
      </c>
      <c r="AR1304" s="117" t="str">
        <f>IF($C1304="", "", IF(IFERROR(INDEX(Ingredients!$AI$11:$AI$310, MATCH($C1304, Ingredients!$B$11:$B$310, 0)), "")="", "", IFERROR(INDEX(Ingredients!$AI$11:$AI$310, MATCH($C1304, Ingredients!$B$11:$B$310, 0)), "")))</f>
        <v/>
      </c>
      <c r="AT1304" s="120" t="str">
        <f t="shared" si="316"/>
        <v/>
      </c>
      <c r="AV1304" s="90" t="str">
        <f t="shared" si="306"/>
        <v/>
      </c>
      <c r="AX1304" s="90" t="str">
        <f>IF($AV1304="", "", COUNTIF($AV$11:$AV$5010, "&lt;"&amp;$AV1304)+1+COUNTIF($AV$11:$AV1304, $AV1304)-1)</f>
        <v/>
      </c>
      <c r="AZ1304" s="111" t="str">
        <f>IF($B1304="", "", SUMIF('Shopping List'!$AV$11:$AV$25, $B1304, 'Shopping List'!$BN$11:$BN$25))</f>
        <v/>
      </c>
      <c r="BB1304" s="117" t="str">
        <f t="shared" si="317"/>
        <v/>
      </c>
    </row>
    <row r="1305" spans="1:54" x14ac:dyDescent="0.25">
      <c r="A1305" s="4"/>
      <c r="B1305" s="37"/>
      <c r="C1305" s="124"/>
      <c r="D1305" s="39"/>
      <c r="E1305" s="125"/>
      <c r="F1305" s="48"/>
      <c r="G1305" s="4"/>
      <c r="H1305" s="4"/>
      <c r="I1305" s="95" t="str">
        <f>IF($C1305="", "", IF(IFERROR(INDEX(Ingredients!$C$11:$C$310, MATCH($C1305, Ingredients!$B$11:$B$310, 0)), "")="", "", IFERROR(INDEX(Ingredients!$C$11:$C$310, MATCH($C1305, Ingredients!$B$11:$B$310, 0)), "")))</f>
        <v/>
      </c>
      <c r="J1305" s="73" t="str">
        <f>IF($B1305="", "", IF(IFERROR(INDEX(Meals!$C$11:$C$260, MATCH($B1305, Meals!$B$11:$B$260, 0)), "")="", "", IFERROR(INDEX(Meals!$C$11:$C$260, MATCH($B1305, Meals!$B$11:$B$260, 0)), "")))</f>
        <v/>
      </c>
      <c r="K1305" s="4"/>
      <c r="L1305" s="72" t="str">
        <f t="shared" si="307"/>
        <v/>
      </c>
      <c r="M1305" s="73" t="str">
        <f t="shared" si="308"/>
        <v/>
      </c>
      <c r="N1305" s="4"/>
      <c r="O1305" s="78" t="str">
        <f t="shared" si="309"/>
        <v/>
      </c>
      <c r="P1305" s="79" t="str">
        <f t="shared" si="310"/>
        <v/>
      </c>
      <c r="Q1305" s="4"/>
      <c r="R1305" s="90" t="str">
        <f t="shared" si="311"/>
        <v/>
      </c>
      <c r="S1305" s="4"/>
      <c r="Y1305" s="18" t="str">
        <f t="shared" si="312"/>
        <v/>
      </c>
      <c r="AA1305" s="18" t="str">
        <f t="shared" si="303"/>
        <v/>
      </c>
      <c r="AB1305" s="18" t="str">
        <f t="shared" si="304"/>
        <v/>
      </c>
      <c r="AC1305" s="18" t="str">
        <f t="shared" si="313"/>
        <v/>
      </c>
      <c r="AD1305" s="18" t="str">
        <f t="shared" si="313"/>
        <v/>
      </c>
      <c r="AE1305" s="18" t="str">
        <f t="shared" si="314"/>
        <v/>
      </c>
      <c r="AG1305" s="95" t="str">
        <f>IF($C1305="", "", IF(IFERROR(INDEX(Ingredients!C$11:C$310, MATCH($C1305, Ingredients!$B$11:$B$310, 0)), "")="", "", IFERROR(INDEX(Ingredients!C$11:C$310, MATCH($C1305, Ingredients!$B$11:$B$310, 0)), "")))</f>
        <v/>
      </c>
      <c r="AH1305" s="105" t="str">
        <f>IF($C1305="", "", IF(IFERROR(INDEX(Ingredients!D$11:D$310, MATCH($C1305, Ingredients!$B$11:$B$310, 0)), "")="", "", IFERROR(INDEX(Ingredients!D$11:D$310, MATCH($C1305, Ingredients!$B$11:$B$310, 0)), "")))</f>
        <v/>
      </c>
      <c r="AI1305" s="106" t="str">
        <f>IF($C1305="", "", IF(IFERROR(INDEX(Ingredients!E$11:E$310, MATCH($C1305, Ingredients!$B$11:$B$310, 0)), "")="", "", IFERROR(INDEX(Ingredients!E$11:E$310, MATCH($C1305, Ingredients!$B$11:$B$310, 0)), "")))</f>
        <v/>
      </c>
      <c r="AJ1305" s="108" t="str">
        <f>IF($C1305="", "", IF(IFERROR(INDEX(Ingredients!F$11:F$310, MATCH($C1305, Ingredients!$B$11:$B$310, 0)), "")="", "", IFERROR(INDEX(Ingredients!F$11:F$310, MATCH($C1305, Ingredients!$B$11:$B$310, 0)), "")))</f>
        <v/>
      </c>
      <c r="AK1305" s="106" t="str">
        <f>IF($C1305="", "", IF(IFERROR(INDEX(Ingredients!G$11:G$310, MATCH($C1305, Ingredients!$B$11:$B$310, 0)), "")="", "", IFERROR(INDEX(Ingredients!G$11:G$310, MATCH($C1305, Ingredients!$B$11:$B$310, 0)), "")))</f>
        <v/>
      </c>
      <c r="AL1305" s="79" t="str">
        <f>IF($C1305="", "", IF(IFERROR(INDEX(Ingredients!H$11:H$310, MATCH($C1305, Ingredients!$B$11:$B$310, 0)), "")="", "", IFERROR(INDEX(Ingredients!H$11:H$310, MATCH($C1305, Ingredients!$B$11:$B$310, 0)), "")))</f>
        <v/>
      </c>
      <c r="AN1305" s="83" t="str">
        <f t="shared" si="305"/>
        <v/>
      </c>
      <c r="AP1305" s="114" t="str">
        <f t="shared" si="315"/>
        <v/>
      </c>
      <c r="AR1305" s="117" t="str">
        <f>IF($C1305="", "", IF(IFERROR(INDEX(Ingredients!$AI$11:$AI$310, MATCH($C1305, Ingredients!$B$11:$B$310, 0)), "")="", "", IFERROR(INDEX(Ingredients!$AI$11:$AI$310, MATCH($C1305, Ingredients!$B$11:$B$310, 0)), "")))</f>
        <v/>
      </c>
      <c r="AT1305" s="120" t="str">
        <f t="shared" si="316"/>
        <v/>
      </c>
      <c r="AV1305" s="90" t="str">
        <f t="shared" si="306"/>
        <v/>
      </c>
      <c r="AX1305" s="90" t="str">
        <f>IF($AV1305="", "", COUNTIF($AV$11:$AV$5010, "&lt;"&amp;$AV1305)+1+COUNTIF($AV$11:$AV1305, $AV1305)-1)</f>
        <v/>
      </c>
      <c r="AZ1305" s="111" t="str">
        <f>IF($B1305="", "", SUMIF('Shopping List'!$AV$11:$AV$25, $B1305, 'Shopping List'!$BN$11:$BN$25))</f>
        <v/>
      </c>
      <c r="BB1305" s="117" t="str">
        <f t="shared" si="317"/>
        <v/>
      </c>
    </row>
    <row r="1306" spans="1:54" x14ac:dyDescent="0.25">
      <c r="A1306" s="4"/>
      <c r="B1306" s="37"/>
      <c r="C1306" s="124"/>
      <c r="D1306" s="39"/>
      <c r="E1306" s="125"/>
      <c r="F1306" s="48"/>
      <c r="G1306" s="4"/>
      <c r="H1306" s="4"/>
      <c r="I1306" s="95" t="str">
        <f>IF($C1306="", "", IF(IFERROR(INDEX(Ingredients!$C$11:$C$310, MATCH($C1306, Ingredients!$B$11:$B$310, 0)), "")="", "", IFERROR(INDEX(Ingredients!$C$11:$C$310, MATCH($C1306, Ingredients!$B$11:$B$310, 0)), "")))</f>
        <v/>
      </c>
      <c r="J1306" s="73" t="str">
        <f>IF($B1306="", "", IF(IFERROR(INDEX(Meals!$C$11:$C$260, MATCH($B1306, Meals!$B$11:$B$260, 0)), "")="", "", IFERROR(INDEX(Meals!$C$11:$C$260, MATCH($B1306, Meals!$B$11:$B$260, 0)), "")))</f>
        <v/>
      </c>
      <c r="K1306" s="4"/>
      <c r="L1306" s="72" t="str">
        <f t="shared" si="307"/>
        <v/>
      </c>
      <c r="M1306" s="73" t="str">
        <f t="shared" si="308"/>
        <v/>
      </c>
      <c r="N1306" s="4"/>
      <c r="O1306" s="78" t="str">
        <f t="shared" si="309"/>
        <v/>
      </c>
      <c r="P1306" s="79" t="str">
        <f t="shared" si="310"/>
        <v/>
      </c>
      <c r="Q1306" s="4"/>
      <c r="R1306" s="90" t="str">
        <f t="shared" si="311"/>
        <v/>
      </c>
      <c r="S1306" s="4"/>
      <c r="Y1306" s="18" t="str">
        <f t="shared" si="312"/>
        <v/>
      </c>
      <c r="AA1306" s="18" t="str">
        <f t="shared" si="303"/>
        <v/>
      </c>
      <c r="AB1306" s="18" t="str">
        <f t="shared" si="304"/>
        <v/>
      </c>
      <c r="AC1306" s="18" t="str">
        <f t="shared" si="313"/>
        <v/>
      </c>
      <c r="AD1306" s="18" t="str">
        <f t="shared" si="313"/>
        <v/>
      </c>
      <c r="AE1306" s="18" t="str">
        <f t="shared" si="314"/>
        <v/>
      </c>
      <c r="AG1306" s="95" t="str">
        <f>IF($C1306="", "", IF(IFERROR(INDEX(Ingredients!C$11:C$310, MATCH($C1306, Ingredients!$B$11:$B$310, 0)), "")="", "", IFERROR(INDEX(Ingredients!C$11:C$310, MATCH($C1306, Ingredients!$B$11:$B$310, 0)), "")))</f>
        <v/>
      </c>
      <c r="AH1306" s="105" t="str">
        <f>IF($C1306="", "", IF(IFERROR(INDEX(Ingredients!D$11:D$310, MATCH($C1306, Ingredients!$B$11:$B$310, 0)), "")="", "", IFERROR(INDEX(Ingredients!D$11:D$310, MATCH($C1306, Ingredients!$B$11:$B$310, 0)), "")))</f>
        <v/>
      </c>
      <c r="AI1306" s="106" t="str">
        <f>IF($C1306="", "", IF(IFERROR(INDEX(Ingredients!E$11:E$310, MATCH($C1306, Ingredients!$B$11:$B$310, 0)), "")="", "", IFERROR(INDEX(Ingredients!E$11:E$310, MATCH($C1306, Ingredients!$B$11:$B$310, 0)), "")))</f>
        <v/>
      </c>
      <c r="AJ1306" s="108" t="str">
        <f>IF($C1306="", "", IF(IFERROR(INDEX(Ingredients!F$11:F$310, MATCH($C1306, Ingredients!$B$11:$B$310, 0)), "")="", "", IFERROR(INDEX(Ingredients!F$11:F$310, MATCH($C1306, Ingredients!$B$11:$B$310, 0)), "")))</f>
        <v/>
      </c>
      <c r="AK1306" s="106" t="str">
        <f>IF($C1306="", "", IF(IFERROR(INDEX(Ingredients!G$11:G$310, MATCH($C1306, Ingredients!$B$11:$B$310, 0)), "")="", "", IFERROR(INDEX(Ingredients!G$11:G$310, MATCH($C1306, Ingredients!$B$11:$B$310, 0)), "")))</f>
        <v/>
      </c>
      <c r="AL1306" s="79" t="str">
        <f>IF($C1306="", "", IF(IFERROR(INDEX(Ingredients!H$11:H$310, MATCH($C1306, Ingredients!$B$11:$B$310, 0)), "")="", "", IFERROR(INDEX(Ingredients!H$11:H$310, MATCH($C1306, Ingredients!$B$11:$B$310, 0)), "")))</f>
        <v/>
      </c>
      <c r="AN1306" s="83" t="str">
        <f t="shared" si="305"/>
        <v/>
      </c>
      <c r="AP1306" s="114" t="str">
        <f t="shared" si="315"/>
        <v/>
      </c>
      <c r="AR1306" s="117" t="str">
        <f>IF($C1306="", "", IF(IFERROR(INDEX(Ingredients!$AI$11:$AI$310, MATCH($C1306, Ingredients!$B$11:$B$310, 0)), "")="", "", IFERROR(INDEX(Ingredients!$AI$11:$AI$310, MATCH($C1306, Ingredients!$B$11:$B$310, 0)), "")))</f>
        <v/>
      </c>
      <c r="AT1306" s="120" t="str">
        <f t="shared" si="316"/>
        <v/>
      </c>
      <c r="AV1306" s="90" t="str">
        <f t="shared" si="306"/>
        <v/>
      </c>
      <c r="AX1306" s="90" t="str">
        <f>IF($AV1306="", "", COUNTIF($AV$11:$AV$5010, "&lt;"&amp;$AV1306)+1+COUNTIF($AV$11:$AV1306, $AV1306)-1)</f>
        <v/>
      </c>
      <c r="AZ1306" s="111" t="str">
        <f>IF($B1306="", "", SUMIF('Shopping List'!$AV$11:$AV$25, $B1306, 'Shopping List'!$BN$11:$BN$25))</f>
        <v/>
      </c>
      <c r="BB1306" s="117" t="str">
        <f t="shared" si="317"/>
        <v/>
      </c>
    </row>
    <row r="1307" spans="1:54" x14ac:dyDescent="0.25">
      <c r="A1307" s="4"/>
      <c r="B1307" s="37"/>
      <c r="C1307" s="124"/>
      <c r="D1307" s="39"/>
      <c r="E1307" s="125"/>
      <c r="F1307" s="48"/>
      <c r="G1307" s="4"/>
      <c r="H1307" s="4"/>
      <c r="I1307" s="95" t="str">
        <f>IF($C1307="", "", IF(IFERROR(INDEX(Ingredients!$C$11:$C$310, MATCH($C1307, Ingredients!$B$11:$B$310, 0)), "")="", "", IFERROR(INDEX(Ingredients!$C$11:$C$310, MATCH($C1307, Ingredients!$B$11:$B$310, 0)), "")))</f>
        <v/>
      </c>
      <c r="J1307" s="73" t="str">
        <f>IF($B1307="", "", IF(IFERROR(INDEX(Meals!$C$11:$C$260, MATCH($B1307, Meals!$B$11:$B$260, 0)), "")="", "", IFERROR(INDEX(Meals!$C$11:$C$260, MATCH($B1307, Meals!$B$11:$B$260, 0)), "")))</f>
        <v/>
      </c>
      <c r="K1307" s="4"/>
      <c r="L1307" s="72" t="str">
        <f t="shared" si="307"/>
        <v/>
      </c>
      <c r="M1307" s="73" t="str">
        <f t="shared" si="308"/>
        <v/>
      </c>
      <c r="N1307" s="4"/>
      <c r="O1307" s="78" t="str">
        <f t="shared" si="309"/>
        <v/>
      </c>
      <c r="P1307" s="79" t="str">
        <f t="shared" si="310"/>
        <v/>
      </c>
      <c r="Q1307" s="4"/>
      <c r="R1307" s="90" t="str">
        <f t="shared" si="311"/>
        <v/>
      </c>
      <c r="S1307" s="4"/>
      <c r="Y1307" s="18" t="str">
        <f t="shared" si="312"/>
        <v/>
      </c>
      <c r="AA1307" s="18" t="str">
        <f t="shared" si="303"/>
        <v/>
      </c>
      <c r="AB1307" s="18" t="str">
        <f t="shared" si="304"/>
        <v/>
      </c>
      <c r="AC1307" s="18" t="str">
        <f t="shared" si="313"/>
        <v/>
      </c>
      <c r="AD1307" s="18" t="str">
        <f t="shared" si="313"/>
        <v/>
      </c>
      <c r="AE1307" s="18" t="str">
        <f t="shared" si="314"/>
        <v/>
      </c>
      <c r="AG1307" s="95" t="str">
        <f>IF($C1307="", "", IF(IFERROR(INDEX(Ingredients!C$11:C$310, MATCH($C1307, Ingredients!$B$11:$B$310, 0)), "")="", "", IFERROR(INDEX(Ingredients!C$11:C$310, MATCH($C1307, Ingredients!$B$11:$B$310, 0)), "")))</f>
        <v/>
      </c>
      <c r="AH1307" s="105" t="str">
        <f>IF($C1307="", "", IF(IFERROR(INDEX(Ingredients!D$11:D$310, MATCH($C1307, Ingredients!$B$11:$B$310, 0)), "")="", "", IFERROR(INDEX(Ingredients!D$11:D$310, MATCH($C1307, Ingredients!$B$11:$B$310, 0)), "")))</f>
        <v/>
      </c>
      <c r="AI1307" s="106" t="str">
        <f>IF($C1307="", "", IF(IFERROR(INDEX(Ingredients!E$11:E$310, MATCH($C1307, Ingredients!$B$11:$B$310, 0)), "")="", "", IFERROR(INDEX(Ingredients!E$11:E$310, MATCH($C1307, Ingredients!$B$11:$B$310, 0)), "")))</f>
        <v/>
      </c>
      <c r="AJ1307" s="108" t="str">
        <f>IF($C1307="", "", IF(IFERROR(INDEX(Ingredients!F$11:F$310, MATCH($C1307, Ingredients!$B$11:$B$310, 0)), "")="", "", IFERROR(INDEX(Ingredients!F$11:F$310, MATCH($C1307, Ingredients!$B$11:$B$310, 0)), "")))</f>
        <v/>
      </c>
      <c r="AK1307" s="106" t="str">
        <f>IF($C1307="", "", IF(IFERROR(INDEX(Ingredients!G$11:G$310, MATCH($C1307, Ingredients!$B$11:$B$310, 0)), "")="", "", IFERROR(INDEX(Ingredients!G$11:G$310, MATCH($C1307, Ingredients!$B$11:$B$310, 0)), "")))</f>
        <v/>
      </c>
      <c r="AL1307" s="79" t="str">
        <f>IF($C1307="", "", IF(IFERROR(INDEX(Ingredients!H$11:H$310, MATCH($C1307, Ingredients!$B$11:$B$310, 0)), "")="", "", IFERROR(INDEX(Ingredients!H$11:H$310, MATCH($C1307, Ingredients!$B$11:$B$310, 0)), "")))</f>
        <v/>
      </c>
      <c r="AN1307" s="83" t="str">
        <f t="shared" si="305"/>
        <v/>
      </c>
      <c r="AP1307" s="114" t="str">
        <f t="shared" si="315"/>
        <v/>
      </c>
      <c r="AR1307" s="117" t="str">
        <f>IF($C1307="", "", IF(IFERROR(INDEX(Ingredients!$AI$11:$AI$310, MATCH($C1307, Ingredients!$B$11:$B$310, 0)), "")="", "", IFERROR(INDEX(Ingredients!$AI$11:$AI$310, MATCH($C1307, Ingredients!$B$11:$B$310, 0)), "")))</f>
        <v/>
      </c>
      <c r="AT1307" s="120" t="str">
        <f t="shared" si="316"/>
        <v/>
      </c>
      <c r="AV1307" s="90" t="str">
        <f t="shared" si="306"/>
        <v/>
      </c>
      <c r="AX1307" s="90" t="str">
        <f>IF($AV1307="", "", COUNTIF($AV$11:$AV$5010, "&lt;"&amp;$AV1307)+1+COUNTIF($AV$11:$AV1307, $AV1307)-1)</f>
        <v/>
      </c>
      <c r="AZ1307" s="111" t="str">
        <f>IF($B1307="", "", SUMIF('Shopping List'!$AV$11:$AV$25, $B1307, 'Shopping List'!$BN$11:$BN$25))</f>
        <v/>
      </c>
      <c r="BB1307" s="117" t="str">
        <f t="shared" si="317"/>
        <v/>
      </c>
    </row>
    <row r="1308" spans="1:54" x14ac:dyDescent="0.25">
      <c r="A1308" s="4"/>
      <c r="B1308" s="37"/>
      <c r="C1308" s="124"/>
      <c r="D1308" s="39"/>
      <c r="E1308" s="125"/>
      <c r="F1308" s="48"/>
      <c r="G1308" s="4"/>
      <c r="H1308" s="4"/>
      <c r="I1308" s="95" t="str">
        <f>IF($C1308="", "", IF(IFERROR(INDEX(Ingredients!$C$11:$C$310, MATCH($C1308, Ingredients!$B$11:$B$310, 0)), "")="", "", IFERROR(INDEX(Ingredients!$C$11:$C$310, MATCH($C1308, Ingredients!$B$11:$B$310, 0)), "")))</f>
        <v/>
      </c>
      <c r="J1308" s="73" t="str">
        <f>IF($B1308="", "", IF(IFERROR(INDEX(Meals!$C$11:$C$260, MATCH($B1308, Meals!$B$11:$B$260, 0)), "")="", "", IFERROR(INDEX(Meals!$C$11:$C$260, MATCH($B1308, Meals!$B$11:$B$260, 0)), "")))</f>
        <v/>
      </c>
      <c r="K1308" s="4"/>
      <c r="L1308" s="72" t="str">
        <f t="shared" si="307"/>
        <v/>
      </c>
      <c r="M1308" s="73" t="str">
        <f t="shared" si="308"/>
        <v/>
      </c>
      <c r="N1308" s="4"/>
      <c r="O1308" s="78" t="str">
        <f t="shared" si="309"/>
        <v/>
      </c>
      <c r="P1308" s="79" t="str">
        <f t="shared" si="310"/>
        <v/>
      </c>
      <c r="Q1308" s="4"/>
      <c r="R1308" s="90" t="str">
        <f t="shared" si="311"/>
        <v/>
      </c>
      <c r="S1308" s="4"/>
      <c r="Y1308" s="18" t="str">
        <f t="shared" si="312"/>
        <v/>
      </c>
      <c r="AA1308" s="18" t="str">
        <f t="shared" si="303"/>
        <v/>
      </c>
      <c r="AB1308" s="18" t="str">
        <f t="shared" si="304"/>
        <v/>
      </c>
      <c r="AC1308" s="18" t="str">
        <f t="shared" si="313"/>
        <v/>
      </c>
      <c r="AD1308" s="18" t="str">
        <f t="shared" si="313"/>
        <v/>
      </c>
      <c r="AE1308" s="18" t="str">
        <f t="shared" si="314"/>
        <v/>
      </c>
      <c r="AG1308" s="95" t="str">
        <f>IF($C1308="", "", IF(IFERROR(INDEX(Ingredients!C$11:C$310, MATCH($C1308, Ingredients!$B$11:$B$310, 0)), "")="", "", IFERROR(INDEX(Ingredients!C$11:C$310, MATCH($C1308, Ingredients!$B$11:$B$310, 0)), "")))</f>
        <v/>
      </c>
      <c r="AH1308" s="105" t="str">
        <f>IF($C1308="", "", IF(IFERROR(INDEX(Ingredients!D$11:D$310, MATCH($C1308, Ingredients!$B$11:$B$310, 0)), "")="", "", IFERROR(INDEX(Ingredients!D$11:D$310, MATCH($C1308, Ingredients!$B$11:$B$310, 0)), "")))</f>
        <v/>
      </c>
      <c r="AI1308" s="106" t="str">
        <f>IF($C1308="", "", IF(IFERROR(INDEX(Ingredients!E$11:E$310, MATCH($C1308, Ingredients!$B$11:$B$310, 0)), "")="", "", IFERROR(INDEX(Ingredients!E$11:E$310, MATCH($C1308, Ingredients!$B$11:$B$310, 0)), "")))</f>
        <v/>
      </c>
      <c r="AJ1308" s="108" t="str">
        <f>IF($C1308="", "", IF(IFERROR(INDEX(Ingredients!F$11:F$310, MATCH($C1308, Ingredients!$B$11:$B$310, 0)), "")="", "", IFERROR(INDEX(Ingredients!F$11:F$310, MATCH($C1308, Ingredients!$B$11:$B$310, 0)), "")))</f>
        <v/>
      </c>
      <c r="AK1308" s="106" t="str">
        <f>IF($C1308="", "", IF(IFERROR(INDEX(Ingredients!G$11:G$310, MATCH($C1308, Ingredients!$B$11:$B$310, 0)), "")="", "", IFERROR(INDEX(Ingredients!G$11:G$310, MATCH($C1308, Ingredients!$B$11:$B$310, 0)), "")))</f>
        <v/>
      </c>
      <c r="AL1308" s="79" t="str">
        <f>IF($C1308="", "", IF(IFERROR(INDEX(Ingredients!H$11:H$310, MATCH($C1308, Ingredients!$B$11:$B$310, 0)), "")="", "", IFERROR(INDEX(Ingredients!H$11:H$310, MATCH($C1308, Ingredients!$B$11:$B$310, 0)), "")))</f>
        <v/>
      </c>
      <c r="AN1308" s="83" t="str">
        <f t="shared" si="305"/>
        <v/>
      </c>
      <c r="AP1308" s="114" t="str">
        <f t="shared" si="315"/>
        <v/>
      </c>
      <c r="AR1308" s="117" t="str">
        <f>IF($C1308="", "", IF(IFERROR(INDEX(Ingredients!$AI$11:$AI$310, MATCH($C1308, Ingredients!$B$11:$B$310, 0)), "")="", "", IFERROR(INDEX(Ingredients!$AI$11:$AI$310, MATCH($C1308, Ingredients!$B$11:$B$310, 0)), "")))</f>
        <v/>
      </c>
      <c r="AT1308" s="120" t="str">
        <f t="shared" si="316"/>
        <v/>
      </c>
      <c r="AV1308" s="90" t="str">
        <f t="shared" si="306"/>
        <v/>
      </c>
      <c r="AX1308" s="90" t="str">
        <f>IF($AV1308="", "", COUNTIF($AV$11:$AV$5010, "&lt;"&amp;$AV1308)+1+COUNTIF($AV$11:$AV1308, $AV1308)-1)</f>
        <v/>
      </c>
      <c r="AZ1308" s="111" t="str">
        <f>IF($B1308="", "", SUMIF('Shopping List'!$AV$11:$AV$25, $B1308, 'Shopping List'!$BN$11:$BN$25))</f>
        <v/>
      </c>
      <c r="BB1308" s="117" t="str">
        <f t="shared" si="317"/>
        <v/>
      </c>
    </row>
    <row r="1309" spans="1:54" x14ac:dyDescent="0.25">
      <c r="A1309" s="4"/>
      <c r="B1309" s="37"/>
      <c r="C1309" s="124"/>
      <c r="D1309" s="39"/>
      <c r="E1309" s="125"/>
      <c r="F1309" s="48"/>
      <c r="G1309" s="4"/>
      <c r="H1309" s="4"/>
      <c r="I1309" s="95" t="str">
        <f>IF($C1309="", "", IF(IFERROR(INDEX(Ingredients!$C$11:$C$310, MATCH($C1309, Ingredients!$B$11:$B$310, 0)), "")="", "", IFERROR(INDEX(Ingredients!$C$11:$C$310, MATCH($C1309, Ingredients!$B$11:$B$310, 0)), "")))</f>
        <v/>
      </c>
      <c r="J1309" s="73" t="str">
        <f>IF($B1309="", "", IF(IFERROR(INDEX(Meals!$C$11:$C$260, MATCH($B1309, Meals!$B$11:$B$260, 0)), "")="", "", IFERROR(INDEX(Meals!$C$11:$C$260, MATCH($B1309, Meals!$B$11:$B$260, 0)), "")))</f>
        <v/>
      </c>
      <c r="K1309" s="4"/>
      <c r="L1309" s="72" t="str">
        <f t="shared" si="307"/>
        <v/>
      </c>
      <c r="M1309" s="73" t="str">
        <f t="shared" si="308"/>
        <v/>
      </c>
      <c r="N1309" s="4"/>
      <c r="O1309" s="78" t="str">
        <f t="shared" si="309"/>
        <v/>
      </c>
      <c r="P1309" s="79" t="str">
        <f t="shared" si="310"/>
        <v/>
      </c>
      <c r="Q1309" s="4"/>
      <c r="R1309" s="90" t="str">
        <f t="shared" si="311"/>
        <v/>
      </c>
      <c r="S1309" s="4"/>
      <c r="Y1309" s="18" t="str">
        <f t="shared" si="312"/>
        <v/>
      </c>
      <c r="AA1309" s="18" t="str">
        <f t="shared" si="303"/>
        <v/>
      </c>
      <c r="AB1309" s="18" t="str">
        <f t="shared" si="304"/>
        <v/>
      </c>
      <c r="AC1309" s="18" t="str">
        <f t="shared" si="313"/>
        <v/>
      </c>
      <c r="AD1309" s="18" t="str">
        <f t="shared" si="313"/>
        <v/>
      </c>
      <c r="AE1309" s="18" t="str">
        <f t="shared" si="314"/>
        <v/>
      </c>
      <c r="AG1309" s="95" t="str">
        <f>IF($C1309="", "", IF(IFERROR(INDEX(Ingredients!C$11:C$310, MATCH($C1309, Ingredients!$B$11:$B$310, 0)), "")="", "", IFERROR(INDEX(Ingredients!C$11:C$310, MATCH($C1309, Ingredients!$B$11:$B$310, 0)), "")))</f>
        <v/>
      </c>
      <c r="AH1309" s="105" t="str">
        <f>IF($C1309="", "", IF(IFERROR(INDEX(Ingredients!D$11:D$310, MATCH($C1309, Ingredients!$B$11:$B$310, 0)), "")="", "", IFERROR(INDEX(Ingredients!D$11:D$310, MATCH($C1309, Ingredients!$B$11:$B$310, 0)), "")))</f>
        <v/>
      </c>
      <c r="AI1309" s="106" t="str">
        <f>IF($C1309="", "", IF(IFERROR(INDEX(Ingredients!E$11:E$310, MATCH($C1309, Ingredients!$B$11:$B$310, 0)), "")="", "", IFERROR(INDEX(Ingredients!E$11:E$310, MATCH($C1309, Ingredients!$B$11:$B$310, 0)), "")))</f>
        <v/>
      </c>
      <c r="AJ1309" s="108" t="str">
        <f>IF($C1309="", "", IF(IFERROR(INDEX(Ingredients!F$11:F$310, MATCH($C1309, Ingredients!$B$11:$B$310, 0)), "")="", "", IFERROR(INDEX(Ingredients!F$11:F$310, MATCH($C1309, Ingredients!$B$11:$B$310, 0)), "")))</f>
        <v/>
      </c>
      <c r="AK1309" s="106" t="str">
        <f>IF($C1309="", "", IF(IFERROR(INDEX(Ingredients!G$11:G$310, MATCH($C1309, Ingredients!$B$11:$B$310, 0)), "")="", "", IFERROR(INDEX(Ingredients!G$11:G$310, MATCH($C1309, Ingredients!$B$11:$B$310, 0)), "")))</f>
        <v/>
      </c>
      <c r="AL1309" s="79" t="str">
        <f>IF($C1309="", "", IF(IFERROR(INDEX(Ingredients!H$11:H$310, MATCH($C1309, Ingredients!$B$11:$B$310, 0)), "")="", "", IFERROR(INDEX(Ingredients!H$11:H$310, MATCH($C1309, Ingredients!$B$11:$B$310, 0)), "")))</f>
        <v/>
      </c>
      <c r="AN1309" s="83" t="str">
        <f t="shared" si="305"/>
        <v/>
      </c>
      <c r="AP1309" s="114" t="str">
        <f t="shared" si="315"/>
        <v/>
      </c>
      <c r="AR1309" s="117" t="str">
        <f>IF($C1309="", "", IF(IFERROR(INDEX(Ingredients!$AI$11:$AI$310, MATCH($C1309, Ingredients!$B$11:$B$310, 0)), "")="", "", IFERROR(INDEX(Ingredients!$AI$11:$AI$310, MATCH($C1309, Ingredients!$B$11:$B$310, 0)), "")))</f>
        <v/>
      </c>
      <c r="AT1309" s="120" t="str">
        <f t="shared" si="316"/>
        <v/>
      </c>
      <c r="AV1309" s="90" t="str">
        <f t="shared" si="306"/>
        <v/>
      </c>
      <c r="AX1309" s="90" t="str">
        <f>IF($AV1309="", "", COUNTIF($AV$11:$AV$5010, "&lt;"&amp;$AV1309)+1+COUNTIF($AV$11:$AV1309, $AV1309)-1)</f>
        <v/>
      </c>
      <c r="AZ1309" s="111" t="str">
        <f>IF($B1309="", "", SUMIF('Shopping List'!$AV$11:$AV$25, $B1309, 'Shopping List'!$BN$11:$BN$25))</f>
        <v/>
      </c>
      <c r="BB1309" s="117" t="str">
        <f t="shared" si="317"/>
        <v/>
      </c>
    </row>
    <row r="1310" spans="1:54" x14ac:dyDescent="0.25">
      <c r="A1310" s="4"/>
      <c r="B1310" s="37"/>
      <c r="C1310" s="124"/>
      <c r="D1310" s="39"/>
      <c r="E1310" s="125"/>
      <c r="F1310" s="48"/>
      <c r="G1310" s="4"/>
      <c r="H1310" s="4"/>
      <c r="I1310" s="95" t="str">
        <f>IF($C1310="", "", IF(IFERROR(INDEX(Ingredients!$C$11:$C$310, MATCH($C1310, Ingredients!$B$11:$B$310, 0)), "")="", "", IFERROR(INDEX(Ingredients!$C$11:$C$310, MATCH($C1310, Ingredients!$B$11:$B$310, 0)), "")))</f>
        <v/>
      </c>
      <c r="J1310" s="73" t="str">
        <f>IF($B1310="", "", IF(IFERROR(INDEX(Meals!$C$11:$C$260, MATCH($B1310, Meals!$B$11:$B$260, 0)), "")="", "", IFERROR(INDEX(Meals!$C$11:$C$260, MATCH($B1310, Meals!$B$11:$B$260, 0)), "")))</f>
        <v/>
      </c>
      <c r="K1310" s="4"/>
      <c r="L1310" s="72" t="str">
        <f t="shared" si="307"/>
        <v/>
      </c>
      <c r="M1310" s="73" t="str">
        <f t="shared" si="308"/>
        <v/>
      </c>
      <c r="N1310" s="4"/>
      <c r="O1310" s="78" t="str">
        <f t="shared" si="309"/>
        <v/>
      </c>
      <c r="P1310" s="79" t="str">
        <f t="shared" si="310"/>
        <v/>
      </c>
      <c r="Q1310" s="4"/>
      <c r="R1310" s="90" t="str">
        <f t="shared" si="311"/>
        <v/>
      </c>
      <c r="S1310" s="4"/>
      <c r="Y1310" s="18" t="str">
        <f t="shared" si="312"/>
        <v/>
      </c>
      <c r="AA1310" s="18" t="str">
        <f t="shared" si="303"/>
        <v/>
      </c>
      <c r="AB1310" s="18" t="str">
        <f t="shared" si="304"/>
        <v/>
      </c>
      <c r="AC1310" s="18" t="str">
        <f t="shared" si="313"/>
        <v/>
      </c>
      <c r="AD1310" s="18" t="str">
        <f t="shared" si="313"/>
        <v/>
      </c>
      <c r="AE1310" s="18" t="str">
        <f t="shared" si="314"/>
        <v/>
      </c>
      <c r="AG1310" s="95" t="str">
        <f>IF($C1310="", "", IF(IFERROR(INDEX(Ingredients!C$11:C$310, MATCH($C1310, Ingredients!$B$11:$B$310, 0)), "")="", "", IFERROR(INDEX(Ingredients!C$11:C$310, MATCH($C1310, Ingredients!$B$11:$B$310, 0)), "")))</f>
        <v/>
      </c>
      <c r="AH1310" s="105" t="str">
        <f>IF($C1310="", "", IF(IFERROR(INDEX(Ingredients!D$11:D$310, MATCH($C1310, Ingredients!$B$11:$B$310, 0)), "")="", "", IFERROR(INDEX(Ingredients!D$11:D$310, MATCH($C1310, Ingredients!$B$11:$B$310, 0)), "")))</f>
        <v/>
      </c>
      <c r="AI1310" s="106" t="str">
        <f>IF($C1310="", "", IF(IFERROR(INDEX(Ingredients!E$11:E$310, MATCH($C1310, Ingredients!$B$11:$B$310, 0)), "")="", "", IFERROR(INDEX(Ingredients!E$11:E$310, MATCH($C1310, Ingredients!$B$11:$B$310, 0)), "")))</f>
        <v/>
      </c>
      <c r="AJ1310" s="108" t="str">
        <f>IF($C1310="", "", IF(IFERROR(INDEX(Ingredients!F$11:F$310, MATCH($C1310, Ingredients!$B$11:$B$310, 0)), "")="", "", IFERROR(INDEX(Ingredients!F$11:F$310, MATCH($C1310, Ingredients!$B$11:$B$310, 0)), "")))</f>
        <v/>
      </c>
      <c r="AK1310" s="106" t="str">
        <f>IF($C1310="", "", IF(IFERROR(INDEX(Ingredients!G$11:G$310, MATCH($C1310, Ingredients!$B$11:$B$310, 0)), "")="", "", IFERROR(INDEX(Ingredients!G$11:G$310, MATCH($C1310, Ingredients!$B$11:$B$310, 0)), "")))</f>
        <v/>
      </c>
      <c r="AL1310" s="79" t="str">
        <f>IF($C1310="", "", IF(IFERROR(INDEX(Ingredients!H$11:H$310, MATCH($C1310, Ingredients!$B$11:$B$310, 0)), "")="", "", IFERROR(INDEX(Ingredients!H$11:H$310, MATCH($C1310, Ingredients!$B$11:$B$310, 0)), "")))</f>
        <v/>
      </c>
      <c r="AN1310" s="83" t="str">
        <f t="shared" si="305"/>
        <v/>
      </c>
      <c r="AP1310" s="114" t="str">
        <f t="shared" si="315"/>
        <v/>
      </c>
      <c r="AR1310" s="117" t="str">
        <f>IF($C1310="", "", IF(IFERROR(INDEX(Ingredients!$AI$11:$AI$310, MATCH($C1310, Ingredients!$B$11:$B$310, 0)), "")="", "", IFERROR(INDEX(Ingredients!$AI$11:$AI$310, MATCH($C1310, Ingredients!$B$11:$B$310, 0)), "")))</f>
        <v/>
      </c>
      <c r="AT1310" s="120" t="str">
        <f t="shared" si="316"/>
        <v/>
      </c>
      <c r="AV1310" s="90" t="str">
        <f t="shared" si="306"/>
        <v/>
      </c>
      <c r="AX1310" s="90" t="str">
        <f>IF($AV1310="", "", COUNTIF($AV$11:$AV$5010, "&lt;"&amp;$AV1310)+1+COUNTIF($AV$11:$AV1310, $AV1310)-1)</f>
        <v/>
      </c>
      <c r="AZ1310" s="111" t="str">
        <f>IF($B1310="", "", SUMIF('Shopping List'!$AV$11:$AV$25, $B1310, 'Shopping List'!$BN$11:$BN$25))</f>
        <v/>
      </c>
      <c r="BB1310" s="117" t="str">
        <f t="shared" si="317"/>
        <v/>
      </c>
    </row>
    <row r="1311" spans="1:54" x14ac:dyDescent="0.25">
      <c r="A1311" s="4"/>
      <c r="B1311" s="37"/>
      <c r="C1311" s="124"/>
      <c r="D1311" s="39"/>
      <c r="E1311" s="125"/>
      <c r="F1311" s="48"/>
      <c r="G1311" s="4"/>
      <c r="H1311" s="4"/>
      <c r="I1311" s="95" t="str">
        <f>IF($C1311="", "", IF(IFERROR(INDEX(Ingredients!$C$11:$C$310, MATCH($C1311, Ingredients!$B$11:$B$310, 0)), "")="", "", IFERROR(INDEX(Ingredients!$C$11:$C$310, MATCH($C1311, Ingredients!$B$11:$B$310, 0)), "")))</f>
        <v/>
      </c>
      <c r="J1311" s="73" t="str">
        <f>IF($B1311="", "", IF(IFERROR(INDEX(Meals!$C$11:$C$260, MATCH($B1311, Meals!$B$11:$B$260, 0)), "")="", "", IFERROR(INDEX(Meals!$C$11:$C$260, MATCH($B1311, Meals!$B$11:$B$260, 0)), "")))</f>
        <v/>
      </c>
      <c r="K1311" s="4"/>
      <c r="L1311" s="72" t="str">
        <f t="shared" si="307"/>
        <v/>
      </c>
      <c r="M1311" s="73" t="str">
        <f t="shared" si="308"/>
        <v/>
      </c>
      <c r="N1311" s="4"/>
      <c r="O1311" s="78" t="str">
        <f t="shared" si="309"/>
        <v/>
      </c>
      <c r="P1311" s="79" t="str">
        <f t="shared" si="310"/>
        <v/>
      </c>
      <c r="Q1311" s="4"/>
      <c r="R1311" s="90" t="str">
        <f t="shared" si="311"/>
        <v/>
      </c>
      <c r="S1311" s="4"/>
      <c r="Y1311" s="18" t="str">
        <f t="shared" si="312"/>
        <v/>
      </c>
      <c r="AA1311" s="18" t="str">
        <f t="shared" si="303"/>
        <v/>
      </c>
      <c r="AB1311" s="18" t="str">
        <f t="shared" si="304"/>
        <v/>
      </c>
      <c r="AC1311" s="18" t="str">
        <f t="shared" si="313"/>
        <v/>
      </c>
      <c r="AD1311" s="18" t="str">
        <f t="shared" si="313"/>
        <v/>
      </c>
      <c r="AE1311" s="18" t="str">
        <f t="shared" si="314"/>
        <v/>
      </c>
      <c r="AG1311" s="95" t="str">
        <f>IF($C1311="", "", IF(IFERROR(INDEX(Ingredients!C$11:C$310, MATCH($C1311, Ingredients!$B$11:$B$310, 0)), "")="", "", IFERROR(INDEX(Ingredients!C$11:C$310, MATCH($C1311, Ingredients!$B$11:$B$310, 0)), "")))</f>
        <v/>
      </c>
      <c r="AH1311" s="105" t="str">
        <f>IF($C1311="", "", IF(IFERROR(INDEX(Ingredients!D$11:D$310, MATCH($C1311, Ingredients!$B$11:$B$310, 0)), "")="", "", IFERROR(INDEX(Ingredients!D$11:D$310, MATCH($C1311, Ingredients!$B$11:$B$310, 0)), "")))</f>
        <v/>
      </c>
      <c r="AI1311" s="106" t="str">
        <f>IF($C1311="", "", IF(IFERROR(INDEX(Ingredients!E$11:E$310, MATCH($C1311, Ingredients!$B$11:$B$310, 0)), "")="", "", IFERROR(INDEX(Ingredients!E$11:E$310, MATCH($C1311, Ingredients!$B$11:$B$310, 0)), "")))</f>
        <v/>
      </c>
      <c r="AJ1311" s="108" t="str">
        <f>IF($C1311="", "", IF(IFERROR(INDEX(Ingredients!F$11:F$310, MATCH($C1311, Ingredients!$B$11:$B$310, 0)), "")="", "", IFERROR(INDEX(Ingredients!F$11:F$310, MATCH($C1311, Ingredients!$B$11:$B$310, 0)), "")))</f>
        <v/>
      </c>
      <c r="AK1311" s="106" t="str">
        <f>IF($C1311="", "", IF(IFERROR(INDEX(Ingredients!G$11:G$310, MATCH($C1311, Ingredients!$B$11:$B$310, 0)), "")="", "", IFERROR(INDEX(Ingredients!G$11:G$310, MATCH($C1311, Ingredients!$B$11:$B$310, 0)), "")))</f>
        <v/>
      </c>
      <c r="AL1311" s="79" t="str">
        <f>IF($C1311="", "", IF(IFERROR(INDEX(Ingredients!H$11:H$310, MATCH($C1311, Ingredients!$B$11:$B$310, 0)), "")="", "", IFERROR(INDEX(Ingredients!H$11:H$310, MATCH($C1311, Ingredients!$B$11:$B$310, 0)), "")))</f>
        <v/>
      </c>
      <c r="AN1311" s="83" t="str">
        <f t="shared" si="305"/>
        <v/>
      </c>
      <c r="AP1311" s="114" t="str">
        <f t="shared" si="315"/>
        <v/>
      </c>
      <c r="AR1311" s="117" t="str">
        <f>IF($C1311="", "", IF(IFERROR(INDEX(Ingredients!$AI$11:$AI$310, MATCH($C1311, Ingredients!$B$11:$B$310, 0)), "")="", "", IFERROR(INDEX(Ingredients!$AI$11:$AI$310, MATCH($C1311, Ingredients!$B$11:$B$310, 0)), "")))</f>
        <v/>
      </c>
      <c r="AT1311" s="120" t="str">
        <f t="shared" si="316"/>
        <v/>
      </c>
      <c r="AV1311" s="90" t="str">
        <f t="shared" si="306"/>
        <v/>
      </c>
      <c r="AX1311" s="90" t="str">
        <f>IF($AV1311="", "", COUNTIF($AV$11:$AV$5010, "&lt;"&amp;$AV1311)+1+COUNTIF($AV$11:$AV1311, $AV1311)-1)</f>
        <v/>
      </c>
      <c r="AZ1311" s="111" t="str">
        <f>IF($B1311="", "", SUMIF('Shopping List'!$AV$11:$AV$25, $B1311, 'Shopping List'!$BN$11:$BN$25))</f>
        <v/>
      </c>
      <c r="BB1311" s="117" t="str">
        <f t="shared" si="317"/>
        <v/>
      </c>
    </row>
    <row r="1312" spans="1:54" x14ac:dyDescent="0.25">
      <c r="A1312" s="4"/>
      <c r="B1312" s="37"/>
      <c r="C1312" s="124"/>
      <c r="D1312" s="39"/>
      <c r="E1312" s="125"/>
      <c r="F1312" s="48"/>
      <c r="G1312" s="4"/>
      <c r="H1312" s="4"/>
      <c r="I1312" s="95" t="str">
        <f>IF($C1312="", "", IF(IFERROR(INDEX(Ingredients!$C$11:$C$310, MATCH($C1312, Ingredients!$B$11:$B$310, 0)), "")="", "", IFERROR(INDEX(Ingredients!$C$11:$C$310, MATCH($C1312, Ingredients!$B$11:$B$310, 0)), "")))</f>
        <v/>
      </c>
      <c r="J1312" s="73" t="str">
        <f>IF($B1312="", "", IF(IFERROR(INDEX(Meals!$C$11:$C$260, MATCH($B1312, Meals!$B$11:$B$260, 0)), "")="", "", IFERROR(INDEX(Meals!$C$11:$C$260, MATCH($B1312, Meals!$B$11:$B$260, 0)), "")))</f>
        <v/>
      </c>
      <c r="K1312" s="4"/>
      <c r="L1312" s="72" t="str">
        <f t="shared" si="307"/>
        <v/>
      </c>
      <c r="M1312" s="73" t="str">
        <f t="shared" si="308"/>
        <v/>
      </c>
      <c r="N1312" s="4"/>
      <c r="O1312" s="78" t="str">
        <f t="shared" si="309"/>
        <v/>
      </c>
      <c r="P1312" s="79" t="str">
        <f t="shared" si="310"/>
        <v/>
      </c>
      <c r="Q1312" s="4"/>
      <c r="R1312" s="90" t="str">
        <f t="shared" si="311"/>
        <v/>
      </c>
      <c r="S1312" s="4"/>
      <c r="Y1312" s="18" t="str">
        <f t="shared" si="312"/>
        <v/>
      </c>
      <c r="AA1312" s="18" t="str">
        <f t="shared" si="303"/>
        <v/>
      </c>
      <c r="AB1312" s="18" t="str">
        <f t="shared" si="304"/>
        <v/>
      </c>
      <c r="AC1312" s="18" t="str">
        <f t="shared" si="313"/>
        <v/>
      </c>
      <c r="AD1312" s="18" t="str">
        <f t="shared" si="313"/>
        <v/>
      </c>
      <c r="AE1312" s="18" t="str">
        <f t="shared" si="314"/>
        <v/>
      </c>
      <c r="AG1312" s="95" t="str">
        <f>IF($C1312="", "", IF(IFERROR(INDEX(Ingredients!C$11:C$310, MATCH($C1312, Ingredients!$B$11:$B$310, 0)), "")="", "", IFERROR(INDEX(Ingredients!C$11:C$310, MATCH($C1312, Ingredients!$B$11:$B$310, 0)), "")))</f>
        <v/>
      </c>
      <c r="AH1312" s="105" t="str">
        <f>IF($C1312="", "", IF(IFERROR(INDEX(Ingredients!D$11:D$310, MATCH($C1312, Ingredients!$B$11:$B$310, 0)), "")="", "", IFERROR(INDEX(Ingredients!D$11:D$310, MATCH($C1312, Ingredients!$B$11:$B$310, 0)), "")))</f>
        <v/>
      </c>
      <c r="AI1312" s="106" t="str">
        <f>IF($C1312="", "", IF(IFERROR(INDEX(Ingredients!E$11:E$310, MATCH($C1312, Ingredients!$B$11:$B$310, 0)), "")="", "", IFERROR(INDEX(Ingredients!E$11:E$310, MATCH($C1312, Ingredients!$B$11:$B$310, 0)), "")))</f>
        <v/>
      </c>
      <c r="AJ1312" s="108" t="str">
        <f>IF($C1312="", "", IF(IFERROR(INDEX(Ingredients!F$11:F$310, MATCH($C1312, Ingredients!$B$11:$B$310, 0)), "")="", "", IFERROR(INDEX(Ingredients!F$11:F$310, MATCH($C1312, Ingredients!$B$11:$B$310, 0)), "")))</f>
        <v/>
      </c>
      <c r="AK1312" s="106" t="str">
        <f>IF($C1312="", "", IF(IFERROR(INDEX(Ingredients!G$11:G$310, MATCH($C1312, Ingredients!$B$11:$B$310, 0)), "")="", "", IFERROR(INDEX(Ingredients!G$11:G$310, MATCH($C1312, Ingredients!$B$11:$B$310, 0)), "")))</f>
        <v/>
      </c>
      <c r="AL1312" s="79" t="str">
        <f>IF($C1312="", "", IF(IFERROR(INDEX(Ingredients!H$11:H$310, MATCH($C1312, Ingredients!$B$11:$B$310, 0)), "")="", "", IFERROR(INDEX(Ingredients!H$11:H$310, MATCH($C1312, Ingredients!$B$11:$B$310, 0)), "")))</f>
        <v/>
      </c>
      <c r="AN1312" s="83" t="str">
        <f t="shared" si="305"/>
        <v/>
      </c>
      <c r="AP1312" s="114" t="str">
        <f t="shared" si="315"/>
        <v/>
      </c>
      <c r="AR1312" s="117" t="str">
        <f>IF($C1312="", "", IF(IFERROR(INDEX(Ingredients!$AI$11:$AI$310, MATCH($C1312, Ingredients!$B$11:$B$310, 0)), "")="", "", IFERROR(INDEX(Ingredients!$AI$11:$AI$310, MATCH($C1312, Ingredients!$B$11:$B$310, 0)), "")))</f>
        <v/>
      </c>
      <c r="AT1312" s="120" t="str">
        <f t="shared" si="316"/>
        <v/>
      </c>
      <c r="AV1312" s="90" t="str">
        <f t="shared" si="306"/>
        <v/>
      </c>
      <c r="AX1312" s="90" t="str">
        <f>IF($AV1312="", "", COUNTIF($AV$11:$AV$5010, "&lt;"&amp;$AV1312)+1+COUNTIF($AV$11:$AV1312, $AV1312)-1)</f>
        <v/>
      </c>
      <c r="AZ1312" s="111" t="str">
        <f>IF($B1312="", "", SUMIF('Shopping List'!$AV$11:$AV$25, $B1312, 'Shopping List'!$BN$11:$BN$25))</f>
        <v/>
      </c>
      <c r="BB1312" s="117" t="str">
        <f t="shared" si="317"/>
        <v/>
      </c>
    </row>
    <row r="1313" spans="1:54" x14ac:dyDescent="0.25">
      <c r="A1313" s="4"/>
      <c r="B1313" s="37"/>
      <c r="C1313" s="124"/>
      <c r="D1313" s="39"/>
      <c r="E1313" s="125"/>
      <c r="F1313" s="48"/>
      <c r="G1313" s="4"/>
      <c r="H1313" s="4"/>
      <c r="I1313" s="95" t="str">
        <f>IF($C1313="", "", IF(IFERROR(INDEX(Ingredients!$C$11:$C$310, MATCH($C1313, Ingredients!$B$11:$B$310, 0)), "")="", "", IFERROR(INDEX(Ingredients!$C$11:$C$310, MATCH($C1313, Ingredients!$B$11:$B$310, 0)), "")))</f>
        <v/>
      </c>
      <c r="J1313" s="73" t="str">
        <f>IF($B1313="", "", IF(IFERROR(INDEX(Meals!$C$11:$C$260, MATCH($B1313, Meals!$B$11:$B$260, 0)), "")="", "", IFERROR(INDEX(Meals!$C$11:$C$260, MATCH($B1313, Meals!$B$11:$B$260, 0)), "")))</f>
        <v/>
      </c>
      <c r="K1313" s="4"/>
      <c r="L1313" s="72" t="str">
        <f t="shared" si="307"/>
        <v/>
      </c>
      <c r="M1313" s="73" t="str">
        <f t="shared" si="308"/>
        <v/>
      </c>
      <c r="N1313" s="4"/>
      <c r="O1313" s="78" t="str">
        <f t="shared" si="309"/>
        <v/>
      </c>
      <c r="P1313" s="79" t="str">
        <f t="shared" si="310"/>
        <v/>
      </c>
      <c r="Q1313" s="4"/>
      <c r="R1313" s="90" t="str">
        <f t="shared" si="311"/>
        <v/>
      </c>
      <c r="S1313" s="4"/>
      <c r="Y1313" s="18" t="str">
        <f t="shared" si="312"/>
        <v/>
      </c>
      <c r="AA1313" s="18" t="str">
        <f t="shared" si="303"/>
        <v/>
      </c>
      <c r="AB1313" s="18" t="str">
        <f t="shared" si="304"/>
        <v/>
      </c>
      <c r="AC1313" s="18" t="str">
        <f t="shared" si="313"/>
        <v/>
      </c>
      <c r="AD1313" s="18" t="str">
        <f t="shared" si="313"/>
        <v/>
      </c>
      <c r="AE1313" s="18" t="str">
        <f t="shared" si="314"/>
        <v/>
      </c>
      <c r="AG1313" s="95" t="str">
        <f>IF($C1313="", "", IF(IFERROR(INDEX(Ingredients!C$11:C$310, MATCH($C1313, Ingredients!$B$11:$B$310, 0)), "")="", "", IFERROR(INDEX(Ingredients!C$11:C$310, MATCH($C1313, Ingredients!$B$11:$B$310, 0)), "")))</f>
        <v/>
      </c>
      <c r="AH1313" s="105" t="str">
        <f>IF($C1313="", "", IF(IFERROR(INDEX(Ingredients!D$11:D$310, MATCH($C1313, Ingredients!$B$11:$B$310, 0)), "")="", "", IFERROR(INDEX(Ingredients!D$11:D$310, MATCH($C1313, Ingredients!$B$11:$B$310, 0)), "")))</f>
        <v/>
      </c>
      <c r="AI1313" s="106" t="str">
        <f>IF($C1313="", "", IF(IFERROR(INDEX(Ingredients!E$11:E$310, MATCH($C1313, Ingredients!$B$11:$B$310, 0)), "")="", "", IFERROR(INDEX(Ingredients!E$11:E$310, MATCH($C1313, Ingredients!$B$11:$B$310, 0)), "")))</f>
        <v/>
      </c>
      <c r="AJ1313" s="108" t="str">
        <f>IF($C1313="", "", IF(IFERROR(INDEX(Ingredients!F$11:F$310, MATCH($C1313, Ingredients!$B$11:$B$310, 0)), "")="", "", IFERROR(INDEX(Ingredients!F$11:F$310, MATCH($C1313, Ingredients!$B$11:$B$310, 0)), "")))</f>
        <v/>
      </c>
      <c r="AK1313" s="106" t="str">
        <f>IF($C1313="", "", IF(IFERROR(INDEX(Ingredients!G$11:G$310, MATCH($C1313, Ingredients!$B$11:$B$310, 0)), "")="", "", IFERROR(INDEX(Ingredients!G$11:G$310, MATCH($C1313, Ingredients!$B$11:$B$310, 0)), "")))</f>
        <v/>
      </c>
      <c r="AL1313" s="79" t="str">
        <f>IF($C1313="", "", IF(IFERROR(INDEX(Ingredients!H$11:H$310, MATCH($C1313, Ingredients!$B$11:$B$310, 0)), "")="", "", IFERROR(INDEX(Ingredients!H$11:H$310, MATCH($C1313, Ingredients!$B$11:$B$310, 0)), "")))</f>
        <v/>
      </c>
      <c r="AN1313" s="83" t="str">
        <f t="shared" si="305"/>
        <v/>
      </c>
      <c r="AP1313" s="114" t="str">
        <f t="shared" si="315"/>
        <v/>
      </c>
      <c r="AR1313" s="117" t="str">
        <f>IF($C1313="", "", IF(IFERROR(INDEX(Ingredients!$AI$11:$AI$310, MATCH($C1313, Ingredients!$B$11:$B$310, 0)), "")="", "", IFERROR(INDEX(Ingredients!$AI$11:$AI$310, MATCH($C1313, Ingredients!$B$11:$B$310, 0)), "")))</f>
        <v/>
      </c>
      <c r="AT1313" s="120" t="str">
        <f t="shared" si="316"/>
        <v/>
      </c>
      <c r="AV1313" s="90" t="str">
        <f t="shared" si="306"/>
        <v/>
      </c>
      <c r="AX1313" s="90" t="str">
        <f>IF($AV1313="", "", COUNTIF($AV$11:$AV$5010, "&lt;"&amp;$AV1313)+1+COUNTIF($AV$11:$AV1313, $AV1313)-1)</f>
        <v/>
      </c>
      <c r="AZ1313" s="111" t="str">
        <f>IF($B1313="", "", SUMIF('Shopping List'!$AV$11:$AV$25, $B1313, 'Shopping List'!$BN$11:$BN$25))</f>
        <v/>
      </c>
      <c r="BB1313" s="117" t="str">
        <f t="shared" si="317"/>
        <v/>
      </c>
    </row>
    <row r="1314" spans="1:54" x14ac:dyDescent="0.25">
      <c r="A1314" s="4"/>
      <c r="B1314" s="37"/>
      <c r="C1314" s="124"/>
      <c r="D1314" s="39"/>
      <c r="E1314" s="125"/>
      <c r="F1314" s="48"/>
      <c r="G1314" s="4"/>
      <c r="H1314" s="4"/>
      <c r="I1314" s="95" t="str">
        <f>IF($C1314="", "", IF(IFERROR(INDEX(Ingredients!$C$11:$C$310, MATCH($C1314, Ingredients!$B$11:$B$310, 0)), "")="", "", IFERROR(INDEX(Ingredients!$C$11:$C$310, MATCH($C1314, Ingredients!$B$11:$B$310, 0)), "")))</f>
        <v/>
      </c>
      <c r="J1314" s="73" t="str">
        <f>IF($B1314="", "", IF(IFERROR(INDEX(Meals!$C$11:$C$260, MATCH($B1314, Meals!$B$11:$B$260, 0)), "")="", "", IFERROR(INDEX(Meals!$C$11:$C$260, MATCH($B1314, Meals!$B$11:$B$260, 0)), "")))</f>
        <v/>
      </c>
      <c r="K1314" s="4"/>
      <c r="L1314" s="72" t="str">
        <f t="shared" si="307"/>
        <v/>
      </c>
      <c r="M1314" s="73" t="str">
        <f t="shared" si="308"/>
        <v/>
      </c>
      <c r="N1314" s="4"/>
      <c r="O1314" s="78" t="str">
        <f t="shared" si="309"/>
        <v/>
      </c>
      <c r="P1314" s="79" t="str">
        <f t="shared" si="310"/>
        <v/>
      </c>
      <c r="Q1314" s="4"/>
      <c r="R1314" s="90" t="str">
        <f t="shared" si="311"/>
        <v/>
      </c>
      <c r="S1314" s="4"/>
      <c r="Y1314" s="18" t="str">
        <f t="shared" si="312"/>
        <v/>
      </c>
      <c r="AA1314" s="18" t="str">
        <f t="shared" si="303"/>
        <v/>
      </c>
      <c r="AB1314" s="18" t="str">
        <f t="shared" si="304"/>
        <v/>
      </c>
      <c r="AC1314" s="18" t="str">
        <f t="shared" si="313"/>
        <v/>
      </c>
      <c r="AD1314" s="18" t="str">
        <f t="shared" si="313"/>
        <v/>
      </c>
      <c r="AE1314" s="18" t="str">
        <f t="shared" si="314"/>
        <v/>
      </c>
      <c r="AG1314" s="95" t="str">
        <f>IF($C1314="", "", IF(IFERROR(INDEX(Ingredients!C$11:C$310, MATCH($C1314, Ingredients!$B$11:$B$310, 0)), "")="", "", IFERROR(INDEX(Ingredients!C$11:C$310, MATCH($C1314, Ingredients!$B$11:$B$310, 0)), "")))</f>
        <v/>
      </c>
      <c r="AH1314" s="105" t="str">
        <f>IF($C1314="", "", IF(IFERROR(INDEX(Ingredients!D$11:D$310, MATCH($C1314, Ingredients!$B$11:$B$310, 0)), "")="", "", IFERROR(INDEX(Ingredients!D$11:D$310, MATCH($C1314, Ingredients!$B$11:$B$310, 0)), "")))</f>
        <v/>
      </c>
      <c r="AI1314" s="106" t="str">
        <f>IF($C1314="", "", IF(IFERROR(INDEX(Ingredients!E$11:E$310, MATCH($C1314, Ingredients!$B$11:$B$310, 0)), "")="", "", IFERROR(INDEX(Ingredients!E$11:E$310, MATCH($C1314, Ingredients!$B$11:$B$310, 0)), "")))</f>
        <v/>
      </c>
      <c r="AJ1314" s="108" t="str">
        <f>IF($C1314="", "", IF(IFERROR(INDEX(Ingredients!F$11:F$310, MATCH($C1314, Ingredients!$B$11:$B$310, 0)), "")="", "", IFERROR(INDEX(Ingredients!F$11:F$310, MATCH($C1314, Ingredients!$B$11:$B$310, 0)), "")))</f>
        <v/>
      </c>
      <c r="AK1314" s="106" t="str">
        <f>IF($C1314="", "", IF(IFERROR(INDEX(Ingredients!G$11:G$310, MATCH($C1314, Ingredients!$B$11:$B$310, 0)), "")="", "", IFERROR(INDEX(Ingredients!G$11:G$310, MATCH($C1314, Ingredients!$B$11:$B$310, 0)), "")))</f>
        <v/>
      </c>
      <c r="AL1314" s="79" t="str">
        <f>IF($C1314="", "", IF(IFERROR(INDEX(Ingredients!H$11:H$310, MATCH($C1314, Ingredients!$B$11:$B$310, 0)), "")="", "", IFERROR(INDEX(Ingredients!H$11:H$310, MATCH($C1314, Ingredients!$B$11:$B$310, 0)), "")))</f>
        <v/>
      </c>
      <c r="AN1314" s="83" t="str">
        <f t="shared" si="305"/>
        <v/>
      </c>
      <c r="AP1314" s="114" t="str">
        <f t="shared" si="315"/>
        <v/>
      </c>
      <c r="AR1314" s="117" t="str">
        <f>IF($C1314="", "", IF(IFERROR(INDEX(Ingredients!$AI$11:$AI$310, MATCH($C1314, Ingredients!$B$11:$B$310, 0)), "")="", "", IFERROR(INDEX(Ingredients!$AI$11:$AI$310, MATCH($C1314, Ingredients!$B$11:$B$310, 0)), "")))</f>
        <v/>
      </c>
      <c r="AT1314" s="120" t="str">
        <f t="shared" si="316"/>
        <v/>
      </c>
      <c r="AV1314" s="90" t="str">
        <f t="shared" si="306"/>
        <v/>
      </c>
      <c r="AX1314" s="90" t="str">
        <f>IF($AV1314="", "", COUNTIF($AV$11:$AV$5010, "&lt;"&amp;$AV1314)+1+COUNTIF($AV$11:$AV1314, $AV1314)-1)</f>
        <v/>
      </c>
      <c r="AZ1314" s="111" t="str">
        <f>IF($B1314="", "", SUMIF('Shopping List'!$AV$11:$AV$25, $B1314, 'Shopping List'!$BN$11:$BN$25))</f>
        <v/>
      </c>
      <c r="BB1314" s="117" t="str">
        <f t="shared" si="317"/>
        <v/>
      </c>
    </row>
    <row r="1315" spans="1:54" x14ac:dyDescent="0.25">
      <c r="A1315" s="4"/>
      <c r="B1315" s="37"/>
      <c r="C1315" s="124"/>
      <c r="D1315" s="39"/>
      <c r="E1315" s="125"/>
      <c r="F1315" s="48"/>
      <c r="G1315" s="4"/>
      <c r="H1315" s="4"/>
      <c r="I1315" s="95" t="str">
        <f>IF($C1315="", "", IF(IFERROR(INDEX(Ingredients!$C$11:$C$310, MATCH($C1315, Ingredients!$B$11:$B$310, 0)), "")="", "", IFERROR(INDEX(Ingredients!$C$11:$C$310, MATCH($C1315, Ingredients!$B$11:$B$310, 0)), "")))</f>
        <v/>
      </c>
      <c r="J1315" s="73" t="str">
        <f>IF($B1315="", "", IF(IFERROR(INDEX(Meals!$C$11:$C$260, MATCH($B1315, Meals!$B$11:$B$260, 0)), "")="", "", IFERROR(INDEX(Meals!$C$11:$C$260, MATCH($B1315, Meals!$B$11:$B$260, 0)), "")))</f>
        <v/>
      </c>
      <c r="K1315" s="4"/>
      <c r="L1315" s="72" t="str">
        <f t="shared" si="307"/>
        <v/>
      </c>
      <c r="M1315" s="73" t="str">
        <f t="shared" si="308"/>
        <v/>
      </c>
      <c r="N1315" s="4"/>
      <c r="O1315" s="78" t="str">
        <f t="shared" si="309"/>
        <v/>
      </c>
      <c r="P1315" s="79" t="str">
        <f t="shared" si="310"/>
        <v/>
      </c>
      <c r="Q1315" s="4"/>
      <c r="R1315" s="90" t="str">
        <f t="shared" si="311"/>
        <v/>
      </c>
      <c r="S1315" s="4"/>
      <c r="Y1315" s="18" t="str">
        <f t="shared" si="312"/>
        <v/>
      </c>
      <c r="AA1315" s="18" t="str">
        <f t="shared" si="303"/>
        <v/>
      </c>
      <c r="AB1315" s="18" t="str">
        <f t="shared" si="304"/>
        <v/>
      </c>
      <c r="AC1315" s="18" t="str">
        <f t="shared" si="313"/>
        <v/>
      </c>
      <c r="AD1315" s="18" t="str">
        <f t="shared" si="313"/>
        <v/>
      </c>
      <c r="AE1315" s="18" t="str">
        <f t="shared" si="314"/>
        <v/>
      </c>
      <c r="AG1315" s="95" t="str">
        <f>IF($C1315="", "", IF(IFERROR(INDEX(Ingredients!C$11:C$310, MATCH($C1315, Ingredients!$B$11:$B$310, 0)), "")="", "", IFERROR(INDEX(Ingredients!C$11:C$310, MATCH($C1315, Ingredients!$B$11:$B$310, 0)), "")))</f>
        <v/>
      </c>
      <c r="AH1315" s="105" t="str">
        <f>IF($C1315="", "", IF(IFERROR(INDEX(Ingredients!D$11:D$310, MATCH($C1315, Ingredients!$B$11:$B$310, 0)), "")="", "", IFERROR(INDEX(Ingredients!D$11:D$310, MATCH($C1315, Ingredients!$B$11:$B$310, 0)), "")))</f>
        <v/>
      </c>
      <c r="AI1315" s="106" t="str">
        <f>IF($C1315="", "", IF(IFERROR(INDEX(Ingredients!E$11:E$310, MATCH($C1315, Ingredients!$B$11:$B$310, 0)), "")="", "", IFERROR(INDEX(Ingredients!E$11:E$310, MATCH($C1315, Ingredients!$B$11:$B$310, 0)), "")))</f>
        <v/>
      </c>
      <c r="AJ1315" s="108" t="str">
        <f>IF($C1315="", "", IF(IFERROR(INDEX(Ingredients!F$11:F$310, MATCH($C1315, Ingredients!$B$11:$B$310, 0)), "")="", "", IFERROR(INDEX(Ingredients!F$11:F$310, MATCH($C1315, Ingredients!$B$11:$B$310, 0)), "")))</f>
        <v/>
      </c>
      <c r="AK1315" s="106" t="str">
        <f>IF($C1315="", "", IF(IFERROR(INDEX(Ingredients!G$11:G$310, MATCH($C1315, Ingredients!$B$11:$B$310, 0)), "")="", "", IFERROR(INDEX(Ingredients!G$11:G$310, MATCH($C1315, Ingredients!$B$11:$B$310, 0)), "")))</f>
        <v/>
      </c>
      <c r="AL1315" s="79" t="str">
        <f>IF($C1315="", "", IF(IFERROR(INDEX(Ingredients!H$11:H$310, MATCH($C1315, Ingredients!$B$11:$B$310, 0)), "")="", "", IFERROR(INDEX(Ingredients!H$11:H$310, MATCH($C1315, Ingredients!$B$11:$B$310, 0)), "")))</f>
        <v/>
      </c>
      <c r="AN1315" s="83" t="str">
        <f t="shared" si="305"/>
        <v/>
      </c>
      <c r="AP1315" s="114" t="str">
        <f t="shared" si="315"/>
        <v/>
      </c>
      <c r="AR1315" s="117" t="str">
        <f>IF($C1315="", "", IF(IFERROR(INDEX(Ingredients!$AI$11:$AI$310, MATCH($C1315, Ingredients!$B$11:$B$310, 0)), "")="", "", IFERROR(INDEX(Ingredients!$AI$11:$AI$310, MATCH($C1315, Ingredients!$B$11:$B$310, 0)), "")))</f>
        <v/>
      </c>
      <c r="AT1315" s="120" t="str">
        <f t="shared" si="316"/>
        <v/>
      </c>
      <c r="AV1315" s="90" t="str">
        <f t="shared" si="306"/>
        <v/>
      </c>
      <c r="AX1315" s="90" t="str">
        <f>IF($AV1315="", "", COUNTIF($AV$11:$AV$5010, "&lt;"&amp;$AV1315)+1+COUNTIF($AV$11:$AV1315, $AV1315)-1)</f>
        <v/>
      </c>
      <c r="AZ1315" s="111" t="str">
        <f>IF($B1315="", "", SUMIF('Shopping List'!$AV$11:$AV$25, $B1315, 'Shopping List'!$BN$11:$BN$25))</f>
        <v/>
      </c>
      <c r="BB1315" s="117" t="str">
        <f t="shared" si="317"/>
        <v/>
      </c>
    </row>
    <row r="1316" spans="1:54" x14ac:dyDescent="0.25">
      <c r="A1316" s="4"/>
      <c r="B1316" s="37"/>
      <c r="C1316" s="124"/>
      <c r="D1316" s="39"/>
      <c r="E1316" s="125"/>
      <c r="F1316" s="48"/>
      <c r="G1316" s="4"/>
      <c r="H1316" s="4"/>
      <c r="I1316" s="95" t="str">
        <f>IF($C1316="", "", IF(IFERROR(INDEX(Ingredients!$C$11:$C$310, MATCH($C1316, Ingredients!$B$11:$B$310, 0)), "")="", "", IFERROR(INDEX(Ingredients!$C$11:$C$310, MATCH($C1316, Ingredients!$B$11:$B$310, 0)), "")))</f>
        <v/>
      </c>
      <c r="J1316" s="73" t="str">
        <f>IF($B1316="", "", IF(IFERROR(INDEX(Meals!$C$11:$C$260, MATCH($B1316, Meals!$B$11:$B$260, 0)), "")="", "", IFERROR(INDEX(Meals!$C$11:$C$260, MATCH($B1316, Meals!$B$11:$B$260, 0)), "")))</f>
        <v/>
      </c>
      <c r="K1316" s="4"/>
      <c r="L1316" s="72" t="str">
        <f t="shared" si="307"/>
        <v/>
      </c>
      <c r="M1316" s="73" t="str">
        <f t="shared" si="308"/>
        <v/>
      </c>
      <c r="N1316" s="4"/>
      <c r="O1316" s="78" t="str">
        <f t="shared" si="309"/>
        <v/>
      </c>
      <c r="P1316" s="79" t="str">
        <f t="shared" si="310"/>
        <v/>
      </c>
      <c r="Q1316" s="4"/>
      <c r="R1316" s="90" t="str">
        <f t="shared" si="311"/>
        <v/>
      </c>
      <c r="S1316" s="4"/>
      <c r="Y1316" s="18" t="str">
        <f t="shared" si="312"/>
        <v/>
      </c>
      <c r="AA1316" s="18" t="str">
        <f t="shared" si="303"/>
        <v/>
      </c>
      <c r="AB1316" s="18" t="str">
        <f t="shared" si="304"/>
        <v/>
      </c>
      <c r="AC1316" s="18" t="str">
        <f t="shared" si="313"/>
        <v/>
      </c>
      <c r="AD1316" s="18" t="str">
        <f t="shared" si="313"/>
        <v/>
      </c>
      <c r="AE1316" s="18" t="str">
        <f t="shared" si="314"/>
        <v/>
      </c>
      <c r="AG1316" s="95" t="str">
        <f>IF($C1316="", "", IF(IFERROR(INDEX(Ingredients!C$11:C$310, MATCH($C1316, Ingredients!$B$11:$B$310, 0)), "")="", "", IFERROR(INDEX(Ingredients!C$11:C$310, MATCH($C1316, Ingredients!$B$11:$B$310, 0)), "")))</f>
        <v/>
      </c>
      <c r="AH1316" s="105" t="str">
        <f>IF($C1316="", "", IF(IFERROR(INDEX(Ingredients!D$11:D$310, MATCH($C1316, Ingredients!$B$11:$B$310, 0)), "")="", "", IFERROR(INDEX(Ingredients!D$11:D$310, MATCH($C1316, Ingredients!$B$11:$B$310, 0)), "")))</f>
        <v/>
      </c>
      <c r="AI1316" s="106" t="str">
        <f>IF($C1316="", "", IF(IFERROR(INDEX(Ingredients!E$11:E$310, MATCH($C1316, Ingredients!$B$11:$B$310, 0)), "")="", "", IFERROR(INDEX(Ingredients!E$11:E$310, MATCH($C1316, Ingredients!$B$11:$B$310, 0)), "")))</f>
        <v/>
      </c>
      <c r="AJ1316" s="108" t="str">
        <f>IF($C1316="", "", IF(IFERROR(INDEX(Ingredients!F$11:F$310, MATCH($C1316, Ingredients!$B$11:$B$310, 0)), "")="", "", IFERROR(INDEX(Ingredients!F$11:F$310, MATCH($C1316, Ingredients!$B$11:$B$310, 0)), "")))</f>
        <v/>
      </c>
      <c r="AK1316" s="106" t="str">
        <f>IF($C1316="", "", IF(IFERROR(INDEX(Ingredients!G$11:G$310, MATCH($C1316, Ingredients!$B$11:$B$310, 0)), "")="", "", IFERROR(INDEX(Ingredients!G$11:G$310, MATCH($C1316, Ingredients!$B$11:$B$310, 0)), "")))</f>
        <v/>
      </c>
      <c r="AL1316" s="79" t="str">
        <f>IF($C1316="", "", IF(IFERROR(INDEX(Ingredients!H$11:H$310, MATCH($C1316, Ingredients!$B$11:$B$310, 0)), "")="", "", IFERROR(INDEX(Ingredients!H$11:H$310, MATCH($C1316, Ingredients!$B$11:$B$310, 0)), "")))</f>
        <v/>
      </c>
      <c r="AN1316" s="83" t="str">
        <f t="shared" si="305"/>
        <v/>
      </c>
      <c r="AP1316" s="114" t="str">
        <f t="shared" si="315"/>
        <v/>
      </c>
      <c r="AR1316" s="117" t="str">
        <f>IF($C1316="", "", IF(IFERROR(INDEX(Ingredients!$AI$11:$AI$310, MATCH($C1316, Ingredients!$B$11:$B$310, 0)), "")="", "", IFERROR(INDEX(Ingredients!$AI$11:$AI$310, MATCH($C1316, Ingredients!$B$11:$B$310, 0)), "")))</f>
        <v/>
      </c>
      <c r="AT1316" s="120" t="str">
        <f t="shared" si="316"/>
        <v/>
      </c>
      <c r="AV1316" s="90" t="str">
        <f t="shared" si="306"/>
        <v/>
      </c>
      <c r="AX1316" s="90" t="str">
        <f>IF($AV1316="", "", COUNTIF($AV$11:$AV$5010, "&lt;"&amp;$AV1316)+1+COUNTIF($AV$11:$AV1316, $AV1316)-1)</f>
        <v/>
      </c>
      <c r="AZ1316" s="111" t="str">
        <f>IF($B1316="", "", SUMIF('Shopping List'!$AV$11:$AV$25, $B1316, 'Shopping List'!$BN$11:$BN$25))</f>
        <v/>
      </c>
      <c r="BB1316" s="117" t="str">
        <f t="shared" si="317"/>
        <v/>
      </c>
    </row>
    <row r="1317" spans="1:54" x14ac:dyDescent="0.25">
      <c r="A1317" s="4"/>
      <c r="B1317" s="37"/>
      <c r="C1317" s="124"/>
      <c r="D1317" s="39"/>
      <c r="E1317" s="125"/>
      <c r="F1317" s="48"/>
      <c r="G1317" s="4"/>
      <c r="H1317" s="4"/>
      <c r="I1317" s="95" t="str">
        <f>IF($C1317="", "", IF(IFERROR(INDEX(Ingredients!$C$11:$C$310, MATCH($C1317, Ingredients!$B$11:$B$310, 0)), "")="", "", IFERROR(INDEX(Ingredients!$C$11:$C$310, MATCH($C1317, Ingredients!$B$11:$B$310, 0)), "")))</f>
        <v/>
      </c>
      <c r="J1317" s="73" t="str">
        <f>IF($B1317="", "", IF(IFERROR(INDEX(Meals!$C$11:$C$260, MATCH($B1317, Meals!$B$11:$B$260, 0)), "")="", "", IFERROR(INDEX(Meals!$C$11:$C$260, MATCH($B1317, Meals!$B$11:$B$260, 0)), "")))</f>
        <v/>
      </c>
      <c r="K1317" s="4"/>
      <c r="L1317" s="72" t="str">
        <f t="shared" si="307"/>
        <v/>
      </c>
      <c r="M1317" s="73" t="str">
        <f t="shared" si="308"/>
        <v/>
      </c>
      <c r="N1317" s="4"/>
      <c r="O1317" s="78" t="str">
        <f t="shared" si="309"/>
        <v/>
      </c>
      <c r="P1317" s="79" t="str">
        <f t="shared" si="310"/>
        <v/>
      </c>
      <c r="Q1317" s="4"/>
      <c r="R1317" s="90" t="str">
        <f t="shared" si="311"/>
        <v/>
      </c>
      <c r="S1317" s="4"/>
      <c r="Y1317" s="18" t="str">
        <f t="shared" si="312"/>
        <v/>
      </c>
      <c r="AA1317" s="18" t="str">
        <f t="shared" si="303"/>
        <v/>
      </c>
      <c r="AB1317" s="18" t="str">
        <f t="shared" si="304"/>
        <v/>
      </c>
      <c r="AC1317" s="18" t="str">
        <f t="shared" si="313"/>
        <v/>
      </c>
      <c r="AD1317" s="18" t="str">
        <f t="shared" si="313"/>
        <v/>
      </c>
      <c r="AE1317" s="18" t="str">
        <f t="shared" si="314"/>
        <v/>
      </c>
      <c r="AG1317" s="95" t="str">
        <f>IF($C1317="", "", IF(IFERROR(INDEX(Ingredients!C$11:C$310, MATCH($C1317, Ingredients!$B$11:$B$310, 0)), "")="", "", IFERROR(INDEX(Ingredients!C$11:C$310, MATCH($C1317, Ingredients!$B$11:$B$310, 0)), "")))</f>
        <v/>
      </c>
      <c r="AH1317" s="105" t="str">
        <f>IF($C1317="", "", IF(IFERROR(INDEX(Ingredients!D$11:D$310, MATCH($C1317, Ingredients!$B$11:$B$310, 0)), "")="", "", IFERROR(INDEX(Ingredients!D$11:D$310, MATCH($C1317, Ingredients!$B$11:$B$310, 0)), "")))</f>
        <v/>
      </c>
      <c r="AI1317" s="106" t="str">
        <f>IF($C1317="", "", IF(IFERROR(INDEX(Ingredients!E$11:E$310, MATCH($C1317, Ingredients!$B$11:$B$310, 0)), "")="", "", IFERROR(INDEX(Ingredients!E$11:E$310, MATCH($C1317, Ingredients!$B$11:$B$310, 0)), "")))</f>
        <v/>
      </c>
      <c r="AJ1317" s="108" t="str">
        <f>IF($C1317="", "", IF(IFERROR(INDEX(Ingredients!F$11:F$310, MATCH($C1317, Ingredients!$B$11:$B$310, 0)), "")="", "", IFERROR(INDEX(Ingredients!F$11:F$310, MATCH($C1317, Ingredients!$B$11:$B$310, 0)), "")))</f>
        <v/>
      </c>
      <c r="AK1317" s="106" t="str">
        <f>IF($C1317="", "", IF(IFERROR(INDEX(Ingredients!G$11:G$310, MATCH($C1317, Ingredients!$B$11:$B$310, 0)), "")="", "", IFERROR(INDEX(Ingredients!G$11:G$310, MATCH($C1317, Ingredients!$B$11:$B$310, 0)), "")))</f>
        <v/>
      </c>
      <c r="AL1317" s="79" t="str">
        <f>IF($C1317="", "", IF(IFERROR(INDEX(Ingredients!H$11:H$310, MATCH($C1317, Ingredients!$B$11:$B$310, 0)), "")="", "", IFERROR(INDEX(Ingredients!H$11:H$310, MATCH($C1317, Ingredients!$B$11:$B$310, 0)), "")))</f>
        <v/>
      </c>
      <c r="AN1317" s="83" t="str">
        <f t="shared" si="305"/>
        <v/>
      </c>
      <c r="AP1317" s="114" t="str">
        <f t="shared" si="315"/>
        <v/>
      </c>
      <c r="AR1317" s="117" t="str">
        <f>IF($C1317="", "", IF(IFERROR(INDEX(Ingredients!$AI$11:$AI$310, MATCH($C1317, Ingredients!$B$11:$B$310, 0)), "")="", "", IFERROR(INDEX(Ingredients!$AI$11:$AI$310, MATCH($C1317, Ingredients!$B$11:$B$310, 0)), "")))</f>
        <v/>
      </c>
      <c r="AT1317" s="120" t="str">
        <f t="shared" si="316"/>
        <v/>
      </c>
      <c r="AV1317" s="90" t="str">
        <f t="shared" si="306"/>
        <v/>
      </c>
      <c r="AX1317" s="90" t="str">
        <f>IF($AV1317="", "", COUNTIF($AV$11:$AV$5010, "&lt;"&amp;$AV1317)+1+COUNTIF($AV$11:$AV1317, $AV1317)-1)</f>
        <v/>
      </c>
      <c r="AZ1317" s="111" t="str">
        <f>IF($B1317="", "", SUMIF('Shopping List'!$AV$11:$AV$25, $B1317, 'Shopping List'!$BN$11:$BN$25))</f>
        <v/>
      </c>
      <c r="BB1317" s="117" t="str">
        <f t="shared" si="317"/>
        <v/>
      </c>
    </row>
    <row r="1318" spans="1:54" x14ac:dyDescent="0.25">
      <c r="A1318" s="4"/>
      <c r="B1318" s="37"/>
      <c r="C1318" s="124"/>
      <c r="D1318" s="39"/>
      <c r="E1318" s="125"/>
      <c r="F1318" s="48"/>
      <c r="G1318" s="4"/>
      <c r="H1318" s="4"/>
      <c r="I1318" s="95" t="str">
        <f>IF($C1318="", "", IF(IFERROR(INDEX(Ingredients!$C$11:$C$310, MATCH($C1318, Ingredients!$B$11:$B$310, 0)), "")="", "", IFERROR(INDEX(Ingredients!$C$11:$C$310, MATCH($C1318, Ingredients!$B$11:$B$310, 0)), "")))</f>
        <v/>
      </c>
      <c r="J1318" s="73" t="str">
        <f>IF($B1318="", "", IF(IFERROR(INDEX(Meals!$C$11:$C$260, MATCH($B1318, Meals!$B$11:$B$260, 0)), "")="", "", IFERROR(INDEX(Meals!$C$11:$C$260, MATCH($B1318, Meals!$B$11:$B$260, 0)), "")))</f>
        <v/>
      </c>
      <c r="K1318" s="4"/>
      <c r="L1318" s="72" t="str">
        <f t="shared" si="307"/>
        <v/>
      </c>
      <c r="M1318" s="73" t="str">
        <f t="shared" si="308"/>
        <v/>
      </c>
      <c r="N1318" s="4"/>
      <c r="O1318" s="78" t="str">
        <f t="shared" si="309"/>
        <v/>
      </c>
      <c r="P1318" s="79" t="str">
        <f t="shared" si="310"/>
        <v/>
      </c>
      <c r="Q1318" s="4"/>
      <c r="R1318" s="90" t="str">
        <f t="shared" si="311"/>
        <v/>
      </c>
      <c r="S1318" s="4"/>
      <c r="Y1318" s="18" t="str">
        <f t="shared" si="312"/>
        <v/>
      </c>
      <c r="AA1318" s="18" t="str">
        <f t="shared" si="303"/>
        <v/>
      </c>
      <c r="AB1318" s="18" t="str">
        <f t="shared" si="304"/>
        <v/>
      </c>
      <c r="AC1318" s="18" t="str">
        <f t="shared" si="313"/>
        <v/>
      </c>
      <c r="AD1318" s="18" t="str">
        <f t="shared" si="313"/>
        <v/>
      </c>
      <c r="AE1318" s="18" t="str">
        <f t="shared" si="314"/>
        <v/>
      </c>
      <c r="AG1318" s="95" t="str">
        <f>IF($C1318="", "", IF(IFERROR(INDEX(Ingredients!C$11:C$310, MATCH($C1318, Ingredients!$B$11:$B$310, 0)), "")="", "", IFERROR(INDEX(Ingredients!C$11:C$310, MATCH($C1318, Ingredients!$B$11:$B$310, 0)), "")))</f>
        <v/>
      </c>
      <c r="AH1318" s="105" t="str">
        <f>IF($C1318="", "", IF(IFERROR(INDEX(Ingredients!D$11:D$310, MATCH($C1318, Ingredients!$B$11:$B$310, 0)), "")="", "", IFERROR(INDEX(Ingredients!D$11:D$310, MATCH($C1318, Ingredients!$B$11:$B$310, 0)), "")))</f>
        <v/>
      </c>
      <c r="AI1318" s="106" t="str">
        <f>IF($C1318="", "", IF(IFERROR(INDEX(Ingredients!E$11:E$310, MATCH($C1318, Ingredients!$B$11:$B$310, 0)), "")="", "", IFERROR(INDEX(Ingredients!E$11:E$310, MATCH($C1318, Ingredients!$B$11:$B$310, 0)), "")))</f>
        <v/>
      </c>
      <c r="AJ1318" s="108" t="str">
        <f>IF($C1318="", "", IF(IFERROR(INDEX(Ingredients!F$11:F$310, MATCH($C1318, Ingredients!$B$11:$B$310, 0)), "")="", "", IFERROR(INDEX(Ingredients!F$11:F$310, MATCH($C1318, Ingredients!$B$11:$B$310, 0)), "")))</f>
        <v/>
      </c>
      <c r="AK1318" s="106" t="str">
        <f>IF($C1318="", "", IF(IFERROR(INDEX(Ingredients!G$11:G$310, MATCH($C1318, Ingredients!$B$11:$B$310, 0)), "")="", "", IFERROR(INDEX(Ingredients!G$11:G$310, MATCH($C1318, Ingredients!$B$11:$B$310, 0)), "")))</f>
        <v/>
      </c>
      <c r="AL1318" s="79" t="str">
        <f>IF($C1318="", "", IF(IFERROR(INDEX(Ingredients!H$11:H$310, MATCH($C1318, Ingredients!$B$11:$B$310, 0)), "")="", "", IFERROR(INDEX(Ingredients!H$11:H$310, MATCH($C1318, Ingredients!$B$11:$B$310, 0)), "")))</f>
        <v/>
      </c>
      <c r="AN1318" s="83" t="str">
        <f t="shared" si="305"/>
        <v/>
      </c>
      <c r="AP1318" s="114" t="str">
        <f t="shared" si="315"/>
        <v/>
      </c>
      <c r="AR1318" s="117" t="str">
        <f>IF($C1318="", "", IF(IFERROR(INDEX(Ingredients!$AI$11:$AI$310, MATCH($C1318, Ingredients!$B$11:$B$310, 0)), "")="", "", IFERROR(INDEX(Ingredients!$AI$11:$AI$310, MATCH($C1318, Ingredients!$B$11:$B$310, 0)), "")))</f>
        <v/>
      </c>
      <c r="AT1318" s="120" t="str">
        <f t="shared" si="316"/>
        <v/>
      </c>
      <c r="AV1318" s="90" t="str">
        <f t="shared" si="306"/>
        <v/>
      </c>
      <c r="AX1318" s="90" t="str">
        <f>IF($AV1318="", "", COUNTIF($AV$11:$AV$5010, "&lt;"&amp;$AV1318)+1+COUNTIF($AV$11:$AV1318, $AV1318)-1)</f>
        <v/>
      </c>
      <c r="AZ1318" s="111" t="str">
        <f>IF($B1318="", "", SUMIF('Shopping List'!$AV$11:$AV$25, $B1318, 'Shopping List'!$BN$11:$BN$25))</f>
        <v/>
      </c>
      <c r="BB1318" s="117" t="str">
        <f t="shared" si="317"/>
        <v/>
      </c>
    </row>
    <row r="1319" spans="1:54" x14ac:dyDescent="0.25">
      <c r="A1319" s="4"/>
      <c r="B1319" s="37"/>
      <c r="C1319" s="124"/>
      <c r="D1319" s="39"/>
      <c r="E1319" s="125"/>
      <c r="F1319" s="48"/>
      <c r="G1319" s="4"/>
      <c r="H1319" s="4"/>
      <c r="I1319" s="95" t="str">
        <f>IF($C1319="", "", IF(IFERROR(INDEX(Ingredients!$C$11:$C$310, MATCH($C1319, Ingredients!$B$11:$B$310, 0)), "")="", "", IFERROR(INDEX(Ingredients!$C$11:$C$310, MATCH($C1319, Ingredients!$B$11:$B$310, 0)), "")))</f>
        <v/>
      </c>
      <c r="J1319" s="73" t="str">
        <f>IF($B1319="", "", IF(IFERROR(INDEX(Meals!$C$11:$C$260, MATCH($B1319, Meals!$B$11:$B$260, 0)), "")="", "", IFERROR(INDEX(Meals!$C$11:$C$260, MATCH($B1319, Meals!$B$11:$B$260, 0)), "")))</f>
        <v/>
      </c>
      <c r="K1319" s="4"/>
      <c r="L1319" s="72" t="str">
        <f t="shared" si="307"/>
        <v/>
      </c>
      <c r="M1319" s="73" t="str">
        <f t="shared" si="308"/>
        <v/>
      </c>
      <c r="N1319" s="4"/>
      <c r="O1319" s="78" t="str">
        <f t="shared" si="309"/>
        <v/>
      </c>
      <c r="P1319" s="79" t="str">
        <f t="shared" si="310"/>
        <v/>
      </c>
      <c r="Q1319" s="4"/>
      <c r="R1319" s="90" t="str">
        <f t="shared" si="311"/>
        <v/>
      </c>
      <c r="S1319" s="4"/>
      <c r="Y1319" s="18" t="str">
        <f t="shared" si="312"/>
        <v/>
      </c>
      <c r="AA1319" s="18" t="str">
        <f t="shared" si="303"/>
        <v/>
      </c>
      <c r="AB1319" s="18" t="str">
        <f t="shared" si="304"/>
        <v/>
      </c>
      <c r="AC1319" s="18" t="str">
        <f t="shared" si="313"/>
        <v/>
      </c>
      <c r="AD1319" s="18" t="str">
        <f t="shared" si="313"/>
        <v/>
      </c>
      <c r="AE1319" s="18" t="str">
        <f t="shared" si="314"/>
        <v/>
      </c>
      <c r="AG1319" s="95" t="str">
        <f>IF($C1319="", "", IF(IFERROR(INDEX(Ingredients!C$11:C$310, MATCH($C1319, Ingredients!$B$11:$B$310, 0)), "")="", "", IFERROR(INDEX(Ingredients!C$11:C$310, MATCH($C1319, Ingredients!$B$11:$B$310, 0)), "")))</f>
        <v/>
      </c>
      <c r="AH1319" s="105" t="str">
        <f>IF($C1319="", "", IF(IFERROR(INDEX(Ingredients!D$11:D$310, MATCH($C1319, Ingredients!$B$11:$B$310, 0)), "")="", "", IFERROR(INDEX(Ingredients!D$11:D$310, MATCH($C1319, Ingredients!$B$11:$B$310, 0)), "")))</f>
        <v/>
      </c>
      <c r="AI1319" s="106" t="str">
        <f>IF($C1319="", "", IF(IFERROR(INDEX(Ingredients!E$11:E$310, MATCH($C1319, Ingredients!$B$11:$B$310, 0)), "")="", "", IFERROR(INDEX(Ingredients!E$11:E$310, MATCH($C1319, Ingredients!$B$11:$B$310, 0)), "")))</f>
        <v/>
      </c>
      <c r="AJ1319" s="108" t="str">
        <f>IF($C1319="", "", IF(IFERROR(INDEX(Ingredients!F$11:F$310, MATCH($C1319, Ingredients!$B$11:$B$310, 0)), "")="", "", IFERROR(INDEX(Ingredients!F$11:F$310, MATCH($C1319, Ingredients!$B$11:$B$310, 0)), "")))</f>
        <v/>
      </c>
      <c r="AK1319" s="106" t="str">
        <f>IF($C1319="", "", IF(IFERROR(INDEX(Ingredients!G$11:G$310, MATCH($C1319, Ingredients!$B$11:$B$310, 0)), "")="", "", IFERROR(INDEX(Ingredients!G$11:G$310, MATCH($C1319, Ingredients!$B$11:$B$310, 0)), "")))</f>
        <v/>
      </c>
      <c r="AL1319" s="79" t="str">
        <f>IF($C1319="", "", IF(IFERROR(INDEX(Ingredients!H$11:H$310, MATCH($C1319, Ingredients!$B$11:$B$310, 0)), "")="", "", IFERROR(INDEX(Ingredients!H$11:H$310, MATCH($C1319, Ingredients!$B$11:$B$310, 0)), "")))</f>
        <v/>
      </c>
      <c r="AN1319" s="83" t="str">
        <f t="shared" si="305"/>
        <v/>
      </c>
      <c r="AP1319" s="114" t="str">
        <f t="shared" si="315"/>
        <v/>
      </c>
      <c r="AR1319" s="117" t="str">
        <f>IF($C1319="", "", IF(IFERROR(INDEX(Ingredients!$AI$11:$AI$310, MATCH($C1319, Ingredients!$B$11:$B$310, 0)), "")="", "", IFERROR(INDEX(Ingredients!$AI$11:$AI$310, MATCH($C1319, Ingredients!$B$11:$B$310, 0)), "")))</f>
        <v/>
      </c>
      <c r="AT1319" s="120" t="str">
        <f t="shared" si="316"/>
        <v/>
      </c>
      <c r="AV1319" s="90" t="str">
        <f t="shared" si="306"/>
        <v/>
      </c>
      <c r="AX1319" s="90" t="str">
        <f>IF($AV1319="", "", COUNTIF($AV$11:$AV$5010, "&lt;"&amp;$AV1319)+1+COUNTIF($AV$11:$AV1319, $AV1319)-1)</f>
        <v/>
      </c>
      <c r="AZ1319" s="111" t="str">
        <f>IF($B1319="", "", SUMIF('Shopping List'!$AV$11:$AV$25, $B1319, 'Shopping List'!$BN$11:$BN$25))</f>
        <v/>
      </c>
      <c r="BB1319" s="117" t="str">
        <f t="shared" si="317"/>
        <v/>
      </c>
    </row>
    <row r="1320" spans="1:54" x14ac:dyDescent="0.25">
      <c r="A1320" s="4"/>
      <c r="B1320" s="37"/>
      <c r="C1320" s="124"/>
      <c r="D1320" s="39"/>
      <c r="E1320" s="125"/>
      <c r="F1320" s="48"/>
      <c r="G1320" s="4"/>
      <c r="H1320" s="4"/>
      <c r="I1320" s="95" t="str">
        <f>IF($C1320="", "", IF(IFERROR(INDEX(Ingredients!$C$11:$C$310, MATCH($C1320, Ingredients!$B$11:$B$310, 0)), "")="", "", IFERROR(INDEX(Ingredients!$C$11:$C$310, MATCH($C1320, Ingredients!$B$11:$B$310, 0)), "")))</f>
        <v/>
      </c>
      <c r="J1320" s="73" t="str">
        <f>IF($B1320="", "", IF(IFERROR(INDEX(Meals!$C$11:$C$260, MATCH($B1320, Meals!$B$11:$B$260, 0)), "")="", "", IFERROR(INDEX(Meals!$C$11:$C$260, MATCH($B1320, Meals!$B$11:$B$260, 0)), "")))</f>
        <v/>
      </c>
      <c r="K1320" s="4"/>
      <c r="L1320" s="72" t="str">
        <f t="shared" si="307"/>
        <v/>
      </c>
      <c r="M1320" s="73" t="str">
        <f t="shared" si="308"/>
        <v/>
      </c>
      <c r="N1320" s="4"/>
      <c r="O1320" s="78" t="str">
        <f t="shared" si="309"/>
        <v/>
      </c>
      <c r="P1320" s="79" t="str">
        <f t="shared" si="310"/>
        <v/>
      </c>
      <c r="Q1320" s="4"/>
      <c r="R1320" s="90" t="str">
        <f t="shared" si="311"/>
        <v/>
      </c>
      <c r="S1320" s="4"/>
      <c r="Y1320" s="18" t="str">
        <f t="shared" si="312"/>
        <v/>
      </c>
      <c r="AA1320" s="18" t="str">
        <f t="shared" si="303"/>
        <v/>
      </c>
      <c r="AB1320" s="18" t="str">
        <f t="shared" si="304"/>
        <v/>
      </c>
      <c r="AC1320" s="18" t="str">
        <f t="shared" si="313"/>
        <v/>
      </c>
      <c r="AD1320" s="18" t="str">
        <f t="shared" si="313"/>
        <v/>
      </c>
      <c r="AE1320" s="18" t="str">
        <f t="shared" si="314"/>
        <v/>
      </c>
      <c r="AG1320" s="95" t="str">
        <f>IF($C1320="", "", IF(IFERROR(INDEX(Ingredients!C$11:C$310, MATCH($C1320, Ingredients!$B$11:$B$310, 0)), "")="", "", IFERROR(INDEX(Ingredients!C$11:C$310, MATCH($C1320, Ingredients!$B$11:$B$310, 0)), "")))</f>
        <v/>
      </c>
      <c r="AH1320" s="105" t="str">
        <f>IF($C1320="", "", IF(IFERROR(INDEX(Ingredients!D$11:D$310, MATCH($C1320, Ingredients!$B$11:$B$310, 0)), "")="", "", IFERROR(INDEX(Ingredients!D$11:D$310, MATCH($C1320, Ingredients!$B$11:$B$310, 0)), "")))</f>
        <v/>
      </c>
      <c r="AI1320" s="106" t="str">
        <f>IF($C1320="", "", IF(IFERROR(INDEX(Ingredients!E$11:E$310, MATCH($C1320, Ingredients!$B$11:$B$310, 0)), "")="", "", IFERROR(INDEX(Ingredients!E$11:E$310, MATCH($C1320, Ingredients!$B$11:$B$310, 0)), "")))</f>
        <v/>
      </c>
      <c r="AJ1320" s="108" t="str">
        <f>IF($C1320="", "", IF(IFERROR(INDEX(Ingredients!F$11:F$310, MATCH($C1320, Ingredients!$B$11:$B$310, 0)), "")="", "", IFERROR(INDEX(Ingredients!F$11:F$310, MATCH($C1320, Ingredients!$B$11:$B$310, 0)), "")))</f>
        <v/>
      </c>
      <c r="AK1320" s="106" t="str">
        <f>IF($C1320="", "", IF(IFERROR(INDEX(Ingredients!G$11:G$310, MATCH($C1320, Ingredients!$B$11:$B$310, 0)), "")="", "", IFERROR(INDEX(Ingredients!G$11:G$310, MATCH($C1320, Ingredients!$B$11:$B$310, 0)), "")))</f>
        <v/>
      </c>
      <c r="AL1320" s="79" t="str">
        <f>IF($C1320="", "", IF(IFERROR(INDEX(Ingredients!H$11:H$310, MATCH($C1320, Ingredients!$B$11:$B$310, 0)), "")="", "", IFERROR(INDEX(Ingredients!H$11:H$310, MATCH($C1320, Ingredients!$B$11:$B$310, 0)), "")))</f>
        <v/>
      </c>
      <c r="AN1320" s="83" t="str">
        <f t="shared" si="305"/>
        <v/>
      </c>
      <c r="AP1320" s="114" t="str">
        <f t="shared" si="315"/>
        <v/>
      </c>
      <c r="AR1320" s="117" t="str">
        <f>IF($C1320="", "", IF(IFERROR(INDEX(Ingredients!$AI$11:$AI$310, MATCH($C1320, Ingredients!$B$11:$B$310, 0)), "")="", "", IFERROR(INDEX(Ingredients!$AI$11:$AI$310, MATCH($C1320, Ingredients!$B$11:$B$310, 0)), "")))</f>
        <v/>
      </c>
      <c r="AT1320" s="120" t="str">
        <f t="shared" si="316"/>
        <v/>
      </c>
      <c r="AV1320" s="90" t="str">
        <f t="shared" si="306"/>
        <v/>
      </c>
      <c r="AX1320" s="90" t="str">
        <f>IF($AV1320="", "", COUNTIF($AV$11:$AV$5010, "&lt;"&amp;$AV1320)+1+COUNTIF($AV$11:$AV1320, $AV1320)-1)</f>
        <v/>
      </c>
      <c r="AZ1320" s="111" t="str">
        <f>IF($B1320="", "", SUMIF('Shopping List'!$AV$11:$AV$25, $B1320, 'Shopping List'!$BN$11:$BN$25))</f>
        <v/>
      </c>
      <c r="BB1320" s="117" t="str">
        <f t="shared" si="317"/>
        <v/>
      </c>
    </row>
    <row r="1321" spans="1:54" x14ac:dyDescent="0.25">
      <c r="A1321" s="4"/>
      <c r="B1321" s="37"/>
      <c r="C1321" s="124"/>
      <c r="D1321" s="39"/>
      <c r="E1321" s="125"/>
      <c r="F1321" s="48"/>
      <c r="G1321" s="4"/>
      <c r="H1321" s="4"/>
      <c r="I1321" s="95" t="str">
        <f>IF($C1321="", "", IF(IFERROR(INDEX(Ingredients!$C$11:$C$310, MATCH($C1321, Ingredients!$B$11:$B$310, 0)), "")="", "", IFERROR(INDEX(Ingredients!$C$11:$C$310, MATCH($C1321, Ingredients!$B$11:$B$310, 0)), "")))</f>
        <v/>
      </c>
      <c r="J1321" s="73" t="str">
        <f>IF($B1321="", "", IF(IFERROR(INDEX(Meals!$C$11:$C$260, MATCH($B1321, Meals!$B$11:$B$260, 0)), "")="", "", IFERROR(INDEX(Meals!$C$11:$C$260, MATCH($B1321, Meals!$B$11:$B$260, 0)), "")))</f>
        <v/>
      </c>
      <c r="K1321" s="4"/>
      <c r="L1321" s="72" t="str">
        <f t="shared" si="307"/>
        <v/>
      </c>
      <c r="M1321" s="73" t="str">
        <f t="shared" si="308"/>
        <v/>
      </c>
      <c r="N1321" s="4"/>
      <c r="O1321" s="78" t="str">
        <f t="shared" si="309"/>
        <v/>
      </c>
      <c r="P1321" s="79" t="str">
        <f t="shared" si="310"/>
        <v/>
      </c>
      <c r="Q1321" s="4"/>
      <c r="R1321" s="90" t="str">
        <f t="shared" si="311"/>
        <v/>
      </c>
      <c r="S1321" s="4"/>
      <c r="Y1321" s="18" t="str">
        <f t="shared" si="312"/>
        <v/>
      </c>
      <c r="AA1321" s="18" t="str">
        <f t="shared" si="303"/>
        <v/>
      </c>
      <c r="AB1321" s="18" t="str">
        <f t="shared" si="304"/>
        <v/>
      </c>
      <c r="AC1321" s="18" t="str">
        <f t="shared" si="313"/>
        <v/>
      </c>
      <c r="AD1321" s="18" t="str">
        <f t="shared" si="313"/>
        <v/>
      </c>
      <c r="AE1321" s="18" t="str">
        <f t="shared" si="314"/>
        <v/>
      </c>
      <c r="AG1321" s="95" t="str">
        <f>IF($C1321="", "", IF(IFERROR(INDEX(Ingredients!C$11:C$310, MATCH($C1321, Ingredients!$B$11:$B$310, 0)), "")="", "", IFERROR(INDEX(Ingredients!C$11:C$310, MATCH($C1321, Ingredients!$B$11:$B$310, 0)), "")))</f>
        <v/>
      </c>
      <c r="AH1321" s="105" t="str">
        <f>IF($C1321="", "", IF(IFERROR(INDEX(Ingredients!D$11:D$310, MATCH($C1321, Ingredients!$B$11:$B$310, 0)), "")="", "", IFERROR(INDEX(Ingredients!D$11:D$310, MATCH($C1321, Ingredients!$B$11:$B$310, 0)), "")))</f>
        <v/>
      </c>
      <c r="AI1321" s="106" t="str">
        <f>IF($C1321="", "", IF(IFERROR(INDEX(Ingredients!E$11:E$310, MATCH($C1321, Ingredients!$B$11:$B$310, 0)), "")="", "", IFERROR(INDEX(Ingredients!E$11:E$310, MATCH($C1321, Ingredients!$B$11:$B$310, 0)), "")))</f>
        <v/>
      </c>
      <c r="AJ1321" s="108" t="str">
        <f>IF($C1321="", "", IF(IFERROR(INDEX(Ingredients!F$11:F$310, MATCH($C1321, Ingredients!$B$11:$B$310, 0)), "")="", "", IFERROR(INDEX(Ingredients!F$11:F$310, MATCH($C1321, Ingredients!$B$11:$B$310, 0)), "")))</f>
        <v/>
      </c>
      <c r="AK1321" s="106" t="str">
        <f>IF($C1321="", "", IF(IFERROR(INDEX(Ingredients!G$11:G$310, MATCH($C1321, Ingredients!$B$11:$B$310, 0)), "")="", "", IFERROR(INDEX(Ingredients!G$11:G$310, MATCH($C1321, Ingredients!$B$11:$B$310, 0)), "")))</f>
        <v/>
      </c>
      <c r="AL1321" s="79" t="str">
        <f>IF($C1321="", "", IF(IFERROR(INDEX(Ingredients!H$11:H$310, MATCH($C1321, Ingredients!$B$11:$B$310, 0)), "")="", "", IFERROR(INDEX(Ingredients!H$11:H$310, MATCH($C1321, Ingredients!$B$11:$B$310, 0)), "")))</f>
        <v/>
      </c>
      <c r="AN1321" s="83" t="str">
        <f t="shared" si="305"/>
        <v/>
      </c>
      <c r="AP1321" s="114" t="str">
        <f t="shared" si="315"/>
        <v/>
      </c>
      <c r="AR1321" s="117" t="str">
        <f>IF($C1321="", "", IF(IFERROR(INDEX(Ingredients!$AI$11:$AI$310, MATCH($C1321, Ingredients!$B$11:$B$310, 0)), "")="", "", IFERROR(INDEX(Ingredients!$AI$11:$AI$310, MATCH($C1321, Ingredients!$B$11:$B$310, 0)), "")))</f>
        <v/>
      </c>
      <c r="AT1321" s="120" t="str">
        <f t="shared" si="316"/>
        <v/>
      </c>
      <c r="AV1321" s="90" t="str">
        <f t="shared" si="306"/>
        <v/>
      </c>
      <c r="AX1321" s="90" t="str">
        <f>IF($AV1321="", "", COUNTIF($AV$11:$AV$5010, "&lt;"&amp;$AV1321)+1+COUNTIF($AV$11:$AV1321, $AV1321)-1)</f>
        <v/>
      </c>
      <c r="AZ1321" s="111" t="str">
        <f>IF($B1321="", "", SUMIF('Shopping List'!$AV$11:$AV$25, $B1321, 'Shopping List'!$BN$11:$BN$25))</f>
        <v/>
      </c>
      <c r="BB1321" s="117" t="str">
        <f t="shared" si="317"/>
        <v/>
      </c>
    </row>
    <row r="1322" spans="1:54" x14ac:dyDescent="0.25">
      <c r="A1322" s="4"/>
      <c r="B1322" s="37"/>
      <c r="C1322" s="124"/>
      <c r="D1322" s="39"/>
      <c r="E1322" s="125"/>
      <c r="F1322" s="48"/>
      <c r="G1322" s="4"/>
      <c r="H1322" s="4"/>
      <c r="I1322" s="95" t="str">
        <f>IF($C1322="", "", IF(IFERROR(INDEX(Ingredients!$C$11:$C$310, MATCH($C1322, Ingredients!$B$11:$B$310, 0)), "")="", "", IFERROR(INDEX(Ingredients!$C$11:$C$310, MATCH($C1322, Ingredients!$B$11:$B$310, 0)), "")))</f>
        <v/>
      </c>
      <c r="J1322" s="73" t="str">
        <f>IF($B1322="", "", IF(IFERROR(INDEX(Meals!$C$11:$C$260, MATCH($B1322, Meals!$B$11:$B$260, 0)), "")="", "", IFERROR(INDEX(Meals!$C$11:$C$260, MATCH($B1322, Meals!$B$11:$B$260, 0)), "")))</f>
        <v/>
      </c>
      <c r="K1322" s="4"/>
      <c r="L1322" s="72" t="str">
        <f t="shared" si="307"/>
        <v/>
      </c>
      <c r="M1322" s="73" t="str">
        <f t="shared" si="308"/>
        <v/>
      </c>
      <c r="N1322" s="4"/>
      <c r="O1322" s="78" t="str">
        <f t="shared" si="309"/>
        <v/>
      </c>
      <c r="P1322" s="79" t="str">
        <f t="shared" si="310"/>
        <v/>
      </c>
      <c r="Q1322" s="4"/>
      <c r="R1322" s="90" t="str">
        <f t="shared" si="311"/>
        <v/>
      </c>
      <c r="S1322" s="4"/>
      <c r="Y1322" s="18" t="str">
        <f t="shared" si="312"/>
        <v/>
      </c>
      <c r="AA1322" s="18" t="str">
        <f t="shared" si="303"/>
        <v/>
      </c>
      <c r="AB1322" s="18" t="str">
        <f t="shared" si="304"/>
        <v/>
      </c>
      <c r="AC1322" s="18" t="str">
        <f t="shared" si="313"/>
        <v/>
      </c>
      <c r="AD1322" s="18" t="str">
        <f t="shared" si="313"/>
        <v/>
      </c>
      <c r="AE1322" s="18" t="str">
        <f t="shared" si="314"/>
        <v/>
      </c>
      <c r="AG1322" s="95" t="str">
        <f>IF($C1322="", "", IF(IFERROR(INDEX(Ingredients!C$11:C$310, MATCH($C1322, Ingredients!$B$11:$B$310, 0)), "")="", "", IFERROR(INDEX(Ingredients!C$11:C$310, MATCH($C1322, Ingredients!$B$11:$B$310, 0)), "")))</f>
        <v/>
      </c>
      <c r="AH1322" s="105" t="str">
        <f>IF($C1322="", "", IF(IFERROR(INDEX(Ingredients!D$11:D$310, MATCH($C1322, Ingredients!$B$11:$B$310, 0)), "")="", "", IFERROR(INDEX(Ingredients!D$11:D$310, MATCH($C1322, Ingredients!$B$11:$B$310, 0)), "")))</f>
        <v/>
      </c>
      <c r="AI1322" s="106" t="str">
        <f>IF($C1322="", "", IF(IFERROR(INDEX(Ingredients!E$11:E$310, MATCH($C1322, Ingredients!$B$11:$B$310, 0)), "")="", "", IFERROR(INDEX(Ingredients!E$11:E$310, MATCH($C1322, Ingredients!$B$11:$B$310, 0)), "")))</f>
        <v/>
      </c>
      <c r="AJ1322" s="108" t="str">
        <f>IF($C1322="", "", IF(IFERROR(INDEX(Ingredients!F$11:F$310, MATCH($C1322, Ingredients!$B$11:$B$310, 0)), "")="", "", IFERROR(INDEX(Ingredients!F$11:F$310, MATCH($C1322, Ingredients!$B$11:$B$310, 0)), "")))</f>
        <v/>
      </c>
      <c r="AK1322" s="106" t="str">
        <f>IF($C1322="", "", IF(IFERROR(INDEX(Ingredients!G$11:G$310, MATCH($C1322, Ingredients!$B$11:$B$310, 0)), "")="", "", IFERROR(INDEX(Ingredients!G$11:G$310, MATCH($C1322, Ingredients!$B$11:$B$310, 0)), "")))</f>
        <v/>
      </c>
      <c r="AL1322" s="79" t="str">
        <f>IF($C1322="", "", IF(IFERROR(INDEX(Ingredients!H$11:H$310, MATCH($C1322, Ingredients!$B$11:$B$310, 0)), "")="", "", IFERROR(INDEX(Ingredients!H$11:H$310, MATCH($C1322, Ingredients!$B$11:$B$310, 0)), "")))</f>
        <v/>
      </c>
      <c r="AN1322" s="83" t="str">
        <f t="shared" si="305"/>
        <v/>
      </c>
      <c r="AP1322" s="114" t="str">
        <f t="shared" si="315"/>
        <v/>
      </c>
      <c r="AR1322" s="117" t="str">
        <f>IF($C1322="", "", IF(IFERROR(INDEX(Ingredients!$AI$11:$AI$310, MATCH($C1322, Ingredients!$B$11:$B$310, 0)), "")="", "", IFERROR(INDEX(Ingredients!$AI$11:$AI$310, MATCH($C1322, Ingredients!$B$11:$B$310, 0)), "")))</f>
        <v/>
      </c>
      <c r="AT1322" s="120" t="str">
        <f t="shared" si="316"/>
        <v/>
      </c>
      <c r="AV1322" s="90" t="str">
        <f t="shared" si="306"/>
        <v/>
      </c>
      <c r="AX1322" s="90" t="str">
        <f>IF($AV1322="", "", COUNTIF($AV$11:$AV$5010, "&lt;"&amp;$AV1322)+1+COUNTIF($AV$11:$AV1322, $AV1322)-1)</f>
        <v/>
      </c>
      <c r="AZ1322" s="111" t="str">
        <f>IF($B1322="", "", SUMIF('Shopping List'!$AV$11:$AV$25, $B1322, 'Shopping List'!$BN$11:$BN$25))</f>
        <v/>
      </c>
      <c r="BB1322" s="117" t="str">
        <f t="shared" si="317"/>
        <v/>
      </c>
    </row>
    <row r="1323" spans="1:54" x14ac:dyDescent="0.25">
      <c r="A1323" s="4"/>
      <c r="B1323" s="37"/>
      <c r="C1323" s="124"/>
      <c r="D1323" s="39"/>
      <c r="E1323" s="125"/>
      <c r="F1323" s="48"/>
      <c r="G1323" s="4"/>
      <c r="H1323" s="4"/>
      <c r="I1323" s="95" t="str">
        <f>IF($C1323="", "", IF(IFERROR(INDEX(Ingredients!$C$11:$C$310, MATCH($C1323, Ingredients!$B$11:$B$310, 0)), "")="", "", IFERROR(INDEX(Ingredients!$C$11:$C$310, MATCH($C1323, Ingredients!$B$11:$B$310, 0)), "")))</f>
        <v/>
      </c>
      <c r="J1323" s="73" t="str">
        <f>IF($B1323="", "", IF(IFERROR(INDEX(Meals!$C$11:$C$260, MATCH($B1323, Meals!$B$11:$B$260, 0)), "")="", "", IFERROR(INDEX(Meals!$C$11:$C$260, MATCH($B1323, Meals!$B$11:$B$260, 0)), "")))</f>
        <v/>
      </c>
      <c r="K1323" s="4"/>
      <c r="L1323" s="72" t="str">
        <f t="shared" si="307"/>
        <v/>
      </c>
      <c r="M1323" s="73" t="str">
        <f t="shared" si="308"/>
        <v/>
      </c>
      <c r="N1323" s="4"/>
      <c r="O1323" s="78" t="str">
        <f t="shared" si="309"/>
        <v/>
      </c>
      <c r="P1323" s="79" t="str">
        <f t="shared" si="310"/>
        <v/>
      </c>
      <c r="Q1323" s="4"/>
      <c r="R1323" s="90" t="str">
        <f t="shared" si="311"/>
        <v/>
      </c>
      <c r="S1323" s="4"/>
      <c r="Y1323" s="18" t="str">
        <f t="shared" si="312"/>
        <v/>
      </c>
      <c r="AA1323" s="18" t="str">
        <f t="shared" si="303"/>
        <v/>
      </c>
      <c r="AB1323" s="18" t="str">
        <f t="shared" si="304"/>
        <v/>
      </c>
      <c r="AC1323" s="18" t="str">
        <f t="shared" si="313"/>
        <v/>
      </c>
      <c r="AD1323" s="18" t="str">
        <f t="shared" si="313"/>
        <v/>
      </c>
      <c r="AE1323" s="18" t="str">
        <f t="shared" si="314"/>
        <v/>
      </c>
      <c r="AG1323" s="95" t="str">
        <f>IF($C1323="", "", IF(IFERROR(INDEX(Ingredients!C$11:C$310, MATCH($C1323, Ingredients!$B$11:$B$310, 0)), "")="", "", IFERROR(INDEX(Ingredients!C$11:C$310, MATCH($C1323, Ingredients!$B$11:$B$310, 0)), "")))</f>
        <v/>
      </c>
      <c r="AH1323" s="105" t="str">
        <f>IF($C1323="", "", IF(IFERROR(INDEX(Ingredients!D$11:D$310, MATCH($C1323, Ingredients!$B$11:$B$310, 0)), "")="", "", IFERROR(INDEX(Ingredients!D$11:D$310, MATCH($C1323, Ingredients!$B$11:$B$310, 0)), "")))</f>
        <v/>
      </c>
      <c r="AI1323" s="106" t="str">
        <f>IF($C1323="", "", IF(IFERROR(INDEX(Ingredients!E$11:E$310, MATCH($C1323, Ingredients!$B$11:$B$310, 0)), "")="", "", IFERROR(INDEX(Ingredients!E$11:E$310, MATCH($C1323, Ingredients!$B$11:$B$310, 0)), "")))</f>
        <v/>
      </c>
      <c r="AJ1323" s="108" t="str">
        <f>IF($C1323="", "", IF(IFERROR(INDEX(Ingredients!F$11:F$310, MATCH($C1323, Ingredients!$B$11:$B$310, 0)), "")="", "", IFERROR(INDEX(Ingredients!F$11:F$310, MATCH($C1323, Ingredients!$B$11:$B$310, 0)), "")))</f>
        <v/>
      </c>
      <c r="AK1323" s="106" t="str">
        <f>IF($C1323="", "", IF(IFERROR(INDEX(Ingredients!G$11:G$310, MATCH($C1323, Ingredients!$B$11:$B$310, 0)), "")="", "", IFERROR(INDEX(Ingredients!G$11:G$310, MATCH($C1323, Ingredients!$B$11:$B$310, 0)), "")))</f>
        <v/>
      </c>
      <c r="AL1323" s="79" t="str">
        <f>IF($C1323="", "", IF(IFERROR(INDEX(Ingredients!H$11:H$310, MATCH($C1323, Ingredients!$B$11:$B$310, 0)), "")="", "", IFERROR(INDEX(Ingredients!H$11:H$310, MATCH($C1323, Ingredients!$B$11:$B$310, 0)), "")))</f>
        <v/>
      </c>
      <c r="AN1323" s="83" t="str">
        <f t="shared" si="305"/>
        <v/>
      </c>
      <c r="AP1323" s="114" t="str">
        <f t="shared" si="315"/>
        <v/>
      </c>
      <c r="AR1323" s="117" t="str">
        <f>IF($C1323="", "", IF(IFERROR(INDEX(Ingredients!$AI$11:$AI$310, MATCH($C1323, Ingredients!$B$11:$B$310, 0)), "")="", "", IFERROR(INDEX(Ingredients!$AI$11:$AI$310, MATCH($C1323, Ingredients!$B$11:$B$310, 0)), "")))</f>
        <v/>
      </c>
      <c r="AT1323" s="120" t="str">
        <f t="shared" si="316"/>
        <v/>
      </c>
      <c r="AV1323" s="90" t="str">
        <f t="shared" si="306"/>
        <v/>
      </c>
      <c r="AX1323" s="90" t="str">
        <f>IF($AV1323="", "", COUNTIF($AV$11:$AV$5010, "&lt;"&amp;$AV1323)+1+COUNTIF($AV$11:$AV1323, $AV1323)-1)</f>
        <v/>
      </c>
      <c r="AZ1323" s="111" t="str">
        <f>IF($B1323="", "", SUMIF('Shopping List'!$AV$11:$AV$25, $B1323, 'Shopping List'!$BN$11:$BN$25))</f>
        <v/>
      </c>
      <c r="BB1323" s="117" t="str">
        <f t="shared" si="317"/>
        <v/>
      </c>
    </row>
    <row r="1324" spans="1:54" x14ac:dyDescent="0.25">
      <c r="A1324" s="4"/>
      <c r="B1324" s="37"/>
      <c r="C1324" s="124"/>
      <c r="D1324" s="39"/>
      <c r="E1324" s="125"/>
      <c r="F1324" s="48"/>
      <c r="G1324" s="4"/>
      <c r="H1324" s="4"/>
      <c r="I1324" s="95" t="str">
        <f>IF($C1324="", "", IF(IFERROR(INDEX(Ingredients!$C$11:$C$310, MATCH($C1324, Ingredients!$B$11:$B$310, 0)), "")="", "", IFERROR(INDEX(Ingredients!$C$11:$C$310, MATCH($C1324, Ingredients!$B$11:$B$310, 0)), "")))</f>
        <v/>
      </c>
      <c r="J1324" s="73" t="str">
        <f>IF($B1324="", "", IF(IFERROR(INDEX(Meals!$C$11:$C$260, MATCH($B1324, Meals!$B$11:$B$260, 0)), "")="", "", IFERROR(INDEX(Meals!$C$11:$C$260, MATCH($B1324, Meals!$B$11:$B$260, 0)), "")))</f>
        <v/>
      </c>
      <c r="K1324" s="4"/>
      <c r="L1324" s="72" t="str">
        <f t="shared" si="307"/>
        <v/>
      </c>
      <c r="M1324" s="73" t="str">
        <f t="shared" si="308"/>
        <v/>
      </c>
      <c r="N1324" s="4"/>
      <c r="O1324" s="78" t="str">
        <f t="shared" si="309"/>
        <v/>
      </c>
      <c r="P1324" s="79" t="str">
        <f t="shared" si="310"/>
        <v/>
      </c>
      <c r="Q1324" s="4"/>
      <c r="R1324" s="90" t="str">
        <f t="shared" si="311"/>
        <v/>
      </c>
      <c r="S1324" s="4"/>
      <c r="Y1324" s="18" t="str">
        <f t="shared" si="312"/>
        <v/>
      </c>
      <c r="AA1324" s="18" t="str">
        <f t="shared" si="303"/>
        <v/>
      </c>
      <c r="AB1324" s="18" t="str">
        <f t="shared" si="304"/>
        <v/>
      </c>
      <c r="AC1324" s="18" t="str">
        <f t="shared" si="313"/>
        <v/>
      </c>
      <c r="AD1324" s="18" t="str">
        <f t="shared" si="313"/>
        <v/>
      </c>
      <c r="AE1324" s="18" t="str">
        <f t="shared" si="314"/>
        <v/>
      </c>
      <c r="AG1324" s="95" t="str">
        <f>IF($C1324="", "", IF(IFERROR(INDEX(Ingredients!C$11:C$310, MATCH($C1324, Ingredients!$B$11:$B$310, 0)), "")="", "", IFERROR(INDEX(Ingredients!C$11:C$310, MATCH($C1324, Ingredients!$B$11:$B$310, 0)), "")))</f>
        <v/>
      </c>
      <c r="AH1324" s="105" t="str">
        <f>IF($C1324="", "", IF(IFERROR(INDEX(Ingredients!D$11:D$310, MATCH($C1324, Ingredients!$B$11:$B$310, 0)), "")="", "", IFERROR(INDEX(Ingredients!D$11:D$310, MATCH($C1324, Ingredients!$B$11:$B$310, 0)), "")))</f>
        <v/>
      </c>
      <c r="AI1324" s="106" t="str">
        <f>IF($C1324="", "", IF(IFERROR(INDEX(Ingredients!E$11:E$310, MATCH($C1324, Ingredients!$B$11:$B$310, 0)), "")="", "", IFERROR(INDEX(Ingredients!E$11:E$310, MATCH($C1324, Ingredients!$B$11:$B$310, 0)), "")))</f>
        <v/>
      </c>
      <c r="AJ1324" s="108" t="str">
        <f>IF($C1324="", "", IF(IFERROR(INDEX(Ingredients!F$11:F$310, MATCH($C1324, Ingredients!$B$11:$B$310, 0)), "")="", "", IFERROR(INDEX(Ingredients!F$11:F$310, MATCH($C1324, Ingredients!$B$11:$B$310, 0)), "")))</f>
        <v/>
      </c>
      <c r="AK1324" s="106" t="str">
        <f>IF($C1324="", "", IF(IFERROR(INDEX(Ingredients!G$11:G$310, MATCH($C1324, Ingredients!$B$11:$B$310, 0)), "")="", "", IFERROR(INDEX(Ingredients!G$11:G$310, MATCH($C1324, Ingredients!$B$11:$B$310, 0)), "")))</f>
        <v/>
      </c>
      <c r="AL1324" s="79" t="str">
        <f>IF($C1324="", "", IF(IFERROR(INDEX(Ingredients!H$11:H$310, MATCH($C1324, Ingredients!$B$11:$B$310, 0)), "")="", "", IFERROR(INDEX(Ingredients!H$11:H$310, MATCH($C1324, Ingredients!$B$11:$B$310, 0)), "")))</f>
        <v/>
      </c>
      <c r="AN1324" s="83" t="str">
        <f t="shared" si="305"/>
        <v/>
      </c>
      <c r="AP1324" s="114" t="str">
        <f t="shared" si="315"/>
        <v/>
      </c>
      <c r="AR1324" s="117" t="str">
        <f>IF($C1324="", "", IF(IFERROR(INDEX(Ingredients!$AI$11:$AI$310, MATCH($C1324, Ingredients!$B$11:$B$310, 0)), "")="", "", IFERROR(INDEX(Ingredients!$AI$11:$AI$310, MATCH($C1324, Ingredients!$B$11:$B$310, 0)), "")))</f>
        <v/>
      </c>
      <c r="AT1324" s="120" t="str">
        <f t="shared" si="316"/>
        <v/>
      </c>
      <c r="AV1324" s="90" t="str">
        <f t="shared" si="306"/>
        <v/>
      </c>
      <c r="AX1324" s="90" t="str">
        <f>IF($AV1324="", "", COUNTIF($AV$11:$AV$5010, "&lt;"&amp;$AV1324)+1+COUNTIF($AV$11:$AV1324, $AV1324)-1)</f>
        <v/>
      </c>
      <c r="AZ1324" s="111" t="str">
        <f>IF($B1324="", "", SUMIF('Shopping List'!$AV$11:$AV$25, $B1324, 'Shopping List'!$BN$11:$BN$25))</f>
        <v/>
      </c>
      <c r="BB1324" s="117" t="str">
        <f t="shared" si="317"/>
        <v/>
      </c>
    </row>
    <row r="1325" spans="1:54" x14ac:dyDescent="0.25">
      <c r="A1325" s="4"/>
      <c r="B1325" s="37"/>
      <c r="C1325" s="124"/>
      <c r="D1325" s="39"/>
      <c r="E1325" s="125"/>
      <c r="F1325" s="48"/>
      <c r="G1325" s="4"/>
      <c r="H1325" s="4"/>
      <c r="I1325" s="95" t="str">
        <f>IF($C1325="", "", IF(IFERROR(INDEX(Ingredients!$C$11:$C$310, MATCH($C1325, Ingredients!$B$11:$B$310, 0)), "")="", "", IFERROR(INDEX(Ingredients!$C$11:$C$310, MATCH($C1325, Ingredients!$B$11:$B$310, 0)), "")))</f>
        <v/>
      </c>
      <c r="J1325" s="73" t="str">
        <f>IF($B1325="", "", IF(IFERROR(INDEX(Meals!$C$11:$C$260, MATCH($B1325, Meals!$B$11:$B$260, 0)), "")="", "", IFERROR(INDEX(Meals!$C$11:$C$260, MATCH($B1325, Meals!$B$11:$B$260, 0)), "")))</f>
        <v/>
      </c>
      <c r="K1325" s="4"/>
      <c r="L1325" s="72" t="str">
        <f t="shared" si="307"/>
        <v/>
      </c>
      <c r="M1325" s="73" t="str">
        <f t="shared" si="308"/>
        <v/>
      </c>
      <c r="N1325" s="4"/>
      <c r="O1325" s="78" t="str">
        <f t="shared" si="309"/>
        <v/>
      </c>
      <c r="P1325" s="79" t="str">
        <f t="shared" si="310"/>
        <v/>
      </c>
      <c r="Q1325" s="4"/>
      <c r="R1325" s="90" t="str">
        <f t="shared" si="311"/>
        <v/>
      </c>
      <c r="S1325" s="4"/>
      <c r="Y1325" s="18" t="str">
        <f t="shared" si="312"/>
        <v/>
      </c>
      <c r="AA1325" s="18" t="str">
        <f t="shared" si="303"/>
        <v/>
      </c>
      <c r="AB1325" s="18" t="str">
        <f t="shared" si="304"/>
        <v/>
      </c>
      <c r="AC1325" s="18" t="str">
        <f t="shared" si="313"/>
        <v/>
      </c>
      <c r="AD1325" s="18" t="str">
        <f t="shared" si="313"/>
        <v/>
      </c>
      <c r="AE1325" s="18" t="str">
        <f t="shared" si="314"/>
        <v/>
      </c>
      <c r="AG1325" s="95" t="str">
        <f>IF($C1325="", "", IF(IFERROR(INDEX(Ingredients!C$11:C$310, MATCH($C1325, Ingredients!$B$11:$B$310, 0)), "")="", "", IFERROR(INDEX(Ingredients!C$11:C$310, MATCH($C1325, Ingredients!$B$11:$B$310, 0)), "")))</f>
        <v/>
      </c>
      <c r="AH1325" s="105" t="str">
        <f>IF($C1325="", "", IF(IFERROR(INDEX(Ingredients!D$11:D$310, MATCH($C1325, Ingredients!$B$11:$B$310, 0)), "")="", "", IFERROR(INDEX(Ingredients!D$11:D$310, MATCH($C1325, Ingredients!$B$11:$B$310, 0)), "")))</f>
        <v/>
      </c>
      <c r="AI1325" s="106" t="str">
        <f>IF($C1325="", "", IF(IFERROR(INDEX(Ingredients!E$11:E$310, MATCH($C1325, Ingredients!$B$11:$B$310, 0)), "")="", "", IFERROR(INDEX(Ingredients!E$11:E$310, MATCH($C1325, Ingredients!$B$11:$B$310, 0)), "")))</f>
        <v/>
      </c>
      <c r="AJ1325" s="108" t="str">
        <f>IF($C1325="", "", IF(IFERROR(INDEX(Ingredients!F$11:F$310, MATCH($C1325, Ingredients!$B$11:$B$310, 0)), "")="", "", IFERROR(INDEX(Ingredients!F$11:F$310, MATCH($C1325, Ingredients!$B$11:$B$310, 0)), "")))</f>
        <v/>
      </c>
      <c r="AK1325" s="106" t="str">
        <f>IF($C1325="", "", IF(IFERROR(INDEX(Ingredients!G$11:G$310, MATCH($C1325, Ingredients!$B$11:$B$310, 0)), "")="", "", IFERROR(INDEX(Ingredients!G$11:G$310, MATCH($C1325, Ingredients!$B$11:$B$310, 0)), "")))</f>
        <v/>
      </c>
      <c r="AL1325" s="79" t="str">
        <f>IF($C1325="", "", IF(IFERROR(INDEX(Ingredients!H$11:H$310, MATCH($C1325, Ingredients!$B$11:$B$310, 0)), "")="", "", IFERROR(INDEX(Ingredients!H$11:H$310, MATCH($C1325, Ingredients!$B$11:$B$310, 0)), "")))</f>
        <v/>
      </c>
      <c r="AN1325" s="83" t="str">
        <f t="shared" si="305"/>
        <v/>
      </c>
      <c r="AP1325" s="114" t="str">
        <f t="shared" si="315"/>
        <v/>
      </c>
      <c r="AR1325" s="117" t="str">
        <f>IF($C1325="", "", IF(IFERROR(INDEX(Ingredients!$AI$11:$AI$310, MATCH($C1325, Ingredients!$B$11:$B$310, 0)), "")="", "", IFERROR(INDEX(Ingredients!$AI$11:$AI$310, MATCH($C1325, Ingredients!$B$11:$B$310, 0)), "")))</f>
        <v/>
      </c>
      <c r="AT1325" s="120" t="str">
        <f t="shared" si="316"/>
        <v/>
      </c>
      <c r="AV1325" s="90" t="str">
        <f t="shared" si="306"/>
        <v/>
      </c>
      <c r="AX1325" s="90" t="str">
        <f>IF($AV1325="", "", COUNTIF($AV$11:$AV$5010, "&lt;"&amp;$AV1325)+1+COUNTIF($AV$11:$AV1325, $AV1325)-1)</f>
        <v/>
      </c>
      <c r="AZ1325" s="111" t="str">
        <f>IF($B1325="", "", SUMIF('Shopping List'!$AV$11:$AV$25, $B1325, 'Shopping List'!$BN$11:$BN$25))</f>
        <v/>
      </c>
      <c r="BB1325" s="117" t="str">
        <f t="shared" si="317"/>
        <v/>
      </c>
    </row>
    <row r="1326" spans="1:54" x14ac:dyDescent="0.25">
      <c r="A1326" s="4"/>
      <c r="B1326" s="37"/>
      <c r="C1326" s="124"/>
      <c r="D1326" s="39"/>
      <c r="E1326" s="125"/>
      <c r="F1326" s="48"/>
      <c r="G1326" s="4"/>
      <c r="H1326" s="4"/>
      <c r="I1326" s="95" t="str">
        <f>IF($C1326="", "", IF(IFERROR(INDEX(Ingredients!$C$11:$C$310, MATCH($C1326, Ingredients!$B$11:$B$310, 0)), "")="", "", IFERROR(INDEX(Ingredients!$C$11:$C$310, MATCH($C1326, Ingredients!$B$11:$B$310, 0)), "")))</f>
        <v/>
      </c>
      <c r="J1326" s="73" t="str">
        <f>IF($B1326="", "", IF(IFERROR(INDEX(Meals!$C$11:$C$260, MATCH($B1326, Meals!$B$11:$B$260, 0)), "")="", "", IFERROR(INDEX(Meals!$C$11:$C$260, MATCH($B1326, Meals!$B$11:$B$260, 0)), "")))</f>
        <v/>
      </c>
      <c r="K1326" s="4"/>
      <c r="L1326" s="72" t="str">
        <f t="shared" si="307"/>
        <v/>
      </c>
      <c r="M1326" s="73" t="str">
        <f t="shared" si="308"/>
        <v/>
      </c>
      <c r="N1326" s="4"/>
      <c r="O1326" s="78" t="str">
        <f t="shared" si="309"/>
        <v/>
      </c>
      <c r="P1326" s="79" t="str">
        <f t="shared" si="310"/>
        <v/>
      </c>
      <c r="Q1326" s="4"/>
      <c r="R1326" s="90" t="str">
        <f t="shared" si="311"/>
        <v/>
      </c>
      <c r="S1326" s="4"/>
      <c r="Y1326" s="18" t="str">
        <f t="shared" si="312"/>
        <v/>
      </c>
      <c r="AA1326" s="18" t="str">
        <f t="shared" si="303"/>
        <v/>
      </c>
      <c r="AB1326" s="18" t="str">
        <f t="shared" si="304"/>
        <v/>
      </c>
      <c r="AC1326" s="18" t="str">
        <f t="shared" si="313"/>
        <v/>
      </c>
      <c r="AD1326" s="18" t="str">
        <f t="shared" si="313"/>
        <v/>
      </c>
      <c r="AE1326" s="18" t="str">
        <f t="shared" si="314"/>
        <v/>
      </c>
      <c r="AG1326" s="95" t="str">
        <f>IF($C1326="", "", IF(IFERROR(INDEX(Ingredients!C$11:C$310, MATCH($C1326, Ingredients!$B$11:$B$310, 0)), "")="", "", IFERROR(INDEX(Ingredients!C$11:C$310, MATCH($C1326, Ingredients!$B$11:$B$310, 0)), "")))</f>
        <v/>
      </c>
      <c r="AH1326" s="105" t="str">
        <f>IF($C1326="", "", IF(IFERROR(INDEX(Ingredients!D$11:D$310, MATCH($C1326, Ingredients!$B$11:$B$310, 0)), "")="", "", IFERROR(INDEX(Ingredients!D$11:D$310, MATCH($C1326, Ingredients!$B$11:$B$310, 0)), "")))</f>
        <v/>
      </c>
      <c r="AI1326" s="106" t="str">
        <f>IF($C1326="", "", IF(IFERROR(INDEX(Ingredients!E$11:E$310, MATCH($C1326, Ingredients!$B$11:$B$310, 0)), "")="", "", IFERROR(INDEX(Ingredients!E$11:E$310, MATCH($C1326, Ingredients!$B$11:$B$310, 0)), "")))</f>
        <v/>
      </c>
      <c r="AJ1326" s="108" t="str">
        <f>IF($C1326="", "", IF(IFERROR(INDEX(Ingredients!F$11:F$310, MATCH($C1326, Ingredients!$B$11:$B$310, 0)), "")="", "", IFERROR(INDEX(Ingredients!F$11:F$310, MATCH($C1326, Ingredients!$B$11:$B$310, 0)), "")))</f>
        <v/>
      </c>
      <c r="AK1326" s="106" t="str">
        <f>IF($C1326="", "", IF(IFERROR(INDEX(Ingredients!G$11:G$310, MATCH($C1326, Ingredients!$B$11:$B$310, 0)), "")="", "", IFERROR(INDEX(Ingredients!G$11:G$310, MATCH($C1326, Ingredients!$B$11:$B$310, 0)), "")))</f>
        <v/>
      </c>
      <c r="AL1326" s="79" t="str">
        <f>IF($C1326="", "", IF(IFERROR(INDEX(Ingredients!H$11:H$310, MATCH($C1326, Ingredients!$B$11:$B$310, 0)), "")="", "", IFERROR(INDEX(Ingredients!H$11:H$310, MATCH($C1326, Ingredients!$B$11:$B$310, 0)), "")))</f>
        <v/>
      </c>
      <c r="AN1326" s="83" t="str">
        <f t="shared" si="305"/>
        <v/>
      </c>
      <c r="AP1326" s="114" t="str">
        <f t="shared" si="315"/>
        <v/>
      </c>
      <c r="AR1326" s="117" t="str">
        <f>IF($C1326="", "", IF(IFERROR(INDEX(Ingredients!$AI$11:$AI$310, MATCH($C1326, Ingredients!$B$11:$B$310, 0)), "")="", "", IFERROR(INDEX(Ingredients!$AI$11:$AI$310, MATCH($C1326, Ingredients!$B$11:$B$310, 0)), "")))</f>
        <v/>
      </c>
      <c r="AT1326" s="120" t="str">
        <f t="shared" si="316"/>
        <v/>
      </c>
      <c r="AV1326" s="90" t="str">
        <f t="shared" si="306"/>
        <v/>
      </c>
      <c r="AX1326" s="90" t="str">
        <f>IF($AV1326="", "", COUNTIF($AV$11:$AV$5010, "&lt;"&amp;$AV1326)+1+COUNTIF($AV$11:$AV1326, $AV1326)-1)</f>
        <v/>
      </c>
      <c r="AZ1326" s="111" t="str">
        <f>IF($B1326="", "", SUMIF('Shopping List'!$AV$11:$AV$25, $B1326, 'Shopping List'!$BN$11:$BN$25))</f>
        <v/>
      </c>
      <c r="BB1326" s="117" t="str">
        <f t="shared" si="317"/>
        <v/>
      </c>
    </row>
    <row r="1327" spans="1:54" x14ac:dyDescent="0.25">
      <c r="A1327" s="4"/>
      <c r="B1327" s="37"/>
      <c r="C1327" s="124"/>
      <c r="D1327" s="39"/>
      <c r="E1327" s="125"/>
      <c r="F1327" s="48"/>
      <c r="G1327" s="4"/>
      <c r="H1327" s="4"/>
      <c r="I1327" s="95" t="str">
        <f>IF($C1327="", "", IF(IFERROR(INDEX(Ingredients!$C$11:$C$310, MATCH($C1327, Ingredients!$B$11:$B$310, 0)), "")="", "", IFERROR(INDEX(Ingredients!$C$11:$C$310, MATCH($C1327, Ingredients!$B$11:$B$310, 0)), "")))</f>
        <v/>
      </c>
      <c r="J1327" s="73" t="str">
        <f>IF($B1327="", "", IF(IFERROR(INDEX(Meals!$C$11:$C$260, MATCH($B1327, Meals!$B$11:$B$260, 0)), "")="", "", IFERROR(INDEX(Meals!$C$11:$C$260, MATCH($B1327, Meals!$B$11:$B$260, 0)), "")))</f>
        <v/>
      </c>
      <c r="K1327" s="4"/>
      <c r="L1327" s="72" t="str">
        <f t="shared" si="307"/>
        <v/>
      </c>
      <c r="M1327" s="73" t="str">
        <f t="shared" si="308"/>
        <v/>
      </c>
      <c r="N1327" s="4"/>
      <c r="O1327" s="78" t="str">
        <f t="shared" si="309"/>
        <v/>
      </c>
      <c r="P1327" s="79" t="str">
        <f t="shared" si="310"/>
        <v/>
      </c>
      <c r="Q1327" s="4"/>
      <c r="R1327" s="90" t="str">
        <f t="shared" si="311"/>
        <v/>
      </c>
      <c r="S1327" s="4"/>
      <c r="Y1327" s="18" t="str">
        <f t="shared" si="312"/>
        <v/>
      </c>
      <c r="AA1327" s="18" t="str">
        <f t="shared" si="303"/>
        <v/>
      </c>
      <c r="AB1327" s="18" t="str">
        <f t="shared" si="304"/>
        <v/>
      </c>
      <c r="AC1327" s="18" t="str">
        <f t="shared" si="313"/>
        <v/>
      </c>
      <c r="AD1327" s="18" t="str">
        <f t="shared" si="313"/>
        <v/>
      </c>
      <c r="AE1327" s="18" t="str">
        <f t="shared" si="314"/>
        <v/>
      </c>
      <c r="AG1327" s="95" t="str">
        <f>IF($C1327="", "", IF(IFERROR(INDEX(Ingredients!C$11:C$310, MATCH($C1327, Ingredients!$B$11:$B$310, 0)), "")="", "", IFERROR(INDEX(Ingredients!C$11:C$310, MATCH($C1327, Ingredients!$B$11:$B$310, 0)), "")))</f>
        <v/>
      </c>
      <c r="AH1327" s="105" t="str">
        <f>IF($C1327="", "", IF(IFERROR(INDEX(Ingredients!D$11:D$310, MATCH($C1327, Ingredients!$B$11:$B$310, 0)), "")="", "", IFERROR(INDEX(Ingredients!D$11:D$310, MATCH($C1327, Ingredients!$B$11:$B$310, 0)), "")))</f>
        <v/>
      </c>
      <c r="AI1327" s="106" t="str">
        <f>IF($C1327="", "", IF(IFERROR(INDEX(Ingredients!E$11:E$310, MATCH($C1327, Ingredients!$B$11:$B$310, 0)), "")="", "", IFERROR(INDEX(Ingredients!E$11:E$310, MATCH($C1327, Ingredients!$B$11:$B$310, 0)), "")))</f>
        <v/>
      </c>
      <c r="AJ1327" s="108" t="str">
        <f>IF($C1327="", "", IF(IFERROR(INDEX(Ingredients!F$11:F$310, MATCH($C1327, Ingredients!$B$11:$B$310, 0)), "")="", "", IFERROR(INDEX(Ingredients!F$11:F$310, MATCH($C1327, Ingredients!$B$11:$B$310, 0)), "")))</f>
        <v/>
      </c>
      <c r="AK1327" s="106" t="str">
        <f>IF($C1327="", "", IF(IFERROR(INDEX(Ingredients!G$11:G$310, MATCH($C1327, Ingredients!$B$11:$B$310, 0)), "")="", "", IFERROR(INDEX(Ingredients!G$11:G$310, MATCH($C1327, Ingredients!$B$11:$B$310, 0)), "")))</f>
        <v/>
      </c>
      <c r="AL1327" s="79" t="str">
        <f>IF($C1327="", "", IF(IFERROR(INDEX(Ingredients!H$11:H$310, MATCH($C1327, Ingredients!$B$11:$B$310, 0)), "")="", "", IFERROR(INDEX(Ingredients!H$11:H$310, MATCH($C1327, Ingredients!$B$11:$B$310, 0)), "")))</f>
        <v/>
      </c>
      <c r="AN1327" s="83" t="str">
        <f t="shared" si="305"/>
        <v/>
      </c>
      <c r="AP1327" s="114" t="str">
        <f t="shared" si="315"/>
        <v/>
      </c>
      <c r="AR1327" s="117" t="str">
        <f>IF($C1327="", "", IF(IFERROR(INDEX(Ingredients!$AI$11:$AI$310, MATCH($C1327, Ingredients!$B$11:$B$310, 0)), "")="", "", IFERROR(INDEX(Ingredients!$AI$11:$AI$310, MATCH($C1327, Ingredients!$B$11:$B$310, 0)), "")))</f>
        <v/>
      </c>
      <c r="AT1327" s="120" t="str">
        <f t="shared" si="316"/>
        <v/>
      </c>
      <c r="AV1327" s="90" t="str">
        <f t="shared" si="306"/>
        <v/>
      </c>
      <c r="AX1327" s="90" t="str">
        <f>IF($AV1327="", "", COUNTIF($AV$11:$AV$5010, "&lt;"&amp;$AV1327)+1+COUNTIF($AV$11:$AV1327, $AV1327)-1)</f>
        <v/>
      </c>
      <c r="AZ1327" s="111" t="str">
        <f>IF($B1327="", "", SUMIF('Shopping List'!$AV$11:$AV$25, $B1327, 'Shopping List'!$BN$11:$BN$25))</f>
        <v/>
      </c>
      <c r="BB1327" s="117" t="str">
        <f t="shared" si="317"/>
        <v/>
      </c>
    </row>
    <row r="1328" spans="1:54" x14ac:dyDescent="0.25">
      <c r="A1328" s="4"/>
      <c r="B1328" s="37"/>
      <c r="C1328" s="124"/>
      <c r="D1328" s="39"/>
      <c r="E1328" s="125"/>
      <c r="F1328" s="48"/>
      <c r="G1328" s="4"/>
      <c r="H1328" s="4"/>
      <c r="I1328" s="95" t="str">
        <f>IF($C1328="", "", IF(IFERROR(INDEX(Ingredients!$C$11:$C$310, MATCH($C1328, Ingredients!$B$11:$B$310, 0)), "")="", "", IFERROR(INDEX(Ingredients!$C$11:$C$310, MATCH($C1328, Ingredients!$B$11:$B$310, 0)), "")))</f>
        <v/>
      </c>
      <c r="J1328" s="73" t="str">
        <f>IF($B1328="", "", IF(IFERROR(INDEX(Meals!$C$11:$C$260, MATCH($B1328, Meals!$B$11:$B$260, 0)), "")="", "", IFERROR(INDEX(Meals!$C$11:$C$260, MATCH($B1328, Meals!$B$11:$B$260, 0)), "")))</f>
        <v/>
      </c>
      <c r="K1328" s="4"/>
      <c r="L1328" s="72" t="str">
        <f t="shared" si="307"/>
        <v/>
      </c>
      <c r="M1328" s="73" t="str">
        <f t="shared" si="308"/>
        <v/>
      </c>
      <c r="N1328" s="4"/>
      <c r="O1328" s="78" t="str">
        <f t="shared" si="309"/>
        <v/>
      </c>
      <c r="P1328" s="79" t="str">
        <f t="shared" si="310"/>
        <v/>
      </c>
      <c r="Q1328" s="4"/>
      <c r="R1328" s="90" t="str">
        <f t="shared" si="311"/>
        <v/>
      </c>
      <c r="S1328" s="4"/>
      <c r="Y1328" s="18" t="str">
        <f t="shared" si="312"/>
        <v/>
      </c>
      <c r="AA1328" s="18" t="str">
        <f t="shared" si="303"/>
        <v/>
      </c>
      <c r="AB1328" s="18" t="str">
        <f t="shared" si="304"/>
        <v/>
      </c>
      <c r="AC1328" s="18" t="str">
        <f t="shared" si="313"/>
        <v/>
      </c>
      <c r="AD1328" s="18" t="str">
        <f t="shared" si="313"/>
        <v/>
      </c>
      <c r="AE1328" s="18" t="str">
        <f t="shared" si="314"/>
        <v/>
      </c>
      <c r="AG1328" s="95" t="str">
        <f>IF($C1328="", "", IF(IFERROR(INDEX(Ingredients!C$11:C$310, MATCH($C1328, Ingredients!$B$11:$B$310, 0)), "")="", "", IFERROR(INDEX(Ingredients!C$11:C$310, MATCH($C1328, Ingredients!$B$11:$B$310, 0)), "")))</f>
        <v/>
      </c>
      <c r="AH1328" s="105" t="str">
        <f>IF($C1328="", "", IF(IFERROR(INDEX(Ingredients!D$11:D$310, MATCH($C1328, Ingredients!$B$11:$B$310, 0)), "")="", "", IFERROR(INDEX(Ingredients!D$11:D$310, MATCH($C1328, Ingredients!$B$11:$B$310, 0)), "")))</f>
        <v/>
      </c>
      <c r="AI1328" s="106" t="str">
        <f>IF($C1328="", "", IF(IFERROR(INDEX(Ingredients!E$11:E$310, MATCH($C1328, Ingredients!$B$11:$B$310, 0)), "")="", "", IFERROR(INDEX(Ingredients!E$11:E$310, MATCH($C1328, Ingredients!$B$11:$B$310, 0)), "")))</f>
        <v/>
      </c>
      <c r="AJ1328" s="108" t="str">
        <f>IF($C1328="", "", IF(IFERROR(INDEX(Ingredients!F$11:F$310, MATCH($C1328, Ingredients!$B$11:$B$310, 0)), "")="", "", IFERROR(INDEX(Ingredients!F$11:F$310, MATCH($C1328, Ingredients!$B$11:$B$310, 0)), "")))</f>
        <v/>
      </c>
      <c r="AK1328" s="106" t="str">
        <f>IF($C1328="", "", IF(IFERROR(INDEX(Ingredients!G$11:G$310, MATCH($C1328, Ingredients!$B$11:$B$310, 0)), "")="", "", IFERROR(INDEX(Ingredients!G$11:G$310, MATCH($C1328, Ingredients!$B$11:$B$310, 0)), "")))</f>
        <v/>
      </c>
      <c r="AL1328" s="79" t="str">
        <f>IF($C1328="", "", IF(IFERROR(INDEX(Ingredients!H$11:H$310, MATCH($C1328, Ingredients!$B$11:$B$310, 0)), "")="", "", IFERROR(INDEX(Ingredients!H$11:H$310, MATCH($C1328, Ingredients!$B$11:$B$310, 0)), "")))</f>
        <v/>
      </c>
      <c r="AN1328" s="83" t="str">
        <f t="shared" si="305"/>
        <v/>
      </c>
      <c r="AP1328" s="114" t="str">
        <f t="shared" si="315"/>
        <v/>
      </c>
      <c r="AR1328" s="117" t="str">
        <f>IF($C1328="", "", IF(IFERROR(INDEX(Ingredients!$AI$11:$AI$310, MATCH($C1328, Ingredients!$B$11:$B$310, 0)), "")="", "", IFERROR(INDEX(Ingredients!$AI$11:$AI$310, MATCH($C1328, Ingredients!$B$11:$B$310, 0)), "")))</f>
        <v/>
      </c>
      <c r="AT1328" s="120" t="str">
        <f t="shared" si="316"/>
        <v/>
      </c>
      <c r="AV1328" s="90" t="str">
        <f t="shared" si="306"/>
        <v/>
      </c>
      <c r="AX1328" s="90" t="str">
        <f>IF($AV1328="", "", COUNTIF($AV$11:$AV$5010, "&lt;"&amp;$AV1328)+1+COUNTIF($AV$11:$AV1328, $AV1328)-1)</f>
        <v/>
      </c>
      <c r="AZ1328" s="111" t="str">
        <f>IF($B1328="", "", SUMIF('Shopping List'!$AV$11:$AV$25, $B1328, 'Shopping List'!$BN$11:$BN$25))</f>
        <v/>
      </c>
      <c r="BB1328" s="117" t="str">
        <f t="shared" si="317"/>
        <v/>
      </c>
    </row>
    <row r="1329" spans="1:54" x14ac:dyDescent="0.25">
      <c r="A1329" s="4"/>
      <c r="B1329" s="37"/>
      <c r="C1329" s="124"/>
      <c r="D1329" s="39"/>
      <c r="E1329" s="125"/>
      <c r="F1329" s="48"/>
      <c r="G1329" s="4"/>
      <c r="H1329" s="4"/>
      <c r="I1329" s="95" t="str">
        <f>IF($C1329="", "", IF(IFERROR(INDEX(Ingredients!$C$11:$C$310, MATCH($C1329, Ingredients!$B$11:$B$310, 0)), "")="", "", IFERROR(INDEX(Ingredients!$C$11:$C$310, MATCH($C1329, Ingredients!$B$11:$B$310, 0)), "")))</f>
        <v/>
      </c>
      <c r="J1329" s="73" t="str">
        <f>IF($B1329="", "", IF(IFERROR(INDEX(Meals!$C$11:$C$260, MATCH($B1329, Meals!$B$11:$B$260, 0)), "")="", "", IFERROR(INDEX(Meals!$C$11:$C$260, MATCH($B1329, Meals!$B$11:$B$260, 0)), "")))</f>
        <v/>
      </c>
      <c r="K1329" s="4"/>
      <c r="L1329" s="72" t="str">
        <f t="shared" si="307"/>
        <v/>
      </c>
      <c r="M1329" s="73" t="str">
        <f t="shared" si="308"/>
        <v/>
      </c>
      <c r="N1329" s="4"/>
      <c r="O1329" s="78" t="str">
        <f t="shared" si="309"/>
        <v/>
      </c>
      <c r="P1329" s="79" t="str">
        <f t="shared" si="310"/>
        <v/>
      </c>
      <c r="Q1329" s="4"/>
      <c r="R1329" s="90" t="str">
        <f t="shared" si="311"/>
        <v/>
      </c>
      <c r="S1329" s="4"/>
      <c r="Y1329" s="18" t="str">
        <f t="shared" si="312"/>
        <v/>
      </c>
      <c r="AA1329" s="18" t="str">
        <f t="shared" si="303"/>
        <v/>
      </c>
      <c r="AB1329" s="18" t="str">
        <f t="shared" si="304"/>
        <v/>
      </c>
      <c r="AC1329" s="18" t="str">
        <f t="shared" si="313"/>
        <v/>
      </c>
      <c r="AD1329" s="18" t="str">
        <f t="shared" si="313"/>
        <v/>
      </c>
      <c r="AE1329" s="18" t="str">
        <f t="shared" si="314"/>
        <v/>
      </c>
      <c r="AG1329" s="95" t="str">
        <f>IF($C1329="", "", IF(IFERROR(INDEX(Ingredients!C$11:C$310, MATCH($C1329, Ingredients!$B$11:$B$310, 0)), "")="", "", IFERROR(INDEX(Ingredients!C$11:C$310, MATCH($C1329, Ingredients!$B$11:$B$310, 0)), "")))</f>
        <v/>
      </c>
      <c r="AH1329" s="105" t="str">
        <f>IF($C1329="", "", IF(IFERROR(INDEX(Ingredients!D$11:D$310, MATCH($C1329, Ingredients!$B$11:$B$310, 0)), "")="", "", IFERROR(INDEX(Ingredients!D$11:D$310, MATCH($C1329, Ingredients!$B$11:$B$310, 0)), "")))</f>
        <v/>
      </c>
      <c r="AI1329" s="106" t="str">
        <f>IF($C1329="", "", IF(IFERROR(INDEX(Ingredients!E$11:E$310, MATCH($C1329, Ingredients!$B$11:$B$310, 0)), "")="", "", IFERROR(INDEX(Ingredients!E$11:E$310, MATCH($C1329, Ingredients!$B$11:$B$310, 0)), "")))</f>
        <v/>
      </c>
      <c r="AJ1329" s="108" t="str">
        <f>IF($C1329="", "", IF(IFERROR(INDEX(Ingredients!F$11:F$310, MATCH($C1329, Ingredients!$B$11:$B$310, 0)), "")="", "", IFERROR(INDEX(Ingredients!F$11:F$310, MATCH($C1329, Ingredients!$B$11:$B$310, 0)), "")))</f>
        <v/>
      </c>
      <c r="AK1329" s="106" t="str">
        <f>IF($C1329="", "", IF(IFERROR(INDEX(Ingredients!G$11:G$310, MATCH($C1329, Ingredients!$B$11:$B$310, 0)), "")="", "", IFERROR(INDEX(Ingredients!G$11:G$310, MATCH($C1329, Ingredients!$B$11:$B$310, 0)), "")))</f>
        <v/>
      </c>
      <c r="AL1329" s="79" t="str">
        <f>IF($C1329="", "", IF(IFERROR(INDEX(Ingredients!H$11:H$310, MATCH($C1329, Ingredients!$B$11:$B$310, 0)), "")="", "", IFERROR(INDEX(Ingredients!H$11:H$310, MATCH($C1329, Ingredients!$B$11:$B$310, 0)), "")))</f>
        <v/>
      </c>
      <c r="AN1329" s="83" t="str">
        <f t="shared" si="305"/>
        <v/>
      </c>
      <c r="AP1329" s="114" t="str">
        <f t="shared" si="315"/>
        <v/>
      </c>
      <c r="AR1329" s="117" t="str">
        <f>IF($C1329="", "", IF(IFERROR(INDEX(Ingredients!$AI$11:$AI$310, MATCH($C1329, Ingredients!$B$11:$B$310, 0)), "")="", "", IFERROR(INDEX(Ingredients!$AI$11:$AI$310, MATCH($C1329, Ingredients!$B$11:$B$310, 0)), "")))</f>
        <v/>
      </c>
      <c r="AT1329" s="120" t="str">
        <f t="shared" si="316"/>
        <v/>
      </c>
      <c r="AV1329" s="90" t="str">
        <f t="shared" si="306"/>
        <v/>
      </c>
      <c r="AX1329" s="90" t="str">
        <f>IF($AV1329="", "", COUNTIF($AV$11:$AV$5010, "&lt;"&amp;$AV1329)+1+COUNTIF($AV$11:$AV1329, $AV1329)-1)</f>
        <v/>
      </c>
      <c r="AZ1329" s="111" t="str">
        <f>IF($B1329="", "", SUMIF('Shopping List'!$AV$11:$AV$25, $B1329, 'Shopping List'!$BN$11:$BN$25))</f>
        <v/>
      </c>
      <c r="BB1329" s="117" t="str">
        <f t="shared" si="317"/>
        <v/>
      </c>
    </row>
    <row r="1330" spans="1:54" x14ac:dyDescent="0.25">
      <c r="A1330" s="4"/>
      <c r="B1330" s="37"/>
      <c r="C1330" s="124"/>
      <c r="D1330" s="39"/>
      <c r="E1330" s="125"/>
      <c r="F1330" s="48"/>
      <c r="G1330" s="4"/>
      <c r="H1330" s="4"/>
      <c r="I1330" s="95" t="str">
        <f>IF($C1330="", "", IF(IFERROR(INDEX(Ingredients!$C$11:$C$310, MATCH($C1330, Ingredients!$B$11:$B$310, 0)), "")="", "", IFERROR(INDEX(Ingredients!$C$11:$C$310, MATCH($C1330, Ingredients!$B$11:$B$310, 0)), "")))</f>
        <v/>
      </c>
      <c r="J1330" s="73" t="str">
        <f>IF($B1330="", "", IF(IFERROR(INDEX(Meals!$C$11:$C$260, MATCH($B1330, Meals!$B$11:$B$260, 0)), "")="", "", IFERROR(INDEX(Meals!$C$11:$C$260, MATCH($B1330, Meals!$B$11:$B$260, 0)), "")))</f>
        <v/>
      </c>
      <c r="K1330" s="4"/>
      <c r="L1330" s="72" t="str">
        <f t="shared" si="307"/>
        <v/>
      </c>
      <c r="M1330" s="73" t="str">
        <f t="shared" si="308"/>
        <v/>
      </c>
      <c r="N1330" s="4"/>
      <c r="O1330" s="78" t="str">
        <f t="shared" si="309"/>
        <v/>
      </c>
      <c r="P1330" s="79" t="str">
        <f t="shared" si="310"/>
        <v/>
      </c>
      <c r="Q1330" s="4"/>
      <c r="R1330" s="90" t="str">
        <f t="shared" si="311"/>
        <v/>
      </c>
      <c r="S1330" s="4"/>
      <c r="Y1330" s="18" t="str">
        <f t="shared" si="312"/>
        <v/>
      </c>
      <c r="AA1330" s="18" t="str">
        <f t="shared" si="303"/>
        <v/>
      </c>
      <c r="AB1330" s="18" t="str">
        <f t="shared" si="304"/>
        <v/>
      </c>
      <c r="AC1330" s="18" t="str">
        <f t="shared" si="313"/>
        <v/>
      </c>
      <c r="AD1330" s="18" t="str">
        <f t="shared" si="313"/>
        <v/>
      </c>
      <c r="AE1330" s="18" t="str">
        <f t="shared" si="314"/>
        <v/>
      </c>
      <c r="AG1330" s="95" t="str">
        <f>IF($C1330="", "", IF(IFERROR(INDEX(Ingredients!C$11:C$310, MATCH($C1330, Ingredients!$B$11:$B$310, 0)), "")="", "", IFERROR(INDEX(Ingredients!C$11:C$310, MATCH($C1330, Ingredients!$B$11:$B$310, 0)), "")))</f>
        <v/>
      </c>
      <c r="AH1330" s="105" t="str">
        <f>IF($C1330="", "", IF(IFERROR(INDEX(Ingredients!D$11:D$310, MATCH($C1330, Ingredients!$B$11:$B$310, 0)), "")="", "", IFERROR(INDEX(Ingredients!D$11:D$310, MATCH($C1330, Ingredients!$B$11:$B$310, 0)), "")))</f>
        <v/>
      </c>
      <c r="AI1330" s="106" t="str">
        <f>IF($C1330="", "", IF(IFERROR(INDEX(Ingredients!E$11:E$310, MATCH($C1330, Ingredients!$B$11:$B$310, 0)), "")="", "", IFERROR(INDEX(Ingredients!E$11:E$310, MATCH($C1330, Ingredients!$B$11:$B$310, 0)), "")))</f>
        <v/>
      </c>
      <c r="AJ1330" s="108" t="str">
        <f>IF($C1330="", "", IF(IFERROR(INDEX(Ingredients!F$11:F$310, MATCH($C1330, Ingredients!$B$11:$B$310, 0)), "")="", "", IFERROR(INDEX(Ingredients!F$11:F$310, MATCH($C1330, Ingredients!$B$11:$B$310, 0)), "")))</f>
        <v/>
      </c>
      <c r="AK1330" s="106" t="str">
        <f>IF($C1330="", "", IF(IFERROR(INDEX(Ingredients!G$11:G$310, MATCH($C1330, Ingredients!$B$11:$B$310, 0)), "")="", "", IFERROR(INDEX(Ingredients!G$11:G$310, MATCH($C1330, Ingredients!$B$11:$B$310, 0)), "")))</f>
        <v/>
      </c>
      <c r="AL1330" s="79" t="str">
        <f>IF($C1330="", "", IF(IFERROR(INDEX(Ingredients!H$11:H$310, MATCH($C1330, Ingredients!$B$11:$B$310, 0)), "")="", "", IFERROR(INDEX(Ingredients!H$11:H$310, MATCH($C1330, Ingredients!$B$11:$B$310, 0)), "")))</f>
        <v/>
      </c>
      <c r="AN1330" s="83" t="str">
        <f t="shared" si="305"/>
        <v/>
      </c>
      <c r="AP1330" s="114" t="str">
        <f t="shared" si="315"/>
        <v/>
      </c>
      <c r="AR1330" s="117" t="str">
        <f>IF($C1330="", "", IF(IFERROR(INDEX(Ingredients!$AI$11:$AI$310, MATCH($C1330, Ingredients!$B$11:$B$310, 0)), "")="", "", IFERROR(INDEX(Ingredients!$AI$11:$AI$310, MATCH($C1330, Ingredients!$B$11:$B$310, 0)), "")))</f>
        <v/>
      </c>
      <c r="AT1330" s="120" t="str">
        <f t="shared" si="316"/>
        <v/>
      </c>
      <c r="AV1330" s="90" t="str">
        <f t="shared" si="306"/>
        <v/>
      </c>
      <c r="AX1330" s="90" t="str">
        <f>IF($AV1330="", "", COUNTIF($AV$11:$AV$5010, "&lt;"&amp;$AV1330)+1+COUNTIF($AV$11:$AV1330, $AV1330)-1)</f>
        <v/>
      </c>
      <c r="AZ1330" s="111" t="str">
        <f>IF($B1330="", "", SUMIF('Shopping List'!$AV$11:$AV$25, $B1330, 'Shopping List'!$BN$11:$BN$25))</f>
        <v/>
      </c>
      <c r="BB1330" s="117" t="str">
        <f t="shared" si="317"/>
        <v/>
      </c>
    </row>
    <row r="1331" spans="1:54" x14ac:dyDescent="0.25">
      <c r="A1331" s="4"/>
      <c r="B1331" s="37"/>
      <c r="C1331" s="124"/>
      <c r="D1331" s="39"/>
      <c r="E1331" s="125"/>
      <c r="F1331" s="48"/>
      <c r="G1331" s="4"/>
      <c r="H1331" s="4"/>
      <c r="I1331" s="95" t="str">
        <f>IF($C1331="", "", IF(IFERROR(INDEX(Ingredients!$C$11:$C$310, MATCH($C1331, Ingredients!$B$11:$B$310, 0)), "")="", "", IFERROR(INDEX(Ingredients!$C$11:$C$310, MATCH($C1331, Ingredients!$B$11:$B$310, 0)), "")))</f>
        <v/>
      </c>
      <c r="J1331" s="73" t="str">
        <f>IF($B1331="", "", IF(IFERROR(INDEX(Meals!$C$11:$C$260, MATCH($B1331, Meals!$B$11:$B$260, 0)), "")="", "", IFERROR(INDEX(Meals!$C$11:$C$260, MATCH($B1331, Meals!$B$11:$B$260, 0)), "")))</f>
        <v/>
      </c>
      <c r="K1331" s="4"/>
      <c r="L1331" s="72" t="str">
        <f t="shared" si="307"/>
        <v/>
      </c>
      <c r="M1331" s="73" t="str">
        <f t="shared" si="308"/>
        <v/>
      </c>
      <c r="N1331" s="4"/>
      <c r="O1331" s="78" t="str">
        <f t="shared" si="309"/>
        <v/>
      </c>
      <c r="P1331" s="79" t="str">
        <f t="shared" si="310"/>
        <v/>
      </c>
      <c r="Q1331" s="4"/>
      <c r="R1331" s="90" t="str">
        <f t="shared" si="311"/>
        <v/>
      </c>
      <c r="S1331" s="4"/>
      <c r="Y1331" s="18" t="str">
        <f t="shared" si="312"/>
        <v/>
      </c>
      <c r="AA1331" s="18" t="str">
        <f t="shared" si="303"/>
        <v/>
      </c>
      <c r="AB1331" s="18" t="str">
        <f t="shared" si="304"/>
        <v/>
      </c>
      <c r="AC1331" s="18" t="str">
        <f t="shared" si="313"/>
        <v/>
      </c>
      <c r="AD1331" s="18" t="str">
        <f t="shared" si="313"/>
        <v/>
      </c>
      <c r="AE1331" s="18" t="str">
        <f t="shared" si="314"/>
        <v/>
      </c>
      <c r="AG1331" s="95" t="str">
        <f>IF($C1331="", "", IF(IFERROR(INDEX(Ingredients!C$11:C$310, MATCH($C1331, Ingredients!$B$11:$B$310, 0)), "")="", "", IFERROR(INDEX(Ingredients!C$11:C$310, MATCH($C1331, Ingredients!$B$11:$B$310, 0)), "")))</f>
        <v/>
      </c>
      <c r="AH1331" s="105" t="str">
        <f>IF($C1331="", "", IF(IFERROR(INDEX(Ingredients!D$11:D$310, MATCH($C1331, Ingredients!$B$11:$B$310, 0)), "")="", "", IFERROR(INDEX(Ingredients!D$11:D$310, MATCH($C1331, Ingredients!$B$11:$B$310, 0)), "")))</f>
        <v/>
      </c>
      <c r="AI1331" s="106" t="str">
        <f>IF($C1331="", "", IF(IFERROR(INDEX(Ingredients!E$11:E$310, MATCH($C1331, Ingredients!$B$11:$B$310, 0)), "")="", "", IFERROR(INDEX(Ingredients!E$11:E$310, MATCH($C1331, Ingredients!$B$11:$B$310, 0)), "")))</f>
        <v/>
      </c>
      <c r="AJ1331" s="108" t="str">
        <f>IF($C1331="", "", IF(IFERROR(INDEX(Ingredients!F$11:F$310, MATCH($C1331, Ingredients!$B$11:$B$310, 0)), "")="", "", IFERROR(INDEX(Ingredients!F$11:F$310, MATCH($C1331, Ingredients!$B$11:$B$310, 0)), "")))</f>
        <v/>
      </c>
      <c r="AK1331" s="106" t="str">
        <f>IF($C1331="", "", IF(IFERROR(INDEX(Ingredients!G$11:G$310, MATCH($C1331, Ingredients!$B$11:$B$310, 0)), "")="", "", IFERROR(INDEX(Ingredients!G$11:G$310, MATCH($C1331, Ingredients!$B$11:$B$310, 0)), "")))</f>
        <v/>
      </c>
      <c r="AL1331" s="79" t="str">
        <f>IF($C1331="", "", IF(IFERROR(INDEX(Ingredients!H$11:H$310, MATCH($C1331, Ingredients!$B$11:$B$310, 0)), "")="", "", IFERROR(INDEX(Ingredients!H$11:H$310, MATCH($C1331, Ingredients!$B$11:$B$310, 0)), "")))</f>
        <v/>
      </c>
      <c r="AN1331" s="83" t="str">
        <f t="shared" si="305"/>
        <v/>
      </c>
      <c r="AP1331" s="114" t="str">
        <f t="shared" si="315"/>
        <v/>
      </c>
      <c r="AR1331" s="117" t="str">
        <f>IF($C1331="", "", IF(IFERROR(INDEX(Ingredients!$AI$11:$AI$310, MATCH($C1331, Ingredients!$B$11:$B$310, 0)), "")="", "", IFERROR(INDEX(Ingredients!$AI$11:$AI$310, MATCH($C1331, Ingredients!$B$11:$B$310, 0)), "")))</f>
        <v/>
      </c>
      <c r="AT1331" s="120" t="str">
        <f t="shared" si="316"/>
        <v/>
      </c>
      <c r="AV1331" s="90" t="str">
        <f t="shared" si="306"/>
        <v/>
      </c>
      <c r="AX1331" s="90" t="str">
        <f>IF($AV1331="", "", COUNTIF($AV$11:$AV$5010, "&lt;"&amp;$AV1331)+1+COUNTIF($AV$11:$AV1331, $AV1331)-1)</f>
        <v/>
      </c>
      <c r="AZ1331" s="111" t="str">
        <f>IF($B1331="", "", SUMIF('Shopping List'!$AV$11:$AV$25, $B1331, 'Shopping List'!$BN$11:$BN$25))</f>
        <v/>
      </c>
      <c r="BB1331" s="117" t="str">
        <f t="shared" si="317"/>
        <v/>
      </c>
    </row>
    <row r="1332" spans="1:54" x14ac:dyDescent="0.25">
      <c r="A1332" s="4"/>
      <c r="B1332" s="37"/>
      <c r="C1332" s="124"/>
      <c r="D1332" s="39"/>
      <c r="E1332" s="125"/>
      <c r="F1332" s="48"/>
      <c r="G1332" s="4"/>
      <c r="H1332" s="4"/>
      <c r="I1332" s="95" t="str">
        <f>IF($C1332="", "", IF(IFERROR(INDEX(Ingredients!$C$11:$C$310, MATCH($C1332, Ingredients!$B$11:$B$310, 0)), "")="", "", IFERROR(INDEX(Ingredients!$C$11:$C$310, MATCH($C1332, Ingredients!$B$11:$B$310, 0)), "")))</f>
        <v/>
      </c>
      <c r="J1332" s="73" t="str">
        <f>IF($B1332="", "", IF(IFERROR(INDEX(Meals!$C$11:$C$260, MATCH($B1332, Meals!$B$11:$B$260, 0)), "")="", "", IFERROR(INDEX(Meals!$C$11:$C$260, MATCH($B1332, Meals!$B$11:$B$260, 0)), "")))</f>
        <v/>
      </c>
      <c r="K1332" s="4"/>
      <c r="L1332" s="72" t="str">
        <f t="shared" si="307"/>
        <v/>
      </c>
      <c r="M1332" s="73" t="str">
        <f t="shared" si="308"/>
        <v/>
      </c>
      <c r="N1332" s="4"/>
      <c r="O1332" s="78" t="str">
        <f t="shared" si="309"/>
        <v/>
      </c>
      <c r="P1332" s="79" t="str">
        <f t="shared" si="310"/>
        <v/>
      </c>
      <c r="Q1332" s="4"/>
      <c r="R1332" s="90" t="str">
        <f t="shared" si="311"/>
        <v/>
      </c>
      <c r="S1332" s="4"/>
      <c r="Y1332" s="18" t="str">
        <f t="shared" si="312"/>
        <v/>
      </c>
      <c r="AA1332" s="18" t="str">
        <f t="shared" si="303"/>
        <v/>
      </c>
      <c r="AB1332" s="18" t="str">
        <f t="shared" si="304"/>
        <v/>
      </c>
      <c r="AC1332" s="18" t="str">
        <f t="shared" si="313"/>
        <v/>
      </c>
      <c r="AD1332" s="18" t="str">
        <f t="shared" si="313"/>
        <v/>
      </c>
      <c r="AE1332" s="18" t="str">
        <f t="shared" si="314"/>
        <v/>
      </c>
      <c r="AG1332" s="95" t="str">
        <f>IF($C1332="", "", IF(IFERROR(INDEX(Ingredients!C$11:C$310, MATCH($C1332, Ingredients!$B$11:$B$310, 0)), "")="", "", IFERROR(INDEX(Ingredients!C$11:C$310, MATCH($C1332, Ingredients!$B$11:$B$310, 0)), "")))</f>
        <v/>
      </c>
      <c r="AH1332" s="105" t="str">
        <f>IF($C1332="", "", IF(IFERROR(INDEX(Ingredients!D$11:D$310, MATCH($C1332, Ingredients!$B$11:$B$310, 0)), "")="", "", IFERROR(INDEX(Ingredients!D$11:D$310, MATCH($C1332, Ingredients!$B$11:$B$310, 0)), "")))</f>
        <v/>
      </c>
      <c r="AI1332" s="106" t="str">
        <f>IF($C1332="", "", IF(IFERROR(INDEX(Ingredients!E$11:E$310, MATCH($C1332, Ingredients!$B$11:$B$310, 0)), "")="", "", IFERROR(INDEX(Ingredients!E$11:E$310, MATCH($C1332, Ingredients!$B$11:$B$310, 0)), "")))</f>
        <v/>
      </c>
      <c r="AJ1332" s="108" t="str">
        <f>IF($C1332="", "", IF(IFERROR(INDEX(Ingredients!F$11:F$310, MATCH($C1332, Ingredients!$B$11:$B$310, 0)), "")="", "", IFERROR(INDEX(Ingredients!F$11:F$310, MATCH($C1332, Ingredients!$B$11:$B$310, 0)), "")))</f>
        <v/>
      </c>
      <c r="AK1332" s="106" t="str">
        <f>IF($C1332="", "", IF(IFERROR(INDEX(Ingredients!G$11:G$310, MATCH($C1332, Ingredients!$B$11:$B$310, 0)), "")="", "", IFERROR(INDEX(Ingredients!G$11:G$310, MATCH($C1332, Ingredients!$B$11:$B$310, 0)), "")))</f>
        <v/>
      </c>
      <c r="AL1332" s="79" t="str">
        <f>IF($C1332="", "", IF(IFERROR(INDEX(Ingredients!H$11:H$310, MATCH($C1332, Ingredients!$B$11:$B$310, 0)), "")="", "", IFERROR(INDEX(Ingredients!H$11:H$310, MATCH($C1332, Ingredients!$B$11:$B$310, 0)), "")))</f>
        <v/>
      </c>
      <c r="AN1332" s="83" t="str">
        <f t="shared" si="305"/>
        <v/>
      </c>
      <c r="AP1332" s="114" t="str">
        <f t="shared" si="315"/>
        <v/>
      </c>
      <c r="AR1332" s="117" t="str">
        <f>IF($C1332="", "", IF(IFERROR(INDEX(Ingredients!$AI$11:$AI$310, MATCH($C1332, Ingredients!$B$11:$B$310, 0)), "")="", "", IFERROR(INDEX(Ingredients!$AI$11:$AI$310, MATCH($C1332, Ingredients!$B$11:$B$310, 0)), "")))</f>
        <v/>
      </c>
      <c r="AT1332" s="120" t="str">
        <f t="shared" si="316"/>
        <v/>
      </c>
      <c r="AV1332" s="90" t="str">
        <f t="shared" si="306"/>
        <v/>
      </c>
      <c r="AX1332" s="90" t="str">
        <f>IF($AV1332="", "", COUNTIF($AV$11:$AV$5010, "&lt;"&amp;$AV1332)+1+COUNTIF($AV$11:$AV1332, $AV1332)-1)</f>
        <v/>
      </c>
      <c r="AZ1332" s="111" t="str">
        <f>IF($B1332="", "", SUMIF('Shopping List'!$AV$11:$AV$25, $B1332, 'Shopping List'!$BN$11:$BN$25))</f>
        <v/>
      </c>
      <c r="BB1332" s="117" t="str">
        <f t="shared" si="317"/>
        <v/>
      </c>
    </row>
    <row r="1333" spans="1:54" x14ac:dyDescent="0.25">
      <c r="A1333" s="4"/>
      <c r="B1333" s="37"/>
      <c r="C1333" s="124"/>
      <c r="D1333" s="39"/>
      <c r="E1333" s="125"/>
      <c r="F1333" s="48"/>
      <c r="G1333" s="4"/>
      <c r="H1333" s="4"/>
      <c r="I1333" s="95" t="str">
        <f>IF($C1333="", "", IF(IFERROR(INDEX(Ingredients!$C$11:$C$310, MATCH($C1333, Ingredients!$B$11:$B$310, 0)), "")="", "", IFERROR(INDEX(Ingredients!$C$11:$C$310, MATCH($C1333, Ingredients!$B$11:$B$310, 0)), "")))</f>
        <v/>
      </c>
      <c r="J1333" s="73" t="str">
        <f>IF($B1333="", "", IF(IFERROR(INDEX(Meals!$C$11:$C$260, MATCH($B1333, Meals!$B$11:$B$260, 0)), "")="", "", IFERROR(INDEX(Meals!$C$11:$C$260, MATCH($B1333, Meals!$B$11:$B$260, 0)), "")))</f>
        <v/>
      </c>
      <c r="K1333" s="4"/>
      <c r="L1333" s="72" t="str">
        <f t="shared" si="307"/>
        <v/>
      </c>
      <c r="M1333" s="73" t="str">
        <f t="shared" si="308"/>
        <v/>
      </c>
      <c r="N1333" s="4"/>
      <c r="O1333" s="78" t="str">
        <f t="shared" si="309"/>
        <v/>
      </c>
      <c r="P1333" s="79" t="str">
        <f t="shared" si="310"/>
        <v/>
      </c>
      <c r="Q1333" s="4"/>
      <c r="R1333" s="90" t="str">
        <f t="shared" si="311"/>
        <v/>
      </c>
      <c r="S1333" s="4"/>
      <c r="Y1333" s="18" t="str">
        <f t="shared" si="312"/>
        <v/>
      </c>
      <c r="AA1333" s="18" t="str">
        <f t="shared" si="303"/>
        <v/>
      </c>
      <c r="AB1333" s="18" t="str">
        <f t="shared" si="304"/>
        <v/>
      </c>
      <c r="AC1333" s="18" t="str">
        <f t="shared" si="313"/>
        <v/>
      </c>
      <c r="AD1333" s="18" t="str">
        <f t="shared" si="313"/>
        <v/>
      </c>
      <c r="AE1333" s="18" t="str">
        <f t="shared" si="314"/>
        <v/>
      </c>
      <c r="AG1333" s="95" t="str">
        <f>IF($C1333="", "", IF(IFERROR(INDEX(Ingredients!C$11:C$310, MATCH($C1333, Ingredients!$B$11:$B$310, 0)), "")="", "", IFERROR(INDEX(Ingredients!C$11:C$310, MATCH($C1333, Ingredients!$B$11:$B$310, 0)), "")))</f>
        <v/>
      </c>
      <c r="AH1333" s="105" t="str">
        <f>IF($C1333="", "", IF(IFERROR(INDEX(Ingredients!D$11:D$310, MATCH($C1333, Ingredients!$B$11:$B$310, 0)), "")="", "", IFERROR(INDEX(Ingredients!D$11:D$310, MATCH($C1333, Ingredients!$B$11:$B$310, 0)), "")))</f>
        <v/>
      </c>
      <c r="AI1333" s="106" t="str">
        <f>IF($C1333="", "", IF(IFERROR(INDEX(Ingredients!E$11:E$310, MATCH($C1333, Ingredients!$B$11:$B$310, 0)), "")="", "", IFERROR(INDEX(Ingredients!E$11:E$310, MATCH($C1333, Ingredients!$B$11:$B$310, 0)), "")))</f>
        <v/>
      </c>
      <c r="AJ1333" s="108" t="str">
        <f>IF($C1333="", "", IF(IFERROR(INDEX(Ingredients!F$11:F$310, MATCH($C1333, Ingredients!$B$11:$B$310, 0)), "")="", "", IFERROR(INDEX(Ingredients!F$11:F$310, MATCH($C1333, Ingredients!$B$11:$B$310, 0)), "")))</f>
        <v/>
      </c>
      <c r="AK1333" s="106" t="str">
        <f>IF($C1333="", "", IF(IFERROR(INDEX(Ingredients!G$11:G$310, MATCH($C1333, Ingredients!$B$11:$B$310, 0)), "")="", "", IFERROR(INDEX(Ingredients!G$11:G$310, MATCH($C1333, Ingredients!$B$11:$B$310, 0)), "")))</f>
        <v/>
      </c>
      <c r="AL1333" s="79" t="str">
        <f>IF($C1333="", "", IF(IFERROR(INDEX(Ingredients!H$11:H$310, MATCH($C1333, Ingredients!$B$11:$B$310, 0)), "")="", "", IFERROR(INDEX(Ingredients!H$11:H$310, MATCH($C1333, Ingredients!$B$11:$B$310, 0)), "")))</f>
        <v/>
      </c>
      <c r="AN1333" s="83" t="str">
        <f t="shared" si="305"/>
        <v/>
      </c>
      <c r="AP1333" s="114" t="str">
        <f t="shared" si="315"/>
        <v/>
      </c>
      <c r="AR1333" s="117" t="str">
        <f>IF($C1333="", "", IF(IFERROR(INDEX(Ingredients!$AI$11:$AI$310, MATCH($C1333, Ingredients!$B$11:$B$310, 0)), "")="", "", IFERROR(INDEX(Ingredients!$AI$11:$AI$310, MATCH($C1333, Ingredients!$B$11:$B$310, 0)), "")))</f>
        <v/>
      </c>
      <c r="AT1333" s="120" t="str">
        <f t="shared" si="316"/>
        <v/>
      </c>
      <c r="AV1333" s="90" t="str">
        <f t="shared" si="306"/>
        <v/>
      </c>
      <c r="AX1333" s="90" t="str">
        <f>IF($AV1333="", "", COUNTIF($AV$11:$AV$5010, "&lt;"&amp;$AV1333)+1+COUNTIF($AV$11:$AV1333, $AV1333)-1)</f>
        <v/>
      </c>
      <c r="AZ1333" s="111" t="str">
        <f>IF($B1333="", "", SUMIF('Shopping List'!$AV$11:$AV$25, $B1333, 'Shopping List'!$BN$11:$BN$25))</f>
        <v/>
      </c>
      <c r="BB1333" s="117" t="str">
        <f t="shared" si="317"/>
        <v/>
      </c>
    </row>
    <row r="1334" spans="1:54" x14ac:dyDescent="0.25">
      <c r="A1334" s="4"/>
      <c r="B1334" s="37"/>
      <c r="C1334" s="124"/>
      <c r="D1334" s="39"/>
      <c r="E1334" s="125"/>
      <c r="F1334" s="48"/>
      <c r="G1334" s="4"/>
      <c r="H1334" s="4"/>
      <c r="I1334" s="95" t="str">
        <f>IF($C1334="", "", IF(IFERROR(INDEX(Ingredients!$C$11:$C$310, MATCH($C1334, Ingredients!$B$11:$B$310, 0)), "")="", "", IFERROR(INDEX(Ingredients!$C$11:$C$310, MATCH($C1334, Ingredients!$B$11:$B$310, 0)), "")))</f>
        <v/>
      </c>
      <c r="J1334" s="73" t="str">
        <f>IF($B1334="", "", IF(IFERROR(INDEX(Meals!$C$11:$C$260, MATCH($B1334, Meals!$B$11:$B$260, 0)), "")="", "", IFERROR(INDEX(Meals!$C$11:$C$260, MATCH($B1334, Meals!$B$11:$B$260, 0)), "")))</f>
        <v/>
      </c>
      <c r="K1334" s="4"/>
      <c r="L1334" s="72" t="str">
        <f t="shared" si="307"/>
        <v/>
      </c>
      <c r="M1334" s="73" t="str">
        <f t="shared" si="308"/>
        <v/>
      </c>
      <c r="N1334" s="4"/>
      <c r="O1334" s="78" t="str">
        <f t="shared" si="309"/>
        <v/>
      </c>
      <c r="P1334" s="79" t="str">
        <f t="shared" si="310"/>
        <v/>
      </c>
      <c r="Q1334" s="4"/>
      <c r="R1334" s="90" t="str">
        <f t="shared" si="311"/>
        <v/>
      </c>
      <c r="S1334" s="4"/>
      <c r="Y1334" s="18" t="str">
        <f t="shared" si="312"/>
        <v/>
      </c>
      <c r="AA1334" s="18" t="str">
        <f t="shared" si="303"/>
        <v/>
      </c>
      <c r="AB1334" s="18" t="str">
        <f t="shared" si="304"/>
        <v/>
      </c>
      <c r="AC1334" s="18" t="str">
        <f t="shared" si="313"/>
        <v/>
      </c>
      <c r="AD1334" s="18" t="str">
        <f t="shared" si="313"/>
        <v/>
      </c>
      <c r="AE1334" s="18" t="str">
        <f t="shared" si="314"/>
        <v/>
      </c>
      <c r="AG1334" s="95" t="str">
        <f>IF($C1334="", "", IF(IFERROR(INDEX(Ingredients!C$11:C$310, MATCH($C1334, Ingredients!$B$11:$B$310, 0)), "")="", "", IFERROR(INDEX(Ingredients!C$11:C$310, MATCH($C1334, Ingredients!$B$11:$B$310, 0)), "")))</f>
        <v/>
      </c>
      <c r="AH1334" s="105" t="str">
        <f>IF($C1334="", "", IF(IFERROR(INDEX(Ingredients!D$11:D$310, MATCH($C1334, Ingredients!$B$11:$B$310, 0)), "")="", "", IFERROR(INDEX(Ingredients!D$11:D$310, MATCH($C1334, Ingredients!$B$11:$B$310, 0)), "")))</f>
        <v/>
      </c>
      <c r="AI1334" s="106" t="str">
        <f>IF($C1334="", "", IF(IFERROR(INDEX(Ingredients!E$11:E$310, MATCH($C1334, Ingredients!$B$11:$B$310, 0)), "")="", "", IFERROR(INDEX(Ingredients!E$11:E$310, MATCH($C1334, Ingredients!$B$11:$B$310, 0)), "")))</f>
        <v/>
      </c>
      <c r="AJ1334" s="108" t="str">
        <f>IF($C1334="", "", IF(IFERROR(INDEX(Ingredients!F$11:F$310, MATCH($C1334, Ingredients!$B$11:$B$310, 0)), "")="", "", IFERROR(INDEX(Ingredients!F$11:F$310, MATCH($C1334, Ingredients!$B$11:$B$310, 0)), "")))</f>
        <v/>
      </c>
      <c r="AK1334" s="106" t="str">
        <f>IF($C1334="", "", IF(IFERROR(INDEX(Ingredients!G$11:G$310, MATCH($C1334, Ingredients!$B$11:$B$310, 0)), "")="", "", IFERROR(INDEX(Ingredients!G$11:G$310, MATCH($C1334, Ingredients!$B$11:$B$310, 0)), "")))</f>
        <v/>
      </c>
      <c r="AL1334" s="79" t="str">
        <f>IF($C1334="", "", IF(IFERROR(INDEX(Ingredients!H$11:H$310, MATCH($C1334, Ingredients!$B$11:$B$310, 0)), "")="", "", IFERROR(INDEX(Ingredients!H$11:H$310, MATCH($C1334, Ingredients!$B$11:$B$310, 0)), "")))</f>
        <v/>
      </c>
      <c r="AN1334" s="83" t="str">
        <f t="shared" si="305"/>
        <v/>
      </c>
      <c r="AP1334" s="114" t="str">
        <f t="shared" si="315"/>
        <v/>
      </c>
      <c r="AR1334" s="117" t="str">
        <f>IF($C1334="", "", IF(IFERROR(INDEX(Ingredients!$AI$11:$AI$310, MATCH($C1334, Ingredients!$B$11:$B$310, 0)), "")="", "", IFERROR(INDEX(Ingredients!$AI$11:$AI$310, MATCH($C1334, Ingredients!$B$11:$B$310, 0)), "")))</f>
        <v/>
      </c>
      <c r="AT1334" s="120" t="str">
        <f t="shared" si="316"/>
        <v/>
      </c>
      <c r="AV1334" s="90" t="str">
        <f t="shared" si="306"/>
        <v/>
      </c>
      <c r="AX1334" s="90" t="str">
        <f>IF($AV1334="", "", COUNTIF($AV$11:$AV$5010, "&lt;"&amp;$AV1334)+1+COUNTIF($AV$11:$AV1334, $AV1334)-1)</f>
        <v/>
      </c>
      <c r="AZ1334" s="111" t="str">
        <f>IF($B1334="", "", SUMIF('Shopping List'!$AV$11:$AV$25, $B1334, 'Shopping List'!$BN$11:$BN$25))</f>
        <v/>
      </c>
      <c r="BB1334" s="117" t="str">
        <f t="shared" si="317"/>
        <v/>
      </c>
    </row>
    <row r="1335" spans="1:54" x14ac:dyDescent="0.25">
      <c r="A1335" s="4"/>
      <c r="B1335" s="37"/>
      <c r="C1335" s="124"/>
      <c r="D1335" s="39"/>
      <c r="E1335" s="125"/>
      <c r="F1335" s="48"/>
      <c r="G1335" s="4"/>
      <c r="H1335" s="4"/>
      <c r="I1335" s="95" t="str">
        <f>IF($C1335="", "", IF(IFERROR(INDEX(Ingredients!$C$11:$C$310, MATCH($C1335, Ingredients!$B$11:$B$310, 0)), "")="", "", IFERROR(INDEX(Ingredients!$C$11:$C$310, MATCH($C1335, Ingredients!$B$11:$B$310, 0)), "")))</f>
        <v/>
      </c>
      <c r="J1335" s="73" t="str">
        <f>IF($B1335="", "", IF(IFERROR(INDEX(Meals!$C$11:$C$260, MATCH($B1335, Meals!$B$11:$B$260, 0)), "")="", "", IFERROR(INDEX(Meals!$C$11:$C$260, MATCH($B1335, Meals!$B$11:$B$260, 0)), "")))</f>
        <v/>
      </c>
      <c r="K1335" s="4"/>
      <c r="L1335" s="72" t="str">
        <f t="shared" si="307"/>
        <v/>
      </c>
      <c r="M1335" s="73" t="str">
        <f t="shared" si="308"/>
        <v/>
      </c>
      <c r="N1335" s="4"/>
      <c r="O1335" s="78" t="str">
        <f t="shared" si="309"/>
        <v/>
      </c>
      <c r="P1335" s="79" t="str">
        <f t="shared" si="310"/>
        <v/>
      </c>
      <c r="Q1335" s="4"/>
      <c r="R1335" s="90" t="str">
        <f t="shared" si="311"/>
        <v/>
      </c>
      <c r="S1335" s="4"/>
      <c r="Y1335" s="18" t="str">
        <f t="shared" si="312"/>
        <v/>
      </c>
      <c r="AA1335" s="18" t="str">
        <f t="shared" si="303"/>
        <v/>
      </c>
      <c r="AB1335" s="18" t="str">
        <f t="shared" si="304"/>
        <v/>
      </c>
      <c r="AC1335" s="18" t="str">
        <f t="shared" si="313"/>
        <v/>
      </c>
      <c r="AD1335" s="18" t="str">
        <f t="shared" si="313"/>
        <v/>
      </c>
      <c r="AE1335" s="18" t="str">
        <f t="shared" si="314"/>
        <v/>
      </c>
      <c r="AG1335" s="95" t="str">
        <f>IF($C1335="", "", IF(IFERROR(INDEX(Ingredients!C$11:C$310, MATCH($C1335, Ingredients!$B$11:$B$310, 0)), "")="", "", IFERROR(INDEX(Ingredients!C$11:C$310, MATCH($C1335, Ingredients!$B$11:$B$310, 0)), "")))</f>
        <v/>
      </c>
      <c r="AH1335" s="105" t="str">
        <f>IF($C1335="", "", IF(IFERROR(INDEX(Ingredients!D$11:D$310, MATCH($C1335, Ingredients!$B$11:$B$310, 0)), "")="", "", IFERROR(INDEX(Ingredients!D$11:D$310, MATCH($C1335, Ingredients!$B$11:$B$310, 0)), "")))</f>
        <v/>
      </c>
      <c r="AI1335" s="106" t="str">
        <f>IF($C1335="", "", IF(IFERROR(INDEX(Ingredients!E$11:E$310, MATCH($C1335, Ingredients!$B$11:$B$310, 0)), "")="", "", IFERROR(INDEX(Ingredients!E$11:E$310, MATCH($C1335, Ingredients!$B$11:$B$310, 0)), "")))</f>
        <v/>
      </c>
      <c r="AJ1335" s="108" t="str">
        <f>IF($C1335="", "", IF(IFERROR(INDEX(Ingredients!F$11:F$310, MATCH($C1335, Ingredients!$B$11:$B$310, 0)), "")="", "", IFERROR(INDEX(Ingredients!F$11:F$310, MATCH($C1335, Ingredients!$B$11:$B$310, 0)), "")))</f>
        <v/>
      </c>
      <c r="AK1335" s="106" t="str">
        <f>IF($C1335="", "", IF(IFERROR(INDEX(Ingredients!G$11:G$310, MATCH($C1335, Ingredients!$B$11:$B$310, 0)), "")="", "", IFERROR(INDEX(Ingredients!G$11:G$310, MATCH($C1335, Ingredients!$B$11:$B$310, 0)), "")))</f>
        <v/>
      </c>
      <c r="AL1335" s="79" t="str">
        <f>IF($C1335="", "", IF(IFERROR(INDEX(Ingredients!H$11:H$310, MATCH($C1335, Ingredients!$B$11:$B$310, 0)), "")="", "", IFERROR(INDEX(Ingredients!H$11:H$310, MATCH($C1335, Ingredients!$B$11:$B$310, 0)), "")))</f>
        <v/>
      </c>
      <c r="AN1335" s="83" t="str">
        <f t="shared" si="305"/>
        <v/>
      </c>
      <c r="AP1335" s="114" t="str">
        <f t="shared" si="315"/>
        <v/>
      </c>
      <c r="AR1335" s="117" t="str">
        <f>IF($C1335="", "", IF(IFERROR(INDEX(Ingredients!$AI$11:$AI$310, MATCH($C1335, Ingredients!$B$11:$B$310, 0)), "")="", "", IFERROR(INDEX(Ingredients!$AI$11:$AI$310, MATCH($C1335, Ingredients!$B$11:$B$310, 0)), "")))</f>
        <v/>
      </c>
      <c r="AT1335" s="120" t="str">
        <f t="shared" si="316"/>
        <v/>
      </c>
      <c r="AV1335" s="90" t="str">
        <f t="shared" si="306"/>
        <v/>
      </c>
      <c r="AX1335" s="90" t="str">
        <f>IF($AV1335="", "", COUNTIF($AV$11:$AV$5010, "&lt;"&amp;$AV1335)+1+COUNTIF($AV$11:$AV1335, $AV1335)-1)</f>
        <v/>
      </c>
      <c r="AZ1335" s="111" t="str">
        <f>IF($B1335="", "", SUMIF('Shopping List'!$AV$11:$AV$25, $B1335, 'Shopping List'!$BN$11:$BN$25))</f>
        <v/>
      </c>
      <c r="BB1335" s="117" t="str">
        <f t="shared" si="317"/>
        <v/>
      </c>
    </row>
    <row r="1336" spans="1:54" x14ac:dyDescent="0.25">
      <c r="A1336" s="4"/>
      <c r="B1336" s="37"/>
      <c r="C1336" s="124"/>
      <c r="D1336" s="39"/>
      <c r="E1336" s="125"/>
      <c r="F1336" s="48"/>
      <c r="G1336" s="4"/>
      <c r="H1336" s="4"/>
      <c r="I1336" s="95" t="str">
        <f>IF($C1336="", "", IF(IFERROR(INDEX(Ingredients!$C$11:$C$310, MATCH($C1336, Ingredients!$B$11:$B$310, 0)), "")="", "", IFERROR(INDEX(Ingredients!$C$11:$C$310, MATCH($C1336, Ingredients!$B$11:$B$310, 0)), "")))</f>
        <v/>
      </c>
      <c r="J1336" s="73" t="str">
        <f>IF($B1336="", "", IF(IFERROR(INDEX(Meals!$C$11:$C$260, MATCH($B1336, Meals!$B$11:$B$260, 0)), "")="", "", IFERROR(INDEX(Meals!$C$11:$C$260, MATCH($B1336, Meals!$B$11:$B$260, 0)), "")))</f>
        <v/>
      </c>
      <c r="K1336" s="4"/>
      <c r="L1336" s="72" t="str">
        <f t="shared" si="307"/>
        <v/>
      </c>
      <c r="M1336" s="73" t="str">
        <f t="shared" si="308"/>
        <v/>
      </c>
      <c r="N1336" s="4"/>
      <c r="O1336" s="78" t="str">
        <f t="shared" si="309"/>
        <v/>
      </c>
      <c r="P1336" s="79" t="str">
        <f t="shared" si="310"/>
        <v/>
      </c>
      <c r="Q1336" s="4"/>
      <c r="R1336" s="90" t="str">
        <f t="shared" si="311"/>
        <v/>
      </c>
      <c r="S1336" s="4"/>
      <c r="Y1336" s="18" t="str">
        <f t="shared" si="312"/>
        <v/>
      </c>
      <c r="AA1336" s="18" t="str">
        <f t="shared" si="303"/>
        <v/>
      </c>
      <c r="AB1336" s="18" t="str">
        <f t="shared" si="304"/>
        <v/>
      </c>
      <c r="AC1336" s="18" t="str">
        <f t="shared" si="313"/>
        <v/>
      </c>
      <c r="AD1336" s="18" t="str">
        <f t="shared" si="313"/>
        <v/>
      </c>
      <c r="AE1336" s="18" t="str">
        <f t="shared" si="314"/>
        <v/>
      </c>
      <c r="AG1336" s="95" t="str">
        <f>IF($C1336="", "", IF(IFERROR(INDEX(Ingredients!C$11:C$310, MATCH($C1336, Ingredients!$B$11:$B$310, 0)), "")="", "", IFERROR(INDEX(Ingredients!C$11:C$310, MATCH($C1336, Ingredients!$B$11:$B$310, 0)), "")))</f>
        <v/>
      </c>
      <c r="AH1336" s="105" t="str">
        <f>IF($C1336="", "", IF(IFERROR(INDEX(Ingredients!D$11:D$310, MATCH($C1336, Ingredients!$B$11:$B$310, 0)), "")="", "", IFERROR(INDEX(Ingredients!D$11:D$310, MATCH($C1336, Ingredients!$B$11:$B$310, 0)), "")))</f>
        <v/>
      </c>
      <c r="AI1336" s="106" t="str">
        <f>IF($C1336="", "", IF(IFERROR(INDEX(Ingredients!E$11:E$310, MATCH($C1336, Ingredients!$B$11:$B$310, 0)), "")="", "", IFERROR(INDEX(Ingredients!E$11:E$310, MATCH($C1336, Ingredients!$B$11:$B$310, 0)), "")))</f>
        <v/>
      </c>
      <c r="AJ1336" s="108" t="str">
        <f>IF($C1336="", "", IF(IFERROR(INDEX(Ingredients!F$11:F$310, MATCH($C1336, Ingredients!$B$11:$B$310, 0)), "")="", "", IFERROR(INDEX(Ingredients!F$11:F$310, MATCH($C1336, Ingredients!$B$11:$B$310, 0)), "")))</f>
        <v/>
      </c>
      <c r="AK1336" s="106" t="str">
        <f>IF($C1336="", "", IF(IFERROR(INDEX(Ingredients!G$11:G$310, MATCH($C1336, Ingredients!$B$11:$B$310, 0)), "")="", "", IFERROR(INDEX(Ingredients!G$11:G$310, MATCH($C1336, Ingredients!$B$11:$B$310, 0)), "")))</f>
        <v/>
      </c>
      <c r="AL1336" s="79" t="str">
        <f>IF($C1336="", "", IF(IFERROR(INDEX(Ingredients!H$11:H$310, MATCH($C1336, Ingredients!$B$11:$B$310, 0)), "")="", "", IFERROR(INDEX(Ingredients!H$11:H$310, MATCH($C1336, Ingredients!$B$11:$B$310, 0)), "")))</f>
        <v/>
      </c>
      <c r="AN1336" s="83" t="str">
        <f t="shared" si="305"/>
        <v/>
      </c>
      <c r="AP1336" s="114" t="str">
        <f t="shared" si="315"/>
        <v/>
      </c>
      <c r="AR1336" s="117" t="str">
        <f>IF($C1336="", "", IF(IFERROR(INDEX(Ingredients!$AI$11:$AI$310, MATCH($C1336, Ingredients!$B$11:$B$310, 0)), "")="", "", IFERROR(INDEX(Ingredients!$AI$11:$AI$310, MATCH($C1336, Ingredients!$B$11:$B$310, 0)), "")))</f>
        <v/>
      </c>
      <c r="AT1336" s="120" t="str">
        <f t="shared" si="316"/>
        <v/>
      </c>
      <c r="AV1336" s="90" t="str">
        <f t="shared" si="306"/>
        <v/>
      </c>
      <c r="AX1336" s="90" t="str">
        <f>IF($AV1336="", "", COUNTIF($AV$11:$AV$5010, "&lt;"&amp;$AV1336)+1+COUNTIF($AV$11:$AV1336, $AV1336)-1)</f>
        <v/>
      </c>
      <c r="AZ1336" s="111" t="str">
        <f>IF($B1336="", "", SUMIF('Shopping List'!$AV$11:$AV$25, $B1336, 'Shopping List'!$BN$11:$BN$25))</f>
        <v/>
      </c>
      <c r="BB1336" s="117" t="str">
        <f t="shared" si="317"/>
        <v/>
      </c>
    </row>
    <row r="1337" spans="1:54" x14ac:dyDescent="0.25">
      <c r="A1337" s="4"/>
      <c r="B1337" s="37"/>
      <c r="C1337" s="124"/>
      <c r="D1337" s="39"/>
      <c r="E1337" s="125"/>
      <c r="F1337" s="48"/>
      <c r="G1337" s="4"/>
      <c r="H1337" s="4"/>
      <c r="I1337" s="95" t="str">
        <f>IF($C1337="", "", IF(IFERROR(INDEX(Ingredients!$C$11:$C$310, MATCH($C1337, Ingredients!$B$11:$B$310, 0)), "")="", "", IFERROR(INDEX(Ingredients!$C$11:$C$310, MATCH($C1337, Ingredients!$B$11:$B$310, 0)), "")))</f>
        <v/>
      </c>
      <c r="J1337" s="73" t="str">
        <f>IF($B1337="", "", IF(IFERROR(INDEX(Meals!$C$11:$C$260, MATCH($B1337, Meals!$B$11:$B$260, 0)), "")="", "", IFERROR(INDEX(Meals!$C$11:$C$260, MATCH($B1337, Meals!$B$11:$B$260, 0)), "")))</f>
        <v/>
      </c>
      <c r="K1337" s="4"/>
      <c r="L1337" s="72" t="str">
        <f t="shared" si="307"/>
        <v/>
      </c>
      <c r="M1337" s="73" t="str">
        <f t="shared" si="308"/>
        <v/>
      </c>
      <c r="N1337" s="4"/>
      <c r="O1337" s="78" t="str">
        <f t="shared" si="309"/>
        <v/>
      </c>
      <c r="P1337" s="79" t="str">
        <f t="shared" si="310"/>
        <v/>
      </c>
      <c r="Q1337" s="4"/>
      <c r="R1337" s="90" t="str">
        <f t="shared" si="311"/>
        <v/>
      </c>
      <c r="S1337" s="4"/>
      <c r="Y1337" s="18" t="str">
        <f t="shared" si="312"/>
        <v/>
      </c>
      <c r="AA1337" s="18" t="str">
        <f t="shared" si="303"/>
        <v/>
      </c>
      <c r="AB1337" s="18" t="str">
        <f t="shared" si="304"/>
        <v/>
      </c>
      <c r="AC1337" s="18" t="str">
        <f t="shared" si="313"/>
        <v/>
      </c>
      <c r="AD1337" s="18" t="str">
        <f t="shared" si="313"/>
        <v/>
      </c>
      <c r="AE1337" s="18" t="str">
        <f t="shared" si="314"/>
        <v/>
      </c>
      <c r="AG1337" s="95" t="str">
        <f>IF($C1337="", "", IF(IFERROR(INDEX(Ingredients!C$11:C$310, MATCH($C1337, Ingredients!$B$11:$B$310, 0)), "")="", "", IFERROR(INDEX(Ingredients!C$11:C$310, MATCH($C1337, Ingredients!$B$11:$B$310, 0)), "")))</f>
        <v/>
      </c>
      <c r="AH1337" s="105" t="str">
        <f>IF($C1337="", "", IF(IFERROR(INDEX(Ingredients!D$11:D$310, MATCH($C1337, Ingredients!$B$11:$B$310, 0)), "")="", "", IFERROR(INDEX(Ingredients!D$11:D$310, MATCH($C1337, Ingredients!$B$11:$B$310, 0)), "")))</f>
        <v/>
      </c>
      <c r="AI1337" s="106" t="str">
        <f>IF($C1337="", "", IF(IFERROR(INDEX(Ingredients!E$11:E$310, MATCH($C1337, Ingredients!$B$11:$B$310, 0)), "")="", "", IFERROR(INDEX(Ingredients!E$11:E$310, MATCH($C1337, Ingredients!$B$11:$B$310, 0)), "")))</f>
        <v/>
      </c>
      <c r="AJ1337" s="108" t="str">
        <f>IF($C1337="", "", IF(IFERROR(INDEX(Ingredients!F$11:F$310, MATCH($C1337, Ingredients!$B$11:$B$310, 0)), "")="", "", IFERROR(INDEX(Ingredients!F$11:F$310, MATCH($C1337, Ingredients!$B$11:$B$310, 0)), "")))</f>
        <v/>
      </c>
      <c r="AK1337" s="106" t="str">
        <f>IF($C1337="", "", IF(IFERROR(INDEX(Ingredients!G$11:G$310, MATCH($C1337, Ingredients!$B$11:$B$310, 0)), "")="", "", IFERROR(INDEX(Ingredients!G$11:G$310, MATCH($C1337, Ingredients!$B$11:$B$310, 0)), "")))</f>
        <v/>
      </c>
      <c r="AL1337" s="79" t="str">
        <f>IF($C1337="", "", IF(IFERROR(INDEX(Ingredients!H$11:H$310, MATCH($C1337, Ingredients!$B$11:$B$310, 0)), "")="", "", IFERROR(INDEX(Ingredients!H$11:H$310, MATCH($C1337, Ingredients!$B$11:$B$310, 0)), "")))</f>
        <v/>
      </c>
      <c r="AN1337" s="83" t="str">
        <f t="shared" si="305"/>
        <v/>
      </c>
      <c r="AP1337" s="114" t="str">
        <f t="shared" si="315"/>
        <v/>
      </c>
      <c r="AR1337" s="117" t="str">
        <f>IF($C1337="", "", IF(IFERROR(INDEX(Ingredients!$AI$11:$AI$310, MATCH($C1337, Ingredients!$B$11:$B$310, 0)), "")="", "", IFERROR(INDEX(Ingredients!$AI$11:$AI$310, MATCH($C1337, Ingredients!$B$11:$B$310, 0)), "")))</f>
        <v/>
      </c>
      <c r="AT1337" s="120" t="str">
        <f t="shared" si="316"/>
        <v/>
      </c>
      <c r="AV1337" s="90" t="str">
        <f t="shared" si="306"/>
        <v/>
      </c>
      <c r="AX1337" s="90" t="str">
        <f>IF($AV1337="", "", COUNTIF($AV$11:$AV$5010, "&lt;"&amp;$AV1337)+1+COUNTIF($AV$11:$AV1337, $AV1337)-1)</f>
        <v/>
      </c>
      <c r="AZ1337" s="111" t="str">
        <f>IF($B1337="", "", SUMIF('Shopping List'!$AV$11:$AV$25, $B1337, 'Shopping List'!$BN$11:$BN$25))</f>
        <v/>
      </c>
      <c r="BB1337" s="117" t="str">
        <f t="shared" si="317"/>
        <v/>
      </c>
    </row>
    <row r="1338" spans="1:54" x14ac:dyDescent="0.25">
      <c r="A1338" s="4"/>
      <c r="B1338" s="37"/>
      <c r="C1338" s="124"/>
      <c r="D1338" s="39"/>
      <c r="E1338" s="125"/>
      <c r="F1338" s="48"/>
      <c r="G1338" s="4"/>
      <c r="H1338" s="4"/>
      <c r="I1338" s="95" t="str">
        <f>IF($C1338="", "", IF(IFERROR(INDEX(Ingredients!$C$11:$C$310, MATCH($C1338, Ingredients!$B$11:$B$310, 0)), "")="", "", IFERROR(INDEX(Ingredients!$C$11:$C$310, MATCH($C1338, Ingredients!$B$11:$B$310, 0)), "")))</f>
        <v/>
      </c>
      <c r="J1338" s="73" t="str">
        <f>IF($B1338="", "", IF(IFERROR(INDEX(Meals!$C$11:$C$260, MATCH($B1338, Meals!$B$11:$B$260, 0)), "")="", "", IFERROR(INDEX(Meals!$C$11:$C$260, MATCH($B1338, Meals!$B$11:$B$260, 0)), "")))</f>
        <v/>
      </c>
      <c r="K1338" s="4"/>
      <c r="L1338" s="72" t="str">
        <f t="shared" si="307"/>
        <v/>
      </c>
      <c r="M1338" s="73" t="str">
        <f t="shared" si="308"/>
        <v/>
      </c>
      <c r="N1338" s="4"/>
      <c r="O1338" s="78" t="str">
        <f t="shared" si="309"/>
        <v/>
      </c>
      <c r="P1338" s="79" t="str">
        <f t="shared" si="310"/>
        <v/>
      </c>
      <c r="Q1338" s="4"/>
      <c r="R1338" s="90" t="str">
        <f t="shared" si="311"/>
        <v/>
      </c>
      <c r="S1338" s="4"/>
      <c r="Y1338" s="18" t="str">
        <f t="shared" si="312"/>
        <v/>
      </c>
      <c r="AA1338" s="18" t="str">
        <f t="shared" si="303"/>
        <v/>
      </c>
      <c r="AB1338" s="18" t="str">
        <f t="shared" si="304"/>
        <v/>
      </c>
      <c r="AC1338" s="18" t="str">
        <f t="shared" si="313"/>
        <v/>
      </c>
      <c r="AD1338" s="18" t="str">
        <f t="shared" si="313"/>
        <v/>
      </c>
      <c r="AE1338" s="18" t="str">
        <f t="shared" si="314"/>
        <v/>
      </c>
      <c r="AG1338" s="95" t="str">
        <f>IF($C1338="", "", IF(IFERROR(INDEX(Ingredients!C$11:C$310, MATCH($C1338, Ingredients!$B$11:$B$310, 0)), "")="", "", IFERROR(INDEX(Ingredients!C$11:C$310, MATCH($C1338, Ingredients!$B$11:$B$310, 0)), "")))</f>
        <v/>
      </c>
      <c r="AH1338" s="105" t="str">
        <f>IF($C1338="", "", IF(IFERROR(INDEX(Ingredients!D$11:D$310, MATCH($C1338, Ingredients!$B$11:$B$310, 0)), "")="", "", IFERROR(INDEX(Ingredients!D$11:D$310, MATCH($C1338, Ingredients!$B$11:$B$310, 0)), "")))</f>
        <v/>
      </c>
      <c r="AI1338" s="106" t="str">
        <f>IF($C1338="", "", IF(IFERROR(INDEX(Ingredients!E$11:E$310, MATCH($C1338, Ingredients!$B$11:$B$310, 0)), "")="", "", IFERROR(INDEX(Ingredients!E$11:E$310, MATCH($C1338, Ingredients!$B$11:$B$310, 0)), "")))</f>
        <v/>
      </c>
      <c r="AJ1338" s="108" t="str">
        <f>IF($C1338="", "", IF(IFERROR(INDEX(Ingredients!F$11:F$310, MATCH($C1338, Ingredients!$B$11:$B$310, 0)), "")="", "", IFERROR(INDEX(Ingredients!F$11:F$310, MATCH($C1338, Ingredients!$B$11:$B$310, 0)), "")))</f>
        <v/>
      </c>
      <c r="AK1338" s="106" t="str">
        <f>IF($C1338="", "", IF(IFERROR(INDEX(Ingredients!G$11:G$310, MATCH($C1338, Ingredients!$B$11:$B$310, 0)), "")="", "", IFERROR(INDEX(Ingredients!G$11:G$310, MATCH($C1338, Ingredients!$B$11:$B$310, 0)), "")))</f>
        <v/>
      </c>
      <c r="AL1338" s="79" t="str">
        <f>IF($C1338="", "", IF(IFERROR(INDEX(Ingredients!H$11:H$310, MATCH($C1338, Ingredients!$B$11:$B$310, 0)), "")="", "", IFERROR(INDEX(Ingredients!H$11:H$310, MATCH($C1338, Ingredients!$B$11:$B$310, 0)), "")))</f>
        <v/>
      </c>
      <c r="AN1338" s="83" t="str">
        <f t="shared" si="305"/>
        <v/>
      </c>
      <c r="AP1338" s="114" t="str">
        <f t="shared" si="315"/>
        <v/>
      </c>
      <c r="AR1338" s="117" t="str">
        <f>IF($C1338="", "", IF(IFERROR(INDEX(Ingredients!$AI$11:$AI$310, MATCH($C1338, Ingredients!$B$11:$B$310, 0)), "")="", "", IFERROR(INDEX(Ingredients!$AI$11:$AI$310, MATCH($C1338, Ingredients!$B$11:$B$310, 0)), "")))</f>
        <v/>
      </c>
      <c r="AT1338" s="120" t="str">
        <f t="shared" si="316"/>
        <v/>
      </c>
      <c r="AV1338" s="90" t="str">
        <f t="shared" si="306"/>
        <v/>
      </c>
      <c r="AX1338" s="90" t="str">
        <f>IF($AV1338="", "", COUNTIF($AV$11:$AV$5010, "&lt;"&amp;$AV1338)+1+COUNTIF($AV$11:$AV1338, $AV1338)-1)</f>
        <v/>
      </c>
      <c r="AZ1338" s="111" t="str">
        <f>IF($B1338="", "", SUMIF('Shopping List'!$AV$11:$AV$25, $B1338, 'Shopping List'!$BN$11:$BN$25))</f>
        <v/>
      </c>
      <c r="BB1338" s="117" t="str">
        <f t="shared" si="317"/>
        <v/>
      </c>
    </row>
    <row r="1339" spans="1:54" x14ac:dyDescent="0.25">
      <c r="A1339" s="4"/>
      <c r="B1339" s="37"/>
      <c r="C1339" s="124"/>
      <c r="D1339" s="39"/>
      <c r="E1339" s="125"/>
      <c r="F1339" s="48"/>
      <c r="G1339" s="4"/>
      <c r="H1339" s="4"/>
      <c r="I1339" s="95" t="str">
        <f>IF($C1339="", "", IF(IFERROR(INDEX(Ingredients!$C$11:$C$310, MATCH($C1339, Ingredients!$B$11:$B$310, 0)), "")="", "", IFERROR(INDEX(Ingredients!$C$11:$C$310, MATCH($C1339, Ingredients!$B$11:$B$310, 0)), "")))</f>
        <v/>
      </c>
      <c r="J1339" s="73" t="str">
        <f>IF($B1339="", "", IF(IFERROR(INDEX(Meals!$C$11:$C$260, MATCH($B1339, Meals!$B$11:$B$260, 0)), "")="", "", IFERROR(INDEX(Meals!$C$11:$C$260, MATCH($B1339, Meals!$B$11:$B$260, 0)), "")))</f>
        <v/>
      </c>
      <c r="K1339" s="4"/>
      <c r="L1339" s="72" t="str">
        <f t="shared" si="307"/>
        <v/>
      </c>
      <c r="M1339" s="73" t="str">
        <f t="shared" si="308"/>
        <v/>
      </c>
      <c r="N1339" s="4"/>
      <c r="O1339" s="78" t="str">
        <f t="shared" si="309"/>
        <v/>
      </c>
      <c r="P1339" s="79" t="str">
        <f t="shared" si="310"/>
        <v/>
      </c>
      <c r="Q1339" s="4"/>
      <c r="R1339" s="90" t="str">
        <f t="shared" si="311"/>
        <v/>
      </c>
      <c r="S1339" s="4"/>
      <c r="Y1339" s="18" t="str">
        <f t="shared" si="312"/>
        <v/>
      </c>
      <c r="AA1339" s="18" t="str">
        <f t="shared" si="303"/>
        <v/>
      </c>
      <c r="AB1339" s="18" t="str">
        <f t="shared" si="304"/>
        <v/>
      </c>
      <c r="AC1339" s="18" t="str">
        <f t="shared" si="313"/>
        <v/>
      </c>
      <c r="AD1339" s="18" t="str">
        <f t="shared" si="313"/>
        <v/>
      </c>
      <c r="AE1339" s="18" t="str">
        <f t="shared" si="314"/>
        <v/>
      </c>
      <c r="AG1339" s="95" t="str">
        <f>IF($C1339="", "", IF(IFERROR(INDEX(Ingredients!C$11:C$310, MATCH($C1339, Ingredients!$B$11:$B$310, 0)), "")="", "", IFERROR(INDEX(Ingredients!C$11:C$310, MATCH($C1339, Ingredients!$B$11:$B$310, 0)), "")))</f>
        <v/>
      </c>
      <c r="AH1339" s="105" t="str">
        <f>IF($C1339="", "", IF(IFERROR(INDEX(Ingredients!D$11:D$310, MATCH($C1339, Ingredients!$B$11:$B$310, 0)), "")="", "", IFERROR(INDEX(Ingredients!D$11:D$310, MATCH($C1339, Ingredients!$B$11:$B$310, 0)), "")))</f>
        <v/>
      </c>
      <c r="AI1339" s="106" t="str">
        <f>IF($C1339="", "", IF(IFERROR(INDEX(Ingredients!E$11:E$310, MATCH($C1339, Ingredients!$B$11:$B$310, 0)), "")="", "", IFERROR(INDEX(Ingredients!E$11:E$310, MATCH($C1339, Ingredients!$B$11:$B$310, 0)), "")))</f>
        <v/>
      </c>
      <c r="AJ1339" s="108" t="str">
        <f>IF($C1339="", "", IF(IFERROR(INDEX(Ingredients!F$11:F$310, MATCH($C1339, Ingredients!$B$11:$B$310, 0)), "")="", "", IFERROR(INDEX(Ingredients!F$11:F$310, MATCH($C1339, Ingredients!$B$11:$B$310, 0)), "")))</f>
        <v/>
      </c>
      <c r="AK1339" s="106" t="str">
        <f>IF($C1339="", "", IF(IFERROR(INDEX(Ingredients!G$11:G$310, MATCH($C1339, Ingredients!$B$11:$B$310, 0)), "")="", "", IFERROR(INDEX(Ingredients!G$11:G$310, MATCH($C1339, Ingredients!$B$11:$B$310, 0)), "")))</f>
        <v/>
      </c>
      <c r="AL1339" s="79" t="str">
        <f>IF($C1339="", "", IF(IFERROR(INDEX(Ingredients!H$11:H$310, MATCH($C1339, Ingredients!$B$11:$B$310, 0)), "")="", "", IFERROR(INDEX(Ingredients!H$11:H$310, MATCH($C1339, Ingredients!$B$11:$B$310, 0)), "")))</f>
        <v/>
      </c>
      <c r="AN1339" s="83" t="str">
        <f t="shared" si="305"/>
        <v/>
      </c>
      <c r="AP1339" s="114" t="str">
        <f t="shared" si="315"/>
        <v/>
      </c>
      <c r="AR1339" s="117" t="str">
        <f>IF($C1339="", "", IF(IFERROR(INDEX(Ingredients!$AI$11:$AI$310, MATCH($C1339, Ingredients!$B$11:$B$310, 0)), "")="", "", IFERROR(INDEX(Ingredients!$AI$11:$AI$310, MATCH($C1339, Ingredients!$B$11:$B$310, 0)), "")))</f>
        <v/>
      </c>
      <c r="AT1339" s="120" t="str">
        <f t="shared" si="316"/>
        <v/>
      </c>
      <c r="AV1339" s="90" t="str">
        <f t="shared" si="306"/>
        <v/>
      </c>
      <c r="AX1339" s="90" t="str">
        <f>IF($AV1339="", "", COUNTIF($AV$11:$AV$5010, "&lt;"&amp;$AV1339)+1+COUNTIF($AV$11:$AV1339, $AV1339)-1)</f>
        <v/>
      </c>
      <c r="AZ1339" s="111" t="str">
        <f>IF($B1339="", "", SUMIF('Shopping List'!$AV$11:$AV$25, $B1339, 'Shopping List'!$BN$11:$BN$25))</f>
        <v/>
      </c>
      <c r="BB1339" s="117" t="str">
        <f t="shared" si="317"/>
        <v/>
      </c>
    </row>
    <row r="1340" spans="1:54" x14ac:dyDescent="0.25">
      <c r="A1340" s="4"/>
      <c r="B1340" s="37"/>
      <c r="C1340" s="124"/>
      <c r="D1340" s="39"/>
      <c r="E1340" s="125"/>
      <c r="F1340" s="48"/>
      <c r="G1340" s="4"/>
      <c r="H1340" s="4"/>
      <c r="I1340" s="95" t="str">
        <f>IF($C1340="", "", IF(IFERROR(INDEX(Ingredients!$C$11:$C$310, MATCH($C1340, Ingredients!$B$11:$B$310, 0)), "")="", "", IFERROR(INDEX(Ingredients!$C$11:$C$310, MATCH($C1340, Ingredients!$B$11:$B$310, 0)), "")))</f>
        <v/>
      </c>
      <c r="J1340" s="73" t="str">
        <f>IF($B1340="", "", IF(IFERROR(INDEX(Meals!$C$11:$C$260, MATCH($B1340, Meals!$B$11:$B$260, 0)), "")="", "", IFERROR(INDEX(Meals!$C$11:$C$260, MATCH($B1340, Meals!$B$11:$B$260, 0)), "")))</f>
        <v/>
      </c>
      <c r="K1340" s="4"/>
      <c r="L1340" s="72" t="str">
        <f t="shared" si="307"/>
        <v/>
      </c>
      <c r="M1340" s="73" t="str">
        <f t="shared" si="308"/>
        <v/>
      </c>
      <c r="N1340" s="4"/>
      <c r="O1340" s="78" t="str">
        <f t="shared" si="309"/>
        <v/>
      </c>
      <c r="P1340" s="79" t="str">
        <f t="shared" si="310"/>
        <v/>
      </c>
      <c r="Q1340" s="4"/>
      <c r="R1340" s="90" t="str">
        <f t="shared" si="311"/>
        <v/>
      </c>
      <c r="S1340" s="4"/>
      <c r="Y1340" s="18" t="str">
        <f t="shared" si="312"/>
        <v/>
      </c>
      <c r="AA1340" s="18" t="str">
        <f t="shared" si="303"/>
        <v/>
      </c>
      <c r="AB1340" s="18" t="str">
        <f t="shared" si="304"/>
        <v/>
      </c>
      <c r="AC1340" s="18" t="str">
        <f t="shared" si="313"/>
        <v/>
      </c>
      <c r="AD1340" s="18" t="str">
        <f t="shared" si="313"/>
        <v/>
      </c>
      <c r="AE1340" s="18" t="str">
        <f t="shared" si="314"/>
        <v/>
      </c>
      <c r="AG1340" s="95" t="str">
        <f>IF($C1340="", "", IF(IFERROR(INDEX(Ingredients!C$11:C$310, MATCH($C1340, Ingredients!$B$11:$B$310, 0)), "")="", "", IFERROR(INDEX(Ingredients!C$11:C$310, MATCH($C1340, Ingredients!$B$11:$B$310, 0)), "")))</f>
        <v/>
      </c>
      <c r="AH1340" s="105" t="str">
        <f>IF($C1340="", "", IF(IFERROR(INDEX(Ingredients!D$11:D$310, MATCH($C1340, Ingredients!$B$11:$B$310, 0)), "")="", "", IFERROR(INDEX(Ingredients!D$11:D$310, MATCH($C1340, Ingredients!$B$11:$B$310, 0)), "")))</f>
        <v/>
      </c>
      <c r="AI1340" s="106" t="str">
        <f>IF($C1340="", "", IF(IFERROR(INDEX(Ingredients!E$11:E$310, MATCH($C1340, Ingredients!$B$11:$B$310, 0)), "")="", "", IFERROR(INDEX(Ingredients!E$11:E$310, MATCH($C1340, Ingredients!$B$11:$B$310, 0)), "")))</f>
        <v/>
      </c>
      <c r="AJ1340" s="108" t="str">
        <f>IF($C1340="", "", IF(IFERROR(INDEX(Ingredients!F$11:F$310, MATCH($C1340, Ingredients!$B$11:$B$310, 0)), "")="", "", IFERROR(INDEX(Ingredients!F$11:F$310, MATCH($C1340, Ingredients!$B$11:$B$310, 0)), "")))</f>
        <v/>
      </c>
      <c r="AK1340" s="106" t="str">
        <f>IF($C1340="", "", IF(IFERROR(INDEX(Ingredients!G$11:G$310, MATCH($C1340, Ingredients!$B$11:$B$310, 0)), "")="", "", IFERROR(INDEX(Ingredients!G$11:G$310, MATCH($C1340, Ingredients!$B$11:$B$310, 0)), "")))</f>
        <v/>
      </c>
      <c r="AL1340" s="79" t="str">
        <f>IF($C1340="", "", IF(IFERROR(INDEX(Ingredients!H$11:H$310, MATCH($C1340, Ingredients!$B$11:$B$310, 0)), "")="", "", IFERROR(INDEX(Ingredients!H$11:H$310, MATCH($C1340, Ingredients!$B$11:$B$310, 0)), "")))</f>
        <v/>
      </c>
      <c r="AN1340" s="83" t="str">
        <f t="shared" si="305"/>
        <v/>
      </c>
      <c r="AP1340" s="114" t="str">
        <f t="shared" si="315"/>
        <v/>
      </c>
      <c r="AR1340" s="117" t="str">
        <f>IF($C1340="", "", IF(IFERROR(INDEX(Ingredients!$AI$11:$AI$310, MATCH($C1340, Ingredients!$B$11:$B$310, 0)), "")="", "", IFERROR(INDEX(Ingredients!$AI$11:$AI$310, MATCH($C1340, Ingredients!$B$11:$B$310, 0)), "")))</f>
        <v/>
      </c>
      <c r="AT1340" s="120" t="str">
        <f t="shared" si="316"/>
        <v/>
      </c>
      <c r="AV1340" s="90" t="str">
        <f t="shared" si="306"/>
        <v/>
      </c>
      <c r="AX1340" s="90" t="str">
        <f>IF($AV1340="", "", COUNTIF($AV$11:$AV$5010, "&lt;"&amp;$AV1340)+1+COUNTIF($AV$11:$AV1340, $AV1340)-1)</f>
        <v/>
      </c>
      <c r="AZ1340" s="111" t="str">
        <f>IF($B1340="", "", SUMIF('Shopping List'!$AV$11:$AV$25, $B1340, 'Shopping List'!$BN$11:$BN$25))</f>
        <v/>
      </c>
      <c r="BB1340" s="117" t="str">
        <f t="shared" si="317"/>
        <v/>
      </c>
    </row>
    <row r="1341" spans="1:54" x14ac:dyDescent="0.25">
      <c r="A1341" s="4"/>
      <c r="B1341" s="37"/>
      <c r="C1341" s="124"/>
      <c r="D1341" s="39"/>
      <c r="E1341" s="125"/>
      <c r="F1341" s="48"/>
      <c r="G1341" s="4"/>
      <c r="H1341" s="4"/>
      <c r="I1341" s="95" t="str">
        <f>IF($C1341="", "", IF(IFERROR(INDEX(Ingredients!$C$11:$C$310, MATCH($C1341, Ingredients!$B$11:$B$310, 0)), "")="", "", IFERROR(INDEX(Ingredients!$C$11:$C$310, MATCH($C1341, Ingredients!$B$11:$B$310, 0)), "")))</f>
        <v/>
      </c>
      <c r="J1341" s="73" t="str">
        <f>IF($B1341="", "", IF(IFERROR(INDEX(Meals!$C$11:$C$260, MATCH($B1341, Meals!$B$11:$B$260, 0)), "")="", "", IFERROR(INDEX(Meals!$C$11:$C$260, MATCH($B1341, Meals!$B$11:$B$260, 0)), "")))</f>
        <v/>
      </c>
      <c r="K1341" s="4"/>
      <c r="L1341" s="72" t="str">
        <f t="shared" si="307"/>
        <v/>
      </c>
      <c r="M1341" s="73" t="str">
        <f t="shared" si="308"/>
        <v/>
      </c>
      <c r="N1341" s="4"/>
      <c r="O1341" s="78" t="str">
        <f t="shared" si="309"/>
        <v/>
      </c>
      <c r="P1341" s="79" t="str">
        <f t="shared" si="310"/>
        <v/>
      </c>
      <c r="Q1341" s="4"/>
      <c r="R1341" s="90" t="str">
        <f t="shared" si="311"/>
        <v/>
      </c>
      <c r="S1341" s="4"/>
      <c r="Y1341" s="18" t="str">
        <f t="shared" si="312"/>
        <v/>
      </c>
      <c r="AA1341" s="18" t="str">
        <f t="shared" si="303"/>
        <v/>
      </c>
      <c r="AB1341" s="18" t="str">
        <f t="shared" si="304"/>
        <v/>
      </c>
      <c r="AC1341" s="18" t="str">
        <f t="shared" si="313"/>
        <v/>
      </c>
      <c r="AD1341" s="18" t="str">
        <f t="shared" si="313"/>
        <v/>
      </c>
      <c r="AE1341" s="18" t="str">
        <f t="shared" si="314"/>
        <v/>
      </c>
      <c r="AG1341" s="95" t="str">
        <f>IF($C1341="", "", IF(IFERROR(INDEX(Ingredients!C$11:C$310, MATCH($C1341, Ingredients!$B$11:$B$310, 0)), "")="", "", IFERROR(INDEX(Ingredients!C$11:C$310, MATCH($C1341, Ingredients!$B$11:$B$310, 0)), "")))</f>
        <v/>
      </c>
      <c r="AH1341" s="105" t="str">
        <f>IF($C1341="", "", IF(IFERROR(INDEX(Ingredients!D$11:D$310, MATCH($C1341, Ingredients!$B$11:$B$310, 0)), "")="", "", IFERROR(INDEX(Ingredients!D$11:D$310, MATCH($C1341, Ingredients!$B$11:$B$310, 0)), "")))</f>
        <v/>
      </c>
      <c r="AI1341" s="106" t="str">
        <f>IF($C1341="", "", IF(IFERROR(INDEX(Ingredients!E$11:E$310, MATCH($C1341, Ingredients!$B$11:$B$310, 0)), "")="", "", IFERROR(INDEX(Ingredients!E$11:E$310, MATCH($C1341, Ingredients!$B$11:$B$310, 0)), "")))</f>
        <v/>
      </c>
      <c r="AJ1341" s="108" t="str">
        <f>IF($C1341="", "", IF(IFERROR(INDEX(Ingredients!F$11:F$310, MATCH($C1341, Ingredients!$B$11:$B$310, 0)), "")="", "", IFERROR(INDEX(Ingredients!F$11:F$310, MATCH($C1341, Ingredients!$B$11:$B$310, 0)), "")))</f>
        <v/>
      </c>
      <c r="AK1341" s="106" t="str">
        <f>IF($C1341="", "", IF(IFERROR(INDEX(Ingredients!G$11:G$310, MATCH($C1341, Ingredients!$B$11:$B$310, 0)), "")="", "", IFERROR(INDEX(Ingredients!G$11:G$310, MATCH($C1341, Ingredients!$B$11:$B$310, 0)), "")))</f>
        <v/>
      </c>
      <c r="AL1341" s="79" t="str">
        <f>IF($C1341="", "", IF(IFERROR(INDEX(Ingredients!H$11:H$310, MATCH($C1341, Ingredients!$B$11:$B$310, 0)), "")="", "", IFERROR(INDEX(Ingredients!H$11:H$310, MATCH($C1341, Ingredients!$B$11:$B$310, 0)), "")))</f>
        <v/>
      </c>
      <c r="AN1341" s="83" t="str">
        <f t="shared" si="305"/>
        <v/>
      </c>
      <c r="AP1341" s="114" t="str">
        <f t="shared" si="315"/>
        <v/>
      </c>
      <c r="AR1341" s="117" t="str">
        <f>IF($C1341="", "", IF(IFERROR(INDEX(Ingredients!$AI$11:$AI$310, MATCH($C1341, Ingredients!$B$11:$B$310, 0)), "")="", "", IFERROR(INDEX(Ingredients!$AI$11:$AI$310, MATCH($C1341, Ingredients!$B$11:$B$310, 0)), "")))</f>
        <v/>
      </c>
      <c r="AT1341" s="120" t="str">
        <f t="shared" si="316"/>
        <v/>
      </c>
      <c r="AV1341" s="90" t="str">
        <f t="shared" si="306"/>
        <v/>
      </c>
      <c r="AX1341" s="90" t="str">
        <f>IF($AV1341="", "", COUNTIF($AV$11:$AV$5010, "&lt;"&amp;$AV1341)+1+COUNTIF($AV$11:$AV1341, $AV1341)-1)</f>
        <v/>
      </c>
      <c r="AZ1341" s="111" t="str">
        <f>IF($B1341="", "", SUMIF('Shopping List'!$AV$11:$AV$25, $B1341, 'Shopping List'!$BN$11:$BN$25))</f>
        <v/>
      </c>
      <c r="BB1341" s="117" t="str">
        <f t="shared" si="317"/>
        <v/>
      </c>
    </row>
    <row r="1342" spans="1:54" x14ac:dyDescent="0.25">
      <c r="A1342" s="4"/>
      <c r="B1342" s="37"/>
      <c r="C1342" s="124"/>
      <c r="D1342" s="39"/>
      <c r="E1342" s="125"/>
      <c r="F1342" s="48"/>
      <c r="G1342" s="4"/>
      <c r="H1342" s="4"/>
      <c r="I1342" s="95" t="str">
        <f>IF($C1342="", "", IF(IFERROR(INDEX(Ingredients!$C$11:$C$310, MATCH($C1342, Ingredients!$B$11:$B$310, 0)), "")="", "", IFERROR(INDEX(Ingredients!$C$11:$C$310, MATCH($C1342, Ingredients!$B$11:$B$310, 0)), "")))</f>
        <v/>
      </c>
      <c r="J1342" s="73" t="str">
        <f>IF($B1342="", "", IF(IFERROR(INDEX(Meals!$C$11:$C$260, MATCH($B1342, Meals!$B$11:$B$260, 0)), "")="", "", IFERROR(INDEX(Meals!$C$11:$C$260, MATCH($B1342, Meals!$B$11:$B$260, 0)), "")))</f>
        <v/>
      </c>
      <c r="K1342" s="4"/>
      <c r="L1342" s="72" t="str">
        <f t="shared" si="307"/>
        <v/>
      </c>
      <c r="M1342" s="73" t="str">
        <f t="shared" si="308"/>
        <v/>
      </c>
      <c r="N1342" s="4"/>
      <c r="O1342" s="78" t="str">
        <f t="shared" si="309"/>
        <v/>
      </c>
      <c r="P1342" s="79" t="str">
        <f t="shared" si="310"/>
        <v/>
      </c>
      <c r="Q1342" s="4"/>
      <c r="R1342" s="90" t="str">
        <f t="shared" si="311"/>
        <v/>
      </c>
      <c r="S1342" s="4"/>
      <c r="Y1342" s="18" t="str">
        <f t="shared" si="312"/>
        <v/>
      </c>
      <c r="AA1342" s="18" t="str">
        <f t="shared" si="303"/>
        <v/>
      </c>
      <c r="AB1342" s="18" t="str">
        <f t="shared" si="304"/>
        <v/>
      </c>
      <c r="AC1342" s="18" t="str">
        <f t="shared" si="313"/>
        <v/>
      </c>
      <c r="AD1342" s="18" t="str">
        <f t="shared" si="313"/>
        <v/>
      </c>
      <c r="AE1342" s="18" t="str">
        <f t="shared" si="314"/>
        <v/>
      </c>
      <c r="AG1342" s="95" t="str">
        <f>IF($C1342="", "", IF(IFERROR(INDEX(Ingredients!C$11:C$310, MATCH($C1342, Ingredients!$B$11:$B$310, 0)), "")="", "", IFERROR(INDEX(Ingredients!C$11:C$310, MATCH($C1342, Ingredients!$B$11:$B$310, 0)), "")))</f>
        <v/>
      </c>
      <c r="AH1342" s="105" t="str">
        <f>IF($C1342="", "", IF(IFERROR(INDEX(Ingredients!D$11:D$310, MATCH($C1342, Ingredients!$B$11:$B$310, 0)), "")="", "", IFERROR(INDEX(Ingredients!D$11:D$310, MATCH($C1342, Ingredients!$B$11:$B$310, 0)), "")))</f>
        <v/>
      </c>
      <c r="AI1342" s="106" t="str">
        <f>IF($C1342="", "", IF(IFERROR(INDEX(Ingredients!E$11:E$310, MATCH($C1342, Ingredients!$B$11:$B$310, 0)), "")="", "", IFERROR(INDEX(Ingredients!E$11:E$310, MATCH($C1342, Ingredients!$B$11:$B$310, 0)), "")))</f>
        <v/>
      </c>
      <c r="AJ1342" s="108" t="str">
        <f>IF($C1342="", "", IF(IFERROR(INDEX(Ingredients!F$11:F$310, MATCH($C1342, Ingredients!$B$11:$B$310, 0)), "")="", "", IFERROR(INDEX(Ingredients!F$11:F$310, MATCH($C1342, Ingredients!$B$11:$B$310, 0)), "")))</f>
        <v/>
      </c>
      <c r="AK1342" s="106" t="str">
        <f>IF($C1342="", "", IF(IFERROR(INDEX(Ingredients!G$11:G$310, MATCH($C1342, Ingredients!$B$11:$B$310, 0)), "")="", "", IFERROR(INDEX(Ingredients!G$11:G$310, MATCH($C1342, Ingredients!$B$11:$B$310, 0)), "")))</f>
        <v/>
      </c>
      <c r="AL1342" s="79" t="str">
        <f>IF($C1342="", "", IF(IFERROR(INDEX(Ingredients!H$11:H$310, MATCH($C1342, Ingredients!$B$11:$B$310, 0)), "")="", "", IFERROR(INDEX(Ingredients!H$11:H$310, MATCH($C1342, Ingredients!$B$11:$B$310, 0)), "")))</f>
        <v/>
      </c>
      <c r="AN1342" s="83" t="str">
        <f t="shared" si="305"/>
        <v/>
      </c>
      <c r="AP1342" s="114" t="str">
        <f t="shared" si="315"/>
        <v/>
      </c>
      <c r="AR1342" s="117" t="str">
        <f>IF($C1342="", "", IF(IFERROR(INDEX(Ingredients!$AI$11:$AI$310, MATCH($C1342, Ingredients!$B$11:$B$310, 0)), "")="", "", IFERROR(INDEX(Ingredients!$AI$11:$AI$310, MATCH($C1342, Ingredients!$B$11:$B$310, 0)), "")))</f>
        <v/>
      </c>
      <c r="AT1342" s="120" t="str">
        <f t="shared" si="316"/>
        <v/>
      </c>
      <c r="AV1342" s="90" t="str">
        <f t="shared" si="306"/>
        <v/>
      </c>
      <c r="AX1342" s="90" t="str">
        <f>IF($AV1342="", "", COUNTIF($AV$11:$AV$5010, "&lt;"&amp;$AV1342)+1+COUNTIF($AV$11:$AV1342, $AV1342)-1)</f>
        <v/>
      </c>
      <c r="AZ1342" s="111" t="str">
        <f>IF($B1342="", "", SUMIF('Shopping List'!$AV$11:$AV$25, $B1342, 'Shopping List'!$BN$11:$BN$25))</f>
        <v/>
      </c>
      <c r="BB1342" s="117" t="str">
        <f t="shared" si="317"/>
        <v/>
      </c>
    </row>
    <row r="1343" spans="1:54" x14ac:dyDescent="0.25">
      <c r="A1343" s="4"/>
      <c r="B1343" s="37"/>
      <c r="C1343" s="124"/>
      <c r="D1343" s="39"/>
      <c r="E1343" s="125"/>
      <c r="F1343" s="48"/>
      <c r="G1343" s="4"/>
      <c r="H1343" s="4"/>
      <c r="I1343" s="95" t="str">
        <f>IF($C1343="", "", IF(IFERROR(INDEX(Ingredients!$C$11:$C$310, MATCH($C1343, Ingredients!$B$11:$B$310, 0)), "")="", "", IFERROR(INDEX(Ingredients!$C$11:$C$310, MATCH($C1343, Ingredients!$B$11:$B$310, 0)), "")))</f>
        <v/>
      </c>
      <c r="J1343" s="73" t="str">
        <f>IF($B1343="", "", IF(IFERROR(INDEX(Meals!$C$11:$C$260, MATCH($B1343, Meals!$B$11:$B$260, 0)), "")="", "", IFERROR(INDEX(Meals!$C$11:$C$260, MATCH($B1343, Meals!$B$11:$B$260, 0)), "")))</f>
        <v/>
      </c>
      <c r="K1343" s="4"/>
      <c r="L1343" s="72" t="str">
        <f t="shared" si="307"/>
        <v/>
      </c>
      <c r="M1343" s="73" t="str">
        <f t="shared" si="308"/>
        <v/>
      </c>
      <c r="N1343" s="4"/>
      <c r="O1343" s="78" t="str">
        <f t="shared" si="309"/>
        <v/>
      </c>
      <c r="P1343" s="79" t="str">
        <f t="shared" si="310"/>
        <v/>
      </c>
      <c r="Q1343" s="4"/>
      <c r="R1343" s="90" t="str">
        <f t="shared" si="311"/>
        <v/>
      </c>
      <c r="S1343" s="4"/>
      <c r="Y1343" s="18" t="str">
        <f t="shared" si="312"/>
        <v/>
      </c>
      <c r="AA1343" s="18" t="str">
        <f t="shared" si="303"/>
        <v/>
      </c>
      <c r="AB1343" s="18" t="str">
        <f t="shared" si="304"/>
        <v/>
      </c>
      <c r="AC1343" s="18" t="str">
        <f t="shared" si="313"/>
        <v/>
      </c>
      <c r="AD1343" s="18" t="str">
        <f t="shared" si="313"/>
        <v/>
      </c>
      <c r="AE1343" s="18" t="str">
        <f t="shared" si="314"/>
        <v/>
      </c>
      <c r="AG1343" s="95" t="str">
        <f>IF($C1343="", "", IF(IFERROR(INDEX(Ingredients!C$11:C$310, MATCH($C1343, Ingredients!$B$11:$B$310, 0)), "")="", "", IFERROR(INDEX(Ingredients!C$11:C$310, MATCH($C1343, Ingredients!$B$11:$B$310, 0)), "")))</f>
        <v/>
      </c>
      <c r="AH1343" s="105" t="str">
        <f>IF($C1343="", "", IF(IFERROR(INDEX(Ingredients!D$11:D$310, MATCH($C1343, Ingredients!$B$11:$B$310, 0)), "")="", "", IFERROR(INDEX(Ingredients!D$11:D$310, MATCH($C1343, Ingredients!$B$11:$B$310, 0)), "")))</f>
        <v/>
      </c>
      <c r="AI1343" s="106" t="str">
        <f>IF($C1343="", "", IF(IFERROR(INDEX(Ingredients!E$11:E$310, MATCH($C1343, Ingredients!$B$11:$B$310, 0)), "")="", "", IFERROR(INDEX(Ingredients!E$11:E$310, MATCH($C1343, Ingredients!$B$11:$B$310, 0)), "")))</f>
        <v/>
      </c>
      <c r="AJ1343" s="108" t="str">
        <f>IF($C1343="", "", IF(IFERROR(INDEX(Ingredients!F$11:F$310, MATCH($C1343, Ingredients!$B$11:$B$310, 0)), "")="", "", IFERROR(INDEX(Ingredients!F$11:F$310, MATCH($C1343, Ingredients!$B$11:$B$310, 0)), "")))</f>
        <v/>
      </c>
      <c r="AK1343" s="106" t="str">
        <f>IF($C1343="", "", IF(IFERROR(INDEX(Ingredients!G$11:G$310, MATCH($C1343, Ingredients!$B$11:$B$310, 0)), "")="", "", IFERROR(INDEX(Ingredients!G$11:G$310, MATCH($C1343, Ingredients!$B$11:$B$310, 0)), "")))</f>
        <v/>
      </c>
      <c r="AL1343" s="79" t="str">
        <f>IF($C1343="", "", IF(IFERROR(INDEX(Ingredients!H$11:H$310, MATCH($C1343, Ingredients!$B$11:$B$310, 0)), "")="", "", IFERROR(INDEX(Ingredients!H$11:H$310, MATCH($C1343, Ingredients!$B$11:$B$310, 0)), "")))</f>
        <v/>
      </c>
      <c r="AN1343" s="83" t="str">
        <f t="shared" si="305"/>
        <v/>
      </c>
      <c r="AP1343" s="114" t="str">
        <f t="shared" si="315"/>
        <v/>
      </c>
      <c r="AR1343" s="117" t="str">
        <f>IF($C1343="", "", IF(IFERROR(INDEX(Ingredients!$AI$11:$AI$310, MATCH($C1343, Ingredients!$B$11:$B$310, 0)), "")="", "", IFERROR(INDEX(Ingredients!$AI$11:$AI$310, MATCH($C1343, Ingredients!$B$11:$B$310, 0)), "")))</f>
        <v/>
      </c>
      <c r="AT1343" s="120" t="str">
        <f t="shared" si="316"/>
        <v/>
      </c>
      <c r="AV1343" s="90" t="str">
        <f t="shared" si="306"/>
        <v/>
      </c>
      <c r="AX1343" s="90" t="str">
        <f>IF($AV1343="", "", COUNTIF($AV$11:$AV$5010, "&lt;"&amp;$AV1343)+1+COUNTIF($AV$11:$AV1343, $AV1343)-1)</f>
        <v/>
      </c>
      <c r="AZ1343" s="111" t="str">
        <f>IF($B1343="", "", SUMIF('Shopping List'!$AV$11:$AV$25, $B1343, 'Shopping List'!$BN$11:$BN$25))</f>
        <v/>
      </c>
      <c r="BB1343" s="117" t="str">
        <f t="shared" si="317"/>
        <v/>
      </c>
    </row>
    <row r="1344" spans="1:54" x14ac:dyDescent="0.25">
      <c r="A1344" s="4"/>
      <c r="B1344" s="37"/>
      <c r="C1344" s="124"/>
      <c r="D1344" s="39"/>
      <c r="E1344" s="125"/>
      <c r="F1344" s="48"/>
      <c r="G1344" s="4"/>
      <c r="H1344" s="4"/>
      <c r="I1344" s="95" t="str">
        <f>IF($C1344="", "", IF(IFERROR(INDEX(Ingredients!$C$11:$C$310, MATCH($C1344, Ingredients!$B$11:$B$310, 0)), "")="", "", IFERROR(INDEX(Ingredients!$C$11:$C$310, MATCH($C1344, Ingredients!$B$11:$B$310, 0)), "")))</f>
        <v/>
      </c>
      <c r="J1344" s="73" t="str">
        <f>IF($B1344="", "", IF(IFERROR(INDEX(Meals!$C$11:$C$260, MATCH($B1344, Meals!$B$11:$B$260, 0)), "")="", "", IFERROR(INDEX(Meals!$C$11:$C$260, MATCH($B1344, Meals!$B$11:$B$260, 0)), "")))</f>
        <v/>
      </c>
      <c r="K1344" s="4"/>
      <c r="L1344" s="72" t="str">
        <f t="shared" si="307"/>
        <v/>
      </c>
      <c r="M1344" s="73" t="str">
        <f t="shared" si="308"/>
        <v/>
      </c>
      <c r="N1344" s="4"/>
      <c r="O1344" s="78" t="str">
        <f t="shared" si="309"/>
        <v/>
      </c>
      <c r="P1344" s="79" t="str">
        <f t="shared" si="310"/>
        <v/>
      </c>
      <c r="Q1344" s="4"/>
      <c r="R1344" s="90" t="str">
        <f t="shared" si="311"/>
        <v/>
      </c>
      <c r="S1344" s="4"/>
      <c r="Y1344" s="18" t="str">
        <f t="shared" si="312"/>
        <v/>
      </c>
      <c r="AA1344" s="18" t="str">
        <f t="shared" si="303"/>
        <v/>
      </c>
      <c r="AB1344" s="18" t="str">
        <f t="shared" si="304"/>
        <v/>
      </c>
      <c r="AC1344" s="18" t="str">
        <f t="shared" si="313"/>
        <v/>
      </c>
      <c r="AD1344" s="18" t="str">
        <f t="shared" si="313"/>
        <v/>
      </c>
      <c r="AE1344" s="18" t="str">
        <f t="shared" si="314"/>
        <v/>
      </c>
      <c r="AG1344" s="95" t="str">
        <f>IF($C1344="", "", IF(IFERROR(INDEX(Ingredients!C$11:C$310, MATCH($C1344, Ingredients!$B$11:$B$310, 0)), "")="", "", IFERROR(INDEX(Ingredients!C$11:C$310, MATCH($C1344, Ingredients!$B$11:$B$310, 0)), "")))</f>
        <v/>
      </c>
      <c r="AH1344" s="105" t="str">
        <f>IF($C1344="", "", IF(IFERROR(INDEX(Ingredients!D$11:D$310, MATCH($C1344, Ingredients!$B$11:$B$310, 0)), "")="", "", IFERROR(INDEX(Ingredients!D$11:D$310, MATCH($C1344, Ingredients!$B$11:$B$310, 0)), "")))</f>
        <v/>
      </c>
      <c r="AI1344" s="106" t="str">
        <f>IF($C1344="", "", IF(IFERROR(INDEX(Ingredients!E$11:E$310, MATCH($C1344, Ingredients!$B$11:$B$310, 0)), "")="", "", IFERROR(INDEX(Ingredients!E$11:E$310, MATCH($C1344, Ingredients!$B$11:$B$310, 0)), "")))</f>
        <v/>
      </c>
      <c r="AJ1344" s="108" t="str">
        <f>IF($C1344="", "", IF(IFERROR(INDEX(Ingredients!F$11:F$310, MATCH($C1344, Ingredients!$B$11:$B$310, 0)), "")="", "", IFERROR(INDEX(Ingredients!F$11:F$310, MATCH($C1344, Ingredients!$B$11:$B$310, 0)), "")))</f>
        <v/>
      </c>
      <c r="AK1344" s="106" t="str">
        <f>IF($C1344="", "", IF(IFERROR(INDEX(Ingredients!G$11:G$310, MATCH($C1344, Ingredients!$B$11:$B$310, 0)), "")="", "", IFERROR(INDEX(Ingredients!G$11:G$310, MATCH($C1344, Ingredients!$B$11:$B$310, 0)), "")))</f>
        <v/>
      </c>
      <c r="AL1344" s="79" t="str">
        <f>IF($C1344="", "", IF(IFERROR(INDEX(Ingredients!H$11:H$310, MATCH($C1344, Ingredients!$B$11:$B$310, 0)), "")="", "", IFERROR(INDEX(Ingredients!H$11:H$310, MATCH($C1344, Ingredients!$B$11:$B$310, 0)), "")))</f>
        <v/>
      </c>
      <c r="AN1344" s="83" t="str">
        <f t="shared" si="305"/>
        <v/>
      </c>
      <c r="AP1344" s="114" t="str">
        <f t="shared" si="315"/>
        <v/>
      </c>
      <c r="AR1344" s="117" t="str">
        <f>IF($C1344="", "", IF(IFERROR(INDEX(Ingredients!$AI$11:$AI$310, MATCH($C1344, Ingredients!$B$11:$B$310, 0)), "")="", "", IFERROR(INDEX(Ingredients!$AI$11:$AI$310, MATCH($C1344, Ingredients!$B$11:$B$310, 0)), "")))</f>
        <v/>
      </c>
      <c r="AT1344" s="120" t="str">
        <f t="shared" si="316"/>
        <v/>
      </c>
      <c r="AV1344" s="90" t="str">
        <f t="shared" si="306"/>
        <v/>
      </c>
      <c r="AX1344" s="90" t="str">
        <f>IF($AV1344="", "", COUNTIF($AV$11:$AV$5010, "&lt;"&amp;$AV1344)+1+COUNTIF($AV$11:$AV1344, $AV1344)-1)</f>
        <v/>
      </c>
      <c r="AZ1344" s="111" t="str">
        <f>IF($B1344="", "", SUMIF('Shopping List'!$AV$11:$AV$25, $B1344, 'Shopping List'!$BN$11:$BN$25))</f>
        <v/>
      </c>
      <c r="BB1344" s="117" t="str">
        <f t="shared" si="317"/>
        <v/>
      </c>
    </row>
    <row r="1345" spans="1:54" x14ac:dyDescent="0.25">
      <c r="A1345" s="4"/>
      <c r="B1345" s="37"/>
      <c r="C1345" s="124"/>
      <c r="D1345" s="39"/>
      <c r="E1345" s="125"/>
      <c r="F1345" s="48"/>
      <c r="G1345" s="4"/>
      <c r="H1345" s="4"/>
      <c r="I1345" s="95" t="str">
        <f>IF($C1345="", "", IF(IFERROR(INDEX(Ingredients!$C$11:$C$310, MATCH($C1345, Ingredients!$B$11:$B$310, 0)), "")="", "", IFERROR(INDEX(Ingredients!$C$11:$C$310, MATCH($C1345, Ingredients!$B$11:$B$310, 0)), "")))</f>
        <v/>
      </c>
      <c r="J1345" s="73" t="str">
        <f>IF($B1345="", "", IF(IFERROR(INDEX(Meals!$C$11:$C$260, MATCH($B1345, Meals!$B$11:$B$260, 0)), "")="", "", IFERROR(INDEX(Meals!$C$11:$C$260, MATCH($B1345, Meals!$B$11:$B$260, 0)), "")))</f>
        <v/>
      </c>
      <c r="K1345" s="4"/>
      <c r="L1345" s="72" t="str">
        <f t="shared" si="307"/>
        <v/>
      </c>
      <c r="M1345" s="73" t="str">
        <f t="shared" si="308"/>
        <v/>
      </c>
      <c r="N1345" s="4"/>
      <c r="O1345" s="78" t="str">
        <f t="shared" si="309"/>
        <v/>
      </c>
      <c r="P1345" s="79" t="str">
        <f t="shared" si="310"/>
        <v/>
      </c>
      <c r="Q1345" s="4"/>
      <c r="R1345" s="90" t="str">
        <f t="shared" si="311"/>
        <v/>
      </c>
      <c r="S1345" s="4"/>
      <c r="Y1345" s="18" t="str">
        <f t="shared" si="312"/>
        <v/>
      </c>
      <c r="AA1345" s="18" t="str">
        <f t="shared" si="303"/>
        <v/>
      </c>
      <c r="AB1345" s="18" t="str">
        <f t="shared" si="304"/>
        <v/>
      </c>
      <c r="AC1345" s="18" t="str">
        <f t="shared" si="313"/>
        <v/>
      </c>
      <c r="AD1345" s="18" t="str">
        <f t="shared" si="313"/>
        <v/>
      </c>
      <c r="AE1345" s="18" t="str">
        <f t="shared" si="314"/>
        <v/>
      </c>
      <c r="AG1345" s="95" t="str">
        <f>IF($C1345="", "", IF(IFERROR(INDEX(Ingredients!C$11:C$310, MATCH($C1345, Ingredients!$B$11:$B$310, 0)), "")="", "", IFERROR(INDEX(Ingredients!C$11:C$310, MATCH($C1345, Ingredients!$B$11:$B$310, 0)), "")))</f>
        <v/>
      </c>
      <c r="AH1345" s="105" t="str">
        <f>IF($C1345="", "", IF(IFERROR(INDEX(Ingredients!D$11:D$310, MATCH($C1345, Ingredients!$B$11:$B$310, 0)), "")="", "", IFERROR(INDEX(Ingredients!D$11:D$310, MATCH($C1345, Ingredients!$B$11:$B$310, 0)), "")))</f>
        <v/>
      </c>
      <c r="AI1345" s="106" t="str">
        <f>IF($C1345="", "", IF(IFERROR(INDEX(Ingredients!E$11:E$310, MATCH($C1345, Ingredients!$B$11:$B$310, 0)), "")="", "", IFERROR(INDEX(Ingredients!E$11:E$310, MATCH($C1345, Ingredients!$B$11:$B$310, 0)), "")))</f>
        <v/>
      </c>
      <c r="AJ1345" s="108" t="str">
        <f>IF($C1345="", "", IF(IFERROR(INDEX(Ingredients!F$11:F$310, MATCH($C1345, Ingredients!$B$11:$B$310, 0)), "")="", "", IFERROR(INDEX(Ingredients!F$11:F$310, MATCH($C1345, Ingredients!$B$11:$B$310, 0)), "")))</f>
        <v/>
      </c>
      <c r="AK1345" s="106" t="str">
        <f>IF($C1345="", "", IF(IFERROR(INDEX(Ingredients!G$11:G$310, MATCH($C1345, Ingredients!$B$11:$B$310, 0)), "")="", "", IFERROR(INDEX(Ingredients!G$11:G$310, MATCH($C1345, Ingredients!$B$11:$B$310, 0)), "")))</f>
        <v/>
      </c>
      <c r="AL1345" s="79" t="str">
        <f>IF($C1345="", "", IF(IFERROR(INDEX(Ingredients!H$11:H$310, MATCH($C1345, Ingredients!$B$11:$B$310, 0)), "")="", "", IFERROR(INDEX(Ingredients!H$11:H$310, MATCH($C1345, Ingredients!$B$11:$B$310, 0)), "")))</f>
        <v/>
      </c>
      <c r="AN1345" s="83" t="str">
        <f t="shared" si="305"/>
        <v/>
      </c>
      <c r="AP1345" s="114" t="str">
        <f t="shared" si="315"/>
        <v/>
      </c>
      <c r="AR1345" s="117" t="str">
        <f>IF($C1345="", "", IF(IFERROR(INDEX(Ingredients!$AI$11:$AI$310, MATCH($C1345, Ingredients!$B$11:$B$310, 0)), "")="", "", IFERROR(INDEX(Ingredients!$AI$11:$AI$310, MATCH($C1345, Ingredients!$B$11:$B$310, 0)), "")))</f>
        <v/>
      </c>
      <c r="AT1345" s="120" t="str">
        <f t="shared" si="316"/>
        <v/>
      </c>
      <c r="AV1345" s="90" t="str">
        <f t="shared" si="306"/>
        <v/>
      </c>
      <c r="AX1345" s="90" t="str">
        <f>IF($AV1345="", "", COUNTIF($AV$11:$AV$5010, "&lt;"&amp;$AV1345)+1+COUNTIF($AV$11:$AV1345, $AV1345)-1)</f>
        <v/>
      </c>
      <c r="AZ1345" s="111" t="str">
        <f>IF($B1345="", "", SUMIF('Shopping List'!$AV$11:$AV$25, $B1345, 'Shopping List'!$BN$11:$BN$25))</f>
        <v/>
      </c>
      <c r="BB1345" s="117" t="str">
        <f t="shared" si="317"/>
        <v/>
      </c>
    </row>
    <row r="1346" spans="1:54" x14ac:dyDescent="0.25">
      <c r="A1346" s="4"/>
      <c r="B1346" s="37"/>
      <c r="C1346" s="124"/>
      <c r="D1346" s="39"/>
      <c r="E1346" s="125"/>
      <c r="F1346" s="48"/>
      <c r="G1346" s="4"/>
      <c r="H1346" s="4"/>
      <c r="I1346" s="95" t="str">
        <f>IF($C1346="", "", IF(IFERROR(INDEX(Ingredients!$C$11:$C$310, MATCH($C1346, Ingredients!$B$11:$B$310, 0)), "")="", "", IFERROR(INDEX(Ingredients!$C$11:$C$310, MATCH($C1346, Ingredients!$B$11:$B$310, 0)), "")))</f>
        <v/>
      </c>
      <c r="J1346" s="73" t="str">
        <f>IF($B1346="", "", IF(IFERROR(INDEX(Meals!$C$11:$C$260, MATCH($B1346, Meals!$B$11:$B$260, 0)), "")="", "", IFERROR(INDEX(Meals!$C$11:$C$260, MATCH($B1346, Meals!$B$11:$B$260, 0)), "")))</f>
        <v/>
      </c>
      <c r="K1346" s="4"/>
      <c r="L1346" s="72" t="str">
        <f t="shared" si="307"/>
        <v/>
      </c>
      <c r="M1346" s="73" t="str">
        <f t="shared" si="308"/>
        <v/>
      </c>
      <c r="N1346" s="4"/>
      <c r="O1346" s="78" t="str">
        <f t="shared" si="309"/>
        <v/>
      </c>
      <c r="P1346" s="79" t="str">
        <f t="shared" si="310"/>
        <v/>
      </c>
      <c r="Q1346" s="4"/>
      <c r="R1346" s="90" t="str">
        <f t="shared" si="311"/>
        <v/>
      </c>
      <c r="S1346" s="4"/>
      <c r="Y1346" s="18" t="str">
        <f t="shared" si="312"/>
        <v/>
      </c>
      <c r="AA1346" s="18" t="str">
        <f t="shared" si="303"/>
        <v/>
      </c>
      <c r="AB1346" s="18" t="str">
        <f t="shared" si="304"/>
        <v/>
      </c>
      <c r="AC1346" s="18" t="str">
        <f t="shared" si="313"/>
        <v/>
      </c>
      <c r="AD1346" s="18" t="str">
        <f t="shared" si="313"/>
        <v/>
      </c>
      <c r="AE1346" s="18" t="str">
        <f t="shared" si="314"/>
        <v/>
      </c>
      <c r="AG1346" s="95" t="str">
        <f>IF($C1346="", "", IF(IFERROR(INDEX(Ingredients!C$11:C$310, MATCH($C1346, Ingredients!$B$11:$B$310, 0)), "")="", "", IFERROR(INDEX(Ingredients!C$11:C$310, MATCH($C1346, Ingredients!$B$11:$B$310, 0)), "")))</f>
        <v/>
      </c>
      <c r="AH1346" s="105" t="str">
        <f>IF($C1346="", "", IF(IFERROR(INDEX(Ingredients!D$11:D$310, MATCH($C1346, Ingredients!$B$11:$B$310, 0)), "")="", "", IFERROR(INDEX(Ingredients!D$11:D$310, MATCH($C1346, Ingredients!$B$11:$B$310, 0)), "")))</f>
        <v/>
      </c>
      <c r="AI1346" s="106" t="str">
        <f>IF($C1346="", "", IF(IFERROR(INDEX(Ingredients!E$11:E$310, MATCH($C1346, Ingredients!$B$11:$B$310, 0)), "")="", "", IFERROR(INDEX(Ingredients!E$11:E$310, MATCH($C1346, Ingredients!$B$11:$B$310, 0)), "")))</f>
        <v/>
      </c>
      <c r="AJ1346" s="108" t="str">
        <f>IF($C1346="", "", IF(IFERROR(INDEX(Ingredients!F$11:F$310, MATCH($C1346, Ingredients!$B$11:$B$310, 0)), "")="", "", IFERROR(INDEX(Ingredients!F$11:F$310, MATCH($C1346, Ingredients!$B$11:$B$310, 0)), "")))</f>
        <v/>
      </c>
      <c r="AK1346" s="106" t="str">
        <f>IF($C1346="", "", IF(IFERROR(INDEX(Ingredients!G$11:G$310, MATCH($C1346, Ingredients!$B$11:$B$310, 0)), "")="", "", IFERROR(INDEX(Ingredients!G$11:G$310, MATCH($C1346, Ingredients!$B$11:$B$310, 0)), "")))</f>
        <v/>
      </c>
      <c r="AL1346" s="79" t="str">
        <f>IF($C1346="", "", IF(IFERROR(INDEX(Ingredients!H$11:H$310, MATCH($C1346, Ingredients!$B$11:$B$310, 0)), "")="", "", IFERROR(INDEX(Ingredients!H$11:H$310, MATCH($C1346, Ingredients!$B$11:$B$310, 0)), "")))</f>
        <v/>
      </c>
      <c r="AN1346" s="83" t="str">
        <f t="shared" si="305"/>
        <v/>
      </c>
      <c r="AP1346" s="114" t="str">
        <f t="shared" si="315"/>
        <v/>
      </c>
      <c r="AR1346" s="117" t="str">
        <f>IF($C1346="", "", IF(IFERROR(INDEX(Ingredients!$AI$11:$AI$310, MATCH($C1346, Ingredients!$B$11:$B$310, 0)), "")="", "", IFERROR(INDEX(Ingredients!$AI$11:$AI$310, MATCH($C1346, Ingredients!$B$11:$B$310, 0)), "")))</f>
        <v/>
      </c>
      <c r="AT1346" s="120" t="str">
        <f t="shared" si="316"/>
        <v/>
      </c>
      <c r="AV1346" s="90" t="str">
        <f t="shared" si="306"/>
        <v/>
      </c>
      <c r="AX1346" s="90" t="str">
        <f>IF($AV1346="", "", COUNTIF($AV$11:$AV$5010, "&lt;"&amp;$AV1346)+1+COUNTIF($AV$11:$AV1346, $AV1346)-1)</f>
        <v/>
      </c>
      <c r="AZ1346" s="111" t="str">
        <f>IF($B1346="", "", SUMIF('Shopping List'!$AV$11:$AV$25, $B1346, 'Shopping List'!$BN$11:$BN$25))</f>
        <v/>
      </c>
      <c r="BB1346" s="117" t="str">
        <f t="shared" si="317"/>
        <v/>
      </c>
    </row>
    <row r="1347" spans="1:54" x14ac:dyDescent="0.25">
      <c r="A1347" s="4"/>
      <c r="B1347" s="37"/>
      <c r="C1347" s="124"/>
      <c r="D1347" s="39"/>
      <c r="E1347" s="125"/>
      <c r="F1347" s="48"/>
      <c r="G1347" s="4"/>
      <c r="H1347" s="4"/>
      <c r="I1347" s="95" t="str">
        <f>IF($C1347="", "", IF(IFERROR(INDEX(Ingredients!$C$11:$C$310, MATCH($C1347, Ingredients!$B$11:$B$310, 0)), "")="", "", IFERROR(INDEX(Ingredients!$C$11:$C$310, MATCH($C1347, Ingredients!$B$11:$B$310, 0)), "")))</f>
        <v/>
      </c>
      <c r="J1347" s="73" t="str">
        <f>IF($B1347="", "", IF(IFERROR(INDEX(Meals!$C$11:$C$260, MATCH($B1347, Meals!$B$11:$B$260, 0)), "")="", "", IFERROR(INDEX(Meals!$C$11:$C$260, MATCH($B1347, Meals!$B$11:$B$260, 0)), "")))</f>
        <v/>
      </c>
      <c r="K1347" s="4"/>
      <c r="L1347" s="72" t="str">
        <f t="shared" si="307"/>
        <v/>
      </c>
      <c r="M1347" s="73" t="str">
        <f t="shared" si="308"/>
        <v/>
      </c>
      <c r="N1347" s="4"/>
      <c r="O1347" s="78" t="str">
        <f t="shared" si="309"/>
        <v/>
      </c>
      <c r="P1347" s="79" t="str">
        <f t="shared" si="310"/>
        <v/>
      </c>
      <c r="Q1347" s="4"/>
      <c r="R1347" s="90" t="str">
        <f t="shared" si="311"/>
        <v/>
      </c>
      <c r="S1347" s="4"/>
      <c r="Y1347" s="18" t="str">
        <f t="shared" si="312"/>
        <v/>
      </c>
      <c r="AA1347" s="18" t="str">
        <f t="shared" si="303"/>
        <v/>
      </c>
      <c r="AB1347" s="18" t="str">
        <f t="shared" si="304"/>
        <v/>
      </c>
      <c r="AC1347" s="18" t="str">
        <f t="shared" si="313"/>
        <v/>
      </c>
      <c r="AD1347" s="18" t="str">
        <f t="shared" si="313"/>
        <v/>
      </c>
      <c r="AE1347" s="18" t="str">
        <f t="shared" si="314"/>
        <v/>
      </c>
      <c r="AG1347" s="95" t="str">
        <f>IF($C1347="", "", IF(IFERROR(INDEX(Ingredients!C$11:C$310, MATCH($C1347, Ingredients!$B$11:$B$310, 0)), "")="", "", IFERROR(INDEX(Ingredients!C$11:C$310, MATCH($C1347, Ingredients!$B$11:$B$310, 0)), "")))</f>
        <v/>
      </c>
      <c r="AH1347" s="105" t="str">
        <f>IF($C1347="", "", IF(IFERROR(INDEX(Ingredients!D$11:D$310, MATCH($C1347, Ingredients!$B$11:$B$310, 0)), "")="", "", IFERROR(INDEX(Ingredients!D$11:D$310, MATCH($C1347, Ingredients!$B$11:$B$310, 0)), "")))</f>
        <v/>
      </c>
      <c r="AI1347" s="106" t="str">
        <f>IF($C1347="", "", IF(IFERROR(INDEX(Ingredients!E$11:E$310, MATCH($C1347, Ingredients!$B$11:$B$310, 0)), "")="", "", IFERROR(INDEX(Ingredients!E$11:E$310, MATCH($C1347, Ingredients!$B$11:$B$310, 0)), "")))</f>
        <v/>
      </c>
      <c r="AJ1347" s="108" t="str">
        <f>IF($C1347="", "", IF(IFERROR(INDEX(Ingredients!F$11:F$310, MATCH($C1347, Ingredients!$B$11:$B$310, 0)), "")="", "", IFERROR(INDEX(Ingredients!F$11:F$310, MATCH($C1347, Ingredients!$B$11:$B$310, 0)), "")))</f>
        <v/>
      </c>
      <c r="AK1347" s="106" t="str">
        <f>IF($C1347="", "", IF(IFERROR(INDEX(Ingredients!G$11:G$310, MATCH($C1347, Ingredients!$B$11:$B$310, 0)), "")="", "", IFERROR(INDEX(Ingredients!G$11:G$310, MATCH($C1347, Ingredients!$B$11:$B$310, 0)), "")))</f>
        <v/>
      </c>
      <c r="AL1347" s="79" t="str">
        <f>IF($C1347="", "", IF(IFERROR(INDEX(Ingredients!H$11:H$310, MATCH($C1347, Ingredients!$B$11:$B$310, 0)), "")="", "", IFERROR(INDEX(Ingredients!H$11:H$310, MATCH($C1347, Ingredients!$B$11:$B$310, 0)), "")))</f>
        <v/>
      </c>
      <c r="AN1347" s="83" t="str">
        <f t="shared" si="305"/>
        <v/>
      </c>
      <c r="AP1347" s="114" t="str">
        <f t="shared" si="315"/>
        <v/>
      </c>
      <c r="AR1347" s="117" t="str">
        <f>IF($C1347="", "", IF(IFERROR(INDEX(Ingredients!$AI$11:$AI$310, MATCH($C1347, Ingredients!$B$11:$B$310, 0)), "")="", "", IFERROR(INDEX(Ingredients!$AI$11:$AI$310, MATCH($C1347, Ingredients!$B$11:$B$310, 0)), "")))</f>
        <v/>
      </c>
      <c r="AT1347" s="120" t="str">
        <f t="shared" si="316"/>
        <v/>
      </c>
      <c r="AV1347" s="90" t="str">
        <f t="shared" si="306"/>
        <v/>
      </c>
      <c r="AX1347" s="90" t="str">
        <f>IF($AV1347="", "", COUNTIF($AV$11:$AV$5010, "&lt;"&amp;$AV1347)+1+COUNTIF($AV$11:$AV1347, $AV1347)-1)</f>
        <v/>
      </c>
      <c r="AZ1347" s="111" t="str">
        <f>IF($B1347="", "", SUMIF('Shopping List'!$AV$11:$AV$25, $B1347, 'Shopping List'!$BN$11:$BN$25))</f>
        <v/>
      </c>
      <c r="BB1347" s="117" t="str">
        <f t="shared" si="317"/>
        <v/>
      </c>
    </row>
    <row r="1348" spans="1:54" x14ac:dyDescent="0.25">
      <c r="A1348" s="4"/>
      <c r="B1348" s="37"/>
      <c r="C1348" s="124"/>
      <c r="D1348" s="39"/>
      <c r="E1348" s="125"/>
      <c r="F1348" s="48"/>
      <c r="G1348" s="4"/>
      <c r="H1348" s="4"/>
      <c r="I1348" s="95" t="str">
        <f>IF($C1348="", "", IF(IFERROR(INDEX(Ingredients!$C$11:$C$310, MATCH($C1348, Ingredients!$B$11:$B$310, 0)), "")="", "", IFERROR(INDEX(Ingredients!$C$11:$C$310, MATCH($C1348, Ingredients!$B$11:$B$310, 0)), "")))</f>
        <v/>
      </c>
      <c r="J1348" s="73" t="str">
        <f>IF($B1348="", "", IF(IFERROR(INDEX(Meals!$C$11:$C$260, MATCH($B1348, Meals!$B$11:$B$260, 0)), "")="", "", IFERROR(INDEX(Meals!$C$11:$C$260, MATCH($B1348, Meals!$B$11:$B$260, 0)), "")))</f>
        <v/>
      </c>
      <c r="K1348" s="4"/>
      <c r="L1348" s="72" t="str">
        <f t="shared" si="307"/>
        <v/>
      </c>
      <c r="M1348" s="73" t="str">
        <f t="shared" si="308"/>
        <v/>
      </c>
      <c r="N1348" s="4"/>
      <c r="O1348" s="78" t="str">
        <f t="shared" si="309"/>
        <v/>
      </c>
      <c r="P1348" s="79" t="str">
        <f t="shared" si="310"/>
        <v/>
      </c>
      <c r="Q1348" s="4"/>
      <c r="R1348" s="90" t="str">
        <f t="shared" si="311"/>
        <v/>
      </c>
      <c r="S1348" s="4"/>
      <c r="Y1348" s="18" t="str">
        <f t="shared" si="312"/>
        <v/>
      </c>
      <c r="AA1348" s="18" t="str">
        <f t="shared" si="303"/>
        <v/>
      </c>
      <c r="AB1348" s="18" t="str">
        <f t="shared" si="304"/>
        <v/>
      </c>
      <c r="AC1348" s="18" t="str">
        <f t="shared" si="313"/>
        <v/>
      </c>
      <c r="AD1348" s="18" t="str">
        <f t="shared" si="313"/>
        <v/>
      </c>
      <c r="AE1348" s="18" t="str">
        <f t="shared" si="314"/>
        <v/>
      </c>
      <c r="AG1348" s="95" t="str">
        <f>IF($C1348="", "", IF(IFERROR(INDEX(Ingredients!C$11:C$310, MATCH($C1348, Ingredients!$B$11:$B$310, 0)), "")="", "", IFERROR(INDEX(Ingredients!C$11:C$310, MATCH($C1348, Ingredients!$B$11:$B$310, 0)), "")))</f>
        <v/>
      </c>
      <c r="AH1348" s="105" t="str">
        <f>IF($C1348="", "", IF(IFERROR(INDEX(Ingredients!D$11:D$310, MATCH($C1348, Ingredients!$B$11:$B$310, 0)), "")="", "", IFERROR(INDEX(Ingredients!D$11:D$310, MATCH($C1348, Ingredients!$B$11:$B$310, 0)), "")))</f>
        <v/>
      </c>
      <c r="AI1348" s="106" t="str">
        <f>IF($C1348="", "", IF(IFERROR(INDEX(Ingredients!E$11:E$310, MATCH($C1348, Ingredients!$B$11:$B$310, 0)), "")="", "", IFERROR(INDEX(Ingredients!E$11:E$310, MATCH($C1348, Ingredients!$B$11:$B$310, 0)), "")))</f>
        <v/>
      </c>
      <c r="AJ1348" s="108" t="str">
        <f>IF($C1348="", "", IF(IFERROR(INDEX(Ingredients!F$11:F$310, MATCH($C1348, Ingredients!$B$11:$B$310, 0)), "")="", "", IFERROR(INDEX(Ingredients!F$11:F$310, MATCH($C1348, Ingredients!$B$11:$B$310, 0)), "")))</f>
        <v/>
      </c>
      <c r="AK1348" s="106" t="str">
        <f>IF($C1348="", "", IF(IFERROR(INDEX(Ingredients!G$11:G$310, MATCH($C1348, Ingredients!$B$11:$B$310, 0)), "")="", "", IFERROR(INDEX(Ingredients!G$11:G$310, MATCH($C1348, Ingredients!$B$11:$B$310, 0)), "")))</f>
        <v/>
      </c>
      <c r="AL1348" s="79" t="str">
        <f>IF($C1348="", "", IF(IFERROR(INDEX(Ingredients!H$11:H$310, MATCH($C1348, Ingredients!$B$11:$B$310, 0)), "")="", "", IFERROR(INDEX(Ingredients!H$11:H$310, MATCH($C1348, Ingredients!$B$11:$B$310, 0)), "")))</f>
        <v/>
      </c>
      <c r="AN1348" s="83" t="str">
        <f t="shared" si="305"/>
        <v/>
      </c>
      <c r="AP1348" s="114" t="str">
        <f t="shared" si="315"/>
        <v/>
      </c>
      <c r="AR1348" s="117" t="str">
        <f>IF($C1348="", "", IF(IFERROR(INDEX(Ingredients!$AI$11:$AI$310, MATCH($C1348, Ingredients!$B$11:$B$310, 0)), "")="", "", IFERROR(INDEX(Ingredients!$AI$11:$AI$310, MATCH($C1348, Ingredients!$B$11:$B$310, 0)), "")))</f>
        <v/>
      </c>
      <c r="AT1348" s="120" t="str">
        <f t="shared" si="316"/>
        <v/>
      </c>
      <c r="AV1348" s="90" t="str">
        <f t="shared" si="306"/>
        <v/>
      </c>
      <c r="AX1348" s="90" t="str">
        <f>IF($AV1348="", "", COUNTIF($AV$11:$AV$5010, "&lt;"&amp;$AV1348)+1+COUNTIF($AV$11:$AV1348, $AV1348)-1)</f>
        <v/>
      </c>
      <c r="AZ1348" s="111" t="str">
        <f>IF($B1348="", "", SUMIF('Shopping List'!$AV$11:$AV$25, $B1348, 'Shopping List'!$BN$11:$BN$25))</f>
        <v/>
      </c>
      <c r="BB1348" s="117" t="str">
        <f t="shared" si="317"/>
        <v/>
      </c>
    </row>
    <row r="1349" spans="1:54" x14ac:dyDescent="0.25">
      <c r="A1349" s="4"/>
      <c r="B1349" s="37"/>
      <c r="C1349" s="124"/>
      <c r="D1349" s="39"/>
      <c r="E1349" s="125"/>
      <c r="F1349" s="48"/>
      <c r="G1349" s="4"/>
      <c r="H1349" s="4"/>
      <c r="I1349" s="95" t="str">
        <f>IF($C1349="", "", IF(IFERROR(INDEX(Ingredients!$C$11:$C$310, MATCH($C1349, Ingredients!$B$11:$B$310, 0)), "")="", "", IFERROR(INDEX(Ingredients!$C$11:$C$310, MATCH($C1349, Ingredients!$B$11:$B$310, 0)), "")))</f>
        <v/>
      </c>
      <c r="J1349" s="73" t="str">
        <f>IF($B1349="", "", IF(IFERROR(INDEX(Meals!$C$11:$C$260, MATCH($B1349, Meals!$B$11:$B$260, 0)), "")="", "", IFERROR(INDEX(Meals!$C$11:$C$260, MATCH($B1349, Meals!$B$11:$B$260, 0)), "")))</f>
        <v/>
      </c>
      <c r="K1349" s="4"/>
      <c r="L1349" s="72" t="str">
        <f t="shared" si="307"/>
        <v/>
      </c>
      <c r="M1349" s="73" t="str">
        <f t="shared" si="308"/>
        <v/>
      </c>
      <c r="N1349" s="4"/>
      <c r="O1349" s="78" t="str">
        <f t="shared" si="309"/>
        <v/>
      </c>
      <c r="P1349" s="79" t="str">
        <f t="shared" si="310"/>
        <v/>
      </c>
      <c r="Q1349" s="4"/>
      <c r="R1349" s="90" t="str">
        <f t="shared" si="311"/>
        <v/>
      </c>
      <c r="S1349" s="4"/>
      <c r="Y1349" s="18" t="str">
        <f t="shared" si="312"/>
        <v/>
      </c>
      <c r="AA1349" s="18" t="str">
        <f t="shared" si="303"/>
        <v/>
      </c>
      <c r="AB1349" s="18" t="str">
        <f t="shared" si="304"/>
        <v/>
      </c>
      <c r="AC1349" s="18" t="str">
        <f t="shared" si="313"/>
        <v/>
      </c>
      <c r="AD1349" s="18" t="str">
        <f t="shared" si="313"/>
        <v/>
      </c>
      <c r="AE1349" s="18" t="str">
        <f t="shared" si="314"/>
        <v/>
      </c>
      <c r="AG1349" s="95" t="str">
        <f>IF($C1349="", "", IF(IFERROR(INDEX(Ingredients!C$11:C$310, MATCH($C1349, Ingredients!$B$11:$B$310, 0)), "")="", "", IFERROR(INDEX(Ingredients!C$11:C$310, MATCH($C1349, Ingredients!$B$11:$B$310, 0)), "")))</f>
        <v/>
      </c>
      <c r="AH1349" s="105" t="str">
        <f>IF($C1349="", "", IF(IFERROR(INDEX(Ingredients!D$11:D$310, MATCH($C1349, Ingredients!$B$11:$B$310, 0)), "")="", "", IFERROR(INDEX(Ingredients!D$11:D$310, MATCH($C1349, Ingredients!$B$11:$B$310, 0)), "")))</f>
        <v/>
      </c>
      <c r="AI1349" s="106" t="str">
        <f>IF($C1349="", "", IF(IFERROR(INDEX(Ingredients!E$11:E$310, MATCH($C1349, Ingredients!$B$11:$B$310, 0)), "")="", "", IFERROR(INDEX(Ingredients!E$11:E$310, MATCH($C1349, Ingredients!$B$11:$B$310, 0)), "")))</f>
        <v/>
      </c>
      <c r="AJ1349" s="108" t="str">
        <f>IF($C1349="", "", IF(IFERROR(INDEX(Ingredients!F$11:F$310, MATCH($C1349, Ingredients!$B$11:$B$310, 0)), "")="", "", IFERROR(INDEX(Ingredients!F$11:F$310, MATCH($C1349, Ingredients!$B$11:$B$310, 0)), "")))</f>
        <v/>
      </c>
      <c r="AK1349" s="106" t="str">
        <f>IF($C1349="", "", IF(IFERROR(INDEX(Ingredients!G$11:G$310, MATCH($C1349, Ingredients!$B$11:$B$310, 0)), "")="", "", IFERROR(INDEX(Ingredients!G$11:G$310, MATCH($C1349, Ingredients!$B$11:$B$310, 0)), "")))</f>
        <v/>
      </c>
      <c r="AL1349" s="79" t="str">
        <f>IF($C1349="", "", IF(IFERROR(INDEX(Ingredients!H$11:H$310, MATCH($C1349, Ingredients!$B$11:$B$310, 0)), "")="", "", IFERROR(INDEX(Ingredients!H$11:H$310, MATCH($C1349, Ingredients!$B$11:$B$310, 0)), "")))</f>
        <v/>
      </c>
      <c r="AN1349" s="83" t="str">
        <f t="shared" si="305"/>
        <v/>
      </c>
      <c r="AP1349" s="114" t="str">
        <f t="shared" si="315"/>
        <v/>
      </c>
      <c r="AR1349" s="117" t="str">
        <f>IF($C1349="", "", IF(IFERROR(INDEX(Ingredients!$AI$11:$AI$310, MATCH($C1349, Ingredients!$B$11:$B$310, 0)), "")="", "", IFERROR(INDEX(Ingredients!$AI$11:$AI$310, MATCH($C1349, Ingredients!$B$11:$B$310, 0)), "")))</f>
        <v/>
      </c>
      <c r="AT1349" s="120" t="str">
        <f t="shared" si="316"/>
        <v/>
      </c>
      <c r="AV1349" s="90" t="str">
        <f t="shared" si="306"/>
        <v/>
      </c>
      <c r="AX1349" s="90" t="str">
        <f>IF($AV1349="", "", COUNTIF($AV$11:$AV$5010, "&lt;"&amp;$AV1349)+1+COUNTIF($AV$11:$AV1349, $AV1349)-1)</f>
        <v/>
      </c>
      <c r="AZ1349" s="111" t="str">
        <f>IF($B1349="", "", SUMIF('Shopping List'!$AV$11:$AV$25, $B1349, 'Shopping List'!$BN$11:$BN$25))</f>
        <v/>
      </c>
      <c r="BB1349" s="117" t="str">
        <f t="shared" si="317"/>
        <v/>
      </c>
    </row>
    <row r="1350" spans="1:54" x14ac:dyDescent="0.25">
      <c r="A1350" s="4"/>
      <c r="B1350" s="37"/>
      <c r="C1350" s="124"/>
      <c r="D1350" s="39"/>
      <c r="E1350" s="125"/>
      <c r="F1350" s="48"/>
      <c r="G1350" s="4"/>
      <c r="H1350" s="4"/>
      <c r="I1350" s="95" t="str">
        <f>IF($C1350="", "", IF(IFERROR(INDEX(Ingredients!$C$11:$C$310, MATCH($C1350, Ingredients!$B$11:$B$310, 0)), "")="", "", IFERROR(INDEX(Ingredients!$C$11:$C$310, MATCH($C1350, Ingredients!$B$11:$B$310, 0)), "")))</f>
        <v/>
      </c>
      <c r="J1350" s="73" t="str">
        <f>IF($B1350="", "", IF(IFERROR(INDEX(Meals!$C$11:$C$260, MATCH($B1350, Meals!$B$11:$B$260, 0)), "")="", "", IFERROR(INDEX(Meals!$C$11:$C$260, MATCH($B1350, Meals!$B$11:$B$260, 0)), "")))</f>
        <v/>
      </c>
      <c r="K1350" s="4"/>
      <c r="L1350" s="72" t="str">
        <f t="shared" si="307"/>
        <v/>
      </c>
      <c r="M1350" s="73" t="str">
        <f t="shared" si="308"/>
        <v/>
      </c>
      <c r="N1350" s="4"/>
      <c r="O1350" s="78" t="str">
        <f t="shared" si="309"/>
        <v/>
      </c>
      <c r="P1350" s="79" t="str">
        <f t="shared" si="310"/>
        <v/>
      </c>
      <c r="Q1350" s="4"/>
      <c r="R1350" s="90" t="str">
        <f t="shared" si="311"/>
        <v/>
      </c>
      <c r="S1350" s="4"/>
      <c r="Y1350" s="18" t="str">
        <f t="shared" si="312"/>
        <v/>
      </c>
      <c r="AA1350" s="18" t="str">
        <f t="shared" si="303"/>
        <v/>
      </c>
      <c r="AB1350" s="18" t="str">
        <f t="shared" si="304"/>
        <v/>
      </c>
      <c r="AC1350" s="18" t="str">
        <f t="shared" si="313"/>
        <v/>
      </c>
      <c r="AD1350" s="18" t="str">
        <f t="shared" si="313"/>
        <v/>
      </c>
      <c r="AE1350" s="18" t="str">
        <f t="shared" si="314"/>
        <v/>
      </c>
      <c r="AG1350" s="95" t="str">
        <f>IF($C1350="", "", IF(IFERROR(INDEX(Ingredients!C$11:C$310, MATCH($C1350, Ingredients!$B$11:$B$310, 0)), "")="", "", IFERROR(INDEX(Ingredients!C$11:C$310, MATCH($C1350, Ingredients!$B$11:$B$310, 0)), "")))</f>
        <v/>
      </c>
      <c r="AH1350" s="105" t="str">
        <f>IF($C1350="", "", IF(IFERROR(INDEX(Ingredients!D$11:D$310, MATCH($C1350, Ingredients!$B$11:$B$310, 0)), "")="", "", IFERROR(INDEX(Ingredients!D$11:D$310, MATCH($C1350, Ingredients!$B$11:$B$310, 0)), "")))</f>
        <v/>
      </c>
      <c r="AI1350" s="106" t="str">
        <f>IF($C1350="", "", IF(IFERROR(INDEX(Ingredients!E$11:E$310, MATCH($C1350, Ingredients!$B$11:$B$310, 0)), "")="", "", IFERROR(INDEX(Ingredients!E$11:E$310, MATCH($C1350, Ingredients!$B$11:$B$310, 0)), "")))</f>
        <v/>
      </c>
      <c r="AJ1350" s="108" t="str">
        <f>IF($C1350="", "", IF(IFERROR(INDEX(Ingredients!F$11:F$310, MATCH($C1350, Ingredients!$B$11:$B$310, 0)), "")="", "", IFERROR(INDEX(Ingredients!F$11:F$310, MATCH($C1350, Ingredients!$B$11:$B$310, 0)), "")))</f>
        <v/>
      </c>
      <c r="AK1350" s="106" t="str">
        <f>IF($C1350="", "", IF(IFERROR(INDEX(Ingredients!G$11:G$310, MATCH($C1350, Ingredients!$B$11:$B$310, 0)), "")="", "", IFERROR(INDEX(Ingredients!G$11:G$310, MATCH($C1350, Ingredients!$B$11:$B$310, 0)), "")))</f>
        <v/>
      </c>
      <c r="AL1350" s="79" t="str">
        <f>IF($C1350="", "", IF(IFERROR(INDEX(Ingredients!H$11:H$310, MATCH($C1350, Ingredients!$B$11:$B$310, 0)), "")="", "", IFERROR(INDEX(Ingredients!H$11:H$310, MATCH($C1350, Ingredients!$B$11:$B$310, 0)), "")))</f>
        <v/>
      </c>
      <c r="AN1350" s="83" t="str">
        <f t="shared" si="305"/>
        <v/>
      </c>
      <c r="AP1350" s="114" t="str">
        <f t="shared" si="315"/>
        <v/>
      </c>
      <c r="AR1350" s="117" t="str">
        <f>IF($C1350="", "", IF(IFERROR(INDEX(Ingredients!$AI$11:$AI$310, MATCH($C1350, Ingredients!$B$11:$B$310, 0)), "")="", "", IFERROR(INDEX(Ingredients!$AI$11:$AI$310, MATCH($C1350, Ingredients!$B$11:$B$310, 0)), "")))</f>
        <v/>
      </c>
      <c r="AT1350" s="120" t="str">
        <f t="shared" si="316"/>
        <v/>
      </c>
      <c r="AV1350" s="90" t="str">
        <f t="shared" si="306"/>
        <v/>
      </c>
      <c r="AX1350" s="90" t="str">
        <f>IF($AV1350="", "", COUNTIF($AV$11:$AV$5010, "&lt;"&amp;$AV1350)+1+COUNTIF($AV$11:$AV1350, $AV1350)-1)</f>
        <v/>
      </c>
      <c r="AZ1350" s="111" t="str">
        <f>IF($B1350="", "", SUMIF('Shopping List'!$AV$11:$AV$25, $B1350, 'Shopping List'!$BN$11:$BN$25))</f>
        <v/>
      </c>
      <c r="BB1350" s="117" t="str">
        <f t="shared" si="317"/>
        <v/>
      </c>
    </row>
    <row r="1351" spans="1:54" x14ac:dyDescent="0.25">
      <c r="A1351" s="4"/>
      <c r="B1351" s="37"/>
      <c r="C1351" s="124"/>
      <c r="D1351" s="39"/>
      <c r="E1351" s="125"/>
      <c r="F1351" s="48"/>
      <c r="G1351" s="4"/>
      <c r="H1351" s="4"/>
      <c r="I1351" s="95" t="str">
        <f>IF($C1351="", "", IF(IFERROR(INDEX(Ingredients!$C$11:$C$310, MATCH($C1351, Ingredients!$B$11:$B$310, 0)), "")="", "", IFERROR(INDEX(Ingredients!$C$11:$C$310, MATCH($C1351, Ingredients!$B$11:$B$310, 0)), "")))</f>
        <v/>
      </c>
      <c r="J1351" s="73" t="str">
        <f>IF($B1351="", "", IF(IFERROR(INDEX(Meals!$C$11:$C$260, MATCH($B1351, Meals!$B$11:$B$260, 0)), "")="", "", IFERROR(INDEX(Meals!$C$11:$C$260, MATCH($B1351, Meals!$B$11:$B$260, 0)), "")))</f>
        <v/>
      </c>
      <c r="K1351" s="4"/>
      <c r="L1351" s="72" t="str">
        <f t="shared" si="307"/>
        <v/>
      </c>
      <c r="M1351" s="73" t="str">
        <f t="shared" si="308"/>
        <v/>
      </c>
      <c r="N1351" s="4"/>
      <c r="O1351" s="78" t="str">
        <f t="shared" si="309"/>
        <v/>
      </c>
      <c r="P1351" s="79" t="str">
        <f t="shared" si="310"/>
        <v/>
      </c>
      <c r="Q1351" s="4"/>
      <c r="R1351" s="90" t="str">
        <f t="shared" si="311"/>
        <v/>
      </c>
      <c r="S1351" s="4"/>
      <c r="Y1351" s="18" t="str">
        <f t="shared" si="312"/>
        <v/>
      </c>
      <c r="AA1351" s="18" t="str">
        <f t="shared" si="303"/>
        <v/>
      </c>
      <c r="AB1351" s="18" t="str">
        <f t="shared" si="304"/>
        <v/>
      </c>
      <c r="AC1351" s="18" t="str">
        <f t="shared" si="313"/>
        <v/>
      </c>
      <c r="AD1351" s="18" t="str">
        <f t="shared" si="313"/>
        <v/>
      </c>
      <c r="AE1351" s="18" t="str">
        <f t="shared" si="314"/>
        <v/>
      </c>
      <c r="AG1351" s="95" t="str">
        <f>IF($C1351="", "", IF(IFERROR(INDEX(Ingredients!C$11:C$310, MATCH($C1351, Ingredients!$B$11:$B$310, 0)), "")="", "", IFERROR(INDEX(Ingredients!C$11:C$310, MATCH($C1351, Ingredients!$B$11:$B$310, 0)), "")))</f>
        <v/>
      </c>
      <c r="AH1351" s="105" t="str">
        <f>IF($C1351="", "", IF(IFERROR(INDEX(Ingredients!D$11:D$310, MATCH($C1351, Ingredients!$B$11:$B$310, 0)), "")="", "", IFERROR(INDEX(Ingredients!D$11:D$310, MATCH($C1351, Ingredients!$B$11:$B$310, 0)), "")))</f>
        <v/>
      </c>
      <c r="AI1351" s="106" t="str">
        <f>IF($C1351="", "", IF(IFERROR(INDEX(Ingredients!E$11:E$310, MATCH($C1351, Ingredients!$B$11:$B$310, 0)), "")="", "", IFERROR(INDEX(Ingredients!E$11:E$310, MATCH($C1351, Ingredients!$B$11:$B$310, 0)), "")))</f>
        <v/>
      </c>
      <c r="AJ1351" s="108" t="str">
        <f>IF($C1351="", "", IF(IFERROR(INDEX(Ingredients!F$11:F$310, MATCH($C1351, Ingredients!$B$11:$B$310, 0)), "")="", "", IFERROR(INDEX(Ingredients!F$11:F$310, MATCH($C1351, Ingredients!$B$11:$B$310, 0)), "")))</f>
        <v/>
      </c>
      <c r="AK1351" s="106" t="str">
        <f>IF($C1351="", "", IF(IFERROR(INDEX(Ingredients!G$11:G$310, MATCH($C1351, Ingredients!$B$11:$B$310, 0)), "")="", "", IFERROR(INDEX(Ingredients!G$11:G$310, MATCH($C1351, Ingredients!$B$11:$B$310, 0)), "")))</f>
        <v/>
      </c>
      <c r="AL1351" s="79" t="str">
        <f>IF($C1351="", "", IF(IFERROR(INDEX(Ingredients!H$11:H$310, MATCH($C1351, Ingredients!$B$11:$B$310, 0)), "")="", "", IFERROR(INDEX(Ingredients!H$11:H$310, MATCH($C1351, Ingredients!$B$11:$B$310, 0)), "")))</f>
        <v/>
      </c>
      <c r="AN1351" s="83" t="str">
        <f t="shared" si="305"/>
        <v/>
      </c>
      <c r="AP1351" s="114" t="str">
        <f t="shared" si="315"/>
        <v/>
      </c>
      <c r="AR1351" s="117" t="str">
        <f>IF($C1351="", "", IF(IFERROR(INDEX(Ingredients!$AI$11:$AI$310, MATCH($C1351, Ingredients!$B$11:$B$310, 0)), "")="", "", IFERROR(INDEX(Ingredients!$AI$11:$AI$310, MATCH($C1351, Ingredients!$B$11:$B$310, 0)), "")))</f>
        <v/>
      </c>
      <c r="AT1351" s="120" t="str">
        <f t="shared" si="316"/>
        <v/>
      </c>
      <c r="AV1351" s="90" t="str">
        <f t="shared" si="306"/>
        <v/>
      </c>
      <c r="AX1351" s="90" t="str">
        <f>IF($AV1351="", "", COUNTIF($AV$11:$AV$5010, "&lt;"&amp;$AV1351)+1+COUNTIF($AV$11:$AV1351, $AV1351)-1)</f>
        <v/>
      </c>
      <c r="AZ1351" s="111" t="str">
        <f>IF($B1351="", "", SUMIF('Shopping List'!$AV$11:$AV$25, $B1351, 'Shopping List'!$BN$11:$BN$25))</f>
        <v/>
      </c>
      <c r="BB1351" s="117" t="str">
        <f t="shared" si="317"/>
        <v/>
      </c>
    </row>
    <row r="1352" spans="1:54" x14ac:dyDescent="0.25">
      <c r="A1352" s="4"/>
      <c r="B1352" s="37"/>
      <c r="C1352" s="124"/>
      <c r="D1352" s="39"/>
      <c r="E1352" s="125"/>
      <c r="F1352" s="48"/>
      <c r="G1352" s="4"/>
      <c r="H1352" s="4"/>
      <c r="I1352" s="95" t="str">
        <f>IF($C1352="", "", IF(IFERROR(INDEX(Ingredients!$C$11:$C$310, MATCH($C1352, Ingredients!$B$11:$B$310, 0)), "")="", "", IFERROR(INDEX(Ingredients!$C$11:$C$310, MATCH($C1352, Ingredients!$B$11:$B$310, 0)), "")))</f>
        <v/>
      </c>
      <c r="J1352" s="73" t="str">
        <f>IF($B1352="", "", IF(IFERROR(INDEX(Meals!$C$11:$C$260, MATCH($B1352, Meals!$B$11:$B$260, 0)), "")="", "", IFERROR(INDEX(Meals!$C$11:$C$260, MATCH($B1352, Meals!$B$11:$B$260, 0)), "")))</f>
        <v/>
      </c>
      <c r="K1352" s="4"/>
      <c r="L1352" s="72" t="str">
        <f t="shared" si="307"/>
        <v/>
      </c>
      <c r="M1352" s="73" t="str">
        <f t="shared" si="308"/>
        <v/>
      </c>
      <c r="N1352" s="4"/>
      <c r="O1352" s="78" t="str">
        <f t="shared" si="309"/>
        <v/>
      </c>
      <c r="P1352" s="79" t="str">
        <f t="shared" si="310"/>
        <v/>
      </c>
      <c r="Q1352" s="4"/>
      <c r="R1352" s="90" t="str">
        <f t="shared" si="311"/>
        <v/>
      </c>
      <c r="S1352" s="4"/>
      <c r="Y1352" s="18" t="str">
        <f t="shared" si="312"/>
        <v/>
      </c>
      <c r="AA1352" s="18" t="str">
        <f t="shared" si="303"/>
        <v/>
      </c>
      <c r="AB1352" s="18" t="str">
        <f t="shared" si="304"/>
        <v/>
      </c>
      <c r="AC1352" s="18" t="str">
        <f t="shared" si="313"/>
        <v/>
      </c>
      <c r="AD1352" s="18" t="str">
        <f t="shared" si="313"/>
        <v/>
      </c>
      <c r="AE1352" s="18" t="str">
        <f t="shared" si="314"/>
        <v/>
      </c>
      <c r="AG1352" s="95" t="str">
        <f>IF($C1352="", "", IF(IFERROR(INDEX(Ingredients!C$11:C$310, MATCH($C1352, Ingredients!$B$11:$B$310, 0)), "")="", "", IFERROR(INDEX(Ingredients!C$11:C$310, MATCH($C1352, Ingredients!$B$11:$B$310, 0)), "")))</f>
        <v/>
      </c>
      <c r="AH1352" s="105" t="str">
        <f>IF($C1352="", "", IF(IFERROR(INDEX(Ingredients!D$11:D$310, MATCH($C1352, Ingredients!$B$11:$B$310, 0)), "")="", "", IFERROR(INDEX(Ingredients!D$11:D$310, MATCH($C1352, Ingredients!$B$11:$B$310, 0)), "")))</f>
        <v/>
      </c>
      <c r="AI1352" s="106" t="str">
        <f>IF($C1352="", "", IF(IFERROR(INDEX(Ingredients!E$11:E$310, MATCH($C1352, Ingredients!$B$11:$B$310, 0)), "")="", "", IFERROR(INDEX(Ingredients!E$11:E$310, MATCH($C1352, Ingredients!$B$11:$B$310, 0)), "")))</f>
        <v/>
      </c>
      <c r="AJ1352" s="108" t="str">
        <f>IF($C1352="", "", IF(IFERROR(INDEX(Ingredients!F$11:F$310, MATCH($C1352, Ingredients!$B$11:$B$310, 0)), "")="", "", IFERROR(INDEX(Ingredients!F$11:F$310, MATCH($C1352, Ingredients!$B$11:$B$310, 0)), "")))</f>
        <v/>
      </c>
      <c r="AK1352" s="106" t="str">
        <f>IF($C1352="", "", IF(IFERROR(INDEX(Ingredients!G$11:G$310, MATCH($C1352, Ingredients!$B$11:$B$310, 0)), "")="", "", IFERROR(INDEX(Ingredients!G$11:G$310, MATCH($C1352, Ingredients!$B$11:$B$310, 0)), "")))</f>
        <v/>
      </c>
      <c r="AL1352" s="79" t="str">
        <f>IF($C1352="", "", IF(IFERROR(INDEX(Ingredients!H$11:H$310, MATCH($C1352, Ingredients!$B$11:$B$310, 0)), "")="", "", IFERROR(INDEX(Ingredients!H$11:H$310, MATCH($C1352, Ingredients!$B$11:$B$310, 0)), "")))</f>
        <v/>
      </c>
      <c r="AN1352" s="83" t="str">
        <f t="shared" si="305"/>
        <v/>
      </c>
      <c r="AP1352" s="114" t="str">
        <f t="shared" si="315"/>
        <v/>
      </c>
      <c r="AR1352" s="117" t="str">
        <f>IF($C1352="", "", IF(IFERROR(INDEX(Ingredients!$AI$11:$AI$310, MATCH($C1352, Ingredients!$B$11:$B$310, 0)), "")="", "", IFERROR(INDEX(Ingredients!$AI$11:$AI$310, MATCH($C1352, Ingredients!$B$11:$B$310, 0)), "")))</f>
        <v/>
      </c>
      <c r="AT1352" s="120" t="str">
        <f t="shared" si="316"/>
        <v/>
      </c>
      <c r="AV1352" s="90" t="str">
        <f t="shared" si="306"/>
        <v/>
      </c>
      <c r="AX1352" s="90" t="str">
        <f>IF($AV1352="", "", COUNTIF($AV$11:$AV$5010, "&lt;"&amp;$AV1352)+1+COUNTIF($AV$11:$AV1352, $AV1352)-1)</f>
        <v/>
      </c>
      <c r="AZ1352" s="111" t="str">
        <f>IF($B1352="", "", SUMIF('Shopping List'!$AV$11:$AV$25, $B1352, 'Shopping List'!$BN$11:$BN$25))</f>
        <v/>
      </c>
      <c r="BB1352" s="117" t="str">
        <f t="shared" si="317"/>
        <v/>
      </c>
    </row>
    <row r="1353" spans="1:54" x14ac:dyDescent="0.25">
      <c r="A1353" s="4"/>
      <c r="B1353" s="37"/>
      <c r="C1353" s="124"/>
      <c r="D1353" s="39"/>
      <c r="E1353" s="125"/>
      <c r="F1353" s="48"/>
      <c r="G1353" s="4"/>
      <c r="H1353" s="4"/>
      <c r="I1353" s="95" t="str">
        <f>IF($C1353="", "", IF(IFERROR(INDEX(Ingredients!$C$11:$C$310, MATCH($C1353, Ingredients!$B$11:$B$310, 0)), "")="", "", IFERROR(INDEX(Ingredients!$C$11:$C$310, MATCH($C1353, Ingredients!$B$11:$B$310, 0)), "")))</f>
        <v/>
      </c>
      <c r="J1353" s="73" t="str">
        <f>IF($B1353="", "", IF(IFERROR(INDEX(Meals!$C$11:$C$260, MATCH($B1353, Meals!$B$11:$B$260, 0)), "")="", "", IFERROR(INDEX(Meals!$C$11:$C$260, MATCH($B1353, Meals!$B$11:$B$260, 0)), "")))</f>
        <v/>
      </c>
      <c r="K1353" s="4"/>
      <c r="L1353" s="72" t="str">
        <f t="shared" si="307"/>
        <v/>
      </c>
      <c r="M1353" s="73" t="str">
        <f t="shared" si="308"/>
        <v/>
      </c>
      <c r="N1353" s="4"/>
      <c r="O1353" s="78" t="str">
        <f t="shared" si="309"/>
        <v/>
      </c>
      <c r="P1353" s="79" t="str">
        <f t="shared" si="310"/>
        <v/>
      </c>
      <c r="Q1353" s="4"/>
      <c r="R1353" s="90" t="str">
        <f t="shared" si="311"/>
        <v/>
      </c>
      <c r="S1353" s="4"/>
      <c r="Y1353" s="18" t="str">
        <f t="shared" si="312"/>
        <v/>
      </c>
      <c r="AA1353" s="18" t="str">
        <f t="shared" si="303"/>
        <v/>
      </c>
      <c r="AB1353" s="18" t="str">
        <f t="shared" si="304"/>
        <v/>
      </c>
      <c r="AC1353" s="18" t="str">
        <f t="shared" si="313"/>
        <v/>
      </c>
      <c r="AD1353" s="18" t="str">
        <f t="shared" si="313"/>
        <v/>
      </c>
      <c r="AE1353" s="18" t="str">
        <f t="shared" si="314"/>
        <v/>
      </c>
      <c r="AG1353" s="95" t="str">
        <f>IF($C1353="", "", IF(IFERROR(INDEX(Ingredients!C$11:C$310, MATCH($C1353, Ingredients!$B$11:$B$310, 0)), "")="", "", IFERROR(INDEX(Ingredients!C$11:C$310, MATCH($C1353, Ingredients!$B$11:$B$310, 0)), "")))</f>
        <v/>
      </c>
      <c r="AH1353" s="105" t="str">
        <f>IF($C1353="", "", IF(IFERROR(INDEX(Ingredients!D$11:D$310, MATCH($C1353, Ingredients!$B$11:$B$310, 0)), "")="", "", IFERROR(INDEX(Ingredients!D$11:D$310, MATCH($C1353, Ingredients!$B$11:$B$310, 0)), "")))</f>
        <v/>
      </c>
      <c r="AI1353" s="106" t="str">
        <f>IF($C1353="", "", IF(IFERROR(INDEX(Ingredients!E$11:E$310, MATCH($C1353, Ingredients!$B$11:$B$310, 0)), "")="", "", IFERROR(INDEX(Ingredients!E$11:E$310, MATCH($C1353, Ingredients!$B$11:$B$310, 0)), "")))</f>
        <v/>
      </c>
      <c r="AJ1353" s="108" t="str">
        <f>IF($C1353="", "", IF(IFERROR(INDEX(Ingredients!F$11:F$310, MATCH($C1353, Ingredients!$B$11:$B$310, 0)), "")="", "", IFERROR(INDEX(Ingredients!F$11:F$310, MATCH($C1353, Ingredients!$B$11:$B$310, 0)), "")))</f>
        <v/>
      </c>
      <c r="AK1353" s="106" t="str">
        <f>IF($C1353="", "", IF(IFERROR(INDEX(Ingredients!G$11:G$310, MATCH($C1353, Ingredients!$B$11:$B$310, 0)), "")="", "", IFERROR(INDEX(Ingredients!G$11:G$310, MATCH($C1353, Ingredients!$B$11:$B$310, 0)), "")))</f>
        <v/>
      </c>
      <c r="AL1353" s="79" t="str">
        <f>IF($C1353="", "", IF(IFERROR(INDEX(Ingredients!H$11:H$310, MATCH($C1353, Ingredients!$B$11:$B$310, 0)), "")="", "", IFERROR(INDEX(Ingredients!H$11:H$310, MATCH($C1353, Ingredients!$B$11:$B$310, 0)), "")))</f>
        <v/>
      </c>
      <c r="AN1353" s="83" t="str">
        <f t="shared" si="305"/>
        <v/>
      </c>
      <c r="AP1353" s="114" t="str">
        <f t="shared" si="315"/>
        <v/>
      </c>
      <c r="AR1353" s="117" t="str">
        <f>IF($C1353="", "", IF(IFERROR(INDEX(Ingredients!$AI$11:$AI$310, MATCH($C1353, Ingredients!$B$11:$B$310, 0)), "")="", "", IFERROR(INDEX(Ingredients!$AI$11:$AI$310, MATCH($C1353, Ingredients!$B$11:$B$310, 0)), "")))</f>
        <v/>
      </c>
      <c r="AT1353" s="120" t="str">
        <f t="shared" si="316"/>
        <v/>
      </c>
      <c r="AV1353" s="90" t="str">
        <f t="shared" si="306"/>
        <v/>
      </c>
      <c r="AX1353" s="90" t="str">
        <f>IF($AV1353="", "", COUNTIF($AV$11:$AV$5010, "&lt;"&amp;$AV1353)+1+COUNTIF($AV$11:$AV1353, $AV1353)-1)</f>
        <v/>
      </c>
      <c r="AZ1353" s="111" t="str">
        <f>IF($B1353="", "", SUMIF('Shopping List'!$AV$11:$AV$25, $B1353, 'Shopping List'!$BN$11:$BN$25))</f>
        <v/>
      </c>
      <c r="BB1353" s="117" t="str">
        <f t="shared" si="317"/>
        <v/>
      </c>
    </row>
    <row r="1354" spans="1:54" x14ac:dyDescent="0.25">
      <c r="A1354" s="4"/>
      <c r="B1354" s="37"/>
      <c r="C1354" s="124"/>
      <c r="D1354" s="39"/>
      <c r="E1354" s="125"/>
      <c r="F1354" s="48"/>
      <c r="G1354" s="4"/>
      <c r="H1354" s="4"/>
      <c r="I1354" s="95" t="str">
        <f>IF($C1354="", "", IF(IFERROR(INDEX(Ingredients!$C$11:$C$310, MATCH($C1354, Ingredients!$B$11:$B$310, 0)), "")="", "", IFERROR(INDEX(Ingredients!$C$11:$C$310, MATCH($C1354, Ingredients!$B$11:$B$310, 0)), "")))</f>
        <v/>
      </c>
      <c r="J1354" s="73" t="str">
        <f>IF($B1354="", "", IF(IFERROR(INDEX(Meals!$C$11:$C$260, MATCH($B1354, Meals!$B$11:$B$260, 0)), "")="", "", IFERROR(INDEX(Meals!$C$11:$C$260, MATCH($B1354, Meals!$B$11:$B$260, 0)), "")))</f>
        <v/>
      </c>
      <c r="K1354" s="4"/>
      <c r="L1354" s="72" t="str">
        <f t="shared" si="307"/>
        <v/>
      </c>
      <c r="M1354" s="73" t="str">
        <f t="shared" si="308"/>
        <v/>
      </c>
      <c r="N1354" s="4"/>
      <c r="O1354" s="78" t="str">
        <f t="shared" si="309"/>
        <v/>
      </c>
      <c r="P1354" s="79" t="str">
        <f t="shared" si="310"/>
        <v/>
      </c>
      <c r="Q1354" s="4"/>
      <c r="R1354" s="90" t="str">
        <f t="shared" si="311"/>
        <v/>
      </c>
      <c r="S1354" s="4"/>
      <c r="Y1354" s="18" t="str">
        <f t="shared" si="312"/>
        <v/>
      </c>
      <c r="AA1354" s="18" t="str">
        <f t="shared" si="303"/>
        <v/>
      </c>
      <c r="AB1354" s="18" t="str">
        <f t="shared" si="304"/>
        <v/>
      </c>
      <c r="AC1354" s="18" t="str">
        <f t="shared" si="313"/>
        <v/>
      </c>
      <c r="AD1354" s="18" t="str">
        <f t="shared" si="313"/>
        <v/>
      </c>
      <c r="AE1354" s="18" t="str">
        <f t="shared" si="314"/>
        <v/>
      </c>
      <c r="AG1354" s="95" t="str">
        <f>IF($C1354="", "", IF(IFERROR(INDEX(Ingredients!C$11:C$310, MATCH($C1354, Ingredients!$B$11:$B$310, 0)), "")="", "", IFERROR(INDEX(Ingredients!C$11:C$310, MATCH($C1354, Ingredients!$B$11:$B$310, 0)), "")))</f>
        <v/>
      </c>
      <c r="AH1354" s="105" t="str">
        <f>IF($C1354="", "", IF(IFERROR(INDEX(Ingredients!D$11:D$310, MATCH($C1354, Ingredients!$B$11:$B$310, 0)), "")="", "", IFERROR(INDEX(Ingredients!D$11:D$310, MATCH($C1354, Ingredients!$B$11:$B$310, 0)), "")))</f>
        <v/>
      </c>
      <c r="AI1354" s="106" t="str">
        <f>IF($C1354="", "", IF(IFERROR(INDEX(Ingredients!E$11:E$310, MATCH($C1354, Ingredients!$B$11:$B$310, 0)), "")="", "", IFERROR(INDEX(Ingredients!E$11:E$310, MATCH($C1354, Ingredients!$B$11:$B$310, 0)), "")))</f>
        <v/>
      </c>
      <c r="AJ1354" s="108" t="str">
        <f>IF($C1354="", "", IF(IFERROR(INDEX(Ingredients!F$11:F$310, MATCH($C1354, Ingredients!$B$11:$B$310, 0)), "")="", "", IFERROR(INDEX(Ingredients!F$11:F$310, MATCH($C1354, Ingredients!$B$11:$B$310, 0)), "")))</f>
        <v/>
      </c>
      <c r="AK1354" s="106" t="str">
        <f>IF($C1354="", "", IF(IFERROR(INDEX(Ingredients!G$11:G$310, MATCH($C1354, Ingredients!$B$11:$B$310, 0)), "")="", "", IFERROR(INDEX(Ingredients!G$11:G$310, MATCH($C1354, Ingredients!$B$11:$B$310, 0)), "")))</f>
        <v/>
      </c>
      <c r="AL1354" s="79" t="str">
        <f>IF($C1354="", "", IF(IFERROR(INDEX(Ingredients!H$11:H$310, MATCH($C1354, Ingredients!$B$11:$B$310, 0)), "")="", "", IFERROR(INDEX(Ingredients!H$11:H$310, MATCH($C1354, Ingredients!$B$11:$B$310, 0)), "")))</f>
        <v/>
      </c>
      <c r="AN1354" s="83" t="str">
        <f t="shared" si="305"/>
        <v/>
      </c>
      <c r="AP1354" s="114" t="str">
        <f t="shared" si="315"/>
        <v/>
      </c>
      <c r="AR1354" s="117" t="str">
        <f>IF($C1354="", "", IF(IFERROR(INDEX(Ingredients!$AI$11:$AI$310, MATCH($C1354, Ingredients!$B$11:$B$310, 0)), "")="", "", IFERROR(INDEX(Ingredients!$AI$11:$AI$310, MATCH($C1354, Ingredients!$B$11:$B$310, 0)), "")))</f>
        <v/>
      </c>
      <c r="AT1354" s="120" t="str">
        <f t="shared" si="316"/>
        <v/>
      </c>
      <c r="AV1354" s="90" t="str">
        <f t="shared" si="306"/>
        <v/>
      </c>
      <c r="AX1354" s="90" t="str">
        <f>IF($AV1354="", "", COUNTIF($AV$11:$AV$5010, "&lt;"&amp;$AV1354)+1+COUNTIF($AV$11:$AV1354, $AV1354)-1)</f>
        <v/>
      </c>
      <c r="AZ1354" s="111" t="str">
        <f>IF($B1354="", "", SUMIF('Shopping List'!$AV$11:$AV$25, $B1354, 'Shopping List'!$BN$11:$BN$25))</f>
        <v/>
      </c>
      <c r="BB1354" s="117" t="str">
        <f t="shared" si="317"/>
        <v/>
      </c>
    </row>
    <row r="1355" spans="1:54" x14ac:dyDescent="0.25">
      <c r="A1355" s="4"/>
      <c r="B1355" s="37"/>
      <c r="C1355" s="124"/>
      <c r="D1355" s="39"/>
      <c r="E1355" s="125"/>
      <c r="F1355" s="48"/>
      <c r="G1355" s="4"/>
      <c r="H1355" s="4"/>
      <c r="I1355" s="95" t="str">
        <f>IF($C1355="", "", IF(IFERROR(INDEX(Ingredients!$C$11:$C$310, MATCH($C1355, Ingredients!$B$11:$B$310, 0)), "")="", "", IFERROR(INDEX(Ingredients!$C$11:$C$310, MATCH($C1355, Ingredients!$B$11:$B$310, 0)), "")))</f>
        <v/>
      </c>
      <c r="J1355" s="73" t="str">
        <f>IF($B1355="", "", IF(IFERROR(INDEX(Meals!$C$11:$C$260, MATCH($B1355, Meals!$B$11:$B$260, 0)), "")="", "", IFERROR(INDEX(Meals!$C$11:$C$260, MATCH($B1355, Meals!$B$11:$B$260, 0)), "")))</f>
        <v/>
      </c>
      <c r="K1355" s="4"/>
      <c r="L1355" s="72" t="str">
        <f t="shared" si="307"/>
        <v/>
      </c>
      <c r="M1355" s="73" t="str">
        <f t="shared" si="308"/>
        <v/>
      </c>
      <c r="N1355" s="4"/>
      <c r="O1355" s="78" t="str">
        <f t="shared" si="309"/>
        <v/>
      </c>
      <c r="P1355" s="79" t="str">
        <f t="shared" si="310"/>
        <v/>
      </c>
      <c r="Q1355" s="4"/>
      <c r="R1355" s="90" t="str">
        <f t="shared" si="311"/>
        <v/>
      </c>
      <c r="S1355" s="4"/>
      <c r="Y1355" s="18" t="str">
        <f t="shared" si="312"/>
        <v/>
      </c>
      <c r="AA1355" s="18" t="str">
        <f t="shared" ref="AA1355:AA1418" si="318">IF($Y1355="", "", IF(AND(AA$5="X", B1355=""), $Y$6, IF(AND(NOT(B1355=""), COUNTIF(V$11:V$260, B1355)=0), $Y$7, "")))</f>
        <v/>
      </c>
      <c r="AB1355" s="18" t="str">
        <f t="shared" ref="AB1355:AB1418" si="319">IF($Y1355="", "", IF(AND(AB$5="X", C1355=""), $Y$6, IF(AND(NOT(C1355=""), COUNTIF(W$11:W$310, C1355)=0), $Y$7, "")))</f>
        <v/>
      </c>
      <c r="AC1355" s="18" t="str">
        <f t="shared" si="313"/>
        <v/>
      </c>
      <c r="AD1355" s="18" t="str">
        <f t="shared" si="313"/>
        <v/>
      </c>
      <c r="AE1355" s="18" t="str">
        <f t="shared" si="314"/>
        <v/>
      </c>
      <c r="AG1355" s="95" t="str">
        <f>IF($C1355="", "", IF(IFERROR(INDEX(Ingredients!C$11:C$310, MATCH($C1355, Ingredients!$B$11:$B$310, 0)), "")="", "", IFERROR(INDEX(Ingredients!C$11:C$310, MATCH($C1355, Ingredients!$B$11:$B$310, 0)), "")))</f>
        <v/>
      </c>
      <c r="AH1355" s="105" t="str">
        <f>IF($C1355="", "", IF(IFERROR(INDEX(Ingredients!D$11:D$310, MATCH($C1355, Ingredients!$B$11:$B$310, 0)), "")="", "", IFERROR(INDEX(Ingredients!D$11:D$310, MATCH($C1355, Ingredients!$B$11:$B$310, 0)), "")))</f>
        <v/>
      </c>
      <c r="AI1355" s="106" t="str">
        <f>IF($C1355="", "", IF(IFERROR(INDEX(Ingredients!E$11:E$310, MATCH($C1355, Ingredients!$B$11:$B$310, 0)), "")="", "", IFERROR(INDEX(Ingredients!E$11:E$310, MATCH($C1355, Ingredients!$B$11:$B$310, 0)), "")))</f>
        <v/>
      </c>
      <c r="AJ1355" s="108" t="str">
        <f>IF($C1355="", "", IF(IFERROR(INDEX(Ingredients!F$11:F$310, MATCH($C1355, Ingredients!$B$11:$B$310, 0)), "")="", "", IFERROR(INDEX(Ingredients!F$11:F$310, MATCH($C1355, Ingredients!$B$11:$B$310, 0)), "")))</f>
        <v/>
      </c>
      <c r="AK1355" s="106" t="str">
        <f>IF($C1355="", "", IF(IFERROR(INDEX(Ingredients!G$11:G$310, MATCH($C1355, Ingredients!$B$11:$B$310, 0)), "")="", "", IFERROR(INDEX(Ingredients!G$11:G$310, MATCH($C1355, Ingredients!$B$11:$B$310, 0)), "")))</f>
        <v/>
      </c>
      <c r="AL1355" s="79" t="str">
        <f>IF($C1355="", "", IF(IFERROR(INDEX(Ingredients!H$11:H$310, MATCH($C1355, Ingredients!$B$11:$B$310, 0)), "")="", "", IFERROR(INDEX(Ingredients!H$11:H$310, MATCH($C1355, Ingredients!$B$11:$B$310, 0)), "")))</f>
        <v/>
      </c>
      <c r="AN1355" s="83" t="str">
        <f t="shared" ref="AN1355:AN1418" si="320">IF($D1355="", "", IFERROR(IF($AK1355=$AI1355, $AJ1355/$AH1355, $AJ1355), ""))</f>
        <v/>
      </c>
      <c r="AP1355" s="114" t="str">
        <f t="shared" si="315"/>
        <v/>
      </c>
      <c r="AR1355" s="117" t="str">
        <f>IF($C1355="", "", IF(IFERROR(INDEX(Ingredients!$AI$11:$AI$310, MATCH($C1355, Ingredients!$B$11:$B$310, 0)), "")="", "", IFERROR(INDEX(Ingredients!$AI$11:$AI$310, MATCH($C1355, Ingredients!$B$11:$B$310, 0)), "")))</f>
        <v/>
      </c>
      <c r="AT1355" s="120" t="str">
        <f t="shared" si="316"/>
        <v/>
      </c>
      <c r="AV1355" s="90" t="str">
        <f t="shared" ref="AV1355:AV1418" si="321">IF($AT$8="", "", IF($B1355=$AT$8, $E1355, ""))</f>
        <v/>
      </c>
      <c r="AX1355" s="90" t="str">
        <f>IF($AV1355="", "", COUNTIF($AV$11:$AV$5010, "&lt;"&amp;$AV1355)+1+COUNTIF($AV$11:$AV1355, $AV1355)-1)</f>
        <v/>
      </c>
      <c r="AZ1355" s="111" t="str">
        <f>IF($B1355="", "", SUMIF('Shopping List'!$AV$11:$AV$25, $B1355, 'Shopping List'!$BN$11:$BN$25))</f>
        <v/>
      </c>
      <c r="BB1355" s="117" t="str">
        <f t="shared" si="317"/>
        <v/>
      </c>
    </row>
    <row r="1356" spans="1:54" x14ac:dyDescent="0.25">
      <c r="A1356" s="4"/>
      <c r="B1356" s="37"/>
      <c r="C1356" s="124"/>
      <c r="D1356" s="39"/>
      <c r="E1356" s="125"/>
      <c r="F1356" s="48"/>
      <c r="G1356" s="4"/>
      <c r="H1356" s="4"/>
      <c r="I1356" s="95" t="str">
        <f>IF($C1356="", "", IF(IFERROR(INDEX(Ingredients!$C$11:$C$310, MATCH($C1356, Ingredients!$B$11:$B$310, 0)), "")="", "", IFERROR(INDEX(Ingredients!$C$11:$C$310, MATCH($C1356, Ingredients!$B$11:$B$310, 0)), "")))</f>
        <v/>
      </c>
      <c r="J1356" s="73" t="str">
        <f>IF($B1356="", "", IF(IFERROR(INDEX(Meals!$C$11:$C$260, MATCH($B1356, Meals!$B$11:$B$260, 0)), "")="", "", IFERROR(INDEX(Meals!$C$11:$C$260, MATCH($B1356, Meals!$B$11:$B$260, 0)), "")))</f>
        <v/>
      </c>
      <c r="K1356" s="4"/>
      <c r="L1356" s="72" t="str">
        <f t="shared" ref="L1356:L1419" si="322">IF($D1356="", "", IFERROR(ROUND($AN1356*$D1356, 0), ""))</f>
        <v/>
      </c>
      <c r="M1356" s="73" t="str">
        <f t="shared" ref="M1356:M1419" si="323">IFERROR(ROUND($L1356/$J1356, 0), "")</f>
        <v/>
      </c>
      <c r="N1356" s="4"/>
      <c r="O1356" s="78" t="str">
        <f t="shared" ref="O1356:O1419" si="324">IF($D1356="", "", IFERROR(ROUND($AP1356*$D1356, 2), ""))</f>
        <v/>
      </c>
      <c r="P1356" s="79" t="str">
        <f t="shared" ref="P1356:P1419" si="325">IFERROR(ROUND($O1356/$J1356, 2), "")</f>
        <v/>
      </c>
      <c r="Q1356" s="4"/>
      <c r="R1356" s="90" t="str">
        <f t="shared" ref="R1356:R1419" si="326">IF(OR($D1356="", $AR1356=""), "", IF($AR1356&gt;=$D1356, $V$3, $V$4))</f>
        <v/>
      </c>
      <c r="S1356" s="4"/>
      <c r="Y1356" s="18" t="str">
        <f t="shared" ref="Y1356:Y1419" si="327">IF(COUNTIF($B1356:$F1356, "")=5, "", "X")</f>
        <v/>
      </c>
      <c r="AA1356" s="18" t="str">
        <f t="shared" si="318"/>
        <v/>
      </c>
      <c r="AB1356" s="18" t="str">
        <f t="shared" si="319"/>
        <v/>
      </c>
      <c r="AC1356" s="18" t="str">
        <f t="shared" ref="AC1356:AD1419" si="328">IF($Y1356="", "", IF(AND(AC$5="X", D1356=""), $Y$6, IF(AND(NOT(D1356=""), ISNUMBER(D1356)=FALSE), $Y$7, "")))</f>
        <v/>
      </c>
      <c r="AD1356" s="18" t="str">
        <f t="shared" si="328"/>
        <v/>
      </c>
      <c r="AE1356" s="18" t="str">
        <f t="shared" ref="AE1356:AE1419" si="329">IF($Y1356="", "", IF(AND(AE$5="X", F1356=""), $Y$6, ""))</f>
        <v/>
      </c>
      <c r="AG1356" s="95" t="str">
        <f>IF($C1356="", "", IF(IFERROR(INDEX(Ingredients!C$11:C$310, MATCH($C1356, Ingredients!$B$11:$B$310, 0)), "")="", "", IFERROR(INDEX(Ingredients!C$11:C$310, MATCH($C1356, Ingredients!$B$11:$B$310, 0)), "")))</f>
        <v/>
      </c>
      <c r="AH1356" s="105" t="str">
        <f>IF($C1356="", "", IF(IFERROR(INDEX(Ingredients!D$11:D$310, MATCH($C1356, Ingredients!$B$11:$B$310, 0)), "")="", "", IFERROR(INDEX(Ingredients!D$11:D$310, MATCH($C1356, Ingredients!$B$11:$B$310, 0)), "")))</f>
        <v/>
      </c>
      <c r="AI1356" s="106" t="str">
        <f>IF($C1356="", "", IF(IFERROR(INDEX(Ingredients!E$11:E$310, MATCH($C1356, Ingredients!$B$11:$B$310, 0)), "")="", "", IFERROR(INDEX(Ingredients!E$11:E$310, MATCH($C1356, Ingredients!$B$11:$B$310, 0)), "")))</f>
        <v/>
      </c>
      <c r="AJ1356" s="108" t="str">
        <f>IF($C1356="", "", IF(IFERROR(INDEX(Ingredients!F$11:F$310, MATCH($C1356, Ingredients!$B$11:$B$310, 0)), "")="", "", IFERROR(INDEX(Ingredients!F$11:F$310, MATCH($C1356, Ingredients!$B$11:$B$310, 0)), "")))</f>
        <v/>
      </c>
      <c r="AK1356" s="106" t="str">
        <f>IF($C1356="", "", IF(IFERROR(INDEX(Ingredients!G$11:G$310, MATCH($C1356, Ingredients!$B$11:$B$310, 0)), "")="", "", IFERROR(INDEX(Ingredients!G$11:G$310, MATCH($C1356, Ingredients!$B$11:$B$310, 0)), "")))</f>
        <v/>
      </c>
      <c r="AL1356" s="79" t="str">
        <f>IF($C1356="", "", IF(IFERROR(INDEX(Ingredients!H$11:H$310, MATCH($C1356, Ingredients!$B$11:$B$310, 0)), "")="", "", IFERROR(INDEX(Ingredients!H$11:H$310, MATCH($C1356, Ingredients!$B$11:$B$310, 0)), "")))</f>
        <v/>
      </c>
      <c r="AN1356" s="83" t="str">
        <f t="shared" si="320"/>
        <v/>
      </c>
      <c r="AP1356" s="114" t="str">
        <f t="shared" ref="AP1356:AP1419" si="330">IF($D1356="", "", IFERROR(IF($AK1356=$AI1356, $AL1356/$AH1356, $AL1356), ""))</f>
        <v/>
      </c>
      <c r="AR1356" s="117" t="str">
        <f>IF($C1356="", "", IF(IFERROR(INDEX(Ingredients!$AI$11:$AI$310, MATCH($C1356, Ingredients!$B$11:$B$310, 0)), "")="", "", IFERROR(INDEX(Ingredients!$AI$11:$AI$310, MATCH($C1356, Ingredients!$B$11:$B$310, 0)), "")))</f>
        <v/>
      </c>
      <c r="AT1356" s="120" t="str">
        <f t="shared" ref="AT1356:AT1419" si="331">IF(OR($B1356="", $R1356=""), "", CONCATENATE($B1356, " - ", $R1356))</f>
        <v/>
      </c>
      <c r="AV1356" s="90" t="str">
        <f t="shared" si="321"/>
        <v/>
      </c>
      <c r="AX1356" s="90" t="str">
        <f>IF($AV1356="", "", COUNTIF($AV$11:$AV$5010, "&lt;"&amp;$AV1356)+1+COUNTIF($AV$11:$AV1356, $AV1356)-1)</f>
        <v/>
      </c>
      <c r="AZ1356" s="111" t="str">
        <f>IF($B1356="", "", SUMIF('Shopping List'!$AV$11:$AV$25, $B1356, 'Shopping List'!$BN$11:$BN$25))</f>
        <v/>
      </c>
      <c r="BB1356" s="117" t="str">
        <f t="shared" ref="BB1356:BB1419" si="332">IF(OR($AZ1356="", $AZ1356=0), "", IFERROR($D1356*$AZ1356, ""))</f>
        <v/>
      </c>
    </row>
    <row r="1357" spans="1:54" x14ac:dyDescent="0.25">
      <c r="A1357" s="4"/>
      <c r="B1357" s="37"/>
      <c r="C1357" s="124"/>
      <c r="D1357" s="39"/>
      <c r="E1357" s="125"/>
      <c r="F1357" s="48"/>
      <c r="G1357" s="4"/>
      <c r="H1357" s="4"/>
      <c r="I1357" s="95" t="str">
        <f>IF($C1357="", "", IF(IFERROR(INDEX(Ingredients!$C$11:$C$310, MATCH($C1357, Ingredients!$B$11:$B$310, 0)), "")="", "", IFERROR(INDEX(Ingredients!$C$11:$C$310, MATCH($C1357, Ingredients!$B$11:$B$310, 0)), "")))</f>
        <v/>
      </c>
      <c r="J1357" s="73" t="str">
        <f>IF($B1357="", "", IF(IFERROR(INDEX(Meals!$C$11:$C$260, MATCH($B1357, Meals!$B$11:$B$260, 0)), "")="", "", IFERROR(INDEX(Meals!$C$11:$C$260, MATCH($B1357, Meals!$B$11:$B$260, 0)), "")))</f>
        <v/>
      </c>
      <c r="K1357" s="4"/>
      <c r="L1357" s="72" t="str">
        <f t="shared" si="322"/>
        <v/>
      </c>
      <c r="M1357" s="73" t="str">
        <f t="shared" si="323"/>
        <v/>
      </c>
      <c r="N1357" s="4"/>
      <c r="O1357" s="78" t="str">
        <f t="shared" si="324"/>
        <v/>
      </c>
      <c r="P1357" s="79" t="str">
        <f t="shared" si="325"/>
        <v/>
      </c>
      <c r="Q1357" s="4"/>
      <c r="R1357" s="90" t="str">
        <f t="shared" si="326"/>
        <v/>
      </c>
      <c r="S1357" s="4"/>
      <c r="Y1357" s="18" t="str">
        <f t="shared" si="327"/>
        <v/>
      </c>
      <c r="AA1357" s="18" t="str">
        <f t="shared" si="318"/>
        <v/>
      </c>
      <c r="AB1357" s="18" t="str">
        <f t="shared" si="319"/>
        <v/>
      </c>
      <c r="AC1357" s="18" t="str">
        <f t="shared" si="328"/>
        <v/>
      </c>
      <c r="AD1357" s="18" t="str">
        <f t="shared" si="328"/>
        <v/>
      </c>
      <c r="AE1357" s="18" t="str">
        <f t="shared" si="329"/>
        <v/>
      </c>
      <c r="AG1357" s="95" t="str">
        <f>IF($C1357="", "", IF(IFERROR(INDEX(Ingredients!C$11:C$310, MATCH($C1357, Ingredients!$B$11:$B$310, 0)), "")="", "", IFERROR(INDEX(Ingredients!C$11:C$310, MATCH($C1357, Ingredients!$B$11:$B$310, 0)), "")))</f>
        <v/>
      </c>
      <c r="AH1357" s="105" t="str">
        <f>IF($C1357="", "", IF(IFERROR(INDEX(Ingredients!D$11:D$310, MATCH($C1357, Ingredients!$B$11:$B$310, 0)), "")="", "", IFERROR(INDEX(Ingredients!D$11:D$310, MATCH($C1357, Ingredients!$B$11:$B$310, 0)), "")))</f>
        <v/>
      </c>
      <c r="AI1357" s="106" t="str">
        <f>IF($C1357="", "", IF(IFERROR(INDEX(Ingredients!E$11:E$310, MATCH($C1357, Ingredients!$B$11:$B$310, 0)), "")="", "", IFERROR(INDEX(Ingredients!E$11:E$310, MATCH($C1357, Ingredients!$B$11:$B$310, 0)), "")))</f>
        <v/>
      </c>
      <c r="AJ1357" s="108" t="str">
        <f>IF($C1357="", "", IF(IFERROR(INDEX(Ingredients!F$11:F$310, MATCH($C1357, Ingredients!$B$11:$B$310, 0)), "")="", "", IFERROR(INDEX(Ingredients!F$11:F$310, MATCH($C1357, Ingredients!$B$11:$B$310, 0)), "")))</f>
        <v/>
      </c>
      <c r="AK1357" s="106" t="str">
        <f>IF($C1357="", "", IF(IFERROR(INDEX(Ingredients!G$11:G$310, MATCH($C1357, Ingredients!$B$11:$B$310, 0)), "")="", "", IFERROR(INDEX(Ingredients!G$11:G$310, MATCH($C1357, Ingredients!$B$11:$B$310, 0)), "")))</f>
        <v/>
      </c>
      <c r="AL1357" s="79" t="str">
        <f>IF($C1357="", "", IF(IFERROR(INDEX(Ingredients!H$11:H$310, MATCH($C1357, Ingredients!$B$11:$B$310, 0)), "")="", "", IFERROR(INDEX(Ingredients!H$11:H$310, MATCH($C1357, Ingredients!$B$11:$B$310, 0)), "")))</f>
        <v/>
      </c>
      <c r="AN1357" s="83" t="str">
        <f t="shared" si="320"/>
        <v/>
      </c>
      <c r="AP1357" s="114" t="str">
        <f t="shared" si="330"/>
        <v/>
      </c>
      <c r="AR1357" s="117" t="str">
        <f>IF($C1357="", "", IF(IFERROR(INDEX(Ingredients!$AI$11:$AI$310, MATCH($C1357, Ingredients!$B$11:$B$310, 0)), "")="", "", IFERROR(INDEX(Ingredients!$AI$11:$AI$310, MATCH($C1357, Ingredients!$B$11:$B$310, 0)), "")))</f>
        <v/>
      </c>
      <c r="AT1357" s="120" t="str">
        <f t="shared" si="331"/>
        <v/>
      </c>
      <c r="AV1357" s="90" t="str">
        <f t="shared" si="321"/>
        <v/>
      </c>
      <c r="AX1357" s="90" t="str">
        <f>IF($AV1357="", "", COUNTIF($AV$11:$AV$5010, "&lt;"&amp;$AV1357)+1+COUNTIF($AV$11:$AV1357, $AV1357)-1)</f>
        <v/>
      </c>
      <c r="AZ1357" s="111" t="str">
        <f>IF($B1357="", "", SUMIF('Shopping List'!$AV$11:$AV$25, $B1357, 'Shopping List'!$BN$11:$BN$25))</f>
        <v/>
      </c>
      <c r="BB1357" s="117" t="str">
        <f t="shared" si="332"/>
        <v/>
      </c>
    </row>
    <row r="1358" spans="1:54" x14ac:dyDescent="0.25">
      <c r="A1358" s="4"/>
      <c r="B1358" s="37"/>
      <c r="C1358" s="124"/>
      <c r="D1358" s="39"/>
      <c r="E1358" s="125"/>
      <c r="F1358" s="48"/>
      <c r="G1358" s="4"/>
      <c r="H1358" s="4"/>
      <c r="I1358" s="95" t="str">
        <f>IF($C1358="", "", IF(IFERROR(INDEX(Ingredients!$C$11:$C$310, MATCH($C1358, Ingredients!$B$11:$B$310, 0)), "")="", "", IFERROR(INDEX(Ingredients!$C$11:$C$310, MATCH($C1358, Ingredients!$B$11:$B$310, 0)), "")))</f>
        <v/>
      </c>
      <c r="J1358" s="73" t="str">
        <f>IF($B1358="", "", IF(IFERROR(INDEX(Meals!$C$11:$C$260, MATCH($B1358, Meals!$B$11:$B$260, 0)), "")="", "", IFERROR(INDEX(Meals!$C$11:$C$260, MATCH($B1358, Meals!$B$11:$B$260, 0)), "")))</f>
        <v/>
      </c>
      <c r="K1358" s="4"/>
      <c r="L1358" s="72" t="str">
        <f t="shared" si="322"/>
        <v/>
      </c>
      <c r="M1358" s="73" t="str">
        <f t="shared" si="323"/>
        <v/>
      </c>
      <c r="N1358" s="4"/>
      <c r="O1358" s="78" t="str">
        <f t="shared" si="324"/>
        <v/>
      </c>
      <c r="P1358" s="79" t="str">
        <f t="shared" si="325"/>
        <v/>
      </c>
      <c r="Q1358" s="4"/>
      <c r="R1358" s="90" t="str">
        <f t="shared" si="326"/>
        <v/>
      </c>
      <c r="S1358" s="4"/>
      <c r="Y1358" s="18" t="str">
        <f t="shared" si="327"/>
        <v/>
      </c>
      <c r="AA1358" s="18" t="str">
        <f t="shared" si="318"/>
        <v/>
      </c>
      <c r="AB1358" s="18" t="str">
        <f t="shared" si="319"/>
        <v/>
      </c>
      <c r="AC1358" s="18" t="str">
        <f t="shared" si="328"/>
        <v/>
      </c>
      <c r="AD1358" s="18" t="str">
        <f t="shared" si="328"/>
        <v/>
      </c>
      <c r="AE1358" s="18" t="str">
        <f t="shared" si="329"/>
        <v/>
      </c>
      <c r="AG1358" s="95" t="str">
        <f>IF($C1358="", "", IF(IFERROR(INDEX(Ingredients!C$11:C$310, MATCH($C1358, Ingredients!$B$11:$B$310, 0)), "")="", "", IFERROR(INDEX(Ingredients!C$11:C$310, MATCH($C1358, Ingredients!$B$11:$B$310, 0)), "")))</f>
        <v/>
      </c>
      <c r="AH1358" s="105" t="str">
        <f>IF($C1358="", "", IF(IFERROR(INDEX(Ingredients!D$11:D$310, MATCH($C1358, Ingredients!$B$11:$B$310, 0)), "")="", "", IFERROR(INDEX(Ingredients!D$11:D$310, MATCH($C1358, Ingredients!$B$11:$B$310, 0)), "")))</f>
        <v/>
      </c>
      <c r="AI1358" s="106" t="str">
        <f>IF($C1358="", "", IF(IFERROR(INDEX(Ingredients!E$11:E$310, MATCH($C1358, Ingredients!$B$11:$B$310, 0)), "")="", "", IFERROR(INDEX(Ingredients!E$11:E$310, MATCH($C1358, Ingredients!$B$11:$B$310, 0)), "")))</f>
        <v/>
      </c>
      <c r="AJ1358" s="108" t="str">
        <f>IF($C1358="", "", IF(IFERROR(INDEX(Ingredients!F$11:F$310, MATCH($C1358, Ingredients!$B$11:$B$310, 0)), "")="", "", IFERROR(INDEX(Ingredients!F$11:F$310, MATCH($C1358, Ingredients!$B$11:$B$310, 0)), "")))</f>
        <v/>
      </c>
      <c r="AK1358" s="106" t="str">
        <f>IF($C1358="", "", IF(IFERROR(INDEX(Ingredients!G$11:G$310, MATCH($C1358, Ingredients!$B$11:$B$310, 0)), "")="", "", IFERROR(INDEX(Ingredients!G$11:G$310, MATCH($C1358, Ingredients!$B$11:$B$310, 0)), "")))</f>
        <v/>
      </c>
      <c r="AL1358" s="79" t="str">
        <f>IF($C1358="", "", IF(IFERROR(INDEX(Ingredients!H$11:H$310, MATCH($C1358, Ingredients!$B$11:$B$310, 0)), "")="", "", IFERROR(INDEX(Ingredients!H$11:H$310, MATCH($C1358, Ingredients!$B$11:$B$310, 0)), "")))</f>
        <v/>
      </c>
      <c r="AN1358" s="83" t="str">
        <f t="shared" si="320"/>
        <v/>
      </c>
      <c r="AP1358" s="114" t="str">
        <f t="shared" si="330"/>
        <v/>
      </c>
      <c r="AR1358" s="117" t="str">
        <f>IF($C1358="", "", IF(IFERROR(INDEX(Ingredients!$AI$11:$AI$310, MATCH($C1358, Ingredients!$B$11:$B$310, 0)), "")="", "", IFERROR(INDEX(Ingredients!$AI$11:$AI$310, MATCH($C1358, Ingredients!$B$11:$B$310, 0)), "")))</f>
        <v/>
      </c>
      <c r="AT1358" s="120" t="str">
        <f t="shared" si="331"/>
        <v/>
      </c>
      <c r="AV1358" s="90" t="str">
        <f t="shared" si="321"/>
        <v/>
      </c>
      <c r="AX1358" s="90" t="str">
        <f>IF($AV1358="", "", COUNTIF($AV$11:$AV$5010, "&lt;"&amp;$AV1358)+1+COUNTIF($AV$11:$AV1358, $AV1358)-1)</f>
        <v/>
      </c>
      <c r="AZ1358" s="111" t="str">
        <f>IF($B1358="", "", SUMIF('Shopping List'!$AV$11:$AV$25, $B1358, 'Shopping List'!$BN$11:$BN$25))</f>
        <v/>
      </c>
      <c r="BB1358" s="117" t="str">
        <f t="shared" si="332"/>
        <v/>
      </c>
    </row>
    <row r="1359" spans="1:54" x14ac:dyDescent="0.25">
      <c r="A1359" s="4"/>
      <c r="B1359" s="37"/>
      <c r="C1359" s="124"/>
      <c r="D1359" s="39"/>
      <c r="E1359" s="125"/>
      <c r="F1359" s="48"/>
      <c r="G1359" s="4"/>
      <c r="H1359" s="4"/>
      <c r="I1359" s="95" t="str">
        <f>IF($C1359="", "", IF(IFERROR(INDEX(Ingredients!$C$11:$C$310, MATCH($C1359, Ingredients!$B$11:$B$310, 0)), "")="", "", IFERROR(INDEX(Ingredients!$C$11:$C$310, MATCH($C1359, Ingredients!$B$11:$B$310, 0)), "")))</f>
        <v/>
      </c>
      <c r="J1359" s="73" t="str">
        <f>IF($B1359="", "", IF(IFERROR(INDEX(Meals!$C$11:$C$260, MATCH($B1359, Meals!$B$11:$B$260, 0)), "")="", "", IFERROR(INDEX(Meals!$C$11:$C$260, MATCH($B1359, Meals!$B$11:$B$260, 0)), "")))</f>
        <v/>
      </c>
      <c r="K1359" s="4"/>
      <c r="L1359" s="72" t="str">
        <f t="shared" si="322"/>
        <v/>
      </c>
      <c r="M1359" s="73" t="str">
        <f t="shared" si="323"/>
        <v/>
      </c>
      <c r="N1359" s="4"/>
      <c r="O1359" s="78" t="str">
        <f t="shared" si="324"/>
        <v/>
      </c>
      <c r="P1359" s="79" t="str">
        <f t="shared" si="325"/>
        <v/>
      </c>
      <c r="Q1359" s="4"/>
      <c r="R1359" s="90" t="str">
        <f t="shared" si="326"/>
        <v/>
      </c>
      <c r="S1359" s="4"/>
      <c r="Y1359" s="18" t="str">
        <f t="shared" si="327"/>
        <v/>
      </c>
      <c r="AA1359" s="18" t="str">
        <f t="shared" si="318"/>
        <v/>
      </c>
      <c r="AB1359" s="18" t="str">
        <f t="shared" si="319"/>
        <v/>
      </c>
      <c r="AC1359" s="18" t="str">
        <f t="shared" si="328"/>
        <v/>
      </c>
      <c r="AD1359" s="18" t="str">
        <f t="shared" si="328"/>
        <v/>
      </c>
      <c r="AE1359" s="18" t="str">
        <f t="shared" si="329"/>
        <v/>
      </c>
      <c r="AG1359" s="95" t="str">
        <f>IF($C1359="", "", IF(IFERROR(INDEX(Ingredients!C$11:C$310, MATCH($C1359, Ingredients!$B$11:$B$310, 0)), "")="", "", IFERROR(INDEX(Ingredients!C$11:C$310, MATCH($C1359, Ingredients!$B$11:$B$310, 0)), "")))</f>
        <v/>
      </c>
      <c r="AH1359" s="105" t="str">
        <f>IF($C1359="", "", IF(IFERROR(INDEX(Ingredients!D$11:D$310, MATCH($C1359, Ingredients!$B$11:$B$310, 0)), "")="", "", IFERROR(INDEX(Ingredients!D$11:D$310, MATCH($C1359, Ingredients!$B$11:$B$310, 0)), "")))</f>
        <v/>
      </c>
      <c r="AI1359" s="106" t="str">
        <f>IF($C1359="", "", IF(IFERROR(INDEX(Ingredients!E$11:E$310, MATCH($C1359, Ingredients!$B$11:$B$310, 0)), "")="", "", IFERROR(INDEX(Ingredients!E$11:E$310, MATCH($C1359, Ingredients!$B$11:$B$310, 0)), "")))</f>
        <v/>
      </c>
      <c r="AJ1359" s="108" t="str">
        <f>IF($C1359="", "", IF(IFERROR(INDEX(Ingredients!F$11:F$310, MATCH($C1359, Ingredients!$B$11:$B$310, 0)), "")="", "", IFERROR(INDEX(Ingredients!F$11:F$310, MATCH($C1359, Ingredients!$B$11:$B$310, 0)), "")))</f>
        <v/>
      </c>
      <c r="AK1359" s="106" t="str">
        <f>IF($C1359="", "", IF(IFERROR(INDEX(Ingredients!G$11:G$310, MATCH($C1359, Ingredients!$B$11:$B$310, 0)), "")="", "", IFERROR(INDEX(Ingredients!G$11:G$310, MATCH($C1359, Ingredients!$B$11:$B$310, 0)), "")))</f>
        <v/>
      </c>
      <c r="AL1359" s="79" t="str">
        <f>IF($C1359="", "", IF(IFERROR(INDEX(Ingredients!H$11:H$310, MATCH($C1359, Ingredients!$B$11:$B$310, 0)), "")="", "", IFERROR(INDEX(Ingredients!H$11:H$310, MATCH($C1359, Ingredients!$B$11:$B$310, 0)), "")))</f>
        <v/>
      </c>
      <c r="AN1359" s="83" t="str">
        <f t="shared" si="320"/>
        <v/>
      </c>
      <c r="AP1359" s="114" t="str">
        <f t="shared" si="330"/>
        <v/>
      </c>
      <c r="AR1359" s="117" t="str">
        <f>IF($C1359="", "", IF(IFERROR(INDEX(Ingredients!$AI$11:$AI$310, MATCH($C1359, Ingredients!$B$11:$B$310, 0)), "")="", "", IFERROR(INDEX(Ingredients!$AI$11:$AI$310, MATCH($C1359, Ingredients!$B$11:$B$310, 0)), "")))</f>
        <v/>
      </c>
      <c r="AT1359" s="120" t="str">
        <f t="shared" si="331"/>
        <v/>
      </c>
      <c r="AV1359" s="90" t="str">
        <f t="shared" si="321"/>
        <v/>
      </c>
      <c r="AX1359" s="90" t="str">
        <f>IF($AV1359="", "", COUNTIF($AV$11:$AV$5010, "&lt;"&amp;$AV1359)+1+COUNTIF($AV$11:$AV1359, $AV1359)-1)</f>
        <v/>
      </c>
      <c r="AZ1359" s="111" t="str">
        <f>IF($B1359="", "", SUMIF('Shopping List'!$AV$11:$AV$25, $B1359, 'Shopping List'!$BN$11:$BN$25))</f>
        <v/>
      </c>
      <c r="BB1359" s="117" t="str">
        <f t="shared" si="332"/>
        <v/>
      </c>
    </row>
    <row r="1360" spans="1:54" x14ac:dyDescent="0.25">
      <c r="A1360" s="4"/>
      <c r="B1360" s="37"/>
      <c r="C1360" s="124"/>
      <c r="D1360" s="39"/>
      <c r="E1360" s="125"/>
      <c r="F1360" s="48"/>
      <c r="G1360" s="4"/>
      <c r="H1360" s="4"/>
      <c r="I1360" s="95" t="str">
        <f>IF($C1360="", "", IF(IFERROR(INDEX(Ingredients!$C$11:$C$310, MATCH($C1360, Ingredients!$B$11:$B$310, 0)), "")="", "", IFERROR(INDEX(Ingredients!$C$11:$C$310, MATCH($C1360, Ingredients!$B$11:$B$310, 0)), "")))</f>
        <v/>
      </c>
      <c r="J1360" s="73" t="str">
        <f>IF($B1360="", "", IF(IFERROR(INDEX(Meals!$C$11:$C$260, MATCH($B1360, Meals!$B$11:$B$260, 0)), "")="", "", IFERROR(INDEX(Meals!$C$11:$C$260, MATCH($B1360, Meals!$B$11:$B$260, 0)), "")))</f>
        <v/>
      </c>
      <c r="K1360" s="4"/>
      <c r="L1360" s="72" t="str">
        <f t="shared" si="322"/>
        <v/>
      </c>
      <c r="M1360" s="73" t="str">
        <f t="shared" si="323"/>
        <v/>
      </c>
      <c r="N1360" s="4"/>
      <c r="O1360" s="78" t="str">
        <f t="shared" si="324"/>
        <v/>
      </c>
      <c r="P1360" s="79" t="str">
        <f t="shared" si="325"/>
        <v/>
      </c>
      <c r="Q1360" s="4"/>
      <c r="R1360" s="90" t="str">
        <f t="shared" si="326"/>
        <v/>
      </c>
      <c r="S1360" s="4"/>
      <c r="Y1360" s="18" t="str">
        <f t="shared" si="327"/>
        <v/>
      </c>
      <c r="AA1360" s="18" t="str">
        <f t="shared" si="318"/>
        <v/>
      </c>
      <c r="AB1360" s="18" t="str">
        <f t="shared" si="319"/>
        <v/>
      </c>
      <c r="AC1360" s="18" t="str">
        <f t="shared" si="328"/>
        <v/>
      </c>
      <c r="AD1360" s="18" t="str">
        <f t="shared" si="328"/>
        <v/>
      </c>
      <c r="AE1360" s="18" t="str">
        <f t="shared" si="329"/>
        <v/>
      </c>
      <c r="AG1360" s="95" t="str">
        <f>IF($C1360="", "", IF(IFERROR(INDEX(Ingredients!C$11:C$310, MATCH($C1360, Ingredients!$B$11:$B$310, 0)), "")="", "", IFERROR(INDEX(Ingredients!C$11:C$310, MATCH($C1360, Ingredients!$B$11:$B$310, 0)), "")))</f>
        <v/>
      </c>
      <c r="AH1360" s="105" t="str">
        <f>IF($C1360="", "", IF(IFERROR(INDEX(Ingredients!D$11:D$310, MATCH($C1360, Ingredients!$B$11:$B$310, 0)), "")="", "", IFERROR(INDEX(Ingredients!D$11:D$310, MATCH($C1360, Ingredients!$B$11:$B$310, 0)), "")))</f>
        <v/>
      </c>
      <c r="AI1360" s="106" t="str">
        <f>IF($C1360="", "", IF(IFERROR(INDEX(Ingredients!E$11:E$310, MATCH($C1360, Ingredients!$B$11:$B$310, 0)), "")="", "", IFERROR(INDEX(Ingredients!E$11:E$310, MATCH($C1360, Ingredients!$B$11:$B$310, 0)), "")))</f>
        <v/>
      </c>
      <c r="AJ1360" s="108" t="str">
        <f>IF($C1360="", "", IF(IFERROR(INDEX(Ingredients!F$11:F$310, MATCH($C1360, Ingredients!$B$11:$B$310, 0)), "")="", "", IFERROR(INDEX(Ingredients!F$11:F$310, MATCH($C1360, Ingredients!$B$11:$B$310, 0)), "")))</f>
        <v/>
      </c>
      <c r="AK1360" s="106" t="str">
        <f>IF($C1360="", "", IF(IFERROR(INDEX(Ingredients!G$11:G$310, MATCH($C1360, Ingredients!$B$11:$B$310, 0)), "")="", "", IFERROR(INDEX(Ingredients!G$11:G$310, MATCH($C1360, Ingredients!$B$11:$B$310, 0)), "")))</f>
        <v/>
      </c>
      <c r="AL1360" s="79" t="str">
        <f>IF($C1360="", "", IF(IFERROR(INDEX(Ingredients!H$11:H$310, MATCH($C1360, Ingredients!$B$11:$B$310, 0)), "")="", "", IFERROR(INDEX(Ingredients!H$11:H$310, MATCH($C1360, Ingredients!$B$11:$B$310, 0)), "")))</f>
        <v/>
      </c>
      <c r="AN1360" s="83" t="str">
        <f t="shared" si="320"/>
        <v/>
      </c>
      <c r="AP1360" s="114" t="str">
        <f t="shared" si="330"/>
        <v/>
      </c>
      <c r="AR1360" s="117" t="str">
        <f>IF($C1360="", "", IF(IFERROR(INDEX(Ingredients!$AI$11:$AI$310, MATCH($C1360, Ingredients!$B$11:$B$310, 0)), "")="", "", IFERROR(INDEX(Ingredients!$AI$11:$AI$310, MATCH($C1360, Ingredients!$B$11:$B$310, 0)), "")))</f>
        <v/>
      </c>
      <c r="AT1360" s="120" t="str">
        <f t="shared" si="331"/>
        <v/>
      </c>
      <c r="AV1360" s="90" t="str">
        <f t="shared" si="321"/>
        <v/>
      </c>
      <c r="AX1360" s="90" t="str">
        <f>IF($AV1360="", "", COUNTIF($AV$11:$AV$5010, "&lt;"&amp;$AV1360)+1+COUNTIF($AV$11:$AV1360, $AV1360)-1)</f>
        <v/>
      </c>
      <c r="AZ1360" s="111" t="str">
        <f>IF($B1360="", "", SUMIF('Shopping List'!$AV$11:$AV$25, $B1360, 'Shopping List'!$BN$11:$BN$25))</f>
        <v/>
      </c>
      <c r="BB1360" s="117" t="str">
        <f t="shared" si="332"/>
        <v/>
      </c>
    </row>
    <row r="1361" spans="1:54" x14ac:dyDescent="0.25">
      <c r="A1361" s="4"/>
      <c r="B1361" s="37"/>
      <c r="C1361" s="124"/>
      <c r="D1361" s="39"/>
      <c r="E1361" s="125"/>
      <c r="F1361" s="48"/>
      <c r="G1361" s="4"/>
      <c r="H1361" s="4"/>
      <c r="I1361" s="95" t="str">
        <f>IF($C1361="", "", IF(IFERROR(INDEX(Ingredients!$C$11:$C$310, MATCH($C1361, Ingredients!$B$11:$B$310, 0)), "")="", "", IFERROR(INDEX(Ingredients!$C$11:$C$310, MATCH($C1361, Ingredients!$B$11:$B$310, 0)), "")))</f>
        <v/>
      </c>
      <c r="J1361" s="73" t="str">
        <f>IF($B1361="", "", IF(IFERROR(INDEX(Meals!$C$11:$C$260, MATCH($B1361, Meals!$B$11:$B$260, 0)), "")="", "", IFERROR(INDEX(Meals!$C$11:$C$260, MATCH($B1361, Meals!$B$11:$B$260, 0)), "")))</f>
        <v/>
      </c>
      <c r="K1361" s="4"/>
      <c r="L1361" s="72" t="str">
        <f t="shared" si="322"/>
        <v/>
      </c>
      <c r="M1361" s="73" t="str">
        <f t="shared" si="323"/>
        <v/>
      </c>
      <c r="N1361" s="4"/>
      <c r="O1361" s="78" t="str">
        <f t="shared" si="324"/>
        <v/>
      </c>
      <c r="P1361" s="79" t="str">
        <f t="shared" si="325"/>
        <v/>
      </c>
      <c r="Q1361" s="4"/>
      <c r="R1361" s="90" t="str">
        <f t="shared" si="326"/>
        <v/>
      </c>
      <c r="S1361" s="4"/>
      <c r="Y1361" s="18" t="str">
        <f t="shared" si="327"/>
        <v/>
      </c>
      <c r="AA1361" s="18" t="str">
        <f t="shared" si="318"/>
        <v/>
      </c>
      <c r="AB1361" s="18" t="str">
        <f t="shared" si="319"/>
        <v/>
      </c>
      <c r="AC1361" s="18" t="str">
        <f t="shared" si="328"/>
        <v/>
      </c>
      <c r="AD1361" s="18" t="str">
        <f t="shared" si="328"/>
        <v/>
      </c>
      <c r="AE1361" s="18" t="str">
        <f t="shared" si="329"/>
        <v/>
      </c>
      <c r="AG1361" s="95" t="str">
        <f>IF($C1361="", "", IF(IFERROR(INDEX(Ingredients!C$11:C$310, MATCH($C1361, Ingredients!$B$11:$B$310, 0)), "")="", "", IFERROR(INDEX(Ingredients!C$11:C$310, MATCH($C1361, Ingredients!$B$11:$B$310, 0)), "")))</f>
        <v/>
      </c>
      <c r="AH1361" s="105" t="str">
        <f>IF($C1361="", "", IF(IFERROR(INDEX(Ingredients!D$11:D$310, MATCH($C1361, Ingredients!$B$11:$B$310, 0)), "")="", "", IFERROR(INDEX(Ingredients!D$11:D$310, MATCH($C1361, Ingredients!$B$11:$B$310, 0)), "")))</f>
        <v/>
      </c>
      <c r="AI1361" s="106" t="str">
        <f>IF($C1361="", "", IF(IFERROR(INDEX(Ingredients!E$11:E$310, MATCH($C1361, Ingredients!$B$11:$B$310, 0)), "")="", "", IFERROR(INDEX(Ingredients!E$11:E$310, MATCH($C1361, Ingredients!$B$11:$B$310, 0)), "")))</f>
        <v/>
      </c>
      <c r="AJ1361" s="108" t="str">
        <f>IF($C1361="", "", IF(IFERROR(INDEX(Ingredients!F$11:F$310, MATCH($C1361, Ingredients!$B$11:$B$310, 0)), "")="", "", IFERROR(INDEX(Ingredients!F$11:F$310, MATCH($C1361, Ingredients!$B$11:$B$310, 0)), "")))</f>
        <v/>
      </c>
      <c r="AK1361" s="106" t="str">
        <f>IF($C1361="", "", IF(IFERROR(INDEX(Ingredients!G$11:G$310, MATCH($C1361, Ingredients!$B$11:$B$310, 0)), "")="", "", IFERROR(INDEX(Ingredients!G$11:G$310, MATCH($C1361, Ingredients!$B$11:$B$310, 0)), "")))</f>
        <v/>
      </c>
      <c r="AL1361" s="79" t="str">
        <f>IF($C1361="", "", IF(IFERROR(INDEX(Ingredients!H$11:H$310, MATCH($C1361, Ingredients!$B$11:$B$310, 0)), "")="", "", IFERROR(INDEX(Ingredients!H$11:H$310, MATCH($C1361, Ingredients!$B$11:$B$310, 0)), "")))</f>
        <v/>
      </c>
      <c r="AN1361" s="83" t="str">
        <f t="shared" si="320"/>
        <v/>
      </c>
      <c r="AP1361" s="114" t="str">
        <f t="shared" si="330"/>
        <v/>
      </c>
      <c r="AR1361" s="117" t="str">
        <f>IF($C1361="", "", IF(IFERROR(INDEX(Ingredients!$AI$11:$AI$310, MATCH($C1361, Ingredients!$B$11:$B$310, 0)), "")="", "", IFERROR(INDEX(Ingredients!$AI$11:$AI$310, MATCH($C1361, Ingredients!$B$11:$B$310, 0)), "")))</f>
        <v/>
      </c>
      <c r="AT1361" s="120" t="str">
        <f t="shared" si="331"/>
        <v/>
      </c>
      <c r="AV1361" s="90" t="str">
        <f t="shared" si="321"/>
        <v/>
      </c>
      <c r="AX1361" s="90" t="str">
        <f>IF($AV1361="", "", COUNTIF($AV$11:$AV$5010, "&lt;"&amp;$AV1361)+1+COUNTIF($AV$11:$AV1361, $AV1361)-1)</f>
        <v/>
      </c>
      <c r="AZ1361" s="111" t="str">
        <f>IF($B1361="", "", SUMIF('Shopping List'!$AV$11:$AV$25, $B1361, 'Shopping List'!$BN$11:$BN$25))</f>
        <v/>
      </c>
      <c r="BB1361" s="117" t="str">
        <f t="shared" si="332"/>
        <v/>
      </c>
    </row>
    <row r="1362" spans="1:54" x14ac:dyDescent="0.25">
      <c r="A1362" s="4"/>
      <c r="B1362" s="37"/>
      <c r="C1362" s="124"/>
      <c r="D1362" s="39"/>
      <c r="E1362" s="125"/>
      <c r="F1362" s="48"/>
      <c r="G1362" s="4"/>
      <c r="H1362" s="4"/>
      <c r="I1362" s="95" t="str">
        <f>IF($C1362="", "", IF(IFERROR(INDEX(Ingredients!$C$11:$C$310, MATCH($C1362, Ingredients!$B$11:$B$310, 0)), "")="", "", IFERROR(INDEX(Ingredients!$C$11:$C$310, MATCH($C1362, Ingredients!$B$11:$B$310, 0)), "")))</f>
        <v/>
      </c>
      <c r="J1362" s="73" t="str">
        <f>IF($B1362="", "", IF(IFERROR(INDEX(Meals!$C$11:$C$260, MATCH($B1362, Meals!$B$11:$B$260, 0)), "")="", "", IFERROR(INDEX(Meals!$C$11:$C$260, MATCH($B1362, Meals!$B$11:$B$260, 0)), "")))</f>
        <v/>
      </c>
      <c r="K1362" s="4"/>
      <c r="L1362" s="72" t="str">
        <f t="shared" si="322"/>
        <v/>
      </c>
      <c r="M1362" s="73" t="str">
        <f t="shared" si="323"/>
        <v/>
      </c>
      <c r="N1362" s="4"/>
      <c r="O1362" s="78" t="str">
        <f t="shared" si="324"/>
        <v/>
      </c>
      <c r="P1362" s="79" t="str">
        <f t="shared" si="325"/>
        <v/>
      </c>
      <c r="Q1362" s="4"/>
      <c r="R1362" s="90" t="str">
        <f t="shared" si="326"/>
        <v/>
      </c>
      <c r="S1362" s="4"/>
      <c r="Y1362" s="18" t="str">
        <f t="shared" si="327"/>
        <v/>
      </c>
      <c r="AA1362" s="18" t="str">
        <f t="shared" si="318"/>
        <v/>
      </c>
      <c r="AB1362" s="18" t="str">
        <f t="shared" si="319"/>
        <v/>
      </c>
      <c r="AC1362" s="18" t="str">
        <f t="shared" si="328"/>
        <v/>
      </c>
      <c r="AD1362" s="18" t="str">
        <f t="shared" si="328"/>
        <v/>
      </c>
      <c r="AE1362" s="18" t="str">
        <f t="shared" si="329"/>
        <v/>
      </c>
      <c r="AG1362" s="95" t="str">
        <f>IF($C1362="", "", IF(IFERROR(INDEX(Ingredients!C$11:C$310, MATCH($C1362, Ingredients!$B$11:$B$310, 0)), "")="", "", IFERROR(INDEX(Ingredients!C$11:C$310, MATCH($C1362, Ingredients!$B$11:$B$310, 0)), "")))</f>
        <v/>
      </c>
      <c r="AH1362" s="105" t="str">
        <f>IF($C1362="", "", IF(IFERROR(INDEX(Ingredients!D$11:D$310, MATCH($C1362, Ingredients!$B$11:$B$310, 0)), "")="", "", IFERROR(INDEX(Ingredients!D$11:D$310, MATCH($C1362, Ingredients!$B$11:$B$310, 0)), "")))</f>
        <v/>
      </c>
      <c r="AI1362" s="106" t="str">
        <f>IF($C1362="", "", IF(IFERROR(INDEX(Ingredients!E$11:E$310, MATCH($C1362, Ingredients!$B$11:$B$310, 0)), "")="", "", IFERROR(INDEX(Ingredients!E$11:E$310, MATCH($C1362, Ingredients!$B$11:$B$310, 0)), "")))</f>
        <v/>
      </c>
      <c r="AJ1362" s="108" t="str">
        <f>IF($C1362="", "", IF(IFERROR(INDEX(Ingredients!F$11:F$310, MATCH($C1362, Ingredients!$B$11:$B$310, 0)), "")="", "", IFERROR(INDEX(Ingredients!F$11:F$310, MATCH($C1362, Ingredients!$B$11:$B$310, 0)), "")))</f>
        <v/>
      </c>
      <c r="AK1362" s="106" t="str">
        <f>IF($C1362="", "", IF(IFERROR(INDEX(Ingredients!G$11:G$310, MATCH($C1362, Ingredients!$B$11:$B$310, 0)), "")="", "", IFERROR(INDEX(Ingredients!G$11:G$310, MATCH($C1362, Ingredients!$B$11:$B$310, 0)), "")))</f>
        <v/>
      </c>
      <c r="AL1362" s="79" t="str">
        <f>IF($C1362="", "", IF(IFERROR(INDEX(Ingredients!H$11:H$310, MATCH($C1362, Ingredients!$B$11:$B$310, 0)), "")="", "", IFERROR(INDEX(Ingredients!H$11:H$310, MATCH($C1362, Ingredients!$B$11:$B$310, 0)), "")))</f>
        <v/>
      </c>
      <c r="AN1362" s="83" t="str">
        <f t="shared" si="320"/>
        <v/>
      </c>
      <c r="AP1362" s="114" t="str">
        <f t="shared" si="330"/>
        <v/>
      </c>
      <c r="AR1362" s="117" t="str">
        <f>IF($C1362="", "", IF(IFERROR(INDEX(Ingredients!$AI$11:$AI$310, MATCH($C1362, Ingredients!$B$11:$B$310, 0)), "")="", "", IFERROR(INDEX(Ingredients!$AI$11:$AI$310, MATCH($C1362, Ingredients!$B$11:$B$310, 0)), "")))</f>
        <v/>
      </c>
      <c r="AT1362" s="120" t="str">
        <f t="shared" si="331"/>
        <v/>
      </c>
      <c r="AV1362" s="90" t="str">
        <f t="shared" si="321"/>
        <v/>
      </c>
      <c r="AX1362" s="90" t="str">
        <f>IF($AV1362="", "", COUNTIF($AV$11:$AV$5010, "&lt;"&amp;$AV1362)+1+COUNTIF($AV$11:$AV1362, $AV1362)-1)</f>
        <v/>
      </c>
      <c r="AZ1362" s="111" t="str">
        <f>IF($B1362="", "", SUMIF('Shopping List'!$AV$11:$AV$25, $B1362, 'Shopping List'!$BN$11:$BN$25))</f>
        <v/>
      </c>
      <c r="BB1362" s="117" t="str">
        <f t="shared" si="332"/>
        <v/>
      </c>
    </row>
    <row r="1363" spans="1:54" x14ac:dyDescent="0.25">
      <c r="A1363" s="4"/>
      <c r="B1363" s="37"/>
      <c r="C1363" s="124"/>
      <c r="D1363" s="39"/>
      <c r="E1363" s="125"/>
      <c r="F1363" s="48"/>
      <c r="G1363" s="4"/>
      <c r="H1363" s="4"/>
      <c r="I1363" s="95" t="str">
        <f>IF($C1363="", "", IF(IFERROR(INDEX(Ingredients!$C$11:$C$310, MATCH($C1363, Ingredients!$B$11:$B$310, 0)), "")="", "", IFERROR(INDEX(Ingredients!$C$11:$C$310, MATCH($C1363, Ingredients!$B$11:$B$310, 0)), "")))</f>
        <v/>
      </c>
      <c r="J1363" s="73" t="str">
        <f>IF($B1363="", "", IF(IFERROR(INDEX(Meals!$C$11:$C$260, MATCH($B1363, Meals!$B$11:$B$260, 0)), "")="", "", IFERROR(INDEX(Meals!$C$11:$C$260, MATCH($B1363, Meals!$B$11:$B$260, 0)), "")))</f>
        <v/>
      </c>
      <c r="K1363" s="4"/>
      <c r="L1363" s="72" t="str">
        <f t="shared" si="322"/>
        <v/>
      </c>
      <c r="M1363" s="73" t="str">
        <f t="shared" si="323"/>
        <v/>
      </c>
      <c r="N1363" s="4"/>
      <c r="O1363" s="78" t="str">
        <f t="shared" si="324"/>
        <v/>
      </c>
      <c r="P1363" s="79" t="str">
        <f t="shared" si="325"/>
        <v/>
      </c>
      <c r="Q1363" s="4"/>
      <c r="R1363" s="90" t="str">
        <f t="shared" si="326"/>
        <v/>
      </c>
      <c r="S1363" s="4"/>
      <c r="Y1363" s="18" t="str">
        <f t="shared" si="327"/>
        <v/>
      </c>
      <c r="AA1363" s="18" t="str">
        <f t="shared" si="318"/>
        <v/>
      </c>
      <c r="AB1363" s="18" t="str">
        <f t="shared" si="319"/>
        <v/>
      </c>
      <c r="AC1363" s="18" t="str">
        <f t="shared" si="328"/>
        <v/>
      </c>
      <c r="AD1363" s="18" t="str">
        <f t="shared" si="328"/>
        <v/>
      </c>
      <c r="AE1363" s="18" t="str">
        <f t="shared" si="329"/>
        <v/>
      </c>
      <c r="AG1363" s="95" t="str">
        <f>IF($C1363="", "", IF(IFERROR(INDEX(Ingredients!C$11:C$310, MATCH($C1363, Ingredients!$B$11:$B$310, 0)), "")="", "", IFERROR(INDEX(Ingredients!C$11:C$310, MATCH($C1363, Ingredients!$B$11:$B$310, 0)), "")))</f>
        <v/>
      </c>
      <c r="AH1363" s="105" t="str">
        <f>IF($C1363="", "", IF(IFERROR(INDEX(Ingredients!D$11:D$310, MATCH($C1363, Ingredients!$B$11:$B$310, 0)), "")="", "", IFERROR(INDEX(Ingredients!D$11:D$310, MATCH($C1363, Ingredients!$B$11:$B$310, 0)), "")))</f>
        <v/>
      </c>
      <c r="AI1363" s="106" t="str">
        <f>IF($C1363="", "", IF(IFERROR(INDEX(Ingredients!E$11:E$310, MATCH($C1363, Ingredients!$B$11:$B$310, 0)), "")="", "", IFERROR(INDEX(Ingredients!E$11:E$310, MATCH($C1363, Ingredients!$B$11:$B$310, 0)), "")))</f>
        <v/>
      </c>
      <c r="AJ1363" s="108" t="str">
        <f>IF($C1363="", "", IF(IFERROR(INDEX(Ingredients!F$11:F$310, MATCH($C1363, Ingredients!$B$11:$B$310, 0)), "")="", "", IFERROR(INDEX(Ingredients!F$11:F$310, MATCH($C1363, Ingredients!$B$11:$B$310, 0)), "")))</f>
        <v/>
      </c>
      <c r="AK1363" s="106" t="str">
        <f>IF($C1363="", "", IF(IFERROR(INDEX(Ingredients!G$11:G$310, MATCH($C1363, Ingredients!$B$11:$B$310, 0)), "")="", "", IFERROR(INDEX(Ingredients!G$11:G$310, MATCH($C1363, Ingredients!$B$11:$B$310, 0)), "")))</f>
        <v/>
      </c>
      <c r="AL1363" s="79" t="str">
        <f>IF($C1363="", "", IF(IFERROR(INDEX(Ingredients!H$11:H$310, MATCH($C1363, Ingredients!$B$11:$B$310, 0)), "")="", "", IFERROR(INDEX(Ingredients!H$11:H$310, MATCH($C1363, Ingredients!$B$11:$B$310, 0)), "")))</f>
        <v/>
      </c>
      <c r="AN1363" s="83" t="str">
        <f t="shared" si="320"/>
        <v/>
      </c>
      <c r="AP1363" s="114" t="str">
        <f t="shared" si="330"/>
        <v/>
      </c>
      <c r="AR1363" s="117" t="str">
        <f>IF($C1363="", "", IF(IFERROR(INDEX(Ingredients!$AI$11:$AI$310, MATCH($C1363, Ingredients!$B$11:$B$310, 0)), "")="", "", IFERROR(INDEX(Ingredients!$AI$11:$AI$310, MATCH($C1363, Ingredients!$B$11:$B$310, 0)), "")))</f>
        <v/>
      </c>
      <c r="AT1363" s="120" t="str">
        <f t="shared" si="331"/>
        <v/>
      </c>
      <c r="AV1363" s="90" t="str">
        <f t="shared" si="321"/>
        <v/>
      </c>
      <c r="AX1363" s="90" t="str">
        <f>IF($AV1363="", "", COUNTIF($AV$11:$AV$5010, "&lt;"&amp;$AV1363)+1+COUNTIF($AV$11:$AV1363, $AV1363)-1)</f>
        <v/>
      </c>
      <c r="AZ1363" s="111" t="str">
        <f>IF($B1363="", "", SUMIF('Shopping List'!$AV$11:$AV$25, $B1363, 'Shopping List'!$BN$11:$BN$25))</f>
        <v/>
      </c>
      <c r="BB1363" s="117" t="str">
        <f t="shared" si="332"/>
        <v/>
      </c>
    </row>
    <row r="1364" spans="1:54" x14ac:dyDescent="0.25">
      <c r="A1364" s="4"/>
      <c r="B1364" s="37"/>
      <c r="C1364" s="124"/>
      <c r="D1364" s="39"/>
      <c r="E1364" s="125"/>
      <c r="F1364" s="48"/>
      <c r="G1364" s="4"/>
      <c r="H1364" s="4"/>
      <c r="I1364" s="95" t="str">
        <f>IF($C1364="", "", IF(IFERROR(INDEX(Ingredients!$C$11:$C$310, MATCH($C1364, Ingredients!$B$11:$B$310, 0)), "")="", "", IFERROR(INDEX(Ingredients!$C$11:$C$310, MATCH($C1364, Ingredients!$B$11:$B$310, 0)), "")))</f>
        <v/>
      </c>
      <c r="J1364" s="73" t="str">
        <f>IF($B1364="", "", IF(IFERROR(INDEX(Meals!$C$11:$C$260, MATCH($B1364, Meals!$B$11:$B$260, 0)), "")="", "", IFERROR(INDEX(Meals!$C$11:$C$260, MATCH($B1364, Meals!$B$11:$B$260, 0)), "")))</f>
        <v/>
      </c>
      <c r="K1364" s="4"/>
      <c r="L1364" s="72" t="str">
        <f t="shared" si="322"/>
        <v/>
      </c>
      <c r="M1364" s="73" t="str">
        <f t="shared" si="323"/>
        <v/>
      </c>
      <c r="N1364" s="4"/>
      <c r="O1364" s="78" t="str">
        <f t="shared" si="324"/>
        <v/>
      </c>
      <c r="P1364" s="79" t="str">
        <f t="shared" si="325"/>
        <v/>
      </c>
      <c r="Q1364" s="4"/>
      <c r="R1364" s="90" t="str">
        <f t="shared" si="326"/>
        <v/>
      </c>
      <c r="S1364" s="4"/>
      <c r="Y1364" s="18" t="str">
        <f t="shared" si="327"/>
        <v/>
      </c>
      <c r="AA1364" s="18" t="str">
        <f t="shared" si="318"/>
        <v/>
      </c>
      <c r="AB1364" s="18" t="str">
        <f t="shared" si="319"/>
        <v/>
      </c>
      <c r="AC1364" s="18" t="str">
        <f t="shared" si="328"/>
        <v/>
      </c>
      <c r="AD1364" s="18" t="str">
        <f t="shared" si="328"/>
        <v/>
      </c>
      <c r="AE1364" s="18" t="str">
        <f t="shared" si="329"/>
        <v/>
      </c>
      <c r="AG1364" s="95" t="str">
        <f>IF($C1364="", "", IF(IFERROR(INDEX(Ingredients!C$11:C$310, MATCH($C1364, Ingredients!$B$11:$B$310, 0)), "")="", "", IFERROR(INDEX(Ingredients!C$11:C$310, MATCH($C1364, Ingredients!$B$11:$B$310, 0)), "")))</f>
        <v/>
      </c>
      <c r="AH1364" s="105" t="str">
        <f>IF($C1364="", "", IF(IFERROR(INDEX(Ingredients!D$11:D$310, MATCH($C1364, Ingredients!$B$11:$B$310, 0)), "")="", "", IFERROR(INDEX(Ingredients!D$11:D$310, MATCH($C1364, Ingredients!$B$11:$B$310, 0)), "")))</f>
        <v/>
      </c>
      <c r="AI1364" s="106" t="str">
        <f>IF($C1364="", "", IF(IFERROR(INDEX(Ingredients!E$11:E$310, MATCH($C1364, Ingredients!$B$11:$B$310, 0)), "")="", "", IFERROR(INDEX(Ingredients!E$11:E$310, MATCH($C1364, Ingredients!$B$11:$B$310, 0)), "")))</f>
        <v/>
      </c>
      <c r="AJ1364" s="108" t="str">
        <f>IF($C1364="", "", IF(IFERROR(INDEX(Ingredients!F$11:F$310, MATCH($C1364, Ingredients!$B$11:$B$310, 0)), "")="", "", IFERROR(INDEX(Ingredients!F$11:F$310, MATCH($C1364, Ingredients!$B$11:$B$310, 0)), "")))</f>
        <v/>
      </c>
      <c r="AK1364" s="106" t="str">
        <f>IF($C1364="", "", IF(IFERROR(INDEX(Ingredients!G$11:G$310, MATCH($C1364, Ingredients!$B$11:$B$310, 0)), "")="", "", IFERROR(INDEX(Ingredients!G$11:G$310, MATCH($C1364, Ingredients!$B$11:$B$310, 0)), "")))</f>
        <v/>
      </c>
      <c r="AL1364" s="79" t="str">
        <f>IF($C1364="", "", IF(IFERROR(INDEX(Ingredients!H$11:H$310, MATCH($C1364, Ingredients!$B$11:$B$310, 0)), "")="", "", IFERROR(INDEX(Ingredients!H$11:H$310, MATCH($C1364, Ingredients!$B$11:$B$310, 0)), "")))</f>
        <v/>
      </c>
      <c r="AN1364" s="83" t="str">
        <f t="shared" si="320"/>
        <v/>
      </c>
      <c r="AP1364" s="114" t="str">
        <f t="shared" si="330"/>
        <v/>
      </c>
      <c r="AR1364" s="117" t="str">
        <f>IF($C1364="", "", IF(IFERROR(INDEX(Ingredients!$AI$11:$AI$310, MATCH($C1364, Ingredients!$B$11:$B$310, 0)), "")="", "", IFERROR(INDEX(Ingredients!$AI$11:$AI$310, MATCH($C1364, Ingredients!$B$11:$B$310, 0)), "")))</f>
        <v/>
      </c>
      <c r="AT1364" s="120" t="str">
        <f t="shared" si="331"/>
        <v/>
      </c>
      <c r="AV1364" s="90" t="str">
        <f t="shared" si="321"/>
        <v/>
      </c>
      <c r="AX1364" s="90" t="str">
        <f>IF($AV1364="", "", COUNTIF($AV$11:$AV$5010, "&lt;"&amp;$AV1364)+1+COUNTIF($AV$11:$AV1364, $AV1364)-1)</f>
        <v/>
      </c>
      <c r="AZ1364" s="111" t="str">
        <f>IF($B1364="", "", SUMIF('Shopping List'!$AV$11:$AV$25, $B1364, 'Shopping List'!$BN$11:$BN$25))</f>
        <v/>
      </c>
      <c r="BB1364" s="117" t="str">
        <f t="shared" si="332"/>
        <v/>
      </c>
    </row>
    <row r="1365" spans="1:54" x14ac:dyDescent="0.25">
      <c r="A1365" s="4"/>
      <c r="B1365" s="37"/>
      <c r="C1365" s="124"/>
      <c r="D1365" s="39"/>
      <c r="E1365" s="125"/>
      <c r="F1365" s="48"/>
      <c r="G1365" s="4"/>
      <c r="H1365" s="4"/>
      <c r="I1365" s="95" t="str">
        <f>IF($C1365="", "", IF(IFERROR(INDEX(Ingredients!$C$11:$C$310, MATCH($C1365, Ingredients!$B$11:$B$310, 0)), "")="", "", IFERROR(INDEX(Ingredients!$C$11:$C$310, MATCH($C1365, Ingredients!$B$11:$B$310, 0)), "")))</f>
        <v/>
      </c>
      <c r="J1365" s="73" t="str">
        <f>IF($B1365="", "", IF(IFERROR(INDEX(Meals!$C$11:$C$260, MATCH($B1365, Meals!$B$11:$B$260, 0)), "")="", "", IFERROR(INDEX(Meals!$C$11:$C$260, MATCH($B1365, Meals!$B$11:$B$260, 0)), "")))</f>
        <v/>
      </c>
      <c r="K1365" s="4"/>
      <c r="L1365" s="72" t="str">
        <f t="shared" si="322"/>
        <v/>
      </c>
      <c r="M1365" s="73" t="str">
        <f t="shared" si="323"/>
        <v/>
      </c>
      <c r="N1365" s="4"/>
      <c r="O1365" s="78" t="str">
        <f t="shared" si="324"/>
        <v/>
      </c>
      <c r="P1365" s="79" t="str">
        <f t="shared" si="325"/>
        <v/>
      </c>
      <c r="Q1365" s="4"/>
      <c r="R1365" s="90" t="str">
        <f t="shared" si="326"/>
        <v/>
      </c>
      <c r="S1365" s="4"/>
      <c r="Y1365" s="18" t="str">
        <f t="shared" si="327"/>
        <v/>
      </c>
      <c r="AA1365" s="18" t="str">
        <f t="shared" si="318"/>
        <v/>
      </c>
      <c r="AB1365" s="18" t="str">
        <f t="shared" si="319"/>
        <v/>
      </c>
      <c r="AC1365" s="18" t="str">
        <f t="shared" si="328"/>
        <v/>
      </c>
      <c r="AD1365" s="18" t="str">
        <f t="shared" si="328"/>
        <v/>
      </c>
      <c r="AE1365" s="18" t="str">
        <f t="shared" si="329"/>
        <v/>
      </c>
      <c r="AG1365" s="95" t="str">
        <f>IF($C1365="", "", IF(IFERROR(INDEX(Ingredients!C$11:C$310, MATCH($C1365, Ingredients!$B$11:$B$310, 0)), "")="", "", IFERROR(INDEX(Ingredients!C$11:C$310, MATCH($C1365, Ingredients!$B$11:$B$310, 0)), "")))</f>
        <v/>
      </c>
      <c r="AH1365" s="105" t="str">
        <f>IF($C1365="", "", IF(IFERROR(INDEX(Ingredients!D$11:D$310, MATCH($C1365, Ingredients!$B$11:$B$310, 0)), "")="", "", IFERROR(INDEX(Ingredients!D$11:D$310, MATCH($C1365, Ingredients!$B$11:$B$310, 0)), "")))</f>
        <v/>
      </c>
      <c r="AI1365" s="106" t="str">
        <f>IF($C1365="", "", IF(IFERROR(INDEX(Ingredients!E$11:E$310, MATCH($C1365, Ingredients!$B$11:$B$310, 0)), "")="", "", IFERROR(INDEX(Ingredients!E$11:E$310, MATCH($C1365, Ingredients!$B$11:$B$310, 0)), "")))</f>
        <v/>
      </c>
      <c r="AJ1365" s="108" t="str">
        <f>IF($C1365="", "", IF(IFERROR(INDEX(Ingredients!F$11:F$310, MATCH($C1365, Ingredients!$B$11:$B$310, 0)), "")="", "", IFERROR(INDEX(Ingredients!F$11:F$310, MATCH($C1365, Ingredients!$B$11:$B$310, 0)), "")))</f>
        <v/>
      </c>
      <c r="AK1365" s="106" t="str">
        <f>IF($C1365="", "", IF(IFERROR(INDEX(Ingredients!G$11:G$310, MATCH($C1365, Ingredients!$B$11:$B$310, 0)), "")="", "", IFERROR(INDEX(Ingredients!G$11:G$310, MATCH($C1365, Ingredients!$B$11:$B$310, 0)), "")))</f>
        <v/>
      </c>
      <c r="AL1365" s="79" t="str">
        <f>IF($C1365="", "", IF(IFERROR(INDEX(Ingredients!H$11:H$310, MATCH($C1365, Ingredients!$B$11:$B$310, 0)), "")="", "", IFERROR(INDEX(Ingredients!H$11:H$310, MATCH($C1365, Ingredients!$B$11:$B$310, 0)), "")))</f>
        <v/>
      </c>
      <c r="AN1365" s="83" t="str">
        <f t="shared" si="320"/>
        <v/>
      </c>
      <c r="AP1365" s="114" t="str">
        <f t="shared" si="330"/>
        <v/>
      </c>
      <c r="AR1365" s="117" t="str">
        <f>IF($C1365="", "", IF(IFERROR(INDEX(Ingredients!$AI$11:$AI$310, MATCH($C1365, Ingredients!$B$11:$B$310, 0)), "")="", "", IFERROR(INDEX(Ingredients!$AI$11:$AI$310, MATCH($C1365, Ingredients!$B$11:$B$310, 0)), "")))</f>
        <v/>
      </c>
      <c r="AT1365" s="120" t="str">
        <f t="shared" si="331"/>
        <v/>
      </c>
      <c r="AV1365" s="90" t="str">
        <f t="shared" si="321"/>
        <v/>
      </c>
      <c r="AX1365" s="90" t="str">
        <f>IF($AV1365="", "", COUNTIF($AV$11:$AV$5010, "&lt;"&amp;$AV1365)+1+COUNTIF($AV$11:$AV1365, $AV1365)-1)</f>
        <v/>
      </c>
      <c r="AZ1365" s="111" t="str">
        <f>IF($B1365="", "", SUMIF('Shopping List'!$AV$11:$AV$25, $B1365, 'Shopping List'!$BN$11:$BN$25))</f>
        <v/>
      </c>
      <c r="BB1365" s="117" t="str">
        <f t="shared" si="332"/>
        <v/>
      </c>
    </row>
    <row r="1366" spans="1:54" x14ac:dyDescent="0.25">
      <c r="A1366" s="4"/>
      <c r="B1366" s="37"/>
      <c r="C1366" s="124"/>
      <c r="D1366" s="39"/>
      <c r="E1366" s="125"/>
      <c r="F1366" s="48"/>
      <c r="G1366" s="4"/>
      <c r="H1366" s="4"/>
      <c r="I1366" s="95" t="str">
        <f>IF($C1366="", "", IF(IFERROR(INDEX(Ingredients!$C$11:$C$310, MATCH($C1366, Ingredients!$B$11:$B$310, 0)), "")="", "", IFERROR(INDEX(Ingredients!$C$11:$C$310, MATCH($C1366, Ingredients!$B$11:$B$310, 0)), "")))</f>
        <v/>
      </c>
      <c r="J1366" s="73" t="str">
        <f>IF($B1366="", "", IF(IFERROR(INDEX(Meals!$C$11:$C$260, MATCH($B1366, Meals!$B$11:$B$260, 0)), "")="", "", IFERROR(INDEX(Meals!$C$11:$C$260, MATCH($B1366, Meals!$B$11:$B$260, 0)), "")))</f>
        <v/>
      </c>
      <c r="K1366" s="4"/>
      <c r="L1366" s="72" t="str">
        <f t="shared" si="322"/>
        <v/>
      </c>
      <c r="M1366" s="73" t="str">
        <f t="shared" si="323"/>
        <v/>
      </c>
      <c r="N1366" s="4"/>
      <c r="O1366" s="78" t="str">
        <f t="shared" si="324"/>
        <v/>
      </c>
      <c r="P1366" s="79" t="str">
        <f t="shared" si="325"/>
        <v/>
      </c>
      <c r="Q1366" s="4"/>
      <c r="R1366" s="90" t="str">
        <f t="shared" si="326"/>
        <v/>
      </c>
      <c r="S1366" s="4"/>
      <c r="Y1366" s="18" t="str">
        <f t="shared" si="327"/>
        <v/>
      </c>
      <c r="AA1366" s="18" t="str">
        <f t="shared" si="318"/>
        <v/>
      </c>
      <c r="AB1366" s="18" t="str">
        <f t="shared" si="319"/>
        <v/>
      </c>
      <c r="AC1366" s="18" t="str">
        <f t="shared" si="328"/>
        <v/>
      </c>
      <c r="AD1366" s="18" t="str">
        <f t="shared" si="328"/>
        <v/>
      </c>
      <c r="AE1366" s="18" t="str">
        <f t="shared" si="329"/>
        <v/>
      </c>
      <c r="AG1366" s="95" t="str">
        <f>IF($C1366="", "", IF(IFERROR(INDEX(Ingredients!C$11:C$310, MATCH($C1366, Ingredients!$B$11:$B$310, 0)), "")="", "", IFERROR(INDEX(Ingredients!C$11:C$310, MATCH($C1366, Ingredients!$B$11:$B$310, 0)), "")))</f>
        <v/>
      </c>
      <c r="AH1366" s="105" t="str">
        <f>IF($C1366="", "", IF(IFERROR(INDEX(Ingredients!D$11:D$310, MATCH($C1366, Ingredients!$B$11:$B$310, 0)), "")="", "", IFERROR(INDEX(Ingredients!D$11:D$310, MATCH($C1366, Ingredients!$B$11:$B$310, 0)), "")))</f>
        <v/>
      </c>
      <c r="AI1366" s="106" t="str">
        <f>IF($C1366="", "", IF(IFERROR(INDEX(Ingredients!E$11:E$310, MATCH($C1366, Ingredients!$B$11:$B$310, 0)), "")="", "", IFERROR(INDEX(Ingredients!E$11:E$310, MATCH($C1366, Ingredients!$B$11:$B$310, 0)), "")))</f>
        <v/>
      </c>
      <c r="AJ1366" s="108" t="str">
        <f>IF($C1366="", "", IF(IFERROR(INDEX(Ingredients!F$11:F$310, MATCH($C1366, Ingredients!$B$11:$B$310, 0)), "")="", "", IFERROR(INDEX(Ingredients!F$11:F$310, MATCH($C1366, Ingredients!$B$11:$B$310, 0)), "")))</f>
        <v/>
      </c>
      <c r="AK1366" s="106" t="str">
        <f>IF($C1366="", "", IF(IFERROR(INDEX(Ingredients!G$11:G$310, MATCH($C1366, Ingredients!$B$11:$B$310, 0)), "")="", "", IFERROR(INDEX(Ingredients!G$11:G$310, MATCH($C1366, Ingredients!$B$11:$B$310, 0)), "")))</f>
        <v/>
      </c>
      <c r="AL1366" s="79" t="str">
        <f>IF($C1366="", "", IF(IFERROR(INDEX(Ingredients!H$11:H$310, MATCH($C1366, Ingredients!$B$11:$B$310, 0)), "")="", "", IFERROR(INDEX(Ingredients!H$11:H$310, MATCH($C1366, Ingredients!$B$11:$B$310, 0)), "")))</f>
        <v/>
      </c>
      <c r="AN1366" s="83" t="str">
        <f t="shared" si="320"/>
        <v/>
      </c>
      <c r="AP1366" s="114" t="str">
        <f t="shared" si="330"/>
        <v/>
      </c>
      <c r="AR1366" s="117" t="str">
        <f>IF($C1366="", "", IF(IFERROR(INDEX(Ingredients!$AI$11:$AI$310, MATCH($C1366, Ingredients!$B$11:$B$310, 0)), "")="", "", IFERROR(INDEX(Ingredients!$AI$11:$AI$310, MATCH($C1366, Ingredients!$B$11:$B$310, 0)), "")))</f>
        <v/>
      </c>
      <c r="AT1366" s="120" t="str">
        <f t="shared" si="331"/>
        <v/>
      </c>
      <c r="AV1366" s="90" t="str">
        <f t="shared" si="321"/>
        <v/>
      </c>
      <c r="AX1366" s="90" t="str">
        <f>IF($AV1366="", "", COUNTIF($AV$11:$AV$5010, "&lt;"&amp;$AV1366)+1+COUNTIF($AV$11:$AV1366, $AV1366)-1)</f>
        <v/>
      </c>
      <c r="AZ1366" s="111" t="str">
        <f>IF($B1366="", "", SUMIF('Shopping List'!$AV$11:$AV$25, $B1366, 'Shopping List'!$BN$11:$BN$25))</f>
        <v/>
      </c>
      <c r="BB1366" s="117" t="str">
        <f t="shared" si="332"/>
        <v/>
      </c>
    </row>
    <row r="1367" spans="1:54" x14ac:dyDescent="0.25">
      <c r="A1367" s="4"/>
      <c r="B1367" s="37"/>
      <c r="C1367" s="124"/>
      <c r="D1367" s="39"/>
      <c r="E1367" s="125"/>
      <c r="F1367" s="48"/>
      <c r="G1367" s="4"/>
      <c r="H1367" s="4"/>
      <c r="I1367" s="95" t="str">
        <f>IF($C1367="", "", IF(IFERROR(INDEX(Ingredients!$C$11:$C$310, MATCH($C1367, Ingredients!$B$11:$B$310, 0)), "")="", "", IFERROR(INDEX(Ingredients!$C$11:$C$310, MATCH($C1367, Ingredients!$B$11:$B$310, 0)), "")))</f>
        <v/>
      </c>
      <c r="J1367" s="73" t="str">
        <f>IF($B1367="", "", IF(IFERROR(INDEX(Meals!$C$11:$C$260, MATCH($B1367, Meals!$B$11:$B$260, 0)), "")="", "", IFERROR(INDEX(Meals!$C$11:$C$260, MATCH($B1367, Meals!$B$11:$B$260, 0)), "")))</f>
        <v/>
      </c>
      <c r="K1367" s="4"/>
      <c r="L1367" s="72" t="str">
        <f t="shared" si="322"/>
        <v/>
      </c>
      <c r="M1367" s="73" t="str">
        <f t="shared" si="323"/>
        <v/>
      </c>
      <c r="N1367" s="4"/>
      <c r="O1367" s="78" t="str">
        <f t="shared" si="324"/>
        <v/>
      </c>
      <c r="P1367" s="79" t="str">
        <f t="shared" si="325"/>
        <v/>
      </c>
      <c r="Q1367" s="4"/>
      <c r="R1367" s="90" t="str">
        <f t="shared" si="326"/>
        <v/>
      </c>
      <c r="S1367" s="4"/>
      <c r="Y1367" s="18" t="str">
        <f t="shared" si="327"/>
        <v/>
      </c>
      <c r="AA1367" s="18" t="str">
        <f t="shared" si="318"/>
        <v/>
      </c>
      <c r="AB1367" s="18" t="str">
        <f t="shared" si="319"/>
        <v/>
      </c>
      <c r="AC1367" s="18" t="str">
        <f t="shared" si="328"/>
        <v/>
      </c>
      <c r="AD1367" s="18" t="str">
        <f t="shared" si="328"/>
        <v/>
      </c>
      <c r="AE1367" s="18" t="str">
        <f t="shared" si="329"/>
        <v/>
      </c>
      <c r="AG1367" s="95" t="str">
        <f>IF($C1367="", "", IF(IFERROR(INDEX(Ingredients!C$11:C$310, MATCH($C1367, Ingredients!$B$11:$B$310, 0)), "")="", "", IFERROR(INDEX(Ingredients!C$11:C$310, MATCH($C1367, Ingredients!$B$11:$B$310, 0)), "")))</f>
        <v/>
      </c>
      <c r="AH1367" s="105" t="str">
        <f>IF($C1367="", "", IF(IFERROR(INDEX(Ingredients!D$11:D$310, MATCH($C1367, Ingredients!$B$11:$B$310, 0)), "")="", "", IFERROR(INDEX(Ingredients!D$11:D$310, MATCH($C1367, Ingredients!$B$11:$B$310, 0)), "")))</f>
        <v/>
      </c>
      <c r="AI1367" s="106" t="str">
        <f>IF($C1367="", "", IF(IFERROR(INDEX(Ingredients!E$11:E$310, MATCH($C1367, Ingredients!$B$11:$B$310, 0)), "")="", "", IFERROR(INDEX(Ingredients!E$11:E$310, MATCH($C1367, Ingredients!$B$11:$B$310, 0)), "")))</f>
        <v/>
      </c>
      <c r="AJ1367" s="108" t="str">
        <f>IF($C1367="", "", IF(IFERROR(INDEX(Ingredients!F$11:F$310, MATCH($C1367, Ingredients!$B$11:$B$310, 0)), "")="", "", IFERROR(INDEX(Ingredients!F$11:F$310, MATCH($C1367, Ingredients!$B$11:$B$310, 0)), "")))</f>
        <v/>
      </c>
      <c r="AK1367" s="106" t="str">
        <f>IF($C1367="", "", IF(IFERROR(INDEX(Ingredients!G$11:G$310, MATCH($C1367, Ingredients!$B$11:$B$310, 0)), "")="", "", IFERROR(INDEX(Ingredients!G$11:G$310, MATCH($C1367, Ingredients!$B$11:$B$310, 0)), "")))</f>
        <v/>
      </c>
      <c r="AL1367" s="79" t="str">
        <f>IF($C1367="", "", IF(IFERROR(INDEX(Ingredients!H$11:H$310, MATCH($C1367, Ingredients!$B$11:$B$310, 0)), "")="", "", IFERROR(INDEX(Ingredients!H$11:H$310, MATCH($C1367, Ingredients!$B$11:$B$310, 0)), "")))</f>
        <v/>
      </c>
      <c r="AN1367" s="83" t="str">
        <f t="shared" si="320"/>
        <v/>
      </c>
      <c r="AP1367" s="114" t="str">
        <f t="shared" si="330"/>
        <v/>
      </c>
      <c r="AR1367" s="117" t="str">
        <f>IF($C1367="", "", IF(IFERROR(INDEX(Ingredients!$AI$11:$AI$310, MATCH($C1367, Ingredients!$B$11:$B$310, 0)), "")="", "", IFERROR(INDEX(Ingredients!$AI$11:$AI$310, MATCH($C1367, Ingredients!$B$11:$B$310, 0)), "")))</f>
        <v/>
      </c>
      <c r="AT1367" s="120" t="str">
        <f t="shared" si="331"/>
        <v/>
      </c>
      <c r="AV1367" s="90" t="str">
        <f t="shared" si="321"/>
        <v/>
      </c>
      <c r="AX1367" s="90" t="str">
        <f>IF($AV1367="", "", COUNTIF($AV$11:$AV$5010, "&lt;"&amp;$AV1367)+1+COUNTIF($AV$11:$AV1367, $AV1367)-1)</f>
        <v/>
      </c>
      <c r="AZ1367" s="111" t="str">
        <f>IF($B1367="", "", SUMIF('Shopping List'!$AV$11:$AV$25, $B1367, 'Shopping List'!$BN$11:$BN$25))</f>
        <v/>
      </c>
      <c r="BB1367" s="117" t="str">
        <f t="shared" si="332"/>
        <v/>
      </c>
    </row>
    <row r="1368" spans="1:54" x14ac:dyDescent="0.25">
      <c r="A1368" s="4"/>
      <c r="B1368" s="37"/>
      <c r="C1368" s="124"/>
      <c r="D1368" s="39"/>
      <c r="E1368" s="125"/>
      <c r="F1368" s="48"/>
      <c r="G1368" s="4"/>
      <c r="H1368" s="4"/>
      <c r="I1368" s="95" t="str">
        <f>IF($C1368="", "", IF(IFERROR(INDEX(Ingredients!$C$11:$C$310, MATCH($C1368, Ingredients!$B$11:$B$310, 0)), "")="", "", IFERROR(INDEX(Ingredients!$C$11:$C$310, MATCH($C1368, Ingredients!$B$11:$B$310, 0)), "")))</f>
        <v/>
      </c>
      <c r="J1368" s="73" t="str">
        <f>IF($B1368="", "", IF(IFERROR(INDEX(Meals!$C$11:$C$260, MATCH($B1368, Meals!$B$11:$B$260, 0)), "")="", "", IFERROR(INDEX(Meals!$C$11:$C$260, MATCH($B1368, Meals!$B$11:$B$260, 0)), "")))</f>
        <v/>
      </c>
      <c r="K1368" s="4"/>
      <c r="L1368" s="72" t="str">
        <f t="shared" si="322"/>
        <v/>
      </c>
      <c r="M1368" s="73" t="str">
        <f t="shared" si="323"/>
        <v/>
      </c>
      <c r="N1368" s="4"/>
      <c r="O1368" s="78" t="str">
        <f t="shared" si="324"/>
        <v/>
      </c>
      <c r="P1368" s="79" t="str">
        <f t="shared" si="325"/>
        <v/>
      </c>
      <c r="Q1368" s="4"/>
      <c r="R1368" s="90" t="str">
        <f t="shared" si="326"/>
        <v/>
      </c>
      <c r="S1368" s="4"/>
      <c r="Y1368" s="18" t="str">
        <f t="shared" si="327"/>
        <v/>
      </c>
      <c r="AA1368" s="18" t="str">
        <f t="shared" si="318"/>
        <v/>
      </c>
      <c r="AB1368" s="18" t="str">
        <f t="shared" si="319"/>
        <v/>
      </c>
      <c r="AC1368" s="18" t="str">
        <f t="shared" si="328"/>
        <v/>
      </c>
      <c r="AD1368" s="18" t="str">
        <f t="shared" si="328"/>
        <v/>
      </c>
      <c r="AE1368" s="18" t="str">
        <f t="shared" si="329"/>
        <v/>
      </c>
      <c r="AG1368" s="95" t="str">
        <f>IF($C1368="", "", IF(IFERROR(INDEX(Ingredients!C$11:C$310, MATCH($C1368, Ingredients!$B$11:$B$310, 0)), "")="", "", IFERROR(INDEX(Ingredients!C$11:C$310, MATCH($C1368, Ingredients!$B$11:$B$310, 0)), "")))</f>
        <v/>
      </c>
      <c r="AH1368" s="105" t="str">
        <f>IF($C1368="", "", IF(IFERROR(INDEX(Ingredients!D$11:D$310, MATCH($C1368, Ingredients!$B$11:$B$310, 0)), "")="", "", IFERROR(INDEX(Ingredients!D$11:D$310, MATCH($C1368, Ingredients!$B$11:$B$310, 0)), "")))</f>
        <v/>
      </c>
      <c r="AI1368" s="106" t="str">
        <f>IF($C1368="", "", IF(IFERROR(INDEX(Ingredients!E$11:E$310, MATCH($C1368, Ingredients!$B$11:$B$310, 0)), "")="", "", IFERROR(INDEX(Ingredients!E$11:E$310, MATCH($C1368, Ingredients!$B$11:$B$310, 0)), "")))</f>
        <v/>
      </c>
      <c r="AJ1368" s="108" t="str">
        <f>IF($C1368="", "", IF(IFERROR(INDEX(Ingredients!F$11:F$310, MATCH($C1368, Ingredients!$B$11:$B$310, 0)), "")="", "", IFERROR(INDEX(Ingredients!F$11:F$310, MATCH($C1368, Ingredients!$B$11:$B$310, 0)), "")))</f>
        <v/>
      </c>
      <c r="AK1368" s="106" t="str">
        <f>IF($C1368="", "", IF(IFERROR(INDEX(Ingredients!G$11:G$310, MATCH($C1368, Ingredients!$B$11:$B$310, 0)), "")="", "", IFERROR(INDEX(Ingredients!G$11:G$310, MATCH($C1368, Ingredients!$B$11:$B$310, 0)), "")))</f>
        <v/>
      </c>
      <c r="AL1368" s="79" t="str">
        <f>IF($C1368="", "", IF(IFERROR(INDEX(Ingredients!H$11:H$310, MATCH($C1368, Ingredients!$B$11:$B$310, 0)), "")="", "", IFERROR(INDEX(Ingredients!H$11:H$310, MATCH($C1368, Ingredients!$B$11:$B$310, 0)), "")))</f>
        <v/>
      </c>
      <c r="AN1368" s="83" t="str">
        <f t="shared" si="320"/>
        <v/>
      </c>
      <c r="AP1368" s="114" t="str">
        <f t="shared" si="330"/>
        <v/>
      </c>
      <c r="AR1368" s="117" t="str">
        <f>IF($C1368="", "", IF(IFERROR(INDEX(Ingredients!$AI$11:$AI$310, MATCH($C1368, Ingredients!$B$11:$B$310, 0)), "")="", "", IFERROR(INDEX(Ingredients!$AI$11:$AI$310, MATCH($C1368, Ingredients!$B$11:$B$310, 0)), "")))</f>
        <v/>
      </c>
      <c r="AT1368" s="120" t="str">
        <f t="shared" si="331"/>
        <v/>
      </c>
      <c r="AV1368" s="90" t="str">
        <f t="shared" si="321"/>
        <v/>
      </c>
      <c r="AX1368" s="90" t="str">
        <f>IF($AV1368="", "", COUNTIF($AV$11:$AV$5010, "&lt;"&amp;$AV1368)+1+COUNTIF($AV$11:$AV1368, $AV1368)-1)</f>
        <v/>
      </c>
      <c r="AZ1368" s="111" t="str">
        <f>IF($B1368="", "", SUMIF('Shopping List'!$AV$11:$AV$25, $B1368, 'Shopping List'!$BN$11:$BN$25))</f>
        <v/>
      </c>
      <c r="BB1368" s="117" t="str">
        <f t="shared" si="332"/>
        <v/>
      </c>
    </row>
    <row r="1369" spans="1:54" x14ac:dyDescent="0.25">
      <c r="A1369" s="4"/>
      <c r="B1369" s="37"/>
      <c r="C1369" s="124"/>
      <c r="D1369" s="39"/>
      <c r="E1369" s="125"/>
      <c r="F1369" s="48"/>
      <c r="G1369" s="4"/>
      <c r="H1369" s="4"/>
      <c r="I1369" s="95" t="str">
        <f>IF($C1369="", "", IF(IFERROR(INDEX(Ingredients!$C$11:$C$310, MATCH($C1369, Ingredients!$B$11:$B$310, 0)), "")="", "", IFERROR(INDEX(Ingredients!$C$11:$C$310, MATCH($C1369, Ingredients!$B$11:$B$310, 0)), "")))</f>
        <v/>
      </c>
      <c r="J1369" s="73" t="str">
        <f>IF($B1369="", "", IF(IFERROR(INDEX(Meals!$C$11:$C$260, MATCH($B1369, Meals!$B$11:$B$260, 0)), "")="", "", IFERROR(INDEX(Meals!$C$11:$C$260, MATCH($B1369, Meals!$B$11:$B$260, 0)), "")))</f>
        <v/>
      </c>
      <c r="K1369" s="4"/>
      <c r="L1369" s="72" t="str">
        <f t="shared" si="322"/>
        <v/>
      </c>
      <c r="M1369" s="73" t="str">
        <f t="shared" si="323"/>
        <v/>
      </c>
      <c r="N1369" s="4"/>
      <c r="O1369" s="78" t="str">
        <f t="shared" si="324"/>
        <v/>
      </c>
      <c r="P1369" s="79" t="str">
        <f t="shared" si="325"/>
        <v/>
      </c>
      <c r="Q1369" s="4"/>
      <c r="R1369" s="90" t="str">
        <f t="shared" si="326"/>
        <v/>
      </c>
      <c r="S1369" s="4"/>
      <c r="Y1369" s="18" t="str">
        <f t="shared" si="327"/>
        <v/>
      </c>
      <c r="AA1369" s="18" t="str">
        <f t="shared" si="318"/>
        <v/>
      </c>
      <c r="AB1369" s="18" t="str">
        <f t="shared" si="319"/>
        <v/>
      </c>
      <c r="AC1369" s="18" t="str">
        <f t="shared" si="328"/>
        <v/>
      </c>
      <c r="AD1369" s="18" t="str">
        <f t="shared" si="328"/>
        <v/>
      </c>
      <c r="AE1369" s="18" t="str">
        <f t="shared" si="329"/>
        <v/>
      </c>
      <c r="AG1369" s="95" t="str">
        <f>IF($C1369="", "", IF(IFERROR(INDEX(Ingredients!C$11:C$310, MATCH($C1369, Ingredients!$B$11:$B$310, 0)), "")="", "", IFERROR(INDEX(Ingredients!C$11:C$310, MATCH($C1369, Ingredients!$B$11:$B$310, 0)), "")))</f>
        <v/>
      </c>
      <c r="AH1369" s="105" t="str">
        <f>IF($C1369="", "", IF(IFERROR(INDEX(Ingredients!D$11:D$310, MATCH($C1369, Ingredients!$B$11:$B$310, 0)), "")="", "", IFERROR(INDEX(Ingredients!D$11:D$310, MATCH($C1369, Ingredients!$B$11:$B$310, 0)), "")))</f>
        <v/>
      </c>
      <c r="AI1369" s="106" t="str">
        <f>IF($C1369="", "", IF(IFERROR(INDEX(Ingredients!E$11:E$310, MATCH($C1369, Ingredients!$B$11:$B$310, 0)), "")="", "", IFERROR(INDEX(Ingredients!E$11:E$310, MATCH($C1369, Ingredients!$B$11:$B$310, 0)), "")))</f>
        <v/>
      </c>
      <c r="AJ1369" s="108" t="str">
        <f>IF($C1369="", "", IF(IFERROR(INDEX(Ingredients!F$11:F$310, MATCH($C1369, Ingredients!$B$11:$B$310, 0)), "")="", "", IFERROR(INDEX(Ingredients!F$11:F$310, MATCH($C1369, Ingredients!$B$11:$B$310, 0)), "")))</f>
        <v/>
      </c>
      <c r="AK1369" s="106" t="str">
        <f>IF($C1369="", "", IF(IFERROR(INDEX(Ingredients!G$11:G$310, MATCH($C1369, Ingredients!$B$11:$B$310, 0)), "")="", "", IFERROR(INDEX(Ingredients!G$11:G$310, MATCH($C1369, Ingredients!$B$11:$B$310, 0)), "")))</f>
        <v/>
      </c>
      <c r="AL1369" s="79" t="str">
        <f>IF($C1369="", "", IF(IFERROR(INDEX(Ingredients!H$11:H$310, MATCH($C1369, Ingredients!$B$11:$B$310, 0)), "")="", "", IFERROR(INDEX(Ingredients!H$11:H$310, MATCH($C1369, Ingredients!$B$11:$B$310, 0)), "")))</f>
        <v/>
      </c>
      <c r="AN1369" s="83" t="str">
        <f t="shared" si="320"/>
        <v/>
      </c>
      <c r="AP1369" s="114" t="str">
        <f t="shared" si="330"/>
        <v/>
      </c>
      <c r="AR1369" s="117" t="str">
        <f>IF($C1369="", "", IF(IFERROR(INDEX(Ingredients!$AI$11:$AI$310, MATCH($C1369, Ingredients!$B$11:$B$310, 0)), "")="", "", IFERROR(INDEX(Ingredients!$AI$11:$AI$310, MATCH($C1369, Ingredients!$B$11:$B$310, 0)), "")))</f>
        <v/>
      </c>
      <c r="AT1369" s="120" t="str">
        <f t="shared" si="331"/>
        <v/>
      </c>
      <c r="AV1369" s="90" t="str">
        <f t="shared" si="321"/>
        <v/>
      </c>
      <c r="AX1369" s="90" t="str">
        <f>IF($AV1369="", "", COUNTIF($AV$11:$AV$5010, "&lt;"&amp;$AV1369)+1+COUNTIF($AV$11:$AV1369, $AV1369)-1)</f>
        <v/>
      </c>
      <c r="AZ1369" s="111" t="str">
        <f>IF($B1369="", "", SUMIF('Shopping List'!$AV$11:$AV$25, $B1369, 'Shopping List'!$BN$11:$BN$25))</f>
        <v/>
      </c>
      <c r="BB1369" s="117" t="str">
        <f t="shared" si="332"/>
        <v/>
      </c>
    </row>
    <row r="1370" spans="1:54" x14ac:dyDescent="0.25">
      <c r="A1370" s="4"/>
      <c r="B1370" s="37"/>
      <c r="C1370" s="124"/>
      <c r="D1370" s="39"/>
      <c r="E1370" s="125"/>
      <c r="F1370" s="48"/>
      <c r="G1370" s="4"/>
      <c r="H1370" s="4"/>
      <c r="I1370" s="95" t="str">
        <f>IF($C1370="", "", IF(IFERROR(INDEX(Ingredients!$C$11:$C$310, MATCH($C1370, Ingredients!$B$11:$B$310, 0)), "")="", "", IFERROR(INDEX(Ingredients!$C$11:$C$310, MATCH($C1370, Ingredients!$B$11:$B$310, 0)), "")))</f>
        <v/>
      </c>
      <c r="J1370" s="73" t="str">
        <f>IF($B1370="", "", IF(IFERROR(INDEX(Meals!$C$11:$C$260, MATCH($B1370, Meals!$B$11:$B$260, 0)), "")="", "", IFERROR(INDEX(Meals!$C$11:$C$260, MATCH($B1370, Meals!$B$11:$B$260, 0)), "")))</f>
        <v/>
      </c>
      <c r="K1370" s="4"/>
      <c r="L1370" s="72" t="str">
        <f t="shared" si="322"/>
        <v/>
      </c>
      <c r="M1370" s="73" t="str">
        <f t="shared" si="323"/>
        <v/>
      </c>
      <c r="N1370" s="4"/>
      <c r="O1370" s="78" t="str">
        <f t="shared" si="324"/>
        <v/>
      </c>
      <c r="P1370" s="79" t="str">
        <f t="shared" si="325"/>
        <v/>
      </c>
      <c r="Q1370" s="4"/>
      <c r="R1370" s="90" t="str">
        <f t="shared" si="326"/>
        <v/>
      </c>
      <c r="S1370" s="4"/>
      <c r="Y1370" s="18" t="str">
        <f t="shared" si="327"/>
        <v/>
      </c>
      <c r="AA1370" s="18" t="str">
        <f t="shared" si="318"/>
        <v/>
      </c>
      <c r="AB1370" s="18" t="str">
        <f t="shared" si="319"/>
        <v/>
      </c>
      <c r="AC1370" s="18" t="str">
        <f t="shared" si="328"/>
        <v/>
      </c>
      <c r="AD1370" s="18" t="str">
        <f t="shared" si="328"/>
        <v/>
      </c>
      <c r="AE1370" s="18" t="str">
        <f t="shared" si="329"/>
        <v/>
      </c>
      <c r="AG1370" s="95" t="str">
        <f>IF($C1370="", "", IF(IFERROR(INDEX(Ingredients!C$11:C$310, MATCH($C1370, Ingredients!$B$11:$B$310, 0)), "")="", "", IFERROR(INDEX(Ingredients!C$11:C$310, MATCH($C1370, Ingredients!$B$11:$B$310, 0)), "")))</f>
        <v/>
      </c>
      <c r="AH1370" s="105" t="str">
        <f>IF($C1370="", "", IF(IFERROR(INDEX(Ingredients!D$11:D$310, MATCH($C1370, Ingredients!$B$11:$B$310, 0)), "")="", "", IFERROR(INDEX(Ingredients!D$11:D$310, MATCH($C1370, Ingredients!$B$11:$B$310, 0)), "")))</f>
        <v/>
      </c>
      <c r="AI1370" s="106" t="str">
        <f>IF($C1370="", "", IF(IFERROR(INDEX(Ingredients!E$11:E$310, MATCH($C1370, Ingredients!$B$11:$B$310, 0)), "")="", "", IFERROR(INDEX(Ingredients!E$11:E$310, MATCH($C1370, Ingredients!$B$11:$B$310, 0)), "")))</f>
        <v/>
      </c>
      <c r="AJ1370" s="108" t="str">
        <f>IF($C1370="", "", IF(IFERROR(INDEX(Ingredients!F$11:F$310, MATCH($C1370, Ingredients!$B$11:$B$310, 0)), "")="", "", IFERROR(INDEX(Ingredients!F$11:F$310, MATCH($C1370, Ingredients!$B$11:$B$310, 0)), "")))</f>
        <v/>
      </c>
      <c r="AK1370" s="106" t="str">
        <f>IF($C1370="", "", IF(IFERROR(INDEX(Ingredients!G$11:G$310, MATCH($C1370, Ingredients!$B$11:$B$310, 0)), "")="", "", IFERROR(INDEX(Ingredients!G$11:G$310, MATCH($C1370, Ingredients!$B$11:$B$310, 0)), "")))</f>
        <v/>
      </c>
      <c r="AL1370" s="79" t="str">
        <f>IF($C1370="", "", IF(IFERROR(INDEX(Ingredients!H$11:H$310, MATCH($C1370, Ingredients!$B$11:$B$310, 0)), "")="", "", IFERROR(INDEX(Ingredients!H$11:H$310, MATCH($C1370, Ingredients!$B$11:$B$310, 0)), "")))</f>
        <v/>
      </c>
      <c r="AN1370" s="83" t="str">
        <f t="shared" si="320"/>
        <v/>
      </c>
      <c r="AP1370" s="114" t="str">
        <f t="shared" si="330"/>
        <v/>
      </c>
      <c r="AR1370" s="117" t="str">
        <f>IF($C1370="", "", IF(IFERROR(INDEX(Ingredients!$AI$11:$AI$310, MATCH($C1370, Ingredients!$B$11:$B$310, 0)), "")="", "", IFERROR(INDEX(Ingredients!$AI$11:$AI$310, MATCH($C1370, Ingredients!$B$11:$B$310, 0)), "")))</f>
        <v/>
      </c>
      <c r="AT1370" s="120" t="str">
        <f t="shared" si="331"/>
        <v/>
      </c>
      <c r="AV1370" s="90" t="str">
        <f t="shared" si="321"/>
        <v/>
      </c>
      <c r="AX1370" s="90" t="str">
        <f>IF($AV1370="", "", COUNTIF($AV$11:$AV$5010, "&lt;"&amp;$AV1370)+1+COUNTIF($AV$11:$AV1370, $AV1370)-1)</f>
        <v/>
      </c>
      <c r="AZ1370" s="111" t="str">
        <f>IF($B1370="", "", SUMIF('Shopping List'!$AV$11:$AV$25, $B1370, 'Shopping List'!$BN$11:$BN$25))</f>
        <v/>
      </c>
      <c r="BB1370" s="117" t="str">
        <f t="shared" si="332"/>
        <v/>
      </c>
    </row>
    <row r="1371" spans="1:54" x14ac:dyDescent="0.25">
      <c r="A1371" s="4"/>
      <c r="B1371" s="37"/>
      <c r="C1371" s="124"/>
      <c r="D1371" s="39"/>
      <c r="E1371" s="125"/>
      <c r="F1371" s="48"/>
      <c r="G1371" s="4"/>
      <c r="H1371" s="4"/>
      <c r="I1371" s="95" t="str">
        <f>IF($C1371="", "", IF(IFERROR(INDEX(Ingredients!$C$11:$C$310, MATCH($C1371, Ingredients!$B$11:$B$310, 0)), "")="", "", IFERROR(INDEX(Ingredients!$C$11:$C$310, MATCH($C1371, Ingredients!$B$11:$B$310, 0)), "")))</f>
        <v/>
      </c>
      <c r="J1371" s="73" t="str">
        <f>IF($B1371="", "", IF(IFERROR(INDEX(Meals!$C$11:$C$260, MATCH($B1371, Meals!$B$11:$B$260, 0)), "")="", "", IFERROR(INDEX(Meals!$C$11:$C$260, MATCH($B1371, Meals!$B$11:$B$260, 0)), "")))</f>
        <v/>
      </c>
      <c r="K1371" s="4"/>
      <c r="L1371" s="72" t="str">
        <f t="shared" si="322"/>
        <v/>
      </c>
      <c r="M1371" s="73" t="str">
        <f t="shared" si="323"/>
        <v/>
      </c>
      <c r="N1371" s="4"/>
      <c r="O1371" s="78" t="str">
        <f t="shared" si="324"/>
        <v/>
      </c>
      <c r="P1371" s="79" t="str">
        <f t="shared" si="325"/>
        <v/>
      </c>
      <c r="Q1371" s="4"/>
      <c r="R1371" s="90" t="str">
        <f t="shared" si="326"/>
        <v/>
      </c>
      <c r="S1371" s="4"/>
      <c r="Y1371" s="18" t="str">
        <f t="shared" si="327"/>
        <v/>
      </c>
      <c r="AA1371" s="18" t="str">
        <f t="shared" si="318"/>
        <v/>
      </c>
      <c r="AB1371" s="18" t="str">
        <f t="shared" si="319"/>
        <v/>
      </c>
      <c r="AC1371" s="18" t="str">
        <f t="shared" si="328"/>
        <v/>
      </c>
      <c r="AD1371" s="18" t="str">
        <f t="shared" si="328"/>
        <v/>
      </c>
      <c r="AE1371" s="18" t="str">
        <f t="shared" si="329"/>
        <v/>
      </c>
      <c r="AG1371" s="95" t="str">
        <f>IF($C1371="", "", IF(IFERROR(INDEX(Ingredients!C$11:C$310, MATCH($C1371, Ingredients!$B$11:$B$310, 0)), "")="", "", IFERROR(INDEX(Ingredients!C$11:C$310, MATCH($C1371, Ingredients!$B$11:$B$310, 0)), "")))</f>
        <v/>
      </c>
      <c r="AH1371" s="105" t="str">
        <f>IF($C1371="", "", IF(IFERROR(INDEX(Ingredients!D$11:D$310, MATCH($C1371, Ingredients!$B$11:$B$310, 0)), "")="", "", IFERROR(INDEX(Ingredients!D$11:D$310, MATCH($C1371, Ingredients!$B$11:$B$310, 0)), "")))</f>
        <v/>
      </c>
      <c r="AI1371" s="106" t="str">
        <f>IF($C1371="", "", IF(IFERROR(INDEX(Ingredients!E$11:E$310, MATCH($C1371, Ingredients!$B$11:$B$310, 0)), "")="", "", IFERROR(INDEX(Ingredients!E$11:E$310, MATCH($C1371, Ingredients!$B$11:$B$310, 0)), "")))</f>
        <v/>
      </c>
      <c r="AJ1371" s="108" t="str">
        <f>IF($C1371="", "", IF(IFERROR(INDEX(Ingredients!F$11:F$310, MATCH($C1371, Ingredients!$B$11:$B$310, 0)), "")="", "", IFERROR(INDEX(Ingredients!F$11:F$310, MATCH($C1371, Ingredients!$B$11:$B$310, 0)), "")))</f>
        <v/>
      </c>
      <c r="AK1371" s="106" t="str">
        <f>IF($C1371="", "", IF(IFERROR(INDEX(Ingredients!G$11:G$310, MATCH($C1371, Ingredients!$B$11:$B$310, 0)), "")="", "", IFERROR(INDEX(Ingredients!G$11:G$310, MATCH($C1371, Ingredients!$B$11:$B$310, 0)), "")))</f>
        <v/>
      </c>
      <c r="AL1371" s="79" t="str">
        <f>IF($C1371="", "", IF(IFERROR(INDEX(Ingredients!H$11:H$310, MATCH($C1371, Ingredients!$B$11:$B$310, 0)), "")="", "", IFERROR(INDEX(Ingredients!H$11:H$310, MATCH($C1371, Ingredients!$B$11:$B$310, 0)), "")))</f>
        <v/>
      </c>
      <c r="AN1371" s="83" t="str">
        <f t="shared" si="320"/>
        <v/>
      </c>
      <c r="AP1371" s="114" t="str">
        <f t="shared" si="330"/>
        <v/>
      </c>
      <c r="AR1371" s="117" t="str">
        <f>IF($C1371="", "", IF(IFERROR(INDEX(Ingredients!$AI$11:$AI$310, MATCH($C1371, Ingredients!$B$11:$B$310, 0)), "")="", "", IFERROR(INDEX(Ingredients!$AI$11:$AI$310, MATCH($C1371, Ingredients!$B$11:$B$310, 0)), "")))</f>
        <v/>
      </c>
      <c r="AT1371" s="120" t="str">
        <f t="shared" si="331"/>
        <v/>
      </c>
      <c r="AV1371" s="90" t="str">
        <f t="shared" si="321"/>
        <v/>
      </c>
      <c r="AX1371" s="90" t="str">
        <f>IF($AV1371="", "", COUNTIF($AV$11:$AV$5010, "&lt;"&amp;$AV1371)+1+COUNTIF($AV$11:$AV1371, $AV1371)-1)</f>
        <v/>
      </c>
      <c r="AZ1371" s="111" t="str">
        <f>IF($B1371="", "", SUMIF('Shopping List'!$AV$11:$AV$25, $B1371, 'Shopping List'!$BN$11:$BN$25))</f>
        <v/>
      </c>
      <c r="BB1371" s="117" t="str">
        <f t="shared" si="332"/>
        <v/>
      </c>
    </row>
    <row r="1372" spans="1:54" x14ac:dyDescent="0.25">
      <c r="A1372" s="4"/>
      <c r="B1372" s="37"/>
      <c r="C1372" s="124"/>
      <c r="D1372" s="39"/>
      <c r="E1372" s="125"/>
      <c r="F1372" s="48"/>
      <c r="G1372" s="4"/>
      <c r="H1372" s="4"/>
      <c r="I1372" s="95" t="str">
        <f>IF($C1372="", "", IF(IFERROR(INDEX(Ingredients!$C$11:$C$310, MATCH($C1372, Ingredients!$B$11:$B$310, 0)), "")="", "", IFERROR(INDEX(Ingredients!$C$11:$C$310, MATCH($C1372, Ingredients!$B$11:$B$310, 0)), "")))</f>
        <v/>
      </c>
      <c r="J1372" s="73" t="str">
        <f>IF($B1372="", "", IF(IFERROR(INDEX(Meals!$C$11:$C$260, MATCH($B1372, Meals!$B$11:$B$260, 0)), "")="", "", IFERROR(INDEX(Meals!$C$11:$C$260, MATCH($B1372, Meals!$B$11:$B$260, 0)), "")))</f>
        <v/>
      </c>
      <c r="K1372" s="4"/>
      <c r="L1372" s="72" t="str">
        <f t="shared" si="322"/>
        <v/>
      </c>
      <c r="M1372" s="73" t="str">
        <f t="shared" si="323"/>
        <v/>
      </c>
      <c r="N1372" s="4"/>
      <c r="O1372" s="78" t="str">
        <f t="shared" si="324"/>
        <v/>
      </c>
      <c r="P1372" s="79" t="str">
        <f t="shared" si="325"/>
        <v/>
      </c>
      <c r="Q1372" s="4"/>
      <c r="R1372" s="90" t="str">
        <f t="shared" si="326"/>
        <v/>
      </c>
      <c r="S1372" s="4"/>
      <c r="Y1372" s="18" t="str">
        <f t="shared" si="327"/>
        <v/>
      </c>
      <c r="AA1372" s="18" t="str">
        <f t="shared" si="318"/>
        <v/>
      </c>
      <c r="AB1372" s="18" t="str">
        <f t="shared" si="319"/>
        <v/>
      </c>
      <c r="AC1372" s="18" t="str">
        <f t="shared" si="328"/>
        <v/>
      </c>
      <c r="AD1372" s="18" t="str">
        <f t="shared" si="328"/>
        <v/>
      </c>
      <c r="AE1372" s="18" t="str">
        <f t="shared" si="329"/>
        <v/>
      </c>
      <c r="AG1372" s="95" t="str">
        <f>IF($C1372="", "", IF(IFERROR(INDEX(Ingredients!C$11:C$310, MATCH($C1372, Ingredients!$B$11:$B$310, 0)), "")="", "", IFERROR(INDEX(Ingredients!C$11:C$310, MATCH($C1372, Ingredients!$B$11:$B$310, 0)), "")))</f>
        <v/>
      </c>
      <c r="AH1372" s="105" t="str">
        <f>IF($C1372="", "", IF(IFERROR(INDEX(Ingredients!D$11:D$310, MATCH($C1372, Ingredients!$B$11:$B$310, 0)), "")="", "", IFERROR(INDEX(Ingredients!D$11:D$310, MATCH($C1372, Ingredients!$B$11:$B$310, 0)), "")))</f>
        <v/>
      </c>
      <c r="AI1372" s="106" t="str">
        <f>IF($C1372="", "", IF(IFERROR(INDEX(Ingredients!E$11:E$310, MATCH($C1372, Ingredients!$B$11:$B$310, 0)), "")="", "", IFERROR(INDEX(Ingredients!E$11:E$310, MATCH($C1372, Ingredients!$B$11:$B$310, 0)), "")))</f>
        <v/>
      </c>
      <c r="AJ1372" s="108" t="str">
        <f>IF($C1372="", "", IF(IFERROR(INDEX(Ingredients!F$11:F$310, MATCH($C1372, Ingredients!$B$11:$B$310, 0)), "")="", "", IFERROR(INDEX(Ingredients!F$11:F$310, MATCH($C1372, Ingredients!$B$11:$B$310, 0)), "")))</f>
        <v/>
      </c>
      <c r="AK1372" s="106" t="str">
        <f>IF($C1372="", "", IF(IFERROR(INDEX(Ingredients!G$11:G$310, MATCH($C1372, Ingredients!$B$11:$B$310, 0)), "")="", "", IFERROR(INDEX(Ingredients!G$11:G$310, MATCH($C1372, Ingredients!$B$11:$B$310, 0)), "")))</f>
        <v/>
      </c>
      <c r="AL1372" s="79" t="str">
        <f>IF($C1372="", "", IF(IFERROR(INDEX(Ingredients!H$11:H$310, MATCH($C1372, Ingredients!$B$11:$B$310, 0)), "")="", "", IFERROR(INDEX(Ingredients!H$11:H$310, MATCH($C1372, Ingredients!$B$11:$B$310, 0)), "")))</f>
        <v/>
      </c>
      <c r="AN1372" s="83" t="str">
        <f t="shared" si="320"/>
        <v/>
      </c>
      <c r="AP1372" s="114" t="str">
        <f t="shared" si="330"/>
        <v/>
      </c>
      <c r="AR1372" s="117" t="str">
        <f>IF($C1372="", "", IF(IFERROR(INDEX(Ingredients!$AI$11:$AI$310, MATCH($C1372, Ingredients!$B$11:$B$310, 0)), "")="", "", IFERROR(INDEX(Ingredients!$AI$11:$AI$310, MATCH($C1372, Ingredients!$B$11:$B$310, 0)), "")))</f>
        <v/>
      </c>
      <c r="AT1372" s="120" t="str">
        <f t="shared" si="331"/>
        <v/>
      </c>
      <c r="AV1372" s="90" t="str">
        <f t="shared" si="321"/>
        <v/>
      </c>
      <c r="AX1372" s="90" t="str">
        <f>IF($AV1372="", "", COUNTIF($AV$11:$AV$5010, "&lt;"&amp;$AV1372)+1+COUNTIF($AV$11:$AV1372, $AV1372)-1)</f>
        <v/>
      </c>
      <c r="AZ1372" s="111" t="str">
        <f>IF($B1372="", "", SUMIF('Shopping List'!$AV$11:$AV$25, $B1372, 'Shopping List'!$BN$11:$BN$25))</f>
        <v/>
      </c>
      <c r="BB1372" s="117" t="str">
        <f t="shared" si="332"/>
        <v/>
      </c>
    </row>
    <row r="1373" spans="1:54" x14ac:dyDescent="0.25">
      <c r="A1373" s="4"/>
      <c r="B1373" s="37"/>
      <c r="C1373" s="124"/>
      <c r="D1373" s="39"/>
      <c r="E1373" s="125"/>
      <c r="F1373" s="48"/>
      <c r="G1373" s="4"/>
      <c r="H1373" s="4"/>
      <c r="I1373" s="95" t="str">
        <f>IF($C1373="", "", IF(IFERROR(INDEX(Ingredients!$C$11:$C$310, MATCH($C1373, Ingredients!$B$11:$B$310, 0)), "")="", "", IFERROR(INDEX(Ingredients!$C$11:$C$310, MATCH($C1373, Ingredients!$B$11:$B$310, 0)), "")))</f>
        <v/>
      </c>
      <c r="J1373" s="73" t="str">
        <f>IF($B1373="", "", IF(IFERROR(INDEX(Meals!$C$11:$C$260, MATCH($B1373, Meals!$B$11:$B$260, 0)), "")="", "", IFERROR(INDEX(Meals!$C$11:$C$260, MATCH($B1373, Meals!$B$11:$B$260, 0)), "")))</f>
        <v/>
      </c>
      <c r="K1373" s="4"/>
      <c r="L1373" s="72" t="str">
        <f t="shared" si="322"/>
        <v/>
      </c>
      <c r="M1373" s="73" t="str">
        <f t="shared" si="323"/>
        <v/>
      </c>
      <c r="N1373" s="4"/>
      <c r="O1373" s="78" t="str">
        <f t="shared" si="324"/>
        <v/>
      </c>
      <c r="P1373" s="79" t="str">
        <f t="shared" si="325"/>
        <v/>
      </c>
      <c r="Q1373" s="4"/>
      <c r="R1373" s="90" t="str">
        <f t="shared" si="326"/>
        <v/>
      </c>
      <c r="S1373" s="4"/>
      <c r="Y1373" s="18" t="str">
        <f t="shared" si="327"/>
        <v/>
      </c>
      <c r="AA1373" s="18" t="str">
        <f t="shared" si="318"/>
        <v/>
      </c>
      <c r="AB1373" s="18" t="str">
        <f t="shared" si="319"/>
        <v/>
      </c>
      <c r="AC1373" s="18" t="str">
        <f t="shared" si="328"/>
        <v/>
      </c>
      <c r="AD1373" s="18" t="str">
        <f t="shared" si="328"/>
        <v/>
      </c>
      <c r="AE1373" s="18" t="str">
        <f t="shared" si="329"/>
        <v/>
      </c>
      <c r="AG1373" s="95" t="str">
        <f>IF($C1373="", "", IF(IFERROR(INDEX(Ingredients!C$11:C$310, MATCH($C1373, Ingredients!$B$11:$B$310, 0)), "")="", "", IFERROR(INDEX(Ingredients!C$11:C$310, MATCH($C1373, Ingredients!$B$11:$B$310, 0)), "")))</f>
        <v/>
      </c>
      <c r="AH1373" s="105" t="str">
        <f>IF($C1373="", "", IF(IFERROR(INDEX(Ingredients!D$11:D$310, MATCH($C1373, Ingredients!$B$11:$B$310, 0)), "")="", "", IFERROR(INDEX(Ingredients!D$11:D$310, MATCH($C1373, Ingredients!$B$11:$B$310, 0)), "")))</f>
        <v/>
      </c>
      <c r="AI1373" s="106" t="str">
        <f>IF($C1373="", "", IF(IFERROR(INDEX(Ingredients!E$11:E$310, MATCH($C1373, Ingredients!$B$11:$B$310, 0)), "")="", "", IFERROR(INDEX(Ingredients!E$11:E$310, MATCH($C1373, Ingredients!$B$11:$B$310, 0)), "")))</f>
        <v/>
      </c>
      <c r="AJ1373" s="108" t="str">
        <f>IF($C1373="", "", IF(IFERROR(INDEX(Ingredients!F$11:F$310, MATCH($C1373, Ingredients!$B$11:$B$310, 0)), "")="", "", IFERROR(INDEX(Ingredients!F$11:F$310, MATCH($C1373, Ingredients!$B$11:$B$310, 0)), "")))</f>
        <v/>
      </c>
      <c r="AK1373" s="106" t="str">
        <f>IF($C1373="", "", IF(IFERROR(INDEX(Ingredients!G$11:G$310, MATCH($C1373, Ingredients!$B$11:$B$310, 0)), "")="", "", IFERROR(INDEX(Ingredients!G$11:G$310, MATCH($C1373, Ingredients!$B$11:$B$310, 0)), "")))</f>
        <v/>
      </c>
      <c r="AL1373" s="79" t="str">
        <f>IF($C1373="", "", IF(IFERROR(INDEX(Ingredients!H$11:H$310, MATCH($C1373, Ingredients!$B$11:$B$310, 0)), "")="", "", IFERROR(INDEX(Ingredients!H$11:H$310, MATCH($C1373, Ingredients!$B$11:$B$310, 0)), "")))</f>
        <v/>
      </c>
      <c r="AN1373" s="83" t="str">
        <f t="shared" si="320"/>
        <v/>
      </c>
      <c r="AP1373" s="114" t="str">
        <f t="shared" si="330"/>
        <v/>
      </c>
      <c r="AR1373" s="117" t="str">
        <f>IF($C1373="", "", IF(IFERROR(INDEX(Ingredients!$AI$11:$AI$310, MATCH($C1373, Ingredients!$B$11:$B$310, 0)), "")="", "", IFERROR(INDEX(Ingredients!$AI$11:$AI$310, MATCH($C1373, Ingredients!$B$11:$B$310, 0)), "")))</f>
        <v/>
      </c>
      <c r="AT1373" s="120" t="str">
        <f t="shared" si="331"/>
        <v/>
      </c>
      <c r="AV1373" s="90" t="str">
        <f t="shared" si="321"/>
        <v/>
      </c>
      <c r="AX1373" s="90" t="str">
        <f>IF($AV1373="", "", COUNTIF($AV$11:$AV$5010, "&lt;"&amp;$AV1373)+1+COUNTIF($AV$11:$AV1373, $AV1373)-1)</f>
        <v/>
      </c>
      <c r="AZ1373" s="111" t="str">
        <f>IF($B1373="", "", SUMIF('Shopping List'!$AV$11:$AV$25, $B1373, 'Shopping List'!$BN$11:$BN$25))</f>
        <v/>
      </c>
      <c r="BB1373" s="117" t="str">
        <f t="shared" si="332"/>
        <v/>
      </c>
    </row>
    <row r="1374" spans="1:54" x14ac:dyDescent="0.25">
      <c r="A1374" s="4"/>
      <c r="B1374" s="37"/>
      <c r="C1374" s="124"/>
      <c r="D1374" s="39"/>
      <c r="E1374" s="125"/>
      <c r="F1374" s="48"/>
      <c r="G1374" s="4"/>
      <c r="H1374" s="4"/>
      <c r="I1374" s="95" t="str">
        <f>IF($C1374="", "", IF(IFERROR(INDEX(Ingredients!$C$11:$C$310, MATCH($C1374, Ingredients!$B$11:$B$310, 0)), "")="", "", IFERROR(INDEX(Ingredients!$C$11:$C$310, MATCH($C1374, Ingredients!$B$11:$B$310, 0)), "")))</f>
        <v/>
      </c>
      <c r="J1374" s="73" t="str">
        <f>IF($B1374="", "", IF(IFERROR(INDEX(Meals!$C$11:$C$260, MATCH($B1374, Meals!$B$11:$B$260, 0)), "")="", "", IFERROR(INDEX(Meals!$C$11:$C$260, MATCH($B1374, Meals!$B$11:$B$260, 0)), "")))</f>
        <v/>
      </c>
      <c r="K1374" s="4"/>
      <c r="L1374" s="72" t="str">
        <f t="shared" si="322"/>
        <v/>
      </c>
      <c r="M1374" s="73" t="str">
        <f t="shared" si="323"/>
        <v/>
      </c>
      <c r="N1374" s="4"/>
      <c r="O1374" s="78" t="str">
        <f t="shared" si="324"/>
        <v/>
      </c>
      <c r="P1374" s="79" t="str">
        <f t="shared" si="325"/>
        <v/>
      </c>
      <c r="Q1374" s="4"/>
      <c r="R1374" s="90" t="str">
        <f t="shared" si="326"/>
        <v/>
      </c>
      <c r="S1374" s="4"/>
      <c r="Y1374" s="18" t="str">
        <f t="shared" si="327"/>
        <v/>
      </c>
      <c r="AA1374" s="18" t="str">
        <f t="shared" si="318"/>
        <v/>
      </c>
      <c r="AB1374" s="18" t="str">
        <f t="shared" si="319"/>
        <v/>
      </c>
      <c r="AC1374" s="18" t="str">
        <f t="shared" si="328"/>
        <v/>
      </c>
      <c r="AD1374" s="18" t="str">
        <f t="shared" si="328"/>
        <v/>
      </c>
      <c r="AE1374" s="18" t="str">
        <f t="shared" si="329"/>
        <v/>
      </c>
      <c r="AG1374" s="95" t="str">
        <f>IF($C1374="", "", IF(IFERROR(INDEX(Ingredients!C$11:C$310, MATCH($C1374, Ingredients!$B$11:$B$310, 0)), "")="", "", IFERROR(INDEX(Ingredients!C$11:C$310, MATCH($C1374, Ingredients!$B$11:$B$310, 0)), "")))</f>
        <v/>
      </c>
      <c r="AH1374" s="105" t="str">
        <f>IF($C1374="", "", IF(IFERROR(INDEX(Ingredients!D$11:D$310, MATCH($C1374, Ingredients!$B$11:$B$310, 0)), "")="", "", IFERROR(INDEX(Ingredients!D$11:D$310, MATCH($C1374, Ingredients!$B$11:$B$310, 0)), "")))</f>
        <v/>
      </c>
      <c r="AI1374" s="106" t="str">
        <f>IF($C1374="", "", IF(IFERROR(INDEX(Ingredients!E$11:E$310, MATCH($C1374, Ingredients!$B$11:$B$310, 0)), "")="", "", IFERROR(INDEX(Ingredients!E$11:E$310, MATCH($C1374, Ingredients!$B$11:$B$310, 0)), "")))</f>
        <v/>
      </c>
      <c r="AJ1374" s="108" t="str">
        <f>IF($C1374="", "", IF(IFERROR(INDEX(Ingredients!F$11:F$310, MATCH($C1374, Ingredients!$B$11:$B$310, 0)), "")="", "", IFERROR(INDEX(Ingredients!F$11:F$310, MATCH($C1374, Ingredients!$B$11:$B$310, 0)), "")))</f>
        <v/>
      </c>
      <c r="AK1374" s="106" t="str">
        <f>IF($C1374="", "", IF(IFERROR(INDEX(Ingredients!G$11:G$310, MATCH($C1374, Ingredients!$B$11:$B$310, 0)), "")="", "", IFERROR(INDEX(Ingredients!G$11:G$310, MATCH($C1374, Ingredients!$B$11:$B$310, 0)), "")))</f>
        <v/>
      </c>
      <c r="AL1374" s="79" t="str">
        <f>IF($C1374="", "", IF(IFERROR(INDEX(Ingredients!H$11:H$310, MATCH($C1374, Ingredients!$B$11:$B$310, 0)), "")="", "", IFERROR(INDEX(Ingredients!H$11:H$310, MATCH($C1374, Ingredients!$B$11:$B$310, 0)), "")))</f>
        <v/>
      </c>
      <c r="AN1374" s="83" t="str">
        <f t="shared" si="320"/>
        <v/>
      </c>
      <c r="AP1374" s="114" t="str">
        <f t="shared" si="330"/>
        <v/>
      </c>
      <c r="AR1374" s="117" t="str">
        <f>IF($C1374="", "", IF(IFERROR(INDEX(Ingredients!$AI$11:$AI$310, MATCH($C1374, Ingredients!$B$11:$B$310, 0)), "")="", "", IFERROR(INDEX(Ingredients!$AI$11:$AI$310, MATCH($C1374, Ingredients!$B$11:$B$310, 0)), "")))</f>
        <v/>
      </c>
      <c r="AT1374" s="120" t="str">
        <f t="shared" si="331"/>
        <v/>
      </c>
      <c r="AV1374" s="90" t="str">
        <f t="shared" si="321"/>
        <v/>
      </c>
      <c r="AX1374" s="90" t="str">
        <f>IF($AV1374="", "", COUNTIF($AV$11:$AV$5010, "&lt;"&amp;$AV1374)+1+COUNTIF($AV$11:$AV1374, $AV1374)-1)</f>
        <v/>
      </c>
      <c r="AZ1374" s="111" t="str">
        <f>IF($B1374="", "", SUMIF('Shopping List'!$AV$11:$AV$25, $B1374, 'Shopping List'!$BN$11:$BN$25))</f>
        <v/>
      </c>
      <c r="BB1374" s="117" t="str">
        <f t="shared" si="332"/>
        <v/>
      </c>
    </row>
    <row r="1375" spans="1:54" x14ac:dyDescent="0.25">
      <c r="A1375" s="4"/>
      <c r="B1375" s="37"/>
      <c r="C1375" s="124"/>
      <c r="D1375" s="39"/>
      <c r="E1375" s="125"/>
      <c r="F1375" s="48"/>
      <c r="G1375" s="4"/>
      <c r="H1375" s="4"/>
      <c r="I1375" s="95" t="str">
        <f>IF($C1375="", "", IF(IFERROR(INDEX(Ingredients!$C$11:$C$310, MATCH($C1375, Ingredients!$B$11:$B$310, 0)), "")="", "", IFERROR(INDEX(Ingredients!$C$11:$C$310, MATCH($C1375, Ingredients!$B$11:$B$310, 0)), "")))</f>
        <v/>
      </c>
      <c r="J1375" s="73" t="str">
        <f>IF($B1375="", "", IF(IFERROR(INDEX(Meals!$C$11:$C$260, MATCH($B1375, Meals!$B$11:$B$260, 0)), "")="", "", IFERROR(INDEX(Meals!$C$11:$C$260, MATCH($B1375, Meals!$B$11:$B$260, 0)), "")))</f>
        <v/>
      </c>
      <c r="K1375" s="4"/>
      <c r="L1375" s="72" t="str">
        <f t="shared" si="322"/>
        <v/>
      </c>
      <c r="M1375" s="73" t="str">
        <f t="shared" si="323"/>
        <v/>
      </c>
      <c r="N1375" s="4"/>
      <c r="O1375" s="78" t="str">
        <f t="shared" si="324"/>
        <v/>
      </c>
      <c r="P1375" s="79" t="str">
        <f t="shared" si="325"/>
        <v/>
      </c>
      <c r="Q1375" s="4"/>
      <c r="R1375" s="90" t="str">
        <f t="shared" si="326"/>
        <v/>
      </c>
      <c r="S1375" s="4"/>
      <c r="Y1375" s="18" t="str">
        <f t="shared" si="327"/>
        <v/>
      </c>
      <c r="AA1375" s="18" t="str">
        <f t="shared" si="318"/>
        <v/>
      </c>
      <c r="AB1375" s="18" t="str">
        <f t="shared" si="319"/>
        <v/>
      </c>
      <c r="AC1375" s="18" t="str">
        <f t="shared" si="328"/>
        <v/>
      </c>
      <c r="AD1375" s="18" t="str">
        <f t="shared" si="328"/>
        <v/>
      </c>
      <c r="AE1375" s="18" t="str">
        <f t="shared" si="329"/>
        <v/>
      </c>
      <c r="AG1375" s="95" t="str">
        <f>IF($C1375="", "", IF(IFERROR(INDEX(Ingredients!C$11:C$310, MATCH($C1375, Ingredients!$B$11:$B$310, 0)), "")="", "", IFERROR(INDEX(Ingredients!C$11:C$310, MATCH($C1375, Ingredients!$B$11:$B$310, 0)), "")))</f>
        <v/>
      </c>
      <c r="AH1375" s="105" t="str">
        <f>IF($C1375="", "", IF(IFERROR(INDEX(Ingredients!D$11:D$310, MATCH($C1375, Ingredients!$B$11:$B$310, 0)), "")="", "", IFERROR(INDEX(Ingredients!D$11:D$310, MATCH($C1375, Ingredients!$B$11:$B$310, 0)), "")))</f>
        <v/>
      </c>
      <c r="AI1375" s="106" t="str">
        <f>IF($C1375="", "", IF(IFERROR(INDEX(Ingredients!E$11:E$310, MATCH($C1375, Ingredients!$B$11:$B$310, 0)), "")="", "", IFERROR(INDEX(Ingredients!E$11:E$310, MATCH($C1375, Ingredients!$B$11:$B$310, 0)), "")))</f>
        <v/>
      </c>
      <c r="AJ1375" s="108" t="str">
        <f>IF($C1375="", "", IF(IFERROR(INDEX(Ingredients!F$11:F$310, MATCH($C1375, Ingredients!$B$11:$B$310, 0)), "")="", "", IFERROR(INDEX(Ingredients!F$11:F$310, MATCH($C1375, Ingredients!$B$11:$B$310, 0)), "")))</f>
        <v/>
      </c>
      <c r="AK1375" s="106" t="str">
        <f>IF($C1375="", "", IF(IFERROR(INDEX(Ingredients!G$11:G$310, MATCH($C1375, Ingredients!$B$11:$B$310, 0)), "")="", "", IFERROR(INDEX(Ingredients!G$11:G$310, MATCH($C1375, Ingredients!$B$11:$B$310, 0)), "")))</f>
        <v/>
      </c>
      <c r="AL1375" s="79" t="str">
        <f>IF($C1375="", "", IF(IFERROR(INDEX(Ingredients!H$11:H$310, MATCH($C1375, Ingredients!$B$11:$B$310, 0)), "")="", "", IFERROR(INDEX(Ingredients!H$11:H$310, MATCH($C1375, Ingredients!$B$11:$B$310, 0)), "")))</f>
        <v/>
      </c>
      <c r="AN1375" s="83" t="str">
        <f t="shared" si="320"/>
        <v/>
      </c>
      <c r="AP1375" s="114" t="str">
        <f t="shared" si="330"/>
        <v/>
      </c>
      <c r="AR1375" s="117" t="str">
        <f>IF($C1375="", "", IF(IFERROR(INDEX(Ingredients!$AI$11:$AI$310, MATCH($C1375, Ingredients!$B$11:$B$310, 0)), "")="", "", IFERROR(INDEX(Ingredients!$AI$11:$AI$310, MATCH($C1375, Ingredients!$B$11:$B$310, 0)), "")))</f>
        <v/>
      </c>
      <c r="AT1375" s="120" t="str">
        <f t="shared" si="331"/>
        <v/>
      </c>
      <c r="AV1375" s="90" t="str">
        <f t="shared" si="321"/>
        <v/>
      </c>
      <c r="AX1375" s="90" t="str">
        <f>IF($AV1375="", "", COUNTIF($AV$11:$AV$5010, "&lt;"&amp;$AV1375)+1+COUNTIF($AV$11:$AV1375, $AV1375)-1)</f>
        <v/>
      </c>
      <c r="AZ1375" s="111" t="str">
        <f>IF($B1375="", "", SUMIF('Shopping List'!$AV$11:$AV$25, $B1375, 'Shopping List'!$BN$11:$BN$25))</f>
        <v/>
      </c>
      <c r="BB1375" s="117" t="str">
        <f t="shared" si="332"/>
        <v/>
      </c>
    </row>
    <row r="1376" spans="1:54" x14ac:dyDescent="0.25">
      <c r="A1376" s="4"/>
      <c r="B1376" s="37"/>
      <c r="C1376" s="124"/>
      <c r="D1376" s="39"/>
      <c r="E1376" s="125"/>
      <c r="F1376" s="48"/>
      <c r="G1376" s="4"/>
      <c r="H1376" s="4"/>
      <c r="I1376" s="95" t="str">
        <f>IF($C1376="", "", IF(IFERROR(INDEX(Ingredients!$C$11:$C$310, MATCH($C1376, Ingredients!$B$11:$B$310, 0)), "")="", "", IFERROR(INDEX(Ingredients!$C$11:$C$310, MATCH($C1376, Ingredients!$B$11:$B$310, 0)), "")))</f>
        <v/>
      </c>
      <c r="J1376" s="73" t="str">
        <f>IF($B1376="", "", IF(IFERROR(INDEX(Meals!$C$11:$C$260, MATCH($B1376, Meals!$B$11:$B$260, 0)), "")="", "", IFERROR(INDEX(Meals!$C$11:$C$260, MATCH($B1376, Meals!$B$11:$B$260, 0)), "")))</f>
        <v/>
      </c>
      <c r="K1376" s="4"/>
      <c r="L1376" s="72" t="str">
        <f t="shared" si="322"/>
        <v/>
      </c>
      <c r="M1376" s="73" t="str">
        <f t="shared" si="323"/>
        <v/>
      </c>
      <c r="N1376" s="4"/>
      <c r="O1376" s="78" t="str">
        <f t="shared" si="324"/>
        <v/>
      </c>
      <c r="P1376" s="79" t="str">
        <f t="shared" si="325"/>
        <v/>
      </c>
      <c r="Q1376" s="4"/>
      <c r="R1376" s="90" t="str">
        <f t="shared" si="326"/>
        <v/>
      </c>
      <c r="S1376" s="4"/>
      <c r="Y1376" s="18" t="str">
        <f t="shared" si="327"/>
        <v/>
      </c>
      <c r="AA1376" s="18" t="str">
        <f t="shared" si="318"/>
        <v/>
      </c>
      <c r="AB1376" s="18" t="str">
        <f t="shared" si="319"/>
        <v/>
      </c>
      <c r="AC1376" s="18" t="str">
        <f t="shared" si="328"/>
        <v/>
      </c>
      <c r="AD1376" s="18" t="str">
        <f t="shared" si="328"/>
        <v/>
      </c>
      <c r="AE1376" s="18" t="str">
        <f t="shared" si="329"/>
        <v/>
      </c>
      <c r="AG1376" s="95" t="str">
        <f>IF($C1376="", "", IF(IFERROR(INDEX(Ingredients!C$11:C$310, MATCH($C1376, Ingredients!$B$11:$B$310, 0)), "")="", "", IFERROR(INDEX(Ingredients!C$11:C$310, MATCH($C1376, Ingredients!$B$11:$B$310, 0)), "")))</f>
        <v/>
      </c>
      <c r="AH1376" s="105" t="str">
        <f>IF($C1376="", "", IF(IFERROR(INDEX(Ingredients!D$11:D$310, MATCH($C1376, Ingredients!$B$11:$B$310, 0)), "")="", "", IFERROR(INDEX(Ingredients!D$11:D$310, MATCH($C1376, Ingredients!$B$11:$B$310, 0)), "")))</f>
        <v/>
      </c>
      <c r="AI1376" s="106" t="str">
        <f>IF($C1376="", "", IF(IFERROR(INDEX(Ingredients!E$11:E$310, MATCH($C1376, Ingredients!$B$11:$B$310, 0)), "")="", "", IFERROR(INDEX(Ingredients!E$11:E$310, MATCH($C1376, Ingredients!$B$11:$B$310, 0)), "")))</f>
        <v/>
      </c>
      <c r="AJ1376" s="108" t="str">
        <f>IF($C1376="", "", IF(IFERROR(INDEX(Ingredients!F$11:F$310, MATCH($C1376, Ingredients!$B$11:$B$310, 0)), "")="", "", IFERROR(INDEX(Ingredients!F$11:F$310, MATCH($C1376, Ingredients!$B$11:$B$310, 0)), "")))</f>
        <v/>
      </c>
      <c r="AK1376" s="106" t="str">
        <f>IF($C1376="", "", IF(IFERROR(INDEX(Ingredients!G$11:G$310, MATCH($C1376, Ingredients!$B$11:$B$310, 0)), "")="", "", IFERROR(INDEX(Ingredients!G$11:G$310, MATCH($C1376, Ingredients!$B$11:$B$310, 0)), "")))</f>
        <v/>
      </c>
      <c r="AL1376" s="79" t="str">
        <f>IF($C1376="", "", IF(IFERROR(INDEX(Ingredients!H$11:H$310, MATCH($C1376, Ingredients!$B$11:$B$310, 0)), "")="", "", IFERROR(INDEX(Ingredients!H$11:H$310, MATCH($C1376, Ingredients!$B$11:$B$310, 0)), "")))</f>
        <v/>
      </c>
      <c r="AN1376" s="83" t="str">
        <f t="shared" si="320"/>
        <v/>
      </c>
      <c r="AP1376" s="114" t="str">
        <f t="shared" si="330"/>
        <v/>
      </c>
      <c r="AR1376" s="117" t="str">
        <f>IF($C1376="", "", IF(IFERROR(INDEX(Ingredients!$AI$11:$AI$310, MATCH($C1376, Ingredients!$B$11:$B$310, 0)), "")="", "", IFERROR(INDEX(Ingredients!$AI$11:$AI$310, MATCH($C1376, Ingredients!$B$11:$B$310, 0)), "")))</f>
        <v/>
      </c>
      <c r="AT1376" s="120" t="str">
        <f t="shared" si="331"/>
        <v/>
      </c>
      <c r="AV1376" s="90" t="str">
        <f t="shared" si="321"/>
        <v/>
      </c>
      <c r="AX1376" s="90" t="str">
        <f>IF($AV1376="", "", COUNTIF($AV$11:$AV$5010, "&lt;"&amp;$AV1376)+1+COUNTIF($AV$11:$AV1376, $AV1376)-1)</f>
        <v/>
      </c>
      <c r="AZ1376" s="111" t="str">
        <f>IF($B1376="", "", SUMIF('Shopping List'!$AV$11:$AV$25, $B1376, 'Shopping List'!$BN$11:$BN$25))</f>
        <v/>
      </c>
      <c r="BB1376" s="117" t="str">
        <f t="shared" si="332"/>
        <v/>
      </c>
    </row>
    <row r="1377" spans="1:54" x14ac:dyDescent="0.25">
      <c r="A1377" s="4"/>
      <c r="B1377" s="37"/>
      <c r="C1377" s="124"/>
      <c r="D1377" s="39"/>
      <c r="E1377" s="125"/>
      <c r="F1377" s="48"/>
      <c r="G1377" s="4"/>
      <c r="H1377" s="4"/>
      <c r="I1377" s="95" t="str">
        <f>IF($C1377="", "", IF(IFERROR(INDEX(Ingredients!$C$11:$C$310, MATCH($C1377, Ingredients!$B$11:$B$310, 0)), "")="", "", IFERROR(INDEX(Ingredients!$C$11:$C$310, MATCH($C1377, Ingredients!$B$11:$B$310, 0)), "")))</f>
        <v/>
      </c>
      <c r="J1377" s="73" t="str">
        <f>IF($B1377="", "", IF(IFERROR(INDEX(Meals!$C$11:$C$260, MATCH($B1377, Meals!$B$11:$B$260, 0)), "")="", "", IFERROR(INDEX(Meals!$C$11:$C$260, MATCH($B1377, Meals!$B$11:$B$260, 0)), "")))</f>
        <v/>
      </c>
      <c r="K1377" s="4"/>
      <c r="L1377" s="72" t="str">
        <f t="shared" si="322"/>
        <v/>
      </c>
      <c r="M1377" s="73" t="str">
        <f t="shared" si="323"/>
        <v/>
      </c>
      <c r="N1377" s="4"/>
      <c r="O1377" s="78" t="str">
        <f t="shared" si="324"/>
        <v/>
      </c>
      <c r="P1377" s="79" t="str">
        <f t="shared" si="325"/>
        <v/>
      </c>
      <c r="Q1377" s="4"/>
      <c r="R1377" s="90" t="str">
        <f t="shared" si="326"/>
        <v/>
      </c>
      <c r="S1377" s="4"/>
      <c r="Y1377" s="18" t="str">
        <f t="shared" si="327"/>
        <v/>
      </c>
      <c r="AA1377" s="18" t="str">
        <f t="shared" si="318"/>
        <v/>
      </c>
      <c r="AB1377" s="18" t="str">
        <f t="shared" si="319"/>
        <v/>
      </c>
      <c r="AC1377" s="18" t="str">
        <f t="shared" si="328"/>
        <v/>
      </c>
      <c r="AD1377" s="18" t="str">
        <f t="shared" si="328"/>
        <v/>
      </c>
      <c r="AE1377" s="18" t="str">
        <f t="shared" si="329"/>
        <v/>
      </c>
      <c r="AG1377" s="95" t="str">
        <f>IF($C1377="", "", IF(IFERROR(INDEX(Ingredients!C$11:C$310, MATCH($C1377, Ingredients!$B$11:$B$310, 0)), "")="", "", IFERROR(INDEX(Ingredients!C$11:C$310, MATCH($C1377, Ingredients!$B$11:$B$310, 0)), "")))</f>
        <v/>
      </c>
      <c r="AH1377" s="105" t="str">
        <f>IF($C1377="", "", IF(IFERROR(INDEX(Ingredients!D$11:D$310, MATCH($C1377, Ingredients!$B$11:$B$310, 0)), "")="", "", IFERROR(INDEX(Ingredients!D$11:D$310, MATCH($C1377, Ingredients!$B$11:$B$310, 0)), "")))</f>
        <v/>
      </c>
      <c r="AI1377" s="106" t="str">
        <f>IF($C1377="", "", IF(IFERROR(INDEX(Ingredients!E$11:E$310, MATCH($C1377, Ingredients!$B$11:$B$310, 0)), "")="", "", IFERROR(INDEX(Ingredients!E$11:E$310, MATCH($C1377, Ingredients!$B$11:$B$310, 0)), "")))</f>
        <v/>
      </c>
      <c r="AJ1377" s="108" t="str">
        <f>IF($C1377="", "", IF(IFERROR(INDEX(Ingredients!F$11:F$310, MATCH($C1377, Ingredients!$B$11:$B$310, 0)), "")="", "", IFERROR(INDEX(Ingredients!F$11:F$310, MATCH($C1377, Ingredients!$B$11:$B$310, 0)), "")))</f>
        <v/>
      </c>
      <c r="AK1377" s="106" t="str">
        <f>IF($C1377="", "", IF(IFERROR(INDEX(Ingredients!G$11:G$310, MATCH($C1377, Ingredients!$B$11:$B$310, 0)), "")="", "", IFERROR(INDEX(Ingredients!G$11:G$310, MATCH($C1377, Ingredients!$B$11:$B$310, 0)), "")))</f>
        <v/>
      </c>
      <c r="AL1377" s="79" t="str">
        <f>IF($C1377="", "", IF(IFERROR(INDEX(Ingredients!H$11:H$310, MATCH($C1377, Ingredients!$B$11:$B$310, 0)), "")="", "", IFERROR(INDEX(Ingredients!H$11:H$310, MATCH($C1377, Ingredients!$B$11:$B$310, 0)), "")))</f>
        <v/>
      </c>
      <c r="AN1377" s="83" t="str">
        <f t="shared" si="320"/>
        <v/>
      </c>
      <c r="AP1377" s="114" t="str">
        <f t="shared" si="330"/>
        <v/>
      </c>
      <c r="AR1377" s="117" t="str">
        <f>IF($C1377="", "", IF(IFERROR(INDEX(Ingredients!$AI$11:$AI$310, MATCH($C1377, Ingredients!$B$11:$B$310, 0)), "")="", "", IFERROR(INDEX(Ingredients!$AI$11:$AI$310, MATCH($C1377, Ingredients!$B$11:$B$310, 0)), "")))</f>
        <v/>
      </c>
      <c r="AT1377" s="120" t="str">
        <f t="shared" si="331"/>
        <v/>
      </c>
      <c r="AV1377" s="90" t="str">
        <f t="shared" si="321"/>
        <v/>
      </c>
      <c r="AX1377" s="90" t="str">
        <f>IF($AV1377="", "", COUNTIF($AV$11:$AV$5010, "&lt;"&amp;$AV1377)+1+COUNTIF($AV$11:$AV1377, $AV1377)-1)</f>
        <v/>
      </c>
      <c r="AZ1377" s="111" t="str">
        <f>IF($B1377="", "", SUMIF('Shopping List'!$AV$11:$AV$25, $B1377, 'Shopping List'!$BN$11:$BN$25))</f>
        <v/>
      </c>
      <c r="BB1377" s="117" t="str">
        <f t="shared" si="332"/>
        <v/>
      </c>
    </row>
    <row r="1378" spans="1:54" x14ac:dyDescent="0.25">
      <c r="A1378" s="4"/>
      <c r="B1378" s="37"/>
      <c r="C1378" s="124"/>
      <c r="D1378" s="39"/>
      <c r="E1378" s="125"/>
      <c r="F1378" s="48"/>
      <c r="G1378" s="4"/>
      <c r="H1378" s="4"/>
      <c r="I1378" s="95" t="str">
        <f>IF($C1378="", "", IF(IFERROR(INDEX(Ingredients!$C$11:$C$310, MATCH($C1378, Ingredients!$B$11:$B$310, 0)), "")="", "", IFERROR(INDEX(Ingredients!$C$11:$C$310, MATCH($C1378, Ingredients!$B$11:$B$310, 0)), "")))</f>
        <v/>
      </c>
      <c r="J1378" s="73" t="str">
        <f>IF($B1378="", "", IF(IFERROR(INDEX(Meals!$C$11:$C$260, MATCH($B1378, Meals!$B$11:$B$260, 0)), "")="", "", IFERROR(INDEX(Meals!$C$11:$C$260, MATCH($B1378, Meals!$B$11:$B$260, 0)), "")))</f>
        <v/>
      </c>
      <c r="K1378" s="4"/>
      <c r="L1378" s="72" t="str">
        <f t="shared" si="322"/>
        <v/>
      </c>
      <c r="M1378" s="73" t="str">
        <f t="shared" si="323"/>
        <v/>
      </c>
      <c r="N1378" s="4"/>
      <c r="O1378" s="78" t="str">
        <f t="shared" si="324"/>
        <v/>
      </c>
      <c r="P1378" s="79" t="str">
        <f t="shared" si="325"/>
        <v/>
      </c>
      <c r="Q1378" s="4"/>
      <c r="R1378" s="90" t="str">
        <f t="shared" si="326"/>
        <v/>
      </c>
      <c r="S1378" s="4"/>
      <c r="Y1378" s="18" t="str">
        <f t="shared" si="327"/>
        <v/>
      </c>
      <c r="AA1378" s="18" t="str">
        <f t="shared" si="318"/>
        <v/>
      </c>
      <c r="AB1378" s="18" t="str">
        <f t="shared" si="319"/>
        <v/>
      </c>
      <c r="AC1378" s="18" t="str">
        <f t="shared" si="328"/>
        <v/>
      </c>
      <c r="AD1378" s="18" t="str">
        <f t="shared" si="328"/>
        <v/>
      </c>
      <c r="AE1378" s="18" t="str">
        <f t="shared" si="329"/>
        <v/>
      </c>
      <c r="AG1378" s="95" t="str">
        <f>IF($C1378="", "", IF(IFERROR(INDEX(Ingredients!C$11:C$310, MATCH($C1378, Ingredients!$B$11:$B$310, 0)), "")="", "", IFERROR(INDEX(Ingredients!C$11:C$310, MATCH($C1378, Ingredients!$B$11:$B$310, 0)), "")))</f>
        <v/>
      </c>
      <c r="AH1378" s="105" t="str">
        <f>IF($C1378="", "", IF(IFERROR(INDEX(Ingredients!D$11:D$310, MATCH($C1378, Ingredients!$B$11:$B$310, 0)), "")="", "", IFERROR(INDEX(Ingredients!D$11:D$310, MATCH($C1378, Ingredients!$B$11:$B$310, 0)), "")))</f>
        <v/>
      </c>
      <c r="AI1378" s="106" t="str">
        <f>IF($C1378="", "", IF(IFERROR(INDEX(Ingredients!E$11:E$310, MATCH($C1378, Ingredients!$B$11:$B$310, 0)), "")="", "", IFERROR(INDEX(Ingredients!E$11:E$310, MATCH($C1378, Ingredients!$B$11:$B$310, 0)), "")))</f>
        <v/>
      </c>
      <c r="AJ1378" s="108" t="str">
        <f>IF($C1378="", "", IF(IFERROR(INDEX(Ingredients!F$11:F$310, MATCH($C1378, Ingredients!$B$11:$B$310, 0)), "")="", "", IFERROR(INDEX(Ingredients!F$11:F$310, MATCH($C1378, Ingredients!$B$11:$B$310, 0)), "")))</f>
        <v/>
      </c>
      <c r="AK1378" s="106" t="str">
        <f>IF($C1378="", "", IF(IFERROR(INDEX(Ingredients!G$11:G$310, MATCH($C1378, Ingredients!$B$11:$B$310, 0)), "")="", "", IFERROR(INDEX(Ingredients!G$11:G$310, MATCH($C1378, Ingredients!$B$11:$B$310, 0)), "")))</f>
        <v/>
      </c>
      <c r="AL1378" s="79" t="str">
        <f>IF($C1378="", "", IF(IFERROR(INDEX(Ingredients!H$11:H$310, MATCH($C1378, Ingredients!$B$11:$B$310, 0)), "")="", "", IFERROR(INDEX(Ingredients!H$11:H$310, MATCH($C1378, Ingredients!$B$11:$B$310, 0)), "")))</f>
        <v/>
      </c>
      <c r="AN1378" s="83" t="str">
        <f t="shared" si="320"/>
        <v/>
      </c>
      <c r="AP1378" s="114" t="str">
        <f t="shared" si="330"/>
        <v/>
      </c>
      <c r="AR1378" s="117" t="str">
        <f>IF($C1378="", "", IF(IFERROR(INDEX(Ingredients!$AI$11:$AI$310, MATCH($C1378, Ingredients!$B$11:$B$310, 0)), "")="", "", IFERROR(INDEX(Ingredients!$AI$11:$AI$310, MATCH($C1378, Ingredients!$B$11:$B$310, 0)), "")))</f>
        <v/>
      </c>
      <c r="AT1378" s="120" t="str">
        <f t="shared" si="331"/>
        <v/>
      </c>
      <c r="AV1378" s="90" t="str">
        <f t="shared" si="321"/>
        <v/>
      </c>
      <c r="AX1378" s="90" t="str">
        <f>IF($AV1378="", "", COUNTIF($AV$11:$AV$5010, "&lt;"&amp;$AV1378)+1+COUNTIF($AV$11:$AV1378, $AV1378)-1)</f>
        <v/>
      </c>
      <c r="AZ1378" s="111" t="str">
        <f>IF($B1378="", "", SUMIF('Shopping List'!$AV$11:$AV$25, $B1378, 'Shopping List'!$BN$11:$BN$25))</f>
        <v/>
      </c>
      <c r="BB1378" s="117" t="str">
        <f t="shared" si="332"/>
        <v/>
      </c>
    </row>
    <row r="1379" spans="1:54" x14ac:dyDescent="0.25">
      <c r="A1379" s="4"/>
      <c r="B1379" s="37"/>
      <c r="C1379" s="124"/>
      <c r="D1379" s="39"/>
      <c r="E1379" s="125"/>
      <c r="F1379" s="48"/>
      <c r="G1379" s="4"/>
      <c r="H1379" s="4"/>
      <c r="I1379" s="95" t="str">
        <f>IF($C1379="", "", IF(IFERROR(INDEX(Ingredients!$C$11:$C$310, MATCH($C1379, Ingredients!$B$11:$B$310, 0)), "")="", "", IFERROR(INDEX(Ingredients!$C$11:$C$310, MATCH($C1379, Ingredients!$B$11:$B$310, 0)), "")))</f>
        <v/>
      </c>
      <c r="J1379" s="73" t="str">
        <f>IF($B1379="", "", IF(IFERROR(INDEX(Meals!$C$11:$C$260, MATCH($B1379, Meals!$B$11:$B$260, 0)), "")="", "", IFERROR(INDEX(Meals!$C$11:$C$260, MATCH($B1379, Meals!$B$11:$B$260, 0)), "")))</f>
        <v/>
      </c>
      <c r="K1379" s="4"/>
      <c r="L1379" s="72" t="str">
        <f t="shared" si="322"/>
        <v/>
      </c>
      <c r="M1379" s="73" t="str">
        <f t="shared" si="323"/>
        <v/>
      </c>
      <c r="N1379" s="4"/>
      <c r="O1379" s="78" t="str">
        <f t="shared" si="324"/>
        <v/>
      </c>
      <c r="P1379" s="79" t="str">
        <f t="shared" si="325"/>
        <v/>
      </c>
      <c r="Q1379" s="4"/>
      <c r="R1379" s="90" t="str">
        <f t="shared" si="326"/>
        <v/>
      </c>
      <c r="S1379" s="4"/>
      <c r="Y1379" s="18" t="str">
        <f t="shared" si="327"/>
        <v/>
      </c>
      <c r="AA1379" s="18" t="str">
        <f t="shared" si="318"/>
        <v/>
      </c>
      <c r="AB1379" s="18" t="str">
        <f t="shared" si="319"/>
        <v/>
      </c>
      <c r="AC1379" s="18" t="str">
        <f t="shared" si="328"/>
        <v/>
      </c>
      <c r="AD1379" s="18" t="str">
        <f t="shared" si="328"/>
        <v/>
      </c>
      <c r="AE1379" s="18" t="str">
        <f t="shared" si="329"/>
        <v/>
      </c>
      <c r="AG1379" s="95" t="str">
        <f>IF($C1379="", "", IF(IFERROR(INDEX(Ingredients!C$11:C$310, MATCH($C1379, Ingredients!$B$11:$B$310, 0)), "")="", "", IFERROR(INDEX(Ingredients!C$11:C$310, MATCH($C1379, Ingredients!$B$11:$B$310, 0)), "")))</f>
        <v/>
      </c>
      <c r="AH1379" s="105" t="str">
        <f>IF($C1379="", "", IF(IFERROR(INDEX(Ingredients!D$11:D$310, MATCH($C1379, Ingredients!$B$11:$B$310, 0)), "")="", "", IFERROR(INDEX(Ingredients!D$11:D$310, MATCH($C1379, Ingredients!$B$11:$B$310, 0)), "")))</f>
        <v/>
      </c>
      <c r="AI1379" s="106" t="str">
        <f>IF($C1379="", "", IF(IFERROR(INDEX(Ingredients!E$11:E$310, MATCH($C1379, Ingredients!$B$11:$B$310, 0)), "")="", "", IFERROR(INDEX(Ingredients!E$11:E$310, MATCH($C1379, Ingredients!$B$11:$B$310, 0)), "")))</f>
        <v/>
      </c>
      <c r="AJ1379" s="108" t="str">
        <f>IF($C1379="", "", IF(IFERROR(INDEX(Ingredients!F$11:F$310, MATCH($C1379, Ingredients!$B$11:$B$310, 0)), "")="", "", IFERROR(INDEX(Ingredients!F$11:F$310, MATCH($C1379, Ingredients!$B$11:$B$310, 0)), "")))</f>
        <v/>
      </c>
      <c r="AK1379" s="106" t="str">
        <f>IF($C1379="", "", IF(IFERROR(INDEX(Ingredients!G$11:G$310, MATCH($C1379, Ingredients!$B$11:$B$310, 0)), "")="", "", IFERROR(INDEX(Ingredients!G$11:G$310, MATCH($C1379, Ingredients!$B$11:$B$310, 0)), "")))</f>
        <v/>
      </c>
      <c r="AL1379" s="79" t="str">
        <f>IF($C1379="", "", IF(IFERROR(INDEX(Ingredients!H$11:H$310, MATCH($C1379, Ingredients!$B$11:$B$310, 0)), "")="", "", IFERROR(INDEX(Ingredients!H$11:H$310, MATCH($C1379, Ingredients!$B$11:$B$310, 0)), "")))</f>
        <v/>
      </c>
      <c r="AN1379" s="83" t="str">
        <f t="shared" si="320"/>
        <v/>
      </c>
      <c r="AP1379" s="114" t="str">
        <f t="shared" si="330"/>
        <v/>
      </c>
      <c r="AR1379" s="117" t="str">
        <f>IF($C1379="", "", IF(IFERROR(INDEX(Ingredients!$AI$11:$AI$310, MATCH($C1379, Ingredients!$B$11:$B$310, 0)), "")="", "", IFERROR(INDEX(Ingredients!$AI$11:$AI$310, MATCH($C1379, Ingredients!$B$11:$B$310, 0)), "")))</f>
        <v/>
      </c>
      <c r="AT1379" s="120" t="str">
        <f t="shared" si="331"/>
        <v/>
      </c>
      <c r="AV1379" s="90" t="str">
        <f t="shared" si="321"/>
        <v/>
      </c>
      <c r="AX1379" s="90" t="str">
        <f>IF($AV1379="", "", COUNTIF($AV$11:$AV$5010, "&lt;"&amp;$AV1379)+1+COUNTIF($AV$11:$AV1379, $AV1379)-1)</f>
        <v/>
      </c>
      <c r="AZ1379" s="111" t="str">
        <f>IF($B1379="", "", SUMIF('Shopping List'!$AV$11:$AV$25, $B1379, 'Shopping List'!$BN$11:$BN$25))</f>
        <v/>
      </c>
      <c r="BB1379" s="117" t="str">
        <f t="shared" si="332"/>
        <v/>
      </c>
    </row>
    <row r="1380" spans="1:54" x14ac:dyDescent="0.25">
      <c r="A1380" s="4"/>
      <c r="B1380" s="37"/>
      <c r="C1380" s="124"/>
      <c r="D1380" s="39"/>
      <c r="E1380" s="125"/>
      <c r="F1380" s="48"/>
      <c r="G1380" s="4"/>
      <c r="H1380" s="4"/>
      <c r="I1380" s="95" t="str">
        <f>IF($C1380="", "", IF(IFERROR(INDEX(Ingredients!$C$11:$C$310, MATCH($C1380, Ingredients!$B$11:$B$310, 0)), "")="", "", IFERROR(INDEX(Ingredients!$C$11:$C$310, MATCH($C1380, Ingredients!$B$11:$B$310, 0)), "")))</f>
        <v/>
      </c>
      <c r="J1380" s="73" t="str">
        <f>IF($B1380="", "", IF(IFERROR(INDEX(Meals!$C$11:$C$260, MATCH($B1380, Meals!$B$11:$B$260, 0)), "")="", "", IFERROR(INDEX(Meals!$C$11:$C$260, MATCH($B1380, Meals!$B$11:$B$260, 0)), "")))</f>
        <v/>
      </c>
      <c r="K1380" s="4"/>
      <c r="L1380" s="72" t="str">
        <f t="shared" si="322"/>
        <v/>
      </c>
      <c r="M1380" s="73" t="str">
        <f t="shared" si="323"/>
        <v/>
      </c>
      <c r="N1380" s="4"/>
      <c r="O1380" s="78" t="str">
        <f t="shared" si="324"/>
        <v/>
      </c>
      <c r="P1380" s="79" t="str">
        <f t="shared" si="325"/>
        <v/>
      </c>
      <c r="Q1380" s="4"/>
      <c r="R1380" s="90" t="str">
        <f t="shared" si="326"/>
        <v/>
      </c>
      <c r="S1380" s="4"/>
      <c r="Y1380" s="18" t="str">
        <f t="shared" si="327"/>
        <v/>
      </c>
      <c r="AA1380" s="18" t="str">
        <f t="shared" si="318"/>
        <v/>
      </c>
      <c r="AB1380" s="18" t="str">
        <f t="shared" si="319"/>
        <v/>
      </c>
      <c r="AC1380" s="18" t="str">
        <f t="shared" si="328"/>
        <v/>
      </c>
      <c r="AD1380" s="18" t="str">
        <f t="shared" si="328"/>
        <v/>
      </c>
      <c r="AE1380" s="18" t="str">
        <f t="shared" si="329"/>
        <v/>
      </c>
      <c r="AG1380" s="95" t="str">
        <f>IF($C1380="", "", IF(IFERROR(INDEX(Ingredients!C$11:C$310, MATCH($C1380, Ingredients!$B$11:$B$310, 0)), "")="", "", IFERROR(INDEX(Ingredients!C$11:C$310, MATCH($C1380, Ingredients!$B$11:$B$310, 0)), "")))</f>
        <v/>
      </c>
      <c r="AH1380" s="105" t="str">
        <f>IF($C1380="", "", IF(IFERROR(INDEX(Ingredients!D$11:D$310, MATCH($C1380, Ingredients!$B$11:$B$310, 0)), "")="", "", IFERROR(INDEX(Ingredients!D$11:D$310, MATCH($C1380, Ingredients!$B$11:$B$310, 0)), "")))</f>
        <v/>
      </c>
      <c r="AI1380" s="106" t="str">
        <f>IF($C1380="", "", IF(IFERROR(INDEX(Ingredients!E$11:E$310, MATCH($C1380, Ingredients!$B$11:$B$310, 0)), "")="", "", IFERROR(INDEX(Ingredients!E$11:E$310, MATCH($C1380, Ingredients!$B$11:$B$310, 0)), "")))</f>
        <v/>
      </c>
      <c r="AJ1380" s="108" t="str">
        <f>IF($C1380="", "", IF(IFERROR(INDEX(Ingredients!F$11:F$310, MATCH($C1380, Ingredients!$B$11:$B$310, 0)), "")="", "", IFERROR(INDEX(Ingredients!F$11:F$310, MATCH($C1380, Ingredients!$B$11:$B$310, 0)), "")))</f>
        <v/>
      </c>
      <c r="AK1380" s="106" t="str">
        <f>IF($C1380="", "", IF(IFERROR(INDEX(Ingredients!G$11:G$310, MATCH($C1380, Ingredients!$B$11:$B$310, 0)), "")="", "", IFERROR(INDEX(Ingredients!G$11:G$310, MATCH($C1380, Ingredients!$B$11:$B$310, 0)), "")))</f>
        <v/>
      </c>
      <c r="AL1380" s="79" t="str">
        <f>IF($C1380="", "", IF(IFERROR(INDEX(Ingredients!H$11:H$310, MATCH($C1380, Ingredients!$B$11:$B$310, 0)), "")="", "", IFERROR(INDEX(Ingredients!H$11:H$310, MATCH($C1380, Ingredients!$B$11:$B$310, 0)), "")))</f>
        <v/>
      </c>
      <c r="AN1380" s="83" t="str">
        <f t="shared" si="320"/>
        <v/>
      </c>
      <c r="AP1380" s="114" t="str">
        <f t="shared" si="330"/>
        <v/>
      </c>
      <c r="AR1380" s="117" t="str">
        <f>IF($C1380="", "", IF(IFERROR(INDEX(Ingredients!$AI$11:$AI$310, MATCH($C1380, Ingredients!$B$11:$B$310, 0)), "")="", "", IFERROR(INDEX(Ingredients!$AI$11:$AI$310, MATCH($C1380, Ingredients!$B$11:$B$310, 0)), "")))</f>
        <v/>
      </c>
      <c r="AT1380" s="120" t="str">
        <f t="shared" si="331"/>
        <v/>
      </c>
      <c r="AV1380" s="90" t="str">
        <f t="shared" si="321"/>
        <v/>
      </c>
      <c r="AX1380" s="90" t="str">
        <f>IF($AV1380="", "", COUNTIF($AV$11:$AV$5010, "&lt;"&amp;$AV1380)+1+COUNTIF($AV$11:$AV1380, $AV1380)-1)</f>
        <v/>
      </c>
      <c r="AZ1380" s="111" t="str">
        <f>IF($B1380="", "", SUMIF('Shopping List'!$AV$11:$AV$25, $B1380, 'Shopping List'!$BN$11:$BN$25))</f>
        <v/>
      </c>
      <c r="BB1380" s="117" t="str">
        <f t="shared" si="332"/>
        <v/>
      </c>
    </row>
    <row r="1381" spans="1:54" x14ac:dyDescent="0.25">
      <c r="A1381" s="4"/>
      <c r="B1381" s="37"/>
      <c r="C1381" s="124"/>
      <c r="D1381" s="39"/>
      <c r="E1381" s="125"/>
      <c r="F1381" s="48"/>
      <c r="G1381" s="4"/>
      <c r="H1381" s="4"/>
      <c r="I1381" s="95" t="str">
        <f>IF($C1381="", "", IF(IFERROR(INDEX(Ingredients!$C$11:$C$310, MATCH($C1381, Ingredients!$B$11:$B$310, 0)), "")="", "", IFERROR(INDEX(Ingredients!$C$11:$C$310, MATCH($C1381, Ingredients!$B$11:$B$310, 0)), "")))</f>
        <v/>
      </c>
      <c r="J1381" s="73" t="str">
        <f>IF($B1381="", "", IF(IFERROR(INDEX(Meals!$C$11:$C$260, MATCH($B1381, Meals!$B$11:$B$260, 0)), "")="", "", IFERROR(INDEX(Meals!$C$11:$C$260, MATCH($B1381, Meals!$B$11:$B$260, 0)), "")))</f>
        <v/>
      </c>
      <c r="K1381" s="4"/>
      <c r="L1381" s="72" t="str">
        <f t="shared" si="322"/>
        <v/>
      </c>
      <c r="M1381" s="73" t="str">
        <f t="shared" si="323"/>
        <v/>
      </c>
      <c r="N1381" s="4"/>
      <c r="O1381" s="78" t="str">
        <f t="shared" si="324"/>
        <v/>
      </c>
      <c r="P1381" s="79" t="str">
        <f t="shared" si="325"/>
        <v/>
      </c>
      <c r="Q1381" s="4"/>
      <c r="R1381" s="90" t="str">
        <f t="shared" si="326"/>
        <v/>
      </c>
      <c r="S1381" s="4"/>
      <c r="Y1381" s="18" t="str">
        <f t="shared" si="327"/>
        <v/>
      </c>
      <c r="AA1381" s="18" t="str">
        <f t="shared" si="318"/>
        <v/>
      </c>
      <c r="AB1381" s="18" t="str">
        <f t="shared" si="319"/>
        <v/>
      </c>
      <c r="AC1381" s="18" t="str">
        <f t="shared" si="328"/>
        <v/>
      </c>
      <c r="AD1381" s="18" t="str">
        <f t="shared" si="328"/>
        <v/>
      </c>
      <c r="AE1381" s="18" t="str">
        <f t="shared" si="329"/>
        <v/>
      </c>
      <c r="AG1381" s="95" t="str">
        <f>IF($C1381="", "", IF(IFERROR(INDEX(Ingredients!C$11:C$310, MATCH($C1381, Ingredients!$B$11:$B$310, 0)), "")="", "", IFERROR(INDEX(Ingredients!C$11:C$310, MATCH($C1381, Ingredients!$B$11:$B$310, 0)), "")))</f>
        <v/>
      </c>
      <c r="AH1381" s="105" t="str">
        <f>IF($C1381="", "", IF(IFERROR(INDEX(Ingredients!D$11:D$310, MATCH($C1381, Ingredients!$B$11:$B$310, 0)), "")="", "", IFERROR(INDEX(Ingredients!D$11:D$310, MATCH($C1381, Ingredients!$B$11:$B$310, 0)), "")))</f>
        <v/>
      </c>
      <c r="AI1381" s="106" t="str">
        <f>IF($C1381="", "", IF(IFERROR(INDEX(Ingredients!E$11:E$310, MATCH($C1381, Ingredients!$B$11:$B$310, 0)), "")="", "", IFERROR(INDEX(Ingredients!E$11:E$310, MATCH($C1381, Ingredients!$B$11:$B$310, 0)), "")))</f>
        <v/>
      </c>
      <c r="AJ1381" s="108" t="str">
        <f>IF($C1381="", "", IF(IFERROR(INDEX(Ingredients!F$11:F$310, MATCH($C1381, Ingredients!$B$11:$B$310, 0)), "")="", "", IFERROR(INDEX(Ingredients!F$11:F$310, MATCH($C1381, Ingredients!$B$11:$B$310, 0)), "")))</f>
        <v/>
      </c>
      <c r="AK1381" s="106" t="str">
        <f>IF($C1381="", "", IF(IFERROR(INDEX(Ingredients!G$11:G$310, MATCH($C1381, Ingredients!$B$11:$B$310, 0)), "")="", "", IFERROR(INDEX(Ingredients!G$11:G$310, MATCH($C1381, Ingredients!$B$11:$B$310, 0)), "")))</f>
        <v/>
      </c>
      <c r="AL1381" s="79" t="str">
        <f>IF($C1381="", "", IF(IFERROR(INDEX(Ingredients!H$11:H$310, MATCH($C1381, Ingredients!$B$11:$B$310, 0)), "")="", "", IFERROR(INDEX(Ingredients!H$11:H$310, MATCH($C1381, Ingredients!$B$11:$B$310, 0)), "")))</f>
        <v/>
      </c>
      <c r="AN1381" s="83" t="str">
        <f t="shared" si="320"/>
        <v/>
      </c>
      <c r="AP1381" s="114" t="str">
        <f t="shared" si="330"/>
        <v/>
      </c>
      <c r="AR1381" s="117" t="str">
        <f>IF($C1381="", "", IF(IFERROR(INDEX(Ingredients!$AI$11:$AI$310, MATCH($C1381, Ingredients!$B$11:$B$310, 0)), "")="", "", IFERROR(INDEX(Ingredients!$AI$11:$AI$310, MATCH($C1381, Ingredients!$B$11:$B$310, 0)), "")))</f>
        <v/>
      </c>
      <c r="AT1381" s="120" t="str">
        <f t="shared" si="331"/>
        <v/>
      </c>
      <c r="AV1381" s="90" t="str">
        <f t="shared" si="321"/>
        <v/>
      </c>
      <c r="AX1381" s="90" t="str">
        <f>IF($AV1381="", "", COUNTIF($AV$11:$AV$5010, "&lt;"&amp;$AV1381)+1+COUNTIF($AV$11:$AV1381, $AV1381)-1)</f>
        <v/>
      </c>
      <c r="AZ1381" s="111" t="str">
        <f>IF($B1381="", "", SUMIF('Shopping List'!$AV$11:$AV$25, $B1381, 'Shopping List'!$BN$11:$BN$25))</f>
        <v/>
      </c>
      <c r="BB1381" s="117" t="str">
        <f t="shared" si="332"/>
        <v/>
      </c>
    </row>
    <row r="1382" spans="1:54" x14ac:dyDescent="0.25">
      <c r="A1382" s="4"/>
      <c r="B1382" s="37"/>
      <c r="C1382" s="124"/>
      <c r="D1382" s="39"/>
      <c r="E1382" s="125"/>
      <c r="F1382" s="48"/>
      <c r="G1382" s="4"/>
      <c r="H1382" s="4"/>
      <c r="I1382" s="95" t="str">
        <f>IF($C1382="", "", IF(IFERROR(INDEX(Ingredients!$C$11:$C$310, MATCH($C1382, Ingredients!$B$11:$B$310, 0)), "")="", "", IFERROR(INDEX(Ingredients!$C$11:$C$310, MATCH($C1382, Ingredients!$B$11:$B$310, 0)), "")))</f>
        <v/>
      </c>
      <c r="J1382" s="73" t="str">
        <f>IF($B1382="", "", IF(IFERROR(INDEX(Meals!$C$11:$C$260, MATCH($B1382, Meals!$B$11:$B$260, 0)), "")="", "", IFERROR(INDEX(Meals!$C$11:$C$260, MATCH($B1382, Meals!$B$11:$B$260, 0)), "")))</f>
        <v/>
      </c>
      <c r="K1382" s="4"/>
      <c r="L1382" s="72" t="str">
        <f t="shared" si="322"/>
        <v/>
      </c>
      <c r="M1382" s="73" t="str">
        <f t="shared" si="323"/>
        <v/>
      </c>
      <c r="N1382" s="4"/>
      <c r="O1382" s="78" t="str">
        <f t="shared" si="324"/>
        <v/>
      </c>
      <c r="P1382" s="79" t="str">
        <f t="shared" si="325"/>
        <v/>
      </c>
      <c r="Q1382" s="4"/>
      <c r="R1382" s="90" t="str">
        <f t="shared" si="326"/>
        <v/>
      </c>
      <c r="S1382" s="4"/>
      <c r="Y1382" s="18" t="str">
        <f t="shared" si="327"/>
        <v/>
      </c>
      <c r="AA1382" s="18" t="str">
        <f t="shared" si="318"/>
        <v/>
      </c>
      <c r="AB1382" s="18" t="str">
        <f t="shared" si="319"/>
        <v/>
      </c>
      <c r="AC1382" s="18" t="str">
        <f t="shared" si="328"/>
        <v/>
      </c>
      <c r="AD1382" s="18" t="str">
        <f t="shared" si="328"/>
        <v/>
      </c>
      <c r="AE1382" s="18" t="str">
        <f t="shared" si="329"/>
        <v/>
      </c>
      <c r="AG1382" s="95" t="str">
        <f>IF($C1382="", "", IF(IFERROR(INDEX(Ingredients!C$11:C$310, MATCH($C1382, Ingredients!$B$11:$B$310, 0)), "")="", "", IFERROR(INDEX(Ingredients!C$11:C$310, MATCH($C1382, Ingredients!$B$11:$B$310, 0)), "")))</f>
        <v/>
      </c>
      <c r="AH1382" s="105" t="str">
        <f>IF($C1382="", "", IF(IFERROR(INDEX(Ingredients!D$11:D$310, MATCH($C1382, Ingredients!$B$11:$B$310, 0)), "")="", "", IFERROR(INDEX(Ingredients!D$11:D$310, MATCH($C1382, Ingredients!$B$11:$B$310, 0)), "")))</f>
        <v/>
      </c>
      <c r="AI1382" s="106" t="str">
        <f>IF($C1382="", "", IF(IFERROR(INDEX(Ingredients!E$11:E$310, MATCH($C1382, Ingredients!$B$11:$B$310, 0)), "")="", "", IFERROR(INDEX(Ingredients!E$11:E$310, MATCH($C1382, Ingredients!$B$11:$B$310, 0)), "")))</f>
        <v/>
      </c>
      <c r="AJ1382" s="108" t="str">
        <f>IF($C1382="", "", IF(IFERROR(INDEX(Ingredients!F$11:F$310, MATCH($C1382, Ingredients!$B$11:$B$310, 0)), "")="", "", IFERROR(INDEX(Ingredients!F$11:F$310, MATCH($C1382, Ingredients!$B$11:$B$310, 0)), "")))</f>
        <v/>
      </c>
      <c r="AK1382" s="106" t="str">
        <f>IF($C1382="", "", IF(IFERROR(INDEX(Ingredients!G$11:G$310, MATCH($C1382, Ingredients!$B$11:$B$310, 0)), "")="", "", IFERROR(INDEX(Ingredients!G$11:G$310, MATCH($C1382, Ingredients!$B$11:$B$310, 0)), "")))</f>
        <v/>
      </c>
      <c r="AL1382" s="79" t="str">
        <f>IF($C1382="", "", IF(IFERROR(INDEX(Ingredients!H$11:H$310, MATCH($C1382, Ingredients!$B$11:$B$310, 0)), "")="", "", IFERROR(INDEX(Ingredients!H$11:H$310, MATCH($C1382, Ingredients!$B$11:$B$310, 0)), "")))</f>
        <v/>
      </c>
      <c r="AN1382" s="83" t="str">
        <f t="shared" si="320"/>
        <v/>
      </c>
      <c r="AP1382" s="114" t="str">
        <f t="shared" si="330"/>
        <v/>
      </c>
      <c r="AR1382" s="117" t="str">
        <f>IF($C1382="", "", IF(IFERROR(INDEX(Ingredients!$AI$11:$AI$310, MATCH($C1382, Ingredients!$B$11:$B$310, 0)), "")="", "", IFERROR(INDEX(Ingredients!$AI$11:$AI$310, MATCH($C1382, Ingredients!$B$11:$B$310, 0)), "")))</f>
        <v/>
      </c>
      <c r="AT1382" s="120" t="str">
        <f t="shared" si="331"/>
        <v/>
      </c>
      <c r="AV1382" s="90" t="str">
        <f t="shared" si="321"/>
        <v/>
      </c>
      <c r="AX1382" s="90" t="str">
        <f>IF($AV1382="", "", COUNTIF($AV$11:$AV$5010, "&lt;"&amp;$AV1382)+1+COUNTIF($AV$11:$AV1382, $AV1382)-1)</f>
        <v/>
      </c>
      <c r="AZ1382" s="111" t="str">
        <f>IF($B1382="", "", SUMIF('Shopping List'!$AV$11:$AV$25, $B1382, 'Shopping List'!$BN$11:$BN$25))</f>
        <v/>
      </c>
      <c r="BB1382" s="117" t="str">
        <f t="shared" si="332"/>
        <v/>
      </c>
    </row>
    <row r="1383" spans="1:54" x14ac:dyDescent="0.25">
      <c r="A1383" s="4"/>
      <c r="B1383" s="37"/>
      <c r="C1383" s="124"/>
      <c r="D1383" s="39"/>
      <c r="E1383" s="125"/>
      <c r="F1383" s="48"/>
      <c r="G1383" s="4"/>
      <c r="H1383" s="4"/>
      <c r="I1383" s="95" t="str">
        <f>IF($C1383="", "", IF(IFERROR(INDEX(Ingredients!$C$11:$C$310, MATCH($C1383, Ingredients!$B$11:$B$310, 0)), "")="", "", IFERROR(INDEX(Ingredients!$C$11:$C$310, MATCH($C1383, Ingredients!$B$11:$B$310, 0)), "")))</f>
        <v/>
      </c>
      <c r="J1383" s="73" t="str">
        <f>IF($B1383="", "", IF(IFERROR(INDEX(Meals!$C$11:$C$260, MATCH($B1383, Meals!$B$11:$B$260, 0)), "")="", "", IFERROR(INDEX(Meals!$C$11:$C$260, MATCH($B1383, Meals!$B$11:$B$260, 0)), "")))</f>
        <v/>
      </c>
      <c r="K1383" s="4"/>
      <c r="L1383" s="72" t="str">
        <f t="shared" si="322"/>
        <v/>
      </c>
      <c r="M1383" s="73" t="str">
        <f t="shared" si="323"/>
        <v/>
      </c>
      <c r="N1383" s="4"/>
      <c r="O1383" s="78" t="str">
        <f t="shared" si="324"/>
        <v/>
      </c>
      <c r="P1383" s="79" t="str">
        <f t="shared" si="325"/>
        <v/>
      </c>
      <c r="Q1383" s="4"/>
      <c r="R1383" s="90" t="str">
        <f t="shared" si="326"/>
        <v/>
      </c>
      <c r="S1383" s="4"/>
      <c r="Y1383" s="18" t="str">
        <f t="shared" si="327"/>
        <v/>
      </c>
      <c r="AA1383" s="18" t="str">
        <f t="shared" si="318"/>
        <v/>
      </c>
      <c r="AB1383" s="18" t="str">
        <f t="shared" si="319"/>
        <v/>
      </c>
      <c r="AC1383" s="18" t="str">
        <f t="shared" si="328"/>
        <v/>
      </c>
      <c r="AD1383" s="18" t="str">
        <f t="shared" si="328"/>
        <v/>
      </c>
      <c r="AE1383" s="18" t="str">
        <f t="shared" si="329"/>
        <v/>
      </c>
      <c r="AG1383" s="95" t="str">
        <f>IF($C1383="", "", IF(IFERROR(INDEX(Ingredients!C$11:C$310, MATCH($C1383, Ingredients!$B$11:$B$310, 0)), "")="", "", IFERROR(INDEX(Ingredients!C$11:C$310, MATCH($C1383, Ingredients!$B$11:$B$310, 0)), "")))</f>
        <v/>
      </c>
      <c r="AH1383" s="105" t="str">
        <f>IF($C1383="", "", IF(IFERROR(INDEX(Ingredients!D$11:D$310, MATCH($C1383, Ingredients!$B$11:$B$310, 0)), "")="", "", IFERROR(INDEX(Ingredients!D$11:D$310, MATCH($C1383, Ingredients!$B$11:$B$310, 0)), "")))</f>
        <v/>
      </c>
      <c r="AI1383" s="106" t="str">
        <f>IF($C1383="", "", IF(IFERROR(INDEX(Ingredients!E$11:E$310, MATCH($C1383, Ingredients!$B$11:$B$310, 0)), "")="", "", IFERROR(INDEX(Ingredients!E$11:E$310, MATCH($C1383, Ingredients!$B$11:$B$310, 0)), "")))</f>
        <v/>
      </c>
      <c r="AJ1383" s="108" t="str">
        <f>IF($C1383="", "", IF(IFERROR(INDEX(Ingredients!F$11:F$310, MATCH($C1383, Ingredients!$B$11:$B$310, 0)), "")="", "", IFERROR(INDEX(Ingredients!F$11:F$310, MATCH($C1383, Ingredients!$B$11:$B$310, 0)), "")))</f>
        <v/>
      </c>
      <c r="AK1383" s="106" t="str">
        <f>IF($C1383="", "", IF(IFERROR(INDEX(Ingredients!G$11:G$310, MATCH($C1383, Ingredients!$B$11:$B$310, 0)), "")="", "", IFERROR(INDEX(Ingredients!G$11:G$310, MATCH($C1383, Ingredients!$B$11:$B$310, 0)), "")))</f>
        <v/>
      </c>
      <c r="AL1383" s="79" t="str">
        <f>IF($C1383="", "", IF(IFERROR(INDEX(Ingredients!H$11:H$310, MATCH($C1383, Ingredients!$B$11:$B$310, 0)), "")="", "", IFERROR(INDEX(Ingredients!H$11:H$310, MATCH($C1383, Ingredients!$B$11:$B$310, 0)), "")))</f>
        <v/>
      </c>
      <c r="AN1383" s="83" t="str">
        <f t="shared" si="320"/>
        <v/>
      </c>
      <c r="AP1383" s="114" t="str">
        <f t="shared" si="330"/>
        <v/>
      </c>
      <c r="AR1383" s="117" t="str">
        <f>IF($C1383="", "", IF(IFERROR(INDEX(Ingredients!$AI$11:$AI$310, MATCH($C1383, Ingredients!$B$11:$B$310, 0)), "")="", "", IFERROR(INDEX(Ingredients!$AI$11:$AI$310, MATCH($C1383, Ingredients!$B$11:$B$310, 0)), "")))</f>
        <v/>
      </c>
      <c r="AT1383" s="120" t="str">
        <f t="shared" si="331"/>
        <v/>
      </c>
      <c r="AV1383" s="90" t="str">
        <f t="shared" si="321"/>
        <v/>
      </c>
      <c r="AX1383" s="90" t="str">
        <f>IF($AV1383="", "", COUNTIF($AV$11:$AV$5010, "&lt;"&amp;$AV1383)+1+COUNTIF($AV$11:$AV1383, $AV1383)-1)</f>
        <v/>
      </c>
      <c r="AZ1383" s="111" t="str">
        <f>IF($B1383="", "", SUMIF('Shopping List'!$AV$11:$AV$25, $B1383, 'Shopping List'!$BN$11:$BN$25))</f>
        <v/>
      </c>
      <c r="BB1383" s="117" t="str">
        <f t="shared" si="332"/>
        <v/>
      </c>
    </row>
    <row r="1384" spans="1:54" x14ac:dyDescent="0.25">
      <c r="A1384" s="4"/>
      <c r="B1384" s="37"/>
      <c r="C1384" s="124"/>
      <c r="D1384" s="39"/>
      <c r="E1384" s="125"/>
      <c r="F1384" s="48"/>
      <c r="G1384" s="4"/>
      <c r="H1384" s="4"/>
      <c r="I1384" s="95" t="str">
        <f>IF($C1384="", "", IF(IFERROR(INDEX(Ingredients!$C$11:$C$310, MATCH($C1384, Ingredients!$B$11:$B$310, 0)), "")="", "", IFERROR(INDEX(Ingredients!$C$11:$C$310, MATCH($C1384, Ingredients!$B$11:$B$310, 0)), "")))</f>
        <v/>
      </c>
      <c r="J1384" s="73" t="str">
        <f>IF($B1384="", "", IF(IFERROR(INDEX(Meals!$C$11:$C$260, MATCH($B1384, Meals!$B$11:$B$260, 0)), "")="", "", IFERROR(INDEX(Meals!$C$11:$C$260, MATCH($B1384, Meals!$B$11:$B$260, 0)), "")))</f>
        <v/>
      </c>
      <c r="K1384" s="4"/>
      <c r="L1384" s="72" t="str">
        <f t="shared" si="322"/>
        <v/>
      </c>
      <c r="M1384" s="73" t="str">
        <f t="shared" si="323"/>
        <v/>
      </c>
      <c r="N1384" s="4"/>
      <c r="O1384" s="78" t="str">
        <f t="shared" si="324"/>
        <v/>
      </c>
      <c r="P1384" s="79" t="str">
        <f t="shared" si="325"/>
        <v/>
      </c>
      <c r="Q1384" s="4"/>
      <c r="R1384" s="90" t="str">
        <f t="shared" si="326"/>
        <v/>
      </c>
      <c r="S1384" s="4"/>
      <c r="Y1384" s="18" t="str">
        <f t="shared" si="327"/>
        <v/>
      </c>
      <c r="AA1384" s="18" t="str">
        <f t="shared" si="318"/>
        <v/>
      </c>
      <c r="AB1384" s="18" t="str">
        <f t="shared" si="319"/>
        <v/>
      </c>
      <c r="AC1384" s="18" t="str">
        <f t="shared" si="328"/>
        <v/>
      </c>
      <c r="AD1384" s="18" t="str">
        <f t="shared" si="328"/>
        <v/>
      </c>
      <c r="AE1384" s="18" t="str">
        <f t="shared" si="329"/>
        <v/>
      </c>
      <c r="AG1384" s="95" t="str">
        <f>IF($C1384="", "", IF(IFERROR(INDEX(Ingredients!C$11:C$310, MATCH($C1384, Ingredients!$B$11:$B$310, 0)), "")="", "", IFERROR(INDEX(Ingredients!C$11:C$310, MATCH($C1384, Ingredients!$B$11:$B$310, 0)), "")))</f>
        <v/>
      </c>
      <c r="AH1384" s="105" t="str">
        <f>IF($C1384="", "", IF(IFERROR(INDEX(Ingredients!D$11:D$310, MATCH($C1384, Ingredients!$B$11:$B$310, 0)), "")="", "", IFERROR(INDEX(Ingredients!D$11:D$310, MATCH($C1384, Ingredients!$B$11:$B$310, 0)), "")))</f>
        <v/>
      </c>
      <c r="AI1384" s="106" t="str">
        <f>IF($C1384="", "", IF(IFERROR(INDEX(Ingredients!E$11:E$310, MATCH($C1384, Ingredients!$B$11:$B$310, 0)), "")="", "", IFERROR(INDEX(Ingredients!E$11:E$310, MATCH($C1384, Ingredients!$B$11:$B$310, 0)), "")))</f>
        <v/>
      </c>
      <c r="AJ1384" s="108" t="str">
        <f>IF($C1384="", "", IF(IFERROR(INDEX(Ingredients!F$11:F$310, MATCH($C1384, Ingredients!$B$11:$B$310, 0)), "")="", "", IFERROR(INDEX(Ingredients!F$11:F$310, MATCH($C1384, Ingredients!$B$11:$B$310, 0)), "")))</f>
        <v/>
      </c>
      <c r="AK1384" s="106" t="str">
        <f>IF($C1384="", "", IF(IFERROR(INDEX(Ingredients!G$11:G$310, MATCH($C1384, Ingredients!$B$11:$B$310, 0)), "")="", "", IFERROR(INDEX(Ingredients!G$11:G$310, MATCH($C1384, Ingredients!$B$11:$B$310, 0)), "")))</f>
        <v/>
      </c>
      <c r="AL1384" s="79" t="str">
        <f>IF($C1384="", "", IF(IFERROR(INDEX(Ingredients!H$11:H$310, MATCH($C1384, Ingredients!$B$11:$B$310, 0)), "")="", "", IFERROR(INDEX(Ingredients!H$11:H$310, MATCH($C1384, Ingredients!$B$11:$B$310, 0)), "")))</f>
        <v/>
      </c>
      <c r="AN1384" s="83" t="str">
        <f t="shared" si="320"/>
        <v/>
      </c>
      <c r="AP1384" s="114" t="str">
        <f t="shared" si="330"/>
        <v/>
      </c>
      <c r="AR1384" s="117" t="str">
        <f>IF($C1384="", "", IF(IFERROR(INDEX(Ingredients!$AI$11:$AI$310, MATCH($C1384, Ingredients!$B$11:$B$310, 0)), "")="", "", IFERROR(INDEX(Ingredients!$AI$11:$AI$310, MATCH($C1384, Ingredients!$B$11:$B$310, 0)), "")))</f>
        <v/>
      </c>
      <c r="AT1384" s="120" t="str">
        <f t="shared" si="331"/>
        <v/>
      </c>
      <c r="AV1384" s="90" t="str">
        <f t="shared" si="321"/>
        <v/>
      </c>
      <c r="AX1384" s="90" t="str">
        <f>IF($AV1384="", "", COUNTIF($AV$11:$AV$5010, "&lt;"&amp;$AV1384)+1+COUNTIF($AV$11:$AV1384, $AV1384)-1)</f>
        <v/>
      </c>
      <c r="AZ1384" s="111" t="str">
        <f>IF($B1384="", "", SUMIF('Shopping List'!$AV$11:$AV$25, $B1384, 'Shopping List'!$BN$11:$BN$25))</f>
        <v/>
      </c>
      <c r="BB1384" s="117" t="str">
        <f t="shared" si="332"/>
        <v/>
      </c>
    </row>
    <row r="1385" spans="1:54" x14ac:dyDescent="0.25">
      <c r="A1385" s="4"/>
      <c r="B1385" s="37"/>
      <c r="C1385" s="124"/>
      <c r="D1385" s="39"/>
      <c r="E1385" s="125"/>
      <c r="F1385" s="48"/>
      <c r="G1385" s="4"/>
      <c r="H1385" s="4"/>
      <c r="I1385" s="95" t="str">
        <f>IF($C1385="", "", IF(IFERROR(INDEX(Ingredients!$C$11:$C$310, MATCH($C1385, Ingredients!$B$11:$B$310, 0)), "")="", "", IFERROR(INDEX(Ingredients!$C$11:$C$310, MATCH($C1385, Ingredients!$B$11:$B$310, 0)), "")))</f>
        <v/>
      </c>
      <c r="J1385" s="73" t="str">
        <f>IF($B1385="", "", IF(IFERROR(INDEX(Meals!$C$11:$C$260, MATCH($B1385, Meals!$B$11:$B$260, 0)), "")="", "", IFERROR(INDEX(Meals!$C$11:$C$260, MATCH($B1385, Meals!$B$11:$B$260, 0)), "")))</f>
        <v/>
      </c>
      <c r="K1385" s="4"/>
      <c r="L1385" s="72" t="str">
        <f t="shared" si="322"/>
        <v/>
      </c>
      <c r="M1385" s="73" t="str">
        <f t="shared" si="323"/>
        <v/>
      </c>
      <c r="N1385" s="4"/>
      <c r="O1385" s="78" t="str">
        <f t="shared" si="324"/>
        <v/>
      </c>
      <c r="P1385" s="79" t="str">
        <f t="shared" si="325"/>
        <v/>
      </c>
      <c r="Q1385" s="4"/>
      <c r="R1385" s="90" t="str">
        <f t="shared" si="326"/>
        <v/>
      </c>
      <c r="S1385" s="4"/>
      <c r="Y1385" s="18" t="str">
        <f t="shared" si="327"/>
        <v/>
      </c>
      <c r="AA1385" s="18" t="str">
        <f t="shared" si="318"/>
        <v/>
      </c>
      <c r="AB1385" s="18" t="str">
        <f t="shared" si="319"/>
        <v/>
      </c>
      <c r="AC1385" s="18" t="str">
        <f t="shared" si="328"/>
        <v/>
      </c>
      <c r="AD1385" s="18" t="str">
        <f t="shared" si="328"/>
        <v/>
      </c>
      <c r="AE1385" s="18" t="str">
        <f t="shared" si="329"/>
        <v/>
      </c>
      <c r="AG1385" s="95" t="str">
        <f>IF($C1385="", "", IF(IFERROR(INDEX(Ingredients!C$11:C$310, MATCH($C1385, Ingredients!$B$11:$B$310, 0)), "")="", "", IFERROR(INDEX(Ingredients!C$11:C$310, MATCH($C1385, Ingredients!$B$11:$B$310, 0)), "")))</f>
        <v/>
      </c>
      <c r="AH1385" s="105" t="str">
        <f>IF($C1385="", "", IF(IFERROR(INDEX(Ingredients!D$11:D$310, MATCH($C1385, Ingredients!$B$11:$B$310, 0)), "")="", "", IFERROR(INDEX(Ingredients!D$11:D$310, MATCH($C1385, Ingredients!$B$11:$B$310, 0)), "")))</f>
        <v/>
      </c>
      <c r="AI1385" s="106" t="str">
        <f>IF($C1385="", "", IF(IFERROR(INDEX(Ingredients!E$11:E$310, MATCH($C1385, Ingredients!$B$11:$B$310, 0)), "")="", "", IFERROR(INDEX(Ingredients!E$11:E$310, MATCH($C1385, Ingredients!$B$11:$B$310, 0)), "")))</f>
        <v/>
      </c>
      <c r="AJ1385" s="108" t="str">
        <f>IF($C1385="", "", IF(IFERROR(INDEX(Ingredients!F$11:F$310, MATCH($C1385, Ingredients!$B$11:$B$310, 0)), "")="", "", IFERROR(INDEX(Ingredients!F$11:F$310, MATCH($C1385, Ingredients!$B$11:$B$310, 0)), "")))</f>
        <v/>
      </c>
      <c r="AK1385" s="106" t="str">
        <f>IF($C1385="", "", IF(IFERROR(INDEX(Ingredients!G$11:G$310, MATCH($C1385, Ingredients!$B$11:$B$310, 0)), "")="", "", IFERROR(INDEX(Ingredients!G$11:G$310, MATCH($C1385, Ingredients!$B$11:$B$310, 0)), "")))</f>
        <v/>
      </c>
      <c r="AL1385" s="79" t="str">
        <f>IF($C1385="", "", IF(IFERROR(INDEX(Ingredients!H$11:H$310, MATCH($C1385, Ingredients!$B$11:$B$310, 0)), "")="", "", IFERROR(INDEX(Ingredients!H$11:H$310, MATCH($C1385, Ingredients!$B$11:$B$310, 0)), "")))</f>
        <v/>
      </c>
      <c r="AN1385" s="83" t="str">
        <f t="shared" si="320"/>
        <v/>
      </c>
      <c r="AP1385" s="114" t="str">
        <f t="shared" si="330"/>
        <v/>
      </c>
      <c r="AR1385" s="117" t="str">
        <f>IF($C1385="", "", IF(IFERROR(INDEX(Ingredients!$AI$11:$AI$310, MATCH($C1385, Ingredients!$B$11:$B$310, 0)), "")="", "", IFERROR(INDEX(Ingredients!$AI$11:$AI$310, MATCH($C1385, Ingredients!$B$11:$B$310, 0)), "")))</f>
        <v/>
      </c>
      <c r="AT1385" s="120" t="str">
        <f t="shared" si="331"/>
        <v/>
      </c>
      <c r="AV1385" s="90" t="str">
        <f t="shared" si="321"/>
        <v/>
      </c>
      <c r="AX1385" s="90" t="str">
        <f>IF($AV1385="", "", COUNTIF($AV$11:$AV$5010, "&lt;"&amp;$AV1385)+1+COUNTIF($AV$11:$AV1385, $AV1385)-1)</f>
        <v/>
      </c>
      <c r="AZ1385" s="111" t="str">
        <f>IF($B1385="", "", SUMIF('Shopping List'!$AV$11:$AV$25, $B1385, 'Shopping List'!$BN$11:$BN$25))</f>
        <v/>
      </c>
      <c r="BB1385" s="117" t="str">
        <f t="shared" si="332"/>
        <v/>
      </c>
    </row>
    <row r="1386" spans="1:54" x14ac:dyDescent="0.25">
      <c r="A1386" s="4"/>
      <c r="B1386" s="37"/>
      <c r="C1386" s="124"/>
      <c r="D1386" s="39"/>
      <c r="E1386" s="125"/>
      <c r="F1386" s="48"/>
      <c r="G1386" s="4"/>
      <c r="H1386" s="4"/>
      <c r="I1386" s="95" t="str">
        <f>IF($C1386="", "", IF(IFERROR(INDEX(Ingredients!$C$11:$C$310, MATCH($C1386, Ingredients!$B$11:$B$310, 0)), "")="", "", IFERROR(INDEX(Ingredients!$C$11:$C$310, MATCH($C1386, Ingredients!$B$11:$B$310, 0)), "")))</f>
        <v/>
      </c>
      <c r="J1386" s="73" t="str">
        <f>IF($B1386="", "", IF(IFERROR(INDEX(Meals!$C$11:$C$260, MATCH($B1386, Meals!$B$11:$B$260, 0)), "")="", "", IFERROR(INDEX(Meals!$C$11:$C$260, MATCH($B1386, Meals!$B$11:$B$260, 0)), "")))</f>
        <v/>
      </c>
      <c r="K1386" s="4"/>
      <c r="L1386" s="72" t="str">
        <f t="shared" si="322"/>
        <v/>
      </c>
      <c r="M1386" s="73" t="str">
        <f t="shared" si="323"/>
        <v/>
      </c>
      <c r="N1386" s="4"/>
      <c r="O1386" s="78" t="str">
        <f t="shared" si="324"/>
        <v/>
      </c>
      <c r="P1386" s="79" t="str">
        <f t="shared" si="325"/>
        <v/>
      </c>
      <c r="Q1386" s="4"/>
      <c r="R1386" s="90" t="str">
        <f t="shared" si="326"/>
        <v/>
      </c>
      <c r="S1386" s="4"/>
      <c r="Y1386" s="18" t="str">
        <f t="shared" si="327"/>
        <v/>
      </c>
      <c r="AA1386" s="18" t="str">
        <f t="shared" si="318"/>
        <v/>
      </c>
      <c r="AB1386" s="18" t="str">
        <f t="shared" si="319"/>
        <v/>
      </c>
      <c r="AC1386" s="18" t="str">
        <f t="shared" si="328"/>
        <v/>
      </c>
      <c r="AD1386" s="18" t="str">
        <f t="shared" si="328"/>
        <v/>
      </c>
      <c r="AE1386" s="18" t="str">
        <f t="shared" si="329"/>
        <v/>
      </c>
      <c r="AG1386" s="95" t="str">
        <f>IF($C1386="", "", IF(IFERROR(INDEX(Ingredients!C$11:C$310, MATCH($C1386, Ingredients!$B$11:$B$310, 0)), "")="", "", IFERROR(INDEX(Ingredients!C$11:C$310, MATCH($C1386, Ingredients!$B$11:$B$310, 0)), "")))</f>
        <v/>
      </c>
      <c r="AH1386" s="105" t="str">
        <f>IF($C1386="", "", IF(IFERROR(INDEX(Ingredients!D$11:D$310, MATCH($C1386, Ingredients!$B$11:$B$310, 0)), "")="", "", IFERROR(INDEX(Ingredients!D$11:D$310, MATCH($C1386, Ingredients!$B$11:$B$310, 0)), "")))</f>
        <v/>
      </c>
      <c r="AI1386" s="106" t="str">
        <f>IF($C1386="", "", IF(IFERROR(INDEX(Ingredients!E$11:E$310, MATCH($C1386, Ingredients!$B$11:$B$310, 0)), "")="", "", IFERROR(INDEX(Ingredients!E$11:E$310, MATCH($C1386, Ingredients!$B$11:$B$310, 0)), "")))</f>
        <v/>
      </c>
      <c r="AJ1386" s="108" t="str">
        <f>IF($C1386="", "", IF(IFERROR(INDEX(Ingredients!F$11:F$310, MATCH($C1386, Ingredients!$B$11:$B$310, 0)), "")="", "", IFERROR(INDEX(Ingredients!F$11:F$310, MATCH($C1386, Ingredients!$B$11:$B$310, 0)), "")))</f>
        <v/>
      </c>
      <c r="AK1386" s="106" t="str">
        <f>IF($C1386="", "", IF(IFERROR(INDEX(Ingredients!G$11:G$310, MATCH($C1386, Ingredients!$B$11:$B$310, 0)), "")="", "", IFERROR(INDEX(Ingredients!G$11:G$310, MATCH($C1386, Ingredients!$B$11:$B$310, 0)), "")))</f>
        <v/>
      </c>
      <c r="AL1386" s="79" t="str">
        <f>IF($C1386="", "", IF(IFERROR(INDEX(Ingredients!H$11:H$310, MATCH($C1386, Ingredients!$B$11:$B$310, 0)), "")="", "", IFERROR(INDEX(Ingredients!H$11:H$310, MATCH($C1386, Ingredients!$B$11:$B$310, 0)), "")))</f>
        <v/>
      </c>
      <c r="AN1386" s="83" t="str">
        <f t="shared" si="320"/>
        <v/>
      </c>
      <c r="AP1386" s="114" t="str">
        <f t="shared" si="330"/>
        <v/>
      </c>
      <c r="AR1386" s="117" t="str">
        <f>IF($C1386="", "", IF(IFERROR(INDEX(Ingredients!$AI$11:$AI$310, MATCH($C1386, Ingredients!$B$11:$B$310, 0)), "")="", "", IFERROR(INDEX(Ingredients!$AI$11:$AI$310, MATCH($C1386, Ingredients!$B$11:$B$310, 0)), "")))</f>
        <v/>
      </c>
      <c r="AT1386" s="120" t="str">
        <f t="shared" si="331"/>
        <v/>
      </c>
      <c r="AV1386" s="90" t="str">
        <f t="shared" si="321"/>
        <v/>
      </c>
      <c r="AX1386" s="90" t="str">
        <f>IF($AV1386="", "", COUNTIF($AV$11:$AV$5010, "&lt;"&amp;$AV1386)+1+COUNTIF($AV$11:$AV1386, $AV1386)-1)</f>
        <v/>
      </c>
      <c r="AZ1386" s="111" t="str">
        <f>IF($B1386="", "", SUMIF('Shopping List'!$AV$11:$AV$25, $B1386, 'Shopping List'!$BN$11:$BN$25))</f>
        <v/>
      </c>
      <c r="BB1386" s="117" t="str">
        <f t="shared" si="332"/>
        <v/>
      </c>
    </row>
    <row r="1387" spans="1:54" x14ac:dyDescent="0.25">
      <c r="A1387" s="4"/>
      <c r="B1387" s="37"/>
      <c r="C1387" s="124"/>
      <c r="D1387" s="39"/>
      <c r="E1387" s="125"/>
      <c r="F1387" s="48"/>
      <c r="G1387" s="4"/>
      <c r="H1387" s="4"/>
      <c r="I1387" s="95" t="str">
        <f>IF($C1387="", "", IF(IFERROR(INDEX(Ingredients!$C$11:$C$310, MATCH($C1387, Ingredients!$B$11:$B$310, 0)), "")="", "", IFERROR(INDEX(Ingredients!$C$11:$C$310, MATCH($C1387, Ingredients!$B$11:$B$310, 0)), "")))</f>
        <v/>
      </c>
      <c r="J1387" s="73" t="str">
        <f>IF($B1387="", "", IF(IFERROR(INDEX(Meals!$C$11:$C$260, MATCH($B1387, Meals!$B$11:$B$260, 0)), "")="", "", IFERROR(INDEX(Meals!$C$11:$C$260, MATCH($B1387, Meals!$B$11:$B$260, 0)), "")))</f>
        <v/>
      </c>
      <c r="K1387" s="4"/>
      <c r="L1387" s="72" t="str">
        <f t="shared" si="322"/>
        <v/>
      </c>
      <c r="M1387" s="73" t="str">
        <f t="shared" si="323"/>
        <v/>
      </c>
      <c r="N1387" s="4"/>
      <c r="O1387" s="78" t="str">
        <f t="shared" si="324"/>
        <v/>
      </c>
      <c r="P1387" s="79" t="str">
        <f t="shared" si="325"/>
        <v/>
      </c>
      <c r="Q1387" s="4"/>
      <c r="R1387" s="90" t="str">
        <f t="shared" si="326"/>
        <v/>
      </c>
      <c r="S1387" s="4"/>
      <c r="Y1387" s="18" t="str">
        <f t="shared" si="327"/>
        <v/>
      </c>
      <c r="AA1387" s="18" t="str">
        <f t="shared" si="318"/>
        <v/>
      </c>
      <c r="AB1387" s="18" t="str">
        <f t="shared" si="319"/>
        <v/>
      </c>
      <c r="AC1387" s="18" t="str">
        <f t="shared" si="328"/>
        <v/>
      </c>
      <c r="AD1387" s="18" t="str">
        <f t="shared" si="328"/>
        <v/>
      </c>
      <c r="AE1387" s="18" t="str">
        <f t="shared" si="329"/>
        <v/>
      </c>
      <c r="AG1387" s="95" t="str">
        <f>IF($C1387="", "", IF(IFERROR(INDEX(Ingredients!C$11:C$310, MATCH($C1387, Ingredients!$B$11:$B$310, 0)), "")="", "", IFERROR(INDEX(Ingredients!C$11:C$310, MATCH($C1387, Ingredients!$B$11:$B$310, 0)), "")))</f>
        <v/>
      </c>
      <c r="AH1387" s="105" t="str">
        <f>IF($C1387="", "", IF(IFERROR(INDEX(Ingredients!D$11:D$310, MATCH($C1387, Ingredients!$B$11:$B$310, 0)), "")="", "", IFERROR(INDEX(Ingredients!D$11:D$310, MATCH($C1387, Ingredients!$B$11:$B$310, 0)), "")))</f>
        <v/>
      </c>
      <c r="AI1387" s="106" t="str">
        <f>IF($C1387="", "", IF(IFERROR(INDEX(Ingredients!E$11:E$310, MATCH($C1387, Ingredients!$B$11:$B$310, 0)), "")="", "", IFERROR(INDEX(Ingredients!E$11:E$310, MATCH($C1387, Ingredients!$B$11:$B$310, 0)), "")))</f>
        <v/>
      </c>
      <c r="AJ1387" s="108" t="str">
        <f>IF($C1387="", "", IF(IFERROR(INDEX(Ingredients!F$11:F$310, MATCH($C1387, Ingredients!$B$11:$B$310, 0)), "")="", "", IFERROR(INDEX(Ingredients!F$11:F$310, MATCH($C1387, Ingredients!$B$11:$B$310, 0)), "")))</f>
        <v/>
      </c>
      <c r="AK1387" s="106" t="str">
        <f>IF($C1387="", "", IF(IFERROR(INDEX(Ingredients!G$11:G$310, MATCH($C1387, Ingredients!$B$11:$B$310, 0)), "")="", "", IFERROR(INDEX(Ingredients!G$11:G$310, MATCH($C1387, Ingredients!$B$11:$B$310, 0)), "")))</f>
        <v/>
      </c>
      <c r="AL1387" s="79" t="str">
        <f>IF($C1387="", "", IF(IFERROR(INDEX(Ingredients!H$11:H$310, MATCH($C1387, Ingredients!$B$11:$B$310, 0)), "")="", "", IFERROR(INDEX(Ingredients!H$11:H$310, MATCH($C1387, Ingredients!$B$11:$B$310, 0)), "")))</f>
        <v/>
      </c>
      <c r="AN1387" s="83" t="str">
        <f t="shared" si="320"/>
        <v/>
      </c>
      <c r="AP1387" s="114" t="str">
        <f t="shared" si="330"/>
        <v/>
      </c>
      <c r="AR1387" s="117" t="str">
        <f>IF($C1387="", "", IF(IFERROR(INDEX(Ingredients!$AI$11:$AI$310, MATCH($C1387, Ingredients!$B$11:$B$310, 0)), "")="", "", IFERROR(INDEX(Ingredients!$AI$11:$AI$310, MATCH($C1387, Ingredients!$B$11:$B$310, 0)), "")))</f>
        <v/>
      </c>
      <c r="AT1387" s="120" t="str">
        <f t="shared" si="331"/>
        <v/>
      </c>
      <c r="AV1387" s="90" t="str">
        <f t="shared" si="321"/>
        <v/>
      </c>
      <c r="AX1387" s="90" t="str">
        <f>IF($AV1387="", "", COUNTIF($AV$11:$AV$5010, "&lt;"&amp;$AV1387)+1+COUNTIF($AV$11:$AV1387, $AV1387)-1)</f>
        <v/>
      </c>
      <c r="AZ1387" s="111" t="str">
        <f>IF($B1387="", "", SUMIF('Shopping List'!$AV$11:$AV$25, $B1387, 'Shopping List'!$BN$11:$BN$25))</f>
        <v/>
      </c>
      <c r="BB1387" s="117" t="str">
        <f t="shared" si="332"/>
        <v/>
      </c>
    </row>
    <row r="1388" spans="1:54" x14ac:dyDescent="0.25">
      <c r="A1388" s="4"/>
      <c r="B1388" s="37"/>
      <c r="C1388" s="124"/>
      <c r="D1388" s="39"/>
      <c r="E1388" s="125"/>
      <c r="F1388" s="48"/>
      <c r="G1388" s="4"/>
      <c r="H1388" s="4"/>
      <c r="I1388" s="95" t="str">
        <f>IF($C1388="", "", IF(IFERROR(INDEX(Ingredients!$C$11:$C$310, MATCH($C1388, Ingredients!$B$11:$B$310, 0)), "")="", "", IFERROR(INDEX(Ingredients!$C$11:$C$310, MATCH($C1388, Ingredients!$B$11:$B$310, 0)), "")))</f>
        <v/>
      </c>
      <c r="J1388" s="73" t="str">
        <f>IF($B1388="", "", IF(IFERROR(INDEX(Meals!$C$11:$C$260, MATCH($B1388, Meals!$B$11:$B$260, 0)), "")="", "", IFERROR(INDEX(Meals!$C$11:$C$260, MATCH($B1388, Meals!$B$11:$B$260, 0)), "")))</f>
        <v/>
      </c>
      <c r="K1388" s="4"/>
      <c r="L1388" s="72" t="str">
        <f t="shared" si="322"/>
        <v/>
      </c>
      <c r="M1388" s="73" t="str">
        <f t="shared" si="323"/>
        <v/>
      </c>
      <c r="N1388" s="4"/>
      <c r="O1388" s="78" t="str">
        <f t="shared" si="324"/>
        <v/>
      </c>
      <c r="P1388" s="79" t="str">
        <f t="shared" si="325"/>
        <v/>
      </c>
      <c r="Q1388" s="4"/>
      <c r="R1388" s="90" t="str">
        <f t="shared" si="326"/>
        <v/>
      </c>
      <c r="S1388" s="4"/>
      <c r="Y1388" s="18" t="str">
        <f t="shared" si="327"/>
        <v/>
      </c>
      <c r="AA1388" s="18" t="str">
        <f t="shared" si="318"/>
        <v/>
      </c>
      <c r="AB1388" s="18" t="str">
        <f t="shared" si="319"/>
        <v/>
      </c>
      <c r="AC1388" s="18" t="str">
        <f t="shared" si="328"/>
        <v/>
      </c>
      <c r="AD1388" s="18" t="str">
        <f t="shared" si="328"/>
        <v/>
      </c>
      <c r="AE1388" s="18" t="str">
        <f t="shared" si="329"/>
        <v/>
      </c>
      <c r="AG1388" s="95" t="str">
        <f>IF($C1388="", "", IF(IFERROR(INDEX(Ingredients!C$11:C$310, MATCH($C1388, Ingredients!$B$11:$B$310, 0)), "")="", "", IFERROR(INDEX(Ingredients!C$11:C$310, MATCH($C1388, Ingredients!$B$11:$B$310, 0)), "")))</f>
        <v/>
      </c>
      <c r="AH1388" s="105" t="str">
        <f>IF($C1388="", "", IF(IFERROR(INDEX(Ingredients!D$11:D$310, MATCH($C1388, Ingredients!$B$11:$B$310, 0)), "")="", "", IFERROR(INDEX(Ingredients!D$11:D$310, MATCH($C1388, Ingredients!$B$11:$B$310, 0)), "")))</f>
        <v/>
      </c>
      <c r="AI1388" s="106" t="str">
        <f>IF($C1388="", "", IF(IFERROR(INDEX(Ingredients!E$11:E$310, MATCH($C1388, Ingredients!$B$11:$B$310, 0)), "")="", "", IFERROR(INDEX(Ingredients!E$11:E$310, MATCH($C1388, Ingredients!$B$11:$B$310, 0)), "")))</f>
        <v/>
      </c>
      <c r="AJ1388" s="108" t="str">
        <f>IF($C1388="", "", IF(IFERROR(INDEX(Ingredients!F$11:F$310, MATCH($C1388, Ingredients!$B$11:$B$310, 0)), "")="", "", IFERROR(INDEX(Ingredients!F$11:F$310, MATCH($C1388, Ingredients!$B$11:$B$310, 0)), "")))</f>
        <v/>
      </c>
      <c r="AK1388" s="106" t="str">
        <f>IF($C1388="", "", IF(IFERROR(INDEX(Ingredients!G$11:G$310, MATCH($C1388, Ingredients!$B$11:$B$310, 0)), "")="", "", IFERROR(INDEX(Ingredients!G$11:G$310, MATCH($C1388, Ingredients!$B$11:$B$310, 0)), "")))</f>
        <v/>
      </c>
      <c r="AL1388" s="79" t="str">
        <f>IF($C1388="", "", IF(IFERROR(INDEX(Ingredients!H$11:H$310, MATCH($C1388, Ingredients!$B$11:$B$310, 0)), "")="", "", IFERROR(INDEX(Ingredients!H$11:H$310, MATCH($C1388, Ingredients!$B$11:$B$310, 0)), "")))</f>
        <v/>
      </c>
      <c r="AN1388" s="83" t="str">
        <f t="shared" si="320"/>
        <v/>
      </c>
      <c r="AP1388" s="114" t="str">
        <f t="shared" si="330"/>
        <v/>
      </c>
      <c r="AR1388" s="117" t="str">
        <f>IF($C1388="", "", IF(IFERROR(INDEX(Ingredients!$AI$11:$AI$310, MATCH($C1388, Ingredients!$B$11:$B$310, 0)), "")="", "", IFERROR(INDEX(Ingredients!$AI$11:$AI$310, MATCH($C1388, Ingredients!$B$11:$B$310, 0)), "")))</f>
        <v/>
      </c>
      <c r="AT1388" s="120" t="str">
        <f t="shared" si="331"/>
        <v/>
      </c>
      <c r="AV1388" s="90" t="str">
        <f t="shared" si="321"/>
        <v/>
      </c>
      <c r="AX1388" s="90" t="str">
        <f>IF($AV1388="", "", COUNTIF($AV$11:$AV$5010, "&lt;"&amp;$AV1388)+1+COUNTIF($AV$11:$AV1388, $AV1388)-1)</f>
        <v/>
      </c>
      <c r="AZ1388" s="111" t="str">
        <f>IF($B1388="", "", SUMIF('Shopping List'!$AV$11:$AV$25, $B1388, 'Shopping List'!$BN$11:$BN$25))</f>
        <v/>
      </c>
      <c r="BB1388" s="117" t="str">
        <f t="shared" si="332"/>
        <v/>
      </c>
    </row>
    <row r="1389" spans="1:54" x14ac:dyDescent="0.25">
      <c r="A1389" s="4"/>
      <c r="B1389" s="37"/>
      <c r="C1389" s="124"/>
      <c r="D1389" s="39"/>
      <c r="E1389" s="125"/>
      <c r="F1389" s="48"/>
      <c r="G1389" s="4"/>
      <c r="H1389" s="4"/>
      <c r="I1389" s="95" t="str">
        <f>IF($C1389="", "", IF(IFERROR(INDEX(Ingredients!$C$11:$C$310, MATCH($C1389, Ingredients!$B$11:$B$310, 0)), "")="", "", IFERROR(INDEX(Ingredients!$C$11:$C$310, MATCH($C1389, Ingredients!$B$11:$B$310, 0)), "")))</f>
        <v/>
      </c>
      <c r="J1389" s="73" t="str">
        <f>IF($B1389="", "", IF(IFERROR(INDEX(Meals!$C$11:$C$260, MATCH($B1389, Meals!$B$11:$B$260, 0)), "")="", "", IFERROR(INDEX(Meals!$C$11:$C$260, MATCH($B1389, Meals!$B$11:$B$260, 0)), "")))</f>
        <v/>
      </c>
      <c r="K1389" s="4"/>
      <c r="L1389" s="72" t="str">
        <f t="shared" si="322"/>
        <v/>
      </c>
      <c r="M1389" s="73" t="str">
        <f t="shared" si="323"/>
        <v/>
      </c>
      <c r="N1389" s="4"/>
      <c r="O1389" s="78" t="str">
        <f t="shared" si="324"/>
        <v/>
      </c>
      <c r="P1389" s="79" t="str">
        <f t="shared" si="325"/>
        <v/>
      </c>
      <c r="Q1389" s="4"/>
      <c r="R1389" s="90" t="str">
        <f t="shared" si="326"/>
        <v/>
      </c>
      <c r="S1389" s="4"/>
      <c r="Y1389" s="18" t="str">
        <f t="shared" si="327"/>
        <v/>
      </c>
      <c r="AA1389" s="18" t="str">
        <f t="shared" si="318"/>
        <v/>
      </c>
      <c r="AB1389" s="18" t="str">
        <f t="shared" si="319"/>
        <v/>
      </c>
      <c r="AC1389" s="18" t="str">
        <f t="shared" si="328"/>
        <v/>
      </c>
      <c r="AD1389" s="18" t="str">
        <f t="shared" si="328"/>
        <v/>
      </c>
      <c r="AE1389" s="18" t="str">
        <f t="shared" si="329"/>
        <v/>
      </c>
      <c r="AG1389" s="95" t="str">
        <f>IF($C1389="", "", IF(IFERROR(INDEX(Ingredients!C$11:C$310, MATCH($C1389, Ingredients!$B$11:$B$310, 0)), "")="", "", IFERROR(INDEX(Ingredients!C$11:C$310, MATCH($C1389, Ingredients!$B$11:$B$310, 0)), "")))</f>
        <v/>
      </c>
      <c r="AH1389" s="105" t="str">
        <f>IF($C1389="", "", IF(IFERROR(INDEX(Ingredients!D$11:D$310, MATCH($C1389, Ingredients!$B$11:$B$310, 0)), "")="", "", IFERROR(INDEX(Ingredients!D$11:D$310, MATCH($C1389, Ingredients!$B$11:$B$310, 0)), "")))</f>
        <v/>
      </c>
      <c r="AI1389" s="106" t="str">
        <f>IF($C1389="", "", IF(IFERROR(INDEX(Ingredients!E$11:E$310, MATCH($C1389, Ingredients!$B$11:$B$310, 0)), "")="", "", IFERROR(INDEX(Ingredients!E$11:E$310, MATCH($C1389, Ingredients!$B$11:$B$310, 0)), "")))</f>
        <v/>
      </c>
      <c r="AJ1389" s="108" t="str">
        <f>IF($C1389="", "", IF(IFERROR(INDEX(Ingredients!F$11:F$310, MATCH($C1389, Ingredients!$B$11:$B$310, 0)), "")="", "", IFERROR(INDEX(Ingredients!F$11:F$310, MATCH($C1389, Ingredients!$B$11:$B$310, 0)), "")))</f>
        <v/>
      </c>
      <c r="AK1389" s="106" t="str">
        <f>IF($C1389="", "", IF(IFERROR(INDEX(Ingredients!G$11:G$310, MATCH($C1389, Ingredients!$B$11:$B$310, 0)), "")="", "", IFERROR(INDEX(Ingredients!G$11:G$310, MATCH($C1389, Ingredients!$B$11:$B$310, 0)), "")))</f>
        <v/>
      </c>
      <c r="AL1389" s="79" t="str">
        <f>IF($C1389="", "", IF(IFERROR(INDEX(Ingredients!H$11:H$310, MATCH($C1389, Ingredients!$B$11:$B$310, 0)), "")="", "", IFERROR(INDEX(Ingredients!H$11:H$310, MATCH($C1389, Ingredients!$B$11:$B$310, 0)), "")))</f>
        <v/>
      </c>
      <c r="AN1389" s="83" t="str">
        <f t="shared" si="320"/>
        <v/>
      </c>
      <c r="AP1389" s="114" t="str">
        <f t="shared" si="330"/>
        <v/>
      </c>
      <c r="AR1389" s="117" t="str">
        <f>IF($C1389="", "", IF(IFERROR(INDEX(Ingredients!$AI$11:$AI$310, MATCH($C1389, Ingredients!$B$11:$B$310, 0)), "")="", "", IFERROR(INDEX(Ingredients!$AI$11:$AI$310, MATCH($C1389, Ingredients!$B$11:$B$310, 0)), "")))</f>
        <v/>
      </c>
      <c r="AT1389" s="120" t="str">
        <f t="shared" si="331"/>
        <v/>
      </c>
      <c r="AV1389" s="90" t="str">
        <f t="shared" si="321"/>
        <v/>
      </c>
      <c r="AX1389" s="90" t="str">
        <f>IF($AV1389="", "", COUNTIF($AV$11:$AV$5010, "&lt;"&amp;$AV1389)+1+COUNTIF($AV$11:$AV1389, $AV1389)-1)</f>
        <v/>
      </c>
      <c r="AZ1389" s="111" t="str">
        <f>IF($B1389="", "", SUMIF('Shopping List'!$AV$11:$AV$25, $B1389, 'Shopping List'!$BN$11:$BN$25))</f>
        <v/>
      </c>
      <c r="BB1389" s="117" t="str">
        <f t="shared" si="332"/>
        <v/>
      </c>
    </row>
    <row r="1390" spans="1:54" x14ac:dyDescent="0.25">
      <c r="A1390" s="4"/>
      <c r="B1390" s="37"/>
      <c r="C1390" s="124"/>
      <c r="D1390" s="39"/>
      <c r="E1390" s="125"/>
      <c r="F1390" s="48"/>
      <c r="G1390" s="4"/>
      <c r="H1390" s="4"/>
      <c r="I1390" s="95" t="str">
        <f>IF($C1390="", "", IF(IFERROR(INDEX(Ingredients!$C$11:$C$310, MATCH($C1390, Ingredients!$B$11:$B$310, 0)), "")="", "", IFERROR(INDEX(Ingredients!$C$11:$C$310, MATCH($C1390, Ingredients!$B$11:$B$310, 0)), "")))</f>
        <v/>
      </c>
      <c r="J1390" s="73" t="str">
        <f>IF($B1390="", "", IF(IFERROR(INDEX(Meals!$C$11:$C$260, MATCH($B1390, Meals!$B$11:$B$260, 0)), "")="", "", IFERROR(INDEX(Meals!$C$11:$C$260, MATCH($B1390, Meals!$B$11:$B$260, 0)), "")))</f>
        <v/>
      </c>
      <c r="K1390" s="4"/>
      <c r="L1390" s="72" t="str">
        <f t="shared" si="322"/>
        <v/>
      </c>
      <c r="M1390" s="73" t="str">
        <f t="shared" si="323"/>
        <v/>
      </c>
      <c r="N1390" s="4"/>
      <c r="O1390" s="78" t="str">
        <f t="shared" si="324"/>
        <v/>
      </c>
      <c r="P1390" s="79" t="str">
        <f t="shared" si="325"/>
        <v/>
      </c>
      <c r="Q1390" s="4"/>
      <c r="R1390" s="90" t="str">
        <f t="shared" si="326"/>
        <v/>
      </c>
      <c r="S1390" s="4"/>
      <c r="Y1390" s="18" t="str">
        <f t="shared" si="327"/>
        <v/>
      </c>
      <c r="AA1390" s="18" t="str">
        <f t="shared" si="318"/>
        <v/>
      </c>
      <c r="AB1390" s="18" t="str">
        <f t="shared" si="319"/>
        <v/>
      </c>
      <c r="AC1390" s="18" t="str">
        <f t="shared" si="328"/>
        <v/>
      </c>
      <c r="AD1390" s="18" t="str">
        <f t="shared" si="328"/>
        <v/>
      </c>
      <c r="AE1390" s="18" t="str">
        <f t="shared" si="329"/>
        <v/>
      </c>
      <c r="AG1390" s="95" t="str">
        <f>IF($C1390="", "", IF(IFERROR(INDEX(Ingredients!C$11:C$310, MATCH($C1390, Ingredients!$B$11:$B$310, 0)), "")="", "", IFERROR(INDEX(Ingredients!C$11:C$310, MATCH($C1390, Ingredients!$B$11:$B$310, 0)), "")))</f>
        <v/>
      </c>
      <c r="AH1390" s="105" t="str">
        <f>IF($C1390="", "", IF(IFERROR(INDEX(Ingredients!D$11:D$310, MATCH($C1390, Ingredients!$B$11:$B$310, 0)), "")="", "", IFERROR(INDEX(Ingredients!D$11:D$310, MATCH($C1390, Ingredients!$B$11:$B$310, 0)), "")))</f>
        <v/>
      </c>
      <c r="AI1390" s="106" t="str">
        <f>IF($C1390="", "", IF(IFERROR(INDEX(Ingredients!E$11:E$310, MATCH($C1390, Ingredients!$B$11:$B$310, 0)), "")="", "", IFERROR(INDEX(Ingredients!E$11:E$310, MATCH($C1390, Ingredients!$B$11:$B$310, 0)), "")))</f>
        <v/>
      </c>
      <c r="AJ1390" s="108" t="str">
        <f>IF($C1390="", "", IF(IFERROR(INDEX(Ingredients!F$11:F$310, MATCH($C1390, Ingredients!$B$11:$B$310, 0)), "")="", "", IFERROR(INDEX(Ingredients!F$11:F$310, MATCH($C1390, Ingredients!$B$11:$B$310, 0)), "")))</f>
        <v/>
      </c>
      <c r="AK1390" s="106" t="str">
        <f>IF($C1390="", "", IF(IFERROR(INDEX(Ingredients!G$11:G$310, MATCH($C1390, Ingredients!$B$11:$B$310, 0)), "")="", "", IFERROR(INDEX(Ingredients!G$11:G$310, MATCH($C1390, Ingredients!$B$11:$B$310, 0)), "")))</f>
        <v/>
      </c>
      <c r="AL1390" s="79" t="str">
        <f>IF($C1390="", "", IF(IFERROR(INDEX(Ingredients!H$11:H$310, MATCH($C1390, Ingredients!$B$11:$B$310, 0)), "")="", "", IFERROR(INDEX(Ingredients!H$11:H$310, MATCH($C1390, Ingredients!$B$11:$B$310, 0)), "")))</f>
        <v/>
      </c>
      <c r="AN1390" s="83" t="str">
        <f t="shared" si="320"/>
        <v/>
      </c>
      <c r="AP1390" s="114" t="str">
        <f t="shared" si="330"/>
        <v/>
      </c>
      <c r="AR1390" s="117" t="str">
        <f>IF($C1390="", "", IF(IFERROR(INDEX(Ingredients!$AI$11:$AI$310, MATCH($C1390, Ingredients!$B$11:$B$310, 0)), "")="", "", IFERROR(INDEX(Ingredients!$AI$11:$AI$310, MATCH($C1390, Ingredients!$B$11:$B$310, 0)), "")))</f>
        <v/>
      </c>
      <c r="AT1390" s="120" t="str">
        <f t="shared" si="331"/>
        <v/>
      </c>
      <c r="AV1390" s="90" t="str">
        <f t="shared" si="321"/>
        <v/>
      </c>
      <c r="AX1390" s="90" t="str">
        <f>IF($AV1390="", "", COUNTIF($AV$11:$AV$5010, "&lt;"&amp;$AV1390)+1+COUNTIF($AV$11:$AV1390, $AV1390)-1)</f>
        <v/>
      </c>
      <c r="AZ1390" s="111" t="str">
        <f>IF($B1390="", "", SUMIF('Shopping List'!$AV$11:$AV$25, $B1390, 'Shopping List'!$BN$11:$BN$25))</f>
        <v/>
      </c>
      <c r="BB1390" s="117" t="str">
        <f t="shared" si="332"/>
        <v/>
      </c>
    </row>
    <row r="1391" spans="1:54" x14ac:dyDescent="0.25">
      <c r="A1391" s="4"/>
      <c r="B1391" s="37"/>
      <c r="C1391" s="124"/>
      <c r="D1391" s="39"/>
      <c r="E1391" s="125"/>
      <c r="F1391" s="48"/>
      <c r="G1391" s="4"/>
      <c r="H1391" s="4"/>
      <c r="I1391" s="95" t="str">
        <f>IF($C1391="", "", IF(IFERROR(INDEX(Ingredients!$C$11:$C$310, MATCH($C1391, Ingredients!$B$11:$B$310, 0)), "")="", "", IFERROR(INDEX(Ingredients!$C$11:$C$310, MATCH($C1391, Ingredients!$B$11:$B$310, 0)), "")))</f>
        <v/>
      </c>
      <c r="J1391" s="73" t="str">
        <f>IF($B1391="", "", IF(IFERROR(INDEX(Meals!$C$11:$C$260, MATCH($B1391, Meals!$B$11:$B$260, 0)), "")="", "", IFERROR(INDEX(Meals!$C$11:$C$260, MATCH($B1391, Meals!$B$11:$B$260, 0)), "")))</f>
        <v/>
      </c>
      <c r="K1391" s="4"/>
      <c r="L1391" s="72" t="str">
        <f t="shared" si="322"/>
        <v/>
      </c>
      <c r="M1391" s="73" t="str">
        <f t="shared" si="323"/>
        <v/>
      </c>
      <c r="N1391" s="4"/>
      <c r="O1391" s="78" t="str">
        <f t="shared" si="324"/>
        <v/>
      </c>
      <c r="P1391" s="79" t="str">
        <f t="shared" si="325"/>
        <v/>
      </c>
      <c r="Q1391" s="4"/>
      <c r="R1391" s="90" t="str">
        <f t="shared" si="326"/>
        <v/>
      </c>
      <c r="S1391" s="4"/>
      <c r="Y1391" s="18" t="str">
        <f t="shared" si="327"/>
        <v/>
      </c>
      <c r="AA1391" s="18" t="str">
        <f t="shared" si="318"/>
        <v/>
      </c>
      <c r="AB1391" s="18" t="str">
        <f t="shared" si="319"/>
        <v/>
      </c>
      <c r="AC1391" s="18" t="str">
        <f t="shared" si="328"/>
        <v/>
      </c>
      <c r="AD1391" s="18" t="str">
        <f t="shared" si="328"/>
        <v/>
      </c>
      <c r="AE1391" s="18" t="str">
        <f t="shared" si="329"/>
        <v/>
      </c>
      <c r="AG1391" s="95" t="str">
        <f>IF($C1391="", "", IF(IFERROR(INDEX(Ingredients!C$11:C$310, MATCH($C1391, Ingredients!$B$11:$B$310, 0)), "")="", "", IFERROR(INDEX(Ingredients!C$11:C$310, MATCH($C1391, Ingredients!$B$11:$B$310, 0)), "")))</f>
        <v/>
      </c>
      <c r="AH1391" s="105" t="str">
        <f>IF($C1391="", "", IF(IFERROR(INDEX(Ingredients!D$11:D$310, MATCH($C1391, Ingredients!$B$11:$B$310, 0)), "")="", "", IFERROR(INDEX(Ingredients!D$11:D$310, MATCH($C1391, Ingredients!$B$11:$B$310, 0)), "")))</f>
        <v/>
      </c>
      <c r="AI1391" s="106" t="str">
        <f>IF($C1391="", "", IF(IFERROR(INDEX(Ingredients!E$11:E$310, MATCH($C1391, Ingredients!$B$11:$B$310, 0)), "")="", "", IFERROR(INDEX(Ingredients!E$11:E$310, MATCH($C1391, Ingredients!$B$11:$B$310, 0)), "")))</f>
        <v/>
      </c>
      <c r="AJ1391" s="108" t="str">
        <f>IF($C1391="", "", IF(IFERROR(INDEX(Ingredients!F$11:F$310, MATCH($C1391, Ingredients!$B$11:$B$310, 0)), "")="", "", IFERROR(INDEX(Ingredients!F$11:F$310, MATCH($C1391, Ingredients!$B$11:$B$310, 0)), "")))</f>
        <v/>
      </c>
      <c r="AK1391" s="106" t="str">
        <f>IF($C1391="", "", IF(IFERROR(INDEX(Ingredients!G$11:G$310, MATCH($C1391, Ingredients!$B$11:$B$310, 0)), "")="", "", IFERROR(INDEX(Ingredients!G$11:G$310, MATCH($C1391, Ingredients!$B$11:$B$310, 0)), "")))</f>
        <v/>
      </c>
      <c r="AL1391" s="79" t="str">
        <f>IF($C1391="", "", IF(IFERROR(INDEX(Ingredients!H$11:H$310, MATCH($C1391, Ingredients!$B$11:$B$310, 0)), "")="", "", IFERROR(INDEX(Ingredients!H$11:H$310, MATCH($C1391, Ingredients!$B$11:$B$310, 0)), "")))</f>
        <v/>
      </c>
      <c r="AN1391" s="83" t="str">
        <f t="shared" si="320"/>
        <v/>
      </c>
      <c r="AP1391" s="114" t="str">
        <f t="shared" si="330"/>
        <v/>
      </c>
      <c r="AR1391" s="117" t="str">
        <f>IF($C1391="", "", IF(IFERROR(INDEX(Ingredients!$AI$11:$AI$310, MATCH($C1391, Ingredients!$B$11:$B$310, 0)), "")="", "", IFERROR(INDEX(Ingredients!$AI$11:$AI$310, MATCH($C1391, Ingredients!$B$11:$B$310, 0)), "")))</f>
        <v/>
      </c>
      <c r="AT1391" s="120" t="str">
        <f t="shared" si="331"/>
        <v/>
      </c>
      <c r="AV1391" s="90" t="str">
        <f t="shared" si="321"/>
        <v/>
      </c>
      <c r="AX1391" s="90" t="str">
        <f>IF($AV1391="", "", COUNTIF($AV$11:$AV$5010, "&lt;"&amp;$AV1391)+1+COUNTIF($AV$11:$AV1391, $AV1391)-1)</f>
        <v/>
      </c>
      <c r="AZ1391" s="111" t="str">
        <f>IF($B1391="", "", SUMIF('Shopping List'!$AV$11:$AV$25, $B1391, 'Shopping List'!$BN$11:$BN$25))</f>
        <v/>
      </c>
      <c r="BB1391" s="117" t="str">
        <f t="shared" si="332"/>
        <v/>
      </c>
    </row>
    <row r="1392" spans="1:54" x14ac:dyDescent="0.25">
      <c r="A1392" s="4"/>
      <c r="B1392" s="37"/>
      <c r="C1392" s="124"/>
      <c r="D1392" s="39"/>
      <c r="E1392" s="125"/>
      <c r="F1392" s="48"/>
      <c r="G1392" s="4"/>
      <c r="H1392" s="4"/>
      <c r="I1392" s="95" t="str">
        <f>IF($C1392="", "", IF(IFERROR(INDEX(Ingredients!$C$11:$C$310, MATCH($C1392, Ingredients!$B$11:$B$310, 0)), "")="", "", IFERROR(INDEX(Ingredients!$C$11:$C$310, MATCH($C1392, Ingredients!$B$11:$B$310, 0)), "")))</f>
        <v/>
      </c>
      <c r="J1392" s="73" t="str">
        <f>IF($B1392="", "", IF(IFERROR(INDEX(Meals!$C$11:$C$260, MATCH($B1392, Meals!$B$11:$B$260, 0)), "")="", "", IFERROR(INDEX(Meals!$C$11:$C$260, MATCH($B1392, Meals!$B$11:$B$260, 0)), "")))</f>
        <v/>
      </c>
      <c r="K1392" s="4"/>
      <c r="L1392" s="72" t="str">
        <f t="shared" si="322"/>
        <v/>
      </c>
      <c r="M1392" s="73" t="str">
        <f t="shared" si="323"/>
        <v/>
      </c>
      <c r="N1392" s="4"/>
      <c r="O1392" s="78" t="str">
        <f t="shared" si="324"/>
        <v/>
      </c>
      <c r="P1392" s="79" t="str">
        <f t="shared" si="325"/>
        <v/>
      </c>
      <c r="Q1392" s="4"/>
      <c r="R1392" s="90" t="str">
        <f t="shared" si="326"/>
        <v/>
      </c>
      <c r="S1392" s="4"/>
      <c r="Y1392" s="18" t="str">
        <f t="shared" si="327"/>
        <v/>
      </c>
      <c r="AA1392" s="18" t="str">
        <f t="shared" si="318"/>
        <v/>
      </c>
      <c r="AB1392" s="18" t="str">
        <f t="shared" si="319"/>
        <v/>
      </c>
      <c r="AC1392" s="18" t="str">
        <f t="shared" si="328"/>
        <v/>
      </c>
      <c r="AD1392" s="18" t="str">
        <f t="shared" si="328"/>
        <v/>
      </c>
      <c r="AE1392" s="18" t="str">
        <f t="shared" si="329"/>
        <v/>
      </c>
      <c r="AG1392" s="95" t="str">
        <f>IF($C1392="", "", IF(IFERROR(INDEX(Ingredients!C$11:C$310, MATCH($C1392, Ingredients!$B$11:$B$310, 0)), "")="", "", IFERROR(INDEX(Ingredients!C$11:C$310, MATCH($C1392, Ingredients!$B$11:$B$310, 0)), "")))</f>
        <v/>
      </c>
      <c r="AH1392" s="105" t="str">
        <f>IF($C1392="", "", IF(IFERROR(INDEX(Ingredients!D$11:D$310, MATCH($C1392, Ingredients!$B$11:$B$310, 0)), "")="", "", IFERROR(INDEX(Ingredients!D$11:D$310, MATCH($C1392, Ingredients!$B$11:$B$310, 0)), "")))</f>
        <v/>
      </c>
      <c r="AI1392" s="106" t="str">
        <f>IF($C1392="", "", IF(IFERROR(INDEX(Ingredients!E$11:E$310, MATCH($C1392, Ingredients!$B$11:$B$310, 0)), "")="", "", IFERROR(INDEX(Ingredients!E$11:E$310, MATCH($C1392, Ingredients!$B$11:$B$310, 0)), "")))</f>
        <v/>
      </c>
      <c r="AJ1392" s="108" t="str">
        <f>IF($C1392="", "", IF(IFERROR(INDEX(Ingredients!F$11:F$310, MATCH($C1392, Ingredients!$B$11:$B$310, 0)), "")="", "", IFERROR(INDEX(Ingredients!F$11:F$310, MATCH($C1392, Ingredients!$B$11:$B$310, 0)), "")))</f>
        <v/>
      </c>
      <c r="AK1392" s="106" t="str">
        <f>IF($C1392="", "", IF(IFERROR(INDEX(Ingredients!G$11:G$310, MATCH($C1392, Ingredients!$B$11:$B$310, 0)), "")="", "", IFERROR(INDEX(Ingredients!G$11:G$310, MATCH($C1392, Ingredients!$B$11:$B$310, 0)), "")))</f>
        <v/>
      </c>
      <c r="AL1392" s="79" t="str">
        <f>IF($C1392="", "", IF(IFERROR(INDEX(Ingredients!H$11:H$310, MATCH($C1392, Ingredients!$B$11:$B$310, 0)), "")="", "", IFERROR(INDEX(Ingredients!H$11:H$310, MATCH($C1392, Ingredients!$B$11:$B$310, 0)), "")))</f>
        <v/>
      </c>
      <c r="AN1392" s="83" t="str">
        <f t="shared" si="320"/>
        <v/>
      </c>
      <c r="AP1392" s="114" t="str">
        <f t="shared" si="330"/>
        <v/>
      </c>
      <c r="AR1392" s="117" t="str">
        <f>IF($C1392="", "", IF(IFERROR(INDEX(Ingredients!$AI$11:$AI$310, MATCH($C1392, Ingredients!$B$11:$B$310, 0)), "")="", "", IFERROR(INDEX(Ingredients!$AI$11:$AI$310, MATCH($C1392, Ingredients!$B$11:$B$310, 0)), "")))</f>
        <v/>
      </c>
      <c r="AT1392" s="120" t="str">
        <f t="shared" si="331"/>
        <v/>
      </c>
      <c r="AV1392" s="90" t="str">
        <f t="shared" si="321"/>
        <v/>
      </c>
      <c r="AX1392" s="90" t="str">
        <f>IF($AV1392="", "", COUNTIF($AV$11:$AV$5010, "&lt;"&amp;$AV1392)+1+COUNTIF($AV$11:$AV1392, $AV1392)-1)</f>
        <v/>
      </c>
      <c r="AZ1392" s="111" t="str">
        <f>IF($B1392="", "", SUMIF('Shopping List'!$AV$11:$AV$25, $B1392, 'Shopping List'!$BN$11:$BN$25))</f>
        <v/>
      </c>
      <c r="BB1392" s="117" t="str">
        <f t="shared" si="332"/>
        <v/>
      </c>
    </row>
    <row r="1393" spans="1:54" x14ac:dyDescent="0.25">
      <c r="A1393" s="4"/>
      <c r="B1393" s="37"/>
      <c r="C1393" s="124"/>
      <c r="D1393" s="39"/>
      <c r="E1393" s="125"/>
      <c r="F1393" s="48"/>
      <c r="G1393" s="4"/>
      <c r="H1393" s="4"/>
      <c r="I1393" s="95" t="str">
        <f>IF($C1393="", "", IF(IFERROR(INDEX(Ingredients!$C$11:$C$310, MATCH($C1393, Ingredients!$B$11:$B$310, 0)), "")="", "", IFERROR(INDEX(Ingredients!$C$11:$C$310, MATCH($C1393, Ingredients!$B$11:$B$310, 0)), "")))</f>
        <v/>
      </c>
      <c r="J1393" s="73" t="str">
        <f>IF($B1393="", "", IF(IFERROR(INDEX(Meals!$C$11:$C$260, MATCH($B1393, Meals!$B$11:$B$260, 0)), "")="", "", IFERROR(INDEX(Meals!$C$11:$C$260, MATCH($B1393, Meals!$B$11:$B$260, 0)), "")))</f>
        <v/>
      </c>
      <c r="K1393" s="4"/>
      <c r="L1393" s="72" t="str">
        <f t="shared" si="322"/>
        <v/>
      </c>
      <c r="M1393" s="73" t="str">
        <f t="shared" si="323"/>
        <v/>
      </c>
      <c r="N1393" s="4"/>
      <c r="O1393" s="78" t="str">
        <f t="shared" si="324"/>
        <v/>
      </c>
      <c r="P1393" s="79" t="str">
        <f t="shared" si="325"/>
        <v/>
      </c>
      <c r="Q1393" s="4"/>
      <c r="R1393" s="90" t="str">
        <f t="shared" si="326"/>
        <v/>
      </c>
      <c r="S1393" s="4"/>
      <c r="Y1393" s="18" t="str">
        <f t="shared" si="327"/>
        <v/>
      </c>
      <c r="AA1393" s="18" t="str">
        <f t="shared" si="318"/>
        <v/>
      </c>
      <c r="AB1393" s="18" t="str">
        <f t="shared" si="319"/>
        <v/>
      </c>
      <c r="AC1393" s="18" t="str">
        <f t="shared" si="328"/>
        <v/>
      </c>
      <c r="AD1393" s="18" t="str">
        <f t="shared" si="328"/>
        <v/>
      </c>
      <c r="AE1393" s="18" t="str">
        <f t="shared" si="329"/>
        <v/>
      </c>
      <c r="AG1393" s="95" t="str">
        <f>IF($C1393="", "", IF(IFERROR(INDEX(Ingredients!C$11:C$310, MATCH($C1393, Ingredients!$B$11:$B$310, 0)), "")="", "", IFERROR(INDEX(Ingredients!C$11:C$310, MATCH($C1393, Ingredients!$B$11:$B$310, 0)), "")))</f>
        <v/>
      </c>
      <c r="AH1393" s="105" t="str">
        <f>IF($C1393="", "", IF(IFERROR(INDEX(Ingredients!D$11:D$310, MATCH($C1393, Ingredients!$B$11:$B$310, 0)), "")="", "", IFERROR(INDEX(Ingredients!D$11:D$310, MATCH($C1393, Ingredients!$B$11:$B$310, 0)), "")))</f>
        <v/>
      </c>
      <c r="AI1393" s="106" t="str">
        <f>IF($C1393="", "", IF(IFERROR(INDEX(Ingredients!E$11:E$310, MATCH($C1393, Ingredients!$B$11:$B$310, 0)), "")="", "", IFERROR(INDEX(Ingredients!E$11:E$310, MATCH($C1393, Ingredients!$B$11:$B$310, 0)), "")))</f>
        <v/>
      </c>
      <c r="AJ1393" s="108" t="str">
        <f>IF($C1393="", "", IF(IFERROR(INDEX(Ingredients!F$11:F$310, MATCH($C1393, Ingredients!$B$11:$B$310, 0)), "")="", "", IFERROR(INDEX(Ingredients!F$11:F$310, MATCH($C1393, Ingredients!$B$11:$B$310, 0)), "")))</f>
        <v/>
      </c>
      <c r="AK1393" s="106" t="str">
        <f>IF($C1393="", "", IF(IFERROR(INDEX(Ingredients!G$11:G$310, MATCH($C1393, Ingredients!$B$11:$B$310, 0)), "")="", "", IFERROR(INDEX(Ingredients!G$11:G$310, MATCH($C1393, Ingredients!$B$11:$B$310, 0)), "")))</f>
        <v/>
      </c>
      <c r="AL1393" s="79" t="str">
        <f>IF($C1393="", "", IF(IFERROR(INDEX(Ingredients!H$11:H$310, MATCH($C1393, Ingredients!$B$11:$B$310, 0)), "")="", "", IFERROR(INDEX(Ingredients!H$11:H$310, MATCH($C1393, Ingredients!$B$11:$B$310, 0)), "")))</f>
        <v/>
      </c>
      <c r="AN1393" s="83" t="str">
        <f t="shared" si="320"/>
        <v/>
      </c>
      <c r="AP1393" s="114" t="str">
        <f t="shared" si="330"/>
        <v/>
      </c>
      <c r="AR1393" s="117" t="str">
        <f>IF($C1393="", "", IF(IFERROR(INDEX(Ingredients!$AI$11:$AI$310, MATCH($C1393, Ingredients!$B$11:$B$310, 0)), "")="", "", IFERROR(INDEX(Ingredients!$AI$11:$AI$310, MATCH($C1393, Ingredients!$B$11:$B$310, 0)), "")))</f>
        <v/>
      </c>
      <c r="AT1393" s="120" t="str">
        <f t="shared" si="331"/>
        <v/>
      </c>
      <c r="AV1393" s="90" t="str">
        <f t="shared" si="321"/>
        <v/>
      </c>
      <c r="AX1393" s="90" t="str">
        <f>IF($AV1393="", "", COUNTIF($AV$11:$AV$5010, "&lt;"&amp;$AV1393)+1+COUNTIF($AV$11:$AV1393, $AV1393)-1)</f>
        <v/>
      </c>
      <c r="AZ1393" s="111" t="str">
        <f>IF($B1393="", "", SUMIF('Shopping List'!$AV$11:$AV$25, $B1393, 'Shopping List'!$BN$11:$BN$25))</f>
        <v/>
      </c>
      <c r="BB1393" s="117" t="str">
        <f t="shared" si="332"/>
        <v/>
      </c>
    </row>
    <row r="1394" spans="1:54" x14ac:dyDescent="0.25">
      <c r="A1394" s="4"/>
      <c r="B1394" s="37"/>
      <c r="C1394" s="124"/>
      <c r="D1394" s="39"/>
      <c r="E1394" s="125"/>
      <c r="F1394" s="48"/>
      <c r="G1394" s="4"/>
      <c r="H1394" s="4"/>
      <c r="I1394" s="95" t="str">
        <f>IF($C1394="", "", IF(IFERROR(INDEX(Ingredients!$C$11:$C$310, MATCH($C1394, Ingredients!$B$11:$B$310, 0)), "")="", "", IFERROR(INDEX(Ingredients!$C$11:$C$310, MATCH($C1394, Ingredients!$B$11:$B$310, 0)), "")))</f>
        <v/>
      </c>
      <c r="J1394" s="73" t="str">
        <f>IF($B1394="", "", IF(IFERROR(INDEX(Meals!$C$11:$C$260, MATCH($B1394, Meals!$B$11:$B$260, 0)), "")="", "", IFERROR(INDEX(Meals!$C$11:$C$260, MATCH($B1394, Meals!$B$11:$B$260, 0)), "")))</f>
        <v/>
      </c>
      <c r="K1394" s="4"/>
      <c r="L1394" s="72" t="str">
        <f t="shared" si="322"/>
        <v/>
      </c>
      <c r="M1394" s="73" t="str">
        <f t="shared" si="323"/>
        <v/>
      </c>
      <c r="N1394" s="4"/>
      <c r="O1394" s="78" t="str">
        <f t="shared" si="324"/>
        <v/>
      </c>
      <c r="P1394" s="79" t="str">
        <f t="shared" si="325"/>
        <v/>
      </c>
      <c r="Q1394" s="4"/>
      <c r="R1394" s="90" t="str">
        <f t="shared" si="326"/>
        <v/>
      </c>
      <c r="S1394" s="4"/>
      <c r="Y1394" s="18" t="str">
        <f t="shared" si="327"/>
        <v/>
      </c>
      <c r="AA1394" s="18" t="str">
        <f t="shared" si="318"/>
        <v/>
      </c>
      <c r="AB1394" s="18" t="str">
        <f t="shared" si="319"/>
        <v/>
      </c>
      <c r="AC1394" s="18" t="str">
        <f t="shared" si="328"/>
        <v/>
      </c>
      <c r="AD1394" s="18" t="str">
        <f t="shared" si="328"/>
        <v/>
      </c>
      <c r="AE1394" s="18" t="str">
        <f t="shared" si="329"/>
        <v/>
      </c>
      <c r="AG1394" s="95" t="str">
        <f>IF($C1394="", "", IF(IFERROR(INDEX(Ingredients!C$11:C$310, MATCH($C1394, Ingredients!$B$11:$B$310, 0)), "")="", "", IFERROR(INDEX(Ingredients!C$11:C$310, MATCH($C1394, Ingredients!$B$11:$B$310, 0)), "")))</f>
        <v/>
      </c>
      <c r="AH1394" s="105" t="str">
        <f>IF($C1394="", "", IF(IFERROR(INDEX(Ingredients!D$11:D$310, MATCH($C1394, Ingredients!$B$11:$B$310, 0)), "")="", "", IFERROR(INDEX(Ingredients!D$11:D$310, MATCH($C1394, Ingredients!$B$11:$B$310, 0)), "")))</f>
        <v/>
      </c>
      <c r="AI1394" s="106" t="str">
        <f>IF($C1394="", "", IF(IFERROR(INDEX(Ingredients!E$11:E$310, MATCH($C1394, Ingredients!$B$11:$B$310, 0)), "")="", "", IFERROR(INDEX(Ingredients!E$11:E$310, MATCH($C1394, Ingredients!$B$11:$B$310, 0)), "")))</f>
        <v/>
      </c>
      <c r="AJ1394" s="108" t="str">
        <f>IF($C1394="", "", IF(IFERROR(INDEX(Ingredients!F$11:F$310, MATCH($C1394, Ingredients!$B$11:$B$310, 0)), "")="", "", IFERROR(INDEX(Ingredients!F$11:F$310, MATCH($C1394, Ingredients!$B$11:$B$310, 0)), "")))</f>
        <v/>
      </c>
      <c r="AK1394" s="106" t="str">
        <f>IF($C1394="", "", IF(IFERROR(INDEX(Ingredients!G$11:G$310, MATCH($C1394, Ingredients!$B$11:$B$310, 0)), "")="", "", IFERROR(INDEX(Ingredients!G$11:G$310, MATCH($C1394, Ingredients!$B$11:$B$310, 0)), "")))</f>
        <v/>
      </c>
      <c r="AL1394" s="79" t="str">
        <f>IF($C1394="", "", IF(IFERROR(INDEX(Ingredients!H$11:H$310, MATCH($C1394, Ingredients!$B$11:$B$310, 0)), "")="", "", IFERROR(INDEX(Ingredients!H$11:H$310, MATCH($C1394, Ingredients!$B$11:$B$310, 0)), "")))</f>
        <v/>
      </c>
      <c r="AN1394" s="83" t="str">
        <f t="shared" si="320"/>
        <v/>
      </c>
      <c r="AP1394" s="114" t="str">
        <f t="shared" si="330"/>
        <v/>
      </c>
      <c r="AR1394" s="117" t="str">
        <f>IF($C1394="", "", IF(IFERROR(INDEX(Ingredients!$AI$11:$AI$310, MATCH($C1394, Ingredients!$B$11:$B$310, 0)), "")="", "", IFERROR(INDEX(Ingredients!$AI$11:$AI$310, MATCH($C1394, Ingredients!$B$11:$B$310, 0)), "")))</f>
        <v/>
      </c>
      <c r="AT1394" s="120" t="str">
        <f t="shared" si="331"/>
        <v/>
      </c>
      <c r="AV1394" s="90" t="str">
        <f t="shared" si="321"/>
        <v/>
      </c>
      <c r="AX1394" s="90" t="str">
        <f>IF($AV1394="", "", COUNTIF($AV$11:$AV$5010, "&lt;"&amp;$AV1394)+1+COUNTIF($AV$11:$AV1394, $AV1394)-1)</f>
        <v/>
      </c>
      <c r="AZ1394" s="111" t="str">
        <f>IF($B1394="", "", SUMIF('Shopping List'!$AV$11:$AV$25, $B1394, 'Shopping List'!$BN$11:$BN$25))</f>
        <v/>
      </c>
      <c r="BB1394" s="117" t="str">
        <f t="shared" si="332"/>
        <v/>
      </c>
    </row>
    <row r="1395" spans="1:54" x14ac:dyDescent="0.25">
      <c r="A1395" s="4"/>
      <c r="B1395" s="37"/>
      <c r="C1395" s="124"/>
      <c r="D1395" s="39"/>
      <c r="E1395" s="125"/>
      <c r="F1395" s="48"/>
      <c r="G1395" s="4"/>
      <c r="H1395" s="4"/>
      <c r="I1395" s="95" t="str">
        <f>IF($C1395="", "", IF(IFERROR(INDEX(Ingredients!$C$11:$C$310, MATCH($C1395, Ingredients!$B$11:$B$310, 0)), "")="", "", IFERROR(INDEX(Ingredients!$C$11:$C$310, MATCH($C1395, Ingredients!$B$11:$B$310, 0)), "")))</f>
        <v/>
      </c>
      <c r="J1395" s="73" t="str">
        <f>IF($B1395="", "", IF(IFERROR(INDEX(Meals!$C$11:$C$260, MATCH($B1395, Meals!$B$11:$B$260, 0)), "")="", "", IFERROR(INDEX(Meals!$C$11:$C$260, MATCH($B1395, Meals!$B$11:$B$260, 0)), "")))</f>
        <v/>
      </c>
      <c r="K1395" s="4"/>
      <c r="L1395" s="72" t="str">
        <f t="shared" si="322"/>
        <v/>
      </c>
      <c r="M1395" s="73" t="str">
        <f t="shared" si="323"/>
        <v/>
      </c>
      <c r="N1395" s="4"/>
      <c r="O1395" s="78" t="str">
        <f t="shared" si="324"/>
        <v/>
      </c>
      <c r="P1395" s="79" t="str">
        <f t="shared" si="325"/>
        <v/>
      </c>
      <c r="Q1395" s="4"/>
      <c r="R1395" s="90" t="str">
        <f t="shared" si="326"/>
        <v/>
      </c>
      <c r="S1395" s="4"/>
      <c r="Y1395" s="18" t="str">
        <f t="shared" si="327"/>
        <v/>
      </c>
      <c r="AA1395" s="18" t="str">
        <f t="shared" si="318"/>
        <v/>
      </c>
      <c r="AB1395" s="18" t="str">
        <f t="shared" si="319"/>
        <v/>
      </c>
      <c r="AC1395" s="18" t="str">
        <f t="shared" si="328"/>
        <v/>
      </c>
      <c r="AD1395" s="18" t="str">
        <f t="shared" si="328"/>
        <v/>
      </c>
      <c r="AE1395" s="18" t="str">
        <f t="shared" si="329"/>
        <v/>
      </c>
      <c r="AG1395" s="95" t="str">
        <f>IF($C1395="", "", IF(IFERROR(INDEX(Ingredients!C$11:C$310, MATCH($C1395, Ingredients!$B$11:$B$310, 0)), "")="", "", IFERROR(INDEX(Ingredients!C$11:C$310, MATCH($C1395, Ingredients!$B$11:$B$310, 0)), "")))</f>
        <v/>
      </c>
      <c r="AH1395" s="105" t="str">
        <f>IF($C1395="", "", IF(IFERROR(INDEX(Ingredients!D$11:D$310, MATCH($C1395, Ingredients!$B$11:$B$310, 0)), "")="", "", IFERROR(INDEX(Ingredients!D$11:D$310, MATCH($C1395, Ingredients!$B$11:$B$310, 0)), "")))</f>
        <v/>
      </c>
      <c r="AI1395" s="106" t="str">
        <f>IF($C1395="", "", IF(IFERROR(INDEX(Ingredients!E$11:E$310, MATCH($C1395, Ingredients!$B$11:$B$310, 0)), "")="", "", IFERROR(INDEX(Ingredients!E$11:E$310, MATCH($C1395, Ingredients!$B$11:$B$310, 0)), "")))</f>
        <v/>
      </c>
      <c r="AJ1395" s="108" t="str">
        <f>IF($C1395="", "", IF(IFERROR(INDEX(Ingredients!F$11:F$310, MATCH($C1395, Ingredients!$B$11:$B$310, 0)), "")="", "", IFERROR(INDEX(Ingredients!F$11:F$310, MATCH($C1395, Ingredients!$B$11:$B$310, 0)), "")))</f>
        <v/>
      </c>
      <c r="AK1395" s="106" t="str">
        <f>IF($C1395="", "", IF(IFERROR(INDEX(Ingredients!G$11:G$310, MATCH($C1395, Ingredients!$B$11:$B$310, 0)), "")="", "", IFERROR(INDEX(Ingredients!G$11:G$310, MATCH($C1395, Ingredients!$B$11:$B$310, 0)), "")))</f>
        <v/>
      </c>
      <c r="AL1395" s="79" t="str">
        <f>IF($C1395="", "", IF(IFERROR(INDEX(Ingredients!H$11:H$310, MATCH($C1395, Ingredients!$B$11:$B$310, 0)), "")="", "", IFERROR(INDEX(Ingredients!H$11:H$310, MATCH($C1395, Ingredients!$B$11:$B$310, 0)), "")))</f>
        <v/>
      </c>
      <c r="AN1395" s="83" t="str">
        <f t="shared" si="320"/>
        <v/>
      </c>
      <c r="AP1395" s="114" t="str">
        <f t="shared" si="330"/>
        <v/>
      </c>
      <c r="AR1395" s="117" t="str">
        <f>IF($C1395="", "", IF(IFERROR(INDEX(Ingredients!$AI$11:$AI$310, MATCH($C1395, Ingredients!$B$11:$B$310, 0)), "")="", "", IFERROR(INDEX(Ingredients!$AI$11:$AI$310, MATCH($C1395, Ingredients!$B$11:$B$310, 0)), "")))</f>
        <v/>
      </c>
      <c r="AT1395" s="120" t="str">
        <f t="shared" si="331"/>
        <v/>
      </c>
      <c r="AV1395" s="90" t="str">
        <f t="shared" si="321"/>
        <v/>
      </c>
      <c r="AX1395" s="90" t="str">
        <f>IF($AV1395="", "", COUNTIF($AV$11:$AV$5010, "&lt;"&amp;$AV1395)+1+COUNTIF($AV$11:$AV1395, $AV1395)-1)</f>
        <v/>
      </c>
      <c r="AZ1395" s="111" t="str">
        <f>IF($B1395="", "", SUMIF('Shopping List'!$AV$11:$AV$25, $B1395, 'Shopping List'!$BN$11:$BN$25))</f>
        <v/>
      </c>
      <c r="BB1395" s="117" t="str">
        <f t="shared" si="332"/>
        <v/>
      </c>
    </row>
    <row r="1396" spans="1:54" x14ac:dyDescent="0.25">
      <c r="A1396" s="4"/>
      <c r="B1396" s="37"/>
      <c r="C1396" s="124"/>
      <c r="D1396" s="39"/>
      <c r="E1396" s="125"/>
      <c r="F1396" s="48"/>
      <c r="G1396" s="4"/>
      <c r="H1396" s="4"/>
      <c r="I1396" s="95" t="str">
        <f>IF($C1396="", "", IF(IFERROR(INDEX(Ingredients!$C$11:$C$310, MATCH($C1396, Ingredients!$B$11:$B$310, 0)), "")="", "", IFERROR(INDEX(Ingredients!$C$11:$C$310, MATCH($C1396, Ingredients!$B$11:$B$310, 0)), "")))</f>
        <v/>
      </c>
      <c r="J1396" s="73" t="str">
        <f>IF($B1396="", "", IF(IFERROR(INDEX(Meals!$C$11:$C$260, MATCH($B1396, Meals!$B$11:$B$260, 0)), "")="", "", IFERROR(INDEX(Meals!$C$11:$C$260, MATCH($B1396, Meals!$B$11:$B$260, 0)), "")))</f>
        <v/>
      </c>
      <c r="K1396" s="4"/>
      <c r="L1396" s="72" t="str">
        <f t="shared" si="322"/>
        <v/>
      </c>
      <c r="M1396" s="73" t="str">
        <f t="shared" si="323"/>
        <v/>
      </c>
      <c r="N1396" s="4"/>
      <c r="O1396" s="78" t="str">
        <f t="shared" si="324"/>
        <v/>
      </c>
      <c r="P1396" s="79" t="str">
        <f t="shared" si="325"/>
        <v/>
      </c>
      <c r="Q1396" s="4"/>
      <c r="R1396" s="90" t="str">
        <f t="shared" si="326"/>
        <v/>
      </c>
      <c r="S1396" s="4"/>
      <c r="Y1396" s="18" t="str">
        <f t="shared" si="327"/>
        <v/>
      </c>
      <c r="AA1396" s="18" t="str">
        <f t="shared" si="318"/>
        <v/>
      </c>
      <c r="AB1396" s="18" t="str">
        <f t="shared" si="319"/>
        <v/>
      </c>
      <c r="AC1396" s="18" t="str">
        <f t="shared" si="328"/>
        <v/>
      </c>
      <c r="AD1396" s="18" t="str">
        <f t="shared" si="328"/>
        <v/>
      </c>
      <c r="AE1396" s="18" t="str">
        <f t="shared" si="329"/>
        <v/>
      </c>
      <c r="AG1396" s="95" t="str">
        <f>IF($C1396="", "", IF(IFERROR(INDEX(Ingredients!C$11:C$310, MATCH($C1396, Ingredients!$B$11:$B$310, 0)), "")="", "", IFERROR(INDEX(Ingredients!C$11:C$310, MATCH($C1396, Ingredients!$B$11:$B$310, 0)), "")))</f>
        <v/>
      </c>
      <c r="AH1396" s="105" t="str">
        <f>IF($C1396="", "", IF(IFERROR(INDEX(Ingredients!D$11:D$310, MATCH($C1396, Ingredients!$B$11:$B$310, 0)), "")="", "", IFERROR(INDEX(Ingredients!D$11:D$310, MATCH($C1396, Ingredients!$B$11:$B$310, 0)), "")))</f>
        <v/>
      </c>
      <c r="AI1396" s="106" t="str">
        <f>IF($C1396="", "", IF(IFERROR(INDEX(Ingredients!E$11:E$310, MATCH($C1396, Ingredients!$B$11:$B$310, 0)), "")="", "", IFERROR(INDEX(Ingredients!E$11:E$310, MATCH($C1396, Ingredients!$B$11:$B$310, 0)), "")))</f>
        <v/>
      </c>
      <c r="AJ1396" s="108" t="str">
        <f>IF($C1396="", "", IF(IFERROR(INDEX(Ingredients!F$11:F$310, MATCH($C1396, Ingredients!$B$11:$B$310, 0)), "")="", "", IFERROR(INDEX(Ingredients!F$11:F$310, MATCH($C1396, Ingredients!$B$11:$B$310, 0)), "")))</f>
        <v/>
      </c>
      <c r="AK1396" s="106" t="str">
        <f>IF($C1396="", "", IF(IFERROR(INDEX(Ingredients!G$11:G$310, MATCH($C1396, Ingredients!$B$11:$B$310, 0)), "")="", "", IFERROR(INDEX(Ingredients!G$11:G$310, MATCH($C1396, Ingredients!$B$11:$B$310, 0)), "")))</f>
        <v/>
      </c>
      <c r="AL1396" s="79" t="str">
        <f>IF($C1396="", "", IF(IFERROR(INDEX(Ingredients!H$11:H$310, MATCH($C1396, Ingredients!$B$11:$B$310, 0)), "")="", "", IFERROR(INDEX(Ingredients!H$11:H$310, MATCH($C1396, Ingredients!$B$11:$B$310, 0)), "")))</f>
        <v/>
      </c>
      <c r="AN1396" s="83" t="str">
        <f t="shared" si="320"/>
        <v/>
      </c>
      <c r="AP1396" s="114" t="str">
        <f t="shared" si="330"/>
        <v/>
      </c>
      <c r="AR1396" s="117" t="str">
        <f>IF($C1396="", "", IF(IFERROR(INDEX(Ingredients!$AI$11:$AI$310, MATCH($C1396, Ingredients!$B$11:$B$310, 0)), "")="", "", IFERROR(INDEX(Ingredients!$AI$11:$AI$310, MATCH($C1396, Ingredients!$B$11:$B$310, 0)), "")))</f>
        <v/>
      </c>
      <c r="AT1396" s="120" t="str">
        <f t="shared" si="331"/>
        <v/>
      </c>
      <c r="AV1396" s="90" t="str">
        <f t="shared" si="321"/>
        <v/>
      </c>
      <c r="AX1396" s="90" t="str">
        <f>IF($AV1396="", "", COUNTIF($AV$11:$AV$5010, "&lt;"&amp;$AV1396)+1+COUNTIF($AV$11:$AV1396, $AV1396)-1)</f>
        <v/>
      </c>
      <c r="AZ1396" s="111" t="str">
        <f>IF($B1396="", "", SUMIF('Shopping List'!$AV$11:$AV$25, $B1396, 'Shopping List'!$BN$11:$BN$25))</f>
        <v/>
      </c>
      <c r="BB1396" s="117" t="str">
        <f t="shared" si="332"/>
        <v/>
      </c>
    </row>
    <row r="1397" spans="1:54" x14ac:dyDescent="0.25">
      <c r="A1397" s="4"/>
      <c r="B1397" s="37"/>
      <c r="C1397" s="124"/>
      <c r="D1397" s="39"/>
      <c r="E1397" s="125"/>
      <c r="F1397" s="48"/>
      <c r="G1397" s="4"/>
      <c r="H1397" s="4"/>
      <c r="I1397" s="95" t="str">
        <f>IF($C1397="", "", IF(IFERROR(INDEX(Ingredients!$C$11:$C$310, MATCH($C1397, Ingredients!$B$11:$B$310, 0)), "")="", "", IFERROR(INDEX(Ingredients!$C$11:$C$310, MATCH($C1397, Ingredients!$B$11:$B$310, 0)), "")))</f>
        <v/>
      </c>
      <c r="J1397" s="73" t="str">
        <f>IF($B1397="", "", IF(IFERROR(INDEX(Meals!$C$11:$C$260, MATCH($B1397, Meals!$B$11:$B$260, 0)), "")="", "", IFERROR(INDEX(Meals!$C$11:$C$260, MATCH($B1397, Meals!$B$11:$B$260, 0)), "")))</f>
        <v/>
      </c>
      <c r="K1397" s="4"/>
      <c r="L1397" s="72" t="str">
        <f t="shared" si="322"/>
        <v/>
      </c>
      <c r="M1397" s="73" t="str">
        <f t="shared" si="323"/>
        <v/>
      </c>
      <c r="N1397" s="4"/>
      <c r="O1397" s="78" t="str">
        <f t="shared" si="324"/>
        <v/>
      </c>
      <c r="P1397" s="79" t="str">
        <f t="shared" si="325"/>
        <v/>
      </c>
      <c r="Q1397" s="4"/>
      <c r="R1397" s="90" t="str">
        <f t="shared" si="326"/>
        <v/>
      </c>
      <c r="S1397" s="4"/>
      <c r="Y1397" s="18" t="str">
        <f t="shared" si="327"/>
        <v/>
      </c>
      <c r="AA1397" s="18" t="str">
        <f t="shared" si="318"/>
        <v/>
      </c>
      <c r="AB1397" s="18" t="str">
        <f t="shared" si="319"/>
        <v/>
      </c>
      <c r="AC1397" s="18" t="str">
        <f t="shared" si="328"/>
        <v/>
      </c>
      <c r="AD1397" s="18" t="str">
        <f t="shared" si="328"/>
        <v/>
      </c>
      <c r="AE1397" s="18" t="str">
        <f t="shared" si="329"/>
        <v/>
      </c>
      <c r="AG1397" s="95" t="str">
        <f>IF($C1397="", "", IF(IFERROR(INDEX(Ingredients!C$11:C$310, MATCH($C1397, Ingredients!$B$11:$B$310, 0)), "")="", "", IFERROR(INDEX(Ingredients!C$11:C$310, MATCH($C1397, Ingredients!$B$11:$B$310, 0)), "")))</f>
        <v/>
      </c>
      <c r="AH1397" s="105" t="str">
        <f>IF($C1397="", "", IF(IFERROR(INDEX(Ingredients!D$11:D$310, MATCH($C1397, Ingredients!$B$11:$B$310, 0)), "")="", "", IFERROR(INDEX(Ingredients!D$11:D$310, MATCH($C1397, Ingredients!$B$11:$B$310, 0)), "")))</f>
        <v/>
      </c>
      <c r="AI1397" s="106" t="str">
        <f>IF($C1397="", "", IF(IFERROR(INDEX(Ingredients!E$11:E$310, MATCH($C1397, Ingredients!$B$11:$B$310, 0)), "")="", "", IFERROR(INDEX(Ingredients!E$11:E$310, MATCH($C1397, Ingredients!$B$11:$B$310, 0)), "")))</f>
        <v/>
      </c>
      <c r="AJ1397" s="108" t="str">
        <f>IF($C1397="", "", IF(IFERROR(INDEX(Ingredients!F$11:F$310, MATCH($C1397, Ingredients!$B$11:$B$310, 0)), "")="", "", IFERROR(INDEX(Ingredients!F$11:F$310, MATCH($C1397, Ingredients!$B$11:$B$310, 0)), "")))</f>
        <v/>
      </c>
      <c r="AK1397" s="106" t="str">
        <f>IF($C1397="", "", IF(IFERROR(INDEX(Ingredients!G$11:G$310, MATCH($C1397, Ingredients!$B$11:$B$310, 0)), "")="", "", IFERROR(INDEX(Ingredients!G$11:G$310, MATCH($C1397, Ingredients!$B$11:$B$310, 0)), "")))</f>
        <v/>
      </c>
      <c r="AL1397" s="79" t="str">
        <f>IF($C1397="", "", IF(IFERROR(INDEX(Ingredients!H$11:H$310, MATCH($C1397, Ingredients!$B$11:$B$310, 0)), "")="", "", IFERROR(INDEX(Ingredients!H$11:H$310, MATCH($C1397, Ingredients!$B$11:$B$310, 0)), "")))</f>
        <v/>
      </c>
      <c r="AN1397" s="83" t="str">
        <f t="shared" si="320"/>
        <v/>
      </c>
      <c r="AP1397" s="114" t="str">
        <f t="shared" si="330"/>
        <v/>
      </c>
      <c r="AR1397" s="117" t="str">
        <f>IF($C1397="", "", IF(IFERROR(INDEX(Ingredients!$AI$11:$AI$310, MATCH($C1397, Ingredients!$B$11:$B$310, 0)), "")="", "", IFERROR(INDEX(Ingredients!$AI$11:$AI$310, MATCH($C1397, Ingredients!$B$11:$B$310, 0)), "")))</f>
        <v/>
      </c>
      <c r="AT1397" s="120" t="str">
        <f t="shared" si="331"/>
        <v/>
      </c>
      <c r="AV1397" s="90" t="str">
        <f t="shared" si="321"/>
        <v/>
      </c>
      <c r="AX1397" s="90" t="str">
        <f>IF($AV1397="", "", COUNTIF($AV$11:$AV$5010, "&lt;"&amp;$AV1397)+1+COUNTIF($AV$11:$AV1397, $AV1397)-1)</f>
        <v/>
      </c>
      <c r="AZ1397" s="111" t="str">
        <f>IF($B1397="", "", SUMIF('Shopping List'!$AV$11:$AV$25, $B1397, 'Shopping List'!$BN$11:$BN$25))</f>
        <v/>
      </c>
      <c r="BB1397" s="117" t="str">
        <f t="shared" si="332"/>
        <v/>
      </c>
    </row>
    <row r="1398" spans="1:54" x14ac:dyDescent="0.25">
      <c r="A1398" s="4"/>
      <c r="B1398" s="37"/>
      <c r="C1398" s="124"/>
      <c r="D1398" s="39"/>
      <c r="E1398" s="125"/>
      <c r="F1398" s="48"/>
      <c r="G1398" s="4"/>
      <c r="H1398" s="4"/>
      <c r="I1398" s="95" t="str">
        <f>IF($C1398="", "", IF(IFERROR(INDEX(Ingredients!$C$11:$C$310, MATCH($C1398, Ingredients!$B$11:$B$310, 0)), "")="", "", IFERROR(INDEX(Ingredients!$C$11:$C$310, MATCH($C1398, Ingredients!$B$11:$B$310, 0)), "")))</f>
        <v/>
      </c>
      <c r="J1398" s="73" t="str">
        <f>IF($B1398="", "", IF(IFERROR(INDEX(Meals!$C$11:$C$260, MATCH($B1398, Meals!$B$11:$B$260, 0)), "")="", "", IFERROR(INDEX(Meals!$C$11:$C$260, MATCH($B1398, Meals!$B$11:$B$260, 0)), "")))</f>
        <v/>
      </c>
      <c r="K1398" s="4"/>
      <c r="L1398" s="72" t="str">
        <f t="shared" si="322"/>
        <v/>
      </c>
      <c r="M1398" s="73" t="str">
        <f t="shared" si="323"/>
        <v/>
      </c>
      <c r="N1398" s="4"/>
      <c r="O1398" s="78" t="str">
        <f t="shared" si="324"/>
        <v/>
      </c>
      <c r="P1398" s="79" t="str">
        <f t="shared" si="325"/>
        <v/>
      </c>
      <c r="Q1398" s="4"/>
      <c r="R1398" s="90" t="str">
        <f t="shared" si="326"/>
        <v/>
      </c>
      <c r="S1398" s="4"/>
      <c r="Y1398" s="18" t="str">
        <f t="shared" si="327"/>
        <v/>
      </c>
      <c r="AA1398" s="18" t="str">
        <f t="shared" si="318"/>
        <v/>
      </c>
      <c r="AB1398" s="18" t="str">
        <f t="shared" si="319"/>
        <v/>
      </c>
      <c r="AC1398" s="18" t="str">
        <f t="shared" si="328"/>
        <v/>
      </c>
      <c r="AD1398" s="18" t="str">
        <f t="shared" si="328"/>
        <v/>
      </c>
      <c r="AE1398" s="18" t="str">
        <f t="shared" si="329"/>
        <v/>
      </c>
      <c r="AG1398" s="95" t="str">
        <f>IF($C1398="", "", IF(IFERROR(INDEX(Ingredients!C$11:C$310, MATCH($C1398, Ingredients!$B$11:$B$310, 0)), "")="", "", IFERROR(INDEX(Ingredients!C$11:C$310, MATCH($C1398, Ingredients!$B$11:$B$310, 0)), "")))</f>
        <v/>
      </c>
      <c r="AH1398" s="105" t="str">
        <f>IF($C1398="", "", IF(IFERROR(INDEX(Ingredients!D$11:D$310, MATCH($C1398, Ingredients!$B$11:$B$310, 0)), "")="", "", IFERROR(INDEX(Ingredients!D$11:D$310, MATCH($C1398, Ingredients!$B$11:$B$310, 0)), "")))</f>
        <v/>
      </c>
      <c r="AI1398" s="106" t="str">
        <f>IF($C1398="", "", IF(IFERROR(INDEX(Ingredients!E$11:E$310, MATCH($C1398, Ingredients!$B$11:$B$310, 0)), "")="", "", IFERROR(INDEX(Ingredients!E$11:E$310, MATCH($C1398, Ingredients!$B$11:$B$310, 0)), "")))</f>
        <v/>
      </c>
      <c r="AJ1398" s="108" t="str">
        <f>IF($C1398="", "", IF(IFERROR(INDEX(Ingredients!F$11:F$310, MATCH($C1398, Ingredients!$B$11:$B$310, 0)), "")="", "", IFERROR(INDEX(Ingredients!F$11:F$310, MATCH($C1398, Ingredients!$B$11:$B$310, 0)), "")))</f>
        <v/>
      </c>
      <c r="AK1398" s="106" t="str">
        <f>IF($C1398="", "", IF(IFERROR(INDEX(Ingredients!G$11:G$310, MATCH($C1398, Ingredients!$B$11:$B$310, 0)), "")="", "", IFERROR(INDEX(Ingredients!G$11:G$310, MATCH($C1398, Ingredients!$B$11:$B$310, 0)), "")))</f>
        <v/>
      </c>
      <c r="AL1398" s="79" t="str">
        <f>IF($C1398="", "", IF(IFERROR(INDEX(Ingredients!H$11:H$310, MATCH($C1398, Ingredients!$B$11:$B$310, 0)), "")="", "", IFERROR(INDEX(Ingredients!H$11:H$310, MATCH($C1398, Ingredients!$B$11:$B$310, 0)), "")))</f>
        <v/>
      </c>
      <c r="AN1398" s="83" t="str">
        <f t="shared" si="320"/>
        <v/>
      </c>
      <c r="AP1398" s="114" t="str">
        <f t="shared" si="330"/>
        <v/>
      </c>
      <c r="AR1398" s="117" t="str">
        <f>IF($C1398="", "", IF(IFERROR(INDEX(Ingredients!$AI$11:$AI$310, MATCH($C1398, Ingredients!$B$11:$B$310, 0)), "")="", "", IFERROR(INDEX(Ingredients!$AI$11:$AI$310, MATCH($C1398, Ingredients!$B$11:$B$310, 0)), "")))</f>
        <v/>
      </c>
      <c r="AT1398" s="120" t="str">
        <f t="shared" si="331"/>
        <v/>
      </c>
      <c r="AV1398" s="90" t="str">
        <f t="shared" si="321"/>
        <v/>
      </c>
      <c r="AX1398" s="90" t="str">
        <f>IF($AV1398="", "", COUNTIF($AV$11:$AV$5010, "&lt;"&amp;$AV1398)+1+COUNTIF($AV$11:$AV1398, $AV1398)-1)</f>
        <v/>
      </c>
      <c r="AZ1398" s="111" t="str">
        <f>IF($B1398="", "", SUMIF('Shopping List'!$AV$11:$AV$25, $B1398, 'Shopping List'!$BN$11:$BN$25))</f>
        <v/>
      </c>
      <c r="BB1398" s="117" t="str">
        <f t="shared" si="332"/>
        <v/>
      </c>
    </row>
    <row r="1399" spans="1:54" x14ac:dyDescent="0.25">
      <c r="A1399" s="4"/>
      <c r="B1399" s="37"/>
      <c r="C1399" s="124"/>
      <c r="D1399" s="39"/>
      <c r="E1399" s="125"/>
      <c r="F1399" s="48"/>
      <c r="G1399" s="4"/>
      <c r="H1399" s="4"/>
      <c r="I1399" s="95" t="str">
        <f>IF($C1399="", "", IF(IFERROR(INDEX(Ingredients!$C$11:$C$310, MATCH($C1399, Ingredients!$B$11:$B$310, 0)), "")="", "", IFERROR(INDEX(Ingredients!$C$11:$C$310, MATCH($C1399, Ingredients!$B$11:$B$310, 0)), "")))</f>
        <v/>
      </c>
      <c r="J1399" s="73" t="str">
        <f>IF($B1399="", "", IF(IFERROR(INDEX(Meals!$C$11:$C$260, MATCH($B1399, Meals!$B$11:$B$260, 0)), "")="", "", IFERROR(INDEX(Meals!$C$11:$C$260, MATCH($B1399, Meals!$B$11:$B$260, 0)), "")))</f>
        <v/>
      </c>
      <c r="K1399" s="4"/>
      <c r="L1399" s="72" t="str">
        <f t="shared" si="322"/>
        <v/>
      </c>
      <c r="M1399" s="73" t="str">
        <f t="shared" si="323"/>
        <v/>
      </c>
      <c r="N1399" s="4"/>
      <c r="O1399" s="78" t="str">
        <f t="shared" si="324"/>
        <v/>
      </c>
      <c r="P1399" s="79" t="str">
        <f t="shared" si="325"/>
        <v/>
      </c>
      <c r="Q1399" s="4"/>
      <c r="R1399" s="90" t="str">
        <f t="shared" si="326"/>
        <v/>
      </c>
      <c r="S1399" s="4"/>
      <c r="Y1399" s="18" t="str">
        <f t="shared" si="327"/>
        <v/>
      </c>
      <c r="AA1399" s="18" t="str">
        <f t="shared" si="318"/>
        <v/>
      </c>
      <c r="AB1399" s="18" t="str">
        <f t="shared" si="319"/>
        <v/>
      </c>
      <c r="AC1399" s="18" t="str">
        <f t="shared" si="328"/>
        <v/>
      </c>
      <c r="AD1399" s="18" t="str">
        <f t="shared" si="328"/>
        <v/>
      </c>
      <c r="AE1399" s="18" t="str">
        <f t="shared" si="329"/>
        <v/>
      </c>
      <c r="AG1399" s="95" t="str">
        <f>IF($C1399="", "", IF(IFERROR(INDEX(Ingredients!C$11:C$310, MATCH($C1399, Ingredients!$B$11:$B$310, 0)), "")="", "", IFERROR(INDEX(Ingredients!C$11:C$310, MATCH($C1399, Ingredients!$B$11:$B$310, 0)), "")))</f>
        <v/>
      </c>
      <c r="AH1399" s="105" t="str">
        <f>IF($C1399="", "", IF(IFERROR(INDEX(Ingredients!D$11:D$310, MATCH($C1399, Ingredients!$B$11:$B$310, 0)), "")="", "", IFERROR(INDEX(Ingredients!D$11:D$310, MATCH($C1399, Ingredients!$B$11:$B$310, 0)), "")))</f>
        <v/>
      </c>
      <c r="AI1399" s="106" t="str">
        <f>IF($C1399="", "", IF(IFERROR(INDEX(Ingredients!E$11:E$310, MATCH($C1399, Ingredients!$B$11:$B$310, 0)), "")="", "", IFERROR(INDEX(Ingredients!E$11:E$310, MATCH($C1399, Ingredients!$B$11:$B$310, 0)), "")))</f>
        <v/>
      </c>
      <c r="AJ1399" s="108" t="str">
        <f>IF($C1399="", "", IF(IFERROR(INDEX(Ingredients!F$11:F$310, MATCH($C1399, Ingredients!$B$11:$B$310, 0)), "")="", "", IFERROR(INDEX(Ingredients!F$11:F$310, MATCH($C1399, Ingredients!$B$11:$B$310, 0)), "")))</f>
        <v/>
      </c>
      <c r="AK1399" s="106" t="str">
        <f>IF($C1399="", "", IF(IFERROR(INDEX(Ingredients!G$11:G$310, MATCH($C1399, Ingredients!$B$11:$B$310, 0)), "")="", "", IFERROR(INDEX(Ingredients!G$11:G$310, MATCH($C1399, Ingredients!$B$11:$B$310, 0)), "")))</f>
        <v/>
      </c>
      <c r="AL1399" s="79" t="str">
        <f>IF($C1399="", "", IF(IFERROR(INDEX(Ingredients!H$11:H$310, MATCH($C1399, Ingredients!$B$11:$B$310, 0)), "")="", "", IFERROR(INDEX(Ingredients!H$11:H$310, MATCH($C1399, Ingredients!$B$11:$B$310, 0)), "")))</f>
        <v/>
      </c>
      <c r="AN1399" s="83" t="str">
        <f t="shared" si="320"/>
        <v/>
      </c>
      <c r="AP1399" s="114" t="str">
        <f t="shared" si="330"/>
        <v/>
      </c>
      <c r="AR1399" s="117" t="str">
        <f>IF($C1399="", "", IF(IFERROR(INDEX(Ingredients!$AI$11:$AI$310, MATCH($C1399, Ingredients!$B$11:$B$310, 0)), "")="", "", IFERROR(INDEX(Ingredients!$AI$11:$AI$310, MATCH($C1399, Ingredients!$B$11:$B$310, 0)), "")))</f>
        <v/>
      </c>
      <c r="AT1399" s="120" t="str">
        <f t="shared" si="331"/>
        <v/>
      </c>
      <c r="AV1399" s="90" t="str">
        <f t="shared" si="321"/>
        <v/>
      </c>
      <c r="AX1399" s="90" t="str">
        <f>IF($AV1399="", "", COUNTIF($AV$11:$AV$5010, "&lt;"&amp;$AV1399)+1+COUNTIF($AV$11:$AV1399, $AV1399)-1)</f>
        <v/>
      </c>
      <c r="AZ1399" s="111" t="str">
        <f>IF($B1399="", "", SUMIF('Shopping List'!$AV$11:$AV$25, $B1399, 'Shopping List'!$BN$11:$BN$25))</f>
        <v/>
      </c>
      <c r="BB1399" s="117" t="str">
        <f t="shared" si="332"/>
        <v/>
      </c>
    </row>
    <row r="1400" spans="1:54" x14ac:dyDescent="0.25">
      <c r="A1400" s="4"/>
      <c r="B1400" s="37"/>
      <c r="C1400" s="124"/>
      <c r="D1400" s="39"/>
      <c r="E1400" s="125"/>
      <c r="F1400" s="48"/>
      <c r="G1400" s="4"/>
      <c r="H1400" s="4"/>
      <c r="I1400" s="95" t="str">
        <f>IF($C1400="", "", IF(IFERROR(INDEX(Ingredients!$C$11:$C$310, MATCH($C1400, Ingredients!$B$11:$B$310, 0)), "")="", "", IFERROR(INDEX(Ingredients!$C$11:$C$310, MATCH($C1400, Ingredients!$B$11:$B$310, 0)), "")))</f>
        <v/>
      </c>
      <c r="J1400" s="73" t="str">
        <f>IF($B1400="", "", IF(IFERROR(INDEX(Meals!$C$11:$C$260, MATCH($B1400, Meals!$B$11:$B$260, 0)), "")="", "", IFERROR(INDEX(Meals!$C$11:$C$260, MATCH($B1400, Meals!$B$11:$B$260, 0)), "")))</f>
        <v/>
      </c>
      <c r="K1400" s="4"/>
      <c r="L1400" s="72" t="str">
        <f t="shared" si="322"/>
        <v/>
      </c>
      <c r="M1400" s="73" t="str">
        <f t="shared" si="323"/>
        <v/>
      </c>
      <c r="N1400" s="4"/>
      <c r="O1400" s="78" t="str">
        <f t="shared" si="324"/>
        <v/>
      </c>
      <c r="P1400" s="79" t="str">
        <f t="shared" si="325"/>
        <v/>
      </c>
      <c r="Q1400" s="4"/>
      <c r="R1400" s="90" t="str">
        <f t="shared" si="326"/>
        <v/>
      </c>
      <c r="S1400" s="4"/>
      <c r="Y1400" s="18" t="str">
        <f t="shared" si="327"/>
        <v/>
      </c>
      <c r="AA1400" s="18" t="str">
        <f t="shared" si="318"/>
        <v/>
      </c>
      <c r="AB1400" s="18" t="str">
        <f t="shared" si="319"/>
        <v/>
      </c>
      <c r="AC1400" s="18" t="str">
        <f t="shared" si="328"/>
        <v/>
      </c>
      <c r="AD1400" s="18" t="str">
        <f t="shared" si="328"/>
        <v/>
      </c>
      <c r="AE1400" s="18" t="str">
        <f t="shared" si="329"/>
        <v/>
      </c>
      <c r="AG1400" s="95" t="str">
        <f>IF($C1400="", "", IF(IFERROR(INDEX(Ingredients!C$11:C$310, MATCH($C1400, Ingredients!$B$11:$B$310, 0)), "")="", "", IFERROR(INDEX(Ingredients!C$11:C$310, MATCH($C1400, Ingredients!$B$11:$B$310, 0)), "")))</f>
        <v/>
      </c>
      <c r="AH1400" s="105" t="str">
        <f>IF($C1400="", "", IF(IFERROR(INDEX(Ingredients!D$11:D$310, MATCH($C1400, Ingredients!$B$11:$B$310, 0)), "")="", "", IFERROR(INDEX(Ingredients!D$11:D$310, MATCH($C1400, Ingredients!$B$11:$B$310, 0)), "")))</f>
        <v/>
      </c>
      <c r="AI1400" s="106" t="str">
        <f>IF($C1400="", "", IF(IFERROR(INDEX(Ingredients!E$11:E$310, MATCH($C1400, Ingredients!$B$11:$B$310, 0)), "")="", "", IFERROR(INDEX(Ingredients!E$11:E$310, MATCH($C1400, Ingredients!$B$11:$B$310, 0)), "")))</f>
        <v/>
      </c>
      <c r="AJ1400" s="108" t="str">
        <f>IF($C1400="", "", IF(IFERROR(INDEX(Ingredients!F$11:F$310, MATCH($C1400, Ingredients!$B$11:$B$310, 0)), "")="", "", IFERROR(INDEX(Ingredients!F$11:F$310, MATCH($C1400, Ingredients!$B$11:$B$310, 0)), "")))</f>
        <v/>
      </c>
      <c r="AK1400" s="106" t="str">
        <f>IF($C1400="", "", IF(IFERROR(INDEX(Ingredients!G$11:G$310, MATCH($C1400, Ingredients!$B$11:$B$310, 0)), "")="", "", IFERROR(INDEX(Ingredients!G$11:G$310, MATCH($C1400, Ingredients!$B$11:$B$310, 0)), "")))</f>
        <v/>
      </c>
      <c r="AL1400" s="79" t="str">
        <f>IF($C1400="", "", IF(IFERROR(INDEX(Ingredients!H$11:H$310, MATCH($C1400, Ingredients!$B$11:$B$310, 0)), "")="", "", IFERROR(INDEX(Ingredients!H$11:H$310, MATCH($C1400, Ingredients!$B$11:$B$310, 0)), "")))</f>
        <v/>
      </c>
      <c r="AN1400" s="83" t="str">
        <f t="shared" si="320"/>
        <v/>
      </c>
      <c r="AP1400" s="114" t="str">
        <f t="shared" si="330"/>
        <v/>
      </c>
      <c r="AR1400" s="117" t="str">
        <f>IF($C1400="", "", IF(IFERROR(INDEX(Ingredients!$AI$11:$AI$310, MATCH($C1400, Ingredients!$B$11:$B$310, 0)), "")="", "", IFERROR(INDEX(Ingredients!$AI$11:$AI$310, MATCH($C1400, Ingredients!$B$11:$B$310, 0)), "")))</f>
        <v/>
      </c>
      <c r="AT1400" s="120" t="str">
        <f t="shared" si="331"/>
        <v/>
      </c>
      <c r="AV1400" s="90" t="str">
        <f t="shared" si="321"/>
        <v/>
      </c>
      <c r="AX1400" s="90" t="str">
        <f>IF($AV1400="", "", COUNTIF($AV$11:$AV$5010, "&lt;"&amp;$AV1400)+1+COUNTIF($AV$11:$AV1400, $AV1400)-1)</f>
        <v/>
      </c>
      <c r="AZ1400" s="111" t="str">
        <f>IF($B1400="", "", SUMIF('Shopping List'!$AV$11:$AV$25, $B1400, 'Shopping List'!$BN$11:$BN$25))</f>
        <v/>
      </c>
      <c r="BB1400" s="117" t="str">
        <f t="shared" si="332"/>
        <v/>
      </c>
    </row>
    <row r="1401" spans="1:54" x14ac:dyDescent="0.25">
      <c r="A1401" s="4"/>
      <c r="B1401" s="37"/>
      <c r="C1401" s="124"/>
      <c r="D1401" s="39"/>
      <c r="E1401" s="125"/>
      <c r="F1401" s="48"/>
      <c r="G1401" s="4"/>
      <c r="H1401" s="4"/>
      <c r="I1401" s="95" t="str">
        <f>IF($C1401="", "", IF(IFERROR(INDEX(Ingredients!$C$11:$C$310, MATCH($C1401, Ingredients!$B$11:$B$310, 0)), "")="", "", IFERROR(INDEX(Ingredients!$C$11:$C$310, MATCH($C1401, Ingredients!$B$11:$B$310, 0)), "")))</f>
        <v/>
      </c>
      <c r="J1401" s="73" t="str">
        <f>IF($B1401="", "", IF(IFERROR(INDEX(Meals!$C$11:$C$260, MATCH($B1401, Meals!$B$11:$B$260, 0)), "")="", "", IFERROR(INDEX(Meals!$C$11:$C$260, MATCH($B1401, Meals!$B$11:$B$260, 0)), "")))</f>
        <v/>
      </c>
      <c r="K1401" s="4"/>
      <c r="L1401" s="72" t="str">
        <f t="shared" si="322"/>
        <v/>
      </c>
      <c r="M1401" s="73" t="str">
        <f t="shared" si="323"/>
        <v/>
      </c>
      <c r="N1401" s="4"/>
      <c r="O1401" s="78" t="str">
        <f t="shared" si="324"/>
        <v/>
      </c>
      <c r="P1401" s="79" t="str">
        <f t="shared" si="325"/>
        <v/>
      </c>
      <c r="Q1401" s="4"/>
      <c r="R1401" s="90" t="str">
        <f t="shared" si="326"/>
        <v/>
      </c>
      <c r="S1401" s="4"/>
      <c r="Y1401" s="18" t="str">
        <f t="shared" si="327"/>
        <v/>
      </c>
      <c r="AA1401" s="18" t="str">
        <f t="shared" si="318"/>
        <v/>
      </c>
      <c r="AB1401" s="18" t="str">
        <f t="shared" si="319"/>
        <v/>
      </c>
      <c r="AC1401" s="18" t="str">
        <f t="shared" si="328"/>
        <v/>
      </c>
      <c r="AD1401" s="18" t="str">
        <f t="shared" si="328"/>
        <v/>
      </c>
      <c r="AE1401" s="18" t="str">
        <f t="shared" si="329"/>
        <v/>
      </c>
      <c r="AG1401" s="95" t="str">
        <f>IF($C1401="", "", IF(IFERROR(INDEX(Ingredients!C$11:C$310, MATCH($C1401, Ingredients!$B$11:$B$310, 0)), "")="", "", IFERROR(INDEX(Ingredients!C$11:C$310, MATCH($C1401, Ingredients!$B$11:$B$310, 0)), "")))</f>
        <v/>
      </c>
      <c r="AH1401" s="105" t="str">
        <f>IF($C1401="", "", IF(IFERROR(INDEX(Ingredients!D$11:D$310, MATCH($C1401, Ingredients!$B$11:$B$310, 0)), "")="", "", IFERROR(INDEX(Ingredients!D$11:D$310, MATCH($C1401, Ingredients!$B$11:$B$310, 0)), "")))</f>
        <v/>
      </c>
      <c r="AI1401" s="106" t="str">
        <f>IF($C1401="", "", IF(IFERROR(INDEX(Ingredients!E$11:E$310, MATCH($C1401, Ingredients!$B$11:$B$310, 0)), "")="", "", IFERROR(INDEX(Ingredients!E$11:E$310, MATCH($C1401, Ingredients!$B$11:$B$310, 0)), "")))</f>
        <v/>
      </c>
      <c r="AJ1401" s="108" t="str">
        <f>IF($C1401="", "", IF(IFERROR(INDEX(Ingredients!F$11:F$310, MATCH($C1401, Ingredients!$B$11:$B$310, 0)), "")="", "", IFERROR(INDEX(Ingredients!F$11:F$310, MATCH($C1401, Ingredients!$B$11:$B$310, 0)), "")))</f>
        <v/>
      </c>
      <c r="AK1401" s="106" t="str">
        <f>IF($C1401="", "", IF(IFERROR(INDEX(Ingredients!G$11:G$310, MATCH($C1401, Ingredients!$B$11:$B$310, 0)), "")="", "", IFERROR(INDEX(Ingredients!G$11:G$310, MATCH($C1401, Ingredients!$B$11:$B$310, 0)), "")))</f>
        <v/>
      </c>
      <c r="AL1401" s="79" t="str">
        <f>IF($C1401="", "", IF(IFERROR(INDEX(Ingredients!H$11:H$310, MATCH($C1401, Ingredients!$B$11:$B$310, 0)), "")="", "", IFERROR(INDEX(Ingredients!H$11:H$310, MATCH($C1401, Ingredients!$B$11:$B$310, 0)), "")))</f>
        <v/>
      </c>
      <c r="AN1401" s="83" t="str">
        <f t="shared" si="320"/>
        <v/>
      </c>
      <c r="AP1401" s="114" t="str">
        <f t="shared" si="330"/>
        <v/>
      </c>
      <c r="AR1401" s="117" t="str">
        <f>IF($C1401="", "", IF(IFERROR(INDEX(Ingredients!$AI$11:$AI$310, MATCH($C1401, Ingredients!$B$11:$B$310, 0)), "")="", "", IFERROR(INDEX(Ingredients!$AI$11:$AI$310, MATCH($C1401, Ingredients!$B$11:$B$310, 0)), "")))</f>
        <v/>
      </c>
      <c r="AT1401" s="120" t="str">
        <f t="shared" si="331"/>
        <v/>
      </c>
      <c r="AV1401" s="90" t="str">
        <f t="shared" si="321"/>
        <v/>
      </c>
      <c r="AX1401" s="90" t="str">
        <f>IF($AV1401="", "", COUNTIF($AV$11:$AV$5010, "&lt;"&amp;$AV1401)+1+COUNTIF($AV$11:$AV1401, $AV1401)-1)</f>
        <v/>
      </c>
      <c r="AZ1401" s="111" t="str">
        <f>IF($B1401="", "", SUMIF('Shopping List'!$AV$11:$AV$25, $B1401, 'Shopping List'!$BN$11:$BN$25))</f>
        <v/>
      </c>
      <c r="BB1401" s="117" t="str">
        <f t="shared" si="332"/>
        <v/>
      </c>
    </row>
    <row r="1402" spans="1:54" x14ac:dyDescent="0.25">
      <c r="A1402" s="4"/>
      <c r="B1402" s="37"/>
      <c r="C1402" s="124"/>
      <c r="D1402" s="39"/>
      <c r="E1402" s="125"/>
      <c r="F1402" s="48"/>
      <c r="G1402" s="4"/>
      <c r="H1402" s="4"/>
      <c r="I1402" s="95" t="str">
        <f>IF($C1402="", "", IF(IFERROR(INDEX(Ingredients!$C$11:$C$310, MATCH($C1402, Ingredients!$B$11:$B$310, 0)), "")="", "", IFERROR(INDEX(Ingredients!$C$11:$C$310, MATCH($C1402, Ingredients!$B$11:$B$310, 0)), "")))</f>
        <v/>
      </c>
      <c r="J1402" s="73" t="str">
        <f>IF($B1402="", "", IF(IFERROR(INDEX(Meals!$C$11:$C$260, MATCH($B1402, Meals!$B$11:$B$260, 0)), "")="", "", IFERROR(INDEX(Meals!$C$11:$C$260, MATCH($B1402, Meals!$B$11:$B$260, 0)), "")))</f>
        <v/>
      </c>
      <c r="K1402" s="4"/>
      <c r="L1402" s="72" t="str">
        <f t="shared" si="322"/>
        <v/>
      </c>
      <c r="M1402" s="73" t="str">
        <f t="shared" si="323"/>
        <v/>
      </c>
      <c r="N1402" s="4"/>
      <c r="O1402" s="78" t="str">
        <f t="shared" si="324"/>
        <v/>
      </c>
      <c r="P1402" s="79" t="str">
        <f t="shared" si="325"/>
        <v/>
      </c>
      <c r="Q1402" s="4"/>
      <c r="R1402" s="90" t="str">
        <f t="shared" si="326"/>
        <v/>
      </c>
      <c r="S1402" s="4"/>
      <c r="Y1402" s="18" t="str">
        <f t="shared" si="327"/>
        <v/>
      </c>
      <c r="AA1402" s="18" t="str">
        <f t="shared" si="318"/>
        <v/>
      </c>
      <c r="AB1402" s="18" t="str">
        <f t="shared" si="319"/>
        <v/>
      </c>
      <c r="AC1402" s="18" t="str">
        <f t="shared" si="328"/>
        <v/>
      </c>
      <c r="AD1402" s="18" t="str">
        <f t="shared" si="328"/>
        <v/>
      </c>
      <c r="AE1402" s="18" t="str">
        <f t="shared" si="329"/>
        <v/>
      </c>
      <c r="AG1402" s="95" t="str">
        <f>IF($C1402="", "", IF(IFERROR(INDEX(Ingredients!C$11:C$310, MATCH($C1402, Ingredients!$B$11:$B$310, 0)), "")="", "", IFERROR(INDEX(Ingredients!C$11:C$310, MATCH($C1402, Ingredients!$B$11:$B$310, 0)), "")))</f>
        <v/>
      </c>
      <c r="AH1402" s="105" t="str">
        <f>IF($C1402="", "", IF(IFERROR(INDEX(Ingredients!D$11:D$310, MATCH($C1402, Ingredients!$B$11:$B$310, 0)), "")="", "", IFERROR(INDEX(Ingredients!D$11:D$310, MATCH($C1402, Ingredients!$B$11:$B$310, 0)), "")))</f>
        <v/>
      </c>
      <c r="AI1402" s="106" t="str">
        <f>IF($C1402="", "", IF(IFERROR(INDEX(Ingredients!E$11:E$310, MATCH($C1402, Ingredients!$B$11:$B$310, 0)), "")="", "", IFERROR(INDEX(Ingredients!E$11:E$310, MATCH($C1402, Ingredients!$B$11:$B$310, 0)), "")))</f>
        <v/>
      </c>
      <c r="AJ1402" s="108" t="str">
        <f>IF($C1402="", "", IF(IFERROR(INDEX(Ingredients!F$11:F$310, MATCH($C1402, Ingredients!$B$11:$B$310, 0)), "")="", "", IFERROR(INDEX(Ingredients!F$11:F$310, MATCH($C1402, Ingredients!$B$11:$B$310, 0)), "")))</f>
        <v/>
      </c>
      <c r="AK1402" s="106" t="str">
        <f>IF($C1402="", "", IF(IFERROR(INDEX(Ingredients!G$11:G$310, MATCH($C1402, Ingredients!$B$11:$B$310, 0)), "")="", "", IFERROR(INDEX(Ingredients!G$11:G$310, MATCH($C1402, Ingredients!$B$11:$B$310, 0)), "")))</f>
        <v/>
      </c>
      <c r="AL1402" s="79" t="str">
        <f>IF($C1402="", "", IF(IFERROR(INDEX(Ingredients!H$11:H$310, MATCH($C1402, Ingredients!$B$11:$B$310, 0)), "")="", "", IFERROR(INDEX(Ingredients!H$11:H$310, MATCH($C1402, Ingredients!$B$11:$B$310, 0)), "")))</f>
        <v/>
      </c>
      <c r="AN1402" s="83" t="str">
        <f t="shared" si="320"/>
        <v/>
      </c>
      <c r="AP1402" s="114" t="str">
        <f t="shared" si="330"/>
        <v/>
      </c>
      <c r="AR1402" s="117" t="str">
        <f>IF($C1402="", "", IF(IFERROR(INDEX(Ingredients!$AI$11:$AI$310, MATCH($C1402, Ingredients!$B$11:$B$310, 0)), "")="", "", IFERROR(INDEX(Ingredients!$AI$11:$AI$310, MATCH($C1402, Ingredients!$B$11:$B$310, 0)), "")))</f>
        <v/>
      </c>
      <c r="AT1402" s="120" t="str">
        <f t="shared" si="331"/>
        <v/>
      </c>
      <c r="AV1402" s="90" t="str">
        <f t="shared" si="321"/>
        <v/>
      </c>
      <c r="AX1402" s="90" t="str">
        <f>IF($AV1402="", "", COUNTIF($AV$11:$AV$5010, "&lt;"&amp;$AV1402)+1+COUNTIF($AV$11:$AV1402, $AV1402)-1)</f>
        <v/>
      </c>
      <c r="AZ1402" s="111" t="str">
        <f>IF($B1402="", "", SUMIF('Shopping List'!$AV$11:$AV$25, $B1402, 'Shopping List'!$BN$11:$BN$25))</f>
        <v/>
      </c>
      <c r="BB1402" s="117" t="str">
        <f t="shared" si="332"/>
        <v/>
      </c>
    </row>
    <row r="1403" spans="1:54" x14ac:dyDescent="0.25">
      <c r="A1403" s="4"/>
      <c r="B1403" s="37"/>
      <c r="C1403" s="124"/>
      <c r="D1403" s="39"/>
      <c r="E1403" s="125"/>
      <c r="F1403" s="48"/>
      <c r="G1403" s="4"/>
      <c r="H1403" s="4"/>
      <c r="I1403" s="95" t="str">
        <f>IF($C1403="", "", IF(IFERROR(INDEX(Ingredients!$C$11:$C$310, MATCH($C1403, Ingredients!$B$11:$B$310, 0)), "")="", "", IFERROR(INDEX(Ingredients!$C$11:$C$310, MATCH($C1403, Ingredients!$B$11:$B$310, 0)), "")))</f>
        <v/>
      </c>
      <c r="J1403" s="73" t="str">
        <f>IF($B1403="", "", IF(IFERROR(INDEX(Meals!$C$11:$C$260, MATCH($B1403, Meals!$B$11:$B$260, 0)), "")="", "", IFERROR(INDEX(Meals!$C$11:$C$260, MATCH($B1403, Meals!$B$11:$B$260, 0)), "")))</f>
        <v/>
      </c>
      <c r="K1403" s="4"/>
      <c r="L1403" s="72" t="str">
        <f t="shared" si="322"/>
        <v/>
      </c>
      <c r="M1403" s="73" t="str">
        <f t="shared" si="323"/>
        <v/>
      </c>
      <c r="N1403" s="4"/>
      <c r="O1403" s="78" t="str">
        <f t="shared" si="324"/>
        <v/>
      </c>
      <c r="P1403" s="79" t="str">
        <f t="shared" si="325"/>
        <v/>
      </c>
      <c r="Q1403" s="4"/>
      <c r="R1403" s="90" t="str">
        <f t="shared" si="326"/>
        <v/>
      </c>
      <c r="S1403" s="4"/>
      <c r="Y1403" s="18" t="str">
        <f t="shared" si="327"/>
        <v/>
      </c>
      <c r="AA1403" s="18" t="str">
        <f t="shared" si="318"/>
        <v/>
      </c>
      <c r="AB1403" s="18" t="str">
        <f t="shared" si="319"/>
        <v/>
      </c>
      <c r="AC1403" s="18" t="str">
        <f t="shared" si="328"/>
        <v/>
      </c>
      <c r="AD1403" s="18" t="str">
        <f t="shared" si="328"/>
        <v/>
      </c>
      <c r="AE1403" s="18" t="str">
        <f t="shared" si="329"/>
        <v/>
      </c>
      <c r="AG1403" s="95" t="str">
        <f>IF($C1403="", "", IF(IFERROR(INDEX(Ingredients!C$11:C$310, MATCH($C1403, Ingredients!$B$11:$B$310, 0)), "")="", "", IFERROR(INDEX(Ingredients!C$11:C$310, MATCH($C1403, Ingredients!$B$11:$B$310, 0)), "")))</f>
        <v/>
      </c>
      <c r="AH1403" s="105" t="str">
        <f>IF($C1403="", "", IF(IFERROR(INDEX(Ingredients!D$11:D$310, MATCH($C1403, Ingredients!$B$11:$B$310, 0)), "")="", "", IFERROR(INDEX(Ingredients!D$11:D$310, MATCH($C1403, Ingredients!$B$11:$B$310, 0)), "")))</f>
        <v/>
      </c>
      <c r="AI1403" s="106" t="str">
        <f>IF($C1403="", "", IF(IFERROR(INDEX(Ingredients!E$11:E$310, MATCH($C1403, Ingredients!$B$11:$B$310, 0)), "")="", "", IFERROR(INDEX(Ingredients!E$11:E$310, MATCH($C1403, Ingredients!$B$11:$B$310, 0)), "")))</f>
        <v/>
      </c>
      <c r="AJ1403" s="108" t="str">
        <f>IF($C1403="", "", IF(IFERROR(INDEX(Ingredients!F$11:F$310, MATCH($C1403, Ingredients!$B$11:$B$310, 0)), "")="", "", IFERROR(INDEX(Ingredients!F$11:F$310, MATCH($C1403, Ingredients!$B$11:$B$310, 0)), "")))</f>
        <v/>
      </c>
      <c r="AK1403" s="106" t="str">
        <f>IF($C1403="", "", IF(IFERROR(INDEX(Ingredients!G$11:G$310, MATCH($C1403, Ingredients!$B$11:$B$310, 0)), "")="", "", IFERROR(INDEX(Ingredients!G$11:G$310, MATCH($C1403, Ingredients!$B$11:$B$310, 0)), "")))</f>
        <v/>
      </c>
      <c r="AL1403" s="79" t="str">
        <f>IF($C1403="", "", IF(IFERROR(INDEX(Ingredients!H$11:H$310, MATCH($C1403, Ingredients!$B$11:$B$310, 0)), "")="", "", IFERROR(INDEX(Ingredients!H$11:H$310, MATCH($C1403, Ingredients!$B$11:$B$310, 0)), "")))</f>
        <v/>
      </c>
      <c r="AN1403" s="83" t="str">
        <f t="shared" si="320"/>
        <v/>
      </c>
      <c r="AP1403" s="114" t="str">
        <f t="shared" si="330"/>
        <v/>
      </c>
      <c r="AR1403" s="117" t="str">
        <f>IF($C1403="", "", IF(IFERROR(INDEX(Ingredients!$AI$11:$AI$310, MATCH($C1403, Ingredients!$B$11:$B$310, 0)), "")="", "", IFERROR(INDEX(Ingredients!$AI$11:$AI$310, MATCH($C1403, Ingredients!$B$11:$B$310, 0)), "")))</f>
        <v/>
      </c>
      <c r="AT1403" s="120" t="str">
        <f t="shared" si="331"/>
        <v/>
      </c>
      <c r="AV1403" s="90" t="str">
        <f t="shared" si="321"/>
        <v/>
      </c>
      <c r="AX1403" s="90" t="str">
        <f>IF($AV1403="", "", COUNTIF($AV$11:$AV$5010, "&lt;"&amp;$AV1403)+1+COUNTIF($AV$11:$AV1403, $AV1403)-1)</f>
        <v/>
      </c>
      <c r="AZ1403" s="111" t="str">
        <f>IF($B1403="", "", SUMIF('Shopping List'!$AV$11:$AV$25, $B1403, 'Shopping List'!$BN$11:$BN$25))</f>
        <v/>
      </c>
      <c r="BB1403" s="117" t="str">
        <f t="shared" si="332"/>
        <v/>
      </c>
    </row>
    <row r="1404" spans="1:54" x14ac:dyDescent="0.25">
      <c r="A1404" s="4"/>
      <c r="B1404" s="37"/>
      <c r="C1404" s="124"/>
      <c r="D1404" s="39"/>
      <c r="E1404" s="125"/>
      <c r="F1404" s="48"/>
      <c r="G1404" s="4"/>
      <c r="H1404" s="4"/>
      <c r="I1404" s="95" t="str">
        <f>IF($C1404="", "", IF(IFERROR(INDEX(Ingredients!$C$11:$C$310, MATCH($C1404, Ingredients!$B$11:$B$310, 0)), "")="", "", IFERROR(INDEX(Ingredients!$C$11:$C$310, MATCH($C1404, Ingredients!$B$11:$B$310, 0)), "")))</f>
        <v/>
      </c>
      <c r="J1404" s="73" t="str">
        <f>IF($B1404="", "", IF(IFERROR(INDEX(Meals!$C$11:$C$260, MATCH($B1404, Meals!$B$11:$B$260, 0)), "")="", "", IFERROR(INDEX(Meals!$C$11:$C$260, MATCH($B1404, Meals!$B$11:$B$260, 0)), "")))</f>
        <v/>
      </c>
      <c r="K1404" s="4"/>
      <c r="L1404" s="72" t="str">
        <f t="shared" si="322"/>
        <v/>
      </c>
      <c r="M1404" s="73" t="str">
        <f t="shared" si="323"/>
        <v/>
      </c>
      <c r="N1404" s="4"/>
      <c r="O1404" s="78" t="str">
        <f t="shared" si="324"/>
        <v/>
      </c>
      <c r="P1404" s="79" t="str">
        <f t="shared" si="325"/>
        <v/>
      </c>
      <c r="Q1404" s="4"/>
      <c r="R1404" s="90" t="str">
        <f t="shared" si="326"/>
        <v/>
      </c>
      <c r="S1404" s="4"/>
      <c r="Y1404" s="18" t="str">
        <f t="shared" si="327"/>
        <v/>
      </c>
      <c r="AA1404" s="18" t="str">
        <f t="shared" si="318"/>
        <v/>
      </c>
      <c r="AB1404" s="18" t="str">
        <f t="shared" si="319"/>
        <v/>
      </c>
      <c r="AC1404" s="18" t="str">
        <f t="shared" si="328"/>
        <v/>
      </c>
      <c r="AD1404" s="18" t="str">
        <f t="shared" si="328"/>
        <v/>
      </c>
      <c r="AE1404" s="18" t="str">
        <f t="shared" si="329"/>
        <v/>
      </c>
      <c r="AG1404" s="95" t="str">
        <f>IF($C1404="", "", IF(IFERROR(INDEX(Ingredients!C$11:C$310, MATCH($C1404, Ingredients!$B$11:$B$310, 0)), "")="", "", IFERROR(INDEX(Ingredients!C$11:C$310, MATCH($C1404, Ingredients!$B$11:$B$310, 0)), "")))</f>
        <v/>
      </c>
      <c r="AH1404" s="105" t="str">
        <f>IF($C1404="", "", IF(IFERROR(INDEX(Ingredients!D$11:D$310, MATCH($C1404, Ingredients!$B$11:$B$310, 0)), "")="", "", IFERROR(INDEX(Ingredients!D$11:D$310, MATCH($C1404, Ingredients!$B$11:$B$310, 0)), "")))</f>
        <v/>
      </c>
      <c r="AI1404" s="106" t="str">
        <f>IF($C1404="", "", IF(IFERROR(INDEX(Ingredients!E$11:E$310, MATCH($C1404, Ingredients!$B$11:$B$310, 0)), "")="", "", IFERROR(INDEX(Ingredients!E$11:E$310, MATCH($C1404, Ingredients!$B$11:$B$310, 0)), "")))</f>
        <v/>
      </c>
      <c r="AJ1404" s="108" t="str">
        <f>IF($C1404="", "", IF(IFERROR(INDEX(Ingredients!F$11:F$310, MATCH($C1404, Ingredients!$B$11:$B$310, 0)), "")="", "", IFERROR(INDEX(Ingredients!F$11:F$310, MATCH($C1404, Ingredients!$B$11:$B$310, 0)), "")))</f>
        <v/>
      </c>
      <c r="AK1404" s="106" t="str">
        <f>IF($C1404="", "", IF(IFERROR(INDEX(Ingredients!G$11:G$310, MATCH($C1404, Ingredients!$B$11:$B$310, 0)), "")="", "", IFERROR(INDEX(Ingredients!G$11:G$310, MATCH($C1404, Ingredients!$B$11:$B$310, 0)), "")))</f>
        <v/>
      </c>
      <c r="AL1404" s="79" t="str">
        <f>IF($C1404="", "", IF(IFERROR(INDEX(Ingredients!H$11:H$310, MATCH($C1404, Ingredients!$B$11:$B$310, 0)), "")="", "", IFERROR(INDEX(Ingredients!H$11:H$310, MATCH($C1404, Ingredients!$B$11:$B$310, 0)), "")))</f>
        <v/>
      </c>
      <c r="AN1404" s="83" t="str">
        <f t="shared" si="320"/>
        <v/>
      </c>
      <c r="AP1404" s="114" t="str">
        <f t="shared" si="330"/>
        <v/>
      </c>
      <c r="AR1404" s="117" t="str">
        <f>IF($C1404="", "", IF(IFERROR(INDEX(Ingredients!$AI$11:$AI$310, MATCH($C1404, Ingredients!$B$11:$B$310, 0)), "")="", "", IFERROR(INDEX(Ingredients!$AI$11:$AI$310, MATCH($C1404, Ingredients!$B$11:$B$310, 0)), "")))</f>
        <v/>
      </c>
      <c r="AT1404" s="120" t="str">
        <f t="shared" si="331"/>
        <v/>
      </c>
      <c r="AV1404" s="90" t="str">
        <f t="shared" si="321"/>
        <v/>
      </c>
      <c r="AX1404" s="90" t="str">
        <f>IF($AV1404="", "", COUNTIF($AV$11:$AV$5010, "&lt;"&amp;$AV1404)+1+COUNTIF($AV$11:$AV1404, $AV1404)-1)</f>
        <v/>
      </c>
      <c r="AZ1404" s="111" t="str">
        <f>IF($B1404="", "", SUMIF('Shopping List'!$AV$11:$AV$25, $B1404, 'Shopping List'!$BN$11:$BN$25))</f>
        <v/>
      </c>
      <c r="BB1404" s="117" t="str">
        <f t="shared" si="332"/>
        <v/>
      </c>
    </row>
    <row r="1405" spans="1:54" x14ac:dyDescent="0.25">
      <c r="A1405" s="4"/>
      <c r="B1405" s="37"/>
      <c r="C1405" s="124"/>
      <c r="D1405" s="39"/>
      <c r="E1405" s="125"/>
      <c r="F1405" s="48"/>
      <c r="G1405" s="4"/>
      <c r="H1405" s="4"/>
      <c r="I1405" s="95" t="str">
        <f>IF($C1405="", "", IF(IFERROR(INDEX(Ingredients!$C$11:$C$310, MATCH($C1405, Ingredients!$B$11:$B$310, 0)), "")="", "", IFERROR(INDEX(Ingredients!$C$11:$C$310, MATCH($C1405, Ingredients!$B$11:$B$310, 0)), "")))</f>
        <v/>
      </c>
      <c r="J1405" s="73" t="str">
        <f>IF($B1405="", "", IF(IFERROR(INDEX(Meals!$C$11:$C$260, MATCH($B1405, Meals!$B$11:$B$260, 0)), "")="", "", IFERROR(INDEX(Meals!$C$11:$C$260, MATCH($B1405, Meals!$B$11:$B$260, 0)), "")))</f>
        <v/>
      </c>
      <c r="K1405" s="4"/>
      <c r="L1405" s="72" t="str">
        <f t="shared" si="322"/>
        <v/>
      </c>
      <c r="M1405" s="73" t="str">
        <f t="shared" si="323"/>
        <v/>
      </c>
      <c r="N1405" s="4"/>
      <c r="O1405" s="78" t="str">
        <f t="shared" si="324"/>
        <v/>
      </c>
      <c r="P1405" s="79" t="str">
        <f t="shared" si="325"/>
        <v/>
      </c>
      <c r="Q1405" s="4"/>
      <c r="R1405" s="90" t="str">
        <f t="shared" si="326"/>
        <v/>
      </c>
      <c r="S1405" s="4"/>
      <c r="Y1405" s="18" t="str">
        <f t="shared" si="327"/>
        <v/>
      </c>
      <c r="AA1405" s="18" t="str">
        <f t="shared" si="318"/>
        <v/>
      </c>
      <c r="AB1405" s="18" t="str">
        <f t="shared" si="319"/>
        <v/>
      </c>
      <c r="AC1405" s="18" t="str">
        <f t="shared" si="328"/>
        <v/>
      </c>
      <c r="AD1405" s="18" t="str">
        <f t="shared" si="328"/>
        <v/>
      </c>
      <c r="AE1405" s="18" t="str">
        <f t="shared" si="329"/>
        <v/>
      </c>
      <c r="AG1405" s="95" t="str">
        <f>IF($C1405="", "", IF(IFERROR(INDEX(Ingredients!C$11:C$310, MATCH($C1405, Ingredients!$B$11:$B$310, 0)), "")="", "", IFERROR(INDEX(Ingredients!C$11:C$310, MATCH($C1405, Ingredients!$B$11:$B$310, 0)), "")))</f>
        <v/>
      </c>
      <c r="AH1405" s="105" t="str">
        <f>IF($C1405="", "", IF(IFERROR(INDEX(Ingredients!D$11:D$310, MATCH($C1405, Ingredients!$B$11:$B$310, 0)), "")="", "", IFERROR(INDEX(Ingredients!D$11:D$310, MATCH($C1405, Ingredients!$B$11:$B$310, 0)), "")))</f>
        <v/>
      </c>
      <c r="AI1405" s="106" t="str">
        <f>IF($C1405="", "", IF(IFERROR(INDEX(Ingredients!E$11:E$310, MATCH($C1405, Ingredients!$B$11:$B$310, 0)), "")="", "", IFERROR(INDEX(Ingredients!E$11:E$310, MATCH($C1405, Ingredients!$B$11:$B$310, 0)), "")))</f>
        <v/>
      </c>
      <c r="AJ1405" s="108" t="str">
        <f>IF($C1405="", "", IF(IFERROR(INDEX(Ingredients!F$11:F$310, MATCH($C1405, Ingredients!$B$11:$B$310, 0)), "")="", "", IFERROR(INDEX(Ingredients!F$11:F$310, MATCH($C1405, Ingredients!$B$11:$B$310, 0)), "")))</f>
        <v/>
      </c>
      <c r="AK1405" s="106" t="str">
        <f>IF($C1405="", "", IF(IFERROR(INDEX(Ingredients!G$11:G$310, MATCH($C1405, Ingredients!$B$11:$B$310, 0)), "")="", "", IFERROR(INDEX(Ingredients!G$11:G$310, MATCH($C1405, Ingredients!$B$11:$B$310, 0)), "")))</f>
        <v/>
      </c>
      <c r="AL1405" s="79" t="str">
        <f>IF($C1405="", "", IF(IFERROR(INDEX(Ingredients!H$11:H$310, MATCH($C1405, Ingredients!$B$11:$B$310, 0)), "")="", "", IFERROR(INDEX(Ingredients!H$11:H$310, MATCH($C1405, Ingredients!$B$11:$B$310, 0)), "")))</f>
        <v/>
      </c>
      <c r="AN1405" s="83" t="str">
        <f t="shared" si="320"/>
        <v/>
      </c>
      <c r="AP1405" s="114" t="str">
        <f t="shared" si="330"/>
        <v/>
      </c>
      <c r="AR1405" s="117" t="str">
        <f>IF($C1405="", "", IF(IFERROR(INDEX(Ingredients!$AI$11:$AI$310, MATCH($C1405, Ingredients!$B$11:$B$310, 0)), "")="", "", IFERROR(INDEX(Ingredients!$AI$11:$AI$310, MATCH($C1405, Ingredients!$B$11:$B$310, 0)), "")))</f>
        <v/>
      </c>
      <c r="AT1405" s="120" t="str">
        <f t="shared" si="331"/>
        <v/>
      </c>
      <c r="AV1405" s="90" t="str">
        <f t="shared" si="321"/>
        <v/>
      </c>
      <c r="AX1405" s="90" t="str">
        <f>IF($AV1405="", "", COUNTIF($AV$11:$AV$5010, "&lt;"&amp;$AV1405)+1+COUNTIF($AV$11:$AV1405, $AV1405)-1)</f>
        <v/>
      </c>
      <c r="AZ1405" s="111" t="str">
        <f>IF($B1405="", "", SUMIF('Shopping List'!$AV$11:$AV$25, $B1405, 'Shopping List'!$BN$11:$BN$25))</f>
        <v/>
      </c>
      <c r="BB1405" s="117" t="str">
        <f t="shared" si="332"/>
        <v/>
      </c>
    </row>
    <row r="1406" spans="1:54" x14ac:dyDescent="0.25">
      <c r="A1406" s="4"/>
      <c r="B1406" s="37"/>
      <c r="C1406" s="124"/>
      <c r="D1406" s="39"/>
      <c r="E1406" s="125"/>
      <c r="F1406" s="48"/>
      <c r="G1406" s="4"/>
      <c r="H1406" s="4"/>
      <c r="I1406" s="95" t="str">
        <f>IF($C1406="", "", IF(IFERROR(INDEX(Ingredients!$C$11:$C$310, MATCH($C1406, Ingredients!$B$11:$B$310, 0)), "")="", "", IFERROR(INDEX(Ingredients!$C$11:$C$310, MATCH($C1406, Ingredients!$B$11:$B$310, 0)), "")))</f>
        <v/>
      </c>
      <c r="J1406" s="73" t="str">
        <f>IF($B1406="", "", IF(IFERROR(INDEX(Meals!$C$11:$C$260, MATCH($B1406, Meals!$B$11:$B$260, 0)), "")="", "", IFERROR(INDEX(Meals!$C$11:$C$260, MATCH($B1406, Meals!$B$11:$B$260, 0)), "")))</f>
        <v/>
      </c>
      <c r="K1406" s="4"/>
      <c r="L1406" s="72" t="str">
        <f t="shared" si="322"/>
        <v/>
      </c>
      <c r="M1406" s="73" t="str">
        <f t="shared" si="323"/>
        <v/>
      </c>
      <c r="N1406" s="4"/>
      <c r="O1406" s="78" t="str">
        <f t="shared" si="324"/>
        <v/>
      </c>
      <c r="P1406" s="79" t="str">
        <f t="shared" si="325"/>
        <v/>
      </c>
      <c r="Q1406" s="4"/>
      <c r="R1406" s="90" t="str">
        <f t="shared" si="326"/>
        <v/>
      </c>
      <c r="S1406" s="4"/>
      <c r="Y1406" s="18" t="str">
        <f t="shared" si="327"/>
        <v/>
      </c>
      <c r="AA1406" s="18" t="str">
        <f t="shared" si="318"/>
        <v/>
      </c>
      <c r="AB1406" s="18" t="str">
        <f t="shared" si="319"/>
        <v/>
      </c>
      <c r="AC1406" s="18" t="str">
        <f t="shared" si="328"/>
        <v/>
      </c>
      <c r="AD1406" s="18" t="str">
        <f t="shared" si="328"/>
        <v/>
      </c>
      <c r="AE1406" s="18" t="str">
        <f t="shared" si="329"/>
        <v/>
      </c>
      <c r="AG1406" s="95" t="str">
        <f>IF($C1406="", "", IF(IFERROR(INDEX(Ingredients!C$11:C$310, MATCH($C1406, Ingredients!$B$11:$B$310, 0)), "")="", "", IFERROR(INDEX(Ingredients!C$11:C$310, MATCH($C1406, Ingredients!$B$11:$B$310, 0)), "")))</f>
        <v/>
      </c>
      <c r="AH1406" s="105" t="str">
        <f>IF($C1406="", "", IF(IFERROR(INDEX(Ingredients!D$11:D$310, MATCH($C1406, Ingredients!$B$11:$B$310, 0)), "")="", "", IFERROR(INDEX(Ingredients!D$11:D$310, MATCH($C1406, Ingredients!$B$11:$B$310, 0)), "")))</f>
        <v/>
      </c>
      <c r="AI1406" s="106" t="str">
        <f>IF($C1406="", "", IF(IFERROR(INDEX(Ingredients!E$11:E$310, MATCH($C1406, Ingredients!$B$11:$B$310, 0)), "")="", "", IFERROR(INDEX(Ingredients!E$11:E$310, MATCH($C1406, Ingredients!$B$11:$B$310, 0)), "")))</f>
        <v/>
      </c>
      <c r="AJ1406" s="108" t="str">
        <f>IF($C1406="", "", IF(IFERROR(INDEX(Ingredients!F$11:F$310, MATCH($C1406, Ingredients!$B$11:$B$310, 0)), "")="", "", IFERROR(INDEX(Ingredients!F$11:F$310, MATCH($C1406, Ingredients!$B$11:$B$310, 0)), "")))</f>
        <v/>
      </c>
      <c r="AK1406" s="106" t="str">
        <f>IF($C1406="", "", IF(IFERROR(INDEX(Ingredients!G$11:G$310, MATCH($C1406, Ingredients!$B$11:$B$310, 0)), "")="", "", IFERROR(INDEX(Ingredients!G$11:G$310, MATCH($C1406, Ingredients!$B$11:$B$310, 0)), "")))</f>
        <v/>
      </c>
      <c r="AL1406" s="79" t="str">
        <f>IF($C1406="", "", IF(IFERROR(INDEX(Ingredients!H$11:H$310, MATCH($C1406, Ingredients!$B$11:$B$310, 0)), "")="", "", IFERROR(INDEX(Ingredients!H$11:H$310, MATCH($C1406, Ingredients!$B$11:$B$310, 0)), "")))</f>
        <v/>
      </c>
      <c r="AN1406" s="83" t="str">
        <f t="shared" si="320"/>
        <v/>
      </c>
      <c r="AP1406" s="114" t="str">
        <f t="shared" si="330"/>
        <v/>
      </c>
      <c r="AR1406" s="117" t="str">
        <f>IF($C1406="", "", IF(IFERROR(INDEX(Ingredients!$AI$11:$AI$310, MATCH($C1406, Ingredients!$B$11:$B$310, 0)), "")="", "", IFERROR(INDEX(Ingredients!$AI$11:$AI$310, MATCH($C1406, Ingredients!$B$11:$B$310, 0)), "")))</f>
        <v/>
      </c>
      <c r="AT1406" s="120" t="str">
        <f t="shared" si="331"/>
        <v/>
      </c>
      <c r="AV1406" s="90" t="str">
        <f t="shared" si="321"/>
        <v/>
      </c>
      <c r="AX1406" s="90" t="str">
        <f>IF($AV1406="", "", COUNTIF($AV$11:$AV$5010, "&lt;"&amp;$AV1406)+1+COUNTIF($AV$11:$AV1406, $AV1406)-1)</f>
        <v/>
      </c>
      <c r="AZ1406" s="111" t="str">
        <f>IF($B1406="", "", SUMIF('Shopping List'!$AV$11:$AV$25, $B1406, 'Shopping List'!$BN$11:$BN$25))</f>
        <v/>
      </c>
      <c r="BB1406" s="117" t="str">
        <f t="shared" si="332"/>
        <v/>
      </c>
    </row>
    <row r="1407" spans="1:54" x14ac:dyDescent="0.25">
      <c r="A1407" s="4"/>
      <c r="B1407" s="37"/>
      <c r="C1407" s="124"/>
      <c r="D1407" s="39"/>
      <c r="E1407" s="125"/>
      <c r="F1407" s="48"/>
      <c r="G1407" s="4"/>
      <c r="H1407" s="4"/>
      <c r="I1407" s="95" t="str">
        <f>IF($C1407="", "", IF(IFERROR(INDEX(Ingredients!$C$11:$C$310, MATCH($C1407, Ingredients!$B$11:$B$310, 0)), "")="", "", IFERROR(INDEX(Ingredients!$C$11:$C$310, MATCH($C1407, Ingredients!$B$11:$B$310, 0)), "")))</f>
        <v/>
      </c>
      <c r="J1407" s="73" t="str">
        <f>IF($B1407="", "", IF(IFERROR(INDEX(Meals!$C$11:$C$260, MATCH($B1407, Meals!$B$11:$B$260, 0)), "")="", "", IFERROR(INDEX(Meals!$C$11:$C$260, MATCH($B1407, Meals!$B$11:$B$260, 0)), "")))</f>
        <v/>
      </c>
      <c r="K1407" s="4"/>
      <c r="L1407" s="72" t="str">
        <f t="shared" si="322"/>
        <v/>
      </c>
      <c r="M1407" s="73" t="str">
        <f t="shared" si="323"/>
        <v/>
      </c>
      <c r="N1407" s="4"/>
      <c r="O1407" s="78" t="str">
        <f t="shared" si="324"/>
        <v/>
      </c>
      <c r="P1407" s="79" t="str">
        <f t="shared" si="325"/>
        <v/>
      </c>
      <c r="Q1407" s="4"/>
      <c r="R1407" s="90" t="str">
        <f t="shared" si="326"/>
        <v/>
      </c>
      <c r="S1407" s="4"/>
      <c r="Y1407" s="18" t="str">
        <f t="shared" si="327"/>
        <v/>
      </c>
      <c r="AA1407" s="18" t="str">
        <f t="shared" si="318"/>
        <v/>
      </c>
      <c r="AB1407" s="18" t="str">
        <f t="shared" si="319"/>
        <v/>
      </c>
      <c r="AC1407" s="18" t="str">
        <f t="shared" si="328"/>
        <v/>
      </c>
      <c r="AD1407" s="18" t="str">
        <f t="shared" si="328"/>
        <v/>
      </c>
      <c r="AE1407" s="18" t="str">
        <f t="shared" si="329"/>
        <v/>
      </c>
      <c r="AG1407" s="95" t="str">
        <f>IF($C1407="", "", IF(IFERROR(INDEX(Ingredients!C$11:C$310, MATCH($C1407, Ingredients!$B$11:$B$310, 0)), "")="", "", IFERROR(INDEX(Ingredients!C$11:C$310, MATCH($C1407, Ingredients!$B$11:$B$310, 0)), "")))</f>
        <v/>
      </c>
      <c r="AH1407" s="105" t="str">
        <f>IF($C1407="", "", IF(IFERROR(INDEX(Ingredients!D$11:D$310, MATCH($C1407, Ingredients!$B$11:$B$310, 0)), "")="", "", IFERROR(INDEX(Ingredients!D$11:D$310, MATCH($C1407, Ingredients!$B$11:$B$310, 0)), "")))</f>
        <v/>
      </c>
      <c r="AI1407" s="106" t="str">
        <f>IF($C1407="", "", IF(IFERROR(INDEX(Ingredients!E$11:E$310, MATCH($C1407, Ingredients!$B$11:$B$310, 0)), "")="", "", IFERROR(INDEX(Ingredients!E$11:E$310, MATCH($C1407, Ingredients!$B$11:$B$310, 0)), "")))</f>
        <v/>
      </c>
      <c r="AJ1407" s="108" t="str">
        <f>IF($C1407="", "", IF(IFERROR(INDEX(Ingredients!F$11:F$310, MATCH($C1407, Ingredients!$B$11:$B$310, 0)), "")="", "", IFERROR(INDEX(Ingredients!F$11:F$310, MATCH($C1407, Ingredients!$B$11:$B$310, 0)), "")))</f>
        <v/>
      </c>
      <c r="AK1407" s="106" t="str">
        <f>IF($C1407="", "", IF(IFERROR(INDEX(Ingredients!G$11:G$310, MATCH($C1407, Ingredients!$B$11:$B$310, 0)), "")="", "", IFERROR(INDEX(Ingredients!G$11:G$310, MATCH($C1407, Ingredients!$B$11:$B$310, 0)), "")))</f>
        <v/>
      </c>
      <c r="AL1407" s="79" t="str">
        <f>IF($C1407="", "", IF(IFERROR(INDEX(Ingredients!H$11:H$310, MATCH($C1407, Ingredients!$B$11:$B$310, 0)), "")="", "", IFERROR(INDEX(Ingredients!H$11:H$310, MATCH($C1407, Ingredients!$B$11:$B$310, 0)), "")))</f>
        <v/>
      </c>
      <c r="AN1407" s="83" t="str">
        <f t="shared" si="320"/>
        <v/>
      </c>
      <c r="AP1407" s="114" t="str">
        <f t="shared" si="330"/>
        <v/>
      </c>
      <c r="AR1407" s="117" t="str">
        <f>IF($C1407="", "", IF(IFERROR(INDEX(Ingredients!$AI$11:$AI$310, MATCH($C1407, Ingredients!$B$11:$B$310, 0)), "")="", "", IFERROR(INDEX(Ingredients!$AI$11:$AI$310, MATCH($C1407, Ingredients!$B$11:$B$310, 0)), "")))</f>
        <v/>
      </c>
      <c r="AT1407" s="120" t="str">
        <f t="shared" si="331"/>
        <v/>
      </c>
      <c r="AV1407" s="90" t="str">
        <f t="shared" si="321"/>
        <v/>
      </c>
      <c r="AX1407" s="90" t="str">
        <f>IF($AV1407="", "", COUNTIF($AV$11:$AV$5010, "&lt;"&amp;$AV1407)+1+COUNTIF($AV$11:$AV1407, $AV1407)-1)</f>
        <v/>
      </c>
      <c r="AZ1407" s="111" t="str">
        <f>IF($B1407="", "", SUMIF('Shopping List'!$AV$11:$AV$25, $B1407, 'Shopping List'!$BN$11:$BN$25))</f>
        <v/>
      </c>
      <c r="BB1407" s="117" t="str">
        <f t="shared" si="332"/>
        <v/>
      </c>
    </row>
    <row r="1408" spans="1:54" x14ac:dyDescent="0.25">
      <c r="A1408" s="4"/>
      <c r="B1408" s="37"/>
      <c r="C1408" s="124"/>
      <c r="D1408" s="39"/>
      <c r="E1408" s="125"/>
      <c r="F1408" s="48"/>
      <c r="G1408" s="4"/>
      <c r="H1408" s="4"/>
      <c r="I1408" s="95" t="str">
        <f>IF($C1408="", "", IF(IFERROR(INDEX(Ingredients!$C$11:$C$310, MATCH($C1408, Ingredients!$B$11:$B$310, 0)), "")="", "", IFERROR(INDEX(Ingredients!$C$11:$C$310, MATCH($C1408, Ingredients!$B$11:$B$310, 0)), "")))</f>
        <v/>
      </c>
      <c r="J1408" s="73" t="str">
        <f>IF($B1408="", "", IF(IFERROR(INDEX(Meals!$C$11:$C$260, MATCH($B1408, Meals!$B$11:$B$260, 0)), "")="", "", IFERROR(INDEX(Meals!$C$11:$C$260, MATCH($B1408, Meals!$B$11:$B$260, 0)), "")))</f>
        <v/>
      </c>
      <c r="K1408" s="4"/>
      <c r="L1408" s="72" t="str">
        <f t="shared" si="322"/>
        <v/>
      </c>
      <c r="M1408" s="73" t="str">
        <f t="shared" si="323"/>
        <v/>
      </c>
      <c r="N1408" s="4"/>
      <c r="O1408" s="78" t="str">
        <f t="shared" si="324"/>
        <v/>
      </c>
      <c r="P1408" s="79" t="str">
        <f t="shared" si="325"/>
        <v/>
      </c>
      <c r="Q1408" s="4"/>
      <c r="R1408" s="90" t="str">
        <f t="shared" si="326"/>
        <v/>
      </c>
      <c r="S1408" s="4"/>
      <c r="Y1408" s="18" t="str">
        <f t="shared" si="327"/>
        <v/>
      </c>
      <c r="AA1408" s="18" t="str">
        <f t="shared" si="318"/>
        <v/>
      </c>
      <c r="AB1408" s="18" t="str">
        <f t="shared" si="319"/>
        <v/>
      </c>
      <c r="AC1408" s="18" t="str">
        <f t="shared" si="328"/>
        <v/>
      </c>
      <c r="AD1408" s="18" t="str">
        <f t="shared" si="328"/>
        <v/>
      </c>
      <c r="AE1408" s="18" t="str">
        <f t="shared" si="329"/>
        <v/>
      </c>
      <c r="AG1408" s="95" t="str">
        <f>IF($C1408="", "", IF(IFERROR(INDEX(Ingredients!C$11:C$310, MATCH($C1408, Ingredients!$B$11:$B$310, 0)), "")="", "", IFERROR(INDEX(Ingredients!C$11:C$310, MATCH($C1408, Ingredients!$B$11:$B$310, 0)), "")))</f>
        <v/>
      </c>
      <c r="AH1408" s="105" t="str">
        <f>IF($C1408="", "", IF(IFERROR(INDEX(Ingredients!D$11:D$310, MATCH($C1408, Ingredients!$B$11:$B$310, 0)), "")="", "", IFERROR(INDEX(Ingredients!D$11:D$310, MATCH($C1408, Ingredients!$B$11:$B$310, 0)), "")))</f>
        <v/>
      </c>
      <c r="AI1408" s="106" t="str">
        <f>IF($C1408="", "", IF(IFERROR(INDEX(Ingredients!E$11:E$310, MATCH($C1408, Ingredients!$B$11:$B$310, 0)), "")="", "", IFERROR(INDEX(Ingredients!E$11:E$310, MATCH($C1408, Ingredients!$B$11:$B$310, 0)), "")))</f>
        <v/>
      </c>
      <c r="AJ1408" s="108" t="str">
        <f>IF($C1408="", "", IF(IFERROR(INDEX(Ingredients!F$11:F$310, MATCH($C1408, Ingredients!$B$11:$B$310, 0)), "")="", "", IFERROR(INDEX(Ingredients!F$11:F$310, MATCH($C1408, Ingredients!$B$11:$B$310, 0)), "")))</f>
        <v/>
      </c>
      <c r="AK1408" s="106" t="str">
        <f>IF($C1408="", "", IF(IFERROR(INDEX(Ingredients!G$11:G$310, MATCH($C1408, Ingredients!$B$11:$B$310, 0)), "")="", "", IFERROR(INDEX(Ingredients!G$11:G$310, MATCH($C1408, Ingredients!$B$11:$B$310, 0)), "")))</f>
        <v/>
      </c>
      <c r="AL1408" s="79" t="str">
        <f>IF($C1408="", "", IF(IFERROR(INDEX(Ingredients!H$11:H$310, MATCH($C1408, Ingredients!$B$11:$B$310, 0)), "")="", "", IFERROR(INDEX(Ingredients!H$11:H$310, MATCH($C1408, Ingredients!$B$11:$B$310, 0)), "")))</f>
        <v/>
      </c>
      <c r="AN1408" s="83" t="str">
        <f t="shared" si="320"/>
        <v/>
      </c>
      <c r="AP1408" s="114" t="str">
        <f t="shared" si="330"/>
        <v/>
      </c>
      <c r="AR1408" s="117" t="str">
        <f>IF($C1408="", "", IF(IFERROR(INDEX(Ingredients!$AI$11:$AI$310, MATCH($C1408, Ingredients!$B$11:$B$310, 0)), "")="", "", IFERROR(INDEX(Ingredients!$AI$11:$AI$310, MATCH($C1408, Ingredients!$B$11:$B$310, 0)), "")))</f>
        <v/>
      </c>
      <c r="AT1408" s="120" t="str">
        <f t="shared" si="331"/>
        <v/>
      </c>
      <c r="AV1408" s="90" t="str">
        <f t="shared" si="321"/>
        <v/>
      </c>
      <c r="AX1408" s="90" t="str">
        <f>IF($AV1408="", "", COUNTIF($AV$11:$AV$5010, "&lt;"&amp;$AV1408)+1+COUNTIF($AV$11:$AV1408, $AV1408)-1)</f>
        <v/>
      </c>
      <c r="AZ1408" s="111" t="str">
        <f>IF($B1408="", "", SUMIF('Shopping List'!$AV$11:$AV$25, $B1408, 'Shopping List'!$BN$11:$BN$25))</f>
        <v/>
      </c>
      <c r="BB1408" s="117" t="str">
        <f t="shared" si="332"/>
        <v/>
      </c>
    </row>
    <row r="1409" spans="1:54" x14ac:dyDescent="0.25">
      <c r="A1409" s="4"/>
      <c r="B1409" s="37"/>
      <c r="C1409" s="124"/>
      <c r="D1409" s="39"/>
      <c r="E1409" s="125"/>
      <c r="F1409" s="48"/>
      <c r="G1409" s="4"/>
      <c r="H1409" s="4"/>
      <c r="I1409" s="95" t="str">
        <f>IF($C1409="", "", IF(IFERROR(INDEX(Ingredients!$C$11:$C$310, MATCH($C1409, Ingredients!$B$11:$B$310, 0)), "")="", "", IFERROR(INDEX(Ingredients!$C$11:$C$310, MATCH($C1409, Ingredients!$B$11:$B$310, 0)), "")))</f>
        <v/>
      </c>
      <c r="J1409" s="73" t="str">
        <f>IF($B1409="", "", IF(IFERROR(INDEX(Meals!$C$11:$C$260, MATCH($B1409, Meals!$B$11:$B$260, 0)), "")="", "", IFERROR(INDEX(Meals!$C$11:$C$260, MATCH($B1409, Meals!$B$11:$B$260, 0)), "")))</f>
        <v/>
      </c>
      <c r="K1409" s="4"/>
      <c r="L1409" s="72" t="str">
        <f t="shared" si="322"/>
        <v/>
      </c>
      <c r="M1409" s="73" t="str">
        <f t="shared" si="323"/>
        <v/>
      </c>
      <c r="N1409" s="4"/>
      <c r="O1409" s="78" t="str">
        <f t="shared" si="324"/>
        <v/>
      </c>
      <c r="P1409" s="79" t="str">
        <f t="shared" si="325"/>
        <v/>
      </c>
      <c r="Q1409" s="4"/>
      <c r="R1409" s="90" t="str">
        <f t="shared" si="326"/>
        <v/>
      </c>
      <c r="S1409" s="4"/>
      <c r="Y1409" s="18" t="str">
        <f t="shared" si="327"/>
        <v/>
      </c>
      <c r="AA1409" s="18" t="str">
        <f t="shared" si="318"/>
        <v/>
      </c>
      <c r="AB1409" s="18" t="str">
        <f t="shared" si="319"/>
        <v/>
      </c>
      <c r="AC1409" s="18" t="str">
        <f t="shared" si="328"/>
        <v/>
      </c>
      <c r="AD1409" s="18" t="str">
        <f t="shared" si="328"/>
        <v/>
      </c>
      <c r="AE1409" s="18" t="str">
        <f t="shared" si="329"/>
        <v/>
      </c>
      <c r="AG1409" s="95" t="str">
        <f>IF($C1409="", "", IF(IFERROR(INDEX(Ingredients!C$11:C$310, MATCH($C1409, Ingredients!$B$11:$B$310, 0)), "")="", "", IFERROR(INDEX(Ingredients!C$11:C$310, MATCH($C1409, Ingredients!$B$11:$B$310, 0)), "")))</f>
        <v/>
      </c>
      <c r="AH1409" s="105" t="str">
        <f>IF($C1409="", "", IF(IFERROR(INDEX(Ingredients!D$11:D$310, MATCH($C1409, Ingredients!$B$11:$B$310, 0)), "")="", "", IFERROR(INDEX(Ingredients!D$11:D$310, MATCH($C1409, Ingredients!$B$11:$B$310, 0)), "")))</f>
        <v/>
      </c>
      <c r="AI1409" s="106" t="str">
        <f>IF($C1409="", "", IF(IFERROR(INDEX(Ingredients!E$11:E$310, MATCH($C1409, Ingredients!$B$11:$B$310, 0)), "")="", "", IFERROR(INDEX(Ingredients!E$11:E$310, MATCH($C1409, Ingredients!$B$11:$B$310, 0)), "")))</f>
        <v/>
      </c>
      <c r="AJ1409" s="108" t="str">
        <f>IF($C1409="", "", IF(IFERROR(INDEX(Ingredients!F$11:F$310, MATCH($C1409, Ingredients!$B$11:$B$310, 0)), "")="", "", IFERROR(INDEX(Ingredients!F$11:F$310, MATCH($C1409, Ingredients!$B$11:$B$310, 0)), "")))</f>
        <v/>
      </c>
      <c r="AK1409" s="106" t="str">
        <f>IF($C1409="", "", IF(IFERROR(INDEX(Ingredients!G$11:G$310, MATCH($C1409, Ingredients!$B$11:$B$310, 0)), "")="", "", IFERROR(INDEX(Ingredients!G$11:G$310, MATCH($C1409, Ingredients!$B$11:$B$310, 0)), "")))</f>
        <v/>
      </c>
      <c r="AL1409" s="79" t="str">
        <f>IF($C1409="", "", IF(IFERROR(INDEX(Ingredients!H$11:H$310, MATCH($C1409, Ingredients!$B$11:$B$310, 0)), "")="", "", IFERROR(INDEX(Ingredients!H$11:H$310, MATCH($C1409, Ingredients!$B$11:$B$310, 0)), "")))</f>
        <v/>
      </c>
      <c r="AN1409" s="83" t="str">
        <f t="shared" si="320"/>
        <v/>
      </c>
      <c r="AP1409" s="114" t="str">
        <f t="shared" si="330"/>
        <v/>
      </c>
      <c r="AR1409" s="117" t="str">
        <f>IF($C1409="", "", IF(IFERROR(INDEX(Ingredients!$AI$11:$AI$310, MATCH($C1409, Ingredients!$B$11:$B$310, 0)), "")="", "", IFERROR(INDEX(Ingredients!$AI$11:$AI$310, MATCH($C1409, Ingredients!$B$11:$B$310, 0)), "")))</f>
        <v/>
      </c>
      <c r="AT1409" s="120" t="str">
        <f t="shared" si="331"/>
        <v/>
      </c>
      <c r="AV1409" s="90" t="str">
        <f t="shared" si="321"/>
        <v/>
      </c>
      <c r="AX1409" s="90" t="str">
        <f>IF($AV1409="", "", COUNTIF($AV$11:$AV$5010, "&lt;"&amp;$AV1409)+1+COUNTIF($AV$11:$AV1409, $AV1409)-1)</f>
        <v/>
      </c>
      <c r="AZ1409" s="111" t="str">
        <f>IF($B1409="", "", SUMIF('Shopping List'!$AV$11:$AV$25, $B1409, 'Shopping List'!$BN$11:$BN$25))</f>
        <v/>
      </c>
      <c r="BB1409" s="117" t="str">
        <f t="shared" si="332"/>
        <v/>
      </c>
    </row>
    <row r="1410" spans="1:54" x14ac:dyDescent="0.25">
      <c r="A1410" s="4"/>
      <c r="B1410" s="37"/>
      <c r="C1410" s="124"/>
      <c r="D1410" s="39"/>
      <c r="E1410" s="125"/>
      <c r="F1410" s="48"/>
      <c r="G1410" s="4"/>
      <c r="H1410" s="4"/>
      <c r="I1410" s="95" t="str">
        <f>IF($C1410="", "", IF(IFERROR(INDEX(Ingredients!$C$11:$C$310, MATCH($C1410, Ingredients!$B$11:$B$310, 0)), "")="", "", IFERROR(INDEX(Ingredients!$C$11:$C$310, MATCH($C1410, Ingredients!$B$11:$B$310, 0)), "")))</f>
        <v/>
      </c>
      <c r="J1410" s="73" t="str">
        <f>IF($B1410="", "", IF(IFERROR(INDEX(Meals!$C$11:$C$260, MATCH($B1410, Meals!$B$11:$B$260, 0)), "")="", "", IFERROR(INDEX(Meals!$C$11:$C$260, MATCH($B1410, Meals!$B$11:$B$260, 0)), "")))</f>
        <v/>
      </c>
      <c r="K1410" s="4"/>
      <c r="L1410" s="72" t="str">
        <f t="shared" si="322"/>
        <v/>
      </c>
      <c r="M1410" s="73" t="str">
        <f t="shared" si="323"/>
        <v/>
      </c>
      <c r="N1410" s="4"/>
      <c r="O1410" s="78" t="str">
        <f t="shared" si="324"/>
        <v/>
      </c>
      <c r="P1410" s="79" t="str">
        <f t="shared" si="325"/>
        <v/>
      </c>
      <c r="Q1410" s="4"/>
      <c r="R1410" s="90" t="str">
        <f t="shared" si="326"/>
        <v/>
      </c>
      <c r="S1410" s="4"/>
      <c r="Y1410" s="18" t="str">
        <f t="shared" si="327"/>
        <v/>
      </c>
      <c r="AA1410" s="18" t="str">
        <f t="shared" si="318"/>
        <v/>
      </c>
      <c r="AB1410" s="18" t="str">
        <f t="shared" si="319"/>
        <v/>
      </c>
      <c r="AC1410" s="18" t="str">
        <f t="shared" si="328"/>
        <v/>
      </c>
      <c r="AD1410" s="18" t="str">
        <f t="shared" si="328"/>
        <v/>
      </c>
      <c r="AE1410" s="18" t="str">
        <f t="shared" si="329"/>
        <v/>
      </c>
      <c r="AG1410" s="95" t="str">
        <f>IF($C1410="", "", IF(IFERROR(INDEX(Ingredients!C$11:C$310, MATCH($C1410, Ingredients!$B$11:$B$310, 0)), "")="", "", IFERROR(INDEX(Ingredients!C$11:C$310, MATCH($C1410, Ingredients!$B$11:$B$310, 0)), "")))</f>
        <v/>
      </c>
      <c r="AH1410" s="105" t="str">
        <f>IF($C1410="", "", IF(IFERROR(INDEX(Ingredients!D$11:D$310, MATCH($C1410, Ingredients!$B$11:$B$310, 0)), "")="", "", IFERROR(INDEX(Ingredients!D$11:D$310, MATCH($C1410, Ingredients!$B$11:$B$310, 0)), "")))</f>
        <v/>
      </c>
      <c r="AI1410" s="106" t="str">
        <f>IF($C1410="", "", IF(IFERROR(INDEX(Ingredients!E$11:E$310, MATCH($C1410, Ingredients!$B$11:$B$310, 0)), "")="", "", IFERROR(INDEX(Ingredients!E$11:E$310, MATCH($C1410, Ingredients!$B$11:$B$310, 0)), "")))</f>
        <v/>
      </c>
      <c r="AJ1410" s="108" t="str">
        <f>IF($C1410="", "", IF(IFERROR(INDEX(Ingredients!F$11:F$310, MATCH($C1410, Ingredients!$B$11:$B$310, 0)), "")="", "", IFERROR(INDEX(Ingredients!F$11:F$310, MATCH($C1410, Ingredients!$B$11:$B$310, 0)), "")))</f>
        <v/>
      </c>
      <c r="AK1410" s="106" t="str">
        <f>IF($C1410="", "", IF(IFERROR(INDEX(Ingredients!G$11:G$310, MATCH($C1410, Ingredients!$B$11:$B$310, 0)), "")="", "", IFERROR(INDEX(Ingredients!G$11:G$310, MATCH($C1410, Ingredients!$B$11:$B$310, 0)), "")))</f>
        <v/>
      </c>
      <c r="AL1410" s="79" t="str">
        <f>IF($C1410="", "", IF(IFERROR(INDEX(Ingredients!H$11:H$310, MATCH($C1410, Ingredients!$B$11:$B$310, 0)), "")="", "", IFERROR(INDEX(Ingredients!H$11:H$310, MATCH($C1410, Ingredients!$B$11:$B$310, 0)), "")))</f>
        <v/>
      </c>
      <c r="AN1410" s="83" t="str">
        <f t="shared" si="320"/>
        <v/>
      </c>
      <c r="AP1410" s="114" t="str">
        <f t="shared" si="330"/>
        <v/>
      </c>
      <c r="AR1410" s="117" t="str">
        <f>IF($C1410="", "", IF(IFERROR(INDEX(Ingredients!$AI$11:$AI$310, MATCH($C1410, Ingredients!$B$11:$B$310, 0)), "")="", "", IFERROR(INDEX(Ingredients!$AI$11:$AI$310, MATCH($C1410, Ingredients!$B$11:$B$310, 0)), "")))</f>
        <v/>
      </c>
      <c r="AT1410" s="120" t="str">
        <f t="shared" si="331"/>
        <v/>
      </c>
      <c r="AV1410" s="90" t="str">
        <f t="shared" si="321"/>
        <v/>
      </c>
      <c r="AX1410" s="90" t="str">
        <f>IF($AV1410="", "", COUNTIF($AV$11:$AV$5010, "&lt;"&amp;$AV1410)+1+COUNTIF($AV$11:$AV1410, $AV1410)-1)</f>
        <v/>
      </c>
      <c r="AZ1410" s="111" t="str">
        <f>IF($B1410="", "", SUMIF('Shopping List'!$AV$11:$AV$25, $B1410, 'Shopping List'!$BN$11:$BN$25))</f>
        <v/>
      </c>
      <c r="BB1410" s="117" t="str">
        <f t="shared" si="332"/>
        <v/>
      </c>
    </row>
    <row r="1411" spans="1:54" x14ac:dyDescent="0.25">
      <c r="A1411" s="4"/>
      <c r="B1411" s="37"/>
      <c r="C1411" s="124"/>
      <c r="D1411" s="39"/>
      <c r="E1411" s="125"/>
      <c r="F1411" s="48"/>
      <c r="G1411" s="4"/>
      <c r="H1411" s="4"/>
      <c r="I1411" s="95" t="str">
        <f>IF($C1411="", "", IF(IFERROR(INDEX(Ingredients!$C$11:$C$310, MATCH($C1411, Ingredients!$B$11:$B$310, 0)), "")="", "", IFERROR(INDEX(Ingredients!$C$11:$C$310, MATCH($C1411, Ingredients!$B$11:$B$310, 0)), "")))</f>
        <v/>
      </c>
      <c r="J1411" s="73" t="str">
        <f>IF($B1411="", "", IF(IFERROR(INDEX(Meals!$C$11:$C$260, MATCH($B1411, Meals!$B$11:$B$260, 0)), "")="", "", IFERROR(INDEX(Meals!$C$11:$C$260, MATCH($B1411, Meals!$B$11:$B$260, 0)), "")))</f>
        <v/>
      </c>
      <c r="K1411" s="4"/>
      <c r="L1411" s="72" t="str">
        <f t="shared" si="322"/>
        <v/>
      </c>
      <c r="M1411" s="73" t="str">
        <f t="shared" si="323"/>
        <v/>
      </c>
      <c r="N1411" s="4"/>
      <c r="O1411" s="78" t="str">
        <f t="shared" si="324"/>
        <v/>
      </c>
      <c r="P1411" s="79" t="str">
        <f t="shared" si="325"/>
        <v/>
      </c>
      <c r="Q1411" s="4"/>
      <c r="R1411" s="90" t="str">
        <f t="shared" si="326"/>
        <v/>
      </c>
      <c r="S1411" s="4"/>
      <c r="Y1411" s="18" t="str">
        <f t="shared" si="327"/>
        <v/>
      </c>
      <c r="AA1411" s="18" t="str">
        <f t="shared" si="318"/>
        <v/>
      </c>
      <c r="AB1411" s="18" t="str">
        <f t="shared" si="319"/>
        <v/>
      </c>
      <c r="AC1411" s="18" t="str">
        <f t="shared" si="328"/>
        <v/>
      </c>
      <c r="AD1411" s="18" t="str">
        <f t="shared" si="328"/>
        <v/>
      </c>
      <c r="AE1411" s="18" t="str">
        <f t="shared" si="329"/>
        <v/>
      </c>
      <c r="AG1411" s="95" t="str">
        <f>IF($C1411="", "", IF(IFERROR(INDEX(Ingredients!C$11:C$310, MATCH($C1411, Ingredients!$B$11:$B$310, 0)), "")="", "", IFERROR(INDEX(Ingredients!C$11:C$310, MATCH($C1411, Ingredients!$B$11:$B$310, 0)), "")))</f>
        <v/>
      </c>
      <c r="AH1411" s="105" t="str">
        <f>IF($C1411="", "", IF(IFERROR(INDEX(Ingredients!D$11:D$310, MATCH($C1411, Ingredients!$B$11:$B$310, 0)), "")="", "", IFERROR(INDEX(Ingredients!D$11:D$310, MATCH($C1411, Ingredients!$B$11:$B$310, 0)), "")))</f>
        <v/>
      </c>
      <c r="AI1411" s="106" t="str">
        <f>IF($C1411="", "", IF(IFERROR(INDEX(Ingredients!E$11:E$310, MATCH($C1411, Ingredients!$B$11:$B$310, 0)), "")="", "", IFERROR(INDEX(Ingredients!E$11:E$310, MATCH($C1411, Ingredients!$B$11:$B$310, 0)), "")))</f>
        <v/>
      </c>
      <c r="AJ1411" s="108" t="str">
        <f>IF($C1411="", "", IF(IFERROR(INDEX(Ingredients!F$11:F$310, MATCH($C1411, Ingredients!$B$11:$B$310, 0)), "")="", "", IFERROR(INDEX(Ingredients!F$11:F$310, MATCH($C1411, Ingredients!$B$11:$B$310, 0)), "")))</f>
        <v/>
      </c>
      <c r="AK1411" s="106" t="str">
        <f>IF($C1411="", "", IF(IFERROR(INDEX(Ingredients!G$11:G$310, MATCH($C1411, Ingredients!$B$11:$B$310, 0)), "")="", "", IFERROR(INDEX(Ingredients!G$11:G$310, MATCH($C1411, Ingredients!$B$11:$B$310, 0)), "")))</f>
        <v/>
      </c>
      <c r="AL1411" s="79" t="str">
        <f>IF($C1411="", "", IF(IFERROR(INDEX(Ingredients!H$11:H$310, MATCH($C1411, Ingredients!$B$11:$B$310, 0)), "")="", "", IFERROR(INDEX(Ingredients!H$11:H$310, MATCH($C1411, Ingredients!$B$11:$B$310, 0)), "")))</f>
        <v/>
      </c>
      <c r="AN1411" s="83" t="str">
        <f t="shared" si="320"/>
        <v/>
      </c>
      <c r="AP1411" s="114" t="str">
        <f t="shared" si="330"/>
        <v/>
      </c>
      <c r="AR1411" s="117" t="str">
        <f>IF($C1411="", "", IF(IFERROR(INDEX(Ingredients!$AI$11:$AI$310, MATCH($C1411, Ingredients!$B$11:$B$310, 0)), "")="", "", IFERROR(INDEX(Ingredients!$AI$11:$AI$310, MATCH($C1411, Ingredients!$B$11:$B$310, 0)), "")))</f>
        <v/>
      </c>
      <c r="AT1411" s="120" t="str">
        <f t="shared" si="331"/>
        <v/>
      </c>
      <c r="AV1411" s="90" t="str">
        <f t="shared" si="321"/>
        <v/>
      </c>
      <c r="AX1411" s="90" t="str">
        <f>IF($AV1411="", "", COUNTIF($AV$11:$AV$5010, "&lt;"&amp;$AV1411)+1+COUNTIF($AV$11:$AV1411, $AV1411)-1)</f>
        <v/>
      </c>
      <c r="AZ1411" s="111" t="str">
        <f>IF($B1411="", "", SUMIF('Shopping List'!$AV$11:$AV$25, $B1411, 'Shopping List'!$BN$11:$BN$25))</f>
        <v/>
      </c>
      <c r="BB1411" s="117" t="str">
        <f t="shared" si="332"/>
        <v/>
      </c>
    </row>
    <row r="1412" spans="1:54" x14ac:dyDescent="0.25">
      <c r="A1412" s="4"/>
      <c r="B1412" s="37"/>
      <c r="C1412" s="124"/>
      <c r="D1412" s="39"/>
      <c r="E1412" s="125"/>
      <c r="F1412" s="48"/>
      <c r="G1412" s="4"/>
      <c r="H1412" s="4"/>
      <c r="I1412" s="95" t="str">
        <f>IF($C1412="", "", IF(IFERROR(INDEX(Ingredients!$C$11:$C$310, MATCH($C1412, Ingredients!$B$11:$B$310, 0)), "")="", "", IFERROR(INDEX(Ingredients!$C$11:$C$310, MATCH($C1412, Ingredients!$B$11:$B$310, 0)), "")))</f>
        <v/>
      </c>
      <c r="J1412" s="73" t="str">
        <f>IF($B1412="", "", IF(IFERROR(INDEX(Meals!$C$11:$C$260, MATCH($B1412, Meals!$B$11:$B$260, 0)), "")="", "", IFERROR(INDEX(Meals!$C$11:$C$260, MATCH($B1412, Meals!$B$11:$B$260, 0)), "")))</f>
        <v/>
      </c>
      <c r="K1412" s="4"/>
      <c r="L1412" s="72" t="str">
        <f t="shared" si="322"/>
        <v/>
      </c>
      <c r="M1412" s="73" t="str">
        <f t="shared" si="323"/>
        <v/>
      </c>
      <c r="N1412" s="4"/>
      <c r="O1412" s="78" t="str">
        <f t="shared" si="324"/>
        <v/>
      </c>
      <c r="P1412" s="79" t="str">
        <f t="shared" si="325"/>
        <v/>
      </c>
      <c r="Q1412" s="4"/>
      <c r="R1412" s="90" t="str">
        <f t="shared" si="326"/>
        <v/>
      </c>
      <c r="S1412" s="4"/>
      <c r="Y1412" s="18" t="str">
        <f t="shared" si="327"/>
        <v/>
      </c>
      <c r="AA1412" s="18" t="str">
        <f t="shared" si="318"/>
        <v/>
      </c>
      <c r="AB1412" s="18" t="str">
        <f t="shared" si="319"/>
        <v/>
      </c>
      <c r="AC1412" s="18" t="str">
        <f t="shared" si="328"/>
        <v/>
      </c>
      <c r="AD1412" s="18" t="str">
        <f t="shared" si="328"/>
        <v/>
      </c>
      <c r="AE1412" s="18" t="str">
        <f t="shared" si="329"/>
        <v/>
      </c>
      <c r="AG1412" s="95" t="str">
        <f>IF($C1412="", "", IF(IFERROR(INDEX(Ingredients!C$11:C$310, MATCH($C1412, Ingredients!$B$11:$B$310, 0)), "")="", "", IFERROR(INDEX(Ingredients!C$11:C$310, MATCH($C1412, Ingredients!$B$11:$B$310, 0)), "")))</f>
        <v/>
      </c>
      <c r="AH1412" s="105" t="str">
        <f>IF($C1412="", "", IF(IFERROR(INDEX(Ingredients!D$11:D$310, MATCH($C1412, Ingredients!$B$11:$B$310, 0)), "")="", "", IFERROR(INDEX(Ingredients!D$11:D$310, MATCH($C1412, Ingredients!$B$11:$B$310, 0)), "")))</f>
        <v/>
      </c>
      <c r="AI1412" s="106" t="str">
        <f>IF($C1412="", "", IF(IFERROR(INDEX(Ingredients!E$11:E$310, MATCH($C1412, Ingredients!$B$11:$B$310, 0)), "")="", "", IFERROR(INDEX(Ingredients!E$11:E$310, MATCH($C1412, Ingredients!$B$11:$B$310, 0)), "")))</f>
        <v/>
      </c>
      <c r="AJ1412" s="108" t="str">
        <f>IF($C1412="", "", IF(IFERROR(INDEX(Ingredients!F$11:F$310, MATCH($C1412, Ingredients!$B$11:$B$310, 0)), "")="", "", IFERROR(INDEX(Ingredients!F$11:F$310, MATCH($C1412, Ingredients!$B$11:$B$310, 0)), "")))</f>
        <v/>
      </c>
      <c r="AK1412" s="106" t="str">
        <f>IF($C1412="", "", IF(IFERROR(INDEX(Ingredients!G$11:G$310, MATCH($C1412, Ingredients!$B$11:$B$310, 0)), "")="", "", IFERROR(INDEX(Ingredients!G$11:G$310, MATCH($C1412, Ingredients!$B$11:$B$310, 0)), "")))</f>
        <v/>
      </c>
      <c r="AL1412" s="79" t="str">
        <f>IF($C1412="", "", IF(IFERROR(INDEX(Ingredients!H$11:H$310, MATCH($C1412, Ingredients!$B$11:$B$310, 0)), "")="", "", IFERROR(INDEX(Ingredients!H$11:H$310, MATCH($C1412, Ingredients!$B$11:$B$310, 0)), "")))</f>
        <v/>
      </c>
      <c r="AN1412" s="83" t="str">
        <f t="shared" si="320"/>
        <v/>
      </c>
      <c r="AP1412" s="114" t="str">
        <f t="shared" si="330"/>
        <v/>
      </c>
      <c r="AR1412" s="117" t="str">
        <f>IF($C1412="", "", IF(IFERROR(INDEX(Ingredients!$AI$11:$AI$310, MATCH($C1412, Ingredients!$B$11:$B$310, 0)), "")="", "", IFERROR(INDEX(Ingredients!$AI$11:$AI$310, MATCH($C1412, Ingredients!$B$11:$B$310, 0)), "")))</f>
        <v/>
      </c>
      <c r="AT1412" s="120" t="str">
        <f t="shared" si="331"/>
        <v/>
      </c>
      <c r="AV1412" s="90" t="str">
        <f t="shared" si="321"/>
        <v/>
      </c>
      <c r="AX1412" s="90" t="str">
        <f>IF($AV1412="", "", COUNTIF($AV$11:$AV$5010, "&lt;"&amp;$AV1412)+1+COUNTIF($AV$11:$AV1412, $AV1412)-1)</f>
        <v/>
      </c>
      <c r="AZ1412" s="111" t="str">
        <f>IF($B1412="", "", SUMIF('Shopping List'!$AV$11:$AV$25, $B1412, 'Shopping List'!$BN$11:$BN$25))</f>
        <v/>
      </c>
      <c r="BB1412" s="117" t="str">
        <f t="shared" si="332"/>
        <v/>
      </c>
    </row>
    <row r="1413" spans="1:54" x14ac:dyDescent="0.25">
      <c r="A1413" s="4"/>
      <c r="B1413" s="37"/>
      <c r="C1413" s="124"/>
      <c r="D1413" s="39"/>
      <c r="E1413" s="125"/>
      <c r="F1413" s="48"/>
      <c r="G1413" s="4"/>
      <c r="H1413" s="4"/>
      <c r="I1413" s="95" t="str">
        <f>IF($C1413="", "", IF(IFERROR(INDEX(Ingredients!$C$11:$C$310, MATCH($C1413, Ingredients!$B$11:$B$310, 0)), "")="", "", IFERROR(INDEX(Ingredients!$C$11:$C$310, MATCH($C1413, Ingredients!$B$11:$B$310, 0)), "")))</f>
        <v/>
      </c>
      <c r="J1413" s="73" t="str">
        <f>IF($B1413="", "", IF(IFERROR(INDEX(Meals!$C$11:$C$260, MATCH($B1413, Meals!$B$11:$B$260, 0)), "")="", "", IFERROR(INDEX(Meals!$C$11:$C$260, MATCH($B1413, Meals!$B$11:$B$260, 0)), "")))</f>
        <v/>
      </c>
      <c r="K1413" s="4"/>
      <c r="L1413" s="72" t="str">
        <f t="shared" si="322"/>
        <v/>
      </c>
      <c r="M1413" s="73" t="str">
        <f t="shared" si="323"/>
        <v/>
      </c>
      <c r="N1413" s="4"/>
      <c r="O1413" s="78" t="str">
        <f t="shared" si="324"/>
        <v/>
      </c>
      <c r="P1413" s="79" t="str">
        <f t="shared" si="325"/>
        <v/>
      </c>
      <c r="Q1413" s="4"/>
      <c r="R1413" s="90" t="str">
        <f t="shared" si="326"/>
        <v/>
      </c>
      <c r="S1413" s="4"/>
      <c r="Y1413" s="18" t="str">
        <f t="shared" si="327"/>
        <v/>
      </c>
      <c r="AA1413" s="18" t="str">
        <f t="shared" si="318"/>
        <v/>
      </c>
      <c r="AB1413" s="18" t="str">
        <f t="shared" si="319"/>
        <v/>
      </c>
      <c r="AC1413" s="18" t="str">
        <f t="shared" si="328"/>
        <v/>
      </c>
      <c r="AD1413" s="18" t="str">
        <f t="shared" si="328"/>
        <v/>
      </c>
      <c r="AE1413" s="18" t="str">
        <f t="shared" si="329"/>
        <v/>
      </c>
      <c r="AG1413" s="95" t="str">
        <f>IF($C1413="", "", IF(IFERROR(INDEX(Ingredients!C$11:C$310, MATCH($C1413, Ingredients!$B$11:$B$310, 0)), "")="", "", IFERROR(INDEX(Ingredients!C$11:C$310, MATCH($C1413, Ingredients!$B$11:$B$310, 0)), "")))</f>
        <v/>
      </c>
      <c r="AH1413" s="105" t="str">
        <f>IF($C1413="", "", IF(IFERROR(INDEX(Ingredients!D$11:D$310, MATCH($C1413, Ingredients!$B$11:$B$310, 0)), "")="", "", IFERROR(INDEX(Ingredients!D$11:D$310, MATCH($C1413, Ingredients!$B$11:$B$310, 0)), "")))</f>
        <v/>
      </c>
      <c r="AI1413" s="106" t="str">
        <f>IF($C1413="", "", IF(IFERROR(INDEX(Ingredients!E$11:E$310, MATCH($C1413, Ingredients!$B$11:$B$310, 0)), "")="", "", IFERROR(INDEX(Ingredients!E$11:E$310, MATCH($C1413, Ingredients!$B$11:$B$310, 0)), "")))</f>
        <v/>
      </c>
      <c r="AJ1413" s="108" t="str">
        <f>IF($C1413="", "", IF(IFERROR(INDEX(Ingredients!F$11:F$310, MATCH($C1413, Ingredients!$B$11:$B$310, 0)), "")="", "", IFERROR(INDEX(Ingredients!F$11:F$310, MATCH($C1413, Ingredients!$B$11:$B$310, 0)), "")))</f>
        <v/>
      </c>
      <c r="AK1413" s="106" t="str">
        <f>IF($C1413="", "", IF(IFERROR(INDEX(Ingredients!G$11:G$310, MATCH($C1413, Ingredients!$B$11:$B$310, 0)), "")="", "", IFERROR(INDEX(Ingredients!G$11:G$310, MATCH($C1413, Ingredients!$B$11:$B$310, 0)), "")))</f>
        <v/>
      </c>
      <c r="AL1413" s="79" t="str">
        <f>IF($C1413="", "", IF(IFERROR(INDEX(Ingredients!H$11:H$310, MATCH($C1413, Ingredients!$B$11:$B$310, 0)), "")="", "", IFERROR(INDEX(Ingredients!H$11:H$310, MATCH($C1413, Ingredients!$B$11:$B$310, 0)), "")))</f>
        <v/>
      </c>
      <c r="AN1413" s="83" t="str">
        <f t="shared" si="320"/>
        <v/>
      </c>
      <c r="AP1413" s="114" t="str">
        <f t="shared" si="330"/>
        <v/>
      </c>
      <c r="AR1413" s="117" t="str">
        <f>IF($C1413="", "", IF(IFERROR(INDEX(Ingredients!$AI$11:$AI$310, MATCH($C1413, Ingredients!$B$11:$B$310, 0)), "")="", "", IFERROR(INDEX(Ingredients!$AI$11:$AI$310, MATCH($C1413, Ingredients!$B$11:$B$310, 0)), "")))</f>
        <v/>
      </c>
      <c r="AT1413" s="120" t="str">
        <f t="shared" si="331"/>
        <v/>
      </c>
      <c r="AV1413" s="90" t="str">
        <f t="shared" si="321"/>
        <v/>
      </c>
      <c r="AX1413" s="90" t="str">
        <f>IF($AV1413="", "", COUNTIF($AV$11:$AV$5010, "&lt;"&amp;$AV1413)+1+COUNTIF($AV$11:$AV1413, $AV1413)-1)</f>
        <v/>
      </c>
      <c r="AZ1413" s="111" t="str">
        <f>IF($B1413="", "", SUMIF('Shopping List'!$AV$11:$AV$25, $B1413, 'Shopping List'!$BN$11:$BN$25))</f>
        <v/>
      </c>
      <c r="BB1413" s="117" t="str">
        <f t="shared" si="332"/>
        <v/>
      </c>
    </row>
    <row r="1414" spans="1:54" x14ac:dyDescent="0.25">
      <c r="A1414" s="4"/>
      <c r="B1414" s="37"/>
      <c r="C1414" s="124"/>
      <c r="D1414" s="39"/>
      <c r="E1414" s="125"/>
      <c r="F1414" s="48"/>
      <c r="G1414" s="4"/>
      <c r="H1414" s="4"/>
      <c r="I1414" s="95" t="str">
        <f>IF($C1414="", "", IF(IFERROR(INDEX(Ingredients!$C$11:$C$310, MATCH($C1414, Ingredients!$B$11:$B$310, 0)), "")="", "", IFERROR(INDEX(Ingredients!$C$11:$C$310, MATCH($C1414, Ingredients!$B$11:$B$310, 0)), "")))</f>
        <v/>
      </c>
      <c r="J1414" s="73" t="str">
        <f>IF($B1414="", "", IF(IFERROR(INDEX(Meals!$C$11:$C$260, MATCH($B1414, Meals!$B$11:$B$260, 0)), "")="", "", IFERROR(INDEX(Meals!$C$11:$C$260, MATCH($B1414, Meals!$B$11:$B$260, 0)), "")))</f>
        <v/>
      </c>
      <c r="K1414" s="4"/>
      <c r="L1414" s="72" t="str">
        <f t="shared" si="322"/>
        <v/>
      </c>
      <c r="M1414" s="73" t="str">
        <f t="shared" si="323"/>
        <v/>
      </c>
      <c r="N1414" s="4"/>
      <c r="O1414" s="78" t="str">
        <f t="shared" si="324"/>
        <v/>
      </c>
      <c r="P1414" s="79" t="str">
        <f t="shared" si="325"/>
        <v/>
      </c>
      <c r="Q1414" s="4"/>
      <c r="R1414" s="90" t="str">
        <f t="shared" si="326"/>
        <v/>
      </c>
      <c r="S1414" s="4"/>
      <c r="Y1414" s="18" t="str">
        <f t="shared" si="327"/>
        <v/>
      </c>
      <c r="AA1414" s="18" t="str">
        <f t="shared" si="318"/>
        <v/>
      </c>
      <c r="AB1414" s="18" t="str">
        <f t="shared" si="319"/>
        <v/>
      </c>
      <c r="AC1414" s="18" t="str">
        <f t="shared" si="328"/>
        <v/>
      </c>
      <c r="AD1414" s="18" t="str">
        <f t="shared" si="328"/>
        <v/>
      </c>
      <c r="AE1414" s="18" t="str">
        <f t="shared" si="329"/>
        <v/>
      </c>
      <c r="AG1414" s="95" t="str">
        <f>IF($C1414="", "", IF(IFERROR(INDEX(Ingredients!C$11:C$310, MATCH($C1414, Ingredients!$B$11:$B$310, 0)), "")="", "", IFERROR(INDEX(Ingredients!C$11:C$310, MATCH($C1414, Ingredients!$B$11:$B$310, 0)), "")))</f>
        <v/>
      </c>
      <c r="AH1414" s="105" t="str">
        <f>IF($C1414="", "", IF(IFERROR(INDEX(Ingredients!D$11:D$310, MATCH($C1414, Ingredients!$B$11:$B$310, 0)), "")="", "", IFERROR(INDEX(Ingredients!D$11:D$310, MATCH($C1414, Ingredients!$B$11:$B$310, 0)), "")))</f>
        <v/>
      </c>
      <c r="AI1414" s="106" t="str">
        <f>IF($C1414="", "", IF(IFERROR(INDEX(Ingredients!E$11:E$310, MATCH($C1414, Ingredients!$B$11:$B$310, 0)), "")="", "", IFERROR(INDEX(Ingredients!E$11:E$310, MATCH($C1414, Ingredients!$B$11:$B$310, 0)), "")))</f>
        <v/>
      </c>
      <c r="AJ1414" s="108" t="str">
        <f>IF($C1414="", "", IF(IFERROR(INDEX(Ingredients!F$11:F$310, MATCH($C1414, Ingredients!$B$11:$B$310, 0)), "")="", "", IFERROR(INDEX(Ingredients!F$11:F$310, MATCH($C1414, Ingredients!$B$11:$B$310, 0)), "")))</f>
        <v/>
      </c>
      <c r="AK1414" s="106" t="str">
        <f>IF($C1414="", "", IF(IFERROR(INDEX(Ingredients!G$11:G$310, MATCH($C1414, Ingredients!$B$11:$B$310, 0)), "")="", "", IFERROR(INDEX(Ingredients!G$11:G$310, MATCH($C1414, Ingredients!$B$11:$B$310, 0)), "")))</f>
        <v/>
      </c>
      <c r="AL1414" s="79" t="str">
        <f>IF($C1414="", "", IF(IFERROR(INDEX(Ingredients!H$11:H$310, MATCH($C1414, Ingredients!$B$11:$B$310, 0)), "")="", "", IFERROR(INDEX(Ingredients!H$11:H$310, MATCH($C1414, Ingredients!$B$11:$B$310, 0)), "")))</f>
        <v/>
      </c>
      <c r="AN1414" s="83" t="str">
        <f t="shared" si="320"/>
        <v/>
      </c>
      <c r="AP1414" s="114" t="str">
        <f t="shared" si="330"/>
        <v/>
      </c>
      <c r="AR1414" s="117" t="str">
        <f>IF($C1414="", "", IF(IFERROR(INDEX(Ingredients!$AI$11:$AI$310, MATCH($C1414, Ingredients!$B$11:$B$310, 0)), "")="", "", IFERROR(INDEX(Ingredients!$AI$11:$AI$310, MATCH($C1414, Ingredients!$B$11:$B$310, 0)), "")))</f>
        <v/>
      </c>
      <c r="AT1414" s="120" t="str">
        <f t="shared" si="331"/>
        <v/>
      </c>
      <c r="AV1414" s="90" t="str">
        <f t="shared" si="321"/>
        <v/>
      </c>
      <c r="AX1414" s="90" t="str">
        <f>IF($AV1414="", "", COUNTIF($AV$11:$AV$5010, "&lt;"&amp;$AV1414)+1+COUNTIF($AV$11:$AV1414, $AV1414)-1)</f>
        <v/>
      </c>
      <c r="AZ1414" s="111" t="str">
        <f>IF($B1414="", "", SUMIF('Shopping List'!$AV$11:$AV$25, $B1414, 'Shopping List'!$BN$11:$BN$25))</f>
        <v/>
      </c>
      <c r="BB1414" s="117" t="str">
        <f t="shared" si="332"/>
        <v/>
      </c>
    </row>
    <row r="1415" spans="1:54" x14ac:dyDescent="0.25">
      <c r="A1415" s="4"/>
      <c r="B1415" s="37"/>
      <c r="C1415" s="124"/>
      <c r="D1415" s="39"/>
      <c r="E1415" s="125"/>
      <c r="F1415" s="48"/>
      <c r="G1415" s="4"/>
      <c r="H1415" s="4"/>
      <c r="I1415" s="95" t="str">
        <f>IF($C1415="", "", IF(IFERROR(INDEX(Ingredients!$C$11:$C$310, MATCH($C1415, Ingredients!$B$11:$B$310, 0)), "")="", "", IFERROR(INDEX(Ingredients!$C$11:$C$310, MATCH($C1415, Ingredients!$B$11:$B$310, 0)), "")))</f>
        <v/>
      </c>
      <c r="J1415" s="73" t="str">
        <f>IF($B1415="", "", IF(IFERROR(INDEX(Meals!$C$11:$C$260, MATCH($B1415, Meals!$B$11:$B$260, 0)), "")="", "", IFERROR(INDEX(Meals!$C$11:$C$260, MATCH($B1415, Meals!$B$11:$B$260, 0)), "")))</f>
        <v/>
      </c>
      <c r="K1415" s="4"/>
      <c r="L1415" s="72" t="str">
        <f t="shared" si="322"/>
        <v/>
      </c>
      <c r="M1415" s="73" t="str">
        <f t="shared" si="323"/>
        <v/>
      </c>
      <c r="N1415" s="4"/>
      <c r="O1415" s="78" t="str">
        <f t="shared" si="324"/>
        <v/>
      </c>
      <c r="P1415" s="79" t="str">
        <f t="shared" si="325"/>
        <v/>
      </c>
      <c r="Q1415" s="4"/>
      <c r="R1415" s="90" t="str">
        <f t="shared" si="326"/>
        <v/>
      </c>
      <c r="S1415" s="4"/>
      <c r="Y1415" s="18" t="str">
        <f t="shared" si="327"/>
        <v/>
      </c>
      <c r="AA1415" s="18" t="str">
        <f t="shared" si="318"/>
        <v/>
      </c>
      <c r="AB1415" s="18" t="str">
        <f t="shared" si="319"/>
        <v/>
      </c>
      <c r="AC1415" s="18" t="str">
        <f t="shared" si="328"/>
        <v/>
      </c>
      <c r="AD1415" s="18" t="str">
        <f t="shared" si="328"/>
        <v/>
      </c>
      <c r="AE1415" s="18" t="str">
        <f t="shared" si="329"/>
        <v/>
      </c>
      <c r="AG1415" s="95" t="str">
        <f>IF($C1415="", "", IF(IFERROR(INDEX(Ingredients!C$11:C$310, MATCH($C1415, Ingredients!$B$11:$B$310, 0)), "")="", "", IFERROR(INDEX(Ingredients!C$11:C$310, MATCH($C1415, Ingredients!$B$11:$B$310, 0)), "")))</f>
        <v/>
      </c>
      <c r="AH1415" s="105" t="str">
        <f>IF($C1415="", "", IF(IFERROR(INDEX(Ingredients!D$11:D$310, MATCH($C1415, Ingredients!$B$11:$B$310, 0)), "")="", "", IFERROR(INDEX(Ingredients!D$11:D$310, MATCH($C1415, Ingredients!$B$11:$B$310, 0)), "")))</f>
        <v/>
      </c>
      <c r="AI1415" s="106" t="str">
        <f>IF($C1415="", "", IF(IFERROR(INDEX(Ingredients!E$11:E$310, MATCH($C1415, Ingredients!$B$11:$B$310, 0)), "")="", "", IFERROR(INDEX(Ingredients!E$11:E$310, MATCH($C1415, Ingredients!$B$11:$B$310, 0)), "")))</f>
        <v/>
      </c>
      <c r="AJ1415" s="108" t="str">
        <f>IF($C1415="", "", IF(IFERROR(INDEX(Ingredients!F$11:F$310, MATCH($C1415, Ingredients!$B$11:$B$310, 0)), "")="", "", IFERROR(INDEX(Ingredients!F$11:F$310, MATCH($C1415, Ingredients!$B$11:$B$310, 0)), "")))</f>
        <v/>
      </c>
      <c r="AK1415" s="106" t="str">
        <f>IF($C1415="", "", IF(IFERROR(INDEX(Ingredients!G$11:G$310, MATCH($C1415, Ingredients!$B$11:$B$310, 0)), "")="", "", IFERROR(INDEX(Ingredients!G$11:G$310, MATCH($C1415, Ingredients!$B$11:$B$310, 0)), "")))</f>
        <v/>
      </c>
      <c r="AL1415" s="79" t="str">
        <f>IF($C1415="", "", IF(IFERROR(INDEX(Ingredients!H$11:H$310, MATCH($C1415, Ingredients!$B$11:$B$310, 0)), "")="", "", IFERROR(INDEX(Ingredients!H$11:H$310, MATCH($C1415, Ingredients!$B$11:$B$310, 0)), "")))</f>
        <v/>
      </c>
      <c r="AN1415" s="83" t="str">
        <f t="shared" si="320"/>
        <v/>
      </c>
      <c r="AP1415" s="114" t="str">
        <f t="shared" si="330"/>
        <v/>
      </c>
      <c r="AR1415" s="117" t="str">
        <f>IF($C1415="", "", IF(IFERROR(INDEX(Ingredients!$AI$11:$AI$310, MATCH($C1415, Ingredients!$B$11:$B$310, 0)), "")="", "", IFERROR(INDEX(Ingredients!$AI$11:$AI$310, MATCH($C1415, Ingredients!$B$11:$B$310, 0)), "")))</f>
        <v/>
      </c>
      <c r="AT1415" s="120" t="str">
        <f t="shared" si="331"/>
        <v/>
      </c>
      <c r="AV1415" s="90" t="str">
        <f t="shared" si="321"/>
        <v/>
      </c>
      <c r="AX1415" s="90" t="str">
        <f>IF($AV1415="", "", COUNTIF($AV$11:$AV$5010, "&lt;"&amp;$AV1415)+1+COUNTIF($AV$11:$AV1415, $AV1415)-1)</f>
        <v/>
      </c>
      <c r="AZ1415" s="111" t="str">
        <f>IF($B1415="", "", SUMIF('Shopping List'!$AV$11:$AV$25, $B1415, 'Shopping List'!$BN$11:$BN$25))</f>
        <v/>
      </c>
      <c r="BB1415" s="117" t="str">
        <f t="shared" si="332"/>
        <v/>
      </c>
    </row>
    <row r="1416" spans="1:54" x14ac:dyDescent="0.25">
      <c r="A1416" s="4"/>
      <c r="B1416" s="37"/>
      <c r="C1416" s="124"/>
      <c r="D1416" s="39"/>
      <c r="E1416" s="125"/>
      <c r="F1416" s="48"/>
      <c r="G1416" s="4"/>
      <c r="H1416" s="4"/>
      <c r="I1416" s="95" t="str">
        <f>IF($C1416="", "", IF(IFERROR(INDEX(Ingredients!$C$11:$C$310, MATCH($C1416, Ingredients!$B$11:$B$310, 0)), "")="", "", IFERROR(INDEX(Ingredients!$C$11:$C$310, MATCH($C1416, Ingredients!$B$11:$B$310, 0)), "")))</f>
        <v/>
      </c>
      <c r="J1416" s="73" t="str">
        <f>IF($B1416="", "", IF(IFERROR(INDEX(Meals!$C$11:$C$260, MATCH($B1416, Meals!$B$11:$B$260, 0)), "")="", "", IFERROR(INDEX(Meals!$C$11:$C$260, MATCH($B1416, Meals!$B$11:$B$260, 0)), "")))</f>
        <v/>
      </c>
      <c r="K1416" s="4"/>
      <c r="L1416" s="72" t="str">
        <f t="shared" si="322"/>
        <v/>
      </c>
      <c r="M1416" s="73" t="str">
        <f t="shared" si="323"/>
        <v/>
      </c>
      <c r="N1416" s="4"/>
      <c r="O1416" s="78" t="str">
        <f t="shared" si="324"/>
        <v/>
      </c>
      <c r="P1416" s="79" t="str">
        <f t="shared" si="325"/>
        <v/>
      </c>
      <c r="Q1416" s="4"/>
      <c r="R1416" s="90" t="str">
        <f t="shared" si="326"/>
        <v/>
      </c>
      <c r="S1416" s="4"/>
      <c r="Y1416" s="18" t="str">
        <f t="shared" si="327"/>
        <v/>
      </c>
      <c r="AA1416" s="18" t="str">
        <f t="shared" si="318"/>
        <v/>
      </c>
      <c r="AB1416" s="18" t="str">
        <f t="shared" si="319"/>
        <v/>
      </c>
      <c r="AC1416" s="18" t="str">
        <f t="shared" si="328"/>
        <v/>
      </c>
      <c r="AD1416" s="18" t="str">
        <f t="shared" si="328"/>
        <v/>
      </c>
      <c r="AE1416" s="18" t="str">
        <f t="shared" si="329"/>
        <v/>
      </c>
      <c r="AG1416" s="95" t="str">
        <f>IF($C1416="", "", IF(IFERROR(INDEX(Ingredients!C$11:C$310, MATCH($C1416, Ingredients!$B$11:$B$310, 0)), "")="", "", IFERROR(INDEX(Ingredients!C$11:C$310, MATCH($C1416, Ingredients!$B$11:$B$310, 0)), "")))</f>
        <v/>
      </c>
      <c r="AH1416" s="105" t="str">
        <f>IF($C1416="", "", IF(IFERROR(INDEX(Ingredients!D$11:D$310, MATCH($C1416, Ingredients!$B$11:$B$310, 0)), "")="", "", IFERROR(INDEX(Ingredients!D$11:D$310, MATCH($C1416, Ingredients!$B$11:$B$310, 0)), "")))</f>
        <v/>
      </c>
      <c r="AI1416" s="106" t="str">
        <f>IF($C1416="", "", IF(IFERROR(INDEX(Ingredients!E$11:E$310, MATCH($C1416, Ingredients!$B$11:$B$310, 0)), "")="", "", IFERROR(INDEX(Ingredients!E$11:E$310, MATCH($C1416, Ingredients!$B$11:$B$310, 0)), "")))</f>
        <v/>
      </c>
      <c r="AJ1416" s="108" t="str">
        <f>IF($C1416="", "", IF(IFERROR(INDEX(Ingredients!F$11:F$310, MATCH($C1416, Ingredients!$B$11:$B$310, 0)), "")="", "", IFERROR(INDEX(Ingredients!F$11:F$310, MATCH($C1416, Ingredients!$B$11:$B$310, 0)), "")))</f>
        <v/>
      </c>
      <c r="AK1416" s="106" t="str">
        <f>IF($C1416="", "", IF(IFERROR(INDEX(Ingredients!G$11:G$310, MATCH($C1416, Ingredients!$B$11:$B$310, 0)), "")="", "", IFERROR(INDEX(Ingredients!G$11:G$310, MATCH($C1416, Ingredients!$B$11:$B$310, 0)), "")))</f>
        <v/>
      </c>
      <c r="AL1416" s="79" t="str">
        <f>IF($C1416="", "", IF(IFERROR(INDEX(Ingredients!H$11:H$310, MATCH($C1416, Ingredients!$B$11:$B$310, 0)), "")="", "", IFERROR(INDEX(Ingredients!H$11:H$310, MATCH($C1416, Ingredients!$B$11:$B$310, 0)), "")))</f>
        <v/>
      </c>
      <c r="AN1416" s="83" t="str">
        <f t="shared" si="320"/>
        <v/>
      </c>
      <c r="AP1416" s="114" t="str">
        <f t="shared" si="330"/>
        <v/>
      </c>
      <c r="AR1416" s="117" t="str">
        <f>IF($C1416="", "", IF(IFERROR(INDEX(Ingredients!$AI$11:$AI$310, MATCH($C1416, Ingredients!$B$11:$B$310, 0)), "")="", "", IFERROR(INDEX(Ingredients!$AI$11:$AI$310, MATCH($C1416, Ingredients!$B$11:$B$310, 0)), "")))</f>
        <v/>
      </c>
      <c r="AT1416" s="120" t="str">
        <f t="shared" si="331"/>
        <v/>
      </c>
      <c r="AV1416" s="90" t="str">
        <f t="shared" si="321"/>
        <v/>
      </c>
      <c r="AX1416" s="90" t="str">
        <f>IF($AV1416="", "", COUNTIF($AV$11:$AV$5010, "&lt;"&amp;$AV1416)+1+COUNTIF($AV$11:$AV1416, $AV1416)-1)</f>
        <v/>
      </c>
      <c r="AZ1416" s="111" t="str">
        <f>IF($B1416="", "", SUMIF('Shopping List'!$AV$11:$AV$25, $B1416, 'Shopping List'!$BN$11:$BN$25))</f>
        <v/>
      </c>
      <c r="BB1416" s="117" t="str">
        <f t="shared" si="332"/>
        <v/>
      </c>
    </row>
    <row r="1417" spans="1:54" x14ac:dyDescent="0.25">
      <c r="A1417" s="4"/>
      <c r="B1417" s="37"/>
      <c r="C1417" s="124"/>
      <c r="D1417" s="39"/>
      <c r="E1417" s="125"/>
      <c r="F1417" s="48"/>
      <c r="G1417" s="4"/>
      <c r="H1417" s="4"/>
      <c r="I1417" s="95" t="str">
        <f>IF($C1417="", "", IF(IFERROR(INDEX(Ingredients!$C$11:$C$310, MATCH($C1417, Ingredients!$B$11:$B$310, 0)), "")="", "", IFERROR(INDEX(Ingredients!$C$11:$C$310, MATCH($C1417, Ingredients!$B$11:$B$310, 0)), "")))</f>
        <v/>
      </c>
      <c r="J1417" s="73" t="str">
        <f>IF($B1417="", "", IF(IFERROR(INDEX(Meals!$C$11:$C$260, MATCH($B1417, Meals!$B$11:$B$260, 0)), "")="", "", IFERROR(INDEX(Meals!$C$11:$C$260, MATCH($B1417, Meals!$B$11:$B$260, 0)), "")))</f>
        <v/>
      </c>
      <c r="K1417" s="4"/>
      <c r="L1417" s="72" t="str">
        <f t="shared" si="322"/>
        <v/>
      </c>
      <c r="M1417" s="73" t="str">
        <f t="shared" si="323"/>
        <v/>
      </c>
      <c r="N1417" s="4"/>
      <c r="O1417" s="78" t="str">
        <f t="shared" si="324"/>
        <v/>
      </c>
      <c r="P1417" s="79" t="str">
        <f t="shared" si="325"/>
        <v/>
      </c>
      <c r="Q1417" s="4"/>
      <c r="R1417" s="90" t="str">
        <f t="shared" si="326"/>
        <v/>
      </c>
      <c r="S1417" s="4"/>
      <c r="Y1417" s="18" t="str">
        <f t="shared" si="327"/>
        <v/>
      </c>
      <c r="AA1417" s="18" t="str">
        <f t="shared" si="318"/>
        <v/>
      </c>
      <c r="AB1417" s="18" t="str">
        <f t="shared" si="319"/>
        <v/>
      </c>
      <c r="AC1417" s="18" t="str">
        <f t="shared" si="328"/>
        <v/>
      </c>
      <c r="AD1417" s="18" t="str">
        <f t="shared" si="328"/>
        <v/>
      </c>
      <c r="AE1417" s="18" t="str">
        <f t="shared" si="329"/>
        <v/>
      </c>
      <c r="AG1417" s="95" t="str">
        <f>IF($C1417="", "", IF(IFERROR(INDEX(Ingredients!C$11:C$310, MATCH($C1417, Ingredients!$B$11:$B$310, 0)), "")="", "", IFERROR(INDEX(Ingredients!C$11:C$310, MATCH($C1417, Ingredients!$B$11:$B$310, 0)), "")))</f>
        <v/>
      </c>
      <c r="AH1417" s="105" t="str">
        <f>IF($C1417="", "", IF(IFERROR(INDEX(Ingredients!D$11:D$310, MATCH($C1417, Ingredients!$B$11:$B$310, 0)), "")="", "", IFERROR(INDEX(Ingredients!D$11:D$310, MATCH($C1417, Ingredients!$B$11:$B$310, 0)), "")))</f>
        <v/>
      </c>
      <c r="AI1417" s="106" t="str">
        <f>IF($C1417="", "", IF(IFERROR(INDEX(Ingredients!E$11:E$310, MATCH($C1417, Ingredients!$B$11:$B$310, 0)), "")="", "", IFERROR(INDEX(Ingredients!E$11:E$310, MATCH($C1417, Ingredients!$B$11:$B$310, 0)), "")))</f>
        <v/>
      </c>
      <c r="AJ1417" s="108" t="str">
        <f>IF($C1417="", "", IF(IFERROR(INDEX(Ingredients!F$11:F$310, MATCH($C1417, Ingredients!$B$11:$B$310, 0)), "")="", "", IFERROR(INDEX(Ingredients!F$11:F$310, MATCH($C1417, Ingredients!$B$11:$B$310, 0)), "")))</f>
        <v/>
      </c>
      <c r="AK1417" s="106" t="str">
        <f>IF($C1417="", "", IF(IFERROR(INDEX(Ingredients!G$11:G$310, MATCH($C1417, Ingredients!$B$11:$B$310, 0)), "")="", "", IFERROR(INDEX(Ingredients!G$11:G$310, MATCH($C1417, Ingredients!$B$11:$B$310, 0)), "")))</f>
        <v/>
      </c>
      <c r="AL1417" s="79" t="str">
        <f>IF($C1417="", "", IF(IFERROR(INDEX(Ingredients!H$11:H$310, MATCH($C1417, Ingredients!$B$11:$B$310, 0)), "")="", "", IFERROR(INDEX(Ingredients!H$11:H$310, MATCH($C1417, Ingredients!$B$11:$B$310, 0)), "")))</f>
        <v/>
      </c>
      <c r="AN1417" s="83" t="str">
        <f t="shared" si="320"/>
        <v/>
      </c>
      <c r="AP1417" s="114" t="str">
        <f t="shared" si="330"/>
        <v/>
      </c>
      <c r="AR1417" s="117" t="str">
        <f>IF($C1417="", "", IF(IFERROR(INDEX(Ingredients!$AI$11:$AI$310, MATCH($C1417, Ingredients!$B$11:$B$310, 0)), "")="", "", IFERROR(INDEX(Ingredients!$AI$11:$AI$310, MATCH($C1417, Ingredients!$B$11:$B$310, 0)), "")))</f>
        <v/>
      </c>
      <c r="AT1417" s="120" t="str">
        <f t="shared" si="331"/>
        <v/>
      </c>
      <c r="AV1417" s="90" t="str">
        <f t="shared" si="321"/>
        <v/>
      </c>
      <c r="AX1417" s="90" t="str">
        <f>IF($AV1417="", "", COUNTIF($AV$11:$AV$5010, "&lt;"&amp;$AV1417)+1+COUNTIF($AV$11:$AV1417, $AV1417)-1)</f>
        <v/>
      </c>
      <c r="AZ1417" s="111" t="str">
        <f>IF($B1417="", "", SUMIF('Shopping List'!$AV$11:$AV$25, $B1417, 'Shopping List'!$BN$11:$BN$25))</f>
        <v/>
      </c>
      <c r="BB1417" s="117" t="str">
        <f t="shared" si="332"/>
        <v/>
      </c>
    </row>
    <row r="1418" spans="1:54" x14ac:dyDescent="0.25">
      <c r="A1418" s="4"/>
      <c r="B1418" s="37"/>
      <c r="C1418" s="124"/>
      <c r="D1418" s="39"/>
      <c r="E1418" s="125"/>
      <c r="F1418" s="48"/>
      <c r="G1418" s="4"/>
      <c r="H1418" s="4"/>
      <c r="I1418" s="95" t="str">
        <f>IF($C1418="", "", IF(IFERROR(INDEX(Ingredients!$C$11:$C$310, MATCH($C1418, Ingredients!$B$11:$B$310, 0)), "")="", "", IFERROR(INDEX(Ingredients!$C$11:$C$310, MATCH($C1418, Ingredients!$B$11:$B$310, 0)), "")))</f>
        <v/>
      </c>
      <c r="J1418" s="73" t="str">
        <f>IF($B1418="", "", IF(IFERROR(INDEX(Meals!$C$11:$C$260, MATCH($B1418, Meals!$B$11:$B$260, 0)), "")="", "", IFERROR(INDEX(Meals!$C$11:$C$260, MATCH($B1418, Meals!$B$11:$B$260, 0)), "")))</f>
        <v/>
      </c>
      <c r="K1418" s="4"/>
      <c r="L1418" s="72" t="str">
        <f t="shared" si="322"/>
        <v/>
      </c>
      <c r="M1418" s="73" t="str">
        <f t="shared" si="323"/>
        <v/>
      </c>
      <c r="N1418" s="4"/>
      <c r="O1418" s="78" t="str">
        <f t="shared" si="324"/>
        <v/>
      </c>
      <c r="P1418" s="79" t="str">
        <f t="shared" si="325"/>
        <v/>
      </c>
      <c r="Q1418" s="4"/>
      <c r="R1418" s="90" t="str">
        <f t="shared" si="326"/>
        <v/>
      </c>
      <c r="S1418" s="4"/>
      <c r="Y1418" s="18" t="str">
        <f t="shared" si="327"/>
        <v/>
      </c>
      <c r="AA1418" s="18" t="str">
        <f t="shared" si="318"/>
        <v/>
      </c>
      <c r="AB1418" s="18" t="str">
        <f t="shared" si="319"/>
        <v/>
      </c>
      <c r="AC1418" s="18" t="str">
        <f t="shared" si="328"/>
        <v/>
      </c>
      <c r="AD1418" s="18" t="str">
        <f t="shared" si="328"/>
        <v/>
      </c>
      <c r="AE1418" s="18" t="str">
        <f t="shared" si="329"/>
        <v/>
      </c>
      <c r="AG1418" s="95" t="str">
        <f>IF($C1418="", "", IF(IFERROR(INDEX(Ingredients!C$11:C$310, MATCH($C1418, Ingredients!$B$11:$B$310, 0)), "")="", "", IFERROR(INDEX(Ingredients!C$11:C$310, MATCH($C1418, Ingredients!$B$11:$B$310, 0)), "")))</f>
        <v/>
      </c>
      <c r="AH1418" s="105" t="str">
        <f>IF($C1418="", "", IF(IFERROR(INDEX(Ingredients!D$11:D$310, MATCH($C1418, Ingredients!$B$11:$B$310, 0)), "")="", "", IFERROR(INDEX(Ingredients!D$11:D$310, MATCH($C1418, Ingredients!$B$11:$B$310, 0)), "")))</f>
        <v/>
      </c>
      <c r="AI1418" s="106" t="str">
        <f>IF($C1418="", "", IF(IFERROR(INDEX(Ingredients!E$11:E$310, MATCH($C1418, Ingredients!$B$11:$B$310, 0)), "")="", "", IFERROR(INDEX(Ingredients!E$11:E$310, MATCH($C1418, Ingredients!$B$11:$B$310, 0)), "")))</f>
        <v/>
      </c>
      <c r="AJ1418" s="108" t="str">
        <f>IF($C1418="", "", IF(IFERROR(INDEX(Ingredients!F$11:F$310, MATCH($C1418, Ingredients!$B$11:$B$310, 0)), "")="", "", IFERROR(INDEX(Ingredients!F$11:F$310, MATCH($C1418, Ingredients!$B$11:$B$310, 0)), "")))</f>
        <v/>
      </c>
      <c r="AK1418" s="106" t="str">
        <f>IF($C1418="", "", IF(IFERROR(INDEX(Ingredients!G$11:G$310, MATCH($C1418, Ingredients!$B$11:$B$310, 0)), "")="", "", IFERROR(INDEX(Ingredients!G$11:G$310, MATCH($C1418, Ingredients!$B$11:$B$310, 0)), "")))</f>
        <v/>
      </c>
      <c r="AL1418" s="79" t="str">
        <f>IF($C1418="", "", IF(IFERROR(INDEX(Ingredients!H$11:H$310, MATCH($C1418, Ingredients!$B$11:$B$310, 0)), "")="", "", IFERROR(INDEX(Ingredients!H$11:H$310, MATCH($C1418, Ingredients!$B$11:$B$310, 0)), "")))</f>
        <v/>
      </c>
      <c r="AN1418" s="83" t="str">
        <f t="shared" si="320"/>
        <v/>
      </c>
      <c r="AP1418" s="114" t="str">
        <f t="shared" si="330"/>
        <v/>
      </c>
      <c r="AR1418" s="117" t="str">
        <f>IF($C1418="", "", IF(IFERROR(INDEX(Ingredients!$AI$11:$AI$310, MATCH($C1418, Ingredients!$B$11:$B$310, 0)), "")="", "", IFERROR(INDEX(Ingredients!$AI$11:$AI$310, MATCH($C1418, Ingredients!$B$11:$B$310, 0)), "")))</f>
        <v/>
      </c>
      <c r="AT1418" s="120" t="str">
        <f t="shared" si="331"/>
        <v/>
      </c>
      <c r="AV1418" s="90" t="str">
        <f t="shared" si="321"/>
        <v/>
      </c>
      <c r="AX1418" s="90" t="str">
        <f>IF($AV1418="", "", COUNTIF($AV$11:$AV$5010, "&lt;"&amp;$AV1418)+1+COUNTIF($AV$11:$AV1418, $AV1418)-1)</f>
        <v/>
      </c>
      <c r="AZ1418" s="111" t="str">
        <f>IF($B1418="", "", SUMIF('Shopping List'!$AV$11:$AV$25, $B1418, 'Shopping List'!$BN$11:$BN$25))</f>
        <v/>
      </c>
      <c r="BB1418" s="117" t="str">
        <f t="shared" si="332"/>
        <v/>
      </c>
    </row>
    <row r="1419" spans="1:54" x14ac:dyDescent="0.25">
      <c r="A1419" s="4"/>
      <c r="B1419" s="37"/>
      <c r="C1419" s="124"/>
      <c r="D1419" s="39"/>
      <c r="E1419" s="125"/>
      <c r="F1419" s="48"/>
      <c r="G1419" s="4"/>
      <c r="H1419" s="4"/>
      <c r="I1419" s="95" t="str">
        <f>IF($C1419="", "", IF(IFERROR(INDEX(Ingredients!$C$11:$C$310, MATCH($C1419, Ingredients!$B$11:$B$310, 0)), "")="", "", IFERROR(INDEX(Ingredients!$C$11:$C$310, MATCH($C1419, Ingredients!$B$11:$B$310, 0)), "")))</f>
        <v/>
      </c>
      <c r="J1419" s="73" t="str">
        <f>IF($B1419="", "", IF(IFERROR(INDEX(Meals!$C$11:$C$260, MATCH($B1419, Meals!$B$11:$B$260, 0)), "")="", "", IFERROR(INDEX(Meals!$C$11:$C$260, MATCH($B1419, Meals!$B$11:$B$260, 0)), "")))</f>
        <v/>
      </c>
      <c r="K1419" s="4"/>
      <c r="L1419" s="72" t="str">
        <f t="shared" si="322"/>
        <v/>
      </c>
      <c r="M1419" s="73" t="str">
        <f t="shared" si="323"/>
        <v/>
      </c>
      <c r="N1419" s="4"/>
      <c r="O1419" s="78" t="str">
        <f t="shared" si="324"/>
        <v/>
      </c>
      <c r="P1419" s="79" t="str">
        <f t="shared" si="325"/>
        <v/>
      </c>
      <c r="Q1419" s="4"/>
      <c r="R1419" s="90" t="str">
        <f t="shared" si="326"/>
        <v/>
      </c>
      <c r="S1419" s="4"/>
      <c r="Y1419" s="18" t="str">
        <f t="shared" si="327"/>
        <v/>
      </c>
      <c r="AA1419" s="18" t="str">
        <f t="shared" ref="AA1419:AA1482" si="333">IF($Y1419="", "", IF(AND(AA$5="X", B1419=""), $Y$6, IF(AND(NOT(B1419=""), COUNTIF(V$11:V$260, B1419)=0), $Y$7, "")))</f>
        <v/>
      </c>
      <c r="AB1419" s="18" t="str">
        <f t="shared" ref="AB1419:AB1482" si="334">IF($Y1419="", "", IF(AND(AB$5="X", C1419=""), $Y$6, IF(AND(NOT(C1419=""), COUNTIF(W$11:W$310, C1419)=0), $Y$7, "")))</f>
        <v/>
      </c>
      <c r="AC1419" s="18" t="str">
        <f t="shared" si="328"/>
        <v/>
      </c>
      <c r="AD1419" s="18" t="str">
        <f t="shared" si="328"/>
        <v/>
      </c>
      <c r="AE1419" s="18" t="str">
        <f t="shared" si="329"/>
        <v/>
      </c>
      <c r="AG1419" s="95" t="str">
        <f>IF($C1419="", "", IF(IFERROR(INDEX(Ingredients!C$11:C$310, MATCH($C1419, Ingredients!$B$11:$B$310, 0)), "")="", "", IFERROR(INDEX(Ingredients!C$11:C$310, MATCH($C1419, Ingredients!$B$11:$B$310, 0)), "")))</f>
        <v/>
      </c>
      <c r="AH1419" s="105" t="str">
        <f>IF($C1419="", "", IF(IFERROR(INDEX(Ingredients!D$11:D$310, MATCH($C1419, Ingredients!$B$11:$B$310, 0)), "")="", "", IFERROR(INDEX(Ingredients!D$11:D$310, MATCH($C1419, Ingredients!$B$11:$B$310, 0)), "")))</f>
        <v/>
      </c>
      <c r="AI1419" s="106" t="str">
        <f>IF($C1419="", "", IF(IFERROR(INDEX(Ingredients!E$11:E$310, MATCH($C1419, Ingredients!$B$11:$B$310, 0)), "")="", "", IFERROR(INDEX(Ingredients!E$11:E$310, MATCH($C1419, Ingredients!$B$11:$B$310, 0)), "")))</f>
        <v/>
      </c>
      <c r="AJ1419" s="108" t="str">
        <f>IF($C1419="", "", IF(IFERROR(INDEX(Ingredients!F$11:F$310, MATCH($C1419, Ingredients!$B$11:$B$310, 0)), "")="", "", IFERROR(INDEX(Ingredients!F$11:F$310, MATCH($C1419, Ingredients!$B$11:$B$310, 0)), "")))</f>
        <v/>
      </c>
      <c r="AK1419" s="106" t="str">
        <f>IF($C1419="", "", IF(IFERROR(INDEX(Ingredients!G$11:G$310, MATCH($C1419, Ingredients!$B$11:$B$310, 0)), "")="", "", IFERROR(INDEX(Ingredients!G$11:G$310, MATCH($C1419, Ingredients!$B$11:$B$310, 0)), "")))</f>
        <v/>
      </c>
      <c r="AL1419" s="79" t="str">
        <f>IF($C1419="", "", IF(IFERROR(INDEX(Ingredients!H$11:H$310, MATCH($C1419, Ingredients!$B$11:$B$310, 0)), "")="", "", IFERROR(INDEX(Ingredients!H$11:H$310, MATCH($C1419, Ingredients!$B$11:$B$310, 0)), "")))</f>
        <v/>
      </c>
      <c r="AN1419" s="83" t="str">
        <f t="shared" ref="AN1419:AN1482" si="335">IF($D1419="", "", IFERROR(IF($AK1419=$AI1419, $AJ1419/$AH1419, $AJ1419), ""))</f>
        <v/>
      </c>
      <c r="AP1419" s="114" t="str">
        <f t="shared" si="330"/>
        <v/>
      </c>
      <c r="AR1419" s="117" t="str">
        <f>IF($C1419="", "", IF(IFERROR(INDEX(Ingredients!$AI$11:$AI$310, MATCH($C1419, Ingredients!$B$11:$B$310, 0)), "")="", "", IFERROR(INDEX(Ingredients!$AI$11:$AI$310, MATCH($C1419, Ingredients!$B$11:$B$310, 0)), "")))</f>
        <v/>
      </c>
      <c r="AT1419" s="120" t="str">
        <f t="shared" si="331"/>
        <v/>
      </c>
      <c r="AV1419" s="90" t="str">
        <f t="shared" ref="AV1419:AV1482" si="336">IF($AT$8="", "", IF($B1419=$AT$8, $E1419, ""))</f>
        <v/>
      </c>
      <c r="AX1419" s="90" t="str">
        <f>IF($AV1419="", "", COUNTIF($AV$11:$AV$5010, "&lt;"&amp;$AV1419)+1+COUNTIF($AV$11:$AV1419, $AV1419)-1)</f>
        <v/>
      </c>
      <c r="AZ1419" s="111" t="str">
        <f>IF($B1419="", "", SUMIF('Shopping List'!$AV$11:$AV$25, $B1419, 'Shopping List'!$BN$11:$BN$25))</f>
        <v/>
      </c>
      <c r="BB1419" s="117" t="str">
        <f t="shared" si="332"/>
        <v/>
      </c>
    </row>
    <row r="1420" spans="1:54" x14ac:dyDescent="0.25">
      <c r="A1420" s="4"/>
      <c r="B1420" s="37"/>
      <c r="C1420" s="124"/>
      <c r="D1420" s="39"/>
      <c r="E1420" s="125"/>
      <c r="F1420" s="48"/>
      <c r="G1420" s="4"/>
      <c r="H1420" s="4"/>
      <c r="I1420" s="95" t="str">
        <f>IF($C1420="", "", IF(IFERROR(INDEX(Ingredients!$C$11:$C$310, MATCH($C1420, Ingredients!$B$11:$B$310, 0)), "")="", "", IFERROR(INDEX(Ingredients!$C$11:$C$310, MATCH($C1420, Ingredients!$B$11:$B$310, 0)), "")))</f>
        <v/>
      </c>
      <c r="J1420" s="73" t="str">
        <f>IF($B1420="", "", IF(IFERROR(INDEX(Meals!$C$11:$C$260, MATCH($B1420, Meals!$B$11:$B$260, 0)), "")="", "", IFERROR(INDEX(Meals!$C$11:$C$260, MATCH($B1420, Meals!$B$11:$B$260, 0)), "")))</f>
        <v/>
      </c>
      <c r="K1420" s="4"/>
      <c r="L1420" s="72" t="str">
        <f t="shared" ref="L1420:L1483" si="337">IF($D1420="", "", IFERROR(ROUND($AN1420*$D1420, 0), ""))</f>
        <v/>
      </c>
      <c r="M1420" s="73" t="str">
        <f t="shared" ref="M1420:M1483" si="338">IFERROR(ROUND($L1420/$J1420, 0), "")</f>
        <v/>
      </c>
      <c r="N1420" s="4"/>
      <c r="O1420" s="78" t="str">
        <f t="shared" ref="O1420:O1483" si="339">IF($D1420="", "", IFERROR(ROUND($AP1420*$D1420, 2), ""))</f>
        <v/>
      </c>
      <c r="P1420" s="79" t="str">
        <f t="shared" ref="P1420:P1483" si="340">IFERROR(ROUND($O1420/$J1420, 2), "")</f>
        <v/>
      </c>
      <c r="Q1420" s="4"/>
      <c r="R1420" s="90" t="str">
        <f t="shared" ref="R1420:R1483" si="341">IF(OR($D1420="", $AR1420=""), "", IF($AR1420&gt;=$D1420, $V$3, $V$4))</f>
        <v/>
      </c>
      <c r="S1420" s="4"/>
      <c r="Y1420" s="18" t="str">
        <f t="shared" ref="Y1420:Y1483" si="342">IF(COUNTIF($B1420:$F1420, "")=5, "", "X")</f>
        <v/>
      </c>
      <c r="AA1420" s="18" t="str">
        <f t="shared" si="333"/>
        <v/>
      </c>
      <c r="AB1420" s="18" t="str">
        <f t="shared" si="334"/>
        <v/>
      </c>
      <c r="AC1420" s="18" t="str">
        <f t="shared" ref="AC1420:AD1483" si="343">IF($Y1420="", "", IF(AND(AC$5="X", D1420=""), $Y$6, IF(AND(NOT(D1420=""), ISNUMBER(D1420)=FALSE), $Y$7, "")))</f>
        <v/>
      </c>
      <c r="AD1420" s="18" t="str">
        <f t="shared" si="343"/>
        <v/>
      </c>
      <c r="AE1420" s="18" t="str">
        <f t="shared" ref="AE1420:AE1483" si="344">IF($Y1420="", "", IF(AND(AE$5="X", F1420=""), $Y$6, ""))</f>
        <v/>
      </c>
      <c r="AG1420" s="95" t="str">
        <f>IF($C1420="", "", IF(IFERROR(INDEX(Ingredients!C$11:C$310, MATCH($C1420, Ingredients!$B$11:$B$310, 0)), "")="", "", IFERROR(INDEX(Ingredients!C$11:C$310, MATCH($C1420, Ingredients!$B$11:$B$310, 0)), "")))</f>
        <v/>
      </c>
      <c r="AH1420" s="105" t="str">
        <f>IF($C1420="", "", IF(IFERROR(INDEX(Ingredients!D$11:D$310, MATCH($C1420, Ingredients!$B$11:$B$310, 0)), "")="", "", IFERROR(INDEX(Ingredients!D$11:D$310, MATCH($C1420, Ingredients!$B$11:$B$310, 0)), "")))</f>
        <v/>
      </c>
      <c r="AI1420" s="106" t="str">
        <f>IF($C1420="", "", IF(IFERROR(INDEX(Ingredients!E$11:E$310, MATCH($C1420, Ingredients!$B$11:$B$310, 0)), "")="", "", IFERROR(INDEX(Ingredients!E$11:E$310, MATCH($C1420, Ingredients!$B$11:$B$310, 0)), "")))</f>
        <v/>
      </c>
      <c r="AJ1420" s="108" t="str">
        <f>IF($C1420="", "", IF(IFERROR(INDEX(Ingredients!F$11:F$310, MATCH($C1420, Ingredients!$B$11:$B$310, 0)), "")="", "", IFERROR(INDEX(Ingredients!F$11:F$310, MATCH($C1420, Ingredients!$B$11:$B$310, 0)), "")))</f>
        <v/>
      </c>
      <c r="AK1420" s="106" t="str">
        <f>IF($C1420="", "", IF(IFERROR(INDEX(Ingredients!G$11:G$310, MATCH($C1420, Ingredients!$B$11:$B$310, 0)), "")="", "", IFERROR(INDEX(Ingredients!G$11:G$310, MATCH($C1420, Ingredients!$B$11:$B$310, 0)), "")))</f>
        <v/>
      </c>
      <c r="AL1420" s="79" t="str">
        <f>IF($C1420="", "", IF(IFERROR(INDEX(Ingredients!H$11:H$310, MATCH($C1420, Ingredients!$B$11:$B$310, 0)), "")="", "", IFERROR(INDEX(Ingredients!H$11:H$310, MATCH($C1420, Ingredients!$B$11:$B$310, 0)), "")))</f>
        <v/>
      </c>
      <c r="AN1420" s="83" t="str">
        <f t="shared" si="335"/>
        <v/>
      </c>
      <c r="AP1420" s="114" t="str">
        <f t="shared" ref="AP1420:AP1483" si="345">IF($D1420="", "", IFERROR(IF($AK1420=$AI1420, $AL1420/$AH1420, $AL1420), ""))</f>
        <v/>
      </c>
      <c r="AR1420" s="117" t="str">
        <f>IF($C1420="", "", IF(IFERROR(INDEX(Ingredients!$AI$11:$AI$310, MATCH($C1420, Ingredients!$B$11:$B$310, 0)), "")="", "", IFERROR(INDEX(Ingredients!$AI$11:$AI$310, MATCH($C1420, Ingredients!$B$11:$B$310, 0)), "")))</f>
        <v/>
      </c>
      <c r="AT1420" s="120" t="str">
        <f t="shared" ref="AT1420:AT1483" si="346">IF(OR($B1420="", $R1420=""), "", CONCATENATE($B1420, " - ", $R1420))</f>
        <v/>
      </c>
      <c r="AV1420" s="90" t="str">
        <f t="shared" si="336"/>
        <v/>
      </c>
      <c r="AX1420" s="90" t="str">
        <f>IF($AV1420="", "", COUNTIF($AV$11:$AV$5010, "&lt;"&amp;$AV1420)+1+COUNTIF($AV$11:$AV1420, $AV1420)-1)</f>
        <v/>
      </c>
      <c r="AZ1420" s="111" t="str">
        <f>IF($B1420="", "", SUMIF('Shopping List'!$AV$11:$AV$25, $B1420, 'Shopping List'!$BN$11:$BN$25))</f>
        <v/>
      </c>
      <c r="BB1420" s="117" t="str">
        <f t="shared" ref="BB1420:BB1483" si="347">IF(OR($AZ1420="", $AZ1420=0), "", IFERROR($D1420*$AZ1420, ""))</f>
        <v/>
      </c>
    </row>
    <row r="1421" spans="1:54" x14ac:dyDescent="0.25">
      <c r="A1421" s="4"/>
      <c r="B1421" s="37"/>
      <c r="C1421" s="124"/>
      <c r="D1421" s="39"/>
      <c r="E1421" s="125"/>
      <c r="F1421" s="48"/>
      <c r="G1421" s="4"/>
      <c r="H1421" s="4"/>
      <c r="I1421" s="95" t="str">
        <f>IF($C1421="", "", IF(IFERROR(INDEX(Ingredients!$C$11:$C$310, MATCH($C1421, Ingredients!$B$11:$B$310, 0)), "")="", "", IFERROR(INDEX(Ingredients!$C$11:$C$310, MATCH($C1421, Ingredients!$B$11:$B$310, 0)), "")))</f>
        <v/>
      </c>
      <c r="J1421" s="73" t="str">
        <f>IF($B1421="", "", IF(IFERROR(INDEX(Meals!$C$11:$C$260, MATCH($B1421, Meals!$B$11:$B$260, 0)), "")="", "", IFERROR(INDEX(Meals!$C$11:$C$260, MATCH($B1421, Meals!$B$11:$B$260, 0)), "")))</f>
        <v/>
      </c>
      <c r="K1421" s="4"/>
      <c r="L1421" s="72" t="str">
        <f t="shared" si="337"/>
        <v/>
      </c>
      <c r="M1421" s="73" t="str">
        <f t="shared" si="338"/>
        <v/>
      </c>
      <c r="N1421" s="4"/>
      <c r="O1421" s="78" t="str">
        <f t="shared" si="339"/>
        <v/>
      </c>
      <c r="P1421" s="79" t="str">
        <f t="shared" si="340"/>
        <v/>
      </c>
      <c r="Q1421" s="4"/>
      <c r="R1421" s="90" t="str">
        <f t="shared" si="341"/>
        <v/>
      </c>
      <c r="S1421" s="4"/>
      <c r="Y1421" s="18" t="str">
        <f t="shared" si="342"/>
        <v/>
      </c>
      <c r="AA1421" s="18" t="str">
        <f t="shared" si="333"/>
        <v/>
      </c>
      <c r="AB1421" s="18" t="str">
        <f t="shared" si="334"/>
        <v/>
      </c>
      <c r="AC1421" s="18" t="str">
        <f t="shared" si="343"/>
        <v/>
      </c>
      <c r="AD1421" s="18" t="str">
        <f t="shared" si="343"/>
        <v/>
      </c>
      <c r="AE1421" s="18" t="str">
        <f t="shared" si="344"/>
        <v/>
      </c>
      <c r="AG1421" s="95" t="str">
        <f>IF($C1421="", "", IF(IFERROR(INDEX(Ingredients!C$11:C$310, MATCH($C1421, Ingredients!$B$11:$B$310, 0)), "")="", "", IFERROR(INDEX(Ingredients!C$11:C$310, MATCH($C1421, Ingredients!$B$11:$B$310, 0)), "")))</f>
        <v/>
      </c>
      <c r="AH1421" s="105" t="str">
        <f>IF($C1421="", "", IF(IFERROR(INDEX(Ingredients!D$11:D$310, MATCH($C1421, Ingredients!$B$11:$B$310, 0)), "")="", "", IFERROR(INDEX(Ingredients!D$11:D$310, MATCH($C1421, Ingredients!$B$11:$B$310, 0)), "")))</f>
        <v/>
      </c>
      <c r="AI1421" s="106" t="str">
        <f>IF($C1421="", "", IF(IFERROR(INDEX(Ingredients!E$11:E$310, MATCH($C1421, Ingredients!$B$11:$B$310, 0)), "")="", "", IFERROR(INDEX(Ingredients!E$11:E$310, MATCH($C1421, Ingredients!$B$11:$B$310, 0)), "")))</f>
        <v/>
      </c>
      <c r="AJ1421" s="108" t="str">
        <f>IF($C1421="", "", IF(IFERROR(INDEX(Ingredients!F$11:F$310, MATCH($C1421, Ingredients!$B$11:$B$310, 0)), "")="", "", IFERROR(INDEX(Ingredients!F$11:F$310, MATCH($C1421, Ingredients!$B$11:$B$310, 0)), "")))</f>
        <v/>
      </c>
      <c r="AK1421" s="106" t="str">
        <f>IF($C1421="", "", IF(IFERROR(INDEX(Ingredients!G$11:G$310, MATCH($C1421, Ingredients!$B$11:$B$310, 0)), "")="", "", IFERROR(INDEX(Ingredients!G$11:G$310, MATCH($C1421, Ingredients!$B$11:$B$310, 0)), "")))</f>
        <v/>
      </c>
      <c r="AL1421" s="79" t="str">
        <f>IF($C1421="", "", IF(IFERROR(INDEX(Ingredients!H$11:H$310, MATCH($C1421, Ingredients!$B$11:$B$310, 0)), "")="", "", IFERROR(INDEX(Ingredients!H$11:H$310, MATCH($C1421, Ingredients!$B$11:$B$310, 0)), "")))</f>
        <v/>
      </c>
      <c r="AN1421" s="83" t="str">
        <f t="shared" si="335"/>
        <v/>
      </c>
      <c r="AP1421" s="114" t="str">
        <f t="shared" si="345"/>
        <v/>
      </c>
      <c r="AR1421" s="117" t="str">
        <f>IF($C1421="", "", IF(IFERROR(INDEX(Ingredients!$AI$11:$AI$310, MATCH($C1421, Ingredients!$B$11:$B$310, 0)), "")="", "", IFERROR(INDEX(Ingredients!$AI$11:$AI$310, MATCH($C1421, Ingredients!$B$11:$B$310, 0)), "")))</f>
        <v/>
      </c>
      <c r="AT1421" s="120" t="str">
        <f t="shared" si="346"/>
        <v/>
      </c>
      <c r="AV1421" s="90" t="str">
        <f t="shared" si="336"/>
        <v/>
      </c>
      <c r="AX1421" s="90" t="str">
        <f>IF($AV1421="", "", COUNTIF($AV$11:$AV$5010, "&lt;"&amp;$AV1421)+1+COUNTIF($AV$11:$AV1421, $AV1421)-1)</f>
        <v/>
      </c>
      <c r="AZ1421" s="111" t="str">
        <f>IF($B1421="", "", SUMIF('Shopping List'!$AV$11:$AV$25, $B1421, 'Shopping List'!$BN$11:$BN$25))</f>
        <v/>
      </c>
      <c r="BB1421" s="117" t="str">
        <f t="shared" si="347"/>
        <v/>
      </c>
    </row>
    <row r="1422" spans="1:54" x14ac:dyDescent="0.25">
      <c r="A1422" s="4"/>
      <c r="B1422" s="37"/>
      <c r="C1422" s="124"/>
      <c r="D1422" s="39"/>
      <c r="E1422" s="125"/>
      <c r="F1422" s="48"/>
      <c r="G1422" s="4"/>
      <c r="H1422" s="4"/>
      <c r="I1422" s="95" t="str">
        <f>IF($C1422="", "", IF(IFERROR(INDEX(Ingredients!$C$11:$C$310, MATCH($C1422, Ingredients!$B$11:$B$310, 0)), "")="", "", IFERROR(INDEX(Ingredients!$C$11:$C$310, MATCH($C1422, Ingredients!$B$11:$B$310, 0)), "")))</f>
        <v/>
      </c>
      <c r="J1422" s="73" t="str">
        <f>IF($B1422="", "", IF(IFERROR(INDEX(Meals!$C$11:$C$260, MATCH($B1422, Meals!$B$11:$B$260, 0)), "")="", "", IFERROR(INDEX(Meals!$C$11:$C$260, MATCH($B1422, Meals!$B$11:$B$260, 0)), "")))</f>
        <v/>
      </c>
      <c r="K1422" s="4"/>
      <c r="L1422" s="72" t="str">
        <f t="shared" si="337"/>
        <v/>
      </c>
      <c r="M1422" s="73" t="str">
        <f t="shared" si="338"/>
        <v/>
      </c>
      <c r="N1422" s="4"/>
      <c r="O1422" s="78" t="str">
        <f t="shared" si="339"/>
        <v/>
      </c>
      <c r="P1422" s="79" t="str">
        <f t="shared" si="340"/>
        <v/>
      </c>
      <c r="Q1422" s="4"/>
      <c r="R1422" s="90" t="str">
        <f t="shared" si="341"/>
        <v/>
      </c>
      <c r="S1422" s="4"/>
      <c r="Y1422" s="18" t="str">
        <f t="shared" si="342"/>
        <v/>
      </c>
      <c r="AA1422" s="18" t="str">
        <f t="shared" si="333"/>
        <v/>
      </c>
      <c r="AB1422" s="18" t="str">
        <f t="shared" si="334"/>
        <v/>
      </c>
      <c r="AC1422" s="18" t="str">
        <f t="shared" si="343"/>
        <v/>
      </c>
      <c r="AD1422" s="18" t="str">
        <f t="shared" si="343"/>
        <v/>
      </c>
      <c r="AE1422" s="18" t="str">
        <f t="shared" si="344"/>
        <v/>
      </c>
      <c r="AG1422" s="95" t="str">
        <f>IF($C1422="", "", IF(IFERROR(INDEX(Ingredients!C$11:C$310, MATCH($C1422, Ingredients!$B$11:$B$310, 0)), "")="", "", IFERROR(INDEX(Ingredients!C$11:C$310, MATCH($C1422, Ingredients!$B$11:$B$310, 0)), "")))</f>
        <v/>
      </c>
      <c r="AH1422" s="105" t="str">
        <f>IF($C1422="", "", IF(IFERROR(INDEX(Ingredients!D$11:D$310, MATCH($C1422, Ingredients!$B$11:$B$310, 0)), "")="", "", IFERROR(INDEX(Ingredients!D$11:D$310, MATCH($C1422, Ingredients!$B$11:$B$310, 0)), "")))</f>
        <v/>
      </c>
      <c r="AI1422" s="106" t="str">
        <f>IF($C1422="", "", IF(IFERROR(INDEX(Ingredients!E$11:E$310, MATCH($C1422, Ingredients!$B$11:$B$310, 0)), "")="", "", IFERROR(INDEX(Ingredients!E$11:E$310, MATCH($C1422, Ingredients!$B$11:$B$310, 0)), "")))</f>
        <v/>
      </c>
      <c r="AJ1422" s="108" t="str">
        <f>IF($C1422="", "", IF(IFERROR(INDEX(Ingredients!F$11:F$310, MATCH($C1422, Ingredients!$B$11:$B$310, 0)), "")="", "", IFERROR(INDEX(Ingredients!F$11:F$310, MATCH($C1422, Ingredients!$B$11:$B$310, 0)), "")))</f>
        <v/>
      </c>
      <c r="AK1422" s="106" t="str">
        <f>IF($C1422="", "", IF(IFERROR(INDEX(Ingredients!G$11:G$310, MATCH($C1422, Ingredients!$B$11:$B$310, 0)), "")="", "", IFERROR(INDEX(Ingredients!G$11:G$310, MATCH($C1422, Ingredients!$B$11:$B$310, 0)), "")))</f>
        <v/>
      </c>
      <c r="AL1422" s="79" t="str">
        <f>IF($C1422="", "", IF(IFERROR(INDEX(Ingredients!H$11:H$310, MATCH($C1422, Ingredients!$B$11:$B$310, 0)), "")="", "", IFERROR(INDEX(Ingredients!H$11:H$310, MATCH($C1422, Ingredients!$B$11:$B$310, 0)), "")))</f>
        <v/>
      </c>
      <c r="AN1422" s="83" t="str">
        <f t="shared" si="335"/>
        <v/>
      </c>
      <c r="AP1422" s="114" t="str">
        <f t="shared" si="345"/>
        <v/>
      </c>
      <c r="AR1422" s="117" t="str">
        <f>IF($C1422="", "", IF(IFERROR(INDEX(Ingredients!$AI$11:$AI$310, MATCH($C1422, Ingredients!$B$11:$B$310, 0)), "")="", "", IFERROR(INDEX(Ingredients!$AI$11:$AI$310, MATCH($C1422, Ingredients!$B$11:$B$310, 0)), "")))</f>
        <v/>
      </c>
      <c r="AT1422" s="120" t="str">
        <f t="shared" si="346"/>
        <v/>
      </c>
      <c r="AV1422" s="90" t="str">
        <f t="shared" si="336"/>
        <v/>
      </c>
      <c r="AX1422" s="90" t="str">
        <f>IF($AV1422="", "", COUNTIF($AV$11:$AV$5010, "&lt;"&amp;$AV1422)+1+COUNTIF($AV$11:$AV1422, $AV1422)-1)</f>
        <v/>
      </c>
      <c r="AZ1422" s="111" t="str">
        <f>IF($B1422="", "", SUMIF('Shopping List'!$AV$11:$AV$25, $B1422, 'Shopping List'!$BN$11:$BN$25))</f>
        <v/>
      </c>
      <c r="BB1422" s="117" t="str">
        <f t="shared" si="347"/>
        <v/>
      </c>
    </row>
    <row r="1423" spans="1:54" x14ac:dyDescent="0.25">
      <c r="A1423" s="4"/>
      <c r="B1423" s="37"/>
      <c r="C1423" s="124"/>
      <c r="D1423" s="39"/>
      <c r="E1423" s="125"/>
      <c r="F1423" s="48"/>
      <c r="G1423" s="4"/>
      <c r="H1423" s="4"/>
      <c r="I1423" s="95" t="str">
        <f>IF($C1423="", "", IF(IFERROR(INDEX(Ingredients!$C$11:$C$310, MATCH($C1423, Ingredients!$B$11:$B$310, 0)), "")="", "", IFERROR(INDEX(Ingredients!$C$11:$C$310, MATCH($C1423, Ingredients!$B$11:$B$310, 0)), "")))</f>
        <v/>
      </c>
      <c r="J1423" s="73" t="str">
        <f>IF($B1423="", "", IF(IFERROR(INDEX(Meals!$C$11:$C$260, MATCH($B1423, Meals!$B$11:$B$260, 0)), "")="", "", IFERROR(INDEX(Meals!$C$11:$C$260, MATCH($B1423, Meals!$B$11:$B$260, 0)), "")))</f>
        <v/>
      </c>
      <c r="K1423" s="4"/>
      <c r="L1423" s="72" t="str">
        <f t="shared" si="337"/>
        <v/>
      </c>
      <c r="M1423" s="73" t="str">
        <f t="shared" si="338"/>
        <v/>
      </c>
      <c r="N1423" s="4"/>
      <c r="O1423" s="78" t="str">
        <f t="shared" si="339"/>
        <v/>
      </c>
      <c r="P1423" s="79" t="str">
        <f t="shared" si="340"/>
        <v/>
      </c>
      <c r="Q1423" s="4"/>
      <c r="R1423" s="90" t="str">
        <f t="shared" si="341"/>
        <v/>
      </c>
      <c r="S1423" s="4"/>
      <c r="Y1423" s="18" t="str">
        <f t="shared" si="342"/>
        <v/>
      </c>
      <c r="AA1423" s="18" t="str">
        <f t="shared" si="333"/>
        <v/>
      </c>
      <c r="AB1423" s="18" t="str">
        <f t="shared" si="334"/>
        <v/>
      </c>
      <c r="AC1423" s="18" t="str">
        <f t="shared" si="343"/>
        <v/>
      </c>
      <c r="AD1423" s="18" t="str">
        <f t="shared" si="343"/>
        <v/>
      </c>
      <c r="AE1423" s="18" t="str">
        <f t="shared" si="344"/>
        <v/>
      </c>
      <c r="AG1423" s="95" t="str">
        <f>IF($C1423="", "", IF(IFERROR(INDEX(Ingredients!C$11:C$310, MATCH($C1423, Ingredients!$B$11:$B$310, 0)), "")="", "", IFERROR(INDEX(Ingredients!C$11:C$310, MATCH($C1423, Ingredients!$B$11:$B$310, 0)), "")))</f>
        <v/>
      </c>
      <c r="AH1423" s="105" t="str">
        <f>IF($C1423="", "", IF(IFERROR(INDEX(Ingredients!D$11:D$310, MATCH($C1423, Ingredients!$B$11:$B$310, 0)), "")="", "", IFERROR(INDEX(Ingredients!D$11:D$310, MATCH($C1423, Ingredients!$B$11:$B$310, 0)), "")))</f>
        <v/>
      </c>
      <c r="AI1423" s="106" t="str">
        <f>IF($C1423="", "", IF(IFERROR(INDEX(Ingredients!E$11:E$310, MATCH($C1423, Ingredients!$B$11:$B$310, 0)), "")="", "", IFERROR(INDEX(Ingredients!E$11:E$310, MATCH($C1423, Ingredients!$B$11:$B$310, 0)), "")))</f>
        <v/>
      </c>
      <c r="AJ1423" s="108" t="str">
        <f>IF($C1423="", "", IF(IFERROR(INDEX(Ingredients!F$11:F$310, MATCH($C1423, Ingredients!$B$11:$B$310, 0)), "")="", "", IFERROR(INDEX(Ingredients!F$11:F$310, MATCH($C1423, Ingredients!$B$11:$B$310, 0)), "")))</f>
        <v/>
      </c>
      <c r="AK1423" s="106" t="str">
        <f>IF($C1423="", "", IF(IFERROR(INDEX(Ingredients!G$11:G$310, MATCH($C1423, Ingredients!$B$11:$B$310, 0)), "")="", "", IFERROR(INDEX(Ingredients!G$11:G$310, MATCH($C1423, Ingredients!$B$11:$B$310, 0)), "")))</f>
        <v/>
      </c>
      <c r="AL1423" s="79" t="str">
        <f>IF($C1423="", "", IF(IFERROR(INDEX(Ingredients!H$11:H$310, MATCH($C1423, Ingredients!$B$11:$B$310, 0)), "")="", "", IFERROR(INDEX(Ingredients!H$11:H$310, MATCH($C1423, Ingredients!$B$11:$B$310, 0)), "")))</f>
        <v/>
      </c>
      <c r="AN1423" s="83" t="str">
        <f t="shared" si="335"/>
        <v/>
      </c>
      <c r="AP1423" s="114" t="str">
        <f t="shared" si="345"/>
        <v/>
      </c>
      <c r="AR1423" s="117" t="str">
        <f>IF($C1423="", "", IF(IFERROR(INDEX(Ingredients!$AI$11:$AI$310, MATCH($C1423, Ingredients!$B$11:$B$310, 0)), "")="", "", IFERROR(INDEX(Ingredients!$AI$11:$AI$310, MATCH($C1423, Ingredients!$B$11:$B$310, 0)), "")))</f>
        <v/>
      </c>
      <c r="AT1423" s="120" t="str">
        <f t="shared" si="346"/>
        <v/>
      </c>
      <c r="AV1423" s="90" t="str">
        <f t="shared" si="336"/>
        <v/>
      </c>
      <c r="AX1423" s="90" t="str">
        <f>IF($AV1423="", "", COUNTIF($AV$11:$AV$5010, "&lt;"&amp;$AV1423)+1+COUNTIF($AV$11:$AV1423, $AV1423)-1)</f>
        <v/>
      </c>
      <c r="AZ1423" s="111" t="str">
        <f>IF($B1423="", "", SUMIF('Shopping List'!$AV$11:$AV$25, $B1423, 'Shopping List'!$BN$11:$BN$25))</f>
        <v/>
      </c>
      <c r="BB1423" s="117" t="str">
        <f t="shared" si="347"/>
        <v/>
      </c>
    </row>
    <row r="1424" spans="1:54" x14ac:dyDescent="0.25">
      <c r="A1424" s="4"/>
      <c r="B1424" s="37"/>
      <c r="C1424" s="124"/>
      <c r="D1424" s="39"/>
      <c r="E1424" s="125"/>
      <c r="F1424" s="48"/>
      <c r="G1424" s="4"/>
      <c r="H1424" s="4"/>
      <c r="I1424" s="95" t="str">
        <f>IF($C1424="", "", IF(IFERROR(INDEX(Ingredients!$C$11:$C$310, MATCH($C1424, Ingredients!$B$11:$B$310, 0)), "")="", "", IFERROR(INDEX(Ingredients!$C$11:$C$310, MATCH($C1424, Ingredients!$B$11:$B$310, 0)), "")))</f>
        <v/>
      </c>
      <c r="J1424" s="73" t="str">
        <f>IF($B1424="", "", IF(IFERROR(INDEX(Meals!$C$11:$C$260, MATCH($B1424, Meals!$B$11:$B$260, 0)), "")="", "", IFERROR(INDEX(Meals!$C$11:$C$260, MATCH($B1424, Meals!$B$11:$B$260, 0)), "")))</f>
        <v/>
      </c>
      <c r="K1424" s="4"/>
      <c r="L1424" s="72" t="str">
        <f t="shared" si="337"/>
        <v/>
      </c>
      <c r="M1424" s="73" t="str">
        <f t="shared" si="338"/>
        <v/>
      </c>
      <c r="N1424" s="4"/>
      <c r="O1424" s="78" t="str">
        <f t="shared" si="339"/>
        <v/>
      </c>
      <c r="P1424" s="79" t="str">
        <f t="shared" si="340"/>
        <v/>
      </c>
      <c r="Q1424" s="4"/>
      <c r="R1424" s="90" t="str">
        <f t="shared" si="341"/>
        <v/>
      </c>
      <c r="S1424" s="4"/>
      <c r="Y1424" s="18" t="str">
        <f t="shared" si="342"/>
        <v/>
      </c>
      <c r="AA1424" s="18" t="str">
        <f t="shared" si="333"/>
        <v/>
      </c>
      <c r="AB1424" s="18" t="str">
        <f t="shared" si="334"/>
        <v/>
      </c>
      <c r="AC1424" s="18" t="str">
        <f t="shared" si="343"/>
        <v/>
      </c>
      <c r="AD1424" s="18" t="str">
        <f t="shared" si="343"/>
        <v/>
      </c>
      <c r="AE1424" s="18" t="str">
        <f t="shared" si="344"/>
        <v/>
      </c>
      <c r="AG1424" s="95" t="str">
        <f>IF($C1424="", "", IF(IFERROR(INDEX(Ingredients!C$11:C$310, MATCH($C1424, Ingredients!$B$11:$B$310, 0)), "")="", "", IFERROR(INDEX(Ingredients!C$11:C$310, MATCH($C1424, Ingredients!$B$11:$B$310, 0)), "")))</f>
        <v/>
      </c>
      <c r="AH1424" s="105" t="str">
        <f>IF($C1424="", "", IF(IFERROR(INDEX(Ingredients!D$11:D$310, MATCH($C1424, Ingredients!$B$11:$B$310, 0)), "")="", "", IFERROR(INDEX(Ingredients!D$11:D$310, MATCH($C1424, Ingredients!$B$11:$B$310, 0)), "")))</f>
        <v/>
      </c>
      <c r="AI1424" s="106" t="str">
        <f>IF($C1424="", "", IF(IFERROR(INDEX(Ingredients!E$11:E$310, MATCH($C1424, Ingredients!$B$11:$B$310, 0)), "")="", "", IFERROR(INDEX(Ingredients!E$11:E$310, MATCH($C1424, Ingredients!$B$11:$B$310, 0)), "")))</f>
        <v/>
      </c>
      <c r="AJ1424" s="108" t="str">
        <f>IF($C1424="", "", IF(IFERROR(INDEX(Ingredients!F$11:F$310, MATCH($C1424, Ingredients!$B$11:$B$310, 0)), "")="", "", IFERROR(INDEX(Ingredients!F$11:F$310, MATCH($C1424, Ingredients!$B$11:$B$310, 0)), "")))</f>
        <v/>
      </c>
      <c r="AK1424" s="106" t="str">
        <f>IF($C1424="", "", IF(IFERROR(INDEX(Ingredients!G$11:G$310, MATCH($C1424, Ingredients!$B$11:$B$310, 0)), "")="", "", IFERROR(INDEX(Ingredients!G$11:G$310, MATCH($C1424, Ingredients!$B$11:$B$310, 0)), "")))</f>
        <v/>
      </c>
      <c r="AL1424" s="79" t="str">
        <f>IF($C1424="", "", IF(IFERROR(INDEX(Ingredients!H$11:H$310, MATCH($C1424, Ingredients!$B$11:$B$310, 0)), "")="", "", IFERROR(INDEX(Ingredients!H$11:H$310, MATCH($C1424, Ingredients!$B$11:$B$310, 0)), "")))</f>
        <v/>
      </c>
      <c r="AN1424" s="83" t="str">
        <f t="shared" si="335"/>
        <v/>
      </c>
      <c r="AP1424" s="114" t="str">
        <f t="shared" si="345"/>
        <v/>
      </c>
      <c r="AR1424" s="117" t="str">
        <f>IF($C1424="", "", IF(IFERROR(INDEX(Ingredients!$AI$11:$AI$310, MATCH($C1424, Ingredients!$B$11:$B$310, 0)), "")="", "", IFERROR(INDEX(Ingredients!$AI$11:$AI$310, MATCH($C1424, Ingredients!$B$11:$B$310, 0)), "")))</f>
        <v/>
      </c>
      <c r="AT1424" s="120" t="str">
        <f t="shared" si="346"/>
        <v/>
      </c>
      <c r="AV1424" s="90" t="str">
        <f t="shared" si="336"/>
        <v/>
      </c>
      <c r="AX1424" s="90" t="str">
        <f>IF($AV1424="", "", COUNTIF($AV$11:$AV$5010, "&lt;"&amp;$AV1424)+1+COUNTIF($AV$11:$AV1424, $AV1424)-1)</f>
        <v/>
      </c>
      <c r="AZ1424" s="111" t="str">
        <f>IF($B1424="", "", SUMIF('Shopping List'!$AV$11:$AV$25, $B1424, 'Shopping List'!$BN$11:$BN$25))</f>
        <v/>
      </c>
      <c r="BB1424" s="117" t="str">
        <f t="shared" si="347"/>
        <v/>
      </c>
    </row>
    <row r="1425" spans="1:54" x14ac:dyDescent="0.25">
      <c r="A1425" s="4"/>
      <c r="B1425" s="37"/>
      <c r="C1425" s="124"/>
      <c r="D1425" s="39"/>
      <c r="E1425" s="125"/>
      <c r="F1425" s="48"/>
      <c r="G1425" s="4"/>
      <c r="H1425" s="4"/>
      <c r="I1425" s="95" t="str">
        <f>IF($C1425="", "", IF(IFERROR(INDEX(Ingredients!$C$11:$C$310, MATCH($C1425, Ingredients!$B$11:$B$310, 0)), "")="", "", IFERROR(INDEX(Ingredients!$C$11:$C$310, MATCH($C1425, Ingredients!$B$11:$B$310, 0)), "")))</f>
        <v/>
      </c>
      <c r="J1425" s="73" t="str">
        <f>IF($B1425="", "", IF(IFERROR(INDEX(Meals!$C$11:$C$260, MATCH($B1425, Meals!$B$11:$B$260, 0)), "")="", "", IFERROR(INDEX(Meals!$C$11:$C$260, MATCH($B1425, Meals!$B$11:$B$260, 0)), "")))</f>
        <v/>
      </c>
      <c r="K1425" s="4"/>
      <c r="L1425" s="72" t="str">
        <f t="shared" si="337"/>
        <v/>
      </c>
      <c r="M1425" s="73" t="str">
        <f t="shared" si="338"/>
        <v/>
      </c>
      <c r="N1425" s="4"/>
      <c r="O1425" s="78" t="str">
        <f t="shared" si="339"/>
        <v/>
      </c>
      <c r="P1425" s="79" t="str">
        <f t="shared" si="340"/>
        <v/>
      </c>
      <c r="Q1425" s="4"/>
      <c r="R1425" s="90" t="str">
        <f t="shared" si="341"/>
        <v/>
      </c>
      <c r="S1425" s="4"/>
      <c r="Y1425" s="18" t="str">
        <f t="shared" si="342"/>
        <v/>
      </c>
      <c r="AA1425" s="18" t="str">
        <f t="shared" si="333"/>
        <v/>
      </c>
      <c r="AB1425" s="18" t="str">
        <f t="shared" si="334"/>
        <v/>
      </c>
      <c r="AC1425" s="18" t="str">
        <f t="shared" si="343"/>
        <v/>
      </c>
      <c r="AD1425" s="18" t="str">
        <f t="shared" si="343"/>
        <v/>
      </c>
      <c r="AE1425" s="18" t="str">
        <f t="shared" si="344"/>
        <v/>
      </c>
      <c r="AG1425" s="95" t="str">
        <f>IF($C1425="", "", IF(IFERROR(INDEX(Ingredients!C$11:C$310, MATCH($C1425, Ingredients!$B$11:$B$310, 0)), "")="", "", IFERROR(INDEX(Ingredients!C$11:C$310, MATCH($C1425, Ingredients!$B$11:$B$310, 0)), "")))</f>
        <v/>
      </c>
      <c r="AH1425" s="105" t="str">
        <f>IF($C1425="", "", IF(IFERROR(INDEX(Ingredients!D$11:D$310, MATCH($C1425, Ingredients!$B$11:$B$310, 0)), "")="", "", IFERROR(INDEX(Ingredients!D$11:D$310, MATCH($C1425, Ingredients!$B$11:$B$310, 0)), "")))</f>
        <v/>
      </c>
      <c r="AI1425" s="106" t="str">
        <f>IF($C1425="", "", IF(IFERROR(INDEX(Ingredients!E$11:E$310, MATCH($C1425, Ingredients!$B$11:$B$310, 0)), "")="", "", IFERROR(INDEX(Ingredients!E$11:E$310, MATCH($C1425, Ingredients!$B$11:$B$310, 0)), "")))</f>
        <v/>
      </c>
      <c r="AJ1425" s="108" t="str">
        <f>IF($C1425="", "", IF(IFERROR(INDEX(Ingredients!F$11:F$310, MATCH($C1425, Ingredients!$B$11:$B$310, 0)), "")="", "", IFERROR(INDEX(Ingredients!F$11:F$310, MATCH($C1425, Ingredients!$B$11:$B$310, 0)), "")))</f>
        <v/>
      </c>
      <c r="AK1425" s="106" t="str">
        <f>IF($C1425="", "", IF(IFERROR(INDEX(Ingredients!G$11:G$310, MATCH($C1425, Ingredients!$B$11:$B$310, 0)), "")="", "", IFERROR(INDEX(Ingredients!G$11:G$310, MATCH($C1425, Ingredients!$B$11:$B$310, 0)), "")))</f>
        <v/>
      </c>
      <c r="AL1425" s="79" t="str">
        <f>IF($C1425="", "", IF(IFERROR(INDEX(Ingredients!H$11:H$310, MATCH($C1425, Ingredients!$B$11:$B$310, 0)), "")="", "", IFERROR(INDEX(Ingredients!H$11:H$310, MATCH($C1425, Ingredients!$B$11:$B$310, 0)), "")))</f>
        <v/>
      </c>
      <c r="AN1425" s="83" t="str">
        <f t="shared" si="335"/>
        <v/>
      </c>
      <c r="AP1425" s="114" t="str">
        <f t="shared" si="345"/>
        <v/>
      </c>
      <c r="AR1425" s="117" t="str">
        <f>IF($C1425="", "", IF(IFERROR(INDEX(Ingredients!$AI$11:$AI$310, MATCH($C1425, Ingredients!$B$11:$B$310, 0)), "")="", "", IFERROR(INDEX(Ingredients!$AI$11:$AI$310, MATCH($C1425, Ingredients!$B$11:$B$310, 0)), "")))</f>
        <v/>
      </c>
      <c r="AT1425" s="120" t="str">
        <f t="shared" si="346"/>
        <v/>
      </c>
      <c r="AV1425" s="90" t="str">
        <f t="shared" si="336"/>
        <v/>
      </c>
      <c r="AX1425" s="90" t="str">
        <f>IF($AV1425="", "", COUNTIF($AV$11:$AV$5010, "&lt;"&amp;$AV1425)+1+COUNTIF($AV$11:$AV1425, $AV1425)-1)</f>
        <v/>
      </c>
      <c r="AZ1425" s="111" t="str">
        <f>IF($B1425="", "", SUMIF('Shopping List'!$AV$11:$AV$25, $B1425, 'Shopping List'!$BN$11:$BN$25))</f>
        <v/>
      </c>
      <c r="BB1425" s="117" t="str">
        <f t="shared" si="347"/>
        <v/>
      </c>
    </row>
    <row r="1426" spans="1:54" x14ac:dyDescent="0.25">
      <c r="A1426" s="4"/>
      <c r="B1426" s="37"/>
      <c r="C1426" s="124"/>
      <c r="D1426" s="39"/>
      <c r="E1426" s="125"/>
      <c r="F1426" s="48"/>
      <c r="G1426" s="4"/>
      <c r="H1426" s="4"/>
      <c r="I1426" s="95" t="str">
        <f>IF($C1426="", "", IF(IFERROR(INDEX(Ingredients!$C$11:$C$310, MATCH($C1426, Ingredients!$B$11:$B$310, 0)), "")="", "", IFERROR(INDEX(Ingredients!$C$11:$C$310, MATCH($C1426, Ingredients!$B$11:$B$310, 0)), "")))</f>
        <v/>
      </c>
      <c r="J1426" s="73" t="str">
        <f>IF($B1426="", "", IF(IFERROR(INDEX(Meals!$C$11:$C$260, MATCH($B1426, Meals!$B$11:$B$260, 0)), "")="", "", IFERROR(INDEX(Meals!$C$11:$C$260, MATCH($B1426, Meals!$B$11:$B$260, 0)), "")))</f>
        <v/>
      </c>
      <c r="K1426" s="4"/>
      <c r="L1426" s="72" t="str">
        <f t="shared" si="337"/>
        <v/>
      </c>
      <c r="M1426" s="73" t="str">
        <f t="shared" si="338"/>
        <v/>
      </c>
      <c r="N1426" s="4"/>
      <c r="O1426" s="78" t="str">
        <f t="shared" si="339"/>
        <v/>
      </c>
      <c r="P1426" s="79" t="str">
        <f t="shared" si="340"/>
        <v/>
      </c>
      <c r="Q1426" s="4"/>
      <c r="R1426" s="90" t="str">
        <f t="shared" si="341"/>
        <v/>
      </c>
      <c r="S1426" s="4"/>
      <c r="Y1426" s="18" t="str">
        <f t="shared" si="342"/>
        <v/>
      </c>
      <c r="AA1426" s="18" t="str">
        <f t="shared" si="333"/>
        <v/>
      </c>
      <c r="AB1426" s="18" t="str">
        <f t="shared" si="334"/>
        <v/>
      </c>
      <c r="AC1426" s="18" t="str">
        <f t="shared" si="343"/>
        <v/>
      </c>
      <c r="AD1426" s="18" t="str">
        <f t="shared" si="343"/>
        <v/>
      </c>
      <c r="AE1426" s="18" t="str">
        <f t="shared" si="344"/>
        <v/>
      </c>
      <c r="AG1426" s="95" t="str">
        <f>IF($C1426="", "", IF(IFERROR(INDEX(Ingredients!C$11:C$310, MATCH($C1426, Ingredients!$B$11:$B$310, 0)), "")="", "", IFERROR(INDEX(Ingredients!C$11:C$310, MATCH($C1426, Ingredients!$B$11:$B$310, 0)), "")))</f>
        <v/>
      </c>
      <c r="AH1426" s="105" t="str">
        <f>IF($C1426="", "", IF(IFERROR(INDEX(Ingredients!D$11:D$310, MATCH($C1426, Ingredients!$B$11:$B$310, 0)), "")="", "", IFERROR(INDEX(Ingredients!D$11:D$310, MATCH($C1426, Ingredients!$B$11:$B$310, 0)), "")))</f>
        <v/>
      </c>
      <c r="AI1426" s="106" t="str">
        <f>IF($C1426="", "", IF(IFERROR(INDEX(Ingredients!E$11:E$310, MATCH($C1426, Ingredients!$B$11:$B$310, 0)), "")="", "", IFERROR(INDEX(Ingredients!E$11:E$310, MATCH($C1426, Ingredients!$B$11:$B$310, 0)), "")))</f>
        <v/>
      </c>
      <c r="AJ1426" s="108" t="str">
        <f>IF($C1426="", "", IF(IFERROR(INDEX(Ingredients!F$11:F$310, MATCH($C1426, Ingredients!$B$11:$B$310, 0)), "")="", "", IFERROR(INDEX(Ingredients!F$11:F$310, MATCH($C1426, Ingredients!$B$11:$B$310, 0)), "")))</f>
        <v/>
      </c>
      <c r="AK1426" s="106" t="str">
        <f>IF($C1426="", "", IF(IFERROR(INDEX(Ingredients!G$11:G$310, MATCH($C1426, Ingredients!$B$11:$B$310, 0)), "")="", "", IFERROR(INDEX(Ingredients!G$11:G$310, MATCH($C1426, Ingredients!$B$11:$B$310, 0)), "")))</f>
        <v/>
      </c>
      <c r="AL1426" s="79" t="str">
        <f>IF($C1426="", "", IF(IFERROR(INDEX(Ingredients!H$11:H$310, MATCH($C1426, Ingredients!$B$11:$B$310, 0)), "")="", "", IFERROR(INDEX(Ingredients!H$11:H$310, MATCH($C1426, Ingredients!$B$11:$B$310, 0)), "")))</f>
        <v/>
      </c>
      <c r="AN1426" s="83" t="str">
        <f t="shared" si="335"/>
        <v/>
      </c>
      <c r="AP1426" s="114" t="str">
        <f t="shared" si="345"/>
        <v/>
      </c>
      <c r="AR1426" s="117" t="str">
        <f>IF($C1426="", "", IF(IFERROR(INDEX(Ingredients!$AI$11:$AI$310, MATCH($C1426, Ingredients!$B$11:$B$310, 0)), "")="", "", IFERROR(INDEX(Ingredients!$AI$11:$AI$310, MATCH($C1426, Ingredients!$B$11:$B$310, 0)), "")))</f>
        <v/>
      </c>
      <c r="AT1426" s="120" t="str">
        <f t="shared" si="346"/>
        <v/>
      </c>
      <c r="AV1426" s="90" t="str">
        <f t="shared" si="336"/>
        <v/>
      </c>
      <c r="AX1426" s="90" t="str">
        <f>IF($AV1426="", "", COUNTIF($AV$11:$AV$5010, "&lt;"&amp;$AV1426)+1+COUNTIF($AV$11:$AV1426, $AV1426)-1)</f>
        <v/>
      </c>
      <c r="AZ1426" s="111" t="str">
        <f>IF($B1426="", "", SUMIF('Shopping List'!$AV$11:$AV$25, $B1426, 'Shopping List'!$BN$11:$BN$25))</f>
        <v/>
      </c>
      <c r="BB1426" s="117" t="str">
        <f t="shared" si="347"/>
        <v/>
      </c>
    </row>
    <row r="1427" spans="1:54" x14ac:dyDescent="0.25">
      <c r="A1427" s="4"/>
      <c r="B1427" s="37"/>
      <c r="C1427" s="124"/>
      <c r="D1427" s="39"/>
      <c r="E1427" s="125"/>
      <c r="F1427" s="48"/>
      <c r="G1427" s="4"/>
      <c r="H1427" s="4"/>
      <c r="I1427" s="95" t="str">
        <f>IF($C1427="", "", IF(IFERROR(INDEX(Ingredients!$C$11:$C$310, MATCH($C1427, Ingredients!$B$11:$B$310, 0)), "")="", "", IFERROR(INDEX(Ingredients!$C$11:$C$310, MATCH($C1427, Ingredients!$B$11:$B$310, 0)), "")))</f>
        <v/>
      </c>
      <c r="J1427" s="73" t="str">
        <f>IF($B1427="", "", IF(IFERROR(INDEX(Meals!$C$11:$C$260, MATCH($B1427, Meals!$B$11:$B$260, 0)), "")="", "", IFERROR(INDEX(Meals!$C$11:$C$260, MATCH($B1427, Meals!$B$11:$B$260, 0)), "")))</f>
        <v/>
      </c>
      <c r="K1427" s="4"/>
      <c r="L1427" s="72" t="str">
        <f t="shared" si="337"/>
        <v/>
      </c>
      <c r="M1427" s="73" t="str">
        <f t="shared" si="338"/>
        <v/>
      </c>
      <c r="N1427" s="4"/>
      <c r="O1427" s="78" t="str">
        <f t="shared" si="339"/>
        <v/>
      </c>
      <c r="P1427" s="79" t="str">
        <f t="shared" si="340"/>
        <v/>
      </c>
      <c r="Q1427" s="4"/>
      <c r="R1427" s="90" t="str">
        <f t="shared" si="341"/>
        <v/>
      </c>
      <c r="S1427" s="4"/>
      <c r="Y1427" s="18" t="str">
        <f t="shared" si="342"/>
        <v/>
      </c>
      <c r="AA1427" s="18" t="str">
        <f t="shared" si="333"/>
        <v/>
      </c>
      <c r="AB1427" s="18" t="str">
        <f t="shared" si="334"/>
        <v/>
      </c>
      <c r="AC1427" s="18" t="str">
        <f t="shared" si="343"/>
        <v/>
      </c>
      <c r="AD1427" s="18" t="str">
        <f t="shared" si="343"/>
        <v/>
      </c>
      <c r="AE1427" s="18" t="str">
        <f t="shared" si="344"/>
        <v/>
      </c>
      <c r="AG1427" s="95" t="str">
        <f>IF($C1427="", "", IF(IFERROR(INDEX(Ingredients!C$11:C$310, MATCH($C1427, Ingredients!$B$11:$B$310, 0)), "")="", "", IFERROR(INDEX(Ingredients!C$11:C$310, MATCH($C1427, Ingredients!$B$11:$B$310, 0)), "")))</f>
        <v/>
      </c>
      <c r="AH1427" s="105" t="str">
        <f>IF($C1427="", "", IF(IFERROR(INDEX(Ingredients!D$11:D$310, MATCH($C1427, Ingredients!$B$11:$B$310, 0)), "")="", "", IFERROR(INDEX(Ingredients!D$11:D$310, MATCH($C1427, Ingredients!$B$11:$B$310, 0)), "")))</f>
        <v/>
      </c>
      <c r="AI1427" s="106" t="str">
        <f>IF($C1427="", "", IF(IFERROR(INDEX(Ingredients!E$11:E$310, MATCH($C1427, Ingredients!$B$11:$B$310, 0)), "")="", "", IFERROR(INDEX(Ingredients!E$11:E$310, MATCH($C1427, Ingredients!$B$11:$B$310, 0)), "")))</f>
        <v/>
      </c>
      <c r="AJ1427" s="108" t="str">
        <f>IF($C1427="", "", IF(IFERROR(INDEX(Ingredients!F$11:F$310, MATCH($C1427, Ingredients!$B$11:$B$310, 0)), "")="", "", IFERROR(INDEX(Ingredients!F$11:F$310, MATCH($C1427, Ingredients!$B$11:$B$310, 0)), "")))</f>
        <v/>
      </c>
      <c r="AK1427" s="106" t="str">
        <f>IF($C1427="", "", IF(IFERROR(INDEX(Ingredients!G$11:G$310, MATCH($C1427, Ingredients!$B$11:$B$310, 0)), "")="", "", IFERROR(INDEX(Ingredients!G$11:G$310, MATCH($C1427, Ingredients!$B$11:$B$310, 0)), "")))</f>
        <v/>
      </c>
      <c r="AL1427" s="79" t="str">
        <f>IF($C1427="", "", IF(IFERROR(INDEX(Ingredients!H$11:H$310, MATCH($C1427, Ingredients!$B$11:$B$310, 0)), "")="", "", IFERROR(INDEX(Ingredients!H$11:H$310, MATCH($C1427, Ingredients!$B$11:$B$310, 0)), "")))</f>
        <v/>
      </c>
      <c r="AN1427" s="83" t="str">
        <f t="shared" si="335"/>
        <v/>
      </c>
      <c r="AP1427" s="114" t="str">
        <f t="shared" si="345"/>
        <v/>
      </c>
      <c r="AR1427" s="117" t="str">
        <f>IF($C1427="", "", IF(IFERROR(INDEX(Ingredients!$AI$11:$AI$310, MATCH($C1427, Ingredients!$B$11:$B$310, 0)), "")="", "", IFERROR(INDEX(Ingredients!$AI$11:$AI$310, MATCH($C1427, Ingredients!$B$11:$B$310, 0)), "")))</f>
        <v/>
      </c>
      <c r="AT1427" s="120" t="str">
        <f t="shared" si="346"/>
        <v/>
      </c>
      <c r="AV1427" s="90" t="str">
        <f t="shared" si="336"/>
        <v/>
      </c>
      <c r="AX1427" s="90" t="str">
        <f>IF($AV1427="", "", COUNTIF($AV$11:$AV$5010, "&lt;"&amp;$AV1427)+1+COUNTIF($AV$11:$AV1427, $AV1427)-1)</f>
        <v/>
      </c>
      <c r="AZ1427" s="111" t="str">
        <f>IF($B1427="", "", SUMIF('Shopping List'!$AV$11:$AV$25, $B1427, 'Shopping List'!$BN$11:$BN$25))</f>
        <v/>
      </c>
      <c r="BB1427" s="117" t="str">
        <f t="shared" si="347"/>
        <v/>
      </c>
    </row>
    <row r="1428" spans="1:54" x14ac:dyDescent="0.25">
      <c r="A1428" s="4"/>
      <c r="B1428" s="37"/>
      <c r="C1428" s="124"/>
      <c r="D1428" s="39"/>
      <c r="E1428" s="125"/>
      <c r="F1428" s="48"/>
      <c r="G1428" s="4"/>
      <c r="H1428" s="4"/>
      <c r="I1428" s="95" t="str">
        <f>IF($C1428="", "", IF(IFERROR(INDEX(Ingredients!$C$11:$C$310, MATCH($C1428, Ingredients!$B$11:$B$310, 0)), "")="", "", IFERROR(INDEX(Ingredients!$C$11:$C$310, MATCH($C1428, Ingredients!$B$11:$B$310, 0)), "")))</f>
        <v/>
      </c>
      <c r="J1428" s="73" t="str">
        <f>IF($B1428="", "", IF(IFERROR(INDEX(Meals!$C$11:$C$260, MATCH($B1428, Meals!$B$11:$B$260, 0)), "")="", "", IFERROR(INDEX(Meals!$C$11:$C$260, MATCH($B1428, Meals!$B$11:$B$260, 0)), "")))</f>
        <v/>
      </c>
      <c r="K1428" s="4"/>
      <c r="L1428" s="72" t="str">
        <f t="shared" si="337"/>
        <v/>
      </c>
      <c r="M1428" s="73" t="str">
        <f t="shared" si="338"/>
        <v/>
      </c>
      <c r="N1428" s="4"/>
      <c r="O1428" s="78" t="str">
        <f t="shared" si="339"/>
        <v/>
      </c>
      <c r="P1428" s="79" t="str">
        <f t="shared" si="340"/>
        <v/>
      </c>
      <c r="Q1428" s="4"/>
      <c r="R1428" s="90" t="str">
        <f t="shared" si="341"/>
        <v/>
      </c>
      <c r="S1428" s="4"/>
      <c r="Y1428" s="18" t="str">
        <f t="shared" si="342"/>
        <v/>
      </c>
      <c r="AA1428" s="18" t="str">
        <f t="shared" si="333"/>
        <v/>
      </c>
      <c r="AB1428" s="18" t="str">
        <f t="shared" si="334"/>
        <v/>
      </c>
      <c r="AC1428" s="18" t="str">
        <f t="shared" si="343"/>
        <v/>
      </c>
      <c r="AD1428" s="18" t="str">
        <f t="shared" si="343"/>
        <v/>
      </c>
      <c r="AE1428" s="18" t="str">
        <f t="shared" si="344"/>
        <v/>
      </c>
      <c r="AG1428" s="95" t="str">
        <f>IF($C1428="", "", IF(IFERROR(INDEX(Ingredients!C$11:C$310, MATCH($C1428, Ingredients!$B$11:$B$310, 0)), "")="", "", IFERROR(INDEX(Ingredients!C$11:C$310, MATCH($C1428, Ingredients!$B$11:$B$310, 0)), "")))</f>
        <v/>
      </c>
      <c r="AH1428" s="105" t="str">
        <f>IF($C1428="", "", IF(IFERROR(INDEX(Ingredients!D$11:D$310, MATCH($C1428, Ingredients!$B$11:$B$310, 0)), "")="", "", IFERROR(INDEX(Ingredients!D$11:D$310, MATCH($C1428, Ingredients!$B$11:$B$310, 0)), "")))</f>
        <v/>
      </c>
      <c r="AI1428" s="106" t="str">
        <f>IF($C1428="", "", IF(IFERROR(INDEX(Ingredients!E$11:E$310, MATCH($C1428, Ingredients!$B$11:$B$310, 0)), "")="", "", IFERROR(INDEX(Ingredients!E$11:E$310, MATCH($C1428, Ingredients!$B$11:$B$310, 0)), "")))</f>
        <v/>
      </c>
      <c r="AJ1428" s="108" t="str">
        <f>IF($C1428="", "", IF(IFERROR(INDEX(Ingredients!F$11:F$310, MATCH($C1428, Ingredients!$B$11:$B$310, 0)), "")="", "", IFERROR(INDEX(Ingredients!F$11:F$310, MATCH($C1428, Ingredients!$B$11:$B$310, 0)), "")))</f>
        <v/>
      </c>
      <c r="AK1428" s="106" t="str">
        <f>IF($C1428="", "", IF(IFERROR(INDEX(Ingredients!G$11:G$310, MATCH($C1428, Ingredients!$B$11:$B$310, 0)), "")="", "", IFERROR(INDEX(Ingredients!G$11:G$310, MATCH($C1428, Ingredients!$B$11:$B$310, 0)), "")))</f>
        <v/>
      </c>
      <c r="AL1428" s="79" t="str">
        <f>IF($C1428="", "", IF(IFERROR(INDEX(Ingredients!H$11:H$310, MATCH($C1428, Ingredients!$B$11:$B$310, 0)), "")="", "", IFERROR(INDEX(Ingredients!H$11:H$310, MATCH($C1428, Ingredients!$B$11:$B$310, 0)), "")))</f>
        <v/>
      </c>
      <c r="AN1428" s="83" t="str">
        <f t="shared" si="335"/>
        <v/>
      </c>
      <c r="AP1428" s="114" t="str">
        <f t="shared" si="345"/>
        <v/>
      </c>
      <c r="AR1428" s="117" t="str">
        <f>IF($C1428="", "", IF(IFERROR(INDEX(Ingredients!$AI$11:$AI$310, MATCH($C1428, Ingredients!$B$11:$B$310, 0)), "")="", "", IFERROR(INDEX(Ingredients!$AI$11:$AI$310, MATCH($C1428, Ingredients!$B$11:$B$310, 0)), "")))</f>
        <v/>
      </c>
      <c r="AT1428" s="120" t="str">
        <f t="shared" si="346"/>
        <v/>
      </c>
      <c r="AV1428" s="90" t="str">
        <f t="shared" si="336"/>
        <v/>
      </c>
      <c r="AX1428" s="90" t="str">
        <f>IF($AV1428="", "", COUNTIF($AV$11:$AV$5010, "&lt;"&amp;$AV1428)+1+COUNTIF($AV$11:$AV1428, $AV1428)-1)</f>
        <v/>
      </c>
      <c r="AZ1428" s="111" t="str">
        <f>IF($B1428="", "", SUMIF('Shopping List'!$AV$11:$AV$25, $B1428, 'Shopping List'!$BN$11:$BN$25))</f>
        <v/>
      </c>
      <c r="BB1428" s="117" t="str">
        <f t="shared" si="347"/>
        <v/>
      </c>
    </row>
    <row r="1429" spans="1:54" x14ac:dyDescent="0.25">
      <c r="A1429" s="4"/>
      <c r="B1429" s="37"/>
      <c r="C1429" s="124"/>
      <c r="D1429" s="39"/>
      <c r="E1429" s="125"/>
      <c r="F1429" s="48"/>
      <c r="G1429" s="4"/>
      <c r="H1429" s="4"/>
      <c r="I1429" s="95" t="str">
        <f>IF($C1429="", "", IF(IFERROR(INDEX(Ingredients!$C$11:$C$310, MATCH($C1429, Ingredients!$B$11:$B$310, 0)), "")="", "", IFERROR(INDEX(Ingredients!$C$11:$C$310, MATCH($C1429, Ingredients!$B$11:$B$310, 0)), "")))</f>
        <v/>
      </c>
      <c r="J1429" s="73" t="str">
        <f>IF($B1429="", "", IF(IFERROR(INDEX(Meals!$C$11:$C$260, MATCH($B1429, Meals!$B$11:$B$260, 0)), "")="", "", IFERROR(INDEX(Meals!$C$11:$C$260, MATCH($B1429, Meals!$B$11:$B$260, 0)), "")))</f>
        <v/>
      </c>
      <c r="K1429" s="4"/>
      <c r="L1429" s="72" t="str">
        <f t="shared" si="337"/>
        <v/>
      </c>
      <c r="M1429" s="73" t="str">
        <f t="shared" si="338"/>
        <v/>
      </c>
      <c r="N1429" s="4"/>
      <c r="O1429" s="78" t="str">
        <f t="shared" si="339"/>
        <v/>
      </c>
      <c r="P1429" s="79" t="str">
        <f t="shared" si="340"/>
        <v/>
      </c>
      <c r="Q1429" s="4"/>
      <c r="R1429" s="90" t="str">
        <f t="shared" si="341"/>
        <v/>
      </c>
      <c r="S1429" s="4"/>
      <c r="Y1429" s="18" t="str">
        <f t="shared" si="342"/>
        <v/>
      </c>
      <c r="AA1429" s="18" t="str">
        <f t="shared" si="333"/>
        <v/>
      </c>
      <c r="AB1429" s="18" t="str">
        <f t="shared" si="334"/>
        <v/>
      </c>
      <c r="AC1429" s="18" t="str">
        <f t="shared" si="343"/>
        <v/>
      </c>
      <c r="AD1429" s="18" t="str">
        <f t="shared" si="343"/>
        <v/>
      </c>
      <c r="AE1429" s="18" t="str">
        <f t="shared" si="344"/>
        <v/>
      </c>
      <c r="AG1429" s="95" t="str">
        <f>IF($C1429="", "", IF(IFERROR(INDEX(Ingredients!C$11:C$310, MATCH($C1429, Ingredients!$B$11:$B$310, 0)), "")="", "", IFERROR(INDEX(Ingredients!C$11:C$310, MATCH($C1429, Ingredients!$B$11:$B$310, 0)), "")))</f>
        <v/>
      </c>
      <c r="AH1429" s="105" t="str">
        <f>IF($C1429="", "", IF(IFERROR(INDEX(Ingredients!D$11:D$310, MATCH($C1429, Ingredients!$B$11:$B$310, 0)), "")="", "", IFERROR(INDEX(Ingredients!D$11:D$310, MATCH($C1429, Ingredients!$B$11:$B$310, 0)), "")))</f>
        <v/>
      </c>
      <c r="AI1429" s="106" t="str">
        <f>IF($C1429="", "", IF(IFERROR(INDEX(Ingredients!E$11:E$310, MATCH($C1429, Ingredients!$B$11:$B$310, 0)), "")="", "", IFERROR(INDEX(Ingredients!E$11:E$310, MATCH($C1429, Ingredients!$B$11:$B$310, 0)), "")))</f>
        <v/>
      </c>
      <c r="AJ1429" s="108" t="str">
        <f>IF($C1429="", "", IF(IFERROR(INDEX(Ingredients!F$11:F$310, MATCH($C1429, Ingredients!$B$11:$B$310, 0)), "")="", "", IFERROR(INDEX(Ingredients!F$11:F$310, MATCH($C1429, Ingredients!$B$11:$B$310, 0)), "")))</f>
        <v/>
      </c>
      <c r="AK1429" s="106" t="str">
        <f>IF($C1429="", "", IF(IFERROR(INDEX(Ingredients!G$11:G$310, MATCH($C1429, Ingredients!$B$11:$B$310, 0)), "")="", "", IFERROR(INDEX(Ingredients!G$11:G$310, MATCH($C1429, Ingredients!$B$11:$B$310, 0)), "")))</f>
        <v/>
      </c>
      <c r="AL1429" s="79" t="str">
        <f>IF($C1429="", "", IF(IFERROR(INDEX(Ingredients!H$11:H$310, MATCH($C1429, Ingredients!$B$11:$B$310, 0)), "")="", "", IFERROR(INDEX(Ingredients!H$11:H$310, MATCH($C1429, Ingredients!$B$11:$B$310, 0)), "")))</f>
        <v/>
      </c>
      <c r="AN1429" s="83" t="str">
        <f t="shared" si="335"/>
        <v/>
      </c>
      <c r="AP1429" s="114" t="str">
        <f t="shared" si="345"/>
        <v/>
      </c>
      <c r="AR1429" s="117" t="str">
        <f>IF($C1429="", "", IF(IFERROR(INDEX(Ingredients!$AI$11:$AI$310, MATCH($C1429, Ingredients!$B$11:$B$310, 0)), "")="", "", IFERROR(INDEX(Ingredients!$AI$11:$AI$310, MATCH($C1429, Ingredients!$B$11:$B$310, 0)), "")))</f>
        <v/>
      </c>
      <c r="AT1429" s="120" t="str">
        <f t="shared" si="346"/>
        <v/>
      </c>
      <c r="AV1429" s="90" t="str">
        <f t="shared" si="336"/>
        <v/>
      </c>
      <c r="AX1429" s="90" t="str">
        <f>IF($AV1429="", "", COUNTIF($AV$11:$AV$5010, "&lt;"&amp;$AV1429)+1+COUNTIF($AV$11:$AV1429, $AV1429)-1)</f>
        <v/>
      </c>
      <c r="AZ1429" s="111" t="str">
        <f>IF($B1429="", "", SUMIF('Shopping List'!$AV$11:$AV$25, $B1429, 'Shopping List'!$BN$11:$BN$25))</f>
        <v/>
      </c>
      <c r="BB1429" s="117" t="str">
        <f t="shared" si="347"/>
        <v/>
      </c>
    </row>
    <row r="1430" spans="1:54" x14ac:dyDescent="0.25">
      <c r="A1430" s="4"/>
      <c r="B1430" s="37"/>
      <c r="C1430" s="124"/>
      <c r="D1430" s="39"/>
      <c r="E1430" s="125"/>
      <c r="F1430" s="48"/>
      <c r="G1430" s="4"/>
      <c r="H1430" s="4"/>
      <c r="I1430" s="95" t="str">
        <f>IF($C1430="", "", IF(IFERROR(INDEX(Ingredients!$C$11:$C$310, MATCH($C1430, Ingredients!$B$11:$B$310, 0)), "")="", "", IFERROR(INDEX(Ingredients!$C$11:$C$310, MATCH($C1430, Ingredients!$B$11:$B$310, 0)), "")))</f>
        <v/>
      </c>
      <c r="J1430" s="73" t="str">
        <f>IF($B1430="", "", IF(IFERROR(INDEX(Meals!$C$11:$C$260, MATCH($B1430, Meals!$B$11:$B$260, 0)), "")="", "", IFERROR(INDEX(Meals!$C$11:$C$260, MATCH($B1430, Meals!$B$11:$B$260, 0)), "")))</f>
        <v/>
      </c>
      <c r="K1430" s="4"/>
      <c r="L1430" s="72" t="str">
        <f t="shared" si="337"/>
        <v/>
      </c>
      <c r="M1430" s="73" t="str">
        <f t="shared" si="338"/>
        <v/>
      </c>
      <c r="N1430" s="4"/>
      <c r="O1430" s="78" t="str">
        <f t="shared" si="339"/>
        <v/>
      </c>
      <c r="P1430" s="79" t="str">
        <f t="shared" si="340"/>
        <v/>
      </c>
      <c r="Q1430" s="4"/>
      <c r="R1430" s="90" t="str">
        <f t="shared" si="341"/>
        <v/>
      </c>
      <c r="S1430" s="4"/>
      <c r="Y1430" s="18" t="str">
        <f t="shared" si="342"/>
        <v/>
      </c>
      <c r="AA1430" s="18" t="str">
        <f t="shared" si="333"/>
        <v/>
      </c>
      <c r="AB1430" s="18" t="str">
        <f t="shared" si="334"/>
        <v/>
      </c>
      <c r="AC1430" s="18" t="str">
        <f t="shared" si="343"/>
        <v/>
      </c>
      <c r="AD1430" s="18" t="str">
        <f t="shared" si="343"/>
        <v/>
      </c>
      <c r="AE1430" s="18" t="str">
        <f t="shared" si="344"/>
        <v/>
      </c>
      <c r="AG1430" s="95" t="str">
        <f>IF($C1430="", "", IF(IFERROR(INDEX(Ingredients!C$11:C$310, MATCH($C1430, Ingredients!$B$11:$B$310, 0)), "")="", "", IFERROR(INDEX(Ingredients!C$11:C$310, MATCH($C1430, Ingredients!$B$11:$B$310, 0)), "")))</f>
        <v/>
      </c>
      <c r="AH1430" s="105" t="str">
        <f>IF($C1430="", "", IF(IFERROR(INDEX(Ingredients!D$11:D$310, MATCH($C1430, Ingredients!$B$11:$B$310, 0)), "")="", "", IFERROR(INDEX(Ingredients!D$11:D$310, MATCH($C1430, Ingredients!$B$11:$B$310, 0)), "")))</f>
        <v/>
      </c>
      <c r="AI1430" s="106" t="str">
        <f>IF($C1430="", "", IF(IFERROR(INDEX(Ingredients!E$11:E$310, MATCH($C1430, Ingredients!$B$11:$B$310, 0)), "")="", "", IFERROR(INDEX(Ingredients!E$11:E$310, MATCH($C1430, Ingredients!$B$11:$B$310, 0)), "")))</f>
        <v/>
      </c>
      <c r="AJ1430" s="108" t="str">
        <f>IF($C1430="", "", IF(IFERROR(INDEX(Ingredients!F$11:F$310, MATCH($C1430, Ingredients!$B$11:$B$310, 0)), "")="", "", IFERROR(INDEX(Ingredients!F$11:F$310, MATCH($C1430, Ingredients!$B$11:$B$310, 0)), "")))</f>
        <v/>
      </c>
      <c r="AK1430" s="106" t="str">
        <f>IF($C1430="", "", IF(IFERROR(INDEX(Ingredients!G$11:G$310, MATCH($C1430, Ingredients!$B$11:$B$310, 0)), "")="", "", IFERROR(INDEX(Ingredients!G$11:G$310, MATCH($C1430, Ingredients!$B$11:$B$310, 0)), "")))</f>
        <v/>
      </c>
      <c r="AL1430" s="79" t="str">
        <f>IF($C1430="", "", IF(IFERROR(INDEX(Ingredients!H$11:H$310, MATCH($C1430, Ingredients!$B$11:$B$310, 0)), "")="", "", IFERROR(INDEX(Ingredients!H$11:H$310, MATCH($C1430, Ingredients!$B$11:$B$310, 0)), "")))</f>
        <v/>
      </c>
      <c r="AN1430" s="83" t="str">
        <f t="shared" si="335"/>
        <v/>
      </c>
      <c r="AP1430" s="114" t="str">
        <f t="shared" si="345"/>
        <v/>
      </c>
      <c r="AR1430" s="117" t="str">
        <f>IF($C1430="", "", IF(IFERROR(INDEX(Ingredients!$AI$11:$AI$310, MATCH($C1430, Ingredients!$B$11:$B$310, 0)), "")="", "", IFERROR(INDEX(Ingredients!$AI$11:$AI$310, MATCH($C1430, Ingredients!$B$11:$B$310, 0)), "")))</f>
        <v/>
      </c>
      <c r="AT1430" s="120" t="str">
        <f t="shared" si="346"/>
        <v/>
      </c>
      <c r="AV1430" s="90" t="str">
        <f t="shared" si="336"/>
        <v/>
      </c>
      <c r="AX1430" s="90" t="str">
        <f>IF($AV1430="", "", COUNTIF($AV$11:$AV$5010, "&lt;"&amp;$AV1430)+1+COUNTIF($AV$11:$AV1430, $AV1430)-1)</f>
        <v/>
      </c>
      <c r="AZ1430" s="111" t="str">
        <f>IF($B1430="", "", SUMIF('Shopping List'!$AV$11:$AV$25, $B1430, 'Shopping List'!$BN$11:$BN$25))</f>
        <v/>
      </c>
      <c r="BB1430" s="117" t="str">
        <f t="shared" si="347"/>
        <v/>
      </c>
    </row>
    <row r="1431" spans="1:54" x14ac:dyDescent="0.25">
      <c r="A1431" s="4"/>
      <c r="B1431" s="37"/>
      <c r="C1431" s="124"/>
      <c r="D1431" s="39"/>
      <c r="E1431" s="125"/>
      <c r="F1431" s="48"/>
      <c r="G1431" s="4"/>
      <c r="H1431" s="4"/>
      <c r="I1431" s="95" t="str">
        <f>IF($C1431="", "", IF(IFERROR(INDEX(Ingredients!$C$11:$C$310, MATCH($C1431, Ingredients!$B$11:$B$310, 0)), "")="", "", IFERROR(INDEX(Ingredients!$C$11:$C$310, MATCH($C1431, Ingredients!$B$11:$B$310, 0)), "")))</f>
        <v/>
      </c>
      <c r="J1431" s="73" t="str">
        <f>IF($B1431="", "", IF(IFERROR(INDEX(Meals!$C$11:$C$260, MATCH($B1431, Meals!$B$11:$B$260, 0)), "")="", "", IFERROR(INDEX(Meals!$C$11:$C$260, MATCH($B1431, Meals!$B$11:$B$260, 0)), "")))</f>
        <v/>
      </c>
      <c r="K1431" s="4"/>
      <c r="L1431" s="72" t="str">
        <f t="shared" si="337"/>
        <v/>
      </c>
      <c r="M1431" s="73" t="str">
        <f t="shared" si="338"/>
        <v/>
      </c>
      <c r="N1431" s="4"/>
      <c r="O1431" s="78" t="str">
        <f t="shared" si="339"/>
        <v/>
      </c>
      <c r="P1431" s="79" t="str">
        <f t="shared" si="340"/>
        <v/>
      </c>
      <c r="Q1431" s="4"/>
      <c r="R1431" s="90" t="str">
        <f t="shared" si="341"/>
        <v/>
      </c>
      <c r="S1431" s="4"/>
      <c r="Y1431" s="18" t="str">
        <f t="shared" si="342"/>
        <v/>
      </c>
      <c r="AA1431" s="18" t="str">
        <f t="shared" si="333"/>
        <v/>
      </c>
      <c r="AB1431" s="18" t="str">
        <f t="shared" si="334"/>
        <v/>
      </c>
      <c r="AC1431" s="18" t="str">
        <f t="shared" si="343"/>
        <v/>
      </c>
      <c r="AD1431" s="18" t="str">
        <f t="shared" si="343"/>
        <v/>
      </c>
      <c r="AE1431" s="18" t="str">
        <f t="shared" si="344"/>
        <v/>
      </c>
      <c r="AG1431" s="95" t="str">
        <f>IF($C1431="", "", IF(IFERROR(INDEX(Ingredients!C$11:C$310, MATCH($C1431, Ingredients!$B$11:$B$310, 0)), "")="", "", IFERROR(INDEX(Ingredients!C$11:C$310, MATCH($C1431, Ingredients!$B$11:$B$310, 0)), "")))</f>
        <v/>
      </c>
      <c r="AH1431" s="105" t="str">
        <f>IF($C1431="", "", IF(IFERROR(INDEX(Ingredients!D$11:D$310, MATCH($C1431, Ingredients!$B$11:$B$310, 0)), "")="", "", IFERROR(INDEX(Ingredients!D$11:D$310, MATCH($C1431, Ingredients!$B$11:$B$310, 0)), "")))</f>
        <v/>
      </c>
      <c r="AI1431" s="106" t="str">
        <f>IF($C1431="", "", IF(IFERROR(INDEX(Ingredients!E$11:E$310, MATCH($C1431, Ingredients!$B$11:$B$310, 0)), "")="", "", IFERROR(INDEX(Ingredients!E$11:E$310, MATCH($C1431, Ingredients!$B$11:$B$310, 0)), "")))</f>
        <v/>
      </c>
      <c r="AJ1431" s="108" t="str">
        <f>IF($C1431="", "", IF(IFERROR(INDEX(Ingredients!F$11:F$310, MATCH($C1431, Ingredients!$B$11:$B$310, 0)), "")="", "", IFERROR(INDEX(Ingredients!F$11:F$310, MATCH($C1431, Ingredients!$B$11:$B$310, 0)), "")))</f>
        <v/>
      </c>
      <c r="AK1431" s="106" t="str">
        <f>IF($C1431="", "", IF(IFERROR(INDEX(Ingredients!G$11:G$310, MATCH($C1431, Ingredients!$B$11:$B$310, 0)), "")="", "", IFERROR(INDEX(Ingredients!G$11:G$310, MATCH($C1431, Ingredients!$B$11:$B$310, 0)), "")))</f>
        <v/>
      </c>
      <c r="AL1431" s="79" t="str">
        <f>IF($C1431="", "", IF(IFERROR(INDEX(Ingredients!H$11:H$310, MATCH($C1431, Ingredients!$B$11:$B$310, 0)), "")="", "", IFERROR(INDEX(Ingredients!H$11:H$310, MATCH($C1431, Ingredients!$B$11:$B$310, 0)), "")))</f>
        <v/>
      </c>
      <c r="AN1431" s="83" t="str">
        <f t="shared" si="335"/>
        <v/>
      </c>
      <c r="AP1431" s="114" t="str">
        <f t="shared" si="345"/>
        <v/>
      </c>
      <c r="AR1431" s="117" t="str">
        <f>IF($C1431="", "", IF(IFERROR(INDEX(Ingredients!$AI$11:$AI$310, MATCH($C1431, Ingredients!$B$11:$B$310, 0)), "")="", "", IFERROR(INDEX(Ingredients!$AI$11:$AI$310, MATCH($C1431, Ingredients!$B$11:$B$310, 0)), "")))</f>
        <v/>
      </c>
      <c r="AT1431" s="120" t="str">
        <f t="shared" si="346"/>
        <v/>
      </c>
      <c r="AV1431" s="90" t="str">
        <f t="shared" si="336"/>
        <v/>
      </c>
      <c r="AX1431" s="90" t="str">
        <f>IF($AV1431="", "", COUNTIF($AV$11:$AV$5010, "&lt;"&amp;$AV1431)+1+COUNTIF($AV$11:$AV1431, $AV1431)-1)</f>
        <v/>
      </c>
      <c r="AZ1431" s="111" t="str">
        <f>IF($B1431="", "", SUMIF('Shopping List'!$AV$11:$AV$25, $B1431, 'Shopping List'!$BN$11:$BN$25))</f>
        <v/>
      </c>
      <c r="BB1431" s="117" t="str">
        <f t="shared" si="347"/>
        <v/>
      </c>
    </row>
    <row r="1432" spans="1:54" x14ac:dyDescent="0.25">
      <c r="A1432" s="4"/>
      <c r="B1432" s="37"/>
      <c r="C1432" s="124"/>
      <c r="D1432" s="39"/>
      <c r="E1432" s="125"/>
      <c r="F1432" s="48"/>
      <c r="G1432" s="4"/>
      <c r="H1432" s="4"/>
      <c r="I1432" s="95" t="str">
        <f>IF($C1432="", "", IF(IFERROR(INDEX(Ingredients!$C$11:$C$310, MATCH($C1432, Ingredients!$B$11:$B$310, 0)), "")="", "", IFERROR(INDEX(Ingredients!$C$11:$C$310, MATCH($C1432, Ingredients!$B$11:$B$310, 0)), "")))</f>
        <v/>
      </c>
      <c r="J1432" s="73" t="str">
        <f>IF($B1432="", "", IF(IFERROR(INDEX(Meals!$C$11:$C$260, MATCH($B1432, Meals!$B$11:$B$260, 0)), "")="", "", IFERROR(INDEX(Meals!$C$11:$C$260, MATCH($B1432, Meals!$B$11:$B$260, 0)), "")))</f>
        <v/>
      </c>
      <c r="K1432" s="4"/>
      <c r="L1432" s="72" t="str">
        <f t="shared" si="337"/>
        <v/>
      </c>
      <c r="M1432" s="73" t="str">
        <f t="shared" si="338"/>
        <v/>
      </c>
      <c r="N1432" s="4"/>
      <c r="O1432" s="78" t="str">
        <f t="shared" si="339"/>
        <v/>
      </c>
      <c r="P1432" s="79" t="str">
        <f t="shared" si="340"/>
        <v/>
      </c>
      <c r="Q1432" s="4"/>
      <c r="R1432" s="90" t="str">
        <f t="shared" si="341"/>
        <v/>
      </c>
      <c r="S1432" s="4"/>
      <c r="Y1432" s="18" t="str">
        <f t="shared" si="342"/>
        <v/>
      </c>
      <c r="AA1432" s="18" t="str">
        <f t="shared" si="333"/>
        <v/>
      </c>
      <c r="AB1432" s="18" t="str">
        <f t="shared" si="334"/>
        <v/>
      </c>
      <c r="AC1432" s="18" t="str">
        <f t="shared" si="343"/>
        <v/>
      </c>
      <c r="AD1432" s="18" t="str">
        <f t="shared" si="343"/>
        <v/>
      </c>
      <c r="AE1432" s="18" t="str">
        <f t="shared" si="344"/>
        <v/>
      </c>
      <c r="AG1432" s="95" t="str">
        <f>IF($C1432="", "", IF(IFERROR(INDEX(Ingredients!C$11:C$310, MATCH($C1432, Ingredients!$B$11:$B$310, 0)), "")="", "", IFERROR(INDEX(Ingredients!C$11:C$310, MATCH($C1432, Ingredients!$B$11:$B$310, 0)), "")))</f>
        <v/>
      </c>
      <c r="AH1432" s="105" t="str">
        <f>IF($C1432="", "", IF(IFERROR(INDEX(Ingredients!D$11:D$310, MATCH($C1432, Ingredients!$B$11:$B$310, 0)), "")="", "", IFERROR(INDEX(Ingredients!D$11:D$310, MATCH($C1432, Ingredients!$B$11:$B$310, 0)), "")))</f>
        <v/>
      </c>
      <c r="AI1432" s="106" t="str">
        <f>IF($C1432="", "", IF(IFERROR(INDEX(Ingredients!E$11:E$310, MATCH($C1432, Ingredients!$B$11:$B$310, 0)), "")="", "", IFERROR(INDEX(Ingredients!E$11:E$310, MATCH($C1432, Ingredients!$B$11:$B$310, 0)), "")))</f>
        <v/>
      </c>
      <c r="AJ1432" s="108" t="str">
        <f>IF($C1432="", "", IF(IFERROR(INDEX(Ingredients!F$11:F$310, MATCH($C1432, Ingredients!$B$11:$B$310, 0)), "")="", "", IFERROR(INDEX(Ingredients!F$11:F$310, MATCH($C1432, Ingredients!$B$11:$B$310, 0)), "")))</f>
        <v/>
      </c>
      <c r="AK1432" s="106" t="str">
        <f>IF($C1432="", "", IF(IFERROR(INDEX(Ingredients!G$11:G$310, MATCH($C1432, Ingredients!$B$11:$B$310, 0)), "")="", "", IFERROR(INDEX(Ingredients!G$11:G$310, MATCH($C1432, Ingredients!$B$11:$B$310, 0)), "")))</f>
        <v/>
      </c>
      <c r="AL1432" s="79" t="str">
        <f>IF($C1432="", "", IF(IFERROR(INDEX(Ingredients!H$11:H$310, MATCH($C1432, Ingredients!$B$11:$B$310, 0)), "")="", "", IFERROR(INDEX(Ingredients!H$11:H$310, MATCH($C1432, Ingredients!$B$11:$B$310, 0)), "")))</f>
        <v/>
      </c>
      <c r="AN1432" s="83" t="str">
        <f t="shared" si="335"/>
        <v/>
      </c>
      <c r="AP1432" s="114" t="str">
        <f t="shared" si="345"/>
        <v/>
      </c>
      <c r="AR1432" s="117" t="str">
        <f>IF($C1432="", "", IF(IFERROR(INDEX(Ingredients!$AI$11:$AI$310, MATCH($C1432, Ingredients!$B$11:$B$310, 0)), "")="", "", IFERROR(INDEX(Ingredients!$AI$11:$AI$310, MATCH($C1432, Ingredients!$B$11:$B$310, 0)), "")))</f>
        <v/>
      </c>
      <c r="AT1432" s="120" t="str">
        <f t="shared" si="346"/>
        <v/>
      </c>
      <c r="AV1432" s="90" t="str">
        <f t="shared" si="336"/>
        <v/>
      </c>
      <c r="AX1432" s="90" t="str">
        <f>IF($AV1432="", "", COUNTIF($AV$11:$AV$5010, "&lt;"&amp;$AV1432)+1+COUNTIF($AV$11:$AV1432, $AV1432)-1)</f>
        <v/>
      </c>
      <c r="AZ1432" s="111" t="str">
        <f>IF($B1432="", "", SUMIF('Shopping List'!$AV$11:$AV$25, $B1432, 'Shopping List'!$BN$11:$BN$25))</f>
        <v/>
      </c>
      <c r="BB1432" s="117" t="str">
        <f t="shared" si="347"/>
        <v/>
      </c>
    </row>
    <row r="1433" spans="1:54" x14ac:dyDescent="0.25">
      <c r="A1433" s="4"/>
      <c r="B1433" s="37"/>
      <c r="C1433" s="124"/>
      <c r="D1433" s="39"/>
      <c r="E1433" s="125"/>
      <c r="F1433" s="48"/>
      <c r="G1433" s="4"/>
      <c r="H1433" s="4"/>
      <c r="I1433" s="95" t="str">
        <f>IF($C1433="", "", IF(IFERROR(INDEX(Ingredients!$C$11:$C$310, MATCH($C1433, Ingredients!$B$11:$B$310, 0)), "")="", "", IFERROR(INDEX(Ingredients!$C$11:$C$310, MATCH($C1433, Ingredients!$B$11:$B$310, 0)), "")))</f>
        <v/>
      </c>
      <c r="J1433" s="73" t="str">
        <f>IF($B1433="", "", IF(IFERROR(INDEX(Meals!$C$11:$C$260, MATCH($B1433, Meals!$B$11:$B$260, 0)), "")="", "", IFERROR(INDEX(Meals!$C$11:$C$260, MATCH($B1433, Meals!$B$11:$B$260, 0)), "")))</f>
        <v/>
      </c>
      <c r="K1433" s="4"/>
      <c r="L1433" s="72" t="str">
        <f t="shared" si="337"/>
        <v/>
      </c>
      <c r="M1433" s="73" t="str">
        <f t="shared" si="338"/>
        <v/>
      </c>
      <c r="N1433" s="4"/>
      <c r="O1433" s="78" t="str">
        <f t="shared" si="339"/>
        <v/>
      </c>
      <c r="P1433" s="79" t="str">
        <f t="shared" si="340"/>
        <v/>
      </c>
      <c r="Q1433" s="4"/>
      <c r="R1433" s="90" t="str">
        <f t="shared" si="341"/>
        <v/>
      </c>
      <c r="S1433" s="4"/>
      <c r="Y1433" s="18" t="str">
        <f t="shared" si="342"/>
        <v/>
      </c>
      <c r="AA1433" s="18" t="str">
        <f t="shared" si="333"/>
        <v/>
      </c>
      <c r="AB1433" s="18" t="str">
        <f t="shared" si="334"/>
        <v/>
      </c>
      <c r="AC1433" s="18" t="str">
        <f t="shared" si="343"/>
        <v/>
      </c>
      <c r="AD1433" s="18" t="str">
        <f t="shared" si="343"/>
        <v/>
      </c>
      <c r="AE1433" s="18" t="str">
        <f t="shared" si="344"/>
        <v/>
      </c>
      <c r="AG1433" s="95" t="str">
        <f>IF($C1433="", "", IF(IFERROR(INDEX(Ingredients!C$11:C$310, MATCH($C1433, Ingredients!$B$11:$B$310, 0)), "")="", "", IFERROR(INDEX(Ingredients!C$11:C$310, MATCH($C1433, Ingredients!$B$11:$B$310, 0)), "")))</f>
        <v/>
      </c>
      <c r="AH1433" s="105" t="str">
        <f>IF($C1433="", "", IF(IFERROR(INDEX(Ingredients!D$11:D$310, MATCH($C1433, Ingredients!$B$11:$B$310, 0)), "")="", "", IFERROR(INDEX(Ingredients!D$11:D$310, MATCH($C1433, Ingredients!$B$11:$B$310, 0)), "")))</f>
        <v/>
      </c>
      <c r="AI1433" s="106" t="str">
        <f>IF($C1433="", "", IF(IFERROR(INDEX(Ingredients!E$11:E$310, MATCH($C1433, Ingredients!$B$11:$B$310, 0)), "")="", "", IFERROR(INDEX(Ingredients!E$11:E$310, MATCH($C1433, Ingredients!$B$11:$B$310, 0)), "")))</f>
        <v/>
      </c>
      <c r="AJ1433" s="108" t="str">
        <f>IF($C1433="", "", IF(IFERROR(INDEX(Ingredients!F$11:F$310, MATCH($C1433, Ingredients!$B$11:$B$310, 0)), "")="", "", IFERROR(INDEX(Ingredients!F$11:F$310, MATCH($C1433, Ingredients!$B$11:$B$310, 0)), "")))</f>
        <v/>
      </c>
      <c r="AK1433" s="106" t="str">
        <f>IF($C1433="", "", IF(IFERROR(INDEX(Ingredients!G$11:G$310, MATCH($C1433, Ingredients!$B$11:$B$310, 0)), "")="", "", IFERROR(INDEX(Ingredients!G$11:G$310, MATCH($C1433, Ingredients!$B$11:$B$310, 0)), "")))</f>
        <v/>
      </c>
      <c r="AL1433" s="79" t="str">
        <f>IF($C1433="", "", IF(IFERROR(INDEX(Ingredients!H$11:H$310, MATCH($C1433, Ingredients!$B$11:$B$310, 0)), "")="", "", IFERROR(INDEX(Ingredients!H$11:H$310, MATCH($C1433, Ingredients!$B$11:$B$310, 0)), "")))</f>
        <v/>
      </c>
      <c r="AN1433" s="83" t="str">
        <f t="shared" si="335"/>
        <v/>
      </c>
      <c r="AP1433" s="114" t="str">
        <f t="shared" si="345"/>
        <v/>
      </c>
      <c r="AR1433" s="117" t="str">
        <f>IF($C1433="", "", IF(IFERROR(INDEX(Ingredients!$AI$11:$AI$310, MATCH($C1433, Ingredients!$B$11:$B$310, 0)), "")="", "", IFERROR(INDEX(Ingredients!$AI$11:$AI$310, MATCH($C1433, Ingredients!$B$11:$B$310, 0)), "")))</f>
        <v/>
      </c>
      <c r="AT1433" s="120" t="str">
        <f t="shared" si="346"/>
        <v/>
      </c>
      <c r="AV1433" s="90" t="str">
        <f t="shared" si="336"/>
        <v/>
      </c>
      <c r="AX1433" s="90" t="str">
        <f>IF($AV1433="", "", COUNTIF($AV$11:$AV$5010, "&lt;"&amp;$AV1433)+1+COUNTIF($AV$11:$AV1433, $AV1433)-1)</f>
        <v/>
      </c>
      <c r="AZ1433" s="111" t="str">
        <f>IF($B1433="", "", SUMIF('Shopping List'!$AV$11:$AV$25, $B1433, 'Shopping List'!$BN$11:$BN$25))</f>
        <v/>
      </c>
      <c r="BB1433" s="117" t="str">
        <f t="shared" si="347"/>
        <v/>
      </c>
    </row>
    <row r="1434" spans="1:54" x14ac:dyDescent="0.25">
      <c r="A1434" s="4"/>
      <c r="B1434" s="37"/>
      <c r="C1434" s="124"/>
      <c r="D1434" s="39"/>
      <c r="E1434" s="125"/>
      <c r="F1434" s="48"/>
      <c r="G1434" s="4"/>
      <c r="H1434" s="4"/>
      <c r="I1434" s="95" t="str">
        <f>IF($C1434="", "", IF(IFERROR(INDEX(Ingredients!$C$11:$C$310, MATCH($C1434, Ingredients!$B$11:$B$310, 0)), "")="", "", IFERROR(INDEX(Ingredients!$C$11:$C$310, MATCH($C1434, Ingredients!$B$11:$B$310, 0)), "")))</f>
        <v/>
      </c>
      <c r="J1434" s="73" t="str">
        <f>IF($B1434="", "", IF(IFERROR(INDEX(Meals!$C$11:$C$260, MATCH($B1434, Meals!$B$11:$B$260, 0)), "")="", "", IFERROR(INDEX(Meals!$C$11:$C$260, MATCH($B1434, Meals!$B$11:$B$260, 0)), "")))</f>
        <v/>
      </c>
      <c r="K1434" s="4"/>
      <c r="L1434" s="72" t="str">
        <f t="shared" si="337"/>
        <v/>
      </c>
      <c r="M1434" s="73" t="str">
        <f t="shared" si="338"/>
        <v/>
      </c>
      <c r="N1434" s="4"/>
      <c r="O1434" s="78" t="str">
        <f t="shared" si="339"/>
        <v/>
      </c>
      <c r="P1434" s="79" t="str">
        <f t="shared" si="340"/>
        <v/>
      </c>
      <c r="Q1434" s="4"/>
      <c r="R1434" s="90" t="str">
        <f t="shared" si="341"/>
        <v/>
      </c>
      <c r="S1434" s="4"/>
      <c r="Y1434" s="18" t="str">
        <f t="shared" si="342"/>
        <v/>
      </c>
      <c r="AA1434" s="18" t="str">
        <f t="shared" si="333"/>
        <v/>
      </c>
      <c r="AB1434" s="18" t="str">
        <f t="shared" si="334"/>
        <v/>
      </c>
      <c r="AC1434" s="18" t="str">
        <f t="shared" si="343"/>
        <v/>
      </c>
      <c r="AD1434" s="18" t="str">
        <f t="shared" si="343"/>
        <v/>
      </c>
      <c r="AE1434" s="18" t="str">
        <f t="shared" si="344"/>
        <v/>
      </c>
      <c r="AG1434" s="95" t="str">
        <f>IF($C1434="", "", IF(IFERROR(INDEX(Ingredients!C$11:C$310, MATCH($C1434, Ingredients!$B$11:$B$310, 0)), "")="", "", IFERROR(INDEX(Ingredients!C$11:C$310, MATCH($C1434, Ingredients!$B$11:$B$310, 0)), "")))</f>
        <v/>
      </c>
      <c r="AH1434" s="105" t="str">
        <f>IF($C1434="", "", IF(IFERROR(INDEX(Ingredients!D$11:D$310, MATCH($C1434, Ingredients!$B$11:$B$310, 0)), "")="", "", IFERROR(INDEX(Ingredients!D$11:D$310, MATCH($C1434, Ingredients!$B$11:$B$310, 0)), "")))</f>
        <v/>
      </c>
      <c r="AI1434" s="106" t="str">
        <f>IF($C1434="", "", IF(IFERROR(INDEX(Ingredients!E$11:E$310, MATCH($C1434, Ingredients!$B$11:$B$310, 0)), "")="", "", IFERROR(INDEX(Ingredients!E$11:E$310, MATCH($C1434, Ingredients!$B$11:$B$310, 0)), "")))</f>
        <v/>
      </c>
      <c r="AJ1434" s="108" t="str">
        <f>IF($C1434="", "", IF(IFERROR(INDEX(Ingredients!F$11:F$310, MATCH($C1434, Ingredients!$B$11:$B$310, 0)), "")="", "", IFERROR(INDEX(Ingredients!F$11:F$310, MATCH($C1434, Ingredients!$B$11:$B$310, 0)), "")))</f>
        <v/>
      </c>
      <c r="AK1434" s="106" t="str">
        <f>IF($C1434="", "", IF(IFERROR(INDEX(Ingredients!G$11:G$310, MATCH($C1434, Ingredients!$B$11:$B$310, 0)), "")="", "", IFERROR(INDEX(Ingredients!G$11:G$310, MATCH($C1434, Ingredients!$B$11:$B$310, 0)), "")))</f>
        <v/>
      </c>
      <c r="AL1434" s="79" t="str">
        <f>IF($C1434="", "", IF(IFERROR(INDEX(Ingredients!H$11:H$310, MATCH($C1434, Ingredients!$B$11:$B$310, 0)), "")="", "", IFERROR(INDEX(Ingredients!H$11:H$310, MATCH($C1434, Ingredients!$B$11:$B$310, 0)), "")))</f>
        <v/>
      </c>
      <c r="AN1434" s="83" t="str">
        <f t="shared" si="335"/>
        <v/>
      </c>
      <c r="AP1434" s="114" t="str">
        <f t="shared" si="345"/>
        <v/>
      </c>
      <c r="AR1434" s="117" t="str">
        <f>IF($C1434="", "", IF(IFERROR(INDEX(Ingredients!$AI$11:$AI$310, MATCH($C1434, Ingredients!$B$11:$B$310, 0)), "")="", "", IFERROR(INDEX(Ingredients!$AI$11:$AI$310, MATCH($C1434, Ingredients!$B$11:$B$310, 0)), "")))</f>
        <v/>
      </c>
      <c r="AT1434" s="120" t="str">
        <f t="shared" si="346"/>
        <v/>
      </c>
      <c r="AV1434" s="90" t="str">
        <f t="shared" si="336"/>
        <v/>
      </c>
      <c r="AX1434" s="90" t="str">
        <f>IF($AV1434="", "", COUNTIF($AV$11:$AV$5010, "&lt;"&amp;$AV1434)+1+COUNTIF($AV$11:$AV1434, $AV1434)-1)</f>
        <v/>
      </c>
      <c r="AZ1434" s="111" t="str">
        <f>IF($B1434="", "", SUMIF('Shopping List'!$AV$11:$AV$25, $B1434, 'Shopping List'!$BN$11:$BN$25))</f>
        <v/>
      </c>
      <c r="BB1434" s="117" t="str">
        <f t="shared" si="347"/>
        <v/>
      </c>
    </row>
    <row r="1435" spans="1:54" x14ac:dyDescent="0.25">
      <c r="A1435" s="4"/>
      <c r="B1435" s="37"/>
      <c r="C1435" s="124"/>
      <c r="D1435" s="39"/>
      <c r="E1435" s="125"/>
      <c r="F1435" s="48"/>
      <c r="G1435" s="4"/>
      <c r="H1435" s="4"/>
      <c r="I1435" s="95" t="str">
        <f>IF($C1435="", "", IF(IFERROR(INDEX(Ingredients!$C$11:$C$310, MATCH($C1435, Ingredients!$B$11:$B$310, 0)), "")="", "", IFERROR(INDEX(Ingredients!$C$11:$C$310, MATCH($C1435, Ingredients!$B$11:$B$310, 0)), "")))</f>
        <v/>
      </c>
      <c r="J1435" s="73" t="str">
        <f>IF($B1435="", "", IF(IFERROR(INDEX(Meals!$C$11:$C$260, MATCH($B1435, Meals!$B$11:$B$260, 0)), "")="", "", IFERROR(INDEX(Meals!$C$11:$C$260, MATCH($B1435, Meals!$B$11:$B$260, 0)), "")))</f>
        <v/>
      </c>
      <c r="K1435" s="4"/>
      <c r="L1435" s="72" t="str">
        <f t="shared" si="337"/>
        <v/>
      </c>
      <c r="M1435" s="73" t="str">
        <f t="shared" si="338"/>
        <v/>
      </c>
      <c r="N1435" s="4"/>
      <c r="O1435" s="78" t="str">
        <f t="shared" si="339"/>
        <v/>
      </c>
      <c r="P1435" s="79" t="str">
        <f t="shared" si="340"/>
        <v/>
      </c>
      <c r="Q1435" s="4"/>
      <c r="R1435" s="90" t="str">
        <f t="shared" si="341"/>
        <v/>
      </c>
      <c r="S1435" s="4"/>
      <c r="Y1435" s="18" t="str">
        <f t="shared" si="342"/>
        <v/>
      </c>
      <c r="AA1435" s="18" t="str">
        <f t="shared" si="333"/>
        <v/>
      </c>
      <c r="AB1435" s="18" t="str">
        <f t="shared" si="334"/>
        <v/>
      </c>
      <c r="AC1435" s="18" t="str">
        <f t="shared" si="343"/>
        <v/>
      </c>
      <c r="AD1435" s="18" t="str">
        <f t="shared" si="343"/>
        <v/>
      </c>
      <c r="AE1435" s="18" t="str">
        <f t="shared" si="344"/>
        <v/>
      </c>
      <c r="AG1435" s="95" t="str">
        <f>IF($C1435="", "", IF(IFERROR(INDEX(Ingredients!C$11:C$310, MATCH($C1435, Ingredients!$B$11:$B$310, 0)), "")="", "", IFERROR(INDEX(Ingredients!C$11:C$310, MATCH($C1435, Ingredients!$B$11:$B$310, 0)), "")))</f>
        <v/>
      </c>
      <c r="AH1435" s="105" t="str">
        <f>IF($C1435="", "", IF(IFERROR(INDEX(Ingredients!D$11:D$310, MATCH($C1435, Ingredients!$B$11:$B$310, 0)), "")="", "", IFERROR(INDEX(Ingredients!D$11:D$310, MATCH($C1435, Ingredients!$B$11:$B$310, 0)), "")))</f>
        <v/>
      </c>
      <c r="AI1435" s="106" t="str">
        <f>IF($C1435="", "", IF(IFERROR(INDEX(Ingredients!E$11:E$310, MATCH($C1435, Ingredients!$B$11:$B$310, 0)), "")="", "", IFERROR(INDEX(Ingredients!E$11:E$310, MATCH($C1435, Ingredients!$B$11:$B$310, 0)), "")))</f>
        <v/>
      </c>
      <c r="AJ1435" s="108" t="str">
        <f>IF($C1435="", "", IF(IFERROR(INDEX(Ingredients!F$11:F$310, MATCH($C1435, Ingredients!$B$11:$B$310, 0)), "")="", "", IFERROR(INDEX(Ingredients!F$11:F$310, MATCH($C1435, Ingredients!$B$11:$B$310, 0)), "")))</f>
        <v/>
      </c>
      <c r="AK1435" s="106" t="str">
        <f>IF($C1435="", "", IF(IFERROR(INDEX(Ingredients!G$11:G$310, MATCH($C1435, Ingredients!$B$11:$B$310, 0)), "")="", "", IFERROR(INDEX(Ingredients!G$11:G$310, MATCH($C1435, Ingredients!$B$11:$B$310, 0)), "")))</f>
        <v/>
      </c>
      <c r="AL1435" s="79" t="str">
        <f>IF($C1435="", "", IF(IFERROR(INDEX(Ingredients!H$11:H$310, MATCH($C1435, Ingredients!$B$11:$B$310, 0)), "")="", "", IFERROR(INDEX(Ingredients!H$11:H$310, MATCH($C1435, Ingredients!$B$11:$B$310, 0)), "")))</f>
        <v/>
      </c>
      <c r="AN1435" s="83" t="str">
        <f t="shared" si="335"/>
        <v/>
      </c>
      <c r="AP1435" s="114" t="str">
        <f t="shared" si="345"/>
        <v/>
      </c>
      <c r="AR1435" s="117" t="str">
        <f>IF($C1435="", "", IF(IFERROR(INDEX(Ingredients!$AI$11:$AI$310, MATCH($C1435, Ingredients!$B$11:$B$310, 0)), "")="", "", IFERROR(INDEX(Ingredients!$AI$11:$AI$310, MATCH($C1435, Ingredients!$B$11:$B$310, 0)), "")))</f>
        <v/>
      </c>
      <c r="AT1435" s="120" t="str">
        <f t="shared" si="346"/>
        <v/>
      </c>
      <c r="AV1435" s="90" t="str">
        <f t="shared" si="336"/>
        <v/>
      </c>
      <c r="AX1435" s="90" t="str">
        <f>IF($AV1435="", "", COUNTIF($AV$11:$AV$5010, "&lt;"&amp;$AV1435)+1+COUNTIF($AV$11:$AV1435, $AV1435)-1)</f>
        <v/>
      </c>
      <c r="AZ1435" s="111" t="str">
        <f>IF($B1435="", "", SUMIF('Shopping List'!$AV$11:$AV$25, $B1435, 'Shopping List'!$BN$11:$BN$25))</f>
        <v/>
      </c>
      <c r="BB1435" s="117" t="str">
        <f t="shared" si="347"/>
        <v/>
      </c>
    </row>
    <row r="1436" spans="1:54" x14ac:dyDescent="0.25">
      <c r="A1436" s="4"/>
      <c r="B1436" s="37"/>
      <c r="C1436" s="124"/>
      <c r="D1436" s="39"/>
      <c r="E1436" s="125"/>
      <c r="F1436" s="48"/>
      <c r="G1436" s="4"/>
      <c r="H1436" s="4"/>
      <c r="I1436" s="95" t="str">
        <f>IF($C1436="", "", IF(IFERROR(INDEX(Ingredients!$C$11:$C$310, MATCH($C1436, Ingredients!$B$11:$B$310, 0)), "")="", "", IFERROR(INDEX(Ingredients!$C$11:$C$310, MATCH($C1436, Ingredients!$B$11:$B$310, 0)), "")))</f>
        <v/>
      </c>
      <c r="J1436" s="73" t="str">
        <f>IF($B1436="", "", IF(IFERROR(INDEX(Meals!$C$11:$C$260, MATCH($B1436, Meals!$B$11:$B$260, 0)), "")="", "", IFERROR(INDEX(Meals!$C$11:$C$260, MATCH($B1436, Meals!$B$11:$B$260, 0)), "")))</f>
        <v/>
      </c>
      <c r="K1436" s="4"/>
      <c r="L1436" s="72" t="str">
        <f t="shared" si="337"/>
        <v/>
      </c>
      <c r="M1436" s="73" t="str">
        <f t="shared" si="338"/>
        <v/>
      </c>
      <c r="N1436" s="4"/>
      <c r="O1436" s="78" t="str">
        <f t="shared" si="339"/>
        <v/>
      </c>
      <c r="P1436" s="79" t="str">
        <f t="shared" si="340"/>
        <v/>
      </c>
      <c r="Q1436" s="4"/>
      <c r="R1436" s="90" t="str">
        <f t="shared" si="341"/>
        <v/>
      </c>
      <c r="S1436" s="4"/>
      <c r="Y1436" s="18" t="str">
        <f t="shared" si="342"/>
        <v/>
      </c>
      <c r="AA1436" s="18" t="str">
        <f t="shared" si="333"/>
        <v/>
      </c>
      <c r="AB1436" s="18" t="str">
        <f t="shared" si="334"/>
        <v/>
      </c>
      <c r="AC1436" s="18" t="str">
        <f t="shared" si="343"/>
        <v/>
      </c>
      <c r="AD1436" s="18" t="str">
        <f t="shared" si="343"/>
        <v/>
      </c>
      <c r="AE1436" s="18" t="str">
        <f t="shared" si="344"/>
        <v/>
      </c>
      <c r="AG1436" s="95" t="str">
        <f>IF($C1436="", "", IF(IFERROR(INDEX(Ingredients!C$11:C$310, MATCH($C1436, Ingredients!$B$11:$B$310, 0)), "")="", "", IFERROR(INDEX(Ingredients!C$11:C$310, MATCH($C1436, Ingredients!$B$11:$B$310, 0)), "")))</f>
        <v/>
      </c>
      <c r="AH1436" s="105" t="str">
        <f>IF($C1436="", "", IF(IFERROR(INDEX(Ingredients!D$11:D$310, MATCH($C1436, Ingredients!$B$11:$B$310, 0)), "")="", "", IFERROR(INDEX(Ingredients!D$11:D$310, MATCH($C1436, Ingredients!$B$11:$B$310, 0)), "")))</f>
        <v/>
      </c>
      <c r="AI1436" s="106" t="str">
        <f>IF($C1436="", "", IF(IFERROR(INDEX(Ingredients!E$11:E$310, MATCH($C1436, Ingredients!$B$11:$B$310, 0)), "")="", "", IFERROR(INDEX(Ingredients!E$11:E$310, MATCH($C1436, Ingredients!$B$11:$B$310, 0)), "")))</f>
        <v/>
      </c>
      <c r="AJ1436" s="108" t="str">
        <f>IF($C1436="", "", IF(IFERROR(INDEX(Ingredients!F$11:F$310, MATCH($C1436, Ingredients!$B$11:$B$310, 0)), "")="", "", IFERROR(INDEX(Ingredients!F$11:F$310, MATCH($C1436, Ingredients!$B$11:$B$310, 0)), "")))</f>
        <v/>
      </c>
      <c r="AK1436" s="106" t="str">
        <f>IF($C1436="", "", IF(IFERROR(INDEX(Ingredients!G$11:G$310, MATCH($C1436, Ingredients!$B$11:$B$310, 0)), "")="", "", IFERROR(INDEX(Ingredients!G$11:G$310, MATCH($C1436, Ingredients!$B$11:$B$310, 0)), "")))</f>
        <v/>
      </c>
      <c r="AL1436" s="79" t="str">
        <f>IF($C1436="", "", IF(IFERROR(INDEX(Ingredients!H$11:H$310, MATCH($C1436, Ingredients!$B$11:$B$310, 0)), "")="", "", IFERROR(INDEX(Ingredients!H$11:H$310, MATCH($C1436, Ingredients!$B$11:$B$310, 0)), "")))</f>
        <v/>
      </c>
      <c r="AN1436" s="83" t="str">
        <f t="shared" si="335"/>
        <v/>
      </c>
      <c r="AP1436" s="114" t="str">
        <f t="shared" si="345"/>
        <v/>
      </c>
      <c r="AR1436" s="117" t="str">
        <f>IF($C1436="", "", IF(IFERROR(INDEX(Ingredients!$AI$11:$AI$310, MATCH($C1436, Ingredients!$B$11:$B$310, 0)), "")="", "", IFERROR(INDEX(Ingredients!$AI$11:$AI$310, MATCH($C1436, Ingredients!$B$11:$B$310, 0)), "")))</f>
        <v/>
      </c>
      <c r="AT1436" s="120" t="str">
        <f t="shared" si="346"/>
        <v/>
      </c>
      <c r="AV1436" s="90" t="str">
        <f t="shared" si="336"/>
        <v/>
      </c>
      <c r="AX1436" s="90" t="str">
        <f>IF($AV1436="", "", COUNTIF($AV$11:$AV$5010, "&lt;"&amp;$AV1436)+1+COUNTIF($AV$11:$AV1436, $AV1436)-1)</f>
        <v/>
      </c>
      <c r="AZ1436" s="111" t="str">
        <f>IF($B1436="", "", SUMIF('Shopping List'!$AV$11:$AV$25, $B1436, 'Shopping List'!$BN$11:$BN$25))</f>
        <v/>
      </c>
      <c r="BB1436" s="117" t="str">
        <f t="shared" si="347"/>
        <v/>
      </c>
    </row>
    <row r="1437" spans="1:54" x14ac:dyDescent="0.25">
      <c r="A1437" s="4"/>
      <c r="B1437" s="37"/>
      <c r="C1437" s="124"/>
      <c r="D1437" s="39"/>
      <c r="E1437" s="125"/>
      <c r="F1437" s="48"/>
      <c r="G1437" s="4"/>
      <c r="H1437" s="4"/>
      <c r="I1437" s="95" t="str">
        <f>IF($C1437="", "", IF(IFERROR(INDEX(Ingredients!$C$11:$C$310, MATCH($C1437, Ingredients!$B$11:$B$310, 0)), "")="", "", IFERROR(INDEX(Ingredients!$C$11:$C$310, MATCH($C1437, Ingredients!$B$11:$B$310, 0)), "")))</f>
        <v/>
      </c>
      <c r="J1437" s="73" t="str">
        <f>IF($B1437="", "", IF(IFERROR(INDEX(Meals!$C$11:$C$260, MATCH($B1437, Meals!$B$11:$B$260, 0)), "")="", "", IFERROR(INDEX(Meals!$C$11:$C$260, MATCH($B1437, Meals!$B$11:$B$260, 0)), "")))</f>
        <v/>
      </c>
      <c r="K1437" s="4"/>
      <c r="L1437" s="72" t="str">
        <f t="shared" si="337"/>
        <v/>
      </c>
      <c r="M1437" s="73" t="str">
        <f t="shared" si="338"/>
        <v/>
      </c>
      <c r="N1437" s="4"/>
      <c r="O1437" s="78" t="str">
        <f t="shared" si="339"/>
        <v/>
      </c>
      <c r="P1437" s="79" t="str">
        <f t="shared" si="340"/>
        <v/>
      </c>
      <c r="Q1437" s="4"/>
      <c r="R1437" s="90" t="str">
        <f t="shared" si="341"/>
        <v/>
      </c>
      <c r="S1437" s="4"/>
      <c r="Y1437" s="18" t="str">
        <f t="shared" si="342"/>
        <v/>
      </c>
      <c r="AA1437" s="18" t="str">
        <f t="shared" si="333"/>
        <v/>
      </c>
      <c r="AB1437" s="18" t="str">
        <f t="shared" si="334"/>
        <v/>
      </c>
      <c r="AC1437" s="18" t="str">
        <f t="shared" si="343"/>
        <v/>
      </c>
      <c r="AD1437" s="18" t="str">
        <f t="shared" si="343"/>
        <v/>
      </c>
      <c r="AE1437" s="18" t="str">
        <f t="shared" si="344"/>
        <v/>
      </c>
      <c r="AG1437" s="95" t="str">
        <f>IF($C1437="", "", IF(IFERROR(INDEX(Ingredients!C$11:C$310, MATCH($C1437, Ingredients!$B$11:$B$310, 0)), "")="", "", IFERROR(INDEX(Ingredients!C$11:C$310, MATCH($C1437, Ingredients!$B$11:$B$310, 0)), "")))</f>
        <v/>
      </c>
      <c r="AH1437" s="105" t="str">
        <f>IF($C1437="", "", IF(IFERROR(INDEX(Ingredients!D$11:D$310, MATCH($C1437, Ingredients!$B$11:$B$310, 0)), "")="", "", IFERROR(INDEX(Ingredients!D$11:D$310, MATCH($C1437, Ingredients!$B$11:$B$310, 0)), "")))</f>
        <v/>
      </c>
      <c r="AI1437" s="106" t="str">
        <f>IF($C1437="", "", IF(IFERROR(INDEX(Ingredients!E$11:E$310, MATCH($C1437, Ingredients!$B$11:$B$310, 0)), "")="", "", IFERROR(INDEX(Ingredients!E$11:E$310, MATCH($C1437, Ingredients!$B$11:$B$310, 0)), "")))</f>
        <v/>
      </c>
      <c r="AJ1437" s="108" t="str">
        <f>IF($C1437="", "", IF(IFERROR(INDEX(Ingredients!F$11:F$310, MATCH($C1437, Ingredients!$B$11:$B$310, 0)), "")="", "", IFERROR(INDEX(Ingredients!F$11:F$310, MATCH($C1437, Ingredients!$B$11:$B$310, 0)), "")))</f>
        <v/>
      </c>
      <c r="AK1437" s="106" t="str">
        <f>IF($C1437="", "", IF(IFERROR(INDEX(Ingredients!G$11:G$310, MATCH($C1437, Ingredients!$B$11:$B$310, 0)), "")="", "", IFERROR(INDEX(Ingredients!G$11:G$310, MATCH($C1437, Ingredients!$B$11:$B$310, 0)), "")))</f>
        <v/>
      </c>
      <c r="AL1437" s="79" t="str">
        <f>IF($C1437="", "", IF(IFERROR(INDEX(Ingredients!H$11:H$310, MATCH($C1437, Ingredients!$B$11:$B$310, 0)), "")="", "", IFERROR(INDEX(Ingredients!H$11:H$310, MATCH($C1437, Ingredients!$B$11:$B$310, 0)), "")))</f>
        <v/>
      </c>
      <c r="AN1437" s="83" t="str">
        <f t="shared" si="335"/>
        <v/>
      </c>
      <c r="AP1437" s="114" t="str">
        <f t="shared" si="345"/>
        <v/>
      </c>
      <c r="AR1437" s="117" t="str">
        <f>IF($C1437="", "", IF(IFERROR(INDEX(Ingredients!$AI$11:$AI$310, MATCH($C1437, Ingredients!$B$11:$B$310, 0)), "")="", "", IFERROR(INDEX(Ingredients!$AI$11:$AI$310, MATCH($C1437, Ingredients!$B$11:$B$310, 0)), "")))</f>
        <v/>
      </c>
      <c r="AT1437" s="120" t="str">
        <f t="shared" si="346"/>
        <v/>
      </c>
      <c r="AV1437" s="90" t="str">
        <f t="shared" si="336"/>
        <v/>
      </c>
      <c r="AX1437" s="90" t="str">
        <f>IF($AV1437="", "", COUNTIF($AV$11:$AV$5010, "&lt;"&amp;$AV1437)+1+COUNTIF($AV$11:$AV1437, $AV1437)-1)</f>
        <v/>
      </c>
      <c r="AZ1437" s="111" t="str">
        <f>IF($B1437="", "", SUMIF('Shopping List'!$AV$11:$AV$25, $B1437, 'Shopping List'!$BN$11:$BN$25))</f>
        <v/>
      </c>
      <c r="BB1437" s="117" t="str">
        <f t="shared" si="347"/>
        <v/>
      </c>
    </row>
    <row r="1438" spans="1:54" x14ac:dyDescent="0.25">
      <c r="A1438" s="4"/>
      <c r="B1438" s="37"/>
      <c r="C1438" s="124"/>
      <c r="D1438" s="39"/>
      <c r="E1438" s="125"/>
      <c r="F1438" s="48"/>
      <c r="G1438" s="4"/>
      <c r="H1438" s="4"/>
      <c r="I1438" s="95" t="str">
        <f>IF($C1438="", "", IF(IFERROR(INDEX(Ingredients!$C$11:$C$310, MATCH($C1438, Ingredients!$B$11:$B$310, 0)), "")="", "", IFERROR(INDEX(Ingredients!$C$11:$C$310, MATCH($C1438, Ingredients!$B$11:$B$310, 0)), "")))</f>
        <v/>
      </c>
      <c r="J1438" s="73" t="str">
        <f>IF($B1438="", "", IF(IFERROR(INDEX(Meals!$C$11:$C$260, MATCH($B1438, Meals!$B$11:$B$260, 0)), "")="", "", IFERROR(INDEX(Meals!$C$11:$C$260, MATCH($B1438, Meals!$B$11:$B$260, 0)), "")))</f>
        <v/>
      </c>
      <c r="K1438" s="4"/>
      <c r="L1438" s="72" t="str">
        <f t="shared" si="337"/>
        <v/>
      </c>
      <c r="M1438" s="73" t="str">
        <f t="shared" si="338"/>
        <v/>
      </c>
      <c r="N1438" s="4"/>
      <c r="O1438" s="78" t="str">
        <f t="shared" si="339"/>
        <v/>
      </c>
      <c r="P1438" s="79" t="str">
        <f t="shared" si="340"/>
        <v/>
      </c>
      <c r="Q1438" s="4"/>
      <c r="R1438" s="90" t="str">
        <f t="shared" si="341"/>
        <v/>
      </c>
      <c r="S1438" s="4"/>
      <c r="Y1438" s="18" t="str">
        <f t="shared" si="342"/>
        <v/>
      </c>
      <c r="AA1438" s="18" t="str">
        <f t="shared" si="333"/>
        <v/>
      </c>
      <c r="AB1438" s="18" t="str">
        <f t="shared" si="334"/>
        <v/>
      </c>
      <c r="AC1438" s="18" t="str">
        <f t="shared" si="343"/>
        <v/>
      </c>
      <c r="AD1438" s="18" t="str">
        <f t="shared" si="343"/>
        <v/>
      </c>
      <c r="AE1438" s="18" t="str">
        <f t="shared" si="344"/>
        <v/>
      </c>
      <c r="AG1438" s="95" t="str">
        <f>IF($C1438="", "", IF(IFERROR(INDEX(Ingredients!C$11:C$310, MATCH($C1438, Ingredients!$B$11:$B$310, 0)), "")="", "", IFERROR(INDEX(Ingredients!C$11:C$310, MATCH($C1438, Ingredients!$B$11:$B$310, 0)), "")))</f>
        <v/>
      </c>
      <c r="AH1438" s="105" t="str">
        <f>IF($C1438="", "", IF(IFERROR(INDEX(Ingredients!D$11:D$310, MATCH($C1438, Ingredients!$B$11:$B$310, 0)), "")="", "", IFERROR(INDEX(Ingredients!D$11:D$310, MATCH($C1438, Ingredients!$B$11:$B$310, 0)), "")))</f>
        <v/>
      </c>
      <c r="AI1438" s="106" t="str">
        <f>IF($C1438="", "", IF(IFERROR(INDEX(Ingredients!E$11:E$310, MATCH($C1438, Ingredients!$B$11:$B$310, 0)), "")="", "", IFERROR(INDEX(Ingredients!E$11:E$310, MATCH($C1438, Ingredients!$B$11:$B$310, 0)), "")))</f>
        <v/>
      </c>
      <c r="AJ1438" s="108" t="str">
        <f>IF($C1438="", "", IF(IFERROR(INDEX(Ingredients!F$11:F$310, MATCH($C1438, Ingredients!$B$11:$B$310, 0)), "")="", "", IFERROR(INDEX(Ingredients!F$11:F$310, MATCH($C1438, Ingredients!$B$11:$B$310, 0)), "")))</f>
        <v/>
      </c>
      <c r="AK1438" s="106" t="str">
        <f>IF($C1438="", "", IF(IFERROR(INDEX(Ingredients!G$11:G$310, MATCH($C1438, Ingredients!$B$11:$B$310, 0)), "")="", "", IFERROR(INDEX(Ingredients!G$11:G$310, MATCH($C1438, Ingredients!$B$11:$B$310, 0)), "")))</f>
        <v/>
      </c>
      <c r="AL1438" s="79" t="str">
        <f>IF($C1438="", "", IF(IFERROR(INDEX(Ingredients!H$11:H$310, MATCH($C1438, Ingredients!$B$11:$B$310, 0)), "")="", "", IFERROR(INDEX(Ingredients!H$11:H$310, MATCH($C1438, Ingredients!$B$11:$B$310, 0)), "")))</f>
        <v/>
      </c>
      <c r="AN1438" s="83" t="str">
        <f t="shared" si="335"/>
        <v/>
      </c>
      <c r="AP1438" s="114" t="str">
        <f t="shared" si="345"/>
        <v/>
      </c>
      <c r="AR1438" s="117" t="str">
        <f>IF($C1438="", "", IF(IFERROR(INDEX(Ingredients!$AI$11:$AI$310, MATCH($C1438, Ingredients!$B$11:$B$310, 0)), "")="", "", IFERROR(INDEX(Ingredients!$AI$11:$AI$310, MATCH($C1438, Ingredients!$B$11:$B$310, 0)), "")))</f>
        <v/>
      </c>
      <c r="AT1438" s="120" t="str">
        <f t="shared" si="346"/>
        <v/>
      </c>
      <c r="AV1438" s="90" t="str">
        <f t="shared" si="336"/>
        <v/>
      </c>
      <c r="AX1438" s="90" t="str">
        <f>IF($AV1438="", "", COUNTIF($AV$11:$AV$5010, "&lt;"&amp;$AV1438)+1+COUNTIF($AV$11:$AV1438, $AV1438)-1)</f>
        <v/>
      </c>
      <c r="AZ1438" s="111" t="str">
        <f>IF($B1438="", "", SUMIF('Shopping List'!$AV$11:$AV$25, $B1438, 'Shopping List'!$BN$11:$BN$25))</f>
        <v/>
      </c>
      <c r="BB1438" s="117" t="str">
        <f t="shared" si="347"/>
        <v/>
      </c>
    </row>
    <row r="1439" spans="1:54" x14ac:dyDescent="0.25">
      <c r="A1439" s="4"/>
      <c r="B1439" s="37"/>
      <c r="C1439" s="124"/>
      <c r="D1439" s="39"/>
      <c r="E1439" s="125"/>
      <c r="F1439" s="48"/>
      <c r="G1439" s="4"/>
      <c r="H1439" s="4"/>
      <c r="I1439" s="95" t="str">
        <f>IF($C1439="", "", IF(IFERROR(INDEX(Ingredients!$C$11:$C$310, MATCH($C1439, Ingredients!$B$11:$B$310, 0)), "")="", "", IFERROR(INDEX(Ingredients!$C$11:$C$310, MATCH($C1439, Ingredients!$B$11:$B$310, 0)), "")))</f>
        <v/>
      </c>
      <c r="J1439" s="73" t="str">
        <f>IF($B1439="", "", IF(IFERROR(INDEX(Meals!$C$11:$C$260, MATCH($B1439, Meals!$B$11:$B$260, 0)), "")="", "", IFERROR(INDEX(Meals!$C$11:$C$260, MATCH($B1439, Meals!$B$11:$B$260, 0)), "")))</f>
        <v/>
      </c>
      <c r="K1439" s="4"/>
      <c r="L1439" s="72" t="str">
        <f t="shared" si="337"/>
        <v/>
      </c>
      <c r="M1439" s="73" t="str">
        <f t="shared" si="338"/>
        <v/>
      </c>
      <c r="N1439" s="4"/>
      <c r="O1439" s="78" t="str">
        <f t="shared" si="339"/>
        <v/>
      </c>
      <c r="P1439" s="79" t="str">
        <f t="shared" si="340"/>
        <v/>
      </c>
      <c r="Q1439" s="4"/>
      <c r="R1439" s="90" t="str">
        <f t="shared" si="341"/>
        <v/>
      </c>
      <c r="S1439" s="4"/>
      <c r="Y1439" s="18" t="str">
        <f t="shared" si="342"/>
        <v/>
      </c>
      <c r="AA1439" s="18" t="str">
        <f t="shared" si="333"/>
        <v/>
      </c>
      <c r="AB1439" s="18" t="str">
        <f t="shared" si="334"/>
        <v/>
      </c>
      <c r="AC1439" s="18" t="str">
        <f t="shared" si="343"/>
        <v/>
      </c>
      <c r="AD1439" s="18" t="str">
        <f t="shared" si="343"/>
        <v/>
      </c>
      <c r="AE1439" s="18" t="str">
        <f t="shared" si="344"/>
        <v/>
      </c>
      <c r="AG1439" s="95" t="str">
        <f>IF($C1439="", "", IF(IFERROR(INDEX(Ingredients!C$11:C$310, MATCH($C1439, Ingredients!$B$11:$B$310, 0)), "")="", "", IFERROR(INDEX(Ingredients!C$11:C$310, MATCH($C1439, Ingredients!$B$11:$B$310, 0)), "")))</f>
        <v/>
      </c>
      <c r="AH1439" s="105" t="str">
        <f>IF($C1439="", "", IF(IFERROR(INDEX(Ingredients!D$11:D$310, MATCH($C1439, Ingredients!$B$11:$B$310, 0)), "")="", "", IFERROR(INDEX(Ingredients!D$11:D$310, MATCH($C1439, Ingredients!$B$11:$B$310, 0)), "")))</f>
        <v/>
      </c>
      <c r="AI1439" s="106" t="str">
        <f>IF($C1439="", "", IF(IFERROR(INDEX(Ingredients!E$11:E$310, MATCH($C1439, Ingredients!$B$11:$B$310, 0)), "")="", "", IFERROR(INDEX(Ingredients!E$11:E$310, MATCH($C1439, Ingredients!$B$11:$B$310, 0)), "")))</f>
        <v/>
      </c>
      <c r="AJ1439" s="108" t="str">
        <f>IF($C1439="", "", IF(IFERROR(INDEX(Ingredients!F$11:F$310, MATCH($C1439, Ingredients!$B$11:$B$310, 0)), "")="", "", IFERROR(INDEX(Ingredients!F$11:F$310, MATCH($C1439, Ingredients!$B$11:$B$310, 0)), "")))</f>
        <v/>
      </c>
      <c r="AK1439" s="106" t="str">
        <f>IF($C1439="", "", IF(IFERROR(INDEX(Ingredients!G$11:G$310, MATCH($C1439, Ingredients!$B$11:$B$310, 0)), "")="", "", IFERROR(INDEX(Ingredients!G$11:G$310, MATCH($C1439, Ingredients!$B$11:$B$310, 0)), "")))</f>
        <v/>
      </c>
      <c r="AL1439" s="79" t="str">
        <f>IF($C1439="", "", IF(IFERROR(INDEX(Ingredients!H$11:H$310, MATCH($C1439, Ingredients!$B$11:$B$310, 0)), "")="", "", IFERROR(INDEX(Ingredients!H$11:H$310, MATCH($C1439, Ingredients!$B$11:$B$310, 0)), "")))</f>
        <v/>
      </c>
      <c r="AN1439" s="83" t="str">
        <f t="shared" si="335"/>
        <v/>
      </c>
      <c r="AP1439" s="114" t="str">
        <f t="shared" si="345"/>
        <v/>
      </c>
      <c r="AR1439" s="117" t="str">
        <f>IF($C1439="", "", IF(IFERROR(INDEX(Ingredients!$AI$11:$AI$310, MATCH($C1439, Ingredients!$B$11:$B$310, 0)), "")="", "", IFERROR(INDEX(Ingredients!$AI$11:$AI$310, MATCH($C1439, Ingredients!$B$11:$B$310, 0)), "")))</f>
        <v/>
      </c>
      <c r="AT1439" s="120" t="str">
        <f t="shared" si="346"/>
        <v/>
      </c>
      <c r="AV1439" s="90" t="str">
        <f t="shared" si="336"/>
        <v/>
      </c>
      <c r="AX1439" s="90" t="str">
        <f>IF($AV1439="", "", COUNTIF($AV$11:$AV$5010, "&lt;"&amp;$AV1439)+1+COUNTIF($AV$11:$AV1439, $AV1439)-1)</f>
        <v/>
      </c>
      <c r="AZ1439" s="111" t="str">
        <f>IF($B1439="", "", SUMIF('Shopping List'!$AV$11:$AV$25, $B1439, 'Shopping List'!$BN$11:$BN$25))</f>
        <v/>
      </c>
      <c r="BB1439" s="117" t="str">
        <f t="shared" si="347"/>
        <v/>
      </c>
    </row>
    <row r="1440" spans="1:54" x14ac:dyDescent="0.25">
      <c r="A1440" s="4"/>
      <c r="B1440" s="37"/>
      <c r="C1440" s="124"/>
      <c r="D1440" s="39"/>
      <c r="E1440" s="125"/>
      <c r="F1440" s="48"/>
      <c r="G1440" s="4"/>
      <c r="H1440" s="4"/>
      <c r="I1440" s="95" t="str">
        <f>IF($C1440="", "", IF(IFERROR(INDEX(Ingredients!$C$11:$C$310, MATCH($C1440, Ingredients!$B$11:$B$310, 0)), "")="", "", IFERROR(INDEX(Ingredients!$C$11:$C$310, MATCH($C1440, Ingredients!$B$11:$B$310, 0)), "")))</f>
        <v/>
      </c>
      <c r="J1440" s="73" t="str">
        <f>IF($B1440="", "", IF(IFERROR(INDEX(Meals!$C$11:$C$260, MATCH($B1440, Meals!$B$11:$B$260, 0)), "")="", "", IFERROR(INDEX(Meals!$C$11:$C$260, MATCH($B1440, Meals!$B$11:$B$260, 0)), "")))</f>
        <v/>
      </c>
      <c r="K1440" s="4"/>
      <c r="L1440" s="72" t="str">
        <f t="shared" si="337"/>
        <v/>
      </c>
      <c r="M1440" s="73" t="str">
        <f t="shared" si="338"/>
        <v/>
      </c>
      <c r="N1440" s="4"/>
      <c r="O1440" s="78" t="str">
        <f t="shared" si="339"/>
        <v/>
      </c>
      <c r="P1440" s="79" t="str">
        <f t="shared" si="340"/>
        <v/>
      </c>
      <c r="Q1440" s="4"/>
      <c r="R1440" s="90" t="str">
        <f t="shared" si="341"/>
        <v/>
      </c>
      <c r="S1440" s="4"/>
      <c r="Y1440" s="18" t="str">
        <f t="shared" si="342"/>
        <v/>
      </c>
      <c r="AA1440" s="18" t="str">
        <f t="shared" si="333"/>
        <v/>
      </c>
      <c r="AB1440" s="18" t="str">
        <f t="shared" si="334"/>
        <v/>
      </c>
      <c r="AC1440" s="18" t="str">
        <f t="shared" si="343"/>
        <v/>
      </c>
      <c r="AD1440" s="18" t="str">
        <f t="shared" si="343"/>
        <v/>
      </c>
      <c r="AE1440" s="18" t="str">
        <f t="shared" si="344"/>
        <v/>
      </c>
      <c r="AG1440" s="95" t="str">
        <f>IF($C1440="", "", IF(IFERROR(INDEX(Ingredients!C$11:C$310, MATCH($C1440, Ingredients!$B$11:$B$310, 0)), "")="", "", IFERROR(INDEX(Ingredients!C$11:C$310, MATCH($C1440, Ingredients!$B$11:$B$310, 0)), "")))</f>
        <v/>
      </c>
      <c r="AH1440" s="105" t="str">
        <f>IF($C1440="", "", IF(IFERROR(INDEX(Ingredients!D$11:D$310, MATCH($C1440, Ingredients!$B$11:$B$310, 0)), "")="", "", IFERROR(INDEX(Ingredients!D$11:D$310, MATCH($C1440, Ingredients!$B$11:$B$310, 0)), "")))</f>
        <v/>
      </c>
      <c r="AI1440" s="106" t="str">
        <f>IF($C1440="", "", IF(IFERROR(INDEX(Ingredients!E$11:E$310, MATCH($C1440, Ingredients!$B$11:$B$310, 0)), "")="", "", IFERROR(INDEX(Ingredients!E$11:E$310, MATCH($C1440, Ingredients!$B$11:$B$310, 0)), "")))</f>
        <v/>
      </c>
      <c r="AJ1440" s="108" t="str">
        <f>IF($C1440="", "", IF(IFERROR(INDEX(Ingredients!F$11:F$310, MATCH($C1440, Ingredients!$B$11:$B$310, 0)), "")="", "", IFERROR(INDEX(Ingredients!F$11:F$310, MATCH($C1440, Ingredients!$B$11:$B$310, 0)), "")))</f>
        <v/>
      </c>
      <c r="AK1440" s="106" t="str">
        <f>IF($C1440="", "", IF(IFERROR(INDEX(Ingredients!G$11:G$310, MATCH($C1440, Ingredients!$B$11:$B$310, 0)), "")="", "", IFERROR(INDEX(Ingredients!G$11:G$310, MATCH($C1440, Ingredients!$B$11:$B$310, 0)), "")))</f>
        <v/>
      </c>
      <c r="AL1440" s="79" t="str">
        <f>IF($C1440="", "", IF(IFERROR(INDEX(Ingredients!H$11:H$310, MATCH($C1440, Ingredients!$B$11:$B$310, 0)), "")="", "", IFERROR(INDEX(Ingredients!H$11:H$310, MATCH($C1440, Ingredients!$B$11:$B$310, 0)), "")))</f>
        <v/>
      </c>
      <c r="AN1440" s="83" t="str">
        <f t="shared" si="335"/>
        <v/>
      </c>
      <c r="AP1440" s="114" t="str">
        <f t="shared" si="345"/>
        <v/>
      </c>
      <c r="AR1440" s="117" t="str">
        <f>IF($C1440="", "", IF(IFERROR(INDEX(Ingredients!$AI$11:$AI$310, MATCH($C1440, Ingredients!$B$11:$B$310, 0)), "")="", "", IFERROR(INDEX(Ingredients!$AI$11:$AI$310, MATCH($C1440, Ingredients!$B$11:$B$310, 0)), "")))</f>
        <v/>
      </c>
      <c r="AT1440" s="120" t="str">
        <f t="shared" si="346"/>
        <v/>
      </c>
      <c r="AV1440" s="90" t="str">
        <f t="shared" si="336"/>
        <v/>
      </c>
      <c r="AX1440" s="90" t="str">
        <f>IF($AV1440="", "", COUNTIF($AV$11:$AV$5010, "&lt;"&amp;$AV1440)+1+COUNTIF($AV$11:$AV1440, $AV1440)-1)</f>
        <v/>
      </c>
      <c r="AZ1440" s="111" t="str">
        <f>IF($B1440="", "", SUMIF('Shopping List'!$AV$11:$AV$25, $B1440, 'Shopping List'!$BN$11:$BN$25))</f>
        <v/>
      </c>
      <c r="BB1440" s="117" t="str">
        <f t="shared" si="347"/>
        <v/>
      </c>
    </row>
    <row r="1441" spans="1:54" x14ac:dyDescent="0.25">
      <c r="A1441" s="4"/>
      <c r="B1441" s="37"/>
      <c r="C1441" s="124"/>
      <c r="D1441" s="39"/>
      <c r="E1441" s="125"/>
      <c r="F1441" s="48"/>
      <c r="G1441" s="4"/>
      <c r="H1441" s="4"/>
      <c r="I1441" s="95" t="str">
        <f>IF($C1441="", "", IF(IFERROR(INDEX(Ingredients!$C$11:$C$310, MATCH($C1441, Ingredients!$B$11:$B$310, 0)), "")="", "", IFERROR(INDEX(Ingredients!$C$11:$C$310, MATCH($C1441, Ingredients!$B$11:$B$310, 0)), "")))</f>
        <v/>
      </c>
      <c r="J1441" s="73" t="str">
        <f>IF($B1441="", "", IF(IFERROR(INDEX(Meals!$C$11:$C$260, MATCH($B1441, Meals!$B$11:$B$260, 0)), "")="", "", IFERROR(INDEX(Meals!$C$11:$C$260, MATCH($B1441, Meals!$B$11:$B$260, 0)), "")))</f>
        <v/>
      </c>
      <c r="K1441" s="4"/>
      <c r="L1441" s="72" t="str">
        <f t="shared" si="337"/>
        <v/>
      </c>
      <c r="M1441" s="73" t="str">
        <f t="shared" si="338"/>
        <v/>
      </c>
      <c r="N1441" s="4"/>
      <c r="O1441" s="78" t="str">
        <f t="shared" si="339"/>
        <v/>
      </c>
      <c r="P1441" s="79" t="str">
        <f t="shared" si="340"/>
        <v/>
      </c>
      <c r="Q1441" s="4"/>
      <c r="R1441" s="90" t="str">
        <f t="shared" si="341"/>
        <v/>
      </c>
      <c r="S1441" s="4"/>
      <c r="Y1441" s="18" t="str">
        <f t="shared" si="342"/>
        <v/>
      </c>
      <c r="AA1441" s="18" t="str">
        <f t="shared" si="333"/>
        <v/>
      </c>
      <c r="AB1441" s="18" t="str">
        <f t="shared" si="334"/>
        <v/>
      </c>
      <c r="AC1441" s="18" t="str">
        <f t="shared" si="343"/>
        <v/>
      </c>
      <c r="AD1441" s="18" t="str">
        <f t="shared" si="343"/>
        <v/>
      </c>
      <c r="AE1441" s="18" t="str">
        <f t="shared" si="344"/>
        <v/>
      </c>
      <c r="AG1441" s="95" t="str">
        <f>IF($C1441="", "", IF(IFERROR(INDEX(Ingredients!C$11:C$310, MATCH($C1441, Ingredients!$B$11:$B$310, 0)), "")="", "", IFERROR(INDEX(Ingredients!C$11:C$310, MATCH($C1441, Ingredients!$B$11:$B$310, 0)), "")))</f>
        <v/>
      </c>
      <c r="AH1441" s="105" t="str">
        <f>IF($C1441="", "", IF(IFERROR(INDEX(Ingredients!D$11:D$310, MATCH($C1441, Ingredients!$B$11:$B$310, 0)), "")="", "", IFERROR(INDEX(Ingredients!D$11:D$310, MATCH($C1441, Ingredients!$B$11:$B$310, 0)), "")))</f>
        <v/>
      </c>
      <c r="AI1441" s="106" t="str">
        <f>IF($C1441="", "", IF(IFERROR(INDEX(Ingredients!E$11:E$310, MATCH($C1441, Ingredients!$B$11:$B$310, 0)), "")="", "", IFERROR(INDEX(Ingredients!E$11:E$310, MATCH($C1441, Ingredients!$B$11:$B$310, 0)), "")))</f>
        <v/>
      </c>
      <c r="AJ1441" s="108" t="str">
        <f>IF($C1441="", "", IF(IFERROR(INDEX(Ingredients!F$11:F$310, MATCH($C1441, Ingredients!$B$11:$B$310, 0)), "")="", "", IFERROR(INDEX(Ingredients!F$11:F$310, MATCH($C1441, Ingredients!$B$11:$B$310, 0)), "")))</f>
        <v/>
      </c>
      <c r="AK1441" s="106" t="str">
        <f>IF($C1441="", "", IF(IFERROR(INDEX(Ingredients!G$11:G$310, MATCH($C1441, Ingredients!$B$11:$B$310, 0)), "")="", "", IFERROR(INDEX(Ingredients!G$11:G$310, MATCH($C1441, Ingredients!$B$11:$B$310, 0)), "")))</f>
        <v/>
      </c>
      <c r="AL1441" s="79" t="str">
        <f>IF($C1441="", "", IF(IFERROR(INDEX(Ingredients!H$11:H$310, MATCH($C1441, Ingredients!$B$11:$B$310, 0)), "")="", "", IFERROR(INDEX(Ingredients!H$11:H$310, MATCH($C1441, Ingredients!$B$11:$B$310, 0)), "")))</f>
        <v/>
      </c>
      <c r="AN1441" s="83" t="str">
        <f t="shared" si="335"/>
        <v/>
      </c>
      <c r="AP1441" s="114" t="str">
        <f t="shared" si="345"/>
        <v/>
      </c>
      <c r="AR1441" s="117" t="str">
        <f>IF($C1441="", "", IF(IFERROR(INDEX(Ingredients!$AI$11:$AI$310, MATCH($C1441, Ingredients!$B$11:$B$310, 0)), "")="", "", IFERROR(INDEX(Ingredients!$AI$11:$AI$310, MATCH($C1441, Ingredients!$B$11:$B$310, 0)), "")))</f>
        <v/>
      </c>
      <c r="AT1441" s="120" t="str">
        <f t="shared" si="346"/>
        <v/>
      </c>
      <c r="AV1441" s="90" t="str">
        <f t="shared" si="336"/>
        <v/>
      </c>
      <c r="AX1441" s="90" t="str">
        <f>IF($AV1441="", "", COUNTIF($AV$11:$AV$5010, "&lt;"&amp;$AV1441)+1+COUNTIF($AV$11:$AV1441, $AV1441)-1)</f>
        <v/>
      </c>
      <c r="AZ1441" s="111" t="str">
        <f>IF($B1441="", "", SUMIF('Shopping List'!$AV$11:$AV$25, $B1441, 'Shopping List'!$BN$11:$BN$25))</f>
        <v/>
      </c>
      <c r="BB1441" s="117" t="str">
        <f t="shared" si="347"/>
        <v/>
      </c>
    </row>
    <row r="1442" spans="1:54" x14ac:dyDescent="0.25">
      <c r="A1442" s="4"/>
      <c r="B1442" s="37"/>
      <c r="C1442" s="124"/>
      <c r="D1442" s="39"/>
      <c r="E1442" s="125"/>
      <c r="F1442" s="48"/>
      <c r="G1442" s="4"/>
      <c r="H1442" s="4"/>
      <c r="I1442" s="95" t="str">
        <f>IF($C1442="", "", IF(IFERROR(INDEX(Ingredients!$C$11:$C$310, MATCH($C1442, Ingredients!$B$11:$B$310, 0)), "")="", "", IFERROR(INDEX(Ingredients!$C$11:$C$310, MATCH($C1442, Ingredients!$B$11:$B$310, 0)), "")))</f>
        <v/>
      </c>
      <c r="J1442" s="73" t="str">
        <f>IF($B1442="", "", IF(IFERROR(INDEX(Meals!$C$11:$C$260, MATCH($B1442, Meals!$B$11:$B$260, 0)), "")="", "", IFERROR(INDEX(Meals!$C$11:$C$260, MATCH($B1442, Meals!$B$11:$B$260, 0)), "")))</f>
        <v/>
      </c>
      <c r="K1442" s="4"/>
      <c r="L1442" s="72" t="str">
        <f t="shared" si="337"/>
        <v/>
      </c>
      <c r="M1442" s="73" t="str">
        <f t="shared" si="338"/>
        <v/>
      </c>
      <c r="N1442" s="4"/>
      <c r="O1442" s="78" t="str">
        <f t="shared" si="339"/>
        <v/>
      </c>
      <c r="P1442" s="79" t="str">
        <f t="shared" si="340"/>
        <v/>
      </c>
      <c r="Q1442" s="4"/>
      <c r="R1442" s="90" t="str">
        <f t="shared" si="341"/>
        <v/>
      </c>
      <c r="S1442" s="4"/>
      <c r="Y1442" s="18" t="str">
        <f t="shared" si="342"/>
        <v/>
      </c>
      <c r="AA1442" s="18" t="str">
        <f t="shared" si="333"/>
        <v/>
      </c>
      <c r="AB1442" s="18" t="str">
        <f t="shared" si="334"/>
        <v/>
      </c>
      <c r="AC1442" s="18" t="str">
        <f t="shared" si="343"/>
        <v/>
      </c>
      <c r="AD1442" s="18" t="str">
        <f t="shared" si="343"/>
        <v/>
      </c>
      <c r="AE1442" s="18" t="str">
        <f t="shared" si="344"/>
        <v/>
      </c>
      <c r="AG1442" s="95" t="str">
        <f>IF($C1442="", "", IF(IFERROR(INDEX(Ingredients!C$11:C$310, MATCH($C1442, Ingredients!$B$11:$B$310, 0)), "")="", "", IFERROR(INDEX(Ingredients!C$11:C$310, MATCH($C1442, Ingredients!$B$11:$B$310, 0)), "")))</f>
        <v/>
      </c>
      <c r="AH1442" s="105" t="str">
        <f>IF($C1442="", "", IF(IFERROR(INDEX(Ingredients!D$11:D$310, MATCH($C1442, Ingredients!$B$11:$B$310, 0)), "")="", "", IFERROR(INDEX(Ingredients!D$11:D$310, MATCH($C1442, Ingredients!$B$11:$B$310, 0)), "")))</f>
        <v/>
      </c>
      <c r="AI1442" s="106" t="str">
        <f>IF($C1442="", "", IF(IFERROR(INDEX(Ingredients!E$11:E$310, MATCH($C1442, Ingredients!$B$11:$B$310, 0)), "")="", "", IFERROR(INDEX(Ingredients!E$11:E$310, MATCH($C1442, Ingredients!$B$11:$B$310, 0)), "")))</f>
        <v/>
      </c>
      <c r="AJ1442" s="108" t="str">
        <f>IF($C1442="", "", IF(IFERROR(INDEX(Ingredients!F$11:F$310, MATCH($C1442, Ingredients!$B$11:$B$310, 0)), "")="", "", IFERROR(INDEX(Ingredients!F$11:F$310, MATCH($C1442, Ingredients!$B$11:$B$310, 0)), "")))</f>
        <v/>
      </c>
      <c r="AK1442" s="106" t="str">
        <f>IF($C1442="", "", IF(IFERROR(INDEX(Ingredients!G$11:G$310, MATCH($C1442, Ingredients!$B$11:$B$310, 0)), "")="", "", IFERROR(INDEX(Ingredients!G$11:G$310, MATCH($C1442, Ingredients!$B$11:$B$310, 0)), "")))</f>
        <v/>
      </c>
      <c r="AL1442" s="79" t="str">
        <f>IF($C1442="", "", IF(IFERROR(INDEX(Ingredients!H$11:H$310, MATCH($C1442, Ingredients!$B$11:$B$310, 0)), "")="", "", IFERROR(INDEX(Ingredients!H$11:H$310, MATCH($C1442, Ingredients!$B$11:$B$310, 0)), "")))</f>
        <v/>
      </c>
      <c r="AN1442" s="83" t="str">
        <f t="shared" si="335"/>
        <v/>
      </c>
      <c r="AP1442" s="114" t="str">
        <f t="shared" si="345"/>
        <v/>
      </c>
      <c r="AR1442" s="117" t="str">
        <f>IF($C1442="", "", IF(IFERROR(INDEX(Ingredients!$AI$11:$AI$310, MATCH($C1442, Ingredients!$B$11:$B$310, 0)), "")="", "", IFERROR(INDEX(Ingredients!$AI$11:$AI$310, MATCH($C1442, Ingredients!$B$11:$B$310, 0)), "")))</f>
        <v/>
      </c>
      <c r="AT1442" s="120" t="str">
        <f t="shared" si="346"/>
        <v/>
      </c>
      <c r="AV1442" s="90" t="str">
        <f t="shared" si="336"/>
        <v/>
      </c>
      <c r="AX1442" s="90" t="str">
        <f>IF($AV1442="", "", COUNTIF($AV$11:$AV$5010, "&lt;"&amp;$AV1442)+1+COUNTIF($AV$11:$AV1442, $AV1442)-1)</f>
        <v/>
      </c>
      <c r="AZ1442" s="111" t="str">
        <f>IF($B1442="", "", SUMIF('Shopping List'!$AV$11:$AV$25, $B1442, 'Shopping List'!$BN$11:$BN$25))</f>
        <v/>
      </c>
      <c r="BB1442" s="117" t="str">
        <f t="shared" si="347"/>
        <v/>
      </c>
    </row>
    <row r="1443" spans="1:54" x14ac:dyDescent="0.25">
      <c r="A1443" s="4"/>
      <c r="B1443" s="37"/>
      <c r="C1443" s="124"/>
      <c r="D1443" s="39"/>
      <c r="E1443" s="125"/>
      <c r="F1443" s="48"/>
      <c r="G1443" s="4"/>
      <c r="H1443" s="4"/>
      <c r="I1443" s="95" t="str">
        <f>IF($C1443="", "", IF(IFERROR(INDEX(Ingredients!$C$11:$C$310, MATCH($C1443, Ingredients!$B$11:$B$310, 0)), "")="", "", IFERROR(INDEX(Ingredients!$C$11:$C$310, MATCH($C1443, Ingredients!$B$11:$B$310, 0)), "")))</f>
        <v/>
      </c>
      <c r="J1443" s="73" t="str">
        <f>IF($B1443="", "", IF(IFERROR(INDEX(Meals!$C$11:$C$260, MATCH($B1443, Meals!$B$11:$B$260, 0)), "")="", "", IFERROR(INDEX(Meals!$C$11:$C$260, MATCH($B1443, Meals!$B$11:$B$260, 0)), "")))</f>
        <v/>
      </c>
      <c r="K1443" s="4"/>
      <c r="L1443" s="72" t="str">
        <f t="shared" si="337"/>
        <v/>
      </c>
      <c r="M1443" s="73" t="str">
        <f t="shared" si="338"/>
        <v/>
      </c>
      <c r="N1443" s="4"/>
      <c r="O1443" s="78" t="str">
        <f t="shared" si="339"/>
        <v/>
      </c>
      <c r="P1443" s="79" t="str">
        <f t="shared" si="340"/>
        <v/>
      </c>
      <c r="Q1443" s="4"/>
      <c r="R1443" s="90" t="str">
        <f t="shared" si="341"/>
        <v/>
      </c>
      <c r="S1443" s="4"/>
      <c r="Y1443" s="18" t="str">
        <f t="shared" si="342"/>
        <v/>
      </c>
      <c r="AA1443" s="18" t="str">
        <f t="shared" si="333"/>
        <v/>
      </c>
      <c r="AB1443" s="18" t="str">
        <f t="shared" si="334"/>
        <v/>
      </c>
      <c r="AC1443" s="18" t="str">
        <f t="shared" si="343"/>
        <v/>
      </c>
      <c r="AD1443" s="18" t="str">
        <f t="shared" si="343"/>
        <v/>
      </c>
      <c r="AE1443" s="18" t="str">
        <f t="shared" si="344"/>
        <v/>
      </c>
      <c r="AG1443" s="95" t="str">
        <f>IF($C1443="", "", IF(IFERROR(INDEX(Ingredients!C$11:C$310, MATCH($C1443, Ingredients!$B$11:$B$310, 0)), "")="", "", IFERROR(INDEX(Ingredients!C$11:C$310, MATCH($C1443, Ingredients!$B$11:$B$310, 0)), "")))</f>
        <v/>
      </c>
      <c r="AH1443" s="105" t="str">
        <f>IF($C1443="", "", IF(IFERROR(INDEX(Ingredients!D$11:D$310, MATCH($C1443, Ingredients!$B$11:$B$310, 0)), "")="", "", IFERROR(INDEX(Ingredients!D$11:D$310, MATCH($C1443, Ingredients!$B$11:$B$310, 0)), "")))</f>
        <v/>
      </c>
      <c r="AI1443" s="106" t="str">
        <f>IF($C1443="", "", IF(IFERROR(INDEX(Ingredients!E$11:E$310, MATCH($C1443, Ingredients!$B$11:$B$310, 0)), "")="", "", IFERROR(INDEX(Ingredients!E$11:E$310, MATCH($C1443, Ingredients!$B$11:$B$310, 0)), "")))</f>
        <v/>
      </c>
      <c r="AJ1443" s="108" t="str">
        <f>IF($C1443="", "", IF(IFERROR(INDEX(Ingredients!F$11:F$310, MATCH($C1443, Ingredients!$B$11:$B$310, 0)), "")="", "", IFERROR(INDEX(Ingredients!F$11:F$310, MATCH($C1443, Ingredients!$B$11:$B$310, 0)), "")))</f>
        <v/>
      </c>
      <c r="AK1443" s="106" t="str">
        <f>IF($C1443="", "", IF(IFERROR(INDEX(Ingredients!G$11:G$310, MATCH($C1443, Ingredients!$B$11:$B$310, 0)), "")="", "", IFERROR(INDEX(Ingredients!G$11:G$310, MATCH($C1443, Ingredients!$B$11:$B$310, 0)), "")))</f>
        <v/>
      </c>
      <c r="AL1443" s="79" t="str">
        <f>IF($C1443="", "", IF(IFERROR(INDEX(Ingredients!H$11:H$310, MATCH($C1443, Ingredients!$B$11:$B$310, 0)), "")="", "", IFERROR(INDEX(Ingredients!H$11:H$310, MATCH($C1443, Ingredients!$B$11:$B$310, 0)), "")))</f>
        <v/>
      </c>
      <c r="AN1443" s="83" t="str">
        <f t="shared" si="335"/>
        <v/>
      </c>
      <c r="AP1443" s="114" t="str">
        <f t="shared" si="345"/>
        <v/>
      </c>
      <c r="AR1443" s="117" t="str">
        <f>IF($C1443="", "", IF(IFERROR(INDEX(Ingredients!$AI$11:$AI$310, MATCH($C1443, Ingredients!$B$11:$B$310, 0)), "")="", "", IFERROR(INDEX(Ingredients!$AI$11:$AI$310, MATCH($C1443, Ingredients!$B$11:$B$310, 0)), "")))</f>
        <v/>
      </c>
      <c r="AT1443" s="120" t="str">
        <f t="shared" si="346"/>
        <v/>
      </c>
      <c r="AV1443" s="90" t="str">
        <f t="shared" si="336"/>
        <v/>
      </c>
      <c r="AX1443" s="90" t="str">
        <f>IF($AV1443="", "", COUNTIF($AV$11:$AV$5010, "&lt;"&amp;$AV1443)+1+COUNTIF($AV$11:$AV1443, $AV1443)-1)</f>
        <v/>
      </c>
      <c r="AZ1443" s="111" t="str">
        <f>IF($B1443="", "", SUMIF('Shopping List'!$AV$11:$AV$25, $B1443, 'Shopping List'!$BN$11:$BN$25))</f>
        <v/>
      </c>
      <c r="BB1443" s="117" t="str">
        <f t="shared" si="347"/>
        <v/>
      </c>
    </row>
    <row r="1444" spans="1:54" x14ac:dyDescent="0.25">
      <c r="A1444" s="4"/>
      <c r="B1444" s="37"/>
      <c r="C1444" s="124"/>
      <c r="D1444" s="39"/>
      <c r="E1444" s="125"/>
      <c r="F1444" s="48"/>
      <c r="G1444" s="4"/>
      <c r="H1444" s="4"/>
      <c r="I1444" s="95" t="str">
        <f>IF($C1444="", "", IF(IFERROR(INDEX(Ingredients!$C$11:$C$310, MATCH($C1444, Ingredients!$B$11:$B$310, 0)), "")="", "", IFERROR(INDEX(Ingredients!$C$11:$C$310, MATCH($C1444, Ingredients!$B$11:$B$310, 0)), "")))</f>
        <v/>
      </c>
      <c r="J1444" s="73" t="str">
        <f>IF($B1444="", "", IF(IFERROR(INDEX(Meals!$C$11:$C$260, MATCH($B1444, Meals!$B$11:$B$260, 0)), "")="", "", IFERROR(INDEX(Meals!$C$11:$C$260, MATCH($B1444, Meals!$B$11:$B$260, 0)), "")))</f>
        <v/>
      </c>
      <c r="K1444" s="4"/>
      <c r="L1444" s="72" t="str">
        <f t="shared" si="337"/>
        <v/>
      </c>
      <c r="M1444" s="73" t="str">
        <f t="shared" si="338"/>
        <v/>
      </c>
      <c r="N1444" s="4"/>
      <c r="O1444" s="78" t="str">
        <f t="shared" si="339"/>
        <v/>
      </c>
      <c r="P1444" s="79" t="str">
        <f t="shared" si="340"/>
        <v/>
      </c>
      <c r="Q1444" s="4"/>
      <c r="R1444" s="90" t="str">
        <f t="shared" si="341"/>
        <v/>
      </c>
      <c r="S1444" s="4"/>
      <c r="Y1444" s="18" t="str">
        <f t="shared" si="342"/>
        <v/>
      </c>
      <c r="AA1444" s="18" t="str">
        <f t="shared" si="333"/>
        <v/>
      </c>
      <c r="AB1444" s="18" t="str">
        <f t="shared" si="334"/>
        <v/>
      </c>
      <c r="AC1444" s="18" t="str">
        <f t="shared" si="343"/>
        <v/>
      </c>
      <c r="AD1444" s="18" t="str">
        <f t="shared" si="343"/>
        <v/>
      </c>
      <c r="AE1444" s="18" t="str">
        <f t="shared" si="344"/>
        <v/>
      </c>
      <c r="AG1444" s="95" t="str">
        <f>IF($C1444="", "", IF(IFERROR(INDEX(Ingredients!C$11:C$310, MATCH($C1444, Ingredients!$B$11:$B$310, 0)), "")="", "", IFERROR(INDEX(Ingredients!C$11:C$310, MATCH($C1444, Ingredients!$B$11:$B$310, 0)), "")))</f>
        <v/>
      </c>
      <c r="AH1444" s="105" t="str">
        <f>IF($C1444="", "", IF(IFERROR(INDEX(Ingredients!D$11:D$310, MATCH($C1444, Ingredients!$B$11:$B$310, 0)), "")="", "", IFERROR(INDEX(Ingredients!D$11:D$310, MATCH($C1444, Ingredients!$B$11:$B$310, 0)), "")))</f>
        <v/>
      </c>
      <c r="AI1444" s="106" t="str">
        <f>IF($C1444="", "", IF(IFERROR(INDEX(Ingredients!E$11:E$310, MATCH($C1444, Ingredients!$B$11:$B$310, 0)), "")="", "", IFERROR(INDEX(Ingredients!E$11:E$310, MATCH($C1444, Ingredients!$B$11:$B$310, 0)), "")))</f>
        <v/>
      </c>
      <c r="AJ1444" s="108" t="str">
        <f>IF($C1444="", "", IF(IFERROR(INDEX(Ingredients!F$11:F$310, MATCH($C1444, Ingredients!$B$11:$B$310, 0)), "")="", "", IFERROR(INDEX(Ingredients!F$11:F$310, MATCH($C1444, Ingredients!$B$11:$B$310, 0)), "")))</f>
        <v/>
      </c>
      <c r="AK1444" s="106" t="str">
        <f>IF($C1444="", "", IF(IFERROR(INDEX(Ingredients!G$11:G$310, MATCH($C1444, Ingredients!$B$11:$B$310, 0)), "")="", "", IFERROR(INDEX(Ingredients!G$11:G$310, MATCH($C1444, Ingredients!$B$11:$B$310, 0)), "")))</f>
        <v/>
      </c>
      <c r="AL1444" s="79" t="str">
        <f>IF($C1444="", "", IF(IFERROR(INDEX(Ingredients!H$11:H$310, MATCH($C1444, Ingredients!$B$11:$B$310, 0)), "")="", "", IFERROR(INDEX(Ingredients!H$11:H$310, MATCH($C1444, Ingredients!$B$11:$B$310, 0)), "")))</f>
        <v/>
      </c>
      <c r="AN1444" s="83" t="str">
        <f t="shared" si="335"/>
        <v/>
      </c>
      <c r="AP1444" s="114" t="str">
        <f t="shared" si="345"/>
        <v/>
      </c>
      <c r="AR1444" s="117" t="str">
        <f>IF($C1444="", "", IF(IFERROR(INDEX(Ingredients!$AI$11:$AI$310, MATCH($C1444, Ingredients!$B$11:$B$310, 0)), "")="", "", IFERROR(INDEX(Ingredients!$AI$11:$AI$310, MATCH($C1444, Ingredients!$B$11:$B$310, 0)), "")))</f>
        <v/>
      </c>
      <c r="AT1444" s="120" t="str">
        <f t="shared" si="346"/>
        <v/>
      </c>
      <c r="AV1444" s="90" t="str">
        <f t="shared" si="336"/>
        <v/>
      </c>
      <c r="AX1444" s="90" t="str">
        <f>IF($AV1444="", "", COUNTIF($AV$11:$AV$5010, "&lt;"&amp;$AV1444)+1+COUNTIF($AV$11:$AV1444, $AV1444)-1)</f>
        <v/>
      </c>
      <c r="AZ1444" s="111" t="str">
        <f>IF($B1444="", "", SUMIF('Shopping List'!$AV$11:$AV$25, $B1444, 'Shopping List'!$BN$11:$BN$25))</f>
        <v/>
      </c>
      <c r="BB1444" s="117" t="str">
        <f t="shared" si="347"/>
        <v/>
      </c>
    </row>
    <row r="1445" spans="1:54" x14ac:dyDescent="0.25">
      <c r="A1445" s="4"/>
      <c r="B1445" s="37"/>
      <c r="C1445" s="124"/>
      <c r="D1445" s="39"/>
      <c r="E1445" s="125"/>
      <c r="F1445" s="48"/>
      <c r="G1445" s="4"/>
      <c r="H1445" s="4"/>
      <c r="I1445" s="95" t="str">
        <f>IF($C1445="", "", IF(IFERROR(INDEX(Ingredients!$C$11:$C$310, MATCH($C1445, Ingredients!$B$11:$B$310, 0)), "")="", "", IFERROR(INDEX(Ingredients!$C$11:$C$310, MATCH($C1445, Ingredients!$B$11:$B$310, 0)), "")))</f>
        <v/>
      </c>
      <c r="J1445" s="73" t="str">
        <f>IF($B1445="", "", IF(IFERROR(INDEX(Meals!$C$11:$C$260, MATCH($B1445, Meals!$B$11:$B$260, 0)), "")="", "", IFERROR(INDEX(Meals!$C$11:$C$260, MATCH($B1445, Meals!$B$11:$B$260, 0)), "")))</f>
        <v/>
      </c>
      <c r="K1445" s="4"/>
      <c r="L1445" s="72" t="str">
        <f t="shared" si="337"/>
        <v/>
      </c>
      <c r="M1445" s="73" t="str">
        <f t="shared" si="338"/>
        <v/>
      </c>
      <c r="N1445" s="4"/>
      <c r="O1445" s="78" t="str">
        <f t="shared" si="339"/>
        <v/>
      </c>
      <c r="P1445" s="79" t="str">
        <f t="shared" si="340"/>
        <v/>
      </c>
      <c r="Q1445" s="4"/>
      <c r="R1445" s="90" t="str">
        <f t="shared" si="341"/>
        <v/>
      </c>
      <c r="S1445" s="4"/>
      <c r="Y1445" s="18" t="str">
        <f t="shared" si="342"/>
        <v/>
      </c>
      <c r="AA1445" s="18" t="str">
        <f t="shared" si="333"/>
        <v/>
      </c>
      <c r="AB1445" s="18" t="str">
        <f t="shared" si="334"/>
        <v/>
      </c>
      <c r="AC1445" s="18" t="str">
        <f t="shared" si="343"/>
        <v/>
      </c>
      <c r="AD1445" s="18" t="str">
        <f t="shared" si="343"/>
        <v/>
      </c>
      <c r="AE1445" s="18" t="str">
        <f t="shared" si="344"/>
        <v/>
      </c>
      <c r="AG1445" s="95" t="str">
        <f>IF($C1445="", "", IF(IFERROR(INDEX(Ingredients!C$11:C$310, MATCH($C1445, Ingredients!$B$11:$B$310, 0)), "")="", "", IFERROR(INDEX(Ingredients!C$11:C$310, MATCH($C1445, Ingredients!$B$11:$B$310, 0)), "")))</f>
        <v/>
      </c>
      <c r="AH1445" s="105" t="str">
        <f>IF($C1445="", "", IF(IFERROR(INDEX(Ingredients!D$11:D$310, MATCH($C1445, Ingredients!$B$11:$B$310, 0)), "")="", "", IFERROR(INDEX(Ingredients!D$11:D$310, MATCH($C1445, Ingredients!$B$11:$B$310, 0)), "")))</f>
        <v/>
      </c>
      <c r="AI1445" s="106" t="str">
        <f>IF($C1445="", "", IF(IFERROR(INDEX(Ingredients!E$11:E$310, MATCH($C1445, Ingredients!$B$11:$B$310, 0)), "")="", "", IFERROR(INDEX(Ingredients!E$11:E$310, MATCH($C1445, Ingredients!$B$11:$B$310, 0)), "")))</f>
        <v/>
      </c>
      <c r="AJ1445" s="108" t="str">
        <f>IF($C1445="", "", IF(IFERROR(INDEX(Ingredients!F$11:F$310, MATCH($C1445, Ingredients!$B$11:$B$310, 0)), "")="", "", IFERROR(INDEX(Ingredients!F$11:F$310, MATCH($C1445, Ingredients!$B$11:$B$310, 0)), "")))</f>
        <v/>
      </c>
      <c r="AK1445" s="106" t="str">
        <f>IF($C1445="", "", IF(IFERROR(INDEX(Ingredients!G$11:G$310, MATCH($C1445, Ingredients!$B$11:$B$310, 0)), "")="", "", IFERROR(INDEX(Ingredients!G$11:G$310, MATCH($C1445, Ingredients!$B$11:$B$310, 0)), "")))</f>
        <v/>
      </c>
      <c r="AL1445" s="79" t="str">
        <f>IF($C1445="", "", IF(IFERROR(INDEX(Ingredients!H$11:H$310, MATCH($C1445, Ingredients!$B$11:$B$310, 0)), "")="", "", IFERROR(INDEX(Ingredients!H$11:H$310, MATCH($C1445, Ingredients!$B$11:$B$310, 0)), "")))</f>
        <v/>
      </c>
      <c r="AN1445" s="83" t="str">
        <f t="shared" si="335"/>
        <v/>
      </c>
      <c r="AP1445" s="114" t="str">
        <f t="shared" si="345"/>
        <v/>
      </c>
      <c r="AR1445" s="117" t="str">
        <f>IF($C1445="", "", IF(IFERROR(INDEX(Ingredients!$AI$11:$AI$310, MATCH($C1445, Ingredients!$B$11:$B$310, 0)), "")="", "", IFERROR(INDEX(Ingredients!$AI$11:$AI$310, MATCH($C1445, Ingredients!$B$11:$B$310, 0)), "")))</f>
        <v/>
      </c>
      <c r="AT1445" s="120" t="str">
        <f t="shared" si="346"/>
        <v/>
      </c>
      <c r="AV1445" s="90" t="str">
        <f t="shared" si="336"/>
        <v/>
      </c>
      <c r="AX1445" s="90" t="str">
        <f>IF($AV1445="", "", COUNTIF($AV$11:$AV$5010, "&lt;"&amp;$AV1445)+1+COUNTIF($AV$11:$AV1445, $AV1445)-1)</f>
        <v/>
      </c>
      <c r="AZ1445" s="111" t="str">
        <f>IF($B1445="", "", SUMIF('Shopping List'!$AV$11:$AV$25, $B1445, 'Shopping List'!$BN$11:$BN$25))</f>
        <v/>
      </c>
      <c r="BB1445" s="117" t="str">
        <f t="shared" si="347"/>
        <v/>
      </c>
    </row>
    <row r="1446" spans="1:54" x14ac:dyDescent="0.25">
      <c r="A1446" s="4"/>
      <c r="B1446" s="37"/>
      <c r="C1446" s="124"/>
      <c r="D1446" s="39"/>
      <c r="E1446" s="125"/>
      <c r="F1446" s="48"/>
      <c r="G1446" s="4"/>
      <c r="H1446" s="4"/>
      <c r="I1446" s="95" t="str">
        <f>IF($C1446="", "", IF(IFERROR(INDEX(Ingredients!$C$11:$C$310, MATCH($C1446, Ingredients!$B$11:$B$310, 0)), "")="", "", IFERROR(INDEX(Ingredients!$C$11:$C$310, MATCH($C1446, Ingredients!$B$11:$B$310, 0)), "")))</f>
        <v/>
      </c>
      <c r="J1446" s="73" t="str">
        <f>IF($B1446="", "", IF(IFERROR(INDEX(Meals!$C$11:$C$260, MATCH($B1446, Meals!$B$11:$B$260, 0)), "")="", "", IFERROR(INDEX(Meals!$C$11:$C$260, MATCH($B1446, Meals!$B$11:$B$260, 0)), "")))</f>
        <v/>
      </c>
      <c r="K1446" s="4"/>
      <c r="L1446" s="72" t="str">
        <f t="shared" si="337"/>
        <v/>
      </c>
      <c r="M1446" s="73" t="str">
        <f t="shared" si="338"/>
        <v/>
      </c>
      <c r="N1446" s="4"/>
      <c r="O1446" s="78" t="str">
        <f t="shared" si="339"/>
        <v/>
      </c>
      <c r="P1446" s="79" t="str">
        <f t="shared" si="340"/>
        <v/>
      </c>
      <c r="Q1446" s="4"/>
      <c r="R1446" s="90" t="str">
        <f t="shared" si="341"/>
        <v/>
      </c>
      <c r="S1446" s="4"/>
      <c r="Y1446" s="18" t="str">
        <f t="shared" si="342"/>
        <v/>
      </c>
      <c r="AA1446" s="18" t="str">
        <f t="shared" si="333"/>
        <v/>
      </c>
      <c r="AB1446" s="18" t="str">
        <f t="shared" si="334"/>
        <v/>
      </c>
      <c r="AC1446" s="18" t="str">
        <f t="shared" si="343"/>
        <v/>
      </c>
      <c r="AD1446" s="18" t="str">
        <f t="shared" si="343"/>
        <v/>
      </c>
      <c r="AE1446" s="18" t="str">
        <f t="shared" si="344"/>
        <v/>
      </c>
      <c r="AG1446" s="95" t="str">
        <f>IF($C1446="", "", IF(IFERROR(INDEX(Ingredients!C$11:C$310, MATCH($C1446, Ingredients!$B$11:$B$310, 0)), "")="", "", IFERROR(INDEX(Ingredients!C$11:C$310, MATCH($C1446, Ingredients!$B$11:$B$310, 0)), "")))</f>
        <v/>
      </c>
      <c r="AH1446" s="105" t="str">
        <f>IF($C1446="", "", IF(IFERROR(INDEX(Ingredients!D$11:D$310, MATCH($C1446, Ingredients!$B$11:$B$310, 0)), "")="", "", IFERROR(INDEX(Ingredients!D$11:D$310, MATCH($C1446, Ingredients!$B$11:$B$310, 0)), "")))</f>
        <v/>
      </c>
      <c r="AI1446" s="106" t="str">
        <f>IF($C1446="", "", IF(IFERROR(INDEX(Ingredients!E$11:E$310, MATCH($C1446, Ingredients!$B$11:$B$310, 0)), "")="", "", IFERROR(INDEX(Ingredients!E$11:E$310, MATCH($C1446, Ingredients!$B$11:$B$310, 0)), "")))</f>
        <v/>
      </c>
      <c r="AJ1446" s="108" t="str">
        <f>IF($C1446="", "", IF(IFERROR(INDEX(Ingredients!F$11:F$310, MATCH($C1446, Ingredients!$B$11:$B$310, 0)), "")="", "", IFERROR(INDEX(Ingredients!F$11:F$310, MATCH($C1446, Ingredients!$B$11:$B$310, 0)), "")))</f>
        <v/>
      </c>
      <c r="AK1446" s="106" t="str">
        <f>IF($C1446="", "", IF(IFERROR(INDEX(Ingredients!G$11:G$310, MATCH($C1446, Ingredients!$B$11:$B$310, 0)), "")="", "", IFERROR(INDEX(Ingredients!G$11:G$310, MATCH($C1446, Ingredients!$B$11:$B$310, 0)), "")))</f>
        <v/>
      </c>
      <c r="AL1446" s="79" t="str">
        <f>IF($C1446="", "", IF(IFERROR(INDEX(Ingredients!H$11:H$310, MATCH($C1446, Ingredients!$B$11:$B$310, 0)), "")="", "", IFERROR(INDEX(Ingredients!H$11:H$310, MATCH($C1446, Ingredients!$B$11:$B$310, 0)), "")))</f>
        <v/>
      </c>
      <c r="AN1446" s="83" t="str">
        <f t="shared" si="335"/>
        <v/>
      </c>
      <c r="AP1446" s="114" t="str">
        <f t="shared" si="345"/>
        <v/>
      </c>
      <c r="AR1446" s="117" t="str">
        <f>IF($C1446="", "", IF(IFERROR(INDEX(Ingredients!$AI$11:$AI$310, MATCH($C1446, Ingredients!$B$11:$B$310, 0)), "")="", "", IFERROR(INDEX(Ingredients!$AI$11:$AI$310, MATCH($C1446, Ingredients!$B$11:$B$310, 0)), "")))</f>
        <v/>
      </c>
      <c r="AT1446" s="120" t="str">
        <f t="shared" si="346"/>
        <v/>
      </c>
      <c r="AV1446" s="90" t="str">
        <f t="shared" si="336"/>
        <v/>
      </c>
      <c r="AX1446" s="90" t="str">
        <f>IF($AV1446="", "", COUNTIF($AV$11:$AV$5010, "&lt;"&amp;$AV1446)+1+COUNTIF($AV$11:$AV1446, $AV1446)-1)</f>
        <v/>
      </c>
      <c r="AZ1446" s="111" t="str">
        <f>IF($B1446="", "", SUMIF('Shopping List'!$AV$11:$AV$25, $B1446, 'Shopping List'!$BN$11:$BN$25))</f>
        <v/>
      </c>
      <c r="BB1446" s="117" t="str">
        <f t="shared" si="347"/>
        <v/>
      </c>
    </row>
    <row r="1447" spans="1:54" x14ac:dyDescent="0.25">
      <c r="A1447" s="4"/>
      <c r="B1447" s="37"/>
      <c r="C1447" s="124"/>
      <c r="D1447" s="39"/>
      <c r="E1447" s="125"/>
      <c r="F1447" s="48"/>
      <c r="G1447" s="4"/>
      <c r="H1447" s="4"/>
      <c r="I1447" s="95" t="str">
        <f>IF($C1447="", "", IF(IFERROR(INDEX(Ingredients!$C$11:$C$310, MATCH($C1447, Ingredients!$B$11:$B$310, 0)), "")="", "", IFERROR(INDEX(Ingredients!$C$11:$C$310, MATCH($C1447, Ingredients!$B$11:$B$310, 0)), "")))</f>
        <v/>
      </c>
      <c r="J1447" s="73" t="str">
        <f>IF($B1447="", "", IF(IFERROR(INDEX(Meals!$C$11:$C$260, MATCH($B1447, Meals!$B$11:$B$260, 0)), "")="", "", IFERROR(INDEX(Meals!$C$11:$C$260, MATCH($B1447, Meals!$B$11:$B$260, 0)), "")))</f>
        <v/>
      </c>
      <c r="K1447" s="4"/>
      <c r="L1447" s="72" t="str">
        <f t="shared" si="337"/>
        <v/>
      </c>
      <c r="M1447" s="73" t="str">
        <f t="shared" si="338"/>
        <v/>
      </c>
      <c r="N1447" s="4"/>
      <c r="O1447" s="78" t="str">
        <f t="shared" si="339"/>
        <v/>
      </c>
      <c r="P1447" s="79" t="str">
        <f t="shared" si="340"/>
        <v/>
      </c>
      <c r="Q1447" s="4"/>
      <c r="R1447" s="90" t="str">
        <f t="shared" si="341"/>
        <v/>
      </c>
      <c r="S1447" s="4"/>
      <c r="Y1447" s="18" t="str">
        <f t="shared" si="342"/>
        <v/>
      </c>
      <c r="AA1447" s="18" t="str">
        <f t="shared" si="333"/>
        <v/>
      </c>
      <c r="AB1447" s="18" t="str">
        <f t="shared" si="334"/>
        <v/>
      </c>
      <c r="AC1447" s="18" t="str">
        <f t="shared" si="343"/>
        <v/>
      </c>
      <c r="AD1447" s="18" t="str">
        <f t="shared" si="343"/>
        <v/>
      </c>
      <c r="AE1447" s="18" t="str">
        <f t="shared" si="344"/>
        <v/>
      </c>
      <c r="AG1447" s="95" t="str">
        <f>IF($C1447="", "", IF(IFERROR(INDEX(Ingredients!C$11:C$310, MATCH($C1447, Ingredients!$B$11:$B$310, 0)), "")="", "", IFERROR(INDEX(Ingredients!C$11:C$310, MATCH($C1447, Ingredients!$B$11:$B$310, 0)), "")))</f>
        <v/>
      </c>
      <c r="AH1447" s="105" t="str">
        <f>IF($C1447="", "", IF(IFERROR(INDEX(Ingredients!D$11:D$310, MATCH($C1447, Ingredients!$B$11:$B$310, 0)), "")="", "", IFERROR(INDEX(Ingredients!D$11:D$310, MATCH($C1447, Ingredients!$B$11:$B$310, 0)), "")))</f>
        <v/>
      </c>
      <c r="AI1447" s="106" t="str">
        <f>IF($C1447="", "", IF(IFERROR(INDEX(Ingredients!E$11:E$310, MATCH($C1447, Ingredients!$B$11:$B$310, 0)), "")="", "", IFERROR(INDEX(Ingredients!E$11:E$310, MATCH($C1447, Ingredients!$B$11:$B$310, 0)), "")))</f>
        <v/>
      </c>
      <c r="AJ1447" s="108" t="str">
        <f>IF($C1447="", "", IF(IFERROR(INDEX(Ingredients!F$11:F$310, MATCH($C1447, Ingredients!$B$11:$B$310, 0)), "")="", "", IFERROR(INDEX(Ingredients!F$11:F$310, MATCH($C1447, Ingredients!$B$11:$B$310, 0)), "")))</f>
        <v/>
      </c>
      <c r="AK1447" s="106" t="str">
        <f>IF($C1447="", "", IF(IFERROR(INDEX(Ingredients!G$11:G$310, MATCH($C1447, Ingredients!$B$11:$B$310, 0)), "")="", "", IFERROR(INDEX(Ingredients!G$11:G$310, MATCH($C1447, Ingredients!$B$11:$B$310, 0)), "")))</f>
        <v/>
      </c>
      <c r="AL1447" s="79" t="str">
        <f>IF($C1447="", "", IF(IFERROR(INDEX(Ingredients!H$11:H$310, MATCH($C1447, Ingredients!$B$11:$B$310, 0)), "")="", "", IFERROR(INDEX(Ingredients!H$11:H$310, MATCH($C1447, Ingredients!$B$11:$B$310, 0)), "")))</f>
        <v/>
      </c>
      <c r="AN1447" s="83" t="str">
        <f t="shared" si="335"/>
        <v/>
      </c>
      <c r="AP1447" s="114" t="str">
        <f t="shared" si="345"/>
        <v/>
      </c>
      <c r="AR1447" s="117" t="str">
        <f>IF($C1447="", "", IF(IFERROR(INDEX(Ingredients!$AI$11:$AI$310, MATCH($C1447, Ingredients!$B$11:$B$310, 0)), "")="", "", IFERROR(INDEX(Ingredients!$AI$11:$AI$310, MATCH($C1447, Ingredients!$B$11:$B$310, 0)), "")))</f>
        <v/>
      </c>
      <c r="AT1447" s="120" t="str">
        <f t="shared" si="346"/>
        <v/>
      </c>
      <c r="AV1447" s="90" t="str">
        <f t="shared" si="336"/>
        <v/>
      </c>
      <c r="AX1447" s="90" t="str">
        <f>IF($AV1447="", "", COUNTIF($AV$11:$AV$5010, "&lt;"&amp;$AV1447)+1+COUNTIF($AV$11:$AV1447, $AV1447)-1)</f>
        <v/>
      </c>
      <c r="AZ1447" s="111" t="str">
        <f>IF($B1447="", "", SUMIF('Shopping List'!$AV$11:$AV$25, $B1447, 'Shopping List'!$BN$11:$BN$25))</f>
        <v/>
      </c>
      <c r="BB1447" s="117" t="str">
        <f t="shared" si="347"/>
        <v/>
      </c>
    </row>
    <row r="1448" spans="1:54" x14ac:dyDescent="0.25">
      <c r="A1448" s="4"/>
      <c r="B1448" s="37"/>
      <c r="C1448" s="124"/>
      <c r="D1448" s="39"/>
      <c r="E1448" s="125"/>
      <c r="F1448" s="48"/>
      <c r="G1448" s="4"/>
      <c r="H1448" s="4"/>
      <c r="I1448" s="95" t="str">
        <f>IF($C1448="", "", IF(IFERROR(INDEX(Ingredients!$C$11:$C$310, MATCH($C1448, Ingredients!$B$11:$B$310, 0)), "")="", "", IFERROR(INDEX(Ingredients!$C$11:$C$310, MATCH($C1448, Ingredients!$B$11:$B$310, 0)), "")))</f>
        <v/>
      </c>
      <c r="J1448" s="73" t="str">
        <f>IF($B1448="", "", IF(IFERROR(INDEX(Meals!$C$11:$C$260, MATCH($B1448, Meals!$B$11:$B$260, 0)), "")="", "", IFERROR(INDEX(Meals!$C$11:$C$260, MATCH($B1448, Meals!$B$11:$B$260, 0)), "")))</f>
        <v/>
      </c>
      <c r="K1448" s="4"/>
      <c r="L1448" s="72" t="str">
        <f t="shared" si="337"/>
        <v/>
      </c>
      <c r="M1448" s="73" t="str">
        <f t="shared" si="338"/>
        <v/>
      </c>
      <c r="N1448" s="4"/>
      <c r="O1448" s="78" t="str">
        <f t="shared" si="339"/>
        <v/>
      </c>
      <c r="P1448" s="79" t="str">
        <f t="shared" si="340"/>
        <v/>
      </c>
      <c r="Q1448" s="4"/>
      <c r="R1448" s="90" t="str">
        <f t="shared" si="341"/>
        <v/>
      </c>
      <c r="S1448" s="4"/>
      <c r="Y1448" s="18" t="str">
        <f t="shared" si="342"/>
        <v/>
      </c>
      <c r="AA1448" s="18" t="str">
        <f t="shared" si="333"/>
        <v/>
      </c>
      <c r="AB1448" s="18" t="str">
        <f t="shared" si="334"/>
        <v/>
      </c>
      <c r="AC1448" s="18" t="str">
        <f t="shared" si="343"/>
        <v/>
      </c>
      <c r="AD1448" s="18" t="str">
        <f t="shared" si="343"/>
        <v/>
      </c>
      <c r="AE1448" s="18" t="str">
        <f t="shared" si="344"/>
        <v/>
      </c>
      <c r="AG1448" s="95" t="str">
        <f>IF($C1448="", "", IF(IFERROR(INDEX(Ingredients!C$11:C$310, MATCH($C1448, Ingredients!$B$11:$B$310, 0)), "")="", "", IFERROR(INDEX(Ingredients!C$11:C$310, MATCH($C1448, Ingredients!$B$11:$B$310, 0)), "")))</f>
        <v/>
      </c>
      <c r="AH1448" s="105" t="str">
        <f>IF($C1448="", "", IF(IFERROR(INDEX(Ingredients!D$11:D$310, MATCH($C1448, Ingredients!$B$11:$B$310, 0)), "")="", "", IFERROR(INDEX(Ingredients!D$11:D$310, MATCH($C1448, Ingredients!$B$11:$B$310, 0)), "")))</f>
        <v/>
      </c>
      <c r="AI1448" s="106" t="str">
        <f>IF($C1448="", "", IF(IFERROR(INDEX(Ingredients!E$11:E$310, MATCH($C1448, Ingredients!$B$11:$B$310, 0)), "")="", "", IFERROR(INDEX(Ingredients!E$11:E$310, MATCH($C1448, Ingredients!$B$11:$B$310, 0)), "")))</f>
        <v/>
      </c>
      <c r="AJ1448" s="108" t="str">
        <f>IF($C1448="", "", IF(IFERROR(INDEX(Ingredients!F$11:F$310, MATCH($C1448, Ingredients!$B$11:$B$310, 0)), "")="", "", IFERROR(INDEX(Ingredients!F$11:F$310, MATCH($C1448, Ingredients!$B$11:$B$310, 0)), "")))</f>
        <v/>
      </c>
      <c r="AK1448" s="106" t="str">
        <f>IF($C1448="", "", IF(IFERROR(INDEX(Ingredients!G$11:G$310, MATCH($C1448, Ingredients!$B$11:$B$310, 0)), "")="", "", IFERROR(INDEX(Ingredients!G$11:G$310, MATCH($C1448, Ingredients!$B$11:$B$310, 0)), "")))</f>
        <v/>
      </c>
      <c r="AL1448" s="79" t="str">
        <f>IF($C1448="", "", IF(IFERROR(INDEX(Ingredients!H$11:H$310, MATCH($C1448, Ingredients!$B$11:$B$310, 0)), "")="", "", IFERROR(INDEX(Ingredients!H$11:H$310, MATCH($C1448, Ingredients!$B$11:$B$310, 0)), "")))</f>
        <v/>
      </c>
      <c r="AN1448" s="83" t="str">
        <f t="shared" si="335"/>
        <v/>
      </c>
      <c r="AP1448" s="114" t="str">
        <f t="shared" si="345"/>
        <v/>
      </c>
      <c r="AR1448" s="117" t="str">
        <f>IF($C1448="", "", IF(IFERROR(INDEX(Ingredients!$AI$11:$AI$310, MATCH($C1448, Ingredients!$B$11:$B$310, 0)), "")="", "", IFERROR(INDEX(Ingredients!$AI$11:$AI$310, MATCH($C1448, Ingredients!$B$11:$B$310, 0)), "")))</f>
        <v/>
      </c>
      <c r="AT1448" s="120" t="str">
        <f t="shared" si="346"/>
        <v/>
      </c>
      <c r="AV1448" s="90" t="str">
        <f t="shared" si="336"/>
        <v/>
      </c>
      <c r="AX1448" s="90" t="str">
        <f>IF($AV1448="", "", COUNTIF($AV$11:$AV$5010, "&lt;"&amp;$AV1448)+1+COUNTIF($AV$11:$AV1448, $AV1448)-1)</f>
        <v/>
      </c>
      <c r="AZ1448" s="111" t="str">
        <f>IF($B1448="", "", SUMIF('Shopping List'!$AV$11:$AV$25, $B1448, 'Shopping List'!$BN$11:$BN$25))</f>
        <v/>
      </c>
      <c r="BB1448" s="117" t="str">
        <f t="shared" si="347"/>
        <v/>
      </c>
    </row>
    <row r="1449" spans="1:54" x14ac:dyDescent="0.25">
      <c r="A1449" s="4"/>
      <c r="B1449" s="37"/>
      <c r="C1449" s="124"/>
      <c r="D1449" s="39"/>
      <c r="E1449" s="125"/>
      <c r="F1449" s="48"/>
      <c r="G1449" s="4"/>
      <c r="H1449" s="4"/>
      <c r="I1449" s="95" t="str">
        <f>IF($C1449="", "", IF(IFERROR(INDEX(Ingredients!$C$11:$C$310, MATCH($C1449, Ingredients!$B$11:$B$310, 0)), "")="", "", IFERROR(INDEX(Ingredients!$C$11:$C$310, MATCH($C1449, Ingredients!$B$11:$B$310, 0)), "")))</f>
        <v/>
      </c>
      <c r="J1449" s="73" t="str">
        <f>IF($B1449="", "", IF(IFERROR(INDEX(Meals!$C$11:$C$260, MATCH($B1449, Meals!$B$11:$B$260, 0)), "")="", "", IFERROR(INDEX(Meals!$C$11:$C$260, MATCH($B1449, Meals!$B$11:$B$260, 0)), "")))</f>
        <v/>
      </c>
      <c r="K1449" s="4"/>
      <c r="L1449" s="72" t="str">
        <f t="shared" si="337"/>
        <v/>
      </c>
      <c r="M1449" s="73" t="str">
        <f t="shared" si="338"/>
        <v/>
      </c>
      <c r="N1449" s="4"/>
      <c r="O1449" s="78" t="str">
        <f t="shared" si="339"/>
        <v/>
      </c>
      <c r="P1449" s="79" t="str">
        <f t="shared" si="340"/>
        <v/>
      </c>
      <c r="Q1449" s="4"/>
      <c r="R1449" s="90" t="str">
        <f t="shared" si="341"/>
        <v/>
      </c>
      <c r="S1449" s="4"/>
      <c r="Y1449" s="18" t="str">
        <f t="shared" si="342"/>
        <v/>
      </c>
      <c r="AA1449" s="18" t="str">
        <f t="shared" si="333"/>
        <v/>
      </c>
      <c r="AB1449" s="18" t="str">
        <f t="shared" si="334"/>
        <v/>
      </c>
      <c r="AC1449" s="18" t="str">
        <f t="shared" si="343"/>
        <v/>
      </c>
      <c r="AD1449" s="18" t="str">
        <f t="shared" si="343"/>
        <v/>
      </c>
      <c r="AE1449" s="18" t="str">
        <f t="shared" si="344"/>
        <v/>
      </c>
      <c r="AG1449" s="95" t="str">
        <f>IF($C1449="", "", IF(IFERROR(INDEX(Ingredients!C$11:C$310, MATCH($C1449, Ingredients!$B$11:$B$310, 0)), "")="", "", IFERROR(INDEX(Ingredients!C$11:C$310, MATCH($C1449, Ingredients!$B$11:$B$310, 0)), "")))</f>
        <v/>
      </c>
      <c r="AH1449" s="105" t="str">
        <f>IF($C1449="", "", IF(IFERROR(INDEX(Ingredients!D$11:D$310, MATCH($C1449, Ingredients!$B$11:$B$310, 0)), "")="", "", IFERROR(INDEX(Ingredients!D$11:D$310, MATCH($C1449, Ingredients!$B$11:$B$310, 0)), "")))</f>
        <v/>
      </c>
      <c r="AI1449" s="106" t="str">
        <f>IF($C1449="", "", IF(IFERROR(INDEX(Ingredients!E$11:E$310, MATCH($C1449, Ingredients!$B$11:$B$310, 0)), "")="", "", IFERROR(INDEX(Ingredients!E$11:E$310, MATCH($C1449, Ingredients!$B$11:$B$310, 0)), "")))</f>
        <v/>
      </c>
      <c r="AJ1449" s="108" t="str">
        <f>IF($C1449="", "", IF(IFERROR(INDEX(Ingredients!F$11:F$310, MATCH($C1449, Ingredients!$B$11:$B$310, 0)), "")="", "", IFERROR(INDEX(Ingredients!F$11:F$310, MATCH($C1449, Ingredients!$B$11:$B$310, 0)), "")))</f>
        <v/>
      </c>
      <c r="AK1449" s="106" t="str">
        <f>IF($C1449="", "", IF(IFERROR(INDEX(Ingredients!G$11:G$310, MATCH($C1449, Ingredients!$B$11:$B$310, 0)), "")="", "", IFERROR(INDEX(Ingredients!G$11:G$310, MATCH($C1449, Ingredients!$B$11:$B$310, 0)), "")))</f>
        <v/>
      </c>
      <c r="AL1449" s="79" t="str">
        <f>IF($C1449="", "", IF(IFERROR(INDEX(Ingredients!H$11:H$310, MATCH($C1449, Ingredients!$B$11:$B$310, 0)), "")="", "", IFERROR(INDEX(Ingredients!H$11:H$310, MATCH($C1449, Ingredients!$B$11:$B$310, 0)), "")))</f>
        <v/>
      </c>
      <c r="AN1449" s="83" t="str">
        <f t="shared" si="335"/>
        <v/>
      </c>
      <c r="AP1449" s="114" t="str">
        <f t="shared" si="345"/>
        <v/>
      </c>
      <c r="AR1449" s="117" t="str">
        <f>IF($C1449="", "", IF(IFERROR(INDEX(Ingredients!$AI$11:$AI$310, MATCH($C1449, Ingredients!$B$11:$B$310, 0)), "")="", "", IFERROR(INDEX(Ingredients!$AI$11:$AI$310, MATCH($C1449, Ingredients!$B$11:$B$310, 0)), "")))</f>
        <v/>
      </c>
      <c r="AT1449" s="120" t="str">
        <f t="shared" si="346"/>
        <v/>
      </c>
      <c r="AV1449" s="90" t="str">
        <f t="shared" si="336"/>
        <v/>
      </c>
      <c r="AX1449" s="90" t="str">
        <f>IF($AV1449="", "", COUNTIF($AV$11:$AV$5010, "&lt;"&amp;$AV1449)+1+COUNTIF($AV$11:$AV1449, $AV1449)-1)</f>
        <v/>
      </c>
      <c r="AZ1449" s="111" t="str">
        <f>IF($B1449="", "", SUMIF('Shopping List'!$AV$11:$AV$25, $B1449, 'Shopping List'!$BN$11:$BN$25))</f>
        <v/>
      </c>
      <c r="BB1449" s="117" t="str">
        <f t="shared" si="347"/>
        <v/>
      </c>
    </row>
    <row r="1450" spans="1:54" x14ac:dyDescent="0.25">
      <c r="A1450" s="4"/>
      <c r="B1450" s="37"/>
      <c r="C1450" s="124"/>
      <c r="D1450" s="39"/>
      <c r="E1450" s="125"/>
      <c r="F1450" s="48"/>
      <c r="G1450" s="4"/>
      <c r="H1450" s="4"/>
      <c r="I1450" s="95" t="str">
        <f>IF($C1450="", "", IF(IFERROR(INDEX(Ingredients!$C$11:$C$310, MATCH($C1450, Ingredients!$B$11:$B$310, 0)), "")="", "", IFERROR(INDEX(Ingredients!$C$11:$C$310, MATCH($C1450, Ingredients!$B$11:$B$310, 0)), "")))</f>
        <v/>
      </c>
      <c r="J1450" s="73" t="str">
        <f>IF($B1450="", "", IF(IFERROR(INDEX(Meals!$C$11:$C$260, MATCH($B1450, Meals!$B$11:$B$260, 0)), "")="", "", IFERROR(INDEX(Meals!$C$11:$C$260, MATCH($B1450, Meals!$B$11:$B$260, 0)), "")))</f>
        <v/>
      </c>
      <c r="K1450" s="4"/>
      <c r="L1450" s="72" t="str">
        <f t="shared" si="337"/>
        <v/>
      </c>
      <c r="M1450" s="73" t="str">
        <f t="shared" si="338"/>
        <v/>
      </c>
      <c r="N1450" s="4"/>
      <c r="O1450" s="78" t="str">
        <f t="shared" si="339"/>
        <v/>
      </c>
      <c r="P1450" s="79" t="str">
        <f t="shared" si="340"/>
        <v/>
      </c>
      <c r="Q1450" s="4"/>
      <c r="R1450" s="90" t="str">
        <f t="shared" si="341"/>
        <v/>
      </c>
      <c r="S1450" s="4"/>
      <c r="Y1450" s="18" t="str">
        <f t="shared" si="342"/>
        <v/>
      </c>
      <c r="AA1450" s="18" t="str">
        <f t="shared" si="333"/>
        <v/>
      </c>
      <c r="AB1450" s="18" t="str">
        <f t="shared" si="334"/>
        <v/>
      </c>
      <c r="AC1450" s="18" t="str">
        <f t="shared" si="343"/>
        <v/>
      </c>
      <c r="AD1450" s="18" t="str">
        <f t="shared" si="343"/>
        <v/>
      </c>
      <c r="AE1450" s="18" t="str">
        <f t="shared" si="344"/>
        <v/>
      </c>
      <c r="AG1450" s="95" t="str">
        <f>IF($C1450="", "", IF(IFERROR(INDEX(Ingredients!C$11:C$310, MATCH($C1450, Ingredients!$B$11:$B$310, 0)), "")="", "", IFERROR(INDEX(Ingredients!C$11:C$310, MATCH($C1450, Ingredients!$B$11:$B$310, 0)), "")))</f>
        <v/>
      </c>
      <c r="AH1450" s="105" t="str">
        <f>IF($C1450="", "", IF(IFERROR(INDEX(Ingredients!D$11:D$310, MATCH($C1450, Ingredients!$B$11:$B$310, 0)), "")="", "", IFERROR(INDEX(Ingredients!D$11:D$310, MATCH($C1450, Ingredients!$B$11:$B$310, 0)), "")))</f>
        <v/>
      </c>
      <c r="AI1450" s="106" t="str">
        <f>IF($C1450="", "", IF(IFERROR(INDEX(Ingredients!E$11:E$310, MATCH($C1450, Ingredients!$B$11:$B$310, 0)), "")="", "", IFERROR(INDEX(Ingredients!E$11:E$310, MATCH($C1450, Ingredients!$B$11:$B$310, 0)), "")))</f>
        <v/>
      </c>
      <c r="AJ1450" s="108" t="str">
        <f>IF($C1450="", "", IF(IFERROR(INDEX(Ingredients!F$11:F$310, MATCH($C1450, Ingredients!$B$11:$B$310, 0)), "")="", "", IFERROR(INDEX(Ingredients!F$11:F$310, MATCH($C1450, Ingredients!$B$11:$B$310, 0)), "")))</f>
        <v/>
      </c>
      <c r="AK1450" s="106" t="str">
        <f>IF($C1450="", "", IF(IFERROR(INDEX(Ingredients!G$11:G$310, MATCH($C1450, Ingredients!$B$11:$B$310, 0)), "")="", "", IFERROR(INDEX(Ingredients!G$11:G$310, MATCH($C1450, Ingredients!$B$11:$B$310, 0)), "")))</f>
        <v/>
      </c>
      <c r="AL1450" s="79" t="str">
        <f>IF($C1450="", "", IF(IFERROR(INDEX(Ingredients!H$11:H$310, MATCH($C1450, Ingredients!$B$11:$B$310, 0)), "")="", "", IFERROR(INDEX(Ingredients!H$11:H$310, MATCH($C1450, Ingredients!$B$11:$B$310, 0)), "")))</f>
        <v/>
      </c>
      <c r="AN1450" s="83" t="str">
        <f t="shared" si="335"/>
        <v/>
      </c>
      <c r="AP1450" s="114" t="str">
        <f t="shared" si="345"/>
        <v/>
      </c>
      <c r="AR1450" s="117" t="str">
        <f>IF($C1450="", "", IF(IFERROR(INDEX(Ingredients!$AI$11:$AI$310, MATCH($C1450, Ingredients!$B$11:$B$310, 0)), "")="", "", IFERROR(INDEX(Ingredients!$AI$11:$AI$310, MATCH($C1450, Ingredients!$B$11:$B$310, 0)), "")))</f>
        <v/>
      </c>
      <c r="AT1450" s="120" t="str">
        <f t="shared" si="346"/>
        <v/>
      </c>
      <c r="AV1450" s="90" t="str">
        <f t="shared" si="336"/>
        <v/>
      </c>
      <c r="AX1450" s="90" t="str">
        <f>IF($AV1450="", "", COUNTIF($AV$11:$AV$5010, "&lt;"&amp;$AV1450)+1+COUNTIF($AV$11:$AV1450, $AV1450)-1)</f>
        <v/>
      </c>
      <c r="AZ1450" s="111" t="str">
        <f>IF($B1450="", "", SUMIF('Shopping List'!$AV$11:$AV$25, $B1450, 'Shopping List'!$BN$11:$BN$25))</f>
        <v/>
      </c>
      <c r="BB1450" s="117" t="str">
        <f t="shared" si="347"/>
        <v/>
      </c>
    </row>
    <row r="1451" spans="1:54" x14ac:dyDescent="0.25">
      <c r="A1451" s="4"/>
      <c r="B1451" s="37"/>
      <c r="C1451" s="124"/>
      <c r="D1451" s="39"/>
      <c r="E1451" s="125"/>
      <c r="F1451" s="48"/>
      <c r="G1451" s="4"/>
      <c r="H1451" s="4"/>
      <c r="I1451" s="95" t="str">
        <f>IF($C1451="", "", IF(IFERROR(INDEX(Ingredients!$C$11:$C$310, MATCH($C1451, Ingredients!$B$11:$B$310, 0)), "")="", "", IFERROR(INDEX(Ingredients!$C$11:$C$310, MATCH($C1451, Ingredients!$B$11:$B$310, 0)), "")))</f>
        <v/>
      </c>
      <c r="J1451" s="73" t="str">
        <f>IF($B1451="", "", IF(IFERROR(INDEX(Meals!$C$11:$C$260, MATCH($B1451, Meals!$B$11:$B$260, 0)), "")="", "", IFERROR(INDEX(Meals!$C$11:$C$260, MATCH($B1451, Meals!$B$11:$B$260, 0)), "")))</f>
        <v/>
      </c>
      <c r="K1451" s="4"/>
      <c r="L1451" s="72" t="str">
        <f t="shared" si="337"/>
        <v/>
      </c>
      <c r="M1451" s="73" t="str">
        <f t="shared" si="338"/>
        <v/>
      </c>
      <c r="N1451" s="4"/>
      <c r="O1451" s="78" t="str">
        <f t="shared" si="339"/>
        <v/>
      </c>
      <c r="P1451" s="79" t="str">
        <f t="shared" si="340"/>
        <v/>
      </c>
      <c r="Q1451" s="4"/>
      <c r="R1451" s="90" t="str">
        <f t="shared" si="341"/>
        <v/>
      </c>
      <c r="S1451" s="4"/>
      <c r="Y1451" s="18" t="str">
        <f t="shared" si="342"/>
        <v/>
      </c>
      <c r="AA1451" s="18" t="str">
        <f t="shared" si="333"/>
        <v/>
      </c>
      <c r="AB1451" s="18" t="str">
        <f t="shared" si="334"/>
        <v/>
      </c>
      <c r="AC1451" s="18" t="str">
        <f t="shared" si="343"/>
        <v/>
      </c>
      <c r="AD1451" s="18" t="str">
        <f t="shared" si="343"/>
        <v/>
      </c>
      <c r="AE1451" s="18" t="str">
        <f t="shared" si="344"/>
        <v/>
      </c>
      <c r="AG1451" s="95" t="str">
        <f>IF($C1451="", "", IF(IFERROR(INDEX(Ingredients!C$11:C$310, MATCH($C1451, Ingredients!$B$11:$B$310, 0)), "")="", "", IFERROR(INDEX(Ingredients!C$11:C$310, MATCH($C1451, Ingredients!$B$11:$B$310, 0)), "")))</f>
        <v/>
      </c>
      <c r="AH1451" s="105" t="str">
        <f>IF($C1451="", "", IF(IFERROR(INDEX(Ingredients!D$11:D$310, MATCH($C1451, Ingredients!$B$11:$B$310, 0)), "")="", "", IFERROR(INDEX(Ingredients!D$11:D$310, MATCH($C1451, Ingredients!$B$11:$B$310, 0)), "")))</f>
        <v/>
      </c>
      <c r="AI1451" s="106" t="str">
        <f>IF($C1451="", "", IF(IFERROR(INDEX(Ingredients!E$11:E$310, MATCH($C1451, Ingredients!$B$11:$B$310, 0)), "")="", "", IFERROR(INDEX(Ingredients!E$11:E$310, MATCH($C1451, Ingredients!$B$11:$B$310, 0)), "")))</f>
        <v/>
      </c>
      <c r="AJ1451" s="108" t="str">
        <f>IF($C1451="", "", IF(IFERROR(INDEX(Ingredients!F$11:F$310, MATCH($C1451, Ingredients!$B$11:$B$310, 0)), "")="", "", IFERROR(INDEX(Ingredients!F$11:F$310, MATCH($C1451, Ingredients!$B$11:$B$310, 0)), "")))</f>
        <v/>
      </c>
      <c r="AK1451" s="106" t="str">
        <f>IF($C1451="", "", IF(IFERROR(INDEX(Ingredients!G$11:G$310, MATCH($C1451, Ingredients!$B$11:$B$310, 0)), "")="", "", IFERROR(INDEX(Ingredients!G$11:G$310, MATCH($C1451, Ingredients!$B$11:$B$310, 0)), "")))</f>
        <v/>
      </c>
      <c r="AL1451" s="79" t="str">
        <f>IF($C1451="", "", IF(IFERROR(INDEX(Ingredients!H$11:H$310, MATCH($C1451, Ingredients!$B$11:$B$310, 0)), "")="", "", IFERROR(INDEX(Ingredients!H$11:H$310, MATCH($C1451, Ingredients!$B$11:$B$310, 0)), "")))</f>
        <v/>
      </c>
      <c r="AN1451" s="83" t="str">
        <f t="shared" si="335"/>
        <v/>
      </c>
      <c r="AP1451" s="114" t="str">
        <f t="shared" si="345"/>
        <v/>
      </c>
      <c r="AR1451" s="117" t="str">
        <f>IF($C1451="", "", IF(IFERROR(INDEX(Ingredients!$AI$11:$AI$310, MATCH($C1451, Ingredients!$B$11:$B$310, 0)), "")="", "", IFERROR(INDEX(Ingredients!$AI$11:$AI$310, MATCH($C1451, Ingredients!$B$11:$B$310, 0)), "")))</f>
        <v/>
      </c>
      <c r="AT1451" s="120" t="str">
        <f t="shared" si="346"/>
        <v/>
      </c>
      <c r="AV1451" s="90" t="str">
        <f t="shared" si="336"/>
        <v/>
      </c>
      <c r="AX1451" s="90" t="str">
        <f>IF($AV1451="", "", COUNTIF($AV$11:$AV$5010, "&lt;"&amp;$AV1451)+1+COUNTIF($AV$11:$AV1451, $AV1451)-1)</f>
        <v/>
      </c>
      <c r="AZ1451" s="111" t="str">
        <f>IF($B1451="", "", SUMIF('Shopping List'!$AV$11:$AV$25, $B1451, 'Shopping List'!$BN$11:$BN$25))</f>
        <v/>
      </c>
      <c r="BB1451" s="117" t="str">
        <f t="shared" si="347"/>
        <v/>
      </c>
    </row>
    <row r="1452" spans="1:54" x14ac:dyDescent="0.25">
      <c r="A1452" s="4"/>
      <c r="B1452" s="37"/>
      <c r="C1452" s="124"/>
      <c r="D1452" s="39"/>
      <c r="E1452" s="125"/>
      <c r="F1452" s="48"/>
      <c r="G1452" s="4"/>
      <c r="H1452" s="4"/>
      <c r="I1452" s="95" t="str">
        <f>IF($C1452="", "", IF(IFERROR(INDEX(Ingredients!$C$11:$C$310, MATCH($C1452, Ingredients!$B$11:$B$310, 0)), "")="", "", IFERROR(INDEX(Ingredients!$C$11:$C$310, MATCH($C1452, Ingredients!$B$11:$B$310, 0)), "")))</f>
        <v/>
      </c>
      <c r="J1452" s="73" t="str">
        <f>IF($B1452="", "", IF(IFERROR(INDEX(Meals!$C$11:$C$260, MATCH($B1452, Meals!$B$11:$B$260, 0)), "")="", "", IFERROR(INDEX(Meals!$C$11:$C$260, MATCH($B1452, Meals!$B$11:$B$260, 0)), "")))</f>
        <v/>
      </c>
      <c r="K1452" s="4"/>
      <c r="L1452" s="72" t="str">
        <f t="shared" si="337"/>
        <v/>
      </c>
      <c r="M1452" s="73" t="str">
        <f t="shared" si="338"/>
        <v/>
      </c>
      <c r="N1452" s="4"/>
      <c r="O1452" s="78" t="str">
        <f t="shared" si="339"/>
        <v/>
      </c>
      <c r="P1452" s="79" t="str">
        <f t="shared" si="340"/>
        <v/>
      </c>
      <c r="Q1452" s="4"/>
      <c r="R1452" s="90" t="str">
        <f t="shared" si="341"/>
        <v/>
      </c>
      <c r="S1452" s="4"/>
      <c r="Y1452" s="18" t="str">
        <f t="shared" si="342"/>
        <v/>
      </c>
      <c r="AA1452" s="18" t="str">
        <f t="shared" si="333"/>
        <v/>
      </c>
      <c r="AB1452" s="18" t="str">
        <f t="shared" si="334"/>
        <v/>
      </c>
      <c r="AC1452" s="18" t="str">
        <f t="shared" si="343"/>
        <v/>
      </c>
      <c r="AD1452" s="18" t="str">
        <f t="shared" si="343"/>
        <v/>
      </c>
      <c r="AE1452" s="18" t="str">
        <f t="shared" si="344"/>
        <v/>
      </c>
      <c r="AG1452" s="95" t="str">
        <f>IF($C1452="", "", IF(IFERROR(INDEX(Ingredients!C$11:C$310, MATCH($C1452, Ingredients!$B$11:$B$310, 0)), "")="", "", IFERROR(INDEX(Ingredients!C$11:C$310, MATCH($C1452, Ingredients!$B$11:$B$310, 0)), "")))</f>
        <v/>
      </c>
      <c r="AH1452" s="105" t="str">
        <f>IF($C1452="", "", IF(IFERROR(INDEX(Ingredients!D$11:D$310, MATCH($C1452, Ingredients!$B$11:$B$310, 0)), "")="", "", IFERROR(INDEX(Ingredients!D$11:D$310, MATCH($C1452, Ingredients!$B$11:$B$310, 0)), "")))</f>
        <v/>
      </c>
      <c r="AI1452" s="106" t="str">
        <f>IF($C1452="", "", IF(IFERROR(INDEX(Ingredients!E$11:E$310, MATCH($C1452, Ingredients!$B$11:$B$310, 0)), "")="", "", IFERROR(INDEX(Ingredients!E$11:E$310, MATCH($C1452, Ingredients!$B$11:$B$310, 0)), "")))</f>
        <v/>
      </c>
      <c r="AJ1452" s="108" t="str">
        <f>IF($C1452="", "", IF(IFERROR(INDEX(Ingredients!F$11:F$310, MATCH($C1452, Ingredients!$B$11:$B$310, 0)), "")="", "", IFERROR(INDEX(Ingredients!F$11:F$310, MATCH($C1452, Ingredients!$B$11:$B$310, 0)), "")))</f>
        <v/>
      </c>
      <c r="AK1452" s="106" t="str">
        <f>IF($C1452="", "", IF(IFERROR(INDEX(Ingredients!G$11:G$310, MATCH($C1452, Ingredients!$B$11:$B$310, 0)), "")="", "", IFERROR(INDEX(Ingredients!G$11:G$310, MATCH($C1452, Ingredients!$B$11:$B$310, 0)), "")))</f>
        <v/>
      </c>
      <c r="AL1452" s="79" t="str">
        <f>IF($C1452="", "", IF(IFERROR(INDEX(Ingredients!H$11:H$310, MATCH($C1452, Ingredients!$B$11:$B$310, 0)), "")="", "", IFERROR(INDEX(Ingredients!H$11:H$310, MATCH($C1452, Ingredients!$B$11:$B$310, 0)), "")))</f>
        <v/>
      </c>
      <c r="AN1452" s="83" t="str">
        <f t="shared" si="335"/>
        <v/>
      </c>
      <c r="AP1452" s="114" t="str">
        <f t="shared" si="345"/>
        <v/>
      </c>
      <c r="AR1452" s="117" t="str">
        <f>IF($C1452="", "", IF(IFERROR(INDEX(Ingredients!$AI$11:$AI$310, MATCH($C1452, Ingredients!$B$11:$B$310, 0)), "")="", "", IFERROR(INDEX(Ingredients!$AI$11:$AI$310, MATCH($C1452, Ingredients!$B$11:$B$310, 0)), "")))</f>
        <v/>
      </c>
      <c r="AT1452" s="120" t="str">
        <f t="shared" si="346"/>
        <v/>
      </c>
      <c r="AV1452" s="90" t="str">
        <f t="shared" si="336"/>
        <v/>
      </c>
      <c r="AX1452" s="90" t="str">
        <f>IF($AV1452="", "", COUNTIF($AV$11:$AV$5010, "&lt;"&amp;$AV1452)+1+COUNTIF($AV$11:$AV1452, $AV1452)-1)</f>
        <v/>
      </c>
      <c r="AZ1452" s="111" t="str">
        <f>IF($B1452="", "", SUMIF('Shopping List'!$AV$11:$AV$25, $B1452, 'Shopping List'!$BN$11:$BN$25))</f>
        <v/>
      </c>
      <c r="BB1452" s="117" t="str">
        <f t="shared" si="347"/>
        <v/>
      </c>
    </row>
    <row r="1453" spans="1:54" x14ac:dyDescent="0.25">
      <c r="A1453" s="4"/>
      <c r="B1453" s="37"/>
      <c r="C1453" s="124"/>
      <c r="D1453" s="39"/>
      <c r="E1453" s="125"/>
      <c r="F1453" s="48"/>
      <c r="G1453" s="4"/>
      <c r="H1453" s="4"/>
      <c r="I1453" s="95" t="str">
        <f>IF($C1453="", "", IF(IFERROR(INDEX(Ingredients!$C$11:$C$310, MATCH($C1453, Ingredients!$B$11:$B$310, 0)), "")="", "", IFERROR(INDEX(Ingredients!$C$11:$C$310, MATCH($C1453, Ingredients!$B$11:$B$310, 0)), "")))</f>
        <v/>
      </c>
      <c r="J1453" s="73" t="str">
        <f>IF($B1453="", "", IF(IFERROR(INDEX(Meals!$C$11:$C$260, MATCH($B1453, Meals!$B$11:$B$260, 0)), "")="", "", IFERROR(INDEX(Meals!$C$11:$C$260, MATCH($B1453, Meals!$B$11:$B$260, 0)), "")))</f>
        <v/>
      </c>
      <c r="K1453" s="4"/>
      <c r="L1453" s="72" t="str">
        <f t="shared" si="337"/>
        <v/>
      </c>
      <c r="M1453" s="73" t="str">
        <f t="shared" si="338"/>
        <v/>
      </c>
      <c r="N1453" s="4"/>
      <c r="O1453" s="78" t="str">
        <f t="shared" si="339"/>
        <v/>
      </c>
      <c r="P1453" s="79" t="str">
        <f t="shared" si="340"/>
        <v/>
      </c>
      <c r="Q1453" s="4"/>
      <c r="R1453" s="90" t="str">
        <f t="shared" si="341"/>
        <v/>
      </c>
      <c r="S1453" s="4"/>
      <c r="Y1453" s="18" t="str">
        <f t="shared" si="342"/>
        <v/>
      </c>
      <c r="AA1453" s="18" t="str">
        <f t="shared" si="333"/>
        <v/>
      </c>
      <c r="AB1453" s="18" t="str">
        <f t="shared" si="334"/>
        <v/>
      </c>
      <c r="AC1453" s="18" t="str">
        <f t="shared" si="343"/>
        <v/>
      </c>
      <c r="AD1453" s="18" t="str">
        <f t="shared" si="343"/>
        <v/>
      </c>
      <c r="AE1453" s="18" t="str">
        <f t="shared" si="344"/>
        <v/>
      </c>
      <c r="AG1453" s="95" t="str">
        <f>IF($C1453="", "", IF(IFERROR(INDEX(Ingredients!C$11:C$310, MATCH($C1453, Ingredients!$B$11:$B$310, 0)), "")="", "", IFERROR(INDEX(Ingredients!C$11:C$310, MATCH($C1453, Ingredients!$B$11:$B$310, 0)), "")))</f>
        <v/>
      </c>
      <c r="AH1453" s="105" t="str">
        <f>IF($C1453="", "", IF(IFERROR(INDEX(Ingredients!D$11:D$310, MATCH($C1453, Ingredients!$B$11:$B$310, 0)), "")="", "", IFERROR(INDEX(Ingredients!D$11:D$310, MATCH($C1453, Ingredients!$B$11:$B$310, 0)), "")))</f>
        <v/>
      </c>
      <c r="AI1453" s="106" t="str">
        <f>IF($C1453="", "", IF(IFERROR(INDEX(Ingredients!E$11:E$310, MATCH($C1453, Ingredients!$B$11:$B$310, 0)), "")="", "", IFERROR(INDEX(Ingredients!E$11:E$310, MATCH($C1453, Ingredients!$B$11:$B$310, 0)), "")))</f>
        <v/>
      </c>
      <c r="AJ1453" s="108" t="str">
        <f>IF($C1453="", "", IF(IFERROR(INDEX(Ingredients!F$11:F$310, MATCH($C1453, Ingredients!$B$11:$B$310, 0)), "")="", "", IFERROR(INDEX(Ingredients!F$11:F$310, MATCH($C1453, Ingredients!$B$11:$B$310, 0)), "")))</f>
        <v/>
      </c>
      <c r="AK1453" s="106" t="str">
        <f>IF($C1453="", "", IF(IFERROR(INDEX(Ingredients!G$11:G$310, MATCH($C1453, Ingredients!$B$11:$B$310, 0)), "")="", "", IFERROR(INDEX(Ingredients!G$11:G$310, MATCH($C1453, Ingredients!$B$11:$B$310, 0)), "")))</f>
        <v/>
      </c>
      <c r="AL1453" s="79" t="str">
        <f>IF($C1453="", "", IF(IFERROR(INDEX(Ingredients!H$11:H$310, MATCH($C1453, Ingredients!$B$11:$B$310, 0)), "")="", "", IFERROR(INDEX(Ingredients!H$11:H$310, MATCH($C1453, Ingredients!$B$11:$B$310, 0)), "")))</f>
        <v/>
      </c>
      <c r="AN1453" s="83" t="str">
        <f t="shared" si="335"/>
        <v/>
      </c>
      <c r="AP1453" s="114" t="str">
        <f t="shared" si="345"/>
        <v/>
      </c>
      <c r="AR1453" s="117" t="str">
        <f>IF($C1453="", "", IF(IFERROR(INDEX(Ingredients!$AI$11:$AI$310, MATCH($C1453, Ingredients!$B$11:$B$310, 0)), "")="", "", IFERROR(INDEX(Ingredients!$AI$11:$AI$310, MATCH($C1453, Ingredients!$B$11:$B$310, 0)), "")))</f>
        <v/>
      </c>
      <c r="AT1453" s="120" t="str">
        <f t="shared" si="346"/>
        <v/>
      </c>
      <c r="AV1453" s="90" t="str">
        <f t="shared" si="336"/>
        <v/>
      </c>
      <c r="AX1453" s="90" t="str">
        <f>IF($AV1453="", "", COUNTIF($AV$11:$AV$5010, "&lt;"&amp;$AV1453)+1+COUNTIF($AV$11:$AV1453, $AV1453)-1)</f>
        <v/>
      </c>
      <c r="AZ1453" s="111" t="str">
        <f>IF($B1453="", "", SUMIF('Shopping List'!$AV$11:$AV$25, $B1453, 'Shopping List'!$BN$11:$BN$25))</f>
        <v/>
      </c>
      <c r="BB1453" s="117" t="str">
        <f t="shared" si="347"/>
        <v/>
      </c>
    </row>
    <row r="1454" spans="1:54" x14ac:dyDescent="0.25">
      <c r="A1454" s="4"/>
      <c r="B1454" s="37"/>
      <c r="C1454" s="124"/>
      <c r="D1454" s="39"/>
      <c r="E1454" s="125"/>
      <c r="F1454" s="48"/>
      <c r="G1454" s="4"/>
      <c r="H1454" s="4"/>
      <c r="I1454" s="95" t="str">
        <f>IF($C1454="", "", IF(IFERROR(INDEX(Ingredients!$C$11:$C$310, MATCH($C1454, Ingredients!$B$11:$B$310, 0)), "")="", "", IFERROR(INDEX(Ingredients!$C$11:$C$310, MATCH($C1454, Ingredients!$B$11:$B$310, 0)), "")))</f>
        <v/>
      </c>
      <c r="J1454" s="73" t="str">
        <f>IF($B1454="", "", IF(IFERROR(INDEX(Meals!$C$11:$C$260, MATCH($B1454, Meals!$B$11:$B$260, 0)), "")="", "", IFERROR(INDEX(Meals!$C$11:$C$260, MATCH($B1454, Meals!$B$11:$B$260, 0)), "")))</f>
        <v/>
      </c>
      <c r="K1454" s="4"/>
      <c r="L1454" s="72" t="str">
        <f t="shared" si="337"/>
        <v/>
      </c>
      <c r="M1454" s="73" t="str">
        <f t="shared" si="338"/>
        <v/>
      </c>
      <c r="N1454" s="4"/>
      <c r="O1454" s="78" t="str">
        <f t="shared" si="339"/>
        <v/>
      </c>
      <c r="P1454" s="79" t="str">
        <f t="shared" si="340"/>
        <v/>
      </c>
      <c r="Q1454" s="4"/>
      <c r="R1454" s="90" t="str">
        <f t="shared" si="341"/>
        <v/>
      </c>
      <c r="S1454" s="4"/>
      <c r="Y1454" s="18" t="str">
        <f t="shared" si="342"/>
        <v/>
      </c>
      <c r="AA1454" s="18" t="str">
        <f t="shared" si="333"/>
        <v/>
      </c>
      <c r="AB1454" s="18" t="str">
        <f t="shared" si="334"/>
        <v/>
      </c>
      <c r="AC1454" s="18" t="str">
        <f t="shared" si="343"/>
        <v/>
      </c>
      <c r="AD1454" s="18" t="str">
        <f t="shared" si="343"/>
        <v/>
      </c>
      <c r="AE1454" s="18" t="str">
        <f t="shared" si="344"/>
        <v/>
      </c>
      <c r="AG1454" s="95" t="str">
        <f>IF($C1454="", "", IF(IFERROR(INDEX(Ingredients!C$11:C$310, MATCH($C1454, Ingredients!$B$11:$B$310, 0)), "")="", "", IFERROR(INDEX(Ingredients!C$11:C$310, MATCH($C1454, Ingredients!$B$11:$B$310, 0)), "")))</f>
        <v/>
      </c>
      <c r="AH1454" s="105" t="str">
        <f>IF($C1454="", "", IF(IFERROR(INDEX(Ingredients!D$11:D$310, MATCH($C1454, Ingredients!$B$11:$B$310, 0)), "")="", "", IFERROR(INDEX(Ingredients!D$11:D$310, MATCH($C1454, Ingredients!$B$11:$B$310, 0)), "")))</f>
        <v/>
      </c>
      <c r="AI1454" s="106" t="str">
        <f>IF($C1454="", "", IF(IFERROR(INDEX(Ingredients!E$11:E$310, MATCH($C1454, Ingredients!$B$11:$B$310, 0)), "")="", "", IFERROR(INDEX(Ingredients!E$11:E$310, MATCH($C1454, Ingredients!$B$11:$B$310, 0)), "")))</f>
        <v/>
      </c>
      <c r="AJ1454" s="108" t="str">
        <f>IF($C1454="", "", IF(IFERROR(INDEX(Ingredients!F$11:F$310, MATCH($C1454, Ingredients!$B$11:$B$310, 0)), "")="", "", IFERROR(INDEX(Ingredients!F$11:F$310, MATCH($C1454, Ingredients!$B$11:$B$310, 0)), "")))</f>
        <v/>
      </c>
      <c r="AK1454" s="106" t="str">
        <f>IF($C1454="", "", IF(IFERROR(INDEX(Ingredients!G$11:G$310, MATCH($C1454, Ingredients!$B$11:$B$310, 0)), "")="", "", IFERROR(INDEX(Ingredients!G$11:G$310, MATCH($C1454, Ingredients!$B$11:$B$310, 0)), "")))</f>
        <v/>
      </c>
      <c r="AL1454" s="79" t="str">
        <f>IF($C1454="", "", IF(IFERROR(INDEX(Ingredients!H$11:H$310, MATCH($C1454, Ingredients!$B$11:$B$310, 0)), "")="", "", IFERROR(INDEX(Ingredients!H$11:H$310, MATCH($C1454, Ingredients!$B$11:$B$310, 0)), "")))</f>
        <v/>
      </c>
      <c r="AN1454" s="83" t="str">
        <f t="shared" si="335"/>
        <v/>
      </c>
      <c r="AP1454" s="114" t="str">
        <f t="shared" si="345"/>
        <v/>
      </c>
      <c r="AR1454" s="117" t="str">
        <f>IF($C1454="", "", IF(IFERROR(INDEX(Ingredients!$AI$11:$AI$310, MATCH($C1454, Ingredients!$B$11:$B$310, 0)), "")="", "", IFERROR(INDEX(Ingredients!$AI$11:$AI$310, MATCH($C1454, Ingredients!$B$11:$B$310, 0)), "")))</f>
        <v/>
      </c>
      <c r="AT1454" s="120" t="str">
        <f t="shared" si="346"/>
        <v/>
      </c>
      <c r="AV1454" s="90" t="str">
        <f t="shared" si="336"/>
        <v/>
      </c>
      <c r="AX1454" s="90" t="str">
        <f>IF($AV1454="", "", COUNTIF($AV$11:$AV$5010, "&lt;"&amp;$AV1454)+1+COUNTIF($AV$11:$AV1454, $AV1454)-1)</f>
        <v/>
      </c>
      <c r="AZ1454" s="111" t="str">
        <f>IF($B1454="", "", SUMIF('Shopping List'!$AV$11:$AV$25, $B1454, 'Shopping List'!$BN$11:$BN$25))</f>
        <v/>
      </c>
      <c r="BB1454" s="117" t="str">
        <f t="shared" si="347"/>
        <v/>
      </c>
    </row>
    <row r="1455" spans="1:54" x14ac:dyDescent="0.25">
      <c r="A1455" s="4"/>
      <c r="B1455" s="37"/>
      <c r="C1455" s="124"/>
      <c r="D1455" s="39"/>
      <c r="E1455" s="125"/>
      <c r="F1455" s="48"/>
      <c r="G1455" s="4"/>
      <c r="H1455" s="4"/>
      <c r="I1455" s="95" t="str">
        <f>IF($C1455="", "", IF(IFERROR(INDEX(Ingredients!$C$11:$C$310, MATCH($C1455, Ingredients!$B$11:$B$310, 0)), "")="", "", IFERROR(INDEX(Ingredients!$C$11:$C$310, MATCH($C1455, Ingredients!$B$11:$B$310, 0)), "")))</f>
        <v/>
      </c>
      <c r="J1455" s="73" t="str">
        <f>IF($B1455="", "", IF(IFERROR(INDEX(Meals!$C$11:$C$260, MATCH($B1455, Meals!$B$11:$B$260, 0)), "")="", "", IFERROR(INDEX(Meals!$C$11:$C$260, MATCH($B1455, Meals!$B$11:$B$260, 0)), "")))</f>
        <v/>
      </c>
      <c r="K1455" s="4"/>
      <c r="L1455" s="72" t="str">
        <f t="shared" si="337"/>
        <v/>
      </c>
      <c r="M1455" s="73" t="str">
        <f t="shared" si="338"/>
        <v/>
      </c>
      <c r="N1455" s="4"/>
      <c r="O1455" s="78" t="str">
        <f t="shared" si="339"/>
        <v/>
      </c>
      <c r="P1455" s="79" t="str">
        <f t="shared" si="340"/>
        <v/>
      </c>
      <c r="Q1455" s="4"/>
      <c r="R1455" s="90" t="str">
        <f t="shared" si="341"/>
        <v/>
      </c>
      <c r="S1455" s="4"/>
      <c r="Y1455" s="18" t="str">
        <f t="shared" si="342"/>
        <v/>
      </c>
      <c r="AA1455" s="18" t="str">
        <f t="shared" si="333"/>
        <v/>
      </c>
      <c r="AB1455" s="18" t="str">
        <f t="shared" si="334"/>
        <v/>
      </c>
      <c r="AC1455" s="18" t="str">
        <f t="shared" si="343"/>
        <v/>
      </c>
      <c r="AD1455" s="18" t="str">
        <f t="shared" si="343"/>
        <v/>
      </c>
      <c r="AE1455" s="18" t="str">
        <f t="shared" si="344"/>
        <v/>
      </c>
      <c r="AG1455" s="95" t="str">
        <f>IF($C1455="", "", IF(IFERROR(INDEX(Ingredients!C$11:C$310, MATCH($C1455, Ingredients!$B$11:$B$310, 0)), "")="", "", IFERROR(INDEX(Ingredients!C$11:C$310, MATCH($C1455, Ingredients!$B$11:$B$310, 0)), "")))</f>
        <v/>
      </c>
      <c r="AH1455" s="105" t="str">
        <f>IF($C1455="", "", IF(IFERROR(INDEX(Ingredients!D$11:D$310, MATCH($C1455, Ingredients!$B$11:$B$310, 0)), "")="", "", IFERROR(INDEX(Ingredients!D$11:D$310, MATCH($C1455, Ingredients!$B$11:$B$310, 0)), "")))</f>
        <v/>
      </c>
      <c r="AI1455" s="106" t="str">
        <f>IF($C1455="", "", IF(IFERROR(INDEX(Ingredients!E$11:E$310, MATCH($C1455, Ingredients!$B$11:$B$310, 0)), "")="", "", IFERROR(INDEX(Ingredients!E$11:E$310, MATCH($C1455, Ingredients!$B$11:$B$310, 0)), "")))</f>
        <v/>
      </c>
      <c r="AJ1455" s="108" t="str">
        <f>IF($C1455="", "", IF(IFERROR(INDEX(Ingredients!F$11:F$310, MATCH($C1455, Ingredients!$B$11:$B$310, 0)), "")="", "", IFERROR(INDEX(Ingredients!F$11:F$310, MATCH($C1455, Ingredients!$B$11:$B$310, 0)), "")))</f>
        <v/>
      </c>
      <c r="AK1455" s="106" t="str">
        <f>IF($C1455="", "", IF(IFERROR(INDEX(Ingredients!G$11:G$310, MATCH($C1455, Ingredients!$B$11:$B$310, 0)), "")="", "", IFERROR(INDEX(Ingredients!G$11:G$310, MATCH($C1455, Ingredients!$B$11:$B$310, 0)), "")))</f>
        <v/>
      </c>
      <c r="AL1455" s="79" t="str">
        <f>IF($C1455="", "", IF(IFERROR(INDEX(Ingredients!H$11:H$310, MATCH($C1455, Ingredients!$B$11:$B$310, 0)), "")="", "", IFERROR(INDEX(Ingredients!H$11:H$310, MATCH($C1455, Ingredients!$B$11:$B$310, 0)), "")))</f>
        <v/>
      </c>
      <c r="AN1455" s="83" t="str">
        <f t="shared" si="335"/>
        <v/>
      </c>
      <c r="AP1455" s="114" t="str">
        <f t="shared" si="345"/>
        <v/>
      </c>
      <c r="AR1455" s="117" t="str">
        <f>IF($C1455="", "", IF(IFERROR(INDEX(Ingredients!$AI$11:$AI$310, MATCH($C1455, Ingredients!$B$11:$B$310, 0)), "")="", "", IFERROR(INDEX(Ingredients!$AI$11:$AI$310, MATCH($C1455, Ingredients!$B$11:$B$310, 0)), "")))</f>
        <v/>
      </c>
      <c r="AT1455" s="120" t="str">
        <f t="shared" si="346"/>
        <v/>
      </c>
      <c r="AV1455" s="90" t="str">
        <f t="shared" si="336"/>
        <v/>
      </c>
      <c r="AX1455" s="90" t="str">
        <f>IF($AV1455="", "", COUNTIF($AV$11:$AV$5010, "&lt;"&amp;$AV1455)+1+COUNTIF($AV$11:$AV1455, $AV1455)-1)</f>
        <v/>
      </c>
      <c r="AZ1455" s="111" t="str">
        <f>IF($B1455="", "", SUMIF('Shopping List'!$AV$11:$AV$25, $B1455, 'Shopping List'!$BN$11:$BN$25))</f>
        <v/>
      </c>
      <c r="BB1455" s="117" t="str">
        <f t="shared" si="347"/>
        <v/>
      </c>
    </row>
    <row r="1456" spans="1:54" x14ac:dyDescent="0.25">
      <c r="A1456" s="4"/>
      <c r="B1456" s="37"/>
      <c r="C1456" s="124"/>
      <c r="D1456" s="39"/>
      <c r="E1456" s="125"/>
      <c r="F1456" s="48"/>
      <c r="G1456" s="4"/>
      <c r="H1456" s="4"/>
      <c r="I1456" s="95" t="str">
        <f>IF($C1456="", "", IF(IFERROR(INDEX(Ingredients!$C$11:$C$310, MATCH($C1456, Ingredients!$B$11:$B$310, 0)), "")="", "", IFERROR(INDEX(Ingredients!$C$11:$C$310, MATCH($C1456, Ingredients!$B$11:$B$310, 0)), "")))</f>
        <v/>
      </c>
      <c r="J1456" s="73" t="str">
        <f>IF($B1456="", "", IF(IFERROR(INDEX(Meals!$C$11:$C$260, MATCH($B1456, Meals!$B$11:$B$260, 0)), "")="", "", IFERROR(INDEX(Meals!$C$11:$C$260, MATCH($B1456, Meals!$B$11:$B$260, 0)), "")))</f>
        <v/>
      </c>
      <c r="K1456" s="4"/>
      <c r="L1456" s="72" t="str">
        <f t="shared" si="337"/>
        <v/>
      </c>
      <c r="M1456" s="73" t="str">
        <f t="shared" si="338"/>
        <v/>
      </c>
      <c r="N1456" s="4"/>
      <c r="O1456" s="78" t="str">
        <f t="shared" si="339"/>
        <v/>
      </c>
      <c r="P1456" s="79" t="str">
        <f t="shared" si="340"/>
        <v/>
      </c>
      <c r="Q1456" s="4"/>
      <c r="R1456" s="90" t="str">
        <f t="shared" si="341"/>
        <v/>
      </c>
      <c r="S1456" s="4"/>
      <c r="Y1456" s="18" t="str">
        <f t="shared" si="342"/>
        <v/>
      </c>
      <c r="AA1456" s="18" t="str">
        <f t="shared" si="333"/>
        <v/>
      </c>
      <c r="AB1456" s="18" t="str">
        <f t="shared" si="334"/>
        <v/>
      </c>
      <c r="AC1456" s="18" t="str">
        <f t="shared" si="343"/>
        <v/>
      </c>
      <c r="AD1456" s="18" t="str">
        <f t="shared" si="343"/>
        <v/>
      </c>
      <c r="AE1456" s="18" t="str">
        <f t="shared" si="344"/>
        <v/>
      </c>
      <c r="AG1456" s="95" t="str">
        <f>IF($C1456="", "", IF(IFERROR(INDEX(Ingredients!C$11:C$310, MATCH($C1456, Ingredients!$B$11:$B$310, 0)), "")="", "", IFERROR(INDEX(Ingredients!C$11:C$310, MATCH($C1456, Ingredients!$B$11:$B$310, 0)), "")))</f>
        <v/>
      </c>
      <c r="AH1456" s="105" t="str">
        <f>IF($C1456="", "", IF(IFERROR(INDEX(Ingredients!D$11:D$310, MATCH($C1456, Ingredients!$B$11:$B$310, 0)), "")="", "", IFERROR(INDEX(Ingredients!D$11:D$310, MATCH($C1456, Ingredients!$B$11:$B$310, 0)), "")))</f>
        <v/>
      </c>
      <c r="AI1456" s="106" t="str">
        <f>IF($C1456="", "", IF(IFERROR(INDEX(Ingredients!E$11:E$310, MATCH($C1456, Ingredients!$B$11:$B$310, 0)), "")="", "", IFERROR(INDEX(Ingredients!E$11:E$310, MATCH($C1456, Ingredients!$B$11:$B$310, 0)), "")))</f>
        <v/>
      </c>
      <c r="AJ1456" s="108" t="str">
        <f>IF($C1456="", "", IF(IFERROR(INDEX(Ingredients!F$11:F$310, MATCH($C1456, Ingredients!$B$11:$B$310, 0)), "")="", "", IFERROR(INDEX(Ingredients!F$11:F$310, MATCH($C1456, Ingredients!$B$11:$B$310, 0)), "")))</f>
        <v/>
      </c>
      <c r="AK1456" s="106" t="str">
        <f>IF($C1456="", "", IF(IFERROR(INDEX(Ingredients!G$11:G$310, MATCH($C1456, Ingredients!$B$11:$B$310, 0)), "")="", "", IFERROR(INDEX(Ingredients!G$11:G$310, MATCH($C1456, Ingredients!$B$11:$B$310, 0)), "")))</f>
        <v/>
      </c>
      <c r="AL1456" s="79" t="str">
        <f>IF($C1456="", "", IF(IFERROR(INDEX(Ingredients!H$11:H$310, MATCH($C1456, Ingredients!$B$11:$B$310, 0)), "")="", "", IFERROR(INDEX(Ingredients!H$11:H$310, MATCH($C1456, Ingredients!$B$11:$B$310, 0)), "")))</f>
        <v/>
      </c>
      <c r="AN1456" s="83" t="str">
        <f t="shared" si="335"/>
        <v/>
      </c>
      <c r="AP1456" s="114" t="str">
        <f t="shared" si="345"/>
        <v/>
      </c>
      <c r="AR1456" s="117" t="str">
        <f>IF($C1456="", "", IF(IFERROR(INDEX(Ingredients!$AI$11:$AI$310, MATCH($C1456, Ingredients!$B$11:$B$310, 0)), "")="", "", IFERROR(INDEX(Ingredients!$AI$11:$AI$310, MATCH($C1456, Ingredients!$B$11:$B$310, 0)), "")))</f>
        <v/>
      </c>
      <c r="AT1456" s="120" t="str">
        <f t="shared" si="346"/>
        <v/>
      </c>
      <c r="AV1456" s="90" t="str">
        <f t="shared" si="336"/>
        <v/>
      </c>
      <c r="AX1456" s="90" t="str">
        <f>IF($AV1456="", "", COUNTIF($AV$11:$AV$5010, "&lt;"&amp;$AV1456)+1+COUNTIF($AV$11:$AV1456, $AV1456)-1)</f>
        <v/>
      </c>
      <c r="AZ1456" s="111" t="str">
        <f>IF($B1456="", "", SUMIF('Shopping List'!$AV$11:$AV$25, $B1456, 'Shopping List'!$BN$11:$BN$25))</f>
        <v/>
      </c>
      <c r="BB1456" s="117" t="str">
        <f t="shared" si="347"/>
        <v/>
      </c>
    </row>
    <row r="1457" spans="1:54" x14ac:dyDescent="0.25">
      <c r="A1457" s="4"/>
      <c r="B1457" s="37"/>
      <c r="C1457" s="124"/>
      <c r="D1457" s="39"/>
      <c r="E1457" s="125"/>
      <c r="F1457" s="48"/>
      <c r="G1457" s="4"/>
      <c r="H1457" s="4"/>
      <c r="I1457" s="95" t="str">
        <f>IF($C1457="", "", IF(IFERROR(INDEX(Ingredients!$C$11:$C$310, MATCH($C1457, Ingredients!$B$11:$B$310, 0)), "")="", "", IFERROR(INDEX(Ingredients!$C$11:$C$310, MATCH($C1457, Ingredients!$B$11:$B$310, 0)), "")))</f>
        <v/>
      </c>
      <c r="J1457" s="73" t="str">
        <f>IF($B1457="", "", IF(IFERROR(INDEX(Meals!$C$11:$C$260, MATCH($B1457, Meals!$B$11:$B$260, 0)), "")="", "", IFERROR(INDEX(Meals!$C$11:$C$260, MATCH($B1457, Meals!$B$11:$B$260, 0)), "")))</f>
        <v/>
      </c>
      <c r="K1457" s="4"/>
      <c r="L1457" s="72" t="str">
        <f t="shared" si="337"/>
        <v/>
      </c>
      <c r="M1457" s="73" t="str">
        <f t="shared" si="338"/>
        <v/>
      </c>
      <c r="N1457" s="4"/>
      <c r="O1457" s="78" t="str">
        <f t="shared" si="339"/>
        <v/>
      </c>
      <c r="P1457" s="79" t="str">
        <f t="shared" si="340"/>
        <v/>
      </c>
      <c r="Q1457" s="4"/>
      <c r="R1457" s="90" t="str">
        <f t="shared" si="341"/>
        <v/>
      </c>
      <c r="S1457" s="4"/>
      <c r="Y1457" s="18" t="str">
        <f t="shared" si="342"/>
        <v/>
      </c>
      <c r="AA1457" s="18" t="str">
        <f t="shared" si="333"/>
        <v/>
      </c>
      <c r="AB1457" s="18" t="str">
        <f t="shared" si="334"/>
        <v/>
      </c>
      <c r="AC1457" s="18" t="str">
        <f t="shared" si="343"/>
        <v/>
      </c>
      <c r="AD1457" s="18" t="str">
        <f t="shared" si="343"/>
        <v/>
      </c>
      <c r="AE1457" s="18" t="str">
        <f t="shared" si="344"/>
        <v/>
      </c>
      <c r="AG1457" s="95" t="str">
        <f>IF($C1457="", "", IF(IFERROR(INDEX(Ingredients!C$11:C$310, MATCH($C1457, Ingredients!$B$11:$B$310, 0)), "")="", "", IFERROR(INDEX(Ingredients!C$11:C$310, MATCH($C1457, Ingredients!$B$11:$B$310, 0)), "")))</f>
        <v/>
      </c>
      <c r="AH1457" s="105" t="str">
        <f>IF($C1457="", "", IF(IFERROR(INDEX(Ingredients!D$11:D$310, MATCH($C1457, Ingredients!$B$11:$B$310, 0)), "")="", "", IFERROR(INDEX(Ingredients!D$11:D$310, MATCH($C1457, Ingredients!$B$11:$B$310, 0)), "")))</f>
        <v/>
      </c>
      <c r="AI1457" s="106" t="str">
        <f>IF($C1457="", "", IF(IFERROR(INDEX(Ingredients!E$11:E$310, MATCH($C1457, Ingredients!$B$11:$B$310, 0)), "")="", "", IFERROR(INDEX(Ingredients!E$11:E$310, MATCH($C1457, Ingredients!$B$11:$B$310, 0)), "")))</f>
        <v/>
      </c>
      <c r="AJ1457" s="108" t="str">
        <f>IF($C1457="", "", IF(IFERROR(INDEX(Ingredients!F$11:F$310, MATCH($C1457, Ingredients!$B$11:$B$310, 0)), "")="", "", IFERROR(INDEX(Ingredients!F$11:F$310, MATCH($C1457, Ingredients!$B$11:$B$310, 0)), "")))</f>
        <v/>
      </c>
      <c r="AK1457" s="106" t="str">
        <f>IF($C1457="", "", IF(IFERROR(INDEX(Ingredients!G$11:G$310, MATCH($C1457, Ingredients!$B$11:$B$310, 0)), "")="", "", IFERROR(INDEX(Ingredients!G$11:G$310, MATCH($C1457, Ingredients!$B$11:$B$310, 0)), "")))</f>
        <v/>
      </c>
      <c r="AL1457" s="79" t="str">
        <f>IF($C1457="", "", IF(IFERROR(INDEX(Ingredients!H$11:H$310, MATCH($C1457, Ingredients!$B$11:$B$310, 0)), "")="", "", IFERROR(INDEX(Ingredients!H$11:H$310, MATCH($C1457, Ingredients!$B$11:$B$310, 0)), "")))</f>
        <v/>
      </c>
      <c r="AN1457" s="83" t="str">
        <f t="shared" si="335"/>
        <v/>
      </c>
      <c r="AP1457" s="114" t="str">
        <f t="shared" si="345"/>
        <v/>
      </c>
      <c r="AR1457" s="117" t="str">
        <f>IF($C1457="", "", IF(IFERROR(INDEX(Ingredients!$AI$11:$AI$310, MATCH($C1457, Ingredients!$B$11:$B$310, 0)), "")="", "", IFERROR(INDEX(Ingredients!$AI$11:$AI$310, MATCH($C1457, Ingredients!$B$11:$B$310, 0)), "")))</f>
        <v/>
      </c>
      <c r="AT1457" s="120" t="str">
        <f t="shared" si="346"/>
        <v/>
      </c>
      <c r="AV1457" s="90" t="str">
        <f t="shared" si="336"/>
        <v/>
      </c>
      <c r="AX1457" s="90" t="str">
        <f>IF($AV1457="", "", COUNTIF($AV$11:$AV$5010, "&lt;"&amp;$AV1457)+1+COUNTIF($AV$11:$AV1457, $AV1457)-1)</f>
        <v/>
      </c>
      <c r="AZ1457" s="111" t="str">
        <f>IF($B1457="", "", SUMIF('Shopping List'!$AV$11:$AV$25, $B1457, 'Shopping List'!$BN$11:$BN$25))</f>
        <v/>
      </c>
      <c r="BB1457" s="117" t="str">
        <f t="shared" si="347"/>
        <v/>
      </c>
    </row>
    <row r="1458" spans="1:54" x14ac:dyDescent="0.25">
      <c r="A1458" s="4"/>
      <c r="B1458" s="37"/>
      <c r="C1458" s="124"/>
      <c r="D1458" s="39"/>
      <c r="E1458" s="125"/>
      <c r="F1458" s="48"/>
      <c r="G1458" s="4"/>
      <c r="H1458" s="4"/>
      <c r="I1458" s="95" t="str">
        <f>IF($C1458="", "", IF(IFERROR(INDEX(Ingredients!$C$11:$C$310, MATCH($C1458, Ingredients!$B$11:$B$310, 0)), "")="", "", IFERROR(INDEX(Ingredients!$C$11:$C$310, MATCH($C1458, Ingredients!$B$11:$B$310, 0)), "")))</f>
        <v/>
      </c>
      <c r="J1458" s="73" t="str">
        <f>IF($B1458="", "", IF(IFERROR(INDEX(Meals!$C$11:$C$260, MATCH($B1458, Meals!$B$11:$B$260, 0)), "")="", "", IFERROR(INDEX(Meals!$C$11:$C$260, MATCH($B1458, Meals!$B$11:$B$260, 0)), "")))</f>
        <v/>
      </c>
      <c r="K1458" s="4"/>
      <c r="L1458" s="72" t="str">
        <f t="shared" si="337"/>
        <v/>
      </c>
      <c r="M1458" s="73" t="str">
        <f t="shared" si="338"/>
        <v/>
      </c>
      <c r="N1458" s="4"/>
      <c r="O1458" s="78" t="str">
        <f t="shared" si="339"/>
        <v/>
      </c>
      <c r="P1458" s="79" t="str">
        <f t="shared" si="340"/>
        <v/>
      </c>
      <c r="Q1458" s="4"/>
      <c r="R1458" s="90" t="str">
        <f t="shared" si="341"/>
        <v/>
      </c>
      <c r="S1458" s="4"/>
      <c r="Y1458" s="18" t="str">
        <f t="shared" si="342"/>
        <v/>
      </c>
      <c r="AA1458" s="18" t="str">
        <f t="shared" si="333"/>
        <v/>
      </c>
      <c r="AB1458" s="18" t="str">
        <f t="shared" si="334"/>
        <v/>
      </c>
      <c r="AC1458" s="18" t="str">
        <f t="shared" si="343"/>
        <v/>
      </c>
      <c r="AD1458" s="18" t="str">
        <f t="shared" si="343"/>
        <v/>
      </c>
      <c r="AE1458" s="18" t="str">
        <f t="shared" si="344"/>
        <v/>
      </c>
      <c r="AG1458" s="95" t="str">
        <f>IF($C1458="", "", IF(IFERROR(INDEX(Ingredients!C$11:C$310, MATCH($C1458, Ingredients!$B$11:$B$310, 0)), "")="", "", IFERROR(INDEX(Ingredients!C$11:C$310, MATCH($C1458, Ingredients!$B$11:$B$310, 0)), "")))</f>
        <v/>
      </c>
      <c r="AH1458" s="105" t="str">
        <f>IF($C1458="", "", IF(IFERROR(INDEX(Ingredients!D$11:D$310, MATCH($C1458, Ingredients!$B$11:$B$310, 0)), "")="", "", IFERROR(INDEX(Ingredients!D$11:D$310, MATCH($C1458, Ingredients!$B$11:$B$310, 0)), "")))</f>
        <v/>
      </c>
      <c r="AI1458" s="106" t="str">
        <f>IF($C1458="", "", IF(IFERROR(INDEX(Ingredients!E$11:E$310, MATCH($C1458, Ingredients!$B$11:$B$310, 0)), "")="", "", IFERROR(INDEX(Ingredients!E$11:E$310, MATCH($C1458, Ingredients!$B$11:$B$310, 0)), "")))</f>
        <v/>
      </c>
      <c r="AJ1458" s="108" t="str">
        <f>IF($C1458="", "", IF(IFERROR(INDEX(Ingredients!F$11:F$310, MATCH($C1458, Ingredients!$B$11:$B$310, 0)), "")="", "", IFERROR(INDEX(Ingredients!F$11:F$310, MATCH($C1458, Ingredients!$B$11:$B$310, 0)), "")))</f>
        <v/>
      </c>
      <c r="AK1458" s="106" t="str">
        <f>IF($C1458="", "", IF(IFERROR(INDEX(Ingredients!G$11:G$310, MATCH($C1458, Ingredients!$B$11:$B$310, 0)), "")="", "", IFERROR(INDEX(Ingredients!G$11:G$310, MATCH($C1458, Ingredients!$B$11:$B$310, 0)), "")))</f>
        <v/>
      </c>
      <c r="AL1458" s="79" t="str">
        <f>IF($C1458="", "", IF(IFERROR(INDEX(Ingredients!H$11:H$310, MATCH($C1458, Ingredients!$B$11:$B$310, 0)), "")="", "", IFERROR(INDEX(Ingredients!H$11:H$310, MATCH($C1458, Ingredients!$B$11:$B$310, 0)), "")))</f>
        <v/>
      </c>
      <c r="AN1458" s="83" t="str">
        <f t="shared" si="335"/>
        <v/>
      </c>
      <c r="AP1458" s="114" t="str">
        <f t="shared" si="345"/>
        <v/>
      </c>
      <c r="AR1458" s="117" t="str">
        <f>IF($C1458="", "", IF(IFERROR(INDEX(Ingredients!$AI$11:$AI$310, MATCH($C1458, Ingredients!$B$11:$B$310, 0)), "")="", "", IFERROR(INDEX(Ingredients!$AI$11:$AI$310, MATCH($C1458, Ingredients!$B$11:$B$310, 0)), "")))</f>
        <v/>
      </c>
      <c r="AT1458" s="120" t="str">
        <f t="shared" si="346"/>
        <v/>
      </c>
      <c r="AV1458" s="90" t="str">
        <f t="shared" si="336"/>
        <v/>
      </c>
      <c r="AX1458" s="90" t="str">
        <f>IF($AV1458="", "", COUNTIF($AV$11:$AV$5010, "&lt;"&amp;$AV1458)+1+COUNTIF($AV$11:$AV1458, $AV1458)-1)</f>
        <v/>
      </c>
      <c r="AZ1458" s="111" t="str">
        <f>IF($B1458="", "", SUMIF('Shopping List'!$AV$11:$AV$25, $B1458, 'Shopping List'!$BN$11:$BN$25))</f>
        <v/>
      </c>
      <c r="BB1458" s="117" t="str">
        <f t="shared" si="347"/>
        <v/>
      </c>
    </row>
    <row r="1459" spans="1:54" x14ac:dyDescent="0.25">
      <c r="A1459" s="4"/>
      <c r="B1459" s="37"/>
      <c r="C1459" s="124"/>
      <c r="D1459" s="39"/>
      <c r="E1459" s="125"/>
      <c r="F1459" s="48"/>
      <c r="G1459" s="4"/>
      <c r="H1459" s="4"/>
      <c r="I1459" s="95" t="str">
        <f>IF($C1459="", "", IF(IFERROR(INDEX(Ingredients!$C$11:$C$310, MATCH($C1459, Ingredients!$B$11:$B$310, 0)), "")="", "", IFERROR(INDEX(Ingredients!$C$11:$C$310, MATCH($C1459, Ingredients!$B$11:$B$310, 0)), "")))</f>
        <v/>
      </c>
      <c r="J1459" s="73" t="str">
        <f>IF($B1459="", "", IF(IFERROR(INDEX(Meals!$C$11:$C$260, MATCH($B1459, Meals!$B$11:$B$260, 0)), "")="", "", IFERROR(INDEX(Meals!$C$11:$C$260, MATCH($B1459, Meals!$B$11:$B$260, 0)), "")))</f>
        <v/>
      </c>
      <c r="K1459" s="4"/>
      <c r="L1459" s="72" t="str">
        <f t="shared" si="337"/>
        <v/>
      </c>
      <c r="M1459" s="73" t="str">
        <f t="shared" si="338"/>
        <v/>
      </c>
      <c r="N1459" s="4"/>
      <c r="O1459" s="78" t="str">
        <f t="shared" si="339"/>
        <v/>
      </c>
      <c r="P1459" s="79" t="str">
        <f t="shared" si="340"/>
        <v/>
      </c>
      <c r="Q1459" s="4"/>
      <c r="R1459" s="90" t="str">
        <f t="shared" si="341"/>
        <v/>
      </c>
      <c r="S1459" s="4"/>
      <c r="Y1459" s="18" t="str">
        <f t="shared" si="342"/>
        <v/>
      </c>
      <c r="AA1459" s="18" t="str">
        <f t="shared" si="333"/>
        <v/>
      </c>
      <c r="AB1459" s="18" t="str">
        <f t="shared" si="334"/>
        <v/>
      </c>
      <c r="AC1459" s="18" t="str">
        <f t="shared" si="343"/>
        <v/>
      </c>
      <c r="AD1459" s="18" t="str">
        <f t="shared" si="343"/>
        <v/>
      </c>
      <c r="AE1459" s="18" t="str">
        <f t="shared" si="344"/>
        <v/>
      </c>
      <c r="AG1459" s="95" t="str">
        <f>IF($C1459="", "", IF(IFERROR(INDEX(Ingredients!C$11:C$310, MATCH($C1459, Ingredients!$B$11:$B$310, 0)), "")="", "", IFERROR(INDEX(Ingredients!C$11:C$310, MATCH($C1459, Ingredients!$B$11:$B$310, 0)), "")))</f>
        <v/>
      </c>
      <c r="AH1459" s="105" t="str">
        <f>IF($C1459="", "", IF(IFERROR(INDEX(Ingredients!D$11:D$310, MATCH($C1459, Ingredients!$B$11:$B$310, 0)), "")="", "", IFERROR(INDEX(Ingredients!D$11:D$310, MATCH($C1459, Ingredients!$B$11:$B$310, 0)), "")))</f>
        <v/>
      </c>
      <c r="AI1459" s="106" t="str">
        <f>IF($C1459="", "", IF(IFERROR(INDEX(Ingredients!E$11:E$310, MATCH($C1459, Ingredients!$B$11:$B$310, 0)), "")="", "", IFERROR(INDEX(Ingredients!E$11:E$310, MATCH($C1459, Ingredients!$B$11:$B$310, 0)), "")))</f>
        <v/>
      </c>
      <c r="AJ1459" s="108" t="str">
        <f>IF($C1459="", "", IF(IFERROR(INDEX(Ingredients!F$11:F$310, MATCH($C1459, Ingredients!$B$11:$B$310, 0)), "")="", "", IFERROR(INDEX(Ingredients!F$11:F$310, MATCH($C1459, Ingredients!$B$11:$B$310, 0)), "")))</f>
        <v/>
      </c>
      <c r="AK1459" s="106" t="str">
        <f>IF($C1459="", "", IF(IFERROR(INDEX(Ingredients!G$11:G$310, MATCH($C1459, Ingredients!$B$11:$B$310, 0)), "")="", "", IFERROR(INDEX(Ingredients!G$11:G$310, MATCH($C1459, Ingredients!$B$11:$B$310, 0)), "")))</f>
        <v/>
      </c>
      <c r="AL1459" s="79" t="str">
        <f>IF($C1459="", "", IF(IFERROR(INDEX(Ingredients!H$11:H$310, MATCH($C1459, Ingredients!$B$11:$B$310, 0)), "")="", "", IFERROR(INDEX(Ingredients!H$11:H$310, MATCH($C1459, Ingredients!$B$11:$B$310, 0)), "")))</f>
        <v/>
      </c>
      <c r="AN1459" s="83" t="str">
        <f t="shared" si="335"/>
        <v/>
      </c>
      <c r="AP1459" s="114" t="str">
        <f t="shared" si="345"/>
        <v/>
      </c>
      <c r="AR1459" s="117" t="str">
        <f>IF($C1459="", "", IF(IFERROR(INDEX(Ingredients!$AI$11:$AI$310, MATCH($C1459, Ingredients!$B$11:$B$310, 0)), "")="", "", IFERROR(INDEX(Ingredients!$AI$11:$AI$310, MATCH($C1459, Ingredients!$B$11:$B$310, 0)), "")))</f>
        <v/>
      </c>
      <c r="AT1459" s="120" t="str">
        <f t="shared" si="346"/>
        <v/>
      </c>
      <c r="AV1459" s="90" t="str">
        <f t="shared" si="336"/>
        <v/>
      </c>
      <c r="AX1459" s="90" t="str">
        <f>IF($AV1459="", "", COUNTIF($AV$11:$AV$5010, "&lt;"&amp;$AV1459)+1+COUNTIF($AV$11:$AV1459, $AV1459)-1)</f>
        <v/>
      </c>
      <c r="AZ1459" s="111" t="str">
        <f>IF($B1459="", "", SUMIF('Shopping List'!$AV$11:$AV$25, $B1459, 'Shopping List'!$BN$11:$BN$25))</f>
        <v/>
      </c>
      <c r="BB1459" s="117" t="str">
        <f t="shared" si="347"/>
        <v/>
      </c>
    </row>
    <row r="1460" spans="1:54" x14ac:dyDescent="0.25">
      <c r="A1460" s="4"/>
      <c r="B1460" s="37"/>
      <c r="C1460" s="124"/>
      <c r="D1460" s="39"/>
      <c r="E1460" s="125"/>
      <c r="F1460" s="48"/>
      <c r="G1460" s="4"/>
      <c r="H1460" s="4"/>
      <c r="I1460" s="95" t="str">
        <f>IF($C1460="", "", IF(IFERROR(INDEX(Ingredients!$C$11:$C$310, MATCH($C1460, Ingredients!$B$11:$B$310, 0)), "")="", "", IFERROR(INDEX(Ingredients!$C$11:$C$310, MATCH($C1460, Ingredients!$B$11:$B$310, 0)), "")))</f>
        <v/>
      </c>
      <c r="J1460" s="73" t="str">
        <f>IF($B1460="", "", IF(IFERROR(INDEX(Meals!$C$11:$C$260, MATCH($B1460, Meals!$B$11:$B$260, 0)), "")="", "", IFERROR(INDEX(Meals!$C$11:$C$260, MATCH($B1460, Meals!$B$11:$B$260, 0)), "")))</f>
        <v/>
      </c>
      <c r="K1460" s="4"/>
      <c r="L1460" s="72" t="str">
        <f t="shared" si="337"/>
        <v/>
      </c>
      <c r="M1460" s="73" t="str">
        <f t="shared" si="338"/>
        <v/>
      </c>
      <c r="N1460" s="4"/>
      <c r="O1460" s="78" t="str">
        <f t="shared" si="339"/>
        <v/>
      </c>
      <c r="P1460" s="79" t="str">
        <f t="shared" si="340"/>
        <v/>
      </c>
      <c r="Q1460" s="4"/>
      <c r="R1460" s="90" t="str">
        <f t="shared" si="341"/>
        <v/>
      </c>
      <c r="S1460" s="4"/>
      <c r="Y1460" s="18" t="str">
        <f t="shared" si="342"/>
        <v/>
      </c>
      <c r="AA1460" s="18" t="str">
        <f t="shared" si="333"/>
        <v/>
      </c>
      <c r="AB1460" s="18" t="str">
        <f t="shared" si="334"/>
        <v/>
      </c>
      <c r="AC1460" s="18" t="str">
        <f t="shared" si="343"/>
        <v/>
      </c>
      <c r="AD1460" s="18" t="str">
        <f t="shared" si="343"/>
        <v/>
      </c>
      <c r="AE1460" s="18" t="str">
        <f t="shared" si="344"/>
        <v/>
      </c>
      <c r="AG1460" s="95" t="str">
        <f>IF($C1460="", "", IF(IFERROR(INDEX(Ingredients!C$11:C$310, MATCH($C1460, Ingredients!$B$11:$B$310, 0)), "")="", "", IFERROR(INDEX(Ingredients!C$11:C$310, MATCH($C1460, Ingredients!$B$11:$B$310, 0)), "")))</f>
        <v/>
      </c>
      <c r="AH1460" s="105" t="str">
        <f>IF($C1460="", "", IF(IFERROR(INDEX(Ingredients!D$11:D$310, MATCH($C1460, Ingredients!$B$11:$B$310, 0)), "")="", "", IFERROR(INDEX(Ingredients!D$11:D$310, MATCH($C1460, Ingredients!$B$11:$B$310, 0)), "")))</f>
        <v/>
      </c>
      <c r="AI1460" s="106" t="str">
        <f>IF($C1460="", "", IF(IFERROR(INDEX(Ingredients!E$11:E$310, MATCH($C1460, Ingredients!$B$11:$B$310, 0)), "")="", "", IFERROR(INDEX(Ingredients!E$11:E$310, MATCH($C1460, Ingredients!$B$11:$B$310, 0)), "")))</f>
        <v/>
      </c>
      <c r="AJ1460" s="108" t="str">
        <f>IF($C1460="", "", IF(IFERROR(INDEX(Ingredients!F$11:F$310, MATCH($C1460, Ingredients!$B$11:$B$310, 0)), "")="", "", IFERROR(INDEX(Ingredients!F$11:F$310, MATCH($C1460, Ingredients!$B$11:$B$310, 0)), "")))</f>
        <v/>
      </c>
      <c r="AK1460" s="106" t="str">
        <f>IF($C1460="", "", IF(IFERROR(INDEX(Ingredients!G$11:G$310, MATCH($C1460, Ingredients!$B$11:$B$310, 0)), "")="", "", IFERROR(INDEX(Ingredients!G$11:G$310, MATCH($C1460, Ingredients!$B$11:$B$310, 0)), "")))</f>
        <v/>
      </c>
      <c r="AL1460" s="79" t="str">
        <f>IF($C1460="", "", IF(IFERROR(INDEX(Ingredients!H$11:H$310, MATCH($C1460, Ingredients!$B$11:$B$310, 0)), "")="", "", IFERROR(INDEX(Ingredients!H$11:H$310, MATCH($C1460, Ingredients!$B$11:$B$310, 0)), "")))</f>
        <v/>
      </c>
      <c r="AN1460" s="83" t="str">
        <f t="shared" si="335"/>
        <v/>
      </c>
      <c r="AP1460" s="114" t="str">
        <f t="shared" si="345"/>
        <v/>
      </c>
      <c r="AR1460" s="117" t="str">
        <f>IF($C1460="", "", IF(IFERROR(INDEX(Ingredients!$AI$11:$AI$310, MATCH($C1460, Ingredients!$B$11:$B$310, 0)), "")="", "", IFERROR(INDEX(Ingredients!$AI$11:$AI$310, MATCH($C1460, Ingredients!$B$11:$B$310, 0)), "")))</f>
        <v/>
      </c>
      <c r="AT1460" s="120" t="str">
        <f t="shared" si="346"/>
        <v/>
      </c>
      <c r="AV1460" s="90" t="str">
        <f t="shared" si="336"/>
        <v/>
      </c>
      <c r="AX1460" s="90" t="str">
        <f>IF($AV1460="", "", COUNTIF($AV$11:$AV$5010, "&lt;"&amp;$AV1460)+1+COUNTIF($AV$11:$AV1460, $AV1460)-1)</f>
        <v/>
      </c>
      <c r="AZ1460" s="111" t="str">
        <f>IF($B1460="", "", SUMIF('Shopping List'!$AV$11:$AV$25, $B1460, 'Shopping List'!$BN$11:$BN$25))</f>
        <v/>
      </c>
      <c r="BB1460" s="117" t="str">
        <f t="shared" si="347"/>
        <v/>
      </c>
    </row>
    <row r="1461" spans="1:54" x14ac:dyDescent="0.25">
      <c r="A1461" s="4"/>
      <c r="B1461" s="37"/>
      <c r="C1461" s="124"/>
      <c r="D1461" s="39"/>
      <c r="E1461" s="125"/>
      <c r="F1461" s="48"/>
      <c r="G1461" s="4"/>
      <c r="H1461" s="4"/>
      <c r="I1461" s="95" t="str">
        <f>IF($C1461="", "", IF(IFERROR(INDEX(Ingredients!$C$11:$C$310, MATCH($C1461, Ingredients!$B$11:$B$310, 0)), "")="", "", IFERROR(INDEX(Ingredients!$C$11:$C$310, MATCH($C1461, Ingredients!$B$11:$B$310, 0)), "")))</f>
        <v/>
      </c>
      <c r="J1461" s="73" t="str">
        <f>IF($B1461="", "", IF(IFERROR(INDEX(Meals!$C$11:$C$260, MATCH($B1461, Meals!$B$11:$B$260, 0)), "")="", "", IFERROR(INDEX(Meals!$C$11:$C$260, MATCH($B1461, Meals!$B$11:$B$260, 0)), "")))</f>
        <v/>
      </c>
      <c r="K1461" s="4"/>
      <c r="L1461" s="72" t="str">
        <f t="shared" si="337"/>
        <v/>
      </c>
      <c r="M1461" s="73" t="str">
        <f t="shared" si="338"/>
        <v/>
      </c>
      <c r="N1461" s="4"/>
      <c r="O1461" s="78" t="str">
        <f t="shared" si="339"/>
        <v/>
      </c>
      <c r="P1461" s="79" t="str">
        <f t="shared" si="340"/>
        <v/>
      </c>
      <c r="Q1461" s="4"/>
      <c r="R1461" s="90" t="str">
        <f t="shared" si="341"/>
        <v/>
      </c>
      <c r="S1461" s="4"/>
      <c r="Y1461" s="18" t="str">
        <f t="shared" si="342"/>
        <v/>
      </c>
      <c r="AA1461" s="18" t="str">
        <f t="shared" si="333"/>
        <v/>
      </c>
      <c r="AB1461" s="18" t="str">
        <f t="shared" si="334"/>
        <v/>
      </c>
      <c r="AC1461" s="18" t="str">
        <f t="shared" si="343"/>
        <v/>
      </c>
      <c r="AD1461" s="18" t="str">
        <f t="shared" si="343"/>
        <v/>
      </c>
      <c r="AE1461" s="18" t="str">
        <f t="shared" si="344"/>
        <v/>
      </c>
      <c r="AG1461" s="95" t="str">
        <f>IF($C1461="", "", IF(IFERROR(INDEX(Ingredients!C$11:C$310, MATCH($C1461, Ingredients!$B$11:$B$310, 0)), "")="", "", IFERROR(INDEX(Ingredients!C$11:C$310, MATCH($C1461, Ingredients!$B$11:$B$310, 0)), "")))</f>
        <v/>
      </c>
      <c r="AH1461" s="105" t="str">
        <f>IF($C1461="", "", IF(IFERROR(INDEX(Ingredients!D$11:D$310, MATCH($C1461, Ingredients!$B$11:$B$310, 0)), "")="", "", IFERROR(INDEX(Ingredients!D$11:D$310, MATCH($C1461, Ingredients!$B$11:$B$310, 0)), "")))</f>
        <v/>
      </c>
      <c r="AI1461" s="106" t="str">
        <f>IF($C1461="", "", IF(IFERROR(INDEX(Ingredients!E$11:E$310, MATCH($C1461, Ingredients!$B$11:$B$310, 0)), "")="", "", IFERROR(INDEX(Ingredients!E$11:E$310, MATCH($C1461, Ingredients!$B$11:$B$310, 0)), "")))</f>
        <v/>
      </c>
      <c r="AJ1461" s="108" t="str">
        <f>IF($C1461="", "", IF(IFERROR(INDEX(Ingredients!F$11:F$310, MATCH($C1461, Ingredients!$B$11:$B$310, 0)), "")="", "", IFERROR(INDEX(Ingredients!F$11:F$310, MATCH($C1461, Ingredients!$B$11:$B$310, 0)), "")))</f>
        <v/>
      </c>
      <c r="AK1461" s="106" t="str">
        <f>IF($C1461="", "", IF(IFERROR(INDEX(Ingredients!G$11:G$310, MATCH($C1461, Ingredients!$B$11:$B$310, 0)), "")="", "", IFERROR(INDEX(Ingredients!G$11:G$310, MATCH($C1461, Ingredients!$B$11:$B$310, 0)), "")))</f>
        <v/>
      </c>
      <c r="AL1461" s="79" t="str">
        <f>IF($C1461="", "", IF(IFERROR(INDEX(Ingredients!H$11:H$310, MATCH($C1461, Ingredients!$B$11:$B$310, 0)), "")="", "", IFERROR(INDEX(Ingredients!H$11:H$310, MATCH($C1461, Ingredients!$B$11:$B$310, 0)), "")))</f>
        <v/>
      </c>
      <c r="AN1461" s="83" t="str">
        <f t="shared" si="335"/>
        <v/>
      </c>
      <c r="AP1461" s="114" t="str">
        <f t="shared" si="345"/>
        <v/>
      </c>
      <c r="AR1461" s="117" t="str">
        <f>IF($C1461="", "", IF(IFERROR(INDEX(Ingredients!$AI$11:$AI$310, MATCH($C1461, Ingredients!$B$11:$B$310, 0)), "")="", "", IFERROR(INDEX(Ingredients!$AI$11:$AI$310, MATCH($C1461, Ingredients!$B$11:$B$310, 0)), "")))</f>
        <v/>
      </c>
      <c r="AT1461" s="120" t="str">
        <f t="shared" si="346"/>
        <v/>
      </c>
      <c r="AV1461" s="90" t="str">
        <f t="shared" si="336"/>
        <v/>
      </c>
      <c r="AX1461" s="90" t="str">
        <f>IF($AV1461="", "", COUNTIF($AV$11:$AV$5010, "&lt;"&amp;$AV1461)+1+COUNTIF($AV$11:$AV1461, $AV1461)-1)</f>
        <v/>
      </c>
      <c r="AZ1461" s="111" t="str">
        <f>IF($B1461="", "", SUMIF('Shopping List'!$AV$11:$AV$25, $B1461, 'Shopping List'!$BN$11:$BN$25))</f>
        <v/>
      </c>
      <c r="BB1461" s="117" t="str">
        <f t="shared" si="347"/>
        <v/>
      </c>
    </row>
    <row r="1462" spans="1:54" x14ac:dyDescent="0.25">
      <c r="A1462" s="4"/>
      <c r="B1462" s="37"/>
      <c r="C1462" s="124"/>
      <c r="D1462" s="39"/>
      <c r="E1462" s="125"/>
      <c r="F1462" s="48"/>
      <c r="G1462" s="4"/>
      <c r="H1462" s="4"/>
      <c r="I1462" s="95" t="str">
        <f>IF($C1462="", "", IF(IFERROR(INDEX(Ingredients!$C$11:$C$310, MATCH($C1462, Ingredients!$B$11:$B$310, 0)), "")="", "", IFERROR(INDEX(Ingredients!$C$11:$C$310, MATCH($C1462, Ingredients!$B$11:$B$310, 0)), "")))</f>
        <v/>
      </c>
      <c r="J1462" s="73" t="str">
        <f>IF($B1462="", "", IF(IFERROR(INDEX(Meals!$C$11:$C$260, MATCH($B1462, Meals!$B$11:$B$260, 0)), "")="", "", IFERROR(INDEX(Meals!$C$11:$C$260, MATCH($B1462, Meals!$B$11:$B$260, 0)), "")))</f>
        <v/>
      </c>
      <c r="K1462" s="4"/>
      <c r="L1462" s="72" t="str">
        <f t="shared" si="337"/>
        <v/>
      </c>
      <c r="M1462" s="73" t="str">
        <f t="shared" si="338"/>
        <v/>
      </c>
      <c r="N1462" s="4"/>
      <c r="O1462" s="78" t="str">
        <f t="shared" si="339"/>
        <v/>
      </c>
      <c r="P1462" s="79" t="str">
        <f t="shared" si="340"/>
        <v/>
      </c>
      <c r="Q1462" s="4"/>
      <c r="R1462" s="90" t="str">
        <f t="shared" si="341"/>
        <v/>
      </c>
      <c r="S1462" s="4"/>
      <c r="Y1462" s="18" t="str">
        <f t="shared" si="342"/>
        <v/>
      </c>
      <c r="AA1462" s="18" t="str">
        <f t="shared" si="333"/>
        <v/>
      </c>
      <c r="AB1462" s="18" t="str">
        <f t="shared" si="334"/>
        <v/>
      </c>
      <c r="AC1462" s="18" t="str">
        <f t="shared" si="343"/>
        <v/>
      </c>
      <c r="AD1462" s="18" t="str">
        <f t="shared" si="343"/>
        <v/>
      </c>
      <c r="AE1462" s="18" t="str">
        <f t="shared" si="344"/>
        <v/>
      </c>
      <c r="AG1462" s="95" t="str">
        <f>IF($C1462="", "", IF(IFERROR(INDEX(Ingredients!C$11:C$310, MATCH($C1462, Ingredients!$B$11:$B$310, 0)), "")="", "", IFERROR(INDEX(Ingredients!C$11:C$310, MATCH($C1462, Ingredients!$B$11:$B$310, 0)), "")))</f>
        <v/>
      </c>
      <c r="AH1462" s="105" t="str">
        <f>IF($C1462="", "", IF(IFERROR(INDEX(Ingredients!D$11:D$310, MATCH($C1462, Ingredients!$B$11:$B$310, 0)), "")="", "", IFERROR(INDEX(Ingredients!D$11:D$310, MATCH($C1462, Ingredients!$B$11:$B$310, 0)), "")))</f>
        <v/>
      </c>
      <c r="AI1462" s="106" t="str">
        <f>IF($C1462="", "", IF(IFERROR(INDEX(Ingredients!E$11:E$310, MATCH($C1462, Ingredients!$B$11:$B$310, 0)), "")="", "", IFERROR(INDEX(Ingredients!E$11:E$310, MATCH($C1462, Ingredients!$B$11:$B$310, 0)), "")))</f>
        <v/>
      </c>
      <c r="AJ1462" s="108" t="str">
        <f>IF($C1462="", "", IF(IFERROR(INDEX(Ingredients!F$11:F$310, MATCH($C1462, Ingredients!$B$11:$B$310, 0)), "")="", "", IFERROR(INDEX(Ingredients!F$11:F$310, MATCH($C1462, Ingredients!$B$11:$B$310, 0)), "")))</f>
        <v/>
      </c>
      <c r="AK1462" s="106" t="str">
        <f>IF($C1462="", "", IF(IFERROR(INDEX(Ingredients!G$11:G$310, MATCH($C1462, Ingredients!$B$11:$B$310, 0)), "")="", "", IFERROR(INDEX(Ingredients!G$11:G$310, MATCH($C1462, Ingredients!$B$11:$B$310, 0)), "")))</f>
        <v/>
      </c>
      <c r="AL1462" s="79" t="str">
        <f>IF($C1462="", "", IF(IFERROR(INDEX(Ingredients!H$11:H$310, MATCH($C1462, Ingredients!$B$11:$B$310, 0)), "")="", "", IFERROR(INDEX(Ingredients!H$11:H$310, MATCH($C1462, Ingredients!$B$11:$B$310, 0)), "")))</f>
        <v/>
      </c>
      <c r="AN1462" s="83" t="str">
        <f t="shared" si="335"/>
        <v/>
      </c>
      <c r="AP1462" s="114" t="str">
        <f t="shared" si="345"/>
        <v/>
      </c>
      <c r="AR1462" s="117" t="str">
        <f>IF($C1462="", "", IF(IFERROR(INDEX(Ingredients!$AI$11:$AI$310, MATCH($C1462, Ingredients!$B$11:$B$310, 0)), "")="", "", IFERROR(INDEX(Ingredients!$AI$11:$AI$310, MATCH($C1462, Ingredients!$B$11:$B$310, 0)), "")))</f>
        <v/>
      </c>
      <c r="AT1462" s="120" t="str">
        <f t="shared" si="346"/>
        <v/>
      </c>
      <c r="AV1462" s="90" t="str">
        <f t="shared" si="336"/>
        <v/>
      </c>
      <c r="AX1462" s="90" t="str">
        <f>IF($AV1462="", "", COUNTIF($AV$11:$AV$5010, "&lt;"&amp;$AV1462)+1+COUNTIF($AV$11:$AV1462, $AV1462)-1)</f>
        <v/>
      </c>
      <c r="AZ1462" s="111" t="str">
        <f>IF($B1462="", "", SUMIF('Shopping List'!$AV$11:$AV$25, $B1462, 'Shopping List'!$BN$11:$BN$25))</f>
        <v/>
      </c>
      <c r="BB1462" s="117" t="str">
        <f t="shared" si="347"/>
        <v/>
      </c>
    </row>
    <row r="1463" spans="1:54" x14ac:dyDescent="0.25">
      <c r="A1463" s="4"/>
      <c r="B1463" s="37"/>
      <c r="C1463" s="124"/>
      <c r="D1463" s="39"/>
      <c r="E1463" s="125"/>
      <c r="F1463" s="48"/>
      <c r="G1463" s="4"/>
      <c r="H1463" s="4"/>
      <c r="I1463" s="95" t="str">
        <f>IF($C1463="", "", IF(IFERROR(INDEX(Ingredients!$C$11:$C$310, MATCH($C1463, Ingredients!$B$11:$B$310, 0)), "")="", "", IFERROR(INDEX(Ingredients!$C$11:$C$310, MATCH($C1463, Ingredients!$B$11:$B$310, 0)), "")))</f>
        <v/>
      </c>
      <c r="J1463" s="73" t="str">
        <f>IF($B1463="", "", IF(IFERROR(INDEX(Meals!$C$11:$C$260, MATCH($B1463, Meals!$B$11:$B$260, 0)), "")="", "", IFERROR(INDEX(Meals!$C$11:$C$260, MATCH($B1463, Meals!$B$11:$B$260, 0)), "")))</f>
        <v/>
      </c>
      <c r="K1463" s="4"/>
      <c r="L1463" s="72" t="str">
        <f t="shared" si="337"/>
        <v/>
      </c>
      <c r="M1463" s="73" t="str">
        <f t="shared" si="338"/>
        <v/>
      </c>
      <c r="N1463" s="4"/>
      <c r="O1463" s="78" t="str">
        <f t="shared" si="339"/>
        <v/>
      </c>
      <c r="P1463" s="79" t="str">
        <f t="shared" si="340"/>
        <v/>
      </c>
      <c r="Q1463" s="4"/>
      <c r="R1463" s="90" t="str">
        <f t="shared" si="341"/>
        <v/>
      </c>
      <c r="S1463" s="4"/>
      <c r="Y1463" s="18" t="str">
        <f t="shared" si="342"/>
        <v/>
      </c>
      <c r="AA1463" s="18" t="str">
        <f t="shared" si="333"/>
        <v/>
      </c>
      <c r="AB1463" s="18" t="str">
        <f t="shared" si="334"/>
        <v/>
      </c>
      <c r="AC1463" s="18" t="str">
        <f t="shared" si="343"/>
        <v/>
      </c>
      <c r="AD1463" s="18" t="str">
        <f t="shared" si="343"/>
        <v/>
      </c>
      <c r="AE1463" s="18" t="str">
        <f t="shared" si="344"/>
        <v/>
      </c>
      <c r="AG1463" s="95" t="str">
        <f>IF($C1463="", "", IF(IFERROR(INDEX(Ingredients!C$11:C$310, MATCH($C1463, Ingredients!$B$11:$B$310, 0)), "")="", "", IFERROR(INDEX(Ingredients!C$11:C$310, MATCH($C1463, Ingredients!$B$11:$B$310, 0)), "")))</f>
        <v/>
      </c>
      <c r="AH1463" s="105" t="str">
        <f>IF($C1463="", "", IF(IFERROR(INDEX(Ingredients!D$11:D$310, MATCH($C1463, Ingredients!$B$11:$B$310, 0)), "")="", "", IFERROR(INDEX(Ingredients!D$11:D$310, MATCH($C1463, Ingredients!$B$11:$B$310, 0)), "")))</f>
        <v/>
      </c>
      <c r="AI1463" s="106" t="str">
        <f>IF($C1463="", "", IF(IFERROR(INDEX(Ingredients!E$11:E$310, MATCH($C1463, Ingredients!$B$11:$B$310, 0)), "")="", "", IFERROR(INDEX(Ingredients!E$11:E$310, MATCH($C1463, Ingredients!$B$11:$B$310, 0)), "")))</f>
        <v/>
      </c>
      <c r="AJ1463" s="108" t="str">
        <f>IF($C1463="", "", IF(IFERROR(INDEX(Ingredients!F$11:F$310, MATCH($C1463, Ingredients!$B$11:$B$310, 0)), "")="", "", IFERROR(INDEX(Ingredients!F$11:F$310, MATCH($C1463, Ingredients!$B$11:$B$310, 0)), "")))</f>
        <v/>
      </c>
      <c r="AK1463" s="106" t="str">
        <f>IF($C1463="", "", IF(IFERROR(INDEX(Ingredients!G$11:G$310, MATCH($C1463, Ingredients!$B$11:$B$310, 0)), "")="", "", IFERROR(INDEX(Ingredients!G$11:G$310, MATCH($C1463, Ingredients!$B$11:$B$310, 0)), "")))</f>
        <v/>
      </c>
      <c r="AL1463" s="79" t="str">
        <f>IF($C1463="", "", IF(IFERROR(INDEX(Ingredients!H$11:H$310, MATCH($C1463, Ingredients!$B$11:$B$310, 0)), "")="", "", IFERROR(INDEX(Ingredients!H$11:H$310, MATCH($C1463, Ingredients!$B$11:$B$310, 0)), "")))</f>
        <v/>
      </c>
      <c r="AN1463" s="83" t="str">
        <f t="shared" si="335"/>
        <v/>
      </c>
      <c r="AP1463" s="114" t="str">
        <f t="shared" si="345"/>
        <v/>
      </c>
      <c r="AR1463" s="117" t="str">
        <f>IF($C1463="", "", IF(IFERROR(INDEX(Ingredients!$AI$11:$AI$310, MATCH($C1463, Ingredients!$B$11:$B$310, 0)), "")="", "", IFERROR(INDEX(Ingredients!$AI$11:$AI$310, MATCH($C1463, Ingredients!$B$11:$B$310, 0)), "")))</f>
        <v/>
      </c>
      <c r="AT1463" s="120" t="str">
        <f t="shared" si="346"/>
        <v/>
      </c>
      <c r="AV1463" s="90" t="str">
        <f t="shared" si="336"/>
        <v/>
      </c>
      <c r="AX1463" s="90" t="str">
        <f>IF($AV1463="", "", COUNTIF($AV$11:$AV$5010, "&lt;"&amp;$AV1463)+1+COUNTIF($AV$11:$AV1463, $AV1463)-1)</f>
        <v/>
      </c>
      <c r="AZ1463" s="111" t="str">
        <f>IF($B1463="", "", SUMIF('Shopping List'!$AV$11:$AV$25, $B1463, 'Shopping List'!$BN$11:$BN$25))</f>
        <v/>
      </c>
      <c r="BB1463" s="117" t="str">
        <f t="shared" si="347"/>
        <v/>
      </c>
    </row>
    <row r="1464" spans="1:54" x14ac:dyDescent="0.25">
      <c r="A1464" s="4"/>
      <c r="B1464" s="37"/>
      <c r="C1464" s="124"/>
      <c r="D1464" s="39"/>
      <c r="E1464" s="125"/>
      <c r="F1464" s="48"/>
      <c r="G1464" s="4"/>
      <c r="H1464" s="4"/>
      <c r="I1464" s="95" t="str">
        <f>IF($C1464="", "", IF(IFERROR(INDEX(Ingredients!$C$11:$C$310, MATCH($C1464, Ingredients!$B$11:$B$310, 0)), "")="", "", IFERROR(INDEX(Ingredients!$C$11:$C$310, MATCH($C1464, Ingredients!$B$11:$B$310, 0)), "")))</f>
        <v/>
      </c>
      <c r="J1464" s="73" t="str">
        <f>IF($B1464="", "", IF(IFERROR(INDEX(Meals!$C$11:$C$260, MATCH($B1464, Meals!$B$11:$B$260, 0)), "")="", "", IFERROR(INDEX(Meals!$C$11:$C$260, MATCH($B1464, Meals!$B$11:$B$260, 0)), "")))</f>
        <v/>
      </c>
      <c r="K1464" s="4"/>
      <c r="L1464" s="72" t="str">
        <f t="shared" si="337"/>
        <v/>
      </c>
      <c r="M1464" s="73" t="str">
        <f t="shared" si="338"/>
        <v/>
      </c>
      <c r="N1464" s="4"/>
      <c r="O1464" s="78" t="str">
        <f t="shared" si="339"/>
        <v/>
      </c>
      <c r="P1464" s="79" t="str">
        <f t="shared" si="340"/>
        <v/>
      </c>
      <c r="Q1464" s="4"/>
      <c r="R1464" s="90" t="str">
        <f t="shared" si="341"/>
        <v/>
      </c>
      <c r="S1464" s="4"/>
      <c r="Y1464" s="18" t="str">
        <f t="shared" si="342"/>
        <v/>
      </c>
      <c r="AA1464" s="18" t="str">
        <f t="shared" si="333"/>
        <v/>
      </c>
      <c r="AB1464" s="18" t="str">
        <f t="shared" si="334"/>
        <v/>
      </c>
      <c r="AC1464" s="18" t="str">
        <f t="shared" si="343"/>
        <v/>
      </c>
      <c r="AD1464" s="18" t="str">
        <f t="shared" si="343"/>
        <v/>
      </c>
      <c r="AE1464" s="18" t="str">
        <f t="shared" si="344"/>
        <v/>
      </c>
      <c r="AG1464" s="95" t="str">
        <f>IF($C1464="", "", IF(IFERROR(INDEX(Ingredients!C$11:C$310, MATCH($C1464, Ingredients!$B$11:$B$310, 0)), "")="", "", IFERROR(INDEX(Ingredients!C$11:C$310, MATCH($C1464, Ingredients!$B$11:$B$310, 0)), "")))</f>
        <v/>
      </c>
      <c r="AH1464" s="105" t="str">
        <f>IF($C1464="", "", IF(IFERROR(INDEX(Ingredients!D$11:D$310, MATCH($C1464, Ingredients!$B$11:$B$310, 0)), "")="", "", IFERROR(INDEX(Ingredients!D$11:D$310, MATCH($C1464, Ingredients!$B$11:$B$310, 0)), "")))</f>
        <v/>
      </c>
      <c r="AI1464" s="106" t="str">
        <f>IF($C1464="", "", IF(IFERROR(INDEX(Ingredients!E$11:E$310, MATCH($C1464, Ingredients!$B$11:$B$310, 0)), "")="", "", IFERROR(INDEX(Ingredients!E$11:E$310, MATCH($C1464, Ingredients!$B$11:$B$310, 0)), "")))</f>
        <v/>
      </c>
      <c r="AJ1464" s="108" t="str">
        <f>IF($C1464="", "", IF(IFERROR(INDEX(Ingredients!F$11:F$310, MATCH($C1464, Ingredients!$B$11:$B$310, 0)), "")="", "", IFERROR(INDEX(Ingredients!F$11:F$310, MATCH($C1464, Ingredients!$B$11:$B$310, 0)), "")))</f>
        <v/>
      </c>
      <c r="AK1464" s="106" t="str">
        <f>IF($C1464="", "", IF(IFERROR(INDEX(Ingredients!G$11:G$310, MATCH($C1464, Ingredients!$B$11:$B$310, 0)), "")="", "", IFERROR(INDEX(Ingredients!G$11:G$310, MATCH($C1464, Ingredients!$B$11:$B$310, 0)), "")))</f>
        <v/>
      </c>
      <c r="AL1464" s="79" t="str">
        <f>IF($C1464="", "", IF(IFERROR(INDEX(Ingredients!H$11:H$310, MATCH($C1464, Ingredients!$B$11:$B$310, 0)), "")="", "", IFERROR(INDEX(Ingredients!H$11:H$310, MATCH($C1464, Ingredients!$B$11:$B$310, 0)), "")))</f>
        <v/>
      </c>
      <c r="AN1464" s="83" t="str">
        <f t="shared" si="335"/>
        <v/>
      </c>
      <c r="AP1464" s="114" t="str">
        <f t="shared" si="345"/>
        <v/>
      </c>
      <c r="AR1464" s="117" t="str">
        <f>IF($C1464="", "", IF(IFERROR(INDEX(Ingredients!$AI$11:$AI$310, MATCH($C1464, Ingredients!$B$11:$B$310, 0)), "")="", "", IFERROR(INDEX(Ingredients!$AI$11:$AI$310, MATCH($C1464, Ingredients!$B$11:$B$310, 0)), "")))</f>
        <v/>
      </c>
      <c r="AT1464" s="120" t="str">
        <f t="shared" si="346"/>
        <v/>
      </c>
      <c r="AV1464" s="90" t="str">
        <f t="shared" si="336"/>
        <v/>
      </c>
      <c r="AX1464" s="90" t="str">
        <f>IF($AV1464="", "", COUNTIF($AV$11:$AV$5010, "&lt;"&amp;$AV1464)+1+COUNTIF($AV$11:$AV1464, $AV1464)-1)</f>
        <v/>
      </c>
      <c r="AZ1464" s="111" t="str">
        <f>IF($B1464="", "", SUMIF('Shopping List'!$AV$11:$AV$25, $B1464, 'Shopping List'!$BN$11:$BN$25))</f>
        <v/>
      </c>
      <c r="BB1464" s="117" t="str">
        <f t="shared" si="347"/>
        <v/>
      </c>
    </row>
    <row r="1465" spans="1:54" x14ac:dyDescent="0.25">
      <c r="A1465" s="4"/>
      <c r="B1465" s="37"/>
      <c r="C1465" s="124"/>
      <c r="D1465" s="39"/>
      <c r="E1465" s="125"/>
      <c r="F1465" s="48"/>
      <c r="G1465" s="4"/>
      <c r="H1465" s="4"/>
      <c r="I1465" s="95" t="str">
        <f>IF($C1465="", "", IF(IFERROR(INDEX(Ingredients!$C$11:$C$310, MATCH($C1465, Ingredients!$B$11:$B$310, 0)), "")="", "", IFERROR(INDEX(Ingredients!$C$11:$C$310, MATCH($C1465, Ingredients!$B$11:$B$310, 0)), "")))</f>
        <v/>
      </c>
      <c r="J1465" s="73" t="str">
        <f>IF($B1465="", "", IF(IFERROR(INDEX(Meals!$C$11:$C$260, MATCH($B1465, Meals!$B$11:$B$260, 0)), "")="", "", IFERROR(INDEX(Meals!$C$11:$C$260, MATCH($B1465, Meals!$B$11:$B$260, 0)), "")))</f>
        <v/>
      </c>
      <c r="K1465" s="4"/>
      <c r="L1465" s="72" t="str">
        <f t="shared" si="337"/>
        <v/>
      </c>
      <c r="M1465" s="73" t="str">
        <f t="shared" si="338"/>
        <v/>
      </c>
      <c r="N1465" s="4"/>
      <c r="O1465" s="78" t="str">
        <f t="shared" si="339"/>
        <v/>
      </c>
      <c r="P1465" s="79" t="str">
        <f t="shared" si="340"/>
        <v/>
      </c>
      <c r="Q1465" s="4"/>
      <c r="R1465" s="90" t="str">
        <f t="shared" si="341"/>
        <v/>
      </c>
      <c r="S1465" s="4"/>
      <c r="Y1465" s="18" t="str">
        <f t="shared" si="342"/>
        <v/>
      </c>
      <c r="AA1465" s="18" t="str">
        <f t="shared" si="333"/>
        <v/>
      </c>
      <c r="AB1465" s="18" t="str">
        <f t="shared" si="334"/>
        <v/>
      </c>
      <c r="AC1465" s="18" t="str">
        <f t="shared" si="343"/>
        <v/>
      </c>
      <c r="AD1465" s="18" t="str">
        <f t="shared" si="343"/>
        <v/>
      </c>
      <c r="AE1465" s="18" t="str">
        <f t="shared" si="344"/>
        <v/>
      </c>
      <c r="AG1465" s="95" t="str">
        <f>IF($C1465="", "", IF(IFERROR(INDEX(Ingredients!C$11:C$310, MATCH($C1465, Ingredients!$B$11:$B$310, 0)), "")="", "", IFERROR(INDEX(Ingredients!C$11:C$310, MATCH($C1465, Ingredients!$B$11:$B$310, 0)), "")))</f>
        <v/>
      </c>
      <c r="AH1465" s="105" t="str">
        <f>IF($C1465="", "", IF(IFERROR(INDEX(Ingredients!D$11:D$310, MATCH($C1465, Ingredients!$B$11:$B$310, 0)), "")="", "", IFERROR(INDEX(Ingredients!D$11:D$310, MATCH($C1465, Ingredients!$B$11:$B$310, 0)), "")))</f>
        <v/>
      </c>
      <c r="AI1465" s="106" t="str">
        <f>IF($C1465="", "", IF(IFERROR(INDEX(Ingredients!E$11:E$310, MATCH($C1465, Ingredients!$B$11:$B$310, 0)), "")="", "", IFERROR(INDEX(Ingredients!E$11:E$310, MATCH($C1465, Ingredients!$B$11:$B$310, 0)), "")))</f>
        <v/>
      </c>
      <c r="AJ1465" s="108" t="str">
        <f>IF($C1465="", "", IF(IFERROR(INDEX(Ingredients!F$11:F$310, MATCH($C1465, Ingredients!$B$11:$B$310, 0)), "")="", "", IFERROR(INDEX(Ingredients!F$11:F$310, MATCH($C1465, Ingredients!$B$11:$B$310, 0)), "")))</f>
        <v/>
      </c>
      <c r="AK1465" s="106" t="str">
        <f>IF($C1465="", "", IF(IFERROR(INDEX(Ingredients!G$11:G$310, MATCH($C1465, Ingredients!$B$11:$B$310, 0)), "")="", "", IFERROR(INDEX(Ingredients!G$11:G$310, MATCH($C1465, Ingredients!$B$11:$B$310, 0)), "")))</f>
        <v/>
      </c>
      <c r="AL1465" s="79" t="str">
        <f>IF($C1465="", "", IF(IFERROR(INDEX(Ingredients!H$11:H$310, MATCH($C1465, Ingredients!$B$11:$B$310, 0)), "")="", "", IFERROR(INDEX(Ingredients!H$11:H$310, MATCH($C1465, Ingredients!$B$11:$B$310, 0)), "")))</f>
        <v/>
      </c>
      <c r="AN1465" s="83" t="str">
        <f t="shared" si="335"/>
        <v/>
      </c>
      <c r="AP1465" s="114" t="str">
        <f t="shared" si="345"/>
        <v/>
      </c>
      <c r="AR1465" s="117" t="str">
        <f>IF($C1465="", "", IF(IFERROR(INDEX(Ingredients!$AI$11:$AI$310, MATCH($C1465, Ingredients!$B$11:$B$310, 0)), "")="", "", IFERROR(INDEX(Ingredients!$AI$11:$AI$310, MATCH($C1465, Ingredients!$B$11:$B$310, 0)), "")))</f>
        <v/>
      </c>
      <c r="AT1465" s="120" t="str">
        <f t="shared" si="346"/>
        <v/>
      </c>
      <c r="AV1465" s="90" t="str">
        <f t="shared" si="336"/>
        <v/>
      </c>
      <c r="AX1465" s="90" t="str">
        <f>IF($AV1465="", "", COUNTIF($AV$11:$AV$5010, "&lt;"&amp;$AV1465)+1+COUNTIF($AV$11:$AV1465, $AV1465)-1)</f>
        <v/>
      </c>
      <c r="AZ1465" s="111" t="str">
        <f>IF($B1465="", "", SUMIF('Shopping List'!$AV$11:$AV$25, $B1465, 'Shopping List'!$BN$11:$BN$25))</f>
        <v/>
      </c>
      <c r="BB1465" s="117" t="str">
        <f t="shared" si="347"/>
        <v/>
      </c>
    </row>
    <row r="1466" spans="1:54" x14ac:dyDescent="0.25">
      <c r="A1466" s="4"/>
      <c r="B1466" s="37"/>
      <c r="C1466" s="124"/>
      <c r="D1466" s="39"/>
      <c r="E1466" s="125"/>
      <c r="F1466" s="48"/>
      <c r="G1466" s="4"/>
      <c r="H1466" s="4"/>
      <c r="I1466" s="95" t="str">
        <f>IF($C1466="", "", IF(IFERROR(INDEX(Ingredients!$C$11:$C$310, MATCH($C1466, Ingredients!$B$11:$B$310, 0)), "")="", "", IFERROR(INDEX(Ingredients!$C$11:$C$310, MATCH($C1466, Ingredients!$B$11:$B$310, 0)), "")))</f>
        <v/>
      </c>
      <c r="J1466" s="73" t="str">
        <f>IF($B1466="", "", IF(IFERROR(INDEX(Meals!$C$11:$C$260, MATCH($B1466, Meals!$B$11:$B$260, 0)), "")="", "", IFERROR(INDEX(Meals!$C$11:$C$260, MATCH($B1466, Meals!$B$11:$B$260, 0)), "")))</f>
        <v/>
      </c>
      <c r="K1466" s="4"/>
      <c r="L1466" s="72" t="str">
        <f t="shared" si="337"/>
        <v/>
      </c>
      <c r="M1466" s="73" t="str">
        <f t="shared" si="338"/>
        <v/>
      </c>
      <c r="N1466" s="4"/>
      <c r="O1466" s="78" t="str">
        <f t="shared" si="339"/>
        <v/>
      </c>
      <c r="P1466" s="79" t="str">
        <f t="shared" si="340"/>
        <v/>
      </c>
      <c r="Q1466" s="4"/>
      <c r="R1466" s="90" t="str">
        <f t="shared" si="341"/>
        <v/>
      </c>
      <c r="S1466" s="4"/>
      <c r="Y1466" s="18" t="str">
        <f t="shared" si="342"/>
        <v/>
      </c>
      <c r="AA1466" s="18" t="str">
        <f t="shared" si="333"/>
        <v/>
      </c>
      <c r="AB1466" s="18" t="str">
        <f t="shared" si="334"/>
        <v/>
      </c>
      <c r="AC1466" s="18" t="str">
        <f t="shared" si="343"/>
        <v/>
      </c>
      <c r="AD1466" s="18" t="str">
        <f t="shared" si="343"/>
        <v/>
      </c>
      <c r="AE1466" s="18" t="str">
        <f t="shared" si="344"/>
        <v/>
      </c>
      <c r="AG1466" s="95" t="str">
        <f>IF($C1466="", "", IF(IFERROR(INDEX(Ingredients!C$11:C$310, MATCH($C1466, Ingredients!$B$11:$B$310, 0)), "")="", "", IFERROR(INDEX(Ingredients!C$11:C$310, MATCH($C1466, Ingredients!$B$11:$B$310, 0)), "")))</f>
        <v/>
      </c>
      <c r="AH1466" s="105" t="str">
        <f>IF($C1466="", "", IF(IFERROR(INDEX(Ingredients!D$11:D$310, MATCH($C1466, Ingredients!$B$11:$B$310, 0)), "")="", "", IFERROR(INDEX(Ingredients!D$11:D$310, MATCH($C1466, Ingredients!$B$11:$B$310, 0)), "")))</f>
        <v/>
      </c>
      <c r="AI1466" s="106" t="str">
        <f>IF($C1466="", "", IF(IFERROR(INDEX(Ingredients!E$11:E$310, MATCH($C1466, Ingredients!$B$11:$B$310, 0)), "")="", "", IFERROR(INDEX(Ingredients!E$11:E$310, MATCH($C1466, Ingredients!$B$11:$B$310, 0)), "")))</f>
        <v/>
      </c>
      <c r="AJ1466" s="108" t="str">
        <f>IF($C1466="", "", IF(IFERROR(INDEX(Ingredients!F$11:F$310, MATCH($C1466, Ingredients!$B$11:$B$310, 0)), "")="", "", IFERROR(INDEX(Ingredients!F$11:F$310, MATCH($C1466, Ingredients!$B$11:$B$310, 0)), "")))</f>
        <v/>
      </c>
      <c r="AK1466" s="106" t="str">
        <f>IF($C1466="", "", IF(IFERROR(INDEX(Ingredients!G$11:G$310, MATCH($C1466, Ingredients!$B$11:$B$310, 0)), "")="", "", IFERROR(INDEX(Ingredients!G$11:G$310, MATCH($C1466, Ingredients!$B$11:$B$310, 0)), "")))</f>
        <v/>
      </c>
      <c r="AL1466" s="79" t="str">
        <f>IF($C1466="", "", IF(IFERROR(INDEX(Ingredients!H$11:H$310, MATCH($C1466, Ingredients!$B$11:$B$310, 0)), "")="", "", IFERROR(INDEX(Ingredients!H$11:H$310, MATCH($C1466, Ingredients!$B$11:$B$310, 0)), "")))</f>
        <v/>
      </c>
      <c r="AN1466" s="83" t="str">
        <f t="shared" si="335"/>
        <v/>
      </c>
      <c r="AP1466" s="114" t="str">
        <f t="shared" si="345"/>
        <v/>
      </c>
      <c r="AR1466" s="117" t="str">
        <f>IF($C1466="", "", IF(IFERROR(INDEX(Ingredients!$AI$11:$AI$310, MATCH($C1466, Ingredients!$B$11:$B$310, 0)), "")="", "", IFERROR(INDEX(Ingredients!$AI$11:$AI$310, MATCH($C1466, Ingredients!$B$11:$B$310, 0)), "")))</f>
        <v/>
      </c>
      <c r="AT1466" s="120" t="str">
        <f t="shared" si="346"/>
        <v/>
      </c>
      <c r="AV1466" s="90" t="str">
        <f t="shared" si="336"/>
        <v/>
      </c>
      <c r="AX1466" s="90" t="str">
        <f>IF($AV1466="", "", COUNTIF($AV$11:$AV$5010, "&lt;"&amp;$AV1466)+1+COUNTIF($AV$11:$AV1466, $AV1466)-1)</f>
        <v/>
      </c>
      <c r="AZ1466" s="111" t="str">
        <f>IF($B1466="", "", SUMIF('Shopping List'!$AV$11:$AV$25, $B1466, 'Shopping List'!$BN$11:$BN$25))</f>
        <v/>
      </c>
      <c r="BB1466" s="117" t="str">
        <f t="shared" si="347"/>
        <v/>
      </c>
    </row>
    <row r="1467" spans="1:54" x14ac:dyDescent="0.25">
      <c r="A1467" s="4"/>
      <c r="B1467" s="37"/>
      <c r="C1467" s="124"/>
      <c r="D1467" s="39"/>
      <c r="E1467" s="125"/>
      <c r="F1467" s="48"/>
      <c r="G1467" s="4"/>
      <c r="H1467" s="4"/>
      <c r="I1467" s="95" t="str">
        <f>IF($C1467="", "", IF(IFERROR(INDEX(Ingredients!$C$11:$C$310, MATCH($C1467, Ingredients!$B$11:$B$310, 0)), "")="", "", IFERROR(INDEX(Ingredients!$C$11:$C$310, MATCH($C1467, Ingredients!$B$11:$B$310, 0)), "")))</f>
        <v/>
      </c>
      <c r="J1467" s="73" t="str">
        <f>IF($B1467="", "", IF(IFERROR(INDEX(Meals!$C$11:$C$260, MATCH($B1467, Meals!$B$11:$B$260, 0)), "")="", "", IFERROR(INDEX(Meals!$C$11:$C$260, MATCH($B1467, Meals!$B$11:$B$260, 0)), "")))</f>
        <v/>
      </c>
      <c r="K1467" s="4"/>
      <c r="L1467" s="72" t="str">
        <f t="shared" si="337"/>
        <v/>
      </c>
      <c r="M1467" s="73" t="str">
        <f t="shared" si="338"/>
        <v/>
      </c>
      <c r="N1467" s="4"/>
      <c r="O1467" s="78" t="str">
        <f t="shared" si="339"/>
        <v/>
      </c>
      <c r="P1467" s="79" t="str">
        <f t="shared" si="340"/>
        <v/>
      </c>
      <c r="Q1467" s="4"/>
      <c r="R1467" s="90" t="str">
        <f t="shared" si="341"/>
        <v/>
      </c>
      <c r="S1467" s="4"/>
      <c r="Y1467" s="18" t="str">
        <f t="shared" si="342"/>
        <v/>
      </c>
      <c r="AA1467" s="18" t="str">
        <f t="shared" si="333"/>
        <v/>
      </c>
      <c r="AB1467" s="18" t="str">
        <f t="shared" si="334"/>
        <v/>
      </c>
      <c r="AC1467" s="18" t="str">
        <f t="shared" si="343"/>
        <v/>
      </c>
      <c r="AD1467" s="18" t="str">
        <f t="shared" si="343"/>
        <v/>
      </c>
      <c r="AE1467" s="18" t="str">
        <f t="shared" si="344"/>
        <v/>
      </c>
      <c r="AG1467" s="95" t="str">
        <f>IF($C1467="", "", IF(IFERROR(INDEX(Ingredients!C$11:C$310, MATCH($C1467, Ingredients!$B$11:$B$310, 0)), "")="", "", IFERROR(INDEX(Ingredients!C$11:C$310, MATCH($C1467, Ingredients!$B$11:$B$310, 0)), "")))</f>
        <v/>
      </c>
      <c r="AH1467" s="105" t="str">
        <f>IF($C1467="", "", IF(IFERROR(INDEX(Ingredients!D$11:D$310, MATCH($C1467, Ingredients!$B$11:$B$310, 0)), "")="", "", IFERROR(INDEX(Ingredients!D$11:D$310, MATCH($C1467, Ingredients!$B$11:$B$310, 0)), "")))</f>
        <v/>
      </c>
      <c r="AI1467" s="106" t="str">
        <f>IF($C1467="", "", IF(IFERROR(INDEX(Ingredients!E$11:E$310, MATCH($C1467, Ingredients!$B$11:$B$310, 0)), "")="", "", IFERROR(INDEX(Ingredients!E$11:E$310, MATCH($C1467, Ingredients!$B$11:$B$310, 0)), "")))</f>
        <v/>
      </c>
      <c r="AJ1467" s="108" t="str">
        <f>IF($C1467="", "", IF(IFERROR(INDEX(Ingredients!F$11:F$310, MATCH($C1467, Ingredients!$B$11:$B$310, 0)), "")="", "", IFERROR(INDEX(Ingredients!F$11:F$310, MATCH($C1467, Ingredients!$B$11:$B$310, 0)), "")))</f>
        <v/>
      </c>
      <c r="AK1467" s="106" t="str">
        <f>IF($C1467="", "", IF(IFERROR(INDEX(Ingredients!G$11:G$310, MATCH($C1467, Ingredients!$B$11:$B$310, 0)), "")="", "", IFERROR(INDEX(Ingredients!G$11:G$310, MATCH($C1467, Ingredients!$B$11:$B$310, 0)), "")))</f>
        <v/>
      </c>
      <c r="AL1467" s="79" t="str">
        <f>IF($C1467="", "", IF(IFERROR(INDEX(Ingredients!H$11:H$310, MATCH($C1467, Ingredients!$B$11:$B$310, 0)), "")="", "", IFERROR(INDEX(Ingredients!H$11:H$310, MATCH($C1467, Ingredients!$B$11:$B$310, 0)), "")))</f>
        <v/>
      </c>
      <c r="AN1467" s="83" t="str">
        <f t="shared" si="335"/>
        <v/>
      </c>
      <c r="AP1467" s="114" t="str">
        <f t="shared" si="345"/>
        <v/>
      </c>
      <c r="AR1467" s="117" t="str">
        <f>IF($C1467="", "", IF(IFERROR(INDEX(Ingredients!$AI$11:$AI$310, MATCH($C1467, Ingredients!$B$11:$B$310, 0)), "")="", "", IFERROR(INDEX(Ingredients!$AI$11:$AI$310, MATCH($C1467, Ingredients!$B$11:$B$310, 0)), "")))</f>
        <v/>
      </c>
      <c r="AT1467" s="120" t="str">
        <f t="shared" si="346"/>
        <v/>
      </c>
      <c r="AV1467" s="90" t="str">
        <f t="shared" si="336"/>
        <v/>
      </c>
      <c r="AX1467" s="90" t="str">
        <f>IF($AV1467="", "", COUNTIF($AV$11:$AV$5010, "&lt;"&amp;$AV1467)+1+COUNTIF($AV$11:$AV1467, $AV1467)-1)</f>
        <v/>
      </c>
      <c r="AZ1467" s="111" t="str">
        <f>IF($B1467="", "", SUMIF('Shopping List'!$AV$11:$AV$25, $B1467, 'Shopping List'!$BN$11:$BN$25))</f>
        <v/>
      </c>
      <c r="BB1467" s="117" t="str">
        <f t="shared" si="347"/>
        <v/>
      </c>
    </row>
    <row r="1468" spans="1:54" x14ac:dyDescent="0.25">
      <c r="A1468" s="4"/>
      <c r="B1468" s="37"/>
      <c r="C1468" s="124"/>
      <c r="D1468" s="39"/>
      <c r="E1468" s="125"/>
      <c r="F1468" s="48"/>
      <c r="G1468" s="4"/>
      <c r="H1468" s="4"/>
      <c r="I1468" s="95" t="str">
        <f>IF($C1468="", "", IF(IFERROR(INDEX(Ingredients!$C$11:$C$310, MATCH($C1468, Ingredients!$B$11:$B$310, 0)), "")="", "", IFERROR(INDEX(Ingredients!$C$11:$C$310, MATCH($C1468, Ingredients!$B$11:$B$310, 0)), "")))</f>
        <v/>
      </c>
      <c r="J1468" s="73" t="str">
        <f>IF($B1468="", "", IF(IFERROR(INDEX(Meals!$C$11:$C$260, MATCH($B1468, Meals!$B$11:$B$260, 0)), "")="", "", IFERROR(INDEX(Meals!$C$11:$C$260, MATCH($B1468, Meals!$B$11:$B$260, 0)), "")))</f>
        <v/>
      </c>
      <c r="K1468" s="4"/>
      <c r="L1468" s="72" t="str">
        <f t="shared" si="337"/>
        <v/>
      </c>
      <c r="M1468" s="73" t="str">
        <f t="shared" si="338"/>
        <v/>
      </c>
      <c r="N1468" s="4"/>
      <c r="O1468" s="78" t="str">
        <f t="shared" si="339"/>
        <v/>
      </c>
      <c r="P1468" s="79" t="str">
        <f t="shared" si="340"/>
        <v/>
      </c>
      <c r="Q1468" s="4"/>
      <c r="R1468" s="90" t="str">
        <f t="shared" si="341"/>
        <v/>
      </c>
      <c r="S1468" s="4"/>
      <c r="Y1468" s="18" t="str">
        <f t="shared" si="342"/>
        <v/>
      </c>
      <c r="AA1468" s="18" t="str">
        <f t="shared" si="333"/>
        <v/>
      </c>
      <c r="AB1468" s="18" t="str">
        <f t="shared" si="334"/>
        <v/>
      </c>
      <c r="AC1468" s="18" t="str">
        <f t="shared" si="343"/>
        <v/>
      </c>
      <c r="AD1468" s="18" t="str">
        <f t="shared" si="343"/>
        <v/>
      </c>
      <c r="AE1468" s="18" t="str">
        <f t="shared" si="344"/>
        <v/>
      </c>
      <c r="AG1468" s="95" t="str">
        <f>IF($C1468="", "", IF(IFERROR(INDEX(Ingredients!C$11:C$310, MATCH($C1468, Ingredients!$B$11:$B$310, 0)), "")="", "", IFERROR(INDEX(Ingredients!C$11:C$310, MATCH($C1468, Ingredients!$B$11:$B$310, 0)), "")))</f>
        <v/>
      </c>
      <c r="AH1468" s="105" t="str">
        <f>IF($C1468="", "", IF(IFERROR(INDEX(Ingredients!D$11:D$310, MATCH($C1468, Ingredients!$B$11:$B$310, 0)), "")="", "", IFERROR(INDEX(Ingredients!D$11:D$310, MATCH($C1468, Ingredients!$B$11:$B$310, 0)), "")))</f>
        <v/>
      </c>
      <c r="AI1468" s="106" t="str">
        <f>IF($C1468="", "", IF(IFERROR(INDEX(Ingredients!E$11:E$310, MATCH($C1468, Ingredients!$B$11:$B$310, 0)), "")="", "", IFERROR(INDEX(Ingredients!E$11:E$310, MATCH($C1468, Ingredients!$B$11:$B$310, 0)), "")))</f>
        <v/>
      </c>
      <c r="AJ1468" s="108" t="str">
        <f>IF($C1468="", "", IF(IFERROR(INDEX(Ingredients!F$11:F$310, MATCH($C1468, Ingredients!$B$11:$B$310, 0)), "")="", "", IFERROR(INDEX(Ingredients!F$11:F$310, MATCH($C1468, Ingredients!$B$11:$B$310, 0)), "")))</f>
        <v/>
      </c>
      <c r="AK1468" s="106" t="str">
        <f>IF($C1468="", "", IF(IFERROR(INDEX(Ingredients!G$11:G$310, MATCH($C1468, Ingredients!$B$11:$B$310, 0)), "")="", "", IFERROR(INDEX(Ingredients!G$11:G$310, MATCH($C1468, Ingredients!$B$11:$B$310, 0)), "")))</f>
        <v/>
      </c>
      <c r="AL1468" s="79" t="str">
        <f>IF($C1468="", "", IF(IFERROR(INDEX(Ingredients!H$11:H$310, MATCH($C1468, Ingredients!$B$11:$B$310, 0)), "")="", "", IFERROR(INDEX(Ingredients!H$11:H$310, MATCH($C1468, Ingredients!$B$11:$B$310, 0)), "")))</f>
        <v/>
      </c>
      <c r="AN1468" s="83" t="str">
        <f t="shared" si="335"/>
        <v/>
      </c>
      <c r="AP1468" s="114" t="str">
        <f t="shared" si="345"/>
        <v/>
      </c>
      <c r="AR1468" s="117" t="str">
        <f>IF($C1468="", "", IF(IFERROR(INDEX(Ingredients!$AI$11:$AI$310, MATCH($C1468, Ingredients!$B$11:$B$310, 0)), "")="", "", IFERROR(INDEX(Ingredients!$AI$11:$AI$310, MATCH($C1468, Ingredients!$B$11:$B$310, 0)), "")))</f>
        <v/>
      </c>
      <c r="AT1468" s="120" t="str">
        <f t="shared" si="346"/>
        <v/>
      </c>
      <c r="AV1468" s="90" t="str">
        <f t="shared" si="336"/>
        <v/>
      </c>
      <c r="AX1468" s="90" t="str">
        <f>IF($AV1468="", "", COUNTIF($AV$11:$AV$5010, "&lt;"&amp;$AV1468)+1+COUNTIF($AV$11:$AV1468, $AV1468)-1)</f>
        <v/>
      </c>
      <c r="AZ1468" s="111" t="str">
        <f>IF($B1468="", "", SUMIF('Shopping List'!$AV$11:$AV$25, $B1468, 'Shopping List'!$BN$11:$BN$25))</f>
        <v/>
      </c>
      <c r="BB1468" s="117" t="str">
        <f t="shared" si="347"/>
        <v/>
      </c>
    </row>
    <row r="1469" spans="1:54" x14ac:dyDescent="0.25">
      <c r="A1469" s="4"/>
      <c r="B1469" s="37"/>
      <c r="C1469" s="124"/>
      <c r="D1469" s="39"/>
      <c r="E1469" s="125"/>
      <c r="F1469" s="48"/>
      <c r="G1469" s="4"/>
      <c r="H1469" s="4"/>
      <c r="I1469" s="95" t="str">
        <f>IF($C1469="", "", IF(IFERROR(INDEX(Ingredients!$C$11:$C$310, MATCH($C1469, Ingredients!$B$11:$B$310, 0)), "")="", "", IFERROR(INDEX(Ingredients!$C$11:$C$310, MATCH($C1469, Ingredients!$B$11:$B$310, 0)), "")))</f>
        <v/>
      </c>
      <c r="J1469" s="73" t="str">
        <f>IF($B1469="", "", IF(IFERROR(INDEX(Meals!$C$11:$C$260, MATCH($B1469, Meals!$B$11:$B$260, 0)), "")="", "", IFERROR(INDEX(Meals!$C$11:$C$260, MATCH($B1469, Meals!$B$11:$B$260, 0)), "")))</f>
        <v/>
      </c>
      <c r="K1469" s="4"/>
      <c r="L1469" s="72" t="str">
        <f t="shared" si="337"/>
        <v/>
      </c>
      <c r="M1469" s="73" t="str">
        <f t="shared" si="338"/>
        <v/>
      </c>
      <c r="N1469" s="4"/>
      <c r="O1469" s="78" t="str">
        <f t="shared" si="339"/>
        <v/>
      </c>
      <c r="P1469" s="79" t="str">
        <f t="shared" si="340"/>
        <v/>
      </c>
      <c r="Q1469" s="4"/>
      <c r="R1469" s="90" t="str">
        <f t="shared" si="341"/>
        <v/>
      </c>
      <c r="S1469" s="4"/>
      <c r="Y1469" s="18" t="str">
        <f t="shared" si="342"/>
        <v/>
      </c>
      <c r="AA1469" s="18" t="str">
        <f t="shared" si="333"/>
        <v/>
      </c>
      <c r="AB1469" s="18" t="str">
        <f t="shared" si="334"/>
        <v/>
      </c>
      <c r="AC1469" s="18" t="str">
        <f t="shared" si="343"/>
        <v/>
      </c>
      <c r="AD1469" s="18" t="str">
        <f t="shared" si="343"/>
        <v/>
      </c>
      <c r="AE1469" s="18" t="str">
        <f t="shared" si="344"/>
        <v/>
      </c>
      <c r="AG1469" s="95" t="str">
        <f>IF($C1469="", "", IF(IFERROR(INDEX(Ingredients!C$11:C$310, MATCH($C1469, Ingredients!$B$11:$B$310, 0)), "")="", "", IFERROR(INDEX(Ingredients!C$11:C$310, MATCH($C1469, Ingredients!$B$11:$B$310, 0)), "")))</f>
        <v/>
      </c>
      <c r="AH1469" s="105" t="str">
        <f>IF($C1469="", "", IF(IFERROR(INDEX(Ingredients!D$11:D$310, MATCH($C1469, Ingredients!$B$11:$B$310, 0)), "")="", "", IFERROR(INDEX(Ingredients!D$11:D$310, MATCH($C1469, Ingredients!$B$11:$B$310, 0)), "")))</f>
        <v/>
      </c>
      <c r="AI1469" s="106" t="str">
        <f>IF($C1469="", "", IF(IFERROR(INDEX(Ingredients!E$11:E$310, MATCH($C1469, Ingredients!$B$11:$B$310, 0)), "")="", "", IFERROR(INDEX(Ingredients!E$11:E$310, MATCH($C1469, Ingredients!$B$11:$B$310, 0)), "")))</f>
        <v/>
      </c>
      <c r="AJ1469" s="108" t="str">
        <f>IF($C1469="", "", IF(IFERROR(INDEX(Ingredients!F$11:F$310, MATCH($C1469, Ingredients!$B$11:$B$310, 0)), "")="", "", IFERROR(INDEX(Ingredients!F$11:F$310, MATCH($C1469, Ingredients!$B$11:$B$310, 0)), "")))</f>
        <v/>
      </c>
      <c r="AK1469" s="106" t="str">
        <f>IF($C1469="", "", IF(IFERROR(INDEX(Ingredients!G$11:G$310, MATCH($C1469, Ingredients!$B$11:$B$310, 0)), "")="", "", IFERROR(INDEX(Ingredients!G$11:G$310, MATCH($C1469, Ingredients!$B$11:$B$310, 0)), "")))</f>
        <v/>
      </c>
      <c r="AL1469" s="79" t="str">
        <f>IF($C1469="", "", IF(IFERROR(INDEX(Ingredients!H$11:H$310, MATCH($C1469, Ingredients!$B$11:$B$310, 0)), "")="", "", IFERROR(INDEX(Ingredients!H$11:H$310, MATCH($C1469, Ingredients!$B$11:$B$310, 0)), "")))</f>
        <v/>
      </c>
      <c r="AN1469" s="83" t="str">
        <f t="shared" si="335"/>
        <v/>
      </c>
      <c r="AP1469" s="114" t="str">
        <f t="shared" si="345"/>
        <v/>
      </c>
      <c r="AR1469" s="117" t="str">
        <f>IF($C1469="", "", IF(IFERROR(INDEX(Ingredients!$AI$11:$AI$310, MATCH($C1469, Ingredients!$B$11:$B$310, 0)), "")="", "", IFERROR(INDEX(Ingredients!$AI$11:$AI$310, MATCH($C1469, Ingredients!$B$11:$B$310, 0)), "")))</f>
        <v/>
      </c>
      <c r="AT1469" s="120" t="str">
        <f t="shared" si="346"/>
        <v/>
      </c>
      <c r="AV1469" s="90" t="str">
        <f t="shared" si="336"/>
        <v/>
      </c>
      <c r="AX1469" s="90" t="str">
        <f>IF($AV1469="", "", COUNTIF($AV$11:$AV$5010, "&lt;"&amp;$AV1469)+1+COUNTIF($AV$11:$AV1469, $AV1469)-1)</f>
        <v/>
      </c>
      <c r="AZ1469" s="111" t="str">
        <f>IF($B1469="", "", SUMIF('Shopping List'!$AV$11:$AV$25, $B1469, 'Shopping List'!$BN$11:$BN$25))</f>
        <v/>
      </c>
      <c r="BB1469" s="117" t="str">
        <f t="shared" si="347"/>
        <v/>
      </c>
    </row>
    <row r="1470" spans="1:54" x14ac:dyDescent="0.25">
      <c r="A1470" s="4"/>
      <c r="B1470" s="37"/>
      <c r="C1470" s="124"/>
      <c r="D1470" s="39"/>
      <c r="E1470" s="125"/>
      <c r="F1470" s="48"/>
      <c r="G1470" s="4"/>
      <c r="H1470" s="4"/>
      <c r="I1470" s="95" t="str">
        <f>IF($C1470="", "", IF(IFERROR(INDEX(Ingredients!$C$11:$C$310, MATCH($C1470, Ingredients!$B$11:$B$310, 0)), "")="", "", IFERROR(INDEX(Ingredients!$C$11:$C$310, MATCH($C1470, Ingredients!$B$11:$B$310, 0)), "")))</f>
        <v/>
      </c>
      <c r="J1470" s="73" t="str">
        <f>IF($B1470="", "", IF(IFERROR(INDEX(Meals!$C$11:$C$260, MATCH($B1470, Meals!$B$11:$B$260, 0)), "")="", "", IFERROR(INDEX(Meals!$C$11:$C$260, MATCH($B1470, Meals!$B$11:$B$260, 0)), "")))</f>
        <v/>
      </c>
      <c r="K1470" s="4"/>
      <c r="L1470" s="72" t="str">
        <f t="shared" si="337"/>
        <v/>
      </c>
      <c r="M1470" s="73" t="str">
        <f t="shared" si="338"/>
        <v/>
      </c>
      <c r="N1470" s="4"/>
      <c r="O1470" s="78" t="str">
        <f t="shared" si="339"/>
        <v/>
      </c>
      <c r="P1470" s="79" t="str">
        <f t="shared" si="340"/>
        <v/>
      </c>
      <c r="Q1470" s="4"/>
      <c r="R1470" s="90" t="str">
        <f t="shared" si="341"/>
        <v/>
      </c>
      <c r="S1470" s="4"/>
      <c r="Y1470" s="18" t="str">
        <f t="shared" si="342"/>
        <v/>
      </c>
      <c r="AA1470" s="18" t="str">
        <f t="shared" si="333"/>
        <v/>
      </c>
      <c r="AB1470" s="18" t="str">
        <f t="shared" si="334"/>
        <v/>
      </c>
      <c r="AC1470" s="18" t="str">
        <f t="shared" si="343"/>
        <v/>
      </c>
      <c r="AD1470" s="18" t="str">
        <f t="shared" si="343"/>
        <v/>
      </c>
      <c r="AE1470" s="18" t="str">
        <f t="shared" si="344"/>
        <v/>
      </c>
      <c r="AG1470" s="95" t="str">
        <f>IF($C1470="", "", IF(IFERROR(INDEX(Ingredients!C$11:C$310, MATCH($C1470, Ingredients!$B$11:$B$310, 0)), "")="", "", IFERROR(INDEX(Ingredients!C$11:C$310, MATCH($C1470, Ingredients!$B$11:$B$310, 0)), "")))</f>
        <v/>
      </c>
      <c r="AH1470" s="105" t="str">
        <f>IF($C1470="", "", IF(IFERROR(INDEX(Ingredients!D$11:D$310, MATCH($C1470, Ingredients!$B$11:$B$310, 0)), "")="", "", IFERROR(INDEX(Ingredients!D$11:D$310, MATCH($C1470, Ingredients!$B$11:$B$310, 0)), "")))</f>
        <v/>
      </c>
      <c r="AI1470" s="106" t="str">
        <f>IF($C1470="", "", IF(IFERROR(INDEX(Ingredients!E$11:E$310, MATCH($C1470, Ingredients!$B$11:$B$310, 0)), "")="", "", IFERROR(INDEX(Ingredients!E$11:E$310, MATCH($C1470, Ingredients!$B$11:$B$310, 0)), "")))</f>
        <v/>
      </c>
      <c r="AJ1470" s="108" t="str">
        <f>IF($C1470="", "", IF(IFERROR(INDEX(Ingredients!F$11:F$310, MATCH($C1470, Ingredients!$B$11:$B$310, 0)), "")="", "", IFERROR(INDEX(Ingredients!F$11:F$310, MATCH($C1470, Ingredients!$B$11:$B$310, 0)), "")))</f>
        <v/>
      </c>
      <c r="AK1470" s="106" t="str">
        <f>IF($C1470="", "", IF(IFERROR(INDEX(Ingredients!G$11:G$310, MATCH($C1470, Ingredients!$B$11:$B$310, 0)), "")="", "", IFERROR(INDEX(Ingredients!G$11:G$310, MATCH($C1470, Ingredients!$B$11:$B$310, 0)), "")))</f>
        <v/>
      </c>
      <c r="AL1470" s="79" t="str">
        <f>IF($C1470="", "", IF(IFERROR(INDEX(Ingredients!H$11:H$310, MATCH($C1470, Ingredients!$B$11:$B$310, 0)), "")="", "", IFERROR(INDEX(Ingredients!H$11:H$310, MATCH($C1470, Ingredients!$B$11:$B$310, 0)), "")))</f>
        <v/>
      </c>
      <c r="AN1470" s="83" t="str">
        <f t="shared" si="335"/>
        <v/>
      </c>
      <c r="AP1470" s="114" t="str">
        <f t="shared" si="345"/>
        <v/>
      </c>
      <c r="AR1470" s="117" t="str">
        <f>IF($C1470="", "", IF(IFERROR(INDEX(Ingredients!$AI$11:$AI$310, MATCH($C1470, Ingredients!$B$11:$B$310, 0)), "")="", "", IFERROR(INDEX(Ingredients!$AI$11:$AI$310, MATCH($C1470, Ingredients!$B$11:$B$310, 0)), "")))</f>
        <v/>
      </c>
      <c r="AT1470" s="120" t="str">
        <f t="shared" si="346"/>
        <v/>
      </c>
      <c r="AV1470" s="90" t="str">
        <f t="shared" si="336"/>
        <v/>
      </c>
      <c r="AX1470" s="90" t="str">
        <f>IF($AV1470="", "", COUNTIF($AV$11:$AV$5010, "&lt;"&amp;$AV1470)+1+COUNTIF($AV$11:$AV1470, $AV1470)-1)</f>
        <v/>
      </c>
      <c r="AZ1470" s="111" t="str">
        <f>IF($B1470="", "", SUMIF('Shopping List'!$AV$11:$AV$25, $B1470, 'Shopping List'!$BN$11:$BN$25))</f>
        <v/>
      </c>
      <c r="BB1470" s="117" t="str">
        <f t="shared" si="347"/>
        <v/>
      </c>
    </row>
    <row r="1471" spans="1:54" x14ac:dyDescent="0.25">
      <c r="A1471" s="4"/>
      <c r="B1471" s="37"/>
      <c r="C1471" s="124"/>
      <c r="D1471" s="39"/>
      <c r="E1471" s="125"/>
      <c r="F1471" s="48"/>
      <c r="G1471" s="4"/>
      <c r="H1471" s="4"/>
      <c r="I1471" s="95" t="str">
        <f>IF($C1471="", "", IF(IFERROR(INDEX(Ingredients!$C$11:$C$310, MATCH($C1471, Ingredients!$B$11:$B$310, 0)), "")="", "", IFERROR(INDEX(Ingredients!$C$11:$C$310, MATCH($C1471, Ingredients!$B$11:$B$310, 0)), "")))</f>
        <v/>
      </c>
      <c r="J1471" s="73" t="str">
        <f>IF($B1471="", "", IF(IFERROR(INDEX(Meals!$C$11:$C$260, MATCH($B1471, Meals!$B$11:$B$260, 0)), "")="", "", IFERROR(INDEX(Meals!$C$11:$C$260, MATCH($B1471, Meals!$B$11:$B$260, 0)), "")))</f>
        <v/>
      </c>
      <c r="K1471" s="4"/>
      <c r="L1471" s="72" t="str">
        <f t="shared" si="337"/>
        <v/>
      </c>
      <c r="M1471" s="73" t="str">
        <f t="shared" si="338"/>
        <v/>
      </c>
      <c r="N1471" s="4"/>
      <c r="O1471" s="78" t="str">
        <f t="shared" si="339"/>
        <v/>
      </c>
      <c r="P1471" s="79" t="str">
        <f t="shared" si="340"/>
        <v/>
      </c>
      <c r="Q1471" s="4"/>
      <c r="R1471" s="90" t="str">
        <f t="shared" si="341"/>
        <v/>
      </c>
      <c r="S1471" s="4"/>
      <c r="Y1471" s="18" t="str">
        <f t="shared" si="342"/>
        <v/>
      </c>
      <c r="AA1471" s="18" t="str">
        <f t="shared" si="333"/>
        <v/>
      </c>
      <c r="AB1471" s="18" t="str">
        <f t="shared" si="334"/>
        <v/>
      </c>
      <c r="AC1471" s="18" t="str">
        <f t="shared" si="343"/>
        <v/>
      </c>
      <c r="AD1471" s="18" t="str">
        <f t="shared" si="343"/>
        <v/>
      </c>
      <c r="AE1471" s="18" t="str">
        <f t="shared" si="344"/>
        <v/>
      </c>
      <c r="AG1471" s="95" t="str">
        <f>IF($C1471="", "", IF(IFERROR(INDEX(Ingredients!C$11:C$310, MATCH($C1471, Ingredients!$B$11:$B$310, 0)), "")="", "", IFERROR(INDEX(Ingredients!C$11:C$310, MATCH($C1471, Ingredients!$B$11:$B$310, 0)), "")))</f>
        <v/>
      </c>
      <c r="AH1471" s="105" t="str">
        <f>IF($C1471="", "", IF(IFERROR(INDEX(Ingredients!D$11:D$310, MATCH($C1471, Ingredients!$B$11:$B$310, 0)), "")="", "", IFERROR(INDEX(Ingredients!D$11:D$310, MATCH($C1471, Ingredients!$B$11:$B$310, 0)), "")))</f>
        <v/>
      </c>
      <c r="AI1471" s="106" t="str">
        <f>IF($C1471="", "", IF(IFERROR(INDEX(Ingredients!E$11:E$310, MATCH($C1471, Ingredients!$B$11:$B$310, 0)), "")="", "", IFERROR(INDEX(Ingredients!E$11:E$310, MATCH($C1471, Ingredients!$B$11:$B$310, 0)), "")))</f>
        <v/>
      </c>
      <c r="AJ1471" s="108" t="str">
        <f>IF($C1471="", "", IF(IFERROR(INDEX(Ingredients!F$11:F$310, MATCH($C1471, Ingredients!$B$11:$B$310, 0)), "")="", "", IFERROR(INDEX(Ingredients!F$11:F$310, MATCH($C1471, Ingredients!$B$11:$B$310, 0)), "")))</f>
        <v/>
      </c>
      <c r="AK1471" s="106" t="str">
        <f>IF($C1471="", "", IF(IFERROR(INDEX(Ingredients!G$11:G$310, MATCH($C1471, Ingredients!$B$11:$B$310, 0)), "")="", "", IFERROR(INDEX(Ingredients!G$11:G$310, MATCH($C1471, Ingredients!$B$11:$B$310, 0)), "")))</f>
        <v/>
      </c>
      <c r="AL1471" s="79" t="str">
        <f>IF($C1471="", "", IF(IFERROR(INDEX(Ingredients!H$11:H$310, MATCH($C1471, Ingredients!$B$11:$B$310, 0)), "")="", "", IFERROR(INDEX(Ingredients!H$11:H$310, MATCH($C1471, Ingredients!$B$11:$B$310, 0)), "")))</f>
        <v/>
      </c>
      <c r="AN1471" s="83" t="str">
        <f t="shared" si="335"/>
        <v/>
      </c>
      <c r="AP1471" s="114" t="str">
        <f t="shared" si="345"/>
        <v/>
      </c>
      <c r="AR1471" s="117" t="str">
        <f>IF($C1471="", "", IF(IFERROR(INDEX(Ingredients!$AI$11:$AI$310, MATCH($C1471, Ingredients!$B$11:$B$310, 0)), "")="", "", IFERROR(INDEX(Ingredients!$AI$11:$AI$310, MATCH($C1471, Ingredients!$B$11:$B$310, 0)), "")))</f>
        <v/>
      </c>
      <c r="AT1471" s="120" t="str">
        <f t="shared" si="346"/>
        <v/>
      </c>
      <c r="AV1471" s="90" t="str">
        <f t="shared" si="336"/>
        <v/>
      </c>
      <c r="AX1471" s="90" t="str">
        <f>IF($AV1471="", "", COUNTIF($AV$11:$AV$5010, "&lt;"&amp;$AV1471)+1+COUNTIF($AV$11:$AV1471, $AV1471)-1)</f>
        <v/>
      </c>
      <c r="AZ1471" s="111" t="str">
        <f>IF($B1471="", "", SUMIF('Shopping List'!$AV$11:$AV$25, $B1471, 'Shopping List'!$BN$11:$BN$25))</f>
        <v/>
      </c>
      <c r="BB1471" s="117" t="str">
        <f t="shared" si="347"/>
        <v/>
      </c>
    </row>
    <row r="1472" spans="1:54" x14ac:dyDescent="0.25">
      <c r="A1472" s="4"/>
      <c r="B1472" s="37"/>
      <c r="C1472" s="124"/>
      <c r="D1472" s="39"/>
      <c r="E1472" s="125"/>
      <c r="F1472" s="48"/>
      <c r="G1472" s="4"/>
      <c r="H1472" s="4"/>
      <c r="I1472" s="95" t="str">
        <f>IF($C1472="", "", IF(IFERROR(INDEX(Ingredients!$C$11:$C$310, MATCH($C1472, Ingredients!$B$11:$B$310, 0)), "")="", "", IFERROR(INDEX(Ingredients!$C$11:$C$310, MATCH($C1472, Ingredients!$B$11:$B$310, 0)), "")))</f>
        <v/>
      </c>
      <c r="J1472" s="73" t="str">
        <f>IF($B1472="", "", IF(IFERROR(INDEX(Meals!$C$11:$C$260, MATCH($B1472, Meals!$B$11:$B$260, 0)), "")="", "", IFERROR(INDEX(Meals!$C$11:$C$260, MATCH($B1472, Meals!$B$11:$B$260, 0)), "")))</f>
        <v/>
      </c>
      <c r="K1472" s="4"/>
      <c r="L1472" s="72" t="str">
        <f t="shared" si="337"/>
        <v/>
      </c>
      <c r="M1472" s="73" t="str">
        <f t="shared" si="338"/>
        <v/>
      </c>
      <c r="N1472" s="4"/>
      <c r="O1472" s="78" t="str">
        <f t="shared" si="339"/>
        <v/>
      </c>
      <c r="P1472" s="79" t="str">
        <f t="shared" si="340"/>
        <v/>
      </c>
      <c r="Q1472" s="4"/>
      <c r="R1472" s="90" t="str">
        <f t="shared" si="341"/>
        <v/>
      </c>
      <c r="S1472" s="4"/>
      <c r="Y1472" s="18" t="str">
        <f t="shared" si="342"/>
        <v/>
      </c>
      <c r="AA1472" s="18" t="str">
        <f t="shared" si="333"/>
        <v/>
      </c>
      <c r="AB1472" s="18" t="str">
        <f t="shared" si="334"/>
        <v/>
      </c>
      <c r="AC1472" s="18" t="str">
        <f t="shared" si="343"/>
        <v/>
      </c>
      <c r="AD1472" s="18" t="str">
        <f t="shared" si="343"/>
        <v/>
      </c>
      <c r="AE1472" s="18" t="str">
        <f t="shared" si="344"/>
        <v/>
      </c>
      <c r="AG1472" s="95" t="str">
        <f>IF($C1472="", "", IF(IFERROR(INDEX(Ingredients!C$11:C$310, MATCH($C1472, Ingredients!$B$11:$B$310, 0)), "")="", "", IFERROR(INDEX(Ingredients!C$11:C$310, MATCH($C1472, Ingredients!$B$11:$B$310, 0)), "")))</f>
        <v/>
      </c>
      <c r="AH1472" s="105" t="str">
        <f>IF($C1472="", "", IF(IFERROR(INDEX(Ingredients!D$11:D$310, MATCH($C1472, Ingredients!$B$11:$B$310, 0)), "")="", "", IFERROR(INDEX(Ingredients!D$11:D$310, MATCH($C1472, Ingredients!$B$11:$B$310, 0)), "")))</f>
        <v/>
      </c>
      <c r="AI1472" s="106" t="str">
        <f>IF($C1472="", "", IF(IFERROR(INDEX(Ingredients!E$11:E$310, MATCH($C1472, Ingredients!$B$11:$B$310, 0)), "")="", "", IFERROR(INDEX(Ingredients!E$11:E$310, MATCH($C1472, Ingredients!$B$11:$B$310, 0)), "")))</f>
        <v/>
      </c>
      <c r="AJ1472" s="108" t="str">
        <f>IF($C1472="", "", IF(IFERROR(INDEX(Ingredients!F$11:F$310, MATCH($C1472, Ingredients!$B$11:$B$310, 0)), "")="", "", IFERROR(INDEX(Ingredients!F$11:F$310, MATCH($C1472, Ingredients!$B$11:$B$310, 0)), "")))</f>
        <v/>
      </c>
      <c r="AK1472" s="106" t="str">
        <f>IF($C1472="", "", IF(IFERROR(INDEX(Ingredients!G$11:G$310, MATCH($C1472, Ingredients!$B$11:$B$310, 0)), "")="", "", IFERROR(INDEX(Ingredients!G$11:G$310, MATCH($C1472, Ingredients!$B$11:$B$310, 0)), "")))</f>
        <v/>
      </c>
      <c r="AL1472" s="79" t="str">
        <f>IF($C1472="", "", IF(IFERROR(INDEX(Ingredients!H$11:H$310, MATCH($C1472, Ingredients!$B$11:$B$310, 0)), "")="", "", IFERROR(INDEX(Ingredients!H$11:H$310, MATCH($C1472, Ingredients!$B$11:$B$310, 0)), "")))</f>
        <v/>
      </c>
      <c r="AN1472" s="83" t="str">
        <f t="shared" si="335"/>
        <v/>
      </c>
      <c r="AP1472" s="114" t="str">
        <f t="shared" si="345"/>
        <v/>
      </c>
      <c r="AR1472" s="117" t="str">
        <f>IF($C1472="", "", IF(IFERROR(INDEX(Ingredients!$AI$11:$AI$310, MATCH($C1472, Ingredients!$B$11:$B$310, 0)), "")="", "", IFERROR(INDEX(Ingredients!$AI$11:$AI$310, MATCH($C1472, Ingredients!$B$11:$B$310, 0)), "")))</f>
        <v/>
      </c>
      <c r="AT1472" s="120" t="str">
        <f t="shared" si="346"/>
        <v/>
      </c>
      <c r="AV1472" s="90" t="str">
        <f t="shared" si="336"/>
        <v/>
      </c>
      <c r="AX1472" s="90" t="str">
        <f>IF($AV1472="", "", COUNTIF($AV$11:$AV$5010, "&lt;"&amp;$AV1472)+1+COUNTIF($AV$11:$AV1472, $AV1472)-1)</f>
        <v/>
      </c>
      <c r="AZ1472" s="111" t="str">
        <f>IF($B1472="", "", SUMIF('Shopping List'!$AV$11:$AV$25, $B1472, 'Shopping List'!$BN$11:$BN$25))</f>
        <v/>
      </c>
      <c r="BB1472" s="117" t="str">
        <f t="shared" si="347"/>
        <v/>
      </c>
    </row>
    <row r="1473" spans="1:54" x14ac:dyDescent="0.25">
      <c r="A1473" s="4"/>
      <c r="B1473" s="37"/>
      <c r="C1473" s="124"/>
      <c r="D1473" s="39"/>
      <c r="E1473" s="125"/>
      <c r="F1473" s="48"/>
      <c r="G1473" s="4"/>
      <c r="H1473" s="4"/>
      <c r="I1473" s="95" t="str">
        <f>IF($C1473="", "", IF(IFERROR(INDEX(Ingredients!$C$11:$C$310, MATCH($C1473, Ingredients!$B$11:$B$310, 0)), "")="", "", IFERROR(INDEX(Ingredients!$C$11:$C$310, MATCH($C1473, Ingredients!$B$11:$B$310, 0)), "")))</f>
        <v/>
      </c>
      <c r="J1473" s="73" t="str">
        <f>IF($B1473="", "", IF(IFERROR(INDEX(Meals!$C$11:$C$260, MATCH($B1473, Meals!$B$11:$B$260, 0)), "")="", "", IFERROR(INDEX(Meals!$C$11:$C$260, MATCH($B1473, Meals!$B$11:$B$260, 0)), "")))</f>
        <v/>
      </c>
      <c r="K1473" s="4"/>
      <c r="L1473" s="72" t="str">
        <f t="shared" si="337"/>
        <v/>
      </c>
      <c r="M1473" s="73" t="str">
        <f t="shared" si="338"/>
        <v/>
      </c>
      <c r="N1473" s="4"/>
      <c r="O1473" s="78" t="str">
        <f t="shared" si="339"/>
        <v/>
      </c>
      <c r="P1473" s="79" t="str">
        <f t="shared" si="340"/>
        <v/>
      </c>
      <c r="Q1473" s="4"/>
      <c r="R1473" s="90" t="str">
        <f t="shared" si="341"/>
        <v/>
      </c>
      <c r="S1473" s="4"/>
      <c r="Y1473" s="18" t="str">
        <f t="shared" si="342"/>
        <v/>
      </c>
      <c r="AA1473" s="18" t="str">
        <f t="shared" si="333"/>
        <v/>
      </c>
      <c r="AB1473" s="18" t="str">
        <f t="shared" si="334"/>
        <v/>
      </c>
      <c r="AC1473" s="18" t="str">
        <f t="shared" si="343"/>
        <v/>
      </c>
      <c r="AD1473" s="18" t="str">
        <f t="shared" si="343"/>
        <v/>
      </c>
      <c r="AE1473" s="18" t="str">
        <f t="shared" si="344"/>
        <v/>
      </c>
      <c r="AG1473" s="95" t="str">
        <f>IF($C1473="", "", IF(IFERROR(INDEX(Ingredients!C$11:C$310, MATCH($C1473, Ingredients!$B$11:$B$310, 0)), "")="", "", IFERROR(INDEX(Ingredients!C$11:C$310, MATCH($C1473, Ingredients!$B$11:$B$310, 0)), "")))</f>
        <v/>
      </c>
      <c r="AH1473" s="105" t="str">
        <f>IF($C1473="", "", IF(IFERROR(INDEX(Ingredients!D$11:D$310, MATCH($C1473, Ingredients!$B$11:$B$310, 0)), "")="", "", IFERROR(INDEX(Ingredients!D$11:D$310, MATCH($C1473, Ingredients!$B$11:$B$310, 0)), "")))</f>
        <v/>
      </c>
      <c r="AI1473" s="106" t="str">
        <f>IF($C1473="", "", IF(IFERROR(INDEX(Ingredients!E$11:E$310, MATCH($C1473, Ingredients!$B$11:$B$310, 0)), "")="", "", IFERROR(INDEX(Ingredients!E$11:E$310, MATCH($C1473, Ingredients!$B$11:$B$310, 0)), "")))</f>
        <v/>
      </c>
      <c r="AJ1473" s="108" t="str">
        <f>IF($C1473="", "", IF(IFERROR(INDEX(Ingredients!F$11:F$310, MATCH($C1473, Ingredients!$B$11:$B$310, 0)), "")="", "", IFERROR(INDEX(Ingredients!F$11:F$310, MATCH($C1473, Ingredients!$B$11:$B$310, 0)), "")))</f>
        <v/>
      </c>
      <c r="AK1473" s="106" t="str">
        <f>IF($C1473="", "", IF(IFERROR(INDEX(Ingredients!G$11:G$310, MATCH($C1473, Ingredients!$B$11:$B$310, 0)), "")="", "", IFERROR(INDEX(Ingredients!G$11:G$310, MATCH($C1473, Ingredients!$B$11:$B$310, 0)), "")))</f>
        <v/>
      </c>
      <c r="AL1473" s="79" t="str">
        <f>IF($C1473="", "", IF(IFERROR(INDEX(Ingredients!H$11:H$310, MATCH($C1473, Ingredients!$B$11:$B$310, 0)), "")="", "", IFERROR(INDEX(Ingredients!H$11:H$310, MATCH($C1473, Ingredients!$B$11:$B$310, 0)), "")))</f>
        <v/>
      </c>
      <c r="AN1473" s="83" t="str">
        <f t="shared" si="335"/>
        <v/>
      </c>
      <c r="AP1473" s="114" t="str">
        <f t="shared" si="345"/>
        <v/>
      </c>
      <c r="AR1473" s="117" t="str">
        <f>IF($C1473="", "", IF(IFERROR(INDEX(Ingredients!$AI$11:$AI$310, MATCH($C1473, Ingredients!$B$11:$B$310, 0)), "")="", "", IFERROR(INDEX(Ingredients!$AI$11:$AI$310, MATCH($C1473, Ingredients!$B$11:$B$310, 0)), "")))</f>
        <v/>
      </c>
      <c r="AT1473" s="120" t="str">
        <f t="shared" si="346"/>
        <v/>
      </c>
      <c r="AV1473" s="90" t="str">
        <f t="shared" si="336"/>
        <v/>
      </c>
      <c r="AX1473" s="90" t="str">
        <f>IF($AV1473="", "", COUNTIF($AV$11:$AV$5010, "&lt;"&amp;$AV1473)+1+COUNTIF($AV$11:$AV1473, $AV1473)-1)</f>
        <v/>
      </c>
      <c r="AZ1473" s="111" t="str">
        <f>IF($B1473="", "", SUMIF('Shopping List'!$AV$11:$AV$25, $B1473, 'Shopping List'!$BN$11:$BN$25))</f>
        <v/>
      </c>
      <c r="BB1473" s="117" t="str">
        <f t="shared" si="347"/>
        <v/>
      </c>
    </row>
    <row r="1474" spans="1:54" x14ac:dyDescent="0.25">
      <c r="A1474" s="4"/>
      <c r="B1474" s="37"/>
      <c r="C1474" s="124"/>
      <c r="D1474" s="39"/>
      <c r="E1474" s="125"/>
      <c r="F1474" s="48"/>
      <c r="G1474" s="4"/>
      <c r="H1474" s="4"/>
      <c r="I1474" s="95" t="str">
        <f>IF($C1474="", "", IF(IFERROR(INDEX(Ingredients!$C$11:$C$310, MATCH($C1474, Ingredients!$B$11:$B$310, 0)), "")="", "", IFERROR(INDEX(Ingredients!$C$11:$C$310, MATCH($C1474, Ingredients!$B$11:$B$310, 0)), "")))</f>
        <v/>
      </c>
      <c r="J1474" s="73" t="str">
        <f>IF($B1474="", "", IF(IFERROR(INDEX(Meals!$C$11:$C$260, MATCH($B1474, Meals!$B$11:$B$260, 0)), "")="", "", IFERROR(INDEX(Meals!$C$11:$C$260, MATCH($B1474, Meals!$B$11:$B$260, 0)), "")))</f>
        <v/>
      </c>
      <c r="K1474" s="4"/>
      <c r="L1474" s="72" t="str">
        <f t="shared" si="337"/>
        <v/>
      </c>
      <c r="M1474" s="73" t="str">
        <f t="shared" si="338"/>
        <v/>
      </c>
      <c r="N1474" s="4"/>
      <c r="O1474" s="78" t="str">
        <f t="shared" si="339"/>
        <v/>
      </c>
      <c r="P1474" s="79" t="str">
        <f t="shared" si="340"/>
        <v/>
      </c>
      <c r="Q1474" s="4"/>
      <c r="R1474" s="90" t="str">
        <f t="shared" si="341"/>
        <v/>
      </c>
      <c r="S1474" s="4"/>
      <c r="Y1474" s="18" t="str">
        <f t="shared" si="342"/>
        <v/>
      </c>
      <c r="AA1474" s="18" t="str">
        <f t="shared" si="333"/>
        <v/>
      </c>
      <c r="AB1474" s="18" t="str">
        <f t="shared" si="334"/>
        <v/>
      </c>
      <c r="AC1474" s="18" t="str">
        <f t="shared" si="343"/>
        <v/>
      </c>
      <c r="AD1474" s="18" t="str">
        <f t="shared" si="343"/>
        <v/>
      </c>
      <c r="AE1474" s="18" t="str">
        <f t="shared" si="344"/>
        <v/>
      </c>
      <c r="AG1474" s="95" t="str">
        <f>IF($C1474="", "", IF(IFERROR(INDEX(Ingredients!C$11:C$310, MATCH($C1474, Ingredients!$B$11:$B$310, 0)), "")="", "", IFERROR(INDEX(Ingredients!C$11:C$310, MATCH($C1474, Ingredients!$B$11:$B$310, 0)), "")))</f>
        <v/>
      </c>
      <c r="AH1474" s="105" t="str">
        <f>IF($C1474="", "", IF(IFERROR(INDEX(Ingredients!D$11:D$310, MATCH($C1474, Ingredients!$B$11:$B$310, 0)), "")="", "", IFERROR(INDEX(Ingredients!D$11:D$310, MATCH($C1474, Ingredients!$B$11:$B$310, 0)), "")))</f>
        <v/>
      </c>
      <c r="AI1474" s="106" t="str">
        <f>IF($C1474="", "", IF(IFERROR(INDEX(Ingredients!E$11:E$310, MATCH($C1474, Ingredients!$B$11:$B$310, 0)), "")="", "", IFERROR(INDEX(Ingredients!E$11:E$310, MATCH($C1474, Ingredients!$B$11:$B$310, 0)), "")))</f>
        <v/>
      </c>
      <c r="AJ1474" s="108" t="str">
        <f>IF($C1474="", "", IF(IFERROR(INDEX(Ingredients!F$11:F$310, MATCH($C1474, Ingredients!$B$11:$B$310, 0)), "")="", "", IFERROR(INDEX(Ingredients!F$11:F$310, MATCH($C1474, Ingredients!$B$11:$B$310, 0)), "")))</f>
        <v/>
      </c>
      <c r="AK1474" s="106" t="str">
        <f>IF($C1474="", "", IF(IFERROR(INDEX(Ingredients!G$11:G$310, MATCH($C1474, Ingredients!$B$11:$B$310, 0)), "")="", "", IFERROR(INDEX(Ingredients!G$11:G$310, MATCH($C1474, Ingredients!$B$11:$B$310, 0)), "")))</f>
        <v/>
      </c>
      <c r="AL1474" s="79" t="str">
        <f>IF($C1474="", "", IF(IFERROR(INDEX(Ingredients!H$11:H$310, MATCH($C1474, Ingredients!$B$11:$B$310, 0)), "")="", "", IFERROR(INDEX(Ingredients!H$11:H$310, MATCH($C1474, Ingredients!$B$11:$B$310, 0)), "")))</f>
        <v/>
      </c>
      <c r="AN1474" s="83" t="str">
        <f t="shared" si="335"/>
        <v/>
      </c>
      <c r="AP1474" s="114" t="str">
        <f t="shared" si="345"/>
        <v/>
      </c>
      <c r="AR1474" s="117" t="str">
        <f>IF($C1474="", "", IF(IFERROR(INDEX(Ingredients!$AI$11:$AI$310, MATCH($C1474, Ingredients!$B$11:$B$310, 0)), "")="", "", IFERROR(INDEX(Ingredients!$AI$11:$AI$310, MATCH($C1474, Ingredients!$B$11:$B$310, 0)), "")))</f>
        <v/>
      </c>
      <c r="AT1474" s="120" t="str">
        <f t="shared" si="346"/>
        <v/>
      </c>
      <c r="AV1474" s="90" t="str">
        <f t="shared" si="336"/>
        <v/>
      </c>
      <c r="AX1474" s="90" t="str">
        <f>IF($AV1474="", "", COUNTIF($AV$11:$AV$5010, "&lt;"&amp;$AV1474)+1+COUNTIF($AV$11:$AV1474, $AV1474)-1)</f>
        <v/>
      </c>
      <c r="AZ1474" s="111" t="str">
        <f>IF($B1474="", "", SUMIF('Shopping List'!$AV$11:$AV$25, $B1474, 'Shopping List'!$BN$11:$BN$25))</f>
        <v/>
      </c>
      <c r="BB1474" s="117" t="str">
        <f t="shared" si="347"/>
        <v/>
      </c>
    </row>
    <row r="1475" spans="1:54" x14ac:dyDescent="0.25">
      <c r="A1475" s="4"/>
      <c r="B1475" s="37"/>
      <c r="C1475" s="124"/>
      <c r="D1475" s="39"/>
      <c r="E1475" s="125"/>
      <c r="F1475" s="48"/>
      <c r="G1475" s="4"/>
      <c r="H1475" s="4"/>
      <c r="I1475" s="95" t="str">
        <f>IF($C1475="", "", IF(IFERROR(INDEX(Ingredients!$C$11:$C$310, MATCH($C1475, Ingredients!$B$11:$B$310, 0)), "")="", "", IFERROR(INDEX(Ingredients!$C$11:$C$310, MATCH($C1475, Ingredients!$B$11:$B$310, 0)), "")))</f>
        <v/>
      </c>
      <c r="J1475" s="73" t="str">
        <f>IF($B1475="", "", IF(IFERROR(INDEX(Meals!$C$11:$C$260, MATCH($B1475, Meals!$B$11:$B$260, 0)), "")="", "", IFERROR(INDEX(Meals!$C$11:$C$260, MATCH($B1475, Meals!$B$11:$B$260, 0)), "")))</f>
        <v/>
      </c>
      <c r="K1475" s="4"/>
      <c r="L1475" s="72" t="str">
        <f t="shared" si="337"/>
        <v/>
      </c>
      <c r="M1475" s="73" t="str">
        <f t="shared" si="338"/>
        <v/>
      </c>
      <c r="N1475" s="4"/>
      <c r="O1475" s="78" t="str">
        <f t="shared" si="339"/>
        <v/>
      </c>
      <c r="P1475" s="79" t="str">
        <f t="shared" si="340"/>
        <v/>
      </c>
      <c r="Q1475" s="4"/>
      <c r="R1475" s="90" t="str">
        <f t="shared" si="341"/>
        <v/>
      </c>
      <c r="S1475" s="4"/>
      <c r="Y1475" s="18" t="str">
        <f t="shared" si="342"/>
        <v/>
      </c>
      <c r="AA1475" s="18" t="str">
        <f t="shared" si="333"/>
        <v/>
      </c>
      <c r="AB1475" s="18" t="str">
        <f t="shared" si="334"/>
        <v/>
      </c>
      <c r="AC1475" s="18" t="str">
        <f t="shared" si="343"/>
        <v/>
      </c>
      <c r="AD1475" s="18" t="str">
        <f t="shared" si="343"/>
        <v/>
      </c>
      <c r="AE1475" s="18" t="str">
        <f t="shared" si="344"/>
        <v/>
      </c>
      <c r="AG1475" s="95" t="str">
        <f>IF($C1475="", "", IF(IFERROR(INDEX(Ingredients!C$11:C$310, MATCH($C1475, Ingredients!$B$11:$B$310, 0)), "")="", "", IFERROR(INDEX(Ingredients!C$11:C$310, MATCH($C1475, Ingredients!$B$11:$B$310, 0)), "")))</f>
        <v/>
      </c>
      <c r="AH1475" s="105" t="str">
        <f>IF($C1475="", "", IF(IFERROR(INDEX(Ingredients!D$11:D$310, MATCH($C1475, Ingredients!$B$11:$B$310, 0)), "")="", "", IFERROR(INDEX(Ingredients!D$11:D$310, MATCH($C1475, Ingredients!$B$11:$B$310, 0)), "")))</f>
        <v/>
      </c>
      <c r="AI1475" s="106" t="str">
        <f>IF($C1475="", "", IF(IFERROR(INDEX(Ingredients!E$11:E$310, MATCH($C1475, Ingredients!$B$11:$B$310, 0)), "")="", "", IFERROR(INDEX(Ingredients!E$11:E$310, MATCH($C1475, Ingredients!$B$11:$B$310, 0)), "")))</f>
        <v/>
      </c>
      <c r="AJ1475" s="108" t="str">
        <f>IF($C1475="", "", IF(IFERROR(INDEX(Ingredients!F$11:F$310, MATCH($C1475, Ingredients!$B$11:$B$310, 0)), "")="", "", IFERROR(INDEX(Ingredients!F$11:F$310, MATCH($C1475, Ingredients!$B$11:$B$310, 0)), "")))</f>
        <v/>
      </c>
      <c r="AK1475" s="106" t="str">
        <f>IF($C1475="", "", IF(IFERROR(INDEX(Ingredients!G$11:G$310, MATCH($C1475, Ingredients!$B$11:$B$310, 0)), "")="", "", IFERROR(INDEX(Ingredients!G$11:G$310, MATCH($C1475, Ingredients!$B$11:$B$310, 0)), "")))</f>
        <v/>
      </c>
      <c r="AL1475" s="79" t="str">
        <f>IF($C1475="", "", IF(IFERROR(INDEX(Ingredients!H$11:H$310, MATCH($C1475, Ingredients!$B$11:$B$310, 0)), "")="", "", IFERROR(INDEX(Ingredients!H$11:H$310, MATCH($C1475, Ingredients!$B$11:$B$310, 0)), "")))</f>
        <v/>
      </c>
      <c r="AN1475" s="83" t="str">
        <f t="shared" si="335"/>
        <v/>
      </c>
      <c r="AP1475" s="114" t="str">
        <f t="shared" si="345"/>
        <v/>
      </c>
      <c r="AR1475" s="117" t="str">
        <f>IF($C1475="", "", IF(IFERROR(INDEX(Ingredients!$AI$11:$AI$310, MATCH($C1475, Ingredients!$B$11:$B$310, 0)), "")="", "", IFERROR(INDEX(Ingredients!$AI$11:$AI$310, MATCH($C1475, Ingredients!$B$11:$B$310, 0)), "")))</f>
        <v/>
      </c>
      <c r="AT1475" s="120" t="str">
        <f t="shared" si="346"/>
        <v/>
      </c>
      <c r="AV1475" s="90" t="str">
        <f t="shared" si="336"/>
        <v/>
      </c>
      <c r="AX1475" s="90" t="str">
        <f>IF($AV1475="", "", COUNTIF($AV$11:$AV$5010, "&lt;"&amp;$AV1475)+1+COUNTIF($AV$11:$AV1475, $AV1475)-1)</f>
        <v/>
      </c>
      <c r="AZ1475" s="111" t="str">
        <f>IF($B1475="", "", SUMIF('Shopping List'!$AV$11:$AV$25, $B1475, 'Shopping List'!$BN$11:$BN$25))</f>
        <v/>
      </c>
      <c r="BB1475" s="117" t="str">
        <f t="shared" si="347"/>
        <v/>
      </c>
    </row>
    <row r="1476" spans="1:54" x14ac:dyDescent="0.25">
      <c r="A1476" s="4"/>
      <c r="B1476" s="37"/>
      <c r="C1476" s="124"/>
      <c r="D1476" s="39"/>
      <c r="E1476" s="125"/>
      <c r="F1476" s="48"/>
      <c r="G1476" s="4"/>
      <c r="H1476" s="4"/>
      <c r="I1476" s="95" t="str">
        <f>IF($C1476="", "", IF(IFERROR(INDEX(Ingredients!$C$11:$C$310, MATCH($C1476, Ingredients!$B$11:$B$310, 0)), "")="", "", IFERROR(INDEX(Ingredients!$C$11:$C$310, MATCH($C1476, Ingredients!$B$11:$B$310, 0)), "")))</f>
        <v/>
      </c>
      <c r="J1476" s="73" t="str">
        <f>IF($B1476="", "", IF(IFERROR(INDEX(Meals!$C$11:$C$260, MATCH($B1476, Meals!$B$11:$B$260, 0)), "")="", "", IFERROR(INDEX(Meals!$C$11:$C$260, MATCH($B1476, Meals!$B$11:$B$260, 0)), "")))</f>
        <v/>
      </c>
      <c r="K1476" s="4"/>
      <c r="L1476" s="72" t="str">
        <f t="shared" si="337"/>
        <v/>
      </c>
      <c r="M1476" s="73" t="str">
        <f t="shared" si="338"/>
        <v/>
      </c>
      <c r="N1476" s="4"/>
      <c r="O1476" s="78" t="str">
        <f t="shared" si="339"/>
        <v/>
      </c>
      <c r="P1476" s="79" t="str">
        <f t="shared" si="340"/>
        <v/>
      </c>
      <c r="Q1476" s="4"/>
      <c r="R1476" s="90" t="str">
        <f t="shared" si="341"/>
        <v/>
      </c>
      <c r="S1476" s="4"/>
      <c r="Y1476" s="18" t="str">
        <f t="shared" si="342"/>
        <v/>
      </c>
      <c r="AA1476" s="18" t="str">
        <f t="shared" si="333"/>
        <v/>
      </c>
      <c r="AB1476" s="18" t="str">
        <f t="shared" si="334"/>
        <v/>
      </c>
      <c r="AC1476" s="18" t="str">
        <f t="shared" si="343"/>
        <v/>
      </c>
      <c r="AD1476" s="18" t="str">
        <f t="shared" si="343"/>
        <v/>
      </c>
      <c r="AE1476" s="18" t="str">
        <f t="shared" si="344"/>
        <v/>
      </c>
      <c r="AG1476" s="95" t="str">
        <f>IF($C1476="", "", IF(IFERROR(INDEX(Ingredients!C$11:C$310, MATCH($C1476, Ingredients!$B$11:$B$310, 0)), "")="", "", IFERROR(INDEX(Ingredients!C$11:C$310, MATCH($C1476, Ingredients!$B$11:$B$310, 0)), "")))</f>
        <v/>
      </c>
      <c r="AH1476" s="105" t="str">
        <f>IF($C1476="", "", IF(IFERROR(INDEX(Ingredients!D$11:D$310, MATCH($C1476, Ingredients!$B$11:$B$310, 0)), "")="", "", IFERROR(INDEX(Ingredients!D$11:D$310, MATCH($C1476, Ingredients!$B$11:$B$310, 0)), "")))</f>
        <v/>
      </c>
      <c r="AI1476" s="106" t="str">
        <f>IF($C1476="", "", IF(IFERROR(INDEX(Ingredients!E$11:E$310, MATCH($C1476, Ingredients!$B$11:$B$310, 0)), "")="", "", IFERROR(INDEX(Ingredients!E$11:E$310, MATCH($C1476, Ingredients!$B$11:$B$310, 0)), "")))</f>
        <v/>
      </c>
      <c r="AJ1476" s="108" t="str">
        <f>IF($C1476="", "", IF(IFERROR(INDEX(Ingredients!F$11:F$310, MATCH($C1476, Ingredients!$B$11:$B$310, 0)), "")="", "", IFERROR(INDEX(Ingredients!F$11:F$310, MATCH($C1476, Ingredients!$B$11:$B$310, 0)), "")))</f>
        <v/>
      </c>
      <c r="AK1476" s="106" t="str">
        <f>IF($C1476="", "", IF(IFERROR(INDEX(Ingredients!G$11:G$310, MATCH($C1476, Ingredients!$B$11:$B$310, 0)), "")="", "", IFERROR(INDEX(Ingredients!G$11:G$310, MATCH($C1476, Ingredients!$B$11:$B$310, 0)), "")))</f>
        <v/>
      </c>
      <c r="AL1476" s="79" t="str">
        <f>IF($C1476="", "", IF(IFERROR(INDEX(Ingredients!H$11:H$310, MATCH($C1476, Ingredients!$B$11:$B$310, 0)), "")="", "", IFERROR(INDEX(Ingredients!H$11:H$310, MATCH($C1476, Ingredients!$B$11:$B$310, 0)), "")))</f>
        <v/>
      </c>
      <c r="AN1476" s="83" t="str">
        <f t="shared" si="335"/>
        <v/>
      </c>
      <c r="AP1476" s="114" t="str">
        <f t="shared" si="345"/>
        <v/>
      </c>
      <c r="AR1476" s="117" t="str">
        <f>IF($C1476="", "", IF(IFERROR(INDEX(Ingredients!$AI$11:$AI$310, MATCH($C1476, Ingredients!$B$11:$B$310, 0)), "")="", "", IFERROR(INDEX(Ingredients!$AI$11:$AI$310, MATCH($C1476, Ingredients!$B$11:$B$310, 0)), "")))</f>
        <v/>
      </c>
      <c r="AT1476" s="120" t="str">
        <f t="shared" si="346"/>
        <v/>
      </c>
      <c r="AV1476" s="90" t="str">
        <f t="shared" si="336"/>
        <v/>
      </c>
      <c r="AX1476" s="90" t="str">
        <f>IF($AV1476="", "", COUNTIF($AV$11:$AV$5010, "&lt;"&amp;$AV1476)+1+COUNTIF($AV$11:$AV1476, $AV1476)-1)</f>
        <v/>
      </c>
      <c r="AZ1476" s="111" t="str">
        <f>IF($B1476="", "", SUMIF('Shopping List'!$AV$11:$AV$25, $B1476, 'Shopping List'!$BN$11:$BN$25))</f>
        <v/>
      </c>
      <c r="BB1476" s="117" t="str">
        <f t="shared" si="347"/>
        <v/>
      </c>
    </row>
    <row r="1477" spans="1:54" x14ac:dyDescent="0.25">
      <c r="A1477" s="4"/>
      <c r="B1477" s="37"/>
      <c r="C1477" s="124"/>
      <c r="D1477" s="39"/>
      <c r="E1477" s="125"/>
      <c r="F1477" s="48"/>
      <c r="G1477" s="4"/>
      <c r="H1477" s="4"/>
      <c r="I1477" s="95" t="str">
        <f>IF($C1477="", "", IF(IFERROR(INDEX(Ingredients!$C$11:$C$310, MATCH($C1477, Ingredients!$B$11:$B$310, 0)), "")="", "", IFERROR(INDEX(Ingredients!$C$11:$C$310, MATCH($C1477, Ingredients!$B$11:$B$310, 0)), "")))</f>
        <v/>
      </c>
      <c r="J1477" s="73" t="str">
        <f>IF($B1477="", "", IF(IFERROR(INDEX(Meals!$C$11:$C$260, MATCH($B1477, Meals!$B$11:$B$260, 0)), "")="", "", IFERROR(INDEX(Meals!$C$11:$C$260, MATCH($B1477, Meals!$B$11:$B$260, 0)), "")))</f>
        <v/>
      </c>
      <c r="K1477" s="4"/>
      <c r="L1477" s="72" t="str">
        <f t="shared" si="337"/>
        <v/>
      </c>
      <c r="M1477" s="73" t="str">
        <f t="shared" si="338"/>
        <v/>
      </c>
      <c r="N1477" s="4"/>
      <c r="O1477" s="78" t="str">
        <f t="shared" si="339"/>
        <v/>
      </c>
      <c r="P1477" s="79" t="str">
        <f t="shared" si="340"/>
        <v/>
      </c>
      <c r="Q1477" s="4"/>
      <c r="R1477" s="90" t="str">
        <f t="shared" si="341"/>
        <v/>
      </c>
      <c r="S1477" s="4"/>
      <c r="Y1477" s="18" t="str">
        <f t="shared" si="342"/>
        <v/>
      </c>
      <c r="AA1477" s="18" t="str">
        <f t="shared" si="333"/>
        <v/>
      </c>
      <c r="AB1477" s="18" t="str">
        <f t="shared" si="334"/>
        <v/>
      </c>
      <c r="AC1477" s="18" t="str">
        <f t="shared" si="343"/>
        <v/>
      </c>
      <c r="AD1477" s="18" t="str">
        <f t="shared" si="343"/>
        <v/>
      </c>
      <c r="AE1477" s="18" t="str">
        <f t="shared" si="344"/>
        <v/>
      </c>
      <c r="AG1477" s="95" t="str">
        <f>IF($C1477="", "", IF(IFERROR(INDEX(Ingredients!C$11:C$310, MATCH($C1477, Ingredients!$B$11:$B$310, 0)), "")="", "", IFERROR(INDEX(Ingredients!C$11:C$310, MATCH($C1477, Ingredients!$B$11:$B$310, 0)), "")))</f>
        <v/>
      </c>
      <c r="AH1477" s="105" t="str">
        <f>IF($C1477="", "", IF(IFERROR(INDEX(Ingredients!D$11:D$310, MATCH($C1477, Ingredients!$B$11:$B$310, 0)), "")="", "", IFERROR(INDEX(Ingredients!D$11:D$310, MATCH($C1477, Ingredients!$B$11:$B$310, 0)), "")))</f>
        <v/>
      </c>
      <c r="AI1477" s="106" t="str">
        <f>IF($C1477="", "", IF(IFERROR(INDEX(Ingredients!E$11:E$310, MATCH($C1477, Ingredients!$B$11:$B$310, 0)), "")="", "", IFERROR(INDEX(Ingredients!E$11:E$310, MATCH($C1477, Ingredients!$B$11:$B$310, 0)), "")))</f>
        <v/>
      </c>
      <c r="AJ1477" s="108" t="str">
        <f>IF($C1477="", "", IF(IFERROR(INDEX(Ingredients!F$11:F$310, MATCH($C1477, Ingredients!$B$11:$B$310, 0)), "")="", "", IFERROR(INDEX(Ingredients!F$11:F$310, MATCH($C1477, Ingredients!$B$11:$B$310, 0)), "")))</f>
        <v/>
      </c>
      <c r="AK1477" s="106" t="str">
        <f>IF($C1477="", "", IF(IFERROR(INDEX(Ingredients!G$11:G$310, MATCH($C1477, Ingredients!$B$11:$B$310, 0)), "")="", "", IFERROR(INDEX(Ingredients!G$11:G$310, MATCH($C1477, Ingredients!$B$11:$B$310, 0)), "")))</f>
        <v/>
      </c>
      <c r="AL1477" s="79" t="str">
        <f>IF($C1477="", "", IF(IFERROR(INDEX(Ingredients!H$11:H$310, MATCH($C1477, Ingredients!$B$11:$B$310, 0)), "")="", "", IFERROR(INDEX(Ingredients!H$11:H$310, MATCH($C1477, Ingredients!$B$11:$B$310, 0)), "")))</f>
        <v/>
      </c>
      <c r="AN1477" s="83" t="str">
        <f t="shared" si="335"/>
        <v/>
      </c>
      <c r="AP1477" s="114" t="str">
        <f t="shared" si="345"/>
        <v/>
      </c>
      <c r="AR1477" s="117" t="str">
        <f>IF($C1477="", "", IF(IFERROR(INDEX(Ingredients!$AI$11:$AI$310, MATCH($C1477, Ingredients!$B$11:$B$310, 0)), "")="", "", IFERROR(INDEX(Ingredients!$AI$11:$AI$310, MATCH($C1477, Ingredients!$B$11:$B$310, 0)), "")))</f>
        <v/>
      </c>
      <c r="AT1477" s="120" t="str">
        <f t="shared" si="346"/>
        <v/>
      </c>
      <c r="AV1477" s="90" t="str">
        <f t="shared" si="336"/>
        <v/>
      </c>
      <c r="AX1477" s="90" t="str">
        <f>IF($AV1477="", "", COUNTIF($AV$11:$AV$5010, "&lt;"&amp;$AV1477)+1+COUNTIF($AV$11:$AV1477, $AV1477)-1)</f>
        <v/>
      </c>
      <c r="AZ1477" s="111" t="str">
        <f>IF($B1477="", "", SUMIF('Shopping List'!$AV$11:$AV$25, $B1477, 'Shopping List'!$BN$11:$BN$25))</f>
        <v/>
      </c>
      <c r="BB1477" s="117" t="str">
        <f t="shared" si="347"/>
        <v/>
      </c>
    </row>
    <row r="1478" spans="1:54" x14ac:dyDescent="0.25">
      <c r="A1478" s="4"/>
      <c r="B1478" s="37"/>
      <c r="C1478" s="124"/>
      <c r="D1478" s="39"/>
      <c r="E1478" s="125"/>
      <c r="F1478" s="48"/>
      <c r="G1478" s="4"/>
      <c r="H1478" s="4"/>
      <c r="I1478" s="95" t="str">
        <f>IF($C1478="", "", IF(IFERROR(INDEX(Ingredients!$C$11:$C$310, MATCH($C1478, Ingredients!$B$11:$B$310, 0)), "")="", "", IFERROR(INDEX(Ingredients!$C$11:$C$310, MATCH($C1478, Ingredients!$B$11:$B$310, 0)), "")))</f>
        <v/>
      </c>
      <c r="J1478" s="73" t="str">
        <f>IF($B1478="", "", IF(IFERROR(INDEX(Meals!$C$11:$C$260, MATCH($B1478, Meals!$B$11:$B$260, 0)), "")="", "", IFERROR(INDEX(Meals!$C$11:$C$260, MATCH($B1478, Meals!$B$11:$B$260, 0)), "")))</f>
        <v/>
      </c>
      <c r="K1478" s="4"/>
      <c r="L1478" s="72" t="str">
        <f t="shared" si="337"/>
        <v/>
      </c>
      <c r="M1478" s="73" t="str">
        <f t="shared" si="338"/>
        <v/>
      </c>
      <c r="N1478" s="4"/>
      <c r="O1478" s="78" t="str">
        <f t="shared" si="339"/>
        <v/>
      </c>
      <c r="P1478" s="79" t="str">
        <f t="shared" si="340"/>
        <v/>
      </c>
      <c r="Q1478" s="4"/>
      <c r="R1478" s="90" t="str">
        <f t="shared" si="341"/>
        <v/>
      </c>
      <c r="S1478" s="4"/>
      <c r="Y1478" s="18" t="str">
        <f t="shared" si="342"/>
        <v/>
      </c>
      <c r="AA1478" s="18" t="str">
        <f t="shared" si="333"/>
        <v/>
      </c>
      <c r="AB1478" s="18" t="str">
        <f t="shared" si="334"/>
        <v/>
      </c>
      <c r="AC1478" s="18" t="str">
        <f t="shared" si="343"/>
        <v/>
      </c>
      <c r="AD1478" s="18" t="str">
        <f t="shared" si="343"/>
        <v/>
      </c>
      <c r="AE1478" s="18" t="str">
        <f t="shared" si="344"/>
        <v/>
      </c>
      <c r="AG1478" s="95" t="str">
        <f>IF($C1478="", "", IF(IFERROR(INDEX(Ingredients!C$11:C$310, MATCH($C1478, Ingredients!$B$11:$B$310, 0)), "")="", "", IFERROR(INDEX(Ingredients!C$11:C$310, MATCH($C1478, Ingredients!$B$11:$B$310, 0)), "")))</f>
        <v/>
      </c>
      <c r="AH1478" s="105" t="str">
        <f>IF($C1478="", "", IF(IFERROR(INDEX(Ingredients!D$11:D$310, MATCH($C1478, Ingredients!$B$11:$B$310, 0)), "")="", "", IFERROR(INDEX(Ingredients!D$11:D$310, MATCH($C1478, Ingredients!$B$11:$B$310, 0)), "")))</f>
        <v/>
      </c>
      <c r="AI1478" s="106" t="str">
        <f>IF($C1478="", "", IF(IFERROR(INDEX(Ingredients!E$11:E$310, MATCH($C1478, Ingredients!$B$11:$B$310, 0)), "")="", "", IFERROR(INDEX(Ingredients!E$11:E$310, MATCH($C1478, Ingredients!$B$11:$B$310, 0)), "")))</f>
        <v/>
      </c>
      <c r="AJ1478" s="108" t="str">
        <f>IF($C1478="", "", IF(IFERROR(INDEX(Ingredients!F$11:F$310, MATCH($C1478, Ingredients!$B$11:$B$310, 0)), "")="", "", IFERROR(INDEX(Ingredients!F$11:F$310, MATCH($C1478, Ingredients!$B$11:$B$310, 0)), "")))</f>
        <v/>
      </c>
      <c r="AK1478" s="106" t="str">
        <f>IF($C1478="", "", IF(IFERROR(INDEX(Ingredients!G$11:G$310, MATCH($C1478, Ingredients!$B$11:$B$310, 0)), "")="", "", IFERROR(INDEX(Ingredients!G$11:G$310, MATCH($C1478, Ingredients!$B$11:$B$310, 0)), "")))</f>
        <v/>
      </c>
      <c r="AL1478" s="79" t="str">
        <f>IF($C1478="", "", IF(IFERROR(INDEX(Ingredients!H$11:H$310, MATCH($C1478, Ingredients!$B$11:$B$310, 0)), "")="", "", IFERROR(INDEX(Ingredients!H$11:H$310, MATCH($C1478, Ingredients!$B$11:$B$310, 0)), "")))</f>
        <v/>
      </c>
      <c r="AN1478" s="83" t="str">
        <f t="shared" si="335"/>
        <v/>
      </c>
      <c r="AP1478" s="114" t="str">
        <f t="shared" si="345"/>
        <v/>
      </c>
      <c r="AR1478" s="117" t="str">
        <f>IF($C1478="", "", IF(IFERROR(INDEX(Ingredients!$AI$11:$AI$310, MATCH($C1478, Ingredients!$B$11:$B$310, 0)), "")="", "", IFERROR(INDEX(Ingredients!$AI$11:$AI$310, MATCH($C1478, Ingredients!$B$11:$B$310, 0)), "")))</f>
        <v/>
      </c>
      <c r="AT1478" s="120" t="str">
        <f t="shared" si="346"/>
        <v/>
      </c>
      <c r="AV1478" s="90" t="str">
        <f t="shared" si="336"/>
        <v/>
      </c>
      <c r="AX1478" s="90" t="str">
        <f>IF($AV1478="", "", COUNTIF($AV$11:$AV$5010, "&lt;"&amp;$AV1478)+1+COUNTIF($AV$11:$AV1478, $AV1478)-1)</f>
        <v/>
      </c>
      <c r="AZ1478" s="111" t="str">
        <f>IF($B1478="", "", SUMIF('Shopping List'!$AV$11:$AV$25, $B1478, 'Shopping List'!$BN$11:$BN$25))</f>
        <v/>
      </c>
      <c r="BB1478" s="117" t="str">
        <f t="shared" si="347"/>
        <v/>
      </c>
    </row>
    <row r="1479" spans="1:54" x14ac:dyDescent="0.25">
      <c r="A1479" s="4"/>
      <c r="B1479" s="37"/>
      <c r="C1479" s="124"/>
      <c r="D1479" s="39"/>
      <c r="E1479" s="125"/>
      <c r="F1479" s="48"/>
      <c r="G1479" s="4"/>
      <c r="H1479" s="4"/>
      <c r="I1479" s="95" t="str">
        <f>IF($C1479="", "", IF(IFERROR(INDEX(Ingredients!$C$11:$C$310, MATCH($C1479, Ingredients!$B$11:$B$310, 0)), "")="", "", IFERROR(INDEX(Ingredients!$C$11:$C$310, MATCH($C1479, Ingredients!$B$11:$B$310, 0)), "")))</f>
        <v/>
      </c>
      <c r="J1479" s="73" t="str">
        <f>IF($B1479="", "", IF(IFERROR(INDEX(Meals!$C$11:$C$260, MATCH($B1479, Meals!$B$11:$B$260, 0)), "")="", "", IFERROR(INDEX(Meals!$C$11:$C$260, MATCH($B1479, Meals!$B$11:$B$260, 0)), "")))</f>
        <v/>
      </c>
      <c r="K1479" s="4"/>
      <c r="L1479" s="72" t="str">
        <f t="shared" si="337"/>
        <v/>
      </c>
      <c r="M1479" s="73" t="str">
        <f t="shared" si="338"/>
        <v/>
      </c>
      <c r="N1479" s="4"/>
      <c r="O1479" s="78" t="str">
        <f t="shared" si="339"/>
        <v/>
      </c>
      <c r="P1479" s="79" t="str">
        <f t="shared" si="340"/>
        <v/>
      </c>
      <c r="Q1479" s="4"/>
      <c r="R1479" s="90" t="str">
        <f t="shared" si="341"/>
        <v/>
      </c>
      <c r="S1479" s="4"/>
      <c r="Y1479" s="18" t="str">
        <f t="shared" si="342"/>
        <v/>
      </c>
      <c r="AA1479" s="18" t="str">
        <f t="shared" si="333"/>
        <v/>
      </c>
      <c r="AB1479" s="18" t="str">
        <f t="shared" si="334"/>
        <v/>
      </c>
      <c r="AC1479" s="18" t="str">
        <f t="shared" si="343"/>
        <v/>
      </c>
      <c r="AD1479" s="18" t="str">
        <f t="shared" si="343"/>
        <v/>
      </c>
      <c r="AE1479" s="18" t="str">
        <f t="shared" si="344"/>
        <v/>
      </c>
      <c r="AG1479" s="95" t="str">
        <f>IF($C1479="", "", IF(IFERROR(INDEX(Ingredients!C$11:C$310, MATCH($C1479, Ingredients!$B$11:$B$310, 0)), "")="", "", IFERROR(INDEX(Ingredients!C$11:C$310, MATCH($C1479, Ingredients!$B$11:$B$310, 0)), "")))</f>
        <v/>
      </c>
      <c r="AH1479" s="105" t="str">
        <f>IF($C1479="", "", IF(IFERROR(INDEX(Ingredients!D$11:D$310, MATCH($C1479, Ingredients!$B$11:$B$310, 0)), "")="", "", IFERROR(INDEX(Ingredients!D$11:D$310, MATCH($C1479, Ingredients!$B$11:$B$310, 0)), "")))</f>
        <v/>
      </c>
      <c r="AI1479" s="106" t="str">
        <f>IF($C1479="", "", IF(IFERROR(INDEX(Ingredients!E$11:E$310, MATCH($C1479, Ingredients!$B$11:$B$310, 0)), "")="", "", IFERROR(INDEX(Ingredients!E$11:E$310, MATCH($C1479, Ingredients!$B$11:$B$310, 0)), "")))</f>
        <v/>
      </c>
      <c r="AJ1479" s="108" t="str">
        <f>IF($C1479="", "", IF(IFERROR(INDEX(Ingredients!F$11:F$310, MATCH($C1479, Ingredients!$B$11:$B$310, 0)), "")="", "", IFERROR(INDEX(Ingredients!F$11:F$310, MATCH($C1479, Ingredients!$B$11:$B$310, 0)), "")))</f>
        <v/>
      </c>
      <c r="AK1479" s="106" t="str">
        <f>IF($C1479="", "", IF(IFERROR(INDEX(Ingredients!G$11:G$310, MATCH($C1479, Ingredients!$B$11:$B$310, 0)), "")="", "", IFERROR(INDEX(Ingredients!G$11:G$310, MATCH($C1479, Ingredients!$B$11:$B$310, 0)), "")))</f>
        <v/>
      </c>
      <c r="AL1479" s="79" t="str">
        <f>IF($C1479="", "", IF(IFERROR(INDEX(Ingredients!H$11:H$310, MATCH($C1479, Ingredients!$B$11:$B$310, 0)), "")="", "", IFERROR(INDEX(Ingredients!H$11:H$310, MATCH($C1479, Ingredients!$B$11:$B$310, 0)), "")))</f>
        <v/>
      </c>
      <c r="AN1479" s="83" t="str">
        <f t="shared" si="335"/>
        <v/>
      </c>
      <c r="AP1479" s="114" t="str">
        <f t="shared" si="345"/>
        <v/>
      </c>
      <c r="AR1479" s="117" t="str">
        <f>IF($C1479="", "", IF(IFERROR(INDEX(Ingredients!$AI$11:$AI$310, MATCH($C1479, Ingredients!$B$11:$B$310, 0)), "")="", "", IFERROR(INDEX(Ingredients!$AI$11:$AI$310, MATCH($C1479, Ingredients!$B$11:$B$310, 0)), "")))</f>
        <v/>
      </c>
      <c r="AT1479" s="120" t="str">
        <f t="shared" si="346"/>
        <v/>
      </c>
      <c r="AV1479" s="90" t="str">
        <f t="shared" si="336"/>
        <v/>
      </c>
      <c r="AX1479" s="90" t="str">
        <f>IF($AV1479="", "", COUNTIF($AV$11:$AV$5010, "&lt;"&amp;$AV1479)+1+COUNTIF($AV$11:$AV1479, $AV1479)-1)</f>
        <v/>
      </c>
      <c r="AZ1479" s="111" t="str">
        <f>IF($B1479="", "", SUMIF('Shopping List'!$AV$11:$AV$25, $B1479, 'Shopping List'!$BN$11:$BN$25))</f>
        <v/>
      </c>
      <c r="BB1479" s="117" t="str">
        <f t="shared" si="347"/>
        <v/>
      </c>
    </row>
    <row r="1480" spans="1:54" x14ac:dyDescent="0.25">
      <c r="A1480" s="4"/>
      <c r="B1480" s="37"/>
      <c r="C1480" s="124"/>
      <c r="D1480" s="39"/>
      <c r="E1480" s="125"/>
      <c r="F1480" s="48"/>
      <c r="G1480" s="4"/>
      <c r="H1480" s="4"/>
      <c r="I1480" s="95" t="str">
        <f>IF($C1480="", "", IF(IFERROR(INDEX(Ingredients!$C$11:$C$310, MATCH($C1480, Ingredients!$B$11:$B$310, 0)), "")="", "", IFERROR(INDEX(Ingredients!$C$11:$C$310, MATCH($C1480, Ingredients!$B$11:$B$310, 0)), "")))</f>
        <v/>
      </c>
      <c r="J1480" s="73" t="str">
        <f>IF($B1480="", "", IF(IFERROR(INDEX(Meals!$C$11:$C$260, MATCH($B1480, Meals!$B$11:$B$260, 0)), "")="", "", IFERROR(INDEX(Meals!$C$11:$C$260, MATCH($B1480, Meals!$B$11:$B$260, 0)), "")))</f>
        <v/>
      </c>
      <c r="K1480" s="4"/>
      <c r="L1480" s="72" t="str">
        <f t="shared" si="337"/>
        <v/>
      </c>
      <c r="M1480" s="73" t="str">
        <f t="shared" si="338"/>
        <v/>
      </c>
      <c r="N1480" s="4"/>
      <c r="O1480" s="78" t="str">
        <f t="shared" si="339"/>
        <v/>
      </c>
      <c r="P1480" s="79" t="str">
        <f t="shared" si="340"/>
        <v/>
      </c>
      <c r="Q1480" s="4"/>
      <c r="R1480" s="90" t="str">
        <f t="shared" si="341"/>
        <v/>
      </c>
      <c r="S1480" s="4"/>
      <c r="Y1480" s="18" t="str">
        <f t="shared" si="342"/>
        <v/>
      </c>
      <c r="AA1480" s="18" t="str">
        <f t="shared" si="333"/>
        <v/>
      </c>
      <c r="AB1480" s="18" t="str">
        <f t="shared" si="334"/>
        <v/>
      </c>
      <c r="AC1480" s="18" t="str">
        <f t="shared" si="343"/>
        <v/>
      </c>
      <c r="AD1480" s="18" t="str">
        <f t="shared" si="343"/>
        <v/>
      </c>
      <c r="AE1480" s="18" t="str">
        <f t="shared" si="344"/>
        <v/>
      </c>
      <c r="AG1480" s="95" t="str">
        <f>IF($C1480="", "", IF(IFERROR(INDEX(Ingredients!C$11:C$310, MATCH($C1480, Ingredients!$B$11:$B$310, 0)), "")="", "", IFERROR(INDEX(Ingredients!C$11:C$310, MATCH($C1480, Ingredients!$B$11:$B$310, 0)), "")))</f>
        <v/>
      </c>
      <c r="AH1480" s="105" t="str">
        <f>IF($C1480="", "", IF(IFERROR(INDEX(Ingredients!D$11:D$310, MATCH($C1480, Ingredients!$B$11:$B$310, 0)), "")="", "", IFERROR(INDEX(Ingredients!D$11:D$310, MATCH($C1480, Ingredients!$B$11:$B$310, 0)), "")))</f>
        <v/>
      </c>
      <c r="AI1480" s="106" t="str">
        <f>IF($C1480="", "", IF(IFERROR(INDEX(Ingredients!E$11:E$310, MATCH($C1480, Ingredients!$B$11:$B$310, 0)), "")="", "", IFERROR(INDEX(Ingredients!E$11:E$310, MATCH($C1480, Ingredients!$B$11:$B$310, 0)), "")))</f>
        <v/>
      </c>
      <c r="AJ1480" s="108" t="str">
        <f>IF($C1480="", "", IF(IFERROR(INDEX(Ingredients!F$11:F$310, MATCH($C1480, Ingredients!$B$11:$B$310, 0)), "")="", "", IFERROR(INDEX(Ingredients!F$11:F$310, MATCH($C1480, Ingredients!$B$11:$B$310, 0)), "")))</f>
        <v/>
      </c>
      <c r="AK1480" s="106" t="str">
        <f>IF($C1480="", "", IF(IFERROR(INDEX(Ingredients!G$11:G$310, MATCH($C1480, Ingredients!$B$11:$B$310, 0)), "")="", "", IFERROR(INDEX(Ingredients!G$11:G$310, MATCH($C1480, Ingredients!$B$11:$B$310, 0)), "")))</f>
        <v/>
      </c>
      <c r="AL1480" s="79" t="str">
        <f>IF($C1480="", "", IF(IFERROR(INDEX(Ingredients!H$11:H$310, MATCH($C1480, Ingredients!$B$11:$B$310, 0)), "")="", "", IFERROR(INDEX(Ingredients!H$11:H$310, MATCH($C1480, Ingredients!$B$11:$B$310, 0)), "")))</f>
        <v/>
      </c>
      <c r="AN1480" s="83" t="str">
        <f t="shared" si="335"/>
        <v/>
      </c>
      <c r="AP1480" s="114" t="str">
        <f t="shared" si="345"/>
        <v/>
      </c>
      <c r="AR1480" s="117" t="str">
        <f>IF($C1480="", "", IF(IFERROR(INDEX(Ingredients!$AI$11:$AI$310, MATCH($C1480, Ingredients!$B$11:$B$310, 0)), "")="", "", IFERROR(INDEX(Ingredients!$AI$11:$AI$310, MATCH($C1480, Ingredients!$B$11:$B$310, 0)), "")))</f>
        <v/>
      </c>
      <c r="AT1480" s="120" t="str">
        <f t="shared" si="346"/>
        <v/>
      </c>
      <c r="AV1480" s="90" t="str">
        <f t="shared" si="336"/>
        <v/>
      </c>
      <c r="AX1480" s="90" t="str">
        <f>IF($AV1480="", "", COUNTIF($AV$11:$AV$5010, "&lt;"&amp;$AV1480)+1+COUNTIF($AV$11:$AV1480, $AV1480)-1)</f>
        <v/>
      </c>
      <c r="AZ1480" s="111" t="str">
        <f>IF($B1480="", "", SUMIF('Shopping List'!$AV$11:$AV$25, $B1480, 'Shopping List'!$BN$11:$BN$25))</f>
        <v/>
      </c>
      <c r="BB1480" s="117" t="str">
        <f t="shared" si="347"/>
        <v/>
      </c>
    </row>
    <row r="1481" spans="1:54" x14ac:dyDescent="0.25">
      <c r="A1481" s="4"/>
      <c r="B1481" s="37"/>
      <c r="C1481" s="124"/>
      <c r="D1481" s="39"/>
      <c r="E1481" s="125"/>
      <c r="F1481" s="48"/>
      <c r="G1481" s="4"/>
      <c r="H1481" s="4"/>
      <c r="I1481" s="95" t="str">
        <f>IF($C1481="", "", IF(IFERROR(INDEX(Ingredients!$C$11:$C$310, MATCH($C1481, Ingredients!$B$11:$B$310, 0)), "")="", "", IFERROR(INDEX(Ingredients!$C$11:$C$310, MATCH($C1481, Ingredients!$B$11:$B$310, 0)), "")))</f>
        <v/>
      </c>
      <c r="J1481" s="73" t="str">
        <f>IF($B1481="", "", IF(IFERROR(INDEX(Meals!$C$11:$C$260, MATCH($B1481, Meals!$B$11:$B$260, 0)), "")="", "", IFERROR(INDEX(Meals!$C$11:$C$260, MATCH($B1481, Meals!$B$11:$B$260, 0)), "")))</f>
        <v/>
      </c>
      <c r="K1481" s="4"/>
      <c r="L1481" s="72" t="str">
        <f t="shared" si="337"/>
        <v/>
      </c>
      <c r="M1481" s="73" t="str">
        <f t="shared" si="338"/>
        <v/>
      </c>
      <c r="N1481" s="4"/>
      <c r="O1481" s="78" t="str">
        <f t="shared" si="339"/>
        <v/>
      </c>
      <c r="P1481" s="79" t="str">
        <f t="shared" si="340"/>
        <v/>
      </c>
      <c r="Q1481" s="4"/>
      <c r="R1481" s="90" t="str">
        <f t="shared" si="341"/>
        <v/>
      </c>
      <c r="S1481" s="4"/>
      <c r="Y1481" s="18" t="str">
        <f t="shared" si="342"/>
        <v/>
      </c>
      <c r="AA1481" s="18" t="str">
        <f t="shared" si="333"/>
        <v/>
      </c>
      <c r="AB1481" s="18" t="str">
        <f t="shared" si="334"/>
        <v/>
      </c>
      <c r="AC1481" s="18" t="str">
        <f t="shared" si="343"/>
        <v/>
      </c>
      <c r="AD1481" s="18" t="str">
        <f t="shared" si="343"/>
        <v/>
      </c>
      <c r="AE1481" s="18" t="str">
        <f t="shared" si="344"/>
        <v/>
      </c>
      <c r="AG1481" s="95" t="str">
        <f>IF($C1481="", "", IF(IFERROR(INDEX(Ingredients!C$11:C$310, MATCH($C1481, Ingredients!$B$11:$B$310, 0)), "")="", "", IFERROR(INDEX(Ingredients!C$11:C$310, MATCH($C1481, Ingredients!$B$11:$B$310, 0)), "")))</f>
        <v/>
      </c>
      <c r="AH1481" s="105" t="str">
        <f>IF($C1481="", "", IF(IFERROR(INDEX(Ingredients!D$11:D$310, MATCH($C1481, Ingredients!$B$11:$B$310, 0)), "")="", "", IFERROR(INDEX(Ingredients!D$11:D$310, MATCH($C1481, Ingredients!$B$11:$B$310, 0)), "")))</f>
        <v/>
      </c>
      <c r="AI1481" s="106" t="str">
        <f>IF($C1481="", "", IF(IFERROR(INDEX(Ingredients!E$11:E$310, MATCH($C1481, Ingredients!$B$11:$B$310, 0)), "")="", "", IFERROR(INDEX(Ingredients!E$11:E$310, MATCH($C1481, Ingredients!$B$11:$B$310, 0)), "")))</f>
        <v/>
      </c>
      <c r="AJ1481" s="108" t="str">
        <f>IF($C1481="", "", IF(IFERROR(INDEX(Ingredients!F$11:F$310, MATCH($C1481, Ingredients!$B$11:$B$310, 0)), "")="", "", IFERROR(INDEX(Ingredients!F$11:F$310, MATCH($C1481, Ingredients!$B$11:$B$310, 0)), "")))</f>
        <v/>
      </c>
      <c r="AK1481" s="106" t="str">
        <f>IF($C1481="", "", IF(IFERROR(INDEX(Ingredients!G$11:G$310, MATCH($C1481, Ingredients!$B$11:$B$310, 0)), "")="", "", IFERROR(INDEX(Ingredients!G$11:G$310, MATCH($C1481, Ingredients!$B$11:$B$310, 0)), "")))</f>
        <v/>
      </c>
      <c r="AL1481" s="79" t="str">
        <f>IF($C1481="", "", IF(IFERROR(INDEX(Ingredients!H$11:H$310, MATCH($C1481, Ingredients!$B$11:$B$310, 0)), "")="", "", IFERROR(INDEX(Ingredients!H$11:H$310, MATCH($C1481, Ingredients!$B$11:$B$310, 0)), "")))</f>
        <v/>
      </c>
      <c r="AN1481" s="83" t="str">
        <f t="shared" si="335"/>
        <v/>
      </c>
      <c r="AP1481" s="114" t="str">
        <f t="shared" si="345"/>
        <v/>
      </c>
      <c r="AR1481" s="117" t="str">
        <f>IF($C1481="", "", IF(IFERROR(INDEX(Ingredients!$AI$11:$AI$310, MATCH($C1481, Ingredients!$B$11:$B$310, 0)), "")="", "", IFERROR(INDEX(Ingredients!$AI$11:$AI$310, MATCH($C1481, Ingredients!$B$11:$B$310, 0)), "")))</f>
        <v/>
      </c>
      <c r="AT1481" s="120" t="str">
        <f t="shared" si="346"/>
        <v/>
      </c>
      <c r="AV1481" s="90" t="str">
        <f t="shared" si="336"/>
        <v/>
      </c>
      <c r="AX1481" s="90" t="str">
        <f>IF($AV1481="", "", COUNTIF($AV$11:$AV$5010, "&lt;"&amp;$AV1481)+1+COUNTIF($AV$11:$AV1481, $AV1481)-1)</f>
        <v/>
      </c>
      <c r="AZ1481" s="111" t="str">
        <f>IF($B1481="", "", SUMIF('Shopping List'!$AV$11:$AV$25, $B1481, 'Shopping List'!$BN$11:$BN$25))</f>
        <v/>
      </c>
      <c r="BB1481" s="117" t="str">
        <f t="shared" si="347"/>
        <v/>
      </c>
    </row>
    <row r="1482" spans="1:54" x14ac:dyDescent="0.25">
      <c r="A1482" s="4"/>
      <c r="B1482" s="37"/>
      <c r="C1482" s="124"/>
      <c r="D1482" s="39"/>
      <c r="E1482" s="125"/>
      <c r="F1482" s="48"/>
      <c r="G1482" s="4"/>
      <c r="H1482" s="4"/>
      <c r="I1482" s="95" t="str">
        <f>IF($C1482="", "", IF(IFERROR(INDEX(Ingredients!$C$11:$C$310, MATCH($C1482, Ingredients!$B$11:$B$310, 0)), "")="", "", IFERROR(INDEX(Ingredients!$C$11:$C$310, MATCH($C1482, Ingredients!$B$11:$B$310, 0)), "")))</f>
        <v/>
      </c>
      <c r="J1482" s="73" t="str">
        <f>IF($B1482="", "", IF(IFERROR(INDEX(Meals!$C$11:$C$260, MATCH($B1482, Meals!$B$11:$B$260, 0)), "")="", "", IFERROR(INDEX(Meals!$C$11:$C$260, MATCH($B1482, Meals!$B$11:$B$260, 0)), "")))</f>
        <v/>
      </c>
      <c r="K1482" s="4"/>
      <c r="L1482" s="72" t="str">
        <f t="shared" si="337"/>
        <v/>
      </c>
      <c r="M1482" s="73" t="str">
        <f t="shared" si="338"/>
        <v/>
      </c>
      <c r="N1482" s="4"/>
      <c r="O1482" s="78" t="str">
        <f t="shared" si="339"/>
        <v/>
      </c>
      <c r="P1482" s="79" t="str">
        <f t="shared" si="340"/>
        <v/>
      </c>
      <c r="Q1482" s="4"/>
      <c r="R1482" s="90" t="str">
        <f t="shared" si="341"/>
        <v/>
      </c>
      <c r="S1482" s="4"/>
      <c r="Y1482" s="18" t="str">
        <f t="shared" si="342"/>
        <v/>
      </c>
      <c r="AA1482" s="18" t="str">
        <f t="shared" si="333"/>
        <v/>
      </c>
      <c r="AB1482" s="18" t="str">
        <f t="shared" si="334"/>
        <v/>
      </c>
      <c r="AC1482" s="18" t="str">
        <f t="shared" si="343"/>
        <v/>
      </c>
      <c r="AD1482" s="18" t="str">
        <f t="shared" si="343"/>
        <v/>
      </c>
      <c r="AE1482" s="18" t="str">
        <f t="shared" si="344"/>
        <v/>
      </c>
      <c r="AG1482" s="95" t="str">
        <f>IF($C1482="", "", IF(IFERROR(INDEX(Ingredients!C$11:C$310, MATCH($C1482, Ingredients!$B$11:$B$310, 0)), "")="", "", IFERROR(INDEX(Ingredients!C$11:C$310, MATCH($C1482, Ingredients!$B$11:$B$310, 0)), "")))</f>
        <v/>
      </c>
      <c r="AH1482" s="105" t="str">
        <f>IF($C1482="", "", IF(IFERROR(INDEX(Ingredients!D$11:D$310, MATCH($C1482, Ingredients!$B$11:$B$310, 0)), "")="", "", IFERROR(INDEX(Ingredients!D$11:D$310, MATCH($C1482, Ingredients!$B$11:$B$310, 0)), "")))</f>
        <v/>
      </c>
      <c r="AI1482" s="106" t="str">
        <f>IF($C1482="", "", IF(IFERROR(INDEX(Ingredients!E$11:E$310, MATCH($C1482, Ingredients!$B$11:$B$310, 0)), "")="", "", IFERROR(INDEX(Ingredients!E$11:E$310, MATCH($C1482, Ingredients!$B$11:$B$310, 0)), "")))</f>
        <v/>
      </c>
      <c r="AJ1482" s="108" t="str">
        <f>IF($C1482="", "", IF(IFERROR(INDEX(Ingredients!F$11:F$310, MATCH($C1482, Ingredients!$B$11:$B$310, 0)), "")="", "", IFERROR(INDEX(Ingredients!F$11:F$310, MATCH($C1482, Ingredients!$B$11:$B$310, 0)), "")))</f>
        <v/>
      </c>
      <c r="AK1482" s="106" t="str">
        <f>IF($C1482="", "", IF(IFERROR(INDEX(Ingredients!G$11:G$310, MATCH($C1482, Ingredients!$B$11:$B$310, 0)), "")="", "", IFERROR(INDEX(Ingredients!G$11:G$310, MATCH($C1482, Ingredients!$B$11:$B$310, 0)), "")))</f>
        <v/>
      </c>
      <c r="AL1482" s="79" t="str">
        <f>IF($C1482="", "", IF(IFERROR(INDEX(Ingredients!H$11:H$310, MATCH($C1482, Ingredients!$B$11:$B$310, 0)), "")="", "", IFERROR(INDEX(Ingredients!H$11:H$310, MATCH($C1482, Ingredients!$B$11:$B$310, 0)), "")))</f>
        <v/>
      </c>
      <c r="AN1482" s="83" t="str">
        <f t="shared" si="335"/>
        <v/>
      </c>
      <c r="AP1482" s="114" t="str">
        <f t="shared" si="345"/>
        <v/>
      </c>
      <c r="AR1482" s="117" t="str">
        <f>IF($C1482="", "", IF(IFERROR(INDEX(Ingredients!$AI$11:$AI$310, MATCH($C1482, Ingredients!$B$11:$B$310, 0)), "")="", "", IFERROR(INDEX(Ingredients!$AI$11:$AI$310, MATCH($C1482, Ingredients!$B$11:$B$310, 0)), "")))</f>
        <v/>
      </c>
      <c r="AT1482" s="120" t="str">
        <f t="shared" si="346"/>
        <v/>
      </c>
      <c r="AV1482" s="90" t="str">
        <f t="shared" si="336"/>
        <v/>
      </c>
      <c r="AX1482" s="90" t="str">
        <f>IF($AV1482="", "", COUNTIF($AV$11:$AV$5010, "&lt;"&amp;$AV1482)+1+COUNTIF($AV$11:$AV1482, $AV1482)-1)</f>
        <v/>
      </c>
      <c r="AZ1482" s="111" t="str">
        <f>IF($B1482="", "", SUMIF('Shopping List'!$AV$11:$AV$25, $B1482, 'Shopping List'!$BN$11:$BN$25))</f>
        <v/>
      </c>
      <c r="BB1482" s="117" t="str">
        <f t="shared" si="347"/>
        <v/>
      </c>
    </row>
    <row r="1483" spans="1:54" x14ac:dyDescent="0.25">
      <c r="A1483" s="4"/>
      <c r="B1483" s="37"/>
      <c r="C1483" s="124"/>
      <c r="D1483" s="39"/>
      <c r="E1483" s="125"/>
      <c r="F1483" s="48"/>
      <c r="G1483" s="4"/>
      <c r="H1483" s="4"/>
      <c r="I1483" s="95" t="str">
        <f>IF($C1483="", "", IF(IFERROR(INDEX(Ingredients!$C$11:$C$310, MATCH($C1483, Ingredients!$B$11:$B$310, 0)), "")="", "", IFERROR(INDEX(Ingredients!$C$11:$C$310, MATCH($C1483, Ingredients!$B$11:$B$310, 0)), "")))</f>
        <v/>
      </c>
      <c r="J1483" s="73" t="str">
        <f>IF($B1483="", "", IF(IFERROR(INDEX(Meals!$C$11:$C$260, MATCH($B1483, Meals!$B$11:$B$260, 0)), "")="", "", IFERROR(INDEX(Meals!$C$11:$C$260, MATCH($B1483, Meals!$B$11:$B$260, 0)), "")))</f>
        <v/>
      </c>
      <c r="K1483" s="4"/>
      <c r="L1483" s="72" t="str">
        <f t="shared" si="337"/>
        <v/>
      </c>
      <c r="M1483" s="73" t="str">
        <f t="shared" si="338"/>
        <v/>
      </c>
      <c r="N1483" s="4"/>
      <c r="O1483" s="78" t="str">
        <f t="shared" si="339"/>
        <v/>
      </c>
      <c r="P1483" s="79" t="str">
        <f t="shared" si="340"/>
        <v/>
      </c>
      <c r="Q1483" s="4"/>
      <c r="R1483" s="90" t="str">
        <f t="shared" si="341"/>
        <v/>
      </c>
      <c r="S1483" s="4"/>
      <c r="Y1483" s="18" t="str">
        <f t="shared" si="342"/>
        <v/>
      </c>
      <c r="AA1483" s="18" t="str">
        <f t="shared" ref="AA1483:AA1546" si="348">IF($Y1483="", "", IF(AND(AA$5="X", B1483=""), $Y$6, IF(AND(NOT(B1483=""), COUNTIF(V$11:V$260, B1483)=0), $Y$7, "")))</f>
        <v/>
      </c>
      <c r="AB1483" s="18" t="str">
        <f t="shared" ref="AB1483:AB1546" si="349">IF($Y1483="", "", IF(AND(AB$5="X", C1483=""), $Y$6, IF(AND(NOT(C1483=""), COUNTIF(W$11:W$310, C1483)=0), $Y$7, "")))</f>
        <v/>
      </c>
      <c r="AC1483" s="18" t="str">
        <f t="shared" si="343"/>
        <v/>
      </c>
      <c r="AD1483" s="18" t="str">
        <f t="shared" si="343"/>
        <v/>
      </c>
      <c r="AE1483" s="18" t="str">
        <f t="shared" si="344"/>
        <v/>
      </c>
      <c r="AG1483" s="95" t="str">
        <f>IF($C1483="", "", IF(IFERROR(INDEX(Ingredients!C$11:C$310, MATCH($C1483, Ingredients!$B$11:$B$310, 0)), "")="", "", IFERROR(INDEX(Ingredients!C$11:C$310, MATCH($C1483, Ingredients!$B$11:$B$310, 0)), "")))</f>
        <v/>
      </c>
      <c r="AH1483" s="105" t="str">
        <f>IF($C1483="", "", IF(IFERROR(INDEX(Ingredients!D$11:D$310, MATCH($C1483, Ingredients!$B$11:$B$310, 0)), "")="", "", IFERROR(INDEX(Ingredients!D$11:D$310, MATCH($C1483, Ingredients!$B$11:$B$310, 0)), "")))</f>
        <v/>
      </c>
      <c r="AI1483" s="106" t="str">
        <f>IF($C1483="", "", IF(IFERROR(INDEX(Ingredients!E$11:E$310, MATCH($C1483, Ingredients!$B$11:$B$310, 0)), "")="", "", IFERROR(INDEX(Ingredients!E$11:E$310, MATCH($C1483, Ingredients!$B$11:$B$310, 0)), "")))</f>
        <v/>
      </c>
      <c r="AJ1483" s="108" t="str">
        <f>IF($C1483="", "", IF(IFERROR(INDEX(Ingredients!F$11:F$310, MATCH($C1483, Ingredients!$B$11:$B$310, 0)), "")="", "", IFERROR(INDEX(Ingredients!F$11:F$310, MATCH($C1483, Ingredients!$B$11:$B$310, 0)), "")))</f>
        <v/>
      </c>
      <c r="AK1483" s="106" t="str">
        <f>IF($C1483="", "", IF(IFERROR(INDEX(Ingredients!G$11:G$310, MATCH($C1483, Ingredients!$B$11:$B$310, 0)), "")="", "", IFERROR(INDEX(Ingredients!G$11:G$310, MATCH($C1483, Ingredients!$B$11:$B$310, 0)), "")))</f>
        <v/>
      </c>
      <c r="AL1483" s="79" t="str">
        <f>IF($C1483="", "", IF(IFERROR(INDEX(Ingredients!H$11:H$310, MATCH($C1483, Ingredients!$B$11:$B$310, 0)), "")="", "", IFERROR(INDEX(Ingredients!H$11:H$310, MATCH($C1483, Ingredients!$B$11:$B$310, 0)), "")))</f>
        <v/>
      </c>
      <c r="AN1483" s="83" t="str">
        <f t="shared" ref="AN1483:AN1546" si="350">IF($D1483="", "", IFERROR(IF($AK1483=$AI1483, $AJ1483/$AH1483, $AJ1483), ""))</f>
        <v/>
      </c>
      <c r="AP1483" s="114" t="str">
        <f t="shared" si="345"/>
        <v/>
      </c>
      <c r="AR1483" s="117" t="str">
        <f>IF($C1483="", "", IF(IFERROR(INDEX(Ingredients!$AI$11:$AI$310, MATCH($C1483, Ingredients!$B$11:$B$310, 0)), "")="", "", IFERROR(INDEX(Ingredients!$AI$11:$AI$310, MATCH($C1483, Ingredients!$B$11:$B$310, 0)), "")))</f>
        <v/>
      </c>
      <c r="AT1483" s="120" t="str">
        <f t="shared" si="346"/>
        <v/>
      </c>
      <c r="AV1483" s="90" t="str">
        <f t="shared" ref="AV1483:AV1546" si="351">IF($AT$8="", "", IF($B1483=$AT$8, $E1483, ""))</f>
        <v/>
      </c>
      <c r="AX1483" s="90" t="str">
        <f>IF($AV1483="", "", COUNTIF($AV$11:$AV$5010, "&lt;"&amp;$AV1483)+1+COUNTIF($AV$11:$AV1483, $AV1483)-1)</f>
        <v/>
      </c>
      <c r="AZ1483" s="111" t="str">
        <f>IF($B1483="", "", SUMIF('Shopping List'!$AV$11:$AV$25, $B1483, 'Shopping List'!$BN$11:$BN$25))</f>
        <v/>
      </c>
      <c r="BB1483" s="117" t="str">
        <f t="shared" si="347"/>
        <v/>
      </c>
    </row>
    <row r="1484" spans="1:54" x14ac:dyDescent="0.25">
      <c r="A1484" s="4"/>
      <c r="B1484" s="37"/>
      <c r="C1484" s="124"/>
      <c r="D1484" s="39"/>
      <c r="E1484" s="125"/>
      <c r="F1484" s="48"/>
      <c r="G1484" s="4"/>
      <c r="H1484" s="4"/>
      <c r="I1484" s="95" t="str">
        <f>IF($C1484="", "", IF(IFERROR(INDEX(Ingredients!$C$11:$C$310, MATCH($C1484, Ingredients!$B$11:$B$310, 0)), "")="", "", IFERROR(INDEX(Ingredients!$C$11:$C$310, MATCH($C1484, Ingredients!$B$11:$B$310, 0)), "")))</f>
        <v/>
      </c>
      <c r="J1484" s="73" t="str">
        <f>IF($B1484="", "", IF(IFERROR(INDEX(Meals!$C$11:$C$260, MATCH($B1484, Meals!$B$11:$B$260, 0)), "")="", "", IFERROR(INDEX(Meals!$C$11:$C$260, MATCH($B1484, Meals!$B$11:$B$260, 0)), "")))</f>
        <v/>
      </c>
      <c r="K1484" s="4"/>
      <c r="L1484" s="72" t="str">
        <f t="shared" ref="L1484:L1547" si="352">IF($D1484="", "", IFERROR(ROUND($AN1484*$D1484, 0), ""))</f>
        <v/>
      </c>
      <c r="M1484" s="73" t="str">
        <f t="shared" ref="M1484:M1547" si="353">IFERROR(ROUND($L1484/$J1484, 0), "")</f>
        <v/>
      </c>
      <c r="N1484" s="4"/>
      <c r="O1484" s="78" t="str">
        <f t="shared" ref="O1484:O1547" si="354">IF($D1484="", "", IFERROR(ROUND($AP1484*$D1484, 2), ""))</f>
        <v/>
      </c>
      <c r="P1484" s="79" t="str">
        <f t="shared" ref="P1484:P1547" si="355">IFERROR(ROUND($O1484/$J1484, 2), "")</f>
        <v/>
      </c>
      <c r="Q1484" s="4"/>
      <c r="R1484" s="90" t="str">
        <f t="shared" ref="R1484:R1547" si="356">IF(OR($D1484="", $AR1484=""), "", IF($AR1484&gt;=$D1484, $V$3, $V$4))</f>
        <v/>
      </c>
      <c r="S1484" s="4"/>
      <c r="Y1484" s="18" t="str">
        <f t="shared" ref="Y1484:Y1547" si="357">IF(COUNTIF($B1484:$F1484, "")=5, "", "X")</f>
        <v/>
      </c>
      <c r="AA1484" s="18" t="str">
        <f t="shared" si="348"/>
        <v/>
      </c>
      <c r="AB1484" s="18" t="str">
        <f t="shared" si="349"/>
        <v/>
      </c>
      <c r="AC1484" s="18" t="str">
        <f t="shared" ref="AC1484:AD1547" si="358">IF($Y1484="", "", IF(AND(AC$5="X", D1484=""), $Y$6, IF(AND(NOT(D1484=""), ISNUMBER(D1484)=FALSE), $Y$7, "")))</f>
        <v/>
      </c>
      <c r="AD1484" s="18" t="str">
        <f t="shared" si="358"/>
        <v/>
      </c>
      <c r="AE1484" s="18" t="str">
        <f t="shared" ref="AE1484:AE1547" si="359">IF($Y1484="", "", IF(AND(AE$5="X", F1484=""), $Y$6, ""))</f>
        <v/>
      </c>
      <c r="AG1484" s="95" t="str">
        <f>IF($C1484="", "", IF(IFERROR(INDEX(Ingredients!C$11:C$310, MATCH($C1484, Ingredients!$B$11:$B$310, 0)), "")="", "", IFERROR(INDEX(Ingredients!C$11:C$310, MATCH($C1484, Ingredients!$B$11:$B$310, 0)), "")))</f>
        <v/>
      </c>
      <c r="AH1484" s="105" t="str">
        <f>IF($C1484="", "", IF(IFERROR(INDEX(Ingredients!D$11:D$310, MATCH($C1484, Ingredients!$B$11:$B$310, 0)), "")="", "", IFERROR(INDEX(Ingredients!D$11:D$310, MATCH($C1484, Ingredients!$B$11:$B$310, 0)), "")))</f>
        <v/>
      </c>
      <c r="AI1484" s="106" t="str">
        <f>IF($C1484="", "", IF(IFERROR(INDEX(Ingredients!E$11:E$310, MATCH($C1484, Ingredients!$B$11:$B$310, 0)), "")="", "", IFERROR(INDEX(Ingredients!E$11:E$310, MATCH($C1484, Ingredients!$B$11:$B$310, 0)), "")))</f>
        <v/>
      </c>
      <c r="AJ1484" s="108" t="str">
        <f>IF($C1484="", "", IF(IFERROR(INDEX(Ingredients!F$11:F$310, MATCH($C1484, Ingredients!$B$11:$B$310, 0)), "")="", "", IFERROR(INDEX(Ingredients!F$11:F$310, MATCH($C1484, Ingredients!$B$11:$B$310, 0)), "")))</f>
        <v/>
      </c>
      <c r="AK1484" s="106" t="str">
        <f>IF($C1484="", "", IF(IFERROR(INDEX(Ingredients!G$11:G$310, MATCH($C1484, Ingredients!$B$11:$B$310, 0)), "")="", "", IFERROR(INDEX(Ingredients!G$11:G$310, MATCH($C1484, Ingredients!$B$11:$B$310, 0)), "")))</f>
        <v/>
      </c>
      <c r="AL1484" s="79" t="str">
        <f>IF($C1484="", "", IF(IFERROR(INDEX(Ingredients!H$11:H$310, MATCH($C1484, Ingredients!$B$11:$B$310, 0)), "")="", "", IFERROR(INDEX(Ingredients!H$11:H$310, MATCH($C1484, Ingredients!$B$11:$B$310, 0)), "")))</f>
        <v/>
      </c>
      <c r="AN1484" s="83" t="str">
        <f t="shared" si="350"/>
        <v/>
      </c>
      <c r="AP1484" s="114" t="str">
        <f t="shared" ref="AP1484:AP1547" si="360">IF($D1484="", "", IFERROR(IF($AK1484=$AI1484, $AL1484/$AH1484, $AL1484), ""))</f>
        <v/>
      </c>
      <c r="AR1484" s="117" t="str">
        <f>IF($C1484="", "", IF(IFERROR(INDEX(Ingredients!$AI$11:$AI$310, MATCH($C1484, Ingredients!$B$11:$B$310, 0)), "")="", "", IFERROR(INDEX(Ingredients!$AI$11:$AI$310, MATCH($C1484, Ingredients!$B$11:$B$310, 0)), "")))</f>
        <v/>
      </c>
      <c r="AT1484" s="120" t="str">
        <f t="shared" ref="AT1484:AT1547" si="361">IF(OR($B1484="", $R1484=""), "", CONCATENATE($B1484, " - ", $R1484))</f>
        <v/>
      </c>
      <c r="AV1484" s="90" t="str">
        <f t="shared" si="351"/>
        <v/>
      </c>
      <c r="AX1484" s="90" t="str">
        <f>IF($AV1484="", "", COUNTIF($AV$11:$AV$5010, "&lt;"&amp;$AV1484)+1+COUNTIF($AV$11:$AV1484, $AV1484)-1)</f>
        <v/>
      </c>
      <c r="AZ1484" s="111" t="str">
        <f>IF($B1484="", "", SUMIF('Shopping List'!$AV$11:$AV$25, $B1484, 'Shopping List'!$BN$11:$BN$25))</f>
        <v/>
      </c>
      <c r="BB1484" s="117" t="str">
        <f t="shared" ref="BB1484:BB1547" si="362">IF(OR($AZ1484="", $AZ1484=0), "", IFERROR($D1484*$AZ1484, ""))</f>
        <v/>
      </c>
    </row>
    <row r="1485" spans="1:54" x14ac:dyDescent="0.25">
      <c r="A1485" s="4"/>
      <c r="B1485" s="37"/>
      <c r="C1485" s="124"/>
      <c r="D1485" s="39"/>
      <c r="E1485" s="125"/>
      <c r="F1485" s="48"/>
      <c r="G1485" s="4"/>
      <c r="H1485" s="4"/>
      <c r="I1485" s="95" t="str">
        <f>IF($C1485="", "", IF(IFERROR(INDEX(Ingredients!$C$11:$C$310, MATCH($C1485, Ingredients!$B$11:$B$310, 0)), "")="", "", IFERROR(INDEX(Ingredients!$C$11:$C$310, MATCH($C1485, Ingredients!$B$11:$B$310, 0)), "")))</f>
        <v/>
      </c>
      <c r="J1485" s="73" t="str">
        <f>IF($B1485="", "", IF(IFERROR(INDEX(Meals!$C$11:$C$260, MATCH($B1485, Meals!$B$11:$B$260, 0)), "")="", "", IFERROR(INDEX(Meals!$C$11:$C$260, MATCH($B1485, Meals!$B$11:$B$260, 0)), "")))</f>
        <v/>
      </c>
      <c r="K1485" s="4"/>
      <c r="L1485" s="72" t="str">
        <f t="shared" si="352"/>
        <v/>
      </c>
      <c r="M1485" s="73" t="str">
        <f t="shared" si="353"/>
        <v/>
      </c>
      <c r="N1485" s="4"/>
      <c r="O1485" s="78" t="str">
        <f t="shared" si="354"/>
        <v/>
      </c>
      <c r="P1485" s="79" t="str">
        <f t="shared" si="355"/>
        <v/>
      </c>
      <c r="Q1485" s="4"/>
      <c r="R1485" s="90" t="str">
        <f t="shared" si="356"/>
        <v/>
      </c>
      <c r="S1485" s="4"/>
      <c r="Y1485" s="18" t="str">
        <f t="shared" si="357"/>
        <v/>
      </c>
      <c r="AA1485" s="18" t="str">
        <f t="shared" si="348"/>
        <v/>
      </c>
      <c r="AB1485" s="18" t="str">
        <f t="shared" si="349"/>
        <v/>
      </c>
      <c r="AC1485" s="18" t="str">
        <f t="shared" si="358"/>
        <v/>
      </c>
      <c r="AD1485" s="18" t="str">
        <f t="shared" si="358"/>
        <v/>
      </c>
      <c r="AE1485" s="18" t="str">
        <f t="shared" si="359"/>
        <v/>
      </c>
      <c r="AG1485" s="95" t="str">
        <f>IF($C1485="", "", IF(IFERROR(INDEX(Ingredients!C$11:C$310, MATCH($C1485, Ingredients!$B$11:$B$310, 0)), "")="", "", IFERROR(INDEX(Ingredients!C$11:C$310, MATCH($C1485, Ingredients!$B$11:$B$310, 0)), "")))</f>
        <v/>
      </c>
      <c r="AH1485" s="105" t="str">
        <f>IF($C1485="", "", IF(IFERROR(INDEX(Ingredients!D$11:D$310, MATCH($C1485, Ingredients!$B$11:$B$310, 0)), "")="", "", IFERROR(INDEX(Ingredients!D$11:D$310, MATCH($C1485, Ingredients!$B$11:$B$310, 0)), "")))</f>
        <v/>
      </c>
      <c r="AI1485" s="106" t="str">
        <f>IF($C1485="", "", IF(IFERROR(INDEX(Ingredients!E$11:E$310, MATCH($C1485, Ingredients!$B$11:$B$310, 0)), "")="", "", IFERROR(INDEX(Ingredients!E$11:E$310, MATCH($C1485, Ingredients!$B$11:$B$310, 0)), "")))</f>
        <v/>
      </c>
      <c r="AJ1485" s="108" t="str">
        <f>IF($C1485="", "", IF(IFERROR(INDEX(Ingredients!F$11:F$310, MATCH($C1485, Ingredients!$B$11:$B$310, 0)), "")="", "", IFERROR(INDEX(Ingredients!F$11:F$310, MATCH($C1485, Ingredients!$B$11:$B$310, 0)), "")))</f>
        <v/>
      </c>
      <c r="AK1485" s="106" t="str">
        <f>IF($C1485="", "", IF(IFERROR(INDEX(Ingredients!G$11:G$310, MATCH($C1485, Ingredients!$B$11:$B$310, 0)), "")="", "", IFERROR(INDEX(Ingredients!G$11:G$310, MATCH($C1485, Ingredients!$B$11:$B$310, 0)), "")))</f>
        <v/>
      </c>
      <c r="AL1485" s="79" t="str">
        <f>IF($C1485="", "", IF(IFERROR(INDEX(Ingredients!H$11:H$310, MATCH($C1485, Ingredients!$B$11:$B$310, 0)), "")="", "", IFERROR(INDEX(Ingredients!H$11:H$310, MATCH($C1485, Ingredients!$B$11:$B$310, 0)), "")))</f>
        <v/>
      </c>
      <c r="AN1485" s="83" t="str">
        <f t="shared" si="350"/>
        <v/>
      </c>
      <c r="AP1485" s="114" t="str">
        <f t="shared" si="360"/>
        <v/>
      </c>
      <c r="AR1485" s="117" t="str">
        <f>IF($C1485="", "", IF(IFERROR(INDEX(Ingredients!$AI$11:$AI$310, MATCH($C1485, Ingredients!$B$11:$B$310, 0)), "")="", "", IFERROR(INDEX(Ingredients!$AI$11:$AI$310, MATCH($C1485, Ingredients!$B$11:$B$310, 0)), "")))</f>
        <v/>
      </c>
      <c r="AT1485" s="120" t="str">
        <f t="shared" si="361"/>
        <v/>
      </c>
      <c r="AV1485" s="90" t="str">
        <f t="shared" si="351"/>
        <v/>
      </c>
      <c r="AX1485" s="90" t="str">
        <f>IF($AV1485="", "", COUNTIF($AV$11:$AV$5010, "&lt;"&amp;$AV1485)+1+COUNTIF($AV$11:$AV1485, $AV1485)-1)</f>
        <v/>
      </c>
      <c r="AZ1485" s="111" t="str">
        <f>IF($B1485="", "", SUMIF('Shopping List'!$AV$11:$AV$25, $B1485, 'Shopping List'!$BN$11:$BN$25))</f>
        <v/>
      </c>
      <c r="BB1485" s="117" t="str">
        <f t="shared" si="362"/>
        <v/>
      </c>
    </row>
    <row r="1486" spans="1:54" x14ac:dyDescent="0.25">
      <c r="A1486" s="4"/>
      <c r="B1486" s="37"/>
      <c r="C1486" s="124"/>
      <c r="D1486" s="39"/>
      <c r="E1486" s="125"/>
      <c r="F1486" s="48"/>
      <c r="G1486" s="4"/>
      <c r="H1486" s="4"/>
      <c r="I1486" s="95" t="str">
        <f>IF($C1486="", "", IF(IFERROR(INDEX(Ingredients!$C$11:$C$310, MATCH($C1486, Ingredients!$B$11:$B$310, 0)), "")="", "", IFERROR(INDEX(Ingredients!$C$11:$C$310, MATCH($C1486, Ingredients!$B$11:$B$310, 0)), "")))</f>
        <v/>
      </c>
      <c r="J1486" s="73" t="str">
        <f>IF($B1486="", "", IF(IFERROR(INDEX(Meals!$C$11:$C$260, MATCH($B1486, Meals!$B$11:$B$260, 0)), "")="", "", IFERROR(INDEX(Meals!$C$11:$C$260, MATCH($B1486, Meals!$B$11:$B$260, 0)), "")))</f>
        <v/>
      </c>
      <c r="K1486" s="4"/>
      <c r="L1486" s="72" t="str">
        <f t="shared" si="352"/>
        <v/>
      </c>
      <c r="M1486" s="73" t="str">
        <f t="shared" si="353"/>
        <v/>
      </c>
      <c r="N1486" s="4"/>
      <c r="O1486" s="78" t="str">
        <f t="shared" si="354"/>
        <v/>
      </c>
      <c r="P1486" s="79" t="str">
        <f t="shared" si="355"/>
        <v/>
      </c>
      <c r="Q1486" s="4"/>
      <c r="R1486" s="90" t="str">
        <f t="shared" si="356"/>
        <v/>
      </c>
      <c r="S1486" s="4"/>
      <c r="Y1486" s="18" t="str">
        <f t="shared" si="357"/>
        <v/>
      </c>
      <c r="AA1486" s="18" t="str">
        <f t="shared" si="348"/>
        <v/>
      </c>
      <c r="AB1486" s="18" t="str">
        <f t="shared" si="349"/>
        <v/>
      </c>
      <c r="AC1486" s="18" t="str">
        <f t="shared" si="358"/>
        <v/>
      </c>
      <c r="AD1486" s="18" t="str">
        <f t="shared" si="358"/>
        <v/>
      </c>
      <c r="AE1486" s="18" t="str">
        <f t="shared" si="359"/>
        <v/>
      </c>
      <c r="AG1486" s="95" t="str">
        <f>IF($C1486="", "", IF(IFERROR(INDEX(Ingredients!C$11:C$310, MATCH($C1486, Ingredients!$B$11:$B$310, 0)), "")="", "", IFERROR(INDEX(Ingredients!C$11:C$310, MATCH($C1486, Ingredients!$B$11:$B$310, 0)), "")))</f>
        <v/>
      </c>
      <c r="AH1486" s="105" t="str">
        <f>IF($C1486="", "", IF(IFERROR(INDEX(Ingredients!D$11:D$310, MATCH($C1486, Ingredients!$B$11:$B$310, 0)), "")="", "", IFERROR(INDEX(Ingredients!D$11:D$310, MATCH($C1486, Ingredients!$B$11:$B$310, 0)), "")))</f>
        <v/>
      </c>
      <c r="AI1486" s="106" t="str">
        <f>IF($C1486="", "", IF(IFERROR(INDEX(Ingredients!E$11:E$310, MATCH($C1486, Ingredients!$B$11:$B$310, 0)), "")="", "", IFERROR(INDEX(Ingredients!E$11:E$310, MATCH($C1486, Ingredients!$B$11:$B$310, 0)), "")))</f>
        <v/>
      </c>
      <c r="AJ1486" s="108" t="str">
        <f>IF($C1486="", "", IF(IFERROR(INDEX(Ingredients!F$11:F$310, MATCH($C1486, Ingredients!$B$11:$B$310, 0)), "")="", "", IFERROR(INDEX(Ingredients!F$11:F$310, MATCH($C1486, Ingredients!$B$11:$B$310, 0)), "")))</f>
        <v/>
      </c>
      <c r="AK1486" s="106" t="str">
        <f>IF($C1486="", "", IF(IFERROR(INDEX(Ingredients!G$11:G$310, MATCH($C1486, Ingredients!$B$11:$B$310, 0)), "")="", "", IFERROR(INDEX(Ingredients!G$11:G$310, MATCH($C1486, Ingredients!$B$11:$B$310, 0)), "")))</f>
        <v/>
      </c>
      <c r="AL1486" s="79" t="str">
        <f>IF($C1486="", "", IF(IFERROR(INDEX(Ingredients!H$11:H$310, MATCH($C1486, Ingredients!$B$11:$B$310, 0)), "")="", "", IFERROR(INDEX(Ingredients!H$11:H$310, MATCH($C1486, Ingredients!$B$11:$B$310, 0)), "")))</f>
        <v/>
      </c>
      <c r="AN1486" s="83" t="str">
        <f t="shared" si="350"/>
        <v/>
      </c>
      <c r="AP1486" s="114" t="str">
        <f t="shared" si="360"/>
        <v/>
      </c>
      <c r="AR1486" s="117" t="str">
        <f>IF($C1486="", "", IF(IFERROR(INDEX(Ingredients!$AI$11:$AI$310, MATCH($C1486, Ingredients!$B$11:$B$310, 0)), "")="", "", IFERROR(INDEX(Ingredients!$AI$11:$AI$310, MATCH($C1486, Ingredients!$B$11:$B$310, 0)), "")))</f>
        <v/>
      </c>
      <c r="AT1486" s="120" t="str">
        <f t="shared" si="361"/>
        <v/>
      </c>
      <c r="AV1486" s="90" t="str">
        <f t="shared" si="351"/>
        <v/>
      </c>
      <c r="AX1486" s="90" t="str">
        <f>IF($AV1486="", "", COUNTIF($AV$11:$AV$5010, "&lt;"&amp;$AV1486)+1+COUNTIF($AV$11:$AV1486, $AV1486)-1)</f>
        <v/>
      </c>
      <c r="AZ1486" s="111" t="str">
        <f>IF($B1486="", "", SUMIF('Shopping List'!$AV$11:$AV$25, $B1486, 'Shopping List'!$BN$11:$BN$25))</f>
        <v/>
      </c>
      <c r="BB1486" s="117" t="str">
        <f t="shared" si="362"/>
        <v/>
      </c>
    </row>
    <row r="1487" spans="1:54" x14ac:dyDescent="0.25">
      <c r="A1487" s="4"/>
      <c r="B1487" s="37"/>
      <c r="C1487" s="124"/>
      <c r="D1487" s="39"/>
      <c r="E1487" s="125"/>
      <c r="F1487" s="48"/>
      <c r="G1487" s="4"/>
      <c r="H1487" s="4"/>
      <c r="I1487" s="95" t="str">
        <f>IF($C1487="", "", IF(IFERROR(INDEX(Ingredients!$C$11:$C$310, MATCH($C1487, Ingredients!$B$11:$B$310, 0)), "")="", "", IFERROR(INDEX(Ingredients!$C$11:$C$310, MATCH($C1487, Ingredients!$B$11:$B$310, 0)), "")))</f>
        <v/>
      </c>
      <c r="J1487" s="73" t="str">
        <f>IF($B1487="", "", IF(IFERROR(INDEX(Meals!$C$11:$C$260, MATCH($B1487, Meals!$B$11:$B$260, 0)), "")="", "", IFERROR(INDEX(Meals!$C$11:$C$260, MATCH($B1487, Meals!$B$11:$B$260, 0)), "")))</f>
        <v/>
      </c>
      <c r="K1487" s="4"/>
      <c r="L1487" s="72" t="str">
        <f t="shared" si="352"/>
        <v/>
      </c>
      <c r="M1487" s="73" t="str">
        <f t="shared" si="353"/>
        <v/>
      </c>
      <c r="N1487" s="4"/>
      <c r="O1487" s="78" t="str">
        <f t="shared" si="354"/>
        <v/>
      </c>
      <c r="P1487" s="79" t="str">
        <f t="shared" si="355"/>
        <v/>
      </c>
      <c r="Q1487" s="4"/>
      <c r="R1487" s="90" t="str">
        <f t="shared" si="356"/>
        <v/>
      </c>
      <c r="S1487" s="4"/>
      <c r="Y1487" s="18" t="str">
        <f t="shared" si="357"/>
        <v/>
      </c>
      <c r="AA1487" s="18" t="str">
        <f t="shared" si="348"/>
        <v/>
      </c>
      <c r="AB1487" s="18" t="str">
        <f t="shared" si="349"/>
        <v/>
      </c>
      <c r="AC1487" s="18" t="str">
        <f t="shared" si="358"/>
        <v/>
      </c>
      <c r="AD1487" s="18" t="str">
        <f t="shared" si="358"/>
        <v/>
      </c>
      <c r="AE1487" s="18" t="str">
        <f t="shared" si="359"/>
        <v/>
      </c>
      <c r="AG1487" s="95" t="str">
        <f>IF($C1487="", "", IF(IFERROR(INDEX(Ingredients!C$11:C$310, MATCH($C1487, Ingredients!$B$11:$B$310, 0)), "")="", "", IFERROR(INDEX(Ingredients!C$11:C$310, MATCH($C1487, Ingredients!$B$11:$B$310, 0)), "")))</f>
        <v/>
      </c>
      <c r="AH1487" s="105" t="str">
        <f>IF($C1487="", "", IF(IFERROR(INDEX(Ingredients!D$11:D$310, MATCH($C1487, Ingredients!$B$11:$B$310, 0)), "")="", "", IFERROR(INDEX(Ingredients!D$11:D$310, MATCH($C1487, Ingredients!$B$11:$B$310, 0)), "")))</f>
        <v/>
      </c>
      <c r="AI1487" s="106" t="str">
        <f>IF($C1487="", "", IF(IFERROR(INDEX(Ingredients!E$11:E$310, MATCH($C1487, Ingredients!$B$11:$B$310, 0)), "")="", "", IFERROR(INDEX(Ingredients!E$11:E$310, MATCH($C1487, Ingredients!$B$11:$B$310, 0)), "")))</f>
        <v/>
      </c>
      <c r="AJ1487" s="108" t="str">
        <f>IF($C1487="", "", IF(IFERROR(INDEX(Ingredients!F$11:F$310, MATCH($C1487, Ingredients!$B$11:$B$310, 0)), "")="", "", IFERROR(INDEX(Ingredients!F$11:F$310, MATCH($C1487, Ingredients!$B$11:$B$310, 0)), "")))</f>
        <v/>
      </c>
      <c r="AK1487" s="106" t="str">
        <f>IF($C1487="", "", IF(IFERROR(INDEX(Ingredients!G$11:G$310, MATCH($C1487, Ingredients!$B$11:$B$310, 0)), "")="", "", IFERROR(INDEX(Ingredients!G$11:G$310, MATCH($C1487, Ingredients!$B$11:$B$310, 0)), "")))</f>
        <v/>
      </c>
      <c r="AL1487" s="79" t="str">
        <f>IF($C1487="", "", IF(IFERROR(INDEX(Ingredients!H$11:H$310, MATCH($C1487, Ingredients!$B$11:$B$310, 0)), "")="", "", IFERROR(INDEX(Ingredients!H$11:H$310, MATCH($C1487, Ingredients!$B$11:$B$310, 0)), "")))</f>
        <v/>
      </c>
      <c r="AN1487" s="83" t="str">
        <f t="shared" si="350"/>
        <v/>
      </c>
      <c r="AP1487" s="114" t="str">
        <f t="shared" si="360"/>
        <v/>
      </c>
      <c r="AR1487" s="117" t="str">
        <f>IF($C1487="", "", IF(IFERROR(INDEX(Ingredients!$AI$11:$AI$310, MATCH($C1487, Ingredients!$B$11:$B$310, 0)), "")="", "", IFERROR(INDEX(Ingredients!$AI$11:$AI$310, MATCH($C1487, Ingredients!$B$11:$B$310, 0)), "")))</f>
        <v/>
      </c>
      <c r="AT1487" s="120" t="str">
        <f t="shared" si="361"/>
        <v/>
      </c>
      <c r="AV1487" s="90" t="str">
        <f t="shared" si="351"/>
        <v/>
      </c>
      <c r="AX1487" s="90" t="str">
        <f>IF($AV1487="", "", COUNTIF($AV$11:$AV$5010, "&lt;"&amp;$AV1487)+1+COUNTIF($AV$11:$AV1487, $AV1487)-1)</f>
        <v/>
      </c>
      <c r="AZ1487" s="111" t="str">
        <f>IF($B1487="", "", SUMIF('Shopping List'!$AV$11:$AV$25, $B1487, 'Shopping List'!$BN$11:$BN$25))</f>
        <v/>
      </c>
      <c r="BB1487" s="117" t="str">
        <f t="shared" si="362"/>
        <v/>
      </c>
    </row>
    <row r="1488" spans="1:54" x14ac:dyDescent="0.25">
      <c r="A1488" s="4"/>
      <c r="B1488" s="37"/>
      <c r="C1488" s="124"/>
      <c r="D1488" s="39"/>
      <c r="E1488" s="125"/>
      <c r="F1488" s="48"/>
      <c r="G1488" s="4"/>
      <c r="H1488" s="4"/>
      <c r="I1488" s="95" t="str">
        <f>IF($C1488="", "", IF(IFERROR(INDEX(Ingredients!$C$11:$C$310, MATCH($C1488, Ingredients!$B$11:$B$310, 0)), "")="", "", IFERROR(INDEX(Ingredients!$C$11:$C$310, MATCH($C1488, Ingredients!$B$11:$B$310, 0)), "")))</f>
        <v/>
      </c>
      <c r="J1488" s="73" t="str">
        <f>IF($B1488="", "", IF(IFERROR(INDEX(Meals!$C$11:$C$260, MATCH($B1488, Meals!$B$11:$B$260, 0)), "")="", "", IFERROR(INDEX(Meals!$C$11:$C$260, MATCH($B1488, Meals!$B$11:$B$260, 0)), "")))</f>
        <v/>
      </c>
      <c r="K1488" s="4"/>
      <c r="L1488" s="72" t="str">
        <f t="shared" si="352"/>
        <v/>
      </c>
      <c r="M1488" s="73" t="str">
        <f t="shared" si="353"/>
        <v/>
      </c>
      <c r="N1488" s="4"/>
      <c r="O1488" s="78" t="str">
        <f t="shared" si="354"/>
        <v/>
      </c>
      <c r="P1488" s="79" t="str">
        <f t="shared" si="355"/>
        <v/>
      </c>
      <c r="Q1488" s="4"/>
      <c r="R1488" s="90" t="str">
        <f t="shared" si="356"/>
        <v/>
      </c>
      <c r="S1488" s="4"/>
      <c r="Y1488" s="18" t="str">
        <f t="shared" si="357"/>
        <v/>
      </c>
      <c r="AA1488" s="18" t="str">
        <f t="shared" si="348"/>
        <v/>
      </c>
      <c r="AB1488" s="18" t="str">
        <f t="shared" si="349"/>
        <v/>
      </c>
      <c r="AC1488" s="18" t="str">
        <f t="shared" si="358"/>
        <v/>
      </c>
      <c r="AD1488" s="18" t="str">
        <f t="shared" si="358"/>
        <v/>
      </c>
      <c r="AE1488" s="18" t="str">
        <f t="shared" si="359"/>
        <v/>
      </c>
      <c r="AG1488" s="95" t="str">
        <f>IF($C1488="", "", IF(IFERROR(INDEX(Ingredients!C$11:C$310, MATCH($C1488, Ingredients!$B$11:$B$310, 0)), "")="", "", IFERROR(INDEX(Ingredients!C$11:C$310, MATCH($C1488, Ingredients!$B$11:$B$310, 0)), "")))</f>
        <v/>
      </c>
      <c r="AH1488" s="105" t="str">
        <f>IF($C1488="", "", IF(IFERROR(INDEX(Ingredients!D$11:D$310, MATCH($C1488, Ingredients!$B$11:$B$310, 0)), "")="", "", IFERROR(INDEX(Ingredients!D$11:D$310, MATCH($C1488, Ingredients!$B$11:$B$310, 0)), "")))</f>
        <v/>
      </c>
      <c r="AI1488" s="106" t="str">
        <f>IF($C1488="", "", IF(IFERROR(INDEX(Ingredients!E$11:E$310, MATCH($C1488, Ingredients!$B$11:$B$310, 0)), "")="", "", IFERROR(INDEX(Ingredients!E$11:E$310, MATCH($C1488, Ingredients!$B$11:$B$310, 0)), "")))</f>
        <v/>
      </c>
      <c r="AJ1488" s="108" t="str">
        <f>IF($C1488="", "", IF(IFERROR(INDEX(Ingredients!F$11:F$310, MATCH($C1488, Ingredients!$B$11:$B$310, 0)), "")="", "", IFERROR(INDEX(Ingredients!F$11:F$310, MATCH($C1488, Ingredients!$B$11:$B$310, 0)), "")))</f>
        <v/>
      </c>
      <c r="AK1488" s="106" t="str">
        <f>IF($C1488="", "", IF(IFERROR(INDEX(Ingredients!G$11:G$310, MATCH($C1488, Ingredients!$B$11:$B$310, 0)), "")="", "", IFERROR(INDEX(Ingredients!G$11:G$310, MATCH($C1488, Ingredients!$B$11:$B$310, 0)), "")))</f>
        <v/>
      </c>
      <c r="AL1488" s="79" t="str">
        <f>IF($C1488="", "", IF(IFERROR(INDEX(Ingredients!H$11:H$310, MATCH($C1488, Ingredients!$B$11:$B$310, 0)), "")="", "", IFERROR(INDEX(Ingredients!H$11:H$310, MATCH($C1488, Ingredients!$B$11:$B$310, 0)), "")))</f>
        <v/>
      </c>
      <c r="AN1488" s="83" t="str">
        <f t="shared" si="350"/>
        <v/>
      </c>
      <c r="AP1488" s="114" t="str">
        <f t="shared" si="360"/>
        <v/>
      </c>
      <c r="AR1488" s="117" t="str">
        <f>IF($C1488="", "", IF(IFERROR(INDEX(Ingredients!$AI$11:$AI$310, MATCH($C1488, Ingredients!$B$11:$B$310, 0)), "")="", "", IFERROR(INDEX(Ingredients!$AI$11:$AI$310, MATCH($C1488, Ingredients!$B$11:$B$310, 0)), "")))</f>
        <v/>
      </c>
      <c r="AT1488" s="120" t="str">
        <f t="shared" si="361"/>
        <v/>
      </c>
      <c r="AV1488" s="90" t="str">
        <f t="shared" si="351"/>
        <v/>
      </c>
      <c r="AX1488" s="90" t="str">
        <f>IF($AV1488="", "", COUNTIF($AV$11:$AV$5010, "&lt;"&amp;$AV1488)+1+COUNTIF($AV$11:$AV1488, $AV1488)-1)</f>
        <v/>
      </c>
      <c r="AZ1488" s="111" t="str">
        <f>IF($B1488="", "", SUMIF('Shopping List'!$AV$11:$AV$25, $B1488, 'Shopping List'!$BN$11:$BN$25))</f>
        <v/>
      </c>
      <c r="BB1488" s="117" t="str">
        <f t="shared" si="362"/>
        <v/>
      </c>
    </row>
    <row r="1489" spans="1:54" x14ac:dyDescent="0.25">
      <c r="A1489" s="4"/>
      <c r="B1489" s="37"/>
      <c r="C1489" s="124"/>
      <c r="D1489" s="39"/>
      <c r="E1489" s="125"/>
      <c r="F1489" s="48"/>
      <c r="G1489" s="4"/>
      <c r="H1489" s="4"/>
      <c r="I1489" s="95" t="str">
        <f>IF($C1489="", "", IF(IFERROR(INDEX(Ingredients!$C$11:$C$310, MATCH($C1489, Ingredients!$B$11:$B$310, 0)), "")="", "", IFERROR(INDEX(Ingredients!$C$11:$C$310, MATCH($C1489, Ingredients!$B$11:$B$310, 0)), "")))</f>
        <v/>
      </c>
      <c r="J1489" s="73" t="str">
        <f>IF($B1489="", "", IF(IFERROR(INDEX(Meals!$C$11:$C$260, MATCH($B1489, Meals!$B$11:$B$260, 0)), "")="", "", IFERROR(INDEX(Meals!$C$11:$C$260, MATCH($B1489, Meals!$B$11:$B$260, 0)), "")))</f>
        <v/>
      </c>
      <c r="K1489" s="4"/>
      <c r="L1489" s="72" t="str">
        <f t="shared" si="352"/>
        <v/>
      </c>
      <c r="M1489" s="73" t="str">
        <f t="shared" si="353"/>
        <v/>
      </c>
      <c r="N1489" s="4"/>
      <c r="O1489" s="78" t="str">
        <f t="shared" si="354"/>
        <v/>
      </c>
      <c r="P1489" s="79" t="str">
        <f t="shared" si="355"/>
        <v/>
      </c>
      <c r="Q1489" s="4"/>
      <c r="R1489" s="90" t="str">
        <f t="shared" si="356"/>
        <v/>
      </c>
      <c r="S1489" s="4"/>
      <c r="Y1489" s="18" t="str">
        <f t="shared" si="357"/>
        <v/>
      </c>
      <c r="AA1489" s="18" t="str">
        <f t="shared" si="348"/>
        <v/>
      </c>
      <c r="AB1489" s="18" t="str">
        <f t="shared" si="349"/>
        <v/>
      </c>
      <c r="AC1489" s="18" t="str">
        <f t="shared" si="358"/>
        <v/>
      </c>
      <c r="AD1489" s="18" t="str">
        <f t="shared" si="358"/>
        <v/>
      </c>
      <c r="AE1489" s="18" t="str">
        <f t="shared" si="359"/>
        <v/>
      </c>
      <c r="AG1489" s="95" t="str">
        <f>IF($C1489="", "", IF(IFERROR(INDEX(Ingredients!C$11:C$310, MATCH($C1489, Ingredients!$B$11:$B$310, 0)), "")="", "", IFERROR(INDEX(Ingredients!C$11:C$310, MATCH($C1489, Ingredients!$B$11:$B$310, 0)), "")))</f>
        <v/>
      </c>
      <c r="AH1489" s="105" t="str">
        <f>IF($C1489="", "", IF(IFERROR(INDEX(Ingredients!D$11:D$310, MATCH($C1489, Ingredients!$B$11:$B$310, 0)), "")="", "", IFERROR(INDEX(Ingredients!D$11:D$310, MATCH($C1489, Ingredients!$B$11:$B$310, 0)), "")))</f>
        <v/>
      </c>
      <c r="AI1489" s="106" t="str">
        <f>IF($C1489="", "", IF(IFERROR(INDEX(Ingredients!E$11:E$310, MATCH($C1489, Ingredients!$B$11:$B$310, 0)), "")="", "", IFERROR(INDEX(Ingredients!E$11:E$310, MATCH($C1489, Ingredients!$B$11:$B$310, 0)), "")))</f>
        <v/>
      </c>
      <c r="AJ1489" s="108" t="str">
        <f>IF($C1489="", "", IF(IFERROR(INDEX(Ingredients!F$11:F$310, MATCH($C1489, Ingredients!$B$11:$B$310, 0)), "")="", "", IFERROR(INDEX(Ingredients!F$11:F$310, MATCH($C1489, Ingredients!$B$11:$B$310, 0)), "")))</f>
        <v/>
      </c>
      <c r="AK1489" s="106" t="str">
        <f>IF($C1489="", "", IF(IFERROR(INDEX(Ingredients!G$11:G$310, MATCH($C1489, Ingredients!$B$11:$B$310, 0)), "")="", "", IFERROR(INDEX(Ingredients!G$11:G$310, MATCH($C1489, Ingredients!$B$11:$B$310, 0)), "")))</f>
        <v/>
      </c>
      <c r="AL1489" s="79" t="str">
        <f>IF($C1489="", "", IF(IFERROR(INDEX(Ingredients!H$11:H$310, MATCH($C1489, Ingredients!$B$11:$B$310, 0)), "")="", "", IFERROR(INDEX(Ingredients!H$11:H$310, MATCH($C1489, Ingredients!$B$11:$B$310, 0)), "")))</f>
        <v/>
      </c>
      <c r="AN1489" s="83" t="str">
        <f t="shared" si="350"/>
        <v/>
      </c>
      <c r="AP1489" s="114" t="str">
        <f t="shared" si="360"/>
        <v/>
      </c>
      <c r="AR1489" s="117" t="str">
        <f>IF($C1489="", "", IF(IFERROR(INDEX(Ingredients!$AI$11:$AI$310, MATCH($C1489, Ingredients!$B$11:$B$310, 0)), "")="", "", IFERROR(INDEX(Ingredients!$AI$11:$AI$310, MATCH($C1489, Ingredients!$B$11:$B$310, 0)), "")))</f>
        <v/>
      </c>
      <c r="AT1489" s="120" t="str">
        <f t="shared" si="361"/>
        <v/>
      </c>
      <c r="AV1489" s="90" t="str">
        <f t="shared" si="351"/>
        <v/>
      </c>
      <c r="AX1489" s="90" t="str">
        <f>IF($AV1489="", "", COUNTIF($AV$11:$AV$5010, "&lt;"&amp;$AV1489)+1+COUNTIF($AV$11:$AV1489, $AV1489)-1)</f>
        <v/>
      </c>
      <c r="AZ1489" s="111" t="str">
        <f>IF($B1489="", "", SUMIF('Shopping List'!$AV$11:$AV$25, $B1489, 'Shopping List'!$BN$11:$BN$25))</f>
        <v/>
      </c>
      <c r="BB1489" s="117" t="str">
        <f t="shared" si="362"/>
        <v/>
      </c>
    </row>
    <row r="1490" spans="1:54" x14ac:dyDescent="0.25">
      <c r="A1490" s="4"/>
      <c r="B1490" s="37"/>
      <c r="C1490" s="124"/>
      <c r="D1490" s="39"/>
      <c r="E1490" s="125"/>
      <c r="F1490" s="48"/>
      <c r="G1490" s="4"/>
      <c r="H1490" s="4"/>
      <c r="I1490" s="95" t="str">
        <f>IF($C1490="", "", IF(IFERROR(INDEX(Ingredients!$C$11:$C$310, MATCH($C1490, Ingredients!$B$11:$B$310, 0)), "")="", "", IFERROR(INDEX(Ingredients!$C$11:$C$310, MATCH($C1490, Ingredients!$B$11:$B$310, 0)), "")))</f>
        <v/>
      </c>
      <c r="J1490" s="73" t="str">
        <f>IF($B1490="", "", IF(IFERROR(INDEX(Meals!$C$11:$C$260, MATCH($B1490, Meals!$B$11:$B$260, 0)), "")="", "", IFERROR(INDEX(Meals!$C$11:$C$260, MATCH($B1490, Meals!$B$11:$B$260, 0)), "")))</f>
        <v/>
      </c>
      <c r="K1490" s="4"/>
      <c r="L1490" s="72" t="str">
        <f t="shared" si="352"/>
        <v/>
      </c>
      <c r="M1490" s="73" t="str">
        <f t="shared" si="353"/>
        <v/>
      </c>
      <c r="N1490" s="4"/>
      <c r="O1490" s="78" t="str">
        <f t="shared" si="354"/>
        <v/>
      </c>
      <c r="P1490" s="79" t="str">
        <f t="shared" si="355"/>
        <v/>
      </c>
      <c r="Q1490" s="4"/>
      <c r="R1490" s="90" t="str">
        <f t="shared" si="356"/>
        <v/>
      </c>
      <c r="S1490" s="4"/>
      <c r="Y1490" s="18" t="str">
        <f t="shared" si="357"/>
        <v/>
      </c>
      <c r="AA1490" s="18" t="str">
        <f t="shared" si="348"/>
        <v/>
      </c>
      <c r="AB1490" s="18" t="str">
        <f t="shared" si="349"/>
        <v/>
      </c>
      <c r="AC1490" s="18" t="str">
        <f t="shared" si="358"/>
        <v/>
      </c>
      <c r="AD1490" s="18" t="str">
        <f t="shared" si="358"/>
        <v/>
      </c>
      <c r="AE1490" s="18" t="str">
        <f t="shared" si="359"/>
        <v/>
      </c>
      <c r="AG1490" s="95" t="str">
        <f>IF($C1490="", "", IF(IFERROR(INDEX(Ingredients!C$11:C$310, MATCH($C1490, Ingredients!$B$11:$B$310, 0)), "")="", "", IFERROR(INDEX(Ingredients!C$11:C$310, MATCH($C1490, Ingredients!$B$11:$B$310, 0)), "")))</f>
        <v/>
      </c>
      <c r="AH1490" s="105" t="str">
        <f>IF($C1490="", "", IF(IFERROR(INDEX(Ingredients!D$11:D$310, MATCH($C1490, Ingredients!$B$11:$B$310, 0)), "")="", "", IFERROR(INDEX(Ingredients!D$11:D$310, MATCH($C1490, Ingredients!$B$11:$B$310, 0)), "")))</f>
        <v/>
      </c>
      <c r="AI1490" s="106" t="str">
        <f>IF($C1490="", "", IF(IFERROR(INDEX(Ingredients!E$11:E$310, MATCH($C1490, Ingredients!$B$11:$B$310, 0)), "")="", "", IFERROR(INDEX(Ingredients!E$11:E$310, MATCH($C1490, Ingredients!$B$11:$B$310, 0)), "")))</f>
        <v/>
      </c>
      <c r="AJ1490" s="108" t="str">
        <f>IF($C1490="", "", IF(IFERROR(INDEX(Ingredients!F$11:F$310, MATCH($C1490, Ingredients!$B$11:$B$310, 0)), "")="", "", IFERROR(INDEX(Ingredients!F$11:F$310, MATCH($C1490, Ingredients!$B$11:$B$310, 0)), "")))</f>
        <v/>
      </c>
      <c r="AK1490" s="106" t="str">
        <f>IF($C1490="", "", IF(IFERROR(INDEX(Ingredients!G$11:G$310, MATCH($C1490, Ingredients!$B$11:$B$310, 0)), "")="", "", IFERROR(INDEX(Ingredients!G$11:G$310, MATCH($C1490, Ingredients!$B$11:$B$310, 0)), "")))</f>
        <v/>
      </c>
      <c r="AL1490" s="79" t="str">
        <f>IF($C1490="", "", IF(IFERROR(INDEX(Ingredients!H$11:H$310, MATCH($C1490, Ingredients!$B$11:$B$310, 0)), "")="", "", IFERROR(INDEX(Ingredients!H$11:H$310, MATCH($C1490, Ingredients!$B$11:$B$310, 0)), "")))</f>
        <v/>
      </c>
      <c r="AN1490" s="83" t="str">
        <f t="shared" si="350"/>
        <v/>
      </c>
      <c r="AP1490" s="114" t="str">
        <f t="shared" si="360"/>
        <v/>
      </c>
      <c r="AR1490" s="117" t="str">
        <f>IF($C1490="", "", IF(IFERROR(INDEX(Ingredients!$AI$11:$AI$310, MATCH($C1490, Ingredients!$B$11:$B$310, 0)), "")="", "", IFERROR(INDEX(Ingredients!$AI$11:$AI$310, MATCH($C1490, Ingredients!$B$11:$B$310, 0)), "")))</f>
        <v/>
      </c>
      <c r="AT1490" s="120" t="str">
        <f t="shared" si="361"/>
        <v/>
      </c>
      <c r="AV1490" s="90" t="str">
        <f t="shared" si="351"/>
        <v/>
      </c>
      <c r="AX1490" s="90" t="str">
        <f>IF($AV1490="", "", COUNTIF($AV$11:$AV$5010, "&lt;"&amp;$AV1490)+1+COUNTIF($AV$11:$AV1490, $AV1490)-1)</f>
        <v/>
      </c>
      <c r="AZ1490" s="111" t="str">
        <f>IF($B1490="", "", SUMIF('Shopping List'!$AV$11:$AV$25, $B1490, 'Shopping List'!$BN$11:$BN$25))</f>
        <v/>
      </c>
      <c r="BB1490" s="117" t="str">
        <f t="shared" si="362"/>
        <v/>
      </c>
    </row>
    <row r="1491" spans="1:54" x14ac:dyDescent="0.25">
      <c r="A1491" s="4"/>
      <c r="B1491" s="37"/>
      <c r="C1491" s="124"/>
      <c r="D1491" s="39"/>
      <c r="E1491" s="125"/>
      <c r="F1491" s="48"/>
      <c r="G1491" s="4"/>
      <c r="H1491" s="4"/>
      <c r="I1491" s="95" t="str">
        <f>IF($C1491="", "", IF(IFERROR(INDEX(Ingredients!$C$11:$C$310, MATCH($C1491, Ingredients!$B$11:$B$310, 0)), "")="", "", IFERROR(INDEX(Ingredients!$C$11:$C$310, MATCH($C1491, Ingredients!$B$11:$B$310, 0)), "")))</f>
        <v/>
      </c>
      <c r="J1491" s="73" t="str">
        <f>IF($B1491="", "", IF(IFERROR(INDEX(Meals!$C$11:$C$260, MATCH($B1491, Meals!$B$11:$B$260, 0)), "")="", "", IFERROR(INDEX(Meals!$C$11:$C$260, MATCH($B1491, Meals!$B$11:$B$260, 0)), "")))</f>
        <v/>
      </c>
      <c r="K1491" s="4"/>
      <c r="L1491" s="72" t="str">
        <f t="shared" si="352"/>
        <v/>
      </c>
      <c r="M1491" s="73" t="str">
        <f t="shared" si="353"/>
        <v/>
      </c>
      <c r="N1491" s="4"/>
      <c r="O1491" s="78" t="str">
        <f t="shared" si="354"/>
        <v/>
      </c>
      <c r="P1491" s="79" t="str">
        <f t="shared" si="355"/>
        <v/>
      </c>
      <c r="Q1491" s="4"/>
      <c r="R1491" s="90" t="str">
        <f t="shared" si="356"/>
        <v/>
      </c>
      <c r="S1491" s="4"/>
      <c r="Y1491" s="18" t="str">
        <f t="shared" si="357"/>
        <v/>
      </c>
      <c r="AA1491" s="18" t="str">
        <f t="shared" si="348"/>
        <v/>
      </c>
      <c r="AB1491" s="18" t="str">
        <f t="shared" si="349"/>
        <v/>
      </c>
      <c r="AC1491" s="18" t="str">
        <f t="shared" si="358"/>
        <v/>
      </c>
      <c r="AD1491" s="18" t="str">
        <f t="shared" si="358"/>
        <v/>
      </c>
      <c r="AE1491" s="18" t="str">
        <f t="shared" si="359"/>
        <v/>
      </c>
      <c r="AG1491" s="95" t="str">
        <f>IF($C1491="", "", IF(IFERROR(INDEX(Ingredients!C$11:C$310, MATCH($C1491, Ingredients!$B$11:$B$310, 0)), "")="", "", IFERROR(INDEX(Ingredients!C$11:C$310, MATCH($C1491, Ingredients!$B$11:$B$310, 0)), "")))</f>
        <v/>
      </c>
      <c r="AH1491" s="105" t="str">
        <f>IF($C1491="", "", IF(IFERROR(INDEX(Ingredients!D$11:D$310, MATCH($C1491, Ingredients!$B$11:$B$310, 0)), "")="", "", IFERROR(INDEX(Ingredients!D$11:D$310, MATCH($C1491, Ingredients!$B$11:$B$310, 0)), "")))</f>
        <v/>
      </c>
      <c r="AI1491" s="106" t="str">
        <f>IF($C1491="", "", IF(IFERROR(INDEX(Ingredients!E$11:E$310, MATCH($C1491, Ingredients!$B$11:$B$310, 0)), "")="", "", IFERROR(INDEX(Ingredients!E$11:E$310, MATCH($C1491, Ingredients!$B$11:$B$310, 0)), "")))</f>
        <v/>
      </c>
      <c r="AJ1491" s="108" t="str">
        <f>IF($C1491="", "", IF(IFERROR(INDEX(Ingredients!F$11:F$310, MATCH($C1491, Ingredients!$B$11:$B$310, 0)), "")="", "", IFERROR(INDEX(Ingredients!F$11:F$310, MATCH($C1491, Ingredients!$B$11:$B$310, 0)), "")))</f>
        <v/>
      </c>
      <c r="AK1491" s="106" t="str">
        <f>IF($C1491="", "", IF(IFERROR(INDEX(Ingredients!G$11:G$310, MATCH($C1491, Ingredients!$B$11:$B$310, 0)), "")="", "", IFERROR(INDEX(Ingredients!G$11:G$310, MATCH($C1491, Ingredients!$B$11:$B$310, 0)), "")))</f>
        <v/>
      </c>
      <c r="AL1491" s="79" t="str">
        <f>IF($C1491="", "", IF(IFERROR(INDEX(Ingredients!H$11:H$310, MATCH($C1491, Ingredients!$B$11:$B$310, 0)), "")="", "", IFERROR(INDEX(Ingredients!H$11:H$310, MATCH($C1491, Ingredients!$B$11:$B$310, 0)), "")))</f>
        <v/>
      </c>
      <c r="AN1491" s="83" t="str">
        <f t="shared" si="350"/>
        <v/>
      </c>
      <c r="AP1491" s="114" t="str">
        <f t="shared" si="360"/>
        <v/>
      </c>
      <c r="AR1491" s="117" t="str">
        <f>IF($C1491="", "", IF(IFERROR(INDEX(Ingredients!$AI$11:$AI$310, MATCH($C1491, Ingredients!$B$11:$B$310, 0)), "")="", "", IFERROR(INDEX(Ingredients!$AI$11:$AI$310, MATCH($C1491, Ingredients!$B$11:$B$310, 0)), "")))</f>
        <v/>
      </c>
      <c r="AT1491" s="120" t="str">
        <f t="shared" si="361"/>
        <v/>
      </c>
      <c r="AV1491" s="90" t="str">
        <f t="shared" si="351"/>
        <v/>
      </c>
      <c r="AX1491" s="90" t="str">
        <f>IF($AV1491="", "", COUNTIF($AV$11:$AV$5010, "&lt;"&amp;$AV1491)+1+COUNTIF($AV$11:$AV1491, $AV1491)-1)</f>
        <v/>
      </c>
      <c r="AZ1491" s="111" t="str">
        <f>IF($B1491="", "", SUMIF('Shopping List'!$AV$11:$AV$25, $B1491, 'Shopping List'!$BN$11:$BN$25))</f>
        <v/>
      </c>
      <c r="BB1491" s="117" t="str">
        <f t="shared" si="362"/>
        <v/>
      </c>
    </row>
    <row r="1492" spans="1:54" x14ac:dyDescent="0.25">
      <c r="A1492" s="4"/>
      <c r="B1492" s="37"/>
      <c r="C1492" s="124"/>
      <c r="D1492" s="39"/>
      <c r="E1492" s="125"/>
      <c r="F1492" s="48"/>
      <c r="G1492" s="4"/>
      <c r="H1492" s="4"/>
      <c r="I1492" s="95" t="str">
        <f>IF($C1492="", "", IF(IFERROR(INDEX(Ingredients!$C$11:$C$310, MATCH($C1492, Ingredients!$B$11:$B$310, 0)), "")="", "", IFERROR(INDEX(Ingredients!$C$11:$C$310, MATCH($C1492, Ingredients!$B$11:$B$310, 0)), "")))</f>
        <v/>
      </c>
      <c r="J1492" s="73" t="str">
        <f>IF($B1492="", "", IF(IFERROR(INDEX(Meals!$C$11:$C$260, MATCH($B1492, Meals!$B$11:$B$260, 0)), "")="", "", IFERROR(INDEX(Meals!$C$11:$C$260, MATCH($B1492, Meals!$B$11:$B$260, 0)), "")))</f>
        <v/>
      </c>
      <c r="K1492" s="4"/>
      <c r="L1492" s="72" t="str">
        <f t="shared" si="352"/>
        <v/>
      </c>
      <c r="M1492" s="73" t="str">
        <f t="shared" si="353"/>
        <v/>
      </c>
      <c r="N1492" s="4"/>
      <c r="O1492" s="78" t="str">
        <f t="shared" si="354"/>
        <v/>
      </c>
      <c r="P1492" s="79" t="str">
        <f t="shared" si="355"/>
        <v/>
      </c>
      <c r="Q1492" s="4"/>
      <c r="R1492" s="90" t="str">
        <f t="shared" si="356"/>
        <v/>
      </c>
      <c r="S1492" s="4"/>
      <c r="Y1492" s="18" t="str">
        <f t="shared" si="357"/>
        <v/>
      </c>
      <c r="AA1492" s="18" t="str">
        <f t="shared" si="348"/>
        <v/>
      </c>
      <c r="AB1492" s="18" t="str">
        <f t="shared" si="349"/>
        <v/>
      </c>
      <c r="AC1492" s="18" t="str">
        <f t="shared" si="358"/>
        <v/>
      </c>
      <c r="AD1492" s="18" t="str">
        <f t="shared" si="358"/>
        <v/>
      </c>
      <c r="AE1492" s="18" t="str">
        <f t="shared" si="359"/>
        <v/>
      </c>
      <c r="AG1492" s="95" t="str">
        <f>IF($C1492="", "", IF(IFERROR(INDEX(Ingredients!C$11:C$310, MATCH($C1492, Ingredients!$B$11:$B$310, 0)), "")="", "", IFERROR(INDEX(Ingredients!C$11:C$310, MATCH($C1492, Ingredients!$B$11:$B$310, 0)), "")))</f>
        <v/>
      </c>
      <c r="AH1492" s="105" t="str">
        <f>IF($C1492="", "", IF(IFERROR(INDEX(Ingredients!D$11:D$310, MATCH($C1492, Ingredients!$B$11:$B$310, 0)), "")="", "", IFERROR(INDEX(Ingredients!D$11:D$310, MATCH($C1492, Ingredients!$B$11:$B$310, 0)), "")))</f>
        <v/>
      </c>
      <c r="AI1492" s="106" t="str">
        <f>IF($C1492="", "", IF(IFERROR(INDEX(Ingredients!E$11:E$310, MATCH($C1492, Ingredients!$B$11:$B$310, 0)), "")="", "", IFERROR(INDEX(Ingredients!E$11:E$310, MATCH($C1492, Ingredients!$B$11:$B$310, 0)), "")))</f>
        <v/>
      </c>
      <c r="AJ1492" s="108" t="str">
        <f>IF($C1492="", "", IF(IFERROR(INDEX(Ingredients!F$11:F$310, MATCH($C1492, Ingredients!$B$11:$B$310, 0)), "")="", "", IFERROR(INDEX(Ingredients!F$11:F$310, MATCH($C1492, Ingredients!$B$11:$B$310, 0)), "")))</f>
        <v/>
      </c>
      <c r="AK1492" s="106" t="str">
        <f>IF($C1492="", "", IF(IFERROR(INDEX(Ingredients!G$11:G$310, MATCH($C1492, Ingredients!$B$11:$B$310, 0)), "")="", "", IFERROR(INDEX(Ingredients!G$11:G$310, MATCH($C1492, Ingredients!$B$11:$B$310, 0)), "")))</f>
        <v/>
      </c>
      <c r="AL1492" s="79" t="str">
        <f>IF($C1492="", "", IF(IFERROR(INDEX(Ingredients!H$11:H$310, MATCH($C1492, Ingredients!$B$11:$B$310, 0)), "")="", "", IFERROR(INDEX(Ingredients!H$11:H$310, MATCH($C1492, Ingredients!$B$11:$B$310, 0)), "")))</f>
        <v/>
      </c>
      <c r="AN1492" s="83" t="str">
        <f t="shared" si="350"/>
        <v/>
      </c>
      <c r="AP1492" s="114" t="str">
        <f t="shared" si="360"/>
        <v/>
      </c>
      <c r="AR1492" s="117" t="str">
        <f>IF($C1492="", "", IF(IFERROR(INDEX(Ingredients!$AI$11:$AI$310, MATCH($C1492, Ingredients!$B$11:$B$310, 0)), "")="", "", IFERROR(INDEX(Ingredients!$AI$11:$AI$310, MATCH($C1492, Ingredients!$B$11:$B$310, 0)), "")))</f>
        <v/>
      </c>
      <c r="AT1492" s="120" t="str">
        <f t="shared" si="361"/>
        <v/>
      </c>
      <c r="AV1492" s="90" t="str">
        <f t="shared" si="351"/>
        <v/>
      </c>
      <c r="AX1492" s="90" t="str">
        <f>IF($AV1492="", "", COUNTIF($AV$11:$AV$5010, "&lt;"&amp;$AV1492)+1+COUNTIF($AV$11:$AV1492, $AV1492)-1)</f>
        <v/>
      </c>
      <c r="AZ1492" s="111" t="str">
        <f>IF($B1492="", "", SUMIF('Shopping List'!$AV$11:$AV$25, $B1492, 'Shopping List'!$BN$11:$BN$25))</f>
        <v/>
      </c>
      <c r="BB1492" s="117" t="str">
        <f t="shared" si="362"/>
        <v/>
      </c>
    </row>
    <row r="1493" spans="1:54" x14ac:dyDescent="0.25">
      <c r="A1493" s="4"/>
      <c r="B1493" s="37"/>
      <c r="C1493" s="124"/>
      <c r="D1493" s="39"/>
      <c r="E1493" s="125"/>
      <c r="F1493" s="48"/>
      <c r="G1493" s="4"/>
      <c r="H1493" s="4"/>
      <c r="I1493" s="95" t="str">
        <f>IF($C1493="", "", IF(IFERROR(INDEX(Ingredients!$C$11:$C$310, MATCH($C1493, Ingredients!$B$11:$B$310, 0)), "")="", "", IFERROR(INDEX(Ingredients!$C$11:$C$310, MATCH($C1493, Ingredients!$B$11:$B$310, 0)), "")))</f>
        <v/>
      </c>
      <c r="J1493" s="73" t="str">
        <f>IF($B1493="", "", IF(IFERROR(INDEX(Meals!$C$11:$C$260, MATCH($B1493, Meals!$B$11:$B$260, 0)), "")="", "", IFERROR(INDEX(Meals!$C$11:$C$260, MATCH($B1493, Meals!$B$11:$B$260, 0)), "")))</f>
        <v/>
      </c>
      <c r="K1493" s="4"/>
      <c r="L1493" s="72" t="str">
        <f t="shared" si="352"/>
        <v/>
      </c>
      <c r="M1493" s="73" t="str">
        <f t="shared" si="353"/>
        <v/>
      </c>
      <c r="N1493" s="4"/>
      <c r="O1493" s="78" t="str">
        <f t="shared" si="354"/>
        <v/>
      </c>
      <c r="P1493" s="79" t="str">
        <f t="shared" si="355"/>
        <v/>
      </c>
      <c r="Q1493" s="4"/>
      <c r="R1493" s="90" t="str">
        <f t="shared" si="356"/>
        <v/>
      </c>
      <c r="S1493" s="4"/>
      <c r="Y1493" s="18" t="str">
        <f t="shared" si="357"/>
        <v/>
      </c>
      <c r="AA1493" s="18" t="str">
        <f t="shared" si="348"/>
        <v/>
      </c>
      <c r="AB1493" s="18" t="str">
        <f t="shared" si="349"/>
        <v/>
      </c>
      <c r="AC1493" s="18" t="str">
        <f t="shared" si="358"/>
        <v/>
      </c>
      <c r="AD1493" s="18" t="str">
        <f t="shared" si="358"/>
        <v/>
      </c>
      <c r="AE1493" s="18" t="str">
        <f t="shared" si="359"/>
        <v/>
      </c>
      <c r="AG1493" s="95" t="str">
        <f>IF($C1493="", "", IF(IFERROR(INDEX(Ingredients!C$11:C$310, MATCH($C1493, Ingredients!$B$11:$B$310, 0)), "")="", "", IFERROR(INDEX(Ingredients!C$11:C$310, MATCH($C1493, Ingredients!$B$11:$B$310, 0)), "")))</f>
        <v/>
      </c>
      <c r="AH1493" s="105" t="str">
        <f>IF($C1493="", "", IF(IFERROR(INDEX(Ingredients!D$11:D$310, MATCH($C1493, Ingredients!$B$11:$B$310, 0)), "")="", "", IFERROR(INDEX(Ingredients!D$11:D$310, MATCH($C1493, Ingredients!$B$11:$B$310, 0)), "")))</f>
        <v/>
      </c>
      <c r="AI1493" s="106" t="str">
        <f>IF($C1493="", "", IF(IFERROR(INDEX(Ingredients!E$11:E$310, MATCH($C1493, Ingredients!$B$11:$B$310, 0)), "")="", "", IFERROR(INDEX(Ingredients!E$11:E$310, MATCH($C1493, Ingredients!$B$11:$B$310, 0)), "")))</f>
        <v/>
      </c>
      <c r="AJ1493" s="108" t="str">
        <f>IF($C1493="", "", IF(IFERROR(INDEX(Ingredients!F$11:F$310, MATCH($C1493, Ingredients!$B$11:$B$310, 0)), "")="", "", IFERROR(INDEX(Ingredients!F$11:F$310, MATCH($C1493, Ingredients!$B$11:$B$310, 0)), "")))</f>
        <v/>
      </c>
      <c r="AK1493" s="106" t="str">
        <f>IF($C1493="", "", IF(IFERROR(INDEX(Ingredients!G$11:G$310, MATCH($C1493, Ingredients!$B$11:$B$310, 0)), "")="", "", IFERROR(INDEX(Ingredients!G$11:G$310, MATCH($C1493, Ingredients!$B$11:$B$310, 0)), "")))</f>
        <v/>
      </c>
      <c r="AL1493" s="79" t="str">
        <f>IF($C1493="", "", IF(IFERROR(INDEX(Ingredients!H$11:H$310, MATCH($C1493, Ingredients!$B$11:$B$310, 0)), "")="", "", IFERROR(INDEX(Ingredients!H$11:H$310, MATCH($C1493, Ingredients!$B$11:$B$310, 0)), "")))</f>
        <v/>
      </c>
      <c r="AN1493" s="83" t="str">
        <f t="shared" si="350"/>
        <v/>
      </c>
      <c r="AP1493" s="114" t="str">
        <f t="shared" si="360"/>
        <v/>
      </c>
      <c r="AR1493" s="117" t="str">
        <f>IF($C1493="", "", IF(IFERROR(INDEX(Ingredients!$AI$11:$AI$310, MATCH($C1493, Ingredients!$B$11:$B$310, 0)), "")="", "", IFERROR(INDEX(Ingredients!$AI$11:$AI$310, MATCH($C1493, Ingredients!$B$11:$B$310, 0)), "")))</f>
        <v/>
      </c>
      <c r="AT1493" s="120" t="str">
        <f t="shared" si="361"/>
        <v/>
      </c>
      <c r="AV1493" s="90" t="str">
        <f t="shared" si="351"/>
        <v/>
      </c>
      <c r="AX1493" s="90" t="str">
        <f>IF($AV1493="", "", COUNTIF($AV$11:$AV$5010, "&lt;"&amp;$AV1493)+1+COUNTIF($AV$11:$AV1493, $AV1493)-1)</f>
        <v/>
      </c>
      <c r="AZ1493" s="111" t="str">
        <f>IF($B1493="", "", SUMIF('Shopping List'!$AV$11:$AV$25, $B1493, 'Shopping List'!$BN$11:$BN$25))</f>
        <v/>
      </c>
      <c r="BB1493" s="117" t="str">
        <f t="shared" si="362"/>
        <v/>
      </c>
    </row>
    <row r="1494" spans="1:54" x14ac:dyDescent="0.25">
      <c r="A1494" s="4"/>
      <c r="B1494" s="37"/>
      <c r="C1494" s="124"/>
      <c r="D1494" s="39"/>
      <c r="E1494" s="125"/>
      <c r="F1494" s="48"/>
      <c r="G1494" s="4"/>
      <c r="H1494" s="4"/>
      <c r="I1494" s="95" t="str">
        <f>IF($C1494="", "", IF(IFERROR(INDEX(Ingredients!$C$11:$C$310, MATCH($C1494, Ingredients!$B$11:$B$310, 0)), "")="", "", IFERROR(INDEX(Ingredients!$C$11:$C$310, MATCH($C1494, Ingredients!$B$11:$B$310, 0)), "")))</f>
        <v/>
      </c>
      <c r="J1494" s="73" t="str">
        <f>IF($B1494="", "", IF(IFERROR(INDEX(Meals!$C$11:$C$260, MATCH($B1494, Meals!$B$11:$B$260, 0)), "")="", "", IFERROR(INDEX(Meals!$C$11:$C$260, MATCH($B1494, Meals!$B$11:$B$260, 0)), "")))</f>
        <v/>
      </c>
      <c r="K1494" s="4"/>
      <c r="L1494" s="72" t="str">
        <f t="shared" si="352"/>
        <v/>
      </c>
      <c r="M1494" s="73" t="str">
        <f t="shared" si="353"/>
        <v/>
      </c>
      <c r="N1494" s="4"/>
      <c r="O1494" s="78" t="str">
        <f t="shared" si="354"/>
        <v/>
      </c>
      <c r="P1494" s="79" t="str">
        <f t="shared" si="355"/>
        <v/>
      </c>
      <c r="Q1494" s="4"/>
      <c r="R1494" s="90" t="str">
        <f t="shared" si="356"/>
        <v/>
      </c>
      <c r="S1494" s="4"/>
      <c r="Y1494" s="18" t="str">
        <f t="shared" si="357"/>
        <v/>
      </c>
      <c r="AA1494" s="18" t="str">
        <f t="shared" si="348"/>
        <v/>
      </c>
      <c r="AB1494" s="18" t="str">
        <f t="shared" si="349"/>
        <v/>
      </c>
      <c r="AC1494" s="18" t="str">
        <f t="shared" si="358"/>
        <v/>
      </c>
      <c r="AD1494" s="18" t="str">
        <f t="shared" si="358"/>
        <v/>
      </c>
      <c r="AE1494" s="18" t="str">
        <f t="shared" si="359"/>
        <v/>
      </c>
      <c r="AG1494" s="95" t="str">
        <f>IF($C1494="", "", IF(IFERROR(INDEX(Ingredients!C$11:C$310, MATCH($C1494, Ingredients!$B$11:$B$310, 0)), "")="", "", IFERROR(INDEX(Ingredients!C$11:C$310, MATCH($C1494, Ingredients!$B$11:$B$310, 0)), "")))</f>
        <v/>
      </c>
      <c r="AH1494" s="105" t="str">
        <f>IF($C1494="", "", IF(IFERROR(INDEX(Ingredients!D$11:D$310, MATCH($C1494, Ingredients!$B$11:$B$310, 0)), "")="", "", IFERROR(INDEX(Ingredients!D$11:D$310, MATCH($C1494, Ingredients!$B$11:$B$310, 0)), "")))</f>
        <v/>
      </c>
      <c r="AI1494" s="106" t="str">
        <f>IF($C1494="", "", IF(IFERROR(INDEX(Ingredients!E$11:E$310, MATCH($C1494, Ingredients!$B$11:$B$310, 0)), "")="", "", IFERROR(INDEX(Ingredients!E$11:E$310, MATCH($C1494, Ingredients!$B$11:$B$310, 0)), "")))</f>
        <v/>
      </c>
      <c r="AJ1494" s="108" t="str">
        <f>IF($C1494="", "", IF(IFERROR(INDEX(Ingredients!F$11:F$310, MATCH($C1494, Ingredients!$B$11:$B$310, 0)), "")="", "", IFERROR(INDEX(Ingredients!F$11:F$310, MATCH($C1494, Ingredients!$B$11:$B$310, 0)), "")))</f>
        <v/>
      </c>
      <c r="AK1494" s="106" t="str">
        <f>IF($C1494="", "", IF(IFERROR(INDEX(Ingredients!G$11:G$310, MATCH($C1494, Ingredients!$B$11:$B$310, 0)), "")="", "", IFERROR(INDEX(Ingredients!G$11:G$310, MATCH($C1494, Ingredients!$B$11:$B$310, 0)), "")))</f>
        <v/>
      </c>
      <c r="AL1494" s="79" t="str">
        <f>IF($C1494="", "", IF(IFERROR(INDEX(Ingredients!H$11:H$310, MATCH($C1494, Ingredients!$B$11:$B$310, 0)), "")="", "", IFERROR(INDEX(Ingredients!H$11:H$310, MATCH($C1494, Ingredients!$B$11:$B$310, 0)), "")))</f>
        <v/>
      </c>
      <c r="AN1494" s="83" t="str">
        <f t="shared" si="350"/>
        <v/>
      </c>
      <c r="AP1494" s="114" t="str">
        <f t="shared" si="360"/>
        <v/>
      </c>
      <c r="AR1494" s="117" t="str">
        <f>IF($C1494="", "", IF(IFERROR(INDEX(Ingredients!$AI$11:$AI$310, MATCH($C1494, Ingredients!$B$11:$B$310, 0)), "")="", "", IFERROR(INDEX(Ingredients!$AI$11:$AI$310, MATCH($C1494, Ingredients!$B$11:$B$310, 0)), "")))</f>
        <v/>
      </c>
      <c r="AT1494" s="120" t="str">
        <f t="shared" si="361"/>
        <v/>
      </c>
      <c r="AV1494" s="90" t="str">
        <f t="shared" si="351"/>
        <v/>
      </c>
      <c r="AX1494" s="90" t="str">
        <f>IF($AV1494="", "", COUNTIF($AV$11:$AV$5010, "&lt;"&amp;$AV1494)+1+COUNTIF($AV$11:$AV1494, $AV1494)-1)</f>
        <v/>
      </c>
      <c r="AZ1494" s="111" t="str">
        <f>IF($B1494="", "", SUMIF('Shopping List'!$AV$11:$AV$25, $B1494, 'Shopping List'!$BN$11:$BN$25))</f>
        <v/>
      </c>
      <c r="BB1494" s="117" t="str">
        <f t="shared" si="362"/>
        <v/>
      </c>
    </row>
    <row r="1495" spans="1:54" x14ac:dyDescent="0.25">
      <c r="A1495" s="4"/>
      <c r="B1495" s="37"/>
      <c r="C1495" s="124"/>
      <c r="D1495" s="39"/>
      <c r="E1495" s="125"/>
      <c r="F1495" s="48"/>
      <c r="G1495" s="4"/>
      <c r="H1495" s="4"/>
      <c r="I1495" s="95" t="str">
        <f>IF($C1495="", "", IF(IFERROR(INDEX(Ingredients!$C$11:$C$310, MATCH($C1495, Ingredients!$B$11:$B$310, 0)), "")="", "", IFERROR(INDEX(Ingredients!$C$11:$C$310, MATCH($C1495, Ingredients!$B$11:$B$310, 0)), "")))</f>
        <v/>
      </c>
      <c r="J1495" s="73" t="str">
        <f>IF($B1495="", "", IF(IFERROR(INDEX(Meals!$C$11:$C$260, MATCH($B1495, Meals!$B$11:$B$260, 0)), "")="", "", IFERROR(INDEX(Meals!$C$11:$C$260, MATCH($B1495, Meals!$B$11:$B$260, 0)), "")))</f>
        <v/>
      </c>
      <c r="K1495" s="4"/>
      <c r="L1495" s="72" t="str">
        <f t="shared" si="352"/>
        <v/>
      </c>
      <c r="M1495" s="73" t="str">
        <f t="shared" si="353"/>
        <v/>
      </c>
      <c r="N1495" s="4"/>
      <c r="O1495" s="78" t="str">
        <f t="shared" si="354"/>
        <v/>
      </c>
      <c r="P1495" s="79" t="str">
        <f t="shared" si="355"/>
        <v/>
      </c>
      <c r="Q1495" s="4"/>
      <c r="R1495" s="90" t="str">
        <f t="shared" si="356"/>
        <v/>
      </c>
      <c r="S1495" s="4"/>
      <c r="Y1495" s="18" t="str">
        <f t="shared" si="357"/>
        <v/>
      </c>
      <c r="AA1495" s="18" t="str">
        <f t="shared" si="348"/>
        <v/>
      </c>
      <c r="AB1495" s="18" t="str">
        <f t="shared" si="349"/>
        <v/>
      </c>
      <c r="AC1495" s="18" t="str">
        <f t="shared" si="358"/>
        <v/>
      </c>
      <c r="AD1495" s="18" t="str">
        <f t="shared" si="358"/>
        <v/>
      </c>
      <c r="AE1495" s="18" t="str">
        <f t="shared" si="359"/>
        <v/>
      </c>
      <c r="AG1495" s="95" t="str">
        <f>IF($C1495="", "", IF(IFERROR(INDEX(Ingredients!C$11:C$310, MATCH($C1495, Ingredients!$B$11:$B$310, 0)), "")="", "", IFERROR(INDEX(Ingredients!C$11:C$310, MATCH($C1495, Ingredients!$B$11:$B$310, 0)), "")))</f>
        <v/>
      </c>
      <c r="AH1495" s="105" t="str">
        <f>IF($C1495="", "", IF(IFERROR(INDEX(Ingredients!D$11:D$310, MATCH($C1495, Ingredients!$B$11:$B$310, 0)), "")="", "", IFERROR(INDEX(Ingredients!D$11:D$310, MATCH($C1495, Ingredients!$B$11:$B$310, 0)), "")))</f>
        <v/>
      </c>
      <c r="AI1495" s="106" t="str">
        <f>IF($C1495="", "", IF(IFERROR(INDEX(Ingredients!E$11:E$310, MATCH($C1495, Ingredients!$B$11:$B$310, 0)), "")="", "", IFERROR(INDEX(Ingredients!E$11:E$310, MATCH($C1495, Ingredients!$B$11:$B$310, 0)), "")))</f>
        <v/>
      </c>
      <c r="AJ1495" s="108" t="str">
        <f>IF($C1495="", "", IF(IFERROR(INDEX(Ingredients!F$11:F$310, MATCH($C1495, Ingredients!$B$11:$B$310, 0)), "")="", "", IFERROR(INDEX(Ingredients!F$11:F$310, MATCH($C1495, Ingredients!$B$11:$B$310, 0)), "")))</f>
        <v/>
      </c>
      <c r="AK1495" s="106" t="str">
        <f>IF($C1495="", "", IF(IFERROR(INDEX(Ingredients!G$11:G$310, MATCH($C1495, Ingredients!$B$11:$B$310, 0)), "")="", "", IFERROR(INDEX(Ingredients!G$11:G$310, MATCH($C1495, Ingredients!$B$11:$B$310, 0)), "")))</f>
        <v/>
      </c>
      <c r="AL1495" s="79" t="str">
        <f>IF($C1495="", "", IF(IFERROR(INDEX(Ingredients!H$11:H$310, MATCH($C1495, Ingredients!$B$11:$B$310, 0)), "")="", "", IFERROR(INDEX(Ingredients!H$11:H$310, MATCH($C1495, Ingredients!$B$11:$B$310, 0)), "")))</f>
        <v/>
      </c>
      <c r="AN1495" s="83" t="str">
        <f t="shared" si="350"/>
        <v/>
      </c>
      <c r="AP1495" s="114" t="str">
        <f t="shared" si="360"/>
        <v/>
      </c>
      <c r="AR1495" s="117" t="str">
        <f>IF($C1495="", "", IF(IFERROR(INDEX(Ingredients!$AI$11:$AI$310, MATCH($C1495, Ingredients!$B$11:$B$310, 0)), "")="", "", IFERROR(INDEX(Ingredients!$AI$11:$AI$310, MATCH($C1495, Ingredients!$B$11:$B$310, 0)), "")))</f>
        <v/>
      </c>
      <c r="AT1495" s="120" t="str">
        <f t="shared" si="361"/>
        <v/>
      </c>
      <c r="AV1495" s="90" t="str">
        <f t="shared" si="351"/>
        <v/>
      </c>
      <c r="AX1495" s="90" t="str">
        <f>IF($AV1495="", "", COUNTIF($AV$11:$AV$5010, "&lt;"&amp;$AV1495)+1+COUNTIF($AV$11:$AV1495, $AV1495)-1)</f>
        <v/>
      </c>
      <c r="AZ1495" s="111" t="str">
        <f>IF($B1495="", "", SUMIF('Shopping List'!$AV$11:$AV$25, $B1495, 'Shopping List'!$BN$11:$BN$25))</f>
        <v/>
      </c>
      <c r="BB1495" s="117" t="str">
        <f t="shared" si="362"/>
        <v/>
      </c>
    </row>
    <row r="1496" spans="1:54" x14ac:dyDescent="0.25">
      <c r="A1496" s="4"/>
      <c r="B1496" s="37"/>
      <c r="C1496" s="124"/>
      <c r="D1496" s="39"/>
      <c r="E1496" s="125"/>
      <c r="F1496" s="48"/>
      <c r="G1496" s="4"/>
      <c r="H1496" s="4"/>
      <c r="I1496" s="95" t="str">
        <f>IF($C1496="", "", IF(IFERROR(INDEX(Ingredients!$C$11:$C$310, MATCH($C1496, Ingredients!$B$11:$B$310, 0)), "")="", "", IFERROR(INDEX(Ingredients!$C$11:$C$310, MATCH($C1496, Ingredients!$B$11:$B$310, 0)), "")))</f>
        <v/>
      </c>
      <c r="J1496" s="73" t="str">
        <f>IF($B1496="", "", IF(IFERROR(INDEX(Meals!$C$11:$C$260, MATCH($B1496, Meals!$B$11:$B$260, 0)), "")="", "", IFERROR(INDEX(Meals!$C$11:$C$260, MATCH($B1496, Meals!$B$11:$B$260, 0)), "")))</f>
        <v/>
      </c>
      <c r="K1496" s="4"/>
      <c r="L1496" s="72" t="str">
        <f t="shared" si="352"/>
        <v/>
      </c>
      <c r="M1496" s="73" t="str">
        <f t="shared" si="353"/>
        <v/>
      </c>
      <c r="N1496" s="4"/>
      <c r="O1496" s="78" t="str">
        <f t="shared" si="354"/>
        <v/>
      </c>
      <c r="P1496" s="79" t="str">
        <f t="shared" si="355"/>
        <v/>
      </c>
      <c r="Q1496" s="4"/>
      <c r="R1496" s="90" t="str">
        <f t="shared" si="356"/>
        <v/>
      </c>
      <c r="S1496" s="4"/>
      <c r="Y1496" s="18" t="str">
        <f t="shared" si="357"/>
        <v/>
      </c>
      <c r="AA1496" s="18" t="str">
        <f t="shared" si="348"/>
        <v/>
      </c>
      <c r="AB1496" s="18" t="str">
        <f t="shared" si="349"/>
        <v/>
      </c>
      <c r="AC1496" s="18" t="str">
        <f t="shared" si="358"/>
        <v/>
      </c>
      <c r="AD1496" s="18" t="str">
        <f t="shared" si="358"/>
        <v/>
      </c>
      <c r="AE1496" s="18" t="str">
        <f t="shared" si="359"/>
        <v/>
      </c>
      <c r="AG1496" s="95" t="str">
        <f>IF($C1496="", "", IF(IFERROR(INDEX(Ingredients!C$11:C$310, MATCH($C1496, Ingredients!$B$11:$B$310, 0)), "")="", "", IFERROR(INDEX(Ingredients!C$11:C$310, MATCH($C1496, Ingredients!$B$11:$B$310, 0)), "")))</f>
        <v/>
      </c>
      <c r="AH1496" s="105" t="str">
        <f>IF($C1496="", "", IF(IFERROR(INDEX(Ingredients!D$11:D$310, MATCH($C1496, Ingredients!$B$11:$B$310, 0)), "")="", "", IFERROR(INDEX(Ingredients!D$11:D$310, MATCH($C1496, Ingredients!$B$11:$B$310, 0)), "")))</f>
        <v/>
      </c>
      <c r="AI1496" s="106" t="str">
        <f>IF($C1496="", "", IF(IFERROR(INDEX(Ingredients!E$11:E$310, MATCH($C1496, Ingredients!$B$11:$B$310, 0)), "")="", "", IFERROR(INDEX(Ingredients!E$11:E$310, MATCH($C1496, Ingredients!$B$11:$B$310, 0)), "")))</f>
        <v/>
      </c>
      <c r="AJ1496" s="108" t="str">
        <f>IF($C1496="", "", IF(IFERROR(INDEX(Ingredients!F$11:F$310, MATCH($C1496, Ingredients!$B$11:$B$310, 0)), "")="", "", IFERROR(INDEX(Ingredients!F$11:F$310, MATCH($C1496, Ingredients!$B$11:$B$310, 0)), "")))</f>
        <v/>
      </c>
      <c r="AK1496" s="106" t="str">
        <f>IF($C1496="", "", IF(IFERROR(INDEX(Ingredients!G$11:G$310, MATCH($C1496, Ingredients!$B$11:$B$310, 0)), "")="", "", IFERROR(INDEX(Ingredients!G$11:G$310, MATCH($C1496, Ingredients!$B$11:$B$310, 0)), "")))</f>
        <v/>
      </c>
      <c r="AL1496" s="79" t="str">
        <f>IF($C1496="", "", IF(IFERROR(INDEX(Ingredients!H$11:H$310, MATCH($C1496, Ingredients!$B$11:$B$310, 0)), "")="", "", IFERROR(INDEX(Ingredients!H$11:H$310, MATCH($C1496, Ingredients!$B$11:$B$310, 0)), "")))</f>
        <v/>
      </c>
      <c r="AN1496" s="83" t="str">
        <f t="shared" si="350"/>
        <v/>
      </c>
      <c r="AP1496" s="114" t="str">
        <f t="shared" si="360"/>
        <v/>
      </c>
      <c r="AR1496" s="117" t="str">
        <f>IF($C1496="", "", IF(IFERROR(INDEX(Ingredients!$AI$11:$AI$310, MATCH($C1496, Ingredients!$B$11:$B$310, 0)), "")="", "", IFERROR(INDEX(Ingredients!$AI$11:$AI$310, MATCH($C1496, Ingredients!$B$11:$B$310, 0)), "")))</f>
        <v/>
      </c>
      <c r="AT1496" s="120" t="str">
        <f t="shared" si="361"/>
        <v/>
      </c>
      <c r="AV1496" s="90" t="str">
        <f t="shared" si="351"/>
        <v/>
      </c>
      <c r="AX1496" s="90" t="str">
        <f>IF($AV1496="", "", COUNTIF($AV$11:$AV$5010, "&lt;"&amp;$AV1496)+1+COUNTIF($AV$11:$AV1496, $AV1496)-1)</f>
        <v/>
      </c>
      <c r="AZ1496" s="111" t="str">
        <f>IF($B1496="", "", SUMIF('Shopping List'!$AV$11:$AV$25, $B1496, 'Shopping List'!$BN$11:$BN$25))</f>
        <v/>
      </c>
      <c r="BB1496" s="117" t="str">
        <f t="shared" si="362"/>
        <v/>
      </c>
    </row>
    <row r="1497" spans="1:54" x14ac:dyDescent="0.25">
      <c r="A1497" s="4"/>
      <c r="B1497" s="37"/>
      <c r="C1497" s="124"/>
      <c r="D1497" s="39"/>
      <c r="E1497" s="125"/>
      <c r="F1497" s="48"/>
      <c r="G1497" s="4"/>
      <c r="H1497" s="4"/>
      <c r="I1497" s="95" t="str">
        <f>IF($C1497="", "", IF(IFERROR(INDEX(Ingredients!$C$11:$C$310, MATCH($C1497, Ingredients!$B$11:$B$310, 0)), "")="", "", IFERROR(INDEX(Ingredients!$C$11:$C$310, MATCH($C1497, Ingredients!$B$11:$B$310, 0)), "")))</f>
        <v/>
      </c>
      <c r="J1497" s="73" t="str">
        <f>IF($B1497="", "", IF(IFERROR(INDEX(Meals!$C$11:$C$260, MATCH($B1497, Meals!$B$11:$B$260, 0)), "")="", "", IFERROR(INDEX(Meals!$C$11:$C$260, MATCH($B1497, Meals!$B$11:$B$260, 0)), "")))</f>
        <v/>
      </c>
      <c r="K1497" s="4"/>
      <c r="L1497" s="72" t="str">
        <f t="shared" si="352"/>
        <v/>
      </c>
      <c r="M1497" s="73" t="str">
        <f t="shared" si="353"/>
        <v/>
      </c>
      <c r="N1497" s="4"/>
      <c r="O1497" s="78" t="str">
        <f t="shared" si="354"/>
        <v/>
      </c>
      <c r="P1497" s="79" t="str">
        <f t="shared" si="355"/>
        <v/>
      </c>
      <c r="Q1497" s="4"/>
      <c r="R1497" s="90" t="str">
        <f t="shared" si="356"/>
        <v/>
      </c>
      <c r="S1497" s="4"/>
      <c r="Y1497" s="18" t="str">
        <f t="shared" si="357"/>
        <v/>
      </c>
      <c r="AA1497" s="18" t="str">
        <f t="shared" si="348"/>
        <v/>
      </c>
      <c r="AB1497" s="18" t="str">
        <f t="shared" si="349"/>
        <v/>
      </c>
      <c r="AC1497" s="18" t="str">
        <f t="shared" si="358"/>
        <v/>
      </c>
      <c r="AD1497" s="18" t="str">
        <f t="shared" si="358"/>
        <v/>
      </c>
      <c r="AE1497" s="18" t="str">
        <f t="shared" si="359"/>
        <v/>
      </c>
      <c r="AG1497" s="95" t="str">
        <f>IF($C1497="", "", IF(IFERROR(INDEX(Ingredients!C$11:C$310, MATCH($C1497, Ingredients!$B$11:$B$310, 0)), "")="", "", IFERROR(INDEX(Ingredients!C$11:C$310, MATCH($C1497, Ingredients!$B$11:$B$310, 0)), "")))</f>
        <v/>
      </c>
      <c r="AH1497" s="105" t="str">
        <f>IF($C1497="", "", IF(IFERROR(INDEX(Ingredients!D$11:D$310, MATCH($C1497, Ingredients!$B$11:$B$310, 0)), "")="", "", IFERROR(INDEX(Ingredients!D$11:D$310, MATCH($C1497, Ingredients!$B$11:$B$310, 0)), "")))</f>
        <v/>
      </c>
      <c r="AI1497" s="106" t="str">
        <f>IF($C1497="", "", IF(IFERROR(INDEX(Ingredients!E$11:E$310, MATCH($C1497, Ingredients!$B$11:$B$310, 0)), "")="", "", IFERROR(INDEX(Ingredients!E$11:E$310, MATCH($C1497, Ingredients!$B$11:$B$310, 0)), "")))</f>
        <v/>
      </c>
      <c r="AJ1497" s="108" t="str">
        <f>IF($C1497="", "", IF(IFERROR(INDEX(Ingredients!F$11:F$310, MATCH($C1497, Ingredients!$B$11:$B$310, 0)), "")="", "", IFERROR(INDEX(Ingredients!F$11:F$310, MATCH($C1497, Ingredients!$B$11:$B$310, 0)), "")))</f>
        <v/>
      </c>
      <c r="AK1497" s="106" t="str">
        <f>IF($C1497="", "", IF(IFERROR(INDEX(Ingredients!G$11:G$310, MATCH($C1497, Ingredients!$B$11:$B$310, 0)), "")="", "", IFERROR(INDEX(Ingredients!G$11:G$310, MATCH($C1497, Ingredients!$B$11:$B$310, 0)), "")))</f>
        <v/>
      </c>
      <c r="AL1497" s="79" t="str">
        <f>IF($C1497="", "", IF(IFERROR(INDEX(Ingredients!H$11:H$310, MATCH($C1497, Ingredients!$B$11:$B$310, 0)), "")="", "", IFERROR(INDEX(Ingredients!H$11:H$310, MATCH($C1497, Ingredients!$B$11:$B$310, 0)), "")))</f>
        <v/>
      </c>
      <c r="AN1497" s="83" t="str">
        <f t="shared" si="350"/>
        <v/>
      </c>
      <c r="AP1497" s="114" t="str">
        <f t="shared" si="360"/>
        <v/>
      </c>
      <c r="AR1497" s="117" t="str">
        <f>IF($C1497="", "", IF(IFERROR(INDEX(Ingredients!$AI$11:$AI$310, MATCH($C1497, Ingredients!$B$11:$B$310, 0)), "")="", "", IFERROR(INDEX(Ingredients!$AI$11:$AI$310, MATCH($C1497, Ingredients!$B$11:$B$310, 0)), "")))</f>
        <v/>
      </c>
      <c r="AT1497" s="120" t="str">
        <f t="shared" si="361"/>
        <v/>
      </c>
      <c r="AV1497" s="90" t="str">
        <f t="shared" si="351"/>
        <v/>
      </c>
      <c r="AX1497" s="90" t="str">
        <f>IF($AV1497="", "", COUNTIF($AV$11:$AV$5010, "&lt;"&amp;$AV1497)+1+COUNTIF($AV$11:$AV1497, $AV1497)-1)</f>
        <v/>
      </c>
      <c r="AZ1497" s="111" t="str">
        <f>IF($B1497="", "", SUMIF('Shopping List'!$AV$11:$AV$25, $B1497, 'Shopping List'!$BN$11:$BN$25))</f>
        <v/>
      </c>
      <c r="BB1497" s="117" t="str">
        <f t="shared" si="362"/>
        <v/>
      </c>
    </row>
    <row r="1498" spans="1:54" x14ac:dyDescent="0.25">
      <c r="A1498" s="4"/>
      <c r="B1498" s="37"/>
      <c r="C1498" s="124"/>
      <c r="D1498" s="39"/>
      <c r="E1498" s="125"/>
      <c r="F1498" s="48"/>
      <c r="G1498" s="4"/>
      <c r="H1498" s="4"/>
      <c r="I1498" s="95" t="str">
        <f>IF($C1498="", "", IF(IFERROR(INDEX(Ingredients!$C$11:$C$310, MATCH($C1498, Ingredients!$B$11:$B$310, 0)), "")="", "", IFERROR(INDEX(Ingredients!$C$11:$C$310, MATCH($C1498, Ingredients!$B$11:$B$310, 0)), "")))</f>
        <v/>
      </c>
      <c r="J1498" s="73" t="str">
        <f>IF($B1498="", "", IF(IFERROR(INDEX(Meals!$C$11:$C$260, MATCH($B1498, Meals!$B$11:$B$260, 0)), "")="", "", IFERROR(INDEX(Meals!$C$11:$C$260, MATCH($B1498, Meals!$B$11:$B$260, 0)), "")))</f>
        <v/>
      </c>
      <c r="K1498" s="4"/>
      <c r="L1498" s="72" t="str">
        <f t="shared" si="352"/>
        <v/>
      </c>
      <c r="M1498" s="73" t="str">
        <f t="shared" si="353"/>
        <v/>
      </c>
      <c r="N1498" s="4"/>
      <c r="O1498" s="78" t="str">
        <f t="shared" si="354"/>
        <v/>
      </c>
      <c r="P1498" s="79" t="str">
        <f t="shared" si="355"/>
        <v/>
      </c>
      <c r="Q1498" s="4"/>
      <c r="R1498" s="90" t="str">
        <f t="shared" si="356"/>
        <v/>
      </c>
      <c r="S1498" s="4"/>
      <c r="Y1498" s="18" t="str">
        <f t="shared" si="357"/>
        <v/>
      </c>
      <c r="AA1498" s="18" t="str">
        <f t="shared" si="348"/>
        <v/>
      </c>
      <c r="AB1498" s="18" t="str">
        <f t="shared" si="349"/>
        <v/>
      </c>
      <c r="AC1498" s="18" t="str">
        <f t="shared" si="358"/>
        <v/>
      </c>
      <c r="AD1498" s="18" t="str">
        <f t="shared" si="358"/>
        <v/>
      </c>
      <c r="AE1498" s="18" t="str">
        <f t="shared" si="359"/>
        <v/>
      </c>
      <c r="AG1498" s="95" t="str">
        <f>IF($C1498="", "", IF(IFERROR(INDEX(Ingredients!C$11:C$310, MATCH($C1498, Ingredients!$B$11:$B$310, 0)), "")="", "", IFERROR(INDEX(Ingredients!C$11:C$310, MATCH($C1498, Ingredients!$B$11:$B$310, 0)), "")))</f>
        <v/>
      </c>
      <c r="AH1498" s="105" t="str">
        <f>IF($C1498="", "", IF(IFERROR(INDEX(Ingredients!D$11:D$310, MATCH($C1498, Ingredients!$B$11:$B$310, 0)), "")="", "", IFERROR(INDEX(Ingredients!D$11:D$310, MATCH($C1498, Ingredients!$B$11:$B$310, 0)), "")))</f>
        <v/>
      </c>
      <c r="AI1498" s="106" t="str">
        <f>IF($C1498="", "", IF(IFERROR(INDEX(Ingredients!E$11:E$310, MATCH($C1498, Ingredients!$B$11:$B$310, 0)), "")="", "", IFERROR(INDEX(Ingredients!E$11:E$310, MATCH($C1498, Ingredients!$B$11:$B$310, 0)), "")))</f>
        <v/>
      </c>
      <c r="AJ1498" s="108" t="str">
        <f>IF($C1498="", "", IF(IFERROR(INDEX(Ingredients!F$11:F$310, MATCH($C1498, Ingredients!$B$11:$B$310, 0)), "")="", "", IFERROR(INDEX(Ingredients!F$11:F$310, MATCH($C1498, Ingredients!$B$11:$B$310, 0)), "")))</f>
        <v/>
      </c>
      <c r="AK1498" s="106" t="str">
        <f>IF($C1498="", "", IF(IFERROR(INDEX(Ingredients!G$11:G$310, MATCH($C1498, Ingredients!$B$11:$B$310, 0)), "")="", "", IFERROR(INDEX(Ingredients!G$11:G$310, MATCH($C1498, Ingredients!$B$11:$B$310, 0)), "")))</f>
        <v/>
      </c>
      <c r="AL1498" s="79" t="str">
        <f>IF($C1498="", "", IF(IFERROR(INDEX(Ingredients!H$11:H$310, MATCH($C1498, Ingredients!$B$11:$B$310, 0)), "")="", "", IFERROR(INDEX(Ingredients!H$11:H$310, MATCH($C1498, Ingredients!$B$11:$B$310, 0)), "")))</f>
        <v/>
      </c>
      <c r="AN1498" s="83" t="str">
        <f t="shared" si="350"/>
        <v/>
      </c>
      <c r="AP1498" s="114" t="str">
        <f t="shared" si="360"/>
        <v/>
      </c>
      <c r="AR1498" s="117" t="str">
        <f>IF($C1498="", "", IF(IFERROR(INDEX(Ingredients!$AI$11:$AI$310, MATCH($C1498, Ingredients!$B$11:$B$310, 0)), "")="", "", IFERROR(INDEX(Ingredients!$AI$11:$AI$310, MATCH($C1498, Ingredients!$B$11:$B$310, 0)), "")))</f>
        <v/>
      </c>
      <c r="AT1498" s="120" t="str">
        <f t="shared" si="361"/>
        <v/>
      </c>
      <c r="AV1498" s="90" t="str">
        <f t="shared" si="351"/>
        <v/>
      </c>
      <c r="AX1498" s="90" t="str">
        <f>IF($AV1498="", "", COUNTIF($AV$11:$AV$5010, "&lt;"&amp;$AV1498)+1+COUNTIF($AV$11:$AV1498, $AV1498)-1)</f>
        <v/>
      </c>
      <c r="AZ1498" s="111" t="str">
        <f>IF($B1498="", "", SUMIF('Shopping List'!$AV$11:$AV$25, $B1498, 'Shopping List'!$BN$11:$BN$25))</f>
        <v/>
      </c>
      <c r="BB1498" s="117" t="str">
        <f t="shared" si="362"/>
        <v/>
      </c>
    </row>
    <row r="1499" spans="1:54" x14ac:dyDescent="0.25">
      <c r="A1499" s="4"/>
      <c r="B1499" s="37"/>
      <c r="C1499" s="124"/>
      <c r="D1499" s="39"/>
      <c r="E1499" s="125"/>
      <c r="F1499" s="48"/>
      <c r="G1499" s="4"/>
      <c r="H1499" s="4"/>
      <c r="I1499" s="95" t="str">
        <f>IF($C1499="", "", IF(IFERROR(INDEX(Ingredients!$C$11:$C$310, MATCH($C1499, Ingredients!$B$11:$B$310, 0)), "")="", "", IFERROR(INDEX(Ingredients!$C$11:$C$310, MATCH($C1499, Ingredients!$B$11:$B$310, 0)), "")))</f>
        <v/>
      </c>
      <c r="J1499" s="73" t="str">
        <f>IF($B1499="", "", IF(IFERROR(INDEX(Meals!$C$11:$C$260, MATCH($B1499, Meals!$B$11:$B$260, 0)), "")="", "", IFERROR(INDEX(Meals!$C$11:$C$260, MATCH($B1499, Meals!$B$11:$B$260, 0)), "")))</f>
        <v/>
      </c>
      <c r="K1499" s="4"/>
      <c r="L1499" s="72" t="str">
        <f t="shared" si="352"/>
        <v/>
      </c>
      <c r="M1499" s="73" t="str">
        <f t="shared" si="353"/>
        <v/>
      </c>
      <c r="N1499" s="4"/>
      <c r="O1499" s="78" t="str">
        <f t="shared" si="354"/>
        <v/>
      </c>
      <c r="P1499" s="79" t="str">
        <f t="shared" si="355"/>
        <v/>
      </c>
      <c r="Q1499" s="4"/>
      <c r="R1499" s="90" t="str">
        <f t="shared" si="356"/>
        <v/>
      </c>
      <c r="S1499" s="4"/>
      <c r="Y1499" s="18" t="str">
        <f t="shared" si="357"/>
        <v/>
      </c>
      <c r="AA1499" s="18" t="str">
        <f t="shared" si="348"/>
        <v/>
      </c>
      <c r="AB1499" s="18" t="str">
        <f t="shared" si="349"/>
        <v/>
      </c>
      <c r="AC1499" s="18" t="str">
        <f t="shared" si="358"/>
        <v/>
      </c>
      <c r="AD1499" s="18" t="str">
        <f t="shared" si="358"/>
        <v/>
      </c>
      <c r="AE1499" s="18" t="str">
        <f t="shared" si="359"/>
        <v/>
      </c>
      <c r="AG1499" s="95" t="str">
        <f>IF($C1499="", "", IF(IFERROR(INDEX(Ingredients!C$11:C$310, MATCH($C1499, Ingredients!$B$11:$B$310, 0)), "")="", "", IFERROR(INDEX(Ingredients!C$11:C$310, MATCH($C1499, Ingredients!$B$11:$B$310, 0)), "")))</f>
        <v/>
      </c>
      <c r="AH1499" s="105" t="str">
        <f>IF($C1499="", "", IF(IFERROR(INDEX(Ingredients!D$11:D$310, MATCH($C1499, Ingredients!$B$11:$B$310, 0)), "")="", "", IFERROR(INDEX(Ingredients!D$11:D$310, MATCH($C1499, Ingredients!$B$11:$B$310, 0)), "")))</f>
        <v/>
      </c>
      <c r="AI1499" s="106" t="str">
        <f>IF($C1499="", "", IF(IFERROR(INDEX(Ingredients!E$11:E$310, MATCH($C1499, Ingredients!$B$11:$B$310, 0)), "")="", "", IFERROR(INDEX(Ingredients!E$11:E$310, MATCH($C1499, Ingredients!$B$11:$B$310, 0)), "")))</f>
        <v/>
      </c>
      <c r="AJ1499" s="108" t="str">
        <f>IF($C1499="", "", IF(IFERROR(INDEX(Ingredients!F$11:F$310, MATCH($C1499, Ingredients!$B$11:$B$310, 0)), "")="", "", IFERROR(INDEX(Ingredients!F$11:F$310, MATCH($C1499, Ingredients!$B$11:$B$310, 0)), "")))</f>
        <v/>
      </c>
      <c r="AK1499" s="106" t="str">
        <f>IF($C1499="", "", IF(IFERROR(INDEX(Ingredients!G$11:G$310, MATCH($C1499, Ingredients!$B$11:$B$310, 0)), "")="", "", IFERROR(INDEX(Ingredients!G$11:G$310, MATCH($C1499, Ingredients!$B$11:$B$310, 0)), "")))</f>
        <v/>
      </c>
      <c r="AL1499" s="79" t="str">
        <f>IF($C1499="", "", IF(IFERROR(INDEX(Ingredients!H$11:H$310, MATCH($C1499, Ingredients!$B$11:$B$310, 0)), "")="", "", IFERROR(INDEX(Ingredients!H$11:H$310, MATCH($C1499, Ingredients!$B$11:$B$310, 0)), "")))</f>
        <v/>
      </c>
      <c r="AN1499" s="83" t="str">
        <f t="shared" si="350"/>
        <v/>
      </c>
      <c r="AP1499" s="114" t="str">
        <f t="shared" si="360"/>
        <v/>
      </c>
      <c r="AR1499" s="117" t="str">
        <f>IF($C1499="", "", IF(IFERROR(INDEX(Ingredients!$AI$11:$AI$310, MATCH($C1499, Ingredients!$B$11:$B$310, 0)), "")="", "", IFERROR(INDEX(Ingredients!$AI$11:$AI$310, MATCH($C1499, Ingredients!$B$11:$B$310, 0)), "")))</f>
        <v/>
      </c>
      <c r="AT1499" s="120" t="str">
        <f t="shared" si="361"/>
        <v/>
      </c>
      <c r="AV1499" s="90" t="str">
        <f t="shared" si="351"/>
        <v/>
      </c>
      <c r="AX1499" s="90" t="str">
        <f>IF($AV1499="", "", COUNTIF($AV$11:$AV$5010, "&lt;"&amp;$AV1499)+1+COUNTIF($AV$11:$AV1499, $AV1499)-1)</f>
        <v/>
      </c>
      <c r="AZ1499" s="111" t="str">
        <f>IF($B1499="", "", SUMIF('Shopping List'!$AV$11:$AV$25, $B1499, 'Shopping List'!$BN$11:$BN$25))</f>
        <v/>
      </c>
      <c r="BB1499" s="117" t="str">
        <f t="shared" si="362"/>
        <v/>
      </c>
    </row>
    <row r="1500" spans="1:54" x14ac:dyDescent="0.25">
      <c r="A1500" s="4"/>
      <c r="B1500" s="37"/>
      <c r="C1500" s="124"/>
      <c r="D1500" s="39"/>
      <c r="E1500" s="125"/>
      <c r="F1500" s="48"/>
      <c r="G1500" s="4"/>
      <c r="H1500" s="4"/>
      <c r="I1500" s="95" t="str">
        <f>IF($C1500="", "", IF(IFERROR(INDEX(Ingredients!$C$11:$C$310, MATCH($C1500, Ingredients!$B$11:$B$310, 0)), "")="", "", IFERROR(INDEX(Ingredients!$C$11:$C$310, MATCH($C1500, Ingredients!$B$11:$B$310, 0)), "")))</f>
        <v/>
      </c>
      <c r="J1500" s="73" t="str">
        <f>IF($B1500="", "", IF(IFERROR(INDEX(Meals!$C$11:$C$260, MATCH($B1500, Meals!$B$11:$B$260, 0)), "")="", "", IFERROR(INDEX(Meals!$C$11:$C$260, MATCH($B1500, Meals!$B$11:$B$260, 0)), "")))</f>
        <v/>
      </c>
      <c r="K1500" s="4"/>
      <c r="L1500" s="72" t="str">
        <f t="shared" si="352"/>
        <v/>
      </c>
      <c r="M1500" s="73" t="str">
        <f t="shared" si="353"/>
        <v/>
      </c>
      <c r="N1500" s="4"/>
      <c r="O1500" s="78" t="str">
        <f t="shared" si="354"/>
        <v/>
      </c>
      <c r="P1500" s="79" t="str">
        <f t="shared" si="355"/>
        <v/>
      </c>
      <c r="Q1500" s="4"/>
      <c r="R1500" s="90" t="str">
        <f t="shared" si="356"/>
        <v/>
      </c>
      <c r="S1500" s="4"/>
      <c r="Y1500" s="18" t="str">
        <f t="shared" si="357"/>
        <v/>
      </c>
      <c r="AA1500" s="18" t="str">
        <f t="shared" si="348"/>
        <v/>
      </c>
      <c r="AB1500" s="18" t="str">
        <f t="shared" si="349"/>
        <v/>
      </c>
      <c r="AC1500" s="18" t="str">
        <f t="shared" si="358"/>
        <v/>
      </c>
      <c r="AD1500" s="18" t="str">
        <f t="shared" si="358"/>
        <v/>
      </c>
      <c r="AE1500" s="18" t="str">
        <f t="shared" si="359"/>
        <v/>
      </c>
      <c r="AG1500" s="95" t="str">
        <f>IF($C1500="", "", IF(IFERROR(INDEX(Ingredients!C$11:C$310, MATCH($C1500, Ingredients!$B$11:$B$310, 0)), "")="", "", IFERROR(INDEX(Ingredients!C$11:C$310, MATCH($C1500, Ingredients!$B$11:$B$310, 0)), "")))</f>
        <v/>
      </c>
      <c r="AH1500" s="105" t="str">
        <f>IF($C1500="", "", IF(IFERROR(INDEX(Ingredients!D$11:D$310, MATCH($C1500, Ingredients!$B$11:$B$310, 0)), "")="", "", IFERROR(INDEX(Ingredients!D$11:D$310, MATCH($C1500, Ingredients!$B$11:$B$310, 0)), "")))</f>
        <v/>
      </c>
      <c r="AI1500" s="106" t="str">
        <f>IF($C1500="", "", IF(IFERROR(INDEX(Ingredients!E$11:E$310, MATCH($C1500, Ingredients!$B$11:$B$310, 0)), "")="", "", IFERROR(INDEX(Ingredients!E$11:E$310, MATCH($C1500, Ingredients!$B$11:$B$310, 0)), "")))</f>
        <v/>
      </c>
      <c r="AJ1500" s="108" t="str">
        <f>IF($C1500="", "", IF(IFERROR(INDEX(Ingredients!F$11:F$310, MATCH($C1500, Ingredients!$B$11:$B$310, 0)), "")="", "", IFERROR(INDEX(Ingredients!F$11:F$310, MATCH($C1500, Ingredients!$B$11:$B$310, 0)), "")))</f>
        <v/>
      </c>
      <c r="AK1500" s="106" t="str">
        <f>IF($C1500="", "", IF(IFERROR(INDEX(Ingredients!G$11:G$310, MATCH($C1500, Ingredients!$B$11:$B$310, 0)), "")="", "", IFERROR(INDEX(Ingredients!G$11:G$310, MATCH($C1500, Ingredients!$B$11:$B$310, 0)), "")))</f>
        <v/>
      </c>
      <c r="AL1500" s="79" t="str">
        <f>IF($C1500="", "", IF(IFERROR(INDEX(Ingredients!H$11:H$310, MATCH($C1500, Ingredients!$B$11:$B$310, 0)), "")="", "", IFERROR(INDEX(Ingredients!H$11:H$310, MATCH($C1500, Ingredients!$B$11:$B$310, 0)), "")))</f>
        <v/>
      </c>
      <c r="AN1500" s="83" t="str">
        <f t="shared" si="350"/>
        <v/>
      </c>
      <c r="AP1500" s="114" t="str">
        <f t="shared" si="360"/>
        <v/>
      </c>
      <c r="AR1500" s="117" t="str">
        <f>IF($C1500="", "", IF(IFERROR(INDEX(Ingredients!$AI$11:$AI$310, MATCH($C1500, Ingredients!$B$11:$B$310, 0)), "")="", "", IFERROR(INDEX(Ingredients!$AI$11:$AI$310, MATCH($C1500, Ingredients!$B$11:$B$310, 0)), "")))</f>
        <v/>
      </c>
      <c r="AT1500" s="120" t="str">
        <f t="shared" si="361"/>
        <v/>
      </c>
      <c r="AV1500" s="90" t="str">
        <f t="shared" si="351"/>
        <v/>
      </c>
      <c r="AX1500" s="90" t="str">
        <f>IF($AV1500="", "", COUNTIF($AV$11:$AV$5010, "&lt;"&amp;$AV1500)+1+COUNTIF($AV$11:$AV1500, $AV1500)-1)</f>
        <v/>
      </c>
      <c r="AZ1500" s="111" t="str">
        <f>IF($B1500="", "", SUMIF('Shopping List'!$AV$11:$AV$25, $B1500, 'Shopping List'!$BN$11:$BN$25))</f>
        <v/>
      </c>
      <c r="BB1500" s="117" t="str">
        <f t="shared" si="362"/>
        <v/>
      </c>
    </row>
    <row r="1501" spans="1:54" x14ac:dyDescent="0.25">
      <c r="A1501" s="4"/>
      <c r="B1501" s="37"/>
      <c r="C1501" s="124"/>
      <c r="D1501" s="39"/>
      <c r="E1501" s="125"/>
      <c r="F1501" s="48"/>
      <c r="G1501" s="4"/>
      <c r="H1501" s="4"/>
      <c r="I1501" s="95" t="str">
        <f>IF($C1501="", "", IF(IFERROR(INDEX(Ingredients!$C$11:$C$310, MATCH($C1501, Ingredients!$B$11:$B$310, 0)), "")="", "", IFERROR(INDEX(Ingredients!$C$11:$C$310, MATCH($C1501, Ingredients!$B$11:$B$310, 0)), "")))</f>
        <v/>
      </c>
      <c r="J1501" s="73" t="str">
        <f>IF($B1501="", "", IF(IFERROR(INDEX(Meals!$C$11:$C$260, MATCH($B1501, Meals!$B$11:$B$260, 0)), "")="", "", IFERROR(INDEX(Meals!$C$11:$C$260, MATCH($B1501, Meals!$B$11:$B$260, 0)), "")))</f>
        <v/>
      </c>
      <c r="K1501" s="4"/>
      <c r="L1501" s="72" t="str">
        <f t="shared" si="352"/>
        <v/>
      </c>
      <c r="M1501" s="73" t="str">
        <f t="shared" si="353"/>
        <v/>
      </c>
      <c r="N1501" s="4"/>
      <c r="O1501" s="78" t="str">
        <f t="shared" si="354"/>
        <v/>
      </c>
      <c r="P1501" s="79" t="str">
        <f t="shared" si="355"/>
        <v/>
      </c>
      <c r="Q1501" s="4"/>
      <c r="R1501" s="90" t="str">
        <f t="shared" si="356"/>
        <v/>
      </c>
      <c r="S1501" s="4"/>
      <c r="Y1501" s="18" t="str">
        <f t="shared" si="357"/>
        <v/>
      </c>
      <c r="AA1501" s="18" t="str">
        <f t="shared" si="348"/>
        <v/>
      </c>
      <c r="AB1501" s="18" t="str">
        <f t="shared" si="349"/>
        <v/>
      </c>
      <c r="AC1501" s="18" t="str">
        <f t="shared" si="358"/>
        <v/>
      </c>
      <c r="AD1501" s="18" t="str">
        <f t="shared" si="358"/>
        <v/>
      </c>
      <c r="AE1501" s="18" t="str">
        <f t="shared" si="359"/>
        <v/>
      </c>
      <c r="AG1501" s="95" t="str">
        <f>IF($C1501="", "", IF(IFERROR(INDEX(Ingredients!C$11:C$310, MATCH($C1501, Ingredients!$B$11:$B$310, 0)), "")="", "", IFERROR(INDEX(Ingredients!C$11:C$310, MATCH($C1501, Ingredients!$B$11:$B$310, 0)), "")))</f>
        <v/>
      </c>
      <c r="AH1501" s="105" t="str">
        <f>IF($C1501="", "", IF(IFERROR(INDEX(Ingredients!D$11:D$310, MATCH($C1501, Ingredients!$B$11:$B$310, 0)), "")="", "", IFERROR(INDEX(Ingredients!D$11:D$310, MATCH($C1501, Ingredients!$B$11:$B$310, 0)), "")))</f>
        <v/>
      </c>
      <c r="AI1501" s="106" t="str">
        <f>IF($C1501="", "", IF(IFERROR(INDEX(Ingredients!E$11:E$310, MATCH($C1501, Ingredients!$B$11:$B$310, 0)), "")="", "", IFERROR(INDEX(Ingredients!E$11:E$310, MATCH($C1501, Ingredients!$B$11:$B$310, 0)), "")))</f>
        <v/>
      </c>
      <c r="AJ1501" s="108" t="str">
        <f>IF($C1501="", "", IF(IFERROR(INDEX(Ingredients!F$11:F$310, MATCH($C1501, Ingredients!$B$11:$B$310, 0)), "")="", "", IFERROR(INDEX(Ingredients!F$11:F$310, MATCH($C1501, Ingredients!$B$11:$B$310, 0)), "")))</f>
        <v/>
      </c>
      <c r="AK1501" s="106" t="str">
        <f>IF($C1501="", "", IF(IFERROR(INDEX(Ingredients!G$11:G$310, MATCH($C1501, Ingredients!$B$11:$B$310, 0)), "")="", "", IFERROR(INDEX(Ingredients!G$11:G$310, MATCH($C1501, Ingredients!$B$11:$B$310, 0)), "")))</f>
        <v/>
      </c>
      <c r="AL1501" s="79" t="str">
        <f>IF($C1501="", "", IF(IFERROR(INDEX(Ingredients!H$11:H$310, MATCH($C1501, Ingredients!$B$11:$B$310, 0)), "")="", "", IFERROR(INDEX(Ingredients!H$11:H$310, MATCH($C1501, Ingredients!$B$11:$B$310, 0)), "")))</f>
        <v/>
      </c>
      <c r="AN1501" s="83" t="str">
        <f t="shared" si="350"/>
        <v/>
      </c>
      <c r="AP1501" s="114" t="str">
        <f t="shared" si="360"/>
        <v/>
      </c>
      <c r="AR1501" s="117" t="str">
        <f>IF($C1501="", "", IF(IFERROR(INDEX(Ingredients!$AI$11:$AI$310, MATCH($C1501, Ingredients!$B$11:$B$310, 0)), "")="", "", IFERROR(INDEX(Ingredients!$AI$11:$AI$310, MATCH($C1501, Ingredients!$B$11:$B$310, 0)), "")))</f>
        <v/>
      </c>
      <c r="AT1501" s="120" t="str">
        <f t="shared" si="361"/>
        <v/>
      </c>
      <c r="AV1501" s="90" t="str">
        <f t="shared" si="351"/>
        <v/>
      </c>
      <c r="AX1501" s="90" t="str">
        <f>IF($AV1501="", "", COUNTIF($AV$11:$AV$5010, "&lt;"&amp;$AV1501)+1+COUNTIF($AV$11:$AV1501, $AV1501)-1)</f>
        <v/>
      </c>
      <c r="AZ1501" s="111" t="str">
        <f>IF($B1501="", "", SUMIF('Shopping List'!$AV$11:$AV$25, $B1501, 'Shopping List'!$BN$11:$BN$25))</f>
        <v/>
      </c>
      <c r="BB1501" s="117" t="str">
        <f t="shared" si="362"/>
        <v/>
      </c>
    </row>
    <row r="1502" spans="1:54" x14ac:dyDescent="0.25">
      <c r="A1502" s="4"/>
      <c r="B1502" s="37"/>
      <c r="C1502" s="124"/>
      <c r="D1502" s="39"/>
      <c r="E1502" s="125"/>
      <c r="F1502" s="48"/>
      <c r="G1502" s="4"/>
      <c r="H1502" s="4"/>
      <c r="I1502" s="95" t="str">
        <f>IF($C1502="", "", IF(IFERROR(INDEX(Ingredients!$C$11:$C$310, MATCH($C1502, Ingredients!$B$11:$B$310, 0)), "")="", "", IFERROR(INDEX(Ingredients!$C$11:$C$310, MATCH($C1502, Ingredients!$B$11:$B$310, 0)), "")))</f>
        <v/>
      </c>
      <c r="J1502" s="73" t="str">
        <f>IF($B1502="", "", IF(IFERROR(INDEX(Meals!$C$11:$C$260, MATCH($B1502, Meals!$B$11:$B$260, 0)), "")="", "", IFERROR(INDEX(Meals!$C$11:$C$260, MATCH($B1502, Meals!$B$11:$B$260, 0)), "")))</f>
        <v/>
      </c>
      <c r="K1502" s="4"/>
      <c r="L1502" s="72" t="str">
        <f t="shared" si="352"/>
        <v/>
      </c>
      <c r="M1502" s="73" t="str">
        <f t="shared" si="353"/>
        <v/>
      </c>
      <c r="N1502" s="4"/>
      <c r="O1502" s="78" t="str">
        <f t="shared" si="354"/>
        <v/>
      </c>
      <c r="P1502" s="79" t="str">
        <f t="shared" si="355"/>
        <v/>
      </c>
      <c r="Q1502" s="4"/>
      <c r="R1502" s="90" t="str">
        <f t="shared" si="356"/>
        <v/>
      </c>
      <c r="S1502" s="4"/>
      <c r="Y1502" s="18" t="str">
        <f t="shared" si="357"/>
        <v/>
      </c>
      <c r="AA1502" s="18" t="str">
        <f t="shared" si="348"/>
        <v/>
      </c>
      <c r="AB1502" s="18" t="str">
        <f t="shared" si="349"/>
        <v/>
      </c>
      <c r="AC1502" s="18" t="str">
        <f t="shared" si="358"/>
        <v/>
      </c>
      <c r="AD1502" s="18" t="str">
        <f t="shared" si="358"/>
        <v/>
      </c>
      <c r="AE1502" s="18" t="str">
        <f t="shared" si="359"/>
        <v/>
      </c>
      <c r="AG1502" s="95" t="str">
        <f>IF($C1502="", "", IF(IFERROR(INDEX(Ingredients!C$11:C$310, MATCH($C1502, Ingredients!$B$11:$B$310, 0)), "")="", "", IFERROR(INDEX(Ingredients!C$11:C$310, MATCH($C1502, Ingredients!$B$11:$B$310, 0)), "")))</f>
        <v/>
      </c>
      <c r="AH1502" s="105" t="str">
        <f>IF($C1502="", "", IF(IFERROR(INDEX(Ingredients!D$11:D$310, MATCH($C1502, Ingredients!$B$11:$B$310, 0)), "")="", "", IFERROR(INDEX(Ingredients!D$11:D$310, MATCH($C1502, Ingredients!$B$11:$B$310, 0)), "")))</f>
        <v/>
      </c>
      <c r="AI1502" s="106" t="str">
        <f>IF($C1502="", "", IF(IFERROR(INDEX(Ingredients!E$11:E$310, MATCH($C1502, Ingredients!$B$11:$B$310, 0)), "")="", "", IFERROR(INDEX(Ingredients!E$11:E$310, MATCH($C1502, Ingredients!$B$11:$B$310, 0)), "")))</f>
        <v/>
      </c>
      <c r="AJ1502" s="108" t="str">
        <f>IF($C1502="", "", IF(IFERROR(INDEX(Ingredients!F$11:F$310, MATCH($C1502, Ingredients!$B$11:$B$310, 0)), "")="", "", IFERROR(INDEX(Ingredients!F$11:F$310, MATCH($C1502, Ingredients!$B$11:$B$310, 0)), "")))</f>
        <v/>
      </c>
      <c r="AK1502" s="106" t="str">
        <f>IF($C1502="", "", IF(IFERROR(INDEX(Ingredients!G$11:G$310, MATCH($C1502, Ingredients!$B$11:$B$310, 0)), "")="", "", IFERROR(INDEX(Ingredients!G$11:G$310, MATCH($C1502, Ingredients!$B$11:$B$310, 0)), "")))</f>
        <v/>
      </c>
      <c r="AL1502" s="79" t="str">
        <f>IF($C1502="", "", IF(IFERROR(INDEX(Ingredients!H$11:H$310, MATCH($C1502, Ingredients!$B$11:$B$310, 0)), "")="", "", IFERROR(INDEX(Ingredients!H$11:H$310, MATCH($C1502, Ingredients!$B$11:$B$310, 0)), "")))</f>
        <v/>
      </c>
      <c r="AN1502" s="83" t="str">
        <f t="shared" si="350"/>
        <v/>
      </c>
      <c r="AP1502" s="114" t="str">
        <f t="shared" si="360"/>
        <v/>
      </c>
      <c r="AR1502" s="117" t="str">
        <f>IF($C1502="", "", IF(IFERROR(INDEX(Ingredients!$AI$11:$AI$310, MATCH($C1502, Ingredients!$B$11:$B$310, 0)), "")="", "", IFERROR(INDEX(Ingredients!$AI$11:$AI$310, MATCH($C1502, Ingredients!$B$11:$B$310, 0)), "")))</f>
        <v/>
      </c>
      <c r="AT1502" s="120" t="str">
        <f t="shared" si="361"/>
        <v/>
      </c>
      <c r="AV1502" s="90" t="str">
        <f t="shared" si="351"/>
        <v/>
      </c>
      <c r="AX1502" s="90" t="str">
        <f>IF($AV1502="", "", COUNTIF($AV$11:$AV$5010, "&lt;"&amp;$AV1502)+1+COUNTIF($AV$11:$AV1502, $AV1502)-1)</f>
        <v/>
      </c>
      <c r="AZ1502" s="111" t="str">
        <f>IF($B1502="", "", SUMIF('Shopping List'!$AV$11:$AV$25, $B1502, 'Shopping List'!$BN$11:$BN$25))</f>
        <v/>
      </c>
      <c r="BB1502" s="117" t="str">
        <f t="shared" si="362"/>
        <v/>
      </c>
    </row>
    <row r="1503" spans="1:54" x14ac:dyDescent="0.25">
      <c r="A1503" s="4"/>
      <c r="B1503" s="37"/>
      <c r="C1503" s="124"/>
      <c r="D1503" s="39"/>
      <c r="E1503" s="125"/>
      <c r="F1503" s="48"/>
      <c r="G1503" s="4"/>
      <c r="H1503" s="4"/>
      <c r="I1503" s="95" t="str">
        <f>IF($C1503="", "", IF(IFERROR(INDEX(Ingredients!$C$11:$C$310, MATCH($C1503, Ingredients!$B$11:$B$310, 0)), "")="", "", IFERROR(INDEX(Ingredients!$C$11:$C$310, MATCH($C1503, Ingredients!$B$11:$B$310, 0)), "")))</f>
        <v/>
      </c>
      <c r="J1503" s="73" t="str">
        <f>IF($B1503="", "", IF(IFERROR(INDEX(Meals!$C$11:$C$260, MATCH($B1503, Meals!$B$11:$B$260, 0)), "")="", "", IFERROR(INDEX(Meals!$C$11:$C$260, MATCH($B1503, Meals!$B$11:$B$260, 0)), "")))</f>
        <v/>
      </c>
      <c r="K1503" s="4"/>
      <c r="L1503" s="72" t="str">
        <f t="shared" si="352"/>
        <v/>
      </c>
      <c r="M1503" s="73" t="str">
        <f t="shared" si="353"/>
        <v/>
      </c>
      <c r="N1503" s="4"/>
      <c r="O1503" s="78" t="str">
        <f t="shared" si="354"/>
        <v/>
      </c>
      <c r="P1503" s="79" t="str">
        <f t="shared" si="355"/>
        <v/>
      </c>
      <c r="Q1503" s="4"/>
      <c r="R1503" s="90" t="str">
        <f t="shared" si="356"/>
        <v/>
      </c>
      <c r="S1503" s="4"/>
      <c r="Y1503" s="18" t="str">
        <f t="shared" si="357"/>
        <v/>
      </c>
      <c r="AA1503" s="18" t="str">
        <f t="shared" si="348"/>
        <v/>
      </c>
      <c r="AB1503" s="18" t="str">
        <f t="shared" si="349"/>
        <v/>
      </c>
      <c r="AC1503" s="18" t="str">
        <f t="shared" si="358"/>
        <v/>
      </c>
      <c r="AD1503" s="18" t="str">
        <f t="shared" si="358"/>
        <v/>
      </c>
      <c r="AE1503" s="18" t="str">
        <f t="shared" si="359"/>
        <v/>
      </c>
      <c r="AG1503" s="95" t="str">
        <f>IF($C1503="", "", IF(IFERROR(INDEX(Ingredients!C$11:C$310, MATCH($C1503, Ingredients!$B$11:$B$310, 0)), "")="", "", IFERROR(INDEX(Ingredients!C$11:C$310, MATCH($C1503, Ingredients!$B$11:$B$310, 0)), "")))</f>
        <v/>
      </c>
      <c r="AH1503" s="105" t="str">
        <f>IF($C1503="", "", IF(IFERROR(INDEX(Ingredients!D$11:D$310, MATCH($C1503, Ingredients!$B$11:$B$310, 0)), "")="", "", IFERROR(INDEX(Ingredients!D$11:D$310, MATCH($C1503, Ingredients!$B$11:$B$310, 0)), "")))</f>
        <v/>
      </c>
      <c r="AI1503" s="106" t="str">
        <f>IF($C1503="", "", IF(IFERROR(INDEX(Ingredients!E$11:E$310, MATCH($C1503, Ingredients!$B$11:$B$310, 0)), "")="", "", IFERROR(INDEX(Ingredients!E$11:E$310, MATCH($C1503, Ingredients!$B$11:$B$310, 0)), "")))</f>
        <v/>
      </c>
      <c r="AJ1503" s="108" t="str">
        <f>IF($C1503="", "", IF(IFERROR(INDEX(Ingredients!F$11:F$310, MATCH($C1503, Ingredients!$B$11:$B$310, 0)), "")="", "", IFERROR(INDEX(Ingredients!F$11:F$310, MATCH($C1503, Ingredients!$B$11:$B$310, 0)), "")))</f>
        <v/>
      </c>
      <c r="AK1503" s="106" t="str">
        <f>IF($C1503="", "", IF(IFERROR(INDEX(Ingredients!G$11:G$310, MATCH($C1503, Ingredients!$B$11:$B$310, 0)), "")="", "", IFERROR(INDEX(Ingredients!G$11:G$310, MATCH($C1503, Ingredients!$B$11:$B$310, 0)), "")))</f>
        <v/>
      </c>
      <c r="AL1503" s="79" t="str">
        <f>IF($C1503="", "", IF(IFERROR(INDEX(Ingredients!H$11:H$310, MATCH($C1503, Ingredients!$B$11:$B$310, 0)), "")="", "", IFERROR(INDEX(Ingredients!H$11:H$310, MATCH($C1503, Ingredients!$B$11:$B$310, 0)), "")))</f>
        <v/>
      </c>
      <c r="AN1503" s="83" t="str">
        <f t="shared" si="350"/>
        <v/>
      </c>
      <c r="AP1503" s="114" t="str">
        <f t="shared" si="360"/>
        <v/>
      </c>
      <c r="AR1503" s="117" t="str">
        <f>IF($C1503="", "", IF(IFERROR(INDEX(Ingredients!$AI$11:$AI$310, MATCH($C1503, Ingredients!$B$11:$B$310, 0)), "")="", "", IFERROR(INDEX(Ingredients!$AI$11:$AI$310, MATCH($C1503, Ingredients!$B$11:$B$310, 0)), "")))</f>
        <v/>
      </c>
      <c r="AT1503" s="120" t="str">
        <f t="shared" si="361"/>
        <v/>
      </c>
      <c r="AV1503" s="90" t="str">
        <f t="shared" si="351"/>
        <v/>
      </c>
      <c r="AX1503" s="90" t="str">
        <f>IF($AV1503="", "", COUNTIF($AV$11:$AV$5010, "&lt;"&amp;$AV1503)+1+COUNTIF($AV$11:$AV1503, $AV1503)-1)</f>
        <v/>
      </c>
      <c r="AZ1503" s="111" t="str">
        <f>IF($B1503="", "", SUMIF('Shopping List'!$AV$11:$AV$25, $B1503, 'Shopping List'!$BN$11:$BN$25))</f>
        <v/>
      </c>
      <c r="BB1503" s="117" t="str">
        <f t="shared" si="362"/>
        <v/>
      </c>
    </row>
    <row r="1504" spans="1:54" x14ac:dyDescent="0.25">
      <c r="A1504" s="4"/>
      <c r="B1504" s="37"/>
      <c r="C1504" s="124"/>
      <c r="D1504" s="39"/>
      <c r="E1504" s="125"/>
      <c r="F1504" s="48"/>
      <c r="G1504" s="4"/>
      <c r="H1504" s="4"/>
      <c r="I1504" s="95" t="str">
        <f>IF($C1504="", "", IF(IFERROR(INDEX(Ingredients!$C$11:$C$310, MATCH($C1504, Ingredients!$B$11:$B$310, 0)), "")="", "", IFERROR(INDEX(Ingredients!$C$11:$C$310, MATCH($C1504, Ingredients!$B$11:$B$310, 0)), "")))</f>
        <v/>
      </c>
      <c r="J1504" s="73" t="str">
        <f>IF($B1504="", "", IF(IFERROR(INDEX(Meals!$C$11:$C$260, MATCH($B1504, Meals!$B$11:$B$260, 0)), "")="", "", IFERROR(INDEX(Meals!$C$11:$C$260, MATCH($B1504, Meals!$B$11:$B$260, 0)), "")))</f>
        <v/>
      </c>
      <c r="K1504" s="4"/>
      <c r="L1504" s="72" t="str">
        <f t="shared" si="352"/>
        <v/>
      </c>
      <c r="M1504" s="73" t="str">
        <f t="shared" si="353"/>
        <v/>
      </c>
      <c r="N1504" s="4"/>
      <c r="O1504" s="78" t="str">
        <f t="shared" si="354"/>
        <v/>
      </c>
      <c r="P1504" s="79" t="str">
        <f t="shared" si="355"/>
        <v/>
      </c>
      <c r="Q1504" s="4"/>
      <c r="R1504" s="90" t="str">
        <f t="shared" si="356"/>
        <v/>
      </c>
      <c r="S1504" s="4"/>
      <c r="Y1504" s="18" t="str">
        <f t="shared" si="357"/>
        <v/>
      </c>
      <c r="AA1504" s="18" t="str">
        <f t="shared" si="348"/>
        <v/>
      </c>
      <c r="AB1504" s="18" t="str">
        <f t="shared" si="349"/>
        <v/>
      </c>
      <c r="AC1504" s="18" t="str">
        <f t="shared" si="358"/>
        <v/>
      </c>
      <c r="AD1504" s="18" t="str">
        <f t="shared" si="358"/>
        <v/>
      </c>
      <c r="AE1504" s="18" t="str">
        <f t="shared" si="359"/>
        <v/>
      </c>
      <c r="AG1504" s="95" t="str">
        <f>IF($C1504="", "", IF(IFERROR(INDEX(Ingredients!C$11:C$310, MATCH($C1504, Ingredients!$B$11:$B$310, 0)), "")="", "", IFERROR(INDEX(Ingredients!C$11:C$310, MATCH($C1504, Ingredients!$B$11:$B$310, 0)), "")))</f>
        <v/>
      </c>
      <c r="AH1504" s="105" t="str">
        <f>IF($C1504="", "", IF(IFERROR(INDEX(Ingredients!D$11:D$310, MATCH($C1504, Ingredients!$B$11:$B$310, 0)), "")="", "", IFERROR(INDEX(Ingredients!D$11:D$310, MATCH($C1504, Ingredients!$B$11:$B$310, 0)), "")))</f>
        <v/>
      </c>
      <c r="AI1504" s="106" t="str">
        <f>IF($C1504="", "", IF(IFERROR(INDEX(Ingredients!E$11:E$310, MATCH($C1504, Ingredients!$B$11:$B$310, 0)), "")="", "", IFERROR(INDEX(Ingredients!E$11:E$310, MATCH($C1504, Ingredients!$B$11:$B$310, 0)), "")))</f>
        <v/>
      </c>
      <c r="AJ1504" s="108" t="str">
        <f>IF($C1504="", "", IF(IFERROR(INDEX(Ingredients!F$11:F$310, MATCH($C1504, Ingredients!$B$11:$B$310, 0)), "")="", "", IFERROR(INDEX(Ingredients!F$11:F$310, MATCH($C1504, Ingredients!$B$11:$B$310, 0)), "")))</f>
        <v/>
      </c>
      <c r="AK1504" s="106" t="str">
        <f>IF($C1504="", "", IF(IFERROR(INDEX(Ingredients!G$11:G$310, MATCH($C1504, Ingredients!$B$11:$B$310, 0)), "")="", "", IFERROR(INDEX(Ingredients!G$11:G$310, MATCH($C1504, Ingredients!$B$11:$B$310, 0)), "")))</f>
        <v/>
      </c>
      <c r="AL1504" s="79" t="str">
        <f>IF($C1504="", "", IF(IFERROR(INDEX(Ingredients!H$11:H$310, MATCH($C1504, Ingredients!$B$11:$B$310, 0)), "")="", "", IFERROR(INDEX(Ingredients!H$11:H$310, MATCH($C1504, Ingredients!$B$11:$B$310, 0)), "")))</f>
        <v/>
      </c>
      <c r="AN1504" s="83" t="str">
        <f t="shared" si="350"/>
        <v/>
      </c>
      <c r="AP1504" s="114" t="str">
        <f t="shared" si="360"/>
        <v/>
      </c>
      <c r="AR1504" s="117" t="str">
        <f>IF($C1504="", "", IF(IFERROR(INDEX(Ingredients!$AI$11:$AI$310, MATCH($C1504, Ingredients!$B$11:$B$310, 0)), "")="", "", IFERROR(INDEX(Ingredients!$AI$11:$AI$310, MATCH($C1504, Ingredients!$B$11:$B$310, 0)), "")))</f>
        <v/>
      </c>
      <c r="AT1504" s="120" t="str">
        <f t="shared" si="361"/>
        <v/>
      </c>
      <c r="AV1504" s="90" t="str">
        <f t="shared" si="351"/>
        <v/>
      </c>
      <c r="AX1504" s="90" t="str">
        <f>IF($AV1504="", "", COUNTIF($AV$11:$AV$5010, "&lt;"&amp;$AV1504)+1+COUNTIF($AV$11:$AV1504, $AV1504)-1)</f>
        <v/>
      </c>
      <c r="AZ1504" s="111" t="str">
        <f>IF($B1504="", "", SUMIF('Shopping List'!$AV$11:$AV$25, $B1504, 'Shopping List'!$BN$11:$BN$25))</f>
        <v/>
      </c>
      <c r="BB1504" s="117" t="str">
        <f t="shared" si="362"/>
        <v/>
      </c>
    </row>
    <row r="1505" spans="1:54" x14ac:dyDescent="0.25">
      <c r="A1505" s="4"/>
      <c r="B1505" s="37"/>
      <c r="C1505" s="124"/>
      <c r="D1505" s="39"/>
      <c r="E1505" s="125"/>
      <c r="F1505" s="48"/>
      <c r="G1505" s="4"/>
      <c r="H1505" s="4"/>
      <c r="I1505" s="95" t="str">
        <f>IF($C1505="", "", IF(IFERROR(INDEX(Ingredients!$C$11:$C$310, MATCH($C1505, Ingredients!$B$11:$B$310, 0)), "")="", "", IFERROR(INDEX(Ingredients!$C$11:$C$310, MATCH($C1505, Ingredients!$B$11:$B$310, 0)), "")))</f>
        <v/>
      </c>
      <c r="J1505" s="73" t="str">
        <f>IF($B1505="", "", IF(IFERROR(INDEX(Meals!$C$11:$C$260, MATCH($B1505, Meals!$B$11:$B$260, 0)), "")="", "", IFERROR(INDEX(Meals!$C$11:$C$260, MATCH($B1505, Meals!$B$11:$B$260, 0)), "")))</f>
        <v/>
      </c>
      <c r="K1505" s="4"/>
      <c r="L1505" s="72" t="str">
        <f t="shared" si="352"/>
        <v/>
      </c>
      <c r="M1505" s="73" t="str">
        <f t="shared" si="353"/>
        <v/>
      </c>
      <c r="N1505" s="4"/>
      <c r="O1505" s="78" t="str">
        <f t="shared" si="354"/>
        <v/>
      </c>
      <c r="P1505" s="79" t="str">
        <f t="shared" si="355"/>
        <v/>
      </c>
      <c r="Q1505" s="4"/>
      <c r="R1505" s="90" t="str">
        <f t="shared" si="356"/>
        <v/>
      </c>
      <c r="S1505" s="4"/>
      <c r="Y1505" s="18" t="str">
        <f t="shared" si="357"/>
        <v/>
      </c>
      <c r="AA1505" s="18" t="str">
        <f t="shared" si="348"/>
        <v/>
      </c>
      <c r="AB1505" s="18" t="str">
        <f t="shared" si="349"/>
        <v/>
      </c>
      <c r="AC1505" s="18" t="str">
        <f t="shared" si="358"/>
        <v/>
      </c>
      <c r="AD1505" s="18" t="str">
        <f t="shared" si="358"/>
        <v/>
      </c>
      <c r="AE1505" s="18" t="str">
        <f t="shared" si="359"/>
        <v/>
      </c>
      <c r="AG1505" s="95" t="str">
        <f>IF($C1505="", "", IF(IFERROR(INDEX(Ingredients!C$11:C$310, MATCH($C1505, Ingredients!$B$11:$B$310, 0)), "")="", "", IFERROR(INDEX(Ingredients!C$11:C$310, MATCH($C1505, Ingredients!$B$11:$B$310, 0)), "")))</f>
        <v/>
      </c>
      <c r="AH1505" s="105" t="str">
        <f>IF($C1505="", "", IF(IFERROR(INDEX(Ingredients!D$11:D$310, MATCH($C1505, Ingredients!$B$11:$B$310, 0)), "")="", "", IFERROR(INDEX(Ingredients!D$11:D$310, MATCH($C1505, Ingredients!$B$11:$B$310, 0)), "")))</f>
        <v/>
      </c>
      <c r="AI1505" s="106" t="str">
        <f>IF($C1505="", "", IF(IFERROR(INDEX(Ingredients!E$11:E$310, MATCH($C1505, Ingredients!$B$11:$B$310, 0)), "")="", "", IFERROR(INDEX(Ingredients!E$11:E$310, MATCH($C1505, Ingredients!$B$11:$B$310, 0)), "")))</f>
        <v/>
      </c>
      <c r="AJ1505" s="108" t="str">
        <f>IF($C1505="", "", IF(IFERROR(INDEX(Ingredients!F$11:F$310, MATCH($C1505, Ingredients!$B$11:$B$310, 0)), "")="", "", IFERROR(INDEX(Ingredients!F$11:F$310, MATCH($C1505, Ingredients!$B$11:$B$310, 0)), "")))</f>
        <v/>
      </c>
      <c r="AK1505" s="106" t="str">
        <f>IF($C1505="", "", IF(IFERROR(INDEX(Ingredients!G$11:G$310, MATCH($C1505, Ingredients!$B$11:$B$310, 0)), "")="", "", IFERROR(INDEX(Ingredients!G$11:G$310, MATCH($C1505, Ingredients!$B$11:$B$310, 0)), "")))</f>
        <v/>
      </c>
      <c r="AL1505" s="79" t="str">
        <f>IF($C1505="", "", IF(IFERROR(INDEX(Ingredients!H$11:H$310, MATCH($C1505, Ingredients!$B$11:$B$310, 0)), "")="", "", IFERROR(INDEX(Ingredients!H$11:H$310, MATCH($C1505, Ingredients!$B$11:$B$310, 0)), "")))</f>
        <v/>
      </c>
      <c r="AN1505" s="83" t="str">
        <f t="shared" si="350"/>
        <v/>
      </c>
      <c r="AP1505" s="114" t="str">
        <f t="shared" si="360"/>
        <v/>
      </c>
      <c r="AR1505" s="117" t="str">
        <f>IF($C1505="", "", IF(IFERROR(INDEX(Ingredients!$AI$11:$AI$310, MATCH($C1505, Ingredients!$B$11:$B$310, 0)), "")="", "", IFERROR(INDEX(Ingredients!$AI$11:$AI$310, MATCH($C1505, Ingredients!$B$11:$B$310, 0)), "")))</f>
        <v/>
      </c>
      <c r="AT1505" s="120" t="str">
        <f t="shared" si="361"/>
        <v/>
      </c>
      <c r="AV1505" s="90" t="str">
        <f t="shared" si="351"/>
        <v/>
      </c>
      <c r="AX1505" s="90" t="str">
        <f>IF($AV1505="", "", COUNTIF($AV$11:$AV$5010, "&lt;"&amp;$AV1505)+1+COUNTIF($AV$11:$AV1505, $AV1505)-1)</f>
        <v/>
      </c>
      <c r="AZ1505" s="111" t="str">
        <f>IF($B1505="", "", SUMIF('Shopping List'!$AV$11:$AV$25, $B1505, 'Shopping List'!$BN$11:$BN$25))</f>
        <v/>
      </c>
      <c r="BB1505" s="117" t="str">
        <f t="shared" si="362"/>
        <v/>
      </c>
    </row>
    <row r="1506" spans="1:54" x14ac:dyDescent="0.25">
      <c r="A1506" s="4"/>
      <c r="B1506" s="37"/>
      <c r="C1506" s="124"/>
      <c r="D1506" s="39"/>
      <c r="E1506" s="125"/>
      <c r="F1506" s="48"/>
      <c r="G1506" s="4"/>
      <c r="H1506" s="4"/>
      <c r="I1506" s="95" t="str">
        <f>IF($C1506="", "", IF(IFERROR(INDEX(Ingredients!$C$11:$C$310, MATCH($C1506, Ingredients!$B$11:$B$310, 0)), "")="", "", IFERROR(INDEX(Ingredients!$C$11:$C$310, MATCH($C1506, Ingredients!$B$11:$B$310, 0)), "")))</f>
        <v/>
      </c>
      <c r="J1506" s="73" t="str">
        <f>IF($B1506="", "", IF(IFERROR(INDEX(Meals!$C$11:$C$260, MATCH($B1506, Meals!$B$11:$B$260, 0)), "")="", "", IFERROR(INDEX(Meals!$C$11:$C$260, MATCH($B1506, Meals!$B$11:$B$260, 0)), "")))</f>
        <v/>
      </c>
      <c r="K1506" s="4"/>
      <c r="L1506" s="72" t="str">
        <f t="shared" si="352"/>
        <v/>
      </c>
      <c r="M1506" s="73" t="str">
        <f t="shared" si="353"/>
        <v/>
      </c>
      <c r="N1506" s="4"/>
      <c r="O1506" s="78" t="str">
        <f t="shared" si="354"/>
        <v/>
      </c>
      <c r="P1506" s="79" t="str">
        <f t="shared" si="355"/>
        <v/>
      </c>
      <c r="Q1506" s="4"/>
      <c r="R1506" s="90" t="str">
        <f t="shared" si="356"/>
        <v/>
      </c>
      <c r="S1506" s="4"/>
      <c r="Y1506" s="18" t="str">
        <f t="shared" si="357"/>
        <v/>
      </c>
      <c r="AA1506" s="18" t="str">
        <f t="shared" si="348"/>
        <v/>
      </c>
      <c r="AB1506" s="18" t="str">
        <f t="shared" si="349"/>
        <v/>
      </c>
      <c r="AC1506" s="18" t="str">
        <f t="shared" si="358"/>
        <v/>
      </c>
      <c r="AD1506" s="18" t="str">
        <f t="shared" si="358"/>
        <v/>
      </c>
      <c r="AE1506" s="18" t="str">
        <f t="shared" si="359"/>
        <v/>
      </c>
      <c r="AG1506" s="95" t="str">
        <f>IF($C1506="", "", IF(IFERROR(INDEX(Ingredients!C$11:C$310, MATCH($C1506, Ingredients!$B$11:$B$310, 0)), "")="", "", IFERROR(INDEX(Ingredients!C$11:C$310, MATCH($C1506, Ingredients!$B$11:$B$310, 0)), "")))</f>
        <v/>
      </c>
      <c r="AH1506" s="105" t="str">
        <f>IF($C1506="", "", IF(IFERROR(INDEX(Ingredients!D$11:D$310, MATCH($C1506, Ingredients!$B$11:$B$310, 0)), "")="", "", IFERROR(INDEX(Ingredients!D$11:D$310, MATCH($C1506, Ingredients!$B$11:$B$310, 0)), "")))</f>
        <v/>
      </c>
      <c r="AI1506" s="106" t="str">
        <f>IF($C1506="", "", IF(IFERROR(INDEX(Ingredients!E$11:E$310, MATCH($C1506, Ingredients!$B$11:$B$310, 0)), "")="", "", IFERROR(INDEX(Ingredients!E$11:E$310, MATCH($C1506, Ingredients!$B$11:$B$310, 0)), "")))</f>
        <v/>
      </c>
      <c r="AJ1506" s="108" t="str">
        <f>IF($C1506="", "", IF(IFERROR(INDEX(Ingredients!F$11:F$310, MATCH($C1506, Ingredients!$B$11:$B$310, 0)), "")="", "", IFERROR(INDEX(Ingredients!F$11:F$310, MATCH($C1506, Ingredients!$B$11:$B$310, 0)), "")))</f>
        <v/>
      </c>
      <c r="AK1506" s="106" t="str">
        <f>IF($C1506="", "", IF(IFERROR(INDEX(Ingredients!G$11:G$310, MATCH($C1506, Ingredients!$B$11:$B$310, 0)), "")="", "", IFERROR(INDEX(Ingredients!G$11:G$310, MATCH($C1506, Ingredients!$B$11:$B$310, 0)), "")))</f>
        <v/>
      </c>
      <c r="AL1506" s="79" t="str">
        <f>IF($C1506="", "", IF(IFERROR(INDEX(Ingredients!H$11:H$310, MATCH($C1506, Ingredients!$B$11:$B$310, 0)), "")="", "", IFERROR(INDEX(Ingredients!H$11:H$310, MATCH($C1506, Ingredients!$B$11:$B$310, 0)), "")))</f>
        <v/>
      </c>
      <c r="AN1506" s="83" t="str">
        <f t="shared" si="350"/>
        <v/>
      </c>
      <c r="AP1506" s="114" t="str">
        <f t="shared" si="360"/>
        <v/>
      </c>
      <c r="AR1506" s="117" t="str">
        <f>IF($C1506="", "", IF(IFERROR(INDEX(Ingredients!$AI$11:$AI$310, MATCH($C1506, Ingredients!$B$11:$B$310, 0)), "")="", "", IFERROR(INDEX(Ingredients!$AI$11:$AI$310, MATCH($C1506, Ingredients!$B$11:$B$310, 0)), "")))</f>
        <v/>
      </c>
      <c r="AT1506" s="120" t="str">
        <f t="shared" si="361"/>
        <v/>
      </c>
      <c r="AV1506" s="90" t="str">
        <f t="shared" si="351"/>
        <v/>
      </c>
      <c r="AX1506" s="90" t="str">
        <f>IF($AV1506="", "", COUNTIF($AV$11:$AV$5010, "&lt;"&amp;$AV1506)+1+COUNTIF($AV$11:$AV1506, $AV1506)-1)</f>
        <v/>
      </c>
      <c r="AZ1506" s="111" t="str">
        <f>IF($B1506="", "", SUMIF('Shopping List'!$AV$11:$AV$25, $B1506, 'Shopping List'!$BN$11:$BN$25))</f>
        <v/>
      </c>
      <c r="BB1506" s="117" t="str">
        <f t="shared" si="362"/>
        <v/>
      </c>
    </row>
    <row r="1507" spans="1:54" x14ac:dyDescent="0.25">
      <c r="A1507" s="4"/>
      <c r="B1507" s="37"/>
      <c r="C1507" s="124"/>
      <c r="D1507" s="39"/>
      <c r="E1507" s="125"/>
      <c r="F1507" s="48"/>
      <c r="G1507" s="4"/>
      <c r="H1507" s="4"/>
      <c r="I1507" s="95" t="str">
        <f>IF($C1507="", "", IF(IFERROR(INDEX(Ingredients!$C$11:$C$310, MATCH($C1507, Ingredients!$B$11:$B$310, 0)), "")="", "", IFERROR(INDEX(Ingredients!$C$11:$C$310, MATCH($C1507, Ingredients!$B$11:$B$310, 0)), "")))</f>
        <v/>
      </c>
      <c r="J1507" s="73" t="str">
        <f>IF($B1507="", "", IF(IFERROR(INDEX(Meals!$C$11:$C$260, MATCH($B1507, Meals!$B$11:$B$260, 0)), "")="", "", IFERROR(INDEX(Meals!$C$11:$C$260, MATCH($B1507, Meals!$B$11:$B$260, 0)), "")))</f>
        <v/>
      </c>
      <c r="K1507" s="4"/>
      <c r="L1507" s="72" t="str">
        <f t="shared" si="352"/>
        <v/>
      </c>
      <c r="M1507" s="73" t="str">
        <f t="shared" si="353"/>
        <v/>
      </c>
      <c r="N1507" s="4"/>
      <c r="O1507" s="78" t="str">
        <f t="shared" si="354"/>
        <v/>
      </c>
      <c r="P1507" s="79" t="str">
        <f t="shared" si="355"/>
        <v/>
      </c>
      <c r="Q1507" s="4"/>
      <c r="R1507" s="90" t="str">
        <f t="shared" si="356"/>
        <v/>
      </c>
      <c r="S1507" s="4"/>
      <c r="Y1507" s="18" t="str">
        <f t="shared" si="357"/>
        <v/>
      </c>
      <c r="AA1507" s="18" t="str">
        <f t="shared" si="348"/>
        <v/>
      </c>
      <c r="AB1507" s="18" t="str">
        <f t="shared" si="349"/>
        <v/>
      </c>
      <c r="AC1507" s="18" t="str">
        <f t="shared" si="358"/>
        <v/>
      </c>
      <c r="AD1507" s="18" t="str">
        <f t="shared" si="358"/>
        <v/>
      </c>
      <c r="AE1507" s="18" t="str">
        <f t="shared" si="359"/>
        <v/>
      </c>
      <c r="AG1507" s="95" t="str">
        <f>IF($C1507="", "", IF(IFERROR(INDEX(Ingredients!C$11:C$310, MATCH($C1507, Ingredients!$B$11:$B$310, 0)), "")="", "", IFERROR(INDEX(Ingredients!C$11:C$310, MATCH($C1507, Ingredients!$B$11:$B$310, 0)), "")))</f>
        <v/>
      </c>
      <c r="AH1507" s="105" t="str">
        <f>IF($C1507="", "", IF(IFERROR(INDEX(Ingredients!D$11:D$310, MATCH($C1507, Ingredients!$B$11:$B$310, 0)), "")="", "", IFERROR(INDEX(Ingredients!D$11:D$310, MATCH($C1507, Ingredients!$B$11:$B$310, 0)), "")))</f>
        <v/>
      </c>
      <c r="AI1507" s="106" t="str">
        <f>IF($C1507="", "", IF(IFERROR(INDEX(Ingredients!E$11:E$310, MATCH($C1507, Ingredients!$B$11:$B$310, 0)), "")="", "", IFERROR(INDEX(Ingredients!E$11:E$310, MATCH($C1507, Ingredients!$B$11:$B$310, 0)), "")))</f>
        <v/>
      </c>
      <c r="AJ1507" s="108" t="str">
        <f>IF($C1507="", "", IF(IFERROR(INDEX(Ingredients!F$11:F$310, MATCH($C1507, Ingredients!$B$11:$B$310, 0)), "")="", "", IFERROR(INDEX(Ingredients!F$11:F$310, MATCH($C1507, Ingredients!$B$11:$B$310, 0)), "")))</f>
        <v/>
      </c>
      <c r="AK1507" s="106" t="str">
        <f>IF($C1507="", "", IF(IFERROR(INDEX(Ingredients!G$11:G$310, MATCH($C1507, Ingredients!$B$11:$B$310, 0)), "")="", "", IFERROR(INDEX(Ingredients!G$11:G$310, MATCH($C1507, Ingredients!$B$11:$B$310, 0)), "")))</f>
        <v/>
      </c>
      <c r="AL1507" s="79" t="str">
        <f>IF($C1507="", "", IF(IFERROR(INDEX(Ingredients!H$11:H$310, MATCH($C1507, Ingredients!$B$11:$B$310, 0)), "")="", "", IFERROR(INDEX(Ingredients!H$11:H$310, MATCH($C1507, Ingredients!$B$11:$B$310, 0)), "")))</f>
        <v/>
      </c>
      <c r="AN1507" s="83" t="str">
        <f t="shared" si="350"/>
        <v/>
      </c>
      <c r="AP1507" s="114" t="str">
        <f t="shared" si="360"/>
        <v/>
      </c>
      <c r="AR1507" s="117" t="str">
        <f>IF($C1507="", "", IF(IFERROR(INDEX(Ingredients!$AI$11:$AI$310, MATCH($C1507, Ingredients!$B$11:$B$310, 0)), "")="", "", IFERROR(INDEX(Ingredients!$AI$11:$AI$310, MATCH($C1507, Ingredients!$B$11:$B$310, 0)), "")))</f>
        <v/>
      </c>
      <c r="AT1507" s="120" t="str">
        <f t="shared" si="361"/>
        <v/>
      </c>
      <c r="AV1507" s="90" t="str">
        <f t="shared" si="351"/>
        <v/>
      </c>
      <c r="AX1507" s="90" t="str">
        <f>IF($AV1507="", "", COUNTIF($AV$11:$AV$5010, "&lt;"&amp;$AV1507)+1+COUNTIF($AV$11:$AV1507, $AV1507)-1)</f>
        <v/>
      </c>
      <c r="AZ1507" s="111" t="str">
        <f>IF($B1507="", "", SUMIF('Shopping List'!$AV$11:$AV$25, $B1507, 'Shopping List'!$BN$11:$BN$25))</f>
        <v/>
      </c>
      <c r="BB1507" s="117" t="str">
        <f t="shared" si="362"/>
        <v/>
      </c>
    </row>
    <row r="1508" spans="1:54" x14ac:dyDescent="0.25">
      <c r="A1508" s="4"/>
      <c r="B1508" s="37"/>
      <c r="C1508" s="124"/>
      <c r="D1508" s="39"/>
      <c r="E1508" s="125"/>
      <c r="F1508" s="48"/>
      <c r="G1508" s="4"/>
      <c r="H1508" s="4"/>
      <c r="I1508" s="95" t="str">
        <f>IF($C1508="", "", IF(IFERROR(INDEX(Ingredients!$C$11:$C$310, MATCH($C1508, Ingredients!$B$11:$B$310, 0)), "")="", "", IFERROR(INDEX(Ingredients!$C$11:$C$310, MATCH($C1508, Ingredients!$B$11:$B$310, 0)), "")))</f>
        <v/>
      </c>
      <c r="J1508" s="73" t="str">
        <f>IF($B1508="", "", IF(IFERROR(INDEX(Meals!$C$11:$C$260, MATCH($B1508, Meals!$B$11:$B$260, 0)), "")="", "", IFERROR(INDEX(Meals!$C$11:$C$260, MATCH($B1508, Meals!$B$11:$B$260, 0)), "")))</f>
        <v/>
      </c>
      <c r="K1508" s="4"/>
      <c r="L1508" s="72" t="str">
        <f t="shared" si="352"/>
        <v/>
      </c>
      <c r="M1508" s="73" t="str">
        <f t="shared" si="353"/>
        <v/>
      </c>
      <c r="N1508" s="4"/>
      <c r="O1508" s="78" t="str">
        <f t="shared" si="354"/>
        <v/>
      </c>
      <c r="P1508" s="79" t="str">
        <f t="shared" si="355"/>
        <v/>
      </c>
      <c r="Q1508" s="4"/>
      <c r="R1508" s="90" t="str">
        <f t="shared" si="356"/>
        <v/>
      </c>
      <c r="S1508" s="4"/>
      <c r="Y1508" s="18" t="str">
        <f t="shared" si="357"/>
        <v/>
      </c>
      <c r="AA1508" s="18" t="str">
        <f t="shared" si="348"/>
        <v/>
      </c>
      <c r="AB1508" s="18" t="str">
        <f t="shared" si="349"/>
        <v/>
      </c>
      <c r="AC1508" s="18" t="str">
        <f t="shared" si="358"/>
        <v/>
      </c>
      <c r="AD1508" s="18" t="str">
        <f t="shared" si="358"/>
        <v/>
      </c>
      <c r="AE1508" s="18" t="str">
        <f t="shared" si="359"/>
        <v/>
      </c>
      <c r="AG1508" s="95" t="str">
        <f>IF($C1508="", "", IF(IFERROR(INDEX(Ingredients!C$11:C$310, MATCH($C1508, Ingredients!$B$11:$B$310, 0)), "")="", "", IFERROR(INDEX(Ingredients!C$11:C$310, MATCH($C1508, Ingredients!$B$11:$B$310, 0)), "")))</f>
        <v/>
      </c>
      <c r="AH1508" s="105" t="str">
        <f>IF($C1508="", "", IF(IFERROR(INDEX(Ingredients!D$11:D$310, MATCH($C1508, Ingredients!$B$11:$B$310, 0)), "")="", "", IFERROR(INDEX(Ingredients!D$11:D$310, MATCH($C1508, Ingredients!$B$11:$B$310, 0)), "")))</f>
        <v/>
      </c>
      <c r="AI1508" s="106" t="str">
        <f>IF($C1508="", "", IF(IFERROR(INDEX(Ingredients!E$11:E$310, MATCH($C1508, Ingredients!$B$11:$B$310, 0)), "")="", "", IFERROR(INDEX(Ingredients!E$11:E$310, MATCH($C1508, Ingredients!$B$11:$B$310, 0)), "")))</f>
        <v/>
      </c>
      <c r="AJ1508" s="108" t="str">
        <f>IF($C1508="", "", IF(IFERROR(INDEX(Ingredients!F$11:F$310, MATCH($C1508, Ingredients!$B$11:$B$310, 0)), "")="", "", IFERROR(INDEX(Ingredients!F$11:F$310, MATCH($C1508, Ingredients!$B$11:$B$310, 0)), "")))</f>
        <v/>
      </c>
      <c r="AK1508" s="106" t="str">
        <f>IF($C1508="", "", IF(IFERROR(INDEX(Ingredients!G$11:G$310, MATCH($C1508, Ingredients!$B$11:$B$310, 0)), "")="", "", IFERROR(INDEX(Ingredients!G$11:G$310, MATCH($C1508, Ingredients!$B$11:$B$310, 0)), "")))</f>
        <v/>
      </c>
      <c r="AL1508" s="79" t="str">
        <f>IF($C1508="", "", IF(IFERROR(INDEX(Ingredients!H$11:H$310, MATCH($C1508, Ingredients!$B$11:$B$310, 0)), "")="", "", IFERROR(INDEX(Ingredients!H$11:H$310, MATCH($C1508, Ingredients!$B$11:$B$310, 0)), "")))</f>
        <v/>
      </c>
      <c r="AN1508" s="83" t="str">
        <f t="shared" si="350"/>
        <v/>
      </c>
      <c r="AP1508" s="114" t="str">
        <f t="shared" si="360"/>
        <v/>
      </c>
      <c r="AR1508" s="117" t="str">
        <f>IF($C1508="", "", IF(IFERROR(INDEX(Ingredients!$AI$11:$AI$310, MATCH($C1508, Ingredients!$B$11:$B$310, 0)), "")="", "", IFERROR(INDEX(Ingredients!$AI$11:$AI$310, MATCH($C1508, Ingredients!$B$11:$B$310, 0)), "")))</f>
        <v/>
      </c>
      <c r="AT1508" s="120" t="str">
        <f t="shared" si="361"/>
        <v/>
      </c>
      <c r="AV1508" s="90" t="str">
        <f t="shared" si="351"/>
        <v/>
      </c>
      <c r="AX1508" s="90" t="str">
        <f>IF($AV1508="", "", COUNTIF($AV$11:$AV$5010, "&lt;"&amp;$AV1508)+1+COUNTIF($AV$11:$AV1508, $AV1508)-1)</f>
        <v/>
      </c>
      <c r="AZ1508" s="111" t="str">
        <f>IF($B1508="", "", SUMIF('Shopping List'!$AV$11:$AV$25, $B1508, 'Shopping List'!$BN$11:$BN$25))</f>
        <v/>
      </c>
      <c r="BB1508" s="117" t="str">
        <f t="shared" si="362"/>
        <v/>
      </c>
    </row>
    <row r="1509" spans="1:54" x14ac:dyDescent="0.25">
      <c r="A1509" s="4"/>
      <c r="B1509" s="37"/>
      <c r="C1509" s="124"/>
      <c r="D1509" s="39"/>
      <c r="E1509" s="125"/>
      <c r="F1509" s="48"/>
      <c r="G1509" s="4"/>
      <c r="H1509" s="4"/>
      <c r="I1509" s="95" t="str">
        <f>IF($C1509="", "", IF(IFERROR(INDEX(Ingredients!$C$11:$C$310, MATCH($C1509, Ingredients!$B$11:$B$310, 0)), "")="", "", IFERROR(INDEX(Ingredients!$C$11:$C$310, MATCH($C1509, Ingredients!$B$11:$B$310, 0)), "")))</f>
        <v/>
      </c>
      <c r="J1509" s="73" t="str">
        <f>IF($B1509="", "", IF(IFERROR(INDEX(Meals!$C$11:$C$260, MATCH($B1509, Meals!$B$11:$B$260, 0)), "")="", "", IFERROR(INDEX(Meals!$C$11:$C$260, MATCH($B1509, Meals!$B$11:$B$260, 0)), "")))</f>
        <v/>
      </c>
      <c r="K1509" s="4"/>
      <c r="L1509" s="72" t="str">
        <f t="shared" si="352"/>
        <v/>
      </c>
      <c r="M1509" s="73" t="str">
        <f t="shared" si="353"/>
        <v/>
      </c>
      <c r="N1509" s="4"/>
      <c r="O1509" s="78" t="str">
        <f t="shared" si="354"/>
        <v/>
      </c>
      <c r="P1509" s="79" t="str">
        <f t="shared" si="355"/>
        <v/>
      </c>
      <c r="Q1509" s="4"/>
      <c r="R1509" s="90" t="str">
        <f t="shared" si="356"/>
        <v/>
      </c>
      <c r="S1509" s="4"/>
      <c r="Y1509" s="18" t="str">
        <f t="shared" si="357"/>
        <v/>
      </c>
      <c r="AA1509" s="18" t="str">
        <f t="shared" si="348"/>
        <v/>
      </c>
      <c r="AB1509" s="18" t="str">
        <f t="shared" si="349"/>
        <v/>
      </c>
      <c r="AC1509" s="18" t="str">
        <f t="shared" si="358"/>
        <v/>
      </c>
      <c r="AD1509" s="18" t="str">
        <f t="shared" si="358"/>
        <v/>
      </c>
      <c r="AE1509" s="18" t="str">
        <f t="shared" si="359"/>
        <v/>
      </c>
      <c r="AG1509" s="95" t="str">
        <f>IF($C1509="", "", IF(IFERROR(INDEX(Ingredients!C$11:C$310, MATCH($C1509, Ingredients!$B$11:$B$310, 0)), "")="", "", IFERROR(INDEX(Ingredients!C$11:C$310, MATCH($C1509, Ingredients!$B$11:$B$310, 0)), "")))</f>
        <v/>
      </c>
      <c r="AH1509" s="105" t="str">
        <f>IF($C1509="", "", IF(IFERROR(INDEX(Ingredients!D$11:D$310, MATCH($C1509, Ingredients!$B$11:$B$310, 0)), "")="", "", IFERROR(INDEX(Ingredients!D$11:D$310, MATCH($C1509, Ingredients!$B$11:$B$310, 0)), "")))</f>
        <v/>
      </c>
      <c r="AI1509" s="106" t="str">
        <f>IF($C1509="", "", IF(IFERROR(INDEX(Ingredients!E$11:E$310, MATCH($C1509, Ingredients!$B$11:$B$310, 0)), "")="", "", IFERROR(INDEX(Ingredients!E$11:E$310, MATCH($C1509, Ingredients!$B$11:$B$310, 0)), "")))</f>
        <v/>
      </c>
      <c r="AJ1509" s="108" t="str">
        <f>IF($C1509="", "", IF(IFERROR(INDEX(Ingredients!F$11:F$310, MATCH($C1509, Ingredients!$B$11:$B$310, 0)), "")="", "", IFERROR(INDEX(Ingredients!F$11:F$310, MATCH($C1509, Ingredients!$B$11:$B$310, 0)), "")))</f>
        <v/>
      </c>
      <c r="AK1509" s="106" t="str">
        <f>IF($C1509="", "", IF(IFERROR(INDEX(Ingredients!G$11:G$310, MATCH($C1509, Ingredients!$B$11:$B$310, 0)), "")="", "", IFERROR(INDEX(Ingredients!G$11:G$310, MATCH($C1509, Ingredients!$B$11:$B$310, 0)), "")))</f>
        <v/>
      </c>
      <c r="AL1509" s="79" t="str">
        <f>IF($C1509="", "", IF(IFERROR(INDEX(Ingredients!H$11:H$310, MATCH($C1509, Ingredients!$B$11:$B$310, 0)), "")="", "", IFERROR(INDEX(Ingredients!H$11:H$310, MATCH($C1509, Ingredients!$B$11:$B$310, 0)), "")))</f>
        <v/>
      </c>
      <c r="AN1509" s="83" t="str">
        <f t="shared" si="350"/>
        <v/>
      </c>
      <c r="AP1509" s="114" t="str">
        <f t="shared" si="360"/>
        <v/>
      </c>
      <c r="AR1509" s="117" t="str">
        <f>IF($C1509="", "", IF(IFERROR(INDEX(Ingredients!$AI$11:$AI$310, MATCH($C1509, Ingredients!$B$11:$B$310, 0)), "")="", "", IFERROR(INDEX(Ingredients!$AI$11:$AI$310, MATCH($C1509, Ingredients!$B$11:$B$310, 0)), "")))</f>
        <v/>
      </c>
      <c r="AT1509" s="120" t="str">
        <f t="shared" si="361"/>
        <v/>
      </c>
      <c r="AV1509" s="90" t="str">
        <f t="shared" si="351"/>
        <v/>
      </c>
      <c r="AX1509" s="90" t="str">
        <f>IF($AV1509="", "", COUNTIF($AV$11:$AV$5010, "&lt;"&amp;$AV1509)+1+COUNTIF($AV$11:$AV1509, $AV1509)-1)</f>
        <v/>
      </c>
      <c r="AZ1509" s="111" t="str">
        <f>IF($B1509="", "", SUMIF('Shopping List'!$AV$11:$AV$25, $B1509, 'Shopping List'!$BN$11:$BN$25))</f>
        <v/>
      </c>
      <c r="BB1509" s="117" t="str">
        <f t="shared" si="362"/>
        <v/>
      </c>
    </row>
    <row r="1510" spans="1:54" x14ac:dyDescent="0.25">
      <c r="A1510" s="4"/>
      <c r="B1510" s="37"/>
      <c r="C1510" s="124"/>
      <c r="D1510" s="39"/>
      <c r="E1510" s="125"/>
      <c r="F1510" s="48"/>
      <c r="G1510" s="4"/>
      <c r="H1510" s="4"/>
      <c r="I1510" s="95" t="str">
        <f>IF($C1510="", "", IF(IFERROR(INDEX(Ingredients!$C$11:$C$310, MATCH($C1510, Ingredients!$B$11:$B$310, 0)), "")="", "", IFERROR(INDEX(Ingredients!$C$11:$C$310, MATCH($C1510, Ingredients!$B$11:$B$310, 0)), "")))</f>
        <v/>
      </c>
      <c r="J1510" s="73" t="str">
        <f>IF($B1510="", "", IF(IFERROR(INDEX(Meals!$C$11:$C$260, MATCH($B1510, Meals!$B$11:$B$260, 0)), "")="", "", IFERROR(INDEX(Meals!$C$11:$C$260, MATCH($B1510, Meals!$B$11:$B$260, 0)), "")))</f>
        <v/>
      </c>
      <c r="K1510" s="4"/>
      <c r="L1510" s="72" t="str">
        <f t="shared" si="352"/>
        <v/>
      </c>
      <c r="M1510" s="73" t="str">
        <f t="shared" si="353"/>
        <v/>
      </c>
      <c r="N1510" s="4"/>
      <c r="O1510" s="78" t="str">
        <f t="shared" si="354"/>
        <v/>
      </c>
      <c r="P1510" s="79" t="str">
        <f t="shared" si="355"/>
        <v/>
      </c>
      <c r="Q1510" s="4"/>
      <c r="R1510" s="90" t="str">
        <f t="shared" si="356"/>
        <v/>
      </c>
      <c r="S1510" s="4"/>
      <c r="Y1510" s="18" t="str">
        <f t="shared" si="357"/>
        <v/>
      </c>
      <c r="AA1510" s="18" t="str">
        <f t="shared" si="348"/>
        <v/>
      </c>
      <c r="AB1510" s="18" t="str">
        <f t="shared" si="349"/>
        <v/>
      </c>
      <c r="AC1510" s="18" t="str">
        <f t="shared" si="358"/>
        <v/>
      </c>
      <c r="AD1510" s="18" t="str">
        <f t="shared" si="358"/>
        <v/>
      </c>
      <c r="AE1510" s="18" t="str">
        <f t="shared" si="359"/>
        <v/>
      </c>
      <c r="AG1510" s="95" t="str">
        <f>IF($C1510="", "", IF(IFERROR(INDEX(Ingredients!C$11:C$310, MATCH($C1510, Ingredients!$B$11:$B$310, 0)), "")="", "", IFERROR(INDEX(Ingredients!C$11:C$310, MATCH($C1510, Ingredients!$B$11:$B$310, 0)), "")))</f>
        <v/>
      </c>
      <c r="AH1510" s="105" t="str">
        <f>IF($C1510="", "", IF(IFERROR(INDEX(Ingredients!D$11:D$310, MATCH($C1510, Ingredients!$B$11:$B$310, 0)), "")="", "", IFERROR(INDEX(Ingredients!D$11:D$310, MATCH($C1510, Ingredients!$B$11:$B$310, 0)), "")))</f>
        <v/>
      </c>
      <c r="AI1510" s="106" t="str">
        <f>IF($C1510="", "", IF(IFERROR(INDEX(Ingredients!E$11:E$310, MATCH($C1510, Ingredients!$B$11:$B$310, 0)), "")="", "", IFERROR(INDEX(Ingredients!E$11:E$310, MATCH($C1510, Ingredients!$B$11:$B$310, 0)), "")))</f>
        <v/>
      </c>
      <c r="AJ1510" s="108" t="str">
        <f>IF($C1510="", "", IF(IFERROR(INDEX(Ingredients!F$11:F$310, MATCH($C1510, Ingredients!$B$11:$B$310, 0)), "")="", "", IFERROR(INDEX(Ingredients!F$11:F$310, MATCH($C1510, Ingredients!$B$11:$B$310, 0)), "")))</f>
        <v/>
      </c>
      <c r="AK1510" s="106" t="str">
        <f>IF($C1510="", "", IF(IFERROR(INDEX(Ingredients!G$11:G$310, MATCH($C1510, Ingredients!$B$11:$B$310, 0)), "")="", "", IFERROR(INDEX(Ingredients!G$11:G$310, MATCH($C1510, Ingredients!$B$11:$B$310, 0)), "")))</f>
        <v/>
      </c>
      <c r="AL1510" s="79" t="str">
        <f>IF($C1510="", "", IF(IFERROR(INDEX(Ingredients!H$11:H$310, MATCH($C1510, Ingredients!$B$11:$B$310, 0)), "")="", "", IFERROR(INDEX(Ingredients!H$11:H$310, MATCH($C1510, Ingredients!$B$11:$B$310, 0)), "")))</f>
        <v/>
      </c>
      <c r="AN1510" s="83" t="str">
        <f t="shared" si="350"/>
        <v/>
      </c>
      <c r="AP1510" s="114" t="str">
        <f t="shared" si="360"/>
        <v/>
      </c>
      <c r="AR1510" s="117" t="str">
        <f>IF($C1510="", "", IF(IFERROR(INDEX(Ingredients!$AI$11:$AI$310, MATCH($C1510, Ingredients!$B$11:$B$310, 0)), "")="", "", IFERROR(INDEX(Ingredients!$AI$11:$AI$310, MATCH($C1510, Ingredients!$B$11:$B$310, 0)), "")))</f>
        <v/>
      </c>
      <c r="AT1510" s="120" t="str">
        <f t="shared" si="361"/>
        <v/>
      </c>
      <c r="AV1510" s="90" t="str">
        <f t="shared" si="351"/>
        <v/>
      </c>
      <c r="AX1510" s="90" t="str">
        <f>IF($AV1510="", "", COUNTIF($AV$11:$AV$5010, "&lt;"&amp;$AV1510)+1+COUNTIF($AV$11:$AV1510, $AV1510)-1)</f>
        <v/>
      </c>
      <c r="AZ1510" s="111" t="str">
        <f>IF($B1510="", "", SUMIF('Shopping List'!$AV$11:$AV$25, $B1510, 'Shopping List'!$BN$11:$BN$25))</f>
        <v/>
      </c>
      <c r="BB1510" s="117" t="str">
        <f t="shared" si="362"/>
        <v/>
      </c>
    </row>
    <row r="1511" spans="1:54" x14ac:dyDescent="0.25">
      <c r="A1511" s="4"/>
      <c r="B1511" s="37"/>
      <c r="C1511" s="124"/>
      <c r="D1511" s="39"/>
      <c r="E1511" s="125"/>
      <c r="F1511" s="48"/>
      <c r="G1511" s="4"/>
      <c r="H1511" s="4"/>
      <c r="I1511" s="95" t="str">
        <f>IF($C1511="", "", IF(IFERROR(INDEX(Ingredients!$C$11:$C$310, MATCH($C1511, Ingredients!$B$11:$B$310, 0)), "")="", "", IFERROR(INDEX(Ingredients!$C$11:$C$310, MATCH($C1511, Ingredients!$B$11:$B$310, 0)), "")))</f>
        <v/>
      </c>
      <c r="J1511" s="73" t="str">
        <f>IF($B1511="", "", IF(IFERROR(INDEX(Meals!$C$11:$C$260, MATCH($B1511, Meals!$B$11:$B$260, 0)), "")="", "", IFERROR(INDEX(Meals!$C$11:$C$260, MATCH($B1511, Meals!$B$11:$B$260, 0)), "")))</f>
        <v/>
      </c>
      <c r="K1511" s="4"/>
      <c r="L1511" s="72" t="str">
        <f t="shared" si="352"/>
        <v/>
      </c>
      <c r="M1511" s="73" t="str">
        <f t="shared" si="353"/>
        <v/>
      </c>
      <c r="N1511" s="4"/>
      <c r="O1511" s="78" t="str">
        <f t="shared" si="354"/>
        <v/>
      </c>
      <c r="P1511" s="79" t="str">
        <f t="shared" si="355"/>
        <v/>
      </c>
      <c r="Q1511" s="4"/>
      <c r="R1511" s="90" t="str">
        <f t="shared" si="356"/>
        <v/>
      </c>
      <c r="S1511" s="4"/>
      <c r="Y1511" s="18" t="str">
        <f t="shared" si="357"/>
        <v/>
      </c>
      <c r="AA1511" s="18" t="str">
        <f t="shared" si="348"/>
        <v/>
      </c>
      <c r="AB1511" s="18" t="str">
        <f t="shared" si="349"/>
        <v/>
      </c>
      <c r="AC1511" s="18" t="str">
        <f t="shared" si="358"/>
        <v/>
      </c>
      <c r="AD1511" s="18" t="str">
        <f t="shared" si="358"/>
        <v/>
      </c>
      <c r="AE1511" s="18" t="str">
        <f t="shared" si="359"/>
        <v/>
      </c>
      <c r="AG1511" s="95" t="str">
        <f>IF($C1511="", "", IF(IFERROR(INDEX(Ingredients!C$11:C$310, MATCH($C1511, Ingredients!$B$11:$B$310, 0)), "")="", "", IFERROR(INDEX(Ingredients!C$11:C$310, MATCH($C1511, Ingredients!$B$11:$B$310, 0)), "")))</f>
        <v/>
      </c>
      <c r="AH1511" s="105" t="str">
        <f>IF($C1511="", "", IF(IFERROR(INDEX(Ingredients!D$11:D$310, MATCH($C1511, Ingredients!$B$11:$B$310, 0)), "")="", "", IFERROR(INDEX(Ingredients!D$11:D$310, MATCH($C1511, Ingredients!$B$11:$B$310, 0)), "")))</f>
        <v/>
      </c>
      <c r="AI1511" s="106" t="str">
        <f>IF($C1511="", "", IF(IFERROR(INDEX(Ingredients!E$11:E$310, MATCH($C1511, Ingredients!$B$11:$B$310, 0)), "")="", "", IFERROR(INDEX(Ingredients!E$11:E$310, MATCH($C1511, Ingredients!$B$11:$B$310, 0)), "")))</f>
        <v/>
      </c>
      <c r="AJ1511" s="108" t="str">
        <f>IF($C1511="", "", IF(IFERROR(INDEX(Ingredients!F$11:F$310, MATCH($C1511, Ingredients!$B$11:$B$310, 0)), "")="", "", IFERROR(INDEX(Ingredients!F$11:F$310, MATCH($C1511, Ingredients!$B$11:$B$310, 0)), "")))</f>
        <v/>
      </c>
      <c r="AK1511" s="106" t="str">
        <f>IF($C1511="", "", IF(IFERROR(INDEX(Ingredients!G$11:G$310, MATCH($C1511, Ingredients!$B$11:$B$310, 0)), "")="", "", IFERROR(INDEX(Ingredients!G$11:G$310, MATCH($C1511, Ingredients!$B$11:$B$310, 0)), "")))</f>
        <v/>
      </c>
      <c r="AL1511" s="79" t="str">
        <f>IF($C1511="", "", IF(IFERROR(INDEX(Ingredients!H$11:H$310, MATCH($C1511, Ingredients!$B$11:$B$310, 0)), "")="", "", IFERROR(INDEX(Ingredients!H$11:H$310, MATCH($C1511, Ingredients!$B$11:$B$310, 0)), "")))</f>
        <v/>
      </c>
      <c r="AN1511" s="83" t="str">
        <f t="shared" si="350"/>
        <v/>
      </c>
      <c r="AP1511" s="114" t="str">
        <f t="shared" si="360"/>
        <v/>
      </c>
      <c r="AR1511" s="117" t="str">
        <f>IF($C1511="", "", IF(IFERROR(INDEX(Ingredients!$AI$11:$AI$310, MATCH($C1511, Ingredients!$B$11:$B$310, 0)), "")="", "", IFERROR(INDEX(Ingredients!$AI$11:$AI$310, MATCH($C1511, Ingredients!$B$11:$B$310, 0)), "")))</f>
        <v/>
      </c>
      <c r="AT1511" s="120" t="str">
        <f t="shared" si="361"/>
        <v/>
      </c>
      <c r="AV1511" s="90" t="str">
        <f t="shared" si="351"/>
        <v/>
      </c>
      <c r="AX1511" s="90" t="str">
        <f>IF($AV1511="", "", COUNTIF($AV$11:$AV$5010, "&lt;"&amp;$AV1511)+1+COUNTIF($AV$11:$AV1511, $AV1511)-1)</f>
        <v/>
      </c>
      <c r="AZ1511" s="111" t="str">
        <f>IF($B1511="", "", SUMIF('Shopping List'!$AV$11:$AV$25, $B1511, 'Shopping List'!$BN$11:$BN$25))</f>
        <v/>
      </c>
      <c r="BB1511" s="117" t="str">
        <f t="shared" si="362"/>
        <v/>
      </c>
    </row>
    <row r="1512" spans="1:54" x14ac:dyDescent="0.25">
      <c r="A1512" s="4"/>
      <c r="B1512" s="37"/>
      <c r="C1512" s="124"/>
      <c r="D1512" s="39"/>
      <c r="E1512" s="125"/>
      <c r="F1512" s="48"/>
      <c r="G1512" s="4"/>
      <c r="H1512" s="4"/>
      <c r="I1512" s="95" t="str">
        <f>IF($C1512="", "", IF(IFERROR(INDEX(Ingredients!$C$11:$C$310, MATCH($C1512, Ingredients!$B$11:$B$310, 0)), "")="", "", IFERROR(INDEX(Ingredients!$C$11:$C$310, MATCH($C1512, Ingredients!$B$11:$B$310, 0)), "")))</f>
        <v/>
      </c>
      <c r="J1512" s="73" t="str">
        <f>IF($B1512="", "", IF(IFERROR(INDEX(Meals!$C$11:$C$260, MATCH($B1512, Meals!$B$11:$B$260, 0)), "")="", "", IFERROR(INDEX(Meals!$C$11:$C$260, MATCH($B1512, Meals!$B$11:$B$260, 0)), "")))</f>
        <v/>
      </c>
      <c r="K1512" s="4"/>
      <c r="L1512" s="72" t="str">
        <f t="shared" si="352"/>
        <v/>
      </c>
      <c r="M1512" s="73" t="str">
        <f t="shared" si="353"/>
        <v/>
      </c>
      <c r="N1512" s="4"/>
      <c r="O1512" s="78" t="str">
        <f t="shared" si="354"/>
        <v/>
      </c>
      <c r="P1512" s="79" t="str">
        <f t="shared" si="355"/>
        <v/>
      </c>
      <c r="Q1512" s="4"/>
      <c r="R1512" s="90" t="str">
        <f t="shared" si="356"/>
        <v/>
      </c>
      <c r="S1512" s="4"/>
      <c r="Y1512" s="18" t="str">
        <f t="shared" si="357"/>
        <v/>
      </c>
      <c r="AA1512" s="18" t="str">
        <f t="shared" si="348"/>
        <v/>
      </c>
      <c r="AB1512" s="18" t="str">
        <f t="shared" si="349"/>
        <v/>
      </c>
      <c r="AC1512" s="18" t="str">
        <f t="shared" si="358"/>
        <v/>
      </c>
      <c r="AD1512" s="18" t="str">
        <f t="shared" si="358"/>
        <v/>
      </c>
      <c r="AE1512" s="18" t="str">
        <f t="shared" si="359"/>
        <v/>
      </c>
      <c r="AG1512" s="95" t="str">
        <f>IF($C1512="", "", IF(IFERROR(INDEX(Ingredients!C$11:C$310, MATCH($C1512, Ingredients!$B$11:$B$310, 0)), "")="", "", IFERROR(INDEX(Ingredients!C$11:C$310, MATCH($C1512, Ingredients!$B$11:$B$310, 0)), "")))</f>
        <v/>
      </c>
      <c r="AH1512" s="105" t="str">
        <f>IF($C1512="", "", IF(IFERROR(INDEX(Ingredients!D$11:D$310, MATCH($C1512, Ingredients!$B$11:$B$310, 0)), "")="", "", IFERROR(INDEX(Ingredients!D$11:D$310, MATCH($C1512, Ingredients!$B$11:$B$310, 0)), "")))</f>
        <v/>
      </c>
      <c r="AI1512" s="106" t="str">
        <f>IF($C1512="", "", IF(IFERROR(INDEX(Ingredients!E$11:E$310, MATCH($C1512, Ingredients!$B$11:$B$310, 0)), "")="", "", IFERROR(INDEX(Ingredients!E$11:E$310, MATCH($C1512, Ingredients!$B$11:$B$310, 0)), "")))</f>
        <v/>
      </c>
      <c r="AJ1512" s="108" t="str">
        <f>IF($C1512="", "", IF(IFERROR(INDEX(Ingredients!F$11:F$310, MATCH($C1512, Ingredients!$B$11:$B$310, 0)), "")="", "", IFERROR(INDEX(Ingredients!F$11:F$310, MATCH($C1512, Ingredients!$B$11:$B$310, 0)), "")))</f>
        <v/>
      </c>
      <c r="AK1512" s="106" t="str">
        <f>IF($C1512="", "", IF(IFERROR(INDEX(Ingredients!G$11:G$310, MATCH($C1512, Ingredients!$B$11:$B$310, 0)), "")="", "", IFERROR(INDEX(Ingredients!G$11:G$310, MATCH($C1512, Ingredients!$B$11:$B$310, 0)), "")))</f>
        <v/>
      </c>
      <c r="AL1512" s="79" t="str">
        <f>IF($C1512="", "", IF(IFERROR(INDEX(Ingredients!H$11:H$310, MATCH($C1512, Ingredients!$B$11:$B$310, 0)), "")="", "", IFERROR(INDEX(Ingredients!H$11:H$310, MATCH($C1512, Ingredients!$B$11:$B$310, 0)), "")))</f>
        <v/>
      </c>
      <c r="AN1512" s="83" t="str">
        <f t="shared" si="350"/>
        <v/>
      </c>
      <c r="AP1512" s="114" t="str">
        <f t="shared" si="360"/>
        <v/>
      </c>
      <c r="AR1512" s="117" t="str">
        <f>IF($C1512="", "", IF(IFERROR(INDEX(Ingredients!$AI$11:$AI$310, MATCH($C1512, Ingredients!$B$11:$B$310, 0)), "")="", "", IFERROR(INDEX(Ingredients!$AI$11:$AI$310, MATCH($C1512, Ingredients!$B$11:$B$310, 0)), "")))</f>
        <v/>
      </c>
      <c r="AT1512" s="120" t="str">
        <f t="shared" si="361"/>
        <v/>
      </c>
      <c r="AV1512" s="90" t="str">
        <f t="shared" si="351"/>
        <v/>
      </c>
      <c r="AX1512" s="90" t="str">
        <f>IF($AV1512="", "", COUNTIF($AV$11:$AV$5010, "&lt;"&amp;$AV1512)+1+COUNTIF($AV$11:$AV1512, $AV1512)-1)</f>
        <v/>
      </c>
      <c r="AZ1512" s="111" t="str">
        <f>IF($B1512="", "", SUMIF('Shopping List'!$AV$11:$AV$25, $B1512, 'Shopping List'!$BN$11:$BN$25))</f>
        <v/>
      </c>
      <c r="BB1512" s="117" t="str">
        <f t="shared" si="362"/>
        <v/>
      </c>
    </row>
    <row r="1513" spans="1:54" x14ac:dyDescent="0.25">
      <c r="A1513" s="4"/>
      <c r="B1513" s="37"/>
      <c r="C1513" s="124"/>
      <c r="D1513" s="39"/>
      <c r="E1513" s="125"/>
      <c r="F1513" s="48"/>
      <c r="G1513" s="4"/>
      <c r="H1513" s="4"/>
      <c r="I1513" s="95" t="str">
        <f>IF($C1513="", "", IF(IFERROR(INDEX(Ingredients!$C$11:$C$310, MATCH($C1513, Ingredients!$B$11:$B$310, 0)), "")="", "", IFERROR(INDEX(Ingredients!$C$11:$C$310, MATCH($C1513, Ingredients!$B$11:$B$310, 0)), "")))</f>
        <v/>
      </c>
      <c r="J1513" s="73" t="str">
        <f>IF($B1513="", "", IF(IFERROR(INDEX(Meals!$C$11:$C$260, MATCH($B1513, Meals!$B$11:$B$260, 0)), "")="", "", IFERROR(INDEX(Meals!$C$11:$C$260, MATCH($B1513, Meals!$B$11:$B$260, 0)), "")))</f>
        <v/>
      </c>
      <c r="K1513" s="4"/>
      <c r="L1513" s="72" t="str">
        <f t="shared" si="352"/>
        <v/>
      </c>
      <c r="M1513" s="73" t="str">
        <f t="shared" si="353"/>
        <v/>
      </c>
      <c r="N1513" s="4"/>
      <c r="O1513" s="78" t="str">
        <f t="shared" si="354"/>
        <v/>
      </c>
      <c r="P1513" s="79" t="str">
        <f t="shared" si="355"/>
        <v/>
      </c>
      <c r="Q1513" s="4"/>
      <c r="R1513" s="90" t="str">
        <f t="shared" si="356"/>
        <v/>
      </c>
      <c r="S1513" s="4"/>
      <c r="Y1513" s="18" t="str">
        <f t="shared" si="357"/>
        <v/>
      </c>
      <c r="AA1513" s="18" t="str">
        <f t="shared" si="348"/>
        <v/>
      </c>
      <c r="AB1513" s="18" t="str">
        <f t="shared" si="349"/>
        <v/>
      </c>
      <c r="AC1513" s="18" t="str">
        <f t="shared" si="358"/>
        <v/>
      </c>
      <c r="AD1513" s="18" t="str">
        <f t="shared" si="358"/>
        <v/>
      </c>
      <c r="AE1513" s="18" t="str">
        <f t="shared" si="359"/>
        <v/>
      </c>
      <c r="AG1513" s="95" t="str">
        <f>IF($C1513="", "", IF(IFERROR(INDEX(Ingredients!C$11:C$310, MATCH($C1513, Ingredients!$B$11:$B$310, 0)), "")="", "", IFERROR(INDEX(Ingredients!C$11:C$310, MATCH($C1513, Ingredients!$B$11:$B$310, 0)), "")))</f>
        <v/>
      </c>
      <c r="AH1513" s="105" t="str">
        <f>IF($C1513="", "", IF(IFERROR(INDEX(Ingredients!D$11:D$310, MATCH($C1513, Ingredients!$B$11:$B$310, 0)), "")="", "", IFERROR(INDEX(Ingredients!D$11:D$310, MATCH($C1513, Ingredients!$B$11:$B$310, 0)), "")))</f>
        <v/>
      </c>
      <c r="AI1513" s="106" t="str">
        <f>IF($C1513="", "", IF(IFERROR(INDEX(Ingredients!E$11:E$310, MATCH($C1513, Ingredients!$B$11:$B$310, 0)), "")="", "", IFERROR(INDEX(Ingredients!E$11:E$310, MATCH($C1513, Ingredients!$B$11:$B$310, 0)), "")))</f>
        <v/>
      </c>
      <c r="AJ1513" s="108" t="str">
        <f>IF($C1513="", "", IF(IFERROR(INDEX(Ingredients!F$11:F$310, MATCH($C1513, Ingredients!$B$11:$B$310, 0)), "")="", "", IFERROR(INDEX(Ingredients!F$11:F$310, MATCH($C1513, Ingredients!$B$11:$B$310, 0)), "")))</f>
        <v/>
      </c>
      <c r="AK1513" s="106" t="str">
        <f>IF($C1513="", "", IF(IFERROR(INDEX(Ingredients!G$11:G$310, MATCH($C1513, Ingredients!$B$11:$B$310, 0)), "")="", "", IFERROR(INDEX(Ingredients!G$11:G$310, MATCH($C1513, Ingredients!$B$11:$B$310, 0)), "")))</f>
        <v/>
      </c>
      <c r="AL1513" s="79" t="str">
        <f>IF($C1513="", "", IF(IFERROR(INDEX(Ingredients!H$11:H$310, MATCH($C1513, Ingredients!$B$11:$B$310, 0)), "")="", "", IFERROR(INDEX(Ingredients!H$11:H$310, MATCH($C1513, Ingredients!$B$11:$B$310, 0)), "")))</f>
        <v/>
      </c>
      <c r="AN1513" s="83" t="str">
        <f t="shared" si="350"/>
        <v/>
      </c>
      <c r="AP1513" s="114" t="str">
        <f t="shared" si="360"/>
        <v/>
      </c>
      <c r="AR1513" s="117" t="str">
        <f>IF($C1513="", "", IF(IFERROR(INDEX(Ingredients!$AI$11:$AI$310, MATCH($C1513, Ingredients!$B$11:$B$310, 0)), "")="", "", IFERROR(INDEX(Ingredients!$AI$11:$AI$310, MATCH($C1513, Ingredients!$B$11:$B$310, 0)), "")))</f>
        <v/>
      </c>
      <c r="AT1513" s="120" t="str">
        <f t="shared" si="361"/>
        <v/>
      </c>
      <c r="AV1513" s="90" t="str">
        <f t="shared" si="351"/>
        <v/>
      </c>
      <c r="AX1513" s="90" t="str">
        <f>IF($AV1513="", "", COUNTIF($AV$11:$AV$5010, "&lt;"&amp;$AV1513)+1+COUNTIF($AV$11:$AV1513, $AV1513)-1)</f>
        <v/>
      </c>
      <c r="AZ1513" s="111" t="str">
        <f>IF($B1513="", "", SUMIF('Shopping List'!$AV$11:$AV$25, $B1513, 'Shopping List'!$BN$11:$BN$25))</f>
        <v/>
      </c>
      <c r="BB1513" s="117" t="str">
        <f t="shared" si="362"/>
        <v/>
      </c>
    </row>
    <row r="1514" spans="1:54" x14ac:dyDescent="0.25">
      <c r="A1514" s="4"/>
      <c r="B1514" s="37"/>
      <c r="C1514" s="124"/>
      <c r="D1514" s="39"/>
      <c r="E1514" s="125"/>
      <c r="F1514" s="48"/>
      <c r="G1514" s="4"/>
      <c r="H1514" s="4"/>
      <c r="I1514" s="95" t="str">
        <f>IF($C1514="", "", IF(IFERROR(INDEX(Ingredients!$C$11:$C$310, MATCH($C1514, Ingredients!$B$11:$B$310, 0)), "")="", "", IFERROR(INDEX(Ingredients!$C$11:$C$310, MATCH($C1514, Ingredients!$B$11:$B$310, 0)), "")))</f>
        <v/>
      </c>
      <c r="J1514" s="73" t="str">
        <f>IF($B1514="", "", IF(IFERROR(INDEX(Meals!$C$11:$C$260, MATCH($B1514, Meals!$B$11:$B$260, 0)), "")="", "", IFERROR(INDEX(Meals!$C$11:$C$260, MATCH($B1514, Meals!$B$11:$B$260, 0)), "")))</f>
        <v/>
      </c>
      <c r="K1514" s="4"/>
      <c r="L1514" s="72" t="str">
        <f t="shared" si="352"/>
        <v/>
      </c>
      <c r="M1514" s="73" t="str">
        <f t="shared" si="353"/>
        <v/>
      </c>
      <c r="N1514" s="4"/>
      <c r="O1514" s="78" t="str">
        <f t="shared" si="354"/>
        <v/>
      </c>
      <c r="P1514" s="79" t="str">
        <f t="shared" si="355"/>
        <v/>
      </c>
      <c r="Q1514" s="4"/>
      <c r="R1514" s="90" t="str">
        <f t="shared" si="356"/>
        <v/>
      </c>
      <c r="S1514" s="4"/>
      <c r="Y1514" s="18" t="str">
        <f t="shared" si="357"/>
        <v/>
      </c>
      <c r="AA1514" s="18" t="str">
        <f t="shared" si="348"/>
        <v/>
      </c>
      <c r="AB1514" s="18" t="str">
        <f t="shared" si="349"/>
        <v/>
      </c>
      <c r="AC1514" s="18" t="str">
        <f t="shared" si="358"/>
        <v/>
      </c>
      <c r="AD1514" s="18" t="str">
        <f t="shared" si="358"/>
        <v/>
      </c>
      <c r="AE1514" s="18" t="str">
        <f t="shared" si="359"/>
        <v/>
      </c>
      <c r="AG1514" s="95" t="str">
        <f>IF($C1514="", "", IF(IFERROR(INDEX(Ingredients!C$11:C$310, MATCH($C1514, Ingredients!$B$11:$B$310, 0)), "")="", "", IFERROR(INDEX(Ingredients!C$11:C$310, MATCH($C1514, Ingredients!$B$11:$B$310, 0)), "")))</f>
        <v/>
      </c>
      <c r="AH1514" s="105" t="str">
        <f>IF($C1514="", "", IF(IFERROR(INDEX(Ingredients!D$11:D$310, MATCH($C1514, Ingredients!$B$11:$B$310, 0)), "")="", "", IFERROR(INDEX(Ingredients!D$11:D$310, MATCH($C1514, Ingredients!$B$11:$B$310, 0)), "")))</f>
        <v/>
      </c>
      <c r="AI1514" s="106" t="str">
        <f>IF($C1514="", "", IF(IFERROR(INDEX(Ingredients!E$11:E$310, MATCH($C1514, Ingredients!$B$11:$B$310, 0)), "")="", "", IFERROR(INDEX(Ingredients!E$11:E$310, MATCH($C1514, Ingredients!$B$11:$B$310, 0)), "")))</f>
        <v/>
      </c>
      <c r="AJ1514" s="108" t="str">
        <f>IF($C1514="", "", IF(IFERROR(INDEX(Ingredients!F$11:F$310, MATCH($C1514, Ingredients!$B$11:$B$310, 0)), "")="", "", IFERROR(INDEX(Ingredients!F$11:F$310, MATCH($C1514, Ingredients!$B$11:$B$310, 0)), "")))</f>
        <v/>
      </c>
      <c r="AK1514" s="106" t="str">
        <f>IF($C1514="", "", IF(IFERROR(INDEX(Ingredients!G$11:G$310, MATCH($C1514, Ingredients!$B$11:$B$310, 0)), "")="", "", IFERROR(INDEX(Ingredients!G$11:G$310, MATCH($C1514, Ingredients!$B$11:$B$310, 0)), "")))</f>
        <v/>
      </c>
      <c r="AL1514" s="79" t="str">
        <f>IF($C1514="", "", IF(IFERROR(INDEX(Ingredients!H$11:H$310, MATCH($C1514, Ingredients!$B$11:$B$310, 0)), "")="", "", IFERROR(INDEX(Ingredients!H$11:H$310, MATCH($C1514, Ingredients!$B$11:$B$310, 0)), "")))</f>
        <v/>
      </c>
      <c r="AN1514" s="83" t="str">
        <f t="shared" si="350"/>
        <v/>
      </c>
      <c r="AP1514" s="114" t="str">
        <f t="shared" si="360"/>
        <v/>
      </c>
      <c r="AR1514" s="117" t="str">
        <f>IF($C1514="", "", IF(IFERROR(INDEX(Ingredients!$AI$11:$AI$310, MATCH($C1514, Ingredients!$B$11:$B$310, 0)), "")="", "", IFERROR(INDEX(Ingredients!$AI$11:$AI$310, MATCH($C1514, Ingredients!$B$11:$B$310, 0)), "")))</f>
        <v/>
      </c>
      <c r="AT1514" s="120" t="str">
        <f t="shared" si="361"/>
        <v/>
      </c>
      <c r="AV1514" s="90" t="str">
        <f t="shared" si="351"/>
        <v/>
      </c>
      <c r="AX1514" s="90" t="str">
        <f>IF($AV1514="", "", COUNTIF($AV$11:$AV$5010, "&lt;"&amp;$AV1514)+1+COUNTIF($AV$11:$AV1514, $AV1514)-1)</f>
        <v/>
      </c>
      <c r="AZ1514" s="111" t="str">
        <f>IF($B1514="", "", SUMIF('Shopping List'!$AV$11:$AV$25, $B1514, 'Shopping List'!$BN$11:$BN$25))</f>
        <v/>
      </c>
      <c r="BB1514" s="117" t="str">
        <f t="shared" si="362"/>
        <v/>
      </c>
    </row>
    <row r="1515" spans="1:54" x14ac:dyDescent="0.25">
      <c r="A1515" s="4"/>
      <c r="B1515" s="37"/>
      <c r="C1515" s="124"/>
      <c r="D1515" s="39"/>
      <c r="E1515" s="125"/>
      <c r="F1515" s="48"/>
      <c r="G1515" s="4"/>
      <c r="H1515" s="4"/>
      <c r="I1515" s="95" t="str">
        <f>IF($C1515="", "", IF(IFERROR(INDEX(Ingredients!$C$11:$C$310, MATCH($C1515, Ingredients!$B$11:$B$310, 0)), "")="", "", IFERROR(INDEX(Ingredients!$C$11:$C$310, MATCH($C1515, Ingredients!$B$11:$B$310, 0)), "")))</f>
        <v/>
      </c>
      <c r="J1515" s="73" t="str">
        <f>IF($B1515="", "", IF(IFERROR(INDEX(Meals!$C$11:$C$260, MATCH($B1515, Meals!$B$11:$B$260, 0)), "")="", "", IFERROR(INDEX(Meals!$C$11:$C$260, MATCH($B1515, Meals!$B$11:$B$260, 0)), "")))</f>
        <v/>
      </c>
      <c r="K1515" s="4"/>
      <c r="L1515" s="72" t="str">
        <f t="shared" si="352"/>
        <v/>
      </c>
      <c r="M1515" s="73" t="str">
        <f t="shared" si="353"/>
        <v/>
      </c>
      <c r="N1515" s="4"/>
      <c r="O1515" s="78" t="str">
        <f t="shared" si="354"/>
        <v/>
      </c>
      <c r="P1515" s="79" t="str">
        <f t="shared" si="355"/>
        <v/>
      </c>
      <c r="Q1515" s="4"/>
      <c r="R1515" s="90" t="str">
        <f t="shared" si="356"/>
        <v/>
      </c>
      <c r="S1515" s="4"/>
      <c r="Y1515" s="18" t="str">
        <f t="shared" si="357"/>
        <v/>
      </c>
      <c r="AA1515" s="18" t="str">
        <f t="shared" si="348"/>
        <v/>
      </c>
      <c r="AB1515" s="18" t="str">
        <f t="shared" si="349"/>
        <v/>
      </c>
      <c r="AC1515" s="18" t="str">
        <f t="shared" si="358"/>
        <v/>
      </c>
      <c r="AD1515" s="18" t="str">
        <f t="shared" si="358"/>
        <v/>
      </c>
      <c r="AE1515" s="18" t="str">
        <f t="shared" si="359"/>
        <v/>
      </c>
      <c r="AG1515" s="95" t="str">
        <f>IF($C1515="", "", IF(IFERROR(INDEX(Ingredients!C$11:C$310, MATCH($C1515, Ingredients!$B$11:$B$310, 0)), "")="", "", IFERROR(INDEX(Ingredients!C$11:C$310, MATCH($C1515, Ingredients!$B$11:$B$310, 0)), "")))</f>
        <v/>
      </c>
      <c r="AH1515" s="105" t="str">
        <f>IF($C1515="", "", IF(IFERROR(INDEX(Ingredients!D$11:D$310, MATCH($C1515, Ingredients!$B$11:$B$310, 0)), "")="", "", IFERROR(INDEX(Ingredients!D$11:D$310, MATCH($C1515, Ingredients!$B$11:$B$310, 0)), "")))</f>
        <v/>
      </c>
      <c r="AI1515" s="106" t="str">
        <f>IF($C1515="", "", IF(IFERROR(INDEX(Ingredients!E$11:E$310, MATCH($C1515, Ingredients!$B$11:$B$310, 0)), "")="", "", IFERROR(INDEX(Ingredients!E$11:E$310, MATCH($C1515, Ingredients!$B$11:$B$310, 0)), "")))</f>
        <v/>
      </c>
      <c r="AJ1515" s="108" t="str">
        <f>IF($C1515="", "", IF(IFERROR(INDEX(Ingredients!F$11:F$310, MATCH($C1515, Ingredients!$B$11:$B$310, 0)), "")="", "", IFERROR(INDEX(Ingredients!F$11:F$310, MATCH($C1515, Ingredients!$B$11:$B$310, 0)), "")))</f>
        <v/>
      </c>
      <c r="AK1515" s="106" t="str">
        <f>IF($C1515="", "", IF(IFERROR(INDEX(Ingredients!G$11:G$310, MATCH($C1515, Ingredients!$B$11:$B$310, 0)), "")="", "", IFERROR(INDEX(Ingredients!G$11:G$310, MATCH($C1515, Ingredients!$B$11:$B$310, 0)), "")))</f>
        <v/>
      </c>
      <c r="AL1515" s="79" t="str">
        <f>IF($C1515="", "", IF(IFERROR(INDEX(Ingredients!H$11:H$310, MATCH($C1515, Ingredients!$B$11:$B$310, 0)), "")="", "", IFERROR(INDEX(Ingredients!H$11:H$310, MATCH($C1515, Ingredients!$B$11:$B$310, 0)), "")))</f>
        <v/>
      </c>
      <c r="AN1515" s="83" t="str">
        <f t="shared" si="350"/>
        <v/>
      </c>
      <c r="AP1515" s="114" t="str">
        <f t="shared" si="360"/>
        <v/>
      </c>
      <c r="AR1515" s="117" t="str">
        <f>IF($C1515="", "", IF(IFERROR(INDEX(Ingredients!$AI$11:$AI$310, MATCH($C1515, Ingredients!$B$11:$B$310, 0)), "")="", "", IFERROR(INDEX(Ingredients!$AI$11:$AI$310, MATCH($C1515, Ingredients!$B$11:$B$310, 0)), "")))</f>
        <v/>
      </c>
      <c r="AT1515" s="120" t="str">
        <f t="shared" si="361"/>
        <v/>
      </c>
      <c r="AV1515" s="90" t="str">
        <f t="shared" si="351"/>
        <v/>
      </c>
      <c r="AX1515" s="90" t="str">
        <f>IF($AV1515="", "", COUNTIF($AV$11:$AV$5010, "&lt;"&amp;$AV1515)+1+COUNTIF($AV$11:$AV1515, $AV1515)-1)</f>
        <v/>
      </c>
      <c r="AZ1515" s="111" t="str">
        <f>IF($B1515="", "", SUMIF('Shopping List'!$AV$11:$AV$25, $B1515, 'Shopping List'!$BN$11:$BN$25))</f>
        <v/>
      </c>
      <c r="BB1515" s="117" t="str">
        <f t="shared" si="362"/>
        <v/>
      </c>
    </row>
    <row r="1516" spans="1:54" x14ac:dyDescent="0.25">
      <c r="A1516" s="4"/>
      <c r="B1516" s="37"/>
      <c r="C1516" s="124"/>
      <c r="D1516" s="39"/>
      <c r="E1516" s="125"/>
      <c r="F1516" s="48"/>
      <c r="G1516" s="4"/>
      <c r="H1516" s="4"/>
      <c r="I1516" s="95" t="str">
        <f>IF($C1516="", "", IF(IFERROR(INDEX(Ingredients!$C$11:$C$310, MATCH($C1516, Ingredients!$B$11:$B$310, 0)), "")="", "", IFERROR(INDEX(Ingredients!$C$11:$C$310, MATCH($C1516, Ingredients!$B$11:$B$310, 0)), "")))</f>
        <v/>
      </c>
      <c r="J1516" s="73" t="str">
        <f>IF($B1516="", "", IF(IFERROR(INDEX(Meals!$C$11:$C$260, MATCH($B1516, Meals!$B$11:$B$260, 0)), "")="", "", IFERROR(INDEX(Meals!$C$11:$C$260, MATCH($B1516, Meals!$B$11:$B$260, 0)), "")))</f>
        <v/>
      </c>
      <c r="K1516" s="4"/>
      <c r="L1516" s="72" t="str">
        <f t="shared" si="352"/>
        <v/>
      </c>
      <c r="M1516" s="73" t="str">
        <f t="shared" si="353"/>
        <v/>
      </c>
      <c r="N1516" s="4"/>
      <c r="O1516" s="78" t="str">
        <f t="shared" si="354"/>
        <v/>
      </c>
      <c r="P1516" s="79" t="str">
        <f t="shared" si="355"/>
        <v/>
      </c>
      <c r="Q1516" s="4"/>
      <c r="R1516" s="90" t="str">
        <f t="shared" si="356"/>
        <v/>
      </c>
      <c r="S1516" s="4"/>
      <c r="Y1516" s="18" t="str">
        <f t="shared" si="357"/>
        <v/>
      </c>
      <c r="AA1516" s="18" t="str">
        <f t="shared" si="348"/>
        <v/>
      </c>
      <c r="AB1516" s="18" t="str">
        <f t="shared" si="349"/>
        <v/>
      </c>
      <c r="AC1516" s="18" t="str">
        <f t="shared" si="358"/>
        <v/>
      </c>
      <c r="AD1516" s="18" t="str">
        <f t="shared" si="358"/>
        <v/>
      </c>
      <c r="AE1516" s="18" t="str">
        <f t="shared" si="359"/>
        <v/>
      </c>
      <c r="AG1516" s="95" t="str">
        <f>IF($C1516="", "", IF(IFERROR(INDEX(Ingredients!C$11:C$310, MATCH($C1516, Ingredients!$B$11:$B$310, 0)), "")="", "", IFERROR(INDEX(Ingredients!C$11:C$310, MATCH($C1516, Ingredients!$B$11:$B$310, 0)), "")))</f>
        <v/>
      </c>
      <c r="AH1516" s="105" t="str">
        <f>IF($C1516="", "", IF(IFERROR(INDEX(Ingredients!D$11:D$310, MATCH($C1516, Ingredients!$B$11:$B$310, 0)), "")="", "", IFERROR(INDEX(Ingredients!D$11:D$310, MATCH($C1516, Ingredients!$B$11:$B$310, 0)), "")))</f>
        <v/>
      </c>
      <c r="AI1516" s="106" t="str">
        <f>IF($C1516="", "", IF(IFERROR(INDEX(Ingredients!E$11:E$310, MATCH($C1516, Ingredients!$B$11:$B$310, 0)), "")="", "", IFERROR(INDEX(Ingredients!E$11:E$310, MATCH($C1516, Ingredients!$B$11:$B$310, 0)), "")))</f>
        <v/>
      </c>
      <c r="AJ1516" s="108" t="str">
        <f>IF($C1516="", "", IF(IFERROR(INDEX(Ingredients!F$11:F$310, MATCH($C1516, Ingredients!$B$11:$B$310, 0)), "")="", "", IFERROR(INDEX(Ingredients!F$11:F$310, MATCH($C1516, Ingredients!$B$11:$B$310, 0)), "")))</f>
        <v/>
      </c>
      <c r="AK1516" s="106" t="str">
        <f>IF($C1516="", "", IF(IFERROR(INDEX(Ingredients!G$11:G$310, MATCH($C1516, Ingredients!$B$11:$B$310, 0)), "")="", "", IFERROR(INDEX(Ingredients!G$11:G$310, MATCH($C1516, Ingredients!$B$11:$B$310, 0)), "")))</f>
        <v/>
      </c>
      <c r="AL1516" s="79" t="str">
        <f>IF($C1516="", "", IF(IFERROR(INDEX(Ingredients!H$11:H$310, MATCH($C1516, Ingredients!$B$11:$B$310, 0)), "")="", "", IFERROR(INDEX(Ingredients!H$11:H$310, MATCH($C1516, Ingredients!$B$11:$B$310, 0)), "")))</f>
        <v/>
      </c>
      <c r="AN1516" s="83" t="str">
        <f t="shared" si="350"/>
        <v/>
      </c>
      <c r="AP1516" s="114" t="str">
        <f t="shared" si="360"/>
        <v/>
      </c>
      <c r="AR1516" s="117" t="str">
        <f>IF($C1516="", "", IF(IFERROR(INDEX(Ingredients!$AI$11:$AI$310, MATCH($C1516, Ingredients!$B$11:$B$310, 0)), "")="", "", IFERROR(INDEX(Ingredients!$AI$11:$AI$310, MATCH($C1516, Ingredients!$B$11:$B$310, 0)), "")))</f>
        <v/>
      </c>
      <c r="AT1516" s="120" t="str">
        <f t="shared" si="361"/>
        <v/>
      </c>
      <c r="AV1516" s="90" t="str">
        <f t="shared" si="351"/>
        <v/>
      </c>
      <c r="AX1516" s="90" t="str">
        <f>IF($AV1516="", "", COUNTIF($AV$11:$AV$5010, "&lt;"&amp;$AV1516)+1+COUNTIF($AV$11:$AV1516, $AV1516)-1)</f>
        <v/>
      </c>
      <c r="AZ1516" s="111" t="str">
        <f>IF($B1516="", "", SUMIF('Shopping List'!$AV$11:$AV$25, $B1516, 'Shopping List'!$BN$11:$BN$25))</f>
        <v/>
      </c>
      <c r="BB1516" s="117" t="str">
        <f t="shared" si="362"/>
        <v/>
      </c>
    </row>
    <row r="1517" spans="1:54" x14ac:dyDescent="0.25">
      <c r="A1517" s="4"/>
      <c r="B1517" s="37"/>
      <c r="C1517" s="124"/>
      <c r="D1517" s="39"/>
      <c r="E1517" s="125"/>
      <c r="F1517" s="48"/>
      <c r="G1517" s="4"/>
      <c r="H1517" s="4"/>
      <c r="I1517" s="95" t="str">
        <f>IF($C1517="", "", IF(IFERROR(INDEX(Ingredients!$C$11:$C$310, MATCH($C1517, Ingredients!$B$11:$B$310, 0)), "")="", "", IFERROR(INDEX(Ingredients!$C$11:$C$310, MATCH($C1517, Ingredients!$B$11:$B$310, 0)), "")))</f>
        <v/>
      </c>
      <c r="J1517" s="73" t="str">
        <f>IF($B1517="", "", IF(IFERROR(INDEX(Meals!$C$11:$C$260, MATCH($B1517, Meals!$B$11:$B$260, 0)), "")="", "", IFERROR(INDEX(Meals!$C$11:$C$260, MATCH($B1517, Meals!$B$11:$B$260, 0)), "")))</f>
        <v/>
      </c>
      <c r="K1517" s="4"/>
      <c r="L1517" s="72" t="str">
        <f t="shared" si="352"/>
        <v/>
      </c>
      <c r="M1517" s="73" t="str">
        <f t="shared" si="353"/>
        <v/>
      </c>
      <c r="N1517" s="4"/>
      <c r="O1517" s="78" t="str">
        <f t="shared" si="354"/>
        <v/>
      </c>
      <c r="P1517" s="79" t="str">
        <f t="shared" si="355"/>
        <v/>
      </c>
      <c r="Q1517" s="4"/>
      <c r="R1517" s="90" t="str">
        <f t="shared" si="356"/>
        <v/>
      </c>
      <c r="S1517" s="4"/>
      <c r="Y1517" s="18" t="str">
        <f t="shared" si="357"/>
        <v/>
      </c>
      <c r="AA1517" s="18" t="str">
        <f t="shared" si="348"/>
        <v/>
      </c>
      <c r="AB1517" s="18" t="str">
        <f t="shared" si="349"/>
        <v/>
      </c>
      <c r="AC1517" s="18" t="str">
        <f t="shared" si="358"/>
        <v/>
      </c>
      <c r="AD1517" s="18" t="str">
        <f t="shared" si="358"/>
        <v/>
      </c>
      <c r="AE1517" s="18" t="str">
        <f t="shared" si="359"/>
        <v/>
      </c>
      <c r="AG1517" s="95" t="str">
        <f>IF($C1517="", "", IF(IFERROR(INDEX(Ingredients!C$11:C$310, MATCH($C1517, Ingredients!$B$11:$B$310, 0)), "")="", "", IFERROR(INDEX(Ingredients!C$11:C$310, MATCH($C1517, Ingredients!$B$11:$B$310, 0)), "")))</f>
        <v/>
      </c>
      <c r="AH1517" s="105" t="str">
        <f>IF($C1517="", "", IF(IFERROR(INDEX(Ingredients!D$11:D$310, MATCH($C1517, Ingredients!$B$11:$B$310, 0)), "")="", "", IFERROR(INDEX(Ingredients!D$11:D$310, MATCH($C1517, Ingredients!$B$11:$B$310, 0)), "")))</f>
        <v/>
      </c>
      <c r="AI1517" s="106" t="str">
        <f>IF($C1517="", "", IF(IFERROR(INDEX(Ingredients!E$11:E$310, MATCH($C1517, Ingredients!$B$11:$B$310, 0)), "")="", "", IFERROR(INDEX(Ingredients!E$11:E$310, MATCH($C1517, Ingredients!$B$11:$B$310, 0)), "")))</f>
        <v/>
      </c>
      <c r="AJ1517" s="108" t="str">
        <f>IF($C1517="", "", IF(IFERROR(INDEX(Ingredients!F$11:F$310, MATCH($C1517, Ingredients!$B$11:$B$310, 0)), "")="", "", IFERROR(INDEX(Ingredients!F$11:F$310, MATCH($C1517, Ingredients!$B$11:$B$310, 0)), "")))</f>
        <v/>
      </c>
      <c r="AK1517" s="106" t="str">
        <f>IF($C1517="", "", IF(IFERROR(INDEX(Ingredients!G$11:G$310, MATCH($C1517, Ingredients!$B$11:$B$310, 0)), "")="", "", IFERROR(INDEX(Ingredients!G$11:G$310, MATCH($C1517, Ingredients!$B$11:$B$310, 0)), "")))</f>
        <v/>
      </c>
      <c r="AL1517" s="79" t="str">
        <f>IF($C1517="", "", IF(IFERROR(INDEX(Ingredients!H$11:H$310, MATCH($C1517, Ingredients!$B$11:$B$310, 0)), "")="", "", IFERROR(INDEX(Ingredients!H$11:H$310, MATCH($C1517, Ingredients!$B$11:$B$310, 0)), "")))</f>
        <v/>
      </c>
      <c r="AN1517" s="83" t="str">
        <f t="shared" si="350"/>
        <v/>
      </c>
      <c r="AP1517" s="114" t="str">
        <f t="shared" si="360"/>
        <v/>
      </c>
      <c r="AR1517" s="117" t="str">
        <f>IF($C1517="", "", IF(IFERROR(INDEX(Ingredients!$AI$11:$AI$310, MATCH($C1517, Ingredients!$B$11:$B$310, 0)), "")="", "", IFERROR(INDEX(Ingredients!$AI$11:$AI$310, MATCH($C1517, Ingredients!$B$11:$B$310, 0)), "")))</f>
        <v/>
      </c>
      <c r="AT1517" s="120" t="str">
        <f t="shared" si="361"/>
        <v/>
      </c>
      <c r="AV1517" s="90" t="str">
        <f t="shared" si="351"/>
        <v/>
      </c>
      <c r="AX1517" s="90" t="str">
        <f>IF($AV1517="", "", COUNTIF($AV$11:$AV$5010, "&lt;"&amp;$AV1517)+1+COUNTIF($AV$11:$AV1517, $AV1517)-1)</f>
        <v/>
      </c>
      <c r="AZ1517" s="111" t="str">
        <f>IF($B1517="", "", SUMIF('Shopping List'!$AV$11:$AV$25, $B1517, 'Shopping List'!$BN$11:$BN$25))</f>
        <v/>
      </c>
      <c r="BB1517" s="117" t="str">
        <f t="shared" si="362"/>
        <v/>
      </c>
    </row>
    <row r="1518" spans="1:54" x14ac:dyDescent="0.25">
      <c r="A1518" s="4"/>
      <c r="B1518" s="37"/>
      <c r="C1518" s="124"/>
      <c r="D1518" s="39"/>
      <c r="E1518" s="125"/>
      <c r="F1518" s="48"/>
      <c r="G1518" s="4"/>
      <c r="H1518" s="4"/>
      <c r="I1518" s="95" t="str">
        <f>IF($C1518="", "", IF(IFERROR(INDEX(Ingredients!$C$11:$C$310, MATCH($C1518, Ingredients!$B$11:$B$310, 0)), "")="", "", IFERROR(INDEX(Ingredients!$C$11:$C$310, MATCH($C1518, Ingredients!$B$11:$B$310, 0)), "")))</f>
        <v/>
      </c>
      <c r="J1518" s="73" t="str">
        <f>IF($B1518="", "", IF(IFERROR(INDEX(Meals!$C$11:$C$260, MATCH($B1518, Meals!$B$11:$B$260, 0)), "")="", "", IFERROR(INDEX(Meals!$C$11:$C$260, MATCH($B1518, Meals!$B$11:$B$260, 0)), "")))</f>
        <v/>
      </c>
      <c r="K1518" s="4"/>
      <c r="L1518" s="72" t="str">
        <f t="shared" si="352"/>
        <v/>
      </c>
      <c r="M1518" s="73" t="str">
        <f t="shared" si="353"/>
        <v/>
      </c>
      <c r="N1518" s="4"/>
      <c r="O1518" s="78" t="str">
        <f t="shared" si="354"/>
        <v/>
      </c>
      <c r="P1518" s="79" t="str">
        <f t="shared" si="355"/>
        <v/>
      </c>
      <c r="Q1518" s="4"/>
      <c r="R1518" s="90" t="str">
        <f t="shared" si="356"/>
        <v/>
      </c>
      <c r="S1518" s="4"/>
      <c r="Y1518" s="18" t="str">
        <f t="shared" si="357"/>
        <v/>
      </c>
      <c r="AA1518" s="18" t="str">
        <f t="shared" si="348"/>
        <v/>
      </c>
      <c r="AB1518" s="18" t="str">
        <f t="shared" si="349"/>
        <v/>
      </c>
      <c r="AC1518" s="18" t="str">
        <f t="shared" si="358"/>
        <v/>
      </c>
      <c r="AD1518" s="18" t="str">
        <f t="shared" si="358"/>
        <v/>
      </c>
      <c r="AE1518" s="18" t="str">
        <f t="shared" si="359"/>
        <v/>
      </c>
      <c r="AG1518" s="95" t="str">
        <f>IF($C1518="", "", IF(IFERROR(INDEX(Ingredients!C$11:C$310, MATCH($C1518, Ingredients!$B$11:$B$310, 0)), "")="", "", IFERROR(INDEX(Ingredients!C$11:C$310, MATCH($C1518, Ingredients!$B$11:$B$310, 0)), "")))</f>
        <v/>
      </c>
      <c r="AH1518" s="105" t="str">
        <f>IF($C1518="", "", IF(IFERROR(INDEX(Ingredients!D$11:D$310, MATCH($C1518, Ingredients!$B$11:$B$310, 0)), "")="", "", IFERROR(INDEX(Ingredients!D$11:D$310, MATCH($C1518, Ingredients!$B$11:$B$310, 0)), "")))</f>
        <v/>
      </c>
      <c r="AI1518" s="106" t="str">
        <f>IF($C1518="", "", IF(IFERROR(INDEX(Ingredients!E$11:E$310, MATCH($C1518, Ingredients!$B$11:$B$310, 0)), "")="", "", IFERROR(INDEX(Ingredients!E$11:E$310, MATCH($C1518, Ingredients!$B$11:$B$310, 0)), "")))</f>
        <v/>
      </c>
      <c r="AJ1518" s="108" t="str">
        <f>IF($C1518="", "", IF(IFERROR(INDEX(Ingredients!F$11:F$310, MATCH($C1518, Ingredients!$B$11:$B$310, 0)), "")="", "", IFERROR(INDEX(Ingredients!F$11:F$310, MATCH($C1518, Ingredients!$B$11:$B$310, 0)), "")))</f>
        <v/>
      </c>
      <c r="AK1518" s="106" t="str">
        <f>IF($C1518="", "", IF(IFERROR(INDEX(Ingredients!G$11:G$310, MATCH($C1518, Ingredients!$B$11:$B$310, 0)), "")="", "", IFERROR(INDEX(Ingredients!G$11:G$310, MATCH($C1518, Ingredients!$B$11:$B$310, 0)), "")))</f>
        <v/>
      </c>
      <c r="AL1518" s="79" t="str">
        <f>IF($C1518="", "", IF(IFERROR(INDEX(Ingredients!H$11:H$310, MATCH($C1518, Ingredients!$B$11:$B$310, 0)), "")="", "", IFERROR(INDEX(Ingredients!H$11:H$310, MATCH($C1518, Ingredients!$B$11:$B$310, 0)), "")))</f>
        <v/>
      </c>
      <c r="AN1518" s="83" t="str">
        <f t="shared" si="350"/>
        <v/>
      </c>
      <c r="AP1518" s="114" t="str">
        <f t="shared" si="360"/>
        <v/>
      </c>
      <c r="AR1518" s="117" t="str">
        <f>IF($C1518="", "", IF(IFERROR(INDEX(Ingredients!$AI$11:$AI$310, MATCH($C1518, Ingredients!$B$11:$B$310, 0)), "")="", "", IFERROR(INDEX(Ingredients!$AI$11:$AI$310, MATCH($C1518, Ingredients!$B$11:$B$310, 0)), "")))</f>
        <v/>
      </c>
      <c r="AT1518" s="120" t="str">
        <f t="shared" si="361"/>
        <v/>
      </c>
      <c r="AV1518" s="90" t="str">
        <f t="shared" si="351"/>
        <v/>
      </c>
      <c r="AX1518" s="90" t="str">
        <f>IF($AV1518="", "", COUNTIF($AV$11:$AV$5010, "&lt;"&amp;$AV1518)+1+COUNTIF($AV$11:$AV1518, $AV1518)-1)</f>
        <v/>
      </c>
      <c r="AZ1518" s="111" t="str">
        <f>IF($B1518="", "", SUMIF('Shopping List'!$AV$11:$AV$25, $B1518, 'Shopping List'!$BN$11:$BN$25))</f>
        <v/>
      </c>
      <c r="BB1518" s="117" t="str">
        <f t="shared" si="362"/>
        <v/>
      </c>
    </row>
    <row r="1519" spans="1:54" x14ac:dyDescent="0.25">
      <c r="A1519" s="4"/>
      <c r="B1519" s="37"/>
      <c r="C1519" s="124"/>
      <c r="D1519" s="39"/>
      <c r="E1519" s="125"/>
      <c r="F1519" s="48"/>
      <c r="G1519" s="4"/>
      <c r="H1519" s="4"/>
      <c r="I1519" s="95" t="str">
        <f>IF($C1519="", "", IF(IFERROR(INDEX(Ingredients!$C$11:$C$310, MATCH($C1519, Ingredients!$B$11:$B$310, 0)), "")="", "", IFERROR(INDEX(Ingredients!$C$11:$C$310, MATCH($C1519, Ingredients!$B$11:$B$310, 0)), "")))</f>
        <v/>
      </c>
      <c r="J1519" s="73" t="str">
        <f>IF($B1519="", "", IF(IFERROR(INDEX(Meals!$C$11:$C$260, MATCH($B1519, Meals!$B$11:$B$260, 0)), "")="", "", IFERROR(INDEX(Meals!$C$11:$C$260, MATCH($B1519, Meals!$B$11:$B$260, 0)), "")))</f>
        <v/>
      </c>
      <c r="K1519" s="4"/>
      <c r="L1519" s="72" t="str">
        <f t="shared" si="352"/>
        <v/>
      </c>
      <c r="M1519" s="73" t="str">
        <f t="shared" si="353"/>
        <v/>
      </c>
      <c r="N1519" s="4"/>
      <c r="O1519" s="78" t="str">
        <f t="shared" si="354"/>
        <v/>
      </c>
      <c r="P1519" s="79" t="str">
        <f t="shared" si="355"/>
        <v/>
      </c>
      <c r="Q1519" s="4"/>
      <c r="R1519" s="90" t="str">
        <f t="shared" si="356"/>
        <v/>
      </c>
      <c r="S1519" s="4"/>
      <c r="Y1519" s="18" t="str">
        <f t="shared" si="357"/>
        <v/>
      </c>
      <c r="AA1519" s="18" t="str">
        <f t="shared" si="348"/>
        <v/>
      </c>
      <c r="AB1519" s="18" t="str">
        <f t="shared" si="349"/>
        <v/>
      </c>
      <c r="AC1519" s="18" t="str">
        <f t="shared" si="358"/>
        <v/>
      </c>
      <c r="AD1519" s="18" t="str">
        <f t="shared" si="358"/>
        <v/>
      </c>
      <c r="AE1519" s="18" t="str">
        <f t="shared" si="359"/>
        <v/>
      </c>
      <c r="AG1519" s="95" t="str">
        <f>IF($C1519="", "", IF(IFERROR(INDEX(Ingredients!C$11:C$310, MATCH($C1519, Ingredients!$B$11:$B$310, 0)), "")="", "", IFERROR(INDEX(Ingredients!C$11:C$310, MATCH($C1519, Ingredients!$B$11:$B$310, 0)), "")))</f>
        <v/>
      </c>
      <c r="AH1519" s="105" t="str">
        <f>IF($C1519="", "", IF(IFERROR(INDEX(Ingredients!D$11:D$310, MATCH($C1519, Ingredients!$B$11:$B$310, 0)), "")="", "", IFERROR(INDEX(Ingredients!D$11:D$310, MATCH($C1519, Ingredients!$B$11:$B$310, 0)), "")))</f>
        <v/>
      </c>
      <c r="AI1519" s="106" t="str">
        <f>IF($C1519="", "", IF(IFERROR(INDEX(Ingredients!E$11:E$310, MATCH($C1519, Ingredients!$B$11:$B$310, 0)), "")="", "", IFERROR(INDEX(Ingredients!E$11:E$310, MATCH($C1519, Ingredients!$B$11:$B$310, 0)), "")))</f>
        <v/>
      </c>
      <c r="AJ1519" s="108" t="str">
        <f>IF($C1519="", "", IF(IFERROR(INDEX(Ingredients!F$11:F$310, MATCH($C1519, Ingredients!$B$11:$B$310, 0)), "")="", "", IFERROR(INDEX(Ingredients!F$11:F$310, MATCH($C1519, Ingredients!$B$11:$B$310, 0)), "")))</f>
        <v/>
      </c>
      <c r="AK1519" s="106" t="str">
        <f>IF($C1519="", "", IF(IFERROR(INDEX(Ingredients!G$11:G$310, MATCH($C1519, Ingredients!$B$11:$B$310, 0)), "")="", "", IFERROR(INDEX(Ingredients!G$11:G$310, MATCH($C1519, Ingredients!$B$11:$B$310, 0)), "")))</f>
        <v/>
      </c>
      <c r="AL1519" s="79" t="str">
        <f>IF($C1519="", "", IF(IFERROR(INDEX(Ingredients!H$11:H$310, MATCH($C1519, Ingredients!$B$11:$B$310, 0)), "")="", "", IFERROR(INDEX(Ingredients!H$11:H$310, MATCH($C1519, Ingredients!$B$11:$B$310, 0)), "")))</f>
        <v/>
      </c>
      <c r="AN1519" s="83" t="str">
        <f t="shared" si="350"/>
        <v/>
      </c>
      <c r="AP1519" s="114" t="str">
        <f t="shared" si="360"/>
        <v/>
      </c>
      <c r="AR1519" s="117" t="str">
        <f>IF($C1519="", "", IF(IFERROR(INDEX(Ingredients!$AI$11:$AI$310, MATCH($C1519, Ingredients!$B$11:$B$310, 0)), "")="", "", IFERROR(INDEX(Ingredients!$AI$11:$AI$310, MATCH($C1519, Ingredients!$B$11:$B$310, 0)), "")))</f>
        <v/>
      </c>
      <c r="AT1519" s="120" t="str">
        <f t="shared" si="361"/>
        <v/>
      </c>
      <c r="AV1519" s="90" t="str">
        <f t="shared" si="351"/>
        <v/>
      </c>
      <c r="AX1519" s="90" t="str">
        <f>IF($AV1519="", "", COUNTIF($AV$11:$AV$5010, "&lt;"&amp;$AV1519)+1+COUNTIF($AV$11:$AV1519, $AV1519)-1)</f>
        <v/>
      </c>
      <c r="AZ1519" s="111" t="str">
        <f>IF($B1519="", "", SUMIF('Shopping List'!$AV$11:$AV$25, $B1519, 'Shopping List'!$BN$11:$BN$25))</f>
        <v/>
      </c>
      <c r="BB1519" s="117" t="str">
        <f t="shared" si="362"/>
        <v/>
      </c>
    </row>
    <row r="1520" spans="1:54" x14ac:dyDescent="0.25">
      <c r="A1520" s="4"/>
      <c r="B1520" s="37"/>
      <c r="C1520" s="124"/>
      <c r="D1520" s="39"/>
      <c r="E1520" s="125"/>
      <c r="F1520" s="48"/>
      <c r="G1520" s="4"/>
      <c r="H1520" s="4"/>
      <c r="I1520" s="95" t="str">
        <f>IF($C1520="", "", IF(IFERROR(INDEX(Ingredients!$C$11:$C$310, MATCH($C1520, Ingredients!$B$11:$B$310, 0)), "")="", "", IFERROR(INDEX(Ingredients!$C$11:$C$310, MATCH($C1520, Ingredients!$B$11:$B$310, 0)), "")))</f>
        <v/>
      </c>
      <c r="J1520" s="73" t="str">
        <f>IF($B1520="", "", IF(IFERROR(INDEX(Meals!$C$11:$C$260, MATCH($B1520, Meals!$B$11:$B$260, 0)), "")="", "", IFERROR(INDEX(Meals!$C$11:$C$260, MATCH($B1520, Meals!$B$11:$B$260, 0)), "")))</f>
        <v/>
      </c>
      <c r="K1520" s="4"/>
      <c r="L1520" s="72" t="str">
        <f t="shared" si="352"/>
        <v/>
      </c>
      <c r="M1520" s="73" t="str">
        <f t="shared" si="353"/>
        <v/>
      </c>
      <c r="N1520" s="4"/>
      <c r="O1520" s="78" t="str">
        <f t="shared" si="354"/>
        <v/>
      </c>
      <c r="P1520" s="79" t="str">
        <f t="shared" si="355"/>
        <v/>
      </c>
      <c r="Q1520" s="4"/>
      <c r="R1520" s="90" t="str">
        <f t="shared" si="356"/>
        <v/>
      </c>
      <c r="S1520" s="4"/>
      <c r="Y1520" s="18" t="str">
        <f t="shared" si="357"/>
        <v/>
      </c>
      <c r="AA1520" s="18" t="str">
        <f t="shared" si="348"/>
        <v/>
      </c>
      <c r="AB1520" s="18" t="str">
        <f t="shared" si="349"/>
        <v/>
      </c>
      <c r="AC1520" s="18" t="str">
        <f t="shared" si="358"/>
        <v/>
      </c>
      <c r="AD1520" s="18" t="str">
        <f t="shared" si="358"/>
        <v/>
      </c>
      <c r="AE1520" s="18" t="str">
        <f t="shared" si="359"/>
        <v/>
      </c>
      <c r="AG1520" s="95" t="str">
        <f>IF($C1520="", "", IF(IFERROR(INDEX(Ingredients!C$11:C$310, MATCH($C1520, Ingredients!$B$11:$B$310, 0)), "")="", "", IFERROR(INDEX(Ingredients!C$11:C$310, MATCH($C1520, Ingredients!$B$11:$B$310, 0)), "")))</f>
        <v/>
      </c>
      <c r="AH1520" s="105" t="str">
        <f>IF($C1520="", "", IF(IFERROR(INDEX(Ingredients!D$11:D$310, MATCH($C1520, Ingredients!$B$11:$B$310, 0)), "")="", "", IFERROR(INDEX(Ingredients!D$11:D$310, MATCH($C1520, Ingredients!$B$11:$B$310, 0)), "")))</f>
        <v/>
      </c>
      <c r="AI1520" s="106" t="str">
        <f>IF($C1520="", "", IF(IFERROR(INDEX(Ingredients!E$11:E$310, MATCH($C1520, Ingredients!$B$11:$B$310, 0)), "")="", "", IFERROR(INDEX(Ingredients!E$11:E$310, MATCH($C1520, Ingredients!$B$11:$B$310, 0)), "")))</f>
        <v/>
      </c>
      <c r="AJ1520" s="108" t="str">
        <f>IF($C1520="", "", IF(IFERROR(INDEX(Ingredients!F$11:F$310, MATCH($C1520, Ingredients!$B$11:$B$310, 0)), "")="", "", IFERROR(INDEX(Ingredients!F$11:F$310, MATCH($C1520, Ingredients!$B$11:$B$310, 0)), "")))</f>
        <v/>
      </c>
      <c r="AK1520" s="106" t="str">
        <f>IF($C1520="", "", IF(IFERROR(INDEX(Ingredients!G$11:G$310, MATCH($C1520, Ingredients!$B$11:$B$310, 0)), "")="", "", IFERROR(INDEX(Ingredients!G$11:G$310, MATCH($C1520, Ingredients!$B$11:$B$310, 0)), "")))</f>
        <v/>
      </c>
      <c r="AL1520" s="79" t="str">
        <f>IF($C1520="", "", IF(IFERROR(INDEX(Ingredients!H$11:H$310, MATCH($C1520, Ingredients!$B$11:$B$310, 0)), "")="", "", IFERROR(INDEX(Ingredients!H$11:H$310, MATCH($C1520, Ingredients!$B$11:$B$310, 0)), "")))</f>
        <v/>
      </c>
      <c r="AN1520" s="83" t="str">
        <f t="shared" si="350"/>
        <v/>
      </c>
      <c r="AP1520" s="114" t="str">
        <f t="shared" si="360"/>
        <v/>
      </c>
      <c r="AR1520" s="117" t="str">
        <f>IF($C1520="", "", IF(IFERROR(INDEX(Ingredients!$AI$11:$AI$310, MATCH($C1520, Ingredients!$B$11:$B$310, 0)), "")="", "", IFERROR(INDEX(Ingredients!$AI$11:$AI$310, MATCH($C1520, Ingredients!$B$11:$B$310, 0)), "")))</f>
        <v/>
      </c>
      <c r="AT1520" s="120" t="str">
        <f t="shared" si="361"/>
        <v/>
      </c>
      <c r="AV1520" s="90" t="str">
        <f t="shared" si="351"/>
        <v/>
      </c>
      <c r="AX1520" s="90" t="str">
        <f>IF($AV1520="", "", COUNTIF($AV$11:$AV$5010, "&lt;"&amp;$AV1520)+1+COUNTIF($AV$11:$AV1520, $AV1520)-1)</f>
        <v/>
      </c>
      <c r="AZ1520" s="111" t="str">
        <f>IF($B1520="", "", SUMIF('Shopping List'!$AV$11:$AV$25, $B1520, 'Shopping List'!$BN$11:$BN$25))</f>
        <v/>
      </c>
      <c r="BB1520" s="117" t="str">
        <f t="shared" si="362"/>
        <v/>
      </c>
    </row>
    <row r="1521" spans="1:54" x14ac:dyDescent="0.25">
      <c r="A1521" s="4"/>
      <c r="B1521" s="37"/>
      <c r="C1521" s="124"/>
      <c r="D1521" s="39"/>
      <c r="E1521" s="125"/>
      <c r="F1521" s="48"/>
      <c r="G1521" s="4"/>
      <c r="H1521" s="4"/>
      <c r="I1521" s="95" t="str">
        <f>IF($C1521="", "", IF(IFERROR(INDEX(Ingredients!$C$11:$C$310, MATCH($C1521, Ingredients!$B$11:$B$310, 0)), "")="", "", IFERROR(INDEX(Ingredients!$C$11:$C$310, MATCH($C1521, Ingredients!$B$11:$B$310, 0)), "")))</f>
        <v/>
      </c>
      <c r="J1521" s="73" t="str">
        <f>IF($B1521="", "", IF(IFERROR(INDEX(Meals!$C$11:$C$260, MATCH($B1521, Meals!$B$11:$B$260, 0)), "")="", "", IFERROR(INDEX(Meals!$C$11:$C$260, MATCH($B1521, Meals!$B$11:$B$260, 0)), "")))</f>
        <v/>
      </c>
      <c r="K1521" s="4"/>
      <c r="L1521" s="72" t="str">
        <f t="shared" si="352"/>
        <v/>
      </c>
      <c r="M1521" s="73" t="str">
        <f t="shared" si="353"/>
        <v/>
      </c>
      <c r="N1521" s="4"/>
      <c r="O1521" s="78" t="str">
        <f t="shared" si="354"/>
        <v/>
      </c>
      <c r="P1521" s="79" t="str">
        <f t="shared" si="355"/>
        <v/>
      </c>
      <c r="Q1521" s="4"/>
      <c r="R1521" s="90" t="str">
        <f t="shared" si="356"/>
        <v/>
      </c>
      <c r="S1521" s="4"/>
      <c r="Y1521" s="18" t="str">
        <f t="shared" si="357"/>
        <v/>
      </c>
      <c r="AA1521" s="18" t="str">
        <f t="shared" si="348"/>
        <v/>
      </c>
      <c r="AB1521" s="18" t="str">
        <f t="shared" si="349"/>
        <v/>
      </c>
      <c r="AC1521" s="18" t="str">
        <f t="shared" si="358"/>
        <v/>
      </c>
      <c r="AD1521" s="18" t="str">
        <f t="shared" si="358"/>
        <v/>
      </c>
      <c r="AE1521" s="18" t="str">
        <f t="shared" si="359"/>
        <v/>
      </c>
      <c r="AG1521" s="95" t="str">
        <f>IF($C1521="", "", IF(IFERROR(INDEX(Ingredients!C$11:C$310, MATCH($C1521, Ingredients!$B$11:$B$310, 0)), "")="", "", IFERROR(INDEX(Ingredients!C$11:C$310, MATCH($C1521, Ingredients!$B$11:$B$310, 0)), "")))</f>
        <v/>
      </c>
      <c r="AH1521" s="105" t="str">
        <f>IF($C1521="", "", IF(IFERROR(INDEX(Ingredients!D$11:D$310, MATCH($C1521, Ingredients!$B$11:$B$310, 0)), "")="", "", IFERROR(INDEX(Ingredients!D$11:D$310, MATCH($C1521, Ingredients!$B$11:$B$310, 0)), "")))</f>
        <v/>
      </c>
      <c r="AI1521" s="106" t="str">
        <f>IF($C1521="", "", IF(IFERROR(INDEX(Ingredients!E$11:E$310, MATCH($C1521, Ingredients!$B$11:$B$310, 0)), "")="", "", IFERROR(INDEX(Ingredients!E$11:E$310, MATCH($C1521, Ingredients!$B$11:$B$310, 0)), "")))</f>
        <v/>
      </c>
      <c r="AJ1521" s="108" t="str">
        <f>IF($C1521="", "", IF(IFERROR(INDEX(Ingredients!F$11:F$310, MATCH($C1521, Ingredients!$B$11:$B$310, 0)), "")="", "", IFERROR(INDEX(Ingredients!F$11:F$310, MATCH($C1521, Ingredients!$B$11:$B$310, 0)), "")))</f>
        <v/>
      </c>
      <c r="AK1521" s="106" t="str">
        <f>IF($C1521="", "", IF(IFERROR(INDEX(Ingredients!G$11:G$310, MATCH($C1521, Ingredients!$B$11:$B$310, 0)), "")="", "", IFERROR(INDEX(Ingredients!G$11:G$310, MATCH($C1521, Ingredients!$B$11:$B$310, 0)), "")))</f>
        <v/>
      </c>
      <c r="AL1521" s="79" t="str">
        <f>IF($C1521="", "", IF(IFERROR(INDEX(Ingredients!H$11:H$310, MATCH($C1521, Ingredients!$B$11:$B$310, 0)), "")="", "", IFERROR(INDEX(Ingredients!H$11:H$310, MATCH($C1521, Ingredients!$B$11:$B$310, 0)), "")))</f>
        <v/>
      </c>
      <c r="AN1521" s="83" t="str">
        <f t="shared" si="350"/>
        <v/>
      </c>
      <c r="AP1521" s="114" t="str">
        <f t="shared" si="360"/>
        <v/>
      </c>
      <c r="AR1521" s="117" t="str">
        <f>IF($C1521="", "", IF(IFERROR(INDEX(Ingredients!$AI$11:$AI$310, MATCH($C1521, Ingredients!$B$11:$B$310, 0)), "")="", "", IFERROR(INDEX(Ingredients!$AI$11:$AI$310, MATCH($C1521, Ingredients!$B$11:$B$310, 0)), "")))</f>
        <v/>
      </c>
      <c r="AT1521" s="120" t="str">
        <f t="shared" si="361"/>
        <v/>
      </c>
      <c r="AV1521" s="90" t="str">
        <f t="shared" si="351"/>
        <v/>
      </c>
      <c r="AX1521" s="90" t="str">
        <f>IF($AV1521="", "", COUNTIF($AV$11:$AV$5010, "&lt;"&amp;$AV1521)+1+COUNTIF($AV$11:$AV1521, $AV1521)-1)</f>
        <v/>
      </c>
      <c r="AZ1521" s="111" t="str">
        <f>IF($B1521="", "", SUMIF('Shopping List'!$AV$11:$AV$25, $B1521, 'Shopping List'!$BN$11:$BN$25))</f>
        <v/>
      </c>
      <c r="BB1521" s="117" t="str">
        <f t="shared" si="362"/>
        <v/>
      </c>
    </row>
    <row r="1522" spans="1:54" x14ac:dyDescent="0.25">
      <c r="A1522" s="4"/>
      <c r="B1522" s="37"/>
      <c r="C1522" s="124"/>
      <c r="D1522" s="39"/>
      <c r="E1522" s="125"/>
      <c r="F1522" s="48"/>
      <c r="G1522" s="4"/>
      <c r="H1522" s="4"/>
      <c r="I1522" s="95" t="str">
        <f>IF($C1522="", "", IF(IFERROR(INDEX(Ingredients!$C$11:$C$310, MATCH($C1522, Ingredients!$B$11:$B$310, 0)), "")="", "", IFERROR(INDEX(Ingredients!$C$11:$C$310, MATCH($C1522, Ingredients!$B$11:$B$310, 0)), "")))</f>
        <v/>
      </c>
      <c r="J1522" s="73" t="str">
        <f>IF($B1522="", "", IF(IFERROR(INDEX(Meals!$C$11:$C$260, MATCH($B1522, Meals!$B$11:$B$260, 0)), "")="", "", IFERROR(INDEX(Meals!$C$11:$C$260, MATCH($B1522, Meals!$B$11:$B$260, 0)), "")))</f>
        <v/>
      </c>
      <c r="K1522" s="4"/>
      <c r="L1522" s="72" t="str">
        <f t="shared" si="352"/>
        <v/>
      </c>
      <c r="M1522" s="73" t="str">
        <f t="shared" si="353"/>
        <v/>
      </c>
      <c r="N1522" s="4"/>
      <c r="O1522" s="78" t="str">
        <f t="shared" si="354"/>
        <v/>
      </c>
      <c r="P1522" s="79" t="str">
        <f t="shared" si="355"/>
        <v/>
      </c>
      <c r="Q1522" s="4"/>
      <c r="R1522" s="90" t="str">
        <f t="shared" si="356"/>
        <v/>
      </c>
      <c r="S1522" s="4"/>
      <c r="Y1522" s="18" t="str">
        <f t="shared" si="357"/>
        <v/>
      </c>
      <c r="AA1522" s="18" t="str">
        <f t="shared" si="348"/>
        <v/>
      </c>
      <c r="AB1522" s="18" t="str">
        <f t="shared" si="349"/>
        <v/>
      </c>
      <c r="AC1522" s="18" t="str">
        <f t="shared" si="358"/>
        <v/>
      </c>
      <c r="AD1522" s="18" t="str">
        <f t="shared" si="358"/>
        <v/>
      </c>
      <c r="AE1522" s="18" t="str">
        <f t="shared" si="359"/>
        <v/>
      </c>
      <c r="AG1522" s="95" t="str">
        <f>IF($C1522="", "", IF(IFERROR(INDEX(Ingredients!C$11:C$310, MATCH($C1522, Ingredients!$B$11:$B$310, 0)), "")="", "", IFERROR(INDEX(Ingredients!C$11:C$310, MATCH($C1522, Ingredients!$B$11:$B$310, 0)), "")))</f>
        <v/>
      </c>
      <c r="AH1522" s="105" t="str">
        <f>IF($C1522="", "", IF(IFERROR(INDEX(Ingredients!D$11:D$310, MATCH($C1522, Ingredients!$B$11:$B$310, 0)), "")="", "", IFERROR(INDEX(Ingredients!D$11:D$310, MATCH($C1522, Ingredients!$B$11:$B$310, 0)), "")))</f>
        <v/>
      </c>
      <c r="AI1522" s="106" t="str">
        <f>IF($C1522="", "", IF(IFERROR(INDEX(Ingredients!E$11:E$310, MATCH($C1522, Ingredients!$B$11:$B$310, 0)), "")="", "", IFERROR(INDEX(Ingredients!E$11:E$310, MATCH($C1522, Ingredients!$B$11:$B$310, 0)), "")))</f>
        <v/>
      </c>
      <c r="AJ1522" s="108" t="str">
        <f>IF($C1522="", "", IF(IFERROR(INDEX(Ingredients!F$11:F$310, MATCH($C1522, Ingredients!$B$11:$B$310, 0)), "")="", "", IFERROR(INDEX(Ingredients!F$11:F$310, MATCH($C1522, Ingredients!$B$11:$B$310, 0)), "")))</f>
        <v/>
      </c>
      <c r="AK1522" s="106" t="str">
        <f>IF($C1522="", "", IF(IFERROR(INDEX(Ingredients!G$11:G$310, MATCH($C1522, Ingredients!$B$11:$B$310, 0)), "")="", "", IFERROR(INDEX(Ingredients!G$11:G$310, MATCH($C1522, Ingredients!$B$11:$B$310, 0)), "")))</f>
        <v/>
      </c>
      <c r="AL1522" s="79" t="str">
        <f>IF($C1522="", "", IF(IFERROR(INDEX(Ingredients!H$11:H$310, MATCH($C1522, Ingredients!$B$11:$B$310, 0)), "")="", "", IFERROR(INDEX(Ingredients!H$11:H$310, MATCH($C1522, Ingredients!$B$11:$B$310, 0)), "")))</f>
        <v/>
      </c>
      <c r="AN1522" s="83" t="str">
        <f t="shared" si="350"/>
        <v/>
      </c>
      <c r="AP1522" s="114" t="str">
        <f t="shared" si="360"/>
        <v/>
      </c>
      <c r="AR1522" s="117" t="str">
        <f>IF($C1522="", "", IF(IFERROR(INDEX(Ingredients!$AI$11:$AI$310, MATCH($C1522, Ingredients!$B$11:$B$310, 0)), "")="", "", IFERROR(INDEX(Ingredients!$AI$11:$AI$310, MATCH($C1522, Ingredients!$B$11:$B$310, 0)), "")))</f>
        <v/>
      </c>
      <c r="AT1522" s="120" t="str">
        <f t="shared" si="361"/>
        <v/>
      </c>
      <c r="AV1522" s="90" t="str">
        <f t="shared" si="351"/>
        <v/>
      </c>
      <c r="AX1522" s="90" t="str">
        <f>IF($AV1522="", "", COUNTIF($AV$11:$AV$5010, "&lt;"&amp;$AV1522)+1+COUNTIF($AV$11:$AV1522, $AV1522)-1)</f>
        <v/>
      </c>
      <c r="AZ1522" s="111" t="str">
        <f>IF($B1522="", "", SUMIF('Shopping List'!$AV$11:$AV$25, $B1522, 'Shopping List'!$BN$11:$BN$25))</f>
        <v/>
      </c>
      <c r="BB1522" s="117" t="str">
        <f t="shared" si="362"/>
        <v/>
      </c>
    </row>
    <row r="1523" spans="1:54" x14ac:dyDescent="0.25">
      <c r="A1523" s="4"/>
      <c r="B1523" s="37"/>
      <c r="C1523" s="124"/>
      <c r="D1523" s="39"/>
      <c r="E1523" s="125"/>
      <c r="F1523" s="48"/>
      <c r="G1523" s="4"/>
      <c r="H1523" s="4"/>
      <c r="I1523" s="95" t="str">
        <f>IF($C1523="", "", IF(IFERROR(INDEX(Ingredients!$C$11:$C$310, MATCH($C1523, Ingredients!$B$11:$B$310, 0)), "")="", "", IFERROR(INDEX(Ingredients!$C$11:$C$310, MATCH($C1523, Ingredients!$B$11:$B$310, 0)), "")))</f>
        <v/>
      </c>
      <c r="J1523" s="73" t="str">
        <f>IF($B1523="", "", IF(IFERROR(INDEX(Meals!$C$11:$C$260, MATCH($B1523, Meals!$B$11:$B$260, 0)), "")="", "", IFERROR(INDEX(Meals!$C$11:$C$260, MATCH($B1523, Meals!$B$11:$B$260, 0)), "")))</f>
        <v/>
      </c>
      <c r="K1523" s="4"/>
      <c r="L1523" s="72" t="str">
        <f t="shared" si="352"/>
        <v/>
      </c>
      <c r="M1523" s="73" t="str">
        <f t="shared" si="353"/>
        <v/>
      </c>
      <c r="N1523" s="4"/>
      <c r="O1523" s="78" t="str">
        <f t="shared" si="354"/>
        <v/>
      </c>
      <c r="P1523" s="79" t="str">
        <f t="shared" si="355"/>
        <v/>
      </c>
      <c r="Q1523" s="4"/>
      <c r="R1523" s="90" t="str">
        <f t="shared" si="356"/>
        <v/>
      </c>
      <c r="S1523" s="4"/>
      <c r="Y1523" s="18" t="str">
        <f t="shared" si="357"/>
        <v/>
      </c>
      <c r="AA1523" s="18" t="str">
        <f t="shared" si="348"/>
        <v/>
      </c>
      <c r="AB1523" s="18" t="str">
        <f t="shared" si="349"/>
        <v/>
      </c>
      <c r="AC1523" s="18" t="str">
        <f t="shared" si="358"/>
        <v/>
      </c>
      <c r="AD1523" s="18" t="str">
        <f t="shared" si="358"/>
        <v/>
      </c>
      <c r="AE1523" s="18" t="str">
        <f t="shared" si="359"/>
        <v/>
      </c>
      <c r="AG1523" s="95" t="str">
        <f>IF($C1523="", "", IF(IFERROR(INDEX(Ingredients!C$11:C$310, MATCH($C1523, Ingredients!$B$11:$B$310, 0)), "")="", "", IFERROR(INDEX(Ingredients!C$11:C$310, MATCH($C1523, Ingredients!$B$11:$B$310, 0)), "")))</f>
        <v/>
      </c>
      <c r="AH1523" s="105" t="str">
        <f>IF($C1523="", "", IF(IFERROR(INDEX(Ingredients!D$11:D$310, MATCH($C1523, Ingredients!$B$11:$B$310, 0)), "")="", "", IFERROR(INDEX(Ingredients!D$11:D$310, MATCH($C1523, Ingredients!$B$11:$B$310, 0)), "")))</f>
        <v/>
      </c>
      <c r="AI1523" s="106" t="str">
        <f>IF($C1523="", "", IF(IFERROR(INDEX(Ingredients!E$11:E$310, MATCH($C1523, Ingredients!$B$11:$B$310, 0)), "")="", "", IFERROR(INDEX(Ingredients!E$11:E$310, MATCH($C1523, Ingredients!$B$11:$B$310, 0)), "")))</f>
        <v/>
      </c>
      <c r="AJ1523" s="108" t="str">
        <f>IF($C1523="", "", IF(IFERROR(INDEX(Ingredients!F$11:F$310, MATCH($C1523, Ingredients!$B$11:$B$310, 0)), "")="", "", IFERROR(INDEX(Ingredients!F$11:F$310, MATCH($C1523, Ingredients!$B$11:$B$310, 0)), "")))</f>
        <v/>
      </c>
      <c r="AK1523" s="106" t="str">
        <f>IF($C1523="", "", IF(IFERROR(INDEX(Ingredients!G$11:G$310, MATCH($C1523, Ingredients!$B$11:$B$310, 0)), "")="", "", IFERROR(INDEX(Ingredients!G$11:G$310, MATCH($C1523, Ingredients!$B$11:$B$310, 0)), "")))</f>
        <v/>
      </c>
      <c r="AL1523" s="79" t="str">
        <f>IF($C1523="", "", IF(IFERROR(INDEX(Ingredients!H$11:H$310, MATCH($C1523, Ingredients!$B$11:$B$310, 0)), "")="", "", IFERROR(INDEX(Ingredients!H$11:H$310, MATCH($C1523, Ingredients!$B$11:$B$310, 0)), "")))</f>
        <v/>
      </c>
      <c r="AN1523" s="83" t="str">
        <f t="shared" si="350"/>
        <v/>
      </c>
      <c r="AP1523" s="114" t="str">
        <f t="shared" si="360"/>
        <v/>
      </c>
      <c r="AR1523" s="117" t="str">
        <f>IF($C1523="", "", IF(IFERROR(INDEX(Ingredients!$AI$11:$AI$310, MATCH($C1523, Ingredients!$B$11:$B$310, 0)), "")="", "", IFERROR(INDEX(Ingredients!$AI$11:$AI$310, MATCH($C1523, Ingredients!$B$11:$B$310, 0)), "")))</f>
        <v/>
      </c>
      <c r="AT1523" s="120" t="str">
        <f t="shared" si="361"/>
        <v/>
      </c>
      <c r="AV1523" s="90" t="str">
        <f t="shared" si="351"/>
        <v/>
      </c>
      <c r="AX1523" s="90" t="str">
        <f>IF($AV1523="", "", COUNTIF($AV$11:$AV$5010, "&lt;"&amp;$AV1523)+1+COUNTIF($AV$11:$AV1523, $AV1523)-1)</f>
        <v/>
      </c>
      <c r="AZ1523" s="111" t="str">
        <f>IF($B1523="", "", SUMIF('Shopping List'!$AV$11:$AV$25, $B1523, 'Shopping List'!$BN$11:$BN$25))</f>
        <v/>
      </c>
      <c r="BB1523" s="117" t="str">
        <f t="shared" si="362"/>
        <v/>
      </c>
    </row>
    <row r="1524" spans="1:54" x14ac:dyDescent="0.25">
      <c r="A1524" s="4"/>
      <c r="B1524" s="37"/>
      <c r="C1524" s="124"/>
      <c r="D1524" s="39"/>
      <c r="E1524" s="125"/>
      <c r="F1524" s="48"/>
      <c r="G1524" s="4"/>
      <c r="H1524" s="4"/>
      <c r="I1524" s="95" t="str">
        <f>IF($C1524="", "", IF(IFERROR(INDEX(Ingredients!$C$11:$C$310, MATCH($C1524, Ingredients!$B$11:$B$310, 0)), "")="", "", IFERROR(INDEX(Ingredients!$C$11:$C$310, MATCH($C1524, Ingredients!$B$11:$B$310, 0)), "")))</f>
        <v/>
      </c>
      <c r="J1524" s="73" t="str">
        <f>IF($B1524="", "", IF(IFERROR(INDEX(Meals!$C$11:$C$260, MATCH($B1524, Meals!$B$11:$B$260, 0)), "")="", "", IFERROR(INDEX(Meals!$C$11:$C$260, MATCH($B1524, Meals!$B$11:$B$260, 0)), "")))</f>
        <v/>
      </c>
      <c r="K1524" s="4"/>
      <c r="L1524" s="72" t="str">
        <f t="shared" si="352"/>
        <v/>
      </c>
      <c r="M1524" s="73" t="str">
        <f t="shared" si="353"/>
        <v/>
      </c>
      <c r="N1524" s="4"/>
      <c r="O1524" s="78" t="str">
        <f t="shared" si="354"/>
        <v/>
      </c>
      <c r="P1524" s="79" t="str">
        <f t="shared" si="355"/>
        <v/>
      </c>
      <c r="Q1524" s="4"/>
      <c r="R1524" s="90" t="str">
        <f t="shared" si="356"/>
        <v/>
      </c>
      <c r="S1524" s="4"/>
      <c r="Y1524" s="18" t="str">
        <f t="shared" si="357"/>
        <v/>
      </c>
      <c r="AA1524" s="18" t="str">
        <f t="shared" si="348"/>
        <v/>
      </c>
      <c r="AB1524" s="18" t="str">
        <f t="shared" si="349"/>
        <v/>
      </c>
      <c r="AC1524" s="18" t="str">
        <f t="shared" si="358"/>
        <v/>
      </c>
      <c r="AD1524" s="18" t="str">
        <f t="shared" si="358"/>
        <v/>
      </c>
      <c r="AE1524" s="18" t="str">
        <f t="shared" si="359"/>
        <v/>
      </c>
      <c r="AG1524" s="95" t="str">
        <f>IF($C1524="", "", IF(IFERROR(INDEX(Ingredients!C$11:C$310, MATCH($C1524, Ingredients!$B$11:$B$310, 0)), "")="", "", IFERROR(INDEX(Ingredients!C$11:C$310, MATCH($C1524, Ingredients!$B$11:$B$310, 0)), "")))</f>
        <v/>
      </c>
      <c r="AH1524" s="105" t="str">
        <f>IF($C1524="", "", IF(IFERROR(INDEX(Ingredients!D$11:D$310, MATCH($C1524, Ingredients!$B$11:$B$310, 0)), "")="", "", IFERROR(INDEX(Ingredients!D$11:D$310, MATCH($C1524, Ingredients!$B$11:$B$310, 0)), "")))</f>
        <v/>
      </c>
      <c r="AI1524" s="106" t="str">
        <f>IF($C1524="", "", IF(IFERROR(INDEX(Ingredients!E$11:E$310, MATCH($C1524, Ingredients!$B$11:$B$310, 0)), "")="", "", IFERROR(INDEX(Ingredients!E$11:E$310, MATCH($C1524, Ingredients!$B$11:$B$310, 0)), "")))</f>
        <v/>
      </c>
      <c r="AJ1524" s="108" t="str">
        <f>IF($C1524="", "", IF(IFERROR(INDEX(Ingredients!F$11:F$310, MATCH($C1524, Ingredients!$B$11:$B$310, 0)), "")="", "", IFERROR(INDEX(Ingredients!F$11:F$310, MATCH($C1524, Ingredients!$B$11:$B$310, 0)), "")))</f>
        <v/>
      </c>
      <c r="AK1524" s="106" t="str">
        <f>IF($C1524="", "", IF(IFERROR(INDEX(Ingredients!G$11:G$310, MATCH($C1524, Ingredients!$B$11:$B$310, 0)), "")="", "", IFERROR(INDEX(Ingredients!G$11:G$310, MATCH($C1524, Ingredients!$B$11:$B$310, 0)), "")))</f>
        <v/>
      </c>
      <c r="AL1524" s="79" t="str">
        <f>IF($C1524="", "", IF(IFERROR(INDEX(Ingredients!H$11:H$310, MATCH($C1524, Ingredients!$B$11:$B$310, 0)), "")="", "", IFERROR(INDEX(Ingredients!H$11:H$310, MATCH($C1524, Ingredients!$B$11:$B$310, 0)), "")))</f>
        <v/>
      </c>
      <c r="AN1524" s="83" t="str">
        <f t="shared" si="350"/>
        <v/>
      </c>
      <c r="AP1524" s="114" t="str">
        <f t="shared" si="360"/>
        <v/>
      </c>
      <c r="AR1524" s="117" t="str">
        <f>IF($C1524="", "", IF(IFERROR(INDEX(Ingredients!$AI$11:$AI$310, MATCH($C1524, Ingredients!$B$11:$B$310, 0)), "")="", "", IFERROR(INDEX(Ingredients!$AI$11:$AI$310, MATCH($C1524, Ingredients!$B$11:$B$310, 0)), "")))</f>
        <v/>
      </c>
      <c r="AT1524" s="120" t="str">
        <f t="shared" si="361"/>
        <v/>
      </c>
      <c r="AV1524" s="90" t="str">
        <f t="shared" si="351"/>
        <v/>
      </c>
      <c r="AX1524" s="90" t="str">
        <f>IF($AV1524="", "", COUNTIF($AV$11:$AV$5010, "&lt;"&amp;$AV1524)+1+COUNTIF($AV$11:$AV1524, $AV1524)-1)</f>
        <v/>
      </c>
      <c r="AZ1524" s="111" t="str">
        <f>IF($B1524="", "", SUMIF('Shopping List'!$AV$11:$AV$25, $B1524, 'Shopping List'!$BN$11:$BN$25))</f>
        <v/>
      </c>
      <c r="BB1524" s="117" t="str">
        <f t="shared" si="362"/>
        <v/>
      </c>
    </row>
    <row r="1525" spans="1:54" x14ac:dyDescent="0.25">
      <c r="A1525" s="4"/>
      <c r="B1525" s="37"/>
      <c r="C1525" s="124"/>
      <c r="D1525" s="39"/>
      <c r="E1525" s="125"/>
      <c r="F1525" s="48"/>
      <c r="G1525" s="4"/>
      <c r="H1525" s="4"/>
      <c r="I1525" s="95" t="str">
        <f>IF($C1525="", "", IF(IFERROR(INDEX(Ingredients!$C$11:$C$310, MATCH($C1525, Ingredients!$B$11:$B$310, 0)), "")="", "", IFERROR(INDEX(Ingredients!$C$11:$C$310, MATCH($C1525, Ingredients!$B$11:$B$310, 0)), "")))</f>
        <v/>
      </c>
      <c r="J1525" s="73" t="str">
        <f>IF($B1525="", "", IF(IFERROR(INDEX(Meals!$C$11:$C$260, MATCH($B1525, Meals!$B$11:$B$260, 0)), "")="", "", IFERROR(INDEX(Meals!$C$11:$C$260, MATCH($B1525, Meals!$B$11:$B$260, 0)), "")))</f>
        <v/>
      </c>
      <c r="K1525" s="4"/>
      <c r="L1525" s="72" t="str">
        <f t="shared" si="352"/>
        <v/>
      </c>
      <c r="M1525" s="73" t="str">
        <f t="shared" si="353"/>
        <v/>
      </c>
      <c r="N1525" s="4"/>
      <c r="O1525" s="78" t="str">
        <f t="shared" si="354"/>
        <v/>
      </c>
      <c r="P1525" s="79" t="str">
        <f t="shared" si="355"/>
        <v/>
      </c>
      <c r="Q1525" s="4"/>
      <c r="R1525" s="90" t="str">
        <f t="shared" si="356"/>
        <v/>
      </c>
      <c r="S1525" s="4"/>
      <c r="Y1525" s="18" t="str">
        <f t="shared" si="357"/>
        <v/>
      </c>
      <c r="AA1525" s="18" t="str">
        <f t="shared" si="348"/>
        <v/>
      </c>
      <c r="AB1525" s="18" t="str">
        <f t="shared" si="349"/>
        <v/>
      </c>
      <c r="AC1525" s="18" t="str">
        <f t="shared" si="358"/>
        <v/>
      </c>
      <c r="AD1525" s="18" t="str">
        <f t="shared" si="358"/>
        <v/>
      </c>
      <c r="AE1525" s="18" t="str">
        <f t="shared" si="359"/>
        <v/>
      </c>
      <c r="AG1525" s="95" t="str">
        <f>IF($C1525="", "", IF(IFERROR(INDEX(Ingredients!C$11:C$310, MATCH($C1525, Ingredients!$B$11:$B$310, 0)), "")="", "", IFERROR(INDEX(Ingredients!C$11:C$310, MATCH($C1525, Ingredients!$B$11:$B$310, 0)), "")))</f>
        <v/>
      </c>
      <c r="AH1525" s="105" t="str">
        <f>IF($C1525="", "", IF(IFERROR(INDEX(Ingredients!D$11:D$310, MATCH($C1525, Ingredients!$B$11:$B$310, 0)), "")="", "", IFERROR(INDEX(Ingredients!D$11:D$310, MATCH($C1525, Ingredients!$B$11:$B$310, 0)), "")))</f>
        <v/>
      </c>
      <c r="AI1525" s="106" t="str">
        <f>IF($C1525="", "", IF(IFERROR(INDEX(Ingredients!E$11:E$310, MATCH($C1525, Ingredients!$B$11:$B$310, 0)), "")="", "", IFERROR(INDEX(Ingredients!E$11:E$310, MATCH($C1525, Ingredients!$B$11:$B$310, 0)), "")))</f>
        <v/>
      </c>
      <c r="AJ1525" s="108" t="str">
        <f>IF($C1525="", "", IF(IFERROR(INDEX(Ingredients!F$11:F$310, MATCH($C1525, Ingredients!$B$11:$B$310, 0)), "")="", "", IFERROR(INDEX(Ingredients!F$11:F$310, MATCH($C1525, Ingredients!$B$11:$B$310, 0)), "")))</f>
        <v/>
      </c>
      <c r="AK1525" s="106" t="str">
        <f>IF($C1525="", "", IF(IFERROR(INDEX(Ingredients!G$11:G$310, MATCH($C1525, Ingredients!$B$11:$B$310, 0)), "")="", "", IFERROR(INDEX(Ingredients!G$11:G$310, MATCH($C1525, Ingredients!$B$11:$B$310, 0)), "")))</f>
        <v/>
      </c>
      <c r="AL1525" s="79" t="str">
        <f>IF($C1525="", "", IF(IFERROR(INDEX(Ingredients!H$11:H$310, MATCH($C1525, Ingredients!$B$11:$B$310, 0)), "")="", "", IFERROR(INDEX(Ingredients!H$11:H$310, MATCH($C1525, Ingredients!$B$11:$B$310, 0)), "")))</f>
        <v/>
      </c>
      <c r="AN1525" s="83" t="str">
        <f t="shared" si="350"/>
        <v/>
      </c>
      <c r="AP1525" s="114" t="str">
        <f t="shared" si="360"/>
        <v/>
      </c>
      <c r="AR1525" s="117" t="str">
        <f>IF($C1525="", "", IF(IFERROR(INDEX(Ingredients!$AI$11:$AI$310, MATCH($C1525, Ingredients!$B$11:$B$310, 0)), "")="", "", IFERROR(INDEX(Ingredients!$AI$11:$AI$310, MATCH($C1525, Ingredients!$B$11:$B$310, 0)), "")))</f>
        <v/>
      </c>
      <c r="AT1525" s="120" t="str">
        <f t="shared" si="361"/>
        <v/>
      </c>
      <c r="AV1525" s="90" t="str">
        <f t="shared" si="351"/>
        <v/>
      </c>
      <c r="AX1525" s="90" t="str">
        <f>IF($AV1525="", "", COUNTIF($AV$11:$AV$5010, "&lt;"&amp;$AV1525)+1+COUNTIF($AV$11:$AV1525, $AV1525)-1)</f>
        <v/>
      </c>
      <c r="AZ1525" s="111" t="str">
        <f>IF($B1525="", "", SUMIF('Shopping List'!$AV$11:$AV$25, $B1525, 'Shopping List'!$BN$11:$BN$25))</f>
        <v/>
      </c>
      <c r="BB1525" s="117" t="str">
        <f t="shared" si="362"/>
        <v/>
      </c>
    </row>
    <row r="1526" spans="1:54" x14ac:dyDescent="0.25">
      <c r="A1526" s="4"/>
      <c r="B1526" s="37"/>
      <c r="C1526" s="124"/>
      <c r="D1526" s="39"/>
      <c r="E1526" s="125"/>
      <c r="F1526" s="48"/>
      <c r="G1526" s="4"/>
      <c r="H1526" s="4"/>
      <c r="I1526" s="95" t="str">
        <f>IF($C1526="", "", IF(IFERROR(INDEX(Ingredients!$C$11:$C$310, MATCH($C1526, Ingredients!$B$11:$B$310, 0)), "")="", "", IFERROR(INDEX(Ingredients!$C$11:$C$310, MATCH($C1526, Ingredients!$B$11:$B$310, 0)), "")))</f>
        <v/>
      </c>
      <c r="J1526" s="73" t="str">
        <f>IF($B1526="", "", IF(IFERROR(INDEX(Meals!$C$11:$C$260, MATCH($B1526, Meals!$B$11:$B$260, 0)), "")="", "", IFERROR(INDEX(Meals!$C$11:$C$260, MATCH($B1526, Meals!$B$11:$B$260, 0)), "")))</f>
        <v/>
      </c>
      <c r="K1526" s="4"/>
      <c r="L1526" s="72" t="str">
        <f t="shared" si="352"/>
        <v/>
      </c>
      <c r="M1526" s="73" t="str">
        <f t="shared" si="353"/>
        <v/>
      </c>
      <c r="N1526" s="4"/>
      <c r="O1526" s="78" t="str">
        <f t="shared" si="354"/>
        <v/>
      </c>
      <c r="P1526" s="79" t="str">
        <f t="shared" si="355"/>
        <v/>
      </c>
      <c r="Q1526" s="4"/>
      <c r="R1526" s="90" t="str">
        <f t="shared" si="356"/>
        <v/>
      </c>
      <c r="S1526" s="4"/>
      <c r="Y1526" s="18" t="str">
        <f t="shared" si="357"/>
        <v/>
      </c>
      <c r="AA1526" s="18" t="str">
        <f t="shared" si="348"/>
        <v/>
      </c>
      <c r="AB1526" s="18" t="str">
        <f t="shared" si="349"/>
        <v/>
      </c>
      <c r="AC1526" s="18" t="str">
        <f t="shared" si="358"/>
        <v/>
      </c>
      <c r="AD1526" s="18" t="str">
        <f t="shared" si="358"/>
        <v/>
      </c>
      <c r="AE1526" s="18" t="str">
        <f t="shared" si="359"/>
        <v/>
      </c>
      <c r="AG1526" s="95" t="str">
        <f>IF($C1526="", "", IF(IFERROR(INDEX(Ingredients!C$11:C$310, MATCH($C1526, Ingredients!$B$11:$B$310, 0)), "")="", "", IFERROR(INDEX(Ingredients!C$11:C$310, MATCH($C1526, Ingredients!$B$11:$B$310, 0)), "")))</f>
        <v/>
      </c>
      <c r="AH1526" s="105" t="str">
        <f>IF($C1526="", "", IF(IFERROR(INDEX(Ingredients!D$11:D$310, MATCH($C1526, Ingredients!$B$11:$B$310, 0)), "")="", "", IFERROR(INDEX(Ingredients!D$11:D$310, MATCH($C1526, Ingredients!$B$11:$B$310, 0)), "")))</f>
        <v/>
      </c>
      <c r="AI1526" s="106" t="str">
        <f>IF($C1526="", "", IF(IFERROR(INDEX(Ingredients!E$11:E$310, MATCH($C1526, Ingredients!$B$11:$B$310, 0)), "")="", "", IFERROR(INDEX(Ingredients!E$11:E$310, MATCH($C1526, Ingredients!$B$11:$B$310, 0)), "")))</f>
        <v/>
      </c>
      <c r="AJ1526" s="108" t="str">
        <f>IF($C1526="", "", IF(IFERROR(INDEX(Ingredients!F$11:F$310, MATCH($C1526, Ingredients!$B$11:$B$310, 0)), "")="", "", IFERROR(INDEX(Ingredients!F$11:F$310, MATCH($C1526, Ingredients!$B$11:$B$310, 0)), "")))</f>
        <v/>
      </c>
      <c r="AK1526" s="106" t="str">
        <f>IF($C1526="", "", IF(IFERROR(INDEX(Ingredients!G$11:G$310, MATCH($C1526, Ingredients!$B$11:$B$310, 0)), "")="", "", IFERROR(INDEX(Ingredients!G$11:G$310, MATCH($C1526, Ingredients!$B$11:$B$310, 0)), "")))</f>
        <v/>
      </c>
      <c r="AL1526" s="79" t="str">
        <f>IF($C1526="", "", IF(IFERROR(INDEX(Ingredients!H$11:H$310, MATCH($C1526, Ingredients!$B$11:$B$310, 0)), "")="", "", IFERROR(INDEX(Ingredients!H$11:H$310, MATCH($C1526, Ingredients!$B$11:$B$310, 0)), "")))</f>
        <v/>
      </c>
      <c r="AN1526" s="83" t="str">
        <f t="shared" si="350"/>
        <v/>
      </c>
      <c r="AP1526" s="114" t="str">
        <f t="shared" si="360"/>
        <v/>
      </c>
      <c r="AR1526" s="117" t="str">
        <f>IF($C1526="", "", IF(IFERROR(INDEX(Ingredients!$AI$11:$AI$310, MATCH($C1526, Ingredients!$B$11:$B$310, 0)), "")="", "", IFERROR(INDEX(Ingredients!$AI$11:$AI$310, MATCH($C1526, Ingredients!$B$11:$B$310, 0)), "")))</f>
        <v/>
      </c>
      <c r="AT1526" s="120" t="str">
        <f t="shared" si="361"/>
        <v/>
      </c>
      <c r="AV1526" s="90" t="str">
        <f t="shared" si="351"/>
        <v/>
      </c>
      <c r="AX1526" s="90" t="str">
        <f>IF($AV1526="", "", COUNTIF($AV$11:$AV$5010, "&lt;"&amp;$AV1526)+1+COUNTIF($AV$11:$AV1526, $AV1526)-1)</f>
        <v/>
      </c>
      <c r="AZ1526" s="111" t="str">
        <f>IF($B1526="", "", SUMIF('Shopping List'!$AV$11:$AV$25, $B1526, 'Shopping List'!$BN$11:$BN$25))</f>
        <v/>
      </c>
      <c r="BB1526" s="117" t="str">
        <f t="shared" si="362"/>
        <v/>
      </c>
    </row>
    <row r="1527" spans="1:54" x14ac:dyDescent="0.25">
      <c r="A1527" s="4"/>
      <c r="B1527" s="37"/>
      <c r="C1527" s="124"/>
      <c r="D1527" s="39"/>
      <c r="E1527" s="125"/>
      <c r="F1527" s="48"/>
      <c r="G1527" s="4"/>
      <c r="H1527" s="4"/>
      <c r="I1527" s="95" t="str">
        <f>IF($C1527="", "", IF(IFERROR(INDEX(Ingredients!$C$11:$C$310, MATCH($C1527, Ingredients!$B$11:$B$310, 0)), "")="", "", IFERROR(INDEX(Ingredients!$C$11:$C$310, MATCH($C1527, Ingredients!$B$11:$B$310, 0)), "")))</f>
        <v/>
      </c>
      <c r="J1527" s="73" t="str">
        <f>IF($B1527="", "", IF(IFERROR(INDEX(Meals!$C$11:$C$260, MATCH($B1527, Meals!$B$11:$B$260, 0)), "")="", "", IFERROR(INDEX(Meals!$C$11:$C$260, MATCH($B1527, Meals!$B$11:$B$260, 0)), "")))</f>
        <v/>
      </c>
      <c r="K1527" s="4"/>
      <c r="L1527" s="72" t="str">
        <f t="shared" si="352"/>
        <v/>
      </c>
      <c r="M1527" s="73" t="str">
        <f t="shared" si="353"/>
        <v/>
      </c>
      <c r="N1527" s="4"/>
      <c r="O1527" s="78" t="str">
        <f t="shared" si="354"/>
        <v/>
      </c>
      <c r="P1527" s="79" t="str">
        <f t="shared" si="355"/>
        <v/>
      </c>
      <c r="Q1527" s="4"/>
      <c r="R1527" s="90" t="str">
        <f t="shared" si="356"/>
        <v/>
      </c>
      <c r="S1527" s="4"/>
      <c r="Y1527" s="18" t="str">
        <f t="shared" si="357"/>
        <v/>
      </c>
      <c r="AA1527" s="18" t="str">
        <f t="shared" si="348"/>
        <v/>
      </c>
      <c r="AB1527" s="18" t="str">
        <f t="shared" si="349"/>
        <v/>
      </c>
      <c r="AC1527" s="18" t="str">
        <f t="shared" si="358"/>
        <v/>
      </c>
      <c r="AD1527" s="18" t="str">
        <f t="shared" si="358"/>
        <v/>
      </c>
      <c r="AE1527" s="18" t="str">
        <f t="shared" si="359"/>
        <v/>
      </c>
      <c r="AG1527" s="95" t="str">
        <f>IF($C1527="", "", IF(IFERROR(INDEX(Ingredients!C$11:C$310, MATCH($C1527, Ingredients!$B$11:$B$310, 0)), "")="", "", IFERROR(INDEX(Ingredients!C$11:C$310, MATCH($C1527, Ingredients!$B$11:$B$310, 0)), "")))</f>
        <v/>
      </c>
      <c r="AH1527" s="105" t="str">
        <f>IF($C1527="", "", IF(IFERROR(INDEX(Ingredients!D$11:D$310, MATCH($C1527, Ingredients!$B$11:$B$310, 0)), "")="", "", IFERROR(INDEX(Ingredients!D$11:D$310, MATCH($C1527, Ingredients!$B$11:$B$310, 0)), "")))</f>
        <v/>
      </c>
      <c r="AI1527" s="106" t="str">
        <f>IF($C1527="", "", IF(IFERROR(INDEX(Ingredients!E$11:E$310, MATCH($C1527, Ingredients!$B$11:$B$310, 0)), "")="", "", IFERROR(INDEX(Ingredients!E$11:E$310, MATCH($C1527, Ingredients!$B$11:$B$310, 0)), "")))</f>
        <v/>
      </c>
      <c r="AJ1527" s="108" t="str">
        <f>IF($C1527="", "", IF(IFERROR(INDEX(Ingredients!F$11:F$310, MATCH($C1527, Ingredients!$B$11:$B$310, 0)), "")="", "", IFERROR(INDEX(Ingredients!F$11:F$310, MATCH($C1527, Ingredients!$B$11:$B$310, 0)), "")))</f>
        <v/>
      </c>
      <c r="AK1527" s="106" t="str">
        <f>IF($C1527="", "", IF(IFERROR(INDEX(Ingredients!G$11:G$310, MATCH($C1527, Ingredients!$B$11:$B$310, 0)), "")="", "", IFERROR(INDEX(Ingredients!G$11:G$310, MATCH($C1527, Ingredients!$B$11:$B$310, 0)), "")))</f>
        <v/>
      </c>
      <c r="AL1527" s="79" t="str">
        <f>IF($C1527="", "", IF(IFERROR(INDEX(Ingredients!H$11:H$310, MATCH($C1527, Ingredients!$B$11:$B$310, 0)), "")="", "", IFERROR(INDEX(Ingredients!H$11:H$310, MATCH($C1527, Ingredients!$B$11:$B$310, 0)), "")))</f>
        <v/>
      </c>
      <c r="AN1527" s="83" t="str">
        <f t="shared" si="350"/>
        <v/>
      </c>
      <c r="AP1527" s="114" t="str">
        <f t="shared" si="360"/>
        <v/>
      </c>
      <c r="AR1527" s="117" t="str">
        <f>IF($C1527="", "", IF(IFERROR(INDEX(Ingredients!$AI$11:$AI$310, MATCH($C1527, Ingredients!$B$11:$B$310, 0)), "")="", "", IFERROR(INDEX(Ingredients!$AI$11:$AI$310, MATCH($C1527, Ingredients!$B$11:$B$310, 0)), "")))</f>
        <v/>
      </c>
      <c r="AT1527" s="120" t="str">
        <f t="shared" si="361"/>
        <v/>
      </c>
      <c r="AV1527" s="90" t="str">
        <f t="shared" si="351"/>
        <v/>
      </c>
      <c r="AX1527" s="90" t="str">
        <f>IF($AV1527="", "", COUNTIF($AV$11:$AV$5010, "&lt;"&amp;$AV1527)+1+COUNTIF($AV$11:$AV1527, $AV1527)-1)</f>
        <v/>
      </c>
      <c r="AZ1527" s="111" t="str">
        <f>IF($B1527="", "", SUMIF('Shopping List'!$AV$11:$AV$25, $B1527, 'Shopping List'!$BN$11:$BN$25))</f>
        <v/>
      </c>
      <c r="BB1527" s="117" t="str">
        <f t="shared" si="362"/>
        <v/>
      </c>
    </row>
    <row r="1528" spans="1:54" x14ac:dyDescent="0.25">
      <c r="A1528" s="4"/>
      <c r="B1528" s="37"/>
      <c r="C1528" s="124"/>
      <c r="D1528" s="39"/>
      <c r="E1528" s="125"/>
      <c r="F1528" s="48"/>
      <c r="G1528" s="4"/>
      <c r="H1528" s="4"/>
      <c r="I1528" s="95" t="str">
        <f>IF($C1528="", "", IF(IFERROR(INDEX(Ingredients!$C$11:$C$310, MATCH($C1528, Ingredients!$B$11:$B$310, 0)), "")="", "", IFERROR(INDEX(Ingredients!$C$11:$C$310, MATCH($C1528, Ingredients!$B$11:$B$310, 0)), "")))</f>
        <v/>
      </c>
      <c r="J1528" s="73" t="str">
        <f>IF($B1528="", "", IF(IFERROR(INDEX(Meals!$C$11:$C$260, MATCH($B1528, Meals!$B$11:$B$260, 0)), "")="", "", IFERROR(INDEX(Meals!$C$11:$C$260, MATCH($B1528, Meals!$B$11:$B$260, 0)), "")))</f>
        <v/>
      </c>
      <c r="K1528" s="4"/>
      <c r="L1528" s="72" t="str">
        <f t="shared" si="352"/>
        <v/>
      </c>
      <c r="M1528" s="73" t="str">
        <f t="shared" si="353"/>
        <v/>
      </c>
      <c r="N1528" s="4"/>
      <c r="O1528" s="78" t="str">
        <f t="shared" si="354"/>
        <v/>
      </c>
      <c r="P1528" s="79" t="str">
        <f t="shared" si="355"/>
        <v/>
      </c>
      <c r="Q1528" s="4"/>
      <c r="R1528" s="90" t="str">
        <f t="shared" si="356"/>
        <v/>
      </c>
      <c r="S1528" s="4"/>
      <c r="Y1528" s="18" t="str">
        <f t="shared" si="357"/>
        <v/>
      </c>
      <c r="AA1528" s="18" t="str">
        <f t="shared" si="348"/>
        <v/>
      </c>
      <c r="AB1528" s="18" t="str">
        <f t="shared" si="349"/>
        <v/>
      </c>
      <c r="AC1528" s="18" t="str">
        <f t="shared" si="358"/>
        <v/>
      </c>
      <c r="AD1528" s="18" t="str">
        <f t="shared" si="358"/>
        <v/>
      </c>
      <c r="AE1528" s="18" t="str">
        <f t="shared" si="359"/>
        <v/>
      </c>
      <c r="AG1528" s="95" t="str">
        <f>IF($C1528="", "", IF(IFERROR(INDEX(Ingredients!C$11:C$310, MATCH($C1528, Ingredients!$B$11:$B$310, 0)), "")="", "", IFERROR(INDEX(Ingredients!C$11:C$310, MATCH($C1528, Ingredients!$B$11:$B$310, 0)), "")))</f>
        <v/>
      </c>
      <c r="AH1528" s="105" t="str">
        <f>IF($C1528="", "", IF(IFERROR(INDEX(Ingredients!D$11:D$310, MATCH($C1528, Ingredients!$B$11:$B$310, 0)), "")="", "", IFERROR(INDEX(Ingredients!D$11:D$310, MATCH($C1528, Ingredients!$B$11:$B$310, 0)), "")))</f>
        <v/>
      </c>
      <c r="AI1528" s="106" t="str">
        <f>IF($C1528="", "", IF(IFERROR(INDEX(Ingredients!E$11:E$310, MATCH($C1528, Ingredients!$B$11:$B$310, 0)), "")="", "", IFERROR(INDEX(Ingredients!E$11:E$310, MATCH($C1528, Ingredients!$B$11:$B$310, 0)), "")))</f>
        <v/>
      </c>
      <c r="AJ1528" s="108" t="str">
        <f>IF($C1528="", "", IF(IFERROR(INDEX(Ingredients!F$11:F$310, MATCH($C1528, Ingredients!$B$11:$B$310, 0)), "")="", "", IFERROR(INDEX(Ingredients!F$11:F$310, MATCH($C1528, Ingredients!$B$11:$B$310, 0)), "")))</f>
        <v/>
      </c>
      <c r="AK1528" s="106" t="str">
        <f>IF($C1528="", "", IF(IFERROR(INDEX(Ingredients!G$11:G$310, MATCH($C1528, Ingredients!$B$11:$B$310, 0)), "")="", "", IFERROR(INDEX(Ingredients!G$11:G$310, MATCH($C1528, Ingredients!$B$11:$B$310, 0)), "")))</f>
        <v/>
      </c>
      <c r="AL1528" s="79" t="str">
        <f>IF($C1528="", "", IF(IFERROR(INDEX(Ingredients!H$11:H$310, MATCH($C1528, Ingredients!$B$11:$B$310, 0)), "")="", "", IFERROR(INDEX(Ingredients!H$11:H$310, MATCH($C1528, Ingredients!$B$11:$B$310, 0)), "")))</f>
        <v/>
      </c>
      <c r="AN1528" s="83" t="str">
        <f t="shared" si="350"/>
        <v/>
      </c>
      <c r="AP1528" s="114" t="str">
        <f t="shared" si="360"/>
        <v/>
      </c>
      <c r="AR1528" s="117" t="str">
        <f>IF($C1528="", "", IF(IFERROR(INDEX(Ingredients!$AI$11:$AI$310, MATCH($C1528, Ingredients!$B$11:$B$310, 0)), "")="", "", IFERROR(INDEX(Ingredients!$AI$11:$AI$310, MATCH($C1528, Ingredients!$B$11:$B$310, 0)), "")))</f>
        <v/>
      </c>
      <c r="AT1528" s="120" t="str">
        <f t="shared" si="361"/>
        <v/>
      </c>
      <c r="AV1528" s="90" t="str">
        <f t="shared" si="351"/>
        <v/>
      </c>
      <c r="AX1528" s="90" t="str">
        <f>IF($AV1528="", "", COUNTIF($AV$11:$AV$5010, "&lt;"&amp;$AV1528)+1+COUNTIF($AV$11:$AV1528, $AV1528)-1)</f>
        <v/>
      </c>
      <c r="AZ1528" s="111" t="str">
        <f>IF($B1528="", "", SUMIF('Shopping List'!$AV$11:$AV$25, $B1528, 'Shopping List'!$BN$11:$BN$25))</f>
        <v/>
      </c>
      <c r="BB1528" s="117" t="str">
        <f t="shared" si="362"/>
        <v/>
      </c>
    </row>
    <row r="1529" spans="1:54" x14ac:dyDescent="0.25">
      <c r="A1529" s="4"/>
      <c r="B1529" s="37"/>
      <c r="C1529" s="124"/>
      <c r="D1529" s="39"/>
      <c r="E1529" s="125"/>
      <c r="F1529" s="48"/>
      <c r="G1529" s="4"/>
      <c r="H1529" s="4"/>
      <c r="I1529" s="95" t="str">
        <f>IF($C1529="", "", IF(IFERROR(INDEX(Ingredients!$C$11:$C$310, MATCH($C1529, Ingredients!$B$11:$B$310, 0)), "")="", "", IFERROR(INDEX(Ingredients!$C$11:$C$310, MATCH($C1529, Ingredients!$B$11:$B$310, 0)), "")))</f>
        <v/>
      </c>
      <c r="J1529" s="73" t="str">
        <f>IF($B1529="", "", IF(IFERROR(INDEX(Meals!$C$11:$C$260, MATCH($B1529, Meals!$B$11:$B$260, 0)), "")="", "", IFERROR(INDEX(Meals!$C$11:$C$260, MATCH($B1529, Meals!$B$11:$B$260, 0)), "")))</f>
        <v/>
      </c>
      <c r="K1529" s="4"/>
      <c r="L1529" s="72" t="str">
        <f t="shared" si="352"/>
        <v/>
      </c>
      <c r="M1529" s="73" t="str">
        <f t="shared" si="353"/>
        <v/>
      </c>
      <c r="N1529" s="4"/>
      <c r="O1529" s="78" t="str">
        <f t="shared" si="354"/>
        <v/>
      </c>
      <c r="P1529" s="79" t="str">
        <f t="shared" si="355"/>
        <v/>
      </c>
      <c r="Q1529" s="4"/>
      <c r="R1529" s="90" t="str">
        <f t="shared" si="356"/>
        <v/>
      </c>
      <c r="S1529" s="4"/>
      <c r="Y1529" s="18" t="str">
        <f t="shared" si="357"/>
        <v/>
      </c>
      <c r="AA1529" s="18" t="str">
        <f t="shared" si="348"/>
        <v/>
      </c>
      <c r="AB1529" s="18" t="str">
        <f t="shared" si="349"/>
        <v/>
      </c>
      <c r="AC1529" s="18" t="str">
        <f t="shared" si="358"/>
        <v/>
      </c>
      <c r="AD1529" s="18" t="str">
        <f t="shared" si="358"/>
        <v/>
      </c>
      <c r="AE1529" s="18" t="str">
        <f t="shared" si="359"/>
        <v/>
      </c>
      <c r="AG1529" s="95" t="str">
        <f>IF($C1529="", "", IF(IFERROR(INDEX(Ingredients!C$11:C$310, MATCH($C1529, Ingredients!$B$11:$B$310, 0)), "")="", "", IFERROR(INDEX(Ingredients!C$11:C$310, MATCH($C1529, Ingredients!$B$11:$B$310, 0)), "")))</f>
        <v/>
      </c>
      <c r="AH1529" s="105" t="str">
        <f>IF($C1529="", "", IF(IFERROR(INDEX(Ingredients!D$11:D$310, MATCH($C1529, Ingredients!$B$11:$B$310, 0)), "")="", "", IFERROR(INDEX(Ingredients!D$11:D$310, MATCH($C1529, Ingredients!$B$11:$B$310, 0)), "")))</f>
        <v/>
      </c>
      <c r="AI1529" s="106" t="str">
        <f>IF($C1529="", "", IF(IFERROR(INDEX(Ingredients!E$11:E$310, MATCH($C1529, Ingredients!$B$11:$B$310, 0)), "")="", "", IFERROR(INDEX(Ingredients!E$11:E$310, MATCH($C1529, Ingredients!$B$11:$B$310, 0)), "")))</f>
        <v/>
      </c>
      <c r="AJ1529" s="108" t="str">
        <f>IF($C1529="", "", IF(IFERROR(INDEX(Ingredients!F$11:F$310, MATCH($C1529, Ingredients!$B$11:$B$310, 0)), "")="", "", IFERROR(INDEX(Ingredients!F$11:F$310, MATCH($C1529, Ingredients!$B$11:$B$310, 0)), "")))</f>
        <v/>
      </c>
      <c r="AK1529" s="106" t="str">
        <f>IF($C1529="", "", IF(IFERROR(INDEX(Ingredients!G$11:G$310, MATCH($C1529, Ingredients!$B$11:$B$310, 0)), "")="", "", IFERROR(INDEX(Ingredients!G$11:G$310, MATCH($C1529, Ingredients!$B$11:$B$310, 0)), "")))</f>
        <v/>
      </c>
      <c r="AL1529" s="79" t="str">
        <f>IF($C1529="", "", IF(IFERROR(INDEX(Ingredients!H$11:H$310, MATCH($C1529, Ingredients!$B$11:$B$310, 0)), "")="", "", IFERROR(INDEX(Ingredients!H$11:H$310, MATCH($C1529, Ingredients!$B$11:$B$310, 0)), "")))</f>
        <v/>
      </c>
      <c r="AN1529" s="83" t="str">
        <f t="shared" si="350"/>
        <v/>
      </c>
      <c r="AP1529" s="114" t="str">
        <f t="shared" si="360"/>
        <v/>
      </c>
      <c r="AR1529" s="117" t="str">
        <f>IF($C1529="", "", IF(IFERROR(INDEX(Ingredients!$AI$11:$AI$310, MATCH($C1529, Ingredients!$B$11:$B$310, 0)), "")="", "", IFERROR(INDEX(Ingredients!$AI$11:$AI$310, MATCH($C1529, Ingredients!$B$11:$B$310, 0)), "")))</f>
        <v/>
      </c>
      <c r="AT1529" s="120" t="str">
        <f t="shared" si="361"/>
        <v/>
      </c>
      <c r="AV1529" s="90" t="str">
        <f t="shared" si="351"/>
        <v/>
      </c>
      <c r="AX1529" s="90" t="str">
        <f>IF($AV1529="", "", COUNTIF($AV$11:$AV$5010, "&lt;"&amp;$AV1529)+1+COUNTIF($AV$11:$AV1529, $AV1529)-1)</f>
        <v/>
      </c>
      <c r="AZ1529" s="111" t="str">
        <f>IF($B1529="", "", SUMIF('Shopping List'!$AV$11:$AV$25, $B1529, 'Shopping List'!$BN$11:$BN$25))</f>
        <v/>
      </c>
      <c r="BB1529" s="117" t="str">
        <f t="shared" si="362"/>
        <v/>
      </c>
    </row>
    <row r="1530" spans="1:54" x14ac:dyDescent="0.25">
      <c r="A1530" s="4"/>
      <c r="B1530" s="37"/>
      <c r="C1530" s="124"/>
      <c r="D1530" s="39"/>
      <c r="E1530" s="125"/>
      <c r="F1530" s="48"/>
      <c r="G1530" s="4"/>
      <c r="H1530" s="4"/>
      <c r="I1530" s="95" t="str">
        <f>IF($C1530="", "", IF(IFERROR(INDEX(Ingredients!$C$11:$C$310, MATCH($C1530, Ingredients!$B$11:$B$310, 0)), "")="", "", IFERROR(INDEX(Ingredients!$C$11:$C$310, MATCH($C1530, Ingredients!$B$11:$B$310, 0)), "")))</f>
        <v/>
      </c>
      <c r="J1530" s="73" t="str">
        <f>IF($B1530="", "", IF(IFERROR(INDEX(Meals!$C$11:$C$260, MATCH($B1530, Meals!$B$11:$B$260, 0)), "")="", "", IFERROR(INDEX(Meals!$C$11:$C$260, MATCH($B1530, Meals!$B$11:$B$260, 0)), "")))</f>
        <v/>
      </c>
      <c r="K1530" s="4"/>
      <c r="L1530" s="72" t="str">
        <f t="shared" si="352"/>
        <v/>
      </c>
      <c r="M1530" s="73" t="str">
        <f t="shared" si="353"/>
        <v/>
      </c>
      <c r="N1530" s="4"/>
      <c r="O1530" s="78" t="str">
        <f t="shared" si="354"/>
        <v/>
      </c>
      <c r="P1530" s="79" t="str">
        <f t="shared" si="355"/>
        <v/>
      </c>
      <c r="Q1530" s="4"/>
      <c r="R1530" s="90" t="str">
        <f t="shared" si="356"/>
        <v/>
      </c>
      <c r="S1530" s="4"/>
      <c r="Y1530" s="18" t="str">
        <f t="shared" si="357"/>
        <v/>
      </c>
      <c r="AA1530" s="18" t="str">
        <f t="shared" si="348"/>
        <v/>
      </c>
      <c r="AB1530" s="18" t="str">
        <f t="shared" si="349"/>
        <v/>
      </c>
      <c r="AC1530" s="18" t="str">
        <f t="shared" si="358"/>
        <v/>
      </c>
      <c r="AD1530" s="18" t="str">
        <f t="shared" si="358"/>
        <v/>
      </c>
      <c r="AE1530" s="18" t="str">
        <f t="shared" si="359"/>
        <v/>
      </c>
      <c r="AG1530" s="95" t="str">
        <f>IF($C1530="", "", IF(IFERROR(INDEX(Ingredients!C$11:C$310, MATCH($C1530, Ingredients!$B$11:$B$310, 0)), "")="", "", IFERROR(INDEX(Ingredients!C$11:C$310, MATCH($C1530, Ingredients!$B$11:$B$310, 0)), "")))</f>
        <v/>
      </c>
      <c r="AH1530" s="105" t="str">
        <f>IF($C1530="", "", IF(IFERROR(INDEX(Ingredients!D$11:D$310, MATCH($C1530, Ingredients!$B$11:$B$310, 0)), "")="", "", IFERROR(INDEX(Ingredients!D$11:D$310, MATCH($C1530, Ingredients!$B$11:$B$310, 0)), "")))</f>
        <v/>
      </c>
      <c r="AI1530" s="106" t="str">
        <f>IF($C1530="", "", IF(IFERROR(INDEX(Ingredients!E$11:E$310, MATCH($C1530, Ingredients!$B$11:$B$310, 0)), "")="", "", IFERROR(INDEX(Ingredients!E$11:E$310, MATCH($C1530, Ingredients!$B$11:$B$310, 0)), "")))</f>
        <v/>
      </c>
      <c r="AJ1530" s="108" t="str">
        <f>IF($C1530="", "", IF(IFERROR(INDEX(Ingredients!F$11:F$310, MATCH($C1530, Ingredients!$B$11:$B$310, 0)), "")="", "", IFERROR(INDEX(Ingredients!F$11:F$310, MATCH($C1530, Ingredients!$B$11:$B$310, 0)), "")))</f>
        <v/>
      </c>
      <c r="AK1530" s="106" t="str">
        <f>IF($C1530="", "", IF(IFERROR(INDEX(Ingredients!G$11:G$310, MATCH($C1530, Ingredients!$B$11:$B$310, 0)), "")="", "", IFERROR(INDEX(Ingredients!G$11:G$310, MATCH($C1530, Ingredients!$B$11:$B$310, 0)), "")))</f>
        <v/>
      </c>
      <c r="AL1530" s="79" t="str">
        <f>IF($C1530="", "", IF(IFERROR(INDEX(Ingredients!H$11:H$310, MATCH($C1530, Ingredients!$B$11:$B$310, 0)), "")="", "", IFERROR(INDEX(Ingredients!H$11:H$310, MATCH($C1530, Ingredients!$B$11:$B$310, 0)), "")))</f>
        <v/>
      </c>
      <c r="AN1530" s="83" t="str">
        <f t="shared" si="350"/>
        <v/>
      </c>
      <c r="AP1530" s="114" t="str">
        <f t="shared" si="360"/>
        <v/>
      </c>
      <c r="AR1530" s="117" t="str">
        <f>IF($C1530="", "", IF(IFERROR(INDEX(Ingredients!$AI$11:$AI$310, MATCH($C1530, Ingredients!$B$11:$B$310, 0)), "")="", "", IFERROR(INDEX(Ingredients!$AI$11:$AI$310, MATCH($C1530, Ingredients!$B$11:$B$310, 0)), "")))</f>
        <v/>
      </c>
      <c r="AT1530" s="120" t="str">
        <f t="shared" si="361"/>
        <v/>
      </c>
      <c r="AV1530" s="90" t="str">
        <f t="shared" si="351"/>
        <v/>
      </c>
      <c r="AX1530" s="90" t="str">
        <f>IF($AV1530="", "", COUNTIF($AV$11:$AV$5010, "&lt;"&amp;$AV1530)+1+COUNTIF($AV$11:$AV1530, $AV1530)-1)</f>
        <v/>
      </c>
      <c r="AZ1530" s="111" t="str">
        <f>IF($B1530="", "", SUMIF('Shopping List'!$AV$11:$AV$25, $B1530, 'Shopping List'!$BN$11:$BN$25))</f>
        <v/>
      </c>
      <c r="BB1530" s="117" t="str">
        <f t="shared" si="362"/>
        <v/>
      </c>
    </row>
    <row r="1531" spans="1:54" x14ac:dyDescent="0.25">
      <c r="A1531" s="4"/>
      <c r="B1531" s="37"/>
      <c r="C1531" s="124"/>
      <c r="D1531" s="39"/>
      <c r="E1531" s="125"/>
      <c r="F1531" s="48"/>
      <c r="G1531" s="4"/>
      <c r="H1531" s="4"/>
      <c r="I1531" s="95" t="str">
        <f>IF($C1531="", "", IF(IFERROR(INDEX(Ingredients!$C$11:$C$310, MATCH($C1531, Ingredients!$B$11:$B$310, 0)), "")="", "", IFERROR(INDEX(Ingredients!$C$11:$C$310, MATCH($C1531, Ingredients!$B$11:$B$310, 0)), "")))</f>
        <v/>
      </c>
      <c r="J1531" s="73" t="str">
        <f>IF($B1531="", "", IF(IFERROR(INDEX(Meals!$C$11:$C$260, MATCH($B1531, Meals!$B$11:$B$260, 0)), "")="", "", IFERROR(INDEX(Meals!$C$11:$C$260, MATCH($B1531, Meals!$B$11:$B$260, 0)), "")))</f>
        <v/>
      </c>
      <c r="K1531" s="4"/>
      <c r="L1531" s="72" t="str">
        <f t="shared" si="352"/>
        <v/>
      </c>
      <c r="M1531" s="73" t="str">
        <f t="shared" si="353"/>
        <v/>
      </c>
      <c r="N1531" s="4"/>
      <c r="O1531" s="78" t="str">
        <f t="shared" si="354"/>
        <v/>
      </c>
      <c r="P1531" s="79" t="str">
        <f t="shared" si="355"/>
        <v/>
      </c>
      <c r="Q1531" s="4"/>
      <c r="R1531" s="90" t="str">
        <f t="shared" si="356"/>
        <v/>
      </c>
      <c r="S1531" s="4"/>
      <c r="Y1531" s="18" t="str">
        <f t="shared" si="357"/>
        <v/>
      </c>
      <c r="AA1531" s="18" t="str">
        <f t="shared" si="348"/>
        <v/>
      </c>
      <c r="AB1531" s="18" t="str">
        <f t="shared" si="349"/>
        <v/>
      </c>
      <c r="AC1531" s="18" t="str">
        <f t="shared" si="358"/>
        <v/>
      </c>
      <c r="AD1531" s="18" t="str">
        <f t="shared" si="358"/>
        <v/>
      </c>
      <c r="AE1531" s="18" t="str">
        <f t="shared" si="359"/>
        <v/>
      </c>
      <c r="AG1531" s="95" t="str">
        <f>IF($C1531="", "", IF(IFERROR(INDEX(Ingredients!C$11:C$310, MATCH($C1531, Ingredients!$B$11:$B$310, 0)), "")="", "", IFERROR(INDEX(Ingredients!C$11:C$310, MATCH($C1531, Ingredients!$B$11:$B$310, 0)), "")))</f>
        <v/>
      </c>
      <c r="AH1531" s="105" t="str">
        <f>IF($C1531="", "", IF(IFERROR(INDEX(Ingredients!D$11:D$310, MATCH($C1531, Ingredients!$B$11:$B$310, 0)), "")="", "", IFERROR(INDEX(Ingredients!D$11:D$310, MATCH($C1531, Ingredients!$B$11:$B$310, 0)), "")))</f>
        <v/>
      </c>
      <c r="AI1531" s="106" t="str">
        <f>IF($C1531="", "", IF(IFERROR(INDEX(Ingredients!E$11:E$310, MATCH($C1531, Ingredients!$B$11:$B$310, 0)), "")="", "", IFERROR(INDEX(Ingredients!E$11:E$310, MATCH($C1531, Ingredients!$B$11:$B$310, 0)), "")))</f>
        <v/>
      </c>
      <c r="AJ1531" s="108" t="str">
        <f>IF($C1531="", "", IF(IFERROR(INDEX(Ingredients!F$11:F$310, MATCH($C1531, Ingredients!$B$11:$B$310, 0)), "")="", "", IFERROR(INDEX(Ingredients!F$11:F$310, MATCH($C1531, Ingredients!$B$11:$B$310, 0)), "")))</f>
        <v/>
      </c>
      <c r="AK1531" s="106" t="str">
        <f>IF($C1531="", "", IF(IFERROR(INDEX(Ingredients!G$11:G$310, MATCH($C1531, Ingredients!$B$11:$B$310, 0)), "")="", "", IFERROR(INDEX(Ingredients!G$11:G$310, MATCH($C1531, Ingredients!$B$11:$B$310, 0)), "")))</f>
        <v/>
      </c>
      <c r="AL1531" s="79" t="str">
        <f>IF($C1531="", "", IF(IFERROR(INDEX(Ingredients!H$11:H$310, MATCH($C1531, Ingredients!$B$11:$B$310, 0)), "")="", "", IFERROR(INDEX(Ingredients!H$11:H$310, MATCH($C1531, Ingredients!$B$11:$B$310, 0)), "")))</f>
        <v/>
      </c>
      <c r="AN1531" s="83" t="str">
        <f t="shared" si="350"/>
        <v/>
      </c>
      <c r="AP1531" s="114" t="str">
        <f t="shared" si="360"/>
        <v/>
      </c>
      <c r="AR1531" s="117" t="str">
        <f>IF($C1531="", "", IF(IFERROR(INDEX(Ingredients!$AI$11:$AI$310, MATCH($C1531, Ingredients!$B$11:$B$310, 0)), "")="", "", IFERROR(INDEX(Ingredients!$AI$11:$AI$310, MATCH($C1531, Ingredients!$B$11:$B$310, 0)), "")))</f>
        <v/>
      </c>
      <c r="AT1531" s="120" t="str">
        <f t="shared" si="361"/>
        <v/>
      </c>
      <c r="AV1531" s="90" t="str">
        <f t="shared" si="351"/>
        <v/>
      </c>
      <c r="AX1531" s="90" t="str">
        <f>IF($AV1531="", "", COUNTIF($AV$11:$AV$5010, "&lt;"&amp;$AV1531)+1+COUNTIF($AV$11:$AV1531, $AV1531)-1)</f>
        <v/>
      </c>
      <c r="AZ1531" s="111" t="str">
        <f>IF($B1531="", "", SUMIF('Shopping List'!$AV$11:$AV$25, $B1531, 'Shopping List'!$BN$11:$BN$25))</f>
        <v/>
      </c>
      <c r="BB1531" s="117" t="str">
        <f t="shared" si="362"/>
        <v/>
      </c>
    </row>
    <row r="1532" spans="1:54" x14ac:dyDescent="0.25">
      <c r="A1532" s="4"/>
      <c r="B1532" s="37"/>
      <c r="C1532" s="124"/>
      <c r="D1532" s="39"/>
      <c r="E1532" s="125"/>
      <c r="F1532" s="48"/>
      <c r="G1532" s="4"/>
      <c r="H1532" s="4"/>
      <c r="I1532" s="95" t="str">
        <f>IF($C1532="", "", IF(IFERROR(INDEX(Ingredients!$C$11:$C$310, MATCH($C1532, Ingredients!$B$11:$B$310, 0)), "")="", "", IFERROR(INDEX(Ingredients!$C$11:$C$310, MATCH($C1532, Ingredients!$B$11:$B$310, 0)), "")))</f>
        <v/>
      </c>
      <c r="J1532" s="73" t="str">
        <f>IF($B1532="", "", IF(IFERROR(INDEX(Meals!$C$11:$C$260, MATCH($B1532, Meals!$B$11:$B$260, 0)), "")="", "", IFERROR(INDEX(Meals!$C$11:$C$260, MATCH($B1532, Meals!$B$11:$B$260, 0)), "")))</f>
        <v/>
      </c>
      <c r="K1532" s="4"/>
      <c r="L1532" s="72" t="str">
        <f t="shared" si="352"/>
        <v/>
      </c>
      <c r="M1532" s="73" t="str">
        <f t="shared" si="353"/>
        <v/>
      </c>
      <c r="N1532" s="4"/>
      <c r="O1532" s="78" t="str">
        <f t="shared" si="354"/>
        <v/>
      </c>
      <c r="P1532" s="79" t="str">
        <f t="shared" si="355"/>
        <v/>
      </c>
      <c r="Q1532" s="4"/>
      <c r="R1532" s="90" t="str">
        <f t="shared" si="356"/>
        <v/>
      </c>
      <c r="S1532" s="4"/>
      <c r="Y1532" s="18" t="str">
        <f t="shared" si="357"/>
        <v/>
      </c>
      <c r="AA1532" s="18" t="str">
        <f t="shared" si="348"/>
        <v/>
      </c>
      <c r="AB1532" s="18" t="str">
        <f t="shared" si="349"/>
        <v/>
      </c>
      <c r="AC1532" s="18" t="str">
        <f t="shared" si="358"/>
        <v/>
      </c>
      <c r="AD1532" s="18" t="str">
        <f t="shared" si="358"/>
        <v/>
      </c>
      <c r="AE1532" s="18" t="str">
        <f t="shared" si="359"/>
        <v/>
      </c>
      <c r="AG1532" s="95" t="str">
        <f>IF($C1532="", "", IF(IFERROR(INDEX(Ingredients!C$11:C$310, MATCH($C1532, Ingredients!$B$11:$B$310, 0)), "")="", "", IFERROR(INDEX(Ingredients!C$11:C$310, MATCH($C1532, Ingredients!$B$11:$B$310, 0)), "")))</f>
        <v/>
      </c>
      <c r="AH1532" s="105" t="str">
        <f>IF($C1532="", "", IF(IFERROR(INDEX(Ingredients!D$11:D$310, MATCH($C1532, Ingredients!$B$11:$B$310, 0)), "")="", "", IFERROR(INDEX(Ingredients!D$11:D$310, MATCH($C1532, Ingredients!$B$11:$B$310, 0)), "")))</f>
        <v/>
      </c>
      <c r="AI1532" s="106" t="str">
        <f>IF($C1532="", "", IF(IFERROR(INDEX(Ingredients!E$11:E$310, MATCH($C1532, Ingredients!$B$11:$B$310, 0)), "")="", "", IFERROR(INDEX(Ingredients!E$11:E$310, MATCH($C1532, Ingredients!$B$11:$B$310, 0)), "")))</f>
        <v/>
      </c>
      <c r="AJ1532" s="108" t="str">
        <f>IF($C1532="", "", IF(IFERROR(INDEX(Ingredients!F$11:F$310, MATCH($C1532, Ingredients!$B$11:$B$310, 0)), "")="", "", IFERROR(INDEX(Ingredients!F$11:F$310, MATCH($C1532, Ingredients!$B$11:$B$310, 0)), "")))</f>
        <v/>
      </c>
      <c r="AK1532" s="106" t="str">
        <f>IF($C1532="", "", IF(IFERROR(INDEX(Ingredients!G$11:G$310, MATCH($C1532, Ingredients!$B$11:$B$310, 0)), "")="", "", IFERROR(INDEX(Ingredients!G$11:G$310, MATCH($C1532, Ingredients!$B$11:$B$310, 0)), "")))</f>
        <v/>
      </c>
      <c r="AL1532" s="79" t="str">
        <f>IF($C1532="", "", IF(IFERROR(INDEX(Ingredients!H$11:H$310, MATCH($C1532, Ingredients!$B$11:$B$310, 0)), "")="", "", IFERROR(INDEX(Ingredients!H$11:H$310, MATCH($C1532, Ingredients!$B$11:$B$310, 0)), "")))</f>
        <v/>
      </c>
      <c r="AN1532" s="83" t="str">
        <f t="shared" si="350"/>
        <v/>
      </c>
      <c r="AP1532" s="114" t="str">
        <f t="shared" si="360"/>
        <v/>
      </c>
      <c r="AR1532" s="117" t="str">
        <f>IF($C1532="", "", IF(IFERROR(INDEX(Ingredients!$AI$11:$AI$310, MATCH($C1532, Ingredients!$B$11:$B$310, 0)), "")="", "", IFERROR(INDEX(Ingredients!$AI$11:$AI$310, MATCH($C1532, Ingredients!$B$11:$B$310, 0)), "")))</f>
        <v/>
      </c>
      <c r="AT1532" s="120" t="str">
        <f t="shared" si="361"/>
        <v/>
      </c>
      <c r="AV1532" s="90" t="str">
        <f t="shared" si="351"/>
        <v/>
      </c>
      <c r="AX1532" s="90" t="str">
        <f>IF($AV1532="", "", COUNTIF($AV$11:$AV$5010, "&lt;"&amp;$AV1532)+1+COUNTIF($AV$11:$AV1532, $AV1532)-1)</f>
        <v/>
      </c>
      <c r="AZ1532" s="111" t="str">
        <f>IF($B1532="", "", SUMIF('Shopping List'!$AV$11:$AV$25, $B1532, 'Shopping List'!$BN$11:$BN$25))</f>
        <v/>
      </c>
      <c r="BB1532" s="117" t="str">
        <f t="shared" si="362"/>
        <v/>
      </c>
    </row>
    <row r="1533" spans="1:54" x14ac:dyDescent="0.25">
      <c r="A1533" s="4"/>
      <c r="B1533" s="37"/>
      <c r="C1533" s="124"/>
      <c r="D1533" s="39"/>
      <c r="E1533" s="125"/>
      <c r="F1533" s="48"/>
      <c r="G1533" s="4"/>
      <c r="H1533" s="4"/>
      <c r="I1533" s="95" t="str">
        <f>IF($C1533="", "", IF(IFERROR(INDEX(Ingredients!$C$11:$C$310, MATCH($C1533, Ingredients!$B$11:$B$310, 0)), "")="", "", IFERROR(INDEX(Ingredients!$C$11:$C$310, MATCH($C1533, Ingredients!$B$11:$B$310, 0)), "")))</f>
        <v/>
      </c>
      <c r="J1533" s="73" t="str">
        <f>IF($B1533="", "", IF(IFERROR(INDEX(Meals!$C$11:$C$260, MATCH($B1533, Meals!$B$11:$B$260, 0)), "")="", "", IFERROR(INDEX(Meals!$C$11:$C$260, MATCH($B1533, Meals!$B$11:$B$260, 0)), "")))</f>
        <v/>
      </c>
      <c r="K1533" s="4"/>
      <c r="L1533" s="72" t="str">
        <f t="shared" si="352"/>
        <v/>
      </c>
      <c r="M1533" s="73" t="str">
        <f t="shared" si="353"/>
        <v/>
      </c>
      <c r="N1533" s="4"/>
      <c r="O1533" s="78" t="str">
        <f t="shared" si="354"/>
        <v/>
      </c>
      <c r="P1533" s="79" t="str">
        <f t="shared" si="355"/>
        <v/>
      </c>
      <c r="Q1533" s="4"/>
      <c r="R1533" s="90" t="str">
        <f t="shared" si="356"/>
        <v/>
      </c>
      <c r="S1533" s="4"/>
      <c r="Y1533" s="18" t="str">
        <f t="shared" si="357"/>
        <v/>
      </c>
      <c r="AA1533" s="18" t="str">
        <f t="shared" si="348"/>
        <v/>
      </c>
      <c r="AB1533" s="18" t="str">
        <f t="shared" si="349"/>
        <v/>
      </c>
      <c r="AC1533" s="18" t="str">
        <f t="shared" si="358"/>
        <v/>
      </c>
      <c r="AD1533" s="18" t="str">
        <f t="shared" si="358"/>
        <v/>
      </c>
      <c r="AE1533" s="18" t="str">
        <f t="shared" si="359"/>
        <v/>
      </c>
      <c r="AG1533" s="95" t="str">
        <f>IF($C1533="", "", IF(IFERROR(INDEX(Ingredients!C$11:C$310, MATCH($C1533, Ingredients!$B$11:$B$310, 0)), "")="", "", IFERROR(INDEX(Ingredients!C$11:C$310, MATCH($C1533, Ingredients!$B$11:$B$310, 0)), "")))</f>
        <v/>
      </c>
      <c r="AH1533" s="105" t="str">
        <f>IF($C1533="", "", IF(IFERROR(INDEX(Ingredients!D$11:D$310, MATCH($C1533, Ingredients!$B$11:$B$310, 0)), "")="", "", IFERROR(INDEX(Ingredients!D$11:D$310, MATCH($C1533, Ingredients!$B$11:$B$310, 0)), "")))</f>
        <v/>
      </c>
      <c r="AI1533" s="106" t="str">
        <f>IF($C1533="", "", IF(IFERROR(INDEX(Ingredients!E$11:E$310, MATCH($C1533, Ingredients!$B$11:$B$310, 0)), "")="", "", IFERROR(INDEX(Ingredients!E$11:E$310, MATCH($C1533, Ingredients!$B$11:$B$310, 0)), "")))</f>
        <v/>
      </c>
      <c r="AJ1533" s="108" t="str">
        <f>IF($C1533="", "", IF(IFERROR(INDEX(Ingredients!F$11:F$310, MATCH($C1533, Ingredients!$B$11:$B$310, 0)), "")="", "", IFERROR(INDEX(Ingredients!F$11:F$310, MATCH($C1533, Ingredients!$B$11:$B$310, 0)), "")))</f>
        <v/>
      </c>
      <c r="AK1533" s="106" t="str">
        <f>IF($C1533="", "", IF(IFERROR(INDEX(Ingredients!G$11:G$310, MATCH($C1533, Ingredients!$B$11:$B$310, 0)), "")="", "", IFERROR(INDEX(Ingredients!G$11:G$310, MATCH($C1533, Ingredients!$B$11:$B$310, 0)), "")))</f>
        <v/>
      </c>
      <c r="AL1533" s="79" t="str">
        <f>IF($C1533="", "", IF(IFERROR(INDEX(Ingredients!H$11:H$310, MATCH($C1533, Ingredients!$B$11:$B$310, 0)), "")="", "", IFERROR(INDEX(Ingredients!H$11:H$310, MATCH($C1533, Ingredients!$B$11:$B$310, 0)), "")))</f>
        <v/>
      </c>
      <c r="AN1533" s="83" t="str">
        <f t="shared" si="350"/>
        <v/>
      </c>
      <c r="AP1533" s="114" t="str">
        <f t="shared" si="360"/>
        <v/>
      </c>
      <c r="AR1533" s="117" t="str">
        <f>IF($C1533="", "", IF(IFERROR(INDEX(Ingredients!$AI$11:$AI$310, MATCH($C1533, Ingredients!$B$11:$B$310, 0)), "")="", "", IFERROR(INDEX(Ingredients!$AI$11:$AI$310, MATCH($C1533, Ingredients!$B$11:$B$310, 0)), "")))</f>
        <v/>
      </c>
      <c r="AT1533" s="120" t="str">
        <f t="shared" si="361"/>
        <v/>
      </c>
      <c r="AV1533" s="90" t="str">
        <f t="shared" si="351"/>
        <v/>
      </c>
      <c r="AX1533" s="90" t="str">
        <f>IF($AV1533="", "", COUNTIF($AV$11:$AV$5010, "&lt;"&amp;$AV1533)+1+COUNTIF($AV$11:$AV1533, $AV1533)-1)</f>
        <v/>
      </c>
      <c r="AZ1533" s="111" t="str">
        <f>IF($B1533="", "", SUMIF('Shopping List'!$AV$11:$AV$25, $B1533, 'Shopping List'!$BN$11:$BN$25))</f>
        <v/>
      </c>
      <c r="BB1533" s="117" t="str">
        <f t="shared" si="362"/>
        <v/>
      </c>
    </row>
    <row r="1534" spans="1:54" x14ac:dyDescent="0.25">
      <c r="A1534" s="4"/>
      <c r="B1534" s="37"/>
      <c r="C1534" s="124"/>
      <c r="D1534" s="39"/>
      <c r="E1534" s="125"/>
      <c r="F1534" s="48"/>
      <c r="G1534" s="4"/>
      <c r="H1534" s="4"/>
      <c r="I1534" s="95" t="str">
        <f>IF($C1534="", "", IF(IFERROR(INDEX(Ingredients!$C$11:$C$310, MATCH($C1534, Ingredients!$B$11:$B$310, 0)), "")="", "", IFERROR(INDEX(Ingredients!$C$11:$C$310, MATCH($C1534, Ingredients!$B$11:$B$310, 0)), "")))</f>
        <v/>
      </c>
      <c r="J1534" s="73" t="str">
        <f>IF($B1534="", "", IF(IFERROR(INDEX(Meals!$C$11:$C$260, MATCH($B1534, Meals!$B$11:$B$260, 0)), "")="", "", IFERROR(INDEX(Meals!$C$11:$C$260, MATCH($B1534, Meals!$B$11:$B$260, 0)), "")))</f>
        <v/>
      </c>
      <c r="K1534" s="4"/>
      <c r="L1534" s="72" t="str">
        <f t="shared" si="352"/>
        <v/>
      </c>
      <c r="M1534" s="73" t="str">
        <f t="shared" si="353"/>
        <v/>
      </c>
      <c r="N1534" s="4"/>
      <c r="O1534" s="78" t="str">
        <f t="shared" si="354"/>
        <v/>
      </c>
      <c r="P1534" s="79" t="str">
        <f t="shared" si="355"/>
        <v/>
      </c>
      <c r="Q1534" s="4"/>
      <c r="R1534" s="90" t="str">
        <f t="shared" si="356"/>
        <v/>
      </c>
      <c r="S1534" s="4"/>
      <c r="Y1534" s="18" t="str">
        <f t="shared" si="357"/>
        <v/>
      </c>
      <c r="AA1534" s="18" t="str">
        <f t="shared" si="348"/>
        <v/>
      </c>
      <c r="AB1534" s="18" t="str">
        <f t="shared" si="349"/>
        <v/>
      </c>
      <c r="AC1534" s="18" t="str">
        <f t="shared" si="358"/>
        <v/>
      </c>
      <c r="AD1534" s="18" t="str">
        <f t="shared" si="358"/>
        <v/>
      </c>
      <c r="AE1534" s="18" t="str">
        <f t="shared" si="359"/>
        <v/>
      </c>
      <c r="AG1534" s="95" t="str">
        <f>IF($C1534="", "", IF(IFERROR(INDEX(Ingredients!C$11:C$310, MATCH($C1534, Ingredients!$B$11:$B$310, 0)), "")="", "", IFERROR(INDEX(Ingredients!C$11:C$310, MATCH($C1534, Ingredients!$B$11:$B$310, 0)), "")))</f>
        <v/>
      </c>
      <c r="AH1534" s="105" t="str">
        <f>IF($C1534="", "", IF(IFERROR(INDEX(Ingredients!D$11:D$310, MATCH($C1534, Ingredients!$B$11:$B$310, 0)), "")="", "", IFERROR(INDEX(Ingredients!D$11:D$310, MATCH($C1534, Ingredients!$B$11:$B$310, 0)), "")))</f>
        <v/>
      </c>
      <c r="AI1534" s="106" t="str">
        <f>IF($C1534="", "", IF(IFERROR(INDEX(Ingredients!E$11:E$310, MATCH($C1534, Ingredients!$B$11:$B$310, 0)), "")="", "", IFERROR(INDEX(Ingredients!E$11:E$310, MATCH($C1534, Ingredients!$B$11:$B$310, 0)), "")))</f>
        <v/>
      </c>
      <c r="AJ1534" s="108" t="str">
        <f>IF($C1534="", "", IF(IFERROR(INDEX(Ingredients!F$11:F$310, MATCH($C1534, Ingredients!$B$11:$B$310, 0)), "")="", "", IFERROR(INDEX(Ingredients!F$11:F$310, MATCH($C1534, Ingredients!$B$11:$B$310, 0)), "")))</f>
        <v/>
      </c>
      <c r="AK1534" s="106" t="str">
        <f>IF($C1534="", "", IF(IFERROR(INDEX(Ingredients!G$11:G$310, MATCH($C1534, Ingredients!$B$11:$B$310, 0)), "")="", "", IFERROR(INDEX(Ingredients!G$11:G$310, MATCH($C1534, Ingredients!$B$11:$B$310, 0)), "")))</f>
        <v/>
      </c>
      <c r="AL1534" s="79" t="str">
        <f>IF($C1534="", "", IF(IFERROR(INDEX(Ingredients!H$11:H$310, MATCH($C1534, Ingredients!$B$11:$B$310, 0)), "")="", "", IFERROR(INDEX(Ingredients!H$11:H$310, MATCH($C1534, Ingredients!$B$11:$B$310, 0)), "")))</f>
        <v/>
      </c>
      <c r="AN1534" s="83" t="str">
        <f t="shared" si="350"/>
        <v/>
      </c>
      <c r="AP1534" s="114" t="str">
        <f t="shared" si="360"/>
        <v/>
      </c>
      <c r="AR1534" s="117" t="str">
        <f>IF($C1534="", "", IF(IFERROR(INDEX(Ingredients!$AI$11:$AI$310, MATCH($C1534, Ingredients!$B$11:$B$310, 0)), "")="", "", IFERROR(INDEX(Ingredients!$AI$11:$AI$310, MATCH($C1534, Ingredients!$B$11:$B$310, 0)), "")))</f>
        <v/>
      </c>
      <c r="AT1534" s="120" t="str">
        <f t="shared" si="361"/>
        <v/>
      </c>
      <c r="AV1534" s="90" t="str">
        <f t="shared" si="351"/>
        <v/>
      </c>
      <c r="AX1534" s="90" t="str">
        <f>IF($AV1534="", "", COUNTIF($AV$11:$AV$5010, "&lt;"&amp;$AV1534)+1+COUNTIF($AV$11:$AV1534, $AV1534)-1)</f>
        <v/>
      </c>
      <c r="AZ1534" s="111" t="str">
        <f>IF($B1534="", "", SUMIF('Shopping List'!$AV$11:$AV$25, $B1534, 'Shopping List'!$BN$11:$BN$25))</f>
        <v/>
      </c>
      <c r="BB1534" s="117" t="str">
        <f t="shared" si="362"/>
        <v/>
      </c>
    </row>
    <row r="1535" spans="1:54" x14ac:dyDescent="0.25">
      <c r="A1535" s="4"/>
      <c r="B1535" s="37"/>
      <c r="C1535" s="124"/>
      <c r="D1535" s="39"/>
      <c r="E1535" s="125"/>
      <c r="F1535" s="48"/>
      <c r="G1535" s="4"/>
      <c r="H1535" s="4"/>
      <c r="I1535" s="95" t="str">
        <f>IF($C1535="", "", IF(IFERROR(INDEX(Ingredients!$C$11:$C$310, MATCH($C1535, Ingredients!$B$11:$B$310, 0)), "")="", "", IFERROR(INDEX(Ingredients!$C$11:$C$310, MATCH($C1535, Ingredients!$B$11:$B$310, 0)), "")))</f>
        <v/>
      </c>
      <c r="J1535" s="73" t="str">
        <f>IF($B1535="", "", IF(IFERROR(INDEX(Meals!$C$11:$C$260, MATCH($B1535, Meals!$B$11:$B$260, 0)), "")="", "", IFERROR(INDEX(Meals!$C$11:$C$260, MATCH($B1535, Meals!$B$11:$B$260, 0)), "")))</f>
        <v/>
      </c>
      <c r="K1535" s="4"/>
      <c r="L1535" s="72" t="str">
        <f t="shared" si="352"/>
        <v/>
      </c>
      <c r="M1535" s="73" t="str">
        <f t="shared" si="353"/>
        <v/>
      </c>
      <c r="N1535" s="4"/>
      <c r="O1535" s="78" t="str">
        <f t="shared" si="354"/>
        <v/>
      </c>
      <c r="P1535" s="79" t="str">
        <f t="shared" si="355"/>
        <v/>
      </c>
      <c r="Q1535" s="4"/>
      <c r="R1535" s="90" t="str">
        <f t="shared" si="356"/>
        <v/>
      </c>
      <c r="S1535" s="4"/>
      <c r="Y1535" s="18" t="str">
        <f t="shared" si="357"/>
        <v/>
      </c>
      <c r="AA1535" s="18" t="str">
        <f t="shared" si="348"/>
        <v/>
      </c>
      <c r="AB1535" s="18" t="str">
        <f t="shared" si="349"/>
        <v/>
      </c>
      <c r="AC1535" s="18" t="str">
        <f t="shared" si="358"/>
        <v/>
      </c>
      <c r="AD1535" s="18" t="str">
        <f t="shared" si="358"/>
        <v/>
      </c>
      <c r="AE1535" s="18" t="str">
        <f t="shared" si="359"/>
        <v/>
      </c>
      <c r="AG1535" s="95" t="str">
        <f>IF($C1535="", "", IF(IFERROR(INDEX(Ingredients!C$11:C$310, MATCH($C1535, Ingredients!$B$11:$B$310, 0)), "")="", "", IFERROR(INDEX(Ingredients!C$11:C$310, MATCH($C1535, Ingredients!$B$11:$B$310, 0)), "")))</f>
        <v/>
      </c>
      <c r="AH1535" s="105" t="str">
        <f>IF($C1535="", "", IF(IFERROR(INDEX(Ingredients!D$11:D$310, MATCH($C1535, Ingredients!$B$11:$B$310, 0)), "")="", "", IFERROR(INDEX(Ingredients!D$11:D$310, MATCH($C1535, Ingredients!$B$11:$B$310, 0)), "")))</f>
        <v/>
      </c>
      <c r="AI1535" s="106" t="str">
        <f>IF($C1535="", "", IF(IFERROR(INDEX(Ingredients!E$11:E$310, MATCH($C1535, Ingredients!$B$11:$B$310, 0)), "")="", "", IFERROR(INDEX(Ingredients!E$11:E$310, MATCH($C1535, Ingredients!$B$11:$B$310, 0)), "")))</f>
        <v/>
      </c>
      <c r="AJ1535" s="108" t="str">
        <f>IF($C1535="", "", IF(IFERROR(INDEX(Ingredients!F$11:F$310, MATCH($C1535, Ingredients!$B$11:$B$310, 0)), "")="", "", IFERROR(INDEX(Ingredients!F$11:F$310, MATCH($C1535, Ingredients!$B$11:$B$310, 0)), "")))</f>
        <v/>
      </c>
      <c r="AK1535" s="106" t="str">
        <f>IF($C1535="", "", IF(IFERROR(INDEX(Ingredients!G$11:G$310, MATCH($C1535, Ingredients!$B$11:$B$310, 0)), "")="", "", IFERROR(INDEX(Ingredients!G$11:G$310, MATCH($C1535, Ingredients!$B$11:$B$310, 0)), "")))</f>
        <v/>
      </c>
      <c r="AL1535" s="79" t="str">
        <f>IF($C1535="", "", IF(IFERROR(INDEX(Ingredients!H$11:H$310, MATCH($C1535, Ingredients!$B$11:$B$310, 0)), "")="", "", IFERROR(INDEX(Ingredients!H$11:H$310, MATCH($C1535, Ingredients!$B$11:$B$310, 0)), "")))</f>
        <v/>
      </c>
      <c r="AN1535" s="83" t="str">
        <f t="shared" si="350"/>
        <v/>
      </c>
      <c r="AP1535" s="114" t="str">
        <f t="shared" si="360"/>
        <v/>
      </c>
      <c r="AR1535" s="117" t="str">
        <f>IF($C1535="", "", IF(IFERROR(INDEX(Ingredients!$AI$11:$AI$310, MATCH($C1535, Ingredients!$B$11:$B$310, 0)), "")="", "", IFERROR(INDEX(Ingredients!$AI$11:$AI$310, MATCH($C1535, Ingredients!$B$11:$B$310, 0)), "")))</f>
        <v/>
      </c>
      <c r="AT1535" s="120" t="str">
        <f t="shared" si="361"/>
        <v/>
      </c>
      <c r="AV1535" s="90" t="str">
        <f t="shared" si="351"/>
        <v/>
      </c>
      <c r="AX1535" s="90" t="str">
        <f>IF($AV1535="", "", COUNTIF($AV$11:$AV$5010, "&lt;"&amp;$AV1535)+1+COUNTIF($AV$11:$AV1535, $AV1535)-1)</f>
        <v/>
      </c>
      <c r="AZ1535" s="111" t="str">
        <f>IF($B1535="", "", SUMIF('Shopping List'!$AV$11:$AV$25, $B1535, 'Shopping List'!$BN$11:$BN$25))</f>
        <v/>
      </c>
      <c r="BB1535" s="117" t="str">
        <f t="shared" si="362"/>
        <v/>
      </c>
    </row>
    <row r="1536" spans="1:54" x14ac:dyDescent="0.25">
      <c r="A1536" s="4"/>
      <c r="B1536" s="37"/>
      <c r="C1536" s="124"/>
      <c r="D1536" s="39"/>
      <c r="E1536" s="125"/>
      <c r="F1536" s="48"/>
      <c r="G1536" s="4"/>
      <c r="H1536" s="4"/>
      <c r="I1536" s="95" t="str">
        <f>IF($C1536="", "", IF(IFERROR(INDEX(Ingredients!$C$11:$C$310, MATCH($C1536, Ingredients!$B$11:$B$310, 0)), "")="", "", IFERROR(INDEX(Ingredients!$C$11:$C$310, MATCH($C1536, Ingredients!$B$11:$B$310, 0)), "")))</f>
        <v/>
      </c>
      <c r="J1536" s="73" t="str">
        <f>IF($B1536="", "", IF(IFERROR(INDEX(Meals!$C$11:$C$260, MATCH($B1536, Meals!$B$11:$B$260, 0)), "")="", "", IFERROR(INDEX(Meals!$C$11:$C$260, MATCH($B1536, Meals!$B$11:$B$260, 0)), "")))</f>
        <v/>
      </c>
      <c r="K1536" s="4"/>
      <c r="L1536" s="72" t="str">
        <f t="shared" si="352"/>
        <v/>
      </c>
      <c r="M1536" s="73" t="str">
        <f t="shared" si="353"/>
        <v/>
      </c>
      <c r="N1536" s="4"/>
      <c r="O1536" s="78" t="str">
        <f t="shared" si="354"/>
        <v/>
      </c>
      <c r="P1536" s="79" t="str">
        <f t="shared" si="355"/>
        <v/>
      </c>
      <c r="Q1536" s="4"/>
      <c r="R1536" s="90" t="str">
        <f t="shared" si="356"/>
        <v/>
      </c>
      <c r="S1536" s="4"/>
      <c r="Y1536" s="18" t="str">
        <f t="shared" si="357"/>
        <v/>
      </c>
      <c r="AA1536" s="18" t="str">
        <f t="shared" si="348"/>
        <v/>
      </c>
      <c r="AB1536" s="18" t="str">
        <f t="shared" si="349"/>
        <v/>
      </c>
      <c r="AC1536" s="18" t="str">
        <f t="shared" si="358"/>
        <v/>
      </c>
      <c r="AD1536" s="18" t="str">
        <f t="shared" si="358"/>
        <v/>
      </c>
      <c r="AE1536" s="18" t="str">
        <f t="shared" si="359"/>
        <v/>
      </c>
      <c r="AG1536" s="95" t="str">
        <f>IF($C1536="", "", IF(IFERROR(INDEX(Ingredients!C$11:C$310, MATCH($C1536, Ingredients!$B$11:$B$310, 0)), "")="", "", IFERROR(INDEX(Ingredients!C$11:C$310, MATCH($C1536, Ingredients!$B$11:$B$310, 0)), "")))</f>
        <v/>
      </c>
      <c r="AH1536" s="105" t="str">
        <f>IF($C1536="", "", IF(IFERROR(INDEX(Ingredients!D$11:D$310, MATCH($C1536, Ingredients!$B$11:$B$310, 0)), "")="", "", IFERROR(INDEX(Ingredients!D$11:D$310, MATCH($C1536, Ingredients!$B$11:$B$310, 0)), "")))</f>
        <v/>
      </c>
      <c r="AI1536" s="106" t="str">
        <f>IF($C1536="", "", IF(IFERROR(INDEX(Ingredients!E$11:E$310, MATCH($C1536, Ingredients!$B$11:$B$310, 0)), "")="", "", IFERROR(INDEX(Ingredients!E$11:E$310, MATCH($C1536, Ingredients!$B$11:$B$310, 0)), "")))</f>
        <v/>
      </c>
      <c r="AJ1536" s="108" t="str">
        <f>IF($C1536="", "", IF(IFERROR(INDEX(Ingredients!F$11:F$310, MATCH($C1536, Ingredients!$B$11:$B$310, 0)), "")="", "", IFERROR(INDEX(Ingredients!F$11:F$310, MATCH($C1536, Ingredients!$B$11:$B$310, 0)), "")))</f>
        <v/>
      </c>
      <c r="AK1536" s="106" t="str">
        <f>IF($C1536="", "", IF(IFERROR(INDEX(Ingredients!G$11:G$310, MATCH($C1536, Ingredients!$B$11:$B$310, 0)), "")="", "", IFERROR(INDEX(Ingredients!G$11:G$310, MATCH($C1536, Ingredients!$B$11:$B$310, 0)), "")))</f>
        <v/>
      </c>
      <c r="AL1536" s="79" t="str">
        <f>IF($C1536="", "", IF(IFERROR(INDEX(Ingredients!H$11:H$310, MATCH($C1536, Ingredients!$B$11:$B$310, 0)), "")="", "", IFERROR(INDEX(Ingredients!H$11:H$310, MATCH($C1536, Ingredients!$B$11:$B$310, 0)), "")))</f>
        <v/>
      </c>
      <c r="AN1536" s="83" t="str">
        <f t="shared" si="350"/>
        <v/>
      </c>
      <c r="AP1536" s="114" t="str">
        <f t="shared" si="360"/>
        <v/>
      </c>
      <c r="AR1536" s="117" t="str">
        <f>IF($C1536="", "", IF(IFERROR(INDEX(Ingredients!$AI$11:$AI$310, MATCH($C1536, Ingredients!$B$11:$B$310, 0)), "")="", "", IFERROR(INDEX(Ingredients!$AI$11:$AI$310, MATCH($C1536, Ingredients!$B$11:$B$310, 0)), "")))</f>
        <v/>
      </c>
      <c r="AT1536" s="120" t="str">
        <f t="shared" si="361"/>
        <v/>
      </c>
      <c r="AV1536" s="90" t="str">
        <f t="shared" si="351"/>
        <v/>
      </c>
      <c r="AX1536" s="90" t="str">
        <f>IF($AV1536="", "", COUNTIF($AV$11:$AV$5010, "&lt;"&amp;$AV1536)+1+COUNTIF($AV$11:$AV1536, $AV1536)-1)</f>
        <v/>
      </c>
      <c r="AZ1536" s="111" t="str">
        <f>IF($B1536="", "", SUMIF('Shopping List'!$AV$11:$AV$25, $B1536, 'Shopping List'!$BN$11:$BN$25))</f>
        <v/>
      </c>
      <c r="BB1536" s="117" t="str">
        <f t="shared" si="362"/>
        <v/>
      </c>
    </row>
    <row r="1537" spans="1:54" x14ac:dyDescent="0.25">
      <c r="A1537" s="4"/>
      <c r="B1537" s="37"/>
      <c r="C1537" s="124"/>
      <c r="D1537" s="39"/>
      <c r="E1537" s="125"/>
      <c r="F1537" s="48"/>
      <c r="G1537" s="4"/>
      <c r="H1537" s="4"/>
      <c r="I1537" s="95" t="str">
        <f>IF($C1537="", "", IF(IFERROR(INDEX(Ingredients!$C$11:$C$310, MATCH($C1537, Ingredients!$B$11:$B$310, 0)), "")="", "", IFERROR(INDEX(Ingredients!$C$11:$C$310, MATCH($C1537, Ingredients!$B$11:$B$310, 0)), "")))</f>
        <v/>
      </c>
      <c r="J1537" s="73" t="str">
        <f>IF($B1537="", "", IF(IFERROR(INDEX(Meals!$C$11:$C$260, MATCH($B1537, Meals!$B$11:$B$260, 0)), "")="", "", IFERROR(INDEX(Meals!$C$11:$C$260, MATCH($B1537, Meals!$B$11:$B$260, 0)), "")))</f>
        <v/>
      </c>
      <c r="K1537" s="4"/>
      <c r="L1537" s="72" t="str">
        <f t="shared" si="352"/>
        <v/>
      </c>
      <c r="M1537" s="73" t="str">
        <f t="shared" si="353"/>
        <v/>
      </c>
      <c r="N1537" s="4"/>
      <c r="O1537" s="78" t="str">
        <f t="shared" si="354"/>
        <v/>
      </c>
      <c r="P1537" s="79" t="str">
        <f t="shared" si="355"/>
        <v/>
      </c>
      <c r="Q1537" s="4"/>
      <c r="R1537" s="90" t="str">
        <f t="shared" si="356"/>
        <v/>
      </c>
      <c r="S1537" s="4"/>
      <c r="Y1537" s="18" t="str">
        <f t="shared" si="357"/>
        <v/>
      </c>
      <c r="AA1537" s="18" t="str">
        <f t="shared" si="348"/>
        <v/>
      </c>
      <c r="AB1537" s="18" t="str">
        <f t="shared" si="349"/>
        <v/>
      </c>
      <c r="AC1537" s="18" t="str">
        <f t="shared" si="358"/>
        <v/>
      </c>
      <c r="AD1537" s="18" t="str">
        <f t="shared" si="358"/>
        <v/>
      </c>
      <c r="AE1537" s="18" t="str">
        <f t="shared" si="359"/>
        <v/>
      </c>
      <c r="AG1537" s="95" t="str">
        <f>IF($C1537="", "", IF(IFERROR(INDEX(Ingredients!C$11:C$310, MATCH($C1537, Ingredients!$B$11:$B$310, 0)), "")="", "", IFERROR(INDEX(Ingredients!C$11:C$310, MATCH($C1537, Ingredients!$B$11:$B$310, 0)), "")))</f>
        <v/>
      </c>
      <c r="AH1537" s="105" t="str">
        <f>IF($C1537="", "", IF(IFERROR(INDEX(Ingredients!D$11:D$310, MATCH($C1537, Ingredients!$B$11:$B$310, 0)), "")="", "", IFERROR(INDEX(Ingredients!D$11:D$310, MATCH($C1537, Ingredients!$B$11:$B$310, 0)), "")))</f>
        <v/>
      </c>
      <c r="AI1537" s="106" t="str">
        <f>IF($C1537="", "", IF(IFERROR(INDEX(Ingredients!E$11:E$310, MATCH($C1537, Ingredients!$B$11:$B$310, 0)), "")="", "", IFERROR(INDEX(Ingredients!E$11:E$310, MATCH($C1537, Ingredients!$B$11:$B$310, 0)), "")))</f>
        <v/>
      </c>
      <c r="AJ1537" s="108" t="str">
        <f>IF($C1537="", "", IF(IFERROR(INDEX(Ingredients!F$11:F$310, MATCH($C1537, Ingredients!$B$11:$B$310, 0)), "")="", "", IFERROR(INDEX(Ingredients!F$11:F$310, MATCH($C1537, Ingredients!$B$11:$B$310, 0)), "")))</f>
        <v/>
      </c>
      <c r="AK1537" s="106" t="str">
        <f>IF($C1537="", "", IF(IFERROR(INDEX(Ingredients!G$11:G$310, MATCH($C1537, Ingredients!$B$11:$B$310, 0)), "")="", "", IFERROR(INDEX(Ingredients!G$11:G$310, MATCH($C1537, Ingredients!$B$11:$B$310, 0)), "")))</f>
        <v/>
      </c>
      <c r="AL1537" s="79" t="str">
        <f>IF($C1537="", "", IF(IFERROR(INDEX(Ingredients!H$11:H$310, MATCH($C1537, Ingredients!$B$11:$B$310, 0)), "")="", "", IFERROR(INDEX(Ingredients!H$11:H$310, MATCH($C1537, Ingredients!$B$11:$B$310, 0)), "")))</f>
        <v/>
      </c>
      <c r="AN1537" s="83" t="str">
        <f t="shared" si="350"/>
        <v/>
      </c>
      <c r="AP1537" s="114" t="str">
        <f t="shared" si="360"/>
        <v/>
      </c>
      <c r="AR1537" s="117" t="str">
        <f>IF($C1537="", "", IF(IFERROR(INDEX(Ingredients!$AI$11:$AI$310, MATCH($C1537, Ingredients!$B$11:$B$310, 0)), "")="", "", IFERROR(INDEX(Ingredients!$AI$11:$AI$310, MATCH($C1537, Ingredients!$B$11:$B$310, 0)), "")))</f>
        <v/>
      </c>
      <c r="AT1537" s="120" t="str">
        <f t="shared" si="361"/>
        <v/>
      </c>
      <c r="AV1537" s="90" t="str">
        <f t="shared" si="351"/>
        <v/>
      </c>
      <c r="AX1537" s="90" t="str">
        <f>IF($AV1537="", "", COUNTIF($AV$11:$AV$5010, "&lt;"&amp;$AV1537)+1+COUNTIF($AV$11:$AV1537, $AV1537)-1)</f>
        <v/>
      </c>
      <c r="AZ1537" s="111" t="str">
        <f>IF($B1537="", "", SUMIF('Shopping List'!$AV$11:$AV$25, $B1537, 'Shopping List'!$BN$11:$BN$25))</f>
        <v/>
      </c>
      <c r="BB1537" s="117" t="str">
        <f t="shared" si="362"/>
        <v/>
      </c>
    </row>
    <row r="1538" spans="1:54" x14ac:dyDescent="0.25">
      <c r="A1538" s="4"/>
      <c r="B1538" s="37"/>
      <c r="C1538" s="124"/>
      <c r="D1538" s="39"/>
      <c r="E1538" s="125"/>
      <c r="F1538" s="48"/>
      <c r="G1538" s="4"/>
      <c r="H1538" s="4"/>
      <c r="I1538" s="95" t="str">
        <f>IF($C1538="", "", IF(IFERROR(INDEX(Ingredients!$C$11:$C$310, MATCH($C1538, Ingredients!$B$11:$B$310, 0)), "")="", "", IFERROR(INDEX(Ingredients!$C$11:$C$310, MATCH($C1538, Ingredients!$B$11:$B$310, 0)), "")))</f>
        <v/>
      </c>
      <c r="J1538" s="73" t="str">
        <f>IF($B1538="", "", IF(IFERROR(INDEX(Meals!$C$11:$C$260, MATCH($B1538, Meals!$B$11:$B$260, 0)), "")="", "", IFERROR(INDEX(Meals!$C$11:$C$260, MATCH($B1538, Meals!$B$11:$B$260, 0)), "")))</f>
        <v/>
      </c>
      <c r="K1538" s="4"/>
      <c r="L1538" s="72" t="str">
        <f t="shared" si="352"/>
        <v/>
      </c>
      <c r="M1538" s="73" t="str">
        <f t="shared" si="353"/>
        <v/>
      </c>
      <c r="N1538" s="4"/>
      <c r="O1538" s="78" t="str">
        <f t="shared" si="354"/>
        <v/>
      </c>
      <c r="P1538" s="79" t="str">
        <f t="shared" si="355"/>
        <v/>
      </c>
      <c r="Q1538" s="4"/>
      <c r="R1538" s="90" t="str">
        <f t="shared" si="356"/>
        <v/>
      </c>
      <c r="S1538" s="4"/>
      <c r="Y1538" s="18" t="str">
        <f t="shared" si="357"/>
        <v/>
      </c>
      <c r="AA1538" s="18" t="str">
        <f t="shared" si="348"/>
        <v/>
      </c>
      <c r="AB1538" s="18" t="str">
        <f t="shared" si="349"/>
        <v/>
      </c>
      <c r="AC1538" s="18" t="str">
        <f t="shared" si="358"/>
        <v/>
      </c>
      <c r="AD1538" s="18" t="str">
        <f t="shared" si="358"/>
        <v/>
      </c>
      <c r="AE1538" s="18" t="str">
        <f t="shared" si="359"/>
        <v/>
      </c>
      <c r="AG1538" s="95" t="str">
        <f>IF($C1538="", "", IF(IFERROR(INDEX(Ingredients!C$11:C$310, MATCH($C1538, Ingredients!$B$11:$B$310, 0)), "")="", "", IFERROR(INDEX(Ingredients!C$11:C$310, MATCH($C1538, Ingredients!$B$11:$B$310, 0)), "")))</f>
        <v/>
      </c>
      <c r="AH1538" s="105" t="str">
        <f>IF($C1538="", "", IF(IFERROR(INDEX(Ingredients!D$11:D$310, MATCH($C1538, Ingredients!$B$11:$B$310, 0)), "")="", "", IFERROR(INDEX(Ingredients!D$11:D$310, MATCH($C1538, Ingredients!$B$11:$B$310, 0)), "")))</f>
        <v/>
      </c>
      <c r="AI1538" s="106" t="str">
        <f>IF($C1538="", "", IF(IFERROR(INDEX(Ingredients!E$11:E$310, MATCH($C1538, Ingredients!$B$11:$B$310, 0)), "")="", "", IFERROR(INDEX(Ingredients!E$11:E$310, MATCH($C1538, Ingredients!$B$11:$B$310, 0)), "")))</f>
        <v/>
      </c>
      <c r="AJ1538" s="108" t="str">
        <f>IF($C1538="", "", IF(IFERROR(INDEX(Ingredients!F$11:F$310, MATCH($C1538, Ingredients!$B$11:$B$310, 0)), "")="", "", IFERROR(INDEX(Ingredients!F$11:F$310, MATCH($C1538, Ingredients!$B$11:$B$310, 0)), "")))</f>
        <v/>
      </c>
      <c r="AK1538" s="106" t="str">
        <f>IF($C1538="", "", IF(IFERROR(INDEX(Ingredients!G$11:G$310, MATCH($C1538, Ingredients!$B$11:$B$310, 0)), "")="", "", IFERROR(INDEX(Ingredients!G$11:G$310, MATCH($C1538, Ingredients!$B$11:$B$310, 0)), "")))</f>
        <v/>
      </c>
      <c r="AL1538" s="79" t="str">
        <f>IF($C1538="", "", IF(IFERROR(INDEX(Ingredients!H$11:H$310, MATCH($C1538, Ingredients!$B$11:$B$310, 0)), "")="", "", IFERROR(INDEX(Ingredients!H$11:H$310, MATCH($C1538, Ingredients!$B$11:$B$310, 0)), "")))</f>
        <v/>
      </c>
      <c r="AN1538" s="83" t="str">
        <f t="shared" si="350"/>
        <v/>
      </c>
      <c r="AP1538" s="114" t="str">
        <f t="shared" si="360"/>
        <v/>
      </c>
      <c r="AR1538" s="117" t="str">
        <f>IF($C1538="", "", IF(IFERROR(INDEX(Ingredients!$AI$11:$AI$310, MATCH($C1538, Ingredients!$B$11:$B$310, 0)), "")="", "", IFERROR(INDEX(Ingredients!$AI$11:$AI$310, MATCH($C1538, Ingredients!$B$11:$B$310, 0)), "")))</f>
        <v/>
      </c>
      <c r="AT1538" s="120" t="str">
        <f t="shared" si="361"/>
        <v/>
      </c>
      <c r="AV1538" s="90" t="str">
        <f t="shared" si="351"/>
        <v/>
      </c>
      <c r="AX1538" s="90" t="str">
        <f>IF($AV1538="", "", COUNTIF($AV$11:$AV$5010, "&lt;"&amp;$AV1538)+1+COUNTIF($AV$11:$AV1538, $AV1538)-1)</f>
        <v/>
      </c>
      <c r="AZ1538" s="111" t="str">
        <f>IF($B1538="", "", SUMIF('Shopping List'!$AV$11:$AV$25, $B1538, 'Shopping List'!$BN$11:$BN$25))</f>
        <v/>
      </c>
      <c r="BB1538" s="117" t="str">
        <f t="shared" si="362"/>
        <v/>
      </c>
    </row>
    <row r="1539" spans="1:54" x14ac:dyDescent="0.25">
      <c r="A1539" s="4"/>
      <c r="B1539" s="37"/>
      <c r="C1539" s="124"/>
      <c r="D1539" s="39"/>
      <c r="E1539" s="125"/>
      <c r="F1539" s="48"/>
      <c r="G1539" s="4"/>
      <c r="H1539" s="4"/>
      <c r="I1539" s="95" t="str">
        <f>IF($C1539="", "", IF(IFERROR(INDEX(Ingredients!$C$11:$C$310, MATCH($C1539, Ingredients!$B$11:$B$310, 0)), "")="", "", IFERROR(INDEX(Ingredients!$C$11:$C$310, MATCH($C1539, Ingredients!$B$11:$B$310, 0)), "")))</f>
        <v/>
      </c>
      <c r="J1539" s="73" t="str">
        <f>IF($B1539="", "", IF(IFERROR(INDEX(Meals!$C$11:$C$260, MATCH($B1539, Meals!$B$11:$B$260, 0)), "")="", "", IFERROR(INDEX(Meals!$C$11:$C$260, MATCH($B1539, Meals!$B$11:$B$260, 0)), "")))</f>
        <v/>
      </c>
      <c r="K1539" s="4"/>
      <c r="L1539" s="72" t="str">
        <f t="shared" si="352"/>
        <v/>
      </c>
      <c r="M1539" s="73" t="str">
        <f t="shared" si="353"/>
        <v/>
      </c>
      <c r="N1539" s="4"/>
      <c r="O1539" s="78" t="str">
        <f t="shared" si="354"/>
        <v/>
      </c>
      <c r="P1539" s="79" t="str">
        <f t="shared" si="355"/>
        <v/>
      </c>
      <c r="Q1539" s="4"/>
      <c r="R1539" s="90" t="str">
        <f t="shared" si="356"/>
        <v/>
      </c>
      <c r="S1539" s="4"/>
      <c r="Y1539" s="18" t="str">
        <f t="shared" si="357"/>
        <v/>
      </c>
      <c r="AA1539" s="18" t="str">
        <f t="shared" si="348"/>
        <v/>
      </c>
      <c r="AB1539" s="18" t="str">
        <f t="shared" si="349"/>
        <v/>
      </c>
      <c r="AC1539" s="18" t="str">
        <f t="shared" si="358"/>
        <v/>
      </c>
      <c r="AD1539" s="18" t="str">
        <f t="shared" si="358"/>
        <v/>
      </c>
      <c r="AE1539" s="18" t="str">
        <f t="shared" si="359"/>
        <v/>
      </c>
      <c r="AG1539" s="95" t="str">
        <f>IF($C1539="", "", IF(IFERROR(INDEX(Ingredients!C$11:C$310, MATCH($C1539, Ingredients!$B$11:$B$310, 0)), "")="", "", IFERROR(INDEX(Ingredients!C$11:C$310, MATCH($C1539, Ingredients!$B$11:$B$310, 0)), "")))</f>
        <v/>
      </c>
      <c r="AH1539" s="105" t="str">
        <f>IF($C1539="", "", IF(IFERROR(INDEX(Ingredients!D$11:D$310, MATCH($C1539, Ingredients!$B$11:$B$310, 0)), "")="", "", IFERROR(INDEX(Ingredients!D$11:D$310, MATCH($C1539, Ingredients!$B$11:$B$310, 0)), "")))</f>
        <v/>
      </c>
      <c r="AI1539" s="106" t="str">
        <f>IF($C1539="", "", IF(IFERROR(INDEX(Ingredients!E$11:E$310, MATCH($C1539, Ingredients!$B$11:$B$310, 0)), "")="", "", IFERROR(INDEX(Ingredients!E$11:E$310, MATCH($C1539, Ingredients!$B$11:$B$310, 0)), "")))</f>
        <v/>
      </c>
      <c r="AJ1539" s="108" t="str">
        <f>IF($C1539="", "", IF(IFERROR(INDEX(Ingredients!F$11:F$310, MATCH($C1539, Ingredients!$B$11:$B$310, 0)), "")="", "", IFERROR(INDEX(Ingredients!F$11:F$310, MATCH($C1539, Ingredients!$B$11:$B$310, 0)), "")))</f>
        <v/>
      </c>
      <c r="AK1539" s="106" t="str">
        <f>IF($C1539="", "", IF(IFERROR(INDEX(Ingredients!G$11:G$310, MATCH($C1539, Ingredients!$B$11:$B$310, 0)), "")="", "", IFERROR(INDEX(Ingredients!G$11:G$310, MATCH($C1539, Ingredients!$B$11:$B$310, 0)), "")))</f>
        <v/>
      </c>
      <c r="AL1539" s="79" t="str">
        <f>IF($C1539="", "", IF(IFERROR(INDEX(Ingredients!H$11:H$310, MATCH($C1539, Ingredients!$B$11:$B$310, 0)), "")="", "", IFERROR(INDEX(Ingredients!H$11:H$310, MATCH($C1539, Ingredients!$B$11:$B$310, 0)), "")))</f>
        <v/>
      </c>
      <c r="AN1539" s="83" t="str">
        <f t="shared" si="350"/>
        <v/>
      </c>
      <c r="AP1539" s="114" t="str">
        <f t="shared" si="360"/>
        <v/>
      </c>
      <c r="AR1539" s="117" t="str">
        <f>IF($C1539="", "", IF(IFERROR(INDEX(Ingredients!$AI$11:$AI$310, MATCH($C1539, Ingredients!$B$11:$B$310, 0)), "")="", "", IFERROR(INDEX(Ingredients!$AI$11:$AI$310, MATCH($C1539, Ingredients!$B$11:$B$310, 0)), "")))</f>
        <v/>
      </c>
      <c r="AT1539" s="120" t="str">
        <f t="shared" si="361"/>
        <v/>
      </c>
      <c r="AV1539" s="90" t="str">
        <f t="shared" si="351"/>
        <v/>
      </c>
      <c r="AX1539" s="90" t="str">
        <f>IF($AV1539="", "", COUNTIF($AV$11:$AV$5010, "&lt;"&amp;$AV1539)+1+COUNTIF($AV$11:$AV1539, $AV1539)-1)</f>
        <v/>
      </c>
      <c r="AZ1539" s="111" t="str">
        <f>IF($B1539="", "", SUMIF('Shopping List'!$AV$11:$AV$25, $B1539, 'Shopping List'!$BN$11:$BN$25))</f>
        <v/>
      </c>
      <c r="BB1539" s="117" t="str">
        <f t="shared" si="362"/>
        <v/>
      </c>
    </row>
    <row r="1540" spans="1:54" x14ac:dyDescent="0.25">
      <c r="A1540" s="4"/>
      <c r="B1540" s="37"/>
      <c r="C1540" s="124"/>
      <c r="D1540" s="39"/>
      <c r="E1540" s="125"/>
      <c r="F1540" s="48"/>
      <c r="G1540" s="4"/>
      <c r="H1540" s="4"/>
      <c r="I1540" s="95" t="str">
        <f>IF($C1540="", "", IF(IFERROR(INDEX(Ingredients!$C$11:$C$310, MATCH($C1540, Ingredients!$B$11:$B$310, 0)), "")="", "", IFERROR(INDEX(Ingredients!$C$11:$C$310, MATCH($C1540, Ingredients!$B$11:$B$310, 0)), "")))</f>
        <v/>
      </c>
      <c r="J1540" s="73" t="str">
        <f>IF($B1540="", "", IF(IFERROR(INDEX(Meals!$C$11:$C$260, MATCH($B1540, Meals!$B$11:$B$260, 0)), "")="", "", IFERROR(INDEX(Meals!$C$11:$C$260, MATCH($B1540, Meals!$B$11:$B$260, 0)), "")))</f>
        <v/>
      </c>
      <c r="K1540" s="4"/>
      <c r="L1540" s="72" t="str">
        <f t="shared" si="352"/>
        <v/>
      </c>
      <c r="M1540" s="73" t="str">
        <f t="shared" si="353"/>
        <v/>
      </c>
      <c r="N1540" s="4"/>
      <c r="O1540" s="78" t="str">
        <f t="shared" si="354"/>
        <v/>
      </c>
      <c r="P1540" s="79" t="str">
        <f t="shared" si="355"/>
        <v/>
      </c>
      <c r="Q1540" s="4"/>
      <c r="R1540" s="90" t="str">
        <f t="shared" si="356"/>
        <v/>
      </c>
      <c r="S1540" s="4"/>
      <c r="Y1540" s="18" t="str">
        <f t="shared" si="357"/>
        <v/>
      </c>
      <c r="AA1540" s="18" t="str">
        <f t="shared" si="348"/>
        <v/>
      </c>
      <c r="AB1540" s="18" t="str">
        <f t="shared" si="349"/>
        <v/>
      </c>
      <c r="AC1540" s="18" t="str">
        <f t="shared" si="358"/>
        <v/>
      </c>
      <c r="AD1540" s="18" t="str">
        <f t="shared" si="358"/>
        <v/>
      </c>
      <c r="AE1540" s="18" t="str">
        <f t="shared" si="359"/>
        <v/>
      </c>
      <c r="AG1540" s="95" t="str">
        <f>IF($C1540="", "", IF(IFERROR(INDEX(Ingredients!C$11:C$310, MATCH($C1540, Ingredients!$B$11:$B$310, 0)), "")="", "", IFERROR(INDEX(Ingredients!C$11:C$310, MATCH($C1540, Ingredients!$B$11:$B$310, 0)), "")))</f>
        <v/>
      </c>
      <c r="AH1540" s="105" t="str">
        <f>IF($C1540="", "", IF(IFERROR(INDEX(Ingredients!D$11:D$310, MATCH($C1540, Ingredients!$B$11:$B$310, 0)), "")="", "", IFERROR(INDEX(Ingredients!D$11:D$310, MATCH($C1540, Ingredients!$B$11:$B$310, 0)), "")))</f>
        <v/>
      </c>
      <c r="AI1540" s="106" t="str">
        <f>IF($C1540="", "", IF(IFERROR(INDEX(Ingredients!E$11:E$310, MATCH($C1540, Ingredients!$B$11:$B$310, 0)), "")="", "", IFERROR(INDEX(Ingredients!E$11:E$310, MATCH($C1540, Ingredients!$B$11:$B$310, 0)), "")))</f>
        <v/>
      </c>
      <c r="AJ1540" s="108" t="str">
        <f>IF($C1540="", "", IF(IFERROR(INDEX(Ingredients!F$11:F$310, MATCH($C1540, Ingredients!$B$11:$B$310, 0)), "")="", "", IFERROR(INDEX(Ingredients!F$11:F$310, MATCH($C1540, Ingredients!$B$11:$B$310, 0)), "")))</f>
        <v/>
      </c>
      <c r="AK1540" s="106" t="str">
        <f>IF($C1540="", "", IF(IFERROR(INDEX(Ingredients!G$11:G$310, MATCH($C1540, Ingredients!$B$11:$B$310, 0)), "")="", "", IFERROR(INDEX(Ingredients!G$11:G$310, MATCH($C1540, Ingredients!$B$11:$B$310, 0)), "")))</f>
        <v/>
      </c>
      <c r="AL1540" s="79" t="str">
        <f>IF($C1540="", "", IF(IFERROR(INDEX(Ingredients!H$11:H$310, MATCH($C1540, Ingredients!$B$11:$B$310, 0)), "")="", "", IFERROR(INDEX(Ingredients!H$11:H$310, MATCH($C1540, Ingredients!$B$11:$B$310, 0)), "")))</f>
        <v/>
      </c>
      <c r="AN1540" s="83" t="str">
        <f t="shared" si="350"/>
        <v/>
      </c>
      <c r="AP1540" s="114" t="str">
        <f t="shared" si="360"/>
        <v/>
      </c>
      <c r="AR1540" s="117" t="str">
        <f>IF($C1540="", "", IF(IFERROR(INDEX(Ingredients!$AI$11:$AI$310, MATCH($C1540, Ingredients!$B$11:$B$310, 0)), "")="", "", IFERROR(INDEX(Ingredients!$AI$11:$AI$310, MATCH($C1540, Ingredients!$B$11:$B$310, 0)), "")))</f>
        <v/>
      </c>
      <c r="AT1540" s="120" t="str">
        <f t="shared" si="361"/>
        <v/>
      </c>
      <c r="AV1540" s="90" t="str">
        <f t="shared" si="351"/>
        <v/>
      </c>
      <c r="AX1540" s="90" t="str">
        <f>IF($AV1540="", "", COUNTIF($AV$11:$AV$5010, "&lt;"&amp;$AV1540)+1+COUNTIF($AV$11:$AV1540, $AV1540)-1)</f>
        <v/>
      </c>
      <c r="AZ1540" s="111" t="str">
        <f>IF($B1540="", "", SUMIF('Shopping List'!$AV$11:$AV$25, $B1540, 'Shopping List'!$BN$11:$BN$25))</f>
        <v/>
      </c>
      <c r="BB1540" s="117" t="str">
        <f t="shared" si="362"/>
        <v/>
      </c>
    </row>
    <row r="1541" spans="1:54" x14ac:dyDescent="0.25">
      <c r="A1541" s="4"/>
      <c r="B1541" s="37"/>
      <c r="C1541" s="124"/>
      <c r="D1541" s="39"/>
      <c r="E1541" s="125"/>
      <c r="F1541" s="48"/>
      <c r="G1541" s="4"/>
      <c r="H1541" s="4"/>
      <c r="I1541" s="95" t="str">
        <f>IF($C1541="", "", IF(IFERROR(INDEX(Ingredients!$C$11:$C$310, MATCH($C1541, Ingredients!$B$11:$B$310, 0)), "")="", "", IFERROR(INDEX(Ingredients!$C$11:$C$310, MATCH($C1541, Ingredients!$B$11:$B$310, 0)), "")))</f>
        <v/>
      </c>
      <c r="J1541" s="73" t="str">
        <f>IF($B1541="", "", IF(IFERROR(INDEX(Meals!$C$11:$C$260, MATCH($B1541, Meals!$B$11:$B$260, 0)), "")="", "", IFERROR(INDEX(Meals!$C$11:$C$260, MATCH($B1541, Meals!$B$11:$B$260, 0)), "")))</f>
        <v/>
      </c>
      <c r="K1541" s="4"/>
      <c r="L1541" s="72" t="str">
        <f t="shared" si="352"/>
        <v/>
      </c>
      <c r="M1541" s="73" t="str">
        <f t="shared" si="353"/>
        <v/>
      </c>
      <c r="N1541" s="4"/>
      <c r="O1541" s="78" t="str">
        <f t="shared" si="354"/>
        <v/>
      </c>
      <c r="P1541" s="79" t="str">
        <f t="shared" si="355"/>
        <v/>
      </c>
      <c r="Q1541" s="4"/>
      <c r="R1541" s="90" t="str">
        <f t="shared" si="356"/>
        <v/>
      </c>
      <c r="S1541" s="4"/>
      <c r="Y1541" s="18" t="str">
        <f t="shared" si="357"/>
        <v/>
      </c>
      <c r="AA1541" s="18" t="str">
        <f t="shared" si="348"/>
        <v/>
      </c>
      <c r="AB1541" s="18" t="str">
        <f t="shared" si="349"/>
        <v/>
      </c>
      <c r="AC1541" s="18" t="str">
        <f t="shared" si="358"/>
        <v/>
      </c>
      <c r="AD1541" s="18" t="str">
        <f t="shared" si="358"/>
        <v/>
      </c>
      <c r="AE1541" s="18" t="str">
        <f t="shared" si="359"/>
        <v/>
      </c>
      <c r="AG1541" s="95" t="str">
        <f>IF($C1541="", "", IF(IFERROR(INDEX(Ingredients!C$11:C$310, MATCH($C1541, Ingredients!$B$11:$B$310, 0)), "")="", "", IFERROR(INDEX(Ingredients!C$11:C$310, MATCH($C1541, Ingredients!$B$11:$B$310, 0)), "")))</f>
        <v/>
      </c>
      <c r="AH1541" s="105" t="str">
        <f>IF($C1541="", "", IF(IFERROR(INDEX(Ingredients!D$11:D$310, MATCH($C1541, Ingredients!$B$11:$B$310, 0)), "")="", "", IFERROR(INDEX(Ingredients!D$11:D$310, MATCH($C1541, Ingredients!$B$11:$B$310, 0)), "")))</f>
        <v/>
      </c>
      <c r="AI1541" s="106" t="str">
        <f>IF($C1541="", "", IF(IFERROR(INDEX(Ingredients!E$11:E$310, MATCH($C1541, Ingredients!$B$11:$B$310, 0)), "")="", "", IFERROR(INDEX(Ingredients!E$11:E$310, MATCH($C1541, Ingredients!$B$11:$B$310, 0)), "")))</f>
        <v/>
      </c>
      <c r="AJ1541" s="108" t="str">
        <f>IF($C1541="", "", IF(IFERROR(INDEX(Ingredients!F$11:F$310, MATCH($C1541, Ingredients!$B$11:$B$310, 0)), "")="", "", IFERROR(INDEX(Ingredients!F$11:F$310, MATCH($C1541, Ingredients!$B$11:$B$310, 0)), "")))</f>
        <v/>
      </c>
      <c r="AK1541" s="106" t="str">
        <f>IF($C1541="", "", IF(IFERROR(INDEX(Ingredients!G$11:G$310, MATCH($C1541, Ingredients!$B$11:$B$310, 0)), "")="", "", IFERROR(INDEX(Ingredients!G$11:G$310, MATCH($C1541, Ingredients!$B$11:$B$310, 0)), "")))</f>
        <v/>
      </c>
      <c r="AL1541" s="79" t="str">
        <f>IF($C1541="", "", IF(IFERROR(INDEX(Ingredients!H$11:H$310, MATCH($C1541, Ingredients!$B$11:$B$310, 0)), "")="", "", IFERROR(INDEX(Ingredients!H$11:H$310, MATCH($C1541, Ingredients!$B$11:$B$310, 0)), "")))</f>
        <v/>
      </c>
      <c r="AN1541" s="83" t="str">
        <f t="shared" si="350"/>
        <v/>
      </c>
      <c r="AP1541" s="114" t="str">
        <f t="shared" si="360"/>
        <v/>
      </c>
      <c r="AR1541" s="117" t="str">
        <f>IF($C1541="", "", IF(IFERROR(INDEX(Ingredients!$AI$11:$AI$310, MATCH($C1541, Ingredients!$B$11:$B$310, 0)), "")="", "", IFERROR(INDEX(Ingredients!$AI$11:$AI$310, MATCH($C1541, Ingredients!$B$11:$B$310, 0)), "")))</f>
        <v/>
      </c>
      <c r="AT1541" s="120" t="str">
        <f t="shared" si="361"/>
        <v/>
      </c>
      <c r="AV1541" s="90" t="str">
        <f t="shared" si="351"/>
        <v/>
      </c>
      <c r="AX1541" s="90" t="str">
        <f>IF($AV1541="", "", COUNTIF($AV$11:$AV$5010, "&lt;"&amp;$AV1541)+1+COUNTIF($AV$11:$AV1541, $AV1541)-1)</f>
        <v/>
      </c>
      <c r="AZ1541" s="111" t="str">
        <f>IF($B1541="", "", SUMIF('Shopping List'!$AV$11:$AV$25, $B1541, 'Shopping List'!$BN$11:$BN$25))</f>
        <v/>
      </c>
      <c r="BB1541" s="117" t="str">
        <f t="shared" si="362"/>
        <v/>
      </c>
    </row>
    <row r="1542" spans="1:54" x14ac:dyDescent="0.25">
      <c r="A1542" s="4"/>
      <c r="B1542" s="37"/>
      <c r="C1542" s="124"/>
      <c r="D1542" s="39"/>
      <c r="E1542" s="125"/>
      <c r="F1542" s="48"/>
      <c r="G1542" s="4"/>
      <c r="H1542" s="4"/>
      <c r="I1542" s="95" t="str">
        <f>IF($C1542="", "", IF(IFERROR(INDEX(Ingredients!$C$11:$C$310, MATCH($C1542, Ingredients!$B$11:$B$310, 0)), "")="", "", IFERROR(INDEX(Ingredients!$C$11:$C$310, MATCH($C1542, Ingredients!$B$11:$B$310, 0)), "")))</f>
        <v/>
      </c>
      <c r="J1542" s="73" t="str">
        <f>IF($B1542="", "", IF(IFERROR(INDEX(Meals!$C$11:$C$260, MATCH($B1542, Meals!$B$11:$B$260, 0)), "")="", "", IFERROR(INDEX(Meals!$C$11:$C$260, MATCH($B1542, Meals!$B$11:$B$260, 0)), "")))</f>
        <v/>
      </c>
      <c r="K1542" s="4"/>
      <c r="L1542" s="72" t="str">
        <f t="shared" si="352"/>
        <v/>
      </c>
      <c r="M1542" s="73" t="str">
        <f t="shared" si="353"/>
        <v/>
      </c>
      <c r="N1542" s="4"/>
      <c r="O1542" s="78" t="str">
        <f t="shared" si="354"/>
        <v/>
      </c>
      <c r="P1542" s="79" t="str">
        <f t="shared" si="355"/>
        <v/>
      </c>
      <c r="Q1542" s="4"/>
      <c r="R1542" s="90" t="str">
        <f t="shared" si="356"/>
        <v/>
      </c>
      <c r="S1542" s="4"/>
      <c r="Y1542" s="18" t="str">
        <f t="shared" si="357"/>
        <v/>
      </c>
      <c r="AA1542" s="18" t="str">
        <f t="shared" si="348"/>
        <v/>
      </c>
      <c r="AB1542" s="18" t="str">
        <f t="shared" si="349"/>
        <v/>
      </c>
      <c r="AC1542" s="18" t="str">
        <f t="shared" si="358"/>
        <v/>
      </c>
      <c r="AD1542" s="18" t="str">
        <f t="shared" si="358"/>
        <v/>
      </c>
      <c r="AE1542" s="18" t="str">
        <f t="shared" si="359"/>
        <v/>
      </c>
      <c r="AG1542" s="95" t="str">
        <f>IF($C1542="", "", IF(IFERROR(INDEX(Ingredients!C$11:C$310, MATCH($C1542, Ingredients!$B$11:$B$310, 0)), "")="", "", IFERROR(INDEX(Ingredients!C$11:C$310, MATCH($C1542, Ingredients!$B$11:$B$310, 0)), "")))</f>
        <v/>
      </c>
      <c r="AH1542" s="105" t="str">
        <f>IF($C1542="", "", IF(IFERROR(INDEX(Ingredients!D$11:D$310, MATCH($C1542, Ingredients!$B$11:$B$310, 0)), "")="", "", IFERROR(INDEX(Ingredients!D$11:D$310, MATCH($C1542, Ingredients!$B$11:$B$310, 0)), "")))</f>
        <v/>
      </c>
      <c r="AI1542" s="106" t="str">
        <f>IF($C1542="", "", IF(IFERROR(INDEX(Ingredients!E$11:E$310, MATCH($C1542, Ingredients!$B$11:$B$310, 0)), "")="", "", IFERROR(INDEX(Ingredients!E$11:E$310, MATCH($C1542, Ingredients!$B$11:$B$310, 0)), "")))</f>
        <v/>
      </c>
      <c r="AJ1542" s="108" t="str">
        <f>IF($C1542="", "", IF(IFERROR(INDEX(Ingredients!F$11:F$310, MATCH($C1542, Ingredients!$B$11:$B$310, 0)), "")="", "", IFERROR(INDEX(Ingredients!F$11:F$310, MATCH($C1542, Ingredients!$B$11:$B$310, 0)), "")))</f>
        <v/>
      </c>
      <c r="AK1542" s="106" t="str">
        <f>IF($C1542="", "", IF(IFERROR(INDEX(Ingredients!G$11:G$310, MATCH($C1542, Ingredients!$B$11:$B$310, 0)), "")="", "", IFERROR(INDEX(Ingredients!G$11:G$310, MATCH($C1542, Ingredients!$B$11:$B$310, 0)), "")))</f>
        <v/>
      </c>
      <c r="AL1542" s="79" t="str">
        <f>IF($C1542="", "", IF(IFERROR(INDEX(Ingredients!H$11:H$310, MATCH($C1542, Ingredients!$B$11:$B$310, 0)), "")="", "", IFERROR(INDEX(Ingredients!H$11:H$310, MATCH($C1542, Ingredients!$B$11:$B$310, 0)), "")))</f>
        <v/>
      </c>
      <c r="AN1542" s="83" t="str">
        <f t="shared" si="350"/>
        <v/>
      </c>
      <c r="AP1542" s="114" t="str">
        <f t="shared" si="360"/>
        <v/>
      </c>
      <c r="AR1542" s="117" t="str">
        <f>IF($C1542="", "", IF(IFERROR(INDEX(Ingredients!$AI$11:$AI$310, MATCH($C1542, Ingredients!$B$11:$B$310, 0)), "")="", "", IFERROR(INDEX(Ingredients!$AI$11:$AI$310, MATCH($C1542, Ingredients!$B$11:$B$310, 0)), "")))</f>
        <v/>
      </c>
      <c r="AT1542" s="120" t="str">
        <f t="shared" si="361"/>
        <v/>
      </c>
      <c r="AV1542" s="90" t="str">
        <f t="shared" si="351"/>
        <v/>
      </c>
      <c r="AX1542" s="90" t="str">
        <f>IF($AV1542="", "", COUNTIF($AV$11:$AV$5010, "&lt;"&amp;$AV1542)+1+COUNTIF($AV$11:$AV1542, $AV1542)-1)</f>
        <v/>
      </c>
      <c r="AZ1542" s="111" t="str">
        <f>IF($B1542="", "", SUMIF('Shopping List'!$AV$11:$AV$25, $B1542, 'Shopping List'!$BN$11:$BN$25))</f>
        <v/>
      </c>
      <c r="BB1542" s="117" t="str">
        <f t="shared" si="362"/>
        <v/>
      </c>
    </row>
    <row r="1543" spans="1:54" x14ac:dyDescent="0.25">
      <c r="A1543" s="4"/>
      <c r="B1543" s="37"/>
      <c r="C1543" s="124"/>
      <c r="D1543" s="39"/>
      <c r="E1543" s="125"/>
      <c r="F1543" s="48"/>
      <c r="G1543" s="4"/>
      <c r="H1543" s="4"/>
      <c r="I1543" s="95" t="str">
        <f>IF($C1543="", "", IF(IFERROR(INDEX(Ingredients!$C$11:$C$310, MATCH($C1543, Ingredients!$B$11:$B$310, 0)), "")="", "", IFERROR(INDEX(Ingredients!$C$11:$C$310, MATCH($C1543, Ingredients!$B$11:$B$310, 0)), "")))</f>
        <v/>
      </c>
      <c r="J1543" s="73" t="str">
        <f>IF($B1543="", "", IF(IFERROR(INDEX(Meals!$C$11:$C$260, MATCH($B1543, Meals!$B$11:$B$260, 0)), "")="", "", IFERROR(INDEX(Meals!$C$11:$C$260, MATCH($B1543, Meals!$B$11:$B$260, 0)), "")))</f>
        <v/>
      </c>
      <c r="K1543" s="4"/>
      <c r="L1543" s="72" t="str">
        <f t="shared" si="352"/>
        <v/>
      </c>
      <c r="M1543" s="73" t="str">
        <f t="shared" si="353"/>
        <v/>
      </c>
      <c r="N1543" s="4"/>
      <c r="O1543" s="78" t="str">
        <f t="shared" si="354"/>
        <v/>
      </c>
      <c r="P1543" s="79" t="str">
        <f t="shared" si="355"/>
        <v/>
      </c>
      <c r="Q1543" s="4"/>
      <c r="R1543" s="90" t="str">
        <f t="shared" si="356"/>
        <v/>
      </c>
      <c r="S1543" s="4"/>
      <c r="Y1543" s="18" t="str">
        <f t="shared" si="357"/>
        <v/>
      </c>
      <c r="AA1543" s="18" t="str">
        <f t="shared" si="348"/>
        <v/>
      </c>
      <c r="AB1543" s="18" t="str">
        <f t="shared" si="349"/>
        <v/>
      </c>
      <c r="AC1543" s="18" t="str">
        <f t="shared" si="358"/>
        <v/>
      </c>
      <c r="AD1543" s="18" t="str">
        <f t="shared" si="358"/>
        <v/>
      </c>
      <c r="AE1543" s="18" t="str">
        <f t="shared" si="359"/>
        <v/>
      </c>
      <c r="AG1543" s="95" t="str">
        <f>IF($C1543="", "", IF(IFERROR(INDEX(Ingredients!C$11:C$310, MATCH($C1543, Ingredients!$B$11:$B$310, 0)), "")="", "", IFERROR(INDEX(Ingredients!C$11:C$310, MATCH($C1543, Ingredients!$B$11:$B$310, 0)), "")))</f>
        <v/>
      </c>
      <c r="AH1543" s="105" t="str">
        <f>IF($C1543="", "", IF(IFERROR(INDEX(Ingredients!D$11:D$310, MATCH($C1543, Ingredients!$B$11:$B$310, 0)), "")="", "", IFERROR(INDEX(Ingredients!D$11:D$310, MATCH($C1543, Ingredients!$B$11:$B$310, 0)), "")))</f>
        <v/>
      </c>
      <c r="AI1543" s="106" t="str">
        <f>IF($C1543="", "", IF(IFERROR(INDEX(Ingredients!E$11:E$310, MATCH($C1543, Ingredients!$B$11:$B$310, 0)), "")="", "", IFERROR(INDEX(Ingredients!E$11:E$310, MATCH($C1543, Ingredients!$B$11:$B$310, 0)), "")))</f>
        <v/>
      </c>
      <c r="AJ1543" s="108" t="str">
        <f>IF($C1543="", "", IF(IFERROR(INDEX(Ingredients!F$11:F$310, MATCH($C1543, Ingredients!$B$11:$B$310, 0)), "")="", "", IFERROR(INDEX(Ingredients!F$11:F$310, MATCH($C1543, Ingredients!$B$11:$B$310, 0)), "")))</f>
        <v/>
      </c>
      <c r="AK1543" s="106" t="str">
        <f>IF($C1543="", "", IF(IFERROR(INDEX(Ingredients!G$11:G$310, MATCH($C1543, Ingredients!$B$11:$B$310, 0)), "")="", "", IFERROR(INDEX(Ingredients!G$11:G$310, MATCH($C1543, Ingredients!$B$11:$B$310, 0)), "")))</f>
        <v/>
      </c>
      <c r="AL1543" s="79" t="str">
        <f>IF($C1543="", "", IF(IFERROR(INDEX(Ingredients!H$11:H$310, MATCH($C1543, Ingredients!$B$11:$B$310, 0)), "")="", "", IFERROR(INDEX(Ingredients!H$11:H$310, MATCH($C1543, Ingredients!$B$11:$B$310, 0)), "")))</f>
        <v/>
      </c>
      <c r="AN1543" s="83" t="str">
        <f t="shared" si="350"/>
        <v/>
      </c>
      <c r="AP1543" s="114" t="str">
        <f t="shared" si="360"/>
        <v/>
      </c>
      <c r="AR1543" s="117" t="str">
        <f>IF($C1543="", "", IF(IFERROR(INDEX(Ingredients!$AI$11:$AI$310, MATCH($C1543, Ingredients!$B$11:$B$310, 0)), "")="", "", IFERROR(INDEX(Ingredients!$AI$11:$AI$310, MATCH($C1543, Ingredients!$B$11:$B$310, 0)), "")))</f>
        <v/>
      </c>
      <c r="AT1543" s="120" t="str">
        <f t="shared" si="361"/>
        <v/>
      </c>
      <c r="AV1543" s="90" t="str">
        <f t="shared" si="351"/>
        <v/>
      </c>
      <c r="AX1543" s="90" t="str">
        <f>IF($AV1543="", "", COUNTIF($AV$11:$AV$5010, "&lt;"&amp;$AV1543)+1+COUNTIF($AV$11:$AV1543, $AV1543)-1)</f>
        <v/>
      </c>
      <c r="AZ1543" s="111" t="str">
        <f>IF($B1543="", "", SUMIF('Shopping List'!$AV$11:$AV$25, $B1543, 'Shopping List'!$BN$11:$BN$25))</f>
        <v/>
      </c>
      <c r="BB1543" s="117" t="str">
        <f t="shared" si="362"/>
        <v/>
      </c>
    </row>
    <row r="1544" spans="1:54" x14ac:dyDescent="0.25">
      <c r="A1544" s="4"/>
      <c r="B1544" s="37"/>
      <c r="C1544" s="124"/>
      <c r="D1544" s="39"/>
      <c r="E1544" s="125"/>
      <c r="F1544" s="48"/>
      <c r="G1544" s="4"/>
      <c r="H1544" s="4"/>
      <c r="I1544" s="95" t="str">
        <f>IF($C1544="", "", IF(IFERROR(INDEX(Ingredients!$C$11:$C$310, MATCH($C1544, Ingredients!$B$11:$B$310, 0)), "")="", "", IFERROR(INDEX(Ingredients!$C$11:$C$310, MATCH($C1544, Ingredients!$B$11:$B$310, 0)), "")))</f>
        <v/>
      </c>
      <c r="J1544" s="73" t="str">
        <f>IF($B1544="", "", IF(IFERROR(INDEX(Meals!$C$11:$C$260, MATCH($B1544, Meals!$B$11:$B$260, 0)), "")="", "", IFERROR(INDEX(Meals!$C$11:$C$260, MATCH($B1544, Meals!$B$11:$B$260, 0)), "")))</f>
        <v/>
      </c>
      <c r="K1544" s="4"/>
      <c r="L1544" s="72" t="str">
        <f t="shared" si="352"/>
        <v/>
      </c>
      <c r="M1544" s="73" t="str">
        <f t="shared" si="353"/>
        <v/>
      </c>
      <c r="N1544" s="4"/>
      <c r="O1544" s="78" t="str">
        <f t="shared" si="354"/>
        <v/>
      </c>
      <c r="P1544" s="79" t="str">
        <f t="shared" si="355"/>
        <v/>
      </c>
      <c r="Q1544" s="4"/>
      <c r="R1544" s="90" t="str">
        <f t="shared" si="356"/>
        <v/>
      </c>
      <c r="S1544" s="4"/>
      <c r="Y1544" s="18" t="str">
        <f t="shared" si="357"/>
        <v/>
      </c>
      <c r="AA1544" s="18" t="str">
        <f t="shared" si="348"/>
        <v/>
      </c>
      <c r="AB1544" s="18" t="str">
        <f t="shared" si="349"/>
        <v/>
      </c>
      <c r="AC1544" s="18" t="str">
        <f t="shared" si="358"/>
        <v/>
      </c>
      <c r="AD1544" s="18" t="str">
        <f t="shared" si="358"/>
        <v/>
      </c>
      <c r="AE1544" s="18" t="str">
        <f t="shared" si="359"/>
        <v/>
      </c>
      <c r="AG1544" s="95" t="str">
        <f>IF($C1544="", "", IF(IFERROR(INDEX(Ingredients!C$11:C$310, MATCH($C1544, Ingredients!$B$11:$B$310, 0)), "")="", "", IFERROR(INDEX(Ingredients!C$11:C$310, MATCH($C1544, Ingredients!$B$11:$B$310, 0)), "")))</f>
        <v/>
      </c>
      <c r="AH1544" s="105" t="str">
        <f>IF($C1544="", "", IF(IFERROR(INDEX(Ingredients!D$11:D$310, MATCH($C1544, Ingredients!$B$11:$B$310, 0)), "")="", "", IFERROR(INDEX(Ingredients!D$11:D$310, MATCH($C1544, Ingredients!$B$11:$B$310, 0)), "")))</f>
        <v/>
      </c>
      <c r="AI1544" s="106" t="str">
        <f>IF($C1544="", "", IF(IFERROR(INDEX(Ingredients!E$11:E$310, MATCH($C1544, Ingredients!$B$11:$B$310, 0)), "")="", "", IFERROR(INDEX(Ingredients!E$11:E$310, MATCH($C1544, Ingredients!$B$11:$B$310, 0)), "")))</f>
        <v/>
      </c>
      <c r="AJ1544" s="108" t="str">
        <f>IF($C1544="", "", IF(IFERROR(INDEX(Ingredients!F$11:F$310, MATCH($C1544, Ingredients!$B$11:$B$310, 0)), "")="", "", IFERROR(INDEX(Ingredients!F$11:F$310, MATCH($C1544, Ingredients!$B$11:$B$310, 0)), "")))</f>
        <v/>
      </c>
      <c r="AK1544" s="106" t="str">
        <f>IF($C1544="", "", IF(IFERROR(INDEX(Ingredients!G$11:G$310, MATCH($C1544, Ingredients!$B$11:$B$310, 0)), "")="", "", IFERROR(INDEX(Ingredients!G$11:G$310, MATCH($C1544, Ingredients!$B$11:$B$310, 0)), "")))</f>
        <v/>
      </c>
      <c r="AL1544" s="79" t="str">
        <f>IF($C1544="", "", IF(IFERROR(INDEX(Ingredients!H$11:H$310, MATCH($C1544, Ingredients!$B$11:$B$310, 0)), "")="", "", IFERROR(INDEX(Ingredients!H$11:H$310, MATCH($C1544, Ingredients!$B$11:$B$310, 0)), "")))</f>
        <v/>
      </c>
      <c r="AN1544" s="83" t="str">
        <f t="shared" si="350"/>
        <v/>
      </c>
      <c r="AP1544" s="114" t="str">
        <f t="shared" si="360"/>
        <v/>
      </c>
      <c r="AR1544" s="117" t="str">
        <f>IF($C1544="", "", IF(IFERROR(INDEX(Ingredients!$AI$11:$AI$310, MATCH($C1544, Ingredients!$B$11:$B$310, 0)), "")="", "", IFERROR(INDEX(Ingredients!$AI$11:$AI$310, MATCH($C1544, Ingredients!$B$11:$B$310, 0)), "")))</f>
        <v/>
      </c>
      <c r="AT1544" s="120" t="str">
        <f t="shared" si="361"/>
        <v/>
      </c>
      <c r="AV1544" s="90" t="str">
        <f t="shared" si="351"/>
        <v/>
      </c>
      <c r="AX1544" s="90" t="str">
        <f>IF($AV1544="", "", COUNTIF($AV$11:$AV$5010, "&lt;"&amp;$AV1544)+1+COUNTIF($AV$11:$AV1544, $AV1544)-1)</f>
        <v/>
      </c>
      <c r="AZ1544" s="111" t="str">
        <f>IF($B1544="", "", SUMIF('Shopping List'!$AV$11:$AV$25, $B1544, 'Shopping List'!$BN$11:$BN$25))</f>
        <v/>
      </c>
      <c r="BB1544" s="117" t="str">
        <f t="shared" si="362"/>
        <v/>
      </c>
    </row>
    <row r="1545" spans="1:54" x14ac:dyDescent="0.25">
      <c r="A1545" s="4"/>
      <c r="B1545" s="37"/>
      <c r="C1545" s="124"/>
      <c r="D1545" s="39"/>
      <c r="E1545" s="125"/>
      <c r="F1545" s="48"/>
      <c r="G1545" s="4"/>
      <c r="H1545" s="4"/>
      <c r="I1545" s="95" t="str">
        <f>IF($C1545="", "", IF(IFERROR(INDEX(Ingredients!$C$11:$C$310, MATCH($C1545, Ingredients!$B$11:$B$310, 0)), "")="", "", IFERROR(INDEX(Ingredients!$C$11:$C$310, MATCH($C1545, Ingredients!$B$11:$B$310, 0)), "")))</f>
        <v/>
      </c>
      <c r="J1545" s="73" t="str">
        <f>IF($B1545="", "", IF(IFERROR(INDEX(Meals!$C$11:$C$260, MATCH($B1545, Meals!$B$11:$B$260, 0)), "")="", "", IFERROR(INDEX(Meals!$C$11:$C$260, MATCH($B1545, Meals!$B$11:$B$260, 0)), "")))</f>
        <v/>
      </c>
      <c r="K1545" s="4"/>
      <c r="L1545" s="72" t="str">
        <f t="shared" si="352"/>
        <v/>
      </c>
      <c r="M1545" s="73" t="str">
        <f t="shared" si="353"/>
        <v/>
      </c>
      <c r="N1545" s="4"/>
      <c r="O1545" s="78" t="str">
        <f t="shared" si="354"/>
        <v/>
      </c>
      <c r="P1545" s="79" t="str">
        <f t="shared" si="355"/>
        <v/>
      </c>
      <c r="Q1545" s="4"/>
      <c r="R1545" s="90" t="str">
        <f t="shared" si="356"/>
        <v/>
      </c>
      <c r="S1545" s="4"/>
      <c r="Y1545" s="18" t="str">
        <f t="shared" si="357"/>
        <v/>
      </c>
      <c r="AA1545" s="18" t="str">
        <f t="shared" si="348"/>
        <v/>
      </c>
      <c r="AB1545" s="18" t="str">
        <f t="shared" si="349"/>
        <v/>
      </c>
      <c r="AC1545" s="18" t="str">
        <f t="shared" si="358"/>
        <v/>
      </c>
      <c r="AD1545" s="18" t="str">
        <f t="shared" si="358"/>
        <v/>
      </c>
      <c r="AE1545" s="18" t="str">
        <f t="shared" si="359"/>
        <v/>
      </c>
      <c r="AG1545" s="95" t="str">
        <f>IF($C1545="", "", IF(IFERROR(INDEX(Ingredients!C$11:C$310, MATCH($C1545, Ingredients!$B$11:$B$310, 0)), "")="", "", IFERROR(INDEX(Ingredients!C$11:C$310, MATCH($C1545, Ingredients!$B$11:$B$310, 0)), "")))</f>
        <v/>
      </c>
      <c r="AH1545" s="105" t="str">
        <f>IF($C1545="", "", IF(IFERROR(INDEX(Ingredients!D$11:D$310, MATCH($C1545, Ingredients!$B$11:$B$310, 0)), "")="", "", IFERROR(INDEX(Ingredients!D$11:D$310, MATCH($C1545, Ingredients!$B$11:$B$310, 0)), "")))</f>
        <v/>
      </c>
      <c r="AI1545" s="106" t="str">
        <f>IF($C1545="", "", IF(IFERROR(INDEX(Ingredients!E$11:E$310, MATCH($C1545, Ingredients!$B$11:$B$310, 0)), "")="", "", IFERROR(INDEX(Ingredients!E$11:E$310, MATCH($C1545, Ingredients!$B$11:$B$310, 0)), "")))</f>
        <v/>
      </c>
      <c r="AJ1545" s="108" t="str">
        <f>IF($C1545="", "", IF(IFERROR(INDEX(Ingredients!F$11:F$310, MATCH($C1545, Ingredients!$B$11:$B$310, 0)), "")="", "", IFERROR(INDEX(Ingredients!F$11:F$310, MATCH($C1545, Ingredients!$B$11:$B$310, 0)), "")))</f>
        <v/>
      </c>
      <c r="AK1545" s="106" t="str">
        <f>IF($C1545="", "", IF(IFERROR(INDEX(Ingredients!G$11:G$310, MATCH($C1545, Ingredients!$B$11:$B$310, 0)), "")="", "", IFERROR(INDEX(Ingredients!G$11:G$310, MATCH($C1545, Ingredients!$B$11:$B$310, 0)), "")))</f>
        <v/>
      </c>
      <c r="AL1545" s="79" t="str">
        <f>IF($C1545="", "", IF(IFERROR(INDEX(Ingredients!H$11:H$310, MATCH($C1545, Ingredients!$B$11:$B$310, 0)), "")="", "", IFERROR(INDEX(Ingredients!H$11:H$310, MATCH($C1545, Ingredients!$B$11:$B$310, 0)), "")))</f>
        <v/>
      </c>
      <c r="AN1545" s="83" t="str">
        <f t="shared" si="350"/>
        <v/>
      </c>
      <c r="AP1545" s="114" t="str">
        <f t="shared" si="360"/>
        <v/>
      </c>
      <c r="AR1545" s="117" t="str">
        <f>IF($C1545="", "", IF(IFERROR(INDEX(Ingredients!$AI$11:$AI$310, MATCH($C1545, Ingredients!$B$11:$B$310, 0)), "")="", "", IFERROR(INDEX(Ingredients!$AI$11:$AI$310, MATCH($C1545, Ingredients!$B$11:$B$310, 0)), "")))</f>
        <v/>
      </c>
      <c r="AT1545" s="120" t="str">
        <f t="shared" si="361"/>
        <v/>
      </c>
      <c r="AV1545" s="90" t="str">
        <f t="shared" si="351"/>
        <v/>
      </c>
      <c r="AX1545" s="90" t="str">
        <f>IF($AV1545="", "", COUNTIF($AV$11:$AV$5010, "&lt;"&amp;$AV1545)+1+COUNTIF($AV$11:$AV1545, $AV1545)-1)</f>
        <v/>
      </c>
      <c r="AZ1545" s="111" t="str">
        <f>IF($B1545="", "", SUMIF('Shopping List'!$AV$11:$AV$25, $B1545, 'Shopping List'!$BN$11:$BN$25))</f>
        <v/>
      </c>
      <c r="BB1545" s="117" t="str">
        <f t="shared" si="362"/>
        <v/>
      </c>
    </row>
    <row r="1546" spans="1:54" x14ac:dyDescent="0.25">
      <c r="A1546" s="4"/>
      <c r="B1546" s="37"/>
      <c r="C1546" s="124"/>
      <c r="D1546" s="39"/>
      <c r="E1546" s="125"/>
      <c r="F1546" s="48"/>
      <c r="G1546" s="4"/>
      <c r="H1546" s="4"/>
      <c r="I1546" s="95" t="str">
        <f>IF($C1546="", "", IF(IFERROR(INDEX(Ingredients!$C$11:$C$310, MATCH($C1546, Ingredients!$B$11:$B$310, 0)), "")="", "", IFERROR(INDEX(Ingredients!$C$11:$C$310, MATCH($C1546, Ingredients!$B$11:$B$310, 0)), "")))</f>
        <v/>
      </c>
      <c r="J1546" s="73" t="str">
        <f>IF($B1546="", "", IF(IFERROR(INDEX(Meals!$C$11:$C$260, MATCH($B1546, Meals!$B$11:$B$260, 0)), "")="", "", IFERROR(INDEX(Meals!$C$11:$C$260, MATCH($B1546, Meals!$B$11:$B$260, 0)), "")))</f>
        <v/>
      </c>
      <c r="K1546" s="4"/>
      <c r="L1546" s="72" t="str">
        <f t="shared" si="352"/>
        <v/>
      </c>
      <c r="M1546" s="73" t="str">
        <f t="shared" si="353"/>
        <v/>
      </c>
      <c r="N1546" s="4"/>
      <c r="O1546" s="78" t="str">
        <f t="shared" si="354"/>
        <v/>
      </c>
      <c r="P1546" s="79" t="str">
        <f t="shared" si="355"/>
        <v/>
      </c>
      <c r="Q1546" s="4"/>
      <c r="R1546" s="90" t="str">
        <f t="shared" si="356"/>
        <v/>
      </c>
      <c r="S1546" s="4"/>
      <c r="Y1546" s="18" t="str">
        <f t="shared" si="357"/>
        <v/>
      </c>
      <c r="AA1546" s="18" t="str">
        <f t="shared" si="348"/>
        <v/>
      </c>
      <c r="AB1546" s="18" t="str">
        <f t="shared" si="349"/>
        <v/>
      </c>
      <c r="AC1546" s="18" t="str">
        <f t="shared" si="358"/>
        <v/>
      </c>
      <c r="AD1546" s="18" t="str">
        <f t="shared" si="358"/>
        <v/>
      </c>
      <c r="AE1546" s="18" t="str">
        <f t="shared" si="359"/>
        <v/>
      </c>
      <c r="AG1546" s="95" t="str">
        <f>IF($C1546="", "", IF(IFERROR(INDEX(Ingredients!C$11:C$310, MATCH($C1546, Ingredients!$B$11:$B$310, 0)), "")="", "", IFERROR(INDEX(Ingredients!C$11:C$310, MATCH($C1546, Ingredients!$B$11:$B$310, 0)), "")))</f>
        <v/>
      </c>
      <c r="AH1546" s="105" t="str">
        <f>IF($C1546="", "", IF(IFERROR(INDEX(Ingredients!D$11:D$310, MATCH($C1546, Ingredients!$B$11:$B$310, 0)), "")="", "", IFERROR(INDEX(Ingredients!D$11:D$310, MATCH($C1546, Ingredients!$B$11:$B$310, 0)), "")))</f>
        <v/>
      </c>
      <c r="AI1546" s="106" t="str">
        <f>IF($C1546="", "", IF(IFERROR(INDEX(Ingredients!E$11:E$310, MATCH($C1546, Ingredients!$B$11:$B$310, 0)), "")="", "", IFERROR(INDEX(Ingredients!E$11:E$310, MATCH($C1546, Ingredients!$B$11:$B$310, 0)), "")))</f>
        <v/>
      </c>
      <c r="AJ1546" s="108" t="str">
        <f>IF($C1546="", "", IF(IFERROR(INDEX(Ingredients!F$11:F$310, MATCH($C1546, Ingredients!$B$11:$B$310, 0)), "")="", "", IFERROR(INDEX(Ingredients!F$11:F$310, MATCH($C1546, Ingredients!$B$11:$B$310, 0)), "")))</f>
        <v/>
      </c>
      <c r="AK1546" s="106" t="str">
        <f>IF($C1546="", "", IF(IFERROR(INDEX(Ingredients!G$11:G$310, MATCH($C1546, Ingredients!$B$11:$B$310, 0)), "")="", "", IFERROR(INDEX(Ingredients!G$11:G$310, MATCH($C1546, Ingredients!$B$11:$B$310, 0)), "")))</f>
        <v/>
      </c>
      <c r="AL1546" s="79" t="str">
        <f>IF($C1546="", "", IF(IFERROR(INDEX(Ingredients!H$11:H$310, MATCH($C1546, Ingredients!$B$11:$B$310, 0)), "")="", "", IFERROR(INDEX(Ingredients!H$11:H$310, MATCH($C1546, Ingredients!$B$11:$B$310, 0)), "")))</f>
        <v/>
      </c>
      <c r="AN1546" s="83" t="str">
        <f t="shared" si="350"/>
        <v/>
      </c>
      <c r="AP1546" s="114" t="str">
        <f t="shared" si="360"/>
        <v/>
      </c>
      <c r="AR1546" s="117" t="str">
        <f>IF($C1546="", "", IF(IFERROR(INDEX(Ingredients!$AI$11:$AI$310, MATCH($C1546, Ingredients!$B$11:$B$310, 0)), "")="", "", IFERROR(INDEX(Ingredients!$AI$11:$AI$310, MATCH($C1546, Ingredients!$B$11:$B$310, 0)), "")))</f>
        <v/>
      </c>
      <c r="AT1546" s="120" t="str">
        <f t="shared" si="361"/>
        <v/>
      </c>
      <c r="AV1546" s="90" t="str">
        <f t="shared" si="351"/>
        <v/>
      </c>
      <c r="AX1546" s="90" t="str">
        <f>IF($AV1546="", "", COUNTIF($AV$11:$AV$5010, "&lt;"&amp;$AV1546)+1+COUNTIF($AV$11:$AV1546, $AV1546)-1)</f>
        <v/>
      </c>
      <c r="AZ1546" s="111" t="str">
        <f>IF($B1546="", "", SUMIF('Shopping List'!$AV$11:$AV$25, $B1546, 'Shopping List'!$BN$11:$BN$25))</f>
        <v/>
      </c>
      <c r="BB1546" s="117" t="str">
        <f t="shared" si="362"/>
        <v/>
      </c>
    </row>
    <row r="1547" spans="1:54" x14ac:dyDescent="0.25">
      <c r="A1547" s="4"/>
      <c r="B1547" s="37"/>
      <c r="C1547" s="124"/>
      <c r="D1547" s="39"/>
      <c r="E1547" s="125"/>
      <c r="F1547" s="48"/>
      <c r="G1547" s="4"/>
      <c r="H1547" s="4"/>
      <c r="I1547" s="95" t="str">
        <f>IF($C1547="", "", IF(IFERROR(INDEX(Ingredients!$C$11:$C$310, MATCH($C1547, Ingredients!$B$11:$B$310, 0)), "")="", "", IFERROR(INDEX(Ingredients!$C$11:$C$310, MATCH($C1547, Ingredients!$B$11:$B$310, 0)), "")))</f>
        <v/>
      </c>
      <c r="J1547" s="73" t="str">
        <f>IF($B1547="", "", IF(IFERROR(INDEX(Meals!$C$11:$C$260, MATCH($B1547, Meals!$B$11:$B$260, 0)), "")="", "", IFERROR(INDEX(Meals!$C$11:$C$260, MATCH($B1547, Meals!$B$11:$B$260, 0)), "")))</f>
        <v/>
      </c>
      <c r="K1547" s="4"/>
      <c r="L1547" s="72" t="str">
        <f t="shared" si="352"/>
        <v/>
      </c>
      <c r="M1547" s="73" t="str">
        <f t="shared" si="353"/>
        <v/>
      </c>
      <c r="N1547" s="4"/>
      <c r="O1547" s="78" t="str">
        <f t="shared" si="354"/>
        <v/>
      </c>
      <c r="P1547" s="79" t="str">
        <f t="shared" si="355"/>
        <v/>
      </c>
      <c r="Q1547" s="4"/>
      <c r="R1547" s="90" t="str">
        <f t="shared" si="356"/>
        <v/>
      </c>
      <c r="S1547" s="4"/>
      <c r="Y1547" s="18" t="str">
        <f t="shared" si="357"/>
        <v/>
      </c>
      <c r="AA1547" s="18" t="str">
        <f t="shared" ref="AA1547:AA1610" si="363">IF($Y1547="", "", IF(AND(AA$5="X", B1547=""), $Y$6, IF(AND(NOT(B1547=""), COUNTIF(V$11:V$260, B1547)=0), $Y$7, "")))</f>
        <v/>
      </c>
      <c r="AB1547" s="18" t="str">
        <f t="shared" ref="AB1547:AB1610" si="364">IF($Y1547="", "", IF(AND(AB$5="X", C1547=""), $Y$6, IF(AND(NOT(C1547=""), COUNTIF(W$11:W$310, C1547)=0), $Y$7, "")))</f>
        <v/>
      </c>
      <c r="AC1547" s="18" t="str">
        <f t="shared" si="358"/>
        <v/>
      </c>
      <c r="AD1547" s="18" t="str">
        <f t="shared" si="358"/>
        <v/>
      </c>
      <c r="AE1547" s="18" t="str">
        <f t="shared" si="359"/>
        <v/>
      </c>
      <c r="AG1547" s="95" t="str">
        <f>IF($C1547="", "", IF(IFERROR(INDEX(Ingredients!C$11:C$310, MATCH($C1547, Ingredients!$B$11:$B$310, 0)), "")="", "", IFERROR(INDEX(Ingredients!C$11:C$310, MATCH($C1547, Ingredients!$B$11:$B$310, 0)), "")))</f>
        <v/>
      </c>
      <c r="AH1547" s="105" t="str">
        <f>IF($C1547="", "", IF(IFERROR(INDEX(Ingredients!D$11:D$310, MATCH($C1547, Ingredients!$B$11:$B$310, 0)), "")="", "", IFERROR(INDEX(Ingredients!D$11:D$310, MATCH($C1547, Ingredients!$B$11:$B$310, 0)), "")))</f>
        <v/>
      </c>
      <c r="AI1547" s="106" t="str">
        <f>IF($C1547="", "", IF(IFERROR(INDEX(Ingredients!E$11:E$310, MATCH($C1547, Ingredients!$B$11:$B$310, 0)), "")="", "", IFERROR(INDEX(Ingredients!E$11:E$310, MATCH($C1547, Ingredients!$B$11:$B$310, 0)), "")))</f>
        <v/>
      </c>
      <c r="AJ1547" s="108" t="str">
        <f>IF($C1547="", "", IF(IFERROR(INDEX(Ingredients!F$11:F$310, MATCH($C1547, Ingredients!$B$11:$B$310, 0)), "")="", "", IFERROR(INDEX(Ingredients!F$11:F$310, MATCH($C1547, Ingredients!$B$11:$B$310, 0)), "")))</f>
        <v/>
      </c>
      <c r="AK1547" s="106" t="str">
        <f>IF($C1547="", "", IF(IFERROR(INDEX(Ingredients!G$11:G$310, MATCH($C1547, Ingredients!$B$11:$B$310, 0)), "")="", "", IFERROR(INDEX(Ingredients!G$11:G$310, MATCH($C1547, Ingredients!$B$11:$B$310, 0)), "")))</f>
        <v/>
      </c>
      <c r="AL1547" s="79" t="str">
        <f>IF($C1547="", "", IF(IFERROR(INDEX(Ingredients!H$11:H$310, MATCH($C1547, Ingredients!$B$11:$B$310, 0)), "")="", "", IFERROR(INDEX(Ingredients!H$11:H$310, MATCH($C1547, Ingredients!$B$11:$B$310, 0)), "")))</f>
        <v/>
      </c>
      <c r="AN1547" s="83" t="str">
        <f t="shared" ref="AN1547:AN1610" si="365">IF($D1547="", "", IFERROR(IF($AK1547=$AI1547, $AJ1547/$AH1547, $AJ1547), ""))</f>
        <v/>
      </c>
      <c r="AP1547" s="114" t="str">
        <f t="shared" si="360"/>
        <v/>
      </c>
      <c r="AR1547" s="117" t="str">
        <f>IF($C1547="", "", IF(IFERROR(INDEX(Ingredients!$AI$11:$AI$310, MATCH($C1547, Ingredients!$B$11:$B$310, 0)), "")="", "", IFERROR(INDEX(Ingredients!$AI$11:$AI$310, MATCH($C1547, Ingredients!$B$11:$B$310, 0)), "")))</f>
        <v/>
      </c>
      <c r="AT1547" s="120" t="str">
        <f t="shared" si="361"/>
        <v/>
      </c>
      <c r="AV1547" s="90" t="str">
        <f t="shared" ref="AV1547:AV1610" si="366">IF($AT$8="", "", IF($B1547=$AT$8, $E1547, ""))</f>
        <v/>
      </c>
      <c r="AX1547" s="90" t="str">
        <f>IF($AV1547="", "", COUNTIF($AV$11:$AV$5010, "&lt;"&amp;$AV1547)+1+COUNTIF($AV$11:$AV1547, $AV1547)-1)</f>
        <v/>
      </c>
      <c r="AZ1547" s="111" t="str">
        <f>IF($B1547="", "", SUMIF('Shopping List'!$AV$11:$AV$25, $B1547, 'Shopping List'!$BN$11:$BN$25))</f>
        <v/>
      </c>
      <c r="BB1547" s="117" t="str">
        <f t="shared" si="362"/>
        <v/>
      </c>
    </row>
    <row r="1548" spans="1:54" x14ac:dyDescent="0.25">
      <c r="A1548" s="4"/>
      <c r="B1548" s="37"/>
      <c r="C1548" s="124"/>
      <c r="D1548" s="39"/>
      <c r="E1548" s="125"/>
      <c r="F1548" s="48"/>
      <c r="G1548" s="4"/>
      <c r="H1548" s="4"/>
      <c r="I1548" s="95" t="str">
        <f>IF($C1548="", "", IF(IFERROR(INDEX(Ingredients!$C$11:$C$310, MATCH($C1548, Ingredients!$B$11:$B$310, 0)), "")="", "", IFERROR(INDEX(Ingredients!$C$11:$C$310, MATCH($C1548, Ingredients!$B$11:$B$310, 0)), "")))</f>
        <v/>
      </c>
      <c r="J1548" s="73" t="str">
        <f>IF($B1548="", "", IF(IFERROR(INDEX(Meals!$C$11:$C$260, MATCH($B1548, Meals!$B$11:$B$260, 0)), "")="", "", IFERROR(INDEX(Meals!$C$11:$C$260, MATCH($B1548, Meals!$B$11:$B$260, 0)), "")))</f>
        <v/>
      </c>
      <c r="K1548" s="4"/>
      <c r="L1548" s="72" t="str">
        <f t="shared" ref="L1548:L1611" si="367">IF($D1548="", "", IFERROR(ROUND($AN1548*$D1548, 0), ""))</f>
        <v/>
      </c>
      <c r="M1548" s="73" t="str">
        <f t="shared" ref="M1548:M1611" si="368">IFERROR(ROUND($L1548/$J1548, 0), "")</f>
        <v/>
      </c>
      <c r="N1548" s="4"/>
      <c r="O1548" s="78" t="str">
        <f t="shared" ref="O1548:O1611" si="369">IF($D1548="", "", IFERROR(ROUND($AP1548*$D1548, 2), ""))</f>
        <v/>
      </c>
      <c r="P1548" s="79" t="str">
        <f t="shared" ref="P1548:P1611" si="370">IFERROR(ROUND($O1548/$J1548, 2), "")</f>
        <v/>
      </c>
      <c r="Q1548" s="4"/>
      <c r="R1548" s="90" t="str">
        <f t="shared" ref="R1548:R1611" si="371">IF(OR($D1548="", $AR1548=""), "", IF($AR1548&gt;=$D1548, $V$3, $V$4))</f>
        <v/>
      </c>
      <c r="S1548" s="4"/>
      <c r="Y1548" s="18" t="str">
        <f t="shared" ref="Y1548:Y1611" si="372">IF(COUNTIF($B1548:$F1548, "")=5, "", "X")</f>
        <v/>
      </c>
      <c r="AA1548" s="18" t="str">
        <f t="shared" si="363"/>
        <v/>
      </c>
      <c r="AB1548" s="18" t="str">
        <f t="shared" si="364"/>
        <v/>
      </c>
      <c r="AC1548" s="18" t="str">
        <f t="shared" ref="AC1548:AD1611" si="373">IF($Y1548="", "", IF(AND(AC$5="X", D1548=""), $Y$6, IF(AND(NOT(D1548=""), ISNUMBER(D1548)=FALSE), $Y$7, "")))</f>
        <v/>
      </c>
      <c r="AD1548" s="18" t="str">
        <f t="shared" si="373"/>
        <v/>
      </c>
      <c r="AE1548" s="18" t="str">
        <f t="shared" ref="AE1548:AE1611" si="374">IF($Y1548="", "", IF(AND(AE$5="X", F1548=""), $Y$6, ""))</f>
        <v/>
      </c>
      <c r="AG1548" s="95" t="str">
        <f>IF($C1548="", "", IF(IFERROR(INDEX(Ingredients!C$11:C$310, MATCH($C1548, Ingredients!$B$11:$B$310, 0)), "")="", "", IFERROR(INDEX(Ingredients!C$11:C$310, MATCH($C1548, Ingredients!$B$11:$B$310, 0)), "")))</f>
        <v/>
      </c>
      <c r="AH1548" s="105" t="str">
        <f>IF($C1548="", "", IF(IFERROR(INDEX(Ingredients!D$11:D$310, MATCH($C1548, Ingredients!$B$11:$B$310, 0)), "")="", "", IFERROR(INDEX(Ingredients!D$11:D$310, MATCH($C1548, Ingredients!$B$11:$B$310, 0)), "")))</f>
        <v/>
      </c>
      <c r="AI1548" s="106" t="str">
        <f>IF($C1548="", "", IF(IFERROR(INDEX(Ingredients!E$11:E$310, MATCH($C1548, Ingredients!$B$11:$B$310, 0)), "")="", "", IFERROR(INDEX(Ingredients!E$11:E$310, MATCH($C1548, Ingredients!$B$11:$B$310, 0)), "")))</f>
        <v/>
      </c>
      <c r="AJ1548" s="108" t="str">
        <f>IF($C1548="", "", IF(IFERROR(INDEX(Ingredients!F$11:F$310, MATCH($C1548, Ingredients!$B$11:$B$310, 0)), "")="", "", IFERROR(INDEX(Ingredients!F$11:F$310, MATCH($C1548, Ingredients!$B$11:$B$310, 0)), "")))</f>
        <v/>
      </c>
      <c r="AK1548" s="106" t="str">
        <f>IF($C1548="", "", IF(IFERROR(INDEX(Ingredients!G$11:G$310, MATCH($C1548, Ingredients!$B$11:$B$310, 0)), "")="", "", IFERROR(INDEX(Ingredients!G$11:G$310, MATCH($C1548, Ingredients!$B$11:$B$310, 0)), "")))</f>
        <v/>
      </c>
      <c r="AL1548" s="79" t="str">
        <f>IF($C1548="", "", IF(IFERROR(INDEX(Ingredients!H$11:H$310, MATCH($C1548, Ingredients!$B$11:$B$310, 0)), "")="", "", IFERROR(INDEX(Ingredients!H$11:H$310, MATCH($C1548, Ingredients!$B$11:$B$310, 0)), "")))</f>
        <v/>
      </c>
      <c r="AN1548" s="83" t="str">
        <f t="shared" si="365"/>
        <v/>
      </c>
      <c r="AP1548" s="114" t="str">
        <f t="shared" ref="AP1548:AP1611" si="375">IF($D1548="", "", IFERROR(IF($AK1548=$AI1548, $AL1548/$AH1548, $AL1548), ""))</f>
        <v/>
      </c>
      <c r="AR1548" s="117" t="str">
        <f>IF($C1548="", "", IF(IFERROR(INDEX(Ingredients!$AI$11:$AI$310, MATCH($C1548, Ingredients!$B$11:$B$310, 0)), "")="", "", IFERROR(INDEX(Ingredients!$AI$11:$AI$310, MATCH($C1548, Ingredients!$B$11:$B$310, 0)), "")))</f>
        <v/>
      </c>
      <c r="AT1548" s="120" t="str">
        <f t="shared" ref="AT1548:AT1611" si="376">IF(OR($B1548="", $R1548=""), "", CONCATENATE($B1548, " - ", $R1548))</f>
        <v/>
      </c>
      <c r="AV1548" s="90" t="str">
        <f t="shared" si="366"/>
        <v/>
      </c>
      <c r="AX1548" s="90" t="str">
        <f>IF($AV1548="", "", COUNTIF($AV$11:$AV$5010, "&lt;"&amp;$AV1548)+1+COUNTIF($AV$11:$AV1548, $AV1548)-1)</f>
        <v/>
      </c>
      <c r="AZ1548" s="111" t="str">
        <f>IF($B1548="", "", SUMIF('Shopping List'!$AV$11:$AV$25, $B1548, 'Shopping List'!$BN$11:$BN$25))</f>
        <v/>
      </c>
      <c r="BB1548" s="117" t="str">
        <f t="shared" ref="BB1548:BB1611" si="377">IF(OR($AZ1548="", $AZ1548=0), "", IFERROR($D1548*$AZ1548, ""))</f>
        <v/>
      </c>
    </row>
    <row r="1549" spans="1:54" x14ac:dyDescent="0.25">
      <c r="A1549" s="4"/>
      <c r="B1549" s="37"/>
      <c r="C1549" s="124"/>
      <c r="D1549" s="39"/>
      <c r="E1549" s="125"/>
      <c r="F1549" s="48"/>
      <c r="G1549" s="4"/>
      <c r="H1549" s="4"/>
      <c r="I1549" s="95" t="str">
        <f>IF($C1549="", "", IF(IFERROR(INDEX(Ingredients!$C$11:$C$310, MATCH($C1549, Ingredients!$B$11:$B$310, 0)), "")="", "", IFERROR(INDEX(Ingredients!$C$11:$C$310, MATCH($C1549, Ingredients!$B$11:$B$310, 0)), "")))</f>
        <v/>
      </c>
      <c r="J1549" s="73" t="str">
        <f>IF($B1549="", "", IF(IFERROR(INDEX(Meals!$C$11:$C$260, MATCH($B1549, Meals!$B$11:$B$260, 0)), "")="", "", IFERROR(INDEX(Meals!$C$11:$C$260, MATCH($B1549, Meals!$B$11:$B$260, 0)), "")))</f>
        <v/>
      </c>
      <c r="K1549" s="4"/>
      <c r="L1549" s="72" t="str">
        <f t="shared" si="367"/>
        <v/>
      </c>
      <c r="M1549" s="73" t="str">
        <f t="shared" si="368"/>
        <v/>
      </c>
      <c r="N1549" s="4"/>
      <c r="O1549" s="78" t="str">
        <f t="shared" si="369"/>
        <v/>
      </c>
      <c r="P1549" s="79" t="str">
        <f t="shared" si="370"/>
        <v/>
      </c>
      <c r="Q1549" s="4"/>
      <c r="R1549" s="90" t="str">
        <f t="shared" si="371"/>
        <v/>
      </c>
      <c r="S1549" s="4"/>
      <c r="Y1549" s="18" t="str">
        <f t="shared" si="372"/>
        <v/>
      </c>
      <c r="AA1549" s="18" t="str">
        <f t="shared" si="363"/>
        <v/>
      </c>
      <c r="AB1549" s="18" t="str">
        <f t="shared" si="364"/>
        <v/>
      </c>
      <c r="AC1549" s="18" t="str">
        <f t="shared" si="373"/>
        <v/>
      </c>
      <c r="AD1549" s="18" t="str">
        <f t="shared" si="373"/>
        <v/>
      </c>
      <c r="AE1549" s="18" t="str">
        <f t="shared" si="374"/>
        <v/>
      </c>
      <c r="AG1549" s="95" t="str">
        <f>IF($C1549="", "", IF(IFERROR(INDEX(Ingredients!C$11:C$310, MATCH($C1549, Ingredients!$B$11:$B$310, 0)), "")="", "", IFERROR(INDEX(Ingredients!C$11:C$310, MATCH($C1549, Ingredients!$B$11:$B$310, 0)), "")))</f>
        <v/>
      </c>
      <c r="AH1549" s="105" t="str">
        <f>IF($C1549="", "", IF(IFERROR(INDEX(Ingredients!D$11:D$310, MATCH($C1549, Ingredients!$B$11:$B$310, 0)), "")="", "", IFERROR(INDEX(Ingredients!D$11:D$310, MATCH($C1549, Ingredients!$B$11:$B$310, 0)), "")))</f>
        <v/>
      </c>
      <c r="AI1549" s="106" t="str">
        <f>IF($C1549="", "", IF(IFERROR(INDEX(Ingredients!E$11:E$310, MATCH($C1549, Ingredients!$B$11:$B$310, 0)), "")="", "", IFERROR(INDEX(Ingredients!E$11:E$310, MATCH($C1549, Ingredients!$B$11:$B$310, 0)), "")))</f>
        <v/>
      </c>
      <c r="AJ1549" s="108" t="str">
        <f>IF($C1549="", "", IF(IFERROR(INDEX(Ingredients!F$11:F$310, MATCH($C1549, Ingredients!$B$11:$B$310, 0)), "")="", "", IFERROR(INDEX(Ingredients!F$11:F$310, MATCH($C1549, Ingredients!$B$11:$B$310, 0)), "")))</f>
        <v/>
      </c>
      <c r="AK1549" s="106" t="str">
        <f>IF($C1549="", "", IF(IFERROR(INDEX(Ingredients!G$11:G$310, MATCH($C1549, Ingredients!$B$11:$B$310, 0)), "")="", "", IFERROR(INDEX(Ingredients!G$11:G$310, MATCH($C1549, Ingredients!$B$11:$B$310, 0)), "")))</f>
        <v/>
      </c>
      <c r="AL1549" s="79" t="str">
        <f>IF($C1549="", "", IF(IFERROR(INDEX(Ingredients!H$11:H$310, MATCH($C1549, Ingredients!$B$11:$B$310, 0)), "")="", "", IFERROR(INDEX(Ingredients!H$11:H$310, MATCH($C1549, Ingredients!$B$11:$B$310, 0)), "")))</f>
        <v/>
      </c>
      <c r="AN1549" s="83" t="str">
        <f t="shared" si="365"/>
        <v/>
      </c>
      <c r="AP1549" s="114" t="str">
        <f t="shared" si="375"/>
        <v/>
      </c>
      <c r="AR1549" s="117" t="str">
        <f>IF($C1549="", "", IF(IFERROR(INDEX(Ingredients!$AI$11:$AI$310, MATCH($C1549, Ingredients!$B$11:$B$310, 0)), "")="", "", IFERROR(INDEX(Ingredients!$AI$11:$AI$310, MATCH($C1549, Ingredients!$B$11:$B$310, 0)), "")))</f>
        <v/>
      </c>
      <c r="AT1549" s="120" t="str">
        <f t="shared" si="376"/>
        <v/>
      </c>
      <c r="AV1549" s="90" t="str">
        <f t="shared" si="366"/>
        <v/>
      </c>
      <c r="AX1549" s="90" t="str">
        <f>IF($AV1549="", "", COUNTIF($AV$11:$AV$5010, "&lt;"&amp;$AV1549)+1+COUNTIF($AV$11:$AV1549, $AV1549)-1)</f>
        <v/>
      </c>
      <c r="AZ1549" s="111" t="str">
        <f>IF($B1549="", "", SUMIF('Shopping List'!$AV$11:$AV$25, $B1549, 'Shopping List'!$BN$11:$BN$25))</f>
        <v/>
      </c>
      <c r="BB1549" s="117" t="str">
        <f t="shared" si="377"/>
        <v/>
      </c>
    </row>
    <row r="1550" spans="1:54" x14ac:dyDescent="0.25">
      <c r="A1550" s="4"/>
      <c r="B1550" s="37"/>
      <c r="C1550" s="124"/>
      <c r="D1550" s="39"/>
      <c r="E1550" s="125"/>
      <c r="F1550" s="48"/>
      <c r="G1550" s="4"/>
      <c r="H1550" s="4"/>
      <c r="I1550" s="95" t="str">
        <f>IF($C1550="", "", IF(IFERROR(INDEX(Ingredients!$C$11:$C$310, MATCH($C1550, Ingredients!$B$11:$B$310, 0)), "")="", "", IFERROR(INDEX(Ingredients!$C$11:$C$310, MATCH($C1550, Ingredients!$B$11:$B$310, 0)), "")))</f>
        <v/>
      </c>
      <c r="J1550" s="73" t="str">
        <f>IF($B1550="", "", IF(IFERROR(INDEX(Meals!$C$11:$C$260, MATCH($B1550, Meals!$B$11:$B$260, 0)), "")="", "", IFERROR(INDEX(Meals!$C$11:$C$260, MATCH($B1550, Meals!$B$11:$B$260, 0)), "")))</f>
        <v/>
      </c>
      <c r="K1550" s="4"/>
      <c r="L1550" s="72" t="str">
        <f t="shared" si="367"/>
        <v/>
      </c>
      <c r="M1550" s="73" t="str">
        <f t="shared" si="368"/>
        <v/>
      </c>
      <c r="N1550" s="4"/>
      <c r="O1550" s="78" t="str">
        <f t="shared" si="369"/>
        <v/>
      </c>
      <c r="P1550" s="79" t="str">
        <f t="shared" si="370"/>
        <v/>
      </c>
      <c r="Q1550" s="4"/>
      <c r="R1550" s="90" t="str">
        <f t="shared" si="371"/>
        <v/>
      </c>
      <c r="S1550" s="4"/>
      <c r="Y1550" s="18" t="str">
        <f t="shared" si="372"/>
        <v/>
      </c>
      <c r="AA1550" s="18" t="str">
        <f t="shared" si="363"/>
        <v/>
      </c>
      <c r="AB1550" s="18" t="str">
        <f t="shared" si="364"/>
        <v/>
      </c>
      <c r="AC1550" s="18" t="str">
        <f t="shared" si="373"/>
        <v/>
      </c>
      <c r="AD1550" s="18" t="str">
        <f t="shared" si="373"/>
        <v/>
      </c>
      <c r="AE1550" s="18" t="str">
        <f t="shared" si="374"/>
        <v/>
      </c>
      <c r="AG1550" s="95" t="str">
        <f>IF($C1550="", "", IF(IFERROR(INDEX(Ingredients!C$11:C$310, MATCH($C1550, Ingredients!$B$11:$B$310, 0)), "")="", "", IFERROR(INDEX(Ingredients!C$11:C$310, MATCH($C1550, Ingredients!$B$11:$B$310, 0)), "")))</f>
        <v/>
      </c>
      <c r="AH1550" s="105" t="str">
        <f>IF($C1550="", "", IF(IFERROR(INDEX(Ingredients!D$11:D$310, MATCH($C1550, Ingredients!$B$11:$B$310, 0)), "")="", "", IFERROR(INDEX(Ingredients!D$11:D$310, MATCH($C1550, Ingredients!$B$11:$B$310, 0)), "")))</f>
        <v/>
      </c>
      <c r="AI1550" s="106" t="str">
        <f>IF($C1550="", "", IF(IFERROR(INDEX(Ingredients!E$11:E$310, MATCH($C1550, Ingredients!$B$11:$B$310, 0)), "")="", "", IFERROR(INDEX(Ingredients!E$11:E$310, MATCH($C1550, Ingredients!$B$11:$B$310, 0)), "")))</f>
        <v/>
      </c>
      <c r="AJ1550" s="108" t="str">
        <f>IF($C1550="", "", IF(IFERROR(INDEX(Ingredients!F$11:F$310, MATCH($C1550, Ingredients!$B$11:$B$310, 0)), "")="", "", IFERROR(INDEX(Ingredients!F$11:F$310, MATCH($C1550, Ingredients!$B$11:$B$310, 0)), "")))</f>
        <v/>
      </c>
      <c r="AK1550" s="106" t="str">
        <f>IF($C1550="", "", IF(IFERROR(INDEX(Ingredients!G$11:G$310, MATCH($C1550, Ingredients!$B$11:$B$310, 0)), "")="", "", IFERROR(INDEX(Ingredients!G$11:G$310, MATCH($C1550, Ingredients!$B$11:$B$310, 0)), "")))</f>
        <v/>
      </c>
      <c r="AL1550" s="79" t="str">
        <f>IF($C1550="", "", IF(IFERROR(INDEX(Ingredients!H$11:H$310, MATCH($C1550, Ingredients!$B$11:$B$310, 0)), "")="", "", IFERROR(INDEX(Ingredients!H$11:H$310, MATCH($C1550, Ingredients!$B$11:$B$310, 0)), "")))</f>
        <v/>
      </c>
      <c r="AN1550" s="83" t="str">
        <f t="shared" si="365"/>
        <v/>
      </c>
      <c r="AP1550" s="114" t="str">
        <f t="shared" si="375"/>
        <v/>
      </c>
      <c r="AR1550" s="117" t="str">
        <f>IF($C1550="", "", IF(IFERROR(INDEX(Ingredients!$AI$11:$AI$310, MATCH($C1550, Ingredients!$B$11:$B$310, 0)), "")="", "", IFERROR(INDEX(Ingredients!$AI$11:$AI$310, MATCH($C1550, Ingredients!$B$11:$B$310, 0)), "")))</f>
        <v/>
      </c>
      <c r="AT1550" s="120" t="str">
        <f t="shared" si="376"/>
        <v/>
      </c>
      <c r="AV1550" s="90" t="str">
        <f t="shared" si="366"/>
        <v/>
      </c>
      <c r="AX1550" s="90" t="str">
        <f>IF($AV1550="", "", COUNTIF($AV$11:$AV$5010, "&lt;"&amp;$AV1550)+1+COUNTIF($AV$11:$AV1550, $AV1550)-1)</f>
        <v/>
      </c>
      <c r="AZ1550" s="111" t="str">
        <f>IF($B1550="", "", SUMIF('Shopping List'!$AV$11:$AV$25, $B1550, 'Shopping List'!$BN$11:$BN$25))</f>
        <v/>
      </c>
      <c r="BB1550" s="117" t="str">
        <f t="shared" si="377"/>
        <v/>
      </c>
    </row>
    <row r="1551" spans="1:54" x14ac:dyDescent="0.25">
      <c r="A1551" s="4"/>
      <c r="B1551" s="37"/>
      <c r="C1551" s="124"/>
      <c r="D1551" s="39"/>
      <c r="E1551" s="125"/>
      <c r="F1551" s="48"/>
      <c r="G1551" s="4"/>
      <c r="H1551" s="4"/>
      <c r="I1551" s="95" t="str">
        <f>IF($C1551="", "", IF(IFERROR(INDEX(Ingredients!$C$11:$C$310, MATCH($C1551, Ingredients!$B$11:$B$310, 0)), "")="", "", IFERROR(INDEX(Ingredients!$C$11:$C$310, MATCH($C1551, Ingredients!$B$11:$B$310, 0)), "")))</f>
        <v/>
      </c>
      <c r="J1551" s="73" t="str">
        <f>IF($B1551="", "", IF(IFERROR(INDEX(Meals!$C$11:$C$260, MATCH($B1551, Meals!$B$11:$B$260, 0)), "")="", "", IFERROR(INDEX(Meals!$C$11:$C$260, MATCH($B1551, Meals!$B$11:$B$260, 0)), "")))</f>
        <v/>
      </c>
      <c r="K1551" s="4"/>
      <c r="L1551" s="72" t="str">
        <f t="shared" si="367"/>
        <v/>
      </c>
      <c r="M1551" s="73" t="str">
        <f t="shared" si="368"/>
        <v/>
      </c>
      <c r="N1551" s="4"/>
      <c r="O1551" s="78" t="str">
        <f t="shared" si="369"/>
        <v/>
      </c>
      <c r="P1551" s="79" t="str">
        <f t="shared" si="370"/>
        <v/>
      </c>
      <c r="Q1551" s="4"/>
      <c r="R1551" s="90" t="str">
        <f t="shared" si="371"/>
        <v/>
      </c>
      <c r="S1551" s="4"/>
      <c r="Y1551" s="18" t="str">
        <f t="shared" si="372"/>
        <v/>
      </c>
      <c r="AA1551" s="18" t="str">
        <f t="shared" si="363"/>
        <v/>
      </c>
      <c r="AB1551" s="18" t="str">
        <f t="shared" si="364"/>
        <v/>
      </c>
      <c r="AC1551" s="18" t="str">
        <f t="shared" si="373"/>
        <v/>
      </c>
      <c r="AD1551" s="18" t="str">
        <f t="shared" si="373"/>
        <v/>
      </c>
      <c r="AE1551" s="18" t="str">
        <f t="shared" si="374"/>
        <v/>
      </c>
      <c r="AG1551" s="95" t="str">
        <f>IF($C1551="", "", IF(IFERROR(INDEX(Ingredients!C$11:C$310, MATCH($C1551, Ingredients!$B$11:$B$310, 0)), "")="", "", IFERROR(INDEX(Ingredients!C$11:C$310, MATCH($C1551, Ingredients!$B$11:$B$310, 0)), "")))</f>
        <v/>
      </c>
      <c r="AH1551" s="105" t="str">
        <f>IF($C1551="", "", IF(IFERROR(INDEX(Ingredients!D$11:D$310, MATCH($C1551, Ingredients!$B$11:$B$310, 0)), "")="", "", IFERROR(INDEX(Ingredients!D$11:D$310, MATCH($C1551, Ingredients!$B$11:$B$310, 0)), "")))</f>
        <v/>
      </c>
      <c r="AI1551" s="106" t="str">
        <f>IF($C1551="", "", IF(IFERROR(INDEX(Ingredients!E$11:E$310, MATCH($C1551, Ingredients!$B$11:$B$310, 0)), "")="", "", IFERROR(INDEX(Ingredients!E$11:E$310, MATCH($C1551, Ingredients!$B$11:$B$310, 0)), "")))</f>
        <v/>
      </c>
      <c r="AJ1551" s="108" t="str">
        <f>IF($C1551="", "", IF(IFERROR(INDEX(Ingredients!F$11:F$310, MATCH($C1551, Ingredients!$B$11:$B$310, 0)), "")="", "", IFERROR(INDEX(Ingredients!F$11:F$310, MATCH($C1551, Ingredients!$B$11:$B$310, 0)), "")))</f>
        <v/>
      </c>
      <c r="AK1551" s="106" t="str">
        <f>IF($C1551="", "", IF(IFERROR(INDEX(Ingredients!G$11:G$310, MATCH($C1551, Ingredients!$B$11:$B$310, 0)), "")="", "", IFERROR(INDEX(Ingredients!G$11:G$310, MATCH($C1551, Ingredients!$B$11:$B$310, 0)), "")))</f>
        <v/>
      </c>
      <c r="AL1551" s="79" t="str">
        <f>IF($C1551="", "", IF(IFERROR(INDEX(Ingredients!H$11:H$310, MATCH($C1551, Ingredients!$B$11:$B$310, 0)), "")="", "", IFERROR(INDEX(Ingredients!H$11:H$310, MATCH($C1551, Ingredients!$B$11:$B$310, 0)), "")))</f>
        <v/>
      </c>
      <c r="AN1551" s="83" t="str">
        <f t="shared" si="365"/>
        <v/>
      </c>
      <c r="AP1551" s="114" t="str">
        <f t="shared" si="375"/>
        <v/>
      </c>
      <c r="AR1551" s="117" t="str">
        <f>IF($C1551="", "", IF(IFERROR(INDEX(Ingredients!$AI$11:$AI$310, MATCH($C1551, Ingredients!$B$11:$B$310, 0)), "")="", "", IFERROR(INDEX(Ingredients!$AI$11:$AI$310, MATCH($C1551, Ingredients!$B$11:$B$310, 0)), "")))</f>
        <v/>
      </c>
      <c r="AT1551" s="120" t="str">
        <f t="shared" si="376"/>
        <v/>
      </c>
      <c r="AV1551" s="90" t="str">
        <f t="shared" si="366"/>
        <v/>
      </c>
      <c r="AX1551" s="90" t="str">
        <f>IF($AV1551="", "", COUNTIF($AV$11:$AV$5010, "&lt;"&amp;$AV1551)+1+COUNTIF($AV$11:$AV1551, $AV1551)-1)</f>
        <v/>
      </c>
      <c r="AZ1551" s="111" t="str">
        <f>IF($B1551="", "", SUMIF('Shopping List'!$AV$11:$AV$25, $B1551, 'Shopping List'!$BN$11:$BN$25))</f>
        <v/>
      </c>
      <c r="BB1551" s="117" t="str">
        <f t="shared" si="377"/>
        <v/>
      </c>
    </row>
    <row r="1552" spans="1:54" x14ac:dyDescent="0.25">
      <c r="A1552" s="4"/>
      <c r="B1552" s="37"/>
      <c r="C1552" s="124"/>
      <c r="D1552" s="39"/>
      <c r="E1552" s="125"/>
      <c r="F1552" s="48"/>
      <c r="G1552" s="4"/>
      <c r="H1552" s="4"/>
      <c r="I1552" s="95" t="str">
        <f>IF($C1552="", "", IF(IFERROR(INDEX(Ingredients!$C$11:$C$310, MATCH($C1552, Ingredients!$B$11:$B$310, 0)), "")="", "", IFERROR(INDEX(Ingredients!$C$11:$C$310, MATCH($C1552, Ingredients!$B$11:$B$310, 0)), "")))</f>
        <v/>
      </c>
      <c r="J1552" s="73" t="str">
        <f>IF($B1552="", "", IF(IFERROR(INDEX(Meals!$C$11:$C$260, MATCH($B1552, Meals!$B$11:$B$260, 0)), "")="", "", IFERROR(INDEX(Meals!$C$11:$C$260, MATCH($B1552, Meals!$B$11:$B$260, 0)), "")))</f>
        <v/>
      </c>
      <c r="K1552" s="4"/>
      <c r="L1552" s="72" t="str">
        <f t="shared" si="367"/>
        <v/>
      </c>
      <c r="M1552" s="73" t="str">
        <f t="shared" si="368"/>
        <v/>
      </c>
      <c r="N1552" s="4"/>
      <c r="O1552" s="78" t="str">
        <f t="shared" si="369"/>
        <v/>
      </c>
      <c r="P1552" s="79" t="str">
        <f t="shared" si="370"/>
        <v/>
      </c>
      <c r="Q1552" s="4"/>
      <c r="R1552" s="90" t="str">
        <f t="shared" si="371"/>
        <v/>
      </c>
      <c r="S1552" s="4"/>
      <c r="Y1552" s="18" t="str">
        <f t="shared" si="372"/>
        <v/>
      </c>
      <c r="AA1552" s="18" t="str">
        <f t="shared" si="363"/>
        <v/>
      </c>
      <c r="AB1552" s="18" t="str">
        <f t="shared" si="364"/>
        <v/>
      </c>
      <c r="AC1552" s="18" t="str">
        <f t="shared" si="373"/>
        <v/>
      </c>
      <c r="AD1552" s="18" t="str">
        <f t="shared" si="373"/>
        <v/>
      </c>
      <c r="AE1552" s="18" t="str">
        <f t="shared" si="374"/>
        <v/>
      </c>
      <c r="AG1552" s="95" t="str">
        <f>IF($C1552="", "", IF(IFERROR(INDEX(Ingredients!C$11:C$310, MATCH($C1552, Ingredients!$B$11:$B$310, 0)), "")="", "", IFERROR(INDEX(Ingredients!C$11:C$310, MATCH($C1552, Ingredients!$B$11:$B$310, 0)), "")))</f>
        <v/>
      </c>
      <c r="AH1552" s="105" t="str">
        <f>IF($C1552="", "", IF(IFERROR(INDEX(Ingredients!D$11:D$310, MATCH($C1552, Ingredients!$B$11:$B$310, 0)), "")="", "", IFERROR(INDEX(Ingredients!D$11:D$310, MATCH($C1552, Ingredients!$B$11:$B$310, 0)), "")))</f>
        <v/>
      </c>
      <c r="AI1552" s="106" t="str">
        <f>IF($C1552="", "", IF(IFERROR(INDEX(Ingredients!E$11:E$310, MATCH($C1552, Ingredients!$B$11:$B$310, 0)), "")="", "", IFERROR(INDEX(Ingredients!E$11:E$310, MATCH($C1552, Ingredients!$B$11:$B$310, 0)), "")))</f>
        <v/>
      </c>
      <c r="AJ1552" s="108" t="str">
        <f>IF($C1552="", "", IF(IFERROR(INDEX(Ingredients!F$11:F$310, MATCH($C1552, Ingredients!$B$11:$B$310, 0)), "")="", "", IFERROR(INDEX(Ingredients!F$11:F$310, MATCH($C1552, Ingredients!$B$11:$B$310, 0)), "")))</f>
        <v/>
      </c>
      <c r="AK1552" s="106" t="str">
        <f>IF($C1552="", "", IF(IFERROR(INDEX(Ingredients!G$11:G$310, MATCH($C1552, Ingredients!$B$11:$B$310, 0)), "")="", "", IFERROR(INDEX(Ingredients!G$11:G$310, MATCH($C1552, Ingredients!$B$11:$B$310, 0)), "")))</f>
        <v/>
      </c>
      <c r="AL1552" s="79" t="str">
        <f>IF($C1552="", "", IF(IFERROR(INDEX(Ingredients!H$11:H$310, MATCH($C1552, Ingredients!$B$11:$B$310, 0)), "")="", "", IFERROR(INDEX(Ingredients!H$11:H$310, MATCH($C1552, Ingredients!$B$11:$B$310, 0)), "")))</f>
        <v/>
      </c>
      <c r="AN1552" s="83" t="str">
        <f t="shared" si="365"/>
        <v/>
      </c>
      <c r="AP1552" s="114" t="str">
        <f t="shared" si="375"/>
        <v/>
      </c>
      <c r="AR1552" s="117" t="str">
        <f>IF($C1552="", "", IF(IFERROR(INDEX(Ingredients!$AI$11:$AI$310, MATCH($C1552, Ingredients!$B$11:$B$310, 0)), "")="", "", IFERROR(INDEX(Ingredients!$AI$11:$AI$310, MATCH($C1552, Ingredients!$B$11:$B$310, 0)), "")))</f>
        <v/>
      </c>
      <c r="AT1552" s="120" t="str">
        <f t="shared" si="376"/>
        <v/>
      </c>
      <c r="AV1552" s="90" t="str">
        <f t="shared" si="366"/>
        <v/>
      </c>
      <c r="AX1552" s="90" t="str">
        <f>IF($AV1552="", "", COUNTIF($AV$11:$AV$5010, "&lt;"&amp;$AV1552)+1+COUNTIF($AV$11:$AV1552, $AV1552)-1)</f>
        <v/>
      </c>
      <c r="AZ1552" s="111" t="str">
        <f>IF($B1552="", "", SUMIF('Shopping List'!$AV$11:$AV$25, $B1552, 'Shopping List'!$BN$11:$BN$25))</f>
        <v/>
      </c>
      <c r="BB1552" s="117" t="str">
        <f t="shared" si="377"/>
        <v/>
      </c>
    </row>
    <row r="1553" spans="1:54" x14ac:dyDescent="0.25">
      <c r="A1553" s="4"/>
      <c r="B1553" s="37"/>
      <c r="C1553" s="124"/>
      <c r="D1553" s="39"/>
      <c r="E1553" s="125"/>
      <c r="F1553" s="48"/>
      <c r="G1553" s="4"/>
      <c r="H1553" s="4"/>
      <c r="I1553" s="95" t="str">
        <f>IF($C1553="", "", IF(IFERROR(INDEX(Ingredients!$C$11:$C$310, MATCH($C1553, Ingredients!$B$11:$B$310, 0)), "")="", "", IFERROR(INDEX(Ingredients!$C$11:$C$310, MATCH($C1553, Ingredients!$B$11:$B$310, 0)), "")))</f>
        <v/>
      </c>
      <c r="J1553" s="73" t="str">
        <f>IF($B1553="", "", IF(IFERROR(INDEX(Meals!$C$11:$C$260, MATCH($B1553, Meals!$B$11:$B$260, 0)), "")="", "", IFERROR(INDEX(Meals!$C$11:$C$260, MATCH($B1553, Meals!$B$11:$B$260, 0)), "")))</f>
        <v/>
      </c>
      <c r="K1553" s="4"/>
      <c r="L1553" s="72" t="str">
        <f t="shared" si="367"/>
        <v/>
      </c>
      <c r="M1553" s="73" t="str">
        <f t="shared" si="368"/>
        <v/>
      </c>
      <c r="N1553" s="4"/>
      <c r="O1553" s="78" t="str">
        <f t="shared" si="369"/>
        <v/>
      </c>
      <c r="P1553" s="79" t="str">
        <f t="shared" si="370"/>
        <v/>
      </c>
      <c r="Q1553" s="4"/>
      <c r="R1553" s="90" t="str">
        <f t="shared" si="371"/>
        <v/>
      </c>
      <c r="S1553" s="4"/>
      <c r="Y1553" s="18" t="str">
        <f t="shared" si="372"/>
        <v/>
      </c>
      <c r="AA1553" s="18" t="str">
        <f t="shared" si="363"/>
        <v/>
      </c>
      <c r="AB1553" s="18" t="str">
        <f t="shared" si="364"/>
        <v/>
      </c>
      <c r="AC1553" s="18" t="str">
        <f t="shared" si="373"/>
        <v/>
      </c>
      <c r="AD1553" s="18" t="str">
        <f t="shared" si="373"/>
        <v/>
      </c>
      <c r="AE1553" s="18" t="str">
        <f t="shared" si="374"/>
        <v/>
      </c>
      <c r="AG1553" s="95" t="str">
        <f>IF($C1553="", "", IF(IFERROR(INDEX(Ingredients!C$11:C$310, MATCH($C1553, Ingredients!$B$11:$B$310, 0)), "")="", "", IFERROR(INDEX(Ingredients!C$11:C$310, MATCH($C1553, Ingredients!$B$11:$B$310, 0)), "")))</f>
        <v/>
      </c>
      <c r="AH1553" s="105" t="str">
        <f>IF($C1553="", "", IF(IFERROR(INDEX(Ingredients!D$11:D$310, MATCH($C1553, Ingredients!$B$11:$B$310, 0)), "")="", "", IFERROR(INDEX(Ingredients!D$11:D$310, MATCH($C1553, Ingredients!$B$11:$B$310, 0)), "")))</f>
        <v/>
      </c>
      <c r="AI1553" s="106" t="str">
        <f>IF($C1553="", "", IF(IFERROR(INDEX(Ingredients!E$11:E$310, MATCH($C1553, Ingredients!$B$11:$B$310, 0)), "")="", "", IFERROR(INDEX(Ingredients!E$11:E$310, MATCH($C1553, Ingredients!$B$11:$B$310, 0)), "")))</f>
        <v/>
      </c>
      <c r="AJ1553" s="108" t="str">
        <f>IF($C1553="", "", IF(IFERROR(INDEX(Ingredients!F$11:F$310, MATCH($C1553, Ingredients!$B$11:$B$310, 0)), "")="", "", IFERROR(INDEX(Ingredients!F$11:F$310, MATCH($C1553, Ingredients!$B$11:$B$310, 0)), "")))</f>
        <v/>
      </c>
      <c r="AK1553" s="106" t="str">
        <f>IF($C1553="", "", IF(IFERROR(INDEX(Ingredients!G$11:G$310, MATCH($C1553, Ingredients!$B$11:$B$310, 0)), "")="", "", IFERROR(INDEX(Ingredients!G$11:G$310, MATCH($C1553, Ingredients!$B$11:$B$310, 0)), "")))</f>
        <v/>
      </c>
      <c r="AL1553" s="79" t="str">
        <f>IF($C1553="", "", IF(IFERROR(INDEX(Ingredients!H$11:H$310, MATCH($C1553, Ingredients!$B$11:$B$310, 0)), "")="", "", IFERROR(INDEX(Ingredients!H$11:H$310, MATCH($C1553, Ingredients!$B$11:$B$310, 0)), "")))</f>
        <v/>
      </c>
      <c r="AN1553" s="83" t="str">
        <f t="shared" si="365"/>
        <v/>
      </c>
      <c r="AP1553" s="114" t="str">
        <f t="shared" si="375"/>
        <v/>
      </c>
      <c r="AR1553" s="117" t="str">
        <f>IF($C1553="", "", IF(IFERROR(INDEX(Ingredients!$AI$11:$AI$310, MATCH($C1553, Ingredients!$B$11:$B$310, 0)), "")="", "", IFERROR(INDEX(Ingredients!$AI$11:$AI$310, MATCH($C1553, Ingredients!$B$11:$B$310, 0)), "")))</f>
        <v/>
      </c>
      <c r="AT1553" s="120" t="str">
        <f t="shared" si="376"/>
        <v/>
      </c>
      <c r="AV1553" s="90" t="str">
        <f t="shared" si="366"/>
        <v/>
      </c>
      <c r="AX1553" s="90" t="str">
        <f>IF($AV1553="", "", COUNTIF($AV$11:$AV$5010, "&lt;"&amp;$AV1553)+1+COUNTIF($AV$11:$AV1553, $AV1553)-1)</f>
        <v/>
      </c>
      <c r="AZ1553" s="111" t="str">
        <f>IF($B1553="", "", SUMIF('Shopping List'!$AV$11:$AV$25, $B1553, 'Shopping List'!$BN$11:$BN$25))</f>
        <v/>
      </c>
      <c r="BB1553" s="117" t="str">
        <f t="shared" si="377"/>
        <v/>
      </c>
    </row>
    <row r="1554" spans="1:54" x14ac:dyDescent="0.25">
      <c r="A1554" s="4"/>
      <c r="B1554" s="37"/>
      <c r="C1554" s="124"/>
      <c r="D1554" s="39"/>
      <c r="E1554" s="125"/>
      <c r="F1554" s="48"/>
      <c r="G1554" s="4"/>
      <c r="H1554" s="4"/>
      <c r="I1554" s="95" t="str">
        <f>IF($C1554="", "", IF(IFERROR(INDEX(Ingredients!$C$11:$C$310, MATCH($C1554, Ingredients!$B$11:$B$310, 0)), "")="", "", IFERROR(INDEX(Ingredients!$C$11:$C$310, MATCH($C1554, Ingredients!$B$11:$B$310, 0)), "")))</f>
        <v/>
      </c>
      <c r="J1554" s="73" t="str">
        <f>IF($B1554="", "", IF(IFERROR(INDEX(Meals!$C$11:$C$260, MATCH($B1554, Meals!$B$11:$B$260, 0)), "")="", "", IFERROR(INDEX(Meals!$C$11:$C$260, MATCH($B1554, Meals!$B$11:$B$260, 0)), "")))</f>
        <v/>
      </c>
      <c r="K1554" s="4"/>
      <c r="L1554" s="72" t="str">
        <f t="shared" si="367"/>
        <v/>
      </c>
      <c r="M1554" s="73" t="str">
        <f t="shared" si="368"/>
        <v/>
      </c>
      <c r="N1554" s="4"/>
      <c r="O1554" s="78" t="str">
        <f t="shared" si="369"/>
        <v/>
      </c>
      <c r="P1554" s="79" t="str">
        <f t="shared" si="370"/>
        <v/>
      </c>
      <c r="Q1554" s="4"/>
      <c r="R1554" s="90" t="str">
        <f t="shared" si="371"/>
        <v/>
      </c>
      <c r="S1554" s="4"/>
      <c r="Y1554" s="18" t="str">
        <f t="shared" si="372"/>
        <v/>
      </c>
      <c r="AA1554" s="18" t="str">
        <f t="shared" si="363"/>
        <v/>
      </c>
      <c r="AB1554" s="18" t="str">
        <f t="shared" si="364"/>
        <v/>
      </c>
      <c r="AC1554" s="18" t="str">
        <f t="shared" si="373"/>
        <v/>
      </c>
      <c r="AD1554" s="18" t="str">
        <f t="shared" si="373"/>
        <v/>
      </c>
      <c r="AE1554" s="18" t="str">
        <f t="shared" si="374"/>
        <v/>
      </c>
      <c r="AG1554" s="95" t="str">
        <f>IF($C1554="", "", IF(IFERROR(INDEX(Ingredients!C$11:C$310, MATCH($C1554, Ingredients!$B$11:$B$310, 0)), "")="", "", IFERROR(INDEX(Ingredients!C$11:C$310, MATCH($C1554, Ingredients!$B$11:$B$310, 0)), "")))</f>
        <v/>
      </c>
      <c r="AH1554" s="105" t="str">
        <f>IF($C1554="", "", IF(IFERROR(INDEX(Ingredients!D$11:D$310, MATCH($C1554, Ingredients!$B$11:$B$310, 0)), "")="", "", IFERROR(INDEX(Ingredients!D$11:D$310, MATCH($C1554, Ingredients!$B$11:$B$310, 0)), "")))</f>
        <v/>
      </c>
      <c r="AI1554" s="106" t="str">
        <f>IF($C1554="", "", IF(IFERROR(INDEX(Ingredients!E$11:E$310, MATCH($C1554, Ingredients!$B$11:$B$310, 0)), "")="", "", IFERROR(INDEX(Ingredients!E$11:E$310, MATCH($C1554, Ingredients!$B$11:$B$310, 0)), "")))</f>
        <v/>
      </c>
      <c r="AJ1554" s="108" t="str">
        <f>IF($C1554="", "", IF(IFERROR(INDEX(Ingredients!F$11:F$310, MATCH($C1554, Ingredients!$B$11:$B$310, 0)), "")="", "", IFERROR(INDEX(Ingredients!F$11:F$310, MATCH($C1554, Ingredients!$B$11:$B$310, 0)), "")))</f>
        <v/>
      </c>
      <c r="AK1554" s="106" t="str">
        <f>IF($C1554="", "", IF(IFERROR(INDEX(Ingredients!G$11:G$310, MATCH($C1554, Ingredients!$B$11:$B$310, 0)), "")="", "", IFERROR(INDEX(Ingredients!G$11:G$310, MATCH($C1554, Ingredients!$B$11:$B$310, 0)), "")))</f>
        <v/>
      </c>
      <c r="AL1554" s="79" t="str">
        <f>IF($C1554="", "", IF(IFERROR(INDEX(Ingredients!H$11:H$310, MATCH($C1554, Ingredients!$B$11:$B$310, 0)), "")="", "", IFERROR(INDEX(Ingredients!H$11:H$310, MATCH($C1554, Ingredients!$B$11:$B$310, 0)), "")))</f>
        <v/>
      </c>
      <c r="AN1554" s="83" t="str">
        <f t="shared" si="365"/>
        <v/>
      </c>
      <c r="AP1554" s="114" t="str">
        <f t="shared" si="375"/>
        <v/>
      </c>
      <c r="AR1554" s="117" t="str">
        <f>IF($C1554="", "", IF(IFERROR(INDEX(Ingredients!$AI$11:$AI$310, MATCH($C1554, Ingredients!$B$11:$B$310, 0)), "")="", "", IFERROR(INDEX(Ingredients!$AI$11:$AI$310, MATCH($C1554, Ingredients!$B$11:$B$310, 0)), "")))</f>
        <v/>
      </c>
      <c r="AT1554" s="120" t="str">
        <f t="shared" si="376"/>
        <v/>
      </c>
      <c r="AV1554" s="90" t="str">
        <f t="shared" si="366"/>
        <v/>
      </c>
      <c r="AX1554" s="90" t="str">
        <f>IF($AV1554="", "", COUNTIF($AV$11:$AV$5010, "&lt;"&amp;$AV1554)+1+COUNTIF($AV$11:$AV1554, $AV1554)-1)</f>
        <v/>
      </c>
      <c r="AZ1554" s="111" t="str">
        <f>IF($B1554="", "", SUMIF('Shopping List'!$AV$11:$AV$25, $B1554, 'Shopping List'!$BN$11:$BN$25))</f>
        <v/>
      </c>
      <c r="BB1554" s="117" t="str">
        <f t="shared" si="377"/>
        <v/>
      </c>
    </row>
    <row r="1555" spans="1:54" x14ac:dyDescent="0.25">
      <c r="A1555" s="4"/>
      <c r="B1555" s="37"/>
      <c r="C1555" s="124"/>
      <c r="D1555" s="39"/>
      <c r="E1555" s="125"/>
      <c r="F1555" s="48"/>
      <c r="G1555" s="4"/>
      <c r="H1555" s="4"/>
      <c r="I1555" s="95" t="str">
        <f>IF($C1555="", "", IF(IFERROR(INDEX(Ingredients!$C$11:$C$310, MATCH($C1555, Ingredients!$B$11:$B$310, 0)), "")="", "", IFERROR(INDEX(Ingredients!$C$11:$C$310, MATCH($C1555, Ingredients!$B$11:$B$310, 0)), "")))</f>
        <v/>
      </c>
      <c r="J1555" s="73" t="str">
        <f>IF($B1555="", "", IF(IFERROR(INDEX(Meals!$C$11:$C$260, MATCH($B1555, Meals!$B$11:$B$260, 0)), "")="", "", IFERROR(INDEX(Meals!$C$11:$C$260, MATCH($B1555, Meals!$B$11:$B$260, 0)), "")))</f>
        <v/>
      </c>
      <c r="K1555" s="4"/>
      <c r="L1555" s="72" t="str">
        <f t="shared" si="367"/>
        <v/>
      </c>
      <c r="M1555" s="73" t="str">
        <f t="shared" si="368"/>
        <v/>
      </c>
      <c r="N1555" s="4"/>
      <c r="O1555" s="78" t="str">
        <f t="shared" si="369"/>
        <v/>
      </c>
      <c r="P1555" s="79" t="str">
        <f t="shared" si="370"/>
        <v/>
      </c>
      <c r="Q1555" s="4"/>
      <c r="R1555" s="90" t="str">
        <f t="shared" si="371"/>
        <v/>
      </c>
      <c r="S1555" s="4"/>
      <c r="Y1555" s="18" t="str">
        <f t="shared" si="372"/>
        <v/>
      </c>
      <c r="AA1555" s="18" t="str">
        <f t="shared" si="363"/>
        <v/>
      </c>
      <c r="AB1555" s="18" t="str">
        <f t="shared" si="364"/>
        <v/>
      </c>
      <c r="AC1555" s="18" t="str">
        <f t="shared" si="373"/>
        <v/>
      </c>
      <c r="AD1555" s="18" t="str">
        <f t="shared" si="373"/>
        <v/>
      </c>
      <c r="AE1555" s="18" t="str">
        <f t="shared" si="374"/>
        <v/>
      </c>
      <c r="AG1555" s="95" t="str">
        <f>IF($C1555="", "", IF(IFERROR(INDEX(Ingredients!C$11:C$310, MATCH($C1555, Ingredients!$B$11:$B$310, 0)), "")="", "", IFERROR(INDEX(Ingredients!C$11:C$310, MATCH($C1555, Ingredients!$B$11:$B$310, 0)), "")))</f>
        <v/>
      </c>
      <c r="AH1555" s="105" t="str">
        <f>IF($C1555="", "", IF(IFERROR(INDEX(Ingredients!D$11:D$310, MATCH($C1555, Ingredients!$B$11:$B$310, 0)), "")="", "", IFERROR(INDEX(Ingredients!D$11:D$310, MATCH($C1555, Ingredients!$B$11:$B$310, 0)), "")))</f>
        <v/>
      </c>
      <c r="AI1555" s="106" t="str">
        <f>IF($C1555="", "", IF(IFERROR(INDEX(Ingredients!E$11:E$310, MATCH($C1555, Ingredients!$B$11:$B$310, 0)), "")="", "", IFERROR(INDEX(Ingredients!E$11:E$310, MATCH($C1555, Ingredients!$B$11:$B$310, 0)), "")))</f>
        <v/>
      </c>
      <c r="AJ1555" s="108" t="str">
        <f>IF($C1555="", "", IF(IFERROR(INDEX(Ingredients!F$11:F$310, MATCH($C1555, Ingredients!$B$11:$B$310, 0)), "")="", "", IFERROR(INDEX(Ingredients!F$11:F$310, MATCH($C1555, Ingredients!$B$11:$B$310, 0)), "")))</f>
        <v/>
      </c>
      <c r="AK1555" s="106" t="str">
        <f>IF($C1555="", "", IF(IFERROR(INDEX(Ingredients!G$11:G$310, MATCH($C1555, Ingredients!$B$11:$B$310, 0)), "")="", "", IFERROR(INDEX(Ingredients!G$11:G$310, MATCH($C1555, Ingredients!$B$11:$B$310, 0)), "")))</f>
        <v/>
      </c>
      <c r="AL1555" s="79" t="str">
        <f>IF($C1555="", "", IF(IFERROR(INDEX(Ingredients!H$11:H$310, MATCH($C1555, Ingredients!$B$11:$B$310, 0)), "")="", "", IFERROR(INDEX(Ingredients!H$11:H$310, MATCH($C1555, Ingredients!$B$11:$B$310, 0)), "")))</f>
        <v/>
      </c>
      <c r="AN1555" s="83" t="str">
        <f t="shared" si="365"/>
        <v/>
      </c>
      <c r="AP1555" s="114" t="str">
        <f t="shared" si="375"/>
        <v/>
      </c>
      <c r="AR1555" s="117" t="str">
        <f>IF($C1555="", "", IF(IFERROR(INDEX(Ingredients!$AI$11:$AI$310, MATCH($C1555, Ingredients!$B$11:$B$310, 0)), "")="", "", IFERROR(INDEX(Ingredients!$AI$11:$AI$310, MATCH($C1555, Ingredients!$B$11:$B$310, 0)), "")))</f>
        <v/>
      </c>
      <c r="AT1555" s="120" t="str">
        <f t="shared" si="376"/>
        <v/>
      </c>
      <c r="AV1555" s="90" t="str">
        <f t="shared" si="366"/>
        <v/>
      </c>
      <c r="AX1555" s="90" t="str">
        <f>IF($AV1555="", "", COUNTIF($AV$11:$AV$5010, "&lt;"&amp;$AV1555)+1+COUNTIF($AV$11:$AV1555, $AV1555)-1)</f>
        <v/>
      </c>
      <c r="AZ1555" s="111" t="str">
        <f>IF($B1555="", "", SUMIF('Shopping List'!$AV$11:$AV$25, $B1555, 'Shopping List'!$BN$11:$BN$25))</f>
        <v/>
      </c>
      <c r="BB1555" s="117" t="str">
        <f t="shared" si="377"/>
        <v/>
      </c>
    </row>
    <row r="1556" spans="1:54" x14ac:dyDescent="0.25">
      <c r="A1556" s="4"/>
      <c r="B1556" s="37"/>
      <c r="C1556" s="124"/>
      <c r="D1556" s="39"/>
      <c r="E1556" s="125"/>
      <c r="F1556" s="48"/>
      <c r="G1556" s="4"/>
      <c r="H1556" s="4"/>
      <c r="I1556" s="95" t="str">
        <f>IF($C1556="", "", IF(IFERROR(INDEX(Ingredients!$C$11:$C$310, MATCH($C1556, Ingredients!$B$11:$B$310, 0)), "")="", "", IFERROR(INDEX(Ingredients!$C$11:$C$310, MATCH($C1556, Ingredients!$B$11:$B$310, 0)), "")))</f>
        <v/>
      </c>
      <c r="J1556" s="73" t="str">
        <f>IF($B1556="", "", IF(IFERROR(INDEX(Meals!$C$11:$C$260, MATCH($B1556, Meals!$B$11:$B$260, 0)), "")="", "", IFERROR(INDEX(Meals!$C$11:$C$260, MATCH($B1556, Meals!$B$11:$B$260, 0)), "")))</f>
        <v/>
      </c>
      <c r="K1556" s="4"/>
      <c r="L1556" s="72" t="str">
        <f t="shared" si="367"/>
        <v/>
      </c>
      <c r="M1556" s="73" t="str">
        <f t="shared" si="368"/>
        <v/>
      </c>
      <c r="N1556" s="4"/>
      <c r="O1556" s="78" t="str">
        <f t="shared" si="369"/>
        <v/>
      </c>
      <c r="P1556" s="79" t="str">
        <f t="shared" si="370"/>
        <v/>
      </c>
      <c r="Q1556" s="4"/>
      <c r="R1556" s="90" t="str">
        <f t="shared" si="371"/>
        <v/>
      </c>
      <c r="S1556" s="4"/>
      <c r="Y1556" s="18" t="str">
        <f t="shared" si="372"/>
        <v/>
      </c>
      <c r="AA1556" s="18" t="str">
        <f t="shared" si="363"/>
        <v/>
      </c>
      <c r="AB1556" s="18" t="str">
        <f t="shared" si="364"/>
        <v/>
      </c>
      <c r="AC1556" s="18" t="str">
        <f t="shared" si="373"/>
        <v/>
      </c>
      <c r="AD1556" s="18" t="str">
        <f t="shared" si="373"/>
        <v/>
      </c>
      <c r="AE1556" s="18" t="str">
        <f t="shared" si="374"/>
        <v/>
      </c>
      <c r="AG1556" s="95" t="str">
        <f>IF($C1556="", "", IF(IFERROR(INDEX(Ingredients!C$11:C$310, MATCH($C1556, Ingredients!$B$11:$B$310, 0)), "")="", "", IFERROR(INDEX(Ingredients!C$11:C$310, MATCH($C1556, Ingredients!$B$11:$B$310, 0)), "")))</f>
        <v/>
      </c>
      <c r="AH1556" s="105" t="str">
        <f>IF($C1556="", "", IF(IFERROR(INDEX(Ingredients!D$11:D$310, MATCH($C1556, Ingredients!$B$11:$B$310, 0)), "")="", "", IFERROR(INDEX(Ingredients!D$11:D$310, MATCH($C1556, Ingredients!$B$11:$B$310, 0)), "")))</f>
        <v/>
      </c>
      <c r="AI1556" s="106" t="str">
        <f>IF($C1556="", "", IF(IFERROR(INDEX(Ingredients!E$11:E$310, MATCH($C1556, Ingredients!$B$11:$B$310, 0)), "")="", "", IFERROR(INDEX(Ingredients!E$11:E$310, MATCH($C1556, Ingredients!$B$11:$B$310, 0)), "")))</f>
        <v/>
      </c>
      <c r="AJ1556" s="108" t="str">
        <f>IF($C1556="", "", IF(IFERROR(INDEX(Ingredients!F$11:F$310, MATCH($C1556, Ingredients!$B$11:$B$310, 0)), "")="", "", IFERROR(INDEX(Ingredients!F$11:F$310, MATCH($C1556, Ingredients!$B$11:$B$310, 0)), "")))</f>
        <v/>
      </c>
      <c r="AK1556" s="106" t="str">
        <f>IF($C1556="", "", IF(IFERROR(INDEX(Ingredients!G$11:G$310, MATCH($C1556, Ingredients!$B$11:$B$310, 0)), "")="", "", IFERROR(INDEX(Ingredients!G$11:G$310, MATCH($C1556, Ingredients!$B$11:$B$310, 0)), "")))</f>
        <v/>
      </c>
      <c r="AL1556" s="79" t="str">
        <f>IF($C1556="", "", IF(IFERROR(INDEX(Ingredients!H$11:H$310, MATCH($C1556, Ingredients!$B$11:$B$310, 0)), "")="", "", IFERROR(INDEX(Ingredients!H$11:H$310, MATCH($C1556, Ingredients!$B$11:$B$310, 0)), "")))</f>
        <v/>
      </c>
      <c r="AN1556" s="83" t="str">
        <f t="shared" si="365"/>
        <v/>
      </c>
      <c r="AP1556" s="114" t="str">
        <f t="shared" si="375"/>
        <v/>
      </c>
      <c r="AR1556" s="117" t="str">
        <f>IF($C1556="", "", IF(IFERROR(INDEX(Ingredients!$AI$11:$AI$310, MATCH($C1556, Ingredients!$B$11:$B$310, 0)), "")="", "", IFERROR(INDEX(Ingredients!$AI$11:$AI$310, MATCH($C1556, Ingredients!$B$11:$B$310, 0)), "")))</f>
        <v/>
      </c>
      <c r="AT1556" s="120" t="str">
        <f t="shared" si="376"/>
        <v/>
      </c>
      <c r="AV1556" s="90" t="str">
        <f t="shared" si="366"/>
        <v/>
      </c>
      <c r="AX1556" s="90" t="str">
        <f>IF($AV1556="", "", COUNTIF($AV$11:$AV$5010, "&lt;"&amp;$AV1556)+1+COUNTIF($AV$11:$AV1556, $AV1556)-1)</f>
        <v/>
      </c>
      <c r="AZ1556" s="111" t="str">
        <f>IF($B1556="", "", SUMIF('Shopping List'!$AV$11:$AV$25, $B1556, 'Shopping List'!$BN$11:$BN$25))</f>
        <v/>
      </c>
      <c r="BB1556" s="117" t="str">
        <f t="shared" si="377"/>
        <v/>
      </c>
    </row>
    <row r="1557" spans="1:54" x14ac:dyDescent="0.25">
      <c r="A1557" s="4"/>
      <c r="B1557" s="37"/>
      <c r="C1557" s="124"/>
      <c r="D1557" s="39"/>
      <c r="E1557" s="125"/>
      <c r="F1557" s="48"/>
      <c r="G1557" s="4"/>
      <c r="H1557" s="4"/>
      <c r="I1557" s="95" t="str">
        <f>IF($C1557="", "", IF(IFERROR(INDEX(Ingredients!$C$11:$C$310, MATCH($C1557, Ingredients!$B$11:$B$310, 0)), "")="", "", IFERROR(INDEX(Ingredients!$C$11:$C$310, MATCH($C1557, Ingredients!$B$11:$B$310, 0)), "")))</f>
        <v/>
      </c>
      <c r="J1557" s="73" t="str">
        <f>IF($B1557="", "", IF(IFERROR(INDEX(Meals!$C$11:$C$260, MATCH($B1557, Meals!$B$11:$B$260, 0)), "")="", "", IFERROR(INDEX(Meals!$C$11:$C$260, MATCH($B1557, Meals!$B$11:$B$260, 0)), "")))</f>
        <v/>
      </c>
      <c r="K1557" s="4"/>
      <c r="L1557" s="72" t="str">
        <f t="shared" si="367"/>
        <v/>
      </c>
      <c r="M1557" s="73" t="str">
        <f t="shared" si="368"/>
        <v/>
      </c>
      <c r="N1557" s="4"/>
      <c r="O1557" s="78" t="str">
        <f t="shared" si="369"/>
        <v/>
      </c>
      <c r="P1557" s="79" t="str">
        <f t="shared" si="370"/>
        <v/>
      </c>
      <c r="Q1557" s="4"/>
      <c r="R1557" s="90" t="str">
        <f t="shared" si="371"/>
        <v/>
      </c>
      <c r="S1557" s="4"/>
      <c r="Y1557" s="18" t="str">
        <f t="shared" si="372"/>
        <v/>
      </c>
      <c r="AA1557" s="18" t="str">
        <f t="shared" si="363"/>
        <v/>
      </c>
      <c r="AB1557" s="18" t="str">
        <f t="shared" si="364"/>
        <v/>
      </c>
      <c r="AC1557" s="18" t="str">
        <f t="shared" si="373"/>
        <v/>
      </c>
      <c r="AD1557" s="18" t="str">
        <f t="shared" si="373"/>
        <v/>
      </c>
      <c r="AE1557" s="18" t="str">
        <f t="shared" si="374"/>
        <v/>
      </c>
      <c r="AG1557" s="95" t="str">
        <f>IF($C1557="", "", IF(IFERROR(INDEX(Ingredients!C$11:C$310, MATCH($C1557, Ingredients!$B$11:$B$310, 0)), "")="", "", IFERROR(INDEX(Ingredients!C$11:C$310, MATCH($C1557, Ingredients!$B$11:$B$310, 0)), "")))</f>
        <v/>
      </c>
      <c r="AH1557" s="105" t="str">
        <f>IF($C1557="", "", IF(IFERROR(INDEX(Ingredients!D$11:D$310, MATCH($C1557, Ingredients!$B$11:$B$310, 0)), "")="", "", IFERROR(INDEX(Ingredients!D$11:D$310, MATCH($C1557, Ingredients!$B$11:$B$310, 0)), "")))</f>
        <v/>
      </c>
      <c r="AI1557" s="106" t="str">
        <f>IF($C1557="", "", IF(IFERROR(INDEX(Ingredients!E$11:E$310, MATCH($C1557, Ingredients!$B$11:$B$310, 0)), "")="", "", IFERROR(INDEX(Ingredients!E$11:E$310, MATCH($C1557, Ingredients!$B$11:$B$310, 0)), "")))</f>
        <v/>
      </c>
      <c r="AJ1557" s="108" t="str">
        <f>IF($C1557="", "", IF(IFERROR(INDEX(Ingredients!F$11:F$310, MATCH($C1557, Ingredients!$B$11:$B$310, 0)), "")="", "", IFERROR(INDEX(Ingredients!F$11:F$310, MATCH($C1557, Ingredients!$B$11:$B$310, 0)), "")))</f>
        <v/>
      </c>
      <c r="AK1557" s="106" t="str">
        <f>IF($C1557="", "", IF(IFERROR(INDEX(Ingredients!G$11:G$310, MATCH($C1557, Ingredients!$B$11:$B$310, 0)), "")="", "", IFERROR(INDEX(Ingredients!G$11:G$310, MATCH($C1557, Ingredients!$B$11:$B$310, 0)), "")))</f>
        <v/>
      </c>
      <c r="AL1557" s="79" t="str">
        <f>IF($C1557="", "", IF(IFERROR(INDEX(Ingredients!H$11:H$310, MATCH($C1557, Ingredients!$B$11:$B$310, 0)), "")="", "", IFERROR(INDEX(Ingredients!H$11:H$310, MATCH($C1557, Ingredients!$B$11:$B$310, 0)), "")))</f>
        <v/>
      </c>
      <c r="AN1557" s="83" t="str">
        <f t="shared" si="365"/>
        <v/>
      </c>
      <c r="AP1557" s="114" t="str">
        <f t="shared" si="375"/>
        <v/>
      </c>
      <c r="AR1557" s="117" t="str">
        <f>IF($C1557="", "", IF(IFERROR(INDEX(Ingredients!$AI$11:$AI$310, MATCH($C1557, Ingredients!$B$11:$B$310, 0)), "")="", "", IFERROR(INDEX(Ingredients!$AI$11:$AI$310, MATCH($C1557, Ingredients!$B$11:$B$310, 0)), "")))</f>
        <v/>
      </c>
      <c r="AT1557" s="120" t="str">
        <f t="shared" si="376"/>
        <v/>
      </c>
      <c r="AV1557" s="90" t="str">
        <f t="shared" si="366"/>
        <v/>
      </c>
      <c r="AX1557" s="90" t="str">
        <f>IF($AV1557="", "", COUNTIF($AV$11:$AV$5010, "&lt;"&amp;$AV1557)+1+COUNTIF($AV$11:$AV1557, $AV1557)-1)</f>
        <v/>
      </c>
      <c r="AZ1557" s="111" t="str">
        <f>IF($B1557="", "", SUMIF('Shopping List'!$AV$11:$AV$25, $B1557, 'Shopping List'!$BN$11:$BN$25))</f>
        <v/>
      </c>
      <c r="BB1557" s="117" t="str">
        <f t="shared" si="377"/>
        <v/>
      </c>
    </row>
    <row r="1558" spans="1:54" x14ac:dyDescent="0.25">
      <c r="A1558" s="4"/>
      <c r="B1558" s="37"/>
      <c r="C1558" s="124"/>
      <c r="D1558" s="39"/>
      <c r="E1558" s="125"/>
      <c r="F1558" s="48"/>
      <c r="G1558" s="4"/>
      <c r="H1558" s="4"/>
      <c r="I1558" s="95" t="str">
        <f>IF($C1558="", "", IF(IFERROR(INDEX(Ingredients!$C$11:$C$310, MATCH($C1558, Ingredients!$B$11:$B$310, 0)), "")="", "", IFERROR(INDEX(Ingredients!$C$11:$C$310, MATCH($C1558, Ingredients!$B$11:$B$310, 0)), "")))</f>
        <v/>
      </c>
      <c r="J1558" s="73" t="str">
        <f>IF($B1558="", "", IF(IFERROR(INDEX(Meals!$C$11:$C$260, MATCH($B1558, Meals!$B$11:$B$260, 0)), "")="", "", IFERROR(INDEX(Meals!$C$11:$C$260, MATCH($B1558, Meals!$B$11:$B$260, 0)), "")))</f>
        <v/>
      </c>
      <c r="K1558" s="4"/>
      <c r="L1558" s="72" t="str">
        <f t="shared" si="367"/>
        <v/>
      </c>
      <c r="M1558" s="73" t="str">
        <f t="shared" si="368"/>
        <v/>
      </c>
      <c r="N1558" s="4"/>
      <c r="O1558" s="78" t="str">
        <f t="shared" si="369"/>
        <v/>
      </c>
      <c r="P1558" s="79" t="str">
        <f t="shared" si="370"/>
        <v/>
      </c>
      <c r="Q1558" s="4"/>
      <c r="R1558" s="90" t="str">
        <f t="shared" si="371"/>
        <v/>
      </c>
      <c r="S1558" s="4"/>
      <c r="Y1558" s="18" t="str">
        <f t="shared" si="372"/>
        <v/>
      </c>
      <c r="AA1558" s="18" t="str">
        <f t="shared" si="363"/>
        <v/>
      </c>
      <c r="AB1558" s="18" t="str">
        <f t="shared" si="364"/>
        <v/>
      </c>
      <c r="AC1558" s="18" t="str">
        <f t="shared" si="373"/>
        <v/>
      </c>
      <c r="AD1558" s="18" t="str">
        <f t="shared" si="373"/>
        <v/>
      </c>
      <c r="AE1558" s="18" t="str">
        <f t="shared" si="374"/>
        <v/>
      </c>
      <c r="AG1558" s="95" t="str">
        <f>IF($C1558="", "", IF(IFERROR(INDEX(Ingredients!C$11:C$310, MATCH($C1558, Ingredients!$B$11:$B$310, 0)), "")="", "", IFERROR(INDEX(Ingredients!C$11:C$310, MATCH($C1558, Ingredients!$B$11:$B$310, 0)), "")))</f>
        <v/>
      </c>
      <c r="AH1558" s="105" t="str">
        <f>IF($C1558="", "", IF(IFERROR(INDEX(Ingredients!D$11:D$310, MATCH($C1558, Ingredients!$B$11:$B$310, 0)), "")="", "", IFERROR(INDEX(Ingredients!D$11:D$310, MATCH($C1558, Ingredients!$B$11:$B$310, 0)), "")))</f>
        <v/>
      </c>
      <c r="AI1558" s="106" t="str">
        <f>IF($C1558="", "", IF(IFERROR(INDEX(Ingredients!E$11:E$310, MATCH($C1558, Ingredients!$B$11:$B$310, 0)), "")="", "", IFERROR(INDEX(Ingredients!E$11:E$310, MATCH($C1558, Ingredients!$B$11:$B$310, 0)), "")))</f>
        <v/>
      </c>
      <c r="AJ1558" s="108" t="str">
        <f>IF($C1558="", "", IF(IFERROR(INDEX(Ingredients!F$11:F$310, MATCH($C1558, Ingredients!$B$11:$B$310, 0)), "")="", "", IFERROR(INDEX(Ingredients!F$11:F$310, MATCH($C1558, Ingredients!$B$11:$B$310, 0)), "")))</f>
        <v/>
      </c>
      <c r="AK1558" s="106" t="str">
        <f>IF($C1558="", "", IF(IFERROR(INDEX(Ingredients!G$11:G$310, MATCH($C1558, Ingredients!$B$11:$B$310, 0)), "")="", "", IFERROR(INDEX(Ingredients!G$11:G$310, MATCH($C1558, Ingredients!$B$11:$B$310, 0)), "")))</f>
        <v/>
      </c>
      <c r="AL1558" s="79" t="str">
        <f>IF($C1558="", "", IF(IFERROR(INDEX(Ingredients!H$11:H$310, MATCH($C1558, Ingredients!$B$11:$B$310, 0)), "")="", "", IFERROR(INDEX(Ingredients!H$11:H$310, MATCH($C1558, Ingredients!$B$11:$B$310, 0)), "")))</f>
        <v/>
      </c>
      <c r="AN1558" s="83" t="str">
        <f t="shared" si="365"/>
        <v/>
      </c>
      <c r="AP1558" s="114" t="str">
        <f t="shared" si="375"/>
        <v/>
      </c>
      <c r="AR1558" s="117" t="str">
        <f>IF($C1558="", "", IF(IFERROR(INDEX(Ingredients!$AI$11:$AI$310, MATCH($C1558, Ingredients!$B$11:$B$310, 0)), "")="", "", IFERROR(INDEX(Ingredients!$AI$11:$AI$310, MATCH($C1558, Ingredients!$B$11:$B$310, 0)), "")))</f>
        <v/>
      </c>
      <c r="AT1558" s="120" t="str">
        <f t="shared" si="376"/>
        <v/>
      </c>
      <c r="AV1558" s="90" t="str">
        <f t="shared" si="366"/>
        <v/>
      </c>
      <c r="AX1558" s="90" t="str">
        <f>IF($AV1558="", "", COUNTIF($AV$11:$AV$5010, "&lt;"&amp;$AV1558)+1+COUNTIF($AV$11:$AV1558, $AV1558)-1)</f>
        <v/>
      </c>
      <c r="AZ1558" s="111" t="str">
        <f>IF($B1558="", "", SUMIF('Shopping List'!$AV$11:$AV$25, $B1558, 'Shopping List'!$BN$11:$BN$25))</f>
        <v/>
      </c>
      <c r="BB1558" s="117" t="str">
        <f t="shared" si="377"/>
        <v/>
      </c>
    </row>
    <row r="1559" spans="1:54" x14ac:dyDescent="0.25">
      <c r="A1559" s="4"/>
      <c r="B1559" s="37"/>
      <c r="C1559" s="124"/>
      <c r="D1559" s="39"/>
      <c r="E1559" s="125"/>
      <c r="F1559" s="48"/>
      <c r="G1559" s="4"/>
      <c r="H1559" s="4"/>
      <c r="I1559" s="95" t="str">
        <f>IF($C1559="", "", IF(IFERROR(INDEX(Ingredients!$C$11:$C$310, MATCH($C1559, Ingredients!$B$11:$B$310, 0)), "")="", "", IFERROR(INDEX(Ingredients!$C$11:$C$310, MATCH($C1559, Ingredients!$B$11:$B$310, 0)), "")))</f>
        <v/>
      </c>
      <c r="J1559" s="73" t="str">
        <f>IF($B1559="", "", IF(IFERROR(INDEX(Meals!$C$11:$C$260, MATCH($B1559, Meals!$B$11:$B$260, 0)), "")="", "", IFERROR(INDEX(Meals!$C$11:$C$260, MATCH($B1559, Meals!$B$11:$B$260, 0)), "")))</f>
        <v/>
      </c>
      <c r="K1559" s="4"/>
      <c r="L1559" s="72" t="str">
        <f t="shared" si="367"/>
        <v/>
      </c>
      <c r="M1559" s="73" t="str">
        <f t="shared" si="368"/>
        <v/>
      </c>
      <c r="N1559" s="4"/>
      <c r="O1559" s="78" t="str">
        <f t="shared" si="369"/>
        <v/>
      </c>
      <c r="P1559" s="79" t="str">
        <f t="shared" si="370"/>
        <v/>
      </c>
      <c r="Q1559" s="4"/>
      <c r="R1559" s="90" t="str">
        <f t="shared" si="371"/>
        <v/>
      </c>
      <c r="S1559" s="4"/>
      <c r="Y1559" s="18" t="str">
        <f t="shared" si="372"/>
        <v/>
      </c>
      <c r="AA1559" s="18" t="str">
        <f t="shared" si="363"/>
        <v/>
      </c>
      <c r="AB1559" s="18" t="str">
        <f t="shared" si="364"/>
        <v/>
      </c>
      <c r="AC1559" s="18" t="str">
        <f t="shared" si="373"/>
        <v/>
      </c>
      <c r="AD1559" s="18" t="str">
        <f t="shared" si="373"/>
        <v/>
      </c>
      <c r="AE1559" s="18" t="str">
        <f t="shared" si="374"/>
        <v/>
      </c>
      <c r="AG1559" s="95" t="str">
        <f>IF($C1559="", "", IF(IFERROR(INDEX(Ingredients!C$11:C$310, MATCH($C1559, Ingredients!$B$11:$B$310, 0)), "")="", "", IFERROR(INDEX(Ingredients!C$11:C$310, MATCH($C1559, Ingredients!$B$11:$B$310, 0)), "")))</f>
        <v/>
      </c>
      <c r="AH1559" s="105" t="str">
        <f>IF($C1559="", "", IF(IFERROR(INDEX(Ingredients!D$11:D$310, MATCH($C1559, Ingredients!$B$11:$B$310, 0)), "")="", "", IFERROR(INDEX(Ingredients!D$11:D$310, MATCH($C1559, Ingredients!$B$11:$B$310, 0)), "")))</f>
        <v/>
      </c>
      <c r="AI1559" s="106" t="str">
        <f>IF($C1559="", "", IF(IFERROR(INDEX(Ingredients!E$11:E$310, MATCH($C1559, Ingredients!$B$11:$B$310, 0)), "")="", "", IFERROR(INDEX(Ingredients!E$11:E$310, MATCH($C1559, Ingredients!$B$11:$B$310, 0)), "")))</f>
        <v/>
      </c>
      <c r="AJ1559" s="108" t="str">
        <f>IF($C1559="", "", IF(IFERROR(INDEX(Ingredients!F$11:F$310, MATCH($C1559, Ingredients!$B$11:$B$310, 0)), "")="", "", IFERROR(INDEX(Ingredients!F$11:F$310, MATCH($C1559, Ingredients!$B$11:$B$310, 0)), "")))</f>
        <v/>
      </c>
      <c r="AK1559" s="106" t="str">
        <f>IF($C1559="", "", IF(IFERROR(INDEX(Ingredients!G$11:G$310, MATCH($C1559, Ingredients!$B$11:$B$310, 0)), "")="", "", IFERROR(INDEX(Ingredients!G$11:G$310, MATCH($C1559, Ingredients!$B$11:$B$310, 0)), "")))</f>
        <v/>
      </c>
      <c r="AL1559" s="79" t="str">
        <f>IF($C1559="", "", IF(IFERROR(INDEX(Ingredients!H$11:H$310, MATCH($C1559, Ingredients!$B$11:$B$310, 0)), "")="", "", IFERROR(INDEX(Ingredients!H$11:H$310, MATCH($C1559, Ingredients!$B$11:$B$310, 0)), "")))</f>
        <v/>
      </c>
      <c r="AN1559" s="83" t="str">
        <f t="shared" si="365"/>
        <v/>
      </c>
      <c r="AP1559" s="114" t="str">
        <f t="shared" si="375"/>
        <v/>
      </c>
      <c r="AR1559" s="117" t="str">
        <f>IF($C1559="", "", IF(IFERROR(INDEX(Ingredients!$AI$11:$AI$310, MATCH($C1559, Ingredients!$B$11:$B$310, 0)), "")="", "", IFERROR(INDEX(Ingredients!$AI$11:$AI$310, MATCH($C1559, Ingredients!$B$11:$B$310, 0)), "")))</f>
        <v/>
      </c>
      <c r="AT1559" s="120" t="str">
        <f t="shared" si="376"/>
        <v/>
      </c>
      <c r="AV1559" s="90" t="str">
        <f t="shared" si="366"/>
        <v/>
      </c>
      <c r="AX1559" s="90" t="str">
        <f>IF($AV1559="", "", COUNTIF($AV$11:$AV$5010, "&lt;"&amp;$AV1559)+1+COUNTIF($AV$11:$AV1559, $AV1559)-1)</f>
        <v/>
      </c>
      <c r="AZ1559" s="111" t="str">
        <f>IF($B1559="", "", SUMIF('Shopping List'!$AV$11:$AV$25, $B1559, 'Shopping List'!$BN$11:$BN$25))</f>
        <v/>
      </c>
      <c r="BB1559" s="117" t="str">
        <f t="shared" si="377"/>
        <v/>
      </c>
    </row>
    <row r="1560" spans="1:54" x14ac:dyDescent="0.25">
      <c r="A1560" s="4"/>
      <c r="B1560" s="37"/>
      <c r="C1560" s="124"/>
      <c r="D1560" s="39"/>
      <c r="E1560" s="125"/>
      <c r="F1560" s="48"/>
      <c r="G1560" s="4"/>
      <c r="H1560" s="4"/>
      <c r="I1560" s="95" t="str">
        <f>IF($C1560="", "", IF(IFERROR(INDEX(Ingredients!$C$11:$C$310, MATCH($C1560, Ingredients!$B$11:$B$310, 0)), "")="", "", IFERROR(INDEX(Ingredients!$C$11:$C$310, MATCH($C1560, Ingredients!$B$11:$B$310, 0)), "")))</f>
        <v/>
      </c>
      <c r="J1560" s="73" t="str">
        <f>IF($B1560="", "", IF(IFERROR(INDEX(Meals!$C$11:$C$260, MATCH($B1560, Meals!$B$11:$B$260, 0)), "")="", "", IFERROR(INDEX(Meals!$C$11:$C$260, MATCH($B1560, Meals!$B$11:$B$260, 0)), "")))</f>
        <v/>
      </c>
      <c r="K1560" s="4"/>
      <c r="L1560" s="72" t="str">
        <f t="shared" si="367"/>
        <v/>
      </c>
      <c r="M1560" s="73" t="str">
        <f t="shared" si="368"/>
        <v/>
      </c>
      <c r="N1560" s="4"/>
      <c r="O1560" s="78" t="str">
        <f t="shared" si="369"/>
        <v/>
      </c>
      <c r="P1560" s="79" t="str">
        <f t="shared" si="370"/>
        <v/>
      </c>
      <c r="Q1560" s="4"/>
      <c r="R1560" s="90" t="str">
        <f t="shared" si="371"/>
        <v/>
      </c>
      <c r="S1560" s="4"/>
      <c r="Y1560" s="18" t="str">
        <f t="shared" si="372"/>
        <v/>
      </c>
      <c r="AA1560" s="18" t="str">
        <f t="shared" si="363"/>
        <v/>
      </c>
      <c r="AB1560" s="18" t="str">
        <f t="shared" si="364"/>
        <v/>
      </c>
      <c r="AC1560" s="18" t="str">
        <f t="shared" si="373"/>
        <v/>
      </c>
      <c r="AD1560" s="18" t="str">
        <f t="shared" si="373"/>
        <v/>
      </c>
      <c r="AE1560" s="18" t="str">
        <f t="shared" si="374"/>
        <v/>
      </c>
      <c r="AG1560" s="95" t="str">
        <f>IF($C1560="", "", IF(IFERROR(INDEX(Ingredients!C$11:C$310, MATCH($C1560, Ingredients!$B$11:$B$310, 0)), "")="", "", IFERROR(INDEX(Ingredients!C$11:C$310, MATCH($C1560, Ingredients!$B$11:$B$310, 0)), "")))</f>
        <v/>
      </c>
      <c r="AH1560" s="105" t="str">
        <f>IF($C1560="", "", IF(IFERROR(INDEX(Ingredients!D$11:D$310, MATCH($C1560, Ingredients!$B$11:$B$310, 0)), "")="", "", IFERROR(INDEX(Ingredients!D$11:D$310, MATCH($C1560, Ingredients!$B$11:$B$310, 0)), "")))</f>
        <v/>
      </c>
      <c r="AI1560" s="106" t="str">
        <f>IF($C1560="", "", IF(IFERROR(INDEX(Ingredients!E$11:E$310, MATCH($C1560, Ingredients!$B$11:$B$310, 0)), "")="", "", IFERROR(INDEX(Ingredients!E$11:E$310, MATCH($C1560, Ingredients!$B$11:$B$310, 0)), "")))</f>
        <v/>
      </c>
      <c r="AJ1560" s="108" t="str">
        <f>IF($C1560="", "", IF(IFERROR(INDEX(Ingredients!F$11:F$310, MATCH($C1560, Ingredients!$B$11:$B$310, 0)), "")="", "", IFERROR(INDEX(Ingredients!F$11:F$310, MATCH($C1560, Ingredients!$B$11:$B$310, 0)), "")))</f>
        <v/>
      </c>
      <c r="AK1560" s="106" t="str">
        <f>IF($C1560="", "", IF(IFERROR(INDEX(Ingredients!G$11:G$310, MATCH($C1560, Ingredients!$B$11:$B$310, 0)), "")="", "", IFERROR(INDEX(Ingredients!G$11:G$310, MATCH($C1560, Ingredients!$B$11:$B$310, 0)), "")))</f>
        <v/>
      </c>
      <c r="AL1560" s="79" t="str">
        <f>IF($C1560="", "", IF(IFERROR(INDEX(Ingredients!H$11:H$310, MATCH($C1560, Ingredients!$B$11:$B$310, 0)), "")="", "", IFERROR(INDEX(Ingredients!H$11:H$310, MATCH($C1560, Ingredients!$B$11:$B$310, 0)), "")))</f>
        <v/>
      </c>
      <c r="AN1560" s="83" t="str">
        <f t="shared" si="365"/>
        <v/>
      </c>
      <c r="AP1560" s="114" t="str">
        <f t="shared" si="375"/>
        <v/>
      </c>
      <c r="AR1560" s="117" t="str">
        <f>IF($C1560="", "", IF(IFERROR(INDEX(Ingredients!$AI$11:$AI$310, MATCH($C1560, Ingredients!$B$11:$B$310, 0)), "")="", "", IFERROR(INDEX(Ingredients!$AI$11:$AI$310, MATCH($C1560, Ingredients!$B$11:$B$310, 0)), "")))</f>
        <v/>
      </c>
      <c r="AT1560" s="120" t="str">
        <f t="shared" si="376"/>
        <v/>
      </c>
      <c r="AV1560" s="90" t="str">
        <f t="shared" si="366"/>
        <v/>
      </c>
      <c r="AX1560" s="90" t="str">
        <f>IF($AV1560="", "", COUNTIF($AV$11:$AV$5010, "&lt;"&amp;$AV1560)+1+COUNTIF($AV$11:$AV1560, $AV1560)-1)</f>
        <v/>
      </c>
      <c r="AZ1560" s="111" t="str">
        <f>IF($B1560="", "", SUMIF('Shopping List'!$AV$11:$AV$25, $B1560, 'Shopping List'!$BN$11:$BN$25))</f>
        <v/>
      </c>
      <c r="BB1560" s="117" t="str">
        <f t="shared" si="377"/>
        <v/>
      </c>
    </row>
    <row r="1561" spans="1:54" x14ac:dyDescent="0.25">
      <c r="A1561" s="4"/>
      <c r="B1561" s="37"/>
      <c r="C1561" s="124"/>
      <c r="D1561" s="39"/>
      <c r="E1561" s="125"/>
      <c r="F1561" s="48"/>
      <c r="G1561" s="4"/>
      <c r="H1561" s="4"/>
      <c r="I1561" s="95" t="str">
        <f>IF($C1561="", "", IF(IFERROR(INDEX(Ingredients!$C$11:$C$310, MATCH($C1561, Ingredients!$B$11:$B$310, 0)), "")="", "", IFERROR(INDEX(Ingredients!$C$11:$C$310, MATCH($C1561, Ingredients!$B$11:$B$310, 0)), "")))</f>
        <v/>
      </c>
      <c r="J1561" s="73" t="str">
        <f>IF($B1561="", "", IF(IFERROR(INDEX(Meals!$C$11:$C$260, MATCH($B1561, Meals!$B$11:$B$260, 0)), "")="", "", IFERROR(INDEX(Meals!$C$11:$C$260, MATCH($B1561, Meals!$B$11:$B$260, 0)), "")))</f>
        <v/>
      </c>
      <c r="K1561" s="4"/>
      <c r="L1561" s="72" t="str">
        <f t="shared" si="367"/>
        <v/>
      </c>
      <c r="M1561" s="73" t="str">
        <f t="shared" si="368"/>
        <v/>
      </c>
      <c r="N1561" s="4"/>
      <c r="O1561" s="78" t="str">
        <f t="shared" si="369"/>
        <v/>
      </c>
      <c r="P1561" s="79" t="str">
        <f t="shared" si="370"/>
        <v/>
      </c>
      <c r="Q1561" s="4"/>
      <c r="R1561" s="90" t="str">
        <f t="shared" si="371"/>
        <v/>
      </c>
      <c r="S1561" s="4"/>
      <c r="Y1561" s="18" t="str">
        <f t="shared" si="372"/>
        <v/>
      </c>
      <c r="AA1561" s="18" t="str">
        <f t="shared" si="363"/>
        <v/>
      </c>
      <c r="AB1561" s="18" t="str">
        <f t="shared" si="364"/>
        <v/>
      </c>
      <c r="AC1561" s="18" t="str">
        <f t="shared" si="373"/>
        <v/>
      </c>
      <c r="AD1561" s="18" t="str">
        <f t="shared" si="373"/>
        <v/>
      </c>
      <c r="AE1561" s="18" t="str">
        <f t="shared" si="374"/>
        <v/>
      </c>
      <c r="AG1561" s="95" t="str">
        <f>IF($C1561="", "", IF(IFERROR(INDEX(Ingredients!C$11:C$310, MATCH($C1561, Ingredients!$B$11:$B$310, 0)), "")="", "", IFERROR(INDEX(Ingredients!C$11:C$310, MATCH($C1561, Ingredients!$B$11:$B$310, 0)), "")))</f>
        <v/>
      </c>
      <c r="AH1561" s="105" t="str">
        <f>IF($C1561="", "", IF(IFERROR(INDEX(Ingredients!D$11:D$310, MATCH($C1561, Ingredients!$B$11:$B$310, 0)), "")="", "", IFERROR(INDEX(Ingredients!D$11:D$310, MATCH($C1561, Ingredients!$B$11:$B$310, 0)), "")))</f>
        <v/>
      </c>
      <c r="AI1561" s="106" t="str">
        <f>IF($C1561="", "", IF(IFERROR(INDEX(Ingredients!E$11:E$310, MATCH($C1561, Ingredients!$B$11:$B$310, 0)), "")="", "", IFERROR(INDEX(Ingredients!E$11:E$310, MATCH($C1561, Ingredients!$B$11:$B$310, 0)), "")))</f>
        <v/>
      </c>
      <c r="AJ1561" s="108" t="str">
        <f>IF($C1561="", "", IF(IFERROR(INDEX(Ingredients!F$11:F$310, MATCH($C1561, Ingredients!$B$11:$B$310, 0)), "")="", "", IFERROR(INDEX(Ingredients!F$11:F$310, MATCH($C1561, Ingredients!$B$11:$B$310, 0)), "")))</f>
        <v/>
      </c>
      <c r="AK1561" s="106" t="str">
        <f>IF($C1561="", "", IF(IFERROR(INDEX(Ingredients!G$11:G$310, MATCH($C1561, Ingredients!$B$11:$B$310, 0)), "")="", "", IFERROR(INDEX(Ingredients!G$11:G$310, MATCH($C1561, Ingredients!$B$11:$B$310, 0)), "")))</f>
        <v/>
      </c>
      <c r="AL1561" s="79" t="str">
        <f>IF($C1561="", "", IF(IFERROR(INDEX(Ingredients!H$11:H$310, MATCH($C1561, Ingredients!$B$11:$B$310, 0)), "")="", "", IFERROR(INDEX(Ingredients!H$11:H$310, MATCH($C1561, Ingredients!$B$11:$B$310, 0)), "")))</f>
        <v/>
      </c>
      <c r="AN1561" s="83" t="str">
        <f t="shared" si="365"/>
        <v/>
      </c>
      <c r="AP1561" s="114" t="str">
        <f t="shared" si="375"/>
        <v/>
      </c>
      <c r="AR1561" s="117" t="str">
        <f>IF($C1561="", "", IF(IFERROR(INDEX(Ingredients!$AI$11:$AI$310, MATCH($C1561, Ingredients!$B$11:$B$310, 0)), "")="", "", IFERROR(INDEX(Ingredients!$AI$11:$AI$310, MATCH($C1561, Ingredients!$B$11:$B$310, 0)), "")))</f>
        <v/>
      </c>
      <c r="AT1561" s="120" t="str">
        <f t="shared" si="376"/>
        <v/>
      </c>
      <c r="AV1561" s="90" t="str">
        <f t="shared" si="366"/>
        <v/>
      </c>
      <c r="AX1561" s="90" t="str">
        <f>IF($AV1561="", "", COUNTIF($AV$11:$AV$5010, "&lt;"&amp;$AV1561)+1+COUNTIF($AV$11:$AV1561, $AV1561)-1)</f>
        <v/>
      </c>
      <c r="AZ1561" s="111" t="str">
        <f>IF($B1561="", "", SUMIF('Shopping List'!$AV$11:$AV$25, $B1561, 'Shopping List'!$BN$11:$BN$25))</f>
        <v/>
      </c>
      <c r="BB1561" s="117" t="str">
        <f t="shared" si="377"/>
        <v/>
      </c>
    </row>
    <row r="1562" spans="1:54" x14ac:dyDescent="0.25">
      <c r="A1562" s="4"/>
      <c r="B1562" s="37"/>
      <c r="C1562" s="124"/>
      <c r="D1562" s="39"/>
      <c r="E1562" s="125"/>
      <c r="F1562" s="48"/>
      <c r="G1562" s="4"/>
      <c r="H1562" s="4"/>
      <c r="I1562" s="95" t="str">
        <f>IF($C1562="", "", IF(IFERROR(INDEX(Ingredients!$C$11:$C$310, MATCH($C1562, Ingredients!$B$11:$B$310, 0)), "")="", "", IFERROR(INDEX(Ingredients!$C$11:$C$310, MATCH($C1562, Ingredients!$B$11:$B$310, 0)), "")))</f>
        <v/>
      </c>
      <c r="J1562" s="73" t="str">
        <f>IF($B1562="", "", IF(IFERROR(INDEX(Meals!$C$11:$C$260, MATCH($B1562, Meals!$B$11:$B$260, 0)), "")="", "", IFERROR(INDEX(Meals!$C$11:$C$260, MATCH($B1562, Meals!$B$11:$B$260, 0)), "")))</f>
        <v/>
      </c>
      <c r="K1562" s="4"/>
      <c r="L1562" s="72" t="str">
        <f t="shared" si="367"/>
        <v/>
      </c>
      <c r="M1562" s="73" t="str">
        <f t="shared" si="368"/>
        <v/>
      </c>
      <c r="N1562" s="4"/>
      <c r="O1562" s="78" t="str">
        <f t="shared" si="369"/>
        <v/>
      </c>
      <c r="P1562" s="79" t="str">
        <f t="shared" si="370"/>
        <v/>
      </c>
      <c r="Q1562" s="4"/>
      <c r="R1562" s="90" t="str">
        <f t="shared" si="371"/>
        <v/>
      </c>
      <c r="S1562" s="4"/>
      <c r="Y1562" s="18" t="str">
        <f t="shared" si="372"/>
        <v/>
      </c>
      <c r="AA1562" s="18" t="str">
        <f t="shared" si="363"/>
        <v/>
      </c>
      <c r="AB1562" s="18" t="str">
        <f t="shared" si="364"/>
        <v/>
      </c>
      <c r="AC1562" s="18" t="str">
        <f t="shared" si="373"/>
        <v/>
      </c>
      <c r="AD1562" s="18" t="str">
        <f t="shared" si="373"/>
        <v/>
      </c>
      <c r="AE1562" s="18" t="str">
        <f t="shared" si="374"/>
        <v/>
      </c>
      <c r="AG1562" s="95" t="str">
        <f>IF($C1562="", "", IF(IFERROR(INDEX(Ingredients!C$11:C$310, MATCH($C1562, Ingredients!$B$11:$B$310, 0)), "")="", "", IFERROR(INDEX(Ingredients!C$11:C$310, MATCH($C1562, Ingredients!$B$11:$B$310, 0)), "")))</f>
        <v/>
      </c>
      <c r="AH1562" s="105" t="str">
        <f>IF($C1562="", "", IF(IFERROR(INDEX(Ingredients!D$11:D$310, MATCH($C1562, Ingredients!$B$11:$B$310, 0)), "")="", "", IFERROR(INDEX(Ingredients!D$11:D$310, MATCH($C1562, Ingredients!$B$11:$B$310, 0)), "")))</f>
        <v/>
      </c>
      <c r="AI1562" s="106" t="str">
        <f>IF($C1562="", "", IF(IFERROR(INDEX(Ingredients!E$11:E$310, MATCH($C1562, Ingredients!$B$11:$B$310, 0)), "")="", "", IFERROR(INDEX(Ingredients!E$11:E$310, MATCH($C1562, Ingredients!$B$11:$B$310, 0)), "")))</f>
        <v/>
      </c>
      <c r="AJ1562" s="108" t="str">
        <f>IF($C1562="", "", IF(IFERROR(INDEX(Ingredients!F$11:F$310, MATCH($C1562, Ingredients!$B$11:$B$310, 0)), "")="", "", IFERROR(INDEX(Ingredients!F$11:F$310, MATCH($C1562, Ingredients!$B$11:$B$310, 0)), "")))</f>
        <v/>
      </c>
      <c r="AK1562" s="106" t="str">
        <f>IF($C1562="", "", IF(IFERROR(INDEX(Ingredients!G$11:G$310, MATCH($C1562, Ingredients!$B$11:$B$310, 0)), "")="", "", IFERROR(INDEX(Ingredients!G$11:G$310, MATCH($C1562, Ingredients!$B$11:$B$310, 0)), "")))</f>
        <v/>
      </c>
      <c r="AL1562" s="79" t="str">
        <f>IF($C1562="", "", IF(IFERROR(INDEX(Ingredients!H$11:H$310, MATCH($C1562, Ingredients!$B$11:$B$310, 0)), "")="", "", IFERROR(INDEX(Ingredients!H$11:H$310, MATCH($C1562, Ingredients!$B$11:$B$310, 0)), "")))</f>
        <v/>
      </c>
      <c r="AN1562" s="83" t="str">
        <f t="shared" si="365"/>
        <v/>
      </c>
      <c r="AP1562" s="114" t="str">
        <f t="shared" si="375"/>
        <v/>
      </c>
      <c r="AR1562" s="117" t="str">
        <f>IF($C1562="", "", IF(IFERROR(INDEX(Ingredients!$AI$11:$AI$310, MATCH($C1562, Ingredients!$B$11:$B$310, 0)), "")="", "", IFERROR(INDEX(Ingredients!$AI$11:$AI$310, MATCH($C1562, Ingredients!$B$11:$B$310, 0)), "")))</f>
        <v/>
      </c>
      <c r="AT1562" s="120" t="str">
        <f t="shared" si="376"/>
        <v/>
      </c>
      <c r="AV1562" s="90" t="str">
        <f t="shared" si="366"/>
        <v/>
      </c>
      <c r="AX1562" s="90" t="str">
        <f>IF($AV1562="", "", COUNTIF($AV$11:$AV$5010, "&lt;"&amp;$AV1562)+1+COUNTIF($AV$11:$AV1562, $AV1562)-1)</f>
        <v/>
      </c>
      <c r="AZ1562" s="111" t="str">
        <f>IF($B1562="", "", SUMIF('Shopping List'!$AV$11:$AV$25, $B1562, 'Shopping List'!$BN$11:$BN$25))</f>
        <v/>
      </c>
      <c r="BB1562" s="117" t="str">
        <f t="shared" si="377"/>
        <v/>
      </c>
    </row>
    <row r="1563" spans="1:54" x14ac:dyDescent="0.25">
      <c r="A1563" s="4"/>
      <c r="B1563" s="37"/>
      <c r="C1563" s="124"/>
      <c r="D1563" s="39"/>
      <c r="E1563" s="125"/>
      <c r="F1563" s="48"/>
      <c r="G1563" s="4"/>
      <c r="H1563" s="4"/>
      <c r="I1563" s="95" t="str">
        <f>IF($C1563="", "", IF(IFERROR(INDEX(Ingredients!$C$11:$C$310, MATCH($C1563, Ingredients!$B$11:$B$310, 0)), "")="", "", IFERROR(INDEX(Ingredients!$C$11:$C$310, MATCH($C1563, Ingredients!$B$11:$B$310, 0)), "")))</f>
        <v/>
      </c>
      <c r="J1563" s="73" t="str">
        <f>IF($B1563="", "", IF(IFERROR(INDEX(Meals!$C$11:$C$260, MATCH($B1563, Meals!$B$11:$B$260, 0)), "")="", "", IFERROR(INDEX(Meals!$C$11:$C$260, MATCH($B1563, Meals!$B$11:$B$260, 0)), "")))</f>
        <v/>
      </c>
      <c r="K1563" s="4"/>
      <c r="L1563" s="72" t="str">
        <f t="shared" si="367"/>
        <v/>
      </c>
      <c r="M1563" s="73" t="str">
        <f t="shared" si="368"/>
        <v/>
      </c>
      <c r="N1563" s="4"/>
      <c r="O1563" s="78" t="str">
        <f t="shared" si="369"/>
        <v/>
      </c>
      <c r="P1563" s="79" t="str">
        <f t="shared" si="370"/>
        <v/>
      </c>
      <c r="Q1563" s="4"/>
      <c r="R1563" s="90" t="str">
        <f t="shared" si="371"/>
        <v/>
      </c>
      <c r="S1563" s="4"/>
      <c r="Y1563" s="18" t="str">
        <f t="shared" si="372"/>
        <v/>
      </c>
      <c r="AA1563" s="18" t="str">
        <f t="shared" si="363"/>
        <v/>
      </c>
      <c r="AB1563" s="18" t="str">
        <f t="shared" si="364"/>
        <v/>
      </c>
      <c r="AC1563" s="18" t="str">
        <f t="shared" si="373"/>
        <v/>
      </c>
      <c r="AD1563" s="18" t="str">
        <f t="shared" si="373"/>
        <v/>
      </c>
      <c r="AE1563" s="18" t="str">
        <f t="shared" si="374"/>
        <v/>
      </c>
      <c r="AG1563" s="95" t="str">
        <f>IF($C1563="", "", IF(IFERROR(INDEX(Ingredients!C$11:C$310, MATCH($C1563, Ingredients!$B$11:$B$310, 0)), "")="", "", IFERROR(INDEX(Ingredients!C$11:C$310, MATCH($C1563, Ingredients!$B$11:$B$310, 0)), "")))</f>
        <v/>
      </c>
      <c r="AH1563" s="105" t="str">
        <f>IF($C1563="", "", IF(IFERROR(INDEX(Ingredients!D$11:D$310, MATCH($C1563, Ingredients!$B$11:$B$310, 0)), "")="", "", IFERROR(INDEX(Ingredients!D$11:D$310, MATCH($C1563, Ingredients!$B$11:$B$310, 0)), "")))</f>
        <v/>
      </c>
      <c r="AI1563" s="106" t="str">
        <f>IF($C1563="", "", IF(IFERROR(INDEX(Ingredients!E$11:E$310, MATCH($C1563, Ingredients!$B$11:$B$310, 0)), "")="", "", IFERROR(INDEX(Ingredients!E$11:E$310, MATCH($C1563, Ingredients!$B$11:$B$310, 0)), "")))</f>
        <v/>
      </c>
      <c r="AJ1563" s="108" t="str">
        <f>IF($C1563="", "", IF(IFERROR(INDEX(Ingredients!F$11:F$310, MATCH($C1563, Ingredients!$B$11:$B$310, 0)), "")="", "", IFERROR(INDEX(Ingredients!F$11:F$310, MATCH($C1563, Ingredients!$B$11:$B$310, 0)), "")))</f>
        <v/>
      </c>
      <c r="AK1563" s="106" t="str">
        <f>IF($C1563="", "", IF(IFERROR(INDEX(Ingredients!G$11:G$310, MATCH($C1563, Ingredients!$B$11:$B$310, 0)), "")="", "", IFERROR(INDEX(Ingredients!G$11:G$310, MATCH($C1563, Ingredients!$B$11:$B$310, 0)), "")))</f>
        <v/>
      </c>
      <c r="AL1563" s="79" t="str">
        <f>IF($C1563="", "", IF(IFERROR(INDEX(Ingredients!H$11:H$310, MATCH($C1563, Ingredients!$B$11:$B$310, 0)), "")="", "", IFERROR(INDEX(Ingredients!H$11:H$310, MATCH($C1563, Ingredients!$B$11:$B$310, 0)), "")))</f>
        <v/>
      </c>
      <c r="AN1563" s="83" t="str">
        <f t="shared" si="365"/>
        <v/>
      </c>
      <c r="AP1563" s="114" t="str">
        <f t="shared" si="375"/>
        <v/>
      </c>
      <c r="AR1563" s="117" t="str">
        <f>IF($C1563="", "", IF(IFERROR(INDEX(Ingredients!$AI$11:$AI$310, MATCH($C1563, Ingredients!$B$11:$B$310, 0)), "")="", "", IFERROR(INDEX(Ingredients!$AI$11:$AI$310, MATCH($C1563, Ingredients!$B$11:$B$310, 0)), "")))</f>
        <v/>
      </c>
      <c r="AT1563" s="120" t="str">
        <f t="shared" si="376"/>
        <v/>
      </c>
      <c r="AV1563" s="90" t="str">
        <f t="shared" si="366"/>
        <v/>
      </c>
      <c r="AX1563" s="90" t="str">
        <f>IF($AV1563="", "", COUNTIF($AV$11:$AV$5010, "&lt;"&amp;$AV1563)+1+COUNTIF($AV$11:$AV1563, $AV1563)-1)</f>
        <v/>
      </c>
      <c r="AZ1563" s="111" t="str">
        <f>IF($B1563="", "", SUMIF('Shopping List'!$AV$11:$AV$25, $B1563, 'Shopping List'!$BN$11:$BN$25))</f>
        <v/>
      </c>
      <c r="BB1563" s="117" t="str">
        <f t="shared" si="377"/>
        <v/>
      </c>
    </row>
    <row r="1564" spans="1:54" x14ac:dyDescent="0.25">
      <c r="A1564" s="4"/>
      <c r="B1564" s="37"/>
      <c r="C1564" s="124"/>
      <c r="D1564" s="39"/>
      <c r="E1564" s="125"/>
      <c r="F1564" s="48"/>
      <c r="G1564" s="4"/>
      <c r="H1564" s="4"/>
      <c r="I1564" s="95" t="str">
        <f>IF($C1564="", "", IF(IFERROR(INDEX(Ingredients!$C$11:$C$310, MATCH($C1564, Ingredients!$B$11:$B$310, 0)), "")="", "", IFERROR(INDEX(Ingredients!$C$11:$C$310, MATCH($C1564, Ingredients!$B$11:$B$310, 0)), "")))</f>
        <v/>
      </c>
      <c r="J1564" s="73" t="str">
        <f>IF($B1564="", "", IF(IFERROR(INDEX(Meals!$C$11:$C$260, MATCH($B1564, Meals!$B$11:$B$260, 0)), "")="", "", IFERROR(INDEX(Meals!$C$11:$C$260, MATCH($B1564, Meals!$B$11:$B$260, 0)), "")))</f>
        <v/>
      </c>
      <c r="K1564" s="4"/>
      <c r="L1564" s="72" t="str">
        <f t="shared" si="367"/>
        <v/>
      </c>
      <c r="M1564" s="73" t="str">
        <f t="shared" si="368"/>
        <v/>
      </c>
      <c r="N1564" s="4"/>
      <c r="O1564" s="78" t="str">
        <f t="shared" si="369"/>
        <v/>
      </c>
      <c r="P1564" s="79" t="str">
        <f t="shared" si="370"/>
        <v/>
      </c>
      <c r="Q1564" s="4"/>
      <c r="R1564" s="90" t="str">
        <f t="shared" si="371"/>
        <v/>
      </c>
      <c r="S1564" s="4"/>
      <c r="Y1564" s="18" t="str">
        <f t="shared" si="372"/>
        <v/>
      </c>
      <c r="AA1564" s="18" t="str">
        <f t="shared" si="363"/>
        <v/>
      </c>
      <c r="AB1564" s="18" t="str">
        <f t="shared" si="364"/>
        <v/>
      </c>
      <c r="AC1564" s="18" t="str">
        <f t="shared" si="373"/>
        <v/>
      </c>
      <c r="AD1564" s="18" t="str">
        <f t="shared" si="373"/>
        <v/>
      </c>
      <c r="AE1564" s="18" t="str">
        <f t="shared" si="374"/>
        <v/>
      </c>
      <c r="AG1564" s="95" t="str">
        <f>IF($C1564="", "", IF(IFERROR(INDEX(Ingredients!C$11:C$310, MATCH($C1564, Ingredients!$B$11:$B$310, 0)), "")="", "", IFERROR(INDEX(Ingredients!C$11:C$310, MATCH($C1564, Ingredients!$B$11:$B$310, 0)), "")))</f>
        <v/>
      </c>
      <c r="AH1564" s="105" t="str">
        <f>IF($C1564="", "", IF(IFERROR(INDEX(Ingredients!D$11:D$310, MATCH($C1564, Ingredients!$B$11:$B$310, 0)), "")="", "", IFERROR(INDEX(Ingredients!D$11:D$310, MATCH($C1564, Ingredients!$B$11:$B$310, 0)), "")))</f>
        <v/>
      </c>
      <c r="AI1564" s="106" t="str">
        <f>IF($C1564="", "", IF(IFERROR(INDEX(Ingredients!E$11:E$310, MATCH($C1564, Ingredients!$B$11:$B$310, 0)), "")="", "", IFERROR(INDEX(Ingredients!E$11:E$310, MATCH($C1564, Ingredients!$B$11:$B$310, 0)), "")))</f>
        <v/>
      </c>
      <c r="AJ1564" s="108" t="str">
        <f>IF($C1564="", "", IF(IFERROR(INDEX(Ingredients!F$11:F$310, MATCH($C1564, Ingredients!$B$11:$B$310, 0)), "")="", "", IFERROR(INDEX(Ingredients!F$11:F$310, MATCH($C1564, Ingredients!$B$11:$B$310, 0)), "")))</f>
        <v/>
      </c>
      <c r="AK1564" s="106" t="str">
        <f>IF($C1564="", "", IF(IFERROR(INDEX(Ingredients!G$11:G$310, MATCH($C1564, Ingredients!$B$11:$B$310, 0)), "")="", "", IFERROR(INDEX(Ingredients!G$11:G$310, MATCH($C1564, Ingredients!$B$11:$B$310, 0)), "")))</f>
        <v/>
      </c>
      <c r="AL1564" s="79" t="str">
        <f>IF($C1564="", "", IF(IFERROR(INDEX(Ingredients!H$11:H$310, MATCH($C1564, Ingredients!$B$11:$B$310, 0)), "")="", "", IFERROR(INDEX(Ingredients!H$11:H$310, MATCH($C1564, Ingredients!$B$11:$B$310, 0)), "")))</f>
        <v/>
      </c>
      <c r="AN1564" s="83" t="str">
        <f t="shared" si="365"/>
        <v/>
      </c>
      <c r="AP1564" s="114" t="str">
        <f t="shared" si="375"/>
        <v/>
      </c>
      <c r="AR1564" s="117" t="str">
        <f>IF($C1564="", "", IF(IFERROR(INDEX(Ingredients!$AI$11:$AI$310, MATCH($C1564, Ingredients!$B$11:$B$310, 0)), "")="", "", IFERROR(INDEX(Ingredients!$AI$11:$AI$310, MATCH($C1564, Ingredients!$B$11:$B$310, 0)), "")))</f>
        <v/>
      </c>
      <c r="AT1564" s="120" t="str">
        <f t="shared" si="376"/>
        <v/>
      </c>
      <c r="AV1564" s="90" t="str">
        <f t="shared" si="366"/>
        <v/>
      </c>
      <c r="AX1564" s="90" t="str">
        <f>IF($AV1564="", "", COUNTIF($AV$11:$AV$5010, "&lt;"&amp;$AV1564)+1+COUNTIF($AV$11:$AV1564, $AV1564)-1)</f>
        <v/>
      </c>
      <c r="AZ1564" s="111" t="str">
        <f>IF($B1564="", "", SUMIF('Shopping List'!$AV$11:$AV$25, $B1564, 'Shopping List'!$BN$11:$BN$25))</f>
        <v/>
      </c>
      <c r="BB1564" s="117" t="str">
        <f t="shared" si="377"/>
        <v/>
      </c>
    </row>
    <row r="1565" spans="1:54" x14ac:dyDescent="0.25">
      <c r="A1565" s="4"/>
      <c r="B1565" s="37"/>
      <c r="C1565" s="124"/>
      <c r="D1565" s="39"/>
      <c r="E1565" s="125"/>
      <c r="F1565" s="48"/>
      <c r="G1565" s="4"/>
      <c r="H1565" s="4"/>
      <c r="I1565" s="95" t="str">
        <f>IF($C1565="", "", IF(IFERROR(INDEX(Ingredients!$C$11:$C$310, MATCH($C1565, Ingredients!$B$11:$B$310, 0)), "")="", "", IFERROR(INDEX(Ingredients!$C$11:$C$310, MATCH($C1565, Ingredients!$B$11:$B$310, 0)), "")))</f>
        <v/>
      </c>
      <c r="J1565" s="73" t="str">
        <f>IF($B1565="", "", IF(IFERROR(INDEX(Meals!$C$11:$C$260, MATCH($B1565, Meals!$B$11:$B$260, 0)), "")="", "", IFERROR(INDEX(Meals!$C$11:$C$260, MATCH($B1565, Meals!$B$11:$B$260, 0)), "")))</f>
        <v/>
      </c>
      <c r="K1565" s="4"/>
      <c r="L1565" s="72" t="str">
        <f t="shared" si="367"/>
        <v/>
      </c>
      <c r="M1565" s="73" t="str">
        <f t="shared" si="368"/>
        <v/>
      </c>
      <c r="N1565" s="4"/>
      <c r="O1565" s="78" t="str">
        <f t="shared" si="369"/>
        <v/>
      </c>
      <c r="P1565" s="79" t="str">
        <f t="shared" si="370"/>
        <v/>
      </c>
      <c r="Q1565" s="4"/>
      <c r="R1565" s="90" t="str">
        <f t="shared" si="371"/>
        <v/>
      </c>
      <c r="S1565" s="4"/>
      <c r="Y1565" s="18" t="str">
        <f t="shared" si="372"/>
        <v/>
      </c>
      <c r="AA1565" s="18" t="str">
        <f t="shared" si="363"/>
        <v/>
      </c>
      <c r="AB1565" s="18" t="str">
        <f t="shared" si="364"/>
        <v/>
      </c>
      <c r="AC1565" s="18" t="str">
        <f t="shared" si="373"/>
        <v/>
      </c>
      <c r="AD1565" s="18" t="str">
        <f t="shared" si="373"/>
        <v/>
      </c>
      <c r="AE1565" s="18" t="str">
        <f t="shared" si="374"/>
        <v/>
      </c>
      <c r="AG1565" s="95" t="str">
        <f>IF($C1565="", "", IF(IFERROR(INDEX(Ingredients!C$11:C$310, MATCH($C1565, Ingredients!$B$11:$B$310, 0)), "")="", "", IFERROR(INDEX(Ingredients!C$11:C$310, MATCH($C1565, Ingredients!$B$11:$B$310, 0)), "")))</f>
        <v/>
      </c>
      <c r="AH1565" s="105" t="str">
        <f>IF($C1565="", "", IF(IFERROR(INDEX(Ingredients!D$11:D$310, MATCH($C1565, Ingredients!$B$11:$B$310, 0)), "")="", "", IFERROR(INDEX(Ingredients!D$11:D$310, MATCH($C1565, Ingredients!$B$11:$B$310, 0)), "")))</f>
        <v/>
      </c>
      <c r="AI1565" s="106" t="str">
        <f>IF($C1565="", "", IF(IFERROR(INDEX(Ingredients!E$11:E$310, MATCH($C1565, Ingredients!$B$11:$B$310, 0)), "")="", "", IFERROR(INDEX(Ingredients!E$11:E$310, MATCH($C1565, Ingredients!$B$11:$B$310, 0)), "")))</f>
        <v/>
      </c>
      <c r="AJ1565" s="108" t="str">
        <f>IF($C1565="", "", IF(IFERROR(INDEX(Ingredients!F$11:F$310, MATCH($C1565, Ingredients!$B$11:$B$310, 0)), "")="", "", IFERROR(INDEX(Ingredients!F$11:F$310, MATCH($C1565, Ingredients!$B$11:$B$310, 0)), "")))</f>
        <v/>
      </c>
      <c r="AK1565" s="106" t="str">
        <f>IF($C1565="", "", IF(IFERROR(INDEX(Ingredients!G$11:G$310, MATCH($C1565, Ingredients!$B$11:$B$310, 0)), "")="", "", IFERROR(INDEX(Ingredients!G$11:G$310, MATCH($C1565, Ingredients!$B$11:$B$310, 0)), "")))</f>
        <v/>
      </c>
      <c r="AL1565" s="79" t="str">
        <f>IF($C1565="", "", IF(IFERROR(INDEX(Ingredients!H$11:H$310, MATCH($C1565, Ingredients!$B$11:$B$310, 0)), "")="", "", IFERROR(INDEX(Ingredients!H$11:H$310, MATCH($C1565, Ingredients!$B$11:$B$310, 0)), "")))</f>
        <v/>
      </c>
      <c r="AN1565" s="83" t="str">
        <f t="shared" si="365"/>
        <v/>
      </c>
      <c r="AP1565" s="114" t="str">
        <f t="shared" si="375"/>
        <v/>
      </c>
      <c r="AR1565" s="117" t="str">
        <f>IF($C1565="", "", IF(IFERROR(INDEX(Ingredients!$AI$11:$AI$310, MATCH($C1565, Ingredients!$B$11:$B$310, 0)), "")="", "", IFERROR(INDEX(Ingredients!$AI$11:$AI$310, MATCH($C1565, Ingredients!$B$11:$B$310, 0)), "")))</f>
        <v/>
      </c>
      <c r="AT1565" s="120" t="str">
        <f t="shared" si="376"/>
        <v/>
      </c>
      <c r="AV1565" s="90" t="str">
        <f t="shared" si="366"/>
        <v/>
      </c>
      <c r="AX1565" s="90" t="str">
        <f>IF($AV1565="", "", COUNTIF($AV$11:$AV$5010, "&lt;"&amp;$AV1565)+1+COUNTIF($AV$11:$AV1565, $AV1565)-1)</f>
        <v/>
      </c>
      <c r="AZ1565" s="111" t="str">
        <f>IF($B1565="", "", SUMIF('Shopping List'!$AV$11:$AV$25, $B1565, 'Shopping List'!$BN$11:$BN$25))</f>
        <v/>
      </c>
      <c r="BB1565" s="117" t="str">
        <f t="shared" si="377"/>
        <v/>
      </c>
    </row>
    <row r="1566" spans="1:54" x14ac:dyDescent="0.25">
      <c r="A1566" s="4"/>
      <c r="B1566" s="37"/>
      <c r="C1566" s="124"/>
      <c r="D1566" s="39"/>
      <c r="E1566" s="125"/>
      <c r="F1566" s="48"/>
      <c r="G1566" s="4"/>
      <c r="H1566" s="4"/>
      <c r="I1566" s="95" t="str">
        <f>IF($C1566="", "", IF(IFERROR(INDEX(Ingredients!$C$11:$C$310, MATCH($C1566, Ingredients!$B$11:$B$310, 0)), "")="", "", IFERROR(INDEX(Ingredients!$C$11:$C$310, MATCH($C1566, Ingredients!$B$11:$B$310, 0)), "")))</f>
        <v/>
      </c>
      <c r="J1566" s="73" t="str">
        <f>IF($B1566="", "", IF(IFERROR(INDEX(Meals!$C$11:$C$260, MATCH($B1566, Meals!$B$11:$B$260, 0)), "")="", "", IFERROR(INDEX(Meals!$C$11:$C$260, MATCH($B1566, Meals!$B$11:$B$260, 0)), "")))</f>
        <v/>
      </c>
      <c r="K1566" s="4"/>
      <c r="L1566" s="72" t="str">
        <f t="shared" si="367"/>
        <v/>
      </c>
      <c r="M1566" s="73" t="str">
        <f t="shared" si="368"/>
        <v/>
      </c>
      <c r="N1566" s="4"/>
      <c r="O1566" s="78" t="str">
        <f t="shared" si="369"/>
        <v/>
      </c>
      <c r="P1566" s="79" t="str">
        <f t="shared" si="370"/>
        <v/>
      </c>
      <c r="Q1566" s="4"/>
      <c r="R1566" s="90" t="str">
        <f t="shared" si="371"/>
        <v/>
      </c>
      <c r="S1566" s="4"/>
      <c r="Y1566" s="18" t="str">
        <f t="shared" si="372"/>
        <v/>
      </c>
      <c r="AA1566" s="18" t="str">
        <f t="shared" si="363"/>
        <v/>
      </c>
      <c r="AB1566" s="18" t="str">
        <f t="shared" si="364"/>
        <v/>
      </c>
      <c r="AC1566" s="18" t="str">
        <f t="shared" si="373"/>
        <v/>
      </c>
      <c r="AD1566" s="18" t="str">
        <f t="shared" si="373"/>
        <v/>
      </c>
      <c r="AE1566" s="18" t="str">
        <f t="shared" si="374"/>
        <v/>
      </c>
      <c r="AG1566" s="95" t="str">
        <f>IF($C1566="", "", IF(IFERROR(INDEX(Ingredients!C$11:C$310, MATCH($C1566, Ingredients!$B$11:$B$310, 0)), "")="", "", IFERROR(INDEX(Ingredients!C$11:C$310, MATCH($C1566, Ingredients!$B$11:$B$310, 0)), "")))</f>
        <v/>
      </c>
      <c r="AH1566" s="105" t="str">
        <f>IF($C1566="", "", IF(IFERROR(INDEX(Ingredients!D$11:D$310, MATCH($C1566, Ingredients!$B$11:$B$310, 0)), "")="", "", IFERROR(INDEX(Ingredients!D$11:D$310, MATCH($C1566, Ingredients!$B$11:$B$310, 0)), "")))</f>
        <v/>
      </c>
      <c r="AI1566" s="106" t="str">
        <f>IF($C1566="", "", IF(IFERROR(INDEX(Ingredients!E$11:E$310, MATCH($C1566, Ingredients!$B$11:$B$310, 0)), "")="", "", IFERROR(INDEX(Ingredients!E$11:E$310, MATCH($C1566, Ingredients!$B$11:$B$310, 0)), "")))</f>
        <v/>
      </c>
      <c r="AJ1566" s="108" t="str">
        <f>IF($C1566="", "", IF(IFERROR(INDEX(Ingredients!F$11:F$310, MATCH($C1566, Ingredients!$B$11:$B$310, 0)), "")="", "", IFERROR(INDEX(Ingredients!F$11:F$310, MATCH($C1566, Ingredients!$B$11:$B$310, 0)), "")))</f>
        <v/>
      </c>
      <c r="AK1566" s="106" t="str">
        <f>IF($C1566="", "", IF(IFERROR(INDEX(Ingredients!G$11:G$310, MATCH($C1566, Ingredients!$B$11:$B$310, 0)), "")="", "", IFERROR(INDEX(Ingredients!G$11:G$310, MATCH($C1566, Ingredients!$B$11:$B$310, 0)), "")))</f>
        <v/>
      </c>
      <c r="AL1566" s="79" t="str">
        <f>IF($C1566="", "", IF(IFERROR(INDEX(Ingredients!H$11:H$310, MATCH($C1566, Ingredients!$B$11:$B$310, 0)), "")="", "", IFERROR(INDEX(Ingredients!H$11:H$310, MATCH($C1566, Ingredients!$B$11:$B$310, 0)), "")))</f>
        <v/>
      </c>
      <c r="AN1566" s="83" t="str">
        <f t="shared" si="365"/>
        <v/>
      </c>
      <c r="AP1566" s="114" t="str">
        <f t="shared" si="375"/>
        <v/>
      </c>
      <c r="AR1566" s="117" t="str">
        <f>IF($C1566="", "", IF(IFERROR(INDEX(Ingredients!$AI$11:$AI$310, MATCH($C1566, Ingredients!$B$11:$B$310, 0)), "")="", "", IFERROR(INDEX(Ingredients!$AI$11:$AI$310, MATCH($C1566, Ingredients!$B$11:$B$310, 0)), "")))</f>
        <v/>
      </c>
      <c r="AT1566" s="120" t="str">
        <f t="shared" si="376"/>
        <v/>
      </c>
      <c r="AV1566" s="90" t="str">
        <f t="shared" si="366"/>
        <v/>
      </c>
      <c r="AX1566" s="90" t="str">
        <f>IF($AV1566="", "", COUNTIF($AV$11:$AV$5010, "&lt;"&amp;$AV1566)+1+COUNTIF($AV$11:$AV1566, $AV1566)-1)</f>
        <v/>
      </c>
      <c r="AZ1566" s="111" t="str">
        <f>IF($B1566="", "", SUMIF('Shopping List'!$AV$11:$AV$25, $B1566, 'Shopping List'!$BN$11:$BN$25))</f>
        <v/>
      </c>
      <c r="BB1566" s="117" t="str">
        <f t="shared" si="377"/>
        <v/>
      </c>
    </row>
    <row r="1567" spans="1:54" x14ac:dyDescent="0.25">
      <c r="A1567" s="4"/>
      <c r="B1567" s="37"/>
      <c r="C1567" s="124"/>
      <c r="D1567" s="39"/>
      <c r="E1567" s="125"/>
      <c r="F1567" s="48"/>
      <c r="G1567" s="4"/>
      <c r="H1567" s="4"/>
      <c r="I1567" s="95" t="str">
        <f>IF($C1567="", "", IF(IFERROR(INDEX(Ingredients!$C$11:$C$310, MATCH($C1567, Ingredients!$B$11:$B$310, 0)), "")="", "", IFERROR(INDEX(Ingredients!$C$11:$C$310, MATCH($C1567, Ingredients!$B$11:$B$310, 0)), "")))</f>
        <v/>
      </c>
      <c r="J1567" s="73" t="str">
        <f>IF($B1567="", "", IF(IFERROR(INDEX(Meals!$C$11:$C$260, MATCH($B1567, Meals!$B$11:$B$260, 0)), "")="", "", IFERROR(INDEX(Meals!$C$11:$C$260, MATCH($B1567, Meals!$B$11:$B$260, 0)), "")))</f>
        <v/>
      </c>
      <c r="K1567" s="4"/>
      <c r="L1567" s="72" t="str">
        <f t="shared" si="367"/>
        <v/>
      </c>
      <c r="M1567" s="73" t="str">
        <f t="shared" si="368"/>
        <v/>
      </c>
      <c r="N1567" s="4"/>
      <c r="O1567" s="78" t="str">
        <f t="shared" si="369"/>
        <v/>
      </c>
      <c r="P1567" s="79" t="str">
        <f t="shared" si="370"/>
        <v/>
      </c>
      <c r="Q1567" s="4"/>
      <c r="R1567" s="90" t="str">
        <f t="shared" si="371"/>
        <v/>
      </c>
      <c r="S1567" s="4"/>
      <c r="Y1567" s="18" t="str">
        <f t="shared" si="372"/>
        <v/>
      </c>
      <c r="AA1567" s="18" t="str">
        <f t="shared" si="363"/>
        <v/>
      </c>
      <c r="AB1567" s="18" t="str">
        <f t="shared" si="364"/>
        <v/>
      </c>
      <c r="AC1567" s="18" t="str">
        <f t="shared" si="373"/>
        <v/>
      </c>
      <c r="AD1567" s="18" t="str">
        <f t="shared" si="373"/>
        <v/>
      </c>
      <c r="AE1567" s="18" t="str">
        <f t="shared" si="374"/>
        <v/>
      </c>
      <c r="AG1567" s="95" t="str">
        <f>IF($C1567="", "", IF(IFERROR(INDEX(Ingredients!C$11:C$310, MATCH($C1567, Ingredients!$B$11:$B$310, 0)), "")="", "", IFERROR(INDEX(Ingredients!C$11:C$310, MATCH($C1567, Ingredients!$B$11:$B$310, 0)), "")))</f>
        <v/>
      </c>
      <c r="AH1567" s="105" t="str">
        <f>IF($C1567="", "", IF(IFERROR(INDEX(Ingredients!D$11:D$310, MATCH($C1567, Ingredients!$B$11:$B$310, 0)), "")="", "", IFERROR(INDEX(Ingredients!D$11:D$310, MATCH($C1567, Ingredients!$B$11:$B$310, 0)), "")))</f>
        <v/>
      </c>
      <c r="AI1567" s="106" t="str">
        <f>IF($C1567="", "", IF(IFERROR(INDEX(Ingredients!E$11:E$310, MATCH($C1567, Ingredients!$B$11:$B$310, 0)), "")="", "", IFERROR(INDEX(Ingredients!E$11:E$310, MATCH($C1567, Ingredients!$B$11:$B$310, 0)), "")))</f>
        <v/>
      </c>
      <c r="AJ1567" s="108" t="str">
        <f>IF($C1567="", "", IF(IFERROR(INDEX(Ingredients!F$11:F$310, MATCH($C1567, Ingredients!$B$11:$B$310, 0)), "")="", "", IFERROR(INDEX(Ingredients!F$11:F$310, MATCH($C1567, Ingredients!$B$11:$B$310, 0)), "")))</f>
        <v/>
      </c>
      <c r="AK1567" s="106" t="str">
        <f>IF($C1567="", "", IF(IFERROR(INDEX(Ingredients!G$11:G$310, MATCH($C1567, Ingredients!$B$11:$B$310, 0)), "")="", "", IFERROR(INDEX(Ingredients!G$11:G$310, MATCH($C1567, Ingredients!$B$11:$B$310, 0)), "")))</f>
        <v/>
      </c>
      <c r="AL1567" s="79" t="str">
        <f>IF($C1567="", "", IF(IFERROR(INDEX(Ingredients!H$11:H$310, MATCH($C1567, Ingredients!$B$11:$B$310, 0)), "")="", "", IFERROR(INDEX(Ingredients!H$11:H$310, MATCH($C1567, Ingredients!$B$11:$B$310, 0)), "")))</f>
        <v/>
      </c>
      <c r="AN1567" s="83" t="str">
        <f t="shared" si="365"/>
        <v/>
      </c>
      <c r="AP1567" s="114" t="str">
        <f t="shared" si="375"/>
        <v/>
      </c>
      <c r="AR1567" s="117" t="str">
        <f>IF($C1567="", "", IF(IFERROR(INDEX(Ingredients!$AI$11:$AI$310, MATCH($C1567, Ingredients!$B$11:$B$310, 0)), "")="", "", IFERROR(INDEX(Ingredients!$AI$11:$AI$310, MATCH($C1567, Ingredients!$B$11:$B$310, 0)), "")))</f>
        <v/>
      </c>
      <c r="AT1567" s="120" t="str">
        <f t="shared" si="376"/>
        <v/>
      </c>
      <c r="AV1567" s="90" t="str">
        <f t="shared" si="366"/>
        <v/>
      </c>
      <c r="AX1567" s="90" t="str">
        <f>IF($AV1567="", "", COUNTIF($AV$11:$AV$5010, "&lt;"&amp;$AV1567)+1+COUNTIF($AV$11:$AV1567, $AV1567)-1)</f>
        <v/>
      </c>
      <c r="AZ1567" s="111" t="str">
        <f>IF($B1567="", "", SUMIF('Shopping List'!$AV$11:$AV$25, $B1567, 'Shopping List'!$BN$11:$BN$25))</f>
        <v/>
      </c>
      <c r="BB1567" s="117" t="str">
        <f t="shared" si="377"/>
        <v/>
      </c>
    </row>
    <row r="1568" spans="1:54" x14ac:dyDescent="0.25">
      <c r="A1568" s="4"/>
      <c r="B1568" s="37"/>
      <c r="C1568" s="124"/>
      <c r="D1568" s="39"/>
      <c r="E1568" s="125"/>
      <c r="F1568" s="48"/>
      <c r="G1568" s="4"/>
      <c r="H1568" s="4"/>
      <c r="I1568" s="95" t="str">
        <f>IF($C1568="", "", IF(IFERROR(INDEX(Ingredients!$C$11:$C$310, MATCH($C1568, Ingredients!$B$11:$B$310, 0)), "")="", "", IFERROR(INDEX(Ingredients!$C$11:$C$310, MATCH($C1568, Ingredients!$B$11:$B$310, 0)), "")))</f>
        <v/>
      </c>
      <c r="J1568" s="73" t="str">
        <f>IF($B1568="", "", IF(IFERROR(INDEX(Meals!$C$11:$C$260, MATCH($B1568, Meals!$B$11:$B$260, 0)), "")="", "", IFERROR(INDEX(Meals!$C$11:$C$260, MATCH($B1568, Meals!$B$11:$B$260, 0)), "")))</f>
        <v/>
      </c>
      <c r="K1568" s="4"/>
      <c r="L1568" s="72" t="str">
        <f t="shared" si="367"/>
        <v/>
      </c>
      <c r="M1568" s="73" t="str">
        <f t="shared" si="368"/>
        <v/>
      </c>
      <c r="N1568" s="4"/>
      <c r="O1568" s="78" t="str">
        <f t="shared" si="369"/>
        <v/>
      </c>
      <c r="P1568" s="79" t="str">
        <f t="shared" si="370"/>
        <v/>
      </c>
      <c r="Q1568" s="4"/>
      <c r="R1568" s="90" t="str">
        <f t="shared" si="371"/>
        <v/>
      </c>
      <c r="S1568" s="4"/>
      <c r="Y1568" s="18" t="str">
        <f t="shared" si="372"/>
        <v/>
      </c>
      <c r="AA1568" s="18" t="str">
        <f t="shared" si="363"/>
        <v/>
      </c>
      <c r="AB1568" s="18" t="str">
        <f t="shared" si="364"/>
        <v/>
      </c>
      <c r="AC1568" s="18" t="str">
        <f t="shared" si="373"/>
        <v/>
      </c>
      <c r="AD1568" s="18" t="str">
        <f t="shared" si="373"/>
        <v/>
      </c>
      <c r="AE1568" s="18" t="str">
        <f t="shared" si="374"/>
        <v/>
      </c>
      <c r="AG1568" s="95" t="str">
        <f>IF($C1568="", "", IF(IFERROR(INDEX(Ingredients!C$11:C$310, MATCH($C1568, Ingredients!$B$11:$B$310, 0)), "")="", "", IFERROR(INDEX(Ingredients!C$11:C$310, MATCH($C1568, Ingredients!$B$11:$B$310, 0)), "")))</f>
        <v/>
      </c>
      <c r="AH1568" s="105" t="str">
        <f>IF($C1568="", "", IF(IFERROR(INDEX(Ingredients!D$11:D$310, MATCH($C1568, Ingredients!$B$11:$B$310, 0)), "")="", "", IFERROR(INDEX(Ingredients!D$11:D$310, MATCH($C1568, Ingredients!$B$11:$B$310, 0)), "")))</f>
        <v/>
      </c>
      <c r="AI1568" s="106" t="str">
        <f>IF($C1568="", "", IF(IFERROR(INDEX(Ingredients!E$11:E$310, MATCH($C1568, Ingredients!$B$11:$B$310, 0)), "")="", "", IFERROR(INDEX(Ingredients!E$11:E$310, MATCH($C1568, Ingredients!$B$11:$B$310, 0)), "")))</f>
        <v/>
      </c>
      <c r="AJ1568" s="108" t="str">
        <f>IF($C1568="", "", IF(IFERROR(INDEX(Ingredients!F$11:F$310, MATCH($C1568, Ingredients!$B$11:$B$310, 0)), "")="", "", IFERROR(INDEX(Ingredients!F$11:F$310, MATCH($C1568, Ingredients!$B$11:$B$310, 0)), "")))</f>
        <v/>
      </c>
      <c r="AK1568" s="106" t="str">
        <f>IF($C1568="", "", IF(IFERROR(INDEX(Ingredients!G$11:G$310, MATCH($C1568, Ingredients!$B$11:$B$310, 0)), "")="", "", IFERROR(INDEX(Ingredients!G$11:G$310, MATCH($C1568, Ingredients!$B$11:$B$310, 0)), "")))</f>
        <v/>
      </c>
      <c r="AL1568" s="79" t="str">
        <f>IF($C1568="", "", IF(IFERROR(INDEX(Ingredients!H$11:H$310, MATCH($C1568, Ingredients!$B$11:$B$310, 0)), "")="", "", IFERROR(INDEX(Ingredients!H$11:H$310, MATCH($C1568, Ingredients!$B$11:$B$310, 0)), "")))</f>
        <v/>
      </c>
      <c r="AN1568" s="83" t="str">
        <f t="shared" si="365"/>
        <v/>
      </c>
      <c r="AP1568" s="114" t="str">
        <f t="shared" si="375"/>
        <v/>
      </c>
      <c r="AR1568" s="117" t="str">
        <f>IF($C1568="", "", IF(IFERROR(INDEX(Ingredients!$AI$11:$AI$310, MATCH($C1568, Ingredients!$B$11:$B$310, 0)), "")="", "", IFERROR(INDEX(Ingredients!$AI$11:$AI$310, MATCH($C1568, Ingredients!$B$11:$B$310, 0)), "")))</f>
        <v/>
      </c>
      <c r="AT1568" s="120" t="str">
        <f t="shared" si="376"/>
        <v/>
      </c>
      <c r="AV1568" s="90" t="str">
        <f t="shared" si="366"/>
        <v/>
      </c>
      <c r="AX1568" s="90" t="str">
        <f>IF($AV1568="", "", COUNTIF($AV$11:$AV$5010, "&lt;"&amp;$AV1568)+1+COUNTIF($AV$11:$AV1568, $AV1568)-1)</f>
        <v/>
      </c>
      <c r="AZ1568" s="111" t="str">
        <f>IF($B1568="", "", SUMIF('Shopping List'!$AV$11:$AV$25, $B1568, 'Shopping List'!$BN$11:$BN$25))</f>
        <v/>
      </c>
      <c r="BB1568" s="117" t="str">
        <f t="shared" si="377"/>
        <v/>
      </c>
    </row>
    <row r="1569" spans="1:54" x14ac:dyDescent="0.25">
      <c r="A1569" s="4"/>
      <c r="B1569" s="37"/>
      <c r="C1569" s="124"/>
      <c r="D1569" s="39"/>
      <c r="E1569" s="125"/>
      <c r="F1569" s="48"/>
      <c r="G1569" s="4"/>
      <c r="H1569" s="4"/>
      <c r="I1569" s="95" t="str">
        <f>IF($C1569="", "", IF(IFERROR(INDEX(Ingredients!$C$11:$C$310, MATCH($C1569, Ingredients!$B$11:$B$310, 0)), "")="", "", IFERROR(INDEX(Ingredients!$C$11:$C$310, MATCH($C1569, Ingredients!$B$11:$B$310, 0)), "")))</f>
        <v/>
      </c>
      <c r="J1569" s="73" t="str">
        <f>IF($B1569="", "", IF(IFERROR(INDEX(Meals!$C$11:$C$260, MATCH($B1569, Meals!$B$11:$B$260, 0)), "")="", "", IFERROR(INDEX(Meals!$C$11:$C$260, MATCH($B1569, Meals!$B$11:$B$260, 0)), "")))</f>
        <v/>
      </c>
      <c r="K1569" s="4"/>
      <c r="L1569" s="72" t="str">
        <f t="shared" si="367"/>
        <v/>
      </c>
      <c r="M1569" s="73" t="str">
        <f t="shared" si="368"/>
        <v/>
      </c>
      <c r="N1569" s="4"/>
      <c r="O1569" s="78" t="str">
        <f t="shared" si="369"/>
        <v/>
      </c>
      <c r="P1569" s="79" t="str">
        <f t="shared" si="370"/>
        <v/>
      </c>
      <c r="Q1569" s="4"/>
      <c r="R1569" s="90" t="str">
        <f t="shared" si="371"/>
        <v/>
      </c>
      <c r="S1569" s="4"/>
      <c r="Y1569" s="18" t="str">
        <f t="shared" si="372"/>
        <v/>
      </c>
      <c r="AA1569" s="18" t="str">
        <f t="shared" si="363"/>
        <v/>
      </c>
      <c r="AB1569" s="18" t="str">
        <f t="shared" si="364"/>
        <v/>
      </c>
      <c r="AC1569" s="18" t="str">
        <f t="shared" si="373"/>
        <v/>
      </c>
      <c r="AD1569" s="18" t="str">
        <f t="shared" si="373"/>
        <v/>
      </c>
      <c r="AE1569" s="18" t="str">
        <f t="shared" si="374"/>
        <v/>
      </c>
      <c r="AG1569" s="95" t="str">
        <f>IF($C1569="", "", IF(IFERROR(INDEX(Ingredients!C$11:C$310, MATCH($C1569, Ingredients!$B$11:$B$310, 0)), "")="", "", IFERROR(INDEX(Ingredients!C$11:C$310, MATCH($C1569, Ingredients!$B$11:$B$310, 0)), "")))</f>
        <v/>
      </c>
      <c r="AH1569" s="105" t="str">
        <f>IF($C1569="", "", IF(IFERROR(INDEX(Ingredients!D$11:D$310, MATCH($C1569, Ingredients!$B$11:$B$310, 0)), "")="", "", IFERROR(INDEX(Ingredients!D$11:D$310, MATCH($C1569, Ingredients!$B$11:$B$310, 0)), "")))</f>
        <v/>
      </c>
      <c r="AI1569" s="106" t="str">
        <f>IF($C1569="", "", IF(IFERROR(INDEX(Ingredients!E$11:E$310, MATCH($C1569, Ingredients!$B$11:$B$310, 0)), "")="", "", IFERROR(INDEX(Ingredients!E$11:E$310, MATCH($C1569, Ingredients!$B$11:$B$310, 0)), "")))</f>
        <v/>
      </c>
      <c r="AJ1569" s="108" t="str">
        <f>IF($C1569="", "", IF(IFERROR(INDEX(Ingredients!F$11:F$310, MATCH($C1569, Ingredients!$B$11:$B$310, 0)), "")="", "", IFERROR(INDEX(Ingredients!F$11:F$310, MATCH($C1569, Ingredients!$B$11:$B$310, 0)), "")))</f>
        <v/>
      </c>
      <c r="AK1569" s="106" t="str">
        <f>IF($C1569="", "", IF(IFERROR(INDEX(Ingredients!G$11:G$310, MATCH($C1569, Ingredients!$B$11:$B$310, 0)), "")="", "", IFERROR(INDEX(Ingredients!G$11:G$310, MATCH($C1569, Ingredients!$B$11:$B$310, 0)), "")))</f>
        <v/>
      </c>
      <c r="AL1569" s="79" t="str">
        <f>IF($C1569="", "", IF(IFERROR(INDEX(Ingredients!H$11:H$310, MATCH($C1569, Ingredients!$B$11:$B$310, 0)), "")="", "", IFERROR(INDEX(Ingredients!H$11:H$310, MATCH($C1569, Ingredients!$B$11:$B$310, 0)), "")))</f>
        <v/>
      </c>
      <c r="AN1569" s="83" t="str">
        <f t="shared" si="365"/>
        <v/>
      </c>
      <c r="AP1569" s="114" t="str">
        <f t="shared" si="375"/>
        <v/>
      </c>
      <c r="AR1569" s="117" t="str">
        <f>IF($C1569="", "", IF(IFERROR(INDEX(Ingredients!$AI$11:$AI$310, MATCH($C1569, Ingredients!$B$11:$B$310, 0)), "")="", "", IFERROR(INDEX(Ingredients!$AI$11:$AI$310, MATCH($C1569, Ingredients!$B$11:$B$310, 0)), "")))</f>
        <v/>
      </c>
      <c r="AT1569" s="120" t="str">
        <f t="shared" si="376"/>
        <v/>
      </c>
      <c r="AV1569" s="90" t="str">
        <f t="shared" si="366"/>
        <v/>
      </c>
      <c r="AX1569" s="90" t="str">
        <f>IF($AV1569="", "", COUNTIF($AV$11:$AV$5010, "&lt;"&amp;$AV1569)+1+COUNTIF($AV$11:$AV1569, $AV1569)-1)</f>
        <v/>
      </c>
      <c r="AZ1569" s="111" t="str">
        <f>IF($B1569="", "", SUMIF('Shopping List'!$AV$11:$AV$25, $B1569, 'Shopping List'!$BN$11:$BN$25))</f>
        <v/>
      </c>
      <c r="BB1569" s="117" t="str">
        <f t="shared" si="377"/>
        <v/>
      </c>
    </row>
    <row r="1570" spans="1:54" x14ac:dyDescent="0.25">
      <c r="A1570" s="4"/>
      <c r="B1570" s="37"/>
      <c r="C1570" s="124"/>
      <c r="D1570" s="39"/>
      <c r="E1570" s="125"/>
      <c r="F1570" s="48"/>
      <c r="G1570" s="4"/>
      <c r="H1570" s="4"/>
      <c r="I1570" s="95" t="str">
        <f>IF($C1570="", "", IF(IFERROR(INDEX(Ingredients!$C$11:$C$310, MATCH($C1570, Ingredients!$B$11:$B$310, 0)), "")="", "", IFERROR(INDEX(Ingredients!$C$11:$C$310, MATCH($C1570, Ingredients!$B$11:$B$310, 0)), "")))</f>
        <v/>
      </c>
      <c r="J1570" s="73" t="str">
        <f>IF($B1570="", "", IF(IFERROR(INDEX(Meals!$C$11:$C$260, MATCH($B1570, Meals!$B$11:$B$260, 0)), "")="", "", IFERROR(INDEX(Meals!$C$11:$C$260, MATCH($B1570, Meals!$B$11:$B$260, 0)), "")))</f>
        <v/>
      </c>
      <c r="K1570" s="4"/>
      <c r="L1570" s="72" t="str">
        <f t="shared" si="367"/>
        <v/>
      </c>
      <c r="M1570" s="73" t="str">
        <f t="shared" si="368"/>
        <v/>
      </c>
      <c r="N1570" s="4"/>
      <c r="O1570" s="78" t="str">
        <f t="shared" si="369"/>
        <v/>
      </c>
      <c r="P1570" s="79" t="str">
        <f t="shared" si="370"/>
        <v/>
      </c>
      <c r="Q1570" s="4"/>
      <c r="R1570" s="90" t="str">
        <f t="shared" si="371"/>
        <v/>
      </c>
      <c r="S1570" s="4"/>
      <c r="Y1570" s="18" t="str">
        <f t="shared" si="372"/>
        <v/>
      </c>
      <c r="AA1570" s="18" t="str">
        <f t="shared" si="363"/>
        <v/>
      </c>
      <c r="AB1570" s="18" t="str">
        <f t="shared" si="364"/>
        <v/>
      </c>
      <c r="AC1570" s="18" t="str">
        <f t="shared" si="373"/>
        <v/>
      </c>
      <c r="AD1570" s="18" t="str">
        <f t="shared" si="373"/>
        <v/>
      </c>
      <c r="AE1570" s="18" t="str">
        <f t="shared" si="374"/>
        <v/>
      </c>
      <c r="AG1570" s="95" t="str">
        <f>IF($C1570="", "", IF(IFERROR(INDEX(Ingredients!C$11:C$310, MATCH($C1570, Ingredients!$B$11:$B$310, 0)), "")="", "", IFERROR(INDEX(Ingredients!C$11:C$310, MATCH($C1570, Ingredients!$B$11:$B$310, 0)), "")))</f>
        <v/>
      </c>
      <c r="AH1570" s="105" t="str">
        <f>IF($C1570="", "", IF(IFERROR(INDEX(Ingredients!D$11:D$310, MATCH($C1570, Ingredients!$B$11:$B$310, 0)), "")="", "", IFERROR(INDEX(Ingredients!D$11:D$310, MATCH($C1570, Ingredients!$B$11:$B$310, 0)), "")))</f>
        <v/>
      </c>
      <c r="AI1570" s="106" t="str">
        <f>IF($C1570="", "", IF(IFERROR(INDEX(Ingredients!E$11:E$310, MATCH($C1570, Ingredients!$B$11:$B$310, 0)), "")="", "", IFERROR(INDEX(Ingredients!E$11:E$310, MATCH($C1570, Ingredients!$B$11:$B$310, 0)), "")))</f>
        <v/>
      </c>
      <c r="AJ1570" s="108" t="str">
        <f>IF($C1570="", "", IF(IFERROR(INDEX(Ingredients!F$11:F$310, MATCH($C1570, Ingredients!$B$11:$B$310, 0)), "")="", "", IFERROR(INDEX(Ingredients!F$11:F$310, MATCH($C1570, Ingredients!$B$11:$B$310, 0)), "")))</f>
        <v/>
      </c>
      <c r="AK1570" s="106" t="str">
        <f>IF($C1570="", "", IF(IFERROR(INDEX(Ingredients!G$11:G$310, MATCH($C1570, Ingredients!$B$11:$B$310, 0)), "")="", "", IFERROR(INDEX(Ingredients!G$11:G$310, MATCH($C1570, Ingredients!$B$11:$B$310, 0)), "")))</f>
        <v/>
      </c>
      <c r="AL1570" s="79" t="str">
        <f>IF($C1570="", "", IF(IFERROR(INDEX(Ingredients!H$11:H$310, MATCH($C1570, Ingredients!$B$11:$B$310, 0)), "")="", "", IFERROR(INDEX(Ingredients!H$11:H$310, MATCH($C1570, Ingredients!$B$11:$B$310, 0)), "")))</f>
        <v/>
      </c>
      <c r="AN1570" s="83" t="str">
        <f t="shared" si="365"/>
        <v/>
      </c>
      <c r="AP1570" s="114" t="str">
        <f t="shared" si="375"/>
        <v/>
      </c>
      <c r="AR1570" s="117" t="str">
        <f>IF($C1570="", "", IF(IFERROR(INDEX(Ingredients!$AI$11:$AI$310, MATCH($C1570, Ingredients!$B$11:$B$310, 0)), "")="", "", IFERROR(INDEX(Ingredients!$AI$11:$AI$310, MATCH($C1570, Ingredients!$B$11:$B$310, 0)), "")))</f>
        <v/>
      </c>
      <c r="AT1570" s="120" t="str">
        <f t="shared" si="376"/>
        <v/>
      </c>
      <c r="AV1570" s="90" t="str">
        <f t="shared" si="366"/>
        <v/>
      </c>
      <c r="AX1570" s="90" t="str">
        <f>IF($AV1570="", "", COUNTIF($AV$11:$AV$5010, "&lt;"&amp;$AV1570)+1+COUNTIF($AV$11:$AV1570, $AV1570)-1)</f>
        <v/>
      </c>
      <c r="AZ1570" s="111" t="str">
        <f>IF($B1570="", "", SUMIF('Shopping List'!$AV$11:$AV$25, $B1570, 'Shopping List'!$BN$11:$BN$25))</f>
        <v/>
      </c>
      <c r="BB1570" s="117" t="str">
        <f t="shared" si="377"/>
        <v/>
      </c>
    </row>
    <row r="1571" spans="1:54" x14ac:dyDescent="0.25">
      <c r="A1571" s="4"/>
      <c r="B1571" s="37"/>
      <c r="C1571" s="124"/>
      <c r="D1571" s="39"/>
      <c r="E1571" s="125"/>
      <c r="F1571" s="48"/>
      <c r="G1571" s="4"/>
      <c r="H1571" s="4"/>
      <c r="I1571" s="95" t="str">
        <f>IF($C1571="", "", IF(IFERROR(INDEX(Ingredients!$C$11:$C$310, MATCH($C1571, Ingredients!$B$11:$B$310, 0)), "")="", "", IFERROR(INDEX(Ingredients!$C$11:$C$310, MATCH($C1571, Ingredients!$B$11:$B$310, 0)), "")))</f>
        <v/>
      </c>
      <c r="J1571" s="73" t="str">
        <f>IF($B1571="", "", IF(IFERROR(INDEX(Meals!$C$11:$C$260, MATCH($B1571, Meals!$B$11:$B$260, 0)), "")="", "", IFERROR(INDEX(Meals!$C$11:$C$260, MATCH($B1571, Meals!$B$11:$B$260, 0)), "")))</f>
        <v/>
      </c>
      <c r="K1571" s="4"/>
      <c r="L1571" s="72" t="str">
        <f t="shared" si="367"/>
        <v/>
      </c>
      <c r="M1571" s="73" t="str">
        <f t="shared" si="368"/>
        <v/>
      </c>
      <c r="N1571" s="4"/>
      <c r="O1571" s="78" t="str">
        <f t="shared" si="369"/>
        <v/>
      </c>
      <c r="P1571" s="79" t="str">
        <f t="shared" si="370"/>
        <v/>
      </c>
      <c r="Q1571" s="4"/>
      <c r="R1571" s="90" t="str">
        <f t="shared" si="371"/>
        <v/>
      </c>
      <c r="S1571" s="4"/>
      <c r="Y1571" s="18" t="str">
        <f t="shared" si="372"/>
        <v/>
      </c>
      <c r="AA1571" s="18" t="str">
        <f t="shared" si="363"/>
        <v/>
      </c>
      <c r="AB1571" s="18" t="str">
        <f t="shared" si="364"/>
        <v/>
      </c>
      <c r="AC1571" s="18" t="str">
        <f t="shared" si="373"/>
        <v/>
      </c>
      <c r="AD1571" s="18" t="str">
        <f t="shared" si="373"/>
        <v/>
      </c>
      <c r="AE1571" s="18" t="str">
        <f t="shared" si="374"/>
        <v/>
      </c>
      <c r="AG1571" s="95" t="str">
        <f>IF($C1571="", "", IF(IFERROR(INDEX(Ingredients!C$11:C$310, MATCH($C1571, Ingredients!$B$11:$B$310, 0)), "")="", "", IFERROR(INDEX(Ingredients!C$11:C$310, MATCH($C1571, Ingredients!$B$11:$B$310, 0)), "")))</f>
        <v/>
      </c>
      <c r="AH1571" s="105" t="str">
        <f>IF($C1571="", "", IF(IFERROR(INDEX(Ingredients!D$11:D$310, MATCH($C1571, Ingredients!$B$11:$B$310, 0)), "")="", "", IFERROR(INDEX(Ingredients!D$11:D$310, MATCH($C1571, Ingredients!$B$11:$B$310, 0)), "")))</f>
        <v/>
      </c>
      <c r="AI1571" s="106" t="str">
        <f>IF($C1571="", "", IF(IFERROR(INDEX(Ingredients!E$11:E$310, MATCH($C1571, Ingredients!$B$11:$B$310, 0)), "")="", "", IFERROR(INDEX(Ingredients!E$11:E$310, MATCH($C1571, Ingredients!$B$11:$B$310, 0)), "")))</f>
        <v/>
      </c>
      <c r="AJ1571" s="108" t="str">
        <f>IF($C1571="", "", IF(IFERROR(INDEX(Ingredients!F$11:F$310, MATCH($C1571, Ingredients!$B$11:$B$310, 0)), "")="", "", IFERROR(INDEX(Ingredients!F$11:F$310, MATCH($C1571, Ingredients!$B$11:$B$310, 0)), "")))</f>
        <v/>
      </c>
      <c r="AK1571" s="106" t="str">
        <f>IF($C1571="", "", IF(IFERROR(INDEX(Ingredients!G$11:G$310, MATCH($C1571, Ingredients!$B$11:$B$310, 0)), "")="", "", IFERROR(INDEX(Ingredients!G$11:G$310, MATCH($C1571, Ingredients!$B$11:$B$310, 0)), "")))</f>
        <v/>
      </c>
      <c r="AL1571" s="79" t="str">
        <f>IF($C1571="", "", IF(IFERROR(INDEX(Ingredients!H$11:H$310, MATCH($C1571, Ingredients!$B$11:$B$310, 0)), "")="", "", IFERROR(INDEX(Ingredients!H$11:H$310, MATCH($C1571, Ingredients!$B$11:$B$310, 0)), "")))</f>
        <v/>
      </c>
      <c r="AN1571" s="83" t="str">
        <f t="shared" si="365"/>
        <v/>
      </c>
      <c r="AP1571" s="114" t="str">
        <f t="shared" si="375"/>
        <v/>
      </c>
      <c r="AR1571" s="117" t="str">
        <f>IF($C1571="", "", IF(IFERROR(INDEX(Ingredients!$AI$11:$AI$310, MATCH($C1571, Ingredients!$B$11:$B$310, 0)), "")="", "", IFERROR(INDEX(Ingredients!$AI$11:$AI$310, MATCH($C1571, Ingredients!$B$11:$B$310, 0)), "")))</f>
        <v/>
      </c>
      <c r="AT1571" s="120" t="str">
        <f t="shared" si="376"/>
        <v/>
      </c>
      <c r="AV1571" s="90" t="str">
        <f t="shared" si="366"/>
        <v/>
      </c>
      <c r="AX1571" s="90" t="str">
        <f>IF($AV1571="", "", COUNTIF($AV$11:$AV$5010, "&lt;"&amp;$AV1571)+1+COUNTIF($AV$11:$AV1571, $AV1571)-1)</f>
        <v/>
      </c>
      <c r="AZ1571" s="111" t="str">
        <f>IF($B1571="", "", SUMIF('Shopping List'!$AV$11:$AV$25, $B1571, 'Shopping List'!$BN$11:$BN$25))</f>
        <v/>
      </c>
      <c r="BB1571" s="117" t="str">
        <f t="shared" si="377"/>
        <v/>
      </c>
    </row>
    <row r="1572" spans="1:54" x14ac:dyDescent="0.25">
      <c r="A1572" s="4"/>
      <c r="B1572" s="37"/>
      <c r="C1572" s="124"/>
      <c r="D1572" s="39"/>
      <c r="E1572" s="125"/>
      <c r="F1572" s="48"/>
      <c r="G1572" s="4"/>
      <c r="H1572" s="4"/>
      <c r="I1572" s="95" t="str">
        <f>IF($C1572="", "", IF(IFERROR(INDEX(Ingredients!$C$11:$C$310, MATCH($C1572, Ingredients!$B$11:$B$310, 0)), "")="", "", IFERROR(INDEX(Ingredients!$C$11:$C$310, MATCH($C1572, Ingredients!$B$11:$B$310, 0)), "")))</f>
        <v/>
      </c>
      <c r="J1572" s="73" t="str">
        <f>IF($B1572="", "", IF(IFERROR(INDEX(Meals!$C$11:$C$260, MATCH($B1572, Meals!$B$11:$B$260, 0)), "")="", "", IFERROR(INDEX(Meals!$C$11:$C$260, MATCH($B1572, Meals!$B$11:$B$260, 0)), "")))</f>
        <v/>
      </c>
      <c r="K1572" s="4"/>
      <c r="L1572" s="72" t="str">
        <f t="shared" si="367"/>
        <v/>
      </c>
      <c r="M1572" s="73" t="str">
        <f t="shared" si="368"/>
        <v/>
      </c>
      <c r="N1572" s="4"/>
      <c r="O1572" s="78" t="str">
        <f t="shared" si="369"/>
        <v/>
      </c>
      <c r="P1572" s="79" t="str">
        <f t="shared" si="370"/>
        <v/>
      </c>
      <c r="Q1572" s="4"/>
      <c r="R1572" s="90" t="str">
        <f t="shared" si="371"/>
        <v/>
      </c>
      <c r="S1572" s="4"/>
      <c r="Y1572" s="18" t="str">
        <f t="shared" si="372"/>
        <v/>
      </c>
      <c r="AA1572" s="18" t="str">
        <f t="shared" si="363"/>
        <v/>
      </c>
      <c r="AB1572" s="18" t="str">
        <f t="shared" si="364"/>
        <v/>
      </c>
      <c r="AC1572" s="18" t="str">
        <f t="shared" si="373"/>
        <v/>
      </c>
      <c r="AD1572" s="18" t="str">
        <f t="shared" si="373"/>
        <v/>
      </c>
      <c r="AE1572" s="18" t="str">
        <f t="shared" si="374"/>
        <v/>
      </c>
      <c r="AG1572" s="95" t="str">
        <f>IF($C1572="", "", IF(IFERROR(INDEX(Ingredients!C$11:C$310, MATCH($C1572, Ingredients!$B$11:$B$310, 0)), "")="", "", IFERROR(INDEX(Ingredients!C$11:C$310, MATCH($C1572, Ingredients!$B$11:$B$310, 0)), "")))</f>
        <v/>
      </c>
      <c r="AH1572" s="105" t="str">
        <f>IF($C1572="", "", IF(IFERROR(INDEX(Ingredients!D$11:D$310, MATCH($C1572, Ingredients!$B$11:$B$310, 0)), "")="", "", IFERROR(INDEX(Ingredients!D$11:D$310, MATCH($C1572, Ingredients!$B$11:$B$310, 0)), "")))</f>
        <v/>
      </c>
      <c r="AI1572" s="106" t="str">
        <f>IF($C1572="", "", IF(IFERROR(INDEX(Ingredients!E$11:E$310, MATCH($C1572, Ingredients!$B$11:$B$310, 0)), "")="", "", IFERROR(INDEX(Ingredients!E$11:E$310, MATCH($C1572, Ingredients!$B$11:$B$310, 0)), "")))</f>
        <v/>
      </c>
      <c r="AJ1572" s="108" t="str">
        <f>IF($C1572="", "", IF(IFERROR(INDEX(Ingredients!F$11:F$310, MATCH($C1572, Ingredients!$B$11:$B$310, 0)), "")="", "", IFERROR(INDEX(Ingredients!F$11:F$310, MATCH($C1572, Ingredients!$B$11:$B$310, 0)), "")))</f>
        <v/>
      </c>
      <c r="AK1572" s="106" t="str">
        <f>IF($C1572="", "", IF(IFERROR(INDEX(Ingredients!G$11:G$310, MATCH($C1572, Ingredients!$B$11:$B$310, 0)), "")="", "", IFERROR(INDEX(Ingredients!G$11:G$310, MATCH($C1572, Ingredients!$B$11:$B$310, 0)), "")))</f>
        <v/>
      </c>
      <c r="AL1572" s="79" t="str">
        <f>IF($C1572="", "", IF(IFERROR(INDEX(Ingredients!H$11:H$310, MATCH($C1572, Ingredients!$B$11:$B$310, 0)), "")="", "", IFERROR(INDEX(Ingredients!H$11:H$310, MATCH($C1572, Ingredients!$B$11:$B$310, 0)), "")))</f>
        <v/>
      </c>
      <c r="AN1572" s="83" t="str">
        <f t="shared" si="365"/>
        <v/>
      </c>
      <c r="AP1572" s="114" t="str">
        <f t="shared" si="375"/>
        <v/>
      </c>
      <c r="AR1572" s="117" t="str">
        <f>IF($C1572="", "", IF(IFERROR(INDEX(Ingredients!$AI$11:$AI$310, MATCH($C1572, Ingredients!$B$11:$B$310, 0)), "")="", "", IFERROR(INDEX(Ingredients!$AI$11:$AI$310, MATCH($C1572, Ingredients!$B$11:$B$310, 0)), "")))</f>
        <v/>
      </c>
      <c r="AT1572" s="120" t="str">
        <f t="shared" si="376"/>
        <v/>
      </c>
      <c r="AV1572" s="90" t="str">
        <f t="shared" si="366"/>
        <v/>
      </c>
      <c r="AX1572" s="90" t="str">
        <f>IF($AV1572="", "", COUNTIF($AV$11:$AV$5010, "&lt;"&amp;$AV1572)+1+COUNTIF($AV$11:$AV1572, $AV1572)-1)</f>
        <v/>
      </c>
      <c r="AZ1572" s="111" t="str">
        <f>IF($B1572="", "", SUMIF('Shopping List'!$AV$11:$AV$25, $B1572, 'Shopping List'!$BN$11:$BN$25))</f>
        <v/>
      </c>
      <c r="BB1572" s="117" t="str">
        <f t="shared" si="377"/>
        <v/>
      </c>
    </row>
    <row r="1573" spans="1:54" x14ac:dyDescent="0.25">
      <c r="A1573" s="4"/>
      <c r="B1573" s="37"/>
      <c r="C1573" s="124"/>
      <c r="D1573" s="39"/>
      <c r="E1573" s="125"/>
      <c r="F1573" s="48"/>
      <c r="G1573" s="4"/>
      <c r="H1573" s="4"/>
      <c r="I1573" s="95" t="str">
        <f>IF($C1573="", "", IF(IFERROR(INDEX(Ingredients!$C$11:$C$310, MATCH($C1573, Ingredients!$B$11:$B$310, 0)), "")="", "", IFERROR(INDEX(Ingredients!$C$11:$C$310, MATCH($C1573, Ingredients!$B$11:$B$310, 0)), "")))</f>
        <v/>
      </c>
      <c r="J1573" s="73" t="str">
        <f>IF($B1573="", "", IF(IFERROR(INDEX(Meals!$C$11:$C$260, MATCH($B1573, Meals!$B$11:$B$260, 0)), "")="", "", IFERROR(INDEX(Meals!$C$11:$C$260, MATCH($B1573, Meals!$B$11:$B$260, 0)), "")))</f>
        <v/>
      </c>
      <c r="K1573" s="4"/>
      <c r="L1573" s="72" t="str">
        <f t="shared" si="367"/>
        <v/>
      </c>
      <c r="M1573" s="73" t="str">
        <f t="shared" si="368"/>
        <v/>
      </c>
      <c r="N1573" s="4"/>
      <c r="O1573" s="78" t="str">
        <f t="shared" si="369"/>
        <v/>
      </c>
      <c r="P1573" s="79" t="str">
        <f t="shared" si="370"/>
        <v/>
      </c>
      <c r="Q1573" s="4"/>
      <c r="R1573" s="90" t="str">
        <f t="shared" si="371"/>
        <v/>
      </c>
      <c r="S1573" s="4"/>
      <c r="Y1573" s="18" t="str">
        <f t="shared" si="372"/>
        <v/>
      </c>
      <c r="AA1573" s="18" t="str">
        <f t="shared" si="363"/>
        <v/>
      </c>
      <c r="AB1573" s="18" t="str">
        <f t="shared" si="364"/>
        <v/>
      </c>
      <c r="AC1573" s="18" t="str">
        <f t="shared" si="373"/>
        <v/>
      </c>
      <c r="AD1573" s="18" t="str">
        <f t="shared" si="373"/>
        <v/>
      </c>
      <c r="AE1573" s="18" t="str">
        <f t="shared" si="374"/>
        <v/>
      </c>
      <c r="AG1573" s="95" t="str">
        <f>IF($C1573="", "", IF(IFERROR(INDEX(Ingredients!C$11:C$310, MATCH($C1573, Ingredients!$B$11:$B$310, 0)), "")="", "", IFERROR(INDEX(Ingredients!C$11:C$310, MATCH($C1573, Ingredients!$B$11:$B$310, 0)), "")))</f>
        <v/>
      </c>
      <c r="AH1573" s="105" t="str">
        <f>IF($C1573="", "", IF(IFERROR(INDEX(Ingredients!D$11:D$310, MATCH($C1573, Ingredients!$B$11:$B$310, 0)), "")="", "", IFERROR(INDEX(Ingredients!D$11:D$310, MATCH($C1573, Ingredients!$B$11:$B$310, 0)), "")))</f>
        <v/>
      </c>
      <c r="AI1573" s="106" t="str">
        <f>IF($C1573="", "", IF(IFERROR(INDEX(Ingredients!E$11:E$310, MATCH($C1573, Ingredients!$B$11:$B$310, 0)), "")="", "", IFERROR(INDEX(Ingredients!E$11:E$310, MATCH($C1573, Ingredients!$B$11:$B$310, 0)), "")))</f>
        <v/>
      </c>
      <c r="AJ1573" s="108" t="str">
        <f>IF($C1573="", "", IF(IFERROR(INDEX(Ingredients!F$11:F$310, MATCH($C1573, Ingredients!$B$11:$B$310, 0)), "")="", "", IFERROR(INDEX(Ingredients!F$11:F$310, MATCH($C1573, Ingredients!$B$11:$B$310, 0)), "")))</f>
        <v/>
      </c>
      <c r="AK1573" s="106" t="str">
        <f>IF($C1573="", "", IF(IFERROR(INDEX(Ingredients!G$11:G$310, MATCH($C1573, Ingredients!$B$11:$B$310, 0)), "")="", "", IFERROR(INDEX(Ingredients!G$11:G$310, MATCH($C1573, Ingredients!$B$11:$B$310, 0)), "")))</f>
        <v/>
      </c>
      <c r="AL1573" s="79" t="str">
        <f>IF($C1573="", "", IF(IFERROR(INDEX(Ingredients!H$11:H$310, MATCH($C1573, Ingredients!$B$11:$B$310, 0)), "")="", "", IFERROR(INDEX(Ingredients!H$11:H$310, MATCH($C1573, Ingredients!$B$11:$B$310, 0)), "")))</f>
        <v/>
      </c>
      <c r="AN1573" s="83" t="str">
        <f t="shared" si="365"/>
        <v/>
      </c>
      <c r="AP1573" s="114" t="str">
        <f t="shared" si="375"/>
        <v/>
      </c>
      <c r="AR1573" s="117" t="str">
        <f>IF($C1573="", "", IF(IFERROR(INDEX(Ingredients!$AI$11:$AI$310, MATCH($C1573, Ingredients!$B$11:$B$310, 0)), "")="", "", IFERROR(INDEX(Ingredients!$AI$11:$AI$310, MATCH($C1573, Ingredients!$B$11:$B$310, 0)), "")))</f>
        <v/>
      </c>
      <c r="AT1573" s="120" t="str">
        <f t="shared" si="376"/>
        <v/>
      </c>
      <c r="AV1573" s="90" t="str">
        <f t="shared" si="366"/>
        <v/>
      </c>
      <c r="AX1573" s="90" t="str">
        <f>IF($AV1573="", "", COUNTIF($AV$11:$AV$5010, "&lt;"&amp;$AV1573)+1+COUNTIF($AV$11:$AV1573, $AV1573)-1)</f>
        <v/>
      </c>
      <c r="AZ1573" s="111" t="str">
        <f>IF($B1573="", "", SUMIF('Shopping List'!$AV$11:$AV$25, $B1573, 'Shopping List'!$BN$11:$BN$25))</f>
        <v/>
      </c>
      <c r="BB1573" s="117" t="str">
        <f t="shared" si="377"/>
        <v/>
      </c>
    </row>
    <row r="1574" spans="1:54" x14ac:dyDescent="0.25">
      <c r="A1574" s="4"/>
      <c r="B1574" s="37"/>
      <c r="C1574" s="124"/>
      <c r="D1574" s="39"/>
      <c r="E1574" s="125"/>
      <c r="F1574" s="48"/>
      <c r="G1574" s="4"/>
      <c r="H1574" s="4"/>
      <c r="I1574" s="95" t="str">
        <f>IF($C1574="", "", IF(IFERROR(INDEX(Ingredients!$C$11:$C$310, MATCH($C1574, Ingredients!$B$11:$B$310, 0)), "")="", "", IFERROR(INDEX(Ingredients!$C$11:$C$310, MATCH($C1574, Ingredients!$B$11:$B$310, 0)), "")))</f>
        <v/>
      </c>
      <c r="J1574" s="73" t="str">
        <f>IF($B1574="", "", IF(IFERROR(INDEX(Meals!$C$11:$C$260, MATCH($B1574, Meals!$B$11:$B$260, 0)), "")="", "", IFERROR(INDEX(Meals!$C$11:$C$260, MATCH($B1574, Meals!$B$11:$B$260, 0)), "")))</f>
        <v/>
      </c>
      <c r="K1574" s="4"/>
      <c r="L1574" s="72" t="str">
        <f t="shared" si="367"/>
        <v/>
      </c>
      <c r="M1574" s="73" t="str">
        <f t="shared" si="368"/>
        <v/>
      </c>
      <c r="N1574" s="4"/>
      <c r="O1574" s="78" t="str">
        <f t="shared" si="369"/>
        <v/>
      </c>
      <c r="P1574" s="79" t="str">
        <f t="shared" si="370"/>
        <v/>
      </c>
      <c r="Q1574" s="4"/>
      <c r="R1574" s="90" t="str">
        <f t="shared" si="371"/>
        <v/>
      </c>
      <c r="S1574" s="4"/>
      <c r="Y1574" s="18" t="str">
        <f t="shared" si="372"/>
        <v/>
      </c>
      <c r="AA1574" s="18" t="str">
        <f t="shared" si="363"/>
        <v/>
      </c>
      <c r="AB1574" s="18" t="str">
        <f t="shared" si="364"/>
        <v/>
      </c>
      <c r="AC1574" s="18" t="str">
        <f t="shared" si="373"/>
        <v/>
      </c>
      <c r="AD1574" s="18" t="str">
        <f t="shared" si="373"/>
        <v/>
      </c>
      <c r="AE1574" s="18" t="str">
        <f t="shared" si="374"/>
        <v/>
      </c>
      <c r="AG1574" s="95" t="str">
        <f>IF($C1574="", "", IF(IFERROR(INDEX(Ingredients!C$11:C$310, MATCH($C1574, Ingredients!$B$11:$B$310, 0)), "")="", "", IFERROR(INDEX(Ingredients!C$11:C$310, MATCH($C1574, Ingredients!$B$11:$B$310, 0)), "")))</f>
        <v/>
      </c>
      <c r="AH1574" s="105" t="str">
        <f>IF($C1574="", "", IF(IFERROR(INDEX(Ingredients!D$11:D$310, MATCH($C1574, Ingredients!$B$11:$B$310, 0)), "")="", "", IFERROR(INDEX(Ingredients!D$11:D$310, MATCH($C1574, Ingredients!$B$11:$B$310, 0)), "")))</f>
        <v/>
      </c>
      <c r="AI1574" s="106" t="str">
        <f>IF($C1574="", "", IF(IFERROR(INDEX(Ingredients!E$11:E$310, MATCH($C1574, Ingredients!$B$11:$B$310, 0)), "")="", "", IFERROR(INDEX(Ingredients!E$11:E$310, MATCH($C1574, Ingredients!$B$11:$B$310, 0)), "")))</f>
        <v/>
      </c>
      <c r="AJ1574" s="108" t="str">
        <f>IF($C1574="", "", IF(IFERROR(INDEX(Ingredients!F$11:F$310, MATCH($C1574, Ingredients!$B$11:$B$310, 0)), "")="", "", IFERROR(INDEX(Ingredients!F$11:F$310, MATCH($C1574, Ingredients!$B$11:$B$310, 0)), "")))</f>
        <v/>
      </c>
      <c r="AK1574" s="106" t="str">
        <f>IF($C1574="", "", IF(IFERROR(INDEX(Ingredients!G$11:G$310, MATCH($C1574, Ingredients!$B$11:$B$310, 0)), "")="", "", IFERROR(INDEX(Ingredients!G$11:G$310, MATCH($C1574, Ingredients!$B$11:$B$310, 0)), "")))</f>
        <v/>
      </c>
      <c r="AL1574" s="79" t="str">
        <f>IF($C1574="", "", IF(IFERROR(INDEX(Ingredients!H$11:H$310, MATCH($C1574, Ingredients!$B$11:$B$310, 0)), "")="", "", IFERROR(INDEX(Ingredients!H$11:H$310, MATCH($C1574, Ingredients!$B$11:$B$310, 0)), "")))</f>
        <v/>
      </c>
      <c r="AN1574" s="83" t="str">
        <f t="shared" si="365"/>
        <v/>
      </c>
      <c r="AP1574" s="114" t="str">
        <f t="shared" si="375"/>
        <v/>
      </c>
      <c r="AR1574" s="117" t="str">
        <f>IF($C1574="", "", IF(IFERROR(INDEX(Ingredients!$AI$11:$AI$310, MATCH($C1574, Ingredients!$B$11:$B$310, 0)), "")="", "", IFERROR(INDEX(Ingredients!$AI$11:$AI$310, MATCH($C1574, Ingredients!$B$11:$B$310, 0)), "")))</f>
        <v/>
      </c>
      <c r="AT1574" s="120" t="str">
        <f t="shared" si="376"/>
        <v/>
      </c>
      <c r="AV1574" s="90" t="str">
        <f t="shared" si="366"/>
        <v/>
      </c>
      <c r="AX1574" s="90" t="str">
        <f>IF($AV1574="", "", COUNTIF($AV$11:$AV$5010, "&lt;"&amp;$AV1574)+1+COUNTIF($AV$11:$AV1574, $AV1574)-1)</f>
        <v/>
      </c>
      <c r="AZ1574" s="111" t="str">
        <f>IF($B1574="", "", SUMIF('Shopping List'!$AV$11:$AV$25, $B1574, 'Shopping List'!$BN$11:$BN$25))</f>
        <v/>
      </c>
      <c r="BB1574" s="117" t="str">
        <f t="shared" si="377"/>
        <v/>
      </c>
    </row>
    <row r="1575" spans="1:54" x14ac:dyDescent="0.25">
      <c r="A1575" s="4"/>
      <c r="B1575" s="37"/>
      <c r="C1575" s="124"/>
      <c r="D1575" s="39"/>
      <c r="E1575" s="125"/>
      <c r="F1575" s="48"/>
      <c r="G1575" s="4"/>
      <c r="H1575" s="4"/>
      <c r="I1575" s="95" t="str">
        <f>IF($C1575="", "", IF(IFERROR(INDEX(Ingredients!$C$11:$C$310, MATCH($C1575, Ingredients!$B$11:$B$310, 0)), "")="", "", IFERROR(INDEX(Ingredients!$C$11:$C$310, MATCH($C1575, Ingredients!$B$11:$B$310, 0)), "")))</f>
        <v/>
      </c>
      <c r="J1575" s="73" t="str">
        <f>IF($B1575="", "", IF(IFERROR(INDEX(Meals!$C$11:$C$260, MATCH($B1575, Meals!$B$11:$B$260, 0)), "")="", "", IFERROR(INDEX(Meals!$C$11:$C$260, MATCH($B1575, Meals!$B$11:$B$260, 0)), "")))</f>
        <v/>
      </c>
      <c r="K1575" s="4"/>
      <c r="L1575" s="72" t="str">
        <f t="shared" si="367"/>
        <v/>
      </c>
      <c r="M1575" s="73" t="str">
        <f t="shared" si="368"/>
        <v/>
      </c>
      <c r="N1575" s="4"/>
      <c r="O1575" s="78" t="str">
        <f t="shared" si="369"/>
        <v/>
      </c>
      <c r="P1575" s="79" t="str">
        <f t="shared" si="370"/>
        <v/>
      </c>
      <c r="Q1575" s="4"/>
      <c r="R1575" s="90" t="str">
        <f t="shared" si="371"/>
        <v/>
      </c>
      <c r="S1575" s="4"/>
      <c r="Y1575" s="18" t="str">
        <f t="shared" si="372"/>
        <v/>
      </c>
      <c r="AA1575" s="18" t="str">
        <f t="shared" si="363"/>
        <v/>
      </c>
      <c r="AB1575" s="18" t="str">
        <f t="shared" si="364"/>
        <v/>
      </c>
      <c r="AC1575" s="18" t="str">
        <f t="shared" si="373"/>
        <v/>
      </c>
      <c r="AD1575" s="18" t="str">
        <f t="shared" si="373"/>
        <v/>
      </c>
      <c r="AE1575" s="18" t="str">
        <f t="shared" si="374"/>
        <v/>
      </c>
      <c r="AG1575" s="95" t="str">
        <f>IF($C1575="", "", IF(IFERROR(INDEX(Ingredients!C$11:C$310, MATCH($C1575, Ingredients!$B$11:$B$310, 0)), "")="", "", IFERROR(INDEX(Ingredients!C$11:C$310, MATCH($C1575, Ingredients!$B$11:$B$310, 0)), "")))</f>
        <v/>
      </c>
      <c r="AH1575" s="105" t="str">
        <f>IF($C1575="", "", IF(IFERROR(INDEX(Ingredients!D$11:D$310, MATCH($C1575, Ingredients!$B$11:$B$310, 0)), "")="", "", IFERROR(INDEX(Ingredients!D$11:D$310, MATCH($C1575, Ingredients!$B$11:$B$310, 0)), "")))</f>
        <v/>
      </c>
      <c r="AI1575" s="106" t="str">
        <f>IF($C1575="", "", IF(IFERROR(INDEX(Ingredients!E$11:E$310, MATCH($C1575, Ingredients!$B$11:$B$310, 0)), "")="", "", IFERROR(INDEX(Ingredients!E$11:E$310, MATCH($C1575, Ingredients!$B$11:$B$310, 0)), "")))</f>
        <v/>
      </c>
      <c r="AJ1575" s="108" t="str">
        <f>IF($C1575="", "", IF(IFERROR(INDEX(Ingredients!F$11:F$310, MATCH($C1575, Ingredients!$B$11:$B$310, 0)), "")="", "", IFERROR(INDEX(Ingredients!F$11:F$310, MATCH($C1575, Ingredients!$B$11:$B$310, 0)), "")))</f>
        <v/>
      </c>
      <c r="AK1575" s="106" t="str">
        <f>IF($C1575="", "", IF(IFERROR(INDEX(Ingredients!G$11:G$310, MATCH($C1575, Ingredients!$B$11:$B$310, 0)), "")="", "", IFERROR(INDEX(Ingredients!G$11:G$310, MATCH($C1575, Ingredients!$B$11:$B$310, 0)), "")))</f>
        <v/>
      </c>
      <c r="AL1575" s="79" t="str">
        <f>IF($C1575="", "", IF(IFERROR(INDEX(Ingredients!H$11:H$310, MATCH($C1575, Ingredients!$B$11:$B$310, 0)), "")="", "", IFERROR(INDEX(Ingredients!H$11:H$310, MATCH($C1575, Ingredients!$B$11:$B$310, 0)), "")))</f>
        <v/>
      </c>
      <c r="AN1575" s="83" t="str">
        <f t="shared" si="365"/>
        <v/>
      </c>
      <c r="AP1575" s="114" t="str">
        <f t="shared" si="375"/>
        <v/>
      </c>
      <c r="AR1575" s="117" t="str">
        <f>IF($C1575="", "", IF(IFERROR(INDEX(Ingredients!$AI$11:$AI$310, MATCH($C1575, Ingredients!$B$11:$B$310, 0)), "")="", "", IFERROR(INDEX(Ingredients!$AI$11:$AI$310, MATCH($C1575, Ingredients!$B$11:$B$310, 0)), "")))</f>
        <v/>
      </c>
      <c r="AT1575" s="120" t="str">
        <f t="shared" si="376"/>
        <v/>
      </c>
      <c r="AV1575" s="90" t="str">
        <f t="shared" si="366"/>
        <v/>
      </c>
      <c r="AX1575" s="90" t="str">
        <f>IF($AV1575="", "", COUNTIF($AV$11:$AV$5010, "&lt;"&amp;$AV1575)+1+COUNTIF($AV$11:$AV1575, $AV1575)-1)</f>
        <v/>
      </c>
      <c r="AZ1575" s="111" t="str">
        <f>IF($B1575="", "", SUMIF('Shopping List'!$AV$11:$AV$25, $B1575, 'Shopping List'!$BN$11:$BN$25))</f>
        <v/>
      </c>
      <c r="BB1575" s="117" t="str">
        <f t="shared" si="377"/>
        <v/>
      </c>
    </row>
    <row r="1576" spans="1:54" x14ac:dyDescent="0.25">
      <c r="A1576" s="4"/>
      <c r="B1576" s="37"/>
      <c r="C1576" s="124"/>
      <c r="D1576" s="39"/>
      <c r="E1576" s="125"/>
      <c r="F1576" s="48"/>
      <c r="G1576" s="4"/>
      <c r="H1576" s="4"/>
      <c r="I1576" s="95" t="str">
        <f>IF($C1576="", "", IF(IFERROR(INDEX(Ingredients!$C$11:$C$310, MATCH($C1576, Ingredients!$B$11:$B$310, 0)), "")="", "", IFERROR(INDEX(Ingredients!$C$11:$C$310, MATCH($C1576, Ingredients!$B$11:$B$310, 0)), "")))</f>
        <v/>
      </c>
      <c r="J1576" s="73" t="str">
        <f>IF($B1576="", "", IF(IFERROR(INDEX(Meals!$C$11:$C$260, MATCH($B1576, Meals!$B$11:$B$260, 0)), "")="", "", IFERROR(INDEX(Meals!$C$11:$C$260, MATCH($B1576, Meals!$B$11:$B$260, 0)), "")))</f>
        <v/>
      </c>
      <c r="K1576" s="4"/>
      <c r="L1576" s="72" t="str">
        <f t="shared" si="367"/>
        <v/>
      </c>
      <c r="M1576" s="73" t="str">
        <f t="shared" si="368"/>
        <v/>
      </c>
      <c r="N1576" s="4"/>
      <c r="O1576" s="78" t="str">
        <f t="shared" si="369"/>
        <v/>
      </c>
      <c r="P1576" s="79" t="str">
        <f t="shared" si="370"/>
        <v/>
      </c>
      <c r="Q1576" s="4"/>
      <c r="R1576" s="90" t="str">
        <f t="shared" si="371"/>
        <v/>
      </c>
      <c r="S1576" s="4"/>
      <c r="Y1576" s="18" t="str">
        <f t="shared" si="372"/>
        <v/>
      </c>
      <c r="AA1576" s="18" t="str">
        <f t="shared" si="363"/>
        <v/>
      </c>
      <c r="AB1576" s="18" t="str">
        <f t="shared" si="364"/>
        <v/>
      </c>
      <c r="AC1576" s="18" t="str">
        <f t="shared" si="373"/>
        <v/>
      </c>
      <c r="AD1576" s="18" t="str">
        <f t="shared" si="373"/>
        <v/>
      </c>
      <c r="AE1576" s="18" t="str">
        <f t="shared" si="374"/>
        <v/>
      </c>
      <c r="AG1576" s="95" t="str">
        <f>IF($C1576="", "", IF(IFERROR(INDEX(Ingredients!C$11:C$310, MATCH($C1576, Ingredients!$B$11:$B$310, 0)), "")="", "", IFERROR(INDEX(Ingredients!C$11:C$310, MATCH($C1576, Ingredients!$B$11:$B$310, 0)), "")))</f>
        <v/>
      </c>
      <c r="AH1576" s="105" t="str">
        <f>IF($C1576="", "", IF(IFERROR(INDEX(Ingredients!D$11:D$310, MATCH($C1576, Ingredients!$B$11:$B$310, 0)), "")="", "", IFERROR(INDEX(Ingredients!D$11:D$310, MATCH($C1576, Ingredients!$B$11:$B$310, 0)), "")))</f>
        <v/>
      </c>
      <c r="AI1576" s="106" t="str">
        <f>IF($C1576="", "", IF(IFERROR(INDEX(Ingredients!E$11:E$310, MATCH($C1576, Ingredients!$B$11:$B$310, 0)), "")="", "", IFERROR(INDEX(Ingredients!E$11:E$310, MATCH($C1576, Ingredients!$B$11:$B$310, 0)), "")))</f>
        <v/>
      </c>
      <c r="AJ1576" s="108" t="str">
        <f>IF($C1576="", "", IF(IFERROR(INDEX(Ingredients!F$11:F$310, MATCH($C1576, Ingredients!$B$11:$B$310, 0)), "")="", "", IFERROR(INDEX(Ingredients!F$11:F$310, MATCH($C1576, Ingredients!$B$11:$B$310, 0)), "")))</f>
        <v/>
      </c>
      <c r="AK1576" s="106" t="str">
        <f>IF($C1576="", "", IF(IFERROR(INDEX(Ingredients!G$11:G$310, MATCH($C1576, Ingredients!$B$11:$B$310, 0)), "")="", "", IFERROR(INDEX(Ingredients!G$11:G$310, MATCH($C1576, Ingredients!$B$11:$B$310, 0)), "")))</f>
        <v/>
      </c>
      <c r="AL1576" s="79" t="str">
        <f>IF($C1576="", "", IF(IFERROR(INDEX(Ingredients!H$11:H$310, MATCH($C1576, Ingredients!$B$11:$B$310, 0)), "")="", "", IFERROR(INDEX(Ingredients!H$11:H$310, MATCH($C1576, Ingredients!$B$11:$B$310, 0)), "")))</f>
        <v/>
      </c>
      <c r="AN1576" s="83" t="str">
        <f t="shared" si="365"/>
        <v/>
      </c>
      <c r="AP1576" s="114" t="str">
        <f t="shared" si="375"/>
        <v/>
      </c>
      <c r="AR1576" s="117" t="str">
        <f>IF($C1576="", "", IF(IFERROR(INDEX(Ingredients!$AI$11:$AI$310, MATCH($C1576, Ingredients!$B$11:$B$310, 0)), "")="", "", IFERROR(INDEX(Ingredients!$AI$11:$AI$310, MATCH($C1576, Ingredients!$B$11:$B$310, 0)), "")))</f>
        <v/>
      </c>
      <c r="AT1576" s="120" t="str">
        <f t="shared" si="376"/>
        <v/>
      </c>
      <c r="AV1576" s="90" t="str">
        <f t="shared" si="366"/>
        <v/>
      </c>
      <c r="AX1576" s="90" t="str">
        <f>IF($AV1576="", "", COUNTIF($AV$11:$AV$5010, "&lt;"&amp;$AV1576)+1+COUNTIF($AV$11:$AV1576, $AV1576)-1)</f>
        <v/>
      </c>
      <c r="AZ1576" s="111" t="str">
        <f>IF($B1576="", "", SUMIF('Shopping List'!$AV$11:$AV$25, $B1576, 'Shopping List'!$BN$11:$BN$25))</f>
        <v/>
      </c>
      <c r="BB1576" s="117" t="str">
        <f t="shared" si="377"/>
        <v/>
      </c>
    </row>
    <row r="1577" spans="1:54" x14ac:dyDescent="0.25">
      <c r="A1577" s="4"/>
      <c r="B1577" s="37"/>
      <c r="C1577" s="124"/>
      <c r="D1577" s="39"/>
      <c r="E1577" s="125"/>
      <c r="F1577" s="48"/>
      <c r="G1577" s="4"/>
      <c r="H1577" s="4"/>
      <c r="I1577" s="95" t="str">
        <f>IF($C1577="", "", IF(IFERROR(INDEX(Ingredients!$C$11:$C$310, MATCH($C1577, Ingredients!$B$11:$B$310, 0)), "")="", "", IFERROR(INDEX(Ingredients!$C$11:$C$310, MATCH($C1577, Ingredients!$B$11:$B$310, 0)), "")))</f>
        <v/>
      </c>
      <c r="J1577" s="73" t="str">
        <f>IF($B1577="", "", IF(IFERROR(INDEX(Meals!$C$11:$C$260, MATCH($B1577, Meals!$B$11:$B$260, 0)), "")="", "", IFERROR(INDEX(Meals!$C$11:$C$260, MATCH($B1577, Meals!$B$11:$B$260, 0)), "")))</f>
        <v/>
      </c>
      <c r="K1577" s="4"/>
      <c r="L1577" s="72" t="str">
        <f t="shared" si="367"/>
        <v/>
      </c>
      <c r="M1577" s="73" t="str">
        <f t="shared" si="368"/>
        <v/>
      </c>
      <c r="N1577" s="4"/>
      <c r="O1577" s="78" t="str">
        <f t="shared" si="369"/>
        <v/>
      </c>
      <c r="P1577" s="79" t="str">
        <f t="shared" si="370"/>
        <v/>
      </c>
      <c r="Q1577" s="4"/>
      <c r="R1577" s="90" t="str">
        <f t="shared" si="371"/>
        <v/>
      </c>
      <c r="S1577" s="4"/>
      <c r="Y1577" s="18" t="str">
        <f t="shared" si="372"/>
        <v/>
      </c>
      <c r="AA1577" s="18" t="str">
        <f t="shared" si="363"/>
        <v/>
      </c>
      <c r="AB1577" s="18" t="str">
        <f t="shared" si="364"/>
        <v/>
      </c>
      <c r="AC1577" s="18" t="str">
        <f t="shared" si="373"/>
        <v/>
      </c>
      <c r="AD1577" s="18" t="str">
        <f t="shared" si="373"/>
        <v/>
      </c>
      <c r="AE1577" s="18" t="str">
        <f t="shared" si="374"/>
        <v/>
      </c>
      <c r="AG1577" s="95" t="str">
        <f>IF($C1577="", "", IF(IFERROR(INDEX(Ingredients!C$11:C$310, MATCH($C1577, Ingredients!$B$11:$B$310, 0)), "")="", "", IFERROR(INDEX(Ingredients!C$11:C$310, MATCH($C1577, Ingredients!$B$11:$B$310, 0)), "")))</f>
        <v/>
      </c>
      <c r="AH1577" s="105" t="str">
        <f>IF($C1577="", "", IF(IFERROR(INDEX(Ingredients!D$11:D$310, MATCH($C1577, Ingredients!$B$11:$B$310, 0)), "")="", "", IFERROR(INDEX(Ingredients!D$11:D$310, MATCH($C1577, Ingredients!$B$11:$B$310, 0)), "")))</f>
        <v/>
      </c>
      <c r="AI1577" s="106" t="str">
        <f>IF($C1577="", "", IF(IFERROR(INDEX(Ingredients!E$11:E$310, MATCH($C1577, Ingredients!$B$11:$B$310, 0)), "")="", "", IFERROR(INDEX(Ingredients!E$11:E$310, MATCH($C1577, Ingredients!$B$11:$B$310, 0)), "")))</f>
        <v/>
      </c>
      <c r="AJ1577" s="108" t="str">
        <f>IF($C1577="", "", IF(IFERROR(INDEX(Ingredients!F$11:F$310, MATCH($C1577, Ingredients!$B$11:$B$310, 0)), "")="", "", IFERROR(INDEX(Ingredients!F$11:F$310, MATCH($C1577, Ingredients!$B$11:$B$310, 0)), "")))</f>
        <v/>
      </c>
      <c r="AK1577" s="106" t="str">
        <f>IF($C1577="", "", IF(IFERROR(INDEX(Ingredients!G$11:G$310, MATCH($C1577, Ingredients!$B$11:$B$310, 0)), "")="", "", IFERROR(INDEX(Ingredients!G$11:G$310, MATCH($C1577, Ingredients!$B$11:$B$310, 0)), "")))</f>
        <v/>
      </c>
      <c r="AL1577" s="79" t="str">
        <f>IF($C1577="", "", IF(IFERROR(INDEX(Ingredients!H$11:H$310, MATCH($C1577, Ingredients!$B$11:$B$310, 0)), "")="", "", IFERROR(INDEX(Ingredients!H$11:H$310, MATCH($C1577, Ingredients!$B$11:$B$310, 0)), "")))</f>
        <v/>
      </c>
      <c r="AN1577" s="83" t="str">
        <f t="shared" si="365"/>
        <v/>
      </c>
      <c r="AP1577" s="114" t="str">
        <f t="shared" si="375"/>
        <v/>
      </c>
      <c r="AR1577" s="117" t="str">
        <f>IF($C1577="", "", IF(IFERROR(INDEX(Ingredients!$AI$11:$AI$310, MATCH($C1577, Ingredients!$B$11:$B$310, 0)), "")="", "", IFERROR(INDEX(Ingredients!$AI$11:$AI$310, MATCH($C1577, Ingredients!$B$11:$B$310, 0)), "")))</f>
        <v/>
      </c>
      <c r="AT1577" s="120" t="str">
        <f t="shared" si="376"/>
        <v/>
      </c>
      <c r="AV1577" s="90" t="str">
        <f t="shared" si="366"/>
        <v/>
      </c>
      <c r="AX1577" s="90" t="str">
        <f>IF($AV1577="", "", COUNTIF($AV$11:$AV$5010, "&lt;"&amp;$AV1577)+1+COUNTIF($AV$11:$AV1577, $AV1577)-1)</f>
        <v/>
      </c>
      <c r="AZ1577" s="111" t="str">
        <f>IF($B1577="", "", SUMIF('Shopping List'!$AV$11:$AV$25, $B1577, 'Shopping List'!$BN$11:$BN$25))</f>
        <v/>
      </c>
      <c r="BB1577" s="117" t="str">
        <f t="shared" si="377"/>
        <v/>
      </c>
    </row>
    <row r="1578" spans="1:54" x14ac:dyDescent="0.25">
      <c r="A1578" s="4"/>
      <c r="B1578" s="37"/>
      <c r="C1578" s="124"/>
      <c r="D1578" s="39"/>
      <c r="E1578" s="125"/>
      <c r="F1578" s="48"/>
      <c r="G1578" s="4"/>
      <c r="H1578" s="4"/>
      <c r="I1578" s="95" t="str">
        <f>IF($C1578="", "", IF(IFERROR(INDEX(Ingredients!$C$11:$C$310, MATCH($C1578, Ingredients!$B$11:$B$310, 0)), "")="", "", IFERROR(INDEX(Ingredients!$C$11:$C$310, MATCH($C1578, Ingredients!$B$11:$B$310, 0)), "")))</f>
        <v/>
      </c>
      <c r="J1578" s="73" t="str">
        <f>IF($B1578="", "", IF(IFERROR(INDEX(Meals!$C$11:$C$260, MATCH($B1578, Meals!$B$11:$B$260, 0)), "")="", "", IFERROR(INDEX(Meals!$C$11:$C$260, MATCH($B1578, Meals!$B$11:$B$260, 0)), "")))</f>
        <v/>
      </c>
      <c r="K1578" s="4"/>
      <c r="L1578" s="72" t="str">
        <f t="shared" si="367"/>
        <v/>
      </c>
      <c r="M1578" s="73" t="str">
        <f t="shared" si="368"/>
        <v/>
      </c>
      <c r="N1578" s="4"/>
      <c r="O1578" s="78" t="str">
        <f t="shared" si="369"/>
        <v/>
      </c>
      <c r="P1578" s="79" t="str">
        <f t="shared" si="370"/>
        <v/>
      </c>
      <c r="Q1578" s="4"/>
      <c r="R1578" s="90" t="str">
        <f t="shared" si="371"/>
        <v/>
      </c>
      <c r="S1578" s="4"/>
      <c r="Y1578" s="18" t="str">
        <f t="shared" si="372"/>
        <v/>
      </c>
      <c r="AA1578" s="18" t="str">
        <f t="shared" si="363"/>
        <v/>
      </c>
      <c r="AB1578" s="18" t="str">
        <f t="shared" si="364"/>
        <v/>
      </c>
      <c r="AC1578" s="18" t="str">
        <f t="shared" si="373"/>
        <v/>
      </c>
      <c r="AD1578" s="18" t="str">
        <f t="shared" si="373"/>
        <v/>
      </c>
      <c r="AE1578" s="18" t="str">
        <f t="shared" si="374"/>
        <v/>
      </c>
      <c r="AG1578" s="95" t="str">
        <f>IF($C1578="", "", IF(IFERROR(INDEX(Ingredients!C$11:C$310, MATCH($C1578, Ingredients!$B$11:$B$310, 0)), "")="", "", IFERROR(INDEX(Ingredients!C$11:C$310, MATCH($C1578, Ingredients!$B$11:$B$310, 0)), "")))</f>
        <v/>
      </c>
      <c r="AH1578" s="105" t="str">
        <f>IF($C1578="", "", IF(IFERROR(INDEX(Ingredients!D$11:D$310, MATCH($C1578, Ingredients!$B$11:$B$310, 0)), "")="", "", IFERROR(INDEX(Ingredients!D$11:D$310, MATCH($C1578, Ingredients!$B$11:$B$310, 0)), "")))</f>
        <v/>
      </c>
      <c r="AI1578" s="106" t="str">
        <f>IF($C1578="", "", IF(IFERROR(INDEX(Ingredients!E$11:E$310, MATCH($C1578, Ingredients!$B$11:$B$310, 0)), "")="", "", IFERROR(INDEX(Ingredients!E$11:E$310, MATCH($C1578, Ingredients!$B$11:$B$310, 0)), "")))</f>
        <v/>
      </c>
      <c r="AJ1578" s="108" t="str">
        <f>IF($C1578="", "", IF(IFERROR(INDEX(Ingredients!F$11:F$310, MATCH($C1578, Ingredients!$B$11:$B$310, 0)), "")="", "", IFERROR(INDEX(Ingredients!F$11:F$310, MATCH($C1578, Ingredients!$B$11:$B$310, 0)), "")))</f>
        <v/>
      </c>
      <c r="AK1578" s="106" t="str">
        <f>IF($C1578="", "", IF(IFERROR(INDEX(Ingredients!G$11:G$310, MATCH($C1578, Ingredients!$B$11:$B$310, 0)), "")="", "", IFERROR(INDEX(Ingredients!G$11:G$310, MATCH($C1578, Ingredients!$B$11:$B$310, 0)), "")))</f>
        <v/>
      </c>
      <c r="AL1578" s="79" t="str">
        <f>IF($C1578="", "", IF(IFERROR(INDEX(Ingredients!H$11:H$310, MATCH($C1578, Ingredients!$B$11:$B$310, 0)), "")="", "", IFERROR(INDEX(Ingredients!H$11:H$310, MATCH($C1578, Ingredients!$B$11:$B$310, 0)), "")))</f>
        <v/>
      </c>
      <c r="AN1578" s="83" t="str">
        <f t="shared" si="365"/>
        <v/>
      </c>
      <c r="AP1578" s="114" t="str">
        <f t="shared" si="375"/>
        <v/>
      </c>
      <c r="AR1578" s="117" t="str">
        <f>IF($C1578="", "", IF(IFERROR(INDEX(Ingredients!$AI$11:$AI$310, MATCH($C1578, Ingredients!$B$11:$B$310, 0)), "")="", "", IFERROR(INDEX(Ingredients!$AI$11:$AI$310, MATCH($C1578, Ingredients!$B$11:$B$310, 0)), "")))</f>
        <v/>
      </c>
      <c r="AT1578" s="120" t="str">
        <f t="shared" si="376"/>
        <v/>
      </c>
      <c r="AV1578" s="90" t="str">
        <f t="shared" si="366"/>
        <v/>
      </c>
      <c r="AX1578" s="90" t="str">
        <f>IF($AV1578="", "", COUNTIF($AV$11:$AV$5010, "&lt;"&amp;$AV1578)+1+COUNTIF($AV$11:$AV1578, $AV1578)-1)</f>
        <v/>
      </c>
      <c r="AZ1578" s="111" t="str">
        <f>IF($B1578="", "", SUMIF('Shopping List'!$AV$11:$AV$25, $B1578, 'Shopping List'!$BN$11:$BN$25))</f>
        <v/>
      </c>
      <c r="BB1578" s="117" t="str">
        <f t="shared" si="377"/>
        <v/>
      </c>
    </row>
    <row r="1579" spans="1:54" x14ac:dyDescent="0.25">
      <c r="A1579" s="4"/>
      <c r="B1579" s="37"/>
      <c r="C1579" s="124"/>
      <c r="D1579" s="39"/>
      <c r="E1579" s="125"/>
      <c r="F1579" s="48"/>
      <c r="G1579" s="4"/>
      <c r="H1579" s="4"/>
      <c r="I1579" s="95" t="str">
        <f>IF($C1579="", "", IF(IFERROR(INDEX(Ingredients!$C$11:$C$310, MATCH($C1579, Ingredients!$B$11:$B$310, 0)), "")="", "", IFERROR(INDEX(Ingredients!$C$11:$C$310, MATCH($C1579, Ingredients!$B$11:$B$310, 0)), "")))</f>
        <v/>
      </c>
      <c r="J1579" s="73" t="str">
        <f>IF($B1579="", "", IF(IFERROR(INDEX(Meals!$C$11:$C$260, MATCH($B1579, Meals!$B$11:$B$260, 0)), "")="", "", IFERROR(INDEX(Meals!$C$11:$C$260, MATCH($B1579, Meals!$B$11:$B$260, 0)), "")))</f>
        <v/>
      </c>
      <c r="K1579" s="4"/>
      <c r="L1579" s="72" t="str">
        <f t="shared" si="367"/>
        <v/>
      </c>
      <c r="M1579" s="73" t="str">
        <f t="shared" si="368"/>
        <v/>
      </c>
      <c r="N1579" s="4"/>
      <c r="O1579" s="78" t="str">
        <f t="shared" si="369"/>
        <v/>
      </c>
      <c r="P1579" s="79" t="str">
        <f t="shared" si="370"/>
        <v/>
      </c>
      <c r="Q1579" s="4"/>
      <c r="R1579" s="90" t="str">
        <f t="shared" si="371"/>
        <v/>
      </c>
      <c r="S1579" s="4"/>
      <c r="Y1579" s="18" t="str">
        <f t="shared" si="372"/>
        <v/>
      </c>
      <c r="AA1579" s="18" t="str">
        <f t="shared" si="363"/>
        <v/>
      </c>
      <c r="AB1579" s="18" t="str">
        <f t="shared" si="364"/>
        <v/>
      </c>
      <c r="AC1579" s="18" t="str">
        <f t="shared" si="373"/>
        <v/>
      </c>
      <c r="AD1579" s="18" t="str">
        <f t="shared" si="373"/>
        <v/>
      </c>
      <c r="AE1579" s="18" t="str">
        <f t="shared" si="374"/>
        <v/>
      </c>
      <c r="AG1579" s="95" t="str">
        <f>IF($C1579="", "", IF(IFERROR(INDEX(Ingredients!C$11:C$310, MATCH($C1579, Ingredients!$B$11:$B$310, 0)), "")="", "", IFERROR(INDEX(Ingredients!C$11:C$310, MATCH($C1579, Ingredients!$B$11:$B$310, 0)), "")))</f>
        <v/>
      </c>
      <c r="AH1579" s="105" t="str">
        <f>IF($C1579="", "", IF(IFERROR(INDEX(Ingredients!D$11:D$310, MATCH($C1579, Ingredients!$B$11:$B$310, 0)), "")="", "", IFERROR(INDEX(Ingredients!D$11:D$310, MATCH($C1579, Ingredients!$B$11:$B$310, 0)), "")))</f>
        <v/>
      </c>
      <c r="AI1579" s="106" t="str">
        <f>IF($C1579="", "", IF(IFERROR(INDEX(Ingredients!E$11:E$310, MATCH($C1579, Ingredients!$B$11:$B$310, 0)), "")="", "", IFERROR(INDEX(Ingredients!E$11:E$310, MATCH($C1579, Ingredients!$B$11:$B$310, 0)), "")))</f>
        <v/>
      </c>
      <c r="AJ1579" s="108" t="str">
        <f>IF($C1579="", "", IF(IFERROR(INDEX(Ingredients!F$11:F$310, MATCH($C1579, Ingredients!$B$11:$B$310, 0)), "")="", "", IFERROR(INDEX(Ingredients!F$11:F$310, MATCH($C1579, Ingredients!$B$11:$B$310, 0)), "")))</f>
        <v/>
      </c>
      <c r="AK1579" s="106" t="str">
        <f>IF($C1579="", "", IF(IFERROR(INDEX(Ingredients!G$11:G$310, MATCH($C1579, Ingredients!$B$11:$B$310, 0)), "")="", "", IFERROR(INDEX(Ingredients!G$11:G$310, MATCH($C1579, Ingredients!$B$11:$B$310, 0)), "")))</f>
        <v/>
      </c>
      <c r="AL1579" s="79" t="str">
        <f>IF($C1579="", "", IF(IFERROR(INDEX(Ingredients!H$11:H$310, MATCH($C1579, Ingredients!$B$11:$B$310, 0)), "")="", "", IFERROR(INDEX(Ingredients!H$11:H$310, MATCH($C1579, Ingredients!$B$11:$B$310, 0)), "")))</f>
        <v/>
      </c>
      <c r="AN1579" s="83" t="str">
        <f t="shared" si="365"/>
        <v/>
      </c>
      <c r="AP1579" s="114" t="str">
        <f t="shared" si="375"/>
        <v/>
      </c>
      <c r="AR1579" s="117" t="str">
        <f>IF($C1579="", "", IF(IFERROR(INDEX(Ingredients!$AI$11:$AI$310, MATCH($C1579, Ingredients!$B$11:$B$310, 0)), "")="", "", IFERROR(INDEX(Ingredients!$AI$11:$AI$310, MATCH($C1579, Ingredients!$B$11:$B$310, 0)), "")))</f>
        <v/>
      </c>
      <c r="AT1579" s="120" t="str">
        <f t="shared" si="376"/>
        <v/>
      </c>
      <c r="AV1579" s="90" t="str">
        <f t="shared" si="366"/>
        <v/>
      </c>
      <c r="AX1579" s="90" t="str">
        <f>IF($AV1579="", "", COUNTIF($AV$11:$AV$5010, "&lt;"&amp;$AV1579)+1+COUNTIF($AV$11:$AV1579, $AV1579)-1)</f>
        <v/>
      </c>
      <c r="AZ1579" s="111" t="str">
        <f>IF($B1579="", "", SUMIF('Shopping List'!$AV$11:$AV$25, $B1579, 'Shopping List'!$BN$11:$BN$25))</f>
        <v/>
      </c>
      <c r="BB1579" s="117" t="str">
        <f t="shared" si="377"/>
        <v/>
      </c>
    </row>
    <row r="1580" spans="1:54" x14ac:dyDescent="0.25">
      <c r="A1580" s="4"/>
      <c r="B1580" s="37"/>
      <c r="C1580" s="124"/>
      <c r="D1580" s="39"/>
      <c r="E1580" s="125"/>
      <c r="F1580" s="48"/>
      <c r="G1580" s="4"/>
      <c r="H1580" s="4"/>
      <c r="I1580" s="95" t="str">
        <f>IF($C1580="", "", IF(IFERROR(INDEX(Ingredients!$C$11:$C$310, MATCH($C1580, Ingredients!$B$11:$B$310, 0)), "")="", "", IFERROR(INDEX(Ingredients!$C$11:$C$310, MATCH($C1580, Ingredients!$B$11:$B$310, 0)), "")))</f>
        <v/>
      </c>
      <c r="J1580" s="73" t="str">
        <f>IF($B1580="", "", IF(IFERROR(INDEX(Meals!$C$11:$C$260, MATCH($B1580, Meals!$B$11:$B$260, 0)), "")="", "", IFERROR(INDEX(Meals!$C$11:$C$260, MATCH($B1580, Meals!$B$11:$B$260, 0)), "")))</f>
        <v/>
      </c>
      <c r="K1580" s="4"/>
      <c r="L1580" s="72" t="str">
        <f t="shared" si="367"/>
        <v/>
      </c>
      <c r="M1580" s="73" t="str">
        <f t="shared" si="368"/>
        <v/>
      </c>
      <c r="N1580" s="4"/>
      <c r="O1580" s="78" t="str">
        <f t="shared" si="369"/>
        <v/>
      </c>
      <c r="P1580" s="79" t="str">
        <f t="shared" si="370"/>
        <v/>
      </c>
      <c r="Q1580" s="4"/>
      <c r="R1580" s="90" t="str">
        <f t="shared" si="371"/>
        <v/>
      </c>
      <c r="S1580" s="4"/>
      <c r="Y1580" s="18" t="str">
        <f t="shared" si="372"/>
        <v/>
      </c>
      <c r="AA1580" s="18" t="str">
        <f t="shared" si="363"/>
        <v/>
      </c>
      <c r="AB1580" s="18" t="str">
        <f t="shared" si="364"/>
        <v/>
      </c>
      <c r="AC1580" s="18" t="str">
        <f t="shared" si="373"/>
        <v/>
      </c>
      <c r="AD1580" s="18" t="str">
        <f t="shared" si="373"/>
        <v/>
      </c>
      <c r="AE1580" s="18" t="str">
        <f t="shared" si="374"/>
        <v/>
      </c>
      <c r="AG1580" s="95" t="str">
        <f>IF($C1580="", "", IF(IFERROR(INDEX(Ingredients!C$11:C$310, MATCH($C1580, Ingredients!$B$11:$B$310, 0)), "")="", "", IFERROR(INDEX(Ingredients!C$11:C$310, MATCH($C1580, Ingredients!$B$11:$B$310, 0)), "")))</f>
        <v/>
      </c>
      <c r="AH1580" s="105" t="str">
        <f>IF($C1580="", "", IF(IFERROR(INDEX(Ingredients!D$11:D$310, MATCH($C1580, Ingredients!$B$11:$B$310, 0)), "")="", "", IFERROR(INDEX(Ingredients!D$11:D$310, MATCH($C1580, Ingredients!$B$11:$B$310, 0)), "")))</f>
        <v/>
      </c>
      <c r="AI1580" s="106" t="str">
        <f>IF($C1580="", "", IF(IFERROR(INDEX(Ingredients!E$11:E$310, MATCH($C1580, Ingredients!$B$11:$B$310, 0)), "")="", "", IFERROR(INDEX(Ingredients!E$11:E$310, MATCH($C1580, Ingredients!$B$11:$B$310, 0)), "")))</f>
        <v/>
      </c>
      <c r="AJ1580" s="108" t="str">
        <f>IF($C1580="", "", IF(IFERROR(INDEX(Ingredients!F$11:F$310, MATCH($C1580, Ingredients!$B$11:$B$310, 0)), "")="", "", IFERROR(INDEX(Ingredients!F$11:F$310, MATCH($C1580, Ingredients!$B$11:$B$310, 0)), "")))</f>
        <v/>
      </c>
      <c r="AK1580" s="106" t="str">
        <f>IF($C1580="", "", IF(IFERROR(INDEX(Ingredients!G$11:G$310, MATCH($C1580, Ingredients!$B$11:$B$310, 0)), "")="", "", IFERROR(INDEX(Ingredients!G$11:G$310, MATCH($C1580, Ingredients!$B$11:$B$310, 0)), "")))</f>
        <v/>
      </c>
      <c r="AL1580" s="79" t="str">
        <f>IF($C1580="", "", IF(IFERROR(INDEX(Ingredients!H$11:H$310, MATCH($C1580, Ingredients!$B$11:$B$310, 0)), "")="", "", IFERROR(INDEX(Ingredients!H$11:H$310, MATCH($C1580, Ingredients!$B$11:$B$310, 0)), "")))</f>
        <v/>
      </c>
      <c r="AN1580" s="83" t="str">
        <f t="shared" si="365"/>
        <v/>
      </c>
      <c r="AP1580" s="114" t="str">
        <f t="shared" si="375"/>
        <v/>
      </c>
      <c r="AR1580" s="117" t="str">
        <f>IF($C1580="", "", IF(IFERROR(INDEX(Ingredients!$AI$11:$AI$310, MATCH($C1580, Ingredients!$B$11:$B$310, 0)), "")="", "", IFERROR(INDEX(Ingredients!$AI$11:$AI$310, MATCH($C1580, Ingredients!$B$11:$B$310, 0)), "")))</f>
        <v/>
      </c>
      <c r="AT1580" s="120" t="str">
        <f t="shared" si="376"/>
        <v/>
      </c>
      <c r="AV1580" s="90" t="str">
        <f t="shared" si="366"/>
        <v/>
      </c>
      <c r="AX1580" s="90" t="str">
        <f>IF($AV1580="", "", COUNTIF($AV$11:$AV$5010, "&lt;"&amp;$AV1580)+1+COUNTIF($AV$11:$AV1580, $AV1580)-1)</f>
        <v/>
      </c>
      <c r="AZ1580" s="111" t="str">
        <f>IF($B1580="", "", SUMIF('Shopping List'!$AV$11:$AV$25, $B1580, 'Shopping List'!$BN$11:$BN$25))</f>
        <v/>
      </c>
      <c r="BB1580" s="117" t="str">
        <f t="shared" si="377"/>
        <v/>
      </c>
    </row>
    <row r="1581" spans="1:54" x14ac:dyDescent="0.25">
      <c r="A1581" s="4"/>
      <c r="B1581" s="37"/>
      <c r="C1581" s="124"/>
      <c r="D1581" s="39"/>
      <c r="E1581" s="125"/>
      <c r="F1581" s="48"/>
      <c r="G1581" s="4"/>
      <c r="H1581" s="4"/>
      <c r="I1581" s="95" t="str">
        <f>IF($C1581="", "", IF(IFERROR(INDEX(Ingredients!$C$11:$C$310, MATCH($C1581, Ingredients!$B$11:$B$310, 0)), "")="", "", IFERROR(INDEX(Ingredients!$C$11:$C$310, MATCH($C1581, Ingredients!$B$11:$B$310, 0)), "")))</f>
        <v/>
      </c>
      <c r="J1581" s="73" t="str">
        <f>IF($B1581="", "", IF(IFERROR(INDEX(Meals!$C$11:$C$260, MATCH($B1581, Meals!$B$11:$B$260, 0)), "")="", "", IFERROR(INDEX(Meals!$C$11:$C$260, MATCH($B1581, Meals!$B$11:$B$260, 0)), "")))</f>
        <v/>
      </c>
      <c r="K1581" s="4"/>
      <c r="L1581" s="72" t="str">
        <f t="shared" si="367"/>
        <v/>
      </c>
      <c r="M1581" s="73" t="str">
        <f t="shared" si="368"/>
        <v/>
      </c>
      <c r="N1581" s="4"/>
      <c r="O1581" s="78" t="str">
        <f t="shared" si="369"/>
        <v/>
      </c>
      <c r="P1581" s="79" t="str">
        <f t="shared" si="370"/>
        <v/>
      </c>
      <c r="Q1581" s="4"/>
      <c r="R1581" s="90" t="str">
        <f t="shared" si="371"/>
        <v/>
      </c>
      <c r="S1581" s="4"/>
      <c r="Y1581" s="18" t="str">
        <f t="shared" si="372"/>
        <v/>
      </c>
      <c r="AA1581" s="18" t="str">
        <f t="shared" si="363"/>
        <v/>
      </c>
      <c r="AB1581" s="18" t="str">
        <f t="shared" si="364"/>
        <v/>
      </c>
      <c r="AC1581" s="18" t="str">
        <f t="shared" si="373"/>
        <v/>
      </c>
      <c r="AD1581" s="18" t="str">
        <f t="shared" si="373"/>
        <v/>
      </c>
      <c r="AE1581" s="18" t="str">
        <f t="shared" si="374"/>
        <v/>
      </c>
      <c r="AG1581" s="95" t="str">
        <f>IF($C1581="", "", IF(IFERROR(INDEX(Ingredients!C$11:C$310, MATCH($C1581, Ingredients!$B$11:$B$310, 0)), "")="", "", IFERROR(INDEX(Ingredients!C$11:C$310, MATCH($C1581, Ingredients!$B$11:$B$310, 0)), "")))</f>
        <v/>
      </c>
      <c r="AH1581" s="105" t="str">
        <f>IF($C1581="", "", IF(IFERROR(INDEX(Ingredients!D$11:D$310, MATCH($C1581, Ingredients!$B$11:$B$310, 0)), "")="", "", IFERROR(INDEX(Ingredients!D$11:D$310, MATCH($C1581, Ingredients!$B$11:$B$310, 0)), "")))</f>
        <v/>
      </c>
      <c r="AI1581" s="106" t="str">
        <f>IF($C1581="", "", IF(IFERROR(INDEX(Ingredients!E$11:E$310, MATCH($C1581, Ingredients!$B$11:$B$310, 0)), "")="", "", IFERROR(INDEX(Ingredients!E$11:E$310, MATCH($C1581, Ingredients!$B$11:$B$310, 0)), "")))</f>
        <v/>
      </c>
      <c r="AJ1581" s="108" t="str">
        <f>IF($C1581="", "", IF(IFERROR(INDEX(Ingredients!F$11:F$310, MATCH($C1581, Ingredients!$B$11:$B$310, 0)), "")="", "", IFERROR(INDEX(Ingredients!F$11:F$310, MATCH($C1581, Ingredients!$B$11:$B$310, 0)), "")))</f>
        <v/>
      </c>
      <c r="AK1581" s="106" t="str">
        <f>IF($C1581="", "", IF(IFERROR(INDEX(Ingredients!G$11:G$310, MATCH($C1581, Ingredients!$B$11:$B$310, 0)), "")="", "", IFERROR(INDEX(Ingredients!G$11:G$310, MATCH($C1581, Ingredients!$B$11:$B$310, 0)), "")))</f>
        <v/>
      </c>
      <c r="AL1581" s="79" t="str">
        <f>IF($C1581="", "", IF(IFERROR(INDEX(Ingredients!H$11:H$310, MATCH($C1581, Ingredients!$B$11:$B$310, 0)), "")="", "", IFERROR(INDEX(Ingredients!H$11:H$310, MATCH($C1581, Ingredients!$B$11:$B$310, 0)), "")))</f>
        <v/>
      </c>
      <c r="AN1581" s="83" t="str">
        <f t="shared" si="365"/>
        <v/>
      </c>
      <c r="AP1581" s="114" t="str">
        <f t="shared" si="375"/>
        <v/>
      </c>
      <c r="AR1581" s="117" t="str">
        <f>IF($C1581="", "", IF(IFERROR(INDEX(Ingredients!$AI$11:$AI$310, MATCH($C1581, Ingredients!$B$11:$B$310, 0)), "")="", "", IFERROR(INDEX(Ingredients!$AI$11:$AI$310, MATCH($C1581, Ingredients!$B$11:$B$310, 0)), "")))</f>
        <v/>
      </c>
      <c r="AT1581" s="120" t="str">
        <f t="shared" si="376"/>
        <v/>
      </c>
      <c r="AV1581" s="90" t="str">
        <f t="shared" si="366"/>
        <v/>
      </c>
      <c r="AX1581" s="90" t="str">
        <f>IF($AV1581="", "", COUNTIF($AV$11:$AV$5010, "&lt;"&amp;$AV1581)+1+COUNTIF($AV$11:$AV1581, $AV1581)-1)</f>
        <v/>
      </c>
      <c r="AZ1581" s="111" t="str">
        <f>IF($B1581="", "", SUMIF('Shopping List'!$AV$11:$AV$25, $B1581, 'Shopping List'!$BN$11:$BN$25))</f>
        <v/>
      </c>
      <c r="BB1581" s="117" t="str">
        <f t="shared" si="377"/>
        <v/>
      </c>
    </row>
    <row r="1582" spans="1:54" x14ac:dyDescent="0.25">
      <c r="A1582" s="4"/>
      <c r="B1582" s="37"/>
      <c r="C1582" s="124"/>
      <c r="D1582" s="39"/>
      <c r="E1582" s="125"/>
      <c r="F1582" s="48"/>
      <c r="G1582" s="4"/>
      <c r="H1582" s="4"/>
      <c r="I1582" s="95" t="str">
        <f>IF($C1582="", "", IF(IFERROR(INDEX(Ingredients!$C$11:$C$310, MATCH($C1582, Ingredients!$B$11:$B$310, 0)), "")="", "", IFERROR(INDEX(Ingredients!$C$11:$C$310, MATCH($C1582, Ingredients!$B$11:$B$310, 0)), "")))</f>
        <v/>
      </c>
      <c r="J1582" s="73" t="str">
        <f>IF($B1582="", "", IF(IFERROR(INDEX(Meals!$C$11:$C$260, MATCH($B1582, Meals!$B$11:$B$260, 0)), "")="", "", IFERROR(INDEX(Meals!$C$11:$C$260, MATCH($B1582, Meals!$B$11:$B$260, 0)), "")))</f>
        <v/>
      </c>
      <c r="K1582" s="4"/>
      <c r="L1582" s="72" t="str">
        <f t="shared" si="367"/>
        <v/>
      </c>
      <c r="M1582" s="73" t="str">
        <f t="shared" si="368"/>
        <v/>
      </c>
      <c r="N1582" s="4"/>
      <c r="O1582" s="78" t="str">
        <f t="shared" si="369"/>
        <v/>
      </c>
      <c r="P1582" s="79" t="str">
        <f t="shared" si="370"/>
        <v/>
      </c>
      <c r="Q1582" s="4"/>
      <c r="R1582" s="90" t="str">
        <f t="shared" si="371"/>
        <v/>
      </c>
      <c r="S1582" s="4"/>
      <c r="Y1582" s="18" t="str">
        <f t="shared" si="372"/>
        <v/>
      </c>
      <c r="AA1582" s="18" t="str">
        <f t="shared" si="363"/>
        <v/>
      </c>
      <c r="AB1582" s="18" t="str">
        <f t="shared" si="364"/>
        <v/>
      </c>
      <c r="AC1582" s="18" t="str">
        <f t="shared" si="373"/>
        <v/>
      </c>
      <c r="AD1582" s="18" t="str">
        <f t="shared" si="373"/>
        <v/>
      </c>
      <c r="AE1582" s="18" t="str">
        <f t="shared" si="374"/>
        <v/>
      </c>
      <c r="AG1582" s="95" t="str">
        <f>IF($C1582="", "", IF(IFERROR(INDEX(Ingredients!C$11:C$310, MATCH($C1582, Ingredients!$B$11:$B$310, 0)), "")="", "", IFERROR(INDEX(Ingredients!C$11:C$310, MATCH($C1582, Ingredients!$B$11:$B$310, 0)), "")))</f>
        <v/>
      </c>
      <c r="AH1582" s="105" t="str">
        <f>IF($C1582="", "", IF(IFERROR(INDEX(Ingredients!D$11:D$310, MATCH($C1582, Ingredients!$B$11:$B$310, 0)), "")="", "", IFERROR(INDEX(Ingredients!D$11:D$310, MATCH($C1582, Ingredients!$B$11:$B$310, 0)), "")))</f>
        <v/>
      </c>
      <c r="AI1582" s="106" t="str">
        <f>IF($C1582="", "", IF(IFERROR(INDEX(Ingredients!E$11:E$310, MATCH($C1582, Ingredients!$B$11:$B$310, 0)), "")="", "", IFERROR(INDEX(Ingredients!E$11:E$310, MATCH($C1582, Ingredients!$B$11:$B$310, 0)), "")))</f>
        <v/>
      </c>
      <c r="AJ1582" s="108" t="str">
        <f>IF($C1582="", "", IF(IFERROR(INDEX(Ingredients!F$11:F$310, MATCH($C1582, Ingredients!$B$11:$B$310, 0)), "")="", "", IFERROR(INDEX(Ingredients!F$11:F$310, MATCH($C1582, Ingredients!$B$11:$B$310, 0)), "")))</f>
        <v/>
      </c>
      <c r="AK1582" s="106" t="str">
        <f>IF($C1582="", "", IF(IFERROR(INDEX(Ingredients!G$11:G$310, MATCH($C1582, Ingredients!$B$11:$B$310, 0)), "")="", "", IFERROR(INDEX(Ingredients!G$11:G$310, MATCH($C1582, Ingredients!$B$11:$B$310, 0)), "")))</f>
        <v/>
      </c>
      <c r="AL1582" s="79" t="str">
        <f>IF($C1582="", "", IF(IFERROR(INDEX(Ingredients!H$11:H$310, MATCH($C1582, Ingredients!$B$11:$B$310, 0)), "")="", "", IFERROR(INDEX(Ingredients!H$11:H$310, MATCH($C1582, Ingredients!$B$11:$B$310, 0)), "")))</f>
        <v/>
      </c>
      <c r="AN1582" s="83" t="str">
        <f t="shared" si="365"/>
        <v/>
      </c>
      <c r="AP1582" s="114" t="str">
        <f t="shared" si="375"/>
        <v/>
      </c>
      <c r="AR1582" s="117" t="str">
        <f>IF($C1582="", "", IF(IFERROR(INDEX(Ingredients!$AI$11:$AI$310, MATCH($C1582, Ingredients!$B$11:$B$310, 0)), "")="", "", IFERROR(INDEX(Ingredients!$AI$11:$AI$310, MATCH($C1582, Ingredients!$B$11:$B$310, 0)), "")))</f>
        <v/>
      </c>
      <c r="AT1582" s="120" t="str">
        <f t="shared" si="376"/>
        <v/>
      </c>
      <c r="AV1582" s="90" t="str">
        <f t="shared" si="366"/>
        <v/>
      </c>
      <c r="AX1582" s="90" t="str">
        <f>IF($AV1582="", "", COUNTIF($AV$11:$AV$5010, "&lt;"&amp;$AV1582)+1+COUNTIF($AV$11:$AV1582, $AV1582)-1)</f>
        <v/>
      </c>
      <c r="AZ1582" s="111" t="str">
        <f>IF($B1582="", "", SUMIF('Shopping List'!$AV$11:$AV$25, $B1582, 'Shopping List'!$BN$11:$BN$25))</f>
        <v/>
      </c>
      <c r="BB1582" s="117" t="str">
        <f t="shared" si="377"/>
        <v/>
      </c>
    </row>
    <row r="1583" spans="1:54" x14ac:dyDescent="0.25">
      <c r="A1583" s="4"/>
      <c r="B1583" s="37"/>
      <c r="C1583" s="124"/>
      <c r="D1583" s="39"/>
      <c r="E1583" s="125"/>
      <c r="F1583" s="48"/>
      <c r="G1583" s="4"/>
      <c r="H1583" s="4"/>
      <c r="I1583" s="95" t="str">
        <f>IF($C1583="", "", IF(IFERROR(INDEX(Ingredients!$C$11:$C$310, MATCH($C1583, Ingredients!$B$11:$B$310, 0)), "")="", "", IFERROR(INDEX(Ingredients!$C$11:$C$310, MATCH($C1583, Ingredients!$B$11:$B$310, 0)), "")))</f>
        <v/>
      </c>
      <c r="J1583" s="73" t="str">
        <f>IF($B1583="", "", IF(IFERROR(INDEX(Meals!$C$11:$C$260, MATCH($B1583, Meals!$B$11:$B$260, 0)), "")="", "", IFERROR(INDEX(Meals!$C$11:$C$260, MATCH($B1583, Meals!$B$11:$B$260, 0)), "")))</f>
        <v/>
      </c>
      <c r="K1583" s="4"/>
      <c r="L1583" s="72" t="str">
        <f t="shared" si="367"/>
        <v/>
      </c>
      <c r="M1583" s="73" t="str">
        <f t="shared" si="368"/>
        <v/>
      </c>
      <c r="N1583" s="4"/>
      <c r="O1583" s="78" t="str">
        <f t="shared" si="369"/>
        <v/>
      </c>
      <c r="P1583" s="79" t="str">
        <f t="shared" si="370"/>
        <v/>
      </c>
      <c r="Q1583" s="4"/>
      <c r="R1583" s="90" t="str">
        <f t="shared" si="371"/>
        <v/>
      </c>
      <c r="S1583" s="4"/>
      <c r="Y1583" s="18" t="str">
        <f t="shared" si="372"/>
        <v/>
      </c>
      <c r="AA1583" s="18" t="str">
        <f t="shared" si="363"/>
        <v/>
      </c>
      <c r="AB1583" s="18" t="str">
        <f t="shared" si="364"/>
        <v/>
      </c>
      <c r="AC1583" s="18" t="str">
        <f t="shared" si="373"/>
        <v/>
      </c>
      <c r="AD1583" s="18" t="str">
        <f t="shared" si="373"/>
        <v/>
      </c>
      <c r="AE1583" s="18" t="str">
        <f t="shared" si="374"/>
        <v/>
      </c>
      <c r="AG1583" s="95" t="str">
        <f>IF($C1583="", "", IF(IFERROR(INDEX(Ingredients!C$11:C$310, MATCH($C1583, Ingredients!$B$11:$B$310, 0)), "")="", "", IFERROR(INDEX(Ingredients!C$11:C$310, MATCH($C1583, Ingredients!$B$11:$B$310, 0)), "")))</f>
        <v/>
      </c>
      <c r="AH1583" s="105" t="str">
        <f>IF($C1583="", "", IF(IFERROR(INDEX(Ingredients!D$11:D$310, MATCH($C1583, Ingredients!$B$11:$B$310, 0)), "")="", "", IFERROR(INDEX(Ingredients!D$11:D$310, MATCH($C1583, Ingredients!$B$11:$B$310, 0)), "")))</f>
        <v/>
      </c>
      <c r="AI1583" s="106" t="str">
        <f>IF($C1583="", "", IF(IFERROR(INDEX(Ingredients!E$11:E$310, MATCH($C1583, Ingredients!$B$11:$B$310, 0)), "")="", "", IFERROR(INDEX(Ingredients!E$11:E$310, MATCH($C1583, Ingredients!$B$11:$B$310, 0)), "")))</f>
        <v/>
      </c>
      <c r="AJ1583" s="108" t="str">
        <f>IF($C1583="", "", IF(IFERROR(INDEX(Ingredients!F$11:F$310, MATCH($C1583, Ingredients!$B$11:$B$310, 0)), "")="", "", IFERROR(INDEX(Ingredients!F$11:F$310, MATCH($C1583, Ingredients!$B$11:$B$310, 0)), "")))</f>
        <v/>
      </c>
      <c r="AK1583" s="106" t="str">
        <f>IF($C1583="", "", IF(IFERROR(INDEX(Ingredients!G$11:G$310, MATCH($C1583, Ingredients!$B$11:$B$310, 0)), "")="", "", IFERROR(INDEX(Ingredients!G$11:G$310, MATCH($C1583, Ingredients!$B$11:$B$310, 0)), "")))</f>
        <v/>
      </c>
      <c r="AL1583" s="79" t="str">
        <f>IF($C1583="", "", IF(IFERROR(INDEX(Ingredients!H$11:H$310, MATCH($C1583, Ingredients!$B$11:$B$310, 0)), "")="", "", IFERROR(INDEX(Ingredients!H$11:H$310, MATCH($C1583, Ingredients!$B$11:$B$310, 0)), "")))</f>
        <v/>
      </c>
      <c r="AN1583" s="83" t="str">
        <f t="shared" si="365"/>
        <v/>
      </c>
      <c r="AP1583" s="114" t="str">
        <f t="shared" si="375"/>
        <v/>
      </c>
      <c r="AR1583" s="117" t="str">
        <f>IF($C1583="", "", IF(IFERROR(INDEX(Ingredients!$AI$11:$AI$310, MATCH($C1583, Ingredients!$B$11:$B$310, 0)), "")="", "", IFERROR(INDEX(Ingredients!$AI$11:$AI$310, MATCH($C1583, Ingredients!$B$11:$B$310, 0)), "")))</f>
        <v/>
      </c>
      <c r="AT1583" s="120" t="str">
        <f t="shared" si="376"/>
        <v/>
      </c>
      <c r="AV1583" s="90" t="str">
        <f t="shared" si="366"/>
        <v/>
      </c>
      <c r="AX1583" s="90" t="str">
        <f>IF($AV1583="", "", COUNTIF($AV$11:$AV$5010, "&lt;"&amp;$AV1583)+1+COUNTIF($AV$11:$AV1583, $AV1583)-1)</f>
        <v/>
      </c>
      <c r="AZ1583" s="111" t="str">
        <f>IF($B1583="", "", SUMIF('Shopping List'!$AV$11:$AV$25, $B1583, 'Shopping List'!$BN$11:$BN$25))</f>
        <v/>
      </c>
      <c r="BB1583" s="117" t="str">
        <f t="shared" si="377"/>
        <v/>
      </c>
    </row>
    <row r="1584" spans="1:54" x14ac:dyDescent="0.25">
      <c r="A1584" s="4"/>
      <c r="B1584" s="37"/>
      <c r="C1584" s="124"/>
      <c r="D1584" s="39"/>
      <c r="E1584" s="125"/>
      <c r="F1584" s="48"/>
      <c r="G1584" s="4"/>
      <c r="H1584" s="4"/>
      <c r="I1584" s="95" t="str">
        <f>IF($C1584="", "", IF(IFERROR(INDEX(Ingredients!$C$11:$C$310, MATCH($C1584, Ingredients!$B$11:$B$310, 0)), "")="", "", IFERROR(INDEX(Ingredients!$C$11:$C$310, MATCH($C1584, Ingredients!$B$11:$B$310, 0)), "")))</f>
        <v/>
      </c>
      <c r="J1584" s="73" t="str">
        <f>IF($B1584="", "", IF(IFERROR(INDEX(Meals!$C$11:$C$260, MATCH($B1584, Meals!$B$11:$B$260, 0)), "")="", "", IFERROR(INDEX(Meals!$C$11:$C$260, MATCH($B1584, Meals!$B$11:$B$260, 0)), "")))</f>
        <v/>
      </c>
      <c r="K1584" s="4"/>
      <c r="L1584" s="72" t="str">
        <f t="shared" si="367"/>
        <v/>
      </c>
      <c r="M1584" s="73" t="str">
        <f t="shared" si="368"/>
        <v/>
      </c>
      <c r="N1584" s="4"/>
      <c r="O1584" s="78" t="str">
        <f t="shared" si="369"/>
        <v/>
      </c>
      <c r="P1584" s="79" t="str">
        <f t="shared" si="370"/>
        <v/>
      </c>
      <c r="Q1584" s="4"/>
      <c r="R1584" s="90" t="str">
        <f t="shared" si="371"/>
        <v/>
      </c>
      <c r="S1584" s="4"/>
      <c r="Y1584" s="18" t="str">
        <f t="shared" si="372"/>
        <v/>
      </c>
      <c r="AA1584" s="18" t="str">
        <f t="shared" si="363"/>
        <v/>
      </c>
      <c r="AB1584" s="18" t="str">
        <f t="shared" si="364"/>
        <v/>
      </c>
      <c r="AC1584" s="18" t="str">
        <f t="shared" si="373"/>
        <v/>
      </c>
      <c r="AD1584" s="18" t="str">
        <f t="shared" si="373"/>
        <v/>
      </c>
      <c r="AE1584" s="18" t="str">
        <f t="shared" si="374"/>
        <v/>
      </c>
      <c r="AG1584" s="95" t="str">
        <f>IF($C1584="", "", IF(IFERROR(INDEX(Ingredients!C$11:C$310, MATCH($C1584, Ingredients!$B$11:$B$310, 0)), "")="", "", IFERROR(INDEX(Ingredients!C$11:C$310, MATCH($C1584, Ingredients!$B$11:$B$310, 0)), "")))</f>
        <v/>
      </c>
      <c r="AH1584" s="105" t="str">
        <f>IF($C1584="", "", IF(IFERROR(INDEX(Ingredients!D$11:D$310, MATCH($C1584, Ingredients!$B$11:$B$310, 0)), "")="", "", IFERROR(INDEX(Ingredients!D$11:D$310, MATCH($C1584, Ingredients!$B$11:$B$310, 0)), "")))</f>
        <v/>
      </c>
      <c r="AI1584" s="106" t="str">
        <f>IF($C1584="", "", IF(IFERROR(INDEX(Ingredients!E$11:E$310, MATCH($C1584, Ingredients!$B$11:$B$310, 0)), "")="", "", IFERROR(INDEX(Ingredients!E$11:E$310, MATCH($C1584, Ingredients!$B$11:$B$310, 0)), "")))</f>
        <v/>
      </c>
      <c r="AJ1584" s="108" t="str">
        <f>IF($C1584="", "", IF(IFERROR(INDEX(Ingredients!F$11:F$310, MATCH($C1584, Ingredients!$B$11:$B$310, 0)), "")="", "", IFERROR(INDEX(Ingredients!F$11:F$310, MATCH($C1584, Ingredients!$B$11:$B$310, 0)), "")))</f>
        <v/>
      </c>
      <c r="AK1584" s="106" t="str">
        <f>IF($C1584="", "", IF(IFERROR(INDEX(Ingredients!G$11:G$310, MATCH($C1584, Ingredients!$B$11:$B$310, 0)), "")="", "", IFERROR(INDEX(Ingredients!G$11:G$310, MATCH($C1584, Ingredients!$B$11:$B$310, 0)), "")))</f>
        <v/>
      </c>
      <c r="AL1584" s="79" t="str">
        <f>IF($C1584="", "", IF(IFERROR(INDEX(Ingredients!H$11:H$310, MATCH($C1584, Ingredients!$B$11:$B$310, 0)), "")="", "", IFERROR(INDEX(Ingredients!H$11:H$310, MATCH($C1584, Ingredients!$B$11:$B$310, 0)), "")))</f>
        <v/>
      </c>
      <c r="AN1584" s="83" t="str">
        <f t="shared" si="365"/>
        <v/>
      </c>
      <c r="AP1584" s="114" t="str">
        <f t="shared" si="375"/>
        <v/>
      </c>
      <c r="AR1584" s="117" t="str">
        <f>IF($C1584="", "", IF(IFERROR(INDEX(Ingredients!$AI$11:$AI$310, MATCH($C1584, Ingredients!$B$11:$B$310, 0)), "")="", "", IFERROR(INDEX(Ingredients!$AI$11:$AI$310, MATCH($C1584, Ingredients!$B$11:$B$310, 0)), "")))</f>
        <v/>
      </c>
      <c r="AT1584" s="120" t="str">
        <f t="shared" si="376"/>
        <v/>
      </c>
      <c r="AV1584" s="90" t="str">
        <f t="shared" si="366"/>
        <v/>
      </c>
      <c r="AX1584" s="90" t="str">
        <f>IF($AV1584="", "", COUNTIF($AV$11:$AV$5010, "&lt;"&amp;$AV1584)+1+COUNTIF($AV$11:$AV1584, $AV1584)-1)</f>
        <v/>
      </c>
      <c r="AZ1584" s="111" t="str">
        <f>IF($B1584="", "", SUMIF('Shopping List'!$AV$11:$AV$25, $B1584, 'Shopping List'!$BN$11:$BN$25))</f>
        <v/>
      </c>
      <c r="BB1584" s="117" t="str">
        <f t="shared" si="377"/>
        <v/>
      </c>
    </row>
    <row r="1585" spans="1:54" x14ac:dyDescent="0.25">
      <c r="A1585" s="4"/>
      <c r="B1585" s="37"/>
      <c r="C1585" s="124"/>
      <c r="D1585" s="39"/>
      <c r="E1585" s="125"/>
      <c r="F1585" s="48"/>
      <c r="G1585" s="4"/>
      <c r="H1585" s="4"/>
      <c r="I1585" s="95" t="str">
        <f>IF($C1585="", "", IF(IFERROR(INDEX(Ingredients!$C$11:$C$310, MATCH($C1585, Ingredients!$B$11:$B$310, 0)), "")="", "", IFERROR(INDEX(Ingredients!$C$11:$C$310, MATCH($C1585, Ingredients!$B$11:$B$310, 0)), "")))</f>
        <v/>
      </c>
      <c r="J1585" s="73" t="str">
        <f>IF($B1585="", "", IF(IFERROR(INDEX(Meals!$C$11:$C$260, MATCH($B1585, Meals!$B$11:$B$260, 0)), "")="", "", IFERROR(INDEX(Meals!$C$11:$C$260, MATCH($B1585, Meals!$B$11:$B$260, 0)), "")))</f>
        <v/>
      </c>
      <c r="K1585" s="4"/>
      <c r="L1585" s="72" t="str">
        <f t="shared" si="367"/>
        <v/>
      </c>
      <c r="M1585" s="73" t="str">
        <f t="shared" si="368"/>
        <v/>
      </c>
      <c r="N1585" s="4"/>
      <c r="O1585" s="78" t="str">
        <f t="shared" si="369"/>
        <v/>
      </c>
      <c r="P1585" s="79" t="str">
        <f t="shared" si="370"/>
        <v/>
      </c>
      <c r="Q1585" s="4"/>
      <c r="R1585" s="90" t="str">
        <f t="shared" si="371"/>
        <v/>
      </c>
      <c r="S1585" s="4"/>
      <c r="Y1585" s="18" t="str">
        <f t="shared" si="372"/>
        <v/>
      </c>
      <c r="AA1585" s="18" t="str">
        <f t="shared" si="363"/>
        <v/>
      </c>
      <c r="AB1585" s="18" t="str">
        <f t="shared" si="364"/>
        <v/>
      </c>
      <c r="AC1585" s="18" t="str">
        <f t="shared" si="373"/>
        <v/>
      </c>
      <c r="AD1585" s="18" t="str">
        <f t="shared" si="373"/>
        <v/>
      </c>
      <c r="AE1585" s="18" t="str">
        <f t="shared" si="374"/>
        <v/>
      </c>
      <c r="AG1585" s="95" t="str">
        <f>IF($C1585="", "", IF(IFERROR(INDEX(Ingredients!C$11:C$310, MATCH($C1585, Ingredients!$B$11:$B$310, 0)), "")="", "", IFERROR(INDEX(Ingredients!C$11:C$310, MATCH($C1585, Ingredients!$B$11:$B$310, 0)), "")))</f>
        <v/>
      </c>
      <c r="AH1585" s="105" t="str">
        <f>IF($C1585="", "", IF(IFERROR(INDEX(Ingredients!D$11:D$310, MATCH($C1585, Ingredients!$B$11:$B$310, 0)), "")="", "", IFERROR(INDEX(Ingredients!D$11:D$310, MATCH($C1585, Ingredients!$B$11:$B$310, 0)), "")))</f>
        <v/>
      </c>
      <c r="AI1585" s="106" t="str">
        <f>IF($C1585="", "", IF(IFERROR(INDEX(Ingredients!E$11:E$310, MATCH($C1585, Ingredients!$B$11:$B$310, 0)), "")="", "", IFERROR(INDEX(Ingredients!E$11:E$310, MATCH($C1585, Ingredients!$B$11:$B$310, 0)), "")))</f>
        <v/>
      </c>
      <c r="AJ1585" s="108" t="str">
        <f>IF($C1585="", "", IF(IFERROR(INDEX(Ingredients!F$11:F$310, MATCH($C1585, Ingredients!$B$11:$B$310, 0)), "")="", "", IFERROR(INDEX(Ingredients!F$11:F$310, MATCH($C1585, Ingredients!$B$11:$B$310, 0)), "")))</f>
        <v/>
      </c>
      <c r="AK1585" s="106" t="str">
        <f>IF($C1585="", "", IF(IFERROR(INDEX(Ingredients!G$11:G$310, MATCH($C1585, Ingredients!$B$11:$B$310, 0)), "")="", "", IFERROR(INDEX(Ingredients!G$11:G$310, MATCH($C1585, Ingredients!$B$11:$B$310, 0)), "")))</f>
        <v/>
      </c>
      <c r="AL1585" s="79" t="str">
        <f>IF($C1585="", "", IF(IFERROR(INDEX(Ingredients!H$11:H$310, MATCH($C1585, Ingredients!$B$11:$B$310, 0)), "")="", "", IFERROR(INDEX(Ingredients!H$11:H$310, MATCH($C1585, Ingredients!$B$11:$B$310, 0)), "")))</f>
        <v/>
      </c>
      <c r="AN1585" s="83" t="str">
        <f t="shared" si="365"/>
        <v/>
      </c>
      <c r="AP1585" s="114" t="str">
        <f t="shared" si="375"/>
        <v/>
      </c>
      <c r="AR1585" s="117" t="str">
        <f>IF($C1585="", "", IF(IFERROR(INDEX(Ingredients!$AI$11:$AI$310, MATCH($C1585, Ingredients!$B$11:$B$310, 0)), "")="", "", IFERROR(INDEX(Ingredients!$AI$11:$AI$310, MATCH($C1585, Ingredients!$B$11:$B$310, 0)), "")))</f>
        <v/>
      </c>
      <c r="AT1585" s="120" t="str">
        <f t="shared" si="376"/>
        <v/>
      </c>
      <c r="AV1585" s="90" t="str">
        <f t="shared" si="366"/>
        <v/>
      </c>
      <c r="AX1585" s="90" t="str">
        <f>IF($AV1585="", "", COUNTIF($AV$11:$AV$5010, "&lt;"&amp;$AV1585)+1+COUNTIF($AV$11:$AV1585, $AV1585)-1)</f>
        <v/>
      </c>
      <c r="AZ1585" s="111" t="str">
        <f>IF($B1585="", "", SUMIF('Shopping List'!$AV$11:$AV$25, $B1585, 'Shopping List'!$BN$11:$BN$25))</f>
        <v/>
      </c>
      <c r="BB1585" s="117" t="str">
        <f t="shared" si="377"/>
        <v/>
      </c>
    </row>
    <row r="1586" spans="1:54" x14ac:dyDescent="0.25">
      <c r="A1586" s="4"/>
      <c r="B1586" s="37"/>
      <c r="C1586" s="124"/>
      <c r="D1586" s="39"/>
      <c r="E1586" s="125"/>
      <c r="F1586" s="48"/>
      <c r="G1586" s="4"/>
      <c r="H1586" s="4"/>
      <c r="I1586" s="95" t="str">
        <f>IF($C1586="", "", IF(IFERROR(INDEX(Ingredients!$C$11:$C$310, MATCH($C1586, Ingredients!$B$11:$B$310, 0)), "")="", "", IFERROR(INDEX(Ingredients!$C$11:$C$310, MATCH($C1586, Ingredients!$B$11:$B$310, 0)), "")))</f>
        <v/>
      </c>
      <c r="J1586" s="73" t="str">
        <f>IF($B1586="", "", IF(IFERROR(INDEX(Meals!$C$11:$C$260, MATCH($B1586, Meals!$B$11:$B$260, 0)), "")="", "", IFERROR(INDEX(Meals!$C$11:$C$260, MATCH($B1586, Meals!$B$11:$B$260, 0)), "")))</f>
        <v/>
      </c>
      <c r="K1586" s="4"/>
      <c r="L1586" s="72" t="str">
        <f t="shared" si="367"/>
        <v/>
      </c>
      <c r="M1586" s="73" t="str">
        <f t="shared" si="368"/>
        <v/>
      </c>
      <c r="N1586" s="4"/>
      <c r="O1586" s="78" t="str">
        <f t="shared" si="369"/>
        <v/>
      </c>
      <c r="P1586" s="79" t="str">
        <f t="shared" si="370"/>
        <v/>
      </c>
      <c r="Q1586" s="4"/>
      <c r="R1586" s="90" t="str">
        <f t="shared" si="371"/>
        <v/>
      </c>
      <c r="S1586" s="4"/>
      <c r="Y1586" s="18" t="str">
        <f t="shared" si="372"/>
        <v/>
      </c>
      <c r="AA1586" s="18" t="str">
        <f t="shared" si="363"/>
        <v/>
      </c>
      <c r="AB1586" s="18" t="str">
        <f t="shared" si="364"/>
        <v/>
      </c>
      <c r="AC1586" s="18" t="str">
        <f t="shared" si="373"/>
        <v/>
      </c>
      <c r="AD1586" s="18" t="str">
        <f t="shared" si="373"/>
        <v/>
      </c>
      <c r="AE1586" s="18" t="str">
        <f t="shared" si="374"/>
        <v/>
      </c>
      <c r="AG1586" s="95" t="str">
        <f>IF($C1586="", "", IF(IFERROR(INDEX(Ingredients!C$11:C$310, MATCH($C1586, Ingredients!$B$11:$B$310, 0)), "")="", "", IFERROR(INDEX(Ingredients!C$11:C$310, MATCH($C1586, Ingredients!$B$11:$B$310, 0)), "")))</f>
        <v/>
      </c>
      <c r="AH1586" s="105" t="str">
        <f>IF($C1586="", "", IF(IFERROR(INDEX(Ingredients!D$11:D$310, MATCH($C1586, Ingredients!$B$11:$B$310, 0)), "")="", "", IFERROR(INDEX(Ingredients!D$11:D$310, MATCH($C1586, Ingredients!$B$11:$B$310, 0)), "")))</f>
        <v/>
      </c>
      <c r="AI1586" s="106" t="str">
        <f>IF($C1586="", "", IF(IFERROR(INDEX(Ingredients!E$11:E$310, MATCH($C1586, Ingredients!$B$11:$B$310, 0)), "")="", "", IFERROR(INDEX(Ingredients!E$11:E$310, MATCH($C1586, Ingredients!$B$11:$B$310, 0)), "")))</f>
        <v/>
      </c>
      <c r="AJ1586" s="108" t="str">
        <f>IF($C1586="", "", IF(IFERROR(INDEX(Ingredients!F$11:F$310, MATCH($C1586, Ingredients!$B$11:$B$310, 0)), "")="", "", IFERROR(INDEX(Ingredients!F$11:F$310, MATCH($C1586, Ingredients!$B$11:$B$310, 0)), "")))</f>
        <v/>
      </c>
      <c r="AK1586" s="106" t="str">
        <f>IF($C1586="", "", IF(IFERROR(INDEX(Ingredients!G$11:G$310, MATCH($C1586, Ingredients!$B$11:$B$310, 0)), "")="", "", IFERROR(INDEX(Ingredients!G$11:G$310, MATCH($C1586, Ingredients!$B$11:$B$310, 0)), "")))</f>
        <v/>
      </c>
      <c r="AL1586" s="79" t="str">
        <f>IF($C1586="", "", IF(IFERROR(INDEX(Ingredients!H$11:H$310, MATCH($C1586, Ingredients!$B$11:$B$310, 0)), "")="", "", IFERROR(INDEX(Ingredients!H$11:H$310, MATCH($C1586, Ingredients!$B$11:$B$310, 0)), "")))</f>
        <v/>
      </c>
      <c r="AN1586" s="83" t="str">
        <f t="shared" si="365"/>
        <v/>
      </c>
      <c r="AP1586" s="114" t="str">
        <f t="shared" si="375"/>
        <v/>
      </c>
      <c r="AR1586" s="117" t="str">
        <f>IF($C1586="", "", IF(IFERROR(INDEX(Ingredients!$AI$11:$AI$310, MATCH($C1586, Ingredients!$B$11:$B$310, 0)), "")="", "", IFERROR(INDEX(Ingredients!$AI$11:$AI$310, MATCH($C1586, Ingredients!$B$11:$B$310, 0)), "")))</f>
        <v/>
      </c>
      <c r="AT1586" s="120" t="str">
        <f t="shared" si="376"/>
        <v/>
      </c>
      <c r="AV1586" s="90" t="str">
        <f t="shared" si="366"/>
        <v/>
      </c>
      <c r="AX1586" s="90" t="str">
        <f>IF($AV1586="", "", COUNTIF($AV$11:$AV$5010, "&lt;"&amp;$AV1586)+1+COUNTIF($AV$11:$AV1586, $AV1586)-1)</f>
        <v/>
      </c>
      <c r="AZ1586" s="111" t="str">
        <f>IF($B1586="", "", SUMIF('Shopping List'!$AV$11:$AV$25, $B1586, 'Shopping List'!$BN$11:$BN$25))</f>
        <v/>
      </c>
      <c r="BB1586" s="117" t="str">
        <f t="shared" si="377"/>
        <v/>
      </c>
    </row>
    <row r="1587" spans="1:54" x14ac:dyDescent="0.25">
      <c r="A1587" s="4"/>
      <c r="B1587" s="37"/>
      <c r="C1587" s="124"/>
      <c r="D1587" s="39"/>
      <c r="E1587" s="125"/>
      <c r="F1587" s="48"/>
      <c r="G1587" s="4"/>
      <c r="H1587" s="4"/>
      <c r="I1587" s="95" t="str">
        <f>IF($C1587="", "", IF(IFERROR(INDEX(Ingredients!$C$11:$C$310, MATCH($C1587, Ingredients!$B$11:$B$310, 0)), "")="", "", IFERROR(INDEX(Ingredients!$C$11:$C$310, MATCH($C1587, Ingredients!$B$11:$B$310, 0)), "")))</f>
        <v/>
      </c>
      <c r="J1587" s="73" t="str">
        <f>IF($B1587="", "", IF(IFERROR(INDEX(Meals!$C$11:$C$260, MATCH($B1587, Meals!$B$11:$B$260, 0)), "")="", "", IFERROR(INDEX(Meals!$C$11:$C$260, MATCH($B1587, Meals!$B$11:$B$260, 0)), "")))</f>
        <v/>
      </c>
      <c r="K1587" s="4"/>
      <c r="L1587" s="72" t="str">
        <f t="shared" si="367"/>
        <v/>
      </c>
      <c r="M1587" s="73" t="str">
        <f t="shared" si="368"/>
        <v/>
      </c>
      <c r="N1587" s="4"/>
      <c r="O1587" s="78" t="str">
        <f t="shared" si="369"/>
        <v/>
      </c>
      <c r="P1587" s="79" t="str">
        <f t="shared" si="370"/>
        <v/>
      </c>
      <c r="Q1587" s="4"/>
      <c r="R1587" s="90" t="str">
        <f t="shared" si="371"/>
        <v/>
      </c>
      <c r="S1587" s="4"/>
      <c r="Y1587" s="18" t="str">
        <f t="shared" si="372"/>
        <v/>
      </c>
      <c r="AA1587" s="18" t="str">
        <f t="shared" si="363"/>
        <v/>
      </c>
      <c r="AB1587" s="18" t="str">
        <f t="shared" si="364"/>
        <v/>
      </c>
      <c r="AC1587" s="18" t="str">
        <f t="shared" si="373"/>
        <v/>
      </c>
      <c r="AD1587" s="18" t="str">
        <f t="shared" si="373"/>
        <v/>
      </c>
      <c r="AE1587" s="18" t="str">
        <f t="shared" si="374"/>
        <v/>
      </c>
      <c r="AG1587" s="95" t="str">
        <f>IF($C1587="", "", IF(IFERROR(INDEX(Ingredients!C$11:C$310, MATCH($C1587, Ingredients!$B$11:$B$310, 0)), "")="", "", IFERROR(INDEX(Ingredients!C$11:C$310, MATCH($C1587, Ingredients!$B$11:$B$310, 0)), "")))</f>
        <v/>
      </c>
      <c r="AH1587" s="105" t="str">
        <f>IF($C1587="", "", IF(IFERROR(INDEX(Ingredients!D$11:D$310, MATCH($C1587, Ingredients!$B$11:$B$310, 0)), "")="", "", IFERROR(INDEX(Ingredients!D$11:D$310, MATCH($C1587, Ingredients!$B$11:$B$310, 0)), "")))</f>
        <v/>
      </c>
      <c r="AI1587" s="106" t="str">
        <f>IF($C1587="", "", IF(IFERROR(INDEX(Ingredients!E$11:E$310, MATCH($C1587, Ingredients!$B$11:$B$310, 0)), "")="", "", IFERROR(INDEX(Ingredients!E$11:E$310, MATCH($C1587, Ingredients!$B$11:$B$310, 0)), "")))</f>
        <v/>
      </c>
      <c r="AJ1587" s="108" t="str">
        <f>IF($C1587="", "", IF(IFERROR(INDEX(Ingredients!F$11:F$310, MATCH($C1587, Ingredients!$B$11:$B$310, 0)), "")="", "", IFERROR(INDEX(Ingredients!F$11:F$310, MATCH($C1587, Ingredients!$B$11:$B$310, 0)), "")))</f>
        <v/>
      </c>
      <c r="AK1587" s="106" t="str">
        <f>IF($C1587="", "", IF(IFERROR(INDEX(Ingredients!G$11:G$310, MATCH($C1587, Ingredients!$B$11:$B$310, 0)), "")="", "", IFERROR(INDEX(Ingredients!G$11:G$310, MATCH($C1587, Ingredients!$B$11:$B$310, 0)), "")))</f>
        <v/>
      </c>
      <c r="AL1587" s="79" t="str">
        <f>IF($C1587="", "", IF(IFERROR(INDEX(Ingredients!H$11:H$310, MATCH($C1587, Ingredients!$B$11:$B$310, 0)), "")="", "", IFERROR(INDEX(Ingredients!H$11:H$310, MATCH($C1587, Ingredients!$B$11:$B$310, 0)), "")))</f>
        <v/>
      </c>
      <c r="AN1587" s="83" t="str">
        <f t="shared" si="365"/>
        <v/>
      </c>
      <c r="AP1587" s="114" t="str">
        <f t="shared" si="375"/>
        <v/>
      </c>
      <c r="AR1587" s="117" t="str">
        <f>IF($C1587="", "", IF(IFERROR(INDEX(Ingredients!$AI$11:$AI$310, MATCH($C1587, Ingredients!$B$11:$B$310, 0)), "")="", "", IFERROR(INDEX(Ingredients!$AI$11:$AI$310, MATCH($C1587, Ingredients!$B$11:$B$310, 0)), "")))</f>
        <v/>
      </c>
      <c r="AT1587" s="120" t="str">
        <f t="shared" si="376"/>
        <v/>
      </c>
      <c r="AV1587" s="90" t="str">
        <f t="shared" si="366"/>
        <v/>
      </c>
      <c r="AX1587" s="90" t="str">
        <f>IF($AV1587="", "", COUNTIF($AV$11:$AV$5010, "&lt;"&amp;$AV1587)+1+COUNTIF($AV$11:$AV1587, $AV1587)-1)</f>
        <v/>
      </c>
      <c r="AZ1587" s="111" t="str">
        <f>IF($B1587="", "", SUMIF('Shopping List'!$AV$11:$AV$25, $B1587, 'Shopping List'!$BN$11:$BN$25))</f>
        <v/>
      </c>
      <c r="BB1587" s="117" t="str">
        <f t="shared" si="377"/>
        <v/>
      </c>
    </row>
    <row r="1588" spans="1:54" x14ac:dyDescent="0.25">
      <c r="A1588" s="4"/>
      <c r="B1588" s="37"/>
      <c r="C1588" s="124"/>
      <c r="D1588" s="39"/>
      <c r="E1588" s="125"/>
      <c r="F1588" s="48"/>
      <c r="G1588" s="4"/>
      <c r="H1588" s="4"/>
      <c r="I1588" s="95" t="str">
        <f>IF($C1588="", "", IF(IFERROR(INDEX(Ingredients!$C$11:$C$310, MATCH($C1588, Ingredients!$B$11:$B$310, 0)), "")="", "", IFERROR(INDEX(Ingredients!$C$11:$C$310, MATCH($C1588, Ingredients!$B$11:$B$310, 0)), "")))</f>
        <v/>
      </c>
      <c r="J1588" s="73" t="str">
        <f>IF($B1588="", "", IF(IFERROR(INDEX(Meals!$C$11:$C$260, MATCH($B1588, Meals!$B$11:$B$260, 0)), "")="", "", IFERROR(INDEX(Meals!$C$11:$C$260, MATCH($B1588, Meals!$B$11:$B$260, 0)), "")))</f>
        <v/>
      </c>
      <c r="K1588" s="4"/>
      <c r="L1588" s="72" t="str">
        <f t="shared" si="367"/>
        <v/>
      </c>
      <c r="M1588" s="73" t="str">
        <f t="shared" si="368"/>
        <v/>
      </c>
      <c r="N1588" s="4"/>
      <c r="O1588" s="78" t="str">
        <f t="shared" si="369"/>
        <v/>
      </c>
      <c r="P1588" s="79" t="str">
        <f t="shared" si="370"/>
        <v/>
      </c>
      <c r="Q1588" s="4"/>
      <c r="R1588" s="90" t="str">
        <f t="shared" si="371"/>
        <v/>
      </c>
      <c r="S1588" s="4"/>
      <c r="Y1588" s="18" t="str">
        <f t="shared" si="372"/>
        <v/>
      </c>
      <c r="AA1588" s="18" t="str">
        <f t="shared" si="363"/>
        <v/>
      </c>
      <c r="AB1588" s="18" t="str">
        <f t="shared" si="364"/>
        <v/>
      </c>
      <c r="AC1588" s="18" t="str">
        <f t="shared" si="373"/>
        <v/>
      </c>
      <c r="AD1588" s="18" t="str">
        <f t="shared" si="373"/>
        <v/>
      </c>
      <c r="AE1588" s="18" t="str">
        <f t="shared" si="374"/>
        <v/>
      </c>
      <c r="AG1588" s="95" t="str">
        <f>IF($C1588="", "", IF(IFERROR(INDEX(Ingredients!C$11:C$310, MATCH($C1588, Ingredients!$B$11:$B$310, 0)), "")="", "", IFERROR(INDEX(Ingredients!C$11:C$310, MATCH($C1588, Ingredients!$B$11:$B$310, 0)), "")))</f>
        <v/>
      </c>
      <c r="AH1588" s="105" t="str">
        <f>IF($C1588="", "", IF(IFERROR(INDEX(Ingredients!D$11:D$310, MATCH($C1588, Ingredients!$B$11:$B$310, 0)), "")="", "", IFERROR(INDEX(Ingredients!D$11:D$310, MATCH($C1588, Ingredients!$B$11:$B$310, 0)), "")))</f>
        <v/>
      </c>
      <c r="AI1588" s="106" t="str">
        <f>IF($C1588="", "", IF(IFERROR(INDEX(Ingredients!E$11:E$310, MATCH($C1588, Ingredients!$B$11:$B$310, 0)), "")="", "", IFERROR(INDEX(Ingredients!E$11:E$310, MATCH($C1588, Ingredients!$B$11:$B$310, 0)), "")))</f>
        <v/>
      </c>
      <c r="AJ1588" s="108" t="str">
        <f>IF($C1588="", "", IF(IFERROR(INDEX(Ingredients!F$11:F$310, MATCH($C1588, Ingredients!$B$11:$B$310, 0)), "")="", "", IFERROR(INDEX(Ingredients!F$11:F$310, MATCH($C1588, Ingredients!$B$11:$B$310, 0)), "")))</f>
        <v/>
      </c>
      <c r="AK1588" s="106" t="str">
        <f>IF($C1588="", "", IF(IFERROR(INDEX(Ingredients!G$11:G$310, MATCH($C1588, Ingredients!$B$11:$B$310, 0)), "")="", "", IFERROR(INDEX(Ingredients!G$11:G$310, MATCH($C1588, Ingredients!$B$11:$B$310, 0)), "")))</f>
        <v/>
      </c>
      <c r="AL1588" s="79" t="str">
        <f>IF($C1588="", "", IF(IFERROR(INDEX(Ingredients!H$11:H$310, MATCH($C1588, Ingredients!$B$11:$B$310, 0)), "")="", "", IFERROR(INDEX(Ingredients!H$11:H$310, MATCH($C1588, Ingredients!$B$11:$B$310, 0)), "")))</f>
        <v/>
      </c>
      <c r="AN1588" s="83" t="str">
        <f t="shared" si="365"/>
        <v/>
      </c>
      <c r="AP1588" s="114" t="str">
        <f t="shared" si="375"/>
        <v/>
      </c>
      <c r="AR1588" s="117" t="str">
        <f>IF($C1588="", "", IF(IFERROR(INDEX(Ingredients!$AI$11:$AI$310, MATCH($C1588, Ingredients!$B$11:$B$310, 0)), "")="", "", IFERROR(INDEX(Ingredients!$AI$11:$AI$310, MATCH($C1588, Ingredients!$B$11:$B$310, 0)), "")))</f>
        <v/>
      </c>
      <c r="AT1588" s="120" t="str">
        <f t="shared" si="376"/>
        <v/>
      </c>
      <c r="AV1588" s="90" t="str">
        <f t="shared" si="366"/>
        <v/>
      </c>
      <c r="AX1588" s="90" t="str">
        <f>IF($AV1588="", "", COUNTIF($AV$11:$AV$5010, "&lt;"&amp;$AV1588)+1+COUNTIF($AV$11:$AV1588, $AV1588)-1)</f>
        <v/>
      </c>
      <c r="AZ1588" s="111" t="str">
        <f>IF($B1588="", "", SUMIF('Shopping List'!$AV$11:$AV$25, $B1588, 'Shopping List'!$BN$11:$BN$25))</f>
        <v/>
      </c>
      <c r="BB1588" s="117" t="str">
        <f t="shared" si="377"/>
        <v/>
      </c>
    </row>
    <row r="1589" spans="1:54" x14ac:dyDescent="0.25">
      <c r="A1589" s="4"/>
      <c r="B1589" s="37"/>
      <c r="C1589" s="124"/>
      <c r="D1589" s="39"/>
      <c r="E1589" s="125"/>
      <c r="F1589" s="48"/>
      <c r="G1589" s="4"/>
      <c r="H1589" s="4"/>
      <c r="I1589" s="95" t="str">
        <f>IF($C1589="", "", IF(IFERROR(INDEX(Ingredients!$C$11:$C$310, MATCH($C1589, Ingredients!$B$11:$B$310, 0)), "")="", "", IFERROR(INDEX(Ingredients!$C$11:$C$310, MATCH($C1589, Ingredients!$B$11:$B$310, 0)), "")))</f>
        <v/>
      </c>
      <c r="J1589" s="73" t="str">
        <f>IF($B1589="", "", IF(IFERROR(INDEX(Meals!$C$11:$C$260, MATCH($B1589, Meals!$B$11:$B$260, 0)), "")="", "", IFERROR(INDEX(Meals!$C$11:$C$260, MATCH($B1589, Meals!$B$11:$B$260, 0)), "")))</f>
        <v/>
      </c>
      <c r="K1589" s="4"/>
      <c r="L1589" s="72" t="str">
        <f t="shared" si="367"/>
        <v/>
      </c>
      <c r="M1589" s="73" t="str">
        <f t="shared" si="368"/>
        <v/>
      </c>
      <c r="N1589" s="4"/>
      <c r="O1589" s="78" t="str">
        <f t="shared" si="369"/>
        <v/>
      </c>
      <c r="P1589" s="79" t="str">
        <f t="shared" si="370"/>
        <v/>
      </c>
      <c r="Q1589" s="4"/>
      <c r="R1589" s="90" t="str">
        <f t="shared" si="371"/>
        <v/>
      </c>
      <c r="S1589" s="4"/>
      <c r="Y1589" s="18" t="str">
        <f t="shared" si="372"/>
        <v/>
      </c>
      <c r="AA1589" s="18" t="str">
        <f t="shared" si="363"/>
        <v/>
      </c>
      <c r="AB1589" s="18" t="str">
        <f t="shared" si="364"/>
        <v/>
      </c>
      <c r="AC1589" s="18" t="str">
        <f t="shared" si="373"/>
        <v/>
      </c>
      <c r="AD1589" s="18" t="str">
        <f t="shared" si="373"/>
        <v/>
      </c>
      <c r="AE1589" s="18" t="str">
        <f t="shared" si="374"/>
        <v/>
      </c>
      <c r="AG1589" s="95" t="str">
        <f>IF($C1589="", "", IF(IFERROR(INDEX(Ingredients!C$11:C$310, MATCH($C1589, Ingredients!$B$11:$B$310, 0)), "")="", "", IFERROR(INDEX(Ingredients!C$11:C$310, MATCH($C1589, Ingredients!$B$11:$B$310, 0)), "")))</f>
        <v/>
      </c>
      <c r="AH1589" s="105" t="str">
        <f>IF($C1589="", "", IF(IFERROR(INDEX(Ingredients!D$11:D$310, MATCH($C1589, Ingredients!$B$11:$B$310, 0)), "")="", "", IFERROR(INDEX(Ingredients!D$11:D$310, MATCH($C1589, Ingredients!$B$11:$B$310, 0)), "")))</f>
        <v/>
      </c>
      <c r="AI1589" s="106" t="str">
        <f>IF($C1589="", "", IF(IFERROR(INDEX(Ingredients!E$11:E$310, MATCH($C1589, Ingredients!$B$11:$B$310, 0)), "")="", "", IFERROR(INDEX(Ingredients!E$11:E$310, MATCH($C1589, Ingredients!$B$11:$B$310, 0)), "")))</f>
        <v/>
      </c>
      <c r="AJ1589" s="108" t="str">
        <f>IF($C1589="", "", IF(IFERROR(INDEX(Ingredients!F$11:F$310, MATCH($C1589, Ingredients!$B$11:$B$310, 0)), "")="", "", IFERROR(INDEX(Ingredients!F$11:F$310, MATCH($C1589, Ingredients!$B$11:$B$310, 0)), "")))</f>
        <v/>
      </c>
      <c r="AK1589" s="106" t="str">
        <f>IF($C1589="", "", IF(IFERROR(INDEX(Ingredients!G$11:G$310, MATCH($C1589, Ingredients!$B$11:$B$310, 0)), "")="", "", IFERROR(INDEX(Ingredients!G$11:G$310, MATCH($C1589, Ingredients!$B$11:$B$310, 0)), "")))</f>
        <v/>
      </c>
      <c r="AL1589" s="79" t="str">
        <f>IF($C1589="", "", IF(IFERROR(INDEX(Ingredients!H$11:H$310, MATCH($C1589, Ingredients!$B$11:$B$310, 0)), "")="", "", IFERROR(INDEX(Ingredients!H$11:H$310, MATCH($C1589, Ingredients!$B$11:$B$310, 0)), "")))</f>
        <v/>
      </c>
      <c r="AN1589" s="83" t="str">
        <f t="shared" si="365"/>
        <v/>
      </c>
      <c r="AP1589" s="114" t="str">
        <f t="shared" si="375"/>
        <v/>
      </c>
      <c r="AR1589" s="117" t="str">
        <f>IF($C1589="", "", IF(IFERROR(INDEX(Ingredients!$AI$11:$AI$310, MATCH($C1589, Ingredients!$B$11:$B$310, 0)), "")="", "", IFERROR(INDEX(Ingredients!$AI$11:$AI$310, MATCH($C1589, Ingredients!$B$11:$B$310, 0)), "")))</f>
        <v/>
      </c>
      <c r="AT1589" s="120" t="str">
        <f t="shared" si="376"/>
        <v/>
      </c>
      <c r="AV1589" s="90" t="str">
        <f t="shared" si="366"/>
        <v/>
      </c>
      <c r="AX1589" s="90" t="str">
        <f>IF($AV1589="", "", COUNTIF($AV$11:$AV$5010, "&lt;"&amp;$AV1589)+1+COUNTIF($AV$11:$AV1589, $AV1589)-1)</f>
        <v/>
      </c>
      <c r="AZ1589" s="111" t="str">
        <f>IF($B1589="", "", SUMIF('Shopping List'!$AV$11:$AV$25, $B1589, 'Shopping List'!$BN$11:$BN$25))</f>
        <v/>
      </c>
      <c r="BB1589" s="117" t="str">
        <f t="shared" si="377"/>
        <v/>
      </c>
    </row>
    <row r="1590" spans="1:54" x14ac:dyDescent="0.25">
      <c r="A1590" s="4"/>
      <c r="B1590" s="37"/>
      <c r="C1590" s="124"/>
      <c r="D1590" s="39"/>
      <c r="E1590" s="125"/>
      <c r="F1590" s="48"/>
      <c r="G1590" s="4"/>
      <c r="H1590" s="4"/>
      <c r="I1590" s="95" t="str">
        <f>IF($C1590="", "", IF(IFERROR(INDEX(Ingredients!$C$11:$C$310, MATCH($C1590, Ingredients!$B$11:$B$310, 0)), "")="", "", IFERROR(INDEX(Ingredients!$C$11:$C$310, MATCH($C1590, Ingredients!$B$11:$B$310, 0)), "")))</f>
        <v/>
      </c>
      <c r="J1590" s="73" t="str">
        <f>IF($B1590="", "", IF(IFERROR(INDEX(Meals!$C$11:$C$260, MATCH($B1590, Meals!$B$11:$B$260, 0)), "")="", "", IFERROR(INDEX(Meals!$C$11:$C$260, MATCH($B1590, Meals!$B$11:$B$260, 0)), "")))</f>
        <v/>
      </c>
      <c r="K1590" s="4"/>
      <c r="L1590" s="72" t="str">
        <f t="shared" si="367"/>
        <v/>
      </c>
      <c r="M1590" s="73" t="str">
        <f t="shared" si="368"/>
        <v/>
      </c>
      <c r="N1590" s="4"/>
      <c r="O1590" s="78" t="str">
        <f t="shared" si="369"/>
        <v/>
      </c>
      <c r="P1590" s="79" t="str">
        <f t="shared" si="370"/>
        <v/>
      </c>
      <c r="Q1590" s="4"/>
      <c r="R1590" s="90" t="str">
        <f t="shared" si="371"/>
        <v/>
      </c>
      <c r="S1590" s="4"/>
      <c r="Y1590" s="18" t="str">
        <f t="shared" si="372"/>
        <v/>
      </c>
      <c r="AA1590" s="18" t="str">
        <f t="shared" si="363"/>
        <v/>
      </c>
      <c r="AB1590" s="18" t="str">
        <f t="shared" si="364"/>
        <v/>
      </c>
      <c r="AC1590" s="18" t="str">
        <f t="shared" si="373"/>
        <v/>
      </c>
      <c r="AD1590" s="18" t="str">
        <f t="shared" si="373"/>
        <v/>
      </c>
      <c r="AE1590" s="18" t="str">
        <f t="shared" si="374"/>
        <v/>
      </c>
      <c r="AG1590" s="95" t="str">
        <f>IF($C1590="", "", IF(IFERROR(INDEX(Ingredients!C$11:C$310, MATCH($C1590, Ingredients!$B$11:$B$310, 0)), "")="", "", IFERROR(INDEX(Ingredients!C$11:C$310, MATCH($C1590, Ingredients!$B$11:$B$310, 0)), "")))</f>
        <v/>
      </c>
      <c r="AH1590" s="105" t="str">
        <f>IF($C1590="", "", IF(IFERROR(INDEX(Ingredients!D$11:D$310, MATCH($C1590, Ingredients!$B$11:$B$310, 0)), "")="", "", IFERROR(INDEX(Ingredients!D$11:D$310, MATCH($C1590, Ingredients!$B$11:$B$310, 0)), "")))</f>
        <v/>
      </c>
      <c r="AI1590" s="106" t="str">
        <f>IF($C1590="", "", IF(IFERROR(INDEX(Ingredients!E$11:E$310, MATCH($C1590, Ingredients!$B$11:$B$310, 0)), "")="", "", IFERROR(INDEX(Ingredients!E$11:E$310, MATCH($C1590, Ingredients!$B$11:$B$310, 0)), "")))</f>
        <v/>
      </c>
      <c r="AJ1590" s="108" t="str">
        <f>IF($C1590="", "", IF(IFERROR(INDEX(Ingredients!F$11:F$310, MATCH($C1590, Ingredients!$B$11:$B$310, 0)), "")="", "", IFERROR(INDEX(Ingredients!F$11:F$310, MATCH($C1590, Ingredients!$B$11:$B$310, 0)), "")))</f>
        <v/>
      </c>
      <c r="AK1590" s="106" t="str">
        <f>IF($C1590="", "", IF(IFERROR(INDEX(Ingredients!G$11:G$310, MATCH($C1590, Ingredients!$B$11:$B$310, 0)), "")="", "", IFERROR(INDEX(Ingredients!G$11:G$310, MATCH($C1590, Ingredients!$B$11:$B$310, 0)), "")))</f>
        <v/>
      </c>
      <c r="AL1590" s="79" t="str">
        <f>IF($C1590="", "", IF(IFERROR(INDEX(Ingredients!H$11:H$310, MATCH($C1590, Ingredients!$B$11:$B$310, 0)), "")="", "", IFERROR(INDEX(Ingredients!H$11:H$310, MATCH($C1590, Ingredients!$B$11:$B$310, 0)), "")))</f>
        <v/>
      </c>
      <c r="AN1590" s="83" t="str">
        <f t="shared" si="365"/>
        <v/>
      </c>
      <c r="AP1590" s="114" t="str">
        <f t="shared" si="375"/>
        <v/>
      </c>
      <c r="AR1590" s="117" t="str">
        <f>IF($C1590="", "", IF(IFERROR(INDEX(Ingredients!$AI$11:$AI$310, MATCH($C1590, Ingredients!$B$11:$B$310, 0)), "")="", "", IFERROR(INDEX(Ingredients!$AI$11:$AI$310, MATCH($C1590, Ingredients!$B$11:$B$310, 0)), "")))</f>
        <v/>
      </c>
      <c r="AT1590" s="120" t="str">
        <f t="shared" si="376"/>
        <v/>
      </c>
      <c r="AV1590" s="90" t="str">
        <f t="shared" si="366"/>
        <v/>
      </c>
      <c r="AX1590" s="90" t="str">
        <f>IF($AV1590="", "", COUNTIF($AV$11:$AV$5010, "&lt;"&amp;$AV1590)+1+COUNTIF($AV$11:$AV1590, $AV1590)-1)</f>
        <v/>
      </c>
      <c r="AZ1590" s="111" t="str">
        <f>IF($B1590="", "", SUMIF('Shopping List'!$AV$11:$AV$25, $B1590, 'Shopping List'!$BN$11:$BN$25))</f>
        <v/>
      </c>
      <c r="BB1590" s="117" t="str">
        <f t="shared" si="377"/>
        <v/>
      </c>
    </row>
    <row r="1591" spans="1:54" x14ac:dyDescent="0.25">
      <c r="A1591" s="4"/>
      <c r="B1591" s="37"/>
      <c r="C1591" s="124"/>
      <c r="D1591" s="39"/>
      <c r="E1591" s="125"/>
      <c r="F1591" s="48"/>
      <c r="G1591" s="4"/>
      <c r="H1591" s="4"/>
      <c r="I1591" s="95" t="str">
        <f>IF($C1591="", "", IF(IFERROR(INDEX(Ingredients!$C$11:$C$310, MATCH($C1591, Ingredients!$B$11:$B$310, 0)), "")="", "", IFERROR(INDEX(Ingredients!$C$11:$C$310, MATCH($C1591, Ingredients!$B$11:$B$310, 0)), "")))</f>
        <v/>
      </c>
      <c r="J1591" s="73" t="str">
        <f>IF($B1591="", "", IF(IFERROR(INDEX(Meals!$C$11:$C$260, MATCH($B1591, Meals!$B$11:$B$260, 0)), "")="", "", IFERROR(INDEX(Meals!$C$11:$C$260, MATCH($B1591, Meals!$B$11:$B$260, 0)), "")))</f>
        <v/>
      </c>
      <c r="K1591" s="4"/>
      <c r="L1591" s="72" t="str">
        <f t="shared" si="367"/>
        <v/>
      </c>
      <c r="M1591" s="73" t="str">
        <f t="shared" si="368"/>
        <v/>
      </c>
      <c r="N1591" s="4"/>
      <c r="O1591" s="78" t="str">
        <f t="shared" si="369"/>
        <v/>
      </c>
      <c r="P1591" s="79" t="str">
        <f t="shared" si="370"/>
        <v/>
      </c>
      <c r="Q1591" s="4"/>
      <c r="R1591" s="90" t="str">
        <f t="shared" si="371"/>
        <v/>
      </c>
      <c r="S1591" s="4"/>
      <c r="Y1591" s="18" t="str">
        <f t="shared" si="372"/>
        <v/>
      </c>
      <c r="AA1591" s="18" t="str">
        <f t="shared" si="363"/>
        <v/>
      </c>
      <c r="AB1591" s="18" t="str">
        <f t="shared" si="364"/>
        <v/>
      </c>
      <c r="AC1591" s="18" t="str">
        <f t="shared" si="373"/>
        <v/>
      </c>
      <c r="AD1591" s="18" t="str">
        <f t="shared" si="373"/>
        <v/>
      </c>
      <c r="AE1591" s="18" t="str">
        <f t="shared" si="374"/>
        <v/>
      </c>
      <c r="AG1591" s="95" t="str">
        <f>IF($C1591="", "", IF(IFERROR(INDEX(Ingredients!C$11:C$310, MATCH($C1591, Ingredients!$B$11:$B$310, 0)), "")="", "", IFERROR(INDEX(Ingredients!C$11:C$310, MATCH($C1591, Ingredients!$B$11:$B$310, 0)), "")))</f>
        <v/>
      </c>
      <c r="AH1591" s="105" t="str">
        <f>IF($C1591="", "", IF(IFERROR(INDEX(Ingredients!D$11:D$310, MATCH($C1591, Ingredients!$B$11:$B$310, 0)), "")="", "", IFERROR(INDEX(Ingredients!D$11:D$310, MATCH($C1591, Ingredients!$B$11:$B$310, 0)), "")))</f>
        <v/>
      </c>
      <c r="AI1591" s="106" t="str">
        <f>IF($C1591="", "", IF(IFERROR(INDEX(Ingredients!E$11:E$310, MATCH($C1591, Ingredients!$B$11:$B$310, 0)), "")="", "", IFERROR(INDEX(Ingredients!E$11:E$310, MATCH($C1591, Ingredients!$B$11:$B$310, 0)), "")))</f>
        <v/>
      </c>
      <c r="AJ1591" s="108" t="str">
        <f>IF($C1591="", "", IF(IFERROR(INDEX(Ingredients!F$11:F$310, MATCH($C1591, Ingredients!$B$11:$B$310, 0)), "")="", "", IFERROR(INDEX(Ingredients!F$11:F$310, MATCH($C1591, Ingredients!$B$11:$B$310, 0)), "")))</f>
        <v/>
      </c>
      <c r="AK1591" s="106" t="str">
        <f>IF($C1591="", "", IF(IFERROR(INDEX(Ingredients!G$11:G$310, MATCH($C1591, Ingredients!$B$11:$B$310, 0)), "")="", "", IFERROR(INDEX(Ingredients!G$11:G$310, MATCH($C1591, Ingredients!$B$11:$B$310, 0)), "")))</f>
        <v/>
      </c>
      <c r="AL1591" s="79" t="str">
        <f>IF($C1591="", "", IF(IFERROR(INDEX(Ingredients!H$11:H$310, MATCH($C1591, Ingredients!$B$11:$B$310, 0)), "")="", "", IFERROR(INDEX(Ingredients!H$11:H$310, MATCH($C1591, Ingredients!$B$11:$B$310, 0)), "")))</f>
        <v/>
      </c>
      <c r="AN1591" s="83" t="str">
        <f t="shared" si="365"/>
        <v/>
      </c>
      <c r="AP1591" s="114" t="str">
        <f t="shared" si="375"/>
        <v/>
      </c>
      <c r="AR1591" s="117" t="str">
        <f>IF($C1591="", "", IF(IFERROR(INDEX(Ingredients!$AI$11:$AI$310, MATCH($C1591, Ingredients!$B$11:$B$310, 0)), "")="", "", IFERROR(INDEX(Ingredients!$AI$11:$AI$310, MATCH($C1591, Ingredients!$B$11:$B$310, 0)), "")))</f>
        <v/>
      </c>
      <c r="AT1591" s="120" t="str">
        <f t="shared" si="376"/>
        <v/>
      </c>
      <c r="AV1591" s="90" t="str">
        <f t="shared" si="366"/>
        <v/>
      </c>
      <c r="AX1591" s="90" t="str">
        <f>IF($AV1591="", "", COUNTIF($AV$11:$AV$5010, "&lt;"&amp;$AV1591)+1+COUNTIF($AV$11:$AV1591, $AV1591)-1)</f>
        <v/>
      </c>
      <c r="AZ1591" s="111" t="str">
        <f>IF($B1591="", "", SUMIF('Shopping List'!$AV$11:$AV$25, $B1591, 'Shopping List'!$BN$11:$BN$25))</f>
        <v/>
      </c>
      <c r="BB1591" s="117" t="str">
        <f t="shared" si="377"/>
        <v/>
      </c>
    </row>
    <row r="1592" spans="1:54" x14ac:dyDescent="0.25">
      <c r="A1592" s="4"/>
      <c r="B1592" s="37"/>
      <c r="C1592" s="124"/>
      <c r="D1592" s="39"/>
      <c r="E1592" s="125"/>
      <c r="F1592" s="48"/>
      <c r="G1592" s="4"/>
      <c r="H1592" s="4"/>
      <c r="I1592" s="95" t="str">
        <f>IF($C1592="", "", IF(IFERROR(INDEX(Ingredients!$C$11:$C$310, MATCH($C1592, Ingredients!$B$11:$B$310, 0)), "")="", "", IFERROR(INDEX(Ingredients!$C$11:$C$310, MATCH($C1592, Ingredients!$B$11:$B$310, 0)), "")))</f>
        <v/>
      </c>
      <c r="J1592" s="73" t="str">
        <f>IF($B1592="", "", IF(IFERROR(INDEX(Meals!$C$11:$C$260, MATCH($B1592, Meals!$B$11:$B$260, 0)), "")="", "", IFERROR(INDEX(Meals!$C$11:$C$260, MATCH($B1592, Meals!$B$11:$B$260, 0)), "")))</f>
        <v/>
      </c>
      <c r="K1592" s="4"/>
      <c r="L1592" s="72" t="str">
        <f t="shared" si="367"/>
        <v/>
      </c>
      <c r="M1592" s="73" t="str">
        <f t="shared" si="368"/>
        <v/>
      </c>
      <c r="N1592" s="4"/>
      <c r="O1592" s="78" t="str">
        <f t="shared" si="369"/>
        <v/>
      </c>
      <c r="P1592" s="79" t="str">
        <f t="shared" si="370"/>
        <v/>
      </c>
      <c r="Q1592" s="4"/>
      <c r="R1592" s="90" t="str">
        <f t="shared" si="371"/>
        <v/>
      </c>
      <c r="S1592" s="4"/>
      <c r="Y1592" s="18" t="str">
        <f t="shared" si="372"/>
        <v/>
      </c>
      <c r="AA1592" s="18" t="str">
        <f t="shared" si="363"/>
        <v/>
      </c>
      <c r="AB1592" s="18" t="str">
        <f t="shared" si="364"/>
        <v/>
      </c>
      <c r="AC1592" s="18" t="str">
        <f t="shared" si="373"/>
        <v/>
      </c>
      <c r="AD1592" s="18" t="str">
        <f t="shared" si="373"/>
        <v/>
      </c>
      <c r="AE1592" s="18" t="str">
        <f t="shared" si="374"/>
        <v/>
      </c>
      <c r="AG1592" s="95" t="str">
        <f>IF($C1592="", "", IF(IFERROR(INDEX(Ingredients!C$11:C$310, MATCH($C1592, Ingredients!$B$11:$B$310, 0)), "")="", "", IFERROR(INDEX(Ingredients!C$11:C$310, MATCH($C1592, Ingredients!$B$11:$B$310, 0)), "")))</f>
        <v/>
      </c>
      <c r="AH1592" s="105" t="str">
        <f>IF($C1592="", "", IF(IFERROR(INDEX(Ingredients!D$11:D$310, MATCH($C1592, Ingredients!$B$11:$B$310, 0)), "")="", "", IFERROR(INDEX(Ingredients!D$11:D$310, MATCH($C1592, Ingredients!$B$11:$B$310, 0)), "")))</f>
        <v/>
      </c>
      <c r="AI1592" s="106" t="str">
        <f>IF($C1592="", "", IF(IFERROR(INDEX(Ingredients!E$11:E$310, MATCH($C1592, Ingredients!$B$11:$B$310, 0)), "")="", "", IFERROR(INDEX(Ingredients!E$11:E$310, MATCH($C1592, Ingredients!$B$11:$B$310, 0)), "")))</f>
        <v/>
      </c>
      <c r="AJ1592" s="108" t="str">
        <f>IF($C1592="", "", IF(IFERROR(INDEX(Ingredients!F$11:F$310, MATCH($C1592, Ingredients!$B$11:$B$310, 0)), "")="", "", IFERROR(INDEX(Ingredients!F$11:F$310, MATCH($C1592, Ingredients!$B$11:$B$310, 0)), "")))</f>
        <v/>
      </c>
      <c r="AK1592" s="106" t="str">
        <f>IF($C1592="", "", IF(IFERROR(INDEX(Ingredients!G$11:G$310, MATCH($C1592, Ingredients!$B$11:$B$310, 0)), "")="", "", IFERROR(INDEX(Ingredients!G$11:G$310, MATCH($C1592, Ingredients!$B$11:$B$310, 0)), "")))</f>
        <v/>
      </c>
      <c r="AL1592" s="79" t="str">
        <f>IF($C1592="", "", IF(IFERROR(INDEX(Ingredients!H$11:H$310, MATCH($C1592, Ingredients!$B$11:$B$310, 0)), "")="", "", IFERROR(INDEX(Ingredients!H$11:H$310, MATCH($C1592, Ingredients!$B$11:$B$310, 0)), "")))</f>
        <v/>
      </c>
      <c r="AN1592" s="83" t="str">
        <f t="shared" si="365"/>
        <v/>
      </c>
      <c r="AP1592" s="114" t="str">
        <f t="shared" si="375"/>
        <v/>
      </c>
      <c r="AR1592" s="117" t="str">
        <f>IF($C1592="", "", IF(IFERROR(INDEX(Ingredients!$AI$11:$AI$310, MATCH($C1592, Ingredients!$B$11:$B$310, 0)), "")="", "", IFERROR(INDEX(Ingredients!$AI$11:$AI$310, MATCH($C1592, Ingredients!$B$11:$B$310, 0)), "")))</f>
        <v/>
      </c>
      <c r="AT1592" s="120" t="str">
        <f t="shared" si="376"/>
        <v/>
      </c>
      <c r="AV1592" s="90" t="str">
        <f t="shared" si="366"/>
        <v/>
      </c>
      <c r="AX1592" s="90" t="str">
        <f>IF($AV1592="", "", COUNTIF($AV$11:$AV$5010, "&lt;"&amp;$AV1592)+1+COUNTIF($AV$11:$AV1592, $AV1592)-1)</f>
        <v/>
      </c>
      <c r="AZ1592" s="111" t="str">
        <f>IF($B1592="", "", SUMIF('Shopping List'!$AV$11:$AV$25, $B1592, 'Shopping List'!$BN$11:$BN$25))</f>
        <v/>
      </c>
      <c r="BB1592" s="117" t="str">
        <f t="shared" si="377"/>
        <v/>
      </c>
    </row>
    <row r="1593" spans="1:54" x14ac:dyDescent="0.25">
      <c r="A1593" s="4"/>
      <c r="B1593" s="37"/>
      <c r="C1593" s="124"/>
      <c r="D1593" s="39"/>
      <c r="E1593" s="125"/>
      <c r="F1593" s="48"/>
      <c r="G1593" s="4"/>
      <c r="H1593" s="4"/>
      <c r="I1593" s="95" t="str">
        <f>IF($C1593="", "", IF(IFERROR(INDEX(Ingredients!$C$11:$C$310, MATCH($C1593, Ingredients!$B$11:$B$310, 0)), "")="", "", IFERROR(INDEX(Ingredients!$C$11:$C$310, MATCH($C1593, Ingredients!$B$11:$B$310, 0)), "")))</f>
        <v/>
      </c>
      <c r="J1593" s="73" t="str">
        <f>IF($B1593="", "", IF(IFERROR(INDEX(Meals!$C$11:$C$260, MATCH($B1593, Meals!$B$11:$B$260, 0)), "")="", "", IFERROR(INDEX(Meals!$C$11:$C$260, MATCH($B1593, Meals!$B$11:$B$260, 0)), "")))</f>
        <v/>
      </c>
      <c r="K1593" s="4"/>
      <c r="L1593" s="72" t="str">
        <f t="shared" si="367"/>
        <v/>
      </c>
      <c r="M1593" s="73" t="str">
        <f t="shared" si="368"/>
        <v/>
      </c>
      <c r="N1593" s="4"/>
      <c r="O1593" s="78" t="str">
        <f t="shared" si="369"/>
        <v/>
      </c>
      <c r="P1593" s="79" t="str">
        <f t="shared" si="370"/>
        <v/>
      </c>
      <c r="Q1593" s="4"/>
      <c r="R1593" s="90" t="str">
        <f t="shared" si="371"/>
        <v/>
      </c>
      <c r="S1593" s="4"/>
      <c r="Y1593" s="18" t="str">
        <f t="shared" si="372"/>
        <v/>
      </c>
      <c r="AA1593" s="18" t="str">
        <f t="shared" si="363"/>
        <v/>
      </c>
      <c r="AB1593" s="18" t="str">
        <f t="shared" si="364"/>
        <v/>
      </c>
      <c r="AC1593" s="18" t="str">
        <f t="shared" si="373"/>
        <v/>
      </c>
      <c r="AD1593" s="18" t="str">
        <f t="shared" si="373"/>
        <v/>
      </c>
      <c r="AE1593" s="18" t="str">
        <f t="shared" si="374"/>
        <v/>
      </c>
      <c r="AG1593" s="95" t="str">
        <f>IF($C1593="", "", IF(IFERROR(INDEX(Ingredients!C$11:C$310, MATCH($C1593, Ingredients!$B$11:$B$310, 0)), "")="", "", IFERROR(INDEX(Ingredients!C$11:C$310, MATCH($C1593, Ingredients!$B$11:$B$310, 0)), "")))</f>
        <v/>
      </c>
      <c r="AH1593" s="105" t="str">
        <f>IF($C1593="", "", IF(IFERROR(INDEX(Ingredients!D$11:D$310, MATCH($C1593, Ingredients!$B$11:$B$310, 0)), "")="", "", IFERROR(INDEX(Ingredients!D$11:D$310, MATCH($C1593, Ingredients!$B$11:$B$310, 0)), "")))</f>
        <v/>
      </c>
      <c r="AI1593" s="106" t="str">
        <f>IF($C1593="", "", IF(IFERROR(INDEX(Ingredients!E$11:E$310, MATCH($C1593, Ingredients!$B$11:$B$310, 0)), "")="", "", IFERROR(INDEX(Ingredients!E$11:E$310, MATCH($C1593, Ingredients!$B$11:$B$310, 0)), "")))</f>
        <v/>
      </c>
      <c r="AJ1593" s="108" t="str">
        <f>IF($C1593="", "", IF(IFERROR(INDEX(Ingredients!F$11:F$310, MATCH($C1593, Ingredients!$B$11:$B$310, 0)), "")="", "", IFERROR(INDEX(Ingredients!F$11:F$310, MATCH($C1593, Ingredients!$B$11:$B$310, 0)), "")))</f>
        <v/>
      </c>
      <c r="AK1593" s="106" t="str">
        <f>IF($C1593="", "", IF(IFERROR(INDEX(Ingredients!G$11:G$310, MATCH($C1593, Ingredients!$B$11:$B$310, 0)), "")="", "", IFERROR(INDEX(Ingredients!G$11:G$310, MATCH($C1593, Ingredients!$B$11:$B$310, 0)), "")))</f>
        <v/>
      </c>
      <c r="AL1593" s="79" t="str">
        <f>IF($C1593="", "", IF(IFERROR(INDEX(Ingredients!H$11:H$310, MATCH($C1593, Ingredients!$B$11:$B$310, 0)), "")="", "", IFERROR(INDEX(Ingredients!H$11:H$310, MATCH($C1593, Ingredients!$B$11:$B$310, 0)), "")))</f>
        <v/>
      </c>
      <c r="AN1593" s="83" t="str">
        <f t="shared" si="365"/>
        <v/>
      </c>
      <c r="AP1593" s="114" t="str">
        <f t="shared" si="375"/>
        <v/>
      </c>
      <c r="AR1593" s="117" t="str">
        <f>IF($C1593="", "", IF(IFERROR(INDEX(Ingredients!$AI$11:$AI$310, MATCH($C1593, Ingredients!$B$11:$B$310, 0)), "")="", "", IFERROR(INDEX(Ingredients!$AI$11:$AI$310, MATCH($C1593, Ingredients!$B$11:$B$310, 0)), "")))</f>
        <v/>
      </c>
      <c r="AT1593" s="120" t="str">
        <f t="shared" si="376"/>
        <v/>
      </c>
      <c r="AV1593" s="90" t="str">
        <f t="shared" si="366"/>
        <v/>
      </c>
      <c r="AX1593" s="90" t="str">
        <f>IF($AV1593="", "", COUNTIF($AV$11:$AV$5010, "&lt;"&amp;$AV1593)+1+COUNTIF($AV$11:$AV1593, $AV1593)-1)</f>
        <v/>
      </c>
      <c r="AZ1593" s="111" t="str">
        <f>IF($B1593="", "", SUMIF('Shopping List'!$AV$11:$AV$25, $B1593, 'Shopping List'!$BN$11:$BN$25))</f>
        <v/>
      </c>
      <c r="BB1593" s="117" t="str">
        <f t="shared" si="377"/>
        <v/>
      </c>
    </row>
    <row r="1594" spans="1:54" x14ac:dyDescent="0.25">
      <c r="A1594" s="4"/>
      <c r="B1594" s="37"/>
      <c r="C1594" s="124"/>
      <c r="D1594" s="39"/>
      <c r="E1594" s="125"/>
      <c r="F1594" s="48"/>
      <c r="G1594" s="4"/>
      <c r="H1594" s="4"/>
      <c r="I1594" s="95" t="str">
        <f>IF($C1594="", "", IF(IFERROR(INDEX(Ingredients!$C$11:$C$310, MATCH($C1594, Ingredients!$B$11:$B$310, 0)), "")="", "", IFERROR(INDEX(Ingredients!$C$11:$C$310, MATCH($C1594, Ingredients!$B$11:$B$310, 0)), "")))</f>
        <v/>
      </c>
      <c r="J1594" s="73" t="str">
        <f>IF($B1594="", "", IF(IFERROR(INDEX(Meals!$C$11:$C$260, MATCH($B1594, Meals!$B$11:$B$260, 0)), "")="", "", IFERROR(INDEX(Meals!$C$11:$C$260, MATCH($B1594, Meals!$B$11:$B$260, 0)), "")))</f>
        <v/>
      </c>
      <c r="K1594" s="4"/>
      <c r="L1594" s="72" t="str">
        <f t="shared" si="367"/>
        <v/>
      </c>
      <c r="M1594" s="73" t="str">
        <f t="shared" si="368"/>
        <v/>
      </c>
      <c r="N1594" s="4"/>
      <c r="O1594" s="78" t="str">
        <f t="shared" si="369"/>
        <v/>
      </c>
      <c r="P1594" s="79" t="str">
        <f t="shared" si="370"/>
        <v/>
      </c>
      <c r="Q1594" s="4"/>
      <c r="R1594" s="90" t="str">
        <f t="shared" si="371"/>
        <v/>
      </c>
      <c r="S1594" s="4"/>
      <c r="Y1594" s="18" t="str">
        <f t="shared" si="372"/>
        <v/>
      </c>
      <c r="AA1594" s="18" t="str">
        <f t="shared" si="363"/>
        <v/>
      </c>
      <c r="AB1594" s="18" t="str">
        <f t="shared" si="364"/>
        <v/>
      </c>
      <c r="AC1594" s="18" t="str">
        <f t="shared" si="373"/>
        <v/>
      </c>
      <c r="AD1594" s="18" t="str">
        <f t="shared" si="373"/>
        <v/>
      </c>
      <c r="AE1594" s="18" t="str">
        <f t="shared" si="374"/>
        <v/>
      </c>
      <c r="AG1594" s="95" t="str">
        <f>IF($C1594="", "", IF(IFERROR(INDEX(Ingredients!C$11:C$310, MATCH($C1594, Ingredients!$B$11:$B$310, 0)), "")="", "", IFERROR(INDEX(Ingredients!C$11:C$310, MATCH($C1594, Ingredients!$B$11:$B$310, 0)), "")))</f>
        <v/>
      </c>
      <c r="AH1594" s="105" t="str">
        <f>IF($C1594="", "", IF(IFERROR(INDEX(Ingredients!D$11:D$310, MATCH($C1594, Ingredients!$B$11:$B$310, 0)), "")="", "", IFERROR(INDEX(Ingredients!D$11:D$310, MATCH($C1594, Ingredients!$B$11:$B$310, 0)), "")))</f>
        <v/>
      </c>
      <c r="AI1594" s="106" t="str">
        <f>IF($C1594="", "", IF(IFERROR(INDEX(Ingredients!E$11:E$310, MATCH($C1594, Ingredients!$B$11:$B$310, 0)), "")="", "", IFERROR(INDEX(Ingredients!E$11:E$310, MATCH($C1594, Ingredients!$B$11:$B$310, 0)), "")))</f>
        <v/>
      </c>
      <c r="AJ1594" s="108" t="str">
        <f>IF($C1594="", "", IF(IFERROR(INDEX(Ingredients!F$11:F$310, MATCH($C1594, Ingredients!$B$11:$B$310, 0)), "")="", "", IFERROR(INDEX(Ingredients!F$11:F$310, MATCH($C1594, Ingredients!$B$11:$B$310, 0)), "")))</f>
        <v/>
      </c>
      <c r="AK1594" s="106" t="str">
        <f>IF($C1594="", "", IF(IFERROR(INDEX(Ingredients!G$11:G$310, MATCH($C1594, Ingredients!$B$11:$B$310, 0)), "")="", "", IFERROR(INDEX(Ingredients!G$11:G$310, MATCH($C1594, Ingredients!$B$11:$B$310, 0)), "")))</f>
        <v/>
      </c>
      <c r="AL1594" s="79" t="str">
        <f>IF($C1594="", "", IF(IFERROR(INDEX(Ingredients!H$11:H$310, MATCH($C1594, Ingredients!$B$11:$B$310, 0)), "")="", "", IFERROR(INDEX(Ingredients!H$11:H$310, MATCH($C1594, Ingredients!$B$11:$B$310, 0)), "")))</f>
        <v/>
      </c>
      <c r="AN1594" s="83" t="str">
        <f t="shared" si="365"/>
        <v/>
      </c>
      <c r="AP1594" s="114" t="str">
        <f t="shared" si="375"/>
        <v/>
      </c>
      <c r="AR1594" s="117" t="str">
        <f>IF($C1594="", "", IF(IFERROR(INDEX(Ingredients!$AI$11:$AI$310, MATCH($C1594, Ingredients!$B$11:$B$310, 0)), "")="", "", IFERROR(INDEX(Ingredients!$AI$11:$AI$310, MATCH($C1594, Ingredients!$B$11:$B$310, 0)), "")))</f>
        <v/>
      </c>
      <c r="AT1594" s="120" t="str">
        <f t="shared" si="376"/>
        <v/>
      </c>
      <c r="AV1594" s="90" t="str">
        <f t="shared" si="366"/>
        <v/>
      </c>
      <c r="AX1594" s="90" t="str">
        <f>IF($AV1594="", "", COUNTIF($AV$11:$AV$5010, "&lt;"&amp;$AV1594)+1+COUNTIF($AV$11:$AV1594, $AV1594)-1)</f>
        <v/>
      </c>
      <c r="AZ1594" s="111" t="str">
        <f>IF($B1594="", "", SUMIF('Shopping List'!$AV$11:$AV$25, $B1594, 'Shopping List'!$BN$11:$BN$25))</f>
        <v/>
      </c>
      <c r="BB1594" s="117" t="str">
        <f t="shared" si="377"/>
        <v/>
      </c>
    </row>
    <row r="1595" spans="1:54" x14ac:dyDescent="0.25">
      <c r="A1595" s="4"/>
      <c r="B1595" s="37"/>
      <c r="C1595" s="124"/>
      <c r="D1595" s="39"/>
      <c r="E1595" s="125"/>
      <c r="F1595" s="48"/>
      <c r="G1595" s="4"/>
      <c r="H1595" s="4"/>
      <c r="I1595" s="95" t="str">
        <f>IF($C1595="", "", IF(IFERROR(INDEX(Ingredients!$C$11:$C$310, MATCH($C1595, Ingredients!$B$11:$B$310, 0)), "")="", "", IFERROR(INDEX(Ingredients!$C$11:$C$310, MATCH($C1595, Ingredients!$B$11:$B$310, 0)), "")))</f>
        <v/>
      </c>
      <c r="J1595" s="73" t="str">
        <f>IF($B1595="", "", IF(IFERROR(INDEX(Meals!$C$11:$C$260, MATCH($B1595, Meals!$B$11:$B$260, 0)), "")="", "", IFERROR(INDEX(Meals!$C$11:$C$260, MATCH($B1595, Meals!$B$11:$B$260, 0)), "")))</f>
        <v/>
      </c>
      <c r="K1595" s="4"/>
      <c r="L1595" s="72" t="str">
        <f t="shared" si="367"/>
        <v/>
      </c>
      <c r="M1595" s="73" t="str">
        <f t="shared" si="368"/>
        <v/>
      </c>
      <c r="N1595" s="4"/>
      <c r="O1595" s="78" t="str">
        <f t="shared" si="369"/>
        <v/>
      </c>
      <c r="P1595" s="79" t="str">
        <f t="shared" si="370"/>
        <v/>
      </c>
      <c r="Q1595" s="4"/>
      <c r="R1595" s="90" t="str">
        <f t="shared" si="371"/>
        <v/>
      </c>
      <c r="S1595" s="4"/>
      <c r="Y1595" s="18" t="str">
        <f t="shared" si="372"/>
        <v/>
      </c>
      <c r="AA1595" s="18" t="str">
        <f t="shared" si="363"/>
        <v/>
      </c>
      <c r="AB1595" s="18" t="str">
        <f t="shared" si="364"/>
        <v/>
      </c>
      <c r="AC1595" s="18" t="str">
        <f t="shared" si="373"/>
        <v/>
      </c>
      <c r="AD1595" s="18" t="str">
        <f t="shared" si="373"/>
        <v/>
      </c>
      <c r="AE1595" s="18" t="str">
        <f t="shared" si="374"/>
        <v/>
      </c>
      <c r="AG1595" s="95" t="str">
        <f>IF($C1595="", "", IF(IFERROR(INDEX(Ingredients!C$11:C$310, MATCH($C1595, Ingredients!$B$11:$B$310, 0)), "")="", "", IFERROR(INDEX(Ingredients!C$11:C$310, MATCH($C1595, Ingredients!$B$11:$B$310, 0)), "")))</f>
        <v/>
      </c>
      <c r="AH1595" s="105" t="str">
        <f>IF($C1595="", "", IF(IFERROR(INDEX(Ingredients!D$11:D$310, MATCH($C1595, Ingredients!$B$11:$B$310, 0)), "")="", "", IFERROR(INDEX(Ingredients!D$11:D$310, MATCH($C1595, Ingredients!$B$11:$B$310, 0)), "")))</f>
        <v/>
      </c>
      <c r="AI1595" s="106" t="str">
        <f>IF($C1595="", "", IF(IFERROR(INDEX(Ingredients!E$11:E$310, MATCH($C1595, Ingredients!$B$11:$B$310, 0)), "")="", "", IFERROR(INDEX(Ingredients!E$11:E$310, MATCH($C1595, Ingredients!$B$11:$B$310, 0)), "")))</f>
        <v/>
      </c>
      <c r="AJ1595" s="108" t="str">
        <f>IF($C1595="", "", IF(IFERROR(INDEX(Ingredients!F$11:F$310, MATCH($C1595, Ingredients!$B$11:$B$310, 0)), "")="", "", IFERROR(INDEX(Ingredients!F$11:F$310, MATCH($C1595, Ingredients!$B$11:$B$310, 0)), "")))</f>
        <v/>
      </c>
      <c r="AK1595" s="106" t="str">
        <f>IF($C1595="", "", IF(IFERROR(INDEX(Ingredients!G$11:G$310, MATCH($C1595, Ingredients!$B$11:$B$310, 0)), "")="", "", IFERROR(INDEX(Ingredients!G$11:G$310, MATCH($C1595, Ingredients!$B$11:$B$310, 0)), "")))</f>
        <v/>
      </c>
      <c r="AL1595" s="79" t="str">
        <f>IF($C1595="", "", IF(IFERROR(INDEX(Ingredients!H$11:H$310, MATCH($C1595, Ingredients!$B$11:$B$310, 0)), "")="", "", IFERROR(INDEX(Ingredients!H$11:H$310, MATCH($C1595, Ingredients!$B$11:$B$310, 0)), "")))</f>
        <v/>
      </c>
      <c r="AN1595" s="83" t="str">
        <f t="shared" si="365"/>
        <v/>
      </c>
      <c r="AP1595" s="114" t="str">
        <f t="shared" si="375"/>
        <v/>
      </c>
      <c r="AR1595" s="117" t="str">
        <f>IF($C1595="", "", IF(IFERROR(INDEX(Ingredients!$AI$11:$AI$310, MATCH($C1595, Ingredients!$B$11:$B$310, 0)), "")="", "", IFERROR(INDEX(Ingredients!$AI$11:$AI$310, MATCH($C1595, Ingredients!$B$11:$B$310, 0)), "")))</f>
        <v/>
      </c>
      <c r="AT1595" s="120" t="str">
        <f t="shared" si="376"/>
        <v/>
      </c>
      <c r="AV1595" s="90" t="str">
        <f t="shared" si="366"/>
        <v/>
      </c>
      <c r="AX1595" s="90" t="str">
        <f>IF($AV1595="", "", COUNTIF($AV$11:$AV$5010, "&lt;"&amp;$AV1595)+1+COUNTIF($AV$11:$AV1595, $AV1595)-1)</f>
        <v/>
      </c>
      <c r="AZ1595" s="111" t="str">
        <f>IF($B1595="", "", SUMIF('Shopping List'!$AV$11:$AV$25, $B1595, 'Shopping List'!$BN$11:$BN$25))</f>
        <v/>
      </c>
      <c r="BB1595" s="117" t="str">
        <f t="shared" si="377"/>
        <v/>
      </c>
    </row>
    <row r="1596" spans="1:54" x14ac:dyDescent="0.25">
      <c r="A1596" s="4"/>
      <c r="B1596" s="37"/>
      <c r="C1596" s="124"/>
      <c r="D1596" s="39"/>
      <c r="E1596" s="125"/>
      <c r="F1596" s="48"/>
      <c r="G1596" s="4"/>
      <c r="H1596" s="4"/>
      <c r="I1596" s="95" t="str">
        <f>IF($C1596="", "", IF(IFERROR(INDEX(Ingredients!$C$11:$C$310, MATCH($C1596, Ingredients!$B$11:$B$310, 0)), "")="", "", IFERROR(INDEX(Ingredients!$C$11:$C$310, MATCH($C1596, Ingredients!$B$11:$B$310, 0)), "")))</f>
        <v/>
      </c>
      <c r="J1596" s="73" t="str">
        <f>IF($B1596="", "", IF(IFERROR(INDEX(Meals!$C$11:$C$260, MATCH($B1596, Meals!$B$11:$B$260, 0)), "")="", "", IFERROR(INDEX(Meals!$C$11:$C$260, MATCH($B1596, Meals!$B$11:$B$260, 0)), "")))</f>
        <v/>
      </c>
      <c r="K1596" s="4"/>
      <c r="L1596" s="72" t="str">
        <f t="shared" si="367"/>
        <v/>
      </c>
      <c r="M1596" s="73" t="str">
        <f t="shared" si="368"/>
        <v/>
      </c>
      <c r="N1596" s="4"/>
      <c r="O1596" s="78" t="str">
        <f t="shared" si="369"/>
        <v/>
      </c>
      <c r="P1596" s="79" t="str">
        <f t="shared" si="370"/>
        <v/>
      </c>
      <c r="Q1596" s="4"/>
      <c r="R1596" s="90" t="str">
        <f t="shared" si="371"/>
        <v/>
      </c>
      <c r="S1596" s="4"/>
      <c r="Y1596" s="18" t="str">
        <f t="shared" si="372"/>
        <v/>
      </c>
      <c r="AA1596" s="18" t="str">
        <f t="shared" si="363"/>
        <v/>
      </c>
      <c r="AB1596" s="18" t="str">
        <f t="shared" si="364"/>
        <v/>
      </c>
      <c r="AC1596" s="18" t="str">
        <f t="shared" si="373"/>
        <v/>
      </c>
      <c r="AD1596" s="18" t="str">
        <f t="shared" si="373"/>
        <v/>
      </c>
      <c r="AE1596" s="18" t="str">
        <f t="shared" si="374"/>
        <v/>
      </c>
      <c r="AG1596" s="95" t="str">
        <f>IF($C1596="", "", IF(IFERROR(INDEX(Ingredients!C$11:C$310, MATCH($C1596, Ingredients!$B$11:$B$310, 0)), "")="", "", IFERROR(INDEX(Ingredients!C$11:C$310, MATCH($C1596, Ingredients!$B$11:$B$310, 0)), "")))</f>
        <v/>
      </c>
      <c r="AH1596" s="105" t="str">
        <f>IF($C1596="", "", IF(IFERROR(INDEX(Ingredients!D$11:D$310, MATCH($C1596, Ingredients!$B$11:$B$310, 0)), "")="", "", IFERROR(INDEX(Ingredients!D$11:D$310, MATCH($C1596, Ingredients!$B$11:$B$310, 0)), "")))</f>
        <v/>
      </c>
      <c r="AI1596" s="106" t="str">
        <f>IF($C1596="", "", IF(IFERROR(INDEX(Ingredients!E$11:E$310, MATCH($C1596, Ingredients!$B$11:$B$310, 0)), "")="", "", IFERROR(INDEX(Ingredients!E$11:E$310, MATCH($C1596, Ingredients!$B$11:$B$310, 0)), "")))</f>
        <v/>
      </c>
      <c r="AJ1596" s="108" t="str">
        <f>IF($C1596="", "", IF(IFERROR(INDEX(Ingredients!F$11:F$310, MATCH($C1596, Ingredients!$B$11:$B$310, 0)), "")="", "", IFERROR(INDEX(Ingredients!F$11:F$310, MATCH($C1596, Ingredients!$B$11:$B$310, 0)), "")))</f>
        <v/>
      </c>
      <c r="AK1596" s="106" t="str">
        <f>IF($C1596="", "", IF(IFERROR(INDEX(Ingredients!G$11:G$310, MATCH($C1596, Ingredients!$B$11:$B$310, 0)), "")="", "", IFERROR(INDEX(Ingredients!G$11:G$310, MATCH($C1596, Ingredients!$B$11:$B$310, 0)), "")))</f>
        <v/>
      </c>
      <c r="AL1596" s="79" t="str">
        <f>IF($C1596="", "", IF(IFERROR(INDEX(Ingredients!H$11:H$310, MATCH($C1596, Ingredients!$B$11:$B$310, 0)), "")="", "", IFERROR(INDEX(Ingredients!H$11:H$310, MATCH($C1596, Ingredients!$B$11:$B$310, 0)), "")))</f>
        <v/>
      </c>
      <c r="AN1596" s="83" t="str">
        <f t="shared" si="365"/>
        <v/>
      </c>
      <c r="AP1596" s="114" t="str">
        <f t="shared" si="375"/>
        <v/>
      </c>
      <c r="AR1596" s="117" t="str">
        <f>IF($C1596="", "", IF(IFERROR(INDEX(Ingredients!$AI$11:$AI$310, MATCH($C1596, Ingredients!$B$11:$B$310, 0)), "")="", "", IFERROR(INDEX(Ingredients!$AI$11:$AI$310, MATCH($C1596, Ingredients!$B$11:$B$310, 0)), "")))</f>
        <v/>
      </c>
      <c r="AT1596" s="120" t="str">
        <f t="shared" si="376"/>
        <v/>
      </c>
      <c r="AV1596" s="90" t="str">
        <f t="shared" si="366"/>
        <v/>
      </c>
      <c r="AX1596" s="90" t="str">
        <f>IF($AV1596="", "", COUNTIF($AV$11:$AV$5010, "&lt;"&amp;$AV1596)+1+COUNTIF($AV$11:$AV1596, $AV1596)-1)</f>
        <v/>
      </c>
      <c r="AZ1596" s="111" t="str">
        <f>IF($B1596="", "", SUMIF('Shopping List'!$AV$11:$AV$25, $B1596, 'Shopping List'!$BN$11:$BN$25))</f>
        <v/>
      </c>
      <c r="BB1596" s="117" t="str">
        <f t="shared" si="377"/>
        <v/>
      </c>
    </row>
    <row r="1597" spans="1:54" x14ac:dyDescent="0.25">
      <c r="A1597" s="4"/>
      <c r="B1597" s="37"/>
      <c r="C1597" s="124"/>
      <c r="D1597" s="39"/>
      <c r="E1597" s="125"/>
      <c r="F1597" s="48"/>
      <c r="G1597" s="4"/>
      <c r="H1597" s="4"/>
      <c r="I1597" s="95" t="str">
        <f>IF($C1597="", "", IF(IFERROR(INDEX(Ingredients!$C$11:$C$310, MATCH($C1597, Ingredients!$B$11:$B$310, 0)), "")="", "", IFERROR(INDEX(Ingredients!$C$11:$C$310, MATCH($C1597, Ingredients!$B$11:$B$310, 0)), "")))</f>
        <v/>
      </c>
      <c r="J1597" s="73" t="str">
        <f>IF($B1597="", "", IF(IFERROR(INDEX(Meals!$C$11:$C$260, MATCH($B1597, Meals!$B$11:$B$260, 0)), "")="", "", IFERROR(INDEX(Meals!$C$11:$C$260, MATCH($B1597, Meals!$B$11:$B$260, 0)), "")))</f>
        <v/>
      </c>
      <c r="K1597" s="4"/>
      <c r="L1597" s="72" t="str">
        <f t="shared" si="367"/>
        <v/>
      </c>
      <c r="M1597" s="73" t="str">
        <f t="shared" si="368"/>
        <v/>
      </c>
      <c r="N1597" s="4"/>
      <c r="O1597" s="78" t="str">
        <f t="shared" si="369"/>
        <v/>
      </c>
      <c r="P1597" s="79" t="str">
        <f t="shared" si="370"/>
        <v/>
      </c>
      <c r="Q1597" s="4"/>
      <c r="R1597" s="90" t="str">
        <f t="shared" si="371"/>
        <v/>
      </c>
      <c r="S1597" s="4"/>
      <c r="Y1597" s="18" t="str">
        <f t="shared" si="372"/>
        <v/>
      </c>
      <c r="AA1597" s="18" t="str">
        <f t="shared" si="363"/>
        <v/>
      </c>
      <c r="AB1597" s="18" t="str">
        <f t="shared" si="364"/>
        <v/>
      </c>
      <c r="AC1597" s="18" t="str">
        <f t="shared" si="373"/>
        <v/>
      </c>
      <c r="AD1597" s="18" t="str">
        <f t="shared" si="373"/>
        <v/>
      </c>
      <c r="AE1597" s="18" t="str">
        <f t="shared" si="374"/>
        <v/>
      </c>
      <c r="AG1597" s="95" t="str">
        <f>IF($C1597="", "", IF(IFERROR(INDEX(Ingredients!C$11:C$310, MATCH($C1597, Ingredients!$B$11:$B$310, 0)), "")="", "", IFERROR(INDEX(Ingredients!C$11:C$310, MATCH($C1597, Ingredients!$B$11:$B$310, 0)), "")))</f>
        <v/>
      </c>
      <c r="AH1597" s="105" t="str">
        <f>IF($C1597="", "", IF(IFERROR(INDEX(Ingredients!D$11:D$310, MATCH($C1597, Ingredients!$B$11:$B$310, 0)), "")="", "", IFERROR(INDEX(Ingredients!D$11:D$310, MATCH($C1597, Ingredients!$B$11:$B$310, 0)), "")))</f>
        <v/>
      </c>
      <c r="AI1597" s="106" t="str">
        <f>IF($C1597="", "", IF(IFERROR(INDEX(Ingredients!E$11:E$310, MATCH($C1597, Ingredients!$B$11:$B$310, 0)), "")="", "", IFERROR(INDEX(Ingredients!E$11:E$310, MATCH($C1597, Ingredients!$B$11:$B$310, 0)), "")))</f>
        <v/>
      </c>
      <c r="AJ1597" s="108" t="str">
        <f>IF($C1597="", "", IF(IFERROR(INDEX(Ingredients!F$11:F$310, MATCH($C1597, Ingredients!$B$11:$B$310, 0)), "")="", "", IFERROR(INDEX(Ingredients!F$11:F$310, MATCH($C1597, Ingredients!$B$11:$B$310, 0)), "")))</f>
        <v/>
      </c>
      <c r="AK1597" s="106" t="str">
        <f>IF($C1597="", "", IF(IFERROR(INDEX(Ingredients!G$11:G$310, MATCH($C1597, Ingredients!$B$11:$B$310, 0)), "")="", "", IFERROR(INDEX(Ingredients!G$11:G$310, MATCH($C1597, Ingredients!$B$11:$B$310, 0)), "")))</f>
        <v/>
      </c>
      <c r="AL1597" s="79" t="str">
        <f>IF($C1597="", "", IF(IFERROR(INDEX(Ingredients!H$11:H$310, MATCH($C1597, Ingredients!$B$11:$B$310, 0)), "")="", "", IFERROR(INDEX(Ingredients!H$11:H$310, MATCH($C1597, Ingredients!$B$11:$B$310, 0)), "")))</f>
        <v/>
      </c>
      <c r="AN1597" s="83" t="str">
        <f t="shared" si="365"/>
        <v/>
      </c>
      <c r="AP1597" s="114" t="str">
        <f t="shared" si="375"/>
        <v/>
      </c>
      <c r="AR1597" s="117" t="str">
        <f>IF($C1597="", "", IF(IFERROR(INDEX(Ingredients!$AI$11:$AI$310, MATCH($C1597, Ingredients!$B$11:$B$310, 0)), "")="", "", IFERROR(INDEX(Ingredients!$AI$11:$AI$310, MATCH($C1597, Ingredients!$B$11:$B$310, 0)), "")))</f>
        <v/>
      </c>
      <c r="AT1597" s="120" t="str">
        <f t="shared" si="376"/>
        <v/>
      </c>
      <c r="AV1597" s="90" t="str">
        <f t="shared" si="366"/>
        <v/>
      </c>
      <c r="AX1597" s="90" t="str">
        <f>IF($AV1597="", "", COUNTIF($AV$11:$AV$5010, "&lt;"&amp;$AV1597)+1+COUNTIF($AV$11:$AV1597, $AV1597)-1)</f>
        <v/>
      </c>
      <c r="AZ1597" s="111" t="str">
        <f>IF($B1597="", "", SUMIF('Shopping List'!$AV$11:$AV$25, $B1597, 'Shopping List'!$BN$11:$BN$25))</f>
        <v/>
      </c>
      <c r="BB1597" s="117" t="str">
        <f t="shared" si="377"/>
        <v/>
      </c>
    </row>
    <row r="1598" spans="1:54" x14ac:dyDescent="0.25">
      <c r="A1598" s="4"/>
      <c r="B1598" s="37"/>
      <c r="C1598" s="124"/>
      <c r="D1598" s="39"/>
      <c r="E1598" s="125"/>
      <c r="F1598" s="48"/>
      <c r="G1598" s="4"/>
      <c r="H1598" s="4"/>
      <c r="I1598" s="95" t="str">
        <f>IF($C1598="", "", IF(IFERROR(INDEX(Ingredients!$C$11:$C$310, MATCH($C1598, Ingredients!$B$11:$B$310, 0)), "")="", "", IFERROR(INDEX(Ingredients!$C$11:$C$310, MATCH($C1598, Ingredients!$B$11:$B$310, 0)), "")))</f>
        <v/>
      </c>
      <c r="J1598" s="73" t="str">
        <f>IF($B1598="", "", IF(IFERROR(INDEX(Meals!$C$11:$C$260, MATCH($B1598, Meals!$B$11:$B$260, 0)), "")="", "", IFERROR(INDEX(Meals!$C$11:$C$260, MATCH($B1598, Meals!$B$11:$B$260, 0)), "")))</f>
        <v/>
      </c>
      <c r="K1598" s="4"/>
      <c r="L1598" s="72" t="str">
        <f t="shared" si="367"/>
        <v/>
      </c>
      <c r="M1598" s="73" t="str">
        <f t="shared" si="368"/>
        <v/>
      </c>
      <c r="N1598" s="4"/>
      <c r="O1598" s="78" t="str">
        <f t="shared" si="369"/>
        <v/>
      </c>
      <c r="P1598" s="79" t="str">
        <f t="shared" si="370"/>
        <v/>
      </c>
      <c r="Q1598" s="4"/>
      <c r="R1598" s="90" t="str">
        <f t="shared" si="371"/>
        <v/>
      </c>
      <c r="S1598" s="4"/>
      <c r="Y1598" s="18" t="str">
        <f t="shared" si="372"/>
        <v/>
      </c>
      <c r="AA1598" s="18" t="str">
        <f t="shared" si="363"/>
        <v/>
      </c>
      <c r="AB1598" s="18" t="str">
        <f t="shared" si="364"/>
        <v/>
      </c>
      <c r="AC1598" s="18" t="str">
        <f t="shared" si="373"/>
        <v/>
      </c>
      <c r="AD1598" s="18" t="str">
        <f t="shared" si="373"/>
        <v/>
      </c>
      <c r="AE1598" s="18" t="str">
        <f t="shared" si="374"/>
        <v/>
      </c>
      <c r="AG1598" s="95" t="str">
        <f>IF($C1598="", "", IF(IFERROR(INDEX(Ingredients!C$11:C$310, MATCH($C1598, Ingredients!$B$11:$B$310, 0)), "")="", "", IFERROR(INDEX(Ingredients!C$11:C$310, MATCH($C1598, Ingredients!$B$11:$B$310, 0)), "")))</f>
        <v/>
      </c>
      <c r="AH1598" s="105" t="str">
        <f>IF($C1598="", "", IF(IFERROR(INDEX(Ingredients!D$11:D$310, MATCH($C1598, Ingredients!$B$11:$B$310, 0)), "")="", "", IFERROR(INDEX(Ingredients!D$11:D$310, MATCH($C1598, Ingredients!$B$11:$B$310, 0)), "")))</f>
        <v/>
      </c>
      <c r="AI1598" s="106" t="str">
        <f>IF($C1598="", "", IF(IFERROR(INDEX(Ingredients!E$11:E$310, MATCH($C1598, Ingredients!$B$11:$B$310, 0)), "")="", "", IFERROR(INDEX(Ingredients!E$11:E$310, MATCH($C1598, Ingredients!$B$11:$B$310, 0)), "")))</f>
        <v/>
      </c>
      <c r="AJ1598" s="108" t="str">
        <f>IF($C1598="", "", IF(IFERROR(INDEX(Ingredients!F$11:F$310, MATCH($C1598, Ingredients!$B$11:$B$310, 0)), "")="", "", IFERROR(INDEX(Ingredients!F$11:F$310, MATCH($C1598, Ingredients!$B$11:$B$310, 0)), "")))</f>
        <v/>
      </c>
      <c r="AK1598" s="106" t="str">
        <f>IF($C1598="", "", IF(IFERROR(INDEX(Ingredients!G$11:G$310, MATCH($C1598, Ingredients!$B$11:$B$310, 0)), "")="", "", IFERROR(INDEX(Ingredients!G$11:G$310, MATCH($C1598, Ingredients!$B$11:$B$310, 0)), "")))</f>
        <v/>
      </c>
      <c r="AL1598" s="79" t="str">
        <f>IF($C1598="", "", IF(IFERROR(INDEX(Ingredients!H$11:H$310, MATCH($C1598, Ingredients!$B$11:$B$310, 0)), "")="", "", IFERROR(INDEX(Ingredients!H$11:H$310, MATCH($C1598, Ingredients!$B$11:$B$310, 0)), "")))</f>
        <v/>
      </c>
      <c r="AN1598" s="83" t="str">
        <f t="shared" si="365"/>
        <v/>
      </c>
      <c r="AP1598" s="114" t="str">
        <f t="shared" si="375"/>
        <v/>
      </c>
      <c r="AR1598" s="117" t="str">
        <f>IF($C1598="", "", IF(IFERROR(INDEX(Ingredients!$AI$11:$AI$310, MATCH($C1598, Ingredients!$B$11:$B$310, 0)), "")="", "", IFERROR(INDEX(Ingredients!$AI$11:$AI$310, MATCH($C1598, Ingredients!$B$11:$B$310, 0)), "")))</f>
        <v/>
      </c>
      <c r="AT1598" s="120" t="str">
        <f t="shared" si="376"/>
        <v/>
      </c>
      <c r="AV1598" s="90" t="str">
        <f t="shared" si="366"/>
        <v/>
      </c>
      <c r="AX1598" s="90" t="str">
        <f>IF($AV1598="", "", COUNTIF($AV$11:$AV$5010, "&lt;"&amp;$AV1598)+1+COUNTIF($AV$11:$AV1598, $AV1598)-1)</f>
        <v/>
      </c>
      <c r="AZ1598" s="111" t="str">
        <f>IF($B1598="", "", SUMIF('Shopping List'!$AV$11:$AV$25, $B1598, 'Shopping List'!$BN$11:$BN$25))</f>
        <v/>
      </c>
      <c r="BB1598" s="117" t="str">
        <f t="shared" si="377"/>
        <v/>
      </c>
    </row>
    <row r="1599" spans="1:54" x14ac:dyDescent="0.25">
      <c r="A1599" s="4"/>
      <c r="B1599" s="37"/>
      <c r="C1599" s="124"/>
      <c r="D1599" s="39"/>
      <c r="E1599" s="125"/>
      <c r="F1599" s="48"/>
      <c r="G1599" s="4"/>
      <c r="H1599" s="4"/>
      <c r="I1599" s="95" t="str">
        <f>IF($C1599="", "", IF(IFERROR(INDEX(Ingredients!$C$11:$C$310, MATCH($C1599, Ingredients!$B$11:$B$310, 0)), "")="", "", IFERROR(INDEX(Ingredients!$C$11:$C$310, MATCH($C1599, Ingredients!$B$11:$B$310, 0)), "")))</f>
        <v/>
      </c>
      <c r="J1599" s="73" t="str">
        <f>IF($B1599="", "", IF(IFERROR(INDEX(Meals!$C$11:$C$260, MATCH($B1599, Meals!$B$11:$B$260, 0)), "")="", "", IFERROR(INDEX(Meals!$C$11:$C$260, MATCH($B1599, Meals!$B$11:$B$260, 0)), "")))</f>
        <v/>
      </c>
      <c r="K1599" s="4"/>
      <c r="L1599" s="72" t="str">
        <f t="shared" si="367"/>
        <v/>
      </c>
      <c r="M1599" s="73" t="str">
        <f t="shared" si="368"/>
        <v/>
      </c>
      <c r="N1599" s="4"/>
      <c r="O1599" s="78" t="str">
        <f t="shared" si="369"/>
        <v/>
      </c>
      <c r="P1599" s="79" t="str">
        <f t="shared" si="370"/>
        <v/>
      </c>
      <c r="Q1599" s="4"/>
      <c r="R1599" s="90" t="str">
        <f t="shared" si="371"/>
        <v/>
      </c>
      <c r="S1599" s="4"/>
      <c r="Y1599" s="18" t="str">
        <f t="shared" si="372"/>
        <v/>
      </c>
      <c r="AA1599" s="18" t="str">
        <f t="shared" si="363"/>
        <v/>
      </c>
      <c r="AB1599" s="18" t="str">
        <f t="shared" si="364"/>
        <v/>
      </c>
      <c r="AC1599" s="18" t="str">
        <f t="shared" si="373"/>
        <v/>
      </c>
      <c r="AD1599" s="18" t="str">
        <f t="shared" si="373"/>
        <v/>
      </c>
      <c r="AE1599" s="18" t="str">
        <f t="shared" si="374"/>
        <v/>
      </c>
      <c r="AG1599" s="95" t="str">
        <f>IF($C1599="", "", IF(IFERROR(INDEX(Ingredients!C$11:C$310, MATCH($C1599, Ingredients!$B$11:$B$310, 0)), "")="", "", IFERROR(INDEX(Ingredients!C$11:C$310, MATCH($C1599, Ingredients!$B$11:$B$310, 0)), "")))</f>
        <v/>
      </c>
      <c r="AH1599" s="105" t="str">
        <f>IF($C1599="", "", IF(IFERROR(INDEX(Ingredients!D$11:D$310, MATCH($C1599, Ingredients!$B$11:$B$310, 0)), "")="", "", IFERROR(INDEX(Ingredients!D$11:D$310, MATCH($C1599, Ingredients!$B$11:$B$310, 0)), "")))</f>
        <v/>
      </c>
      <c r="AI1599" s="106" t="str">
        <f>IF($C1599="", "", IF(IFERROR(INDEX(Ingredients!E$11:E$310, MATCH($C1599, Ingredients!$B$11:$B$310, 0)), "")="", "", IFERROR(INDEX(Ingredients!E$11:E$310, MATCH($C1599, Ingredients!$B$11:$B$310, 0)), "")))</f>
        <v/>
      </c>
      <c r="AJ1599" s="108" t="str">
        <f>IF($C1599="", "", IF(IFERROR(INDEX(Ingredients!F$11:F$310, MATCH($C1599, Ingredients!$B$11:$B$310, 0)), "")="", "", IFERROR(INDEX(Ingredients!F$11:F$310, MATCH($C1599, Ingredients!$B$11:$B$310, 0)), "")))</f>
        <v/>
      </c>
      <c r="AK1599" s="106" t="str">
        <f>IF($C1599="", "", IF(IFERROR(INDEX(Ingredients!G$11:G$310, MATCH($C1599, Ingredients!$B$11:$B$310, 0)), "")="", "", IFERROR(INDEX(Ingredients!G$11:G$310, MATCH($C1599, Ingredients!$B$11:$B$310, 0)), "")))</f>
        <v/>
      </c>
      <c r="AL1599" s="79" t="str">
        <f>IF($C1599="", "", IF(IFERROR(INDEX(Ingredients!H$11:H$310, MATCH($C1599, Ingredients!$B$11:$B$310, 0)), "")="", "", IFERROR(INDEX(Ingredients!H$11:H$310, MATCH($C1599, Ingredients!$B$11:$B$310, 0)), "")))</f>
        <v/>
      </c>
      <c r="AN1599" s="83" t="str">
        <f t="shared" si="365"/>
        <v/>
      </c>
      <c r="AP1599" s="114" t="str">
        <f t="shared" si="375"/>
        <v/>
      </c>
      <c r="AR1599" s="117" t="str">
        <f>IF($C1599="", "", IF(IFERROR(INDEX(Ingredients!$AI$11:$AI$310, MATCH($C1599, Ingredients!$B$11:$B$310, 0)), "")="", "", IFERROR(INDEX(Ingredients!$AI$11:$AI$310, MATCH($C1599, Ingredients!$B$11:$B$310, 0)), "")))</f>
        <v/>
      </c>
      <c r="AT1599" s="120" t="str">
        <f t="shared" si="376"/>
        <v/>
      </c>
      <c r="AV1599" s="90" t="str">
        <f t="shared" si="366"/>
        <v/>
      </c>
      <c r="AX1599" s="90" t="str">
        <f>IF($AV1599="", "", COUNTIF($AV$11:$AV$5010, "&lt;"&amp;$AV1599)+1+COUNTIF($AV$11:$AV1599, $AV1599)-1)</f>
        <v/>
      </c>
      <c r="AZ1599" s="111" t="str">
        <f>IF($B1599="", "", SUMIF('Shopping List'!$AV$11:$AV$25, $B1599, 'Shopping List'!$BN$11:$BN$25))</f>
        <v/>
      </c>
      <c r="BB1599" s="117" t="str">
        <f t="shared" si="377"/>
        <v/>
      </c>
    </row>
    <row r="1600" spans="1:54" x14ac:dyDescent="0.25">
      <c r="A1600" s="4"/>
      <c r="B1600" s="37"/>
      <c r="C1600" s="124"/>
      <c r="D1600" s="39"/>
      <c r="E1600" s="125"/>
      <c r="F1600" s="48"/>
      <c r="G1600" s="4"/>
      <c r="H1600" s="4"/>
      <c r="I1600" s="95" t="str">
        <f>IF($C1600="", "", IF(IFERROR(INDEX(Ingredients!$C$11:$C$310, MATCH($C1600, Ingredients!$B$11:$B$310, 0)), "")="", "", IFERROR(INDEX(Ingredients!$C$11:$C$310, MATCH($C1600, Ingredients!$B$11:$B$310, 0)), "")))</f>
        <v/>
      </c>
      <c r="J1600" s="73" t="str">
        <f>IF($B1600="", "", IF(IFERROR(INDEX(Meals!$C$11:$C$260, MATCH($B1600, Meals!$B$11:$B$260, 0)), "")="", "", IFERROR(INDEX(Meals!$C$11:$C$260, MATCH($B1600, Meals!$B$11:$B$260, 0)), "")))</f>
        <v/>
      </c>
      <c r="K1600" s="4"/>
      <c r="L1600" s="72" t="str">
        <f t="shared" si="367"/>
        <v/>
      </c>
      <c r="M1600" s="73" t="str">
        <f t="shared" si="368"/>
        <v/>
      </c>
      <c r="N1600" s="4"/>
      <c r="O1600" s="78" t="str">
        <f t="shared" si="369"/>
        <v/>
      </c>
      <c r="P1600" s="79" t="str">
        <f t="shared" si="370"/>
        <v/>
      </c>
      <c r="Q1600" s="4"/>
      <c r="R1600" s="90" t="str">
        <f t="shared" si="371"/>
        <v/>
      </c>
      <c r="S1600" s="4"/>
      <c r="Y1600" s="18" t="str">
        <f t="shared" si="372"/>
        <v/>
      </c>
      <c r="AA1600" s="18" t="str">
        <f t="shared" si="363"/>
        <v/>
      </c>
      <c r="AB1600" s="18" t="str">
        <f t="shared" si="364"/>
        <v/>
      </c>
      <c r="AC1600" s="18" t="str">
        <f t="shared" si="373"/>
        <v/>
      </c>
      <c r="AD1600" s="18" t="str">
        <f t="shared" si="373"/>
        <v/>
      </c>
      <c r="AE1600" s="18" t="str">
        <f t="shared" si="374"/>
        <v/>
      </c>
      <c r="AG1600" s="95" t="str">
        <f>IF($C1600="", "", IF(IFERROR(INDEX(Ingredients!C$11:C$310, MATCH($C1600, Ingredients!$B$11:$B$310, 0)), "")="", "", IFERROR(INDEX(Ingredients!C$11:C$310, MATCH($C1600, Ingredients!$B$11:$B$310, 0)), "")))</f>
        <v/>
      </c>
      <c r="AH1600" s="105" t="str">
        <f>IF($C1600="", "", IF(IFERROR(INDEX(Ingredients!D$11:D$310, MATCH($C1600, Ingredients!$B$11:$B$310, 0)), "")="", "", IFERROR(INDEX(Ingredients!D$11:D$310, MATCH($C1600, Ingredients!$B$11:$B$310, 0)), "")))</f>
        <v/>
      </c>
      <c r="AI1600" s="106" t="str">
        <f>IF($C1600="", "", IF(IFERROR(INDEX(Ingredients!E$11:E$310, MATCH($C1600, Ingredients!$B$11:$B$310, 0)), "")="", "", IFERROR(INDEX(Ingredients!E$11:E$310, MATCH($C1600, Ingredients!$B$11:$B$310, 0)), "")))</f>
        <v/>
      </c>
      <c r="AJ1600" s="108" t="str">
        <f>IF($C1600="", "", IF(IFERROR(INDEX(Ingredients!F$11:F$310, MATCH($C1600, Ingredients!$B$11:$B$310, 0)), "")="", "", IFERROR(INDEX(Ingredients!F$11:F$310, MATCH($C1600, Ingredients!$B$11:$B$310, 0)), "")))</f>
        <v/>
      </c>
      <c r="AK1600" s="106" t="str">
        <f>IF($C1600="", "", IF(IFERROR(INDEX(Ingredients!G$11:G$310, MATCH($C1600, Ingredients!$B$11:$B$310, 0)), "")="", "", IFERROR(INDEX(Ingredients!G$11:G$310, MATCH($C1600, Ingredients!$B$11:$B$310, 0)), "")))</f>
        <v/>
      </c>
      <c r="AL1600" s="79" t="str">
        <f>IF($C1600="", "", IF(IFERROR(INDEX(Ingredients!H$11:H$310, MATCH($C1600, Ingredients!$B$11:$B$310, 0)), "")="", "", IFERROR(INDEX(Ingredients!H$11:H$310, MATCH($C1600, Ingredients!$B$11:$B$310, 0)), "")))</f>
        <v/>
      </c>
      <c r="AN1600" s="83" t="str">
        <f t="shared" si="365"/>
        <v/>
      </c>
      <c r="AP1600" s="114" t="str">
        <f t="shared" si="375"/>
        <v/>
      </c>
      <c r="AR1600" s="117" t="str">
        <f>IF($C1600="", "", IF(IFERROR(INDEX(Ingredients!$AI$11:$AI$310, MATCH($C1600, Ingredients!$B$11:$B$310, 0)), "")="", "", IFERROR(INDEX(Ingredients!$AI$11:$AI$310, MATCH($C1600, Ingredients!$B$11:$B$310, 0)), "")))</f>
        <v/>
      </c>
      <c r="AT1600" s="120" t="str">
        <f t="shared" si="376"/>
        <v/>
      </c>
      <c r="AV1600" s="90" t="str">
        <f t="shared" si="366"/>
        <v/>
      </c>
      <c r="AX1600" s="90" t="str">
        <f>IF($AV1600="", "", COUNTIF($AV$11:$AV$5010, "&lt;"&amp;$AV1600)+1+COUNTIF($AV$11:$AV1600, $AV1600)-1)</f>
        <v/>
      </c>
      <c r="AZ1600" s="111" t="str">
        <f>IF($B1600="", "", SUMIF('Shopping List'!$AV$11:$AV$25, $B1600, 'Shopping List'!$BN$11:$BN$25))</f>
        <v/>
      </c>
      <c r="BB1600" s="117" t="str">
        <f t="shared" si="377"/>
        <v/>
      </c>
    </row>
    <row r="1601" spans="1:54" x14ac:dyDescent="0.25">
      <c r="A1601" s="4"/>
      <c r="B1601" s="37"/>
      <c r="C1601" s="124"/>
      <c r="D1601" s="39"/>
      <c r="E1601" s="125"/>
      <c r="F1601" s="48"/>
      <c r="G1601" s="4"/>
      <c r="H1601" s="4"/>
      <c r="I1601" s="95" t="str">
        <f>IF($C1601="", "", IF(IFERROR(INDEX(Ingredients!$C$11:$C$310, MATCH($C1601, Ingredients!$B$11:$B$310, 0)), "")="", "", IFERROR(INDEX(Ingredients!$C$11:$C$310, MATCH($C1601, Ingredients!$B$11:$B$310, 0)), "")))</f>
        <v/>
      </c>
      <c r="J1601" s="73" t="str">
        <f>IF($B1601="", "", IF(IFERROR(INDEX(Meals!$C$11:$C$260, MATCH($B1601, Meals!$B$11:$B$260, 0)), "")="", "", IFERROR(INDEX(Meals!$C$11:$C$260, MATCH($B1601, Meals!$B$11:$B$260, 0)), "")))</f>
        <v/>
      </c>
      <c r="K1601" s="4"/>
      <c r="L1601" s="72" t="str">
        <f t="shared" si="367"/>
        <v/>
      </c>
      <c r="M1601" s="73" t="str">
        <f t="shared" si="368"/>
        <v/>
      </c>
      <c r="N1601" s="4"/>
      <c r="O1601" s="78" t="str">
        <f t="shared" si="369"/>
        <v/>
      </c>
      <c r="P1601" s="79" t="str">
        <f t="shared" si="370"/>
        <v/>
      </c>
      <c r="Q1601" s="4"/>
      <c r="R1601" s="90" t="str">
        <f t="shared" si="371"/>
        <v/>
      </c>
      <c r="S1601" s="4"/>
      <c r="Y1601" s="18" t="str">
        <f t="shared" si="372"/>
        <v/>
      </c>
      <c r="AA1601" s="18" t="str">
        <f t="shared" si="363"/>
        <v/>
      </c>
      <c r="AB1601" s="18" t="str">
        <f t="shared" si="364"/>
        <v/>
      </c>
      <c r="AC1601" s="18" t="str">
        <f t="shared" si="373"/>
        <v/>
      </c>
      <c r="AD1601" s="18" t="str">
        <f t="shared" si="373"/>
        <v/>
      </c>
      <c r="AE1601" s="18" t="str">
        <f t="shared" si="374"/>
        <v/>
      </c>
      <c r="AG1601" s="95" t="str">
        <f>IF($C1601="", "", IF(IFERROR(INDEX(Ingredients!C$11:C$310, MATCH($C1601, Ingredients!$B$11:$B$310, 0)), "")="", "", IFERROR(INDEX(Ingredients!C$11:C$310, MATCH($C1601, Ingredients!$B$11:$B$310, 0)), "")))</f>
        <v/>
      </c>
      <c r="AH1601" s="105" t="str">
        <f>IF($C1601="", "", IF(IFERROR(INDEX(Ingredients!D$11:D$310, MATCH($C1601, Ingredients!$B$11:$B$310, 0)), "")="", "", IFERROR(INDEX(Ingredients!D$11:D$310, MATCH($C1601, Ingredients!$B$11:$B$310, 0)), "")))</f>
        <v/>
      </c>
      <c r="AI1601" s="106" t="str">
        <f>IF($C1601="", "", IF(IFERROR(INDEX(Ingredients!E$11:E$310, MATCH($C1601, Ingredients!$B$11:$B$310, 0)), "")="", "", IFERROR(INDEX(Ingredients!E$11:E$310, MATCH($C1601, Ingredients!$B$11:$B$310, 0)), "")))</f>
        <v/>
      </c>
      <c r="AJ1601" s="108" t="str">
        <f>IF($C1601="", "", IF(IFERROR(INDEX(Ingredients!F$11:F$310, MATCH($C1601, Ingredients!$B$11:$B$310, 0)), "")="", "", IFERROR(INDEX(Ingredients!F$11:F$310, MATCH($C1601, Ingredients!$B$11:$B$310, 0)), "")))</f>
        <v/>
      </c>
      <c r="AK1601" s="106" t="str">
        <f>IF($C1601="", "", IF(IFERROR(INDEX(Ingredients!G$11:G$310, MATCH($C1601, Ingredients!$B$11:$B$310, 0)), "")="", "", IFERROR(INDEX(Ingredients!G$11:G$310, MATCH($C1601, Ingredients!$B$11:$B$310, 0)), "")))</f>
        <v/>
      </c>
      <c r="AL1601" s="79" t="str">
        <f>IF($C1601="", "", IF(IFERROR(INDEX(Ingredients!H$11:H$310, MATCH($C1601, Ingredients!$B$11:$B$310, 0)), "")="", "", IFERROR(INDEX(Ingredients!H$11:H$310, MATCH($C1601, Ingredients!$B$11:$B$310, 0)), "")))</f>
        <v/>
      </c>
      <c r="AN1601" s="83" t="str">
        <f t="shared" si="365"/>
        <v/>
      </c>
      <c r="AP1601" s="114" t="str">
        <f t="shared" si="375"/>
        <v/>
      </c>
      <c r="AR1601" s="117" t="str">
        <f>IF($C1601="", "", IF(IFERROR(INDEX(Ingredients!$AI$11:$AI$310, MATCH($C1601, Ingredients!$B$11:$B$310, 0)), "")="", "", IFERROR(INDEX(Ingredients!$AI$11:$AI$310, MATCH($C1601, Ingredients!$B$11:$B$310, 0)), "")))</f>
        <v/>
      </c>
      <c r="AT1601" s="120" t="str">
        <f t="shared" si="376"/>
        <v/>
      </c>
      <c r="AV1601" s="90" t="str">
        <f t="shared" si="366"/>
        <v/>
      </c>
      <c r="AX1601" s="90" t="str">
        <f>IF($AV1601="", "", COUNTIF($AV$11:$AV$5010, "&lt;"&amp;$AV1601)+1+COUNTIF($AV$11:$AV1601, $AV1601)-1)</f>
        <v/>
      </c>
      <c r="AZ1601" s="111" t="str">
        <f>IF($B1601="", "", SUMIF('Shopping List'!$AV$11:$AV$25, $B1601, 'Shopping List'!$BN$11:$BN$25))</f>
        <v/>
      </c>
      <c r="BB1601" s="117" t="str">
        <f t="shared" si="377"/>
        <v/>
      </c>
    </row>
    <row r="1602" spans="1:54" x14ac:dyDescent="0.25">
      <c r="A1602" s="4"/>
      <c r="B1602" s="37"/>
      <c r="C1602" s="124"/>
      <c r="D1602" s="39"/>
      <c r="E1602" s="125"/>
      <c r="F1602" s="48"/>
      <c r="G1602" s="4"/>
      <c r="H1602" s="4"/>
      <c r="I1602" s="95" t="str">
        <f>IF($C1602="", "", IF(IFERROR(INDEX(Ingredients!$C$11:$C$310, MATCH($C1602, Ingredients!$B$11:$B$310, 0)), "")="", "", IFERROR(INDEX(Ingredients!$C$11:$C$310, MATCH($C1602, Ingredients!$B$11:$B$310, 0)), "")))</f>
        <v/>
      </c>
      <c r="J1602" s="73" t="str">
        <f>IF($B1602="", "", IF(IFERROR(INDEX(Meals!$C$11:$C$260, MATCH($B1602, Meals!$B$11:$B$260, 0)), "")="", "", IFERROR(INDEX(Meals!$C$11:$C$260, MATCH($B1602, Meals!$B$11:$B$260, 0)), "")))</f>
        <v/>
      </c>
      <c r="K1602" s="4"/>
      <c r="L1602" s="72" t="str">
        <f t="shared" si="367"/>
        <v/>
      </c>
      <c r="M1602" s="73" t="str">
        <f t="shared" si="368"/>
        <v/>
      </c>
      <c r="N1602" s="4"/>
      <c r="O1602" s="78" t="str">
        <f t="shared" si="369"/>
        <v/>
      </c>
      <c r="P1602" s="79" t="str">
        <f t="shared" si="370"/>
        <v/>
      </c>
      <c r="Q1602" s="4"/>
      <c r="R1602" s="90" t="str">
        <f t="shared" si="371"/>
        <v/>
      </c>
      <c r="S1602" s="4"/>
      <c r="Y1602" s="18" t="str">
        <f t="shared" si="372"/>
        <v/>
      </c>
      <c r="AA1602" s="18" t="str">
        <f t="shared" si="363"/>
        <v/>
      </c>
      <c r="AB1602" s="18" t="str">
        <f t="shared" si="364"/>
        <v/>
      </c>
      <c r="AC1602" s="18" t="str">
        <f t="shared" si="373"/>
        <v/>
      </c>
      <c r="AD1602" s="18" t="str">
        <f t="shared" si="373"/>
        <v/>
      </c>
      <c r="AE1602" s="18" t="str">
        <f t="shared" si="374"/>
        <v/>
      </c>
      <c r="AG1602" s="95" t="str">
        <f>IF($C1602="", "", IF(IFERROR(INDEX(Ingredients!C$11:C$310, MATCH($C1602, Ingredients!$B$11:$B$310, 0)), "")="", "", IFERROR(INDEX(Ingredients!C$11:C$310, MATCH($C1602, Ingredients!$B$11:$B$310, 0)), "")))</f>
        <v/>
      </c>
      <c r="AH1602" s="105" t="str">
        <f>IF($C1602="", "", IF(IFERROR(INDEX(Ingredients!D$11:D$310, MATCH($C1602, Ingredients!$B$11:$B$310, 0)), "")="", "", IFERROR(INDEX(Ingredients!D$11:D$310, MATCH($C1602, Ingredients!$B$11:$B$310, 0)), "")))</f>
        <v/>
      </c>
      <c r="AI1602" s="106" t="str">
        <f>IF($C1602="", "", IF(IFERROR(INDEX(Ingredients!E$11:E$310, MATCH($C1602, Ingredients!$B$11:$B$310, 0)), "")="", "", IFERROR(INDEX(Ingredients!E$11:E$310, MATCH($C1602, Ingredients!$B$11:$B$310, 0)), "")))</f>
        <v/>
      </c>
      <c r="AJ1602" s="108" t="str">
        <f>IF($C1602="", "", IF(IFERROR(INDEX(Ingredients!F$11:F$310, MATCH($C1602, Ingredients!$B$11:$B$310, 0)), "")="", "", IFERROR(INDEX(Ingredients!F$11:F$310, MATCH($C1602, Ingredients!$B$11:$B$310, 0)), "")))</f>
        <v/>
      </c>
      <c r="AK1602" s="106" t="str">
        <f>IF($C1602="", "", IF(IFERROR(INDEX(Ingredients!G$11:G$310, MATCH($C1602, Ingredients!$B$11:$B$310, 0)), "")="", "", IFERROR(INDEX(Ingredients!G$11:G$310, MATCH($C1602, Ingredients!$B$11:$B$310, 0)), "")))</f>
        <v/>
      </c>
      <c r="AL1602" s="79" t="str">
        <f>IF($C1602="", "", IF(IFERROR(INDEX(Ingredients!H$11:H$310, MATCH($C1602, Ingredients!$B$11:$B$310, 0)), "")="", "", IFERROR(INDEX(Ingredients!H$11:H$310, MATCH($C1602, Ingredients!$B$11:$B$310, 0)), "")))</f>
        <v/>
      </c>
      <c r="AN1602" s="83" t="str">
        <f t="shared" si="365"/>
        <v/>
      </c>
      <c r="AP1602" s="114" t="str">
        <f t="shared" si="375"/>
        <v/>
      </c>
      <c r="AR1602" s="117" t="str">
        <f>IF($C1602="", "", IF(IFERROR(INDEX(Ingredients!$AI$11:$AI$310, MATCH($C1602, Ingredients!$B$11:$B$310, 0)), "")="", "", IFERROR(INDEX(Ingredients!$AI$11:$AI$310, MATCH($C1602, Ingredients!$B$11:$B$310, 0)), "")))</f>
        <v/>
      </c>
      <c r="AT1602" s="120" t="str">
        <f t="shared" si="376"/>
        <v/>
      </c>
      <c r="AV1602" s="90" t="str">
        <f t="shared" si="366"/>
        <v/>
      </c>
      <c r="AX1602" s="90" t="str">
        <f>IF($AV1602="", "", COUNTIF($AV$11:$AV$5010, "&lt;"&amp;$AV1602)+1+COUNTIF($AV$11:$AV1602, $AV1602)-1)</f>
        <v/>
      </c>
      <c r="AZ1602" s="111" t="str">
        <f>IF($B1602="", "", SUMIF('Shopping List'!$AV$11:$AV$25, $B1602, 'Shopping List'!$BN$11:$BN$25))</f>
        <v/>
      </c>
      <c r="BB1602" s="117" t="str">
        <f t="shared" si="377"/>
        <v/>
      </c>
    </row>
    <row r="1603" spans="1:54" x14ac:dyDescent="0.25">
      <c r="A1603" s="4"/>
      <c r="B1603" s="37"/>
      <c r="C1603" s="124"/>
      <c r="D1603" s="39"/>
      <c r="E1603" s="125"/>
      <c r="F1603" s="48"/>
      <c r="G1603" s="4"/>
      <c r="H1603" s="4"/>
      <c r="I1603" s="95" t="str">
        <f>IF($C1603="", "", IF(IFERROR(INDEX(Ingredients!$C$11:$C$310, MATCH($C1603, Ingredients!$B$11:$B$310, 0)), "")="", "", IFERROR(INDEX(Ingredients!$C$11:$C$310, MATCH($C1603, Ingredients!$B$11:$B$310, 0)), "")))</f>
        <v/>
      </c>
      <c r="J1603" s="73" t="str">
        <f>IF($B1603="", "", IF(IFERROR(INDEX(Meals!$C$11:$C$260, MATCH($B1603, Meals!$B$11:$B$260, 0)), "")="", "", IFERROR(INDEX(Meals!$C$11:$C$260, MATCH($B1603, Meals!$B$11:$B$260, 0)), "")))</f>
        <v/>
      </c>
      <c r="K1603" s="4"/>
      <c r="L1603" s="72" t="str">
        <f t="shared" si="367"/>
        <v/>
      </c>
      <c r="M1603" s="73" t="str">
        <f t="shared" si="368"/>
        <v/>
      </c>
      <c r="N1603" s="4"/>
      <c r="O1603" s="78" t="str">
        <f t="shared" si="369"/>
        <v/>
      </c>
      <c r="P1603" s="79" t="str">
        <f t="shared" si="370"/>
        <v/>
      </c>
      <c r="Q1603" s="4"/>
      <c r="R1603" s="90" t="str">
        <f t="shared" si="371"/>
        <v/>
      </c>
      <c r="S1603" s="4"/>
      <c r="Y1603" s="18" t="str">
        <f t="shared" si="372"/>
        <v/>
      </c>
      <c r="AA1603" s="18" t="str">
        <f t="shared" si="363"/>
        <v/>
      </c>
      <c r="AB1603" s="18" t="str">
        <f t="shared" si="364"/>
        <v/>
      </c>
      <c r="AC1603" s="18" t="str">
        <f t="shared" si="373"/>
        <v/>
      </c>
      <c r="AD1603" s="18" t="str">
        <f t="shared" si="373"/>
        <v/>
      </c>
      <c r="AE1603" s="18" t="str">
        <f t="shared" si="374"/>
        <v/>
      </c>
      <c r="AG1603" s="95" t="str">
        <f>IF($C1603="", "", IF(IFERROR(INDEX(Ingredients!C$11:C$310, MATCH($C1603, Ingredients!$B$11:$B$310, 0)), "")="", "", IFERROR(INDEX(Ingredients!C$11:C$310, MATCH($C1603, Ingredients!$B$11:$B$310, 0)), "")))</f>
        <v/>
      </c>
      <c r="AH1603" s="105" t="str">
        <f>IF($C1603="", "", IF(IFERROR(INDEX(Ingredients!D$11:D$310, MATCH($C1603, Ingredients!$B$11:$B$310, 0)), "")="", "", IFERROR(INDEX(Ingredients!D$11:D$310, MATCH($C1603, Ingredients!$B$11:$B$310, 0)), "")))</f>
        <v/>
      </c>
      <c r="AI1603" s="106" t="str">
        <f>IF($C1603="", "", IF(IFERROR(INDEX(Ingredients!E$11:E$310, MATCH($C1603, Ingredients!$B$11:$B$310, 0)), "")="", "", IFERROR(INDEX(Ingredients!E$11:E$310, MATCH($C1603, Ingredients!$B$11:$B$310, 0)), "")))</f>
        <v/>
      </c>
      <c r="AJ1603" s="108" t="str">
        <f>IF($C1603="", "", IF(IFERROR(INDEX(Ingredients!F$11:F$310, MATCH($C1603, Ingredients!$B$11:$B$310, 0)), "")="", "", IFERROR(INDEX(Ingredients!F$11:F$310, MATCH($C1603, Ingredients!$B$11:$B$310, 0)), "")))</f>
        <v/>
      </c>
      <c r="AK1603" s="106" t="str">
        <f>IF($C1603="", "", IF(IFERROR(INDEX(Ingredients!G$11:G$310, MATCH($C1603, Ingredients!$B$11:$B$310, 0)), "")="", "", IFERROR(INDEX(Ingredients!G$11:G$310, MATCH($C1603, Ingredients!$B$11:$B$310, 0)), "")))</f>
        <v/>
      </c>
      <c r="AL1603" s="79" t="str">
        <f>IF($C1603="", "", IF(IFERROR(INDEX(Ingredients!H$11:H$310, MATCH($C1603, Ingredients!$B$11:$B$310, 0)), "")="", "", IFERROR(INDEX(Ingredients!H$11:H$310, MATCH($C1603, Ingredients!$B$11:$B$310, 0)), "")))</f>
        <v/>
      </c>
      <c r="AN1603" s="83" t="str">
        <f t="shared" si="365"/>
        <v/>
      </c>
      <c r="AP1603" s="114" t="str">
        <f t="shared" si="375"/>
        <v/>
      </c>
      <c r="AR1603" s="117" t="str">
        <f>IF($C1603="", "", IF(IFERROR(INDEX(Ingredients!$AI$11:$AI$310, MATCH($C1603, Ingredients!$B$11:$B$310, 0)), "")="", "", IFERROR(INDEX(Ingredients!$AI$11:$AI$310, MATCH($C1603, Ingredients!$B$11:$B$310, 0)), "")))</f>
        <v/>
      </c>
      <c r="AT1603" s="120" t="str">
        <f t="shared" si="376"/>
        <v/>
      </c>
      <c r="AV1603" s="90" t="str">
        <f t="shared" si="366"/>
        <v/>
      </c>
      <c r="AX1603" s="90" t="str">
        <f>IF($AV1603="", "", COUNTIF($AV$11:$AV$5010, "&lt;"&amp;$AV1603)+1+COUNTIF($AV$11:$AV1603, $AV1603)-1)</f>
        <v/>
      </c>
      <c r="AZ1603" s="111" t="str">
        <f>IF($B1603="", "", SUMIF('Shopping List'!$AV$11:$AV$25, $B1603, 'Shopping List'!$BN$11:$BN$25))</f>
        <v/>
      </c>
      <c r="BB1603" s="117" t="str">
        <f t="shared" si="377"/>
        <v/>
      </c>
    </row>
    <row r="1604" spans="1:54" x14ac:dyDescent="0.25">
      <c r="A1604" s="4"/>
      <c r="B1604" s="37"/>
      <c r="C1604" s="124"/>
      <c r="D1604" s="39"/>
      <c r="E1604" s="125"/>
      <c r="F1604" s="48"/>
      <c r="G1604" s="4"/>
      <c r="H1604" s="4"/>
      <c r="I1604" s="95" t="str">
        <f>IF($C1604="", "", IF(IFERROR(INDEX(Ingredients!$C$11:$C$310, MATCH($C1604, Ingredients!$B$11:$B$310, 0)), "")="", "", IFERROR(INDEX(Ingredients!$C$11:$C$310, MATCH($C1604, Ingredients!$B$11:$B$310, 0)), "")))</f>
        <v/>
      </c>
      <c r="J1604" s="73" t="str">
        <f>IF($B1604="", "", IF(IFERROR(INDEX(Meals!$C$11:$C$260, MATCH($B1604, Meals!$B$11:$B$260, 0)), "")="", "", IFERROR(INDEX(Meals!$C$11:$C$260, MATCH($B1604, Meals!$B$11:$B$260, 0)), "")))</f>
        <v/>
      </c>
      <c r="K1604" s="4"/>
      <c r="L1604" s="72" t="str">
        <f t="shared" si="367"/>
        <v/>
      </c>
      <c r="M1604" s="73" t="str">
        <f t="shared" si="368"/>
        <v/>
      </c>
      <c r="N1604" s="4"/>
      <c r="O1604" s="78" t="str">
        <f t="shared" si="369"/>
        <v/>
      </c>
      <c r="P1604" s="79" t="str">
        <f t="shared" si="370"/>
        <v/>
      </c>
      <c r="Q1604" s="4"/>
      <c r="R1604" s="90" t="str">
        <f t="shared" si="371"/>
        <v/>
      </c>
      <c r="S1604" s="4"/>
      <c r="Y1604" s="18" t="str">
        <f t="shared" si="372"/>
        <v/>
      </c>
      <c r="AA1604" s="18" t="str">
        <f t="shared" si="363"/>
        <v/>
      </c>
      <c r="AB1604" s="18" t="str">
        <f t="shared" si="364"/>
        <v/>
      </c>
      <c r="AC1604" s="18" t="str">
        <f t="shared" si="373"/>
        <v/>
      </c>
      <c r="AD1604" s="18" t="str">
        <f t="shared" si="373"/>
        <v/>
      </c>
      <c r="AE1604" s="18" t="str">
        <f t="shared" si="374"/>
        <v/>
      </c>
      <c r="AG1604" s="95" t="str">
        <f>IF($C1604="", "", IF(IFERROR(INDEX(Ingredients!C$11:C$310, MATCH($C1604, Ingredients!$B$11:$B$310, 0)), "")="", "", IFERROR(INDEX(Ingredients!C$11:C$310, MATCH($C1604, Ingredients!$B$11:$B$310, 0)), "")))</f>
        <v/>
      </c>
      <c r="AH1604" s="105" t="str">
        <f>IF($C1604="", "", IF(IFERROR(INDEX(Ingredients!D$11:D$310, MATCH($C1604, Ingredients!$B$11:$B$310, 0)), "")="", "", IFERROR(INDEX(Ingredients!D$11:D$310, MATCH($C1604, Ingredients!$B$11:$B$310, 0)), "")))</f>
        <v/>
      </c>
      <c r="AI1604" s="106" t="str">
        <f>IF($C1604="", "", IF(IFERROR(INDEX(Ingredients!E$11:E$310, MATCH($C1604, Ingredients!$B$11:$B$310, 0)), "")="", "", IFERROR(INDEX(Ingredients!E$11:E$310, MATCH($C1604, Ingredients!$B$11:$B$310, 0)), "")))</f>
        <v/>
      </c>
      <c r="AJ1604" s="108" t="str">
        <f>IF($C1604="", "", IF(IFERROR(INDEX(Ingredients!F$11:F$310, MATCH($C1604, Ingredients!$B$11:$B$310, 0)), "")="", "", IFERROR(INDEX(Ingredients!F$11:F$310, MATCH($C1604, Ingredients!$B$11:$B$310, 0)), "")))</f>
        <v/>
      </c>
      <c r="AK1604" s="106" t="str">
        <f>IF($C1604="", "", IF(IFERROR(INDEX(Ingredients!G$11:G$310, MATCH($C1604, Ingredients!$B$11:$B$310, 0)), "")="", "", IFERROR(INDEX(Ingredients!G$11:G$310, MATCH($C1604, Ingredients!$B$11:$B$310, 0)), "")))</f>
        <v/>
      </c>
      <c r="AL1604" s="79" t="str">
        <f>IF($C1604="", "", IF(IFERROR(INDEX(Ingredients!H$11:H$310, MATCH($C1604, Ingredients!$B$11:$B$310, 0)), "")="", "", IFERROR(INDEX(Ingredients!H$11:H$310, MATCH($C1604, Ingredients!$B$11:$B$310, 0)), "")))</f>
        <v/>
      </c>
      <c r="AN1604" s="83" t="str">
        <f t="shared" si="365"/>
        <v/>
      </c>
      <c r="AP1604" s="114" t="str">
        <f t="shared" si="375"/>
        <v/>
      </c>
      <c r="AR1604" s="117" t="str">
        <f>IF($C1604="", "", IF(IFERROR(INDEX(Ingredients!$AI$11:$AI$310, MATCH($C1604, Ingredients!$B$11:$B$310, 0)), "")="", "", IFERROR(INDEX(Ingredients!$AI$11:$AI$310, MATCH($C1604, Ingredients!$B$11:$B$310, 0)), "")))</f>
        <v/>
      </c>
      <c r="AT1604" s="120" t="str">
        <f t="shared" si="376"/>
        <v/>
      </c>
      <c r="AV1604" s="90" t="str">
        <f t="shared" si="366"/>
        <v/>
      </c>
      <c r="AX1604" s="90" t="str">
        <f>IF($AV1604="", "", COUNTIF($AV$11:$AV$5010, "&lt;"&amp;$AV1604)+1+COUNTIF($AV$11:$AV1604, $AV1604)-1)</f>
        <v/>
      </c>
      <c r="AZ1604" s="111" t="str">
        <f>IF($B1604="", "", SUMIF('Shopping List'!$AV$11:$AV$25, $B1604, 'Shopping List'!$BN$11:$BN$25))</f>
        <v/>
      </c>
      <c r="BB1604" s="117" t="str">
        <f t="shared" si="377"/>
        <v/>
      </c>
    </row>
    <row r="1605" spans="1:54" x14ac:dyDescent="0.25">
      <c r="A1605" s="4"/>
      <c r="B1605" s="37"/>
      <c r="C1605" s="124"/>
      <c r="D1605" s="39"/>
      <c r="E1605" s="125"/>
      <c r="F1605" s="48"/>
      <c r="G1605" s="4"/>
      <c r="H1605" s="4"/>
      <c r="I1605" s="95" t="str">
        <f>IF($C1605="", "", IF(IFERROR(INDEX(Ingredients!$C$11:$C$310, MATCH($C1605, Ingredients!$B$11:$B$310, 0)), "")="", "", IFERROR(INDEX(Ingredients!$C$11:$C$310, MATCH($C1605, Ingredients!$B$11:$B$310, 0)), "")))</f>
        <v/>
      </c>
      <c r="J1605" s="73" t="str">
        <f>IF($B1605="", "", IF(IFERROR(INDEX(Meals!$C$11:$C$260, MATCH($B1605, Meals!$B$11:$B$260, 0)), "")="", "", IFERROR(INDEX(Meals!$C$11:$C$260, MATCH($B1605, Meals!$B$11:$B$260, 0)), "")))</f>
        <v/>
      </c>
      <c r="K1605" s="4"/>
      <c r="L1605" s="72" t="str">
        <f t="shared" si="367"/>
        <v/>
      </c>
      <c r="M1605" s="73" t="str">
        <f t="shared" si="368"/>
        <v/>
      </c>
      <c r="N1605" s="4"/>
      <c r="O1605" s="78" t="str">
        <f t="shared" si="369"/>
        <v/>
      </c>
      <c r="P1605" s="79" t="str">
        <f t="shared" si="370"/>
        <v/>
      </c>
      <c r="Q1605" s="4"/>
      <c r="R1605" s="90" t="str">
        <f t="shared" si="371"/>
        <v/>
      </c>
      <c r="S1605" s="4"/>
      <c r="Y1605" s="18" t="str">
        <f t="shared" si="372"/>
        <v/>
      </c>
      <c r="AA1605" s="18" t="str">
        <f t="shared" si="363"/>
        <v/>
      </c>
      <c r="AB1605" s="18" t="str">
        <f t="shared" si="364"/>
        <v/>
      </c>
      <c r="AC1605" s="18" t="str">
        <f t="shared" si="373"/>
        <v/>
      </c>
      <c r="AD1605" s="18" t="str">
        <f t="shared" si="373"/>
        <v/>
      </c>
      <c r="AE1605" s="18" t="str">
        <f t="shared" si="374"/>
        <v/>
      </c>
      <c r="AG1605" s="95" t="str">
        <f>IF($C1605="", "", IF(IFERROR(INDEX(Ingredients!C$11:C$310, MATCH($C1605, Ingredients!$B$11:$B$310, 0)), "")="", "", IFERROR(INDEX(Ingredients!C$11:C$310, MATCH($C1605, Ingredients!$B$11:$B$310, 0)), "")))</f>
        <v/>
      </c>
      <c r="AH1605" s="105" t="str">
        <f>IF($C1605="", "", IF(IFERROR(INDEX(Ingredients!D$11:D$310, MATCH($C1605, Ingredients!$B$11:$B$310, 0)), "")="", "", IFERROR(INDEX(Ingredients!D$11:D$310, MATCH($C1605, Ingredients!$B$11:$B$310, 0)), "")))</f>
        <v/>
      </c>
      <c r="AI1605" s="106" t="str">
        <f>IF($C1605="", "", IF(IFERROR(INDEX(Ingredients!E$11:E$310, MATCH($C1605, Ingredients!$B$11:$B$310, 0)), "")="", "", IFERROR(INDEX(Ingredients!E$11:E$310, MATCH($C1605, Ingredients!$B$11:$B$310, 0)), "")))</f>
        <v/>
      </c>
      <c r="AJ1605" s="108" t="str">
        <f>IF($C1605="", "", IF(IFERROR(INDEX(Ingredients!F$11:F$310, MATCH($C1605, Ingredients!$B$11:$B$310, 0)), "")="", "", IFERROR(INDEX(Ingredients!F$11:F$310, MATCH($C1605, Ingredients!$B$11:$B$310, 0)), "")))</f>
        <v/>
      </c>
      <c r="AK1605" s="106" t="str">
        <f>IF($C1605="", "", IF(IFERROR(INDEX(Ingredients!G$11:G$310, MATCH($C1605, Ingredients!$B$11:$B$310, 0)), "")="", "", IFERROR(INDEX(Ingredients!G$11:G$310, MATCH($C1605, Ingredients!$B$11:$B$310, 0)), "")))</f>
        <v/>
      </c>
      <c r="AL1605" s="79" t="str">
        <f>IF($C1605="", "", IF(IFERROR(INDEX(Ingredients!H$11:H$310, MATCH($C1605, Ingredients!$B$11:$B$310, 0)), "")="", "", IFERROR(INDEX(Ingredients!H$11:H$310, MATCH($C1605, Ingredients!$B$11:$B$310, 0)), "")))</f>
        <v/>
      </c>
      <c r="AN1605" s="83" t="str">
        <f t="shared" si="365"/>
        <v/>
      </c>
      <c r="AP1605" s="114" t="str">
        <f t="shared" si="375"/>
        <v/>
      </c>
      <c r="AR1605" s="117" t="str">
        <f>IF($C1605="", "", IF(IFERROR(INDEX(Ingredients!$AI$11:$AI$310, MATCH($C1605, Ingredients!$B$11:$B$310, 0)), "")="", "", IFERROR(INDEX(Ingredients!$AI$11:$AI$310, MATCH($C1605, Ingredients!$B$11:$B$310, 0)), "")))</f>
        <v/>
      </c>
      <c r="AT1605" s="120" t="str">
        <f t="shared" si="376"/>
        <v/>
      </c>
      <c r="AV1605" s="90" t="str">
        <f t="shared" si="366"/>
        <v/>
      </c>
      <c r="AX1605" s="90" t="str">
        <f>IF($AV1605="", "", COUNTIF($AV$11:$AV$5010, "&lt;"&amp;$AV1605)+1+COUNTIF($AV$11:$AV1605, $AV1605)-1)</f>
        <v/>
      </c>
      <c r="AZ1605" s="111" t="str">
        <f>IF($B1605="", "", SUMIF('Shopping List'!$AV$11:$AV$25, $B1605, 'Shopping List'!$BN$11:$BN$25))</f>
        <v/>
      </c>
      <c r="BB1605" s="117" t="str">
        <f t="shared" si="377"/>
        <v/>
      </c>
    </row>
    <row r="1606" spans="1:54" x14ac:dyDescent="0.25">
      <c r="A1606" s="4"/>
      <c r="B1606" s="37"/>
      <c r="C1606" s="124"/>
      <c r="D1606" s="39"/>
      <c r="E1606" s="125"/>
      <c r="F1606" s="48"/>
      <c r="G1606" s="4"/>
      <c r="H1606" s="4"/>
      <c r="I1606" s="95" t="str">
        <f>IF($C1606="", "", IF(IFERROR(INDEX(Ingredients!$C$11:$C$310, MATCH($C1606, Ingredients!$B$11:$B$310, 0)), "")="", "", IFERROR(INDEX(Ingredients!$C$11:$C$310, MATCH($C1606, Ingredients!$B$11:$B$310, 0)), "")))</f>
        <v/>
      </c>
      <c r="J1606" s="73" t="str">
        <f>IF($B1606="", "", IF(IFERROR(INDEX(Meals!$C$11:$C$260, MATCH($B1606, Meals!$B$11:$B$260, 0)), "")="", "", IFERROR(INDEX(Meals!$C$11:$C$260, MATCH($B1606, Meals!$B$11:$B$260, 0)), "")))</f>
        <v/>
      </c>
      <c r="K1606" s="4"/>
      <c r="L1606" s="72" t="str">
        <f t="shared" si="367"/>
        <v/>
      </c>
      <c r="M1606" s="73" t="str">
        <f t="shared" si="368"/>
        <v/>
      </c>
      <c r="N1606" s="4"/>
      <c r="O1606" s="78" t="str">
        <f t="shared" si="369"/>
        <v/>
      </c>
      <c r="P1606" s="79" t="str">
        <f t="shared" si="370"/>
        <v/>
      </c>
      <c r="Q1606" s="4"/>
      <c r="R1606" s="90" t="str">
        <f t="shared" si="371"/>
        <v/>
      </c>
      <c r="S1606" s="4"/>
      <c r="Y1606" s="18" t="str">
        <f t="shared" si="372"/>
        <v/>
      </c>
      <c r="AA1606" s="18" t="str">
        <f t="shared" si="363"/>
        <v/>
      </c>
      <c r="AB1606" s="18" t="str">
        <f t="shared" si="364"/>
        <v/>
      </c>
      <c r="AC1606" s="18" t="str">
        <f t="shared" si="373"/>
        <v/>
      </c>
      <c r="AD1606" s="18" t="str">
        <f t="shared" si="373"/>
        <v/>
      </c>
      <c r="AE1606" s="18" t="str">
        <f t="shared" si="374"/>
        <v/>
      </c>
      <c r="AG1606" s="95" t="str">
        <f>IF($C1606="", "", IF(IFERROR(INDEX(Ingredients!C$11:C$310, MATCH($C1606, Ingredients!$B$11:$B$310, 0)), "")="", "", IFERROR(INDEX(Ingredients!C$11:C$310, MATCH($C1606, Ingredients!$B$11:$B$310, 0)), "")))</f>
        <v/>
      </c>
      <c r="AH1606" s="105" t="str">
        <f>IF($C1606="", "", IF(IFERROR(INDEX(Ingredients!D$11:D$310, MATCH($C1606, Ingredients!$B$11:$B$310, 0)), "")="", "", IFERROR(INDEX(Ingredients!D$11:D$310, MATCH($C1606, Ingredients!$B$11:$B$310, 0)), "")))</f>
        <v/>
      </c>
      <c r="AI1606" s="106" t="str">
        <f>IF($C1606="", "", IF(IFERROR(INDEX(Ingredients!E$11:E$310, MATCH($C1606, Ingredients!$B$11:$B$310, 0)), "")="", "", IFERROR(INDEX(Ingredients!E$11:E$310, MATCH($C1606, Ingredients!$B$11:$B$310, 0)), "")))</f>
        <v/>
      </c>
      <c r="AJ1606" s="108" t="str">
        <f>IF($C1606="", "", IF(IFERROR(INDEX(Ingredients!F$11:F$310, MATCH($C1606, Ingredients!$B$11:$B$310, 0)), "")="", "", IFERROR(INDEX(Ingredients!F$11:F$310, MATCH($C1606, Ingredients!$B$11:$B$310, 0)), "")))</f>
        <v/>
      </c>
      <c r="AK1606" s="106" t="str">
        <f>IF($C1606="", "", IF(IFERROR(INDEX(Ingredients!G$11:G$310, MATCH($C1606, Ingredients!$B$11:$B$310, 0)), "")="", "", IFERROR(INDEX(Ingredients!G$11:G$310, MATCH($C1606, Ingredients!$B$11:$B$310, 0)), "")))</f>
        <v/>
      </c>
      <c r="AL1606" s="79" t="str">
        <f>IF($C1606="", "", IF(IFERROR(INDEX(Ingredients!H$11:H$310, MATCH($C1606, Ingredients!$B$11:$B$310, 0)), "")="", "", IFERROR(INDEX(Ingredients!H$11:H$310, MATCH($C1606, Ingredients!$B$11:$B$310, 0)), "")))</f>
        <v/>
      </c>
      <c r="AN1606" s="83" t="str">
        <f t="shared" si="365"/>
        <v/>
      </c>
      <c r="AP1606" s="114" t="str">
        <f t="shared" si="375"/>
        <v/>
      </c>
      <c r="AR1606" s="117" t="str">
        <f>IF($C1606="", "", IF(IFERROR(INDEX(Ingredients!$AI$11:$AI$310, MATCH($C1606, Ingredients!$B$11:$B$310, 0)), "")="", "", IFERROR(INDEX(Ingredients!$AI$11:$AI$310, MATCH($C1606, Ingredients!$B$11:$B$310, 0)), "")))</f>
        <v/>
      </c>
      <c r="AT1606" s="120" t="str">
        <f t="shared" si="376"/>
        <v/>
      </c>
      <c r="AV1606" s="90" t="str">
        <f t="shared" si="366"/>
        <v/>
      </c>
      <c r="AX1606" s="90" t="str">
        <f>IF($AV1606="", "", COUNTIF($AV$11:$AV$5010, "&lt;"&amp;$AV1606)+1+COUNTIF($AV$11:$AV1606, $AV1606)-1)</f>
        <v/>
      </c>
      <c r="AZ1606" s="111" t="str">
        <f>IF($B1606="", "", SUMIF('Shopping List'!$AV$11:$AV$25, $B1606, 'Shopping List'!$BN$11:$BN$25))</f>
        <v/>
      </c>
      <c r="BB1606" s="117" t="str">
        <f t="shared" si="377"/>
        <v/>
      </c>
    </row>
    <row r="1607" spans="1:54" x14ac:dyDescent="0.25">
      <c r="A1607" s="4"/>
      <c r="B1607" s="37"/>
      <c r="C1607" s="124"/>
      <c r="D1607" s="39"/>
      <c r="E1607" s="125"/>
      <c r="F1607" s="48"/>
      <c r="G1607" s="4"/>
      <c r="H1607" s="4"/>
      <c r="I1607" s="95" t="str">
        <f>IF($C1607="", "", IF(IFERROR(INDEX(Ingredients!$C$11:$C$310, MATCH($C1607, Ingredients!$B$11:$B$310, 0)), "")="", "", IFERROR(INDEX(Ingredients!$C$11:$C$310, MATCH($C1607, Ingredients!$B$11:$B$310, 0)), "")))</f>
        <v/>
      </c>
      <c r="J1607" s="73" t="str">
        <f>IF($B1607="", "", IF(IFERROR(INDEX(Meals!$C$11:$C$260, MATCH($B1607, Meals!$B$11:$B$260, 0)), "")="", "", IFERROR(INDEX(Meals!$C$11:$C$260, MATCH($B1607, Meals!$B$11:$B$260, 0)), "")))</f>
        <v/>
      </c>
      <c r="K1607" s="4"/>
      <c r="L1607" s="72" t="str">
        <f t="shared" si="367"/>
        <v/>
      </c>
      <c r="M1607" s="73" t="str">
        <f t="shared" si="368"/>
        <v/>
      </c>
      <c r="N1607" s="4"/>
      <c r="O1607" s="78" t="str">
        <f t="shared" si="369"/>
        <v/>
      </c>
      <c r="P1607" s="79" t="str">
        <f t="shared" si="370"/>
        <v/>
      </c>
      <c r="Q1607" s="4"/>
      <c r="R1607" s="90" t="str">
        <f t="shared" si="371"/>
        <v/>
      </c>
      <c r="S1607" s="4"/>
      <c r="Y1607" s="18" t="str">
        <f t="shared" si="372"/>
        <v/>
      </c>
      <c r="AA1607" s="18" t="str">
        <f t="shared" si="363"/>
        <v/>
      </c>
      <c r="AB1607" s="18" t="str">
        <f t="shared" si="364"/>
        <v/>
      </c>
      <c r="AC1607" s="18" t="str">
        <f t="shared" si="373"/>
        <v/>
      </c>
      <c r="AD1607" s="18" t="str">
        <f t="shared" si="373"/>
        <v/>
      </c>
      <c r="AE1607" s="18" t="str">
        <f t="shared" si="374"/>
        <v/>
      </c>
      <c r="AG1607" s="95" t="str">
        <f>IF($C1607="", "", IF(IFERROR(INDEX(Ingredients!C$11:C$310, MATCH($C1607, Ingredients!$B$11:$B$310, 0)), "")="", "", IFERROR(INDEX(Ingredients!C$11:C$310, MATCH($C1607, Ingredients!$B$11:$B$310, 0)), "")))</f>
        <v/>
      </c>
      <c r="AH1607" s="105" t="str">
        <f>IF($C1607="", "", IF(IFERROR(INDEX(Ingredients!D$11:D$310, MATCH($C1607, Ingredients!$B$11:$B$310, 0)), "")="", "", IFERROR(INDEX(Ingredients!D$11:D$310, MATCH($C1607, Ingredients!$B$11:$B$310, 0)), "")))</f>
        <v/>
      </c>
      <c r="AI1607" s="106" t="str">
        <f>IF($C1607="", "", IF(IFERROR(INDEX(Ingredients!E$11:E$310, MATCH($C1607, Ingredients!$B$11:$B$310, 0)), "")="", "", IFERROR(INDEX(Ingredients!E$11:E$310, MATCH($C1607, Ingredients!$B$11:$B$310, 0)), "")))</f>
        <v/>
      </c>
      <c r="AJ1607" s="108" t="str">
        <f>IF($C1607="", "", IF(IFERROR(INDEX(Ingredients!F$11:F$310, MATCH($C1607, Ingredients!$B$11:$B$310, 0)), "")="", "", IFERROR(INDEX(Ingredients!F$11:F$310, MATCH($C1607, Ingredients!$B$11:$B$310, 0)), "")))</f>
        <v/>
      </c>
      <c r="AK1607" s="106" t="str">
        <f>IF($C1607="", "", IF(IFERROR(INDEX(Ingredients!G$11:G$310, MATCH($C1607, Ingredients!$B$11:$B$310, 0)), "")="", "", IFERROR(INDEX(Ingredients!G$11:G$310, MATCH($C1607, Ingredients!$B$11:$B$310, 0)), "")))</f>
        <v/>
      </c>
      <c r="AL1607" s="79" t="str">
        <f>IF($C1607="", "", IF(IFERROR(INDEX(Ingredients!H$11:H$310, MATCH($C1607, Ingredients!$B$11:$B$310, 0)), "")="", "", IFERROR(INDEX(Ingredients!H$11:H$310, MATCH($C1607, Ingredients!$B$11:$B$310, 0)), "")))</f>
        <v/>
      </c>
      <c r="AN1607" s="83" t="str">
        <f t="shared" si="365"/>
        <v/>
      </c>
      <c r="AP1607" s="114" t="str">
        <f t="shared" si="375"/>
        <v/>
      </c>
      <c r="AR1607" s="117" t="str">
        <f>IF($C1607="", "", IF(IFERROR(INDEX(Ingredients!$AI$11:$AI$310, MATCH($C1607, Ingredients!$B$11:$B$310, 0)), "")="", "", IFERROR(INDEX(Ingredients!$AI$11:$AI$310, MATCH($C1607, Ingredients!$B$11:$B$310, 0)), "")))</f>
        <v/>
      </c>
      <c r="AT1607" s="120" t="str">
        <f t="shared" si="376"/>
        <v/>
      </c>
      <c r="AV1607" s="90" t="str">
        <f t="shared" si="366"/>
        <v/>
      </c>
      <c r="AX1607" s="90" t="str">
        <f>IF($AV1607="", "", COUNTIF($AV$11:$AV$5010, "&lt;"&amp;$AV1607)+1+COUNTIF($AV$11:$AV1607, $AV1607)-1)</f>
        <v/>
      </c>
      <c r="AZ1607" s="111" t="str">
        <f>IF($B1607="", "", SUMIF('Shopping List'!$AV$11:$AV$25, $B1607, 'Shopping List'!$BN$11:$BN$25))</f>
        <v/>
      </c>
      <c r="BB1607" s="117" t="str">
        <f t="shared" si="377"/>
        <v/>
      </c>
    </row>
    <row r="1608" spans="1:54" x14ac:dyDescent="0.25">
      <c r="A1608" s="4"/>
      <c r="B1608" s="37"/>
      <c r="C1608" s="124"/>
      <c r="D1608" s="39"/>
      <c r="E1608" s="125"/>
      <c r="F1608" s="48"/>
      <c r="G1608" s="4"/>
      <c r="H1608" s="4"/>
      <c r="I1608" s="95" t="str">
        <f>IF($C1608="", "", IF(IFERROR(INDEX(Ingredients!$C$11:$C$310, MATCH($C1608, Ingredients!$B$11:$B$310, 0)), "")="", "", IFERROR(INDEX(Ingredients!$C$11:$C$310, MATCH($C1608, Ingredients!$B$11:$B$310, 0)), "")))</f>
        <v/>
      </c>
      <c r="J1608" s="73" t="str">
        <f>IF($B1608="", "", IF(IFERROR(INDEX(Meals!$C$11:$C$260, MATCH($B1608, Meals!$B$11:$B$260, 0)), "")="", "", IFERROR(INDEX(Meals!$C$11:$C$260, MATCH($B1608, Meals!$B$11:$B$260, 0)), "")))</f>
        <v/>
      </c>
      <c r="K1608" s="4"/>
      <c r="L1608" s="72" t="str">
        <f t="shared" si="367"/>
        <v/>
      </c>
      <c r="M1608" s="73" t="str">
        <f t="shared" si="368"/>
        <v/>
      </c>
      <c r="N1608" s="4"/>
      <c r="O1608" s="78" t="str">
        <f t="shared" si="369"/>
        <v/>
      </c>
      <c r="P1608" s="79" t="str">
        <f t="shared" si="370"/>
        <v/>
      </c>
      <c r="Q1608" s="4"/>
      <c r="R1608" s="90" t="str">
        <f t="shared" si="371"/>
        <v/>
      </c>
      <c r="S1608" s="4"/>
      <c r="Y1608" s="18" t="str">
        <f t="shared" si="372"/>
        <v/>
      </c>
      <c r="AA1608" s="18" t="str">
        <f t="shared" si="363"/>
        <v/>
      </c>
      <c r="AB1608" s="18" t="str">
        <f t="shared" si="364"/>
        <v/>
      </c>
      <c r="AC1608" s="18" t="str">
        <f t="shared" si="373"/>
        <v/>
      </c>
      <c r="AD1608" s="18" t="str">
        <f t="shared" si="373"/>
        <v/>
      </c>
      <c r="AE1608" s="18" t="str">
        <f t="shared" si="374"/>
        <v/>
      </c>
      <c r="AG1608" s="95" t="str">
        <f>IF($C1608="", "", IF(IFERROR(INDEX(Ingredients!C$11:C$310, MATCH($C1608, Ingredients!$B$11:$B$310, 0)), "")="", "", IFERROR(INDEX(Ingredients!C$11:C$310, MATCH($C1608, Ingredients!$B$11:$B$310, 0)), "")))</f>
        <v/>
      </c>
      <c r="AH1608" s="105" t="str">
        <f>IF($C1608="", "", IF(IFERROR(INDEX(Ingredients!D$11:D$310, MATCH($C1608, Ingredients!$B$11:$B$310, 0)), "")="", "", IFERROR(INDEX(Ingredients!D$11:D$310, MATCH($C1608, Ingredients!$B$11:$B$310, 0)), "")))</f>
        <v/>
      </c>
      <c r="AI1608" s="106" t="str">
        <f>IF($C1608="", "", IF(IFERROR(INDEX(Ingredients!E$11:E$310, MATCH($C1608, Ingredients!$B$11:$B$310, 0)), "")="", "", IFERROR(INDEX(Ingredients!E$11:E$310, MATCH($C1608, Ingredients!$B$11:$B$310, 0)), "")))</f>
        <v/>
      </c>
      <c r="AJ1608" s="108" t="str">
        <f>IF($C1608="", "", IF(IFERROR(INDEX(Ingredients!F$11:F$310, MATCH($C1608, Ingredients!$B$11:$B$310, 0)), "")="", "", IFERROR(INDEX(Ingredients!F$11:F$310, MATCH($C1608, Ingredients!$B$11:$B$310, 0)), "")))</f>
        <v/>
      </c>
      <c r="AK1608" s="106" t="str">
        <f>IF($C1608="", "", IF(IFERROR(INDEX(Ingredients!G$11:G$310, MATCH($C1608, Ingredients!$B$11:$B$310, 0)), "")="", "", IFERROR(INDEX(Ingredients!G$11:G$310, MATCH($C1608, Ingredients!$B$11:$B$310, 0)), "")))</f>
        <v/>
      </c>
      <c r="AL1608" s="79" t="str">
        <f>IF($C1608="", "", IF(IFERROR(INDEX(Ingredients!H$11:H$310, MATCH($C1608, Ingredients!$B$11:$B$310, 0)), "")="", "", IFERROR(INDEX(Ingredients!H$11:H$310, MATCH($C1608, Ingredients!$B$11:$B$310, 0)), "")))</f>
        <v/>
      </c>
      <c r="AN1608" s="83" t="str">
        <f t="shared" si="365"/>
        <v/>
      </c>
      <c r="AP1608" s="114" t="str">
        <f t="shared" si="375"/>
        <v/>
      </c>
      <c r="AR1608" s="117" t="str">
        <f>IF($C1608="", "", IF(IFERROR(INDEX(Ingredients!$AI$11:$AI$310, MATCH($C1608, Ingredients!$B$11:$B$310, 0)), "")="", "", IFERROR(INDEX(Ingredients!$AI$11:$AI$310, MATCH($C1608, Ingredients!$B$11:$B$310, 0)), "")))</f>
        <v/>
      </c>
      <c r="AT1608" s="120" t="str">
        <f t="shared" si="376"/>
        <v/>
      </c>
      <c r="AV1608" s="90" t="str">
        <f t="shared" si="366"/>
        <v/>
      </c>
      <c r="AX1608" s="90" t="str">
        <f>IF($AV1608="", "", COUNTIF($AV$11:$AV$5010, "&lt;"&amp;$AV1608)+1+COUNTIF($AV$11:$AV1608, $AV1608)-1)</f>
        <v/>
      </c>
      <c r="AZ1608" s="111" t="str">
        <f>IF($B1608="", "", SUMIF('Shopping List'!$AV$11:$AV$25, $B1608, 'Shopping List'!$BN$11:$BN$25))</f>
        <v/>
      </c>
      <c r="BB1608" s="117" t="str">
        <f t="shared" si="377"/>
        <v/>
      </c>
    </row>
    <row r="1609" spans="1:54" x14ac:dyDescent="0.25">
      <c r="A1609" s="4"/>
      <c r="B1609" s="37"/>
      <c r="C1609" s="124"/>
      <c r="D1609" s="39"/>
      <c r="E1609" s="125"/>
      <c r="F1609" s="48"/>
      <c r="G1609" s="4"/>
      <c r="H1609" s="4"/>
      <c r="I1609" s="95" t="str">
        <f>IF($C1609="", "", IF(IFERROR(INDEX(Ingredients!$C$11:$C$310, MATCH($C1609, Ingredients!$B$11:$B$310, 0)), "")="", "", IFERROR(INDEX(Ingredients!$C$11:$C$310, MATCH($C1609, Ingredients!$B$11:$B$310, 0)), "")))</f>
        <v/>
      </c>
      <c r="J1609" s="73" t="str">
        <f>IF($B1609="", "", IF(IFERROR(INDEX(Meals!$C$11:$C$260, MATCH($B1609, Meals!$B$11:$B$260, 0)), "")="", "", IFERROR(INDEX(Meals!$C$11:$C$260, MATCH($B1609, Meals!$B$11:$B$260, 0)), "")))</f>
        <v/>
      </c>
      <c r="K1609" s="4"/>
      <c r="L1609" s="72" t="str">
        <f t="shared" si="367"/>
        <v/>
      </c>
      <c r="M1609" s="73" t="str">
        <f t="shared" si="368"/>
        <v/>
      </c>
      <c r="N1609" s="4"/>
      <c r="O1609" s="78" t="str">
        <f t="shared" si="369"/>
        <v/>
      </c>
      <c r="P1609" s="79" t="str">
        <f t="shared" si="370"/>
        <v/>
      </c>
      <c r="Q1609" s="4"/>
      <c r="R1609" s="90" t="str">
        <f t="shared" si="371"/>
        <v/>
      </c>
      <c r="S1609" s="4"/>
      <c r="Y1609" s="18" t="str">
        <f t="shared" si="372"/>
        <v/>
      </c>
      <c r="AA1609" s="18" t="str">
        <f t="shared" si="363"/>
        <v/>
      </c>
      <c r="AB1609" s="18" t="str">
        <f t="shared" si="364"/>
        <v/>
      </c>
      <c r="AC1609" s="18" t="str">
        <f t="shared" si="373"/>
        <v/>
      </c>
      <c r="AD1609" s="18" t="str">
        <f t="shared" si="373"/>
        <v/>
      </c>
      <c r="AE1609" s="18" t="str">
        <f t="shared" si="374"/>
        <v/>
      </c>
      <c r="AG1609" s="95" t="str">
        <f>IF($C1609="", "", IF(IFERROR(INDEX(Ingredients!C$11:C$310, MATCH($C1609, Ingredients!$B$11:$B$310, 0)), "")="", "", IFERROR(INDEX(Ingredients!C$11:C$310, MATCH($C1609, Ingredients!$B$11:$B$310, 0)), "")))</f>
        <v/>
      </c>
      <c r="AH1609" s="105" t="str">
        <f>IF($C1609="", "", IF(IFERROR(INDEX(Ingredients!D$11:D$310, MATCH($C1609, Ingredients!$B$11:$B$310, 0)), "")="", "", IFERROR(INDEX(Ingredients!D$11:D$310, MATCH($C1609, Ingredients!$B$11:$B$310, 0)), "")))</f>
        <v/>
      </c>
      <c r="AI1609" s="106" t="str">
        <f>IF($C1609="", "", IF(IFERROR(INDEX(Ingredients!E$11:E$310, MATCH($C1609, Ingredients!$B$11:$B$310, 0)), "")="", "", IFERROR(INDEX(Ingredients!E$11:E$310, MATCH($C1609, Ingredients!$B$11:$B$310, 0)), "")))</f>
        <v/>
      </c>
      <c r="AJ1609" s="108" t="str">
        <f>IF($C1609="", "", IF(IFERROR(INDEX(Ingredients!F$11:F$310, MATCH($C1609, Ingredients!$B$11:$B$310, 0)), "")="", "", IFERROR(INDEX(Ingredients!F$11:F$310, MATCH($C1609, Ingredients!$B$11:$B$310, 0)), "")))</f>
        <v/>
      </c>
      <c r="AK1609" s="106" t="str">
        <f>IF($C1609="", "", IF(IFERROR(INDEX(Ingredients!G$11:G$310, MATCH($C1609, Ingredients!$B$11:$B$310, 0)), "")="", "", IFERROR(INDEX(Ingredients!G$11:G$310, MATCH($C1609, Ingredients!$B$11:$B$310, 0)), "")))</f>
        <v/>
      </c>
      <c r="AL1609" s="79" t="str">
        <f>IF($C1609="", "", IF(IFERROR(INDEX(Ingredients!H$11:H$310, MATCH($C1609, Ingredients!$B$11:$B$310, 0)), "")="", "", IFERROR(INDEX(Ingredients!H$11:H$310, MATCH($C1609, Ingredients!$B$11:$B$310, 0)), "")))</f>
        <v/>
      </c>
      <c r="AN1609" s="83" t="str">
        <f t="shared" si="365"/>
        <v/>
      </c>
      <c r="AP1609" s="114" t="str">
        <f t="shared" si="375"/>
        <v/>
      </c>
      <c r="AR1609" s="117" t="str">
        <f>IF($C1609="", "", IF(IFERROR(INDEX(Ingredients!$AI$11:$AI$310, MATCH($C1609, Ingredients!$B$11:$B$310, 0)), "")="", "", IFERROR(INDEX(Ingredients!$AI$11:$AI$310, MATCH($C1609, Ingredients!$B$11:$B$310, 0)), "")))</f>
        <v/>
      </c>
      <c r="AT1609" s="120" t="str">
        <f t="shared" si="376"/>
        <v/>
      </c>
      <c r="AV1609" s="90" t="str">
        <f t="shared" si="366"/>
        <v/>
      </c>
      <c r="AX1609" s="90" t="str">
        <f>IF($AV1609="", "", COUNTIF($AV$11:$AV$5010, "&lt;"&amp;$AV1609)+1+COUNTIF($AV$11:$AV1609, $AV1609)-1)</f>
        <v/>
      </c>
      <c r="AZ1609" s="111" t="str">
        <f>IF($B1609="", "", SUMIF('Shopping List'!$AV$11:$AV$25, $B1609, 'Shopping List'!$BN$11:$BN$25))</f>
        <v/>
      </c>
      <c r="BB1609" s="117" t="str">
        <f t="shared" si="377"/>
        <v/>
      </c>
    </row>
    <row r="1610" spans="1:54" x14ac:dyDescent="0.25">
      <c r="A1610" s="4"/>
      <c r="B1610" s="37"/>
      <c r="C1610" s="124"/>
      <c r="D1610" s="39"/>
      <c r="E1610" s="125"/>
      <c r="F1610" s="48"/>
      <c r="G1610" s="4"/>
      <c r="H1610" s="4"/>
      <c r="I1610" s="95" t="str">
        <f>IF($C1610="", "", IF(IFERROR(INDEX(Ingredients!$C$11:$C$310, MATCH($C1610, Ingredients!$B$11:$B$310, 0)), "")="", "", IFERROR(INDEX(Ingredients!$C$11:$C$310, MATCH($C1610, Ingredients!$B$11:$B$310, 0)), "")))</f>
        <v/>
      </c>
      <c r="J1610" s="73" t="str">
        <f>IF($B1610="", "", IF(IFERROR(INDEX(Meals!$C$11:$C$260, MATCH($B1610, Meals!$B$11:$B$260, 0)), "")="", "", IFERROR(INDEX(Meals!$C$11:$C$260, MATCH($B1610, Meals!$B$11:$B$260, 0)), "")))</f>
        <v/>
      </c>
      <c r="K1610" s="4"/>
      <c r="L1610" s="72" t="str">
        <f t="shared" si="367"/>
        <v/>
      </c>
      <c r="M1610" s="73" t="str">
        <f t="shared" si="368"/>
        <v/>
      </c>
      <c r="N1610" s="4"/>
      <c r="O1610" s="78" t="str">
        <f t="shared" si="369"/>
        <v/>
      </c>
      <c r="P1610" s="79" t="str">
        <f t="shared" si="370"/>
        <v/>
      </c>
      <c r="Q1610" s="4"/>
      <c r="R1610" s="90" t="str">
        <f t="shared" si="371"/>
        <v/>
      </c>
      <c r="S1610" s="4"/>
      <c r="Y1610" s="18" t="str">
        <f t="shared" si="372"/>
        <v/>
      </c>
      <c r="AA1610" s="18" t="str">
        <f t="shared" si="363"/>
        <v/>
      </c>
      <c r="AB1610" s="18" t="str">
        <f t="shared" si="364"/>
        <v/>
      </c>
      <c r="AC1610" s="18" t="str">
        <f t="shared" si="373"/>
        <v/>
      </c>
      <c r="AD1610" s="18" t="str">
        <f t="shared" si="373"/>
        <v/>
      </c>
      <c r="AE1610" s="18" t="str">
        <f t="shared" si="374"/>
        <v/>
      </c>
      <c r="AG1610" s="95" t="str">
        <f>IF($C1610="", "", IF(IFERROR(INDEX(Ingredients!C$11:C$310, MATCH($C1610, Ingredients!$B$11:$B$310, 0)), "")="", "", IFERROR(INDEX(Ingredients!C$11:C$310, MATCH($C1610, Ingredients!$B$11:$B$310, 0)), "")))</f>
        <v/>
      </c>
      <c r="AH1610" s="105" t="str">
        <f>IF($C1610="", "", IF(IFERROR(INDEX(Ingredients!D$11:D$310, MATCH($C1610, Ingredients!$B$11:$B$310, 0)), "")="", "", IFERROR(INDEX(Ingredients!D$11:D$310, MATCH($C1610, Ingredients!$B$11:$B$310, 0)), "")))</f>
        <v/>
      </c>
      <c r="AI1610" s="106" t="str">
        <f>IF($C1610="", "", IF(IFERROR(INDEX(Ingredients!E$11:E$310, MATCH($C1610, Ingredients!$B$11:$B$310, 0)), "")="", "", IFERROR(INDEX(Ingredients!E$11:E$310, MATCH($C1610, Ingredients!$B$11:$B$310, 0)), "")))</f>
        <v/>
      </c>
      <c r="AJ1610" s="108" t="str">
        <f>IF($C1610="", "", IF(IFERROR(INDEX(Ingredients!F$11:F$310, MATCH($C1610, Ingredients!$B$11:$B$310, 0)), "")="", "", IFERROR(INDEX(Ingredients!F$11:F$310, MATCH($C1610, Ingredients!$B$11:$B$310, 0)), "")))</f>
        <v/>
      </c>
      <c r="AK1610" s="106" t="str">
        <f>IF($C1610="", "", IF(IFERROR(INDEX(Ingredients!G$11:G$310, MATCH($C1610, Ingredients!$B$11:$B$310, 0)), "")="", "", IFERROR(INDEX(Ingredients!G$11:G$310, MATCH($C1610, Ingredients!$B$11:$B$310, 0)), "")))</f>
        <v/>
      </c>
      <c r="AL1610" s="79" t="str">
        <f>IF($C1610="", "", IF(IFERROR(INDEX(Ingredients!H$11:H$310, MATCH($C1610, Ingredients!$B$11:$B$310, 0)), "")="", "", IFERROR(INDEX(Ingredients!H$11:H$310, MATCH($C1610, Ingredients!$B$11:$B$310, 0)), "")))</f>
        <v/>
      </c>
      <c r="AN1610" s="83" t="str">
        <f t="shared" si="365"/>
        <v/>
      </c>
      <c r="AP1610" s="114" t="str">
        <f t="shared" si="375"/>
        <v/>
      </c>
      <c r="AR1610" s="117" t="str">
        <f>IF($C1610="", "", IF(IFERROR(INDEX(Ingredients!$AI$11:$AI$310, MATCH($C1610, Ingredients!$B$11:$B$310, 0)), "")="", "", IFERROR(INDEX(Ingredients!$AI$11:$AI$310, MATCH($C1610, Ingredients!$B$11:$B$310, 0)), "")))</f>
        <v/>
      </c>
      <c r="AT1610" s="120" t="str">
        <f t="shared" si="376"/>
        <v/>
      </c>
      <c r="AV1610" s="90" t="str">
        <f t="shared" si="366"/>
        <v/>
      </c>
      <c r="AX1610" s="90" t="str">
        <f>IF($AV1610="", "", COUNTIF($AV$11:$AV$5010, "&lt;"&amp;$AV1610)+1+COUNTIF($AV$11:$AV1610, $AV1610)-1)</f>
        <v/>
      </c>
      <c r="AZ1610" s="111" t="str">
        <f>IF($B1610="", "", SUMIF('Shopping List'!$AV$11:$AV$25, $B1610, 'Shopping List'!$BN$11:$BN$25))</f>
        <v/>
      </c>
      <c r="BB1610" s="117" t="str">
        <f t="shared" si="377"/>
        <v/>
      </c>
    </row>
    <row r="1611" spans="1:54" x14ac:dyDescent="0.25">
      <c r="A1611" s="4"/>
      <c r="B1611" s="37"/>
      <c r="C1611" s="124"/>
      <c r="D1611" s="39"/>
      <c r="E1611" s="125"/>
      <c r="F1611" s="48"/>
      <c r="G1611" s="4"/>
      <c r="H1611" s="4"/>
      <c r="I1611" s="95" t="str">
        <f>IF($C1611="", "", IF(IFERROR(INDEX(Ingredients!$C$11:$C$310, MATCH($C1611, Ingredients!$B$11:$B$310, 0)), "")="", "", IFERROR(INDEX(Ingredients!$C$11:$C$310, MATCH($C1611, Ingredients!$B$11:$B$310, 0)), "")))</f>
        <v/>
      </c>
      <c r="J1611" s="73" t="str">
        <f>IF($B1611="", "", IF(IFERROR(INDEX(Meals!$C$11:$C$260, MATCH($B1611, Meals!$B$11:$B$260, 0)), "")="", "", IFERROR(INDEX(Meals!$C$11:$C$260, MATCH($B1611, Meals!$B$11:$B$260, 0)), "")))</f>
        <v/>
      </c>
      <c r="K1611" s="4"/>
      <c r="L1611" s="72" t="str">
        <f t="shared" si="367"/>
        <v/>
      </c>
      <c r="M1611" s="73" t="str">
        <f t="shared" si="368"/>
        <v/>
      </c>
      <c r="N1611" s="4"/>
      <c r="O1611" s="78" t="str">
        <f t="shared" si="369"/>
        <v/>
      </c>
      <c r="P1611" s="79" t="str">
        <f t="shared" si="370"/>
        <v/>
      </c>
      <c r="Q1611" s="4"/>
      <c r="R1611" s="90" t="str">
        <f t="shared" si="371"/>
        <v/>
      </c>
      <c r="S1611" s="4"/>
      <c r="Y1611" s="18" t="str">
        <f t="shared" si="372"/>
        <v/>
      </c>
      <c r="AA1611" s="18" t="str">
        <f t="shared" ref="AA1611:AA1674" si="378">IF($Y1611="", "", IF(AND(AA$5="X", B1611=""), $Y$6, IF(AND(NOT(B1611=""), COUNTIF(V$11:V$260, B1611)=0), $Y$7, "")))</f>
        <v/>
      </c>
      <c r="AB1611" s="18" t="str">
        <f t="shared" ref="AB1611:AB1674" si="379">IF($Y1611="", "", IF(AND(AB$5="X", C1611=""), $Y$6, IF(AND(NOT(C1611=""), COUNTIF(W$11:W$310, C1611)=0), $Y$7, "")))</f>
        <v/>
      </c>
      <c r="AC1611" s="18" t="str">
        <f t="shared" si="373"/>
        <v/>
      </c>
      <c r="AD1611" s="18" t="str">
        <f t="shared" si="373"/>
        <v/>
      </c>
      <c r="AE1611" s="18" t="str">
        <f t="shared" si="374"/>
        <v/>
      </c>
      <c r="AG1611" s="95" t="str">
        <f>IF($C1611="", "", IF(IFERROR(INDEX(Ingredients!C$11:C$310, MATCH($C1611, Ingredients!$B$11:$B$310, 0)), "")="", "", IFERROR(INDEX(Ingredients!C$11:C$310, MATCH($C1611, Ingredients!$B$11:$B$310, 0)), "")))</f>
        <v/>
      </c>
      <c r="AH1611" s="105" t="str">
        <f>IF($C1611="", "", IF(IFERROR(INDEX(Ingredients!D$11:D$310, MATCH($C1611, Ingredients!$B$11:$B$310, 0)), "")="", "", IFERROR(INDEX(Ingredients!D$11:D$310, MATCH($C1611, Ingredients!$B$11:$B$310, 0)), "")))</f>
        <v/>
      </c>
      <c r="AI1611" s="106" t="str">
        <f>IF($C1611="", "", IF(IFERROR(INDEX(Ingredients!E$11:E$310, MATCH($C1611, Ingredients!$B$11:$B$310, 0)), "")="", "", IFERROR(INDEX(Ingredients!E$11:E$310, MATCH($C1611, Ingredients!$B$11:$B$310, 0)), "")))</f>
        <v/>
      </c>
      <c r="AJ1611" s="108" t="str">
        <f>IF($C1611="", "", IF(IFERROR(INDEX(Ingredients!F$11:F$310, MATCH($C1611, Ingredients!$B$11:$B$310, 0)), "")="", "", IFERROR(INDEX(Ingredients!F$11:F$310, MATCH($C1611, Ingredients!$B$11:$B$310, 0)), "")))</f>
        <v/>
      </c>
      <c r="AK1611" s="106" t="str">
        <f>IF($C1611="", "", IF(IFERROR(INDEX(Ingredients!G$11:G$310, MATCH($C1611, Ingredients!$B$11:$B$310, 0)), "")="", "", IFERROR(INDEX(Ingredients!G$11:G$310, MATCH($C1611, Ingredients!$B$11:$B$310, 0)), "")))</f>
        <v/>
      </c>
      <c r="AL1611" s="79" t="str">
        <f>IF($C1611="", "", IF(IFERROR(INDEX(Ingredients!H$11:H$310, MATCH($C1611, Ingredients!$B$11:$B$310, 0)), "")="", "", IFERROR(INDEX(Ingredients!H$11:H$310, MATCH($C1611, Ingredients!$B$11:$B$310, 0)), "")))</f>
        <v/>
      </c>
      <c r="AN1611" s="83" t="str">
        <f t="shared" ref="AN1611:AN1674" si="380">IF($D1611="", "", IFERROR(IF($AK1611=$AI1611, $AJ1611/$AH1611, $AJ1611), ""))</f>
        <v/>
      </c>
      <c r="AP1611" s="114" t="str">
        <f t="shared" si="375"/>
        <v/>
      </c>
      <c r="AR1611" s="117" t="str">
        <f>IF($C1611="", "", IF(IFERROR(INDEX(Ingredients!$AI$11:$AI$310, MATCH($C1611, Ingredients!$B$11:$B$310, 0)), "")="", "", IFERROR(INDEX(Ingredients!$AI$11:$AI$310, MATCH($C1611, Ingredients!$B$11:$B$310, 0)), "")))</f>
        <v/>
      </c>
      <c r="AT1611" s="120" t="str">
        <f t="shared" si="376"/>
        <v/>
      </c>
      <c r="AV1611" s="90" t="str">
        <f t="shared" ref="AV1611:AV1674" si="381">IF($AT$8="", "", IF($B1611=$AT$8, $E1611, ""))</f>
        <v/>
      </c>
      <c r="AX1611" s="90" t="str">
        <f>IF($AV1611="", "", COUNTIF($AV$11:$AV$5010, "&lt;"&amp;$AV1611)+1+COUNTIF($AV$11:$AV1611, $AV1611)-1)</f>
        <v/>
      </c>
      <c r="AZ1611" s="111" t="str">
        <f>IF($B1611="", "", SUMIF('Shopping List'!$AV$11:$AV$25, $B1611, 'Shopping List'!$BN$11:$BN$25))</f>
        <v/>
      </c>
      <c r="BB1611" s="117" t="str">
        <f t="shared" si="377"/>
        <v/>
      </c>
    </row>
    <row r="1612" spans="1:54" x14ac:dyDescent="0.25">
      <c r="A1612" s="4"/>
      <c r="B1612" s="37"/>
      <c r="C1612" s="124"/>
      <c r="D1612" s="39"/>
      <c r="E1612" s="125"/>
      <c r="F1612" s="48"/>
      <c r="G1612" s="4"/>
      <c r="H1612" s="4"/>
      <c r="I1612" s="95" t="str">
        <f>IF($C1612="", "", IF(IFERROR(INDEX(Ingredients!$C$11:$C$310, MATCH($C1612, Ingredients!$B$11:$B$310, 0)), "")="", "", IFERROR(INDEX(Ingredients!$C$11:$C$310, MATCH($C1612, Ingredients!$B$11:$B$310, 0)), "")))</f>
        <v/>
      </c>
      <c r="J1612" s="73" t="str">
        <f>IF($B1612="", "", IF(IFERROR(INDEX(Meals!$C$11:$C$260, MATCH($B1612, Meals!$B$11:$B$260, 0)), "")="", "", IFERROR(INDEX(Meals!$C$11:$C$260, MATCH($B1612, Meals!$B$11:$B$260, 0)), "")))</f>
        <v/>
      </c>
      <c r="K1612" s="4"/>
      <c r="L1612" s="72" t="str">
        <f t="shared" ref="L1612:L1675" si="382">IF($D1612="", "", IFERROR(ROUND($AN1612*$D1612, 0), ""))</f>
        <v/>
      </c>
      <c r="M1612" s="73" t="str">
        <f t="shared" ref="M1612:M1675" si="383">IFERROR(ROUND($L1612/$J1612, 0), "")</f>
        <v/>
      </c>
      <c r="N1612" s="4"/>
      <c r="O1612" s="78" t="str">
        <f t="shared" ref="O1612:O1675" si="384">IF($D1612="", "", IFERROR(ROUND($AP1612*$D1612, 2), ""))</f>
        <v/>
      </c>
      <c r="P1612" s="79" t="str">
        <f t="shared" ref="P1612:P1675" si="385">IFERROR(ROUND($O1612/$J1612, 2), "")</f>
        <v/>
      </c>
      <c r="Q1612" s="4"/>
      <c r="R1612" s="90" t="str">
        <f t="shared" ref="R1612:R1675" si="386">IF(OR($D1612="", $AR1612=""), "", IF($AR1612&gt;=$D1612, $V$3, $V$4))</f>
        <v/>
      </c>
      <c r="S1612" s="4"/>
      <c r="Y1612" s="18" t="str">
        <f t="shared" ref="Y1612:Y1675" si="387">IF(COUNTIF($B1612:$F1612, "")=5, "", "X")</f>
        <v/>
      </c>
      <c r="AA1612" s="18" t="str">
        <f t="shared" si="378"/>
        <v/>
      </c>
      <c r="AB1612" s="18" t="str">
        <f t="shared" si="379"/>
        <v/>
      </c>
      <c r="AC1612" s="18" t="str">
        <f t="shared" ref="AC1612:AD1675" si="388">IF($Y1612="", "", IF(AND(AC$5="X", D1612=""), $Y$6, IF(AND(NOT(D1612=""), ISNUMBER(D1612)=FALSE), $Y$7, "")))</f>
        <v/>
      </c>
      <c r="AD1612" s="18" t="str">
        <f t="shared" si="388"/>
        <v/>
      </c>
      <c r="AE1612" s="18" t="str">
        <f t="shared" ref="AE1612:AE1675" si="389">IF($Y1612="", "", IF(AND(AE$5="X", F1612=""), $Y$6, ""))</f>
        <v/>
      </c>
      <c r="AG1612" s="95" t="str">
        <f>IF($C1612="", "", IF(IFERROR(INDEX(Ingredients!C$11:C$310, MATCH($C1612, Ingredients!$B$11:$B$310, 0)), "")="", "", IFERROR(INDEX(Ingredients!C$11:C$310, MATCH($C1612, Ingredients!$B$11:$B$310, 0)), "")))</f>
        <v/>
      </c>
      <c r="AH1612" s="105" t="str">
        <f>IF($C1612="", "", IF(IFERROR(INDEX(Ingredients!D$11:D$310, MATCH($C1612, Ingredients!$B$11:$B$310, 0)), "")="", "", IFERROR(INDEX(Ingredients!D$11:D$310, MATCH($C1612, Ingredients!$B$11:$B$310, 0)), "")))</f>
        <v/>
      </c>
      <c r="AI1612" s="106" t="str">
        <f>IF($C1612="", "", IF(IFERROR(INDEX(Ingredients!E$11:E$310, MATCH($C1612, Ingredients!$B$11:$B$310, 0)), "")="", "", IFERROR(INDEX(Ingredients!E$11:E$310, MATCH($C1612, Ingredients!$B$11:$B$310, 0)), "")))</f>
        <v/>
      </c>
      <c r="AJ1612" s="108" t="str">
        <f>IF($C1612="", "", IF(IFERROR(INDEX(Ingredients!F$11:F$310, MATCH($C1612, Ingredients!$B$11:$B$310, 0)), "")="", "", IFERROR(INDEX(Ingredients!F$11:F$310, MATCH($C1612, Ingredients!$B$11:$B$310, 0)), "")))</f>
        <v/>
      </c>
      <c r="AK1612" s="106" t="str">
        <f>IF($C1612="", "", IF(IFERROR(INDEX(Ingredients!G$11:G$310, MATCH($C1612, Ingredients!$B$11:$B$310, 0)), "")="", "", IFERROR(INDEX(Ingredients!G$11:G$310, MATCH($C1612, Ingredients!$B$11:$B$310, 0)), "")))</f>
        <v/>
      </c>
      <c r="AL1612" s="79" t="str">
        <f>IF($C1612="", "", IF(IFERROR(INDEX(Ingredients!H$11:H$310, MATCH($C1612, Ingredients!$B$11:$B$310, 0)), "")="", "", IFERROR(INDEX(Ingredients!H$11:H$310, MATCH($C1612, Ingredients!$B$11:$B$310, 0)), "")))</f>
        <v/>
      </c>
      <c r="AN1612" s="83" t="str">
        <f t="shared" si="380"/>
        <v/>
      </c>
      <c r="AP1612" s="114" t="str">
        <f t="shared" ref="AP1612:AP1675" si="390">IF($D1612="", "", IFERROR(IF($AK1612=$AI1612, $AL1612/$AH1612, $AL1612), ""))</f>
        <v/>
      </c>
      <c r="AR1612" s="117" t="str">
        <f>IF($C1612="", "", IF(IFERROR(INDEX(Ingredients!$AI$11:$AI$310, MATCH($C1612, Ingredients!$B$11:$B$310, 0)), "")="", "", IFERROR(INDEX(Ingredients!$AI$11:$AI$310, MATCH($C1612, Ingredients!$B$11:$B$310, 0)), "")))</f>
        <v/>
      </c>
      <c r="AT1612" s="120" t="str">
        <f t="shared" ref="AT1612:AT1675" si="391">IF(OR($B1612="", $R1612=""), "", CONCATENATE($B1612, " - ", $R1612))</f>
        <v/>
      </c>
      <c r="AV1612" s="90" t="str">
        <f t="shared" si="381"/>
        <v/>
      </c>
      <c r="AX1612" s="90" t="str">
        <f>IF($AV1612="", "", COUNTIF($AV$11:$AV$5010, "&lt;"&amp;$AV1612)+1+COUNTIF($AV$11:$AV1612, $AV1612)-1)</f>
        <v/>
      </c>
      <c r="AZ1612" s="111" t="str">
        <f>IF($B1612="", "", SUMIF('Shopping List'!$AV$11:$AV$25, $B1612, 'Shopping List'!$BN$11:$BN$25))</f>
        <v/>
      </c>
      <c r="BB1612" s="117" t="str">
        <f t="shared" ref="BB1612:BB1675" si="392">IF(OR($AZ1612="", $AZ1612=0), "", IFERROR($D1612*$AZ1612, ""))</f>
        <v/>
      </c>
    </row>
    <row r="1613" spans="1:54" x14ac:dyDescent="0.25">
      <c r="A1613" s="4"/>
      <c r="B1613" s="37"/>
      <c r="C1613" s="124"/>
      <c r="D1613" s="39"/>
      <c r="E1613" s="125"/>
      <c r="F1613" s="48"/>
      <c r="G1613" s="4"/>
      <c r="H1613" s="4"/>
      <c r="I1613" s="95" t="str">
        <f>IF($C1613="", "", IF(IFERROR(INDEX(Ingredients!$C$11:$C$310, MATCH($C1613, Ingredients!$B$11:$B$310, 0)), "")="", "", IFERROR(INDEX(Ingredients!$C$11:$C$310, MATCH($C1613, Ingredients!$B$11:$B$310, 0)), "")))</f>
        <v/>
      </c>
      <c r="J1613" s="73" t="str">
        <f>IF($B1613="", "", IF(IFERROR(INDEX(Meals!$C$11:$C$260, MATCH($B1613, Meals!$B$11:$B$260, 0)), "")="", "", IFERROR(INDEX(Meals!$C$11:$C$260, MATCH($B1613, Meals!$B$11:$B$260, 0)), "")))</f>
        <v/>
      </c>
      <c r="K1613" s="4"/>
      <c r="L1613" s="72" t="str">
        <f t="shared" si="382"/>
        <v/>
      </c>
      <c r="M1613" s="73" t="str">
        <f t="shared" si="383"/>
        <v/>
      </c>
      <c r="N1613" s="4"/>
      <c r="O1613" s="78" t="str">
        <f t="shared" si="384"/>
        <v/>
      </c>
      <c r="P1613" s="79" t="str">
        <f t="shared" si="385"/>
        <v/>
      </c>
      <c r="Q1613" s="4"/>
      <c r="R1613" s="90" t="str">
        <f t="shared" si="386"/>
        <v/>
      </c>
      <c r="S1613" s="4"/>
      <c r="Y1613" s="18" t="str">
        <f t="shared" si="387"/>
        <v/>
      </c>
      <c r="AA1613" s="18" t="str">
        <f t="shared" si="378"/>
        <v/>
      </c>
      <c r="AB1613" s="18" t="str">
        <f t="shared" si="379"/>
        <v/>
      </c>
      <c r="AC1613" s="18" t="str">
        <f t="shared" si="388"/>
        <v/>
      </c>
      <c r="AD1613" s="18" t="str">
        <f t="shared" si="388"/>
        <v/>
      </c>
      <c r="AE1613" s="18" t="str">
        <f t="shared" si="389"/>
        <v/>
      </c>
      <c r="AG1613" s="95" t="str">
        <f>IF($C1613="", "", IF(IFERROR(INDEX(Ingredients!C$11:C$310, MATCH($C1613, Ingredients!$B$11:$B$310, 0)), "")="", "", IFERROR(INDEX(Ingredients!C$11:C$310, MATCH($C1613, Ingredients!$B$11:$B$310, 0)), "")))</f>
        <v/>
      </c>
      <c r="AH1613" s="105" t="str">
        <f>IF($C1613="", "", IF(IFERROR(INDEX(Ingredients!D$11:D$310, MATCH($C1613, Ingredients!$B$11:$B$310, 0)), "")="", "", IFERROR(INDEX(Ingredients!D$11:D$310, MATCH($C1613, Ingredients!$B$11:$B$310, 0)), "")))</f>
        <v/>
      </c>
      <c r="AI1613" s="106" t="str">
        <f>IF($C1613="", "", IF(IFERROR(INDEX(Ingredients!E$11:E$310, MATCH($C1613, Ingredients!$B$11:$B$310, 0)), "")="", "", IFERROR(INDEX(Ingredients!E$11:E$310, MATCH($C1613, Ingredients!$B$11:$B$310, 0)), "")))</f>
        <v/>
      </c>
      <c r="AJ1613" s="108" t="str">
        <f>IF($C1613="", "", IF(IFERROR(INDEX(Ingredients!F$11:F$310, MATCH($C1613, Ingredients!$B$11:$B$310, 0)), "")="", "", IFERROR(INDEX(Ingredients!F$11:F$310, MATCH($C1613, Ingredients!$B$11:$B$310, 0)), "")))</f>
        <v/>
      </c>
      <c r="AK1613" s="106" t="str">
        <f>IF($C1613="", "", IF(IFERROR(INDEX(Ingredients!G$11:G$310, MATCH($C1613, Ingredients!$B$11:$B$310, 0)), "")="", "", IFERROR(INDEX(Ingredients!G$11:G$310, MATCH($C1613, Ingredients!$B$11:$B$310, 0)), "")))</f>
        <v/>
      </c>
      <c r="AL1613" s="79" t="str">
        <f>IF($C1613="", "", IF(IFERROR(INDEX(Ingredients!H$11:H$310, MATCH($C1613, Ingredients!$B$11:$B$310, 0)), "")="", "", IFERROR(INDEX(Ingredients!H$11:H$310, MATCH($C1613, Ingredients!$B$11:$B$310, 0)), "")))</f>
        <v/>
      </c>
      <c r="AN1613" s="83" t="str">
        <f t="shared" si="380"/>
        <v/>
      </c>
      <c r="AP1613" s="114" t="str">
        <f t="shared" si="390"/>
        <v/>
      </c>
      <c r="AR1613" s="117" t="str">
        <f>IF($C1613="", "", IF(IFERROR(INDEX(Ingredients!$AI$11:$AI$310, MATCH($C1613, Ingredients!$B$11:$B$310, 0)), "")="", "", IFERROR(INDEX(Ingredients!$AI$11:$AI$310, MATCH($C1613, Ingredients!$B$11:$B$310, 0)), "")))</f>
        <v/>
      </c>
      <c r="AT1613" s="120" t="str">
        <f t="shared" si="391"/>
        <v/>
      </c>
      <c r="AV1613" s="90" t="str">
        <f t="shared" si="381"/>
        <v/>
      </c>
      <c r="AX1613" s="90" t="str">
        <f>IF($AV1613="", "", COUNTIF($AV$11:$AV$5010, "&lt;"&amp;$AV1613)+1+COUNTIF($AV$11:$AV1613, $AV1613)-1)</f>
        <v/>
      </c>
      <c r="AZ1613" s="111" t="str">
        <f>IF($B1613="", "", SUMIF('Shopping List'!$AV$11:$AV$25, $B1613, 'Shopping List'!$BN$11:$BN$25))</f>
        <v/>
      </c>
      <c r="BB1613" s="117" t="str">
        <f t="shared" si="392"/>
        <v/>
      </c>
    </row>
    <row r="1614" spans="1:54" x14ac:dyDescent="0.25">
      <c r="A1614" s="4"/>
      <c r="B1614" s="37"/>
      <c r="C1614" s="124"/>
      <c r="D1614" s="39"/>
      <c r="E1614" s="125"/>
      <c r="F1614" s="48"/>
      <c r="G1614" s="4"/>
      <c r="H1614" s="4"/>
      <c r="I1614" s="95" t="str">
        <f>IF($C1614="", "", IF(IFERROR(INDEX(Ingredients!$C$11:$C$310, MATCH($C1614, Ingredients!$B$11:$B$310, 0)), "")="", "", IFERROR(INDEX(Ingredients!$C$11:$C$310, MATCH($C1614, Ingredients!$B$11:$B$310, 0)), "")))</f>
        <v/>
      </c>
      <c r="J1614" s="73" t="str">
        <f>IF($B1614="", "", IF(IFERROR(INDEX(Meals!$C$11:$C$260, MATCH($B1614, Meals!$B$11:$B$260, 0)), "")="", "", IFERROR(INDEX(Meals!$C$11:$C$260, MATCH($B1614, Meals!$B$11:$B$260, 0)), "")))</f>
        <v/>
      </c>
      <c r="K1614" s="4"/>
      <c r="L1614" s="72" t="str">
        <f t="shared" si="382"/>
        <v/>
      </c>
      <c r="M1614" s="73" t="str">
        <f t="shared" si="383"/>
        <v/>
      </c>
      <c r="N1614" s="4"/>
      <c r="O1614" s="78" t="str">
        <f t="shared" si="384"/>
        <v/>
      </c>
      <c r="P1614" s="79" t="str">
        <f t="shared" si="385"/>
        <v/>
      </c>
      <c r="Q1614" s="4"/>
      <c r="R1614" s="90" t="str">
        <f t="shared" si="386"/>
        <v/>
      </c>
      <c r="S1614" s="4"/>
      <c r="Y1614" s="18" t="str">
        <f t="shared" si="387"/>
        <v/>
      </c>
      <c r="AA1614" s="18" t="str">
        <f t="shared" si="378"/>
        <v/>
      </c>
      <c r="AB1614" s="18" t="str">
        <f t="shared" si="379"/>
        <v/>
      </c>
      <c r="AC1614" s="18" t="str">
        <f t="shared" si="388"/>
        <v/>
      </c>
      <c r="AD1614" s="18" t="str">
        <f t="shared" si="388"/>
        <v/>
      </c>
      <c r="AE1614" s="18" t="str">
        <f t="shared" si="389"/>
        <v/>
      </c>
      <c r="AG1614" s="95" t="str">
        <f>IF($C1614="", "", IF(IFERROR(INDEX(Ingredients!C$11:C$310, MATCH($C1614, Ingredients!$B$11:$B$310, 0)), "")="", "", IFERROR(INDEX(Ingredients!C$11:C$310, MATCH($C1614, Ingredients!$B$11:$B$310, 0)), "")))</f>
        <v/>
      </c>
      <c r="AH1614" s="105" t="str">
        <f>IF($C1614="", "", IF(IFERROR(INDEX(Ingredients!D$11:D$310, MATCH($C1614, Ingredients!$B$11:$B$310, 0)), "")="", "", IFERROR(INDEX(Ingredients!D$11:D$310, MATCH($C1614, Ingredients!$B$11:$B$310, 0)), "")))</f>
        <v/>
      </c>
      <c r="AI1614" s="106" t="str">
        <f>IF($C1614="", "", IF(IFERROR(INDEX(Ingredients!E$11:E$310, MATCH($C1614, Ingredients!$B$11:$B$310, 0)), "")="", "", IFERROR(INDEX(Ingredients!E$11:E$310, MATCH($C1614, Ingredients!$B$11:$B$310, 0)), "")))</f>
        <v/>
      </c>
      <c r="AJ1614" s="108" t="str">
        <f>IF($C1614="", "", IF(IFERROR(INDEX(Ingredients!F$11:F$310, MATCH($C1614, Ingredients!$B$11:$B$310, 0)), "")="", "", IFERROR(INDEX(Ingredients!F$11:F$310, MATCH($C1614, Ingredients!$B$11:$B$310, 0)), "")))</f>
        <v/>
      </c>
      <c r="AK1614" s="106" t="str">
        <f>IF($C1614="", "", IF(IFERROR(INDEX(Ingredients!G$11:G$310, MATCH($C1614, Ingredients!$B$11:$B$310, 0)), "")="", "", IFERROR(INDEX(Ingredients!G$11:G$310, MATCH($C1614, Ingredients!$B$11:$B$310, 0)), "")))</f>
        <v/>
      </c>
      <c r="AL1614" s="79" t="str">
        <f>IF($C1614="", "", IF(IFERROR(INDEX(Ingredients!H$11:H$310, MATCH($C1614, Ingredients!$B$11:$B$310, 0)), "")="", "", IFERROR(INDEX(Ingredients!H$11:H$310, MATCH($C1614, Ingredients!$B$11:$B$310, 0)), "")))</f>
        <v/>
      </c>
      <c r="AN1614" s="83" t="str">
        <f t="shared" si="380"/>
        <v/>
      </c>
      <c r="AP1614" s="114" t="str">
        <f t="shared" si="390"/>
        <v/>
      </c>
      <c r="AR1614" s="117" t="str">
        <f>IF($C1614="", "", IF(IFERROR(INDEX(Ingredients!$AI$11:$AI$310, MATCH($C1614, Ingredients!$B$11:$B$310, 0)), "")="", "", IFERROR(INDEX(Ingredients!$AI$11:$AI$310, MATCH($C1614, Ingredients!$B$11:$B$310, 0)), "")))</f>
        <v/>
      </c>
      <c r="AT1614" s="120" t="str">
        <f t="shared" si="391"/>
        <v/>
      </c>
      <c r="AV1614" s="90" t="str">
        <f t="shared" si="381"/>
        <v/>
      </c>
      <c r="AX1614" s="90" t="str">
        <f>IF($AV1614="", "", COUNTIF($AV$11:$AV$5010, "&lt;"&amp;$AV1614)+1+COUNTIF($AV$11:$AV1614, $AV1614)-1)</f>
        <v/>
      </c>
      <c r="AZ1614" s="111" t="str">
        <f>IF($B1614="", "", SUMIF('Shopping List'!$AV$11:$AV$25, $B1614, 'Shopping List'!$BN$11:$BN$25))</f>
        <v/>
      </c>
      <c r="BB1614" s="117" t="str">
        <f t="shared" si="392"/>
        <v/>
      </c>
    </row>
    <row r="1615" spans="1:54" x14ac:dyDescent="0.25">
      <c r="A1615" s="4"/>
      <c r="B1615" s="37"/>
      <c r="C1615" s="124"/>
      <c r="D1615" s="39"/>
      <c r="E1615" s="125"/>
      <c r="F1615" s="48"/>
      <c r="G1615" s="4"/>
      <c r="H1615" s="4"/>
      <c r="I1615" s="95" t="str">
        <f>IF($C1615="", "", IF(IFERROR(INDEX(Ingredients!$C$11:$C$310, MATCH($C1615, Ingredients!$B$11:$B$310, 0)), "")="", "", IFERROR(INDEX(Ingredients!$C$11:$C$310, MATCH($C1615, Ingredients!$B$11:$B$310, 0)), "")))</f>
        <v/>
      </c>
      <c r="J1615" s="73" t="str">
        <f>IF($B1615="", "", IF(IFERROR(INDEX(Meals!$C$11:$C$260, MATCH($B1615, Meals!$B$11:$B$260, 0)), "")="", "", IFERROR(INDEX(Meals!$C$11:$C$260, MATCH($B1615, Meals!$B$11:$B$260, 0)), "")))</f>
        <v/>
      </c>
      <c r="K1615" s="4"/>
      <c r="L1615" s="72" t="str">
        <f t="shared" si="382"/>
        <v/>
      </c>
      <c r="M1615" s="73" t="str">
        <f t="shared" si="383"/>
        <v/>
      </c>
      <c r="N1615" s="4"/>
      <c r="O1615" s="78" t="str">
        <f t="shared" si="384"/>
        <v/>
      </c>
      <c r="P1615" s="79" t="str">
        <f t="shared" si="385"/>
        <v/>
      </c>
      <c r="Q1615" s="4"/>
      <c r="R1615" s="90" t="str">
        <f t="shared" si="386"/>
        <v/>
      </c>
      <c r="S1615" s="4"/>
      <c r="Y1615" s="18" t="str">
        <f t="shared" si="387"/>
        <v/>
      </c>
      <c r="AA1615" s="18" t="str">
        <f t="shared" si="378"/>
        <v/>
      </c>
      <c r="AB1615" s="18" t="str">
        <f t="shared" si="379"/>
        <v/>
      </c>
      <c r="AC1615" s="18" t="str">
        <f t="shared" si="388"/>
        <v/>
      </c>
      <c r="AD1615" s="18" t="str">
        <f t="shared" si="388"/>
        <v/>
      </c>
      <c r="AE1615" s="18" t="str">
        <f t="shared" si="389"/>
        <v/>
      </c>
      <c r="AG1615" s="95" t="str">
        <f>IF($C1615="", "", IF(IFERROR(INDEX(Ingredients!C$11:C$310, MATCH($C1615, Ingredients!$B$11:$B$310, 0)), "")="", "", IFERROR(INDEX(Ingredients!C$11:C$310, MATCH($C1615, Ingredients!$B$11:$B$310, 0)), "")))</f>
        <v/>
      </c>
      <c r="AH1615" s="105" t="str">
        <f>IF($C1615="", "", IF(IFERROR(INDEX(Ingredients!D$11:D$310, MATCH($C1615, Ingredients!$B$11:$B$310, 0)), "")="", "", IFERROR(INDEX(Ingredients!D$11:D$310, MATCH($C1615, Ingredients!$B$11:$B$310, 0)), "")))</f>
        <v/>
      </c>
      <c r="AI1615" s="106" t="str">
        <f>IF($C1615="", "", IF(IFERROR(INDEX(Ingredients!E$11:E$310, MATCH($C1615, Ingredients!$B$11:$B$310, 0)), "")="", "", IFERROR(INDEX(Ingredients!E$11:E$310, MATCH($C1615, Ingredients!$B$11:$B$310, 0)), "")))</f>
        <v/>
      </c>
      <c r="AJ1615" s="108" t="str">
        <f>IF($C1615="", "", IF(IFERROR(INDEX(Ingredients!F$11:F$310, MATCH($C1615, Ingredients!$B$11:$B$310, 0)), "")="", "", IFERROR(INDEX(Ingredients!F$11:F$310, MATCH($C1615, Ingredients!$B$11:$B$310, 0)), "")))</f>
        <v/>
      </c>
      <c r="AK1615" s="106" t="str">
        <f>IF($C1615="", "", IF(IFERROR(INDEX(Ingredients!G$11:G$310, MATCH($C1615, Ingredients!$B$11:$B$310, 0)), "")="", "", IFERROR(INDEX(Ingredients!G$11:G$310, MATCH($C1615, Ingredients!$B$11:$B$310, 0)), "")))</f>
        <v/>
      </c>
      <c r="AL1615" s="79" t="str">
        <f>IF($C1615="", "", IF(IFERROR(INDEX(Ingredients!H$11:H$310, MATCH($C1615, Ingredients!$B$11:$B$310, 0)), "")="", "", IFERROR(INDEX(Ingredients!H$11:H$310, MATCH($C1615, Ingredients!$B$11:$B$310, 0)), "")))</f>
        <v/>
      </c>
      <c r="AN1615" s="83" t="str">
        <f t="shared" si="380"/>
        <v/>
      </c>
      <c r="AP1615" s="114" t="str">
        <f t="shared" si="390"/>
        <v/>
      </c>
      <c r="AR1615" s="117" t="str">
        <f>IF($C1615="", "", IF(IFERROR(INDEX(Ingredients!$AI$11:$AI$310, MATCH($C1615, Ingredients!$B$11:$B$310, 0)), "")="", "", IFERROR(INDEX(Ingredients!$AI$11:$AI$310, MATCH($C1615, Ingredients!$B$11:$B$310, 0)), "")))</f>
        <v/>
      </c>
      <c r="AT1615" s="120" t="str">
        <f t="shared" si="391"/>
        <v/>
      </c>
      <c r="AV1615" s="90" t="str">
        <f t="shared" si="381"/>
        <v/>
      </c>
      <c r="AX1615" s="90" t="str">
        <f>IF($AV1615="", "", COUNTIF($AV$11:$AV$5010, "&lt;"&amp;$AV1615)+1+COUNTIF($AV$11:$AV1615, $AV1615)-1)</f>
        <v/>
      </c>
      <c r="AZ1615" s="111" t="str">
        <f>IF($B1615="", "", SUMIF('Shopping List'!$AV$11:$AV$25, $B1615, 'Shopping List'!$BN$11:$BN$25))</f>
        <v/>
      </c>
      <c r="BB1615" s="117" t="str">
        <f t="shared" si="392"/>
        <v/>
      </c>
    </row>
    <row r="1616" spans="1:54" x14ac:dyDescent="0.25">
      <c r="A1616" s="4"/>
      <c r="B1616" s="37"/>
      <c r="C1616" s="124"/>
      <c r="D1616" s="39"/>
      <c r="E1616" s="125"/>
      <c r="F1616" s="48"/>
      <c r="G1616" s="4"/>
      <c r="H1616" s="4"/>
      <c r="I1616" s="95" t="str">
        <f>IF($C1616="", "", IF(IFERROR(INDEX(Ingredients!$C$11:$C$310, MATCH($C1616, Ingredients!$B$11:$B$310, 0)), "")="", "", IFERROR(INDEX(Ingredients!$C$11:$C$310, MATCH($C1616, Ingredients!$B$11:$B$310, 0)), "")))</f>
        <v/>
      </c>
      <c r="J1616" s="73" t="str">
        <f>IF($B1616="", "", IF(IFERROR(INDEX(Meals!$C$11:$C$260, MATCH($B1616, Meals!$B$11:$B$260, 0)), "")="", "", IFERROR(INDEX(Meals!$C$11:$C$260, MATCH($B1616, Meals!$B$11:$B$260, 0)), "")))</f>
        <v/>
      </c>
      <c r="K1616" s="4"/>
      <c r="L1616" s="72" t="str">
        <f t="shared" si="382"/>
        <v/>
      </c>
      <c r="M1616" s="73" t="str">
        <f t="shared" si="383"/>
        <v/>
      </c>
      <c r="N1616" s="4"/>
      <c r="O1616" s="78" t="str">
        <f t="shared" si="384"/>
        <v/>
      </c>
      <c r="P1616" s="79" t="str">
        <f t="shared" si="385"/>
        <v/>
      </c>
      <c r="Q1616" s="4"/>
      <c r="R1616" s="90" t="str">
        <f t="shared" si="386"/>
        <v/>
      </c>
      <c r="S1616" s="4"/>
      <c r="Y1616" s="18" t="str">
        <f t="shared" si="387"/>
        <v/>
      </c>
      <c r="AA1616" s="18" t="str">
        <f t="shared" si="378"/>
        <v/>
      </c>
      <c r="AB1616" s="18" t="str">
        <f t="shared" si="379"/>
        <v/>
      </c>
      <c r="AC1616" s="18" t="str">
        <f t="shared" si="388"/>
        <v/>
      </c>
      <c r="AD1616" s="18" t="str">
        <f t="shared" si="388"/>
        <v/>
      </c>
      <c r="AE1616" s="18" t="str">
        <f t="shared" si="389"/>
        <v/>
      </c>
      <c r="AG1616" s="95" t="str">
        <f>IF($C1616="", "", IF(IFERROR(INDEX(Ingredients!C$11:C$310, MATCH($C1616, Ingredients!$B$11:$B$310, 0)), "")="", "", IFERROR(INDEX(Ingredients!C$11:C$310, MATCH($C1616, Ingredients!$B$11:$B$310, 0)), "")))</f>
        <v/>
      </c>
      <c r="AH1616" s="105" t="str">
        <f>IF($C1616="", "", IF(IFERROR(INDEX(Ingredients!D$11:D$310, MATCH($C1616, Ingredients!$B$11:$B$310, 0)), "")="", "", IFERROR(INDEX(Ingredients!D$11:D$310, MATCH($C1616, Ingredients!$B$11:$B$310, 0)), "")))</f>
        <v/>
      </c>
      <c r="AI1616" s="106" t="str">
        <f>IF($C1616="", "", IF(IFERROR(INDEX(Ingredients!E$11:E$310, MATCH($C1616, Ingredients!$B$11:$B$310, 0)), "")="", "", IFERROR(INDEX(Ingredients!E$11:E$310, MATCH($C1616, Ingredients!$B$11:$B$310, 0)), "")))</f>
        <v/>
      </c>
      <c r="AJ1616" s="108" t="str">
        <f>IF($C1616="", "", IF(IFERROR(INDEX(Ingredients!F$11:F$310, MATCH($C1616, Ingredients!$B$11:$B$310, 0)), "")="", "", IFERROR(INDEX(Ingredients!F$11:F$310, MATCH($C1616, Ingredients!$B$11:$B$310, 0)), "")))</f>
        <v/>
      </c>
      <c r="AK1616" s="106" t="str">
        <f>IF($C1616="", "", IF(IFERROR(INDEX(Ingredients!G$11:G$310, MATCH($C1616, Ingredients!$B$11:$B$310, 0)), "")="", "", IFERROR(INDEX(Ingredients!G$11:G$310, MATCH($C1616, Ingredients!$B$11:$B$310, 0)), "")))</f>
        <v/>
      </c>
      <c r="AL1616" s="79" t="str">
        <f>IF($C1616="", "", IF(IFERROR(INDEX(Ingredients!H$11:H$310, MATCH($C1616, Ingredients!$B$11:$B$310, 0)), "")="", "", IFERROR(INDEX(Ingredients!H$11:H$310, MATCH($C1616, Ingredients!$B$11:$B$310, 0)), "")))</f>
        <v/>
      </c>
      <c r="AN1616" s="83" t="str">
        <f t="shared" si="380"/>
        <v/>
      </c>
      <c r="AP1616" s="114" t="str">
        <f t="shared" si="390"/>
        <v/>
      </c>
      <c r="AR1616" s="117" t="str">
        <f>IF($C1616="", "", IF(IFERROR(INDEX(Ingredients!$AI$11:$AI$310, MATCH($C1616, Ingredients!$B$11:$B$310, 0)), "")="", "", IFERROR(INDEX(Ingredients!$AI$11:$AI$310, MATCH($C1616, Ingredients!$B$11:$B$310, 0)), "")))</f>
        <v/>
      </c>
      <c r="AT1616" s="120" t="str">
        <f t="shared" si="391"/>
        <v/>
      </c>
      <c r="AV1616" s="90" t="str">
        <f t="shared" si="381"/>
        <v/>
      </c>
      <c r="AX1616" s="90" t="str">
        <f>IF($AV1616="", "", COUNTIF($AV$11:$AV$5010, "&lt;"&amp;$AV1616)+1+COUNTIF($AV$11:$AV1616, $AV1616)-1)</f>
        <v/>
      </c>
      <c r="AZ1616" s="111" t="str">
        <f>IF($B1616="", "", SUMIF('Shopping List'!$AV$11:$AV$25, $B1616, 'Shopping List'!$BN$11:$BN$25))</f>
        <v/>
      </c>
      <c r="BB1616" s="117" t="str">
        <f t="shared" si="392"/>
        <v/>
      </c>
    </row>
    <row r="1617" spans="1:54" x14ac:dyDescent="0.25">
      <c r="A1617" s="4"/>
      <c r="B1617" s="37"/>
      <c r="C1617" s="124"/>
      <c r="D1617" s="39"/>
      <c r="E1617" s="125"/>
      <c r="F1617" s="48"/>
      <c r="G1617" s="4"/>
      <c r="H1617" s="4"/>
      <c r="I1617" s="95" t="str">
        <f>IF($C1617="", "", IF(IFERROR(INDEX(Ingredients!$C$11:$C$310, MATCH($C1617, Ingredients!$B$11:$B$310, 0)), "")="", "", IFERROR(INDEX(Ingredients!$C$11:$C$310, MATCH($C1617, Ingredients!$B$11:$B$310, 0)), "")))</f>
        <v/>
      </c>
      <c r="J1617" s="73" t="str">
        <f>IF($B1617="", "", IF(IFERROR(INDEX(Meals!$C$11:$C$260, MATCH($B1617, Meals!$B$11:$B$260, 0)), "")="", "", IFERROR(INDEX(Meals!$C$11:$C$260, MATCH($B1617, Meals!$B$11:$B$260, 0)), "")))</f>
        <v/>
      </c>
      <c r="K1617" s="4"/>
      <c r="L1617" s="72" t="str">
        <f t="shared" si="382"/>
        <v/>
      </c>
      <c r="M1617" s="73" t="str">
        <f t="shared" si="383"/>
        <v/>
      </c>
      <c r="N1617" s="4"/>
      <c r="O1617" s="78" t="str">
        <f t="shared" si="384"/>
        <v/>
      </c>
      <c r="P1617" s="79" t="str">
        <f t="shared" si="385"/>
        <v/>
      </c>
      <c r="Q1617" s="4"/>
      <c r="R1617" s="90" t="str">
        <f t="shared" si="386"/>
        <v/>
      </c>
      <c r="S1617" s="4"/>
      <c r="Y1617" s="18" t="str">
        <f t="shared" si="387"/>
        <v/>
      </c>
      <c r="AA1617" s="18" t="str">
        <f t="shared" si="378"/>
        <v/>
      </c>
      <c r="AB1617" s="18" t="str">
        <f t="shared" si="379"/>
        <v/>
      </c>
      <c r="AC1617" s="18" t="str">
        <f t="shared" si="388"/>
        <v/>
      </c>
      <c r="AD1617" s="18" t="str">
        <f t="shared" si="388"/>
        <v/>
      </c>
      <c r="AE1617" s="18" t="str">
        <f t="shared" si="389"/>
        <v/>
      </c>
      <c r="AG1617" s="95" t="str">
        <f>IF($C1617="", "", IF(IFERROR(INDEX(Ingredients!C$11:C$310, MATCH($C1617, Ingredients!$B$11:$B$310, 0)), "")="", "", IFERROR(INDEX(Ingredients!C$11:C$310, MATCH($C1617, Ingredients!$B$11:$B$310, 0)), "")))</f>
        <v/>
      </c>
      <c r="AH1617" s="105" t="str">
        <f>IF($C1617="", "", IF(IFERROR(INDEX(Ingredients!D$11:D$310, MATCH($C1617, Ingredients!$B$11:$B$310, 0)), "")="", "", IFERROR(INDEX(Ingredients!D$11:D$310, MATCH($C1617, Ingredients!$B$11:$B$310, 0)), "")))</f>
        <v/>
      </c>
      <c r="AI1617" s="106" t="str">
        <f>IF($C1617="", "", IF(IFERROR(INDEX(Ingredients!E$11:E$310, MATCH($C1617, Ingredients!$B$11:$B$310, 0)), "")="", "", IFERROR(INDEX(Ingredients!E$11:E$310, MATCH($C1617, Ingredients!$B$11:$B$310, 0)), "")))</f>
        <v/>
      </c>
      <c r="AJ1617" s="108" t="str">
        <f>IF($C1617="", "", IF(IFERROR(INDEX(Ingredients!F$11:F$310, MATCH($C1617, Ingredients!$B$11:$B$310, 0)), "")="", "", IFERROR(INDEX(Ingredients!F$11:F$310, MATCH($C1617, Ingredients!$B$11:$B$310, 0)), "")))</f>
        <v/>
      </c>
      <c r="AK1617" s="106" t="str">
        <f>IF($C1617="", "", IF(IFERROR(INDEX(Ingredients!G$11:G$310, MATCH($C1617, Ingredients!$B$11:$B$310, 0)), "")="", "", IFERROR(INDEX(Ingredients!G$11:G$310, MATCH($C1617, Ingredients!$B$11:$B$310, 0)), "")))</f>
        <v/>
      </c>
      <c r="AL1617" s="79" t="str">
        <f>IF($C1617="", "", IF(IFERROR(INDEX(Ingredients!H$11:H$310, MATCH($C1617, Ingredients!$B$11:$B$310, 0)), "")="", "", IFERROR(INDEX(Ingredients!H$11:H$310, MATCH($C1617, Ingredients!$B$11:$B$310, 0)), "")))</f>
        <v/>
      </c>
      <c r="AN1617" s="83" t="str">
        <f t="shared" si="380"/>
        <v/>
      </c>
      <c r="AP1617" s="114" t="str">
        <f t="shared" si="390"/>
        <v/>
      </c>
      <c r="AR1617" s="117" t="str">
        <f>IF($C1617="", "", IF(IFERROR(INDEX(Ingredients!$AI$11:$AI$310, MATCH($C1617, Ingredients!$B$11:$B$310, 0)), "")="", "", IFERROR(INDEX(Ingredients!$AI$11:$AI$310, MATCH($C1617, Ingredients!$B$11:$B$310, 0)), "")))</f>
        <v/>
      </c>
      <c r="AT1617" s="120" t="str">
        <f t="shared" si="391"/>
        <v/>
      </c>
      <c r="AV1617" s="90" t="str">
        <f t="shared" si="381"/>
        <v/>
      </c>
      <c r="AX1617" s="90" t="str">
        <f>IF($AV1617="", "", COUNTIF($AV$11:$AV$5010, "&lt;"&amp;$AV1617)+1+COUNTIF($AV$11:$AV1617, $AV1617)-1)</f>
        <v/>
      </c>
      <c r="AZ1617" s="111" t="str">
        <f>IF($B1617="", "", SUMIF('Shopping List'!$AV$11:$AV$25, $B1617, 'Shopping List'!$BN$11:$BN$25))</f>
        <v/>
      </c>
      <c r="BB1617" s="117" t="str">
        <f t="shared" si="392"/>
        <v/>
      </c>
    </row>
    <row r="1618" spans="1:54" x14ac:dyDescent="0.25">
      <c r="A1618" s="4"/>
      <c r="B1618" s="37"/>
      <c r="C1618" s="124"/>
      <c r="D1618" s="39"/>
      <c r="E1618" s="125"/>
      <c r="F1618" s="48"/>
      <c r="G1618" s="4"/>
      <c r="H1618" s="4"/>
      <c r="I1618" s="95" t="str">
        <f>IF($C1618="", "", IF(IFERROR(INDEX(Ingredients!$C$11:$C$310, MATCH($C1618, Ingredients!$B$11:$B$310, 0)), "")="", "", IFERROR(INDEX(Ingredients!$C$11:$C$310, MATCH($C1618, Ingredients!$B$11:$B$310, 0)), "")))</f>
        <v/>
      </c>
      <c r="J1618" s="73" t="str">
        <f>IF($B1618="", "", IF(IFERROR(INDEX(Meals!$C$11:$C$260, MATCH($B1618, Meals!$B$11:$B$260, 0)), "")="", "", IFERROR(INDEX(Meals!$C$11:$C$260, MATCH($B1618, Meals!$B$11:$B$260, 0)), "")))</f>
        <v/>
      </c>
      <c r="K1618" s="4"/>
      <c r="L1618" s="72" t="str">
        <f t="shared" si="382"/>
        <v/>
      </c>
      <c r="M1618" s="73" t="str">
        <f t="shared" si="383"/>
        <v/>
      </c>
      <c r="N1618" s="4"/>
      <c r="O1618" s="78" t="str">
        <f t="shared" si="384"/>
        <v/>
      </c>
      <c r="P1618" s="79" t="str">
        <f t="shared" si="385"/>
        <v/>
      </c>
      <c r="Q1618" s="4"/>
      <c r="R1618" s="90" t="str">
        <f t="shared" si="386"/>
        <v/>
      </c>
      <c r="S1618" s="4"/>
      <c r="Y1618" s="18" t="str">
        <f t="shared" si="387"/>
        <v/>
      </c>
      <c r="AA1618" s="18" t="str">
        <f t="shared" si="378"/>
        <v/>
      </c>
      <c r="AB1618" s="18" t="str">
        <f t="shared" si="379"/>
        <v/>
      </c>
      <c r="AC1618" s="18" t="str">
        <f t="shared" si="388"/>
        <v/>
      </c>
      <c r="AD1618" s="18" t="str">
        <f t="shared" si="388"/>
        <v/>
      </c>
      <c r="AE1618" s="18" t="str">
        <f t="shared" si="389"/>
        <v/>
      </c>
      <c r="AG1618" s="95" t="str">
        <f>IF($C1618="", "", IF(IFERROR(INDEX(Ingredients!C$11:C$310, MATCH($C1618, Ingredients!$B$11:$B$310, 0)), "")="", "", IFERROR(INDEX(Ingredients!C$11:C$310, MATCH($C1618, Ingredients!$B$11:$B$310, 0)), "")))</f>
        <v/>
      </c>
      <c r="AH1618" s="105" t="str">
        <f>IF($C1618="", "", IF(IFERROR(INDEX(Ingredients!D$11:D$310, MATCH($C1618, Ingredients!$B$11:$B$310, 0)), "")="", "", IFERROR(INDEX(Ingredients!D$11:D$310, MATCH($C1618, Ingredients!$B$11:$B$310, 0)), "")))</f>
        <v/>
      </c>
      <c r="AI1618" s="106" t="str">
        <f>IF($C1618="", "", IF(IFERROR(INDEX(Ingredients!E$11:E$310, MATCH($C1618, Ingredients!$B$11:$B$310, 0)), "")="", "", IFERROR(INDEX(Ingredients!E$11:E$310, MATCH($C1618, Ingredients!$B$11:$B$310, 0)), "")))</f>
        <v/>
      </c>
      <c r="AJ1618" s="108" t="str">
        <f>IF($C1618="", "", IF(IFERROR(INDEX(Ingredients!F$11:F$310, MATCH($C1618, Ingredients!$B$11:$B$310, 0)), "")="", "", IFERROR(INDEX(Ingredients!F$11:F$310, MATCH($C1618, Ingredients!$B$11:$B$310, 0)), "")))</f>
        <v/>
      </c>
      <c r="AK1618" s="106" t="str">
        <f>IF($C1618="", "", IF(IFERROR(INDEX(Ingredients!G$11:G$310, MATCH($C1618, Ingredients!$B$11:$B$310, 0)), "")="", "", IFERROR(INDEX(Ingredients!G$11:G$310, MATCH($C1618, Ingredients!$B$11:$B$310, 0)), "")))</f>
        <v/>
      </c>
      <c r="AL1618" s="79" t="str">
        <f>IF($C1618="", "", IF(IFERROR(INDEX(Ingredients!H$11:H$310, MATCH($C1618, Ingredients!$B$11:$B$310, 0)), "")="", "", IFERROR(INDEX(Ingredients!H$11:H$310, MATCH($C1618, Ingredients!$B$11:$B$310, 0)), "")))</f>
        <v/>
      </c>
      <c r="AN1618" s="83" t="str">
        <f t="shared" si="380"/>
        <v/>
      </c>
      <c r="AP1618" s="114" t="str">
        <f t="shared" si="390"/>
        <v/>
      </c>
      <c r="AR1618" s="117" t="str">
        <f>IF($C1618="", "", IF(IFERROR(INDEX(Ingredients!$AI$11:$AI$310, MATCH($C1618, Ingredients!$B$11:$B$310, 0)), "")="", "", IFERROR(INDEX(Ingredients!$AI$11:$AI$310, MATCH($C1618, Ingredients!$B$11:$B$310, 0)), "")))</f>
        <v/>
      </c>
      <c r="AT1618" s="120" t="str">
        <f t="shared" si="391"/>
        <v/>
      </c>
      <c r="AV1618" s="90" t="str">
        <f t="shared" si="381"/>
        <v/>
      </c>
      <c r="AX1618" s="90" t="str">
        <f>IF($AV1618="", "", COUNTIF($AV$11:$AV$5010, "&lt;"&amp;$AV1618)+1+COUNTIF($AV$11:$AV1618, $AV1618)-1)</f>
        <v/>
      </c>
      <c r="AZ1618" s="111" t="str">
        <f>IF($B1618="", "", SUMIF('Shopping List'!$AV$11:$AV$25, $B1618, 'Shopping List'!$BN$11:$BN$25))</f>
        <v/>
      </c>
      <c r="BB1618" s="117" t="str">
        <f t="shared" si="392"/>
        <v/>
      </c>
    </row>
    <row r="1619" spans="1:54" x14ac:dyDescent="0.25">
      <c r="A1619" s="4"/>
      <c r="B1619" s="37"/>
      <c r="C1619" s="124"/>
      <c r="D1619" s="39"/>
      <c r="E1619" s="125"/>
      <c r="F1619" s="48"/>
      <c r="G1619" s="4"/>
      <c r="H1619" s="4"/>
      <c r="I1619" s="95" t="str">
        <f>IF($C1619="", "", IF(IFERROR(INDEX(Ingredients!$C$11:$C$310, MATCH($C1619, Ingredients!$B$11:$B$310, 0)), "")="", "", IFERROR(INDEX(Ingredients!$C$11:$C$310, MATCH($C1619, Ingredients!$B$11:$B$310, 0)), "")))</f>
        <v/>
      </c>
      <c r="J1619" s="73" t="str">
        <f>IF($B1619="", "", IF(IFERROR(INDEX(Meals!$C$11:$C$260, MATCH($B1619, Meals!$B$11:$B$260, 0)), "")="", "", IFERROR(INDEX(Meals!$C$11:$C$260, MATCH($B1619, Meals!$B$11:$B$260, 0)), "")))</f>
        <v/>
      </c>
      <c r="K1619" s="4"/>
      <c r="L1619" s="72" t="str">
        <f t="shared" si="382"/>
        <v/>
      </c>
      <c r="M1619" s="73" t="str">
        <f t="shared" si="383"/>
        <v/>
      </c>
      <c r="N1619" s="4"/>
      <c r="O1619" s="78" t="str">
        <f t="shared" si="384"/>
        <v/>
      </c>
      <c r="P1619" s="79" t="str">
        <f t="shared" si="385"/>
        <v/>
      </c>
      <c r="Q1619" s="4"/>
      <c r="R1619" s="90" t="str">
        <f t="shared" si="386"/>
        <v/>
      </c>
      <c r="S1619" s="4"/>
      <c r="Y1619" s="18" t="str">
        <f t="shared" si="387"/>
        <v/>
      </c>
      <c r="AA1619" s="18" t="str">
        <f t="shared" si="378"/>
        <v/>
      </c>
      <c r="AB1619" s="18" t="str">
        <f t="shared" si="379"/>
        <v/>
      </c>
      <c r="AC1619" s="18" t="str">
        <f t="shared" si="388"/>
        <v/>
      </c>
      <c r="AD1619" s="18" t="str">
        <f t="shared" si="388"/>
        <v/>
      </c>
      <c r="AE1619" s="18" t="str">
        <f t="shared" si="389"/>
        <v/>
      </c>
      <c r="AG1619" s="95" t="str">
        <f>IF($C1619="", "", IF(IFERROR(INDEX(Ingredients!C$11:C$310, MATCH($C1619, Ingredients!$B$11:$B$310, 0)), "")="", "", IFERROR(INDEX(Ingredients!C$11:C$310, MATCH($C1619, Ingredients!$B$11:$B$310, 0)), "")))</f>
        <v/>
      </c>
      <c r="AH1619" s="105" t="str">
        <f>IF($C1619="", "", IF(IFERROR(INDEX(Ingredients!D$11:D$310, MATCH($C1619, Ingredients!$B$11:$B$310, 0)), "")="", "", IFERROR(INDEX(Ingredients!D$11:D$310, MATCH($C1619, Ingredients!$B$11:$B$310, 0)), "")))</f>
        <v/>
      </c>
      <c r="AI1619" s="106" t="str">
        <f>IF($C1619="", "", IF(IFERROR(INDEX(Ingredients!E$11:E$310, MATCH($C1619, Ingredients!$B$11:$B$310, 0)), "")="", "", IFERROR(INDEX(Ingredients!E$11:E$310, MATCH($C1619, Ingredients!$B$11:$B$310, 0)), "")))</f>
        <v/>
      </c>
      <c r="AJ1619" s="108" t="str">
        <f>IF($C1619="", "", IF(IFERROR(INDEX(Ingredients!F$11:F$310, MATCH($C1619, Ingredients!$B$11:$B$310, 0)), "")="", "", IFERROR(INDEX(Ingredients!F$11:F$310, MATCH($C1619, Ingredients!$B$11:$B$310, 0)), "")))</f>
        <v/>
      </c>
      <c r="AK1619" s="106" t="str">
        <f>IF($C1619="", "", IF(IFERROR(INDEX(Ingredients!G$11:G$310, MATCH($C1619, Ingredients!$B$11:$B$310, 0)), "")="", "", IFERROR(INDEX(Ingredients!G$11:G$310, MATCH($C1619, Ingredients!$B$11:$B$310, 0)), "")))</f>
        <v/>
      </c>
      <c r="AL1619" s="79" t="str">
        <f>IF($C1619="", "", IF(IFERROR(INDEX(Ingredients!H$11:H$310, MATCH($C1619, Ingredients!$B$11:$B$310, 0)), "")="", "", IFERROR(INDEX(Ingredients!H$11:H$310, MATCH($C1619, Ingredients!$B$11:$B$310, 0)), "")))</f>
        <v/>
      </c>
      <c r="AN1619" s="83" t="str">
        <f t="shared" si="380"/>
        <v/>
      </c>
      <c r="AP1619" s="114" t="str">
        <f t="shared" si="390"/>
        <v/>
      </c>
      <c r="AR1619" s="117" t="str">
        <f>IF($C1619="", "", IF(IFERROR(INDEX(Ingredients!$AI$11:$AI$310, MATCH($C1619, Ingredients!$B$11:$B$310, 0)), "")="", "", IFERROR(INDEX(Ingredients!$AI$11:$AI$310, MATCH($C1619, Ingredients!$B$11:$B$310, 0)), "")))</f>
        <v/>
      </c>
      <c r="AT1619" s="120" t="str">
        <f t="shared" si="391"/>
        <v/>
      </c>
      <c r="AV1619" s="90" t="str">
        <f t="shared" si="381"/>
        <v/>
      </c>
      <c r="AX1619" s="90" t="str">
        <f>IF($AV1619="", "", COUNTIF($AV$11:$AV$5010, "&lt;"&amp;$AV1619)+1+COUNTIF($AV$11:$AV1619, $AV1619)-1)</f>
        <v/>
      </c>
      <c r="AZ1619" s="111" t="str">
        <f>IF($B1619="", "", SUMIF('Shopping List'!$AV$11:$AV$25, $B1619, 'Shopping List'!$BN$11:$BN$25))</f>
        <v/>
      </c>
      <c r="BB1619" s="117" t="str">
        <f t="shared" si="392"/>
        <v/>
      </c>
    </row>
    <row r="1620" spans="1:54" x14ac:dyDescent="0.25">
      <c r="A1620" s="4"/>
      <c r="B1620" s="37"/>
      <c r="C1620" s="124"/>
      <c r="D1620" s="39"/>
      <c r="E1620" s="125"/>
      <c r="F1620" s="48"/>
      <c r="G1620" s="4"/>
      <c r="H1620" s="4"/>
      <c r="I1620" s="95" t="str">
        <f>IF($C1620="", "", IF(IFERROR(INDEX(Ingredients!$C$11:$C$310, MATCH($C1620, Ingredients!$B$11:$B$310, 0)), "")="", "", IFERROR(INDEX(Ingredients!$C$11:$C$310, MATCH($C1620, Ingredients!$B$11:$B$310, 0)), "")))</f>
        <v/>
      </c>
      <c r="J1620" s="73" t="str">
        <f>IF($B1620="", "", IF(IFERROR(INDEX(Meals!$C$11:$C$260, MATCH($B1620, Meals!$B$11:$B$260, 0)), "")="", "", IFERROR(INDEX(Meals!$C$11:$C$260, MATCH($B1620, Meals!$B$11:$B$260, 0)), "")))</f>
        <v/>
      </c>
      <c r="K1620" s="4"/>
      <c r="L1620" s="72" t="str">
        <f t="shared" si="382"/>
        <v/>
      </c>
      <c r="M1620" s="73" t="str">
        <f t="shared" si="383"/>
        <v/>
      </c>
      <c r="N1620" s="4"/>
      <c r="O1620" s="78" t="str">
        <f t="shared" si="384"/>
        <v/>
      </c>
      <c r="P1620" s="79" t="str">
        <f t="shared" si="385"/>
        <v/>
      </c>
      <c r="Q1620" s="4"/>
      <c r="R1620" s="90" t="str">
        <f t="shared" si="386"/>
        <v/>
      </c>
      <c r="S1620" s="4"/>
      <c r="Y1620" s="18" t="str">
        <f t="shared" si="387"/>
        <v/>
      </c>
      <c r="AA1620" s="18" t="str">
        <f t="shared" si="378"/>
        <v/>
      </c>
      <c r="AB1620" s="18" t="str">
        <f t="shared" si="379"/>
        <v/>
      </c>
      <c r="AC1620" s="18" t="str">
        <f t="shared" si="388"/>
        <v/>
      </c>
      <c r="AD1620" s="18" t="str">
        <f t="shared" si="388"/>
        <v/>
      </c>
      <c r="AE1620" s="18" t="str">
        <f t="shared" si="389"/>
        <v/>
      </c>
      <c r="AG1620" s="95" t="str">
        <f>IF($C1620="", "", IF(IFERROR(INDEX(Ingredients!C$11:C$310, MATCH($C1620, Ingredients!$B$11:$B$310, 0)), "")="", "", IFERROR(INDEX(Ingredients!C$11:C$310, MATCH($C1620, Ingredients!$B$11:$B$310, 0)), "")))</f>
        <v/>
      </c>
      <c r="AH1620" s="105" t="str">
        <f>IF($C1620="", "", IF(IFERROR(INDEX(Ingredients!D$11:D$310, MATCH($C1620, Ingredients!$B$11:$B$310, 0)), "")="", "", IFERROR(INDEX(Ingredients!D$11:D$310, MATCH($C1620, Ingredients!$B$11:$B$310, 0)), "")))</f>
        <v/>
      </c>
      <c r="AI1620" s="106" t="str">
        <f>IF($C1620="", "", IF(IFERROR(INDEX(Ingredients!E$11:E$310, MATCH($C1620, Ingredients!$B$11:$B$310, 0)), "")="", "", IFERROR(INDEX(Ingredients!E$11:E$310, MATCH($C1620, Ingredients!$B$11:$B$310, 0)), "")))</f>
        <v/>
      </c>
      <c r="AJ1620" s="108" t="str">
        <f>IF($C1620="", "", IF(IFERROR(INDEX(Ingredients!F$11:F$310, MATCH($C1620, Ingredients!$B$11:$B$310, 0)), "")="", "", IFERROR(INDEX(Ingredients!F$11:F$310, MATCH($C1620, Ingredients!$B$11:$B$310, 0)), "")))</f>
        <v/>
      </c>
      <c r="AK1620" s="106" t="str">
        <f>IF($C1620="", "", IF(IFERROR(INDEX(Ingredients!G$11:G$310, MATCH($C1620, Ingredients!$B$11:$B$310, 0)), "")="", "", IFERROR(INDEX(Ingredients!G$11:G$310, MATCH($C1620, Ingredients!$B$11:$B$310, 0)), "")))</f>
        <v/>
      </c>
      <c r="AL1620" s="79" t="str">
        <f>IF($C1620="", "", IF(IFERROR(INDEX(Ingredients!H$11:H$310, MATCH($C1620, Ingredients!$B$11:$B$310, 0)), "")="", "", IFERROR(INDEX(Ingredients!H$11:H$310, MATCH($C1620, Ingredients!$B$11:$B$310, 0)), "")))</f>
        <v/>
      </c>
      <c r="AN1620" s="83" t="str">
        <f t="shared" si="380"/>
        <v/>
      </c>
      <c r="AP1620" s="114" t="str">
        <f t="shared" si="390"/>
        <v/>
      </c>
      <c r="AR1620" s="117" t="str">
        <f>IF($C1620="", "", IF(IFERROR(INDEX(Ingredients!$AI$11:$AI$310, MATCH($C1620, Ingredients!$B$11:$B$310, 0)), "")="", "", IFERROR(INDEX(Ingredients!$AI$11:$AI$310, MATCH($C1620, Ingredients!$B$11:$B$310, 0)), "")))</f>
        <v/>
      </c>
      <c r="AT1620" s="120" t="str">
        <f t="shared" si="391"/>
        <v/>
      </c>
      <c r="AV1620" s="90" t="str">
        <f t="shared" si="381"/>
        <v/>
      </c>
      <c r="AX1620" s="90" t="str">
        <f>IF($AV1620="", "", COUNTIF($AV$11:$AV$5010, "&lt;"&amp;$AV1620)+1+COUNTIF($AV$11:$AV1620, $AV1620)-1)</f>
        <v/>
      </c>
      <c r="AZ1620" s="111" t="str">
        <f>IF($B1620="", "", SUMIF('Shopping List'!$AV$11:$AV$25, $B1620, 'Shopping List'!$BN$11:$BN$25))</f>
        <v/>
      </c>
      <c r="BB1620" s="117" t="str">
        <f t="shared" si="392"/>
        <v/>
      </c>
    </row>
    <row r="1621" spans="1:54" x14ac:dyDescent="0.25">
      <c r="A1621" s="4"/>
      <c r="B1621" s="37"/>
      <c r="C1621" s="124"/>
      <c r="D1621" s="39"/>
      <c r="E1621" s="125"/>
      <c r="F1621" s="48"/>
      <c r="G1621" s="4"/>
      <c r="H1621" s="4"/>
      <c r="I1621" s="95" t="str">
        <f>IF($C1621="", "", IF(IFERROR(INDEX(Ingredients!$C$11:$C$310, MATCH($C1621, Ingredients!$B$11:$B$310, 0)), "")="", "", IFERROR(INDEX(Ingredients!$C$11:$C$310, MATCH($C1621, Ingredients!$B$11:$B$310, 0)), "")))</f>
        <v/>
      </c>
      <c r="J1621" s="73" t="str">
        <f>IF($B1621="", "", IF(IFERROR(INDEX(Meals!$C$11:$C$260, MATCH($B1621, Meals!$B$11:$B$260, 0)), "")="", "", IFERROR(INDEX(Meals!$C$11:$C$260, MATCH($B1621, Meals!$B$11:$B$260, 0)), "")))</f>
        <v/>
      </c>
      <c r="K1621" s="4"/>
      <c r="L1621" s="72" t="str">
        <f t="shared" si="382"/>
        <v/>
      </c>
      <c r="M1621" s="73" t="str">
        <f t="shared" si="383"/>
        <v/>
      </c>
      <c r="N1621" s="4"/>
      <c r="O1621" s="78" t="str">
        <f t="shared" si="384"/>
        <v/>
      </c>
      <c r="P1621" s="79" t="str">
        <f t="shared" si="385"/>
        <v/>
      </c>
      <c r="Q1621" s="4"/>
      <c r="R1621" s="90" t="str">
        <f t="shared" si="386"/>
        <v/>
      </c>
      <c r="S1621" s="4"/>
      <c r="Y1621" s="18" t="str">
        <f t="shared" si="387"/>
        <v/>
      </c>
      <c r="AA1621" s="18" t="str">
        <f t="shared" si="378"/>
        <v/>
      </c>
      <c r="AB1621" s="18" t="str">
        <f t="shared" si="379"/>
        <v/>
      </c>
      <c r="AC1621" s="18" t="str">
        <f t="shared" si="388"/>
        <v/>
      </c>
      <c r="AD1621" s="18" t="str">
        <f t="shared" si="388"/>
        <v/>
      </c>
      <c r="AE1621" s="18" t="str">
        <f t="shared" si="389"/>
        <v/>
      </c>
      <c r="AG1621" s="95" t="str">
        <f>IF($C1621="", "", IF(IFERROR(INDEX(Ingredients!C$11:C$310, MATCH($C1621, Ingredients!$B$11:$B$310, 0)), "")="", "", IFERROR(INDEX(Ingredients!C$11:C$310, MATCH($C1621, Ingredients!$B$11:$B$310, 0)), "")))</f>
        <v/>
      </c>
      <c r="AH1621" s="105" t="str">
        <f>IF($C1621="", "", IF(IFERROR(INDEX(Ingredients!D$11:D$310, MATCH($C1621, Ingredients!$B$11:$B$310, 0)), "")="", "", IFERROR(INDEX(Ingredients!D$11:D$310, MATCH($C1621, Ingredients!$B$11:$B$310, 0)), "")))</f>
        <v/>
      </c>
      <c r="AI1621" s="106" t="str">
        <f>IF($C1621="", "", IF(IFERROR(INDEX(Ingredients!E$11:E$310, MATCH($C1621, Ingredients!$B$11:$B$310, 0)), "")="", "", IFERROR(INDEX(Ingredients!E$11:E$310, MATCH($C1621, Ingredients!$B$11:$B$310, 0)), "")))</f>
        <v/>
      </c>
      <c r="AJ1621" s="108" t="str">
        <f>IF($C1621="", "", IF(IFERROR(INDEX(Ingredients!F$11:F$310, MATCH($C1621, Ingredients!$B$11:$B$310, 0)), "")="", "", IFERROR(INDEX(Ingredients!F$11:F$310, MATCH($C1621, Ingredients!$B$11:$B$310, 0)), "")))</f>
        <v/>
      </c>
      <c r="AK1621" s="106" t="str">
        <f>IF($C1621="", "", IF(IFERROR(INDEX(Ingredients!G$11:G$310, MATCH($C1621, Ingredients!$B$11:$B$310, 0)), "")="", "", IFERROR(INDEX(Ingredients!G$11:G$310, MATCH($C1621, Ingredients!$B$11:$B$310, 0)), "")))</f>
        <v/>
      </c>
      <c r="AL1621" s="79" t="str">
        <f>IF($C1621="", "", IF(IFERROR(INDEX(Ingredients!H$11:H$310, MATCH($C1621, Ingredients!$B$11:$B$310, 0)), "")="", "", IFERROR(INDEX(Ingredients!H$11:H$310, MATCH($C1621, Ingredients!$B$11:$B$310, 0)), "")))</f>
        <v/>
      </c>
      <c r="AN1621" s="83" t="str">
        <f t="shared" si="380"/>
        <v/>
      </c>
      <c r="AP1621" s="114" t="str">
        <f t="shared" si="390"/>
        <v/>
      </c>
      <c r="AR1621" s="117" t="str">
        <f>IF($C1621="", "", IF(IFERROR(INDEX(Ingredients!$AI$11:$AI$310, MATCH($C1621, Ingredients!$B$11:$B$310, 0)), "")="", "", IFERROR(INDEX(Ingredients!$AI$11:$AI$310, MATCH($C1621, Ingredients!$B$11:$B$310, 0)), "")))</f>
        <v/>
      </c>
      <c r="AT1621" s="120" t="str">
        <f t="shared" si="391"/>
        <v/>
      </c>
      <c r="AV1621" s="90" t="str">
        <f t="shared" si="381"/>
        <v/>
      </c>
      <c r="AX1621" s="90" t="str">
        <f>IF($AV1621="", "", COUNTIF($AV$11:$AV$5010, "&lt;"&amp;$AV1621)+1+COUNTIF($AV$11:$AV1621, $AV1621)-1)</f>
        <v/>
      </c>
      <c r="AZ1621" s="111" t="str">
        <f>IF($B1621="", "", SUMIF('Shopping List'!$AV$11:$AV$25, $B1621, 'Shopping List'!$BN$11:$BN$25))</f>
        <v/>
      </c>
      <c r="BB1621" s="117" t="str">
        <f t="shared" si="392"/>
        <v/>
      </c>
    </row>
    <row r="1622" spans="1:54" x14ac:dyDescent="0.25">
      <c r="A1622" s="4"/>
      <c r="B1622" s="37"/>
      <c r="C1622" s="124"/>
      <c r="D1622" s="39"/>
      <c r="E1622" s="125"/>
      <c r="F1622" s="48"/>
      <c r="G1622" s="4"/>
      <c r="H1622" s="4"/>
      <c r="I1622" s="95" t="str">
        <f>IF($C1622="", "", IF(IFERROR(INDEX(Ingredients!$C$11:$C$310, MATCH($C1622, Ingredients!$B$11:$B$310, 0)), "")="", "", IFERROR(INDEX(Ingredients!$C$11:$C$310, MATCH($C1622, Ingredients!$B$11:$B$310, 0)), "")))</f>
        <v/>
      </c>
      <c r="J1622" s="73" t="str">
        <f>IF($B1622="", "", IF(IFERROR(INDEX(Meals!$C$11:$C$260, MATCH($B1622, Meals!$B$11:$B$260, 0)), "")="", "", IFERROR(INDEX(Meals!$C$11:$C$260, MATCH($B1622, Meals!$B$11:$B$260, 0)), "")))</f>
        <v/>
      </c>
      <c r="K1622" s="4"/>
      <c r="L1622" s="72" t="str">
        <f t="shared" si="382"/>
        <v/>
      </c>
      <c r="M1622" s="73" t="str">
        <f t="shared" si="383"/>
        <v/>
      </c>
      <c r="N1622" s="4"/>
      <c r="O1622" s="78" t="str">
        <f t="shared" si="384"/>
        <v/>
      </c>
      <c r="P1622" s="79" t="str">
        <f t="shared" si="385"/>
        <v/>
      </c>
      <c r="Q1622" s="4"/>
      <c r="R1622" s="90" t="str">
        <f t="shared" si="386"/>
        <v/>
      </c>
      <c r="S1622" s="4"/>
      <c r="Y1622" s="18" t="str">
        <f t="shared" si="387"/>
        <v/>
      </c>
      <c r="AA1622" s="18" t="str">
        <f t="shared" si="378"/>
        <v/>
      </c>
      <c r="AB1622" s="18" t="str">
        <f t="shared" si="379"/>
        <v/>
      </c>
      <c r="AC1622" s="18" t="str">
        <f t="shared" si="388"/>
        <v/>
      </c>
      <c r="AD1622" s="18" t="str">
        <f t="shared" si="388"/>
        <v/>
      </c>
      <c r="AE1622" s="18" t="str">
        <f t="shared" si="389"/>
        <v/>
      </c>
      <c r="AG1622" s="95" t="str">
        <f>IF($C1622="", "", IF(IFERROR(INDEX(Ingredients!C$11:C$310, MATCH($C1622, Ingredients!$B$11:$B$310, 0)), "")="", "", IFERROR(INDEX(Ingredients!C$11:C$310, MATCH($C1622, Ingredients!$B$11:$B$310, 0)), "")))</f>
        <v/>
      </c>
      <c r="AH1622" s="105" t="str">
        <f>IF($C1622="", "", IF(IFERROR(INDEX(Ingredients!D$11:D$310, MATCH($C1622, Ingredients!$B$11:$B$310, 0)), "")="", "", IFERROR(INDEX(Ingredients!D$11:D$310, MATCH($C1622, Ingredients!$B$11:$B$310, 0)), "")))</f>
        <v/>
      </c>
      <c r="AI1622" s="106" t="str">
        <f>IF($C1622="", "", IF(IFERROR(INDEX(Ingredients!E$11:E$310, MATCH($C1622, Ingredients!$B$11:$B$310, 0)), "")="", "", IFERROR(INDEX(Ingredients!E$11:E$310, MATCH($C1622, Ingredients!$B$11:$B$310, 0)), "")))</f>
        <v/>
      </c>
      <c r="AJ1622" s="108" t="str">
        <f>IF($C1622="", "", IF(IFERROR(INDEX(Ingredients!F$11:F$310, MATCH($C1622, Ingredients!$B$11:$B$310, 0)), "")="", "", IFERROR(INDEX(Ingredients!F$11:F$310, MATCH($C1622, Ingredients!$B$11:$B$310, 0)), "")))</f>
        <v/>
      </c>
      <c r="AK1622" s="106" t="str">
        <f>IF($C1622="", "", IF(IFERROR(INDEX(Ingredients!G$11:G$310, MATCH($C1622, Ingredients!$B$11:$B$310, 0)), "")="", "", IFERROR(INDEX(Ingredients!G$11:G$310, MATCH($C1622, Ingredients!$B$11:$B$310, 0)), "")))</f>
        <v/>
      </c>
      <c r="AL1622" s="79" t="str">
        <f>IF($C1622="", "", IF(IFERROR(INDEX(Ingredients!H$11:H$310, MATCH($C1622, Ingredients!$B$11:$B$310, 0)), "")="", "", IFERROR(INDEX(Ingredients!H$11:H$310, MATCH($C1622, Ingredients!$B$11:$B$310, 0)), "")))</f>
        <v/>
      </c>
      <c r="AN1622" s="83" t="str">
        <f t="shared" si="380"/>
        <v/>
      </c>
      <c r="AP1622" s="114" t="str">
        <f t="shared" si="390"/>
        <v/>
      </c>
      <c r="AR1622" s="117" t="str">
        <f>IF($C1622="", "", IF(IFERROR(INDEX(Ingredients!$AI$11:$AI$310, MATCH($C1622, Ingredients!$B$11:$B$310, 0)), "")="", "", IFERROR(INDEX(Ingredients!$AI$11:$AI$310, MATCH($C1622, Ingredients!$B$11:$B$310, 0)), "")))</f>
        <v/>
      </c>
      <c r="AT1622" s="120" t="str">
        <f t="shared" si="391"/>
        <v/>
      </c>
      <c r="AV1622" s="90" t="str">
        <f t="shared" si="381"/>
        <v/>
      </c>
      <c r="AX1622" s="90" t="str">
        <f>IF($AV1622="", "", COUNTIF($AV$11:$AV$5010, "&lt;"&amp;$AV1622)+1+COUNTIF($AV$11:$AV1622, $AV1622)-1)</f>
        <v/>
      </c>
      <c r="AZ1622" s="111" t="str">
        <f>IF($B1622="", "", SUMIF('Shopping List'!$AV$11:$AV$25, $B1622, 'Shopping List'!$BN$11:$BN$25))</f>
        <v/>
      </c>
      <c r="BB1622" s="117" t="str">
        <f t="shared" si="392"/>
        <v/>
      </c>
    </row>
    <row r="1623" spans="1:54" x14ac:dyDescent="0.25">
      <c r="A1623" s="4"/>
      <c r="B1623" s="37"/>
      <c r="C1623" s="124"/>
      <c r="D1623" s="39"/>
      <c r="E1623" s="125"/>
      <c r="F1623" s="48"/>
      <c r="G1623" s="4"/>
      <c r="H1623" s="4"/>
      <c r="I1623" s="95" t="str">
        <f>IF($C1623="", "", IF(IFERROR(INDEX(Ingredients!$C$11:$C$310, MATCH($C1623, Ingredients!$B$11:$B$310, 0)), "")="", "", IFERROR(INDEX(Ingredients!$C$11:$C$310, MATCH($C1623, Ingredients!$B$11:$B$310, 0)), "")))</f>
        <v/>
      </c>
      <c r="J1623" s="73" t="str">
        <f>IF($B1623="", "", IF(IFERROR(INDEX(Meals!$C$11:$C$260, MATCH($B1623, Meals!$B$11:$B$260, 0)), "")="", "", IFERROR(INDEX(Meals!$C$11:$C$260, MATCH($B1623, Meals!$B$11:$B$260, 0)), "")))</f>
        <v/>
      </c>
      <c r="K1623" s="4"/>
      <c r="L1623" s="72" t="str">
        <f t="shared" si="382"/>
        <v/>
      </c>
      <c r="M1623" s="73" t="str">
        <f t="shared" si="383"/>
        <v/>
      </c>
      <c r="N1623" s="4"/>
      <c r="O1623" s="78" t="str">
        <f t="shared" si="384"/>
        <v/>
      </c>
      <c r="P1623" s="79" t="str">
        <f t="shared" si="385"/>
        <v/>
      </c>
      <c r="Q1623" s="4"/>
      <c r="R1623" s="90" t="str">
        <f t="shared" si="386"/>
        <v/>
      </c>
      <c r="S1623" s="4"/>
      <c r="Y1623" s="18" t="str">
        <f t="shared" si="387"/>
        <v/>
      </c>
      <c r="AA1623" s="18" t="str">
        <f t="shared" si="378"/>
        <v/>
      </c>
      <c r="AB1623" s="18" t="str">
        <f t="shared" si="379"/>
        <v/>
      </c>
      <c r="AC1623" s="18" t="str">
        <f t="shared" si="388"/>
        <v/>
      </c>
      <c r="AD1623" s="18" t="str">
        <f t="shared" si="388"/>
        <v/>
      </c>
      <c r="AE1623" s="18" t="str">
        <f t="shared" si="389"/>
        <v/>
      </c>
      <c r="AG1623" s="95" t="str">
        <f>IF($C1623="", "", IF(IFERROR(INDEX(Ingredients!C$11:C$310, MATCH($C1623, Ingredients!$B$11:$B$310, 0)), "")="", "", IFERROR(INDEX(Ingredients!C$11:C$310, MATCH($C1623, Ingredients!$B$11:$B$310, 0)), "")))</f>
        <v/>
      </c>
      <c r="AH1623" s="105" t="str">
        <f>IF($C1623="", "", IF(IFERROR(INDEX(Ingredients!D$11:D$310, MATCH($C1623, Ingredients!$B$11:$B$310, 0)), "")="", "", IFERROR(INDEX(Ingredients!D$11:D$310, MATCH($C1623, Ingredients!$B$11:$B$310, 0)), "")))</f>
        <v/>
      </c>
      <c r="AI1623" s="106" t="str">
        <f>IF($C1623="", "", IF(IFERROR(INDEX(Ingredients!E$11:E$310, MATCH($C1623, Ingredients!$B$11:$B$310, 0)), "")="", "", IFERROR(INDEX(Ingredients!E$11:E$310, MATCH($C1623, Ingredients!$B$11:$B$310, 0)), "")))</f>
        <v/>
      </c>
      <c r="AJ1623" s="108" t="str">
        <f>IF($C1623="", "", IF(IFERROR(INDEX(Ingredients!F$11:F$310, MATCH($C1623, Ingredients!$B$11:$B$310, 0)), "")="", "", IFERROR(INDEX(Ingredients!F$11:F$310, MATCH($C1623, Ingredients!$B$11:$B$310, 0)), "")))</f>
        <v/>
      </c>
      <c r="AK1623" s="106" t="str">
        <f>IF($C1623="", "", IF(IFERROR(INDEX(Ingredients!G$11:G$310, MATCH($C1623, Ingredients!$B$11:$B$310, 0)), "")="", "", IFERROR(INDEX(Ingredients!G$11:G$310, MATCH($C1623, Ingredients!$B$11:$B$310, 0)), "")))</f>
        <v/>
      </c>
      <c r="AL1623" s="79" t="str">
        <f>IF($C1623="", "", IF(IFERROR(INDEX(Ingredients!H$11:H$310, MATCH($C1623, Ingredients!$B$11:$B$310, 0)), "")="", "", IFERROR(INDEX(Ingredients!H$11:H$310, MATCH($C1623, Ingredients!$B$11:$B$310, 0)), "")))</f>
        <v/>
      </c>
      <c r="AN1623" s="83" t="str">
        <f t="shared" si="380"/>
        <v/>
      </c>
      <c r="AP1623" s="114" t="str">
        <f t="shared" si="390"/>
        <v/>
      </c>
      <c r="AR1623" s="117" t="str">
        <f>IF($C1623="", "", IF(IFERROR(INDEX(Ingredients!$AI$11:$AI$310, MATCH($C1623, Ingredients!$B$11:$B$310, 0)), "")="", "", IFERROR(INDEX(Ingredients!$AI$11:$AI$310, MATCH($C1623, Ingredients!$B$11:$B$310, 0)), "")))</f>
        <v/>
      </c>
      <c r="AT1623" s="120" t="str">
        <f t="shared" si="391"/>
        <v/>
      </c>
      <c r="AV1623" s="90" t="str">
        <f t="shared" si="381"/>
        <v/>
      </c>
      <c r="AX1623" s="90" t="str">
        <f>IF($AV1623="", "", COUNTIF($AV$11:$AV$5010, "&lt;"&amp;$AV1623)+1+COUNTIF($AV$11:$AV1623, $AV1623)-1)</f>
        <v/>
      </c>
      <c r="AZ1623" s="111" t="str">
        <f>IF($B1623="", "", SUMIF('Shopping List'!$AV$11:$AV$25, $B1623, 'Shopping List'!$BN$11:$BN$25))</f>
        <v/>
      </c>
      <c r="BB1623" s="117" t="str">
        <f t="shared" si="392"/>
        <v/>
      </c>
    </row>
    <row r="1624" spans="1:54" x14ac:dyDescent="0.25">
      <c r="A1624" s="4"/>
      <c r="B1624" s="37"/>
      <c r="C1624" s="124"/>
      <c r="D1624" s="39"/>
      <c r="E1624" s="125"/>
      <c r="F1624" s="48"/>
      <c r="G1624" s="4"/>
      <c r="H1624" s="4"/>
      <c r="I1624" s="95" t="str">
        <f>IF($C1624="", "", IF(IFERROR(INDEX(Ingredients!$C$11:$C$310, MATCH($C1624, Ingredients!$B$11:$B$310, 0)), "")="", "", IFERROR(INDEX(Ingredients!$C$11:$C$310, MATCH($C1624, Ingredients!$B$11:$B$310, 0)), "")))</f>
        <v/>
      </c>
      <c r="J1624" s="73" t="str">
        <f>IF($B1624="", "", IF(IFERROR(INDEX(Meals!$C$11:$C$260, MATCH($B1624, Meals!$B$11:$B$260, 0)), "")="", "", IFERROR(INDEX(Meals!$C$11:$C$260, MATCH($B1624, Meals!$B$11:$B$260, 0)), "")))</f>
        <v/>
      </c>
      <c r="K1624" s="4"/>
      <c r="L1624" s="72" t="str">
        <f t="shared" si="382"/>
        <v/>
      </c>
      <c r="M1624" s="73" t="str">
        <f t="shared" si="383"/>
        <v/>
      </c>
      <c r="N1624" s="4"/>
      <c r="O1624" s="78" t="str">
        <f t="shared" si="384"/>
        <v/>
      </c>
      <c r="P1624" s="79" t="str">
        <f t="shared" si="385"/>
        <v/>
      </c>
      <c r="Q1624" s="4"/>
      <c r="R1624" s="90" t="str">
        <f t="shared" si="386"/>
        <v/>
      </c>
      <c r="S1624" s="4"/>
      <c r="Y1624" s="18" t="str">
        <f t="shared" si="387"/>
        <v/>
      </c>
      <c r="AA1624" s="18" t="str">
        <f t="shared" si="378"/>
        <v/>
      </c>
      <c r="AB1624" s="18" t="str">
        <f t="shared" si="379"/>
        <v/>
      </c>
      <c r="AC1624" s="18" t="str">
        <f t="shared" si="388"/>
        <v/>
      </c>
      <c r="AD1624" s="18" t="str">
        <f t="shared" si="388"/>
        <v/>
      </c>
      <c r="AE1624" s="18" t="str">
        <f t="shared" si="389"/>
        <v/>
      </c>
      <c r="AG1624" s="95" t="str">
        <f>IF($C1624="", "", IF(IFERROR(INDEX(Ingredients!C$11:C$310, MATCH($C1624, Ingredients!$B$11:$B$310, 0)), "")="", "", IFERROR(INDEX(Ingredients!C$11:C$310, MATCH($C1624, Ingredients!$B$11:$B$310, 0)), "")))</f>
        <v/>
      </c>
      <c r="AH1624" s="105" t="str">
        <f>IF($C1624="", "", IF(IFERROR(INDEX(Ingredients!D$11:D$310, MATCH($C1624, Ingredients!$B$11:$B$310, 0)), "")="", "", IFERROR(INDEX(Ingredients!D$11:D$310, MATCH($C1624, Ingredients!$B$11:$B$310, 0)), "")))</f>
        <v/>
      </c>
      <c r="AI1624" s="106" t="str">
        <f>IF($C1624="", "", IF(IFERROR(INDEX(Ingredients!E$11:E$310, MATCH($C1624, Ingredients!$B$11:$B$310, 0)), "")="", "", IFERROR(INDEX(Ingredients!E$11:E$310, MATCH($C1624, Ingredients!$B$11:$B$310, 0)), "")))</f>
        <v/>
      </c>
      <c r="AJ1624" s="108" t="str">
        <f>IF($C1624="", "", IF(IFERROR(INDEX(Ingredients!F$11:F$310, MATCH($C1624, Ingredients!$B$11:$B$310, 0)), "")="", "", IFERROR(INDEX(Ingredients!F$11:F$310, MATCH($C1624, Ingredients!$B$11:$B$310, 0)), "")))</f>
        <v/>
      </c>
      <c r="AK1624" s="106" t="str">
        <f>IF($C1624="", "", IF(IFERROR(INDEX(Ingredients!G$11:G$310, MATCH($C1624, Ingredients!$B$11:$B$310, 0)), "")="", "", IFERROR(INDEX(Ingredients!G$11:G$310, MATCH($C1624, Ingredients!$B$11:$B$310, 0)), "")))</f>
        <v/>
      </c>
      <c r="AL1624" s="79" t="str">
        <f>IF($C1624="", "", IF(IFERROR(INDEX(Ingredients!H$11:H$310, MATCH($C1624, Ingredients!$B$11:$B$310, 0)), "")="", "", IFERROR(INDEX(Ingredients!H$11:H$310, MATCH($C1624, Ingredients!$B$11:$B$310, 0)), "")))</f>
        <v/>
      </c>
      <c r="AN1624" s="83" t="str">
        <f t="shared" si="380"/>
        <v/>
      </c>
      <c r="AP1624" s="114" t="str">
        <f t="shared" si="390"/>
        <v/>
      </c>
      <c r="AR1624" s="117" t="str">
        <f>IF($C1624="", "", IF(IFERROR(INDEX(Ingredients!$AI$11:$AI$310, MATCH($C1624, Ingredients!$B$11:$B$310, 0)), "")="", "", IFERROR(INDEX(Ingredients!$AI$11:$AI$310, MATCH($C1624, Ingredients!$B$11:$B$310, 0)), "")))</f>
        <v/>
      </c>
      <c r="AT1624" s="120" t="str">
        <f t="shared" si="391"/>
        <v/>
      </c>
      <c r="AV1624" s="90" t="str">
        <f t="shared" si="381"/>
        <v/>
      </c>
      <c r="AX1624" s="90" t="str">
        <f>IF($AV1624="", "", COUNTIF($AV$11:$AV$5010, "&lt;"&amp;$AV1624)+1+COUNTIF($AV$11:$AV1624, $AV1624)-1)</f>
        <v/>
      </c>
      <c r="AZ1624" s="111" t="str">
        <f>IF($B1624="", "", SUMIF('Shopping List'!$AV$11:$AV$25, $B1624, 'Shopping List'!$BN$11:$BN$25))</f>
        <v/>
      </c>
      <c r="BB1624" s="117" t="str">
        <f t="shared" si="392"/>
        <v/>
      </c>
    </row>
    <row r="1625" spans="1:54" x14ac:dyDescent="0.25">
      <c r="A1625" s="4"/>
      <c r="B1625" s="37"/>
      <c r="C1625" s="124"/>
      <c r="D1625" s="39"/>
      <c r="E1625" s="125"/>
      <c r="F1625" s="48"/>
      <c r="G1625" s="4"/>
      <c r="H1625" s="4"/>
      <c r="I1625" s="95" t="str">
        <f>IF($C1625="", "", IF(IFERROR(INDEX(Ingredients!$C$11:$C$310, MATCH($C1625, Ingredients!$B$11:$B$310, 0)), "")="", "", IFERROR(INDEX(Ingredients!$C$11:$C$310, MATCH($C1625, Ingredients!$B$11:$B$310, 0)), "")))</f>
        <v/>
      </c>
      <c r="J1625" s="73" t="str">
        <f>IF($B1625="", "", IF(IFERROR(INDEX(Meals!$C$11:$C$260, MATCH($B1625, Meals!$B$11:$B$260, 0)), "")="", "", IFERROR(INDEX(Meals!$C$11:$C$260, MATCH($B1625, Meals!$B$11:$B$260, 0)), "")))</f>
        <v/>
      </c>
      <c r="K1625" s="4"/>
      <c r="L1625" s="72" t="str">
        <f t="shared" si="382"/>
        <v/>
      </c>
      <c r="M1625" s="73" t="str">
        <f t="shared" si="383"/>
        <v/>
      </c>
      <c r="N1625" s="4"/>
      <c r="O1625" s="78" t="str">
        <f t="shared" si="384"/>
        <v/>
      </c>
      <c r="P1625" s="79" t="str">
        <f t="shared" si="385"/>
        <v/>
      </c>
      <c r="Q1625" s="4"/>
      <c r="R1625" s="90" t="str">
        <f t="shared" si="386"/>
        <v/>
      </c>
      <c r="S1625" s="4"/>
      <c r="Y1625" s="18" t="str">
        <f t="shared" si="387"/>
        <v/>
      </c>
      <c r="AA1625" s="18" t="str">
        <f t="shared" si="378"/>
        <v/>
      </c>
      <c r="AB1625" s="18" t="str">
        <f t="shared" si="379"/>
        <v/>
      </c>
      <c r="AC1625" s="18" t="str">
        <f t="shared" si="388"/>
        <v/>
      </c>
      <c r="AD1625" s="18" t="str">
        <f t="shared" si="388"/>
        <v/>
      </c>
      <c r="AE1625" s="18" t="str">
        <f t="shared" si="389"/>
        <v/>
      </c>
      <c r="AG1625" s="95" t="str">
        <f>IF($C1625="", "", IF(IFERROR(INDEX(Ingredients!C$11:C$310, MATCH($C1625, Ingredients!$B$11:$B$310, 0)), "")="", "", IFERROR(INDEX(Ingredients!C$11:C$310, MATCH($C1625, Ingredients!$B$11:$B$310, 0)), "")))</f>
        <v/>
      </c>
      <c r="AH1625" s="105" t="str">
        <f>IF($C1625="", "", IF(IFERROR(INDEX(Ingredients!D$11:D$310, MATCH($C1625, Ingredients!$B$11:$B$310, 0)), "")="", "", IFERROR(INDEX(Ingredients!D$11:D$310, MATCH($C1625, Ingredients!$B$11:$B$310, 0)), "")))</f>
        <v/>
      </c>
      <c r="AI1625" s="106" t="str">
        <f>IF($C1625="", "", IF(IFERROR(INDEX(Ingredients!E$11:E$310, MATCH($C1625, Ingredients!$B$11:$B$310, 0)), "")="", "", IFERROR(INDEX(Ingredients!E$11:E$310, MATCH($C1625, Ingredients!$B$11:$B$310, 0)), "")))</f>
        <v/>
      </c>
      <c r="AJ1625" s="108" t="str">
        <f>IF($C1625="", "", IF(IFERROR(INDEX(Ingredients!F$11:F$310, MATCH($C1625, Ingredients!$B$11:$B$310, 0)), "")="", "", IFERROR(INDEX(Ingredients!F$11:F$310, MATCH($C1625, Ingredients!$B$11:$B$310, 0)), "")))</f>
        <v/>
      </c>
      <c r="AK1625" s="106" t="str">
        <f>IF($C1625="", "", IF(IFERROR(INDEX(Ingredients!G$11:G$310, MATCH($C1625, Ingredients!$B$11:$B$310, 0)), "")="", "", IFERROR(INDEX(Ingredients!G$11:G$310, MATCH($C1625, Ingredients!$B$11:$B$310, 0)), "")))</f>
        <v/>
      </c>
      <c r="AL1625" s="79" t="str">
        <f>IF($C1625="", "", IF(IFERROR(INDEX(Ingredients!H$11:H$310, MATCH($C1625, Ingredients!$B$11:$B$310, 0)), "")="", "", IFERROR(INDEX(Ingredients!H$11:H$310, MATCH($C1625, Ingredients!$B$11:$B$310, 0)), "")))</f>
        <v/>
      </c>
      <c r="AN1625" s="83" t="str">
        <f t="shared" si="380"/>
        <v/>
      </c>
      <c r="AP1625" s="114" t="str">
        <f t="shared" si="390"/>
        <v/>
      </c>
      <c r="AR1625" s="117" t="str">
        <f>IF($C1625="", "", IF(IFERROR(INDEX(Ingredients!$AI$11:$AI$310, MATCH($C1625, Ingredients!$B$11:$B$310, 0)), "")="", "", IFERROR(INDEX(Ingredients!$AI$11:$AI$310, MATCH($C1625, Ingredients!$B$11:$B$310, 0)), "")))</f>
        <v/>
      </c>
      <c r="AT1625" s="120" t="str">
        <f t="shared" si="391"/>
        <v/>
      </c>
      <c r="AV1625" s="90" t="str">
        <f t="shared" si="381"/>
        <v/>
      </c>
      <c r="AX1625" s="90" t="str">
        <f>IF($AV1625="", "", COUNTIF($AV$11:$AV$5010, "&lt;"&amp;$AV1625)+1+COUNTIF($AV$11:$AV1625, $AV1625)-1)</f>
        <v/>
      </c>
      <c r="AZ1625" s="111" t="str">
        <f>IF($B1625="", "", SUMIF('Shopping List'!$AV$11:$AV$25, $B1625, 'Shopping List'!$BN$11:$BN$25))</f>
        <v/>
      </c>
      <c r="BB1625" s="117" t="str">
        <f t="shared" si="392"/>
        <v/>
      </c>
    </row>
    <row r="1626" spans="1:54" x14ac:dyDescent="0.25">
      <c r="A1626" s="4"/>
      <c r="B1626" s="37"/>
      <c r="C1626" s="124"/>
      <c r="D1626" s="39"/>
      <c r="E1626" s="125"/>
      <c r="F1626" s="48"/>
      <c r="G1626" s="4"/>
      <c r="H1626" s="4"/>
      <c r="I1626" s="95" t="str">
        <f>IF($C1626="", "", IF(IFERROR(INDEX(Ingredients!$C$11:$C$310, MATCH($C1626, Ingredients!$B$11:$B$310, 0)), "")="", "", IFERROR(INDEX(Ingredients!$C$11:$C$310, MATCH($C1626, Ingredients!$B$11:$B$310, 0)), "")))</f>
        <v/>
      </c>
      <c r="J1626" s="73" t="str">
        <f>IF($B1626="", "", IF(IFERROR(INDEX(Meals!$C$11:$C$260, MATCH($B1626, Meals!$B$11:$B$260, 0)), "")="", "", IFERROR(INDEX(Meals!$C$11:$C$260, MATCH($B1626, Meals!$B$11:$B$260, 0)), "")))</f>
        <v/>
      </c>
      <c r="K1626" s="4"/>
      <c r="L1626" s="72" t="str">
        <f t="shared" si="382"/>
        <v/>
      </c>
      <c r="M1626" s="73" t="str">
        <f t="shared" si="383"/>
        <v/>
      </c>
      <c r="N1626" s="4"/>
      <c r="O1626" s="78" t="str">
        <f t="shared" si="384"/>
        <v/>
      </c>
      <c r="P1626" s="79" t="str">
        <f t="shared" si="385"/>
        <v/>
      </c>
      <c r="Q1626" s="4"/>
      <c r="R1626" s="90" t="str">
        <f t="shared" si="386"/>
        <v/>
      </c>
      <c r="S1626" s="4"/>
      <c r="Y1626" s="18" t="str">
        <f t="shared" si="387"/>
        <v/>
      </c>
      <c r="AA1626" s="18" t="str">
        <f t="shared" si="378"/>
        <v/>
      </c>
      <c r="AB1626" s="18" t="str">
        <f t="shared" si="379"/>
        <v/>
      </c>
      <c r="AC1626" s="18" t="str">
        <f t="shared" si="388"/>
        <v/>
      </c>
      <c r="AD1626" s="18" t="str">
        <f t="shared" si="388"/>
        <v/>
      </c>
      <c r="AE1626" s="18" t="str">
        <f t="shared" si="389"/>
        <v/>
      </c>
      <c r="AG1626" s="95" t="str">
        <f>IF($C1626="", "", IF(IFERROR(INDEX(Ingredients!C$11:C$310, MATCH($C1626, Ingredients!$B$11:$B$310, 0)), "")="", "", IFERROR(INDEX(Ingredients!C$11:C$310, MATCH($C1626, Ingredients!$B$11:$B$310, 0)), "")))</f>
        <v/>
      </c>
      <c r="AH1626" s="105" t="str">
        <f>IF($C1626="", "", IF(IFERROR(INDEX(Ingredients!D$11:D$310, MATCH($C1626, Ingredients!$B$11:$B$310, 0)), "")="", "", IFERROR(INDEX(Ingredients!D$11:D$310, MATCH($C1626, Ingredients!$B$11:$B$310, 0)), "")))</f>
        <v/>
      </c>
      <c r="AI1626" s="106" t="str">
        <f>IF($C1626="", "", IF(IFERROR(INDEX(Ingredients!E$11:E$310, MATCH($C1626, Ingredients!$B$11:$B$310, 0)), "")="", "", IFERROR(INDEX(Ingredients!E$11:E$310, MATCH($C1626, Ingredients!$B$11:$B$310, 0)), "")))</f>
        <v/>
      </c>
      <c r="AJ1626" s="108" t="str">
        <f>IF($C1626="", "", IF(IFERROR(INDEX(Ingredients!F$11:F$310, MATCH($C1626, Ingredients!$B$11:$B$310, 0)), "")="", "", IFERROR(INDEX(Ingredients!F$11:F$310, MATCH($C1626, Ingredients!$B$11:$B$310, 0)), "")))</f>
        <v/>
      </c>
      <c r="AK1626" s="106" t="str">
        <f>IF($C1626="", "", IF(IFERROR(INDEX(Ingredients!G$11:G$310, MATCH($C1626, Ingredients!$B$11:$B$310, 0)), "")="", "", IFERROR(INDEX(Ingredients!G$11:G$310, MATCH($C1626, Ingredients!$B$11:$B$310, 0)), "")))</f>
        <v/>
      </c>
      <c r="AL1626" s="79" t="str">
        <f>IF($C1626="", "", IF(IFERROR(INDEX(Ingredients!H$11:H$310, MATCH($C1626, Ingredients!$B$11:$B$310, 0)), "")="", "", IFERROR(INDEX(Ingredients!H$11:H$310, MATCH($C1626, Ingredients!$B$11:$B$310, 0)), "")))</f>
        <v/>
      </c>
      <c r="AN1626" s="83" t="str">
        <f t="shared" si="380"/>
        <v/>
      </c>
      <c r="AP1626" s="114" t="str">
        <f t="shared" si="390"/>
        <v/>
      </c>
      <c r="AR1626" s="117" t="str">
        <f>IF($C1626="", "", IF(IFERROR(INDEX(Ingredients!$AI$11:$AI$310, MATCH($C1626, Ingredients!$B$11:$B$310, 0)), "")="", "", IFERROR(INDEX(Ingredients!$AI$11:$AI$310, MATCH($C1626, Ingredients!$B$11:$B$310, 0)), "")))</f>
        <v/>
      </c>
      <c r="AT1626" s="120" t="str">
        <f t="shared" si="391"/>
        <v/>
      </c>
      <c r="AV1626" s="90" t="str">
        <f t="shared" si="381"/>
        <v/>
      </c>
      <c r="AX1626" s="90" t="str">
        <f>IF($AV1626="", "", COUNTIF($AV$11:$AV$5010, "&lt;"&amp;$AV1626)+1+COUNTIF($AV$11:$AV1626, $AV1626)-1)</f>
        <v/>
      </c>
      <c r="AZ1626" s="111" t="str">
        <f>IF($B1626="", "", SUMIF('Shopping List'!$AV$11:$AV$25, $B1626, 'Shopping List'!$BN$11:$BN$25))</f>
        <v/>
      </c>
      <c r="BB1626" s="117" t="str">
        <f t="shared" si="392"/>
        <v/>
      </c>
    </row>
    <row r="1627" spans="1:54" x14ac:dyDescent="0.25">
      <c r="A1627" s="4"/>
      <c r="B1627" s="37"/>
      <c r="C1627" s="124"/>
      <c r="D1627" s="39"/>
      <c r="E1627" s="125"/>
      <c r="F1627" s="48"/>
      <c r="G1627" s="4"/>
      <c r="H1627" s="4"/>
      <c r="I1627" s="95" t="str">
        <f>IF($C1627="", "", IF(IFERROR(INDEX(Ingredients!$C$11:$C$310, MATCH($C1627, Ingredients!$B$11:$B$310, 0)), "")="", "", IFERROR(INDEX(Ingredients!$C$11:$C$310, MATCH($C1627, Ingredients!$B$11:$B$310, 0)), "")))</f>
        <v/>
      </c>
      <c r="J1627" s="73" t="str">
        <f>IF($B1627="", "", IF(IFERROR(INDEX(Meals!$C$11:$C$260, MATCH($B1627, Meals!$B$11:$B$260, 0)), "")="", "", IFERROR(INDEX(Meals!$C$11:$C$260, MATCH($B1627, Meals!$B$11:$B$260, 0)), "")))</f>
        <v/>
      </c>
      <c r="K1627" s="4"/>
      <c r="L1627" s="72" t="str">
        <f t="shared" si="382"/>
        <v/>
      </c>
      <c r="M1627" s="73" t="str">
        <f t="shared" si="383"/>
        <v/>
      </c>
      <c r="N1627" s="4"/>
      <c r="O1627" s="78" t="str">
        <f t="shared" si="384"/>
        <v/>
      </c>
      <c r="P1627" s="79" t="str">
        <f t="shared" si="385"/>
        <v/>
      </c>
      <c r="Q1627" s="4"/>
      <c r="R1627" s="90" t="str">
        <f t="shared" si="386"/>
        <v/>
      </c>
      <c r="S1627" s="4"/>
      <c r="Y1627" s="18" t="str">
        <f t="shared" si="387"/>
        <v/>
      </c>
      <c r="AA1627" s="18" t="str">
        <f t="shared" si="378"/>
        <v/>
      </c>
      <c r="AB1627" s="18" t="str">
        <f t="shared" si="379"/>
        <v/>
      </c>
      <c r="AC1627" s="18" t="str">
        <f t="shared" si="388"/>
        <v/>
      </c>
      <c r="AD1627" s="18" t="str">
        <f t="shared" si="388"/>
        <v/>
      </c>
      <c r="AE1627" s="18" t="str">
        <f t="shared" si="389"/>
        <v/>
      </c>
      <c r="AG1627" s="95" t="str">
        <f>IF($C1627="", "", IF(IFERROR(INDEX(Ingredients!C$11:C$310, MATCH($C1627, Ingredients!$B$11:$B$310, 0)), "")="", "", IFERROR(INDEX(Ingredients!C$11:C$310, MATCH($C1627, Ingredients!$B$11:$B$310, 0)), "")))</f>
        <v/>
      </c>
      <c r="AH1627" s="105" t="str">
        <f>IF($C1627="", "", IF(IFERROR(INDEX(Ingredients!D$11:D$310, MATCH($C1627, Ingredients!$B$11:$B$310, 0)), "")="", "", IFERROR(INDEX(Ingredients!D$11:D$310, MATCH($C1627, Ingredients!$B$11:$B$310, 0)), "")))</f>
        <v/>
      </c>
      <c r="AI1627" s="106" t="str">
        <f>IF($C1627="", "", IF(IFERROR(INDEX(Ingredients!E$11:E$310, MATCH($C1627, Ingredients!$B$11:$B$310, 0)), "")="", "", IFERROR(INDEX(Ingredients!E$11:E$310, MATCH($C1627, Ingredients!$B$11:$B$310, 0)), "")))</f>
        <v/>
      </c>
      <c r="AJ1627" s="108" t="str">
        <f>IF($C1627="", "", IF(IFERROR(INDEX(Ingredients!F$11:F$310, MATCH($C1627, Ingredients!$B$11:$B$310, 0)), "")="", "", IFERROR(INDEX(Ingredients!F$11:F$310, MATCH($C1627, Ingredients!$B$11:$B$310, 0)), "")))</f>
        <v/>
      </c>
      <c r="AK1627" s="106" t="str">
        <f>IF($C1627="", "", IF(IFERROR(INDEX(Ingredients!G$11:G$310, MATCH($C1627, Ingredients!$B$11:$B$310, 0)), "")="", "", IFERROR(INDEX(Ingredients!G$11:G$310, MATCH($C1627, Ingredients!$B$11:$B$310, 0)), "")))</f>
        <v/>
      </c>
      <c r="AL1627" s="79" t="str">
        <f>IF($C1627="", "", IF(IFERROR(INDEX(Ingredients!H$11:H$310, MATCH($C1627, Ingredients!$B$11:$B$310, 0)), "")="", "", IFERROR(INDEX(Ingredients!H$11:H$310, MATCH($C1627, Ingredients!$B$11:$B$310, 0)), "")))</f>
        <v/>
      </c>
      <c r="AN1627" s="83" t="str">
        <f t="shared" si="380"/>
        <v/>
      </c>
      <c r="AP1627" s="114" t="str">
        <f t="shared" si="390"/>
        <v/>
      </c>
      <c r="AR1627" s="117" t="str">
        <f>IF($C1627="", "", IF(IFERROR(INDEX(Ingredients!$AI$11:$AI$310, MATCH($C1627, Ingredients!$B$11:$B$310, 0)), "")="", "", IFERROR(INDEX(Ingredients!$AI$11:$AI$310, MATCH($C1627, Ingredients!$B$11:$B$310, 0)), "")))</f>
        <v/>
      </c>
      <c r="AT1627" s="120" t="str">
        <f t="shared" si="391"/>
        <v/>
      </c>
      <c r="AV1627" s="90" t="str">
        <f t="shared" si="381"/>
        <v/>
      </c>
      <c r="AX1627" s="90" t="str">
        <f>IF($AV1627="", "", COUNTIF($AV$11:$AV$5010, "&lt;"&amp;$AV1627)+1+COUNTIF($AV$11:$AV1627, $AV1627)-1)</f>
        <v/>
      </c>
      <c r="AZ1627" s="111" t="str">
        <f>IF($B1627="", "", SUMIF('Shopping List'!$AV$11:$AV$25, $B1627, 'Shopping List'!$BN$11:$BN$25))</f>
        <v/>
      </c>
      <c r="BB1627" s="117" t="str">
        <f t="shared" si="392"/>
        <v/>
      </c>
    </row>
    <row r="1628" spans="1:54" x14ac:dyDescent="0.25">
      <c r="A1628" s="4"/>
      <c r="B1628" s="37"/>
      <c r="C1628" s="124"/>
      <c r="D1628" s="39"/>
      <c r="E1628" s="125"/>
      <c r="F1628" s="48"/>
      <c r="G1628" s="4"/>
      <c r="H1628" s="4"/>
      <c r="I1628" s="95" t="str">
        <f>IF($C1628="", "", IF(IFERROR(INDEX(Ingredients!$C$11:$C$310, MATCH($C1628, Ingredients!$B$11:$B$310, 0)), "")="", "", IFERROR(INDEX(Ingredients!$C$11:$C$310, MATCH($C1628, Ingredients!$B$11:$B$310, 0)), "")))</f>
        <v/>
      </c>
      <c r="J1628" s="73" t="str">
        <f>IF($B1628="", "", IF(IFERROR(INDEX(Meals!$C$11:$C$260, MATCH($B1628, Meals!$B$11:$B$260, 0)), "")="", "", IFERROR(INDEX(Meals!$C$11:$C$260, MATCH($B1628, Meals!$B$11:$B$260, 0)), "")))</f>
        <v/>
      </c>
      <c r="K1628" s="4"/>
      <c r="L1628" s="72" t="str">
        <f t="shared" si="382"/>
        <v/>
      </c>
      <c r="M1628" s="73" t="str">
        <f t="shared" si="383"/>
        <v/>
      </c>
      <c r="N1628" s="4"/>
      <c r="O1628" s="78" t="str">
        <f t="shared" si="384"/>
        <v/>
      </c>
      <c r="P1628" s="79" t="str">
        <f t="shared" si="385"/>
        <v/>
      </c>
      <c r="Q1628" s="4"/>
      <c r="R1628" s="90" t="str">
        <f t="shared" si="386"/>
        <v/>
      </c>
      <c r="S1628" s="4"/>
      <c r="Y1628" s="18" t="str">
        <f t="shared" si="387"/>
        <v/>
      </c>
      <c r="AA1628" s="18" t="str">
        <f t="shared" si="378"/>
        <v/>
      </c>
      <c r="AB1628" s="18" t="str">
        <f t="shared" si="379"/>
        <v/>
      </c>
      <c r="AC1628" s="18" t="str">
        <f t="shared" si="388"/>
        <v/>
      </c>
      <c r="AD1628" s="18" t="str">
        <f t="shared" si="388"/>
        <v/>
      </c>
      <c r="AE1628" s="18" t="str">
        <f t="shared" si="389"/>
        <v/>
      </c>
      <c r="AG1628" s="95" t="str">
        <f>IF($C1628="", "", IF(IFERROR(INDEX(Ingredients!C$11:C$310, MATCH($C1628, Ingredients!$B$11:$B$310, 0)), "")="", "", IFERROR(INDEX(Ingredients!C$11:C$310, MATCH($C1628, Ingredients!$B$11:$B$310, 0)), "")))</f>
        <v/>
      </c>
      <c r="AH1628" s="105" t="str">
        <f>IF($C1628="", "", IF(IFERROR(INDEX(Ingredients!D$11:D$310, MATCH($C1628, Ingredients!$B$11:$B$310, 0)), "")="", "", IFERROR(INDEX(Ingredients!D$11:D$310, MATCH($C1628, Ingredients!$B$11:$B$310, 0)), "")))</f>
        <v/>
      </c>
      <c r="AI1628" s="106" t="str">
        <f>IF($C1628="", "", IF(IFERROR(INDEX(Ingredients!E$11:E$310, MATCH($C1628, Ingredients!$B$11:$B$310, 0)), "")="", "", IFERROR(INDEX(Ingredients!E$11:E$310, MATCH($C1628, Ingredients!$B$11:$B$310, 0)), "")))</f>
        <v/>
      </c>
      <c r="AJ1628" s="108" t="str">
        <f>IF($C1628="", "", IF(IFERROR(INDEX(Ingredients!F$11:F$310, MATCH($C1628, Ingredients!$B$11:$B$310, 0)), "")="", "", IFERROR(INDEX(Ingredients!F$11:F$310, MATCH($C1628, Ingredients!$B$11:$B$310, 0)), "")))</f>
        <v/>
      </c>
      <c r="AK1628" s="106" t="str">
        <f>IF($C1628="", "", IF(IFERROR(INDEX(Ingredients!G$11:G$310, MATCH($C1628, Ingredients!$B$11:$B$310, 0)), "")="", "", IFERROR(INDEX(Ingredients!G$11:G$310, MATCH($C1628, Ingredients!$B$11:$B$310, 0)), "")))</f>
        <v/>
      </c>
      <c r="AL1628" s="79" t="str">
        <f>IF($C1628="", "", IF(IFERROR(INDEX(Ingredients!H$11:H$310, MATCH($C1628, Ingredients!$B$11:$B$310, 0)), "")="", "", IFERROR(INDEX(Ingredients!H$11:H$310, MATCH($C1628, Ingredients!$B$11:$B$310, 0)), "")))</f>
        <v/>
      </c>
      <c r="AN1628" s="83" t="str">
        <f t="shared" si="380"/>
        <v/>
      </c>
      <c r="AP1628" s="114" t="str">
        <f t="shared" si="390"/>
        <v/>
      </c>
      <c r="AR1628" s="117" t="str">
        <f>IF($C1628="", "", IF(IFERROR(INDEX(Ingredients!$AI$11:$AI$310, MATCH($C1628, Ingredients!$B$11:$B$310, 0)), "")="", "", IFERROR(INDEX(Ingredients!$AI$11:$AI$310, MATCH($C1628, Ingredients!$B$11:$B$310, 0)), "")))</f>
        <v/>
      </c>
      <c r="AT1628" s="120" t="str">
        <f t="shared" si="391"/>
        <v/>
      </c>
      <c r="AV1628" s="90" t="str">
        <f t="shared" si="381"/>
        <v/>
      </c>
      <c r="AX1628" s="90" t="str">
        <f>IF($AV1628="", "", COUNTIF($AV$11:$AV$5010, "&lt;"&amp;$AV1628)+1+COUNTIF($AV$11:$AV1628, $AV1628)-1)</f>
        <v/>
      </c>
      <c r="AZ1628" s="111" t="str">
        <f>IF($B1628="", "", SUMIF('Shopping List'!$AV$11:$AV$25, $B1628, 'Shopping List'!$BN$11:$BN$25))</f>
        <v/>
      </c>
      <c r="BB1628" s="117" t="str">
        <f t="shared" si="392"/>
        <v/>
      </c>
    </row>
    <row r="1629" spans="1:54" x14ac:dyDescent="0.25">
      <c r="A1629" s="4"/>
      <c r="B1629" s="37"/>
      <c r="C1629" s="124"/>
      <c r="D1629" s="39"/>
      <c r="E1629" s="125"/>
      <c r="F1629" s="48"/>
      <c r="G1629" s="4"/>
      <c r="H1629" s="4"/>
      <c r="I1629" s="95" t="str">
        <f>IF($C1629="", "", IF(IFERROR(INDEX(Ingredients!$C$11:$C$310, MATCH($C1629, Ingredients!$B$11:$B$310, 0)), "")="", "", IFERROR(INDEX(Ingredients!$C$11:$C$310, MATCH($C1629, Ingredients!$B$11:$B$310, 0)), "")))</f>
        <v/>
      </c>
      <c r="J1629" s="73" t="str">
        <f>IF($B1629="", "", IF(IFERROR(INDEX(Meals!$C$11:$C$260, MATCH($B1629, Meals!$B$11:$B$260, 0)), "")="", "", IFERROR(INDEX(Meals!$C$11:$C$260, MATCH($B1629, Meals!$B$11:$B$260, 0)), "")))</f>
        <v/>
      </c>
      <c r="K1629" s="4"/>
      <c r="L1629" s="72" t="str">
        <f t="shared" si="382"/>
        <v/>
      </c>
      <c r="M1629" s="73" t="str">
        <f t="shared" si="383"/>
        <v/>
      </c>
      <c r="N1629" s="4"/>
      <c r="O1629" s="78" t="str">
        <f t="shared" si="384"/>
        <v/>
      </c>
      <c r="P1629" s="79" t="str">
        <f t="shared" si="385"/>
        <v/>
      </c>
      <c r="Q1629" s="4"/>
      <c r="R1629" s="90" t="str">
        <f t="shared" si="386"/>
        <v/>
      </c>
      <c r="S1629" s="4"/>
      <c r="Y1629" s="18" t="str">
        <f t="shared" si="387"/>
        <v/>
      </c>
      <c r="AA1629" s="18" t="str">
        <f t="shared" si="378"/>
        <v/>
      </c>
      <c r="AB1629" s="18" t="str">
        <f t="shared" si="379"/>
        <v/>
      </c>
      <c r="AC1629" s="18" t="str">
        <f t="shared" si="388"/>
        <v/>
      </c>
      <c r="AD1629" s="18" t="str">
        <f t="shared" si="388"/>
        <v/>
      </c>
      <c r="AE1629" s="18" t="str">
        <f t="shared" si="389"/>
        <v/>
      </c>
      <c r="AG1629" s="95" t="str">
        <f>IF($C1629="", "", IF(IFERROR(INDEX(Ingredients!C$11:C$310, MATCH($C1629, Ingredients!$B$11:$B$310, 0)), "")="", "", IFERROR(INDEX(Ingredients!C$11:C$310, MATCH($C1629, Ingredients!$B$11:$B$310, 0)), "")))</f>
        <v/>
      </c>
      <c r="AH1629" s="105" t="str">
        <f>IF($C1629="", "", IF(IFERROR(INDEX(Ingredients!D$11:D$310, MATCH($C1629, Ingredients!$B$11:$B$310, 0)), "")="", "", IFERROR(INDEX(Ingredients!D$11:D$310, MATCH($C1629, Ingredients!$B$11:$B$310, 0)), "")))</f>
        <v/>
      </c>
      <c r="AI1629" s="106" t="str">
        <f>IF($C1629="", "", IF(IFERROR(INDEX(Ingredients!E$11:E$310, MATCH($C1629, Ingredients!$B$11:$B$310, 0)), "")="", "", IFERROR(INDEX(Ingredients!E$11:E$310, MATCH($C1629, Ingredients!$B$11:$B$310, 0)), "")))</f>
        <v/>
      </c>
      <c r="AJ1629" s="108" t="str">
        <f>IF($C1629="", "", IF(IFERROR(INDEX(Ingredients!F$11:F$310, MATCH($C1629, Ingredients!$B$11:$B$310, 0)), "")="", "", IFERROR(INDEX(Ingredients!F$11:F$310, MATCH($C1629, Ingredients!$B$11:$B$310, 0)), "")))</f>
        <v/>
      </c>
      <c r="AK1629" s="106" t="str">
        <f>IF($C1629="", "", IF(IFERROR(INDEX(Ingredients!G$11:G$310, MATCH($C1629, Ingredients!$B$11:$B$310, 0)), "")="", "", IFERROR(INDEX(Ingredients!G$11:G$310, MATCH($C1629, Ingredients!$B$11:$B$310, 0)), "")))</f>
        <v/>
      </c>
      <c r="AL1629" s="79" t="str">
        <f>IF($C1629="", "", IF(IFERROR(INDEX(Ingredients!H$11:H$310, MATCH($C1629, Ingredients!$B$11:$B$310, 0)), "")="", "", IFERROR(INDEX(Ingredients!H$11:H$310, MATCH($C1629, Ingredients!$B$11:$B$310, 0)), "")))</f>
        <v/>
      </c>
      <c r="AN1629" s="83" t="str">
        <f t="shared" si="380"/>
        <v/>
      </c>
      <c r="AP1629" s="114" t="str">
        <f t="shared" si="390"/>
        <v/>
      </c>
      <c r="AR1629" s="117" t="str">
        <f>IF($C1629="", "", IF(IFERROR(INDEX(Ingredients!$AI$11:$AI$310, MATCH($C1629, Ingredients!$B$11:$B$310, 0)), "")="", "", IFERROR(INDEX(Ingredients!$AI$11:$AI$310, MATCH($C1629, Ingredients!$B$11:$B$310, 0)), "")))</f>
        <v/>
      </c>
      <c r="AT1629" s="120" t="str">
        <f t="shared" si="391"/>
        <v/>
      </c>
      <c r="AV1629" s="90" t="str">
        <f t="shared" si="381"/>
        <v/>
      </c>
      <c r="AX1629" s="90" t="str">
        <f>IF($AV1629="", "", COUNTIF($AV$11:$AV$5010, "&lt;"&amp;$AV1629)+1+COUNTIF($AV$11:$AV1629, $AV1629)-1)</f>
        <v/>
      </c>
      <c r="AZ1629" s="111" t="str">
        <f>IF($B1629="", "", SUMIF('Shopping List'!$AV$11:$AV$25, $B1629, 'Shopping List'!$BN$11:$BN$25))</f>
        <v/>
      </c>
      <c r="BB1629" s="117" t="str">
        <f t="shared" si="392"/>
        <v/>
      </c>
    </row>
    <row r="1630" spans="1:54" x14ac:dyDescent="0.25">
      <c r="A1630" s="4"/>
      <c r="B1630" s="37"/>
      <c r="C1630" s="124"/>
      <c r="D1630" s="39"/>
      <c r="E1630" s="125"/>
      <c r="F1630" s="48"/>
      <c r="G1630" s="4"/>
      <c r="H1630" s="4"/>
      <c r="I1630" s="95" t="str">
        <f>IF($C1630="", "", IF(IFERROR(INDEX(Ingredients!$C$11:$C$310, MATCH($C1630, Ingredients!$B$11:$B$310, 0)), "")="", "", IFERROR(INDEX(Ingredients!$C$11:$C$310, MATCH($C1630, Ingredients!$B$11:$B$310, 0)), "")))</f>
        <v/>
      </c>
      <c r="J1630" s="73" t="str">
        <f>IF($B1630="", "", IF(IFERROR(INDEX(Meals!$C$11:$C$260, MATCH($B1630, Meals!$B$11:$B$260, 0)), "")="", "", IFERROR(INDEX(Meals!$C$11:$C$260, MATCH($B1630, Meals!$B$11:$B$260, 0)), "")))</f>
        <v/>
      </c>
      <c r="K1630" s="4"/>
      <c r="L1630" s="72" t="str">
        <f t="shared" si="382"/>
        <v/>
      </c>
      <c r="M1630" s="73" t="str">
        <f t="shared" si="383"/>
        <v/>
      </c>
      <c r="N1630" s="4"/>
      <c r="O1630" s="78" t="str">
        <f t="shared" si="384"/>
        <v/>
      </c>
      <c r="P1630" s="79" t="str">
        <f t="shared" si="385"/>
        <v/>
      </c>
      <c r="Q1630" s="4"/>
      <c r="R1630" s="90" t="str">
        <f t="shared" si="386"/>
        <v/>
      </c>
      <c r="S1630" s="4"/>
      <c r="Y1630" s="18" t="str">
        <f t="shared" si="387"/>
        <v/>
      </c>
      <c r="AA1630" s="18" t="str">
        <f t="shared" si="378"/>
        <v/>
      </c>
      <c r="AB1630" s="18" t="str">
        <f t="shared" si="379"/>
        <v/>
      </c>
      <c r="AC1630" s="18" t="str">
        <f t="shared" si="388"/>
        <v/>
      </c>
      <c r="AD1630" s="18" t="str">
        <f t="shared" si="388"/>
        <v/>
      </c>
      <c r="AE1630" s="18" t="str">
        <f t="shared" si="389"/>
        <v/>
      </c>
      <c r="AG1630" s="95" t="str">
        <f>IF($C1630="", "", IF(IFERROR(INDEX(Ingredients!C$11:C$310, MATCH($C1630, Ingredients!$B$11:$B$310, 0)), "")="", "", IFERROR(INDEX(Ingredients!C$11:C$310, MATCH($C1630, Ingredients!$B$11:$B$310, 0)), "")))</f>
        <v/>
      </c>
      <c r="AH1630" s="105" t="str">
        <f>IF($C1630="", "", IF(IFERROR(INDEX(Ingredients!D$11:D$310, MATCH($C1630, Ingredients!$B$11:$B$310, 0)), "")="", "", IFERROR(INDEX(Ingredients!D$11:D$310, MATCH($C1630, Ingredients!$B$11:$B$310, 0)), "")))</f>
        <v/>
      </c>
      <c r="AI1630" s="106" t="str">
        <f>IF($C1630="", "", IF(IFERROR(INDEX(Ingredients!E$11:E$310, MATCH($C1630, Ingredients!$B$11:$B$310, 0)), "")="", "", IFERROR(INDEX(Ingredients!E$11:E$310, MATCH($C1630, Ingredients!$B$11:$B$310, 0)), "")))</f>
        <v/>
      </c>
      <c r="AJ1630" s="108" t="str">
        <f>IF($C1630="", "", IF(IFERROR(INDEX(Ingredients!F$11:F$310, MATCH($C1630, Ingredients!$B$11:$B$310, 0)), "")="", "", IFERROR(INDEX(Ingredients!F$11:F$310, MATCH($C1630, Ingredients!$B$11:$B$310, 0)), "")))</f>
        <v/>
      </c>
      <c r="AK1630" s="106" t="str">
        <f>IF($C1630="", "", IF(IFERROR(INDEX(Ingredients!G$11:G$310, MATCH($C1630, Ingredients!$B$11:$B$310, 0)), "")="", "", IFERROR(INDEX(Ingredients!G$11:G$310, MATCH($C1630, Ingredients!$B$11:$B$310, 0)), "")))</f>
        <v/>
      </c>
      <c r="AL1630" s="79" t="str">
        <f>IF($C1630="", "", IF(IFERROR(INDEX(Ingredients!H$11:H$310, MATCH($C1630, Ingredients!$B$11:$B$310, 0)), "")="", "", IFERROR(INDEX(Ingredients!H$11:H$310, MATCH($C1630, Ingredients!$B$11:$B$310, 0)), "")))</f>
        <v/>
      </c>
      <c r="AN1630" s="83" t="str">
        <f t="shared" si="380"/>
        <v/>
      </c>
      <c r="AP1630" s="114" t="str">
        <f t="shared" si="390"/>
        <v/>
      </c>
      <c r="AR1630" s="117" t="str">
        <f>IF($C1630="", "", IF(IFERROR(INDEX(Ingredients!$AI$11:$AI$310, MATCH($C1630, Ingredients!$B$11:$B$310, 0)), "")="", "", IFERROR(INDEX(Ingredients!$AI$11:$AI$310, MATCH($C1630, Ingredients!$B$11:$B$310, 0)), "")))</f>
        <v/>
      </c>
      <c r="AT1630" s="120" t="str">
        <f t="shared" si="391"/>
        <v/>
      </c>
      <c r="AV1630" s="90" t="str">
        <f t="shared" si="381"/>
        <v/>
      </c>
      <c r="AX1630" s="90" t="str">
        <f>IF($AV1630="", "", COUNTIF($AV$11:$AV$5010, "&lt;"&amp;$AV1630)+1+COUNTIF($AV$11:$AV1630, $AV1630)-1)</f>
        <v/>
      </c>
      <c r="AZ1630" s="111" t="str">
        <f>IF($B1630="", "", SUMIF('Shopping List'!$AV$11:$AV$25, $B1630, 'Shopping List'!$BN$11:$BN$25))</f>
        <v/>
      </c>
      <c r="BB1630" s="117" t="str">
        <f t="shared" si="392"/>
        <v/>
      </c>
    </row>
    <row r="1631" spans="1:54" x14ac:dyDescent="0.25">
      <c r="A1631" s="4"/>
      <c r="B1631" s="37"/>
      <c r="C1631" s="124"/>
      <c r="D1631" s="39"/>
      <c r="E1631" s="125"/>
      <c r="F1631" s="48"/>
      <c r="G1631" s="4"/>
      <c r="H1631" s="4"/>
      <c r="I1631" s="95" t="str">
        <f>IF($C1631="", "", IF(IFERROR(INDEX(Ingredients!$C$11:$C$310, MATCH($C1631, Ingredients!$B$11:$B$310, 0)), "")="", "", IFERROR(INDEX(Ingredients!$C$11:$C$310, MATCH($C1631, Ingredients!$B$11:$B$310, 0)), "")))</f>
        <v/>
      </c>
      <c r="J1631" s="73" t="str">
        <f>IF($B1631="", "", IF(IFERROR(INDEX(Meals!$C$11:$C$260, MATCH($B1631, Meals!$B$11:$B$260, 0)), "")="", "", IFERROR(INDEX(Meals!$C$11:$C$260, MATCH($B1631, Meals!$B$11:$B$260, 0)), "")))</f>
        <v/>
      </c>
      <c r="K1631" s="4"/>
      <c r="L1631" s="72" t="str">
        <f t="shared" si="382"/>
        <v/>
      </c>
      <c r="M1631" s="73" t="str">
        <f t="shared" si="383"/>
        <v/>
      </c>
      <c r="N1631" s="4"/>
      <c r="O1631" s="78" t="str">
        <f t="shared" si="384"/>
        <v/>
      </c>
      <c r="P1631" s="79" t="str">
        <f t="shared" si="385"/>
        <v/>
      </c>
      <c r="Q1631" s="4"/>
      <c r="R1631" s="90" t="str">
        <f t="shared" si="386"/>
        <v/>
      </c>
      <c r="S1631" s="4"/>
      <c r="Y1631" s="18" t="str">
        <f t="shared" si="387"/>
        <v/>
      </c>
      <c r="AA1631" s="18" t="str">
        <f t="shared" si="378"/>
        <v/>
      </c>
      <c r="AB1631" s="18" t="str">
        <f t="shared" si="379"/>
        <v/>
      </c>
      <c r="AC1631" s="18" t="str">
        <f t="shared" si="388"/>
        <v/>
      </c>
      <c r="AD1631" s="18" t="str">
        <f t="shared" si="388"/>
        <v/>
      </c>
      <c r="AE1631" s="18" t="str">
        <f t="shared" si="389"/>
        <v/>
      </c>
      <c r="AG1631" s="95" t="str">
        <f>IF($C1631="", "", IF(IFERROR(INDEX(Ingredients!C$11:C$310, MATCH($C1631, Ingredients!$B$11:$B$310, 0)), "")="", "", IFERROR(INDEX(Ingredients!C$11:C$310, MATCH($C1631, Ingredients!$B$11:$B$310, 0)), "")))</f>
        <v/>
      </c>
      <c r="AH1631" s="105" t="str">
        <f>IF($C1631="", "", IF(IFERROR(INDEX(Ingredients!D$11:D$310, MATCH($C1631, Ingredients!$B$11:$B$310, 0)), "")="", "", IFERROR(INDEX(Ingredients!D$11:D$310, MATCH($C1631, Ingredients!$B$11:$B$310, 0)), "")))</f>
        <v/>
      </c>
      <c r="AI1631" s="106" t="str">
        <f>IF($C1631="", "", IF(IFERROR(INDEX(Ingredients!E$11:E$310, MATCH($C1631, Ingredients!$B$11:$B$310, 0)), "")="", "", IFERROR(INDEX(Ingredients!E$11:E$310, MATCH($C1631, Ingredients!$B$11:$B$310, 0)), "")))</f>
        <v/>
      </c>
      <c r="AJ1631" s="108" t="str">
        <f>IF($C1631="", "", IF(IFERROR(INDEX(Ingredients!F$11:F$310, MATCH($C1631, Ingredients!$B$11:$B$310, 0)), "")="", "", IFERROR(INDEX(Ingredients!F$11:F$310, MATCH($C1631, Ingredients!$B$11:$B$310, 0)), "")))</f>
        <v/>
      </c>
      <c r="AK1631" s="106" t="str">
        <f>IF($C1631="", "", IF(IFERROR(INDEX(Ingredients!G$11:G$310, MATCH($C1631, Ingredients!$B$11:$B$310, 0)), "")="", "", IFERROR(INDEX(Ingredients!G$11:G$310, MATCH($C1631, Ingredients!$B$11:$B$310, 0)), "")))</f>
        <v/>
      </c>
      <c r="AL1631" s="79" t="str">
        <f>IF($C1631="", "", IF(IFERROR(INDEX(Ingredients!H$11:H$310, MATCH($C1631, Ingredients!$B$11:$B$310, 0)), "")="", "", IFERROR(INDEX(Ingredients!H$11:H$310, MATCH($C1631, Ingredients!$B$11:$B$310, 0)), "")))</f>
        <v/>
      </c>
      <c r="AN1631" s="83" t="str">
        <f t="shared" si="380"/>
        <v/>
      </c>
      <c r="AP1631" s="114" t="str">
        <f t="shared" si="390"/>
        <v/>
      </c>
      <c r="AR1631" s="117" t="str">
        <f>IF($C1631="", "", IF(IFERROR(INDEX(Ingredients!$AI$11:$AI$310, MATCH($C1631, Ingredients!$B$11:$B$310, 0)), "")="", "", IFERROR(INDEX(Ingredients!$AI$11:$AI$310, MATCH($C1631, Ingredients!$B$11:$B$310, 0)), "")))</f>
        <v/>
      </c>
      <c r="AT1631" s="120" t="str">
        <f t="shared" si="391"/>
        <v/>
      </c>
      <c r="AV1631" s="90" t="str">
        <f t="shared" si="381"/>
        <v/>
      </c>
      <c r="AX1631" s="90" t="str">
        <f>IF($AV1631="", "", COUNTIF($AV$11:$AV$5010, "&lt;"&amp;$AV1631)+1+COUNTIF($AV$11:$AV1631, $AV1631)-1)</f>
        <v/>
      </c>
      <c r="AZ1631" s="111" t="str">
        <f>IF($B1631="", "", SUMIF('Shopping List'!$AV$11:$AV$25, $B1631, 'Shopping List'!$BN$11:$BN$25))</f>
        <v/>
      </c>
      <c r="BB1631" s="117" t="str">
        <f t="shared" si="392"/>
        <v/>
      </c>
    </row>
    <row r="1632" spans="1:54" x14ac:dyDescent="0.25">
      <c r="A1632" s="4"/>
      <c r="B1632" s="37"/>
      <c r="C1632" s="124"/>
      <c r="D1632" s="39"/>
      <c r="E1632" s="125"/>
      <c r="F1632" s="48"/>
      <c r="G1632" s="4"/>
      <c r="H1632" s="4"/>
      <c r="I1632" s="95" t="str">
        <f>IF($C1632="", "", IF(IFERROR(INDEX(Ingredients!$C$11:$C$310, MATCH($C1632, Ingredients!$B$11:$B$310, 0)), "")="", "", IFERROR(INDEX(Ingredients!$C$11:$C$310, MATCH($C1632, Ingredients!$B$11:$B$310, 0)), "")))</f>
        <v/>
      </c>
      <c r="J1632" s="73" t="str">
        <f>IF($B1632="", "", IF(IFERROR(INDEX(Meals!$C$11:$C$260, MATCH($B1632, Meals!$B$11:$B$260, 0)), "")="", "", IFERROR(INDEX(Meals!$C$11:$C$260, MATCH($B1632, Meals!$B$11:$B$260, 0)), "")))</f>
        <v/>
      </c>
      <c r="K1632" s="4"/>
      <c r="L1632" s="72" t="str">
        <f t="shared" si="382"/>
        <v/>
      </c>
      <c r="M1632" s="73" t="str">
        <f t="shared" si="383"/>
        <v/>
      </c>
      <c r="N1632" s="4"/>
      <c r="O1632" s="78" t="str">
        <f t="shared" si="384"/>
        <v/>
      </c>
      <c r="P1632" s="79" t="str">
        <f t="shared" si="385"/>
        <v/>
      </c>
      <c r="Q1632" s="4"/>
      <c r="R1632" s="90" t="str">
        <f t="shared" si="386"/>
        <v/>
      </c>
      <c r="S1632" s="4"/>
      <c r="Y1632" s="18" t="str">
        <f t="shared" si="387"/>
        <v/>
      </c>
      <c r="AA1632" s="18" t="str">
        <f t="shared" si="378"/>
        <v/>
      </c>
      <c r="AB1632" s="18" t="str">
        <f t="shared" si="379"/>
        <v/>
      </c>
      <c r="AC1632" s="18" t="str">
        <f t="shared" si="388"/>
        <v/>
      </c>
      <c r="AD1632" s="18" t="str">
        <f t="shared" si="388"/>
        <v/>
      </c>
      <c r="AE1632" s="18" t="str">
        <f t="shared" si="389"/>
        <v/>
      </c>
      <c r="AG1632" s="95" t="str">
        <f>IF($C1632="", "", IF(IFERROR(INDEX(Ingredients!C$11:C$310, MATCH($C1632, Ingredients!$B$11:$B$310, 0)), "")="", "", IFERROR(INDEX(Ingredients!C$11:C$310, MATCH($C1632, Ingredients!$B$11:$B$310, 0)), "")))</f>
        <v/>
      </c>
      <c r="AH1632" s="105" t="str">
        <f>IF($C1632="", "", IF(IFERROR(INDEX(Ingredients!D$11:D$310, MATCH($C1632, Ingredients!$B$11:$B$310, 0)), "")="", "", IFERROR(INDEX(Ingredients!D$11:D$310, MATCH($C1632, Ingredients!$B$11:$B$310, 0)), "")))</f>
        <v/>
      </c>
      <c r="AI1632" s="106" t="str">
        <f>IF($C1632="", "", IF(IFERROR(INDEX(Ingredients!E$11:E$310, MATCH($C1632, Ingredients!$B$11:$B$310, 0)), "")="", "", IFERROR(INDEX(Ingredients!E$11:E$310, MATCH($C1632, Ingredients!$B$11:$B$310, 0)), "")))</f>
        <v/>
      </c>
      <c r="AJ1632" s="108" t="str">
        <f>IF($C1632="", "", IF(IFERROR(INDEX(Ingredients!F$11:F$310, MATCH($C1632, Ingredients!$B$11:$B$310, 0)), "")="", "", IFERROR(INDEX(Ingredients!F$11:F$310, MATCH($C1632, Ingredients!$B$11:$B$310, 0)), "")))</f>
        <v/>
      </c>
      <c r="AK1632" s="106" t="str">
        <f>IF($C1632="", "", IF(IFERROR(INDEX(Ingredients!G$11:G$310, MATCH($C1632, Ingredients!$B$11:$B$310, 0)), "")="", "", IFERROR(INDEX(Ingredients!G$11:G$310, MATCH($C1632, Ingredients!$B$11:$B$310, 0)), "")))</f>
        <v/>
      </c>
      <c r="AL1632" s="79" t="str">
        <f>IF($C1632="", "", IF(IFERROR(INDEX(Ingredients!H$11:H$310, MATCH($C1632, Ingredients!$B$11:$B$310, 0)), "")="", "", IFERROR(INDEX(Ingredients!H$11:H$310, MATCH($C1632, Ingredients!$B$11:$B$310, 0)), "")))</f>
        <v/>
      </c>
      <c r="AN1632" s="83" t="str">
        <f t="shared" si="380"/>
        <v/>
      </c>
      <c r="AP1632" s="114" t="str">
        <f t="shared" si="390"/>
        <v/>
      </c>
      <c r="AR1632" s="117" t="str">
        <f>IF($C1632="", "", IF(IFERROR(INDEX(Ingredients!$AI$11:$AI$310, MATCH($C1632, Ingredients!$B$11:$B$310, 0)), "")="", "", IFERROR(INDEX(Ingredients!$AI$11:$AI$310, MATCH($C1632, Ingredients!$B$11:$B$310, 0)), "")))</f>
        <v/>
      </c>
      <c r="AT1632" s="120" t="str">
        <f t="shared" si="391"/>
        <v/>
      </c>
      <c r="AV1632" s="90" t="str">
        <f t="shared" si="381"/>
        <v/>
      </c>
      <c r="AX1632" s="90" t="str">
        <f>IF($AV1632="", "", COUNTIF($AV$11:$AV$5010, "&lt;"&amp;$AV1632)+1+COUNTIF($AV$11:$AV1632, $AV1632)-1)</f>
        <v/>
      </c>
      <c r="AZ1632" s="111" t="str">
        <f>IF($B1632="", "", SUMIF('Shopping List'!$AV$11:$AV$25, $B1632, 'Shopping List'!$BN$11:$BN$25))</f>
        <v/>
      </c>
      <c r="BB1632" s="117" t="str">
        <f t="shared" si="392"/>
        <v/>
      </c>
    </row>
    <row r="1633" spans="1:54" x14ac:dyDescent="0.25">
      <c r="A1633" s="4"/>
      <c r="B1633" s="37"/>
      <c r="C1633" s="124"/>
      <c r="D1633" s="39"/>
      <c r="E1633" s="125"/>
      <c r="F1633" s="48"/>
      <c r="G1633" s="4"/>
      <c r="H1633" s="4"/>
      <c r="I1633" s="95" t="str">
        <f>IF($C1633="", "", IF(IFERROR(INDEX(Ingredients!$C$11:$C$310, MATCH($C1633, Ingredients!$B$11:$B$310, 0)), "")="", "", IFERROR(INDEX(Ingredients!$C$11:$C$310, MATCH($C1633, Ingredients!$B$11:$B$310, 0)), "")))</f>
        <v/>
      </c>
      <c r="J1633" s="73" t="str">
        <f>IF($B1633="", "", IF(IFERROR(INDEX(Meals!$C$11:$C$260, MATCH($B1633, Meals!$B$11:$B$260, 0)), "")="", "", IFERROR(INDEX(Meals!$C$11:$C$260, MATCH($B1633, Meals!$B$11:$B$260, 0)), "")))</f>
        <v/>
      </c>
      <c r="K1633" s="4"/>
      <c r="L1633" s="72" t="str">
        <f t="shared" si="382"/>
        <v/>
      </c>
      <c r="M1633" s="73" t="str">
        <f t="shared" si="383"/>
        <v/>
      </c>
      <c r="N1633" s="4"/>
      <c r="O1633" s="78" t="str">
        <f t="shared" si="384"/>
        <v/>
      </c>
      <c r="P1633" s="79" t="str">
        <f t="shared" si="385"/>
        <v/>
      </c>
      <c r="Q1633" s="4"/>
      <c r="R1633" s="90" t="str">
        <f t="shared" si="386"/>
        <v/>
      </c>
      <c r="S1633" s="4"/>
      <c r="Y1633" s="18" t="str">
        <f t="shared" si="387"/>
        <v/>
      </c>
      <c r="AA1633" s="18" t="str">
        <f t="shared" si="378"/>
        <v/>
      </c>
      <c r="AB1633" s="18" t="str">
        <f t="shared" si="379"/>
        <v/>
      </c>
      <c r="AC1633" s="18" t="str">
        <f t="shared" si="388"/>
        <v/>
      </c>
      <c r="AD1633" s="18" t="str">
        <f t="shared" si="388"/>
        <v/>
      </c>
      <c r="AE1633" s="18" t="str">
        <f t="shared" si="389"/>
        <v/>
      </c>
      <c r="AG1633" s="95" t="str">
        <f>IF($C1633="", "", IF(IFERROR(INDEX(Ingredients!C$11:C$310, MATCH($C1633, Ingredients!$B$11:$B$310, 0)), "")="", "", IFERROR(INDEX(Ingredients!C$11:C$310, MATCH($C1633, Ingredients!$B$11:$B$310, 0)), "")))</f>
        <v/>
      </c>
      <c r="AH1633" s="105" t="str">
        <f>IF($C1633="", "", IF(IFERROR(INDEX(Ingredients!D$11:D$310, MATCH($C1633, Ingredients!$B$11:$B$310, 0)), "")="", "", IFERROR(INDEX(Ingredients!D$11:D$310, MATCH($C1633, Ingredients!$B$11:$B$310, 0)), "")))</f>
        <v/>
      </c>
      <c r="AI1633" s="106" t="str">
        <f>IF($C1633="", "", IF(IFERROR(INDEX(Ingredients!E$11:E$310, MATCH($C1633, Ingredients!$B$11:$B$310, 0)), "")="", "", IFERROR(INDEX(Ingredients!E$11:E$310, MATCH($C1633, Ingredients!$B$11:$B$310, 0)), "")))</f>
        <v/>
      </c>
      <c r="AJ1633" s="108" t="str">
        <f>IF($C1633="", "", IF(IFERROR(INDEX(Ingredients!F$11:F$310, MATCH($C1633, Ingredients!$B$11:$B$310, 0)), "")="", "", IFERROR(INDEX(Ingredients!F$11:F$310, MATCH($C1633, Ingredients!$B$11:$B$310, 0)), "")))</f>
        <v/>
      </c>
      <c r="AK1633" s="106" t="str">
        <f>IF($C1633="", "", IF(IFERROR(INDEX(Ingredients!G$11:G$310, MATCH($C1633, Ingredients!$B$11:$B$310, 0)), "")="", "", IFERROR(INDEX(Ingredients!G$11:G$310, MATCH($C1633, Ingredients!$B$11:$B$310, 0)), "")))</f>
        <v/>
      </c>
      <c r="AL1633" s="79" t="str">
        <f>IF($C1633="", "", IF(IFERROR(INDEX(Ingredients!H$11:H$310, MATCH($C1633, Ingredients!$B$11:$B$310, 0)), "")="", "", IFERROR(INDEX(Ingredients!H$11:H$310, MATCH($C1633, Ingredients!$B$11:$B$310, 0)), "")))</f>
        <v/>
      </c>
      <c r="AN1633" s="83" t="str">
        <f t="shared" si="380"/>
        <v/>
      </c>
      <c r="AP1633" s="114" t="str">
        <f t="shared" si="390"/>
        <v/>
      </c>
      <c r="AR1633" s="117" t="str">
        <f>IF($C1633="", "", IF(IFERROR(INDEX(Ingredients!$AI$11:$AI$310, MATCH($C1633, Ingredients!$B$11:$B$310, 0)), "")="", "", IFERROR(INDEX(Ingredients!$AI$11:$AI$310, MATCH($C1633, Ingredients!$B$11:$B$310, 0)), "")))</f>
        <v/>
      </c>
      <c r="AT1633" s="120" t="str">
        <f t="shared" si="391"/>
        <v/>
      </c>
      <c r="AV1633" s="90" t="str">
        <f t="shared" si="381"/>
        <v/>
      </c>
      <c r="AX1633" s="90" t="str">
        <f>IF($AV1633="", "", COUNTIF($AV$11:$AV$5010, "&lt;"&amp;$AV1633)+1+COUNTIF($AV$11:$AV1633, $AV1633)-1)</f>
        <v/>
      </c>
      <c r="AZ1633" s="111" t="str">
        <f>IF($B1633="", "", SUMIF('Shopping List'!$AV$11:$AV$25, $B1633, 'Shopping List'!$BN$11:$BN$25))</f>
        <v/>
      </c>
      <c r="BB1633" s="117" t="str">
        <f t="shared" si="392"/>
        <v/>
      </c>
    </row>
    <row r="1634" spans="1:54" x14ac:dyDescent="0.25">
      <c r="A1634" s="4"/>
      <c r="B1634" s="37"/>
      <c r="C1634" s="124"/>
      <c r="D1634" s="39"/>
      <c r="E1634" s="125"/>
      <c r="F1634" s="48"/>
      <c r="G1634" s="4"/>
      <c r="H1634" s="4"/>
      <c r="I1634" s="95" t="str">
        <f>IF($C1634="", "", IF(IFERROR(INDEX(Ingredients!$C$11:$C$310, MATCH($C1634, Ingredients!$B$11:$B$310, 0)), "")="", "", IFERROR(INDEX(Ingredients!$C$11:$C$310, MATCH($C1634, Ingredients!$B$11:$B$310, 0)), "")))</f>
        <v/>
      </c>
      <c r="J1634" s="73" t="str">
        <f>IF($B1634="", "", IF(IFERROR(INDEX(Meals!$C$11:$C$260, MATCH($B1634, Meals!$B$11:$B$260, 0)), "")="", "", IFERROR(INDEX(Meals!$C$11:$C$260, MATCH($B1634, Meals!$B$11:$B$260, 0)), "")))</f>
        <v/>
      </c>
      <c r="K1634" s="4"/>
      <c r="L1634" s="72" t="str">
        <f t="shared" si="382"/>
        <v/>
      </c>
      <c r="M1634" s="73" t="str">
        <f t="shared" si="383"/>
        <v/>
      </c>
      <c r="N1634" s="4"/>
      <c r="O1634" s="78" t="str">
        <f t="shared" si="384"/>
        <v/>
      </c>
      <c r="P1634" s="79" t="str">
        <f t="shared" si="385"/>
        <v/>
      </c>
      <c r="Q1634" s="4"/>
      <c r="R1634" s="90" t="str">
        <f t="shared" si="386"/>
        <v/>
      </c>
      <c r="S1634" s="4"/>
      <c r="Y1634" s="18" t="str">
        <f t="shared" si="387"/>
        <v/>
      </c>
      <c r="AA1634" s="18" t="str">
        <f t="shared" si="378"/>
        <v/>
      </c>
      <c r="AB1634" s="18" t="str">
        <f t="shared" si="379"/>
        <v/>
      </c>
      <c r="AC1634" s="18" t="str">
        <f t="shared" si="388"/>
        <v/>
      </c>
      <c r="AD1634" s="18" t="str">
        <f t="shared" si="388"/>
        <v/>
      </c>
      <c r="AE1634" s="18" t="str">
        <f t="shared" si="389"/>
        <v/>
      </c>
      <c r="AG1634" s="95" t="str">
        <f>IF($C1634="", "", IF(IFERROR(INDEX(Ingredients!C$11:C$310, MATCH($C1634, Ingredients!$B$11:$B$310, 0)), "")="", "", IFERROR(INDEX(Ingredients!C$11:C$310, MATCH($C1634, Ingredients!$B$11:$B$310, 0)), "")))</f>
        <v/>
      </c>
      <c r="AH1634" s="105" t="str">
        <f>IF($C1634="", "", IF(IFERROR(INDEX(Ingredients!D$11:D$310, MATCH($C1634, Ingredients!$B$11:$B$310, 0)), "")="", "", IFERROR(INDEX(Ingredients!D$11:D$310, MATCH($C1634, Ingredients!$B$11:$B$310, 0)), "")))</f>
        <v/>
      </c>
      <c r="AI1634" s="106" t="str">
        <f>IF($C1634="", "", IF(IFERROR(INDEX(Ingredients!E$11:E$310, MATCH($C1634, Ingredients!$B$11:$B$310, 0)), "")="", "", IFERROR(INDEX(Ingredients!E$11:E$310, MATCH($C1634, Ingredients!$B$11:$B$310, 0)), "")))</f>
        <v/>
      </c>
      <c r="AJ1634" s="108" t="str">
        <f>IF($C1634="", "", IF(IFERROR(INDEX(Ingredients!F$11:F$310, MATCH($C1634, Ingredients!$B$11:$B$310, 0)), "")="", "", IFERROR(INDEX(Ingredients!F$11:F$310, MATCH($C1634, Ingredients!$B$11:$B$310, 0)), "")))</f>
        <v/>
      </c>
      <c r="AK1634" s="106" t="str">
        <f>IF($C1634="", "", IF(IFERROR(INDEX(Ingredients!G$11:G$310, MATCH($C1634, Ingredients!$B$11:$B$310, 0)), "")="", "", IFERROR(INDEX(Ingredients!G$11:G$310, MATCH($C1634, Ingredients!$B$11:$B$310, 0)), "")))</f>
        <v/>
      </c>
      <c r="AL1634" s="79" t="str">
        <f>IF($C1634="", "", IF(IFERROR(INDEX(Ingredients!H$11:H$310, MATCH($C1634, Ingredients!$B$11:$B$310, 0)), "")="", "", IFERROR(INDEX(Ingredients!H$11:H$310, MATCH($C1634, Ingredients!$B$11:$B$310, 0)), "")))</f>
        <v/>
      </c>
      <c r="AN1634" s="83" t="str">
        <f t="shared" si="380"/>
        <v/>
      </c>
      <c r="AP1634" s="114" t="str">
        <f t="shared" si="390"/>
        <v/>
      </c>
      <c r="AR1634" s="117" t="str">
        <f>IF($C1634="", "", IF(IFERROR(INDEX(Ingredients!$AI$11:$AI$310, MATCH($C1634, Ingredients!$B$11:$B$310, 0)), "")="", "", IFERROR(INDEX(Ingredients!$AI$11:$AI$310, MATCH($C1634, Ingredients!$B$11:$B$310, 0)), "")))</f>
        <v/>
      </c>
      <c r="AT1634" s="120" t="str">
        <f t="shared" si="391"/>
        <v/>
      </c>
      <c r="AV1634" s="90" t="str">
        <f t="shared" si="381"/>
        <v/>
      </c>
      <c r="AX1634" s="90" t="str">
        <f>IF($AV1634="", "", COUNTIF($AV$11:$AV$5010, "&lt;"&amp;$AV1634)+1+COUNTIF($AV$11:$AV1634, $AV1634)-1)</f>
        <v/>
      </c>
      <c r="AZ1634" s="111" t="str">
        <f>IF($B1634="", "", SUMIF('Shopping List'!$AV$11:$AV$25, $B1634, 'Shopping List'!$BN$11:$BN$25))</f>
        <v/>
      </c>
      <c r="BB1634" s="117" t="str">
        <f t="shared" si="392"/>
        <v/>
      </c>
    </row>
    <row r="1635" spans="1:54" x14ac:dyDescent="0.25">
      <c r="A1635" s="4"/>
      <c r="B1635" s="37"/>
      <c r="C1635" s="124"/>
      <c r="D1635" s="39"/>
      <c r="E1635" s="125"/>
      <c r="F1635" s="48"/>
      <c r="G1635" s="4"/>
      <c r="H1635" s="4"/>
      <c r="I1635" s="95" t="str">
        <f>IF($C1635="", "", IF(IFERROR(INDEX(Ingredients!$C$11:$C$310, MATCH($C1635, Ingredients!$B$11:$B$310, 0)), "")="", "", IFERROR(INDEX(Ingredients!$C$11:$C$310, MATCH($C1635, Ingredients!$B$11:$B$310, 0)), "")))</f>
        <v/>
      </c>
      <c r="J1635" s="73" t="str">
        <f>IF($B1635="", "", IF(IFERROR(INDEX(Meals!$C$11:$C$260, MATCH($B1635, Meals!$B$11:$B$260, 0)), "")="", "", IFERROR(INDEX(Meals!$C$11:$C$260, MATCH($B1635, Meals!$B$11:$B$260, 0)), "")))</f>
        <v/>
      </c>
      <c r="K1635" s="4"/>
      <c r="L1635" s="72" t="str">
        <f t="shared" si="382"/>
        <v/>
      </c>
      <c r="M1635" s="73" t="str">
        <f t="shared" si="383"/>
        <v/>
      </c>
      <c r="N1635" s="4"/>
      <c r="O1635" s="78" t="str">
        <f t="shared" si="384"/>
        <v/>
      </c>
      <c r="P1635" s="79" t="str">
        <f t="shared" si="385"/>
        <v/>
      </c>
      <c r="Q1635" s="4"/>
      <c r="R1635" s="90" t="str">
        <f t="shared" si="386"/>
        <v/>
      </c>
      <c r="S1635" s="4"/>
      <c r="Y1635" s="18" t="str">
        <f t="shared" si="387"/>
        <v/>
      </c>
      <c r="AA1635" s="18" t="str">
        <f t="shared" si="378"/>
        <v/>
      </c>
      <c r="AB1635" s="18" t="str">
        <f t="shared" si="379"/>
        <v/>
      </c>
      <c r="AC1635" s="18" t="str">
        <f t="shared" si="388"/>
        <v/>
      </c>
      <c r="AD1635" s="18" t="str">
        <f t="shared" si="388"/>
        <v/>
      </c>
      <c r="AE1635" s="18" t="str">
        <f t="shared" si="389"/>
        <v/>
      </c>
      <c r="AG1635" s="95" t="str">
        <f>IF($C1635="", "", IF(IFERROR(INDEX(Ingredients!C$11:C$310, MATCH($C1635, Ingredients!$B$11:$B$310, 0)), "")="", "", IFERROR(INDEX(Ingredients!C$11:C$310, MATCH($C1635, Ingredients!$B$11:$B$310, 0)), "")))</f>
        <v/>
      </c>
      <c r="AH1635" s="105" t="str">
        <f>IF($C1635="", "", IF(IFERROR(INDEX(Ingredients!D$11:D$310, MATCH($C1635, Ingredients!$B$11:$B$310, 0)), "")="", "", IFERROR(INDEX(Ingredients!D$11:D$310, MATCH($C1635, Ingredients!$B$11:$B$310, 0)), "")))</f>
        <v/>
      </c>
      <c r="AI1635" s="106" t="str">
        <f>IF($C1635="", "", IF(IFERROR(INDEX(Ingredients!E$11:E$310, MATCH($C1635, Ingredients!$B$11:$B$310, 0)), "")="", "", IFERROR(INDEX(Ingredients!E$11:E$310, MATCH($C1635, Ingredients!$B$11:$B$310, 0)), "")))</f>
        <v/>
      </c>
      <c r="AJ1635" s="108" t="str">
        <f>IF($C1635="", "", IF(IFERROR(INDEX(Ingredients!F$11:F$310, MATCH($C1635, Ingredients!$B$11:$B$310, 0)), "")="", "", IFERROR(INDEX(Ingredients!F$11:F$310, MATCH($C1635, Ingredients!$B$11:$B$310, 0)), "")))</f>
        <v/>
      </c>
      <c r="AK1635" s="106" t="str">
        <f>IF($C1635="", "", IF(IFERROR(INDEX(Ingredients!G$11:G$310, MATCH($C1635, Ingredients!$B$11:$B$310, 0)), "")="", "", IFERROR(INDEX(Ingredients!G$11:G$310, MATCH($C1635, Ingredients!$B$11:$B$310, 0)), "")))</f>
        <v/>
      </c>
      <c r="AL1635" s="79" t="str">
        <f>IF($C1635="", "", IF(IFERROR(INDEX(Ingredients!H$11:H$310, MATCH($C1635, Ingredients!$B$11:$B$310, 0)), "")="", "", IFERROR(INDEX(Ingredients!H$11:H$310, MATCH($C1635, Ingredients!$B$11:$B$310, 0)), "")))</f>
        <v/>
      </c>
      <c r="AN1635" s="83" t="str">
        <f t="shared" si="380"/>
        <v/>
      </c>
      <c r="AP1635" s="114" t="str">
        <f t="shared" si="390"/>
        <v/>
      </c>
      <c r="AR1635" s="117" t="str">
        <f>IF($C1635="", "", IF(IFERROR(INDEX(Ingredients!$AI$11:$AI$310, MATCH($C1635, Ingredients!$B$11:$B$310, 0)), "")="", "", IFERROR(INDEX(Ingredients!$AI$11:$AI$310, MATCH($C1635, Ingredients!$B$11:$B$310, 0)), "")))</f>
        <v/>
      </c>
      <c r="AT1635" s="120" t="str">
        <f t="shared" si="391"/>
        <v/>
      </c>
      <c r="AV1635" s="90" t="str">
        <f t="shared" si="381"/>
        <v/>
      </c>
      <c r="AX1635" s="90" t="str">
        <f>IF($AV1635="", "", COUNTIF($AV$11:$AV$5010, "&lt;"&amp;$AV1635)+1+COUNTIF($AV$11:$AV1635, $AV1635)-1)</f>
        <v/>
      </c>
      <c r="AZ1635" s="111" t="str">
        <f>IF($B1635="", "", SUMIF('Shopping List'!$AV$11:$AV$25, $B1635, 'Shopping List'!$BN$11:$BN$25))</f>
        <v/>
      </c>
      <c r="BB1635" s="117" t="str">
        <f t="shared" si="392"/>
        <v/>
      </c>
    </row>
    <row r="1636" spans="1:54" x14ac:dyDescent="0.25">
      <c r="A1636" s="4"/>
      <c r="B1636" s="37"/>
      <c r="C1636" s="124"/>
      <c r="D1636" s="39"/>
      <c r="E1636" s="125"/>
      <c r="F1636" s="48"/>
      <c r="G1636" s="4"/>
      <c r="H1636" s="4"/>
      <c r="I1636" s="95" t="str">
        <f>IF($C1636="", "", IF(IFERROR(INDEX(Ingredients!$C$11:$C$310, MATCH($C1636, Ingredients!$B$11:$B$310, 0)), "")="", "", IFERROR(INDEX(Ingredients!$C$11:$C$310, MATCH($C1636, Ingredients!$B$11:$B$310, 0)), "")))</f>
        <v/>
      </c>
      <c r="J1636" s="73" t="str">
        <f>IF($B1636="", "", IF(IFERROR(INDEX(Meals!$C$11:$C$260, MATCH($B1636, Meals!$B$11:$B$260, 0)), "")="", "", IFERROR(INDEX(Meals!$C$11:$C$260, MATCH($B1636, Meals!$B$11:$B$260, 0)), "")))</f>
        <v/>
      </c>
      <c r="K1636" s="4"/>
      <c r="L1636" s="72" t="str">
        <f t="shared" si="382"/>
        <v/>
      </c>
      <c r="M1636" s="73" t="str">
        <f t="shared" si="383"/>
        <v/>
      </c>
      <c r="N1636" s="4"/>
      <c r="O1636" s="78" t="str">
        <f t="shared" si="384"/>
        <v/>
      </c>
      <c r="P1636" s="79" t="str">
        <f t="shared" si="385"/>
        <v/>
      </c>
      <c r="Q1636" s="4"/>
      <c r="R1636" s="90" t="str">
        <f t="shared" si="386"/>
        <v/>
      </c>
      <c r="S1636" s="4"/>
      <c r="Y1636" s="18" t="str">
        <f t="shared" si="387"/>
        <v/>
      </c>
      <c r="AA1636" s="18" t="str">
        <f t="shared" si="378"/>
        <v/>
      </c>
      <c r="AB1636" s="18" t="str">
        <f t="shared" si="379"/>
        <v/>
      </c>
      <c r="AC1636" s="18" t="str">
        <f t="shared" si="388"/>
        <v/>
      </c>
      <c r="AD1636" s="18" t="str">
        <f t="shared" si="388"/>
        <v/>
      </c>
      <c r="AE1636" s="18" t="str">
        <f t="shared" si="389"/>
        <v/>
      </c>
      <c r="AG1636" s="95" t="str">
        <f>IF($C1636="", "", IF(IFERROR(INDEX(Ingredients!C$11:C$310, MATCH($C1636, Ingredients!$B$11:$B$310, 0)), "")="", "", IFERROR(INDEX(Ingredients!C$11:C$310, MATCH($C1636, Ingredients!$B$11:$B$310, 0)), "")))</f>
        <v/>
      </c>
      <c r="AH1636" s="105" t="str">
        <f>IF($C1636="", "", IF(IFERROR(INDEX(Ingredients!D$11:D$310, MATCH($C1636, Ingredients!$B$11:$B$310, 0)), "")="", "", IFERROR(INDEX(Ingredients!D$11:D$310, MATCH($C1636, Ingredients!$B$11:$B$310, 0)), "")))</f>
        <v/>
      </c>
      <c r="AI1636" s="106" t="str">
        <f>IF($C1636="", "", IF(IFERROR(INDEX(Ingredients!E$11:E$310, MATCH($C1636, Ingredients!$B$11:$B$310, 0)), "")="", "", IFERROR(INDEX(Ingredients!E$11:E$310, MATCH($C1636, Ingredients!$B$11:$B$310, 0)), "")))</f>
        <v/>
      </c>
      <c r="AJ1636" s="108" t="str">
        <f>IF($C1636="", "", IF(IFERROR(INDEX(Ingredients!F$11:F$310, MATCH($C1636, Ingredients!$B$11:$B$310, 0)), "")="", "", IFERROR(INDEX(Ingredients!F$11:F$310, MATCH($C1636, Ingredients!$B$11:$B$310, 0)), "")))</f>
        <v/>
      </c>
      <c r="AK1636" s="106" t="str">
        <f>IF($C1636="", "", IF(IFERROR(INDEX(Ingredients!G$11:G$310, MATCH($C1636, Ingredients!$B$11:$B$310, 0)), "")="", "", IFERROR(INDEX(Ingredients!G$11:G$310, MATCH($C1636, Ingredients!$B$11:$B$310, 0)), "")))</f>
        <v/>
      </c>
      <c r="AL1636" s="79" t="str">
        <f>IF($C1636="", "", IF(IFERROR(INDEX(Ingredients!H$11:H$310, MATCH($C1636, Ingredients!$B$11:$B$310, 0)), "")="", "", IFERROR(INDEX(Ingredients!H$11:H$310, MATCH($C1636, Ingredients!$B$11:$B$310, 0)), "")))</f>
        <v/>
      </c>
      <c r="AN1636" s="83" t="str">
        <f t="shared" si="380"/>
        <v/>
      </c>
      <c r="AP1636" s="114" t="str">
        <f t="shared" si="390"/>
        <v/>
      </c>
      <c r="AR1636" s="117" t="str">
        <f>IF($C1636="", "", IF(IFERROR(INDEX(Ingredients!$AI$11:$AI$310, MATCH($C1636, Ingredients!$B$11:$B$310, 0)), "")="", "", IFERROR(INDEX(Ingredients!$AI$11:$AI$310, MATCH($C1636, Ingredients!$B$11:$B$310, 0)), "")))</f>
        <v/>
      </c>
      <c r="AT1636" s="120" t="str">
        <f t="shared" si="391"/>
        <v/>
      </c>
      <c r="AV1636" s="90" t="str">
        <f t="shared" si="381"/>
        <v/>
      </c>
      <c r="AX1636" s="90" t="str">
        <f>IF($AV1636="", "", COUNTIF($AV$11:$AV$5010, "&lt;"&amp;$AV1636)+1+COUNTIF($AV$11:$AV1636, $AV1636)-1)</f>
        <v/>
      </c>
      <c r="AZ1636" s="111" t="str">
        <f>IF($B1636="", "", SUMIF('Shopping List'!$AV$11:$AV$25, $B1636, 'Shopping List'!$BN$11:$BN$25))</f>
        <v/>
      </c>
      <c r="BB1636" s="117" t="str">
        <f t="shared" si="392"/>
        <v/>
      </c>
    </row>
    <row r="1637" spans="1:54" x14ac:dyDescent="0.25">
      <c r="A1637" s="4"/>
      <c r="B1637" s="37"/>
      <c r="C1637" s="124"/>
      <c r="D1637" s="39"/>
      <c r="E1637" s="125"/>
      <c r="F1637" s="48"/>
      <c r="G1637" s="4"/>
      <c r="H1637" s="4"/>
      <c r="I1637" s="95" t="str">
        <f>IF($C1637="", "", IF(IFERROR(INDEX(Ingredients!$C$11:$C$310, MATCH($C1637, Ingredients!$B$11:$B$310, 0)), "")="", "", IFERROR(INDEX(Ingredients!$C$11:$C$310, MATCH($C1637, Ingredients!$B$11:$B$310, 0)), "")))</f>
        <v/>
      </c>
      <c r="J1637" s="73" t="str">
        <f>IF($B1637="", "", IF(IFERROR(INDEX(Meals!$C$11:$C$260, MATCH($B1637, Meals!$B$11:$B$260, 0)), "")="", "", IFERROR(INDEX(Meals!$C$11:$C$260, MATCH($B1637, Meals!$B$11:$B$260, 0)), "")))</f>
        <v/>
      </c>
      <c r="K1637" s="4"/>
      <c r="L1637" s="72" t="str">
        <f t="shared" si="382"/>
        <v/>
      </c>
      <c r="M1637" s="73" t="str">
        <f t="shared" si="383"/>
        <v/>
      </c>
      <c r="N1637" s="4"/>
      <c r="O1637" s="78" t="str">
        <f t="shared" si="384"/>
        <v/>
      </c>
      <c r="P1637" s="79" t="str">
        <f t="shared" si="385"/>
        <v/>
      </c>
      <c r="Q1637" s="4"/>
      <c r="R1637" s="90" t="str">
        <f t="shared" si="386"/>
        <v/>
      </c>
      <c r="S1637" s="4"/>
      <c r="Y1637" s="18" t="str">
        <f t="shared" si="387"/>
        <v/>
      </c>
      <c r="AA1637" s="18" t="str">
        <f t="shared" si="378"/>
        <v/>
      </c>
      <c r="AB1637" s="18" t="str">
        <f t="shared" si="379"/>
        <v/>
      </c>
      <c r="AC1637" s="18" t="str">
        <f t="shared" si="388"/>
        <v/>
      </c>
      <c r="AD1637" s="18" t="str">
        <f t="shared" si="388"/>
        <v/>
      </c>
      <c r="AE1637" s="18" t="str">
        <f t="shared" si="389"/>
        <v/>
      </c>
      <c r="AG1637" s="95" t="str">
        <f>IF($C1637="", "", IF(IFERROR(INDEX(Ingredients!C$11:C$310, MATCH($C1637, Ingredients!$B$11:$B$310, 0)), "")="", "", IFERROR(INDEX(Ingredients!C$11:C$310, MATCH($C1637, Ingredients!$B$11:$B$310, 0)), "")))</f>
        <v/>
      </c>
      <c r="AH1637" s="105" t="str">
        <f>IF($C1637="", "", IF(IFERROR(INDEX(Ingredients!D$11:D$310, MATCH($C1637, Ingredients!$B$11:$B$310, 0)), "")="", "", IFERROR(INDEX(Ingredients!D$11:D$310, MATCH($C1637, Ingredients!$B$11:$B$310, 0)), "")))</f>
        <v/>
      </c>
      <c r="AI1637" s="106" t="str">
        <f>IF($C1637="", "", IF(IFERROR(INDEX(Ingredients!E$11:E$310, MATCH($C1637, Ingredients!$B$11:$B$310, 0)), "")="", "", IFERROR(INDEX(Ingredients!E$11:E$310, MATCH($C1637, Ingredients!$B$11:$B$310, 0)), "")))</f>
        <v/>
      </c>
      <c r="AJ1637" s="108" t="str">
        <f>IF($C1637="", "", IF(IFERROR(INDEX(Ingredients!F$11:F$310, MATCH($C1637, Ingredients!$B$11:$B$310, 0)), "")="", "", IFERROR(INDEX(Ingredients!F$11:F$310, MATCH($C1637, Ingredients!$B$11:$B$310, 0)), "")))</f>
        <v/>
      </c>
      <c r="AK1637" s="106" t="str">
        <f>IF($C1637="", "", IF(IFERROR(INDEX(Ingredients!G$11:G$310, MATCH($C1637, Ingredients!$B$11:$B$310, 0)), "")="", "", IFERROR(INDEX(Ingredients!G$11:G$310, MATCH($C1637, Ingredients!$B$11:$B$310, 0)), "")))</f>
        <v/>
      </c>
      <c r="AL1637" s="79" t="str">
        <f>IF($C1637="", "", IF(IFERROR(INDEX(Ingredients!H$11:H$310, MATCH($C1637, Ingredients!$B$11:$B$310, 0)), "")="", "", IFERROR(INDEX(Ingredients!H$11:H$310, MATCH($C1637, Ingredients!$B$11:$B$310, 0)), "")))</f>
        <v/>
      </c>
      <c r="AN1637" s="83" t="str">
        <f t="shared" si="380"/>
        <v/>
      </c>
      <c r="AP1637" s="114" t="str">
        <f t="shared" si="390"/>
        <v/>
      </c>
      <c r="AR1637" s="117" t="str">
        <f>IF($C1637="", "", IF(IFERROR(INDEX(Ingredients!$AI$11:$AI$310, MATCH($C1637, Ingredients!$B$11:$B$310, 0)), "")="", "", IFERROR(INDEX(Ingredients!$AI$11:$AI$310, MATCH($C1637, Ingredients!$B$11:$B$310, 0)), "")))</f>
        <v/>
      </c>
      <c r="AT1637" s="120" t="str">
        <f t="shared" si="391"/>
        <v/>
      </c>
      <c r="AV1637" s="90" t="str">
        <f t="shared" si="381"/>
        <v/>
      </c>
      <c r="AX1637" s="90" t="str">
        <f>IF($AV1637="", "", COUNTIF($AV$11:$AV$5010, "&lt;"&amp;$AV1637)+1+COUNTIF($AV$11:$AV1637, $AV1637)-1)</f>
        <v/>
      </c>
      <c r="AZ1637" s="111" t="str">
        <f>IF($B1637="", "", SUMIF('Shopping List'!$AV$11:$AV$25, $B1637, 'Shopping List'!$BN$11:$BN$25))</f>
        <v/>
      </c>
      <c r="BB1637" s="117" t="str">
        <f t="shared" si="392"/>
        <v/>
      </c>
    </row>
    <row r="1638" spans="1:54" x14ac:dyDescent="0.25">
      <c r="A1638" s="4"/>
      <c r="B1638" s="37"/>
      <c r="C1638" s="124"/>
      <c r="D1638" s="39"/>
      <c r="E1638" s="125"/>
      <c r="F1638" s="48"/>
      <c r="G1638" s="4"/>
      <c r="H1638" s="4"/>
      <c r="I1638" s="95" t="str">
        <f>IF($C1638="", "", IF(IFERROR(INDEX(Ingredients!$C$11:$C$310, MATCH($C1638, Ingredients!$B$11:$B$310, 0)), "")="", "", IFERROR(INDEX(Ingredients!$C$11:$C$310, MATCH($C1638, Ingredients!$B$11:$B$310, 0)), "")))</f>
        <v/>
      </c>
      <c r="J1638" s="73" t="str">
        <f>IF($B1638="", "", IF(IFERROR(INDEX(Meals!$C$11:$C$260, MATCH($B1638, Meals!$B$11:$B$260, 0)), "")="", "", IFERROR(INDEX(Meals!$C$11:$C$260, MATCH($B1638, Meals!$B$11:$B$260, 0)), "")))</f>
        <v/>
      </c>
      <c r="K1638" s="4"/>
      <c r="L1638" s="72" t="str">
        <f t="shared" si="382"/>
        <v/>
      </c>
      <c r="M1638" s="73" t="str">
        <f t="shared" si="383"/>
        <v/>
      </c>
      <c r="N1638" s="4"/>
      <c r="O1638" s="78" t="str">
        <f t="shared" si="384"/>
        <v/>
      </c>
      <c r="P1638" s="79" t="str">
        <f t="shared" si="385"/>
        <v/>
      </c>
      <c r="Q1638" s="4"/>
      <c r="R1638" s="90" t="str">
        <f t="shared" si="386"/>
        <v/>
      </c>
      <c r="S1638" s="4"/>
      <c r="Y1638" s="18" t="str">
        <f t="shared" si="387"/>
        <v/>
      </c>
      <c r="AA1638" s="18" t="str">
        <f t="shared" si="378"/>
        <v/>
      </c>
      <c r="AB1638" s="18" t="str">
        <f t="shared" si="379"/>
        <v/>
      </c>
      <c r="AC1638" s="18" t="str">
        <f t="shared" si="388"/>
        <v/>
      </c>
      <c r="AD1638" s="18" t="str">
        <f t="shared" si="388"/>
        <v/>
      </c>
      <c r="AE1638" s="18" t="str">
        <f t="shared" si="389"/>
        <v/>
      </c>
      <c r="AG1638" s="95" t="str">
        <f>IF($C1638="", "", IF(IFERROR(INDEX(Ingredients!C$11:C$310, MATCH($C1638, Ingredients!$B$11:$B$310, 0)), "")="", "", IFERROR(INDEX(Ingredients!C$11:C$310, MATCH($C1638, Ingredients!$B$11:$B$310, 0)), "")))</f>
        <v/>
      </c>
      <c r="AH1638" s="105" t="str">
        <f>IF($C1638="", "", IF(IFERROR(INDEX(Ingredients!D$11:D$310, MATCH($C1638, Ingredients!$B$11:$B$310, 0)), "")="", "", IFERROR(INDEX(Ingredients!D$11:D$310, MATCH($C1638, Ingredients!$B$11:$B$310, 0)), "")))</f>
        <v/>
      </c>
      <c r="AI1638" s="106" t="str">
        <f>IF($C1638="", "", IF(IFERROR(INDEX(Ingredients!E$11:E$310, MATCH($C1638, Ingredients!$B$11:$B$310, 0)), "")="", "", IFERROR(INDEX(Ingredients!E$11:E$310, MATCH($C1638, Ingredients!$B$11:$B$310, 0)), "")))</f>
        <v/>
      </c>
      <c r="AJ1638" s="108" t="str">
        <f>IF($C1638="", "", IF(IFERROR(INDEX(Ingredients!F$11:F$310, MATCH($C1638, Ingredients!$B$11:$B$310, 0)), "")="", "", IFERROR(INDEX(Ingredients!F$11:F$310, MATCH($C1638, Ingredients!$B$11:$B$310, 0)), "")))</f>
        <v/>
      </c>
      <c r="AK1638" s="106" t="str">
        <f>IF($C1638="", "", IF(IFERROR(INDEX(Ingredients!G$11:G$310, MATCH($C1638, Ingredients!$B$11:$B$310, 0)), "")="", "", IFERROR(INDEX(Ingredients!G$11:G$310, MATCH($C1638, Ingredients!$B$11:$B$310, 0)), "")))</f>
        <v/>
      </c>
      <c r="AL1638" s="79" t="str">
        <f>IF($C1638="", "", IF(IFERROR(INDEX(Ingredients!H$11:H$310, MATCH($C1638, Ingredients!$B$11:$B$310, 0)), "")="", "", IFERROR(INDEX(Ingredients!H$11:H$310, MATCH($C1638, Ingredients!$B$11:$B$310, 0)), "")))</f>
        <v/>
      </c>
      <c r="AN1638" s="83" t="str">
        <f t="shared" si="380"/>
        <v/>
      </c>
      <c r="AP1638" s="114" t="str">
        <f t="shared" si="390"/>
        <v/>
      </c>
      <c r="AR1638" s="117" t="str">
        <f>IF($C1638="", "", IF(IFERROR(INDEX(Ingredients!$AI$11:$AI$310, MATCH($C1638, Ingredients!$B$11:$B$310, 0)), "")="", "", IFERROR(INDEX(Ingredients!$AI$11:$AI$310, MATCH($C1638, Ingredients!$B$11:$B$310, 0)), "")))</f>
        <v/>
      </c>
      <c r="AT1638" s="120" t="str">
        <f t="shared" si="391"/>
        <v/>
      </c>
      <c r="AV1638" s="90" t="str">
        <f t="shared" si="381"/>
        <v/>
      </c>
      <c r="AX1638" s="90" t="str">
        <f>IF($AV1638="", "", COUNTIF($AV$11:$AV$5010, "&lt;"&amp;$AV1638)+1+COUNTIF($AV$11:$AV1638, $AV1638)-1)</f>
        <v/>
      </c>
      <c r="AZ1638" s="111" t="str">
        <f>IF($B1638="", "", SUMIF('Shopping List'!$AV$11:$AV$25, $B1638, 'Shopping List'!$BN$11:$BN$25))</f>
        <v/>
      </c>
      <c r="BB1638" s="117" t="str">
        <f t="shared" si="392"/>
        <v/>
      </c>
    </row>
    <row r="1639" spans="1:54" x14ac:dyDescent="0.25">
      <c r="A1639" s="4"/>
      <c r="B1639" s="37"/>
      <c r="C1639" s="124"/>
      <c r="D1639" s="39"/>
      <c r="E1639" s="125"/>
      <c r="F1639" s="48"/>
      <c r="G1639" s="4"/>
      <c r="H1639" s="4"/>
      <c r="I1639" s="95" t="str">
        <f>IF($C1639="", "", IF(IFERROR(INDEX(Ingredients!$C$11:$C$310, MATCH($C1639, Ingredients!$B$11:$B$310, 0)), "")="", "", IFERROR(INDEX(Ingredients!$C$11:$C$310, MATCH($C1639, Ingredients!$B$11:$B$310, 0)), "")))</f>
        <v/>
      </c>
      <c r="J1639" s="73" t="str">
        <f>IF($B1639="", "", IF(IFERROR(INDEX(Meals!$C$11:$C$260, MATCH($B1639, Meals!$B$11:$B$260, 0)), "")="", "", IFERROR(INDEX(Meals!$C$11:$C$260, MATCH($B1639, Meals!$B$11:$B$260, 0)), "")))</f>
        <v/>
      </c>
      <c r="K1639" s="4"/>
      <c r="L1639" s="72" t="str">
        <f t="shared" si="382"/>
        <v/>
      </c>
      <c r="M1639" s="73" t="str">
        <f t="shared" si="383"/>
        <v/>
      </c>
      <c r="N1639" s="4"/>
      <c r="O1639" s="78" t="str">
        <f t="shared" si="384"/>
        <v/>
      </c>
      <c r="P1639" s="79" t="str">
        <f t="shared" si="385"/>
        <v/>
      </c>
      <c r="Q1639" s="4"/>
      <c r="R1639" s="90" t="str">
        <f t="shared" si="386"/>
        <v/>
      </c>
      <c r="S1639" s="4"/>
      <c r="Y1639" s="18" t="str">
        <f t="shared" si="387"/>
        <v/>
      </c>
      <c r="AA1639" s="18" t="str">
        <f t="shared" si="378"/>
        <v/>
      </c>
      <c r="AB1639" s="18" t="str">
        <f t="shared" si="379"/>
        <v/>
      </c>
      <c r="AC1639" s="18" t="str">
        <f t="shared" si="388"/>
        <v/>
      </c>
      <c r="AD1639" s="18" t="str">
        <f t="shared" si="388"/>
        <v/>
      </c>
      <c r="AE1639" s="18" t="str">
        <f t="shared" si="389"/>
        <v/>
      </c>
      <c r="AG1639" s="95" t="str">
        <f>IF($C1639="", "", IF(IFERROR(INDEX(Ingredients!C$11:C$310, MATCH($C1639, Ingredients!$B$11:$B$310, 0)), "")="", "", IFERROR(INDEX(Ingredients!C$11:C$310, MATCH($C1639, Ingredients!$B$11:$B$310, 0)), "")))</f>
        <v/>
      </c>
      <c r="AH1639" s="105" t="str">
        <f>IF($C1639="", "", IF(IFERROR(INDEX(Ingredients!D$11:D$310, MATCH($C1639, Ingredients!$B$11:$B$310, 0)), "")="", "", IFERROR(INDEX(Ingredients!D$11:D$310, MATCH($C1639, Ingredients!$B$11:$B$310, 0)), "")))</f>
        <v/>
      </c>
      <c r="AI1639" s="106" t="str">
        <f>IF($C1639="", "", IF(IFERROR(INDEX(Ingredients!E$11:E$310, MATCH($C1639, Ingredients!$B$11:$B$310, 0)), "")="", "", IFERROR(INDEX(Ingredients!E$11:E$310, MATCH($C1639, Ingredients!$B$11:$B$310, 0)), "")))</f>
        <v/>
      </c>
      <c r="AJ1639" s="108" t="str">
        <f>IF($C1639="", "", IF(IFERROR(INDEX(Ingredients!F$11:F$310, MATCH($C1639, Ingredients!$B$11:$B$310, 0)), "")="", "", IFERROR(INDEX(Ingredients!F$11:F$310, MATCH($C1639, Ingredients!$B$11:$B$310, 0)), "")))</f>
        <v/>
      </c>
      <c r="AK1639" s="106" t="str">
        <f>IF($C1639="", "", IF(IFERROR(INDEX(Ingredients!G$11:G$310, MATCH($C1639, Ingredients!$B$11:$B$310, 0)), "")="", "", IFERROR(INDEX(Ingredients!G$11:G$310, MATCH($C1639, Ingredients!$B$11:$B$310, 0)), "")))</f>
        <v/>
      </c>
      <c r="AL1639" s="79" t="str">
        <f>IF($C1639="", "", IF(IFERROR(INDEX(Ingredients!H$11:H$310, MATCH($C1639, Ingredients!$B$11:$B$310, 0)), "")="", "", IFERROR(INDEX(Ingredients!H$11:H$310, MATCH($C1639, Ingredients!$B$11:$B$310, 0)), "")))</f>
        <v/>
      </c>
      <c r="AN1639" s="83" t="str">
        <f t="shared" si="380"/>
        <v/>
      </c>
      <c r="AP1639" s="114" t="str">
        <f t="shared" si="390"/>
        <v/>
      </c>
      <c r="AR1639" s="117" t="str">
        <f>IF($C1639="", "", IF(IFERROR(INDEX(Ingredients!$AI$11:$AI$310, MATCH($C1639, Ingredients!$B$11:$B$310, 0)), "")="", "", IFERROR(INDEX(Ingredients!$AI$11:$AI$310, MATCH($C1639, Ingredients!$B$11:$B$310, 0)), "")))</f>
        <v/>
      </c>
      <c r="AT1639" s="120" t="str">
        <f t="shared" si="391"/>
        <v/>
      </c>
      <c r="AV1639" s="90" t="str">
        <f t="shared" si="381"/>
        <v/>
      </c>
      <c r="AX1639" s="90" t="str">
        <f>IF($AV1639="", "", COUNTIF($AV$11:$AV$5010, "&lt;"&amp;$AV1639)+1+COUNTIF($AV$11:$AV1639, $AV1639)-1)</f>
        <v/>
      </c>
      <c r="AZ1639" s="111" t="str">
        <f>IF($B1639="", "", SUMIF('Shopping List'!$AV$11:$AV$25, $B1639, 'Shopping List'!$BN$11:$BN$25))</f>
        <v/>
      </c>
      <c r="BB1639" s="117" t="str">
        <f t="shared" si="392"/>
        <v/>
      </c>
    </row>
    <row r="1640" spans="1:54" x14ac:dyDescent="0.25">
      <c r="A1640" s="4"/>
      <c r="B1640" s="37"/>
      <c r="C1640" s="124"/>
      <c r="D1640" s="39"/>
      <c r="E1640" s="125"/>
      <c r="F1640" s="48"/>
      <c r="G1640" s="4"/>
      <c r="H1640" s="4"/>
      <c r="I1640" s="95" t="str">
        <f>IF($C1640="", "", IF(IFERROR(INDEX(Ingredients!$C$11:$C$310, MATCH($C1640, Ingredients!$B$11:$B$310, 0)), "")="", "", IFERROR(INDEX(Ingredients!$C$11:$C$310, MATCH($C1640, Ingredients!$B$11:$B$310, 0)), "")))</f>
        <v/>
      </c>
      <c r="J1640" s="73" t="str">
        <f>IF($B1640="", "", IF(IFERROR(INDEX(Meals!$C$11:$C$260, MATCH($B1640, Meals!$B$11:$B$260, 0)), "")="", "", IFERROR(INDEX(Meals!$C$11:$C$260, MATCH($B1640, Meals!$B$11:$B$260, 0)), "")))</f>
        <v/>
      </c>
      <c r="K1640" s="4"/>
      <c r="L1640" s="72" t="str">
        <f t="shared" si="382"/>
        <v/>
      </c>
      <c r="M1640" s="73" t="str">
        <f t="shared" si="383"/>
        <v/>
      </c>
      <c r="N1640" s="4"/>
      <c r="O1640" s="78" t="str">
        <f t="shared" si="384"/>
        <v/>
      </c>
      <c r="P1640" s="79" t="str">
        <f t="shared" si="385"/>
        <v/>
      </c>
      <c r="Q1640" s="4"/>
      <c r="R1640" s="90" t="str">
        <f t="shared" si="386"/>
        <v/>
      </c>
      <c r="S1640" s="4"/>
      <c r="Y1640" s="18" t="str">
        <f t="shared" si="387"/>
        <v/>
      </c>
      <c r="AA1640" s="18" t="str">
        <f t="shared" si="378"/>
        <v/>
      </c>
      <c r="AB1640" s="18" t="str">
        <f t="shared" si="379"/>
        <v/>
      </c>
      <c r="AC1640" s="18" t="str">
        <f t="shared" si="388"/>
        <v/>
      </c>
      <c r="AD1640" s="18" t="str">
        <f t="shared" si="388"/>
        <v/>
      </c>
      <c r="AE1640" s="18" t="str">
        <f t="shared" si="389"/>
        <v/>
      </c>
      <c r="AG1640" s="95" t="str">
        <f>IF($C1640="", "", IF(IFERROR(INDEX(Ingredients!C$11:C$310, MATCH($C1640, Ingredients!$B$11:$B$310, 0)), "")="", "", IFERROR(INDEX(Ingredients!C$11:C$310, MATCH($C1640, Ingredients!$B$11:$B$310, 0)), "")))</f>
        <v/>
      </c>
      <c r="AH1640" s="105" t="str">
        <f>IF($C1640="", "", IF(IFERROR(INDEX(Ingredients!D$11:D$310, MATCH($C1640, Ingredients!$B$11:$B$310, 0)), "")="", "", IFERROR(INDEX(Ingredients!D$11:D$310, MATCH($C1640, Ingredients!$B$11:$B$310, 0)), "")))</f>
        <v/>
      </c>
      <c r="AI1640" s="106" t="str">
        <f>IF($C1640="", "", IF(IFERROR(INDEX(Ingredients!E$11:E$310, MATCH($C1640, Ingredients!$B$11:$B$310, 0)), "")="", "", IFERROR(INDEX(Ingredients!E$11:E$310, MATCH($C1640, Ingredients!$B$11:$B$310, 0)), "")))</f>
        <v/>
      </c>
      <c r="AJ1640" s="108" t="str">
        <f>IF($C1640="", "", IF(IFERROR(INDEX(Ingredients!F$11:F$310, MATCH($C1640, Ingredients!$B$11:$B$310, 0)), "")="", "", IFERROR(INDEX(Ingredients!F$11:F$310, MATCH($C1640, Ingredients!$B$11:$B$310, 0)), "")))</f>
        <v/>
      </c>
      <c r="AK1640" s="106" t="str">
        <f>IF($C1640="", "", IF(IFERROR(INDEX(Ingredients!G$11:G$310, MATCH($C1640, Ingredients!$B$11:$B$310, 0)), "")="", "", IFERROR(INDEX(Ingredients!G$11:G$310, MATCH($C1640, Ingredients!$B$11:$B$310, 0)), "")))</f>
        <v/>
      </c>
      <c r="AL1640" s="79" t="str">
        <f>IF($C1640="", "", IF(IFERROR(INDEX(Ingredients!H$11:H$310, MATCH($C1640, Ingredients!$B$11:$B$310, 0)), "")="", "", IFERROR(INDEX(Ingredients!H$11:H$310, MATCH($C1640, Ingredients!$B$11:$B$310, 0)), "")))</f>
        <v/>
      </c>
      <c r="AN1640" s="83" t="str">
        <f t="shared" si="380"/>
        <v/>
      </c>
      <c r="AP1640" s="114" t="str">
        <f t="shared" si="390"/>
        <v/>
      </c>
      <c r="AR1640" s="117" t="str">
        <f>IF($C1640="", "", IF(IFERROR(INDEX(Ingredients!$AI$11:$AI$310, MATCH($C1640, Ingredients!$B$11:$B$310, 0)), "")="", "", IFERROR(INDEX(Ingredients!$AI$11:$AI$310, MATCH($C1640, Ingredients!$B$11:$B$310, 0)), "")))</f>
        <v/>
      </c>
      <c r="AT1640" s="120" t="str">
        <f t="shared" si="391"/>
        <v/>
      </c>
      <c r="AV1640" s="90" t="str">
        <f t="shared" si="381"/>
        <v/>
      </c>
      <c r="AX1640" s="90" t="str">
        <f>IF($AV1640="", "", COUNTIF($AV$11:$AV$5010, "&lt;"&amp;$AV1640)+1+COUNTIF($AV$11:$AV1640, $AV1640)-1)</f>
        <v/>
      </c>
      <c r="AZ1640" s="111" t="str">
        <f>IF($B1640="", "", SUMIF('Shopping List'!$AV$11:$AV$25, $B1640, 'Shopping List'!$BN$11:$BN$25))</f>
        <v/>
      </c>
      <c r="BB1640" s="117" t="str">
        <f t="shared" si="392"/>
        <v/>
      </c>
    </row>
    <row r="1641" spans="1:54" x14ac:dyDescent="0.25">
      <c r="A1641" s="4"/>
      <c r="B1641" s="37"/>
      <c r="C1641" s="124"/>
      <c r="D1641" s="39"/>
      <c r="E1641" s="125"/>
      <c r="F1641" s="48"/>
      <c r="G1641" s="4"/>
      <c r="H1641" s="4"/>
      <c r="I1641" s="95" t="str">
        <f>IF($C1641="", "", IF(IFERROR(INDEX(Ingredients!$C$11:$C$310, MATCH($C1641, Ingredients!$B$11:$B$310, 0)), "")="", "", IFERROR(INDEX(Ingredients!$C$11:$C$310, MATCH($C1641, Ingredients!$B$11:$B$310, 0)), "")))</f>
        <v/>
      </c>
      <c r="J1641" s="73" t="str">
        <f>IF($B1641="", "", IF(IFERROR(INDEX(Meals!$C$11:$C$260, MATCH($B1641, Meals!$B$11:$B$260, 0)), "")="", "", IFERROR(INDEX(Meals!$C$11:$C$260, MATCH($B1641, Meals!$B$11:$B$260, 0)), "")))</f>
        <v/>
      </c>
      <c r="K1641" s="4"/>
      <c r="L1641" s="72" t="str">
        <f t="shared" si="382"/>
        <v/>
      </c>
      <c r="M1641" s="73" t="str">
        <f t="shared" si="383"/>
        <v/>
      </c>
      <c r="N1641" s="4"/>
      <c r="O1641" s="78" t="str">
        <f t="shared" si="384"/>
        <v/>
      </c>
      <c r="P1641" s="79" t="str">
        <f t="shared" si="385"/>
        <v/>
      </c>
      <c r="Q1641" s="4"/>
      <c r="R1641" s="90" t="str">
        <f t="shared" si="386"/>
        <v/>
      </c>
      <c r="S1641" s="4"/>
      <c r="Y1641" s="18" t="str">
        <f t="shared" si="387"/>
        <v/>
      </c>
      <c r="AA1641" s="18" t="str">
        <f t="shared" si="378"/>
        <v/>
      </c>
      <c r="AB1641" s="18" t="str">
        <f t="shared" si="379"/>
        <v/>
      </c>
      <c r="AC1641" s="18" t="str">
        <f t="shared" si="388"/>
        <v/>
      </c>
      <c r="AD1641" s="18" t="str">
        <f t="shared" si="388"/>
        <v/>
      </c>
      <c r="AE1641" s="18" t="str">
        <f t="shared" si="389"/>
        <v/>
      </c>
      <c r="AG1641" s="95" t="str">
        <f>IF($C1641="", "", IF(IFERROR(INDEX(Ingredients!C$11:C$310, MATCH($C1641, Ingredients!$B$11:$B$310, 0)), "")="", "", IFERROR(INDEX(Ingredients!C$11:C$310, MATCH($C1641, Ingredients!$B$11:$B$310, 0)), "")))</f>
        <v/>
      </c>
      <c r="AH1641" s="105" t="str">
        <f>IF($C1641="", "", IF(IFERROR(INDEX(Ingredients!D$11:D$310, MATCH($C1641, Ingredients!$B$11:$B$310, 0)), "")="", "", IFERROR(INDEX(Ingredients!D$11:D$310, MATCH($C1641, Ingredients!$B$11:$B$310, 0)), "")))</f>
        <v/>
      </c>
      <c r="AI1641" s="106" t="str">
        <f>IF($C1641="", "", IF(IFERROR(INDEX(Ingredients!E$11:E$310, MATCH($C1641, Ingredients!$B$11:$B$310, 0)), "")="", "", IFERROR(INDEX(Ingredients!E$11:E$310, MATCH($C1641, Ingredients!$B$11:$B$310, 0)), "")))</f>
        <v/>
      </c>
      <c r="AJ1641" s="108" t="str">
        <f>IF($C1641="", "", IF(IFERROR(INDEX(Ingredients!F$11:F$310, MATCH($C1641, Ingredients!$B$11:$B$310, 0)), "")="", "", IFERROR(INDEX(Ingredients!F$11:F$310, MATCH($C1641, Ingredients!$B$11:$B$310, 0)), "")))</f>
        <v/>
      </c>
      <c r="AK1641" s="106" t="str">
        <f>IF($C1641="", "", IF(IFERROR(INDEX(Ingredients!G$11:G$310, MATCH($C1641, Ingredients!$B$11:$B$310, 0)), "")="", "", IFERROR(INDEX(Ingredients!G$11:G$310, MATCH($C1641, Ingredients!$B$11:$B$310, 0)), "")))</f>
        <v/>
      </c>
      <c r="AL1641" s="79" t="str">
        <f>IF($C1641="", "", IF(IFERROR(INDEX(Ingredients!H$11:H$310, MATCH($C1641, Ingredients!$B$11:$B$310, 0)), "")="", "", IFERROR(INDEX(Ingredients!H$11:H$310, MATCH($C1641, Ingredients!$B$11:$B$310, 0)), "")))</f>
        <v/>
      </c>
      <c r="AN1641" s="83" t="str">
        <f t="shared" si="380"/>
        <v/>
      </c>
      <c r="AP1641" s="114" t="str">
        <f t="shared" si="390"/>
        <v/>
      </c>
      <c r="AR1641" s="117" t="str">
        <f>IF($C1641="", "", IF(IFERROR(INDEX(Ingredients!$AI$11:$AI$310, MATCH($C1641, Ingredients!$B$11:$B$310, 0)), "")="", "", IFERROR(INDEX(Ingredients!$AI$11:$AI$310, MATCH($C1641, Ingredients!$B$11:$B$310, 0)), "")))</f>
        <v/>
      </c>
      <c r="AT1641" s="120" t="str">
        <f t="shared" si="391"/>
        <v/>
      </c>
      <c r="AV1641" s="90" t="str">
        <f t="shared" si="381"/>
        <v/>
      </c>
      <c r="AX1641" s="90" t="str">
        <f>IF($AV1641="", "", COUNTIF($AV$11:$AV$5010, "&lt;"&amp;$AV1641)+1+COUNTIF($AV$11:$AV1641, $AV1641)-1)</f>
        <v/>
      </c>
      <c r="AZ1641" s="111" t="str">
        <f>IF($B1641="", "", SUMIF('Shopping List'!$AV$11:$AV$25, $B1641, 'Shopping List'!$BN$11:$BN$25))</f>
        <v/>
      </c>
      <c r="BB1641" s="117" t="str">
        <f t="shared" si="392"/>
        <v/>
      </c>
    </row>
    <row r="1642" spans="1:54" x14ac:dyDescent="0.25">
      <c r="A1642" s="4"/>
      <c r="B1642" s="37"/>
      <c r="C1642" s="124"/>
      <c r="D1642" s="39"/>
      <c r="E1642" s="125"/>
      <c r="F1642" s="48"/>
      <c r="G1642" s="4"/>
      <c r="H1642" s="4"/>
      <c r="I1642" s="95" t="str">
        <f>IF($C1642="", "", IF(IFERROR(INDEX(Ingredients!$C$11:$C$310, MATCH($C1642, Ingredients!$B$11:$B$310, 0)), "")="", "", IFERROR(INDEX(Ingredients!$C$11:$C$310, MATCH($C1642, Ingredients!$B$11:$B$310, 0)), "")))</f>
        <v/>
      </c>
      <c r="J1642" s="73" t="str">
        <f>IF($B1642="", "", IF(IFERROR(INDEX(Meals!$C$11:$C$260, MATCH($B1642, Meals!$B$11:$B$260, 0)), "")="", "", IFERROR(INDEX(Meals!$C$11:$C$260, MATCH($B1642, Meals!$B$11:$B$260, 0)), "")))</f>
        <v/>
      </c>
      <c r="K1642" s="4"/>
      <c r="L1642" s="72" t="str">
        <f t="shared" si="382"/>
        <v/>
      </c>
      <c r="M1642" s="73" t="str">
        <f t="shared" si="383"/>
        <v/>
      </c>
      <c r="N1642" s="4"/>
      <c r="O1642" s="78" t="str">
        <f t="shared" si="384"/>
        <v/>
      </c>
      <c r="P1642" s="79" t="str">
        <f t="shared" si="385"/>
        <v/>
      </c>
      <c r="Q1642" s="4"/>
      <c r="R1642" s="90" t="str">
        <f t="shared" si="386"/>
        <v/>
      </c>
      <c r="S1642" s="4"/>
      <c r="Y1642" s="18" t="str">
        <f t="shared" si="387"/>
        <v/>
      </c>
      <c r="AA1642" s="18" t="str">
        <f t="shared" si="378"/>
        <v/>
      </c>
      <c r="AB1642" s="18" t="str">
        <f t="shared" si="379"/>
        <v/>
      </c>
      <c r="AC1642" s="18" t="str">
        <f t="shared" si="388"/>
        <v/>
      </c>
      <c r="AD1642" s="18" t="str">
        <f t="shared" si="388"/>
        <v/>
      </c>
      <c r="AE1642" s="18" t="str">
        <f t="shared" si="389"/>
        <v/>
      </c>
      <c r="AG1642" s="95" t="str">
        <f>IF($C1642="", "", IF(IFERROR(INDEX(Ingredients!C$11:C$310, MATCH($C1642, Ingredients!$B$11:$B$310, 0)), "")="", "", IFERROR(INDEX(Ingredients!C$11:C$310, MATCH($C1642, Ingredients!$B$11:$B$310, 0)), "")))</f>
        <v/>
      </c>
      <c r="AH1642" s="105" t="str">
        <f>IF($C1642="", "", IF(IFERROR(INDEX(Ingredients!D$11:D$310, MATCH($C1642, Ingredients!$B$11:$B$310, 0)), "")="", "", IFERROR(INDEX(Ingredients!D$11:D$310, MATCH($C1642, Ingredients!$B$11:$B$310, 0)), "")))</f>
        <v/>
      </c>
      <c r="AI1642" s="106" t="str">
        <f>IF($C1642="", "", IF(IFERROR(INDEX(Ingredients!E$11:E$310, MATCH($C1642, Ingredients!$B$11:$B$310, 0)), "")="", "", IFERROR(INDEX(Ingredients!E$11:E$310, MATCH($C1642, Ingredients!$B$11:$B$310, 0)), "")))</f>
        <v/>
      </c>
      <c r="AJ1642" s="108" t="str">
        <f>IF($C1642="", "", IF(IFERROR(INDEX(Ingredients!F$11:F$310, MATCH($C1642, Ingredients!$B$11:$B$310, 0)), "")="", "", IFERROR(INDEX(Ingredients!F$11:F$310, MATCH($C1642, Ingredients!$B$11:$B$310, 0)), "")))</f>
        <v/>
      </c>
      <c r="AK1642" s="106" t="str">
        <f>IF($C1642="", "", IF(IFERROR(INDEX(Ingredients!G$11:G$310, MATCH($C1642, Ingredients!$B$11:$B$310, 0)), "")="", "", IFERROR(INDEX(Ingredients!G$11:G$310, MATCH($C1642, Ingredients!$B$11:$B$310, 0)), "")))</f>
        <v/>
      </c>
      <c r="AL1642" s="79" t="str">
        <f>IF($C1642="", "", IF(IFERROR(INDEX(Ingredients!H$11:H$310, MATCH($C1642, Ingredients!$B$11:$B$310, 0)), "")="", "", IFERROR(INDEX(Ingredients!H$11:H$310, MATCH($C1642, Ingredients!$B$11:$B$310, 0)), "")))</f>
        <v/>
      </c>
      <c r="AN1642" s="83" t="str">
        <f t="shared" si="380"/>
        <v/>
      </c>
      <c r="AP1642" s="114" t="str">
        <f t="shared" si="390"/>
        <v/>
      </c>
      <c r="AR1642" s="117" t="str">
        <f>IF($C1642="", "", IF(IFERROR(INDEX(Ingredients!$AI$11:$AI$310, MATCH($C1642, Ingredients!$B$11:$B$310, 0)), "")="", "", IFERROR(INDEX(Ingredients!$AI$11:$AI$310, MATCH($C1642, Ingredients!$B$11:$B$310, 0)), "")))</f>
        <v/>
      </c>
      <c r="AT1642" s="120" t="str">
        <f t="shared" si="391"/>
        <v/>
      </c>
      <c r="AV1642" s="90" t="str">
        <f t="shared" si="381"/>
        <v/>
      </c>
      <c r="AX1642" s="90" t="str">
        <f>IF($AV1642="", "", COUNTIF($AV$11:$AV$5010, "&lt;"&amp;$AV1642)+1+COUNTIF($AV$11:$AV1642, $AV1642)-1)</f>
        <v/>
      </c>
      <c r="AZ1642" s="111" t="str">
        <f>IF($B1642="", "", SUMIF('Shopping List'!$AV$11:$AV$25, $B1642, 'Shopping List'!$BN$11:$BN$25))</f>
        <v/>
      </c>
      <c r="BB1642" s="117" t="str">
        <f t="shared" si="392"/>
        <v/>
      </c>
    </row>
    <row r="1643" spans="1:54" x14ac:dyDescent="0.25">
      <c r="A1643" s="4"/>
      <c r="B1643" s="37"/>
      <c r="C1643" s="124"/>
      <c r="D1643" s="39"/>
      <c r="E1643" s="125"/>
      <c r="F1643" s="48"/>
      <c r="G1643" s="4"/>
      <c r="H1643" s="4"/>
      <c r="I1643" s="95" t="str">
        <f>IF($C1643="", "", IF(IFERROR(INDEX(Ingredients!$C$11:$C$310, MATCH($C1643, Ingredients!$B$11:$B$310, 0)), "")="", "", IFERROR(INDEX(Ingredients!$C$11:$C$310, MATCH($C1643, Ingredients!$B$11:$B$310, 0)), "")))</f>
        <v/>
      </c>
      <c r="J1643" s="73" t="str">
        <f>IF($B1643="", "", IF(IFERROR(INDEX(Meals!$C$11:$C$260, MATCH($B1643, Meals!$B$11:$B$260, 0)), "")="", "", IFERROR(INDEX(Meals!$C$11:$C$260, MATCH($B1643, Meals!$B$11:$B$260, 0)), "")))</f>
        <v/>
      </c>
      <c r="K1643" s="4"/>
      <c r="L1643" s="72" t="str">
        <f t="shared" si="382"/>
        <v/>
      </c>
      <c r="M1643" s="73" t="str">
        <f t="shared" si="383"/>
        <v/>
      </c>
      <c r="N1643" s="4"/>
      <c r="O1643" s="78" t="str">
        <f t="shared" si="384"/>
        <v/>
      </c>
      <c r="P1643" s="79" t="str">
        <f t="shared" si="385"/>
        <v/>
      </c>
      <c r="Q1643" s="4"/>
      <c r="R1643" s="90" t="str">
        <f t="shared" si="386"/>
        <v/>
      </c>
      <c r="S1643" s="4"/>
      <c r="Y1643" s="18" t="str">
        <f t="shared" si="387"/>
        <v/>
      </c>
      <c r="AA1643" s="18" t="str">
        <f t="shared" si="378"/>
        <v/>
      </c>
      <c r="AB1643" s="18" t="str">
        <f t="shared" si="379"/>
        <v/>
      </c>
      <c r="AC1643" s="18" t="str">
        <f t="shared" si="388"/>
        <v/>
      </c>
      <c r="AD1643" s="18" t="str">
        <f t="shared" si="388"/>
        <v/>
      </c>
      <c r="AE1643" s="18" t="str">
        <f t="shared" si="389"/>
        <v/>
      </c>
      <c r="AG1643" s="95" t="str">
        <f>IF($C1643="", "", IF(IFERROR(INDEX(Ingredients!C$11:C$310, MATCH($C1643, Ingredients!$B$11:$B$310, 0)), "")="", "", IFERROR(INDEX(Ingredients!C$11:C$310, MATCH($C1643, Ingredients!$B$11:$B$310, 0)), "")))</f>
        <v/>
      </c>
      <c r="AH1643" s="105" t="str">
        <f>IF($C1643="", "", IF(IFERROR(INDEX(Ingredients!D$11:D$310, MATCH($C1643, Ingredients!$B$11:$B$310, 0)), "")="", "", IFERROR(INDEX(Ingredients!D$11:D$310, MATCH($C1643, Ingredients!$B$11:$B$310, 0)), "")))</f>
        <v/>
      </c>
      <c r="AI1643" s="106" t="str">
        <f>IF($C1643="", "", IF(IFERROR(INDEX(Ingredients!E$11:E$310, MATCH($C1643, Ingredients!$B$11:$B$310, 0)), "")="", "", IFERROR(INDEX(Ingredients!E$11:E$310, MATCH($C1643, Ingredients!$B$11:$B$310, 0)), "")))</f>
        <v/>
      </c>
      <c r="AJ1643" s="108" t="str">
        <f>IF($C1643="", "", IF(IFERROR(INDEX(Ingredients!F$11:F$310, MATCH($C1643, Ingredients!$B$11:$B$310, 0)), "")="", "", IFERROR(INDEX(Ingredients!F$11:F$310, MATCH($C1643, Ingredients!$B$11:$B$310, 0)), "")))</f>
        <v/>
      </c>
      <c r="AK1643" s="106" t="str">
        <f>IF($C1643="", "", IF(IFERROR(INDEX(Ingredients!G$11:G$310, MATCH($C1643, Ingredients!$B$11:$B$310, 0)), "")="", "", IFERROR(INDEX(Ingredients!G$11:G$310, MATCH($C1643, Ingredients!$B$11:$B$310, 0)), "")))</f>
        <v/>
      </c>
      <c r="AL1643" s="79" t="str">
        <f>IF($C1643="", "", IF(IFERROR(INDEX(Ingredients!H$11:H$310, MATCH($C1643, Ingredients!$B$11:$B$310, 0)), "")="", "", IFERROR(INDEX(Ingredients!H$11:H$310, MATCH($C1643, Ingredients!$B$11:$B$310, 0)), "")))</f>
        <v/>
      </c>
      <c r="AN1643" s="83" t="str">
        <f t="shared" si="380"/>
        <v/>
      </c>
      <c r="AP1643" s="114" t="str">
        <f t="shared" si="390"/>
        <v/>
      </c>
      <c r="AR1643" s="117" t="str">
        <f>IF($C1643="", "", IF(IFERROR(INDEX(Ingredients!$AI$11:$AI$310, MATCH($C1643, Ingredients!$B$11:$B$310, 0)), "")="", "", IFERROR(INDEX(Ingredients!$AI$11:$AI$310, MATCH($C1643, Ingredients!$B$11:$B$310, 0)), "")))</f>
        <v/>
      </c>
      <c r="AT1643" s="120" t="str">
        <f t="shared" si="391"/>
        <v/>
      </c>
      <c r="AV1643" s="90" t="str">
        <f t="shared" si="381"/>
        <v/>
      </c>
      <c r="AX1643" s="90" t="str">
        <f>IF($AV1643="", "", COUNTIF($AV$11:$AV$5010, "&lt;"&amp;$AV1643)+1+COUNTIF($AV$11:$AV1643, $AV1643)-1)</f>
        <v/>
      </c>
      <c r="AZ1643" s="111" t="str">
        <f>IF($B1643="", "", SUMIF('Shopping List'!$AV$11:$AV$25, $B1643, 'Shopping List'!$BN$11:$BN$25))</f>
        <v/>
      </c>
      <c r="BB1643" s="117" t="str">
        <f t="shared" si="392"/>
        <v/>
      </c>
    </row>
    <row r="1644" spans="1:54" x14ac:dyDescent="0.25">
      <c r="A1644" s="4"/>
      <c r="B1644" s="37"/>
      <c r="C1644" s="124"/>
      <c r="D1644" s="39"/>
      <c r="E1644" s="125"/>
      <c r="F1644" s="48"/>
      <c r="G1644" s="4"/>
      <c r="H1644" s="4"/>
      <c r="I1644" s="95" t="str">
        <f>IF($C1644="", "", IF(IFERROR(INDEX(Ingredients!$C$11:$C$310, MATCH($C1644, Ingredients!$B$11:$B$310, 0)), "")="", "", IFERROR(INDEX(Ingredients!$C$11:$C$310, MATCH($C1644, Ingredients!$B$11:$B$310, 0)), "")))</f>
        <v/>
      </c>
      <c r="J1644" s="73" t="str">
        <f>IF($B1644="", "", IF(IFERROR(INDEX(Meals!$C$11:$C$260, MATCH($B1644, Meals!$B$11:$B$260, 0)), "")="", "", IFERROR(INDEX(Meals!$C$11:$C$260, MATCH($B1644, Meals!$B$11:$B$260, 0)), "")))</f>
        <v/>
      </c>
      <c r="K1644" s="4"/>
      <c r="L1644" s="72" t="str">
        <f t="shared" si="382"/>
        <v/>
      </c>
      <c r="M1644" s="73" t="str">
        <f t="shared" si="383"/>
        <v/>
      </c>
      <c r="N1644" s="4"/>
      <c r="O1644" s="78" t="str">
        <f t="shared" si="384"/>
        <v/>
      </c>
      <c r="P1644" s="79" t="str">
        <f t="shared" si="385"/>
        <v/>
      </c>
      <c r="Q1644" s="4"/>
      <c r="R1644" s="90" t="str">
        <f t="shared" si="386"/>
        <v/>
      </c>
      <c r="S1644" s="4"/>
      <c r="Y1644" s="18" t="str">
        <f t="shared" si="387"/>
        <v/>
      </c>
      <c r="AA1644" s="18" t="str">
        <f t="shared" si="378"/>
        <v/>
      </c>
      <c r="AB1644" s="18" t="str">
        <f t="shared" si="379"/>
        <v/>
      </c>
      <c r="AC1644" s="18" t="str">
        <f t="shared" si="388"/>
        <v/>
      </c>
      <c r="AD1644" s="18" t="str">
        <f t="shared" si="388"/>
        <v/>
      </c>
      <c r="AE1644" s="18" t="str">
        <f t="shared" si="389"/>
        <v/>
      </c>
      <c r="AG1644" s="95" t="str">
        <f>IF($C1644="", "", IF(IFERROR(INDEX(Ingredients!C$11:C$310, MATCH($C1644, Ingredients!$B$11:$B$310, 0)), "")="", "", IFERROR(INDEX(Ingredients!C$11:C$310, MATCH($C1644, Ingredients!$B$11:$B$310, 0)), "")))</f>
        <v/>
      </c>
      <c r="AH1644" s="105" t="str">
        <f>IF($C1644="", "", IF(IFERROR(INDEX(Ingredients!D$11:D$310, MATCH($C1644, Ingredients!$B$11:$B$310, 0)), "")="", "", IFERROR(INDEX(Ingredients!D$11:D$310, MATCH($C1644, Ingredients!$B$11:$B$310, 0)), "")))</f>
        <v/>
      </c>
      <c r="AI1644" s="106" t="str">
        <f>IF($C1644="", "", IF(IFERROR(INDEX(Ingredients!E$11:E$310, MATCH($C1644, Ingredients!$B$11:$B$310, 0)), "")="", "", IFERROR(INDEX(Ingredients!E$11:E$310, MATCH($C1644, Ingredients!$B$11:$B$310, 0)), "")))</f>
        <v/>
      </c>
      <c r="AJ1644" s="108" t="str">
        <f>IF($C1644="", "", IF(IFERROR(INDEX(Ingredients!F$11:F$310, MATCH($C1644, Ingredients!$B$11:$B$310, 0)), "")="", "", IFERROR(INDEX(Ingredients!F$11:F$310, MATCH($C1644, Ingredients!$B$11:$B$310, 0)), "")))</f>
        <v/>
      </c>
      <c r="AK1644" s="106" t="str">
        <f>IF($C1644="", "", IF(IFERROR(INDEX(Ingredients!G$11:G$310, MATCH($C1644, Ingredients!$B$11:$B$310, 0)), "")="", "", IFERROR(INDEX(Ingredients!G$11:G$310, MATCH($C1644, Ingredients!$B$11:$B$310, 0)), "")))</f>
        <v/>
      </c>
      <c r="AL1644" s="79" t="str">
        <f>IF($C1644="", "", IF(IFERROR(INDEX(Ingredients!H$11:H$310, MATCH($C1644, Ingredients!$B$11:$B$310, 0)), "")="", "", IFERROR(INDEX(Ingredients!H$11:H$310, MATCH($C1644, Ingredients!$B$11:$B$310, 0)), "")))</f>
        <v/>
      </c>
      <c r="AN1644" s="83" t="str">
        <f t="shared" si="380"/>
        <v/>
      </c>
      <c r="AP1644" s="114" t="str">
        <f t="shared" si="390"/>
        <v/>
      </c>
      <c r="AR1644" s="117" t="str">
        <f>IF($C1644="", "", IF(IFERROR(INDEX(Ingredients!$AI$11:$AI$310, MATCH($C1644, Ingredients!$B$11:$B$310, 0)), "")="", "", IFERROR(INDEX(Ingredients!$AI$11:$AI$310, MATCH($C1644, Ingredients!$B$11:$B$310, 0)), "")))</f>
        <v/>
      </c>
      <c r="AT1644" s="120" t="str">
        <f t="shared" si="391"/>
        <v/>
      </c>
      <c r="AV1644" s="90" t="str">
        <f t="shared" si="381"/>
        <v/>
      </c>
      <c r="AX1644" s="90" t="str">
        <f>IF($AV1644="", "", COUNTIF($AV$11:$AV$5010, "&lt;"&amp;$AV1644)+1+COUNTIF($AV$11:$AV1644, $AV1644)-1)</f>
        <v/>
      </c>
      <c r="AZ1644" s="111" t="str">
        <f>IF($B1644="", "", SUMIF('Shopping List'!$AV$11:$AV$25, $B1644, 'Shopping List'!$BN$11:$BN$25))</f>
        <v/>
      </c>
      <c r="BB1644" s="117" t="str">
        <f t="shared" si="392"/>
        <v/>
      </c>
    </row>
    <row r="1645" spans="1:54" x14ac:dyDescent="0.25">
      <c r="A1645" s="4"/>
      <c r="B1645" s="37"/>
      <c r="C1645" s="124"/>
      <c r="D1645" s="39"/>
      <c r="E1645" s="125"/>
      <c r="F1645" s="48"/>
      <c r="G1645" s="4"/>
      <c r="H1645" s="4"/>
      <c r="I1645" s="95" t="str">
        <f>IF($C1645="", "", IF(IFERROR(INDEX(Ingredients!$C$11:$C$310, MATCH($C1645, Ingredients!$B$11:$B$310, 0)), "")="", "", IFERROR(INDEX(Ingredients!$C$11:$C$310, MATCH($C1645, Ingredients!$B$11:$B$310, 0)), "")))</f>
        <v/>
      </c>
      <c r="J1645" s="73" t="str">
        <f>IF($B1645="", "", IF(IFERROR(INDEX(Meals!$C$11:$C$260, MATCH($B1645, Meals!$B$11:$B$260, 0)), "")="", "", IFERROR(INDEX(Meals!$C$11:$C$260, MATCH($B1645, Meals!$B$11:$B$260, 0)), "")))</f>
        <v/>
      </c>
      <c r="K1645" s="4"/>
      <c r="L1645" s="72" t="str">
        <f t="shared" si="382"/>
        <v/>
      </c>
      <c r="M1645" s="73" t="str">
        <f t="shared" si="383"/>
        <v/>
      </c>
      <c r="N1645" s="4"/>
      <c r="O1645" s="78" t="str">
        <f t="shared" si="384"/>
        <v/>
      </c>
      <c r="P1645" s="79" t="str">
        <f t="shared" si="385"/>
        <v/>
      </c>
      <c r="Q1645" s="4"/>
      <c r="R1645" s="90" t="str">
        <f t="shared" si="386"/>
        <v/>
      </c>
      <c r="S1645" s="4"/>
      <c r="Y1645" s="18" t="str">
        <f t="shared" si="387"/>
        <v/>
      </c>
      <c r="AA1645" s="18" t="str">
        <f t="shared" si="378"/>
        <v/>
      </c>
      <c r="AB1645" s="18" t="str">
        <f t="shared" si="379"/>
        <v/>
      </c>
      <c r="AC1645" s="18" t="str">
        <f t="shared" si="388"/>
        <v/>
      </c>
      <c r="AD1645" s="18" t="str">
        <f t="shared" si="388"/>
        <v/>
      </c>
      <c r="AE1645" s="18" t="str">
        <f t="shared" si="389"/>
        <v/>
      </c>
      <c r="AG1645" s="95" t="str">
        <f>IF($C1645="", "", IF(IFERROR(INDEX(Ingredients!C$11:C$310, MATCH($C1645, Ingredients!$B$11:$B$310, 0)), "")="", "", IFERROR(INDEX(Ingredients!C$11:C$310, MATCH($C1645, Ingredients!$B$11:$B$310, 0)), "")))</f>
        <v/>
      </c>
      <c r="AH1645" s="105" t="str">
        <f>IF($C1645="", "", IF(IFERROR(INDEX(Ingredients!D$11:D$310, MATCH($C1645, Ingredients!$B$11:$B$310, 0)), "")="", "", IFERROR(INDEX(Ingredients!D$11:D$310, MATCH($C1645, Ingredients!$B$11:$B$310, 0)), "")))</f>
        <v/>
      </c>
      <c r="AI1645" s="106" t="str">
        <f>IF($C1645="", "", IF(IFERROR(INDEX(Ingredients!E$11:E$310, MATCH($C1645, Ingredients!$B$11:$B$310, 0)), "")="", "", IFERROR(INDEX(Ingredients!E$11:E$310, MATCH($C1645, Ingredients!$B$11:$B$310, 0)), "")))</f>
        <v/>
      </c>
      <c r="AJ1645" s="108" t="str">
        <f>IF($C1645="", "", IF(IFERROR(INDEX(Ingredients!F$11:F$310, MATCH($C1645, Ingredients!$B$11:$B$310, 0)), "")="", "", IFERROR(INDEX(Ingredients!F$11:F$310, MATCH($C1645, Ingredients!$B$11:$B$310, 0)), "")))</f>
        <v/>
      </c>
      <c r="AK1645" s="106" t="str">
        <f>IF($C1645="", "", IF(IFERROR(INDEX(Ingredients!G$11:G$310, MATCH($C1645, Ingredients!$B$11:$B$310, 0)), "")="", "", IFERROR(INDEX(Ingredients!G$11:G$310, MATCH($C1645, Ingredients!$B$11:$B$310, 0)), "")))</f>
        <v/>
      </c>
      <c r="AL1645" s="79" t="str">
        <f>IF($C1645="", "", IF(IFERROR(INDEX(Ingredients!H$11:H$310, MATCH($C1645, Ingredients!$B$11:$B$310, 0)), "")="", "", IFERROR(INDEX(Ingredients!H$11:H$310, MATCH($C1645, Ingredients!$B$11:$B$310, 0)), "")))</f>
        <v/>
      </c>
      <c r="AN1645" s="83" t="str">
        <f t="shared" si="380"/>
        <v/>
      </c>
      <c r="AP1645" s="114" t="str">
        <f t="shared" si="390"/>
        <v/>
      </c>
      <c r="AR1645" s="117" t="str">
        <f>IF($C1645="", "", IF(IFERROR(INDEX(Ingredients!$AI$11:$AI$310, MATCH($C1645, Ingredients!$B$11:$B$310, 0)), "")="", "", IFERROR(INDEX(Ingredients!$AI$11:$AI$310, MATCH($C1645, Ingredients!$B$11:$B$310, 0)), "")))</f>
        <v/>
      </c>
      <c r="AT1645" s="120" t="str">
        <f t="shared" si="391"/>
        <v/>
      </c>
      <c r="AV1645" s="90" t="str">
        <f t="shared" si="381"/>
        <v/>
      </c>
      <c r="AX1645" s="90" t="str">
        <f>IF($AV1645="", "", COUNTIF($AV$11:$AV$5010, "&lt;"&amp;$AV1645)+1+COUNTIF($AV$11:$AV1645, $AV1645)-1)</f>
        <v/>
      </c>
      <c r="AZ1645" s="111" t="str">
        <f>IF($B1645="", "", SUMIF('Shopping List'!$AV$11:$AV$25, $B1645, 'Shopping List'!$BN$11:$BN$25))</f>
        <v/>
      </c>
      <c r="BB1645" s="117" t="str">
        <f t="shared" si="392"/>
        <v/>
      </c>
    </row>
    <row r="1646" spans="1:54" x14ac:dyDescent="0.25">
      <c r="A1646" s="4"/>
      <c r="B1646" s="37"/>
      <c r="C1646" s="124"/>
      <c r="D1646" s="39"/>
      <c r="E1646" s="125"/>
      <c r="F1646" s="48"/>
      <c r="G1646" s="4"/>
      <c r="H1646" s="4"/>
      <c r="I1646" s="95" t="str">
        <f>IF($C1646="", "", IF(IFERROR(INDEX(Ingredients!$C$11:$C$310, MATCH($C1646, Ingredients!$B$11:$B$310, 0)), "")="", "", IFERROR(INDEX(Ingredients!$C$11:$C$310, MATCH($C1646, Ingredients!$B$11:$B$310, 0)), "")))</f>
        <v/>
      </c>
      <c r="J1646" s="73" t="str">
        <f>IF($B1646="", "", IF(IFERROR(INDEX(Meals!$C$11:$C$260, MATCH($B1646, Meals!$B$11:$B$260, 0)), "")="", "", IFERROR(INDEX(Meals!$C$11:$C$260, MATCH($B1646, Meals!$B$11:$B$260, 0)), "")))</f>
        <v/>
      </c>
      <c r="K1646" s="4"/>
      <c r="L1646" s="72" t="str">
        <f t="shared" si="382"/>
        <v/>
      </c>
      <c r="M1646" s="73" t="str">
        <f t="shared" si="383"/>
        <v/>
      </c>
      <c r="N1646" s="4"/>
      <c r="O1646" s="78" t="str">
        <f t="shared" si="384"/>
        <v/>
      </c>
      <c r="P1646" s="79" t="str">
        <f t="shared" si="385"/>
        <v/>
      </c>
      <c r="Q1646" s="4"/>
      <c r="R1646" s="90" t="str">
        <f t="shared" si="386"/>
        <v/>
      </c>
      <c r="S1646" s="4"/>
      <c r="Y1646" s="18" t="str">
        <f t="shared" si="387"/>
        <v/>
      </c>
      <c r="AA1646" s="18" t="str">
        <f t="shared" si="378"/>
        <v/>
      </c>
      <c r="AB1646" s="18" t="str">
        <f t="shared" si="379"/>
        <v/>
      </c>
      <c r="AC1646" s="18" t="str">
        <f t="shared" si="388"/>
        <v/>
      </c>
      <c r="AD1646" s="18" t="str">
        <f t="shared" si="388"/>
        <v/>
      </c>
      <c r="AE1646" s="18" t="str">
        <f t="shared" si="389"/>
        <v/>
      </c>
      <c r="AG1646" s="95" t="str">
        <f>IF($C1646="", "", IF(IFERROR(INDEX(Ingredients!C$11:C$310, MATCH($C1646, Ingredients!$B$11:$B$310, 0)), "")="", "", IFERROR(INDEX(Ingredients!C$11:C$310, MATCH($C1646, Ingredients!$B$11:$B$310, 0)), "")))</f>
        <v/>
      </c>
      <c r="AH1646" s="105" t="str">
        <f>IF($C1646="", "", IF(IFERROR(INDEX(Ingredients!D$11:D$310, MATCH($C1646, Ingredients!$B$11:$B$310, 0)), "")="", "", IFERROR(INDEX(Ingredients!D$11:D$310, MATCH($C1646, Ingredients!$B$11:$B$310, 0)), "")))</f>
        <v/>
      </c>
      <c r="AI1646" s="106" t="str">
        <f>IF($C1646="", "", IF(IFERROR(INDEX(Ingredients!E$11:E$310, MATCH($C1646, Ingredients!$B$11:$B$310, 0)), "")="", "", IFERROR(INDEX(Ingredients!E$11:E$310, MATCH($C1646, Ingredients!$B$11:$B$310, 0)), "")))</f>
        <v/>
      </c>
      <c r="AJ1646" s="108" t="str">
        <f>IF($C1646="", "", IF(IFERROR(INDEX(Ingredients!F$11:F$310, MATCH($C1646, Ingredients!$B$11:$B$310, 0)), "")="", "", IFERROR(INDEX(Ingredients!F$11:F$310, MATCH($C1646, Ingredients!$B$11:$B$310, 0)), "")))</f>
        <v/>
      </c>
      <c r="AK1646" s="106" t="str">
        <f>IF($C1646="", "", IF(IFERROR(INDEX(Ingredients!G$11:G$310, MATCH($C1646, Ingredients!$B$11:$B$310, 0)), "")="", "", IFERROR(INDEX(Ingredients!G$11:G$310, MATCH($C1646, Ingredients!$B$11:$B$310, 0)), "")))</f>
        <v/>
      </c>
      <c r="AL1646" s="79" t="str">
        <f>IF($C1646="", "", IF(IFERROR(INDEX(Ingredients!H$11:H$310, MATCH($C1646, Ingredients!$B$11:$B$310, 0)), "")="", "", IFERROR(INDEX(Ingredients!H$11:H$310, MATCH($C1646, Ingredients!$B$11:$B$310, 0)), "")))</f>
        <v/>
      </c>
      <c r="AN1646" s="83" t="str">
        <f t="shared" si="380"/>
        <v/>
      </c>
      <c r="AP1646" s="114" t="str">
        <f t="shared" si="390"/>
        <v/>
      </c>
      <c r="AR1646" s="117" t="str">
        <f>IF($C1646="", "", IF(IFERROR(INDEX(Ingredients!$AI$11:$AI$310, MATCH($C1646, Ingredients!$B$11:$B$310, 0)), "")="", "", IFERROR(INDEX(Ingredients!$AI$11:$AI$310, MATCH($C1646, Ingredients!$B$11:$B$310, 0)), "")))</f>
        <v/>
      </c>
      <c r="AT1646" s="120" t="str">
        <f t="shared" si="391"/>
        <v/>
      </c>
      <c r="AV1646" s="90" t="str">
        <f t="shared" si="381"/>
        <v/>
      </c>
      <c r="AX1646" s="90" t="str">
        <f>IF($AV1646="", "", COUNTIF($AV$11:$AV$5010, "&lt;"&amp;$AV1646)+1+COUNTIF($AV$11:$AV1646, $AV1646)-1)</f>
        <v/>
      </c>
      <c r="AZ1646" s="111" t="str">
        <f>IF($B1646="", "", SUMIF('Shopping List'!$AV$11:$AV$25, $B1646, 'Shopping List'!$BN$11:$BN$25))</f>
        <v/>
      </c>
      <c r="BB1646" s="117" t="str">
        <f t="shared" si="392"/>
        <v/>
      </c>
    </row>
    <row r="1647" spans="1:54" x14ac:dyDescent="0.25">
      <c r="A1647" s="4"/>
      <c r="B1647" s="37"/>
      <c r="C1647" s="124"/>
      <c r="D1647" s="39"/>
      <c r="E1647" s="125"/>
      <c r="F1647" s="48"/>
      <c r="G1647" s="4"/>
      <c r="H1647" s="4"/>
      <c r="I1647" s="95" t="str">
        <f>IF($C1647="", "", IF(IFERROR(INDEX(Ingredients!$C$11:$C$310, MATCH($C1647, Ingredients!$B$11:$B$310, 0)), "")="", "", IFERROR(INDEX(Ingredients!$C$11:$C$310, MATCH($C1647, Ingredients!$B$11:$B$310, 0)), "")))</f>
        <v/>
      </c>
      <c r="J1647" s="73" t="str">
        <f>IF($B1647="", "", IF(IFERROR(INDEX(Meals!$C$11:$C$260, MATCH($B1647, Meals!$B$11:$B$260, 0)), "")="", "", IFERROR(INDEX(Meals!$C$11:$C$260, MATCH($B1647, Meals!$B$11:$B$260, 0)), "")))</f>
        <v/>
      </c>
      <c r="K1647" s="4"/>
      <c r="L1647" s="72" t="str">
        <f t="shared" si="382"/>
        <v/>
      </c>
      <c r="M1647" s="73" t="str">
        <f t="shared" si="383"/>
        <v/>
      </c>
      <c r="N1647" s="4"/>
      <c r="O1647" s="78" t="str">
        <f t="shared" si="384"/>
        <v/>
      </c>
      <c r="P1647" s="79" t="str">
        <f t="shared" si="385"/>
        <v/>
      </c>
      <c r="Q1647" s="4"/>
      <c r="R1647" s="90" t="str">
        <f t="shared" si="386"/>
        <v/>
      </c>
      <c r="S1647" s="4"/>
      <c r="Y1647" s="18" t="str">
        <f t="shared" si="387"/>
        <v/>
      </c>
      <c r="AA1647" s="18" t="str">
        <f t="shared" si="378"/>
        <v/>
      </c>
      <c r="AB1647" s="18" t="str">
        <f t="shared" si="379"/>
        <v/>
      </c>
      <c r="AC1647" s="18" t="str">
        <f t="shared" si="388"/>
        <v/>
      </c>
      <c r="AD1647" s="18" t="str">
        <f t="shared" si="388"/>
        <v/>
      </c>
      <c r="AE1647" s="18" t="str">
        <f t="shared" si="389"/>
        <v/>
      </c>
      <c r="AG1647" s="95" t="str">
        <f>IF($C1647="", "", IF(IFERROR(INDEX(Ingredients!C$11:C$310, MATCH($C1647, Ingredients!$B$11:$B$310, 0)), "")="", "", IFERROR(INDEX(Ingredients!C$11:C$310, MATCH($C1647, Ingredients!$B$11:$B$310, 0)), "")))</f>
        <v/>
      </c>
      <c r="AH1647" s="105" t="str">
        <f>IF($C1647="", "", IF(IFERROR(INDEX(Ingredients!D$11:D$310, MATCH($C1647, Ingredients!$B$11:$B$310, 0)), "")="", "", IFERROR(INDEX(Ingredients!D$11:D$310, MATCH($C1647, Ingredients!$B$11:$B$310, 0)), "")))</f>
        <v/>
      </c>
      <c r="AI1647" s="106" t="str">
        <f>IF($C1647="", "", IF(IFERROR(INDEX(Ingredients!E$11:E$310, MATCH($C1647, Ingredients!$B$11:$B$310, 0)), "")="", "", IFERROR(INDEX(Ingredients!E$11:E$310, MATCH($C1647, Ingredients!$B$11:$B$310, 0)), "")))</f>
        <v/>
      </c>
      <c r="AJ1647" s="108" t="str">
        <f>IF($C1647="", "", IF(IFERROR(INDEX(Ingredients!F$11:F$310, MATCH($C1647, Ingredients!$B$11:$B$310, 0)), "")="", "", IFERROR(INDEX(Ingredients!F$11:F$310, MATCH($C1647, Ingredients!$B$11:$B$310, 0)), "")))</f>
        <v/>
      </c>
      <c r="AK1647" s="106" t="str">
        <f>IF($C1647="", "", IF(IFERROR(INDEX(Ingredients!G$11:G$310, MATCH($C1647, Ingredients!$B$11:$B$310, 0)), "")="", "", IFERROR(INDEX(Ingredients!G$11:G$310, MATCH($C1647, Ingredients!$B$11:$B$310, 0)), "")))</f>
        <v/>
      </c>
      <c r="AL1647" s="79" t="str">
        <f>IF($C1647="", "", IF(IFERROR(INDEX(Ingredients!H$11:H$310, MATCH($C1647, Ingredients!$B$11:$B$310, 0)), "")="", "", IFERROR(INDEX(Ingredients!H$11:H$310, MATCH($C1647, Ingredients!$B$11:$B$310, 0)), "")))</f>
        <v/>
      </c>
      <c r="AN1647" s="83" t="str">
        <f t="shared" si="380"/>
        <v/>
      </c>
      <c r="AP1647" s="114" t="str">
        <f t="shared" si="390"/>
        <v/>
      </c>
      <c r="AR1647" s="117" t="str">
        <f>IF($C1647="", "", IF(IFERROR(INDEX(Ingredients!$AI$11:$AI$310, MATCH($C1647, Ingredients!$B$11:$B$310, 0)), "")="", "", IFERROR(INDEX(Ingredients!$AI$11:$AI$310, MATCH($C1647, Ingredients!$B$11:$B$310, 0)), "")))</f>
        <v/>
      </c>
      <c r="AT1647" s="120" t="str">
        <f t="shared" si="391"/>
        <v/>
      </c>
      <c r="AV1647" s="90" t="str">
        <f t="shared" si="381"/>
        <v/>
      </c>
      <c r="AX1647" s="90" t="str">
        <f>IF($AV1647="", "", COUNTIF($AV$11:$AV$5010, "&lt;"&amp;$AV1647)+1+COUNTIF($AV$11:$AV1647, $AV1647)-1)</f>
        <v/>
      </c>
      <c r="AZ1647" s="111" t="str">
        <f>IF($B1647="", "", SUMIF('Shopping List'!$AV$11:$AV$25, $B1647, 'Shopping List'!$BN$11:$BN$25))</f>
        <v/>
      </c>
      <c r="BB1647" s="117" t="str">
        <f t="shared" si="392"/>
        <v/>
      </c>
    </row>
    <row r="1648" spans="1:54" x14ac:dyDescent="0.25">
      <c r="A1648" s="4"/>
      <c r="B1648" s="37"/>
      <c r="C1648" s="124"/>
      <c r="D1648" s="39"/>
      <c r="E1648" s="125"/>
      <c r="F1648" s="48"/>
      <c r="G1648" s="4"/>
      <c r="H1648" s="4"/>
      <c r="I1648" s="95" t="str">
        <f>IF($C1648="", "", IF(IFERROR(INDEX(Ingredients!$C$11:$C$310, MATCH($C1648, Ingredients!$B$11:$B$310, 0)), "")="", "", IFERROR(INDEX(Ingredients!$C$11:$C$310, MATCH($C1648, Ingredients!$B$11:$B$310, 0)), "")))</f>
        <v/>
      </c>
      <c r="J1648" s="73" t="str">
        <f>IF($B1648="", "", IF(IFERROR(INDEX(Meals!$C$11:$C$260, MATCH($B1648, Meals!$B$11:$B$260, 0)), "")="", "", IFERROR(INDEX(Meals!$C$11:$C$260, MATCH($B1648, Meals!$B$11:$B$260, 0)), "")))</f>
        <v/>
      </c>
      <c r="K1648" s="4"/>
      <c r="L1648" s="72" t="str">
        <f t="shared" si="382"/>
        <v/>
      </c>
      <c r="M1648" s="73" t="str">
        <f t="shared" si="383"/>
        <v/>
      </c>
      <c r="N1648" s="4"/>
      <c r="O1648" s="78" t="str">
        <f t="shared" si="384"/>
        <v/>
      </c>
      <c r="P1648" s="79" t="str">
        <f t="shared" si="385"/>
        <v/>
      </c>
      <c r="Q1648" s="4"/>
      <c r="R1648" s="90" t="str">
        <f t="shared" si="386"/>
        <v/>
      </c>
      <c r="S1648" s="4"/>
      <c r="Y1648" s="18" t="str">
        <f t="shared" si="387"/>
        <v/>
      </c>
      <c r="AA1648" s="18" t="str">
        <f t="shared" si="378"/>
        <v/>
      </c>
      <c r="AB1648" s="18" t="str">
        <f t="shared" si="379"/>
        <v/>
      </c>
      <c r="AC1648" s="18" t="str">
        <f t="shared" si="388"/>
        <v/>
      </c>
      <c r="AD1648" s="18" t="str">
        <f t="shared" si="388"/>
        <v/>
      </c>
      <c r="AE1648" s="18" t="str">
        <f t="shared" si="389"/>
        <v/>
      </c>
      <c r="AG1648" s="95" t="str">
        <f>IF($C1648="", "", IF(IFERROR(INDEX(Ingredients!C$11:C$310, MATCH($C1648, Ingredients!$B$11:$B$310, 0)), "")="", "", IFERROR(INDEX(Ingredients!C$11:C$310, MATCH($C1648, Ingredients!$B$11:$B$310, 0)), "")))</f>
        <v/>
      </c>
      <c r="AH1648" s="105" t="str">
        <f>IF($C1648="", "", IF(IFERROR(INDEX(Ingredients!D$11:D$310, MATCH($C1648, Ingredients!$B$11:$B$310, 0)), "")="", "", IFERROR(INDEX(Ingredients!D$11:D$310, MATCH($C1648, Ingredients!$B$11:$B$310, 0)), "")))</f>
        <v/>
      </c>
      <c r="AI1648" s="106" t="str">
        <f>IF($C1648="", "", IF(IFERROR(INDEX(Ingredients!E$11:E$310, MATCH($C1648, Ingredients!$B$11:$B$310, 0)), "")="", "", IFERROR(INDEX(Ingredients!E$11:E$310, MATCH($C1648, Ingredients!$B$11:$B$310, 0)), "")))</f>
        <v/>
      </c>
      <c r="AJ1648" s="108" t="str">
        <f>IF($C1648="", "", IF(IFERROR(INDEX(Ingredients!F$11:F$310, MATCH($C1648, Ingredients!$B$11:$B$310, 0)), "")="", "", IFERROR(INDEX(Ingredients!F$11:F$310, MATCH($C1648, Ingredients!$B$11:$B$310, 0)), "")))</f>
        <v/>
      </c>
      <c r="AK1648" s="106" t="str">
        <f>IF($C1648="", "", IF(IFERROR(INDEX(Ingredients!G$11:G$310, MATCH($C1648, Ingredients!$B$11:$B$310, 0)), "")="", "", IFERROR(INDEX(Ingredients!G$11:G$310, MATCH($C1648, Ingredients!$B$11:$B$310, 0)), "")))</f>
        <v/>
      </c>
      <c r="AL1648" s="79" t="str">
        <f>IF($C1648="", "", IF(IFERROR(INDEX(Ingredients!H$11:H$310, MATCH($C1648, Ingredients!$B$11:$B$310, 0)), "")="", "", IFERROR(INDEX(Ingredients!H$11:H$310, MATCH($C1648, Ingredients!$B$11:$B$310, 0)), "")))</f>
        <v/>
      </c>
      <c r="AN1648" s="83" t="str">
        <f t="shared" si="380"/>
        <v/>
      </c>
      <c r="AP1648" s="114" t="str">
        <f t="shared" si="390"/>
        <v/>
      </c>
      <c r="AR1648" s="117" t="str">
        <f>IF($C1648="", "", IF(IFERROR(INDEX(Ingredients!$AI$11:$AI$310, MATCH($C1648, Ingredients!$B$11:$B$310, 0)), "")="", "", IFERROR(INDEX(Ingredients!$AI$11:$AI$310, MATCH($C1648, Ingredients!$B$11:$B$310, 0)), "")))</f>
        <v/>
      </c>
      <c r="AT1648" s="120" t="str">
        <f t="shared" si="391"/>
        <v/>
      </c>
      <c r="AV1648" s="90" t="str">
        <f t="shared" si="381"/>
        <v/>
      </c>
      <c r="AX1648" s="90" t="str">
        <f>IF($AV1648="", "", COUNTIF($AV$11:$AV$5010, "&lt;"&amp;$AV1648)+1+COUNTIF($AV$11:$AV1648, $AV1648)-1)</f>
        <v/>
      </c>
      <c r="AZ1648" s="111" t="str">
        <f>IF($B1648="", "", SUMIF('Shopping List'!$AV$11:$AV$25, $B1648, 'Shopping List'!$BN$11:$BN$25))</f>
        <v/>
      </c>
      <c r="BB1648" s="117" t="str">
        <f t="shared" si="392"/>
        <v/>
      </c>
    </row>
    <row r="1649" spans="1:54" x14ac:dyDescent="0.25">
      <c r="A1649" s="4"/>
      <c r="B1649" s="37"/>
      <c r="C1649" s="124"/>
      <c r="D1649" s="39"/>
      <c r="E1649" s="125"/>
      <c r="F1649" s="48"/>
      <c r="G1649" s="4"/>
      <c r="H1649" s="4"/>
      <c r="I1649" s="95" t="str">
        <f>IF($C1649="", "", IF(IFERROR(INDEX(Ingredients!$C$11:$C$310, MATCH($C1649, Ingredients!$B$11:$B$310, 0)), "")="", "", IFERROR(INDEX(Ingredients!$C$11:$C$310, MATCH($C1649, Ingredients!$B$11:$B$310, 0)), "")))</f>
        <v/>
      </c>
      <c r="J1649" s="73" t="str">
        <f>IF($B1649="", "", IF(IFERROR(INDEX(Meals!$C$11:$C$260, MATCH($B1649, Meals!$B$11:$B$260, 0)), "")="", "", IFERROR(INDEX(Meals!$C$11:$C$260, MATCH($B1649, Meals!$B$11:$B$260, 0)), "")))</f>
        <v/>
      </c>
      <c r="K1649" s="4"/>
      <c r="L1649" s="72" t="str">
        <f t="shared" si="382"/>
        <v/>
      </c>
      <c r="M1649" s="73" t="str">
        <f t="shared" si="383"/>
        <v/>
      </c>
      <c r="N1649" s="4"/>
      <c r="O1649" s="78" t="str">
        <f t="shared" si="384"/>
        <v/>
      </c>
      <c r="P1649" s="79" t="str">
        <f t="shared" si="385"/>
        <v/>
      </c>
      <c r="Q1649" s="4"/>
      <c r="R1649" s="90" t="str">
        <f t="shared" si="386"/>
        <v/>
      </c>
      <c r="S1649" s="4"/>
      <c r="Y1649" s="18" t="str">
        <f t="shared" si="387"/>
        <v/>
      </c>
      <c r="AA1649" s="18" t="str">
        <f t="shared" si="378"/>
        <v/>
      </c>
      <c r="AB1649" s="18" t="str">
        <f t="shared" si="379"/>
        <v/>
      </c>
      <c r="AC1649" s="18" t="str">
        <f t="shared" si="388"/>
        <v/>
      </c>
      <c r="AD1649" s="18" t="str">
        <f t="shared" si="388"/>
        <v/>
      </c>
      <c r="AE1649" s="18" t="str">
        <f t="shared" si="389"/>
        <v/>
      </c>
      <c r="AG1649" s="95" t="str">
        <f>IF($C1649="", "", IF(IFERROR(INDEX(Ingredients!C$11:C$310, MATCH($C1649, Ingredients!$B$11:$B$310, 0)), "")="", "", IFERROR(INDEX(Ingredients!C$11:C$310, MATCH($C1649, Ingredients!$B$11:$B$310, 0)), "")))</f>
        <v/>
      </c>
      <c r="AH1649" s="105" t="str">
        <f>IF($C1649="", "", IF(IFERROR(INDEX(Ingredients!D$11:D$310, MATCH($C1649, Ingredients!$B$11:$B$310, 0)), "")="", "", IFERROR(INDEX(Ingredients!D$11:D$310, MATCH($C1649, Ingredients!$B$11:$B$310, 0)), "")))</f>
        <v/>
      </c>
      <c r="AI1649" s="106" t="str">
        <f>IF($C1649="", "", IF(IFERROR(INDEX(Ingredients!E$11:E$310, MATCH($C1649, Ingredients!$B$11:$B$310, 0)), "")="", "", IFERROR(INDEX(Ingredients!E$11:E$310, MATCH($C1649, Ingredients!$B$11:$B$310, 0)), "")))</f>
        <v/>
      </c>
      <c r="AJ1649" s="108" t="str">
        <f>IF($C1649="", "", IF(IFERROR(INDEX(Ingredients!F$11:F$310, MATCH($C1649, Ingredients!$B$11:$B$310, 0)), "")="", "", IFERROR(INDEX(Ingredients!F$11:F$310, MATCH($C1649, Ingredients!$B$11:$B$310, 0)), "")))</f>
        <v/>
      </c>
      <c r="AK1649" s="106" t="str">
        <f>IF($C1649="", "", IF(IFERROR(INDEX(Ingredients!G$11:G$310, MATCH($C1649, Ingredients!$B$11:$B$310, 0)), "")="", "", IFERROR(INDEX(Ingredients!G$11:G$310, MATCH($C1649, Ingredients!$B$11:$B$310, 0)), "")))</f>
        <v/>
      </c>
      <c r="AL1649" s="79" t="str">
        <f>IF($C1649="", "", IF(IFERROR(INDEX(Ingredients!H$11:H$310, MATCH($C1649, Ingredients!$B$11:$B$310, 0)), "")="", "", IFERROR(INDEX(Ingredients!H$11:H$310, MATCH($C1649, Ingredients!$B$11:$B$310, 0)), "")))</f>
        <v/>
      </c>
      <c r="AN1649" s="83" t="str">
        <f t="shared" si="380"/>
        <v/>
      </c>
      <c r="AP1649" s="114" t="str">
        <f t="shared" si="390"/>
        <v/>
      </c>
      <c r="AR1649" s="117" t="str">
        <f>IF($C1649="", "", IF(IFERROR(INDEX(Ingredients!$AI$11:$AI$310, MATCH($C1649, Ingredients!$B$11:$B$310, 0)), "")="", "", IFERROR(INDEX(Ingredients!$AI$11:$AI$310, MATCH($C1649, Ingredients!$B$11:$B$310, 0)), "")))</f>
        <v/>
      </c>
      <c r="AT1649" s="120" t="str">
        <f t="shared" si="391"/>
        <v/>
      </c>
      <c r="AV1649" s="90" t="str">
        <f t="shared" si="381"/>
        <v/>
      </c>
      <c r="AX1649" s="90" t="str">
        <f>IF($AV1649="", "", COUNTIF($AV$11:$AV$5010, "&lt;"&amp;$AV1649)+1+COUNTIF($AV$11:$AV1649, $AV1649)-1)</f>
        <v/>
      </c>
      <c r="AZ1649" s="111" t="str">
        <f>IF($B1649="", "", SUMIF('Shopping List'!$AV$11:$AV$25, $B1649, 'Shopping List'!$BN$11:$BN$25))</f>
        <v/>
      </c>
      <c r="BB1649" s="117" t="str">
        <f t="shared" si="392"/>
        <v/>
      </c>
    </row>
    <row r="1650" spans="1:54" x14ac:dyDescent="0.25">
      <c r="A1650" s="4"/>
      <c r="B1650" s="37"/>
      <c r="C1650" s="124"/>
      <c r="D1650" s="39"/>
      <c r="E1650" s="125"/>
      <c r="F1650" s="48"/>
      <c r="G1650" s="4"/>
      <c r="H1650" s="4"/>
      <c r="I1650" s="95" t="str">
        <f>IF($C1650="", "", IF(IFERROR(INDEX(Ingredients!$C$11:$C$310, MATCH($C1650, Ingredients!$B$11:$B$310, 0)), "")="", "", IFERROR(INDEX(Ingredients!$C$11:$C$310, MATCH($C1650, Ingredients!$B$11:$B$310, 0)), "")))</f>
        <v/>
      </c>
      <c r="J1650" s="73" t="str">
        <f>IF($B1650="", "", IF(IFERROR(INDEX(Meals!$C$11:$C$260, MATCH($B1650, Meals!$B$11:$B$260, 0)), "")="", "", IFERROR(INDEX(Meals!$C$11:$C$260, MATCH($B1650, Meals!$B$11:$B$260, 0)), "")))</f>
        <v/>
      </c>
      <c r="K1650" s="4"/>
      <c r="L1650" s="72" t="str">
        <f t="shared" si="382"/>
        <v/>
      </c>
      <c r="M1650" s="73" t="str">
        <f t="shared" si="383"/>
        <v/>
      </c>
      <c r="N1650" s="4"/>
      <c r="O1650" s="78" t="str">
        <f t="shared" si="384"/>
        <v/>
      </c>
      <c r="P1650" s="79" t="str">
        <f t="shared" si="385"/>
        <v/>
      </c>
      <c r="Q1650" s="4"/>
      <c r="R1650" s="90" t="str">
        <f t="shared" si="386"/>
        <v/>
      </c>
      <c r="S1650" s="4"/>
      <c r="Y1650" s="18" t="str">
        <f t="shared" si="387"/>
        <v/>
      </c>
      <c r="AA1650" s="18" t="str">
        <f t="shared" si="378"/>
        <v/>
      </c>
      <c r="AB1650" s="18" t="str">
        <f t="shared" si="379"/>
        <v/>
      </c>
      <c r="AC1650" s="18" t="str">
        <f t="shared" si="388"/>
        <v/>
      </c>
      <c r="AD1650" s="18" t="str">
        <f t="shared" si="388"/>
        <v/>
      </c>
      <c r="AE1650" s="18" t="str">
        <f t="shared" si="389"/>
        <v/>
      </c>
      <c r="AG1650" s="95" t="str">
        <f>IF($C1650="", "", IF(IFERROR(INDEX(Ingredients!C$11:C$310, MATCH($C1650, Ingredients!$B$11:$B$310, 0)), "")="", "", IFERROR(INDEX(Ingredients!C$11:C$310, MATCH($C1650, Ingredients!$B$11:$B$310, 0)), "")))</f>
        <v/>
      </c>
      <c r="AH1650" s="105" t="str">
        <f>IF($C1650="", "", IF(IFERROR(INDEX(Ingredients!D$11:D$310, MATCH($C1650, Ingredients!$B$11:$B$310, 0)), "")="", "", IFERROR(INDEX(Ingredients!D$11:D$310, MATCH($C1650, Ingredients!$B$11:$B$310, 0)), "")))</f>
        <v/>
      </c>
      <c r="AI1650" s="106" t="str">
        <f>IF($C1650="", "", IF(IFERROR(INDEX(Ingredients!E$11:E$310, MATCH($C1650, Ingredients!$B$11:$B$310, 0)), "")="", "", IFERROR(INDEX(Ingredients!E$11:E$310, MATCH($C1650, Ingredients!$B$11:$B$310, 0)), "")))</f>
        <v/>
      </c>
      <c r="AJ1650" s="108" t="str">
        <f>IF($C1650="", "", IF(IFERROR(INDEX(Ingredients!F$11:F$310, MATCH($C1650, Ingredients!$B$11:$B$310, 0)), "")="", "", IFERROR(INDEX(Ingredients!F$11:F$310, MATCH($C1650, Ingredients!$B$11:$B$310, 0)), "")))</f>
        <v/>
      </c>
      <c r="AK1650" s="106" t="str">
        <f>IF($C1650="", "", IF(IFERROR(INDEX(Ingredients!G$11:G$310, MATCH($C1650, Ingredients!$B$11:$B$310, 0)), "")="", "", IFERROR(INDEX(Ingredients!G$11:G$310, MATCH($C1650, Ingredients!$B$11:$B$310, 0)), "")))</f>
        <v/>
      </c>
      <c r="AL1650" s="79" t="str">
        <f>IF($C1650="", "", IF(IFERROR(INDEX(Ingredients!H$11:H$310, MATCH($C1650, Ingredients!$B$11:$B$310, 0)), "")="", "", IFERROR(INDEX(Ingredients!H$11:H$310, MATCH($C1650, Ingredients!$B$11:$B$310, 0)), "")))</f>
        <v/>
      </c>
      <c r="AN1650" s="83" t="str">
        <f t="shared" si="380"/>
        <v/>
      </c>
      <c r="AP1650" s="114" t="str">
        <f t="shared" si="390"/>
        <v/>
      </c>
      <c r="AR1650" s="117" t="str">
        <f>IF($C1650="", "", IF(IFERROR(INDEX(Ingredients!$AI$11:$AI$310, MATCH($C1650, Ingredients!$B$11:$B$310, 0)), "")="", "", IFERROR(INDEX(Ingredients!$AI$11:$AI$310, MATCH($C1650, Ingredients!$B$11:$B$310, 0)), "")))</f>
        <v/>
      </c>
      <c r="AT1650" s="120" t="str">
        <f t="shared" si="391"/>
        <v/>
      </c>
      <c r="AV1650" s="90" t="str">
        <f t="shared" si="381"/>
        <v/>
      </c>
      <c r="AX1650" s="90" t="str">
        <f>IF($AV1650="", "", COUNTIF($AV$11:$AV$5010, "&lt;"&amp;$AV1650)+1+COUNTIF($AV$11:$AV1650, $AV1650)-1)</f>
        <v/>
      </c>
      <c r="AZ1650" s="111" t="str">
        <f>IF($B1650="", "", SUMIF('Shopping List'!$AV$11:$AV$25, $B1650, 'Shopping List'!$BN$11:$BN$25))</f>
        <v/>
      </c>
      <c r="BB1650" s="117" t="str">
        <f t="shared" si="392"/>
        <v/>
      </c>
    </row>
    <row r="1651" spans="1:54" x14ac:dyDescent="0.25">
      <c r="A1651" s="4"/>
      <c r="B1651" s="37"/>
      <c r="C1651" s="124"/>
      <c r="D1651" s="39"/>
      <c r="E1651" s="125"/>
      <c r="F1651" s="48"/>
      <c r="G1651" s="4"/>
      <c r="H1651" s="4"/>
      <c r="I1651" s="95" t="str">
        <f>IF($C1651="", "", IF(IFERROR(INDEX(Ingredients!$C$11:$C$310, MATCH($C1651, Ingredients!$B$11:$B$310, 0)), "")="", "", IFERROR(INDEX(Ingredients!$C$11:$C$310, MATCH($C1651, Ingredients!$B$11:$B$310, 0)), "")))</f>
        <v/>
      </c>
      <c r="J1651" s="73" t="str">
        <f>IF($B1651="", "", IF(IFERROR(INDEX(Meals!$C$11:$C$260, MATCH($B1651, Meals!$B$11:$B$260, 0)), "")="", "", IFERROR(INDEX(Meals!$C$11:$C$260, MATCH($B1651, Meals!$B$11:$B$260, 0)), "")))</f>
        <v/>
      </c>
      <c r="K1651" s="4"/>
      <c r="L1651" s="72" t="str">
        <f t="shared" si="382"/>
        <v/>
      </c>
      <c r="M1651" s="73" t="str">
        <f t="shared" si="383"/>
        <v/>
      </c>
      <c r="N1651" s="4"/>
      <c r="O1651" s="78" t="str">
        <f t="shared" si="384"/>
        <v/>
      </c>
      <c r="P1651" s="79" t="str">
        <f t="shared" si="385"/>
        <v/>
      </c>
      <c r="Q1651" s="4"/>
      <c r="R1651" s="90" t="str">
        <f t="shared" si="386"/>
        <v/>
      </c>
      <c r="S1651" s="4"/>
      <c r="Y1651" s="18" t="str">
        <f t="shared" si="387"/>
        <v/>
      </c>
      <c r="AA1651" s="18" t="str">
        <f t="shared" si="378"/>
        <v/>
      </c>
      <c r="AB1651" s="18" t="str">
        <f t="shared" si="379"/>
        <v/>
      </c>
      <c r="AC1651" s="18" t="str">
        <f t="shared" si="388"/>
        <v/>
      </c>
      <c r="AD1651" s="18" t="str">
        <f t="shared" si="388"/>
        <v/>
      </c>
      <c r="AE1651" s="18" t="str">
        <f t="shared" si="389"/>
        <v/>
      </c>
      <c r="AG1651" s="95" t="str">
        <f>IF($C1651="", "", IF(IFERROR(INDEX(Ingredients!C$11:C$310, MATCH($C1651, Ingredients!$B$11:$B$310, 0)), "")="", "", IFERROR(INDEX(Ingredients!C$11:C$310, MATCH($C1651, Ingredients!$B$11:$B$310, 0)), "")))</f>
        <v/>
      </c>
      <c r="AH1651" s="105" t="str">
        <f>IF($C1651="", "", IF(IFERROR(INDEX(Ingredients!D$11:D$310, MATCH($C1651, Ingredients!$B$11:$B$310, 0)), "")="", "", IFERROR(INDEX(Ingredients!D$11:D$310, MATCH($C1651, Ingredients!$B$11:$B$310, 0)), "")))</f>
        <v/>
      </c>
      <c r="AI1651" s="106" t="str">
        <f>IF($C1651="", "", IF(IFERROR(INDEX(Ingredients!E$11:E$310, MATCH($C1651, Ingredients!$B$11:$B$310, 0)), "")="", "", IFERROR(INDEX(Ingredients!E$11:E$310, MATCH($C1651, Ingredients!$B$11:$B$310, 0)), "")))</f>
        <v/>
      </c>
      <c r="AJ1651" s="108" t="str">
        <f>IF($C1651="", "", IF(IFERROR(INDEX(Ingredients!F$11:F$310, MATCH($C1651, Ingredients!$B$11:$B$310, 0)), "")="", "", IFERROR(INDEX(Ingredients!F$11:F$310, MATCH($C1651, Ingredients!$B$11:$B$310, 0)), "")))</f>
        <v/>
      </c>
      <c r="AK1651" s="106" t="str">
        <f>IF($C1651="", "", IF(IFERROR(INDEX(Ingredients!G$11:G$310, MATCH($C1651, Ingredients!$B$11:$B$310, 0)), "")="", "", IFERROR(INDEX(Ingredients!G$11:G$310, MATCH($C1651, Ingredients!$B$11:$B$310, 0)), "")))</f>
        <v/>
      </c>
      <c r="AL1651" s="79" t="str">
        <f>IF($C1651="", "", IF(IFERROR(INDEX(Ingredients!H$11:H$310, MATCH($C1651, Ingredients!$B$11:$B$310, 0)), "")="", "", IFERROR(INDEX(Ingredients!H$11:H$310, MATCH($C1651, Ingredients!$B$11:$B$310, 0)), "")))</f>
        <v/>
      </c>
      <c r="AN1651" s="83" t="str">
        <f t="shared" si="380"/>
        <v/>
      </c>
      <c r="AP1651" s="114" t="str">
        <f t="shared" si="390"/>
        <v/>
      </c>
      <c r="AR1651" s="117" t="str">
        <f>IF($C1651="", "", IF(IFERROR(INDEX(Ingredients!$AI$11:$AI$310, MATCH($C1651, Ingredients!$B$11:$B$310, 0)), "")="", "", IFERROR(INDEX(Ingredients!$AI$11:$AI$310, MATCH($C1651, Ingredients!$B$11:$B$310, 0)), "")))</f>
        <v/>
      </c>
      <c r="AT1651" s="120" t="str">
        <f t="shared" si="391"/>
        <v/>
      </c>
      <c r="AV1651" s="90" t="str">
        <f t="shared" si="381"/>
        <v/>
      </c>
      <c r="AX1651" s="90" t="str">
        <f>IF($AV1651="", "", COUNTIF($AV$11:$AV$5010, "&lt;"&amp;$AV1651)+1+COUNTIF($AV$11:$AV1651, $AV1651)-1)</f>
        <v/>
      </c>
      <c r="AZ1651" s="111" t="str">
        <f>IF($B1651="", "", SUMIF('Shopping List'!$AV$11:$AV$25, $B1651, 'Shopping List'!$BN$11:$BN$25))</f>
        <v/>
      </c>
      <c r="BB1651" s="117" t="str">
        <f t="shared" si="392"/>
        <v/>
      </c>
    </row>
    <row r="1652" spans="1:54" x14ac:dyDescent="0.25">
      <c r="A1652" s="4"/>
      <c r="B1652" s="37"/>
      <c r="C1652" s="124"/>
      <c r="D1652" s="39"/>
      <c r="E1652" s="125"/>
      <c r="F1652" s="48"/>
      <c r="G1652" s="4"/>
      <c r="H1652" s="4"/>
      <c r="I1652" s="95" t="str">
        <f>IF($C1652="", "", IF(IFERROR(INDEX(Ingredients!$C$11:$C$310, MATCH($C1652, Ingredients!$B$11:$B$310, 0)), "")="", "", IFERROR(INDEX(Ingredients!$C$11:$C$310, MATCH($C1652, Ingredients!$B$11:$B$310, 0)), "")))</f>
        <v/>
      </c>
      <c r="J1652" s="73" t="str">
        <f>IF($B1652="", "", IF(IFERROR(INDEX(Meals!$C$11:$C$260, MATCH($B1652, Meals!$B$11:$B$260, 0)), "")="", "", IFERROR(INDEX(Meals!$C$11:$C$260, MATCH($B1652, Meals!$B$11:$B$260, 0)), "")))</f>
        <v/>
      </c>
      <c r="K1652" s="4"/>
      <c r="L1652" s="72" t="str">
        <f t="shared" si="382"/>
        <v/>
      </c>
      <c r="M1652" s="73" t="str">
        <f t="shared" si="383"/>
        <v/>
      </c>
      <c r="N1652" s="4"/>
      <c r="O1652" s="78" t="str">
        <f t="shared" si="384"/>
        <v/>
      </c>
      <c r="P1652" s="79" t="str">
        <f t="shared" si="385"/>
        <v/>
      </c>
      <c r="Q1652" s="4"/>
      <c r="R1652" s="90" t="str">
        <f t="shared" si="386"/>
        <v/>
      </c>
      <c r="S1652" s="4"/>
      <c r="Y1652" s="18" t="str">
        <f t="shared" si="387"/>
        <v/>
      </c>
      <c r="AA1652" s="18" t="str">
        <f t="shared" si="378"/>
        <v/>
      </c>
      <c r="AB1652" s="18" t="str">
        <f t="shared" si="379"/>
        <v/>
      </c>
      <c r="AC1652" s="18" t="str">
        <f t="shared" si="388"/>
        <v/>
      </c>
      <c r="AD1652" s="18" t="str">
        <f t="shared" si="388"/>
        <v/>
      </c>
      <c r="AE1652" s="18" t="str">
        <f t="shared" si="389"/>
        <v/>
      </c>
      <c r="AG1652" s="95" t="str">
        <f>IF($C1652="", "", IF(IFERROR(INDEX(Ingredients!C$11:C$310, MATCH($C1652, Ingredients!$B$11:$B$310, 0)), "")="", "", IFERROR(INDEX(Ingredients!C$11:C$310, MATCH($C1652, Ingredients!$B$11:$B$310, 0)), "")))</f>
        <v/>
      </c>
      <c r="AH1652" s="105" t="str">
        <f>IF($C1652="", "", IF(IFERROR(INDEX(Ingredients!D$11:D$310, MATCH($C1652, Ingredients!$B$11:$B$310, 0)), "")="", "", IFERROR(INDEX(Ingredients!D$11:D$310, MATCH($C1652, Ingredients!$B$11:$B$310, 0)), "")))</f>
        <v/>
      </c>
      <c r="AI1652" s="106" t="str">
        <f>IF($C1652="", "", IF(IFERROR(INDEX(Ingredients!E$11:E$310, MATCH($C1652, Ingredients!$B$11:$B$310, 0)), "")="", "", IFERROR(INDEX(Ingredients!E$11:E$310, MATCH($C1652, Ingredients!$B$11:$B$310, 0)), "")))</f>
        <v/>
      </c>
      <c r="AJ1652" s="108" t="str">
        <f>IF($C1652="", "", IF(IFERROR(INDEX(Ingredients!F$11:F$310, MATCH($C1652, Ingredients!$B$11:$B$310, 0)), "")="", "", IFERROR(INDEX(Ingredients!F$11:F$310, MATCH($C1652, Ingredients!$B$11:$B$310, 0)), "")))</f>
        <v/>
      </c>
      <c r="AK1652" s="106" t="str">
        <f>IF($C1652="", "", IF(IFERROR(INDEX(Ingredients!G$11:G$310, MATCH($C1652, Ingredients!$B$11:$B$310, 0)), "")="", "", IFERROR(INDEX(Ingredients!G$11:G$310, MATCH($C1652, Ingredients!$B$11:$B$310, 0)), "")))</f>
        <v/>
      </c>
      <c r="AL1652" s="79" t="str">
        <f>IF($C1652="", "", IF(IFERROR(INDEX(Ingredients!H$11:H$310, MATCH($C1652, Ingredients!$B$11:$B$310, 0)), "")="", "", IFERROR(INDEX(Ingredients!H$11:H$310, MATCH($C1652, Ingredients!$B$11:$B$310, 0)), "")))</f>
        <v/>
      </c>
      <c r="AN1652" s="83" t="str">
        <f t="shared" si="380"/>
        <v/>
      </c>
      <c r="AP1652" s="114" t="str">
        <f t="shared" si="390"/>
        <v/>
      </c>
      <c r="AR1652" s="117" t="str">
        <f>IF($C1652="", "", IF(IFERROR(INDEX(Ingredients!$AI$11:$AI$310, MATCH($C1652, Ingredients!$B$11:$B$310, 0)), "")="", "", IFERROR(INDEX(Ingredients!$AI$11:$AI$310, MATCH($C1652, Ingredients!$B$11:$B$310, 0)), "")))</f>
        <v/>
      </c>
      <c r="AT1652" s="120" t="str">
        <f t="shared" si="391"/>
        <v/>
      </c>
      <c r="AV1652" s="90" t="str">
        <f t="shared" si="381"/>
        <v/>
      </c>
      <c r="AX1652" s="90" t="str">
        <f>IF($AV1652="", "", COUNTIF($AV$11:$AV$5010, "&lt;"&amp;$AV1652)+1+COUNTIF($AV$11:$AV1652, $AV1652)-1)</f>
        <v/>
      </c>
      <c r="AZ1652" s="111" t="str">
        <f>IF($B1652="", "", SUMIF('Shopping List'!$AV$11:$AV$25, $B1652, 'Shopping List'!$BN$11:$BN$25))</f>
        <v/>
      </c>
      <c r="BB1652" s="117" t="str">
        <f t="shared" si="392"/>
        <v/>
      </c>
    </row>
    <row r="1653" spans="1:54" x14ac:dyDescent="0.25">
      <c r="A1653" s="4"/>
      <c r="B1653" s="37"/>
      <c r="C1653" s="124"/>
      <c r="D1653" s="39"/>
      <c r="E1653" s="125"/>
      <c r="F1653" s="48"/>
      <c r="G1653" s="4"/>
      <c r="H1653" s="4"/>
      <c r="I1653" s="95" t="str">
        <f>IF($C1653="", "", IF(IFERROR(INDEX(Ingredients!$C$11:$C$310, MATCH($C1653, Ingredients!$B$11:$B$310, 0)), "")="", "", IFERROR(INDEX(Ingredients!$C$11:$C$310, MATCH($C1653, Ingredients!$B$11:$B$310, 0)), "")))</f>
        <v/>
      </c>
      <c r="J1653" s="73" t="str">
        <f>IF($B1653="", "", IF(IFERROR(INDEX(Meals!$C$11:$C$260, MATCH($B1653, Meals!$B$11:$B$260, 0)), "")="", "", IFERROR(INDEX(Meals!$C$11:$C$260, MATCH($B1653, Meals!$B$11:$B$260, 0)), "")))</f>
        <v/>
      </c>
      <c r="K1653" s="4"/>
      <c r="L1653" s="72" t="str">
        <f t="shared" si="382"/>
        <v/>
      </c>
      <c r="M1653" s="73" t="str">
        <f t="shared" si="383"/>
        <v/>
      </c>
      <c r="N1653" s="4"/>
      <c r="O1653" s="78" t="str">
        <f t="shared" si="384"/>
        <v/>
      </c>
      <c r="P1653" s="79" t="str">
        <f t="shared" si="385"/>
        <v/>
      </c>
      <c r="Q1653" s="4"/>
      <c r="R1653" s="90" t="str">
        <f t="shared" si="386"/>
        <v/>
      </c>
      <c r="S1653" s="4"/>
      <c r="Y1653" s="18" t="str">
        <f t="shared" si="387"/>
        <v/>
      </c>
      <c r="AA1653" s="18" t="str">
        <f t="shared" si="378"/>
        <v/>
      </c>
      <c r="AB1653" s="18" t="str">
        <f t="shared" si="379"/>
        <v/>
      </c>
      <c r="AC1653" s="18" t="str">
        <f t="shared" si="388"/>
        <v/>
      </c>
      <c r="AD1653" s="18" t="str">
        <f t="shared" si="388"/>
        <v/>
      </c>
      <c r="AE1653" s="18" t="str">
        <f t="shared" si="389"/>
        <v/>
      </c>
      <c r="AG1653" s="95" t="str">
        <f>IF($C1653="", "", IF(IFERROR(INDEX(Ingredients!C$11:C$310, MATCH($C1653, Ingredients!$B$11:$B$310, 0)), "")="", "", IFERROR(INDEX(Ingredients!C$11:C$310, MATCH($C1653, Ingredients!$B$11:$B$310, 0)), "")))</f>
        <v/>
      </c>
      <c r="AH1653" s="105" t="str">
        <f>IF($C1653="", "", IF(IFERROR(INDEX(Ingredients!D$11:D$310, MATCH($C1653, Ingredients!$B$11:$B$310, 0)), "")="", "", IFERROR(INDEX(Ingredients!D$11:D$310, MATCH($C1653, Ingredients!$B$11:$B$310, 0)), "")))</f>
        <v/>
      </c>
      <c r="AI1653" s="106" t="str">
        <f>IF($C1653="", "", IF(IFERROR(INDEX(Ingredients!E$11:E$310, MATCH($C1653, Ingredients!$B$11:$B$310, 0)), "")="", "", IFERROR(INDEX(Ingredients!E$11:E$310, MATCH($C1653, Ingredients!$B$11:$B$310, 0)), "")))</f>
        <v/>
      </c>
      <c r="AJ1653" s="108" t="str">
        <f>IF($C1653="", "", IF(IFERROR(INDEX(Ingredients!F$11:F$310, MATCH($C1653, Ingredients!$B$11:$B$310, 0)), "")="", "", IFERROR(INDEX(Ingredients!F$11:F$310, MATCH($C1653, Ingredients!$B$11:$B$310, 0)), "")))</f>
        <v/>
      </c>
      <c r="AK1653" s="106" t="str">
        <f>IF($C1653="", "", IF(IFERROR(INDEX(Ingredients!G$11:G$310, MATCH($C1653, Ingredients!$B$11:$B$310, 0)), "")="", "", IFERROR(INDEX(Ingredients!G$11:G$310, MATCH($C1653, Ingredients!$B$11:$B$310, 0)), "")))</f>
        <v/>
      </c>
      <c r="AL1653" s="79" t="str">
        <f>IF($C1653="", "", IF(IFERROR(INDEX(Ingredients!H$11:H$310, MATCH($C1653, Ingredients!$B$11:$B$310, 0)), "")="", "", IFERROR(INDEX(Ingredients!H$11:H$310, MATCH($C1653, Ingredients!$B$11:$B$310, 0)), "")))</f>
        <v/>
      </c>
      <c r="AN1653" s="83" t="str">
        <f t="shared" si="380"/>
        <v/>
      </c>
      <c r="AP1653" s="114" t="str">
        <f t="shared" si="390"/>
        <v/>
      </c>
      <c r="AR1653" s="117" t="str">
        <f>IF($C1653="", "", IF(IFERROR(INDEX(Ingredients!$AI$11:$AI$310, MATCH($C1653, Ingredients!$B$11:$B$310, 0)), "")="", "", IFERROR(INDEX(Ingredients!$AI$11:$AI$310, MATCH($C1653, Ingredients!$B$11:$B$310, 0)), "")))</f>
        <v/>
      </c>
      <c r="AT1653" s="120" t="str">
        <f t="shared" si="391"/>
        <v/>
      </c>
      <c r="AV1653" s="90" t="str">
        <f t="shared" si="381"/>
        <v/>
      </c>
      <c r="AX1653" s="90" t="str">
        <f>IF($AV1653="", "", COUNTIF($AV$11:$AV$5010, "&lt;"&amp;$AV1653)+1+COUNTIF($AV$11:$AV1653, $AV1653)-1)</f>
        <v/>
      </c>
      <c r="AZ1653" s="111" t="str">
        <f>IF($B1653="", "", SUMIF('Shopping List'!$AV$11:$AV$25, $B1653, 'Shopping List'!$BN$11:$BN$25))</f>
        <v/>
      </c>
      <c r="BB1653" s="117" t="str">
        <f t="shared" si="392"/>
        <v/>
      </c>
    </row>
    <row r="1654" spans="1:54" x14ac:dyDescent="0.25">
      <c r="A1654" s="4"/>
      <c r="B1654" s="37"/>
      <c r="C1654" s="124"/>
      <c r="D1654" s="39"/>
      <c r="E1654" s="125"/>
      <c r="F1654" s="48"/>
      <c r="G1654" s="4"/>
      <c r="H1654" s="4"/>
      <c r="I1654" s="95" t="str">
        <f>IF($C1654="", "", IF(IFERROR(INDEX(Ingredients!$C$11:$C$310, MATCH($C1654, Ingredients!$B$11:$B$310, 0)), "")="", "", IFERROR(INDEX(Ingredients!$C$11:$C$310, MATCH($C1654, Ingredients!$B$11:$B$310, 0)), "")))</f>
        <v/>
      </c>
      <c r="J1654" s="73" t="str">
        <f>IF($B1654="", "", IF(IFERROR(INDEX(Meals!$C$11:$C$260, MATCH($B1654, Meals!$B$11:$B$260, 0)), "")="", "", IFERROR(INDEX(Meals!$C$11:$C$260, MATCH($B1654, Meals!$B$11:$B$260, 0)), "")))</f>
        <v/>
      </c>
      <c r="K1654" s="4"/>
      <c r="L1654" s="72" t="str">
        <f t="shared" si="382"/>
        <v/>
      </c>
      <c r="M1654" s="73" t="str">
        <f t="shared" si="383"/>
        <v/>
      </c>
      <c r="N1654" s="4"/>
      <c r="O1654" s="78" t="str">
        <f t="shared" si="384"/>
        <v/>
      </c>
      <c r="P1654" s="79" t="str">
        <f t="shared" si="385"/>
        <v/>
      </c>
      <c r="Q1654" s="4"/>
      <c r="R1654" s="90" t="str">
        <f t="shared" si="386"/>
        <v/>
      </c>
      <c r="S1654" s="4"/>
      <c r="Y1654" s="18" t="str">
        <f t="shared" si="387"/>
        <v/>
      </c>
      <c r="AA1654" s="18" t="str">
        <f t="shared" si="378"/>
        <v/>
      </c>
      <c r="AB1654" s="18" t="str">
        <f t="shared" si="379"/>
        <v/>
      </c>
      <c r="AC1654" s="18" t="str">
        <f t="shared" si="388"/>
        <v/>
      </c>
      <c r="AD1654" s="18" t="str">
        <f t="shared" si="388"/>
        <v/>
      </c>
      <c r="AE1654" s="18" t="str">
        <f t="shared" si="389"/>
        <v/>
      </c>
      <c r="AG1654" s="95" t="str">
        <f>IF($C1654="", "", IF(IFERROR(INDEX(Ingredients!C$11:C$310, MATCH($C1654, Ingredients!$B$11:$B$310, 0)), "")="", "", IFERROR(INDEX(Ingredients!C$11:C$310, MATCH($C1654, Ingredients!$B$11:$B$310, 0)), "")))</f>
        <v/>
      </c>
      <c r="AH1654" s="105" t="str">
        <f>IF($C1654="", "", IF(IFERROR(INDEX(Ingredients!D$11:D$310, MATCH($C1654, Ingredients!$B$11:$B$310, 0)), "")="", "", IFERROR(INDEX(Ingredients!D$11:D$310, MATCH($C1654, Ingredients!$B$11:$B$310, 0)), "")))</f>
        <v/>
      </c>
      <c r="AI1654" s="106" t="str">
        <f>IF($C1654="", "", IF(IFERROR(INDEX(Ingredients!E$11:E$310, MATCH($C1654, Ingredients!$B$11:$B$310, 0)), "")="", "", IFERROR(INDEX(Ingredients!E$11:E$310, MATCH($C1654, Ingredients!$B$11:$B$310, 0)), "")))</f>
        <v/>
      </c>
      <c r="AJ1654" s="108" t="str">
        <f>IF($C1654="", "", IF(IFERROR(INDEX(Ingredients!F$11:F$310, MATCH($C1654, Ingredients!$B$11:$B$310, 0)), "")="", "", IFERROR(INDEX(Ingredients!F$11:F$310, MATCH($C1654, Ingredients!$B$11:$B$310, 0)), "")))</f>
        <v/>
      </c>
      <c r="AK1654" s="106" t="str">
        <f>IF($C1654="", "", IF(IFERROR(INDEX(Ingredients!G$11:G$310, MATCH($C1654, Ingredients!$B$11:$B$310, 0)), "")="", "", IFERROR(INDEX(Ingredients!G$11:G$310, MATCH($C1654, Ingredients!$B$11:$B$310, 0)), "")))</f>
        <v/>
      </c>
      <c r="AL1654" s="79" t="str">
        <f>IF($C1654="", "", IF(IFERROR(INDEX(Ingredients!H$11:H$310, MATCH($C1654, Ingredients!$B$11:$B$310, 0)), "")="", "", IFERROR(INDEX(Ingredients!H$11:H$310, MATCH($C1654, Ingredients!$B$11:$B$310, 0)), "")))</f>
        <v/>
      </c>
      <c r="AN1654" s="83" t="str">
        <f t="shared" si="380"/>
        <v/>
      </c>
      <c r="AP1654" s="114" t="str">
        <f t="shared" si="390"/>
        <v/>
      </c>
      <c r="AR1654" s="117" t="str">
        <f>IF($C1654="", "", IF(IFERROR(INDEX(Ingredients!$AI$11:$AI$310, MATCH($C1654, Ingredients!$B$11:$B$310, 0)), "")="", "", IFERROR(INDEX(Ingredients!$AI$11:$AI$310, MATCH($C1654, Ingredients!$B$11:$B$310, 0)), "")))</f>
        <v/>
      </c>
      <c r="AT1654" s="120" t="str">
        <f t="shared" si="391"/>
        <v/>
      </c>
      <c r="AV1654" s="90" t="str">
        <f t="shared" si="381"/>
        <v/>
      </c>
      <c r="AX1654" s="90" t="str">
        <f>IF($AV1654="", "", COUNTIF($AV$11:$AV$5010, "&lt;"&amp;$AV1654)+1+COUNTIF($AV$11:$AV1654, $AV1654)-1)</f>
        <v/>
      </c>
      <c r="AZ1654" s="111" t="str">
        <f>IF($B1654="", "", SUMIF('Shopping List'!$AV$11:$AV$25, $B1654, 'Shopping List'!$BN$11:$BN$25))</f>
        <v/>
      </c>
      <c r="BB1654" s="117" t="str">
        <f t="shared" si="392"/>
        <v/>
      </c>
    </row>
    <row r="1655" spans="1:54" x14ac:dyDescent="0.25">
      <c r="A1655" s="4"/>
      <c r="B1655" s="37"/>
      <c r="C1655" s="124"/>
      <c r="D1655" s="39"/>
      <c r="E1655" s="125"/>
      <c r="F1655" s="48"/>
      <c r="G1655" s="4"/>
      <c r="H1655" s="4"/>
      <c r="I1655" s="95" t="str">
        <f>IF($C1655="", "", IF(IFERROR(INDEX(Ingredients!$C$11:$C$310, MATCH($C1655, Ingredients!$B$11:$B$310, 0)), "")="", "", IFERROR(INDEX(Ingredients!$C$11:$C$310, MATCH($C1655, Ingredients!$B$11:$B$310, 0)), "")))</f>
        <v/>
      </c>
      <c r="J1655" s="73" t="str">
        <f>IF($B1655="", "", IF(IFERROR(INDEX(Meals!$C$11:$C$260, MATCH($B1655, Meals!$B$11:$B$260, 0)), "")="", "", IFERROR(INDEX(Meals!$C$11:$C$260, MATCH($B1655, Meals!$B$11:$B$260, 0)), "")))</f>
        <v/>
      </c>
      <c r="K1655" s="4"/>
      <c r="L1655" s="72" t="str">
        <f t="shared" si="382"/>
        <v/>
      </c>
      <c r="M1655" s="73" t="str">
        <f t="shared" si="383"/>
        <v/>
      </c>
      <c r="N1655" s="4"/>
      <c r="O1655" s="78" t="str">
        <f t="shared" si="384"/>
        <v/>
      </c>
      <c r="P1655" s="79" t="str">
        <f t="shared" si="385"/>
        <v/>
      </c>
      <c r="Q1655" s="4"/>
      <c r="R1655" s="90" t="str">
        <f t="shared" si="386"/>
        <v/>
      </c>
      <c r="S1655" s="4"/>
      <c r="Y1655" s="18" t="str">
        <f t="shared" si="387"/>
        <v/>
      </c>
      <c r="AA1655" s="18" t="str">
        <f t="shared" si="378"/>
        <v/>
      </c>
      <c r="AB1655" s="18" t="str">
        <f t="shared" si="379"/>
        <v/>
      </c>
      <c r="AC1655" s="18" t="str">
        <f t="shared" si="388"/>
        <v/>
      </c>
      <c r="AD1655" s="18" t="str">
        <f t="shared" si="388"/>
        <v/>
      </c>
      <c r="AE1655" s="18" t="str">
        <f t="shared" si="389"/>
        <v/>
      </c>
      <c r="AG1655" s="95" t="str">
        <f>IF($C1655="", "", IF(IFERROR(INDEX(Ingredients!C$11:C$310, MATCH($C1655, Ingredients!$B$11:$B$310, 0)), "")="", "", IFERROR(INDEX(Ingredients!C$11:C$310, MATCH($C1655, Ingredients!$B$11:$B$310, 0)), "")))</f>
        <v/>
      </c>
      <c r="AH1655" s="105" t="str">
        <f>IF($C1655="", "", IF(IFERROR(INDEX(Ingredients!D$11:D$310, MATCH($C1655, Ingredients!$B$11:$B$310, 0)), "")="", "", IFERROR(INDEX(Ingredients!D$11:D$310, MATCH($C1655, Ingredients!$B$11:$B$310, 0)), "")))</f>
        <v/>
      </c>
      <c r="AI1655" s="106" t="str">
        <f>IF($C1655="", "", IF(IFERROR(INDEX(Ingredients!E$11:E$310, MATCH($C1655, Ingredients!$B$11:$B$310, 0)), "")="", "", IFERROR(INDEX(Ingredients!E$11:E$310, MATCH($C1655, Ingredients!$B$11:$B$310, 0)), "")))</f>
        <v/>
      </c>
      <c r="AJ1655" s="108" t="str">
        <f>IF($C1655="", "", IF(IFERROR(INDEX(Ingredients!F$11:F$310, MATCH($C1655, Ingredients!$B$11:$B$310, 0)), "")="", "", IFERROR(INDEX(Ingredients!F$11:F$310, MATCH($C1655, Ingredients!$B$11:$B$310, 0)), "")))</f>
        <v/>
      </c>
      <c r="AK1655" s="106" t="str">
        <f>IF($C1655="", "", IF(IFERROR(INDEX(Ingredients!G$11:G$310, MATCH($C1655, Ingredients!$B$11:$B$310, 0)), "")="", "", IFERROR(INDEX(Ingredients!G$11:G$310, MATCH($C1655, Ingredients!$B$11:$B$310, 0)), "")))</f>
        <v/>
      </c>
      <c r="AL1655" s="79" t="str">
        <f>IF($C1655="", "", IF(IFERROR(INDEX(Ingredients!H$11:H$310, MATCH($C1655, Ingredients!$B$11:$B$310, 0)), "")="", "", IFERROR(INDEX(Ingredients!H$11:H$310, MATCH($C1655, Ingredients!$B$11:$B$310, 0)), "")))</f>
        <v/>
      </c>
      <c r="AN1655" s="83" t="str">
        <f t="shared" si="380"/>
        <v/>
      </c>
      <c r="AP1655" s="114" t="str">
        <f t="shared" si="390"/>
        <v/>
      </c>
      <c r="AR1655" s="117" t="str">
        <f>IF($C1655="", "", IF(IFERROR(INDEX(Ingredients!$AI$11:$AI$310, MATCH($C1655, Ingredients!$B$11:$B$310, 0)), "")="", "", IFERROR(INDEX(Ingredients!$AI$11:$AI$310, MATCH($C1655, Ingredients!$B$11:$B$310, 0)), "")))</f>
        <v/>
      </c>
      <c r="AT1655" s="120" t="str">
        <f t="shared" si="391"/>
        <v/>
      </c>
      <c r="AV1655" s="90" t="str">
        <f t="shared" si="381"/>
        <v/>
      </c>
      <c r="AX1655" s="90" t="str">
        <f>IF($AV1655="", "", COUNTIF($AV$11:$AV$5010, "&lt;"&amp;$AV1655)+1+COUNTIF($AV$11:$AV1655, $AV1655)-1)</f>
        <v/>
      </c>
      <c r="AZ1655" s="111" t="str">
        <f>IF($B1655="", "", SUMIF('Shopping List'!$AV$11:$AV$25, $B1655, 'Shopping List'!$BN$11:$BN$25))</f>
        <v/>
      </c>
      <c r="BB1655" s="117" t="str">
        <f t="shared" si="392"/>
        <v/>
      </c>
    </row>
    <row r="1656" spans="1:54" x14ac:dyDescent="0.25">
      <c r="A1656" s="4"/>
      <c r="B1656" s="37"/>
      <c r="C1656" s="124"/>
      <c r="D1656" s="39"/>
      <c r="E1656" s="125"/>
      <c r="F1656" s="48"/>
      <c r="G1656" s="4"/>
      <c r="H1656" s="4"/>
      <c r="I1656" s="95" t="str">
        <f>IF($C1656="", "", IF(IFERROR(INDEX(Ingredients!$C$11:$C$310, MATCH($C1656, Ingredients!$B$11:$B$310, 0)), "")="", "", IFERROR(INDEX(Ingredients!$C$11:$C$310, MATCH($C1656, Ingredients!$B$11:$B$310, 0)), "")))</f>
        <v/>
      </c>
      <c r="J1656" s="73" t="str">
        <f>IF($B1656="", "", IF(IFERROR(INDEX(Meals!$C$11:$C$260, MATCH($B1656, Meals!$B$11:$B$260, 0)), "")="", "", IFERROR(INDEX(Meals!$C$11:$C$260, MATCH($B1656, Meals!$B$11:$B$260, 0)), "")))</f>
        <v/>
      </c>
      <c r="K1656" s="4"/>
      <c r="L1656" s="72" t="str">
        <f t="shared" si="382"/>
        <v/>
      </c>
      <c r="M1656" s="73" t="str">
        <f t="shared" si="383"/>
        <v/>
      </c>
      <c r="N1656" s="4"/>
      <c r="O1656" s="78" t="str">
        <f t="shared" si="384"/>
        <v/>
      </c>
      <c r="P1656" s="79" t="str">
        <f t="shared" si="385"/>
        <v/>
      </c>
      <c r="Q1656" s="4"/>
      <c r="R1656" s="90" t="str">
        <f t="shared" si="386"/>
        <v/>
      </c>
      <c r="S1656" s="4"/>
      <c r="Y1656" s="18" t="str">
        <f t="shared" si="387"/>
        <v/>
      </c>
      <c r="AA1656" s="18" t="str">
        <f t="shared" si="378"/>
        <v/>
      </c>
      <c r="AB1656" s="18" t="str">
        <f t="shared" si="379"/>
        <v/>
      </c>
      <c r="AC1656" s="18" t="str">
        <f t="shared" si="388"/>
        <v/>
      </c>
      <c r="AD1656" s="18" t="str">
        <f t="shared" si="388"/>
        <v/>
      </c>
      <c r="AE1656" s="18" t="str">
        <f t="shared" si="389"/>
        <v/>
      </c>
      <c r="AG1656" s="95" t="str">
        <f>IF($C1656="", "", IF(IFERROR(INDEX(Ingredients!C$11:C$310, MATCH($C1656, Ingredients!$B$11:$B$310, 0)), "")="", "", IFERROR(INDEX(Ingredients!C$11:C$310, MATCH($C1656, Ingredients!$B$11:$B$310, 0)), "")))</f>
        <v/>
      </c>
      <c r="AH1656" s="105" t="str">
        <f>IF($C1656="", "", IF(IFERROR(INDEX(Ingredients!D$11:D$310, MATCH($C1656, Ingredients!$B$11:$B$310, 0)), "")="", "", IFERROR(INDEX(Ingredients!D$11:D$310, MATCH($C1656, Ingredients!$B$11:$B$310, 0)), "")))</f>
        <v/>
      </c>
      <c r="AI1656" s="106" t="str">
        <f>IF($C1656="", "", IF(IFERROR(INDEX(Ingredients!E$11:E$310, MATCH($C1656, Ingredients!$B$11:$B$310, 0)), "")="", "", IFERROR(INDEX(Ingredients!E$11:E$310, MATCH($C1656, Ingredients!$B$11:$B$310, 0)), "")))</f>
        <v/>
      </c>
      <c r="AJ1656" s="108" t="str">
        <f>IF($C1656="", "", IF(IFERROR(INDEX(Ingredients!F$11:F$310, MATCH($C1656, Ingredients!$B$11:$B$310, 0)), "")="", "", IFERROR(INDEX(Ingredients!F$11:F$310, MATCH($C1656, Ingredients!$B$11:$B$310, 0)), "")))</f>
        <v/>
      </c>
      <c r="AK1656" s="106" t="str">
        <f>IF($C1656="", "", IF(IFERROR(INDEX(Ingredients!G$11:G$310, MATCH($C1656, Ingredients!$B$11:$B$310, 0)), "")="", "", IFERROR(INDEX(Ingredients!G$11:G$310, MATCH($C1656, Ingredients!$B$11:$B$310, 0)), "")))</f>
        <v/>
      </c>
      <c r="AL1656" s="79" t="str">
        <f>IF($C1656="", "", IF(IFERROR(INDEX(Ingredients!H$11:H$310, MATCH($C1656, Ingredients!$B$11:$B$310, 0)), "")="", "", IFERROR(INDEX(Ingredients!H$11:H$310, MATCH($C1656, Ingredients!$B$11:$B$310, 0)), "")))</f>
        <v/>
      </c>
      <c r="AN1656" s="83" t="str">
        <f t="shared" si="380"/>
        <v/>
      </c>
      <c r="AP1656" s="114" t="str">
        <f t="shared" si="390"/>
        <v/>
      </c>
      <c r="AR1656" s="117" t="str">
        <f>IF($C1656="", "", IF(IFERROR(INDEX(Ingredients!$AI$11:$AI$310, MATCH($C1656, Ingredients!$B$11:$B$310, 0)), "")="", "", IFERROR(INDEX(Ingredients!$AI$11:$AI$310, MATCH($C1656, Ingredients!$B$11:$B$310, 0)), "")))</f>
        <v/>
      </c>
      <c r="AT1656" s="120" t="str">
        <f t="shared" si="391"/>
        <v/>
      </c>
      <c r="AV1656" s="90" t="str">
        <f t="shared" si="381"/>
        <v/>
      </c>
      <c r="AX1656" s="90" t="str">
        <f>IF($AV1656="", "", COUNTIF($AV$11:$AV$5010, "&lt;"&amp;$AV1656)+1+COUNTIF($AV$11:$AV1656, $AV1656)-1)</f>
        <v/>
      </c>
      <c r="AZ1656" s="111" t="str">
        <f>IF($B1656="", "", SUMIF('Shopping List'!$AV$11:$AV$25, $B1656, 'Shopping List'!$BN$11:$BN$25))</f>
        <v/>
      </c>
      <c r="BB1656" s="117" t="str">
        <f t="shared" si="392"/>
        <v/>
      </c>
    </row>
    <row r="1657" spans="1:54" x14ac:dyDescent="0.25">
      <c r="A1657" s="4"/>
      <c r="B1657" s="37"/>
      <c r="C1657" s="124"/>
      <c r="D1657" s="39"/>
      <c r="E1657" s="125"/>
      <c r="F1657" s="48"/>
      <c r="G1657" s="4"/>
      <c r="H1657" s="4"/>
      <c r="I1657" s="95" t="str">
        <f>IF($C1657="", "", IF(IFERROR(INDEX(Ingredients!$C$11:$C$310, MATCH($C1657, Ingredients!$B$11:$B$310, 0)), "")="", "", IFERROR(INDEX(Ingredients!$C$11:$C$310, MATCH($C1657, Ingredients!$B$11:$B$310, 0)), "")))</f>
        <v/>
      </c>
      <c r="J1657" s="73" t="str">
        <f>IF($B1657="", "", IF(IFERROR(INDEX(Meals!$C$11:$C$260, MATCH($B1657, Meals!$B$11:$B$260, 0)), "")="", "", IFERROR(INDEX(Meals!$C$11:$C$260, MATCH($B1657, Meals!$B$11:$B$260, 0)), "")))</f>
        <v/>
      </c>
      <c r="K1657" s="4"/>
      <c r="L1657" s="72" t="str">
        <f t="shared" si="382"/>
        <v/>
      </c>
      <c r="M1657" s="73" t="str">
        <f t="shared" si="383"/>
        <v/>
      </c>
      <c r="N1657" s="4"/>
      <c r="O1657" s="78" t="str">
        <f t="shared" si="384"/>
        <v/>
      </c>
      <c r="P1657" s="79" t="str">
        <f t="shared" si="385"/>
        <v/>
      </c>
      <c r="Q1657" s="4"/>
      <c r="R1657" s="90" t="str">
        <f t="shared" si="386"/>
        <v/>
      </c>
      <c r="S1657" s="4"/>
      <c r="Y1657" s="18" t="str">
        <f t="shared" si="387"/>
        <v/>
      </c>
      <c r="AA1657" s="18" t="str">
        <f t="shared" si="378"/>
        <v/>
      </c>
      <c r="AB1657" s="18" t="str">
        <f t="shared" si="379"/>
        <v/>
      </c>
      <c r="AC1657" s="18" t="str">
        <f t="shared" si="388"/>
        <v/>
      </c>
      <c r="AD1657" s="18" t="str">
        <f t="shared" si="388"/>
        <v/>
      </c>
      <c r="AE1657" s="18" t="str">
        <f t="shared" si="389"/>
        <v/>
      </c>
      <c r="AG1657" s="95" t="str">
        <f>IF($C1657="", "", IF(IFERROR(INDEX(Ingredients!C$11:C$310, MATCH($C1657, Ingredients!$B$11:$B$310, 0)), "")="", "", IFERROR(INDEX(Ingredients!C$11:C$310, MATCH($C1657, Ingredients!$B$11:$B$310, 0)), "")))</f>
        <v/>
      </c>
      <c r="AH1657" s="105" t="str">
        <f>IF($C1657="", "", IF(IFERROR(INDEX(Ingredients!D$11:D$310, MATCH($C1657, Ingredients!$B$11:$B$310, 0)), "")="", "", IFERROR(INDEX(Ingredients!D$11:D$310, MATCH($C1657, Ingredients!$B$11:$B$310, 0)), "")))</f>
        <v/>
      </c>
      <c r="AI1657" s="106" t="str">
        <f>IF($C1657="", "", IF(IFERROR(INDEX(Ingredients!E$11:E$310, MATCH($C1657, Ingredients!$B$11:$B$310, 0)), "")="", "", IFERROR(INDEX(Ingredients!E$11:E$310, MATCH($C1657, Ingredients!$B$11:$B$310, 0)), "")))</f>
        <v/>
      </c>
      <c r="AJ1657" s="108" t="str">
        <f>IF($C1657="", "", IF(IFERROR(INDEX(Ingredients!F$11:F$310, MATCH($C1657, Ingredients!$B$11:$B$310, 0)), "")="", "", IFERROR(INDEX(Ingredients!F$11:F$310, MATCH($C1657, Ingredients!$B$11:$B$310, 0)), "")))</f>
        <v/>
      </c>
      <c r="AK1657" s="106" t="str">
        <f>IF($C1657="", "", IF(IFERROR(INDEX(Ingredients!G$11:G$310, MATCH($C1657, Ingredients!$B$11:$B$310, 0)), "")="", "", IFERROR(INDEX(Ingredients!G$11:G$310, MATCH($C1657, Ingredients!$B$11:$B$310, 0)), "")))</f>
        <v/>
      </c>
      <c r="AL1657" s="79" t="str">
        <f>IF($C1657="", "", IF(IFERROR(INDEX(Ingredients!H$11:H$310, MATCH($C1657, Ingredients!$B$11:$B$310, 0)), "")="", "", IFERROR(INDEX(Ingredients!H$11:H$310, MATCH($C1657, Ingredients!$B$11:$B$310, 0)), "")))</f>
        <v/>
      </c>
      <c r="AN1657" s="83" t="str">
        <f t="shared" si="380"/>
        <v/>
      </c>
      <c r="AP1657" s="114" t="str">
        <f t="shared" si="390"/>
        <v/>
      </c>
      <c r="AR1657" s="117" t="str">
        <f>IF($C1657="", "", IF(IFERROR(INDEX(Ingredients!$AI$11:$AI$310, MATCH($C1657, Ingredients!$B$11:$B$310, 0)), "")="", "", IFERROR(INDEX(Ingredients!$AI$11:$AI$310, MATCH($C1657, Ingredients!$B$11:$B$310, 0)), "")))</f>
        <v/>
      </c>
      <c r="AT1657" s="120" t="str">
        <f t="shared" si="391"/>
        <v/>
      </c>
      <c r="AV1657" s="90" t="str">
        <f t="shared" si="381"/>
        <v/>
      </c>
      <c r="AX1657" s="90" t="str">
        <f>IF($AV1657="", "", COUNTIF($AV$11:$AV$5010, "&lt;"&amp;$AV1657)+1+COUNTIF($AV$11:$AV1657, $AV1657)-1)</f>
        <v/>
      </c>
      <c r="AZ1657" s="111" t="str">
        <f>IF($B1657="", "", SUMIF('Shopping List'!$AV$11:$AV$25, $B1657, 'Shopping List'!$BN$11:$BN$25))</f>
        <v/>
      </c>
      <c r="BB1657" s="117" t="str">
        <f t="shared" si="392"/>
        <v/>
      </c>
    </row>
    <row r="1658" spans="1:54" x14ac:dyDescent="0.25">
      <c r="A1658" s="4"/>
      <c r="B1658" s="37"/>
      <c r="C1658" s="124"/>
      <c r="D1658" s="39"/>
      <c r="E1658" s="125"/>
      <c r="F1658" s="48"/>
      <c r="G1658" s="4"/>
      <c r="H1658" s="4"/>
      <c r="I1658" s="95" t="str">
        <f>IF($C1658="", "", IF(IFERROR(INDEX(Ingredients!$C$11:$C$310, MATCH($C1658, Ingredients!$B$11:$B$310, 0)), "")="", "", IFERROR(INDEX(Ingredients!$C$11:$C$310, MATCH($C1658, Ingredients!$B$11:$B$310, 0)), "")))</f>
        <v/>
      </c>
      <c r="J1658" s="73" t="str">
        <f>IF($B1658="", "", IF(IFERROR(INDEX(Meals!$C$11:$C$260, MATCH($B1658, Meals!$B$11:$B$260, 0)), "")="", "", IFERROR(INDEX(Meals!$C$11:$C$260, MATCH($B1658, Meals!$B$11:$B$260, 0)), "")))</f>
        <v/>
      </c>
      <c r="K1658" s="4"/>
      <c r="L1658" s="72" t="str">
        <f t="shared" si="382"/>
        <v/>
      </c>
      <c r="M1658" s="73" t="str">
        <f t="shared" si="383"/>
        <v/>
      </c>
      <c r="N1658" s="4"/>
      <c r="O1658" s="78" t="str">
        <f t="shared" si="384"/>
        <v/>
      </c>
      <c r="P1658" s="79" t="str">
        <f t="shared" si="385"/>
        <v/>
      </c>
      <c r="Q1658" s="4"/>
      <c r="R1658" s="90" t="str">
        <f t="shared" si="386"/>
        <v/>
      </c>
      <c r="S1658" s="4"/>
      <c r="Y1658" s="18" t="str">
        <f t="shared" si="387"/>
        <v/>
      </c>
      <c r="AA1658" s="18" t="str">
        <f t="shared" si="378"/>
        <v/>
      </c>
      <c r="AB1658" s="18" t="str">
        <f t="shared" si="379"/>
        <v/>
      </c>
      <c r="AC1658" s="18" t="str">
        <f t="shared" si="388"/>
        <v/>
      </c>
      <c r="AD1658" s="18" t="str">
        <f t="shared" si="388"/>
        <v/>
      </c>
      <c r="AE1658" s="18" t="str">
        <f t="shared" si="389"/>
        <v/>
      </c>
      <c r="AG1658" s="95" t="str">
        <f>IF($C1658="", "", IF(IFERROR(INDEX(Ingredients!C$11:C$310, MATCH($C1658, Ingredients!$B$11:$B$310, 0)), "")="", "", IFERROR(INDEX(Ingredients!C$11:C$310, MATCH($C1658, Ingredients!$B$11:$B$310, 0)), "")))</f>
        <v/>
      </c>
      <c r="AH1658" s="105" t="str">
        <f>IF($C1658="", "", IF(IFERROR(INDEX(Ingredients!D$11:D$310, MATCH($C1658, Ingredients!$B$11:$B$310, 0)), "")="", "", IFERROR(INDEX(Ingredients!D$11:D$310, MATCH($C1658, Ingredients!$B$11:$B$310, 0)), "")))</f>
        <v/>
      </c>
      <c r="AI1658" s="106" t="str">
        <f>IF($C1658="", "", IF(IFERROR(INDEX(Ingredients!E$11:E$310, MATCH($C1658, Ingredients!$B$11:$B$310, 0)), "")="", "", IFERROR(INDEX(Ingredients!E$11:E$310, MATCH($C1658, Ingredients!$B$11:$B$310, 0)), "")))</f>
        <v/>
      </c>
      <c r="AJ1658" s="108" t="str">
        <f>IF($C1658="", "", IF(IFERROR(INDEX(Ingredients!F$11:F$310, MATCH($C1658, Ingredients!$B$11:$B$310, 0)), "")="", "", IFERROR(INDEX(Ingredients!F$11:F$310, MATCH($C1658, Ingredients!$B$11:$B$310, 0)), "")))</f>
        <v/>
      </c>
      <c r="AK1658" s="106" t="str">
        <f>IF($C1658="", "", IF(IFERROR(INDEX(Ingredients!G$11:G$310, MATCH($C1658, Ingredients!$B$11:$B$310, 0)), "")="", "", IFERROR(INDEX(Ingredients!G$11:G$310, MATCH($C1658, Ingredients!$B$11:$B$310, 0)), "")))</f>
        <v/>
      </c>
      <c r="AL1658" s="79" t="str">
        <f>IF($C1658="", "", IF(IFERROR(INDEX(Ingredients!H$11:H$310, MATCH($C1658, Ingredients!$B$11:$B$310, 0)), "")="", "", IFERROR(INDEX(Ingredients!H$11:H$310, MATCH($C1658, Ingredients!$B$11:$B$310, 0)), "")))</f>
        <v/>
      </c>
      <c r="AN1658" s="83" t="str">
        <f t="shared" si="380"/>
        <v/>
      </c>
      <c r="AP1658" s="114" t="str">
        <f t="shared" si="390"/>
        <v/>
      </c>
      <c r="AR1658" s="117" t="str">
        <f>IF($C1658="", "", IF(IFERROR(INDEX(Ingredients!$AI$11:$AI$310, MATCH($C1658, Ingredients!$B$11:$B$310, 0)), "")="", "", IFERROR(INDEX(Ingredients!$AI$11:$AI$310, MATCH($C1658, Ingredients!$B$11:$B$310, 0)), "")))</f>
        <v/>
      </c>
      <c r="AT1658" s="120" t="str">
        <f t="shared" si="391"/>
        <v/>
      </c>
      <c r="AV1658" s="90" t="str">
        <f t="shared" si="381"/>
        <v/>
      </c>
      <c r="AX1658" s="90" t="str">
        <f>IF($AV1658="", "", COUNTIF($AV$11:$AV$5010, "&lt;"&amp;$AV1658)+1+COUNTIF($AV$11:$AV1658, $AV1658)-1)</f>
        <v/>
      </c>
      <c r="AZ1658" s="111" t="str">
        <f>IF($B1658="", "", SUMIF('Shopping List'!$AV$11:$AV$25, $B1658, 'Shopping List'!$BN$11:$BN$25))</f>
        <v/>
      </c>
      <c r="BB1658" s="117" t="str">
        <f t="shared" si="392"/>
        <v/>
      </c>
    </row>
    <row r="1659" spans="1:54" x14ac:dyDescent="0.25">
      <c r="A1659" s="4"/>
      <c r="B1659" s="37"/>
      <c r="C1659" s="124"/>
      <c r="D1659" s="39"/>
      <c r="E1659" s="125"/>
      <c r="F1659" s="48"/>
      <c r="G1659" s="4"/>
      <c r="H1659" s="4"/>
      <c r="I1659" s="95" t="str">
        <f>IF($C1659="", "", IF(IFERROR(INDEX(Ingredients!$C$11:$C$310, MATCH($C1659, Ingredients!$B$11:$B$310, 0)), "")="", "", IFERROR(INDEX(Ingredients!$C$11:$C$310, MATCH($C1659, Ingredients!$B$11:$B$310, 0)), "")))</f>
        <v/>
      </c>
      <c r="J1659" s="73" t="str">
        <f>IF($B1659="", "", IF(IFERROR(INDEX(Meals!$C$11:$C$260, MATCH($B1659, Meals!$B$11:$B$260, 0)), "")="", "", IFERROR(INDEX(Meals!$C$11:$C$260, MATCH($B1659, Meals!$B$11:$B$260, 0)), "")))</f>
        <v/>
      </c>
      <c r="K1659" s="4"/>
      <c r="L1659" s="72" t="str">
        <f t="shared" si="382"/>
        <v/>
      </c>
      <c r="M1659" s="73" t="str">
        <f t="shared" si="383"/>
        <v/>
      </c>
      <c r="N1659" s="4"/>
      <c r="O1659" s="78" t="str">
        <f t="shared" si="384"/>
        <v/>
      </c>
      <c r="P1659" s="79" t="str">
        <f t="shared" si="385"/>
        <v/>
      </c>
      <c r="Q1659" s="4"/>
      <c r="R1659" s="90" t="str">
        <f t="shared" si="386"/>
        <v/>
      </c>
      <c r="S1659" s="4"/>
      <c r="Y1659" s="18" t="str">
        <f t="shared" si="387"/>
        <v/>
      </c>
      <c r="AA1659" s="18" t="str">
        <f t="shared" si="378"/>
        <v/>
      </c>
      <c r="AB1659" s="18" t="str">
        <f t="shared" si="379"/>
        <v/>
      </c>
      <c r="AC1659" s="18" t="str">
        <f t="shared" si="388"/>
        <v/>
      </c>
      <c r="AD1659" s="18" t="str">
        <f t="shared" si="388"/>
        <v/>
      </c>
      <c r="AE1659" s="18" t="str">
        <f t="shared" si="389"/>
        <v/>
      </c>
      <c r="AG1659" s="95" t="str">
        <f>IF($C1659="", "", IF(IFERROR(INDEX(Ingredients!C$11:C$310, MATCH($C1659, Ingredients!$B$11:$B$310, 0)), "")="", "", IFERROR(INDEX(Ingredients!C$11:C$310, MATCH($C1659, Ingredients!$B$11:$B$310, 0)), "")))</f>
        <v/>
      </c>
      <c r="AH1659" s="105" t="str">
        <f>IF($C1659="", "", IF(IFERROR(INDEX(Ingredients!D$11:D$310, MATCH($C1659, Ingredients!$B$11:$B$310, 0)), "")="", "", IFERROR(INDEX(Ingredients!D$11:D$310, MATCH($C1659, Ingredients!$B$11:$B$310, 0)), "")))</f>
        <v/>
      </c>
      <c r="AI1659" s="106" t="str">
        <f>IF($C1659="", "", IF(IFERROR(INDEX(Ingredients!E$11:E$310, MATCH($C1659, Ingredients!$B$11:$B$310, 0)), "")="", "", IFERROR(INDEX(Ingredients!E$11:E$310, MATCH($C1659, Ingredients!$B$11:$B$310, 0)), "")))</f>
        <v/>
      </c>
      <c r="AJ1659" s="108" t="str">
        <f>IF($C1659="", "", IF(IFERROR(INDEX(Ingredients!F$11:F$310, MATCH($C1659, Ingredients!$B$11:$B$310, 0)), "")="", "", IFERROR(INDEX(Ingredients!F$11:F$310, MATCH($C1659, Ingredients!$B$11:$B$310, 0)), "")))</f>
        <v/>
      </c>
      <c r="AK1659" s="106" t="str">
        <f>IF($C1659="", "", IF(IFERROR(INDEX(Ingredients!G$11:G$310, MATCH($C1659, Ingredients!$B$11:$B$310, 0)), "")="", "", IFERROR(INDEX(Ingredients!G$11:G$310, MATCH($C1659, Ingredients!$B$11:$B$310, 0)), "")))</f>
        <v/>
      </c>
      <c r="AL1659" s="79" t="str">
        <f>IF($C1659="", "", IF(IFERROR(INDEX(Ingredients!H$11:H$310, MATCH($C1659, Ingredients!$B$11:$B$310, 0)), "")="", "", IFERROR(INDEX(Ingredients!H$11:H$310, MATCH($C1659, Ingredients!$B$11:$B$310, 0)), "")))</f>
        <v/>
      </c>
      <c r="AN1659" s="83" t="str">
        <f t="shared" si="380"/>
        <v/>
      </c>
      <c r="AP1659" s="114" t="str">
        <f t="shared" si="390"/>
        <v/>
      </c>
      <c r="AR1659" s="117" t="str">
        <f>IF($C1659="", "", IF(IFERROR(INDEX(Ingredients!$AI$11:$AI$310, MATCH($C1659, Ingredients!$B$11:$B$310, 0)), "")="", "", IFERROR(INDEX(Ingredients!$AI$11:$AI$310, MATCH($C1659, Ingredients!$B$11:$B$310, 0)), "")))</f>
        <v/>
      </c>
      <c r="AT1659" s="120" t="str">
        <f t="shared" si="391"/>
        <v/>
      </c>
      <c r="AV1659" s="90" t="str">
        <f t="shared" si="381"/>
        <v/>
      </c>
      <c r="AX1659" s="90" t="str">
        <f>IF($AV1659="", "", COUNTIF($AV$11:$AV$5010, "&lt;"&amp;$AV1659)+1+COUNTIF($AV$11:$AV1659, $AV1659)-1)</f>
        <v/>
      </c>
      <c r="AZ1659" s="111" t="str">
        <f>IF($B1659="", "", SUMIF('Shopping List'!$AV$11:$AV$25, $B1659, 'Shopping List'!$BN$11:$BN$25))</f>
        <v/>
      </c>
      <c r="BB1659" s="117" t="str">
        <f t="shared" si="392"/>
        <v/>
      </c>
    </row>
    <row r="1660" spans="1:54" x14ac:dyDescent="0.25">
      <c r="A1660" s="4"/>
      <c r="B1660" s="37"/>
      <c r="C1660" s="124"/>
      <c r="D1660" s="39"/>
      <c r="E1660" s="125"/>
      <c r="F1660" s="48"/>
      <c r="G1660" s="4"/>
      <c r="H1660" s="4"/>
      <c r="I1660" s="95" t="str">
        <f>IF($C1660="", "", IF(IFERROR(INDEX(Ingredients!$C$11:$C$310, MATCH($C1660, Ingredients!$B$11:$B$310, 0)), "")="", "", IFERROR(INDEX(Ingredients!$C$11:$C$310, MATCH($C1660, Ingredients!$B$11:$B$310, 0)), "")))</f>
        <v/>
      </c>
      <c r="J1660" s="73" t="str">
        <f>IF($B1660="", "", IF(IFERROR(INDEX(Meals!$C$11:$C$260, MATCH($B1660, Meals!$B$11:$B$260, 0)), "")="", "", IFERROR(INDEX(Meals!$C$11:$C$260, MATCH($B1660, Meals!$B$11:$B$260, 0)), "")))</f>
        <v/>
      </c>
      <c r="K1660" s="4"/>
      <c r="L1660" s="72" t="str">
        <f t="shared" si="382"/>
        <v/>
      </c>
      <c r="M1660" s="73" t="str">
        <f t="shared" si="383"/>
        <v/>
      </c>
      <c r="N1660" s="4"/>
      <c r="O1660" s="78" t="str">
        <f t="shared" si="384"/>
        <v/>
      </c>
      <c r="P1660" s="79" t="str">
        <f t="shared" si="385"/>
        <v/>
      </c>
      <c r="Q1660" s="4"/>
      <c r="R1660" s="90" t="str">
        <f t="shared" si="386"/>
        <v/>
      </c>
      <c r="S1660" s="4"/>
      <c r="Y1660" s="18" t="str">
        <f t="shared" si="387"/>
        <v/>
      </c>
      <c r="AA1660" s="18" t="str">
        <f t="shared" si="378"/>
        <v/>
      </c>
      <c r="AB1660" s="18" t="str">
        <f t="shared" si="379"/>
        <v/>
      </c>
      <c r="AC1660" s="18" t="str">
        <f t="shared" si="388"/>
        <v/>
      </c>
      <c r="AD1660" s="18" t="str">
        <f t="shared" si="388"/>
        <v/>
      </c>
      <c r="AE1660" s="18" t="str">
        <f t="shared" si="389"/>
        <v/>
      </c>
      <c r="AG1660" s="95" t="str">
        <f>IF($C1660="", "", IF(IFERROR(INDEX(Ingredients!C$11:C$310, MATCH($C1660, Ingredients!$B$11:$B$310, 0)), "")="", "", IFERROR(INDEX(Ingredients!C$11:C$310, MATCH($C1660, Ingredients!$B$11:$B$310, 0)), "")))</f>
        <v/>
      </c>
      <c r="AH1660" s="105" t="str">
        <f>IF($C1660="", "", IF(IFERROR(INDEX(Ingredients!D$11:D$310, MATCH($C1660, Ingredients!$B$11:$B$310, 0)), "")="", "", IFERROR(INDEX(Ingredients!D$11:D$310, MATCH($C1660, Ingredients!$B$11:$B$310, 0)), "")))</f>
        <v/>
      </c>
      <c r="AI1660" s="106" t="str">
        <f>IF($C1660="", "", IF(IFERROR(INDEX(Ingredients!E$11:E$310, MATCH($C1660, Ingredients!$B$11:$B$310, 0)), "")="", "", IFERROR(INDEX(Ingredients!E$11:E$310, MATCH($C1660, Ingredients!$B$11:$B$310, 0)), "")))</f>
        <v/>
      </c>
      <c r="AJ1660" s="108" t="str">
        <f>IF($C1660="", "", IF(IFERROR(INDEX(Ingredients!F$11:F$310, MATCH($C1660, Ingredients!$B$11:$B$310, 0)), "")="", "", IFERROR(INDEX(Ingredients!F$11:F$310, MATCH($C1660, Ingredients!$B$11:$B$310, 0)), "")))</f>
        <v/>
      </c>
      <c r="AK1660" s="106" t="str">
        <f>IF($C1660="", "", IF(IFERROR(INDEX(Ingredients!G$11:G$310, MATCH($C1660, Ingredients!$B$11:$B$310, 0)), "")="", "", IFERROR(INDEX(Ingredients!G$11:G$310, MATCH($C1660, Ingredients!$B$11:$B$310, 0)), "")))</f>
        <v/>
      </c>
      <c r="AL1660" s="79" t="str">
        <f>IF($C1660="", "", IF(IFERROR(INDEX(Ingredients!H$11:H$310, MATCH($C1660, Ingredients!$B$11:$B$310, 0)), "")="", "", IFERROR(INDEX(Ingredients!H$11:H$310, MATCH($C1660, Ingredients!$B$11:$B$310, 0)), "")))</f>
        <v/>
      </c>
      <c r="AN1660" s="83" t="str">
        <f t="shared" si="380"/>
        <v/>
      </c>
      <c r="AP1660" s="114" t="str">
        <f t="shared" si="390"/>
        <v/>
      </c>
      <c r="AR1660" s="117" t="str">
        <f>IF($C1660="", "", IF(IFERROR(INDEX(Ingredients!$AI$11:$AI$310, MATCH($C1660, Ingredients!$B$11:$B$310, 0)), "")="", "", IFERROR(INDEX(Ingredients!$AI$11:$AI$310, MATCH($C1660, Ingredients!$B$11:$B$310, 0)), "")))</f>
        <v/>
      </c>
      <c r="AT1660" s="120" t="str">
        <f t="shared" si="391"/>
        <v/>
      </c>
      <c r="AV1660" s="90" t="str">
        <f t="shared" si="381"/>
        <v/>
      </c>
      <c r="AX1660" s="90" t="str">
        <f>IF($AV1660="", "", COUNTIF($AV$11:$AV$5010, "&lt;"&amp;$AV1660)+1+COUNTIF($AV$11:$AV1660, $AV1660)-1)</f>
        <v/>
      </c>
      <c r="AZ1660" s="111" t="str">
        <f>IF($B1660="", "", SUMIF('Shopping List'!$AV$11:$AV$25, $B1660, 'Shopping List'!$BN$11:$BN$25))</f>
        <v/>
      </c>
      <c r="BB1660" s="117" t="str">
        <f t="shared" si="392"/>
        <v/>
      </c>
    </row>
    <row r="1661" spans="1:54" x14ac:dyDescent="0.25">
      <c r="A1661" s="4"/>
      <c r="B1661" s="37"/>
      <c r="C1661" s="124"/>
      <c r="D1661" s="39"/>
      <c r="E1661" s="125"/>
      <c r="F1661" s="48"/>
      <c r="G1661" s="4"/>
      <c r="H1661" s="4"/>
      <c r="I1661" s="95" t="str">
        <f>IF($C1661="", "", IF(IFERROR(INDEX(Ingredients!$C$11:$C$310, MATCH($C1661, Ingredients!$B$11:$B$310, 0)), "")="", "", IFERROR(INDEX(Ingredients!$C$11:$C$310, MATCH($C1661, Ingredients!$B$11:$B$310, 0)), "")))</f>
        <v/>
      </c>
      <c r="J1661" s="73" t="str">
        <f>IF($B1661="", "", IF(IFERROR(INDEX(Meals!$C$11:$C$260, MATCH($B1661, Meals!$B$11:$B$260, 0)), "")="", "", IFERROR(INDEX(Meals!$C$11:$C$260, MATCH($B1661, Meals!$B$11:$B$260, 0)), "")))</f>
        <v/>
      </c>
      <c r="K1661" s="4"/>
      <c r="L1661" s="72" t="str">
        <f t="shared" si="382"/>
        <v/>
      </c>
      <c r="M1661" s="73" t="str">
        <f t="shared" si="383"/>
        <v/>
      </c>
      <c r="N1661" s="4"/>
      <c r="O1661" s="78" t="str">
        <f t="shared" si="384"/>
        <v/>
      </c>
      <c r="P1661" s="79" t="str">
        <f t="shared" si="385"/>
        <v/>
      </c>
      <c r="Q1661" s="4"/>
      <c r="R1661" s="90" t="str">
        <f t="shared" si="386"/>
        <v/>
      </c>
      <c r="S1661" s="4"/>
      <c r="Y1661" s="18" t="str">
        <f t="shared" si="387"/>
        <v/>
      </c>
      <c r="AA1661" s="18" t="str">
        <f t="shared" si="378"/>
        <v/>
      </c>
      <c r="AB1661" s="18" t="str">
        <f t="shared" si="379"/>
        <v/>
      </c>
      <c r="AC1661" s="18" t="str">
        <f t="shared" si="388"/>
        <v/>
      </c>
      <c r="AD1661" s="18" t="str">
        <f t="shared" si="388"/>
        <v/>
      </c>
      <c r="AE1661" s="18" t="str">
        <f t="shared" si="389"/>
        <v/>
      </c>
      <c r="AG1661" s="95" t="str">
        <f>IF($C1661="", "", IF(IFERROR(INDEX(Ingredients!C$11:C$310, MATCH($C1661, Ingredients!$B$11:$B$310, 0)), "")="", "", IFERROR(INDEX(Ingredients!C$11:C$310, MATCH($C1661, Ingredients!$B$11:$B$310, 0)), "")))</f>
        <v/>
      </c>
      <c r="AH1661" s="105" t="str">
        <f>IF($C1661="", "", IF(IFERROR(INDEX(Ingredients!D$11:D$310, MATCH($C1661, Ingredients!$B$11:$B$310, 0)), "")="", "", IFERROR(INDEX(Ingredients!D$11:D$310, MATCH($C1661, Ingredients!$B$11:$B$310, 0)), "")))</f>
        <v/>
      </c>
      <c r="AI1661" s="106" t="str">
        <f>IF($C1661="", "", IF(IFERROR(INDEX(Ingredients!E$11:E$310, MATCH($C1661, Ingredients!$B$11:$B$310, 0)), "")="", "", IFERROR(INDEX(Ingredients!E$11:E$310, MATCH($C1661, Ingredients!$B$11:$B$310, 0)), "")))</f>
        <v/>
      </c>
      <c r="AJ1661" s="108" t="str">
        <f>IF($C1661="", "", IF(IFERROR(INDEX(Ingredients!F$11:F$310, MATCH($C1661, Ingredients!$B$11:$B$310, 0)), "")="", "", IFERROR(INDEX(Ingredients!F$11:F$310, MATCH($C1661, Ingredients!$B$11:$B$310, 0)), "")))</f>
        <v/>
      </c>
      <c r="AK1661" s="106" t="str">
        <f>IF($C1661="", "", IF(IFERROR(INDEX(Ingredients!G$11:G$310, MATCH($C1661, Ingredients!$B$11:$B$310, 0)), "")="", "", IFERROR(INDEX(Ingredients!G$11:G$310, MATCH($C1661, Ingredients!$B$11:$B$310, 0)), "")))</f>
        <v/>
      </c>
      <c r="AL1661" s="79" t="str">
        <f>IF($C1661="", "", IF(IFERROR(INDEX(Ingredients!H$11:H$310, MATCH($C1661, Ingredients!$B$11:$B$310, 0)), "")="", "", IFERROR(INDEX(Ingredients!H$11:H$310, MATCH($C1661, Ingredients!$B$11:$B$310, 0)), "")))</f>
        <v/>
      </c>
      <c r="AN1661" s="83" t="str">
        <f t="shared" si="380"/>
        <v/>
      </c>
      <c r="AP1661" s="114" t="str">
        <f t="shared" si="390"/>
        <v/>
      </c>
      <c r="AR1661" s="117" t="str">
        <f>IF($C1661="", "", IF(IFERROR(INDEX(Ingredients!$AI$11:$AI$310, MATCH($C1661, Ingredients!$B$11:$B$310, 0)), "")="", "", IFERROR(INDEX(Ingredients!$AI$11:$AI$310, MATCH($C1661, Ingredients!$B$11:$B$310, 0)), "")))</f>
        <v/>
      </c>
      <c r="AT1661" s="120" t="str">
        <f t="shared" si="391"/>
        <v/>
      </c>
      <c r="AV1661" s="90" t="str">
        <f t="shared" si="381"/>
        <v/>
      </c>
      <c r="AX1661" s="90" t="str">
        <f>IF($AV1661="", "", COUNTIF($AV$11:$AV$5010, "&lt;"&amp;$AV1661)+1+COUNTIF($AV$11:$AV1661, $AV1661)-1)</f>
        <v/>
      </c>
      <c r="AZ1661" s="111" t="str">
        <f>IF($B1661="", "", SUMIF('Shopping List'!$AV$11:$AV$25, $B1661, 'Shopping List'!$BN$11:$BN$25))</f>
        <v/>
      </c>
      <c r="BB1661" s="117" t="str">
        <f t="shared" si="392"/>
        <v/>
      </c>
    </row>
    <row r="1662" spans="1:54" x14ac:dyDescent="0.25">
      <c r="A1662" s="4"/>
      <c r="B1662" s="37"/>
      <c r="C1662" s="124"/>
      <c r="D1662" s="39"/>
      <c r="E1662" s="125"/>
      <c r="F1662" s="48"/>
      <c r="G1662" s="4"/>
      <c r="H1662" s="4"/>
      <c r="I1662" s="95" t="str">
        <f>IF($C1662="", "", IF(IFERROR(INDEX(Ingredients!$C$11:$C$310, MATCH($C1662, Ingredients!$B$11:$B$310, 0)), "")="", "", IFERROR(INDEX(Ingredients!$C$11:$C$310, MATCH($C1662, Ingredients!$B$11:$B$310, 0)), "")))</f>
        <v/>
      </c>
      <c r="J1662" s="73" t="str">
        <f>IF($B1662="", "", IF(IFERROR(INDEX(Meals!$C$11:$C$260, MATCH($B1662, Meals!$B$11:$B$260, 0)), "")="", "", IFERROR(INDEX(Meals!$C$11:$C$260, MATCH($B1662, Meals!$B$11:$B$260, 0)), "")))</f>
        <v/>
      </c>
      <c r="K1662" s="4"/>
      <c r="L1662" s="72" t="str">
        <f t="shared" si="382"/>
        <v/>
      </c>
      <c r="M1662" s="73" t="str">
        <f t="shared" si="383"/>
        <v/>
      </c>
      <c r="N1662" s="4"/>
      <c r="O1662" s="78" t="str">
        <f t="shared" si="384"/>
        <v/>
      </c>
      <c r="P1662" s="79" t="str">
        <f t="shared" si="385"/>
        <v/>
      </c>
      <c r="Q1662" s="4"/>
      <c r="R1662" s="90" t="str">
        <f t="shared" si="386"/>
        <v/>
      </c>
      <c r="S1662" s="4"/>
      <c r="Y1662" s="18" t="str">
        <f t="shared" si="387"/>
        <v/>
      </c>
      <c r="AA1662" s="18" t="str">
        <f t="shared" si="378"/>
        <v/>
      </c>
      <c r="AB1662" s="18" t="str">
        <f t="shared" si="379"/>
        <v/>
      </c>
      <c r="AC1662" s="18" t="str">
        <f t="shared" si="388"/>
        <v/>
      </c>
      <c r="AD1662" s="18" t="str">
        <f t="shared" si="388"/>
        <v/>
      </c>
      <c r="AE1662" s="18" t="str">
        <f t="shared" si="389"/>
        <v/>
      </c>
      <c r="AG1662" s="95" t="str">
        <f>IF($C1662="", "", IF(IFERROR(INDEX(Ingredients!C$11:C$310, MATCH($C1662, Ingredients!$B$11:$B$310, 0)), "")="", "", IFERROR(INDEX(Ingredients!C$11:C$310, MATCH($C1662, Ingredients!$B$11:$B$310, 0)), "")))</f>
        <v/>
      </c>
      <c r="AH1662" s="105" t="str">
        <f>IF($C1662="", "", IF(IFERROR(INDEX(Ingredients!D$11:D$310, MATCH($C1662, Ingredients!$B$11:$B$310, 0)), "")="", "", IFERROR(INDEX(Ingredients!D$11:D$310, MATCH($C1662, Ingredients!$B$11:$B$310, 0)), "")))</f>
        <v/>
      </c>
      <c r="AI1662" s="106" t="str">
        <f>IF($C1662="", "", IF(IFERROR(INDEX(Ingredients!E$11:E$310, MATCH($C1662, Ingredients!$B$11:$B$310, 0)), "")="", "", IFERROR(INDEX(Ingredients!E$11:E$310, MATCH($C1662, Ingredients!$B$11:$B$310, 0)), "")))</f>
        <v/>
      </c>
      <c r="AJ1662" s="108" t="str">
        <f>IF($C1662="", "", IF(IFERROR(INDEX(Ingredients!F$11:F$310, MATCH($C1662, Ingredients!$B$11:$B$310, 0)), "")="", "", IFERROR(INDEX(Ingredients!F$11:F$310, MATCH($C1662, Ingredients!$B$11:$B$310, 0)), "")))</f>
        <v/>
      </c>
      <c r="AK1662" s="106" t="str">
        <f>IF($C1662="", "", IF(IFERROR(INDEX(Ingredients!G$11:G$310, MATCH($C1662, Ingredients!$B$11:$B$310, 0)), "")="", "", IFERROR(INDEX(Ingredients!G$11:G$310, MATCH($C1662, Ingredients!$B$11:$B$310, 0)), "")))</f>
        <v/>
      </c>
      <c r="AL1662" s="79" t="str">
        <f>IF($C1662="", "", IF(IFERROR(INDEX(Ingredients!H$11:H$310, MATCH($C1662, Ingredients!$B$11:$B$310, 0)), "")="", "", IFERROR(INDEX(Ingredients!H$11:H$310, MATCH($C1662, Ingredients!$B$11:$B$310, 0)), "")))</f>
        <v/>
      </c>
      <c r="AN1662" s="83" t="str">
        <f t="shared" si="380"/>
        <v/>
      </c>
      <c r="AP1662" s="114" t="str">
        <f t="shared" si="390"/>
        <v/>
      </c>
      <c r="AR1662" s="117" t="str">
        <f>IF($C1662="", "", IF(IFERROR(INDEX(Ingredients!$AI$11:$AI$310, MATCH($C1662, Ingredients!$B$11:$B$310, 0)), "")="", "", IFERROR(INDEX(Ingredients!$AI$11:$AI$310, MATCH($C1662, Ingredients!$B$11:$B$310, 0)), "")))</f>
        <v/>
      </c>
      <c r="AT1662" s="120" t="str">
        <f t="shared" si="391"/>
        <v/>
      </c>
      <c r="AV1662" s="90" t="str">
        <f t="shared" si="381"/>
        <v/>
      </c>
      <c r="AX1662" s="90" t="str">
        <f>IF($AV1662="", "", COUNTIF($AV$11:$AV$5010, "&lt;"&amp;$AV1662)+1+COUNTIF($AV$11:$AV1662, $AV1662)-1)</f>
        <v/>
      </c>
      <c r="AZ1662" s="111" t="str">
        <f>IF($B1662="", "", SUMIF('Shopping List'!$AV$11:$AV$25, $B1662, 'Shopping List'!$BN$11:$BN$25))</f>
        <v/>
      </c>
      <c r="BB1662" s="117" t="str">
        <f t="shared" si="392"/>
        <v/>
      </c>
    </row>
    <row r="1663" spans="1:54" x14ac:dyDescent="0.25">
      <c r="A1663" s="4"/>
      <c r="B1663" s="37"/>
      <c r="C1663" s="124"/>
      <c r="D1663" s="39"/>
      <c r="E1663" s="125"/>
      <c r="F1663" s="48"/>
      <c r="G1663" s="4"/>
      <c r="H1663" s="4"/>
      <c r="I1663" s="95" t="str">
        <f>IF($C1663="", "", IF(IFERROR(INDEX(Ingredients!$C$11:$C$310, MATCH($C1663, Ingredients!$B$11:$B$310, 0)), "")="", "", IFERROR(INDEX(Ingredients!$C$11:$C$310, MATCH($C1663, Ingredients!$B$11:$B$310, 0)), "")))</f>
        <v/>
      </c>
      <c r="J1663" s="73" t="str">
        <f>IF($B1663="", "", IF(IFERROR(INDEX(Meals!$C$11:$C$260, MATCH($B1663, Meals!$B$11:$B$260, 0)), "")="", "", IFERROR(INDEX(Meals!$C$11:$C$260, MATCH($B1663, Meals!$B$11:$B$260, 0)), "")))</f>
        <v/>
      </c>
      <c r="K1663" s="4"/>
      <c r="L1663" s="72" t="str">
        <f t="shared" si="382"/>
        <v/>
      </c>
      <c r="M1663" s="73" t="str">
        <f t="shared" si="383"/>
        <v/>
      </c>
      <c r="N1663" s="4"/>
      <c r="O1663" s="78" t="str">
        <f t="shared" si="384"/>
        <v/>
      </c>
      <c r="P1663" s="79" t="str">
        <f t="shared" si="385"/>
        <v/>
      </c>
      <c r="Q1663" s="4"/>
      <c r="R1663" s="90" t="str">
        <f t="shared" si="386"/>
        <v/>
      </c>
      <c r="S1663" s="4"/>
      <c r="Y1663" s="18" t="str">
        <f t="shared" si="387"/>
        <v/>
      </c>
      <c r="AA1663" s="18" t="str">
        <f t="shared" si="378"/>
        <v/>
      </c>
      <c r="AB1663" s="18" t="str">
        <f t="shared" si="379"/>
        <v/>
      </c>
      <c r="AC1663" s="18" t="str">
        <f t="shared" si="388"/>
        <v/>
      </c>
      <c r="AD1663" s="18" t="str">
        <f t="shared" si="388"/>
        <v/>
      </c>
      <c r="AE1663" s="18" t="str">
        <f t="shared" si="389"/>
        <v/>
      </c>
      <c r="AG1663" s="95" t="str">
        <f>IF($C1663="", "", IF(IFERROR(INDEX(Ingredients!C$11:C$310, MATCH($C1663, Ingredients!$B$11:$B$310, 0)), "")="", "", IFERROR(INDEX(Ingredients!C$11:C$310, MATCH($C1663, Ingredients!$B$11:$B$310, 0)), "")))</f>
        <v/>
      </c>
      <c r="AH1663" s="105" t="str">
        <f>IF($C1663="", "", IF(IFERROR(INDEX(Ingredients!D$11:D$310, MATCH($C1663, Ingredients!$B$11:$B$310, 0)), "")="", "", IFERROR(INDEX(Ingredients!D$11:D$310, MATCH($C1663, Ingredients!$B$11:$B$310, 0)), "")))</f>
        <v/>
      </c>
      <c r="AI1663" s="106" t="str">
        <f>IF($C1663="", "", IF(IFERROR(INDEX(Ingredients!E$11:E$310, MATCH($C1663, Ingredients!$B$11:$B$310, 0)), "")="", "", IFERROR(INDEX(Ingredients!E$11:E$310, MATCH($C1663, Ingredients!$B$11:$B$310, 0)), "")))</f>
        <v/>
      </c>
      <c r="AJ1663" s="108" t="str">
        <f>IF($C1663="", "", IF(IFERROR(INDEX(Ingredients!F$11:F$310, MATCH($C1663, Ingredients!$B$11:$B$310, 0)), "")="", "", IFERROR(INDEX(Ingredients!F$11:F$310, MATCH($C1663, Ingredients!$B$11:$B$310, 0)), "")))</f>
        <v/>
      </c>
      <c r="AK1663" s="106" t="str">
        <f>IF($C1663="", "", IF(IFERROR(INDEX(Ingredients!G$11:G$310, MATCH($C1663, Ingredients!$B$11:$B$310, 0)), "")="", "", IFERROR(INDEX(Ingredients!G$11:G$310, MATCH($C1663, Ingredients!$B$11:$B$310, 0)), "")))</f>
        <v/>
      </c>
      <c r="AL1663" s="79" t="str">
        <f>IF($C1663="", "", IF(IFERROR(INDEX(Ingredients!H$11:H$310, MATCH($C1663, Ingredients!$B$11:$B$310, 0)), "")="", "", IFERROR(INDEX(Ingredients!H$11:H$310, MATCH($C1663, Ingredients!$B$11:$B$310, 0)), "")))</f>
        <v/>
      </c>
      <c r="AN1663" s="83" t="str">
        <f t="shared" si="380"/>
        <v/>
      </c>
      <c r="AP1663" s="114" t="str">
        <f t="shared" si="390"/>
        <v/>
      </c>
      <c r="AR1663" s="117" t="str">
        <f>IF($C1663="", "", IF(IFERROR(INDEX(Ingredients!$AI$11:$AI$310, MATCH($C1663, Ingredients!$B$11:$B$310, 0)), "")="", "", IFERROR(INDEX(Ingredients!$AI$11:$AI$310, MATCH($C1663, Ingredients!$B$11:$B$310, 0)), "")))</f>
        <v/>
      </c>
      <c r="AT1663" s="120" t="str">
        <f t="shared" si="391"/>
        <v/>
      </c>
      <c r="AV1663" s="90" t="str">
        <f t="shared" si="381"/>
        <v/>
      </c>
      <c r="AX1663" s="90" t="str">
        <f>IF($AV1663="", "", COUNTIF($AV$11:$AV$5010, "&lt;"&amp;$AV1663)+1+COUNTIF($AV$11:$AV1663, $AV1663)-1)</f>
        <v/>
      </c>
      <c r="AZ1663" s="111" t="str">
        <f>IF($B1663="", "", SUMIF('Shopping List'!$AV$11:$AV$25, $B1663, 'Shopping List'!$BN$11:$BN$25))</f>
        <v/>
      </c>
      <c r="BB1663" s="117" t="str">
        <f t="shared" si="392"/>
        <v/>
      </c>
    </row>
    <row r="1664" spans="1:54" x14ac:dyDescent="0.25">
      <c r="A1664" s="4"/>
      <c r="B1664" s="37"/>
      <c r="C1664" s="124"/>
      <c r="D1664" s="39"/>
      <c r="E1664" s="125"/>
      <c r="F1664" s="48"/>
      <c r="G1664" s="4"/>
      <c r="H1664" s="4"/>
      <c r="I1664" s="95" t="str">
        <f>IF($C1664="", "", IF(IFERROR(INDEX(Ingredients!$C$11:$C$310, MATCH($C1664, Ingredients!$B$11:$B$310, 0)), "")="", "", IFERROR(INDEX(Ingredients!$C$11:$C$310, MATCH($C1664, Ingredients!$B$11:$B$310, 0)), "")))</f>
        <v/>
      </c>
      <c r="J1664" s="73" t="str">
        <f>IF($B1664="", "", IF(IFERROR(INDEX(Meals!$C$11:$C$260, MATCH($B1664, Meals!$B$11:$B$260, 0)), "")="", "", IFERROR(INDEX(Meals!$C$11:$C$260, MATCH($B1664, Meals!$B$11:$B$260, 0)), "")))</f>
        <v/>
      </c>
      <c r="K1664" s="4"/>
      <c r="L1664" s="72" t="str">
        <f t="shared" si="382"/>
        <v/>
      </c>
      <c r="M1664" s="73" t="str">
        <f t="shared" si="383"/>
        <v/>
      </c>
      <c r="N1664" s="4"/>
      <c r="O1664" s="78" t="str">
        <f t="shared" si="384"/>
        <v/>
      </c>
      <c r="P1664" s="79" t="str">
        <f t="shared" si="385"/>
        <v/>
      </c>
      <c r="Q1664" s="4"/>
      <c r="R1664" s="90" t="str">
        <f t="shared" si="386"/>
        <v/>
      </c>
      <c r="S1664" s="4"/>
      <c r="Y1664" s="18" t="str">
        <f t="shared" si="387"/>
        <v/>
      </c>
      <c r="AA1664" s="18" t="str">
        <f t="shared" si="378"/>
        <v/>
      </c>
      <c r="AB1664" s="18" t="str">
        <f t="shared" si="379"/>
        <v/>
      </c>
      <c r="AC1664" s="18" t="str">
        <f t="shared" si="388"/>
        <v/>
      </c>
      <c r="AD1664" s="18" t="str">
        <f t="shared" si="388"/>
        <v/>
      </c>
      <c r="AE1664" s="18" t="str">
        <f t="shared" si="389"/>
        <v/>
      </c>
      <c r="AG1664" s="95" t="str">
        <f>IF($C1664="", "", IF(IFERROR(INDEX(Ingredients!C$11:C$310, MATCH($C1664, Ingredients!$B$11:$B$310, 0)), "")="", "", IFERROR(INDEX(Ingredients!C$11:C$310, MATCH($C1664, Ingredients!$B$11:$B$310, 0)), "")))</f>
        <v/>
      </c>
      <c r="AH1664" s="105" t="str">
        <f>IF($C1664="", "", IF(IFERROR(INDEX(Ingredients!D$11:D$310, MATCH($C1664, Ingredients!$B$11:$B$310, 0)), "")="", "", IFERROR(INDEX(Ingredients!D$11:D$310, MATCH($C1664, Ingredients!$B$11:$B$310, 0)), "")))</f>
        <v/>
      </c>
      <c r="AI1664" s="106" t="str">
        <f>IF($C1664="", "", IF(IFERROR(INDEX(Ingredients!E$11:E$310, MATCH($C1664, Ingredients!$B$11:$B$310, 0)), "")="", "", IFERROR(INDEX(Ingredients!E$11:E$310, MATCH($C1664, Ingredients!$B$11:$B$310, 0)), "")))</f>
        <v/>
      </c>
      <c r="AJ1664" s="108" t="str">
        <f>IF($C1664="", "", IF(IFERROR(INDEX(Ingredients!F$11:F$310, MATCH($C1664, Ingredients!$B$11:$B$310, 0)), "")="", "", IFERROR(INDEX(Ingredients!F$11:F$310, MATCH($C1664, Ingredients!$B$11:$B$310, 0)), "")))</f>
        <v/>
      </c>
      <c r="AK1664" s="106" t="str">
        <f>IF($C1664="", "", IF(IFERROR(INDEX(Ingredients!G$11:G$310, MATCH($C1664, Ingredients!$B$11:$B$310, 0)), "")="", "", IFERROR(INDEX(Ingredients!G$11:G$310, MATCH($C1664, Ingredients!$B$11:$B$310, 0)), "")))</f>
        <v/>
      </c>
      <c r="AL1664" s="79" t="str">
        <f>IF($C1664="", "", IF(IFERROR(INDEX(Ingredients!H$11:H$310, MATCH($C1664, Ingredients!$B$11:$B$310, 0)), "")="", "", IFERROR(INDEX(Ingredients!H$11:H$310, MATCH($C1664, Ingredients!$B$11:$B$310, 0)), "")))</f>
        <v/>
      </c>
      <c r="AN1664" s="83" t="str">
        <f t="shared" si="380"/>
        <v/>
      </c>
      <c r="AP1664" s="114" t="str">
        <f t="shared" si="390"/>
        <v/>
      </c>
      <c r="AR1664" s="117" t="str">
        <f>IF($C1664="", "", IF(IFERROR(INDEX(Ingredients!$AI$11:$AI$310, MATCH($C1664, Ingredients!$B$11:$B$310, 0)), "")="", "", IFERROR(INDEX(Ingredients!$AI$11:$AI$310, MATCH($C1664, Ingredients!$B$11:$B$310, 0)), "")))</f>
        <v/>
      </c>
      <c r="AT1664" s="120" t="str">
        <f t="shared" si="391"/>
        <v/>
      </c>
      <c r="AV1664" s="90" t="str">
        <f t="shared" si="381"/>
        <v/>
      </c>
      <c r="AX1664" s="90" t="str">
        <f>IF($AV1664="", "", COUNTIF($AV$11:$AV$5010, "&lt;"&amp;$AV1664)+1+COUNTIF($AV$11:$AV1664, $AV1664)-1)</f>
        <v/>
      </c>
      <c r="AZ1664" s="111" t="str">
        <f>IF($B1664="", "", SUMIF('Shopping List'!$AV$11:$AV$25, $B1664, 'Shopping List'!$BN$11:$BN$25))</f>
        <v/>
      </c>
      <c r="BB1664" s="117" t="str">
        <f t="shared" si="392"/>
        <v/>
      </c>
    </row>
    <row r="1665" spans="1:54" x14ac:dyDescent="0.25">
      <c r="A1665" s="4"/>
      <c r="B1665" s="37"/>
      <c r="C1665" s="124"/>
      <c r="D1665" s="39"/>
      <c r="E1665" s="125"/>
      <c r="F1665" s="48"/>
      <c r="G1665" s="4"/>
      <c r="H1665" s="4"/>
      <c r="I1665" s="95" t="str">
        <f>IF($C1665="", "", IF(IFERROR(INDEX(Ingredients!$C$11:$C$310, MATCH($C1665, Ingredients!$B$11:$B$310, 0)), "")="", "", IFERROR(INDEX(Ingredients!$C$11:$C$310, MATCH($C1665, Ingredients!$B$11:$B$310, 0)), "")))</f>
        <v/>
      </c>
      <c r="J1665" s="73" t="str">
        <f>IF($B1665="", "", IF(IFERROR(INDEX(Meals!$C$11:$C$260, MATCH($B1665, Meals!$B$11:$B$260, 0)), "")="", "", IFERROR(INDEX(Meals!$C$11:$C$260, MATCH($B1665, Meals!$B$11:$B$260, 0)), "")))</f>
        <v/>
      </c>
      <c r="K1665" s="4"/>
      <c r="L1665" s="72" t="str">
        <f t="shared" si="382"/>
        <v/>
      </c>
      <c r="M1665" s="73" t="str">
        <f t="shared" si="383"/>
        <v/>
      </c>
      <c r="N1665" s="4"/>
      <c r="O1665" s="78" t="str">
        <f t="shared" si="384"/>
        <v/>
      </c>
      <c r="P1665" s="79" t="str">
        <f t="shared" si="385"/>
        <v/>
      </c>
      <c r="Q1665" s="4"/>
      <c r="R1665" s="90" t="str">
        <f t="shared" si="386"/>
        <v/>
      </c>
      <c r="S1665" s="4"/>
      <c r="Y1665" s="18" t="str">
        <f t="shared" si="387"/>
        <v/>
      </c>
      <c r="AA1665" s="18" t="str">
        <f t="shared" si="378"/>
        <v/>
      </c>
      <c r="AB1665" s="18" t="str">
        <f t="shared" si="379"/>
        <v/>
      </c>
      <c r="AC1665" s="18" t="str">
        <f t="shared" si="388"/>
        <v/>
      </c>
      <c r="AD1665" s="18" t="str">
        <f t="shared" si="388"/>
        <v/>
      </c>
      <c r="AE1665" s="18" t="str">
        <f t="shared" si="389"/>
        <v/>
      </c>
      <c r="AG1665" s="95" t="str">
        <f>IF($C1665="", "", IF(IFERROR(INDEX(Ingredients!C$11:C$310, MATCH($C1665, Ingredients!$B$11:$B$310, 0)), "")="", "", IFERROR(INDEX(Ingredients!C$11:C$310, MATCH($C1665, Ingredients!$B$11:$B$310, 0)), "")))</f>
        <v/>
      </c>
      <c r="AH1665" s="105" t="str">
        <f>IF($C1665="", "", IF(IFERROR(INDEX(Ingredients!D$11:D$310, MATCH($C1665, Ingredients!$B$11:$B$310, 0)), "")="", "", IFERROR(INDEX(Ingredients!D$11:D$310, MATCH($C1665, Ingredients!$B$11:$B$310, 0)), "")))</f>
        <v/>
      </c>
      <c r="AI1665" s="106" t="str">
        <f>IF($C1665="", "", IF(IFERROR(INDEX(Ingredients!E$11:E$310, MATCH($C1665, Ingredients!$B$11:$B$310, 0)), "")="", "", IFERROR(INDEX(Ingredients!E$11:E$310, MATCH($C1665, Ingredients!$B$11:$B$310, 0)), "")))</f>
        <v/>
      </c>
      <c r="AJ1665" s="108" t="str">
        <f>IF($C1665="", "", IF(IFERROR(INDEX(Ingredients!F$11:F$310, MATCH($C1665, Ingredients!$B$11:$B$310, 0)), "")="", "", IFERROR(INDEX(Ingredients!F$11:F$310, MATCH($C1665, Ingredients!$B$11:$B$310, 0)), "")))</f>
        <v/>
      </c>
      <c r="AK1665" s="106" t="str">
        <f>IF($C1665="", "", IF(IFERROR(INDEX(Ingredients!G$11:G$310, MATCH($C1665, Ingredients!$B$11:$B$310, 0)), "")="", "", IFERROR(INDEX(Ingredients!G$11:G$310, MATCH($C1665, Ingredients!$B$11:$B$310, 0)), "")))</f>
        <v/>
      </c>
      <c r="AL1665" s="79" t="str">
        <f>IF($C1665="", "", IF(IFERROR(INDEX(Ingredients!H$11:H$310, MATCH($C1665, Ingredients!$B$11:$B$310, 0)), "")="", "", IFERROR(INDEX(Ingredients!H$11:H$310, MATCH($C1665, Ingredients!$B$11:$B$310, 0)), "")))</f>
        <v/>
      </c>
      <c r="AN1665" s="83" t="str">
        <f t="shared" si="380"/>
        <v/>
      </c>
      <c r="AP1665" s="114" t="str">
        <f t="shared" si="390"/>
        <v/>
      </c>
      <c r="AR1665" s="117" t="str">
        <f>IF($C1665="", "", IF(IFERROR(INDEX(Ingredients!$AI$11:$AI$310, MATCH($C1665, Ingredients!$B$11:$B$310, 0)), "")="", "", IFERROR(INDEX(Ingredients!$AI$11:$AI$310, MATCH($C1665, Ingredients!$B$11:$B$310, 0)), "")))</f>
        <v/>
      </c>
      <c r="AT1665" s="120" t="str">
        <f t="shared" si="391"/>
        <v/>
      </c>
      <c r="AV1665" s="90" t="str">
        <f t="shared" si="381"/>
        <v/>
      </c>
      <c r="AX1665" s="90" t="str">
        <f>IF($AV1665="", "", COUNTIF($AV$11:$AV$5010, "&lt;"&amp;$AV1665)+1+COUNTIF($AV$11:$AV1665, $AV1665)-1)</f>
        <v/>
      </c>
      <c r="AZ1665" s="111" t="str">
        <f>IF($B1665="", "", SUMIF('Shopping List'!$AV$11:$AV$25, $B1665, 'Shopping List'!$BN$11:$BN$25))</f>
        <v/>
      </c>
      <c r="BB1665" s="117" t="str">
        <f t="shared" si="392"/>
        <v/>
      </c>
    </row>
    <row r="1666" spans="1:54" x14ac:dyDescent="0.25">
      <c r="A1666" s="4"/>
      <c r="B1666" s="37"/>
      <c r="C1666" s="124"/>
      <c r="D1666" s="39"/>
      <c r="E1666" s="125"/>
      <c r="F1666" s="48"/>
      <c r="G1666" s="4"/>
      <c r="H1666" s="4"/>
      <c r="I1666" s="95" t="str">
        <f>IF($C1666="", "", IF(IFERROR(INDEX(Ingredients!$C$11:$C$310, MATCH($C1666, Ingredients!$B$11:$B$310, 0)), "")="", "", IFERROR(INDEX(Ingredients!$C$11:$C$310, MATCH($C1666, Ingredients!$B$11:$B$310, 0)), "")))</f>
        <v/>
      </c>
      <c r="J1666" s="73" t="str">
        <f>IF($B1666="", "", IF(IFERROR(INDEX(Meals!$C$11:$C$260, MATCH($B1666, Meals!$B$11:$B$260, 0)), "")="", "", IFERROR(INDEX(Meals!$C$11:$C$260, MATCH($B1666, Meals!$B$11:$B$260, 0)), "")))</f>
        <v/>
      </c>
      <c r="K1666" s="4"/>
      <c r="L1666" s="72" t="str">
        <f t="shared" si="382"/>
        <v/>
      </c>
      <c r="M1666" s="73" t="str">
        <f t="shared" si="383"/>
        <v/>
      </c>
      <c r="N1666" s="4"/>
      <c r="O1666" s="78" t="str">
        <f t="shared" si="384"/>
        <v/>
      </c>
      <c r="P1666" s="79" t="str">
        <f t="shared" si="385"/>
        <v/>
      </c>
      <c r="Q1666" s="4"/>
      <c r="R1666" s="90" t="str">
        <f t="shared" si="386"/>
        <v/>
      </c>
      <c r="S1666" s="4"/>
      <c r="Y1666" s="18" t="str">
        <f t="shared" si="387"/>
        <v/>
      </c>
      <c r="AA1666" s="18" t="str">
        <f t="shared" si="378"/>
        <v/>
      </c>
      <c r="AB1666" s="18" t="str">
        <f t="shared" si="379"/>
        <v/>
      </c>
      <c r="AC1666" s="18" t="str">
        <f t="shared" si="388"/>
        <v/>
      </c>
      <c r="AD1666" s="18" t="str">
        <f t="shared" si="388"/>
        <v/>
      </c>
      <c r="AE1666" s="18" t="str">
        <f t="shared" si="389"/>
        <v/>
      </c>
      <c r="AG1666" s="95" t="str">
        <f>IF($C1666="", "", IF(IFERROR(INDEX(Ingredients!C$11:C$310, MATCH($C1666, Ingredients!$B$11:$B$310, 0)), "")="", "", IFERROR(INDEX(Ingredients!C$11:C$310, MATCH($C1666, Ingredients!$B$11:$B$310, 0)), "")))</f>
        <v/>
      </c>
      <c r="AH1666" s="105" t="str">
        <f>IF($C1666="", "", IF(IFERROR(INDEX(Ingredients!D$11:D$310, MATCH($C1666, Ingredients!$B$11:$B$310, 0)), "")="", "", IFERROR(INDEX(Ingredients!D$11:D$310, MATCH($C1666, Ingredients!$B$11:$B$310, 0)), "")))</f>
        <v/>
      </c>
      <c r="AI1666" s="106" t="str">
        <f>IF($C1666="", "", IF(IFERROR(INDEX(Ingredients!E$11:E$310, MATCH($C1666, Ingredients!$B$11:$B$310, 0)), "")="", "", IFERROR(INDEX(Ingredients!E$11:E$310, MATCH($C1666, Ingredients!$B$11:$B$310, 0)), "")))</f>
        <v/>
      </c>
      <c r="AJ1666" s="108" t="str">
        <f>IF($C1666="", "", IF(IFERROR(INDEX(Ingredients!F$11:F$310, MATCH($C1666, Ingredients!$B$11:$B$310, 0)), "")="", "", IFERROR(INDEX(Ingredients!F$11:F$310, MATCH($C1666, Ingredients!$B$11:$B$310, 0)), "")))</f>
        <v/>
      </c>
      <c r="AK1666" s="106" t="str">
        <f>IF($C1666="", "", IF(IFERROR(INDEX(Ingredients!G$11:G$310, MATCH($C1666, Ingredients!$B$11:$B$310, 0)), "")="", "", IFERROR(INDEX(Ingredients!G$11:G$310, MATCH($C1666, Ingredients!$B$11:$B$310, 0)), "")))</f>
        <v/>
      </c>
      <c r="AL1666" s="79" t="str">
        <f>IF($C1666="", "", IF(IFERROR(INDEX(Ingredients!H$11:H$310, MATCH($C1666, Ingredients!$B$11:$B$310, 0)), "")="", "", IFERROR(INDEX(Ingredients!H$11:H$310, MATCH($C1666, Ingredients!$B$11:$B$310, 0)), "")))</f>
        <v/>
      </c>
      <c r="AN1666" s="83" t="str">
        <f t="shared" si="380"/>
        <v/>
      </c>
      <c r="AP1666" s="114" t="str">
        <f t="shared" si="390"/>
        <v/>
      </c>
      <c r="AR1666" s="117" t="str">
        <f>IF($C1666="", "", IF(IFERROR(INDEX(Ingredients!$AI$11:$AI$310, MATCH($C1666, Ingredients!$B$11:$B$310, 0)), "")="", "", IFERROR(INDEX(Ingredients!$AI$11:$AI$310, MATCH($C1666, Ingredients!$B$11:$B$310, 0)), "")))</f>
        <v/>
      </c>
      <c r="AT1666" s="120" t="str">
        <f t="shared" si="391"/>
        <v/>
      </c>
      <c r="AV1666" s="90" t="str">
        <f t="shared" si="381"/>
        <v/>
      </c>
      <c r="AX1666" s="90" t="str">
        <f>IF($AV1666="", "", COUNTIF($AV$11:$AV$5010, "&lt;"&amp;$AV1666)+1+COUNTIF($AV$11:$AV1666, $AV1666)-1)</f>
        <v/>
      </c>
      <c r="AZ1666" s="111" t="str">
        <f>IF($B1666="", "", SUMIF('Shopping List'!$AV$11:$AV$25, $B1666, 'Shopping List'!$BN$11:$BN$25))</f>
        <v/>
      </c>
      <c r="BB1666" s="117" t="str">
        <f t="shared" si="392"/>
        <v/>
      </c>
    </row>
    <row r="1667" spans="1:54" x14ac:dyDescent="0.25">
      <c r="A1667" s="4"/>
      <c r="B1667" s="37"/>
      <c r="C1667" s="124"/>
      <c r="D1667" s="39"/>
      <c r="E1667" s="125"/>
      <c r="F1667" s="48"/>
      <c r="G1667" s="4"/>
      <c r="H1667" s="4"/>
      <c r="I1667" s="95" t="str">
        <f>IF($C1667="", "", IF(IFERROR(INDEX(Ingredients!$C$11:$C$310, MATCH($C1667, Ingredients!$B$11:$B$310, 0)), "")="", "", IFERROR(INDEX(Ingredients!$C$11:$C$310, MATCH($C1667, Ingredients!$B$11:$B$310, 0)), "")))</f>
        <v/>
      </c>
      <c r="J1667" s="73" t="str">
        <f>IF($B1667="", "", IF(IFERROR(INDEX(Meals!$C$11:$C$260, MATCH($B1667, Meals!$B$11:$B$260, 0)), "")="", "", IFERROR(INDEX(Meals!$C$11:$C$260, MATCH($B1667, Meals!$B$11:$B$260, 0)), "")))</f>
        <v/>
      </c>
      <c r="K1667" s="4"/>
      <c r="L1667" s="72" t="str">
        <f t="shared" si="382"/>
        <v/>
      </c>
      <c r="M1667" s="73" t="str">
        <f t="shared" si="383"/>
        <v/>
      </c>
      <c r="N1667" s="4"/>
      <c r="O1667" s="78" t="str">
        <f t="shared" si="384"/>
        <v/>
      </c>
      <c r="P1667" s="79" t="str">
        <f t="shared" si="385"/>
        <v/>
      </c>
      <c r="Q1667" s="4"/>
      <c r="R1667" s="90" t="str">
        <f t="shared" si="386"/>
        <v/>
      </c>
      <c r="S1667" s="4"/>
      <c r="Y1667" s="18" t="str">
        <f t="shared" si="387"/>
        <v/>
      </c>
      <c r="AA1667" s="18" t="str">
        <f t="shared" si="378"/>
        <v/>
      </c>
      <c r="AB1667" s="18" t="str">
        <f t="shared" si="379"/>
        <v/>
      </c>
      <c r="AC1667" s="18" t="str">
        <f t="shared" si="388"/>
        <v/>
      </c>
      <c r="AD1667" s="18" t="str">
        <f t="shared" si="388"/>
        <v/>
      </c>
      <c r="AE1667" s="18" t="str">
        <f t="shared" si="389"/>
        <v/>
      </c>
      <c r="AG1667" s="95" t="str">
        <f>IF($C1667="", "", IF(IFERROR(INDEX(Ingredients!C$11:C$310, MATCH($C1667, Ingredients!$B$11:$B$310, 0)), "")="", "", IFERROR(INDEX(Ingredients!C$11:C$310, MATCH($C1667, Ingredients!$B$11:$B$310, 0)), "")))</f>
        <v/>
      </c>
      <c r="AH1667" s="105" t="str">
        <f>IF($C1667="", "", IF(IFERROR(INDEX(Ingredients!D$11:D$310, MATCH($C1667, Ingredients!$B$11:$B$310, 0)), "")="", "", IFERROR(INDEX(Ingredients!D$11:D$310, MATCH($C1667, Ingredients!$B$11:$B$310, 0)), "")))</f>
        <v/>
      </c>
      <c r="AI1667" s="106" t="str">
        <f>IF($C1667="", "", IF(IFERROR(INDEX(Ingredients!E$11:E$310, MATCH($C1667, Ingredients!$B$11:$B$310, 0)), "")="", "", IFERROR(INDEX(Ingredients!E$11:E$310, MATCH($C1667, Ingredients!$B$11:$B$310, 0)), "")))</f>
        <v/>
      </c>
      <c r="AJ1667" s="108" t="str">
        <f>IF($C1667="", "", IF(IFERROR(INDEX(Ingredients!F$11:F$310, MATCH($C1667, Ingredients!$B$11:$B$310, 0)), "")="", "", IFERROR(INDEX(Ingredients!F$11:F$310, MATCH($C1667, Ingredients!$B$11:$B$310, 0)), "")))</f>
        <v/>
      </c>
      <c r="AK1667" s="106" t="str">
        <f>IF($C1667="", "", IF(IFERROR(INDEX(Ingredients!G$11:G$310, MATCH($C1667, Ingredients!$B$11:$B$310, 0)), "")="", "", IFERROR(INDEX(Ingredients!G$11:G$310, MATCH($C1667, Ingredients!$B$11:$B$310, 0)), "")))</f>
        <v/>
      </c>
      <c r="AL1667" s="79" t="str">
        <f>IF($C1667="", "", IF(IFERROR(INDEX(Ingredients!H$11:H$310, MATCH($C1667, Ingredients!$B$11:$B$310, 0)), "")="", "", IFERROR(INDEX(Ingredients!H$11:H$310, MATCH($C1667, Ingredients!$B$11:$B$310, 0)), "")))</f>
        <v/>
      </c>
      <c r="AN1667" s="83" t="str">
        <f t="shared" si="380"/>
        <v/>
      </c>
      <c r="AP1667" s="114" t="str">
        <f t="shared" si="390"/>
        <v/>
      </c>
      <c r="AR1667" s="117" t="str">
        <f>IF($C1667="", "", IF(IFERROR(INDEX(Ingredients!$AI$11:$AI$310, MATCH($C1667, Ingredients!$B$11:$B$310, 0)), "")="", "", IFERROR(INDEX(Ingredients!$AI$11:$AI$310, MATCH($C1667, Ingredients!$B$11:$B$310, 0)), "")))</f>
        <v/>
      </c>
      <c r="AT1667" s="120" t="str">
        <f t="shared" si="391"/>
        <v/>
      </c>
      <c r="AV1667" s="90" t="str">
        <f t="shared" si="381"/>
        <v/>
      </c>
      <c r="AX1667" s="90" t="str">
        <f>IF($AV1667="", "", COUNTIF($AV$11:$AV$5010, "&lt;"&amp;$AV1667)+1+COUNTIF($AV$11:$AV1667, $AV1667)-1)</f>
        <v/>
      </c>
      <c r="AZ1667" s="111" t="str">
        <f>IF($B1667="", "", SUMIF('Shopping List'!$AV$11:$AV$25, $B1667, 'Shopping List'!$BN$11:$BN$25))</f>
        <v/>
      </c>
      <c r="BB1667" s="117" t="str">
        <f t="shared" si="392"/>
        <v/>
      </c>
    </row>
    <row r="1668" spans="1:54" x14ac:dyDescent="0.25">
      <c r="A1668" s="4"/>
      <c r="B1668" s="37"/>
      <c r="C1668" s="124"/>
      <c r="D1668" s="39"/>
      <c r="E1668" s="125"/>
      <c r="F1668" s="48"/>
      <c r="G1668" s="4"/>
      <c r="H1668" s="4"/>
      <c r="I1668" s="95" t="str">
        <f>IF($C1668="", "", IF(IFERROR(INDEX(Ingredients!$C$11:$C$310, MATCH($C1668, Ingredients!$B$11:$B$310, 0)), "")="", "", IFERROR(INDEX(Ingredients!$C$11:$C$310, MATCH($C1668, Ingredients!$B$11:$B$310, 0)), "")))</f>
        <v/>
      </c>
      <c r="J1668" s="73" t="str">
        <f>IF($B1668="", "", IF(IFERROR(INDEX(Meals!$C$11:$C$260, MATCH($B1668, Meals!$B$11:$B$260, 0)), "")="", "", IFERROR(INDEX(Meals!$C$11:$C$260, MATCH($B1668, Meals!$B$11:$B$260, 0)), "")))</f>
        <v/>
      </c>
      <c r="K1668" s="4"/>
      <c r="L1668" s="72" t="str">
        <f t="shared" si="382"/>
        <v/>
      </c>
      <c r="M1668" s="73" t="str">
        <f t="shared" si="383"/>
        <v/>
      </c>
      <c r="N1668" s="4"/>
      <c r="O1668" s="78" t="str">
        <f t="shared" si="384"/>
        <v/>
      </c>
      <c r="P1668" s="79" t="str">
        <f t="shared" si="385"/>
        <v/>
      </c>
      <c r="Q1668" s="4"/>
      <c r="R1668" s="90" t="str">
        <f t="shared" si="386"/>
        <v/>
      </c>
      <c r="S1668" s="4"/>
      <c r="Y1668" s="18" t="str">
        <f t="shared" si="387"/>
        <v/>
      </c>
      <c r="AA1668" s="18" t="str">
        <f t="shared" si="378"/>
        <v/>
      </c>
      <c r="AB1668" s="18" t="str">
        <f t="shared" si="379"/>
        <v/>
      </c>
      <c r="AC1668" s="18" t="str">
        <f t="shared" si="388"/>
        <v/>
      </c>
      <c r="AD1668" s="18" t="str">
        <f t="shared" si="388"/>
        <v/>
      </c>
      <c r="AE1668" s="18" t="str">
        <f t="shared" si="389"/>
        <v/>
      </c>
      <c r="AG1668" s="95" t="str">
        <f>IF($C1668="", "", IF(IFERROR(INDEX(Ingredients!C$11:C$310, MATCH($C1668, Ingredients!$B$11:$B$310, 0)), "")="", "", IFERROR(INDEX(Ingredients!C$11:C$310, MATCH($C1668, Ingredients!$B$11:$B$310, 0)), "")))</f>
        <v/>
      </c>
      <c r="AH1668" s="105" t="str">
        <f>IF($C1668="", "", IF(IFERROR(INDEX(Ingredients!D$11:D$310, MATCH($C1668, Ingredients!$B$11:$B$310, 0)), "")="", "", IFERROR(INDEX(Ingredients!D$11:D$310, MATCH($C1668, Ingredients!$B$11:$B$310, 0)), "")))</f>
        <v/>
      </c>
      <c r="AI1668" s="106" t="str">
        <f>IF($C1668="", "", IF(IFERROR(INDEX(Ingredients!E$11:E$310, MATCH($C1668, Ingredients!$B$11:$B$310, 0)), "")="", "", IFERROR(INDEX(Ingredients!E$11:E$310, MATCH($C1668, Ingredients!$B$11:$B$310, 0)), "")))</f>
        <v/>
      </c>
      <c r="AJ1668" s="108" t="str">
        <f>IF($C1668="", "", IF(IFERROR(INDEX(Ingredients!F$11:F$310, MATCH($C1668, Ingredients!$B$11:$B$310, 0)), "")="", "", IFERROR(INDEX(Ingredients!F$11:F$310, MATCH($C1668, Ingredients!$B$11:$B$310, 0)), "")))</f>
        <v/>
      </c>
      <c r="AK1668" s="106" t="str">
        <f>IF($C1668="", "", IF(IFERROR(INDEX(Ingredients!G$11:G$310, MATCH($C1668, Ingredients!$B$11:$B$310, 0)), "")="", "", IFERROR(INDEX(Ingredients!G$11:G$310, MATCH($C1668, Ingredients!$B$11:$B$310, 0)), "")))</f>
        <v/>
      </c>
      <c r="AL1668" s="79" t="str">
        <f>IF($C1668="", "", IF(IFERROR(INDEX(Ingredients!H$11:H$310, MATCH($C1668, Ingredients!$B$11:$B$310, 0)), "")="", "", IFERROR(INDEX(Ingredients!H$11:H$310, MATCH($C1668, Ingredients!$B$11:$B$310, 0)), "")))</f>
        <v/>
      </c>
      <c r="AN1668" s="83" t="str">
        <f t="shared" si="380"/>
        <v/>
      </c>
      <c r="AP1668" s="114" t="str">
        <f t="shared" si="390"/>
        <v/>
      </c>
      <c r="AR1668" s="117" t="str">
        <f>IF($C1668="", "", IF(IFERROR(INDEX(Ingredients!$AI$11:$AI$310, MATCH($C1668, Ingredients!$B$11:$B$310, 0)), "")="", "", IFERROR(INDEX(Ingredients!$AI$11:$AI$310, MATCH($C1668, Ingredients!$B$11:$B$310, 0)), "")))</f>
        <v/>
      </c>
      <c r="AT1668" s="120" t="str">
        <f t="shared" si="391"/>
        <v/>
      </c>
      <c r="AV1668" s="90" t="str">
        <f t="shared" si="381"/>
        <v/>
      </c>
      <c r="AX1668" s="90" t="str">
        <f>IF($AV1668="", "", COUNTIF($AV$11:$AV$5010, "&lt;"&amp;$AV1668)+1+COUNTIF($AV$11:$AV1668, $AV1668)-1)</f>
        <v/>
      </c>
      <c r="AZ1668" s="111" t="str">
        <f>IF($B1668="", "", SUMIF('Shopping List'!$AV$11:$AV$25, $B1668, 'Shopping List'!$BN$11:$BN$25))</f>
        <v/>
      </c>
      <c r="BB1668" s="117" t="str">
        <f t="shared" si="392"/>
        <v/>
      </c>
    </row>
    <row r="1669" spans="1:54" x14ac:dyDescent="0.25">
      <c r="A1669" s="4"/>
      <c r="B1669" s="37"/>
      <c r="C1669" s="124"/>
      <c r="D1669" s="39"/>
      <c r="E1669" s="125"/>
      <c r="F1669" s="48"/>
      <c r="G1669" s="4"/>
      <c r="H1669" s="4"/>
      <c r="I1669" s="95" t="str">
        <f>IF($C1669="", "", IF(IFERROR(INDEX(Ingredients!$C$11:$C$310, MATCH($C1669, Ingredients!$B$11:$B$310, 0)), "")="", "", IFERROR(INDEX(Ingredients!$C$11:$C$310, MATCH($C1669, Ingredients!$B$11:$B$310, 0)), "")))</f>
        <v/>
      </c>
      <c r="J1669" s="73" t="str">
        <f>IF($B1669="", "", IF(IFERROR(INDEX(Meals!$C$11:$C$260, MATCH($B1669, Meals!$B$11:$B$260, 0)), "")="", "", IFERROR(INDEX(Meals!$C$11:$C$260, MATCH($B1669, Meals!$B$11:$B$260, 0)), "")))</f>
        <v/>
      </c>
      <c r="K1669" s="4"/>
      <c r="L1669" s="72" t="str">
        <f t="shared" si="382"/>
        <v/>
      </c>
      <c r="M1669" s="73" t="str">
        <f t="shared" si="383"/>
        <v/>
      </c>
      <c r="N1669" s="4"/>
      <c r="O1669" s="78" t="str">
        <f t="shared" si="384"/>
        <v/>
      </c>
      <c r="P1669" s="79" t="str">
        <f t="shared" si="385"/>
        <v/>
      </c>
      <c r="Q1669" s="4"/>
      <c r="R1669" s="90" t="str">
        <f t="shared" si="386"/>
        <v/>
      </c>
      <c r="S1669" s="4"/>
      <c r="Y1669" s="18" t="str">
        <f t="shared" si="387"/>
        <v/>
      </c>
      <c r="AA1669" s="18" t="str">
        <f t="shared" si="378"/>
        <v/>
      </c>
      <c r="AB1669" s="18" t="str">
        <f t="shared" si="379"/>
        <v/>
      </c>
      <c r="AC1669" s="18" t="str">
        <f t="shared" si="388"/>
        <v/>
      </c>
      <c r="AD1669" s="18" t="str">
        <f t="shared" si="388"/>
        <v/>
      </c>
      <c r="AE1669" s="18" t="str">
        <f t="shared" si="389"/>
        <v/>
      </c>
      <c r="AG1669" s="95" t="str">
        <f>IF($C1669="", "", IF(IFERROR(INDEX(Ingredients!C$11:C$310, MATCH($C1669, Ingredients!$B$11:$B$310, 0)), "")="", "", IFERROR(INDEX(Ingredients!C$11:C$310, MATCH($C1669, Ingredients!$B$11:$B$310, 0)), "")))</f>
        <v/>
      </c>
      <c r="AH1669" s="105" t="str">
        <f>IF($C1669="", "", IF(IFERROR(INDEX(Ingredients!D$11:D$310, MATCH($C1669, Ingredients!$B$11:$B$310, 0)), "")="", "", IFERROR(INDEX(Ingredients!D$11:D$310, MATCH($C1669, Ingredients!$B$11:$B$310, 0)), "")))</f>
        <v/>
      </c>
      <c r="AI1669" s="106" t="str">
        <f>IF($C1669="", "", IF(IFERROR(INDEX(Ingredients!E$11:E$310, MATCH($C1669, Ingredients!$B$11:$B$310, 0)), "")="", "", IFERROR(INDEX(Ingredients!E$11:E$310, MATCH($C1669, Ingredients!$B$11:$B$310, 0)), "")))</f>
        <v/>
      </c>
      <c r="AJ1669" s="108" t="str">
        <f>IF($C1669="", "", IF(IFERROR(INDEX(Ingredients!F$11:F$310, MATCH($C1669, Ingredients!$B$11:$B$310, 0)), "")="", "", IFERROR(INDEX(Ingredients!F$11:F$310, MATCH($C1669, Ingredients!$B$11:$B$310, 0)), "")))</f>
        <v/>
      </c>
      <c r="AK1669" s="106" t="str">
        <f>IF($C1669="", "", IF(IFERROR(INDEX(Ingredients!G$11:G$310, MATCH($C1669, Ingredients!$B$11:$B$310, 0)), "")="", "", IFERROR(INDEX(Ingredients!G$11:G$310, MATCH($C1669, Ingredients!$B$11:$B$310, 0)), "")))</f>
        <v/>
      </c>
      <c r="AL1669" s="79" t="str">
        <f>IF($C1669="", "", IF(IFERROR(INDEX(Ingredients!H$11:H$310, MATCH($C1669, Ingredients!$B$11:$B$310, 0)), "")="", "", IFERROR(INDEX(Ingredients!H$11:H$310, MATCH($C1669, Ingredients!$B$11:$B$310, 0)), "")))</f>
        <v/>
      </c>
      <c r="AN1669" s="83" t="str">
        <f t="shared" si="380"/>
        <v/>
      </c>
      <c r="AP1669" s="114" t="str">
        <f t="shared" si="390"/>
        <v/>
      </c>
      <c r="AR1669" s="117" t="str">
        <f>IF($C1669="", "", IF(IFERROR(INDEX(Ingredients!$AI$11:$AI$310, MATCH($C1669, Ingredients!$B$11:$B$310, 0)), "")="", "", IFERROR(INDEX(Ingredients!$AI$11:$AI$310, MATCH($C1669, Ingredients!$B$11:$B$310, 0)), "")))</f>
        <v/>
      </c>
      <c r="AT1669" s="120" t="str">
        <f t="shared" si="391"/>
        <v/>
      </c>
      <c r="AV1669" s="90" t="str">
        <f t="shared" si="381"/>
        <v/>
      </c>
      <c r="AX1669" s="90" t="str">
        <f>IF($AV1669="", "", COUNTIF($AV$11:$AV$5010, "&lt;"&amp;$AV1669)+1+COUNTIF($AV$11:$AV1669, $AV1669)-1)</f>
        <v/>
      </c>
      <c r="AZ1669" s="111" t="str">
        <f>IF($B1669="", "", SUMIF('Shopping List'!$AV$11:$AV$25, $B1669, 'Shopping List'!$BN$11:$BN$25))</f>
        <v/>
      </c>
      <c r="BB1669" s="117" t="str">
        <f t="shared" si="392"/>
        <v/>
      </c>
    </row>
    <row r="1670" spans="1:54" x14ac:dyDescent="0.25">
      <c r="A1670" s="4"/>
      <c r="B1670" s="37"/>
      <c r="C1670" s="124"/>
      <c r="D1670" s="39"/>
      <c r="E1670" s="125"/>
      <c r="F1670" s="48"/>
      <c r="G1670" s="4"/>
      <c r="H1670" s="4"/>
      <c r="I1670" s="95" t="str">
        <f>IF($C1670="", "", IF(IFERROR(INDEX(Ingredients!$C$11:$C$310, MATCH($C1670, Ingredients!$B$11:$B$310, 0)), "")="", "", IFERROR(INDEX(Ingredients!$C$11:$C$310, MATCH($C1670, Ingredients!$B$11:$B$310, 0)), "")))</f>
        <v/>
      </c>
      <c r="J1670" s="73" t="str">
        <f>IF($B1670="", "", IF(IFERROR(INDEX(Meals!$C$11:$C$260, MATCH($B1670, Meals!$B$11:$B$260, 0)), "")="", "", IFERROR(INDEX(Meals!$C$11:$C$260, MATCH($B1670, Meals!$B$11:$B$260, 0)), "")))</f>
        <v/>
      </c>
      <c r="K1670" s="4"/>
      <c r="L1670" s="72" t="str">
        <f t="shared" si="382"/>
        <v/>
      </c>
      <c r="M1670" s="73" t="str">
        <f t="shared" si="383"/>
        <v/>
      </c>
      <c r="N1670" s="4"/>
      <c r="O1670" s="78" t="str">
        <f t="shared" si="384"/>
        <v/>
      </c>
      <c r="P1670" s="79" t="str">
        <f t="shared" si="385"/>
        <v/>
      </c>
      <c r="Q1670" s="4"/>
      <c r="R1670" s="90" t="str">
        <f t="shared" si="386"/>
        <v/>
      </c>
      <c r="S1670" s="4"/>
      <c r="Y1670" s="18" t="str">
        <f t="shared" si="387"/>
        <v/>
      </c>
      <c r="AA1670" s="18" t="str">
        <f t="shared" si="378"/>
        <v/>
      </c>
      <c r="AB1670" s="18" t="str">
        <f t="shared" si="379"/>
        <v/>
      </c>
      <c r="AC1670" s="18" t="str">
        <f t="shared" si="388"/>
        <v/>
      </c>
      <c r="AD1670" s="18" t="str">
        <f t="shared" si="388"/>
        <v/>
      </c>
      <c r="AE1670" s="18" t="str">
        <f t="shared" si="389"/>
        <v/>
      </c>
      <c r="AG1670" s="95" t="str">
        <f>IF($C1670="", "", IF(IFERROR(INDEX(Ingredients!C$11:C$310, MATCH($C1670, Ingredients!$B$11:$B$310, 0)), "")="", "", IFERROR(INDEX(Ingredients!C$11:C$310, MATCH($C1670, Ingredients!$B$11:$B$310, 0)), "")))</f>
        <v/>
      </c>
      <c r="AH1670" s="105" t="str">
        <f>IF($C1670="", "", IF(IFERROR(INDEX(Ingredients!D$11:D$310, MATCH($C1670, Ingredients!$B$11:$B$310, 0)), "")="", "", IFERROR(INDEX(Ingredients!D$11:D$310, MATCH($C1670, Ingredients!$B$11:$B$310, 0)), "")))</f>
        <v/>
      </c>
      <c r="AI1670" s="106" t="str">
        <f>IF($C1670="", "", IF(IFERROR(INDEX(Ingredients!E$11:E$310, MATCH($C1670, Ingredients!$B$11:$B$310, 0)), "")="", "", IFERROR(INDEX(Ingredients!E$11:E$310, MATCH($C1670, Ingredients!$B$11:$B$310, 0)), "")))</f>
        <v/>
      </c>
      <c r="AJ1670" s="108" t="str">
        <f>IF($C1670="", "", IF(IFERROR(INDEX(Ingredients!F$11:F$310, MATCH($C1670, Ingredients!$B$11:$B$310, 0)), "")="", "", IFERROR(INDEX(Ingredients!F$11:F$310, MATCH($C1670, Ingredients!$B$11:$B$310, 0)), "")))</f>
        <v/>
      </c>
      <c r="AK1670" s="106" t="str">
        <f>IF($C1670="", "", IF(IFERROR(INDEX(Ingredients!G$11:G$310, MATCH($C1670, Ingredients!$B$11:$B$310, 0)), "")="", "", IFERROR(INDEX(Ingredients!G$11:G$310, MATCH($C1670, Ingredients!$B$11:$B$310, 0)), "")))</f>
        <v/>
      </c>
      <c r="AL1670" s="79" t="str">
        <f>IF($C1670="", "", IF(IFERROR(INDEX(Ingredients!H$11:H$310, MATCH($C1670, Ingredients!$B$11:$B$310, 0)), "")="", "", IFERROR(INDEX(Ingredients!H$11:H$310, MATCH($C1670, Ingredients!$B$11:$B$310, 0)), "")))</f>
        <v/>
      </c>
      <c r="AN1670" s="83" t="str">
        <f t="shared" si="380"/>
        <v/>
      </c>
      <c r="AP1670" s="114" t="str">
        <f t="shared" si="390"/>
        <v/>
      </c>
      <c r="AR1670" s="117" t="str">
        <f>IF($C1670="", "", IF(IFERROR(INDEX(Ingredients!$AI$11:$AI$310, MATCH($C1670, Ingredients!$B$11:$B$310, 0)), "")="", "", IFERROR(INDEX(Ingredients!$AI$11:$AI$310, MATCH($C1670, Ingredients!$B$11:$B$310, 0)), "")))</f>
        <v/>
      </c>
      <c r="AT1670" s="120" t="str">
        <f t="shared" si="391"/>
        <v/>
      </c>
      <c r="AV1670" s="90" t="str">
        <f t="shared" si="381"/>
        <v/>
      </c>
      <c r="AX1670" s="90" t="str">
        <f>IF($AV1670="", "", COUNTIF($AV$11:$AV$5010, "&lt;"&amp;$AV1670)+1+COUNTIF($AV$11:$AV1670, $AV1670)-1)</f>
        <v/>
      </c>
      <c r="AZ1670" s="111" t="str">
        <f>IF($B1670="", "", SUMIF('Shopping List'!$AV$11:$AV$25, $B1670, 'Shopping List'!$BN$11:$BN$25))</f>
        <v/>
      </c>
      <c r="BB1670" s="117" t="str">
        <f t="shared" si="392"/>
        <v/>
      </c>
    </row>
    <row r="1671" spans="1:54" x14ac:dyDescent="0.25">
      <c r="A1671" s="4"/>
      <c r="B1671" s="37"/>
      <c r="C1671" s="124"/>
      <c r="D1671" s="39"/>
      <c r="E1671" s="125"/>
      <c r="F1671" s="48"/>
      <c r="G1671" s="4"/>
      <c r="H1671" s="4"/>
      <c r="I1671" s="95" t="str">
        <f>IF($C1671="", "", IF(IFERROR(INDEX(Ingredients!$C$11:$C$310, MATCH($C1671, Ingredients!$B$11:$B$310, 0)), "")="", "", IFERROR(INDEX(Ingredients!$C$11:$C$310, MATCH($C1671, Ingredients!$B$11:$B$310, 0)), "")))</f>
        <v/>
      </c>
      <c r="J1671" s="73" t="str">
        <f>IF($B1671="", "", IF(IFERROR(INDEX(Meals!$C$11:$C$260, MATCH($B1671, Meals!$B$11:$B$260, 0)), "")="", "", IFERROR(INDEX(Meals!$C$11:$C$260, MATCH($B1671, Meals!$B$11:$B$260, 0)), "")))</f>
        <v/>
      </c>
      <c r="K1671" s="4"/>
      <c r="L1671" s="72" t="str">
        <f t="shared" si="382"/>
        <v/>
      </c>
      <c r="M1671" s="73" t="str">
        <f t="shared" si="383"/>
        <v/>
      </c>
      <c r="N1671" s="4"/>
      <c r="O1671" s="78" t="str">
        <f t="shared" si="384"/>
        <v/>
      </c>
      <c r="P1671" s="79" t="str">
        <f t="shared" si="385"/>
        <v/>
      </c>
      <c r="Q1671" s="4"/>
      <c r="R1671" s="90" t="str">
        <f t="shared" si="386"/>
        <v/>
      </c>
      <c r="S1671" s="4"/>
      <c r="Y1671" s="18" t="str">
        <f t="shared" si="387"/>
        <v/>
      </c>
      <c r="AA1671" s="18" t="str">
        <f t="shared" si="378"/>
        <v/>
      </c>
      <c r="AB1671" s="18" t="str">
        <f t="shared" si="379"/>
        <v/>
      </c>
      <c r="AC1671" s="18" t="str">
        <f t="shared" si="388"/>
        <v/>
      </c>
      <c r="AD1671" s="18" t="str">
        <f t="shared" si="388"/>
        <v/>
      </c>
      <c r="AE1671" s="18" t="str">
        <f t="shared" si="389"/>
        <v/>
      </c>
      <c r="AG1671" s="95" t="str">
        <f>IF($C1671="", "", IF(IFERROR(INDEX(Ingredients!C$11:C$310, MATCH($C1671, Ingredients!$B$11:$B$310, 0)), "")="", "", IFERROR(INDEX(Ingredients!C$11:C$310, MATCH($C1671, Ingredients!$B$11:$B$310, 0)), "")))</f>
        <v/>
      </c>
      <c r="AH1671" s="105" t="str">
        <f>IF($C1671="", "", IF(IFERROR(INDEX(Ingredients!D$11:D$310, MATCH($C1671, Ingredients!$B$11:$B$310, 0)), "")="", "", IFERROR(INDEX(Ingredients!D$11:D$310, MATCH($C1671, Ingredients!$B$11:$B$310, 0)), "")))</f>
        <v/>
      </c>
      <c r="AI1671" s="106" t="str">
        <f>IF($C1671="", "", IF(IFERROR(INDEX(Ingredients!E$11:E$310, MATCH($C1671, Ingredients!$B$11:$B$310, 0)), "")="", "", IFERROR(INDEX(Ingredients!E$11:E$310, MATCH($C1671, Ingredients!$B$11:$B$310, 0)), "")))</f>
        <v/>
      </c>
      <c r="AJ1671" s="108" t="str">
        <f>IF($C1671="", "", IF(IFERROR(INDEX(Ingredients!F$11:F$310, MATCH($C1671, Ingredients!$B$11:$B$310, 0)), "")="", "", IFERROR(INDEX(Ingredients!F$11:F$310, MATCH($C1671, Ingredients!$B$11:$B$310, 0)), "")))</f>
        <v/>
      </c>
      <c r="AK1671" s="106" t="str">
        <f>IF($C1671="", "", IF(IFERROR(INDEX(Ingredients!G$11:G$310, MATCH($C1671, Ingredients!$B$11:$B$310, 0)), "")="", "", IFERROR(INDEX(Ingredients!G$11:G$310, MATCH($C1671, Ingredients!$B$11:$B$310, 0)), "")))</f>
        <v/>
      </c>
      <c r="AL1671" s="79" t="str">
        <f>IF($C1671="", "", IF(IFERROR(INDEX(Ingredients!H$11:H$310, MATCH($C1671, Ingredients!$B$11:$B$310, 0)), "")="", "", IFERROR(INDEX(Ingredients!H$11:H$310, MATCH($C1671, Ingredients!$B$11:$B$310, 0)), "")))</f>
        <v/>
      </c>
      <c r="AN1671" s="83" t="str">
        <f t="shared" si="380"/>
        <v/>
      </c>
      <c r="AP1671" s="114" t="str">
        <f t="shared" si="390"/>
        <v/>
      </c>
      <c r="AR1671" s="117" t="str">
        <f>IF($C1671="", "", IF(IFERROR(INDEX(Ingredients!$AI$11:$AI$310, MATCH($C1671, Ingredients!$B$11:$B$310, 0)), "")="", "", IFERROR(INDEX(Ingredients!$AI$11:$AI$310, MATCH($C1671, Ingredients!$B$11:$B$310, 0)), "")))</f>
        <v/>
      </c>
      <c r="AT1671" s="120" t="str">
        <f t="shared" si="391"/>
        <v/>
      </c>
      <c r="AV1671" s="90" t="str">
        <f t="shared" si="381"/>
        <v/>
      </c>
      <c r="AX1671" s="90" t="str">
        <f>IF($AV1671="", "", COUNTIF($AV$11:$AV$5010, "&lt;"&amp;$AV1671)+1+COUNTIF($AV$11:$AV1671, $AV1671)-1)</f>
        <v/>
      </c>
      <c r="AZ1671" s="111" t="str">
        <f>IF($B1671="", "", SUMIF('Shopping List'!$AV$11:$AV$25, $B1671, 'Shopping List'!$BN$11:$BN$25))</f>
        <v/>
      </c>
      <c r="BB1671" s="117" t="str">
        <f t="shared" si="392"/>
        <v/>
      </c>
    </row>
    <row r="1672" spans="1:54" x14ac:dyDescent="0.25">
      <c r="A1672" s="4"/>
      <c r="B1672" s="37"/>
      <c r="C1672" s="124"/>
      <c r="D1672" s="39"/>
      <c r="E1672" s="125"/>
      <c r="F1672" s="48"/>
      <c r="G1672" s="4"/>
      <c r="H1672" s="4"/>
      <c r="I1672" s="95" t="str">
        <f>IF($C1672="", "", IF(IFERROR(INDEX(Ingredients!$C$11:$C$310, MATCH($C1672, Ingredients!$B$11:$B$310, 0)), "")="", "", IFERROR(INDEX(Ingredients!$C$11:$C$310, MATCH($C1672, Ingredients!$B$11:$B$310, 0)), "")))</f>
        <v/>
      </c>
      <c r="J1672" s="73" t="str">
        <f>IF($B1672="", "", IF(IFERROR(INDEX(Meals!$C$11:$C$260, MATCH($B1672, Meals!$B$11:$B$260, 0)), "")="", "", IFERROR(INDEX(Meals!$C$11:$C$260, MATCH($B1672, Meals!$B$11:$B$260, 0)), "")))</f>
        <v/>
      </c>
      <c r="K1672" s="4"/>
      <c r="L1672" s="72" t="str">
        <f t="shared" si="382"/>
        <v/>
      </c>
      <c r="M1672" s="73" t="str">
        <f t="shared" si="383"/>
        <v/>
      </c>
      <c r="N1672" s="4"/>
      <c r="O1672" s="78" t="str">
        <f t="shared" si="384"/>
        <v/>
      </c>
      <c r="P1672" s="79" t="str">
        <f t="shared" si="385"/>
        <v/>
      </c>
      <c r="Q1672" s="4"/>
      <c r="R1672" s="90" t="str">
        <f t="shared" si="386"/>
        <v/>
      </c>
      <c r="S1672" s="4"/>
      <c r="Y1672" s="18" t="str">
        <f t="shared" si="387"/>
        <v/>
      </c>
      <c r="AA1672" s="18" t="str">
        <f t="shared" si="378"/>
        <v/>
      </c>
      <c r="AB1672" s="18" t="str">
        <f t="shared" si="379"/>
        <v/>
      </c>
      <c r="AC1672" s="18" t="str">
        <f t="shared" si="388"/>
        <v/>
      </c>
      <c r="AD1672" s="18" t="str">
        <f t="shared" si="388"/>
        <v/>
      </c>
      <c r="AE1672" s="18" t="str">
        <f t="shared" si="389"/>
        <v/>
      </c>
      <c r="AG1672" s="95" t="str">
        <f>IF($C1672="", "", IF(IFERROR(INDEX(Ingredients!C$11:C$310, MATCH($C1672, Ingredients!$B$11:$B$310, 0)), "")="", "", IFERROR(INDEX(Ingredients!C$11:C$310, MATCH($C1672, Ingredients!$B$11:$B$310, 0)), "")))</f>
        <v/>
      </c>
      <c r="AH1672" s="105" t="str">
        <f>IF($C1672="", "", IF(IFERROR(INDEX(Ingredients!D$11:D$310, MATCH($C1672, Ingredients!$B$11:$B$310, 0)), "")="", "", IFERROR(INDEX(Ingredients!D$11:D$310, MATCH($C1672, Ingredients!$B$11:$B$310, 0)), "")))</f>
        <v/>
      </c>
      <c r="AI1672" s="106" t="str">
        <f>IF($C1672="", "", IF(IFERROR(INDEX(Ingredients!E$11:E$310, MATCH($C1672, Ingredients!$B$11:$B$310, 0)), "")="", "", IFERROR(INDEX(Ingredients!E$11:E$310, MATCH($C1672, Ingredients!$B$11:$B$310, 0)), "")))</f>
        <v/>
      </c>
      <c r="AJ1672" s="108" t="str">
        <f>IF($C1672="", "", IF(IFERROR(INDEX(Ingredients!F$11:F$310, MATCH($C1672, Ingredients!$B$11:$B$310, 0)), "")="", "", IFERROR(INDEX(Ingredients!F$11:F$310, MATCH($C1672, Ingredients!$B$11:$B$310, 0)), "")))</f>
        <v/>
      </c>
      <c r="AK1672" s="106" t="str">
        <f>IF($C1672="", "", IF(IFERROR(INDEX(Ingredients!G$11:G$310, MATCH($C1672, Ingredients!$B$11:$B$310, 0)), "")="", "", IFERROR(INDEX(Ingredients!G$11:G$310, MATCH($C1672, Ingredients!$B$11:$B$310, 0)), "")))</f>
        <v/>
      </c>
      <c r="AL1672" s="79" t="str">
        <f>IF($C1672="", "", IF(IFERROR(INDEX(Ingredients!H$11:H$310, MATCH($C1672, Ingredients!$B$11:$B$310, 0)), "")="", "", IFERROR(INDEX(Ingredients!H$11:H$310, MATCH($C1672, Ingredients!$B$11:$B$310, 0)), "")))</f>
        <v/>
      </c>
      <c r="AN1672" s="83" t="str">
        <f t="shared" si="380"/>
        <v/>
      </c>
      <c r="AP1672" s="114" t="str">
        <f t="shared" si="390"/>
        <v/>
      </c>
      <c r="AR1672" s="117" t="str">
        <f>IF($C1672="", "", IF(IFERROR(INDEX(Ingredients!$AI$11:$AI$310, MATCH($C1672, Ingredients!$B$11:$B$310, 0)), "")="", "", IFERROR(INDEX(Ingredients!$AI$11:$AI$310, MATCH($C1672, Ingredients!$B$11:$B$310, 0)), "")))</f>
        <v/>
      </c>
      <c r="AT1672" s="120" t="str">
        <f t="shared" si="391"/>
        <v/>
      </c>
      <c r="AV1672" s="90" t="str">
        <f t="shared" si="381"/>
        <v/>
      </c>
      <c r="AX1672" s="90" t="str">
        <f>IF($AV1672="", "", COUNTIF($AV$11:$AV$5010, "&lt;"&amp;$AV1672)+1+COUNTIF($AV$11:$AV1672, $AV1672)-1)</f>
        <v/>
      </c>
      <c r="AZ1672" s="111" t="str">
        <f>IF($B1672="", "", SUMIF('Shopping List'!$AV$11:$AV$25, $B1672, 'Shopping List'!$BN$11:$BN$25))</f>
        <v/>
      </c>
      <c r="BB1672" s="117" t="str">
        <f t="shared" si="392"/>
        <v/>
      </c>
    </row>
    <row r="1673" spans="1:54" x14ac:dyDescent="0.25">
      <c r="A1673" s="4"/>
      <c r="B1673" s="37"/>
      <c r="C1673" s="124"/>
      <c r="D1673" s="39"/>
      <c r="E1673" s="125"/>
      <c r="F1673" s="48"/>
      <c r="G1673" s="4"/>
      <c r="H1673" s="4"/>
      <c r="I1673" s="95" t="str">
        <f>IF($C1673="", "", IF(IFERROR(INDEX(Ingredients!$C$11:$C$310, MATCH($C1673, Ingredients!$B$11:$B$310, 0)), "")="", "", IFERROR(INDEX(Ingredients!$C$11:$C$310, MATCH($C1673, Ingredients!$B$11:$B$310, 0)), "")))</f>
        <v/>
      </c>
      <c r="J1673" s="73" t="str">
        <f>IF($B1673="", "", IF(IFERROR(INDEX(Meals!$C$11:$C$260, MATCH($B1673, Meals!$B$11:$B$260, 0)), "")="", "", IFERROR(INDEX(Meals!$C$11:$C$260, MATCH($B1673, Meals!$B$11:$B$260, 0)), "")))</f>
        <v/>
      </c>
      <c r="K1673" s="4"/>
      <c r="L1673" s="72" t="str">
        <f t="shared" si="382"/>
        <v/>
      </c>
      <c r="M1673" s="73" t="str">
        <f t="shared" si="383"/>
        <v/>
      </c>
      <c r="N1673" s="4"/>
      <c r="O1673" s="78" t="str">
        <f t="shared" si="384"/>
        <v/>
      </c>
      <c r="P1673" s="79" t="str">
        <f t="shared" si="385"/>
        <v/>
      </c>
      <c r="Q1673" s="4"/>
      <c r="R1673" s="90" t="str">
        <f t="shared" si="386"/>
        <v/>
      </c>
      <c r="S1673" s="4"/>
      <c r="Y1673" s="18" t="str">
        <f t="shared" si="387"/>
        <v/>
      </c>
      <c r="AA1673" s="18" t="str">
        <f t="shared" si="378"/>
        <v/>
      </c>
      <c r="AB1673" s="18" t="str">
        <f t="shared" si="379"/>
        <v/>
      </c>
      <c r="AC1673" s="18" t="str">
        <f t="shared" si="388"/>
        <v/>
      </c>
      <c r="AD1673" s="18" t="str">
        <f t="shared" si="388"/>
        <v/>
      </c>
      <c r="AE1673" s="18" t="str">
        <f t="shared" si="389"/>
        <v/>
      </c>
      <c r="AG1673" s="95" t="str">
        <f>IF($C1673="", "", IF(IFERROR(INDEX(Ingredients!C$11:C$310, MATCH($C1673, Ingredients!$B$11:$B$310, 0)), "")="", "", IFERROR(INDEX(Ingredients!C$11:C$310, MATCH($C1673, Ingredients!$B$11:$B$310, 0)), "")))</f>
        <v/>
      </c>
      <c r="AH1673" s="105" t="str">
        <f>IF($C1673="", "", IF(IFERROR(INDEX(Ingredients!D$11:D$310, MATCH($C1673, Ingredients!$B$11:$B$310, 0)), "")="", "", IFERROR(INDEX(Ingredients!D$11:D$310, MATCH($C1673, Ingredients!$B$11:$B$310, 0)), "")))</f>
        <v/>
      </c>
      <c r="AI1673" s="106" t="str">
        <f>IF($C1673="", "", IF(IFERROR(INDEX(Ingredients!E$11:E$310, MATCH($C1673, Ingredients!$B$11:$B$310, 0)), "")="", "", IFERROR(INDEX(Ingredients!E$11:E$310, MATCH($C1673, Ingredients!$B$11:$B$310, 0)), "")))</f>
        <v/>
      </c>
      <c r="AJ1673" s="108" t="str">
        <f>IF($C1673="", "", IF(IFERROR(INDEX(Ingredients!F$11:F$310, MATCH($C1673, Ingredients!$B$11:$B$310, 0)), "")="", "", IFERROR(INDEX(Ingredients!F$11:F$310, MATCH($C1673, Ingredients!$B$11:$B$310, 0)), "")))</f>
        <v/>
      </c>
      <c r="AK1673" s="106" t="str">
        <f>IF($C1673="", "", IF(IFERROR(INDEX(Ingredients!G$11:G$310, MATCH($C1673, Ingredients!$B$11:$B$310, 0)), "")="", "", IFERROR(INDEX(Ingredients!G$11:G$310, MATCH($C1673, Ingredients!$B$11:$B$310, 0)), "")))</f>
        <v/>
      </c>
      <c r="AL1673" s="79" t="str">
        <f>IF($C1673="", "", IF(IFERROR(INDEX(Ingredients!H$11:H$310, MATCH($C1673, Ingredients!$B$11:$B$310, 0)), "")="", "", IFERROR(INDEX(Ingredients!H$11:H$310, MATCH($C1673, Ingredients!$B$11:$B$310, 0)), "")))</f>
        <v/>
      </c>
      <c r="AN1673" s="83" t="str">
        <f t="shared" si="380"/>
        <v/>
      </c>
      <c r="AP1673" s="114" t="str">
        <f t="shared" si="390"/>
        <v/>
      </c>
      <c r="AR1673" s="117" t="str">
        <f>IF($C1673="", "", IF(IFERROR(INDEX(Ingredients!$AI$11:$AI$310, MATCH($C1673, Ingredients!$B$11:$B$310, 0)), "")="", "", IFERROR(INDEX(Ingredients!$AI$11:$AI$310, MATCH($C1673, Ingredients!$B$11:$B$310, 0)), "")))</f>
        <v/>
      </c>
      <c r="AT1673" s="120" t="str">
        <f t="shared" si="391"/>
        <v/>
      </c>
      <c r="AV1673" s="90" t="str">
        <f t="shared" si="381"/>
        <v/>
      </c>
      <c r="AX1673" s="90" t="str">
        <f>IF($AV1673="", "", COUNTIF($AV$11:$AV$5010, "&lt;"&amp;$AV1673)+1+COUNTIF($AV$11:$AV1673, $AV1673)-1)</f>
        <v/>
      </c>
      <c r="AZ1673" s="111" t="str">
        <f>IF($B1673="", "", SUMIF('Shopping List'!$AV$11:$AV$25, $B1673, 'Shopping List'!$BN$11:$BN$25))</f>
        <v/>
      </c>
      <c r="BB1673" s="117" t="str">
        <f t="shared" si="392"/>
        <v/>
      </c>
    </row>
    <row r="1674" spans="1:54" x14ac:dyDescent="0.25">
      <c r="A1674" s="4"/>
      <c r="B1674" s="37"/>
      <c r="C1674" s="124"/>
      <c r="D1674" s="39"/>
      <c r="E1674" s="125"/>
      <c r="F1674" s="48"/>
      <c r="G1674" s="4"/>
      <c r="H1674" s="4"/>
      <c r="I1674" s="95" t="str">
        <f>IF($C1674="", "", IF(IFERROR(INDEX(Ingredients!$C$11:$C$310, MATCH($C1674, Ingredients!$B$11:$B$310, 0)), "")="", "", IFERROR(INDEX(Ingredients!$C$11:$C$310, MATCH($C1674, Ingredients!$B$11:$B$310, 0)), "")))</f>
        <v/>
      </c>
      <c r="J1674" s="73" t="str">
        <f>IF($B1674="", "", IF(IFERROR(INDEX(Meals!$C$11:$C$260, MATCH($B1674, Meals!$B$11:$B$260, 0)), "")="", "", IFERROR(INDEX(Meals!$C$11:$C$260, MATCH($B1674, Meals!$B$11:$B$260, 0)), "")))</f>
        <v/>
      </c>
      <c r="K1674" s="4"/>
      <c r="L1674" s="72" t="str">
        <f t="shared" si="382"/>
        <v/>
      </c>
      <c r="M1674" s="73" t="str">
        <f t="shared" si="383"/>
        <v/>
      </c>
      <c r="N1674" s="4"/>
      <c r="O1674" s="78" t="str">
        <f t="shared" si="384"/>
        <v/>
      </c>
      <c r="P1674" s="79" t="str">
        <f t="shared" si="385"/>
        <v/>
      </c>
      <c r="Q1674" s="4"/>
      <c r="R1674" s="90" t="str">
        <f t="shared" si="386"/>
        <v/>
      </c>
      <c r="S1674" s="4"/>
      <c r="Y1674" s="18" t="str">
        <f t="shared" si="387"/>
        <v/>
      </c>
      <c r="AA1674" s="18" t="str">
        <f t="shared" si="378"/>
        <v/>
      </c>
      <c r="AB1674" s="18" t="str">
        <f t="shared" si="379"/>
        <v/>
      </c>
      <c r="AC1674" s="18" t="str">
        <f t="shared" si="388"/>
        <v/>
      </c>
      <c r="AD1674" s="18" t="str">
        <f t="shared" si="388"/>
        <v/>
      </c>
      <c r="AE1674" s="18" t="str">
        <f t="shared" si="389"/>
        <v/>
      </c>
      <c r="AG1674" s="95" t="str">
        <f>IF($C1674="", "", IF(IFERROR(INDEX(Ingredients!C$11:C$310, MATCH($C1674, Ingredients!$B$11:$B$310, 0)), "")="", "", IFERROR(INDEX(Ingredients!C$11:C$310, MATCH($C1674, Ingredients!$B$11:$B$310, 0)), "")))</f>
        <v/>
      </c>
      <c r="AH1674" s="105" t="str">
        <f>IF($C1674="", "", IF(IFERROR(INDEX(Ingredients!D$11:D$310, MATCH($C1674, Ingredients!$B$11:$B$310, 0)), "")="", "", IFERROR(INDEX(Ingredients!D$11:D$310, MATCH($C1674, Ingredients!$B$11:$B$310, 0)), "")))</f>
        <v/>
      </c>
      <c r="AI1674" s="106" t="str">
        <f>IF($C1674="", "", IF(IFERROR(INDEX(Ingredients!E$11:E$310, MATCH($C1674, Ingredients!$B$11:$B$310, 0)), "")="", "", IFERROR(INDEX(Ingredients!E$11:E$310, MATCH($C1674, Ingredients!$B$11:$B$310, 0)), "")))</f>
        <v/>
      </c>
      <c r="AJ1674" s="108" t="str">
        <f>IF($C1674="", "", IF(IFERROR(INDEX(Ingredients!F$11:F$310, MATCH($C1674, Ingredients!$B$11:$B$310, 0)), "")="", "", IFERROR(INDEX(Ingredients!F$11:F$310, MATCH($C1674, Ingredients!$B$11:$B$310, 0)), "")))</f>
        <v/>
      </c>
      <c r="AK1674" s="106" t="str">
        <f>IF($C1674="", "", IF(IFERROR(INDEX(Ingredients!G$11:G$310, MATCH($C1674, Ingredients!$B$11:$B$310, 0)), "")="", "", IFERROR(INDEX(Ingredients!G$11:G$310, MATCH($C1674, Ingredients!$B$11:$B$310, 0)), "")))</f>
        <v/>
      </c>
      <c r="AL1674" s="79" t="str">
        <f>IF($C1674="", "", IF(IFERROR(INDEX(Ingredients!H$11:H$310, MATCH($C1674, Ingredients!$B$11:$B$310, 0)), "")="", "", IFERROR(INDEX(Ingredients!H$11:H$310, MATCH($C1674, Ingredients!$B$11:$B$310, 0)), "")))</f>
        <v/>
      </c>
      <c r="AN1674" s="83" t="str">
        <f t="shared" si="380"/>
        <v/>
      </c>
      <c r="AP1674" s="114" t="str">
        <f t="shared" si="390"/>
        <v/>
      </c>
      <c r="AR1674" s="117" t="str">
        <f>IF($C1674="", "", IF(IFERROR(INDEX(Ingredients!$AI$11:$AI$310, MATCH($C1674, Ingredients!$B$11:$B$310, 0)), "")="", "", IFERROR(INDEX(Ingredients!$AI$11:$AI$310, MATCH($C1674, Ingredients!$B$11:$B$310, 0)), "")))</f>
        <v/>
      </c>
      <c r="AT1674" s="120" t="str">
        <f t="shared" si="391"/>
        <v/>
      </c>
      <c r="AV1674" s="90" t="str">
        <f t="shared" si="381"/>
        <v/>
      </c>
      <c r="AX1674" s="90" t="str">
        <f>IF($AV1674="", "", COUNTIF($AV$11:$AV$5010, "&lt;"&amp;$AV1674)+1+COUNTIF($AV$11:$AV1674, $AV1674)-1)</f>
        <v/>
      </c>
      <c r="AZ1674" s="111" t="str">
        <f>IF($B1674="", "", SUMIF('Shopping List'!$AV$11:$AV$25, $B1674, 'Shopping List'!$BN$11:$BN$25))</f>
        <v/>
      </c>
      <c r="BB1674" s="117" t="str">
        <f t="shared" si="392"/>
        <v/>
      </c>
    </row>
    <row r="1675" spans="1:54" x14ac:dyDescent="0.25">
      <c r="A1675" s="4"/>
      <c r="B1675" s="37"/>
      <c r="C1675" s="124"/>
      <c r="D1675" s="39"/>
      <c r="E1675" s="125"/>
      <c r="F1675" s="48"/>
      <c r="G1675" s="4"/>
      <c r="H1675" s="4"/>
      <c r="I1675" s="95" t="str">
        <f>IF($C1675="", "", IF(IFERROR(INDEX(Ingredients!$C$11:$C$310, MATCH($C1675, Ingredients!$B$11:$B$310, 0)), "")="", "", IFERROR(INDEX(Ingredients!$C$11:$C$310, MATCH($C1675, Ingredients!$B$11:$B$310, 0)), "")))</f>
        <v/>
      </c>
      <c r="J1675" s="73" t="str">
        <f>IF($B1675="", "", IF(IFERROR(INDEX(Meals!$C$11:$C$260, MATCH($B1675, Meals!$B$11:$B$260, 0)), "")="", "", IFERROR(INDEX(Meals!$C$11:$C$260, MATCH($B1675, Meals!$B$11:$B$260, 0)), "")))</f>
        <v/>
      </c>
      <c r="K1675" s="4"/>
      <c r="L1675" s="72" t="str">
        <f t="shared" si="382"/>
        <v/>
      </c>
      <c r="M1675" s="73" t="str">
        <f t="shared" si="383"/>
        <v/>
      </c>
      <c r="N1675" s="4"/>
      <c r="O1675" s="78" t="str">
        <f t="shared" si="384"/>
        <v/>
      </c>
      <c r="P1675" s="79" t="str">
        <f t="shared" si="385"/>
        <v/>
      </c>
      <c r="Q1675" s="4"/>
      <c r="R1675" s="90" t="str">
        <f t="shared" si="386"/>
        <v/>
      </c>
      <c r="S1675" s="4"/>
      <c r="Y1675" s="18" t="str">
        <f t="shared" si="387"/>
        <v/>
      </c>
      <c r="AA1675" s="18" t="str">
        <f t="shared" ref="AA1675:AA1738" si="393">IF($Y1675="", "", IF(AND(AA$5="X", B1675=""), $Y$6, IF(AND(NOT(B1675=""), COUNTIF(V$11:V$260, B1675)=0), $Y$7, "")))</f>
        <v/>
      </c>
      <c r="AB1675" s="18" t="str">
        <f t="shared" ref="AB1675:AB1738" si="394">IF($Y1675="", "", IF(AND(AB$5="X", C1675=""), $Y$6, IF(AND(NOT(C1675=""), COUNTIF(W$11:W$310, C1675)=0), $Y$7, "")))</f>
        <v/>
      </c>
      <c r="AC1675" s="18" t="str">
        <f t="shared" si="388"/>
        <v/>
      </c>
      <c r="AD1675" s="18" t="str">
        <f t="shared" si="388"/>
        <v/>
      </c>
      <c r="AE1675" s="18" t="str">
        <f t="shared" si="389"/>
        <v/>
      </c>
      <c r="AG1675" s="95" t="str">
        <f>IF($C1675="", "", IF(IFERROR(INDEX(Ingredients!C$11:C$310, MATCH($C1675, Ingredients!$B$11:$B$310, 0)), "")="", "", IFERROR(INDEX(Ingredients!C$11:C$310, MATCH($C1675, Ingredients!$B$11:$B$310, 0)), "")))</f>
        <v/>
      </c>
      <c r="AH1675" s="105" t="str">
        <f>IF($C1675="", "", IF(IFERROR(INDEX(Ingredients!D$11:D$310, MATCH($C1675, Ingredients!$B$11:$B$310, 0)), "")="", "", IFERROR(INDEX(Ingredients!D$11:D$310, MATCH($C1675, Ingredients!$B$11:$B$310, 0)), "")))</f>
        <v/>
      </c>
      <c r="AI1675" s="106" t="str">
        <f>IF($C1675="", "", IF(IFERROR(INDEX(Ingredients!E$11:E$310, MATCH($C1675, Ingredients!$B$11:$B$310, 0)), "")="", "", IFERROR(INDEX(Ingredients!E$11:E$310, MATCH($C1675, Ingredients!$B$11:$B$310, 0)), "")))</f>
        <v/>
      </c>
      <c r="AJ1675" s="108" t="str">
        <f>IF($C1675="", "", IF(IFERROR(INDEX(Ingredients!F$11:F$310, MATCH($C1675, Ingredients!$B$11:$B$310, 0)), "")="", "", IFERROR(INDEX(Ingredients!F$11:F$310, MATCH($C1675, Ingredients!$B$11:$B$310, 0)), "")))</f>
        <v/>
      </c>
      <c r="AK1675" s="106" t="str">
        <f>IF($C1675="", "", IF(IFERROR(INDEX(Ingredients!G$11:G$310, MATCH($C1675, Ingredients!$B$11:$B$310, 0)), "")="", "", IFERROR(INDEX(Ingredients!G$11:G$310, MATCH($C1675, Ingredients!$B$11:$B$310, 0)), "")))</f>
        <v/>
      </c>
      <c r="AL1675" s="79" t="str">
        <f>IF($C1675="", "", IF(IFERROR(INDEX(Ingredients!H$11:H$310, MATCH($C1675, Ingredients!$B$11:$B$310, 0)), "")="", "", IFERROR(INDEX(Ingredients!H$11:H$310, MATCH($C1675, Ingredients!$B$11:$B$310, 0)), "")))</f>
        <v/>
      </c>
      <c r="AN1675" s="83" t="str">
        <f t="shared" ref="AN1675:AN1738" si="395">IF($D1675="", "", IFERROR(IF($AK1675=$AI1675, $AJ1675/$AH1675, $AJ1675), ""))</f>
        <v/>
      </c>
      <c r="AP1675" s="114" t="str">
        <f t="shared" si="390"/>
        <v/>
      </c>
      <c r="AR1675" s="117" t="str">
        <f>IF($C1675="", "", IF(IFERROR(INDEX(Ingredients!$AI$11:$AI$310, MATCH($C1675, Ingredients!$B$11:$B$310, 0)), "")="", "", IFERROR(INDEX(Ingredients!$AI$11:$AI$310, MATCH($C1675, Ingredients!$B$11:$B$310, 0)), "")))</f>
        <v/>
      </c>
      <c r="AT1675" s="120" t="str">
        <f t="shared" si="391"/>
        <v/>
      </c>
      <c r="AV1675" s="90" t="str">
        <f t="shared" ref="AV1675:AV1738" si="396">IF($AT$8="", "", IF($B1675=$AT$8, $E1675, ""))</f>
        <v/>
      </c>
      <c r="AX1675" s="90" t="str">
        <f>IF($AV1675="", "", COUNTIF($AV$11:$AV$5010, "&lt;"&amp;$AV1675)+1+COUNTIF($AV$11:$AV1675, $AV1675)-1)</f>
        <v/>
      </c>
      <c r="AZ1675" s="111" t="str">
        <f>IF($B1675="", "", SUMIF('Shopping List'!$AV$11:$AV$25, $B1675, 'Shopping List'!$BN$11:$BN$25))</f>
        <v/>
      </c>
      <c r="BB1675" s="117" t="str">
        <f t="shared" si="392"/>
        <v/>
      </c>
    </row>
    <row r="1676" spans="1:54" x14ac:dyDescent="0.25">
      <c r="A1676" s="4"/>
      <c r="B1676" s="37"/>
      <c r="C1676" s="124"/>
      <c r="D1676" s="39"/>
      <c r="E1676" s="125"/>
      <c r="F1676" s="48"/>
      <c r="G1676" s="4"/>
      <c r="H1676" s="4"/>
      <c r="I1676" s="95" t="str">
        <f>IF($C1676="", "", IF(IFERROR(INDEX(Ingredients!$C$11:$C$310, MATCH($C1676, Ingredients!$B$11:$B$310, 0)), "")="", "", IFERROR(INDEX(Ingredients!$C$11:$C$310, MATCH($C1676, Ingredients!$B$11:$B$310, 0)), "")))</f>
        <v/>
      </c>
      <c r="J1676" s="73" t="str">
        <f>IF($B1676="", "", IF(IFERROR(INDEX(Meals!$C$11:$C$260, MATCH($B1676, Meals!$B$11:$B$260, 0)), "")="", "", IFERROR(INDEX(Meals!$C$11:$C$260, MATCH($B1676, Meals!$B$11:$B$260, 0)), "")))</f>
        <v/>
      </c>
      <c r="K1676" s="4"/>
      <c r="L1676" s="72" t="str">
        <f t="shared" ref="L1676:L1739" si="397">IF($D1676="", "", IFERROR(ROUND($AN1676*$D1676, 0), ""))</f>
        <v/>
      </c>
      <c r="M1676" s="73" t="str">
        <f t="shared" ref="M1676:M1739" si="398">IFERROR(ROUND($L1676/$J1676, 0), "")</f>
        <v/>
      </c>
      <c r="N1676" s="4"/>
      <c r="O1676" s="78" t="str">
        <f t="shared" ref="O1676:O1739" si="399">IF($D1676="", "", IFERROR(ROUND($AP1676*$D1676, 2), ""))</f>
        <v/>
      </c>
      <c r="P1676" s="79" t="str">
        <f t="shared" ref="P1676:P1739" si="400">IFERROR(ROUND($O1676/$J1676, 2), "")</f>
        <v/>
      </c>
      <c r="Q1676" s="4"/>
      <c r="R1676" s="90" t="str">
        <f t="shared" ref="R1676:R1739" si="401">IF(OR($D1676="", $AR1676=""), "", IF($AR1676&gt;=$D1676, $V$3, $V$4))</f>
        <v/>
      </c>
      <c r="S1676" s="4"/>
      <c r="Y1676" s="18" t="str">
        <f t="shared" ref="Y1676:Y1739" si="402">IF(COUNTIF($B1676:$F1676, "")=5, "", "X")</f>
        <v/>
      </c>
      <c r="AA1676" s="18" t="str">
        <f t="shared" si="393"/>
        <v/>
      </c>
      <c r="AB1676" s="18" t="str">
        <f t="shared" si="394"/>
        <v/>
      </c>
      <c r="AC1676" s="18" t="str">
        <f t="shared" ref="AC1676:AD1739" si="403">IF($Y1676="", "", IF(AND(AC$5="X", D1676=""), $Y$6, IF(AND(NOT(D1676=""), ISNUMBER(D1676)=FALSE), $Y$7, "")))</f>
        <v/>
      </c>
      <c r="AD1676" s="18" t="str">
        <f t="shared" si="403"/>
        <v/>
      </c>
      <c r="AE1676" s="18" t="str">
        <f t="shared" ref="AE1676:AE1739" si="404">IF($Y1676="", "", IF(AND(AE$5="X", F1676=""), $Y$6, ""))</f>
        <v/>
      </c>
      <c r="AG1676" s="95" t="str">
        <f>IF($C1676="", "", IF(IFERROR(INDEX(Ingredients!C$11:C$310, MATCH($C1676, Ingredients!$B$11:$B$310, 0)), "")="", "", IFERROR(INDEX(Ingredients!C$11:C$310, MATCH($C1676, Ingredients!$B$11:$B$310, 0)), "")))</f>
        <v/>
      </c>
      <c r="AH1676" s="105" t="str">
        <f>IF($C1676="", "", IF(IFERROR(INDEX(Ingredients!D$11:D$310, MATCH($C1676, Ingredients!$B$11:$B$310, 0)), "")="", "", IFERROR(INDEX(Ingredients!D$11:D$310, MATCH($C1676, Ingredients!$B$11:$B$310, 0)), "")))</f>
        <v/>
      </c>
      <c r="AI1676" s="106" t="str">
        <f>IF($C1676="", "", IF(IFERROR(INDEX(Ingredients!E$11:E$310, MATCH($C1676, Ingredients!$B$11:$B$310, 0)), "")="", "", IFERROR(INDEX(Ingredients!E$11:E$310, MATCH($C1676, Ingredients!$B$11:$B$310, 0)), "")))</f>
        <v/>
      </c>
      <c r="AJ1676" s="108" t="str">
        <f>IF($C1676="", "", IF(IFERROR(INDEX(Ingredients!F$11:F$310, MATCH($C1676, Ingredients!$B$11:$B$310, 0)), "")="", "", IFERROR(INDEX(Ingredients!F$11:F$310, MATCH($C1676, Ingredients!$B$11:$B$310, 0)), "")))</f>
        <v/>
      </c>
      <c r="AK1676" s="106" t="str">
        <f>IF($C1676="", "", IF(IFERROR(INDEX(Ingredients!G$11:G$310, MATCH($C1676, Ingredients!$B$11:$B$310, 0)), "")="", "", IFERROR(INDEX(Ingredients!G$11:G$310, MATCH($C1676, Ingredients!$B$11:$B$310, 0)), "")))</f>
        <v/>
      </c>
      <c r="AL1676" s="79" t="str">
        <f>IF($C1676="", "", IF(IFERROR(INDEX(Ingredients!H$11:H$310, MATCH($C1676, Ingredients!$B$11:$B$310, 0)), "")="", "", IFERROR(INDEX(Ingredients!H$11:H$310, MATCH($C1676, Ingredients!$B$11:$B$310, 0)), "")))</f>
        <v/>
      </c>
      <c r="AN1676" s="83" t="str">
        <f t="shared" si="395"/>
        <v/>
      </c>
      <c r="AP1676" s="114" t="str">
        <f t="shared" ref="AP1676:AP1739" si="405">IF($D1676="", "", IFERROR(IF($AK1676=$AI1676, $AL1676/$AH1676, $AL1676), ""))</f>
        <v/>
      </c>
      <c r="AR1676" s="117" t="str">
        <f>IF($C1676="", "", IF(IFERROR(INDEX(Ingredients!$AI$11:$AI$310, MATCH($C1676, Ingredients!$B$11:$B$310, 0)), "")="", "", IFERROR(INDEX(Ingredients!$AI$11:$AI$310, MATCH($C1676, Ingredients!$B$11:$B$310, 0)), "")))</f>
        <v/>
      </c>
      <c r="AT1676" s="120" t="str">
        <f t="shared" ref="AT1676:AT1739" si="406">IF(OR($B1676="", $R1676=""), "", CONCATENATE($B1676, " - ", $R1676))</f>
        <v/>
      </c>
      <c r="AV1676" s="90" t="str">
        <f t="shared" si="396"/>
        <v/>
      </c>
      <c r="AX1676" s="90" t="str">
        <f>IF($AV1676="", "", COUNTIF($AV$11:$AV$5010, "&lt;"&amp;$AV1676)+1+COUNTIF($AV$11:$AV1676, $AV1676)-1)</f>
        <v/>
      </c>
      <c r="AZ1676" s="111" t="str">
        <f>IF($B1676="", "", SUMIF('Shopping List'!$AV$11:$AV$25, $B1676, 'Shopping List'!$BN$11:$BN$25))</f>
        <v/>
      </c>
      <c r="BB1676" s="117" t="str">
        <f t="shared" ref="BB1676:BB1739" si="407">IF(OR($AZ1676="", $AZ1676=0), "", IFERROR($D1676*$AZ1676, ""))</f>
        <v/>
      </c>
    </row>
    <row r="1677" spans="1:54" x14ac:dyDescent="0.25">
      <c r="A1677" s="4"/>
      <c r="B1677" s="37"/>
      <c r="C1677" s="124"/>
      <c r="D1677" s="39"/>
      <c r="E1677" s="125"/>
      <c r="F1677" s="48"/>
      <c r="G1677" s="4"/>
      <c r="H1677" s="4"/>
      <c r="I1677" s="95" t="str">
        <f>IF($C1677="", "", IF(IFERROR(INDEX(Ingredients!$C$11:$C$310, MATCH($C1677, Ingredients!$B$11:$B$310, 0)), "")="", "", IFERROR(INDEX(Ingredients!$C$11:$C$310, MATCH($C1677, Ingredients!$B$11:$B$310, 0)), "")))</f>
        <v/>
      </c>
      <c r="J1677" s="73" t="str">
        <f>IF($B1677="", "", IF(IFERROR(INDEX(Meals!$C$11:$C$260, MATCH($B1677, Meals!$B$11:$B$260, 0)), "")="", "", IFERROR(INDEX(Meals!$C$11:$C$260, MATCH($B1677, Meals!$B$11:$B$260, 0)), "")))</f>
        <v/>
      </c>
      <c r="K1677" s="4"/>
      <c r="L1677" s="72" t="str">
        <f t="shared" si="397"/>
        <v/>
      </c>
      <c r="M1677" s="73" t="str">
        <f t="shared" si="398"/>
        <v/>
      </c>
      <c r="N1677" s="4"/>
      <c r="O1677" s="78" t="str">
        <f t="shared" si="399"/>
        <v/>
      </c>
      <c r="P1677" s="79" t="str">
        <f t="shared" si="400"/>
        <v/>
      </c>
      <c r="Q1677" s="4"/>
      <c r="R1677" s="90" t="str">
        <f t="shared" si="401"/>
        <v/>
      </c>
      <c r="S1677" s="4"/>
      <c r="Y1677" s="18" t="str">
        <f t="shared" si="402"/>
        <v/>
      </c>
      <c r="AA1677" s="18" t="str">
        <f t="shared" si="393"/>
        <v/>
      </c>
      <c r="AB1677" s="18" t="str">
        <f t="shared" si="394"/>
        <v/>
      </c>
      <c r="AC1677" s="18" t="str">
        <f t="shared" si="403"/>
        <v/>
      </c>
      <c r="AD1677" s="18" t="str">
        <f t="shared" si="403"/>
        <v/>
      </c>
      <c r="AE1677" s="18" t="str">
        <f t="shared" si="404"/>
        <v/>
      </c>
      <c r="AG1677" s="95" t="str">
        <f>IF($C1677="", "", IF(IFERROR(INDEX(Ingredients!C$11:C$310, MATCH($C1677, Ingredients!$B$11:$B$310, 0)), "")="", "", IFERROR(INDEX(Ingredients!C$11:C$310, MATCH($C1677, Ingredients!$B$11:$B$310, 0)), "")))</f>
        <v/>
      </c>
      <c r="AH1677" s="105" t="str">
        <f>IF($C1677="", "", IF(IFERROR(INDEX(Ingredients!D$11:D$310, MATCH($C1677, Ingredients!$B$11:$B$310, 0)), "")="", "", IFERROR(INDEX(Ingredients!D$11:D$310, MATCH($C1677, Ingredients!$B$11:$B$310, 0)), "")))</f>
        <v/>
      </c>
      <c r="AI1677" s="106" t="str">
        <f>IF($C1677="", "", IF(IFERROR(INDEX(Ingredients!E$11:E$310, MATCH($C1677, Ingredients!$B$11:$B$310, 0)), "")="", "", IFERROR(INDEX(Ingredients!E$11:E$310, MATCH($C1677, Ingredients!$B$11:$B$310, 0)), "")))</f>
        <v/>
      </c>
      <c r="AJ1677" s="108" t="str">
        <f>IF($C1677="", "", IF(IFERROR(INDEX(Ingredients!F$11:F$310, MATCH($C1677, Ingredients!$B$11:$B$310, 0)), "")="", "", IFERROR(INDEX(Ingredients!F$11:F$310, MATCH($C1677, Ingredients!$B$11:$B$310, 0)), "")))</f>
        <v/>
      </c>
      <c r="AK1677" s="106" t="str">
        <f>IF($C1677="", "", IF(IFERROR(INDEX(Ingredients!G$11:G$310, MATCH($C1677, Ingredients!$B$11:$B$310, 0)), "")="", "", IFERROR(INDEX(Ingredients!G$11:G$310, MATCH($C1677, Ingredients!$B$11:$B$310, 0)), "")))</f>
        <v/>
      </c>
      <c r="AL1677" s="79" t="str">
        <f>IF($C1677="", "", IF(IFERROR(INDEX(Ingredients!H$11:H$310, MATCH($C1677, Ingredients!$B$11:$B$310, 0)), "")="", "", IFERROR(INDEX(Ingredients!H$11:H$310, MATCH($C1677, Ingredients!$B$11:$B$310, 0)), "")))</f>
        <v/>
      </c>
      <c r="AN1677" s="83" t="str">
        <f t="shared" si="395"/>
        <v/>
      </c>
      <c r="AP1677" s="114" t="str">
        <f t="shared" si="405"/>
        <v/>
      </c>
      <c r="AR1677" s="117" t="str">
        <f>IF($C1677="", "", IF(IFERROR(INDEX(Ingredients!$AI$11:$AI$310, MATCH($C1677, Ingredients!$B$11:$B$310, 0)), "")="", "", IFERROR(INDEX(Ingredients!$AI$11:$AI$310, MATCH($C1677, Ingredients!$B$11:$B$310, 0)), "")))</f>
        <v/>
      </c>
      <c r="AT1677" s="120" t="str">
        <f t="shared" si="406"/>
        <v/>
      </c>
      <c r="AV1677" s="90" t="str">
        <f t="shared" si="396"/>
        <v/>
      </c>
      <c r="AX1677" s="90" t="str">
        <f>IF($AV1677="", "", COUNTIF($AV$11:$AV$5010, "&lt;"&amp;$AV1677)+1+COUNTIF($AV$11:$AV1677, $AV1677)-1)</f>
        <v/>
      </c>
      <c r="AZ1677" s="111" t="str">
        <f>IF($B1677="", "", SUMIF('Shopping List'!$AV$11:$AV$25, $B1677, 'Shopping List'!$BN$11:$BN$25))</f>
        <v/>
      </c>
      <c r="BB1677" s="117" t="str">
        <f t="shared" si="407"/>
        <v/>
      </c>
    </row>
    <row r="1678" spans="1:54" x14ac:dyDescent="0.25">
      <c r="A1678" s="4"/>
      <c r="B1678" s="37"/>
      <c r="C1678" s="124"/>
      <c r="D1678" s="39"/>
      <c r="E1678" s="125"/>
      <c r="F1678" s="48"/>
      <c r="G1678" s="4"/>
      <c r="H1678" s="4"/>
      <c r="I1678" s="95" t="str">
        <f>IF($C1678="", "", IF(IFERROR(INDEX(Ingredients!$C$11:$C$310, MATCH($C1678, Ingredients!$B$11:$B$310, 0)), "")="", "", IFERROR(INDEX(Ingredients!$C$11:$C$310, MATCH($C1678, Ingredients!$B$11:$B$310, 0)), "")))</f>
        <v/>
      </c>
      <c r="J1678" s="73" t="str">
        <f>IF($B1678="", "", IF(IFERROR(INDEX(Meals!$C$11:$C$260, MATCH($B1678, Meals!$B$11:$B$260, 0)), "")="", "", IFERROR(INDEX(Meals!$C$11:$C$260, MATCH($B1678, Meals!$B$11:$B$260, 0)), "")))</f>
        <v/>
      </c>
      <c r="K1678" s="4"/>
      <c r="L1678" s="72" t="str">
        <f t="shared" si="397"/>
        <v/>
      </c>
      <c r="M1678" s="73" t="str">
        <f t="shared" si="398"/>
        <v/>
      </c>
      <c r="N1678" s="4"/>
      <c r="O1678" s="78" t="str">
        <f t="shared" si="399"/>
        <v/>
      </c>
      <c r="P1678" s="79" t="str">
        <f t="shared" si="400"/>
        <v/>
      </c>
      <c r="Q1678" s="4"/>
      <c r="R1678" s="90" t="str">
        <f t="shared" si="401"/>
        <v/>
      </c>
      <c r="S1678" s="4"/>
      <c r="Y1678" s="18" t="str">
        <f t="shared" si="402"/>
        <v/>
      </c>
      <c r="AA1678" s="18" t="str">
        <f t="shared" si="393"/>
        <v/>
      </c>
      <c r="AB1678" s="18" t="str">
        <f t="shared" si="394"/>
        <v/>
      </c>
      <c r="AC1678" s="18" t="str">
        <f t="shared" si="403"/>
        <v/>
      </c>
      <c r="AD1678" s="18" t="str">
        <f t="shared" si="403"/>
        <v/>
      </c>
      <c r="AE1678" s="18" t="str">
        <f t="shared" si="404"/>
        <v/>
      </c>
      <c r="AG1678" s="95" t="str">
        <f>IF($C1678="", "", IF(IFERROR(INDEX(Ingredients!C$11:C$310, MATCH($C1678, Ingredients!$B$11:$B$310, 0)), "")="", "", IFERROR(INDEX(Ingredients!C$11:C$310, MATCH($C1678, Ingredients!$B$11:$B$310, 0)), "")))</f>
        <v/>
      </c>
      <c r="AH1678" s="105" t="str">
        <f>IF($C1678="", "", IF(IFERROR(INDEX(Ingredients!D$11:D$310, MATCH($C1678, Ingredients!$B$11:$B$310, 0)), "")="", "", IFERROR(INDEX(Ingredients!D$11:D$310, MATCH($C1678, Ingredients!$B$11:$B$310, 0)), "")))</f>
        <v/>
      </c>
      <c r="AI1678" s="106" t="str">
        <f>IF($C1678="", "", IF(IFERROR(INDEX(Ingredients!E$11:E$310, MATCH($C1678, Ingredients!$B$11:$B$310, 0)), "")="", "", IFERROR(INDEX(Ingredients!E$11:E$310, MATCH($C1678, Ingredients!$B$11:$B$310, 0)), "")))</f>
        <v/>
      </c>
      <c r="AJ1678" s="108" t="str">
        <f>IF($C1678="", "", IF(IFERROR(INDEX(Ingredients!F$11:F$310, MATCH($C1678, Ingredients!$B$11:$B$310, 0)), "")="", "", IFERROR(INDEX(Ingredients!F$11:F$310, MATCH($C1678, Ingredients!$B$11:$B$310, 0)), "")))</f>
        <v/>
      </c>
      <c r="AK1678" s="106" t="str">
        <f>IF($C1678="", "", IF(IFERROR(INDEX(Ingredients!G$11:G$310, MATCH($C1678, Ingredients!$B$11:$B$310, 0)), "")="", "", IFERROR(INDEX(Ingredients!G$11:G$310, MATCH($C1678, Ingredients!$B$11:$B$310, 0)), "")))</f>
        <v/>
      </c>
      <c r="AL1678" s="79" t="str">
        <f>IF($C1678="", "", IF(IFERROR(INDEX(Ingredients!H$11:H$310, MATCH($C1678, Ingredients!$B$11:$B$310, 0)), "")="", "", IFERROR(INDEX(Ingredients!H$11:H$310, MATCH($C1678, Ingredients!$B$11:$B$310, 0)), "")))</f>
        <v/>
      </c>
      <c r="AN1678" s="83" t="str">
        <f t="shared" si="395"/>
        <v/>
      </c>
      <c r="AP1678" s="114" t="str">
        <f t="shared" si="405"/>
        <v/>
      </c>
      <c r="AR1678" s="117" t="str">
        <f>IF($C1678="", "", IF(IFERROR(INDEX(Ingredients!$AI$11:$AI$310, MATCH($C1678, Ingredients!$B$11:$B$310, 0)), "")="", "", IFERROR(INDEX(Ingredients!$AI$11:$AI$310, MATCH($C1678, Ingredients!$B$11:$B$310, 0)), "")))</f>
        <v/>
      </c>
      <c r="AT1678" s="120" t="str">
        <f t="shared" si="406"/>
        <v/>
      </c>
      <c r="AV1678" s="90" t="str">
        <f t="shared" si="396"/>
        <v/>
      </c>
      <c r="AX1678" s="90" t="str">
        <f>IF($AV1678="", "", COUNTIF($AV$11:$AV$5010, "&lt;"&amp;$AV1678)+1+COUNTIF($AV$11:$AV1678, $AV1678)-1)</f>
        <v/>
      </c>
      <c r="AZ1678" s="111" t="str">
        <f>IF($B1678="", "", SUMIF('Shopping List'!$AV$11:$AV$25, $B1678, 'Shopping List'!$BN$11:$BN$25))</f>
        <v/>
      </c>
      <c r="BB1678" s="117" t="str">
        <f t="shared" si="407"/>
        <v/>
      </c>
    </row>
    <row r="1679" spans="1:54" x14ac:dyDescent="0.25">
      <c r="A1679" s="4"/>
      <c r="B1679" s="37"/>
      <c r="C1679" s="124"/>
      <c r="D1679" s="39"/>
      <c r="E1679" s="125"/>
      <c r="F1679" s="48"/>
      <c r="G1679" s="4"/>
      <c r="H1679" s="4"/>
      <c r="I1679" s="95" t="str">
        <f>IF($C1679="", "", IF(IFERROR(INDEX(Ingredients!$C$11:$C$310, MATCH($C1679, Ingredients!$B$11:$B$310, 0)), "")="", "", IFERROR(INDEX(Ingredients!$C$11:$C$310, MATCH($C1679, Ingredients!$B$11:$B$310, 0)), "")))</f>
        <v/>
      </c>
      <c r="J1679" s="73" t="str">
        <f>IF($B1679="", "", IF(IFERROR(INDEX(Meals!$C$11:$C$260, MATCH($B1679, Meals!$B$11:$B$260, 0)), "")="", "", IFERROR(INDEX(Meals!$C$11:$C$260, MATCH($B1679, Meals!$B$11:$B$260, 0)), "")))</f>
        <v/>
      </c>
      <c r="K1679" s="4"/>
      <c r="L1679" s="72" t="str">
        <f t="shared" si="397"/>
        <v/>
      </c>
      <c r="M1679" s="73" t="str">
        <f t="shared" si="398"/>
        <v/>
      </c>
      <c r="N1679" s="4"/>
      <c r="O1679" s="78" t="str">
        <f t="shared" si="399"/>
        <v/>
      </c>
      <c r="P1679" s="79" t="str">
        <f t="shared" si="400"/>
        <v/>
      </c>
      <c r="Q1679" s="4"/>
      <c r="R1679" s="90" t="str">
        <f t="shared" si="401"/>
        <v/>
      </c>
      <c r="S1679" s="4"/>
      <c r="Y1679" s="18" t="str">
        <f t="shared" si="402"/>
        <v/>
      </c>
      <c r="AA1679" s="18" t="str">
        <f t="shared" si="393"/>
        <v/>
      </c>
      <c r="AB1679" s="18" t="str">
        <f t="shared" si="394"/>
        <v/>
      </c>
      <c r="AC1679" s="18" t="str">
        <f t="shared" si="403"/>
        <v/>
      </c>
      <c r="AD1679" s="18" t="str">
        <f t="shared" si="403"/>
        <v/>
      </c>
      <c r="AE1679" s="18" t="str">
        <f t="shared" si="404"/>
        <v/>
      </c>
      <c r="AG1679" s="95" t="str">
        <f>IF($C1679="", "", IF(IFERROR(INDEX(Ingredients!C$11:C$310, MATCH($C1679, Ingredients!$B$11:$B$310, 0)), "")="", "", IFERROR(INDEX(Ingredients!C$11:C$310, MATCH($C1679, Ingredients!$B$11:$B$310, 0)), "")))</f>
        <v/>
      </c>
      <c r="AH1679" s="105" t="str">
        <f>IF($C1679="", "", IF(IFERROR(INDEX(Ingredients!D$11:D$310, MATCH($C1679, Ingredients!$B$11:$B$310, 0)), "")="", "", IFERROR(INDEX(Ingredients!D$11:D$310, MATCH($C1679, Ingredients!$B$11:$B$310, 0)), "")))</f>
        <v/>
      </c>
      <c r="AI1679" s="106" t="str">
        <f>IF($C1679="", "", IF(IFERROR(INDEX(Ingredients!E$11:E$310, MATCH($C1679, Ingredients!$B$11:$B$310, 0)), "")="", "", IFERROR(INDEX(Ingredients!E$11:E$310, MATCH($C1679, Ingredients!$B$11:$B$310, 0)), "")))</f>
        <v/>
      </c>
      <c r="AJ1679" s="108" t="str">
        <f>IF($C1679="", "", IF(IFERROR(INDEX(Ingredients!F$11:F$310, MATCH($C1679, Ingredients!$B$11:$B$310, 0)), "")="", "", IFERROR(INDEX(Ingredients!F$11:F$310, MATCH($C1679, Ingredients!$B$11:$B$310, 0)), "")))</f>
        <v/>
      </c>
      <c r="AK1679" s="106" t="str">
        <f>IF($C1679="", "", IF(IFERROR(INDEX(Ingredients!G$11:G$310, MATCH($C1679, Ingredients!$B$11:$B$310, 0)), "")="", "", IFERROR(INDEX(Ingredients!G$11:G$310, MATCH($C1679, Ingredients!$B$11:$B$310, 0)), "")))</f>
        <v/>
      </c>
      <c r="AL1679" s="79" t="str">
        <f>IF($C1679="", "", IF(IFERROR(INDEX(Ingredients!H$11:H$310, MATCH($C1679, Ingredients!$B$11:$B$310, 0)), "")="", "", IFERROR(INDEX(Ingredients!H$11:H$310, MATCH($C1679, Ingredients!$B$11:$B$310, 0)), "")))</f>
        <v/>
      </c>
      <c r="AN1679" s="83" t="str">
        <f t="shared" si="395"/>
        <v/>
      </c>
      <c r="AP1679" s="114" t="str">
        <f t="shared" si="405"/>
        <v/>
      </c>
      <c r="AR1679" s="117" t="str">
        <f>IF($C1679="", "", IF(IFERROR(INDEX(Ingredients!$AI$11:$AI$310, MATCH($C1679, Ingredients!$B$11:$B$310, 0)), "")="", "", IFERROR(INDEX(Ingredients!$AI$11:$AI$310, MATCH($C1679, Ingredients!$B$11:$B$310, 0)), "")))</f>
        <v/>
      </c>
      <c r="AT1679" s="120" t="str">
        <f t="shared" si="406"/>
        <v/>
      </c>
      <c r="AV1679" s="90" t="str">
        <f t="shared" si="396"/>
        <v/>
      </c>
      <c r="AX1679" s="90" t="str">
        <f>IF($AV1679="", "", COUNTIF($AV$11:$AV$5010, "&lt;"&amp;$AV1679)+1+COUNTIF($AV$11:$AV1679, $AV1679)-1)</f>
        <v/>
      </c>
      <c r="AZ1679" s="111" t="str">
        <f>IF($B1679="", "", SUMIF('Shopping List'!$AV$11:$AV$25, $B1679, 'Shopping List'!$BN$11:$BN$25))</f>
        <v/>
      </c>
      <c r="BB1679" s="117" t="str">
        <f t="shared" si="407"/>
        <v/>
      </c>
    </row>
    <row r="1680" spans="1:54" x14ac:dyDescent="0.25">
      <c r="A1680" s="4"/>
      <c r="B1680" s="37"/>
      <c r="C1680" s="124"/>
      <c r="D1680" s="39"/>
      <c r="E1680" s="125"/>
      <c r="F1680" s="48"/>
      <c r="G1680" s="4"/>
      <c r="H1680" s="4"/>
      <c r="I1680" s="95" t="str">
        <f>IF($C1680="", "", IF(IFERROR(INDEX(Ingredients!$C$11:$C$310, MATCH($C1680, Ingredients!$B$11:$B$310, 0)), "")="", "", IFERROR(INDEX(Ingredients!$C$11:$C$310, MATCH($C1680, Ingredients!$B$11:$B$310, 0)), "")))</f>
        <v/>
      </c>
      <c r="J1680" s="73" t="str">
        <f>IF($B1680="", "", IF(IFERROR(INDEX(Meals!$C$11:$C$260, MATCH($B1680, Meals!$B$11:$B$260, 0)), "")="", "", IFERROR(INDEX(Meals!$C$11:$C$260, MATCH($B1680, Meals!$B$11:$B$260, 0)), "")))</f>
        <v/>
      </c>
      <c r="K1680" s="4"/>
      <c r="L1680" s="72" t="str">
        <f t="shared" si="397"/>
        <v/>
      </c>
      <c r="M1680" s="73" t="str">
        <f t="shared" si="398"/>
        <v/>
      </c>
      <c r="N1680" s="4"/>
      <c r="O1680" s="78" t="str">
        <f t="shared" si="399"/>
        <v/>
      </c>
      <c r="P1680" s="79" t="str">
        <f t="shared" si="400"/>
        <v/>
      </c>
      <c r="Q1680" s="4"/>
      <c r="R1680" s="90" t="str">
        <f t="shared" si="401"/>
        <v/>
      </c>
      <c r="S1680" s="4"/>
      <c r="Y1680" s="18" t="str">
        <f t="shared" si="402"/>
        <v/>
      </c>
      <c r="AA1680" s="18" t="str">
        <f t="shared" si="393"/>
        <v/>
      </c>
      <c r="AB1680" s="18" t="str">
        <f t="shared" si="394"/>
        <v/>
      </c>
      <c r="AC1680" s="18" t="str">
        <f t="shared" si="403"/>
        <v/>
      </c>
      <c r="AD1680" s="18" t="str">
        <f t="shared" si="403"/>
        <v/>
      </c>
      <c r="AE1680" s="18" t="str">
        <f t="shared" si="404"/>
        <v/>
      </c>
      <c r="AG1680" s="95" t="str">
        <f>IF($C1680="", "", IF(IFERROR(INDEX(Ingredients!C$11:C$310, MATCH($C1680, Ingredients!$B$11:$B$310, 0)), "")="", "", IFERROR(INDEX(Ingredients!C$11:C$310, MATCH($C1680, Ingredients!$B$11:$B$310, 0)), "")))</f>
        <v/>
      </c>
      <c r="AH1680" s="105" t="str">
        <f>IF($C1680="", "", IF(IFERROR(INDEX(Ingredients!D$11:D$310, MATCH($C1680, Ingredients!$B$11:$B$310, 0)), "")="", "", IFERROR(INDEX(Ingredients!D$11:D$310, MATCH($C1680, Ingredients!$B$11:$B$310, 0)), "")))</f>
        <v/>
      </c>
      <c r="AI1680" s="106" t="str">
        <f>IF($C1680="", "", IF(IFERROR(INDEX(Ingredients!E$11:E$310, MATCH($C1680, Ingredients!$B$11:$B$310, 0)), "")="", "", IFERROR(INDEX(Ingredients!E$11:E$310, MATCH($C1680, Ingredients!$B$11:$B$310, 0)), "")))</f>
        <v/>
      </c>
      <c r="AJ1680" s="108" t="str">
        <f>IF($C1680="", "", IF(IFERROR(INDEX(Ingredients!F$11:F$310, MATCH($C1680, Ingredients!$B$11:$B$310, 0)), "")="", "", IFERROR(INDEX(Ingredients!F$11:F$310, MATCH($C1680, Ingredients!$B$11:$B$310, 0)), "")))</f>
        <v/>
      </c>
      <c r="AK1680" s="106" t="str">
        <f>IF($C1680="", "", IF(IFERROR(INDEX(Ingredients!G$11:G$310, MATCH($C1680, Ingredients!$B$11:$B$310, 0)), "")="", "", IFERROR(INDEX(Ingredients!G$11:G$310, MATCH($C1680, Ingredients!$B$11:$B$310, 0)), "")))</f>
        <v/>
      </c>
      <c r="AL1680" s="79" t="str">
        <f>IF($C1680="", "", IF(IFERROR(INDEX(Ingredients!H$11:H$310, MATCH($C1680, Ingredients!$B$11:$B$310, 0)), "")="", "", IFERROR(INDEX(Ingredients!H$11:H$310, MATCH($C1680, Ingredients!$B$11:$B$310, 0)), "")))</f>
        <v/>
      </c>
      <c r="AN1680" s="83" t="str">
        <f t="shared" si="395"/>
        <v/>
      </c>
      <c r="AP1680" s="114" t="str">
        <f t="shared" si="405"/>
        <v/>
      </c>
      <c r="AR1680" s="117" t="str">
        <f>IF($C1680="", "", IF(IFERROR(INDEX(Ingredients!$AI$11:$AI$310, MATCH($C1680, Ingredients!$B$11:$B$310, 0)), "")="", "", IFERROR(INDEX(Ingredients!$AI$11:$AI$310, MATCH($C1680, Ingredients!$B$11:$B$310, 0)), "")))</f>
        <v/>
      </c>
      <c r="AT1680" s="120" t="str">
        <f t="shared" si="406"/>
        <v/>
      </c>
      <c r="AV1680" s="90" t="str">
        <f t="shared" si="396"/>
        <v/>
      </c>
      <c r="AX1680" s="90" t="str">
        <f>IF($AV1680="", "", COUNTIF($AV$11:$AV$5010, "&lt;"&amp;$AV1680)+1+COUNTIF($AV$11:$AV1680, $AV1680)-1)</f>
        <v/>
      </c>
      <c r="AZ1680" s="111" t="str">
        <f>IF($B1680="", "", SUMIF('Shopping List'!$AV$11:$AV$25, $B1680, 'Shopping List'!$BN$11:$BN$25))</f>
        <v/>
      </c>
      <c r="BB1680" s="117" t="str">
        <f t="shared" si="407"/>
        <v/>
      </c>
    </row>
    <row r="1681" spans="1:54" x14ac:dyDescent="0.25">
      <c r="A1681" s="4"/>
      <c r="B1681" s="37"/>
      <c r="C1681" s="124"/>
      <c r="D1681" s="39"/>
      <c r="E1681" s="125"/>
      <c r="F1681" s="48"/>
      <c r="G1681" s="4"/>
      <c r="H1681" s="4"/>
      <c r="I1681" s="95" t="str">
        <f>IF($C1681="", "", IF(IFERROR(INDEX(Ingredients!$C$11:$C$310, MATCH($C1681, Ingredients!$B$11:$B$310, 0)), "")="", "", IFERROR(INDEX(Ingredients!$C$11:$C$310, MATCH($C1681, Ingredients!$B$11:$B$310, 0)), "")))</f>
        <v/>
      </c>
      <c r="J1681" s="73" t="str">
        <f>IF($B1681="", "", IF(IFERROR(INDEX(Meals!$C$11:$C$260, MATCH($B1681, Meals!$B$11:$B$260, 0)), "")="", "", IFERROR(INDEX(Meals!$C$11:$C$260, MATCH($B1681, Meals!$B$11:$B$260, 0)), "")))</f>
        <v/>
      </c>
      <c r="K1681" s="4"/>
      <c r="L1681" s="72" t="str">
        <f t="shared" si="397"/>
        <v/>
      </c>
      <c r="M1681" s="73" t="str">
        <f t="shared" si="398"/>
        <v/>
      </c>
      <c r="N1681" s="4"/>
      <c r="O1681" s="78" t="str">
        <f t="shared" si="399"/>
        <v/>
      </c>
      <c r="P1681" s="79" t="str">
        <f t="shared" si="400"/>
        <v/>
      </c>
      <c r="Q1681" s="4"/>
      <c r="R1681" s="90" t="str">
        <f t="shared" si="401"/>
        <v/>
      </c>
      <c r="S1681" s="4"/>
      <c r="Y1681" s="18" t="str">
        <f t="shared" si="402"/>
        <v/>
      </c>
      <c r="AA1681" s="18" t="str">
        <f t="shared" si="393"/>
        <v/>
      </c>
      <c r="AB1681" s="18" t="str">
        <f t="shared" si="394"/>
        <v/>
      </c>
      <c r="AC1681" s="18" t="str">
        <f t="shared" si="403"/>
        <v/>
      </c>
      <c r="AD1681" s="18" t="str">
        <f t="shared" si="403"/>
        <v/>
      </c>
      <c r="AE1681" s="18" t="str">
        <f t="shared" si="404"/>
        <v/>
      </c>
      <c r="AG1681" s="95" t="str">
        <f>IF($C1681="", "", IF(IFERROR(INDEX(Ingredients!C$11:C$310, MATCH($C1681, Ingredients!$B$11:$B$310, 0)), "")="", "", IFERROR(INDEX(Ingredients!C$11:C$310, MATCH($C1681, Ingredients!$B$11:$B$310, 0)), "")))</f>
        <v/>
      </c>
      <c r="AH1681" s="105" t="str">
        <f>IF($C1681="", "", IF(IFERROR(INDEX(Ingredients!D$11:D$310, MATCH($C1681, Ingredients!$B$11:$B$310, 0)), "")="", "", IFERROR(INDEX(Ingredients!D$11:D$310, MATCH($C1681, Ingredients!$B$11:$B$310, 0)), "")))</f>
        <v/>
      </c>
      <c r="AI1681" s="106" t="str">
        <f>IF($C1681="", "", IF(IFERROR(INDEX(Ingredients!E$11:E$310, MATCH($C1681, Ingredients!$B$11:$B$310, 0)), "")="", "", IFERROR(INDEX(Ingredients!E$11:E$310, MATCH($C1681, Ingredients!$B$11:$B$310, 0)), "")))</f>
        <v/>
      </c>
      <c r="AJ1681" s="108" t="str">
        <f>IF($C1681="", "", IF(IFERROR(INDEX(Ingredients!F$11:F$310, MATCH($C1681, Ingredients!$B$11:$B$310, 0)), "")="", "", IFERROR(INDEX(Ingredients!F$11:F$310, MATCH($C1681, Ingredients!$B$11:$B$310, 0)), "")))</f>
        <v/>
      </c>
      <c r="AK1681" s="106" t="str">
        <f>IF($C1681="", "", IF(IFERROR(INDEX(Ingredients!G$11:G$310, MATCH($C1681, Ingredients!$B$11:$B$310, 0)), "")="", "", IFERROR(INDEX(Ingredients!G$11:G$310, MATCH($C1681, Ingredients!$B$11:$B$310, 0)), "")))</f>
        <v/>
      </c>
      <c r="AL1681" s="79" t="str">
        <f>IF($C1681="", "", IF(IFERROR(INDEX(Ingredients!H$11:H$310, MATCH($C1681, Ingredients!$B$11:$B$310, 0)), "")="", "", IFERROR(INDEX(Ingredients!H$11:H$310, MATCH($C1681, Ingredients!$B$11:$B$310, 0)), "")))</f>
        <v/>
      </c>
      <c r="AN1681" s="83" t="str">
        <f t="shared" si="395"/>
        <v/>
      </c>
      <c r="AP1681" s="114" t="str">
        <f t="shared" si="405"/>
        <v/>
      </c>
      <c r="AR1681" s="117" t="str">
        <f>IF($C1681="", "", IF(IFERROR(INDEX(Ingredients!$AI$11:$AI$310, MATCH($C1681, Ingredients!$B$11:$B$310, 0)), "")="", "", IFERROR(INDEX(Ingredients!$AI$11:$AI$310, MATCH($C1681, Ingredients!$B$11:$B$310, 0)), "")))</f>
        <v/>
      </c>
      <c r="AT1681" s="120" t="str">
        <f t="shared" si="406"/>
        <v/>
      </c>
      <c r="AV1681" s="90" t="str">
        <f t="shared" si="396"/>
        <v/>
      </c>
      <c r="AX1681" s="90" t="str">
        <f>IF($AV1681="", "", COUNTIF($AV$11:$AV$5010, "&lt;"&amp;$AV1681)+1+COUNTIF($AV$11:$AV1681, $AV1681)-1)</f>
        <v/>
      </c>
      <c r="AZ1681" s="111" t="str">
        <f>IF($B1681="", "", SUMIF('Shopping List'!$AV$11:$AV$25, $B1681, 'Shopping List'!$BN$11:$BN$25))</f>
        <v/>
      </c>
      <c r="BB1681" s="117" t="str">
        <f t="shared" si="407"/>
        <v/>
      </c>
    </row>
    <row r="1682" spans="1:54" x14ac:dyDescent="0.25">
      <c r="A1682" s="4"/>
      <c r="B1682" s="37"/>
      <c r="C1682" s="124"/>
      <c r="D1682" s="39"/>
      <c r="E1682" s="125"/>
      <c r="F1682" s="48"/>
      <c r="G1682" s="4"/>
      <c r="H1682" s="4"/>
      <c r="I1682" s="95" t="str">
        <f>IF($C1682="", "", IF(IFERROR(INDEX(Ingredients!$C$11:$C$310, MATCH($C1682, Ingredients!$B$11:$B$310, 0)), "")="", "", IFERROR(INDEX(Ingredients!$C$11:$C$310, MATCH($C1682, Ingredients!$B$11:$B$310, 0)), "")))</f>
        <v/>
      </c>
      <c r="J1682" s="73" t="str">
        <f>IF($B1682="", "", IF(IFERROR(INDEX(Meals!$C$11:$C$260, MATCH($B1682, Meals!$B$11:$B$260, 0)), "")="", "", IFERROR(INDEX(Meals!$C$11:$C$260, MATCH($B1682, Meals!$B$11:$B$260, 0)), "")))</f>
        <v/>
      </c>
      <c r="K1682" s="4"/>
      <c r="L1682" s="72" t="str">
        <f t="shared" si="397"/>
        <v/>
      </c>
      <c r="M1682" s="73" t="str">
        <f t="shared" si="398"/>
        <v/>
      </c>
      <c r="N1682" s="4"/>
      <c r="O1682" s="78" t="str">
        <f t="shared" si="399"/>
        <v/>
      </c>
      <c r="P1682" s="79" t="str">
        <f t="shared" si="400"/>
        <v/>
      </c>
      <c r="Q1682" s="4"/>
      <c r="R1682" s="90" t="str">
        <f t="shared" si="401"/>
        <v/>
      </c>
      <c r="S1682" s="4"/>
      <c r="Y1682" s="18" t="str">
        <f t="shared" si="402"/>
        <v/>
      </c>
      <c r="AA1682" s="18" t="str">
        <f t="shared" si="393"/>
        <v/>
      </c>
      <c r="AB1682" s="18" t="str">
        <f t="shared" si="394"/>
        <v/>
      </c>
      <c r="AC1682" s="18" t="str">
        <f t="shared" si="403"/>
        <v/>
      </c>
      <c r="AD1682" s="18" t="str">
        <f t="shared" si="403"/>
        <v/>
      </c>
      <c r="AE1682" s="18" t="str">
        <f t="shared" si="404"/>
        <v/>
      </c>
      <c r="AG1682" s="95" t="str">
        <f>IF($C1682="", "", IF(IFERROR(INDEX(Ingredients!C$11:C$310, MATCH($C1682, Ingredients!$B$11:$B$310, 0)), "")="", "", IFERROR(INDEX(Ingredients!C$11:C$310, MATCH($C1682, Ingredients!$B$11:$B$310, 0)), "")))</f>
        <v/>
      </c>
      <c r="AH1682" s="105" t="str">
        <f>IF($C1682="", "", IF(IFERROR(INDEX(Ingredients!D$11:D$310, MATCH($C1682, Ingredients!$B$11:$B$310, 0)), "")="", "", IFERROR(INDEX(Ingredients!D$11:D$310, MATCH($C1682, Ingredients!$B$11:$B$310, 0)), "")))</f>
        <v/>
      </c>
      <c r="AI1682" s="106" t="str">
        <f>IF($C1682="", "", IF(IFERROR(INDEX(Ingredients!E$11:E$310, MATCH($C1682, Ingredients!$B$11:$B$310, 0)), "")="", "", IFERROR(INDEX(Ingredients!E$11:E$310, MATCH($C1682, Ingredients!$B$11:$B$310, 0)), "")))</f>
        <v/>
      </c>
      <c r="AJ1682" s="108" t="str">
        <f>IF($C1682="", "", IF(IFERROR(INDEX(Ingredients!F$11:F$310, MATCH($C1682, Ingredients!$B$11:$B$310, 0)), "")="", "", IFERROR(INDEX(Ingredients!F$11:F$310, MATCH($C1682, Ingredients!$B$11:$B$310, 0)), "")))</f>
        <v/>
      </c>
      <c r="AK1682" s="106" t="str">
        <f>IF($C1682="", "", IF(IFERROR(INDEX(Ingredients!G$11:G$310, MATCH($C1682, Ingredients!$B$11:$B$310, 0)), "")="", "", IFERROR(INDEX(Ingredients!G$11:G$310, MATCH($C1682, Ingredients!$B$11:$B$310, 0)), "")))</f>
        <v/>
      </c>
      <c r="AL1682" s="79" t="str">
        <f>IF($C1682="", "", IF(IFERROR(INDEX(Ingredients!H$11:H$310, MATCH($C1682, Ingredients!$B$11:$B$310, 0)), "")="", "", IFERROR(INDEX(Ingredients!H$11:H$310, MATCH($C1682, Ingredients!$B$11:$B$310, 0)), "")))</f>
        <v/>
      </c>
      <c r="AN1682" s="83" t="str">
        <f t="shared" si="395"/>
        <v/>
      </c>
      <c r="AP1682" s="114" t="str">
        <f t="shared" si="405"/>
        <v/>
      </c>
      <c r="AR1682" s="117" t="str">
        <f>IF($C1682="", "", IF(IFERROR(INDEX(Ingredients!$AI$11:$AI$310, MATCH($C1682, Ingredients!$B$11:$B$310, 0)), "")="", "", IFERROR(INDEX(Ingredients!$AI$11:$AI$310, MATCH($C1682, Ingredients!$B$11:$B$310, 0)), "")))</f>
        <v/>
      </c>
      <c r="AT1682" s="120" t="str">
        <f t="shared" si="406"/>
        <v/>
      </c>
      <c r="AV1682" s="90" t="str">
        <f t="shared" si="396"/>
        <v/>
      </c>
      <c r="AX1682" s="90" t="str">
        <f>IF($AV1682="", "", COUNTIF($AV$11:$AV$5010, "&lt;"&amp;$AV1682)+1+COUNTIF($AV$11:$AV1682, $AV1682)-1)</f>
        <v/>
      </c>
      <c r="AZ1682" s="111" t="str">
        <f>IF($B1682="", "", SUMIF('Shopping List'!$AV$11:$AV$25, $B1682, 'Shopping List'!$BN$11:$BN$25))</f>
        <v/>
      </c>
      <c r="BB1682" s="117" t="str">
        <f t="shared" si="407"/>
        <v/>
      </c>
    </row>
    <row r="1683" spans="1:54" x14ac:dyDescent="0.25">
      <c r="A1683" s="4"/>
      <c r="B1683" s="37"/>
      <c r="C1683" s="124"/>
      <c r="D1683" s="39"/>
      <c r="E1683" s="125"/>
      <c r="F1683" s="48"/>
      <c r="G1683" s="4"/>
      <c r="H1683" s="4"/>
      <c r="I1683" s="95" t="str">
        <f>IF($C1683="", "", IF(IFERROR(INDEX(Ingredients!$C$11:$C$310, MATCH($C1683, Ingredients!$B$11:$B$310, 0)), "")="", "", IFERROR(INDEX(Ingredients!$C$11:$C$310, MATCH($C1683, Ingredients!$B$11:$B$310, 0)), "")))</f>
        <v/>
      </c>
      <c r="J1683" s="73" t="str">
        <f>IF($B1683="", "", IF(IFERROR(INDEX(Meals!$C$11:$C$260, MATCH($B1683, Meals!$B$11:$B$260, 0)), "")="", "", IFERROR(INDEX(Meals!$C$11:$C$260, MATCH($B1683, Meals!$B$11:$B$260, 0)), "")))</f>
        <v/>
      </c>
      <c r="K1683" s="4"/>
      <c r="L1683" s="72" t="str">
        <f t="shared" si="397"/>
        <v/>
      </c>
      <c r="M1683" s="73" t="str">
        <f t="shared" si="398"/>
        <v/>
      </c>
      <c r="N1683" s="4"/>
      <c r="O1683" s="78" t="str">
        <f t="shared" si="399"/>
        <v/>
      </c>
      <c r="P1683" s="79" t="str">
        <f t="shared" si="400"/>
        <v/>
      </c>
      <c r="Q1683" s="4"/>
      <c r="R1683" s="90" t="str">
        <f t="shared" si="401"/>
        <v/>
      </c>
      <c r="S1683" s="4"/>
      <c r="Y1683" s="18" t="str">
        <f t="shared" si="402"/>
        <v/>
      </c>
      <c r="AA1683" s="18" t="str">
        <f t="shared" si="393"/>
        <v/>
      </c>
      <c r="AB1683" s="18" t="str">
        <f t="shared" si="394"/>
        <v/>
      </c>
      <c r="AC1683" s="18" t="str">
        <f t="shared" si="403"/>
        <v/>
      </c>
      <c r="AD1683" s="18" t="str">
        <f t="shared" si="403"/>
        <v/>
      </c>
      <c r="AE1683" s="18" t="str">
        <f t="shared" si="404"/>
        <v/>
      </c>
      <c r="AG1683" s="95" t="str">
        <f>IF($C1683="", "", IF(IFERROR(INDEX(Ingredients!C$11:C$310, MATCH($C1683, Ingredients!$B$11:$B$310, 0)), "")="", "", IFERROR(INDEX(Ingredients!C$11:C$310, MATCH($C1683, Ingredients!$B$11:$B$310, 0)), "")))</f>
        <v/>
      </c>
      <c r="AH1683" s="105" t="str">
        <f>IF($C1683="", "", IF(IFERROR(INDEX(Ingredients!D$11:D$310, MATCH($C1683, Ingredients!$B$11:$B$310, 0)), "")="", "", IFERROR(INDEX(Ingredients!D$11:D$310, MATCH($C1683, Ingredients!$B$11:$B$310, 0)), "")))</f>
        <v/>
      </c>
      <c r="AI1683" s="106" t="str">
        <f>IF($C1683="", "", IF(IFERROR(INDEX(Ingredients!E$11:E$310, MATCH($C1683, Ingredients!$B$11:$B$310, 0)), "")="", "", IFERROR(INDEX(Ingredients!E$11:E$310, MATCH($C1683, Ingredients!$B$11:$B$310, 0)), "")))</f>
        <v/>
      </c>
      <c r="AJ1683" s="108" t="str">
        <f>IF($C1683="", "", IF(IFERROR(INDEX(Ingredients!F$11:F$310, MATCH($C1683, Ingredients!$B$11:$B$310, 0)), "")="", "", IFERROR(INDEX(Ingredients!F$11:F$310, MATCH($C1683, Ingredients!$B$11:$B$310, 0)), "")))</f>
        <v/>
      </c>
      <c r="AK1683" s="106" t="str">
        <f>IF($C1683="", "", IF(IFERROR(INDEX(Ingredients!G$11:G$310, MATCH($C1683, Ingredients!$B$11:$B$310, 0)), "")="", "", IFERROR(INDEX(Ingredients!G$11:G$310, MATCH($C1683, Ingredients!$B$11:$B$310, 0)), "")))</f>
        <v/>
      </c>
      <c r="AL1683" s="79" t="str">
        <f>IF($C1683="", "", IF(IFERROR(INDEX(Ingredients!H$11:H$310, MATCH($C1683, Ingredients!$B$11:$B$310, 0)), "")="", "", IFERROR(INDEX(Ingredients!H$11:H$310, MATCH($C1683, Ingredients!$B$11:$B$310, 0)), "")))</f>
        <v/>
      </c>
      <c r="AN1683" s="83" t="str">
        <f t="shared" si="395"/>
        <v/>
      </c>
      <c r="AP1683" s="114" t="str">
        <f t="shared" si="405"/>
        <v/>
      </c>
      <c r="AR1683" s="117" t="str">
        <f>IF($C1683="", "", IF(IFERROR(INDEX(Ingredients!$AI$11:$AI$310, MATCH($C1683, Ingredients!$B$11:$B$310, 0)), "")="", "", IFERROR(INDEX(Ingredients!$AI$11:$AI$310, MATCH($C1683, Ingredients!$B$11:$B$310, 0)), "")))</f>
        <v/>
      </c>
      <c r="AT1683" s="120" t="str">
        <f t="shared" si="406"/>
        <v/>
      </c>
      <c r="AV1683" s="90" t="str">
        <f t="shared" si="396"/>
        <v/>
      </c>
      <c r="AX1683" s="90" t="str">
        <f>IF($AV1683="", "", COUNTIF($AV$11:$AV$5010, "&lt;"&amp;$AV1683)+1+COUNTIF($AV$11:$AV1683, $AV1683)-1)</f>
        <v/>
      </c>
      <c r="AZ1683" s="111" t="str">
        <f>IF($B1683="", "", SUMIF('Shopping List'!$AV$11:$AV$25, $B1683, 'Shopping List'!$BN$11:$BN$25))</f>
        <v/>
      </c>
      <c r="BB1683" s="117" t="str">
        <f t="shared" si="407"/>
        <v/>
      </c>
    </row>
    <row r="1684" spans="1:54" x14ac:dyDescent="0.25">
      <c r="A1684" s="4"/>
      <c r="B1684" s="37"/>
      <c r="C1684" s="124"/>
      <c r="D1684" s="39"/>
      <c r="E1684" s="125"/>
      <c r="F1684" s="48"/>
      <c r="G1684" s="4"/>
      <c r="H1684" s="4"/>
      <c r="I1684" s="95" t="str">
        <f>IF($C1684="", "", IF(IFERROR(INDEX(Ingredients!$C$11:$C$310, MATCH($C1684, Ingredients!$B$11:$B$310, 0)), "")="", "", IFERROR(INDEX(Ingredients!$C$11:$C$310, MATCH($C1684, Ingredients!$B$11:$B$310, 0)), "")))</f>
        <v/>
      </c>
      <c r="J1684" s="73" t="str">
        <f>IF($B1684="", "", IF(IFERROR(INDEX(Meals!$C$11:$C$260, MATCH($B1684, Meals!$B$11:$B$260, 0)), "")="", "", IFERROR(INDEX(Meals!$C$11:$C$260, MATCH($B1684, Meals!$B$11:$B$260, 0)), "")))</f>
        <v/>
      </c>
      <c r="K1684" s="4"/>
      <c r="L1684" s="72" t="str">
        <f t="shared" si="397"/>
        <v/>
      </c>
      <c r="M1684" s="73" t="str">
        <f t="shared" si="398"/>
        <v/>
      </c>
      <c r="N1684" s="4"/>
      <c r="O1684" s="78" t="str">
        <f t="shared" si="399"/>
        <v/>
      </c>
      <c r="P1684" s="79" t="str">
        <f t="shared" si="400"/>
        <v/>
      </c>
      <c r="Q1684" s="4"/>
      <c r="R1684" s="90" t="str">
        <f t="shared" si="401"/>
        <v/>
      </c>
      <c r="S1684" s="4"/>
      <c r="Y1684" s="18" t="str">
        <f t="shared" si="402"/>
        <v/>
      </c>
      <c r="AA1684" s="18" t="str">
        <f t="shared" si="393"/>
        <v/>
      </c>
      <c r="AB1684" s="18" t="str">
        <f t="shared" si="394"/>
        <v/>
      </c>
      <c r="AC1684" s="18" t="str">
        <f t="shared" si="403"/>
        <v/>
      </c>
      <c r="AD1684" s="18" t="str">
        <f t="shared" si="403"/>
        <v/>
      </c>
      <c r="AE1684" s="18" t="str">
        <f t="shared" si="404"/>
        <v/>
      </c>
      <c r="AG1684" s="95" t="str">
        <f>IF($C1684="", "", IF(IFERROR(INDEX(Ingredients!C$11:C$310, MATCH($C1684, Ingredients!$B$11:$B$310, 0)), "")="", "", IFERROR(INDEX(Ingredients!C$11:C$310, MATCH($C1684, Ingredients!$B$11:$B$310, 0)), "")))</f>
        <v/>
      </c>
      <c r="AH1684" s="105" t="str">
        <f>IF($C1684="", "", IF(IFERROR(INDEX(Ingredients!D$11:D$310, MATCH($C1684, Ingredients!$B$11:$B$310, 0)), "")="", "", IFERROR(INDEX(Ingredients!D$11:D$310, MATCH($C1684, Ingredients!$B$11:$B$310, 0)), "")))</f>
        <v/>
      </c>
      <c r="AI1684" s="106" t="str">
        <f>IF($C1684="", "", IF(IFERROR(INDEX(Ingredients!E$11:E$310, MATCH($C1684, Ingredients!$B$11:$B$310, 0)), "")="", "", IFERROR(INDEX(Ingredients!E$11:E$310, MATCH($C1684, Ingredients!$B$11:$B$310, 0)), "")))</f>
        <v/>
      </c>
      <c r="AJ1684" s="108" t="str">
        <f>IF($C1684="", "", IF(IFERROR(INDEX(Ingredients!F$11:F$310, MATCH($C1684, Ingredients!$B$11:$B$310, 0)), "")="", "", IFERROR(INDEX(Ingredients!F$11:F$310, MATCH($C1684, Ingredients!$B$11:$B$310, 0)), "")))</f>
        <v/>
      </c>
      <c r="AK1684" s="106" t="str">
        <f>IF($C1684="", "", IF(IFERROR(INDEX(Ingredients!G$11:G$310, MATCH($C1684, Ingredients!$B$11:$B$310, 0)), "")="", "", IFERROR(INDEX(Ingredients!G$11:G$310, MATCH($C1684, Ingredients!$B$11:$B$310, 0)), "")))</f>
        <v/>
      </c>
      <c r="AL1684" s="79" t="str">
        <f>IF($C1684="", "", IF(IFERROR(INDEX(Ingredients!H$11:H$310, MATCH($C1684, Ingredients!$B$11:$B$310, 0)), "")="", "", IFERROR(INDEX(Ingredients!H$11:H$310, MATCH($C1684, Ingredients!$B$11:$B$310, 0)), "")))</f>
        <v/>
      </c>
      <c r="AN1684" s="83" t="str">
        <f t="shared" si="395"/>
        <v/>
      </c>
      <c r="AP1684" s="114" t="str">
        <f t="shared" si="405"/>
        <v/>
      </c>
      <c r="AR1684" s="117" t="str">
        <f>IF($C1684="", "", IF(IFERROR(INDEX(Ingredients!$AI$11:$AI$310, MATCH($C1684, Ingredients!$B$11:$B$310, 0)), "")="", "", IFERROR(INDEX(Ingredients!$AI$11:$AI$310, MATCH($C1684, Ingredients!$B$11:$B$310, 0)), "")))</f>
        <v/>
      </c>
      <c r="AT1684" s="120" t="str">
        <f t="shared" si="406"/>
        <v/>
      </c>
      <c r="AV1684" s="90" t="str">
        <f t="shared" si="396"/>
        <v/>
      </c>
      <c r="AX1684" s="90" t="str">
        <f>IF($AV1684="", "", COUNTIF($AV$11:$AV$5010, "&lt;"&amp;$AV1684)+1+COUNTIF($AV$11:$AV1684, $AV1684)-1)</f>
        <v/>
      </c>
      <c r="AZ1684" s="111" t="str">
        <f>IF($B1684="", "", SUMIF('Shopping List'!$AV$11:$AV$25, $B1684, 'Shopping List'!$BN$11:$BN$25))</f>
        <v/>
      </c>
      <c r="BB1684" s="117" t="str">
        <f t="shared" si="407"/>
        <v/>
      </c>
    </row>
    <row r="1685" spans="1:54" x14ac:dyDescent="0.25">
      <c r="A1685" s="4"/>
      <c r="B1685" s="37"/>
      <c r="C1685" s="124"/>
      <c r="D1685" s="39"/>
      <c r="E1685" s="125"/>
      <c r="F1685" s="48"/>
      <c r="G1685" s="4"/>
      <c r="H1685" s="4"/>
      <c r="I1685" s="95" t="str">
        <f>IF($C1685="", "", IF(IFERROR(INDEX(Ingredients!$C$11:$C$310, MATCH($C1685, Ingredients!$B$11:$B$310, 0)), "")="", "", IFERROR(INDEX(Ingredients!$C$11:$C$310, MATCH($C1685, Ingredients!$B$11:$B$310, 0)), "")))</f>
        <v/>
      </c>
      <c r="J1685" s="73" t="str">
        <f>IF($B1685="", "", IF(IFERROR(INDEX(Meals!$C$11:$C$260, MATCH($B1685, Meals!$B$11:$B$260, 0)), "")="", "", IFERROR(INDEX(Meals!$C$11:$C$260, MATCH($B1685, Meals!$B$11:$B$260, 0)), "")))</f>
        <v/>
      </c>
      <c r="K1685" s="4"/>
      <c r="L1685" s="72" t="str">
        <f t="shared" si="397"/>
        <v/>
      </c>
      <c r="M1685" s="73" t="str">
        <f t="shared" si="398"/>
        <v/>
      </c>
      <c r="N1685" s="4"/>
      <c r="O1685" s="78" t="str">
        <f t="shared" si="399"/>
        <v/>
      </c>
      <c r="P1685" s="79" t="str">
        <f t="shared" si="400"/>
        <v/>
      </c>
      <c r="Q1685" s="4"/>
      <c r="R1685" s="90" t="str">
        <f t="shared" si="401"/>
        <v/>
      </c>
      <c r="S1685" s="4"/>
      <c r="Y1685" s="18" t="str">
        <f t="shared" si="402"/>
        <v/>
      </c>
      <c r="AA1685" s="18" t="str">
        <f t="shared" si="393"/>
        <v/>
      </c>
      <c r="AB1685" s="18" t="str">
        <f t="shared" si="394"/>
        <v/>
      </c>
      <c r="AC1685" s="18" t="str">
        <f t="shared" si="403"/>
        <v/>
      </c>
      <c r="AD1685" s="18" t="str">
        <f t="shared" si="403"/>
        <v/>
      </c>
      <c r="AE1685" s="18" t="str">
        <f t="shared" si="404"/>
        <v/>
      </c>
      <c r="AG1685" s="95" t="str">
        <f>IF($C1685="", "", IF(IFERROR(INDEX(Ingredients!C$11:C$310, MATCH($C1685, Ingredients!$B$11:$B$310, 0)), "")="", "", IFERROR(INDEX(Ingredients!C$11:C$310, MATCH($C1685, Ingredients!$B$11:$B$310, 0)), "")))</f>
        <v/>
      </c>
      <c r="AH1685" s="105" t="str">
        <f>IF($C1685="", "", IF(IFERROR(INDEX(Ingredients!D$11:D$310, MATCH($C1685, Ingredients!$B$11:$B$310, 0)), "")="", "", IFERROR(INDEX(Ingredients!D$11:D$310, MATCH($C1685, Ingredients!$B$11:$B$310, 0)), "")))</f>
        <v/>
      </c>
      <c r="AI1685" s="106" t="str">
        <f>IF($C1685="", "", IF(IFERROR(INDEX(Ingredients!E$11:E$310, MATCH($C1685, Ingredients!$B$11:$B$310, 0)), "")="", "", IFERROR(INDEX(Ingredients!E$11:E$310, MATCH($C1685, Ingredients!$B$11:$B$310, 0)), "")))</f>
        <v/>
      </c>
      <c r="AJ1685" s="108" t="str">
        <f>IF($C1685="", "", IF(IFERROR(INDEX(Ingredients!F$11:F$310, MATCH($C1685, Ingredients!$B$11:$B$310, 0)), "")="", "", IFERROR(INDEX(Ingredients!F$11:F$310, MATCH($C1685, Ingredients!$B$11:$B$310, 0)), "")))</f>
        <v/>
      </c>
      <c r="AK1685" s="106" t="str">
        <f>IF($C1685="", "", IF(IFERROR(INDEX(Ingredients!G$11:G$310, MATCH($C1685, Ingredients!$B$11:$B$310, 0)), "")="", "", IFERROR(INDEX(Ingredients!G$11:G$310, MATCH($C1685, Ingredients!$B$11:$B$310, 0)), "")))</f>
        <v/>
      </c>
      <c r="AL1685" s="79" t="str">
        <f>IF($C1685="", "", IF(IFERROR(INDEX(Ingredients!H$11:H$310, MATCH($C1685, Ingredients!$B$11:$B$310, 0)), "")="", "", IFERROR(INDEX(Ingredients!H$11:H$310, MATCH($C1685, Ingredients!$B$11:$B$310, 0)), "")))</f>
        <v/>
      </c>
      <c r="AN1685" s="83" t="str">
        <f t="shared" si="395"/>
        <v/>
      </c>
      <c r="AP1685" s="114" t="str">
        <f t="shared" si="405"/>
        <v/>
      </c>
      <c r="AR1685" s="117" t="str">
        <f>IF($C1685="", "", IF(IFERROR(INDEX(Ingredients!$AI$11:$AI$310, MATCH($C1685, Ingredients!$B$11:$B$310, 0)), "")="", "", IFERROR(INDEX(Ingredients!$AI$11:$AI$310, MATCH($C1685, Ingredients!$B$11:$B$310, 0)), "")))</f>
        <v/>
      </c>
      <c r="AT1685" s="120" t="str">
        <f t="shared" si="406"/>
        <v/>
      </c>
      <c r="AV1685" s="90" t="str">
        <f t="shared" si="396"/>
        <v/>
      </c>
      <c r="AX1685" s="90" t="str">
        <f>IF($AV1685="", "", COUNTIF($AV$11:$AV$5010, "&lt;"&amp;$AV1685)+1+COUNTIF($AV$11:$AV1685, $AV1685)-1)</f>
        <v/>
      </c>
      <c r="AZ1685" s="111" t="str">
        <f>IF($B1685="", "", SUMIF('Shopping List'!$AV$11:$AV$25, $B1685, 'Shopping List'!$BN$11:$BN$25))</f>
        <v/>
      </c>
      <c r="BB1685" s="117" t="str">
        <f t="shared" si="407"/>
        <v/>
      </c>
    </row>
    <row r="1686" spans="1:54" x14ac:dyDescent="0.25">
      <c r="A1686" s="4"/>
      <c r="B1686" s="37"/>
      <c r="C1686" s="124"/>
      <c r="D1686" s="39"/>
      <c r="E1686" s="125"/>
      <c r="F1686" s="48"/>
      <c r="G1686" s="4"/>
      <c r="H1686" s="4"/>
      <c r="I1686" s="95" t="str">
        <f>IF($C1686="", "", IF(IFERROR(INDEX(Ingredients!$C$11:$C$310, MATCH($C1686, Ingredients!$B$11:$B$310, 0)), "")="", "", IFERROR(INDEX(Ingredients!$C$11:$C$310, MATCH($C1686, Ingredients!$B$11:$B$310, 0)), "")))</f>
        <v/>
      </c>
      <c r="J1686" s="73" t="str">
        <f>IF($B1686="", "", IF(IFERROR(INDEX(Meals!$C$11:$C$260, MATCH($B1686, Meals!$B$11:$B$260, 0)), "")="", "", IFERROR(INDEX(Meals!$C$11:$C$260, MATCH($B1686, Meals!$B$11:$B$260, 0)), "")))</f>
        <v/>
      </c>
      <c r="K1686" s="4"/>
      <c r="L1686" s="72" t="str">
        <f t="shared" si="397"/>
        <v/>
      </c>
      <c r="M1686" s="73" t="str">
        <f t="shared" si="398"/>
        <v/>
      </c>
      <c r="N1686" s="4"/>
      <c r="O1686" s="78" t="str">
        <f t="shared" si="399"/>
        <v/>
      </c>
      <c r="P1686" s="79" t="str">
        <f t="shared" si="400"/>
        <v/>
      </c>
      <c r="Q1686" s="4"/>
      <c r="R1686" s="90" t="str">
        <f t="shared" si="401"/>
        <v/>
      </c>
      <c r="S1686" s="4"/>
      <c r="Y1686" s="18" t="str">
        <f t="shared" si="402"/>
        <v/>
      </c>
      <c r="AA1686" s="18" t="str">
        <f t="shared" si="393"/>
        <v/>
      </c>
      <c r="AB1686" s="18" t="str">
        <f t="shared" si="394"/>
        <v/>
      </c>
      <c r="AC1686" s="18" t="str">
        <f t="shared" si="403"/>
        <v/>
      </c>
      <c r="AD1686" s="18" t="str">
        <f t="shared" si="403"/>
        <v/>
      </c>
      <c r="AE1686" s="18" t="str">
        <f t="shared" si="404"/>
        <v/>
      </c>
      <c r="AG1686" s="95" t="str">
        <f>IF($C1686="", "", IF(IFERROR(INDEX(Ingredients!C$11:C$310, MATCH($C1686, Ingredients!$B$11:$B$310, 0)), "")="", "", IFERROR(INDEX(Ingredients!C$11:C$310, MATCH($C1686, Ingredients!$B$11:$B$310, 0)), "")))</f>
        <v/>
      </c>
      <c r="AH1686" s="105" t="str">
        <f>IF($C1686="", "", IF(IFERROR(INDEX(Ingredients!D$11:D$310, MATCH($C1686, Ingredients!$B$11:$B$310, 0)), "")="", "", IFERROR(INDEX(Ingredients!D$11:D$310, MATCH($C1686, Ingredients!$B$11:$B$310, 0)), "")))</f>
        <v/>
      </c>
      <c r="AI1686" s="106" t="str">
        <f>IF($C1686="", "", IF(IFERROR(INDEX(Ingredients!E$11:E$310, MATCH($C1686, Ingredients!$B$11:$B$310, 0)), "")="", "", IFERROR(INDEX(Ingredients!E$11:E$310, MATCH($C1686, Ingredients!$B$11:$B$310, 0)), "")))</f>
        <v/>
      </c>
      <c r="AJ1686" s="108" t="str">
        <f>IF($C1686="", "", IF(IFERROR(INDEX(Ingredients!F$11:F$310, MATCH($C1686, Ingredients!$B$11:$B$310, 0)), "")="", "", IFERROR(INDEX(Ingredients!F$11:F$310, MATCH($C1686, Ingredients!$B$11:$B$310, 0)), "")))</f>
        <v/>
      </c>
      <c r="AK1686" s="106" t="str">
        <f>IF($C1686="", "", IF(IFERROR(INDEX(Ingredients!G$11:G$310, MATCH($C1686, Ingredients!$B$11:$B$310, 0)), "")="", "", IFERROR(INDEX(Ingredients!G$11:G$310, MATCH($C1686, Ingredients!$B$11:$B$310, 0)), "")))</f>
        <v/>
      </c>
      <c r="AL1686" s="79" t="str">
        <f>IF($C1686="", "", IF(IFERROR(INDEX(Ingredients!H$11:H$310, MATCH($C1686, Ingredients!$B$11:$B$310, 0)), "")="", "", IFERROR(INDEX(Ingredients!H$11:H$310, MATCH($C1686, Ingredients!$B$11:$B$310, 0)), "")))</f>
        <v/>
      </c>
      <c r="AN1686" s="83" t="str">
        <f t="shared" si="395"/>
        <v/>
      </c>
      <c r="AP1686" s="114" t="str">
        <f t="shared" si="405"/>
        <v/>
      </c>
      <c r="AR1686" s="117" t="str">
        <f>IF($C1686="", "", IF(IFERROR(INDEX(Ingredients!$AI$11:$AI$310, MATCH($C1686, Ingredients!$B$11:$B$310, 0)), "")="", "", IFERROR(INDEX(Ingredients!$AI$11:$AI$310, MATCH($C1686, Ingredients!$B$11:$B$310, 0)), "")))</f>
        <v/>
      </c>
      <c r="AT1686" s="120" t="str">
        <f t="shared" si="406"/>
        <v/>
      </c>
      <c r="AV1686" s="90" t="str">
        <f t="shared" si="396"/>
        <v/>
      </c>
      <c r="AX1686" s="90" t="str">
        <f>IF($AV1686="", "", COUNTIF($AV$11:$AV$5010, "&lt;"&amp;$AV1686)+1+COUNTIF($AV$11:$AV1686, $AV1686)-1)</f>
        <v/>
      </c>
      <c r="AZ1686" s="111" t="str">
        <f>IF($B1686="", "", SUMIF('Shopping List'!$AV$11:$AV$25, $B1686, 'Shopping List'!$BN$11:$BN$25))</f>
        <v/>
      </c>
      <c r="BB1686" s="117" t="str">
        <f t="shared" si="407"/>
        <v/>
      </c>
    </row>
    <row r="1687" spans="1:54" x14ac:dyDescent="0.25">
      <c r="A1687" s="4"/>
      <c r="B1687" s="37"/>
      <c r="C1687" s="124"/>
      <c r="D1687" s="39"/>
      <c r="E1687" s="125"/>
      <c r="F1687" s="48"/>
      <c r="G1687" s="4"/>
      <c r="H1687" s="4"/>
      <c r="I1687" s="95" t="str">
        <f>IF($C1687="", "", IF(IFERROR(INDEX(Ingredients!$C$11:$C$310, MATCH($C1687, Ingredients!$B$11:$B$310, 0)), "")="", "", IFERROR(INDEX(Ingredients!$C$11:$C$310, MATCH($C1687, Ingredients!$B$11:$B$310, 0)), "")))</f>
        <v/>
      </c>
      <c r="J1687" s="73" t="str">
        <f>IF($B1687="", "", IF(IFERROR(INDEX(Meals!$C$11:$C$260, MATCH($B1687, Meals!$B$11:$B$260, 0)), "")="", "", IFERROR(INDEX(Meals!$C$11:$C$260, MATCH($B1687, Meals!$B$11:$B$260, 0)), "")))</f>
        <v/>
      </c>
      <c r="K1687" s="4"/>
      <c r="L1687" s="72" t="str">
        <f t="shared" si="397"/>
        <v/>
      </c>
      <c r="M1687" s="73" t="str">
        <f t="shared" si="398"/>
        <v/>
      </c>
      <c r="N1687" s="4"/>
      <c r="O1687" s="78" t="str">
        <f t="shared" si="399"/>
        <v/>
      </c>
      <c r="P1687" s="79" t="str">
        <f t="shared" si="400"/>
        <v/>
      </c>
      <c r="Q1687" s="4"/>
      <c r="R1687" s="90" t="str">
        <f t="shared" si="401"/>
        <v/>
      </c>
      <c r="S1687" s="4"/>
      <c r="Y1687" s="18" t="str">
        <f t="shared" si="402"/>
        <v/>
      </c>
      <c r="AA1687" s="18" t="str">
        <f t="shared" si="393"/>
        <v/>
      </c>
      <c r="AB1687" s="18" t="str">
        <f t="shared" si="394"/>
        <v/>
      </c>
      <c r="AC1687" s="18" t="str">
        <f t="shared" si="403"/>
        <v/>
      </c>
      <c r="AD1687" s="18" t="str">
        <f t="shared" si="403"/>
        <v/>
      </c>
      <c r="AE1687" s="18" t="str">
        <f t="shared" si="404"/>
        <v/>
      </c>
      <c r="AG1687" s="95" t="str">
        <f>IF($C1687="", "", IF(IFERROR(INDEX(Ingredients!C$11:C$310, MATCH($C1687, Ingredients!$B$11:$B$310, 0)), "")="", "", IFERROR(INDEX(Ingredients!C$11:C$310, MATCH($C1687, Ingredients!$B$11:$B$310, 0)), "")))</f>
        <v/>
      </c>
      <c r="AH1687" s="105" t="str">
        <f>IF($C1687="", "", IF(IFERROR(INDEX(Ingredients!D$11:D$310, MATCH($C1687, Ingredients!$B$11:$B$310, 0)), "")="", "", IFERROR(INDEX(Ingredients!D$11:D$310, MATCH($C1687, Ingredients!$B$11:$B$310, 0)), "")))</f>
        <v/>
      </c>
      <c r="AI1687" s="106" t="str">
        <f>IF($C1687="", "", IF(IFERROR(INDEX(Ingredients!E$11:E$310, MATCH($C1687, Ingredients!$B$11:$B$310, 0)), "")="", "", IFERROR(INDEX(Ingredients!E$11:E$310, MATCH($C1687, Ingredients!$B$11:$B$310, 0)), "")))</f>
        <v/>
      </c>
      <c r="AJ1687" s="108" t="str">
        <f>IF($C1687="", "", IF(IFERROR(INDEX(Ingredients!F$11:F$310, MATCH($C1687, Ingredients!$B$11:$B$310, 0)), "")="", "", IFERROR(INDEX(Ingredients!F$11:F$310, MATCH($C1687, Ingredients!$B$11:$B$310, 0)), "")))</f>
        <v/>
      </c>
      <c r="AK1687" s="106" t="str">
        <f>IF($C1687="", "", IF(IFERROR(INDEX(Ingredients!G$11:G$310, MATCH($C1687, Ingredients!$B$11:$B$310, 0)), "")="", "", IFERROR(INDEX(Ingredients!G$11:G$310, MATCH($C1687, Ingredients!$B$11:$B$310, 0)), "")))</f>
        <v/>
      </c>
      <c r="AL1687" s="79" t="str">
        <f>IF($C1687="", "", IF(IFERROR(INDEX(Ingredients!H$11:H$310, MATCH($C1687, Ingredients!$B$11:$B$310, 0)), "")="", "", IFERROR(INDEX(Ingredients!H$11:H$310, MATCH($C1687, Ingredients!$B$11:$B$310, 0)), "")))</f>
        <v/>
      </c>
      <c r="AN1687" s="83" t="str">
        <f t="shared" si="395"/>
        <v/>
      </c>
      <c r="AP1687" s="114" t="str">
        <f t="shared" si="405"/>
        <v/>
      </c>
      <c r="AR1687" s="117" t="str">
        <f>IF($C1687="", "", IF(IFERROR(INDEX(Ingredients!$AI$11:$AI$310, MATCH($C1687, Ingredients!$B$11:$B$310, 0)), "")="", "", IFERROR(INDEX(Ingredients!$AI$11:$AI$310, MATCH($C1687, Ingredients!$B$11:$B$310, 0)), "")))</f>
        <v/>
      </c>
      <c r="AT1687" s="120" t="str">
        <f t="shared" si="406"/>
        <v/>
      </c>
      <c r="AV1687" s="90" t="str">
        <f t="shared" si="396"/>
        <v/>
      </c>
      <c r="AX1687" s="90" t="str">
        <f>IF($AV1687="", "", COUNTIF($AV$11:$AV$5010, "&lt;"&amp;$AV1687)+1+COUNTIF($AV$11:$AV1687, $AV1687)-1)</f>
        <v/>
      </c>
      <c r="AZ1687" s="111" t="str">
        <f>IF($B1687="", "", SUMIF('Shopping List'!$AV$11:$AV$25, $B1687, 'Shopping List'!$BN$11:$BN$25))</f>
        <v/>
      </c>
      <c r="BB1687" s="117" t="str">
        <f t="shared" si="407"/>
        <v/>
      </c>
    </row>
    <row r="1688" spans="1:54" x14ac:dyDescent="0.25">
      <c r="A1688" s="4"/>
      <c r="B1688" s="37"/>
      <c r="C1688" s="124"/>
      <c r="D1688" s="39"/>
      <c r="E1688" s="125"/>
      <c r="F1688" s="48"/>
      <c r="G1688" s="4"/>
      <c r="H1688" s="4"/>
      <c r="I1688" s="95" t="str">
        <f>IF($C1688="", "", IF(IFERROR(INDEX(Ingredients!$C$11:$C$310, MATCH($C1688, Ingredients!$B$11:$B$310, 0)), "")="", "", IFERROR(INDEX(Ingredients!$C$11:$C$310, MATCH($C1688, Ingredients!$B$11:$B$310, 0)), "")))</f>
        <v/>
      </c>
      <c r="J1688" s="73" t="str">
        <f>IF($B1688="", "", IF(IFERROR(INDEX(Meals!$C$11:$C$260, MATCH($B1688, Meals!$B$11:$B$260, 0)), "")="", "", IFERROR(INDEX(Meals!$C$11:$C$260, MATCH($B1688, Meals!$B$11:$B$260, 0)), "")))</f>
        <v/>
      </c>
      <c r="K1688" s="4"/>
      <c r="L1688" s="72" t="str">
        <f t="shared" si="397"/>
        <v/>
      </c>
      <c r="M1688" s="73" t="str">
        <f t="shared" si="398"/>
        <v/>
      </c>
      <c r="N1688" s="4"/>
      <c r="O1688" s="78" t="str">
        <f t="shared" si="399"/>
        <v/>
      </c>
      <c r="P1688" s="79" t="str">
        <f t="shared" si="400"/>
        <v/>
      </c>
      <c r="Q1688" s="4"/>
      <c r="R1688" s="90" t="str">
        <f t="shared" si="401"/>
        <v/>
      </c>
      <c r="S1688" s="4"/>
      <c r="Y1688" s="18" t="str">
        <f t="shared" si="402"/>
        <v/>
      </c>
      <c r="AA1688" s="18" t="str">
        <f t="shared" si="393"/>
        <v/>
      </c>
      <c r="AB1688" s="18" t="str">
        <f t="shared" si="394"/>
        <v/>
      </c>
      <c r="AC1688" s="18" t="str">
        <f t="shared" si="403"/>
        <v/>
      </c>
      <c r="AD1688" s="18" t="str">
        <f t="shared" si="403"/>
        <v/>
      </c>
      <c r="AE1688" s="18" t="str">
        <f t="shared" si="404"/>
        <v/>
      </c>
      <c r="AG1688" s="95" t="str">
        <f>IF($C1688="", "", IF(IFERROR(INDEX(Ingredients!C$11:C$310, MATCH($C1688, Ingredients!$B$11:$B$310, 0)), "")="", "", IFERROR(INDEX(Ingredients!C$11:C$310, MATCH($C1688, Ingredients!$B$11:$B$310, 0)), "")))</f>
        <v/>
      </c>
      <c r="AH1688" s="105" t="str">
        <f>IF($C1688="", "", IF(IFERROR(INDEX(Ingredients!D$11:D$310, MATCH($C1688, Ingredients!$B$11:$B$310, 0)), "")="", "", IFERROR(INDEX(Ingredients!D$11:D$310, MATCH($C1688, Ingredients!$B$11:$B$310, 0)), "")))</f>
        <v/>
      </c>
      <c r="AI1688" s="106" t="str">
        <f>IF($C1688="", "", IF(IFERROR(INDEX(Ingredients!E$11:E$310, MATCH($C1688, Ingredients!$B$11:$B$310, 0)), "")="", "", IFERROR(INDEX(Ingredients!E$11:E$310, MATCH($C1688, Ingredients!$B$11:$B$310, 0)), "")))</f>
        <v/>
      </c>
      <c r="AJ1688" s="108" t="str">
        <f>IF($C1688="", "", IF(IFERROR(INDEX(Ingredients!F$11:F$310, MATCH($C1688, Ingredients!$B$11:$B$310, 0)), "")="", "", IFERROR(INDEX(Ingredients!F$11:F$310, MATCH($C1688, Ingredients!$B$11:$B$310, 0)), "")))</f>
        <v/>
      </c>
      <c r="AK1688" s="106" t="str">
        <f>IF($C1688="", "", IF(IFERROR(INDEX(Ingredients!G$11:G$310, MATCH($C1688, Ingredients!$B$11:$B$310, 0)), "")="", "", IFERROR(INDEX(Ingredients!G$11:G$310, MATCH($C1688, Ingredients!$B$11:$B$310, 0)), "")))</f>
        <v/>
      </c>
      <c r="AL1688" s="79" t="str">
        <f>IF($C1688="", "", IF(IFERROR(INDEX(Ingredients!H$11:H$310, MATCH($C1688, Ingredients!$B$11:$B$310, 0)), "")="", "", IFERROR(INDEX(Ingredients!H$11:H$310, MATCH($C1688, Ingredients!$B$11:$B$310, 0)), "")))</f>
        <v/>
      </c>
      <c r="AN1688" s="83" t="str">
        <f t="shared" si="395"/>
        <v/>
      </c>
      <c r="AP1688" s="114" t="str">
        <f t="shared" si="405"/>
        <v/>
      </c>
      <c r="AR1688" s="117" t="str">
        <f>IF($C1688="", "", IF(IFERROR(INDEX(Ingredients!$AI$11:$AI$310, MATCH($C1688, Ingredients!$B$11:$B$310, 0)), "")="", "", IFERROR(INDEX(Ingredients!$AI$11:$AI$310, MATCH($C1688, Ingredients!$B$11:$B$310, 0)), "")))</f>
        <v/>
      </c>
      <c r="AT1688" s="120" t="str">
        <f t="shared" si="406"/>
        <v/>
      </c>
      <c r="AV1688" s="90" t="str">
        <f t="shared" si="396"/>
        <v/>
      </c>
      <c r="AX1688" s="90" t="str">
        <f>IF($AV1688="", "", COUNTIF($AV$11:$AV$5010, "&lt;"&amp;$AV1688)+1+COUNTIF($AV$11:$AV1688, $AV1688)-1)</f>
        <v/>
      </c>
      <c r="AZ1688" s="111" t="str">
        <f>IF($B1688="", "", SUMIF('Shopping List'!$AV$11:$AV$25, $B1688, 'Shopping List'!$BN$11:$BN$25))</f>
        <v/>
      </c>
      <c r="BB1688" s="117" t="str">
        <f t="shared" si="407"/>
        <v/>
      </c>
    </row>
    <row r="1689" spans="1:54" x14ac:dyDescent="0.25">
      <c r="A1689" s="4"/>
      <c r="B1689" s="37"/>
      <c r="C1689" s="124"/>
      <c r="D1689" s="39"/>
      <c r="E1689" s="125"/>
      <c r="F1689" s="48"/>
      <c r="G1689" s="4"/>
      <c r="H1689" s="4"/>
      <c r="I1689" s="95" t="str">
        <f>IF($C1689="", "", IF(IFERROR(INDEX(Ingredients!$C$11:$C$310, MATCH($C1689, Ingredients!$B$11:$B$310, 0)), "")="", "", IFERROR(INDEX(Ingredients!$C$11:$C$310, MATCH($C1689, Ingredients!$B$11:$B$310, 0)), "")))</f>
        <v/>
      </c>
      <c r="J1689" s="73" t="str">
        <f>IF($B1689="", "", IF(IFERROR(INDEX(Meals!$C$11:$C$260, MATCH($B1689, Meals!$B$11:$B$260, 0)), "")="", "", IFERROR(INDEX(Meals!$C$11:$C$260, MATCH($B1689, Meals!$B$11:$B$260, 0)), "")))</f>
        <v/>
      </c>
      <c r="K1689" s="4"/>
      <c r="L1689" s="72" t="str">
        <f t="shared" si="397"/>
        <v/>
      </c>
      <c r="M1689" s="73" t="str">
        <f t="shared" si="398"/>
        <v/>
      </c>
      <c r="N1689" s="4"/>
      <c r="O1689" s="78" t="str">
        <f t="shared" si="399"/>
        <v/>
      </c>
      <c r="P1689" s="79" t="str">
        <f t="shared" si="400"/>
        <v/>
      </c>
      <c r="Q1689" s="4"/>
      <c r="R1689" s="90" t="str">
        <f t="shared" si="401"/>
        <v/>
      </c>
      <c r="S1689" s="4"/>
      <c r="Y1689" s="18" t="str">
        <f t="shared" si="402"/>
        <v/>
      </c>
      <c r="AA1689" s="18" t="str">
        <f t="shared" si="393"/>
        <v/>
      </c>
      <c r="AB1689" s="18" t="str">
        <f t="shared" si="394"/>
        <v/>
      </c>
      <c r="AC1689" s="18" t="str">
        <f t="shared" si="403"/>
        <v/>
      </c>
      <c r="AD1689" s="18" t="str">
        <f t="shared" si="403"/>
        <v/>
      </c>
      <c r="AE1689" s="18" t="str">
        <f t="shared" si="404"/>
        <v/>
      </c>
      <c r="AG1689" s="95" t="str">
        <f>IF($C1689="", "", IF(IFERROR(INDEX(Ingredients!C$11:C$310, MATCH($C1689, Ingredients!$B$11:$B$310, 0)), "")="", "", IFERROR(INDEX(Ingredients!C$11:C$310, MATCH($C1689, Ingredients!$B$11:$B$310, 0)), "")))</f>
        <v/>
      </c>
      <c r="AH1689" s="105" t="str">
        <f>IF($C1689="", "", IF(IFERROR(INDEX(Ingredients!D$11:D$310, MATCH($C1689, Ingredients!$B$11:$B$310, 0)), "")="", "", IFERROR(INDEX(Ingredients!D$11:D$310, MATCH($C1689, Ingredients!$B$11:$B$310, 0)), "")))</f>
        <v/>
      </c>
      <c r="AI1689" s="106" t="str">
        <f>IF($C1689="", "", IF(IFERROR(INDEX(Ingredients!E$11:E$310, MATCH($C1689, Ingredients!$B$11:$B$310, 0)), "")="", "", IFERROR(INDEX(Ingredients!E$11:E$310, MATCH($C1689, Ingredients!$B$11:$B$310, 0)), "")))</f>
        <v/>
      </c>
      <c r="AJ1689" s="108" t="str">
        <f>IF($C1689="", "", IF(IFERROR(INDEX(Ingredients!F$11:F$310, MATCH($C1689, Ingredients!$B$11:$B$310, 0)), "")="", "", IFERROR(INDEX(Ingredients!F$11:F$310, MATCH($C1689, Ingredients!$B$11:$B$310, 0)), "")))</f>
        <v/>
      </c>
      <c r="AK1689" s="106" t="str">
        <f>IF($C1689="", "", IF(IFERROR(INDEX(Ingredients!G$11:G$310, MATCH($C1689, Ingredients!$B$11:$B$310, 0)), "")="", "", IFERROR(INDEX(Ingredients!G$11:G$310, MATCH($C1689, Ingredients!$B$11:$B$310, 0)), "")))</f>
        <v/>
      </c>
      <c r="AL1689" s="79" t="str">
        <f>IF($C1689="", "", IF(IFERROR(INDEX(Ingredients!H$11:H$310, MATCH($C1689, Ingredients!$B$11:$B$310, 0)), "")="", "", IFERROR(INDEX(Ingredients!H$11:H$310, MATCH($C1689, Ingredients!$B$11:$B$310, 0)), "")))</f>
        <v/>
      </c>
      <c r="AN1689" s="83" t="str">
        <f t="shared" si="395"/>
        <v/>
      </c>
      <c r="AP1689" s="114" t="str">
        <f t="shared" si="405"/>
        <v/>
      </c>
      <c r="AR1689" s="117" t="str">
        <f>IF($C1689="", "", IF(IFERROR(INDEX(Ingredients!$AI$11:$AI$310, MATCH($C1689, Ingredients!$B$11:$B$310, 0)), "")="", "", IFERROR(INDEX(Ingredients!$AI$11:$AI$310, MATCH($C1689, Ingredients!$B$11:$B$310, 0)), "")))</f>
        <v/>
      </c>
      <c r="AT1689" s="120" t="str">
        <f t="shared" si="406"/>
        <v/>
      </c>
      <c r="AV1689" s="90" t="str">
        <f t="shared" si="396"/>
        <v/>
      </c>
      <c r="AX1689" s="90" t="str">
        <f>IF($AV1689="", "", COUNTIF($AV$11:$AV$5010, "&lt;"&amp;$AV1689)+1+COUNTIF($AV$11:$AV1689, $AV1689)-1)</f>
        <v/>
      </c>
      <c r="AZ1689" s="111" t="str">
        <f>IF($B1689="", "", SUMIF('Shopping List'!$AV$11:$AV$25, $B1689, 'Shopping List'!$BN$11:$BN$25))</f>
        <v/>
      </c>
      <c r="BB1689" s="117" t="str">
        <f t="shared" si="407"/>
        <v/>
      </c>
    </row>
    <row r="1690" spans="1:54" x14ac:dyDescent="0.25">
      <c r="A1690" s="4"/>
      <c r="B1690" s="37"/>
      <c r="C1690" s="124"/>
      <c r="D1690" s="39"/>
      <c r="E1690" s="125"/>
      <c r="F1690" s="48"/>
      <c r="G1690" s="4"/>
      <c r="H1690" s="4"/>
      <c r="I1690" s="95" t="str">
        <f>IF($C1690="", "", IF(IFERROR(INDEX(Ingredients!$C$11:$C$310, MATCH($C1690, Ingredients!$B$11:$B$310, 0)), "")="", "", IFERROR(INDEX(Ingredients!$C$11:$C$310, MATCH($C1690, Ingredients!$B$11:$B$310, 0)), "")))</f>
        <v/>
      </c>
      <c r="J1690" s="73" t="str">
        <f>IF($B1690="", "", IF(IFERROR(INDEX(Meals!$C$11:$C$260, MATCH($B1690, Meals!$B$11:$B$260, 0)), "")="", "", IFERROR(INDEX(Meals!$C$11:$C$260, MATCH($B1690, Meals!$B$11:$B$260, 0)), "")))</f>
        <v/>
      </c>
      <c r="K1690" s="4"/>
      <c r="L1690" s="72" t="str">
        <f t="shared" si="397"/>
        <v/>
      </c>
      <c r="M1690" s="73" t="str">
        <f t="shared" si="398"/>
        <v/>
      </c>
      <c r="N1690" s="4"/>
      <c r="O1690" s="78" t="str">
        <f t="shared" si="399"/>
        <v/>
      </c>
      <c r="P1690" s="79" t="str">
        <f t="shared" si="400"/>
        <v/>
      </c>
      <c r="Q1690" s="4"/>
      <c r="R1690" s="90" t="str">
        <f t="shared" si="401"/>
        <v/>
      </c>
      <c r="S1690" s="4"/>
      <c r="Y1690" s="18" t="str">
        <f t="shared" si="402"/>
        <v/>
      </c>
      <c r="AA1690" s="18" t="str">
        <f t="shared" si="393"/>
        <v/>
      </c>
      <c r="AB1690" s="18" t="str">
        <f t="shared" si="394"/>
        <v/>
      </c>
      <c r="AC1690" s="18" t="str">
        <f t="shared" si="403"/>
        <v/>
      </c>
      <c r="AD1690" s="18" t="str">
        <f t="shared" si="403"/>
        <v/>
      </c>
      <c r="AE1690" s="18" t="str">
        <f t="shared" si="404"/>
        <v/>
      </c>
      <c r="AG1690" s="95" t="str">
        <f>IF($C1690="", "", IF(IFERROR(INDEX(Ingredients!C$11:C$310, MATCH($C1690, Ingredients!$B$11:$B$310, 0)), "")="", "", IFERROR(INDEX(Ingredients!C$11:C$310, MATCH($C1690, Ingredients!$B$11:$B$310, 0)), "")))</f>
        <v/>
      </c>
      <c r="AH1690" s="105" t="str">
        <f>IF($C1690="", "", IF(IFERROR(INDEX(Ingredients!D$11:D$310, MATCH($C1690, Ingredients!$B$11:$B$310, 0)), "")="", "", IFERROR(INDEX(Ingredients!D$11:D$310, MATCH($C1690, Ingredients!$B$11:$B$310, 0)), "")))</f>
        <v/>
      </c>
      <c r="AI1690" s="106" t="str">
        <f>IF($C1690="", "", IF(IFERROR(INDEX(Ingredients!E$11:E$310, MATCH($C1690, Ingredients!$B$11:$B$310, 0)), "")="", "", IFERROR(INDEX(Ingredients!E$11:E$310, MATCH($C1690, Ingredients!$B$11:$B$310, 0)), "")))</f>
        <v/>
      </c>
      <c r="AJ1690" s="108" t="str">
        <f>IF($C1690="", "", IF(IFERROR(INDEX(Ingredients!F$11:F$310, MATCH($C1690, Ingredients!$B$11:$B$310, 0)), "")="", "", IFERROR(INDEX(Ingredients!F$11:F$310, MATCH($C1690, Ingredients!$B$11:$B$310, 0)), "")))</f>
        <v/>
      </c>
      <c r="AK1690" s="106" t="str">
        <f>IF($C1690="", "", IF(IFERROR(INDEX(Ingredients!G$11:G$310, MATCH($C1690, Ingredients!$B$11:$B$310, 0)), "")="", "", IFERROR(INDEX(Ingredients!G$11:G$310, MATCH($C1690, Ingredients!$B$11:$B$310, 0)), "")))</f>
        <v/>
      </c>
      <c r="AL1690" s="79" t="str">
        <f>IF($C1690="", "", IF(IFERROR(INDEX(Ingredients!H$11:H$310, MATCH($C1690, Ingredients!$B$11:$B$310, 0)), "")="", "", IFERROR(INDEX(Ingredients!H$11:H$310, MATCH($C1690, Ingredients!$B$11:$B$310, 0)), "")))</f>
        <v/>
      </c>
      <c r="AN1690" s="83" t="str">
        <f t="shared" si="395"/>
        <v/>
      </c>
      <c r="AP1690" s="114" t="str">
        <f t="shared" si="405"/>
        <v/>
      </c>
      <c r="AR1690" s="117" t="str">
        <f>IF($C1690="", "", IF(IFERROR(INDEX(Ingredients!$AI$11:$AI$310, MATCH($C1690, Ingredients!$B$11:$B$310, 0)), "")="", "", IFERROR(INDEX(Ingredients!$AI$11:$AI$310, MATCH($C1690, Ingredients!$B$11:$B$310, 0)), "")))</f>
        <v/>
      </c>
      <c r="AT1690" s="120" t="str">
        <f t="shared" si="406"/>
        <v/>
      </c>
      <c r="AV1690" s="90" t="str">
        <f t="shared" si="396"/>
        <v/>
      </c>
      <c r="AX1690" s="90" t="str">
        <f>IF($AV1690="", "", COUNTIF($AV$11:$AV$5010, "&lt;"&amp;$AV1690)+1+COUNTIF($AV$11:$AV1690, $AV1690)-1)</f>
        <v/>
      </c>
      <c r="AZ1690" s="111" t="str">
        <f>IF($B1690="", "", SUMIF('Shopping List'!$AV$11:$AV$25, $B1690, 'Shopping List'!$BN$11:$BN$25))</f>
        <v/>
      </c>
      <c r="BB1690" s="117" t="str">
        <f t="shared" si="407"/>
        <v/>
      </c>
    </row>
    <row r="1691" spans="1:54" x14ac:dyDescent="0.25">
      <c r="A1691" s="4"/>
      <c r="B1691" s="37"/>
      <c r="C1691" s="124"/>
      <c r="D1691" s="39"/>
      <c r="E1691" s="125"/>
      <c r="F1691" s="48"/>
      <c r="G1691" s="4"/>
      <c r="H1691" s="4"/>
      <c r="I1691" s="95" t="str">
        <f>IF($C1691="", "", IF(IFERROR(INDEX(Ingredients!$C$11:$C$310, MATCH($C1691, Ingredients!$B$11:$B$310, 0)), "")="", "", IFERROR(INDEX(Ingredients!$C$11:$C$310, MATCH($C1691, Ingredients!$B$11:$B$310, 0)), "")))</f>
        <v/>
      </c>
      <c r="J1691" s="73" t="str">
        <f>IF($B1691="", "", IF(IFERROR(INDEX(Meals!$C$11:$C$260, MATCH($B1691, Meals!$B$11:$B$260, 0)), "")="", "", IFERROR(INDEX(Meals!$C$11:$C$260, MATCH($B1691, Meals!$B$11:$B$260, 0)), "")))</f>
        <v/>
      </c>
      <c r="K1691" s="4"/>
      <c r="L1691" s="72" t="str">
        <f t="shared" si="397"/>
        <v/>
      </c>
      <c r="M1691" s="73" t="str">
        <f t="shared" si="398"/>
        <v/>
      </c>
      <c r="N1691" s="4"/>
      <c r="O1691" s="78" t="str">
        <f t="shared" si="399"/>
        <v/>
      </c>
      <c r="P1691" s="79" t="str">
        <f t="shared" si="400"/>
        <v/>
      </c>
      <c r="Q1691" s="4"/>
      <c r="R1691" s="90" t="str">
        <f t="shared" si="401"/>
        <v/>
      </c>
      <c r="S1691" s="4"/>
      <c r="Y1691" s="18" t="str">
        <f t="shared" si="402"/>
        <v/>
      </c>
      <c r="AA1691" s="18" t="str">
        <f t="shared" si="393"/>
        <v/>
      </c>
      <c r="AB1691" s="18" t="str">
        <f t="shared" si="394"/>
        <v/>
      </c>
      <c r="AC1691" s="18" t="str">
        <f t="shared" si="403"/>
        <v/>
      </c>
      <c r="AD1691" s="18" t="str">
        <f t="shared" si="403"/>
        <v/>
      </c>
      <c r="AE1691" s="18" t="str">
        <f t="shared" si="404"/>
        <v/>
      </c>
      <c r="AG1691" s="95" t="str">
        <f>IF($C1691="", "", IF(IFERROR(INDEX(Ingredients!C$11:C$310, MATCH($C1691, Ingredients!$B$11:$B$310, 0)), "")="", "", IFERROR(INDEX(Ingredients!C$11:C$310, MATCH($C1691, Ingredients!$B$11:$B$310, 0)), "")))</f>
        <v/>
      </c>
      <c r="AH1691" s="105" t="str">
        <f>IF($C1691="", "", IF(IFERROR(INDEX(Ingredients!D$11:D$310, MATCH($C1691, Ingredients!$B$11:$B$310, 0)), "")="", "", IFERROR(INDEX(Ingredients!D$11:D$310, MATCH($C1691, Ingredients!$B$11:$B$310, 0)), "")))</f>
        <v/>
      </c>
      <c r="AI1691" s="106" t="str">
        <f>IF($C1691="", "", IF(IFERROR(INDEX(Ingredients!E$11:E$310, MATCH($C1691, Ingredients!$B$11:$B$310, 0)), "")="", "", IFERROR(INDEX(Ingredients!E$11:E$310, MATCH($C1691, Ingredients!$B$11:$B$310, 0)), "")))</f>
        <v/>
      </c>
      <c r="AJ1691" s="108" t="str">
        <f>IF($C1691="", "", IF(IFERROR(INDEX(Ingredients!F$11:F$310, MATCH($C1691, Ingredients!$B$11:$B$310, 0)), "")="", "", IFERROR(INDEX(Ingredients!F$11:F$310, MATCH($C1691, Ingredients!$B$11:$B$310, 0)), "")))</f>
        <v/>
      </c>
      <c r="AK1691" s="106" t="str">
        <f>IF($C1691="", "", IF(IFERROR(INDEX(Ingredients!G$11:G$310, MATCH($C1691, Ingredients!$B$11:$B$310, 0)), "")="", "", IFERROR(INDEX(Ingredients!G$11:G$310, MATCH($C1691, Ingredients!$B$11:$B$310, 0)), "")))</f>
        <v/>
      </c>
      <c r="AL1691" s="79" t="str">
        <f>IF($C1691="", "", IF(IFERROR(INDEX(Ingredients!H$11:H$310, MATCH($C1691, Ingredients!$B$11:$B$310, 0)), "")="", "", IFERROR(INDEX(Ingredients!H$11:H$310, MATCH($C1691, Ingredients!$B$11:$B$310, 0)), "")))</f>
        <v/>
      </c>
      <c r="AN1691" s="83" t="str">
        <f t="shared" si="395"/>
        <v/>
      </c>
      <c r="AP1691" s="114" t="str">
        <f t="shared" si="405"/>
        <v/>
      </c>
      <c r="AR1691" s="117" t="str">
        <f>IF($C1691="", "", IF(IFERROR(INDEX(Ingredients!$AI$11:$AI$310, MATCH($C1691, Ingredients!$B$11:$B$310, 0)), "")="", "", IFERROR(INDEX(Ingredients!$AI$11:$AI$310, MATCH($C1691, Ingredients!$B$11:$B$310, 0)), "")))</f>
        <v/>
      </c>
      <c r="AT1691" s="120" t="str">
        <f t="shared" si="406"/>
        <v/>
      </c>
      <c r="AV1691" s="90" t="str">
        <f t="shared" si="396"/>
        <v/>
      </c>
      <c r="AX1691" s="90" t="str">
        <f>IF($AV1691="", "", COUNTIF($AV$11:$AV$5010, "&lt;"&amp;$AV1691)+1+COUNTIF($AV$11:$AV1691, $AV1691)-1)</f>
        <v/>
      </c>
      <c r="AZ1691" s="111" t="str">
        <f>IF($B1691="", "", SUMIF('Shopping List'!$AV$11:$AV$25, $B1691, 'Shopping List'!$BN$11:$BN$25))</f>
        <v/>
      </c>
      <c r="BB1691" s="117" t="str">
        <f t="shared" si="407"/>
        <v/>
      </c>
    </row>
    <row r="1692" spans="1:54" x14ac:dyDescent="0.25">
      <c r="A1692" s="4"/>
      <c r="B1692" s="37"/>
      <c r="C1692" s="124"/>
      <c r="D1692" s="39"/>
      <c r="E1692" s="125"/>
      <c r="F1692" s="48"/>
      <c r="G1692" s="4"/>
      <c r="H1692" s="4"/>
      <c r="I1692" s="95" t="str">
        <f>IF($C1692="", "", IF(IFERROR(INDEX(Ingredients!$C$11:$C$310, MATCH($C1692, Ingredients!$B$11:$B$310, 0)), "")="", "", IFERROR(INDEX(Ingredients!$C$11:$C$310, MATCH($C1692, Ingredients!$B$11:$B$310, 0)), "")))</f>
        <v/>
      </c>
      <c r="J1692" s="73" t="str">
        <f>IF($B1692="", "", IF(IFERROR(INDEX(Meals!$C$11:$C$260, MATCH($B1692, Meals!$B$11:$B$260, 0)), "")="", "", IFERROR(INDEX(Meals!$C$11:$C$260, MATCH($B1692, Meals!$B$11:$B$260, 0)), "")))</f>
        <v/>
      </c>
      <c r="K1692" s="4"/>
      <c r="L1692" s="72" t="str">
        <f t="shared" si="397"/>
        <v/>
      </c>
      <c r="M1692" s="73" t="str">
        <f t="shared" si="398"/>
        <v/>
      </c>
      <c r="N1692" s="4"/>
      <c r="O1692" s="78" t="str">
        <f t="shared" si="399"/>
        <v/>
      </c>
      <c r="P1692" s="79" t="str">
        <f t="shared" si="400"/>
        <v/>
      </c>
      <c r="Q1692" s="4"/>
      <c r="R1692" s="90" t="str">
        <f t="shared" si="401"/>
        <v/>
      </c>
      <c r="S1692" s="4"/>
      <c r="Y1692" s="18" t="str">
        <f t="shared" si="402"/>
        <v/>
      </c>
      <c r="AA1692" s="18" t="str">
        <f t="shared" si="393"/>
        <v/>
      </c>
      <c r="AB1692" s="18" t="str">
        <f t="shared" si="394"/>
        <v/>
      </c>
      <c r="AC1692" s="18" t="str">
        <f t="shared" si="403"/>
        <v/>
      </c>
      <c r="AD1692" s="18" t="str">
        <f t="shared" si="403"/>
        <v/>
      </c>
      <c r="AE1692" s="18" t="str">
        <f t="shared" si="404"/>
        <v/>
      </c>
      <c r="AG1692" s="95" t="str">
        <f>IF($C1692="", "", IF(IFERROR(INDEX(Ingredients!C$11:C$310, MATCH($C1692, Ingredients!$B$11:$B$310, 0)), "")="", "", IFERROR(INDEX(Ingredients!C$11:C$310, MATCH($C1692, Ingredients!$B$11:$B$310, 0)), "")))</f>
        <v/>
      </c>
      <c r="AH1692" s="105" t="str">
        <f>IF($C1692="", "", IF(IFERROR(INDEX(Ingredients!D$11:D$310, MATCH($C1692, Ingredients!$B$11:$B$310, 0)), "")="", "", IFERROR(INDEX(Ingredients!D$11:D$310, MATCH($C1692, Ingredients!$B$11:$B$310, 0)), "")))</f>
        <v/>
      </c>
      <c r="AI1692" s="106" t="str">
        <f>IF($C1692="", "", IF(IFERROR(INDEX(Ingredients!E$11:E$310, MATCH($C1692, Ingredients!$B$11:$B$310, 0)), "")="", "", IFERROR(INDEX(Ingredients!E$11:E$310, MATCH($C1692, Ingredients!$B$11:$B$310, 0)), "")))</f>
        <v/>
      </c>
      <c r="AJ1692" s="108" t="str">
        <f>IF($C1692="", "", IF(IFERROR(INDEX(Ingredients!F$11:F$310, MATCH($C1692, Ingredients!$B$11:$B$310, 0)), "")="", "", IFERROR(INDEX(Ingredients!F$11:F$310, MATCH($C1692, Ingredients!$B$11:$B$310, 0)), "")))</f>
        <v/>
      </c>
      <c r="AK1692" s="106" t="str">
        <f>IF($C1692="", "", IF(IFERROR(INDEX(Ingredients!G$11:G$310, MATCH($C1692, Ingredients!$B$11:$B$310, 0)), "")="", "", IFERROR(INDEX(Ingredients!G$11:G$310, MATCH($C1692, Ingredients!$B$11:$B$310, 0)), "")))</f>
        <v/>
      </c>
      <c r="AL1692" s="79" t="str">
        <f>IF($C1692="", "", IF(IFERROR(INDEX(Ingredients!H$11:H$310, MATCH($C1692, Ingredients!$B$11:$B$310, 0)), "")="", "", IFERROR(INDEX(Ingredients!H$11:H$310, MATCH($C1692, Ingredients!$B$11:$B$310, 0)), "")))</f>
        <v/>
      </c>
      <c r="AN1692" s="83" t="str">
        <f t="shared" si="395"/>
        <v/>
      </c>
      <c r="AP1692" s="114" t="str">
        <f t="shared" si="405"/>
        <v/>
      </c>
      <c r="AR1692" s="117" t="str">
        <f>IF($C1692="", "", IF(IFERROR(INDEX(Ingredients!$AI$11:$AI$310, MATCH($C1692, Ingredients!$B$11:$B$310, 0)), "")="", "", IFERROR(INDEX(Ingredients!$AI$11:$AI$310, MATCH($C1692, Ingredients!$B$11:$B$310, 0)), "")))</f>
        <v/>
      </c>
      <c r="AT1692" s="120" t="str">
        <f t="shared" si="406"/>
        <v/>
      </c>
      <c r="AV1692" s="90" t="str">
        <f t="shared" si="396"/>
        <v/>
      </c>
      <c r="AX1692" s="90" t="str">
        <f>IF($AV1692="", "", COUNTIF($AV$11:$AV$5010, "&lt;"&amp;$AV1692)+1+COUNTIF($AV$11:$AV1692, $AV1692)-1)</f>
        <v/>
      </c>
      <c r="AZ1692" s="111" t="str">
        <f>IF($B1692="", "", SUMIF('Shopping List'!$AV$11:$AV$25, $B1692, 'Shopping List'!$BN$11:$BN$25))</f>
        <v/>
      </c>
      <c r="BB1692" s="117" t="str">
        <f t="shared" si="407"/>
        <v/>
      </c>
    </row>
    <row r="1693" spans="1:54" x14ac:dyDescent="0.25">
      <c r="A1693" s="4"/>
      <c r="B1693" s="37"/>
      <c r="C1693" s="124"/>
      <c r="D1693" s="39"/>
      <c r="E1693" s="125"/>
      <c r="F1693" s="48"/>
      <c r="G1693" s="4"/>
      <c r="H1693" s="4"/>
      <c r="I1693" s="95" t="str">
        <f>IF($C1693="", "", IF(IFERROR(INDEX(Ingredients!$C$11:$C$310, MATCH($C1693, Ingredients!$B$11:$B$310, 0)), "")="", "", IFERROR(INDEX(Ingredients!$C$11:$C$310, MATCH($C1693, Ingredients!$B$11:$B$310, 0)), "")))</f>
        <v/>
      </c>
      <c r="J1693" s="73" t="str">
        <f>IF($B1693="", "", IF(IFERROR(INDEX(Meals!$C$11:$C$260, MATCH($B1693, Meals!$B$11:$B$260, 0)), "")="", "", IFERROR(INDEX(Meals!$C$11:$C$260, MATCH($B1693, Meals!$B$11:$B$260, 0)), "")))</f>
        <v/>
      </c>
      <c r="K1693" s="4"/>
      <c r="L1693" s="72" t="str">
        <f t="shared" si="397"/>
        <v/>
      </c>
      <c r="M1693" s="73" t="str">
        <f t="shared" si="398"/>
        <v/>
      </c>
      <c r="N1693" s="4"/>
      <c r="O1693" s="78" t="str">
        <f t="shared" si="399"/>
        <v/>
      </c>
      <c r="P1693" s="79" t="str">
        <f t="shared" si="400"/>
        <v/>
      </c>
      <c r="Q1693" s="4"/>
      <c r="R1693" s="90" t="str">
        <f t="shared" si="401"/>
        <v/>
      </c>
      <c r="S1693" s="4"/>
      <c r="Y1693" s="18" t="str">
        <f t="shared" si="402"/>
        <v/>
      </c>
      <c r="AA1693" s="18" t="str">
        <f t="shared" si="393"/>
        <v/>
      </c>
      <c r="AB1693" s="18" t="str">
        <f t="shared" si="394"/>
        <v/>
      </c>
      <c r="AC1693" s="18" t="str">
        <f t="shared" si="403"/>
        <v/>
      </c>
      <c r="AD1693" s="18" t="str">
        <f t="shared" si="403"/>
        <v/>
      </c>
      <c r="AE1693" s="18" t="str">
        <f t="shared" si="404"/>
        <v/>
      </c>
      <c r="AG1693" s="95" t="str">
        <f>IF($C1693="", "", IF(IFERROR(INDEX(Ingredients!C$11:C$310, MATCH($C1693, Ingredients!$B$11:$B$310, 0)), "")="", "", IFERROR(INDEX(Ingredients!C$11:C$310, MATCH($C1693, Ingredients!$B$11:$B$310, 0)), "")))</f>
        <v/>
      </c>
      <c r="AH1693" s="105" t="str">
        <f>IF($C1693="", "", IF(IFERROR(INDEX(Ingredients!D$11:D$310, MATCH($C1693, Ingredients!$B$11:$B$310, 0)), "")="", "", IFERROR(INDEX(Ingredients!D$11:D$310, MATCH($C1693, Ingredients!$B$11:$B$310, 0)), "")))</f>
        <v/>
      </c>
      <c r="AI1693" s="106" t="str">
        <f>IF($C1693="", "", IF(IFERROR(INDEX(Ingredients!E$11:E$310, MATCH($C1693, Ingredients!$B$11:$B$310, 0)), "")="", "", IFERROR(INDEX(Ingredients!E$11:E$310, MATCH($C1693, Ingredients!$B$11:$B$310, 0)), "")))</f>
        <v/>
      </c>
      <c r="AJ1693" s="108" t="str">
        <f>IF($C1693="", "", IF(IFERROR(INDEX(Ingredients!F$11:F$310, MATCH($C1693, Ingredients!$B$11:$B$310, 0)), "")="", "", IFERROR(INDEX(Ingredients!F$11:F$310, MATCH($C1693, Ingredients!$B$11:$B$310, 0)), "")))</f>
        <v/>
      </c>
      <c r="AK1693" s="106" t="str">
        <f>IF($C1693="", "", IF(IFERROR(INDEX(Ingredients!G$11:G$310, MATCH($C1693, Ingredients!$B$11:$B$310, 0)), "")="", "", IFERROR(INDEX(Ingredients!G$11:G$310, MATCH($C1693, Ingredients!$B$11:$B$310, 0)), "")))</f>
        <v/>
      </c>
      <c r="AL1693" s="79" t="str">
        <f>IF($C1693="", "", IF(IFERROR(INDEX(Ingredients!H$11:H$310, MATCH($C1693, Ingredients!$B$11:$B$310, 0)), "")="", "", IFERROR(INDEX(Ingredients!H$11:H$310, MATCH($C1693, Ingredients!$B$11:$B$310, 0)), "")))</f>
        <v/>
      </c>
      <c r="AN1693" s="83" t="str">
        <f t="shared" si="395"/>
        <v/>
      </c>
      <c r="AP1693" s="114" t="str">
        <f t="shared" si="405"/>
        <v/>
      </c>
      <c r="AR1693" s="117" t="str">
        <f>IF($C1693="", "", IF(IFERROR(INDEX(Ingredients!$AI$11:$AI$310, MATCH($C1693, Ingredients!$B$11:$B$310, 0)), "")="", "", IFERROR(INDEX(Ingredients!$AI$11:$AI$310, MATCH($C1693, Ingredients!$B$11:$B$310, 0)), "")))</f>
        <v/>
      </c>
      <c r="AT1693" s="120" t="str">
        <f t="shared" si="406"/>
        <v/>
      </c>
      <c r="AV1693" s="90" t="str">
        <f t="shared" si="396"/>
        <v/>
      </c>
      <c r="AX1693" s="90" t="str">
        <f>IF($AV1693="", "", COUNTIF($AV$11:$AV$5010, "&lt;"&amp;$AV1693)+1+COUNTIF($AV$11:$AV1693, $AV1693)-1)</f>
        <v/>
      </c>
      <c r="AZ1693" s="111" t="str">
        <f>IF($B1693="", "", SUMIF('Shopping List'!$AV$11:$AV$25, $B1693, 'Shopping List'!$BN$11:$BN$25))</f>
        <v/>
      </c>
      <c r="BB1693" s="117" t="str">
        <f t="shared" si="407"/>
        <v/>
      </c>
    </row>
    <row r="1694" spans="1:54" x14ac:dyDescent="0.25">
      <c r="A1694" s="4"/>
      <c r="B1694" s="37"/>
      <c r="C1694" s="124"/>
      <c r="D1694" s="39"/>
      <c r="E1694" s="125"/>
      <c r="F1694" s="48"/>
      <c r="G1694" s="4"/>
      <c r="H1694" s="4"/>
      <c r="I1694" s="95" t="str">
        <f>IF($C1694="", "", IF(IFERROR(INDEX(Ingredients!$C$11:$C$310, MATCH($C1694, Ingredients!$B$11:$B$310, 0)), "")="", "", IFERROR(INDEX(Ingredients!$C$11:$C$310, MATCH($C1694, Ingredients!$B$11:$B$310, 0)), "")))</f>
        <v/>
      </c>
      <c r="J1694" s="73" t="str">
        <f>IF($B1694="", "", IF(IFERROR(INDEX(Meals!$C$11:$C$260, MATCH($B1694, Meals!$B$11:$B$260, 0)), "")="", "", IFERROR(INDEX(Meals!$C$11:$C$260, MATCH($B1694, Meals!$B$11:$B$260, 0)), "")))</f>
        <v/>
      </c>
      <c r="K1694" s="4"/>
      <c r="L1694" s="72" t="str">
        <f t="shared" si="397"/>
        <v/>
      </c>
      <c r="M1694" s="73" t="str">
        <f t="shared" si="398"/>
        <v/>
      </c>
      <c r="N1694" s="4"/>
      <c r="O1694" s="78" t="str">
        <f t="shared" si="399"/>
        <v/>
      </c>
      <c r="P1694" s="79" t="str">
        <f t="shared" si="400"/>
        <v/>
      </c>
      <c r="Q1694" s="4"/>
      <c r="R1694" s="90" t="str">
        <f t="shared" si="401"/>
        <v/>
      </c>
      <c r="S1694" s="4"/>
      <c r="Y1694" s="18" t="str">
        <f t="shared" si="402"/>
        <v/>
      </c>
      <c r="AA1694" s="18" t="str">
        <f t="shared" si="393"/>
        <v/>
      </c>
      <c r="AB1694" s="18" t="str">
        <f t="shared" si="394"/>
        <v/>
      </c>
      <c r="AC1694" s="18" t="str">
        <f t="shared" si="403"/>
        <v/>
      </c>
      <c r="AD1694" s="18" t="str">
        <f t="shared" si="403"/>
        <v/>
      </c>
      <c r="AE1694" s="18" t="str">
        <f t="shared" si="404"/>
        <v/>
      </c>
      <c r="AG1694" s="95" t="str">
        <f>IF($C1694="", "", IF(IFERROR(INDEX(Ingredients!C$11:C$310, MATCH($C1694, Ingredients!$B$11:$B$310, 0)), "")="", "", IFERROR(INDEX(Ingredients!C$11:C$310, MATCH($C1694, Ingredients!$B$11:$B$310, 0)), "")))</f>
        <v/>
      </c>
      <c r="AH1694" s="105" t="str">
        <f>IF($C1694="", "", IF(IFERROR(INDEX(Ingredients!D$11:D$310, MATCH($C1694, Ingredients!$B$11:$B$310, 0)), "")="", "", IFERROR(INDEX(Ingredients!D$11:D$310, MATCH($C1694, Ingredients!$B$11:$B$310, 0)), "")))</f>
        <v/>
      </c>
      <c r="AI1694" s="106" t="str">
        <f>IF($C1694="", "", IF(IFERROR(INDEX(Ingredients!E$11:E$310, MATCH($C1694, Ingredients!$B$11:$B$310, 0)), "")="", "", IFERROR(INDEX(Ingredients!E$11:E$310, MATCH($C1694, Ingredients!$B$11:$B$310, 0)), "")))</f>
        <v/>
      </c>
      <c r="AJ1694" s="108" t="str">
        <f>IF($C1694="", "", IF(IFERROR(INDEX(Ingredients!F$11:F$310, MATCH($C1694, Ingredients!$B$11:$B$310, 0)), "")="", "", IFERROR(INDEX(Ingredients!F$11:F$310, MATCH($C1694, Ingredients!$B$11:$B$310, 0)), "")))</f>
        <v/>
      </c>
      <c r="AK1694" s="106" t="str">
        <f>IF($C1694="", "", IF(IFERROR(INDEX(Ingredients!G$11:G$310, MATCH($C1694, Ingredients!$B$11:$B$310, 0)), "")="", "", IFERROR(INDEX(Ingredients!G$11:G$310, MATCH($C1694, Ingredients!$B$11:$B$310, 0)), "")))</f>
        <v/>
      </c>
      <c r="AL1694" s="79" t="str">
        <f>IF($C1694="", "", IF(IFERROR(INDEX(Ingredients!H$11:H$310, MATCH($C1694, Ingredients!$B$11:$B$310, 0)), "")="", "", IFERROR(INDEX(Ingredients!H$11:H$310, MATCH($C1694, Ingredients!$B$11:$B$310, 0)), "")))</f>
        <v/>
      </c>
      <c r="AN1694" s="83" t="str">
        <f t="shared" si="395"/>
        <v/>
      </c>
      <c r="AP1694" s="114" t="str">
        <f t="shared" si="405"/>
        <v/>
      </c>
      <c r="AR1694" s="117" t="str">
        <f>IF($C1694="", "", IF(IFERROR(INDEX(Ingredients!$AI$11:$AI$310, MATCH($C1694, Ingredients!$B$11:$B$310, 0)), "")="", "", IFERROR(INDEX(Ingredients!$AI$11:$AI$310, MATCH($C1694, Ingredients!$B$11:$B$310, 0)), "")))</f>
        <v/>
      </c>
      <c r="AT1694" s="120" t="str">
        <f t="shared" si="406"/>
        <v/>
      </c>
      <c r="AV1694" s="90" t="str">
        <f t="shared" si="396"/>
        <v/>
      </c>
      <c r="AX1694" s="90" t="str">
        <f>IF($AV1694="", "", COUNTIF($AV$11:$AV$5010, "&lt;"&amp;$AV1694)+1+COUNTIF($AV$11:$AV1694, $AV1694)-1)</f>
        <v/>
      </c>
      <c r="AZ1694" s="111" t="str">
        <f>IF($B1694="", "", SUMIF('Shopping List'!$AV$11:$AV$25, $B1694, 'Shopping List'!$BN$11:$BN$25))</f>
        <v/>
      </c>
      <c r="BB1694" s="117" t="str">
        <f t="shared" si="407"/>
        <v/>
      </c>
    </row>
    <row r="1695" spans="1:54" x14ac:dyDescent="0.25">
      <c r="A1695" s="4"/>
      <c r="B1695" s="37"/>
      <c r="C1695" s="124"/>
      <c r="D1695" s="39"/>
      <c r="E1695" s="125"/>
      <c r="F1695" s="48"/>
      <c r="G1695" s="4"/>
      <c r="H1695" s="4"/>
      <c r="I1695" s="95" t="str">
        <f>IF($C1695="", "", IF(IFERROR(INDEX(Ingredients!$C$11:$C$310, MATCH($C1695, Ingredients!$B$11:$B$310, 0)), "")="", "", IFERROR(INDEX(Ingredients!$C$11:$C$310, MATCH($C1695, Ingredients!$B$11:$B$310, 0)), "")))</f>
        <v/>
      </c>
      <c r="J1695" s="73" t="str">
        <f>IF($B1695="", "", IF(IFERROR(INDEX(Meals!$C$11:$C$260, MATCH($B1695, Meals!$B$11:$B$260, 0)), "")="", "", IFERROR(INDEX(Meals!$C$11:$C$260, MATCH($B1695, Meals!$B$11:$B$260, 0)), "")))</f>
        <v/>
      </c>
      <c r="K1695" s="4"/>
      <c r="L1695" s="72" t="str">
        <f t="shared" si="397"/>
        <v/>
      </c>
      <c r="M1695" s="73" t="str">
        <f t="shared" si="398"/>
        <v/>
      </c>
      <c r="N1695" s="4"/>
      <c r="O1695" s="78" t="str">
        <f t="shared" si="399"/>
        <v/>
      </c>
      <c r="P1695" s="79" t="str">
        <f t="shared" si="400"/>
        <v/>
      </c>
      <c r="Q1695" s="4"/>
      <c r="R1695" s="90" t="str">
        <f t="shared" si="401"/>
        <v/>
      </c>
      <c r="S1695" s="4"/>
      <c r="Y1695" s="18" t="str">
        <f t="shared" si="402"/>
        <v/>
      </c>
      <c r="AA1695" s="18" t="str">
        <f t="shared" si="393"/>
        <v/>
      </c>
      <c r="AB1695" s="18" t="str">
        <f t="shared" si="394"/>
        <v/>
      </c>
      <c r="AC1695" s="18" t="str">
        <f t="shared" si="403"/>
        <v/>
      </c>
      <c r="AD1695" s="18" t="str">
        <f t="shared" si="403"/>
        <v/>
      </c>
      <c r="AE1695" s="18" t="str">
        <f t="shared" si="404"/>
        <v/>
      </c>
      <c r="AG1695" s="95" t="str">
        <f>IF($C1695="", "", IF(IFERROR(INDEX(Ingredients!C$11:C$310, MATCH($C1695, Ingredients!$B$11:$B$310, 0)), "")="", "", IFERROR(INDEX(Ingredients!C$11:C$310, MATCH($C1695, Ingredients!$B$11:$B$310, 0)), "")))</f>
        <v/>
      </c>
      <c r="AH1695" s="105" t="str">
        <f>IF($C1695="", "", IF(IFERROR(INDEX(Ingredients!D$11:D$310, MATCH($C1695, Ingredients!$B$11:$B$310, 0)), "")="", "", IFERROR(INDEX(Ingredients!D$11:D$310, MATCH($C1695, Ingredients!$B$11:$B$310, 0)), "")))</f>
        <v/>
      </c>
      <c r="AI1695" s="106" t="str">
        <f>IF($C1695="", "", IF(IFERROR(INDEX(Ingredients!E$11:E$310, MATCH($C1695, Ingredients!$B$11:$B$310, 0)), "")="", "", IFERROR(INDEX(Ingredients!E$11:E$310, MATCH($C1695, Ingredients!$B$11:$B$310, 0)), "")))</f>
        <v/>
      </c>
      <c r="AJ1695" s="108" t="str">
        <f>IF($C1695="", "", IF(IFERROR(INDEX(Ingredients!F$11:F$310, MATCH($C1695, Ingredients!$B$11:$B$310, 0)), "")="", "", IFERROR(INDEX(Ingredients!F$11:F$310, MATCH($C1695, Ingredients!$B$11:$B$310, 0)), "")))</f>
        <v/>
      </c>
      <c r="AK1695" s="106" t="str">
        <f>IF($C1695="", "", IF(IFERROR(INDEX(Ingredients!G$11:G$310, MATCH($C1695, Ingredients!$B$11:$B$310, 0)), "")="", "", IFERROR(INDEX(Ingredients!G$11:G$310, MATCH($C1695, Ingredients!$B$11:$B$310, 0)), "")))</f>
        <v/>
      </c>
      <c r="AL1695" s="79" t="str">
        <f>IF($C1695="", "", IF(IFERROR(INDEX(Ingredients!H$11:H$310, MATCH($C1695, Ingredients!$B$11:$B$310, 0)), "")="", "", IFERROR(INDEX(Ingredients!H$11:H$310, MATCH($C1695, Ingredients!$B$11:$B$310, 0)), "")))</f>
        <v/>
      </c>
      <c r="AN1695" s="83" t="str">
        <f t="shared" si="395"/>
        <v/>
      </c>
      <c r="AP1695" s="114" t="str">
        <f t="shared" si="405"/>
        <v/>
      </c>
      <c r="AR1695" s="117" t="str">
        <f>IF($C1695="", "", IF(IFERROR(INDEX(Ingredients!$AI$11:$AI$310, MATCH($C1695, Ingredients!$B$11:$B$310, 0)), "")="", "", IFERROR(INDEX(Ingredients!$AI$11:$AI$310, MATCH($C1695, Ingredients!$B$11:$B$310, 0)), "")))</f>
        <v/>
      </c>
      <c r="AT1695" s="120" t="str">
        <f t="shared" si="406"/>
        <v/>
      </c>
      <c r="AV1695" s="90" t="str">
        <f t="shared" si="396"/>
        <v/>
      </c>
      <c r="AX1695" s="90" t="str">
        <f>IF($AV1695="", "", COUNTIF($AV$11:$AV$5010, "&lt;"&amp;$AV1695)+1+COUNTIF($AV$11:$AV1695, $AV1695)-1)</f>
        <v/>
      </c>
      <c r="AZ1695" s="111" t="str">
        <f>IF($B1695="", "", SUMIF('Shopping List'!$AV$11:$AV$25, $B1695, 'Shopping List'!$BN$11:$BN$25))</f>
        <v/>
      </c>
      <c r="BB1695" s="117" t="str">
        <f t="shared" si="407"/>
        <v/>
      </c>
    </row>
    <row r="1696" spans="1:54" x14ac:dyDescent="0.25">
      <c r="A1696" s="4"/>
      <c r="B1696" s="37"/>
      <c r="C1696" s="124"/>
      <c r="D1696" s="39"/>
      <c r="E1696" s="125"/>
      <c r="F1696" s="48"/>
      <c r="G1696" s="4"/>
      <c r="H1696" s="4"/>
      <c r="I1696" s="95" t="str">
        <f>IF($C1696="", "", IF(IFERROR(INDEX(Ingredients!$C$11:$C$310, MATCH($C1696, Ingredients!$B$11:$B$310, 0)), "")="", "", IFERROR(INDEX(Ingredients!$C$11:$C$310, MATCH($C1696, Ingredients!$B$11:$B$310, 0)), "")))</f>
        <v/>
      </c>
      <c r="J1696" s="73" t="str">
        <f>IF($B1696="", "", IF(IFERROR(INDEX(Meals!$C$11:$C$260, MATCH($B1696, Meals!$B$11:$B$260, 0)), "")="", "", IFERROR(INDEX(Meals!$C$11:$C$260, MATCH($B1696, Meals!$B$11:$B$260, 0)), "")))</f>
        <v/>
      </c>
      <c r="K1696" s="4"/>
      <c r="L1696" s="72" t="str">
        <f t="shared" si="397"/>
        <v/>
      </c>
      <c r="M1696" s="73" t="str">
        <f t="shared" si="398"/>
        <v/>
      </c>
      <c r="N1696" s="4"/>
      <c r="O1696" s="78" t="str">
        <f t="shared" si="399"/>
        <v/>
      </c>
      <c r="P1696" s="79" t="str">
        <f t="shared" si="400"/>
        <v/>
      </c>
      <c r="Q1696" s="4"/>
      <c r="R1696" s="90" t="str">
        <f t="shared" si="401"/>
        <v/>
      </c>
      <c r="S1696" s="4"/>
      <c r="Y1696" s="18" t="str">
        <f t="shared" si="402"/>
        <v/>
      </c>
      <c r="AA1696" s="18" t="str">
        <f t="shared" si="393"/>
        <v/>
      </c>
      <c r="AB1696" s="18" t="str">
        <f t="shared" si="394"/>
        <v/>
      </c>
      <c r="AC1696" s="18" t="str">
        <f t="shared" si="403"/>
        <v/>
      </c>
      <c r="AD1696" s="18" t="str">
        <f t="shared" si="403"/>
        <v/>
      </c>
      <c r="AE1696" s="18" t="str">
        <f t="shared" si="404"/>
        <v/>
      </c>
      <c r="AG1696" s="95" t="str">
        <f>IF($C1696="", "", IF(IFERROR(INDEX(Ingredients!C$11:C$310, MATCH($C1696, Ingredients!$B$11:$B$310, 0)), "")="", "", IFERROR(INDEX(Ingredients!C$11:C$310, MATCH($C1696, Ingredients!$B$11:$B$310, 0)), "")))</f>
        <v/>
      </c>
      <c r="AH1696" s="105" t="str">
        <f>IF($C1696="", "", IF(IFERROR(INDEX(Ingredients!D$11:D$310, MATCH($C1696, Ingredients!$B$11:$B$310, 0)), "")="", "", IFERROR(INDEX(Ingredients!D$11:D$310, MATCH($C1696, Ingredients!$B$11:$B$310, 0)), "")))</f>
        <v/>
      </c>
      <c r="AI1696" s="106" t="str">
        <f>IF($C1696="", "", IF(IFERROR(INDEX(Ingredients!E$11:E$310, MATCH($C1696, Ingredients!$B$11:$B$310, 0)), "")="", "", IFERROR(INDEX(Ingredients!E$11:E$310, MATCH($C1696, Ingredients!$B$11:$B$310, 0)), "")))</f>
        <v/>
      </c>
      <c r="AJ1696" s="108" t="str">
        <f>IF($C1696="", "", IF(IFERROR(INDEX(Ingredients!F$11:F$310, MATCH($C1696, Ingredients!$B$11:$B$310, 0)), "")="", "", IFERROR(INDEX(Ingredients!F$11:F$310, MATCH($C1696, Ingredients!$B$11:$B$310, 0)), "")))</f>
        <v/>
      </c>
      <c r="AK1696" s="106" t="str">
        <f>IF($C1696="", "", IF(IFERROR(INDEX(Ingredients!G$11:G$310, MATCH($C1696, Ingredients!$B$11:$B$310, 0)), "")="", "", IFERROR(INDEX(Ingredients!G$11:G$310, MATCH($C1696, Ingredients!$B$11:$B$310, 0)), "")))</f>
        <v/>
      </c>
      <c r="AL1696" s="79" t="str">
        <f>IF($C1696="", "", IF(IFERROR(INDEX(Ingredients!H$11:H$310, MATCH($C1696, Ingredients!$B$11:$B$310, 0)), "")="", "", IFERROR(INDEX(Ingredients!H$11:H$310, MATCH($C1696, Ingredients!$B$11:$B$310, 0)), "")))</f>
        <v/>
      </c>
      <c r="AN1696" s="83" t="str">
        <f t="shared" si="395"/>
        <v/>
      </c>
      <c r="AP1696" s="114" t="str">
        <f t="shared" si="405"/>
        <v/>
      </c>
      <c r="AR1696" s="117" t="str">
        <f>IF($C1696="", "", IF(IFERROR(INDEX(Ingredients!$AI$11:$AI$310, MATCH($C1696, Ingredients!$B$11:$B$310, 0)), "")="", "", IFERROR(INDEX(Ingredients!$AI$11:$AI$310, MATCH($C1696, Ingredients!$B$11:$B$310, 0)), "")))</f>
        <v/>
      </c>
      <c r="AT1696" s="120" t="str">
        <f t="shared" si="406"/>
        <v/>
      </c>
      <c r="AV1696" s="90" t="str">
        <f t="shared" si="396"/>
        <v/>
      </c>
      <c r="AX1696" s="90" t="str">
        <f>IF($AV1696="", "", COUNTIF($AV$11:$AV$5010, "&lt;"&amp;$AV1696)+1+COUNTIF($AV$11:$AV1696, $AV1696)-1)</f>
        <v/>
      </c>
      <c r="AZ1696" s="111" t="str">
        <f>IF($B1696="", "", SUMIF('Shopping List'!$AV$11:$AV$25, $B1696, 'Shopping List'!$BN$11:$BN$25))</f>
        <v/>
      </c>
      <c r="BB1696" s="117" t="str">
        <f t="shared" si="407"/>
        <v/>
      </c>
    </row>
    <row r="1697" spans="1:54" x14ac:dyDescent="0.25">
      <c r="A1697" s="4"/>
      <c r="B1697" s="37"/>
      <c r="C1697" s="124"/>
      <c r="D1697" s="39"/>
      <c r="E1697" s="125"/>
      <c r="F1697" s="48"/>
      <c r="G1697" s="4"/>
      <c r="H1697" s="4"/>
      <c r="I1697" s="95" t="str">
        <f>IF($C1697="", "", IF(IFERROR(INDEX(Ingredients!$C$11:$C$310, MATCH($C1697, Ingredients!$B$11:$B$310, 0)), "")="", "", IFERROR(INDEX(Ingredients!$C$11:$C$310, MATCH($C1697, Ingredients!$B$11:$B$310, 0)), "")))</f>
        <v/>
      </c>
      <c r="J1697" s="73" t="str">
        <f>IF($B1697="", "", IF(IFERROR(INDEX(Meals!$C$11:$C$260, MATCH($B1697, Meals!$B$11:$B$260, 0)), "")="", "", IFERROR(INDEX(Meals!$C$11:$C$260, MATCH($B1697, Meals!$B$11:$B$260, 0)), "")))</f>
        <v/>
      </c>
      <c r="K1697" s="4"/>
      <c r="L1697" s="72" t="str">
        <f t="shared" si="397"/>
        <v/>
      </c>
      <c r="M1697" s="73" t="str">
        <f t="shared" si="398"/>
        <v/>
      </c>
      <c r="N1697" s="4"/>
      <c r="O1697" s="78" t="str">
        <f t="shared" si="399"/>
        <v/>
      </c>
      <c r="P1697" s="79" t="str">
        <f t="shared" si="400"/>
        <v/>
      </c>
      <c r="Q1697" s="4"/>
      <c r="R1697" s="90" t="str">
        <f t="shared" si="401"/>
        <v/>
      </c>
      <c r="S1697" s="4"/>
      <c r="Y1697" s="18" t="str">
        <f t="shared" si="402"/>
        <v/>
      </c>
      <c r="AA1697" s="18" t="str">
        <f t="shared" si="393"/>
        <v/>
      </c>
      <c r="AB1697" s="18" t="str">
        <f t="shared" si="394"/>
        <v/>
      </c>
      <c r="AC1697" s="18" t="str">
        <f t="shared" si="403"/>
        <v/>
      </c>
      <c r="AD1697" s="18" t="str">
        <f t="shared" si="403"/>
        <v/>
      </c>
      <c r="AE1697" s="18" t="str">
        <f t="shared" si="404"/>
        <v/>
      </c>
      <c r="AG1697" s="95" t="str">
        <f>IF($C1697="", "", IF(IFERROR(INDEX(Ingredients!C$11:C$310, MATCH($C1697, Ingredients!$B$11:$B$310, 0)), "")="", "", IFERROR(INDEX(Ingredients!C$11:C$310, MATCH($C1697, Ingredients!$B$11:$B$310, 0)), "")))</f>
        <v/>
      </c>
      <c r="AH1697" s="105" t="str">
        <f>IF($C1697="", "", IF(IFERROR(INDEX(Ingredients!D$11:D$310, MATCH($C1697, Ingredients!$B$11:$B$310, 0)), "")="", "", IFERROR(INDEX(Ingredients!D$11:D$310, MATCH($C1697, Ingredients!$B$11:$B$310, 0)), "")))</f>
        <v/>
      </c>
      <c r="AI1697" s="106" t="str">
        <f>IF($C1697="", "", IF(IFERROR(INDEX(Ingredients!E$11:E$310, MATCH($C1697, Ingredients!$B$11:$B$310, 0)), "")="", "", IFERROR(INDEX(Ingredients!E$11:E$310, MATCH($C1697, Ingredients!$B$11:$B$310, 0)), "")))</f>
        <v/>
      </c>
      <c r="AJ1697" s="108" t="str">
        <f>IF($C1697="", "", IF(IFERROR(INDEX(Ingredients!F$11:F$310, MATCH($C1697, Ingredients!$B$11:$B$310, 0)), "")="", "", IFERROR(INDEX(Ingredients!F$11:F$310, MATCH($C1697, Ingredients!$B$11:$B$310, 0)), "")))</f>
        <v/>
      </c>
      <c r="AK1697" s="106" t="str">
        <f>IF($C1697="", "", IF(IFERROR(INDEX(Ingredients!G$11:G$310, MATCH($C1697, Ingredients!$B$11:$B$310, 0)), "")="", "", IFERROR(INDEX(Ingredients!G$11:G$310, MATCH($C1697, Ingredients!$B$11:$B$310, 0)), "")))</f>
        <v/>
      </c>
      <c r="AL1697" s="79" t="str">
        <f>IF($C1697="", "", IF(IFERROR(INDEX(Ingredients!H$11:H$310, MATCH($C1697, Ingredients!$B$11:$B$310, 0)), "")="", "", IFERROR(INDEX(Ingredients!H$11:H$310, MATCH($C1697, Ingredients!$B$11:$B$310, 0)), "")))</f>
        <v/>
      </c>
      <c r="AN1697" s="83" t="str">
        <f t="shared" si="395"/>
        <v/>
      </c>
      <c r="AP1697" s="114" t="str">
        <f t="shared" si="405"/>
        <v/>
      </c>
      <c r="AR1697" s="117" t="str">
        <f>IF($C1697="", "", IF(IFERROR(INDEX(Ingredients!$AI$11:$AI$310, MATCH($C1697, Ingredients!$B$11:$B$310, 0)), "")="", "", IFERROR(INDEX(Ingredients!$AI$11:$AI$310, MATCH($C1697, Ingredients!$B$11:$B$310, 0)), "")))</f>
        <v/>
      </c>
      <c r="AT1697" s="120" t="str">
        <f t="shared" si="406"/>
        <v/>
      </c>
      <c r="AV1697" s="90" t="str">
        <f t="shared" si="396"/>
        <v/>
      </c>
      <c r="AX1697" s="90" t="str">
        <f>IF($AV1697="", "", COUNTIF($AV$11:$AV$5010, "&lt;"&amp;$AV1697)+1+COUNTIF($AV$11:$AV1697, $AV1697)-1)</f>
        <v/>
      </c>
      <c r="AZ1697" s="111" t="str">
        <f>IF($B1697="", "", SUMIF('Shopping List'!$AV$11:$AV$25, $B1697, 'Shopping List'!$BN$11:$BN$25))</f>
        <v/>
      </c>
      <c r="BB1697" s="117" t="str">
        <f t="shared" si="407"/>
        <v/>
      </c>
    </row>
    <row r="1698" spans="1:54" x14ac:dyDescent="0.25">
      <c r="A1698" s="4"/>
      <c r="B1698" s="37"/>
      <c r="C1698" s="124"/>
      <c r="D1698" s="39"/>
      <c r="E1698" s="125"/>
      <c r="F1698" s="48"/>
      <c r="G1698" s="4"/>
      <c r="H1698" s="4"/>
      <c r="I1698" s="95" t="str">
        <f>IF($C1698="", "", IF(IFERROR(INDEX(Ingredients!$C$11:$C$310, MATCH($C1698, Ingredients!$B$11:$B$310, 0)), "")="", "", IFERROR(INDEX(Ingredients!$C$11:$C$310, MATCH($C1698, Ingredients!$B$11:$B$310, 0)), "")))</f>
        <v/>
      </c>
      <c r="J1698" s="73" t="str">
        <f>IF($B1698="", "", IF(IFERROR(INDEX(Meals!$C$11:$C$260, MATCH($B1698, Meals!$B$11:$B$260, 0)), "")="", "", IFERROR(INDEX(Meals!$C$11:$C$260, MATCH($B1698, Meals!$B$11:$B$260, 0)), "")))</f>
        <v/>
      </c>
      <c r="K1698" s="4"/>
      <c r="L1698" s="72" t="str">
        <f t="shared" si="397"/>
        <v/>
      </c>
      <c r="M1698" s="73" t="str">
        <f t="shared" si="398"/>
        <v/>
      </c>
      <c r="N1698" s="4"/>
      <c r="O1698" s="78" t="str">
        <f t="shared" si="399"/>
        <v/>
      </c>
      <c r="P1698" s="79" t="str">
        <f t="shared" si="400"/>
        <v/>
      </c>
      <c r="Q1698" s="4"/>
      <c r="R1698" s="90" t="str">
        <f t="shared" si="401"/>
        <v/>
      </c>
      <c r="S1698" s="4"/>
      <c r="Y1698" s="18" t="str">
        <f t="shared" si="402"/>
        <v/>
      </c>
      <c r="AA1698" s="18" t="str">
        <f t="shared" si="393"/>
        <v/>
      </c>
      <c r="AB1698" s="18" t="str">
        <f t="shared" si="394"/>
        <v/>
      </c>
      <c r="AC1698" s="18" t="str">
        <f t="shared" si="403"/>
        <v/>
      </c>
      <c r="AD1698" s="18" t="str">
        <f t="shared" si="403"/>
        <v/>
      </c>
      <c r="AE1698" s="18" t="str">
        <f t="shared" si="404"/>
        <v/>
      </c>
      <c r="AG1698" s="95" t="str">
        <f>IF($C1698="", "", IF(IFERROR(INDEX(Ingredients!C$11:C$310, MATCH($C1698, Ingredients!$B$11:$B$310, 0)), "")="", "", IFERROR(INDEX(Ingredients!C$11:C$310, MATCH($C1698, Ingredients!$B$11:$B$310, 0)), "")))</f>
        <v/>
      </c>
      <c r="AH1698" s="105" t="str">
        <f>IF($C1698="", "", IF(IFERROR(INDEX(Ingredients!D$11:D$310, MATCH($C1698, Ingredients!$B$11:$B$310, 0)), "")="", "", IFERROR(INDEX(Ingredients!D$11:D$310, MATCH($C1698, Ingredients!$B$11:$B$310, 0)), "")))</f>
        <v/>
      </c>
      <c r="AI1698" s="106" t="str">
        <f>IF($C1698="", "", IF(IFERROR(INDEX(Ingredients!E$11:E$310, MATCH($C1698, Ingredients!$B$11:$B$310, 0)), "")="", "", IFERROR(INDEX(Ingredients!E$11:E$310, MATCH($C1698, Ingredients!$B$11:$B$310, 0)), "")))</f>
        <v/>
      </c>
      <c r="AJ1698" s="108" t="str">
        <f>IF($C1698="", "", IF(IFERROR(INDEX(Ingredients!F$11:F$310, MATCH($C1698, Ingredients!$B$11:$B$310, 0)), "")="", "", IFERROR(INDEX(Ingredients!F$11:F$310, MATCH($C1698, Ingredients!$B$11:$B$310, 0)), "")))</f>
        <v/>
      </c>
      <c r="AK1698" s="106" t="str">
        <f>IF($C1698="", "", IF(IFERROR(INDEX(Ingredients!G$11:G$310, MATCH($C1698, Ingredients!$B$11:$B$310, 0)), "")="", "", IFERROR(INDEX(Ingredients!G$11:G$310, MATCH($C1698, Ingredients!$B$11:$B$310, 0)), "")))</f>
        <v/>
      </c>
      <c r="AL1698" s="79" t="str">
        <f>IF($C1698="", "", IF(IFERROR(INDEX(Ingredients!H$11:H$310, MATCH($C1698, Ingredients!$B$11:$B$310, 0)), "")="", "", IFERROR(INDEX(Ingredients!H$11:H$310, MATCH($C1698, Ingredients!$B$11:$B$310, 0)), "")))</f>
        <v/>
      </c>
      <c r="AN1698" s="83" t="str">
        <f t="shared" si="395"/>
        <v/>
      </c>
      <c r="AP1698" s="114" t="str">
        <f t="shared" si="405"/>
        <v/>
      </c>
      <c r="AR1698" s="117" t="str">
        <f>IF($C1698="", "", IF(IFERROR(INDEX(Ingredients!$AI$11:$AI$310, MATCH($C1698, Ingredients!$B$11:$B$310, 0)), "")="", "", IFERROR(INDEX(Ingredients!$AI$11:$AI$310, MATCH($C1698, Ingredients!$B$11:$B$310, 0)), "")))</f>
        <v/>
      </c>
      <c r="AT1698" s="120" t="str">
        <f t="shared" si="406"/>
        <v/>
      </c>
      <c r="AV1698" s="90" t="str">
        <f t="shared" si="396"/>
        <v/>
      </c>
      <c r="AX1698" s="90" t="str">
        <f>IF($AV1698="", "", COUNTIF($AV$11:$AV$5010, "&lt;"&amp;$AV1698)+1+COUNTIF($AV$11:$AV1698, $AV1698)-1)</f>
        <v/>
      </c>
      <c r="AZ1698" s="111" t="str">
        <f>IF($B1698="", "", SUMIF('Shopping List'!$AV$11:$AV$25, $B1698, 'Shopping List'!$BN$11:$BN$25))</f>
        <v/>
      </c>
      <c r="BB1698" s="117" t="str">
        <f t="shared" si="407"/>
        <v/>
      </c>
    </row>
    <row r="1699" spans="1:54" x14ac:dyDescent="0.25">
      <c r="A1699" s="4"/>
      <c r="B1699" s="37"/>
      <c r="C1699" s="124"/>
      <c r="D1699" s="39"/>
      <c r="E1699" s="125"/>
      <c r="F1699" s="48"/>
      <c r="G1699" s="4"/>
      <c r="H1699" s="4"/>
      <c r="I1699" s="95" t="str">
        <f>IF($C1699="", "", IF(IFERROR(INDEX(Ingredients!$C$11:$C$310, MATCH($C1699, Ingredients!$B$11:$B$310, 0)), "")="", "", IFERROR(INDEX(Ingredients!$C$11:$C$310, MATCH($C1699, Ingredients!$B$11:$B$310, 0)), "")))</f>
        <v/>
      </c>
      <c r="J1699" s="73" t="str">
        <f>IF($B1699="", "", IF(IFERROR(INDEX(Meals!$C$11:$C$260, MATCH($B1699, Meals!$B$11:$B$260, 0)), "")="", "", IFERROR(INDEX(Meals!$C$11:$C$260, MATCH($B1699, Meals!$B$11:$B$260, 0)), "")))</f>
        <v/>
      </c>
      <c r="K1699" s="4"/>
      <c r="L1699" s="72" t="str">
        <f t="shared" si="397"/>
        <v/>
      </c>
      <c r="M1699" s="73" t="str">
        <f t="shared" si="398"/>
        <v/>
      </c>
      <c r="N1699" s="4"/>
      <c r="O1699" s="78" t="str">
        <f t="shared" si="399"/>
        <v/>
      </c>
      <c r="P1699" s="79" t="str">
        <f t="shared" si="400"/>
        <v/>
      </c>
      <c r="Q1699" s="4"/>
      <c r="R1699" s="90" t="str">
        <f t="shared" si="401"/>
        <v/>
      </c>
      <c r="S1699" s="4"/>
      <c r="Y1699" s="18" t="str">
        <f t="shared" si="402"/>
        <v/>
      </c>
      <c r="AA1699" s="18" t="str">
        <f t="shared" si="393"/>
        <v/>
      </c>
      <c r="AB1699" s="18" t="str">
        <f t="shared" si="394"/>
        <v/>
      </c>
      <c r="AC1699" s="18" t="str">
        <f t="shared" si="403"/>
        <v/>
      </c>
      <c r="AD1699" s="18" t="str">
        <f t="shared" si="403"/>
        <v/>
      </c>
      <c r="AE1699" s="18" t="str">
        <f t="shared" si="404"/>
        <v/>
      </c>
      <c r="AG1699" s="95" t="str">
        <f>IF($C1699="", "", IF(IFERROR(INDEX(Ingredients!C$11:C$310, MATCH($C1699, Ingredients!$B$11:$B$310, 0)), "")="", "", IFERROR(INDEX(Ingredients!C$11:C$310, MATCH($C1699, Ingredients!$B$11:$B$310, 0)), "")))</f>
        <v/>
      </c>
      <c r="AH1699" s="105" t="str">
        <f>IF($C1699="", "", IF(IFERROR(INDEX(Ingredients!D$11:D$310, MATCH($C1699, Ingredients!$B$11:$B$310, 0)), "")="", "", IFERROR(INDEX(Ingredients!D$11:D$310, MATCH($C1699, Ingredients!$B$11:$B$310, 0)), "")))</f>
        <v/>
      </c>
      <c r="AI1699" s="106" t="str">
        <f>IF($C1699="", "", IF(IFERROR(INDEX(Ingredients!E$11:E$310, MATCH($C1699, Ingredients!$B$11:$B$310, 0)), "")="", "", IFERROR(INDEX(Ingredients!E$11:E$310, MATCH($C1699, Ingredients!$B$11:$B$310, 0)), "")))</f>
        <v/>
      </c>
      <c r="AJ1699" s="108" t="str">
        <f>IF($C1699="", "", IF(IFERROR(INDEX(Ingredients!F$11:F$310, MATCH($C1699, Ingredients!$B$11:$B$310, 0)), "")="", "", IFERROR(INDEX(Ingredients!F$11:F$310, MATCH($C1699, Ingredients!$B$11:$B$310, 0)), "")))</f>
        <v/>
      </c>
      <c r="AK1699" s="106" t="str">
        <f>IF($C1699="", "", IF(IFERROR(INDEX(Ingredients!G$11:G$310, MATCH($C1699, Ingredients!$B$11:$B$310, 0)), "")="", "", IFERROR(INDEX(Ingredients!G$11:G$310, MATCH($C1699, Ingredients!$B$11:$B$310, 0)), "")))</f>
        <v/>
      </c>
      <c r="AL1699" s="79" t="str">
        <f>IF($C1699="", "", IF(IFERROR(INDEX(Ingredients!H$11:H$310, MATCH($C1699, Ingredients!$B$11:$B$310, 0)), "")="", "", IFERROR(INDEX(Ingredients!H$11:H$310, MATCH($C1699, Ingredients!$B$11:$B$310, 0)), "")))</f>
        <v/>
      </c>
      <c r="AN1699" s="83" t="str">
        <f t="shared" si="395"/>
        <v/>
      </c>
      <c r="AP1699" s="114" t="str">
        <f t="shared" si="405"/>
        <v/>
      </c>
      <c r="AR1699" s="117" t="str">
        <f>IF($C1699="", "", IF(IFERROR(INDEX(Ingredients!$AI$11:$AI$310, MATCH($C1699, Ingredients!$B$11:$B$310, 0)), "")="", "", IFERROR(INDEX(Ingredients!$AI$11:$AI$310, MATCH($C1699, Ingredients!$B$11:$B$310, 0)), "")))</f>
        <v/>
      </c>
      <c r="AT1699" s="120" t="str">
        <f t="shared" si="406"/>
        <v/>
      </c>
      <c r="AV1699" s="90" t="str">
        <f t="shared" si="396"/>
        <v/>
      </c>
      <c r="AX1699" s="90" t="str">
        <f>IF($AV1699="", "", COUNTIF($AV$11:$AV$5010, "&lt;"&amp;$AV1699)+1+COUNTIF($AV$11:$AV1699, $AV1699)-1)</f>
        <v/>
      </c>
      <c r="AZ1699" s="111" t="str">
        <f>IF($B1699="", "", SUMIF('Shopping List'!$AV$11:$AV$25, $B1699, 'Shopping List'!$BN$11:$BN$25))</f>
        <v/>
      </c>
      <c r="BB1699" s="117" t="str">
        <f t="shared" si="407"/>
        <v/>
      </c>
    </row>
    <row r="1700" spans="1:54" x14ac:dyDescent="0.25">
      <c r="A1700" s="4"/>
      <c r="B1700" s="37"/>
      <c r="C1700" s="124"/>
      <c r="D1700" s="39"/>
      <c r="E1700" s="125"/>
      <c r="F1700" s="48"/>
      <c r="G1700" s="4"/>
      <c r="H1700" s="4"/>
      <c r="I1700" s="95" t="str">
        <f>IF($C1700="", "", IF(IFERROR(INDEX(Ingredients!$C$11:$C$310, MATCH($C1700, Ingredients!$B$11:$B$310, 0)), "")="", "", IFERROR(INDEX(Ingredients!$C$11:$C$310, MATCH($C1700, Ingredients!$B$11:$B$310, 0)), "")))</f>
        <v/>
      </c>
      <c r="J1700" s="73" t="str">
        <f>IF($B1700="", "", IF(IFERROR(INDEX(Meals!$C$11:$C$260, MATCH($B1700, Meals!$B$11:$B$260, 0)), "")="", "", IFERROR(INDEX(Meals!$C$11:$C$260, MATCH($B1700, Meals!$B$11:$B$260, 0)), "")))</f>
        <v/>
      </c>
      <c r="K1700" s="4"/>
      <c r="L1700" s="72" t="str">
        <f t="shared" si="397"/>
        <v/>
      </c>
      <c r="M1700" s="73" t="str">
        <f t="shared" si="398"/>
        <v/>
      </c>
      <c r="N1700" s="4"/>
      <c r="O1700" s="78" t="str">
        <f t="shared" si="399"/>
        <v/>
      </c>
      <c r="P1700" s="79" t="str">
        <f t="shared" si="400"/>
        <v/>
      </c>
      <c r="Q1700" s="4"/>
      <c r="R1700" s="90" t="str">
        <f t="shared" si="401"/>
        <v/>
      </c>
      <c r="S1700" s="4"/>
      <c r="Y1700" s="18" t="str">
        <f t="shared" si="402"/>
        <v/>
      </c>
      <c r="AA1700" s="18" t="str">
        <f t="shared" si="393"/>
        <v/>
      </c>
      <c r="AB1700" s="18" t="str">
        <f t="shared" si="394"/>
        <v/>
      </c>
      <c r="AC1700" s="18" t="str">
        <f t="shared" si="403"/>
        <v/>
      </c>
      <c r="AD1700" s="18" t="str">
        <f t="shared" si="403"/>
        <v/>
      </c>
      <c r="AE1700" s="18" t="str">
        <f t="shared" si="404"/>
        <v/>
      </c>
      <c r="AG1700" s="95" t="str">
        <f>IF($C1700="", "", IF(IFERROR(INDEX(Ingredients!C$11:C$310, MATCH($C1700, Ingredients!$B$11:$B$310, 0)), "")="", "", IFERROR(INDEX(Ingredients!C$11:C$310, MATCH($C1700, Ingredients!$B$11:$B$310, 0)), "")))</f>
        <v/>
      </c>
      <c r="AH1700" s="105" t="str">
        <f>IF($C1700="", "", IF(IFERROR(INDEX(Ingredients!D$11:D$310, MATCH($C1700, Ingredients!$B$11:$B$310, 0)), "")="", "", IFERROR(INDEX(Ingredients!D$11:D$310, MATCH($C1700, Ingredients!$B$11:$B$310, 0)), "")))</f>
        <v/>
      </c>
      <c r="AI1700" s="106" t="str">
        <f>IF($C1700="", "", IF(IFERROR(INDEX(Ingredients!E$11:E$310, MATCH($C1700, Ingredients!$B$11:$B$310, 0)), "")="", "", IFERROR(INDEX(Ingredients!E$11:E$310, MATCH($C1700, Ingredients!$B$11:$B$310, 0)), "")))</f>
        <v/>
      </c>
      <c r="AJ1700" s="108" t="str">
        <f>IF($C1700="", "", IF(IFERROR(INDEX(Ingredients!F$11:F$310, MATCH($C1700, Ingredients!$B$11:$B$310, 0)), "")="", "", IFERROR(INDEX(Ingredients!F$11:F$310, MATCH($C1700, Ingredients!$B$11:$B$310, 0)), "")))</f>
        <v/>
      </c>
      <c r="AK1700" s="106" t="str">
        <f>IF($C1700="", "", IF(IFERROR(INDEX(Ingredients!G$11:G$310, MATCH($C1700, Ingredients!$B$11:$B$310, 0)), "")="", "", IFERROR(INDEX(Ingredients!G$11:G$310, MATCH($C1700, Ingredients!$B$11:$B$310, 0)), "")))</f>
        <v/>
      </c>
      <c r="AL1700" s="79" t="str">
        <f>IF($C1700="", "", IF(IFERROR(INDEX(Ingredients!H$11:H$310, MATCH($C1700, Ingredients!$B$11:$B$310, 0)), "")="", "", IFERROR(INDEX(Ingredients!H$11:H$310, MATCH($C1700, Ingredients!$B$11:$B$310, 0)), "")))</f>
        <v/>
      </c>
      <c r="AN1700" s="83" t="str">
        <f t="shared" si="395"/>
        <v/>
      </c>
      <c r="AP1700" s="114" t="str">
        <f t="shared" si="405"/>
        <v/>
      </c>
      <c r="AR1700" s="117" t="str">
        <f>IF($C1700="", "", IF(IFERROR(INDEX(Ingredients!$AI$11:$AI$310, MATCH($C1700, Ingredients!$B$11:$B$310, 0)), "")="", "", IFERROR(INDEX(Ingredients!$AI$11:$AI$310, MATCH($C1700, Ingredients!$B$11:$B$310, 0)), "")))</f>
        <v/>
      </c>
      <c r="AT1700" s="120" t="str">
        <f t="shared" si="406"/>
        <v/>
      </c>
      <c r="AV1700" s="90" t="str">
        <f t="shared" si="396"/>
        <v/>
      </c>
      <c r="AX1700" s="90" t="str">
        <f>IF($AV1700="", "", COUNTIF($AV$11:$AV$5010, "&lt;"&amp;$AV1700)+1+COUNTIF($AV$11:$AV1700, $AV1700)-1)</f>
        <v/>
      </c>
      <c r="AZ1700" s="111" t="str">
        <f>IF($B1700="", "", SUMIF('Shopping List'!$AV$11:$AV$25, $B1700, 'Shopping List'!$BN$11:$BN$25))</f>
        <v/>
      </c>
      <c r="BB1700" s="117" t="str">
        <f t="shared" si="407"/>
        <v/>
      </c>
    </row>
    <row r="1701" spans="1:54" x14ac:dyDescent="0.25">
      <c r="A1701" s="4"/>
      <c r="B1701" s="37"/>
      <c r="C1701" s="124"/>
      <c r="D1701" s="39"/>
      <c r="E1701" s="125"/>
      <c r="F1701" s="48"/>
      <c r="G1701" s="4"/>
      <c r="H1701" s="4"/>
      <c r="I1701" s="95" t="str">
        <f>IF($C1701="", "", IF(IFERROR(INDEX(Ingredients!$C$11:$C$310, MATCH($C1701, Ingredients!$B$11:$B$310, 0)), "")="", "", IFERROR(INDEX(Ingredients!$C$11:$C$310, MATCH($C1701, Ingredients!$B$11:$B$310, 0)), "")))</f>
        <v/>
      </c>
      <c r="J1701" s="73" t="str">
        <f>IF($B1701="", "", IF(IFERROR(INDEX(Meals!$C$11:$C$260, MATCH($B1701, Meals!$B$11:$B$260, 0)), "")="", "", IFERROR(INDEX(Meals!$C$11:$C$260, MATCH($B1701, Meals!$B$11:$B$260, 0)), "")))</f>
        <v/>
      </c>
      <c r="K1701" s="4"/>
      <c r="L1701" s="72" t="str">
        <f t="shared" si="397"/>
        <v/>
      </c>
      <c r="M1701" s="73" t="str">
        <f t="shared" si="398"/>
        <v/>
      </c>
      <c r="N1701" s="4"/>
      <c r="O1701" s="78" t="str">
        <f t="shared" si="399"/>
        <v/>
      </c>
      <c r="P1701" s="79" t="str">
        <f t="shared" si="400"/>
        <v/>
      </c>
      <c r="Q1701" s="4"/>
      <c r="R1701" s="90" t="str">
        <f t="shared" si="401"/>
        <v/>
      </c>
      <c r="S1701" s="4"/>
      <c r="Y1701" s="18" t="str">
        <f t="shared" si="402"/>
        <v/>
      </c>
      <c r="AA1701" s="18" t="str">
        <f t="shared" si="393"/>
        <v/>
      </c>
      <c r="AB1701" s="18" t="str">
        <f t="shared" si="394"/>
        <v/>
      </c>
      <c r="AC1701" s="18" t="str">
        <f t="shared" si="403"/>
        <v/>
      </c>
      <c r="AD1701" s="18" t="str">
        <f t="shared" si="403"/>
        <v/>
      </c>
      <c r="AE1701" s="18" t="str">
        <f t="shared" si="404"/>
        <v/>
      </c>
      <c r="AG1701" s="95" t="str">
        <f>IF($C1701="", "", IF(IFERROR(INDEX(Ingredients!C$11:C$310, MATCH($C1701, Ingredients!$B$11:$B$310, 0)), "")="", "", IFERROR(INDEX(Ingredients!C$11:C$310, MATCH($C1701, Ingredients!$B$11:$B$310, 0)), "")))</f>
        <v/>
      </c>
      <c r="AH1701" s="105" t="str">
        <f>IF($C1701="", "", IF(IFERROR(INDEX(Ingredients!D$11:D$310, MATCH($C1701, Ingredients!$B$11:$B$310, 0)), "")="", "", IFERROR(INDEX(Ingredients!D$11:D$310, MATCH($C1701, Ingredients!$B$11:$B$310, 0)), "")))</f>
        <v/>
      </c>
      <c r="AI1701" s="106" t="str">
        <f>IF($C1701="", "", IF(IFERROR(INDEX(Ingredients!E$11:E$310, MATCH($C1701, Ingredients!$B$11:$B$310, 0)), "")="", "", IFERROR(INDEX(Ingredients!E$11:E$310, MATCH($C1701, Ingredients!$B$11:$B$310, 0)), "")))</f>
        <v/>
      </c>
      <c r="AJ1701" s="108" t="str">
        <f>IF($C1701="", "", IF(IFERROR(INDEX(Ingredients!F$11:F$310, MATCH($C1701, Ingredients!$B$11:$B$310, 0)), "")="", "", IFERROR(INDEX(Ingredients!F$11:F$310, MATCH($C1701, Ingredients!$B$11:$B$310, 0)), "")))</f>
        <v/>
      </c>
      <c r="AK1701" s="106" t="str">
        <f>IF($C1701="", "", IF(IFERROR(INDEX(Ingredients!G$11:G$310, MATCH($C1701, Ingredients!$B$11:$B$310, 0)), "")="", "", IFERROR(INDEX(Ingredients!G$11:G$310, MATCH($C1701, Ingredients!$B$11:$B$310, 0)), "")))</f>
        <v/>
      </c>
      <c r="AL1701" s="79" t="str">
        <f>IF($C1701="", "", IF(IFERROR(INDEX(Ingredients!H$11:H$310, MATCH($C1701, Ingredients!$B$11:$B$310, 0)), "")="", "", IFERROR(INDEX(Ingredients!H$11:H$310, MATCH($C1701, Ingredients!$B$11:$B$310, 0)), "")))</f>
        <v/>
      </c>
      <c r="AN1701" s="83" t="str">
        <f t="shared" si="395"/>
        <v/>
      </c>
      <c r="AP1701" s="114" t="str">
        <f t="shared" si="405"/>
        <v/>
      </c>
      <c r="AR1701" s="117" t="str">
        <f>IF($C1701="", "", IF(IFERROR(INDEX(Ingredients!$AI$11:$AI$310, MATCH($C1701, Ingredients!$B$11:$B$310, 0)), "")="", "", IFERROR(INDEX(Ingredients!$AI$11:$AI$310, MATCH($C1701, Ingredients!$B$11:$B$310, 0)), "")))</f>
        <v/>
      </c>
      <c r="AT1701" s="120" t="str">
        <f t="shared" si="406"/>
        <v/>
      </c>
      <c r="AV1701" s="90" t="str">
        <f t="shared" si="396"/>
        <v/>
      </c>
      <c r="AX1701" s="90" t="str">
        <f>IF($AV1701="", "", COUNTIF($AV$11:$AV$5010, "&lt;"&amp;$AV1701)+1+COUNTIF($AV$11:$AV1701, $AV1701)-1)</f>
        <v/>
      </c>
      <c r="AZ1701" s="111" t="str">
        <f>IF($B1701="", "", SUMIF('Shopping List'!$AV$11:$AV$25, $B1701, 'Shopping List'!$BN$11:$BN$25))</f>
        <v/>
      </c>
      <c r="BB1701" s="117" t="str">
        <f t="shared" si="407"/>
        <v/>
      </c>
    </row>
    <row r="1702" spans="1:54" x14ac:dyDescent="0.25">
      <c r="A1702" s="4"/>
      <c r="B1702" s="37"/>
      <c r="C1702" s="124"/>
      <c r="D1702" s="39"/>
      <c r="E1702" s="125"/>
      <c r="F1702" s="48"/>
      <c r="G1702" s="4"/>
      <c r="H1702" s="4"/>
      <c r="I1702" s="95" t="str">
        <f>IF($C1702="", "", IF(IFERROR(INDEX(Ingredients!$C$11:$C$310, MATCH($C1702, Ingredients!$B$11:$B$310, 0)), "")="", "", IFERROR(INDEX(Ingredients!$C$11:$C$310, MATCH($C1702, Ingredients!$B$11:$B$310, 0)), "")))</f>
        <v/>
      </c>
      <c r="J1702" s="73" t="str">
        <f>IF($B1702="", "", IF(IFERROR(INDEX(Meals!$C$11:$C$260, MATCH($B1702, Meals!$B$11:$B$260, 0)), "")="", "", IFERROR(INDEX(Meals!$C$11:$C$260, MATCH($B1702, Meals!$B$11:$B$260, 0)), "")))</f>
        <v/>
      </c>
      <c r="K1702" s="4"/>
      <c r="L1702" s="72" t="str">
        <f t="shared" si="397"/>
        <v/>
      </c>
      <c r="M1702" s="73" t="str">
        <f t="shared" si="398"/>
        <v/>
      </c>
      <c r="N1702" s="4"/>
      <c r="O1702" s="78" t="str">
        <f t="shared" si="399"/>
        <v/>
      </c>
      <c r="P1702" s="79" t="str">
        <f t="shared" si="400"/>
        <v/>
      </c>
      <c r="Q1702" s="4"/>
      <c r="R1702" s="90" t="str">
        <f t="shared" si="401"/>
        <v/>
      </c>
      <c r="S1702" s="4"/>
      <c r="Y1702" s="18" t="str">
        <f t="shared" si="402"/>
        <v/>
      </c>
      <c r="AA1702" s="18" t="str">
        <f t="shared" si="393"/>
        <v/>
      </c>
      <c r="AB1702" s="18" t="str">
        <f t="shared" si="394"/>
        <v/>
      </c>
      <c r="AC1702" s="18" t="str">
        <f t="shared" si="403"/>
        <v/>
      </c>
      <c r="AD1702" s="18" t="str">
        <f t="shared" si="403"/>
        <v/>
      </c>
      <c r="AE1702" s="18" t="str">
        <f t="shared" si="404"/>
        <v/>
      </c>
      <c r="AG1702" s="95" t="str">
        <f>IF($C1702="", "", IF(IFERROR(INDEX(Ingredients!C$11:C$310, MATCH($C1702, Ingredients!$B$11:$B$310, 0)), "")="", "", IFERROR(INDEX(Ingredients!C$11:C$310, MATCH($C1702, Ingredients!$B$11:$B$310, 0)), "")))</f>
        <v/>
      </c>
      <c r="AH1702" s="105" t="str">
        <f>IF($C1702="", "", IF(IFERROR(INDEX(Ingredients!D$11:D$310, MATCH($C1702, Ingredients!$B$11:$B$310, 0)), "")="", "", IFERROR(INDEX(Ingredients!D$11:D$310, MATCH($C1702, Ingredients!$B$11:$B$310, 0)), "")))</f>
        <v/>
      </c>
      <c r="AI1702" s="106" t="str">
        <f>IF($C1702="", "", IF(IFERROR(INDEX(Ingredients!E$11:E$310, MATCH($C1702, Ingredients!$B$11:$B$310, 0)), "")="", "", IFERROR(INDEX(Ingredients!E$11:E$310, MATCH($C1702, Ingredients!$B$11:$B$310, 0)), "")))</f>
        <v/>
      </c>
      <c r="AJ1702" s="108" t="str">
        <f>IF($C1702="", "", IF(IFERROR(INDEX(Ingredients!F$11:F$310, MATCH($C1702, Ingredients!$B$11:$B$310, 0)), "")="", "", IFERROR(INDEX(Ingredients!F$11:F$310, MATCH($C1702, Ingredients!$B$11:$B$310, 0)), "")))</f>
        <v/>
      </c>
      <c r="AK1702" s="106" t="str">
        <f>IF($C1702="", "", IF(IFERROR(INDEX(Ingredients!G$11:G$310, MATCH($C1702, Ingredients!$B$11:$B$310, 0)), "")="", "", IFERROR(INDEX(Ingredients!G$11:G$310, MATCH($C1702, Ingredients!$B$11:$B$310, 0)), "")))</f>
        <v/>
      </c>
      <c r="AL1702" s="79" t="str">
        <f>IF($C1702="", "", IF(IFERROR(INDEX(Ingredients!H$11:H$310, MATCH($C1702, Ingredients!$B$11:$B$310, 0)), "")="", "", IFERROR(INDEX(Ingredients!H$11:H$310, MATCH($C1702, Ingredients!$B$11:$B$310, 0)), "")))</f>
        <v/>
      </c>
      <c r="AN1702" s="83" t="str">
        <f t="shared" si="395"/>
        <v/>
      </c>
      <c r="AP1702" s="114" t="str">
        <f t="shared" si="405"/>
        <v/>
      </c>
      <c r="AR1702" s="117" t="str">
        <f>IF($C1702="", "", IF(IFERROR(INDEX(Ingredients!$AI$11:$AI$310, MATCH($C1702, Ingredients!$B$11:$B$310, 0)), "")="", "", IFERROR(INDEX(Ingredients!$AI$11:$AI$310, MATCH($C1702, Ingredients!$B$11:$B$310, 0)), "")))</f>
        <v/>
      </c>
      <c r="AT1702" s="120" t="str">
        <f t="shared" si="406"/>
        <v/>
      </c>
      <c r="AV1702" s="90" t="str">
        <f t="shared" si="396"/>
        <v/>
      </c>
      <c r="AX1702" s="90" t="str">
        <f>IF($AV1702="", "", COUNTIF($AV$11:$AV$5010, "&lt;"&amp;$AV1702)+1+COUNTIF($AV$11:$AV1702, $AV1702)-1)</f>
        <v/>
      </c>
      <c r="AZ1702" s="111" t="str">
        <f>IF($B1702="", "", SUMIF('Shopping List'!$AV$11:$AV$25, $B1702, 'Shopping List'!$BN$11:$BN$25))</f>
        <v/>
      </c>
      <c r="BB1702" s="117" t="str">
        <f t="shared" si="407"/>
        <v/>
      </c>
    </row>
    <row r="1703" spans="1:54" x14ac:dyDescent="0.25">
      <c r="A1703" s="4"/>
      <c r="B1703" s="37"/>
      <c r="C1703" s="124"/>
      <c r="D1703" s="39"/>
      <c r="E1703" s="125"/>
      <c r="F1703" s="48"/>
      <c r="G1703" s="4"/>
      <c r="H1703" s="4"/>
      <c r="I1703" s="95" t="str">
        <f>IF($C1703="", "", IF(IFERROR(INDEX(Ingredients!$C$11:$C$310, MATCH($C1703, Ingredients!$B$11:$B$310, 0)), "")="", "", IFERROR(INDEX(Ingredients!$C$11:$C$310, MATCH($C1703, Ingredients!$B$11:$B$310, 0)), "")))</f>
        <v/>
      </c>
      <c r="J1703" s="73" t="str">
        <f>IF($B1703="", "", IF(IFERROR(INDEX(Meals!$C$11:$C$260, MATCH($B1703, Meals!$B$11:$B$260, 0)), "")="", "", IFERROR(INDEX(Meals!$C$11:$C$260, MATCH($B1703, Meals!$B$11:$B$260, 0)), "")))</f>
        <v/>
      </c>
      <c r="K1703" s="4"/>
      <c r="L1703" s="72" t="str">
        <f t="shared" si="397"/>
        <v/>
      </c>
      <c r="M1703" s="73" t="str">
        <f t="shared" si="398"/>
        <v/>
      </c>
      <c r="N1703" s="4"/>
      <c r="O1703" s="78" t="str">
        <f t="shared" si="399"/>
        <v/>
      </c>
      <c r="P1703" s="79" t="str">
        <f t="shared" si="400"/>
        <v/>
      </c>
      <c r="Q1703" s="4"/>
      <c r="R1703" s="90" t="str">
        <f t="shared" si="401"/>
        <v/>
      </c>
      <c r="S1703" s="4"/>
      <c r="Y1703" s="18" t="str">
        <f t="shared" si="402"/>
        <v/>
      </c>
      <c r="AA1703" s="18" t="str">
        <f t="shared" si="393"/>
        <v/>
      </c>
      <c r="AB1703" s="18" t="str">
        <f t="shared" si="394"/>
        <v/>
      </c>
      <c r="AC1703" s="18" t="str">
        <f t="shared" si="403"/>
        <v/>
      </c>
      <c r="AD1703" s="18" t="str">
        <f t="shared" si="403"/>
        <v/>
      </c>
      <c r="AE1703" s="18" t="str">
        <f t="shared" si="404"/>
        <v/>
      </c>
      <c r="AG1703" s="95" t="str">
        <f>IF($C1703="", "", IF(IFERROR(INDEX(Ingredients!C$11:C$310, MATCH($C1703, Ingredients!$B$11:$B$310, 0)), "")="", "", IFERROR(INDEX(Ingredients!C$11:C$310, MATCH($C1703, Ingredients!$B$11:$B$310, 0)), "")))</f>
        <v/>
      </c>
      <c r="AH1703" s="105" t="str">
        <f>IF($C1703="", "", IF(IFERROR(INDEX(Ingredients!D$11:D$310, MATCH($C1703, Ingredients!$B$11:$B$310, 0)), "")="", "", IFERROR(INDEX(Ingredients!D$11:D$310, MATCH($C1703, Ingredients!$B$11:$B$310, 0)), "")))</f>
        <v/>
      </c>
      <c r="AI1703" s="106" t="str">
        <f>IF($C1703="", "", IF(IFERROR(INDEX(Ingredients!E$11:E$310, MATCH($C1703, Ingredients!$B$11:$B$310, 0)), "")="", "", IFERROR(INDEX(Ingredients!E$11:E$310, MATCH($C1703, Ingredients!$B$11:$B$310, 0)), "")))</f>
        <v/>
      </c>
      <c r="AJ1703" s="108" t="str">
        <f>IF($C1703="", "", IF(IFERROR(INDEX(Ingredients!F$11:F$310, MATCH($C1703, Ingredients!$B$11:$B$310, 0)), "")="", "", IFERROR(INDEX(Ingredients!F$11:F$310, MATCH($C1703, Ingredients!$B$11:$B$310, 0)), "")))</f>
        <v/>
      </c>
      <c r="AK1703" s="106" t="str">
        <f>IF($C1703="", "", IF(IFERROR(INDEX(Ingredients!G$11:G$310, MATCH($C1703, Ingredients!$B$11:$B$310, 0)), "")="", "", IFERROR(INDEX(Ingredients!G$11:G$310, MATCH($C1703, Ingredients!$B$11:$B$310, 0)), "")))</f>
        <v/>
      </c>
      <c r="AL1703" s="79" t="str">
        <f>IF($C1703="", "", IF(IFERROR(INDEX(Ingredients!H$11:H$310, MATCH($C1703, Ingredients!$B$11:$B$310, 0)), "")="", "", IFERROR(INDEX(Ingredients!H$11:H$310, MATCH($C1703, Ingredients!$B$11:$B$310, 0)), "")))</f>
        <v/>
      </c>
      <c r="AN1703" s="83" t="str">
        <f t="shared" si="395"/>
        <v/>
      </c>
      <c r="AP1703" s="114" t="str">
        <f t="shared" si="405"/>
        <v/>
      </c>
      <c r="AR1703" s="117" t="str">
        <f>IF($C1703="", "", IF(IFERROR(INDEX(Ingredients!$AI$11:$AI$310, MATCH($C1703, Ingredients!$B$11:$B$310, 0)), "")="", "", IFERROR(INDEX(Ingredients!$AI$11:$AI$310, MATCH($C1703, Ingredients!$B$11:$B$310, 0)), "")))</f>
        <v/>
      </c>
      <c r="AT1703" s="120" t="str">
        <f t="shared" si="406"/>
        <v/>
      </c>
      <c r="AV1703" s="90" t="str">
        <f t="shared" si="396"/>
        <v/>
      </c>
      <c r="AX1703" s="90" t="str">
        <f>IF($AV1703="", "", COUNTIF($AV$11:$AV$5010, "&lt;"&amp;$AV1703)+1+COUNTIF($AV$11:$AV1703, $AV1703)-1)</f>
        <v/>
      </c>
      <c r="AZ1703" s="111" t="str">
        <f>IF($B1703="", "", SUMIF('Shopping List'!$AV$11:$AV$25, $B1703, 'Shopping List'!$BN$11:$BN$25))</f>
        <v/>
      </c>
      <c r="BB1703" s="117" t="str">
        <f t="shared" si="407"/>
        <v/>
      </c>
    </row>
    <row r="1704" spans="1:54" x14ac:dyDescent="0.25">
      <c r="A1704" s="4"/>
      <c r="B1704" s="37"/>
      <c r="C1704" s="124"/>
      <c r="D1704" s="39"/>
      <c r="E1704" s="125"/>
      <c r="F1704" s="48"/>
      <c r="G1704" s="4"/>
      <c r="H1704" s="4"/>
      <c r="I1704" s="95" t="str">
        <f>IF($C1704="", "", IF(IFERROR(INDEX(Ingredients!$C$11:$C$310, MATCH($C1704, Ingredients!$B$11:$B$310, 0)), "")="", "", IFERROR(INDEX(Ingredients!$C$11:$C$310, MATCH($C1704, Ingredients!$B$11:$B$310, 0)), "")))</f>
        <v/>
      </c>
      <c r="J1704" s="73" t="str">
        <f>IF($B1704="", "", IF(IFERROR(INDEX(Meals!$C$11:$C$260, MATCH($B1704, Meals!$B$11:$B$260, 0)), "")="", "", IFERROR(INDEX(Meals!$C$11:$C$260, MATCH($B1704, Meals!$B$11:$B$260, 0)), "")))</f>
        <v/>
      </c>
      <c r="K1704" s="4"/>
      <c r="L1704" s="72" t="str">
        <f t="shared" si="397"/>
        <v/>
      </c>
      <c r="M1704" s="73" t="str">
        <f t="shared" si="398"/>
        <v/>
      </c>
      <c r="N1704" s="4"/>
      <c r="O1704" s="78" t="str">
        <f t="shared" si="399"/>
        <v/>
      </c>
      <c r="P1704" s="79" t="str">
        <f t="shared" si="400"/>
        <v/>
      </c>
      <c r="Q1704" s="4"/>
      <c r="R1704" s="90" t="str">
        <f t="shared" si="401"/>
        <v/>
      </c>
      <c r="S1704" s="4"/>
      <c r="Y1704" s="18" t="str">
        <f t="shared" si="402"/>
        <v/>
      </c>
      <c r="AA1704" s="18" t="str">
        <f t="shared" si="393"/>
        <v/>
      </c>
      <c r="AB1704" s="18" t="str">
        <f t="shared" si="394"/>
        <v/>
      </c>
      <c r="AC1704" s="18" t="str">
        <f t="shared" si="403"/>
        <v/>
      </c>
      <c r="AD1704" s="18" t="str">
        <f t="shared" si="403"/>
        <v/>
      </c>
      <c r="AE1704" s="18" t="str">
        <f t="shared" si="404"/>
        <v/>
      </c>
      <c r="AG1704" s="95" t="str">
        <f>IF($C1704="", "", IF(IFERROR(INDEX(Ingredients!C$11:C$310, MATCH($C1704, Ingredients!$B$11:$B$310, 0)), "")="", "", IFERROR(INDEX(Ingredients!C$11:C$310, MATCH($C1704, Ingredients!$B$11:$B$310, 0)), "")))</f>
        <v/>
      </c>
      <c r="AH1704" s="105" t="str">
        <f>IF($C1704="", "", IF(IFERROR(INDEX(Ingredients!D$11:D$310, MATCH($C1704, Ingredients!$B$11:$B$310, 0)), "")="", "", IFERROR(INDEX(Ingredients!D$11:D$310, MATCH($C1704, Ingredients!$B$11:$B$310, 0)), "")))</f>
        <v/>
      </c>
      <c r="AI1704" s="106" t="str">
        <f>IF($C1704="", "", IF(IFERROR(INDEX(Ingredients!E$11:E$310, MATCH($C1704, Ingredients!$B$11:$B$310, 0)), "")="", "", IFERROR(INDEX(Ingredients!E$11:E$310, MATCH($C1704, Ingredients!$B$11:$B$310, 0)), "")))</f>
        <v/>
      </c>
      <c r="AJ1704" s="108" t="str">
        <f>IF($C1704="", "", IF(IFERROR(INDEX(Ingredients!F$11:F$310, MATCH($C1704, Ingredients!$B$11:$B$310, 0)), "")="", "", IFERROR(INDEX(Ingredients!F$11:F$310, MATCH($C1704, Ingredients!$B$11:$B$310, 0)), "")))</f>
        <v/>
      </c>
      <c r="AK1704" s="106" t="str">
        <f>IF($C1704="", "", IF(IFERROR(INDEX(Ingredients!G$11:G$310, MATCH($C1704, Ingredients!$B$11:$B$310, 0)), "")="", "", IFERROR(INDEX(Ingredients!G$11:G$310, MATCH($C1704, Ingredients!$B$11:$B$310, 0)), "")))</f>
        <v/>
      </c>
      <c r="AL1704" s="79" t="str">
        <f>IF($C1704="", "", IF(IFERROR(INDEX(Ingredients!H$11:H$310, MATCH($C1704, Ingredients!$B$11:$B$310, 0)), "")="", "", IFERROR(INDEX(Ingredients!H$11:H$310, MATCH($C1704, Ingredients!$B$11:$B$310, 0)), "")))</f>
        <v/>
      </c>
      <c r="AN1704" s="83" t="str">
        <f t="shared" si="395"/>
        <v/>
      </c>
      <c r="AP1704" s="114" t="str">
        <f t="shared" si="405"/>
        <v/>
      </c>
      <c r="AR1704" s="117" t="str">
        <f>IF($C1704="", "", IF(IFERROR(INDEX(Ingredients!$AI$11:$AI$310, MATCH($C1704, Ingredients!$B$11:$B$310, 0)), "")="", "", IFERROR(INDEX(Ingredients!$AI$11:$AI$310, MATCH($C1704, Ingredients!$B$11:$B$310, 0)), "")))</f>
        <v/>
      </c>
      <c r="AT1704" s="120" t="str">
        <f t="shared" si="406"/>
        <v/>
      </c>
      <c r="AV1704" s="90" t="str">
        <f t="shared" si="396"/>
        <v/>
      </c>
      <c r="AX1704" s="90" t="str">
        <f>IF($AV1704="", "", COUNTIF($AV$11:$AV$5010, "&lt;"&amp;$AV1704)+1+COUNTIF($AV$11:$AV1704, $AV1704)-1)</f>
        <v/>
      </c>
      <c r="AZ1704" s="111" t="str">
        <f>IF($B1704="", "", SUMIF('Shopping List'!$AV$11:$AV$25, $B1704, 'Shopping List'!$BN$11:$BN$25))</f>
        <v/>
      </c>
      <c r="BB1704" s="117" t="str">
        <f t="shared" si="407"/>
        <v/>
      </c>
    </row>
    <row r="1705" spans="1:54" x14ac:dyDescent="0.25">
      <c r="A1705" s="4"/>
      <c r="B1705" s="37"/>
      <c r="C1705" s="124"/>
      <c r="D1705" s="39"/>
      <c r="E1705" s="125"/>
      <c r="F1705" s="48"/>
      <c r="G1705" s="4"/>
      <c r="H1705" s="4"/>
      <c r="I1705" s="95" t="str">
        <f>IF($C1705="", "", IF(IFERROR(INDEX(Ingredients!$C$11:$C$310, MATCH($C1705, Ingredients!$B$11:$B$310, 0)), "")="", "", IFERROR(INDEX(Ingredients!$C$11:$C$310, MATCH($C1705, Ingredients!$B$11:$B$310, 0)), "")))</f>
        <v/>
      </c>
      <c r="J1705" s="73" t="str">
        <f>IF($B1705="", "", IF(IFERROR(INDEX(Meals!$C$11:$C$260, MATCH($B1705, Meals!$B$11:$B$260, 0)), "")="", "", IFERROR(INDEX(Meals!$C$11:$C$260, MATCH($B1705, Meals!$B$11:$B$260, 0)), "")))</f>
        <v/>
      </c>
      <c r="K1705" s="4"/>
      <c r="L1705" s="72" t="str">
        <f t="shared" si="397"/>
        <v/>
      </c>
      <c r="M1705" s="73" t="str">
        <f t="shared" si="398"/>
        <v/>
      </c>
      <c r="N1705" s="4"/>
      <c r="O1705" s="78" t="str">
        <f t="shared" si="399"/>
        <v/>
      </c>
      <c r="P1705" s="79" t="str">
        <f t="shared" si="400"/>
        <v/>
      </c>
      <c r="Q1705" s="4"/>
      <c r="R1705" s="90" t="str">
        <f t="shared" si="401"/>
        <v/>
      </c>
      <c r="S1705" s="4"/>
      <c r="Y1705" s="18" t="str">
        <f t="shared" si="402"/>
        <v/>
      </c>
      <c r="AA1705" s="18" t="str">
        <f t="shared" si="393"/>
        <v/>
      </c>
      <c r="AB1705" s="18" t="str">
        <f t="shared" si="394"/>
        <v/>
      </c>
      <c r="AC1705" s="18" t="str">
        <f t="shared" si="403"/>
        <v/>
      </c>
      <c r="AD1705" s="18" t="str">
        <f t="shared" si="403"/>
        <v/>
      </c>
      <c r="AE1705" s="18" t="str">
        <f t="shared" si="404"/>
        <v/>
      </c>
      <c r="AG1705" s="95" t="str">
        <f>IF($C1705="", "", IF(IFERROR(INDEX(Ingredients!C$11:C$310, MATCH($C1705, Ingredients!$B$11:$B$310, 0)), "")="", "", IFERROR(INDEX(Ingredients!C$11:C$310, MATCH($C1705, Ingredients!$B$11:$B$310, 0)), "")))</f>
        <v/>
      </c>
      <c r="AH1705" s="105" t="str">
        <f>IF($C1705="", "", IF(IFERROR(INDEX(Ingredients!D$11:D$310, MATCH($C1705, Ingredients!$B$11:$B$310, 0)), "")="", "", IFERROR(INDEX(Ingredients!D$11:D$310, MATCH($C1705, Ingredients!$B$11:$B$310, 0)), "")))</f>
        <v/>
      </c>
      <c r="AI1705" s="106" t="str">
        <f>IF($C1705="", "", IF(IFERROR(INDEX(Ingredients!E$11:E$310, MATCH($C1705, Ingredients!$B$11:$B$310, 0)), "")="", "", IFERROR(INDEX(Ingredients!E$11:E$310, MATCH($C1705, Ingredients!$B$11:$B$310, 0)), "")))</f>
        <v/>
      </c>
      <c r="AJ1705" s="108" t="str">
        <f>IF($C1705="", "", IF(IFERROR(INDEX(Ingredients!F$11:F$310, MATCH($C1705, Ingredients!$B$11:$B$310, 0)), "")="", "", IFERROR(INDEX(Ingredients!F$11:F$310, MATCH($C1705, Ingredients!$B$11:$B$310, 0)), "")))</f>
        <v/>
      </c>
      <c r="AK1705" s="106" t="str">
        <f>IF($C1705="", "", IF(IFERROR(INDEX(Ingredients!G$11:G$310, MATCH($C1705, Ingredients!$B$11:$B$310, 0)), "")="", "", IFERROR(INDEX(Ingredients!G$11:G$310, MATCH($C1705, Ingredients!$B$11:$B$310, 0)), "")))</f>
        <v/>
      </c>
      <c r="AL1705" s="79" t="str">
        <f>IF($C1705="", "", IF(IFERROR(INDEX(Ingredients!H$11:H$310, MATCH($C1705, Ingredients!$B$11:$B$310, 0)), "")="", "", IFERROR(INDEX(Ingredients!H$11:H$310, MATCH($C1705, Ingredients!$B$11:$B$310, 0)), "")))</f>
        <v/>
      </c>
      <c r="AN1705" s="83" t="str">
        <f t="shared" si="395"/>
        <v/>
      </c>
      <c r="AP1705" s="114" t="str">
        <f t="shared" si="405"/>
        <v/>
      </c>
      <c r="AR1705" s="117" t="str">
        <f>IF($C1705="", "", IF(IFERROR(INDEX(Ingredients!$AI$11:$AI$310, MATCH($C1705, Ingredients!$B$11:$B$310, 0)), "")="", "", IFERROR(INDEX(Ingredients!$AI$11:$AI$310, MATCH($C1705, Ingredients!$B$11:$B$310, 0)), "")))</f>
        <v/>
      </c>
      <c r="AT1705" s="120" t="str">
        <f t="shared" si="406"/>
        <v/>
      </c>
      <c r="AV1705" s="90" t="str">
        <f t="shared" si="396"/>
        <v/>
      </c>
      <c r="AX1705" s="90" t="str">
        <f>IF($AV1705="", "", COUNTIF($AV$11:$AV$5010, "&lt;"&amp;$AV1705)+1+COUNTIF($AV$11:$AV1705, $AV1705)-1)</f>
        <v/>
      </c>
      <c r="AZ1705" s="111" t="str">
        <f>IF($B1705="", "", SUMIF('Shopping List'!$AV$11:$AV$25, $B1705, 'Shopping List'!$BN$11:$BN$25))</f>
        <v/>
      </c>
      <c r="BB1705" s="117" t="str">
        <f t="shared" si="407"/>
        <v/>
      </c>
    </row>
    <row r="1706" spans="1:54" x14ac:dyDescent="0.25">
      <c r="A1706" s="4"/>
      <c r="B1706" s="37"/>
      <c r="C1706" s="124"/>
      <c r="D1706" s="39"/>
      <c r="E1706" s="125"/>
      <c r="F1706" s="48"/>
      <c r="G1706" s="4"/>
      <c r="H1706" s="4"/>
      <c r="I1706" s="95" t="str">
        <f>IF($C1706="", "", IF(IFERROR(INDEX(Ingredients!$C$11:$C$310, MATCH($C1706, Ingredients!$B$11:$B$310, 0)), "")="", "", IFERROR(INDEX(Ingredients!$C$11:$C$310, MATCH($C1706, Ingredients!$B$11:$B$310, 0)), "")))</f>
        <v/>
      </c>
      <c r="J1706" s="73" t="str">
        <f>IF($B1706="", "", IF(IFERROR(INDEX(Meals!$C$11:$C$260, MATCH($B1706, Meals!$B$11:$B$260, 0)), "")="", "", IFERROR(INDEX(Meals!$C$11:$C$260, MATCH($B1706, Meals!$B$11:$B$260, 0)), "")))</f>
        <v/>
      </c>
      <c r="K1706" s="4"/>
      <c r="L1706" s="72" t="str">
        <f t="shared" si="397"/>
        <v/>
      </c>
      <c r="M1706" s="73" t="str">
        <f t="shared" si="398"/>
        <v/>
      </c>
      <c r="N1706" s="4"/>
      <c r="O1706" s="78" t="str">
        <f t="shared" si="399"/>
        <v/>
      </c>
      <c r="P1706" s="79" t="str">
        <f t="shared" si="400"/>
        <v/>
      </c>
      <c r="Q1706" s="4"/>
      <c r="R1706" s="90" t="str">
        <f t="shared" si="401"/>
        <v/>
      </c>
      <c r="S1706" s="4"/>
      <c r="Y1706" s="18" t="str">
        <f t="shared" si="402"/>
        <v/>
      </c>
      <c r="AA1706" s="18" t="str">
        <f t="shared" si="393"/>
        <v/>
      </c>
      <c r="AB1706" s="18" t="str">
        <f t="shared" si="394"/>
        <v/>
      </c>
      <c r="AC1706" s="18" t="str">
        <f t="shared" si="403"/>
        <v/>
      </c>
      <c r="AD1706" s="18" t="str">
        <f t="shared" si="403"/>
        <v/>
      </c>
      <c r="AE1706" s="18" t="str">
        <f t="shared" si="404"/>
        <v/>
      </c>
      <c r="AG1706" s="95" t="str">
        <f>IF($C1706="", "", IF(IFERROR(INDEX(Ingredients!C$11:C$310, MATCH($C1706, Ingredients!$B$11:$B$310, 0)), "")="", "", IFERROR(INDEX(Ingredients!C$11:C$310, MATCH($C1706, Ingredients!$B$11:$B$310, 0)), "")))</f>
        <v/>
      </c>
      <c r="AH1706" s="105" t="str">
        <f>IF($C1706="", "", IF(IFERROR(INDEX(Ingredients!D$11:D$310, MATCH($C1706, Ingredients!$B$11:$B$310, 0)), "")="", "", IFERROR(INDEX(Ingredients!D$11:D$310, MATCH($C1706, Ingredients!$B$11:$B$310, 0)), "")))</f>
        <v/>
      </c>
      <c r="AI1706" s="106" t="str">
        <f>IF($C1706="", "", IF(IFERROR(INDEX(Ingredients!E$11:E$310, MATCH($C1706, Ingredients!$B$11:$B$310, 0)), "")="", "", IFERROR(INDEX(Ingredients!E$11:E$310, MATCH($C1706, Ingredients!$B$11:$B$310, 0)), "")))</f>
        <v/>
      </c>
      <c r="AJ1706" s="108" t="str">
        <f>IF($C1706="", "", IF(IFERROR(INDEX(Ingredients!F$11:F$310, MATCH($C1706, Ingredients!$B$11:$B$310, 0)), "")="", "", IFERROR(INDEX(Ingredients!F$11:F$310, MATCH($C1706, Ingredients!$B$11:$B$310, 0)), "")))</f>
        <v/>
      </c>
      <c r="AK1706" s="106" t="str">
        <f>IF($C1706="", "", IF(IFERROR(INDEX(Ingredients!G$11:G$310, MATCH($C1706, Ingredients!$B$11:$B$310, 0)), "")="", "", IFERROR(INDEX(Ingredients!G$11:G$310, MATCH($C1706, Ingredients!$B$11:$B$310, 0)), "")))</f>
        <v/>
      </c>
      <c r="AL1706" s="79" t="str">
        <f>IF($C1706="", "", IF(IFERROR(INDEX(Ingredients!H$11:H$310, MATCH($C1706, Ingredients!$B$11:$B$310, 0)), "")="", "", IFERROR(INDEX(Ingredients!H$11:H$310, MATCH($C1706, Ingredients!$B$11:$B$310, 0)), "")))</f>
        <v/>
      </c>
      <c r="AN1706" s="83" t="str">
        <f t="shared" si="395"/>
        <v/>
      </c>
      <c r="AP1706" s="114" t="str">
        <f t="shared" si="405"/>
        <v/>
      </c>
      <c r="AR1706" s="117" t="str">
        <f>IF($C1706="", "", IF(IFERROR(INDEX(Ingredients!$AI$11:$AI$310, MATCH($C1706, Ingredients!$B$11:$B$310, 0)), "")="", "", IFERROR(INDEX(Ingredients!$AI$11:$AI$310, MATCH($C1706, Ingredients!$B$11:$B$310, 0)), "")))</f>
        <v/>
      </c>
      <c r="AT1706" s="120" t="str">
        <f t="shared" si="406"/>
        <v/>
      </c>
      <c r="AV1706" s="90" t="str">
        <f t="shared" si="396"/>
        <v/>
      </c>
      <c r="AX1706" s="90" t="str">
        <f>IF($AV1706="", "", COUNTIF($AV$11:$AV$5010, "&lt;"&amp;$AV1706)+1+COUNTIF($AV$11:$AV1706, $AV1706)-1)</f>
        <v/>
      </c>
      <c r="AZ1706" s="111" t="str">
        <f>IF($B1706="", "", SUMIF('Shopping List'!$AV$11:$AV$25, $B1706, 'Shopping List'!$BN$11:$BN$25))</f>
        <v/>
      </c>
      <c r="BB1706" s="117" t="str">
        <f t="shared" si="407"/>
        <v/>
      </c>
    </row>
    <row r="1707" spans="1:54" x14ac:dyDescent="0.25">
      <c r="A1707" s="4"/>
      <c r="B1707" s="37"/>
      <c r="C1707" s="124"/>
      <c r="D1707" s="39"/>
      <c r="E1707" s="125"/>
      <c r="F1707" s="48"/>
      <c r="G1707" s="4"/>
      <c r="H1707" s="4"/>
      <c r="I1707" s="95" t="str">
        <f>IF($C1707="", "", IF(IFERROR(INDEX(Ingredients!$C$11:$C$310, MATCH($C1707, Ingredients!$B$11:$B$310, 0)), "")="", "", IFERROR(INDEX(Ingredients!$C$11:$C$310, MATCH($C1707, Ingredients!$B$11:$B$310, 0)), "")))</f>
        <v/>
      </c>
      <c r="J1707" s="73" t="str">
        <f>IF($B1707="", "", IF(IFERROR(INDEX(Meals!$C$11:$C$260, MATCH($B1707, Meals!$B$11:$B$260, 0)), "")="", "", IFERROR(INDEX(Meals!$C$11:$C$260, MATCH($B1707, Meals!$B$11:$B$260, 0)), "")))</f>
        <v/>
      </c>
      <c r="K1707" s="4"/>
      <c r="L1707" s="72" t="str">
        <f t="shared" si="397"/>
        <v/>
      </c>
      <c r="M1707" s="73" t="str">
        <f t="shared" si="398"/>
        <v/>
      </c>
      <c r="N1707" s="4"/>
      <c r="O1707" s="78" t="str">
        <f t="shared" si="399"/>
        <v/>
      </c>
      <c r="P1707" s="79" t="str">
        <f t="shared" si="400"/>
        <v/>
      </c>
      <c r="Q1707" s="4"/>
      <c r="R1707" s="90" t="str">
        <f t="shared" si="401"/>
        <v/>
      </c>
      <c r="S1707" s="4"/>
      <c r="Y1707" s="18" t="str">
        <f t="shared" si="402"/>
        <v/>
      </c>
      <c r="AA1707" s="18" t="str">
        <f t="shared" si="393"/>
        <v/>
      </c>
      <c r="AB1707" s="18" t="str">
        <f t="shared" si="394"/>
        <v/>
      </c>
      <c r="AC1707" s="18" t="str">
        <f t="shared" si="403"/>
        <v/>
      </c>
      <c r="AD1707" s="18" t="str">
        <f t="shared" si="403"/>
        <v/>
      </c>
      <c r="AE1707" s="18" t="str">
        <f t="shared" si="404"/>
        <v/>
      </c>
      <c r="AG1707" s="95" t="str">
        <f>IF($C1707="", "", IF(IFERROR(INDEX(Ingredients!C$11:C$310, MATCH($C1707, Ingredients!$B$11:$B$310, 0)), "")="", "", IFERROR(INDEX(Ingredients!C$11:C$310, MATCH($C1707, Ingredients!$B$11:$B$310, 0)), "")))</f>
        <v/>
      </c>
      <c r="AH1707" s="105" t="str">
        <f>IF($C1707="", "", IF(IFERROR(INDEX(Ingredients!D$11:D$310, MATCH($C1707, Ingredients!$B$11:$B$310, 0)), "")="", "", IFERROR(INDEX(Ingredients!D$11:D$310, MATCH($C1707, Ingredients!$B$11:$B$310, 0)), "")))</f>
        <v/>
      </c>
      <c r="AI1707" s="106" t="str">
        <f>IF($C1707="", "", IF(IFERROR(INDEX(Ingredients!E$11:E$310, MATCH($C1707, Ingredients!$B$11:$B$310, 0)), "")="", "", IFERROR(INDEX(Ingredients!E$11:E$310, MATCH($C1707, Ingredients!$B$11:$B$310, 0)), "")))</f>
        <v/>
      </c>
      <c r="AJ1707" s="108" t="str">
        <f>IF($C1707="", "", IF(IFERROR(INDEX(Ingredients!F$11:F$310, MATCH($C1707, Ingredients!$B$11:$B$310, 0)), "")="", "", IFERROR(INDEX(Ingredients!F$11:F$310, MATCH($C1707, Ingredients!$B$11:$B$310, 0)), "")))</f>
        <v/>
      </c>
      <c r="AK1707" s="106" t="str">
        <f>IF($C1707="", "", IF(IFERROR(INDEX(Ingredients!G$11:G$310, MATCH($C1707, Ingredients!$B$11:$B$310, 0)), "")="", "", IFERROR(INDEX(Ingredients!G$11:G$310, MATCH($C1707, Ingredients!$B$11:$B$310, 0)), "")))</f>
        <v/>
      </c>
      <c r="AL1707" s="79" t="str">
        <f>IF($C1707="", "", IF(IFERROR(INDEX(Ingredients!H$11:H$310, MATCH($C1707, Ingredients!$B$11:$B$310, 0)), "")="", "", IFERROR(INDEX(Ingredients!H$11:H$310, MATCH($C1707, Ingredients!$B$11:$B$310, 0)), "")))</f>
        <v/>
      </c>
      <c r="AN1707" s="83" t="str">
        <f t="shared" si="395"/>
        <v/>
      </c>
      <c r="AP1707" s="114" t="str">
        <f t="shared" si="405"/>
        <v/>
      </c>
      <c r="AR1707" s="117" t="str">
        <f>IF($C1707="", "", IF(IFERROR(INDEX(Ingredients!$AI$11:$AI$310, MATCH($C1707, Ingredients!$B$11:$B$310, 0)), "")="", "", IFERROR(INDEX(Ingredients!$AI$11:$AI$310, MATCH($C1707, Ingredients!$B$11:$B$310, 0)), "")))</f>
        <v/>
      </c>
      <c r="AT1707" s="120" t="str">
        <f t="shared" si="406"/>
        <v/>
      </c>
      <c r="AV1707" s="90" t="str">
        <f t="shared" si="396"/>
        <v/>
      </c>
      <c r="AX1707" s="90" t="str">
        <f>IF($AV1707="", "", COUNTIF($AV$11:$AV$5010, "&lt;"&amp;$AV1707)+1+COUNTIF($AV$11:$AV1707, $AV1707)-1)</f>
        <v/>
      </c>
      <c r="AZ1707" s="111" t="str">
        <f>IF($B1707="", "", SUMIF('Shopping List'!$AV$11:$AV$25, $B1707, 'Shopping List'!$BN$11:$BN$25))</f>
        <v/>
      </c>
      <c r="BB1707" s="117" t="str">
        <f t="shared" si="407"/>
        <v/>
      </c>
    </row>
    <row r="1708" spans="1:54" x14ac:dyDescent="0.25">
      <c r="A1708" s="4"/>
      <c r="B1708" s="37"/>
      <c r="C1708" s="124"/>
      <c r="D1708" s="39"/>
      <c r="E1708" s="125"/>
      <c r="F1708" s="48"/>
      <c r="G1708" s="4"/>
      <c r="H1708" s="4"/>
      <c r="I1708" s="95" t="str">
        <f>IF($C1708="", "", IF(IFERROR(INDEX(Ingredients!$C$11:$C$310, MATCH($C1708, Ingredients!$B$11:$B$310, 0)), "")="", "", IFERROR(INDEX(Ingredients!$C$11:$C$310, MATCH($C1708, Ingredients!$B$11:$B$310, 0)), "")))</f>
        <v/>
      </c>
      <c r="J1708" s="73" t="str">
        <f>IF($B1708="", "", IF(IFERROR(INDEX(Meals!$C$11:$C$260, MATCH($B1708, Meals!$B$11:$B$260, 0)), "")="", "", IFERROR(INDEX(Meals!$C$11:$C$260, MATCH($B1708, Meals!$B$11:$B$260, 0)), "")))</f>
        <v/>
      </c>
      <c r="K1708" s="4"/>
      <c r="L1708" s="72" t="str">
        <f t="shared" si="397"/>
        <v/>
      </c>
      <c r="M1708" s="73" t="str">
        <f t="shared" si="398"/>
        <v/>
      </c>
      <c r="N1708" s="4"/>
      <c r="O1708" s="78" t="str">
        <f t="shared" si="399"/>
        <v/>
      </c>
      <c r="P1708" s="79" t="str">
        <f t="shared" si="400"/>
        <v/>
      </c>
      <c r="Q1708" s="4"/>
      <c r="R1708" s="90" t="str">
        <f t="shared" si="401"/>
        <v/>
      </c>
      <c r="S1708" s="4"/>
      <c r="Y1708" s="18" t="str">
        <f t="shared" si="402"/>
        <v/>
      </c>
      <c r="AA1708" s="18" t="str">
        <f t="shared" si="393"/>
        <v/>
      </c>
      <c r="AB1708" s="18" t="str">
        <f t="shared" si="394"/>
        <v/>
      </c>
      <c r="AC1708" s="18" t="str">
        <f t="shared" si="403"/>
        <v/>
      </c>
      <c r="AD1708" s="18" t="str">
        <f t="shared" si="403"/>
        <v/>
      </c>
      <c r="AE1708" s="18" t="str">
        <f t="shared" si="404"/>
        <v/>
      </c>
      <c r="AG1708" s="95" t="str">
        <f>IF($C1708="", "", IF(IFERROR(INDEX(Ingredients!C$11:C$310, MATCH($C1708, Ingredients!$B$11:$B$310, 0)), "")="", "", IFERROR(INDEX(Ingredients!C$11:C$310, MATCH($C1708, Ingredients!$B$11:$B$310, 0)), "")))</f>
        <v/>
      </c>
      <c r="AH1708" s="105" t="str">
        <f>IF($C1708="", "", IF(IFERROR(INDEX(Ingredients!D$11:D$310, MATCH($C1708, Ingredients!$B$11:$B$310, 0)), "")="", "", IFERROR(INDEX(Ingredients!D$11:D$310, MATCH($C1708, Ingredients!$B$11:$B$310, 0)), "")))</f>
        <v/>
      </c>
      <c r="AI1708" s="106" t="str">
        <f>IF($C1708="", "", IF(IFERROR(INDEX(Ingredients!E$11:E$310, MATCH($C1708, Ingredients!$B$11:$B$310, 0)), "")="", "", IFERROR(INDEX(Ingredients!E$11:E$310, MATCH($C1708, Ingredients!$B$11:$B$310, 0)), "")))</f>
        <v/>
      </c>
      <c r="AJ1708" s="108" t="str">
        <f>IF($C1708="", "", IF(IFERROR(INDEX(Ingredients!F$11:F$310, MATCH($C1708, Ingredients!$B$11:$B$310, 0)), "")="", "", IFERROR(INDEX(Ingredients!F$11:F$310, MATCH($C1708, Ingredients!$B$11:$B$310, 0)), "")))</f>
        <v/>
      </c>
      <c r="AK1708" s="106" t="str">
        <f>IF($C1708="", "", IF(IFERROR(INDEX(Ingredients!G$11:G$310, MATCH($C1708, Ingredients!$B$11:$B$310, 0)), "")="", "", IFERROR(INDEX(Ingredients!G$11:G$310, MATCH($C1708, Ingredients!$B$11:$B$310, 0)), "")))</f>
        <v/>
      </c>
      <c r="AL1708" s="79" t="str">
        <f>IF($C1708="", "", IF(IFERROR(INDEX(Ingredients!H$11:H$310, MATCH($C1708, Ingredients!$B$11:$B$310, 0)), "")="", "", IFERROR(INDEX(Ingredients!H$11:H$310, MATCH($C1708, Ingredients!$B$11:$B$310, 0)), "")))</f>
        <v/>
      </c>
      <c r="AN1708" s="83" t="str">
        <f t="shared" si="395"/>
        <v/>
      </c>
      <c r="AP1708" s="114" t="str">
        <f t="shared" si="405"/>
        <v/>
      </c>
      <c r="AR1708" s="117" t="str">
        <f>IF($C1708="", "", IF(IFERROR(INDEX(Ingredients!$AI$11:$AI$310, MATCH($C1708, Ingredients!$B$11:$B$310, 0)), "")="", "", IFERROR(INDEX(Ingredients!$AI$11:$AI$310, MATCH($C1708, Ingredients!$B$11:$B$310, 0)), "")))</f>
        <v/>
      </c>
      <c r="AT1708" s="120" t="str">
        <f t="shared" si="406"/>
        <v/>
      </c>
      <c r="AV1708" s="90" t="str">
        <f t="shared" si="396"/>
        <v/>
      </c>
      <c r="AX1708" s="90" t="str">
        <f>IF($AV1708="", "", COUNTIF($AV$11:$AV$5010, "&lt;"&amp;$AV1708)+1+COUNTIF($AV$11:$AV1708, $AV1708)-1)</f>
        <v/>
      </c>
      <c r="AZ1708" s="111" t="str">
        <f>IF($B1708="", "", SUMIF('Shopping List'!$AV$11:$AV$25, $B1708, 'Shopping List'!$BN$11:$BN$25))</f>
        <v/>
      </c>
      <c r="BB1708" s="117" t="str">
        <f t="shared" si="407"/>
        <v/>
      </c>
    </row>
    <row r="1709" spans="1:54" x14ac:dyDescent="0.25">
      <c r="A1709" s="4"/>
      <c r="B1709" s="37"/>
      <c r="C1709" s="124"/>
      <c r="D1709" s="39"/>
      <c r="E1709" s="125"/>
      <c r="F1709" s="48"/>
      <c r="G1709" s="4"/>
      <c r="H1709" s="4"/>
      <c r="I1709" s="95" t="str">
        <f>IF($C1709="", "", IF(IFERROR(INDEX(Ingredients!$C$11:$C$310, MATCH($C1709, Ingredients!$B$11:$B$310, 0)), "")="", "", IFERROR(INDEX(Ingredients!$C$11:$C$310, MATCH($C1709, Ingredients!$B$11:$B$310, 0)), "")))</f>
        <v/>
      </c>
      <c r="J1709" s="73" t="str">
        <f>IF($B1709="", "", IF(IFERROR(INDEX(Meals!$C$11:$C$260, MATCH($B1709, Meals!$B$11:$B$260, 0)), "")="", "", IFERROR(INDEX(Meals!$C$11:$C$260, MATCH($B1709, Meals!$B$11:$B$260, 0)), "")))</f>
        <v/>
      </c>
      <c r="K1709" s="4"/>
      <c r="L1709" s="72" t="str">
        <f t="shared" si="397"/>
        <v/>
      </c>
      <c r="M1709" s="73" t="str">
        <f t="shared" si="398"/>
        <v/>
      </c>
      <c r="N1709" s="4"/>
      <c r="O1709" s="78" t="str">
        <f t="shared" si="399"/>
        <v/>
      </c>
      <c r="P1709" s="79" t="str">
        <f t="shared" si="400"/>
        <v/>
      </c>
      <c r="Q1709" s="4"/>
      <c r="R1709" s="90" t="str">
        <f t="shared" si="401"/>
        <v/>
      </c>
      <c r="S1709" s="4"/>
      <c r="Y1709" s="18" t="str">
        <f t="shared" si="402"/>
        <v/>
      </c>
      <c r="AA1709" s="18" t="str">
        <f t="shared" si="393"/>
        <v/>
      </c>
      <c r="AB1709" s="18" t="str">
        <f t="shared" si="394"/>
        <v/>
      </c>
      <c r="AC1709" s="18" t="str">
        <f t="shared" si="403"/>
        <v/>
      </c>
      <c r="AD1709" s="18" t="str">
        <f t="shared" si="403"/>
        <v/>
      </c>
      <c r="AE1709" s="18" t="str">
        <f t="shared" si="404"/>
        <v/>
      </c>
      <c r="AG1709" s="95" t="str">
        <f>IF($C1709="", "", IF(IFERROR(INDEX(Ingredients!C$11:C$310, MATCH($C1709, Ingredients!$B$11:$B$310, 0)), "")="", "", IFERROR(INDEX(Ingredients!C$11:C$310, MATCH($C1709, Ingredients!$B$11:$B$310, 0)), "")))</f>
        <v/>
      </c>
      <c r="AH1709" s="105" t="str">
        <f>IF($C1709="", "", IF(IFERROR(INDEX(Ingredients!D$11:D$310, MATCH($C1709, Ingredients!$B$11:$B$310, 0)), "")="", "", IFERROR(INDEX(Ingredients!D$11:D$310, MATCH($C1709, Ingredients!$B$11:$B$310, 0)), "")))</f>
        <v/>
      </c>
      <c r="AI1709" s="106" t="str">
        <f>IF($C1709="", "", IF(IFERROR(INDEX(Ingredients!E$11:E$310, MATCH($C1709, Ingredients!$B$11:$B$310, 0)), "")="", "", IFERROR(INDEX(Ingredients!E$11:E$310, MATCH($C1709, Ingredients!$B$11:$B$310, 0)), "")))</f>
        <v/>
      </c>
      <c r="AJ1709" s="108" t="str">
        <f>IF($C1709="", "", IF(IFERROR(INDEX(Ingredients!F$11:F$310, MATCH($C1709, Ingredients!$B$11:$B$310, 0)), "")="", "", IFERROR(INDEX(Ingredients!F$11:F$310, MATCH($C1709, Ingredients!$B$11:$B$310, 0)), "")))</f>
        <v/>
      </c>
      <c r="AK1709" s="106" t="str">
        <f>IF($C1709="", "", IF(IFERROR(INDEX(Ingredients!G$11:G$310, MATCH($C1709, Ingredients!$B$11:$B$310, 0)), "")="", "", IFERROR(INDEX(Ingredients!G$11:G$310, MATCH($C1709, Ingredients!$B$11:$B$310, 0)), "")))</f>
        <v/>
      </c>
      <c r="AL1709" s="79" t="str">
        <f>IF($C1709="", "", IF(IFERROR(INDEX(Ingredients!H$11:H$310, MATCH($C1709, Ingredients!$B$11:$B$310, 0)), "")="", "", IFERROR(INDEX(Ingredients!H$11:H$310, MATCH($C1709, Ingredients!$B$11:$B$310, 0)), "")))</f>
        <v/>
      </c>
      <c r="AN1709" s="83" t="str">
        <f t="shared" si="395"/>
        <v/>
      </c>
      <c r="AP1709" s="114" t="str">
        <f t="shared" si="405"/>
        <v/>
      </c>
      <c r="AR1709" s="117" t="str">
        <f>IF($C1709="", "", IF(IFERROR(INDEX(Ingredients!$AI$11:$AI$310, MATCH($C1709, Ingredients!$B$11:$B$310, 0)), "")="", "", IFERROR(INDEX(Ingredients!$AI$11:$AI$310, MATCH($C1709, Ingredients!$B$11:$B$310, 0)), "")))</f>
        <v/>
      </c>
      <c r="AT1709" s="120" t="str">
        <f t="shared" si="406"/>
        <v/>
      </c>
      <c r="AV1709" s="90" t="str">
        <f t="shared" si="396"/>
        <v/>
      </c>
      <c r="AX1709" s="90" t="str">
        <f>IF($AV1709="", "", COUNTIF($AV$11:$AV$5010, "&lt;"&amp;$AV1709)+1+COUNTIF($AV$11:$AV1709, $AV1709)-1)</f>
        <v/>
      </c>
      <c r="AZ1709" s="111" t="str">
        <f>IF($B1709="", "", SUMIF('Shopping List'!$AV$11:$AV$25, $B1709, 'Shopping List'!$BN$11:$BN$25))</f>
        <v/>
      </c>
      <c r="BB1709" s="117" t="str">
        <f t="shared" si="407"/>
        <v/>
      </c>
    </row>
    <row r="1710" spans="1:54" x14ac:dyDescent="0.25">
      <c r="A1710" s="4"/>
      <c r="B1710" s="37"/>
      <c r="C1710" s="124"/>
      <c r="D1710" s="39"/>
      <c r="E1710" s="125"/>
      <c r="F1710" s="48"/>
      <c r="G1710" s="4"/>
      <c r="H1710" s="4"/>
      <c r="I1710" s="95" t="str">
        <f>IF($C1710="", "", IF(IFERROR(INDEX(Ingredients!$C$11:$C$310, MATCH($C1710, Ingredients!$B$11:$B$310, 0)), "")="", "", IFERROR(INDEX(Ingredients!$C$11:$C$310, MATCH($C1710, Ingredients!$B$11:$B$310, 0)), "")))</f>
        <v/>
      </c>
      <c r="J1710" s="73" t="str">
        <f>IF($B1710="", "", IF(IFERROR(INDEX(Meals!$C$11:$C$260, MATCH($B1710, Meals!$B$11:$B$260, 0)), "")="", "", IFERROR(INDEX(Meals!$C$11:$C$260, MATCH($B1710, Meals!$B$11:$B$260, 0)), "")))</f>
        <v/>
      </c>
      <c r="K1710" s="4"/>
      <c r="L1710" s="72" t="str">
        <f t="shared" si="397"/>
        <v/>
      </c>
      <c r="M1710" s="73" t="str">
        <f t="shared" si="398"/>
        <v/>
      </c>
      <c r="N1710" s="4"/>
      <c r="O1710" s="78" t="str">
        <f t="shared" si="399"/>
        <v/>
      </c>
      <c r="P1710" s="79" t="str">
        <f t="shared" si="400"/>
        <v/>
      </c>
      <c r="Q1710" s="4"/>
      <c r="R1710" s="90" t="str">
        <f t="shared" si="401"/>
        <v/>
      </c>
      <c r="S1710" s="4"/>
      <c r="Y1710" s="18" t="str">
        <f t="shared" si="402"/>
        <v/>
      </c>
      <c r="AA1710" s="18" t="str">
        <f t="shared" si="393"/>
        <v/>
      </c>
      <c r="AB1710" s="18" t="str">
        <f t="shared" si="394"/>
        <v/>
      </c>
      <c r="AC1710" s="18" t="str">
        <f t="shared" si="403"/>
        <v/>
      </c>
      <c r="AD1710" s="18" t="str">
        <f t="shared" si="403"/>
        <v/>
      </c>
      <c r="AE1710" s="18" t="str">
        <f t="shared" si="404"/>
        <v/>
      </c>
      <c r="AG1710" s="95" t="str">
        <f>IF($C1710="", "", IF(IFERROR(INDEX(Ingredients!C$11:C$310, MATCH($C1710, Ingredients!$B$11:$B$310, 0)), "")="", "", IFERROR(INDEX(Ingredients!C$11:C$310, MATCH($C1710, Ingredients!$B$11:$B$310, 0)), "")))</f>
        <v/>
      </c>
      <c r="AH1710" s="105" t="str">
        <f>IF($C1710="", "", IF(IFERROR(INDEX(Ingredients!D$11:D$310, MATCH($C1710, Ingredients!$B$11:$B$310, 0)), "")="", "", IFERROR(INDEX(Ingredients!D$11:D$310, MATCH($C1710, Ingredients!$B$11:$B$310, 0)), "")))</f>
        <v/>
      </c>
      <c r="AI1710" s="106" t="str">
        <f>IF($C1710="", "", IF(IFERROR(INDEX(Ingredients!E$11:E$310, MATCH($C1710, Ingredients!$B$11:$B$310, 0)), "")="", "", IFERROR(INDEX(Ingredients!E$11:E$310, MATCH($C1710, Ingredients!$B$11:$B$310, 0)), "")))</f>
        <v/>
      </c>
      <c r="AJ1710" s="108" t="str">
        <f>IF($C1710="", "", IF(IFERROR(INDEX(Ingredients!F$11:F$310, MATCH($C1710, Ingredients!$B$11:$B$310, 0)), "")="", "", IFERROR(INDEX(Ingredients!F$11:F$310, MATCH($C1710, Ingredients!$B$11:$B$310, 0)), "")))</f>
        <v/>
      </c>
      <c r="AK1710" s="106" t="str">
        <f>IF($C1710="", "", IF(IFERROR(INDEX(Ingredients!G$11:G$310, MATCH($C1710, Ingredients!$B$11:$B$310, 0)), "")="", "", IFERROR(INDEX(Ingredients!G$11:G$310, MATCH($C1710, Ingredients!$B$11:$B$310, 0)), "")))</f>
        <v/>
      </c>
      <c r="AL1710" s="79" t="str">
        <f>IF($C1710="", "", IF(IFERROR(INDEX(Ingredients!H$11:H$310, MATCH($C1710, Ingredients!$B$11:$B$310, 0)), "")="", "", IFERROR(INDEX(Ingredients!H$11:H$310, MATCH($C1710, Ingredients!$B$11:$B$310, 0)), "")))</f>
        <v/>
      </c>
      <c r="AN1710" s="83" t="str">
        <f t="shared" si="395"/>
        <v/>
      </c>
      <c r="AP1710" s="114" t="str">
        <f t="shared" si="405"/>
        <v/>
      </c>
      <c r="AR1710" s="117" t="str">
        <f>IF($C1710="", "", IF(IFERROR(INDEX(Ingredients!$AI$11:$AI$310, MATCH($C1710, Ingredients!$B$11:$B$310, 0)), "")="", "", IFERROR(INDEX(Ingredients!$AI$11:$AI$310, MATCH($C1710, Ingredients!$B$11:$B$310, 0)), "")))</f>
        <v/>
      </c>
      <c r="AT1710" s="120" t="str">
        <f t="shared" si="406"/>
        <v/>
      </c>
      <c r="AV1710" s="90" t="str">
        <f t="shared" si="396"/>
        <v/>
      </c>
      <c r="AX1710" s="90" t="str">
        <f>IF($AV1710="", "", COUNTIF($AV$11:$AV$5010, "&lt;"&amp;$AV1710)+1+COUNTIF($AV$11:$AV1710, $AV1710)-1)</f>
        <v/>
      </c>
      <c r="AZ1710" s="111" t="str">
        <f>IF($B1710="", "", SUMIF('Shopping List'!$AV$11:$AV$25, $B1710, 'Shopping List'!$BN$11:$BN$25))</f>
        <v/>
      </c>
      <c r="BB1710" s="117" t="str">
        <f t="shared" si="407"/>
        <v/>
      </c>
    </row>
    <row r="1711" spans="1:54" x14ac:dyDescent="0.25">
      <c r="A1711" s="4"/>
      <c r="B1711" s="37"/>
      <c r="C1711" s="124"/>
      <c r="D1711" s="39"/>
      <c r="E1711" s="125"/>
      <c r="F1711" s="48"/>
      <c r="G1711" s="4"/>
      <c r="H1711" s="4"/>
      <c r="I1711" s="95" t="str">
        <f>IF($C1711="", "", IF(IFERROR(INDEX(Ingredients!$C$11:$C$310, MATCH($C1711, Ingredients!$B$11:$B$310, 0)), "")="", "", IFERROR(INDEX(Ingredients!$C$11:$C$310, MATCH($C1711, Ingredients!$B$11:$B$310, 0)), "")))</f>
        <v/>
      </c>
      <c r="J1711" s="73" t="str">
        <f>IF($B1711="", "", IF(IFERROR(INDEX(Meals!$C$11:$C$260, MATCH($B1711, Meals!$B$11:$B$260, 0)), "")="", "", IFERROR(INDEX(Meals!$C$11:$C$260, MATCH($B1711, Meals!$B$11:$B$260, 0)), "")))</f>
        <v/>
      </c>
      <c r="K1711" s="4"/>
      <c r="L1711" s="72" t="str">
        <f t="shared" si="397"/>
        <v/>
      </c>
      <c r="M1711" s="73" t="str">
        <f t="shared" si="398"/>
        <v/>
      </c>
      <c r="N1711" s="4"/>
      <c r="O1711" s="78" t="str">
        <f t="shared" si="399"/>
        <v/>
      </c>
      <c r="P1711" s="79" t="str">
        <f t="shared" si="400"/>
        <v/>
      </c>
      <c r="Q1711" s="4"/>
      <c r="R1711" s="90" t="str">
        <f t="shared" si="401"/>
        <v/>
      </c>
      <c r="S1711" s="4"/>
      <c r="Y1711" s="18" t="str">
        <f t="shared" si="402"/>
        <v/>
      </c>
      <c r="AA1711" s="18" t="str">
        <f t="shared" si="393"/>
        <v/>
      </c>
      <c r="AB1711" s="18" t="str">
        <f t="shared" si="394"/>
        <v/>
      </c>
      <c r="AC1711" s="18" t="str">
        <f t="shared" si="403"/>
        <v/>
      </c>
      <c r="AD1711" s="18" t="str">
        <f t="shared" si="403"/>
        <v/>
      </c>
      <c r="AE1711" s="18" t="str">
        <f t="shared" si="404"/>
        <v/>
      </c>
      <c r="AG1711" s="95" t="str">
        <f>IF($C1711="", "", IF(IFERROR(INDEX(Ingredients!C$11:C$310, MATCH($C1711, Ingredients!$B$11:$B$310, 0)), "")="", "", IFERROR(INDEX(Ingredients!C$11:C$310, MATCH($C1711, Ingredients!$B$11:$B$310, 0)), "")))</f>
        <v/>
      </c>
      <c r="AH1711" s="105" t="str">
        <f>IF($C1711="", "", IF(IFERROR(INDEX(Ingredients!D$11:D$310, MATCH($C1711, Ingredients!$B$11:$B$310, 0)), "")="", "", IFERROR(INDEX(Ingredients!D$11:D$310, MATCH($C1711, Ingredients!$B$11:$B$310, 0)), "")))</f>
        <v/>
      </c>
      <c r="AI1711" s="106" t="str">
        <f>IF($C1711="", "", IF(IFERROR(INDEX(Ingredients!E$11:E$310, MATCH($C1711, Ingredients!$B$11:$B$310, 0)), "")="", "", IFERROR(INDEX(Ingredients!E$11:E$310, MATCH($C1711, Ingredients!$B$11:$B$310, 0)), "")))</f>
        <v/>
      </c>
      <c r="AJ1711" s="108" t="str">
        <f>IF($C1711="", "", IF(IFERROR(INDEX(Ingredients!F$11:F$310, MATCH($C1711, Ingredients!$B$11:$B$310, 0)), "")="", "", IFERROR(INDEX(Ingredients!F$11:F$310, MATCH($C1711, Ingredients!$B$11:$B$310, 0)), "")))</f>
        <v/>
      </c>
      <c r="AK1711" s="106" t="str">
        <f>IF($C1711="", "", IF(IFERROR(INDEX(Ingredients!G$11:G$310, MATCH($C1711, Ingredients!$B$11:$B$310, 0)), "")="", "", IFERROR(INDEX(Ingredients!G$11:G$310, MATCH($C1711, Ingredients!$B$11:$B$310, 0)), "")))</f>
        <v/>
      </c>
      <c r="AL1711" s="79" t="str">
        <f>IF($C1711="", "", IF(IFERROR(INDEX(Ingredients!H$11:H$310, MATCH($C1711, Ingredients!$B$11:$B$310, 0)), "")="", "", IFERROR(INDEX(Ingredients!H$11:H$310, MATCH($C1711, Ingredients!$B$11:$B$310, 0)), "")))</f>
        <v/>
      </c>
      <c r="AN1711" s="83" t="str">
        <f t="shared" si="395"/>
        <v/>
      </c>
      <c r="AP1711" s="114" t="str">
        <f t="shared" si="405"/>
        <v/>
      </c>
      <c r="AR1711" s="117" t="str">
        <f>IF($C1711="", "", IF(IFERROR(INDEX(Ingredients!$AI$11:$AI$310, MATCH($C1711, Ingredients!$B$11:$B$310, 0)), "")="", "", IFERROR(INDEX(Ingredients!$AI$11:$AI$310, MATCH($C1711, Ingredients!$B$11:$B$310, 0)), "")))</f>
        <v/>
      </c>
      <c r="AT1711" s="120" t="str">
        <f t="shared" si="406"/>
        <v/>
      </c>
      <c r="AV1711" s="90" t="str">
        <f t="shared" si="396"/>
        <v/>
      </c>
      <c r="AX1711" s="90" t="str">
        <f>IF($AV1711="", "", COUNTIF($AV$11:$AV$5010, "&lt;"&amp;$AV1711)+1+COUNTIF($AV$11:$AV1711, $AV1711)-1)</f>
        <v/>
      </c>
      <c r="AZ1711" s="111" t="str">
        <f>IF($B1711="", "", SUMIF('Shopping List'!$AV$11:$AV$25, $B1711, 'Shopping List'!$BN$11:$BN$25))</f>
        <v/>
      </c>
      <c r="BB1711" s="117" t="str">
        <f t="shared" si="407"/>
        <v/>
      </c>
    </row>
    <row r="1712" spans="1:54" x14ac:dyDescent="0.25">
      <c r="A1712" s="4"/>
      <c r="B1712" s="37"/>
      <c r="C1712" s="124"/>
      <c r="D1712" s="39"/>
      <c r="E1712" s="125"/>
      <c r="F1712" s="48"/>
      <c r="G1712" s="4"/>
      <c r="H1712" s="4"/>
      <c r="I1712" s="95" t="str">
        <f>IF($C1712="", "", IF(IFERROR(INDEX(Ingredients!$C$11:$C$310, MATCH($C1712, Ingredients!$B$11:$B$310, 0)), "")="", "", IFERROR(INDEX(Ingredients!$C$11:$C$310, MATCH($C1712, Ingredients!$B$11:$B$310, 0)), "")))</f>
        <v/>
      </c>
      <c r="J1712" s="73" t="str">
        <f>IF($B1712="", "", IF(IFERROR(INDEX(Meals!$C$11:$C$260, MATCH($B1712, Meals!$B$11:$B$260, 0)), "")="", "", IFERROR(INDEX(Meals!$C$11:$C$260, MATCH($B1712, Meals!$B$11:$B$260, 0)), "")))</f>
        <v/>
      </c>
      <c r="K1712" s="4"/>
      <c r="L1712" s="72" t="str">
        <f t="shared" si="397"/>
        <v/>
      </c>
      <c r="M1712" s="73" t="str">
        <f t="shared" si="398"/>
        <v/>
      </c>
      <c r="N1712" s="4"/>
      <c r="O1712" s="78" t="str">
        <f t="shared" si="399"/>
        <v/>
      </c>
      <c r="P1712" s="79" t="str">
        <f t="shared" si="400"/>
        <v/>
      </c>
      <c r="Q1712" s="4"/>
      <c r="R1712" s="90" t="str">
        <f t="shared" si="401"/>
        <v/>
      </c>
      <c r="S1712" s="4"/>
      <c r="Y1712" s="18" t="str">
        <f t="shared" si="402"/>
        <v/>
      </c>
      <c r="AA1712" s="18" t="str">
        <f t="shared" si="393"/>
        <v/>
      </c>
      <c r="AB1712" s="18" t="str">
        <f t="shared" si="394"/>
        <v/>
      </c>
      <c r="AC1712" s="18" t="str">
        <f t="shared" si="403"/>
        <v/>
      </c>
      <c r="AD1712" s="18" t="str">
        <f t="shared" si="403"/>
        <v/>
      </c>
      <c r="AE1712" s="18" t="str">
        <f t="shared" si="404"/>
        <v/>
      </c>
      <c r="AG1712" s="95" t="str">
        <f>IF($C1712="", "", IF(IFERROR(INDEX(Ingredients!C$11:C$310, MATCH($C1712, Ingredients!$B$11:$B$310, 0)), "")="", "", IFERROR(INDEX(Ingredients!C$11:C$310, MATCH($C1712, Ingredients!$B$11:$B$310, 0)), "")))</f>
        <v/>
      </c>
      <c r="AH1712" s="105" t="str">
        <f>IF($C1712="", "", IF(IFERROR(INDEX(Ingredients!D$11:D$310, MATCH($C1712, Ingredients!$B$11:$B$310, 0)), "")="", "", IFERROR(INDEX(Ingredients!D$11:D$310, MATCH($C1712, Ingredients!$B$11:$B$310, 0)), "")))</f>
        <v/>
      </c>
      <c r="AI1712" s="106" t="str">
        <f>IF($C1712="", "", IF(IFERROR(INDEX(Ingredients!E$11:E$310, MATCH($C1712, Ingredients!$B$11:$B$310, 0)), "")="", "", IFERROR(INDEX(Ingredients!E$11:E$310, MATCH($C1712, Ingredients!$B$11:$B$310, 0)), "")))</f>
        <v/>
      </c>
      <c r="AJ1712" s="108" t="str">
        <f>IF($C1712="", "", IF(IFERROR(INDEX(Ingredients!F$11:F$310, MATCH($C1712, Ingredients!$B$11:$B$310, 0)), "")="", "", IFERROR(INDEX(Ingredients!F$11:F$310, MATCH($C1712, Ingredients!$B$11:$B$310, 0)), "")))</f>
        <v/>
      </c>
      <c r="AK1712" s="106" t="str">
        <f>IF($C1712="", "", IF(IFERROR(INDEX(Ingredients!G$11:G$310, MATCH($C1712, Ingredients!$B$11:$B$310, 0)), "")="", "", IFERROR(INDEX(Ingredients!G$11:G$310, MATCH($C1712, Ingredients!$B$11:$B$310, 0)), "")))</f>
        <v/>
      </c>
      <c r="AL1712" s="79" t="str">
        <f>IF($C1712="", "", IF(IFERROR(INDEX(Ingredients!H$11:H$310, MATCH($C1712, Ingredients!$B$11:$B$310, 0)), "")="", "", IFERROR(INDEX(Ingredients!H$11:H$310, MATCH($C1712, Ingredients!$B$11:$B$310, 0)), "")))</f>
        <v/>
      </c>
      <c r="AN1712" s="83" t="str">
        <f t="shared" si="395"/>
        <v/>
      </c>
      <c r="AP1712" s="114" t="str">
        <f t="shared" si="405"/>
        <v/>
      </c>
      <c r="AR1712" s="117" t="str">
        <f>IF($C1712="", "", IF(IFERROR(INDEX(Ingredients!$AI$11:$AI$310, MATCH($C1712, Ingredients!$B$11:$B$310, 0)), "")="", "", IFERROR(INDEX(Ingredients!$AI$11:$AI$310, MATCH($C1712, Ingredients!$B$11:$B$310, 0)), "")))</f>
        <v/>
      </c>
      <c r="AT1712" s="120" t="str">
        <f t="shared" si="406"/>
        <v/>
      </c>
      <c r="AV1712" s="90" t="str">
        <f t="shared" si="396"/>
        <v/>
      </c>
      <c r="AX1712" s="90" t="str">
        <f>IF($AV1712="", "", COUNTIF($AV$11:$AV$5010, "&lt;"&amp;$AV1712)+1+COUNTIF($AV$11:$AV1712, $AV1712)-1)</f>
        <v/>
      </c>
      <c r="AZ1712" s="111" t="str">
        <f>IF($B1712="", "", SUMIF('Shopping List'!$AV$11:$AV$25, $B1712, 'Shopping List'!$BN$11:$BN$25))</f>
        <v/>
      </c>
      <c r="BB1712" s="117" t="str">
        <f t="shared" si="407"/>
        <v/>
      </c>
    </row>
    <row r="1713" spans="1:54" x14ac:dyDescent="0.25">
      <c r="A1713" s="4"/>
      <c r="B1713" s="37"/>
      <c r="C1713" s="124"/>
      <c r="D1713" s="39"/>
      <c r="E1713" s="125"/>
      <c r="F1713" s="48"/>
      <c r="G1713" s="4"/>
      <c r="H1713" s="4"/>
      <c r="I1713" s="95" t="str">
        <f>IF($C1713="", "", IF(IFERROR(INDEX(Ingredients!$C$11:$C$310, MATCH($C1713, Ingredients!$B$11:$B$310, 0)), "")="", "", IFERROR(INDEX(Ingredients!$C$11:$C$310, MATCH($C1713, Ingredients!$B$11:$B$310, 0)), "")))</f>
        <v/>
      </c>
      <c r="J1713" s="73" t="str">
        <f>IF($B1713="", "", IF(IFERROR(INDEX(Meals!$C$11:$C$260, MATCH($B1713, Meals!$B$11:$B$260, 0)), "")="", "", IFERROR(INDEX(Meals!$C$11:$C$260, MATCH($B1713, Meals!$B$11:$B$260, 0)), "")))</f>
        <v/>
      </c>
      <c r="K1713" s="4"/>
      <c r="L1713" s="72" t="str">
        <f t="shared" si="397"/>
        <v/>
      </c>
      <c r="M1713" s="73" t="str">
        <f t="shared" si="398"/>
        <v/>
      </c>
      <c r="N1713" s="4"/>
      <c r="O1713" s="78" t="str">
        <f t="shared" si="399"/>
        <v/>
      </c>
      <c r="P1713" s="79" t="str">
        <f t="shared" si="400"/>
        <v/>
      </c>
      <c r="Q1713" s="4"/>
      <c r="R1713" s="90" t="str">
        <f t="shared" si="401"/>
        <v/>
      </c>
      <c r="S1713" s="4"/>
      <c r="Y1713" s="18" t="str">
        <f t="shared" si="402"/>
        <v/>
      </c>
      <c r="AA1713" s="18" t="str">
        <f t="shared" si="393"/>
        <v/>
      </c>
      <c r="AB1713" s="18" t="str">
        <f t="shared" si="394"/>
        <v/>
      </c>
      <c r="AC1713" s="18" t="str">
        <f t="shared" si="403"/>
        <v/>
      </c>
      <c r="AD1713" s="18" t="str">
        <f t="shared" si="403"/>
        <v/>
      </c>
      <c r="AE1713" s="18" t="str">
        <f t="shared" si="404"/>
        <v/>
      </c>
      <c r="AG1713" s="95" t="str">
        <f>IF($C1713="", "", IF(IFERROR(INDEX(Ingredients!C$11:C$310, MATCH($C1713, Ingredients!$B$11:$B$310, 0)), "")="", "", IFERROR(INDEX(Ingredients!C$11:C$310, MATCH($C1713, Ingredients!$B$11:$B$310, 0)), "")))</f>
        <v/>
      </c>
      <c r="AH1713" s="105" t="str">
        <f>IF($C1713="", "", IF(IFERROR(INDEX(Ingredients!D$11:D$310, MATCH($C1713, Ingredients!$B$11:$B$310, 0)), "")="", "", IFERROR(INDEX(Ingredients!D$11:D$310, MATCH($C1713, Ingredients!$B$11:$B$310, 0)), "")))</f>
        <v/>
      </c>
      <c r="AI1713" s="106" t="str">
        <f>IF($C1713="", "", IF(IFERROR(INDEX(Ingredients!E$11:E$310, MATCH($C1713, Ingredients!$B$11:$B$310, 0)), "")="", "", IFERROR(INDEX(Ingredients!E$11:E$310, MATCH($C1713, Ingredients!$B$11:$B$310, 0)), "")))</f>
        <v/>
      </c>
      <c r="AJ1713" s="108" t="str">
        <f>IF($C1713="", "", IF(IFERROR(INDEX(Ingredients!F$11:F$310, MATCH($C1713, Ingredients!$B$11:$B$310, 0)), "")="", "", IFERROR(INDEX(Ingredients!F$11:F$310, MATCH($C1713, Ingredients!$B$11:$B$310, 0)), "")))</f>
        <v/>
      </c>
      <c r="AK1713" s="106" t="str">
        <f>IF($C1713="", "", IF(IFERROR(INDEX(Ingredients!G$11:G$310, MATCH($C1713, Ingredients!$B$11:$B$310, 0)), "")="", "", IFERROR(INDEX(Ingredients!G$11:G$310, MATCH($C1713, Ingredients!$B$11:$B$310, 0)), "")))</f>
        <v/>
      </c>
      <c r="AL1713" s="79" t="str">
        <f>IF($C1713="", "", IF(IFERROR(INDEX(Ingredients!H$11:H$310, MATCH($C1713, Ingredients!$B$11:$B$310, 0)), "")="", "", IFERROR(INDEX(Ingredients!H$11:H$310, MATCH($C1713, Ingredients!$B$11:$B$310, 0)), "")))</f>
        <v/>
      </c>
      <c r="AN1713" s="83" t="str">
        <f t="shared" si="395"/>
        <v/>
      </c>
      <c r="AP1713" s="114" t="str">
        <f t="shared" si="405"/>
        <v/>
      </c>
      <c r="AR1713" s="117" t="str">
        <f>IF($C1713="", "", IF(IFERROR(INDEX(Ingredients!$AI$11:$AI$310, MATCH($C1713, Ingredients!$B$11:$B$310, 0)), "")="", "", IFERROR(INDEX(Ingredients!$AI$11:$AI$310, MATCH($C1713, Ingredients!$B$11:$B$310, 0)), "")))</f>
        <v/>
      </c>
      <c r="AT1713" s="120" t="str">
        <f t="shared" si="406"/>
        <v/>
      </c>
      <c r="AV1713" s="90" t="str">
        <f t="shared" si="396"/>
        <v/>
      </c>
      <c r="AX1713" s="90" t="str">
        <f>IF($AV1713="", "", COUNTIF($AV$11:$AV$5010, "&lt;"&amp;$AV1713)+1+COUNTIF($AV$11:$AV1713, $AV1713)-1)</f>
        <v/>
      </c>
      <c r="AZ1713" s="111" t="str">
        <f>IF($B1713="", "", SUMIF('Shopping List'!$AV$11:$AV$25, $B1713, 'Shopping List'!$BN$11:$BN$25))</f>
        <v/>
      </c>
      <c r="BB1713" s="117" t="str">
        <f t="shared" si="407"/>
        <v/>
      </c>
    </row>
    <row r="1714" spans="1:54" x14ac:dyDescent="0.25">
      <c r="A1714" s="4"/>
      <c r="B1714" s="37"/>
      <c r="C1714" s="124"/>
      <c r="D1714" s="39"/>
      <c r="E1714" s="125"/>
      <c r="F1714" s="48"/>
      <c r="G1714" s="4"/>
      <c r="H1714" s="4"/>
      <c r="I1714" s="95" t="str">
        <f>IF($C1714="", "", IF(IFERROR(INDEX(Ingredients!$C$11:$C$310, MATCH($C1714, Ingredients!$B$11:$B$310, 0)), "")="", "", IFERROR(INDEX(Ingredients!$C$11:$C$310, MATCH($C1714, Ingredients!$B$11:$B$310, 0)), "")))</f>
        <v/>
      </c>
      <c r="J1714" s="73" t="str">
        <f>IF($B1714="", "", IF(IFERROR(INDEX(Meals!$C$11:$C$260, MATCH($B1714, Meals!$B$11:$B$260, 0)), "")="", "", IFERROR(INDEX(Meals!$C$11:$C$260, MATCH($B1714, Meals!$B$11:$B$260, 0)), "")))</f>
        <v/>
      </c>
      <c r="K1714" s="4"/>
      <c r="L1714" s="72" t="str">
        <f t="shared" si="397"/>
        <v/>
      </c>
      <c r="M1714" s="73" t="str">
        <f t="shared" si="398"/>
        <v/>
      </c>
      <c r="N1714" s="4"/>
      <c r="O1714" s="78" t="str">
        <f t="shared" si="399"/>
        <v/>
      </c>
      <c r="P1714" s="79" t="str">
        <f t="shared" si="400"/>
        <v/>
      </c>
      <c r="Q1714" s="4"/>
      <c r="R1714" s="90" t="str">
        <f t="shared" si="401"/>
        <v/>
      </c>
      <c r="S1714" s="4"/>
      <c r="Y1714" s="18" t="str">
        <f t="shared" si="402"/>
        <v/>
      </c>
      <c r="AA1714" s="18" t="str">
        <f t="shared" si="393"/>
        <v/>
      </c>
      <c r="AB1714" s="18" t="str">
        <f t="shared" si="394"/>
        <v/>
      </c>
      <c r="AC1714" s="18" t="str">
        <f t="shared" si="403"/>
        <v/>
      </c>
      <c r="AD1714" s="18" t="str">
        <f t="shared" si="403"/>
        <v/>
      </c>
      <c r="AE1714" s="18" t="str">
        <f t="shared" si="404"/>
        <v/>
      </c>
      <c r="AG1714" s="95" t="str">
        <f>IF($C1714="", "", IF(IFERROR(INDEX(Ingredients!C$11:C$310, MATCH($C1714, Ingredients!$B$11:$B$310, 0)), "")="", "", IFERROR(INDEX(Ingredients!C$11:C$310, MATCH($C1714, Ingredients!$B$11:$B$310, 0)), "")))</f>
        <v/>
      </c>
      <c r="AH1714" s="105" t="str">
        <f>IF($C1714="", "", IF(IFERROR(INDEX(Ingredients!D$11:D$310, MATCH($C1714, Ingredients!$B$11:$B$310, 0)), "")="", "", IFERROR(INDEX(Ingredients!D$11:D$310, MATCH($C1714, Ingredients!$B$11:$B$310, 0)), "")))</f>
        <v/>
      </c>
      <c r="AI1714" s="106" t="str">
        <f>IF($C1714="", "", IF(IFERROR(INDEX(Ingredients!E$11:E$310, MATCH($C1714, Ingredients!$B$11:$B$310, 0)), "")="", "", IFERROR(INDEX(Ingredients!E$11:E$310, MATCH($C1714, Ingredients!$B$11:$B$310, 0)), "")))</f>
        <v/>
      </c>
      <c r="AJ1714" s="108" t="str">
        <f>IF($C1714="", "", IF(IFERROR(INDEX(Ingredients!F$11:F$310, MATCH($C1714, Ingredients!$B$11:$B$310, 0)), "")="", "", IFERROR(INDEX(Ingredients!F$11:F$310, MATCH($C1714, Ingredients!$B$11:$B$310, 0)), "")))</f>
        <v/>
      </c>
      <c r="AK1714" s="106" t="str">
        <f>IF($C1714="", "", IF(IFERROR(INDEX(Ingredients!G$11:G$310, MATCH($C1714, Ingredients!$B$11:$B$310, 0)), "")="", "", IFERROR(INDEX(Ingredients!G$11:G$310, MATCH($C1714, Ingredients!$B$11:$B$310, 0)), "")))</f>
        <v/>
      </c>
      <c r="AL1714" s="79" t="str">
        <f>IF($C1714="", "", IF(IFERROR(INDEX(Ingredients!H$11:H$310, MATCH($C1714, Ingredients!$B$11:$B$310, 0)), "")="", "", IFERROR(INDEX(Ingredients!H$11:H$310, MATCH($C1714, Ingredients!$B$11:$B$310, 0)), "")))</f>
        <v/>
      </c>
      <c r="AN1714" s="83" t="str">
        <f t="shared" si="395"/>
        <v/>
      </c>
      <c r="AP1714" s="114" t="str">
        <f t="shared" si="405"/>
        <v/>
      </c>
      <c r="AR1714" s="117" t="str">
        <f>IF($C1714="", "", IF(IFERROR(INDEX(Ingredients!$AI$11:$AI$310, MATCH($C1714, Ingredients!$B$11:$B$310, 0)), "")="", "", IFERROR(INDEX(Ingredients!$AI$11:$AI$310, MATCH($C1714, Ingredients!$B$11:$B$310, 0)), "")))</f>
        <v/>
      </c>
      <c r="AT1714" s="120" t="str">
        <f t="shared" si="406"/>
        <v/>
      </c>
      <c r="AV1714" s="90" t="str">
        <f t="shared" si="396"/>
        <v/>
      </c>
      <c r="AX1714" s="90" t="str">
        <f>IF($AV1714="", "", COUNTIF($AV$11:$AV$5010, "&lt;"&amp;$AV1714)+1+COUNTIF($AV$11:$AV1714, $AV1714)-1)</f>
        <v/>
      </c>
      <c r="AZ1714" s="111" t="str">
        <f>IF($B1714="", "", SUMIF('Shopping List'!$AV$11:$AV$25, $B1714, 'Shopping List'!$BN$11:$BN$25))</f>
        <v/>
      </c>
      <c r="BB1714" s="117" t="str">
        <f t="shared" si="407"/>
        <v/>
      </c>
    </row>
    <row r="1715" spans="1:54" x14ac:dyDescent="0.25">
      <c r="A1715" s="4"/>
      <c r="B1715" s="37"/>
      <c r="C1715" s="124"/>
      <c r="D1715" s="39"/>
      <c r="E1715" s="125"/>
      <c r="F1715" s="48"/>
      <c r="G1715" s="4"/>
      <c r="H1715" s="4"/>
      <c r="I1715" s="95" t="str">
        <f>IF($C1715="", "", IF(IFERROR(INDEX(Ingredients!$C$11:$C$310, MATCH($C1715, Ingredients!$B$11:$B$310, 0)), "")="", "", IFERROR(INDEX(Ingredients!$C$11:$C$310, MATCH($C1715, Ingredients!$B$11:$B$310, 0)), "")))</f>
        <v/>
      </c>
      <c r="J1715" s="73" t="str">
        <f>IF($B1715="", "", IF(IFERROR(INDEX(Meals!$C$11:$C$260, MATCH($B1715, Meals!$B$11:$B$260, 0)), "")="", "", IFERROR(INDEX(Meals!$C$11:$C$260, MATCH($B1715, Meals!$B$11:$B$260, 0)), "")))</f>
        <v/>
      </c>
      <c r="K1715" s="4"/>
      <c r="L1715" s="72" t="str">
        <f t="shared" si="397"/>
        <v/>
      </c>
      <c r="M1715" s="73" t="str">
        <f t="shared" si="398"/>
        <v/>
      </c>
      <c r="N1715" s="4"/>
      <c r="O1715" s="78" t="str">
        <f t="shared" si="399"/>
        <v/>
      </c>
      <c r="P1715" s="79" t="str">
        <f t="shared" si="400"/>
        <v/>
      </c>
      <c r="Q1715" s="4"/>
      <c r="R1715" s="90" t="str">
        <f t="shared" si="401"/>
        <v/>
      </c>
      <c r="S1715" s="4"/>
      <c r="Y1715" s="18" t="str">
        <f t="shared" si="402"/>
        <v/>
      </c>
      <c r="AA1715" s="18" t="str">
        <f t="shared" si="393"/>
        <v/>
      </c>
      <c r="AB1715" s="18" t="str">
        <f t="shared" si="394"/>
        <v/>
      </c>
      <c r="AC1715" s="18" t="str">
        <f t="shared" si="403"/>
        <v/>
      </c>
      <c r="AD1715" s="18" t="str">
        <f t="shared" si="403"/>
        <v/>
      </c>
      <c r="AE1715" s="18" t="str">
        <f t="shared" si="404"/>
        <v/>
      </c>
      <c r="AG1715" s="95" t="str">
        <f>IF($C1715="", "", IF(IFERROR(INDEX(Ingredients!C$11:C$310, MATCH($C1715, Ingredients!$B$11:$B$310, 0)), "")="", "", IFERROR(INDEX(Ingredients!C$11:C$310, MATCH($C1715, Ingredients!$B$11:$B$310, 0)), "")))</f>
        <v/>
      </c>
      <c r="AH1715" s="105" t="str">
        <f>IF($C1715="", "", IF(IFERROR(INDEX(Ingredients!D$11:D$310, MATCH($C1715, Ingredients!$B$11:$B$310, 0)), "")="", "", IFERROR(INDEX(Ingredients!D$11:D$310, MATCH($C1715, Ingredients!$B$11:$B$310, 0)), "")))</f>
        <v/>
      </c>
      <c r="AI1715" s="106" t="str">
        <f>IF($C1715="", "", IF(IFERROR(INDEX(Ingredients!E$11:E$310, MATCH($C1715, Ingredients!$B$11:$B$310, 0)), "")="", "", IFERROR(INDEX(Ingredients!E$11:E$310, MATCH($C1715, Ingredients!$B$11:$B$310, 0)), "")))</f>
        <v/>
      </c>
      <c r="AJ1715" s="108" t="str">
        <f>IF($C1715="", "", IF(IFERROR(INDEX(Ingredients!F$11:F$310, MATCH($C1715, Ingredients!$B$11:$B$310, 0)), "")="", "", IFERROR(INDEX(Ingredients!F$11:F$310, MATCH($C1715, Ingredients!$B$11:$B$310, 0)), "")))</f>
        <v/>
      </c>
      <c r="AK1715" s="106" t="str">
        <f>IF($C1715="", "", IF(IFERROR(INDEX(Ingredients!G$11:G$310, MATCH($C1715, Ingredients!$B$11:$B$310, 0)), "")="", "", IFERROR(INDEX(Ingredients!G$11:G$310, MATCH($C1715, Ingredients!$B$11:$B$310, 0)), "")))</f>
        <v/>
      </c>
      <c r="AL1715" s="79" t="str">
        <f>IF($C1715="", "", IF(IFERROR(INDEX(Ingredients!H$11:H$310, MATCH($C1715, Ingredients!$B$11:$B$310, 0)), "")="", "", IFERROR(INDEX(Ingredients!H$11:H$310, MATCH($C1715, Ingredients!$B$11:$B$310, 0)), "")))</f>
        <v/>
      </c>
      <c r="AN1715" s="83" t="str">
        <f t="shared" si="395"/>
        <v/>
      </c>
      <c r="AP1715" s="114" t="str">
        <f t="shared" si="405"/>
        <v/>
      </c>
      <c r="AR1715" s="117" t="str">
        <f>IF($C1715="", "", IF(IFERROR(INDEX(Ingredients!$AI$11:$AI$310, MATCH($C1715, Ingredients!$B$11:$B$310, 0)), "")="", "", IFERROR(INDEX(Ingredients!$AI$11:$AI$310, MATCH($C1715, Ingredients!$B$11:$B$310, 0)), "")))</f>
        <v/>
      </c>
      <c r="AT1715" s="120" t="str">
        <f t="shared" si="406"/>
        <v/>
      </c>
      <c r="AV1715" s="90" t="str">
        <f t="shared" si="396"/>
        <v/>
      </c>
      <c r="AX1715" s="90" t="str">
        <f>IF($AV1715="", "", COUNTIF($AV$11:$AV$5010, "&lt;"&amp;$AV1715)+1+COUNTIF($AV$11:$AV1715, $AV1715)-1)</f>
        <v/>
      </c>
      <c r="AZ1715" s="111" t="str">
        <f>IF($B1715="", "", SUMIF('Shopping List'!$AV$11:$AV$25, $B1715, 'Shopping List'!$BN$11:$BN$25))</f>
        <v/>
      </c>
      <c r="BB1715" s="117" t="str">
        <f t="shared" si="407"/>
        <v/>
      </c>
    </row>
    <row r="1716" spans="1:54" x14ac:dyDescent="0.25">
      <c r="A1716" s="4"/>
      <c r="B1716" s="37"/>
      <c r="C1716" s="124"/>
      <c r="D1716" s="39"/>
      <c r="E1716" s="125"/>
      <c r="F1716" s="48"/>
      <c r="G1716" s="4"/>
      <c r="H1716" s="4"/>
      <c r="I1716" s="95" t="str">
        <f>IF($C1716="", "", IF(IFERROR(INDEX(Ingredients!$C$11:$C$310, MATCH($C1716, Ingredients!$B$11:$B$310, 0)), "")="", "", IFERROR(INDEX(Ingredients!$C$11:$C$310, MATCH($C1716, Ingredients!$B$11:$B$310, 0)), "")))</f>
        <v/>
      </c>
      <c r="J1716" s="73" t="str">
        <f>IF($B1716="", "", IF(IFERROR(INDEX(Meals!$C$11:$C$260, MATCH($B1716, Meals!$B$11:$B$260, 0)), "")="", "", IFERROR(INDEX(Meals!$C$11:$C$260, MATCH($B1716, Meals!$B$11:$B$260, 0)), "")))</f>
        <v/>
      </c>
      <c r="K1716" s="4"/>
      <c r="L1716" s="72" t="str">
        <f t="shared" si="397"/>
        <v/>
      </c>
      <c r="M1716" s="73" t="str">
        <f t="shared" si="398"/>
        <v/>
      </c>
      <c r="N1716" s="4"/>
      <c r="O1716" s="78" t="str">
        <f t="shared" si="399"/>
        <v/>
      </c>
      <c r="P1716" s="79" t="str">
        <f t="shared" si="400"/>
        <v/>
      </c>
      <c r="Q1716" s="4"/>
      <c r="R1716" s="90" t="str">
        <f t="shared" si="401"/>
        <v/>
      </c>
      <c r="S1716" s="4"/>
      <c r="Y1716" s="18" t="str">
        <f t="shared" si="402"/>
        <v/>
      </c>
      <c r="AA1716" s="18" t="str">
        <f t="shared" si="393"/>
        <v/>
      </c>
      <c r="AB1716" s="18" t="str">
        <f t="shared" si="394"/>
        <v/>
      </c>
      <c r="AC1716" s="18" t="str">
        <f t="shared" si="403"/>
        <v/>
      </c>
      <c r="AD1716" s="18" t="str">
        <f t="shared" si="403"/>
        <v/>
      </c>
      <c r="AE1716" s="18" t="str">
        <f t="shared" si="404"/>
        <v/>
      </c>
      <c r="AG1716" s="95" t="str">
        <f>IF($C1716="", "", IF(IFERROR(INDEX(Ingredients!C$11:C$310, MATCH($C1716, Ingredients!$B$11:$B$310, 0)), "")="", "", IFERROR(INDEX(Ingredients!C$11:C$310, MATCH($C1716, Ingredients!$B$11:$B$310, 0)), "")))</f>
        <v/>
      </c>
      <c r="AH1716" s="105" t="str">
        <f>IF($C1716="", "", IF(IFERROR(INDEX(Ingredients!D$11:D$310, MATCH($C1716, Ingredients!$B$11:$B$310, 0)), "")="", "", IFERROR(INDEX(Ingredients!D$11:D$310, MATCH($C1716, Ingredients!$B$11:$B$310, 0)), "")))</f>
        <v/>
      </c>
      <c r="AI1716" s="106" t="str">
        <f>IF($C1716="", "", IF(IFERROR(INDEX(Ingredients!E$11:E$310, MATCH($C1716, Ingredients!$B$11:$B$310, 0)), "")="", "", IFERROR(INDEX(Ingredients!E$11:E$310, MATCH($C1716, Ingredients!$B$11:$B$310, 0)), "")))</f>
        <v/>
      </c>
      <c r="AJ1716" s="108" t="str">
        <f>IF($C1716="", "", IF(IFERROR(INDEX(Ingredients!F$11:F$310, MATCH($C1716, Ingredients!$B$11:$B$310, 0)), "")="", "", IFERROR(INDEX(Ingredients!F$11:F$310, MATCH($C1716, Ingredients!$B$11:$B$310, 0)), "")))</f>
        <v/>
      </c>
      <c r="AK1716" s="106" t="str">
        <f>IF($C1716="", "", IF(IFERROR(INDEX(Ingredients!G$11:G$310, MATCH($C1716, Ingredients!$B$11:$B$310, 0)), "")="", "", IFERROR(INDEX(Ingredients!G$11:G$310, MATCH($C1716, Ingredients!$B$11:$B$310, 0)), "")))</f>
        <v/>
      </c>
      <c r="AL1716" s="79" t="str">
        <f>IF($C1716="", "", IF(IFERROR(INDEX(Ingredients!H$11:H$310, MATCH($C1716, Ingredients!$B$11:$B$310, 0)), "")="", "", IFERROR(INDEX(Ingredients!H$11:H$310, MATCH($C1716, Ingredients!$B$11:$B$310, 0)), "")))</f>
        <v/>
      </c>
      <c r="AN1716" s="83" t="str">
        <f t="shared" si="395"/>
        <v/>
      </c>
      <c r="AP1716" s="114" t="str">
        <f t="shared" si="405"/>
        <v/>
      </c>
      <c r="AR1716" s="117" t="str">
        <f>IF($C1716="", "", IF(IFERROR(INDEX(Ingredients!$AI$11:$AI$310, MATCH($C1716, Ingredients!$B$11:$B$310, 0)), "")="", "", IFERROR(INDEX(Ingredients!$AI$11:$AI$310, MATCH($C1716, Ingredients!$B$11:$B$310, 0)), "")))</f>
        <v/>
      </c>
      <c r="AT1716" s="120" t="str">
        <f t="shared" si="406"/>
        <v/>
      </c>
      <c r="AV1716" s="90" t="str">
        <f t="shared" si="396"/>
        <v/>
      </c>
      <c r="AX1716" s="90" t="str">
        <f>IF($AV1716="", "", COUNTIF($AV$11:$AV$5010, "&lt;"&amp;$AV1716)+1+COUNTIF($AV$11:$AV1716, $AV1716)-1)</f>
        <v/>
      </c>
      <c r="AZ1716" s="111" t="str">
        <f>IF($B1716="", "", SUMIF('Shopping List'!$AV$11:$AV$25, $B1716, 'Shopping List'!$BN$11:$BN$25))</f>
        <v/>
      </c>
      <c r="BB1716" s="117" t="str">
        <f t="shared" si="407"/>
        <v/>
      </c>
    </row>
    <row r="1717" spans="1:54" x14ac:dyDescent="0.25">
      <c r="A1717" s="4"/>
      <c r="B1717" s="37"/>
      <c r="C1717" s="124"/>
      <c r="D1717" s="39"/>
      <c r="E1717" s="125"/>
      <c r="F1717" s="48"/>
      <c r="G1717" s="4"/>
      <c r="H1717" s="4"/>
      <c r="I1717" s="95" t="str">
        <f>IF($C1717="", "", IF(IFERROR(INDEX(Ingredients!$C$11:$C$310, MATCH($C1717, Ingredients!$B$11:$B$310, 0)), "")="", "", IFERROR(INDEX(Ingredients!$C$11:$C$310, MATCH($C1717, Ingredients!$B$11:$B$310, 0)), "")))</f>
        <v/>
      </c>
      <c r="J1717" s="73" t="str">
        <f>IF($B1717="", "", IF(IFERROR(INDEX(Meals!$C$11:$C$260, MATCH($B1717, Meals!$B$11:$B$260, 0)), "")="", "", IFERROR(INDEX(Meals!$C$11:$C$260, MATCH($B1717, Meals!$B$11:$B$260, 0)), "")))</f>
        <v/>
      </c>
      <c r="K1717" s="4"/>
      <c r="L1717" s="72" t="str">
        <f t="shared" si="397"/>
        <v/>
      </c>
      <c r="M1717" s="73" t="str">
        <f t="shared" si="398"/>
        <v/>
      </c>
      <c r="N1717" s="4"/>
      <c r="O1717" s="78" t="str">
        <f t="shared" si="399"/>
        <v/>
      </c>
      <c r="P1717" s="79" t="str">
        <f t="shared" si="400"/>
        <v/>
      </c>
      <c r="Q1717" s="4"/>
      <c r="R1717" s="90" t="str">
        <f t="shared" si="401"/>
        <v/>
      </c>
      <c r="S1717" s="4"/>
      <c r="Y1717" s="18" t="str">
        <f t="shared" si="402"/>
        <v/>
      </c>
      <c r="AA1717" s="18" t="str">
        <f t="shared" si="393"/>
        <v/>
      </c>
      <c r="AB1717" s="18" t="str">
        <f t="shared" si="394"/>
        <v/>
      </c>
      <c r="AC1717" s="18" t="str">
        <f t="shared" si="403"/>
        <v/>
      </c>
      <c r="AD1717" s="18" t="str">
        <f t="shared" si="403"/>
        <v/>
      </c>
      <c r="AE1717" s="18" t="str">
        <f t="shared" si="404"/>
        <v/>
      </c>
      <c r="AG1717" s="95" t="str">
        <f>IF($C1717="", "", IF(IFERROR(INDEX(Ingredients!C$11:C$310, MATCH($C1717, Ingredients!$B$11:$B$310, 0)), "")="", "", IFERROR(INDEX(Ingredients!C$11:C$310, MATCH($C1717, Ingredients!$B$11:$B$310, 0)), "")))</f>
        <v/>
      </c>
      <c r="AH1717" s="105" t="str">
        <f>IF($C1717="", "", IF(IFERROR(INDEX(Ingredients!D$11:D$310, MATCH($C1717, Ingredients!$B$11:$B$310, 0)), "")="", "", IFERROR(INDEX(Ingredients!D$11:D$310, MATCH($C1717, Ingredients!$B$11:$B$310, 0)), "")))</f>
        <v/>
      </c>
      <c r="AI1717" s="106" t="str">
        <f>IF($C1717="", "", IF(IFERROR(INDEX(Ingredients!E$11:E$310, MATCH($C1717, Ingredients!$B$11:$B$310, 0)), "")="", "", IFERROR(INDEX(Ingredients!E$11:E$310, MATCH($C1717, Ingredients!$B$11:$B$310, 0)), "")))</f>
        <v/>
      </c>
      <c r="AJ1717" s="108" t="str">
        <f>IF($C1717="", "", IF(IFERROR(INDEX(Ingredients!F$11:F$310, MATCH($C1717, Ingredients!$B$11:$B$310, 0)), "")="", "", IFERROR(INDEX(Ingredients!F$11:F$310, MATCH($C1717, Ingredients!$B$11:$B$310, 0)), "")))</f>
        <v/>
      </c>
      <c r="AK1717" s="106" t="str">
        <f>IF($C1717="", "", IF(IFERROR(INDEX(Ingredients!G$11:G$310, MATCH($C1717, Ingredients!$B$11:$B$310, 0)), "")="", "", IFERROR(INDEX(Ingredients!G$11:G$310, MATCH($C1717, Ingredients!$B$11:$B$310, 0)), "")))</f>
        <v/>
      </c>
      <c r="AL1717" s="79" t="str">
        <f>IF($C1717="", "", IF(IFERROR(INDEX(Ingredients!H$11:H$310, MATCH($C1717, Ingredients!$B$11:$B$310, 0)), "")="", "", IFERROR(INDEX(Ingredients!H$11:H$310, MATCH($C1717, Ingredients!$B$11:$B$310, 0)), "")))</f>
        <v/>
      </c>
      <c r="AN1717" s="83" t="str">
        <f t="shared" si="395"/>
        <v/>
      </c>
      <c r="AP1717" s="114" t="str">
        <f t="shared" si="405"/>
        <v/>
      </c>
      <c r="AR1717" s="117" t="str">
        <f>IF($C1717="", "", IF(IFERROR(INDEX(Ingredients!$AI$11:$AI$310, MATCH($C1717, Ingredients!$B$11:$B$310, 0)), "")="", "", IFERROR(INDEX(Ingredients!$AI$11:$AI$310, MATCH($C1717, Ingredients!$B$11:$B$310, 0)), "")))</f>
        <v/>
      </c>
      <c r="AT1717" s="120" t="str">
        <f t="shared" si="406"/>
        <v/>
      </c>
      <c r="AV1717" s="90" t="str">
        <f t="shared" si="396"/>
        <v/>
      </c>
      <c r="AX1717" s="90" t="str">
        <f>IF($AV1717="", "", COUNTIF($AV$11:$AV$5010, "&lt;"&amp;$AV1717)+1+COUNTIF($AV$11:$AV1717, $AV1717)-1)</f>
        <v/>
      </c>
      <c r="AZ1717" s="111" t="str">
        <f>IF($B1717="", "", SUMIF('Shopping List'!$AV$11:$AV$25, $B1717, 'Shopping List'!$BN$11:$BN$25))</f>
        <v/>
      </c>
      <c r="BB1717" s="117" t="str">
        <f t="shared" si="407"/>
        <v/>
      </c>
    </row>
    <row r="1718" spans="1:54" x14ac:dyDescent="0.25">
      <c r="A1718" s="4"/>
      <c r="B1718" s="37"/>
      <c r="C1718" s="124"/>
      <c r="D1718" s="39"/>
      <c r="E1718" s="125"/>
      <c r="F1718" s="48"/>
      <c r="G1718" s="4"/>
      <c r="H1718" s="4"/>
      <c r="I1718" s="95" t="str">
        <f>IF($C1718="", "", IF(IFERROR(INDEX(Ingredients!$C$11:$C$310, MATCH($C1718, Ingredients!$B$11:$B$310, 0)), "")="", "", IFERROR(INDEX(Ingredients!$C$11:$C$310, MATCH($C1718, Ingredients!$B$11:$B$310, 0)), "")))</f>
        <v/>
      </c>
      <c r="J1718" s="73" t="str">
        <f>IF($B1718="", "", IF(IFERROR(INDEX(Meals!$C$11:$C$260, MATCH($B1718, Meals!$B$11:$B$260, 0)), "")="", "", IFERROR(INDEX(Meals!$C$11:$C$260, MATCH($B1718, Meals!$B$11:$B$260, 0)), "")))</f>
        <v/>
      </c>
      <c r="K1718" s="4"/>
      <c r="L1718" s="72" t="str">
        <f t="shared" si="397"/>
        <v/>
      </c>
      <c r="M1718" s="73" t="str">
        <f t="shared" si="398"/>
        <v/>
      </c>
      <c r="N1718" s="4"/>
      <c r="O1718" s="78" t="str">
        <f t="shared" si="399"/>
        <v/>
      </c>
      <c r="P1718" s="79" t="str">
        <f t="shared" si="400"/>
        <v/>
      </c>
      <c r="Q1718" s="4"/>
      <c r="R1718" s="90" t="str">
        <f t="shared" si="401"/>
        <v/>
      </c>
      <c r="S1718" s="4"/>
      <c r="Y1718" s="18" t="str">
        <f t="shared" si="402"/>
        <v/>
      </c>
      <c r="AA1718" s="18" t="str">
        <f t="shared" si="393"/>
        <v/>
      </c>
      <c r="AB1718" s="18" t="str">
        <f t="shared" si="394"/>
        <v/>
      </c>
      <c r="AC1718" s="18" t="str">
        <f t="shared" si="403"/>
        <v/>
      </c>
      <c r="AD1718" s="18" t="str">
        <f t="shared" si="403"/>
        <v/>
      </c>
      <c r="AE1718" s="18" t="str">
        <f t="shared" si="404"/>
        <v/>
      </c>
      <c r="AG1718" s="95" t="str">
        <f>IF($C1718="", "", IF(IFERROR(INDEX(Ingredients!C$11:C$310, MATCH($C1718, Ingredients!$B$11:$B$310, 0)), "")="", "", IFERROR(INDEX(Ingredients!C$11:C$310, MATCH($C1718, Ingredients!$B$11:$B$310, 0)), "")))</f>
        <v/>
      </c>
      <c r="AH1718" s="105" t="str">
        <f>IF($C1718="", "", IF(IFERROR(INDEX(Ingredients!D$11:D$310, MATCH($C1718, Ingredients!$B$11:$B$310, 0)), "")="", "", IFERROR(INDEX(Ingredients!D$11:D$310, MATCH($C1718, Ingredients!$B$11:$B$310, 0)), "")))</f>
        <v/>
      </c>
      <c r="AI1718" s="106" t="str">
        <f>IF($C1718="", "", IF(IFERROR(INDEX(Ingredients!E$11:E$310, MATCH($C1718, Ingredients!$B$11:$B$310, 0)), "")="", "", IFERROR(INDEX(Ingredients!E$11:E$310, MATCH($C1718, Ingredients!$B$11:$B$310, 0)), "")))</f>
        <v/>
      </c>
      <c r="AJ1718" s="108" t="str">
        <f>IF($C1718="", "", IF(IFERROR(INDEX(Ingredients!F$11:F$310, MATCH($C1718, Ingredients!$B$11:$B$310, 0)), "")="", "", IFERROR(INDEX(Ingredients!F$11:F$310, MATCH($C1718, Ingredients!$B$11:$B$310, 0)), "")))</f>
        <v/>
      </c>
      <c r="AK1718" s="106" t="str">
        <f>IF($C1718="", "", IF(IFERROR(INDEX(Ingredients!G$11:G$310, MATCH($C1718, Ingredients!$B$11:$B$310, 0)), "")="", "", IFERROR(INDEX(Ingredients!G$11:G$310, MATCH($C1718, Ingredients!$B$11:$B$310, 0)), "")))</f>
        <v/>
      </c>
      <c r="AL1718" s="79" t="str">
        <f>IF($C1718="", "", IF(IFERROR(INDEX(Ingredients!H$11:H$310, MATCH($C1718, Ingredients!$B$11:$B$310, 0)), "")="", "", IFERROR(INDEX(Ingredients!H$11:H$310, MATCH($C1718, Ingredients!$B$11:$B$310, 0)), "")))</f>
        <v/>
      </c>
      <c r="AN1718" s="83" t="str">
        <f t="shared" si="395"/>
        <v/>
      </c>
      <c r="AP1718" s="114" t="str">
        <f t="shared" si="405"/>
        <v/>
      </c>
      <c r="AR1718" s="117" t="str">
        <f>IF($C1718="", "", IF(IFERROR(INDEX(Ingredients!$AI$11:$AI$310, MATCH($C1718, Ingredients!$B$11:$B$310, 0)), "")="", "", IFERROR(INDEX(Ingredients!$AI$11:$AI$310, MATCH($C1718, Ingredients!$B$11:$B$310, 0)), "")))</f>
        <v/>
      </c>
      <c r="AT1718" s="120" t="str">
        <f t="shared" si="406"/>
        <v/>
      </c>
      <c r="AV1718" s="90" t="str">
        <f t="shared" si="396"/>
        <v/>
      </c>
      <c r="AX1718" s="90" t="str">
        <f>IF($AV1718="", "", COUNTIF($AV$11:$AV$5010, "&lt;"&amp;$AV1718)+1+COUNTIF($AV$11:$AV1718, $AV1718)-1)</f>
        <v/>
      </c>
      <c r="AZ1718" s="111" t="str">
        <f>IF($B1718="", "", SUMIF('Shopping List'!$AV$11:$AV$25, $B1718, 'Shopping List'!$BN$11:$BN$25))</f>
        <v/>
      </c>
      <c r="BB1718" s="117" t="str">
        <f t="shared" si="407"/>
        <v/>
      </c>
    </row>
    <row r="1719" spans="1:54" x14ac:dyDescent="0.25">
      <c r="A1719" s="4"/>
      <c r="B1719" s="37"/>
      <c r="C1719" s="124"/>
      <c r="D1719" s="39"/>
      <c r="E1719" s="125"/>
      <c r="F1719" s="48"/>
      <c r="G1719" s="4"/>
      <c r="H1719" s="4"/>
      <c r="I1719" s="95" t="str">
        <f>IF($C1719="", "", IF(IFERROR(INDEX(Ingredients!$C$11:$C$310, MATCH($C1719, Ingredients!$B$11:$B$310, 0)), "")="", "", IFERROR(INDEX(Ingredients!$C$11:$C$310, MATCH($C1719, Ingredients!$B$11:$B$310, 0)), "")))</f>
        <v/>
      </c>
      <c r="J1719" s="73" t="str">
        <f>IF($B1719="", "", IF(IFERROR(INDEX(Meals!$C$11:$C$260, MATCH($B1719, Meals!$B$11:$B$260, 0)), "")="", "", IFERROR(INDEX(Meals!$C$11:$C$260, MATCH($B1719, Meals!$B$11:$B$260, 0)), "")))</f>
        <v/>
      </c>
      <c r="K1719" s="4"/>
      <c r="L1719" s="72" t="str">
        <f t="shared" si="397"/>
        <v/>
      </c>
      <c r="M1719" s="73" t="str">
        <f t="shared" si="398"/>
        <v/>
      </c>
      <c r="N1719" s="4"/>
      <c r="O1719" s="78" t="str">
        <f t="shared" si="399"/>
        <v/>
      </c>
      <c r="P1719" s="79" t="str">
        <f t="shared" si="400"/>
        <v/>
      </c>
      <c r="Q1719" s="4"/>
      <c r="R1719" s="90" t="str">
        <f t="shared" si="401"/>
        <v/>
      </c>
      <c r="S1719" s="4"/>
      <c r="Y1719" s="18" t="str">
        <f t="shared" si="402"/>
        <v/>
      </c>
      <c r="AA1719" s="18" t="str">
        <f t="shared" si="393"/>
        <v/>
      </c>
      <c r="AB1719" s="18" t="str">
        <f t="shared" si="394"/>
        <v/>
      </c>
      <c r="AC1719" s="18" t="str">
        <f t="shared" si="403"/>
        <v/>
      </c>
      <c r="AD1719" s="18" t="str">
        <f t="shared" si="403"/>
        <v/>
      </c>
      <c r="AE1719" s="18" t="str">
        <f t="shared" si="404"/>
        <v/>
      </c>
      <c r="AG1719" s="95" t="str">
        <f>IF($C1719="", "", IF(IFERROR(INDEX(Ingredients!C$11:C$310, MATCH($C1719, Ingredients!$B$11:$B$310, 0)), "")="", "", IFERROR(INDEX(Ingredients!C$11:C$310, MATCH($C1719, Ingredients!$B$11:$B$310, 0)), "")))</f>
        <v/>
      </c>
      <c r="AH1719" s="105" t="str">
        <f>IF($C1719="", "", IF(IFERROR(INDEX(Ingredients!D$11:D$310, MATCH($C1719, Ingredients!$B$11:$B$310, 0)), "")="", "", IFERROR(INDEX(Ingredients!D$11:D$310, MATCH($C1719, Ingredients!$B$11:$B$310, 0)), "")))</f>
        <v/>
      </c>
      <c r="AI1719" s="106" t="str">
        <f>IF($C1719="", "", IF(IFERROR(INDEX(Ingredients!E$11:E$310, MATCH($C1719, Ingredients!$B$11:$B$310, 0)), "")="", "", IFERROR(INDEX(Ingredients!E$11:E$310, MATCH($C1719, Ingredients!$B$11:$B$310, 0)), "")))</f>
        <v/>
      </c>
      <c r="AJ1719" s="108" t="str">
        <f>IF($C1719="", "", IF(IFERROR(INDEX(Ingredients!F$11:F$310, MATCH($C1719, Ingredients!$B$11:$B$310, 0)), "")="", "", IFERROR(INDEX(Ingredients!F$11:F$310, MATCH($C1719, Ingredients!$B$11:$B$310, 0)), "")))</f>
        <v/>
      </c>
      <c r="AK1719" s="106" t="str">
        <f>IF($C1719="", "", IF(IFERROR(INDEX(Ingredients!G$11:G$310, MATCH($C1719, Ingredients!$B$11:$B$310, 0)), "")="", "", IFERROR(INDEX(Ingredients!G$11:G$310, MATCH($C1719, Ingredients!$B$11:$B$310, 0)), "")))</f>
        <v/>
      </c>
      <c r="AL1719" s="79" t="str">
        <f>IF($C1719="", "", IF(IFERROR(INDEX(Ingredients!H$11:H$310, MATCH($C1719, Ingredients!$B$11:$B$310, 0)), "")="", "", IFERROR(INDEX(Ingredients!H$11:H$310, MATCH($C1719, Ingredients!$B$11:$B$310, 0)), "")))</f>
        <v/>
      </c>
      <c r="AN1719" s="83" t="str">
        <f t="shared" si="395"/>
        <v/>
      </c>
      <c r="AP1719" s="114" t="str">
        <f t="shared" si="405"/>
        <v/>
      </c>
      <c r="AR1719" s="117" t="str">
        <f>IF($C1719="", "", IF(IFERROR(INDEX(Ingredients!$AI$11:$AI$310, MATCH($C1719, Ingredients!$B$11:$B$310, 0)), "")="", "", IFERROR(INDEX(Ingredients!$AI$11:$AI$310, MATCH($C1719, Ingredients!$B$11:$B$310, 0)), "")))</f>
        <v/>
      </c>
      <c r="AT1719" s="120" t="str">
        <f t="shared" si="406"/>
        <v/>
      </c>
      <c r="AV1719" s="90" t="str">
        <f t="shared" si="396"/>
        <v/>
      </c>
      <c r="AX1719" s="90" t="str">
        <f>IF($AV1719="", "", COUNTIF($AV$11:$AV$5010, "&lt;"&amp;$AV1719)+1+COUNTIF($AV$11:$AV1719, $AV1719)-1)</f>
        <v/>
      </c>
      <c r="AZ1719" s="111" t="str">
        <f>IF($B1719="", "", SUMIF('Shopping List'!$AV$11:$AV$25, $B1719, 'Shopping List'!$BN$11:$BN$25))</f>
        <v/>
      </c>
      <c r="BB1719" s="117" t="str">
        <f t="shared" si="407"/>
        <v/>
      </c>
    </row>
    <row r="1720" spans="1:54" x14ac:dyDescent="0.25">
      <c r="A1720" s="4"/>
      <c r="B1720" s="37"/>
      <c r="C1720" s="124"/>
      <c r="D1720" s="39"/>
      <c r="E1720" s="125"/>
      <c r="F1720" s="48"/>
      <c r="G1720" s="4"/>
      <c r="H1720" s="4"/>
      <c r="I1720" s="95" t="str">
        <f>IF($C1720="", "", IF(IFERROR(INDEX(Ingredients!$C$11:$C$310, MATCH($C1720, Ingredients!$B$11:$B$310, 0)), "")="", "", IFERROR(INDEX(Ingredients!$C$11:$C$310, MATCH($C1720, Ingredients!$B$11:$B$310, 0)), "")))</f>
        <v/>
      </c>
      <c r="J1720" s="73" t="str">
        <f>IF($B1720="", "", IF(IFERROR(INDEX(Meals!$C$11:$C$260, MATCH($B1720, Meals!$B$11:$B$260, 0)), "")="", "", IFERROR(INDEX(Meals!$C$11:$C$260, MATCH($B1720, Meals!$B$11:$B$260, 0)), "")))</f>
        <v/>
      </c>
      <c r="K1720" s="4"/>
      <c r="L1720" s="72" t="str">
        <f t="shared" si="397"/>
        <v/>
      </c>
      <c r="M1720" s="73" t="str">
        <f t="shared" si="398"/>
        <v/>
      </c>
      <c r="N1720" s="4"/>
      <c r="O1720" s="78" t="str">
        <f t="shared" si="399"/>
        <v/>
      </c>
      <c r="P1720" s="79" t="str">
        <f t="shared" si="400"/>
        <v/>
      </c>
      <c r="Q1720" s="4"/>
      <c r="R1720" s="90" t="str">
        <f t="shared" si="401"/>
        <v/>
      </c>
      <c r="S1720" s="4"/>
      <c r="Y1720" s="18" t="str">
        <f t="shared" si="402"/>
        <v/>
      </c>
      <c r="AA1720" s="18" t="str">
        <f t="shared" si="393"/>
        <v/>
      </c>
      <c r="AB1720" s="18" t="str">
        <f t="shared" si="394"/>
        <v/>
      </c>
      <c r="AC1720" s="18" t="str">
        <f t="shared" si="403"/>
        <v/>
      </c>
      <c r="AD1720" s="18" t="str">
        <f t="shared" si="403"/>
        <v/>
      </c>
      <c r="AE1720" s="18" t="str">
        <f t="shared" si="404"/>
        <v/>
      </c>
      <c r="AG1720" s="95" t="str">
        <f>IF($C1720="", "", IF(IFERROR(INDEX(Ingredients!C$11:C$310, MATCH($C1720, Ingredients!$B$11:$B$310, 0)), "")="", "", IFERROR(INDEX(Ingredients!C$11:C$310, MATCH($C1720, Ingredients!$B$11:$B$310, 0)), "")))</f>
        <v/>
      </c>
      <c r="AH1720" s="105" t="str">
        <f>IF($C1720="", "", IF(IFERROR(INDEX(Ingredients!D$11:D$310, MATCH($C1720, Ingredients!$B$11:$B$310, 0)), "")="", "", IFERROR(INDEX(Ingredients!D$11:D$310, MATCH($C1720, Ingredients!$B$11:$B$310, 0)), "")))</f>
        <v/>
      </c>
      <c r="AI1720" s="106" t="str">
        <f>IF($C1720="", "", IF(IFERROR(INDEX(Ingredients!E$11:E$310, MATCH($C1720, Ingredients!$B$11:$B$310, 0)), "")="", "", IFERROR(INDEX(Ingredients!E$11:E$310, MATCH($C1720, Ingredients!$B$11:$B$310, 0)), "")))</f>
        <v/>
      </c>
      <c r="AJ1720" s="108" t="str">
        <f>IF($C1720="", "", IF(IFERROR(INDEX(Ingredients!F$11:F$310, MATCH($C1720, Ingredients!$B$11:$B$310, 0)), "")="", "", IFERROR(INDEX(Ingredients!F$11:F$310, MATCH($C1720, Ingredients!$B$11:$B$310, 0)), "")))</f>
        <v/>
      </c>
      <c r="AK1720" s="106" t="str">
        <f>IF($C1720="", "", IF(IFERROR(INDEX(Ingredients!G$11:G$310, MATCH($C1720, Ingredients!$B$11:$B$310, 0)), "")="", "", IFERROR(INDEX(Ingredients!G$11:G$310, MATCH($C1720, Ingredients!$B$11:$B$310, 0)), "")))</f>
        <v/>
      </c>
      <c r="AL1720" s="79" t="str">
        <f>IF($C1720="", "", IF(IFERROR(INDEX(Ingredients!H$11:H$310, MATCH($C1720, Ingredients!$B$11:$B$310, 0)), "")="", "", IFERROR(INDEX(Ingredients!H$11:H$310, MATCH($C1720, Ingredients!$B$11:$B$310, 0)), "")))</f>
        <v/>
      </c>
      <c r="AN1720" s="83" t="str">
        <f t="shared" si="395"/>
        <v/>
      </c>
      <c r="AP1720" s="114" t="str">
        <f t="shared" si="405"/>
        <v/>
      </c>
      <c r="AR1720" s="117" t="str">
        <f>IF($C1720="", "", IF(IFERROR(INDEX(Ingredients!$AI$11:$AI$310, MATCH($C1720, Ingredients!$B$11:$B$310, 0)), "")="", "", IFERROR(INDEX(Ingredients!$AI$11:$AI$310, MATCH($C1720, Ingredients!$B$11:$B$310, 0)), "")))</f>
        <v/>
      </c>
      <c r="AT1720" s="120" t="str">
        <f t="shared" si="406"/>
        <v/>
      </c>
      <c r="AV1720" s="90" t="str">
        <f t="shared" si="396"/>
        <v/>
      </c>
      <c r="AX1720" s="90" t="str">
        <f>IF($AV1720="", "", COUNTIF($AV$11:$AV$5010, "&lt;"&amp;$AV1720)+1+COUNTIF($AV$11:$AV1720, $AV1720)-1)</f>
        <v/>
      </c>
      <c r="AZ1720" s="111" t="str">
        <f>IF($B1720="", "", SUMIF('Shopping List'!$AV$11:$AV$25, $B1720, 'Shopping List'!$BN$11:$BN$25))</f>
        <v/>
      </c>
      <c r="BB1720" s="117" t="str">
        <f t="shared" si="407"/>
        <v/>
      </c>
    </row>
    <row r="1721" spans="1:54" x14ac:dyDescent="0.25">
      <c r="A1721" s="4"/>
      <c r="B1721" s="37"/>
      <c r="C1721" s="124"/>
      <c r="D1721" s="39"/>
      <c r="E1721" s="125"/>
      <c r="F1721" s="48"/>
      <c r="G1721" s="4"/>
      <c r="H1721" s="4"/>
      <c r="I1721" s="95" t="str">
        <f>IF($C1721="", "", IF(IFERROR(INDEX(Ingredients!$C$11:$C$310, MATCH($C1721, Ingredients!$B$11:$B$310, 0)), "")="", "", IFERROR(INDEX(Ingredients!$C$11:$C$310, MATCH($C1721, Ingredients!$B$11:$B$310, 0)), "")))</f>
        <v/>
      </c>
      <c r="J1721" s="73" t="str">
        <f>IF($B1721="", "", IF(IFERROR(INDEX(Meals!$C$11:$C$260, MATCH($B1721, Meals!$B$11:$B$260, 0)), "")="", "", IFERROR(INDEX(Meals!$C$11:$C$260, MATCH($B1721, Meals!$B$11:$B$260, 0)), "")))</f>
        <v/>
      </c>
      <c r="K1721" s="4"/>
      <c r="L1721" s="72" t="str">
        <f t="shared" si="397"/>
        <v/>
      </c>
      <c r="M1721" s="73" t="str">
        <f t="shared" si="398"/>
        <v/>
      </c>
      <c r="N1721" s="4"/>
      <c r="O1721" s="78" t="str">
        <f t="shared" si="399"/>
        <v/>
      </c>
      <c r="P1721" s="79" t="str">
        <f t="shared" si="400"/>
        <v/>
      </c>
      <c r="Q1721" s="4"/>
      <c r="R1721" s="90" t="str">
        <f t="shared" si="401"/>
        <v/>
      </c>
      <c r="S1721" s="4"/>
      <c r="Y1721" s="18" t="str">
        <f t="shared" si="402"/>
        <v/>
      </c>
      <c r="AA1721" s="18" t="str">
        <f t="shared" si="393"/>
        <v/>
      </c>
      <c r="AB1721" s="18" t="str">
        <f t="shared" si="394"/>
        <v/>
      </c>
      <c r="AC1721" s="18" t="str">
        <f t="shared" si="403"/>
        <v/>
      </c>
      <c r="AD1721" s="18" t="str">
        <f t="shared" si="403"/>
        <v/>
      </c>
      <c r="AE1721" s="18" t="str">
        <f t="shared" si="404"/>
        <v/>
      </c>
      <c r="AG1721" s="95" t="str">
        <f>IF($C1721="", "", IF(IFERROR(INDEX(Ingredients!C$11:C$310, MATCH($C1721, Ingredients!$B$11:$B$310, 0)), "")="", "", IFERROR(INDEX(Ingredients!C$11:C$310, MATCH($C1721, Ingredients!$B$11:$B$310, 0)), "")))</f>
        <v/>
      </c>
      <c r="AH1721" s="105" t="str">
        <f>IF($C1721="", "", IF(IFERROR(INDEX(Ingredients!D$11:D$310, MATCH($C1721, Ingredients!$B$11:$B$310, 0)), "")="", "", IFERROR(INDEX(Ingredients!D$11:D$310, MATCH($C1721, Ingredients!$B$11:$B$310, 0)), "")))</f>
        <v/>
      </c>
      <c r="AI1721" s="106" t="str">
        <f>IF($C1721="", "", IF(IFERROR(INDEX(Ingredients!E$11:E$310, MATCH($C1721, Ingredients!$B$11:$B$310, 0)), "")="", "", IFERROR(INDEX(Ingredients!E$11:E$310, MATCH($C1721, Ingredients!$B$11:$B$310, 0)), "")))</f>
        <v/>
      </c>
      <c r="AJ1721" s="108" t="str">
        <f>IF($C1721="", "", IF(IFERROR(INDEX(Ingredients!F$11:F$310, MATCH($C1721, Ingredients!$B$11:$B$310, 0)), "")="", "", IFERROR(INDEX(Ingredients!F$11:F$310, MATCH($C1721, Ingredients!$B$11:$B$310, 0)), "")))</f>
        <v/>
      </c>
      <c r="AK1721" s="106" t="str">
        <f>IF($C1721="", "", IF(IFERROR(INDEX(Ingredients!G$11:G$310, MATCH($C1721, Ingredients!$B$11:$B$310, 0)), "")="", "", IFERROR(INDEX(Ingredients!G$11:G$310, MATCH($C1721, Ingredients!$B$11:$B$310, 0)), "")))</f>
        <v/>
      </c>
      <c r="AL1721" s="79" t="str">
        <f>IF($C1721="", "", IF(IFERROR(INDEX(Ingredients!H$11:H$310, MATCH($C1721, Ingredients!$B$11:$B$310, 0)), "")="", "", IFERROR(INDEX(Ingredients!H$11:H$310, MATCH($C1721, Ingredients!$B$11:$B$310, 0)), "")))</f>
        <v/>
      </c>
      <c r="AN1721" s="83" t="str">
        <f t="shared" si="395"/>
        <v/>
      </c>
      <c r="AP1721" s="114" t="str">
        <f t="shared" si="405"/>
        <v/>
      </c>
      <c r="AR1721" s="117" t="str">
        <f>IF($C1721="", "", IF(IFERROR(INDEX(Ingredients!$AI$11:$AI$310, MATCH($C1721, Ingredients!$B$11:$B$310, 0)), "")="", "", IFERROR(INDEX(Ingredients!$AI$11:$AI$310, MATCH($C1721, Ingredients!$B$11:$B$310, 0)), "")))</f>
        <v/>
      </c>
      <c r="AT1721" s="120" t="str">
        <f t="shared" si="406"/>
        <v/>
      </c>
      <c r="AV1721" s="90" t="str">
        <f t="shared" si="396"/>
        <v/>
      </c>
      <c r="AX1721" s="90" t="str">
        <f>IF($AV1721="", "", COUNTIF($AV$11:$AV$5010, "&lt;"&amp;$AV1721)+1+COUNTIF($AV$11:$AV1721, $AV1721)-1)</f>
        <v/>
      </c>
      <c r="AZ1721" s="111" t="str">
        <f>IF($B1721="", "", SUMIF('Shopping List'!$AV$11:$AV$25, $B1721, 'Shopping List'!$BN$11:$BN$25))</f>
        <v/>
      </c>
      <c r="BB1721" s="117" t="str">
        <f t="shared" si="407"/>
        <v/>
      </c>
    </row>
    <row r="1722" spans="1:54" x14ac:dyDescent="0.25">
      <c r="A1722" s="4"/>
      <c r="B1722" s="37"/>
      <c r="C1722" s="124"/>
      <c r="D1722" s="39"/>
      <c r="E1722" s="125"/>
      <c r="F1722" s="48"/>
      <c r="G1722" s="4"/>
      <c r="H1722" s="4"/>
      <c r="I1722" s="95" t="str">
        <f>IF($C1722="", "", IF(IFERROR(INDEX(Ingredients!$C$11:$C$310, MATCH($C1722, Ingredients!$B$11:$B$310, 0)), "")="", "", IFERROR(INDEX(Ingredients!$C$11:$C$310, MATCH($C1722, Ingredients!$B$11:$B$310, 0)), "")))</f>
        <v/>
      </c>
      <c r="J1722" s="73" t="str">
        <f>IF($B1722="", "", IF(IFERROR(INDEX(Meals!$C$11:$C$260, MATCH($B1722, Meals!$B$11:$B$260, 0)), "")="", "", IFERROR(INDEX(Meals!$C$11:$C$260, MATCH($B1722, Meals!$B$11:$B$260, 0)), "")))</f>
        <v/>
      </c>
      <c r="K1722" s="4"/>
      <c r="L1722" s="72" t="str">
        <f t="shared" si="397"/>
        <v/>
      </c>
      <c r="M1722" s="73" t="str">
        <f t="shared" si="398"/>
        <v/>
      </c>
      <c r="N1722" s="4"/>
      <c r="O1722" s="78" t="str">
        <f t="shared" si="399"/>
        <v/>
      </c>
      <c r="P1722" s="79" t="str">
        <f t="shared" si="400"/>
        <v/>
      </c>
      <c r="Q1722" s="4"/>
      <c r="R1722" s="90" t="str">
        <f t="shared" si="401"/>
        <v/>
      </c>
      <c r="S1722" s="4"/>
      <c r="Y1722" s="18" t="str">
        <f t="shared" si="402"/>
        <v/>
      </c>
      <c r="AA1722" s="18" t="str">
        <f t="shared" si="393"/>
        <v/>
      </c>
      <c r="AB1722" s="18" t="str">
        <f t="shared" si="394"/>
        <v/>
      </c>
      <c r="AC1722" s="18" t="str">
        <f t="shared" si="403"/>
        <v/>
      </c>
      <c r="AD1722" s="18" t="str">
        <f t="shared" si="403"/>
        <v/>
      </c>
      <c r="AE1722" s="18" t="str">
        <f t="shared" si="404"/>
        <v/>
      </c>
      <c r="AG1722" s="95" t="str">
        <f>IF($C1722="", "", IF(IFERROR(INDEX(Ingredients!C$11:C$310, MATCH($C1722, Ingredients!$B$11:$B$310, 0)), "")="", "", IFERROR(INDEX(Ingredients!C$11:C$310, MATCH($C1722, Ingredients!$B$11:$B$310, 0)), "")))</f>
        <v/>
      </c>
      <c r="AH1722" s="105" t="str">
        <f>IF($C1722="", "", IF(IFERROR(INDEX(Ingredients!D$11:D$310, MATCH($C1722, Ingredients!$B$11:$B$310, 0)), "")="", "", IFERROR(INDEX(Ingredients!D$11:D$310, MATCH($C1722, Ingredients!$B$11:$B$310, 0)), "")))</f>
        <v/>
      </c>
      <c r="AI1722" s="106" t="str">
        <f>IF($C1722="", "", IF(IFERROR(INDEX(Ingredients!E$11:E$310, MATCH($C1722, Ingredients!$B$11:$B$310, 0)), "")="", "", IFERROR(INDEX(Ingredients!E$11:E$310, MATCH($C1722, Ingredients!$B$11:$B$310, 0)), "")))</f>
        <v/>
      </c>
      <c r="AJ1722" s="108" t="str">
        <f>IF($C1722="", "", IF(IFERROR(INDEX(Ingredients!F$11:F$310, MATCH($C1722, Ingredients!$B$11:$B$310, 0)), "")="", "", IFERROR(INDEX(Ingredients!F$11:F$310, MATCH($C1722, Ingredients!$B$11:$B$310, 0)), "")))</f>
        <v/>
      </c>
      <c r="AK1722" s="106" t="str">
        <f>IF($C1722="", "", IF(IFERROR(INDEX(Ingredients!G$11:G$310, MATCH($C1722, Ingredients!$B$11:$B$310, 0)), "")="", "", IFERROR(INDEX(Ingredients!G$11:G$310, MATCH($C1722, Ingredients!$B$11:$B$310, 0)), "")))</f>
        <v/>
      </c>
      <c r="AL1722" s="79" t="str">
        <f>IF($C1722="", "", IF(IFERROR(INDEX(Ingredients!H$11:H$310, MATCH($C1722, Ingredients!$B$11:$B$310, 0)), "")="", "", IFERROR(INDEX(Ingredients!H$11:H$310, MATCH($C1722, Ingredients!$B$11:$B$310, 0)), "")))</f>
        <v/>
      </c>
      <c r="AN1722" s="83" t="str">
        <f t="shared" si="395"/>
        <v/>
      </c>
      <c r="AP1722" s="114" t="str">
        <f t="shared" si="405"/>
        <v/>
      </c>
      <c r="AR1722" s="117" t="str">
        <f>IF($C1722="", "", IF(IFERROR(INDEX(Ingredients!$AI$11:$AI$310, MATCH($C1722, Ingredients!$B$11:$B$310, 0)), "")="", "", IFERROR(INDEX(Ingredients!$AI$11:$AI$310, MATCH($C1722, Ingredients!$B$11:$B$310, 0)), "")))</f>
        <v/>
      </c>
      <c r="AT1722" s="120" t="str">
        <f t="shared" si="406"/>
        <v/>
      </c>
      <c r="AV1722" s="90" t="str">
        <f t="shared" si="396"/>
        <v/>
      </c>
      <c r="AX1722" s="90" t="str">
        <f>IF($AV1722="", "", COUNTIF($AV$11:$AV$5010, "&lt;"&amp;$AV1722)+1+COUNTIF($AV$11:$AV1722, $AV1722)-1)</f>
        <v/>
      </c>
      <c r="AZ1722" s="111" t="str">
        <f>IF($B1722="", "", SUMIF('Shopping List'!$AV$11:$AV$25, $B1722, 'Shopping List'!$BN$11:$BN$25))</f>
        <v/>
      </c>
      <c r="BB1722" s="117" t="str">
        <f t="shared" si="407"/>
        <v/>
      </c>
    </row>
    <row r="1723" spans="1:54" x14ac:dyDescent="0.25">
      <c r="A1723" s="4"/>
      <c r="B1723" s="37"/>
      <c r="C1723" s="124"/>
      <c r="D1723" s="39"/>
      <c r="E1723" s="125"/>
      <c r="F1723" s="48"/>
      <c r="G1723" s="4"/>
      <c r="H1723" s="4"/>
      <c r="I1723" s="95" t="str">
        <f>IF($C1723="", "", IF(IFERROR(INDEX(Ingredients!$C$11:$C$310, MATCH($C1723, Ingredients!$B$11:$B$310, 0)), "")="", "", IFERROR(INDEX(Ingredients!$C$11:$C$310, MATCH($C1723, Ingredients!$B$11:$B$310, 0)), "")))</f>
        <v/>
      </c>
      <c r="J1723" s="73" t="str">
        <f>IF($B1723="", "", IF(IFERROR(INDEX(Meals!$C$11:$C$260, MATCH($B1723, Meals!$B$11:$B$260, 0)), "")="", "", IFERROR(INDEX(Meals!$C$11:$C$260, MATCH($B1723, Meals!$B$11:$B$260, 0)), "")))</f>
        <v/>
      </c>
      <c r="K1723" s="4"/>
      <c r="L1723" s="72" t="str">
        <f t="shared" si="397"/>
        <v/>
      </c>
      <c r="M1723" s="73" t="str">
        <f t="shared" si="398"/>
        <v/>
      </c>
      <c r="N1723" s="4"/>
      <c r="O1723" s="78" t="str">
        <f t="shared" si="399"/>
        <v/>
      </c>
      <c r="P1723" s="79" t="str">
        <f t="shared" si="400"/>
        <v/>
      </c>
      <c r="Q1723" s="4"/>
      <c r="R1723" s="90" t="str">
        <f t="shared" si="401"/>
        <v/>
      </c>
      <c r="S1723" s="4"/>
      <c r="Y1723" s="18" t="str">
        <f t="shared" si="402"/>
        <v/>
      </c>
      <c r="AA1723" s="18" t="str">
        <f t="shared" si="393"/>
        <v/>
      </c>
      <c r="AB1723" s="18" t="str">
        <f t="shared" si="394"/>
        <v/>
      </c>
      <c r="AC1723" s="18" t="str">
        <f t="shared" si="403"/>
        <v/>
      </c>
      <c r="AD1723" s="18" t="str">
        <f t="shared" si="403"/>
        <v/>
      </c>
      <c r="AE1723" s="18" t="str">
        <f t="shared" si="404"/>
        <v/>
      </c>
      <c r="AG1723" s="95" t="str">
        <f>IF($C1723="", "", IF(IFERROR(INDEX(Ingredients!C$11:C$310, MATCH($C1723, Ingredients!$B$11:$B$310, 0)), "")="", "", IFERROR(INDEX(Ingredients!C$11:C$310, MATCH($C1723, Ingredients!$B$11:$B$310, 0)), "")))</f>
        <v/>
      </c>
      <c r="AH1723" s="105" t="str">
        <f>IF($C1723="", "", IF(IFERROR(INDEX(Ingredients!D$11:D$310, MATCH($C1723, Ingredients!$B$11:$B$310, 0)), "")="", "", IFERROR(INDEX(Ingredients!D$11:D$310, MATCH($C1723, Ingredients!$B$11:$B$310, 0)), "")))</f>
        <v/>
      </c>
      <c r="AI1723" s="106" t="str">
        <f>IF($C1723="", "", IF(IFERROR(INDEX(Ingredients!E$11:E$310, MATCH($C1723, Ingredients!$B$11:$B$310, 0)), "")="", "", IFERROR(INDEX(Ingredients!E$11:E$310, MATCH($C1723, Ingredients!$B$11:$B$310, 0)), "")))</f>
        <v/>
      </c>
      <c r="AJ1723" s="108" t="str">
        <f>IF($C1723="", "", IF(IFERROR(INDEX(Ingredients!F$11:F$310, MATCH($C1723, Ingredients!$B$11:$B$310, 0)), "")="", "", IFERROR(INDEX(Ingredients!F$11:F$310, MATCH($C1723, Ingredients!$B$11:$B$310, 0)), "")))</f>
        <v/>
      </c>
      <c r="AK1723" s="106" t="str">
        <f>IF($C1723="", "", IF(IFERROR(INDEX(Ingredients!G$11:G$310, MATCH($C1723, Ingredients!$B$11:$B$310, 0)), "")="", "", IFERROR(INDEX(Ingredients!G$11:G$310, MATCH($C1723, Ingredients!$B$11:$B$310, 0)), "")))</f>
        <v/>
      </c>
      <c r="AL1723" s="79" t="str">
        <f>IF($C1723="", "", IF(IFERROR(INDEX(Ingredients!H$11:H$310, MATCH($C1723, Ingredients!$B$11:$B$310, 0)), "")="", "", IFERROR(INDEX(Ingredients!H$11:H$310, MATCH($C1723, Ingredients!$B$11:$B$310, 0)), "")))</f>
        <v/>
      </c>
      <c r="AN1723" s="83" t="str">
        <f t="shared" si="395"/>
        <v/>
      </c>
      <c r="AP1723" s="114" t="str">
        <f t="shared" si="405"/>
        <v/>
      </c>
      <c r="AR1723" s="117" t="str">
        <f>IF($C1723="", "", IF(IFERROR(INDEX(Ingredients!$AI$11:$AI$310, MATCH($C1723, Ingredients!$B$11:$B$310, 0)), "")="", "", IFERROR(INDEX(Ingredients!$AI$11:$AI$310, MATCH($C1723, Ingredients!$B$11:$B$310, 0)), "")))</f>
        <v/>
      </c>
      <c r="AT1723" s="120" t="str">
        <f t="shared" si="406"/>
        <v/>
      </c>
      <c r="AV1723" s="90" t="str">
        <f t="shared" si="396"/>
        <v/>
      </c>
      <c r="AX1723" s="90" t="str">
        <f>IF($AV1723="", "", COUNTIF($AV$11:$AV$5010, "&lt;"&amp;$AV1723)+1+COUNTIF($AV$11:$AV1723, $AV1723)-1)</f>
        <v/>
      </c>
      <c r="AZ1723" s="111" t="str">
        <f>IF($B1723="", "", SUMIF('Shopping List'!$AV$11:$AV$25, $B1723, 'Shopping List'!$BN$11:$BN$25))</f>
        <v/>
      </c>
      <c r="BB1723" s="117" t="str">
        <f t="shared" si="407"/>
        <v/>
      </c>
    </row>
    <row r="1724" spans="1:54" x14ac:dyDescent="0.25">
      <c r="A1724" s="4"/>
      <c r="B1724" s="37"/>
      <c r="C1724" s="124"/>
      <c r="D1724" s="39"/>
      <c r="E1724" s="125"/>
      <c r="F1724" s="48"/>
      <c r="G1724" s="4"/>
      <c r="H1724" s="4"/>
      <c r="I1724" s="95" t="str">
        <f>IF($C1724="", "", IF(IFERROR(INDEX(Ingredients!$C$11:$C$310, MATCH($C1724, Ingredients!$B$11:$B$310, 0)), "")="", "", IFERROR(INDEX(Ingredients!$C$11:$C$310, MATCH($C1724, Ingredients!$B$11:$B$310, 0)), "")))</f>
        <v/>
      </c>
      <c r="J1724" s="73" t="str">
        <f>IF($B1724="", "", IF(IFERROR(INDEX(Meals!$C$11:$C$260, MATCH($B1724, Meals!$B$11:$B$260, 0)), "")="", "", IFERROR(INDEX(Meals!$C$11:$C$260, MATCH($B1724, Meals!$B$11:$B$260, 0)), "")))</f>
        <v/>
      </c>
      <c r="K1724" s="4"/>
      <c r="L1724" s="72" t="str">
        <f t="shared" si="397"/>
        <v/>
      </c>
      <c r="M1724" s="73" t="str">
        <f t="shared" si="398"/>
        <v/>
      </c>
      <c r="N1724" s="4"/>
      <c r="O1724" s="78" t="str">
        <f t="shared" si="399"/>
        <v/>
      </c>
      <c r="P1724" s="79" t="str">
        <f t="shared" si="400"/>
        <v/>
      </c>
      <c r="Q1724" s="4"/>
      <c r="R1724" s="90" t="str">
        <f t="shared" si="401"/>
        <v/>
      </c>
      <c r="S1724" s="4"/>
      <c r="Y1724" s="18" t="str">
        <f t="shared" si="402"/>
        <v/>
      </c>
      <c r="AA1724" s="18" t="str">
        <f t="shared" si="393"/>
        <v/>
      </c>
      <c r="AB1724" s="18" t="str">
        <f t="shared" si="394"/>
        <v/>
      </c>
      <c r="AC1724" s="18" t="str">
        <f t="shared" si="403"/>
        <v/>
      </c>
      <c r="AD1724" s="18" t="str">
        <f t="shared" si="403"/>
        <v/>
      </c>
      <c r="AE1724" s="18" t="str">
        <f t="shared" si="404"/>
        <v/>
      </c>
      <c r="AG1724" s="95" t="str">
        <f>IF($C1724="", "", IF(IFERROR(INDEX(Ingredients!C$11:C$310, MATCH($C1724, Ingredients!$B$11:$B$310, 0)), "")="", "", IFERROR(INDEX(Ingredients!C$11:C$310, MATCH($C1724, Ingredients!$B$11:$B$310, 0)), "")))</f>
        <v/>
      </c>
      <c r="AH1724" s="105" t="str">
        <f>IF($C1724="", "", IF(IFERROR(INDEX(Ingredients!D$11:D$310, MATCH($C1724, Ingredients!$B$11:$B$310, 0)), "")="", "", IFERROR(INDEX(Ingredients!D$11:D$310, MATCH($C1724, Ingredients!$B$11:$B$310, 0)), "")))</f>
        <v/>
      </c>
      <c r="AI1724" s="106" t="str">
        <f>IF($C1724="", "", IF(IFERROR(INDEX(Ingredients!E$11:E$310, MATCH($C1724, Ingredients!$B$11:$B$310, 0)), "")="", "", IFERROR(INDEX(Ingredients!E$11:E$310, MATCH($C1724, Ingredients!$B$11:$B$310, 0)), "")))</f>
        <v/>
      </c>
      <c r="AJ1724" s="108" t="str">
        <f>IF($C1724="", "", IF(IFERROR(INDEX(Ingredients!F$11:F$310, MATCH($C1724, Ingredients!$B$11:$B$310, 0)), "")="", "", IFERROR(INDEX(Ingredients!F$11:F$310, MATCH($C1724, Ingredients!$B$11:$B$310, 0)), "")))</f>
        <v/>
      </c>
      <c r="AK1724" s="106" t="str">
        <f>IF($C1724="", "", IF(IFERROR(INDEX(Ingredients!G$11:G$310, MATCH($C1724, Ingredients!$B$11:$B$310, 0)), "")="", "", IFERROR(INDEX(Ingredients!G$11:G$310, MATCH($C1724, Ingredients!$B$11:$B$310, 0)), "")))</f>
        <v/>
      </c>
      <c r="AL1724" s="79" t="str">
        <f>IF($C1724="", "", IF(IFERROR(INDEX(Ingredients!H$11:H$310, MATCH($C1724, Ingredients!$B$11:$B$310, 0)), "")="", "", IFERROR(INDEX(Ingredients!H$11:H$310, MATCH($C1724, Ingredients!$B$11:$B$310, 0)), "")))</f>
        <v/>
      </c>
      <c r="AN1724" s="83" t="str">
        <f t="shared" si="395"/>
        <v/>
      </c>
      <c r="AP1724" s="114" t="str">
        <f t="shared" si="405"/>
        <v/>
      </c>
      <c r="AR1724" s="117" t="str">
        <f>IF($C1724="", "", IF(IFERROR(INDEX(Ingredients!$AI$11:$AI$310, MATCH($C1724, Ingredients!$B$11:$B$310, 0)), "")="", "", IFERROR(INDEX(Ingredients!$AI$11:$AI$310, MATCH($C1724, Ingredients!$B$11:$B$310, 0)), "")))</f>
        <v/>
      </c>
      <c r="AT1724" s="120" t="str">
        <f t="shared" si="406"/>
        <v/>
      </c>
      <c r="AV1724" s="90" t="str">
        <f t="shared" si="396"/>
        <v/>
      </c>
      <c r="AX1724" s="90" t="str">
        <f>IF($AV1724="", "", COUNTIF($AV$11:$AV$5010, "&lt;"&amp;$AV1724)+1+COUNTIF($AV$11:$AV1724, $AV1724)-1)</f>
        <v/>
      </c>
      <c r="AZ1724" s="111" t="str">
        <f>IF($B1724="", "", SUMIF('Shopping List'!$AV$11:$AV$25, $B1724, 'Shopping List'!$BN$11:$BN$25))</f>
        <v/>
      </c>
      <c r="BB1724" s="117" t="str">
        <f t="shared" si="407"/>
        <v/>
      </c>
    </row>
    <row r="1725" spans="1:54" x14ac:dyDescent="0.25">
      <c r="A1725" s="4"/>
      <c r="B1725" s="37"/>
      <c r="C1725" s="124"/>
      <c r="D1725" s="39"/>
      <c r="E1725" s="125"/>
      <c r="F1725" s="48"/>
      <c r="G1725" s="4"/>
      <c r="H1725" s="4"/>
      <c r="I1725" s="95" t="str">
        <f>IF($C1725="", "", IF(IFERROR(INDEX(Ingredients!$C$11:$C$310, MATCH($C1725, Ingredients!$B$11:$B$310, 0)), "")="", "", IFERROR(INDEX(Ingredients!$C$11:$C$310, MATCH($C1725, Ingredients!$B$11:$B$310, 0)), "")))</f>
        <v/>
      </c>
      <c r="J1725" s="73" t="str">
        <f>IF($B1725="", "", IF(IFERROR(INDEX(Meals!$C$11:$C$260, MATCH($B1725, Meals!$B$11:$B$260, 0)), "")="", "", IFERROR(INDEX(Meals!$C$11:$C$260, MATCH($B1725, Meals!$B$11:$B$260, 0)), "")))</f>
        <v/>
      </c>
      <c r="K1725" s="4"/>
      <c r="L1725" s="72" t="str">
        <f t="shared" si="397"/>
        <v/>
      </c>
      <c r="M1725" s="73" t="str">
        <f t="shared" si="398"/>
        <v/>
      </c>
      <c r="N1725" s="4"/>
      <c r="O1725" s="78" t="str">
        <f t="shared" si="399"/>
        <v/>
      </c>
      <c r="P1725" s="79" t="str">
        <f t="shared" si="400"/>
        <v/>
      </c>
      <c r="Q1725" s="4"/>
      <c r="R1725" s="90" t="str">
        <f t="shared" si="401"/>
        <v/>
      </c>
      <c r="S1725" s="4"/>
      <c r="Y1725" s="18" t="str">
        <f t="shared" si="402"/>
        <v/>
      </c>
      <c r="AA1725" s="18" t="str">
        <f t="shared" si="393"/>
        <v/>
      </c>
      <c r="AB1725" s="18" t="str">
        <f t="shared" si="394"/>
        <v/>
      </c>
      <c r="AC1725" s="18" t="str">
        <f t="shared" si="403"/>
        <v/>
      </c>
      <c r="AD1725" s="18" t="str">
        <f t="shared" si="403"/>
        <v/>
      </c>
      <c r="AE1725" s="18" t="str">
        <f t="shared" si="404"/>
        <v/>
      </c>
      <c r="AG1725" s="95" t="str">
        <f>IF($C1725="", "", IF(IFERROR(INDEX(Ingredients!C$11:C$310, MATCH($C1725, Ingredients!$B$11:$B$310, 0)), "")="", "", IFERROR(INDEX(Ingredients!C$11:C$310, MATCH($C1725, Ingredients!$B$11:$B$310, 0)), "")))</f>
        <v/>
      </c>
      <c r="AH1725" s="105" t="str">
        <f>IF($C1725="", "", IF(IFERROR(INDEX(Ingredients!D$11:D$310, MATCH($C1725, Ingredients!$B$11:$B$310, 0)), "")="", "", IFERROR(INDEX(Ingredients!D$11:D$310, MATCH($C1725, Ingredients!$B$11:$B$310, 0)), "")))</f>
        <v/>
      </c>
      <c r="AI1725" s="106" t="str">
        <f>IF($C1725="", "", IF(IFERROR(INDEX(Ingredients!E$11:E$310, MATCH($C1725, Ingredients!$B$11:$B$310, 0)), "")="", "", IFERROR(INDEX(Ingredients!E$11:E$310, MATCH($C1725, Ingredients!$B$11:$B$310, 0)), "")))</f>
        <v/>
      </c>
      <c r="AJ1725" s="108" t="str">
        <f>IF($C1725="", "", IF(IFERROR(INDEX(Ingredients!F$11:F$310, MATCH($C1725, Ingredients!$B$11:$B$310, 0)), "")="", "", IFERROR(INDEX(Ingredients!F$11:F$310, MATCH($C1725, Ingredients!$B$11:$B$310, 0)), "")))</f>
        <v/>
      </c>
      <c r="AK1725" s="106" t="str">
        <f>IF($C1725="", "", IF(IFERROR(INDEX(Ingredients!G$11:G$310, MATCH($C1725, Ingredients!$B$11:$B$310, 0)), "")="", "", IFERROR(INDEX(Ingredients!G$11:G$310, MATCH($C1725, Ingredients!$B$11:$B$310, 0)), "")))</f>
        <v/>
      </c>
      <c r="AL1725" s="79" t="str">
        <f>IF($C1725="", "", IF(IFERROR(INDEX(Ingredients!H$11:H$310, MATCH($C1725, Ingredients!$B$11:$B$310, 0)), "")="", "", IFERROR(INDEX(Ingredients!H$11:H$310, MATCH($C1725, Ingredients!$B$11:$B$310, 0)), "")))</f>
        <v/>
      </c>
      <c r="AN1725" s="83" t="str">
        <f t="shared" si="395"/>
        <v/>
      </c>
      <c r="AP1725" s="114" t="str">
        <f t="shared" si="405"/>
        <v/>
      </c>
      <c r="AR1725" s="117" t="str">
        <f>IF($C1725="", "", IF(IFERROR(INDEX(Ingredients!$AI$11:$AI$310, MATCH($C1725, Ingredients!$B$11:$B$310, 0)), "")="", "", IFERROR(INDEX(Ingredients!$AI$11:$AI$310, MATCH($C1725, Ingredients!$B$11:$B$310, 0)), "")))</f>
        <v/>
      </c>
      <c r="AT1725" s="120" t="str">
        <f t="shared" si="406"/>
        <v/>
      </c>
      <c r="AV1725" s="90" t="str">
        <f t="shared" si="396"/>
        <v/>
      </c>
      <c r="AX1725" s="90" t="str">
        <f>IF($AV1725="", "", COUNTIF($AV$11:$AV$5010, "&lt;"&amp;$AV1725)+1+COUNTIF($AV$11:$AV1725, $AV1725)-1)</f>
        <v/>
      </c>
      <c r="AZ1725" s="111" t="str">
        <f>IF($B1725="", "", SUMIF('Shopping List'!$AV$11:$AV$25, $B1725, 'Shopping List'!$BN$11:$BN$25))</f>
        <v/>
      </c>
      <c r="BB1725" s="117" t="str">
        <f t="shared" si="407"/>
        <v/>
      </c>
    </row>
    <row r="1726" spans="1:54" x14ac:dyDescent="0.25">
      <c r="A1726" s="4"/>
      <c r="B1726" s="37"/>
      <c r="C1726" s="124"/>
      <c r="D1726" s="39"/>
      <c r="E1726" s="125"/>
      <c r="F1726" s="48"/>
      <c r="G1726" s="4"/>
      <c r="H1726" s="4"/>
      <c r="I1726" s="95" t="str">
        <f>IF($C1726="", "", IF(IFERROR(INDEX(Ingredients!$C$11:$C$310, MATCH($C1726, Ingredients!$B$11:$B$310, 0)), "")="", "", IFERROR(INDEX(Ingredients!$C$11:$C$310, MATCH($C1726, Ingredients!$B$11:$B$310, 0)), "")))</f>
        <v/>
      </c>
      <c r="J1726" s="73" t="str">
        <f>IF($B1726="", "", IF(IFERROR(INDEX(Meals!$C$11:$C$260, MATCH($B1726, Meals!$B$11:$B$260, 0)), "")="", "", IFERROR(INDEX(Meals!$C$11:$C$260, MATCH($B1726, Meals!$B$11:$B$260, 0)), "")))</f>
        <v/>
      </c>
      <c r="K1726" s="4"/>
      <c r="L1726" s="72" t="str">
        <f t="shared" si="397"/>
        <v/>
      </c>
      <c r="M1726" s="73" t="str">
        <f t="shared" si="398"/>
        <v/>
      </c>
      <c r="N1726" s="4"/>
      <c r="O1726" s="78" t="str">
        <f t="shared" si="399"/>
        <v/>
      </c>
      <c r="P1726" s="79" t="str">
        <f t="shared" si="400"/>
        <v/>
      </c>
      <c r="Q1726" s="4"/>
      <c r="R1726" s="90" t="str">
        <f t="shared" si="401"/>
        <v/>
      </c>
      <c r="S1726" s="4"/>
      <c r="Y1726" s="18" t="str">
        <f t="shared" si="402"/>
        <v/>
      </c>
      <c r="AA1726" s="18" t="str">
        <f t="shared" si="393"/>
        <v/>
      </c>
      <c r="AB1726" s="18" t="str">
        <f t="shared" si="394"/>
        <v/>
      </c>
      <c r="AC1726" s="18" t="str">
        <f t="shared" si="403"/>
        <v/>
      </c>
      <c r="AD1726" s="18" t="str">
        <f t="shared" si="403"/>
        <v/>
      </c>
      <c r="AE1726" s="18" t="str">
        <f t="shared" si="404"/>
        <v/>
      </c>
      <c r="AG1726" s="95" t="str">
        <f>IF($C1726="", "", IF(IFERROR(INDEX(Ingredients!C$11:C$310, MATCH($C1726, Ingredients!$B$11:$B$310, 0)), "")="", "", IFERROR(INDEX(Ingredients!C$11:C$310, MATCH($C1726, Ingredients!$B$11:$B$310, 0)), "")))</f>
        <v/>
      </c>
      <c r="AH1726" s="105" t="str">
        <f>IF($C1726="", "", IF(IFERROR(INDEX(Ingredients!D$11:D$310, MATCH($C1726, Ingredients!$B$11:$B$310, 0)), "")="", "", IFERROR(INDEX(Ingredients!D$11:D$310, MATCH($C1726, Ingredients!$B$11:$B$310, 0)), "")))</f>
        <v/>
      </c>
      <c r="AI1726" s="106" t="str">
        <f>IF($C1726="", "", IF(IFERROR(INDEX(Ingredients!E$11:E$310, MATCH($C1726, Ingredients!$B$11:$B$310, 0)), "")="", "", IFERROR(INDEX(Ingredients!E$11:E$310, MATCH($C1726, Ingredients!$B$11:$B$310, 0)), "")))</f>
        <v/>
      </c>
      <c r="AJ1726" s="108" t="str">
        <f>IF($C1726="", "", IF(IFERROR(INDEX(Ingredients!F$11:F$310, MATCH($C1726, Ingredients!$B$11:$B$310, 0)), "")="", "", IFERROR(INDEX(Ingredients!F$11:F$310, MATCH($C1726, Ingredients!$B$11:$B$310, 0)), "")))</f>
        <v/>
      </c>
      <c r="AK1726" s="106" t="str">
        <f>IF($C1726="", "", IF(IFERROR(INDEX(Ingredients!G$11:G$310, MATCH($C1726, Ingredients!$B$11:$B$310, 0)), "")="", "", IFERROR(INDEX(Ingredients!G$11:G$310, MATCH($C1726, Ingredients!$B$11:$B$310, 0)), "")))</f>
        <v/>
      </c>
      <c r="AL1726" s="79" t="str">
        <f>IF($C1726="", "", IF(IFERROR(INDEX(Ingredients!H$11:H$310, MATCH($C1726, Ingredients!$B$11:$B$310, 0)), "")="", "", IFERROR(INDEX(Ingredients!H$11:H$310, MATCH($C1726, Ingredients!$B$11:$B$310, 0)), "")))</f>
        <v/>
      </c>
      <c r="AN1726" s="83" t="str">
        <f t="shared" si="395"/>
        <v/>
      </c>
      <c r="AP1726" s="114" t="str">
        <f t="shared" si="405"/>
        <v/>
      </c>
      <c r="AR1726" s="117" t="str">
        <f>IF($C1726="", "", IF(IFERROR(INDEX(Ingredients!$AI$11:$AI$310, MATCH($C1726, Ingredients!$B$11:$B$310, 0)), "")="", "", IFERROR(INDEX(Ingredients!$AI$11:$AI$310, MATCH($C1726, Ingredients!$B$11:$B$310, 0)), "")))</f>
        <v/>
      </c>
      <c r="AT1726" s="120" t="str">
        <f t="shared" si="406"/>
        <v/>
      </c>
      <c r="AV1726" s="90" t="str">
        <f t="shared" si="396"/>
        <v/>
      </c>
      <c r="AX1726" s="90" t="str">
        <f>IF($AV1726="", "", COUNTIF($AV$11:$AV$5010, "&lt;"&amp;$AV1726)+1+COUNTIF($AV$11:$AV1726, $AV1726)-1)</f>
        <v/>
      </c>
      <c r="AZ1726" s="111" t="str">
        <f>IF($B1726="", "", SUMIF('Shopping List'!$AV$11:$AV$25, $B1726, 'Shopping List'!$BN$11:$BN$25))</f>
        <v/>
      </c>
      <c r="BB1726" s="117" t="str">
        <f t="shared" si="407"/>
        <v/>
      </c>
    </row>
    <row r="1727" spans="1:54" x14ac:dyDescent="0.25">
      <c r="A1727" s="4"/>
      <c r="B1727" s="37"/>
      <c r="C1727" s="124"/>
      <c r="D1727" s="39"/>
      <c r="E1727" s="125"/>
      <c r="F1727" s="48"/>
      <c r="G1727" s="4"/>
      <c r="H1727" s="4"/>
      <c r="I1727" s="95" t="str">
        <f>IF($C1727="", "", IF(IFERROR(INDEX(Ingredients!$C$11:$C$310, MATCH($C1727, Ingredients!$B$11:$B$310, 0)), "")="", "", IFERROR(INDEX(Ingredients!$C$11:$C$310, MATCH($C1727, Ingredients!$B$11:$B$310, 0)), "")))</f>
        <v/>
      </c>
      <c r="J1727" s="73" t="str">
        <f>IF($B1727="", "", IF(IFERROR(INDEX(Meals!$C$11:$C$260, MATCH($B1727, Meals!$B$11:$B$260, 0)), "")="", "", IFERROR(INDEX(Meals!$C$11:$C$260, MATCH($B1727, Meals!$B$11:$B$260, 0)), "")))</f>
        <v/>
      </c>
      <c r="K1727" s="4"/>
      <c r="L1727" s="72" t="str">
        <f t="shared" si="397"/>
        <v/>
      </c>
      <c r="M1727" s="73" t="str">
        <f t="shared" si="398"/>
        <v/>
      </c>
      <c r="N1727" s="4"/>
      <c r="O1727" s="78" t="str">
        <f t="shared" si="399"/>
        <v/>
      </c>
      <c r="P1727" s="79" t="str">
        <f t="shared" si="400"/>
        <v/>
      </c>
      <c r="Q1727" s="4"/>
      <c r="R1727" s="90" t="str">
        <f t="shared" si="401"/>
        <v/>
      </c>
      <c r="S1727" s="4"/>
      <c r="Y1727" s="18" t="str">
        <f t="shared" si="402"/>
        <v/>
      </c>
      <c r="AA1727" s="18" t="str">
        <f t="shared" si="393"/>
        <v/>
      </c>
      <c r="AB1727" s="18" t="str">
        <f t="shared" si="394"/>
        <v/>
      </c>
      <c r="AC1727" s="18" t="str">
        <f t="shared" si="403"/>
        <v/>
      </c>
      <c r="AD1727" s="18" t="str">
        <f t="shared" si="403"/>
        <v/>
      </c>
      <c r="AE1727" s="18" t="str">
        <f t="shared" si="404"/>
        <v/>
      </c>
      <c r="AG1727" s="95" t="str">
        <f>IF($C1727="", "", IF(IFERROR(INDEX(Ingredients!C$11:C$310, MATCH($C1727, Ingredients!$B$11:$B$310, 0)), "")="", "", IFERROR(INDEX(Ingredients!C$11:C$310, MATCH($C1727, Ingredients!$B$11:$B$310, 0)), "")))</f>
        <v/>
      </c>
      <c r="AH1727" s="105" t="str">
        <f>IF($C1727="", "", IF(IFERROR(INDEX(Ingredients!D$11:D$310, MATCH($C1727, Ingredients!$B$11:$B$310, 0)), "")="", "", IFERROR(INDEX(Ingredients!D$11:D$310, MATCH($C1727, Ingredients!$B$11:$B$310, 0)), "")))</f>
        <v/>
      </c>
      <c r="AI1727" s="106" t="str">
        <f>IF($C1727="", "", IF(IFERROR(INDEX(Ingredients!E$11:E$310, MATCH($C1727, Ingredients!$B$11:$B$310, 0)), "")="", "", IFERROR(INDEX(Ingredients!E$11:E$310, MATCH($C1727, Ingredients!$B$11:$B$310, 0)), "")))</f>
        <v/>
      </c>
      <c r="AJ1727" s="108" t="str">
        <f>IF($C1727="", "", IF(IFERROR(INDEX(Ingredients!F$11:F$310, MATCH($C1727, Ingredients!$B$11:$B$310, 0)), "")="", "", IFERROR(INDEX(Ingredients!F$11:F$310, MATCH($C1727, Ingredients!$B$11:$B$310, 0)), "")))</f>
        <v/>
      </c>
      <c r="AK1727" s="106" t="str">
        <f>IF($C1727="", "", IF(IFERROR(INDEX(Ingredients!G$11:G$310, MATCH($C1727, Ingredients!$B$11:$B$310, 0)), "")="", "", IFERROR(INDEX(Ingredients!G$11:G$310, MATCH($C1727, Ingredients!$B$11:$B$310, 0)), "")))</f>
        <v/>
      </c>
      <c r="AL1727" s="79" t="str">
        <f>IF($C1727="", "", IF(IFERROR(INDEX(Ingredients!H$11:H$310, MATCH($C1727, Ingredients!$B$11:$B$310, 0)), "")="", "", IFERROR(INDEX(Ingredients!H$11:H$310, MATCH($C1727, Ingredients!$B$11:$B$310, 0)), "")))</f>
        <v/>
      </c>
      <c r="AN1727" s="83" t="str">
        <f t="shared" si="395"/>
        <v/>
      </c>
      <c r="AP1727" s="114" t="str">
        <f t="shared" si="405"/>
        <v/>
      </c>
      <c r="AR1727" s="117" t="str">
        <f>IF($C1727="", "", IF(IFERROR(INDEX(Ingredients!$AI$11:$AI$310, MATCH($C1727, Ingredients!$B$11:$B$310, 0)), "")="", "", IFERROR(INDEX(Ingredients!$AI$11:$AI$310, MATCH($C1727, Ingredients!$B$11:$B$310, 0)), "")))</f>
        <v/>
      </c>
      <c r="AT1727" s="120" t="str">
        <f t="shared" si="406"/>
        <v/>
      </c>
      <c r="AV1727" s="90" t="str">
        <f t="shared" si="396"/>
        <v/>
      </c>
      <c r="AX1727" s="90" t="str">
        <f>IF($AV1727="", "", COUNTIF($AV$11:$AV$5010, "&lt;"&amp;$AV1727)+1+COUNTIF($AV$11:$AV1727, $AV1727)-1)</f>
        <v/>
      </c>
      <c r="AZ1727" s="111" t="str">
        <f>IF($B1727="", "", SUMIF('Shopping List'!$AV$11:$AV$25, $B1727, 'Shopping List'!$BN$11:$BN$25))</f>
        <v/>
      </c>
      <c r="BB1727" s="117" t="str">
        <f t="shared" si="407"/>
        <v/>
      </c>
    </row>
    <row r="1728" spans="1:54" x14ac:dyDescent="0.25">
      <c r="A1728" s="4"/>
      <c r="B1728" s="37"/>
      <c r="C1728" s="124"/>
      <c r="D1728" s="39"/>
      <c r="E1728" s="125"/>
      <c r="F1728" s="48"/>
      <c r="G1728" s="4"/>
      <c r="H1728" s="4"/>
      <c r="I1728" s="95" t="str">
        <f>IF($C1728="", "", IF(IFERROR(INDEX(Ingredients!$C$11:$C$310, MATCH($C1728, Ingredients!$B$11:$B$310, 0)), "")="", "", IFERROR(INDEX(Ingredients!$C$11:$C$310, MATCH($C1728, Ingredients!$B$11:$B$310, 0)), "")))</f>
        <v/>
      </c>
      <c r="J1728" s="73" t="str">
        <f>IF($B1728="", "", IF(IFERROR(INDEX(Meals!$C$11:$C$260, MATCH($B1728, Meals!$B$11:$B$260, 0)), "")="", "", IFERROR(INDEX(Meals!$C$11:$C$260, MATCH($B1728, Meals!$B$11:$B$260, 0)), "")))</f>
        <v/>
      </c>
      <c r="K1728" s="4"/>
      <c r="L1728" s="72" t="str">
        <f t="shared" si="397"/>
        <v/>
      </c>
      <c r="M1728" s="73" t="str">
        <f t="shared" si="398"/>
        <v/>
      </c>
      <c r="N1728" s="4"/>
      <c r="O1728" s="78" t="str">
        <f t="shared" si="399"/>
        <v/>
      </c>
      <c r="P1728" s="79" t="str">
        <f t="shared" si="400"/>
        <v/>
      </c>
      <c r="Q1728" s="4"/>
      <c r="R1728" s="90" t="str">
        <f t="shared" si="401"/>
        <v/>
      </c>
      <c r="S1728" s="4"/>
      <c r="Y1728" s="18" t="str">
        <f t="shared" si="402"/>
        <v/>
      </c>
      <c r="AA1728" s="18" t="str">
        <f t="shared" si="393"/>
        <v/>
      </c>
      <c r="AB1728" s="18" t="str">
        <f t="shared" si="394"/>
        <v/>
      </c>
      <c r="AC1728" s="18" t="str">
        <f t="shared" si="403"/>
        <v/>
      </c>
      <c r="AD1728" s="18" t="str">
        <f t="shared" si="403"/>
        <v/>
      </c>
      <c r="AE1728" s="18" t="str">
        <f t="shared" si="404"/>
        <v/>
      </c>
      <c r="AG1728" s="95" t="str">
        <f>IF($C1728="", "", IF(IFERROR(INDEX(Ingredients!C$11:C$310, MATCH($C1728, Ingredients!$B$11:$B$310, 0)), "")="", "", IFERROR(INDEX(Ingredients!C$11:C$310, MATCH($C1728, Ingredients!$B$11:$B$310, 0)), "")))</f>
        <v/>
      </c>
      <c r="AH1728" s="105" t="str">
        <f>IF($C1728="", "", IF(IFERROR(INDEX(Ingredients!D$11:D$310, MATCH($C1728, Ingredients!$B$11:$B$310, 0)), "")="", "", IFERROR(INDEX(Ingredients!D$11:D$310, MATCH($C1728, Ingredients!$B$11:$B$310, 0)), "")))</f>
        <v/>
      </c>
      <c r="AI1728" s="106" t="str">
        <f>IF($C1728="", "", IF(IFERROR(INDEX(Ingredients!E$11:E$310, MATCH($C1728, Ingredients!$B$11:$B$310, 0)), "")="", "", IFERROR(INDEX(Ingredients!E$11:E$310, MATCH($C1728, Ingredients!$B$11:$B$310, 0)), "")))</f>
        <v/>
      </c>
      <c r="AJ1728" s="108" t="str">
        <f>IF($C1728="", "", IF(IFERROR(INDEX(Ingredients!F$11:F$310, MATCH($C1728, Ingredients!$B$11:$B$310, 0)), "")="", "", IFERROR(INDEX(Ingredients!F$11:F$310, MATCH($C1728, Ingredients!$B$11:$B$310, 0)), "")))</f>
        <v/>
      </c>
      <c r="AK1728" s="106" t="str">
        <f>IF($C1728="", "", IF(IFERROR(INDEX(Ingredients!G$11:G$310, MATCH($C1728, Ingredients!$B$11:$B$310, 0)), "")="", "", IFERROR(INDEX(Ingredients!G$11:G$310, MATCH($C1728, Ingredients!$B$11:$B$310, 0)), "")))</f>
        <v/>
      </c>
      <c r="AL1728" s="79" t="str">
        <f>IF($C1728="", "", IF(IFERROR(INDEX(Ingredients!H$11:H$310, MATCH($C1728, Ingredients!$B$11:$B$310, 0)), "")="", "", IFERROR(INDEX(Ingredients!H$11:H$310, MATCH($C1728, Ingredients!$B$11:$B$310, 0)), "")))</f>
        <v/>
      </c>
      <c r="AN1728" s="83" t="str">
        <f t="shared" si="395"/>
        <v/>
      </c>
      <c r="AP1728" s="114" t="str">
        <f t="shared" si="405"/>
        <v/>
      </c>
      <c r="AR1728" s="117" t="str">
        <f>IF($C1728="", "", IF(IFERROR(INDEX(Ingredients!$AI$11:$AI$310, MATCH($C1728, Ingredients!$B$11:$B$310, 0)), "")="", "", IFERROR(INDEX(Ingredients!$AI$11:$AI$310, MATCH($C1728, Ingredients!$B$11:$B$310, 0)), "")))</f>
        <v/>
      </c>
      <c r="AT1728" s="120" t="str">
        <f t="shared" si="406"/>
        <v/>
      </c>
      <c r="AV1728" s="90" t="str">
        <f t="shared" si="396"/>
        <v/>
      </c>
      <c r="AX1728" s="90" t="str">
        <f>IF($AV1728="", "", COUNTIF($AV$11:$AV$5010, "&lt;"&amp;$AV1728)+1+COUNTIF($AV$11:$AV1728, $AV1728)-1)</f>
        <v/>
      </c>
      <c r="AZ1728" s="111" t="str">
        <f>IF($B1728="", "", SUMIF('Shopping List'!$AV$11:$AV$25, $B1728, 'Shopping List'!$BN$11:$BN$25))</f>
        <v/>
      </c>
      <c r="BB1728" s="117" t="str">
        <f t="shared" si="407"/>
        <v/>
      </c>
    </row>
    <row r="1729" spans="1:54" x14ac:dyDescent="0.25">
      <c r="A1729" s="4"/>
      <c r="B1729" s="37"/>
      <c r="C1729" s="124"/>
      <c r="D1729" s="39"/>
      <c r="E1729" s="125"/>
      <c r="F1729" s="48"/>
      <c r="G1729" s="4"/>
      <c r="H1729" s="4"/>
      <c r="I1729" s="95" t="str">
        <f>IF($C1729="", "", IF(IFERROR(INDEX(Ingredients!$C$11:$C$310, MATCH($C1729, Ingredients!$B$11:$B$310, 0)), "")="", "", IFERROR(INDEX(Ingredients!$C$11:$C$310, MATCH($C1729, Ingredients!$B$11:$B$310, 0)), "")))</f>
        <v/>
      </c>
      <c r="J1729" s="73" t="str">
        <f>IF($B1729="", "", IF(IFERROR(INDEX(Meals!$C$11:$C$260, MATCH($B1729, Meals!$B$11:$B$260, 0)), "")="", "", IFERROR(INDEX(Meals!$C$11:$C$260, MATCH($B1729, Meals!$B$11:$B$260, 0)), "")))</f>
        <v/>
      </c>
      <c r="K1729" s="4"/>
      <c r="L1729" s="72" t="str">
        <f t="shared" si="397"/>
        <v/>
      </c>
      <c r="M1729" s="73" t="str">
        <f t="shared" si="398"/>
        <v/>
      </c>
      <c r="N1729" s="4"/>
      <c r="O1729" s="78" t="str">
        <f t="shared" si="399"/>
        <v/>
      </c>
      <c r="P1729" s="79" t="str">
        <f t="shared" si="400"/>
        <v/>
      </c>
      <c r="Q1729" s="4"/>
      <c r="R1729" s="90" t="str">
        <f t="shared" si="401"/>
        <v/>
      </c>
      <c r="S1729" s="4"/>
      <c r="Y1729" s="18" t="str">
        <f t="shared" si="402"/>
        <v/>
      </c>
      <c r="AA1729" s="18" t="str">
        <f t="shared" si="393"/>
        <v/>
      </c>
      <c r="AB1729" s="18" t="str">
        <f t="shared" si="394"/>
        <v/>
      </c>
      <c r="AC1729" s="18" t="str">
        <f t="shared" si="403"/>
        <v/>
      </c>
      <c r="AD1729" s="18" t="str">
        <f t="shared" si="403"/>
        <v/>
      </c>
      <c r="AE1729" s="18" t="str">
        <f t="shared" si="404"/>
        <v/>
      </c>
      <c r="AG1729" s="95" t="str">
        <f>IF($C1729="", "", IF(IFERROR(INDEX(Ingredients!C$11:C$310, MATCH($C1729, Ingredients!$B$11:$B$310, 0)), "")="", "", IFERROR(INDEX(Ingredients!C$11:C$310, MATCH($C1729, Ingredients!$B$11:$B$310, 0)), "")))</f>
        <v/>
      </c>
      <c r="AH1729" s="105" t="str">
        <f>IF($C1729="", "", IF(IFERROR(INDEX(Ingredients!D$11:D$310, MATCH($C1729, Ingredients!$B$11:$B$310, 0)), "")="", "", IFERROR(INDEX(Ingredients!D$11:D$310, MATCH($C1729, Ingredients!$B$11:$B$310, 0)), "")))</f>
        <v/>
      </c>
      <c r="AI1729" s="106" t="str">
        <f>IF($C1729="", "", IF(IFERROR(INDEX(Ingredients!E$11:E$310, MATCH($C1729, Ingredients!$B$11:$B$310, 0)), "")="", "", IFERROR(INDEX(Ingredients!E$11:E$310, MATCH($C1729, Ingredients!$B$11:$B$310, 0)), "")))</f>
        <v/>
      </c>
      <c r="AJ1729" s="108" t="str">
        <f>IF($C1729="", "", IF(IFERROR(INDEX(Ingredients!F$11:F$310, MATCH($C1729, Ingredients!$B$11:$B$310, 0)), "")="", "", IFERROR(INDEX(Ingredients!F$11:F$310, MATCH($C1729, Ingredients!$B$11:$B$310, 0)), "")))</f>
        <v/>
      </c>
      <c r="AK1729" s="106" t="str">
        <f>IF($C1729="", "", IF(IFERROR(INDEX(Ingredients!G$11:G$310, MATCH($C1729, Ingredients!$B$11:$B$310, 0)), "")="", "", IFERROR(INDEX(Ingredients!G$11:G$310, MATCH($C1729, Ingredients!$B$11:$B$310, 0)), "")))</f>
        <v/>
      </c>
      <c r="AL1729" s="79" t="str">
        <f>IF($C1729="", "", IF(IFERROR(INDEX(Ingredients!H$11:H$310, MATCH($C1729, Ingredients!$B$11:$B$310, 0)), "")="", "", IFERROR(INDEX(Ingredients!H$11:H$310, MATCH($C1729, Ingredients!$B$11:$B$310, 0)), "")))</f>
        <v/>
      </c>
      <c r="AN1729" s="83" t="str">
        <f t="shared" si="395"/>
        <v/>
      </c>
      <c r="AP1729" s="114" t="str">
        <f t="shared" si="405"/>
        <v/>
      </c>
      <c r="AR1729" s="117" t="str">
        <f>IF($C1729="", "", IF(IFERROR(INDEX(Ingredients!$AI$11:$AI$310, MATCH($C1729, Ingredients!$B$11:$B$310, 0)), "")="", "", IFERROR(INDEX(Ingredients!$AI$11:$AI$310, MATCH($C1729, Ingredients!$B$11:$B$310, 0)), "")))</f>
        <v/>
      </c>
      <c r="AT1729" s="120" t="str">
        <f t="shared" si="406"/>
        <v/>
      </c>
      <c r="AV1729" s="90" t="str">
        <f t="shared" si="396"/>
        <v/>
      </c>
      <c r="AX1729" s="90" t="str">
        <f>IF($AV1729="", "", COUNTIF($AV$11:$AV$5010, "&lt;"&amp;$AV1729)+1+COUNTIF($AV$11:$AV1729, $AV1729)-1)</f>
        <v/>
      </c>
      <c r="AZ1729" s="111" t="str">
        <f>IF($B1729="", "", SUMIF('Shopping List'!$AV$11:$AV$25, $B1729, 'Shopping List'!$BN$11:$BN$25))</f>
        <v/>
      </c>
      <c r="BB1729" s="117" t="str">
        <f t="shared" si="407"/>
        <v/>
      </c>
    </row>
    <row r="1730" spans="1:54" x14ac:dyDescent="0.25">
      <c r="A1730" s="4"/>
      <c r="B1730" s="37"/>
      <c r="C1730" s="124"/>
      <c r="D1730" s="39"/>
      <c r="E1730" s="125"/>
      <c r="F1730" s="48"/>
      <c r="G1730" s="4"/>
      <c r="H1730" s="4"/>
      <c r="I1730" s="95" t="str">
        <f>IF($C1730="", "", IF(IFERROR(INDEX(Ingredients!$C$11:$C$310, MATCH($C1730, Ingredients!$B$11:$B$310, 0)), "")="", "", IFERROR(INDEX(Ingredients!$C$11:$C$310, MATCH($C1730, Ingredients!$B$11:$B$310, 0)), "")))</f>
        <v/>
      </c>
      <c r="J1730" s="73" t="str">
        <f>IF($B1730="", "", IF(IFERROR(INDEX(Meals!$C$11:$C$260, MATCH($B1730, Meals!$B$11:$B$260, 0)), "")="", "", IFERROR(INDEX(Meals!$C$11:$C$260, MATCH($B1730, Meals!$B$11:$B$260, 0)), "")))</f>
        <v/>
      </c>
      <c r="K1730" s="4"/>
      <c r="L1730" s="72" t="str">
        <f t="shared" si="397"/>
        <v/>
      </c>
      <c r="M1730" s="73" t="str">
        <f t="shared" si="398"/>
        <v/>
      </c>
      <c r="N1730" s="4"/>
      <c r="O1730" s="78" t="str">
        <f t="shared" si="399"/>
        <v/>
      </c>
      <c r="P1730" s="79" t="str">
        <f t="shared" si="400"/>
        <v/>
      </c>
      <c r="Q1730" s="4"/>
      <c r="R1730" s="90" t="str">
        <f t="shared" si="401"/>
        <v/>
      </c>
      <c r="S1730" s="4"/>
      <c r="Y1730" s="18" t="str">
        <f t="shared" si="402"/>
        <v/>
      </c>
      <c r="AA1730" s="18" t="str">
        <f t="shared" si="393"/>
        <v/>
      </c>
      <c r="AB1730" s="18" t="str">
        <f t="shared" si="394"/>
        <v/>
      </c>
      <c r="AC1730" s="18" t="str">
        <f t="shared" si="403"/>
        <v/>
      </c>
      <c r="AD1730" s="18" t="str">
        <f t="shared" si="403"/>
        <v/>
      </c>
      <c r="AE1730" s="18" t="str">
        <f t="shared" si="404"/>
        <v/>
      </c>
      <c r="AG1730" s="95" t="str">
        <f>IF($C1730="", "", IF(IFERROR(INDEX(Ingredients!C$11:C$310, MATCH($C1730, Ingredients!$B$11:$B$310, 0)), "")="", "", IFERROR(INDEX(Ingredients!C$11:C$310, MATCH($C1730, Ingredients!$B$11:$B$310, 0)), "")))</f>
        <v/>
      </c>
      <c r="AH1730" s="105" t="str">
        <f>IF($C1730="", "", IF(IFERROR(INDEX(Ingredients!D$11:D$310, MATCH($C1730, Ingredients!$B$11:$B$310, 0)), "")="", "", IFERROR(INDEX(Ingredients!D$11:D$310, MATCH($C1730, Ingredients!$B$11:$B$310, 0)), "")))</f>
        <v/>
      </c>
      <c r="AI1730" s="106" t="str">
        <f>IF($C1730="", "", IF(IFERROR(INDEX(Ingredients!E$11:E$310, MATCH($C1730, Ingredients!$B$11:$B$310, 0)), "")="", "", IFERROR(INDEX(Ingredients!E$11:E$310, MATCH($C1730, Ingredients!$B$11:$B$310, 0)), "")))</f>
        <v/>
      </c>
      <c r="AJ1730" s="108" t="str">
        <f>IF($C1730="", "", IF(IFERROR(INDEX(Ingredients!F$11:F$310, MATCH($C1730, Ingredients!$B$11:$B$310, 0)), "")="", "", IFERROR(INDEX(Ingredients!F$11:F$310, MATCH($C1730, Ingredients!$B$11:$B$310, 0)), "")))</f>
        <v/>
      </c>
      <c r="AK1730" s="106" t="str">
        <f>IF($C1730="", "", IF(IFERROR(INDEX(Ingredients!G$11:G$310, MATCH($C1730, Ingredients!$B$11:$B$310, 0)), "")="", "", IFERROR(INDEX(Ingredients!G$11:G$310, MATCH($C1730, Ingredients!$B$11:$B$310, 0)), "")))</f>
        <v/>
      </c>
      <c r="AL1730" s="79" t="str">
        <f>IF($C1730="", "", IF(IFERROR(INDEX(Ingredients!H$11:H$310, MATCH($C1730, Ingredients!$B$11:$B$310, 0)), "")="", "", IFERROR(INDEX(Ingredients!H$11:H$310, MATCH($C1730, Ingredients!$B$11:$B$310, 0)), "")))</f>
        <v/>
      </c>
      <c r="AN1730" s="83" t="str">
        <f t="shared" si="395"/>
        <v/>
      </c>
      <c r="AP1730" s="114" t="str">
        <f t="shared" si="405"/>
        <v/>
      </c>
      <c r="AR1730" s="117" t="str">
        <f>IF($C1730="", "", IF(IFERROR(INDEX(Ingredients!$AI$11:$AI$310, MATCH($C1730, Ingredients!$B$11:$B$310, 0)), "")="", "", IFERROR(INDEX(Ingredients!$AI$11:$AI$310, MATCH($C1730, Ingredients!$B$11:$B$310, 0)), "")))</f>
        <v/>
      </c>
      <c r="AT1730" s="120" t="str">
        <f t="shared" si="406"/>
        <v/>
      </c>
      <c r="AV1730" s="90" t="str">
        <f t="shared" si="396"/>
        <v/>
      </c>
      <c r="AX1730" s="90" t="str">
        <f>IF($AV1730="", "", COUNTIF($AV$11:$AV$5010, "&lt;"&amp;$AV1730)+1+COUNTIF($AV$11:$AV1730, $AV1730)-1)</f>
        <v/>
      </c>
      <c r="AZ1730" s="111" t="str">
        <f>IF($B1730="", "", SUMIF('Shopping List'!$AV$11:$AV$25, $B1730, 'Shopping List'!$BN$11:$BN$25))</f>
        <v/>
      </c>
      <c r="BB1730" s="117" t="str">
        <f t="shared" si="407"/>
        <v/>
      </c>
    </row>
    <row r="1731" spans="1:54" x14ac:dyDescent="0.25">
      <c r="A1731" s="4"/>
      <c r="B1731" s="37"/>
      <c r="C1731" s="124"/>
      <c r="D1731" s="39"/>
      <c r="E1731" s="125"/>
      <c r="F1731" s="48"/>
      <c r="G1731" s="4"/>
      <c r="H1731" s="4"/>
      <c r="I1731" s="95" t="str">
        <f>IF($C1731="", "", IF(IFERROR(INDEX(Ingredients!$C$11:$C$310, MATCH($C1731, Ingredients!$B$11:$B$310, 0)), "")="", "", IFERROR(INDEX(Ingredients!$C$11:$C$310, MATCH($C1731, Ingredients!$B$11:$B$310, 0)), "")))</f>
        <v/>
      </c>
      <c r="J1731" s="73" t="str">
        <f>IF($B1731="", "", IF(IFERROR(INDEX(Meals!$C$11:$C$260, MATCH($B1731, Meals!$B$11:$B$260, 0)), "")="", "", IFERROR(INDEX(Meals!$C$11:$C$260, MATCH($B1731, Meals!$B$11:$B$260, 0)), "")))</f>
        <v/>
      </c>
      <c r="K1731" s="4"/>
      <c r="L1731" s="72" t="str">
        <f t="shared" si="397"/>
        <v/>
      </c>
      <c r="M1731" s="73" t="str">
        <f t="shared" si="398"/>
        <v/>
      </c>
      <c r="N1731" s="4"/>
      <c r="O1731" s="78" t="str">
        <f t="shared" si="399"/>
        <v/>
      </c>
      <c r="P1731" s="79" t="str">
        <f t="shared" si="400"/>
        <v/>
      </c>
      <c r="Q1731" s="4"/>
      <c r="R1731" s="90" t="str">
        <f t="shared" si="401"/>
        <v/>
      </c>
      <c r="S1731" s="4"/>
      <c r="Y1731" s="18" t="str">
        <f t="shared" si="402"/>
        <v/>
      </c>
      <c r="AA1731" s="18" t="str">
        <f t="shared" si="393"/>
        <v/>
      </c>
      <c r="AB1731" s="18" t="str">
        <f t="shared" si="394"/>
        <v/>
      </c>
      <c r="AC1731" s="18" t="str">
        <f t="shared" si="403"/>
        <v/>
      </c>
      <c r="AD1731" s="18" t="str">
        <f t="shared" si="403"/>
        <v/>
      </c>
      <c r="AE1731" s="18" t="str">
        <f t="shared" si="404"/>
        <v/>
      </c>
      <c r="AG1731" s="95" t="str">
        <f>IF($C1731="", "", IF(IFERROR(INDEX(Ingredients!C$11:C$310, MATCH($C1731, Ingredients!$B$11:$B$310, 0)), "")="", "", IFERROR(INDEX(Ingredients!C$11:C$310, MATCH($C1731, Ingredients!$B$11:$B$310, 0)), "")))</f>
        <v/>
      </c>
      <c r="AH1731" s="105" t="str">
        <f>IF($C1731="", "", IF(IFERROR(INDEX(Ingredients!D$11:D$310, MATCH($C1731, Ingredients!$B$11:$B$310, 0)), "")="", "", IFERROR(INDEX(Ingredients!D$11:D$310, MATCH($C1731, Ingredients!$B$11:$B$310, 0)), "")))</f>
        <v/>
      </c>
      <c r="AI1731" s="106" t="str">
        <f>IF($C1731="", "", IF(IFERROR(INDEX(Ingredients!E$11:E$310, MATCH($C1731, Ingredients!$B$11:$B$310, 0)), "")="", "", IFERROR(INDEX(Ingredients!E$11:E$310, MATCH($C1731, Ingredients!$B$11:$B$310, 0)), "")))</f>
        <v/>
      </c>
      <c r="AJ1731" s="108" t="str">
        <f>IF($C1731="", "", IF(IFERROR(INDEX(Ingredients!F$11:F$310, MATCH($C1731, Ingredients!$B$11:$B$310, 0)), "")="", "", IFERROR(INDEX(Ingredients!F$11:F$310, MATCH($C1731, Ingredients!$B$11:$B$310, 0)), "")))</f>
        <v/>
      </c>
      <c r="AK1731" s="106" t="str">
        <f>IF($C1731="", "", IF(IFERROR(INDEX(Ingredients!G$11:G$310, MATCH($C1731, Ingredients!$B$11:$B$310, 0)), "")="", "", IFERROR(INDEX(Ingredients!G$11:G$310, MATCH($C1731, Ingredients!$B$11:$B$310, 0)), "")))</f>
        <v/>
      </c>
      <c r="AL1731" s="79" t="str">
        <f>IF($C1731="", "", IF(IFERROR(INDEX(Ingredients!H$11:H$310, MATCH($C1731, Ingredients!$B$11:$B$310, 0)), "")="", "", IFERROR(INDEX(Ingredients!H$11:H$310, MATCH($C1731, Ingredients!$B$11:$B$310, 0)), "")))</f>
        <v/>
      </c>
      <c r="AN1731" s="83" t="str">
        <f t="shared" si="395"/>
        <v/>
      </c>
      <c r="AP1731" s="114" t="str">
        <f t="shared" si="405"/>
        <v/>
      </c>
      <c r="AR1731" s="117" t="str">
        <f>IF($C1731="", "", IF(IFERROR(INDEX(Ingredients!$AI$11:$AI$310, MATCH($C1731, Ingredients!$B$11:$B$310, 0)), "")="", "", IFERROR(INDEX(Ingredients!$AI$11:$AI$310, MATCH($C1731, Ingredients!$B$11:$B$310, 0)), "")))</f>
        <v/>
      </c>
      <c r="AT1731" s="120" t="str">
        <f t="shared" si="406"/>
        <v/>
      </c>
      <c r="AV1731" s="90" t="str">
        <f t="shared" si="396"/>
        <v/>
      </c>
      <c r="AX1731" s="90" t="str">
        <f>IF($AV1731="", "", COUNTIF($AV$11:$AV$5010, "&lt;"&amp;$AV1731)+1+COUNTIF($AV$11:$AV1731, $AV1731)-1)</f>
        <v/>
      </c>
      <c r="AZ1731" s="111" t="str">
        <f>IF($B1731="", "", SUMIF('Shopping List'!$AV$11:$AV$25, $B1731, 'Shopping List'!$BN$11:$BN$25))</f>
        <v/>
      </c>
      <c r="BB1731" s="117" t="str">
        <f t="shared" si="407"/>
        <v/>
      </c>
    </row>
    <row r="1732" spans="1:54" x14ac:dyDescent="0.25">
      <c r="A1732" s="4"/>
      <c r="B1732" s="37"/>
      <c r="C1732" s="124"/>
      <c r="D1732" s="39"/>
      <c r="E1732" s="125"/>
      <c r="F1732" s="48"/>
      <c r="G1732" s="4"/>
      <c r="H1732" s="4"/>
      <c r="I1732" s="95" t="str">
        <f>IF($C1732="", "", IF(IFERROR(INDEX(Ingredients!$C$11:$C$310, MATCH($C1732, Ingredients!$B$11:$B$310, 0)), "")="", "", IFERROR(INDEX(Ingredients!$C$11:$C$310, MATCH($C1732, Ingredients!$B$11:$B$310, 0)), "")))</f>
        <v/>
      </c>
      <c r="J1732" s="73" t="str">
        <f>IF($B1732="", "", IF(IFERROR(INDEX(Meals!$C$11:$C$260, MATCH($B1732, Meals!$B$11:$B$260, 0)), "")="", "", IFERROR(INDEX(Meals!$C$11:$C$260, MATCH($B1732, Meals!$B$11:$B$260, 0)), "")))</f>
        <v/>
      </c>
      <c r="K1732" s="4"/>
      <c r="L1732" s="72" t="str">
        <f t="shared" si="397"/>
        <v/>
      </c>
      <c r="M1732" s="73" t="str">
        <f t="shared" si="398"/>
        <v/>
      </c>
      <c r="N1732" s="4"/>
      <c r="O1732" s="78" t="str">
        <f t="shared" si="399"/>
        <v/>
      </c>
      <c r="P1732" s="79" t="str">
        <f t="shared" si="400"/>
        <v/>
      </c>
      <c r="Q1732" s="4"/>
      <c r="R1732" s="90" t="str">
        <f t="shared" si="401"/>
        <v/>
      </c>
      <c r="S1732" s="4"/>
      <c r="Y1732" s="18" t="str">
        <f t="shared" si="402"/>
        <v/>
      </c>
      <c r="AA1732" s="18" t="str">
        <f t="shared" si="393"/>
        <v/>
      </c>
      <c r="AB1732" s="18" t="str">
        <f t="shared" si="394"/>
        <v/>
      </c>
      <c r="AC1732" s="18" t="str">
        <f t="shared" si="403"/>
        <v/>
      </c>
      <c r="AD1732" s="18" t="str">
        <f t="shared" si="403"/>
        <v/>
      </c>
      <c r="AE1732" s="18" t="str">
        <f t="shared" si="404"/>
        <v/>
      </c>
      <c r="AG1732" s="95" t="str">
        <f>IF($C1732="", "", IF(IFERROR(INDEX(Ingredients!C$11:C$310, MATCH($C1732, Ingredients!$B$11:$B$310, 0)), "")="", "", IFERROR(INDEX(Ingredients!C$11:C$310, MATCH($C1732, Ingredients!$B$11:$B$310, 0)), "")))</f>
        <v/>
      </c>
      <c r="AH1732" s="105" t="str">
        <f>IF($C1732="", "", IF(IFERROR(INDEX(Ingredients!D$11:D$310, MATCH($C1732, Ingredients!$B$11:$B$310, 0)), "")="", "", IFERROR(INDEX(Ingredients!D$11:D$310, MATCH($C1732, Ingredients!$B$11:$B$310, 0)), "")))</f>
        <v/>
      </c>
      <c r="AI1732" s="106" t="str">
        <f>IF($C1732="", "", IF(IFERROR(INDEX(Ingredients!E$11:E$310, MATCH($C1732, Ingredients!$B$11:$B$310, 0)), "")="", "", IFERROR(INDEX(Ingredients!E$11:E$310, MATCH($C1732, Ingredients!$B$11:$B$310, 0)), "")))</f>
        <v/>
      </c>
      <c r="AJ1732" s="108" t="str">
        <f>IF($C1732="", "", IF(IFERROR(INDEX(Ingredients!F$11:F$310, MATCH($C1732, Ingredients!$B$11:$B$310, 0)), "")="", "", IFERROR(INDEX(Ingredients!F$11:F$310, MATCH($C1732, Ingredients!$B$11:$B$310, 0)), "")))</f>
        <v/>
      </c>
      <c r="AK1732" s="106" t="str">
        <f>IF($C1732="", "", IF(IFERROR(INDEX(Ingredients!G$11:G$310, MATCH($C1732, Ingredients!$B$11:$B$310, 0)), "")="", "", IFERROR(INDEX(Ingredients!G$11:G$310, MATCH($C1732, Ingredients!$B$11:$B$310, 0)), "")))</f>
        <v/>
      </c>
      <c r="AL1732" s="79" t="str">
        <f>IF($C1732="", "", IF(IFERROR(INDEX(Ingredients!H$11:H$310, MATCH($C1732, Ingredients!$B$11:$B$310, 0)), "")="", "", IFERROR(INDEX(Ingredients!H$11:H$310, MATCH($C1732, Ingredients!$B$11:$B$310, 0)), "")))</f>
        <v/>
      </c>
      <c r="AN1732" s="83" t="str">
        <f t="shared" si="395"/>
        <v/>
      </c>
      <c r="AP1732" s="114" t="str">
        <f t="shared" si="405"/>
        <v/>
      </c>
      <c r="AR1732" s="117" t="str">
        <f>IF($C1732="", "", IF(IFERROR(INDEX(Ingredients!$AI$11:$AI$310, MATCH($C1732, Ingredients!$B$11:$B$310, 0)), "")="", "", IFERROR(INDEX(Ingredients!$AI$11:$AI$310, MATCH($C1732, Ingredients!$B$11:$B$310, 0)), "")))</f>
        <v/>
      </c>
      <c r="AT1732" s="120" t="str">
        <f t="shared" si="406"/>
        <v/>
      </c>
      <c r="AV1732" s="90" t="str">
        <f t="shared" si="396"/>
        <v/>
      </c>
      <c r="AX1732" s="90" t="str">
        <f>IF($AV1732="", "", COUNTIF($AV$11:$AV$5010, "&lt;"&amp;$AV1732)+1+COUNTIF($AV$11:$AV1732, $AV1732)-1)</f>
        <v/>
      </c>
      <c r="AZ1732" s="111" t="str">
        <f>IF($B1732="", "", SUMIF('Shopping List'!$AV$11:$AV$25, $B1732, 'Shopping List'!$BN$11:$BN$25))</f>
        <v/>
      </c>
      <c r="BB1732" s="117" t="str">
        <f t="shared" si="407"/>
        <v/>
      </c>
    </row>
    <row r="1733" spans="1:54" x14ac:dyDescent="0.25">
      <c r="A1733" s="4"/>
      <c r="B1733" s="37"/>
      <c r="C1733" s="124"/>
      <c r="D1733" s="39"/>
      <c r="E1733" s="125"/>
      <c r="F1733" s="48"/>
      <c r="G1733" s="4"/>
      <c r="H1733" s="4"/>
      <c r="I1733" s="95" t="str">
        <f>IF($C1733="", "", IF(IFERROR(INDEX(Ingredients!$C$11:$C$310, MATCH($C1733, Ingredients!$B$11:$B$310, 0)), "")="", "", IFERROR(INDEX(Ingredients!$C$11:$C$310, MATCH($C1733, Ingredients!$B$11:$B$310, 0)), "")))</f>
        <v/>
      </c>
      <c r="J1733" s="73" t="str">
        <f>IF($B1733="", "", IF(IFERROR(INDEX(Meals!$C$11:$C$260, MATCH($B1733, Meals!$B$11:$B$260, 0)), "")="", "", IFERROR(INDEX(Meals!$C$11:$C$260, MATCH($B1733, Meals!$B$11:$B$260, 0)), "")))</f>
        <v/>
      </c>
      <c r="K1733" s="4"/>
      <c r="L1733" s="72" t="str">
        <f t="shared" si="397"/>
        <v/>
      </c>
      <c r="M1733" s="73" t="str">
        <f t="shared" si="398"/>
        <v/>
      </c>
      <c r="N1733" s="4"/>
      <c r="O1733" s="78" t="str">
        <f t="shared" si="399"/>
        <v/>
      </c>
      <c r="P1733" s="79" t="str">
        <f t="shared" si="400"/>
        <v/>
      </c>
      <c r="Q1733" s="4"/>
      <c r="R1733" s="90" t="str">
        <f t="shared" si="401"/>
        <v/>
      </c>
      <c r="S1733" s="4"/>
      <c r="Y1733" s="18" t="str">
        <f t="shared" si="402"/>
        <v/>
      </c>
      <c r="AA1733" s="18" t="str">
        <f t="shared" si="393"/>
        <v/>
      </c>
      <c r="AB1733" s="18" t="str">
        <f t="shared" si="394"/>
        <v/>
      </c>
      <c r="AC1733" s="18" t="str">
        <f t="shared" si="403"/>
        <v/>
      </c>
      <c r="AD1733" s="18" t="str">
        <f t="shared" si="403"/>
        <v/>
      </c>
      <c r="AE1733" s="18" t="str">
        <f t="shared" si="404"/>
        <v/>
      </c>
      <c r="AG1733" s="95" t="str">
        <f>IF($C1733="", "", IF(IFERROR(INDEX(Ingredients!C$11:C$310, MATCH($C1733, Ingredients!$B$11:$B$310, 0)), "")="", "", IFERROR(INDEX(Ingredients!C$11:C$310, MATCH($C1733, Ingredients!$B$11:$B$310, 0)), "")))</f>
        <v/>
      </c>
      <c r="AH1733" s="105" t="str">
        <f>IF($C1733="", "", IF(IFERROR(INDEX(Ingredients!D$11:D$310, MATCH($C1733, Ingredients!$B$11:$B$310, 0)), "")="", "", IFERROR(INDEX(Ingredients!D$11:D$310, MATCH($C1733, Ingredients!$B$11:$B$310, 0)), "")))</f>
        <v/>
      </c>
      <c r="AI1733" s="106" t="str">
        <f>IF($C1733="", "", IF(IFERROR(INDEX(Ingredients!E$11:E$310, MATCH($C1733, Ingredients!$B$11:$B$310, 0)), "")="", "", IFERROR(INDEX(Ingredients!E$11:E$310, MATCH($C1733, Ingredients!$B$11:$B$310, 0)), "")))</f>
        <v/>
      </c>
      <c r="AJ1733" s="108" t="str">
        <f>IF($C1733="", "", IF(IFERROR(INDEX(Ingredients!F$11:F$310, MATCH($C1733, Ingredients!$B$11:$B$310, 0)), "")="", "", IFERROR(INDEX(Ingredients!F$11:F$310, MATCH($C1733, Ingredients!$B$11:$B$310, 0)), "")))</f>
        <v/>
      </c>
      <c r="AK1733" s="106" t="str">
        <f>IF($C1733="", "", IF(IFERROR(INDEX(Ingredients!G$11:G$310, MATCH($C1733, Ingredients!$B$11:$B$310, 0)), "")="", "", IFERROR(INDEX(Ingredients!G$11:G$310, MATCH($C1733, Ingredients!$B$11:$B$310, 0)), "")))</f>
        <v/>
      </c>
      <c r="AL1733" s="79" t="str">
        <f>IF($C1733="", "", IF(IFERROR(INDEX(Ingredients!H$11:H$310, MATCH($C1733, Ingredients!$B$11:$B$310, 0)), "")="", "", IFERROR(INDEX(Ingredients!H$11:H$310, MATCH($C1733, Ingredients!$B$11:$B$310, 0)), "")))</f>
        <v/>
      </c>
      <c r="AN1733" s="83" t="str">
        <f t="shared" si="395"/>
        <v/>
      </c>
      <c r="AP1733" s="114" t="str">
        <f t="shared" si="405"/>
        <v/>
      </c>
      <c r="AR1733" s="117" t="str">
        <f>IF($C1733="", "", IF(IFERROR(INDEX(Ingredients!$AI$11:$AI$310, MATCH($C1733, Ingredients!$B$11:$B$310, 0)), "")="", "", IFERROR(INDEX(Ingredients!$AI$11:$AI$310, MATCH($C1733, Ingredients!$B$11:$B$310, 0)), "")))</f>
        <v/>
      </c>
      <c r="AT1733" s="120" t="str">
        <f t="shared" si="406"/>
        <v/>
      </c>
      <c r="AV1733" s="90" t="str">
        <f t="shared" si="396"/>
        <v/>
      </c>
      <c r="AX1733" s="90" t="str">
        <f>IF($AV1733="", "", COUNTIF($AV$11:$AV$5010, "&lt;"&amp;$AV1733)+1+COUNTIF($AV$11:$AV1733, $AV1733)-1)</f>
        <v/>
      </c>
      <c r="AZ1733" s="111" t="str">
        <f>IF($B1733="", "", SUMIF('Shopping List'!$AV$11:$AV$25, $B1733, 'Shopping List'!$BN$11:$BN$25))</f>
        <v/>
      </c>
      <c r="BB1733" s="117" t="str">
        <f t="shared" si="407"/>
        <v/>
      </c>
    </row>
    <row r="1734" spans="1:54" x14ac:dyDescent="0.25">
      <c r="A1734" s="4"/>
      <c r="B1734" s="37"/>
      <c r="C1734" s="124"/>
      <c r="D1734" s="39"/>
      <c r="E1734" s="125"/>
      <c r="F1734" s="48"/>
      <c r="G1734" s="4"/>
      <c r="H1734" s="4"/>
      <c r="I1734" s="95" t="str">
        <f>IF($C1734="", "", IF(IFERROR(INDEX(Ingredients!$C$11:$C$310, MATCH($C1734, Ingredients!$B$11:$B$310, 0)), "")="", "", IFERROR(INDEX(Ingredients!$C$11:$C$310, MATCH($C1734, Ingredients!$B$11:$B$310, 0)), "")))</f>
        <v/>
      </c>
      <c r="J1734" s="73" t="str">
        <f>IF($B1734="", "", IF(IFERROR(INDEX(Meals!$C$11:$C$260, MATCH($B1734, Meals!$B$11:$B$260, 0)), "")="", "", IFERROR(INDEX(Meals!$C$11:$C$260, MATCH($B1734, Meals!$B$11:$B$260, 0)), "")))</f>
        <v/>
      </c>
      <c r="K1734" s="4"/>
      <c r="L1734" s="72" t="str">
        <f t="shared" si="397"/>
        <v/>
      </c>
      <c r="M1734" s="73" t="str">
        <f t="shared" si="398"/>
        <v/>
      </c>
      <c r="N1734" s="4"/>
      <c r="O1734" s="78" t="str">
        <f t="shared" si="399"/>
        <v/>
      </c>
      <c r="P1734" s="79" t="str">
        <f t="shared" si="400"/>
        <v/>
      </c>
      <c r="Q1734" s="4"/>
      <c r="R1734" s="90" t="str">
        <f t="shared" si="401"/>
        <v/>
      </c>
      <c r="S1734" s="4"/>
      <c r="Y1734" s="18" t="str">
        <f t="shared" si="402"/>
        <v/>
      </c>
      <c r="AA1734" s="18" t="str">
        <f t="shared" si="393"/>
        <v/>
      </c>
      <c r="AB1734" s="18" t="str">
        <f t="shared" si="394"/>
        <v/>
      </c>
      <c r="AC1734" s="18" t="str">
        <f t="shared" si="403"/>
        <v/>
      </c>
      <c r="AD1734" s="18" t="str">
        <f t="shared" si="403"/>
        <v/>
      </c>
      <c r="AE1734" s="18" t="str">
        <f t="shared" si="404"/>
        <v/>
      </c>
      <c r="AG1734" s="95" t="str">
        <f>IF($C1734="", "", IF(IFERROR(INDEX(Ingredients!C$11:C$310, MATCH($C1734, Ingredients!$B$11:$B$310, 0)), "")="", "", IFERROR(INDEX(Ingredients!C$11:C$310, MATCH($C1734, Ingredients!$B$11:$B$310, 0)), "")))</f>
        <v/>
      </c>
      <c r="AH1734" s="105" t="str">
        <f>IF($C1734="", "", IF(IFERROR(INDEX(Ingredients!D$11:D$310, MATCH($C1734, Ingredients!$B$11:$B$310, 0)), "")="", "", IFERROR(INDEX(Ingredients!D$11:D$310, MATCH($C1734, Ingredients!$B$11:$B$310, 0)), "")))</f>
        <v/>
      </c>
      <c r="AI1734" s="106" t="str">
        <f>IF($C1734="", "", IF(IFERROR(INDEX(Ingredients!E$11:E$310, MATCH($C1734, Ingredients!$B$11:$B$310, 0)), "")="", "", IFERROR(INDEX(Ingredients!E$11:E$310, MATCH($C1734, Ingredients!$B$11:$B$310, 0)), "")))</f>
        <v/>
      </c>
      <c r="AJ1734" s="108" t="str">
        <f>IF($C1734="", "", IF(IFERROR(INDEX(Ingredients!F$11:F$310, MATCH($C1734, Ingredients!$B$11:$B$310, 0)), "")="", "", IFERROR(INDEX(Ingredients!F$11:F$310, MATCH($C1734, Ingredients!$B$11:$B$310, 0)), "")))</f>
        <v/>
      </c>
      <c r="AK1734" s="106" t="str">
        <f>IF($C1734="", "", IF(IFERROR(INDEX(Ingredients!G$11:G$310, MATCH($C1734, Ingredients!$B$11:$B$310, 0)), "")="", "", IFERROR(INDEX(Ingredients!G$11:G$310, MATCH($C1734, Ingredients!$B$11:$B$310, 0)), "")))</f>
        <v/>
      </c>
      <c r="AL1734" s="79" t="str">
        <f>IF($C1734="", "", IF(IFERROR(INDEX(Ingredients!H$11:H$310, MATCH($C1734, Ingredients!$B$11:$B$310, 0)), "")="", "", IFERROR(INDEX(Ingredients!H$11:H$310, MATCH($C1734, Ingredients!$B$11:$B$310, 0)), "")))</f>
        <v/>
      </c>
      <c r="AN1734" s="83" t="str">
        <f t="shared" si="395"/>
        <v/>
      </c>
      <c r="AP1734" s="114" t="str">
        <f t="shared" si="405"/>
        <v/>
      </c>
      <c r="AR1734" s="117" t="str">
        <f>IF($C1734="", "", IF(IFERROR(INDEX(Ingredients!$AI$11:$AI$310, MATCH($C1734, Ingredients!$B$11:$B$310, 0)), "")="", "", IFERROR(INDEX(Ingredients!$AI$11:$AI$310, MATCH($C1734, Ingredients!$B$11:$B$310, 0)), "")))</f>
        <v/>
      </c>
      <c r="AT1734" s="120" t="str">
        <f t="shared" si="406"/>
        <v/>
      </c>
      <c r="AV1734" s="90" t="str">
        <f t="shared" si="396"/>
        <v/>
      </c>
      <c r="AX1734" s="90" t="str">
        <f>IF($AV1734="", "", COUNTIF($AV$11:$AV$5010, "&lt;"&amp;$AV1734)+1+COUNTIF($AV$11:$AV1734, $AV1734)-1)</f>
        <v/>
      </c>
      <c r="AZ1734" s="111" t="str">
        <f>IF($B1734="", "", SUMIF('Shopping List'!$AV$11:$AV$25, $B1734, 'Shopping List'!$BN$11:$BN$25))</f>
        <v/>
      </c>
      <c r="BB1734" s="117" t="str">
        <f t="shared" si="407"/>
        <v/>
      </c>
    </row>
    <row r="1735" spans="1:54" x14ac:dyDescent="0.25">
      <c r="A1735" s="4"/>
      <c r="B1735" s="37"/>
      <c r="C1735" s="124"/>
      <c r="D1735" s="39"/>
      <c r="E1735" s="125"/>
      <c r="F1735" s="48"/>
      <c r="G1735" s="4"/>
      <c r="H1735" s="4"/>
      <c r="I1735" s="95" t="str">
        <f>IF($C1735="", "", IF(IFERROR(INDEX(Ingredients!$C$11:$C$310, MATCH($C1735, Ingredients!$B$11:$B$310, 0)), "")="", "", IFERROR(INDEX(Ingredients!$C$11:$C$310, MATCH($C1735, Ingredients!$B$11:$B$310, 0)), "")))</f>
        <v/>
      </c>
      <c r="J1735" s="73" t="str">
        <f>IF($B1735="", "", IF(IFERROR(INDEX(Meals!$C$11:$C$260, MATCH($B1735, Meals!$B$11:$B$260, 0)), "")="", "", IFERROR(INDEX(Meals!$C$11:$C$260, MATCH($B1735, Meals!$B$11:$B$260, 0)), "")))</f>
        <v/>
      </c>
      <c r="K1735" s="4"/>
      <c r="L1735" s="72" t="str">
        <f t="shared" si="397"/>
        <v/>
      </c>
      <c r="M1735" s="73" t="str">
        <f t="shared" si="398"/>
        <v/>
      </c>
      <c r="N1735" s="4"/>
      <c r="O1735" s="78" t="str">
        <f t="shared" si="399"/>
        <v/>
      </c>
      <c r="P1735" s="79" t="str">
        <f t="shared" si="400"/>
        <v/>
      </c>
      <c r="Q1735" s="4"/>
      <c r="R1735" s="90" t="str">
        <f t="shared" si="401"/>
        <v/>
      </c>
      <c r="S1735" s="4"/>
      <c r="Y1735" s="18" t="str">
        <f t="shared" si="402"/>
        <v/>
      </c>
      <c r="AA1735" s="18" t="str">
        <f t="shared" si="393"/>
        <v/>
      </c>
      <c r="AB1735" s="18" t="str">
        <f t="shared" si="394"/>
        <v/>
      </c>
      <c r="AC1735" s="18" t="str">
        <f t="shared" si="403"/>
        <v/>
      </c>
      <c r="AD1735" s="18" t="str">
        <f t="shared" si="403"/>
        <v/>
      </c>
      <c r="AE1735" s="18" t="str">
        <f t="shared" si="404"/>
        <v/>
      </c>
      <c r="AG1735" s="95" t="str">
        <f>IF($C1735="", "", IF(IFERROR(INDEX(Ingredients!C$11:C$310, MATCH($C1735, Ingredients!$B$11:$B$310, 0)), "")="", "", IFERROR(INDEX(Ingredients!C$11:C$310, MATCH($C1735, Ingredients!$B$11:$B$310, 0)), "")))</f>
        <v/>
      </c>
      <c r="AH1735" s="105" t="str">
        <f>IF($C1735="", "", IF(IFERROR(INDEX(Ingredients!D$11:D$310, MATCH($C1735, Ingredients!$B$11:$B$310, 0)), "")="", "", IFERROR(INDEX(Ingredients!D$11:D$310, MATCH($C1735, Ingredients!$B$11:$B$310, 0)), "")))</f>
        <v/>
      </c>
      <c r="AI1735" s="106" t="str">
        <f>IF($C1735="", "", IF(IFERROR(INDEX(Ingredients!E$11:E$310, MATCH($C1735, Ingredients!$B$11:$B$310, 0)), "")="", "", IFERROR(INDEX(Ingredients!E$11:E$310, MATCH($C1735, Ingredients!$B$11:$B$310, 0)), "")))</f>
        <v/>
      </c>
      <c r="AJ1735" s="108" t="str">
        <f>IF($C1735="", "", IF(IFERROR(INDEX(Ingredients!F$11:F$310, MATCH($C1735, Ingredients!$B$11:$B$310, 0)), "")="", "", IFERROR(INDEX(Ingredients!F$11:F$310, MATCH($C1735, Ingredients!$B$11:$B$310, 0)), "")))</f>
        <v/>
      </c>
      <c r="AK1735" s="106" t="str">
        <f>IF($C1735="", "", IF(IFERROR(INDEX(Ingredients!G$11:G$310, MATCH($C1735, Ingredients!$B$11:$B$310, 0)), "")="", "", IFERROR(INDEX(Ingredients!G$11:G$310, MATCH($C1735, Ingredients!$B$11:$B$310, 0)), "")))</f>
        <v/>
      </c>
      <c r="AL1735" s="79" t="str">
        <f>IF($C1735="", "", IF(IFERROR(INDEX(Ingredients!H$11:H$310, MATCH($C1735, Ingredients!$B$11:$B$310, 0)), "")="", "", IFERROR(INDEX(Ingredients!H$11:H$310, MATCH($C1735, Ingredients!$B$11:$B$310, 0)), "")))</f>
        <v/>
      </c>
      <c r="AN1735" s="83" t="str">
        <f t="shared" si="395"/>
        <v/>
      </c>
      <c r="AP1735" s="114" t="str">
        <f t="shared" si="405"/>
        <v/>
      </c>
      <c r="AR1735" s="117" t="str">
        <f>IF($C1735="", "", IF(IFERROR(INDEX(Ingredients!$AI$11:$AI$310, MATCH($C1735, Ingredients!$B$11:$B$310, 0)), "")="", "", IFERROR(INDEX(Ingredients!$AI$11:$AI$310, MATCH($C1735, Ingredients!$B$11:$B$310, 0)), "")))</f>
        <v/>
      </c>
      <c r="AT1735" s="120" t="str">
        <f t="shared" si="406"/>
        <v/>
      </c>
      <c r="AV1735" s="90" t="str">
        <f t="shared" si="396"/>
        <v/>
      </c>
      <c r="AX1735" s="90" t="str">
        <f>IF($AV1735="", "", COUNTIF($AV$11:$AV$5010, "&lt;"&amp;$AV1735)+1+COUNTIF($AV$11:$AV1735, $AV1735)-1)</f>
        <v/>
      </c>
      <c r="AZ1735" s="111" t="str">
        <f>IF($B1735="", "", SUMIF('Shopping List'!$AV$11:$AV$25, $B1735, 'Shopping List'!$BN$11:$BN$25))</f>
        <v/>
      </c>
      <c r="BB1735" s="117" t="str">
        <f t="shared" si="407"/>
        <v/>
      </c>
    </row>
    <row r="1736" spans="1:54" x14ac:dyDescent="0.25">
      <c r="A1736" s="4"/>
      <c r="B1736" s="37"/>
      <c r="C1736" s="124"/>
      <c r="D1736" s="39"/>
      <c r="E1736" s="125"/>
      <c r="F1736" s="48"/>
      <c r="G1736" s="4"/>
      <c r="H1736" s="4"/>
      <c r="I1736" s="95" t="str">
        <f>IF($C1736="", "", IF(IFERROR(INDEX(Ingredients!$C$11:$C$310, MATCH($C1736, Ingredients!$B$11:$B$310, 0)), "")="", "", IFERROR(INDEX(Ingredients!$C$11:$C$310, MATCH($C1736, Ingredients!$B$11:$B$310, 0)), "")))</f>
        <v/>
      </c>
      <c r="J1736" s="73" t="str">
        <f>IF($B1736="", "", IF(IFERROR(INDEX(Meals!$C$11:$C$260, MATCH($B1736, Meals!$B$11:$B$260, 0)), "")="", "", IFERROR(INDEX(Meals!$C$11:$C$260, MATCH($B1736, Meals!$B$11:$B$260, 0)), "")))</f>
        <v/>
      </c>
      <c r="K1736" s="4"/>
      <c r="L1736" s="72" t="str">
        <f t="shared" si="397"/>
        <v/>
      </c>
      <c r="M1736" s="73" t="str">
        <f t="shared" si="398"/>
        <v/>
      </c>
      <c r="N1736" s="4"/>
      <c r="O1736" s="78" t="str">
        <f t="shared" si="399"/>
        <v/>
      </c>
      <c r="P1736" s="79" t="str">
        <f t="shared" si="400"/>
        <v/>
      </c>
      <c r="Q1736" s="4"/>
      <c r="R1736" s="90" t="str">
        <f t="shared" si="401"/>
        <v/>
      </c>
      <c r="S1736" s="4"/>
      <c r="Y1736" s="18" t="str">
        <f t="shared" si="402"/>
        <v/>
      </c>
      <c r="AA1736" s="18" t="str">
        <f t="shared" si="393"/>
        <v/>
      </c>
      <c r="AB1736" s="18" t="str">
        <f t="shared" si="394"/>
        <v/>
      </c>
      <c r="AC1736" s="18" t="str">
        <f t="shared" si="403"/>
        <v/>
      </c>
      <c r="AD1736" s="18" t="str">
        <f t="shared" si="403"/>
        <v/>
      </c>
      <c r="AE1736" s="18" t="str">
        <f t="shared" si="404"/>
        <v/>
      </c>
      <c r="AG1736" s="95" t="str">
        <f>IF($C1736="", "", IF(IFERROR(INDEX(Ingredients!C$11:C$310, MATCH($C1736, Ingredients!$B$11:$B$310, 0)), "")="", "", IFERROR(INDEX(Ingredients!C$11:C$310, MATCH($C1736, Ingredients!$B$11:$B$310, 0)), "")))</f>
        <v/>
      </c>
      <c r="AH1736" s="105" t="str">
        <f>IF($C1736="", "", IF(IFERROR(INDEX(Ingredients!D$11:D$310, MATCH($C1736, Ingredients!$B$11:$B$310, 0)), "")="", "", IFERROR(INDEX(Ingredients!D$11:D$310, MATCH($C1736, Ingredients!$B$11:$B$310, 0)), "")))</f>
        <v/>
      </c>
      <c r="AI1736" s="106" t="str">
        <f>IF($C1736="", "", IF(IFERROR(INDEX(Ingredients!E$11:E$310, MATCH($C1736, Ingredients!$B$11:$B$310, 0)), "")="", "", IFERROR(INDEX(Ingredients!E$11:E$310, MATCH($C1736, Ingredients!$B$11:$B$310, 0)), "")))</f>
        <v/>
      </c>
      <c r="AJ1736" s="108" t="str">
        <f>IF($C1736="", "", IF(IFERROR(INDEX(Ingredients!F$11:F$310, MATCH($C1736, Ingredients!$B$11:$B$310, 0)), "")="", "", IFERROR(INDEX(Ingredients!F$11:F$310, MATCH($C1736, Ingredients!$B$11:$B$310, 0)), "")))</f>
        <v/>
      </c>
      <c r="AK1736" s="106" t="str">
        <f>IF($C1736="", "", IF(IFERROR(INDEX(Ingredients!G$11:G$310, MATCH($C1736, Ingredients!$B$11:$B$310, 0)), "")="", "", IFERROR(INDEX(Ingredients!G$11:G$310, MATCH($C1736, Ingredients!$B$11:$B$310, 0)), "")))</f>
        <v/>
      </c>
      <c r="AL1736" s="79" t="str">
        <f>IF($C1736="", "", IF(IFERROR(INDEX(Ingredients!H$11:H$310, MATCH($C1736, Ingredients!$B$11:$B$310, 0)), "")="", "", IFERROR(INDEX(Ingredients!H$11:H$310, MATCH($C1736, Ingredients!$B$11:$B$310, 0)), "")))</f>
        <v/>
      </c>
      <c r="AN1736" s="83" t="str">
        <f t="shared" si="395"/>
        <v/>
      </c>
      <c r="AP1736" s="114" t="str">
        <f t="shared" si="405"/>
        <v/>
      </c>
      <c r="AR1736" s="117" t="str">
        <f>IF($C1736="", "", IF(IFERROR(INDEX(Ingredients!$AI$11:$AI$310, MATCH($C1736, Ingredients!$B$11:$B$310, 0)), "")="", "", IFERROR(INDEX(Ingredients!$AI$11:$AI$310, MATCH($C1736, Ingredients!$B$11:$B$310, 0)), "")))</f>
        <v/>
      </c>
      <c r="AT1736" s="120" t="str">
        <f t="shared" si="406"/>
        <v/>
      </c>
      <c r="AV1736" s="90" t="str">
        <f t="shared" si="396"/>
        <v/>
      </c>
      <c r="AX1736" s="90" t="str">
        <f>IF($AV1736="", "", COUNTIF($AV$11:$AV$5010, "&lt;"&amp;$AV1736)+1+COUNTIF($AV$11:$AV1736, $AV1736)-1)</f>
        <v/>
      </c>
      <c r="AZ1736" s="111" t="str">
        <f>IF($B1736="", "", SUMIF('Shopping List'!$AV$11:$AV$25, $B1736, 'Shopping List'!$BN$11:$BN$25))</f>
        <v/>
      </c>
      <c r="BB1736" s="117" t="str">
        <f t="shared" si="407"/>
        <v/>
      </c>
    </row>
    <row r="1737" spans="1:54" x14ac:dyDescent="0.25">
      <c r="A1737" s="4"/>
      <c r="B1737" s="37"/>
      <c r="C1737" s="124"/>
      <c r="D1737" s="39"/>
      <c r="E1737" s="125"/>
      <c r="F1737" s="48"/>
      <c r="G1737" s="4"/>
      <c r="H1737" s="4"/>
      <c r="I1737" s="95" t="str">
        <f>IF($C1737="", "", IF(IFERROR(INDEX(Ingredients!$C$11:$C$310, MATCH($C1737, Ingredients!$B$11:$B$310, 0)), "")="", "", IFERROR(INDEX(Ingredients!$C$11:$C$310, MATCH($C1737, Ingredients!$B$11:$B$310, 0)), "")))</f>
        <v/>
      </c>
      <c r="J1737" s="73" t="str">
        <f>IF($B1737="", "", IF(IFERROR(INDEX(Meals!$C$11:$C$260, MATCH($B1737, Meals!$B$11:$B$260, 0)), "")="", "", IFERROR(INDEX(Meals!$C$11:$C$260, MATCH($B1737, Meals!$B$11:$B$260, 0)), "")))</f>
        <v/>
      </c>
      <c r="K1737" s="4"/>
      <c r="L1737" s="72" t="str">
        <f t="shared" si="397"/>
        <v/>
      </c>
      <c r="M1737" s="73" t="str">
        <f t="shared" si="398"/>
        <v/>
      </c>
      <c r="N1737" s="4"/>
      <c r="O1737" s="78" t="str">
        <f t="shared" si="399"/>
        <v/>
      </c>
      <c r="P1737" s="79" t="str">
        <f t="shared" si="400"/>
        <v/>
      </c>
      <c r="Q1737" s="4"/>
      <c r="R1737" s="90" t="str">
        <f t="shared" si="401"/>
        <v/>
      </c>
      <c r="S1737" s="4"/>
      <c r="Y1737" s="18" t="str">
        <f t="shared" si="402"/>
        <v/>
      </c>
      <c r="AA1737" s="18" t="str">
        <f t="shared" si="393"/>
        <v/>
      </c>
      <c r="AB1737" s="18" t="str">
        <f t="shared" si="394"/>
        <v/>
      </c>
      <c r="AC1737" s="18" t="str">
        <f t="shared" si="403"/>
        <v/>
      </c>
      <c r="AD1737" s="18" t="str">
        <f t="shared" si="403"/>
        <v/>
      </c>
      <c r="AE1737" s="18" t="str">
        <f t="shared" si="404"/>
        <v/>
      </c>
      <c r="AG1737" s="95" t="str">
        <f>IF($C1737="", "", IF(IFERROR(INDEX(Ingredients!C$11:C$310, MATCH($C1737, Ingredients!$B$11:$B$310, 0)), "")="", "", IFERROR(INDEX(Ingredients!C$11:C$310, MATCH($C1737, Ingredients!$B$11:$B$310, 0)), "")))</f>
        <v/>
      </c>
      <c r="AH1737" s="105" t="str">
        <f>IF($C1737="", "", IF(IFERROR(INDEX(Ingredients!D$11:D$310, MATCH($C1737, Ingredients!$B$11:$B$310, 0)), "")="", "", IFERROR(INDEX(Ingredients!D$11:D$310, MATCH($C1737, Ingredients!$B$11:$B$310, 0)), "")))</f>
        <v/>
      </c>
      <c r="AI1737" s="106" t="str">
        <f>IF($C1737="", "", IF(IFERROR(INDEX(Ingredients!E$11:E$310, MATCH($C1737, Ingredients!$B$11:$B$310, 0)), "")="", "", IFERROR(INDEX(Ingredients!E$11:E$310, MATCH($C1737, Ingredients!$B$11:$B$310, 0)), "")))</f>
        <v/>
      </c>
      <c r="AJ1737" s="108" t="str">
        <f>IF($C1737="", "", IF(IFERROR(INDEX(Ingredients!F$11:F$310, MATCH($C1737, Ingredients!$B$11:$B$310, 0)), "")="", "", IFERROR(INDEX(Ingredients!F$11:F$310, MATCH($C1737, Ingredients!$B$11:$B$310, 0)), "")))</f>
        <v/>
      </c>
      <c r="AK1737" s="106" t="str">
        <f>IF($C1737="", "", IF(IFERROR(INDEX(Ingredients!G$11:G$310, MATCH($C1737, Ingredients!$B$11:$B$310, 0)), "")="", "", IFERROR(INDEX(Ingredients!G$11:G$310, MATCH($C1737, Ingredients!$B$11:$B$310, 0)), "")))</f>
        <v/>
      </c>
      <c r="AL1737" s="79" t="str">
        <f>IF($C1737="", "", IF(IFERROR(INDEX(Ingredients!H$11:H$310, MATCH($C1737, Ingredients!$B$11:$B$310, 0)), "")="", "", IFERROR(INDEX(Ingredients!H$11:H$310, MATCH($C1737, Ingredients!$B$11:$B$310, 0)), "")))</f>
        <v/>
      </c>
      <c r="AN1737" s="83" t="str">
        <f t="shared" si="395"/>
        <v/>
      </c>
      <c r="AP1737" s="114" t="str">
        <f t="shared" si="405"/>
        <v/>
      </c>
      <c r="AR1737" s="117" t="str">
        <f>IF($C1737="", "", IF(IFERROR(INDEX(Ingredients!$AI$11:$AI$310, MATCH($C1737, Ingredients!$B$11:$B$310, 0)), "")="", "", IFERROR(INDEX(Ingredients!$AI$11:$AI$310, MATCH($C1737, Ingredients!$B$11:$B$310, 0)), "")))</f>
        <v/>
      </c>
      <c r="AT1737" s="120" t="str">
        <f t="shared" si="406"/>
        <v/>
      </c>
      <c r="AV1737" s="90" t="str">
        <f t="shared" si="396"/>
        <v/>
      </c>
      <c r="AX1737" s="90" t="str">
        <f>IF($AV1737="", "", COUNTIF($AV$11:$AV$5010, "&lt;"&amp;$AV1737)+1+COUNTIF($AV$11:$AV1737, $AV1737)-1)</f>
        <v/>
      </c>
      <c r="AZ1737" s="111" t="str">
        <f>IF($B1737="", "", SUMIF('Shopping List'!$AV$11:$AV$25, $B1737, 'Shopping List'!$BN$11:$BN$25))</f>
        <v/>
      </c>
      <c r="BB1737" s="117" t="str">
        <f t="shared" si="407"/>
        <v/>
      </c>
    </row>
    <row r="1738" spans="1:54" x14ac:dyDescent="0.25">
      <c r="A1738" s="4"/>
      <c r="B1738" s="37"/>
      <c r="C1738" s="124"/>
      <c r="D1738" s="39"/>
      <c r="E1738" s="125"/>
      <c r="F1738" s="48"/>
      <c r="G1738" s="4"/>
      <c r="H1738" s="4"/>
      <c r="I1738" s="95" t="str">
        <f>IF($C1738="", "", IF(IFERROR(INDEX(Ingredients!$C$11:$C$310, MATCH($C1738, Ingredients!$B$11:$B$310, 0)), "")="", "", IFERROR(INDEX(Ingredients!$C$11:$C$310, MATCH($C1738, Ingredients!$B$11:$B$310, 0)), "")))</f>
        <v/>
      </c>
      <c r="J1738" s="73" t="str">
        <f>IF($B1738="", "", IF(IFERROR(INDEX(Meals!$C$11:$C$260, MATCH($B1738, Meals!$B$11:$B$260, 0)), "")="", "", IFERROR(INDEX(Meals!$C$11:$C$260, MATCH($B1738, Meals!$B$11:$B$260, 0)), "")))</f>
        <v/>
      </c>
      <c r="K1738" s="4"/>
      <c r="L1738" s="72" t="str">
        <f t="shared" si="397"/>
        <v/>
      </c>
      <c r="M1738" s="73" t="str">
        <f t="shared" si="398"/>
        <v/>
      </c>
      <c r="N1738" s="4"/>
      <c r="O1738" s="78" t="str">
        <f t="shared" si="399"/>
        <v/>
      </c>
      <c r="P1738" s="79" t="str">
        <f t="shared" si="400"/>
        <v/>
      </c>
      <c r="Q1738" s="4"/>
      <c r="R1738" s="90" t="str">
        <f t="shared" si="401"/>
        <v/>
      </c>
      <c r="S1738" s="4"/>
      <c r="Y1738" s="18" t="str">
        <f t="shared" si="402"/>
        <v/>
      </c>
      <c r="AA1738" s="18" t="str">
        <f t="shared" si="393"/>
        <v/>
      </c>
      <c r="AB1738" s="18" t="str">
        <f t="shared" si="394"/>
        <v/>
      </c>
      <c r="AC1738" s="18" t="str">
        <f t="shared" si="403"/>
        <v/>
      </c>
      <c r="AD1738" s="18" t="str">
        <f t="shared" si="403"/>
        <v/>
      </c>
      <c r="AE1738" s="18" t="str">
        <f t="shared" si="404"/>
        <v/>
      </c>
      <c r="AG1738" s="95" t="str">
        <f>IF($C1738="", "", IF(IFERROR(INDEX(Ingredients!C$11:C$310, MATCH($C1738, Ingredients!$B$11:$B$310, 0)), "")="", "", IFERROR(INDEX(Ingredients!C$11:C$310, MATCH($C1738, Ingredients!$B$11:$B$310, 0)), "")))</f>
        <v/>
      </c>
      <c r="AH1738" s="105" t="str">
        <f>IF($C1738="", "", IF(IFERROR(INDEX(Ingredients!D$11:D$310, MATCH($C1738, Ingredients!$B$11:$B$310, 0)), "")="", "", IFERROR(INDEX(Ingredients!D$11:D$310, MATCH($C1738, Ingredients!$B$11:$B$310, 0)), "")))</f>
        <v/>
      </c>
      <c r="AI1738" s="106" t="str">
        <f>IF($C1738="", "", IF(IFERROR(INDEX(Ingredients!E$11:E$310, MATCH($C1738, Ingredients!$B$11:$B$310, 0)), "")="", "", IFERROR(INDEX(Ingredients!E$11:E$310, MATCH($C1738, Ingredients!$B$11:$B$310, 0)), "")))</f>
        <v/>
      </c>
      <c r="AJ1738" s="108" t="str">
        <f>IF($C1738="", "", IF(IFERROR(INDEX(Ingredients!F$11:F$310, MATCH($C1738, Ingredients!$B$11:$B$310, 0)), "")="", "", IFERROR(INDEX(Ingredients!F$11:F$310, MATCH($C1738, Ingredients!$B$11:$B$310, 0)), "")))</f>
        <v/>
      </c>
      <c r="AK1738" s="106" t="str">
        <f>IF($C1738="", "", IF(IFERROR(INDEX(Ingredients!G$11:G$310, MATCH($C1738, Ingredients!$B$11:$B$310, 0)), "")="", "", IFERROR(INDEX(Ingredients!G$11:G$310, MATCH($C1738, Ingredients!$B$11:$B$310, 0)), "")))</f>
        <v/>
      </c>
      <c r="AL1738" s="79" t="str">
        <f>IF($C1738="", "", IF(IFERROR(INDEX(Ingredients!H$11:H$310, MATCH($C1738, Ingredients!$B$11:$B$310, 0)), "")="", "", IFERROR(INDEX(Ingredients!H$11:H$310, MATCH($C1738, Ingredients!$B$11:$B$310, 0)), "")))</f>
        <v/>
      </c>
      <c r="AN1738" s="83" t="str">
        <f t="shared" si="395"/>
        <v/>
      </c>
      <c r="AP1738" s="114" t="str">
        <f t="shared" si="405"/>
        <v/>
      </c>
      <c r="AR1738" s="117" t="str">
        <f>IF($C1738="", "", IF(IFERROR(INDEX(Ingredients!$AI$11:$AI$310, MATCH($C1738, Ingredients!$B$11:$B$310, 0)), "")="", "", IFERROR(INDEX(Ingredients!$AI$11:$AI$310, MATCH($C1738, Ingredients!$B$11:$B$310, 0)), "")))</f>
        <v/>
      </c>
      <c r="AT1738" s="120" t="str">
        <f t="shared" si="406"/>
        <v/>
      </c>
      <c r="AV1738" s="90" t="str">
        <f t="shared" si="396"/>
        <v/>
      </c>
      <c r="AX1738" s="90" t="str">
        <f>IF($AV1738="", "", COUNTIF($AV$11:$AV$5010, "&lt;"&amp;$AV1738)+1+COUNTIF($AV$11:$AV1738, $AV1738)-1)</f>
        <v/>
      </c>
      <c r="AZ1738" s="111" t="str">
        <f>IF($B1738="", "", SUMIF('Shopping List'!$AV$11:$AV$25, $B1738, 'Shopping List'!$BN$11:$BN$25))</f>
        <v/>
      </c>
      <c r="BB1738" s="117" t="str">
        <f t="shared" si="407"/>
        <v/>
      </c>
    </row>
    <row r="1739" spans="1:54" x14ac:dyDescent="0.25">
      <c r="A1739" s="4"/>
      <c r="B1739" s="37"/>
      <c r="C1739" s="124"/>
      <c r="D1739" s="39"/>
      <c r="E1739" s="125"/>
      <c r="F1739" s="48"/>
      <c r="G1739" s="4"/>
      <c r="H1739" s="4"/>
      <c r="I1739" s="95" t="str">
        <f>IF($C1739="", "", IF(IFERROR(INDEX(Ingredients!$C$11:$C$310, MATCH($C1739, Ingredients!$B$11:$B$310, 0)), "")="", "", IFERROR(INDEX(Ingredients!$C$11:$C$310, MATCH($C1739, Ingredients!$B$11:$B$310, 0)), "")))</f>
        <v/>
      </c>
      <c r="J1739" s="73" t="str">
        <f>IF($B1739="", "", IF(IFERROR(INDEX(Meals!$C$11:$C$260, MATCH($B1739, Meals!$B$11:$B$260, 0)), "")="", "", IFERROR(INDEX(Meals!$C$11:$C$260, MATCH($B1739, Meals!$B$11:$B$260, 0)), "")))</f>
        <v/>
      </c>
      <c r="K1739" s="4"/>
      <c r="L1739" s="72" t="str">
        <f t="shared" si="397"/>
        <v/>
      </c>
      <c r="M1739" s="73" t="str">
        <f t="shared" si="398"/>
        <v/>
      </c>
      <c r="N1739" s="4"/>
      <c r="O1739" s="78" t="str">
        <f t="shared" si="399"/>
        <v/>
      </c>
      <c r="P1739" s="79" t="str">
        <f t="shared" si="400"/>
        <v/>
      </c>
      <c r="Q1739" s="4"/>
      <c r="R1739" s="90" t="str">
        <f t="shared" si="401"/>
        <v/>
      </c>
      <c r="S1739" s="4"/>
      <c r="Y1739" s="18" t="str">
        <f t="shared" si="402"/>
        <v/>
      </c>
      <c r="AA1739" s="18" t="str">
        <f t="shared" ref="AA1739:AA1802" si="408">IF($Y1739="", "", IF(AND(AA$5="X", B1739=""), $Y$6, IF(AND(NOT(B1739=""), COUNTIF(V$11:V$260, B1739)=0), $Y$7, "")))</f>
        <v/>
      </c>
      <c r="AB1739" s="18" t="str">
        <f t="shared" ref="AB1739:AB1802" si="409">IF($Y1739="", "", IF(AND(AB$5="X", C1739=""), $Y$6, IF(AND(NOT(C1739=""), COUNTIF(W$11:W$310, C1739)=0), $Y$7, "")))</f>
        <v/>
      </c>
      <c r="AC1739" s="18" t="str">
        <f t="shared" si="403"/>
        <v/>
      </c>
      <c r="AD1739" s="18" t="str">
        <f t="shared" si="403"/>
        <v/>
      </c>
      <c r="AE1739" s="18" t="str">
        <f t="shared" si="404"/>
        <v/>
      </c>
      <c r="AG1739" s="95" t="str">
        <f>IF($C1739="", "", IF(IFERROR(INDEX(Ingredients!C$11:C$310, MATCH($C1739, Ingredients!$B$11:$B$310, 0)), "")="", "", IFERROR(INDEX(Ingredients!C$11:C$310, MATCH($C1739, Ingredients!$B$11:$B$310, 0)), "")))</f>
        <v/>
      </c>
      <c r="AH1739" s="105" t="str">
        <f>IF($C1739="", "", IF(IFERROR(INDEX(Ingredients!D$11:D$310, MATCH($C1739, Ingredients!$B$11:$B$310, 0)), "")="", "", IFERROR(INDEX(Ingredients!D$11:D$310, MATCH($C1739, Ingredients!$B$11:$B$310, 0)), "")))</f>
        <v/>
      </c>
      <c r="AI1739" s="106" t="str">
        <f>IF($C1739="", "", IF(IFERROR(INDEX(Ingredients!E$11:E$310, MATCH($C1739, Ingredients!$B$11:$B$310, 0)), "")="", "", IFERROR(INDEX(Ingredients!E$11:E$310, MATCH($C1739, Ingredients!$B$11:$B$310, 0)), "")))</f>
        <v/>
      </c>
      <c r="AJ1739" s="108" t="str">
        <f>IF($C1739="", "", IF(IFERROR(INDEX(Ingredients!F$11:F$310, MATCH($C1739, Ingredients!$B$11:$B$310, 0)), "")="", "", IFERROR(INDEX(Ingredients!F$11:F$310, MATCH($C1739, Ingredients!$B$11:$B$310, 0)), "")))</f>
        <v/>
      </c>
      <c r="AK1739" s="106" t="str">
        <f>IF($C1739="", "", IF(IFERROR(INDEX(Ingredients!G$11:G$310, MATCH($C1739, Ingredients!$B$11:$B$310, 0)), "")="", "", IFERROR(INDEX(Ingredients!G$11:G$310, MATCH($C1739, Ingredients!$B$11:$B$310, 0)), "")))</f>
        <v/>
      </c>
      <c r="AL1739" s="79" t="str">
        <f>IF($C1739="", "", IF(IFERROR(INDEX(Ingredients!H$11:H$310, MATCH($C1739, Ingredients!$B$11:$B$310, 0)), "")="", "", IFERROR(INDEX(Ingredients!H$11:H$310, MATCH($C1739, Ingredients!$B$11:$B$310, 0)), "")))</f>
        <v/>
      </c>
      <c r="AN1739" s="83" t="str">
        <f t="shared" ref="AN1739:AN1802" si="410">IF($D1739="", "", IFERROR(IF($AK1739=$AI1739, $AJ1739/$AH1739, $AJ1739), ""))</f>
        <v/>
      </c>
      <c r="AP1739" s="114" t="str">
        <f t="shared" si="405"/>
        <v/>
      </c>
      <c r="AR1739" s="117" t="str">
        <f>IF($C1739="", "", IF(IFERROR(INDEX(Ingredients!$AI$11:$AI$310, MATCH($C1739, Ingredients!$B$11:$B$310, 0)), "")="", "", IFERROR(INDEX(Ingredients!$AI$11:$AI$310, MATCH($C1739, Ingredients!$B$11:$B$310, 0)), "")))</f>
        <v/>
      </c>
      <c r="AT1739" s="120" t="str">
        <f t="shared" si="406"/>
        <v/>
      </c>
      <c r="AV1739" s="90" t="str">
        <f t="shared" ref="AV1739:AV1802" si="411">IF($AT$8="", "", IF($B1739=$AT$8, $E1739, ""))</f>
        <v/>
      </c>
      <c r="AX1739" s="90" t="str">
        <f>IF($AV1739="", "", COUNTIF($AV$11:$AV$5010, "&lt;"&amp;$AV1739)+1+COUNTIF($AV$11:$AV1739, $AV1739)-1)</f>
        <v/>
      </c>
      <c r="AZ1739" s="111" t="str">
        <f>IF($B1739="", "", SUMIF('Shopping List'!$AV$11:$AV$25, $B1739, 'Shopping List'!$BN$11:$BN$25))</f>
        <v/>
      </c>
      <c r="BB1739" s="117" t="str">
        <f t="shared" si="407"/>
        <v/>
      </c>
    </row>
    <row r="1740" spans="1:54" x14ac:dyDescent="0.25">
      <c r="A1740" s="4"/>
      <c r="B1740" s="37"/>
      <c r="C1740" s="124"/>
      <c r="D1740" s="39"/>
      <c r="E1740" s="125"/>
      <c r="F1740" s="48"/>
      <c r="G1740" s="4"/>
      <c r="H1740" s="4"/>
      <c r="I1740" s="95" t="str">
        <f>IF($C1740="", "", IF(IFERROR(INDEX(Ingredients!$C$11:$C$310, MATCH($C1740, Ingredients!$B$11:$B$310, 0)), "")="", "", IFERROR(INDEX(Ingredients!$C$11:$C$310, MATCH($C1740, Ingredients!$B$11:$B$310, 0)), "")))</f>
        <v/>
      </c>
      <c r="J1740" s="73" t="str">
        <f>IF($B1740="", "", IF(IFERROR(INDEX(Meals!$C$11:$C$260, MATCH($B1740, Meals!$B$11:$B$260, 0)), "")="", "", IFERROR(INDEX(Meals!$C$11:$C$260, MATCH($B1740, Meals!$B$11:$B$260, 0)), "")))</f>
        <v/>
      </c>
      <c r="K1740" s="4"/>
      <c r="L1740" s="72" t="str">
        <f t="shared" ref="L1740:L1803" si="412">IF($D1740="", "", IFERROR(ROUND($AN1740*$D1740, 0), ""))</f>
        <v/>
      </c>
      <c r="M1740" s="73" t="str">
        <f t="shared" ref="M1740:M1803" si="413">IFERROR(ROUND($L1740/$J1740, 0), "")</f>
        <v/>
      </c>
      <c r="N1740" s="4"/>
      <c r="O1740" s="78" t="str">
        <f t="shared" ref="O1740:O1803" si="414">IF($D1740="", "", IFERROR(ROUND($AP1740*$D1740, 2), ""))</f>
        <v/>
      </c>
      <c r="P1740" s="79" t="str">
        <f t="shared" ref="P1740:P1803" si="415">IFERROR(ROUND($O1740/$J1740, 2), "")</f>
        <v/>
      </c>
      <c r="Q1740" s="4"/>
      <c r="R1740" s="90" t="str">
        <f t="shared" ref="R1740:R1803" si="416">IF(OR($D1740="", $AR1740=""), "", IF($AR1740&gt;=$D1740, $V$3, $V$4))</f>
        <v/>
      </c>
      <c r="S1740" s="4"/>
      <c r="Y1740" s="18" t="str">
        <f t="shared" ref="Y1740:Y1803" si="417">IF(COUNTIF($B1740:$F1740, "")=5, "", "X")</f>
        <v/>
      </c>
      <c r="AA1740" s="18" t="str">
        <f t="shared" si="408"/>
        <v/>
      </c>
      <c r="AB1740" s="18" t="str">
        <f t="shared" si="409"/>
        <v/>
      </c>
      <c r="AC1740" s="18" t="str">
        <f t="shared" ref="AC1740:AD1803" si="418">IF($Y1740="", "", IF(AND(AC$5="X", D1740=""), $Y$6, IF(AND(NOT(D1740=""), ISNUMBER(D1740)=FALSE), $Y$7, "")))</f>
        <v/>
      </c>
      <c r="AD1740" s="18" t="str">
        <f t="shared" si="418"/>
        <v/>
      </c>
      <c r="AE1740" s="18" t="str">
        <f t="shared" ref="AE1740:AE1803" si="419">IF($Y1740="", "", IF(AND(AE$5="X", F1740=""), $Y$6, ""))</f>
        <v/>
      </c>
      <c r="AG1740" s="95" t="str">
        <f>IF($C1740="", "", IF(IFERROR(INDEX(Ingredients!C$11:C$310, MATCH($C1740, Ingredients!$B$11:$B$310, 0)), "")="", "", IFERROR(INDEX(Ingredients!C$11:C$310, MATCH($C1740, Ingredients!$B$11:$B$310, 0)), "")))</f>
        <v/>
      </c>
      <c r="AH1740" s="105" t="str">
        <f>IF($C1740="", "", IF(IFERROR(INDEX(Ingredients!D$11:D$310, MATCH($C1740, Ingredients!$B$11:$B$310, 0)), "")="", "", IFERROR(INDEX(Ingredients!D$11:D$310, MATCH($C1740, Ingredients!$B$11:$B$310, 0)), "")))</f>
        <v/>
      </c>
      <c r="AI1740" s="106" t="str">
        <f>IF($C1740="", "", IF(IFERROR(INDEX(Ingredients!E$11:E$310, MATCH($C1740, Ingredients!$B$11:$B$310, 0)), "")="", "", IFERROR(INDEX(Ingredients!E$11:E$310, MATCH($C1740, Ingredients!$B$11:$B$310, 0)), "")))</f>
        <v/>
      </c>
      <c r="AJ1740" s="108" t="str">
        <f>IF($C1740="", "", IF(IFERROR(INDEX(Ingredients!F$11:F$310, MATCH($C1740, Ingredients!$B$11:$B$310, 0)), "")="", "", IFERROR(INDEX(Ingredients!F$11:F$310, MATCH($C1740, Ingredients!$B$11:$B$310, 0)), "")))</f>
        <v/>
      </c>
      <c r="AK1740" s="106" t="str">
        <f>IF($C1740="", "", IF(IFERROR(INDEX(Ingredients!G$11:G$310, MATCH($C1740, Ingredients!$B$11:$B$310, 0)), "")="", "", IFERROR(INDEX(Ingredients!G$11:G$310, MATCH($C1740, Ingredients!$B$11:$B$310, 0)), "")))</f>
        <v/>
      </c>
      <c r="AL1740" s="79" t="str">
        <f>IF($C1740="", "", IF(IFERROR(INDEX(Ingredients!H$11:H$310, MATCH($C1740, Ingredients!$B$11:$B$310, 0)), "")="", "", IFERROR(INDEX(Ingredients!H$11:H$310, MATCH($C1740, Ingredients!$B$11:$B$310, 0)), "")))</f>
        <v/>
      </c>
      <c r="AN1740" s="83" t="str">
        <f t="shared" si="410"/>
        <v/>
      </c>
      <c r="AP1740" s="114" t="str">
        <f t="shared" ref="AP1740:AP1803" si="420">IF($D1740="", "", IFERROR(IF($AK1740=$AI1740, $AL1740/$AH1740, $AL1740), ""))</f>
        <v/>
      </c>
      <c r="AR1740" s="117" t="str">
        <f>IF($C1740="", "", IF(IFERROR(INDEX(Ingredients!$AI$11:$AI$310, MATCH($C1740, Ingredients!$B$11:$B$310, 0)), "")="", "", IFERROR(INDEX(Ingredients!$AI$11:$AI$310, MATCH($C1740, Ingredients!$B$11:$B$310, 0)), "")))</f>
        <v/>
      </c>
      <c r="AT1740" s="120" t="str">
        <f t="shared" ref="AT1740:AT1803" si="421">IF(OR($B1740="", $R1740=""), "", CONCATENATE($B1740, " - ", $R1740))</f>
        <v/>
      </c>
      <c r="AV1740" s="90" t="str">
        <f t="shared" si="411"/>
        <v/>
      </c>
      <c r="AX1740" s="90" t="str">
        <f>IF($AV1740="", "", COUNTIF($AV$11:$AV$5010, "&lt;"&amp;$AV1740)+1+COUNTIF($AV$11:$AV1740, $AV1740)-1)</f>
        <v/>
      </c>
      <c r="AZ1740" s="111" t="str">
        <f>IF($B1740="", "", SUMIF('Shopping List'!$AV$11:$AV$25, $B1740, 'Shopping List'!$BN$11:$BN$25))</f>
        <v/>
      </c>
      <c r="BB1740" s="117" t="str">
        <f t="shared" ref="BB1740:BB1803" si="422">IF(OR($AZ1740="", $AZ1740=0), "", IFERROR($D1740*$AZ1740, ""))</f>
        <v/>
      </c>
    </row>
    <row r="1741" spans="1:54" x14ac:dyDescent="0.25">
      <c r="A1741" s="4"/>
      <c r="B1741" s="37"/>
      <c r="C1741" s="124"/>
      <c r="D1741" s="39"/>
      <c r="E1741" s="125"/>
      <c r="F1741" s="48"/>
      <c r="G1741" s="4"/>
      <c r="H1741" s="4"/>
      <c r="I1741" s="95" t="str">
        <f>IF($C1741="", "", IF(IFERROR(INDEX(Ingredients!$C$11:$C$310, MATCH($C1741, Ingredients!$B$11:$B$310, 0)), "")="", "", IFERROR(INDEX(Ingredients!$C$11:$C$310, MATCH($C1741, Ingredients!$B$11:$B$310, 0)), "")))</f>
        <v/>
      </c>
      <c r="J1741" s="73" t="str">
        <f>IF($B1741="", "", IF(IFERROR(INDEX(Meals!$C$11:$C$260, MATCH($B1741, Meals!$B$11:$B$260, 0)), "")="", "", IFERROR(INDEX(Meals!$C$11:$C$260, MATCH($B1741, Meals!$B$11:$B$260, 0)), "")))</f>
        <v/>
      </c>
      <c r="K1741" s="4"/>
      <c r="L1741" s="72" t="str">
        <f t="shared" si="412"/>
        <v/>
      </c>
      <c r="M1741" s="73" t="str">
        <f t="shared" si="413"/>
        <v/>
      </c>
      <c r="N1741" s="4"/>
      <c r="O1741" s="78" t="str">
        <f t="shared" si="414"/>
        <v/>
      </c>
      <c r="P1741" s="79" t="str">
        <f t="shared" si="415"/>
        <v/>
      </c>
      <c r="Q1741" s="4"/>
      <c r="R1741" s="90" t="str">
        <f t="shared" si="416"/>
        <v/>
      </c>
      <c r="S1741" s="4"/>
      <c r="Y1741" s="18" t="str">
        <f t="shared" si="417"/>
        <v/>
      </c>
      <c r="AA1741" s="18" t="str">
        <f t="shared" si="408"/>
        <v/>
      </c>
      <c r="AB1741" s="18" t="str">
        <f t="shared" si="409"/>
        <v/>
      </c>
      <c r="AC1741" s="18" t="str">
        <f t="shared" si="418"/>
        <v/>
      </c>
      <c r="AD1741" s="18" t="str">
        <f t="shared" si="418"/>
        <v/>
      </c>
      <c r="AE1741" s="18" t="str">
        <f t="shared" si="419"/>
        <v/>
      </c>
      <c r="AG1741" s="95" t="str">
        <f>IF($C1741="", "", IF(IFERROR(INDEX(Ingredients!C$11:C$310, MATCH($C1741, Ingredients!$B$11:$B$310, 0)), "")="", "", IFERROR(INDEX(Ingredients!C$11:C$310, MATCH($C1741, Ingredients!$B$11:$B$310, 0)), "")))</f>
        <v/>
      </c>
      <c r="AH1741" s="105" t="str">
        <f>IF($C1741="", "", IF(IFERROR(INDEX(Ingredients!D$11:D$310, MATCH($C1741, Ingredients!$B$11:$B$310, 0)), "")="", "", IFERROR(INDEX(Ingredients!D$11:D$310, MATCH($C1741, Ingredients!$B$11:$B$310, 0)), "")))</f>
        <v/>
      </c>
      <c r="AI1741" s="106" t="str">
        <f>IF($C1741="", "", IF(IFERROR(INDEX(Ingredients!E$11:E$310, MATCH($C1741, Ingredients!$B$11:$B$310, 0)), "")="", "", IFERROR(INDEX(Ingredients!E$11:E$310, MATCH($C1741, Ingredients!$B$11:$B$310, 0)), "")))</f>
        <v/>
      </c>
      <c r="AJ1741" s="108" t="str">
        <f>IF($C1741="", "", IF(IFERROR(INDEX(Ingredients!F$11:F$310, MATCH($C1741, Ingredients!$B$11:$B$310, 0)), "")="", "", IFERROR(INDEX(Ingredients!F$11:F$310, MATCH($C1741, Ingredients!$B$11:$B$310, 0)), "")))</f>
        <v/>
      </c>
      <c r="AK1741" s="106" t="str">
        <f>IF($C1741="", "", IF(IFERROR(INDEX(Ingredients!G$11:G$310, MATCH($C1741, Ingredients!$B$11:$B$310, 0)), "")="", "", IFERROR(INDEX(Ingredients!G$11:G$310, MATCH($C1741, Ingredients!$B$11:$B$310, 0)), "")))</f>
        <v/>
      </c>
      <c r="AL1741" s="79" t="str">
        <f>IF($C1741="", "", IF(IFERROR(INDEX(Ingredients!H$11:H$310, MATCH($C1741, Ingredients!$B$11:$B$310, 0)), "")="", "", IFERROR(INDEX(Ingredients!H$11:H$310, MATCH($C1741, Ingredients!$B$11:$B$310, 0)), "")))</f>
        <v/>
      </c>
      <c r="AN1741" s="83" t="str">
        <f t="shared" si="410"/>
        <v/>
      </c>
      <c r="AP1741" s="114" t="str">
        <f t="shared" si="420"/>
        <v/>
      </c>
      <c r="AR1741" s="117" t="str">
        <f>IF($C1741="", "", IF(IFERROR(INDEX(Ingredients!$AI$11:$AI$310, MATCH($C1741, Ingredients!$B$11:$B$310, 0)), "")="", "", IFERROR(INDEX(Ingredients!$AI$11:$AI$310, MATCH($C1741, Ingredients!$B$11:$B$310, 0)), "")))</f>
        <v/>
      </c>
      <c r="AT1741" s="120" t="str">
        <f t="shared" si="421"/>
        <v/>
      </c>
      <c r="AV1741" s="90" t="str">
        <f t="shared" si="411"/>
        <v/>
      </c>
      <c r="AX1741" s="90" t="str">
        <f>IF($AV1741="", "", COUNTIF($AV$11:$AV$5010, "&lt;"&amp;$AV1741)+1+COUNTIF($AV$11:$AV1741, $AV1741)-1)</f>
        <v/>
      </c>
      <c r="AZ1741" s="111" t="str">
        <f>IF($B1741="", "", SUMIF('Shopping List'!$AV$11:$AV$25, $B1741, 'Shopping List'!$BN$11:$BN$25))</f>
        <v/>
      </c>
      <c r="BB1741" s="117" t="str">
        <f t="shared" si="422"/>
        <v/>
      </c>
    </row>
    <row r="1742" spans="1:54" x14ac:dyDescent="0.25">
      <c r="A1742" s="4"/>
      <c r="B1742" s="37"/>
      <c r="C1742" s="124"/>
      <c r="D1742" s="39"/>
      <c r="E1742" s="125"/>
      <c r="F1742" s="48"/>
      <c r="G1742" s="4"/>
      <c r="H1742" s="4"/>
      <c r="I1742" s="95" t="str">
        <f>IF($C1742="", "", IF(IFERROR(INDEX(Ingredients!$C$11:$C$310, MATCH($C1742, Ingredients!$B$11:$B$310, 0)), "")="", "", IFERROR(INDEX(Ingredients!$C$11:$C$310, MATCH($C1742, Ingredients!$B$11:$B$310, 0)), "")))</f>
        <v/>
      </c>
      <c r="J1742" s="73" t="str">
        <f>IF($B1742="", "", IF(IFERROR(INDEX(Meals!$C$11:$C$260, MATCH($B1742, Meals!$B$11:$B$260, 0)), "")="", "", IFERROR(INDEX(Meals!$C$11:$C$260, MATCH($B1742, Meals!$B$11:$B$260, 0)), "")))</f>
        <v/>
      </c>
      <c r="K1742" s="4"/>
      <c r="L1742" s="72" t="str">
        <f t="shared" si="412"/>
        <v/>
      </c>
      <c r="M1742" s="73" t="str">
        <f t="shared" si="413"/>
        <v/>
      </c>
      <c r="N1742" s="4"/>
      <c r="O1742" s="78" t="str">
        <f t="shared" si="414"/>
        <v/>
      </c>
      <c r="P1742" s="79" t="str">
        <f t="shared" si="415"/>
        <v/>
      </c>
      <c r="Q1742" s="4"/>
      <c r="R1742" s="90" t="str">
        <f t="shared" si="416"/>
        <v/>
      </c>
      <c r="S1742" s="4"/>
      <c r="Y1742" s="18" t="str">
        <f t="shared" si="417"/>
        <v/>
      </c>
      <c r="AA1742" s="18" t="str">
        <f t="shared" si="408"/>
        <v/>
      </c>
      <c r="AB1742" s="18" t="str">
        <f t="shared" si="409"/>
        <v/>
      </c>
      <c r="AC1742" s="18" t="str">
        <f t="shared" si="418"/>
        <v/>
      </c>
      <c r="AD1742" s="18" t="str">
        <f t="shared" si="418"/>
        <v/>
      </c>
      <c r="AE1742" s="18" t="str">
        <f t="shared" si="419"/>
        <v/>
      </c>
      <c r="AG1742" s="95" t="str">
        <f>IF($C1742="", "", IF(IFERROR(INDEX(Ingredients!C$11:C$310, MATCH($C1742, Ingredients!$B$11:$B$310, 0)), "")="", "", IFERROR(INDEX(Ingredients!C$11:C$310, MATCH($C1742, Ingredients!$B$11:$B$310, 0)), "")))</f>
        <v/>
      </c>
      <c r="AH1742" s="105" t="str">
        <f>IF($C1742="", "", IF(IFERROR(INDEX(Ingredients!D$11:D$310, MATCH($C1742, Ingredients!$B$11:$B$310, 0)), "")="", "", IFERROR(INDEX(Ingredients!D$11:D$310, MATCH($C1742, Ingredients!$B$11:$B$310, 0)), "")))</f>
        <v/>
      </c>
      <c r="AI1742" s="106" t="str">
        <f>IF($C1742="", "", IF(IFERROR(INDEX(Ingredients!E$11:E$310, MATCH($C1742, Ingredients!$B$11:$B$310, 0)), "")="", "", IFERROR(INDEX(Ingredients!E$11:E$310, MATCH($C1742, Ingredients!$B$11:$B$310, 0)), "")))</f>
        <v/>
      </c>
      <c r="AJ1742" s="108" t="str">
        <f>IF($C1742="", "", IF(IFERROR(INDEX(Ingredients!F$11:F$310, MATCH($C1742, Ingredients!$B$11:$B$310, 0)), "")="", "", IFERROR(INDEX(Ingredients!F$11:F$310, MATCH($C1742, Ingredients!$B$11:$B$310, 0)), "")))</f>
        <v/>
      </c>
      <c r="AK1742" s="106" t="str">
        <f>IF($C1742="", "", IF(IFERROR(INDEX(Ingredients!G$11:G$310, MATCH($C1742, Ingredients!$B$11:$B$310, 0)), "")="", "", IFERROR(INDEX(Ingredients!G$11:G$310, MATCH($C1742, Ingredients!$B$11:$B$310, 0)), "")))</f>
        <v/>
      </c>
      <c r="AL1742" s="79" t="str">
        <f>IF($C1742="", "", IF(IFERROR(INDEX(Ingredients!H$11:H$310, MATCH($C1742, Ingredients!$B$11:$B$310, 0)), "")="", "", IFERROR(INDEX(Ingredients!H$11:H$310, MATCH($C1742, Ingredients!$B$11:$B$310, 0)), "")))</f>
        <v/>
      </c>
      <c r="AN1742" s="83" t="str">
        <f t="shared" si="410"/>
        <v/>
      </c>
      <c r="AP1742" s="114" t="str">
        <f t="shared" si="420"/>
        <v/>
      </c>
      <c r="AR1742" s="117" t="str">
        <f>IF($C1742="", "", IF(IFERROR(INDEX(Ingredients!$AI$11:$AI$310, MATCH($C1742, Ingredients!$B$11:$B$310, 0)), "")="", "", IFERROR(INDEX(Ingredients!$AI$11:$AI$310, MATCH($C1742, Ingredients!$B$11:$B$310, 0)), "")))</f>
        <v/>
      </c>
      <c r="AT1742" s="120" t="str">
        <f t="shared" si="421"/>
        <v/>
      </c>
      <c r="AV1742" s="90" t="str">
        <f t="shared" si="411"/>
        <v/>
      </c>
      <c r="AX1742" s="90" t="str">
        <f>IF($AV1742="", "", COUNTIF($AV$11:$AV$5010, "&lt;"&amp;$AV1742)+1+COUNTIF($AV$11:$AV1742, $AV1742)-1)</f>
        <v/>
      </c>
      <c r="AZ1742" s="111" t="str">
        <f>IF($B1742="", "", SUMIF('Shopping List'!$AV$11:$AV$25, $B1742, 'Shopping List'!$BN$11:$BN$25))</f>
        <v/>
      </c>
      <c r="BB1742" s="117" t="str">
        <f t="shared" si="422"/>
        <v/>
      </c>
    </row>
    <row r="1743" spans="1:54" x14ac:dyDescent="0.25">
      <c r="A1743" s="4"/>
      <c r="B1743" s="37"/>
      <c r="C1743" s="124"/>
      <c r="D1743" s="39"/>
      <c r="E1743" s="125"/>
      <c r="F1743" s="48"/>
      <c r="G1743" s="4"/>
      <c r="H1743" s="4"/>
      <c r="I1743" s="95" t="str">
        <f>IF($C1743="", "", IF(IFERROR(INDEX(Ingredients!$C$11:$C$310, MATCH($C1743, Ingredients!$B$11:$B$310, 0)), "")="", "", IFERROR(INDEX(Ingredients!$C$11:$C$310, MATCH($C1743, Ingredients!$B$11:$B$310, 0)), "")))</f>
        <v/>
      </c>
      <c r="J1743" s="73" t="str">
        <f>IF($B1743="", "", IF(IFERROR(INDEX(Meals!$C$11:$C$260, MATCH($B1743, Meals!$B$11:$B$260, 0)), "")="", "", IFERROR(INDEX(Meals!$C$11:$C$260, MATCH($B1743, Meals!$B$11:$B$260, 0)), "")))</f>
        <v/>
      </c>
      <c r="K1743" s="4"/>
      <c r="L1743" s="72" t="str">
        <f t="shared" si="412"/>
        <v/>
      </c>
      <c r="M1743" s="73" t="str">
        <f t="shared" si="413"/>
        <v/>
      </c>
      <c r="N1743" s="4"/>
      <c r="O1743" s="78" t="str">
        <f t="shared" si="414"/>
        <v/>
      </c>
      <c r="P1743" s="79" t="str">
        <f t="shared" si="415"/>
        <v/>
      </c>
      <c r="Q1743" s="4"/>
      <c r="R1743" s="90" t="str">
        <f t="shared" si="416"/>
        <v/>
      </c>
      <c r="S1743" s="4"/>
      <c r="Y1743" s="18" t="str">
        <f t="shared" si="417"/>
        <v/>
      </c>
      <c r="AA1743" s="18" t="str">
        <f t="shared" si="408"/>
        <v/>
      </c>
      <c r="AB1743" s="18" t="str">
        <f t="shared" si="409"/>
        <v/>
      </c>
      <c r="AC1743" s="18" t="str">
        <f t="shared" si="418"/>
        <v/>
      </c>
      <c r="AD1743" s="18" t="str">
        <f t="shared" si="418"/>
        <v/>
      </c>
      <c r="AE1743" s="18" t="str">
        <f t="shared" si="419"/>
        <v/>
      </c>
      <c r="AG1743" s="95" t="str">
        <f>IF($C1743="", "", IF(IFERROR(INDEX(Ingredients!C$11:C$310, MATCH($C1743, Ingredients!$B$11:$B$310, 0)), "")="", "", IFERROR(INDEX(Ingredients!C$11:C$310, MATCH($C1743, Ingredients!$B$11:$B$310, 0)), "")))</f>
        <v/>
      </c>
      <c r="AH1743" s="105" t="str">
        <f>IF($C1743="", "", IF(IFERROR(INDEX(Ingredients!D$11:D$310, MATCH($C1743, Ingredients!$B$11:$B$310, 0)), "")="", "", IFERROR(INDEX(Ingredients!D$11:D$310, MATCH($C1743, Ingredients!$B$11:$B$310, 0)), "")))</f>
        <v/>
      </c>
      <c r="AI1743" s="106" t="str">
        <f>IF($C1743="", "", IF(IFERROR(INDEX(Ingredients!E$11:E$310, MATCH($C1743, Ingredients!$B$11:$B$310, 0)), "")="", "", IFERROR(INDEX(Ingredients!E$11:E$310, MATCH($C1743, Ingredients!$B$11:$B$310, 0)), "")))</f>
        <v/>
      </c>
      <c r="AJ1743" s="108" t="str">
        <f>IF($C1743="", "", IF(IFERROR(INDEX(Ingredients!F$11:F$310, MATCH($C1743, Ingredients!$B$11:$B$310, 0)), "")="", "", IFERROR(INDEX(Ingredients!F$11:F$310, MATCH($C1743, Ingredients!$B$11:$B$310, 0)), "")))</f>
        <v/>
      </c>
      <c r="AK1743" s="106" t="str">
        <f>IF($C1743="", "", IF(IFERROR(INDEX(Ingredients!G$11:G$310, MATCH($C1743, Ingredients!$B$11:$B$310, 0)), "")="", "", IFERROR(INDEX(Ingredients!G$11:G$310, MATCH($C1743, Ingredients!$B$11:$B$310, 0)), "")))</f>
        <v/>
      </c>
      <c r="AL1743" s="79" t="str">
        <f>IF($C1743="", "", IF(IFERROR(INDEX(Ingredients!H$11:H$310, MATCH($C1743, Ingredients!$B$11:$B$310, 0)), "")="", "", IFERROR(INDEX(Ingredients!H$11:H$310, MATCH($C1743, Ingredients!$B$11:$B$310, 0)), "")))</f>
        <v/>
      </c>
      <c r="AN1743" s="83" t="str">
        <f t="shared" si="410"/>
        <v/>
      </c>
      <c r="AP1743" s="114" t="str">
        <f t="shared" si="420"/>
        <v/>
      </c>
      <c r="AR1743" s="117" t="str">
        <f>IF($C1743="", "", IF(IFERROR(INDEX(Ingredients!$AI$11:$AI$310, MATCH($C1743, Ingredients!$B$11:$B$310, 0)), "")="", "", IFERROR(INDEX(Ingredients!$AI$11:$AI$310, MATCH($C1743, Ingredients!$B$11:$B$310, 0)), "")))</f>
        <v/>
      </c>
      <c r="AT1743" s="120" t="str">
        <f t="shared" si="421"/>
        <v/>
      </c>
      <c r="AV1743" s="90" t="str">
        <f t="shared" si="411"/>
        <v/>
      </c>
      <c r="AX1743" s="90" t="str">
        <f>IF($AV1743="", "", COUNTIF($AV$11:$AV$5010, "&lt;"&amp;$AV1743)+1+COUNTIF($AV$11:$AV1743, $AV1743)-1)</f>
        <v/>
      </c>
      <c r="AZ1743" s="111" t="str">
        <f>IF($B1743="", "", SUMIF('Shopping List'!$AV$11:$AV$25, $B1743, 'Shopping List'!$BN$11:$BN$25))</f>
        <v/>
      </c>
      <c r="BB1743" s="117" t="str">
        <f t="shared" si="422"/>
        <v/>
      </c>
    </row>
    <row r="1744" spans="1:54" x14ac:dyDescent="0.25">
      <c r="A1744" s="4"/>
      <c r="B1744" s="37"/>
      <c r="C1744" s="124"/>
      <c r="D1744" s="39"/>
      <c r="E1744" s="125"/>
      <c r="F1744" s="48"/>
      <c r="G1744" s="4"/>
      <c r="H1744" s="4"/>
      <c r="I1744" s="95" t="str">
        <f>IF($C1744="", "", IF(IFERROR(INDEX(Ingredients!$C$11:$C$310, MATCH($C1744, Ingredients!$B$11:$B$310, 0)), "")="", "", IFERROR(INDEX(Ingredients!$C$11:$C$310, MATCH($C1744, Ingredients!$B$11:$B$310, 0)), "")))</f>
        <v/>
      </c>
      <c r="J1744" s="73" t="str">
        <f>IF($B1744="", "", IF(IFERROR(INDEX(Meals!$C$11:$C$260, MATCH($B1744, Meals!$B$11:$B$260, 0)), "")="", "", IFERROR(INDEX(Meals!$C$11:$C$260, MATCH($B1744, Meals!$B$11:$B$260, 0)), "")))</f>
        <v/>
      </c>
      <c r="K1744" s="4"/>
      <c r="L1744" s="72" t="str">
        <f t="shared" si="412"/>
        <v/>
      </c>
      <c r="M1744" s="73" t="str">
        <f t="shared" si="413"/>
        <v/>
      </c>
      <c r="N1744" s="4"/>
      <c r="O1744" s="78" t="str">
        <f t="shared" si="414"/>
        <v/>
      </c>
      <c r="P1744" s="79" t="str">
        <f t="shared" si="415"/>
        <v/>
      </c>
      <c r="Q1744" s="4"/>
      <c r="R1744" s="90" t="str">
        <f t="shared" si="416"/>
        <v/>
      </c>
      <c r="S1744" s="4"/>
      <c r="Y1744" s="18" t="str">
        <f t="shared" si="417"/>
        <v/>
      </c>
      <c r="AA1744" s="18" t="str">
        <f t="shared" si="408"/>
        <v/>
      </c>
      <c r="AB1744" s="18" t="str">
        <f t="shared" si="409"/>
        <v/>
      </c>
      <c r="AC1744" s="18" t="str">
        <f t="shared" si="418"/>
        <v/>
      </c>
      <c r="AD1744" s="18" t="str">
        <f t="shared" si="418"/>
        <v/>
      </c>
      <c r="AE1744" s="18" t="str">
        <f t="shared" si="419"/>
        <v/>
      </c>
      <c r="AG1744" s="95" t="str">
        <f>IF($C1744="", "", IF(IFERROR(INDEX(Ingredients!C$11:C$310, MATCH($C1744, Ingredients!$B$11:$B$310, 0)), "")="", "", IFERROR(INDEX(Ingredients!C$11:C$310, MATCH($C1744, Ingredients!$B$11:$B$310, 0)), "")))</f>
        <v/>
      </c>
      <c r="AH1744" s="105" t="str">
        <f>IF($C1744="", "", IF(IFERROR(INDEX(Ingredients!D$11:D$310, MATCH($C1744, Ingredients!$B$11:$B$310, 0)), "")="", "", IFERROR(INDEX(Ingredients!D$11:D$310, MATCH($C1744, Ingredients!$B$11:$B$310, 0)), "")))</f>
        <v/>
      </c>
      <c r="AI1744" s="106" t="str">
        <f>IF($C1744="", "", IF(IFERROR(INDEX(Ingredients!E$11:E$310, MATCH($C1744, Ingredients!$B$11:$B$310, 0)), "")="", "", IFERROR(INDEX(Ingredients!E$11:E$310, MATCH($C1744, Ingredients!$B$11:$B$310, 0)), "")))</f>
        <v/>
      </c>
      <c r="AJ1744" s="108" t="str">
        <f>IF($C1744="", "", IF(IFERROR(INDEX(Ingredients!F$11:F$310, MATCH($C1744, Ingredients!$B$11:$B$310, 0)), "")="", "", IFERROR(INDEX(Ingredients!F$11:F$310, MATCH($C1744, Ingredients!$B$11:$B$310, 0)), "")))</f>
        <v/>
      </c>
      <c r="AK1744" s="106" t="str">
        <f>IF($C1744="", "", IF(IFERROR(INDEX(Ingredients!G$11:G$310, MATCH($C1744, Ingredients!$B$11:$B$310, 0)), "")="", "", IFERROR(INDEX(Ingredients!G$11:G$310, MATCH($C1744, Ingredients!$B$11:$B$310, 0)), "")))</f>
        <v/>
      </c>
      <c r="AL1744" s="79" t="str">
        <f>IF($C1744="", "", IF(IFERROR(INDEX(Ingredients!H$11:H$310, MATCH($C1744, Ingredients!$B$11:$B$310, 0)), "")="", "", IFERROR(INDEX(Ingredients!H$11:H$310, MATCH($C1744, Ingredients!$B$11:$B$310, 0)), "")))</f>
        <v/>
      </c>
      <c r="AN1744" s="83" t="str">
        <f t="shared" si="410"/>
        <v/>
      </c>
      <c r="AP1744" s="114" t="str">
        <f t="shared" si="420"/>
        <v/>
      </c>
      <c r="AR1744" s="117" t="str">
        <f>IF($C1744="", "", IF(IFERROR(INDEX(Ingredients!$AI$11:$AI$310, MATCH($C1744, Ingredients!$B$11:$B$310, 0)), "")="", "", IFERROR(INDEX(Ingredients!$AI$11:$AI$310, MATCH($C1744, Ingredients!$B$11:$B$310, 0)), "")))</f>
        <v/>
      </c>
      <c r="AT1744" s="120" t="str">
        <f t="shared" si="421"/>
        <v/>
      </c>
      <c r="AV1744" s="90" t="str">
        <f t="shared" si="411"/>
        <v/>
      </c>
      <c r="AX1744" s="90" t="str">
        <f>IF($AV1744="", "", COUNTIF($AV$11:$AV$5010, "&lt;"&amp;$AV1744)+1+COUNTIF($AV$11:$AV1744, $AV1744)-1)</f>
        <v/>
      </c>
      <c r="AZ1744" s="111" t="str">
        <f>IF($B1744="", "", SUMIF('Shopping List'!$AV$11:$AV$25, $B1744, 'Shopping List'!$BN$11:$BN$25))</f>
        <v/>
      </c>
      <c r="BB1744" s="117" t="str">
        <f t="shared" si="422"/>
        <v/>
      </c>
    </row>
    <row r="1745" spans="1:54" x14ac:dyDescent="0.25">
      <c r="A1745" s="4"/>
      <c r="B1745" s="37"/>
      <c r="C1745" s="124"/>
      <c r="D1745" s="39"/>
      <c r="E1745" s="125"/>
      <c r="F1745" s="48"/>
      <c r="G1745" s="4"/>
      <c r="H1745" s="4"/>
      <c r="I1745" s="95" t="str">
        <f>IF($C1745="", "", IF(IFERROR(INDEX(Ingredients!$C$11:$C$310, MATCH($C1745, Ingredients!$B$11:$B$310, 0)), "")="", "", IFERROR(INDEX(Ingredients!$C$11:$C$310, MATCH($C1745, Ingredients!$B$11:$B$310, 0)), "")))</f>
        <v/>
      </c>
      <c r="J1745" s="73" t="str">
        <f>IF($B1745="", "", IF(IFERROR(INDEX(Meals!$C$11:$C$260, MATCH($B1745, Meals!$B$11:$B$260, 0)), "")="", "", IFERROR(INDEX(Meals!$C$11:$C$260, MATCH($B1745, Meals!$B$11:$B$260, 0)), "")))</f>
        <v/>
      </c>
      <c r="K1745" s="4"/>
      <c r="L1745" s="72" t="str">
        <f t="shared" si="412"/>
        <v/>
      </c>
      <c r="M1745" s="73" t="str">
        <f t="shared" si="413"/>
        <v/>
      </c>
      <c r="N1745" s="4"/>
      <c r="O1745" s="78" t="str">
        <f t="shared" si="414"/>
        <v/>
      </c>
      <c r="P1745" s="79" t="str">
        <f t="shared" si="415"/>
        <v/>
      </c>
      <c r="Q1745" s="4"/>
      <c r="R1745" s="90" t="str">
        <f t="shared" si="416"/>
        <v/>
      </c>
      <c r="S1745" s="4"/>
      <c r="Y1745" s="18" t="str">
        <f t="shared" si="417"/>
        <v/>
      </c>
      <c r="AA1745" s="18" t="str">
        <f t="shared" si="408"/>
        <v/>
      </c>
      <c r="AB1745" s="18" t="str">
        <f t="shared" si="409"/>
        <v/>
      </c>
      <c r="AC1745" s="18" t="str">
        <f t="shared" si="418"/>
        <v/>
      </c>
      <c r="AD1745" s="18" t="str">
        <f t="shared" si="418"/>
        <v/>
      </c>
      <c r="AE1745" s="18" t="str">
        <f t="shared" si="419"/>
        <v/>
      </c>
      <c r="AG1745" s="95" t="str">
        <f>IF($C1745="", "", IF(IFERROR(INDEX(Ingredients!C$11:C$310, MATCH($C1745, Ingredients!$B$11:$B$310, 0)), "")="", "", IFERROR(INDEX(Ingredients!C$11:C$310, MATCH($C1745, Ingredients!$B$11:$B$310, 0)), "")))</f>
        <v/>
      </c>
      <c r="AH1745" s="105" t="str">
        <f>IF($C1745="", "", IF(IFERROR(INDEX(Ingredients!D$11:D$310, MATCH($C1745, Ingredients!$B$11:$B$310, 0)), "")="", "", IFERROR(INDEX(Ingredients!D$11:D$310, MATCH($C1745, Ingredients!$B$11:$B$310, 0)), "")))</f>
        <v/>
      </c>
      <c r="AI1745" s="106" t="str">
        <f>IF($C1745="", "", IF(IFERROR(INDEX(Ingredients!E$11:E$310, MATCH($C1745, Ingredients!$B$11:$B$310, 0)), "")="", "", IFERROR(INDEX(Ingredients!E$11:E$310, MATCH($C1745, Ingredients!$B$11:$B$310, 0)), "")))</f>
        <v/>
      </c>
      <c r="AJ1745" s="108" t="str">
        <f>IF($C1745="", "", IF(IFERROR(INDEX(Ingredients!F$11:F$310, MATCH($C1745, Ingredients!$B$11:$B$310, 0)), "")="", "", IFERROR(INDEX(Ingredients!F$11:F$310, MATCH($C1745, Ingredients!$B$11:$B$310, 0)), "")))</f>
        <v/>
      </c>
      <c r="AK1745" s="106" t="str">
        <f>IF($C1745="", "", IF(IFERROR(INDEX(Ingredients!G$11:G$310, MATCH($C1745, Ingredients!$B$11:$B$310, 0)), "")="", "", IFERROR(INDEX(Ingredients!G$11:G$310, MATCH($C1745, Ingredients!$B$11:$B$310, 0)), "")))</f>
        <v/>
      </c>
      <c r="AL1745" s="79" t="str">
        <f>IF($C1745="", "", IF(IFERROR(INDEX(Ingredients!H$11:H$310, MATCH($C1745, Ingredients!$B$11:$B$310, 0)), "")="", "", IFERROR(INDEX(Ingredients!H$11:H$310, MATCH($C1745, Ingredients!$B$11:$B$310, 0)), "")))</f>
        <v/>
      </c>
      <c r="AN1745" s="83" t="str">
        <f t="shared" si="410"/>
        <v/>
      </c>
      <c r="AP1745" s="114" t="str">
        <f t="shared" si="420"/>
        <v/>
      </c>
      <c r="AR1745" s="117" t="str">
        <f>IF($C1745="", "", IF(IFERROR(INDEX(Ingredients!$AI$11:$AI$310, MATCH($C1745, Ingredients!$B$11:$B$310, 0)), "")="", "", IFERROR(INDEX(Ingredients!$AI$11:$AI$310, MATCH($C1745, Ingredients!$B$11:$B$310, 0)), "")))</f>
        <v/>
      </c>
      <c r="AT1745" s="120" t="str">
        <f t="shared" si="421"/>
        <v/>
      </c>
      <c r="AV1745" s="90" t="str">
        <f t="shared" si="411"/>
        <v/>
      </c>
      <c r="AX1745" s="90" t="str">
        <f>IF($AV1745="", "", COUNTIF($AV$11:$AV$5010, "&lt;"&amp;$AV1745)+1+COUNTIF($AV$11:$AV1745, $AV1745)-1)</f>
        <v/>
      </c>
      <c r="AZ1745" s="111" t="str">
        <f>IF($B1745="", "", SUMIF('Shopping List'!$AV$11:$AV$25, $B1745, 'Shopping List'!$BN$11:$BN$25))</f>
        <v/>
      </c>
      <c r="BB1745" s="117" t="str">
        <f t="shared" si="422"/>
        <v/>
      </c>
    </row>
    <row r="1746" spans="1:54" x14ac:dyDescent="0.25">
      <c r="A1746" s="4"/>
      <c r="B1746" s="37"/>
      <c r="C1746" s="124"/>
      <c r="D1746" s="39"/>
      <c r="E1746" s="125"/>
      <c r="F1746" s="48"/>
      <c r="G1746" s="4"/>
      <c r="H1746" s="4"/>
      <c r="I1746" s="95" t="str">
        <f>IF($C1746="", "", IF(IFERROR(INDEX(Ingredients!$C$11:$C$310, MATCH($C1746, Ingredients!$B$11:$B$310, 0)), "")="", "", IFERROR(INDEX(Ingredients!$C$11:$C$310, MATCH($C1746, Ingredients!$B$11:$B$310, 0)), "")))</f>
        <v/>
      </c>
      <c r="J1746" s="73" t="str">
        <f>IF($B1746="", "", IF(IFERROR(INDEX(Meals!$C$11:$C$260, MATCH($B1746, Meals!$B$11:$B$260, 0)), "")="", "", IFERROR(INDEX(Meals!$C$11:$C$260, MATCH($B1746, Meals!$B$11:$B$260, 0)), "")))</f>
        <v/>
      </c>
      <c r="K1746" s="4"/>
      <c r="L1746" s="72" t="str">
        <f t="shared" si="412"/>
        <v/>
      </c>
      <c r="M1746" s="73" t="str">
        <f t="shared" si="413"/>
        <v/>
      </c>
      <c r="N1746" s="4"/>
      <c r="O1746" s="78" t="str">
        <f t="shared" si="414"/>
        <v/>
      </c>
      <c r="P1746" s="79" t="str">
        <f t="shared" si="415"/>
        <v/>
      </c>
      <c r="Q1746" s="4"/>
      <c r="R1746" s="90" t="str">
        <f t="shared" si="416"/>
        <v/>
      </c>
      <c r="S1746" s="4"/>
      <c r="Y1746" s="18" t="str">
        <f t="shared" si="417"/>
        <v/>
      </c>
      <c r="AA1746" s="18" t="str">
        <f t="shared" si="408"/>
        <v/>
      </c>
      <c r="AB1746" s="18" t="str">
        <f t="shared" si="409"/>
        <v/>
      </c>
      <c r="AC1746" s="18" t="str">
        <f t="shared" si="418"/>
        <v/>
      </c>
      <c r="AD1746" s="18" t="str">
        <f t="shared" si="418"/>
        <v/>
      </c>
      <c r="AE1746" s="18" t="str">
        <f t="shared" si="419"/>
        <v/>
      </c>
      <c r="AG1746" s="95" t="str">
        <f>IF($C1746="", "", IF(IFERROR(INDEX(Ingredients!C$11:C$310, MATCH($C1746, Ingredients!$B$11:$B$310, 0)), "")="", "", IFERROR(INDEX(Ingredients!C$11:C$310, MATCH($C1746, Ingredients!$B$11:$B$310, 0)), "")))</f>
        <v/>
      </c>
      <c r="AH1746" s="105" t="str">
        <f>IF($C1746="", "", IF(IFERROR(INDEX(Ingredients!D$11:D$310, MATCH($C1746, Ingredients!$B$11:$B$310, 0)), "")="", "", IFERROR(INDEX(Ingredients!D$11:D$310, MATCH($C1746, Ingredients!$B$11:$B$310, 0)), "")))</f>
        <v/>
      </c>
      <c r="AI1746" s="106" t="str">
        <f>IF($C1746="", "", IF(IFERROR(INDEX(Ingredients!E$11:E$310, MATCH($C1746, Ingredients!$B$11:$B$310, 0)), "")="", "", IFERROR(INDEX(Ingredients!E$11:E$310, MATCH($C1746, Ingredients!$B$11:$B$310, 0)), "")))</f>
        <v/>
      </c>
      <c r="AJ1746" s="108" t="str">
        <f>IF($C1746="", "", IF(IFERROR(INDEX(Ingredients!F$11:F$310, MATCH($C1746, Ingredients!$B$11:$B$310, 0)), "")="", "", IFERROR(INDEX(Ingredients!F$11:F$310, MATCH($C1746, Ingredients!$B$11:$B$310, 0)), "")))</f>
        <v/>
      </c>
      <c r="AK1746" s="106" t="str">
        <f>IF($C1746="", "", IF(IFERROR(INDEX(Ingredients!G$11:G$310, MATCH($C1746, Ingredients!$B$11:$B$310, 0)), "")="", "", IFERROR(INDEX(Ingredients!G$11:G$310, MATCH($C1746, Ingredients!$B$11:$B$310, 0)), "")))</f>
        <v/>
      </c>
      <c r="AL1746" s="79" t="str">
        <f>IF($C1746="", "", IF(IFERROR(INDEX(Ingredients!H$11:H$310, MATCH($C1746, Ingredients!$B$11:$B$310, 0)), "")="", "", IFERROR(INDEX(Ingredients!H$11:H$310, MATCH($C1746, Ingredients!$B$11:$B$310, 0)), "")))</f>
        <v/>
      </c>
      <c r="AN1746" s="83" t="str">
        <f t="shared" si="410"/>
        <v/>
      </c>
      <c r="AP1746" s="114" t="str">
        <f t="shared" si="420"/>
        <v/>
      </c>
      <c r="AR1746" s="117" t="str">
        <f>IF($C1746="", "", IF(IFERROR(INDEX(Ingredients!$AI$11:$AI$310, MATCH($C1746, Ingredients!$B$11:$B$310, 0)), "")="", "", IFERROR(INDEX(Ingredients!$AI$11:$AI$310, MATCH($C1746, Ingredients!$B$11:$B$310, 0)), "")))</f>
        <v/>
      </c>
      <c r="AT1746" s="120" t="str">
        <f t="shared" si="421"/>
        <v/>
      </c>
      <c r="AV1746" s="90" t="str">
        <f t="shared" si="411"/>
        <v/>
      </c>
      <c r="AX1746" s="90" t="str">
        <f>IF($AV1746="", "", COUNTIF($AV$11:$AV$5010, "&lt;"&amp;$AV1746)+1+COUNTIF($AV$11:$AV1746, $AV1746)-1)</f>
        <v/>
      </c>
      <c r="AZ1746" s="111" t="str">
        <f>IF($B1746="", "", SUMIF('Shopping List'!$AV$11:$AV$25, $B1746, 'Shopping List'!$BN$11:$BN$25))</f>
        <v/>
      </c>
      <c r="BB1746" s="117" t="str">
        <f t="shared" si="422"/>
        <v/>
      </c>
    </row>
    <row r="1747" spans="1:54" x14ac:dyDescent="0.25">
      <c r="A1747" s="4"/>
      <c r="B1747" s="37"/>
      <c r="C1747" s="124"/>
      <c r="D1747" s="39"/>
      <c r="E1747" s="125"/>
      <c r="F1747" s="48"/>
      <c r="G1747" s="4"/>
      <c r="H1747" s="4"/>
      <c r="I1747" s="95" t="str">
        <f>IF($C1747="", "", IF(IFERROR(INDEX(Ingredients!$C$11:$C$310, MATCH($C1747, Ingredients!$B$11:$B$310, 0)), "")="", "", IFERROR(INDEX(Ingredients!$C$11:$C$310, MATCH($C1747, Ingredients!$B$11:$B$310, 0)), "")))</f>
        <v/>
      </c>
      <c r="J1747" s="73" t="str">
        <f>IF($B1747="", "", IF(IFERROR(INDEX(Meals!$C$11:$C$260, MATCH($B1747, Meals!$B$11:$B$260, 0)), "")="", "", IFERROR(INDEX(Meals!$C$11:$C$260, MATCH($B1747, Meals!$B$11:$B$260, 0)), "")))</f>
        <v/>
      </c>
      <c r="K1747" s="4"/>
      <c r="L1747" s="72" t="str">
        <f t="shared" si="412"/>
        <v/>
      </c>
      <c r="M1747" s="73" t="str">
        <f t="shared" si="413"/>
        <v/>
      </c>
      <c r="N1747" s="4"/>
      <c r="O1747" s="78" t="str">
        <f t="shared" si="414"/>
        <v/>
      </c>
      <c r="P1747" s="79" t="str">
        <f t="shared" si="415"/>
        <v/>
      </c>
      <c r="Q1747" s="4"/>
      <c r="R1747" s="90" t="str">
        <f t="shared" si="416"/>
        <v/>
      </c>
      <c r="S1747" s="4"/>
      <c r="Y1747" s="18" t="str">
        <f t="shared" si="417"/>
        <v/>
      </c>
      <c r="AA1747" s="18" t="str">
        <f t="shared" si="408"/>
        <v/>
      </c>
      <c r="AB1747" s="18" t="str">
        <f t="shared" si="409"/>
        <v/>
      </c>
      <c r="AC1747" s="18" t="str">
        <f t="shared" si="418"/>
        <v/>
      </c>
      <c r="AD1747" s="18" t="str">
        <f t="shared" si="418"/>
        <v/>
      </c>
      <c r="AE1747" s="18" t="str">
        <f t="shared" si="419"/>
        <v/>
      </c>
      <c r="AG1747" s="95" t="str">
        <f>IF($C1747="", "", IF(IFERROR(INDEX(Ingredients!C$11:C$310, MATCH($C1747, Ingredients!$B$11:$B$310, 0)), "")="", "", IFERROR(INDEX(Ingredients!C$11:C$310, MATCH($C1747, Ingredients!$B$11:$B$310, 0)), "")))</f>
        <v/>
      </c>
      <c r="AH1747" s="105" t="str">
        <f>IF($C1747="", "", IF(IFERROR(INDEX(Ingredients!D$11:D$310, MATCH($C1747, Ingredients!$B$11:$B$310, 0)), "")="", "", IFERROR(INDEX(Ingredients!D$11:D$310, MATCH($C1747, Ingredients!$B$11:$B$310, 0)), "")))</f>
        <v/>
      </c>
      <c r="AI1747" s="106" t="str">
        <f>IF($C1747="", "", IF(IFERROR(INDEX(Ingredients!E$11:E$310, MATCH($C1747, Ingredients!$B$11:$B$310, 0)), "")="", "", IFERROR(INDEX(Ingredients!E$11:E$310, MATCH($C1747, Ingredients!$B$11:$B$310, 0)), "")))</f>
        <v/>
      </c>
      <c r="AJ1747" s="108" t="str">
        <f>IF($C1747="", "", IF(IFERROR(INDEX(Ingredients!F$11:F$310, MATCH($C1747, Ingredients!$B$11:$B$310, 0)), "")="", "", IFERROR(INDEX(Ingredients!F$11:F$310, MATCH($C1747, Ingredients!$B$11:$B$310, 0)), "")))</f>
        <v/>
      </c>
      <c r="AK1747" s="106" t="str">
        <f>IF($C1747="", "", IF(IFERROR(INDEX(Ingredients!G$11:G$310, MATCH($C1747, Ingredients!$B$11:$B$310, 0)), "")="", "", IFERROR(INDEX(Ingredients!G$11:G$310, MATCH($C1747, Ingredients!$B$11:$B$310, 0)), "")))</f>
        <v/>
      </c>
      <c r="AL1747" s="79" t="str">
        <f>IF($C1747="", "", IF(IFERROR(INDEX(Ingredients!H$11:H$310, MATCH($C1747, Ingredients!$B$11:$B$310, 0)), "")="", "", IFERROR(INDEX(Ingredients!H$11:H$310, MATCH($C1747, Ingredients!$B$11:$B$310, 0)), "")))</f>
        <v/>
      </c>
      <c r="AN1747" s="83" t="str">
        <f t="shared" si="410"/>
        <v/>
      </c>
      <c r="AP1747" s="114" t="str">
        <f t="shared" si="420"/>
        <v/>
      </c>
      <c r="AR1747" s="117" t="str">
        <f>IF($C1747="", "", IF(IFERROR(INDEX(Ingredients!$AI$11:$AI$310, MATCH($C1747, Ingredients!$B$11:$B$310, 0)), "")="", "", IFERROR(INDEX(Ingredients!$AI$11:$AI$310, MATCH($C1747, Ingredients!$B$11:$B$310, 0)), "")))</f>
        <v/>
      </c>
      <c r="AT1747" s="120" t="str">
        <f t="shared" si="421"/>
        <v/>
      </c>
      <c r="AV1747" s="90" t="str">
        <f t="shared" si="411"/>
        <v/>
      </c>
      <c r="AX1747" s="90" t="str">
        <f>IF($AV1747="", "", COUNTIF($AV$11:$AV$5010, "&lt;"&amp;$AV1747)+1+COUNTIF($AV$11:$AV1747, $AV1747)-1)</f>
        <v/>
      </c>
      <c r="AZ1747" s="111" t="str">
        <f>IF($B1747="", "", SUMIF('Shopping List'!$AV$11:$AV$25, $B1747, 'Shopping List'!$BN$11:$BN$25))</f>
        <v/>
      </c>
      <c r="BB1747" s="117" t="str">
        <f t="shared" si="422"/>
        <v/>
      </c>
    </row>
    <row r="1748" spans="1:54" x14ac:dyDescent="0.25">
      <c r="A1748" s="4"/>
      <c r="B1748" s="37"/>
      <c r="C1748" s="124"/>
      <c r="D1748" s="39"/>
      <c r="E1748" s="125"/>
      <c r="F1748" s="48"/>
      <c r="G1748" s="4"/>
      <c r="H1748" s="4"/>
      <c r="I1748" s="95" t="str">
        <f>IF($C1748="", "", IF(IFERROR(INDEX(Ingredients!$C$11:$C$310, MATCH($C1748, Ingredients!$B$11:$B$310, 0)), "")="", "", IFERROR(INDEX(Ingredients!$C$11:$C$310, MATCH($C1748, Ingredients!$B$11:$B$310, 0)), "")))</f>
        <v/>
      </c>
      <c r="J1748" s="73" t="str">
        <f>IF($B1748="", "", IF(IFERROR(INDEX(Meals!$C$11:$C$260, MATCH($B1748, Meals!$B$11:$B$260, 0)), "")="", "", IFERROR(INDEX(Meals!$C$11:$C$260, MATCH($B1748, Meals!$B$11:$B$260, 0)), "")))</f>
        <v/>
      </c>
      <c r="K1748" s="4"/>
      <c r="L1748" s="72" t="str">
        <f t="shared" si="412"/>
        <v/>
      </c>
      <c r="M1748" s="73" t="str">
        <f t="shared" si="413"/>
        <v/>
      </c>
      <c r="N1748" s="4"/>
      <c r="O1748" s="78" t="str">
        <f t="shared" si="414"/>
        <v/>
      </c>
      <c r="P1748" s="79" t="str">
        <f t="shared" si="415"/>
        <v/>
      </c>
      <c r="Q1748" s="4"/>
      <c r="R1748" s="90" t="str">
        <f t="shared" si="416"/>
        <v/>
      </c>
      <c r="S1748" s="4"/>
      <c r="Y1748" s="18" t="str">
        <f t="shared" si="417"/>
        <v/>
      </c>
      <c r="AA1748" s="18" t="str">
        <f t="shared" si="408"/>
        <v/>
      </c>
      <c r="AB1748" s="18" t="str">
        <f t="shared" si="409"/>
        <v/>
      </c>
      <c r="AC1748" s="18" t="str">
        <f t="shared" si="418"/>
        <v/>
      </c>
      <c r="AD1748" s="18" t="str">
        <f t="shared" si="418"/>
        <v/>
      </c>
      <c r="AE1748" s="18" t="str">
        <f t="shared" si="419"/>
        <v/>
      </c>
      <c r="AG1748" s="95" t="str">
        <f>IF($C1748="", "", IF(IFERROR(INDEX(Ingredients!C$11:C$310, MATCH($C1748, Ingredients!$B$11:$B$310, 0)), "")="", "", IFERROR(INDEX(Ingredients!C$11:C$310, MATCH($C1748, Ingredients!$B$11:$B$310, 0)), "")))</f>
        <v/>
      </c>
      <c r="AH1748" s="105" t="str">
        <f>IF($C1748="", "", IF(IFERROR(INDEX(Ingredients!D$11:D$310, MATCH($C1748, Ingredients!$B$11:$B$310, 0)), "")="", "", IFERROR(INDEX(Ingredients!D$11:D$310, MATCH($C1748, Ingredients!$B$11:$B$310, 0)), "")))</f>
        <v/>
      </c>
      <c r="AI1748" s="106" t="str">
        <f>IF($C1748="", "", IF(IFERROR(INDEX(Ingredients!E$11:E$310, MATCH($C1748, Ingredients!$B$11:$B$310, 0)), "")="", "", IFERROR(INDEX(Ingredients!E$11:E$310, MATCH($C1748, Ingredients!$B$11:$B$310, 0)), "")))</f>
        <v/>
      </c>
      <c r="AJ1748" s="108" t="str">
        <f>IF($C1748="", "", IF(IFERROR(INDEX(Ingredients!F$11:F$310, MATCH($C1748, Ingredients!$B$11:$B$310, 0)), "")="", "", IFERROR(INDEX(Ingredients!F$11:F$310, MATCH($C1748, Ingredients!$B$11:$B$310, 0)), "")))</f>
        <v/>
      </c>
      <c r="AK1748" s="106" t="str">
        <f>IF($C1748="", "", IF(IFERROR(INDEX(Ingredients!G$11:G$310, MATCH($C1748, Ingredients!$B$11:$B$310, 0)), "")="", "", IFERROR(INDEX(Ingredients!G$11:G$310, MATCH($C1748, Ingredients!$B$11:$B$310, 0)), "")))</f>
        <v/>
      </c>
      <c r="AL1748" s="79" t="str">
        <f>IF($C1748="", "", IF(IFERROR(INDEX(Ingredients!H$11:H$310, MATCH($C1748, Ingredients!$B$11:$B$310, 0)), "")="", "", IFERROR(INDEX(Ingredients!H$11:H$310, MATCH($C1748, Ingredients!$B$11:$B$310, 0)), "")))</f>
        <v/>
      </c>
      <c r="AN1748" s="83" t="str">
        <f t="shared" si="410"/>
        <v/>
      </c>
      <c r="AP1748" s="114" t="str">
        <f t="shared" si="420"/>
        <v/>
      </c>
      <c r="AR1748" s="117" t="str">
        <f>IF($C1748="", "", IF(IFERROR(INDEX(Ingredients!$AI$11:$AI$310, MATCH($C1748, Ingredients!$B$11:$B$310, 0)), "")="", "", IFERROR(INDEX(Ingredients!$AI$11:$AI$310, MATCH($C1748, Ingredients!$B$11:$B$310, 0)), "")))</f>
        <v/>
      </c>
      <c r="AT1748" s="120" t="str">
        <f t="shared" si="421"/>
        <v/>
      </c>
      <c r="AV1748" s="90" t="str">
        <f t="shared" si="411"/>
        <v/>
      </c>
      <c r="AX1748" s="90" t="str">
        <f>IF($AV1748="", "", COUNTIF($AV$11:$AV$5010, "&lt;"&amp;$AV1748)+1+COUNTIF($AV$11:$AV1748, $AV1748)-1)</f>
        <v/>
      </c>
      <c r="AZ1748" s="111" t="str">
        <f>IF($B1748="", "", SUMIF('Shopping List'!$AV$11:$AV$25, $B1748, 'Shopping List'!$BN$11:$BN$25))</f>
        <v/>
      </c>
      <c r="BB1748" s="117" t="str">
        <f t="shared" si="422"/>
        <v/>
      </c>
    </row>
    <row r="1749" spans="1:54" x14ac:dyDescent="0.25">
      <c r="A1749" s="4"/>
      <c r="B1749" s="37"/>
      <c r="C1749" s="124"/>
      <c r="D1749" s="39"/>
      <c r="E1749" s="125"/>
      <c r="F1749" s="48"/>
      <c r="G1749" s="4"/>
      <c r="H1749" s="4"/>
      <c r="I1749" s="95" t="str">
        <f>IF($C1749="", "", IF(IFERROR(INDEX(Ingredients!$C$11:$C$310, MATCH($C1749, Ingredients!$B$11:$B$310, 0)), "")="", "", IFERROR(INDEX(Ingredients!$C$11:$C$310, MATCH($C1749, Ingredients!$B$11:$B$310, 0)), "")))</f>
        <v/>
      </c>
      <c r="J1749" s="73" t="str">
        <f>IF($B1749="", "", IF(IFERROR(INDEX(Meals!$C$11:$C$260, MATCH($B1749, Meals!$B$11:$B$260, 0)), "")="", "", IFERROR(INDEX(Meals!$C$11:$C$260, MATCH($B1749, Meals!$B$11:$B$260, 0)), "")))</f>
        <v/>
      </c>
      <c r="K1749" s="4"/>
      <c r="L1749" s="72" t="str">
        <f t="shared" si="412"/>
        <v/>
      </c>
      <c r="M1749" s="73" t="str">
        <f t="shared" si="413"/>
        <v/>
      </c>
      <c r="N1749" s="4"/>
      <c r="O1749" s="78" t="str">
        <f t="shared" si="414"/>
        <v/>
      </c>
      <c r="P1749" s="79" t="str">
        <f t="shared" si="415"/>
        <v/>
      </c>
      <c r="Q1749" s="4"/>
      <c r="R1749" s="90" t="str">
        <f t="shared" si="416"/>
        <v/>
      </c>
      <c r="S1749" s="4"/>
      <c r="Y1749" s="18" t="str">
        <f t="shared" si="417"/>
        <v/>
      </c>
      <c r="AA1749" s="18" t="str">
        <f t="shared" si="408"/>
        <v/>
      </c>
      <c r="AB1749" s="18" t="str">
        <f t="shared" si="409"/>
        <v/>
      </c>
      <c r="AC1749" s="18" t="str">
        <f t="shared" si="418"/>
        <v/>
      </c>
      <c r="AD1749" s="18" t="str">
        <f t="shared" si="418"/>
        <v/>
      </c>
      <c r="AE1749" s="18" t="str">
        <f t="shared" si="419"/>
        <v/>
      </c>
      <c r="AG1749" s="95" t="str">
        <f>IF($C1749="", "", IF(IFERROR(INDEX(Ingredients!C$11:C$310, MATCH($C1749, Ingredients!$B$11:$B$310, 0)), "")="", "", IFERROR(INDEX(Ingredients!C$11:C$310, MATCH($C1749, Ingredients!$B$11:$B$310, 0)), "")))</f>
        <v/>
      </c>
      <c r="AH1749" s="105" t="str">
        <f>IF($C1749="", "", IF(IFERROR(INDEX(Ingredients!D$11:D$310, MATCH($C1749, Ingredients!$B$11:$B$310, 0)), "")="", "", IFERROR(INDEX(Ingredients!D$11:D$310, MATCH($C1749, Ingredients!$B$11:$B$310, 0)), "")))</f>
        <v/>
      </c>
      <c r="AI1749" s="106" t="str">
        <f>IF($C1749="", "", IF(IFERROR(INDEX(Ingredients!E$11:E$310, MATCH($C1749, Ingredients!$B$11:$B$310, 0)), "")="", "", IFERROR(INDEX(Ingredients!E$11:E$310, MATCH($C1749, Ingredients!$B$11:$B$310, 0)), "")))</f>
        <v/>
      </c>
      <c r="AJ1749" s="108" t="str">
        <f>IF($C1749="", "", IF(IFERROR(INDEX(Ingredients!F$11:F$310, MATCH($C1749, Ingredients!$B$11:$B$310, 0)), "")="", "", IFERROR(INDEX(Ingredients!F$11:F$310, MATCH($C1749, Ingredients!$B$11:$B$310, 0)), "")))</f>
        <v/>
      </c>
      <c r="AK1749" s="106" t="str">
        <f>IF($C1749="", "", IF(IFERROR(INDEX(Ingredients!G$11:G$310, MATCH($C1749, Ingredients!$B$11:$B$310, 0)), "")="", "", IFERROR(INDEX(Ingredients!G$11:G$310, MATCH($C1749, Ingredients!$B$11:$B$310, 0)), "")))</f>
        <v/>
      </c>
      <c r="AL1749" s="79" t="str">
        <f>IF($C1749="", "", IF(IFERROR(INDEX(Ingredients!H$11:H$310, MATCH($C1749, Ingredients!$B$11:$B$310, 0)), "")="", "", IFERROR(INDEX(Ingredients!H$11:H$310, MATCH($C1749, Ingredients!$B$11:$B$310, 0)), "")))</f>
        <v/>
      </c>
      <c r="AN1749" s="83" t="str">
        <f t="shared" si="410"/>
        <v/>
      </c>
      <c r="AP1749" s="114" t="str">
        <f t="shared" si="420"/>
        <v/>
      </c>
      <c r="AR1749" s="117" t="str">
        <f>IF($C1749="", "", IF(IFERROR(INDEX(Ingredients!$AI$11:$AI$310, MATCH($C1749, Ingredients!$B$11:$B$310, 0)), "")="", "", IFERROR(INDEX(Ingredients!$AI$11:$AI$310, MATCH($C1749, Ingredients!$B$11:$B$310, 0)), "")))</f>
        <v/>
      </c>
      <c r="AT1749" s="120" t="str">
        <f t="shared" si="421"/>
        <v/>
      </c>
      <c r="AV1749" s="90" t="str">
        <f t="shared" si="411"/>
        <v/>
      </c>
      <c r="AX1749" s="90" t="str">
        <f>IF($AV1749="", "", COUNTIF($AV$11:$AV$5010, "&lt;"&amp;$AV1749)+1+COUNTIF($AV$11:$AV1749, $AV1749)-1)</f>
        <v/>
      </c>
      <c r="AZ1749" s="111" t="str">
        <f>IF($B1749="", "", SUMIF('Shopping List'!$AV$11:$AV$25, $B1749, 'Shopping List'!$BN$11:$BN$25))</f>
        <v/>
      </c>
      <c r="BB1749" s="117" t="str">
        <f t="shared" si="422"/>
        <v/>
      </c>
    </row>
    <row r="1750" spans="1:54" x14ac:dyDescent="0.25">
      <c r="A1750" s="4"/>
      <c r="B1750" s="37"/>
      <c r="C1750" s="124"/>
      <c r="D1750" s="39"/>
      <c r="E1750" s="125"/>
      <c r="F1750" s="48"/>
      <c r="G1750" s="4"/>
      <c r="H1750" s="4"/>
      <c r="I1750" s="95" t="str">
        <f>IF($C1750="", "", IF(IFERROR(INDEX(Ingredients!$C$11:$C$310, MATCH($C1750, Ingredients!$B$11:$B$310, 0)), "")="", "", IFERROR(INDEX(Ingredients!$C$11:$C$310, MATCH($C1750, Ingredients!$B$11:$B$310, 0)), "")))</f>
        <v/>
      </c>
      <c r="J1750" s="73" t="str">
        <f>IF($B1750="", "", IF(IFERROR(INDEX(Meals!$C$11:$C$260, MATCH($B1750, Meals!$B$11:$B$260, 0)), "")="", "", IFERROR(INDEX(Meals!$C$11:$C$260, MATCH($B1750, Meals!$B$11:$B$260, 0)), "")))</f>
        <v/>
      </c>
      <c r="K1750" s="4"/>
      <c r="L1750" s="72" t="str">
        <f t="shared" si="412"/>
        <v/>
      </c>
      <c r="M1750" s="73" t="str">
        <f t="shared" si="413"/>
        <v/>
      </c>
      <c r="N1750" s="4"/>
      <c r="O1750" s="78" t="str">
        <f t="shared" si="414"/>
        <v/>
      </c>
      <c r="P1750" s="79" t="str">
        <f t="shared" si="415"/>
        <v/>
      </c>
      <c r="Q1750" s="4"/>
      <c r="R1750" s="90" t="str">
        <f t="shared" si="416"/>
        <v/>
      </c>
      <c r="S1750" s="4"/>
      <c r="Y1750" s="18" t="str">
        <f t="shared" si="417"/>
        <v/>
      </c>
      <c r="AA1750" s="18" t="str">
        <f t="shared" si="408"/>
        <v/>
      </c>
      <c r="AB1750" s="18" t="str">
        <f t="shared" si="409"/>
        <v/>
      </c>
      <c r="AC1750" s="18" t="str">
        <f t="shared" si="418"/>
        <v/>
      </c>
      <c r="AD1750" s="18" t="str">
        <f t="shared" si="418"/>
        <v/>
      </c>
      <c r="AE1750" s="18" t="str">
        <f t="shared" si="419"/>
        <v/>
      </c>
      <c r="AG1750" s="95" t="str">
        <f>IF($C1750="", "", IF(IFERROR(INDEX(Ingredients!C$11:C$310, MATCH($C1750, Ingredients!$B$11:$B$310, 0)), "")="", "", IFERROR(INDEX(Ingredients!C$11:C$310, MATCH($C1750, Ingredients!$B$11:$B$310, 0)), "")))</f>
        <v/>
      </c>
      <c r="AH1750" s="105" t="str">
        <f>IF($C1750="", "", IF(IFERROR(INDEX(Ingredients!D$11:D$310, MATCH($C1750, Ingredients!$B$11:$B$310, 0)), "")="", "", IFERROR(INDEX(Ingredients!D$11:D$310, MATCH($C1750, Ingredients!$B$11:$B$310, 0)), "")))</f>
        <v/>
      </c>
      <c r="AI1750" s="106" t="str">
        <f>IF($C1750="", "", IF(IFERROR(INDEX(Ingredients!E$11:E$310, MATCH($C1750, Ingredients!$B$11:$B$310, 0)), "")="", "", IFERROR(INDEX(Ingredients!E$11:E$310, MATCH($C1750, Ingredients!$B$11:$B$310, 0)), "")))</f>
        <v/>
      </c>
      <c r="AJ1750" s="108" t="str">
        <f>IF($C1750="", "", IF(IFERROR(INDEX(Ingredients!F$11:F$310, MATCH($C1750, Ingredients!$B$11:$B$310, 0)), "")="", "", IFERROR(INDEX(Ingredients!F$11:F$310, MATCH($C1750, Ingredients!$B$11:$B$310, 0)), "")))</f>
        <v/>
      </c>
      <c r="AK1750" s="106" t="str">
        <f>IF($C1750="", "", IF(IFERROR(INDEX(Ingredients!G$11:G$310, MATCH($C1750, Ingredients!$B$11:$B$310, 0)), "")="", "", IFERROR(INDEX(Ingredients!G$11:G$310, MATCH($C1750, Ingredients!$B$11:$B$310, 0)), "")))</f>
        <v/>
      </c>
      <c r="AL1750" s="79" t="str">
        <f>IF($C1750="", "", IF(IFERROR(INDEX(Ingredients!H$11:H$310, MATCH($C1750, Ingredients!$B$11:$B$310, 0)), "")="", "", IFERROR(INDEX(Ingredients!H$11:H$310, MATCH($C1750, Ingredients!$B$11:$B$310, 0)), "")))</f>
        <v/>
      </c>
      <c r="AN1750" s="83" t="str">
        <f t="shared" si="410"/>
        <v/>
      </c>
      <c r="AP1750" s="114" t="str">
        <f t="shared" si="420"/>
        <v/>
      </c>
      <c r="AR1750" s="117" t="str">
        <f>IF($C1750="", "", IF(IFERROR(INDEX(Ingredients!$AI$11:$AI$310, MATCH($C1750, Ingredients!$B$11:$B$310, 0)), "")="", "", IFERROR(INDEX(Ingredients!$AI$11:$AI$310, MATCH($C1750, Ingredients!$B$11:$B$310, 0)), "")))</f>
        <v/>
      </c>
      <c r="AT1750" s="120" t="str">
        <f t="shared" si="421"/>
        <v/>
      </c>
      <c r="AV1750" s="90" t="str">
        <f t="shared" si="411"/>
        <v/>
      </c>
      <c r="AX1750" s="90" t="str">
        <f>IF($AV1750="", "", COUNTIF($AV$11:$AV$5010, "&lt;"&amp;$AV1750)+1+COUNTIF($AV$11:$AV1750, $AV1750)-1)</f>
        <v/>
      </c>
      <c r="AZ1750" s="111" t="str">
        <f>IF($B1750="", "", SUMIF('Shopping List'!$AV$11:$AV$25, $B1750, 'Shopping List'!$BN$11:$BN$25))</f>
        <v/>
      </c>
      <c r="BB1750" s="117" t="str">
        <f t="shared" si="422"/>
        <v/>
      </c>
    </row>
    <row r="1751" spans="1:54" x14ac:dyDescent="0.25">
      <c r="A1751" s="4"/>
      <c r="B1751" s="37"/>
      <c r="C1751" s="124"/>
      <c r="D1751" s="39"/>
      <c r="E1751" s="125"/>
      <c r="F1751" s="48"/>
      <c r="G1751" s="4"/>
      <c r="H1751" s="4"/>
      <c r="I1751" s="95" t="str">
        <f>IF($C1751="", "", IF(IFERROR(INDEX(Ingredients!$C$11:$C$310, MATCH($C1751, Ingredients!$B$11:$B$310, 0)), "")="", "", IFERROR(INDEX(Ingredients!$C$11:$C$310, MATCH($C1751, Ingredients!$B$11:$B$310, 0)), "")))</f>
        <v/>
      </c>
      <c r="J1751" s="73" t="str">
        <f>IF($B1751="", "", IF(IFERROR(INDEX(Meals!$C$11:$C$260, MATCH($B1751, Meals!$B$11:$B$260, 0)), "")="", "", IFERROR(INDEX(Meals!$C$11:$C$260, MATCH($B1751, Meals!$B$11:$B$260, 0)), "")))</f>
        <v/>
      </c>
      <c r="K1751" s="4"/>
      <c r="L1751" s="72" t="str">
        <f t="shared" si="412"/>
        <v/>
      </c>
      <c r="M1751" s="73" t="str">
        <f t="shared" si="413"/>
        <v/>
      </c>
      <c r="N1751" s="4"/>
      <c r="O1751" s="78" t="str">
        <f t="shared" si="414"/>
        <v/>
      </c>
      <c r="P1751" s="79" t="str">
        <f t="shared" si="415"/>
        <v/>
      </c>
      <c r="Q1751" s="4"/>
      <c r="R1751" s="90" t="str">
        <f t="shared" si="416"/>
        <v/>
      </c>
      <c r="S1751" s="4"/>
      <c r="Y1751" s="18" t="str">
        <f t="shared" si="417"/>
        <v/>
      </c>
      <c r="AA1751" s="18" t="str">
        <f t="shared" si="408"/>
        <v/>
      </c>
      <c r="AB1751" s="18" t="str">
        <f t="shared" si="409"/>
        <v/>
      </c>
      <c r="AC1751" s="18" t="str">
        <f t="shared" si="418"/>
        <v/>
      </c>
      <c r="AD1751" s="18" t="str">
        <f t="shared" si="418"/>
        <v/>
      </c>
      <c r="AE1751" s="18" t="str">
        <f t="shared" si="419"/>
        <v/>
      </c>
      <c r="AG1751" s="95" t="str">
        <f>IF($C1751="", "", IF(IFERROR(INDEX(Ingredients!C$11:C$310, MATCH($C1751, Ingredients!$B$11:$B$310, 0)), "")="", "", IFERROR(INDEX(Ingredients!C$11:C$310, MATCH($C1751, Ingredients!$B$11:$B$310, 0)), "")))</f>
        <v/>
      </c>
      <c r="AH1751" s="105" t="str">
        <f>IF($C1751="", "", IF(IFERROR(INDEX(Ingredients!D$11:D$310, MATCH($C1751, Ingredients!$B$11:$B$310, 0)), "")="", "", IFERROR(INDEX(Ingredients!D$11:D$310, MATCH($C1751, Ingredients!$B$11:$B$310, 0)), "")))</f>
        <v/>
      </c>
      <c r="AI1751" s="106" t="str">
        <f>IF($C1751="", "", IF(IFERROR(INDEX(Ingredients!E$11:E$310, MATCH($C1751, Ingredients!$B$11:$B$310, 0)), "")="", "", IFERROR(INDEX(Ingredients!E$11:E$310, MATCH($C1751, Ingredients!$B$11:$B$310, 0)), "")))</f>
        <v/>
      </c>
      <c r="AJ1751" s="108" t="str">
        <f>IF($C1751="", "", IF(IFERROR(INDEX(Ingredients!F$11:F$310, MATCH($C1751, Ingredients!$B$11:$B$310, 0)), "")="", "", IFERROR(INDEX(Ingredients!F$11:F$310, MATCH($C1751, Ingredients!$B$11:$B$310, 0)), "")))</f>
        <v/>
      </c>
      <c r="AK1751" s="106" t="str">
        <f>IF($C1751="", "", IF(IFERROR(INDEX(Ingredients!G$11:G$310, MATCH($C1751, Ingredients!$B$11:$B$310, 0)), "")="", "", IFERROR(INDEX(Ingredients!G$11:G$310, MATCH($C1751, Ingredients!$B$11:$B$310, 0)), "")))</f>
        <v/>
      </c>
      <c r="AL1751" s="79" t="str">
        <f>IF($C1751="", "", IF(IFERROR(INDEX(Ingredients!H$11:H$310, MATCH($C1751, Ingredients!$B$11:$B$310, 0)), "")="", "", IFERROR(INDEX(Ingredients!H$11:H$310, MATCH($C1751, Ingredients!$B$11:$B$310, 0)), "")))</f>
        <v/>
      </c>
      <c r="AN1751" s="83" t="str">
        <f t="shared" si="410"/>
        <v/>
      </c>
      <c r="AP1751" s="114" t="str">
        <f t="shared" si="420"/>
        <v/>
      </c>
      <c r="AR1751" s="117" t="str">
        <f>IF($C1751="", "", IF(IFERROR(INDEX(Ingredients!$AI$11:$AI$310, MATCH($C1751, Ingredients!$B$11:$B$310, 0)), "")="", "", IFERROR(INDEX(Ingredients!$AI$11:$AI$310, MATCH($C1751, Ingredients!$B$11:$B$310, 0)), "")))</f>
        <v/>
      </c>
      <c r="AT1751" s="120" t="str">
        <f t="shared" si="421"/>
        <v/>
      </c>
      <c r="AV1751" s="90" t="str">
        <f t="shared" si="411"/>
        <v/>
      </c>
      <c r="AX1751" s="90" t="str">
        <f>IF($AV1751="", "", COUNTIF($AV$11:$AV$5010, "&lt;"&amp;$AV1751)+1+COUNTIF($AV$11:$AV1751, $AV1751)-1)</f>
        <v/>
      </c>
      <c r="AZ1751" s="111" t="str">
        <f>IF($B1751="", "", SUMIF('Shopping List'!$AV$11:$AV$25, $B1751, 'Shopping List'!$BN$11:$BN$25))</f>
        <v/>
      </c>
      <c r="BB1751" s="117" t="str">
        <f t="shared" si="422"/>
        <v/>
      </c>
    </row>
    <row r="1752" spans="1:54" x14ac:dyDescent="0.25">
      <c r="A1752" s="4"/>
      <c r="B1752" s="37"/>
      <c r="C1752" s="124"/>
      <c r="D1752" s="39"/>
      <c r="E1752" s="125"/>
      <c r="F1752" s="48"/>
      <c r="G1752" s="4"/>
      <c r="H1752" s="4"/>
      <c r="I1752" s="95" t="str">
        <f>IF($C1752="", "", IF(IFERROR(INDEX(Ingredients!$C$11:$C$310, MATCH($C1752, Ingredients!$B$11:$B$310, 0)), "")="", "", IFERROR(INDEX(Ingredients!$C$11:$C$310, MATCH($C1752, Ingredients!$B$11:$B$310, 0)), "")))</f>
        <v/>
      </c>
      <c r="J1752" s="73" t="str">
        <f>IF($B1752="", "", IF(IFERROR(INDEX(Meals!$C$11:$C$260, MATCH($B1752, Meals!$B$11:$B$260, 0)), "")="", "", IFERROR(INDEX(Meals!$C$11:$C$260, MATCH($B1752, Meals!$B$11:$B$260, 0)), "")))</f>
        <v/>
      </c>
      <c r="K1752" s="4"/>
      <c r="L1752" s="72" t="str">
        <f t="shared" si="412"/>
        <v/>
      </c>
      <c r="M1752" s="73" t="str">
        <f t="shared" si="413"/>
        <v/>
      </c>
      <c r="N1752" s="4"/>
      <c r="O1752" s="78" t="str">
        <f t="shared" si="414"/>
        <v/>
      </c>
      <c r="P1752" s="79" t="str">
        <f t="shared" si="415"/>
        <v/>
      </c>
      <c r="Q1752" s="4"/>
      <c r="R1752" s="90" t="str">
        <f t="shared" si="416"/>
        <v/>
      </c>
      <c r="S1752" s="4"/>
      <c r="Y1752" s="18" t="str">
        <f t="shared" si="417"/>
        <v/>
      </c>
      <c r="AA1752" s="18" t="str">
        <f t="shared" si="408"/>
        <v/>
      </c>
      <c r="AB1752" s="18" t="str">
        <f t="shared" si="409"/>
        <v/>
      </c>
      <c r="AC1752" s="18" t="str">
        <f t="shared" si="418"/>
        <v/>
      </c>
      <c r="AD1752" s="18" t="str">
        <f t="shared" si="418"/>
        <v/>
      </c>
      <c r="AE1752" s="18" t="str">
        <f t="shared" si="419"/>
        <v/>
      </c>
      <c r="AG1752" s="95" t="str">
        <f>IF($C1752="", "", IF(IFERROR(INDEX(Ingredients!C$11:C$310, MATCH($C1752, Ingredients!$B$11:$B$310, 0)), "")="", "", IFERROR(INDEX(Ingredients!C$11:C$310, MATCH($C1752, Ingredients!$B$11:$B$310, 0)), "")))</f>
        <v/>
      </c>
      <c r="AH1752" s="105" t="str">
        <f>IF($C1752="", "", IF(IFERROR(INDEX(Ingredients!D$11:D$310, MATCH($C1752, Ingredients!$B$11:$B$310, 0)), "")="", "", IFERROR(INDEX(Ingredients!D$11:D$310, MATCH($C1752, Ingredients!$B$11:$B$310, 0)), "")))</f>
        <v/>
      </c>
      <c r="AI1752" s="106" t="str">
        <f>IF($C1752="", "", IF(IFERROR(INDEX(Ingredients!E$11:E$310, MATCH($C1752, Ingredients!$B$11:$B$310, 0)), "")="", "", IFERROR(INDEX(Ingredients!E$11:E$310, MATCH($C1752, Ingredients!$B$11:$B$310, 0)), "")))</f>
        <v/>
      </c>
      <c r="AJ1752" s="108" t="str">
        <f>IF($C1752="", "", IF(IFERROR(INDEX(Ingredients!F$11:F$310, MATCH($C1752, Ingredients!$B$11:$B$310, 0)), "")="", "", IFERROR(INDEX(Ingredients!F$11:F$310, MATCH($C1752, Ingredients!$B$11:$B$310, 0)), "")))</f>
        <v/>
      </c>
      <c r="AK1752" s="106" t="str">
        <f>IF($C1752="", "", IF(IFERROR(INDEX(Ingredients!G$11:G$310, MATCH($C1752, Ingredients!$B$11:$B$310, 0)), "")="", "", IFERROR(INDEX(Ingredients!G$11:G$310, MATCH($C1752, Ingredients!$B$11:$B$310, 0)), "")))</f>
        <v/>
      </c>
      <c r="AL1752" s="79" t="str">
        <f>IF($C1752="", "", IF(IFERROR(INDEX(Ingredients!H$11:H$310, MATCH($C1752, Ingredients!$B$11:$B$310, 0)), "")="", "", IFERROR(INDEX(Ingredients!H$11:H$310, MATCH($C1752, Ingredients!$B$11:$B$310, 0)), "")))</f>
        <v/>
      </c>
      <c r="AN1752" s="83" t="str">
        <f t="shared" si="410"/>
        <v/>
      </c>
      <c r="AP1752" s="114" t="str">
        <f t="shared" si="420"/>
        <v/>
      </c>
      <c r="AR1752" s="117" t="str">
        <f>IF($C1752="", "", IF(IFERROR(INDEX(Ingredients!$AI$11:$AI$310, MATCH($C1752, Ingredients!$B$11:$B$310, 0)), "")="", "", IFERROR(INDEX(Ingredients!$AI$11:$AI$310, MATCH($C1752, Ingredients!$B$11:$B$310, 0)), "")))</f>
        <v/>
      </c>
      <c r="AT1752" s="120" t="str">
        <f t="shared" si="421"/>
        <v/>
      </c>
      <c r="AV1752" s="90" t="str">
        <f t="shared" si="411"/>
        <v/>
      </c>
      <c r="AX1752" s="90" t="str">
        <f>IF($AV1752="", "", COUNTIF($AV$11:$AV$5010, "&lt;"&amp;$AV1752)+1+COUNTIF($AV$11:$AV1752, $AV1752)-1)</f>
        <v/>
      </c>
      <c r="AZ1752" s="111" t="str">
        <f>IF($B1752="", "", SUMIF('Shopping List'!$AV$11:$AV$25, $B1752, 'Shopping List'!$BN$11:$BN$25))</f>
        <v/>
      </c>
      <c r="BB1752" s="117" t="str">
        <f t="shared" si="422"/>
        <v/>
      </c>
    </row>
    <row r="1753" spans="1:54" x14ac:dyDescent="0.25">
      <c r="A1753" s="4"/>
      <c r="B1753" s="37"/>
      <c r="C1753" s="124"/>
      <c r="D1753" s="39"/>
      <c r="E1753" s="125"/>
      <c r="F1753" s="48"/>
      <c r="G1753" s="4"/>
      <c r="H1753" s="4"/>
      <c r="I1753" s="95" t="str">
        <f>IF($C1753="", "", IF(IFERROR(INDEX(Ingredients!$C$11:$C$310, MATCH($C1753, Ingredients!$B$11:$B$310, 0)), "")="", "", IFERROR(INDEX(Ingredients!$C$11:$C$310, MATCH($C1753, Ingredients!$B$11:$B$310, 0)), "")))</f>
        <v/>
      </c>
      <c r="J1753" s="73" t="str">
        <f>IF($B1753="", "", IF(IFERROR(INDEX(Meals!$C$11:$C$260, MATCH($B1753, Meals!$B$11:$B$260, 0)), "")="", "", IFERROR(INDEX(Meals!$C$11:$C$260, MATCH($B1753, Meals!$B$11:$B$260, 0)), "")))</f>
        <v/>
      </c>
      <c r="K1753" s="4"/>
      <c r="L1753" s="72" t="str">
        <f t="shared" si="412"/>
        <v/>
      </c>
      <c r="M1753" s="73" t="str">
        <f t="shared" si="413"/>
        <v/>
      </c>
      <c r="N1753" s="4"/>
      <c r="O1753" s="78" t="str">
        <f t="shared" si="414"/>
        <v/>
      </c>
      <c r="P1753" s="79" t="str">
        <f t="shared" si="415"/>
        <v/>
      </c>
      <c r="Q1753" s="4"/>
      <c r="R1753" s="90" t="str">
        <f t="shared" si="416"/>
        <v/>
      </c>
      <c r="S1753" s="4"/>
      <c r="Y1753" s="18" t="str">
        <f t="shared" si="417"/>
        <v/>
      </c>
      <c r="AA1753" s="18" t="str">
        <f t="shared" si="408"/>
        <v/>
      </c>
      <c r="AB1753" s="18" t="str">
        <f t="shared" si="409"/>
        <v/>
      </c>
      <c r="AC1753" s="18" t="str">
        <f t="shared" si="418"/>
        <v/>
      </c>
      <c r="AD1753" s="18" t="str">
        <f t="shared" si="418"/>
        <v/>
      </c>
      <c r="AE1753" s="18" t="str">
        <f t="shared" si="419"/>
        <v/>
      </c>
      <c r="AG1753" s="95" t="str">
        <f>IF($C1753="", "", IF(IFERROR(INDEX(Ingredients!C$11:C$310, MATCH($C1753, Ingredients!$B$11:$B$310, 0)), "")="", "", IFERROR(INDEX(Ingredients!C$11:C$310, MATCH($C1753, Ingredients!$B$11:$B$310, 0)), "")))</f>
        <v/>
      </c>
      <c r="AH1753" s="105" t="str">
        <f>IF($C1753="", "", IF(IFERROR(INDEX(Ingredients!D$11:D$310, MATCH($C1753, Ingredients!$B$11:$B$310, 0)), "")="", "", IFERROR(INDEX(Ingredients!D$11:D$310, MATCH($C1753, Ingredients!$B$11:$B$310, 0)), "")))</f>
        <v/>
      </c>
      <c r="AI1753" s="106" t="str">
        <f>IF($C1753="", "", IF(IFERROR(INDEX(Ingredients!E$11:E$310, MATCH($C1753, Ingredients!$B$11:$B$310, 0)), "")="", "", IFERROR(INDEX(Ingredients!E$11:E$310, MATCH($C1753, Ingredients!$B$11:$B$310, 0)), "")))</f>
        <v/>
      </c>
      <c r="AJ1753" s="108" t="str">
        <f>IF($C1753="", "", IF(IFERROR(INDEX(Ingredients!F$11:F$310, MATCH($C1753, Ingredients!$B$11:$B$310, 0)), "")="", "", IFERROR(INDEX(Ingredients!F$11:F$310, MATCH($C1753, Ingredients!$B$11:$B$310, 0)), "")))</f>
        <v/>
      </c>
      <c r="AK1753" s="106" t="str">
        <f>IF($C1753="", "", IF(IFERROR(INDEX(Ingredients!G$11:G$310, MATCH($C1753, Ingredients!$B$11:$B$310, 0)), "")="", "", IFERROR(INDEX(Ingredients!G$11:G$310, MATCH($C1753, Ingredients!$B$11:$B$310, 0)), "")))</f>
        <v/>
      </c>
      <c r="AL1753" s="79" t="str">
        <f>IF($C1753="", "", IF(IFERROR(INDEX(Ingredients!H$11:H$310, MATCH($C1753, Ingredients!$B$11:$B$310, 0)), "")="", "", IFERROR(INDEX(Ingredients!H$11:H$310, MATCH($C1753, Ingredients!$B$11:$B$310, 0)), "")))</f>
        <v/>
      </c>
      <c r="AN1753" s="83" t="str">
        <f t="shared" si="410"/>
        <v/>
      </c>
      <c r="AP1753" s="114" t="str">
        <f t="shared" si="420"/>
        <v/>
      </c>
      <c r="AR1753" s="117" t="str">
        <f>IF($C1753="", "", IF(IFERROR(INDEX(Ingredients!$AI$11:$AI$310, MATCH($C1753, Ingredients!$B$11:$B$310, 0)), "")="", "", IFERROR(INDEX(Ingredients!$AI$11:$AI$310, MATCH($C1753, Ingredients!$B$11:$B$310, 0)), "")))</f>
        <v/>
      </c>
      <c r="AT1753" s="120" t="str">
        <f t="shared" si="421"/>
        <v/>
      </c>
      <c r="AV1753" s="90" t="str">
        <f t="shared" si="411"/>
        <v/>
      </c>
      <c r="AX1753" s="90" t="str">
        <f>IF($AV1753="", "", COUNTIF($AV$11:$AV$5010, "&lt;"&amp;$AV1753)+1+COUNTIF($AV$11:$AV1753, $AV1753)-1)</f>
        <v/>
      </c>
      <c r="AZ1753" s="111" t="str">
        <f>IF($B1753="", "", SUMIF('Shopping List'!$AV$11:$AV$25, $B1753, 'Shopping List'!$BN$11:$BN$25))</f>
        <v/>
      </c>
      <c r="BB1753" s="117" t="str">
        <f t="shared" si="422"/>
        <v/>
      </c>
    </row>
    <row r="1754" spans="1:54" x14ac:dyDescent="0.25">
      <c r="A1754" s="4"/>
      <c r="B1754" s="37"/>
      <c r="C1754" s="124"/>
      <c r="D1754" s="39"/>
      <c r="E1754" s="125"/>
      <c r="F1754" s="48"/>
      <c r="G1754" s="4"/>
      <c r="H1754" s="4"/>
      <c r="I1754" s="95" t="str">
        <f>IF($C1754="", "", IF(IFERROR(INDEX(Ingredients!$C$11:$C$310, MATCH($C1754, Ingredients!$B$11:$B$310, 0)), "")="", "", IFERROR(INDEX(Ingredients!$C$11:$C$310, MATCH($C1754, Ingredients!$B$11:$B$310, 0)), "")))</f>
        <v/>
      </c>
      <c r="J1754" s="73" t="str">
        <f>IF($B1754="", "", IF(IFERROR(INDEX(Meals!$C$11:$C$260, MATCH($B1754, Meals!$B$11:$B$260, 0)), "")="", "", IFERROR(INDEX(Meals!$C$11:$C$260, MATCH($B1754, Meals!$B$11:$B$260, 0)), "")))</f>
        <v/>
      </c>
      <c r="K1754" s="4"/>
      <c r="L1754" s="72" t="str">
        <f t="shared" si="412"/>
        <v/>
      </c>
      <c r="M1754" s="73" t="str">
        <f t="shared" si="413"/>
        <v/>
      </c>
      <c r="N1754" s="4"/>
      <c r="O1754" s="78" t="str">
        <f t="shared" si="414"/>
        <v/>
      </c>
      <c r="P1754" s="79" t="str">
        <f t="shared" si="415"/>
        <v/>
      </c>
      <c r="Q1754" s="4"/>
      <c r="R1754" s="90" t="str">
        <f t="shared" si="416"/>
        <v/>
      </c>
      <c r="S1754" s="4"/>
      <c r="Y1754" s="18" t="str">
        <f t="shared" si="417"/>
        <v/>
      </c>
      <c r="AA1754" s="18" t="str">
        <f t="shared" si="408"/>
        <v/>
      </c>
      <c r="AB1754" s="18" t="str">
        <f t="shared" si="409"/>
        <v/>
      </c>
      <c r="AC1754" s="18" t="str">
        <f t="shared" si="418"/>
        <v/>
      </c>
      <c r="AD1754" s="18" t="str">
        <f t="shared" si="418"/>
        <v/>
      </c>
      <c r="AE1754" s="18" t="str">
        <f t="shared" si="419"/>
        <v/>
      </c>
      <c r="AG1754" s="95" t="str">
        <f>IF($C1754="", "", IF(IFERROR(INDEX(Ingredients!C$11:C$310, MATCH($C1754, Ingredients!$B$11:$B$310, 0)), "")="", "", IFERROR(INDEX(Ingredients!C$11:C$310, MATCH($C1754, Ingredients!$B$11:$B$310, 0)), "")))</f>
        <v/>
      </c>
      <c r="AH1754" s="105" t="str">
        <f>IF($C1754="", "", IF(IFERROR(INDEX(Ingredients!D$11:D$310, MATCH($C1754, Ingredients!$B$11:$B$310, 0)), "")="", "", IFERROR(INDEX(Ingredients!D$11:D$310, MATCH($C1754, Ingredients!$B$11:$B$310, 0)), "")))</f>
        <v/>
      </c>
      <c r="AI1754" s="106" t="str">
        <f>IF($C1754="", "", IF(IFERROR(INDEX(Ingredients!E$11:E$310, MATCH($C1754, Ingredients!$B$11:$B$310, 0)), "")="", "", IFERROR(INDEX(Ingredients!E$11:E$310, MATCH($C1754, Ingredients!$B$11:$B$310, 0)), "")))</f>
        <v/>
      </c>
      <c r="AJ1754" s="108" t="str">
        <f>IF($C1754="", "", IF(IFERROR(INDEX(Ingredients!F$11:F$310, MATCH($C1754, Ingredients!$B$11:$B$310, 0)), "")="", "", IFERROR(INDEX(Ingredients!F$11:F$310, MATCH($C1754, Ingredients!$B$11:$B$310, 0)), "")))</f>
        <v/>
      </c>
      <c r="AK1754" s="106" t="str">
        <f>IF($C1754="", "", IF(IFERROR(INDEX(Ingredients!G$11:G$310, MATCH($C1754, Ingredients!$B$11:$B$310, 0)), "")="", "", IFERROR(INDEX(Ingredients!G$11:G$310, MATCH($C1754, Ingredients!$B$11:$B$310, 0)), "")))</f>
        <v/>
      </c>
      <c r="AL1754" s="79" t="str">
        <f>IF($C1754="", "", IF(IFERROR(INDEX(Ingredients!H$11:H$310, MATCH($C1754, Ingredients!$B$11:$B$310, 0)), "")="", "", IFERROR(INDEX(Ingredients!H$11:H$310, MATCH($C1754, Ingredients!$B$11:$B$310, 0)), "")))</f>
        <v/>
      </c>
      <c r="AN1754" s="83" t="str">
        <f t="shared" si="410"/>
        <v/>
      </c>
      <c r="AP1754" s="114" t="str">
        <f t="shared" si="420"/>
        <v/>
      </c>
      <c r="AR1754" s="117" t="str">
        <f>IF($C1754="", "", IF(IFERROR(INDEX(Ingredients!$AI$11:$AI$310, MATCH($C1754, Ingredients!$B$11:$B$310, 0)), "")="", "", IFERROR(INDEX(Ingredients!$AI$11:$AI$310, MATCH($C1754, Ingredients!$B$11:$B$310, 0)), "")))</f>
        <v/>
      </c>
      <c r="AT1754" s="120" t="str">
        <f t="shared" si="421"/>
        <v/>
      </c>
      <c r="AV1754" s="90" t="str">
        <f t="shared" si="411"/>
        <v/>
      </c>
      <c r="AX1754" s="90" t="str">
        <f>IF($AV1754="", "", COUNTIF($AV$11:$AV$5010, "&lt;"&amp;$AV1754)+1+COUNTIF($AV$11:$AV1754, $AV1754)-1)</f>
        <v/>
      </c>
      <c r="AZ1754" s="111" t="str">
        <f>IF($B1754="", "", SUMIF('Shopping List'!$AV$11:$AV$25, $B1754, 'Shopping List'!$BN$11:$BN$25))</f>
        <v/>
      </c>
      <c r="BB1754" s="117" t="str">
        <f t="shared" si="422"/>
        <v/>
      </c>
    </row>
    <row r="1755" spans="1:54" x14ac:dyDescent="0.25">
      <c r="A1755" s="4"/>
      <c r="B1755" s="37"/>
      <c r="C1755" s="124"/>
      <c r="D1755" s="39"/>
      <c r="E1755" s="125"/>
      <c r="F1755" s="48"/>
      <c r="G1755" s="4"/>
      <c r="H1755" s="4"/>
      <c r="I1755" s="95" t="str">
        <f>IF($C1755="", "", IF(IFERROR(INDEX(Ingredients!$C$11:$C$310, MATCH($C1755, Ingredients!$B$11:$B$310, 0)), "")="", "", IFERROR(INDEX(Ingredients!$C$11:$C$310, MATCH($C1755, Ingredients!$B$11:$B$310, 0)), "")))</f>
        <v/>
      </c>
      <c r="J1755" s="73" t="str">
        <f>IF($B1755="", "", IF(IFERROR(INDEX(Meals!$C$11:$C$260, MATCH($B1755, Meals!$B$11:$B$260, 0)), "")="", "", IFERROR(INDEX(Meals!$C$11:$C$260, MATCH($B1755, Meals!$B$11:$B$260, 0)), "")))</f>
        <v/>
      </c>
      <c r="K1755" s="4"/>
      <c r="L1755" s="72" t="str">
        <f t="shared" si="412"/>
        <v/>
      </c>
      <c r="M1755" s="73" t="str">
        <f t="shared" si="413"/>
        <v/>
      </c>
      <c r="N1755" s="4"/>
      <c r="O1755" s="78" t="str">
        <f t="shared" si="414"/>
        <v/>
      </c>
      <c r="P1755" s="79" t="str">
        <f t="shared" si="415"/>
        <v/>
      </c>
      <c r="Q1755" s="4"/>
      <c r="R1755" s="90" t="str">
        <f t="shared" si="416"/>
        <v/>
      </c>
      <c r="S1755" s="4"/>
      <c r="Y1755" s="18" t="str">
        <f t="shared" si="417"/>
        <v/>
      </c>
      <c r="AA1755" s="18" t="str">
        <f t="shared" si="408"/>
        <v/>
      </c>
      <c r="AB1755" s="18" t="str">
        <f t="shared" si="409"/>
        <v/>
      </c>
      <c r="AC1755" s="18" t="str">
        <f t="shared" si="418"/>
        <v/>
      </c>
      <c r="AD1755" s="18" t="str">
        <f t="shared" si="418"/>
        <v/>
      </c>
      <c r="AE1755" s="18" t="str">
        <f t="shared" si="419"/>
        <v/>
      </c>
      <c r="AG1755" s="95" t="str">
        <f>IF($C1755="", "", IF(IFERROR(INDEX(Ingredients!C$11:C$310, MATCH($C1755, Ingredients!$B$11:$B$310, 0)), "")="", "", IFERROR(INDEX(Ingredients!C$11:C$310, MATCH($C1755, Ingredients!$B$11:$B$310, 0)), "")))</f>
        <v/>
      </c>
      <c r="AH1755" s="105" t="str">
        <f>IF($C1755="", "", IF(IFERROR(INDEX(Ingredients!D$11:D$310, MATCH($C1755, Ingredients!$B$11:$B$310, 0)), "")="", "", IFERROR(INDEX(Ingredients!D$11:D$310, MATCH($C1755, Ingredients!$B$11:$B$310, 0)), "")))</f>
        <v/>
      </c>
      <c r="AI1755" s="106" t="str">
        <f>IF($C1755="", "", IF(IFERROR(INDEX(Ingredients!E$11:E$310, MATCH($C1755, Ingredients!$B$11:$B$310, 0)), "")="", "", IFERROR(INDEX(Ingredients!E$11:E$310, MATCH($C1755, Ingredients!$B$11:$B$310, 0)), "")))</f>
        <v/>
      </c>
      <c r="AJ1755" s="108" t="str">
        <f>IF($C1755="", "", IF(IFERROR(INDEX(Ingredients!F$11:F$310, MATCH($C1755, Ingredients!$B$11:$B$310, 0)), "")="", "", IFERROR(INDEX(Ingredients!F$11:F$310, MATCH($C1755, Ingredients!$B$11:$B$310, 0)), "")))</f>
        <v/>
      </c>
      <c r="AK1755" s="106" t="str">
        <f>IF($C1755="", "", IF(IFERROR(INDEX(Ingredients!G$11:G$310, MATCH($C1755, Ingredients!$B$11:$B$310, 0)), "")="", "", IFERROR(INDEX(Ingredients!G$11:G$310, MATCH($C1755, Ingredients!$B$11:$B$310, 0)), "")))</f>
        <v/>
      </c>
      <c r="AL1755" s="79" t="str">
        <f>IF($C1755="", "", IF(IFERROR(INDEX(Ingredients!H$11:H$310, MATCH($C1755, Ingredients!$B$11:$B$310, 0)), "")="", "", IFERROR(INDEX(Ingredients!H$11:H$310, MATCH($C1755, Ingredients!$B$11:$B$310, 0)), "")))</f>
        <v/>
      </c>
      <c r="AN1755" s="83" t="str">
        <f t="shared" si="410"/>
        <v/>
      </c>
      <c r="AP1755" s="114" t="str">
        <f t="shared" si="420"/>
        <v/>
      </c>
      <c r="AR1755" s="117" t="str">
        <f>IF($C1755="", "", IF(IFERROR(INDEX(Ingredients!$AI$11:$AI$310, MATCH($C1755, Ingredients!$B$11:$B$310, 0)), "")="", "", IFERROR(INDEX(Ingredients!$AI$11:$AI$310, MATCH($C1755, Ingredients!$B$11:$B$310, 0)), "")))</f>
        <v/>
      </c>
      <c r="AT1755" s="120" t="str">
        <f t="shared" si="421"/>
        <v/>
      </c>
      <c r="AV1755" s="90" t="str">
        <f t="shared" si="411"/>
        <v/>
      </c>
      <c r="AX1755" s="90" t="str">
        <f>IF($AV1755="", "", COUNTIF($AV$11:$AV$5010, "&lt;"&amp;$AV1755)+1+COUNTIF($AV$11:$AV1755, $AV1755)-1)</f>
        <v/>
      </c>
      <c r="AZ1755" s="111" t="str">
        <f>IF($B1755="", "", SUMIF('Shopping List'!$AV$11:$AV$25, $B1755, 'Shopping List'!$BN$11:$BN$25))</f>
        <v/>
      </c>
      <c r="BB1755" s="117" t="str">
        <f t="shared" si="422"/>
        <v/>
      </c>
    </row>
    <row r="1756" spans="1:54" x14ac:dyDescent="0.25">
      <c r="A1756" s="4"/>
      <c r="B1756" s="37"/>
      <c r="C1756" s="124"/>
      <c r="D1756" s="39"/>
      <c r="E1756" s="125"/>
      <c r="F1756" s="48"/>
      <c r="G1756" s="4"/>
      <c r="H1756" s="4"/>
      <c r="I1756" s="95" t="str">
        <f>IF($C1756="", "", IF(IFERROR(INDEX(Ingredients!$C$11:$C$310, MATCH($C1756, Ingredients!$B$11:$B$310, 0)), "")="", "", IFERROR(INDEX(Ingredients!$C$11:$C$310, MATCH($C1756, Ingredients!$B$11:$B$310, 0)), "")))</f>
        <v/>
      </c>
      <c r="J1756" s="73" t="str">
        <f>IF($B1756="", "", IF(IFERROR(INDEX(Meals!$C$11:$C$260, MATCH($B1756, Meals!$B$11:$B$260, 0)), "")="", "", IFERROR(INDEX(Meals!$C$11:$C$260, MATCH($B1756, Meals!$B$11:$B$260, 0)), "")))</f>
        <v/>
      </c>
      <c r="K1756" s="4"/>
      <c r="L1756" s="72" t="str">
        <f t="shared" si="412"/>
        <v/>
      </c>
      <c r="M1756" s="73" t="str">
        <f t="shared" si="413"/>
        <v/>
      </c>
      <c r="N1756" s="4"/>
      <c r="O1756" s="78" t="str">
        <f t="shared" si="414"/>
        <v/>
      </c>
      <c r="P1756" s="79" t="str">
        <f t="shared" si="415"/>
        <v/>
      </c>
      <c r="Q1756" s="4"/>
      <c r="R1756" s="90" t="str">
        <f t="shared" si="416"/>
        <v/>
      </c>
      <c r="S1756" s="4"/>
      <c r="Y1756" s="18" t="str">
        <f t="shared" si="417"/>
        <v/>
      </c>
      <c r="AA1756" s="18" t="str">
        <f t="shared" si="408"/>
        <v/>
      </c>
      <c r="AB1756" s="18" t="str">
        <f t="shared" si="409"/>
        <v/>
      </c>
      <c r="AC1756" s="18" t="str">
        <f t="shared" si="418"/>
        <v/>
      </c>
      <c r="AD1756" s="18" t="str">
        <f t="shared" si="418"/>
        <v/>
      </c>
      <c r="AE1756" s="18" t="str">
        <f t="shared" si="419"/>
        <v/>
      </c>
      <c r="AG1756" s="95" t="str">
        <f>IF($C1756="", "", IF(IFERROR(INDEX(Ingredients!C$11:C$310, MATCH($C1756, Ingredients!$B$11:$B$310, 0)), "")="", "", IFERROR(INDEX(Ingredients!C$11:C$310, MATCH($C1756, Ingredients!$B$11:$B$310, 0)), "")))</f>
        <v/>
      </c>
      <c r="AH1756" s="105" t="str">
        <f>IF($C1756="", "", IF(IFERROR(INDEX(Ingredients!D$11:D$310, MATCH($C1756, Ingredients!$B$11:$B$310, 0)), "")="", "", IFERROR(INDEX(Ingredients!D$11:D$310, MATCH($C1756, Ingredients!$B$11:$B$310, 0)), "")))</f>
        <v/>
      </c>
      <c r="AI1756" s="106" t="str">
        <f>IF($C1756="", "", IF(IFERROR(INDEX(Ingredients!E$11:E$310, MATCH($C1756, Ingredients!$B$11:$B$310, 0)), "")="", "", IFERROR(INDEX(Ingredients!E$11:E$310, MATCH($C1756, Ingredients!$B$11:$B$310, 0)), "")))</f>
        <v/>
      </c>
      <c r="AJ1756" s="108" t="str">
        <f>IF($C1756="", "", IF(IFERROR(INDEX(Ingredients!F$11:F$310, MATCH($C1756, Ingredients!$B$11:$B$310, 0)), "")="", "", IFERROR(INDEX(Ingredients!F$11:F$310, MATCH($C1756, Ingredients!$B$11:$B$310, 0)), "")))</f>
        <v/>
      </c>
      <c r="AK1756" s="106" t="str">
        <f>IF($C1756="", "", IF(IFERROR(INDEX(Ingredients!G$11:G$310, MATCH($C1756, Ingredients!$B$11:$B$310, 0)), "")="", "", IFERROR(INDEX(Ingredients!G$11:G$310, MATCH($C1756, Ingredients!$B$11:$B$310, 0)), "")))</f>
        <v/>
      </c>
      <c r="AL1756" s="79" t="str">
        <f>IF($C1756="", "", IF(IFERROR(INDEX(Ingredients!H$11:H$310, MATCH($C1756, Ingredients!$B$11:$B$310, 0)), "")="", "", IFERROR(INDEX(Ingredients!H$11:H$310, MATCH($C1756, Ingredients!$B$11:$B$310, 0)), "")))</f>
        <v/>
      </c>
      <c r="AN1756" s="83" t="str">
        <f t="shared" si="410"/>
        <v/>
      </c>
      <c r="AP1756" s="114" t="str">
        <f t="shared" si="420"/>
        <v/>
      </c>
      <c r="AR1756" s="117" t="str">
        <f>IF($C1756="", "", IF(IFERROR(INDEX(Ingredients!$AI$11:$AI$310, MATCH($C1756, Ingredients!$B$11:$B$310, 0)), "")="", "", IFERROR(INDEX(Ingredients!$AI$11:$AI$310, MATCH($C1756, Ingredients!$B$11:$B$310, 0)), "")))</f>
        <v/>
      </c>
      <c r="AT1756" s="120" t="str">
        <f t="shared" si="421"/>
        <v/>
      </c>
      <c r="AV1756" s="90" t="str">
        <f t="shared" si="411"/>
        <v/>
      </c>
      <c r="AX1756" s="90" t="str">
        <f>IF($AV1756="", "", COUNTIF($AV$11:$AV$5010, "&lt;"&amp;$AV1756)+1+COUNTIF($AV$11:$AV1756, $AV1756)-1)</f>
        <v/>
      </c>
      <c r="AZ1756" s="111" t="str">
        <f>IF($B1756="", "", SUMIF('Shopping List'!$AV$11:$AV$25, $B1756, 'Shopping List'!$BN$11:$BN$25))</f>
        <v/>
      </c>
      <c r="BB1756" s="117" t="str">
        <f t="shared" si="422"/>
        <v/>
      </c>
    </row>
    <row r="1757" spans="1:54" x14ac:dyDescent="0.25">
      <c r="A1757" s="4"/>
      <c r="B1757" s="37"/>
      <c r="C1757" s="124"/>
      <c r="D1757" s="39"/>
      <c r="E1757" s="125"/>
      <c r="F1757" s="48"/>
      <c r="G1757" s="4"/>
      <c r="H1757" s="4"/>
      <c r="I1757" s="95" t="str">
        <f>IF($C1757="", "", IF(IFERROR(INDEX(Ingredients!$C$11:$C$310, MATCH($C1757, Ingredients!$B$11:$B$310, 0)), "")="", "", IFERROR(INDEX(Ingredients!$C$11:$C$310, MATCH($C1757, Ingredients!$B$11:$B$310, 0)), "")))</f>
        <v/>
      </c>
      <c r="J1757" s="73" t="str">
        <f>IF($B1757="", "", IF(IFERROR(INDEX(Meals!$C$11:$C$260, MATCH($B1757, Meals!$B$11:$B$260, 0)), "")="", "", IFERROR(INDEX(Meals!$C$11:$C$260, MATCH($B1757, Meals!$B$11:$B$260, 0)), "")))</f>
        <v/>
      </c>
      <c r="K1757" s="4"/>
      <c r="L1757" s="72" t="str">
        <f t="shared" si="412"/>
        <v/>
      </c>
      <c r="M1757" s="73" t="str">
        <f t="shared" si="413"/>
        <v/>
      </c>
      <c r="N1757" s="4"/>
      <c r="O1757" s="78" t="str">
        <f t="shared" si="414"/>
        <v/>
      </c>
      <c r="P1757" s="79" t="str">
        <f t="shared" si="415"/>
        <v/>
      </c>
      <c r="Q1757" s="4"/>
      <c r="R1757" s="90" t="str">
        <f t="shared" si="416"/>
        <v/>
      </c>
      <c r="S1757" s="4"/>
      <c r="Y1757" s="18" t="str">
        <f t="shared" si="417"/>
        <v/>
      </c>
      <c r="AA1757" s="18" t="str">
        <f t="shared" si="408"/>
        <v/>
      </c>
      <c r="AB1757" s="18" t="str">
        <f t="shared" si="409"/>
        <v/>
      </c>
      <c r="AC1757" s="18" t="str">
        <f t="shared" si="418"/>
        <v/>
      </c>
      <c r="AD1757" s="18" t="str">
        <f t="shared" si="418"/>
        <v/>
      </c>
      <c r="AE1757" s="18" t="str">
        <f t="shared" si="419"/>
        <v/>
      </c>
      <c r="AG1757" s="95" t="str">
        <f>IF($C1757="", "", IF(IFERROR(INDEX(Ingredients!C$11:C$310, MATCH($C1757, Ingredients!$B$11:$B$310, 0)), "")="", "", IFERROR(INDEX(Ingredients!C$11:C$310, MATCH($C1757, Ingredients!$B$11:$B$310, 0)), "")))</f>
        <v/>
      </c>
      <c r="AH1757" s="105" t="str">
        <f>IF($C1757="", "", IF(IFERROR(INDEX(Ingredients!D$11:D$310, MATCH($C1757, Ingredients!$B$11:$B$310, 0)), "")="", "", IFERROR(INDEX(Ingredients!D$11:D$310, MATCH($C1757, Ingredients!$B$11:$B$310, 0)), "")))</f>
        <v/>
      </c>
      <c r="AI1757" s="106" t="str">
        <f>IF($C1757="", "", IF(IFERROR(INDEX(Ingredients!E$11:E$310, MATCH($C1757, Ingredients!$B$11:$B$310, 0)), "")="", "", IFERROR(INDEX(Ingredients!E$11:E$310, MATCH($C1757, Ingredients!$B$11:$B$310, 0)), "")))</f>
        <v/>
      </c>
      <c r="AJ1757" s="108" t="str">
        <f>IF($C1757="", "", IF(IFERROR(INDEX(Ingredients!F$11:F$310, MATCH($C1757, Ingredients!$B$11:$B$310, 0)), "")="", "", IFERROR(INDEX(Ingredients!F$11:F$310, MATCH($C1757, Ingredients!$B$11:$B$310, 0)), "")))</f>
        <v/>
      </c>
      <c r="AK1757" s="106" t="str">
        <f>IF($C1757="", "", IF(IFERROR(INDEX(Ingredients!G$11:G$310, MATCH($C1757, Ingredients!$B$11:$B$310, 0)), "")="", "", IFERROR(INDEX(Ingredients!G$11:G$310, MATCH($C1757, Ingredients!$B$11:$B$310, 0)), "")))</f>
        <v/>
      </c>
      <c r="AL1757" s="79" t="str">
        <f>IF($C1757="", "", IF(IFERROR(INDEX(Ingredients!H$11:H$310, MATCH($C1757, Ingredients!$B$11:$B$310, 0)), "")="", "", IFERROR(INDEX(Ingredients!H$11:H$310, MATCH($C1757, Ingredients!$B$11:$B$310, 0)), "")))</f>
        <v/>
      </c>
      <c r="AN1757" s="83" t="str">
        <f t="shared" si="410"/>
        <v/>
      </c>
      <c r="AP1757" s="114" t="str">
        <f t="shared" si="420"/>
        <v/>
      </c>
      <c r="AR1757" s="117" t="str">
        <f>IF($C1757="", "", IF(IFERROR(INDEX(Ingredients!$AI$11:$AI$310, MATCH($C1757, Ingredients!$B$11:$B$310, 0)), "")="", "", IFERROR(INDEX(Ingredients!$AI$11:$AI$310, MATCH($C1757, Ingredients!$B$11:$B$310, 0)), "")))</f>
        <v/>
      </c>
      <c r="AT1757" s="120" t="str">
        <f t="shared" si="421"/>
        <v/>
      </c>
      <c r="AV1757" s="90" t="str">
        <f t="shared" si="411"/>
        <v/>
      </c>
      <c r="AX1757" s="90" t="str">
        <f>IF($AV1757="", "", COUNTIF($AV$11:$AV$5010, "&lt;"&amp;$AV1757)+1+COUNTIF($AV$11:$AV1757, $AV1757)-1)</f>
        <v/>
      </c>
      <c r="AZ1757" s="111" t="str">
        <f>IF($B1757="", "", SUMIF('Shopping List'!$AV$11:$AV$25, $B1757, 'Shopping List'!$BN$11:$BN$25))</f>
        <v/>
      </c>
      <c r="BB1757" s="117" t="str">
        <f t="shared" si="422"/>
        <v/>
      </c>
    </row>
    <row r="1758" spans="1:54" x14ac:dyDescent="0.25">
      <c r="A1758" s="4"/>
      <c r="B1758" s="37"/>
      <c r="C1758" s="124"/>
      <c r="D1758" s="39"/>
      <c r="E1758" s="125"/>
      <c r="F1758" s="48"/>
      <c r="G1758" s="4"/>
      <c r="H1758" s="4"/>
      <c r="I1758" s="95" t="str">
        <f>IF($C1758="", "", IF(IFERROR(INDEX(Ingredients!$C$11:$C$310, MATCH($C1758, Ingredients!$B$11:$B$310, 0)), "")="", "", IFERROR(INDEX(Ingredients!$C$11:$C$310, MATCH($C1758, Ingredients!$B$11:$B$310, 0)), "")))</f>
        <v/>
      </c>
      <c r="J1758" s="73" t="str">
        <f>IF($B1758="", "", IF(IFERROR(INDEX(Meals!$C$11:$C$260, MATCH($B1758, Meals!$B$11:$B$260, 0)), "")="", "", IFERROR(INDEX(Meals!$C$11:$C$260, MATCH($B1758, Meals!$B$11:$B$260, 0)), "")))</f>
        <v/>
      </c>
      <c r="K1758" s="4"/>
      <c r="L1758" s="72" t="str">
        <f t="shared" si="412"/>
        <v/>
      </c>
      <c r="M1758" s="73" t="str">
        <f t="shared" si="413"/>
        <v/>
      </c>
      <c r="N1758" s="4"/>
      <c r="O1758" s="78" t="str">
        <f t="shared" si="414"/>
        <v/>
      </c>
      <c r="P1758" s="79" t="str">
        <f t="shared" si="415"/>
        <v/>
      </c>
      <c r="Q1758" s="4"/>
      <c r="R1758" s="90" t="str">
        <f t="shared" si="416"/>
        <v/>
      </c>
      <c r="S1758" s="4"/>
      <c r="Y1758" s="18" t="str">
        <f t="shared" si="417"/>
        <v/>
      </c>
      <c r="AA1758" s="18" t="str">
        <f t="shared" si="408"/>
        <v/>
      </c>
      <c r="AB1758" s="18" t="str">
        <f t="shared" si="409"/>
        <v/>
      </c>
      <c r="AC1758" s="18" t="str">
        <f t="shared" si="418"/>
        <v/>
      </c>
      <c r="AD1758" s="18" t="str">
        <f t="shared" si="418"/>
        <v/>
      </c>
      <c r="AE1758" s="18" t="str">
        <f t="shared" si="419"/>
        <v/>
      </c>
      <c r="AG1758" s="95" t="str">
        <f>IF($C1758="", "", IF(IFERROR(INDEX(Ingredients!C$11:C$310, MATCH($C1758, Ingredients!$B$11:$B$310, 0)), "")="", "", IFERROR(INDEX(Ingredients!C$11:C$310, MATCH($C1758, Ingredients!$B$11:$B$310, 0)), "")))</f>
        <v/>
      </c>
      <c r="AH1758" s="105" t="str">
        <f>IF($C1758="", "", IF(IFERROR(INDEX(Ingredients!D$11:D$310, MATCH($C1758, Ingredients!$B$11:$B$310, 0)), "")="", "", IFERROR(INDEX(Ingredients!D$11:D$310, MATCH($C1758, Ingredients!$B$11:$B$310, 0)), "")))</f>
        <v/>
      </c>
      <c r="AI1758" s="106" t="str">
        <f>IF($C1758="", "", IF(IFERROR(INDEX(Ingredients!E$11:E$310, MATCH($C1758, Ingredients!$B$11:$B$310, 0)), "")="", "", IFERROR(INDEX(Ingredients!E$11:E$310, MATCH($C1758, Ingredients!$B$11:$B$310, 0)), "")))</f>
        <v/>
      </c>
      <c r="AJ1758" s="108" t="str">
        <f>IF($C1758="", "", IF(IFERROR(INDEX(Ingredients!F$11:F$310, MATCH($C1758, Ingredients!$B$11:$B$310, 0)), "")="", "", IFERROR(INDEX(Ingredients!F$11:F$310, MATCH($C1758, Ingredients!$B$11:$B$310, 0)), "")))</f>
        <v/>
      </c>
      <c r="AK1758" s="106" t="str">
        <f>IF($C1758="", "", IF(IFERROR(INDEX(Ingredients!G$11:G$310, MATCH($C1758, Ingredients!$B$11:$B$310, 0)), "")="", "", IFERROR(INDEX(Ingredients!G$11:G$310, MATCH($C1758, Ingredients!$B$11:$B$310, 0)), "")))</f>
        <v/>
      </c>
      <c r="AL1758" s="79" t="str">
        <f>IF($C1758="", "", IF(IFERROR(INDEX(Ingredients!H$11:H$310, MATCH($C1758, Ingredients!$B$11:$B$310, 0)), "")="", "", IFERROR(INDEX(Ingredients!H$11:H$310, MATCH($C1758, Ingredients!$B$11:$B$310, 0)), "")))</f>
        <v/>
      </c>
      <c r="AN1758" s="83" t="str">
        <f t="shared" si="410"/>
        <v/>
      </c>
      <c r="AP1758" s="114" t="str">
        <f t="shared" si="420"/>
        <v/>
      </c>
      <c r="AR1758" s="117" t="str">
        <f>IF($C1758="", "", IF(IFERROR(INDEX(Ingredients!$AI$11:$AI$310, MATCH($C1758, Ingredients!$B$11:$B$310, 0)), "")="", "", IFERROR(INDEX(Ingredients!$AI$11:$AI$310, MATCH($C1758, Ingredients!$B$11:$B$310, 0)), "")))</f>
        <v/>
      </c>
      <c r="AT1758" s="120" t="str">
        <f t="shared" si="421"/>
        <v/>
      </c>
      <c r="AV1758" s="90" t="str">
        <f t="shared" si="411"/>
        <v/>
      </c>
      <c r="AX1758" s="90" t="str">
        <f>IF($AV1758="", "", COUNTIF($AV$11:$AV$5010, "&lt;"&amp;$AV1758)+1+COUNTIF($AV$11:$AV1758, $AV1758)-1)</f>
        <v/>
      </c>
      <c r="AZ1758" s="111" t="str">
        <f>IF($B1758="", "", SUMIF('Shopping List'!$AV$11:$AV$25, $B1758, 'Shopping List'!$BN$11:$BN$25))</f>
        <v/>
      </c>
      <c r="BB1758" s="117" t="str">
        <f t="shared" si="422"/>
        <v/>
      </c>
    </row>
    <row r="1759" spans="1:54" x14ac:dyDescent="0.25">
      <c r="A1759" s="4"/>
      <c r="B1759" s="37"/>
      <c r="C1759" s="124"/>
      <c r="D1759" s="39"/>
      <c r="E1759" s="125"/>
      <c r="F1759" s="48"/>
      <c r="G1759" s="4"/>
      <c r="H1759" s="4"/>
      <c r="I1759" s="95" t="str">
        <f>IF($C1759="", "", IF(IFERROR(INDEX(Ingredients!$C$11:$C$310, MATCH($C1759, Ingredients!$B$11:$B$310, 0)), "")="", "", IFERROR(INDEX(Ingredients!$C$11:$C$310, MATCH($C1759, Ingredients!$B$11:$B$310, 0)), "")))</f>
        <v/>
      </c>
      <c r="J1759" s="73" t="str">
        <f>IF($B1759="", "", IF(IFERROR(INDEX(Meals!$C$11:$C$260, MATCH($B1759, Meals!$B$11:$B$260, 0)), "")="", "", IFERROR(INDEX(Meals!$C$11:$C$260, MATCH($B1759, Meals!$B$11:$B$260, 0)), "")))</f>
        <v/>
      </c>
      <c r="K1759" s="4"/>
      <c r="L1759" s="72" t="str">
        <f t="shared" si="412"/>
        <v/>
      </c>
      <c r="M1759" s="73" t="str">
        <f t="shared" si="413"/>
        <v/>
      </c>
      <c r="N1759" s="4"/>
      <c r="O1759" s="78" t="str">
        <f t="shared" si="414"/>
        <v/>
      </c>
      <c r="P1759" s="79" t="str">
        <f t="shared" si="415"/>
        <v/>
      </c>
      <c r="Q1759" s="4"/>
      <c r="R1759" s="90" t="str">
        <f t="shared" si="416"/>
        <v/>
      </c>
      <c r="S1759" s="4"/>
      <c r="Y1759" s="18" t="str">
        <f t="shared" si="417"/>
        <v/>
      </c>
      <c r="AA1759" s="18" t="str">
        <f t="shared" si="408"/>
        <v/>
      </c>
      <c r="AB1759" s="18" t="str">
        <f t="shared" si="409"/>
        <v/>
      </c>
      <c r="AC1759" s="18" t="str">
        <f t="shared" si="418"/>
        <v/>
      </c>
      <c r="AD1759" s="18" t="str">
        <f t="shared" si="418"/>
        <v/>
      </c>
      <c r="AE1759" s="18" t="str">
        <f t="shared" si="419"/>
        <v/>
      </c>
      <c r="AG1759" s="95" t="str">
        <f>IF($C1759="", "", IF(IFERROR(INDEX(Ingredients!C$11:C$310, MATCH($C1759, Ingredients!$B$11:$B$310, 0)), "")="", "", IFERROR(INDEX(Ingredients!C$11:C$310, MATCH($C1759, Ingredients!$B$11:$B$310, 0)), "")))</f>
        <v/>
      </c>
      <c r="AH1759" s="105" t="str">
        <f>IF($C1759="", "", IF(IFERROR(INDEX(Ingredients!D$11:D$310, MATCH($C1759, Ingredients!$B$11:$B$310, 0)), "")="", "", IFERROR(INDEX(Ingredients!D$11:D$310, MATCH($C1759, Ingredients!$B$11:$B$310, 0)), "")))</f>
        <v/>
      </c>
      <c r="AI1759" s="106" t="str">
        <f>IF($C1759="", "", IF(IFERROR(INDEX(Ingredients!E$11:E$310, MATCH($C1759, Ingredients!$B$11:$B$310, 0)), "")="", "", IFERROR(INDEX(Ingredients!E$11:E$310, MATCH($C1759, Ingredients!$B$11:$B$310, 0)), "")))</f>
        <v/>
      </c>
      <c r="AJ1759" s="108" t="str">
        <f>IF($C1759="", "", IF(IFERROR(INDEX(Ingredients!F$11:F$310, MATCH($C1759, Ingredients!$B$11:$B$310, 0)), "")="", "", IFERROR(INDEX(Ingredients!F$11:F$310, MATCH($C1759, Ingredients!$B$11:$B$310, 0)), "")))</f>
        <v/>
      </c>
      <c r="AK1759" s="106" t="str">
        <f>IF($C1759="", "", IF(IFERROR(INDEX(Ingredients!G$11:G$310, MATCH($C1759, Ingredients!$B$11:$B$310, 0)), "")="", "", IFERROR(INDEX(Ingredients!G$11:G$310, MATCH($C1759, Ingredients!$B$11:$B$310, 0)), "")))</f>
        <v/>
      </c>
      <c r="AL1759" s="79" t="str">
        <f>IF($C1759="", "", IF(IFERROR(INDEX(Ingredients!H$11:H$310, MATCH($C1759, Ingredients!$B$11:$B$310, 0)), "")="", "", IFERROR(INDEX(Ingredients!H$11:H$310, MATCH($C1759, Ingredients!$B$11:$B$310, 0)), "")))</f>
        <v/>
      </c>
      <c r="AN1759" s="83" t="str">
        <f t="shared" si="410"/>
        <v/>
      </c>
      <c r="AP1759" s="114" t="str">
        <f t="shared" si="420"/>
        <v/>
      </c>
      <c r="AR1759" s="117" t="str">
        <f>IF($C1759="", "", IF(IFERROR(INDEX(Ingredients!$AI$11:$AI$310, MATCH($C1759, Ingredients!$B$11:$B$310, 0)), "")="", "", IFERROR(INDEX(Ingredients!$AI$11:$AI$310, MATCH($C1759, Ingredients!$B$11:$B$310, 0)), "")))</f>
        <v/>
      </c>
      <c r="AT1759" s="120" t="str">
        <f t="shared" si="421"/>
        <v/>
      </c>
      <c r="AV1759" s="90" t="str">
        <f t="shared" si="411"/>
        <v/>
      </c>
      <c r="AX1759" s="90" t="str">
        <f>IF($AV1759="", "", COUNTIF($AV$11:$AV$5010, "&lt;"&amp;$AV1759)+1+COUNTIF($AV$11:$AV1759, $AV1759)-1)</f>
        <v/>
      </c>
      <c r="AZ1759" s="111" t="str">
        <f>IF($B1759="", "", SUMIF('Shopping List'!$AV$11:$AV$25, $B1759, 'Shopping List'!$BN$11:$BN$25))</f>
        <v/>
      </c>
      <c r="BB1759" s="117" t="str">
        <f t="shared" si="422"/>
        <v/>
      </c>
    </row>
    <row r="1760" spans="1:54" x14ac:dyDescent="0.25">
      <c r="A1760" s="4"/>
      <c r="B1760" s="37"/>
      <c r="C1760" s="124"/>
      <c r="D1760" s="39"/>
      <c r="E1760" s="125"/>
      <c r="F1760" s="48"/>
      <c r="G1760" s="4"/>
      <c r="H1760" s="4"/>
      <c r="I1760" s="95" t="str">
        <f>IF($C1760="", "", IF(IFERROR(INDEX(Ingredients!$C$11:$C$310, MATCH($C1760, Ingredients!$B$11:$B$310, 0)), "")="", "", IFERROR(INDEX(Ingredients!$C$11:$C$310, MATCH($C1760, Ingredients!$B$11:$B$310, 0)), "")))</f>
        <v/>
      </c>
      <c r="J1760" s="73" t="str">
        <f>IF($B1760="", "", IF(IFERROR(INDEX(Meals!$C$11:$C$260, MATCH($B1760, Meals!$B$11:$B$260, 0)), "")="", "", IFERROR(INDEX(Meals!$C$11:$C$260, MATCH($B1760, Meals!$B$11:$B$260, 0)), "")))</f>
        <v/>
      </c>
      <c r="K1760" s="4"/>
      <c r="L1760" s="72" t="str">
        <f t="shared" si="412"/>
        <v/>
      </c>
      <c r="M1760" s="73" t="str">
        <f t="shared" si="413"/>
        <v/>
      </c>
      <c r="N1760" s="4"/>
      <c r="O1760" s="78" t="str">
        <f t="shared" si="414"/>
        <v/>
      </c>
      <c r="P1760" s="79" t="str">
        <f t="shared" si="415"/>
        <v/>
      </c>
      <c r="Q1760" s="4"/>
      <c r="R1760" s="90" t="str">
        <f t="shared" si="416"/>
        <v/>
      </c>
      <c r="S1760" s="4"/>
      <c r="Y1760" s="18" t="str">
        <f t="shared" si="417"/>
        <v/>
      </c>
      <c r="AA1760" s="18" t="str">
        <f t="shared" si="408"/>
        <v/>
      </c>
      <c r="AB1760" s="18" t="str">
        <f t="shared" si="409"/>
        <v/>
      </c>
      <c r="AC1760" s="18" t="str">
        <f t="shared" si="418"/>
        <v/>
      </c>
      <c r="AD1760" s="18" t="str">
        <f t="shared" si="418"/>
        <v/>
      </c>
      <c r="AE1760" s="18" t="str">
        <f t="shared" si="419"/>
        <v/>
      </c>
      <c r="AG1760" s="95" t="str">
        <f>IF($C1760="", "", IF(IFERROR(INDEX(Ingredients!C$11:C$310, MATCH($C1760, Ingredients!$B$11:$B$310, 0)), "")="", "", IFERROR(INDEX(Ingredients!C$11:C$310, MATCH($C1760, Ingredients!$B$11:$B$310, 0)), "")))</f>
        <v/>
      </c>
      <c r="AH1760" s="105" t="str">
        <f>IF($C1760="", "", IF(IFERROR(INDEX(Ingredients!D$11:D$310, MATCH($C1760, Ingredients!$B$11:$B$310, 0)), "")="", "", IFERROR(INDEX(Ingredients!D$11:D$310, MATCH($C1760, Ingredients!$B$11:$B$310, 0)), "")))</f>
        <v/>
      </c>
      <c r="AI1760" s="106" t="str">
        <f>IF($C1760="", "", IF(IFERROR(INDEX(Ingredients!E$11:E$310, MATCH($C1760, Ingredients!$B$11:$B$310, 0)), "")="", "", IFERROR(INDEX(Ingredients!E$11:E$310, MATCH($C1760, Ingredients!$B$11:$B$310, 0)), "")))</f>
        <v/>
      </c>
      <c r="AJ1760" s="108" t="str">
        <f>IF($C1760="", "", IF(IFERROR(INDEX(Ingredients!F$11:F$310, MATCH($C1760, Ingredients!$B$11:$B$310, 0)), "")="", "", IFERROR(INDEX(Ingredients!F$11:F$310, MATCH($C1760, Ingredients!$B$11:$B$310, 0)), "")))</f>
        <v/>
      </c>
      <c r="AK1760" s="106" t="str">
        <f>IF($C1760="", "", IF(IFERROR(INDEX(Ingredients!G$11:G$310, MATCH($C1760, Ingredients!$B$11:$B$310, 0)), "")="", "", IFERROR(INDEX(Ingredients!G$11:G$310, MATCH($C1760, Ingredients!$B$11:$B$310, 0)), "")))</f>
        <v/>
      </c>
      <c r="AL1760" s="79" t="str">
        <f>IF($C1760="", "", IF(IFERROR(INDEX(Ingredients!H$11:H$310, MATCH($C1760, Ingredients!$B$11:$B$310, 0)), "")="", "", IFERROR(INDEX(Ingredients!H$11:H$310, MATCH($C1760, Ingredients!$B$11:$B$310, 0)), "")))</f>
        <v/>
      </c>
      <c r="AN1760" s="83" t="str">
        <f t="shared" si="410"/>
        <v/>
      </c>
      <c r="AP1760" s="114" t="str">
        <f t="shared" si="420"/>
        <v/>
      </c>
      <c r="AR1760" s="117" t="str">
        <f>IF($C1760="", "", IF(IFERROR(INDEX(Ingredients!$AI$11:$AI$310, MATCH($C1760, Ingredients!$B$11:$B$310, 0)), "")="", "", IFERROR(INDEX(Ingredients!$AI$11:$AI$310, MATCH($C1760, Ingredients!$B$11:$B$310, 0)), "")))</f>
        <v/>
      </c>
      <c r="AT1760" s="120" t="str">
        <f t="shared" si="421"/>
        <v/>
      </c>
      <c r="AV1760" s="90" t="str">
        <f t="shared" si="411"/>
        <v/>
      </c>
      <c r="AX1760" s="90" t="str">
        <f>IF($AV1760="", "", COUNTIF($AV$11:$AV$5010, "&lt;"&amp;$AV1760)+1+COUNTIF($AV$11:$AV1760, $AV1760)-1)</f>
        <v/>
      </c>
      <c r="AZ1760" s="111" t="str">
        <f>IF($B1760="", "", SUMIF('Shopping List'!$AV$11:$AV$25, $B1760, 'Shopping List'!$BN$11:$BN$25))</f>
        <v/>
      </c>
      <c r="BB1760" s="117" t="str">
        <f t="shared" si="422"/>
        <v/>
      </c>
    </row>
    <row r="1761" spans="1:54" x14ac:dyDescent="0.25">
      <c r="A1761" s="4"/>
      <c r="B1761" s="37"/>
      <c r="C1761" s="124"/>
      <c r="D1761" s="39"/>
      <c r="E1761" s="125"/>
      <c r="F1761" s="48"/>
      <c r="G1761" s="4"/>
      <c r="H1761" s="4"/>
      <c r="I1761" s="95" t="str">
        <f>IF($C1761="", "", IF(IFERROR(INDEX(Ingredients!$C$11:$C$310, MATCH($C1761, Ingredients!$B$11:$B$310, 0)), "")="", "", IFERROR(INDEX(Ingredients!$C$11:$C$310, MATCH($C1761, Ingredients!$B$11:$B$310, 0)), "")))</f>
        <v/>
      </c>
      <c r="J1761" s="73" t="str">
        <f>IF($B1761="", "", IF(IFERROR(INDEX(Meals!$C$11:$C$260, MATCH($B1761, Meals!$B$11:$B$260, 0)), "")="", "", IFERROR(INDEX(Meals!$C$11:$C$260, MATCH($B1761, Meals!$B$11:$B$260, 0)), "")))</f>
        <v/>
      </c>
      <c r="K1761" s="4"/>
      <c r="L1761" s="72" t="str">
        <f t="shared" si="412"/>
        <v/>
      </c>
      <c r="M1761" s="73" t="str">
        <f t="shared" si="413"/>
        <v/>
      </c>
      <c r="N1761" s="4"/>
      <c r="O1761" s="78" t="str">
        <f t="shared" si="414"/>
        <v/>
      </c>
      <c r="P1761" s="79" t="str">
        <f t="shared" si="415"/>
        <v/>
      </c>
      <c r="Q1761" s="4"/>
      <c r="R1761" s="90" t="str">
        <f t="shared" si="416"/>
        <v/>
      </c>
      <c r="S1761" s="4"/>
      <c r="Y1761" s="18" t="str">
        <f t="shared" si="417"/>
        <v/>
      </c>
      <c r="AA1761" s="18" t="str">
        <f t="shared" si="408"/>
        <v/>
      </c>
      <c r="AB1761" s="18" t="str">
        <f t="shared" si="409"/>
        <v/>
      </c>
      <c r="AC1761" s="18" t="str">
        <f t="shared" si="418"/>
        <v/>
      </c>
      <c r="AD1761" s="18" t="str">
        <f t="shared" si="418"/>
        <v/>
      </c>
      <c r="AE1761" s="18" t="str">
        <f t="shared" si="419"/>
        <v/>
      </c>
      <c r="AG1761" s="95" t="str">
        <f>IF($C1761="", "", IF(IFERROR(INDEX(Ingredients!C$11:C$310, MATCH($C1761, Ingredients!$B$11:$B$310, 0)), "")="", "", IFERROR(INDEX(Ingredients!C$11:C$310, MATCH($C1761, Ingredients!$B$11:$B$310, 0)), "")))</f>
        <v/>
      </c>
      <c r="AH1761" s="105" t="str">
        <f>IF($C1761="", "", IF(IFERROR(INDEX(Ingredients!D$11:D$310, MATCH($C1761, Ingredients!$B$11:$B$310, 0)), "")="", "", IFERROR(INDEX(Ingredients!D$11:D$310, MATCH($C1761, Ingredients!$B$11:$B$310, 0)), "")))</f>
        <v/>
      </c>
      <c r="AI1761" s="106" t="str">
        <f>IF($C1761="", "", IF(IFERROR(INDEX(Ingredients!E$11:E$310, MATCH($C1761, Ingredients!$B$11:$B$310, 0)), "")="", "", IFERROR(INDEX(Ingredients!E$11:E$310, MATCH($C1761, Ingredients!$B$11:$B$310, 0)), "")))</f>
        <v/>
      </c>
      <c r="AJ1761" s="108" t="str">
        <f>IF($C1761="", "", IF(IFERROR(INDEX(Ingredients!F$11:F$310, MATCH($C1761, Ingredients!$B$11:$B$310, 0)), "")="", "", IFERROR(INDEX(Ingredients!F$11:F$310, MATCH($C1761, Ingredients!$B$11:$B$310, 0)), "")))</f>
        <v/>
      </c>
      <c r="AK1761" s="106" t="str">
        <f>IF($C1761="", "", IF(IFERROR(INDEX(Ingredients!G$11:G$310, MATCH($C1761, Ingredients!$B$11:$B$310, 0)), "")="", "", IFERROR(INDEX(Ingredients!G$11:G$310, MATCH($C1761, Ingredients!$B$11:$B$310, 0)), "")))</f>
        <v/>
      </c>
      <c r="AL1761" s="79" t="str">
        <f>IF($C1761="", "", IF(IFERROR(INDEX(Ingredients!H$11:H$310, MATCH($C1761, Ingredients!$B$11:$B$310, 0)), "")="", "", IFERROR(INDEX(Ingredients!H$11:H$310, MATCH($C1761, Ingredients!$B$11:$B$310, 0)), "")))</f>
        <v/>
      </c>
      <c r="AN1761" s="83" t="str">
        <f t="shared" si="410"/>
        <v/>
      </c>
      <c r="AP1761" s="114" t="str">
        <f t="shared" si="420"/>
        <v/>
      </c>
      <c r="AR1761" s="117" t="str">
        <f>IF($C1761="", "", IF(IFERROR(INDEX(Ingredients!$AI$11:$AI$310, MATCH($C1761, Ingredients!$B$11:$B$310, 0)), "")="", "", IFERROR(INDEX(Ingredients!$AI$11:$AI$310, MATCH($C1761, Ingredients!$B$11:$B$310, 0)), "")))</f>
        <v/>
      </c>
      <c r="AT1761" s="120" t="str">
        <f t="shared" si="421"/>
        <v/>
      </c>
      <c r="AV1761" s="90" t="str">
        <f t="shared" si="411"/>
        <v/>
      </c>
      <c r="AX1761" s="90" t="str">
        <f>IF($AV1761="", "", COUNTIF($AV$11:$AV$5010, "&lt;"&amp;$AV1761)+1+COUNTIF($AV$11:$AV1761, $AV1761)-1)</f>
        <v/>
      </c>
      <c r="AZ1761" s="111" t="str">
        <f>IF($B1761="", "", SUMIF('Shopping List'!$AV$11:$AV$25, $B1761, 'Shopping List'!$BN$11:$BN$25))</f>
        <v/>
      </c>
      <c r="BB1761" s="117" t="str">
        <f t="shared" si="422"/>
        <v/>
      </c>
    </row>
    <row r="1762" spans="1:54" x14ac:dyDescent="0.25">
      <c r="A1762" s="4"/>
      <c r="B1762" s="37"/>
      <c r="C1762" s="124"/>
      <c r="D1762" s="39"/>
      <c r="E1762" s="125"/>
      <c r="F1762" s="48"/>
      <c r="G1762" s="4"/>
      <c r="H1762" s="4"/>
      <c r="I1762" s="95" t="str">
        <f>IF($C1762="", "", IF(IFERROR(INDEX(Ingredients!$C$11:$C$310, MATCH($C1762, Ingredients!$B$11:$B$310, 0)), "")="", "", IFERROR(INDEX(Ingredients!$C$11:$C$310, MATCH($C1762, Ingredients!$B$11:$B$310, 0)), "")))</f>
        <v/>
      </c>
      <c r="J1762" s="73" t="str">
        <f>IF($B1762="", "", IF(IFERROR(INDEX(Meals!$C$11:$C$260, MATCH($B1762, Meals!$B$11:$B$260, 0)), "")="", "", IFERROR(INDEX(Meals!$C$11:$C$260, MATCH($B1762, Meals!$B$11:$B$260, 0)), "")))</f>
        <v/>
      </c>
      <c r="K1762" s="4"/>
      <c r="L1762" s="72" t="str">
        <f t="shared" si="412"/>
        <v/>
      </c>
      <c r="M1762" s="73" t="str">
        <f t="shared" si="413"/>
        <v/>
      </c>
      <c r="N1762" s="4"/>
      <c r="O1762" s="78" t="str">
        <f t="shared" si="414"/>
        <v/>
      </c>
      <c r="P1762" s="79" t="str">
        <f t="shared" si="415"/>
        <v/>
      </c>
      <c r="Q1762" s="4"/>
      <c r="R1762" s="90" t="str">
        <f t="shared" si="416"/>
        <v/>
      </c>
      <c r="S1762" s="4"/>
      <c r="Y1762" s="18" t="str">
        <f t="shared" si="417"/>
        <v/>
      </c>
      <c r="AA1762" s="18" t="str">
        <f t="shared" si="408"/>
        <v/>
      </c>
      <c r="AB1762" s="18" t="str">
        <f t="shared" si="409"/>
        <v/>
      </c>
      <c r="AC1762" s="18" t="str">
        <f t="shared" si="418"/>
        <v/>
      </c>
      <c r="AD1762" s="18" t="str">
        <f t="shared" si="418"/>
        <v/>
      </c>
      <c r="AE1762" s="18" t="str">
        <f t="shared" si="419"/>
        <v/>
      </c>
      <c r="AG1762" s="95" t="str">
        <f>IF($C1762="", "", IF(IFERROR(INDEX(Ingredients!C$11:C$310, MATCH($C1762, Ingredients!$B$11:$B$310, 0)), "")="", "", IFERROR(INDEX(Ingredients!C$11:C$310, MATCH($C1762, Ingredients!$B$11:$B$310, 0)), "")))</f>
        <v/>
      </c>
      <c r="AH1762" s="105" t="str">
        <f>IF($C1762="", "", IF(IFERROR(INDEX(Ingredients!D$11:D$310, MATCH($C1762, Ingredients!$B$11:$B$310, 0)), "")="", "", IFERROR(INDEX(Ingredients!D$11:D$310, MATCH($C1762, Ingredients!$B$11:$B$310, 0)), "")))</f>
        <v/>
      </c>
      <c r="AI1762" s="106" t="str">
        <f>IF($C1762="", "", IF(IFERROR(INDEX(Ingredients!E$11:E$310, MATCH($C1762, Ingredients!$B$11:$B$310, 0)), "")="", "", IFERROR(INDEX(Ingredients!E$11:E$310, MATCH($C1762, Ingredients!$B$11:$B$310, 0)), "")))</f>
        <v/>
      </c>
      <c r="AJ1762" s="108" t="str">
        <f>IF($C1762="", "", IF(IFERROR(INDEX(Ingredients!F$11:F$310, MATCH($C1762, Ingredients!$B$11:$B$310, 0)), "")="", "", IFERROR(INDEX(Ingredients!F$11:F$310, MATCH($C1762, Ingredients!$B$11:$B$310, 0)), "")))</f>
        <v/>
      </c>
      <c r="AK1762" s="106" t="str">
        <f>IF($C1762="", "", IF(IFERROR(INDEX(Ingredients!G$11:G$310, MATCH($C1762, Ingredients!$B$11:$B$310, 0)), "")="", "", IFERROR(INDEX(Ingredients!G$11:G$310, MATCH($C1762, Ingredients!$B$11:$B$310, 0)), "")))</f>
        <v/>
      </c>
      <c r="AL1762" s="79" t="str">
        <f>IF($C1762="", "", IF(IFERROR(INDEX(Ingredients!H$11:H$310, MATCH($C1762, Ingredients!$B$11:$B$310, 0)), "")="", "", IFERROR(INDEX(Ingredients!H$11:H$310, MATCH($C1762, Ingredients!$B$11:$B$310, 0)), "")))</f>
        <v/>
      </c>
      <c r="AN1762" s="83" t="str">
        <f t="shared" si="410"/>
        <v/>
      </c>
      <c r="AP1762" s="114" t="str">
        <f t="shared" si="420"/>
        <v/>
      </c>
      <c r="AR1762" s="117" t="str">
        <f>IF($C1762="", "", IF(IFERROR(INDEX(Ingredients!$AI$11:$AI$310, MATCH($C1762, Ingredients!$B$11:$B$310, 0)), "")="", "", IFERROR(INDEX(Ingredients!$AI$11:$AI$310, MATCH($C1762, Ingredients!$B$11:$B$310, 0)), "")))</f>
        <v/>
      </c>
      <c r="AT1762" s="120" t="str">
        <f t="shared" si="421"/>
        <v/>
      </c>
      <c r="AV1762" s="90" t="str">
        <f t="shared" si="411"/>
        <v/>
      </c>
      <c r="AX1762" s="90" t="str">
        <f>IF($AV1762="", "", COUNTIF($AV$11:$AV$5010, "&lt;"&amp;$AV1762)+1+COUNTIF($AV$11:$AV1762, $AV1762)-1)</f>
        <v/>
      </c>
      <c r="AZ1762" s="111" t="str">
        <f>IF($B1762="", "", SUMIF('Shopping List'!$AV$11:$AV$25, $B1762, 'Shopping List'!$BN$11:$BN$25))</f>
        <v/>
      </c>
      <c r="BB1762" s="117" t="str">
        <f t="shared" si="422"/>
        <v/>
      </c>
    </row>
    <row r="1763" spans="1:54" x14ac:dyDescent="0.25">
      <c r="A1763" s="4"/>
      <c r="B1763" s="37"/>
      <c r="C1763" s="124"/>
      <c r="D1763" s="39"/>
      <c r="E1763" s="125"/>
      <c r="F1763" s="48"/>
      <c r="G1763" s="4"/>
      <c r="H1763" s="4"/>
      <c r="I1763" s="95" t="str">
        <f>IF($C1763="", "", IF(IFERROR(INDEX(Ingredients!$C$11:$C$310, MATCH($C1763, Ingredients!$B$11:$B$310, 0)), "")="", "", IFERROR(INDEX(Ingredients!$C$11:$C$310, MATCH($C1763, Ingredients!$B$11:$B$310, 0)), "")))</f>
        <v/>
      </c>
      <c r="J1763" s="73" t="str">
        <f>IF($B1763="", "", IF(IFERROR(INDEX(Meals!$C$11:$C$260, MATCH($B1763, Meals!$B$11:$B$260, 0)), "")="", "", IFERROR(INDEX(Meals!$C$11:$C$260, MATCH($B1763, Meals!$B$11:$B$260, 0)), "")))</f>
        <v/>
      </c>
      <c r="K1763" s="4"/>
      <c r="L1763" s="72" t="str">
        <f t="shared" si="412"/>
        <v/>
      </c>
      <c r="M1763" s="73" t="str">
        <f t="shared" si="413"/>
        <v/>
      </c>
      <c r="N1763" s="4"/>
      <c r="O1763" s="78" t="str">
        <f t="shared" si="414"/>
        <v/>
      </c>
      <c r="P1763" s="79" t="str">
        <f t="shared" si="415"/>
        <v/>
      </c>
      <c r="Q1763" s="4"/>
      <c r="R1763" s="90" t="str">
        <f t="shared" si="416"/>
        <v/>
      </c>
      <c r="S1763" s="4"/>
      <c r="Y1763" s="18" t="str">
        <f t="shared" si="417"/>
        <v/>
      </c>
      <c r="AA1763" s="18" t="str">
        <f t="shared" si="408"/>
        <v/>
      </c>
      <c r="AB1763" s="18" t="str">
        <f t="shared" si="409"/>
        <v/>
      </c>
      <c r="AC1763" s="18" t="str">
        <f t="shared" si="418"/>
        <v/>
      </c>
      <c r="AD1763" s="18" t="str">
        <f t="shared" si="418"/>
        <v/>
      </c>
      <c r="AE1763" s="18" t="str">
        <f t="shared" si="419"/>
        <v/>
      </c>
      <c r="AG1763" s="95" t="str">
        <f>IF($C1763="", "", IF(IFERROR(INDEX(Ingredients!C$11:C$310, MATCH($C1763, Ingredients!$B$11:$B$310, 0)), "")="", "", IFERROR(INDEX(Ingredients!C$11:C$310, MATCH($C1763, Ingredients!$B$11:$B$310, 0)), "")))</f>
        <v/>
      </c>
      <c r="AH1763" s="105" t="str">
        <f>IF($C1763="", "", IF(IFERROR(INDEX(Ingredients!D$11:D$310, MATCH($C1763, Ingredients!$B$11:$B$310, 0)), "")="", "", IFERROR(INDEX(Ingredients!D$11:D$310, MATCH($C1763, Ingredients!$B$11:$B$310, 0)), "")))</f>
        <v/>
      </c>
      <c r="AI1763" s="106" t="str">
        <f>IF($C1763="", "", IF(IFERROR(INDEX(Ingredients!E$11:E$310, MATCH($C1763, Ingredients!$B$11:$B$310, 0)), "")="", "", IFERROR(INDEX(Ingredients!E$11:E$310, MATCH($C1763, Ingredients!$B$11:$B$310, 0)), "")))</f>
        <v/>
      </c>
      <c r="AJ1763" s="108" t="str">
        <f>IF($C1763="", "", IF(IFERROR(INDEX(Ingredients!F$11:F$310, MATCH($C1763, Ingredients!$B$11:$B$310, 0)), "")="", "", IFERROR(INDEX(Ingredients!F$11:F$310, MATCH($C1763, Ingredients!$B$11:$B$310, 0)), "")))</f>
        <v/>
      </c>
      <c r="AK1763" s="106" t="str">
        <f>IF($C1763="", "", IF(IFERROR(INDEX(Ingredients!G$11:G$310, MATCH($C1763, Ingredients!$B$11:$B$310, 0)), "")="", "", IFERROR(INDEX(Ingredients!G$11:G$310, MATCH($C1763, Ingredients!$B$11:$B$310, 0)), "")))</f>
        <v/>
      </c>
      <c r="AL1763" s="79" t="str">
        <f>IF($C1763="", "", IF(IFERROR(INDEX(Ingredients!H$11:H$310, MATCH($C1763, Ingredients!$B$11:$B$310, 0)), "")="", "", IFERROR(INDEX(Ingredients!H$11:H$310, MATCH($C1763, Ingredients!$B$11:$B$310, 0)), "")))</f>
        <v/>
      </c>
      <c r="AN1763" s="83" t="str">
        <f t="shared" si="410"/>
        <v/>
      </c>
      <c r="AP1763" s="114" t="str">
        <f t="shared" si="420"/>
        <v/>
      </c>
      <c r="AR1763" s="117" t="str">
        <f>IF($C1763="", "", IF(IFERROR(INDEX(Ingredients!$AI$11:$AI$310, MATCH($C1763, Ingredients!$B$11:$B$310, 0)), "")="", "", IFERROR(INDEX(Ingredients!$AI$11:$AI$310, MATCH($C1763, Ingredients!$B$11:$B$310, 0)), "")))</f>
        <v/>
      </c>
      <c r="AT1763" s="120" t="str">
        <f t="shared" si="421"/>
        <v/>
      </c>
      <c r="AV1763" s="90" t="str">
        <f t="shared" si="411"/>
        <v/>
      </c>
      <c r="AX1763" s="90" t="str">
        <f>IF($AV1763="", "", COUNTIF($AV$11:$AV$5010, "&lt;"&amp;$AV1763)+1+COUNTIF($AV$11:$AV1763, $AV1763)-1)</f>
        <v/>
      </c>
      <c r="AZ1763" s="111" t="str">
        <f>IF($B1763="", "", SUMIF('Shopping List'!$AV$11:$AV$25, $B1763, 'Shopping List'!$BN$11:$BN$25))</f>
        <v/>
      </c>
      <c r="BB1763" s="117" t="str">
        <f t="shared" si="422"/>
        <v/>
      </c>
    </row>
    <row r="1764" spans="1:54" x14ac:dyDescent="0.25">
      <c r="A1764" s="4"/>
      <c r="B1764" s="37"/>
      <c r="C1764" s="124"/>
      <c r="D1764" s="39"/>
      <c r="E1764" s="125"/>
      <c r="F1764" s="48"/>
      <c r="G1764" s="4"/>
      <c r="H1764" s="4"/>
      <c r="I1764" s="95" t="str">
        <f>IF($C1764="", "", IF(IFERROR(INDEX(Ingredients!$C$11:$C$310, MATCH($C1764, Ingredients!$B$11:$B$310, 0)), "")="", "", IFERROR(INDEX(Ingredients!$C$11:$C$310, MATCH($C1764, Ingredients!$B$11:$B$310, 0)), "")))</f>
        <v/>
      </c>
      <c r="J1764" s="73" t="str">
        <f>IF($B1764="", "", IF(IFERROR(INDEX(Meals!$C$11:$C$260, MATCH($B1764, Meals!$B$11:$B$260, 0)), "")="", "", IFERROR(INDEX(Meals!$C$11:$C$260, MATCH($B1764, Meals!$B$11:$B$260, 0)), "")))</f>
        <v/>
      </c>
      <c r="K1764" s="4"/>
      <c r="L1764" s="72" t="str">
        <f t="shared" si="412"/>
        <v/>
      </c>
      <c r="M1764" s="73" t="str">
        <f t="shared" si="413"/>
        <v/>
      </c>
      <c r="N1764" s="4"/>
      <c r="O1764" s="78" t="str">
        <f t="shared" si="414"/>
        <v/>
      </c>
      <c r="P1764" s="79" t="str">
        <f t="shared" si="415"/>
        <v/>
      </c>
      <c r="Q1764" s="4"/>
      <c r="R1764" s="90" t="str">
        <f t="shared" si="416"/>
        <v/>
      </c>
      <c r="S1764" s="4"/>
      <c r="Y1764" s="18" t="str">
        <f t="shared" si="417"/>
        <v/>
      </c>
      <c r="AA1764" s="18" t="str">
        <f t="shared" si="408"/>
        <v/>
      </c>
      <c r="AB1764" s="18" t="str">
        <f t="shared" si="409"/>
        <v/>
      </c>
      <c r="AC1764" s="18" t="str">
        <f t="shared" si="418"/>
        <v/>
      </c>
      <c r="AD1764" s="18" t="str">
        <f t="shared" si="418"/>
        <v/>
      </c>
      <c r="AE1764" s="18" t="str">
        <f t="shared" si="419"/>
        <v/>
      </c>
      <c r="AG1764" s="95" t="str">
        <f>IF($C1764="", "", IF(IFERROR(INDEX(Ingredients!C$11:C$310, MATCH($C1764, Ingredients!$B$11:$B$310, 0)), "")="", "", IFERROR(INDEX(Ingredients!C$11:C$310, MATCH($C1764, Ingredients!$B$11:$B$310, 0)), "")))</f>
        <v/>
      </c>
      <c r="AH1764" s="105" t="str">
        <f>IF($C1764="", "", IF(IFERROR(INDEX(Ingredients!D$11:D$310, MATCH($C1764, Ingredients!$B$11:$B$310, 0)), "")="", "", IFERROR(INDEX(Ingredients!D$11:D$310, MATCH($C1764, Ingredients!$B$11:$B$310, 0)), "")))</f>
        <v/>
      </c>
      <c r="AI1764" s="106" t="str">
        <f>IF($C1764="", "", IF(IFERROR(INDEX(Ingredients!E$11:E$310, MATCH($C1764, Ingredients!$B$11:$B$310, 0)), "")="", "", IFERROR(INDEX(Ingredients!E$11:E$310, MATCH($C1764, Ingredients!$B$11:$B$310, 0)), "")))</f>
        <v/>
      </c>
      <c r="AJ1764" s="108" t="str">
        <f>IF($C1764="", "", IF(IFERROR(INDEX(Ingredients!F$11:F$310, MATCH($C1764, Ingredients!$B$11:$B$310, 0)), "")="", "", IFERROR(INDEX(Ingredients!F$11:F$310, MATCH($C1764, Ingredients!$B$11:$B$310, 0)), "")))</f>
        <v/>
      </c>
      <c r="AK1764" s="106" t="str">
        <f>IF($C1764="", "", IF(IFERROR(INDEX(Ingredients!G$11:G$310, MATCH($C1764, Ingredients!$B$11:$B$310, 0)), "")="", "", IFERROR(INDEX(Ingredients!G$11:G$310, MATCH($C1764, Ingredients!$B$11:$B$310, 0)), "")))</f>
        <v/>
      </c>
      <c r="AL1764" s="79" t="str">
        <f>IF($C1764="", "", IF(IFERROR(INDEX(Ingredients!H$11:H$310, MATCH($C1764, Ingredients!$B$11:$B$310, 0)), "")="", "", IFERROR(INDEX(Ingredients!H$11:H$310, MATCH($C1764, Ingredients!$B$11:$B$310, 0)), "")))</f>
        <v/>
      </c>
      <c r="AN1764" s="83" t="str">
        <f t="shared" si="410"/>
        <v/>
      </c>
      <c r="AP1764" s="114" t="str">
        <f t="shared" si="420"/>
        <v/>
      </c>
      <c r="AR1764" s="117" t="str">
        <f>IF($C1764="", "", IF(IFERROR(INDEX(Ingredients!$AI$11:$AI$310, MATCH($C1764, Ingredients!$B$11:$B$310, 0)), "")="", "", IFERROR(INDEX(Ingredients!$AI$11:$AI$310, MATCH($C1764, Ingredients!$B$11:$B$310, 0)), "")))</f>
        <v/>
      </c>
      <c r="AT1764" s="120" t="str">
        <f t="shared" si="421"/>
        <v/>
      </c>
      <c r="AV1764" s="90" t="str">
        <f t="shared" si="411"/>
        <v/>
      </c>
      <c r="AX1764" s="90" t="str">
        <f>IF($AV1764="", "", COUNTIF($AV$11:$AV$5010, "&lt;"&amp;$AV1764)+1+COUNTIF($AV$11:$AV1764, $AV1764)-1)</f>
        <v/>
      </c>
      <c r="AZ1764" s="111" t="str">
        <f>IF($B1764="", "", SUMIF('Shopping List'!$AV$11:$AV$25, $B1764, 'Shopping List'!$BN$11:$BN$25))</f>
        <v/>
      </c>
      <c r="BB1764" s="117" t="str">
        <f t="shared" si="422"/>
        <v/>
      </c>
    </row>
    <row r="1765" spans="1:54" x14ac:dyDescent="0.25">
      <c r="A1765" s="4"/>
      <c r="B1765" s="37"/>
      <c r="C1765" s="124"/>
      <c r="D1765" s="39"/>
      <c r="E1765" s="125"/>
      <c r="F1765" s="48"/>
      <c r="G1765" s="4"/>
      <c r="H1765" s="4"/>
      <c r="I1765" s="95" t="str">
        <f>IF($C1765="", "", IF(IFERROR(INDEX(Ingredients!$C$11:$C$310, MATCH($C1765, Ingredients!$B$11:$B$310, 0)), "")="", "", IFERROR(INDEX(Ingredients!$C$11:$C$310, MATCH($C1765, Ingredients!$B$11:$B$310, 0)), "")))</f>
        <v/>
      </c>
      <c r="J1765" s="73" t="str">
        <f>IF($B1765="", "", IF(IFERROR(INDEX(Meals!$C$11:$C$260, MATCH($B1765, Meals!$B$11:$B$260, 0)), "")="", "", IFERROR(INDEX(Meals!$C$11:$C$260, MATCH($B1765, Meals!$B$11:$B$260, 0)), "")))</f>
        <v/>
      </c>
      <c r="K1765" s="4"/>
      <c r="L1765" s="72" t="str">
        <f t="shared" si="412"/>
        <v/>
      </c>
      <c r="M1765" s="73" t="str">
        <f t="shared" si="413"/>
        <v/>
      </c>
      <c r="N1765" s="4"/>
      <c r="O1765" s="78" t="str">
        <f t="shared" si="414"/>
        <v/>
      </c>
      <c r="P1765" s="79" t="str">
        <f t="shared" si="415"/>
        <v/>
      </c>
      <c r="Q1765" s="4"/>
      <c r="R1765" s="90" t="str">
        <f t="shared" si="416"/>
        <v/>
      </c>
      <c r="S1765" s="4"/>
      <c r="Y1765" s="18" t="str">
        <f t="shared" si="417"/>
        <v/>
      </c>
      <c r="AA1765" s="18" t="str">
        <f t="shared" si="408"/>
        <v/>
      </c>
      <c r="AB1765" s="18" t="str">
        <f t="shared" si="409"/>
        <v/>
      </c>
      <c r="AC1765" s="18" t="str">
        <f t="shared" si="418"/>
        <v/>
      </c>
      <c r="AD1765" s="18" t="str">
        <f t="shared" si="418"/>
        <v/>
      </c>
      <c r="AE1765" s="18" t="str">
        <f t="shared" si="419"/>
        <v/>
      </c>
      <c r="AG1765" s="95" t="str">
        <f>IF($C1765="", "", IF(IFERROR(INDEX(Ingredients!C$11:C$310, MATCH($C1765, Ingredients!$B$11:$B$310, 0)), "")="", "", IFERROR(INDEX(Ingredients!C$11:C$310, MATCH($C1765, Ingredients!$B$11:$B$310, 0)), "")))</f>
        <v/>
      </c>
      <c r="AH1765" s="105" t="str">
        <f>IF($C1765="", "", IF(IFERROR(INDEX(Ingredients!D$11:D$310, MATCH($C1765, Ingredients!$B$11:$B$310, 0)), "")="", "", IFERROR(INDEX(Ingredients!D$11:D$310, MATCH($C1765, Ingredients!$B$11:$B$310, 0)), "")))</f>
        <v/>
      </c>
      <c r="AI1765" s="106" t="str">
        <f>IF($C1765="", "", IF(IFERROR(INDEX(Ingredients!E$11:E$310, MATCH($C1765, Ingredients!$B$11:$B$310, 0)), "")="", "", IFERROR(INDEX(Ingredients!E$11:E$310, MATCH($C1765, Ingredients!$B$11:$B$310, 0)), "")))</f>
        <v/>
      </c>
      <c r="AJ1765" s="108" t="str">
        <f>IF($C1765="", "", IF(IFERROR(INDEX(Ingredients!F$11:F$310, MATCH($C1765, Ingredients!$B$11:$B$310, 0)), "")="", "", IFERROR(INDEX(Ingredients!F$11:F$310, MATCH($C1765, Ingredients!$B$11:$B$310, 0)), "")))</f>
        <v/>
      </c>
      <c r="AK1765" s="106" t="str">
        <f>IF($C1765="", "", IF(IFERROR(INDEX(Ingredients!G$11:G$310, MATCH($C1765, Ingredients!$B$11:$B$310, 0)), "")="", "", IFERROR(INDEX(Ingredients!G$11:G$310, MATCH($C1765, Ingredients!$B$11:$B$310, 0)), "")))</f>
        <v/>
      </c>
      <c r="AL1765" s="79" t="str">
        <f>IF($C1765="", "", IF(IFERROR(INDEX(Ingredients!H$11:H$310, MATCH($C1765, Ingredients!$B$11:$B$310, 0)), "")="", "", IFERROR(INDEX(Ingredients!H$11:H$310, MATCH($C1765, Ingredients!$B$11:$B$310, 0)), "")))</f>
        <v/>
      </c>
      <c r="AN1765" s="83" t="str">
        <f t="shared" si="410"/>
        <v/>
      </c>
      <c r="AP1765" s="114" t="str">
        <f t="shared" si="420"/>
        <v/>
      </c>
      <c r="AR1765" s="117" t="str">
        <f>IF($C1765="", "", IF(IFERROR(INDEX(Ingredients!$AI$11:$AI$310, MATCH($C1765, Ingredients!$B$11:$B$310, 0)), "")="", "", IFERROR(INDEX(Ingredients!$AI$11:$AI$310, MATCH($C1765, Ingredients!$B$11:$B$310, 0)), "")))</f>
        <v/>
      </c>
      <c r="AT1765" s="120" t="str">
        <f t="shared" si="421"/>
        <v/>
      </c>
      <c r="AV1765" s="90" t="str">
        <f t="shared" si="411"/>
        <v/>
      </c>
      <c r="AX1765" s="90" t="str">
        <f>IF($AV1765="", "", COUNTIF($AV$11:$AV$5010, "&lt;"&amp;$AV1765)+1+COUNTIF($AV$11:$AV1765, $AV1765)-1)</f>
        <v/>
      </c>
      <c r="AZ1765" s="111" t="str">
        <f>IF($B1765="", "", SUMIF('Shopping List'!$AV$11:$AV$25, $B1765, 'Shopping List'!$BN$11:$BN$25))</f>
        <v/>
      </c>
      <c r="BB1765" s="117" t="str">
        <f t="shared" si="422"/>
        <v/>
      </c>
    </row>
    <row r="1766" spans="1:54" x14ac:dyDescent="0.25">
      <c r="A1766" s="4"/>
      <c r="B1766" s="37"/>
      <c r="C1766" s="124"/>
      <c r="D1766" s="39"/>
      <c r="E1766" s="125"/>
      <c r="F1766" s="48"/>
      <c r="G1766" s="4"/>
      <c r="H1766" s="4"/>
      <c r="I1766" s="95" t="str">
        <f>IF($C1766="", "", IF(IFERROR(INDEX(Ingredients!$C$11:$C$310, MATCH($C1766, Ingredients!$B$11:$B$310, 0)), "")="", "", IFERROR(INDEX(Ingredients!$C$11:$C$310, MATCH($C1766, Ingredients!$B$11:$B$310, 0)), "")))</f>
        <v/>
      </c>
      <c r="J1766" s="73" t="str">
        <f>IF($B1766="", "", IF(IFERROR(INDEX(Meals!$C$11:$C$260, MATCH($B1766, Meals!$B$11:$B$260, 0)), "")="", "", IFERROR(INDEX(Meals!$C$11:$C$260, MATCH($B1766, Meals!$B$11:$B$260, 0)), "")))</f>
        <v/>
      </c>
      <c r="K1766" s="4"/>
      <c r="L1766" s="72" t="str">
        <f t="shared" si="412"/>
        <v/>
      </c>
      <c r="M1766" s="73" t="str">
        <f t="shared" si="413"/>
        <v/>
      </c>
      <c r="N1766" s="4"/>
      <c r="O1766" s="78" t="str">
        <f t="shared" si="414"/>
        <v/>
      </c>
      <c r="P1766" s="79" t="str">
        <f t="shared" si="415"/>
        <v/>
      </c>
      <c r="Q1766" s="4"/>
      <c r="R1766" s="90" t="str">
        <f t="shared" si="416"/>
        <v/>
      </c>
      <c r="S1766" s="4"/>
      <c r="Y1766" s="18" t="str">
        <f t="shared" si="417"/>
        <v/>
      </c>
      <c r="AA1766" s="18" t="str">
        <f t="shared" si="408"/>
        <v/>
      </c>
      <c r="AB1766" s="18" t="str">
        <f t="shared" si="409"/>
        <v/>
      </c>
      <c r="AC1766" s="18" t="str">
        <f t="shared" si="418"/>
        <v/>
      </c>
      <c r="AD1766" s="18" t="str">
        <f t="shared" si="418"/>
        <v/>
      </c>
      <c r="AE1766" s="18" t="str">
        <f t="shared" si="419"/>
        <v/>
      </c>
      <c r="AG1766" s="95" t="str">
        <f>IF($C1766="", "", IF(IFERROR(INDEX(Ingredients!C$11:C$310, MATCH($C1766, Ingredients!$B$11:$B$310, 0)), "")="", "", IFERROR(INDEX(Ingredients!C$11:C$310, MATCH($C1766, Ingredients!$B$11:$B$310, 0)), "")))</f>
        <v/>
      </c>
      <c r="AH1766" s="105" t="str">
        <f>IF($C1766="", "", IF(IFERROR(INDEX(Ingredients!D$11:D$310, MATCH($C1766, Ingredients!$B$11:$B$310, 0)), "")="", "", IFERROR(INDEX(Ingredients!D$11:D$310, MATCH($C1766, Ingredients!$B$11:$B$310, 0)), "")))</f>
        <v/>
      </c>
      <c r="AI1766" s="106" t="str">
        <f>IF($C1766="", "", IF(IFERROR(INDEX(Ingredients!E$11:E$310, MATCH($C1766, Ingredients!$B$11:$B$310, 0)), "")="", "", IFERROR(INDEX(Ingredients!E$11:E$310, MATCH($C1766, Ingredients!$B$11:$B$310, 0)), "")))</f>
        <v/>
      </c>
      <c r="AJ1766" s="108" t="str">
        <f>IF($C1766="", "", IF(IFERROR(INDEX(Ingredients!F$11:F$310, MATCH($C1766, Ingredients!$B$11:$B$310, 0)), "")="", "", IFERROR(INDEX(Ingredients!F$11:F$310, MATCH($C1766, Ingredients!$B$11:$B$310, 0)), "")))</f>
        <v/>
      </c>
      <c r="AK1766" s="106" t="str">
        <f>IF($C1766="", "", IF(IFERROR(INDEX(Ingredients!G$11:G$310, MATCH($C1766, Ingredients!$B$11:$B$310, 0)), "")="", "", IFERROR(INDEX(Ingredients!G$11:G$310, MATCH($C1766, Ingredients!$B$11:$B$310, 0)), "")))</f>
        <v/>
      </c>
      <c r="AL1766" s="79" t="str">
        <f>IF($C1766="", "", IF(IFERROR(INDEX(Ingredients!H$11:H$310, MATCH($C1766, Ingredients!$B$11:$B$310, 0)), "")="", "", IFERROR(INDEX(Ingredients!H$11:H$310, MATCH($C1766, Ingredients!$B$11:$B$310, 0)), "")))</f>
        <v/>
      </c>
      <c r="AN1766" s="83" t="str">
        <f t="shared" si="410"/>
        <v/>
      </c>
      <c r="AP1766" s="114" t="str">
        <f t="shared" si="420"/>
        <v/>
      </c>
      <c r="AR1766" s="117" t="str">
        <f>IF($C1766="", "", IF(IFERROR(INDEX(Ingredients!$AI$11:$AI$310, MATCH($C1766, Ingredients!$B$11:$B$310, 0)), "")="", "", IFERROR(INDEX(Ingredients!$AI$11:$AI$310, MATCH($C1766, Ingredients!$B$11:$B$310, 0)), "")))</f>
        <v/>
      </c>
      <c r="AT1766" s="120" t="str">
        <f t="shared" si="421"/>
        <v/>
      </c>
      <c r="AV1766" s="90" t="str">
        <f t="shared" si="411"/>
        <v/>
      </c>
      <c r="AX1766" s="90" t="str">
        <f>IF($AV1766="", "", COUNTIF($AV$11:$AV$5010, "&lt;"&amp;$AV1766)+1+COUNTIF($AV$11:$AV1766, $AV1766)-1)</f>
        <v/>
      </c>
      <c r="AZ1766" s="111" t="str">
        <f>IF($B1766="", "", SUMIF('Shopping List'!$AV$11:$AV$25, $B1766, 'Shopping List'!$BN$11:$BN$25))</f>
        <v/>
      </c>
      <c r="BB1766" s="117" t="str">
        <f t="shared" si="422"/>
        <v/>
      </c>
    </row>
    <row r="1767" spans="1:54" x14ac:dyDescent="0.25">
      <c r="A1767" s="4"/>
      <c r="B1767" s="37"/>
      <c r="C1767" s="124"/>
      <c r="D1767" s="39"/>
      <c r="E1767" s="125"/>
      <c r="F1767" s="48"/>
      <c r="G1767" s="4"/>
      <c r="H1767" s="4"/>
      <c r="I1767" s="95" t="str">
        <f>IF($C1767="", "", IF(IFERROR(INDEX(Ingredients!$C$11:$C$310, MATCH($C1767, Ingredients!$B$11:$B$310, 0)), "")="", "", IFERROR(INDEX(Ingredients!$C$11:$C$310, MATCH($C1767, Ingredients!$B$11:$B$310, 0)), "")))</f>
        <v/>
      </c>
      <c r="J1767" s="73" t="str">
        <f>IF($B1767="", "", IF(IFERROR(INDEX(Meals!$C$11:$C$260, MATCH($B1767, Meals!$B$11:$B$260, 0)), "")="", "", IFERROR(INDEX(Meals!$C$11:$C$260, MATCH($B1767, Meals!$B$11:$B$260, 0)), "")))</f>
        <v/>
      </c>
      <c r="K1767" s="4"/>
      <c r="L1767" s="72" t="str">
        <f t="shared" si="412"/>
        <v/>
      </c>
      <c r="M1767" s="73" t="str">
        <f t="shared" si="413"/>
        <v/>
      </c>
      <c r="N1767" s="4"/>
      <c r="O1767" s="78" t="str">
        <f t="shared" si="414"/>
        <v/>
      </c>
      <c r="P1767" s="79" t="str">
        <f t="shared" si="415"/>
        <v/>
      </c>
      <c r="Q1767" s="4"/>
      <c r="R1767" s="90" t="str">
        <f t="shared" si="416"/>
        <v/>
      </c>
      <c r="S1767" s="4"/>
      <c r="Y1767" s="18" t="str">
        <f t="shared" si="417"/>
        <v/>
      </c>
      <c r="AA1767" s="18" t="str">
        <f t="shared" si="408"/>
        <v/>
      </c>
      <c r="AB1767" s="18" t="str">
        <f t="shared" si="409"/>
        <v/>
      </c>
      <c r="AC1767" s="18" t="str">
        <f t="shared" si="418"/>
        <v/>
      </c>
      <c r="AD1767" s="18" t="str">
        <f t="shared" si="418"/>
        <v/>
      </c>
      <c r="AE1767" s="18" t="str">
        <f t="shared" si="419"/>
        <v/>
      </c>
      <c r="AG1767" s="95" t="str">
        <f>IF($C1767="", "", IF(IFERROR(INDEX(Ingredients!C$11:C$310, MATCH($C1767, Ingredients!$B$11:$B$310, 0)), "")="", "", IFERROR(INDEX(Ingredients!C$11:C$310, MATCH($C1767, Ingredients!$B$11:$B$310, 0)), "")))</f>
        <v/>
      </c>
      <c r="AH1767" s="105" t="str">
        <f>IF($C1767="", "", IF(IFERROR(INDEX(Ingredients!D$11:D$310, MATCH($C1767, Ingredients!$B$11:$B$310, 0)), "")="", "", IFERROR(INDEX(Ingredients!D$11:D$310, MATCH($C1767, Ingredients!$B$11:$B$310, 0)), "")))</f>
        <v/>
      </c>
      <c r="AI1767" s="106" t="str">
        <f>IF($C1767="", "", IF(IFERROR(INDEX(Ingredients!E$11:E$310, MATCH($C1767, Ingredients!$B$11:$B$310, 0)), "")="", "", IFERROR(INDEX(Ingredients!E$11:E$310, MATCH($C1767, Ingredients!$B$11:$B$310, 0)), "")))</f>
        <v/>
      </c>
      <c r="AJ1767" s="108" t="str">
        <f>IF($C1767="", "", IF(IFERROR(INDEX(Ingredients!F$11:F$310, MATCH($C1767, Ingredients!$B$11:$B$310, 0)), "")="", "", IFERROR(INDEX(Ingredients!F$11:F$310, MATCH($C1767, Ingredients!$B$11:$B$310, 0)), "")))</f>
        <v/>
      </c>
      <c r="AK1767" s="106" t="str">
        <f>IF($C1767="", "", IF(IFERROR(INDEX(Ingredients!G$11:G$310, MATCH($C1767, Ingredients!$B$11:$B$310, 0)), "")="", "", IFERROR(INDEX(Ingredients!G$11:G$310, MATCH($C1767, Ingredients!$B$11:$B$310, 0)), "")))</f>
        <v/>
      </c>
      <c r="AL1767" s="79" t="str">
        <f>IF($C1767="", "", IF(IFERROR(INDEX(Ingredients!H$11:H$310, MATCH($C1767, Ingredients!$B$11:$B$310, 0)), "")="", "", IFERROR(INDEX(Ingredients!H$11:H$310, MATCH($C1767, Ingredients!$B$11:$B$310, 0)), "")))</f>
        <v/>
      </c>
      <c r="AN1767" s="83" t="str">
        <f t="shared" si="410"/>
        <v/>
      </c>
      <c r="AP1767" s="114" t="str">
        <f t="shared" si="420"/>
        <v/>
      </c>
      <c r="AR1767" s="117" t="str">
        <f>IF($C1767="", "", IF(IFERROR(INDEX(Ingredients!$AI$11:$AI$310, MATCH($C1767, Ingredients!$B$11:$B$310, 0)), "")="", "", IFERROR(INDEX(Ingredients!$AI$11:$AI$310, MATCH($C1767, Ingredients!$B$11:$B$310, 0)), "")))</f>
        <v/>
      </c>
      <c r="AT1767" s="120" t="str">
        <f t="shared" si="421"/>
        <v/>
      </c>
      <c r="AV1767" s="90" t="str">
        <f t="shared" si="411"/>
        <v/>
      </c>
      <c r="AX1767" s="90" t="str">
        <f>IF($AV1767="", "", COUNTIF($AV$11:$AV$5010, "&lt;"&amp;$AV1767)+1+COUNTIF($AV$11:$AV1767, $AV1767)-1)</f>
        <v/>
      </c>
      <c r="AZ1767" s="111" t="str">
        <f>IF($B1767="", "", SUMIF('Shopping List'!$AV$11:$AV$25, $B1767, 'Shopping List'!$BN$11:$BN$25))</f>
        <v/>
      </c>
      <c r="BB1767" s="117" t="str">
        <f t="shared" si="422"/>
        <v/>
      </c>
    </row>
    <row r="1768" spans="1:54" x14ac:dyDescent="0.25">
      <c r="A1768" s="4"/>
      <c r="B1768" s="37"/>
      <c r="C1768" s="124"/>
      <c r="D1768" s="39"/>
      <c r="E1768" s="125"/>
      <c r="F1768" s="48"/>
      <c r="G1768" s="4"/>
      <c r="H1768" s="4"/>
      <c r="I1768" s="95" t="str">
        <f>IF($C1768="", "", IF(IFERROR(INDEX(Ingredients!$C$11:$C$310, MATCH($C1768, Ingredients!$B$11:$B$310, 0)), "")="", "", IFERROR(INDEX(Ingredients!$C$11:$C$310, MATCH($C1768, Ingredients!$B$11:$B$310, 0)), "")))</f>
        <v/>
      </c>
      <c r="J1768" s="73" t="str">
        <f>IF($B1768="", "", IF(IFERROR(INDEX(Meals!$C$11:$C$260, MATCH($B1768, Meals!$B$11:$B$260, 0)), "")="", "", IFERROR(INDEX(Meals!$C$11:$C$260, MATCH($B1768, Meals!$B$11:$B$260, 0)), "")))</f>
        <v/>
      </c>
      <c r="K1768" s="4"/>
      <c r="L1768" s="72" t="str">
        <f t="shared" si="412"/>
        <v/>
      </c>
      <c r="M1768" s="73" t="str">
        <f t="shared" si="413"/>
        <v/>
      </c>
      <c r="N1768" s="4"/>
      <c r="O1768" s="78" t="str">
        <f t="shared" si="414"/>
        <v/>
      </c>
      <c r="P1768" s="79" t="str">
        <f t="shared" si="415"/>
        <v/>
      </c>
      <c r="Q1768" s="4"/>
      <c r="R1768" s="90" t="str">
        <f t="shared" si="416"/>
        <v/>
      </c>
      <c r="S1768" s="4"/>
      <c r="Y1768" s="18" t="str">
        <f t="shared" si="417"/>
        <v/>
      </c>
      <c r="AA1768" s="18" t="str">
        <f t="shared" si="408"/>
        <v/>
      </c>
      <c r="AB1768" s="18" t="str">
        <f t="shared" si="409"/>
        <v/>
      </c>
      <c r="AC1768" s="18" t="str">
        <f t="shared" si="418"/>
        <v/>
      </c>
      <c r="AD1768" s="18" t="str">
        <f t="shared" si="418"/>
        <v/>
      </c>
      <c r="AE1768" s="18" t="str">
        <f t="shared" si="419"/>
        <v/>
      </c>
      <c r="AG1768" s="95" t="str">
        <f>IF($C1768="", "", IF(IFERROR(INDEX(Ingredients!C$11:C$310, MATCH($C1768, Ingredients!$B$11:$B$310, 0)), "")="", "", IFERROR(INDEX(Ingredients!C$11:C$310, MATCH($C1768, Ingredients!$B$11:$B$310, 0)), "")))</f>
        <v/>
      </c>
      <c r="AH1768" s="105" t="str">
        <f>IF($C1768="", "", IF(IFERROR(INDEX(Ingredients!D$11:D$310, MATCH($C1768, Ingredients!$B$11:$B$310, 0)), "")="", "", IFERROR(INDEX(Ingredients!D$11:D$310, MATCH($C1768, Ingredients!$B$11:$B$310, 0)), "")))</f>
        <v/>
      </c>
      <c r="AI1768" s="106" t="str">
        <f>IF($C1768="", "", IF(IFERROR(INDEX(Ingredients!E$11:E$310, MATCH($C1768, Ingredients!$B$11:$B$310, 0)), "")="", "", IFERROR(INDEX(Ingredients!E$11:E$310, MATCH($C1768, Ingredients!$B$11:$B$310, 0)), "")))</f>
        <v/>
      </c>
      <c r="AJ1768" s="108" t="str">
        <f>IF($C1768="", "", IF(IFERROR(INDEX(Ingredients!F$11:F$310, MATCH($C1768, Ingredients!$B$11:$B$310, 0)), "")="", "", IFERROR(INDEX(Ingredients!F$11:F$310, MATCH($C1768, Ingredients!$B$11:$B$310, 0)), "")))</f>
        <v/>
      </c>
      <c r="AK1768" s="106" t="str">
        <f>IF($C1768="", "", IF(IFERROR(INDEX(Ingredients!G$11:G$310, MATCH($C1768, Ingredients!$B$11:$B$310, 0)), "")="", "", IFERROR(INDEX(Ingredients!G$11:G$310, MATCH($C1768, Ingredients!$B$11:$B$310, 0)), "")))</f>
        <v/>
      </c>
      <c r="AL1768" s="79" t="str">
        <f>IF($C1768="", "", IF(IFERROR(INDEX(Ingredients!H$11:H$310, MATCH($C1768, Ingredients!$B$11:$B$310, 0)), "")="", "", IFERROR(INDEX(Ingredients!H$11:H$310, MATCH($C1768, Ingredients!$B$11:$B$310, 0)), "")))</f>
        <v/>
      </c>
      <c r="AN1768" s="83" t="str">
        <f t="shared" si="410"/>
        <v/>
      </c>
      <c r="AP1768" s="114" t="str">
        <f t="shared" si="420"/>
        <v/>
      </c>
      <c r="AR1768" s="117" t="str">
        <f>IF($C1768="", "", IF(IFERROR(INDEX(Ingredients!$AI$11:$AI$310, MATCH($C1768, Ingredients!$B$11:$B$310, 0)), "")="", "", IFERROR(INDEX(Ingredients!$AI$11:$AI$310, MATCH($C1768, Ingredients!$B$11:$B$310, 0)), "")))</f>
        <v/>
      </c>
      <c r="AT1768" s="120" t="str">
        <f t="shared" si="421"/>
        <v/>
      </c>
      <c r="AV1768" s="90" t="str">
        <f t="shared" si="411"/>
        <v/>
      </c>
      <c r="AX1768" s="90" t="str">
        <f>IF($AV1768="", "", COUNTIF($AV$11:$AV$5010, "&lt;"&amp;$AV1768)+1+COUNTIF($AV$11:$AV1768, $AV1768)-1)</f>
        <v/>
      </c>
      <c r="AZ1768" s="111" t="str">
        <f>IF($B1768="", "", SUMIF('Shopping List'!$AV$11:$AV$25, $B1768, 'Shopping List'!$BN$11:$BN$25))</f>
        <v/>
      </c>
      <c r="BB1768" s="117" t="str">
        <f t="shared" si="422"/>
        <v/>
      </c>
    </row>
    <row r="1769" spans="1:54" x14ac:dyDescent="0.25">
      <c r="A1769" s="4"/>
      <c r="B1769" s="37"/>
      <c r="C1769" s="124"/>
      <c r="D1769" s="39"/>
      <c r="E1769" s="125"/>
      <c r="F1769" s="48"/>
      <c r="G1769" s="4"/>
      <c r="H1769" s="4"/>
      <c r="I1769" s="95" t="str">
        <f>IF($C1769="", "", IF(IFERROR(INDEX(Ingredients!$C$11:$C$310, MATCH($C1769, Ingredients!$B$11:$B$310, 0)), "")="", "", IFERROR(INDEX(Ingredients!$C$11:$C$310, MATCH($C1769, Ingredients!$B$11:$B$310, 0)), "")))</f>
        <v/>
      </c>
      <c r="J1769" s="73" t="str">
        <f>IF($B1769="", "", IF(IFERROR(INDEX(Meals!$C$11:$C$260, MATCH($B1769, Meals!$B$11:$B$260, 0)), "")="", "", IFERROR(INDEX(Meals!$C$11:$C$260, MATCH($B1769, Meals!$B$11:$B$260, 0)), "")))</f>
        <v/>
      </c>
      <c r="K1769" s="4"/>
      <c r="L1769" s="72" t="str">
        <f t="shared" si="412"/>
        <v/>
      </c>
      <c r="M1769" s="73" t="str">
        <f t="shared" si="413"/>
        <v/>
      </c>
      <c r="N1769" s="4"/>
      <c r="O1769" s="78" t="str">
        <f t="shared" si="414"/>
        <v/>
      </c>
      <c r="P1769" s="79" t="str">
        <f t="shared" si="415"/>
        <v/>
      </c>
      <c r="Q1769" s="4"/>
      <c r="R1769" s="90" t="str">
        <f t="shared" si="416"/>
        <v/>
      </c>
      <c r="S1769" s="4"/>
      <c r="Y1769" s="18" t="str">
        <f t="shared" si="417"/>
        <v/>
      </c>
      <c r="AA1769" s="18" t="str">
        <f t="shared" si="408"/>
        <v/>
      </c>
      <c r="AB1769" s="18" t="str">
        <f t="shared" si="409"/>
        <v/>
      </c>
      <c r="AC1769" s="18" t="str">
        <f t="shared" si="418"/>
        <v/>
      </c>
      <c r="AD1769" s="18" t="str">
        <f t="shared" si="418"/>
        <v/>
      </c>
      <c r="AE1769" s="18" t="str">
        <f t="shared" si="419"/>
        <v/>
      </c>
      <c r="AG1769" s="95" t="str">
        <f>IF($C1769="", "", IF(IFERROR(INDEX(Ingredients!C$11:C$310, MATCH($C1769, Ingredients!$B$11:$B$310, 0)), "")="", "", IFERROR(INDEX(Ingredients!C$11:C$310, MATCH($C1769, Ingredients!$B$11:$B$310, 0)), "")))</f>
        <v/>
      </c>
      <c r="AH1769" s="105" t="str">
        <f>IF($C1769="", "", IF(IFERROR(INDEX(Ingredients!D$11:D$310, MATCH($C1769, Ingredients!$B$11:$B$310, 0)), "")="", "", IFERROR(INDEX(Ingredients!D$11:D$310, MATCH($C1769, Ingredients!$B$11:$B$310, 0)), "")))</f>
        <v/>
      </c>
      <c r="AI1769" s="106" t="str">
        <f>IF($C1769="", "", IF(IFERROR(INDEX(Ingredients!E$11:E$310, MATCH($C1769, Ingredients!$B$11:$B$310, 0)), "")="", "", IFERROR(INDEX(Ingredients!E$11:E$310, MATCH($C1769, Ingredients!$B$11:$B$310, 0)), "")))</f>
        <v/>
      </c>
      <c r="AJ1769" s="108" t="str">
        <f>IF($C1769="", "", IF(IFERROR(INDEX(Ingredients!F$11:F$310, MATCH($C1769, Ingredients!$B$11:$B$310, 0)), "")="", "", IFERROR(INDEX(Ingredients!F$11:F$310, MATCH($C1769, Ingredients!$B$11:$B$310, 0)), "")))</f>
        <v/>
      </c>
      <c r="AK1769" s="106" t="str">
        <f>IF($C1769="", "", IF(IFERROR(INDEX(Ingredients!G$11:G$310, MATCH($C1769, Ingredients!$B$11:$B$310, 0)), "")="", "", IFERROR(INDEX(Ingredients!G$11:G$310, MATCH($C1769, Ingredients!$B$11:$B$310, 0)), "")))</f>
        <v/>
      </c>
      <c r="AL1769" s="79" t="str">
        <f>IF($C1769="", "", IF(IFERROR(INDEX(Ingredients!H$11:H$310, MATCH($C1769, Ingredients!$B$11:$B$310, 0)), "")="", "", IFERROR(INDEX(Ingredients!H$11:H$310, MATCH($C1769, Ingredients!$B$11:$B$310, 0)), "")))</f>
        <v/>
      </c>
      <c r="AN1769" s="83" t="str">
        <f t="shared" si="410"/>
        <v/>
      </c>
      <c r="AP1769" s="114" t="str">
        <f t="shared" si="420"/>
        <v/>
      </c>
      <c r="AR1769" s="117" t="str">
        <f>IF($C1769="", "", IF(IFERROR(INDEX(Ingredients!$AI$11:$AI$310, MATCH($C1769, Ingredients!$B$11:$B$310, 0)), "")="", "", IFERROR(INDEX(Ingredients!$AI$11:$AI$310, MATCH($C1769, Ingredients!$B$11:$B$310, 0)), "")))</f>
        <v/>
      </c>
      <c r="AT1769" s="120" t="str">
        <f t="shared" si="421"/>
        <v/>
      </c>
      <c r="AV1769" s="90" t="str">
        <f t="shared" si="411"/>
        <v/>
      </c>
      <c r="AX1769" s="90" t="str">
        <f>IF($AV1769="", "", COUNTIF($AV$11:$AV$5010, "&lt;"&amp;$AV1769)+1+COUNTIF($AV$11:$AV1769, $AV1769)-1)</f>
        <v/>
      </c>
      <c r="AZ1769" s="111" t="str">
        <f>IF($B1769="", "", SUMIF('Shopping List'!$AV$11:$AV$25, $B1769, 'Shopping List'!$BN$11:$BN$25))</f>
        <v/>
      </c>
      <c r="BB1769" s="117" t="str">
        <f t="shared" si="422"/>
        <v/>
      </c>
    </row>
    <row r="1770" spans="1:54" x14ac:dyDescent="0.25">
      <c r="A1770" s="4"/>
      <c r="B1770" s="37"/>
      <c r="C1770" s="124"/>
      <c r="D1770" s="39"/>
      <c r="E1770" s="125"/>
      <c r="F1770" s="48"/>
      <c r="G1770" s="4"/>
      <c r="H1770" s="4"/>
      <c r="I1770" s="95" t="str">
        <f>IF($C1770="", "", IF(IFERROR(INDEX(Ingredients!$C$11:$C$310, MATCH($C1770, Ingredients!$B$11:$B$310, 0)), "")="", "", IFERROR(INDEX(Ingredients!$C$11:$C$310, MATCH($C1770, Ingredients!$B$11:$B$310, 0)), "")))</f>
        <v/>
      </c>
      <c r="J1770" s="73" t="str">
        <f>IF($B1770="", "", IF(IFERROR(INDEX(Meals!$C$11:$C$260, MATCH($B1770, Meals!$B$11:$B$260, 0)), "")="", "", IFERROR(INDEX(Meals!$C$11:$C$260, MATCH($B1770, Meals!$B$11:$B$260, 0)), "")))</f>
        <v/>
      </c>
      <c r="K1770" s="4"/>
      <c r="L1770" s="72" t="str">
        <f t="shared" si="412"/>
        <v/>
      </c>
      <c r="M1770" s="73" t="str">
        <f t="shared" si="413"/>
        <v/>
      </c>
      <c r="N1770" s="4"/>
      <c r="O1770" s="78" t="str">
        <f t="shared" si="414"/>
        <v/>
      </c>
      <c r="P1770" s="79" t="str">
        <f t="shared" si="415"/>
        <v/>
      </c>
      <c r="Q1770" s="4"/>
      <c r="R1770" s="90" t="str">
        <f t="shared" si="416"/>
        <v/>
      </c>
      <c r="S1770" s="4"/>
      <c r="Y1770" s="18" t="str">
        <f t="shared" si="417"/>
        <v/>
      </c>
      <c r="AA1770" s="18" t="str">
        <f t="shared" si="408"/>
        <v/>
      </c>
      <c r="AB1770" s="18" t="str">
        <f t="shared" si="409"/>
        <v/>
      </c>
      <c r="AC1770" s="18" t="str">
        <f t="shared" si="418"/>
        <v/>
      </c>
      <c r="AD1770" s="18" t="str">
        <f t="shared" si="418"/>
        <v/>
      </c>
      <c r="AE1770" s="18" t="str">
        <f t="shared" si="419"/>
        <v/>
      </c>
      <c r="AG1770" s="95" t="str">
        <f>IF($C1770="", "", IF(IFERROR(INDEX(Ingredients!C$11:C$310, MATCH($C1770, Ingredients!$B$11:$B$310, 0)), "")="", "", IFERROR(INDEX(Ingredients!C$11:C$310, MATCH($C1770, Ingredients!$B$11:$B$310, 0)), "")))</f>
        <v/>
      </c>
      <c r="AH1770" s="105" t="str">
        <f>IF($C1770="", "", IF(IFERROR(INDEX(Ingredients!D$11:D$310, MATCH($C1770, Ingredients!$B$11:$B$310, 0)), "")="", "", IFERROR(INDEX(Ingredients!D$11:D$310, MATCH($C1770, Ingredients!$B$11:$B$310, 0)), "")))</f>
        <v/>
      </c>
      <c r="AI1770" s="106" t="str">
        <f>IF($C1770="", "", IF(IFERROR(INDEX(Ingredients!E$11:E$310, MATCH($C1770, Ingredients!$B$11:$B$310, 0)), "")="", "", IFERROR(INDEX(Ingredients!E$11:E$310, MATCH($C1770, Ingredients!$B$11:$B$310, 0)), "")))</f>
        <v/>
      </c>
      <c r="AJ1770" s="108" t="str">
        <f>IF($C1770="", "", IF(IFERROR(INDEX(Ingredients!F$11:F$310, MATCH($C1770, Ingredients!$B$11:$B$310, 0)), "")="", "", IFERROR(INDEX(Ingredients!F$11:F$310, MATCH($C1770, Ingredients!$B$11:$B$310, 0)), "")))</f>
        <v/>
      </c>
      <c r="AK1770" s="106" t="str">
        <f>IF($C1770="", "", IF(IFERROR(INDEX(Ingredients!G$11:G$310, MATCH($C1770, Ingredients!$B$11:$B$310, 0)), "")="", "", IFERROR(INDEX(Ingredients!G$11:G$310, MATCH($C1770, Ingredients!$B$11:$B$310, 0)), "")))</f>
        <v/>
      </c>
      <c r="AL1770" s="79" t="str">
        <f>IF($C1770="", "", IF(IFERROR(INDEX(Ingredients!H$11:H$310, MATCH($C1770, Ingredients!$B$11:$B$310, 0)), "")="", "", IFERROR(INDEX(Ingredients!H$11:H$310, MATCH($C1770, Ingredients!$B$11:$B$310, 0)), "")))</f>
        <v/>
      </c>
      <c r="AN1770" s="83" t="str">
        <f t="shared" si="410"/>
        <v/>
      </c>
      <c r="AP1770" s="114" t="str">
        <f t="shared" si="420"/>
        <v/>
      </c>
      <c r="AR1770" s="117" t="str">
        <f>IF($C1770="", "", IF(IFERROR(INDEX(Ingredients!$AI$11:$AI$310, MATCH($C1770, Ingredients!$B$11:$B$310, 0)), "")="", "", IFERROR(INDEX(Ingredients!$AI$11:$AI$310, MATCH($C1770, Ingredients!$B$11:$B$310, 0)), "")))</f>
        <v/>
      </c>
      <c r="AT1770" s="120" t="str">
        <f t="shared" si="421"/>
        <v/>
      </c>
      <c r="AV1770" s="90" t="str">
        <f t="shared" si="411"/>
        <v/>
      </c>
      <c r="AX1770" s="90" t="str">
        <f>IF($AV1770="", "", COUNTIF($AV$11:$AV$5010, "&lt;"&amp;$AV1770)+1+COUNTIF($AV$11:$AV1770, $AV1770)-1)</f>
        <v/>
      </c>
      <c r="AZ1770" s="111" t="str">
        <f>IF($B1770="", "", SUMIF('Shopping List'!$AV$11:$AV$25, $B1770, 'Shopping List'!$BN$11:$BN$25))</f>
        <v/>
      </c>
      <c r="BB1770" s="117" t="str">
        <f t="shared" si="422"/>
        <v/>
      </c>
    </row>
    <row r="1771" spans="1:54" x14ac:dyDescent="0.25">
      <c r="A1771" s="4"/>
      <c r="B1771" s="37"/>
      <c r="C1771" s="124"/>
      <c r="D1771" s="39"/>
      <c r="E1771" s="125"/>
      <c r="F1771" s="48"/>
      <c r="G1771" s="4"/>
      <c r="H1771" s="4"/>
      <c r="I1771" s="95" t="str">
        <f>IF($C1771="", "", IF(IFERROR(INDEX(Ingredients!$C$11:$C$310, MATCH($C1771, Ingredients!$B$11:$B$310, 0)), "")="", "", IFERROR(INDEX(Ingredients!$C$11:$C$310, MATCH($C1771, Ingredients!$B$11:$B$310, 0)), "")))</f>
        <v/>
      </c>
      <c r="J1771" s="73" t="str">
        <f>IF($B1771="", "", IF(IFERROR(INDEX(Meals!$C$11:$C$260, MATCH($B1771, Meals!$B$11:$B$260, 0)), "")="", "", IFERROR(INDEX(Meals!$C$11:$C$260, MATCH($B1771, Meals!$B$11:$B$260, 0)), "")))</f>
        <v/>
      </c>
      <c r="K1771" s="4"/>
      <c r="L1771" s="72" t="str">
        <f t="shared" si="412"/>
        <v/>
      </c>
      <c r="M1771" s="73" t="str">
        <f t="shared" si="413"/>
        <v/>
      </c>
      <c r="N1771" s="4"/>
      <c r="O1771" s="78" t="str">
        <f t="shared" si="414"/>
        <v/>
      </c>
      <c r="P1771" s="79" t="str">
        <f t="shared" si="415"/>
        <v/>
      </c>
      <c r="Q1771" s="4"/>
      <c r="R1771" s="90" t="str">
        <f t="shared" si="416"/>
        <v/>
      </c>
      <c r="S1771" s="4"/>
      <c r="Y1771" s="18" t="str">
        <f t="shared" si="417"/>
        <v/>
      </c>
      <c r="AA1771" s="18" t="str">
        <f t="shared" si="408"/>
        <v/>
      </c>
      <c r="AB1771" s="18" t="str">
        <f t="shared" si="409"/>
        <v/>
      </c>
      <c r="AC1771" s="18" t="str">
        <f t="shared" si="418"/>
        <v/>
      </c>
      <c r="AD1771" s="18" t="str">
        <f t="shared" si="418"/>
        <v/>
      </c>
      <c r="AE1771" s="18" t="str">
        <f t="shared" si="419"/>
        <v/>
      </c>
      <c r="AG1771" s="95" t="str">
        <f>IF($C1771="", "", IF(IFERROR(INDEX(Ingredients!C$11:C$310, MATCH($C1771, Ingredients!$B$11:$B$310, 0)), "")="", "", IFERROR(INDEX(Ingredients!C$11:C$310, MATCH($C1771, Ingredients!$B$11:$B$310, 0)), "")))</f>
        <v/>
      </c>
      <c r="AH1771" s="105" t="str">
        <f>IF($C1771="", "", IF(IFERROR(INDEX(Ingredients!D$11:D$310, MATCH($C1771, Ingredients!$B$11:$B$310, 0)), "")="", "", IFERROR(INDEX(Ingredients!D$11:D$310, MATCH($C1771, Ingredients!$B$11:$B$310, 0)), "")))</f>
        <v/>
      </c>
      <c r="AI1771" s="106" t="str">
        <f>IF($C1771="", "", IF(IFERROR(INDEX(Ingredients!E$11:E$310, MATCH($C1771, Ingredients!$B$11:$B$310, 0)), "")="", "", IFERROR(INDEX(Ingredients!E$11:E$310, MATCH($C1771, Ingredients!$B$11:$B$310, 0)), "")))</f>
        <v/>
      </c>
      <c r="AJ1771" s="108" t="str">
        <f>IF($C1771="", "", IF(IFERROR(INDEX(Ingredients!F$11:F$310, MATCH($C1771, Ingredients!$B$11:$B$310, 0)), "")="", "", IFERROR(INDEX(Ingredients!F$11:F$310, MATCH($C1771, Ingredients!$B$11:$B$310, 0)), "")))</f>
        <v/>
      </c>
      <c r="AK1771" s="106" t="str">
        <f>IF($C1771="", "", IF(IFERROR(INDEX(Ingredients!G$11:G$310, MATCH($C1771, Ingredients!$B$11:$B$310, 0)), "")="", "", IFERROR(INDEX(Ingredients!G$11:G$310, MATCH($C1771, Ingredients!$B$11:$B$310, 0)), "")))</f>
        <v/>
      </c>
      <c r="AL1771" s="79" t="str">
        <f>IF($C1771="", "", IF(IFERROR(INDEX(Ingredients!H$11:H$310, MATCH($C1771, Ingredients!$B$11:$B$310, 0)), "")="", "", IFERROR(INDEX(Ingredients!H$11:H$310, MATCH($C1771, Ingredients!$B$11:$B$310, 0)), "")))</f>
        <v/>
      </c>
      <c r="AN1771" s="83" t="str">
        <f t="shared" si="410"/>
        <v/>
      </c>
      <c r="AP1771" s="114" t="str">
        <f t="shared" si="420"/>
        <v/>
      </c>
      <c r="AR1771" s="117" t="str">
        <f>IF($C1771="", "", IF(IFERROR(INDEX(Ingredients!$AI$11:$AI$310, MATCH($C1771, Ingredients!$B$11:$B$310, 0)), "")="", "", IFERROR(INDEX(Ingredients!$AI$11:$AI$310, MATCH($C1771, Ingredients!$B$11:$B$310, 0)), "")))</f>
        <v/>
      </c>
      <c r="AT1771" s="120" t="str">
        <f t="shared" si="421"/>
        <v/>
      </c>
      <c r="AV1771" s="90" t="str">
        <f t="shared" si="411"/>
        <v/>
      </c>
      <c r="AX1771" s="90" t="str">
        <f>IF($AV1771="", "", COUNTIF($AV$11:$AV$5010, "&lt;"&amp;$AV1771)+1+COUNTIF($AV$11:$AV1771, $AV1771)-1)</f>
        <v/>
      </c>
      <c r="AZ1771" s="111" t="str">
        <f>IF($B1771="", "", SUMIF('Shopping List'!$AV$11:$AV$25, $B1771, 'Shopping List'!$BN$11:$BN$25))</f>
        <v/>
      </c>
      <c r="BB1771" s="117" t="str">
        <f t="shared" si="422"/>
        <v/>
      </c>
    </row>
    <row r="1772" spans="1:54" x14ac:dyDescent="0.25">
      <c r="A1772" s="4"/>
      <c r="B1772" s="37"/>
      <c r="C1772" s="124"/>
      <c r="D1772" s="39"/>
      <c r="E1772" s="125"/>
      <c r="F1772" s="48"/>
      <c r="G1772" s="4"/>
      <c r="H1772" s="4"/>
      <c r="I1772" s="95" t="str">
        <f>IF($C1772="", "", IF(IFERROR(INDEX(Ingredients!$C$11:$C$310, MATCH($C1772, Ingredients!$B$11:$B$310, 0)), "")="", "", IFERROR(INDEX(Ingredients!$C$11:$C$310, MATCH($C1772, Ingredients!$B$11:$B$310, 0)), "")))</f>
        <v/>
      </c>
      <c r="J1772" s="73" t="str">
        <f>IF($B1772="", "", IF(IFERROR(INDEX(Meals!$C$11:$C$260, MATCH($B1772, Meals!$B$11:$B$260, 0)), "")="", "", IFERROR(INDEX(Meals!$C$11:$C$260, MATCH($B1772, Meals!$B$11:$B$260, 0)), "")))</f>
        <v/>
      </c>
      <c r="K1772" s="4"/>
      <c r="L1772" s="72" t="str">
        <f t="shared" si="412"/>
        <v/>
      </c>
      <c r="M1772" s="73" t="str">
        <f t="shared" si="413"/>
        <v/>
      </c>
      <c r="N1772" s="4"/>
      <c r="O1772" s="78" t="str">
        <f t="shared" si="414"/>
        <v/>
      </c>
      <c r="P1772" s="79" t="str">
        <f t="shared" si="415"/>
        <v/>
      </c>
      <c r="Q1772" s="4"/>
      <c r="R1772" s="90" t="str">
        <f t="shared" si="416"/>
        <v/>
      </c>
      <c r="S1772" s="4"/>
      <c r="Y1772" s="18" t="str">
        <f t="shared" si="417"/>
        <v/>
      </c>
      <c r="AA1772" s="18" t="str">
        <f t="shared" si="408"/>
        <v/>
      </c>
      <c r="AB1772" s="18" t="str">
        <f t="shared" si="409"/>
        <v/>
      </c>
      <c r="AC1772" s="18" t="str">
        <f t="shared" si="418"/>
        <v/>
      </c>
      <c r="AD1772" s="18" t="str">
        <f t="shared" si="418"/>
        <v/>
      </c>
      <c r="AE1772" s="18" t="str">
        <f t="shared" si="419"/>
        <v/>
      </c>
      <c r="AG1772" s="95" t="str">
        <f>IF($C1772="", "", IF(IFERROR(INDEX(Ingredients!C$11:C$310, MATCH($C1772, Ingredients!$B$11:$B$310, 0)), "")="", "", IFERROR(INDEX(Ingredients!C$11:C$310, MATCH($C1772, Ingredients!$B$11:$B$310, 0)), "")))</f>
        <v/>
      </c>
      <c r="AH1772" s="105" t="str">
        <f>IF($C1772="", "", IF(IFERROR(INDEX(Ingredients!D$11:D$310, MATCH($C1772, Ingredients!$B$11:$B$310, 0)), "")="", "", IFERROR(INDEX(Ingredients!D$11:D$310, MATCH($C1772, Ingredients!$B$11:$B$310, 0)), "")))</f>
        <v/>
      </c>
      <c r="AI1772" s="106" t="str">
        <f>IF($C1772="", "", IF(IFERROR(INDEX(Ingredients!E$11:E$310, MATCH($C1772, Ingredients!$B$11:$B$310, 0)), "")="", "", IFERROR(INDEX(Ingredients!E$11:E$310, MATCH($C1772, Ingredients!$B$11:$B$310, 0)), "")))</f>
        <v/>
      </c>
      <c r="AJ1772" s="108" t="str">
        <f>IF($C1772="", "", IF(IFERROR(INDEX(Ingredients!F$11:F$310, MATCH($C1772, Ingredients!$B$11:$B$310, 0)), "")="", "", IFERROR(INDEX(Ingredients!F$11:F$310, MATCH($C1772, Ingredients!$B$11:$B$310, 0)), "")))</f>
        <v/>
      </c>
      <c r="AK1772" s="106" t="str">
        <f>IF($C1772="", "", IF(IFERROR(INDEX(Ingredients!G$11:G$310, MATCH($C1772, Ingredients!$B$11:$B$310, 0)), "")="", "", IFERROR(INDEX(Ingredients!G$11:G$310, MATCH($C1772, Ingredients!$B$11:$B$310, 0)), "")))</f>
        <v/>
      </c>
      <c r="AL1772" s="79" t="str">
        <f>IF($C1772="", "", IF(IFERROR(INDEX(Ingredients!H$11:H$310, MATCH($C1772, Ingredients!$B$11:$B$310, 0)), "")="", "", IFERROR(INDEX(Ingredients!H$11:H$310, MATCH($C1772, Ingredients!$B$11:$B$310, 0)), "")))</f>
        <v/>
      </c>
      <c r="AN1772" s="83" t="str">
        <f t="shared" si="410"/>
        <v/>
      </c>
      <c r="AP1772" s="114" t="str">
        <f t="shared" si="420"/>
        <v/>
      </c>
      <c r="AR1772" s="117" t="str">
        <f>IF($C1772="", "", IF(IFERROR(INDEX(Ingredients!$AI$11:$AI$310, MATCH($C1772, Ingredients!$B$11:$B$310, 0)), "")="", "", IFERROR(INDEX(Ingredients!$AI$11:$AI$310, MATCH($C1772, Ingredients!$B$11:$B$310, 0)), "")))</f>
        <v/>
      </c>
      <c r="AT1772" s="120" t="str">
        <f t="shared" si="421"/>
        <v/>
      </c>
      <c r="AV1772" s="90" t="str">
        <f t="shared" si="411"/>
        <v/>
      </c>
      <c r="AX1772" s="90" t="str">
        <f>IF($AV1772="", "", COUNTIF($AV$11:$AV$5010, "&lt;"&amp;$AV1772)+1+COUNTIF($AV$11:$AV1772, $AV1772)-1)</f>
        <v/>
      </c>
      <c r="AZ1772" s="111" t="str">
        <f>IF($B1772="", "", SUMIF('Shopping List'!$AV$11:$AV$25, $B1772, 'Shopping List'!$BN$11:$BN$25))</f>
        <v/>
      </c>
      <c r="BB1772" s="117" t="str">
        <f t="shared" si="422"/>
        <v/>
      </c>
    </row>
    <row r="1773" spans="1:54" x14ac:dyDescent="0.25">
      <c r="A1773" s="4"/>
      <c r="B1773" s="37"/>
      <c r="C1773" s="124"/>
      <c r="D1773" s="39"/>
      <c r="E1773" s="125"/>
      <c r="F1773" s="48"/>
      <c r="G1773" s="4"/>
      <c r="H1773" s="4"/>
      <c r="I1773" s="95" t="str">
        <f>IF($C1773="", "", IF(IFERROR(INDEX(Ingredients!$C$11:$C$310, MATCH($C1773, Ingredients!$B$11:$B$310, 0)), "")="", "", IFERROR(INDEX(Ingredients!$C$11:$C$310, MATCH($C1773, Ingredients!$B$11:$B$310, 0)), "")))</f>
        <v/>
      </c>
      <c r="J1773" s="73" t="str">
        <f>IF($B1773="", "", IF(IFERROR(INDEX(Meals!$C$11:$C$260, MATCH($B1773, Meals!$B$11:$B$260, 0)), "")="", "", IFERROR(INDEX(Meals!$C$11:$C$260, MATCH($B1773, Meals!$B$11:$B$260, 0)), "")))</f>
        <v/>
      </c>
      <c r="K1773" s="4"/>
      <c r="L1773" s="72" t="str">
        <f t="shared" si="412"/>
        <v/>
      </c>
      <c r="M1773" s="73" t="str">
        <f t="shared" si="413"/>
        <v/>
      </c>
      <c r="N1773" s="4"/>
      <c r="O1773" s="78" t="str">
        <f t="shared" si="414"/>
        <v/>
      </c>
      <c r="P1773" s="79" t="str">
        <f t="shared" si="415"/>
        <v/>
      </c>
      <c r="Q1773" s="4"/>
      <c r="R1773" s="90" t="str">
        <f t="shared" si="416"/>
        <v/>
      </c>
      <c r="S1773" s="4"/>
      <c r="Y1773" s="18" t="str">
        <f t="shared" si="417"/>
        <v/>
      </c>
      <c r="AA1773" s="18" t="str">
        <f t="shared" si="408"/>
        <v/>
      </c>
      <c r="AB1773" s="18" t="str">
        <f t="shared" si="409"/>
        <v/>
      </c>
      <c r="AC1773" s="18" t="str">
        <f t="shared" si="418"/>
        <v/>
      </c>
      <c r="AD1773" s="18" t="str">
        <f t="shared" si="418"/>
        <v/>
      </c>
      <c r="AE1773" s="18" t="str">
        <f t="shared" si="419"/>
        <v/>
      </c>
      <c r="AG1773" s="95" t="str">
        <f>IF($C1773="", "", IF(IFERROR(INDEX(Ingredients!C$11:C$310, MATCH($C1773, Ingredients!$B$11:$B$310, 0)), "")="", "", IFERROR(INDEX(Ingredients!C$11:C$310, MATCH($C1773, Ingredients!$B$11:$B$310, 0)), "")))</f>
        <v/>
      </c>
      <c r="AH1773" s="105" t="str">
        <f>IF($C1773="", "", IF(IFERROR(INDEX(Ingredients!D$11:D$310, MATCH($C1773, Ingredients!$B$11:$B$310, 0)), "")="", "", IFERROR(INDEX(Ingredients!D$11:D$310, MATCH($C1773, Ingredients!$B$11:$B$310, 0)), "")))</f>
        <v/>
      </c>
      <c r="AI1773" s="106" t="str">
        <f>IF($C1773="", "", IF(IFERROR(INDEX(Ingredients!E$11:E$310, MATCH($C1773, Ingredients!$B$11:$B$310, 0)), "")="", "", IFERROR(INDEX(Ingredients!E$11:E$310, MATCH($C1773, Ingredients!$B$11:$B$310, 0)), "")))</f>
        <v/>
      </c>
      <c r="AJ1773" s="108" t="str">
        <f>IF($C1773="", "", IF(IFERROR(INDEX(Ingredients!F$11:F$310, MATCH($C1773, Ingredients!$B$11:$B$310, 0)), "")="", "", IFERROR(INDEX(Ingredients!F$11:F$310, MATCH($C1773, Ingredients!$B$11:$B$310, 0)), "")))</f>
        <v/>
      </c>
      <c r="AK1773" s="106" t="str">
        <f>IF($C1773="", "", IF(IFERROR(INDEX(Ingredients!G$11:G$310, MATCH($C1773, Ingredients!$B$11:$B$310, 0)), "")="", "", IFERROR(INDEX(Ingredients!G$11:G$310, MATCH($C1773, Ingredients!$B$11:$B$310, 0)), "")))</f>
        <v/>
      </c>
      <c r="AL1773" s="79" t="str">
        <f>IF($C1773="", "", IF(IFERROR(INDEX(Ingredients!H$11:H$310, MATCH($C1773, Ingredients!$B$11:$B$310, 0)), "")="", "", IFERROR(INDEX(Ingredients!H$11:H$310, MATCH($C1773, Ingredients!$B$11:$B$310, 0)), "")))</f>
        <v/>
      </c>
      <c r="AN1773" s="83" t="str">
        <f t="shared" si="410"/>
        <v/>
      </c>
      <c r="AP1773" s="114" t="str">
        <f t="shared" si="420"/>
        <v/>
      </c>
      <c r="AR1773" s="117" t="str">
        <f>IF($C1773="", "", IF(IFERROR(INDEX(Ingredients!$AI$11:$AI$310, MATCH($C1773, Ingredients!$B$11:$B$310, 0)), "")="", "", IFERROR(INDEX(Ingredients!$AI$11:$AI$310, MATCH($C1773, Ingredients!$B$11:$B$310, 0)), "")))</f>
        <v/>
      </c>
      <c r="AT1773" s="120" t="str">
        <f t="shared" si="421"/>
        <v/>
      </c>
      <c r="AV1773" s="90" t="str">
        <f t="shared" si="411"/>
        <v/>
      </c>
      <c r="AX1773" s="90" t="str">
        <f>IF($AV1773="", "", COUNTIF($AV$11:$AV$5010, "&lt;"&amp;$AV1773)+1+COUNTIF($AV$11:$AV1773, $AV1773)-1)</f>
        <v/>
      </c>
      <c r="AZ1773" s="111" t="str">
        <f>IF($B1773="", "", SUMIF('Shopping List'!$AV$11:$AV$25, $B1773, 'Shopping List'!$BN$11:$BN$25))</f>
        <v/>
      </c>
      <c r="BB1773" s="117" t="str">
        <f t="shared" si="422"/>
        <v/>
      </c>
    </row>
    <row r="1774" spans="1:54" x14ac:dyDescent="0.25">
      <c r="A1774" s="4"/>
      <c r="B1774" s="37"/>
      <c r="C1774" s="124"/>
      <c r="D1774" s="39"/>
      <c r="E1774" s="125"/>
      <c r="F1774" s="48"/>
      <c r="G1774" s="4"/>
      <c r="H1774" s="4"/>
      <c r="I1774" s="95" t="str">
        <f>IF($C1774="", "", IF(IFERROR(INDEX(Ingredients!$C$11:$C$310, MATCH($C1774, Ingredients!$B$11:$B$310, 0)), "")="", "", IFERROR(INDEX(Ingredients!$C$11:$C$310, MATCH($C1774, Ingredients!$B$11:$B$310, 0)), "")))</f>
        <v/>
      </c>
      <c r="J1774" s="73" t="str">
        <f>IF($B1774="", "", IF(IFERROR(INDEX(Meals!$C$11:$C$260, MATCH($B1774, Meals!$B$11:$B$260, 0)), "")="", "", IFERROR(INDEX(Meals!$C$11:$C$260, MATCH($B1774, Meals!$B$11:$B$260, 0)), "")))</f>
        <v/>
      </c>
      <c r="K1774" s="4"/>
      <c r="L1774" s="72" t="str">
        <f t="shared" si="412"/>
        <v/>
      </c>
      <c r="M1774" s="73" t="str">
        <f t="shared" si="413"/>
        <v/>
      </c>
      <c r="N1774" s="4"/>
      <c r="O1774" s="78" t="str">
        <f t="shared" si="414"/>
        <v/>
      </c>
      <c r="P1774" s="79" t="str">
        <f t="shared" si="415"/>
        <v/>
      </c>
      <c r="Q1774" s="4"/>
      <c r="R1774" s="90" t="str">
        <f t="shared" si="416"/>
        <v/>
      </c>
      <c r="S1774" s="4"/>
      <c r="Y1774" s="18" t="str">
        <f t="shared" si="417"/>
        <v/>
      </c>
      <c r="AA1774" s="18" t="str">
        <f t="shared" si="408"/>
        <v/>
      </c>
      <c r="AB1774" s="18" t="str">
        <f t="shared" si="409"/>
        <v/>
      </c>
      <c r="AC1774" s="18" t="str">
        <f t="shared" si="418"/>
        <v/>
      </c>
      <c r="AD1774" s="18" t="str">
        <f t="shared" si="418"/>
        <v/>
      </c>
      <c r="AE1774" s="18" t="str">
        <f t="shared" si="419"/>
        <v/>
      </c>
      <c r="AG1774" s="95" t="str">
        <f>IF($C1774="", "", IF(IFERROR(INDEX(Ingredients!C$11:C$310, MATCH($C1774, Ingredients!$B$11:$B$310, 0)), "")="", "", IFERROR(INDEX(Ingredients!C$11:C$310, MATCH($C1774, Ingredients!$B$11:$B$310, 0)), "")))</f>
        <v/>
      </c>
      <c r="AH1774" s="105" t="str">
        <f>IF($C1774="", "", IF(IFERROR(INDEX(Ingredients!D$11:D$310, MATCH($C1774, Ingredients!$B$11:$B$310, 0)), "")="", "", IFERROR(INDEX(Ingredients!D$11:D$310, MATCH($C1774, Ingredients!$B$11:$B$310, 0)), "")))</f>
        <v/>
      </c>
      <c r="AI1774" s="106" t="str">
        <f>IF($C1774="", "", IF(IFERROR(INDEX(Ingredients!E$11:E$310, MATCH($C1774, Ingredients!$B$11:$B$310, 0)), "")="", "", IFERROR(INDEX(Ingredients!E$11:E$310, MATCH($C1774, Ingredients!$B$11:$B$310, 0)), "")))</f>
        <v/>
      </c>
      <c r="AJ1774" s="108" t="str">
        <f>IF($C1774="", "", IF(IFERROR(INDEX(Ingredients!F$11:F$310, MATCH($C1774, Ingredients!$B$11:$B$310, 0)), "")="", "", IFERROR(INDEX(Ingredients!F$11:F$310, MATCH($C1774, Ingredients!$B$11:$B$310, 0)), "")))</f>
        <v/>
      </c>
      <c r="AK1774" s="106" t="str">
        <f>IF($C1774="", "", IF(IFERROR(INDEX(Ingredients!G$11:G$310, MATCH($C1774, Ingredients!$B$11:$B$310, 0)), "")="", "", IFERROR(INDEX(Ingredients!G$11:G$310, MATCH($C1774, Ingredients!$B$11:$B$310, 0)), "")))</f>
        <v/>
      </c>
      <c r="AL1774" s="79" t="str">
        <f>IF($C1774="", "", IF(IFERROR(INDEX(Ingredients!H$11:H$310, MATCH($C1774, Ingredients!$B$11:$B$310, 0)), "")="", "", IFERROR(INDEX(Ingredients!H$11:H$310, MATCH($C1774, Ingredients!$B$11:$B$310, 0)), "")))</f>
        <v/>
      </c>
      <c r="AN1774" s="83" t="str">
        <f t="shared" si="410"/>
        <v/>
      </c>
      <c r="AP1774" s="114" t="str">
        <f t="shared" si="420"/>
        <v/>
      </c>
      <c r="AR1774" s="117" t="str">
        <f>IF($C1774="", "", IF(IFERROR(INDEX(Ingredients!$AI$11:$AI$310, MATCH($C1774, Ingredients!$B$11:$B$310, 0)), "")="", "", IFERROR(INDEX(Ingredients!$AI$11:$AI$310, MATCH($C1774, Ingredients!$B$11:$B$310, 0)), "")))</f>
        <v/>
      </c>
      <c r="AT1774" s="120" t="str">
        <f t="shared" si="421"/>
        <v/>
      </c>
      <c r="AV1774" s="90" t="str">
        <f t="shared" si="411"/>
        <v/>
      </c>
      <c r="AX1774" s="90" t="str">
        <f>IF($AV1774="", "", COUNTIF($AV$11:$AV$5010, "&lt;"&amp;$AV1774)+1+COUNTIF($AV$11:$AV1774, $AV1774)-1)</f>
        <v/>
      </c>
      <c r="AZ1774" s="111" t="str">
        <f>IF($B1774="", "", SUMIF('Shopping List'!$AV$11:$AV$25, $B1774, 'Shopping List'!$BN$11:$BN$25))</f>
        <v/>
      </c>
      <c r="BB1774" s="117" t="str">
        <f t="shared" si="422"/>
        <v/>
      </c>
    </row>
    <row r="1775" spans="1:54" x14ac:dyDescent="0.25">
      <c r="A1775" s="4"/>
      <c r="B1775" s="37"/>
      <c r="C1775" s="124"/>
      <c r="D1775" s="39"/>
      <c r="E1775" s="125"/>
      <c r="F1775" s="48"/>
      <c r="G1775" s="4"/>
      <c r="H1775" s="4"/>
      <c r="I1775" s="95" t="str">
        <f>IF($C1775="", "", IF(IFERROR(INDEX(Ingredients!$C$11:$C$310, MATCH($C1775, Ingredients!$B$11:$B$310, 0)), "")="", "", IFERROR(INDEX(Ingredients!$C$11:$C$310, MATCH($C1775, Ingredients!$B$11:$B$310, 0)), "")))</f>
        <v/>
      </c>
      <c r="J1775" s="73" t="str">
        <f>IF($B1775="", "", IF(IFERROR(INDEX(Meals!$C$11:$C$260, MATCH($B1775, Meals!$B$11:$B$260, 0)), "")="", "", IFERROR(INDEX(Meals!$C$11:$C$260, MATCH($B1775, Meals!$B$11:$B$260, 0)), "")))</f>
        <v/>
      </c>
      <c r="K1775" s="4"/>
      <c r="L1775" s="72" t="str">
        <f t="shared" si="412"/>
        <v/>
      </c>
      <c r="M1775" s="73" t="str">
        <f t="shared" si="413"/>
        <v/>
      </c>
      <c r="N1775" s="4"/>
      <c r="O1775" s="78" t="str">
        <f t="shared" si="414"/>
        <v/>
      </c>
      <c r="P1775" s="79" t="str">
        <f t="shared" si="415"/>
        <v/>
      </c>
      <c r="Q1775" s="4"/>
      <c r="R1775" s="90" t="str">
        <f t="shared" si="416"/>
        <v/>
      </c>
      <c r="S1775" s="4"/>
      <c r="Y1775" s="18" t="str">
        <f t="shared" si="417"/>
        <v/>
      </c>
      <c r="AA1775" s="18" t="str">
        <f t="shared" si="408"/>
        <v/>
      </c>
      <c r="AB1775" s="18" t="str">
        <f t="shared" si="409"/>
        <v/>
      </c>
      <c r="AC1775" s="18" t="str">
        <f t="shared" si="418"/>
        <v/>
      </c>
      <c r="AD1775" s="18" t="str">
        <f t="shared" si="418"/>
        <v/>
      </c>
      <c r="AE1775" s="18" t="str">
        <f t="shared" si="419"/>
        <v/>
      </c>
      <c r="AG1775" s="95" t="str">
        <f>IF($C1775="", "", IF(IFERROR(INDEX(Ingredients!C$11:C$310, MATCH($C1775, Ingredients!$B$11:$B$310, 0)), "")="", "", IFERROR(INDEX(Ingredients!C$11:C$310, MATCH($C1775, Ingredients!$B$11:$B$310, 0)), "")))</f>
        <v/>
      </c>
      <c r="AH1775" s="105" t="str">
        <f>IF($C1775="", "", IF(IFERROR(INDEX(Ingredients!D$11:D$310, MATCH($C1775, Ingredients!$B$11:$B$310, 0)), "")="", "", IFERROR(INDEX(Ingredients!D$11:D$310, MATCH($C1775, Ingredients!$B$11:$B$310, 0)), "")))</f>
        <v/>
      </c>
      <c r="AI1775" s="106" t="str">
        <f>IF($C1775="", "", IF(IFERROR(INDEX(Ingredients!E$11:E$310, MATCH($C1775, Ingredients!$B$11:$B$310, 0)), "")="", "", IFERROR(INDEX(Ingredients!E$11:E$310, MATCH($C1775, Ingredients!$B$11:$B$310, 0)), "")))</f>
        <v/>
      </c>
      <c r="AJ1775" s="108" t="str">
        <f>IF($C1775="", "", IF(IFERROR(INDEX(Ingredients!F$11:F$310, MATCH($C1775, Ingredients!$B$11:$B$310, 0)), "")="", "", IFERROR(INDEX(Ingredients!F$11:F$310, MATCH($C1775, Ingredients!$B$11:$B$310, 0)), "")))</f>
        <v/>
      </c>
      <c r="AK1775" s="106" t="str">
        <f>IF($C1775="", "", IF(IFERROR(INDEX(Ingredients!G$11:G$310, MATCH($C1775, Ingredients!$B$11:$B$310, 0)), "")="", "", IFERROR(INDEX(Ingredients!G$11:G$310, MATCH($C1775, Ingredients!$B$11:$B$310, 0)), "")))</f>
        <v/>
      </c>
      <c r="AL1775" s="79" t="str">
        <f>IF($C1775="", "", IF(IFERROR(INDEX(Ingredients!H$11:H$310, MATCH($C1775, Ingredients!$B$11:$B$310, 0)), "")="", "", IFERROR(INDEX(Ingredients!H$11:H$310, MATCH($C1775, Ingredients!$B$11:$B$310, 0)), "")))</f>
        <v/>
      </c>
      <c r="AN1775" s="83" t="str">
        <f t="shared" si="410"/>
        <v/>
      </c>
      <c r="AP1775" s="114" t="str">
        <f t="shared" si="420"/>
        <v/>
      </c>
      <c r="AR1775" s="117" t="str">
        <f>IF($C1775="", "", IF(IFERROR(INDEX(Ingredients!$AI$11:$AI$310, MATCH($C1775, Ingredients!$B$11:$B$310, 0)), "")="", "", IFERROR(INDEX(Ingredients!$AI$11:$AI$310, MATCH($C1775, Ingredients!$B$11:$B$310, 0)), "")))</f>
        <v/>
      </c>
      <c r="AT1775" s="120" t="str">
        <f t="shared" si="421"/>
        <v/>
      </c>
      <c r="AV1775" s="90" t="str">
        <f t="shared" si="411"/>
        <v/>
      </c>
      <c r="AX1775" s="90" t="str">
        <f>IF($AV1775="", "", COUNTIF($AV$11:$AV$5010, "&lt;"&amp;$AV1775)+1+COUNTIF($AV$11:$AV1775, $AV1775)-1)</f>
        <v/>
      </c>
      <c r="AZ1775" s="111" t="str">
        <f>IF($B1775="", "", SUMIF('Shopping List'!$AV$11:$AV$25, $B1775, 'Shopping List'!$BN$11:$BN$25))</f>
        <v/>
      </c>
      <c r="BB1775" s="117" t="str">
        <f t="shared" si="422"/>
        <v/>
      </c>
    </row>
    <row r="1776" spans="1:54" x14ac:dyDescent="0.25">
      <c r="A1776" s="4"/>
      <c r="B1776" s="37"/>
      <c r="C1776" s="124"/>
      <c r="D1776" s="39"/>
      <c r="E1776" s="125"/>
      <c r="F1776" s="48"/>
      <c r="G1776" s="4"/>
      <c r="H1776" s="4"/>
      <c r="I1776" s="95" t="str">
        <f>IF($C1776="", "", IF(IFERROR(INDEX(Ingredients!$C$11:$C$310, MATCH($C1776, Ingredients!$B$11:$B$310, 0)), "")="", "", IFERROR(INDEX(Ingredients!$C$11:$C$310, MATCH($C1776, Ingredients!$B$11:$B$310, 0)), "")))</f>
        <v/>
      </c>
      <c r="J1776" s="73" t="str">
        <f>IF($B1776="", "", IF(IFERROR(INDEX(Meals!$C$11:$C$260, MATCH($B1776, Meals!$B$11:$B$260, 0)), "")="", "", IFERROR(INDEX(Meals!$C$11:$C$260, MATCH($B1776, Meals!$B$11:$B$260, 0)), "")))</f>
        <v/>
      </c>
      <c r="K1776" s="4"/>
      <c r="L1776" s="72" t="str">
        <f t="shared" si="412"/>
        <v/>
      </c>
      <c r="M1776" s="73" t="str">
        <f t="shared" si="413"/>
        <v/>
      </c>
      <c r="N1776" s="4"/>
      <c r="O1776" s="78" t="str">
        <f t="shared" si="414"/>
        <v/>
      </c>
      <c r="P1776" s="79" t="str">
        <f t="shared" si="415"/>
        <v/>
      </c>
      <c r="Q1776" s="4"/>
      <c r="R1776" s="90" t="str">
        <f t="shared" si="416"/>
        <v/>
      </c>
      <c r="S1776" s="4"/>
      <c r="Y1776" s="18" t="str">
        <f t="shared" si="417"/>
        <v/>
      </c>
      <c r="AA1776" s="18" t="str">
        <f t="shared" si="408"/>
        <v/>
      </c>
      <c r="AB1776" s="18" t="str">
        <f t="shared" si="409"/>
        <v/>
      </c>
      <c r="AC1776" s="18" t="str">
        <f t="shared" si="418"/>
        <v/>
      </c>
      <c r="AD1776" s="18" t="str">
        <f t="shared" si="418"/>
        <v/>
      </c>
      <c r="AE1776" s="18" t="str">
        <f t="shared" si="419"/>
        <v/>
      </c>
      <c r="AG1776" s="95" t="str">
        <f>IF($C1776="", "", IF(IFERROR(INDEX(Ingredients!C$11:C$310, MATCH($C1776, Ingredients!$B$11:$B$310, 0)), "")="", "", IFERROR(INDEX(Ingredients!C$11:C$310, MATCH($C1776, Ingredients!$B$11:$B$310, 0)), "")))</f>
        <v/>
      </c>
      <c r="AH1776" s="105" t="str">
        <f>IF($C1776="", "", IF(IFERROR(INDEX(Ingredients!D$11:D$310, MATCH($C1776, Ingredients!$B$11:$B$310, 0)), "")="", "", IFERROR(INDEX(Ingredients!D$11:D$310, MATCH($C1776, Ingredients!$B$11:$B$310, 0)), "")))</f>
        <v/>
      </c>
      <c r="AI1776" s="106" t="str">
        <f>IF($C1776="", "", IF(IFERROR(INDEX(Ingredients!E$11:E$310, MATCH($C1776, Ingredients!$B$11:$B$310, 0)), "")="", "", IFERROR(INDEX(Ingredients!E$11:E$310, MATCH($C1776, Ingredients!$B$11:$B$310, 0)), "")))</f>
        <v/>
      </c>
      <c r="AJ1776" s="108" t="str">
        <f>IF($C1776="", "", IF(IFERROR(INDEX(Ingredients!F$11:F$310, MATCH($C1776, Ingredients!$B$11:$B$310, 0)), "")="", "", IFERROR(INDEX(Ingredients!F$11:F$310, MATCH($C1776, Ingredients!$B$11:$B$310, 0)), "")))</f>
        <v/>
      </c>
      <c r="AK1776" s="106" t="str">
        <f>IF($C1776="", "", IF(IFERROR(INDEX(Ingredients!G$11:G$310, MATCH($C1776, Ingredients!$B$11:$B$310, 0)), "")="", "", IFERROR(INDEX(Ingredients!G$11:G$310, MATCH($C1776, Ingredients!$B$11:$B$310, 0)), "")))</f>
        <v/>
      </c>
      <c r="AL1776" s="79" t="str">
        <f>IF($C1776="", "", IF(IFERROR(INDEX(Ingredients!H$11:H$310, MATCH($C1776, Ingredients!$B$11:$B$310, 0)), "")="", "", IFERROR(INDEX(Ingredients!H$11:H$310, MATCH($C1776, Ingredients!$B$11:$B$310, 0)), "")))</f>
        <v/>
      </c>
      <c r="AN1776" s="83" t="str">
        <f t="shared" si="410"/>
        <v/>
      </c>
      <c r="AP1776" s="114" t="str">
        <f t="shared" si="420"/>
        <v/>
      </c>
      <c r="AR1776" s="117" t="str">
        <f>IF($C1776="", "", IF(IFERROR(INDEX(Ingredients!$AI$11:$AI$310, MATCH($C1776, Ingredients!$B$11:$B$310, 0)), "")="", "", IFERROR(INDEX(Ingredients!$AI$11:$AI$310, MATCH($C1776, Ingredients!$B$11:$B$310, 0)), "")))</f>
        <v/>
      </c>
      <c r="AT1776" s="120" t="str">
        <f t="shared" si="421"/>
        <v/>
      </c>
      <c r="AV1776" s="90" t="str">
        <f t="shared" si="411"/>
        <v/>
      </c>
      <c r="AX1776" s="90" t="str">
        <f>IF($AV1776="", "", COUNTIF($AV$11:$AV$5010, "&lt;"&amp;$AV1776)+1+COUNTIF($AV$11:$AV1776, $AV1776)-1)</f>
        <v/>
      </c>
      <c r="AZ1776" s="111" t="str">
        <f>IF($B1776="", "", SUMIF('Shopping List'!$AV$11:$AV$25, $B1776, 'Shopping List'!$BN$11:$BN$25))</f>
        <v/>
      </c>
      <c r="BB1776" s="117" t="str">
        <f t="shared" si="422"/>
        <v/>
      </c>
    </row>
    <row r="1777" spans="1:54" x14ac:dyDescent="0.25">
      <c r="A1777" s="4"/>
      <c r="B1777" s="37"/>
      <c r="C1777" s="124"/>
      <c r="D1777" s="39"/>
      <c r="E1777" s="125"/>
      <c r="F1777" s="48"/>
      <c r="G1777" s="4"/>
      <c r="H1777" s="4"/>
      <c r="I1777" s="95" t="str">
        <f>IF($C1777="", "", IF(IFERROR(INDEX(Ingredients!$C$11:$C$310, MATCH($C1777, Ingredients!$B$11:$B$310, 0)), "")="", "", IFERROR(INDEX(Ingredients!$C$11:$C$310, MATCH($C1777, Ingredients!$B$11:$B$310, 0)), "")))</f>
        <v/>
      </c>
      <c r="J1777" s="73" t="str">
        <f>IF($B1777="", "", IF(IFERROR(INDEX(Meals!$C$11:$C$260, MATCH($B1777, Meals!$B$11:$B$260, 0)), "")="", "", IFERROR(INDEX(Meals!$C$11:$C$260, MATCH($B1777, Meals!$B$11:$B$260, 0)), "")))</f>
        <v/>
      </c>
      <c r="K1777" s="4"/>
      <c r="L1777" s="72" t="str">
        <f t="shared" si="412"/>
        <v/>
      </c>
      <c r="M1777" s="73" t="str">
        <f t="shared" si="413"/>
        <v/>
      </c>
      <c r="N1777" s="4"/>
      <c r="O1777" s="78" t="str">
        <f t="shared" si="414"/>
        <v/>
      </c>
      <c r="P1777" s="79" t="str">
        <f t="shared" si="415"/>
        <v/>
      </c>
      <c r="Q1777" s="4"/>
      <c r="R1777" s="90" t="str">
        <f t="shared" si="416"/>
        <v/>
      </c>
      <c r="S1777" s="4"/>
      <c r="Y1777" s="18" t="str">
        <f t="shared" si="417"/>
        <v/>
      </c>
      <c r="AA1777" s="18" t="str">
        <f t="shared" si="408"/>
        <v/>
      </c>
      <c r="AB1777" s="18" t="str">
        <f t="shared" si="409"/>
        <v/>
      </c>
      <c r="AC1777" s="18" t="str">
        <f t="shared" si="418"/>
        <v/>
      </c>
      <c r="AD1777" s="18" t="str">
        <f t="shared" si="418"/>
        <v/>
      </c>
      <c r="AE1777" s="18" t="str">
        <f t="shared" si="419"/>
        <v/>
      </c>
      <c r="AG1777" s="95" t="str">
        <f>IF($C1777="", "", IF(IFERROR(INDEX(Ingredients!C$11:C$310, MATCH($C1777, Ingredients!$B$11:$B$310, 0)), "")="", "", IFERROR(INDEX(Ingredients!C$11:C$310, MATCH($C1777, Ingredients!$B$11:$B$310, 0)), "")))</f>
        <v/>
      </c>
      <c r="AH1777" s="105" t="str">
        <f>IF($C1777="", "", IF(IFERROR(INDEX(Ingredients!D$11:D$310, MATCH($C1777, Ingredients!$B$11:$B$310, 0)), "")="", "", IFERROR(INDEX(Ingredients!D$11:D$310, MATCH($C1777, Ingredients!$B$11:$B$310, 0)), "")))</f>
        <v/>
      </c>
      <c r="AI1777" s="106" t="str">
        <f>IF($C1777="", "", IF(IFERROR(INDEX(Ingredients!E$11:E$310, MATCH($C1777, Ingredients!$B$11:$B$310, 0)), "")="", "", IFERROR(INDEX(Ingredients!E$11:E$310, MATCH($C1777, Ingredients!$B$11:$B$310, 0)), "")))</f>
        <v/>
      </c>
      <c r="AJ1777" s="108" t="str">
        <f>IF($C1777="", "", IF(IFERROR(INDEX(Ingredients!F$11:F$310, MATCH($C1777, Ingredients!$B$11:$B$310, 0)), "")="", "", IFERROR(INDEX(Ingredients!F$11:F$310, MATCH($C1777, Ingredients!$B$11:$B$310, 0)), "")))</f>
        <v/>
      </c>
      <c r="AK1777" s="106" t="str">
        <f>IF($C1777="", "", IF(IFERROR(INDEX(Ingredients!G$11:G$310, MATCH($C1777, Ingredients!$B$11:$B$310, 0)), "")="", "", IFERROR(INDEX(Ingredients!G$11:G$310, MATCH($C1777, Ingredients!$B$11:$B$310, 0)), "")))</f>
        <v/>
      </c>
      <c r="AL1777" s="79" t="str">
        <f>IF($C1777="", "", IF(IFERROR(INDEX(Ingredients!H$11:H$310, MATCH($C1777, Ingredients!$B$11:$B$310, 0)), "")="", "", IFERROR(INDEX(Ingredients!H$11:H$310, MATCH($C1777, Ingredients!$B$11:$B$310, 0)), "")))</f>
        <v/>
      </c>
      <c r="AN1777" s="83" t="str">
        <f t="shared" si="410"/>
        <v/>
      </c>
      <c r="AP1777" s="114" t="str">
        <f t="shared" si="420"/>
        <v/>
      </c>
      <c r="AR1777" s="117" t="str">
        <f>IF($C1777="", "", IF(IFERROR(INDEX(Ingredients!$AI$11:$AI$310, MATCH($C1777, Ingredients!$B$11:$B$310, 0)), "")="", "", IFERROR(INDEX(Ingredients!$AI$11:$AI$310, MATCH($C1777, Ingredients!$B$11:$B$310, 0)), "")))</f>
        <v/>
      </c>
      <c r="AT1777" s="120" t="str">
        <f t="shared" si="421"/>
        <v/>
      </c>
      <c r="AV1777" s="90" t="str">
        <f t="shared" si="411"/>
        <v/>
      </c>
      <c r="AX1777" s="90" t="str">
        <f>IF($AV1777="", "", COUNTIF($AV$11:$AV$5010, "&lt;"&amp;$AV1777)+1+COUNTIF($AV$11:$AV1777, $AV1777)-1)</f>
        <v/>
      </c>
      <c r="AZ1777" s="111" t="str">
        <f>IF($B1777="", "", SUMIF('Shopping List'!$AV$11:$AV$25, $B1777, 'Shopping List'!$BN$11:$BN$25))</f>
        <v/>
      </c>
      <c r="BB1777" s="117" t="str">
        <f t="shared" si="422"/>
        <v/>
      </c>
    </row>
    <row r="1778" spans="1:54" x14ac:dyDescent="0.25">
      <c r="A1778" s="4"/>
      <c r="B1778" s="37"/>
      <c r="C1778" s="124"/>
      <c r="D1778" s="39"/>
      <c r="E1778" s="125"/>
      <c r="F1778" s="48"/>
      <c r="G1778" s="4"/>
      <c r="H1778" s="4"/>
      <c r="I1778" s="95" t="str">
        <f>IF($C1778="", "", IF(IFERROR(INDEX(Ingredients!$C$11:$C$310, MATCH($C1778, Ingredients!$B$11:$B$310, 0)), "")="", "", IFERROR(INDEX(Ingredients!$C$11:$C$310, MATCH($C1778, Ingredients!$B$11:$B$310, 0)), "")))</f>
        <v/>
      </c>
      <c r="J1778" s="73" t="str">
        <f>IF($B1778="", "", IF(IFERROR(INDEX(Meals!$C$11:$C$260, MATCH($B1778, Meals!$B$11:$B$260, 0)), "")="", "", IFERROR(INDEX(Meals!$C$11:$C$260, MATCH($B1778, Meals!$B$11:$B$260, 0)), "")))</f>
        <v/>
      </c>
      <c r="K1778" s="4"/>
      <c r="L1778" s="72" t="str">
        <f t="shared" si="412"/>
        <v/>
      </c>
      <c r="M1778" s="73" t="str">
        <f t="shared" si="413"/>
        <v/>
      </c>
      <c r="N1778" s="4"/>
      <c r="O1778" s="78" t="str">
        <f t="shared" si="414"/>
        <v/>
      </c>
      <c r="P1778" s="79" t="str">
        <f t="shared" si="415"/>
        <v/>
      </c>
      <c r="Q1778" s="4"/>
      <c r="R1778" s="90" t="str">
        <f t="shared" si="416"/>
        <v/>
      </c>
      <c r="S1778" s="4"/>
      <c r="Y1778" s="18" t="str">
        <f t="shared" si="417"/>
        <v/>
      </c>
      <c r="AA1778" s="18" t="str">
        <f t="shared" si="408"/>
        <v/>
      </c>
      <c r="AB1778" s="18" t="str">
        <f t="shared" si="409"/>
        <v/>
      </c>
      <c r="AC1778" s="18" t="str">
        <f t="shared" si="418"/>
        <v/>
      </c>
      <c r="AD1778" s="18" t="str">
        <f t="shared" si="418"/>
        <v/>
      </c>
      <c r="AE1778" s="18" t="str">
        <f t="shared" si="419"/>
        <v/>
      </c>
      <c r="AG1778" s="95" t="str">
        <f>IF($C1778="", "", IF(IFERROR(INDEX(Ingredients!C$11:C$310, MATCH($C1778, Ingredients!$B$11:$B$310, 0)), "")="", "", IFERROR(INDEX(Ingredients!C$11:C$310, MATCH($C1778, Ingredients!$B$11:$B$310, 0)), "")))</f>
        <v/>
      </c>
      <c r="AH1778" s="105" t="str">
        <f>IF($C1778="", "", IF(IFERROR(INDEX(Ingredients!D$11:D$310, MATCH($C1778, Ingredients!$B$11:$B$310, 0)), "")="", "", IFERROR(INDEX(Ingredients!D$11:D$310, MATCH($C1778, Ingredients!$B$11:$B$310, 0)), "")))</f>
        <v/>
      </c>
      <c r="AI1778" s="106" t="str">
        <f>IF($C1778="", "", IF(IFERROR(INDEX(Ingredients!E$11:E$310, MATCH($C1778, Ingredients!$B$11:$B$310, 0)), "")="", "", IFERROR(INDEX(Ingredients!E$11:E$310, MATCH($C1778, Ingredients!$B$11:$B$310, 0)), "")))</f>
        <v/>
      </c>
      <c r="AJ1778" s="108" t="str">
        <f>IF($C1778="", "", IF(IFERROR(INDEX(Ingredients!F$11:F$310, MATCH($C1778, Ingredients!$B$11:$B$310, 0)), "")="", "", IFERROR(INDEX(Ingredients!F$11:F$310, MATCH($C1778, Ingredients!$B$11:$B$310, 0)), "")))</f>
        <v/>
      </c>
      <c r="AK1778" s="106" t="str">
        <f>IF($C1778="", "", IF(IFERROR(INDEX(Ingredients!G$11:G$310, MATCH($C1778, Ingredients!$B$11:$B$310, 0)), "")="", "", IFERROR(INDEX(Ingredients!G$11:G$310, MATCH($C1778, Ingredients!$B$11:$B$310, 0)), "")))</f>
        <v/>
      </c>
      <c r="AL1778" s="79" t="str">
        <f>IF($C1778="", "", IF(IFERROR(INDEX(Ingredients!H$11:H$310, MATCH($C1778, Ingredients!$B$11:$B$310, 0)), "")="", "", IFERROR(INDEX(Ingredients!H$11:H$310, MATCH($C1778, Ingredients!$B$11:$B$310, 0)), "")))</f>
        <v/>
      </c>
      <c r="AN1778" s="83" t="str">
        <f t="shared" si="410"/>
        <v/>
      </c>
      <c r="AP1778" s="114" t="str">
        <f t="shared" si="420"/>
        <v/>
      </c>
      <c r="AR1778" s="117" t="str">
        <f>IF($C1778="", "", IF(IFERROR(INDEX(Ingredients!$AI$11:$AI$310, MATCH($C1778, Ingredients!$B$11:$B$310, 0)), "")="", "", IFERROR(INDEX(Ingredients!$AI$11:$AI$310, MATCH($C1778, Ingredients!$B$11:$B$310, 0)), "")))</f>
        <v/>
      </c>
      <c r="AT1778" s="120" t="str">
        <f t="shared" si="421"/>
        <v/>
      </c>
      <c r="AV1778" s="90" t="str">
        <f t="shared" si="411"/>
        <v/>
      </c>
      <c r="AX1778" s="90" t="str">
        <f>IF($AV1778="", "", COUNTIF($AV$11:$AV$5010, "&lt;"&amp;$AV1778)+1+COUNTIF($AV$11:$AV1778, $AV1778)-1)</f>
        <v/>
      </c>
      <c r="AZ1778" s="111" t="str">
        <f>IF($B1778="", "", SUMIF('Shopping List'!$AV$11:$AV$25, $B1778, 'Shopping List'!$BN$11:$BN$25))</f>
        <v/>
      </c>
      <c r="BB1778" s="117" t="str">
        <f t="shared" si="422"/>
        <v/>
      </c>
    </row>
    <row r="1779" spans="1:54" x14ac:dyDescent="0.25">
      <c r="A1779" s="4"/>
      <c r="B1779" s="37"/>
      <c r="C1779" s="124"/>
      <c r="D1779" s="39"/>
      <c r="E1779" s="125"/>
      <c r="F1779" s="48"/>
      <c r="G1779" s="4"/>
      <c r="H1779" s="4"/>
      <c r="I1779" s="95" t="str">
        <f>IF($C1779="", "", IF(IFERROR(INDEX(Ingredients!$C$11:$C$310, MATCH($C1779, Ingredients!$B$11:$B$310, 0)), "")="", "", IFERROR(INDEX(Ingredients!$C$11:$C$310, MATCH($C1779, Ingredients!$B$11:$B$310, 0)), "")))</f>
        <v/>
      </c>
      <c r="J1779" s="73" t="str">
        <f>IF($B1779="", "", IF(IFERROR(INDEX(Meals!$C$11:$C$260, MATCH($B1779, Meals!$B$11:$B$260, 0)), "")="", "", IFERROR(INDEX(Meals!$C$11:$C$260, MATCH($B1779, Meals!$B$11:$B$260, 0)), "")))</f>
        <v/>
      </c>
      <c r="K1779" s="4"/>
      <c r="L1779" s="72" t="str">
        <f t="shared" si="412"/>
        <v/>
      </c>
      <c r="M1779" s="73" t="str">
        <f t="shared" si="413"/>
        <v/>
      </c>
      <c r="N1779" s="4"/>
      <c r="O1779" s="78" t="str">
        <f t="shared" si="414"/>
        <v/>
      </c>
      <c r="P1779" s="79" t="str">
        <f t="shared" si="415"/>
        <v/>
      </c>
      <c r="Q1779" s="4"/>
      <c r="R1779" s="90" t="str">
        <f t="shared" si="416"/>
        <v/>
      </c>
      <c r="S1779" s="4"/>
      <c r="Y1779" s="18" t="str">
        <f t="shared" si="417"/>
        <v/>
      </c>
      <c r="AA1779" s="18" t="str">
        <f t="shared" si="408"/>
        <v/>
      </c>
      <c r="AB1779" s="18" t="str">
        <f t="shared" si="409"/>
        <v/>
      </c>
      <c r="AC1779" s="18" t="str">
        <f t="shared" si="418"/>
        <v/>
      </c>
      <c r="AD1779" s="18" t="str">
        <f t="shared" si="418"/>
        <v/>
      </c>
      <c r="AE1779" s="18" t="str">
        <f t="shared" si="419"/>
        <v/>
      </c>
      <c r="AG1779" s="95" t="str">
        <f>IF($C1779="", "", IF(IFERROR(INDEX(Ingredients!C$11:C$310, MATCH($C1779, Ingredients!$B$11:$B$310, 0)), "")="", "", IFERROR(INDEX(Ingredients!C$11:C$310, MATCH($C1779, Ingredients!$B$11:$B$310, 0)), "")))</f>
        <v/>
      </c>
      <c r="AH1779" s="105" t="str">
        <f>IF($C1779="", "", IF(IFERROR(INDEX(Ingredients!D$11:D$310, MATCH($C1779, Ingredients!$B$11:$B$310, 0)), "")="", "", IFERROR(INDEX(Ingredients!D$11:D$310, MATCH($C1779, Ingredients!$B$11:$B$310, 0)), "")))</f>
        <v/>
      </c>
      <c r="AI1779" s="106" t="str">
        <f>IF($C1779="", "", IF(IFERROR(INDEX(Ingredients!E$11:E$310, MATCH($C1779, Ingredients!$B$11:$B$310, 0)), "")="", "", IFERROR(INDEX(Ingredients!E$11:E$310, MATCH($C1779, Ingredients!$B$11:$B$310, 0)), "")))</f>
        <v/>
      </c>
      <c r="AJ1779" s="108" t="str">
        <f>IF($C1779="", "", IF(IFERROR(INDEX(Ingredients!F$11:F$310, MATCH($C1779, Ingredients!$B$11:$B$310, 0)), "")="", "", IFERROR(INDEX(Ingredients!F$11:F$310, MATCH($C1779, Ingredients!$B$11:$B$310, 0)), "")))</f>
        <v/>
      </c>
      <c r="AK1779" s="106" t="str">
        <f>IF($C1779="", "", IF(IFERROR(INDEX(Ingredients!G$11:G$310, MATCH($C1779, Ingredients!$B$11:$B$310, 0)), "")="", "", IFERROR(INDEX(Ingredients!G$11:G$310, MATCH($C1779, Ingredients!$B$11:$B$310, 0)), "")))</f>
        <v/>
      </c>
      <c r="AL1779" s="79" t="str">
        <f>IF($C1779="", "", IF(IFERROR(INDEX(Ingredients!H$11:H$310, MATCH($C1779, Ingredients!$B$11:$B$310, 0)), "")="", "", IFERROR(INDEX(Ingredients!H$11:H$310, MATCH($C1779, Ingredients!$B$11:$B$310, 0)), "")))</f>
        <v/>
      </c>
      <c r="AN1779" s="83" t="str">
        <f t="shared" si="410"/>
        <v/>
      </c>
      <c r="AP1779" s="114" t="str">
        <f t="shared" si="420"/>
        <v/>
      </c>
      <c r="AR1779" s="117" t="str">
        <f>IF($C1779="", "", IF(IFERROR(INDEX(Ingredients!$AI$11:$AI$310, MATCH($C1779, Ingredients!$B$11:$B$310, 0)), "")="", "", IFERROR(INDEX(Ingredients!$AI$11:$AI$310, MATCH($C1779, Ingredients!$B$11:$B$310, 0)), "")))</f>
        <v/>
      </c>
      <c r="AT1779" s="120" t="str">
        <f t="shared" si="421"/>
        <v/>
      </c>
      <c r="AV1779" s="90" t="str">
        <f t="shared" si="411"/>
        <v/>
      </c>
      <c r="AX1779" s="90" t="str">
        <f>IF($AV1779="", "", COUNTIF($AV$11:$AV$5010, "&lt;"&amp;$AV1779)+1+COUNTIF($AV$11:$AV1779, $AV1779)-1)</f>
        <v/>
      </c>
      <c r="AZ1779" s="111" t="str">
        <f>IF($B1779="", "", SUMIF('Shopping List'!$AV$11:$AV$25, $B1779, 'Shopping List'!$BN$11:$BN$25))</f>
        <v/>
      </c>
      <c r="BB1779" s="117" t="str">
        <f t="shared" si="422"/>
        <v/>
      </c>
    </row>
    <row r="1780" spans="1:54" x14ac:dyDescent="0.25">
      <c r="A1780" s="4"/>
      <c r="B1780" s="37"/>
      <c r="C1780" s="124"/>
      <c r="D1780" s="39"/>
      <c r="E1780" s="125"/>
      <c r="F1780" s="48"/>
      <c r="G1780" s="4"/>
      <c r="H1780" s="4"/>
      <c r="I1780" s="95" t="str">
        <f>IF($C1780="", "", IF(IFERROR(INDEX(Ingredients!$C$11:$C$310, MATCH($C1780, Ingredients!$B$11:$B$310, 0)), "")="", "", IFERROR(INDEX(Ingredients!$C$11:$C$310, MATCH($C1780, Ingredients!$B$11:$B$310, 0)), "")))</f>
        <v/>
      </c>
      <c r="J1780" s="73" t="str">
        <f>IF($B1780="", "", IF(IFERROR(INDEX(Meals!$C$11:$C$260, MATCH($B1780, Meals!$B$11:$B$260, 0)), "")="", "", IFERROR(INDEX(Meals!$C$11:$C$260, MATCH($B1780, Meals!$B$11:$B$260, 0)), "")))</f>
        <v/>
      </c>
      <c r="K1780" s="4"/>
      <c r="L1780" s="72" t="str">
        <f t="shared" si="412"/>
        <v/>
      </c>
      <c r="M1780" s="73" t="str">
        <f t="shared" si="413"/>
        <v/>
      </c>
      <c r="N1780" s="4"/>
      <c r="O1780" s="78" t="str">
        <f t="shared" si="414"/>
        <v/>
      </c>
      <c r="P1780" s="79" t="str">
        <f t="shared" si="415"/>
        <v/>
      </c>
      <c r="Q1780" s="4"/>
      <c r="R1780" s="90" t="str">
        <f t="shared" si="416"/>
        <v/>
      </c>
      <c r="S1780" s="4"/>
      <c r="Y1780" s="18" t="str">
        <f t="shared" si="417"/>
        <v/>
      </c>
      <c r="AA1780" s="18" t="str">
        <f t="shared" si="408"/>
        <v/>
      </c>
      <c r="AB1780" s="18" t="str">
        <f t="shared" si="409"/>
        <v/>
      </c>
      <c r="AC1780" s="18" t="str">
        <f t="shared" si="418"/>
        <v/>
      </c>
      <c r="AD1780" s="18" t="str">
        <f t="shared" si="418"/>
        <v/>
      </c>
      <c r="AE1780" s="18" t="str">
        <f t="shared" si="419"/>
        <v/>
      </c>
      <c r="AG1780" s="95" t="str">
        <f>IF($C1780="", "", IF(IFERROR(INDEX(Ingredients!C$11:C$310, MATCH($C1780, Ingredients!$B$11:$B$310, 0)), "")="", "", IFERROR(INDEX(Ingredients!C$11:C$310, MATCH($C1780, Ingredients!$B$11:$B$310, 0)), "")))</f>
        <v/>
      </c>
      <c r="AH1780" s="105" t="str">
        <f>IF($C1780="", "", IF(IFERROR(INDEX(Ingredients!D$11:D$310, MATCH($C1780, Ingredients!$B$11:$B$310, 0)), "")="", "", IFERROR(INDEX(Ingredients!D$11:D$310, MATCH($C1780, Ingredients!$B$11:$B$310, 0)), "")))</f>
        <v/>
      </c>
      <c r="AI1780" s="106" t="str">
        <f>IF($C1780="", "", IF(IFERROR(INDEX(Ingredients!E$11:E$310, MATCH($C1780, Ingredients!$B$11:$B$310, 0)), "")="", "", IFERROR(INDEX(Ingredients!E$11:E$310, MATCH($C1780, Ingredients!$B$11:$B$310, 0)), "")))</f>
        <v/>
      </c>
      <c r="AJ1780" s="108" t="str">
        <f>IF($C1780="", "", IF(IFERROR(INDEX(Ingredients!F$11:F$310, MATCH($C1780, Ingredients!$B$11:$B$310, 0)), "")="", "", IFERROR(INDEX(Ingredients!F$11:F$310, MATCH($C1780, Ingredients!$B$11:$B$310, 0)), "")))</f>
        <v/>
      </c>
      <c r="AK1780" s="106" t="str">
        <f>IF($C1780="", "", IF(IFERROR(INDEX(Ingredients!G$11:G$310, MATCH($C1780, Ingredients!$B$11:$B$310, 0)), "")="", "", IFERROR(INDEX(Ingredients!G$11:G$310, MATCH($C1780, Ingredients!$B$11:$B$310, 0)), "")))</f>
        <v/>
      </c>
      <c r="AL1780" s="79" t="str">
        <f>IF($C1780="", "", IF(IFERROR(INDEX(Ingredients!H$11:H$310, MATCH($C1780, Ingredients!$B$11:$B$310, 0)), "")="", "", IFERROR(INDEX(Ingredients!H$11:H$310, MATCH($C1780, Ingredients!$B$11:$B$310, 0)), "")))</f>
        <v/>
      </c>
      <c r="AN1780" s="83" t="str">
        <f t="shared" si="410"/>
        <v/>
      </c>
      <c r="AP1780" s="114" t="str">
        <f t="shared" si="420"/>
        <v/>
      </c>
      <c r="AR1780" s="117" t="str">
        <f>IF($C1780="", "", IF(IFERROR(INDEX(Ingredients!$AI$11:$AI$310, MATCH($C1780, Ingredients!$B$11:$B$310, 0)), "")="", "", IFERROR(INDEX(Ingredients!$AI$11:$AI$310, MATCH($C1780, Ingredients!$B$11:$B$310, 0)), "")))</f>
        <v/>
      </c>
      <c r="AT1780" s="120" t="str">
        <f t="shared" si="421"/>
        <v/>
      </c>
      <c r="AV1780" s="90" t="str">
        <f t="shared" si="411"/>
        <v/>
      </c>
      <c r="AX1780" s="90" t="str">
        <f>IF($AV1780="", "", COUNTIF($AV$11:$AV$5010, "&lt;"&amp;$AV1780)+1+COUNTIF($AV$11:$AV1780, $AV1780)-1)</f>
        <v/>
      </c>
      <c r="AZ1780" s="111" t="str">
        <f>IF($B1780="", "", SUMIF('Shopping List'!$AV$11:$AV$25, $B1780, 'Shopping List'!$BN$11:$BN$25))</f>
        <v/>
      </c>
      <c r="BB1780" s="117" t="str">
        <f t="shared" si="422"/>
        <v/>
      </c>
    </row>
    <row r="1781" spans="1:54" x14ac:dyDescent="0.25">
      <c r="A1781" s="4"/>
      <c r="B1781" s="37"/>
      <c r="C1781" s="124"/>
      <c r="D1781" s="39"/>
      <c r="E1781" s="125"/>
      <c r="F1781" s="48"/>
      <c r="G1781" s="4"/>
      <c r="H1781" s="4"/>
      <c r="I1781" s="95" t="str">
        <f>IF($C1781="", "", IF(IFERROR(INDEX(Ingredients!$C$11:$C$310, MATCH($C1781, Ingredients!$B$11:$B$310, 0)), "")="", "", IFERROR(INDEX(Ingredients!$C$11:$C$310, MATCH($C1781, Ingredients!$B$11:$B$310, 0)), "")))</f>
        <v/>
      </c>
      <c r="J1781" s="73" t="str">
        <f>IF($B1781="", "", IF(IFERROR(INDEX(Meals!$C$11:$C$260, MATCH($B1781, Meals!$B$11:$B$260, 0)), "")="", "", IFERROR(INDEX(Meals!$C$11:$C$260, MATCH($B1781, Meals!$B$11:$B$260, 0)), "")))</f>
        <v/>
      </c>
      <c r="K1781" s="4"/>
      <c r="L1781" s="72" t="str">
        <f t="shared" si="412"/>
        <v/>
      </c>
      <c r="M1781" s="73" t="str">
        <f t="shared" si="413"/>
        <v/>
      </c>
      <c r="N1781" s="4"/>
      <c r="O1781" s="78" t="str">
        <f t="shared" si="414"/>
        <v/>
      </c>
      <c r="P1781" s="79" t="str">
        <f t="shared" si="415"/>
        <v/>
      </c>
      <c r="Q1781" s="4"/>
      <c r="R1781" s="90" t="str">
        <f t="shared" si="416"/>
        <v/>
      </c>
      <c r="S1781" s="4"/>
      <c r="Y1781" s="18" t="str">
        <f t="shared" si="417"/>
        <v/>
      </c>
      <c r="AA1781" s="18" t="str">
        <f t="shared" si="408"/>
        <v/>
      </c>
      <c r="AB1781" s="18" t="str">
        <f t="shared" si="409"/>
        <v/>
      </c>
      <c r="AC1781" s="18" t="str">
        <f t="shared" si="418"/>
        <v/>
      </c>
      <c r="AD1781" s="18" t="str">
        <f t="shared" si="418"/>
        <v/>
      </c>
      <c r="AE1781" s="18" t="str">
        <f t="shared" si="419"/>
        <v/>
      </c>
      <c r="AG1781" s="95" t="str">
        <f>IF($C1781="", "", IF(IFERROR(INDEX(Ingredients!C$11:C$310, MATCH($C1781, Ingredients!$B$11:$B$310, 0)), "")="", "", IFERROR(INDEX(Ingredients!C$11:C$310, MATCH($C1781, Ingredients!$B$11:$B$310, 0)), "")))</f>
        <v/>
      </c>
      <c r="AH1781" s="105" t="str">
        <f>IF($C1781="", "", IF(IFERROR(INDEX(Ingredients!D$11:D$310, MATCH($C1781, Ingredients!$B$11:$B$310, 0)), "")="", "", IFERROR(INDEX(Ingredients!D$11:D$310, MATCH($C1781, Ingredients!$B$11:$B$310, 0)), "")))</f>
        <v/>
      </c>
      <c r="AI1781" s="106" t="str">
        <f>IF($C1781="", "", IF(IFERROR(INDEX(Ingredients!E$11:E$310, MATCH($C1781, Ingredients!$B$11:$B$310, 0)), "")="", "", IFERROR(INDEX(Ingredients!E$11:E$310, MATCH($C1781, Ingredients!$B$11:$B$310, 0)), "")))</f>
        <v/>
      </c>
      <c r="AJ1781" s="108" t="str">
        <f>IF($C1781="", "", IF(IFERROR(INDEX(Ingredients!F$11:F$310, MATCH($C1781, Ingredients!$B$11:$B$310, 0)), "")="", "", IFERROR(INDEX(Ingredients!F$11:F$310, MATCH($C1781, Ingredients!$B$11:$B$310, 0)), "")))</f>
        <v/>
      </c>
      <c r="AK1781" s="106" t="str">
        <f>IF($C1781="", "", IF(IFERROR(INDEX(Ingredients!G$11:G$310, MATCH($C1781, Ingredients!$B$11:$B$310, 0)), "")="", "", IFERROR(INDEX(Ingredients!G$11:G$310, MATCH($C1781, Ingredients!$B$11:$B$310, 0)), "")))</f>
        <v/>
      </c>
      <c r="AL1781" s="79" t="str">
        <f>IF($C1781="", "", IF(IFERROR(INDEX(Ingredients!H$11:H$310, MATCH($C1781, Ingredients!$B$11:$B$310, 0)), "")="", "", IFERROR(INDEX(Ingredients!H$11:H$310, MATCH($C1781, Ingredients!$B$11:$B$310, 0)), "")))</f>
        <v/>
      </c>
      <c r="AN1781" s="83" t="str">
        <f t="shared" si="410"/>
        <v/>
      </c>
      <c r="AP1781" s="114" t="str">
        <f t="shared" si="420"/>
        <v/>
      </c>
      <c r="AR1781" s="117" t="str">
        <f>IF($C1781="", "", IF(IFERROR(INDEX(Ingredients!$AI$11:$AI$310, MATCH($C1781, Ingredients!$B$11:$B$310, 0)), "")="", "", IFERROR(INDEX(Ingredients!$AI$11:$AI$310, MATCH($C1781, Ingredients!$B$11:$B$310, 0)), "")))</f>
        <v/>
      </c>
      <c r="AT1781" s="120" t="str">
        <f t="shared" si="421"/>
        <v/>
      </c>
      <c r="AV1781" s="90" t="str">
        <f t="shared" si="411"/>
        <v/>
      </c>
      <c r="AX1781" s="90" t="str">
        <f>IF($AV1781="", "", COUNTIF($AV$11:$AV$5010, "&lt;"&amp;$AV1781)+1+COUNTIF($AV$11:$AV1781, $AV1781)-1)</f>
        <v/>
      </c>
      <c r="AZ1781" s="111" t="str">
        <f>IF($B1781="", "", SUMIF('Shopping List'!$AV$11:$AV$25, $B1781, 'Shopping List'!$BN$11:$BN$25))</f>
        <v/>
      </c>
      <c r="BB1781" s="117" t="str">
        <f t="shared" si="422"/>
        <v/>
      </c>
    </row>
    <row r="1782" spans="1:54" x14ac:dyDescent="0.25">
      <c r="A1782" s="4"/>
      <c r="B1782" s="37"/>
      <c r="C1782" s="124"/>
      <c r="D1782" s="39"/>
      <c r="E1782" s="125"/>
      <c r="F1782" s="48"/>
      <c r="G1782" s="4"/>
      <c r="H1782" s="4"/>
      <c r="I1782" s="95" t="str">
        <f>IF($C1782="", "", IF(IFERROR(INDEX(Ingredients!$C$11:$C$310, MATCH($C1782, Ingredients!$B$11:$B$310, 0)), "")="", "", IFERROR(INDEX(Ingredients!$C$11:$C$310, MATCH($C1782, Ingredients!$B$11:$B$310, 0)), "")))</f>
        <v/>
      </c>
      <c r="J1782" s="73" t="str">
        <f>IF($B1782="", "", IF(IFERROR(INDEX(Meals!$C$11:$C$260, MATCH($B1782, Meals!$B$11:$B$260, 0)), "")="", "", IFERROR(INDEX(Meals!$C$11:$C$260, MATCH($B1782, Meals!$B$11:$B$260, 0)), "")))</f>
        <v/>
      </c>
      <c r="K1782" s="4"/>
      <c r="L1782" s="72" t="str">
        <f t="shared" si="412"/>
        <v/>
      </c>
      <c r="M1782" s="73" t="str">
        <f t="shared" si="413"/>
        <v/>
      </c>
      <c r="N1782" s="4"/>
      <c r="O1782" s="78" t="str">
        <f t="shared" si="414"/>
        <v/>
      </c>
      <c r="P1782" s="79" t="str">
        <f t="shared" si="415"/>
        <v/>
      </c>
      <c r="Q1782" s="4"/>
      <c r="R1782" s="90" t="str">
        <f t="shared" si="416"/>
        <v/>
      </c>
      <c r="S1782" s="4"/>
      <c r="Y1782" s="18" t="str">
        <f t="shared" si="417"/>
        <v/>
      </c>
      <c r="AA1782" s="18" t="str">
        <f t="shared" si="408"/>
        <v/>
      </c>
      <c r="AB1782" s="18" t="str">
        <f t="shared" si="409"/>
        <v/>
      </c>
      <c r="AC1782" s="18" t="str">
        <f t="shared" si="418"/>
        <v/>
      </c>
      <c r="AD1782" s="18" t="str">
        <f t="shared" si="418"/>
        <v/>
      </c>
      <c r="AE1782" s="18" t="str">
        <f t="shared" si="419"/>
        <v/>
      </c>
      <c r="AG1782" s="95" t="str">
        <f>IF($C1782="", "", IF(IFERROR(INDEX(Ingredients!C$11:C$310, MATCH($C1782, Ingredients!$B$11:$B$310, 0)), "")="", "", IFERROR(INDEX(Ingredients!C$11:C$310, MATCH($C1782, Ingredients!$B$11:$B$310, 0)), "")))</f>
        <v/>
      </c>
      <c r="AH1782" s="105" t="str">
        <f>IF($C1782="", "", IF(IFERROR(INDEX(Ingredients!D$11:D$310, MATCH($C1782, Ingredients!$B$11:$B$310, 0)), "")="", "", IFERROR(INDEX(Ingredients!D$11:D$310, MATCH($C1782, Ingredients!$B$11:$B$310, 0)), "")))</f>
        <v/>
      </c>
      <c r="AI1782" s="106" t="str">
        <f>IF($C1782="", "", IF(IFERROR(INDEX(Ingredients!E$11:E$310, MATCH($C1782, Ingredients!$B$11:$B$310, 0)), "")="", "", IFERROR(INDEX(Ingredients!E$11:E$310, MATCH($C1782, Ingredients!$B$11:$B$310, 0)), "")))</f>
        <v/>
      </c>
      <c r="AJ1782" s="108" t="str">
        <f>IF($C1782="", "", IF(IFERROR(INDEX(Ingredients!F$11:F$310, MATCH($C1782, Ingredients!$B$11:$B$310, 0)), "")="", "", IFERROR(INDEX(Ingredients!F$11:F$310, MATCH($C1782, Ingredients!$B$11:$B$310, 0)), "")))</f>
        <v/>
      </c>
      <c r="AK1782" s="106" t="str">
        <f>IF($C1782="", "", IF(IFERROR(INDEX(Ingredients!G$11:G$310, MATCH($C1782, Ingredients!$B$11:$B$310, 0)), "")="", "", IFERROR(INDEX(Ingredients!G$11:G$310, MATCH($C1782, Ingredients!$B$11:$B$310, 0)), "")))</f>
        <v/>
      </c>
      <c r="AL1782" s="79" t="str">
        <f>IF($C1782="", "", IF(IFERROR(INDEX(Ingredients!H$11:H$310, MATCH($C1782, Ingredients!$B$11:$B$310, 0)), "")="", "", IFERROR(INDEX(Ingredients!H$11:H$310, MATCH($C1782, Ingredients!$B$11:$B$310, 0)), "")))</f>
        <v/>
      </c>
      <c r="AN1782" s="83" t="str">
        <f t="shared" si="410"/>
        <v/>
      </c>
      <c r="AP1782" s="114" t="str">
        <f t="shared" si="420"/>
        <v/>
      </c>
      <c r="AR1782" s="117" t="str">
        <f>IF($C1782="", "", IF(IFERROR(INDEX(Ingredients!$AI$11:$AI$310, MATCH($C1782, Ingredients!$B$11:$B$310, 0)), "")="", "", IFERROR(INDEX(Ingredients!$AI$11:$AI$310, MATCH($C1782, Ingredients!$B$11:$B$310, 0)), "")))</f>
        <v/>
      </c>
      <c r="AT1782" s="120" t="str">
        <f t="shared" si="421"/>
        <v/>
      </c>
      <c r="AV1782" s="90" t="str">
        <f t="shared" si="411"/>
        <v/>
      </c>
      <c r="AX1782" s="90" t="str">
        <f>IF($AV1782="", "", COUNTIF($AV$11:$AV$5010, "&lt;"&amp;$AV1782)+1+COUNTIF($AV$11:$AV1782, $AV1782)-1)</f>
        <v/>
      </c>
      <c r="AZ1782" s="111" t="str">
        <f>IF($B1782="", "", SUMIF('Shopping List'!$AV$11:$AV$25, $B1782, 'Shopping List'!$BN$11:$BN$25))</f>
        <v/>
      </c>
      <c r="BB1782" s="117" t="str">
        <f t="shared" si="422"/>
        <v/>
      </c>
    </row>
    <row r="1783" spans="1:54" x14ac:dyDescent="0.25">
      <c r="A1783" s="4"/>
      <c r="B1783" s="37"/>
      <c r="C1783" s="124"/>
      <c r="D1783" s="39"/>
      <c r="E1783" s="125"/>
      <c r="F1783" s="48"/>
      <c r="G1783" s="4"/>
      <c r="H1783" s="4"/>
      <c r="I1783" s="95" t="str">
        <f>IF($C1783="", "", IF(IFERROR(INDEX(Ingredients!$C$11:$C$310, MATCH($C1783, Ingredients!$B$11:$B$310, 0)), "")="", "", IFERROR(INDEX(Ingredients!$C$11:$C$310, MATCH($C1783, Ingredients!$B$11:$B$310, 0)), "")))</f>
        <v/>
      </c>
      <c r="J1783" s="73" t="str">
        <f>IF($B1783="", "", IF(IFERROR(INDEX(Meals!$C$11:$C$260, MATCH($B1783, Meals!$B$11:$B$260, 0)), "")="", "", IFERROR(INDEX(Meals!$C$11:$C$260, MATCH($B1783, Meals!$B$11:$B$260, 0)), "")))</f>
        <v/>
      </c>
      <c r="K1783" s="4"/>
      <c r="L1783" s="72" t="str">
        <f t="shared" si="412"/>
        <v/>
      </c>
      <c r="M1783" s="73" t="str">
        <f t="shared" si="413"/>
        <v/>
      </c>
      <c r="N1783" s="4"/>
      <c r="O1783" s="78" t="str">
        <f t="shared" si="414"/>
        <v/>
      </c>
      <c r="P1783" s="79" t="str">
        <f t="shared" si="415"/>
        <v/>
      </c>
      <c r="Q1783" s="4"/>
      <c r="R1783" s="90" t="str">
        <f t="shared" si="416"/>
        <v/>
      </c>
      <c r="S1783" s="4"/>
      <c r="Y1783" s="18" t="str">
        <f t="shared" si="417"/>
        <v/>
      </c>
      <c r="AA1783" s="18" t="str">
        <f t="shared" si="408"/>
        <v/>
      </c>
      <c r="AB1783" s="18" t="str">
        <f t="shared" si="409"/>
        <v/>
      </c>
      <c r="AC1783" s="18" t="str">
        <f t="shared" si="418"/>
        <v/>
      </c>
      <c r="AD1783" s="18" t="str">
        <f t="shared" si="418"/>
        <v/>
      </c>
      <c r="AE1783" s="18" t="str">
        <f t="shared" si="419"/>
        <v/>
      </c>
      <c r="AG1783" s="95" t="str">
        <f>IF($C1783="", "", IF(IFERROR(INDEX(Ingredients!C$11:C$310, MATCH($C1783, Ingredients!$B$11:$B$310, 0)), "")="", "", IFERROR(INDEX(Ingredients!C$11:C$310, MATCH($C1783, Ingredients!$B$11:$B$310, 0)), "")))</f>
        <v/>
      </c>
      <c r="AH1783" s="105" t="str">
        <f>IF($C1783="", "", IF(IFERROR(INDEX(Ingredients!D$11:D$310, MATCH($C1783, Ingredients!$B$11:$B$310, 0)), "")="", "", IFERROR(INDEX(Ingredients!D$11:D$310, MATCH($C1783, Ingredients!$B$11:$B$310, 0)), "")))</f>
        <v/>
      </c>
      <c r="AI1783" s="106" t="str">
        <f>IF($C1783="", "", IF(IFERROR(INDEX(Ingredients!E$11:E$310, MATCH($C1783, Ingredients!$B$11:$B$310, 0)), "")="", "", IFERROR(INDEX(Ingredients!E$11:E$310, MATCH($C1783, Ingredients!$B$11:$B$310, 0)), "")))</f>
        <v/>
      </c>
      <c r="AJ1783" s="108" t="str">
        <f>IF($C1783="", "", IF(IFERROR(INDEX(Ingredients!F$11:F$310, MATCH($C1783, Ingredients!$B$11:$B$310, 0)), "")="", "", IFERROR(INDEX(Ingredients!F$11:F$310, MATCH($C1783, Ingredients!$B$11:$B$310, 0)), "")))</f>
        <v/>
      </c>
      <c r="AK1783" s="106" t="str">
        <f>IF($C1783="", "", IF(IFERROR(INDEX(Ingredients!G$11:G$310, MATCH($C1783, Ingredients!$B$11:$B$310, 0)), "")="", "", IFERROR(INDEX(Ingredients!G$11:G$310, MATCH($C1783, Ingredients!$B$11:$B$310, 0)), "")))</f>
        <v/>
      </c>
      <c r="AL1783" s="79" t="str">
        <f>IF($C1783="", "", IF(IFERROR(INDEX(Ingredients!H$11:H$310, MATCH($C1783, Ingredients!$B$11:$B$310, 0)), "")="", "", IFERROR(INDEX(Ingredients!H$11:H$310, MATCH($C1783, Ingredients!$B$11:$B$310, 0)), "")))</f>
        <v/>
      </c>
      <c r="AN1783" s="83" t="str">
        <f t="shared" si="410"/>
        <v/>
      </c>
      <c r="AP1783" s="114" t="str">
        <f t="shared" si="420"/>
        <v/>
      </c>
      <c r="AR1783" s="117" t="str">
        <f>IF($C1783="", "", IF(IFERROR(INDEX(Ingredients!$AI$11:$AI$310, MATCH($C1783, Ingredients!$B$11:$B$310, 0)), "")="", "", IFERROR(INDEX(Ingredients!$AI$11:$AI$310, MATCH($C1783, Ingredients!$B$11:$B$310, 0)), "")))</f>
        <v/>
      </c>
      <c r="AT1783" s="120" t="str">
        <f t="shared" si="421"/>
        <v/>
      </c>
      <c r="AV1783" s="90" t="str">
        <f t="shared" si="411"/>
        <v/>
      </c>
      <c r="AX1783" s="90" t="str">
        <f>IF($AV1783="", "", COUNTIF($AV$11:$AV$5010, "&lt;"&amp;$AV1783)+1+COUNTIF($AV$11:$AV1783, $AV1783)-1)</f>
        <v/>
      </c>
      <c r="AZ1783" s="111" t="str">
        <f>IF($B1783="", "", SUMIF('Shopping List'!$AV$11:$AV$25, $B1783, 'Shopping List'!$BN$11:$BN$25))</f>
        <v/>
      </c>
      <c r="BB1783" s="117" t="str">
        <f t="shared" si="422"/>
        <v/>
      </c>
    </row>
    <row r="1784" spans="1:54" x14ac:dyDescent="0.25">
      <c r="A1784" s="4"/>
      <c r="B1784" s="37"/>
      <c r="C1784" s="124"/>
      <c r="D1784" s="39"/>
      <c r="E1784" s="125"/>
      <c r="F1784" s="48"/>
      <c r="G1784" s="4"/>
      <c r="H1784" s="4"/>
      <c r="I1784" s="95" t="str">
        <f>IF($C1784="", "", IF(IFERROR(INDEX(Ingredients!$C$11:$C$310, MATCH($C1784, Ingredients!$B$11:$B$310, 0)), "")="", "", IFERROR(INDEX(Ingredients!$C$11:$C$310, MATCH($C1784, Ingredients!$B$11:$B$310, 0)), "")))</f>
        <v/>
      </c>
      <c r="J1784" s="73" t="str">
        <f>IF($B1784="", "", IF(IFERROR(INDEX(Meals!$C$11:$C$260, MATCH($B1784, Meals!$B$11:$B$260, 0)), "")="", "", IFERROR(INDEX(Meals!$C$11:$C$260, MATCH($B1784, Meals!$B$11:$B$260, 0)), "")))</f>
        <v/>
      </c>
      <c r="K1784" s="4"/>
      <c r="L1784" s="72" t="str">
        <f t="shared" si="412"/>
        <v/>
      </c>
      <c r="M1784" s="73" t="str">
        <f t="shared" si="413"/>
        <v/>
      </c>
      <c r="N1784" s="4"/>
      <c r="O1784" s="78" t="str">
        <f t="shared" si="414"/>
        <v/>
      </c>
      <c r="P1784" s="79" t="str">
        <f t="shared" si="415"/>
        <v/>
      </c>
      <c r="Q1784" s="4"/>
      <c r="R1784" s="90" t="str">
        <f t="shared" si="416"/>
        <v/>
      </c>
      <c r="S1784" s="4"/>
      <c r="Y1784" s="18" t="str">
        <f t="shared" si="417"/>
        <v/>
      </c>
      <c r="AA1784" s="18" t="str">
        <f t="shared" si="408"/>
        <v/>
      </c>
      <c r="AB1784" s="18" t="str">
        <f t="shared" si="409"/>
        <v/>
      </c>
      <c r="AC1784" s="18" t="str">
        <f t="shared" si="418"/>
        <v/>
      </c>
      <c r="AD1784" s="18" t="str">
        <f t="shared" si="418"/>
        <v/>
      </c>
      <c r="AE1784" s="18" t="str">
        <f t="shared" si="419"/>
        <v/>
      </c>
      <c r="AG1784" s="95" t="str">
        <f>IF($C1784="", "", IF(IFERROR(INDEX(Ingredients!C$11:C$310, MATCH($C1784, Ingredients!$B$11:$B$310, 0)), "")="", "", IFERROR(INDEX(Ingredients!C$11:C$310, MATCH($C1784, Ingredients!$B$11:$B$310, 0)), "")))</f>
        <v/>
      </c>
      <c r="AH1784" s="105" t="str">
        <f>IF($C1784="", "", IF(IFERROR(INDEX(Ingredients!D$11:D$310, MATCH($C1784, Ingredients!$B$11:$B$310, 0)), "")="", "", IFERROR(INDEX(Ingredients!D$11:D$310, MATCH($C1784, Ingredients!$B$11:$B$310, 0)), "")))</f>
        <v/>
      </c>
      <c r="AI1784" s="106" t="str">
        <f>IF($C1784="", "", IF(IFERROR(INDEX(Ingredients!E$11:E$310, MATCH($C1784, Ingredients!$B$11:$B$310, 0)), "")="", "", IFERROR(INDEX(Ingredients!E$11:E$310, MATCH($C1784, Ingredients!$B$11:$B$310, 0)), "")))</f>
        <v/>
      </c>
      <c r="AJ1784" s="108" t="str">
        <f>IF($C1784="", "", IF(IFERROR(INDEX(Ingredients!F$11:F$310, MATCH($C1784, Ingredients!$B$11:$B$310, 0)), "")="", "", IFERROR(INDEX(Ingredients!F$11:F$310, MATCH($C1784, Ingredients!$B$11:$B$310, 0)), "")))</f>
        <v/>
      </c>
      <c r="AK1784" s="106" t="str">
        <f>IF($C1784="", "", IF(IFERROR(INDEX(Ingredients!G$11:G$310, MATCH($C1784, Ingredients!$B$11:$B$310, 0)), "")="", "", IFERROR(INDEX(Ingredients!G$11:G$310, MATCH($C1784, Ingredients!$B$11:$B$310, 0)), "")))</f>
        <v/>
      </c>
      <c r="AL1784" s="79" t="str">
        <f>IF($C1784="", "", IF(IFERROR(INDEX(Ingredients!H$11:H$310, MATCH($C1784, Ingredients!$B$11:$B$310, 0)), "")="", "", IFERROR(INDEX(Ingredients!H$11:H$310, MATCH($C1784, Ingredients!$B$11:$B$310, 0)), "")))</f>
        <v/>
      </c>
      <c r="AN1784" s="83" t="str">
        <f t="shared" si="410"/>
        <v/>
      </c>
      <c r="AP1784" s="114" t="str">
        <f t="shared" si="420"/>
        <v/>
      </c>
      <c r="AR1784" s="117" t="str">
        <f>IF($C1784="", "", IF(IFERROR(INDEX(Ingredients!$AI$11:$AI$310, MATCH($C1784, Ingredients!$B$11:$B$310, 0)), "")="", "", IFERROR(INDEX(Ingredients!$AI$11:$AI$310, MATCH($C1784, Ingredients!$B$11:$B$310, 0)), "")))</f>
        <v/>
      </c>
      <c r="AT1784" s="120" t="str">
        <f t="shared" si="421"/>
        <v/>
      </c>
      <c r="AV1784" s="90" t="str">
        <f t="shared" si="411"/>
        <v/>
      </c>
      <c r="AX1784" s="90" t="str">
        <f>IF($AV1784="", "", COUNTIF($AV$11:$AV$5010, "&lt;"&amp;$AV1784)+1+COUNTIF($AV$11:$AV1784, $AV1784)-1)</f>
        <v/>
      </c>
      <c r="AZ1784" s="111" t="str">
        <f>IF($B1784="", "", SUMIF('Shopping List'!$AV$11:$AV$25, $B1784, 'Shopping List'!$BN$11:$BN$25))</f>
        <v/>
      </c>
      <c r="BB1784" s="117" t="str">
        <f t="shared" si="422"/>
        <v/>
      </c>
    </row>
    <row r="1785" spans="1:54" x14ac:dyDescent="0.25">
      <c r="A1785" s="4"/>
      <c r="B1785" s="37"/>
      <c r="C1785" s="124"/>
      <c r="D1785" s="39"/>
      <c r="E1785" s="125"/>
      <c r="F1785" s="48"/>
      <c r="G1785" s="4"/>
      <c r="H1785" s="4"/>
      <c r="I1785" s="95" t="str">
        <f>IF($C1785="", "", IF(IFERROR(INDEX(Ingredients!$C$11:$C$310, MATCH($C1785, Ingredients!$B$11:$B$310, 0)), "")="", "", IFERROR(INDEX(Ingredients!$C$11:$C$310, MATCH($C1785, Ingredients!$B$11:$B$310, 0)), "")))</f>
        <v/>
      </c>
      <c r="J1785" s="73" t="str">
        <f>IF($B1785="", "", IF(IFERROR(INDEX(Meals!$C$11:$C$260, MATCH($B1785, Meals!$B$11:$B$260, 0)), "")="", "", IFERROR(INDEX(Meals!$C$11:$C$260, MATCH($B1785, Meals!$B$11:$B$260, 0)), "")))</f>
        <v/>
      </c>
      <c r="K1785" s="4"/>
      <c r="L1785" s="72" t="str">
        <f t="shared" si="412"/>
        <v/>
      </c>
      <c r="M1785" s="73" t="str">
        <f t="shared" si="413"/>
        <v/>
      </c>
      <c r="N1785" s="4"/>
      <c r="O1785" s="78" t="str">
        <f t="shared" si="414"/>
        <v/>
      </c>
      <c r="P1785" s="79" t="str">
        <f t="shared" si="415"/>
        <v/>
      </c>
      <c r="Q1785" s="4"/>
      <c r="R1785" s="90" t="str">
        <f t="shared" si="416"/>
        <v/>
      </c>
      <c r="S1785" s="4"/>
      <c r="Y1785" s="18" t="str">
        <f t="shared" si="417"/>
        <v/>
      </c>
      <c r="AA1785" s="18" t="str">
        <f t="shared" si="408"/>
        <v/>
      </c>
      <c r="AB1785" s="18" t="str">
        <f t="shared" si="409"/>
        <v/>
      </c>
      <c r="AC1785" s="18" t="str">
        <f t="shared" si="418"/>
        <v/>
      </c>
      <c r="AD1785" s="18" t="str">
        <f t="shared" si="418"/>
        <v/>
      </c>
      <c r="AE1785" s="18" t="str">
        <f t="shared" si="419"/>
        <v/>
      </c>
      <c r="AG1785" s="95" t="str">
        <f>IF($C1785="", "", IF(IFERROR(INDEX(Ingredients!C$11:C$310, MATCH($C1785, Ingredients!$B$11:$B$310, 0)), "")="", "", IFERROR(INDEX(Ingredients!C$11:C$310, MATCH($C1785, Ingredients!$B$11:$B$310, 0)), "")))</f>
        <v/>
      </c>
      <c r="AH1785" s="105" t="str">
        <f>IF($C1785="", "", IF(IFERROR(INDEX(Ingredients!D$11:D$310, MATCH($C1785, Ingredients!$B$11:$B$310, 0)), "")="", "", IFERROR(INDEX(Ingredients!D$11:D$310, MATCH($C1785, Ingredients!$B$11:$B$310, 0)), "")))</f>
        <v/>
      </c>
      <c r="AI1785" s="106" t="str">
        <f>IF($C1785="", "", IF(IFERROR(INDEX(Ingredients!E$11:E$310, MATCH($C1785, Ingredients!$B$11:$B$310, 0)), "")="", "", IFERROR(INDEX(Ingredients!E$11:E$310, MATCH($C1785, Ingredients!$B$11:$B$310, 0)), "")))</f>
        <v/>
      </c>
      <c r="AJ1785" s="108" t="str">
        <f>IF($C1785="", "", IF(IFERROR(INDEX(Ingredients!F$11:F$310, MATCH($C1785, Ingredients!$B$11:$B$310, 0)), "")="", "", IFERROR(INDEX(Ingredients!F$11:F$310, MATCH($C1785, Ingredients!$B$11:$B$310, 0)), "")))</f>
        <v/>
      </c>
      <c r="AK1785" s="106" t="str">
        <f>IF($C1785="", "", IF(IFERROR(INDEX(Ingredients!G$11:G$310, MATCH($C1785, Ingredients!$B$11:$B$310, 0)), "")="", "", IFERROR(INDEX(Ingredients!G$11:G$310, MATCH($C1785, Ingredients!$B$11:$B$310, 0)), "")))</f>
        <v/>
      </c>
      <c r="AL1785" s="79" t="str">
        <f>IF($C1785="", "", IF(IFERROR(INDEX(Ingredients!H$11:H$310, MATCH($C1785, Ingredients!$B$11:$B$310, 0)), "")="", "", IFERROR(INDEX(Ingredients!H$11:H$310, MATCH($C1785, Ingredients!$B$11:$B$310, 0)), "")))</f>
        <v/>
      </c>
      <c r="AN1785" s="83" t="str">
        <f t="shared" si="410"/>
        <v/>
      </c>
      <c r="AP1785" s="114" t="str">
        <f t="shared" si="420"/>
        <v/>
      </c>
      <c r="AR1785" s="117" t="str">
        <f>IF($C1785="", "", IF(IFERROR(INDEX(Ingredients!$AI$11:$AI$310, MATCH($C1785, Ingredients!$B$11:$B$310, 0)), "")="", "", IFERROR(INDEX(Ingredients!$AI$11:$AI$310, MATCH($C1785, Ingredients!$B$11:$B$310, 0)), "")))</f>
        <v/>
      </c>
      <c r="AT1785" s="120" t="str">
        <f t="shared" si="421"/>
        <v/>
      </c>
      <c r="AV1785" s="90" t="str">
        <f t="shared" si="411"/>
        <v/>
      </c>
      <c r="AX1785" s="90" t="str">
        <f>IF($AV1785="", "", COUNTIF($AV$11:$AV$5010, "&lt;"&amp;$AV1785)+1+COUNTIF($AV$11:$AV1785, $AV1785)-1)</f>
        <v/>
      </c>
      <c r="AZ1785" s="111" t="str">
        <f>IF($B1785="", "", SUMIF('Shopping List'!$AV$11:$AV$25, $B1785, 'Shopping List'!$BN$11:$BN$25))</f>
        <v/>
      </c>
      <c r="BB1785" s="117" t="str">
        <f t="shared" si="422"/>
        <v/>
      </c>
    </row>
    <row r="1786" spans="1:54" x14ac:dyDescent="0.25">
      <c r="A1786" s="4"/>
      <c r="B1786" s="37"/>
      <c r="C1786" s="124"/>
      <c r="D1786" s="39"/>
      <c r="E1786" s="125"/>
      <c r="F1786" s="48"/>
      <c r="G1786" s="4"/>
      <c r="H1786" s="4"/>
      <c r="I1786" s="95" t="str">
        <f>IF($C1786="", "", IF(IFERROR(INDEX(Ingredients!$C$11:$C$310, MATCH($C1786, Ingredients!$B$11:$B$310, 0)), "")="", "", IFERROR(INDEX(Ingredients!$C$11:$C$310, MATCH($C1786, Ingredients!$B$11:$B$310, 0)), "")))</f>
        <v/>
      </c>
      <c r="J1786" s="73" t="str">
        <f>IF($B1786="", "", IF(IFERROR(INDEX(Meals!$C$11:$C$260, MATCH($B1786, Meals!$B$11:$B$260, 0)), "")="", "", IFERROR(INDEX(Meals!$C$11:$C$260, MATCH($B1786, Meals!$B$11:$B$260, 0)), "")))</f>
        <v/>
      </c>
      <c r="K1786" s="4"/>
      <c r="L1786" s="72" t="str">
        <f t="shared" si="412"/>
        <v/>
      </c>
      <c r="M1786" s="73" t="str">
        <f t="shared" si="413"/>
        <v/>
      </c>
      <c r="N1786" s="4"/>
      <c r="O1786" s="78" t="str">
        <f t="shared" si="414"/>
        <v/>
      </c>
      <c r="P1786" s="79" t="str">
        <f t="shared" si="415"/>
        <v/>
      </c>
      <c r="Q1786" s="4"/>
      <c r="R1786" s="90" t="str">
        <f t="shared" si="416"/>
        <v/>
      </c>
      <c r="S1786" s="4"/>
      <c r="Y1786" s="18" t="str">
        <f t="shared" si="417"/>
        <v/>
      </c>
      <c r="AA1786" s="18" t="str">
        <f t="shared" si="408"/>
        <v/>
      </c>
      <c r="AB1786" s="18" t="str">
        <f t="shared" si="409"/>
        <v/>
      </c>
      <c r="AC1786" s="18" t="str">
        <f t="shared" si="418"/>
        <v/>
      </c>
      <c r="AD1786" s="18" t="str">
        <f t="shared" si="418"/>
        <v/>
      </c>
      <c r="AE1786" s="18" t="str">
        <f t="shared" si="419"/>
        <v/>
      </c>
      <c r="AG1786" s="95" t="str">
        <f>IF($C1786="", "", IF(IFERROR(INDEX(Ingredients!C$11:C$310, MATCH($C1786, Ingredients!$B$11:$B$310, 0)), "")="", "", IFERROR(INDEX(Ingredients!C$11:C$310, MATCH($C1786, Ingredients!$B$11:$B$310, 0)), "")))</f>
        <v/>
      </c>
      <c r="AH1786" s="105" t="str">
        <f>IF($C1786="", "", IF(IFERROR(INDEX(Ingredients!D$11:D$310, MATCH($C1786, Ingredients!$B$11:$B$310, 0)), "")="", "", IFERROR(INDEX(Ingredients!D$11:D$310, MATCH($C1786, Ingredients!$B$11:$B$310, 0)), "")))</f>
        <v/>
      </c>
      <c r="AI1786" s="106" t="str">
        <f>IF($C1786="", "", IF(IFERROR(INDEX(Ingredients!E$11:E$310, MATCH($C1786, Ingredients!$B$11:$B$310, 0)), "")="", "", IFERROR(INDEX(Ingredients!E$11:E$310, MATCH($C1786, Ingredients!$B$11:$B$310, 0)), "")))</f>
        <v/>
      </c>
      <c r="AJ1786" s="108" t="str">
        <f>IF($C1786="", "", IF(IFERROR(INDEX(Ingredients!F$11:F$310, MATCH($C1786, Ingredients!$B$11:$B$310, 0)), "")="", "", IFERROR(INDEX(Ingredients!F$11:F$310, MATCH($C1786, Ingredients!$B$11:$B$310, 0)), "")))</f>
        <v/>
      </c>
      <c r="AK1786" s="106" t="str">
        <f>IF($C1786="", "", IF(IFERROR(INDEX(Ingredients!G$11:G$310, MATCH($C1786, Ingredients!$B$11:$B$310, 0)), "")="", "", IFERROR(INDEX(Ingredients!G$11:G$310, MATCH($C1786, Ingredients!$B$11:$B$310, 0)), "")))</f>
        <v/>
      </c>
      <c r="AL1786" s="79" t="str">
        <f>IF($C1786="", "", IF(IFERROR(INDEX(Ingredients!H$11:H$310, MATCH($C1786, Ingredients!$B$11:$B$310, 0)), "")="", "", IFERROR(INDEX(Ingredients!H$11:H$310, MATCH($C1786, Ingredients!$B$11:$B$310, 0)), "")))</f>
        <v/>
      </c>
      <c r="AN1786" s="83" t="str">
        <f t="shared" si="410"/>
        <v/>
      </c>
      <c r="AP1786" s="114" t="str">
        <f t="shared" si="420"/>
        <v/>
      </c>
      <c r="AR1786" s="117" t="str">
        <f>IF($C1786="", "", IF(IFERROR(INDEX(Ingredients!$AI$11:$AI$310, MATCH($C1786, Ingredients!$B$11:$B$310, 0)), "")="", "", IFERROR(INDEX(Ingredients!$AI$11:$AI$310, MATCH($C1786, Ingredients!$B$11:$B$310, 0)), "")))</f>
        <v/>
      </c>
      <c r="AT1786" s="120" t="str">
        <f t="shared" si="421"/>
        <v/>
      </c>
      <c r="AV1786" s="90" t="str">
        <f t="shared" si="411"/>
        <v/>
      </c>
      <c r="AX1786" s="90" t="str">
        <f>IF($AV1786="", "", COUNTIF($AV$11:$AV$5010, "&lt;"&amp;$AV1786)+1+COUNTIF($AV$11:$AV1786, $AV1786)-1)</f>
        <v/>
      </c>
      <c r="AZ1786" s="111" t="str">
        <f>IF($B1786="", "", SUMIF('Shopping List'!$AV$11:$AV$25, $B1786, 'Shopping List'!$BN$11:$BN$25))</f>
        <v/>
      </c>
      <c r="BB1786" s="117" t="str">
        <f t="shared" si="422"/>
        <v/>
      </c>
    </row>
    <row r="1787" spans="1:54" x14ac:dyDescent="0.25">
      <c r="A1787" s="4"/>
      <c r="B1787" s="37"/>
      <c r="C1787" s="124"/>
      <c r="D1787" s="39"/>
      <c r="E1787" s="125"/>
      <c r="F1787" s="48"/>
      <c r="G1787" s="4"/>
      <c r="H1787" s="4"/>
      <c r="I1787" s="95" t="str">
        <f>IF($C1787="", "", IF(IFERROR(INDEX(Ingredients!$C$11:$C$310, MATCH($C1787, Ingredients!$B$11:$B$310, 0)), "")="", "", IFERROR(INDEX(Ingredients!$C$11:$C$310, MATCH($C1787, Ingredients!$B$11:$B$310, 0)), "")))</f>
        <v/>
      </c>
      <c r="J1787" s="73" t="str">
        <f>IF($B1787="", "", IF(IFERROR(INDEX(Meals!$C$11:$C$260, MATCH($B1787, Meals!$B$11:$B$260, 0)), "")="", "", IFERROR(INDEX(Meals!$C$11:$C$260, MATCH($B1787, Meals!$B$11:$B$260, 0)), "")))</f>
        <v/>
      </c>
      <c r="K1787" s="4"/>
      <c r="L1787" s="72" t="str">
        <f t="shared" si="412"/>
        <v/>
      </c>
      <c r="M1787" s="73" t="str">
        <f t="shared" si="413"/>
        <v/>
      </c>
      <c r="N1787" s="4"/>
      <c r="O1787" s="78" t="str">
        <f t="shared" si="414"/>
        <v/>
      </c>
      <c r="P1787" s="79" t="str">
        <f t="shared" si="415"/>
        <v/>
      </c>
      <c r="Q1787" s="4"/>
      <c r="R1787" s="90" t="str">
        <f t="shared" si="416"/>
        <v/>
      </c>
      <c r="S1787" s="4"/>
      <c r="Y1787" s="18" t="str">
        <f t="shared" si="417"/>
        <v/>
      </c>
      <c r="AA1787" s="18" t="str">
        <f t="shared" si="408"/>
        <v/>
      </c>
      <c r="AB1787" s="18" t="str">
        <f t="shared" si="409"/>
        <v/>
      </c>
      <c r="AC1787" s="18" t="str">
        <f t="shared" si="418"/>
        <v/>
      </c>
      <c r="AD1787" s="18" t="str">
        <f t="shared" si="418"/>
        <v/>
      </c>
      <c r="AE1787" s="18" t="str">
        <f t="shared" si="419"/>
        <v/>
      </c>
      <c r="AG1787" s="95" t="str">
        <f>IF($C1787="", "", IF(IFERROR(INDEX(Ingredients!C$11:C$310, MATCH($C1787, Ingredients!$B$11:$B$310, 0)), "")="", "", IFERROR(INDEX(Ingredients!C$11:C$310, MATCH($C1787, Ingredients!$B$11:$B$310, 0)), "")))</f>
        <v/>
      </c>
      <c r="AH1787" s="105" t="str">
        <f>IF($C1787="", "", IF(IFERROR(INDEX(Ingredients!D$11:D$310, MATCH($C1787, Ingredients!$B$11:$B$310, 0)), "")="", "", IFERROR(INDEX(Ingredients!D$11:D$310, MATCH($C1787, Ingredients!$B$11:$B$310, 0)), "")))</f>
        <v/>
      </c>
      <c r="AI1787" s="106" t="str">
        <f>IF($C1787="", "", IF(IFERROR(INDEX(Ingredients!E$11:E$310, MATCH($C1787, Ingredients!$B$11:$B$310, 0)), "")="", "", IFERROR(INDEX(Ingredients!E$11:E$310, MATCH($C1787, Ingredients!$B$11:$B$310, 0)), "")))</f>
        <v/>
      </c>
      <c r="AJ1787" s="108" t="str">
        <f>IF($C1787="", "", IF(IFERROR(INDEX(Ingredients!F$11:F$310, MATCH($C1787, Ingredients!$B$11:$B$310, 0)), "")="", "", IFERROR(INDEX(Ingredients!F$11:F$310, MATCH($C1787, Ingredients!$B$11:$B$310, 0)), "")))</f>
        <v/>
      </c>
      <c r="AK1787" s="106" t="str">
        <f>IF($C1787="", "", IF(IFERROR(INDEX(Ingredients!G$11:G$310, MATCH($C1787, Ingredients!$B$11:$B$310, 0)), "")="", "", IFERROR(INDEX(Ingredients!G$11:G$310, MATCH($C1787, Ingredients!$B$11:$B$310, 0)), "")))</f>
        <v/>
      </c>
      <c r="AL1787" s="79" t="str">
        <f>IF($C1787="", "", IF(IFERROR(INDEX(Ingredients!H$11:H$310, MATCH($C1787, Ingredients!$B$11:$B$310, 0)), "")="", "", IFERROR(INDEX(Ingredients!H$11:H$310, MATCH($C1787, Ingredients!$B$11:$B$310, 0)), "")))</f>
        <v/>
      </c>
      <c r="AN1787" s="83" t="str">
        <f t="shared" si="410"/>
        <v/>
      </c>
      <c r="AP1787" s="114" t="str">
        <f t="shared" si="420"/>
        <v/>
      </c>
      <c r="AR1787" s="117" t="str">
        <f>IF($C1787="", "", IF(IFERROR(INDEX(Ingredients!$AI$11:$AI$310, MATCH($C1787, Ingredients!$B$11:$B$310, 0)), "")="", "", IFERROR(INDEX(Ingredients!$AI$11:$AI$310, MATCH($C1787, Ingredients!$B$11:$B$310, 0)), "")))</f>
        <v/>
      </c>
      <c r="AT1787" s="120" t="str">
        <f t="shared" si="421"/>
        <v/>
      </c>
      <c r="AV1787" s="90" t="str">
        <f t="shared" si="411"/>
        <v/>
      </c>
      <c r="AX1787" s="90" t="str">
        <f>IF($AV1787="", "", COUNTIF($AV$11:$AV$5010, "&lt;"&amp;$AV1787)+1+COUNTIF($AV$11:$AV1787, $AV1787)-1)</f>
        <v/>
      </c>
      <c r="AZ1787" s="111" t="str">
        <f>IF($B1787="", "", SUMIF('Shopping List'!$AV$11:$AV$25, $B1787, 'Shopping List'!$BN$11:$BN$25))</f>
        <v/>
      </c>
      <c r="BB1787" s="117" t="str">
        <f t="shared" si="422"/>
        <v/>
      </c>
    </row>
    <row r="1788" spans="1:54" x14ac:dyDescent="0.25">
      <c r="A1788" s="4"/>
      <c r="B1788" s="37"/>
      <c r="C1788" s="124"/>
      <c r="D1788" s="39"/>
      <c r="E1788" s="125"/>
      <c r="F1788" s="48"/>
      <c r="G1788" s="4"/>
      <c r="H1788" s="4"/>
      <c r="I1788" s="95" t="str">
        <f>IF($C1788="", "", IF(IFERROR(INDEX(Ingredients!$C$11:$C$310, MATCH($C1788, Ingredients!$B$11:$B$310, 0)), "")="", "", IFERROR(INDEX(Ingredients!$C$11:$C$310, MATCH($C1788, Ingredients!$B$11:$B$310, 0)), "")))</f>
        <v/>
      </c>
      <c r="J1788" s="73" t="str">
        <f>IF($B1788="", "", IF(IFERROR(INDEX(Meals!$C$11:$C$260, MATCH($B1788, Meals!$B$11:$B$260, 0)), "")="", "", IFERROR(INDEX(Meals!$C$11:$C$260, MATCH($B1788, Meals!$B$11:$B$260, 0)), "")))</f>
        <v/>
      </c>
      <c r="K1788" s="4"/>
      <c r="L1788" s="72" t="str">
        <f t="shared" si="412"/>
        <v/>
      </c>
      <c r="M1788" s="73" t="str">
        <f t="shared" si="413"/>
        <v/>
      </c>
      <c r="N1788" s="4"/>
      <c r="O1788" s="78" t="str">
        <f t="shared" si="414"/>
        <v/>
      </c>
      <c r="P1788" s="79" t="str">
        <f t="shared" si="415"/>
        <v/>
      </c>
      <c r="Q1788" s="4"/>
      <c r="R1788" s="90" t="str">
        <f t="shared" si="416"/>
        <v/>
      </c>
      <c r="S1788" s="4"/>
      <c r="Y1788" s="18" t="str">
        <f t="shared" si="417"/>
        <v/>
      </c>
      <c r="AA1788" s="18" t="str">
        <f t="shared" si="408"/>
        <v/>
      </c>
      <c r="AB1788" s="18" t="str">
        <f t="shared" si="409"/>
        <v/>
      </c>
      <c r="AC1788" s="18" t="str">
        <f t="shared" si="418"/>
        <v/>
      </c>
      <c r="AD1788" s="18" t="str">
        <f t="shared" si="418"/>
        <v/>
      </c>
      <c r="AE1788" s="18" t="str">
        <f t="shared" si="419"/>
        <v/>
      </c>
      <c r="AG1788" s="95" t="str">
        <f>IF($C1788="", "", IF(IFERROR(INDEX(Ingredients!C$11:C$310, MATCH($C1788, Ingredients!$B$11:$B$310, 0)), "")="", "", IFERROR(INDEX(Ingredients!C$11:C$310, MATCH($C1788, Ingredients!$B$11:$B$310, 0)), "")))</f>
        <v/>
      </c>
      <c r="AH1788" s="105" t="str">
        <f>IF($C1788="", "", IF(IFERROR(INDEX(Ingredients!D$11:D$310, MATCH($C1788, Ingredients!$B$11:$B$310, 0)), "")="", "", IFERROR(INDEX(Ingredients!D$11:D$310, MATCH($C1788, Ingredients!$B$11:$B$310, 0)), "")))</f>
        <v/>
      </c>
      <c r="AI1788" s="106" t="str">
        <f>IF($C1788="", "", IF(IFERROR(INDEX(Ingredients!E$11:E$310, MATCH($C1788, Ingredients!$B$11:$B$310, 0)), "")="", "", IFERROR(INDEX(Ingredients!E$11:E$310, MATCH($C1788, Ingredients!$B$11:$B$310, 0)), "")))</f>
        <v/>
      </c>
      <c r="AJ1788" s="108" t="str">
        <f>IF($C1788="", "", IF(IFERROR(INDEX(Ingredients!F$11:F$310, MATCH($C1788, Ingredients!$B$11:$B$310, 0)), "")="", "", IFERROR(INDEX(Ingredients!F$11:F$310, MATCH($C1788, Ingredients!$B$11:$B$310, 0)), "")))</f>
        <v/>
      </c>
      <c r="AK1788" s="106" t="str">
        <f>IF($C1788="", "", IF(IFERROR(INDEX(Ingredients!G$11:G$310, MATCH($C1788, Ingredients!$B$11:$B$310, 0)), "")="", "", IFERROR(INDEX(Ingredients!G$11:G$310, MATCH($C1788, Ingredients!$B$11:$B$310, 0)), "")))</f>
        <v/>
      </c>
      <c r="AL1788" s="79" t="str">
        <f>IF($C1788="", "", IF(IFERROR(INDEX(Ingredients!H$11:H$310, MATCH($C1788, Ingredients!$B$11:$B$310, 0)), "")="", "", IFERROR(INDEX(Ingredients!H$11:H$310, MATCH($C1788, Ingredients!$B$11:$B$310, 0)), "")))</f>
        <v/>
      </c>
      <c r="AN1788" s="83" t="str">
        <f t="shared" si="410"/>
        <v/>
      </c>
      <c r="AP1788" s="114" t="str">
        <f t="shared" si="420"/>
        <v/>
      </c>
      <c r="AR1788" s="117" t="str">
        <f>IF($C1788="", "", IF(IFERROR(INDEX(Ingredients!$AI$11:$AI$310, MATCH($C1788, Ingredients!$B$11:$B$310, 0)), "")="", "", IFERROR(INDEX(Ingredients!$AI$11:$AI$310, MATCH($C1788, Ingredients!$B$11:$B$310, 0)), "")))</f>
        <v/>
      </c>
      <c r="AT1788" s="120" t="str">
        <f t="shared" si="421"/>
        <v/>
      </c>
      <c r="AV1788" s="90" t="str">
        <f t="shared" si="411"/>
        <v/>
      </c>
      <c r="AX1788" s="90" t="str">
        <f>IF($AV1788="", "", COUNTIF($AV$11:$AV$5010, "&lt;"&amp;$AV1788)+1+COUNTIF($AV$11:$AV1788, $AV1788)-1)</f>
        <v/>
      </c>
      <c r="AZ1788" s="111" t="str">
        <f>IF($B1788="", "", SUMIF('Shopping List'!$AV$11:$AV$25, $B1788, 'Shopping List'!$BN$11:$BN$25))</f>
        <v/>
      </c>
      <c r="BB1788" s="117" t="str">
        <f t="shared" si="422"/>
        <v/>
      </c>
    </row>
    <row r="1789" spans="1:54" x14ac:dyDescent="0.25">
      <c r="A1789" s="4"/>
      <c r="B1789" s="37"/>
      <c r="C1789" s="124"/>
      <c r="D1789" s="39"/>
      <c r="E1789" s="125"/>
      <c r="F1789" s="48"/>
      <c r="G1789" s="4"/>
      <c r="H1789" s="4"/>
      <c r="I1789" s="95" t="str">
        <f>IF($C1789="", "", IF(IFERROR(INDEX(Ingredients!$C$11:$C$310, MATCH($C1789, Ingredients!$B$11:$B$310, 0)), "")="", "", IFERROR(INDEX(Ingredients!$C$11:$C$310, MATCH($C1789, Ingredients!$B$11:$B$310, 0)), "")))</f>
        <v/>
      </c>
      <c r="J1789" s="73" t="str">
        <f>IF($B1789="", "", IF(IFERROR(INDEX(Meals!$C$11:$C$260, MATCH($B1789, Meals!$B$11:$B$260, 0)), "")="", "", IFERROR(INDEX(Meals!$C$11:$C$260, MATCH($B1789, Meals!$B$11:$B$260, 0)), "")))</f>
        <v/>
      </c>
      <c r="K1789" s="4"/>
      <c r="L1789" s="72" t="str">
        <f t="shared" si="412"/>
        <v/>
      </c>
      <c r="M1789" s="73" t="str">
        <f t="shared" si="413"/>
        <v/>
      </c>
      <c r="N1789" s="4"/>
      <c r="O1789" s="78" t="str">
        <f t="shared" si="414"/>
        <v/>
      </c>
      <c r="P1789" s="79" t="str">
        <f t="shared" si="415"/>
        <v/>
      </c>
      <c r="Q1789" s="4"/>
      <c r="R1789" s="90" t="str">
        <f t="shared" si="416"/>
        <v/>
      </c>
      <c r="S1789" s="4"/>
      <c r="Y1789" s="18" t="str">
        <f t="shared" si="417"/>
        <v/>
      </c>
      <c r="AA1789" s="18" t="str">
        <f t="shared" si="408"/>
        <v/>
      </c>
      <c r="AB1789" s="18" t="str">
        <f t="shared" si="409"/>
        <v/>
      </c>
      <c r="AC1789" s="18" t="str">
        <f t="shared" si="418"/>
        <v/>
      </c>
      <c r="AD1789" s="18" t="str">
        <f t="shared" si="418"/>
        <v/>
      </c>
      <c r="AE1789" s="18" t="str">
        <f t="shared" si="419"/>
        <v/>
      </c>
      <c r="AG1789" s="95" t="str">
        <f>IF($C1789="", "", IF(IFERROR(INDEX(Ingredients!C$11:C$310, MATCH($C1789, Ingredients!$B$11:$B$310, 0)), "")="", "", IFERROR(INDEX(Ingredients!C$11:C$310, MATCH($C1789, Ingredients!$B$11:$B$310, 0)), "")))</f>
        <v/>
      </c>
      <c r="AH1789" s="105" t="str">
        <f>IF($C1789="", "", IF(IFERROR(INDEX(Ingredients!D$11:D$310, MATCH($C1789, Ingredients!$B$11:$B$310, 0)), "")="", "", IFERROR(INDEX(Ingredients!D$11:D$310, MATCH($C1789, Ingredients!$B$11:$B$310, 0)), "")))</f>
        <v/>
      </c>
      <c r="AI1789" s="106" t="str">
        <f>IF($C1789="", "", IF(IFERROR(INDEX(Ingredients!E$11:E$310, MATCH($C1789, Ingredients!$B$11:$B$310, 0)), "")="", "", IFERROR(INDEX(Ingredients!E$11:E$310, MATCH($C1789, Ingredients!$B$11:$B$310, 0)), "")))</f>
        <v/>
      </c>
      <c r="AJ1789" s="108" t="str">
        <f>IF($C1789="", "", IF(IFERROR(INDEX(Ingredients!F$11:F$310, MATCH($C1789, Ingredients!$B$11:$B$310, 0)), "")="", "", IFERROR(INDEX(Ingredients!F$11:F$310, MATCH($C1789, Ingredients!$B$11:$B$310, 0)), "")))</f>
        <v/>
      </c>
      <c r="AK1789" s="106" t="str">
        <f>IF($C1789="", "", IF(IFERROR(INDEX(Ingredients!G$11:G$310, MATCH($C1789, Ingredients!$B$11:$B$310, 0)), "")="", "", IFERROR(INDEX(Ingredients!G$11:G$310, MATCH($C1789, Ingredients!$B$11:$B$310, 0)), "")))</f>
        <v/>
      </c>
      <c r="AL1789" s="79" t="str">
        <f>IF($C1789="", "", IF(IFERROR(INDEX(Ingredients!H$11:H$310, MATCH($C1789, Ingredients!$B$11:$B$310, 0)), "")="", "", IFERROR(INDEX(Ingredients!H$11:H$310, MATCH($C1789, Ingredients!$B$11:$B$310, 0)), "")))</f>
        <v/>
      </c>
      <c r="AN1789" s="83" t="str">
        <f t="shared" si="410"/>
        <v/>
      </c>
      <c r="AP1789" s="114" t="str">
        <f t="shared" si="420"/>
        <v/>
      </c>
      <c r="AR1789" s="117" t="str">
        <f>IF($C1789="", "", IF(IFERROR(INDEX(Ingredients!$AI$11:$AI$310, MATCH($C1789, Ingredients!$B$11:$B$310, 0)), "")="", "", IFERROR(INDEX(Ingredients!$AI$11:$AI$310, MATCH($C1789, Ingredients!$B$11:$B$310, 0)), "")))</f>
        <v/>
      </c>
      <c r="AT1789" s="120" t="str">
        <f t="shared" si="421"/>
        <v/>
      </c>
      <c r="AV1789" s="90" t="str">
        <f t="shared" si="411"/>
        <v/>
      </c>
      <c r="AX1789" s="90" t="str">
        <f>IF($AV1789="", "", COUNTIF($AV$11:$AV$5010, "&lt;"&amp;$AV1789)+1+COUNTIF($AV$11:$AV1789, $AV1789)-1)</f>
        <v/>
      </c>
      <c r="AZ1789" s="111" t="str">
        <f>IF($B1789="", "", SUMIF('Shopping List'!$AV$11:$AV$25, $B1789, 'Shopping List'!$BN$11:$BN$25))</f>
        <v/>
      </c>
      <c r="BB1789" s="117" t="str">
        <f t="shared" si="422"/>
        <v/>
      </c>
    </row>
    <row r="1790" spans="1:54" x14ac:dyDescent="0.25">
      <c r="A1790" s="4"/>
      <c r="B1790" s="37"/>
      <c r="C1790" s="124"/>
      <c r="D1790" s="39"/>
      <c r="E1790" s="125"/>
      <c r="F1790" s="48"/>
      <c r="G1790" s="4"/>
      <c r="H1790" s="4"/>
      <c r="I1790" s="95" t="str">
        <f>IF($C1790="", "", IF(IFERROR(INDEX(Ingredients!$C$11:$C$310, MATCH($C1790, Ingredients!$B$11:$B$310, 0)), "")="", "", IFERROR(INDEX(Ingredients!$C$11:$C$310, MATCH($C1790, Ingredients!$B$11:$B$310, 0)), "")))</f>
        <v/>
      </c>
      <c r="J1790" s="73" t="str">
        <f>IF($B1790="", "", IF(IFERROR(INDEX(Meals!$C$11:$C$260, MATCH($B1790, Meals!$B$11:$B$260, 0)), "")="", "", IFERROR(INDEX(Meals!$C$11:$C$260, MATCH($B1790, Meals!$B$11:$B$260, 0)), "")))</f>
        <v/>
      </c>
      <c r="K1790" s="4"/>
      <c r="L1790" s="72" t="str">
        <f t="shared" si="412"/>
        <v/>
      </c>
      <c r="M1790" s="73" t="str">
        <f t="shared" si="413"/>
        <v/>
      </c>
      <c r="N1790" s="4"/>
      <c r="O1790" s="78" t="str">
        <f t="shared" si="414"/>
        <v/>
      </c>
      <c r="P1790" s="79" t="str">
        <f t="shared" si="415"/>
        <v/>
      </c>
      <c r="Q1790" s="4"/>
      <c r="R1790" s="90" t="str">
        <f t="shared" si="416"/>
        <v/>
      </c>
      <c r="S1790" s="4"/>
      <c r="Y1790" s="18" t="str">
        <f t="shared" si="417"/>
        <v/>
      </c>
      <c r="AA1790" s="18" t="str">
        <f t="shared" si="408"/>
        <v/>
      </c>
      <c r="AB1790" s="18" t="str">
        <f t="shared" si="409"/>
        <v/>
      </c>
      <c r="AC1790" s="18" t="str">
        <f t="shared" si="418"/>
        <v/>
      </c>
      <c r="AD1790" s="18" t="str">
        <f t="shared" si="418"/>
        <v/>
      </c>
      <c r="AE1790" s="18" t="str">
        <f t="shared" si="419"/>
        <v/>
      </c>
      <c r="AG1790" s="95" t="str">
        <f>IF($C1790="", "", IF(IFERROR(INDEX(Ingredients!C$11:C$310, MATCH($C1790, Ingredients!$B$11:$B$310, 0)), "")="", "", IFERROR(INDEX(Ingredients!C$11:C$310, MATCH($C1790, Ingredients!$B$11:$B$310, 0)), "")))</f>
        <v/>
      </c>
      <c r="AH1790" s="105" t="str">
        <f>IF($C1790="", "", IF(IFERROR(INDEX(Ingredients!D$11:D$310, MATCH($C1790, Ingredients!$B$11:$B$310, 0)), "")="", "", IFERROR(INDEX(Ingredients!D$11:D$310, MATCH($C1790, Ingredients!$B$11:$B$310, 0)), "")))</f>
        <v/>
      </c>
      <c r="AI1790" s="106" t="str">
        <f>IF($C1790="", "", IF(IFERROR(INDEX(Ingredients!E$11:E$310, MATCH($C1790, Ingredients!$B$11:$B$310, 0)), "")="", "", IFERROR(INDEX(Ingredients!E$11:E$310, MATCH($C1790, Ingredients!$B$11:$B$310, 0)), "")))</f>
        <v/>
      </c>
      <c r="AJ1790" s="108" t="str">
        <f>IF($C1790="", "", IF(IFERROR(INDEX(Ingredients!F$11:F$310, MATCH($C1790, Ingredients!$B$11:$B$310, 0)), "")="", "", IFERROR(INDEX(Ingredients!F$11:F$310, MATCH($C1790, Ingredients!$B$11:$B$310, 0)), "")))</f>
        <v/>
      </c>
      <c r="AK1790" s="106" t="str">
        <f>IF($C1790="", "", IF(IFERROR(INDEX(Ingredients!G$11:G$310, MATCH($C1790, Ingredients!$B$11:$B$310, 0)), "")="", "", IFERROR(INDEX(Ingredients!G$11:G$310, MATCH($C1790, Ingredients!$B$11:$B$310, 0)), "")))</f>
        <v/>
      </c>
      <c r="AL1790" s="79" t="str">
        <f>IF($C1790="", "", IF(IFERROR(INDEX(Ingredients!H$11:H$310, MATCH($C1790, Ingredients!$B$11:$B$310, 0)), "")="", "", IFERROR(INDEX(Ingredients!H$11:H$310, MATCH($C1790, Ingredients!$B$11:$B$310, 0)), "")))</f>
        <v/>
      </c>
      <c r="AN1790" s="83" t="str">
        <f t="shared" si="410"/>
        <v/>
      </c>
      <c r="AP1790" s="114" t="str">
        <f t="shared" si="420"/>
        <v/>
      </c>
      <c r="AR1790" s="117" t="str">
        <f>IF($C1790="", "", IF(IFERROR(INDEX(Ingredients!$AI$11:$AI$310, MATCH($C1790, Ingredients!$B$11:$B$310, 0)), "")="", "", IFERROR(INDEX(Ingredients!$AI$11:$AI$310, MATCH($C1790, Ingredients!$B$11:$B$310, 0)), "")))</f>
        <v/>
      </c>
      <c r="AT1790" s="120" t="str">
        <f t="shared" si="421"/>
        <v/>
      </c>
      <c r="AV1790" s="90" t="str">
        <f t="shared" si="411"/>
        <v/>
      </c>
      <c r="AX1790" s="90" t="str">
        <f>IF($AV1790="", "", COUNTIF($AV$11:$AV$5010, "&lt;"&amp;$AV1790)+1+COUNTIF($AV$11:$AV1790, $AV1790)-1)</f>
        <v/>
      </c>
      <c r="AZ1790" s="111" t="str">
        <f>IF($B1790="", "", SUMIF('Shopping List'!$AV$11:$AV$25, $B1790, 'Shopping List'!$BN$11:$BN$25))</f>
        <v/>
      </c>
      <c r="BB1790" s="117" t="str">
        <f t="shared" si="422"/>
        <v/>
      </c>
    </row>
    <row r="1791" spans="1:54" x14ac:dyDescent="0.25">
      <c r="A1791" s="4"/>
      <c r="B1791" s="37"/>
      <c r="C1791" s="124"/>
      <c r="D1791" s="39"/>
      <c r="E1791" s="125"/>
      <c r="F1791" s="48"/>
      <c r="G1791" s="4"/>
      <c r="H1791" s="4"/>
      <c r="I1791" s="95" t="str">
        <f>IF($C1791="", "", IF(IFERROR(INDEX(Ingredients!$C$11:$C$310, MATCH($C1791, Ingredients!$B$11:$B$310, 0)), "")="", "", IFERROR(INDEX(Ingredients!$C$11:$C$310, MATCH($C1791, Ingredients!$B$11:$B$310, 0)), "")))</f>
        <v/>
      </c>
      <c r="J1791" s="73" t="str">
        <f>IF($B1791="", "", IF(IFERROR(INDEX(Meals!$C$11:$C$260, MATCH($B1791, Meals!$B$11:$B$260, 0)), "")="", "", IFERROR(INDEX(Meals!$C$11:$C$260, MATCH($B1791, Meals!$B$11:$B$260, 0)), "")))</f>
        <v/>
      </c>
      <c r="K1791" s="4"/>
      <c r="L1791" s="72" t="str">
        <f t="shared" si="412"/>
        <v/>
      </c>
      <c r="M1791" s="73" t="str">
        <f t="shared" si="413"/>
        <v/>
      </c>
      <c r="N1791" s="4"/>
      <c r="O1791" s="78" t="str">
        <f t="shared" si="414"/>
        <v/>
      </c>
      <c r="P1791" s="79" t="str">
        <f t="shared" si="415"/>
        <v/>
      </c>
      <c r="Q1791" s="4"/>
      <c r="R1791" s="90" t="str">
        <f t="shared" si="416"/>
        <v/>
      </c>
      <c r="S1791" s="4"/>
      <c r="Y1791" s="18" t="str">
        <f t="shared" si="417"/>
        <v/>
      </c>
      <c r="AA1791" s="18" t="str">
        <f t="shared" si="408"/>
        <v/>
      </c>
      <c r="AB1791" s="18" t="str">
        <f t="shared" si="409"/>
        <v/>
      </c>
      <c r="AC1791" s="18" t="str">
        <f t="shared" si="418"/>
        <v/>
      </c>
      <c r="AD1791" s="18" t="str">
        <f t="shared" si="418"/>
        <v/>
      </c>
      <c r="AE1791" s="18" t="str">
        <f t="shared" si="419"/>
        <v/>
      </c>
      <c r="AG1791" s="95" t="str">
        <f>IF($C1791="", "", IF(IFERROR(INDEX(Ingredients!C$11:C$310, MATCH($C1791, Ingredients!$B$11:$B$310, 0)), "")="", "", IFERROR(INDEX(Ingredients!C$11:C$310, MATCH($C1791, Ingredients!$B$11:$B$310, 0)), "")))</f>
        <v/>
      </c>
      <c r="AH1791" s="105" t="str">
        <f>IF($C1791="", "", IF(IFERROR(INDEX(Ingredients!D$11:D$310, MATCH($C1791, Ingredients!$B$11:$B$310, 0)), "")="", "", IFERROR(INDEX(Ingredients!D$11:D$310, MATCH($C1791, Ingredients!$B$11:$B$310, 0)), "")))</f>
        <v/>
      </c>
      <c r="AI1791" s="106" t="str">
        <f>IF($C1791="", "", IF(IFERROR(INDEX(Ingredients!E$11:E$310, MATCH($C1791, Ingredients!$B$11:$B$310, 0)), "")="", "", IFERROR(INDEX(Ingredients!E$11:E$310, MATCH($C1791, Ingredients!$B$11:$B$310, 0)), "")))</f>
        <v/>
      </c>
      <c r="AJ1791" s="108" t="str">
        <f>IF($C1791="", "", IF(IFERROR(INDEX(Ingredients!F$11:F$310, MATCH($C1791, Ingredients!$B$11:$B$310, 0)), "")="", "", IFERROR(INDEX(Ingredients!F$11:F$310, MATCH($C1791, Ingredients!$B$11:$B$310, 0)), "")))</f>
        <v/>
      </c>
      <c r="AK1791" s="106" t="str">
        <f>IF($C1791="", "", IF(IFERROR(INDEX(Ingredients!G$11:G$310, MATCH($C1791, Ingredients!$B$11:$B$310, 0)), "")="", "", IFERROR(INDEX(Ingredients!G$11:G$310, MATCH($C1791, Ingredients!$B$11:$B$310, 0)), "")))</f>
        <v/>
      </c>
      <c r="AL1791" s="79" t="str">
        <f>IF($C1791="", "", IF(IFERROR(INDEX(Ingredients!H$11:H$310, MATCH($C1791, Ingredients!$B$11:$B$310, 0)), "")="", "", IFERROR(INDEX(Ingredients!H$11:H$310, MATCH($C1791, Ingredients!$B$11:$B$310, 0)), "")))</f>
        <v/>
      </c>
      <c r="AN1791" s="83" t="str">
        <f t="shared" si="410"/>
        <v/>
      </c>
      <c r="AP1791" s="114" t="str">
        <f t="shared" si="420"/>
        <v/>
      </c>
      <c r="AR1791" s="117" t="str">
        <f>IF($C1791="", "", IF(IFERROR(INDEX(Ingredients!$AI$11:$AI$310, MATCH($C1791, Ingredients!$B$11:$B$310, 0)), "")="", "", IFERROR(INDEX(Ingredients!$AI$11:$AI$310, MATCH($C1791, Ingredients!$B$11:$B$310, 0)), "")))</f>
        <v/>
      </c>
      <c r="AT1791" s="120" t="str">
        <f t="shared" si="421"/>
        <v/>
      </c>
      <c r="AV1791" s="90" t="str">
        <f t="shared" si="411"/>
        <v/>
      </c>
      <c r="AX1791" s="90" t="str">
        <f>IF($AV1791="", "", COUNTIF($AV$11:$AV$5010, "&lt;"&amp;$AV1791)+1+COUNTIF($AV$11:$AV1791, $AV1791)-1)</f>
        <v/>
      </c>
      <c r="AZ1791" s="111" t="str">
        <f>IF($B1791="", "", SUMIF('Shopping List'!$AV$11:$AV$25, $B1791, 'Shopping List'!$BN$11:$BN$25))</f>
        <v/>
      </c>
      <c r="BB1791" s="117" t="str">
        <f t="shared" si="422"/>
        <v/>
      </c>
    </row>
    <row r="1792" spans="1:54" x14ac:dyDescent="0.25">
      <c r="A1792" s="4"/>
      <c r="B1792" s="37"/>
      <c r="C1792" s="124"/>
      <c r="D1792" s="39"/>
      <c r="E1792" s="125"/>
      <c r="F1792" s="48"/>
      <c r="G1792" s="4"/>
      <c r="H1792" s="4"/>
      <c r="I1792" s="95" t="str">
        <f>IF($C1792="", "", IF(IFERROR(INDEX(Ingredients!$C$11:$C$310, MATCH($C1792, Ingredients!$B$11:$B$310, 0)), "")="", "", IFERROR(INDEX(Ingredients!$C$11:$C$310, MATCH($C1792, Ingredients!$B$11:$B$310, 0)), "")))</f>
        <v/>
      </c>
      <c r="J1792" s="73" t="str">
        <f>IF($B1792="", "", IF(IFERROR(INDEX(Meals!$C$11:$C$260, MATCH($B1792, Meals!$B$11:$B$260, 0)), "")="", "", IFERROR(INDEX(Meals!$C$11:$C$260, MATCH($B1792, Meals!$B$11:$B$260, 0)), "")))</f>
        <v/>
      </c>
      <c r="K1792" s="4"/>
      <c r="L1792" s="72" t="str">
        <f t="shared" si="412"/>
        <v/>
      </c>
      <c r="M1792" s="73" t="str">
        <f t="shared" si="413"/>
        <v/>
      </c>
      <c r="N1792" s="4"/>
      <c r="O1792" s="78" t="str">
        <f t="shared" si="414"/>
        <v/>
      </c>
      <c r="P1792" s="79" t="str">
        <f t="shared" si="415"/>
        <v/>
      </c>
      <c r="Q1792" s="4"/>
      <c r="R1792" s="90" t="str">
        <f t="shared" si="416"/>
        <v/>
      </c>
      <c r="S1792" s="4"/>
      <c r="Y1792" s="18" t="str">
        <f t="shared" si="417"/>
        <v/>
      </c>
      <c r="AA1792" s="18" t="str">
        <f t="shared" si="408"/>
        <v/>
      </c>
      <c r="AB1792" s="18" t="str">
        <f t="shared" si="409"/>
        <v/>
      </c>
      <c r="AC1792" s="18" t="str">
        <f t="shared" si="418"/>
        <v/>
      </c>
      <c r="AD1792" s="18" t="str">
        <f t="shared" si="418"/>
        <v/>
      </c>
      <c r="AE1792" s="18" t="str">
        <f t="shared" si="419"/>
        <v/>
      </c>
      <c r="AG1792" s="95" t="str">
        <f>IF($C1792="", "", IF(IFERROR(INDEX(Ingredients!C$11:C$310, MATCH($C1792, Ingredients!$B$11:$B$310, 0)), "")="", "", IFERROR(INDEX(Ingredients!C$11:C$310, MATCH($C1792, Ingredients!$B$11:$B$310, 0)), "")))</f>
        <v/>
      </c>
      <c r="AH1792" s="105" t="str">
        <f>IF($C1792="", "", IF(IFERROR(INDEX(Ingredients!D$11:D$310, MATCH($C1792, Ingredients!$B$11:$B$310, 0)), "")="", "", IFERROR(INDEX(Ingredients!D$11:D$310, MATCH($C1792, Ingredients!$B$11:$B$310, 0)), "")))</f>
        <v/>
      </c>
      <c r="AI1792" s="106" t="str">
        <f>IF($C1792="", "", IF(IFERROR(INDEX(Ingredients!E$11:E$310, MATCH($C1792, Ingredients!$B$11:$B$310, 0)), "")="", "", IFERROR(INDEX(Ingredients!E$11:E$310, MATCH($C1792, Ingredients!$B$11:$B$310, 0)), "")))</f>
        <v/>
      </c>
      <c r="AJ1792" s="108" t="str">
        <f>IF($C1792="", "", IF(IFERROR(INDEX(Ingredients!F$11:F$310, MATCH($C1792, Ingredients!$B$11:$B$310, 0)), "")="", "", IFERROR(INDEX(Ingredients!F$11:F$310, MATCH($C1792, Ingredients!$B$11:$B$310, 0)), "")))</f>
        <v/>
      </c>
      <c r="AK1792" s="106" t="str">
        <f>IF($C1792="", "", IF(IFERROR(INDEX(Ingredients!G$11:G$310, MATCH($C1792, Ingredients!$B$11:$B$310, 0)), "")="", "", IFERROR(INDEX(Ingredients!G$11:G$310, MATCH($C1792, Ingredients!$B$11:$B$310, 0)), "")))</f>
        <v/>
      </c>
      <c r="AL1792" s="79" t="str">
        <f>IF($C1792="", "", IF(IFERROR(INDEX(Ingredients!H$11:H$310, MATCH($C1792, Ingredients!$B$11:$B$310, 0)), "")="", "", IFERROR(INDEX(Ingredients!H$11:H$310, MATCH($C1792, Ingredients!$B$11:$B$310, 0)), "")))</f>
        <v/>
      </c>
      <c r="AN1792" s="83" t="str">
        <f t="shared" si="410"/>
        <v/>
      </c>
      <c r="AP1792" s="114" t="str">
        <f t="shared" si="420"/>
        <v/>
      </c>
      <c r="AR1792" s="117" t="str">
        <f>IF($C1792="", "", IF(IFERROR(INDEX(Ingredients!$AI$11:$AI$310, MATCH($C1792, Ingredients!$B$11:$B$310, 0)), "")="", "", IFERROR(INDEX(Ingredients!$AI$11:$AI$310, MATCH($C1792, Ingredients!$B$11:$B$310, 0)), "")))</f>
        <v/>
      </c>
      <c r="AT1792" s="120" t="str">
        <f t="shared" si="421"/>
        <v/>
      </c>
      <c r="AV1792" s="90" t="str">
        <f t="shared" si="411"/>
        <v/>
      </c>
      <c r="AX1792" s="90" t="str">
        <f>IF($AV1792="", "", COUNTIF($AV$11:$AV$5010, "&lt;"&amp;$AV1792)+1+COUNTIF($AV$11:$AV1792, $AV1792)-1)</f>
        <v/>
      </c>
      <c r="AZ1792" s="111" t="str">
        <f>IF($B1792="", "", SUMIF('Shopping List'!$AV$11:$AV$25, $B1792, 'Shopping List'!$BN$11:$BN$25))</f>
        <v/>
      </c>
      <c r="BB1792" s="117" t="str">
        <f t="shared" si="422"/>
        <v/>
      </c>
    </row>
    <row r="1793" spans="1:54" x14ac:dyDescent="0.25">
      <c r="A1793" s="4"/>
      <c r="B1793" s="37"/>
      <c r="C1793" s="124"/>
      <c r="D1793" s="39"/>
      <c r="E1793" s="125"/>
      <c r="F1793" s="48"/>
      <c r="G1793" s="4"/>
      <c r="H1793" s="4"/>
      <c r="I1793" s="95" t="str">
        <f>IF($C1793="", "", IF(IFERROR(INDEX(Ingredients!$C$11:$C$310, MATCH($C1793, Ingredients!$B$11:$B$310, 0)), "")="", "", IFERROR(INDEX(Ingredients!$C$11:$C$310, MATCH($C1793, Ingredients!$B$11:$B$310, 0)), "")))</f>
        <v/>
      </c>
      <c r="J1793" s="73" t="str">
        <f>IF($B1793="", "", IF(IFERROR(INDEX(Meals!$C$11:$C$260, MATCH($B1793, Meals!$B$11:$B$260, 0)), "")="", "", IFERROR(INDEX(Meals!$C$11:$C$260, MATCH($B1793, Meals!$B$11:$B$260, 0)), "")))</f>
        <v/>
      </c>
      <c r="K1793" s="4"/>
      <c r="L1793" s="72" t="str">
        <f t="shared" si="412"/>
        <v/>
      </c>
      <c r="M1793" s="73" t="str">
        <f t="shared" si="413"/>
        <v/>
      </c>
      <c r="N1793" s="4"/>
      <c r="O1793" s="78" t="str">
        <f t="shared" si="414"/>
        <v/>
      </c>
      <c r="P1793" s="79" t="str">
        <f t="shared" si="415"/>
        <v/>
      </c>
      <c r="Q1793" s="4"/>
      <c r="R1793" s="90" t="str">
        <f t="shared" si="416"/>
        <v/>
      </c>
      <c r="S1793" s="4"/>
      <c r="Y1793" s="18" t="str">
        <f t="shared" si="417"/>
        <v/>
      </c>
      <c r="AA1793" s="18" t="str">
        <f t="shared" si="408"/>
        <v/>
      </c>
      <c r="AB1793" s="18" t="str">
        <f t="shared" si="409"/>
        <v/>
      </c>
      <c r="AC1793" s="18" t="str">
        <f t="shared" si="418"/>
        <v/>
      </c>
      <c r="AD1793" s="18" t="str">
        <f t="shared" si="418"/>
        <v/>
      </c>
      <c r="AE1793" s="18" t="str">
        <f t="shared" si="419"/>
        <v/>
      </c>
      <c r="AG1793" s="95" t="str">
        <f>IF($C1793="", "", IF(IFERROR(INDEX(Ingredients!C$11:C$310, MATCH($C1793, Ingredients!$B$11:$B$310, 0)), "")="", "", IFERROR(INDEX(Ingredients!C$11:C$310, MATCH($C1793, Ingredients!$B$11:$B$310, 0)), "")))</f>
        <v/>
      </c>
      <c r="AH1793" s="105" t="str">
        <f>IF($C1793="", "", IF(IFERROR(INDEX(Ingredients!D$11:D$310, MATCH($C1793, Ingredients!$B$11:$B$310, 0)), "")="", "", IFERROR(INDEX(Ingredients!D$11:D$310, MATCH($C1793, Ingredients!$B$11:$B$310, 0)), "")))</f>
        <v/>
      </c>
      <c r="AI1793" s="106" t="str">
        <f>IF($C1793="", "", IF(IFERROR(INDEX(Ingredients!E$11:E$310, MATCH($C1793, Ingredients!$B$11:$B$310, 0)), "")="", "", IFERROR(INDEX(Ingredients!E$11:E$310, MATCH($C1793, Ingredients!$B$11:$B$310, 0)), "")))</f>
        <v/>
      </c>
      <c r="AJ1793" s="108" t="str">
        <f>IF($C1793="", "", IF(IFERROR(INDEX(Ingredients!F$11:F$310, MATCH($C1793, Ingredients!$B$11:$B$310, 0)), "")="", "", IFERROR(INDEX(Ingredients!F$11:F$310, MATCH($C1793, Ingredients!$B$11:$B$310, 0)), "")))</f>
        <v/>
      </c>
      <c r="AK1793" s="106" t="str">
        <f>IF($C1793="", "", IF(IFERROR(INDEX(Ingredients!G$11:G$310, MATCH($C1793, Ingredients!$B$11:$B$310, 0)), "")="", "", IFERROR(INDEX(Ingredients!G$11:G$310, MATCH($C1793, Ingredients!$B$11:$B$310, 0)), "")))</f>
        <v/>
      </c>
      <c r="AL1793" s="79" t="str">
        <f>IF($C1793="", "", IF(IFERROR(INDEX(Ingredients!H$11:H$310, MATCH($C1793, Ingredients!$B$11:$B$310, 0)), "")="", "", IFERROR(INDEX(Ingredients!H$11:H$310, MATCH($C1793, Ingredients!$B$11:$B$310, 0)), "")))</f>
        <v/>
      </c>
      <c r="AN1793" s="83" t="str">
        <f t="shared" si="410"/>
        <v/>
      </c>
      <c r="AP1793" s="114" t="str">
        <f t="shared" si="420"/>
        <v/>
      </c>
      <c r="AR1793" s="117" t="str">
        <f>IF($C1793="", "", IF(IFERROR(INDEX(Ingredients!$AI$11:$AI$310, MATCH($C1793, Ingredients!$B$11:$B$310, 0)), "")="", "", IFERROR(INDEX(Ingredients!$AI$11:$AI$310, MATCH($C1793, Ingredients!$B$11:$B$310, 0)), "")))</f>
        <v/>
      </c>
      <c r="AT1793" s="120" t="str">
        <f t="shared" si="421"/>
        <v/>
      </c>
      <c r="AV1793" s="90" t="str">
        <f t="shared" si="411"/>
        <v/>
      </c>
      <c r="AX1793" s="90" t="str">
        <f>IF($AV1793="", "", COUNTIF($AV$11:$AV$5010, "&lt;"&amp;$AV1793)+1+COUNTIF($AV$11:$AV1793, $AV1793)-1)</f>
        <v/>
      </c>
      <c r="AZ1793" s="111" t="str">
        <f>IF($B1793="", "", SUMIF('Shopping List'!$AV$11:$AV$25, $B1793, 'Shopping List'!$BN$11:$BN$25))</f>
        <v/>
      </c>
      <c r="BB1793" s="117" t="str">
        <f t="shared" si="422"/>
        <v/>
      </c>
    </row>
    <row r="1794" spans="1:54" x14ac:dyDescent="0.25">
      <c r="A1794" s="4"/>
      <c r="B1794" s="37"/>
      <c r="C1794" s="124"/>
      <c r="D1794" s="39"/>
      <c r="E1794" s="125"/>
      <c r="F1794" s="48"/>
      <c r="G1794" s="4"/>
      <c r="H1794" s="4"/>
      <c r="I1794" s="95" t="str">
        <f>IF($C1794="", "", IF(IFERROR(INDEX(Ingredients!$C$11:$C$310, MATCH($C1794, Ingredients!$B$11:$B$310, 0)), "")="", "", IFERROR(INDEX(Ingredients!$C$11:$C$310, MATCH($C1794, Ingredients!$B$11:$B$310, 0)), "")))</f>
        <v/>
      </c>
      <c r="J1794" s="73" t="str">
        <f>IF($B1794="", "", IF(IFERROR(INDEX(Meals!$C$11:$C$260, MATCH($B1794, Meals!$B$11:$B$260, 0)), "")="", "", IFERROR(INDEX(Meals!$C$11:$C$260, MATCH($B1794, Meals!$B$11:$B$260, 0)), "")))</f>
        <v/>
      </c>
      <c r="K1794" s="4"/>
      <c r="L1794" s="72" t="str">
        <f t="shared" si="412"/>
        <v/>
      </c>
      <c r="M1794" s="73" t="str">
        <f t="shared" si="413"/>
        <v/>
      </c>
      <c r="N1794" s="4"/>
      <c r="O1794" s="78" t="str">
        <f t="shared" si="414"/>
        <v/>
      </c>
      <c r="P1794" s="79" t="str">
        <f t="shared" si="415"/>
        <v/>
      </c>
      <c r="Q1794" s="4"/>
      <c r="R1794" s="90" t="str">
        <f t="shared" si="416"/>
        <v/>
      </c>
      <c r="S1794" s="4"/>
      <c r="Y1794" s="18" t="str">
        <f t="shared" si="417"/>
        <v/>
      </c>
      <c r="AA1794" s="18" t="str">
        <f t="shared" si="408"/>
        <v/>
      </c>
      <c r="AB1794" s="18" t="str">
        <f t="shared" si="409"/>
        <v/>
      </c>
      <c r="AC1794" s="18" t="str">
        <f t="shared" si="418"/>
        <v/>
      </c>
      <c r="AD1794" s="18" t="str">
        <f t="shared" si="418"/>
        <v/>
      </c>
      <c r="AE1794" s="18" t="str">
        <f t="shared" si="419"/>
        <v/>
      </c>
      <c r="AG1794" s="95" t="str">
        <f>IF($C1794="", "", IF(IFERROR(INDEX(Ingredients!C$11:C$310, MATCH($C1794, Ingredients!$B$11:$B$310, 0)), "")="", "", IFERROR(INDEX(Ingredients!C$11:C$310, MATCH($C1794, Ingredients!$B$11:$B$310, 0)), "")))</f>
        <v/>
      </c>
      <c r="AH1794" s="105" t="str">
        <f>IF($C1794="", "", IF(IFERROR(INDEX(Ingredients!D$11:D$310, MATCH($C1794, Ingredients!$B$11:$B$310, 0)), "")="", "", IFERROR(INDEX(Ingredients!D$11:D$310, MATCH($C1794, Ingredients!$B$11:$B$310, 0)), "")))</f>
        <v/>
      </c>
      <c r="AI1794" s="106" t="str">
        <f>IF($C1794="", "", IF(IFERROR(INDEX(Ingredients!E$11:E$310, MATCH($C1794, Ingredients!$B$11:$B$310, 0)), "")="", "", IFERROR(INDEX(Ingredients!E$11:E$310, MATCH($C1794, Ingredients!$B$11:$B$310, 0)), "")))</f>
        <v/>
      </c>
      <c r="AJ1794" s="108" t="str">
        <f>IF($C1794="", "", IF(IFERROR(INDEX(Ingredients!F$11:F$310, MATCH($C1794, Ingredients!$B$11:$B$310, 0)), "")="", "", IFERROR(INDEX(Ingredients!F$11:F$310, MATCH($C1794, Ingredients!$B$11:$B$310, 0)), "")))</f>
        <v/>
      </c>
      <c r="AK1794" s="106" t="str">
        <f>IF($C1794="", "", IF(IFERROR(INDEX(Ingredients!G$11:G$310, MATCH($C1794, Ingredients!$B$11:$B$310, 0)), "")="", "", IFERROR(INDEX(Ingredients!G$11:G$310, MATCH($C1794, Ingredients!$B$11:$B$310, 0)), "")))</f>
        <v/>
      </c>
      <c r="AL1794" s="79" t="str">
        <f>IF($C1794="", "", IF(IFERROR(INDEX(Ingredients!H$11:H$310, MATCH($C1794, Ingredients!$B$11:$B$310, 0)), "")="", "", IFERROR(INDEX(Ingredients!H$11:H$310, MATCH($C1794, Ingredients!$B$11:$B$310, 0)), "")))</f>
        <v/>
      </c>
      <c r="AN1794" s="83" t="str">
        <f t="shared" si="410"/>
        <v/>
      </c>
      <c r="AP1794" s="114" t="str">
        <f t="shared" si="420"/>
        <v/>
      </c>
      <c r="AR1794" s="117" t="str">
        <f>IF($C1794="", "", IF(IFERROR(INDEX(Ingredients!$AI$11:$AI$310, MATCH($C1794, Ingredients!$B$11:$B$310, 0)), "")="", "", IFERROR(INDEX(Ingredients!$AI$11:$AI$310, MATCH($C1794, Ingredients!$B$11:$B$310, 0)), "")))</f>
        <v/>
      </c>
      <c r="AT1794" s="120" t="str">
        <f t="shared" si="421"/>
        <v/>
      </c>
      <c r="AV1794" s="90" t="str">
        <f t="shared" si="411"/>
        <v/>
      </c>
      <c r="AX1794" s="90" t="str">
        <f>IF($AV1794="", "", COUNTIF($AV$11:$AV$5010, "&lt;"&amp;$AV1794)+1+COUNTIF($AV$11:$AV1794, $AV1794)-1)</f>
        <v/>
      </c>
      <c r="AZ1794" s="111" t="str">
        <f>IF($B1794="", "", SUMIF('Shopping List'!$AV$11:$AV$25, $B1794, 'Shopping List'!$BN$11:$BN$25))</f>
        <v/>
      </c>
      <c r="BB1794" s="117" t="str">
        <f t="shared" si="422"/>
        <v/>
      </c>
    </row>
    <row r="1795" spans="1:54" x14ac:dyDescent="0.25">
      <c r="A1795" s="4"/>
      <c r="B1795" s="37"/>
      <c r="C1795" s="124"/>
      <c r="D1795" s="39"/>
      <c r="E1795" s="125"/>
      <c r="F1795" s="48"/>
      <c r="G1795" s="4"/>
      <c r="H1795" s="4"/>
      <c r="I1795" s="95" t="str">
        <f>IF($C1795="", "", IF(IFERROR(INDEX(Ingredients!$C$11:$C$310, MATCH($C1795, Ingredients!$B$11:$B$310, 0)), "")="", "", IFERROR(INDEX(Ingredients!$C$11:$C$310, MATCH($C1795, Ingredients!$B$11:$B$310, 0)), "")))</f>
        <v/>
      </c>
      <c r="J1795" s="73" t="str">
        <f>IF($B1795="", "", IF(IFERROR(INDEX(Meals!$C$11:$C$260, MATCH($B1795, Meals!$B$11:$B$260, 0)), "")="", "", IFERROR(INDEX(Meals!$C$11:$C$260, MATCH($B1795, Meals!$B$11:$B$260, 0)), "")))</f>
        <v/>
      </c>
      <c r="K1795" s="4"/>
      <c r="L1795" s="72" t="str">
        <f t="shared" si="412"/>
        <v/>
      </c>
      <c r="M1795" s="73" t="str">
        <f t="shared" si="413"/>
        <v/>
      </c>
      <c r="N1795" s="4"/>
      <c r="O1795" s="78" t="str">
        <f t="shared" si="414"/>
        <v/>
      </c>
      <c r="P1795" s="79" t="str">
        <f t="shared" si="415"/>
        <v/>
      </c>
      <c r="Q1795" s="4"/>
      <c r="R1795" s="90" t="str">
        <f t="shared" si="416"/>
        <v/>
      </c>
      <c r="S1795" s="4"/>
      <c r="Y1795" s="18" t="str">
        <f t="shared" si="417"/>
        <v/>
      </c>
      <c r="AA1795" s="18" t="str">
        <f t="shared" si="408"/>
        <v/>
      </c>
      <c r="AB1795" s="18" t="str">
        <f t="shared" si="409"/>
        <v/>
      </c>
      <c r="AC1795" s="18" t="str">
        <f t="shared" si="418"/>
        <v/>
      </c>
      <c r="AD1795" s="18" t="str">
        <f t="shared" si="418"/>
        <v/>
      </c>
      <c r="AE1795" s="18" t="str">
        <f t="shared" si="419"/>
        <v/>
      </c>
      <c r="AG1795" s="95" t="str">
        <f>IF($C1795="", "", IF(IFERROR(INDEX(Ingredients!C$11:C$310, MATCH($C1795, Ingredients!$B$11:$B$310, 0)), "")="", "", IFERROR(INDEX(Ingredients!C$11:C$310, MATCH($C1795, Ingredients!$B$11:$B$310, 0)), "")))</f>
        <v/>
      </c>
      <c r="AH1795" s="105" t="str">
        <f>IF($C1795="", "", IF(IFERROR(INDEX(Ingredients!D$11:D$310, MATCH($C1795, Ingredients!$B$11:$B$310, 0)), "")="", "", IFERROR(INDEX(Ingredients!D$11:D$310, MATCH($C1795, Ingredients!$B$11:$B$310, 0)), "")))</f>
        <v/>
      </c>
      <c r="AI1795" s="106" t="str">
        <f>IF($C1795="", "", IF(IFERROR(INDEX(Ingredients!E$11:E$310, MATCH($C1795, Ingredients!$B$11:$B$310, 0)), "")="", "", IFERROR(INDEX(Ingredients!E$11:E$310, MATCH($C1795, Ingredients!$B$11:$B$310, 0)), "")))</f>
        <v/>
      </c>
      <c r="AJ1795" s="108" t="str">
        <f>IF($C1795="", "", IF(IFERROR(INDEX(Ingredients!F$11:F$310, MATCH($C1795, Ingredients!$B$11:$B$310, 0)), "")="", "", IFERROR(INDEX(Ingredients!F$11:F$310, MATCH($C1795, Ingredients!$B$11:$B$310, 0)), "")))</f>
        <v/>
      </c>
      <c r="AK1795" s="106" t="str">
        <f>IF($C1795="", "", IF(IFERROR(INDEX(Ingredients!G$11:G$310, MATCH($C1795, Ingredients!$B$11:$B$310, 0)), "")="", "", IFERROR(INDEX(Ingredients!G$11:G$310, MATCH($C1795, Ingredients!$B$11:$B$310, 0)), "")))</f>
        <v/>
      </c>
      <c r="AL1795" s="79" t="str">
        <f>IF($C1795="", "", IF(IFERROR(INDEX(Ingredients!H$11:H$310, MATCH($C1795, Ingredients!$B$11:$B$310, 0)), "")="", "", IFERROR(INDEX(Ingredients!H$11:H$310, MATCH($C1795, Ingredients!$B$11:$B$310, 0)), "")))</f>
        <v/>
      </c>
      <c r="AN1795" s="83" t="str">
        <f t="shared" si="410"/>
        <v/>
      </c>
      <c r="AP1795" s="114" t="str">
        <f t="shared" si="420"/>
        <v/>
      </c>
      <c r="AR1795" s="117" t="str">
        <f>IF($C1795="", "", IF(IFERROR(INDEX(Ingredients!$AI$11:$AI$310, MATCH($C1795, Ingredients!$B$11:$B$310, 0)), "")="", "", IFERROR(INDEX(Ingredients!$AI$11:$AI$310, MATCH($C1795, Ingredients!$B$11:$B$310, 0)), "")))</f>
        <v/>
      </c>
      <c r="AT1795" s="120" t="str">
        <f t="shared" si="421"/>
        <v/>
      </c>
      <c r="AV1795" s="90" t="str">
        <f t="shared" si="411"/>
        <v/>
      </c>
      <c r="AX1795" s="90" t="str">
        <f>IF($AV1795="", "", COUNTIF($AV$11:$AV$5010, "&lt;"&amp;$AV1795)+1+COUNTIF($AV$11:$AV1795, $AV1795)-1)</f>
        <v/>
      </c>
      <c r="AZ1795" s="111" t="str">
        <f>IF($B1795="", "", SUMIF('Shopping List'!$AV$11:$AV$25, $B1795, 'Shopping List'!$BN$11:$BN$25))</f>
        <v/>
      </c>
      <c r="BB1795" s="117" t="str">
        <f t="shared" si="422"/>
        <v/>
      </c>
    </row>
    <row r="1796" spans="1:54" x14ac:dyDescent="0.25">
      <c r="A1796" s="4"/>
      <c r="B1796" s="37"/>
      <c r="C1796" s="124"/>
      <c r="D1796" s="39"/>
      <c r="E1796" s="125"/>
      <c r="F1796" s="48"/>
      <c r="G1796" s="4"/>
      <c r="H1796" s="4"/>
      <c r="I1796" s="95" t="str">
        <f>IF($C1796="", "", IF(IFERROR(INDEX(Ingredients!$C$11:$C$310, MATCH($C1796, Ingredients!$B$11:$B$310, 0)), "")="", "", IFERROR(INDEX(Ingredients!$C$11:$C$310, MATCH($C1796, Ingredients!$B$11:$B$310, 0)), "")))</f>
        <v/>
      </c>
      <c r="J1796" s="73" t="str">
        <f>IF($B1796="", "", IF(IFERROR(INDEX(Meals!$C$11:$C$260, MATCH($B1796, Meals!$B$11:$B$260, 0)), "")="", "", IFERROR(INDEX(Meals!$C$11:$C$260, MATCH($B1796, Meals!$B$11:$B$260, 0)), "")))</f>
        <v/>
      </c>
      <c r="K1796" s="4"/>
      <c r="L1796" s="72" t="str">
        <f t="shared" si="412"/>
        <v/>
      </c>
      <c r="M1796" s="73" t="str">
        <f t="shared" si="413"/>
        <v/>
      </c>
      <c r="N1796" s="4"/>
      <c r="O1796" s="78" t="str">
        <f t="shared" si="414"/>
        <v/>
      </c>
      <c r="P1796" s="79" t="str">
        <f t="shared" si="415"/>
        <v/>
      </c>
      <c r="Q1796" s="4"/>
      <c r="R1796" s="90" t="str">
        <f t="shared" si="416"/>
        <v/>
      </c>
      <c r="S1796" s="4"/>
      <c r="Y1796" s="18" t="str">
        <f t="shared" si="417"/>
        <v/>
      </c>
      <c r="AA1796" s="18" t="str">
        <f t="shared" si="408"/>
        <v/>
      </c>
      <c r="AB1796" s="18" t="str">
        <f t="shared" si="409"/>
        <v/>
      </c>
      <c r="AC1796" s="18" t="str">
        <f t="shared" si="418"/>
        <v/>
      </c>
      <c r="AD1796" s="18" t="str">
        <f t="shared" si="418"/>
        <v/>
      </c>
      <c r="AE1796" s="18" t="str">
        <f t="shared" si="419"/>
        <v/>
      </c>
      <c r="AG1796" s="95" t="str">
        <f>IF($C1796="", "", IF(IFERROR(INDEX(Ingredients!C$11:C$310, MATCH($C1796, Ingredients!$B$11:$B$310, 0)), "")="", "", IFERROR(INDEX(Ingredients!C$11:C$310, MATCH($C1796, Ingredients!$B$11:$B$310, 0)), "")))</f>
        <v/>
      </c>
      <c r="AH1796" s="105" t="str">
        <f>IF($C1796="", "", IF(IFERROR(INDEX(Ingredients!D$11:D$310, MATCH($C1796, Ingredients!$B$11:$B$310, 0)), "")="", "", IFERROR(INDEX(Ingredients!D$11:D$310, MATCH($C1796, Ingredients!$B$11:$B$310, 0)), "")))</f>
        <v/>
      </c>
      <c r="AI1796" s="106" t="str">
        <f>IF($C1796="", "", IF(IFERROR(INDEX(Ingredients!E$11:E$310, MATCH($C1796, Ingredients!$B$11:$B$310, 0)), "")="", "", IFERROR(INDEX(Ingredients!E$11:E$310, MATCH($C1796, Ingredients!$B$11:$B$310, 0)), "")))</f>
        <v/>
      </c>
      <c r="AJ1796" s="108" t="str">
        <f>IF($C1796="", "", IF(IFERROR(INDEX(Ingredients!F$11:F$310, MATCH($C1796, Ingredients!$B$11:$B$310, 0)), "")="", "", IFERROR(INDEX(Ingredients!F$11:F$310, MATCH($C1796, Ingredients!$B$11:$B$310, 0)), "")))</f>
        <v/>
      </c>
      <c r="AK1796" s="106" t="str">
        <f>IF($C1796="", "", IF(IFERROR(INDEX(Ingredients!G$11:G$310, MATCH($C1796, Ingredients!$B$11:$B$310, 0)), "")="", "", IFERROR(INDEX(Ingredients!G$11:G$310, MATCH($C1796, Ingredients!$B$11:$B$310, 0)), "")))</f>
        <v/>
      </c>
      <c r="AL1796" s="79" t="str">
        <f>IF($C1796="", "", IF(IFERROR(INDEX(Ingredients!H$11:H$310, MATCH($C1796, Ingredients!$B$11:$B$310, 0)), "")="", "", IFERROR(INDEX(Ingredients!H$11:H$310, MATCH($C1796, Ingredients!$B$11:$B$310, 0)), "")))</f>
        <v/>
      </c>
      <c r="AN1796" s="83" t="str">
        <f t="shared" si="410"/>
        <v/>
      </c>
      <c r="AP1796" s="114" t="str">
        <f t="shared" si="420"/>
        <v/>
      </c>
      <c r="AR1796" s="117" t="str">
        <f>IF($C1796="", "", IF(IFERROR(INDEX(Ingredients!$AI$11:$AI$310, MATCH($C1796, Ingredients!$B$11:$B$310, 0)), "")="", "", IFERROR(INDEX(Ingredients!$AI$11:$AI$310, MATCH($C1796, Ingredients!$B$11:$B$310, 0)), "")))</f>
        <v/>
      </c>
      <c r="AT1796" s="120" t="str">
        <f t="shared" si="421"/>
        <v/>
      </c>
      <c r="AV1796" s="90" t="str">
        <f t="shared" si="411"/>
        <v/>
      </c>
      <c r="AX1796" s="90" t="str">
        <f>IF($AV1796="", "", COUNTIF($AV$11:$AV$5010, "&lt;"&amp;$AV1796)+1+COUNTIF($AV$11:$AV1796, $AV1796)-1)</f>
        <v/>
      </c>
      <c r="AZ1796" s="111" t="str">
        <f>IF($B1796="", "", SUMIF('Shopping List'!$AV$11:$AV$25, $B1796, 'Shopping List'!$BN$11:$BN$25))</f>
        <v/>
      </c>
      <c r="BB1796" s="117" t="str">
        <f t="shared" si="422"/>
        <v/>
      </c>
    </row>
    <row r="1797" spans="1:54" x14ac:dyDescent="0.25">
      <c r="A1797" s="4"/>
      <c r="B1797" s="37"/>
      <c r="C1797" s="124"/>
      <c r="D1797" s="39"/>
      <c r="E1797" s="125"/>
      <c r="F1797" s="48"/>
      <c r="G1797" s="4"/>
      <c r="H1797" s="4"/>
      <c r="I1797" s="95" t="str">
        <f>IF($C1797="", "", IF(IFERROR(INDEX(Ingredients!$C$11:$C$310, MATCH($C1797, Ingredients!$B$11:$B$310, 0)), "")="", "", IFERROR(INDEX(Ingredients!$C$11:$C$310, MATCH($C1797, Ingredients!$B$11:$B$310, 0)), "")))</f>
        <v/>
      </c>
      <c r="J1797" s="73" t="str">
        <f>IF($B1797="", "", IF(IFERROR(INDEX(Meals!$C$11:$C$260, MATCH($B1797, Meals!$B$11:$B$260, 0)), "")="", "", IFERROR(INDEX(Meals!$C$11:$C$260, MATCH($B1797, Meals!$B$11:$B$260, 0)), "")))</f>
        <v/>
      </c>
      <c r="K1797" s="4"/>
      <c r="L1797" s="72" t="str">
        <f t="shared" si="412"/>
        <v/>
      </c>
      <c r="M1797" s="73" t="str">
        <f t="shared" si="413"/>
        <v/>
      </c>
      <c r="N1797" s="4"/>
      <c r="O1797" s="78" t="str">
        <f t="shared" si="414"/>
        <v/>
      </c>
      <c r="P1797" s="79" t="str">
        <f t="shared" si="415"/>
        <v/>
      </c>
      <c r="Q1797" s="4"/>
      <c r="R1797" s="90" t="str">
        <f t="shared" si="416"/>
        <v/>
      </c>
      <c r="S1797" s="4"/>
      <c r="Y1797" s="18" t="str">
        <f t="shared" si="417"/>
        <v/>
      </c>
      <c r="AA1797" s="18" t="str">
        <f t="shared" si="408"/>
        <v/>
      </c>
      <c r="AB1797" s="18" t="str">
        <f t="shared" si="409"/>
        <v/>
      </c>
      <c r="AC1797" s="18" t="str">
        <f t="shared" si="418"/>
        <v/>
      </c>
      <c r="AD1797" s="18" t="str">
        <f t="shared" si="418"/>
        <v/>
      </c>
      <c r="AE1797" s="18" t="str">
        <f t="shared" si="419"/>
        <v/>
      </c>
      <c r="AG1797" s="95" t="str">
        <f>IF($C1797="", "", IF(IFERROR(INDEX(Ingredients!C$11:C$310, MATCH($C1797, Ingredients!$B$11:$B$310, 0)), "")="", "", IFERROR(INDEX(Ingredients!C$11:C$310, MATCH($C1797, Ingredients!$B$11:$B$310, 0)), "")))</f>
        <v/>
      </c>
      <c r="AH1797" s="105" t="str">
        <f>IF($C1797="", "", IF(IFERROR(INDEX(Ingredients!D$11:D$310, MATCH($C1797, Ingredients!$B$11:$B$310, 0)), "")="", "", IFERROR(INDEX(Ingredients!D$11:D$310, MATCH($C1797, Ingredients!$B$11:$B$310, 0)), "")))</f>
        <v/>
      </c>
      <c r="AI1797" s="106" t="str">
        <f>IF($C1797="", "", IF(IFERROR(INDEX(Ingredients!E$11:E$310, MATCH($C1797, Ingredients!$B$11:$B$310, 0)), "")="", "", IFERROR(INDEX(Ingredients!E$11:E$310, MATCH($C1797, Ingredients!$B$11:$B$310, 0)), "")))</f>
        <v/>
      </c>
      <c r="AJ1797" s="108" t="str">
        <f>IF($C1797="", "", IF(IFERROR(INDEX(Ingredients!F$11:F$310, MATCH($C1797, Ingredients!$B$11:$B$310, 0)), "")="", "", IFERROR(INDEX(Ingredients!F$11:F$310, MATCH($C1797, Ingredients!$B$11:$B$310, 0)), "")))</f>
        <v/>
      </c>
      <c r="AK1797" s="106" t="str">
        <f>IF($C1797="", "", IF(IFERROR(INDEX(Ingredients!G$11:G$310, MATCH($C1797, Ingredients!$B$11:$B$310, 0)), "")="", "", IFERROR(INDEX(Ingredients!G$11:G$310, MATCH($C1797, Ingredients!$B$11:$B$310, 0)), "")))</f>
        <v/>
      </c>
      <c r="AL1797" s="79" t="str">
        <f>IF($C1797="", "", IF(IFERROR(INDEX(Ingredients!H$11:H$310, MATCH($C1797, Ingredients!$B$11:$B$310, 0)), "")="", "", IFERROR(INDEX(Ingredients!H$11:H$310, MATCH($C1797, Ingredients!$B$11:$B$310, 0)), "")))</f>
        <v/>
      </c>
      <c r="AN1797" s="83" t="str">
        <f t="shared" si="410"/>
        <v/>
      </c>
      <c r="AP1797" s="114" t="str">
        <f t="shared" si="420"/>
        <v/>
      </c>
      <c r="AR1797" s="117" t="str">
        <f>IF($C1797="", "", IF(IFERROR(INDEX(Ingredients!$AI$11:$AI$310, MATCH($C1797, Ingredients!$B$11:$B$310, 0)), "")="", "", IFERROR(INDEX(Ingredients!$AI$11:$AI$310, MATCH($C1797, Ingredients!$B$11:$B$310, 0)), "")))</f>
        <v/>
      </c>
      <c r="AT1797" s="120" t="str">
        <f t="shared" si="421"/>
        <v/>
      </c>
      <c r="AV1797" s="90" t="str">
        <f t="shared" si="411"/>
        <v/>
      </c>
      <c r="AX1797" s="90" t="str">
        <f>IF($AV1797="", "", COUNTIF($AV$11:$AV$5010, "&lt;"&amp;$AV1797)+1+COUNTIF($AV$11:$AV1797, $AV1797)-1)</f>
        <v/>
      </c>
      <c r="AZ1797" s="111" t="str">
        <f>IF($B1797="", "", SUMIF('Shopping List'!$AV$11:$AV$25, $B1797, 'Shopping List'!$BN$11:$BN$25))</f>
        <v/>
      </c>
      <c r="BB1797" s="117" t="str">
        <f t="shared" si="422"/>
        <v/>
      </c>
    </row>
    <row r="1798" spans="1:54" x14ac:dyDescent="0.25">
      <c r="A1798" s="4"/>
      <c r="B1798" s="37"/>
      <c r="C1798" s="124"/>
      <c r="D1798" s="39"/>
      <c r="E1798" s="125"/>
      <c r="F1798" s="48"/>
      <c r="G1798" s="4"/>
      <c r="H1798" s="4"/>
      <c r="I1798" s="95" t="str">
        <f>IF($C1798="", "", IF(IFERROR(INDEX(Ingredients!$C$11:$C$310, MATCH($C1798, Ingredients!$B$11:$B$310, 0)), "")="", "", IFERROR(INDEX(Ingredients!$C$11:$C$310, MATCH($C1798, Ingredients!$B$11:$B$310, 0)), "")))</f>
        <v/>
      </c>
      <c r="J1798" s="73" t="str">
        <f>IF($B1798="", "", IF(IFERROR(INDEX(Meals!$C$11:$C$260, MATCH($B1798, Meals!$B$11:$B$260, 0)), "")="", "", IFERROR(INDEX(Meals!$C$11:$C$260, MATCH($B1798, Meals!$B$11:$B$260, 0)), "")))</f>
        <v/>
      </c>
      <c r="K1798" s="4"/>
      <c r="L1798" s="72" t="str">
        <f t="shared" si="412"/>
        <v/>
      </c>
      <c r="M1798" s="73" t="str">
        <f t="shared" si="413"/>
        <v/>
      </c>
      <c r="N1798" s="4"/>
      <c r="O1798" s="78" t="str">
        <f t="shared" si="414"/>
        <v/>
      </c>
      <c r="P1798" s="79" t="str">
        <f t="shared" si="415"/>
        <v/>
      </c>
      <c r="Q1798" s="4"/>
      <c r="R1798" s="90" t="str">
        <f t="shared" si="416"/>
        <v/>
      </c>
      <c r="S1798" s="4"/>
      <c r="Y1798" s="18" t="str">
        <f t="shared" si="417"/>
        <v/>
      </c>
      <c r="AA1798" s="18" t="str">
        <f t="shared" si="408"/>
        <v/>
      </c>
      <c r="AB1798" s="18" t="str">
        <f t="shared" si="409"/>
        <v/>
      </c>
      <c r="AC1798" s="18" t="str">
        <f t="shared" si="418"/>
        <v/>
      </c>
      <c r="AD1798" s="18" t="str">
        <f t="shared" si="418"/>
        <v/>
      </c>
      <c r="AE1798" s="18" t="str">
        <f t="shared" si="419"/>
        <v/>
      </c>
      <c r="AG1798" s="95" t="str">
        <f>IF($C1798="", "", IF(IFERROR(INDEX(Ingredients!C$11:C$310, MATCH($C1798, Ingredients!$B$11:$B$310, 0)), "")="", "", IFERROR(INDEX(Ingredients!C$11:C$310, MATCH($C1798, Ingredients!$B$11:$B$310, 0)), "")))</f>
        <v/>
      </c>
      <c r="AH1798" s="105" t="str">
        <f>IF($C1798="", "", IF(IFERROR(INDEX(Ingredients!D$11:D$310, MATCH($C1798, Ingredients!$B$11:$B$310, 0)), "")="", "", IFERROR(INDEX(Ingredients!D$11:D$310, MATCH($C1798, Ingredients!$B$11:$B$310, 0)), "")))</f>
        <v/>
      </c>
      <c r="AI1798" s="106" t="str">
        <f>IF($C1798="", "", IF(IFERROR(INDEX(Ingredients!E$11:E$310, MATCH($C1798, Ingredients!$B$11:$B$310, 0)), "")="", "", IFERROR(INDEX(Ingredients!E$11:E$310, MATCH($C1798, Ingredients!$B$11:$B$310, 0)), "")))</f>
        <v/>
      </c>
      <c r="AJ1798" s="108" t="str">
        <f>IF($C1798="", "", IF(IFERROR(INDEX(Ingredients!F$11:F$310, MATCH($C1798, Ingredients!$B$11:$B$310, 0)), "")="", "", IFERROR(INDEX(Ingredients!F$11:F$310, MATCH($C1798, Ingredients!$B$11:$B$310, 0)), "")))</f>
        <v/>
      </c>
      <c r="AK1798" s="106" t="str">
        <f>IF($C1798="", "", IF(IFERROR(INDEX(Ingredients!G$11:G$310, MATCH($C1798, Ingredients!$B$11:$B$310, 0)), "")="", "", IFERROR(INDEX(Ingredients!G$11:G$310, MATCH($C1798, Ingredients!$B$11:$B$310, 0)), "")))</f>
        <v/>
      </c>
      <c r="AL1798" s="79" t="str">
        <f>IF($C1798="", "", IF(IFERROR(INDEX(Ingredients!H$11:H$310, MATCH($C1798, Ingredients!$B$11:$B$310, 0)), "")="", "", IFERROR(INDEX(Ingredients!H$11:H$310, MATCH($C1798, Ingredients!$B$11:$B$310, 0)), "")))</f>
        <v/>
      </c>
      <c r="AN1798" s="83" t="str">
        <f t="shared" si="410"/>
        <v/>
      </c>
      <c r="AP1798" s="114" t="str">
        <f t="shared" si="420"/>
        <v/>
      </c>
      <c r="AR1798" s="117" t="str">
        <f>IF($C1798="", "", IF(IFERROR(INDEX(Ingredients!$AI$11:$AI$310, MATCH($C1798, Ingredients!$B$11:$B$310, 0)), "")="", "", IFERROR(INDEX(Ingredients!$AI$11:$AI$310, MATCH($C1798, Ingredients!$B$11:$B$310, 0)), "")))</f>
        <v/>
      </c>
      <c r="AT1798" s="120" t="str">
        <f t="shared" si="421"/>
        <v/>
      </c>
      <c r="AV1798" s="90" t="str">
        <f t="shared" si="411"/>
        <v/>
      </c>
      <c r="AX1798" s="90" t="str">
        <f>IF($AV1798="", "", COUNTIF($AV$11:$AV$5010, "&lt;"&amp;$AV1798)+1+COUNTIF($AV$11:$AV1798, $AV1798)-1)</f>
        <v/>
      </c>
      <c r="AZ1798" s="111" t="str">
        <f>IF($B1798="", "", SUMIF('Shopping List'!$AV$11:$AV$25, $B1798, 'Shopping List'!$BN$11:$BN$25))</f>
        <v/>
      </c>
      <c r="BB1798" s="117" t="str">
        <f t="shared" si="422"/>
        <v/>
      </c>
    </row>
    <row r="1799" spans="1:54" x14ac:dyDescent="0.25">
      <c r="A1799" s="4"/>
      <c r="B1799" s="37"/>
      <c r="C1799" s="124"/>
      <c r="D1799" s="39"/>
      <c r="E1799" s="125"/>
      <c r="F1799" s="48"/>
      <c r="G1799" s="4"/>
      <c r="H1799" s="4"/>
      <c r="I1799" s="95" t="str">
        <f>IF($C1799="", "", IF(IFERROR(INDEX(Ingredients!$C$11:$C$310, MATCH($C1799, Ingredients!$B$11:$B$310, 0)), "")="", "", IFERROR(INDEX(Ingredients!$C$11:$C$310, MATCH($C1799, Ingredients!$B$11:$B$310, 0)), "")))</f>
        <v/>
      </c>
      <c r="J1799" s="73" t="str">
        <f>IF($B1799="", "", IF(IFERROR(INDEX(Meals!$C$11:$C$260, MATCH($B1799, Meals!$B$11:$B$260, 0)), "")="", "", IFERROR(INDEX(Meals!$C$11:$C$260, MATCH($B1799, Meals!$B$11:$B$260, 0)), "")))</f>
        <v/>
      </c>
      <c r="K1799" s="4"/>
      <c r="L1799" s="72" t="str">
        <f t="shared" si="412"/>
        <v/>
      </c>
      <c r="M1799" s="73" t="str">
        <f t="shared" si="413"/>
        <v/>
      </c>
      <c r="N1799" s="4"/>
      <c r="O1799" s="78" t="str">
        <f t="shared" si="414"/>
        <v/>
      </c>
      <c r="P1799" s="79" t="str">
        <f t="shared" si="415"/>
        <v/>
      </c>
      <c r="Q1799" s="4"/>
      <c r="R1799" s="90" t="str">
        <f t="shared" si="416"/>
        <v/>
      </c>
      <c r="S1799" s="4"/>
      <c r="Y1799" s="18" t="str">
        <f t="shared" si="417"/>
        <v/>
      </c>
      <c r="AA1799" s="18" t="str">
        <f t="shared" si="408"/>
        <v/>
      </c>
      <c r="AB1799" s="18" t="str">
        <f t="shared" si="409"/>
        <v/>
      </c>
      <c r="AC1799" s="18" t="str">
        <f t="shared" si="418"/>
        <v/>
      </c>
      <c r="AD1799" s="18" t="str">
        <f t="shared" si="418"/>
        <v/>
      </c>
      <c r="AE1799" s="18" t="str">
        <f t="shared" si="419"/>
        <v/>
      </c>
      <c r="AG1799" s="95" t="str">
        <f>IF($C1799="", "", IF(IFERROR(INDEX(Ingredients!C$11:C$310, MATCH($C1799, Ingredients!$B$11:$B$310, 0)), "")="", "", IFERROR(INDEX(Ingredients!C$11:C$310, MATCH($C1799, Ingredients!$B$11:$B$310, 0)), "")))</f>
        <v/>
      </c>
      <c r="AH1799" s="105" t="str">
        <f>IF($C1799="", "", IF(IFERROR(INDEX(Ingredients!D$11:D$310, MATCH($C1799, Ingredients!$B$11:$B$310, 0)), "")="", "", IFERROR(INDEX(Ingredients!D$11:D$310, MATCH($C1799, Ingredients!$B$11:$B$310, 0)), "")))</f>
        <v/>
      </c>
      <c r="AI1799" s="106" t="str">
        <f>IF($C1799="", "", IF(IFERROR(INDEX(Ingredients!E$11:E$310, MATCH($C1799, Ingredients!$B$11:$B$310, 0)), "")="", "", IFERROR(INDEX(Ingredients!E$11:E$310, MATCH($C1799, Ingredients!$B$11:$B$310, 0)), "")))</f>
        <v/>
      </c>
      <c r="AJ1799" s="108" t="str">
        <f>IF($C1799="", "", IF(IFERROR(INDEX(Ingredients!F$11:F$310, MATCH($C1799, Ingredients!$B$11:$B$310, 0)), "")="", "", IFERROR(INDEX(Ingredients!F$11:F$310, MATCH($C1799, Ingredients!$B$11:$B$310, 0)), "")))</f>
        <v/>
      </c>
      <c r="AK1799" s="106" t="str">
        <f>IF($C1799="", "", IF(IFERROR(INDEX(Ingredients!G$11:G$310, MATCH($C1799, Ingredients!$B$11:$B$310, 0)), "")="", "", IFERROR(INDEX(Ingredients!G$11:G$310, MATCH($C1799, Ingredients!$B$11:$B$310, 0)), "")))</f>
        <v/>
      </c>
      <c r="AL1799" s="79" t="str">
        <f>IF($C1799="", "", IF(IFERROR(INDEX(Ingredients!H$11:H$310, MATCH($C1799, Ingredients!$B$11:$B$310, 0)), "")="", "", IFERROR(INDEX(Ingredients!H$11:H$310, MATCH($C1799, Ingredients!$B$11:$B$310, 0)), "")))</f>
        <v/>
      </c>
      <c r="AN1799" s="83" t="str">
        <f t="shared" si="410"/>
        <v/>
      </c>
      <c r="AP1799" s="114" t="str">
        <f t="shared" si="420"/>
        <v/>
      </c>
      <c r="AR1799" s="117" t="str">
        <f>IF($C1799="", "", IF(IFERROR(INDEX(Ingredients!$AI$11:$AI$310, MATCH($C1799, Ingredients!$B$11:$B$310, 0)), "")="", "", IFERROR(INDEX(Ingredients!$AI$11:$AI$310, MATCH($C1799, Ingredients!$B$11:$B$310, 0)), "")))</f>
        <v/>
      </c>
      <c r="AT1799" s="120" t="str">
        <f t="shared" si="421"/>
        <v/>
      </c>
      <c r="AV1799" s="90" t="str">
        <f t="shared" si="411"/>
        <v/>
      </c>
      <c r="AX1799" s="90" t="str">
        <f>IF($AV1799="", "", COUNTIF($AV$11:$AV$5010, "&lt;"&amp;$AV1799)+1+COUNTIF($AV$11:$AV1799, $AV1799)-1)</f>
        <v/>
      </c>
      <c r="AZ1799" s="111" t="str">
        <f>IF($B1799="", "", SUMIF('Shopping List'!$AV$11:$AV$25, $B1799, 'Shopping List'!$BN$11:$BN$25))</f>
        <v/>
      </c>
      <c r="BB1799" s="117" t="str">
        <f t="shared" si="422"/>
        <v/>
      </c>
    </row>
    <row r="1800" spans="1:54" x14ac:dyDescent="0.25">
      <c r="A1800" s="4"/>
      <c r="B1800" s="37"/>
      <c r="C1800" s="124"/>
      <c r="D1800" s="39"/>
      <c r="E1800" s="125"/>
      <c r="F1800" s="48"/>
      <c r="G1800" s="4"/>
      <c r="H1800" s="4"/>
      <c r="I1800" s="95" t="str">
        <f>IF($C1800="", "", IF(IFERROR(INDEX(Ingredients!$C$11:$C$310, MATCH($C1800, Ingredients!$B$11:$B$310, 0)), "")="", "", IFERROR(INDEX(Ingredients!$C$11:$C$310, MATCH($C1800, Ingredients!$B$11:$B$310, 0)), "")))</f>
        <v/>
      </c>
      <c r="J1800" s="73" t="str">
        <f>IF($B1800="", "", IF(IFERROR(INDEX(Meals!$C$11:$C$260, MATCH($B1800, Meals!$B$11:$B$260, 0)), "")="", "", IFERROR(INDEX(Meals!$C$11:$C$260, MATCH($B1800, Meals!$B$11:$B$260, 0)), "")))</f>
        <v/>
      </c>
      <c r="K1800" s="4"/>
      <c r="L1800" s="72" t="str">
        <f t="shared" si="412"/>
        <v/>
      </c>
      <c r="M1800" s="73" t="str">
        <f t="shared" si="413"/>
        <v/>
      </c>
      <c r="N1800" s="4"/>
      <c r="O1800" s="78" t="str">
        <f t="shared" si="414"/>
        <v/>
      </c>
      <c r="P1800" s="79" t="str">
        <f t="shared" si="415"/>
        <v/>
      </c>
      <c r="Q1800" s="4"/>
      <c r="R1800" s="90" t="str">
        <f t="shared" si="416"/>
        <v/>
      </c>
      <c r="S1800" s="4"/>
      <c r="Y1800" s="18" t="str">
        <f t="shared" si="417"/>
        <v/>
      </c>
      <c r="AA1800" s="18" t="str">
        <f t="shared" si="408"/>
        <v/>
      </c>
      <c r="AB1800" s="18" t="str">
        <f t="shared" si="409"/>
        <v/>
      </c>
      <c r="AC1800" s="18" t="str">
        <f t="shared" si="418"/>
        <v/>
      </c>
      <c r="AD1800" s="18" t="str">
        <f t="shared" si="418"/>
        <v/>
      </c>
      <c r="AE1800" s="18" t="str">
        <f t="shared" si="419"/>
        <v/>
      </c>
      <c r="AG1800" s="95" t="str">
        <f>IF($C1800="", "", IF(IFERROR(INDEX(Ingredients!C$11:C$310, MATCH($C1800, Ingredients!$B$11:$B$310, 0)), "")="", "", IFERROR(INDEX(Ingredients!C$11:C$310, MATCH($C1800, Ingredients!$B$11:$B$310, 0)), "")))</f>
        <v/>
      </c>
      <c r="AH1800" s="105" t="str">
        <f>IF($C1800="", "", IF(IFERROR(INDEX(Ingredients!D$11:D$310, MATCH($C1800, Ingredients!$B$11:$B$310, 0)), "")="", "", IFERROR(INDEX(Ingredients!D$11:D$310, MATCH($C1800, Ingredients!$B$11:$B$310, 0)), "")))</f>
        <v/>
      </c>
      <c r="AI1800" s="106" t="str">
        <f>IF($C1800="", "", IF(IFERROR(INDEX(Ingredients!E$11:E$310, MATCH($C1800, Ingredients!$B$11:$B$310, 0)), "")="", "", IFERROR(INDEX(Ingredients!E$11:E$310, MATCH($C1800, Ingredients!$B$11:$B$310, 0)), "")))</f>
        <v/>
      </c>
      <c r="AJ1800" s="108" t="str">
        <f>IF($C1800="", "", IF(IFERROR(INDEX(Ingredients!F$11:F$310, MATCH($C1800, Ingredients!$B$11:$B$310, 0)), "")="", "", IFERROR(INDEX(Ingredients!F$11:F$310, MATCH($C1800, Ingredients!$B$11:$B$310, 0)), "")))</f>
        <v/>
      </c>
      <c r="AK1800" s="106" t="str">
        <f>IF($C1800="", "", IF(IFERROR(INDEX(Ingredients!G$11:G$310, MATCH($C1800, Ingredients!$B$11:$B$310, 0)), "")="", "", IFERROR(INDEX(Ingredients!G$11:G$310, MATCH($C1800, Ingredients!$B$11:$B$310, 0)), "")))</f>
        <v/>
      </c>
      <c r="AL1800" s="79" t="str">
        <f>IF($C1800="", "", IF(IFERROR(INDEX(Ingredients!H$11:H$310, MATCH($C1800, Ingredients!$B$11:$B$310, 0)), "")="", "", IFERROR(INDEX(Ingredients!H$11:H$310, MATCH($C1800, Ingredients!$B$11:$B$310, 0)), "")))</f>
        <v/>
      </c>
      <c r="AN1800" s="83" t="str">
        <f t="shared" si="410"/>
        <v/>
      </c>
      <c r="AP1800" s="114" t="str">
        <f t="shared" si="420"/>
        <v/>
      </c>
      <c r="AR1800" s="117" t="str">
        <f>IF($C1800="", "", IF(IFERROR(INDEX(Ingredients!$AI$11:$AI$310, MATCH($C1800, Ingredients!$B$11:$B$310, 0)), "")="", "", IFERROR(INDEX(Ingredients!$AI$11:$AI$310, MATCH($C1800, Ingredients!$B$11:$B$310, 0)), "")))</f>
        <v/>
      </c>
      <c r="AT1800" s="120" t="str">
        <f t="shared" si="421"/>
        <v/>
      </c>
      <c r="AV1800" s="90" t="str">
        <f t="shared" si="411"/>
        <v/>
      </c>
      <c r="AX1800" s="90" t="str">
        <f>IF($AV1800="", "", COUNTIF($AV$11:$AV$5010, "&lt;"&amp;$AV1800)+1+COUNTIF($AV$11:$AV1800, $AV1800)-1)</f>
        <v/>
      </c>
      <c r="AZ1800" s="111" t="str">
        <f>IF($B1800="", "", SUMIF('Shopping List'!$AV$11:$AV$25, $B1800, 'Shopping List'!$BN$11:$BN$25))</f>
        <v/>
      </c>
      <c r="BB1800" s="117" t="str">
        <f t="shared" si="422"/>
        <v/>
      </c>
    </row>
    <row r="1801" spans="1:54" x14ac:dyDescent="0.25">
      <c r="A1801" s="4"/>
      <c r="B1801" s="37"/>
      <c r="C1801" s="124"/>
      <c r="D1801" s="39"/>
      <c r="E1801" s="125"/>
      <c r="F1801" s="48"/>
      <c r="G1801" s="4"/>
      <c r="H1801" s="4"/>
      <c r="I1801" s="95" t="str">
        <f>IF($C1801="", "", IF(IFERROR(INDEX(Ingredients!$C$11:$C$310, MATCH($C1801, Ingredients!$B$11:$B$310, 0)), "")="", "", IFERROR(INDEX(Ingredients!$C$11:$C$310, MATCH($C1801, Ingredients!$B$11:$B$310, 0)), "")))</f>
        <v/>
      </c>
      <c r="J1801" s="73" t="str">
        <f>IF($B1801="", "", IF(IFERROR(INDEX(Meals!$C$11:$C$260, MATCH($B1801, Meals!$B$11:$B$260, 0)), "")="", "", IFERROR(INDEX(Meals!$C$11:$C$260, MATCH($B1801, Meals!$B$11:$B$260, 0)), "")))</f>
        <v/>
      </c>
      <c r="K1801" s="4"/>
      <c r="L1801" s="72" t="str">
        <f t="shared" si="412"/>
        <v/>
      </c>
      <c r="M1801" s="73" t="str">
        <f t="shared" si="413"/>
        <v/>
      </c>
      <c r="N1801" s="4"/>
      <c r="O1801" s="78" t="str">
        <f t="shared" si="414"/>
        <v/>
      </c>
      <c r="P1801" s="79" t="str">
        <f t="shared" si="415"/>
        <v/>
      </c>
      <c r="Q1801" s="4"/>
      <c r="R1801" s="90" t="str">
        <f t="shared" si="416"/>
        <v/>
      </c>
      <c r="S1801" s="4"/>
      <c r="Y1801" s="18" t="str">
        <f t="shared" si="417"/>
        <v/>
      </c>
      <c r="AA1801" s="18" t="str">
        <f t="shared" si="408"/>
        <v/>
      </c>
      <c r="AB1801" s="18" t="str">
        <f t="shared" si="409"/>
        <v/>
      </c>
      <c r="AC1801" s="18" t="str">
        <f t="shared" si="418"/>
        <v/>
      </c>
      <c r="AD1801" s="18" t="str">
        <f t="shared" si="418"/>
        <v/>
      </c>
      <c r="AE1801" s="18" t="str">
        <f t="shared" si="419"/>
        <v/>
      </c>
      <c r="AG1801" s="95" t="str">
        <f>IF($C1801="", "", IF(IFERROR(INDEX(Ingredients!C$11:C$310, MATCH($C1801, Ingredients!$B$11:$B$310, 0)), "")="", "", IFERROR(INDEX(Ingredients!C$11:C$310, MATCH($C1801, Ingredients!$B$11:$B$310, 0)), "")))</f>
        <v/>
      </c>
      <c r="AH1801" s="105" t="str">
        <f>IF($C1801="", "", IF(IFERROR(INDEX(Ingredients!D$11:D$310, MATCH($C1801, Ingredients!$B$11:$B$310, 0)), "")="", "", IFERROR(INDEX(Ingredients!D$11:D$310, MATCH($C1801, Ingredients!$B$11:$B$310, 0)), "")))</f>
        <v/>
      </c>
      <c r="AI1801" s="106" t="str">
        <f>IF($C1801="", "", IF(IFERROR(INDEX(Ingredients!E$11:E$310, MATCH($C1801, Ingredients!$B$11:$B$310, 0)), "")="", "", IFERROR(INDEX(Ingredients!E$11:E$310, MATCH($C1801, Ingredients!$B$11:$B$310, 0)), "")))</f>
        <v/>
      </c>
      <c r="AJ1801" s="108" t="str">
        <f>IF($C1801="", "", IF(IFERROR(INDEX(Ingredients!F$11:F$310, MATCH($C1801, Ingredients!$B$11:$B$310, 0)), "")="", "", IFERROR(INDEX(Ingredients!F$11:F$310, MATCH($C1801, Ingredients!$B$11:$B$310, 0)), "")))</f>
        <v/>
      </c>
      <c r="AK1801" s="106" t="str">
        <f>IF($C1801="", "", IF(IFERROR(INDEX(Ingredients!G$11:G$310, MATCH($C1801, Ingredients!$B$11:$B$310, 0)), "")="", "", IFERROR(INDEX(Ingredients!G$11:G$310, MATCH($C1801, Ingredients!$B$11:$B$310, 0)), "")))</f>
        <v/>
      </c>
      <c r="AL1801" s="79" t="str">
        <f>IF($C1801="", "", IF(IFERROR(INDEX(Ingredients!H$11:H$310, MATCH($C1801, Ingredients!$B$11:$B$310, 0)), "")="", "", IFERROR(INDEX(Ingredients!H$11:H$310, MATCH($C1801, Ingredients!$B$11:$B$310, 0)), "")))</f>
        <v/>
      </c>
      <c r="AN1801" s="83" t="str">
        <f t="shared" si="410"/>
        <v/>
      </c>
      <c r="AP1801" s="114" t="str">
        <f t="shared" si="420"/>
        <v/>
      </c>
      <c r="AR1801" s="117" t="str">
        <f>IF($C1801="", "", IF(IFERROR(INDEX(Ingredients!$AI$11:$AI$310, MATCH($C1801, Ingredients!$B$11:$B$310, 0)), "")="", "", IFERROR(INDEX(Ingredients!$AI$11:$AI$310, MATCH($C1801, Ingredients!$B$11:$B$310, 0)), "")))</f>
        <v/>
      </c>
      <c r="AT1801" s="120" t="str">
        <f t="shared" si="421"/>
        <v/>
      </c>
      <c r="AV1801" s="90" t="str">
        <f t="shared" si="411"/>
        <v/>
      </c>
      <c r="AX1801" s="90" t="str">
        <f>IF($AV1801="", "", COUNTIF($AV$11:$AV$5010, "&lt;"&amp;$AV1801)+1+COUNTIF($AV$11:$AV1801, $AV1801)-1)</f>
        <v/>
      </c>
      <c r="AZ1801" s="111" t="str">
        <f>IF($B1801="", "", SUMIF('Shopping List'!$AV$11:$AV$25, $B1801, 'Shopping List'!$BN$11:$BN$25))</f>
        <v/>
      </c>
      <c r="BB1801" s="117" t="str">
        <f t="shared" si="422"/>
        <v/>
      </c>
    </row>
    <row r="1802" spans="1:54" x14ac:dyDescent="0.25">
      <c r="A1802" s="4"/>
      <c r="B1802" s="37"/>
      <c r="C1802" s="124"/>
      <c r="D1802" s="39"/>
      <c r="E1802" s="125"/>
      <c r="F1802" s="48"/>
      <c r="G1802" s="4"/>
      <c r="H1802" s="4"/>
      <c r="I1802" s="95" t="str">
        <f>IF($C1802="", "", IF(IFERROR(INDEX(Ingredients!$C$11:$C$310, MATCH($C1802, Ingredients!$B$11:$B$310, 0)), "")="", "", IFERROR(INDEX(Ingredients!$C$11:$C$310, MATCH($C1802, Ingredients!$B$11:$B$310, 0)), "")))</f>
        <v/>
      </c>
      <c r="J1802" s="73" t="str">
        <f>IF($B1802="", "", IF(IFERROR(INDEX(Meals!$C$11:$C$260, MATCH($B1802, Meals!$B$11:$B$260, 0)), "")="", "", IFERROR(INDEX(Meals!$C$11:$C$260, MATCH($B1802, Meals!$B$11:$B$260, 0)), "")))</f>
        <v/>
      </c>
      <c r="K1802" s="4"/>
      <c r="L1802" s="72" t="str">
        <f t="shared" si="412"/>
        <v/>
      </c>
      <c r="M1802" s="73" t="str">
        <f t="shared" si="413"/>
        <v/>
      </c>
      <c r="N1802" s="4"/>
      <c r="O1802" s="78" t="str">
        <f t="shared" si="414"/>
        <v/>
      </c>
      <c r="P1802" s="79" t="str">
        <f t="shared" si="415"/>
        <v/>
      </c>
      <c r="Q1802" s="4"/>
      <c r="R1802" s="90" t="str">
        <f t="shared" si="416"/>
        <v/>
      </c>
      <c r="S1802" s="4"/>
      <c r="Y1802" s="18" t="str">
        <f t="shared" si="417"/>
        <v/>
      </c>
      <c r="AA1802" s="18" t="str">
        <f t="shared" si="408"/>
        <v/>
      </c>
      <c r="AB1802" s="18" t="str">
        <f t="shared" si="409"/>
        <v/>
      </c>
      <c r="AC1802" s="18" t="str">
        <f t="shared" si="418"/>
        <v/>
      </c>
      <c r="AD1802" s="18" t="str">
        <f t="shared" si="418"/>
        <v/>
      </c>
      <c r="AE1802" s="18" t="str">
        <f t="shared" si="419"/>
        <v/>
      </c>
      <c r="AG1802" s="95" t="str">
        <f>IF($C1802="", "", IF(IFERROR(INDEX(Ingredients!C$11:C$310, MATCH($C1802, Ingredients!$B$11:$B$310, 0)), "")="", "", IFERROR(INDEX(Ingredients!C$11:C$310, MATCH($C1802, Ingredients!$B$11:$B$310, 0)), "")))</f>
        <v/>
      </c>
      <c r="AH1802" s="105" t="str">
        <f>IF($C1802="", "", IF(IFERROR(INDEX(Ingredients!D$11:D$310, MATCH($C1802, Ingredients!$B$11:$B$310, 0)), "")="", "", IFERROR(INDEX(Ingredients!D$11:D$310, MATCH($C1802, Ingredients!$B$11:$B$310, 0)), "")))</f>
        <v/>
      </c>
      <c r="AI1802" s="106" t="str">
        <f>IF($C1802="", "", IF(IFERROR(INDEX(Ingredients!E$11:E$310, MATCH($C1802, Ingredients!$B$11:$B$310, 0)), "")="", "", IFERROR(INDEX(Ingredients!E$11:E$310, MATCH($C1802, Ingredients!$B$11:$B$310, 0)), "")))</f>
        <v/>
      </c>
      <c r="AJ1802" s="108" t="str">
        <f>IF($C1802="", "", IF(IFERROR(INDEX(Ingredients!F$11:F$310, MATCH($C1802, Ingredients!$B$11:$B$310, 0)), "")="", "", IFERROR(INDEX(Ingredients!F$11:F$310, MATCH($C1802, Ingredients!$B$11:$B$310, 0)), "")))</f>
        <v/>
      </c>
      <c r="AK1802" s="106" t="str">
        <f>IF($C1802="", "", IF(IFERROR(INDEX(Ingredients!G$11:G$310, MATCH($C1802, Ingredients!$B$11:$B$310, 0)), "")="", "", IFERROR(INDEX(Ingredients!G$11:G$310, MATCH($C1802, Ingredients!$B$11:$B$310, 0)), "")))</f>
        <v/>
      </c>
      <c r="AL1802" s="79" t="str">
        <f>IF($C1802="", "", IF(IFERROR(INDEX(Ingredients!H$11:H$310, MATCH($C1802, Ingredients!$B$11:$B$310, 0)), "")="", "", IFERROR(INDEX(Ingredients!H$11:H$310, MATCH($C1802, Ingredients!$B$11:$B$310, 0)), "")))</f>
        <v/>
      </c>
      <c r="AN1802" s="83" t="str">
        <f t="shared" si="410"/>
        <v/>
      </c>
      <c r="AP1802" s="114" t="str">
        <f t="shared" si="420"/>
        <v/>
      </c>
      <c r="AR1802" s="117" t="str">
        <f>IF($C1802="", "", IF(IFERROR(INDEX(Ingredients!$AI$11:$AI$310, MATCH($C1802, Ingredients!$B$11:$B$310, 0)), "")="", "", IFERROR(INDEX(Ingredients!$AI$11:$AI$310, MATCH($C1802, Ingredients!$B$11:$B$310, 0)), "")))</f>
        <v/>
      </c>
      <c r="AT1802" s="120" t="str">
        <f t="shared" si="421"/>
        <v/>
      </c>
      <c r="AV1802" s="90" t="str">
        <f t="shared" si="411"/>
        <v/>
      </c>
      <c r="AX1802" s="90" t="str">
        <f>IF($AV1802="", "", COUNTIF($AV$11:$AV$5010, "&lt;"&amp;$AV1802)+1+COUNTIF($AV$11:$AV1802, $AV1802)-1)</f>
        <v/>
      </c>
      <c r="AZ1802" s="111" t="str">
        <f>IF($B1802="", "", SUMIF('Shopping List'!$AV$11:$AV$25, $B1802, 'Shopping List'!$BN$11:$BN$25))</f>
        <v/>
      </c>
      <c r="BB1802" s="117" t="str">
        <f t="shared" si="422"/>
        <v/>
      </c>
    </row>
    <row r="1803" spans="1:54" x14ac:dyDescent="0.25">
      <c r="A1803" s="4"/>
      <c r="B1803" s="37"/>
      <c r="C1803" s="124"/>
      <c r="D1803" s="39"/>
      <c r="E1803" s="125"/>
      <c r="F1803" s="48"/>
      <c r="G1803" s="4"/>
      <c r="H1803" s="4"/>
      <c r="I1803" s="95" t="str">
        <f>IF($C1803="", "", IF(IFERROR(INDEX(Ingredients!$C$11:$C$310, MATCH($C1803, Ingredients!$B$11:$B$310, 0)), "")="", "", IFERROR(INDEX(Ingredients!$C$11:$C$310, MATCH($C1803, Ingredients!$B$11:$B$310, 0)), "")))</f>
        <v/>
      </c>
      <c r="J1803" s="73" t="str">
        <f>IF($B1803="", "", IF(IFERROR(INDEX(Meals!$C$11:$C$260, MATCH($B1803, Meals!$B$11:$B$260, 0)), "")="", "", IFERROR(INDEX(Meals!$C$11:$C$260, MATCH($B1803, Meals!$B$11:$B$260, 0)), "")))</f>
        <v/>
      </c>
      <c r="K1803" s="4"/>
      <c r="L1803" s="72" t="str">
        <f t="shared" si="412"/>
        <v/>
      </c>
      <c r="M1803" s="73" t="str">
        <f t="shared" si="413"/>
        <v/>
      </c>
      <c r="N1803" s="4"/>
      <c r="O1803" s="78" t="str">
        <f t="shared" si="414"/>
        <v/>
      </c>
      <c r="P1803" s="79" t="str">
        <f t="shared" si="415"/>
        <v/>
      </c>
      <c r="Q1803" s="4"/>
      <c r="R1803" s="90" t="str">
        <f t="shared" si="416"/>
        <v/>
      </c>
      <c r="S1803" s="4"/>
      <c r="Y1803" s="18" t="str">
        <f t="shared" si="417"/>
        <v/>
      </c>
      <c r="AA1803" s="18" t="str">
        <f t="shared" ref="AA1803:AA1866" si="423">IF($Y1803="", "", IF(AND(AA$5="X", B1803=""), $Y$6, IF(AND(NOT(B1803=""), COUNTIF(V$11:V$260, B1803)=0), $Y$7, "")))</f>
        <v/>
      </c>
      <c r="AB1803" s="18" t="str">
        <f t="shared" ref="AB1803:AB1866" si="424">IF($Y1803="", "", IF(AND(AB$5="X", C1803=""), $Y$6, IF(AND(NOT(C1803=""), COUNTIF(W$11:W$310, C1803)=0), $Y$7, "")))</f>
        <v/>
      </c>
      <c r="AC1803" s="18" t="str">
        <f t="shared" si="418"/>
        <v/>
      </c>
      <c r="AD1803" s="18" t="str">
        <f t="shared" si="418"/>
        <v/>
      </c>
      <c r="AE1803" s="18" t="str">
        <f t="shared" si="419"/>
        <v/>
      </c>
      <c r="AG1803" s="95" t="str">
        <f>IF($C1803="", "", IF(IFERROR(INDEX(Ingredients!C$11:C$310, MATCH($C1803, Ingredients!$B$11:$B$310, 0)), "")="", "", IFERROR(INDEX(Ingredients!C$11:C$310, MATCH($C1803, Ingredients!$B$11:$B$310, 0)), "")))</f>
        <v/>
      </c>
      <c r="AH1803" s="105" t="str">
        <f>IF($C1803="", "", IF(IFERROR(INDEX(Ingredients!D$11:D$310, MATCH($C1803, Ingredients!$B$11:$B$310, 0)), "")="", "", IFERROR(INDEX(Ingredients!D$11:D$310, MATCH($C1803, Ingredients!$B$11:$B$310, 0)), "")))</f>
        <v/>
      </c>
      <c r="AI1803" s="106" t="str">
        <f>IF($C1803="", "", IF(IFERROR(INDEX(Ingredients!E$11:E$310, MATCH($C1803, Ingredients!$B$11:$B$310, 0)), "")="", "", IFERROR(INDEX(Ingredients!E$11:E$310, MATCH($C1803, Ingredients!$B$11:$B$310, 0)), "")))</f>
        <v/>
      </c>
      <c r="AJ1803" s="108" t="str">
        <f>IF($C1803="", "", IF(IFERROR(INDEX(Ingredients!F$11:F$310, MATCH($C1803, Ingredients!$B$11:$B$310, 0)), "")="", "", IFERROR(INDEX(Ingredients!F$11:F$310, MATCH($C1803, Ingredients!$B$11:$B$310, 0)), "")))</f>
        <v/>
      </c>
      <c r="AK1803" s="106" t="str">
        <f>IF($C1803="", "", IF(IFERROR(INDEX(Ingredients!G$11:G$310, MATCH($C1803, Ingredients!$B$11:$B$310, 0)), "")="", "", IFERROR(INDEX(Ingredients!G$11:G$310, MATCH($C1803, Ingredients!$B$11:$B$310, 0)), "")))</f>
        <v/>
      </c>
      <c r="AL1803" s="79" t="str">
        <f>IF($C1803="", "", IF(IFERROR(INDEX(Ingredients!H$11:H$310, MATCH($C1803, Ingredients!$B$11:$B$310, 0)), "")="", "", IFERROR(INDEX(Ingredients!H$11:H$310, MATCH($C1803, Ingredients!$B$11:$B$310, 0)), "")))</f>
        <v/>
      </c>
      <c r="AN1803" s="83" t="str">
        <f t="shared" ref="AN1803:AN1866" si="425">IF($D1803="", "", IFERROR(IF($AK1803=$AI1803, $AJ1803/$AH1803, $AJ1803), ""))</f>
        <v/>
      </c>
      <c r="AP1803" s="114" t="str">
        <f t="shared" si="420"/>
        <v/>
      </c>
      <c r="AR1803" s="117" t="str">
        <f>IF($C1803="", "", IF(IFERROR(INDEX(Ingredients!$AI$11:$AI$310, MATCH($C1803, Ingredients!$B$11:$B$310, 0)), "")="", "", IFERROR(INDEX(Ingredients!$AI$11:$AI$310, MATCH($C1803, Ingredients!$B$11:$B$310, 0)), "")))</f>
        <v/>
      </c>
      <c r="AT1803" s="120" t="str">
        <f t="shared" si="421"/>
        <v/>
      </c>
      <c r="AV1803" s="90" t="str">
        <f t="shared" ref="AV1803:AV1866" si="426">IF($AT$8="", "", IF($B1803=$AT$8, $E1803, ""))</f>
        <v/>
      </c>
      <c r="AX1803" s="90" t="str">
        <f>IF($AV1803="", "", COUNTIF($AV$11:$AV$5010, "&lt;"&amp;$AV1803)+1+COUNTIF($AV$11:$AV1803, $AV1803)-1)</f>
        <v/>
      </c>
      <c r="AZ1803" s="111" t="str">
        <f>IF($B1803="", "", SUMIF('Shopping List'!$AV$11:$AV$25, $B1803, 'Shopping List'!$BN$11:$BN$25))</f>
        <v/>
      </c>
      <c r="BB1803" s="117" t="str">
        <f t="shared" si="422"/>
        <v/>
      </c>
    </row>
    <row r="1804" spans="1:54" x14ac:dyDescent="0.25">
      <c r="A1804" s="4"/>
      <c r="B1804" s="37"/>
      <c r="C1804" s="124"/>
      <c r="D1804" s="39"/>
      <c r="E1804" s="125"/>
      <c r="F1804" s="48"/>
      <c r="G1804" s="4"/>
      <c r="H1804" s="4"/>
      <c r="I1804" s="95" t="str">
        <f>IF($C1804="", "", IF(IFERROR(INDEX(Ingredients!$C$11:$C$310, MATCH($C1804, Ingredients!$B$11:$B$310, 0)), "")="", "", IFERROR(INDEX(Ingredients!$C$11:$C$310, MATCH($C1804, Ingredients!$B$11:$B$310, 0)), "")))</f>
        <v/>
      </c>
      <c r="J1804" s="73" t="str">
        <f>IF($B1804="", "", IF(IFERROR(INDEX(Meals!$C$11:$C$260, MATCH($B1804, Meals!$B$11:$B$260, 0)), "")="", "", IFERROR(INDEX(Meals!$C$11:$C$260, MATCH($B1804, Meals!$B$11:$B$260, 0)), "")))</f>
        <v/>
      </c>
      <c r="K1804" s="4"/>
      <c r="L1804" s="72" t="str">
        <f t="shared" ref="L1804:L1867" si="427">IF($D1804="", "", IFERROR(ROUND($AN1804*$D1804, 0), ""))</f>
        <v/>
      </c>
      <c r="M1804" s="73" t="str">
        <f t="shared" ref="M1804:M1867" si="428">IFERROR(ROUND($L1804/$J1804, 0), "")</f>
        <v/>
      </c>
      <c r="N1804" s="4"/>
      <c r="O1804" s="78" t="str">
        <f t="shared" ref="O1804:O1867" si="429">IF($D1804="", "", IFERROR(ROUND($AP1804*$D1804, 2), ""))</f>
        <v/>
      </c>
      <c r="P1804" s="79" t="str">
        <f t="shared" ref="P1804:P1867" si="430">IFERROR(ROUND($O1804/$J1804, 2), "")</f>
        <v/>
      </c>
      <c r="Q1804" s="4"/>
      <c r="R1804" s="90" t="str">
        <f t="shared" ref="R1804:R1867" si="431">IF(OR($D1804="", $AR1804=""), "", IF($AR1804&gt;=$D1804, $V$3, $V$4))</f>
        <v/>
      </c>
      <c r="S1804" s="4"/>
      <c r="Y1804" s="18" t="str">
        <f t="shared" ref="Y1804:Y1867" si="432">IF(COUNTIF($B1804:$F1804, "")=5, "", "X")</f>
        <v/>
      </c>
      <c r="AA1804" s="18" t="str">
        <f t="shared" si="423"/>
        <v/>
      </c>
      <c r="AB1804" s="18" t="str">
        <f t="shared" si="424"/>
        <v/>
      </c>
      <c r="AC1804" s="18" t="str">
        <f t="shared" ref="AC1804:AD1867" si="433">IF($Y1804="", "", IF(AND(AC$5="X", D1804=""), $Y$6, IF(AND(NOT(D1804=""), ISNUMBER(D1804)=FALSE), $Y$7, "")))</f>
        <v/>
      </c>
      <c r="AD1804" s="18" t="str">
        <f t="shared" si="433"/>
        <v/>
      </c>
      <c r="AE1804" s="18" t="str">
        <f t="shared" ref="AE1804:AE1867" si="434">IF($Y1804="", "", IF(AND(AE$5="X", F1804=""), $Y$6, ""))</f>
        <v/>
      </c>
      <c r="AG1804" s="95" t="str">
        <f>IF($C1804="", "", IF(IFERROR(INDEX(Ingredients!C$11:C$310, MATCH($C1804, Ingredients!$B$11:$B$310, 0)), "")="", "", IFERROR(INDEX(Ingredients!C$11:C$310, MATCH($C1804, Ingredients!$B$11:$B$310, 0)), "")))</f>
        <v/>
      </c>
      <c r="AH1804" s="105" t="str">
        <f>IF($C1804="", "", IF(IFERROR(INDEX(Ingredients!D$11:D$310, MATCH($C1804, Ingredients!$B$11:$B$310, 0)), "")="", "", IFERROR(INDEX(Ingredients!D$11:D$310, MATCH($C1804, Ingredients!$B$11:$B$310, 0)), "")))</f>
        <v/>
      </c>
      <c r="AI1804" s="106" t="str">
        <f>IF($C1804="", "", IF(IFERROR(INDEX(Ingredients!E$11:E$310, MATCH($C1804, Ingredients!$B$11:$B$310, 0)), "")="", "", IFERROR(INDEX(Ingredients!E$11:E$310, MATCH($C1804, Ingredients!$B$11:$B$310, 0)), "")))</f>
        <v/>
      </c>
      <c r="AJ1804" s="108" t="str">
        <f>IF($C1804="", "", IF(IFERROR(INDEX(Ingredients!F$11:F$310, MATCH($C1804, Ingredients!$B$11:$B$310, 0)), "")="", "", IFERROR(INDEX(Ingredients!F$11:F$310, MATCH($C1804, Ingredients!$B$11:$B$310, 0)), "")))</f>
        <v/>
      </c>
      <c r="AK1804" s="106" t="str">
        <f>IF($C1804="", "", IF(IFERROR(INDEX(Ingredients!G$11:G$310, MATCH($C1804, Ingredients!$B$11:$B$310, 0)), "")="", "", IFERROR(INDEX(Ingredients!G$11:G$310, MATCH($C1804, Ingredients!$B$11:$B$310, 0)), "")))</f>
        <v/>
      </c>
      <c r="AL1804" s="79" t="str">
        <f>IF($C1804="", "", IF(IFERROR(INDEX(Ingredients!H$11:H$310, MATCH($C1804, Ingredients!$B$11:$B$310, 0)), "")="", "", IFERROR(INDEX(Ingredients!H$11:H$310, MATCH($C1804, Ingredients!$B$11:$B$310, 0)), "")))</f>
        <v/>
      </c>
      <c r="AN1804" s="83" t="str">
        <f t="shared" si="425"/>
        <v/>
      </c>
      <c r="AP1804" s="114" t="str">
        <f t="shared" ref="AP1804:AP1867" si="435">IF($D1804="", "", IFERROR(IF($AK1804=$AI1804, $AL1804/$AH1804, $AL1804), ""))</f>
        <v/>
      </c>
      <c r="AR1804" s="117" t="str">
        <f>IF($C1804="", "", IF(IFERROR(INDEX(Ingredients!$AI$11:$AI$310, MATCH($C1804, Ingredients!$B$11:$B$310, 0)), "")="", "", IFERROR(INDEX(Ingredients!$AI$11:$AI$310, MATCH($C1804, Ingredients!$B$11:$B$310, 0)), "")))</f>
        <v/>
      </c>
      <c r="AT1804" s="120" t="str">
        <f t="shared" ref="AT1804:AT1867" si="436">IF(OR($B1804="", $R1804=""), "", CONCATENATE($B1804, " - ", $R1804))</f>
        <v/>
      </c>
      <c r="AV1804" s="90" t="str">
        <f t="shared" si="426"/>
        <v/>
      </c>
      <c r="AX1804" s="90" t="str">
        <f>IF($AV1804="", "", COUNTIF($AV$11:$AV$5010, "&lt;"&amp;$AV1804)+1+COUNTIF($AV$11:$AV1804, $AV1804)-1)</f>
        <v/>
      </c>
      <c r="AZ1804" s="111" t="str">
        <f>IF($B1804="", "", SUMIF('Shopping List'!$AV$11:$AV$25, $B1804, 'Shopping List'!$BN$11:$BN$25))</f>
        <v/>
      </c>
      <c r="BB1804" s="117" t="str">
        <f t="shared" ref="BB1804:BB1867" si="437">IF(OR($AZ1804="", $AZ1804=0), "", IFERROR($D1804*$AZ1804, ""))</f>
        <v/>
      </c>
    </row>
    <row r="1805" spans="1:54" x14ac:dyDescent="0.25">
      <c r="A1805" s="4"/>
      <c r="B1805" s="37"/>
      <c r="C1805" s="124"/>
      <c r="D1805" s="39"/>
      <c r="E1805" s="125"/>
      <c r="F1805" s="48"/>
      <c r="G1805" s="4"/>
      <c r="H1805" s="4"/>
      <c r="I1805" s="95" t="str">
        <f>IF($C1805="", "", IF(IFERROR(INDEX(Ingredients!$C$11:$C$310, MATCH($C1805, Ingredients!$B$11:$B$310, 0)), "")="", "", IFERROR(INDEX(Ingredients!$C$11:$C$310, MATCH($C1805, Ingredients!$B$11:$B$310, 0)), "")))</f>
        <v/>
      </c>
      <c r="J1805" s="73" t="str">
        <f>IF($B1805="", "", IF(IFERROR(INDEX(Meals!$C$11:$C$260, MATCH($B1805, Meals!$B$11:$B$260, 0)), "")="", "", IFERROR(INDEX(Meals!$C$11:$C$260, MATCH($B1805, Meals!$B$11:$B$260, 0)), "")))</f>
        <v/>
      </c>
      <c r="K1805" s="4"/>
      <c r="L1805" s="72" t="str">
        <f t="shared" si="427"/>
        <v/>
      </c>
      <c r="M1805" s="73" t="str">
        <f t="shared" si="428"/>
        <v/>
      </c>
      <c r="N1805" s="4"/>
      <c r="O1805" s="78" t="str">
        <f t="shared" si="429"/>
        <v/>
      </c>
      <c r="P1805" s="79" t="str">
        <f t="shared" si="430"/>
        <v/>
      </c>
      <c r="Q1805" s="4"/>
      <c r="R1805" s="90" t="str">
        <f t="shared" si="431"/>
        <v/>
      </c>
      <c r="S1805" s="4"/>
      <c r="Y1805" s="18" t="str">
        <f t="shared" si="432"/>
        <v/>
      </c>
      <c r="AA1805" s="18" t="str">
        <f t="shared" si="423"/>
        <v/>
      </c>
      <c r="AB1805" s="18" t="str">
        <f t="shared" si="424"/>
        <v/>
      </c>
      <c r="AC1805" s="18" t="str">
        <f t="shared" si="433"/>
        <v/>
      </c>
      <c r="AD1805" s="18" t="str">
        <f t="shared" si="433"/>
        <v/>
      </c>
      <c r="AE1805" s="18" t="str">
        <f t="shared" si="434"/>
        <v/>
      </c>
      <c r="AG1805" s="95" t="str">
        <f>IF($C1805="", "", IF(IFERROR(INDEX(Ingredients!C$11:C$310, MATCH($C1805, Ingredients!$B$11:$B$310, 0)), "")="", "", IFERROR(INDEX(Ingredients!C$11:C$310, MATCH($C1805, Ingredients!$B$11:$B$310, 0)), "")))</f>
        <v/>
      </c>
      <c r="AH1805" s="105" t="str">
        <f>IF($C1805="", "", IF(IFERROR(INDEX(Ingredients!D$11:D$310, MATCH($C1805, Ingredients!$B$11:$B$310, 0)), "")="", "", IFERROR(INDEX(Ingredients!D$11:D$310, MATCH($C1805, Ingredients!$B$11:$B$310, 0)), "")))</f>
        <v/>
      </c>
      <c r="AI1805" s="106" t="str">
        <f>IF($C1805="", "", IF(IFERROR(INDEX(Ingredients!E$11:E$310, MATCH($C1805, Ingredients!$B$11:$B$310, 0)), "")="", "", IFERROR(INDEX(Ingredients!E$11:E$310, MATCH($C1805, Ingredients!$B$11:$B$310, 0)), "")))</f>
        <v/>
      </c>
      <c r="AJ1805" s="108" t="str">
        <f>IF($C1805="", "", IF(IFERROR(INDEX(Ingredients!F$11:F$310, MATCH($C1805, Ingredients!$B$11:$B$310, 0)), "")="", "", IFERROR(INDEX(Ingredients!F$11:F$310, MATCH($C1805, Ingredients!$B$11:$B$310, 0)), "")))</f>
        <v/>
      </c>
      <c r="AK1805" s="106" t="str">
        <f>IF($C1805="", "", IF(IFERROR(INDEX(Ingredients!G$11:G$310, MATCH($C1805, Ingredients!$B$11:$B$310, 0)), "")="", "", IFERROR(INDEX(Ingredients!G$11:G$310, MATCH($C1805, Ingredients!$B$11:$B$310, 0)), "")))</f>
        <v/>
      </c>
      <c r="AL1805" s="79" t="str">
        <f>IF($C1805="", "", IF(IFERROR(INDEX(Ingredients!H$11:H$310, MATCH($C1805, Ingredients!$B$11:$B$310, 0)), "")="", "", IFERROR(INDEX(Ingredients!H$11:H$310, MATCH($C1805, Ingredients!$B$11:$B$310, 0)), "")))</f>
        <v/>
      </c>
      <c r="AN1805" s="83" t="str">
        <f t="shared" si="425"/>
        <v/>
      </c>
      <c r="AP1805" s="114" t="str">
        <f t="shared" si="435"/>
        <v/>
      </c>
      <c r="AR1805" s="117" t="str">
        <f>IF($C1805="", "", IF(IFERROR(INDEX(Ingredients!$AI$11:$AI$310, MATCH($C1805, Ingredients!$B$11:$B$310, 0)), "")="", "", IFERROR(INDEX(Ingredients!$AI$11:$AI$310, MATCH($C1805, Ingredients!$B$11:$B$310, 0)), "")))</f>
        <v/>
      </c>
      <c r="AT1805" s="120" t="str">
        <f t="shared" si="436"/>
        <v/>
      </c>
      <c r="AV1805" s="90" t="str">
        <f t="shared" si="426"/>
        <v/>
      </c>
      <c r="AX1805" s="90" t="str">
        <f>IF($AV1805="", "", COUNTIF($AV$11:$AV$5010, "&lt;"&amp;$AV1805)+1+COUNTIF($AV$11:$AV1805, $AV1805)-1)</f>
        <v/>
      </c>
      <c r="AZ1805" s="111" t="str">
        <f>IF($B1805="", "", SUMIF('Shopping List'!$AV$11:$AV$25, $B1805, 'Shopping List'!$BN$11:$BN$25))</f>
        <v/>
      </c>
      <c r="BB1805" s="117" t="str">
        <f t="shared" si="437"/>
        <v/>
      </c>
    </row>
    <row r="1806" spans="1:54" x14ac:dyDescent="0.25">
      <c r="A1806" s="4"/>
      <c r="B1806" s="37"/>
      <c r="C1806" s="124"/>
      <c r="D1806" s="39"/>
      <c r="E1806" s="125"/>
      <c r="F1806" s="48"/>
      <c r="G1806" s="4"/>
      <c r="H1806" s="4"/>
      <c r="I1806" s="95" t="str">
        <f>IF($C1806="", "", IF(IFERROR(INDEX(Ingredients!$C$11:$C$310, MATCH($C1806, Ingredients!$B$11:$B$310, 0)), "")="", "", IFERROR(INDEX(Ingredients!$C$11:$C$310, MATCH($C1806, Ingredients!$B$11:$B$310, 0)), "")))</f>
        <v/>
      </c>
      <c r="J1806" s="73" t="str">
        <f>IF($B1806="", "", IF(IFERROR(INDEX(Meals!$C$11:$C$260, MATCH($B1806, Meals!$B$11:$B$260, 0)), "")="", "", IFERROR(INDEX(Meals!$C$11:$C$260, MATCH($B1806, Meals!$B$11:$B$260, 0)), "")))</f>
        <v/>
      </c>
      <c r="K1806" s="4"/>
      <c r="L1806" s="72" t="str">
        <f t="shared" si="427"/>
        <v/>
      </c>
      <c r="M1806" s="73" t="str">
        <f t="shared" si="428"/>
        <v/>
      </c>
      <c r="N1806" s="4"/>
      <c r="O1806" s="78" t="str">
        <f t="shared" si="429"/>
        <v/>
      </c>
      <c r="P1806" s="79" t="str">
        <f t="shared" si="430"/>
        <v/>
      </c>
      <c r="Q1806" s="4"/>
      <c r="R1806" s="90" t="str">
        <f t="shared" si="431"/>
        <v/>
      </c>
      <c r="S1806" s="4"/>
      <c r="Y1806" s="18" t="str">
        <f t="shared" si="432"/>
        <v/>
      </c>
      <c r="AA1806" s="18" t="str">
        <f t="shared" si="423"/>
        <v/>
      </c>
      <c r="AB1806" s="18" t="str">
        <f t="shared" si="424"/>
        <v/>
      </c>
      <c r="AC1806" s="18" t="str">
        <f t="shared" si="433"/>
        <v/>
      </c>
      <c r="AD1806" s="18" t="str">
        <f t="shared" si="433"/>
        <v/>
      </c>
      <c r="AE1806" s="18" t="str">
        <f t="shared" si="434"/>
        <v/>
      </c>
      <c r="AG1806" s="95" t="str">
        <f>IF($C1806="", "", IF(IFERROR(INDEX(Ingredients!C$11:C$310, MATCH($C1806, Ingredients!$B$11:$B$310, 0)), "")="", "", IFERROR(INDEX(Ingredients!C$11:C$310, MATCH($C1806, Ingredients!$B$11:$B$310, 0)), "")))</f>
        <v/>
      </c>
      <c r="AH1806" s="105" t="str">
        <f>IF($C1806="", "", IF(IFERROR(INDEX(Ingredients!D$11:D$310, MATCH($C1806, Ingredients!$B$11:$B$310, 0)), "")="", "", IFERROR(INDEX(Ingredients!D$11:D$310, MATCH($C1806, Ingredients!$B$11:$B$310, 0)), "")))</f>
        <v/>
      </c>
      <c r="AI1806" s="106" t="str">
        <f>IF($C1806="", "", IF(IFERROR(INDEX(Ingredients!E$11:E$310, MATCH($C1806, Ingredients!$B$11:$B$310, 0)), "")="", "", IFERROR(INDEX(Ingredients!E$11:E$310, MATCH($C1806, Ingredients!$B$11:$B$310, 0)), "")))</f>
        <v/>
      </c>
      <c r="AJ1806" s="108" t="str">
        <f>IF($C1806="", "", IF(IFERROR(INDEX(Ingredients!F$11:F$310, MATCH($C1806, Ingredients!$B$11:$B$310, 0)), "")="", "", IFERROR(INDEX(Ingredients!F$11:F$310, MATCH($C1806, Ingredients!$B$11:$B$310, 0)), "")))</f>
        <v/>
      </c>
      <c r="AK1806" s="106" t="str">
        <f>IF($C1806="", "", IF(IFERROR(INDEX(Ingredients!G$11:G$310, MATCH($C1806, Ingredients!$B$11:$B$310, 0)), "")="", "", IFERROR(INDEX(Ingredients!G$11:G$310, MATCH($C1806, Ingredients!$B$11:$B$310, 0)), "")))</f>
        <v/>
      </c>
      <c r="AL1806" s="79" t="str">
        <f>IF($C1806="", "", IF(IFERROR(INDEX(Ingredients!H$11:H$310, MATCH($C1806, Ingredients!$B$11:$B$310, 0)), "")="", "", IFERROR(INDEX(Ingredients!H$11:H$310, MATCH($C1806, Ingredients!$B$11:$B$310, 0)), "")))</f>
        <v/>
      </c>
      <c r="AN1806" s="83" t="str">
        <f t="shared" si="425"/>
        <v/>
      </c>
      <c r="AP1806" s="114" t="str">
        <f t="shared" si="435"/>
        <v/>
      </c>
      <c r="AR1806" s="117" t="str">
        <f>IF($C1806="", "", IF(IFERROR(INDEX(Ingredients!$AI$11:$AI$310, MATCH($C1806, Ingredients!$B$11:$B$310, 0)), "")="", "", IFERROR(INDEX(Ingredients!$AI$11:$AI$310, MATCH($C1806, Ingredients!$B$11:$B$310, 0)), "")))</f>
        <v/>
      </c>
      <c r="AT1806" s="120" t="str">
        <f t="shared" si="436"/>
        <v/>
      </c>
      <c r="AV1806" s="90" t="str">
        <f t="shared" si="426"/>
        <v/>
      </c>
      <c r="AX1806" s="90" t="str">
        <f>IF($AV1806="", "", COUNTIF($AV$11:$AV$5010, "&lt;"&amp;$AV1806)+1+COUNTIF($AV$11:$AV1806, $AV1806)-1)</f>
        <v/>
      </c>
      <c r="AZ1806" s="111" t="str">
        <f>IF($B1806="", "", SUMIF('Shopping List'!$AV$11:$AV$25, $B1806, 'Shopping List'!$BN$11:$BN$25))</f>
        <v/>
      </c>
      <c r="BB1806" s="117" t="str">
        <f t="shared" si="437"/>
        <v/>
      </c>
    </row>
    <row r="1807" spans="1:54" x14ac:dyDescent="0.25">
      <c r="A1807" s="4"/>
      <c r="B1807" s="37"/>
      <c r="C1807" s="124"/>
      <c r="D1807" s="39"/>
      <c r="E1807" s="125"/>
      <c r="F1807" s="48"/>
      <c r="G1807" s="4"/>
      <c r="H1807" s="4"/>
      <c r="I1807" s="95" t="str">
        <f>IF($C1807="", "", IF(IFERROR(INDEX(Ingredients!$C$11:$C$310, MATCH($C1807, Ingredients!$B$11:$B$310, 0)), "")="", "", IFERROR(INDEX(Ingredients!$C$11:$C$310, MATCH($C1807, Ingredients!$B$11:$B$310, 0)), "")))</f>
        <v/>
      </c>
      <c r="J1807" s="73" t="str">
        <f>IF($B1807="", "", IF(IFERROR(INDEX(Meals!$C$11:$C$260, MATCH($B1807, Meals!$B$11:$B$260, 0)), "")="", "", IFERROR(INDEX(Meals!$C$11:$C$260, MATCH($B1807, Meals!$B$11:$B$260, 0)), "")))</f>
        <v/>
      </c>
      <c r="K1807" s="4"/>
      <c r="L1807" s="72" t="str">
        <f t="shared" si="427"/>
        <v/>
      </c>
      <c r="M1807" s="73" t="str">
        <f t="shared" si="428"/>
        <v/>
      </c>
      <c r="N1807" s="4"/>
      <c r="O1807" s="78" t="str">
        <f t="shared" si="429"/>
        <v/>
      </c>
      <c r="P1807" s="79" t="str">
        <f t="shared" si="430"/>
        <v/>
      </c>
      <c r="Q1807" s="4"/>
      <c r="R1807" s="90" t="str">
        <f t="shared" si="431"/>
        <v/>
      </c>
      <c r="S1807" s="4"/>
      <c r="Y1807" s="18" t="str">
        <f t="shared" si="432"/>
        <v/>
      </c>
      <c r="AA1807" s="18" t="str">
        <f t="shared" si="423"/>
        <v/>
      </c>
      <c r="AB1807" s="18" t="str">
        <f t="shared" si="424"/>
        <v/>
      </c>
      <c r="AC1807" s="18" t="str">
        <f t="shared" si="433"/>
        <v/>
      </c>
      <c r="AD1807" s="18" t="str">
        <f t="shared" si="433"/>
        <v/>
      </c>
      <c r="AE1807" s="18" t="str">
        <f t="shared" si="434"/>
        <v/>
      </c>
      <c r="AG1807" s="95" t="str">
        <f>IF($C1807="", "", IF(IFERROR(INDEX(Ingredients!C$11:C$310, MATCH($C1807, Ingredients!$B$11:$B$310, 0)), "")="", "", IFERROR(INDEX(Ingredients!C$11:C$310, MATCH($C1807, Ingredients!$B$11:$B$310, 0)), "")))</f>
        <v/>
      </c>
      <c r="AH1807" s="105" t="str">
        <f>IF($C1807="", "", IF(IFERROR(INDEX(Ingredients!D$11:D$310, MATCH($C1807, Ingredients!$B$11:$B$310, 0)), "")="", "", IFERROR(INDEX(Ingredients!D$11:D$310, MATCH($C1807, Ingredients!$B$11:$B$310, 0)), "")))</f>
        <v/>
      </c>
      <c r="AI1807" s="106" t="str">
        <f>IF($C1807="", "", IF(IFERROR(INDEX(Ingredients!E$11:E$310, MATCH($C1807, Ingredients!$B$11:$B$310, 0)), "")="", "", IFERROR(INDEX(Ingredients!E$11:E$310, MATCH($C1807, Ingredients!$B$11:$B$310, 0)), "")))</f>
        <v/>
      </c>
      <c r="AJ1807" s="108" t="str">
        <f>IF($C1807="", "", IF(IFERROR(INDEX(Ingredients!F$11:F$310, MATCH($C1807, Ingredients!$B$11:$B$310, 0)), "")="", "", IFERROR(INDEX(Ingredients!F$11:F$310, MATCH($C1807, Ingredients!$B$11:$B$310, 0)), "")))</f>
        <v/>
      </c>
      <c r="AK1807" s="106" t="str">
        <f>IF($C1807="", "", IF(IFERROR(INDEX(Ingredients!G$11:G$310, MATCH($C1807, Ingredients!$B$11:$B$310, 0)), "")="", "", IFERROR(INDEX(Ingredients!G$11:G$310, MATCH($C1807, Ingredients!$B$11:$B$310, 0)), "")))</f>
        <v/>
      </c>
      <c r="AL1807" s="79" t="str">
        <f>IF($C1807="", "", IF(IFERROR(INDEX(Ingredients!H$11:H$310, MATCH($C1807, Ingredients!$B$11:$B$310, 0)), "")="", "", IFERROR(INDEX(Ingredients!H$11:H$310, MATCH($C1807, Ingredients!$B$11:$B$310, 0)), "")))</f>
        <v/>
      </c>
      <c r="AN1807" s="83" t="str">
        <f t="shared" si="425"/>
        <v/>
      </c>
      <c r="AP1807" s="114" t="str">
        <f t="shared" si="435"/>
        <v/>
      </c>
      <c r="AR1807" s="117" t="str">
        <f>IF($C1807="", "", IF(IFERROR(INDEX(Ingredients!$AI$11:$AI$310, MATCH($C1807, Ingredients!$B$11:$B$310, 0)), "")="", "", IFERROR(INDEX(Ingredients!$AI$11:$AI$310, MATCH($C1807, Ingredients!$B$11:$B$310, 0)), "")))</f>
        <v/>
      </c>
      <c r="AT1807" s="120" t="str">
        <f t="shared" si="436"/>
        <v/>
      </c>
      <c r="AV1807" s="90" t="str">
        <f t="shared" si="426"/>
        <v/>
      </c>
      <c r="AX1807" s="90" t="str">
        <f>IF($AV1807="", "", COUNTIF($AV$11:$AV$5010, "&lt;"&amp;$AV1807)+1+COUNTIF($AV$11:$AV1807, $AV1807)-1)</f>
        <v/>
      </c>
      <c r="AZ1807" s="111" t="str">
        <f>IF($B1807="", "", SUMIF('Shopping List'!$AV$11:$AV$25, $B1807, 'Shopping List'!$BN$11:$BN$25))</f>
        <v/>
      </c>
      <c r="BB1807" s="117" t="str">
        <f t="shared" si="437"/>
        <v/>
      </c>
    </row>
    <row r="1808" spans="1:54" x14ac:dyDescent="0.25">
      <c r="A1808" s="4"/>
      <c r="B1808" s="37"/>
      <c r="C1808" s="124"/>
      <c r="D1808" s="39"/>
      <c r="E1808" s="125"/>
      <c r="F1808" s="48"/>
      <c r="G1808" s="4"/>
      <c r="H1808" s="4"/>
      <c r="I1808" s="95" t="str">
        <f>IF($C1808="", "", IF(IFERROR(INDEX(Ingredients!$C$11:$C$310, MATCH($C1808, Ingredients!$B$11:$B$310, 0)), "")="", "", IFERROR(INDEX(Ingredients!$C$11:$C$310, MATCH($C1808, Ingredients!$B$11:$B$310, 0)), "")))</f>
        <v/>
      </c>
      <c r="J1808" s="73" t="str">
        <f>IF($B1808="", "", IF(IFERROR(INDEX(Meals!$C$11:$C$260, MATCH($B1808, Meals!$B$11:$B$260, 0)), "")="", "", IFERROR(INDEX(Meals!$C$11:$C$260, MATCH($B1808, Meals!$B$11:$B$260, 0)), "")))</f>
        <v/>
      </c>
      <c r="K1808" s="4"/>
      <c r="L1808" s="72" t="str">
        <f t="shared" si="427"/>
        <v/>
      </c>
      <c r="M1808" s="73" t="str">
        <f t="shared" si="428"/>
        <v/>
      </c>
      <c r="N1808" s="4"/>
      <c r="O1808" s="78" t="str">
        <f t="shared" si="429"/>
        <v/>
      </c>
      <c r="P1808" s="79" t="str">
        <f t="shared" si="430"/>
        <v/>
      </c>
      <c r="Q1808" s="4"/>
      <c r="R1808" s="90" t="str">
        <f t="shared" si="431"/>
        <v/>
      </c>
      <c r="S1808" s="4"/>
      <c r="Y1808" s="18" t="str">
        <f t="shared" si="432"/>
        <v/>
      </c>
      <c r="AA1808" s="18" t="str">
        <f t="shared" si="423"/>
        <v/>
      </c>
      <c r="AB1808" s="18" t="str">
        <f t="shared" si="424"/>
        <v/>
      </c>
      <c r="AC1808" s="18" t="str">
        <f t="shared" si="433"/>
        <v/>
      </c>
      <c r="AD1808" s="18" t="str">
        <f t="shared" si="433"/>
        <v/>
      </c>
      <c r="AE1808" s="18" t="str">
        <f t="shared" si="434"/>
        <v/>
      </c>
      <c r="AG1808" s="95" t="str">
        <f>IF($C1808="", "", IF(IFERROR(INDEX(Ingredients!C$11:C$310, MATCH($C1808, Ingredients!$B$11:$B$310, 0)), "")="", "", IFERROR(INDEX(Ingredients!C$11:C$310, MATCH($C1808, Ingredients!$B$11:$B$310, 0)), "")))</f>
        <v/>
      </c>
      <c r="AH1808" s="105" t="str">
        <f>IF($C1808="", "", IF(IFERROR(INDEX(Ingredients!D$11:D$310, MATCH($C1808, Ingredients!$B$11:$B$310, 0)), "")="", "", IFERROR(INDEX(Ingredients!D$11:D$310, MATCH($C1808, Ingredients!$B$11:$B$310, 0)), "")))</f>
        <v/>
      </c>
      <c r="AI1808" s="106" t="str">
        <f>IF($C1808="", "", IF(IFERROR(INDEX(Ingredients!E$11:E$310, MATCH($C1808, Ingredients!$B$11:$B$310, 0)), "")="", "", IFERROR(INDEX(Ingredients!E$11:E$310, MATCH($C1808, Ingredients!$B$11:$B$310, 0)), "")))</f>
        <v/>
      </c>
      <c r="AJ1808" s="108" t="str">
        <f>IF($C1808="", "", IF(IFERROR(INDEX(Ingredients!F$11:F$310, MATCH($C1808, Ingredients!$B$11:$B$310, 0)), "")="", "", IFERROR(INDEX(Ingredients!F$11:F$310, MATCH($C1808, Ingredients!$B$11:$B$310, 0)), "")))</f>
        <v/>
      </c>
      <c r="AK1808" s="106" t="str">
        <f>IF($C1808="", "", IF(IFERROR(INDEX(Ingredients!G$11:G$310, MATCH($C1808, Ingredients!$B$11:$B$310, 0)), "")="", "", IFERROR(INDEX(Ingredients!G$11:G$310, MATCH($C1808, Ingredients!$B$11:$B$310, 0)), "")))</f>
        <v/>
      </c>
      <c r="AL1808" s="79" t="str">
        <f>IF($C1808="", "", IF(IFERROR(INDEX(Ingredients!H$11:H$310, MATCH($C1808, Ingredients!$B$11:$B$310, 0)), "")="", "", IFERROR(INDEX(Ingredients!H$11:H$310, MATCH($C1808, Ingredients!$B$11:$B$310, 0)), "")))</f>
        <v/>
      </c>
      <c r="AN1808" s="83" t="str">
        <f t="shared" si="425"/>
        <v/>
      </c>
      <c r="AP1808" s="114" t="str">
        <f t="shared" si="435"/>
        <v/>
      </c>
      <c r="AR1808" s="117" t="str">
        <f>IF($C1808="", "", IF(IFERROR(INDEX(Ingredients!$AI$11:$AI$310, MATCH($C1808, Ingredients!$B$11:$B$310, 0)), "")="", "", IFERROR(INDEX(Ingredients!$AI$11:$AI$310, MATCH($C1808, Ingredients!$B$11:$B$310, 0)), "")))</f>
        <v/>
      </c>
      <c r="AT1808" s="120" t="str">
        <f t="shared" si="436"/>
        <v/>
      </c>
      <c r="AV1808" s="90" t="str">
        <f t="shared" si="426"/>
        <v/>
      </c>
      <c r="AX1808" s="90" t="str">
        <f>IF($AV1808="", "", COUNTIF($AV$11:$AV$5010, "&lt;"&amp;$AV1808)+1+COUNTIF($AV$11:$AV1808, $AV1808)-1)</f>
        <v/>
      </c>
      <c r="AZ1808" s="111" t="str">
        <f>IF($B1808="", "", SUMIF('Shopping List'!$AV$11:$AV$25, $B1808, 'Shopping List'!$BN$11:$BN$25))</f>
        <v/>
      </c>
      <c r="BB1808" s="117" t="str">
        <f t="shared" si="437"/>
        <v/>
      </c>
    </row>
    <row r="1809" spans="1:54" x14ac:dyDescent="0.25">
      <c r="A1809" s="4"/>
      <c r="B1809" s="37"/>
      <c r="C1809" s="124"/>
      <c r="D1809" s="39"/>
      <c r="E1809" s="125"/>
      <c r="F1809" s="48"/>
      <c r="G1809" s="4"/>
      <c r="H1809" s="4"/>
      <c r="I1809" s="95" t="str">
        <f>IF($C1809="", "", IF(IFERROR(INDEX(Ingredients!$C$11:$C$310, MATCH($C1809, Ingredients!$B$11:$B$310, 0)), "")="", "", IFERROR(INDEX(Ingredients!$C$11:$C$310, MATCH($C1809, Ingredients!$B$11:$B$310, 0)), "")))</f>
        <v/>
      </c>
      <c r="J1809" s="73" t="str">
        <f>IF($B1809="", "", IF(IFERROR(INDEX(Meals!$C$11:$C$260, MATCH($B1809, Meals!$B$11:$B$260, 0)), "")="", "", IFERROR(INDEX(Meals!$C$11:$C$260, MATCH($B1809, Meals!$B$11:$B$260, 0)), "")))</f>
        <v/>
      </c>
      <c r="K1809" s="4"/>
      <c r="L1809" s="72" t="str">
        <f t="shared" si="427"/>
        <v/>
      </c>
      <c r="M1809" s="73" t="str">
        <f t="shared" si="428"/>
        <v/>
      </c>
      <c r="N1809" s="4"/>
      <c r="O1809" s="78" t="str">
        <f t="shared" si="429"/>
        <v/>
      </c>
      <c r="P1809" s="79" t="str">
        <f t="shared" si="430"/>
        <v/>
      </c>
      <c r="Q1809" s="4"/>
      <c r="R1809" s="90" t="str">
        <f t="shared" si="431"/>
        <v/>
      </c>
      <c r="S1809" s="4"/>
      <c r="Y1809" s="18" t="str">
        <f t="shared" si="432"/>
        <v/>
      </c>
      <c r="AA1809" s="18" t="str">
        <f t="shared" si="423"/>
        <v/>
      </c>
      <c r="AB1809" s="18" t="str">
        <f t="shared" si="424"/>
        <v/>
      </c>
      <c r="AC1809" s="18" t="str">
        <f t="shared" si="433"/>
        <v/>
      </c>
      <c r="AD1809" s="18" t="str">
        <f t="shared" si="433"/>
        <v/>
      </c>
      <c r="AE1809" s="18" t="str">
        <f t="shared" si="434"/>
        <v/>
      </c>
      <c r="AG1809" s="95" t="str">
        <f>IF($C1809="", "", IF(IFERROR(INDEX(Ingredients!C$11:C$310, MATCH($C1809, Ingredients!$B$11:$B$310, 0)), "")="", "", IFERROR(INDEX(Ingredients!C$11:C$310, MATCH($C1809, Ingredients!$B$11:$B$310, 0)), "")))</f>
        <v/>
      </c>
      <c r="AH1809" s="105" t="str">
        <f>IF($C1809="", "", IF(IFERROR(INDEX(Ingredients!D$11:D$310, MATCH($C1809, Ingredients!$B$11:$B$310, 0)), "")="", "", IFERROR(INDEX(Ingredients!D$11:D$310, MATCH($C1809, Ingredients!$B$11:$B$310, 0)), "")))</f>
        <v/>
      </c>
      <c r="AI1809" s="106" t="str">
        <f>IF($C1809="", "", IF(IFERROR(INDEX(Ingredients!E$11:E$310, MATCH($C1809, Ingredients!$B$11:$B$310, 0)), "")="", "", IFERROR(INDEX(Ingredients!E$11:E$310, MATCH($C1809, Ingredients!$B$11:$B$310, 0)), "")))</f>
        <v/>
      </c>
      <c r="AJ1809" s="108" t="str">
        <f>IF($C1809="", "", IF(IFERROR(INDEX(Ingredients!F$11:F$310, MATCH($C1809, Ingredients!$B$11:$B$310, 0)), "")="", "", IFERROR(INDEX(Ingredients!F$11:F$310, MATCH($C1809, Ingredients!$B$11:$B$310, 0)), "")))</f>
        <v/>
      </c>
      <c r="AK1809" s="106" t="str">
        <f>IF($C1809="", "", IF(IFERROR(INDEX(Ingredients!G$11:G$310, MATCH($C1809, Ingredients!$B$11:$B$310, 0)), "")="", "", IFERROR(INDEX(Ingredients!G$11:G$310, MATCH($C1809, Ingredients!$B$11:$B$310, 0)), "")))</f>
        <v/>
      </c>
      <c r="AL1809" s="79" t="str">
        <f>IF($C1809="", "", IF(IFERROR(INDEX(Ingredients!H$11:H$310, MATCH($C1809, Ingredients!$B$11:$B$310, 0)), "")="", "", IFERROR(INDEX(Ingredients!H$11:H$310, MATCH($C1809, Ingredients!$B$11:$B$310, 0)), "")))</f>
        <v/>
      </c>
      <c r="AN1809" s="83" t="str">
        <f t="shared" si="425"/>
        <v/>
      </c>
      <c r="AP1809" s="114" t="str">
        <f t="shared" si="435"/>
        <v/>
      </c>
      <c r="AR1809" s="117" t="str">
        <f>IF($C1809="", "", IF(IFERROR(INDEX(Ingredients!$AI$11:$AI$310, MATCH($C1809, Ingredients!$B$11:$B$310, 0)), "")="", "", IFERROR(INDEX(Ingredients!$AI$11:$AI$310, MATCH($C1809, Ingredients!$B$11:$B$310, 0)), "")))</f>
        <v/>
      </c>
      <c r="AT1809" s="120" t="str">
        <f t="shared" si="436"/>
        <v/>
      </c>
      <c r="AV1809" s="90" t="str">
        <f t="shared" si="426"/>
        <v/>
      </c>
      <c r="AX1809" s="90" t="str">
        <f>IF($AV1809="", "", COUNTIF($AV$11:$AV$5010, "&lt;"&amp;$AV1809)+1+COUNTIF($AV$11:$AV1809, $AV1809)-1)</f>
        <v/>
      </c>
      <c r="AZ1809" s="111" t="str">
        <f>IF($B1809="", "", SUMIF('Shopping List'!$AV$11:$AV$25, $B1809, 'Shopping List'!$BN$11:$BN$25))</f>
        <v/>
      </c>
      <c r="BB1809" s="117" t="str">
        <f t="shared" si="437"/>
        <v/>
      </c>
    </row>
    <row r="1810" spans="1:54" x14ac:dyDescent="0.25">
      <c r="A1810" s="4"/>
      <c r="B1810" s="37"/>
      <c r="C1810" s="124"/>
      <c r="D1810" s="39"/>
      <c r="E1810" s="125"/>
      <c r="F1810" s="48"/>
      <c r="G1810" s="4"/>
      <c r="H1810" s="4"/>
      <c r="I1810" s="95" t="str">
        <f>IF($C1810="", "", IF(IFERROR(INDEX(Ingredients!$C$11:$C$310, MATCH($C1810, Ingredients!$B$11:$B$310, 0)), "")="", "", IFERROR(INDEX(Ingredients!$C$11:$C$310, MATCH($C1810, Ingredients!$B$11:$B$310, 0)), "")))</f>
        <v/>
      </c>
      <c r="J1810" s="73" t="str">
        <f>IF($B1810="", "", IF(IFERROR(INDEX(Meals!$C$11:$C$260, MATCH($B1810, Meals!$B$11:$B$260, 0)), "")="", "", IFERROR(INDEX(Meals!$C$11:$C$260, MATCH($B1810, Meals!$B$11:$B$260, 0)), "")))</f>
        <v/>
      </c>
      <c r="K1810" s="4"/>
      <c r="L1810" s="72" t="str">
        <f t="shared" si="427"/>
        <v/>
      </c>
      <c r="M1810" s="73" t="str">
        <f t="shared" si="428"/>
        <v/>
      </c>
      <c r="N1810" s="4"/>
      <c r="O1810" s="78" t="str">
        <f t="shared" si="429"/>
        <v/>
      </c>
      <c r="P1810" s="79" t="str">
        <f t="shared" si="430"/>
        <v/>
      </c>
      <c r="Q1810" s="4"/>
      <c r="R1810" s="90" t="str">
        <f t="shared" si="431"/>
        <v/>
      </c>
      <c r="S1810" s="4"/>
      <c r="Y1810" s="18" t="str">
        <f t="shared" si="432"/>
        <v/>
      </c>
      <c r="AA1810" s="18" t="str">
        <f t="shared" si="423"/>
        <v/>
      </c>
      <c r="AB1810" s="18" t="str">
        <f t="shared" si="424"/>
        <v/>
      </c>
      <c r="AC1810" s="18" t="str">
        <f t="shared" si="433"/>
        <v/>
      </c>
      <c r="AD1810" s="18" t="str">
        <f t="shared" si="433"/>
        <v/>
      </c>
      <c r="AE1810" s="18" t="str">
        <f t="shared" si="434"/>
        <v/>
      </c>
      <c r="AG1810" s="95" t="str">
        <f>IF($C1810="", "", IF(IFERROR(INDEX(Ingredients!C$11:C$310, MATCH($C1810, Ingredients!$B$11:$B$310, 0)), "")="", "", IFERROR(INDEX(Ingredients!C$11:C$310, MATCH($C1810, Ingredients!$B$11:$B$310, 0)), "")))</f>
        <v/>
      </c>
      <c r="AH1810" s="105" t="str">
        <f>IF($C1810="", "", IF(IFERROR(INDEX(Ingredients!D$11:D$310, MATCH($C1810, Ingredients!$B$11:$B$310, 0)), "")="", "", IFERROR(INDEX(Ingredients!D$11:D$310, MATCH($C1810, Ingredients!$B$11:$B$310, 0)), "")))</f>
        <v/>
      </c>
      <c r="AI1810" s="106" t="str">
        <f>IF($C1810="", "", IF(IFERROR(INDEX(Ingredients!E$11:E$310, MATCH($C1810, Ingredients!$B$11:$B$310, 0)), "")="", "", IFERROR(INDEX(Ingredients!E$11:E$310, MATCH($C1810, Ingredients!$B$11:$B$310, 0)), "")))</f>
        <v/>
      </c>
      <c r="AJ1810" s="108" t="str">
        <f>IF($C1810="", "", IF(IFERROR(INDEX(Ingredients!F$11:F$310, MATCH($C1810, Ingredients!$B$11:$B$310, 0)), "")="", "", IFERROR(INDEX(Ingredients!F$11:F$310, MATCH($C1810, Ingredients!$B$11:$B$310, 0)), "")))</f>
        <v/>
      </c>
      <c r="AK1810" s="106" t="str">
        <f>IF($C1810="", "", IF(IFERROR(INDEX(Ingredients!G$11:G$310, MATCH($C1810, Ingredients!$B$11:$B$310, 0)), "")="", "", IFERROR(INDEX(Ingredients!G$11:G$310, MATCH($C1810, Ingredients!$B$11:$B$310, 0)), "")))</f>
        <v/>
      </c>
      <c r="AL1810" s="79" t="str">
        <f>IF($C1810="", "", IF(IFERROR(INDEX(Ingredients!H$11:H$310, MATCH($C1810, Ingredients!$B$11:$B$310, 0)), "")="", "", IFERROR(INDEX(Ingredients!H$11:H$310, MATCH($C1810, Ingredients!$B$11:$B$310, 0)), "")))</f>
        <v/>
      </c>
      <c r="AN1810" s="83" t="str">
        <f t="shared" si="425"/>
        <v/>
      </c>
      <c r="AP1810" s="114" t="str">
        <f t="shared" si="435"/>
        <v/>
      </c>
      <c r="AR1810" s="117" t="str">
        <f>IF($C1810="", "", IF(IFERROR(INDEX(Ingredients!$AI$11:$AI$310, MATCH($C1810, Ingredients!$B$11:$B$310, 0)), "")="", "", IFERROR(INDEX(Ingredients!$AI$11:$AI$310, MATCH($C1810, Ingredients!$B$11:$B$310, 0)), "")))</f>
        <v/>
      </c>
      <c r="AT1810" s="120" t="str">
        <f t="shared" si="436"/>
        <v/>
      </c>
      <c r="AV1810" s="90" t="str">
        <f t="shared" si="426"/>
        <v/>
      </c>
      <c r="AX1810" s="90" t="str">
        <f>IF($AV1810="", "", COUNTIF($AV$11:$AV$5010, "&lt;"&amp;$AV1810)+1+COUNTIF($AV$11:$AV1810, $AV1810)-1)</f>
        <v/>
      </c>
      <c r="AZ1810" s="111" t="str">
        <f>IF($B1810="", "", SUMIF('Shopping List'!$AV$11:$AV$25, $B1810, 'Shopping List'!$BN$11:$BN$25))</f>
        <v/>
      </c>
      <c r="BB1810" s="117" t="str">
        <f t="shared" si="437"/>
        <v/>
      </c>
    </row>
    <row r="1811" spans="1:54" x14ac:dyDescent="0.25">
      <c r="A1811" s="4"/>
      <c r="B1811" s="37"/>
      <c r="C1811" s="124"/>
      <c r="D1811" s="39"/>
      <c r="E1811" s="125"/>
      <c r="F1811" s="48"/>
      <c r="G1811" s="4"/>
      <c r="H1811" s="4"/>
      <c r="I1811" s="95" t="str">
        <f>IF($C1811="", "", IF(IFERROR(INDEX(Ingredients!$C$11:$C$310, MATCH($C1811, Ingredients!$B$11:$B$310, 0)), "")="", "", IFERROR(INDEX(Ingredients!$C$11:$C$310, MATCH($C1811, Ingredients!$B$11:$B$310, 0)), "")))</f>
        <v/>
      </c>
      <c r="J1811" s="73" t="str">
        <f>IF($B1811="", "", IF(IFERROR(INDEX(Meals!$C$11:$C$260, MATCH($B1811, Meals!$B$11:$B$260, 0)), "")="", "", IFERROR(INDEX(Meals!$C$11:$C$260, MATCH($B1811, Meals!$B$11:$B$260, 0)), "")))</f>
        <v/>
      </c>
      <c r="K1811" s="4"/>
      <c r="L1811" s="72" t="str">
        <f t="shared" si="427"/>
        <v/>
      </c>
      <c r="M1811" s="73" t="str">
        <f t="shared" si="428"/>
        <v/>
      </c>
      <c r="N1811" s="4"/>
      <c r="O1811" s="78" t="str">
        <f t="shared" si="429"/>
        <v/>
      </c>
      <c r="P1811" s="79" t="str">
        <f t="shared" si="430"/>
        <v/>
      </c>
      <c r="Q1811" s="4"/>
      <c r="R1811" s="90" t="str">
        <f t="shared" si="431"/>
        <v/>
      </c>
      <c r="S1811" s="4"/>
      <c r="Y1811" s="18" t="str">
        <f t="shared" si="432"/>
        <v/>
      </c>
      <c r="AA1811" s="18" t="str">
        <f t="shared" si="423"/>
        <v/>
      </c>
      <c r="AB1811" s="18" t="str">
        <f t="shared" si="424"/>
        <v/>
      </c>
      <c r="AC1811" s="18" t="str">
        <f t="shared" si="433"/>
        <v/>
      </c>
      <c r="AD1811" s="18" t="str">
        <f t="shared" si="433"/>
        <v/>
      </c>
      <c r="AE1811" s="18" t="str">
        <f t="shared" si="434"/>
        <v/>
      </c>
      <c r="AG1811" s="95" t="str">
        <f>IF($C1811="", "", IF(IFERROR(INDEX(Ingredients!C$11:C$310, MATCH($C1811, Ingredients!$B$11:$B$310, 0)), "")="", "", IFERROR(INDEX(Ingredients!C$11:C$310, MATCH($C1811, Ingredients!$B$11:$B$310, 0)), "")))</f>
        <v/>
      </c>
      <c r="AH1811" s="105" t="str">
        <f>IF($C1811="", "", IF(IFERROR(INDEX(Ingredients!D$11:D$310, MATCH($C1811, Ingredients!$B$11:$B$310, 0)), "")="", "", IFERROR(INDEX(Ingredients!D$11:D$310, MATCH($C1811, Ingredients!$B$11:$B$310, 0)), "")))</f>
        <v/>
      </c>
      <c r="AI1811" s="106" t="str">
        <f>IF($C1811="", "", IF(IFERROR(INDEX(Ingredients!E$11:E$310, MATCH($C1811, Ingredients!$B$11:$B$310, 0)), "")="", "", IFERROR(INDEX(Ingredients!E$11:E$310, MATCH($C1811, Ingredients!$B$11:$B$310, 0)), "")))</f>
        <v/>
      </c>
      <c r="AJ1811" s="108" t="str">
        <f>IF($C1811="", "", IF(IFERROR(INDEX(Ingredients!F$11:F$310, MATCH($C1811, Ingredients!$B$11:$B$310, 0)), "")="", "", IFERROR(INDEX(Ingredients!F$11:F$310, MATCH($C1811, Ingredients!$B$11:$B$310, 0)), "")))</f>
        <v/>
      </c>
      <c r="AK1811" s="106" t="str">
        <f>IF($C1811="", "", IF(IFERROR(INDEX(Ingredients!G$11:G$310, MATCH($C1811, Ingredients!$B$11:$B$310, 0)), "")="", "", IFERROR(INDEX(Ingredients!G$11:G$310, MATCH($C1811, Ingredients!$B$11:$B$310, 0)), "")))</f>
        <v/>
      </c>
      <c r="AL1811" s="79" t="str">
        <f>IF($C1811="", "", IF(IFERROR(INDEX(Ingredients!H$11:H$310, MATCH($C1811, Ingredients!$B$11:$B$310, 0)), "")="", "", IFERROR(INDEX(Ingredients!H$11:H$310, MATCH($C1811, Ingredients!$B$11:$B$310, 0)), "")))</f>
        <v/>
      </c>
      <c r="AN1811" s="83" t="str">
        <f t="shared" si="425"/>
        <v/>
      </c>
      <c r="AP1811" s="114" t="str">
        <f t="shared" si="435"/>
        <v/>
      </c>
      <c r="AR1811" s="117" t="str">
        <f>IF($C1811="", "", IF(IFERROR(INDEX(Ingredients!$AI$11:$AI$310, MATCH($C1811, Ingredients!$B$11:$B$310, 0)), "")="", "", IFERROR(INDEX(Ingredients!$AI$11:$AI$310, MATCH($C1811, Ingredients!$B$11:$B$310, 0)), "")))</f>
        <v/>
      </c>
      <c r="AT1811" s="120" t="str">
        <f t="shared" si="436"/>
        <v/>
      </c>
      <c r="AV1811" s="90" t="str">
        <f t="shared" si="426"/>
        <v/>
      </c>
      <c r="AX1811" s="90" t="str">
        <f>IF($AV1811="", "", COUNTIF($AV$11:$AV$5010, "&lt;"&amp;$AV1811)+1+COUNTIF($AV$11:$AV1811, $AV1811)-1)</f>
        <v/>
      </c>
      <c r="AZ1811" s="111" t="str">
        <f>IF($B1811="", "", SUMIF('Shopping List'!$AV$11:$AV$25, $B1811, 'Shopping List'!$BN$11:$BN$25))</f>
        <v/>
      </c>
      <c r="BB1811" s="117" t="str">
        <f t="shared" si="437"/>
        <v/>
      </c>
    </row>
    <row r="1812" spans="1:54" x14ac:dyDescent="0.25">
      <c r="A1812" s="4"/>
      <c r="B1812" s="37"/>
      <c r="C1812" s="124"/>
      <c r="D1812" s="39"/>
      <c r="E1812" s="125"/>
      <c r="F1812" s="48"/>
      <c r="G1812" s="4"/>
      <c r="H1812" s="4"/>
      <c r="I1812" s="95" t="str">
        <f>IF($C1812="", "", IF(IFERROR(INDEX(Ingredients!$C$11:$C$310, MATCH($C1812, Ingredients!$B$11:$B$310, 0)), "")="", "", IFERROR(INDEX(Ingredients!$C$11:$C$310, MATCH($C1812, Ingredients!$B$11:$B$310, 0)), "")))</f>
        <v/>
      </c>
      <c r="J1812" s="73" t="str">
        <f>IF($B1812="", "", IF(IFERROR(INDEX(Meals!$C$11:$C$260, MATCH($B1812, Meals!$B$11:$B$260, 0)), "")="", "", IFERROR(INDEX(Meals!$C$11:$C$260, MATCH($B1812, Meals!$B$11:$B$260, 0)), "")))</f>
        <v/>
      </c>
      <c r="K1812" s="4"/>
      <c r="L1812" s="72" t="str">
        <f t="shared" si="427"/>
        <v/>
      </c>
      <c r="M1812" s="73" t="str">
        <f t="shared" si="428"/>
        <v/>
      </c>
      <c r="N1812" s="4"/>
      <c r="O1812" s="78" t="str">
        <f t="shared" si="429"/>
        <v/>
      </c>
      <c r="P1812" s="79" t="str">
        <f t="shared" si="430"/>
        <v/>
      </c>
      <c r="Q1812" s="4"/>
      <c r="R1812" s="90" t="str">
        <f t="shared" si="431"/>
        <v/>
      </c>
      <c r="S1812" s="4"/>
      <c r="Y1812" s="18" t="str">
        <f t="shared" si="432"/>
        <v/>
      </c>
      <c r="AA1812" s="18" t="str">
        <f t="shared" si="423"/>
        <v/>
      </c>
      <c r="AB1812" s="18" t="str">
        <f t="shared" si="424"/>
        <v/>
      </c>
      <c r="AC1812" s="18" t="str">
        <f t="shared" si="433"/>
        <v/>
      </c>
      <c r="AD1812" s="18" t="str">
        <f t="shared" si="433"/>
        <v/>
      </c>
      <c r="AE1812" s="18" t="str">
        <f t="shared" si="434"/>
        <v/>
      </c>
      <c r="AG1812" s="95" t="str">
        <f>IF($C1812="", "", IF(IFERROR(INDEX(Ingredients!C$11:C$310, MATCH($C1812, Ingredients!$B$11:$B$310, 0)), "")="", "", IFERROR(INDEX(Ingredients!C$11:C$310, MATCH($C1812, Ingredients!$B$11:$B$310, 0)), "")))</f>
        <v/>
      </c>
      <c r="AH1812" s="105" t="str">
        <f>IF($C1812="", "", IF(IFERROR(INDEX(Ingredients!D$11:D$310, MATCH($C1812, Ingredients!$B$11:$B$310, 0)), "")="", "", IFERROR(INDEX(Ingredients!D$11:D$310, MATCH($C1812, Ingredients!$B$11:$B$310, 0)), "")))</f>
        <v/>
      </c>
      <c r="AI1812" s="106" t="str">
        <f>IF($C1812="", "", IF(IFERROR(INDEX(Ingredients!E$11:E$310, MATCH($C1812, Ingredients!$B$11:$B$310, 0)), "")="", "", IFERROR(INDEX(Ingredients!E$11:E$310, MATCH($C1812, Ingredients!$B$11:$B$310, 0)), "")))</f>
        <v/>
      </c>
      <c r="AJ1812" s="108" t="str">
        <f>IF($C1812="", "", IF(IFERROR(INDEX(Ingredients!F$11:F$310, MATCH($C1812, Ingredients!$B$11:$B$310, 0)), "")="", "", IFERROR(INDEX(Ingredients!F$11:F$310, MATCH($C1812, Ingredients!$B$11:$B$310, 0)), "")))</f>
        <v/>
      </c>
      <c r="AK1812" s="106" t="str">
        <f>IF($C1812="", "", IF(IFERROR(INDEX(Ingredients!G$11:G$310, MATCH($C1812, Ingredients!$B$11:$B$310, 0)), "")="", "", IFERROR(INDEX(Ingredients!G$11:G$310, MATCH($C1812, Ingredients!$B$11:$B$310, 0)), "")))</f>
        <v/>
      </c>
      <c r="AL1812" s="79" t="str">
        <f>IF($C1812="", "", IF(IFERROR(INDEX(Ingredients!H$11:H$310, MATCH($C1812, Ingredients!$B$11:$B$310, 0)), "")="", "", IFERROR(INDEX(Ingredients!H$11:H$310, MATCH($C1812, Ingredients!$B$11:$B$310, 0)), "")))</f>
        <v/>
      </c>
      <c r="AN1812" s="83" t="str">
        <f t="shared" si="425"/>
        <v/>
      </c>
      <c r="AP1812" s="114" t="str">
        <f t="shared" si="435"/>
        <v/>
      </c>
      <c r="AR1812" s="117" t="str">
        <f>IF($C1812="", "", IF(IFERROR(INDEX(Ingredients!$AI$11:$AI$310, MATCH($C1812, Ingredients!$B$11:$B$310, 0)), "")="", "", IFERROR(INDEX(Ingredients!$AI$11:$AI$310, MATCH($C1812, Ingredients!$B$11:$B$310, 0)), "")))</f>
        <v/>
      </c>
      <c r="AT1812" s="120" t="str">
        <f t="shared" si="436"/>
        <v/>
      </c>
      <c r="AV1812" s="90" t="str">
        <f t="shared" si="426"/>
        <v/>
      </c>
      <c r="AX1812" s="90" t="str">
        <f>IF($AV1812="", "", COUNTIF($AV$11:$AV$5010, "&lt;"&amp;$AV1812)+1+COUNTIF($AV$11:$AV1812, $AV1812)-1)</f>
        <v/>
      </c>
      <c r="AZ1812" s="111" t="str">
        <f>IF($B1812="", "", SUMIF('Shopping List'!$AV$11:$AV$25, $B1812, 'Shopping List'!$BN$11:$BN$25))</f>
        <v/>
      </c>
      <c r="BB1812" s="117" t="str">
        <f t="shared" si="437"/>
        <v/>
      </c>
    </row>
    <row r="1813" spans="1:54" x14ac:dyDescent="0.25">
      <c r="A1813" s="4"/>
      <c r="B1813" s="37"/>
      <c r="C1813" s="124"/>
      <c r="D1813" s="39"/>
      <c r="E1813" s="125"/>
      <c r="F1813" s="48"/>
      <c r="G1813" s="4"/>
      <c r="H1813" s="4"/>
      <c r="I1813" s="95" t="str">
        <f>IF($C1813="", "", IF(IFERROR(INDEX(Ingredients!$C$11:$C$310, MATCH($C1813, Ingredients!$B$11:$B$310, 0)), "")="", "", IFERROR(INDEX(Ingredients!$C$11:$C$310, MATCH($C1813, Ingredients!$B$11:$B$310, 0)), "")))</f>
        <v/>
      </c>
      <c r="J1813" s="73" t="str">
        <f>IF($B1813="", "", IF(IFERROR(INDEX(Meals!$C$11:$C$260, MATCH($B1813, Meals!$B$11:$B$260, 0)), "")="", "", IFERROR(INDEX(Meals!$C$11:$C$260, MATCH($B1813, Meals!$B$11:$B$260, 0)), "")))</f>
        <v/>
      </c>
      <c r="K1813" s="4"/>
      <c r="L1813" s="72" t="str">
        <f t="shared" si="427"/>
        <v/>
      </c>
      <c r="M1813" s="73" t="str">
        <f t="shared" si="428"/>
        <v/>
      </c>
      <c r="N1813" s="4"/>
      <c r="O1813" s="78" t="str">
        <f t="shared" si="429"/>
        <v/>
      </c>
      <c r="P1813" s="79" t="str">
        <f t="shared" si="430"/>
        <v/>
      </c>
      <c r="Q1813" s="4"/>
      <c r="R1813" s="90" t="str">
        <f t="shared" si="431"/>
        <v/>
      </c>
      <c r="S1813" s="4"/>
      <c r="Y1813" s="18" t="str">
        <f t="shared" si="432"/>
        <v/>
      </c>
      <c r="AA1813" s="18" t="str">
        <f t="shared" si="423"/>
        <v/>
      </c>
      <c r="AB1813" s="18" t="str">
        <f t="shared" si="424"/>
        <v/>
      </c>
      <c r="AC1813" s="18" t="str">
        <f t="shared" si="433"/>
        <v/>
      </c>
      <c r="AD1813" s="18" t="str">
        <f t="shared" si="433"/>
        <v/>
      </c>
      <c r="AE1813" s="18" t="str">
        <f t="shared" si="434"/>
        <v/>
      </c>
      <c r="AG1813" s="95" t="str">
        <f>IF($C1813="", "", IF(IFERROR(INDEX(Ingredients!C$11:C$310, MATCH($C1813, Ingredients!$B$11:$B$310, 0)), "")="", "", IFERROR(INDEX(Ingredients!C$11:C$310, MATCH($C1813, Ingredients!$B$11:$B$310, 0)), "")))</f>
        <v/>
      </c>
      <c r="AH1813" s="105" t="str">
        <f>IF($C1813="", "", IF(IFERROR(INDEX(Ingredients!D$11:D$310, MATCH($C1813, Ingredients!$B$11:$B$310, 0)), "")="", "", IFERROR(INDEX(Ingredients!D$11:D$310, MATCH($C1813, Ingredients!$B$11:$B$310, 0)), "")))</f>
        <v/>
      </c>
      <c r="AI1813" s="106" t="str">
        <f>IF($C1813="", "", IF(IFERROR(INDEX(Ingredients!E$11:E$310, MATCH($C1813, Ingredients!$B$11:$B$310, 0)), "")="", "", IFERROR(INDEX(Ingredients!E$11:E$310, MATCH($C1813, Ingredients!$B$11:$B$310, 0)), "")))</f>
        <v/>
      </c>
      <c r="AJ1813" s="108" t="str">
        <f>IF($C1813="", "", IF(IFERROR(INDEX(Ingredients!F$11:F$310, MATCH($C1813, Ingredients!$B$11:$B$310, 0)), "")="", "", IFERROR(INDEX(Ingredients!F$11:F$310, MATCH($C1813, Ingredients!$B$11:$B$310, 0)), "")))</f>
        <v/>
      </c>
      <c r="AK1813" s="106" t="str">
        <f>IF($C1813="", "", IF(IFERROR(INDEX(Ingredients!G$11:G$310, MATCH($C1813, Ingredients!$B$11:$B$310, 0)), "")="", "", IFERROR(INDEX(Ingredients!G$11:G$310, MATCH($C1813, Ingredients!$B$11:$B$310, 0)), "")))</f>
        <v/>
      </c>
      <c r="AL1813" s="79" t="str">
        <f>IF($C1813="", "", IF(IFERROR(INDEX(Ingredients!H$11:H$310, MATCH($C1813, Ingredients!$B$11:$B$310, 0)), "")="", "", IFERROR(INDEX(Ingredients!H$11:H$310, MATCH($C1813, Ingredients!$B$11:$B$310, 0)), "")))</f>
        <v/>
      </c>
      <c r="AN1813" s="83" t="str">
        <f t="shared" si="425"/>
        <v/>
      </c>
      <c r="AP1813" s="114" t="str">
        <f t="shared" si="435"/>
        <v/>
      </c>
      <c r="AR1813" s="117" t="str">
        <f>IF($C1813="", "", IF(IFERROR(INDEX(Ingredients!$AI$11:$AI$310, MATCH($C1813, Ingredients!$B$11:$B$310, 0)), "")="", "", IFERROR(INDEX(Ingredients!$AI$11:$AI$310, MATCH($C1813, Ingredients!$B$11:$B$310, 0)), "")))</f>
        <v/>
      </c>
      <c r="AT1813" s="120" t="str">
        <f t="shared" si="436"/>
        <v/>
      </c>
      <c r="AV1813" s="90" t="str">
        <f t="shared" si="426"/>
        <v/>
      </c>
      <c r="AX1813" s="90" t="str">
        <f>IF($AV1813="", "", COUNTIF($AV$11:$AV$5010, "&lt;"&amp;$AV1813)+1+COUNTIF($AV$11:$AV1813, $AV1813)-1)</f>
        <v/>
      </c>
      <c r="AZ1813" s="111" t="str">
        <f>IF($B1813="", "", SUMIF('Shopping List'!$AV$11:$AV$25, $B1813, 'Shopping List'!$BN$11:$BN$25))</f>
        <v/>
      </c>
      <c r="BB1813" s="117" t="str">
        <f t="shared" si="437"/>
        <v/>
      </c>
    </row>
    <row r="1814" spans="1:54" x14ac:dyDescent="0.25">
      <c r="A1814" s="4"/>
      <c r="B1814" s="37"/>
      <c r="C1814" s="124"/>
      <c r="D1814" s="39"/>
      <c r="E1814" s="125"/>
      <c r="F1814" s="48"/>
      <c r="G1814" s="4"/>
      <c r="H1814" s="4"/>
      <c r="I1814" s="95" t="str">
        <f>IF($C1814="", "", IF(IFERROR(INDEX(Ingredients!$C$11:$C$310, MATCH($C1814, Ingredients!$B$11:$B$310, 0)), "")="", "", IFERROR(INDEX(Ingredients!$C$11:$C$310, MATCH($C1814, Ingredients!$B$11:$B$310, 0)), "")))</f>
        <v/>
      </c>
      <c r="J1814" s="73" t="str">
        <f>IF($B1814="", "", IF(IFERROR(INDEX(Meals!$C$11:$C$260, MATCH($B1814, Meals!$B$11:$B$260, 0)), "")="", "", IFERROR(INDEX(Meals!$C$11:$C$260, MATCH($B1814, Meals!$B$11:$B$260, 0)), "")))</f>
        <v/>
      </c>
      <c r="K1814" s="4"/>
      <c r="L1814" s="72" t="str">
        <f t="shared" si="427"/>
        <v/>
      </c>
      <c r="M1814" s="73" t="str">
        <f t="shared" si="428"/>
        <v/>
      </c>
      <c r="N1814" s="4"/>
      <c r="O1814" s="78" t="str">
        <f t="shared" si="429"/>
        <v/>
      </c>
      <c r="P1814" s="79" t="str">
        <f t="shared" si="430"/>
        <v/>
      </c>
      <c r="Q1814" s="4"/>
      <c r="R1814" s="90" t="str">
        <f t="shared" si="431"/>
        <v/>
      </c>
      <c r="S1814" s="4"/>
      <c r="Y1814" s="18" t="str">
        <f t="shared" si="432"/>
        <v/>
      </c>
      <c r="AA1814" s="18" t="str">
        <f t="shared" si="423"/>
        <v/>
      </c>
      <c r="AB1814" s="18" t="str">
        <f t="shared" si="424"/>
        <v/>
      </c>
      <c r="AC1814" s="18" t="str">
        <f t="shared" si="433"/>
        <v/>
      </c>
      <c r="AD1814" s="18" t="str">
        <f t="shared" si="433"/>
        <v/>
      </c>
      <c r="AE1814" s="18" t="str">
        <f t="shared" si="434"/>
        <v/>
      </c>
      <c r="AG1814" s="95" t="str">
        <f>IF($C1814="", "", IF(IFERROR(INDEX(Ingredients!C$11:C$310, MATCH($C1814, Ingredients!$B$11:$B$310, 0)), "")="", "", IFERROR(INDEX(Ingredients!C$11:C$310, MATCH($C1814, Ingredients!$B$11:$B$310, 0)), "")))</f>
        <v/>
      </c>
      <c r="AH1814" s="105" t="str">
        <f>IF($C1814="", "", IF(IFERROR(INDEX(Ingredients!D$11:D$310, MATCH($C1814, Ingredients!$B$11:$B$310, 0)), "")="", "", IFERROR(INDEX(Ingredients!D$11:D$310, MATCH($C1814, Ingredients!$B$11:$B$310, 0)), "")))</f>
        <v/>
      </c>
      <c r="AI1814" s="106" t="str">
        <f>IF($C1814="", "", IF(IFERROR(INDEX(Ingredients!E$11:E$310, MATCH($C1814, Ingredients!$B$11:$B$310, 0)), "")="", "", IFERROR(INDEX(Ingredients!E$11:E$310, MATCH($C1814, Ingredients!$B$11:$B$310, 0)), "")))</f>
        <v/>
      </c>
      <c r="AJ1814" s="108" t="str">
        <f>IF($C1814="", "", IF(IFERROR(INDEX(Ingredients!F$11:F$310, MATCH($C1814, Ingredients!$B$11:$B$310, 0)), "")="", "", IFERROR(INDEX(Ingredients!F$11:F$310, MATCH($C1814, Ingredients!$B$11:$B$310, 0)), "")))</f>
        <v/>
      </c>
      <c r="AK1814" s="106" t="str">
        <f>IF($C1814="", "", IF(IFERROR(INDEX(Ingredients!G$11:G$310, MATCH($C1814, Ingredients!$B$11:$B$310, 0)), "")="", "", IFERROR(INDEX(Ingredients!G$11:G$310, MATCH($C1814, Ingredients!$B$11:$B$310, 0)), "")))</f>
        <v/>
      </c>
      <c r="AL1814" s="79" t="str">
        <f>IF($C1814="", "", IF(IFERROR(INDEX(Ingredients!H$11:H$310, MATCH($C1814, Ingredients!$B$11:$B$310, 0)), "")="", "", IFERROR(INDEX(Ingredients!H$11:H$310, MATCH($C1814, Ingredients!$B$11:$B$310, 0)), "")))</f>
        <v/>
      </c>
      <c r="AN1814" s="83" t="str">
        <f t="shared" si="425"/>
        <v/>
      </c>
      <c r="AP1814" s="114" t="str">
        <f t="shared" si="435"/>
        <v/>
      </c>
      <c r="AR1814" s="117" t="str">
        <f>IF($C1814="", "", IF(IFERROR(INDEX(Ingredients!$AI$11:$AI$310, MATCH($C1814, Ingredients!$B$11:$B$310, 0)), "")="", "", IFERROR(INDEX(Ingredients!$AI$11:$AI$310, MATCH($C1814, Ingredients!$B$11:$B$310, 0)), "")))</f>
        <v/>
      </c>
      <c r="AT1814" s="120" t="str">
        <f t="shared" si="436"/>
        <v/>
      </c>
      <c r="AV1814" s="90" t="str">
        <f t="shared" si="426"/>
        <v/>
      </c>
      <c r="AX1814" s="90" t="str">
        <f>IF($AV1814="", "", COUNTIF($AV$11:$AV$5010, "&lt;"&amp;$AV1814)+1+COUNTIF($AV$11:$AV1814, $AV1814)-1)</f>
        <v/>
      </c>
      <c r="AZ1814" s="111" t="str">
        <f>IF($B1814="", "", SUMIF('Shopping List'!$AV$11:$AV$25, $B1814, 'Shopping List'!$BN$11:$BN$25))</f>
        <v/>
      </c>
      <c r="BB1814" s="117" t="str">
        <f t="shared" si="437"/>
        <v/>
      </c>
    </row>
    <row r="1815" spans="1:54" x14ac:dyDescent="0.25">
      <c r="A1815" s="4"/>
      <c r="B1815" s="37"/>
      <c r="C1815" s="124"/>
      <c r="D1815" s="39"/>
      <c r="E1815" s="125"/>
      <c r="F1815" s="48"/>
      <c r="G1815" s="4"/>
      <c r="H1815" s="4"/>
      <c r="I1815" s="95" t="str">
        <f>IF($C1815="", "", IF(IFERROR(INDEX(Ingredients!$C$11:$C$310, MATCH($C1815, Ingredients!$B$11:$B$310, 0)), "")="", "", IFERROR(INDEX(Ingredients!$C$11:$C$310, MATCH($C1815, Ingredients!$B$11:$B$310, 0)), "")))</f>
        <v/>
      </c>
      <c r="J1815" s="73" t="str">
        <f>IF($B1815="", "", IF(IFERROR(INDEX(Meals!$C$11:$C$260, MATCH($B1815, Meals!$B$11:$B$260, 0)), "")="", "", IFERROR(INDEX(Meals!$C$11:$C$260, MATCH($B1815, Meals!$B$11:$B$260, 0)), "")))</f>
        <v/>
      </c>
      <c r="K1815" s="4"/>
      <c r="L1815" s="72" t="str">
        <f t="shared" si="427"/>
        <v/>
      </c>
      <c r="M1815" s="73" t="str">
        <f t="shared" si="428"/>
        <v/>
      </c>
      <c r="N1815" s="4"/>
      <c r="O1815" s="78" t="str">
        <f t="shared" si="429"/>
        <v/>
      </c>
      <c r="P1815" s="79" t="str">
        <f t="shared" si="430"/>
        <v/>
      </c>
      <c r="Q1815" s="4"/>
      <c r="R1815" s="90" t="str">
        <f t="shared" si="431"/>
        <v/>
      </c>
      <c r="S1815" s="4"/>
      <c r="Y1815" s="18" t="str">
        <f t="shared" si="432"/>
        <v/>
      </c>
      <c r="AA1815" s="18" t="str">
        <f t="shared" si="423"/>
        <v/>
      </c>
      <c r="AB1815" s="18" t="str">
        <f t="shared" si="424"/>
        <v/>
      </c>
      <c r="AC1815" s="18" t="str">
        <f t="shared" si="433"/>
        <v/>
      </c>
      <c r="AD1815" s="18" t="str">
        <f t="shared" si="433"/>
        <v/>
      </c>
      <c r="AE1815" s="18" t="str">
        <f t="shared" si="434"/>
        <v/>
      </c>
      <c r="AG1815" s="95" t="str">
        <f>IF($C1815="", "", IF(IFERROR(INDEX(Ingredients!C$11:C$310, MATCH($C1815, Ingredients!$B$11:$B$310, 0)), "")="", "", IFERROR(INDEX(Ingredients!C$11:C$310, MATCH($C1815, Ingredients!$B$11:$B$310, 0)), "")))</f>
        <v/>
      </c>
      <c r="AH1815" s="105" t="str">
        <f>IF($C1815="", "", IF(IFERROR(INDEX(Ingredients!D$11:D$310, MATCH($C1815, Ingredients!$B$11:$B$310, 0)), "")="", "", IFERROR(INDEX(Ingredients!D$11:D$310, MATCH($C1815, Ingredients!$B$11:$B$310, 0)), "")))</f>
        <v/>
      </c>
      <c r="AI1815" s="106" t="str">
        <f>IF($C1815="", "", IF(IFERROR(INDEX(Ingredients!E$11:E$310, MATCH($C1815, Ingredients!$B$11:$B$310, 0)), "")="", "", IFERROR(INDEX(Ingredients!E$11:E$310, MATCH($C1815, Ingredients!$B$11:$B$310, 0)), "")))</f>
        <v/>
      </c>
      <c r="AJ1815" s="108" t="str">
        <f>IF($C1815="", "", IF(IFERROR(INDEX(Ingredients!F$11:F$310, MATCH($C1815, Ingredients!$B$11:$B$310, 0)), "")="", "", IFERROR(INDEX(Ingredients!F$11:F$310, MATCH($C1815, Ingredients!$B$11:$B$310, 0)), "")))</f>
        <v/>
      </c>
      <c r="AK1815" s="106" t="str">
        <f>IF($C1815="", "", IF(IFERROR(INDEX(Ingredients!G$11:G$310, MATCH($C1815, Ingredients!$B$11:$B$310, 0)), "")="", "", IFERROR(INDEX(Ingredients!G$11:G$310, MATCH($C1815, Ingredients!$B$11:$B$310, 0)), "")))</f>
        <v/>
      </c>
      <c r="AL1815" s="79" t="str">
        <f>IF($C1815="", "", IF(IFERROR(INDEX(Ingredients!H$11:H$310, MATCH($C1815, Ingredients!$B$11:$B$310, 0)), "")="", "", IFERROR(INDEX(Ingredients!H$11:H$310, MATCH($C1815, Ingredients!$B$11:$B$310, 0)), "")))</f>
        <v/>
      </c>
      <c r="AN1815" s="83" t="str">
        <f t="shared" si="425"/>
        <v/>
      </c>
      <c r="AP1815" s="114" t="str">
        <f t="shared" si="435"/>
        <v/>
      </c>
      <c r="AR1815" s="117" t="str">
        <f>IF($C1815="", "", IF(IFERROR(INDEX(Ingredients!$AI$11:$AI$310, MATCH($C1815, Ingredients!$B$11:$B$310, 0)), "")="", "", IFERROR(INDEX(Ingredients!$AI$11:$AI$310, MATCH($C1815, Ingredients!$B$11:$B$310, 0)), "")))</f>
        <v/>
      </c>
      <c r="AT1815" s="120" t="str">
        <f t="shared" si="436"/>
        <v/>
      </c>
      <c r="AV1815" s="90" t="str">
        <f t="shared" si="426"/>
        <v/>
      </c>
      <c r="AX1815" s="90" t="str">
        <f>IF($AV1815="", "", COUNTIF($AV$11:$AV$5010, "&lt;"&amp;$AV1815)+1+COUNTIF($AV$11:$AV1815, $AV1815)-1)</f>
        <v/>
      </c>
      <c r="AZ1815" s="111" t="str">
        <f>IF($B1815="", "", SUMIF('Shopping List'!$AV$11:$AV$25, $B1815, 'Shopping List'!$BN$11:$BN$25))</f>
        <v/>
      </c>
      <c r="BB1815" s="117" t="str">
        <f t="shared" si="437"/>
        <v/>
      </c>
    </row>
    <row r="1816" spans="1:54" x14ac:dyDescent="0.25">
      <c r="A1816" s="4"/>
      <c r="B1816" s="37"/>
      <c r="C1816" s="124"/>
      <c r="D1816" s="39"/>
      <c r="E1816" s="125"/>
      <c r="F1816" s="48"/>
      <c r="G1816" s="4"/>
      <c r="H1816" s="4"/>
      <c r="I1816" s="95" t="str">
        <f>IF($C1816="", "", IF(IFERROR(INDEX(Ingredients!$C$11:$C$310, MATCH($C1816, Ingredients!$B$11:$B$310, 0)), "")="", "", IFERROR(INDEX(Ingredients!$C$11:$C$310, MATCH($C1816, Ingredients!$B$11:$B$310, 0)), "")))</f>
        <v/>
      </c>
      <c r="J1816" s="73" t="str">
        <f>IF($B1816="", "", IF(IFERROR(INDEX(Meals!$C$11:$C$260, MATCH($B1816, Meals!$B$11:$B$260, 0)), "")="", "", IFERROR(INDEX(Meals!$C$11:$C$260, MATCH($B1816, Meals!$B$11:$B$260, 0)), "")))</f>
        <v/>
      </c>
      <c r="K1816" s="4"/>
      <c r="L1816" s="72" t="str">
        <f t="shared" si="427"/>
        <v/>
      </c>
      <c r="M1816" s="73" t="str">
        <f t="shared" si="428"/>
        <v/>
      </c>
      <c r="N1816" s="4"/>
      <c r="O1816" s="78" t="str">
        <f t="shared" si="429"/>
        <v/>
      </c>
      <c r="P1816" s="79" t="str">
        <f t="shared" si="430"/>
        <v/>
      </c>
      <c r="Q1816" s="4"/>
      <c r="R1816" s="90" t="str">
        <f t="shared" si="431"/>
        <v/>
      </c>
      <c r="S1816" s="4"/>
      <c r="Y1816" s="18" t="str">
        <f t="shared" si="432"/>
        <v/>
      </c>
      <c r="AA1816" s="18" t="str">
        <f t="shared" si="423"/>
        <v/>
      </c>
      <c r="AB1816" s="18" t="str">
        <f t="shared" si="424"/>
        <v/>
      </c>
      <c r="AC1816" s="18" t="str">
        <f t="shared" si="433"/>
        <v/>
      </c>
      <c r="AD1816" s="18" t="str">
        <f t="shared" si="433"/>
        <v/>
      </c>
      <c r="AE1816" s="18" t="str">
        <f t="shared" si="434"/>
        <v/>
      </c>
      <c r="AG1816" s="95" t="str">
        <f>IF($C1816="", "", IF(IFERROR(INDEX(Ingredients!C$11:C$310, MATCH($C1816, Ingredients!$B$11:$B$310, 0)), "")="", "", IFERROR(INDEX(Ingredients!C$11:C$310, MATCH($C1816, Ingredients!$B$11:$B$310, 0)), "")))</f>
        <v/>
      </c>
      <c r="AH1816" s="105" t="str">
        <f>IF($C1816="", "", IF(IFERROR(INDEX(Ingredients!D$11:D$310, MATCH($C1816, Ingredients!$B$11:$B$310, 0)), "")="", "", IFERROR(INDEX(Ingredients!D$11:D$310, MATCH($C1816, Ingredients!$B$11:$B$310, 0)), "")))</f>
        <v/>
      </c>
      <c r="AI1816" s="106" t="str">
        <f>IF($C1816="", "", IF(IFERROR(INDEX(Ingredients!E$11:E$310, MATCH($C1816, Ingredients!$B$11:$B$310, 0)), "")="", "", IFERROR(INDEX(Ingredients!E$11:E$310, MATCH($C1816, Ingredients!$B$11:$B$310, 0)), "")))</f>
        <v/>
      </c>
      <c r="AJ1816" s="108" t="str">
        <f>IF($C1816="", "", IF(IFERROR(INDEX(Ingredients!F$11:F$310, MATCH($C1816, Ingredients!$B$11:$B$310, 0)), "")="", "", IFERROR(INDEX(Ingredients!F$11:F$310, MATCH($C1816, Ingredients!$B$11:$B$310, 0)), "")))</f>
        <v/>
      </c>
      <c r="AK1816" s="106" t="str">
        <f>IF($C1816="", "", IF(IFERROR(INDEX(Ingredients!G$11:G$310, MATCH($C1816, Ingredients!$B$11:$B$310, 0)), "")="", "", IFERROR(INDEX(Ingredients!G$11:G$310, MATCH($C1816, Ingredients!$B$11:$B$310, 0)), "")))</f>
        <v/>
      </c>
      <c r="AL1816" s="79" t="str">
        <f>IF($C1816="", "", IF(IFERROR(INDEX(Ingredients!H$11:H$310, MATCH($C1816, Ingredients!$B$11:$B$310, 0)), "")="", "", IFERROR(INDEX(Ingredients!H$11:H$310, MATCH($C1816, Ingredients!$B$11:$B$310, 0)), "")))</f>
        <v/>
      </c>
      <c r="AN1816" s="83" t="str">
        <f t="shared" si="425"/>
        <v/>
      </c>
      <c r="AP1816" s="114" t="str">
        <f t="shared" si="435"/>
        <v/>
      </c>
      <c r="AR1816" s="117" t="str">
        <f>IF($C1816="", "", IF(IFERROR(INDEX(Ingredients!$AI$11:$AI$310, MATCH($C1816, Ingredients!$B$11:$B$310, 0)), "")="", "", IFERROR(INDEX(Ingredients!$AI$11:$AI$310, MATCH($C1816, Ingredients!$B$11:$B$310, 0)), "")))</f>
        <v/>
      </c>
      <c r="AT1816" s="120" t="str">
        <f t="shared" si="436"/>
        <v/>
      </c>
      <c r="AV1816" s="90" t="str">
        <f t="shared" si="426"/>
        <v/>
      </c>
      <c r="AX1816" s="90" t="str">
        <f>IF($AV1816="", "", COUNTIF($AV$11:$AV$5010, "&lt;"&amp;$AV1816)+1+COUNTIF($AV$11:$AV1816, $AV1816)-1)</f>
        <v/>
      </c>
      <c r="AZ1816" s="111" t="str">
        <f>IF($B1816="", "", SUMIF('Shopping List'!$AV$11:$AV$25, $B1816, 'Shopping List'!$BN$11:$BN$25))</f>
        <v/>
      </c>
      <c r="BB1816" s="117" t="str">
        <f t="shared" si="437"/>
        <v/>
      </c>
    </row>
    <row r="1817" spans="1:54" x14ac:dyDescent="0.25">
      <c r="A1817" s="4"/>
      <c r="B1817" s="37"/>
      <c r="C1817" s="124"/>
      <c r="D1817" s="39"/>
      <c r="E1817" s="125"/>
      <c r="F1817" s="48"/>
      <c r="G1817" s="4"/>
      <c r="H1817" s="4"/>
      <c r="I1817" s="95" t="str">
        <f>IF($C1817="", "", IF(IFERROR(INDEX(Ingredients!$C$11:$C$310, MATCH($C1817, Ingredients!$B$11:$B$310, 0)), "")="", "", IFERROR(INDEX(Ingredients!$C$11:$C$310, MATCH($C1817, Ingredients!$B$11:$B$310, 0)), "")))</f>
        <v/>
      </c>
      <c r="J1817" s="73" t="str">
        <f>IF($B1817="", "", IF(IFERROR(INDEX(Meals!$C$11:$C$260, MATCH($B1817, Meals!$B$11:$B$260, 0)), "")="", "", IFERROR(INDEX(Meals!$C$11:$C$260, MATCH($B1817, Meals!$B$11:$B$260, 0)), "")))</f>
        <v/>
      </c>
      <c r="K1817" s="4"/>
      <c r="L1817" s="72" t="str">
        <f t="shared" si="427"/>
        <v/>
      </c>
      <c r="M1817" s="73" t="str">
        <f t="shared" si="428"/>
        <v/>
      </c>
      <c r="N1817" s="4"/>
      <c r="O1817" s="78" t="str">
        <f t="shared" si="429"/>
        <v/>
      </c>
      <c r="P1817" s="79" t="str">
        <f t="shared" si="430"/>
        <v/>
      </c>
      <c r="Q1817" s="4"/>
      <c r="R1817" s="90" t="str">
        <f t="shared" si="431"/>
        <v/>
      </c>
      <c r="S1817" s="4"/>
      <c r="Y1817" s="18" t="str">
        <f t="shared" si="432"/>
        <v/>
      </c>
      <c r="AA1817" s="18" t="str">
        <f t="shared" si="423"/>
        <v/>
      </c>
      <c r="AB1817" s="18" t="str">
        <f t="shared" si="424"/>
        <v/>
      </c>
      <c r="AC1817" s="18" t="str">
        <f t="shared" si="433"/>
        <v/>
      </c>
      <c r="AD1817" s="18" t="str">
        <f t="shared" si="433"/>
        <v/>
      </c>
      <c r="AE1817" s="18" t="str">
        <f t="shared" si="434"/>
        <v/>
      </c>
      <c r="AG1817" s="95" t="str">
        <f>IF($C1817="", "", IF(IFERROR(INDEX(Ingredients!C$11:C$310, MATCH($C1817, Ingredients!$B$11:$B$310, 0)), "")="", "", IFERROR(INDEX(Ingredients!C$11:C$310, MATCH($C1817, Ingredients!$B$11:$B$310, 0)), "")))</f>
        <v/>
      </c>
      <c r="AH1817" s="105" t="str">
        <f>IF($C1817="", "", IF(IFERROR(INDEX(Ingredients!D$11:D$310, MATCH($C1817, Ingredients!$B$11:$B$310, 0)), "")="", "", IFERROR(INDEX(Ingredients!D$11:D$310, MATCH($C1817, Ingredients!$B$11:$B$310, 0)), "")))</f>
        <v/>
      </c>
      <c r="AI1817" s="106" t="str">
        <f>IF($C1817="", "", IF(IFERROR(INDEX(Ingredients!E$11:E$310, MATCH($C1817, Ingredients!$B$11:$B$310, 0)), "")="", "", IFERROR(INDEX(Ingredients!E$11:E$310, MATCH($C1817, Ingredients!$B$11:$B$310, 0)), "")))</f>
        <v/>
      </c>
      <c r="AJ1817" s="108" t="str">
        <f>IF($C1817="", "", IF(IFERROR(INDEX(Ingredients!F$11:F$310, MATCH($C1817, Ingredients!$B$11:$B$310, 0)), "")="", "", IFERROR(INDEX(Ingredients!F$11:F$310, MATCH($C1817, Ingredients!$B$11:$B$310, 0)), "")))</f>
        <v/>
      </c>
      <c r="AK1817" s="106" t="str">
        <f>IF($C1817="", "", IF(IFERROR(INDEX(Ingredients!G$11:G$310, MATCH($C1817, Ingredients!$B$11:$B$310, 0)), "")="", "", IFERROR(INDEX(Ingredients!G$11:G$310, MATCH($C1817, Ingredients!$B$11:$B$310, 0)), "")))</f>
        <v/>
      </c>
      <c r="AL1817" s="79" t="str">
        <f>IF($C1817="", "", IF(IFERROR(INDEX(Ingredients!H$11:H$310, MATCH($C1817, Ingredients!$B$11:$B$310, 0)), "")="", "", IFERROR(INDEX(Ingredients!H$11:H$310, MATCH($C1817, Ingredients!$B$11:$B$310, 0)), "")))</f>
        <v/>
      </c>
      <c r="AN1817" s="83" t="str">
        <f t="shared" si="425"/>
        <v/>
      </c>
      <c r="AP1817" s="114" t="str">
        <f t="shared" si="435"/>
        <v/>
      </c>
      <c r="AR1817" s="117" t="str">
        <f>IF($C1817="", "", IF(IFERROR(INDEX(Ingredients!$AI$11:$AI$310, MATCH($C1817, Ingredients!$B$11:$B$310, 0)), "")="", "", IFERROR(INDEX(Ingredients!$AI$11:$AI$310, MATCH($C1817, Ingredients!$B$11:$B$310, 0)), "")))</f>
        <v/>
      </c>
      <c r="AT1817" s="120" t="str">
        <f t="shared" si="436"/>
        <v/>
      </c>
      <c r="AV1817" s="90" t="str">
        <f t="shared" si="426"/>
        <v/>
      </c>
      <c r="AX1817" s="90" t="str">
        <f>IF($AV1817="", "", COUNTIF($AV$11:$AV$5010, "&lt;"&amp;$AV1817)+1+COUNTIF($AV$11:$AV1817, $AV1817)-1)</f>
        <v/>
      </c>
      <c r="AZ1817" s="111" t="str">
        <f>IF($B1817="", "", SUMIF('Shopping List'!$AV$11:$AV$25, $B1817, 'Shopping List'!$BN$11:$BN$25))</f>
        <v/>
      </c>
      <c r="BB1817" s="117" t="str">
        <f t="shared" si="437"/>
        <v/>
      </c>
    </row>
    <row r="1818" spans="1:54" x14ac:dyDescent="0.25">
      <c r="A1818" s="4"/>
      <c r="B1818" s="37"/>
      <c r="C1818" s="124"/>
      <c r="D1818" s="39"/>
      <c r="E1818" s="125"/>
      <c r="F1818" s="48"/>
      <c r="G1818" s="4"/>
      <c r="H1818" s="4"/>
      <c r="I1818" s="95" t="str">
        <f>IF($C1818="", "", IF(IFERROR(INDEX(Ingredients!$C$11:$C$310, MATCH($C1818, Ingredients!$B$11:$B$310, 0)), "")="", "", IFERROR(INDEX(Ingredients!$C$11:$C$310, MATCH($C1818, Ingredients!$B$11:$B$310, 0)), "")))</f>
        <v/>
      </c>
      <c r="J1818" s="73" t="str">
        <f>IF($B1818="", "", IF(IFERROR(INDEX(Meals!$C$11:$C$260, MATCH($B1818, Meals!$B$11:$B$260, 0)), "")="", "", IFERROR(INDEX(Meals!$C$11:$C$260, MATCH($B1818, Meals!$B$11:$B$260, 0)), "")))</f>
        <v/>
      </c>
      <c r="K1818" s="4"/>
      <c r="L1818" s="72" t="str">
        <f t="shared" si="427"/>
        <v/>
      </c>
      <c r="M1818" s="73" t="str">
        <f t="shared" si="428"/>
        <v/>
      </c>
      <c r="N1818" s="4"/>
      <c r="O1818" s="78" t="str">
        <f t="shared" si="429"/>
        <v/>
      </c>
      <c r="P1818" s="79" t="str">
        <f t="shared" si="430"/>
        <v/>
      </c>
      <c r="Q1818" s="4"/>
      <c r="R1818" s="90" t="str">
        <f t="shared" si="431"/>
        <v/>
      </c>
      <c r="S1818" s="4"/>
      <c r="Y1818" s="18" t="str">
        <f t="shared" si="432"/>
        <v/>
      </c>
      <c r="AA1818" s="18" t="str">
        <f t="shared" si="423"/>
        <v/>
      </c>
      <c r="AB1818" s="18" t="str">
        <f t="shared" si="424"/>
        <v/>
      </c>
      <c r="AC1818" s="18" t="str">
        <f t="shared" si="433"/>
        <v/>
      </c>
      <c r="AD1818" s="18" t="str">
        <f t="shared" si="433"/>
        <v/>
      </c>
      <c r="AE1818" s="18" t="str">
        <f t="shared" si="434"/>
        <v/>
      </c>
      <c r="AG1818" s="95" t="str">
        <f>IF($C1818="", "", IF(IFERROR(INDEX(Ingredients!C$11:C$310, MATCH($C1818, Ingredients!$B$11:$B$310, 0)), "")="", "", IFERROR(INDEX(Ingredients!C$11:C$310, MATCH($C1818, Ingredients!$B$11:$B$310, 0)), "")))</f>
        <v/>
      </c>
      <c r="AH1818" s="105" t="str">
        <f>IF($C1818="", "", IF(IFERROR(INDEX(Ingredients!D$11:D$310, MATCH($C1818, Ingredients!$B$11:$B$310, 0)), "")="", "", IFERROR(INDEX(Ingredients!D$11:D$310, MATCH($C1818, Ingredients!$B$11:$B$310, 0)), "")))</f>
        <v/>
      </c>
      <c r="AI1818" s="106" t="str">
        <f>IF($C1818="", "", IF(IFERROR(INDEX(Ingredients!E$11:E$310, MATCH($C1818, Ingredients!$B$11:$B$310, 0)), "")="", "", IFERROR(INDEX(Ingredients!E$11:E$310, MATCH($C1818, Ingredients!$B$11:$B$310, 0)), "")))</f>
        <v/>
      </c>
      <c r="AJ1818" s="108" t="str">
        <f>IF($C1818="", "", IF(IFERROR(INDEX(Ingredients!F$11:F$310, MATCH($C1818, Ingredients!$B$11:$B$310, 0)), "")="", "", IFERROR(INDEX(Ingredients!F$11:F$310, MATCH($C1818, Ingredients!$B$11:$B$310, 0)), "")))</f>
        <v/>
      </c>
      <c r="AK1818" s="106" t="str">
        <f>IF($C1818="", "", IF(IFERROR(INDEX(Ingredients!G$11:G$310, MATCH($C1818, Ingredients!$B$11:$B$310, 0)), "")="", "", IFERROR(INDEX(Ingredients!G$11:G$310, MATCH($C1818, Ingredients!$B$11:$B$310, 0)), "")))</f>
        <v/>
      </c>
      <c r="AL1818" s="79" t="str">
        <f>IF($C1818="", "", IF(IFERROR(INDEX(Ingredients!H$11:H$310, MATCH($C1818, Ingredients!$B$11:$B$310, 0)), "")="", "", IFERROR(INDEX(Ingredients!H$11:H$310, MATCH($C1818, Ingredients!$B$11:$B$310, 0)), "")))</f>
        <v/>
      </c>
      <c r="AN1818" s="83" t="str">
        <f t="shared" si="425"/>
        <v/>
      </c>
      <c r="AP1818" s="114" t="str">
        <f t="shared" si="435"/>
        <v/>
      </c>
      <c r="AR1818" s="117" t="str">
        <f>IF($C1818="", "", IF(IFERROR(INDEX(Ingredients!$AI$11:$AI$310, MATCH($C1818, Ingredients!$B$11:$B$310, 0)), "")="", "", IFERROR(INDEX(Ingredients!$AI$11:$AI$310, MATCH($C1818, Ingredients!$B$11:$B$310, 0)), "")))</f>
        <v/>
      </c>
      <c r="AT1818" s="120" t="str">
        <f t="shared" si="436"/>
        <v/>
      </c>
      <c r="AV1818" s="90" t="str">
        <f t="shared" si="426"/>
        <v/>
      </c>
      <c r="AX1818" s="90" t="str">
        <f>IF($AV1818="", "", COUNTIF($AV$11:$AV$5010, "&lt;"&amp;$AV1818)+1+COUNTIF($AV$11:$AV1818, $AV1818)-1)</f>
        <v/>
      </c>
      <c r="AZ1818" s="111" t="str">
        <f>IF($B1818="", "", SUMIF('Shopping List'!$AV$11:$AV$25, $B1818, 'Shopping List'!$BN$11:$BN$25))</f>
        <v/>
      </c>
      <c r="BB1818" s="117" t="str">
        <f t="shared" si="437"/>
        <v/>
      </c>
    </row>
    <row r="1819" spans="1:54" x14ac:dyDescent="0.25">
      <c r="A1819" s="4"/>
      <c r="B1819" s="37"/>
      <c r="C1819" s="124"/>
      <c r="D1819" s="39"/>
      <c r="E1819" s="125"/>
      <c r="F1819" s="48"/>
      <c r="G1819" s="4"/>
      <c r="H1819" s="4"/>
      <c r="I1819" s="95" t="str">
        <f>IF($C1819="", "", IF(IFERROR(INDEX(Ingredients!$C$11:$C$310, MATCH($C1819, Ingredients!$B$11:$B$310, 0)), "")="", "", IFERROR(INDEX(Ingredients!$C$11:$C$310, MATCH($C1819, Ingredients!$B$11:$B$310, 0)), "")))</f>
        <v/>
      </c>
      <c r="J1819" s="73" t="str">
        <f>IF($B1819="", "", IF(IFERROR(INDEX(Meals!$C$11:$C$260, MATCH($B1819, Meals!$B$11:$B$260, 0)), "")="", "", IFERROR(INDEX(Meals!$C$11:$C$260, MATCH($B1819, Meals!$B$11:$B$260, 0)), "")))</f>
        <v/>
      </c>
      <c r="K1819" s="4"/>
      <c r="L1819" s="72" t="str">
        <f t="shared" si="427"/>
        <v/>
      </c>
      <c r="M1819" s="73" t="str">
        <f t="shared" si="428"/>
        <v/>
      </c>
      <c r="N1819" s="4"/>
      <c r="O1819" s="78" t="str">
        <f t="shared" si="429"/>
        <v/>
      </c>
      <c r="P1819" s="79" t="str">
        <f t="shared" si="430"/>
        <v/>
      </c>
      <c r="Q1819" s="4"/>
      <c r="R1819" s="90" t="str">
        <f t="shared" si="431"/>
        <v/>
      </c>
      <c r="S1819" s="4"/>
      <c r="Y1819" s="18" t="str">
        <f t="shared" si="432"/>
        <v/>
      </c>
      <c r="AA1819" s="18" t="str">
        <f t="shared" si="423"/>
        <v/>
      </c>
      <c r="AB1819" s="18" t="str">
        <f t="shared" si="424"/>
        <v/>
      </c>
      <c r="AC1819" s="18" t="str">
        <f t="shared" si="433"/>
        <v/>
      </c>
      <c r="AD1819" s="18" t="str">
        <f t="shared" si="433"/>
        <v/>
      </c>
      <c r="AE1819" s="18" t="str">
        <f t="shared" si="434"/>
        <v/>
      </c>
      <c r="AG1819" s="95" t="str">
        <f>IF($C1819="", "", IF(IFERROR(INDEX(Ingredients!C$11:C$310, MATCH($C1819, Ingredients!$B$11:$B$310, 0)), "")="", "", IFERROR(INDEX(Ingredients!C$11:C$310, MATCH($C1819, Ingredients!$B$11:$B$310, 0)), "")))</f>
        <v/>
      </c>
      <c r="AH1819" s="105" t="str">
        <f>IF($C1819="", "", IF(IFERROR(INDEX(Ingredients!D$11:D$310, MATCH($C1819, Ingredients!$B$11:$B$310, 0)), "")="", "", IFERROR(INDEX(Ingredients!D$11:D$310, MATCH($C1819, Ingredients!$B$11:$B$310, 0)), "")))</f>
        <v/>
      </c>
      <c r="AI1819" s="106" t="str">
        <f>IF($C1819="", "", IF(IFERROR(INDEX(Ingredients!E$11:E$310, MATCH($C1819, Ingredients!$B$11:$B$310, 0)), "")="", "", IFERROR(INDEX(Ingredients!E$11:E$310, MATCH($C1819, Ingredients!$B$11:$B$310, 0)), "")))</f>
        <v/>
      </c>
      <c r="AJ1819" s="108" t="str">
        <f>IF($C1819="", "", IF(IFERROR(INDEX(Ingredients!F$11:F$310, MATCH($C1819, Ingredients!$B$11:$B$310, 0)), "")="", "", IFERROR(INDEX(Ingredients!F$11:F$310, MATCH($C1819, Ingredients!$B$11:$B$310, 0)), "")))</f>
        <v/>
      </c>
      <c r="AK1819" s="106" t="str">
        <f>IF($C1819="", "", IF(IFERROR(INDEX(Ingredients!G$11:G$310, MATCH($C1819, Ingredients!$B$11:$B$310, 0)), "")="", "", IFERROR(INDEX(Ingredients!G$11:G$310, MATCH($C1819, Ingredients!$B$11:$B$310, 0)), "")))</f>
        <v/>
      </c>
      <c r="AL1819" s="79" t="str">
        <f>IF($C1819="", "", IF(IFERROR(INDEX(Ingredients!H$11:H$310, MATCH($C1819, Ingredients!$B$11:$B$310, 0)), "")="", "", IFERROR(INDEX(Ingredients!H$11:H$310, MATCH($C1819, Ingredients!$B$11:$B$310, 0)), "")))</f>
        <v/>
      </c>
      <c r="AN1819" s="83" t="str">
        <f t="shared" si="425"/>
        <v/>
      </c>
      <c r="AP1819" s="114" t="str">
        <f t="shared" si="435"/>
        <v/>
      </c>
      <c r="AR1819" s="117" t="str">
        <f>IF($C1819="", "", IF(IFERROR(INDEX(Ingredients!$AI$11:$AI$310, MATCH($C1819, Ingredients!$B$11:$B$310, 0)), "")="", "", IFERROR(INDEX(Ingredients!$AI$11:$AI$310, MATCH($C1819, Ingredients!$B$11:$B$310, 0)), "")))</f>
        <v/>
      </c>
      <c r="AT1819" s="120" t="str">
        <f t="shared" si="436"/>
        <v/>
      </c>
      <c r="AV1819" s="90" t="str">
        <f t="shared" si="426"/>
        <v/>
      </c>
      <c r="AX1819" s="90" t="str">
        <f>IF($AV1819="", "", COUNTIF($AV$11:$AV$5010, "&lt;"&amp;$AV1819)+1+COUNTIF($AV$11:$AV1819, $AV1819)-1)</f>
        <v/>
      </c>
      <c r="AZ1819" s="111" t="str">
        <f>IF($B1819="", "", SUMIF('Shopping List'!$AV$11:$AV$25, $B1819, 'Shopping List'!$BN$11:$BN$25))</f>
        <v/>
      </c>
      <c r="BB1819" s="117" t="str">
        <f t="shared" si="437"/>
        <v/>
      </c>
    </row>
    <row r="1820" spans="1:54" x14ac:dyDescent="0.25">
      <c r="A1820" s="4"/>
      <c r="B1820" s="37"/>
      <c r="C1820" s="124"/>
      <c r="D1820" s="39"/>
      <c r="E1820" s="125"/>
      <c r="F1820" s="48"/>
      <c r="G1820" s="4"/>
      <c r="H1820" s="4"/>
      <c r="I1820" s="95" t="str">
        <f>IF($C1820="", "", IF(IFERROR(INDEX(Ingredients!$C$11:$C$310, MATCH($C1820, Ingredients!$B$11:$B$310, 0)), "")="", "", IFERROR(INDEX(Ingredients!$C$11:$C$310, MATCH($C1820, Ingredients!$B$11:$B$310, 0)), "")))</f>
        <v/>
      </c>
      <c r="J1820" s="73" t="str">
        <f>IF($B1820="", "", IF(IFERROR(INDEX(Meals!$C$11:$C$260, MATCH($B1820, Meals!$B$11:$B$260, 0)), "")="", "", IFERROR(INDEX(Meals!$C$11:$C$260, MATCH($B1820, Meals!$B$11:$B$260, 0)), "")))</f>
        <v/>
      </c>
      <c r="K1820" s="4"/>
      <c r="L1820" s="72" t="str">
        <f t="shared" si="427"/>
        <v/>
      </c>
      <c r="M1820" s="73" t="str">
        <f t="shared" si="428"/>
        <v/>
      </c>
      <c r="N1820" s="4"/>
      <c r="O1820" s="78" t="str">
        <f t="shared" si="429"/>
        <v/>
      </c>
      <c r="P1820" s="79" t="str">
        <f t="shared" si="430"/>
        <v/>
      </c>
      <c r="Q1820" s="4"/>
      <c r="R1820" s="90" t="str">
        <f t="shared" si="431"/>
        <v/>
      </c>
      <c r="S1820" s="4"/>
      <c r="Y1820" s="18" t="str">
        <f t="shared" si="432"/>
        <v/>
      </c>
      <c r="AA1820" s="18" t="str">
        <f t="shared" si="423"/>
        <v/>
      </c>
      <c r="AB1820" s="18" t="str">
        <f t="shared" si="424"/>
        <v/>
      </c>
      <c r="AC1820" s="18" t="str">
        <f t="shared" si="433"/>
        <v/>
      </c>
      <c r="AD1820" s="18" t="str">
        <f t="shared" si="433"/>
        <v/>
      </c>
      <c r="AE1820" s="18" t="str">
        <f t="shared" si="434"/>
        <v/>
      </c>
      <c r="AG1820" s="95" t="str">
        <f>IF($C1820="", "", IF(IFERROR(INDEX(Ingredients!C$11:C$310, MATCH($C1820, Ingredients!$B$11:$B$310, 0)), "")="", "", IFERROR(INDEX(Ingredients!C$11:C$310, MATCH($C1820, Ingredients!$B$11:$B$310, 0)), "")))</f>
        <v/>
      </c>
      <c r="AH1820" s="105" t="str">
        <f>IF($C1820="", "", IF(IFERROR(INDEX(Ingredients!D$11:D$310, MATCH($C1820, Ingredients!$B$11:$B$310, 0)), "")="", "", IFERROR(INDEX(Ingredients!D$11:D$310, MATCH($C1820, Ingredients!$B$11:$B$310, 0)), "")))</f>
        <v/>
      </c>
      <c r="AI1820" s="106" t="str">
        <f>IF($C1820="", "", IF(IFERROR(INDEX(Ingredients!E$11:E$310, MATCH($C1820, Ingredients!$B$11:$B$310, 0)), "")="", "", IFERROR(INDEX(Ingredients!E$11:E$310, MATCH($C1820, Ingredients!$B$11:$B$310, 0)), "")))</f>
        <v/>
      </c>
      <c r="AJ1820" s="108" t="str">
        <f>IF($C1820="", "", IF(IFERROR(INDEX(Ingredients!F$11:F$310, MATCH($C1820, Ingredients!$B$11:$B$310, 0)), "")="", "", IFERROR(INDEX(Ingredients!F$11:F$310, MATCH($C1820, Ingredients!$B$11:$B$310, 0)), "")))</f>
        <v/>
      </c>
      <c r="AK1820" s="106" t="str">
        <f>IF($C1820="", "", IF(IFERROR(INDEX(Ingredients!G$11:G$310, MATCH($C1820, Ingredients!$B$11:$B$310, 0)), "")="", "", IFERROR(INDEX(Ingredients!G$11:G$310, MATCH($C1820, Ingredients!$B$11:$B$310, 0)), "")))</f>
        <v/>
      </c>
      <c r="AL1820" s="79" t="str">
        <f>IF($C1820="", "", IF(IFERROR(INDEX(Ingredients!H$11:H$310, MATCH($C1820, Ingredients!$B$11:$B$310, 0)), "")="", "", IFERROR(INDEX(Ingredients!H$11:H$310, MATCH($C1820, Ingredients!$B$11:$B$310, 0)), "")))</f>
        <v/>
      </c>
      <c r="AN1820" s="83" t="str">
        <f t="shared" si="425"/>
        <v/>
      </c>
      <c r="AP1820" s="114" t="str">
        <f t="shared" si="435"/>
        <v/>
      </c>
      <c r="AR1820" s="117" t="str">
        <f>IF($C1820="", "", IF(IFERROR(INDEX(Ingredients!$AI$11:$AI$310, MATCH($C1820, Ingredients!$B$11:$B$310, 0)), "")="", "", IFERROR(INDEX(Ingredients!$AI$11:$AI$310, MATCH($C1820, Ingredients!$B$11:$B$310, 0)), "")))</f>
        <v/>
      </c>
      <c r="AT1820" s="120" t="str">
        <f t="shared" si="436"/>
        <v/>
      </c>
      <c r="AV1820" s="90" t="str">
        <f t="shared" si="426"/>
        <v/>
      </c>
      <c r="AX1820" s="90" t="str">
        <f>IF($AV1820="", "", COUNTIF($AV$11:$AV$5010, "&lt;"&amp;$AV1820)+1+COUNTIF($AV$11:$AV1820, $AV1820)-1)</f>
        <v/>
      </c>
      <c r="AZ1820" s="111" t="str">
        <f>IF($B1820="", "", SUMIF('Shopping List'!$AV$11:$AV$25, $B1820, 'Shopping List'!$BN$11:$BN$25))</f>
        <v/>
      </c>
      <c r="BB1820" s="117" t="str">
        <f t="shared" si="437"/>
        <v/>
      </c>
    </row>
    <row r="1821" spans="1:54" x14ac:dyDescent="0.25">
      <c r="A1821" s="4"/>
      <c r="B1821" s="37"/>
      <c r="C1821" s="124"/>
      <c r="D1821" s="39"/>
      <c r="E1821" s="125"/>
      <c r="F1821" s="48"/>
      <c r="G1821" s="4"/>
      <c r="H1821" s="4"/>
      <c r="I1821" s="95" t="str">
        <f>IF($C1821="", "", IF(IFERROR(INDEX(Ingredients!$C$11:$C$310, MATCH($C1821, Ingredients!$B$11:$B$310, 0)), "")="", "", IFERROR(INDEX(Ingredients!$C$11:$C$310, MATCH($C1821, Ingredients!$B$11:$B$310, 0)), "")))</f>
        <v/>
      </c>
      <c r="J1821" s="73" t="str">
        <f>IF($B1821="", "", IF(IFERROR(INDEX(Meals!$C$11:$C$260, MATCH($B1821, Meals!$B$11:$B$260, 0)), "")="", "", IFERROR(INDEX(Meals!$C$11:$C$260, MATCH($B1821, Meals!$B$11:$B$260, 0)), "")))</f>
        <v/>
      </c>
      <c r="K1821" s="4"/>
      <c r="L1821" s="72" t="str">
        <f t="shared" si="427"/>
        <v/>
      </c>
      <c r="M1821" s="73" t="str">
        <f t="shared" si="428"/>
        <v/>
      </c>
      <c r="N1821" s="4"/>
      <c r="O1821" s="78" t="str">
        <f t="shared" si="429"/>
        <v/>
      </c>
      <c r="P1821" s="79" t="str">
        <f t="shared" si="430"/>
        <v/>
      </c>
      <c r="Q1821" s="4"/>
      <c r="R1821" s="90" t="str">
        <f t="shared" si="431"/>
        <v/>
      </c>
      <c r="S1821" s="4"/>
      <c r="Y1821" s="18" t="str">
        <f t="shared" si="432"/>
        <v/>
      </c>
      <c r="AA1821" s="18" t="str">
        <f t="shared" si="423"/>
        <v/>
      </c>
      <c r="AB1821" s="18" t="str">
        <f t="shared" si="424"/>
        <v/>
      </c>
      <c r="AC1821" s="18" t="str">
        <f t="shared" si="433"/>
        <v/>
      </c>
      <c r="AD1821" s="18" t="str">
        <f t="shared" si="433"/>
        <v/>
      </c>
      <c r="AE1821" s="18" t="str">
        <f t="shared" si="434"/>
        <v/>
      </c>
      <c r="AG1821" s="95" t="str">
        <f>IF($C1821="", "", IF(IFERROR(INDEX(Ingredients!C$11:C$310, MATCH($C1821, Ingredients!$B$11:$B$310, 0)), "")="", "", IFERROR(INDEX(Ingredients!C$11:C$310, MATCH($C1821, Ingredients!$B$11:$B$310, 0)), "")))</f>
        <v/>
      </c>
      <c r="AH1821" s="105" t="str">
        <f>IF($C1821="", "", IF(IFERROR(INDEX(Ingredients!D$11:D$310, MATCH($C1821, Ingredients!$B$11:$B$310, 0)), "")="", "", IFERROR(INDEX(Ingredients!D$11:D$310, MATCH($C1821, Ingredients!$B$11:$B$310, 0)), "")))</f>
        <v/>
      </c>
      <c r="AI1821" s="106" t="str">
        <f>IF($C1821="", "", IF(IFERROR(INDEX(Ingredients!E$11:E$310, MATCH($C1821, Ingredients!$B$11:$B$310, 0)), "")="", "", IFERROR(INDEX(Ingredients!E$11:E$310, MATCH($C1821, Ingredients!$B$11:$B$310, 0)), "")))</f>
        <v/>
      </c>
      <c r="AJ1821" s="108" t="str">
        <f>IF($C1821="", "", IF(IFERROR(INDEX(Ingredients!F$11:F$310, MATCH($C1821, Ingredients!$B$11:$B$310, 0)), "")="", "", IFERROR(INDEX(Ingredients!F$11:F$310, MATCH($C1821, Ingredients!$B$11:$B$310, 0)), "")))</f>
        <v/>
      </c>
      <c r="AK1821" s="106" t="str">
        <f>IF($C1821="", "", IF(IFERROR(INDEX(Ingredients!G$11:G$310, MATCH($C1821, Ingredients!$B$11:$B$310, 0)), "")="", "", IFERROR(INDEX(Ingredients!G$11:G$310, MATCH($C1821, Ingredients!$B$11:$B$310, 0)), "")))</f>
        <v/>
      </c>
      <c r="AL1821" s="79" t="str">
        <f>IF($C1821="", "", IF(IFERROR(INDEX(Ingredients!H$11:H$310, MATCH($C1821, Ingredients!$B$11:$B$310, 0)), "")="", "", IFERROR(INDEX(Ingredients!H$11:H$310, MATCH($C1821, Ingredients!$B$11:$B$310, 0)), "")))</f>
        <v/>
      </c>
      <c r="AN1821" s="83" t="str">
        <f t="shared" si="425"/>
        <v/>
      </c>
      <c r="AP1821" s="114" t="str">
        <f t="shared" si="435"/>
        <v/>
      </c>
      <c r="AR1821" s="117" t="str">
        <f>IF($C1821="", "", IF(IFERROR(INDEX(Ingredients!$AI$11:$AI$310, MATCH($C1821, Ingredients!$B$11:$B$310, 0)), "")="", "", IFERROR(INDEX(Ingredients!$AI$11:$AI$310, MATCH($C1821, Ingredients!$B$11:$B$310, 0)), "")))</f>
        <v/>
      </c>
      <c r="AT1821" s="120" t="str">
        <f t="shared" si="436"/>
        <v/>
      </c>
      <c r="AV1821" s="90" t="str">
        <f t="shared" si="426"/>
        <v/>
      </c>
      <c r="AX1821" s="90" t="str">
        <f>IF($AV1821="", "", COUNTIF($AV$11:$AV$5010, "&lt;"&amp;$AV1821)+1+COUNTIF($AV$11:$AV1821, $AV1821)-1)</f>
        <v/>
      </c>
      <c r="AZ1821" s="111" t="str">
        <f>IF($B1821="", "", SUMIF('Shopping List'!$AV$11:$AV$25, $B1821, 'Shopping List'!$BN$11:$BN$25))</f>
        <v/>
      </c>
      <c r="BB1821" s="117" t="str">
        <f t="shared" si="437"/>
        <v/>
      </c>
    </row>
    <row r="1822" spans="1:54" x14ac:dyDescent="0.25">
      <c r="A1822" s="4"/>
      <c r="B1822" s="37"/>
      <c r="C1822" s="124"/>
      <c r="D1822" s="39"/>
      <c r="E1822" s="125"/>
      <c r="F1822" s="48"/>
      <c r="G1822" s="4"/>
      <c r="H1822" s="4"/>
      <c r="I1822" s="95" t="str">
        <f>IF($C1822="", "", IF(IFERROR(INDEX(Ingredients!$C$11:$C$310, MATCH($C1822, Ingredients!$B$11:$B$310, 0)), "")="", "", IFERROR(INDEX(Ingredients!$C$11:$C$310, MATCH($C1822, Ingredients!$B$11:$B$310, 0)), "")))</f>
        <v/>
      </c>
      <c r="J1822" s="73" t="str">
        <f>IF($B1822="", "", IF(IFERROR(INDEX(Meals!$C$11:$C$260, MATCH($B1822, Meals!$B$11:$B$260, 0)), "")="", "", IFERROR(INDEX(Meals!$C$11:$C$260, MATCH($B1822, Meals!$B$11:$B$260, 0)), "")))</f>
        <v/>
      </c>
      <c r="K1822" s="4"/>
      <c r="L1822" s="72" t="str">
        <f t="shared" si="427"/>
        <v/>
      </c>
      <c r="M1822" s="73" t="str">
        <f t="shared" si="428"/>
        <v/>
      </c>
      <c r="N1822" s="4"/>
      <c r="O1822" s="78" t="str">
        <f t="shared" si="429"/>
        <v/>
      </c>
      <c r="P1822" s="79" t="str">
        <f t="shared" si="430"/>
        <v/>
      </c>
      <c r="Q1822" s="4"/>
      <c r="R1822" s="90" t="str">
        <f t="shared" si="431"/>
        <v/>
      </c>
      <c r="S1822" s="4"/>
      <c r="Y1822" s="18" t="str">
        <f t="shared" si="432"/>
        <v/>
      </c>
      <c r="AA1822" s="18" t="str">
        <f t="shared" si="423"/>
        <v/>
      </c>
      <c r="AB1822" s="18" t="str">
        <f t="shared" si="424"/>
        <v/>
      </c>
      <c r="AC1822" s="18" t="str">
        <f t="shared" si="433"/>
        <v/>
      </c>
      <c r="AD1822" s="18" t="str">
        <f t="shared" si="433"/>
        <v/>
      </c>
      <c r="AE1822" s="18" t="str">
        <f t="shared" si="434"/>
        <v/>
      </c>
      <c r="AG1822" s="95" t="str">
        <f>IF($C1822="", "", IF(IFERROR(INDEX(Ingredients!C$11:C$310, MATCH($C1822, Ingredients!$B$11:$B$310, 0)), "")="", "", IFERROR(INDEX(Ingredients!C$11:C$310, MATCH($C1822, Ingredients!$B$11:$B$310, 0)), "")))</f>
        <v/>
      </c>
      <c r="AH1822" s="105" t="str">
        <f>IF($C1822="", "", IF(IFERROR(INDEX(Ingredients!D$11:D$310, MATCH($C1822, Ingredients!$B$11:$B$310, 0)), "")="", "", IFERROR(INDEX(Ingredients!D$11:D$310, MATCH($C1822, Ingredients!$B$11:$B$310, 0)), "")))</f>
        <v/>
      </c>
      <c r="AI1822" s="106" t="str">
        <f>IF($C1822="", "", IF(IFERROR(INDEX(Ingredients!E$11:E$310, MATCH($C1822, Ingredients!$B$11:$B$310, 0)), "")="", "", IFERROR(INDEX(Ingredients!E$11:E$310, MATCH($C1822, Ingredients!$B$11:$B$310, 0)), "")))</f>
        <v/>
      </c>
      <c r="AJ1822" s="108" t="str">
        <f>IF($C1822="", "", IF(IFERROR(INDEX(Ingredients!F$11:F$310, MATCH($C1822, Ingredients!$B$11:$B$310, 0)), "")="", "", IFERROR(INDEX(Ingredients!F$11:F$310, MATCH($C1822, Ingredients!$B$11:$B$310, 0)), "")))</f>
        <v/>
      </c>
      <c r="AK1822" s="106" t="str">
        <f>IF($C1822="", "", IF(IFERROR(INDEX(Ingredients!G$11:G$310, MATCH($C1822, Ingredients!$B$11:$B$310, 0)), "")="", "", IFERROR(INDEX(Ingredients!G$11:G$310, MATCH($C1822, Ingredients!$B$11:$B$310, 0)), "")))</f>
        <v/>
      </c>
      <c r="AL1822" s="79" t="str">
        <f>IF($C1822="", "", IF(IFERROR(INDEX(Ingredients!H$11:H$310, MATCH($C1822, Ingredients!$B$11:$B$310, 0)), "")="", "", IFERROR(INDEX(Ingredients!H$11:H$310, MATCH($C1822, Ingredients!$B$11:$B$310, 0)), "")))</f>
        <v/>
      </c>
      <c r="AN1822" s="83" t="str">
        <f t="shared" si="425"/>
        <v/>
      </c>
      <c r="AP1822" s="114" t="str">
        <f t="shared" si="435"/>
        <v/>
      </c>
      <c r="AR1822" s="117" t="str">
        <f>IF($C1822="", "", IF(IFERROR(INDEX(Ingredients!$AI$11:$AI$310, MATCH($C1822, Ingredients!$B$11:$B$310, 0)), "")="", "", IFERROR(INDEX(Ingredients!$AI$11:$AI$310, MATCH($C1822, Ingredients!$B$11:$B$310, 0)), "")))</f>
        <v/>
      </c>
      <c r="AT1822" s="120" t="str">
        <f t="shared" si="436"/>
        <v/>
      </c>
      <c r="AV1822" s="90" t="str">
        <f t="shared" si="426"/>
        <v/>
      </c>
      <c r="AX1822" s="90" t="str">
        <f>IF($AV1822="", "", COUNTIF($AV$11:$AV$5010, "&lt;"&amp;$AV1822)+1+COUNTIF($AV$11:$AV1822, $AV1822)-1)</f>
        <v/>
      </c>
      <c r="AZ1822" s="111" t="str">
        <f>IF($B1822="", "", SUMIF('Shopping List'!$AV$11:$AV$25, $B1822, 'Shopping List'!$BN$11:$BN$25))</f>
        <v/>
      </c>
      <c r="BB1822" s="117" t="str">
        <f t="shared" si="437"/>
        <v/>
      </c>
    </row>
    <row r="1823" spans="1:54" x14ac:dyDescent="0.25">
      <c r="A1823" s="4"/>
      <c r="B1823" s="37"/>
      <c r="C1823" s="124"/>
      <c r="D1823" s="39"/>
      <c r="E1823" s="125"/>
      <c r="F1823" s="48"/>
      <c r="G1823" s="4"/>
      <c r="H1823" s="4"/>
      <c r="I1823" s="95" t="str">
        <f>IF($C1823="", "", IF(IFERROR(INDEX(Ingredients!$C$11:$C$310, MATCH($C1823, Ingredients!$B$11:$B$310, 0)), "")="", "", IFERROR(INDEX(Ingredients!$C$11:$C$310, MATCH($C1823, Ingredients!$B$11:$B$310, 0)), "")))</f>
        <v/>
      </c>
      <c r="J1823" s="73" t="str">
        <f>IF($B1823="", "", IF(IFERROR(INDEX(Meals!$C$11:$C$260, MATCH($B1823, Meals!$B$11:$B$260, 0)), "")="", "", IFERROR(INDEX(Meals!$C$11:$C$260, MATCH($B1823, Meals!$B$11:$B$260, 0)), "")))</f>
        <v/>
      </c>
      <c r="K1823" s="4"/>
      <c r="L1823" s="72" t="str">
        <f t="shared" si="427"/>
        <v/>
      </c>
      <c r="M1823" s="73" t="str">
        <f t="shared" si="428"/>
        <v/>
      </c>
      <c r="N1823" s="4"/>
      <c r="O1823" s="78" t="str">
        <f t="shared" si="429"/>
        <v/>
      </c>
      <c r="P1823" s="79" t="str">
        <f t="shared" si="430"/>
        <v/>
      </c>
      <c r="Q1823" s="4"/>
      <c r="R1823" s="90" t="str">
        <f t="shared" si="431"/>
        <v/>
      </c>
      <c r="S1823" s="4"/>
      <c r="Y1823" s="18" t="str">
        <f t="shared" si="432"/>
        <v/>
      </c>
      <c r="AA1823" s="18" t="str">
        <f t="shared" si="423"/>
        <v/>
      </c>
      <c r="AB1823" s="18" t="str">
        <f t="shared" si="424"/>
        <v/>
      </c>
      <c r="AC1823" s="18" t="str">
        <f t="shared" si="433"/>
        <v/>
      </c>
      <c r="AD1823" s="18" t="str">
        <f t="shared" si="433"/>
        <v/>
      </c>
      <c r="AE1823" s="18" t="str">
        <f t="shared" si="434"/>
        <v/>
      </c>
      <c r="AG1823" s="95" t="str">
        <f>IF($C1823="", "", IF(IFERROR(INDEX(Ingredients!C$11:C$310, MATCH($C1823, Ingredients!$B$11:$B$310, 0)), "")="", "", IFERROR(INDEX(Ingredients!C$11:C$310, MATCH($C1823, Ingredients!$B$11:$B$310, 0)), "")))</f>
        <v/>
      </c>
      <c r="AH1823" s="105" t="str">
        <f>IF($C1823="", "", IF(IFERROR(INDEX(Ingredients!D$11:D$310, MATCH($C1823, Ingredients!$B$11:$B$310, 0)), "")="", "", IFERROR(INDEX(Ingredients!D$11:D$310, MATCH($C1823, Ingredients!$B$11:$B$310, 0)), "")))</f>
        <v/>
      </c>
      <c r="AI1823" s="106" t="str">
        <f>IF($C1823="", "", IF(IFERROR(INDEX(Ingredients!E$11:E$310, MATCH($C1823, Ingredients!$B$11:$B$310, 0)), "")="", "", IFERROR(INDEX(Ingredients!E$11:E$310, MATCH($C1823, Ingredients!$B$11:$B$310, 0)), "")))</f>
        <v/>
      </c>
      <c r="AJ1823" s="108" t="str">
        <f>IF($C1823="", "", IF(IFERROR(INDEX(Ingredients!F$11:F$310, MATCH($C1823, Ingredients!$B$11:$B$310, 0)), "")="", "", IFERROR(INDEX(Ingredients!F$11:F$310, MATCH($C1823, Ingredients!$B$11:$B$310, 0)), "")))</f>
        <v/>
      </c>
      <c r="AK1823" s="106" t="str">
        <f>IF($C1823="", "", IF(IFERROR(INDEX(Ingredients!G$11:G$310, MATCH($C1823, Ingredients!$B$11:$B$310, 0)), "")="", "", IFERROR(INDEX(Ingredients!G$11:G$310, MATCH($C1823, Ingredients!$B$11:$B$310, 0)), "")))</f>
        <v/>
      </c>
      <c r="AL1823" s="79" t="str">
        <f>IF($C1823="", "", IF(IFERROR(INDEX(Ingredients!H$11:H$310, MATCH($C1823, Ingredients!$B$11:$B$310, 0)), "")="", "", IFERROR(INDEX(Ingredients!H$11:H$310, MATCH($C1823, Ingredients!$B$11:$B$310, 0)), "")))</f>
        <v/>
      </c>
      <c r="AN1823" s="83" t="str">
        <f t="shared" si="425"/>
        <v/>
      </c>
      <c r="AP1823" s="114" t="str">
        <f t="shared" si="435"/>
        <v/>
      </c>
      <c r="AR1823" s="117" t="str">
        <f>IF($C1823="", "", IF(IFERROR(INDEX(Ingredients!$AI$11:$AI$310, MATCH($C1823, Ingredients!$B$11:$B$310, 0)), "")="", "", IFERROR(INDEX(Ingredients!$AI$11:$AI$310, MATCH($C1823, Ingredients!$B$11:$B$310, 0)), "")))</f>
        <v/>
      </c>
      <c r="AT1823" s="120" t="str">
        <f t="shared" si="436"/>
        <v/>
      </c>
      <c r="AV1823" s="90" t="str">
        <f t="shared" si="426"/>
        <v/>
      </c>
      <c r="AX1823" s="90" t="str">
        <f>IF($AV1823="", "", COUNTIF($AV$11:$AV$5010, "&lt;"&amp;$AV1823)+1+COUNTIF($AV$11:$AV1823, $AV1823)-1)</f>
        <v/>
      </c>
      <c r="AZ1823" s="111" t="str">
        <f>IF($B1823="", "", SUMIF('Shopping List'!$AV$11:$AV$25, $B1823, 'Shopping List'!$BN$11:$BN$25))</f>
        <v/>
      </c>
      <c r="BB1823" s="117" t="str">
        <f t="shared" si="437"/>
        <v/>
      </c>
    </row>
    <row r="1824" spans="1:54" x14ac:dyDescent="0.25">
      <c r="A1824" s="4"/>
      <c r="B1824" s="37"/>
      <c r="C1824" s="124"/>
      <c r="D1824" s="39"/>
      <c r="E1824" s="125"/>
      <c r="F1824" s="48"/>
      <c r="G1824" s="4"/>
      <c r="H1824" s="4"/>
      <c r="I1824" s="95" t="str">
        <f>IF($C1824="", "", IF(IFERROR(INDEX(Ingredients!$C$11:$C$310, MATCH($C1824, Ingredients!$B$11:$B$310, 0)), "")="", "", IFERROR(INDEX(Ingredients!$C$11:$C$310, MATCH($C1824, Ingredients!$B$11:$B$310, 0)), "")))</f>
        <v/>
      </c>
      <c r="J1824" s="73" t="str">
        <f>IF($B1824="", "", IF(IFERROR(INDEX(Meals!$C$11:$C$260, MATCH($B1824, Meals!$B$11:$B$260, 0)), "")="", "", IFERROR(INDEX(Meals!$C$11:$C$260, MATCH($B1824, Meals!$B$11:$B$260, 0)), "")))</f>
        <v/>
      </c>
      <c r="K1824" s="4"/>
      <c r="L1824" s="72" t="str">
        <f t="shared" si="427"/>
        <v/>
      </c>
      <c r="M1824" s="73" t="str">
        <f t="shared" si="428"/>
        <v/>
      </c>
      <c r="N1824" s="4"/>
      <c r="O1824" s="78" t="str">
        <f t="shared" si="429"/>
        <v/>
      </c>
      <c r="P1824" s="79" t="str">
        <f t="shared" si="430"/>
        <v/>
      </c>
      <c r="Q1824" s="4"/>
      <c r="R1824" s="90" t="str">
        <f t="shared" si="431"/>
        <v/>
      </c>
      <c r="S1824" s="4"/>
      <c r="Y1824" s="18" t="str">
        <f t="shared" si="432"/>
        <v/>
      </c>
      <c r="AA1824" s="18" t="str">
        <f t="shared" si="423"/>
        <v/>
      </c>
      <c r="AB1824" s="18" t="str">
        <f t="shared" si="424"/>
        <v/>
      </c>
      <c r="AC1824" s="18" t="str">
        <f t="shared" si="433"/>
        <v/>
      </c>
      <c r="AD1824" s="18" t="str">
        <f t="shared" si="433"/>
        <v/>
      </c>
      <c r="AE1824" s="18" t="str">
        <f t="shared" si="434"/>
        <v/>
      </c>
      <c r="AG1824" s="95" t="str">
        <f>IF($C1824="", "", IF(IFERROR(INDEX(Ingredients!C$11:C$310, MATCH($C1824, Ingredients!$B$11:$B$310, 0)), "")="", "", IFERROR(INDEX(Ingredients!C$11:C$310, MATCH($C1824, Ingredients!$B$11:$B$310, 0)), "")))</f>
        <v/>
      </c>
      <c r="AH1824" s="105" t="str">
        <f>IF($C1824="", "", IF(IFERROR(INDEX(Ingredients!D$11:D$310, MATCH($C1824, Ingredients!$B$11:$B$310, 0)), "")="", "", IFERROR(INDEX(Ingredients!D$11:D$310, MATCH($C1824, Ingredients!$B$11:$B$310, 0)), "")))</f>
        <v/>
      </c>
      <c r="AI1824" s="106" t="str">
        <f>IF($C1824="", "", IF(IFERROR(INDEX(Ingredients!E$11:E$310, MATCH($C1824, Ingredients!$B$11:$B$310, 0)), "")="", "", IFERROR(INDEX(Ingredients!E$11:E$310, MATCH($C1824, Ingredients!$B$11:$B$310, 0)), "")))</f>
        <v/>
      </c>
      <c r="AJ1824" s="108" t="str">
        <f>IF($C1824="", "", IF(IFERROR(INDEX(Ingredients!F$11:F$310, MATCH($C1824, Ingredients!$B$11:$B$310, 0)), "")="", "", IFERROR(INDEX(Ingredients!F$11:F$310, MATCH($C1824, Ingredients!$B$11:$B$310, 0)), "")))</f>
        <v/>
      </c>
      <c r="AK1824" s="106" t="str">
        <f>IF($C1824="", "", IF(IFERROR(INDEX(Ingredients!G$11:G$310, MATCH($C1824, Ingredients!$B$11:$B$310, 0)), "")="", "", IFERROR(INDEX(Ingredients!G$11:G$310, MATCH($C1824, Ingredients!$B$11:$B$310, 0)), "")))</f>
        <v/>
      </c>
      <c r="AL1824" s="79" t="str">
        <f>IF($C1824="", "", IF(IFERROR(INDEX(Ingredients!H$11:H$310, MATCH($C1824, Ingredients!$B$11:$B$310, 0)), "")="", "", IFERROR(INDEX(Ingredients!H$11:H$310, MATCH($C1824, Ingredients!$B$11:$B$310, 0)), "")))</f>
        <v/>
      </c>
      <c r="AN1824" s="83" t="str">
        <f t="shared" si="425"/>
        <v/>
      </c>
      <c r="AP1824" s="114" t="str">
        <f t="shared" si="435"/>
        <v/>
      </c>
      <c r="AR1824" s="117" t="str">
        <f>IF($C1824="", "", IF(IFERROR(INDEX(Ingredients!$AI$11:$AI$310, MATCH($C1824, Ingredients!$B$11:$B$310, 0)), "")="", "", IFERROR(INDEX(Ingredients!$AI$11:$AI$310, MATCH($C1824, Ingredients!$B$11:$B$310, 0)), "")))</f>
        <v/>
      </c>
      <c r="AT1824" s="120" t="str">
        <f t="shared" si="436"/>
        <v/>
      </c>
      <c r="AV1824" s="90" t="str">
        <f t="shared" si="426"/>
        <v/>
      </c>
      <c r="AX1824" s="90" t="str">
        <f>IF($AV1824="", "", COUNTIF($AV$11:$AV$5010, "&lt;"&amp;$AV1824)+1+COUNTIF($AV$11:$AV1824, $AV1824)-1)</f>
        <v/>
      </c>
      <c r="AZ1824" s="111" t="str">
        <f>IF($B1824="", "", SUMIF('Shopping List'!$AV$11:$AV$25, $B1824, 'Shopping List'!$BN$11:$BN$25))</f>
        <v/>
      </c>
      <c r="BB1824" s="117" t="str">
        <f t="shared" si="437"/>
        <v/>
      </c>
    </row>
    <row r="1825" spans="1:54" x14ac:dyDescent="0.25">
      <c r="A1825" s="4"/>
      <c r="B1825" s="37"/>
      <c r="C1825" s="124"/>
      <c r="D1825" s="39"/>
      <c r="E1825" s="125"/>
      <c r="F1825" s="48"/>
      <c r="G1825" s="4"/>
      <c r="H1825" s="4"/>
      <c r="I1825" s="95" t="str">
        <f>IF($C1825="", "", IF(IFERROR(INDEX(Ingredients!$C$11:$C$310, MATCH($C1825, Ingredients!$B$11:$B$310, 0)), "")="", "", IFERROR(INDEX(Ingredients!$C$11:$C$310, MATCH($C1825, Ingredients!$B$11:$B$310, 0)), "")))</f>
        <v/>
      </c>
      <c r="J1825" s="73" t="str">
        <f>IF($B1825="", "", IF(IFERROR(INDEX(Meals!$C$11:$C$260, MATCH($B1825, Meals!$B$11:$B$260, 0)), "")="", "", IFERROR(INDEX(Meals!$C$11:$C$260, MATCH($B1825, Meals!$B$11:$B$260, 0)), "")))</f>
        <v/>
      </c>
      <c r="K1825" s="4"/>
      <c r="L1825" s="72" t="str">
        <f t="shared" si="427"/>
        <v/>
      </c>
      <c r="M1825" s="73" t="str">
        <f t="shared" si="428"/>
        <v/>
      </c>
      <c r="N1825" s="4"/>
      <c r="O1825" s="78" t="str">
        <f t="shared" si="429"/>
        <v/>
      </c>
      <c r="P1825" s="79" t="str">
        <f t="shared" si="430"/>
        <v/>
      </c>
      <c r="Q1825" s="4"/>
      <c r="R1825" s="90" t="str">
        <f t="shared" si="431"/>
        <v/>
      </c>
      <c r="S1825" s="4"/>
      <c r="Y1825" s="18" t="str">
        <f t="shared" si="432"/>
        <v/>
      </c>
      <c r="AA1825" s="18" t="str">
        <f t="shared" si="423"/>
        <v/>
      </c>
      <c r="AB1825" s="18" t="str">
        <f t="shared" si="424"/>
        <v/>
      </c>
      <c r="AC1825" s="18" t="str">
        <f t="shared" si="433"/>
        <v/>
      </c>
      <c r="AD1825" s="18" t="str">
        <f t="shared" si="433"/>
        <v/>
      </c>
      <c r="AE1825" s="18" t="str">
        <f t="shared" si="434"/>
        <v/>
      </c>
      <c r="AG1825" s="95" t="str">
        <f>IF($C1825="", "", IF(IFERROR(INDEX(Ingredients!C$11:C$310, MATCH($C1825, Ingredients!$B$11:$B$310, 0)), "")="", "", IFERROR(INDEX(Ingredients!C$11:C$310, MATCH($C1825, Ingredients!$B$11:$B$310, 0)), "")))</f>
        <v/>
      </c>
      <c r="AH1825" s="105" t="str">
        <f>IF($C1825="", "", IF(IFERROR(INDEX(Ingredients!D$11:D$310, MATCH($C1825, Ingredients!$B$11:$B$310, 0)), "")="", "", IFERROR(INDEX(Ingredients!D$11:D$310, MATCH($C1825, Ingredients!$B$11:$B$310, 0)), "")))</f>
        <v/>
      </c>
      <c r="AI1825" s="106" t="str">
        <f>IF($C1825="", "", IF(IFERROR(INDEX(Ingredients!E$11:E$310, MATCH($C1825, Ingredients!$B$11:$B$310, 0)), "")="", "", IFERROR(INDEX(Ingredients!E$11:E$310, MATCH($C1825, Ingredients!$B$11:$B$310, 0)), "")))</f>
        <v/>
      </c>
      <c r="AJ1825" s="108" t="str">
        <f>IF($C1825="", "", IF(IFERROR(INDEX(Ingredients!F$11:F$310, MATCH($C1825, Ingredients!$B$11:$B$310, 0)), "")="", "", IFERROR(INDEX(Ingredients!F$11:F$310, MATCH($C1825, Ingredients!$B$11:$B$310, 0)), "")))</f>
        <v/>
      </c>
      <c r="AK1825" s="106" t="str">
        <f>IF($C1825="", "", IF(IFERROR(INDEX(Ingredients!G$11:G$310, MATCH($C1825, Ingredients!$B$11:$B$310, 0)), "")="", "", IFERROR(INDEX(Ingredients!G$11:G$310, MATCH($C1825, Ingredients!$B$11:$B$310, 0)), "")))</f>
        <v/>
      </c>
      <c r="AL1825" s="79" t="str">
        <f>IF($C1825="", "", IF(IFERROR(INDEX(Ingredients!H$11:H$310, MATCH($C1825, Ingredients!$B$11:$B$310, 0)), "")="", "", IFERROR(INDEX(Ingredients!H$11:H$310, MATCH($C1825, Ingredients!$B$11:$B$310, 0)), "")))</f>
        <v/>
      </c>
      <c r="AN1825" s="83" t="str">
        <f t="shared" si="425"/>
        <v/>
      </c>
      <c r="AP1825" s="114" t="str">
        <f t="shared" si="435"/>
        <v/>
      </c>
      <c r="AR1825" s="117" t="str">
        <f>IF($C1825="", "", IF(IFERROR(INDEX(Ingredients!$AI$11:$AI$310, MATCH($C1825, Ingredients!$B$11:$B$310, 0)), "")="", "", IFERROR(INDEX(Ingredients!$AI$11:$AI$310, MATCH($C1825, Ingredients!$B$11:$B$310, 0)), "")))</f>
        <v/>
      </c>
      <c r="AT1825" s="120" t="str">
        <f t="shared" si="436"/>
        <v/>
      </c>
      <c r="AV1825" s="90" t="str">
        <f t="shared" si="426"/>
        <v/>
      </c>
      <c r="AX1825" s="90" t="str">
        <f>IF($AV1825="", "", COUNTIF($AV$11:$AV$5010, "&lt;"&amp;$AV1825)+1+COUNTIF($AV$11:$AV1825, $AV1825)-1)</f>
        <v/>
      </c>
      <c r="AZ1825" s="111" t="str">
        <f>IF($B1825="", "", SUMIF('Shopping List'!$AV$11:$AV$25, $B1825, 'Shopping List'!$BN$11:$BN$25))</f>
        <v/>
      </c>
      <c r="BB1825" s="117" t="str">
        <f t="shared" si="437"/>
        <v/>
      </c>
    </row>
    <row r="1826" spans="1:54" x14ac:dyDescent="0.25">
      <c r="A1826" s="4"/>
      <c r="B1826" s="37"/>
      <c r="C1826" s="124"/>
      <c r="D1826" s="39"/>
      <c r="E1826" s="125"/>
      <c r="F1826" s="48"/>
      <c r="G1826" s="4"/>
      <c r="H1826" s="4"/>
      <c r="I1826" s="95" t="str">
        <f>IF($C1826="", "", IF(IFERROR(INDEX(Ingredients!$C$11:$C$310, MATCH($C1826, Ingredients!$B$11:$B$310, 0)), "")="", "", IFERROR(INDEX(Ingredients!$C$11:$C$310, MATCH($C1826, Ingredients!$B$11:$B$310, 0)), "")))</f>
        <v/>
      </c>
      <c r="J1826" s="73" t="str">
        <f>IF($B1826="", "", IF(IFERROR(INDEX(Meals!$C$11:$C$260, MATCH($B1826, Meals!$B$11:$B$260, 0)), "")="", "", IFERROR(INDEX(Meals!$C$11:$C$260, MATCH($B1826, Meals!$B$11:$B$260, 0)), "")))</f>
        <v/>
      </c>
      <c r="K1826" s="4"/>
      <c r="L1826" s="72" t="str">
        <f t="shared" si="427"/>
        <v/>
      </c>
      <c r="M1826" s="73" t="str">
        <f t="shared" si="428"/>
        <v/>
      </c>
      <c r="N1826" s="4"/>
      <c r="O1826" s="78" t="str">
        <f t="shared" si="429"/>
        <v/>
      </c>
      <c r="P1826" s="79" t="str">
        <f t="shared" si="430"/>
        <v/>
      </c>
      <c r="Q1826" s="4"/>
      <c r="R1826" s="90" t="str">
        <f t="shared" si="431"/>
        <v/>
      </c>
      <c r="S1826" s="4"/>
      <c r="Y1826" s="18" t="str">
        <f t="shared" si="432"/>
        <v/>
      </c>
      <c r="AA1826" s="18" t="str">
        <f t="shared" si="423"/>
        <v/>
      </c>
      <c r="AB1826" s="18" t="str">
        <f t="shared" si="424"/>
        <v/>
      </c>
      <c r="AC1826" s="18" t="str">
        <f t="shared" si="433"/>
        <v/>
      </c>
      <c r="AD1826" s="18" t="str">
        <f t="shared" si="433"/>
        <v/>
      </c>
      <c r="AE1826" s="18" t="str">
        <f t="shared" si="434"/>
        <v/>
      </c>
      <c r="AG1826" s="95" t="str">
        <f>IF($C1826="", "", IF(IFERROR(INDEX(Ingredients!C$11:C$310, MATCH($C1826, Ingredients!$B$11:$B$310, 0)), "")="", "", IFERROR(INDEX(Ingredients!C$11:C$310, MATCH($C1826, Ingredients!$B$11:$B$310, 0)), "")))</f>
        <v/>
      </c>
      <c r="AH1826" s="105" t="str">
        <f>IF($C1826="", "", IF(IFERROR(INDEX(Ingredients!D$11:D$310, MATCH($C1826, Ingredients!$B$11:$B$310, 0)), "")="", "", IFERROR(INDEX(Ingredients!D$11:D$310, MATCH($C1826, Ingredients!$B$11:$B$310, 0)), "")))</f>
        <v/>
      </c>
      <c r="AI1826" s="106" t="str">
        <f>IF($C1826="", "", IF(IFERROR(INDEX(Ingredients!E$11:E$310, MATCH($C1826, Ingredients!$B$11:$B$310, 0)), "")="", "", IFERROR(INDEX(Ingredients!E$11:E$310, MATCH($C1826, Ingredients!$B$11:$B$310, 0)), "")))</f>
        <v/>
      </c>
      <c r="AJ1826" s="108" t="str">
        <f>IF($C1826="", "", IF(IFERROR(INDEX(Ingredients!F$11:F$310, MATCH($C1826, Ingredients!$B$11:$B$310, 0)), "")="", "", IFERROR(INDEX(Ingredients!F$11:F$310, MATCH($C1826, Ingredients!$B$11:$B$310, 0)), "")))</f>
        <v/>
      </c>
      <c r="AK1826" s="106" t="str">
        <f>IF($C1826="", "", IF(IFERROR(INDEX(Ingredients!G$11:G$310, MATCH($C1826, Ingredients!$B$11:$B$310, 0)), "")="", "", IFERROR(INDEX(Ingredients!G$11:G$310, MATCH($C1826, Ingredients!$B$11:$B$310, 0)), "")))</f>
        <v/>
      </c>
      <c r="AL1826" s="79" t="str">
        <f>IF($C1826="", "", IF(IFERROR(INDEX(Ingredients!H$11:H$310, MATCH($C1826, Ingredients!$B$11:$B$310, 0)), "")="", "", IFERROR(INDEX(Ingredients!H$11:H$310, MATCH($C1826, Ingredients!$B$11:$B$310, 0)), "")))</f>
        <v/>
      </c>
      <c r="AN1826" s="83" t="str">
        <f t="shared" si="425"/>
        <v/>
      </c>
      <c r="AP1826" s="114" t="str">
        <f t="shared" si="435"/>
        <v/>
      </c>
      <c r="AR1826" s="117" t="str">
        <f>IF($C1826="", "", IF(IFERROR(INDEX(Ingredients!$AI$11:$AI$310, MATCH($C1826, Ingredients!$B$11:$B$310, 0)), "")="", "", IFERROR(INDEX(Ingredients!$AI$11:$AI$310, MATCH($C1826, Ingredients!$B$11:$B$310, 0)), "")))</f>
        <v/>
      </c>
      <c r="AT1826" s="120" t="str">
        <f t="shared" si="436"/>
        <v/>
      </c>
      <c r="AV1826" s="90" t="str">
        <f t="shared" si="426"/>
        <v/>
      </c>
      <c r="AX1826" s="90" t="str">
        <f>IF($AV1826="", "", COUNTIF($AV$11:$AV$5010, "&lt;"&amp;$AV1826)+1+COUNTIF($AV$11:$AV1826, $AV1826)-1)</f>
        <v/>
      </c>
      <c r="AZ1826" s="111" t="str">
        <f>IF($B1826="", "", SUMIF('Shopping List'!$AV$11:$AV$25, $B1826, 'Shopping List'!$BN$11:$BN$25))</f>
        <v/>
      </c>
      <c r="BB1826" s="117" t="str">
        <f t="shared" si="437"/>
        <v/>
      </c>
    </row>
    <row r="1827" spans="1:54" x14ac:dyDescent="0.25">
      <c r="A1827" s="4"/>
      <c r="B1827" s="37"/>
      <c r="C1827" s="124"/>
      <c r="D1827" s="39"/>
      <c r="E1827" s="125"/>
      <c r="F1827" s="48"/>
      <c r="G1827" s="4"/>
      <c r="H1827" s="4"/>
      <c r="I1827" s="95" t="str">
        <f>IF($C1827="", "", IF(IFERROR(INDEX(Ingredients!$C$11:$C$310, MATCH($C1827, Ingredients!$B$11:$B$310, 0)), "")="", "", IFERROR(INDEX(Ingredients!$C$11:$C$310, MATCH($C1827, Ingredients!$B$11:$B$310, 0)), "")))</f>
        <v/>
      </c>
      <c r="J1827" s="73" t="str">
        <f>IF($B1827="", "", IF(IFERROR(INDEX(Meals!$C$11:$C$260, MATCH($B1827, Meals!$B$11:$B$260, 0)), "")="", "", IFERROR(INDEX(Meals!$C$11:$C$260, MATCH($B1827, Meals!$B$11:$B$260, 0)), "")))</f>
        <v/>
      </c>
      <c r="K1827" s="4"/>
      <c r="L1827" s="72" t="str">
        <f t="shared" si="427"/>
        <v/>
      </c>
      <c r="M1827" s="73" t="str">
        <f t="shared" si="428"/>
        <v/>
      </c>
      <c r="N1827" s="4"/>
      <c r="O1827" s="78" t="str">
        <f t="shared" si="429"/>
        <v/>
      </c>
      <c r="P1827" s="79" t="str">
        <f t="shared" si="430"/>
        <v/>
      </c>
      <c r="Q1827" s="4"/>
      <c r="R1827" s="90" t="str">
        <f t="shared" si="431"/>
        <v/>
      </c>
      <c r="S1827" s="4"/>
      <c r="Y1827" s="18" t="str">
        <f t="shared" si="432"/>
        <v/>
      </c>
      <c r="AA1827" s="18" t="str">
        <f t="shared" si="423"/>
        <v/>
      </c>
      <c r="AB1827" s="18" t="str">
        <f t="shared" si="424"/>
        <v/>
      </c>
      <c r="AC1827" s="18" t="str">
        <f t="shared" si="433"/>
        <v/>
      </c>
      <c r="AD1827" s="18" t="str">
        <f t="shared" si="433"/>
        <v/>
      </c>
      <c r="AE1827" s="18" t="str">
        <f t="shared" si="434"/>
        <v/>
      </c>
      <c r="AG1827" s="95" t="str">
        <f>IF($C1827="", "", IF(IFERROR(INDEX(Ingredients!C$11:C$310, MATCH($C1827, Ingredients!$B$11:$B$310, 0)), "")="", "", IFERROR(INDEX(Ingredients!C$11:C$310, MATCH($C1827, Ingredients!$B$11:$B$310, 0)), "")))</f>
        <v/>
      </c>
      <c r="AH1827" s="105" t="str">
        <f>IF($C1827="", "", IF(IFERROR(INDEX(Ingredients!D$11:D$310, MATCH($C1827, Ingredients!$B$11:$B$310, 0)), "")="", "", IFERROR(INDEX(Ingredients!D$11:D$310, MATCH($C1827, Ingredients!$B$11:$B$310, 0)), "")))</f>
        <v/>
      </c>
      <c r="AI1827" s="106" t="str">
        <f>IF($C1827="", "", IF(IFERROR(INDEX(Ingredients!E$11:E$310, MATCH($C1827, Ingredients!$B$11:$B$310, 0)), "")="", "", IFERROR(INDEX(Ingredients!E$11:E$310, MATCH($C1827, Ingredients!$B$11:$B$310, 0)), "")))</f>
        <v/>
      </c>
      <c r="AJ1827" s="108" t="str">
        <f>IF($C1827="", "", IF(IFERROR(INDEX(Ingredients!F$11:F$310, MATCH($C1827, Ingredients!$B$11:$B$310, 0)), "")="", "", IFERROR(INDEX(Ingredients!F$11:F$310, MATCH($C1827, Ingredients!$B$11:$B$310, 0)), "")))</f>
        <v/>
      </c>
      <c r="AK1827" s="106" t="str">
        <f>IF($C1827="", "", IF(IFERROR(INDEX(Ingredients!G$11:G$310, MATCH($C1827, Ingredients!$B$11:$B$310, 0)), "")="", "", IFERROR(INDEX(Ingredients!G$11:G$310, MATCH($C1827, Ingredients!$B$11:$B$310, 0)), "")))</f>
        <v/>
      </c>
      <c r="AL1827" s="79" t="str">
        <f>IF($C1827="", "", IF(IFERROR(INDEX(Ingredients!H$11:H$310, MATCH($C1827, Ingredients!$B$11:$B$310, 0)), "")="", "", IFERROR(INDEX(Ingredients!H$11:H$310, MATCH($C1827, Ingredients!$B$11:$B$310, 0)), "")))</f>
        <v/>
      </c>
      <c r="AN1827" s="83" t="str">
        <f t="shared" si="425"/>
        <v/>
      </c>
      <c r="AP1827" s="114" t="str">
        <f t="shared" si="435"/>
        <v/>
      </c>
      <c r="AR1827" s="117" t="str">
        <f>IF($C1827="", "", IF(IFERROR(INDEX(Ingredients!$AI$11:$AI$310, MATCH($C1827, Ingredients!$B$11:$B$310, 0)), "")="", "", IFERROR(INDEX(Ingredients!$AI$11:$AI$310, MATCH($C1827, Ingredients!$B$11:$B$310, 0)), "")))</f>
        <v/>
      </c>
      <c r="AT1827" s="120" t="str">
        <f t="shared" si="436"/>
        <v/>
      </c>
      <c r="AV1827" s="90" t="str">
        <f t="shared" si="426"/>
        <v/>
      </c>
      <c r="AX1827" s="90" t="str">
        <f>IF($AV1827="", "", COUNTIF($AV$11:$AV$5010, "&lt;"&amp;$AV1827)+1+COUNTIF($AV$11:$AV1827, $AV1827)-1)</f>
        <v/>
      </c>
      <c r="AZ1827" s="111" t="str">
        <f>IF($B1827="", "", SUMIF('Shopping List'!$AV$11:$AV$25, $B1827, 'Shopping List'!$BN$11:$BN$25))</f>
        <v/>
      </c>
      <c r="BB1827" s="117" t="str">
        <f t="shared" si="437"/>
        <v/>
      </c>
    </row>
    <row r="1828" spans="1:54" x14ac:dyDescent="0.25">
      <c r="A1828" s="4"/>
      <c r="B1828" s="37"/>
      <c r="C1828" s="124"/>
      <c r="D1828" s="39"/>
      <c r="E1828" s="125"/>
      <c r="F1828" s="48"/>
      <c r="G1828" s="4"/>
      <c r="H1828" s="4"/>
      <c r="I1828" s="95" t="str">
        <f>IF($C1828="", "", IF(IFERROR(INDEX(Ingredients!$C$11:$C$310, MATCH($C1828, Ingredients!$B$11:$B$310, 0)), "")="", "", IFERROR(INDEX(Ingredients!$C$11:$C$310, MATCH($C1828, Ingredients!$B$11:$B$310, 0)), "")))</f>
        <v/>
      </c>
      <c r="J1828" s="73" t="str">
        <f>IF($B1828="", "", IF(IFERROR(INDEX(Meals!$C$11:$C$260, MATCH($B1828, Meals!$B$11:$B$260, 0)), "")="", "", IFERROR(INDEX(Meals!$C$11:$C$260, MATCH($B1828, Meals!$B$11:$B$260, 0)), "")))</f>
        <v/>
      </c>
      <c r="K1828" s="4"/>
      <c r="L1828" s="72" t="str">
        <f t="shared" si="427"/>
        <v/>
      </c>
      <c r="M1828" s="73" t="str">
        <f t="shared" si="428"/>
        <v/>
      </c>
      <c r="N1828" s="4"/>
      <c r="O1828" s="78" t="str">
        <f t="shared" si="429"/>
        <v/>
      </c>
      <c r="P1828" s="79" t="str">
        <f t="shared" si="430"/>
        <v/>
      </c>
      <c r="Q1828" s="4"/>
      <c r="R1828" s="90" t="str">
        <f t="shared" si="431"/>
        <v/>
      </c>
      <c r="S1828" s="4"/>
      <c r="Y1828" s="18" t="str">
        <f t="shared" si="432"/>
        <v/>
      </c>
      <c r="AA1828" s="18" t="str">
        <f t="shared" si="423"/>
        <v/>
      </c>
      <c r="AB1828" s="18" t="str">
        <f t="shared" si="424"/>
        <v/>
      </c>
      <c r="AC1828" s="18" t="str">
        <f t="shared" si="433"/>
        <v/>
      </c>
      <c r="AD1828" s="18" t="str">
        <f t="shared" si="433"/>
        <v/>
      </c>
      <c r="AE1828" s="18" t="str">
        <f t="shared" si="434"/>
        <v/>
      </c>
      <c r="AG1828" s="95" t="str">
        <f>IF($C1828="", "", IF(IFERROR(INDEX(Ingredients!C$11:C$310, MATCH($C1828, Ingredients!$B$11:$B$310, 0)), "")="", "", IFERROR(INDEX(Ingredients!C$11:C$310, MATCH($C1828, Ingredients!$B$11:$B$310, 0)), "")))</f>
        <v/>
      </c>
      <c r="AH1828" s="105" t="str">
        <f>IF($C1828="", "", IF(IFERROR(INDEX(Ingredients!D$11:D$310, MATCH($C1828, Ingredients!$B$11:$B$310, 0)), "")="", "", IFERROR(INDEX(Ingredients!D$11:D$310, MATCH($C1828, Ingredients!$B$11:$B$310, 0)), "")))</f>
        <v/>
      </c>
      <c r="AI1828" s="106" t="str">
        <f>IF($C1828="", "", IF(IFERROR(INDEX(Ingredients!E$11:E$310, MATCH($C1828, Ingredients!$B$11:$B$310, 0)), "")="", "", IFERROR(INDEX(Ingredients!E$11:E$310, MATCH($C1828, Ingredients!$B$11:$B$310, 0)), "")))</f>
        <v/>
      </c>
      <c r="AJ1828" s="108" t="str">
        <f>IF($C1828="", "", IF(IFERROR(INDEX(Ingredients!F$11:F$310, MATCH($C1828, Ingredients!$B$11:$B$310, 0)), "")="", "", IFERROR(INDEX(Ingredients!F$11:F$310, MATCH($C1828, Ingredients!$B$11:$B$310, 0)), "")))</f>
        <v/>
      </c>
      <c r="AK1828" s="106" t="str">
        <f>IF($C1828="", "", IF(IFERROR(INDEX(Ingredients!G$11:G$310, MATCH($C1828, Ingredients!$B$11:$B$310, 0)), "")="", "", IFERROR(INDEX(Ingredients!G$11:G$310, MATCH($C1828, Ingredients!$B$11:$B$310, 0)), "")))</f>
        <v/>
      </c>
      <c r="AL1828" s="79" t="str">
        <f>IF($C1828="", "", IF(IFERROR(INDEX(Ingredients!H$11:H$310, MATCH($C1828, Ingredients!$B$11:$B$310, 0)), "")="", "", IFERROR(INDEX(Ingredients!H$11:H$310, MATCH($C1828, Ingredients!$B$11:$B$310, 0)), "")))</f>
        <v/>
      </c>
      <c r="AN1828" s="83" t="str">
        <f t="shared" si="425"/>
        <v/>
      </c>
      <c r="AP1828" s="114" t="str">
        <f t="shared" si="435"/>
        <v/>
      </c>
      <c r="AR1828" s="117" t="str">
        <f>IF($C1828="", "", IF(IFERROR(INDEX(Ingredients!$AI$11:$AI$310, MATCH($C1828, Ingredients!$B$11:$B$310, 0)), "")="", "", IFERROR(INDEX(Ingredients!$AI$11:$AI$310, MATCH($C1828, Ingredients!$B$11:$B$310, 0)), "")))</f>
        <v/>
      </c>
      <c r="AT1828" s="120" t="str">
        <f t="shared" si="436"/>
        <v/>
      </c>
      <c r="AV1828" s="90" t="str">
        <f t="shared" si="426"/>
        <v/>
      </c>
      <c r="AX1828" s="90" t="str">
        <f>IF($AV1828="", "", COUNTIF($AV$11:$AV$5010, "&lt;"&amp;$AV1828)+1+COUNTIF($AV$11:$AV1828, $AV1828)-1)</f>
        <v/>
      </c>
      <c r="AZ1828" s="111" t="str">
        <f>IF($B1828="", "", SUMIF('Shopping List'!$AV$11:$AV$25, $B1828, 'Shopping List'!$BN$11:$BN$25))</f>
        <v/>
      </c>
      <c r="BB1828" s="117" t="str">
        <f t="shared" si="437"/>
        <v/>
      </c>
    </row>
    <row r="1829" spans="1:54" x14ac:dyDescent="0.25">
      <c r="A1829" s="4"/>
      <c r="B1829" s="37"/>
      <c r="C1829" s="124"/>
      <c r="D1829" s="39"/>
      <c r="E1829" s="125"/>
      <c r="F1829" s="48"/>
      <c r="G1829" s="4"/>
      <c r="H1829" s="4"/>
      <c r="I1829" s="95" t="str">
        <f>IF($C1829="", "", IF(IFERROR(INDEX(Ingredients!$C$11:$C$310, MATCH($C1829, Ingredients!$B$11:$B$310, 0)), "")="", "", IFERROR(INDEX(Ingredients!$C$11:$C$310, MATCH($C1829, Ingredients!$B$11:$B$310, 0)), "")))</f>
        <v/>
      </c>
      <c r="J1829" s="73" t="str">
        <f>IF($B1829="", "", IF(IFERROR(INDEX(Meals!$C$11:$C$260, MATCH($B1829, Meals!$B$11:$B$260, 0)), "")="", "", IFERROR(INDEX(Meals!$C$11:$C$260, MATCH($B1829, Meals!$B$11:$B$260, 0)), "")))</f>
        <v/>
      </c>
      <c r="K1829" s="4"/>
      <c r="L1829" s="72" t="str">
        <f t="shared" si="427"/>
        <v/>
      </c>
      <c r="M1829" s="73" t="str">
        <f t="shared" si="428"/>
        <v/>
      </c>
      <c r="N1829" s="4"/>
      <c r="O1829" s="78" t="str">
        <f t="shared" si="429"/>
        <v/>
      </c>
      <c r="P1829" s="79" t="str">
        <f t="shared" si="430"/>
        <v/>
      </c>
      <c r="Q1829" s="4"/>
      <c r="R1829" s="90" t="str">
        <f t="shared" si="431"/>
        <v/>
      </c>
      <c r="S1829" s="4"/>
      <c r="Y1829" s="18" t="str">
        <f t="shared" si="432"/>
        <v/>
      </c>
      <c r="AA1829" s="18" t="str">
        <f t="shared" si="423"/>
        <v/>
      </c>
      <c r="AB1829" s="18" t="str">
        <f t="shared" si="424"/>
        <v/>
      </c>
      <c r="AC1829" s="18" t="str">
        <f t="shared" si="433"/>
        <v/>
      </c>
      <c r="AD1829" s="18" t="str">
        <f t="shared" si="433"/>
        <v/>
      </c>
      <c r="AE1829" s="18" t="str">
        <f t="shared" si="434"/>
        <v/>
      </c>
      <c r="AG1829" s="95" t="str">
        <f>IF($C1829="", "", IF(IFERROR(INDEX(Ingredients!C$11:C$310, MATCH($C1829, Ingredients!$B$11:$B$310, 0)), "")="", "", IFERROR(INDEX(Ingredients!C$11:C$310, MATCH($C1829, Ingredients!$B$11:$B$310, 0)), "")))</f>
        <v/>
      </c>
      <c r="AH1829" s="105" t="str">
        <f>IF($C1829="", "", IF(IFERROR(INDEX(Ingredients!D$11:D$310, MATCH($C1829, Ingredients!$B$11:$B$310, 0)), "")="", "", IFERROR(INDEX(Ingredients!D$11:D$310, MATCH($C1829, Ingredients!$B$11:$B$310, 0)), "")))</f>
        <v/>
      </c>
      <c r="AI1829" s="106" t="str">
        <f>IF($C1829="", "", IF(IFERROR(INDEX(Ingredients!E$11:E$310, MATCH($C1829, Ingredients!$B$11:$B$310, 0)), "")="", "", IFERROR(INDEX(Ingredients!E$11:E$310, MATCH($C1829, Ingredients!$B$11:$B$310, 0)), "")))</f>
        <v/>
      </c>
      <c r="AJ1829" s="108" t="str">
        <f>IF($C1829="", "", IF(IFERROR(INDEX(Ingredients!F$11:F$310, MATCH($C1829, Ingredients!$B$11:$B$310, 0)), "")="", "", IFERROR(INDEX(Ingredients!F$11:F$310, MATCH($C1829, Ingredients!$B$11:$B$310, 0)), "")))</f>
        <v/>
      </c>
      <c r="AK1829" s="106" t="str">
        <f>IF($C1829="", "", IF(IFERROR(INDEX(Ingredients!G$11:G$310, MATCH($C1829, Ingredients!$B$11:$B$310, 0)), "")="", "", IFERROR(INDEX(Ingredients!G$11:G$310, MATCH($C1829, Ingredients!$B$11:$B$310, 0)), "")))</f>
        <v/>
      </c>
      <c r="AL1829" s="79" t="str">
        <f>IF($C1829="", "", IF(IFERROR(INDEX(Ingredients!H$11:H$310, MATCH($C1829, Ingredients!$B$11:$B$310, 0)), "")="", "", IFERROR(INDEX(Ingredients!H$11:H$310, MATCH($C1829, Ingredients!$B$11:$B$310, 0)), "")))</f>
        <v/>
      </c>
      <c r="AN1829" s="83" t="str">
        <f t="shared" si="425"/>
        <v/>
      </c>
      <c r="AP1829" s="114" t="str">
        <f t="shared" si="435"/>
        <v/>
      </c>
      <c r="AR1829" s="117" t="str">
        <f>IF($C1829="", "", IF(IFERROR(INDEX(Ingredients!$AI$11:$AI$310, MATCH($C1829, Ingredients!$B$11:$B$310, 0)), "")="", "", IFERROR(INDEX(Ingredients!$AI$11:$AI$310, MATCH($C1829, Ingredients!$B$11:$B$310, 0)), "")))</f>
        <v/>
      </c>
      <c r="AT1829" s="120" t="str">
        <f t="shared" si="436"/>
        <v/>
      </c>
      <c r="AV1829" s="90" t="str">
        <f t="shared" si="426"/>
        <v/>
      </c>
      <c r="AX1829" s="90" t="str">
        <f>IF($AV1829="", "", COUNTIF($AV$11:$AV$5010, "&lt;"&amp;$AV1829)+1+COUNTIF($AV$11:$AV1829, $AV1829)-1)</f>
        <v/>
      </c>
      <c r="AZ1829" s="111" t="str">
        <f>IF($B1829="", "", SUMIF('Shopping List'!$AV$11:$AV$25, $B1829, 'Shopping List'!$BN$11:$BN$25))</f>
        <v/>
      </c>
      <c r="BB1829" s="117" t="str">
        <f t="shared" si="437"/>
        <v/>
      </c>
    </row>
    <row r="1830" spans="1:54" x14ac:dyDescent="0.25">
      <c r="A1830" s="4"/>
      <c r="B1830" s="37"/>
      <c r="C1830" s="124"/>
      <c r="D1830" s="39"/>
      <c r="E1830" s="125"/>
      <c r="F1830" s="48"/>
      <c r="G1830" s="4"/>
      <c r="H1830" s="4"/>
      <c r="I1830" s="95" t="str">
        <f>IF($C1830="", "", IF(IFERROR(INDEX(Ingredients!$C$11:$C$310, MATCH($C1830, Ingredients!$B$11:$B$310, 0)), "")="", "", IFERROR(INDEX(Ingredients!$C$11:$C$310, MATCH($C1830, Ingredients!$B$11:$B$310, 0)), "")))</f>
        <v/>
      </c>
      <c r="J1830" s="73" t="str">
        <f>IF($B1830="", "", IF(IFERROR(INDEX(Meals!$C$11:$C$260, MATCH($B1830, Meals!$B$11:$B$260, 0)), "")="", "", IFERROR(INDEX(Meals!$C$11:$C$260, MATCH($B1830, Meals!$B$11:$B$260, 0)), "")))</f>
        <v/>
      </c>
      <c r="K1830" s="4"/>
      <c r="L1830" s="72" t="str">
        <f t="shared" si="427"/>
        <v/>
      </c>
      <c r="M1830" s="73" t="str">
        <f t="shared" si="428"/>
        <v/>
      </c>
      <c r="N1830" s="4"/>
      <c r="O1830" s="78" t="str">
        <f t="shared" si="429"/>
        <v/>
      </c>
      <c r="P1830" s="79" t="str">
        <f t="shared" si="430"/>
        <v/>
      </c>
      <c r="Q1830" s="4"/>
      <c r="R1830" s="90" t="str">
        <f t="shared" si="431"/>
        <v/>
      </c>
      <c r="S1830" s="4"/>
      <c r="Y1830" s="18" t="str">
        <f t="shared" si="432"/>
        <v/>
      </c>
      <c r="AA1830" s="18" t="str">
        <f t="shared" si="423"/>
        <v/>
      </c>
      <c r="AB1830" s="18" t="str">
        <f t="shared" si="424"/>
        <v/>
      </c>
      <c r="AC1830" s="18" t="str">
        <f t="shared" si="433"/>
        <v/>
      </c>
      <c r="AD1830" s="18" t="str">
        <f t="shared" si="433"/>
        <v/>
      </c>
      <c r="AE1830" s="18" t="str">
        <f t="shared" si="434"/>
        <v/>
      </c>
      <c r="AG1830" s="95" t="str">
        <f>IF($C1830="", "", IF(IFERROR(INDEX(Ingredients!C$11:C$310, MATCH($C1830, Ingredients!$B$11:$B$310, 0)), "")="", "", IFERROR(INDEX(Ingredients!C$11:C$310, MATCH($C1830, Ingredients!$B$11:$B$310, 0)), "")))</f>
        <v/>
      </c>
      <c r="AH1830" s="105" t="str">
        <f>IF($C1830="", "", IF(IFERROR(INDEX(Ingredients!D$11:D$310, MATCH($C1830, Ingredients!$B$11:$B$310, 0)), "")="", "", IFERROR(INDEX(Ingredients!D$11:D$310, MATCH($C1830, Ingredients!$B$11:$B$310, 0)), "")))</f>
        <v/>
      </c>
      <c r="AI1830" s="106" t="str">
        <f>IF($C1830="", "", IF(IFERROR(INDEX(Ingredients!E$11:E$310, MATCH($C1830, Ingredients!$B$11:$B$310, 0)), "")="", "", IFERROR(INDEX(Ingredients!E$11:E$310, MATCH($C1830, Ingredients!$B$11:$B$310, 0)), "")))</f>
        <v/>
      </c>
      <c r="AJ1830" s="108" t="str">
        <f>IF($C1830="", "", IF(IFERROR(INDEX(Ingredients!F$11:F$310, MATCH($C1830, Ingredients!$B$11:$B$310, 0)), "")="", "", IFERROR(INDEX(Ingredients!F$11:F$310, MATCH($C1830, Ingredients!$B$11:$B$310, 0)), "")))</f>
        <v/>
      </c>
      <c r="AK1830" s="106" t="str">
        <f>IF($C1830="", "", IF(IFERROR(INDEX(Ingredients!G$11:G$310, MATCH($C1830, Ingredients!$B$11:$B$310, 0)), "")="", "", IFERROR(INDEX(Ingredients!G$11:G$310, MATCH($C1830, Ingredients!$B$11:$B$310, 0)), "")))</f>
        <v/>
      </c>
      <c r="AL1830" s="79" t="str">
        <f>IF($C1830="", "", IF(IFERROR(INDEX(Ingredients!H$11:H$310, MATCH($C1830, Ingredients!$B$11:$B$310, 0)), "")="", "", IFERROR(INDEX(Ingredients!H$11:H$310, MATCH($C1830, Ingredients!$B$11:$B$310, 0)), "")))</f>
        <v/>
      </c>
      <c r="AN1830" s="83" t="str">
        <f t="shared" si="425"/>
        <v/>
      </c>
      <c r="AP1830" s="114" t="str">
        <f t="shared" si="435"/>
        <v/>
      </c>
      <c r="AR1830" s="117" t="str">
        <f>IF($C1830="", "", IF(IFERROR(INDEX(Ingredients!$AI$11:$AI$310, MATCH($C1830, Ingredients!$B$11:$B$310, 0)), "")="", "", IFERROR(INDEX(Ingredients!$AI$11:$AI$310, MATCH($C1830, Ingredients!$B$11:$B$310, 0)), "")))</f>
        <v/>
      </c>
      <c r="AT1830" s="120" t="str">
        <f t="shared" si="436"/>
        <v/>
      </c>
      <c r="AV1830" s="90" t="str">
        <f t="shared" si="426"/>
        <v/>
      </c>
      <c r="AX1830" s="90" t="str">
        <f>IF($AV1830="", "", COUNTIF($AV$11:$AV$5010, "&lt;"&amp;$AV1830)+1+COUNTIF($AV$11:$AV1830, $AV1830)-1)</f>
        <v/>
      </c>
      <c r="AZ1830" s="111" t="str">
        <f>IF($B1830="", "", SUMIF('Shopping List'!$AV$11:$AV$25, $B1830, 'Shopping List'!$BN$11:$BN$25))</f>
        <v/>
      </c>
      <c r="BB1830" s="117" t="str">
        <f t="shared" si="437"/>
        <v/>
      </c>
    </row>
    <row r="1831" spans="1:54" x14ac:dyDescent="0.25">
      <c r="A1831" s="4"/>
      <c r="B1831" s="37"/>
      <c r="C1831" s="124"/>
      <c r="D1831" s="39"/>
      <c r="E1831" s="125"/>
      <c r="F1831" s="48"/>
      <c r="G1831" s="4"/>
      <c r="H1831" s="4"/>
      <c r="I1831" s="95" t="str">
        <f>IF($C1831="", "", IF(IFERROR(INDEX(Ingredients!$C$11:$C$310, MATCH($C1831, Ingredients!$B$11:$B$310, 0)), "")="", "", IFERROR(INDEX(Ingredients!$C$11:$C$310, MATCH($C1831, Ingredients!$B$11:$B$310, 0)), "")))</f>
        <v/>
      </c>
      <c r="J1831" s="73" t="str">
        <f>IF($B1831="", "", IF(IFERROR(INDEX(Meals!$C$11:$C$260, MATCH($B1831, Meals!$B$11:$B$260, 0)), "")="", "", IFERROR(INDEX(Meals!$C$11:$C$260, MATCH($B1831, Meals!$B$11:$B$260, 0)), "")))</f>
        <v/>
      </c>
      <c r="K1831" s="4"/>
      <c r="L1831" s="72" t="str">
        <f t="shared" si="427"/>
        <v/>
      </c>
      <c r="M1831" s="73" t="str">
        <f t="shared" si="428"/>
        <v/>
      </c>
      <c r="N1831" s="4"/>
      <c r="O1831" s="78" t="str">
        <f t="shared" si="429"/>
        <v/>
      </c>
      <c r="P1831" s="79" t="str">
        <f t="shared" si="430"/>
        <v/>
      </c>
      <c r="Q1831" s="4"/>
      <c r="R1831" s="90" t="str">
        <f t="shared" si="431"/>
        <v/>
      </c>
      <c r="S1831" s="4"/>
      <c r="Y1831" s="18" t="str">
        <f t="shared" si="432"/>
        <v/>
      </c>
      <c r="AA1831" s="18" t="str">
        <f t="shared" si="423"/>
        <v/>
      </c>
      <c r="AB1831" s="18" t="str">
        <f t="shared" si="424"/>
        <v/>
      </c>
      <c r="AC1831" s="18" t="str">
        <f t="shared" si="433"/>
        <v/>
      </c>
      <c r="AD1831" s="18" t="str">
        <f t="shared" si="433"/>
        <v/>
      </c>
      <c r="AE1831" s="18" t="str">
        <f t="shared" si="434"/>
        <v/>
      </c>
      <c r="AG1831" s="95" t="str">
        <f>IF($C1831="", "", IF(IFERROR(INDEX(Ingredients!C$11:C$310, MATCH($C1831, Ingredients!$B$11:$B$310, 0)), "")="", "", IFERROR(INDEX(Ingredients!C$11:C$310, MATCH($C1831, Ingredients!$B$11:$B$310, 0)), "")))</f>
        <v/>
      </c>
      <c r="AH1831" s="105" t="str">
        <f>IF($C1831="", "", IF(IFERROR(INDEX(Ingredients!D$11:D$310, MATCH($C1831, Ingredients!$B$11:$B$310, 0)), "")="", "", IFERROR(INDEX(Ingredients!D$11:D$310, MATCH($C1831, Ingredients!$B$11:$B$310, 0)), "")))</f>
        <v/>
      </c>
      <c r="AI1831" s="106" t="str">
        <f>IF($C1831="", "", IF(IFERROR(INDEX(Ingredients!E$11:E$310, MATCH($C1831, Ingredients!$B$11:$B$310, 0)), "")="", "", IFERROR(INDEX(Ingredients!E$11:E$310, MATCH($C1831, Ingredients!$B$11:$B$310, 0)), "")))</f>
        <v/>
      </c>
      <c r="AJ1831" s="108" t="str">
        <f>IF($C1831="", "", IF(IFERROR(INDEX(Ingredients!F$11:F$310, MATCH($C1831, Ingredients!$B$11:$B$310, 0)), "")="", "", IFERROR(INDEX(Ingredients!F$11:F$310, MATCH($C1831, Ingredients!$B$11:$B$310, 0)), "")))</f>
        <v/>
      </c>
      <c r="AK1831" s="106" t="str">
        <f>IF($C1831="", "", IF(IFERROR(INDEX(Ingredients!G$11:G$310, MATCH($C1831, Ingredients!$B$11:$B$310, 0)), "")="", "", IFERROR(INDEX(Ingredients!G$11:G$310, MATCH($C1831, Ingredients!$B$11:$B$310, 0)), "")))</f>
        <v/>
      </c>
      <c r="AL1831" s="79" t="str">
        <f>IF($C1831="", "", IF(IFERROR(INDEX(Ingredients!H$11:H$310, MATCH($C1831, Ingredients!$B$11:$B$310, 0)), "")="", "", IFERROR(INDEX(Ingredients!H$11:H$310, MATCH($C1831, Ingredients!$B$11:$B$310, 0)), "")))</f>
        <v/>
      </c>
      <c r="AN1831" s="83" t="str">
        <f t="shared" si="425"/>
        <v/>
      </c>
      <c r="AP1831" s="114" t="str">
        <f t="shared" si="435"/>
        <v/>
      </c>
      <c r="AR1831" s="117" t="str">
        <f>IF($C1831="", "", IF(IFERROR(INDEX(Ingredients!$AI$11:$AI$310, MATCH($C1831, Ingredients!$B$11:$B$310, 0)), "")="", "", IFERROR(INDEX(Ingredients!$AI$11:$AI$310, MATCH($C1831, Ingredients!$B$11:$B$310, 0)), "")))</f>
        <v/>
      </c>
      <c r="AT1831" s="120" t="str">
        <f t="shared" si="436"/>
        <v/>
      </c>
      <c r="AV1831" s="90" t="str">
        <f t="shared" si="426"/>
        <v/>
      </c>
      <c r="AX1831" s="90" t="str">
        <f>IF($AV1831="", "", COUNTIF($AV$11:$AV$5010, "&lt;"&amp;$AV1831)+1+COUNTIF($AV$11:$AV1831, $AV1831)-1)</f>
        <v/>
      </c>
      <c r="AZ1831" s="111" t="str">
        <f>IF($B1831="", "", SUMIF('Shopping List'!$AV$11:$AV$25, $B1831, 'Shopping List'!$BN$11:$BN$25))</f>
        <v/>
      </c>
      <c r="BB1831" s="117" t="str">
        <f t="shared" si="437"/>
        <v/>
      </c>
    </row>
    <row r="1832" spans="1:54" x14ac:dyDescent="0.25">
      <c r="A1832" s="4"/>
      <c r="B1832" s="37"/>
      <c r="C1832" s="124"/>
      <c r="D1832" s="39"/>
      <c r="E1832" s="125"/>
      <c r="F1832" s="48"/>
      <c r="G1832" s="4"/>
      <c r="H1832" s="4"/>
      <c r="I1832" s="95" t="str">
        <f>IF($C1832="", "", IF(IFERROR(INDEX(Ingredients!$C$11:$C$310, MATCH($C1832, Ingredients!$B$11:$B$310, 0)), "")="", "", IFERROR(INDEX(Ingredients!$C$11:$C$310, MATCH($C1832, Ingredients!$B$11:$B$310, 0)), "")))</f>
        <v/>
      </c>
      <c r="J1832" s="73" t="str">
        <f>IF($B1832="", "", IF(IFERROR(INDEX(Meals!$C$11:$C$260, MATCH($B1832, Meals!$B$11:$B$260, 0)), "")="", "", IFERROR(INDEX(Meals!$C$11:$C$260, MATCH($B1832, Meals!$B$11:$B$260, 0)), "")))</f>
        <v/>
      </c>
      <c r="K1832" s="4"/>
      <c r="L1832" s="72" t="str">
        <f t="shared" si="427"/>
        <v/>
      </c>
      <c r="M1832" s="73" t="str">
        <f t="shared" si="428"/>
        <v/>
      </c>
      <c r="N1832" s="4"/>
      <c r="O1832" s="78" t="str">
        <f t="shared" si="429"/>
        <v/>
      </c>
      <c r="P1832" s="79" t="str">
        <f t="shared" si="430"/>
        <v/>
      </c>
      <c r="Q1832" s="4"/>
      <c r="R1832" s="90" t="str">
        <f t="shared" si="431"/>
        <v/>
      </c>
      <c r="S1832" s="4"/>
      <c r="Y1832" s="18" t="str">
        <f t="shared" si="432"/>
        <v/>
      </c>
      <c r="AA1832" s="18" t="str">
        <f t="shared" si="423"/>
        <v/>
      </c>
      <c r="AB1832" s="18" t="str">
        <f t="shared" si="424"/>
        <v/>
      </c>
      <c r="AC1832" s="18" t="str">
        <f t="shared" si="433"/>
        <v/>
      </c>
      <c r="AD1832" s="18" t="str">
        <f t="shared" si="433"/>
        <v/>
      </c>
      <c r="AE1832" s="18" t="str">
        <f t="shared" si="434"/>
        <v/>
      </c>
      <c r="AG1832" s="95" t="str">
        <f>IF($C1832="", "", IF(IFERROR(INDEX(Ingredients!C$11:C$310, MATCH($C1832, Ingredients!$B$11:$B$310, 0)), "")="", "", IFERROR(INDEX(Ingredients!C$11:C$310, MATCH($C1832, Ingredients!$B$11:$B$310, 0)), "")))</f>
        <v/>
      </c>
      <c r="AH1832" s="105" t="str">
        <f>IF($C1832="", "", IF(IFERROR(INDEX(Ingredients!D$11:D$310, MATCH($C1832, Ingredients!$B$11:$B$310, 0)), "")="", "", IFERROR(INDEX(Ingredients!D$11:D$310, MATCH($C1832, Ingredients!$B$11:$B$310, 0)), "")))</f>
        <v/>
      </c>
      <c r="AI1832" s="106" t="str">
        <f>IF($C1832="", "", IF(IFERROR(INDEX(Ingredients!E$11:E$310, MATCH($C1832, Ingredients!$B$11:$B$310, 0)), "")="", "", IFERROR(INDEX(Ingredients!E$11:E$310, MATCH($C1832, Ingredients!$B$11:$B$310, 0)), "")))</f>
        <v/>
      </c>
      <c r="AJ1832" s="108" t="str">
        <f>IF($C1832="", "", IF(IFERROR(INDEX(Ingredients!F$11:F$310, MATCH($C1832, Ingredients!$B$11:$B$310, 0)), "")="", "", IFERROR(INDEX(Ingredients!F$11:F$310, MATCH($C1832, Ingredients!$B$11:$B$310, 0)), "")))</f>
        <v/>
      </c>
      <c r="AK1832" s="106" t="str">
        <f>IF($C1832="", "", IF(IFERROR(INDEX(Ingredients!G$11:G$310, MATCH($C1832, Ingredients!$B$11:$B$310, 0)), "")="", "", IFERROR(INDEX(Ingredients!G$11:G$310, MATCH($C1832, Ingredients!$B$11:$B$310, 0)), "")))</f>
        <v/>
      </c>
      <c r="AL1832" s="79" t="str">
        <f>IF($C1832="", "", IF(IFERROR(INDEX(Ingredients!H$11:H$310, MATCH($C1832, Ingredients!$B$11:$B$310, 0)), "")="", "", IFERROR(INDEX(Ingredients!H$11:H$310, MATCH($C1832, Ingredients!$B$11:$B$310, 0)), "")))</f>
        <v/>
      </c>
      <c r="AN1832" s="83" t="str">
        <f t="shared" si="425"/>
        <v/>
      </c>
      <c r="AP1832" s="114" t="str">
        <f t="shared" si="435"/>
        <v/>
      </c>
      <c r="AR1832" s="117" t="str">
        <f>IF($C1832="", "", IF(IFERROR(INDEX(Ingredients!$AI$11:$AI$310, MATCH($C1832, Ingredients!$B$11:$B$310, 0)), "")="", "", IFERROR(INDEX(Ingredients!$AI$11:$AI$310, MATCH($C1832, Ingredients!$B$11:$B$310, 0)), "")))</f>
        <v/>
      </c>
      <c r="AT1832" s="120" t="str">
        <f t="shared" si="436"/>
        <v/>
      </c>
      <c r="AV1832" s="90" t="str">
        <f t="shared" si="426"/>
        <v/>
      </c>
      <c r="AX1832" s="90" t="str">
        <f>IF($AV1832="", "", COUNTIF($AV$11:$AV$5010, "&lt;"&amp;$AV1832)+1+COUNTIF($AV$11:$AV1832, $AV1832)-1)</f>
        <v/>
      </c>
      <c r="AZ1832" s="111" t="str">
        <f>IF($B1832="", "", SUMIF('Shopping List'!$AV$11:$AV$25, $B1832, 'Shopping List'!$BN$11:$BN$25))</f>
        <v/>
      </c>
      <c r="BB1832" s="117" t="str">
        <f t="shared" si="437"/>
        <v/>
      </c>
    </row>
    <row r="1833" spans="1:54" x14ac:dyDescent="0.25">
      <c r="A1833" s="4"/>
      <c r="B1833" s="37"/>
      <c r="C1833" s="124"/>
      <c r="D1833" s="39"/>
      <c r="E1833" s="125"/>
      <c r="F1833" s="48"/>
      <c r="G1833" s="4"/>
      <c r="H1833" s="4"/>
      <c r="I1833" s="95" t="str">
        <f>IF($C1833="", "", IF(IFERROR(INDEX(Ingredients!$C$11:$C$310, MATCH($C1833, Ingredients!$B$11:$B$310, 0)), "")="", "", IFERROR(INDEX(Ingredients!$C$11:$C$310, MATCH($C1833, Ingredients!$B$11:$B$310, 0)), "")))</f>
        <v/>
      </c>
      <c r="J1833" s="73" t="str">
        <f>IF($B1833="", "", IF(IFERROR(INDEX(Meals!$C$11:$C$260, MATCH($B1833, Meals!$B$11:$B$260, 0)), "")="", "", IFERROR(INDEX(Meals!$C$11:$C$260, MATCH($B1833, Meals!$B$11:$B$260, 0)), "")))</f>
        <v/>
      </c>
      <c r="K1833" s="4"/>
      <c r="L1833" s="72" t="str">
        <f t="shared" si="427"/>
        <v/>
      </c>
      <c r="M1833" s="73" t="str">
        <f t="shared" si="428"/>
        <v/>
      </c>
      <c r="N1833" s="4"/>
      <c r="O1833" s="78" t="str">
        <f t="shared" si="429"/>
        <v/>
      </c>
      <c r="P1833" s="79" t="str">
        <f t="shared" si="430"/>
        <v/>
      </c>
      <c r="Q1833" s="4"/>
      <c r="R1833" s="90" t="str">
        <f t="shared" si="431"/>
        <v/>
      </c>
      <c r="S1833" s="4"/>
      <c r="Y1833" s="18" t="str">
        <f t="shared" si="432"/>
        <v/>
      </c>
      <c r="AA1833" s="18" t="str">
        <f t="shared" si="423"/>
        <v/>
      </c>
      <c r="AB1833" s="18" t="str">
        <f t="shared" si="424"/>
        <v/>
      </c>
      <c r="AC1833" s="18" t="str">
        <f t="shared" si="433"/>
        <v/>
      </c>
      <c r="AD1833" s="18" t="str">
        <f t="shared" si="433"/>
        <v/>
      </c>
      <c r="AE1833" s="18" t="str">
        <f t="shared" si="434"/>
        <v/>
      </c>
      <c r="AG1833" s="95" t="str">
        <f>IF($C1833="", "", IF(IFERROR(INDEX(Ingredients!C$11:C$310, MATCH($C1833, Ingredients!$B$11:$B$310, 0)), "")="", "", IFERROR(INDEX(Ingredients!C$11:C$310, MATCH($C1833, Ingredients!$B$11:$B$310, 0)), "")))</f>
        <v/>
      </c>
      <c r="AH1833" s="105" t="str">
        <f>IF($C1833="", "", IF(IFERROR(INDEX(Ingredients!D$11:D$310, MATCH($C1833, Ingredients!$B$11:$B$310, 0)), "")="", "", IFERROR(INDEX(Ingredients!D$11:D$310, MATCH($C1833, Ingredients!$B$11:$B$310, 0)), "")))</f>
        <v/>
      </c>
      <c r="AI1833" s="106" t="str">
        <f>IF($C1833="", "", IF(IFERROR(INDEX(Ingredients!E$11:E$310, MATCH($C1833, Ingredients!$B$11:$B$310, 0)), "")="", "", IFERROR(INDEX(Ingredients!E$11:E$310, MATCH($C1833, Ingredients!$B$11:$B$310, 0)), "")))</f>
        <v/>
      </c>
      <c r="AJ1833" s="108" t="str">
        <f>IF($C1833="", "", IF(IFERROR(INDEX(Ingredients!F$11:F$310, MATCH($C1833, Ingredients!$B$11:$B$310, 0)), "")="", "", IFERROR(INDEX(Ingredients!F$11:F$310, MATCH($C1833, Ingredients!$B$11:$B$310, 0)), "")))</f>
        <v/>
      </c>
      <c r="AK1833" s="106" t="str">
        <f>IF($C1833="", "", IF(IFERROR(INDEX(Ingredients!G$11:G$310, MATCH($C1833, Ingredients!$B$11:$B$310, 0)), "")="", "", IFERROR(INDEX(Ingredients!G$11:G$310, MATCH($C1833, Ingredients!$B$11:$B$310, 0)), "")))</f>
        <v/>
      </c>
      <c r="AL1833" s="79" t="str">
        <f>IF($C1833="", "", IF(IFERROR(INDEX(Ingredients!H$11:H$310, MATCH($C1833, Ingredients!$B$11:$B$310, 0)), "")="", "", IFERROR(INDEX(Ingredients!H$11:H$310, MATCH($C1833, Ingredients!$B$11:$B$310, 0)), "")))</f>
        <v/>
      </c>
      <c r="AN1833" s="83" t="str">
        <f t="shared" si="425"/>
        <v/>
      </c>
      <c r="AP1833" s="114" t="str">
        <f t="shared" si="435"/>
        <v/>
      </c>
      <c r="AR1833" s="117" t="str">
        <f>IF($C1833="", "", IF(IFERROR(INDEX(Ingredients!$AI$11:$AI$310, MATCH($C1833, Ingredients!$B$11:$B$310, 0)), "")="", "", IFERROR(INDEX(Ingredients!$AI$11:$AI$310, MATCH($C1833, Ingredients!$B$11:$B$310, 0)), "")))</f>
        <v/>
      </c>
      <c r="AT1833" s="120" t="str">
        <f t="shared" si="436"/>
        <v/>
      </c>
      <c r="AV1833" s="90" t="str">
        <f t="shared" si="426"/>
        <v/>
      </c>
      <c r="AX1833" s="90" t="str">
        <f>IF($AV1833="", "", COUNTIF($AV$11:$AV$5010, "&lt;"&amp;$AV1833)+1+COUNTIF($AV$11:$AV1833, $AV1833)-1)</f>
        <v/>
      </c>
      <c r="AZ1833" s="111" t="str">
        <f>IF($B1833="", "", SUMIF('Shopping List'!$AV$11:$AV$25, $B1833, 'Shopping List'!$BN$11:$BN$25))</f>
        <v/>
      </c>
      <c r="BB1833" s="117" t="str">
        <f t="shared" si="437"/>
        <v/>
      </c>
    </row>
    <row r="1834" spans="1:54" x14ac:dyDescent="0.25">
      <c r="A1834" s="4"/>
      <c r="B1834" s="37"/>
      <c r="C1834" s="124"/>
      <c r="D1834" s="39"/>
      <c r="E1834" s="125"/>
      <c r="F1834" s="48"/>
      <c r="G1834" s="4"/>
      <c r="H1834" s="4"/>
      <c r="I1834" s="95" t="str">
        <f>IF($C1834="", "", IF(IFERROR(INDEX(Ingredients!$C$11:$C$310, MATCH($C1834, Ingredients!$B$11:$B$310, 0)), "")="", "", IFERROR(INDEX(Ingredients!$C$11:$C$310, MATCH($C1834, Ingredients!$B$11:$B$310, 0)), "")))</f>
        <v/>
      </c>
      <c r="J1834" s="73" t="str">
        <f>IF($B1834="", "", IF(IFERROR(INDEX(Meals!$C$11:$C$260, MATCH($B1834, Meals!$B$11:$B$260, 0)), "")="", "", IFERROR(INDEX(Meals!$C$11:$C$260, MATCH($B1834, Meals!$B$11:$B$260, 0)), "")))</f>
        <v/>
      </c>
      <c r="K1834" s="4"/>
      <c r="L1834" s="72" t="str">
        <f t="shared" si="427"/>
        <v/>
      </c>
      <c r="M1834" s="73" t="str">
        <f t="shared" si="428"/>
        <v/>
      </c>
      <c r="N1834" s="4"/>
      <c r="O1834" s="78" t="str">
        <f t="shared" si="429"/>
        <v/>
      </c>
      <c r="P1834" s="79" t="str">
        <f t="shared" si="430"/>
        <v/>
      </c>
      <c r="Q1834" s="4"/>
      <c r="R1834" s="90" t="str">
        <f t="shared" si="431"/>
        <v/>
      </c>
      <c r="S1834" s="4"/>
      <c r="Y1834" s="18" t="str">
        <f t="shared" si="432"/>
        <v/>
      </c>
      <c r="AA1834" s="18" t="str">
        <f t="shared" si="423"/>
        <v/>
      </c>
      <c r="AB1834" s="18" t="str">
        <f t="shared" si="424"/>
        <v/>
      </c>
      <c r="AC1834" s="18" t="str">
        <f t="shared" si="433"/>
        <v/>
      </c>
      <c r="AD1834" s="18" t="str">
        <f t="shared" si="433"/>
        <v/>
      </c>
      <c r="AE1834" s="18" t="str">
        <f t="shared" si="434"/>
        <v/>
      </c>
      <c r="AG1834" s="95" t="str">
        <f>IF($C1834="", "", IF(IFERROR(INDEX(Ingredients!C$11:C$310, MATCH($C1834, Ingredients!$B$11:$B$310, 0)), "")="", "", IFERROR(INDEX(Ingredients!C$11:C$310, MATCH($C1834, Ingredients!$B$11:$B$310, 0)), "")))</f>
        <v/>
      </c>
      <c r="AH1834" s="105" t="str">
        <f>IF($C1834="", "", IF(IFERROR(INDEX(Ingredients!D$11:D$310, MATCH($C1834, Ingredients!$B$11:$B$310, 0)), "")="", "", IFERROR(INDEX(Ingredients!D$11:D$310, MATCH($C1834, Ingredients!$B$11:$B$310, 0)), "")))</f>
        <v/>
      </c>
      <c r="AI1834" s="106" t="str">
        <f>IF($C1834="", "", IF(IFERROR(INDEX(Ingredients!E$11:E$310, MATCH($C1834, Ingredients!$B$11:$B$310, 0)), "")="", "", IFERROR(INDEX(Ingredients!E$11:E$310, MATCH($C1834, Ingredients!$B$11:$B$310, 0)), "")))</f>
        <v/>
      </c>
      <c r="AJ1834" s="108" t="str">
        <f>IF($C1834="", "", IF(IFERROR(INDEX(Ingredients!F$11:F$310, MATCH($C1834, Ingredients!$B$11:$B$310, 0)), "")="", "", IFERROR(INDEX(Ingredients!F$11:F$310, MATCH($C1834, Ingredients!$B$11:$B$310, 0)), "")))</f>
        <v/>
      </c>
      <c r="AK1834" s="106" t="str">
        <f>IF($C1834="", "", IF(IFERROR(INDEX(Ingredients!G$11:G$310, MATCH($C1834, Ingredients!$B$11:$B$310, 0)), "")="", "", IFERROR(INDEX(Ingredients!G$11:G$310, MATCH($C1834, Ingredients!$B$11:$B$310, 0)), "")))</f>
        <v/>
      </c>
      <c r="AL1834" s="79" t="str">
        <f>IF($C1834="", "", IF(IFERROR(INDEX(Ingredients!H$11:H$310, MATCH($C1834, Ingredients!$B$11:$B$310, 0)), "")="", "", IFERROR(INDEX(Ingredients!H$11:H$310, MATCH($C1834, Ingredients!$B$11:$B$310, 0)), "")))</f>
        <v/>
      </c>
      <c r="AN1834" s="83" t="str">
        <f t="shared" si="425"/>
        <v/>
      </c>
      <c r="AP1834" s="114" t="str">
        <f t="shared" si="435"/>
        <v/>
      </c>
      <c r="AR1834" s="117" t="str">
        <f>IF($C1834="", "", IF(IFERROR(INDEX(Ingredients!$AI$11:$AI$310, MATCH($C1834, Ingredients!$B$11:$B$310, 0)), "")="", "", IFERROR(INDEX(Ingredients!$AI$11:$AI$310, MATCH($C1834, Ingredients!$B$11:$B$310, 0)), "")))</f>
        <v/>
      </c>
      <c r="AT1834" s="120" t="str">
        <f t="shared" si="436"/>
        <v/>
      </c>
      <c r="AV1834" s="90" t="str">
        <f t="shared" si="426"/>
        <v/>
      </c>
      <c r="AX1834" s="90" t="str">
        <f>IF($AV1834="", "", COUNTIF($AV$11:$AV$5010, "&lt;"&amp;$AV1834)+1+COUNTIF($AV$11:$AV1834, $AV1834)-1)</f>
        <v/>
      </c>
      <c r="AZ1834" s="111" t="str">
        <f>IF($B1834="", "", SUMIF('Shopping List'!$AV$11:$AV$25, $B1834, 'Shopping List'!$BN$11:$BN$25))</f>
        <v/>
      </c>
      <c r="BB1834" s="117" t="str">
        <f t="shared" si="437"/>
        <v/>
      </c>
    </row>
    <row r="1835" spans="1:54" x14ac:dyDescent="0.25">
      <c r="A1835" s="4"/>
      <c r="B1835" s="37"/>
      <c r="C1835" s="124"/>
      <c r="D1835" s="39"/>
      <c r="E1835" s="125"/>
      <c r="F1835" s="48"/>
      <c r="G1835" s="4"/>
      <c r="H1835" s="4"/>
      <c r="I1835" s="95" t="str">
        <f>IF($C1835="", "", IF(IFERROR(INDEX(Ingredients!$C$11:$C$310, MATCH($C1835, Ingredients!$B$11:$B$310, 0)), "")="", "", IFERROR(INDEX(Ingredients!$C$11:$C$310, MATCH($C1835, Ingredients!$B$11:$B$310, 0)), "")))</f>
        <v/>
      </c>
      <c r="J1835" s="73" t="str">
        <f>IF($B1835="", "", IF(IFERROR(INDEX(Meals!$C$11:$C$260, MATCH($B1835, Meals!$B$11:$B$260, 0)), "")="", "", IFERROR(INDEX(Meals!$C$11:$C$260, MATCH($B1835, Meals!$B$11:$B$260, 0)), "")))</f>
        <v/>
      </c>
      <c r="K1835" s="4"/>
      <c r="L1835" s="72" t="str">
        <f t="shared" si="427"/>
        <v/>
      </c>
      <c r="M1835" s="73" t="str">
        <f t="shared" si="428"/>
        <v/>
      </c>
      <c r="N1835" s="4"/>
      <c r="O1835" s="78" t="str">
        <f t="shared" si="429"/>
        <v/>
      </c>
      <c r="P1835" s="79" t="str">
        <f t="shared" si="430"/>
        <v/>
      </c>
      <c r="Q1835" s="4"/>
      <c r="R1835" s="90" t="str">
        <f t="shared" si="431"/>
        <v/>
      </c>
      <c r="S1835" s="4"/>
      <c r="Y1835" s="18" t="str">
        <f t="shared" si="432"/>
        <v/>
      </c>
      <c r="AA1835" s="18" t="str">
        <f t="shared" si="423"/>
        <v/>
      </c>
      <c r="AB1835" s="18" t="str">
        <f t="shared" si="424"/>
        <v/>
      </c>
      <c r="AC1835" s="18" t="str">
        <f t="shared" si="433"/>
        <v/>
      </c>
      <c r="AD1835" s="18" t="str">
        <f t="shared" si="433"/>
        <v/>
      </c>
      <c r="AE1835" s="18" t="str">
        <f t="shared" si="434"/>
        <v/>
      </c>
      <c r="AG1835" s="95" t="str">
        <f>IF($C1835="", "", IF(IFERROR(INDEX(Ingredients!C$11:C$310, MATCH($C1835, Ingredients!$B$11:$B$310, 0)), "")="", "", IFERROR(INDEX(Ingredients!C$11:C$310, MATCH($C1835, Ingredients!$B$11:$B$310, 0)), "")))</f>
        <v/>
      </c>
      <c r="AH1835" s="105" t="str">
        <f>IF($C1835="", "", IF(IFERROR(INDEX(Ingredients!D$11:D$310, MATCH($C1835, Ingredients!$B$11:$B$310, 0)), "")="", "", IFERROR(INDEX(Ingredients!D$11:D$310, MATCH($C1835, Ingredients!$B$11:$B$310, 0)), "")))</f>
        <v/>
      </c>
      <c r="AI1835" s="106" t="str">
        <f>IF($C1835="", "", IF(IFERROR(INDEX(Ingredients!E$11:E$310, MATCH($C1835, Ingredients!$B$11:$B$310, 0)), "")="", "", IFERROR(INDEX(Ingredients!E$11:E$310, MATCH($C1835, Ingredients!$B$11:$B$310, 0)), "")))</f>
        <v/>
      </c>
      <c r="AJ1835" s="108" t="str">
        <f>IF($C1835="", "", IF(IFERROR(INDEX(Ingredients!F$11:F$310, MATCH($C1835, Ingredients!$B$11:$B$310, 0)), "")="", "", IFERROR(INDEX(Ingredients!F$11:F$310, MATCH($C1835, Ingredients!$B$11:$B$310, 0)), "")))</f>
        <v/>
      </c>
      <c r="AK1835" s="106" t="str">
        <f>IF($C1835="", "", IF(IFERROR(INDEX(Ingredients!G$11:G$310, MATCH($C1835, Ingredients!$B$11:$B$310, 0)), "")="", "", IFERROR(INDEX(Ingredients!G$11:G$310, MATCH($C1835, Ingredients!$B$11:$B$310, 0)), "")))</f>
        <v/>
      </c>
      <c r="AL1835" s="79" t="str">
        <f>IF($C1835="", "", IF(IFERROR(INDEX(Ingredients!H$11:H$310, MATCH($C1835, Ingredients!$B$11:$B$310, 0)), "")="", "", IFERROR(INDEX(Ingredients!H$11:H$310, MATCH($C1835, Ingredients!$B$11:$B$310, 0)), "")))</f>
        <v/>
      </c>
      <c r="AN1835" s="83" t="str">
        <f t="shared" si="425"/>
        <v/>
      </c>
      <c r="AP1835" s="114" t="str">
        <f t="shared" si="435"/>
        <v/>
      </c>
      <c r="AR1835" s="117" t="str">
        <f>IF($C1835="", "", IF(IFERROR(INDEX(Ingredients!$AI$11:$AI$310, MATCH($C1835, Ingredients!$B$11:$B$310, 0)), "")="", "", IFERROR(INDEX(Ingredients!$AI$11:$AI$310, MATCH($C1835, Ingredients!$B$11:$B$310, 0)), "")))</f>
        <v/>
      </c>
      <c r="AT1835" s="120" t="str">
        <f t="shared" si="436"/>
        <v/>
      </c>
      <c r="AV1835" s="90" t="str">
        <f t="shared" si="426"/>
        <v/>
      </c>
      <c r="AX1835" s="90" t="str">
        <f>IF($AV1835="", "", COUNTIF($AV$11:$AV$5010, "&lt;"&amp;$AV1835)+1+COUNTIF($AV$11:$AV1835, $AV1835)-1)</f>
        <v/>
      </c>
      <c r="AZ1835" s="111" t="str">
        <f>IF($B1835="", "", SUMIF('Shopping List'!$AV$11:$AV$25, $B1835, 'Shopping List'!$BN$11:$BN$25))</f>
        <v/>
      </c>
      <c r="BB1835" s="117" t="str">
        <f t="shared" si="437"/>
        <v/>
      </c>
    </row>
    <row r="1836" spans="1:54" x14ac:dyDescent="0.25">
      <c r="A1836" s="4"/>
      <c r="B1836" s="37"/>
      <c r="C1836" s="124"/>
      <c r="D1836" s="39"/>
      <c r="E1836" s="125"/>
      <c r="F1836" s="48"/>
      <c r="G1836" s="4"/>
      <c r="H1836" s="4"/>
      <c r="I1836" s="95" t="str">
        <f>IF($C1836="", "", IF(IFERROR(INDEX(Ingredients!$C$11:$C$310, MATCH($C1836, Ingredients!$B$11:$B$310, 0)), "")="", "", IFERROR(INDEX(Ingredients!$C$11:$C$310, MATCH($C1836, Ingredients!$B$11:$B$310, 0)), "")))</f>
        <v/>
      </c>
      <c r="J1836" s="73" t="str">
        <f>IF($B1836="", "", IF(IFERROR(INDEX(Meals!$C$11:$C$260, MATCH($B1836, Meals!$B$11:$B$260, 0)), "")="", "", IFERROR(INDEX(Meals!$C$11:$C$260, MATCH($B1836, Meals!$B$11:$B$260, 0)), "")))</f>
        <v/>
      </c>
      <c r="K1836" s="4"/>
      <c r="L1836" s="72" t="str">
        <f t="shared" si="427"/>
        <v/>
      </c>
      <c r="M1836" s="73" t="str">
        <f t="shared" si="428"/>
        <v/>
      </c>
      <c r="N1836" s="4"/>
      <c r="O1836" s="78" t="str">
        <f t="shared" si="429"/>
        <v/>
      </c>
      <c r="P1836" s="79" t="str">
        <f t="shared" si="430"/>
        <v/>
      </c>
      <c r="Q1836" s="4"/>
      <c r="R1836" s="90" t="str">
        <f t="shared" si="431"/>
        <v/>
      </c>
      <c r="S1836" s="4"/>
      <c r="Y1836" s="18" t="str">
        <f t="shared" si="432"/>
        <v/>
      </c>
      <c r="AA1836" s="18" t="str">
        <f t="shared" si="423"/>
        <v/>
      </c>
      <c r="AB1836" s="18" t="str">
        <f t="shared" si="424"/>
        <v/>
      </c>
      <c r="AC1836" s="18" t="str">
        <f t="shared" si="433"/>
        <v/>
      </c>
      <c r="AD1836" s="18" t="str">
        <f t="shared" si="433"/>
        <v/>
      </c>
      <c r="AE1836" s="18" t="str">
        <f t="shared" si="434"/>
        <v/>
      </c>
      <c r="AG1836" s="95" t="str">
        <f>IF($C1836="", "", IF(IFERROR(INDEX(Ingredients!C$11:C$310, MATCH($C1836, Ingredients!$B$11:$B$310, 0)), "")="", "", IFERROR(INDEX(Ingredients!C$11:C$310, MATCH($C1836, Ingredients!$B$11:$B$310, 0)), "")))</f>
        <v/>
      </c>
      <c r="AH1836" s="105" t="str">
        <f>IF($C1836="", "", IF(IFERROR(INDEX(Ingredients!D$11:D$310, MATCH($C1836, Ingredients!$B$11:$B$310, 0)), "")="", "", IFERROR(INDEX(Ingredients!D$11:D$310, MATCH($C1836, Ingredients!$B$11:$B$310, 0)), "")))</f>
        <v/>
      </c>
      <c r="AI1836" s="106" t="str">
        <f>IF($C1836="", "", IF(IFERROR(INDEX(Ingredients!E$11:E$310, MATCH($C1836, Ingredients!$B$11:$B$310, 0)), "")="", "", IFERROR(INDEX(Ingredients!E$11:E$310, MATCH($C1836, Ingredients!$B$11:$B$310, 0)), "")))</f>
        <v/>
      </c>
      <c r="AJ1836" s="108" t="str">
        <f>IF($C1836="", "", IF(IFERROR(INDEX(Ingredients!F$11:F$310, MATCH($C1836, Ingredients!$B$11:$B$310, 0)), "")="", "", IFERROR(INDEX(Ingredients!F$11:F$310, MATCH($C1836, Ingredients!$B$11:$B$310, 0)), "")))</f>
        <v/>
      </c>
      <c r="AK1836" s="106" t="str">
        <f>IF($C1836="", "", IF(IFERROR(INDEX(Ingredients!G$11:G$310, MATCH($C1836, Ingredients!$B$11:$B$310, 0)), "")="", "", IFERROR(INDEX(Ingredients!G$11:G$310, MATCH($C1836, Ingredients!$B$11:$B$310, 0)), "")))</f>
        <v/>
      </c>
      <c r="AL1836" s="79" t="str">
        <f>IF($C1836="", "", IF(IFERROR(INDEX(Ingredients!H$11:H$310, MATCH($C1836, Ingredients!$B$11:$B$310, 0)), "")="", "", IFERROR(INDEX(Ingredients!H$11:H$310, MATCH($C1836, Ingredients!$B$11:$B$310, 0)), "")))</f>
        <v/>
      </c>
      <c r="AN1836" s="83" t="str">
        <f t="shared" si="425"/>
        <v/>
      </c>
      <c r="AP1836" s="114" t="str">
        <f t="shared" si="435"/>
        <v/>
      </c>
      <c r="AR1836" s="117" t="str">
        <f>IF($C1836="", "", IF(IFERROR(INDEX(Ingredients!$AI$11:$AI$310, MATCH($C1836, Ingredients!$B$11:$B$310, 0)), "")="", "", IFERROR(INDEX(Ingredients!$AI$11:$AI$310, MATCH($C1836, Ingredients!$B$11:$B$310, 0)), "")))</f>
        <v/>
      </c>
      <c r="AT1836" s="120" t="str">
        <f t="shared" si="436"/>
        <v/>
      </c>
      <c r="AV1836" s="90" t="str">
        <f t="shared" si="426"/>
        <v/>
      </c>
      <c r="AX1836" s="90" t="str">
        <f>IF($AV1836="", "", COUNTIF($AV$11:$AV$5010, "&lt;"&amp;$AV1836)+1+COUNTIF($AV$11:$AV1836, $AV1836)-1)</f>
        <v/>
      </c>
      <c r="AZ1836" s="111" t="str">
        <f>IF($B1836="", "", SUMIF('Shopping List'!$AV$11:$AV$25, $B1836, 'Shopping List'!$BN$11:$BN$25))</f>
        <v/>
      </c>
      <c r="BB1836" s="117" t="str">
        <f t="shared" si="437"/>
        <v/>
      </c>
    </row>
    <row r="1837" spans="1:54" x14ac:dyDescent="0.25">
      <c r="A1837" s="4"/>
      <c r="B1837" s="37"/>
      <c r="C1837" s="124"/>
      <c r="D1837" s="39"/>
      <c r="E1837" s="125"/>
      <c r="F1837" s="48"/>
      <c r="G1837" s="4"/>
      <c r="H1837" s="4"/>
      <c r="I1837" s="95" t="str">
        <f>IF($C1837="", "", IF(IFERROR(INDEX(Ingredients!$C$11:$C$310, MATCH($C1837, Ingredients!$B$11:$B$310, 0)), "")="", "", IFERROR(INDEX(Ingredients!$C$11:$C$310, MATCH($C1837, Ingredients!$B$11:$B$310, 0)), "")))</f>
        <v/>
      </c>
      <c r="J1837" s="73" t="str">
        <f>IF($B1837="", "", IF(IFERROR(INDEX(Meals!$C$11:$C$260, MATCH($B1837, Meals!$B$11:$B$260, 0)), "")="", "", IFERROR(INDEX(Meals!$C$11:$C$260, MATCH($B1837, Meals!$B$11:$B$260, 0)), "")))</f>
        <v/>
      </c>
      <c r="K1837" s="4"/>
      <c r="L1837" s="72" t="str">
        <f t="shared" si="427"/>
        <v/>
      </c>
      <c r="M1837" s="73" t="str">
        <f t="shared" si="428"/>
        <v/>
      </c>
      <c r="N1837" s="4"/>
      <c r="O1837" s="78" t="str">
        <f t="shared" si="429"/>
        <v/>
      </c>
      <c r="P1837" s="79" t="str">
        <f t="shared" si="430"/>
        <v/>
      </c>
      <c r="Q1837" s="4"/>
      <c r="R1837" s="90" t="str">
        <f t="shared" si="431"/>
        <v/>
      </c>
      <c r="S1837" s="4"/>
      <c r="Y1837" s="18" t="str">
        <f t="shared" si="432"/>
        <v/>
      </c>
      <c r="AA1837" s="18" t="str">
        <f t="shared" si="423"/>
        <v/>
      </c>
      <c r="AB1837" s="18" t="str">
        <f t="shared" si="424"/>
        <v/>
      </c>
      <c r="AC1837" s="18" t="str">
        <f t="shared" si="433"/>
        <v/>
      </c>
      <c r="AD1837" s="18" t="str">
        <f t="shared" si="433"/>
        <v/>
      </c>
      <c r="AE1837" s="18" t="str">
        <f t="shared" si="434"/>
        <v/>
      </c>
      <c r="AG1837" s="95" t="str">
        <f>IF($C1837="", "", IF(IFERROR(INDEX(Ingredients!C$11:C$310, MATCH($C1837, Ingredients!$B$11:$B$310, 0)), "")="", "", IFERROR(INDEX(Ingredients!C$11:C$310, MATCH($C1837, Ingredients!$B$11:$B$310, 0)), "")))</f>
        <v/>
      </c>
      <c r="AH1837" s="105" t="str">
        <f>IF($C1837="", "", IF(IFERROR(INDEX(Ingredients!D$11:D$310, MATCH($C1837, Ingredients!$B$11:$B$310, 0)), "")="", "", IFERROR(INDEX(Ingredients!D$11:D$310, MATCH($C1837, Ingredients!$B$11:$B$310, 0)), "")))</f>
        <v/>
      </c>
      <c r="AI1837" s="106" t="str">
        <f>IF($C1837="", "", IF(IFERROR(INDEX(Ingredients!E$11:E$310, MATCH($C1837, Ingredients!$B$11:$B$310, 0)), "")="", "", IFERROR(INDEX(Ingredients!E$11:E$310, MATCH($C1837, Ingredients!$B$11:$B$310, 0)), "")))</f>
        <v/>
      </c>
      <c r="AJ1837" s="108" t="str">
        <f>IF($C1837="", "", IF(IFERROR(INDEX(Ingredients!F$11:F$310, MATCH($C1837, Ingredients!$B$11:$B$310, 0)), "")="", "", IFERROR(INDEX(Ingredients!F$11:F$310, MATCH($C1837, Ingredients!$B$11:$B$310, 0)), "")))</f>
        <v/>
      </c>
      <c r="AK1837" s="106" t="str">
        <f>IF($C1837="", "", IF(IFERROR(INDEX(Ingredients!G$11:G$310, MATCH($C1837, Ingredients!$B$11:$B$310, 0)), "")="", "", IFERROR(INDEX(Ingredients!G$11:G$310, MATCH($C1837, Ingredients!$B$11:$B$310, 0)), "")))</f>
        <v/>
      </c>
      <c r="AL1837" s="79" t="str">
        <f>IF($C1837="", "", IF(IFERROR(INDEX(Ingredients!H$11:H$310, MATCH($C1837, Ingredients!$B$11:$B$310, 0)), "")="", "", IFERROR(INDEX(Ingredients!H$11:H$310, MATCH($C1837, Ingredients!$B$11:$B$310, 0)), "")))</f>
        <v/>
      </c>
      <c r="AN1837" s="83" t="str">
        <f t="shared" si="425"/>
        <v/>
      </c>
      <c r="AP1837" s="114" t="str">
        <f t="shared" si="435"/>
        <v/>
      </c>
      <c r="AR1837" s="117" t="str">
        <f>IF($C1837="", "", IF(IFERROR(INDEX(Ingredients!$AI$11:$AI$310, MATCH($C1837, Ingredients!$B$11:$B$310, 0)), "")="", "", IFERROR(INDEX(Ingredients!$AI$11:$AI$310, MATCH($C1837, Ingredients!$B$11:$B$310, 0)), "")))</f>
        <v/>
      </c>
      <c r="AT1837" s="120" t="str">
        <f t="shared" si="436"/>
        <v/>
      </c>
      <c r="AV1837" s="90" t="str">
        <f t="shared" si="426"/>
        <v/>
      </c>
      <c r="AX1837" s="90" t="str">
        <f>IF($AV1837="", "", COUNTIF($AV$11:$AV$5010, "&lt;"&amp;$AV1837)+1+COUNTIF($AV$11:$AV1837, $AV1837)-1)</f>
        <v/>
      </c>
      <c r="AZ1837" s="111" t="str">
        <f>IF($B1837="", "", SUMIF('Shopping List'!$AV$11:$AV$25, $B1837, 'Shopping List'!$BN$11:$BN$25))</f>
        <v/>
      </c>
      <c r="BB1837" s="117" t="str">
        <f t="shared" si="437"/>
        <v/>
      </c>
    </row>
    <row r="1838" spans="1:54" x14ac:dyDescent="0.25">
      <c r="A1838" s="4"/>
      <c r="B1838" s="37"/>
      <c r="C1838" s="124"/>
      <c r="D1838" s="39"/>
      <c r="E1838" s="125"/>
      <c r="F1838" s="48"/>
      <c r="G1838" s="4"/>
      <c r="H1838" s="4"/>
      <c r="I1838" s="95" t="str">
        <f>IF($C1838="", "", IF(IFERROR(INDEX(Ingredients!$C$11:$C$310, MATCH($C1838, Ingredients!$B$11:$B$310, 0)), "")="", "", IFERROR(INDEX(Ingredients!$C$11:$C$310, MATCH($C1838, Ingredients!$B$11:$B$310, 0)), "")))</f>
        <v/>
      </c>
      <c r="J1838" s="73" t="str">
        <f>IF($B1838="", "", IF(IFERROR(INDEX(Meals!$C$11:$C$260, MATCH($B1838, Meals!$B$11:$B$260, 0)), "")="", "", IFERROR(INDEX(Meals!$C$11:$C$260, MATCH($B1838, Meals!$B$11:$B$260, 0)), "")))</f>
        <v/>
      </c>
      <c r="K1838" s="4"/>
      <c r="L1838" s="72" t="str">
        <f t="shared" si="427"/>
        <v/>
      </c>
      <c r="M1838" s="73" t="str">
        <f t="shared" si="428"/>
        <v/>
      </c>
      <c r="N1838" s="4"/>
      <c r="O1838" s="78" t="str">
        <f t="shared" si="429"/>
        <v/>
      </c>
      <c r="P1838" s="79" t="str">
        <f t="shared" si="430"/>
        <v/>
      </c>
      <c r="Q1838" s="4"/>
      <c r="R1838" s="90" t="str">
        <f t="shared" si="431"/>
        <v/>
      </c>
      <c r="S1838" s="4"/>
      <c r="Y1838" s="18" t="str">
        <f t="shared" si="432"/>
        <v/>
      </c>
      <c r="AA1838" s="18" t="str">
        <f t="shared" si="423"/>
        <v/>
      </c>
      <c r="AB1838" s="18" t="str">
        <f t="shared" si="424"/>
        <v/>
      </c>
      <c r="AC1838" s="18" t="str">
        <f t="shared" si="433"/>
        <v/>
      </c>
      <c r="AD1838" s="18" t="str">
        <f t="shared" si="433"/>
        <v/>
      </c>
      <c r="AE1838" s="18" t="str">
        <f t="shared" si="434"/>
        <v/>
      </c>
      <c r="AG1838" s="95" t="str">
        <f>IF($C1838="", "", IF(IFERROR(INDEX(Ingredients!C$11:C$310, MATCH($C1838, Ingredients!$B$11:$B$310, 0)), "")="", "", IFERROR(INDEX(Ingredients!C$11:C$310, MATCH($C1838, Ingredients!$B$11:$B$310, 0)), "")))</f>
        <v/>
      </c>
      <c r="AH1838" s="105" t="str">
        <f>IF($C1838="", "", IF(IFERROR(INDEX(Ingredients!D$11:D$310, MATCH($C1838, Ingredients!$B$11:$B$310, 0)), "")="", "", IFERROR(INDEX(Ingredients!D$11:D$310, MATCH($C1838, Ingredients!$B$11:$B$310, 0)), "")))</f>
        <v/>
      </c>
      <c r="AI1838" s="106" t="str">
        <f>IF($C1838="", "", IF(IFERROR(INDEX(Ingredients!E$11:E$310, MATCH($C1838, Ingredients!$B$11:$B$310, 0)), "")="", "", IFERROR(INDEX(Ingredients!E$11:E$310, MATCH($C1838, Ingredients!$B$11:$B$310, 0)), "")))</f>
        <v/>
      </c>
      <c r="AJ1838" s="108" t="str">
        <f>IF($C1838="", "", IF(IFERROR(INDEX(Ingredients!F$11:F$310, MATCH($C1838, Ingredients!$B$11:$B$310, 0)), "")="", "", IFERROR(INDEX(Ingredients!F$11:F$310, MATCH($C1838, Ingredients!$B$11:$B$310, 0)), "")))</f>
        <v/>
      </c>
      <c r="AK1838" s="106" t="str">
        <f>IF($C1838="", "", IF(IFERROR(INDEX(Ingredients!G$11:G$310, MATCH($C1838, Ingredients!$B$11:$B$310, 0)), "")="", "", IFERROR(INDEX(Ingredients!G$11:G$310, MATCH($C1838, Ingredients!$B$11:$B$310, 0)), "")))</f>
        <v/>
      </c>
      <c r="AL1838" s="79" t="str">
        <f>IF($C1838="", "", IF(IFERROR(INDEX(Ingredients!H$11:H$310, MATCH($C1838, Ingredients!$B$11:$B$310, 0)), "")="", "", IFERROR(INDEX(Ingredients!H$11:H$310, MATCH($C1838, Ingredients!$B$11:$B$310, 0)), "")))</f>
        <v/>
      </c>
      <c r="AN1838" s="83" t="str">
        <f t="shared" si="425"/>
        <v/>
      </c>
      <c r="AP1838" s="114" t="str">
        <f t="shared" si="435"/>
        <v/>
      </c>
      <c r="AR1838" s="117" t="str">
        <f>IF($C1838="", "", IF(IFERROR(INDEX(Ingredients!$AI$11:$AI$310, MATCH($C1838, Ingredients!$B$11:$B$310, 0)), "")="", "", IFERROR(INDEX(Ingredients!$AI$11:$AI$310, MATCH($C1838, Ingredients!$B$11:$B$310, 0)), "")))</f>
        <v/>
      </c>
      <c r="AT1838" s="120" t="str">
        <f t="shared" si="436"/>
        <v/>
      </c>
      <c r="AV1838" s="90" t="str">
        <f t="shared" si="426"/>
        <v/>
      </c>
      <c r="AX1838" s="90" t="str">
        <f>IF($AV1838="", "", COUNTIF($AV$11:$AV$5010, "&lt;"&amp;$AV1838)+1+COUNTIF($AV$11:$AV1838, $AV1838)-1)</f>
        <v/>
      </c>
      <c r="AZ1838" s="111" t="str">
        <f>IF($B1838="", "", SUMIF('Shopping List'!$AV$11:$AV$25, $B1838, 'Shopping List'!$BN$11:$BN$25))</f>
        <v/>
      </c>
      <c r="BB1838" s="117" t="str">
        <f t="shared" si="437"/>
        <v/>
      </c>
    </row>
    <row r="1839" spans="1:54" x14ac:dyDescent="0.25">
      <c r="A1839" s="4"/>
      <c r="B1839" s="37"/>
      <c r="C1839" s="124"/>
      <c r="D1839" s="39"/>
      <c r="E1839" s="125"/>
      <c r="F1839" s="48"/>
      <c r="G1839" s="4"/>
      <c r="H1839" s="4"/>
      <c r="I1839" s="95" t="str">
        <f>IF($C1839="", "", IF(IFERROR(INDEX(Ingredients!$C$11:$C$310, MATCH($C1839, Ingredients!$B$11:$B$310, 0)), "")="", "", IFERROR(INDEX(Ingredients!$C$11:$C$310, MATCH($C1839, Ingredients!$B$11:$B$310, 0)), "")))</f>
        <v/>
      </c>
      <c r="J1839" s="73" t="str">
        <f>IF($B1839="", "", IF(IFERROR(INDEX(Meals!$C$11:$C$260, MATCH($B1839, Meals!$B$11:$B$260, 0)), "")="", "", IFERROR(INDEX(Meals!$C$11:$C$260, MATCH($B1839, Meals!$B$11:$B$260, 0)), "")))</f>
        <v/>
      </c>
      <c r="K1839" s="4"/>
      <c r="L1839" s="72" t="str">
        <f t="shared" si="427"/>
        <v/>
      </c>
      <c r="M1839" s="73" t="str">
        <f t="shared" si="428"/>
        <v/>
      </c>
      <c r="N1839" s="4"/>
      <c r="O1839" s="78" t="str">
        <f t="shared" si="429"/>
        <v/>
      </c>
      <c r="P1839" s="79" t="str">
        <f t="shared" si="430"/>
        <v/>
      </c>
      <c r="Q1839" s="4"/>
      <c r="R1839" s="90" t="str">
        <f t="shared" si="431"/>
        <v/>
      </c>
      <c r="S1839" s="4"/>
      <c r="Y1839" s="18" t="str">
        <f t="shared" si="432"/>
        <v/>
      </c>
      <c r="AA1839" s="18" t="str">
        <f t="shared" si="423"/>
        <v/>
      </c>
      <c r="AB1839" s="18" t="str">
        <f t="shared" si="424"/>
        <v/>
      </c>
      <c r="AC1839" s="18" t="str">
        <f t="shared" si="433"/>
        <v/>
      </c>
      <c r="AD1839" s="18" t="str">
        <f t="shared" si="433"/>
        <v/>
      </c>
      <c r="AE1839" s="18" t="str">
        <f t="shared" si="434"/>
        <v/>
      </c>
      <c r="AG1839" s="95" t="str">
        <f>IF($C1839="", "", IF(IFERROR(INDEX(Ingredients!C$11:C$310, MATCH($C1839, Ingredients!$B$11:$B$310, 0)), "")="", "", IFERROR(INDEX(Ingredients!C$11:C$310, MATCH($C1839, Ingredients!$B$11:$B$310, 0)), "")))</f>
        <v/>
      </c>
      <c r="AH1839" s="105" t="str">
        <f>IF($C1839="", "", IF(IFERROR(INDEX(Ingredients!D$11:D$310, MATCH($C1839, Ingredients!$B$11:$B$310, 0)), "")="", "", IFERROR(INDEX(Ingredients!D$11:D$310, MATCH($C1839, Ingredients!$B$11:$B$310, 0)), "")))</f>
        <v/>
      </c>
      <c r="AI1839" s="106" t="str">
        <f>IF($C1839="", "", IF(IFERROR(INDEX(Ingredients!E$11:E$310, MATCH($C1839, Ingredients!$B$11:$B$310, 0)), "")="", "", IFERROR(INDEX(Ingredients!E$11:E$310, MATCH($C1839, Ingredients!$B$11:$B$310, 0)), "")))</f>
        <v/>
      </c>
      <c r="AJ1839" s="108" t="str">
        <f>IF($C1839="", "", IF(IFERROR(INDEX(Ingredients!F$11:F$310, MATCH($C1839, Ingredients!$B$11:$B$310, 0)), "")="", "", IFERROR(INDEX(Ingredients!F$11:F$310, MATCH($C1839, Ingredients!$B$11:$B$310, 0)), "")))</f>
        <v/>
      </c>
      <c r="AK1839" s="106" t="str">
        <f>IF($C1839="", "", IF(IFERROR(INDEX(Ingredients!G$11:G$310, MATCH($C1839, Ingredients!$B$11:$B$310, 0)), "")="", "", IFERROR(INDEX(Ingredients!G$11:G$310, MATCH($C1839, Ingredients!$B$11:$B$310, 0)), "")))</f>
        <v/>
      </c>
      <c r="AL1839" s="79" t="str">
        <f>IF($C1839="", "", IF(IFERROR(INDEX(Ingredients!H$11:H$310, MATCH($C1839, Ingredients!$B$11:$B$310, 0)), "")="", "", IFERROR(INDEX(Ingredients!H$11:H$310, MATCH($C1839, Ingredients!$B$11:$B$310, 0)), "")))</f>
        <v/>
      </c>
      <c r="AN1839" s="83" t="str">
        <f t="shared" si="425"/>
        <v/>
      </c>
      <c r="AP1839" s="114" t="str">
        <f t="shared" si="435"/>
        <v/>
      </c>
      <c r="AR1839" s="117" t="str">
        <f>IF($C1839="", "", IF(IFERROR(INDEX(Ingredients!$AI$11:$AI$310, MATCH($C1839, Ingredients!$B$11:$B$310, 0)), "")="", "", IFERROR(INDEX(Ingredients!$AI$11:$AI$310, MATCH($C1839, Ingredients!$B$11:$B$310, 0)), "")))</f>
        <v/>
      </c>
      <c r="AT1839" s="120" t="str">
        <f t="shared" si="436"/>
        <v/>
      </c>
      <c r="AV1839" s="90" t="str">
        <f t="shared" si="426"/>
        <v/>
      </c>
      <c r="AX1839" s="90" t="str">
        <f>IF($AV1839="", "", COUNTIF($AV$11:$AV$5010, "&lt;"&amp;$AV1839)+1+COUNTIF($AV$11:$AV1839, $AV1839)-1)</f>
        <v/>
      </c>
      <c r="AZ1839" s="111" t="str">
        <f>IF($B1839="", "", SUMIF('Shopping List'!$AV$11:$AV$25, $B1839, 'Shopping List'!$BN$11:$BN$25))</f>
        <v/>
      </c>
      <c r="BB1839" s="117" t="str">
        <f t="shared" si="437"/>
        <v/>
      </c>
    </row>
    <row r="1840" spans="1:54" x14ac:dyDescent="0.25">
      <c r="A1840" s="4"/>
      <c r="B1840" s="37"/>
      <c r="C1840" s="124"/>
      <c r="D1840" s="39"/>
      <c r="E1840" s="125"/>
      <c r="F1840" s="48"/>
      <c r="G1840" s="4"/>
      <c r="H1840" s="4"/>
      <c r="I1840" s="95" t="str">
        <f>IF($C1840="", "", IF(IFERROR(INDEX(Ingredients!$C$11:$C$310, MATCH($C1840, Ingredients!$B$11:$B$310, 0)), "")="", "", IFERROR(INDEX(Ingredients!$C$11:$C$310, MATCH($C1840, Ingredients!$B$11:$B$310, 0)), "")))</f>
        <v/>
      </c>
      <c r="J1840" s="73" t="str">
        <f>IF($B1840="", "", IF(IFERROR(INDEX(Meals!$C$11:$C$260, MATCH($B1840, Meals!$B$11:$B$260, 0)), "")="", "", IFERROR(INDEX(Meals!$C$11:$C$260, MATCH($B1840, Meals!$B$11:$B$260, 0)), "")))</f>
        <v/>
      </c>
      <c r="K1840" s="4"/>
      <c r="L1840" s="72" t="str">
        <f t="shared" si="427"/>
        <v/>
      </c>
      <c r="M1840" s="73" t="str">
        <f t="shared" si="428"/>
        <v/>
      </c>
      <c r="N1840" s="4"/>
      <c r="O1840" s="78" t="str">
        <f t="shared" si="429"/>
        <v/>
      </c>
      <c r="P1840" s="79" t="str">
        <f t="shared" si="430"/>
        <v/>
      </c>
      <c r="Q1840" s="4"/>
      <c r="R1840" s="90" t="str">
        <f t="shared" si="431"/>
        <v/>
      </c>
      <c r="S1840" s="4"/>
      <c r="Y1840" s="18" t="str">
        <f t="shared" si="432"/>
        <v/>
      </c>
      <c r="AA1840" s="18" t="str">
        <f t="shared" si="423"/>
        <v/>
      </c>
      <c r="AB1840" s="18" t="str">
        <f t="shared" si="424"/>
        <v/>
      </c>
      <c r="AC1840" s="18" t="str">
        <f t="shared" si="433"/>
        <v/>
      </c>
      <c r="AD1840" s="18" t="str">
        <f t="shared" si="433"/>
        <v/>
      </c>
      <c r="AE1840" s="18" t="str">
        <f t="shared" si="434"/>
        <v/>
      </c>
      <c r="AG1840" s="95" t="str">
        <f>IF($C1840="", "", IF(IFERROR(INDEX(Ingredients!C$11:C$310, MATCH($C1840, Ingredients!$B$11:$B$310, 0)), "")="", "", IFERROR(INDEX(Ingredients!C$11:C$310, MATCH($C1840, Ingredients!$B$11:$B$310, 0)), "")))</f>
        <v/>
      </c>
      <c r="AH1840" s="105" t="str">
        <f>IF($C1840="", "", IF(IFERROR(INDEX(Ingredients!D$11:D$310, MATCH($C1840, Ingredients!$B$11:$B$310, 0)), "")="", "", IFERROR(INDEX(Ingredients!D$11:D$310, MATCH($C1840, Ingredients!$B$11:$B$310, 0)), "")))</f>
        <v/>
      </c>
      <c r="AI1840" s="106" t="str">
        <f>IF($C1840="", "", IF(IFERROR(INDEX(Ingredients!E$11:E$310, MATCH($C1840, Ingredients!$B$11:$B$310, 0)), "")="", "", IFERROR(INDEX(Ingredients!E$11:E$310, MATCH($C1840, Ingredients!$B$11:$B$310, 0)), "")))</f>
        <v/>
      </c>
      <c r="AJ1840" s="108" t="str">
        <f>IF($C1840="", "", IF(IFERROR(INDEX(Ingredients!F$11:F$310, MATCH($C1840, Ingredients!$B$11:$B$310, 0)), "")="", "", IFERROR(INDEX(Ingredients!F$11:F$310, MATCH($C1840, Ingredients!$B$11:$B$310, 0)), "")))</f>
        <v/>
      </c>
      <c r="AK1840" s="106" t="str">
        <f>IF($C1840="", "", IF(IFERROR(INDEX(Ingredients!G$11:G$310, MATCH($C1840, Ingredients!$B$11:$B$310, 0)), "")="", "", IFERROR(INDEX(Ingredients!G$11:G$310, MATCH($C1840, Ingredients!$B$11:$B$310, 0)), "")))</f>
        <v/>
      </c>
      <c r="AL1840" s="79" t="str">
        <f>IF($C1840="", "", IF(IFERROR(INDEX(Ingredients!H$11:H$310, MATCH($C1840, Ingredients!$B$11:$B$310, 0)), "")="", "", IFERROR(INDEX(Ingredients!H$11:H$310, MATCH($C1840, Ingredients!$B$11:$B$310, 0)), "")))</f>
        <v/>
      </c>
      <c r="AN1840" s="83" t="str">
        <f t="shared" si="425"/>
        <v/>
      </c>
      <c r="AP1840" s="114" t="str">
        <f t="shared" si="435"/>
        <v/>
      </c>
      <c r="AR1840" s="117" t="str">
        <f>IF($C1840="", "", IF(IFERROR(INDEX(Ingredients!$AI$11:$AI$310, MATCH($C1840, Ingredients!$B$11:$B$310, 0)), "")="", "", IFERROR(INDEX(Ingredients!$AI$11:$AI$310, MATCH($C1840, Ingredients!$B$11:$B$310, 0)), "")))</f>
        <v/>
      </c>
      <c r="AT1840" s="120" t="str">
        <f t="shared" si="436"/>
        <v/>
      </c>
      <c r="AV1840" s="90" t="str">
        <f t="shared" si="426"/>
        <v/>
      </c>
      <c r="AX1840" s="90" t="str">
        <f>IF($AV1840="", "", COUNTIF($AV$11:$AV$5010, "&lt;"&amp;$AV1840)+1+COUNTIF($AV$11:$AV1840, $AV1840)-1)</f>
        <v/>
      </c>
      <c r="AZ1840" s="111" t="str">
        <f>IF($B1840="", "", SUMIF('Shopping List'!$AV$11:$AV$25, $B1840, 'Shopping List'!$BN$11:$BN$25))</f>
        <v/>
      </c>
      <c r="BB1840" s="117" t="str">
        <f t="shared" si="437"/>
        <v/>
      </c>
    </row>
    <row r="1841" spans="1:54" x14ac:dyDescent="0.25">
      <c r="A1841" s="4"/>
      <c r="B1841" s="37"/>
      <c r="C1841" s="124"/>
      <c r="D1841" s="39"/>
      <c r="E1841" s="125"/>
      <c r="F1841" s="48"/>
      <c r="G1841" s="4"/>
      <c r="H1841" s="4"/>
      <c r="I1841" s="95" t="str">
        <f>IF($C1841="", "", IF(IFERROR(INDEX(Ingredients!$C$11:$C$310, MATCH($C1841, Ingredients!$B$11:$B$310, 0)), "")="", "", IFERROR(INDEX(Ingredients!$C$11:$C$310, MATCH($C1841, Ingredients!$B$11:$B$310, 0)), "")))</f>
        <v/>
      </c>
      <c r="J1841" s="73" t="str">
        <f>IF($B1841="", "", IF(IFERROR(INDEX(Meals!$C$11:$C$260, MATCH($B1841, Meals!$B$11:$B$260, 0)), "")="", "", IFERROR(INDEX(Meals!$C$11:$C$260, MATCH($B1841, Meals!$B$11:$B$260, 0)), "")))</f>
        <v/>
      </c>
      <c r="K1841" s="4"/>
      <c r="L1841" s="72" t="str">
        <f t="shared" si="427"/>
        <v/>
      </c>
      <c r="M1841" s="73" t="str">
        <f t="shared" si="428"/>
        <v/>
      </c>
      <c r="N1841" s="4"/>
      <c r="O1841" s="78" t="str">
        <f t="shared" si="429"/>
        <v/>
      </c>
      <c r="P1841" s="79" t="str">
        <f t="shared" si="430"/>
        <v/>
      </c>
      <c r="Q1841" s="4"/>
      <c r="R1841" s="90" t="str">
        <f t="shared" si="431"/>
        <v/>
      </c>
      <c r="S1841" s="4"/>
      <c r="Y1841" s="18" t="str">
        <f t="shared" si="432"/>
        <v/>
      </c>
      <c r="AA1841" s="18" t="str">
        <f t="shared" si="423"/>
        <v/>
      </c>
      <c r="AB1841" s="18" t="str">
        <f t="shared" si="424"/>
        <v/>
      </c>
      <c r="AC1841" s="18" t="str">
        <f t="shared" si="433"/>
        <v/>
      </c>
      <c r="AD1841" s="18" t="str">
        <f t="shared" si="433"/>
        <v/>
      </c>
      <c r="AE1841" s="18" t="str">
        <f t="shared" si="434"/>
        <v/>
      </c>
      <c r="AG1841" s="95" t="str">
        <f>IF($C1841="", "", IF(IFERROR(INDEX(Ingredients!C$11:C$310, MATCH($C1841, Ingredients!$B$11:$B$310, 0)), "")="", "", IFERROR(INDEX(Ingredients!C$11:C$310, MATCH($C1841, Ingredients!$B$11:$B$310, 0)), "")))</f>
        <v/>
      </c>
      <c r="AH1841" s="105" t="str">
        <f>IF($C1841="", "", IF(IFERROR(INDEX(Ingredients!D$11:D$310, MATCH($C1841, Ingredients!$B$11:$B$310, 0)), "")="", "", IFERROR(INDEX(Ingredients!D$11:D$310, MATCH($C1841, Ingredients!$B$11:$B$310, 0)), "")))</f>
        <v/>
      </c>
      <c r="AI1841" s="106" t="str">
        <f>IF($C1841="", "", IF(IFERROR(INDEX(Ingredients!E$11:E$310, MATCH($C1841, Ingredients!$B$11:$B$310, 0)), "")="", "", IFERROR(INDEX(Ingredients!E$11:E$310, MATCH($C1841, Ingredients!$B$11:$B$310, 0)), "")))</f>
        <v/>
      </c>
      <c r="AJ1841" s="108" t="str">
        <f>IF($C1841="", "", IF(IFERROR(INDEX(Ingredients!F$11:F$310, MATCH($C1841, Ingredients!$B$11:$B$310, 0)), "")="", "", IFERROR(INDEX(Ingredients!F$11:F$310, MATCH($C1841, Ingredients!$B$11:$B$310, 0)), "")))</f>
        <v/>
      </c>
      <c r="AK1841" s="106" t="str">
        <f>IF($C1841="", "", IF(IFERROR(INDEX(Ingredients!G$11:G$310, MATCH($C1841, Ingredients!$B$11:$B$310, 0)), "")="", "", IFERROR(INDEX(Ingredients!G$11:G$310, MATCH($C1841, Ingredients!$B$11:$B$310, 0)), "")))</f>
        <v/>
      </c>
      <c r="AL1841" s="79" t="str">
        <f>IF($C1841="", "", IF(IFERROR(INDEX(Ingredients!H$11:H$310, MATCH($C1841, Ingredients!$B$11:$B$310, 0)), "")="", "", IFERROR(INDEX(Ingredients!H$11:H$310, MATCH($C1841, Ingredients!$B$11:$B$310, 0)), "")))</f>
        <v/>
      </c>
      <c r="AN1841" s="83" t="str">
        <f t="shared" si="425"/>
        <v/>
      </c>
      <c r="AP1841" s="114" t="str">
        <f t="shared" si="435"/>
        <v/>
      </c>
      <c r="AR1841" s="117" t="str">
        <f>IF($C1841="", "", IF(IFERROR(INDEX(Ingredients!$AI$11:$AI$310, MATCH($C1841, Ingredients!$B$11:$B$310, 0)), "")="", "", IFERROR(INDEX(Ingredients!$AI$11:$AI$310, MATCH($C1841, Ingredients!$B$11:$B$310, 0)), "")))</f>
        <v/>
      </c>
      <c r="AT1841" s="120" t="str">
        <f t="shared" si="436"/>
        <v/>
      </c>
      <c r="AV1841" s="90" t="str">
        <f t="shared" si="426"/>
        <v/>
      </c>
      <c r="AX1841" s="90" t="str">
        <f>IF($AV1841="", "", COUNTIF($AV$11:$AV$5010, "&lt;"&amp;$AV1841)+1+COUNTIF($AV$11:$AV1841, $AV1841)-1)</f>
        <v/>
      </c>
      <c r="AZ1841" s="111" t="str">
        <f>IF($B1841="", "", SUMIF('Shopping List'!$AV$11:$AV$25, $B1841, 'Shopping List'!$BN$11:$BN$25))</f>
        <v/>
      </c>
      <c r="BB1841" s="117" t="str">
        <f t="shared" si="437"/>
        <v/>
      </c>
    </row>
    <row r="1842" spans="1:54" x14ac:dyDescent="0.25">
      <c r="A1842" s="4"/>
      <c r="B1842" s="37"/>
      <c r="C1842" s="124"/>
      <c r="D1842" s="39"/>
      <c r="E1842" s="125"/>
      <c r="F1842" s="48"/>
      <c r="G1842" s="4"/>
      <c r="H1842" s="4"/>
      <c r="I1842" s="95" t="str">
        <f>IF($C1842="", "", IF(IFERROR(INDEX(Ingredients!$C$11:$C$310, MATCH($C1842, Ingredients!$B$11:$B$310, 0)), "")="", "", IFERROR(INDEX(Ingredients!$C$11:$C$310, MATCH($C1842, Ingredients!$B$11:$B$310, 0)), "")))</f>
        <v/>
      </c>
      <c r="J1842" s="73" t="str">
        <f>IF($B1842="", "", IF(IFERROR(INDEX(Meals!$C$11:$C$260, MATCH($B1842, Meals!$B$11:$B$260, 0)), "")="", "", IFERROR(INDEX(Meals!$C$11:$C$260, MATCH($B1842, Meals!$B$11:$B$260, 0)), "")))</f>
        <v/>
      </c>
      <c r="K1842" s="4"/>
      <c r="L1842" s="72" t="str">
        <f t="shared" si="427"/>
        <v/>
      </c>
      <c r="M1842" s="73" t="str">
        <f t="shared" si="428"/>
        <v/>
      </c>
      <c r="N1842" s="4"/>
      <c r="O1842" s="78" t="str">
        <f t="shared" si="429"/>
        <v/>
      </c>
      <c r="P1842" s="79" t="str">
        <f t="shared" si="430"/>
        <v/>
      </c>
      <c r="Q1842" s="4"/>
      <c r="R1842" s="90" t="str">
        <f t="shared" si="431"/>
        <v/>
      </c>
      <c r="S1842" s="4"/>
      <c r="Y1842" s="18" t="str">
        <f t="shared" si="432"/>
        <v/>
      </c>
      <c r="AA1842" s="18" t="str">
        <f t="shared" si="423"/>
        <v/>
      </c>
      <c r="AB1842" s="18" t="str">
        <f t="shared" si="424"/>
        <v/>
      </c>
      <c r="AC1842" s="18" t="str">
        <f t="shared" si="433"/>
        <v/>
      </c>
      <c r="AD1842" s="18" t="str">
        <f t="shared" si="433"/>
        <v/>
      </c>
      <c r="AE1842" s="18" t="str">
        <f t="shared" si="434"/>
        <v/>
      </c>
      <c r="AG1842" s="95" t="str">
        <f>IF($C1842="", "", IF(IFERROR(INDEX(Ingredients!C$11:C$310, MATCH($C1842, Ingredients!$B$11:$B$310, 0)), "")="", "", IFERROR(INDEX(Ingredients!C$11:C$310, MATCH($C1842, Ingredients!$B$11:$B$310, 0)), "")))</f>
        <v/>
      </c>
      <c r="AH1842" s="105" t="str">
        <f>IF($C1842="", "", IF(IFERROR(INDEX(Ingredients!D$11:D$310, MATCH($C1842, Ingredients!$B$11:$B$310, 0)), "")="", "", IFERROR(INDEX(Ingredients!D$11:D$310, MATCH($C1842, Ingredients!$B$11:$B$310, 0)), "")))</f>
        <v/>
      </c>
      <c r="AI1842" s="106" t="str">
        <f>IF($C1842="", "", IF(IFERROR(INDEX(Ingredients!E$11:E$310, MATCH($C1842, Ingredients!$B$11:$B$310, 0)), "")="", "", IFERROR(INDEX(Ingredients!E$11:E$310, MATCH($C1842, Ingredients!$B$11:$B$310, 0)), "")))</f>
        <v/>
      </c>
      <c r="AJ1842" s="108" t="str">
        <f>IF($C1842="", "", IF(IFERROR(INDEX(Ingredients!F$11:F$310, MATCH($C1842, Ingredients!$B$11:$B$310, 0)), "")="", "", IFERROR(INDEX(Ingredients!F$11:F$310, MATCH($C1842, Ingredients!$B$11:$B$310, 0)), "")))</f>
        <v/>
      </c>
      <c r="AK1842" s="106" t="str">
        <f>IF($C1842="", "", IF(IFERROR(INDEX(Ingredients!G$11:G$310, MATCH($C1842, Ingredients!$B$11:$B$310, 0)), "")="", "", IFERROR(INDEX(Ingredients!G$11:G$310, MATCH($C1842, Ingredients!$B$11:$B$310, 0)), "")))</f>
        <v/>
      </c>
      <c r="AL1842" s="79" t="str">
        <f>IF($C1842="", "", IF(IFERROR(INDEX(Ingredients!H$11:H$310, MATCH($C1842, Ingredients!$B$11:$B$310, 0)), "")="", "", IFERROR(INDEX(Ingredients!H$11:H$310, MATCH($C1842, Ingredients!$B$11:$B$310, 0)), "")))</f>
        <v/>
      </c>
      <c r="AN1842" s="83" t="str">
        <f t="shared" si="425"/>
        <v/>
      </c>
      <c r="AP1842" s="114" t="str">
        <f t="shared" si="435"/>
        <v/>
      </c>
      <c r="AR1842" s="117" t="str">
        <f>IF($C1842="", "", IF(IFERROR(INDEX(Ingredients!$AI$11:$AI$310, MATCH($C1842, Ingredients!$B$11:$B$310, 0)), "")="", "", IFERROR(INDEX(Ingredients!$AI$11:$AI$310, MATCH($C1842, Ingredients!$B$11:$B$310, 0)), "")))</f>
        <v/>
      </c>
      <c r="AT1842" s="120" t="str">
        <f t="shared" si="436"/>
        <v/>
      </c>
      <c r="AV1842" s="90" t="str">
        <f t="shared" si="426"/>
        <v/>
      </c>
      <c r="AX1842" s="90" t="str">
        <f>IF($AV1842="", "", COUNTIF($AV$11:$AV$5010, "&lt;"&amp;$AV1842)+1+COUNTIF($AV$11:$AV1842, $AV1842)-1)</f>
        <v/>
      </c>
      <c r="AZ1842" s="111" t="str">
        <f>IF($B1842="", "", SUMIF('Shopping List'!$AV$11:$AV$25, $B1842, 'Shopping List'!$BN$11:$BN$25))</f>
        <v/>
      </c>
      <c r="BB1842" s="117" t="str">
        <f t="shared" si="437"/>
        <v/>
      </c>
    </row>
    <row r="1843" spans="1:54" x14ac:dyDescent="0.25">
      <c r="A1843" s="4"/>
      <c r="B1843" s="37"/>
      <c r="C1843" s="124"/>
      <c r="D1843" s="39"/>
      <c r="E1843" s="125"/>
      <c r="F1843" s="48"/>
      <c r="G1843" s="4"/>
      <c r="H1843" s="4"/>
      <c r="I1843" s="95" t="str">
        <f>IF($C1843="", "", IF(IFERROR(INDEX(Ingredients!$C$11:$C$310, MATCH($C1843, Ingredients!$B$11:$B$310, 0)), "")="", "", IFERROR(INDEX(Ingredients!$C$11:$C$310, MATCH($C1843, Ingredients!$B$11:$B$310, 0)), "")))</f>
        <v/>
      </c>
      <c r="J1843" s="73" t="str">
        <f>IF($B1843="", "", IF(IFERROR(INDEX(Meals!$C$11:$C$260, MATCH($B1843, Meals!$B$11:$B$260, 0)), "")="", "", IFERROR(INDEX(Meals!$C$11:$C$260, MATCH($B1843, Meals!$B$11:$B$260, 0)), "")))</f>
        <v/>
      </c>
      <c r="K1843" s="4"/>
      <c r="L1843" s="72" t="str">
        <f t="shared" si="427"/>
        <v/>
      </c>
      <c r="M1843" s="73" t="str">
        <f t="shared" si="428"/>
        <v/>
      </c>
      <c r="N1843" s="4"/>
      <c r="O1843" s="78" t="str">
        <f t="shared" si="429"/>
        <v/>
      </c>
      <c r="P1843" s="79" t="str">
        <f t="shared" si="430"/>
        <v/>
      </c>
      <c r="Q1843" s="4"/>
      <c r="R1843" s="90" t="str">
        <f t="shared" si="431"/>
        <v/>
      </c>
      <c r="S1843" s="4"/>
      <c r="Y1843" s="18" t="str">
        <f t="shared" si="432"/>
        <v/>
      </c>
      <c r="AA1843" s="18" t="str">
        <f t="shared" si="423"/>
        <v/>
      </c>
      <c r="AB1843" s="18" t="str">
        <f t="shared" si="424"/>
        <v/>
      </c>
      <c r="AC1843" s="18" t="str">
        <f t="shared" si="433"/>
        <v/>
      </c>
      <c r="AD1843" s="18" t="str">
        <f t="shared" si="433"/>
        <v/>
      </c>
      <c r="AE1843" s="18" t="str">
        <f t="shared" si="434"/>
        <v/>
      </c>
      <c r="AG1843" s="95" t="str">
        <f>IF($C1843="", "", IF(IFERROR(INDEX(Ingredients!C$11:C$310, MATCH($C1843, Ingredients!$B$11:$B$310, 0)), "")="", "", IFERROR(INDEX(Ingredients!C$11:C$310, MATCH($C1843, Ingredients!$B$11:$B$310, 0)), "")))</f>
        <v/>
      </c>
      <c r="AH1843" s="105" t="str">
        <f>IF($C1843="", "", IF(IFERROR(INDEX(Ingredients!D$11:D$310, MATCH($C1843, Ingredients!$B$11:$B$310, 0)), "")="", "", IFERROR(INDEX(Ingredients!D$11:D$310, MATCH($C1843, Ingredients!$B$11:$B$310, 0)), "")))</f>
        <v/>
      </c>
      <c r="AI1843" s="106" t="str">
        <f>IF($C1843="", "", IF(IFERROR(INDEX(Ingredients!E$11:E$310, MATCH($C1843, Ingredients!$B$11:$B$310, 0)), "")="", "", IFERROR(INDEX(Ingredients!E$11:E$310, MATCH($C1843, Ingredients!$B$11:$B$310, 0)), "")))</f>
        <v/>
      </c>
      <c r="AJ1843" s="108" t="str">
        <f>IF($C1843="", "", IF(IFERROR(INDEX(Ingredients!F$11:F$310, MATCH($C1843, Ingredients!$B$11:$B$310, 0)), "")="", "", IFERROR(INDEX(Ingredients!F$11:F$310, MATCH($C1843, Ingredients!$B$11:$B$310, 0)), "")))</f>
        <v/>
      </c>
      <c r="AK1843" s="106" t="str">
        <f>IF($C1843="", "", IF(IFERROR(INDEX(Ingredients!G$11:G$310, MATCH($C1843, Ingredients!$B$11:$B$310, 0)), "")="", "", IFERROR(INDEX(Ingredients!G$11:G$310, MATCH($C1843, Ingredients!$B$11:$B$310, 0)), "")))</f>
        <v/>
      </c>
      <c r="AL1843" s="79" t="str">
        <f>IF($C1843="", "", IF(IFERROR(INDEX(Ingredients!H$11:H$310, MATCH($C1843, Ingredients!$B$11:$B$310, 0)), "")="", "", IFERROR(INDEX(Ingredients!H$11:H$310, MATCH($C1843, Ingredients!$B$11:$B$310, 0)), "")))</f>
        <v/>
      </c>
      <c r="AN1843" s="83" t="str">
        <f t="shared" si="425"/>
        <v/>
      </c>
      <c r="AP1843" s="114" t="str">
        <f t="shared" si="435"/>
        <v/>
      </c>
      <c r="AR1843" s="117" t="str">
        <f>IF($C1843="", "", IF(IFERROR(INDEX(Ingredients!$AI$11:$AI$310, MATCH($C1843, Ingredients!$B$11:$B$310, 0)), "")="", "", IFERROR(INDEX(Ingredients!$AI$11:$AI$310, MATCH($C1843, Ingredients!$B$11:$B$310, 0)), "")))</f>
        <v/>
      </c>
      <c r="AT1843" s="120" t="str">
        <f t="shared" si="436"/>
        <v/>
      </c>
      <c r="AV1843" s="90" t="str">
        <f t="shared" si="426"/>
        <v/>
      </c>
      <c r="AX1843" s="90" t="str">
        <f>IF($AV1843="", "", COUNTIF($AV$11:$AV$5010, "&lt;"&amp;$AV1843)+1+COUNTIF($AV$11:$AV1843, $AV1843)-1)</f>
        <v/>
      </c>
      <c r="AZ1843" s="111" t="str">
        <f>IF($B1843="", "", SUMIF('Shopping List'!$AV$11:$AV$25, $B1843, 'Shopping List'!$BN$11:$BN$25))</f>
        <v/>
      </c>
      <c r="BB1843" s="117" t="str">
        <f t="shared" si="437"/>
        <v/>
      </c>
    </row>
    <row r="1844" spans="1:54" x14ac:dyDescent="0.25">
      <c r="A1844" s="4"/>
      <c r="B1844" s="37"/>
      <c r="C1844" s="124"/>
      <c r="D1844" s="39"/>
      <c r="E1844" s="125"/>
      <c r="F1844" s="48"/>
      <c r="G1844" s="4"/>
      <c r="H1844" s="4"/>
      <c r="I1844" s="95" t="str">
        <f>IF($C1844="", "", IF(IFERROR(INDEX(Ingredients!$C$11:$C$310, MATCH($C1844, Ingredients!$B$11:$B$310, 0)), "")="", "", IFERROR(INDEX(Ingredients!$C$11:$C$310, MATCH($C1844, Ingredients!$B$11:$B$310, 0)), "")))</f>
        <v/>
      </c>
      <c r="J1844" s="73" t="str">
        <f>IF($B1844="", "", IF(IFERROR(INDEX(Meals!$C$11:$C$260, MATCH($B1844, Meals!$B$11:$B$260, 0)), "")="", "", IFERROR(INDEX(Meals!$C$11:$C$260, MATCH($B1844, Meals!$B$11:$B$260, 0)), "")))</f>
        <v/>
      </c>
      <c r="K1844" s="4"/>
      <c r="L1844" s="72" t="str">
        <f t="shared" si="427"/>
        <v/>
      </c>
      <c r="M1844" s="73" t="str">
        <f t="shared" si="428"/>
        <v/>
      </c>
      <c r="N1844" s="4"/>
      <c r="O1844" s="78" t="str">
        <f t="shared" si="429"/>
        <v/>
      </c>
      <c r="P1844" s="79" t="str">
        <f t="shared" si="430"/>
        <v/>
      </c>
      <c r="Q1844" s="4"/>
      <c r="R1844" s="90" t="str">
        <f t="shared" si="431"/>
        <v/>
      </c>
      <c r="S1844" s="4"/>
      <c r="Y1844" s="18" t="str">
        <f t="shared" si="432"/>
        <v/>
      </c>
      <c r="AA1844" s="18" t="str">
        <f t="shared" si="423"/>
        <v/>
      </c>
      <c r="AB1844" s="18" t="str">
        <f t="shared" si="424"/>
        <v/>
      </c>
      <c r="AC1844" s="18" t="str">
        <f t="shared" si="433"/>
        <v/>
      </c>
      <c r="AD1844" s="18" t="str">
        <f t="shared" si="433"/>
        <v/>
      </c>
      <c r="AE1844" s="18" t="str">
        <f t="shared" si="434"/>
        <v/>
      </c>
      <c r="AG1844" s="95" t="str">
        <f>IF($C1844="", "", IF(IFERROR(INDEX(Ingredients!C$11:C$310, MATCH($C1844, Ingredients!$B$11:$B$310, 0)), "")="", "", IFERROR(INDEX(Ingredients!C$11:C$310, MATCH($C1844, Ingredients!$B$11:$B$310, 0)), "")))</f>
        <v/>
      </c>
      <c r="AH1844" s="105" t="str">
        <f>IF($C1844="", "", IF(IFERROR(INDEX(Ingredients!D$11:D$310, MATCH($C1844, Ingredients!$B$11:$B$310, 0)), "")="", "", IFERROR(INDEX(Ingredients!D$11:D$310, MATCH($C1844, Ingredients!$B$11:$B$310, 0)), "")))</f>
        <v/>
      </c>
      <c r="AI1844" s="106" t="str">
        <f>IF($C1844="", "", IF(IFERROR(INDEX(Ingredients!E$11:E$310, MATCH($C1844, Ingredients!$B$11:$B$310, 0)), "")="", "", IFERROR(INDEX(Ingredients!E$11:E$310, MATCH($C1844, Ingredients!$B$11:$B$310, 0)), "")))</f>
        <v/>
      </c>
      <c r="AJ1844" s="108" t="str">
        <f>IF($C1844="", "", IF(IFERROR(INDEX(Ingredients!F$11:F$310, MATCH($C1844, Ingredients!$B$11:$B$310, 0)), "")="", "", IFERROR(INDEX(Ingredients!F$11:F$310, MATCH($C1844, Ingredients!$B$11:$B$310, 0)), "")))</f>
        <v/>
      </c>
      <c r="AK1844" s="106" t="str">
        <f>IF($C1844="", "", IF(IFERROR(INDEX(Ingredients!G$11:G$310, MATCH($C1844, Ingredients!$B$11:$B$310, 0)), "")="", "", IFERROR(INDEX(Ingredients!G$11:G$310, MATCH($C1844, Ingredients!$B$11:$B$310, 0)), "")))</f>
        <v/>
      </c>
      <c r="AL1844" s="79" t="str">
        <f>IF($C1844="", "", IF(IFERROR(INDEX(Ingredients!H$11:H$310, MATCH($C1844, Ingredients!$B$11:$B$310, 0)), "")="", "", IFERROR(INDEX(Ingredients!H$11:H$310, MATCH($C1844, Ingredients!$B$11:$B$310, 0)), "")))</f>
        <v/>
      </c>
      <c r="AN1844" s="83" t="str">
        <f t="shared" si="425"/>
        <v/>
      </c>
      <c r="AP1844" s="114" t="str">
        <f t="shared" si="435"/>
        <v/>
      </c>
      <c r="AR1844" s="117" t="str">
        <f>IF($C1844="", "", IF(IFERROR(INDEX(Ingredients!$AI$11:$AI$310, MATCH($C1844, Ingredients!$B$11:$B$310, 0)), "")="", "", IFERROR(INDEX(Ingredients!$AI$11:$AI$310, MATCH($C1844, Ingredients!$B$11:$B$310, 0)), "")))</f>
        <v/>
      </c>
      <c r="AT1844" s="120" t="str">
        <f t="shared" si="436"/>
        <v/>
      </c>
      <c r="AV1844" s="90" t="str">
        <f t="shared" si="426"/>
        <v/>
      </c>
      <c r="AX1844" s="90" t="str">
        <f>IF($AV1844="", "", COUNTIF($AV$11:$AV$5010, "&lt;"&amp;$AV1844)+1+COUNTIF($AV$11:$AV1844, $AV1844)-1)</f>
        <v/>
      </c>
      <c r="AZ1844" s="111" t="str">
        <f>IF($B1844="", "", SUMIF('Shopping List'!$AV$11:$AV$25, $B1844, 'Shopping List'!$BN$11:$BN$25))</f>
        <v/>
      </c>
      <c r="BB1844" s="117" t="str">
        <f t="shared" si="437"/>
        <v/>
      </c>
    </row>
    <row r="1845" spans="1:54" x14ac:dyDescent="0.25">
      <c r="A1845" s="4"/>
      <c r="B1845" s="37"/>
      <c r="C1845" s="124"/>
      <c r="D1845" s="39"/>
      <c r="E1845" s="125"/>
      <c r="F1845" s="48"/>
      <c r="G1845" s="4"/>
      <c r="H1845" s="4"/>
      <c r="I1845" s="95" t="str">
        <f>IF($C1845="", "", IF(IFERROR(INDEX(Ingredients!$C$11:$C$310, MATCH($C1845, Ingredients!$B$11:$B$310, 0)), "")="", "", IFERROR(INDEX(Ingredients!$C$11:$C$310, MATCH($C1845, Ingredients!$B$11:$B$310, 0)), "")))</f>
        <v/>
      </c>
      <c r="J1845" s="73" t="str">
        <f>IF($B1845="", "", IF(IFERROR(INDEX(Meals!$C$11:$C$260, MATCH($B1845, Meals!$B$11:$B$260, 0)), "")="", "", IFERROR(INDEX(Meals!$C$11:$C$260, MATCH($B1845, Meals!$B$11:$B$260, 0)), "")))</f>
        <v/>
      </c>
      <c r="K1845" s="4"/>
      <c r="L1845" s="72" t="str">
        <f t="shared" si="427"/>
        <v/>
      </c>
      <c r="M1845" s="73" t="str">
        <f t="shared" si="428"/>
        <v/>
      </c>
      <c r="N1845" s="4"/>
      <c r="O1845" s="78" t="str">
        <f t="shared" si="429"/>
        <v/>
      </c>
      <c r="P1845" s="79" t="str">
        <f t="shared" si="430"/>
        <v/>
      </c>
      <c r="Q1845" s="4"/>
      <c r="R1845" s="90" t="str">
        <f t="shared" si="431"/>
        <v/>
      </c>
      <c r="S1845" s="4"/>
      <c r="Y1845" s="18" t="str">
        <f t="shared" si="432"/>
        <v/>
      </c>
      <c r="AA1845" s="18" t="str">
        <f t="shared" si="423"/>
        <v/>
      </c>
      <c r="AB1845" s="18" t="str">
        <f t="shared" si="424"/>
        <v/>
      </c>
      <c r="AC1845" s="18" t="str">
        <f t="shared" si="433"/>
        <v/>
      </c>
      <c r="AD1845" s="18" t="str">
        <f t="shared" si="433"/>
        <v/>
      </c>
      <c r="AE1845" s="18" t="str">
        <f t="shared" si="434"/>
        <v/>
      </c>
      <c r="AG1845" s="95" t="str">
        <f>IF($C1845="", "", IF(IFERROR(INDEX(Ingredients!C$11:C$310, MATCH($C1845, Ingredients!$B$11:$B$310, 0)), "")="", "", IFERROR(INDEX(Ingredients!C$11:C$310, MATCH($C1845, Ingredients!$B$11:$B$310, 0)), "")))</f>
        <v/>
      </c>
      <c r="AH1845" s="105" t="str">
        <f>IF($C1845="", "", IF(IFERROR(INDEX(Ingredients!D$11:D$310, MATCH($C1845, Ingredients!$B$11:$B$310, 0)), "")="", "", IFERROR(INDEX(Ingredients!D$11:D$310, MATCH($C1845, Ingredients!$B$11:$B$310, 0)), "")))</f>
        <v/>
      </c>
      <c r="AI1845" s="106" t="str">
        <f>IF($C1845="", "", IF(IFERROR(INDEX(Ingredients!E$11:E$310, MATCH($C1845, Ingredients!$B$11:$B$310, 0)), "")="", "", IFERROR(INDEX(Ingredients!E$11:E$310, MATCH($C1845, Ingredients!$B$11:$B$310, 0)), "")))</f>
        <v/>
      </c>
      <c r="AJ1845" s="108" t="str">
        <f>IF($C1845="", "", IF(IFERROR(INDEX(Ingredients!F$11:F$310, MATCH($C1845, Ingredients!$B$11:$B$310, 0)), "")="", "", IFERROR(INDEX(Ingredients!F$11:F$310, MATCH($C1845, Ingredients!$B$11:$B$310, 0)), "")))</f>
        <v/>
      </c>
      <c r="AK1845" s="106" t="str">
        <f>IF($C1845="", "", IF(IFERROR(INDEX(Ingredients!G$11:G$310, MATCH($C1845, Ingredients!$B$11:$B$310, 0)), "")="", "", IFERROR(INDEX(Ingredients!G$11:G$310, MATCH($C1845, Ingredients!$B$11:$B$310, 0)), "")))</f>
        <v/>
      </c>
      <c r="AL1845" s="79" t="str">
        <f>IF($C1845="", "", IF(IFERROR(INDEX(Ingredients!H$11:H$310, MATCH($C1845, Ingredients!$B$11:$B$310, 0)), "")="", "", IFERROR(INDEX(Ingredients!H$11:H$310, MATCH($C1845, Ingredients!$B$11:$B$310, 0)), "")))</f>
        <v/>
      </c>
      <c r="AN1845" s="83" t="str">
        <f t="shared" si="425"/>
        <v/>
      </c>
      <c r="AP1845" s="114" t="str">
        <f t="shared" si="435"/>
        <v/>
      </c>
      <c r="AR1845" s="117" t="str">
        <f>IF($C1845="", "", IF(IFERROR(INDEX(Ingredients!$AI$11:$AI$310, MATCH($C1845, Ingredients!$B$11:$B$310, 0)), "")="", "", IFERROR(INDEX(Ingredients!$AI$11:$AI$310, MATCH($C1845, Ingredients!$B$11:$B$310, 0)), "")))</f>
        <v/>
      </c>
      <c r="AT1845" s="120" t="str">
        <f t="shared" si="436"/>
        <v/>
      </c>
      <c r="AV1845" s="90" t="str">
        <f t="shared" si="426"/>
        <v/>
      </c>
      <c r="AX1845" s="90" t="str">
        <f>IF($AV1845="", "", COUNTIF($AV$11:$AV$5010, "&lt;"&amp;$AV1845)+1+COUNTIF($AV$11:$AV1845, $AV1845)-1)</f>
        <v/>
      </c>
      <c r="AZ1845" s="111" t="str">
        <f>IF($B1845="", "", SUMIF('Shopping List'!$AV$11:$AV$25, $B1845, 'Shopping List'!$BN$11:$BN$25))</f>
        <v/>
      </c>
      <c r="BB1845" s="117" t="str">
        <f t="shared" si="437"/>
        <v/>
      </c>
    </row>
    <row r="1846" spans="1:54" x14ac:dyDescent="0.25">
      <c r="A1846" s="4"/>
      <c r="B1846" s="37"/>
      <c r="C1846" s="124"/>
      <c r="D1846" s="39"/>
      <c r="E1846" s="125"/>
      <c r="F1846" s="48"/>
      <c r="G1846" s="4"/>
      <c r="H1846" s="4"/>
      <c r="I1846" s="95" t="str">
        <f>IF($C1846="", "", IF(IFERROR(INDEX(Ingredients!$C$11:$C$310, MATCH($C1846, Ingredients!$B$11:$B$310, 0)), "")="", "", IFERROR(INDEX(Ingredients!$C$11:$C$310, MATCH($C1846, Ingredients!$B$11:$B$310, 0)), "")))</f>
        <v/>
      </c>
      <c r="J1846" s="73" t="str">
        <f>IF($B1846="", "", IF(IFERROR(INDEX(Meals!$C$11:$C$260, MATCH($B1846, Meals!$B$11:$B$260, 0)), "")="", "", IFERROR(INDEX(Meals!$C$11:$C$260, MATCH($B1846, Meals!$B$11:$B$260, 0)), "")))</f>
        <v/>
      </c>
      <c r="K1846" s="4"/>
      <c r="L1846" s="72" t="str">
        <f t="shared" si="427"/>
        <v/>
      </c>
      <c r="M1846" s="73" t="str">
        <f t="shared" si="428"/>
        <v/>
      </c>
      <c r="N1846" s="4"/>
      <c r="O1846" s="78" t="str">
        <f t="shared" si="429"/>
        <v/>
      </c>
      <c r="P1846" s="79" t="str">
        <f t="shared" si="430"/>
        <v/>
      </c>
      <c r="Q1846" s="4"/>
      <c r="R1846" s="90" t="str">
        <f t="shared" si="431"/>
        <v/>
      </c>
      <c r="S1846" s="4"/>
      <c r="Y1846" s="18" t="str">
        <f t="shared" si="432"/>
        <v/>
      </c>
      <c r="AA1846" s="18" t="str">
        <f t="shared" si="423"/>
        <v/>
      </c>
      <c r="AB1846" s="18" t="str">
        <f t="shared" si="424"/>
        <v/>
      </c>
      <c r="AC1846" s="18" t="str">
        <f t="shared" si="433"/>
        <v/>
      </c>
      <c r="AD1846" s="18" t="str">
        <f t="shared" si="433"/>
        <v/>
      </c>
      <c r="AE1846" s="18" t="str">
        <f t="shared" si="434"/>
        <v/>
      </c>
      <c r="AG1846" s="95" t="str">
        <f>IF($C1846="", "", IF(IFERROR(INDEX(Ingredients!C$11:C$310, MATCH($C1846, Ingredients!$B$11:$B$310, 0)), "")="", "", IFERROR(INDEX(Ingredients!C$11:C$310, MATCH($C1846, Ingredients!$B$11:$B$310, 0)), "")))</f>
        <v/>
      </c>
      <c r="AH1846" s="105" t="str">
        <f>IF($C1846="", "", IF(IFERROR(INDEX(Ingredients!D$11:D$310, MATCH($C1846, Ingredients!$B$11:$B$310, 0)), "")="", "", IFERROR(INDEX(Ingredients!D$11:D$310, MATCH($C1846, Ingredients!$B$11:$B$310, 0)), "")))</f>
        <v/>
      </c>
      <c r="AI1846" s="106" t="str">
        <f>IF($C1846="", "", IF(IFERROR(INDEX(Ingredients!E$11:E$310, MATCH($C1846, Ingredients!$B$11:$B$310, 0)), "")="", "", IFERROR(INDEX(Ingredients!E$11:E$310, MATCH($C1846, Ingredients!$B$11:$B$310, 0)), "")))</f>
        <v/>
      </c>
      <c r="AJ1846" s="108" t="str">
        <f>IF($C1846="", "", IF(IFERROR(INDEX(Ingredients!F$11:F$310, MATCH($C1846, Ingredients!$B$11:$B$310, 0)), "")="", "", IFERROR(INDEX(Ingredients!F$11:F$310, MATCH($C1846, Ingredients!$B$11:$B$310, 0)), "")))</f>
        <v/>
      </c>
      <c r="AK1846" s="106" t="str">
        <f>IF($C1846="", "", IF(IFERROR(INDEX(Ingredients!G$11:G$310, MATCH($C1846, Ingredients!$B$11:$B$310, 0)), "")="", "", IFERROR(INDEX(Ingredients!G$11:G$310, MATCH($C1846, Ingredients!$B$11:$B$310, 0)), "")))</f>
        <v/>
      </c>
      <c r="AL1846" s="79" t="str">
        <f>IF($C1846="", "", IF(IFERROR(INDEX(Ingredients!H$11:H$310, MATCH($C1846, Ingredients!$B$11:$B$310, 0)), "")="", "", IFERROR(INDEX(Ingredients!H$11:H$310, MATCH($C1846, Ingredients!$B$11:$B$310, 0)), "")))</f>
        <v/>
      </c>
      <c r="AN1846" s="83" t="str">
        <f t="shared" si="425"/>
        <v/>
      </c>
      <c r="AP1846" s="114" t="str">
        <f t="shared" si="435"/>
        <v/>
      </c>
      <c r="AR1846" s="117" t="str">
        <f>IF($C1846="", "", IF(IFERROR(INDEX(Ingredients!$AI$11:$AI$310, MATCH($C1846, Ingredients!$B$11:$B$310, 0)), "")="", "", IFERROR(INDEX(Ingredients!$AI$11:$AI$310, MATCH($C1846, Ingredients!$B$11:$B$310, 0)), "")))</f>
        <v/>
      </c>
      <c r="AT1846" s="120" t="str">
        <f t="shared" si="436"/>
        <v/>
      </c>
      <c r="AV1846" s="90" t="str">
        <f t="shared" si="426"/>
        <v/>
      </c>
      <c r="AX1846" s="90" t="str">
        <f>IF($AV1846="", "", COUNTIF($AV$11:$AV$5010, "&lt;"&amp;$AV1846)+1+COUNTIF($AV$11:$AV1846, $AV1846)-1)</f>
        <v/>
      </c>
      <c r="AZ1846" s="111" t="str">
        <f>IF($B1846="", "", SUMIF('Shopping List'!$AV$11:$AV$25, $B1846, 'Shopping List'!$BN$11:$BN$25))</f>
        <v/>
      </c>
      <c r="BB1846" s="117" t="str">
        <f t="shared" si="437"/>
        <v/>
      </c>
    </row>
    <row r="1847" spans="1:54" x14ac:dyDescent="0.25">
      <c r="A1847" s="4"/>
      <c r="B1847" s="37"/>
      <c r="C1847" s="124"/>
      <c r="D1847" s="39"/>
      <c r="E1847" s="125"/>
      <c r="F1847" s="48"/>
      <c r="G1847" s="4"/>
      <c r="H1847" s="4"/>
      <c r="I1847" s="95" t="str">
        <f>IF($C1847="", "", IF(IFERROR(INDEX(Ingredients!$C$11:$C$310, MATCH($C1847, Ingredients!$B$11:$B$310, 0)), "")="", "", IFERROR(INDEX(Ingredients!$C$11:$C$310, MATCH($C1847, Ingredients!$B$11:$B$310, 0)), "")))</f>
        <v/>
      </c>
      <c r="J1847" s="73" t="str">
        <f>IF($B1847="", "", IF(IFERROR(INDEX(Meals!$C$11:$C$260, MATCH($B1847, Meals!$B$11:$B$260, 0)), "")="", "", IFERROR(INDEX(Meals!$C$11:$C$260, MATCH($B1847, Meals!$B$11:$B$260, 0)), "")))</f>
        <v/>
      </c>
      <c r="K1847" s="4"/>
      <c r="L1847" s="72" t="str">
        <f t="shared" si="427"/>
        <v/>
      </c>
      <c r="M1847" s="73" t="str">
        <f t="shared" si="428"/>
        <v/>
      </c>
      <c r="N1847" s="4"/>
      <c r="O1847" s="78" t="str">
        <f t="shared" si="429"/>
        <v/>
      </c>
      <c r="P1847" s="79" t="str">
        <f t="shared" si="430"/>
        <v/>
      </c>
      <c r="Q1847" s="4"/>
      <c r="R1847" s="90" t="str">
        <f t="shared" si="431"/>
        <v/>
      </c>
      <c r="S1847" s="4"/>
      <c r="Y1847" s="18" t="str">
        <f t="shared" si="432"/>
        <v/>
      </c>
      <c r="AA1847" s="18" t="str">
        <f t="shared" si="423"/>
        <v/>
      </c>
      <c r="AB1847" s="18" t="str">
        <f t="shared" si="424"/>
        <v/>
      </c>
      <c r="AC1847" s="18" t="str">
        <f t="shared" si="433"/>
        <v/>
      </c>
      <c r="AD1847" s="18" t="str">
        <f t="shared" si="433"/>
        <v/>
      </c>
      <c r="AE1847" s="18" t="str">
        <f t="shared" si="434"/>
        <v/>
      </c>
      <c r="AG1847" s="95" t="str">
        <f>IF($C1847="", "", IF(IFERROR(INDEX(Ingredients!C$11:C$310, MATCH($C1847, Ingredients!$B$11:$B$310, 0)), "")="", "", IFERROR(INDEX(Ingredients!C$11:C$310, MATCH($C1847, Ingredients!$B$11:$B$310, 0)), "")))</f>
        <v/>
      </c>
      <c r="AH1847" s="105" t="str">
        <f>IF($C1847="", "", IF(IFERROR(INDEX(Ingredients!D$11:D$310, MATCH($C1847, Ingredients!$B$11:$B$310, 0)), "")="", "", IFERROR(INDEX(Ingredients!D$11:D$310, MATCH($C1847, Ingredients!$B$11:$B$310, 0)), "")))</f>
        <v/>
      </c>
      <c r="AI1847" s="106" t="str">
        <f>IF($C1847="", "", IF(IFERROR(INDEX(Ingredients!E$11:E$310, MATCH($C1847, Ingredients!$B$11:$B$310, 0)), "")="", "", IFERROR(INDEX(Ingredients!E$11:E$310, MATCH($C1847, Ingredients!$B$11:$B$310, 0)), "")))</f>
        <v/>
      </c>
      <c r="AJ1847" s="108" t="str">
        <f>IF($C1847="", "", IF(IFERROR(INDEX(Ingredients!F$11:F$310, MATCH($C1847, Ingredients!$B$11:$B$310, 0)), "")="", "", IFERROR(INDEX(Ingredients!F$11:F$310, MATCH($C1847, Ingredients!$B$11:$B$310, 0)), "")))</f>
        <v/>
      </c>
      <c r="AK1847" s="106" t="str">
        <f>IF($C1847="", "", IF(IFERROR(INDEX(Ingredients!G$11:G$310, MATCH($C1847, Ingredients!$B$11:$B$310, 0)), "")="", "", IFERROR(INDEX(Ingredients!G$11:G$310, MATCH($C1847, Ingredients!$B$11:$B$310, 0)), "")))</f>
        <v/>
      </c>
      <c r="AL1847" s="79" t="str">
        <f>IF($C1847="", "", IF(IFERROR(INDEX(Ingredients!H$11:H$310, MATCH($C1847, Ingredients!$B$11:$B$310, 0)), "")="", "", IFERROR(INDEX(Ingredients!H$11:H$310, MATCH($C1847, Ingredients!$B$11:$B$310, 0)), "")))</f>
        <v/>
      </c>
      <c r="AN1847" s="83" t="str">
        <f t="shared" si="425"/>
        <v/>
      </c>
      <c r="AP1847" s="114" t="str">
        <f t="shared" si="435"/>
        <v/>
      </c>
      <c r="AR1847" s="117" t="str">
        <f>IF($C1847="", "", IF(IFERROR(INDEX(Ingredients!$AI$11:$AI$310, MATCH($C1847, Ingredients!$B$11:$B$310, 0)), "")="", "", IFERROR(INDEX(Ingredients!$AI$11:$AI$310, MATCH($C1847, Ingredients!$B$11:$B$310, 0)), "")))</f>
        <v/>
      </c>
      <c r="AT1847" s="120" t="str">
        <f t="shared" si="436"/>
        <v/>
      </c>
      <c r="AV1847" s="90" t="str">
        <f t="shared" si="426"/>
        <v/>
      </c>
      <c r="AX1847" s="90" t="str">
        <f>IF($AV1847="", "", COUNTIF($AV$11:$AV$5010, "&lt;"&amp;$AV1847)+1+COUNTIF($AV$11:$AV1847, $AV1847)-1)</f>
        <v/>
      </c>
      <c r="AZ1847" s="111" t="str">
        <f>IF($B1847="", "", SUMIF('Shopping List'!$AV$11:$AV$25, $B1847, 'Shopping List'!$BN$11:$BN$25))</f>
        <v/>
      </c>
      <c r="BB1847" s="117" t="str">
        <f t="shared" si="437"/>
        <v/>
      </c>
    </row>
    <row r="1848" spans="1:54" x14ac:dyDescent="0.25">
      <c r="A1848" s="4"/>
      <c r="B1848" s="37"/>
      <c r="C1848" s="124"/>
      <c r="D1848" s="39"/>
      <c r="E1848" s="125"/>
      <c r="F1848" s="48"/>
      <c r="G1848" s="4"/>
      <c r="H1848" s="4"/>
      <c r="I1848" s="95" t="str">
        <f>IF($C1848="", "", IF(IFERROR(INDEX(Ingredients!$C$11:$C$310, MATCH($C1848, Ingredients!$B$11:$B$310, 0)), "")="", "", IFERROR(INDEX(Ingredients!$C$11:$C$310, MATCH($C1848, Ingredients!$B$11:$B$310, 0)), "")))</f>
        <v/>
      </c>
      <c r="J1848" s="73" t="str">
        <f>IF($B1848="", "", IF(IFERROR(INDEX(Meals!$C$11:$C$260, MATCH($B1848, Meals!$B$11:$B$260, 0)), "")="", "", IFERROR(INDEX(Meals!$C$11:$C$260, MATCH($B1848, Meals!$B$11:$B$260, 0)), "")))</f>
        <v/>
      </c>
      <c r="K1848" s="4"/>
      <c r="L1848" s="72" t="str">
        <f t="shared" si="427"/>
        <v/>
      </c>
      <c r="M1848" s="73" t="str">
        <f t="shared" si="428"/>
        <v/>
      </c>
      <c r="N1848" s="4"/>
      <c r="O1848" s="78" t="str">
        <f t="shared" si="429"/>
        <v/>
      </c>
      <c r="P1848" s="79" t="str">
        <f t="shared" si="430"/>
        <v/>
      </c>
      <c r="Q1848" s="4"/>
      <c r="R1848" s="90" t="str">
        <f t="shared" si="431"/>
        <v/>
      </c>
      <c r="S1848" s="4"/>
      <c r="Y1848" s="18" t="str">
        <f t="shared" si="432"/>
        <v/>
      </c>
      <c r="AA1848" s="18" t="str">
        <f t="shared" si="423"/>
        <v/>
      </c>
      <c r="AB1848" s="18" t="str">
        <f t="shared" si="424"/>
        <v/>
      </c>
      <c r="AC1848" s="18" t="str">
        <f t="shared" si="433"/>
        <v/>
      </c>
      <c r="AD1848" s="18" t="str">
        <f t="shared" si="433"/>
        <v/>
      </c>
      <c r="AE1848" s="18" t="str">
        <f t="shared" si="434"/>
        <v/>
      </c>
      <c r="AG1848" s="95" t="str">
        <f>IF($C1848="", "", IF(IFERROR(INDEX(Ingredients!C$11:C$310, MATCH($C1848, Ingredients!$B$11:$B$310, 0)), "")="", "", IFERROR(INDEX(Ingredients!C$11:C$310, MATCH($C1848, Ingredients!$B$11:$B$310, 0)), "")))</f>
        <v/>
      </c>
      <c r="AH1848" s="105" t="str">
        <f>IF($C1848="", "", IF(IFERROR(INDEX(Ingredients!D$11:D$310, MATCH($C1848, Ingredients!$B$11:$B$310, 0)), "")="", "", IFERROR(INDEX(Ingredients!D$11:D$310, MATCH($C1848, Ingredients!$B$11:$B$310, 0)), "")))</f>
        <v/>
      </c>
      <c r="AI1848" s="106" t="str">
        <f>IF($C1848="", "", IF(IFERROR(INDEX(Ingredients!E$11:E$310, MATCH($C1848, Ingredients!$B$11:$B$310, 0)), "")="", "", IFERROR(INDEX(Ingredients!E$11:E$310, MATCH($C1848, Ingredients!$B$11:$B$310, 0)), "")))</f>
        <v/>
      </c>
      <c r="AJ1848" s="108" t="str">
        <f>IF($C1848="", "", IF(IFERROR(INDEX(Ingredients!F$11:F$310, MATCH($C1848, Ingredients!$B$11:$B$310, 0)), "")="", "", IFERROR(INDEX(Ingredients!F$11:F$310, MATCH($C1848, Ingredients!$B$11:$B$310, 0)), "")))</f>
        <v/>
      </c>
      <c r="AK1848" s="106" t="str">
        <f>IF($C1848="", "", IF(IFERROR(INDEX(Ingredients!G$11:G$310, MATCH($C1848, Ingredients!$B$11:$B$310, 0)), "")="", "", IFERROR(INDEX(Ingredients!G$11:G$310, MATCH($C1848, Ingredients!$B$11:$B$310, 0)), "")))</f>
        <v/>
      </c>
      <c r="AL1848" s="79" t="str">
        <f>IF($C1848="", "", IF(IFERROR(INDEX(Ingredients!H$11:H$310, MATCH($C1848, Ingredients!$B$11:$B$310, 0)), "")="", "", IFERROR(INDEX(Ingredients!H$11:H$310, MATCH($C1848, Ingredients!$B$11:$B$310, 0)), "")))</f>
        <v/>
      </c>
      <c r="AN1848" s="83" t="str">
        <f t="shared" si="425"/>
        <v/>
      </c>
      <c r="AP1848" s="114" t="str">
        <f t="shared" si="435"/>
        <v/>
      </c>
      <c r="AR1848" s="117" t="str">
        <f>IF($C1848="", "", IF(IFERROR(INDEX(Ingredients!$AI$11:$AI$310, MATCH($C1848, Ingredients!$B$11:$B$310, 0)), "")="", "", IFERROR(INDEX(Ingredients!$AI$11:$AI$310, MATCH($C1848, Ingredients!$B$11:$B$310, 0)), "")))</f>
        <v/>
      </c>
      <c r="AT1848" s="120" t="str">
        <f t="shared" si="436"/>
        <v/>
      </c>
      <c r="AV1848" s="90" t="str">
        <f t="shared" si="426"/>
        <v/>
      </c>
      <c r="AX1848" s="90" t="str">
        <f>IF($AV1848="", "", COUNTIF($AV$11:$AV$5010, "&lt;"&amp;$AV1848)+1+COUNTIF($AV$11:$AV1848, $AV1848)-1)</f>
        <v/>
      </c>
      <c r="AZ1848" s="111" t="str">
        <f>IF($B1848="", "", SUMIF('Shopping List'!$AV$11:$AV$25, $B1848, 'Shopping List'!$BN$11:$BN$25))</f>
        <v/>
      </c>
      <c r="BB1848" s="117" t="str">
        <f t="shared" si="437"/>
        <v/>
      </c>
    </row>
    <row r="1849" spans="1:54" x14ac:dyDescent="0.25">
      <c r="A1849" s="4"/>
      <c r="B1849" s="37"/>
      <c r="C1849" s="124"/>
      <c r="D1849" s="39"/>
      <c r="E1849" s="125"/>
      <c r="F1849" s="48"/>
      <c r="G1849" s="4"/>
      <c r="H1849" s="4"/>
      <c r="I1849" s="95" t="str">
        <f>IF($C1849="", "", IF(IFERROR(INDEX(Ingredients!$C$11:$C$310, MATCH($C1849, Ingredients!$B$11:$B$310, 0)), "")="", "", IFERROR(INDEX(Ingredients!$C$11:$C$310, MATCH($C1849, Ingredients!$B$11:$B$310, 0)), "")))</f>
        <v/>
      </c>
      <c r="J1849" s="73" t="str">
        <f>IF($B1849="", "", IF(IFERROR(INDEX(Meals!$C$11:$C$260, MATCH($B1849, Meals!$B$11:$B$260, 0)), "")="", "", IFERROR(INDEX(Meals!$C$11:$C$260, MATCH($B1849, Meals!$B$11:$B$260, 0)), "")))</f>
        <v/>
      </c>
      <c r="K1849" s="4"/>
      <c r="L1849" s="72" t="str">
        <f t="shared" si="427"/>
        <v/>
      </c>
      <c r="M1849" s="73" t="str">
        <f t="shared" si="428"/>
        <v/>
      </c>
      <c r="N1849" s="4"/>
      <c r="O1849" s="78" t="str">
        <f t="shared" si="429"/>
        <v/>
      </c>
      <c r="P1849" s="79" t="str">
        <f t="shared" si="430"/>
        <v/>
      </c>
      <c r="Q1849" s="4"/>
      <c r="R1849" s="90" t="str">
        <f t="shared" si="431"/>
        <v/>
      </c>
      <c r="S1849" s="4"/>
      <c r="Y1849" s="18" t="str">
        <f t="shared" si="432"/>
        <v/>
      </c>
      <c r="AA1849" s="18" t="str">
        <f t="shared" si="423"/>
        <v/>
      </c>
      <c r="AB1849" s="18" t="str">
        <f t="shared" si="424"/>
        <v/>
      </c>
      <c r="AC1849" s="18" t="str">
        <f t="shared" si="433"/>
        <v/>
      </c>
      <c r="AD1849" s="18" t="str">
        <f t="shared" si="433"/>
        <v/>
      </c>
      <c r="AE1849" s="18" t="str">
        <f t="shared" si="434"/>
        <v/>
      </c>
      <c r="AG1849" s="95" t="str">
        <f>IF($C1849="", "", IF(IFERROR(INDEX(Ingredients!C$11:C$310, MATCH($C1849, Ingredients!$B$11:$B$310, 0)), "")="", "", IFERROR(INDEX(Ingredients!C$11:C$310, MATCH($C1849, Ingredients!$B$11:$B$310, 0)), "")))</f>
        <v/>
      </c>
      <c r="AH1849" s="105" t="str">
        <f>IF($C1849="", "", IF(IFERROR(INDEX(Ingredients!D$11:D$310, MATCH($C1849, Ingredients!$B$11:$B$310, 0)), "")="", "", IFERROR(INDEX(Ingredients!D$11:D$310, MATCH($C1849, Ingredients!$B$11:$B$310, 0)), "")))</f>
        <v/>
      </c>
      <c r="AI1849" s="106" t="str">
        <f>IF($C1849="", "", IF(IFERROR(INDEX(Ingredients!E$11:E$310, MATCH($C1849, Ingredients!$B$11:$B$310, 0)), "")="", "", IFERROR(INDEX(Ingredients!E$11:E$310, MATCH($C1849, Ingredients!$B$11:$B$310, 0)), "")))</f>
        <v/>
      </c>
      <c r="AJ1849" s="108" t="str">
        <f>IF($C1849="", "", IF(IFERROR(INDEX(Ingredients!F$11:F$310, MATCH($C1849, Ingredients!$B$11:$B$310, 0)), "")="", "", IFERROR(INDEX(Ingredients!F$11:F$310, MATCH($C1849, Ingredients!$B$11:$B$310, 0)), "")))</f>
        <v/>
      </c>
      <c r="AK1849" s="106" t="str">
        <f>IF($C1849="", "", IF(IFERROR(INDEX(Ingredients!G$11:G$310, MATCH($C1849, Ingredients!$B$11:$B$310, 0)), "")="", "", IFERROR(INDEX(Ingredients!G$11:G$310, MATCH($C1849, Ingredients!$B$11:$B$310, 0)), "")))</f>
        <v/>
      </c>
      <c r="AL1849" s="79" t="str">
        <f>IF($C1849="", "", IF(IFERROR(INDEX(Ingredients!H$11:H$310, MATCH($C1849, Ingredients!$B$11:$B$310, 0)), "")="", "", IFERROR(INDEX(Ingredients!H$11:H$310, MATCH($C1849, Ingredients!$B$11:$B$310, 0)), "")))</f>
        <v/>
      </c>
      <c r="AN1849" s="83" t="str">
        <f t="shared" si="425"/>
        <v/>
      </c>
      <c r="AP1849" s="114" t="str">
        <f t="shared" si="435"/>
        <v/>
      </c>
      <c r="AR1849" s="117" t="str">
        <f>IF($C1849="", "", IF(IFERROR(INDEX(Ingredients!$AI$11:$AI$310, MATCH($C1849, Ingredients!$B$11:$B$310, 0)), "")="", "", IFERROR(INDEX(Ingredients!$AI$11:$AI$310, MATCH($C1849, Ingredients!$B$11:$B$310, 0)), "")))</f>
        <v/>
      </c>
      <c r="AT1849" s="120" t="str">
        <f t="shared" si="436"/>
        <v/>
      </c>
      <c r="AV1849" s="90" t="str">
        <f t="shared" si="426"/>
        <v/>
      </c>
      <c r="AX1849" s="90" t="str">
        <f>IF($AV1849="", "", COUNTIF($AV$11:$AV$5010, "&lt;"&amp;$AV1849)+1+COUNTIF($AV$11:$AV1849, $AV1849)-1)</f>
        <v/>
      </c>
      <c r="AZ1849" s="111" t="str">
        <f>IF($B1849="", "", SUMIF('Shopping List'!$AV$11:$AV$25, $B1849, 'Shopping List'!$BN$11:$BN$25))</f>
        <v/>
      </c>
      <c r="BB1849" s="117" t="str">
        <f t="shared" si="437"/>
        <v/>
      </c>
    </row>
    <row r="1850" spans="1:54" x14ac:dyDescent="0.25">
      <c r="A1850" s="4"/>
      <c r="B1850" s="37"/>
      <c r="C1850" s="124"/>
      <c r="D1850" s="39"/>
      <c r="E1850" s="125"/>
      <c r="F1850" s="48"/>
      <c r="G1850" s="4"/>
      <c r="H1850" s="4"/>
      <c r="I1850" s="95" t="str">
        <f>IF($C1850="", "", IF(IFERROR(INDEX(Ingredients!$C$11:$C$310, MATCH($C1850, Ingredients!$B$11:$B$310, 0)), "")="", "", IFERROR(INDEX(Ingredients!$C$11:$C$310, MATCH($C1850, Ingredients!$B$11:$B$310, 0)), "")))</f>
        <v/>
      </c>
      <c r="J1850" s="73" t="str">
        <f>IF($B1850="", "", IF(IFERROR(INDEX(Meals!$C$11:$C$260, MATCH($B1850, Meals!$B$11:$B$260, 0)), "")="", "", IFERROR(INDEX(Meals!$C$11:$C$260, MATCH($B1850, Meals!$B$11:$B$260, 0)), "")))</f>
        <v/>
      </c>
      <c r="K1850" s="4"/>
      <c r="L1850" s="72" t="str">
        <f t="shared" si="427"/>
        <v/>
      </c>
      <c r="M1850" s="73" t="str">
        <f t="shared" si="428"/>
        <v/>
      </c>
      <c r="N1850" s="4"/>
      <c r="O1850" s="78" t="str">
        <f t="shared" si="429"/>
        <v/>
      </c>
      <c r="P1850" s="79" t="str">
        <f t="shared" si="430"/>
        <v/>
      </c>
      <c r="Q1850" s="4"/>
      <c r="R1850" s="90" t="str">
        <f t="shared" si="431"/>
        <v/>
      </c>
      <c r="S1850" s="4"/>
      <c r="Y1850" s="18" t="str">
        <f t="shared" si="432"/>
        <v/>
      </c>
      <c r="AA1850" s="18" t="str">
        <f t="shared" si="423"/>
        <v/>
      </c>
      <c r="AB1850" s="18" t="str">
        <f t="shared" si="424"/>
        <v/>
      </c>
      <c r="AC1850" s="18" t="str">
        <f t="shared" si="433"/>
        <v/>
      </c>
      <c r="AD1850" s="18" t="str">
        <f t="shared" si="433"/>
        <v/>
      </c>
      <c r="AE1850" s="18" t="str">
        <f t="shared" si="434"/>
        <v/>
      </c>
      <c r="AG1850" s="95" t="str">
        <f>IF($C1850="", "", IF(IFERROR(INDEX(Ingredients!C$11:C$310, MATCH($C1850, Ingredients!$B$11:$B$310, 0)), "")="", "", IFERROR(INDEX(Ingredients!C$11:C$310, MATCH($C1850, Ingredients!$B$11:$B$310, 0)), "")))</f>
        <v/>
      </c>
      <c r="AH1850" s="105" t="str">
        <f>IF($C1850="", "", IF(IFERROR(INDEX(Ingredients!D$11:D$310, MATCH($C1850, Ingredients!$B$11:$B$310, 0)), "")="", "", IFERROR(INDEX(Ingredients!D$11:D$310, MATCH($C1850, Ingredients!$B$11:$B$310, 0)), "")))</f>
        <v/>
      </c>
      <c r="AI1850" s="106" t="str">
        <f>IF($C1850="", "", IF(IFERROR(INDEX(Ingredients!E$11:E$310, MATCH($C1850, Ingredients!$B$11:$B$310, 0)), "")="", "", IFERROR(INDEX(Ingredients!E$11:E$310, MATCH($C1850, Ingredients!$B$11:$B$310, 0)), "")))</f>
        <v/>
      </c>
      <c r="AJ1850" s="108" t="str">
        <f>IF($C1850="", "", IF(IFERROR(INDEX(Ingredients!F$11:F$310, MATCH($C1850, Ingredients!$B$11:$B$310, 0)), "")="", "", IFERROR(INDEX(Ingredients!F$11:F$310, MATCH($C1850, Ingredients!$B$11:$B$310, 0)), "")))</f>
        <v/>
      </c>
      <c r="AK1850" s="106" t="str">
        <f>IF($C1850="", "", IF(IFERROR(INDEX(Ingredients!G$11:G$310, MATCH($C1850, Ingredients!$B$11:$B$310, 0)), "")="", "", IFERROR(INDEX(Ingredients!G$11:G$310, MATCH($C1850, Ingredients!$B$11:$B$310, 0)), "")))</f>
        <v/>
      </c>
      <c r="AL1850" s="79" t="str">
        <f>IF($C1850="", "", IF(IFERROR(INDEX(Ingredients!H$11:H$310, MATCH($C1850, Ingredients!$B$11:$B$310, 0)), "")="", "", IFERROR(INDEX(Ingredients!H$11:H$310, MATCH($C1850, Ingredients!$B$11:$B$310, 0)), "")))</f>
        <v/>
      </c>
      <c r="AN1850" s="83" t="str">
        <f t="shared" si="425"/>
        <v/>
      </c>
      <c r="AP1850" s="114" t="str">
        <f t="shared" si="435"/>
        <v/>
      </c>
      <c r="AR1850" s="117" t="str">
        <f>IF($C1850="", "", IF(IFERROR(INDEX(Ingredients!$AI$11:$AI$310, MATCH($C1850, Ingredients!$B$11:$B$310, 0)), "")="", "", IFERROR(INDEX(Ingredients!$AI$11:$AI$310, MATCH($C1850, Ingredients!$B$11:$B$310, 0)), "")))</f>
        <v/>
      </c>
      <c r="AT1850" s="120" t="str">
        <f t="shared" si="436"/>
        <v/>
      </c>
      <c r="AV1850" s="90" t="str">
        <f t="shared" si="426"/>
        <v/>
      </c>
      <c r="AX1850" s="90" t="str">
        <f>IF($AV1850="", "", COUNTIF($AV$11:$AV$5010, "&lt;"&amp;$AV1850)+1+COUNTIF($AV$11:$AV1850, $AV1850)-1)</f>
        <v/>
      </c>
      <c r="AZ1850" s="111" t="str">
        <f>IF($B1850="", "", SUMIF('Shopping List'!$AV$11:$AV$25, $B1850, 'Shopping List'!$BN$11:$BN$25))</f>
        <v/>
      </c>
      <c r="BB1850" s="117" t="str">
        <f t="shared" si="437"/>
        <v/>
      </c>
    </row>
    <row r="1851" spans="1:54" x14ac:dyDescent="0.25">
      <c r="A1851" s="4"/>
      <c r="B1851" s="37"/>
      <c r="C1851" s="124"/>
      <c r="D1851" s="39"/>
      <c r="E1851" s="125"/>
      <c r="F1851" s="48"/>
      <c r="G1851" s="4"/>
      <c r="H1851" s="4"/>
      <c r="I1851" s="95" t="str">
        <f>IF($C1851="", "", IF(IFERROR(INDEX(Ingredients!$C$11:$C$310, MATCH($C1851, Ingredients!$B$11:$B$310, 0)), "")="", "", IFERROR(INDEX(Ingredients!$C$11:$C$310, MATCH($C1851, Ingredients!$B$11:$B$310, 0)), "")))</f>
        <v/>
      </c>
      <c r="J1851" s="73" t="str">
        <f>IF($B1851="", "", IF(IFERROR(INDEX(Meals!$C$11:$C$260, MATCH($B1851, Meals!$B$11:$B$260, 0)), "")="", "", IFERROR(INDEX(Meals!$C$11:$C$260, MATCH($B1851, Meals!$B$11:$B$260, 0)), "")))</f>
        <v/>
      </c>
      <c r="K1851" s="4"/>
      <c r="L1851" s="72" t="str">
        <f t="shared" si="427"/>
        <v/>
      </c>
      <c r="M1851" s="73" t="str">
        <f t="shared" si="428"/>
        <v/>
      </c>
      <c r="N1851" s="4"/>
      <c r="O1851" s="78" t="str">
        <f t="shared" si="429"/>
        <v/>
      </c>
      <c r="P1851" s="79" t="str">
        <f t="shared" si="430"/>
        <v/>
      </c>
      <c r="Q1851" s="4"/>
      <c r="R1851" s="90" t="str">
        <f t="shared" si="431"/>
        <v/>
      </c>
      <c r="S1851" s="4"/>
      <c r="Y1851" s="18" t="str">
        <f t="shared" si="432"/>
        <v/>
      </c>
      <c r="AA1851" s="18" t="str">
        <f t="shared" si="423"/>
        <v/>
      </c>
      <c r="AB1851" s="18" t="str">
        <f t="shared" si="424"/>
        <v/>
      </c>
      <c r="AC1851" s="18" t="str">
        <f t="shared" si="433"/>
        <v/>
      </c>
      <c r="AD1851" s="18" t="str">
        <f t="shared" si="433"/>
        <v/>
      </c>
      <c r="AE1851" s="18" t="str">
        <f t="shared" si="434"/>
        <v/>
      </c>
      <c r="AG1851" s="95" t="str">
        <f>IF($C1851="", "", IF(IFERROR(INDEX(Ingredients!C$11:C$310, MATCH($C1851, Ingredients!$B$11:$B$310, 0)), "")="", "", IFERROR(INDEX(Ingredients!C$11:C$310, MATCH($C1851, Ingredients!$B$11:$B$310, 0)), "")))</f>
        <v/>
      </c>
      <c r="AH1851" s="105" t="str">
        <f>IF($C1851="", "", IF(IFERROR(INDEX(Ingredients!D$11:D$310, MATCH($C1851, Ingredients!$B$11:$B$310, 0)), "")="", "", IFERROR(INDEX(Ingredients!D$11:D$310, MATCH($C1851, Ingredients!$B$11:$B$310, 0)), "")))</f>
        <v/>
      </c>
      <c r="AI1851" s="106" t="str">
        <f>IF($C1851="", "", IF(IFERROR(INDEX(Ingredients!E$11:E$310, MATCH($C1851, Ingredients!$B$11:$B$310, 0)), "")="", "", IFERROR(INDEX(Ingredients!E$11:E$310, MATCH($C1851, Ingredients!$B$11:$B$310, 0)), "")))</f>
        <v/>
      </c>
      <c r="AJ1851" s="108" t="str">
        <f>IF($C1851="", "", IF(IFERROR(INDEX(Ingredients!F$11:F$310, MATCH($C1851, Ingredients!$B$11:$B$310, 0)), "")="", "", IFERROR(INDEX(Ingredients!F$11:F$310, MATCH($C1851, Ingredients!$B$11:$B$310, 0)), "")))</f>
        <v/>
      </c>
      <c r="AK1851" s="106" t="str">
        <f>IF($C1851="", "", IF(IFERROR(INDEX(Ingredients!G$11:G$310, MATCH($C1851, Ingredients!$B$11:$B$310, 0)), "")="", "", IFERROR(INDEX(Ingredients!G$11:G$310, MATCH($C1851, Ingredients!$B$11:$B$310, 0)), "")))</f>
        <v/>
      </c>
      <c r="AL1851" s="79" t="str">
        <f>IF($C1851="", "", IF(IFERROR(INDEX(Ingredients!H$11:H$310, MATCH($C1851, Ingredients!$B$11:$B$310, 0)), "")="", "", IFERROR(INDEX(Ingredients!H$11:H$310, MATCH($C1851, Ingredients!$B$11:$B$310, 0)), "")))</f>
        <v/>
      </c>
      <c r="AN1851" s="83" t="str">
        <f t="shared" si="425"/>
        <v/>
      </c>
      <c r="AP1851" s="114" t="str">
        <f t="shared" si="435"/>
        <v/>
      </c>
      <c r="AR1851" s="117" t="str">
        <f>IF($C1851="", "", IF(IFERROR(INDEX(Ingredients!$AI$11:$AI$310, MATCH($C1851, Ingredients!$B$11:$B$310, 0)), "")="", "", IFERROR(INDEX(Ingredients!$AI$11:$AI$310, MATCH($C1851, Ingredients!$B$11:$B$310, 0)), "")))</f>
        <v/>
      </c>
      <c r="AT1851" s="120" t="str">
        <f t="shared" si="436"/>
        <v/>
      </c>
      <c r="AV1851" s="90" t="str">
        <f t="shared" si="426"/>
        <v/>
      </c>
      <c r="AX1851" s="90" t="str">
        <f>IF($AV1851="", "", COUNTIF($AV$11:$AV$5010, "&lt;"&amp;$AV1851)+1+COUNTIF($AV$11:$AV1851, $AV1851)-1)</f>
        <v/>
      </c>
      <c r="AZ1851" s="111" t="str">
        <f>IF($B1851="", "", SUMIF('Shopping List'!$AV$11:$AV$25, $B1851, 'Shopping List'!$BN$11:$BN$25))</f>
        <v/>
      </c>
      <c r="BB1851" s="117" t="str">
        <f t="shared" si="437"/>
        <v/>
      </c>
    </row>
    <row r="1852" spans="1:54" x14ac:dyDescent="0.25">
      <c r="A1852" s="4"/>
      <c r="B1852" s="37"/>
      <c r="C1852" s="124"/>
      <c r="D1852" s="39"/>
      <c r="E1852" s="125"/>
      <c r="F1852" s="48"/>
      <c r="G1852" s="4"/>
      <c r="H1852" s="4"/>
      <c r="I1852" s="95" t="str">
        <f>IF($C1852="", "", IF(IFERROR(INDEX(Ingredients!$C$11:$C$310, MATCH($C1852, Ingredients!$B$11:$B$310, 0)), "")="", "", IFERROR(INDEX(Ingredients!$C$11:$C$310, MATCH($C1852, Ingredients!$B$11:$B$310, 0)), "")))</f>
        <v/>
      </c>
      <c r="J1852" s="73" t="str">
        <f>IF($B1852="", "", IF(IFERROR(INDEX(Meals!$C$11:$C$260, MATCH($B1852, Meals!$B$11:$B$260, 0)), "")="", "", IFERROR(INDEX(Meals!$C$11:$C$260, MATCH($B1852, Meals!$B$11:$B$260, 0)), "")))</f>
        <v/>
      </c>
      <c r="K1852" s="4"/>
      <c r="L1852" s="72" t="str">
        <f t="shared" si="427"/>
        <v/>
      </c>
      <c r="M1852" s="73" t="str">
        <f t="shared" si="428"/>
        <v/>
      </c>
      <c r="N1852" s="4"/>
      <c r="O1852" s="78" t="str">
        <f t="shared" si="429"/>
        <v/>
      </c>
      <c r="P1852" s="79" t="str">
        <f t="shared" si="430"/>
        <v/>
      </c>
      <c r="Q1852" s="4"/>
      <c r="R1852" s="90" t="str">
        <f t="shared" si="431"/>
        <v/>
      </c>
      <c r="S1852" s="4"/>
      <c r="Y1852" s="18" t="str">
        <f t="shared" si="432"/>
        <v/>
      </c>
      <c r="AA1852" s="18" t="str">
        <f t="shared" si="423"/>
        <v/>
      </c>
      <c r="AB1852" s="18" t="str">
        <f t="shared" si="424"/>
        <v/>
      </c>
      <c r="AC1852" s="18" t="str">
        <f t="shared" si="433"/>
        <v/>
      </c>
      <c r="AD1852" s="18" t="str">
        <f t="shared" si="433"/>
        <v/>
      </c>
      <c r="AE1852" s="18" t="str">
        <f t="shared" si="434"/>
        <v/>
      </c>
      <c r="AG1852" s="95" t="str">
        <f>IF($C1852="", "", IF(IFERROR(INDEX(Ingredients!C$11:C$310, MATCH($C1852, Ingredients!$B$11:$B$310, 0)), "")="", "", IFERROR(INDEX(Ingredients!C$11:C$310, MATCH($C1852, Ingredients!$B$11:$B$310, 0)), "")))</f>
        <v/>
      </c>
      <c r="AH1852" s="105" t="str">
        <f>IF($C1852="", "", IF(IFERROR(INDEX(Ingredients!D$11:D$310, MATCH($C1852, Ingredients!$B$11:$B$310, 0)), "")="", "", IFERROR(INDEX(Ingredients!D$11:D$310, MATCH($C1852, Ingredients!$B$11:$B$310, 0)), "")))</f>
        <v/>
      </c>
      <c r="AI1852" s="106" t="str">
        <f>IF($C1852="", "", IF(IFERROR(INDEX(Ingredients!E$11:E$310, MATCH($C1852, Ingredients!$B$11:$B$310, 0)), "")="", "", IFERROR(INDEX(Ingredients!E$11:E$310, MATCH($C1852, Ingredients!$B$11:$B$310, 0)), "")))</f>
        <v/>
      </c>
      <c r="AJ1852" s="108" t="str">
        <f>IF($C1852="", "", IF(IFERROR(INDEX(Ingredients!F$11:F$310, MATCH($C1852, Ingredients!$B$11:$B$310, 0)), "")="", "", IFERROR(INDEX(Ingredients!F$11:F$310, MATCH($C1852, Ingredients!$B$11:$B$310, 0)), "")))</f>
        <v/>
      </c>
      <c r="AK1852" s="106" t="str">
        <f>IF($C1852="", "", IF(IFERROR(INDEX(Ingredients!G$11:G$310, MATCH($C1852, Ingredients!$B$11:$B$310, 0)), "")="", "", IFERROR(INDEX(Ingredients!G$11:G$310, MATCH($C1852, Ingredients!$B$11:$B$310, 0)), "")))</f>
        <v/>
      </c>
      <c r="AL1852" s="79" t="str">
        <f>IF($C1852="", "", IF(IFERROR(INDEX(Ingredients!H$11:H$310, MATCH($C1852, Ingredients!$B$11:$B$310, 0)), "")="", "", IFERROR(INDEX(Ingredients!H$11:H$310, MATCH($C1852, Ingredients!$B$11:$B$310, 0)), "")))</f>
        <v/>
      </c>
      <c r="AN1852" s="83" t="str">
        <f t="shared" si="425"/>
        <v/>
      </c>
      <c r="AP1852" s="114" t="str">
        <f t="shared" si="435"/>
        <v/>
      </c>
      <c r="AR1852" s="117" t="str">
        <f>IF($C1852="", "", IF(IFERROR(INDEX(Ingredients!$AI$11:$AI$310, MATCH($C1852, Ingredients!$B$11:$B$310, 0)), "")="", "", IFERROR(INDEX(Ingredients!$AI$11:$AI$310, MATCH($C1852, Ingredients!$B$11:$B$310, 0)), "")))</f>
        <v/>
      </c>
      <c r="AT1852" s="120" t="str">
        <f t="shared" si="436"/>
        <v/>
      </c>
      <c r="AV1852" s="90" t="str">
        <f t="shared" si="426"/>
        <v/>
      </c>
      <c r="AX1852" s="90" t="str">
        <f>IF($AV1852="", "", COUNTIF($AV$11:$AV$5010, "&lt;"&amp;$AV1852)+1+COUNTIF($AV$11:$AV1852, $AV1852)-1)</f>
        <v/>
      </c>
      <c r="AZ1852" s="111" t="str">
        <f>IF($B1852="", "", SUMIF('Shopping List'!$AV$11:$AV$25, $B1852, 'Shopping List'!$BN$11:$BN$25))</f>
        <v/>
      </c>
      <c r="BB1852" s="117" t="str">
        <f t="shared" si="437"/>
        <v/>
      </c>
    </row>
    <row r="1853" spans="1:54" x14ac:dyDescent="0.25">
      <c r="A1853" s="4"/>
      <c r="B1853" s="37"/>
      <c r="C1853" s="124"/>
      <c r="D1853" s="39"/>
      <c r="E1853" s="125"/>
      <c r="F1853" s="48"/>
      <c r="G1853" s="4"/>
      <c r="H1853" s="4"/>
      <c r="I1853" s="95" t="str">
        <f>IF($C1853="", "", IF(IFERROR(INDEX(Ingredients!$C$11:$C$310, MATCH($C1853, Ingredients!$B$11:$B$310, 0)), "")="", "", IFERROR(INDEX(Ingredients!$C$11:$C$310, MATCH($C1853, Ingredients!$B$11:$B$310, 0)), "")))</f>
        <v/>
      </c>
      <c r="J1853" s="73" t="str">
        <f>IF($B1853="", "", IF(IFERROR(INDEX(Meals!$C$11:$C$260, MATCH($B1853, Meals!$B$11:$B$260, 0)), "")="", "", IFERROR(INDEX(Meals!$C$11:$C$260, MATCH($B1853, Meals!$B$11:$B$260, 0)), "")))</f>
        <v/>
      </c>
      <c r="K1853" s="4"/>
      <c r="L1853" s="72" t="str">
        <f t="shared" si="427"/>
        <v/>
      </c>
      <c r="M1853" s="73" t="str">
        <f t="shared" si="428"/>
        <v/>
      </c>
      <c r="N1853" s="4"/>
      <c r="O1853" s="78" t="str">
        <f t="shared" si="429"/>
        <v/>
      </c>
      <c r="P1853" s="79" t="str">
        <f t="shared" si="430"/>
        <v/>
      </c>
      <c r="Q1853" s="4"/>
      <c r="R1853" s="90" t="str">
        <f t="shared" si="431"/>
        <v/>
      </c>
      <c r="S1853" s="4"/>
      <c r="Y1853" s="18" t="str">
        <f t="shared" si="432"/>
        <v/>
      </c>
      <c r="AA1853" s="18" t="str">
        <f t="shared" si="423"/>
        <v/>
      </c>
      <c r="AB1853" s="18" t="str">
        <f t="shared" si="424"/>
        <v/>
      </c>
      <c r="AC1853" s="18" t="str">
        <f t="shared" si="433"/>
        <v/>
      </c>
      <c r="AD1853" s="18" t="str">
        <f t="shared" si="433"/>
        <v/>
      </c>
      <c r="AE1853" s="18" t="str">
        <f t="shared" si="434"/>
        <v/>
      </c>
      <c r="AG1853" s="95" t="str">
        <f>IF($C1853="", "", IF(IFERROR(INDEX(Ingredients!C$11:C$310, MATCH($C1853, Ingredients!$B$11:$B$310, 0)), "")="", "", IFERROR(INDEX(Ingredients!C$11:C$310, MATCH($C1853, Ingredients!$B$11:$B$310, 0)), "")))</f>
        <v/>
      </c>
      <c r="AH1853" s="105" t="str">
        <f>IF($C1853="", "", IF(IFERROR(INDEX(Ingredients!D$11:D$310, MATCH($C1853, Ingredients!$B$11:$B$310, 0)), "")="", "", IFERROR(INDEX(Ingredients!D$11:D$310, MATCH($C1853, Ingredients!$B$11:$B$310, 0)), "")))</f>
        <v/>
      </c>
      <c r="AI1853" s="106" t="str">
        <f>IF($C1853="", "", IF(IFERROR(INDEX(Ingredients!E$11:E$310, MATCH($C1853, Ingredients!$B$11:$B$310, 0)), "")="", "", IFERROR(INDEX(Ingredients!E$11:E$310, MATCH($C1853, Ingredients!$B$11:$B$310, 0)), "")))</f>
        <v/>
      </c>
      <c r="AJ1853" s="108" t="str">
        <f>IF($C1853="", "", IF(IFERROR(INDEX(Ingredients!F$11:F$310, MATCH($C1853, Ingredients!$B$11:$B$310, 0)), "")="", "", IFERROR(INDEX(Ingredients!F$11:F$310, MATCH($C1853, Ingredients!$B$11:$B$310, 0)), "")))</f>
        <v/>
      </c>
      <c r="AK1853" s="106" t="str">
        <f>IF($C1853="", "", IF(IFERROR(INDEX(Ingredients!G$11:G$310, MATCH($C1853, Ingredients!$B$11:$B$310, 0)), "")="", "", IFERROR(INDEX(Ingredients!G$11:G$310, MATCH($C1853, Ingredients!$B$11:$B$310, 0)), "")))</f>
        <v/>
      </c>
      <c r="AL1853" s="79" t="str">
        <f>IF($C1853="", "", IF(IFERROR(INDEX(Ingredients!H$11:H$310, MATCH($C1853, Ingredients!$B$11:$B$310, 0)), "")="", "", IFERROR(INDEX(Ingredients!H$11:H$310, MATCH($C1853, Ingredients!$B$11:$B$310, 0)), "")))</f>
        <v/>
      </c>
      <c r="AN1853" s="83" t="str">
        <f t="shared" si="425"/>
        <v/>
      </c>
      <c r="AP1853" s="114" t="str">
        <f t="shared" si="435"/>
        <v/>
      </c>
      <c r="AR1853" s="117" t="str">
        <f>IF($C1853="", "", IF(IFERROR(INDEX(Ingredients!$AI$11:$AI$310, MATCH($C1853, Ingredients!$B$11:$B$310, 0)), "")="", "", IFERROR(INDEX(Ingredients!$AI$11:$AI$310, MATCH($C1853, Ingredients!$B$11:$B$310, 0)), "")))</f>
        <v/>
      </c>
      <c r="AT1853" s="120" t="str">
        <f t="shared" si="436"/>
        <v/>
      </c>
      <c r="AV1853" s="90" t="str">
        <f t="shared" si="426"/>
        <v/>
      </c>
      <c r="AX1853" s="90" t="str">
        <f>IF($AV1853="", "", COUNTIF($AV$11:$AV$5010, "&lt;"&amp;$AV1853)+1+COUNTIF($AV$11:$AV1853, $AV1853)-1)</f>
        <v/>
      </c>
      <c r="AZ1853" s="111" t="str">
        <f>IF($B1853="", "", SUMIF('Shopping List'!$AV$11:$AV$25, $B1853, 'Shopping List'!$BN$11:$BN$25))</f>
        <v/>
      </c>
      <c r="BB1853" s="117" t="str">
        <f t="shared" si="437"/>
        <v/>
      </c>
    </row>
    <row r="1854" spans="1:54" x14ac:dyDescent="0.25">
      <c r="A1854" s="4"/>
      <c r="B1854" s="37"/>
      <c r="C1854" s="124"/>
      <c r="D1854" s="39"/>
      <c r="E1854" s="125"/>
      <c r="F1854" s="48"/>
      <c r="G1854" s="4"/>
      <c r="H1854" s="4"/>
      <c r="I1854" s="95" t="str">
        <f>IF($C1854="", "", IF(IFERROR(INDEX(Ingredients!$C$11:$C$310, MATCH($C1854, Ingredients!$B$11:$B$310, 0)), "")="", "", IFERROR(INDEX(Ingredients!$C$11:$C$310, MATCH($C1854, Ingredients!$B$11:$B$310, 0)), "")))</f>
        <v/>
      </c>
      <c r="J1854" s="73" t="str">
        <f>IF($B1854="", "", IF(IFERROR(INDEX(Meals!$C$11:$C$260, MATCH($B1854, Meals!$B$11:$B$260, 0)), "")="", "", IFERROR(INDEX(Meals!$C$11:$C$260, MATCH($B1854, Meals!$B$11:$B$260, 0)), "")))</f>
        <v/>
      </c>
      <c r="K1854" s="4"/>
      <c r="L1854" s="72" t="str">
        <f t="shared" si="427"/>
        <v/>
      </c>
      <c r="M1854" s="73" t="str">
        <f t="shared" si="428"/>
        <v/>
      </c>
      <c r="N1854" s="4"/>
      <c r="O1854" s="78" t="str">
        <f t="shared" si="429"/>
        <v/>
      </c>
      <c r="P1854" s="79" t="str">
        <f t="shared" si="430"/>
        <v/>
      </c>
      <c r="Q1854" s="4"/>
      <c r="R1854" s="90" t="str">
        <f t="shared" si="431"/>
        <v/>
      </c>
      <c r="S1854" s="4"/>
      <c r="Y1854" s="18" t="str">
        <f t="shared" si="432"/>
        <v/>
      </c>
      <c r="AA1854" s="18" t="str">
        <f t="shared" si="423"/>
        <v/>
      </c>
      <c r="AB1854" s="18" t="str">
        <f t="shared" si="424"/>
        <v/>
      </c>
      <c r="AC1854" s="18" t="str">
        <f t="shared" si="433"/>
        <v/>
      </c>
      <c r="AD1854" s="18" t="str">
        <f t="shared" si="433"/>
        <v/>
      </c>
      <c r="AE1854" s="18" t="str">
        <f t="shared" si="434"/>
        <v/>
      </c>
      <c r="AG1854" s="95" t="str">
        <f>IF($C1854="", "", IF(IFERROR(INDEX(Ingredients!C$11:C$310, MATCH($C1854, Ingredients!$B$11:$B$310, 0)), "")="", "", IFERROR(INDEX(Ingredients!C$11:C$310, MATCH($C1854, Ingredients!$B$11:$B$310, 0)), "")))</f>
        <v/>
      </c>
      <c r="AH1854" s="105" t="str">
        <f>IF($C1854="", "", IF(IFERROR(INDEX(Ingredients!D$11:D$310, MATCH($C1854, Ingredients!$B$11:$B$310, 0)), "")="", "", IFERROR(INDEX(Ingredients!D$11:D$310, MATCH($C1854, Ingredients!$B$11:$B$310, 0)), "")))</f>
        <v/>
      </c>
      <c r="AI1854" s="106" t="str">
        <f>IF($C1854="", "", IF(IFERROR(INDEX(Ingredients!E$11:E$310, MATCH($C1854, Ingredients!$B$11:$B$310, 0)), "")="", "", IFERROR(INDEX(Ingredients!E$11:E$310, MATCH($C1854, Ingredients!$B$11:$B$310, 0)), "")))</f>
        <v/>
      </c>
      <c r="AJ1854" s="108" t="str">
        <f>IF($C1854="", "", IF(IFERROR(INDEX(Ingredients!F$11:F$310, MATCH($C1854, Ingredients!$B$11:$B$310, 0)), "")="", "", IFERROR(INDEX(Ingredients!F$11:F$310, MATCH($C1854, Ingredients!$B$11:$B$310, 0)), "")))</f>
        <v/>
      </c>
      <c r="AK1854" s="106" t="str">
        <f>IF($C1854="", "", IF(IFERROR(INDEX(Ingredients!G$11:G$310, MATCH($C1854, Ingredients!$B$11:$B$310, 0)), "")="", "", IFERROR(INDEX(Ingredients!G$11:G$310, MATCH($C1854, Ingredients!$B$11:$B$310, 0)), "")))</f>
        <v/>
      </c>
      <c r="AL1854" s="79" t="str">
        <f>IF($C1854="", "", IF(IFERROR(INDEX(Ingredients!H$11:H$310, MATCH($C1854, Ingredients!$B$11:$B$310, 0)), "")="", "", IFERROR(INDEX(Ingredients!H$11:H$310, MATCH($C1854, Ingredients!$B$11:$B$310, 0)), "")))</f>
        <v/>
      </c>
      <c r="AN1854" s="83" t="str">
        <f t="shared" si="425"/>
        <v/>
      </c>
      <c r="AP1854" s="114" t="str">
        <f t="shared" si="435"/>
        <v/>
      </c>
      <c r="AR1854" s="117" t="str">
        <f>IF($C1854="", "", IF(IFERROR(INDEX(Ingredients!$AI$11:$AI$310, MATCH($C1854, Ingredients!$B$11:$B$310, 0)), "")="", "", IFERROR(INDEX(Ingredients!$AI$11:$AI$310, MATCH($C1854, Ingredients!$B$11:$B$310, 0)), "")))</f>
        <v/>
      </c>
      <c r="AT1854" s="120" t="str">
        <f t="shared" si="436"/>
        <v/>
      </c>
      <c r="AV1854" s="90" t="str">
        <f t="shared" si="426"/>
        <v/>
      </c>
      <c r="AX1854" s="90" t="str">
        <f>IF($AV1854="", "", COUNTIF($AV$11:$AV$5010, "&lt;"&amp;$AV1854)+1+COUNTIF($AV$11:$AV1854, $AV1854)-1)</f>
        <v/>
      </c>
      <c r="AZ1854" s="111" t="str">
        <f>IF($B1854="", "", SUMIF('Shopping List'!$AV$11:$AV$25, $B1854, 'Shopping List'!$BN$11:$BN$25))</f>
        <v/>
      </c>
      <c r="BB1854" s="117" t="str">
        <f t="shared" si="437"/>
        <v/>
      </c>
    </row>
    <row r="1855" spans="1:54" x14ac:dyDescent="0.25">
      <c r="A1855" s="4"/>
      <c r="B1855" s="37"/>
      <c r="C1855" s="124"/>
      <c r="D1855" s="39"/>
      <c r="E1855" s="125"/>
      <c r="F1855" s="48"/>
      <c r="G1855" s="4"/>
      <c r="H1855" s="4"/>
      <c r="I1855" s="95" t="str">
        <f>IF($C1855="", "", IF(IFERROR(INDEX(Ingredients!$C$11:$C$310, MATCH($C1855, Ingredients!$B$11:$B$310, 0)), "")="", "", IFERROR(INDEX(Ingredients!$C$11:$C$310, MATCH($C1855, Ingredients!$B$11:$B$310, 0)), "")))</f>
        <v/>
      </c>
      <c r="J1855" s="73" t="str">
        <f>IF($B1855="", "", IF(IFERROR(INDEX(Meals!$C$11:$C$260, MATCH($B1855, Meals!$B$11:$B$260, 0)), "")="", "", IFERROR(INDEX(Meals!$C$11:$C$260, MATCH($B1855, Meals!$B$11:$B$260, 0)), "")))</f>
        <v/>
      </c>
      <c r="K1855" s="4"/>
      <c r="L1855" s="72" t="str">
        <f t="shared" si="427"/>
        <v/>
      </c>
      <c r="M1855" s="73" t="str">
        <f t="shared" si="428"/>
        <v/>
      </c>
      <c r="N1855" s="4"/>
      <c r="O1855" s="78" t="str">
        <f t="shared" si="429"/>
        <v/>
      </c>
      <c r="P1855" s="79" t="str">
        <f t="shared" si="430"/>
        <v/>
      </c>
      <c r="Q1855" s="4"/>
      <c r="R1855" s="90" t="str">
        <f t="shared" si="431"/>
        <v/>
      </c>
      <c r="S1855" s="4"/>
      <c r="Y1855" s="18" t="str">
        <f t="shared" si="432"/>
        <v/>
      </c>
      <c r="AA1855" s="18" t="str">
        <f t="shared" si="423"/>
        <v/>
      </c>
      <c r="AB1855" s="18" t="str">
        <f t="shared" si="424"/>
        <v/>
      </c>
      <c r="AC1855" s="18" t="str">
        <f t="shared" si="433"/>
        <v/>
      </c>
      <c r="AD1855" s="18" t="str">
        <f t="shared" si="433"/>
        <v/>
      </c>
      <c r="AE1855" s="18" t="str">
        <f t="shared" si="434"/>
        <v/>
      </c>
      <c r="AG1855" s="95" t="str">
        <f>IF($C1855="", "", IF(IFERROR(INDEX(Ingredients!C$11:C$310, MATCH($C1855, Ingredients!$B$11:$B$310, 0)), "")="", "", IFERROR(INDEX(Ingredients!C$11:C$310, MATCH($C1855, Ingredients!$B$11:$B$310, 0)), "")))</f>
        <v/>
      </c>
      <c r="AH1855" s="105" t="str">
        <f>IF($C1855="", "", IF(IFERROR(INDEX(Ingredients!D$11:D$310, MATCH($C1855, Ingredients!$B$11:$B$310, 0)), "")="", "", IFERROR(INDEX(Ingredients!D$11:D$310, MATCH($C1855, Ingredients!$B$11:$B$310, 0)), "")))</f>
        <v/>
      </c>
      <c r="AI1855" s="106" t="str">
        <f>IF($C1855="", "", IF(IFERROR(INDEX(Ingredients!E$11:E$310, MATCH($C1855, Ingredients!$B$11:$B$310, 0)), "")="", "", IFERROR(INDEX(Ingredients!E$11:E$310, MATCH($C1855, Ingredients!$B$11:$B$310, 0)), "")))</f>
        <v/>
      </c>
      <c r="AJ1855" s="108" t="str">
        <f>IF($C1855="", "", IF(IFERROR(INDEX(Ingredients!F$11:F$310, MATCH($C1855, Ingredients!$B$11:$B$310, 0)), "")="", "", IFERROR(INDEX(Ingredients!F$11:F$310, MATCH($C1855, Ingredients!$B$11:$B$310, 0)), "")))</f>
        <v/>
      </c>
      <c r="AK1855" s="106" t="str">
        <f>IF($C1855="", "", IF(IFERROR(INDEX(Ingredients!G$11:G$310, MATCH($C1855, Ingredients!$B$11:$B$310, 0)), "")="", "", IFERROR(INDEX(Ingredients!G$11:G$310, MATCH($C1855, Ingredients!$B$11:$B$310, 0)), "")))</f>
        <v/>
      </c>
      <c r="AL1855" s="79" t="str">
        <f>IF($C1855="", "", IF(IFERROR(INDEX(Ingredients!H$11:H$310, MATCH($C1855, Ingredients!$B$11:$B$310, 0)), "")="", "", IFERROR(INDEX(Ingredients!H$11:H$310, MATCH($C1855, Ingredients!$B$11:$B$310, 0)), "")))</f>
        <v/>
      </c>
      <c r="AN1855" s="83" t="str">
        <f t="shared" si="425"/>
        <v/>
      </c>
      <c r="AP1855" s="114" t="str">
        <f t="shared" si="435"/>
        <v/>
      </c>
      <c r="AR1855" s="117" t="str">
        <f>IF($C1855="", "", IF(IFERROR(INDEX(Ingredients!$AI$11:$AI$310, MATCH($C1855, Ingredients!$B$11:$B$310, 0)), "")="", "", IFERROR(INDEX(Ingredients!$AI$11:$AI$310, MATCH($C1855, Ingredients!$B$11:$B$310, 0)), "")))</f>
        <v/>
      </c>
      <c r="AT1855" s="120" t="str">
        <f t="shared" si="436"/>
        <v/>
      </c>
      <c r="AV1855" s="90" t="str">
        <f t="shared" si="426"/>
        <v/>
      </c>
      <c r="AX1855" s="90" t="str">
        <f>IF($AV1855="", "", COUNTIF($AV$11:$AV$5010, "&lt;"&amp;$AV1855)+1+COUNTIF($AV$11:$AV1855, $AV1855)-1)</f>
        <v/>
      </c>
      <c r="AZ1855" s="111" t="str">
        <f>IF($B1855="", "", SUMIF('Shopping List'!$AV$11:$AV$25, $B1855, 'Shopping List'!$BN$11:$BN$25))</f>
        <v/>
      </c>
      <c r="BB1855" s="117" t="str">
        <f t="shared" si="437"/>
        <v/>
      </c>
    </row>
    <row r="1856" spans="1:54" x14ac:dyDescent="0.25">
      <c r="A1856" s="4"/>
      <c r="B1856" s="37"/>
      <c r="C1856" s="124"/>
      <c r="D1856" s="39"/>
      <c r="E1856" s="125"/>
      <c r="F1856" s="48"/>
      <c r="G1856" s="4"/>
      <c r="H1856" s="4"/>
      <c r="I1856" s="95" t="str">
        <f>IF($C1856="", "", IF(IFERROR(INDEX(Ingredients!$C$11:$C$310, MATCH($C1856, Ingredients!$B$11:$B$310, 0)), "")="", "", IFERROR(INDEX(Ingredients!$C$11:$C$310, MATCH($C1856, Ingredients!$B$11:$B$310, 0)), "")))</f>
        <v/>
      </c>
      <c r="J1856" s="73" t="str">
        <f>IF($B1856="", "", IF(IFERROR(INDEX(Meals!$C$11:$C$260, MATCH($B1856, Meals!$B$11:$B$260, 0)), "")="", "", IFERROR(INDEX(Meals!$C$11:$C$260, MATCH($B1856, Meals!$B$11:$B$260, 0)), "")))</f>
        <v/>
      </c>
      <c r="K1856" s="4"/>
      <c r="L1856" s="72" t="str">
        <f t="shared" si="427"/>
        <v/>
      </c>
      <c r="M1856" s="73" t="str">
        <f t="shared" si="428"/>
        <v/>
      </c>
      <c r="N1856" s="4"/>
      <c r="O1856" s="78" t="str">
        <f t="shared" si="429"/>
        <v/>
      </c>
      <c r="P1856" s="79" t="str">
        <f t="shared" si="430"/>
        <v/>
      </c>
      <c r="Q1856" s="4"/>
      <c r="R1856" s="90" t="str">
        <f t="shared" si="431"/>
        <v/>
      </c>
      <c r="S1856" s="4"/>
      <c r="Y1856" s="18" t="str">
        <f t="shared" si="432"/>
        <v/>
      </c>
      <c r="AA1856" s="18" t="str">
        <f t="shared" si="423"/>
        <v/>
      </c>
      <c r="AB1856" s="18" t="str">
        <f t="shared" si="424"/>
        <v/>
      </c>
      <c r="AC1856" s="18" t="str">
        <f t="shared" si="433"/>
        <v/>
      </c>
      <c r="AD1856" s="18" t="str">
        <f t="shared" si="433"/>
        <v/>
      </c>
      <c r="AE1856" s="18" t="str">
        <f t="shared" si="434"/>
        <v/>
      </c>
      <c r="AG1856" s="95" t="str">
        <f>IF($C1856="", "", IF(IFERROR(INDEX(Ingredients!C$11:C$310, MATCH($C1856, Ingredients!$B$11:$B$310, 0)), "")="", "", IFERROR(INDEX(Ingredients!C$11:C$310, MATCH($C1856, Ingredients!$B$11:$B$310, 0)), "")))</f>
        <v/>
      </c>
      <c r="AH1856" s="105" t="str">
        <f>IF($C1856="", "", IF(IFERROR(INDEX(Ingredients!D$11:D$310, MATCH($C1856, Ingredients!$B$11:$B$310, 0)), "")="", "", IFERROR(INDEX(Ingredients!D$11:D$310, MATCH($C1856, Ingredients!$B$11:$B$310, 0)), "")))</f>
        <v/>
      </c>
      <c r="AI1856" s="106" t="str">
        <f>IF($C1856="", "", IF(IFERROR(INDEX(Ingredients!E$11:E$310, MATCH($C1856, Ingredients!$B$11:$B$310, 0)), "")="", "", IFERROR(INDEX(Ingredients!E$11:E$310, MATCH($C1856, Ingredients!$B$11:$B$310, 0)), "")))</f>
        <v/>
      </c>
      <c r="AJ1856" s="108" t="str">
        <f>IF($C1856="", "", IF(IFERROR(INDEX(Ingredients!F$11:F$310, MATCH($C1856, Ingredients!$B$11:$B$310, 0)), "")="", "", IFERROR(INDEX(Ingredients!F$11:F$310, MATCH($C1856, Ingredients!$B$11:$B$310, 0)), "")))</f>
        <v/>
      </c>
      <c r="AK1856" s="106" t="str">
        <f>IF($C1856="", "", IF(IFERROR(INDEX(Ingredients!G$11:G$310, MATCH($C1856, Ingredients!$B$11:$B$310, 0)), "")="", "", IFERROR(INDEX(Ingredients!G$11:G$310, MATCH($C1856, Ingredients!$B$11:$B$310, 0)), "")))</f>
        <v/>
      </c>
      <c r="AL1856" s="79" t="str">
        <f>IF($C1856="", "", IF(IFERROR(INDEX(Ingredients!H$11:H$310, MATCH($C1856, Ingredients!$B$11:$B$310, 0)), "")="", "", IFERROR(INDEX(Ingredients!H$11:H$310, MATCH($C1856, Ingredients!$B$11:$B$310, 0)), "")))</f>
        <v/>
      </c>
      <c r="AN1856" s="83" t="str">
        <f t="shared" si="425"/>
        <v/>
      </c>
      <c r="AP1856" s="114" t="str">
        <f t="shared" si="435"/>
        <v/>
      </c>
      <c r="AR1856" s="117" t="str">
        <f>IF($C1856="", "", IF(IFERROR(INDEX(Ingredients!$AI$11:$AI$310, MATCH($C1856, Ingredients!$B$11:$B$310, 0)), "")="", "", IFERROR(INDEX(Ingredients!$AI$11:$AI$310, MATCH($C1856, Ingredients!$B$11:$B$310, 0)), "")))</f>
        <v/>
      </c>
      <c r="AT1856" s="120" t="str">
        <f t="shared" si="436"/>
        <v/>
      </c>
      <c r="AV1856" s="90" t="str">
        <f t="shared" si="426"/>
        <v/>
      </c>
      <c r="AX1856" s="90" t="str">
        <f>IF($AV1856="", "", COUNTIF($AV$11:$AV$5010, "&lt;"&amp;$AV1856)+1+COUNTIF($AV$11:$AV1856, $AV1856)-1)</f>
        <v/>
      </c>
      <c r="AZ1856" s="111" t="str">
        <f>IF($B1856="", "", SUMIF('Shopping List'!$AV$11:$AV$25, $B1856, 'Shopping List'!$BN$11:$BN$25))</f>
        <v/>
      </c>
      <c r="BB1856" s="117" t="str">
        <f t="shared" si="437"/>
        <v/>
      </c>
    </row>
    <row r="1857" spans="1:54" x14ac:dyDescent="0.25">
      <c r="A1857" s="4"/>
      <c r="B1857" s="37"/>
      <c r="C1857" s="124"/>
      <c r="D1857" s="39"/>
      <c r="E1857" s="125"/>
      <c r="F1857" s="48"/>
      <c r="G1857" s="4"/>
      <c r="H1857" s="4"/>
      <c r="I1857" s="95" t="str">
        <f>IF($C1857="", "", IF(IFERROR(INDEX(Ingredients!$C$11:$C$310, MATCH($C1857, Ingredients!$B$11:$B$310, 0)), "")="", "", IFERROR(INDEX(Ingredients!$C$11:$C$310, MATCH($C1857, Ingredients!$B$11:$B$310, 0)), "")))</f>
        <v/>
      </c>
      <c r="J1857" s="73" t="str">
        <f>IF($B1857="", "", IF(IFERROR(INDEX(Meals!$C$11:$C$260, MATCH($B1857, Meals!$B$11:$B$260, 0)), "")="", "", IFERROR(INDEX(Meals!$C$11:$C$260, MATCH($B1857, Meals!$B$11:$B$260, 0)), "")))</f>
        <v/>
      </c>
      <c r="K1857" s="4"/>
      <c r="L1857" s="72" t="str">
        <f t="shared" si="427"/>
        <v/>
      </c>
      <c r="M1857" s="73" t="str">
        <f t="shared" si="428"/>
        <v/>
      </c>
      <c r="N1857" s="4"/>
      <c r="O1857" s="78" t="str">
        <f t="shared" si="429"/>
        <v/>
      </c>
      <c r="P1857" s="79" t="str">
        <f t="shared" si="430"/>
        <v/>
      </c>
      <c r="Q1857" s="4"/>
      <c r="R1857" s="90" t="str">
        <f t="shared" si="431"/>
        <v/>
      </c>
      <c r="S1857" s="4"/>
      <c r="Y1857" s="18" t="str">
        <f t="shared" si="432"/>
        <v/>
      </c>
      <c r="AA1857" s="18" t="str">
        <f t="shared" si="423"/>
        <v/>
      </c>
      <c r="AB1857" s="18" t="str">
        <f t="shared" si="424"/>
        <v/>
      </c>
      <c r="AC1857" s="18" t="str">
        <f t="shared" si="433"/>
        <v/>
      </c>
      <c r="AD1857" s="18" t="str">
        <f t="shared" si="433"/>
        <v/>
      </c>
      <c r="AE1857" s="18" t="str">
        <f t="shared" si="434"/>
        <v/>
      </c>
      <c r="AG1857" s="95" t="str">
        <f>IF($C1857="", "", IF(IFERROR(INDEX(Ingredients!C$11:C$310, MATCH($C1857, Ingredients!$B$11:$B$310, 0)), "")="", "", IFERROR(INDEX(Ingredients!C$11:C$310, MATCH($C1857, Ingredients!$B$11:$B$310, 0)), "")))</f>
        <v/>
      </c>
      <c r="AH1857" s="105" t="str">
        <f>IF($C1857="", "", IF(IFERROR(INDEX(Ingredients!D$11:D$310, MATCH($C1857, Ingredients!$B$11:$B$310, 0)), "")="", "", IFERROR(INDEX(Ingredients!D$11:D$310, MATCH($C1857, Ingredients!$B$11:$B$310, 0)), "")))</f>
        <v/>
      </c>
      <c r="AI1857" s="106" t="str">
        <f>IF($C1857="", "", IF(IFERROR(INDEX(Ingredients!E$11:E$310, MATCH($C1857, Ingredients!$B$11:$B$310, 0)), "")="", "", IFERROR(INDEX(Ingredients!E$11:E$310, MATCH($C1857, Ingredients!$B$11:$B$310, 0)), "")))</f>
        <v/>
      </c>
      <c r="AJ1857" s="108" t="str">
        <f>IF($C1857="", "", IF(IFERROR(INDEX(Ingredients!F$11:F$310, MATCH($C1857, Ingredients!$B$11:$B$310, 0)), "")="", "", IFERROR(INDEX(Ingredients!F$11:F$310, MATCH($C1857, Ingredients!$B$11:$B$310, 0)), "")))</f>
        <v/>
      </c>
      <c r="AK1857" s="106" t="str">
        <f>IF($C1857="", "", IF(IFERROR(INDEX(Ingredients!G$11:G$310, MATCH($C1857, Ingredients!$B$11:$B$310, 0)), "")="", "", IFERROR(INDEX(Ingredients!G$11:G$310, MATCH($C1857, Ingredients!$B$11:$B$310, 0)), "")))</f>
        <v/>
      </c>
      <c r="AL1857" s="79" t="str">
        <f>IF($C1857="", "", IF(IFERROR(INDEX(Ingredients!H$11:H$310, MATCH($C1857, Ingredients!$B$11:$B$310, 0)), "")="", "", IFERROR(INDEX(Ingredients!H$11:H$310, MATCH($C1857, Ingredients!$B$11:$B$310, 0)), "")))</f>
        <v/>
      </c>
      <c r="AN1857" s="83" t="str">
        <f t="shared" si="425"/>
        <v/>
      </c>
      <c r="AP1857" s="114" t="str">
        <f t="shared" si="435"/>
        <v/>
      </c>
      <c r="AR1857" s="117" t="str">
        <f>IF($C1857="", "", IF(IFERROR(INDEX(Ingredients!$AI$11:$AI$310, MATCH($C1857, Ingredients!$B$11:$B$310, 0)), "")="", "", IFERROR(INDEX(Ingredients!$AI$11:$AI$310, MATCH($C1857, Ingredients!$B$11:$B$310, 0)), "")))</f>
        <v/>
      </c>
      <c r="AT1857" s="120" t="str">
        <f t="shared" si="436"/>
        <v/>
      </c>
      <c r="AV1857" s="90" t="str">
        <f t="shared" si="426"/>
        <v/>
      </c>
      <c r="AX1857" s="90" t="str">
        <f>IF($AV1857="", "", COUNTIF($AV$11:$AV$5010, "&lt;"&amp;$AV1857)+1+COUNTIF($AV$11:$AV1857, $AV1857)-1)</f>
        <v/>
      </c>
      <c r="AZ1857" s="111" t="str">
        <f>IF($B1857="", "", SUMIF('Shopping List'!$AV$11:$AV$25, $B1857, 'Shopping List'!$BN$11:$BN$25))</f>
        <v/>
      </c>
      <c r="BB1857" s="117" t="str">
        <f t="shared" si="437"/>
        <v/>
      </c>
    </row>
    <row r="1858" spans="1:54" x14ac:dyDescent="0.25">
      <c r="A1858" s="4"/>
      <c r="B1858" s="37"/>
      <c r="C1858" s="124"/>
      <c r="D1858" s="39"/>
      <c r="E1858" s="125"/>
      <c r="F1858" s="48"/>
      <c r="G1858" s="4"/>
      <c r="H1858" s="4"/>
      <c r="I1858" s="95" t="str">
        <f>IF($C1858="", "", IF(IFERROR(INDEX(Ingredients!$C$11:$C$310, MATCH($C1858, Ingredients!$B$11:$B$310, 0)), "")="", "", IFERROR(INDEX(Ingredients!$C$11:$C$310, MATCH($C1858, Ingredients!$B$11:$B$310, 0)), "")))</f>
        <v/>
      </c>
      <c r="J1858" s="73" t="str">
        <f>IF($B1858="", "", IF(IFERROR(INDEX(Meals!$C$11:$C$260, MATCH($B1858, Meals!$B$11:$B$260, 0)), "")="", "", IFERROR(INDEX(Meals!$C$11:$C$260, MATCH($B1858, Meals!$B$11:$B$260, 0)), "")))</f>
        <v/>
      </c>
      <c r="K1858" s="4"/>
      <c r="L1858" s="72" t="str">
        <f t="shared" si="427"/>
        <v/>
      </c>
      <c r="M1858" s="73" t="str">
        <f t="shared" si="428"/>
        <v/>
      </c>
      <c r="N1858" s="4"/>
      <c r="O1858" s="78" t="str">
        <f t="shared" si="429"/>
        <v/>
      </c>
      <c r="P1858" s="79" t="str">
        <f t="shared" si="430"/>
        <v/>
      </c>
      <c r="Q1858" s="4"/>
      <c r="R1858" s="90" t="str">
        <f t="shared" si="431"/>
        <v/>
      </c>
      <c r="S1858" s="4"/>
      <c r="Y1858" s="18" t="str">
        <f t="shared" si="432"/>
        <v/>
      </c>
      <c r="AA1858" s="18" t="str">
        <f t="shared" si="423"/>
        <v/>
      </c>
      <c r="AB1858" s="18" t="str">
        <f t="shared" si="424"/>
        <v/>
      </c>
      <c r="AC1858" s="18" t="str">
        <f t="shared" si="433"/>
        <v/>
      </c>
      <c r="AD1858" s="18" t="str">
        <f t="shared" si="433"/>
        <v/>
      </c>
      <c r="AE1858" s="18" t="str">
        <f t="shared" si="434"/>
        <v/>
      </c>
      <c r="AG1858" s="95" t="str">
        <f>IF($C1858="", "", IF(IFERROR(INDEX(Ingredients!C$11:C$310, MATCH($C1858, Ingredients!$B$11:$B$310, 0)), "")="", "", IFERROR(INDEX(Ingredients!C$11:C$310, MATCH($C1858, Ingredients!$B$11:$B$310, 0)), "")))</f>
        <v/>
      </c>
      <c r="AH1858" s="105" t="str">
        <f>IF($C1858="", "", IF(IFERROR(INDEX(Ingredients!D$11:D$310, MATCH($C1858, Ingredients!$B$11:$B$310, 0)), "")="", "", IFERROR(INDEX(Ingredients!D$11:D$310, MATCH($C1858, Ingredients!$B$11:$B$310, 0)), "")))</f>
        <v/>
      </c>
      <c r="AI1858" s="106" t="str">
        <f>IF($C1858="", "", IF(IFERROR(INDEX(Ingredients!E$11:E$310, MATCH($C1858, Ingredients!$B$11:$B$310, 0)), "")="", "", IFERROR(INDEX(Ingredients!E$11:E$310, MATCH($C1858, Ingredients!$B$11:$B$310, 0)), "")))</f>
        <v/>
      </c>
      <c r="AJ1858" s="108" t="str">
        <f>IF($C1858="", "", IF(IFERROR(INDEX(Ingredients!F$11:F$310, MATCH($C1858, Ingredients!$B$11:$B$310, 0)), "")="", "", IFERROR(INDEX(Ingredients!F$11:F$310, MATCH($C1858, Ingredients!$B$11:$B$310, 0)), "")))</f>
        <v/>
      </c>
      <c r="AK1858" s="106" t="str">
        <f>IF($C1858="", "", IF(IFERROR(INDEX(Ingredients!G$11:G$310, MATCH($C1858, Ingredients!$B$11:$B$310, 0)), "")="", "", IFERROR(INDEX(Ingredients!G$11:G$310, MATCH($C1858, Ingredients!$B$11:$B$310, 0)), "")))</f>
        <v/>
      </c>
      <c r="AL1858" s="79" t="str">
        <f>IF($C1858="", "", IF(IFERROR(INDEX(Ingredients!H$11:H$310, MATCH($C1858, Ingredients!$B$11:$B$310, 0)), "")="", "", IFERROR(INDEX(Ingredients!H$11:H$310, MATCH($C1858, Ingredients!$B$11:$B$310, 0)), "")))</f>
        <v/>
      </c>
      <c r="AN1858" s="83" t="str">
        <f t="shared" si="425"/>
        <v/>
      </c>
      <c r="AP1858" s="114" t="str">
        <f t="shared" si="435"/>
        <v/>
      </c>
      <c r="AR1858" s="117" t="str">
        <f>IF($C1858="", "", IF(IFERROR(INDEX(Ingredients!$AI$11:$AI$310, MATCH($C1858, Ingredients!$B$11:$B$310, 0)), "")="", "", IFERROR(INDEX(Ingredients!$AI$11:$AI$310, MATCH($C1858, Ingredients!$B$11:$B$310, 0)), "")))</f>
        <v/>
      </c>
      <c r="AT1858" s="120" t="str">
        <f t="shared" si="436"/>
        <v/>
      </c>
      <c r="AV1858" s="90" t="str">
        <f t="shared" si="426"/>
        <v/>
      </c>
      <c r="AX1858" s="90" t="str">
        <f>IF($AV1858="", "", COUNTIF($AV$11:$AV$5010, "&lt;"&amp;$AV1858)+1+COUNTIF($AV$11:$AV1858, $AV1858)-1)</f>
        <v/>
      </c>
      <c r="AZ1858" s="111" t="str">
        <f>IF($B1858="", "", SUMIF('Shopping List'!$AV$11:$AV$25, $B1858, 'Shopping List'!$BN$11:$BN$25))</f>
        <v/>
      </c>
      <c r="BB1858" s="117" t="str">
        <f t="shared" si="437"/>
        <v/>
      </c>
    </row>
    <row r="1859" spans="1:54" x14ac:dyDescent="0.25">
      <c r="A1859" s="4"/>
      <c r="B1859" s="37"/>
      <c r="C1859" s="124"/>
      <c r="D1859" s="39"/>
      <c r="E1859" s="125"/>
      <c r="F1859" s="48"/>
      <c r="G1859" s="4"/>
      <c r="H1859" s="4"/>
      <c r="I1859" s="95" t="str">
        <f>IF($C1859="", "", IF(IFERROR(INDEX(Ingredients!$C$11:$C$310, MATCH($C1859, Ingredients!$B$11:$B$310, 0)), "")="", "", IFERROR(INDEX(Ingredients!$C$11:$C$310, MATCH($C1859, Ingredients!$B$11:$B$310, 0)), "")))</f>
        <v/>
      </c>
      <c r="J1859" s="73" t="str">
        <f>IF($B1859="", "", IF(IFERROR(INDEX(Meals!$C$11:$C$260, MATCH($B1859, Meals!$B$11:$B$260, 0)), "")="", "", IFERROR(INDEX(Meals!$C$11:$C$260, MATCH($B1859, Meals!$B$11:$B$260, 0)), "")))</f>
        <v/>
      </c>
      <c r="K1859" s="4"/>
      <c r="L1859" s="72" t="str">
        <f t="shared" si="427"/>
        <v/>
      </c>
      <c r="M1859" s="73" t="str">
        <f t="shared" si="428"/>
        <v/>
      </c>
      <c r="N1859" s="4"/>
      <c r="O1859" s="78" t="str">
        <f t="shared" si="429"/>
        <v/>
      </c>
      <c r="P1859" s="79" t="str">
        <f t="shared" si="430"/>
        <v/>
      </c>
      <c r="Q1859" s="4"/>
      <c r="R1859" s="90" t="str">
        <f t="shared" si="431"/>
        <v/>
      </c>
      <c r="S1859" s="4"/>
      <c r="Y1859" s="18" t="str">
        <f t="shared" si="432"/>
        <v/>
      </c>
      <c r="AA1859" s="18" t="str">
        <f t="shared" si="423"/>
        <v/>
      </c>
      <c r="AB1859" s="18" t="str">
        <f t="shared" si="424"/>
        <v/>
      </c>
      <c r="AC1859" s="18" t="str">
        <f t="shared" si="433"/>
        <v/>
      </c>
      <c r="AD1859" s="18" t="str">
        <f t="shared" si="433"/>
        <v/>
      </c>
      <c r="AE1859" s="18" t="str">
        <f t="shared" si="434"/>
        <v/>
      </c>
      <c r="AG1859" s="95" t="str">
        <f>IF($C1859="", "", IF(IFERROR(INDEX(Ingredients!C$11:C$310, MATCH($C1859, Ingredients!$B$11:$B$310, 0)), "")="", "", IFERROR(INDEX(Ingredients!C$11:C$310, MATCH($C1859, Ingredients!$B$11:$B$310, 0)), "")))</f>
        <v/>
      </c>
      <c r="AH1859" s="105" t="str">
        <f>IF($C1859="", "", IF(IFERROR(INDEX(Ingredients!D$11:D$310, MATCH($C1859, Ingredients!$B$11:$B$310, 0)), "")="", "", IFERROR(INDEX(Ingredients!D$11:D$310, MATCH($C1859, Ingredients!$B$11:$B$310, 0)), "")))</f>
        <v/>
      </c>
      <c r="AI1859" s="106" t="str">
        <f>IF($C1859="", "", IF(IFERROR(INDEX(Ingredients!E$11:E$310, MATCH($C1859, Ingredients!$B$11:$B$310, 0)), "")="", "", IFERROR(INDEX(Ingredients!E$11:E$310, MATCH($C1859, Ingredients!$B$11:$B$310, 0)), "")))</f>
        <v/>
      </c>
      <c r="AJ1859" s="108" t="str">
        <f>IF($C1859="", "", IF(IFERROR(INDEX(Ingredients!F$11:F$310, MATCH($C1859, Ingredients!$B$11:$B$310, 0)), "")="", "", IFERROR(INDEX(Ingredients!F$11:F$310, MATCH($C1859, Ingredients!$B$11:$B$310, 0)), "")))</f>
        <v/>
      </c>
      <c r="AK1859" s="106" t="str">
        <f>IF($C1859="", "", IF(IFERROR(INDEX(Ingredients!G$11:G$310, MATCH($C1859, Ingredients!$B$11:$B$310, 0)), "")="", "", IFERROR(INDEX(Ingredients!G$11:G$310, MATCH($C1859, Ingredients!$B$11:$B$310, 0)), "")))</f>
        <v/>
      </c>
      <c r="AL1859" s="79" t="str">
        <f>IF($C1859="", "", IF(IFERROR(INDEX(Ingredients!H$11:H$310, MATCH($C1859, Ingredients!$B$11:$B$310, 0)), "")="", "", IFERROR(INDEX(Ingredients!H$11:H$310, MATCH($C1859, Ingredients!$B$11:$B$310, 0)), "")))</f>
        <v/>
      </c>
      <c r="AN1859" s="83" t="str">
        <f t="shared" si="425"/>
        <v/>
      </c>
      <c r="AP1859" s="114" t="str">
        <f t="shared" si="435"/>
        <v/>
      </c>
      <c r="AR1859" s="117" t="str">
        <f>IF($C1859="", "", IF(IFERROR(INDEX(Ingredients!$AI$11:$AI$310, MATCH($C1859, Ingredients!$B$11:$B$310, 0)), "")="", "", IFERROR(INDEX(Ingredients!$AI$11:$AI$310, MATCH($C1859, Ingredients!$B$11:$B$310, 0)), "")))</f>
        <v/>
      </c>
      <c r="AT1859" s="120" t="str">
        <f t="shared" si="436"/>
        <v/>
      </c>
      <c r="AV1859" s="90" t="str">
        <f t="shared" si="426"/>
        <v/>
      </c>
      <c r="AX1859" s="90" t="str">
        <f>IF($AV1859="", "", COUNTIF($AV$11:$AV$5010, "&lt;"&amp;$AV1859)+1+COUNTIF($AV$11:$AV1859, $AV1859)-1)</f>
        <v/>
      </c>
      <c r="AZ1859" s="111" t="str">
        <f>IF($B1859="", "", SUMIF('Shopping List'!$AV$11:$AV$25, $B1859, 'Shopping List'!$BN$11:$BN$25))</f>
        <v/>
      </c>
      <c r="BB1859" s="117" t="str">
        <f t="shared" si="437"/>
        <v/>
      </c>
    </row>
    <row r="1860" spans="1:54" x14ac:dyDescent="0.25">
      <c r="A1860" s="4"/>
      <c r="B1860" s="37"/>
      <c r="C1860" s="124"/>
      <c r="D1860" s="39"/>
      <c r="E1860" s="125"/>
      <c r="F1860" s="48"/>
      <c r="G1860" s="4"/>
      <c r="H1860" s="4"/>
      <c r="I1860" s="95" t="str">
        <f>IF($C1860="", "", IF(IFERROR(INDEX(Ingredients!$C$11:$C$310, MATCH($C1860, Ingredients!$B$11:$B$310, 0)), "")="", "", IFERROR(INDEX(Ingredients!$C$11:$C$310, MATCH($C1860, Ingredients!$B$11:$B$310, 0)), "")))</f>
        <v/>
      </c>
      <c r="J1860" s="73" t="str">
        <f>IF($B1860="", "", IF(IFERROR(INDEX(Meals!$C$11:$C$260, MATCH($B1860, Meals!$B$11:$B$260, 0)), "")="", "", IFERROR(INDEX(Meals!$C$11:$C$260, MATCH($B1860, Meals!$B$11:$B$260, 0)), "")))</f>
        <v/>
      </c>
      <c r="K1860" s="4"/>
      <c r="L1860" s="72" t="str">
        <f t="shared" si="427"/>
        <v/>
      </c>
      <c r="M1860" s="73" t="str">
        <f t="shared" si="428"/>
        <v/>
      </c>
      <c r="N1860" s="4"/>
      <c r="O1860" s="78" t="str">
        <f t="shared" si="429"/>
        <v/>
      </c>
      <c r="P1860" s="79" t="str">
        <f t="shared" si="430"/>
        <v/>
      </c>
      <c r="Q1860" s="4"/>
      <c r="R1860" s="90" t="str">
        <f t="shared" si="431"/>
        <v/>
      </c>
      <c r="S1860" s="4"/>
      <c r="Y1860" s="18" t="str">
        <f t="shared" si="432"/>
        <v/>
      </c>
      <c r="AA1860" s="18" t="str">
        <f t="shared" si="423"/>
        <v/>
      </c>
      <c r="AB1860" s="18" t="str">
        <f t="shared" si="424"/>
        <v/>
      </c>
      <c r="AC1860" s="18" t="str">
        <f t="shared" si="433"/>
        <v/>
      </c>
      <c r="AD1860" s="18" t="str">
        <f t="shared" si="433"/>
        <v/>
      </c>
      <c r="AE1860" s="18" t="str">
        <f t="shared" si="434"/>
        <v/>
      </c>
      <c r="AG1860" s="95" t="str">
        <f>IF($C1860="", "", IF(IFERROR(INDEX(Ingredients!C$11:C$310, MATCH($C1860, Ingredients!$B$11:$B$310, 0)), "")="", "", IFERROR(INDEX(Ingredients!C$11:C$310, MATCH($C1860, Ingredients!$B$11:$B$310, 0)), "")))</f>
        <v/>
      </c>
      <c r="AH1860" s="105" t="str">
        <f>IF($C1860="", "", IF(IFERROR(INDEX(Ingredients!D$11:D$310, MATCH($C1860, Ingredients!$B$11:$B$310, 0)), "")="", "", IFERROR(INDEX(Ingredients!D$11:D$310, MATCH($C1860, Ingredients!$B$11:$B$310, 0)), "")))</f>
        <v/>
      </c>
      <c r="AI1860" s="106" t="str">
        <f>IF($C1860="", "", IF(IFERROR(INDEX(Ingredients!E$11:E$310, MATCH($C1860, Ingredients!$B$11:$B$310, 0)), "")="", "", IFERROR(INDEX(Ingredients!E$11:E$310, MATCH($C1860, Ingredients!$B$11:$B$310, 0)), "")))</f>
        <v/>
      </c>
      <c r="AJ1860" s="108" t="str">
        <f>IF($C1860="", "", IF(IFERROR(INDEX(Ingredients!F$11:F$310, MATCH($C1860, Ingredients!$B$11:$B$310, 0)), "")="", "", IFERROR(INDEX(Ingredients!F$11:F$310, MATCH($C1860, Ingredients!$B$11:$B$310, 0)), "")))</f>
        <v/>
      </c>
      <c r="AK1860" s="106" t="str">
        <f>IF($C1860="", "", IF(IFERROR(INDEX(Ingredients!G$11:G$310, MATCH($C1860, Ingredients!$B$11:$B$310, 0)), "")="", "", IFERROR(INDEX(Ingredients!G$11:G$310, MATCH($C1860, Ingredients!$B$11:$B$310, 0)), "")))</f>
        <v/>
      </c>
      <c r="AL1860" s="79" t="str">
        <f>IF($C1860="", "", IF(IFERROR(INDEX(Ingredients!H$11:H$310, MATCH($C1860, Ingredients!$B$11:$B$310, 0)), "")="", "", IFERROR(INDEX(Ingredients!H$11:H$310, MATCH($C1860, Ingredients!$B$11:$B$310, 0)), "")))</f>
        <v/>
      </c>
      <c r="AN1860" s="83" t="str">
        <f t="shared" si="425"/>
        <v/>
      </c>
      <c r="AP1860" s="114" t="str">
        <f t="shared" si="435"/>
        <v/>
      </c>
      <c r="AR1860" s="117" t="str">
        <f>IF($C1860="", "", IF(IFERROR(INDEX(Ingredients!$AI$11:$AI$310, MATCH($C1860, Ingredients!$B$11:$B$310, 0)), "")="", "", IFERROR(INDEX(Ingredients!$AI$11:$AI$310, MATCH($C1860, Ingredients!$B$11:$B$310, 0)), "")))</f>
        <v/>
      </c>
      <c r="AT1860" s="120" t="str">
        <f t="shared" si="436"/>
        <v/>
      </c>
      <c r="AV1860" s="90" t="str">
        <f t="shared" si="426"/>
        <v/>
      </c>
      <c r="AX1860" s="90" t="str">
        <f>IF($AV1860="", "", COUNTIF($AV$11:$AV$5010, "&lt;"&amp;$AV1860)+1+COUNTIF($AV$11:$AV1860, $AV1860)-1)</f>
        <v/>
      </c>
      <c r="AZ1860" s="111" t="str">
        <f>IF($B1860="", "", SUMIF('Shopping List'!$AV$11:$AV$25, $B1860, 'Shopping List'!$BN$11:$BN$25))</f>
        <v/>
      </c>
      <c r="BB1860" s="117" t="str">
        <f t="shared" si="437"/>
        <v/>
      </c>
    </row>
    <row r="1861" spans="1:54" x14ac:dyDescent="0.25">
      <c r="A1861" s="4"/>
      <c r="B1861" s="37"/>
      <c r="C1861" s="124"/>
      <c r="D1861" s="39"/>
      <c r="E1861" s="125"/>
      <c r="F1861" s="48"/>
      <c r="G1861" s="4"/>
      <c r="H1861" s="4"/>
      <c r="I1861" s="95" t="str">
        <f>IF($C1861="", "", IF(IFERROR(INDEX(Ingredients!$C$11:$C$310, MATCH($C1861, Ingredients!$B$11:$B$310, 0)), "")="", "", IFERROR(INDEX(Ingredients!$C$11:$C$310, MATCH($C1861, Ingredients!$B$11:$B$310, 0)), "")))</f>
        <v/>
      </c>
      <c r="J1861" s="73" t="str">
        <f>IF($B1861="", "", IF(IFERROR(INDEX(Meals!$C$11:$C$260, MATCH($B1861, Meals!$B$11:$B$260, 0)), "")="", "", IFERROR(INDEX(Meals!$C$11:$C$260, MATCH($B1861, Meals!$B$11:$B$260, 0)), "")))</f>
        <v/>
      </c>
      <c r="K1861" s="4"/>
      <c r="L1861" s="72" t="str">
        <f t="shared" si="427"/>
        <v/>
      </c>
      <c r="M1861" s="73" t="str">
        <f t="shared" si="428"/>
        <v/>
      </c>
      <c r="N1861" s="4"/>
      <c r="O1861" s="78" t="str">
        <f t="shared" si="429"/>
        <v/>
      </c>
      <c r="P1861" s="79" t="str">
        <f t="shared" si="430"/>
        <v/>
      </c>
      <c r="Q1861" s="4"/>
      <c r="R1861" s="90" t="str">
        <f t="shared" si="431"/>
        <v/>
      </c>
      <c r="S1861" s="4"/>
      <c r="Y1861" s="18" t="str">
        <f t="shared" si="432"/>
        <v/>
      </c>
      <c r="AA1861" s="18" t="str">
        <f t="shared" si="423"/>
        <v/>
      </c>
      <c r="AB1861" s="18" t="str">
        <f t="shared" si="424"/>
        <v/>
      </c>
      <c r="AC1861" s="18" t="str">
        <f t="shared" si="433"/>
        <v/>
      </c>
      <c r="AD1861" s="18" t="str">
        <f t="shared" si="433"/>
        <v/>
      </c>
      <c r="AE1861" s="18" t="str">
        <f t="shared" si="434"/>
        <v/>
      </c>
      <c r="AG1861" s="95" t="str">
        <f>IF($C1861="", "", IF(IFERROR(INDEX(Ingredients!C$11:C$310, MATCH($C1861, Ingredients!$B$11:$B$310, 0)), "")="", "", IFERROR(INDEX(Ingredients!C$11:C$310, MATCH($C1861, Ingredients!$B$11:$B$310, 0)), "")))</f>
        <v/>
      </c>
      <c r="AH1861" s="105" t="str">
        <f>IF($C1861="", "", IF(IFERROR(INDEX(Ingredients!D$11:D$310, MATCH($C1861, Ingredients!$B$11:$B$310, 0)), "")="", "", IFERROR(INDEX(Ingredients!D$11:D$310, MATCH($C1861, Ingredients!$B$11:$B$310, 0)), "")))</f>
        <v/>
      </c>
      <c r="AI1861" s="106" t="str">
        <f>IF($C1861="", "", IF(IFERROR(INDEX(Ingredients!E$11:E$310, MATCH($C1861, Ingredients!$B$11:$B$310, 0)), "")="", "", IFERROR(INDEX(Ingredients!E$11:E$310, MATCH($C1861, Ingredients!$B$11:$B$310, 0)), "")))</f>
        <v/>
      </c>
      <c r="AJ1861" s="108" t="str">
        <f>IF($C1861="", "", IF(IFERROR(INDEX(Ingredients!F$11:F$310, MATCH($C1861, Ingredients!$B$11:$B$310, 0)), "")="", "", IFERROR(INDEX(Ingredients!F$11:F$310, MATCH($C1861, Ingredients!$B$11:$B$310, 0)), "")))</f>
        <v/>
      </c>
      <c r="AK1861" s="106" t="str">
        <f>IF($C1861="", "", IF(IFERROR(INDEX(Ingredients!G$11:G$310, MATCH($C1861, Ingredients!$B$11:$B$310, 0)), "")="", "", IFERROR(INDEX(Ingredients!G$11:G$310, MATCH($C1861, Ingredients!$B$11:$B$310, 0)), "")))</f>
        <v/>
      </c>
      <c r="AL1861" s="79" t="str">
        <f>IF($C1861="", "", IF(IFERROR(INDEX(Ingredients!H$11:H$310, MATCH($C1861, Ingredients!$B$11:$B$310, 0)), "")="", "", IFERROR(INDEX(Ingredients!H$11:H$310, MATCH($C1861, Ingredients!$B$11:$B$310, 0)), "")))</f>
        <v/>
      </c>
      <c r="AN1861" s="83" t="str">
        <f t="shared" si="425"/>
        <v/>
      </c>
      <c r="AP1861" s="114" t="str">
        <f t="shared" si="435"/>
        <v/>
      </c>
      <c r="AR1861" s="117" t="str">
        <f>IF($C1861="", "", IF(IFERROR(INDEX(Ingredients!$AI$11:$AI$310, MATCH($C1861, Ingredients!$B$11:$B$310, 0)), "")="", "", IFERROR(INDEX(Ingredients!$AI$11:$AI$310, MATCH($C1861, Ingredients!$B$11:$B$310, 0)), "")))</f>
        <v/>
      </c>
      <c r="AT1861" s="120" t="str">
        <f t="shared" si="436"/>
        <v/>
      </c>
      <c r="AV1861" s="90" t="str">
        <f t="shared" si="426"/>
        <v/>
      </c>
      <c r="AX1861" s="90" t="str">
        <f>IF($AV1861="", "", COUNTIF($AV$11:$AV$5010, "&lt;"&amp;$AV1861)+1+COUNTIF($AV$11:$AV1861, $AV1861)-1)</f>
        <v/>
      </c>
      <c r="AZ1861" s="111" t="str">
        <f>IF($B1861="", "", SUMIF('Shopping List'!$AV$11:$AV$25, $B1861, 'Shopping List'!$BN$11:$BN$25))</f>
        <v/>
      </c>
      <c r="BB1861" s="117" t="str">
        <f t="shared" si="437"/>
        <v/>
      </c>
    </row>
    <row r="1862" spans="1:54" x14ac:dyDescent="0.25">
      <c r="A1862" s="4"/>
      <c r="B1862" s="37"/>
      <c r="C1862" s="124"/>
      <c r="D1862" s="39"/>
      <c r="E1862" s="125"/>
      <c r="F1862" s="48"/>
      <c r="G1862" s="4"/>
      <c r="H1862" s="4"/>
      <c r="I1862" s="95" t="str">
        <f>IF($C1862="", "", IF(IFERROR(INDEX(Ingredients!$C$11:$C$310, MATCH($C1862, Ingredients!$B$11:$B$310, 0)), "")="", "", IFERROR(INDEX(Ingredients!$C$11:$C$310, MATCH($C1862, Ingredients!$B$11:$B$310, 0)), "")))</f>
        <v/>
      </c>
      <c r="J1862" s="73" t="str">
        <f>IF($B1862="", "", IF(IFERROR(INDEX(Meals!$C$11:$C$260, MATCH($B1862, Meals!$B$11:$B$260, 0)), "")="", "", IFERROR(INDEX(Meals!$C$11:$C$260, MATCH($B1862, Meals!$B$11:$B$260, 0)), "")))</f>
        <v/>
      </c>
      <c r="K1862" s="4"/>
      <c r="L1862" s="72" t="str">
        <f t="shared" si="427"/>
        <v/>
      </c>
      <c r="M1862" s="73" t="str">
        <f t="shared" si="428"/>
        <v/>
      </c>
      <c r="N1862" s="4"/>
      <c r="O1862" s="78" t="str">
        <f t="shared" si="429"/>
        <v/>
      </c>
      <c r="P1862" s="79" t="str">
        <f t="shared" si="430"/>
        <v/>
      </c>
      <c r="Q1862" s="4"/>
      <c r="R1862" s="90" t="str">
        <f t="shared" si="431"/>
        <v/>
      </c>
      <c r="S1862" s="4"/>
      <c r="Y1862" s="18" t="str">
        <f t="shared" si="432"/>
        <v/>
      </c>
      <c r="AA1862" s="18" t="str">
        <f t="shared" si="423"/>
        <v/>
      </c>
      <c r="AB1862" s="18" t="str">
        <f t="shared" si="424"/>
        <v/>
      </c>
      <c r="AC1862" s="18" t="str">
        <f t="shared" si="433"/>
        <v/>
      </c>
      <c r="AD1862" s="18" t="str">
        <f t="shared" si="433"/>
        <v/>
      </c>
      <c r="AE1862" s="18" t="str">
        <f t="shared" si="434"/>
        <v/>
      </c>
      <c r="AG1862" s="95" t="str">
        <f>IF($C1862="", "", IF(IFERROR(INDEX(Ingredients!C$11:C$310, MATCH($C1862, Ingredients!$B$11:$B$310, 0)), "")="", "", IFERROR(INDEX(Ingredients!C$11:C$310, MATCH($C1862, Ingredients!$B$11:$B$310, 0)), "")))</f>
        <v/>
      </c>
      <c r="AH1862" s="105" t="str">
        <f>IF($C1862="", "", IF(IFERROR(INDEX(Ingredients!D$11:D$310, MATCH($C1862, Ingredients!$B$11:$B$310, 0)), "")="", "", IFERROR(INDEX(Ingredients!D$11:D$310, MATCH($C1862, Ingredients!$B$11:$B$310, 0)), "")))</f>
        <v/>
      </c>
      <c r="AI1862" s="106" t="str">
        <f>IF($C1862="", "", IF(IFERROR(INDEX(Ingredients!E$11:E$310, MATCH($C1862, Ingredients!$B$11:$B$310, 0)), "")="", "", IFERROR(INDEX(Ingredients!E$11:E$310, MATCH($C1862, Ingredients!$B$11:$B$310, 0)), "")))</f>
        <v/>
      </c>
      <c r="AJ1862" s="108" t="str">
        <f>IF($C1862="", "", IF(IFERROR(INDEX(Ingredients!F$11:F$310, MATCH($C1862, Ingredients!$B$11:$B$310, 0)), "")="", "", IFERROR(INDEX(Ingredients!F$11:F$310, MATCH($C1862, Ingredients!$B$11:$B$310, 0)), "")))</f>
        <v/>
      </c>
      <c r="AK1862" s="106" t="str">
        <f>IF($C1862="", "", IF(IFERROR(INDEX(Ingredients!G$11:G$310, MATCH($C1862, Ingredients!$B$11:$B$310, 0)), "")="", "", IFERROR(INDEX(Ingredients!G$11:G$310, MATCH($C1862, Ingredients!$B$11:$B$310, 0)), "")))</f>
        <v/>
      </c>
      <c r="AL1862" s="79" t="str">
        <f>IF($C1862="", "", IF(IFERROR(INDEX(Ingredients!H$11:H$310, MATCH($C1862, Ingredients!$B$11:$B$310, 0)), "")="", "", IFERROR(INDEX(Ingredients!H$11:H$310, MATCH($C1862, Ingredients!$B$11:$B$310, 0)), "")))</f>
        <v/>
      </c>
      <c r="AN1862" s="83" t="str">
        <f t="shared" si="425"/>
        <v/>
      </c>
      <c r="AP1862" s="114" t="str">
        <f t="shared" si="435"/>
        <v/>
      </c>
      <c r="AR1862" s="117" t="str">
        <f>IF($C1862="", "", IF(IFERROR(INDEX(Ingredients!$AI$11:$AI$310, MATCH($C1862, Ingredients!$B$11:$B$310, 0)), "")="", "", IFERROR(INDEX(Ingredients!$AI$11:$AI$310, MATCH($C1862, Ingredients!$B$11:$B$310, 0)), "")))</f>
        <v/>
      </c>
      <c r="AT1862" s="120" t="str">
        <f t="shared" si="436"/>
        <v/>
      </c>
      <c r="AV1862" s="90" t="str">
        <f t="shared" si="426"/>
        <v/>
      </c>
      <c r="AX1862" s="90" t="str">
        <f>IF($AV1862="", "", COUNTIF($AV$11:$AV$5010, "&lt;"&amp;$AV1862)+1+COUNTIF($AV$11:$AV1862, $AV1862)-1)</f>
        <v/>
      </c>
      <c r="AZ1862" s="111" t="str">
        <f>IF($B1862="", "", SUMIF('Shopping List'!$AV$11:$AV$25, $B1862, 'Shopping List'!$BN$11:$BN$25))</f>
        <v/>
      </c>
      <c r="BB1862" s="117" t="str">
        <f t="shared" si="437"/>
        <v/>
      </c>
    </row>
    <row r="1863" spans="1:54" x14ac:dyDescent="0.25">
      <c r="A1863" s="4"/>
      <c r="B1863" s="37"/>
      <c r="C1863" s="124"/>
      <c r="D1863" s="39"/>
      <c r="E1863" s="125"/>
      <c r="F1863" s="48"/>
      <c r="G1863" s="4"/>
      <c r="H1863" s="4"/>
      <c r="I1863" s="95" t="str">
        <f>IF($C1863="", "", IF(IFERROR(INDEX(Ingredients!$C$11:$C$310, MATCH($C1863, Ingredients!$B$11:$B$310, 0)), "")="", "", IFERROR(INDEX(Ingredients!$C$11:$C$310, MATCH($C1863, Ingredients!$B$11:$B$310, 0)), "")))</f>
        <v/>
      </c>
      <c r="J1863" s="73" t="str">
        <f>IF($B1863="", "", IF(IFERROR(INDEX(Meals!$C$11:$C$260, MATCH($B1863, Meals!$B$11:$B$260, 0)), "")="", "", IFERROR(INDEX(Meals!$C$11:$C$260, MATCH($B1863, Meals!$B$11:$B$260, 0)), "")))</f>
        <v/>
      </c>
      <c r="K1863" s="4"/>
      <c r="L1863" s="72" t="str">
        <f t="shared" si="427"/>
        <v/>
      </c>
      <c r="M1863" s="73" t="str">
        <f t="shared" si="428"/>
        <v/>
      </c>
      <c r="N1863" s="4"/>
      <c r="O1863" s="78" t="str">
        <f t="shared" si="429"/>
        <v/>
      </c>
      <c r="P1863" s="79" t="str">
        <f t="shared" si="430"/>
        <v/>
      </c>
      <c r="Q1863" s="4"/>
      <c r="R1863" s="90" t="str">
        <f t="shared" si="431"/>
        <v/>
      </c>
      <c r="S1863" s="4"/>
      <c r="Y1863" s="18" t="str">
        <f t="shared" si="432"/>
        <v/>
      </c>
      <c r="AA1863" s="18" t="str">
        <f t="shared" si="423"/>
        <v/>
      </c>
      <c r="AB1863" s="18" t="str">
        <f t="shared" si="424"/>
        <v/>
      </c>
      <c r="AC1863" s="18" t="str">
        <f t="shared" si="433"/>
        <v/>
      </c>
      <c r="AD1863" s="18" t="str">
        <f t="shared" si="433"/>
        <v/>
      </c>
      <c r="AE1863" s="18" t="str">
        <f t="shared" si="434"/>
        <v/>
      </c>
      <c r="AG1863" s="95" t="str">
        <f>IF($C1863="", "", IF(IFERROR(INDEX(Ingredients!C$11:C$310, MATCH($C1863, Ingredients!$B$11:$B$310, 0)), "")="", "", IFERROR(INDEX(Ingredients!C$11:C$310, MATCH($C1863, Ingredients!$B$11:$B$310, 0)), "")))</f>
        <v/>
      </c>
      <c r="AH1863" s="105" t="str">
        <f>IF($C1863="", "", IF(IFERROR(INDEX(Ingredients!D$11:D$310, MATCH($C1863, Ingredients!$B$11:$B$310, 0)), "")="", "", IFERROR(INDEX(Ingredients!D$11:D$310, MATCH($C1863, Ingredients!$B$11:$B$310, 0)), "")))</f>
        <v/>
      </c>
      <c r="AI1863" s="106" t="str">
        <f>IF($C1863="", "", IF(IFERROR(INDEX(Ingredients!E$11:E$310, MATCH($C1863, Ingredients!$B$11:$B$310, 0)), "")="", "", IFERROR(INDEX(Ingredients!E$11:E$310, MATCH($C1863, Ingredients!$B$11:$B$310, 0)), "")))</f>
        <v/>
      </c>
      <c r="AJ1863" s="108" t="str">
        <f>IF($C1863="", "", IF(IFERROR(INDEX(Ingredients!F$11:F$310, MATCH($C1863, Ingredients!$B$11:$B$310, 0)), "")="", "", IFERROR(INDEX(Ingredients!F$11:F$310, MATCH($C1863, Ingredients!$B$11:$B$310, 0)), "")))</f>
        <v/>
      </c>
      <c r="AK1863" s="106" t="str">
        <f>IF($C1863="", "", IF(IFERROR(INDEX(Ingredients!G$11:G$310, MATCH($C1863, Ingredients!$B$11:$B$310, 0)), "")="", "", IFERROR(INDEX(Ingredients!G$11:G$310, MATCH($C1863, Ingredients!$B$11:$B$310, 0)), "")))</f>
        <v/>
      </c>
      <c r="AL1863" s="79" t="str">
        <f>IF($C1863="", "", IF(IFERROR(INDEX(Ingredients!H$11:H$310, MATCH($C1863, Ingredients!$B$11:$B$310, 0)), "")="", "", IFERROR(INDEX(Ingredients!H$11:H$310, MATCH($C1863, Ingredients!$B$11:$B$310, 0)), "")))</f>
        <v/>
      </c>
      <c r="AN1863" s="83" t="str">
        <f t="shared" si="425"/>
        <v/>
      </c>
      <c r="AP1863" s="114" t="str">
        <f t="shared" si="435"/>
        <v/>
      </c>
      <c r="AR1863" s="117" t="str">
        <f>IF($C1863="", "", IF(IFERROR(INDEX(Ingredients!$AI$11:$AI$310, MATCH($C1863, Ingredients!$B$11:$B$310, 0)), "")="", "", IFERROR(INDEX(Ingredients!$AI$11:$AI$310, MATCH($C1863, Ingredients!$B$11:$B$310, 0)), "")))</f>
        <v/>
      </c>
      <c r="AT1863" s="120" t="str">
        <f t="shared" si="436"/>
        <v/>
      </c>
      <c r="AV1863" s="90" t="str">
        <f t="shared" si="426"/>
        <v/>
      </c>
      <c r="AX1863" s="90" t="str">
        <f>IF($AV1863="", "", COUNTIF($AV$11:$AV$5010, "&lt;"&amp;$AV1863)+1+COUNTIF($AV$11:$AV1863, $AV1863)-1)</f>
        <v/>
      </c>
      <c r="AZ1863" s="111" t="str">
        <f>IF($B1863="", "", SUMIF('Shopping List'!$AV$11:$AV$25, $B1863, 'Shopping List'!$BN$11:$BN$25))</f>
        <v/>
      </c>
      <c r="BB1863" s="117" t="str">
        <f t="shared" si="437"/>
        <v/>
      </c>
    </row>
    <row r="1864" spans="1:54" x14ac:dyDescent="0.25">
      <c r="A1864" s="4"/>
      <c r="B1864" s="37"/>
      <c r="C1864" s="124"/>
      <c r="D1864" s="39"/>
      <c r="E1864" s="125"/>
      <c r="F1864" s="48"/>
      <c r="G1864" s="4"/>
      <c r="H1864" s="4"/>
      <c r="I1864" s="95" t="str">
        <f>IF($C1864="", "", IF(IFERROR(INDEX(Ingredients!$C$11:$C$310, MATCH($C1864, Ingredients!$B$11:$B$310, 0)), "")="", "", IFERROR(INDEX(Ingredients!$C$11:$C$310, MATCH($C1864, Ingredients!$B$11:$B$310, 0)), "")))</f>
        <v/>
      </c>
      <c r="J1864" s="73" t="str">
        <f>IF($B1864="", "", IF(IFERROR(INDEX(Meals!$C$11:$C$260, MATCH($B1864, Meals!$B$11:$B$260, 0)), "")="", "", IFERROR(INDEX(Meals!$C$11:$C$260, MATCH($B1864, Meals!$B$11:$B$260, 0)), "")))</f>
        <v/>
      </c>
      <c r="K1864" s="4"/>
      <c r="L1864" s="72" t="str">
        <f t="shared" si="427"/>
        <v/>
      </c>
      <c r="M1864" s="73" t="str">
        <f t="shared" si="428"/>
        <v/>
      </c>
      <c r="N1864" s="4"/>
      <c r="O1864" s="78" t="str">
        <f t="shared" si="429"/>
        <v/>
      </c>
      <c r="P1864" s="79" t="str">
        <f t="shared" si="430"/>
        <v/>
      </c>
      <c r="Q1864" s="4"/>
      <c r="R1864" s="90" t="str">
        <f t="shared" si="431"/>
        <v/>
      </c>
      <c r="S1864" s="4"/>
      <c r="Y1864" s="18" t="str">
        <f t="shared" si="432"/>
        <v/>
      </c>
      <c r="AA1864" s="18" t="str">
        <f t="shared" si="423"/>
        <v/>
      </c>
      <c r="AB1864" s="18" t="str">
        <f t="shared" si="424"/>
        <v/>
      </c>
      <c r="AC1864" s="18" t="str">
        <f t="shared" si="433"/>
        <v/>
      </c>
      <c r="AD1864" s="18" t="str">
        <f t="shared" si="433"/>
        <v/>
      </c>
      <c r="AE1864" s="18" t="str">
        <f t="shared" si="434"/>
        <v/>
      </c>
      <c r="AG1864" s="95" t="str">
        <f>IF($C1864="", "", IF(IFERROR(INDEX(Ingredients!C$11:C$310, MATCH($C1864, Ingredients!$B$11:$B$310, 0)), "")="", "", IFERROR(INDEX(Ingredients!C$11:C$310, MATCH($C1864, Ingredients!$B$11:$B$310, 0)), "")))</f>
        <v/>
      </c>
      <c r="AH1864" s="105" t="str">
        <f>IF($C1864="", "", IF(IFERROR(INDEX(Ingredients!D$11:D$310, MATCH($C1864, Ingredients!$B$11:$B$310, 0)), "")="", "", IFERROR(INDEX(Ingredients!D$11:D$310, MATCH($C1864, Ingredients!$B$11:$B$310, 0)), "")))</f>
        <v/>
      </c>
      <c r="AI1864" s="106" t="str">
        <f>IF($C1864="", "", IF(IFERROR(INDEX(Ingredients!E$11:E$310, MATCH($C1864, Ingredients!$B$11:$B$310, 0)), "")="", "", IFERROR(INDEX(Ingredients!E$11:E$310, MATCH($C1864, Ingredients!$B$11:$B$310, 0)), "")))</f>
        <v/>
      </c>
      <c r="AJ1864" s="108" t="str">
        <f>IF($C1864="", "", IF(IFERROR(INDEX(Ingredients!F$11:F$310, MATCH($C1864, Ingredients!$B$11:$B$310, 0)), "")="", "", IFERROR(INDEX(Ingredients!F$11:F$310, MATCH($C1864, Ingredients!$B$11:$B$310, 0)), "")))</f>
        <v/>
      </c>
      <c r="AK1864" s="106" t="str">
        <f>IF($C1864="", "", IF(IFERROR(INDEX(Ingredients!G$11:G$310, MATCH($C1864, Ingredients!$B$11:$B$310, 0)), "")="", "", IFERROR(INDEX(Ingredients!G$11:G$310, MATCH($C1864, Ingredients!$B$11:$B$310, 0)), "")))</f>
        <v/>
      </c>
      <c r="AL1864" s="79" t="str">
        <f>IF($C1864="", "", IF(IFERROR(INDEX(Ingredients!H$11:H$310, MATCH($C1864, Ingredients!$B$11:$B$310, 0)), "")="", "", IFERROR(INDEX(Ingredients!H$11:H$310, MATCH($C1864, Ingredients!$B$11:$B$310, 0)), "")))</f>
        <v/>
      </c>
      <c r="AN1864" s="83" t="str">
        <f t="shared" si="425"/>
        <v/>
      </c>
      <c r="AP1864" s="114" t="str">
        <f t="shared" si="435"/>
        <v/>
      </c>
      <c r="AR1864" s="117" t="str">
        <f>IF($C1864="", "", IF(IFERROR(INDEX(Ingredients!$AI$11:$AI$310, MATCH($C1864, Ingredients!$B$11:$B$310, 0)), "")="", "", IFERROR(INDEX(Ingredients!$AI$11:$AI$310, MATCH($C1864, Ingredients!$B$11:$B$310, 0)), "")))</f>
        <v/>
      </c>
      <c r="AT1864" s="120" t="str">
        <f t="shared" si="436"/>
        <v/>
      </c>
      <c r="AV1864" s="90" t="str">
        <f t="shared" si="426"/>
        <v/>
      </c>
      <c r="AX1864" s="90" t="str">
        <f>IF($AV1864="", "", COUNTIF($AV$11:$AV$5010, "&lt;"&amp;$AV1864)+1+COUNTIF($AV$11:$AV1864, $AV1864)-1)</f>
        <v/>
      </c>
      <c r="AZ1864" s="111" t="str">
        <f>IF($B1864="", "", SUMIF('Shopping List'!$AV$11:$AV$25, $B1864, 'Shopping List'!$BN$11:$BN$25))</f>
        <v/>
      </c>
      <c r="BB1864" s="117" t="str">
        <f t="shared" si="437"/>
        <v/>
      </c>
    </row>
    <row r="1865" spans="1:54" x14ac:dyDescent="0.25">
      <c r="A1865" s="4"/>
      <c r="B1865" s="37"/>
      <c r="C1865" s="124"/>
      <c r="D1865" s="39"/>
      <c r="E1865" s="125"/>
      <c r="F1865" s="48"/>
      <c r="G1865" s="4"/>
      <c r="H1865" s="4"/>
      <c r="I1865" s="95" t="str">
        <f>IF($C1865="", "", IF(IFERROR(INDEX(Ingredients!$C$11:$C$310, MATCH($C1865, Ingredients!$B$11:$B$310, 0)), "")="", "", IFERROR(INDEX(Ingredients!$C$11:$C$310, MATCH($C1865, Ingredients!$B$11:$B$310, 0)), "")))</f>
        <v/>
      </c>
      <c r="J1865" s="73" t="str">
        <f>IF($B1865="", "", IF(IFERROR(INDEX(Meals!$C$11:$C$260, MATCH($B1865, Meals!$B$11:$B$260, 0)), "")="", "", IFERROR(INDEX(Meals!$C$11:$C$260, MATCH($B1865, Meals!$B$11:$B$260, 0)), "")))</f>
        <v/>
      </c>
      <c r="K1865" s="4"/>
      <c r="L1865" s="72" t="str">
        <f t="shared" si="427"/>
        <v/>
      </c>
      <c r="M1865" s="73" t="str">
        <f t="shared" si="428"/>
        <v/>
      </c>
      <c r="N1865" s="4"/>
      <c r="O1865" s="78" t="str">
        <f t="shared" si="429"/>
        <v/>
      </c>
      <c r="P1865" s="79" t="str">
        <f t="shared" si="430"/>
        <v/>
      </c>
      <c r="Q1865" s="4"/>
      <c r="R1865" s="90" t="str">
        <f t="shared" si="431"/>
        <v/>
      </c>
      <c r="S1865" s="4"/>
      <c r="Y1865" s="18" t="str">
        <f t="shared" si="432"/>
        <v/>
      </c>
      <c r="AA1865" s="18" t="str">
        <f t="shared" si="423"/>
        <v/>
      </c>
      <c r="AB1865" s="18" t="str">
        <f t="shared" si="424"/>
        <v/>
      </c>
      <c r="AC1865" s="18" t="str">
        <f t="shared" si="433"/>
        <v/>
      </c>
      <c r="AD1865" s="18" t="str">
        <f t="shared" si="433"/>
        <v/>
      </c>
      <c r="AE1865" s="18" t="str">
        <f t="shared" si="434"/>
        <v/>
      </c>
      <c r="AG1865" s="95" t="str">
        <f>IF($C1865="", "", IF(IFERROR(INDEX(Ingredients!C$11:C$310, MATCH($C1865, Ingredients!$B$11:$B$310, 0)), "")="", "", IFERROR(INDEX(Ingredients!C$11:C$310, MATCH($C1865, Ingredients!$B$11:$B$310, 0)), "")))</f>
        <v/>
      </c>
      <c r="AH1865" s="105" t="str">
        <f>IF($C1865="", "", IF(IFERROR(INDEX(Ingredients!D$11:D$310, MATCH($C1865, Ingredients!$B$11:$B$310, 0)), "")="", "", IFERROR(INDEX(Ingredients!D$11:D$310, MATCH($C1865, Ingredients!$B$11:$B$310, 0)), "")))</f>
        <v/>
      </c>
      <c r="AI1865" s="106" t="str">
        <f>IF($C1865="", "", IF(IFERROR(INDEX(Ingredients!E$11:E$310, MATCH($C1865, Ingredients!$B$11:$B$310, 0)), "")="", "", IFERROR(INDEX(Ingredients!E$11:E$310, MATCH($C1865, Ingredients!$B$11:$B$310, 0)), "")))</f>
        <v/>
      </c>
      <c r="AJ1865" s="108" t="str">
        <f>IF($C1865="", "", IF(IFERROR(INDEX(Ingredients!F$11:F$310, MATCH($C1865, Ingredients!$B$11:$B$310, 0)), "")="", "", IFERROR(INDEX(Ingredients!F$11:F$310, MATCH($C1865, Ingredients!$B$11:$B$310, 0)), "")))</f>
        <v/>
      </c>
      <c r="AK1865" s="106" t="str">
        <f>IF($C1865="", "", IF(IFERROR(INDEX(Ingredients!G$11:G$310, MATCH($C1865, Ingredients!$B$11:$B$310, 0)), "")="", "", IFERROR(INDEX(Ingredients!G$11:G$310, MATCH($C1865, Ingredients!$B$11:$B$310, 0)), "")))</f>
        <v/>
      </c>
      <c r="AL1865" s="79" t="str">
        <f>IF($C1865="", "", IF(IFERROR(INDEX(Ingredients!H$11:H$310, MATCH($C1865, Ingredients!$B$11:$B$310, 0)), "")="", "", IFERROR(INDEX(Ingredients!H$11:H$310, MATCH($C1865, Ingredients!$B$11:$B$310, 0)), "")))</f>
        <v/>
      </c>
      <c r="AN1865" s="83" t="str">
        <f t="shared" si="425"/>
        <v/>
      </c>
      <c r="AP1865" s="114" t="str">
        <f t="shared" si="435"/>
        <v/>
      </c>
      <c r="AR1865" s="117" t="str">
        <f>IF($C1865="", "", IF(IFERROR(INDEX(Ingredients!$AI$11:$AI$310, MATCH($C1865, Ingredients!$B$11:$B$310, 0)), "")="", "", IFERROR(INDEX(Ingredients!$AI$11:$AI$310, MATCH($C1865, Ingredients!$B$11:$B$310, 0)), "")))</f>
        <v/>
      </c>
      <c r="AT1865" s="120" t="str">
        <f t="shared" si="436"/>
        <v/>
      </c>
      <c r="AV1865" s="90" t="str">
        <f t="shared" si="426"/>
        <v/>
      </c>
      <c r="AX1865" s="90" t="str">
        <f>IF($AV1865="", "", COUNTIF($AV$11:$AV$5010, "&lt;"&amp;$AV1865)+1+COUNTIF($AV$11:$AV1865, $AV1865)-1)</f>
        <v/>
      </c>
      <c r="AZ1865" s="111" t="str">
        <f>IF($B1865="", "", SUMIF('Shopping List'!$AV$11:$AV$25, $B1865, 'Shopping List'!$BN$11:$BN$25))</f>
        <v/>
      </c>
      <c r="BB1865" s="117" t="str">
        <f t="shared" si="437"/>
        <v/>
      </c>
    </row>
    <row r="1866" spans="1:54" x14ac:dyDescent="0.25">
      <c r="A1866" s="4"/>
      <c r="B1866" s="37"/>
      <c r="C1866" s="124"/>
      <c r="D1866" s="39"/>
      <c r="E1866" s="125"/>
      <c r="F1866" s="48"/>
      <c r="G1866" s="4"/>
      <c r="H1866" s="4"/>
      <c r="I1866" s="95" t="str">
        <f>IF($C1866="", "", IF(IFERROR(INDEX(Ingredients!$C$11:$C$310, MATCH($C1866, Ingredients!$B$11:$B$310, 0)), "")="", "", IFERROR(INDEX(Ingredients!$C$11:$C$310, MATCH($C1866, Ingredients!$B$11:$B$310, 0)), "")))</f>
        <v/>
      </c>
      <c r="J1866" s="73" t="str">
        <f>IF($B1866="", "", IF(IFERROR(INDEX(Meals!$C$11:$C$260, MATCH($B1866, Meals!$B$11:$B$260, 0)), "")="", "", IFERROR(INDEX(Meals!$C$11:$C$260, MATCH($B1866, Meals!$B$11:$B$260, 0)), "")))</f>
        <v/>
      </c>
      <c r="K1866" s="4"/>
      <c r="L1866" s="72" t="str">
        <f t="shared" si="427"/>
        <v/>
      </c>
      <c r="M1866" s="73" t="str">
        <f t="shared" si="428"/>
        <v/>
      </c>
      <c r="N1866" s="4"/>
      <c r="O1866" s="78" t="str">
        <f t="shared" si="429"/>
        <v/>
      </c>
      <c r="P1866" s="79" t="str">
        <f t="shared" si="430"/>
        <v/>
      </c>
      <c r="Q1866" s="4"/>
      <c r="R1866" s="90" t="str">
        <f t="shared" si="431"/>
        <v/>
      </c>
      <c r="S1866" s="4"/>
      <c r="Y1866" s="18" t="str">
        <f t="shared" si="432"/>
        <v/>
      </c>
      <c r="AA1866" s="18" t="str">
        <f t="shared" si="423"/>
        <v/>
      </c>
      <c r="AB1866" s="18" t="str">
        <f t="shared" si="424"/>
        <v/>
      </c>
      <c r="AC1866" s="18" t="str">
        <f t="shared" si="433"/>
        <v/>
      </c>
      <c r="AD1866" s="18" t="str">
        <f t="shared" si="433"/>
        <v/>
      </c>
      <c r="AE1866" s="18" t="str">
        <f t="shared" si="434"/>
        <v/>
      </c>
      <c r="AG1866" s="95" t="str">
        <f>IF($C1866="", "", IF(IFERROR(INDEX(Ingredients!C$11:C$310, MATCH($C1866, Ingredients!$B$11:$B$310, 0)), "")="", "", IFERROR(INDEX(Ingredients!C$11:C$310, MATCH($C1866, Ingredients!$B$11:$B$310, 0)), "")))</f>
        <v/>
      </c>
      <c r="AH1866" s="105" t="str">
        <f>IF($C1866="", "", IF(IFERROR(INDEX(Ingredients!D$11:D$310, MATCH($C1866, Ingredients!$B$11:$B$310, 0)), "")="", "", IFERROR(INDEX(Ingredients!D$11:D$310, MATCH($C1866, Ingredients!$B$11:$B$310, 0)), "")))</f>
        <v/>
      </c>
      <c r="AI1866" s="106" t="str">
        <f>IF($C1866="", "", IF(IFERROR(INDEX(Ingredients!E$11:E$310, MATCH($C1866, Ingredients!$B$11:$B$310, 0)), "")="", "", IFERROR(INDEX(Ingredients!E$11:E$310, MATCH($C1866, Ingredients!$B$11:$B$310, 0)), "")))</f>
        <v/>
      </c>
      <c r="AJ1866" s="108" t="str">
        <f>IF($C1866="", "", IF(IFERROR(INDEX(Ingredients!F$11:F$310, MATCH($C1866, Ingredients!$B$11:$B$310, 0)), "")="", "", IFERROR(INDEX(Ingredients!F$11:F$310, MATCH($C1866, Ingredients!$B$11:$B$310, 0)), "")))</f>
        <v/>
      </c>
      <c r="AK1866" s="106" t="str">
        <f>IF($C1866="", "", IF(IFERROR(INDEX(Ingredients!G$11:G$310, MATCH($C1866, Ingredients!$B$11:$B$310, 0)), "")="", "", IFERROR(INDEX(Ingredients!G$11:G$310, MATCH($C1866, Ingredients!$B$11:$B$310, 0)), "")))</f>
        <v/>
      </c>
      <c r="AL1866" s="79" t="str">
        <f>IF($C1866="", "", IF(IFERROR(INDEX(Ingredients!H$11:H$310, MATCH($C1866, Ingredients!$B$11:$B$310, 0)), "")="", "", IFERROR(INDEX(Ingredients!H$11:H$310, MATCH($C1866, Ingredients!$B$11:$B$310, 0)), "")))</f>
        <v/>
      </c>
      <c r="AN1866" s="83" t="str">
        <f t="shared" si="425"/>
        <v/>
      </c>
      <c r="AP1866" s="114" t="str">
        <f t="shared" si="435"/>
        <v/>
      </c>
      <c r="AR1866" s="117" t="str">
        <f>IF($C1866="", "", IF(IFERROR(INDEX(Ingredients!$AI$11:$AI$310, MATCH($C1866, Ingredients!$B$11:$B$310, 0)), "")="", "", IFERROR(INDEX(Ingredients!$AI$11:$AI$310, MATCH($C1866, Ingredients!$B$11:$B$310, 0)), "")))</f>
        <v/>
      </c>
      <c r="AT1866" s="120" t="str">
        <f t="shared" si="436"/>
        <v/>
      </c>
      <c r="AV1866" s="90" t="str">
        <f t="shared" si="426"/>
        <v/>
      </c>
      <c r="AX1866" s="90" t="str">
        <f>IF($AV1866="", "", COUNTIF($AV$11:$AV$5010, "&lt;"&amp;$AV1866)+1+COUNTIF($AV$11:$AV1866, $AV1866)-1)</f>
        <v/>
      </c>
      <c r="AZ1866" s="111" t="str">
        <f>IF($B1866="", "", SUMIF('Shopping List'!$AV$11:$AV$25, $B1866, 'Shopping List'!$BN$11:$BN$25))</f>
        <v/>
      </c>
      <c r="BB1866" s="117" t="str">
        <f t="shared" si="437"/>
        <v/>
      </c>
    </row>
    <row r="1867" spans="1:54" x14ac:dyDescent="0.25">
      <c r="A1867" s="4"/>
      <c r="B1867" s="37"/>
      <c r="C1867" s="124"/>
      <c r="D1867" s="39"/>
      <c r="E1867" s="125"/>
      <c r="F1867" s="48"/>
      <c r="G1867" s="4"/>
      <c r="H1867" s="4"/>
      <c r="I1867" s="95" t="str">
        <f>IF($C1867="", "", IF(IFERROR(INDEX(Ingredients!$C$11:$C$310, MATCH($C1867, Ingredients!$B$11:$B$310, 0)), "")="", "", IFERROR(INDEX(Ingredients!$C$11:$C$310, MATCH($C1867, Ingredients!$B$11:$B$310, 0)), "")))</f>
        <v/>
      </c>
      <c r="J1867" s="73" t="str">
        <f>IF($B1867="", "", IF(IFERROR(INDEX(Meals!$C$11:$C$260, MATCH($B1867, Meals!$B$11:$B$260, 0)), "")="", "", IFERROR(INDEX(Meals!$C$11:$C$260, MATCH($B1867, Meals!$B$11:$B$260, 0)), "")))</f>
        <v/>
      </c>
      <c r="K1867" s="4"/>
      <c r="L1867" s="72" t="str">
        <f t="shared" si="427"/>
        <v/>
      </c>
      <c r="M1867" s="73" t="str">
        <f t="shared" si="428"/>
        <v/>
      </c>
      <c r="N1867" s="4"/>
      <c r="O1867" s="78" t="str">
        <f t="shared" si="429"/>
        <v/>
      </c>
      <c r="P1867" s="79" t="str">
        <f t="shared" si="430"/>
        <v/>
      </c>
      <c r="Q1867" s="4"/>
      <c r="R1867" s="90" t="str">
        <f t="shared" si="431"/>
        <v/>
      </c>
      <c r="S1867" s="4"/>
      <c r="Y1867" s="18" t="str">
        <f t="shared" si="432"/>
        <v/>
      </c>
      <c r="AA1867" s="18" t="str">
        <f t="shared" ref="AA1867:AA1930" si="438">IF($Y1867="", "", IF(AND(AA$5="X", B1867=""), $Y$6, IF(AND(NOT(B1867=""), COUNTIF(V$11:V$260, B1867)=0), $Y$7, "")))</f>
        <v/>
      </c>
      <c r="AB1867" s="18" t="str">
        <f t="shared" ref="AB1867:AB1930" si="439">IF($Y1867="", "", IF(AND(AB$5="X", C1867=""), $Y$6, IF(AND(NOT(C1867=""), COUNTIF(W$11:W$310, C1867)=0), $Y$7, "")))</f>
        <v/>
      </c>
      <c r="AC1867" s="18" t="str">
        <f t="shared" si="433"/>
        <v/>
      </c>
      <c r="AD1867" s="18" t="str">
        <f t="shared" si="433"/>
        <v/>
      </c>
      <c r="AE1867" s="18" t="str">
        <f t="shared" si="434"/>
        <v/>
      </c>
      <c r="AG1867" s="95" t="str">
        <f>IF($C1867="", "", IF(IFERROR(INDEX(Ingredients!C$11:C$310, MATCH($C1867, Ingredients!$B$11:$B$310, 0)), "")="", "", IFERROR(INDEX(Ingredients!C$11:C$310, MATCH($C1867, Ingredients!$B$11:$B$310, 0)), "")))</f>
        <v/>
      </c>
      <c r="AH1867" s="105" t="str">
        <f>IF($C1867="", "", IF(IFERROR(INDEX(Ingredients!D$11:D$310, MATCH($C1867, Ingredients!$B$11:$B$310, 0)), "")="", "", IFERROR(INDEX(Ingredients!D$11:D$310, MATCH($C1867, Ingredients!$B$11:$B$310, 0)), "")))</f>
        <v/>
      </c>
      <c r="AI1867" s="106" t="str">
        <f>IF($C1867="", "", IF(IFERROR(INDEX(Ingredients!E$11:E$310, MATCH($C1867, Ingredients!$B$11:$B$310, 0)), "")="", "", IFERROR(INDEX(Ingredients!E$11:E$310, MATCH($C1867, Ingredients!$B$11:$B$310, 0)), "")))</f>
        <v/>
      </c>
      <c r="AJ1867" s="108" t="str">
        <f>IF($C1867="", "", IF(IFERROR(INDEX(Ingredients!F$11:F$310, MATCH($C1867, Ingredients!$B$11:$B$310, 0)), "")="", "", IFERROR(INDEX(Ingredients!F$11:F$310, MATCH($C1867, Ingredients!$B$11:$B$310, 0)), "")))</f>
        <v/>
      </c>
      <c r="AK1867" s="106" t="str">
        <f>IF($C1867="", "", IF(IFERROR(INDEX(Ingredients!G$11:G$310, MATCH($C1867, Ingredients!$B$11:$B$310, 0)), "")="", "", IFERROR(INDEX(Ingredients!G$11:G$310, MATCH($C1867, Ingredients!$B$11:$B$310, 0)), "")))</f>
        <v/>
      </c>
      <c r="AL1867" s="79" t="str">
        <f>IF($C1867="", "", IF(IFERROR(INDEX(Ingredients!H$11:H$310, MATCH($C1867, Ingredients!$B$11:$B$310, 0)), "")="", "", IFERROR(INDEX(Ingredients!H$11:H$310, MATCH($C1867, Ingredients!$B$11:$B$310, 0)), "")))</f>
        <v/>
      </c>
      <c r="AN1867" s="83" t="str">
        <f t="shared" ref="AN1867:AN1930" si="440">IF($D1867="", "", IFERROR(IF($AK1867=$AI1867, $AJ1867/$AH1867, $AJ1867), ""))</f>
        <v/>
      </c>
      <c r="AP1867" s="114" t="str">
        <f t="shared" si="435"/>
        <v/>
      </c>
      <c r="AR1867" s="117" t="str">
        <f>IF($C1867="", "", IF(IFERROR(INDEX(Ingredients!$AI$11:$AI$310, MATCH($C1867, Ingredients!$B$11:$B$310, 0)), "")="", "", IFERROR(INDEX(Ingredients!$AI$11:$AI$310, MATCH($C1867, Ingredients!$B$11:$B$310, 0)), "")))</f>
        <v/>
      </c>
      <c r="AT1867" s="120" t="str">
        <f t="shared" si="436"/>
        <v/>
      </c>
      <c r="AV1867" s="90" t="str">
        <f t="shared" ref="AV1867:AV1930" si="441">IF($AT$8="", "", IF($B1867=$AT$8, $E1867, ""))</f>
        <v/>
      </c>
      <c r="AX1867" s="90" t="str">
        <f>IF($AV1867="", "", COUNTIF($AV$11:$AV$5010, "&lt;"&amp;$AV1867)+1+COUNTIF($AV$11:$AV1867, $AV1867)-1)</f>
        <v/>
      </c>
      <c r="AZ1867" s="111" t="str">
        <f>IF($B1867="", "", SUMIF('Shopping List'!$AV$11:$AV$25, $B1867, 'Shopping List'!$BN$11:$BN$25))</f>
        <v/>
      </c>
      <c r="BB1867" s="117" t="str">
        <f t="shared" si="437"/>
        <v/>
      </c>
    </row>
    <row r="1868" spans="1:54" x14ac:dyDescent="0.25">
      <c r="A1868" s="4"/>
      <c r="B1868" s="37"/>
      <c r="C1868" s="124"/>
      <c r="D1868" s="39"/>
      <c r="E1868" s="125"/>
      <c r="F1868" s="48"/>
      <c r="G1868" s="4"/>
      <c r="H1868" s="4"/>
      <c r="I1868" s="95" t="str">
        <f>IF($C1868="", "", IF(IFERROR(INDEX(Ingredients!$C$11:$C$310, MATCH($C1868, Ingredients!$B$11:$B$310, 0)), "")="", "", IFERROR(INDEX(Ingredients!$C$11:$C$310, MATCH($C1868, Ingredients!$B$11:$B$310, 0)), "")))</f>
        <v/>
      </c>
      <c r="J1868" s="73" t="str">
        <f>IF($B1868="", "", IF(IFERROR(INDEX(Meals!$C$11:$C$260, MATCH($B1868, Meals!$B$11:$B$260, 0)), "")="", "", IFERROR(INDEX(Meals!$C$11:$C$260, MATCH($B1868, Meals!$B$11:$B$260, 0)), "")))</f>
        <v/>
      </c>
      <c r="K1868" s="4"/>
      <c r="L1868" s="72" t="str">
        <f t="shared" ref="L1868:L1931" si="442">IF($D1868="", "", IFERROR(ROUND($AN1868*$D1868, 0), ""))</f>
        <v/>
      </c>
      <c r="M1868" s="73" t="str">
        <f t="shared" ref="M1868:M1931" si="443">IFERROR(ROUND($L1868/$J1868, 0), "")</f>
        <v/>
      </c>
      <c r="N1868" s="4"/>
      <c r="O1868" s="78" t="str">
        <f t="shared" ref="O1868:O1931" si="444">IF($D1868="", "", IFERROR(ROUND($AP1868*$D1868, 2), ""))</f>
        <v/>
      </c>
      <c r="P1868" s="79" t="str">
        <f t="shared" ref="P1868:P1931" si="445">IFERROR(ROUND($O1868/$J1868, 2), "")</f>
        <v/>
      </c>
      <c r="Q1868" s="4"/>
      <c r="R1868" s="90" t="str">
        <f t="shared" ref="R1868:R1931" si="446">IF(OR($D1868="", $AR1868=""), "", IF($AR1868&gt;=$D1868, $V$3, $V$4))</f>
        <v/>
      </c>
      <c r="S1868" s="4"/>
      <c r="Y1868" s="18" t="str">
        <f t="shared" ref="Y1868:Y1931" si="447">IF(COUNTIF($B1868:$F1868, "")=5, "", "X")</f>
        <v/>
      </c>
      <c r="AA1868" s="18" t="str">
        <f t="shared" si="438"/>
        <v/>
      </c>
      <c r="AB1868" s="18" t="str">
        <f t="shared" si="439"/>
        <v/>
      </c>
      <c r="AC1868" s="18" t="str">
        <f t="shared" ref="AC1868:AD1931" si="448">IF($Y1868="", "", IF(AND(AC$5="X", D1868=""), $Y$6, IF(AND(NOT(D1868=""), ISNUMBER(D1868)=FALSE), $Y$7, "")))</f>
        <v/>
      </c>
      <c r="AD1868" s="18" t="str">
        <f t="shared" si="448"/>
        <v/>
      </c>
      <c r="AE1868" s="18" t="str">
        <f t="shared" ref="AE1868:AE1931" si="449">IF($Y1868="", "", IF(AND(AE$5="X", F1868=""), $Y$6, ""))</f>
        <v/>
      </c>
      <c r="AG1868" s="95" t="str">
        <f>IF($C1868="", "", IF(IFERROR(INDEX(Ingredients!C$11:C$310, MATCH($C1868, Ingredients!$B$11:$B$310, 0)), "")="", "", IFERROR(INDEX(Ingredients!C$11:C$310, MATCH($C1868, Ingredients!$B$11:$B$310, 0)), "")))</f>
        <v/>
      </c>
      <c r="AH1868" s="105" t="str">
        <f>IF($C1868="", "", IF(IFERROR(INDEX(Ingredients!D$11:D$310, MATCH($C1868, Ingredients!$B$11:$B$310, 0)), "")="", "", IFERROR(INDEX(Ingredients!D$11:D$310, MATCH($C1868, Ingredients!$B$11:$B$310, 0)), "")))</f>
        <v/>
      </c>
      <c r="AI1868" s="106" t="str">
        <f>IF($C1868="", "", IF(IFERROR(INDEX(Ingredients!E$11:E$310, MATCH($C1868, Ingredients!$B$11:$B$310, 0)), "")="", "", IFERROR(INDEX(Ingredients!E$11:E$310, MATCH($C1868, Ingredients!$B$11:$B$310, 0)), "")))</f>
        <v/>
      </c>
      <c r="AJ1868" s="108" t="str">
        <f>IF($C1868="", "", IF(IFERROR(INDEX(Ingredients!F$11:F$310, MATCH($C1868, Ingredients!$B$11:$B$310, 0)), "")="", "", IFERROR(INDEX(Ingredients!F$11:F$310, MATCH($C1868, Ingredients!$B$11:$B$310, 0)), "")))</f>
        <v/>
      </c>
      <c r="AK1868" s="106" t="str">
        <f>IF($C1868="", "", IF(IFERROR(INDEX(Ingredients!G$11:G$310, MATCH($C1868, Ingredients!$B$11:$B$310, 0)), "")="", "", IFERROR(INDEX(Ingredients!G$11:G$310, MATCH($C1868, Ingredients!$B$11:$B$310, 0)), "")))</f>
        <v/>
      </c>
      <c r="AL1868" s="79" t="str">
        <f>IF($C1868="", "", IF(IFERROR(INDEX(Ingredients!H$11:H$310, MATCH($C1868, Ingredients!$B$11:$B$310, 0)), "")="", "", IFERROR(INDEX(Ingredients!H$11:H$310, MATCH($C1868, Ingredients!$B$11:$B$310, 0)), "")))</f>
        <v/>
      </c>
      <c r="AN1868" s="83" t="str">
        <f t="shared" si="440"/>
        <v/>
      </c>
      <c r="AP1868" s="114" t="str">
        <f t="shared" ref="AP1868:AP1931" si="450">IF($D1868="", "", IFERROR(IF($AK1868=$AI1868, $AL1868/$AH1868, $AL1868), ""))</f>
        <v/>
      </c>
      <c r="AR1868" s="117" t="str">
        <f>IF($C1868="", "", IF(IFERROR(INDEX(Ingredients!$AI$11:$AI$310, MATCH($C1868, Ingredients!$B$11:$B$310, 0)), "")="", "", IFERROR(INDEX(Ingredients!$AI$11:$AI$310, MATCH($C1868, Ingredients!$B$11:$B$310, 0)), "")))</f>
        <v/>
      </c>
      <c r="AT1868" s="120" t="str">
        <f t="shared" ref="AT1868:AT1931" si="451">IF(OR($B1868="", $R1868=""), "", CONCATENATE($B1868, " - ", $R1868))</f>
        <v/>
      </c>
      <c r="AV1868" s="90" t="str">
        <f t="shared" si="441"/>
        <v/>
      </c>
      <c r="AX1868" s="90" t="str">
        <f>IF($AV1868="", "", COUNTIF($AV$11:$AV$5010, "&lt;"&amp;$AV1868)+1+COUNTIF($AV$11:$AV1868, $AV1868)-1)</f>
        <v/>
      </c>
      <c r="AZ1868" s="111" t="str">
        <f>IF($B1868="", "", SUMIF('Shopping List'!$AV$11:$AV$25, $B1868, 'Shopping List'!$BN$11:$BN$25))</f>
        <v/>
      </c>
      <c r="BB1868" s="117" t="str">
        <f t="shared" ref="BB1868:BB1931" si="452">IF(OR($AZ1868="", $AZ1868=0), "", IFERROR($D1868*$AZ1868, ""))</f>
        <v/>
      </c>
    </row>
    <row r="1869" spans="1:54" x14ac:dyDescent="0.25">
      <c r="A1869" s="4"/>
      <c r="B1869" s="37"/>
      <c r="C1869" s="124"/>
      <c r="D1869" s="39"/>
      <c r="E1869" s="125"/>
      <c r="F1869" s="48"/>
      <c r="G1869" s="4"/>
      <c r="H1869" s="4"/>
      <c r="I1869" s="95" t="str">
        <f>IF($C1869="", "", IF(IFERROR(INDEX(Ingredients!$C$11:$C$310, MATCH($C1869, Ingredients!$B$11:$B$310, 0)), "")="", "", IFERROR(INDEX(Ingredients!$C$11:$C$310, MATCH($C1869, Ingredients!$B$11:$B$310, 0)), "")))</f>
        <v/>
      </c>
      <c r="J1869" s="73" t="str">
        <f>IF($B1869="", "", IF(IFERROR(INDEX(Meals!$C$11:$C$260, MATCH($B1869, Meals!$B$11:$B$260, 0)), "")="", "", IFERROR(INDEX(Meals!$C$11:$C$260, MATCH($B1869, Meals!$B$11:$B$260, 0)), "")))</f>
        <v/>
      </c>
      <c r="K1869" s="4"/>
      <c r="L1869" s="72" t="str">
        <f t="shared" si="442"/>
        <v/>
      </c>
      <c r="M1869" s="73" t="str">
        <f t="shared" si="443"/>
        <v/>
      </c>
      <c r="N1869" s="4"/>
      <c r="O1869" s="78" t="str">
        <f t="shared" si="444"/>
        <v/>
      </c>
      <c r="P1869" s="79" t="str">
        <f t="shared" si="445"/>
        <v/>
      </c>
      <c r="Q1869" s="4"/>
      <c r="R1869" s="90" t="str">
        <f t="shared" si="446"/>
        <v/>
      </c>
      <c r="S1869" s="4"/>
      <c r="Y1869" s="18" t="str">
        <f t="shared" si="447"/>
        <v/>
      </c>
      <c r="AA1869" s="18" t="str">
        <f t="shared" si="438"/>
        <v/>
      </c>
      <c r="AB1869" s="18" t="str">
        <f t="shared" si="439"/>
        <v/>
      </c>
      <c r="AC1869" s="18" t="str">
        <f t="shared" si="448"/>
        <v/>
      </c>
      <c r="AD1869" s="18" t="str">
        <f t="shared" si="448"/>
        <v/>
      </c>
      <c r="AE1869" s="18" t="str">
        <f t="shared" si="449"/>
        <v/>
      </c>
      <c r="AG1869" s="95" t="str">
        <f>IF($C1869="", "", IF(IFERROR(INDEX(Ingredients!C$11:C$310, MATCH($C1869, Ingredients!$B$11:$B$310, 0)), "")="", "", IFERROR(INDEX(Ingredients!C$11:C$310, MATCH($C1869, Ingredients!$B$11:$B$310, 0)), "")))</f>
        <v/>
      </c>
      <c r="AH1869" s="105" t="str">
        <f>IF($C1869="", "", IF(IFERROR(INDEX(Ingredients!D$11:D$310, MATCH($C1869, Ingredients!$B$11:$B$310, 0)), "")="", "", IFERROR(INDEX(Ingredients!D$11:D$310, MATCH($C1869, Ingredients!$B$11:$B$310, 0)), "")))</f>
        <v/>
      </c>
      <c r="AI1869" s="106" t="str">
        <f>IF($C1869="", "", IF(IFERROR(INDEX(Ingredients!E$11:E$310, MATCH($C1869, Ingredients!$B$11:$B$310, 0)), "")="", "", IFERROR(INDEX(Ingredients!E$11:E$310, MATCH($C1869, Ingredients!$B$11:$B$310, 0)), "")))</f>
        <v/>
      </c>
      <c r="AJ1869" s="108" t="str">
        <f>IF($C1869="", "", IF(IFERROR(INDEX(Ingredients!F$11:F$310, MATCH($C1869, Ingredients!$B$11:$B$310, 0)), "")="", "", IFERROR(INDEX(Ingredients!F$11:F$310, MATCH($C1869, Ingredients!$B$11:$B$310, 0)), "")))</f>
        <v/>
      </c>
      <c r="AK1869" s="106" t="str">
        <f>IF($C1869="", "", IF(IFERROR(INDEX(Ingredients!G$11:G$310, MATCH($C1869, Ingredients!$B$11:$B$310, 0)), "")="", "", IFERROR(INDEX(Ingredients!G$11:G$310, MATCH($C1869, Ingredients!$B$11:$B$310, 0)), "")))</f>
        <v/>
      </c>
      <c r="AL1869" s="79" t="str">
        <f>IF($C1869="", "", IF(IFERROR(INDEX(Ingredients!H$11:H$310, MATCH($C1869, Ingredients!$B$11:$B$310, 0)), "")="", "", IFERROR(INDEX(Ingredients!H$11:H$310, MATCH($C1869, Ingredients!$B$11:$B$310, 0)), "")))</f>
        <v/>
      </c>
      <c r="AN1869" s="83" t="str">
        <f t="shared" si="440"/>
        <v/>
      </c>
      <c r="AP1869" s="114" t="str">
        <f t="shared" si="450"/>
        <v/>
      </c>
      <c r="AR1869" s="117" t="str">
        <f>IF($C1869="", "", IF(IFERROR(INDEX(Ingredients!$AI$11:$AI$310, MATCH($C1869, Ingredients!$B$11:$B$310, 0)), "")="", "", IFERROR(INDEX(Ingredients!$AI$11:$AI$310, MATCH($C1869, Ingredients!$B$11:$B$310, 0)), "")))</f>
        <v/>
      </c>
      <c r="AT1869" s="120" t="str">
        <f t="shared" si="451"/>
        <v/>
      </c>
      <c r="AV1869" s="90" t="str">
        <f t="shared" si="441"/>
        <v/>
      </c>
      <c r="AX1869" s="90" t="str">
        <f>IF($AV1869="", "", COUNTIF($AV$11:$AV$5010, "&lt;"&amp;$AV1869)+1+COUNTIF($AV$11:$AV1869, $AV1869)-1)</f>
        <v/>
      </c>
      <c r="AZ1869" s="111" t="str">
        <f>IF($B1869="", "", SUMIF('Shopping List'!$AV$11:$AV$25, $B1869, 'Shopping List'!$BN$11:$BN$25))</f>
        <v/>
      </c>
      <c r="BB1869" s="117" t="str">
        <f t="shared" si="452"/>
        <v/>
      </c>
    </row>
    <row r="1870" spans="1:54" x14ac:dyDescent="0.25">
      <c r="A1870" s="4"/>
      <c r="B1870" s="37"/>
      <c r="C1870" s="124"/>
      <c r="D1870" s="39"/>
      <c r="E1870" s="125"/>
      <c r="F1870" s="48"/>
      <c r="G1870" s="4"/>
      <c r="H1870" s="4"/>
      <c r="I1870" s="95" t="str">
        <f>IF($C1870="", "", IF(IFERROR(INDEX(Ingredients!$C$11:$C$310, MATCH($C1870, Ingredients!$B$11:$B$310, 0)), "")="", "", IFERROR(INDEX(Ingredients!$C$11:$C$310, MATCH($C1870, Ingredients!$B$11:$B$310, 0)), "")))</f>
        <v/>
      </c>
      <c r="J1870" s="73" t="str">
        <f>IF($B1870="", "", IF(IFERROR(INDEX(Meals!$C$11:$C$260, MATCH($B1870, Meals!$B$11:$B$260, 0)), "")="", "", IFERROR(INDEX(Meals!$C$11:$C$260, MATCH($B1870, Meals!$B$11:$B$260, 0)), "")))</f>
        <v/>
      </c>
      <c r="K1870" s="4"/>
      <c r="L1870" s="72" t="str">
        <f t="shared" si="442"/>
        <v/>
      </c>
      <c r="M1870" s="73" t="str">
        <f t="shared" si="443"/>
        <v/>
      </c>
      <c r="N1870" s="4"/>
      <c r="O1870" s="78" t="str">
        <f t="shared" si="444"/>
        <v/>
      </c>
      <c r="P1870" s="79" t="str">
        <f t="shared" si="445"/>
        <v/>
      </c>
      <c r="Q1870" s="4"/>
      <c r="R1870" s="90" t="str">
        <f t="shared" si="446"/>
        <v/>
      </c>
      <c r="S1870" s="4"/>
      <c r="Y1870" s="18" t="str">
        <f t="shared" si="447"/>
        <v/>
      </c>
      <c r="AA1870" s="18" t="str">
        <f t="shared" si="438"/>
        <v/>
      </c>
      <c r="AB1870" s="18" t="str">
        <f t="shared" si="439"/>
        <v/>
      </c>
      <c r="AC1870" s="18" t="str">
        <f t="shared" si="448"/>
        <v/>
      </c>
      <c r="AD1870" s="18" t="str">
        <f t="shared" si="448"/>
        <v/>
      </c>
      <c r="AE1870" s="18" t="str">
        <f t="shared" si="449"/>
        <v/>
      </c>
      <c r="AG1870" s="95" t="str">
        <f>IF($C1870="", "", IF(IFERROR(INDEX(Ingredients!C$11:C$310, MATCH($C1870, Ingredients!$B$11:$B$310, 0)), "")="", "", IFERROR(INDEX(Ingredients!C$11:C$310, MATCH($C1870, Ingredients!$B$11:$B$310, 0)), "")))</f>
        <v/>
      </c>
      <c r="AH1870" s="105" t="str">
        <f>IF($C1870="", "", IF(IFERROR(INDEX(Ingredients!D$11:D$310, MATCH($C1870, Ingredients!$B$11:$B$310, 0)), "")="", "", IFERROR(INDEX(Ingredients!D$11:D$310, MATCH($C1870, Ingredients!$B$11:$B$310, 0)), "")))</f>
        <v/>
      </c>
      <c r="AI1870" s="106" t="str">
        <f>IF($C1870="", "", IF(IFERROR(INDEX(Ingredients!E$11:E$310, MATCH($C1870, Ingredients!$B$11:$B$310, 0)), "")="", "", IFERROR(INDEX(Ingredients!E$11:E$310, MATCH($C1870, Ingredients!$B$11:$B$310, 0)), "")))</f>
        <v/>
      </c>
      <c r="AJ1870" s="108" t="str">
        <f>IF($C1870="", "", IF(IFERROR(INDEX(Ingredients!F$11:F$310, MATCH($C1870, Ingredients!$B$11:$B$310, 0)), "")="", "", IFERROR(INDEX(Ingredients!F$11:F$310, MATCH($C1870, Ingredients!$B$11:$B$310, 0)), "")))</f>
        <v/>
      </c>
      <c r="AK1870" s="106" t="str">
        <f>IF($C1870="", "", IF(IFERROR(INDEX(Ingredients!G$11:G$310, MATCH($C1870, Ingredients!$B$11:$B$310, 0)), "")="", "", IFERROR(INDEX(Ingredients!G$11:G$310, MATCH($C1870, Ingredients!$B$11:$B$310, 0)), "")))</f>
        <v/>
      </c>
      <c r="AL1870" s="79" t="str">
        <f>IF($C1870="", "", IF(IFERROR(INDEX(Ingredients!H$11:H$310, MATCH($C1870, Ingredients!$B$11:$B$310, 0)), "")="", "", IFERROR(INDEX(Ingredients!H$11:H$310, MATCH($C1870, Ingredients!$B$11:$B$310, 0)), "")))</f>
        <v/>
      </c>
      <c r="AN1870" s="83" t="str">
        <f t="shared" si="440"/>
        <v/>
      </c>
      <c r="AP1870" s="114" t="str">
        <f t="shared" si="450"/>
        <v/>
      </c>
      <c r="AR1870" s="117" t="str">
        <f>IF($C1870="", "", IF(IFERROR(INDEX(Ingredients!$AI$11:$AI$310, MATCH($C1870, Ingredients!$B$11:$B$310, 0)), "")="", "", IFERROR(INDEX(Ingredients!$AI$11:$AI$310, MATCH($C1870, Ingredients!$B$11:$B$310, 0)), "")))</f>
        <v/>
      </c>
      <c r="AT1870" s="120" t="str">
        <f t="shared" si="451"/>
        <v/>
      </c>
      <c r="AV1870" s="90" t="str">
        <f t="shared" si="441"/>
        <v/>
      </c>
      <c r="AX1870" s="90" t="str">
        <f>IF($AV1870="", "", COUNTIF($AV$11:$AV$5010, "&lt;"&amp;$AV1870)+1+COUNTIF($AV$11:$AV1870, $AV1870)-1)</f>
        <v/>
      </c>
      <c r="AZ1870" s="111" t="str">
        <f>IF($B1870="", "", SUMIF('Shopping List'!$AV$11:$AV$25, $B1870, 'Shopping List'!$BN$11:$BN$25))</f>
        <v/>
      </c>
      <c r="BB1870" s="117" t="str">
        <f t="shared" si="452"/>
        <v/>
      </c>
    </row>
    <row r="1871" spans="1:54" x14ac:dyDescent="0.25">
      <c r="A1871" s="4"/>
      <c r="B1871" s="37"/>
      <c r="C1871" s="124"/>
      <c r="D1871" s="39"/>
      <c r="E1871" s="125"/>
      <c r="F1871" s="48"/>
      <c r="G1871" s="4"/>
      <c r="H1871" s="4"/>
      <c r="I1871" s="95" t="str">
        <f>IF($C1871="", "", IF(IFERROR(INDEX(Ingredients!$C$11:$C$310, MATCH($C1871, Ingredients!$B$11:$B$310, 0)), "")="", "", IFERROR(INDEX(Ingredients!$C$11:$C$310, MATCH($C1871, Ingredients!$B$11:$B$310, 0)), "")))</f>
        <v/>
      </c>
      <c r="J1871" s="73" t="str">
        <f>IF($B1871="", "", IF(IFERROR(INDEX(Meals!$C$11:$C$260, MATCH($B1871, Meals!$B$11:$B$260, 0)), "")="", "", IFERROR(INDEX(Meals!$C$11:$C$260, MATCH($B1871, Meals!$B$11:$B$260, 0)), "")))</f>
        <v/>
      </c>
      <c r="K1871" s="4"/>
      <c r="L1871" s="72" t="str">
        <f t="shared" si="442"/>
        <v/>
      </c>
      <c r="M1871" s="73" t="str">
        <f t="shared" si="443"/>
        <v/>
      </c>
      <c r="N1871" s="4"/>
      <c r="O1871" s="78" t="str">
        <f t="shared" si="444"/>
        <v/>
      </c>
      <c r="P1871" s="79" t="str">
        <f t="shared" si="445"/>
        <v/>
      </c>
      <c r="Q1871" s="4"/>
      <c r="R1871" s="90" t="str">
        <f t="shared" si="446"/>
        <v/>
      </c>
      <c r="S1871" s="4"/>
      <c r="Y1871" s="18" t="str">
        <f t="shared" si="447"/>
        <v/>
      </c>
      <c r="AA1871" s="18" t="str">
        <f t="shared" si="438"/>
        <v/>
      </c>
      <c r="AB1871" s="18" t="str">
        <f t="shared" si="439"/>
        <v/>
      </c>
      <c r="AC1871" s="18" t="str">
        <f t="shared" si="448"/>
        <v/>
      </c>
      <c r="AD1871" s="18" t="str">
        <f t="shared" si="448"/>
        <v/>
      </c>
      <c r="AE1871" s="18" t="str">
        <f t="shared" si="449"/>
        <v/>
      </c>
      <c r="AG1871" s="95" t="str">
        <f>IF($C1871="", "", IF(IFERROR(INDEX(Ingredients!C$11:C$310, MATCH($C1871, Ingredients!$B$11:$B$310, 0)), "")="", "", IFERROR(INDEX(Ingredients!C$11:C$310, MATCH($C1871, Ingredients!$B$11:$B$310, 0)), "")))</f>
        <v/>
      </c>
      <c r="AH1871" s="105" t="str">
        <f>IF($C1871="", "", IF(IFERROR(INDEX(Ingredients!D$11:D$310, MATCH($C1871, Ingredients!$B$11:$B$310, 0)), "")="", "", IFERROR(INDEX(Ingredients!D$11:D$310, MATCH($C1871, Ingredients!$B$11:$B$310, 0)), "")))</f>
        <v/>
      </c>
      <c r="AI1871" s="106" t="str">
        <f>IF($C1871="", "", IF(IFERROR(INDEX(Ingredients!E$11:E$310, MATCH($C1871, Ingredients!$B$11:$B$310, 0)), "")="", "", IFERROR(INDEX(Ingredients!E$11:E$310, MATCH($C1871, Ingredients!$B$11:$B$310, 0)), "")))</f>
        <v/>
      </c>
      <c r="AJ1871" s="108" t="str">
        <f>IF($C1871="", "", IF(IFERROR(INDEX(Ingredients!F$11:F$310, MATCH($C1871, Ingredients!$B$11:$B$310, 0)), "")="", "", IFERROR(INDEX(Ingredients!F$11:F$310, MATCH($C1871, Ingredients!$B$11:$B$310, 0)), "")))</f>
        <v/>
      </c>
      <c r="AK1871" s="106" t="str">
        <f>IF($C1871="", "", IF(IFERROR(INDEX(Ingredients!G$11:G$310, MATCH($C1871, Ingredients!$B$11:$B$310, 0)), "")="", "", IFERROR(INDEX(Ingredients!G$11:G$310, MATCH($C1871, Ingredients!$B$11:$B$310, 0)), "")))</f>
        <v/>
      </c>
      <c r="AL1871" s="79" t="str">
        <f>IF($C1871="", "", IF(IFERROR(INDEX(Ingredients!H$11:H$310, MATCH($C1871, Ingredients!$B$11:$B$310, 0)), "")="", "", IFERROR(INDEX(Ingredients!H$11:H$310, MATCH($C1871, Ingredients!$B$11:$B$310, 0)), "")))</f>
        <v/>
      </c>
      <c r="AN1871" s="83" t="str">
        <f t="shared" si="440"/>
        <v/>
      </c>
      <c r="AP1871" s="114" t="str">
        <f t="shared" si="450"/>
        <v/>
      </c>
      <c r="AR1871" s="117" t="str">
        <f>IF($C1871="", "", IF(IFERROR(INDEX(Ingredients!$AI$11:$AI$310, MATCH($C1871, Ingredients!$B$11:$B$310, 0)), "")="", "", IFERROR(INDEX(Ingredients!$AI$11:$AI$310, MATCH($C1871, Ingredients!$B$11:$B$310, 0)), "")))</f>
        <v/>
      </c>
      <c r="AT1871" s="120" t="str">
        <f t="shared" si="451"/>
        <v/>
      </c>
      <c r="AV1871" s="90" t="str">
        <f t="shared" si="441"/>
        <v/>
      </c>
      <c r="AX1871" s="90" t="str">
        <f>IF($AV1871="", "", COUNTIF($AV$11:$AV$5010, "&lt;"&amp;$AV1871)+1+COUNTIF($AV$11:$AV1871, $AV1871)-1)</f>
        <v/>
      </c>
      <c r="AZ1871" s="111" t="str">
        <f>IF($B1871="", "", SUMIF('Shopping List'!$AV$11:$AV$25, $B1871, 'Shopping List'!$BN$11:$BN$25))</f>
        <v/>
      </c>
      <c r="BB1871" s="117" t="str">
        <f t="shared" si="452"/>
        <v/>
      </c>
    </row>
    <row r="1872" spans="1:54" x14ac:dyDescent="0.25">
      <c r="A1872" s="4"/>
      <c r="B1872" s="37"/>
      <c r="C1872" s="124"/>
      <c r="D1872" s="39"/>
      <c r="E1872" s="125"/>
      <c r="F1872" s="48"/>
      <c r="G1872" s="4"/>
      <c r="H1872" s="4"/>
      <c r="I1872" s="95" t="str">
        <f>IF($C1872="", "", IF(IFERROR(INDEX(Ingredients!$C$11:$C$310, MATCH($C1872, Ingredients!$B$11:$B$310, 0)), "")="", "", IFERROR(INDEX(Ingredients!$C$11:$C$310, MATCH($C1872, Ingredients!$B$11:$B$310, 0)), "")))</f>
        <v/>
      </c>
      <c r="J1872" s="73" t="str">
        <f>IF($B1872="", "", IF(IFERROR(INDEX(Meals!$C$11:$C$260, MATCH($B1872, Meals!$B$11:$B$260, 0)), "")="", "", IFERROR(INDEX(Meals!$C$11:$C$260, MATCH($B1872, Meals!$B$11:$B$260, 0)), "")))</f>
        <v/>
      </c>
      <c r="K1872" s="4"/>
      <c r="L1872" s="72" t="str">
        <f t="shared" si="442"/>
        <v/>
      </c>
      <c r="M1872" s="73" t="str">
        <f t="shared" si="443"/>
        <v/>
      </c>
      <c r="N1872" s="4"/>
      <c r="O1872" s="78" t="str">
        <f t="shared" si="444"/>
        <v/>
      </c>
      <c r="P1872" s="79" t="str">
        <f t="shared" si="445"/>
        <v/>
      </c>
      <c r="Q1872" s="4"/>
      <c r="R1872" s="90" t="str">
        <f t="shared" si="446"/>
        <v/>
      </c>
      <c r="S1872" s="4"/>
      <c r="Y1872" s="18" t="str">
        <f t="shared" si="447"/>
        <v/>
      </c>
      <c r="AA1872" s="18" t="str">
        <f t="shared" si="438"/>
        <v/>
      </c>
      <c r="AB1872" s="18" t="str">
        <f t="shared" si="439"/>
        <v/>
      </c>
      <c r="AC1872" s="18" t="str">
        <f t="shared" si="448"/>
        <v/>
      </c>
      <c r="AD1872" s="18" t="str">
        <f t="shared" si="448"/>
        <v/>
      </c>
      <c r="AE1872" s="18" t="str">
        <f t="shared" si="449"/>
        <v/>
      </c>
      <c r="AG1872" s="95" t="str">
        <f>IF($C1872="", "", IF(IFERROR(INDEX(Ingredients!C$11:C$310, MATCH($C1872, Ingredients!$B$11:$B$310, 0)), "")="", "", IFERROR(INDEX(Ingredients!C$11:C$310, MATCH($C1872, Ingredients!$B$11:$B$310, 0)), "")))</f>
        <v/>
      </c>
      <c r="AH1872" s="105" t="str">
        <f>IF($C1872="", "", IF(IFERROR(INDEX(Ingredients!D$11:D$310, MATCH($C1872, Ingredients!$B$11:$B$310, 0)), "")="", "", IFERROR(INDEX(Ingredients!D$11:D$310, MATCH($C1872, Ingredients!$B$11:$B$310, 0)), "")))</f>
        <v/>
      </c>
      <c r="AI1872" s="106" t="str">
        <f>IF($C1872="", "", IF(IFERROR(INDEX(Ingredients!E$11:E$310, MATCH($C1872, Ingredients!$B$11:$B$310, 0)), "")="", "", IFERROR(INDEX(Ingredients!E$11:E$310, MATCH($C1872, Ingredients!$B$11:$B$310, 0)), "")))</f>
        <v/>
      </c>
      <c r="AJ1872" s="108" t="str">
        <f>IF($C1872="", "", IF(IFERROR(INDEX(Ingredients!F$11:F$310, MATCH($C1872, Ingredients!$B$11:$B$310, 0)), "")="", "", IFERROR(INDEX(Ingredients!F$11:F$310, MATCH($C1872, Ingredients!$B$11:$B$310, 0)), "")))</f>
        <v/>
      </c>
      <c r="AK1872" s="106" t="str">
        <f>IF($C1872="", "", IF(IFERROR(INDEX(Ingredients!G$11:G$310, MATCH($C1872, Ingredients!$B$11:$B$310, 0)), "")="", "", IFERROR(INDEX(Ingredients!G$11:G$310, MATCH($C1872, Ingredients!$B$11:$B$310, 0)), "")))</f>
        <v/>
      </c>
      <c r="AL1872" s="79" t="str">
        <f>IF($C1872="", "", IF(IFERROR(INDEX(Ingredients!H$11:H$310, MATCH($C1872, Ingredients!$B$11:$B$310, 0)), "")="", "", IFERROR(INDEX(Ingredients!H$11:H$310, MATCH($C1872, Ingredients!$B$11:$B$310, 0)), "")))</f>
        <v/>
      </c>
      <c r="AN1872" s="83" t="str">
        <f t="shared" si="440"/>
        <v/>
      </c>
      <c r="AP1872" s="114" t="str">
        <f t="shared" si="450"/>
        <v/>
      </c>
      <c r="AR1872" s="117" t="str">
        <f>IF($C1872="", "", IF(IFERROR(INDEX(Ingredients!$AI$11:$AI$310, MATCH($C1872, Ingredients!$B$11:$B$310, 0)), "")="", "", IFERROR(INDEX(Ingredients!$AI$11:$AI$310, MATCH($C1872, Ingredients!$B$11:$B$310, 0)), "")))</f>
        <v/>
      </c>
      <c r="AT1872" s="120" t="str">
        <f t="shared" si="451"/>
        <v/>
      </c>
      <c r="AV1872" s="90" t="str">
        <f t="shared" si="441"/>
        <v/>
      </c>
      <c r="AX1872" s="90" t="str">
        <f>IF($AV1872="", "", COUNTIF($AV$11:$AV$5010, "&lt;"&amp;$AV1872)+1+COUNTIF($AV$11:$AV1872, $AV1872)-1)</f>
        <v/>
      </c>
      <c r="AZ1872" s="111" t="str">
        <f>IF($B1872="", "", SUMIF('Shopping List'!$AV$11:$AV$25, $B1872, 'Shopping List'!$BN$11:$BN$25))</f>
        <v/>
      </c>
      <c r="BB1872" s="117" t="str">
        <f t="shared" si="452"/>
        <v/>
      </c>
    </row>
    <row r="1873" spans="1:54" x14ac:dyDescent="0.25">
      <c r="A1873" s="4"/>
      <c r="B1873" s="37"/>
      <c r="C1873" s="124"/>
      <c r="D1873" s="39"/>
      <c r="E1873" s="125"/>
      <c r="F1873" s="48"/>
      <c r="G1873" s="4"/>
      <c r="H1873" s="4"/>
      <c r="I1873" s="95" t="str">
        <f>IF($C1873="", "", IF(IFERROR(INDEX(Ingredients!$C$11:$C$310, MATCH($C1873, Ingredients!$B$11:$B$310, 0)), "")="", "", IFERROR(INDEX(Ingredients!$C$11:$C$310, MATCH($C1873, Ingredients!$B$11:$B$310, 0)), "")))</f>
        <v/>
      </c>
      <c r="J1873" s="73" t="str">
        <f>IF($B1873="", "", IF(IFERROR(INDEX(Meals!$C$11:$C$260, MATCH($B1873, Meals!$B$11:$B$260, 0)), "")="", "", IFERROR(INDEX(Meals!$C$11:$C$260, MATCH($B1873, Meals!$B$11:$B$260, 0)), "")))</f>
        <v/>
      </c>
      <c r="K1873" s="4"/>
      <c r="L1873" s="72" t="str">
        <f t="shared" si="442"/>
        <v/>
      </c>
      <c r="M1873" s="73" t="str">
        <f t="shared" si="443"/>
        <v/>
      </c>
      <c r="N1873" s="4"/>
      <c r="O1873" s="78" t="str">
        <f t="shared" si="444"/>
        <v/>
      </c>
      <c r="P1873" s="79" t="str">
        <f t="shared" si="445"/>
        <v/>
      </c>
      <c r="Q1873" s="4"/>
      <c r="R1873" s="90" t="str">
        <f t="shared" si="446"/>
        <v/>
      </c>
      <c r="S1873" s="4"/>
      <c r="Y1873" s="18" t="str">
        <f t="shared" si="447"/>
        <v/>
      </c>
      <c r="AA1873" s="18" t="str">
        <f t="shared" si="438"/>
        <v/>
      </c>
      <c r="AB1873" s="18" t="str">
        <f t="shared" si="439"/>
        <v/>
      </c>
      <c r="AC1873" s="18" t="str">
        <f t="shared" si="448"/>
        <v/>
      </c>
      <c r="AD1873" s="18" t="str">
        <f t="shared" si="448"/>
        <v/>
      </c>
      <c r="AE1873" s="18" t="str">
        <f t="shared" si="449"/>
        <v/>
      </c>
      <c r="AG1873" s="95" t="str">
        <f>IF($C1873="", "", IF(IFERROR(INDEX(Ingredients!C$11:C$310, MATCH($C1873, Ingredients!$B$11:$B$310, 0)), "")="", "", IFERROR(INDEX(Ingredients!C$11:C$310, MATCH($C1873, Ingredients!$B$11:$B$310, 0)), "")))</f>
        <v/>
      </c>
      <c r="AH1873" s="105" t="str">
        <f>IF($C1873="", "", IF(IFERROR(INDEX(Ingredients!D$11:D$310, MATCH($C1873, Ingredients!$B$11:$B$310, 0)), "")="", "", IFERROR(INDEX(Ingredients!D$11:D$310, MATCH($C1873, Ingredients!$B$11:$B$310, 0)), "")))</f>
        <v/>
      </c>
      <c r="AI1873" s="106" t="str">
        <f>IF($C1873="", "", IF(IFERROR(INDEX(Ingredients!E$11:E$310, MATCH($C1873, Ingredients!$B$11:$B$310, 0)), "")="", "", IFERROR(INDEX(Ingredients!E$11:E$310, MATCH($C1873, Ingredients!$B$11:$B$310, 0)), "")))</f>
        <v/>
      </c>
      <c r="AJ1873" s="108" t="str">
        <f>IF($C1873="", "", IF(IFERROR(INDEX(Ingredients!F$11:F$310, MATCH($C1873, Ingredients!$B$11:$B$310, 0)), "")="", "", IFERROR(INDEX(Ingredients!F$11:F$310, MATCH($C1873, Ingredients!$B$11:$B$310, 0)), "")))</f>
        <v/>
      </c>
      <c r="AK1873" s="106" t="str">
        <f>IF($C1873="", "", IF(IFERROR(INDEX(Ingredients!G$11:G$310, MATCH($C1873, Ingredients!$B$11:$B$310, 0)), "")="", "", IFERROR(INDEX(Ingredients!G$11:G$310, MATCH($C1873, Ingredients!$B$11:$B$310, 0)), "")))</f>
        <v/>
      </c>
      <c r="AL1873" s="79" t="str">
        <f>IF($C1873="", "", IF(IFERROR(INDEX(Ingredients!H$11:H$310, MATCH($C1873, Ingredients!$B$11:$B$310, 0)), "")="", "", IFERROR(INDEX(Ingredients!H$11:H$310, MATCH($C1873, Ingredients!$B$11:$B$310, 0)), "")))</f>
        <v/>
      </c>
      <c r="AN1873" s="83" t="str">
        <f t="shared" si="440"/>
        <v/>
      </c>
      <c r="AP1873" s="114" t="str">
        <f t="shared" si="450"/>
        <v/>
      </c>
      <c r="AR1873" s="117" t="str">
        <f>IF($C1873="", "", IF(IFERROR(INDEX(Ingredients!$AI$11:$AI$310, MATCH($C1873, Ingredients!$B$11:$B$310, 0)), "")="", "", IFERROR(INDEX(Ingredients!$AI$11:$AI$310, MATCH($C1873, Ingredients!$B$11:$B$310, 0)), "")))</f>
        <v/>
      </c>
      <c r="AT1873" s="120" t="str">
        <f t="shared" si="451"/>
        <v/>
      </c>
      <c r="AV1873" s="90" t="str">
        <f t="shared" si="441"/>
        <v/>
      </c>
      <c r="AX1873" s="90" t="str">
        <f>IF($AV1873="", "", COUNTIF($AV$11:$AV$5010, "&lt;"&amp;$AV1873)+1+COUNTIF($AV$11:$AV1873, $AV1873)-1)</f>
        <v/>
      </c>
      <c r="AZ1873" s="111" t="str">
        <f>IF($B1873="", "", SUMIF('Shopping List'!$AV$11:$AV$25, $B1873, 'Shopping List'!$BN$11:$BN$25))</f>
        <v/>
      </c>
      <c r="BB1873" s="117" t="str">
        <f t="shared" si="452"/>
        <v/>
      </c>
    </row>
    <row r="1874" spans="1:54" x14ac:dyDescent="0.25">
      <c r="A1874" s="4"/>
      <c r="B1874" s="37"/>
      <c r="C1874" s="124"/>
      <c r="D1874" s="39"/>
      <c r="E1874" s="125"/>
      <c r="F1874" s="48"/>
      <c r="G1874" s="4"/>
      <c r="H1874" s="4"/>
      <c r="I1874" s="95" t="str">
        <f>IF($C1874="", "", IF(IFERROR(INDEX(Ingredients!$C$11:$C$310, MATCH($C1874, Ingredients!$B$11:$B$310, 0)), "")="", "", IFERROR(INDEX(Ingredients!$C$11:$C$310, MATCH($C1874, Ingredients!$B$11:$B$310, 0)), "")))</f>
        <v/>
      </c>
      <c r="J1874" s="73" t="str">
        <f>IF($B1874="", "", IF(IFERROR(INDEX(Meals!$C$11:$C$260, MATCH($B1874, Meals!$B$11:$B$260, 0)), "")="", "", IFERROR(INDEX(Meals!$C$11:$C$260, MATCH($B1874, Meals!$B$11:$B$260, 0)), "")))</f>
        <v/>
      </c>
      <c r="K1874" s="4"/>
      <c r="L1874" s="72" t="str">
        <f t="shared" si="442"/>
        <v/>
      </c>
      <c r="M1874" s="73" t="str">
        <f t="shared" si="443"/>
        <v/>
      </c>
      <c r="N1874" s="4"/>
      <c r="O1874" s="78" t="str">
        <f t="shared" si="444"/>
        <v/>
      </c>
      <c r="P1874" s="79" t="str">
        <f t="shared" si="445"/>
        <v/>
      </c>
      <c r="Q1874" s="4"/>
      <c r="R1874" s="90" t="str">
        <f t="shared" si="446"/>
        <v/>
      </c>
      <c r="S1874" s="4"/>
      <c r="Y1874" s="18" t="str">
        <f t="shared" si="447"/>
        <v/>
      </c>
      <c r="AA1874" s="18" t="str">
        <f t="shared" si="438"/>
        <v/>
      </c>
      <c r="AB1874" s="18" t="str">
        <f t="shared" si="439"/>
        <v/>
      </c>
      <c r="AC1874" s="18" t="str">
        <f t="shared" si="448"/>
        <v/>
      </c>
      <c r="AD1874" s="18" t="str">
        <f t="shared" si="448"/>
        <v/>
      </c>
      <c r="AE1874" s="18" t="str">
        <f t="shared" si="449"/>
        <v/>
      </c>
      <c r="AG1874" s="95" t="str">
        <f>IF($C1874="", "", IF(IFERROR(INDEX(Ingredients!C$11:C$310, MATCH($C1874, Ingredients!$B$11:$B$310, 0)), "")="", "", IFERROR(INDEX(Ingredients!C$11:C$310, MATCH($C1874, Ingredients!$B$11:$B$310, 0)), "")))</f>
        <v/>
      </c>
      <c r="AH1874" s="105" t="str">
        <f>IF($C1874="", "", IF(IFERROR(INDEX(Ingredients!D$11:D$310, MATCH($C1874, Ingredients!$B$11:$B$310, 0)), "")="", "", IFERROR(INDEX(Ingredients!D$11:D$310, MATCH($C1874, Ingredients!$B$11:$B$310, 0)), "")))</f>
        <v/>
      </c>
      <c r="AI1874" s="106" t="str">
        <f>IF($C1874="", "", IF(IFERROR(INDEX(Ingredients!E$11:E$310, MATCH($C1874, Ingredients!$B$11:$B$310, 0)), "")="", "", IFERROR(INDEX(Ingredients!E$11:E$310, MATCH($C1874, Ingredients!$B$11:$B$310, 0)), "")))</f>
        <v/>
      </c>
      <c r="AJ1874" s="108" t="str">
        <f>IF($C1874="", "", IF(IFERROR(INDEX(Ingredients!F$11:F$310, MATCH($C1874, Ingredients!$B$11:$B$310, 0)), "")="", "", IFERROR(INDEX(Ingredients!F$11:F$310, MATCH($C1874, Ingredients!$B$11:$B$310, 0)), "")))</f>
        <v/>
      </c>
      <c r="AK1874" s="106" t="str">
        <f>IF($C1874="", "", IF(IFERROR(INDEX(Ingredients!G$11:G$310, MATCH($C1874, Ingredients!$B$11:$B$310, 0)), "")="", "", IFERROR(INDEX(Ingredients!G$11:G$310, MATCH($C1874, Ingredients!$B$11:$B$310, 0)), "")))</f>
        <v/>
      </c>
      <c r="AL1874" s="79" t="str">
        <f>IF($C1874="", "", IF(IFERROR(INDEX(Ingredients!H$11:H$310, MATCH($C1874, Ingredients!$B$11:$B$310, 0)), "")="", "", IFERROR(INDEX(Ingredients!H$11:H$310, MATCH($C1874, Ingredients!$B$11:$B$310, 0)), "")))</f>
        <v/>
      </c>
      <c r="AN1874" s="83" t="str">
        <f t="shared" si="440"/>
        <v/>
      </c>
      <c r="AP1874" s="114" t="str">
        <f t="shared" si="450"/>
        <v/>
      </c>
      <c r="AR1874" s="117" t="str">
        <f>IF($C1874="", "", IF(IFERROR(INDEX(Ingredients!$AI$11:$AI$310, MATCH($C1874, Ingredients!$B$11:$B$310, 0)), "")="", "", IFERROR(INDEX(Ingredients!$AI$11:$AI$310, MATCH($C1874, Ingredients!$B$11:$B$310, 0)), "")))</f>
        <v/>
      </c>
      <c r="AT1874" s="120" t="str">
        <f t="shared" si="451"/>
        <v/>
      </c>
      <c r="AV1874" s="90" t="str">
        <f t="shared" si="441"/>
        <v/>
      </c>
      <c r="AX1874" s="90" t="str">
        <f>IF($AV1874="", "", COUNTIF($AV$11:$AV$5010, "&lt;"&amp;$AV1874)+1+COUNTIF($AV$11:$AV1874, $AV1874)-1)</f>
        <v/>
      </c>
      <c r="AZ1874" s="111" t="str">
        <f>IF($B1874="", "", SUMIF('Shopping List'!$AV$11:$AV$25, $B1874, 'Shopping List'!$BN$11:$BN$25))</f>
        <v/>
      </c>
      <c r="BB1874" s="117" t="str">
        <f t="shared" si="452"/>
        <v/>
      </c>
    </row>
    <row r="1875" spans="1:54" x14ac:dyDescent="0.25">
      <c r="A1875" s="4"/>
      <c r="B1875" s="37"/>
      <c r="C1875" s="124"/>
      <c r="D1875" s="39"/>
      <c r="E1875" s="125"/>
      <c r="F1875" s="48"/>
      <c r="G1875" s="4"/>
      <c r="H1875" s="4"/>
      <c r="I1875" s="95" t="str">
        <f>IF($C1875="", "", IF(IFERROR(INDEX(Ingredients!$C$11:$C$310, MATCH($C1875, Ingredients!$B$11:$B$310, 0)), "")="", "", IFERROR(INDEX(Ingredients!$C$11:$C$310, MATCH($C1875, Ingredients!$B$11:$B$310, 0)), "")))</f>
        <v/>
      </c>
      <c r="J1875" s="73" t="str">
        <f>IF($B1875="", "", IF(IFERROR(INDEX(Meals!$C$11:$C$260, MATCH($B1875, Meals!$B$11:$B$260, 0)), "")="", "", IFERROR(INDEX(Meals!$C$11:$C$260, MATCH($B1875, Meals!$B$11:$B$260, 0)), "")))</f>
        <v/>
      </c>
      <c r="K1875" s="4"/>
      <c r="L1875" s="72" t="str">
        <f t="shared" si="442"/>
        <v/>
      </c>
      <c r="M1875" s="73" t="str">
        <f t="shared" si="443"/>
        <v/>
      </c>
      <c r="N1875" s="4"/>
      <c r="O1875" s="78" t="str">
        <f t="shared" si="444"/>
        <v/>
      </c>
      <c r="P1875" s="79" t="str">
        <f t="shared" si="445"/>
        <v/>
      </c>
      <c r="Q1875" s="4"/>
      <c r="R1875" s="90" t="str">
        <f t="shared" si="446"/>
        <v/>
      </c>
      <c r="S1875" s="4"/>
      <c r="Y1875" s="18" t="str">
        <f t="shared" si="447"/>
        <v/>
      </c>
      <c r="AA1875" s="18" t="str">
        <f t="shared" si="438"/>
        <v/>
      </c>
      <c r="AB1875" s="18" t="str">
        <f t="shared" si="439"/>
        <v/>
      </c>
      <c r="AC1875" s="18" t="str">
        <f t="shared" si="448"/>
        <v/>
      </c>
      <c r="AD1875" s="18" t="str">
        <f t="shared" si="448"/>
        <v/>
      </c>
      <c r="AE1875" s="18" t="str">
        <f t="shared" si="449"/>
        <v/>
      </c>
      <c r="AG1875" s="95" t="str">
        <f>IF($C1875="", "", IF(IFERROR(INDEX(Ingredients!C$11:C$310, MATCH($C1875, Ingredients!$B$11:$B$310, 0)), "")="", "", IFERROR(INDEX(Ingredients!C$11:C$310, MATCH($C1875, Ingredients!$B$11:$B$310, 0)), "")))</f>
        <v/>
      </c>
      <c r="AH1875" s="105" t="str">
        <f>IF($C1875="", "", IF(IFERROR(INDEX(Ingredients!D$11:D$310, MATCH($C1875, Ingredients!$B$11:$B$310, 0)), "")="", "", IFERROR(INDEX(Ingredients!D$11:D$310, MATCH($C1875, Ingredients!$B$11:$B$310, 0)), "")))</f>
        <v/>
      </c>
      <c r="AI1875" s="106" t="str">
        <f>IF($C1875="", "", IF(IFERROR(INDEX(Ingredients!E$11:E$310, MATCH($C1875, Ingredients!$B$11:$B$310, 0)), "")="", "", IFERROR(INDEX(Ingredients!E$11:E$310, MATCH($C1875, Ingredients!$B$11:$B$310, 0)), "")))</f>
        <v/>
      </c>
      <c r="AJ1875" s="108" t="str">
        <f>IF($C1875="", "", IF(IFERROR(INDEX(Ingredients!F$11:F$310, MATCH($C1875, Ingredients!$B$11:$B$310, 0)), "")="", "", IFERROR(INDEX(Ingredients!F$11:F$310, MATCH($C1875, Ingredients!$B$11:$B$310, 0)), "")))</f>
        <v/>
      </c>
      <c r="AK1875" s="106" t="str">
        <f>IF($C1875="", "", IF(IFERROR(INDEX(Ingredients!G$11:G$310, MATCH($C1875, Ingredients!$B$11:$B$310, 0)), "")="", "", IFERROR(INDEX(Ingredients!G$11:G$310, MATCH($C1875, Ingredients!$B$11:$B$310, 0)), "")))</f>
        <v/>
      </c>
      <c r="AL1875" s="79" t="str">
        <f>IF($C1875="", "", IF(IFERROR(INDEX(Ingredients!H$11:H$310, MATCH($C1875, Ingredients!$B$11:$B$310, 0)), "")="", "", IFERROR(INDEX(Ingredients!H$11:H$310, MATCH($C1875, Ingredients!$B$11:$B$310, 0)), "")))</f>
        <v/>
      </c>
      <c r="AN1875" s="83" t="str">
        <f t="shared" si="440"/>
        <v/>
      </c>
      <c r="AP1875" s="114" t="str">
        <f t="shared" si="450"/>
        <v/>
      </c>
      <c r="AR1875" s="117" t="str">
        <f>IF($C1875="", "", IF(IFERROR(INDEX(Ingredients!$AI$11:$AI$310, MATCH($C1875, Ingredients!$B$11:$B$310, 0)), "")="", "", IFERROR(INDEX(Ingredients!$AI$11:$AI$310, MATCH($C1875, Ingredients!$B$11:$B$310, 0)), "")))</f>
        <v/>
      </c>
      <c r="AT1875" s="120" t="str">
        <f t="shared" si="451"/>
        <v/>
      </c>
      <c r="AV1875" s="90" t="str">
        <f t="shared" si="441"/>
        <v/>
      </c>
      <c r="AX1875" s="90" t="str">
        <f>IF($AV1875="", "", COUNTIF($AV$11:$AV$5010, "&lt;"&amp;$AV1875)+1+COUNTIF($AV$11:$AV1875, $AV1875)-1)</f>
        <v/>
      </c>
      <c r="AZ1875" s="111" t="str">
        <f>IF($B1875="", "", SUMIF('Shopping List'!$AV$11:$AV$25, $B1875, 'Shopping List'!$BN$11:$BN$25))</f>
        <v/>
      </c>
      <c r="BB1875" s="117" t="str">
        <f t="shared" si="452"/>
        <v/>
      </c>
    </row>
    <row r="1876" spans="1:54" x14ac:dyDescent="0.25">
      <c r="A1876" s="4"/>
      <c r="B1876" s="37"/>
      <c r="C1876" s="124"/>
      <c r="D1876" s="39"/>
      <c r="E1876" s="125"/>
      <c r="F1876" s="48"/>
      <c r="G1876" s="4"/>
      <c r="H1876" s="4"/>
      <c r="I1876" s="95" t="str">
        <f>IF($C1876="", "", IF(IFERROR(INDEX(Ingredients!$C$11:$C$310, MATCH($C1876, Ingredients!$B$11:$B$310, 0)), "")="", "", IFERROR(INDEX(Ingredients!$C$11:$C$310, MATCH($C1876, Ingredients!$B$11:$B$310, 0)), "")))</f>
        <v/>
      </c>
      <c r="J1876" s="73" t="str">
        <f>IF($B1876="", "", IF(IFERROR(INDEX(Meals!$C$11:$C$260, MATCH($B1876, Meals!$B$11:$B$260, 0)), "")="", "", IFERROR(INDEX(Meals!$C$11:$C$260, MATCH($B1876, Meals!$B$11:$B$260, 0)), "")))</f>
        <v/>
      </c>
      <c r="K1876" s="4"/>
      <c r="L1876" s="72" t="str">
        <f t="shared" si="442"/>
        <v/>
      </c>
      <c r="M1876" s="73" t="str">
        <f t="shared" si="443"/>
        <v/>
      </c>
      <c r="N1876" s="4"/>
      <c r="O1876" s="78" t="str">
        <f t="shared" si="444"/>
        <v/>
      </c>
      <c r="P1876" s="79" t="str">
        <f t="shared" si="445"/>
        <v/>
      </c>
      <c r="Q1876" s="4"/>
      <c r="R1876" s="90" t="str">
        <f t="shared" si="446"/>
        <v/>
      </c>
      <c r="S1876" s="4"/>
      <c r="Y1876" s="18" t="str">
        <f t="shared" si="447"/>
        <v/>
      </c>
      <c r="AA1876" s="18" t="str">
        <f t="shared" si="438"/>
        <v/>
      </c>
      <c r="AB1876" s="18" t="str">
        <f t="shared" si="439"/>
        <v/>
      </c>
      <c r="AC1876" s="18" t="str">
        <f t="shared" si="448"/>
        <v/>
      </c>
      <c r="AD1876" s="18" t="str">
        <f t="shared" si="448"/>
        <v/>
      </c>
      <c r="AE1876" s="18" t="str">
        <f t="shared" si="449"/>
        <v/>
      </c>
      <c r="AG1876" s="95" t="str">
        <f>IF($C1876="", "", IF(IFERROR(INDEX(Ingredients!C$11:C$310, MATCH($C1876, Ingredients!$B$11:$B$310, 0)), "")="", "", IFERROR(INDEX(Ingredients!C$11:C$310, MATCH($C1876, Ingredients!$B$11:$B$310, 0)), "")))</f>
        <v/>
      </c>
      <c r="AH1876" s="105" t="str">
        <f>IF($C1876="", "", IF(IFERROR(INDEX(Ingredients!D$11:D$310, MATCH($C1876, Ingredients!$B$11:$B$310, 0)), "")="", "", IFERROR(INDEX(Ingredients!D$11:D$310, MATCH($C1876, Ingredients!$B$11:$B$310, 0)), "")))</f>
        <v/>
      </c>
      <c r="AI1876" s="106" t="str">
        <f>IF($C1876="", "", IF(IFERROR(INDEX(Ingredients!E$11:E$310, MATCH($C1876, Ingredients!$B$11:$B$310, 0)), "")="", "", IFERROR(INDEX(Ingredients!E$11:E$310, MATCH($C1876, Ingredients!$B$11:$B$310, 0)), "")))</f>
        <v/>
      </c>
      <c r="AJ1876" s="108" t="str">
        <f>IF($C1876="", "", IF(IFERROR(INDEX(Ingredients!F$11:F$310, MATCH($C1876, Ingredients!$B$11:$B$310, 0)), "")="", "", IFERROR(INDEX(Ingredients!F$11:F$310, MATCH($C1876, Ingredients!$B$11:$B$310, 0)), "")))</f>
        <v/>
      </c>
      <c r="AK1876" s="106" t="str">
        <f>IF($C1876="", "", IF(IFERROR(INDEX(Ingredients!G$11:G$310, MATCH($C1876, Ingredients!$B$11:$B$310, 0)), "")="", "", IFERROR(INDEX(Ingredients!G$11:G$310, MATCH($C1876, Ingredients!$B$11:$B$310, 0)), "")))</f>
        <v/>
      </c>
      <c r="AL1876" s="79" t="str">
        <f>IF($C1876="", "", IF(IFERROR(INDEX(Ingredients!H$11:H$310, MATCH($C1876, Ingredients!$B$11:$B$310, 0)), "")="", "", IFERROR(INDEX(Ingredients!H$11:H$310, MATCH($C1876, Ingredients!$B$11:$B$310, 0)), "")))</f>
        <v/>
      </c>
      <c r="AN1876" s="83" t="str">
        <f t="shared" si="440"/>
        <v/>
      </c>
      <c r="AP1876" s="114" t="str">
        <f t="shared" si="450"/>
        <v/>
      </c>
      <c r="AR1876" s="117" t="str">
        <f>IF($C1876="", "", IF(IFERROR(INDEX(Ingredients!$AI$11:$AI$310, MATCH($C1876, Ingredients!$B$11:$B$310, 0)), "")="", "", IFERROR(INDEX(Ingredients!$AI$11:$AI$310, MATCH($C1876, Ingredients!$B$11:$B$310, 0)), "")))</f>
        <v/>
      </c>
      <c r="AT1876" s="120" t="str">
        <f t="shared" si="451"/>
        <v/>
      </c>
      <c r="AV1876" s="90" t="str">
        <f t="shared" si="441"/>
        <v/>
      </c>
      <c r="AX1876" s="90" t="str">
        <f>IF($AV1876="", "", COUNTIF($AV$11:$AV$5010, "&lt;"&amp;$AV1876)+1+COUNTIF($AV$11:$AV1876, $AV1876)-1)</f>
        <v/>
      </c>
      <c r="AZ1876" s="111" t="str">
        <f>IF($B1876="", "", SUMIF('Shopping List'!$AV$11:$AV$25, $B1876, 'Shopping List'!$BN$11:$BN$25))</f>
        <v/>
      </c>
      <c r="BB1876" s="117" t="str">
        <f t="shared" si="452"/>
        <v/>
      </c>
    </row>
    <row r="1877" spans="1:54" x14ac:dyDescent="0.25">
      <c r="A1877" s="4"/>
      <c r="B1877" s="37"/>
      <c r="C1877" s="124"/>
      <c r="D1877" s="39"/>
      <c r="E1877" s="125"/>
      <c r="F1877" s="48"/>
      <c r="G1877" s="4"/>
      <c r="H1877" s="4"/>
      <c r="I1877" s="95" t="str">
        <f>IF($C1877="", "", IF(IFERROR(INDEX(Ingredients!$C$11:$C$310, MATCH($C1877, Ingredients!$B$11:$B$310, 0)), "")="", "", IFERROR(INDEX(Ingredients!$C$11:$C$310, MATCH($C1877, Ingredients!$B$11:$B$310, 0)), "")))</f>
        <v/>
      </c>
      <c r="J1877" s="73" t="str">
        <f>IF($B1877="", "", IF(IFERROR(INDEX(Meals!$C$11:$C$260, MATCH($B1877, Meals!$B$11:$B$260, 0)), "")="", "", IFERROR(INDEX(Meals!$C$11:$C$260, MATCH($B1877, Meals!$B$11:$B$260, 0)), "")))</f>
        <v/>
      </c>
      <c r="K1877" s="4"/>
      <c r="L1877" s="72" t="str">
        <f t="shared" si="442"/>
        <v/>
      </c>
      <c r="M1877" s="73" t="str">
        <f t="shared" si="443"/>
        <v/>
      </c>
      <c r="N1877" s="4"/>
      <c r="O1877" s="78" t="str">
        <f t="shared" si="444"/>
        <v/>
      </c>
      <c r="P1877" s="79" t="str">
        <f t="shared" si="445"/>
        <v/>
      </c>
      <c r="Q1877" s="4"/>
      <c r="R1877" s="90" t="str">
        <f t="shared" si="446"/>
        <v/>
      </c>
      <c r="S1877" s="4"/>
      <c r="Y1877" s="18" t="str">
        <f t="shared" si="447"/>
        <v/>
      </c>
      <c r="AA1877" s="18" t="str">
        <f t="shared" si="438"/>
        <v/>
      </c>
      <c r="AB1877" s="18" t="str">
        <f t="shared" si="439"/>
        <v/>
      </c>
      <c r="AC1877" s="18" t="str">
        <f t="shared" si="448"/>
        <v/>
      </c>
      <c r="AD1877" s="18" t="str">
        <f t="shared" si="448"/>
        <v/>
      </c>
      <c r="AE1877" s="18" t="str">
        <f t="shared" si="449"/>
        <v/>
      </c>
      <c r="AG1877" s="95" t="str">
        <f>IF($C1877="", "", IF(IFERROR(INDEX(Ingredients!C$11:C$310, MATCH($C1877, Ingredients!$B$11:$B$310, 0)), "")="", "", IFERROR(INDEX(Ingredients!C$11:C$310, MATCH($C1877, Ingredients!$B$11:$B$310, 0)), "")))</f>
        <v/>
      </c>
      <c r="AH1877" s="105" t="str">
        <f>IF($C1877="", "", IF(IFERROR(INDEX(Ingredients!D$11:D$310, MATCH($C1877, Ingredients!$B$11:$B$310, 0)), "")="", "", IFERROR(INDEX(Ingredients!D$11:D$310, MATCH($C1877, Ingredients!$B$11:$B$310, 0)), "")))</f>
        <v/>
      </c>
      <c r="AI1877" s="106" t="str">
        <f>IF($C1877="", "", IF(IFERROR(INDEX(Ingredients!E$11:E$310, MATCH($C1877, Ingredients!$B$11:$B$310, 0)), "")="", "", IFERROR(INDEX(Ingredients!E$11:E$310, MATCH($C1877, Ingredients!$B$11:$B$310, 0)), "")))</f>
        <v/>
      </c>
      <c r="AJ1877" s="108" t="str">
        <f>IF($C1877="", "", IF(IFERROR(INDEX(Ingredients!F$11:F$310, MATCH($C1877, Ingredients!$B$11:$B$310, 0)), "")="", "", IFERROR(INDEX(Ingredients!F$11:F$310, MATCH($C1877, Ingredients!$B$11:$B$310, 0)), "")))</f>
        <v/>
      </c>
      <c r="AK1877" s="106" t="str">
        <f>IF($C1877="", "", IF(IFERROR(INDEX(Ingredients!G$11:G$310, MATCH($C1877, Ingredients!$B$11:$B$310, 0)), "")="", "", IFERROR(INDEX(Ingredients!G$11:G$310, MATCH($C1877, Ingredients!$B$11:$B$310, 0)), "")))</f>
        <v/>
      </c>
      <c r="AL1877" s="79" t="str">
        <f>IF($C1877="", "", IF(IFERROR(INDEX(Ingredients!H$11:H$310, MATCH($C1877, Ingredients!$B$11:$B$310, 0)), "")="", "", IFERROR(INDEX(Ingredients!H$11:H$310, MATCH($C1877, Ingredients!$B$11:$B$310, 0)), "")))</f>
        <v/>
      </c>
      <c r="AN1877" s="83" t="str">
        <f t="shared" si="440"/>
        <v/>
      </c>
      <c r="AP1877" s="114" t="str">
        <f t="shared" si="450"/>
        <v/>
      </c>
      <c r="AR1877" s="117" t="str">
        <f>IF($C1877="", "", IF(IFERROR(INDEX(Ingredients!$AI$11:$AI$310, MATCH($C1877, Ingredients!$B$11:$B$310, 0)), "")="", "", IFERROR(INDEX(Ingredients!$AI$11:$AI$310, MATCH($C1877, Ingredients!$B$11:$B$310, 0)), "")))</f>
        <v/>
      </c>
      <c r="AT1877" s="120" t="str">
        <f t="shared" si="451"/>
        <v/>
      </c>
      <c r="AV1877" s="90" t="str">
        <f t="shared" si="441"/>
        <v/>
      </c>
      <c r="AX1877" s="90" t="str">
        <f>IF($AV1877="", "", COUNTIF($AV$11:$AV$5010, "&lt;"&amp;$AV1877)+1+COUNTIF($AV$11:$AV1877, $AV1877)-1)</f>
        <v/>
      </c>
      <c r="AZ1877" s="111" t="str">
        <f>IF($B1877="", "", SUMIF('Shopping List'!$AV$11:$AV$25, $B1877, 'Shopping List'!$BN$11:$BN$25))</f>
        <v/>
      </c>
      <c r="BB1877" s="117" t="str">
        <f t="shared" si="452"/>
        <v/>
      </c>
    </row>
    <row r="1878" spans="1:54" x14ac:dyDescent="0.25">
      <c r="A1878" s="4"/>
      <c r="B1878" s="37"/>
      <c r="C1878" s="124"/>
      <c r="D1878" s="39"/>
      <c r="E1878" s="125"/>
      <c r="F1878" s="48"/>
      <c r="G1878" s="4"/>
      <c r="H1878" s="4"/>
      <c r="I1878" s="95" t="str">
        <f>IF($C1878="", "", IF(IFERROR(INDEX(Ingredients!$C$11:$C$310, MATCH($C1878, Ingredients!$B$11:$B$310, 0)), "")="", "", IFERROR(INDEX(Ingredients!$C$11:$C$310, MATCH($C1878, Ingredients!$B$11:$B$310, 0)), "")))</f>
        <v/>
      </c>
      <c r="J1878" s="73" t="str">
        <f>IF($B1878="", "", IF(IFERROR(INDEX(Meals!$C$11:$C$260, MATCH($B1878, Meals!$B$11:$B$260, 0)), "")="", "", IFERROR(INDEX(Meals!$C$11:$C$260, MATCH($B1878, Meals!$B$11:$B$260, 0)), "")))</f>
        <v/>
      </c>
      <c r="K1878" s="4"/>
      <c r="L1878" s="72" t="str">
        <f t="shared" si="442"/>
        <v/>
      </c>
      <c r="M1878" s="73" t="str">
        <f t="shared" si="443"/>
        <v/>
      </c>
      <c r="N1878" s="4"/>
      <c r="O1878" s="78" t="str">
        <f t="shared" si="444"/>
        <v/>
      </c>
      <c r="P1878" s="79" t="str">
        <f t="shared" si="445"/>
        <v/>
      </c>
      <c r="Q1878" s="4"/>
      <c r="R1878" s="90" t="str">
        <f t="shared" si="446"/>
        <v/>
      </c>
      <c r="S1878" s="4"/>
      <c r="Y1878" s="18" t="str">
        <f t="shared" si="447"/>
        <v/>
      </c>
      <c r="AA1878" s="18" t="str">
        <f t="shared" si="438"/>
        <v/>
      </c>
      <c r="AB1878" s="18" t="str">
        <f t="shared" si="439"/>
        <v/>
      </c>
      <c r="AC1878" s="18" t="str">
        <f t="shared" si="448"/>
        <v/>
      </c>
      <c r="AD1878" s="18" t="str">
        <f t="shared" si="448"/>
        <v/>
      </c>
      <c r="AE1878" s="18" t="str">
        <f t="shared" si="449"/>
        <v/>
      </c>
      <c r="AG1878" s="95" t="str">
        <f>IF($C1878="", "", IF(IFERROR(INDEX(Ingredients!C$11:C$310, MATCH($C1878, Ingredients!$B$11:$B$310, 0)), "")="", "", IFERROR(INDEX(Ingredients!C$11:C$310, MATCH($C1878, Ingredients!$B$11:$B$310, 0)), "")))</f>
        <v/>
      </c>
      <c r="AH1878" s="105" t="str">
        <f>IF($C1878="", "", IF(IFERROR(INDEX(Ingredients!D$11:D$310, MATCH($C1878, Ingredients!$B$11:$B$310, 0)), "")="", "", IFERROR(INDEX(Ingredients!D$11:D$310, MATCH($C1878, Ingredients!$B$11:$B$310, 0)), "")))</f>
        <v/>
      </c>
      <c r="AI1878" s="106" t="str">
        <f>IF($C1878="", "", IF(IFERROR(INDEX(Ingredients!E$11:E$310, MATCH($C1878, Ingredients!$B$11:$B$310, 0)), "")="", "", IFERROR(INDEX(Ingredients!E$11:E$310, MATCH($C1878, Ingredients!$B$11:$B$310, 0)), "")))</f>
        <v/>
      </c>
      <c r="AJ1878" s="108" t="str">
        <f>IF($C1878="", "", IF(IFERROR(INDEX(Ingredients!F$11:F$310, MATCH($C1878, Ingredients!$B$11:$B$310, 0)), "")="", "", IFERROR(INDEX(Ingredients!F$11:F$310, MATCH($C1878, Ingredients!$B$11:$B$310, 0)), "")))</f>
        <v/>
      </c>
      <c r="AK1878" s="106" t="str">
        <f>IF($C1878="", "", IF(IFERROR(INDEX(Ingredients!G$11:G$310, MATCH($C1878, Ingredients!$B$11:$B$310, 0)), "")="", "", IFERROR(INDEX(Ingredients!G$11:G$310, MATCH($C1878, Ingredients!$B$11:$B$310, 0)), "")))</f>
        <v/>
      </c>
      <c r="AL1878" s="79" t="str">
        <f>IF($C1878="", "", IF(IFERROR(INDEX(Ingredients!H$11:H$310, MATCH($C1878, Ingredients!$B$11:$B$310, 0)), "")="", "", IFERROR(INDEX(Ingredients!H$11:H$310, MATCH($C1878, Ingredients!$B$11:$B$310, 0)), "")))</f>
        <v/>
      </c>
      <c r="AN1878" s="83" t="str">
        <f t="shared" si="440"/>
        <v/>
      </c>
      <c r="AP1878" s="114" t="str">
        <f t="shared" si="450"/>
        <v/>
      </c>
      <c r="AR1878" s="117" t="str">
        <f>IF($C1878="", "", IF(IFERROR(INDEX(Ingredients!$AI$11:$AI$310, MATCH($C1878, Ingredients!$B$11:$B$310, 0)), "")="", "", IFERROR(INDEX(Ingredients!$AI$11:$AI$310, MATCH($C1878, Ingredients!$B$11:$B$310, 0)), "")))</f>
        <v/>
      </c>
      <c r="AT1878" s="120" t="str">
        <f t="shared" si="451"/>
        <v/>
      </c>
      <c r="AV1878" s="90" t="str">
        <f t="shared" si="441"/>
        <v/>
      </c>
      <c r="AX1878" s="90" t="str">
        <f>IF($AV1878="", "", COUNTIF($AV$11:$AV$5010, "&lt;"&amp;$AV1878)+1+COUNTIF($AV$11:$AV1878, $AV1878)-1)</f>
        <v/>
      </c>
      <c r="AZ1878" s="111" t="str">
        <f>IF($B1878="", "", SUMIF('Shopping List'!$AV$11:$AV$25, $B1878, 'Shopping List'!$BN$11:$BN$25))</f>
        <v/>
      </c>
      <c r="BB1878" s="117" t="str">
        <f t="shared" si="452"/>
        <v/>
      </c>
    </row>
    <row r="1879" spans="1:54" x14ac:dyDescent="0.25">
      <c r="A1879" s="4"/>
      <c r="B1879" s="37"/>
      <c r="C1879" s="124"/>
      <c r="D1879" s="39"/>
      <c r="E1879" s="125"/>
      <c r="F1879" s="48"/>
      <c r="G1879" s="4"/>
      <c r="H1879" s="4"/>
      <c r="I1879" s="95" t="str">
        <f>IF($C1879="", "", IF(IFERROR(INDEX(Ingredients!$C$11:$C$310, MATCH($C1879, Ingredients!$B$11:$B$310, 0)), "")="", "", IFERROR(INDEX(Ingredients!$C$11:$C$310, MATCH($C1879, Ingredients!$B$11:$B$310, 0)), "")))</f>
        <v/>
      </c>
      <c r="J1879" s="73" t="str">
        <f>IF($B1879="", "", IF(IFERROR(INDEX(Meals!$C$11:$C$260, MATCH($B1879, Meals!$B$11:$B$260, 0)), "")="", "", IFERROR(INDEX(Meals!$C$11:$C$260, MATCH($B1879, Meals!$B$11:$B$260, 0)), "")))</f>
        <v/>
      </c>
      <c r="K1879" s="4"/>
      <c r="L1879" s="72" t="str">
        <f t="shared" si="442"/>
        <v/>
      </c>
      <c r="M1879" s="73" t="str">
        <f t="shared" si="443"/>
        <v/>
      </c>
      <c r="N1879" s="4"/>
      <c r="O1879" s="78" t="str">
        <f t="shared" si="444"/>
        <v/>
      </c>
      <c r="P1879" s="79" t="str">
        <f t="shared" si="445"/>
        <v/>
      </c>
      <c r="Q1879" s="4"/>
      <c r="R1879" s="90" t="str">
        <f t="shared" si="446"/>
        <v/>
      </c>
      <c r="S1879" s="4"/>
      <c r="Y1879" s="18" t="str">
        <f t="shared" si="447"/>
        <v/>
      </c>
      <c r="AA1879" s="18" t="str">
        <f t="shared" si="438"/>
        <v/>
      </c>
      <c r="AB1879" s="18" t="str">
        <f t="shared" si="439"/>
        <v/>
      </c>
      <c r="AC1879" s="18" t="str">
        <f t="shared" si="448"/>
        <v/>
      </c>
      <c r="AD1879" s="18" t="str">
        <f t="shared" si="448"/>
        <v/>
      </c>
      <c r="AE1879" s="18" t="str">
        <f t="shared" si="449"/>
        <v/>
      </c>
      <c r="AG1879" s="95" t="str">
        <f>IF($C1879="", "", IF(IFERROR(INDEX(Ingredients!C$11:C$310, MATCH($C1879, Ingredients!$B$11:$B$310, 0)), "")="", "", IFERROR(INDEX(Ingredients!C$11:C$310, MATCH($C1879, Ingredients!$B$11:$B$310, 0)), "")))</f>
        <v/>
      </c>
      <c r="AH1879" s="105" t="str">
        <f>IF($C1879="", "", IF(IFERROR(INDEX(Ingredients!D$11:D$310, MATCH($C1879, Ingredients!$B$11:$B$310, 0)), "")="", "", IFERROR(INDEX(Ingredients!D$11:D$310, MATCH($C1879, Ingredients!$B$11:$B$310, 0)), "")))</f>
        <v/>
      </c>
      <c r="AI1879" s="106" t="str">
        <f>IF($C1879="", "", IF(IFERROR(INDEX(Ingredients!E$11:E$310, MATCH($C1879, Ingredients!$B$11:$B$310, 0)), "")="", "", IFERROR(INDEX(Ingredients!E$11:E$310, MATCH($C1879, Ingredients!$B$11:$B$310, 0)), "")))</f>
        <v/>
      </c>
      <c r="AJ1879" s="108" t="str">
        <f>IF($C1879="", "", IF(IFERROR(INDEX(Ingredients!F$11:F$310, MATCH($C1879, Ingredients!$B$11:$B$310, 0)), "")="", "", IFERROR(INDEX(Ingredients!F$11:F$310, MATCH($C1879, Ingredients!$B$11:$B$310, 0)), "")))</f>
        <v/>
      </c>
      <c r="AK1879" s="106" t="str">
        <f>IF($C1879="", "", IF(IFERROR(INDEX(Ingredients!G$11:G$310, MATCH($C1879, Ingredients!$B$11:$B$310, 0)), "")="", "", IFERROR(INDEX(Ingredients!G$11:G$310, MATCH($C1879, Ingredients!$B$11:$B$310, 0)), "")))</f>
        <v/>
      </c>
      <c r="AL1879" s="79" t="str">
        <f>IF($C1879="", "", IF(IFERROR(INDEX(Ingredients!H$11:H$310, MATCH($C1879, Ingredients!$B$11:$B$310, 0)), "")="", "", IFERROR(INDEX(Ingredients!H$11:H$310, MATCH($C1879, Ingredients!$B$11:$B$310, 0)), "")))</f>
        <v/>
      </c>
      <c r="AN1879" s="83" t="str">
        <f t="shared" si="440"/>
        <v/>
      </c>
      <c r="AP1879" s="114" t="str">
        <f t="shared" si="450"/>
        <v/>
      </c>
      <c r="AR1879" s="117" t="str">
        <f>IF($C1879="", "", IF(IFERROR(INDEX(Ingredients!$AI$11:$AI$310, MATCH($C1879, Ingredients!$B$11:$B$310, 0)), "")="", "", IFERROR(INDEX(Ingredients!$AI$11:$AI$310, MATCH($C1879, Ingredients!$B$11:$B$310, 0)), "")))</f>
        <v/>
      </c>
      <c r="AT1879" s="120" t="str">
        <f t="shared" si="451"/>
        <v/>
      </c>
      <c r="AV1879" s="90" t="str">
        <f t="shared" si="441"/>
        <v/>
      </c>
      <c r="AX1879" s="90" t="str">
        <f>IF($AV1879="", "", COUNTIF($AV$11:$AV$5010, "&lt;"&amp;$AV1879)+1+COUNTIF($AV$11:$AV1879, $AV1879)-1)</f>
        <v/>
      </c>
      <c r="AZ1879" s="111" t="str">
        <f>IF($B1879="", "", SUMIF('Shopping List'!$AV$11:$AV$25, $B1879, 'Shopping List'!$BN$11:$BN$25))</f>
        <v/>
      </c>
      <c r="BB1879" s="117" t="str">
        <f t="shared" si="452"/>
        <v/>
      </c>
    </row>
    <row r="1880" spans="1:54" x14ac:dyDescent="0.25">
      <c r="A1880" s="4"/>
      <c r="B1880" s="37"/>
      <c r="C1880" s="124"/>
      <c r="D1880" s="39"/>
      <c r="E1880" s="125"/>
      <c r="F1880" s="48"/>
      <c r="G1880" s="4"/>
      <c r="H1880" s="4"/>
      <c r="I1880" s="95" t="str">
        <f>IF($C1880="", "", IF(IFERROR(INDEX(Ingredients!$C$11:$C$310, MATCH($C1880, Ingredients!$B$11:$B$310, 0)), "")="", "", IFERROR(INDEX(Ingredients!$C$11:$C$310, MATCH($C1880, Ingredients!$B$11:$B$310, 0)), "")))</f>
        <v/>
      </c>
      <c r="J1880" s="73" t="str">
        <f>IF($B1880="", "", IF(IFERROR(INDEX(Meals!$C$11:$C$260, MATCH($B1880, Meals!$B$11:$B$260, 0)), "")="", "", IFERROR(INDEX(Meals!$C$11:$C$260, MATCH($B1880, Meals!$B$11:$B$260, 0)), "")))</f>
        <v/>
      </c>
      <c r="K1880" s="4"/>
      <c r="L1880" s="72" t="str">
        <f t="shared" si="442"/>
        <v/>
      </c>
      <c r="M1880" s="73" t="str">
        <f t="shared" si="443"/>
        <v/>
      </c>
      <c r="N1880" s="4"/>
      <c r="O1880" s="78" t="str">
        <f t="shared" si="444"/>
        <v/>
      </c>
      <c r="P1880" s="79" t="str">
        <f t="shared" si="445"/>
        <v/>
      </c>
      <c r="Q1880" s="4"/>
      <c r="R1880" s="90" t="str">
        <f t="shared" si="446"/>
        <v/>
      </c>
      <c r="S1880" s="4"/>
      <c r="Y1880" s="18" t="str">
        <f t="shared" si="447"/>
        <v/>
      </c>
      <c r="AA1880" s="18" t="str">
        <f t="shared" si="438"/>
        <v/>
      </c>
      <c r="AB1880" s="18" t="str">
        <f t="shared" si="439"/>
        <v/>
      </c>
      <c r="AC1880" s="18" t="str">
        <f t="shared" si="448"/>
        <v/>
      </c>
      <c r="AD1880" s="18" t="str">
        <f t="shared" si="448"/>
        <v/>
      </c>
      <c r="AE1880" s="18" t="str">
        <f t="shared" si="449"/>
        <v/>
      </c>
      <c r="AG1880" s="95" t="str">
        <f>IF($C1880="", "", IF(IFERROR(INDEX(Ingredients!C$11:C$310, MATCH($C1880, Ingredients!$B$11:$B$310, 0)), "")="", "", IFERROR(INDEX(Ingredients!C$11:C$310, MATCH($C1880, Ingredients!$B$11:$B$310, 0)), "")))</f>
        <v/>
      </c>
      <c r="AH1880" s="105" t="str">
        <f>IF($C1880="", "", IF(IFERROR(INDEX(Ingredients!D$11:D$310, MATCH($C1880, Ingredients!$B$11:$B$310, 0)), "")="", "", IFERROR(INDEX(Ingredients!D$11:D$310, MATCH($C1880, Ingredients!$B$11:$B$310, 0)), "")))</f>
        <v/>
      </c>
      <c r="AI1880" s="106" t="str">
        <f>IF($C1880="", "", IF(IFERROR(INDEX(Ingredients!E$11:E$310, MATCH($C1880, Ingredients!$B$11:$B$310, 0)), "")="", "", IFERROR(INDEX(Ingredients!E$11:E$310, MATCH($C1880, Ingredients!$B$11:$B$310, 0)), "")))</f>
        <v/>
      </c>
      <c r="AJ1880" s="108" t="str">
        <f>IF($C1880="", "", IF(IFERROR(INDEX(Ingredients!F$11:F$310, MATCH($C1880, Ingredients!$B$11:$B$310, 0)), "")="", "", IFERROR(INDEX(Ingredients!F$11:F$310, MATCH($C1880, Ingredients!$B$11:$B$310, 0)), "")))</f>
        <v/>
      </c>
      <c r="AK1880" s="106" t="str">
        <f>IF($C1880="", "", IF(IFERROR(INDEX(Ingredients!G$11:G$310, MATCH($C1880, Ingredients!$B$11:$B$310, 0)), "")="", "", IFERROR(INDEX(Ingredients!G$11:G$310, MATCH($C1880, Ingredients!$B$11:$B$310, 0)), "")))</f>
        <v/>
      </c>
      <c r="AL1880" s="79" t="str">
        <f>IF($C1880="", "", IF(IFERROR(INDEX(Ingredients!H$11:H$310, MATCH($C1880, Ingredients!$B$11:$B$310, 0)), "")="", "", IFERROR(INDEX(Ingredients!H$11:H$310, MATCH($C1880, Ingredients!$B$11:$B$310, 0)), "")))</f>
        <v/>
      </c>
      <c r="AN1880" s="83" t="str">
        <f t="shared" si="440"/>
        <v/>
      </c>
      <c r="AP1880" s="114" t="str">
        <f t="shared" si="450"/>
        <v/>
      </c>
      <c r="AR1880" s="117" t="str">
        <f>IF($C1880="", "", IF(IFERROR(INDEX(Ingredients!$AI$11:$AI$310, MATCH($C1880, Ingredients!$B$11:$B$310, 0)), "")="", "", IFERROR(INDEX(Ingredients!$AI$11:$AI$310, MATCH($C1880, Ingredients!$B$11:$B$310, 0)), "")))</f>
        <v/>
      </c>
      <c r="AT1880" s="120" t="str">
        <f t="shared" si="451"/>
        <v/>
      </c>
      <c r="AV1880" s="90" t="str">
        <f t="shared" si="441"/>
        <v/>
      </c>
      <c r="AX1880" s="90" t="str">
        <f>IF($AV1880="", "", COUNTIF($AV$11:$AV$5010, "&lt;"&amp;$AV1880)+1+COUNTIF($AV$11:$AV1880, $AV1880)-1)</f>
        <v/>
      </c>
      <c r="AZ1880" s="111" t="str">
        <f>IF($B1880="", "", SUMIF('Shopping List'!$AV$11:$AV$25, $B1880, 'Shopping List'!$BN$11:$BN$25))</f>
        <v/>
      </c>
      <c r="BB1880" s="117" t="str">
        <f t="shared" si="452"/>
        <v/>
      </c>
    </row>
    <row r="1881" spans="1:54" x14ac:dyDescent="0.25">
      <c r="A1881" s="4"/>
      <c r="B1881" s="37"/>
      <c r="C1881" s="124"/>
      <c r="D1881" s="39"/>
      <c r="E1881" s="125"/>
      <c r="F1881" s="48"/>
      <c r="G1881" s="4"/>
      <c r="H1881" s="4"/>
      <c r="I1881" s="95" t="str">
        <f>IF($C1881="", "", IF(IFERROR(INDEX(Ingredients!$C$11:$C$310, MATCH($C1881, Ingredients!$B$11:$B$310, 0)), "")="", "", IFERROR(INDEX(Ingredients!$C$11:$C$310, MATCH($C1881, Ingredients!$B$11:$B$310, 0)), "")))</f>
        <v/>
      </c>
      <c r="J1881" s="73" t="str">
        <f>IF($B1881="", "", IF(IFERROR(INDEX(Meals!$C$11:$C$260, MATCH($B1881, Meals!$B$11:$B$260, 0)), "")="", "", IFERROR(INDEX(Meals!$C$11:$C$260, MATCH($B1881, Meals!$B$11:$B$260, 0)), "")))</f>
        <v/>
      </c>
      <c r="K1881" s="4"/>
      <c r="L1881" s="72" t="str">
        <f t="shared" si="442"/>
        <v/>
      </c>
      <c r="M1881" s="73" t="str">
        <f t="shared" si="443"/>
        <v/>
      </c>
      <c r="N1881" s="4"/>
      <c r="O1881" s="78" t="str">
        <f t="shared" si="444"/>
        <v/>
      </c>
      <c r="P1881" s="79" t="str">
        <f t="shared" si="445"/>
        <v/>
      </c>
      <c r="Q1881" s="4"/>
      <c r="R1881" s="90" t="str">
        <f t="shared" si="446"/>
        <v/>
      </c>
      <c r="S1881" s="4"/>
      <c r="Y1881" s="18" t="str">
        <f t="shared" si="447"/>
        <v/>
      </c>
      <c r="AA1881" s="18" t="str">
        <f t="shared" si="438"/>
        <v/>
      </c>
      <c r="AB1881" s="18" t="str">
        <f t="shared" si="439"/>
        <v/>
      </c>
      <c r="AC1881" s="18" t="str">
        <f t="shared" si="448"/>
        <v/>
      </c>
      <c r="AD1881" s="18" t="str">
        <f t="shared" si="448"/>
        <v/>
      </c>
      <c r="AE1881" s="18" t="str">
        <f t="shared" si="449"/>
        <v/>
      </c>
      <c r="AG1881" s="95" t="str">
        <f>IF($C1881="", "", IF(IFERROR(INDEX(Ingredients!C$11:C$310, MATCH($C1881, Ingredients!$B$11:$B$310, 0)), "")="", "", IFERROR(INDEX(Ingredients!C$11:C$310, MATCH($C1881, Ingredients!$B$11:$B$310, 0)), "")))</f>
        <v/>
      </c>
      <c r="AH1881" s="105" t="str">
        <f>IF($C1881="", "", IF(IFERROR(INDEX(Ingredients!D$11:D$310, MATCH($C1881, Ingredients!$B$11:$B$310, 0)), "")="", "", IFERROR(INDEX(Ingredients!D$11:D$310, MATCH($C1881, Ingredients!$B$11:$B$310, 0)), "")))</f>
        <v/>
      </c>
      <c r="AI1881" s="106" t="str">
        <f>IF($C1881="", "", IF(IFERROR(INDEX(Ingredients!E$11:E$310, MATCH($C1881, Ingredients!$B$11:$B$310, 0)), "")="", "", IFERROR(INDEX(Ingredients!E$11:E$310, MATCH($C1881, Ingredients!$B$11:$B$310, 0)), "")))</f>
        <v/>
      </c>
      <c r="AJ1881" s="108" t="str">
        <f>IF($C1881="", "", IF(IFERROR(INDEX(Ingredients!F$11:F$310, MATCH($C1881, Ingredients!$B$11:$B$310, 0)), "")="", "", IFERROR(INDEX(Ingredients!F$11:F$310, MATCH($C1881, Ingredients!$B$11:$B$310, 0)), "")))</f>
        <v/>
      </c>
      <c r="AK1881" s="106" t="str">
        <f>IF($C1881="", "", IF(IFERROR(INDEX(Ingredients!G$11:G$310, MATCH($C1881, Ingredients!$B$11:$B$310, 0)), "")="", "", IFERROR(INDEX(Ingredients!G$11:G$310, MATCH($C1881, Ingredients!$B$11:$B$310, 0)), "")))</f>
        <v/>
      </c>
      <c r="AL1881" s="79" t="str">
        <f>IF($C1881="", "", IF(IFERROR(INDEX(Ingredients!H$11:H$310, MATCH($C1881, Ingredients!$B$11:$B$310, 0)), "")="", "", IFERROR(INDEX(Ingredients!H$11:H$310, MATCH($C1881, Ingredients!$B$11:$B$310, 0)), "")))</f>
        <v/>
      </c>
      <c r="AN1881" s="83" t="str">
        <f t="shared" si="440"/>
        <v/>
      </c>
      <c r="AP1881" s="114" t="str">
        <f t="shared" si="450"/>
        <v/>
      </c>
      <c r="AR1881" s="117" t="str">
        <f>IF($C1881="", "", IF(IFERROR(INDEX(Ingredients!$AI$11:$AI$310, MATCH($C1881, Ingredients!$B$11:$B$310, 0)), "")="", "", IFERROR(INDEX(Ingredients!$AI$11:$AI$310, MATCH($C1881, Ingredients!$B$11:$B$310, 0)), "")))</f>
        <v/>
      </c>
      <c r="AT1881" s="120" t="str">
        <f t="shared" si="451"/>
        <v/>
      </c>
      <c r="AV1881" s="90" t="str">
        <f t="shared" si="441"/>
        <v/>
      </c>
      <c r="AX1881" s="90" t="str">
        <f>IF($AV1881="", "", COUNTIF($AV$11:$AV$5010, "&lt;"&amp;$AV1881)+1+COUNTIF($AV$11:$AV1881, $AV1881)-1)</f>
        <v/>
      </c>
      <c r="AZ1881" s="111" t="str">
        <f>IF($B1881="", "", SUMIF('Shopping List'!$AV$11:$AV$25, $B1881, 'Shopping List'!$BN$11:$BN$25))</f>
        <v/>
      </c>
      <c r="BB1881" s="117" t="str">
        <f t="shared" si="452"/>
        <v/>
      </c>
    </row>
    <row r="1882" spans="1:54" x14ac:dyDescent="0.25">
      <c r="A1882" s="4"/>
      <c r="B1882" s="37"/>
      <c r="C1882" s="124"/>
      <c r="D1882" s="39"/>
      <c r="E1882" s="125"/>
      <c r="F1882" s="48"/>
      <c r="G1882" s="4"/>
      <c r="H1882" s="4"/>
      <c r="I1882" s="95" t="str">
        <f>IF($C1882="", "", IF(IFERROR(INDEX(Ingredients!$C$11:$C$310, MATCH($C1882, Ingredients!$B$11:$B$310, 0)), "")="", "", IFERROR(INDEX(Ingredients!$C$11:$C$310, MATCH($C1882, Ingredients!$B$11:$B$310, 0)), "")))</f>
        <v/>
      </c>
      <c r="J1882" s="73" t="str">
        <f>IF($B1882="", "", IF(IFERROR(INDEX(Meals!$C$11:$C$260, MATCH($B1882, Meals!$B$11:$B$260, 0)), "")="", "", IFERROR(INDEX(Meals!$C$11:$C$260, MATCH($B1882, Meals!$B$11:$B$260, 0)), "")))</f>
        <v/>
      </c>
      <c r="K1882" s="4"/>
      <c r="L1882" s="72" t="str">
        <f t="shared" si="442"/>
        <v/>
      </c>
      <c r="M1882" s="73" t="str">
        <f t="shared" si="443"/>
        <v/>
      </c>
      <c r="N1882" s="4"/>
      <c r="O1882" s="78" t="str">
        <f t="shared" si="444"/>
        <v/>
      </c>
      <c r="P1882" s="79" t="str">
        <f t="shared" si="445"/>
        <v/>
      </c>
      <c r="Q1882" s="4"/>
      <c r="R1882" s="90" t="str">
        <f t="shared" si="446"/>
        <v/>
      </c>
      <c r="S1882" s="4"/>
      <c r="Y1882" s="18" t="str">
        <f t="shared" si="447"/>
        <v/>
      </c>
      <c r="AA1882" s="18" t="str">
        <f t="shared" si="438"/>
        <v/>
      </c>
      <c r="AB1882" s="18" t="str">
        <f t="shared" si="439"/>
        <v/>
      </c>
      <c r="AC1882" s="18" t="str">
        <f t="shared" si="448"/>
        <v/>
      </c>
      <c r="AD1882" s="18" t="str">
        <f t="shared" si="448"/>
        <v/>
      </c>
      <c r="AE1882" s="18" t="str">
        <f t="shared" si="449"/>
        <v/>
      </c>
      <c r="AG1882" s="95" t="str">
        <f>IF($C1882="", "", IF(IFERROR(INDEX(Ingredients!C$11:C$310, MATCH($C1882, Ingredients!$B$11:$B$310, 0)), "")="", "", IFERROR(INDEX(Ingredients!C$11:C$310, MATCH($C1882, Ingredients!$B$11:$B$310, 0)), "")))</f>
        <v/>
      </c>
      <c r="AH1882" s="105" t="str">
        <f>IF($C1882="", "", IF(IFERROR(INDEX(Ingredients!D$11:D$310, MATCH($C1882, Ingredients!$B$11:$B$310, 0)), "")="", "", IFERROR(INDEX(Ingredients!D$11:D$310, MATCH($C1882, Ingredients!$B$11:$B$310, 0)), "")))</f>
        <v/>
      </c>
      <c r="AI1882" s="106" t="str">
        <f>IF($C1882="", "", IF(IFERROR(INDEX(Ingredients!E$11:E$310, MATCH($C1882, Ingredients!$B$11:$B$310, 0)), "")="", "", IFERROR(INDEX(Ingredients!E$11:E$310, MATCH($C1882, Ingredients!$B$11:$B$310, 0)), "")))</f>
        <v/>
      </c>
      <c r="AJ1882" s="108" t="str">
        <f>IF($C1882="", "", IF(IFERROR(INDEX(Ingredients!F$11:F$310, MATCH($C1882, Ingredients!$B$11:$B$310, 0)), "")="", "", IFERROR(INDEX(Ingredients!F$11:F$310, MATCH($C1882, Ingredients!$B$11:$B$310, 0)), "")))</f>
        <v/>
      </c>
      <c r="AK1882" s="106" t="str">
        <f>IF($C1882="", "", IF(IFERROR(INDEX(Ingredients!G$11:G$310, MATCH($C1882, Ingredients!$B$11:$B$310, 0)), "")="", "", IFERROR(INDEX(Ingredients!G$11:G$310, MATCH($C1882, Ingredients!$B$11:$B$310, 0)), "")))</f>
        <v/>
      </c>
      <c r="AL1882" s="79" t="str">
        <f>IF($C1882="", "", IF(IFERROR(INDEX(Ingredients!H$11:H$310, MATCH($C1882, Ingredients!$B$11:$B$310, 0)), "")="", "", IFERROR(INDEX(Ingredients!H$11:H$310, MATCH($C1882, Ingredients!$B$11:$B$310, 0)), "")))</f>
        <v/>
      </c>
      <c r="AN1882" s="83" t="str">
        <f t="shared" si="440"/>
        <v/>
      </c>
      <c r="AP1882" s="114" t="str">
        <f t="shared" si="450"/>
        <v/>
      </c>
      <c r="AR1882" s="117" t="str">
        <f>IF($C1882="", "", IF(IFERROR(INDEX(Ingredients!$AI$11:$AI$310, MATCH($C1882, Ingredients!$B$11:$B$310, 0)), "")="", "", IFERROR(INDEX(Ingredients!$AI$11:$AI$310, MATCH($C1882, Ingredients!$B$11:$B$310, 0)), "")))</f>
        <v/>
      </c>
      <c r="AT1882" s="120" t="str">
        <f t="shared" si="451"/>
        <v/>
      </c>
      <c r="AV1882" s="90" t="str">
        <f t="shared" si="441"/>
        <v/>
      </c>
      <c r="AX1882" s="90" t="str">
        <f>IF($AV1882="", "", COUNTIF($AV$11:$AV$5010, "&lt;"&amp;$AV1882)+1+COUNTIF($AV$11:$AV1882, $AV1882)-1)</f>
        <v/>
      </c>
      <c r="AZ1882" s="111" t="str">
        <f>IF($B1882="", "", SUMIF('Shopping List'!$AV$11:$AV$25, $B1882, 'Shopping List'!$BN$11:$BN$25))</f>
        <v/>
      </c>
      <c r="BB1882" s="117" t="str">
        <f t="shared" si="452"/>
        <v/>
      </c>
    </row>
    <row r="1883" spans="1:54" x14ac:dyDescent="0.25">
      <c r="A1883" s="4"/>
      <c r="B1883" s="37"/>
      <c r="C1883" s="124"/>
      <c r="D1883" s="39"/>
      <c r="E1883" s="125"/>
      <c r="F1883" s="48"/>
      <c r="G1883" s="4"/>
      <c r="H1883" s="4"/>
      <c r="I1883" s="95" t="str">
        <f>IF($C1883="", "", IF(IFERROR(INDEX(Ingredients!$C$11:$C$310, MATCH($C1883, Ingredients!$B$11:$B$310, 0)), "")="", "", IFERROR(INDEX(Ingredients!$C$11:$C$310, MATCH($C1883, Ingredients!$B$11:$B$310, 0)), "")))</f>
        <v/>
      </c>
      <c r="J1883" s="73" t="str">
        <f>IF($B1883="", "", IF(IFERROR(INDEX(Meals!$C$11:$C$260, MATCH($B1883, Meals!$B$11:$B$260, 0)), "")="", "", IFERROR(INDEX(Meals!$C$11:$C$260, MATCH($B1883, Meals!$B$11:$B$260, 0)), "")))</f>
        <v/>
      </c>
      <c r="K1883" s="4"/>
      <c r="L1883" s="72" t="str">
        <f t="shared" si="442"/>
        <v/>
      </c>
      <c r="M1883" s="73" t="str">
        <f t="shared" si="443"/>
        <v/>
      </c>
      <c r="N1883" s="4"/>
      <c r="O1883" s="78" t="str">
        <f t="shared" si="444"/>
        <v/>
      </c>
      <c r="P1883" s="79" t="str">
        <f t="shared" si="445"/>
        <v/>
      </c>
      <c r="Q1883" s="4"/>
      <c r="R1883" s="90" t="str">
        <f t="shared" si="446"/>
        <v/>
      </c>
      <c r="S1883" s="4"/>
      <c r="Y1883" s="18" t="str">
        <f t="shared" si="447"/>
        <v/>
      </c>
      <c r="AA1883" s="18" t="str">
        <f t="shared" si="438"/>
        <v/>
      </c>
      <c r="AB1883" s="18" t="str">
        <f t="shared" si="439"/>
        <v/>
      </c>
      <c r="AC1883" s="18" t="str">
        <f t="shared" si="448"/>
        <v/>
      </c>
      <c r="AD1883" s="18" t="str">
        <f t="shared" si="448"/>
        <v/>
      </c>
      <c r="AE1883" s="18" t="str">
        <f t="shared" si="449"/>
        <v/>
      </c>
      <c r="AG1883" s="95" t="str">
        <f>IF($C1883="", "", IF(IFERROR(INDEX(Ingredients!C$11:C$310, MATCH($C1883, Ingredients!$B$11:$B$310, 0)), "")="", "", IFERROR(INDEX(Ingredients!C$11:C$310, MATCH($C1883, Ingredients!$B$11:$B$310, 0)), "")))</f>
        <v/>
      </c>
      <c r="AH1883" s="105" t="str">
        <f>IF($C1883="", "", IF(IFERROR(INDEX(Ingredients!D$11:D$310, MATCH($C1883, Ingredients!$B$11:$B$310, 0)), "")="", "", IFERROR(INDEX(Ingredients!D$11:D$310, MATCH($C1883, Ingredients!$B$11:$B$310, 0)), "")))</f>
        <v/>
      </c>
      <c r="AI1883" s="106" t="str">
        <f>IF($C1883="", "", IF(IFERROR(INDEX(Ingredients!E$11:E$310, MATCH($C1883, Ingredients!$B$11:$B$310, 0)), "")="", "", IFERROR(INDEX(Ingredients!E$11:E$310, MATCH($C1883, Ingredients!$B$11:$B$310, 0)), "")))</f>
        <v/>
      </c>
      <c r="AJ1883" s="108" t="str">
        <f>IF($C1883="", "", IF(IFERROR(INDEX(Ingredients!F$11:F$310, MATCH($C1883, Ingredients!$B$11:$B$310, 0)), "")="", "", IFERROR(INDEX(Ingredients!F$11:F$310, MATCH($C1883, Ingredients!$B$11:$B$310, 0)), "")))</f>
        <v/>
      </c>
      <c r="AK1883" s="106" t="str">
        <f>IF($C1883="", "", IF(IFERROR(INDEX(Ingredients!G$11:G$310, MATCH($C1883, Ingredients!$B$11:$B$310, 0)), "")="", "", IFERROR(INDEX(Ingredients!G$11:G$310, MATCH($C1883, Ingredients!$B$11:$B$310, 0)), "")))</f>
        <v/>
      </c>
      <c r="AL1883" s="79" t="str">
        <f>IF($C1883="", "", IF(IFERROR(INDEX(Ingredients!H$11:H$310, MATCH($C1883, Ingredients!$B$11:$B$310, 0)), "")="", "", IFERROR(INDEX(Ingredients!H$11:H$310, MATCH($C1883, Ingredients!$B$11:$B$310, 0)), "")))</f>
        <v/>
      </c>
      <c r="AN1883" s="83" t="str">
        <f t="shared" si="440"/>
        <v/>
      </c>
      <c r="AP1883" s="114" t="str">
        <f t="shared" si="450"/>
        <v/>
      </c>
      <c r="AR1883" s="117" t="str">
        <f>IF($C1883="", "", IF(IFERROR(INDEX(Ingredients!$AI$11:$AI$310, MATCH($C1883, Ingredients!$B$11:$B$310, 0)), "")="", "", IFERROR(INDEX(Ingredients!$AI$11:$AI$310, MATCH($C1883, Ingredients!$B$11:$B$310, 0)), "")))</f>
        <v/>
      </c>
      <c r="AT1883" s="120" t="str">
        <f t="shared" si="451"/>
        <v/>
      </c>
      <c r="AV1883" s="90" t="str">
        <f t="shared" si="441"/>
        <v/>
      </c>
      <c r="AX1883" s="90" t="str">
        <f>IF($AV1883="", "", COUNTIF($AV$11:$AV$5010, "&lt;"&amp;$AV1883)+1+COUNTIF($AV$11:$AV1883, $AV1883)-1)</f>
        <v/>
      </c>
      <c r="AZ1883" s="111" t="str">
        <f>IF($B1883="", "", SUMIF('Shopping List'!$AV$11:$AV$25, $B1883, 'Shopping List'!$BN$11:$BN$25))</f>
        <v/>
      </c>
      <c r="BB1883" s="117" t="str">
        <f t="shared" si="452"/>
        <v/>
      </c>
    </row>
    <row r="1884" spans="1:54" x14ac:dyDescent="0.25">
      <c r="A1884" s="4"/>
      <c r="B1884" s="37"/>
      <c r="C1884" s="124"/>
      <c r="D1884" s="39"/>
      <c r="E1884" s="125"/>
      <c r="F1884" s="48"/>
      <c r="G1884" s="4"/>
      <c r="H1884" s="4"/>
      <c r="I1884" s="95" t="str">
        <f>IF($C1884="", "", IF(IFERROR(INDEX(Ingredients!$C$11:$C$310, MATCH($C1884, Ingredients!$B$11:$B$310, 0)), "")="", "", IFERROR(INDEX(Ingredients!$C$11:$C$310, MATCH($C1884, Ingredients!$B$11:$B$310, 0)), "")))</f>
        <v/>
      </c>
      <c r="J1884" s="73" t="str">
        <f>IF($B1884="", "", IF(IFERROR(INDEX(Meals!$C$11:$C$260, MATCH($B1884, Meals!$B$11:$B$260, 0)), "")="", "", IFERROR(INDEX(Meals!$C$11:$C$260, MATCH($B1884, Meals!$B$11:$B$260, 0)), "")))</f>
        <v/>
      </c>
      <c r="K1884" s="4"/>
      <c r="L1884" s="72" t="str">
        <f t="shared" si="442"/>
        <v/>
      </c>
      <c r="M1884" s="73" t="str">
        <f t="shared" si="443"/>
        <v/>
      </c>
      <c r="N1884" s="4"/>
      <c r="O1884" s="78" t="str">
        <f t="shared" si="444"/>
        <v/>
      </c>
      <c r="P1884" s="79" t="str">
        <f t="shared" si="445"/>
        <v/>
      </c>
      <c r="Q1884" s="4"/>
      <c r="R1884" s="90" t="str">
        <f t="shared" si="446"/>
        <v/>
      </c>
      <c r="S1884" s="4"/>
      <c r="Y1884" s="18" t="str">
        <f t="shared" si="447"/>
        <v/>
      </c>
      <c r="AA1884" s="18" t="str">
        <f t="shared" si="438"/>
        <v/>
      </c>
      <c r="AB1884" s="18" t="str">
        <f t="shared" si="439"/>
        <v/>
      </c>
      <c r="AC1884" s="18" t="str">
        <f t="shared" si="448"/>
        <v/>
      </c>
      <c r="AD1884" s="18" t="str">
        <f t="shared" si="448"/>
        <v/>
      </c>
      <c r="AE1884" s="18" t="str">
        <f t="shared" si="449"/>
        <v/>
      </c>
      <c r="AG1884" s="95" t="str">
        <f>IF($C1884="", "", IF(IFERROR(INDEX(Ingredients!C$11:C$310, MATCH($C1884, Ingredients!$B$11:$B$310, 0)), "")="", "", IFERROR(INDEX(Ingredients!C$11:C$310, MATCH($C1884, Ingredients!$B$11:$B$310, 0)), "")))</f>
        <v/>
      </c>
      <c r="AH1884" s="105" t="str">
        <f>IF($C1884="", "", IF(IFERROR(INDEX(Ingredients!D$11:D$310, MATCH($C1884, Ingredients!$B$11:$B$310, 0)), "")="", "", IFERROR(INDEX(Ingredients!D$11:D$310, MATCH($C1884, Ingredients!$B$11:$B$310, 0)), "")))</f>
        <v/>
      </c>
      <c r="AI1884" s="106" t="str">
        <f>IF($C1884="", "", IF(IFERROR(INDEX(Ingredients!E$11:E$310, MATCH($C1884, Ingredients!$B$11:$B$310, 0)), "")="", "", IFERROR(INDEX(Ingredients!E$11:E$310, MATCH($C1884, Ingredients!$B$11:$B$310, 0)), "")))</f>
        <v/>
      </c>
      <c r="AJ1884" s="108" t="str">
        <f>IF($C1884="", "", IF(IFERROR(INDEX(Ingredients!F$11:F$310, MATCH($C1884, Ingredients!$B$11:$B$310, 0)), "")="", "", IFERROR(INDEX(Ingredients!F$11:F$310, MATCH($C1884, Ingredients!$B$11:$B$310, 0)), "")))</f>
        <v/>
      </c>
      <c r="AK1884" s="106" t="str">
        <f>IF($C1884="", "", IF(IFERROR(INDEX(Ingredients!G$11:G$310, MATCH($C1884, Ingredients!$B$11:$B$310, 0)), "")="", "", IFERROR(INDEX(Ingredients!G$11:G$310, MATCH($C1884, Ingredients!$B$11:$B$310, 0)), "")))</f>
        <v/>
      </c>
      <c r="AL1884" s="79" t="str">
        <f>IF($C1884="", "", IF(IFERROR(INDEX(Ingredients!H$11:H$310, MATCH($C1884, Ingredients!$B$11:$B$310, 0)), "")="", "", IFERROR(INDEX(Ingredients!H$11:H$310, MATCH($C1884, Ingredients!$B$11:$B$310, 0)), "")))</f>
        <v/>
      </c>
      <c r="AN1884" s="83" t="str">
        <f t="shared" si="440"/>
        <v/>
      </c>
      <c r="AP1884" s="114" t="str">
        <f t="shared" si="450"/>
        <v/>
      </c>
      <c r="AR1884" s="117" t="str">
        <f>IF($C1884="", "", IF(IFERROR(INDEX(Ingredients!$AI$11:$AI$310, MATCH($C1884, Ingredients!$B$11:$B$310, 0)), "")="", "", IFERROR(INDEX(Ingredients!$AI$11:$AI$310, MATCH($C1884, Ingredients!$B$11:$B$310, 0)), "")))</f>
        <v/>
      </c>
      <c r="AT1884" s="120" t="str">
        <f t="shared" si="451"/>
        <v/>
      </c>
      <c r="AV1884" s="90" t="str">
        <f t="shared" si="441"/>
        <v/>
      </c>
      <c r="AX1884" s="90" t="str">
        <f>IF($AV1884="", "", COUNTIF($AV$11:$AV$5010, "&lt;"&amp;$AV1884)+1+COUNTIF($AV$11:$AV1884, $AV1884)-1)</f>
        <v/>
      </c>
      <c r="AZ1884" s="111" t="str">
        <f>IF($B1884="", "", SUMIF('Shopping List'!$AV$11:$AV$25, $B1884, 'Shopping List'!$BN$11:$BN$25))</f>
        <v/>
      </c>
      <c r="BB1884" s="117" t="str">
        <f t="shared" si="452"/>
        <v/>
      </c>
    </row>
    <row r="1885" spans="1:54" x14ac:dyDescent="0.25">
      <c r="A1885" s="4"/>
      <c r="B1885" s="37"/>
      <c r="C1885" s="124"/>
      <c r="D1885" s="39"/>
      <c r="E1885" s="125"/>
      <c r="F1885" s="48"/>
      <c r="G1885" s="4"/>
      <c r="H1885" s="4"/>
      <c r="I1885" s="95" t="str">
        <f>IF($C1885="", "", IF(IFERROR(INDEX(Ingredients!$C$11:$C$310, MATCH($C1885, Ingredients!$B$11:$B$310, 0)), "")="", "", IFERROR(INDEX(Ingredients!$C$11:$C$310, MATCH($C1885, Ingredients!$B$11:$B$310, 0)), "")))</f>
        <v/>
      </c>
      <c r="J1885" s="73" t="str">
        <f>IF($B1885="", "", IF(IFERROR(INDEX(Meals!$C$11:$C$260, MATCH($B1885, Meals!$B$11:$B$260, 0)), "")="", "", IFERROR(INDEX(Meals!$C$11:$C$260, MATCH($B1885, Meals!$B$11:$B$260, 0)), "")))</f>
        <v/>
      </c>
      <c r="K1885" s="4"/>
      <c r="L1885" s="72" t="str">
        <f t="shared" si="442"/>
        <v/>
      </c>
      <c r="M1885" s="73" t="str">
        <f t="shared" si="443"/>
        <v/>
      </c>
      <c r="N1885" s="4"/>
      <c r="O1885" s="78" t="str">
        <f t="shared" si="444"/>
        <v/>
      </c>
      <c r="P1885" s="79" t="str">
        <f t="shared" si="445"/>
        <v/>
      </c>
      <c r="Q1885" s="4"/>
      <c r="R1885" s="90" t="str">
        <f t="shared" si="446"/>
        <v/>
      </c>
      <c r="S1885" s="4"/>
      <c r="Y1885" s="18" t="str">
        <f t="shared" si="447"/>
        <v/>
      </c>
      <c r="AA1885" s="18" t="str">
        <f t="shared" si="438"/>
        <v/>
      </c>
      <c r="AB1885" s="18" t="str">
        <f t="shared" si="439"/>
        <v/>
      </c>
      <c r="AC1885" s="18" t="str">
        <f t="shared" si="448"/>
        <v/>
      </c>
      <c r="AD1885" s="18" t="str">
        <f t="shared" si="448"/>
        <v/>
      </c>
      <c r="AE1885" s="18" t="str">
        <f t="shared" si="449"/>
        <v/>
      </c>
      <c r="AG1885" s="95" t="str">
        <f>IF($C1885="", "", IF(IFERROR(INDEX(Ingredients!C$11:C$310, MATCH($C1885, Ingredients!$B$11:$B$310, 0)), "")="", "", IFERROR(INDEX(Ingredients!C$11:C$310, MATCH($C1885, Ingredients!$B$11:$B$310, 0)), "")))</f>
        <v/>
      </c>
      <c r="AH1885" s="105" t="str">
        <f>IF($C1885="", "", IF(IFERROR(INDEX(Ingredients!D$11:D$310, MATCH($C1885, Ingredients!$B$11:$B$310, 0)), "")="", "", IFERROR(INDEX(Ingredients!D$11:D$310, MATCH($C1885, Ingredients!$B$11:$B$310, 0)), "")))</f>
        <v/>
      </c>
      <c r="AI1885" s="106" t="str">
        <f>IF($C1885="", "", IF(IFERROR(INDEX(Ingredients!E$11:E$310, MATCH($C1885, Ingredients!$B$11:$B$310, 0)), "")="", "", IFERROR(INDEX(Ingredients!E$11:E$310, MATCH($C1885, Ingredients!$B$11:$B$310, 0)), "")))</f>
        <v/>
      </c>
      <c r="AJ1885" s="108" t="str">
        <f>IF($C1885="", "", IF(IFERROR(INDEX(Ingredients!F$11:F$310, MATCH($C1885, Ingredients!$B$11:$B$310, 0)), "")="", "", IFERROR(INDEX(Ingredients!F$11:F$310, MATCH($C1885, Ingredients!$B$11:$B$310, 0)), "")))</f>
        <v/>
      </c>
      <c r="AK1885" s="106" t="str">
        <f>IF($C1885="", "", IF(IFERROR(INDEX(Ingredients!G$11:G$310, MATCH($C1885, Ingredients!$B$11:$B$310, 0)), "")="", "", IFERROR(INDEX(Ingredients!G$11:G$310, MATCH($C1885, Ingredients!$B$11:$B$310, 0)), "")))</f>
        <v/>
      </c>
      <c r="AL1885" s="79" t="str">
        <f>IF($C1885="", "", IF(IFERROR(INDEX(Ingredients!H$11:H$310, MATCH($C1885, Ingredients!$B$11:$B$310, 0)), "")="", "", IFERROR(INDEX(Ingredients!H$11:H$310, MATCH($C1885, Ingredients!$B$11:$B$310, 0)), "")))</f>
        <v/>
      </c>
      <c r="AN1885" s="83" t="str">
        <f t="shared" si="440"/>
        <v/>
      </c>
      <c r="AP1885" s="114" t="str">
        <f t="shared" si="450"/>
        <v/>
      </c>
      <c r="AR1885" s="117" t="str">
        <f>IF($C1885="", "", IF(IFERROR(INDEX(Ingredients!$AI$11:$AI$310, MATCH($C1885, Ingredients!$B$11:$B$310, 0)), "")="", "", IFERROR(INDEX(Ingredients!$AI$11:$AI$310, MATCH($C1885, Ingredients!$B$11:$B$310, 0)), "")))</f>
        <v/>
      </c>
      <c r="AT1885" s="120" t="str">
        <f t="shared" si="451"/>
        <v/>
      </c>
      <c r="AV1885" s="90" t="str">
        <f t="shared" si="441"/>
        <v/>
      </c>
      <c r="AX1885" s="90" t="str">
        <f>IF($AV1885="", "", COUNTIF($AV$11:$AV$5010, "&lt;"&amp;$AV1885)+1+COUNTIF($AV$11:$AV1885, $AV1885)-1)</f>
        <v/>
      </c>
      <c r="AZ1885" s="111" t="str">
        <f>IF($B1885="", "", SUMIF('Shopping List'!$AV$11:$AV$25, $B1885, 'Shopping List'!$BN$11:$BN$25))</f>
        <v/>
      </c>
      <c r="BB1885" s="117" t="str">
        <f t="shared" si="452"/>
        <v/>
      </c>
    </row>
    <row r="1886" spans="1:54" x14ac:dyDescent="0.25">
      <c r="A1886" s="4"/>
      <c r="B1886" s="37"/>
      <c r="C1886" s="124"/>
      <c r="D1886" s="39"/>
      <c r="E1886" s="125"/>
      <c r="F1886" s="48"/>
      <c r="G1886" s="4"/>
      <c r="H1886" s="4"/>
      <c r="I1886" s="95" t="str">
        <f>IF($C1886="", "", IF(IFERROR(INDEX(Ingredients!$C$11:$C$310, MATCH($C1886, Ingredients!$B$11:$B$310, 0)), "")="", "", IFERROR(INDEX(Ingredients!$C$11:$C$310, MATCH($C1886, Ingredients!$B$11:$B$310, 0)), "")))</f>
        <v/>
      </c>
      <c r="J1886" s="73" t="str">
        <f>IF($B1886="", "", IF(IFERROR(INDEX(Meals!$C$11:$C$260, MATCH($B1886, Meals!$B$11:$B$260, 0)), "")="", "", IFERROR(INDEX(Meals!$C$11:$C$260, MATCH($B1886, Meals!$B$11:$B$260, 0)), "")))</f>
        <v/>
      </c>
      <c r="K1886" s="4"/>
      <c r="L1886" s="72" t="str">
        <f t="shared" si="442"/>
        <v/>
      </c>
      <c r="M1886" s="73" t="str">
        <f t="shared" si="443"/>
        <v/>
      </c>
      <c r="N1886" s="4"/>
      <c r="O1886" s="78" t="str">
        <f t="shared" si="444"/>
        <v/>
      </c>
      <c r="P1886" s="79" t="str">
        <f t="shared" si="445"/>
        <v/>
      </c>
      <c r="Q1886" s="4"/>
      <c r="R1886" s="90" t="str">
        <f t="shared" si="446"/>
        <v/>
      </c>
      <c r="S1886" s="4"/>
      <c r="Y1886" s="18" t="str">
        <f t="shared" si="447"/>
        <v/>
      </c>
      <c r="AA1886" s="18" t="str">
        <f t="shared" si="438"/>
        <v/>
      </c>
      <c r="AB1886" s="18" t="str">
        <f t="shared" si="439"/>
        <v/>
      </c>
      <c r="AC1886" s="18" t="str">
        <f t="shared" si="448"/>
        <v/>
      </c>
      <c r="AD1886" s="18" t="str">
        <f t="shared" si="448"/>
        <v/>
      </c>
      <c r="AE1886" s="18" t="str">
        <f t="shared" si="449"/>
        <v/>
      </c>
      <c r="AG1886" s="95" t="str">
        <f>IF($C1886="", "", IF(IFERROR(INDEX(Ingredients!C$11:C$310, MATCH($C1886, Ingredients!$B$11:$B$310, 0)), "")="", "", IFERROR(INDEX(Ingredients!C$11:C$310, MATCH($C1886, Ingredients!$B$11:$B$310, 0)), "")))</f>
        <v/>
      </c>
      <c r="AH1886" s="105" t="str">
        <f>IF($C1886="", "", IF(IFERROR(INDEX(Ingredients!D$11:D$310, MATCH($C1886, Ingredients!$B$11:$B$310, 0)), "")="", "", IFERROR(INDEX(Ingredients!D$11:D$310, MATCH($C1886, Ingredients!$B$11:$B$310, 0)), "")))</f>
        <v/>
      </c>
      <c r="AI1886" s="106" t="str">
        <f>IF($C1886="", "", IF(IFERROR(INDEX(Ingredients!E$11:E$310, MATCH($C1886, Ingredients!$B$11:$B$310, 0)), "")="", "", IFERROR(INDEX(Ingredients!E$11:E$310, MATCH($C1886, Ingredients!$B$11:$B$310, 0)), "")))</f>
        <v/>
      </c>
      <c r="AJ1886" s="108" t="str">
        <f>IF($C1886="", "", IF(IFERROR(INDEX(Ingredients!F$11:F$310, MATCH($C1886, Ingredients!$B$11:$B$310, 0)), "")="", "", IFERROR(INDEX(Ingredients!F$11:F$310, MATCH($C1886, Ingredients!$B$11:$B$310, 0)), "")))</f>
        <v/>
      </c>
      <c r="AK1886" s="106" t="str">
        <f>IF($C1886="", "", IF(IFERROR(INDEX(Ingredients!G$11:G$310, MATCH($C1886, Ingredients!$B$11:$B$310, 0)), "")="", "", IFERROR(INDEX(Ingredients!G$11:G$310, MATCH($C1886, Ingredients!$B$11:$B$310, 0)), "")))</f>
        <v/>
      </c>
      <c r="AL1886" s="79" t="str">
        <f>IF($C1886="", "", IF(IFERROR(INDEX(Ingredients!H$11:H$310, MATCH($C1886, Ingredients!$B$11:$B$310, 0)), "")="", "", IFERROR(INDEX(Ingredients!H$11:H$310, MATCH($C1886, Ingredients!$B$11:$B$310, 0)), "")))</f>
        <v/>
      </c>
      <c r="AN1886" s="83" t="str">
        <f t="shared" si="440"/>
        <v/>
      </c>
      <c r="AP1886" s="114" t="str">
        <f t="shared" si="450"/>
        <v/>
      </c>
      <c r="AR1886" s="117" t="str">
        <f>IF($C1886="", "", IF(IFERROR(INDEX(Ingredients!$AI$11:$AI$310, MATCH($C1886, Ingredients!$B$11:$B$310, 0)), "")="", "", IFERROR(INDEX(Ingredients!$AI$11:$AI$310, MATCH($C1886, Ingredients!$B$11:$B$310, 0)), "")))</f>
        <v/>
      </c>
      <c r="AT1886" s="120" t="str">
        <f t="shared" si="451"/>
        <v/>
      </c>
      <c r="AV1886" s="90" t="str">
        <f t="shared" si="441"/>
        <v/>
      </c>
      <c r="AX1886" s="90" t="str">
        <f>IF($AV1886="", "", COUNTIF($AV$11:$AV$5010, "&lt;"&amp;$AV1886)+1+COUNTIF($AV$11:$AV1886, $AV1886)-1)</f>
        <v/>
      </c>
      <c r="AZ1886" s="111" t="str">
        <f>IF($B1886="", "", SUMIF('Shopping List'!$AV$11:$AV$25, $B1886, 'Shopping List'!$BN$11:$BN$25))</f>
        <v/>
      </c>
      <c r="BB1886" s="117" t="str">
        <f t="shared" si="452"/>
        <v/>
      </c>
    </row>
    <row r="1887" spans="1:54" x14ac:dyDescent="0.25">
      <c r="A1887" s="4"/>
      <c r="B1887" s="37"/>
      <c r="C1887" s="124"/>
      <c r="D1887" s="39"/>
      <c r="E1887" s="125"/>
      <c r="F1887" s="48"/>
      <c r="G1887" s="4"/>
      <c r="H1887" s="4"/>
      <c r="I1887" s="95" t="str">
        <f>IF($C1887="", "", IF(IFERROR(INDEX(Ingredients!$C$11:$C$310, MATCH($C1887, Ingredients!$B$11:$B$310, 0)), "")="", "", IFERROR(INDEX(Ingredients!$C$11:$C$310, MATCH($C1887, Ingredients!$B$11:$B$310, 0)), "")))</f>
        <v/>
      </c>
      <c r="J1887" s="73" t="str">
        <f>IF($B1887="", "", IF(IFERROR(INDEX(Meals!$C$11:$C$260, MATCH($B1887, Meals!$B$11:$B$260, 0)), "")="", "", IFERROR(INDEX(Meals!$C$11:$C$260, MATCH($B1887, Meals!$B$11:$B$260, 0)), "")))</f>
        <v/>
      </c>
      <c r="K1887" s="4"/>
      <c r="L1887" s="72" t="str">
        <f t="shared" si="442"/>
        <v/>
      </c>
      <c r="M1887" s="73" t="str">
        <f t="shared" si="443"/>
        <v/>
      </c>
      <c r="N1887" s="4"/>
      <c r="O1887" s="78" t="str">
        <f t="shared" si="444"/>
        <v/>
      </c>
      <c r="P1887" s="79" t="str">
        <f t="shared" si="445"/>
        <v/>
      </c>
      <c r="Q1887" s="4"/>
      <c r="R1887" s="90" t="str">
        <f t="shared" si="446"/>
        <v/>
      </c>
      <c r="S1887" s="4"/>
      <c r="Y1887" s="18" t="str">
        <f t="shared" si="447"/>
        <v/>
      </c>
      <c r="AA1887" s="18" t="str">
        <f t="shared" si="438"/>
        <v/>
      </c>
      <c r="AB1887" s="18" t="str">
        <f t="shared" si="439"/>
        <v/>
      </c>
      <c r="AC1887" s="18" t="str">
        <f t="shared" si="448"/>
        <v/>
      </c>
      <c r="AD1887" s="18" t="str">
        <f t="shared" si="448"/>
        <v/>
      </c>
      <c r="AE1887" s="18" t="str">
        <f t="shared" si="449"/>
        <v/>
      </c>
      <c r="AG1887" s="95" t="str">
        <f>IF($C1887="", "", IF(IFERROR(INDEX(Ingredients!C$11:C$310, MATCH($C1887, Ingredients!$B$11:$B$310, 0)), "")="", "", IFERROR(INDEX(Ingredients!C$11:C$310, MATCH($C1887, Ingredients!$B$11:$B$310, 0)), "")))</f>
        <v/>
      </c>
      <c r="AH1887" s="105" t="str">
        <f>IF($C1887="", "", IF(IFERROR(INDEX(Ingredients!D$11:D$310, MATCH($C1887, Ingredients!$B$11:$B$310, 0)), "")="", "", IFERROR(INDEX(Ingredients!D$11:D$310, MATCH($C1887, Ingredients!$B$11:$B$310, 0)), "")))</f>
        <v/>
      </c>
      <c r="AI1887" s="106" t="str">
        <f>IF($C1887="", "", IF(IFERROR(INDEX(Ingredients!E$11:E$310, MATCH($C1887, Ingredients!$B$11:$B$310, 0)), "")="", "", IFERROR(INDEX(Ingredients!E$11:E$310, MATCH($C1887, Ingredients!$B$11:$B$310, 0)), "")))</f>
        <v/>
      </c>
      <c r="AJ1887" s="108" t="str">
        <f>IF($C1887="", "", IF(IFERROR(INDEX(Ingredients!F$11:F$310, MATCH($C1887, Ingredients!$B$11:$B$310, 0)), "")="", "", IFERROR(INDEX(Ingredients!F$11:F$310, MATCH($C1887, Ingredients!$B$11:$B$310, 0)), "")))</f>
        <v/>
      </c>
      <c r="AK1887" s="106" t="str">
        <f>IF($C1887="", "", IF(IFERROR(INDEX(Ingredients!G$11:G$310, MATCH($C1887, Ingredients!$B$11:$B$310, 0)), "")="", "", IFERROR(INDEX(Ingredients!G$11:G$310, MATCH($C1887, Ingredients!$B$11:$B$310, 0)), "")))</f>
        <v/>
      </c>
      <c r="AL1887" s="79" t="str">
        <f>IF($C1887="", "", IF(IFERROR(INDEX(Ingredients!H$11:H$310, MATCH($C1887, Ingredients!$B$11:$B$310, 0)), "")="", "", IFERROR(INDEX(Ingredients!H$11:H$310, MATCH($C1887, Ingredients!$B$11:$B$310, 0)), "")))</f>
        <v/>
      </c>
      <c r="AN1887" s="83" t="str">
        <f t="shared" si="440"/>
        <v/>
      </c>
      <c r="AP1887" s="114" t="str">
        <f t="shared" si="450"/>
        <v/>
      </c>
      <c r="AR1887" s="117" t="str">
        <f>IF($C1887="", "", IF(IFERROR(INDEX(Ingredients!$AI$11:$AI$310, MATCH($C1887, Ingredients!$B$11:$B$310, 0)), "")="", "", IFERROR(INDEX(Ingredients!$AI$11:$AI$310, MATCH($C1887, Ingredients!$B$11:$B$310, 0)), "")))</f>
        <v/>
      </c>
      <c r="AT1887" s="120" t="str">
        <f t="shared" si="451"/>
        <v/>
      </c>
      <c r="AV1887" s="90" t="str">
        <f t="shared" si="441"/>
        <v/>
      </c>
      <c r="AX1887" s="90" t="str">
        <f>IF($AV1887="", "", COUNTIF($AV$11:$AV$5010, "&lt;"&amp;$AV1887)+1+COUNTIF($AV$11:$AV1887, $AV1887)-1)</f>
        <v/>
      </c>
      <c r="AZ1887" s="111" t="str">
        <f>IF($B1887="", "", SUMIF('Shopping List'!$AV$11:$AV$25, $B1887, 'Shopping List'!$BN$11:$BN$25))</f>
        <v/>
      </c>
      <c r="BB1887" s="117" t="str">
        <f t="shared" si="452"/>
        <v/>
      </c>
    </row>
    <row r="1888" spans="1:54" x14ac:dyDescent="0.25">
      <c r="A1888" s="4"/>
      <c r="B1888" s="37"/>
      <c r="C1888" s="124"/>
      <c r="D1888" s="39"/>
      <c r="E1888" s="125"/>
      <c r="F1888" s="48"/>
      <c r="G1888" s="4"/>
      <c r="H1888" s="4"/>
      <c r="I1888" s="95" t="str">
        <f>IF($C1888="", "", IF(IFERROR(INDEX(Ingredients!$C$11:$C$310, MATCH($C1888, Ingredients!$B$11:$B$310, 0)), "")="", "", IFERROR(INDEX(Ingredients!$C$11:$C$310, MATCH($C1888, Ingredients!$B$11:$B$310, 0)), "")))</f>
        <v/>
      </c>
      <c r="J1888" s="73" t="str">
        <f>IF($B1888="", "", IF(IFERROR(INDEX(Meals!$C$11:$C$260, MATCH($B1888, Meals!$B$11:$B$260, 0)), "")="", "", IFERROR(INDEX(Meals!$C$11:$C$260, MATCH($B1888, Meals!$B$11:$B$260, 0)), "")))</f>
        <v/>
      </c>
      <c r="K1888" s="4"/>
      <c r="L1888" s="72" t="str">
        <f t="shared" si="442"/>
        <v/>
      </c>
      <c r="M1888" s="73" t="str">
        <f t="shared" si="443"/>
        <v/>
      </c>
      <c r="N1888" s="4"/>
      <c r="O1888" s="78" t="str">
        <f t="shared" si="444"/>
        <v/>
      </c>
      <c r="P1888" s="79" t="str">
        <f t="shared" si="445"/>
        <v/>
      </c>
      <c r="Q1888" s="4"/>
      <c r="R1888" s="90" t="str">
        <f t="shared" si="446"/>
        <v/>
      </c>
      <c r="S1888" s="4"/>
      <c r="Y1888" s="18" t="str">
        <f t="shared" si="447"/>
        <v/>
      </c>
      <c r="AA1888" s="18" t="str">
        <f t="shared" si="438"/>
        <v/>
      </c>
      <c r="AB1888" s="18" t="str">
        <f t="shared" si="439"/>
        <v/>
      </c>
      <c r="AC1888" s="18" t="str">
        <f t="shared" si="448"/>
        <v/>
      </c>
      <c r="AD1888" s="18" t="str">
        <f t="shared" si="448"/>
        <v/>
      </c>
      <c r="AE1888" s="18" t="str">
        <f t="shared" si="449"/>
        <v/>
      </c>
      <c r="AG1888" s="95" t="str">
        <f>IF($C1888="", "", IF(IFERROR(INDEX(Ingredients!C$11:C$310, MATCH($C1888, Ingredients!$B$11:$B$310, 0)), "")="", "", IFERROR(INDEX(Ingredients!C$11:C$310, MATCH($C1888, Ingredients!$B$11:$B$310, 0)), "")))</f>
        <v/>
      </c>
      <c r="AH1888" s="105" t="str">
        <f>IF($C1888="", "", IF(IFERROR(INDEX(Ingredients!D$11:D$310, MATCH($C1888, Ingredients!$B$11:$B$310, 0)), "")="", "", IFERROR(INDEX(Ingredients!D$11:D$310, MATCH($C1888, Ingredients!$B$11:$B$310, 0)), "")))</f>
        <v/>
      </c>
      <c r="AI1888" s="106" t="str">
        <f>IF($C1888="", "", IF(IFERROR(INDEX(Ingredients!E$11:E$310, MATCH($C1888, Ingredients!$B$11:$B$310, 0)), "")="", "", IFERROR(INDEX(Ingredients!E$11:E$310, MATCH($C1888, Ingredients!$B$11:$B$310, 0)), "")))</f>
        <v/>
      </c>
      <c r="AJ1888" s="108" t="str">
        <f>IF($C1888="", "", IF(IFERROR(INDEX(Ingredients!F$11:F$310, MATCH($C1888, Ingredients!$B$11:$B$310, 0)), "")="", "", IFERROR(INDEX(Ingredients!F$11:F$310, MATCH($C1888, Ingredients!$B$11:$B$310, 0)), "")))</f>
        <v/>
      </c>
      <c r="AK1888" s="106" t="str">
        <f>IF($C1888="", "", IF(IFERROR(INDEX(Ingredients!G$11:G$310, MATCH($C1888, Ingredients!$B$11:$B$310, 0)), "")="", "", IFERROR(INDEX(Ingredients!G$11:G$310, MATCH($C1888, Ingredients!$B$11:$B$310, 0)), "")))</f>
        <v/>
      </c>
      <c r="AL1888" s="79" t="str">
        <f>IF($C1888="", "", IF(IFERROR(INDEX(Ingredients!H$11:H$310, MATCH($C1888, Ingredients!$B$11:$B$310, 0)), "")="", "", IFERROR(INDEX(Ingredients!H$11:H$310, MATCH($C1888, Ingredients!$B$11:$B$310, 0)), "")))</f>
        <v/>
      </c>
      <c r="AN1888" s="83" t="str">
        <f t="shared" si="440"/>
        <v/>
      </c>
      <c r="AP1888" s="114" t="str">
        <f t="shared" si="450"/>
        <v/>
      </c>
      <c r="AR1888" s="117" t="str">
        <f>IF($C1888="", "", IF(IFERROR(INDEX(Ingredients!$AI$11:$AI$310, MATCH($C1888, Ingredients!$B$11:$B$310, 0)), "")="", "", IFERROR(INDEX(Ingredients!$AI$11:$AI$310, MATCH($C1888, Ingredients!$B$11:$B$310, 0)), "")))</f>
        <v/>
      </c>
      <c r="AT1888" s="120" t="str">
        <f t="shared" si="451"/>
        <v/>
      </c>
      <c r="AV1888" s="90" t="str">
        <f t="shared" si="441"/>
        <v/>
      </c>
      <c r="AX1888" s="90" t="str">
        <f>IF($AV1888="", "", COUNTIF($AV$11:$AV$5010, "&lt;"&amp;$AV1888)+1+COUNTIF($AV$11:$AV1888, $AV1888)-1)</f>
        <v/>
      </c>
      <c r="AZ1888" s="111" t="str">
        <f>IF($B1888="", "", SUMIF('Shopping List'!$AV$11:$AV$25, $B1888, 'Shopping List'!$BN$11:$BN$25))</f>
        <v/>
      </c>
      <c r="BB1888" s="117" t="str">
        <f t="shared" si="452"/>
        <v/>
      </c>
    </row>
    <row r="1889" spans="1:54" x14ac:dyDescent="0.25">
      <c r="A1889" s="4"/>
      <c r="B1889" s="37"/>
      <c r="C1889" s="124"/>
      <c r="D1889" s="39"/>
      <c r="E1889" s="125"/>
      <c r="F1889" s="48"/>
      <c r="G1889" s="4"/>
      <c r="H1889" s="4"/>
      <c r="I1889" s="95" t="str">
        <f>IF($C1889="", "", IF(IFERROR(INDEX(Ingredients!$C$11:$C$310, MATCH($C1889, Ingredients!$B$11:$B$310, 0)), "")="", "", IFERROR(INDEX(Ingredients!$C$11:$C$310, MATCH($C1889, Ingredients!$B$11:$B$310, 0)), "")))</f>
        <v/>
      </c>
      <c r="J1889" s="73" t="str">
        <f>IF($B1889="", "", IF(IFERROR(INDEX(Meals!$C$11:$C$260, MATCH($B1889, Meals!$B$11:$B$260, 0)), "")="", "", IFERROR(INDEX(Meals!$C$11:$C$260, MATCH($B1889, Meals!$B$11:$B$260, 0)), "")))</f>
        <v/>
      </c>
      <c r="K1889" s="4"/>
      <c r="L1889" s="72" t="str">
        <f t="shared" si="442"/>
        <v/>
      </c>
      <c r="M1889" s="73" t="str">
        <f t="shared" si="443"/>
        <v/>
      </c>
      <c r="N1889" s="4"/>
      <c r="O1889" s="78" t="str">
        <f t="shared" si="444"/>
        <v/>
      </c>
      <c r="P1889" s="79" t="str">
        <f t="shared" si="445"/>
        <v/>
      </c>
      <c r="Q1889" s="4"/>
      <c r="R1889" s="90" t="str">
        <f t="shared" si="446"/>
        <v/>
      </c>
      <c r="S1889" s="4"/>
      <c r="Y1889" s="18" t="str">
        <f t="shared" si="447"/>
        <v/>
      </c>
      <c r="AA1889" s="18" t="str">
        <f t="shared" si="438"/>
        <v/>
      </c>
      <c r="AB1889" s="18" t="str">
        <f t="shared" si="439"/>
        <v/>
      </c>
      <c r="AC1889" s="18" t="str">
        <f t="shared" si="448"/>
        <v/>
      </c>
      <c r="AD1889" s="18" t="str">
        <f t="shared" si="448"/>
        <v/>
      </c>
      <c r="AE1889" s="18" t="str">
        <f t="shared" si="449"/>
        <v/>
      </c>
      <c r="AG1889" s="95" t="str">
        <f>IF($C1889="", "", IF(IFERROR(INDEX(Ingredients!C$11:C$310, MATCH($C1889, Ingredients!$B$11:$B$310, 0)), "")="", "", IFERROR(INDEX(Ingredients!C$11:C$310, MATCH($C1889, Ingredients!$B$11:$B$310, 0)), "")))</f>
        <v/>
      </c>
      <c r="AH1889" s="105" t="str">
        <f>IF($C1889="", "", IF(IFERROR(INDEX(Ingredients!D$11:D$310, MATCH($C1889, Ingredients!$B$11:$B$310, 0)), "")="", "", IFERROR(INDEX(Ingredients!D$11:D$310, MATCH($C1889, Ingredients!$B$11:$B$310, 0)), "")))</f>
        <v/>
      </c>
      <c r="AI1889" s="106" t="str">
        <f>IF($C1889="", "", IF(IFERROR(INDEX(Ingredients!E$11:E$310, MATCH($C1889, Ingredients!$B$11:$B$310, 0)), "")="", "", IFERROR(INDEX(Ingredients!E$11:E$310, MATCH($C1889, Ingredients!$B$11:$B$310, 0)), "")))</f>
        <v/>
      </c>
      <c r="AJ1889" s="108" t="str">
        <f>IF($C1889="", "", IF(IFERROR(INDEX(Ingredients!F$11:F$310, MATCH($C1889, Ingredients!$B$11:$B$310, 0)), "")="", "", IFERROR(INDEX(Ingredients!F$11:F$310, MATCH($C1889, Ingredients!$B$11:$B$310, 0)), "")))</f>
        <v/>
      </c>
      <c r="AK1889" s="106" t="str">
        <f>IF($C1889="", "", IF(IFERROR(INDEX(Ingredients!G$11:G$310, MATCH($C1889, Ingredients!$B$11:$B$310, 0)), "")="", "", IFERROR(INDEX(Ingredients!G$11:G$310, MATCH($C1889, Ingredients!$B$11:$B$310, 0)), "")))</f>
        <v/>
      </c>
      <c r="AL1889" s="79" t="str">
        <f>IF($C1889="", "", IF(IFERROR(INDEX(Ingredients!H$11:H$310, MATCH($C1889, Ingredients!$B$11:$B$310, 0)), "")="", "", IFERROR(INDEX(Ingredients!H$11:H$310, MATCH($C1889, Ingredients!$B$11:$B$310, 0)), "")))</f>
        <v/>
      </c>
      <c r="AN1889" s="83" t="str">
        <f t="shared" si="440"/>
        <v/>
      </c>
      <c r="AP1889" s="114" t="str">
        <f t="shared" si="450"/>
        <v/>
      </c>
      <c r="AR1889" s="117" t="str">
        <f>IF($C1889="", "", IF(IFERROR(INDEX(Ingredients!$AI$11:$AI$310, MATCH($C1889, Ingredients!$B$11:$B$310, 0)), "")="", "", IFERROR(INDEX(Ingredients!$AI$11:$AI$310, MATCH($C1889, Ingredients!$B$11:$B$310, 0)), "")))</f>
        <v/>
      </c>
      <c r="AT1889" s="120" t="str">
        <f t="shared" si="451"/>
        <v/>
      </c>
      <c r="AV1889" s="90" t="str">
        <f t="shared" si="441"/>
        <v/>
      </c>
      <c r="AX1889" s="90" t="str">
        <f>IF($AV1889="", "", COUNTIF($AV$11:$AV$5010, "&lt;"&amp;$AV1889)+1+COUNTIF($AV$11:$AV1889, $AV1889)-1)</f>
        <v/>
      </c>
      <c r="AZ1889" s="111" t="str">
        <f>IF($B1889="", "", SUMIF('Shopping List'!$AV$11:$AV$25, $B1889, 'Shopping List'!$BN$11:$BN$25))</f>
        <v/>
      </c>
      <c r="BB1889" s="117" t="str">
        <f t="shared" si="452"/>
        <v/>
      </c>
    </row>
    <row r="1890" spans="1:54" x14ac:dyDescent="0.25">
      <c r="A1890" s="4"/>
      <c r="B1890" s="37"/>
      <c r="C1890" s="124"/>
      <c r="D1890" s="39"/>
      <c r="E1890" s="125"/>
      <c r="F1890" s="48"/>
      <c r="G1890" s="4"/>
      <c r="H1890" s="4"/>
      <c r="I1890" s="95" t="str">
        <f>IF($C1890="", "", IF(IFERROR(INDEX(Ingredients!$C$11:$C$310, MATCH($C1890, Ingredients!$B$11:$B$310, 0)), "")="", "", IFERROR(INDEX(Ingredients!$C$11:$C$310, MATCH($C1890, Ingredients!$B$11:$B$310, 0)), "")))</f>
        <v/>
      </c>
      <c r="J1890" s="73" t="str">
        <f>IF($B1890="", "", IF(IFERROR(INDEX(Meals!$C$11:$C$260, MATCH($B1890, Meals!$B$11:$B$260, 0)), "")="", "", IFERROR(INDEX(Meals!$C$11:$C$260, MATCH($B1890, Meals!$B$11:$B$260, 0)), "")))</f>
        <v/>
      </c>
      <c r="K1890" s="4"/>
      <c r="L1890" s="72" t="str">
        <f t="shared" si="442"/>
        <v/>
      </c>
      <c r="M1890" s="73" t="str">
        <f t="shared" si="443"/>
        <v/>
      </c>
      <c r="N1890" s="4"/>
      <c r="O1890" s="78" t="str">
        <f t="shared" si="444"/>
        <v/>
      </c>
      <c r="P1890" s="79" t="str">
        <f t="shared" si="445"/>
        <v/>
      </c>
      <c r="Q1890" s="4"/>
      <c r="R1890" s="90" t="str">
        <f t="shared" si="446"/>
        <v/>
      </c>
      <c r="S1890" s="4"/>
      <c r="Y1890" s="18" t="str">
        <f t="shared" si="447"/>
        <v/>
      </c>
      <c r="AA1890" s="18" t="str">
        <f t="shared" si="438"/>
        <v/>
      </c>
      <c r="AB1890" s="18" t="str">
        <f t="shared" si="439"/>
        <v/>
      </c>
      <c r="AC1890" s="18" t="str">
        <f t="shared" si="448"/>
        <v/>
      </c>
      <c r="AD1890" s="18" t="str">
        <f t="shared" si="448"/>
        <v/>
      </c>
      <c r="AE1890" s="18" t="str">
        <f t="shared" si="449"/>
        <v/>
      </c>
      <c r="AG1890" s="95" t="str">
        <f>IF($C1890="", "", IF(IFERROR(INDEX(Ingredients!C$11:C$310, MATCH($C1890, Ingredients!$B$11:$B$310, 0)), "")="", "", IFERROR(INDEX(Ingredients!C$11:C$310, MATCH($C1890, Ingredients!$B$11:$B$310, 0)), "")))</f>
        <v/>
      </c>
      <c r="AH1890" s="105" t="str">
        <f>IF($C1890="", "", IF(IFERROR(INDEX(Ingredients!D$11:D$310, MATCH($C1890, Ingredients!$B$11:$B$310, 0)), "")="", "", IFERROR(INDEX(Ingredients!D$11:D$310, MATCH($C1890, Ingredients!$B$11:$B$310, 0)), "")))</f>
        <v/>
      </c>
      <c r="AI1890" s="106" t="str">
        <f>IF($C1890="", "", IF(IFERROR(INDEX(Ingredients!E$11:E$310, MATCH($C1890, Ingredients!$B$11:$B$310, 0)), "")="", "", IFERROR(INDEX(Ingredients!E$11:E$310, MATCH($C1890, Ingredients!$B$11:$B$310, 0)), "")))</f>
        <v/>
      </c>
      <c r="AJ1890" s="108" t="str">
        <f>IF($C1890="", "", IF(IFERROR(INDEX(Ingredients!F$11:F$310, MATCH($C1890, Ingredients!$B$11:$B$310, 0)), "")="", "", IFERROR(INDEX(Ingredients!F$11:F$310, MATCH($C1890, Ingredients!$B$11:$B$310, 0)), "")))</f>
        <v/>
      </c>
      <c r="AK1890" s="106" t="str">
        <f>IF($C1890="", "", IF(IFERROR(INDEX(Ingredients!G$11:G$310, MATCH($C1890, Ingredients!$B$11:$B$310, 0)), "")="", "", IFERROR(INDEX(Ingredients!G$11:G$310, MATCH($C1890, Ingredients!$B$11:$B$310, 0)), "")))</f>
        <v/>
      </c>
      <c r="AL1890" s="79" t="str">
        <f>IF($C1890="", "", IF(IFERROR(INDEX(Ingredients!H$11:H$310, MATCH($C1890, Ingredients!$B$11:$B$310, 0)), "")="", "", IFERROR(INDEX(Ingredients!H$11:H$310, MATCH($C1890, Ingredients!$B$11:$B$310, 0)), "")))</f>
        <v/>
      </c>
      <c r="AN1890" s="83" t="str">
        <f t="shared" si="440"/>
        <v/>
      </c>
      <c r="AP1890" s="114" t="str">
        <f t="shared" si="450"/>
        <v/>
      </c>
      <c r="AR1890" s="117" t="str">
        <f>IF($C1890="", "", IF(IFERROR(INDEX(Ingredients!$AI$11:$AI$310, MATCH($C1890, Ingredients!$B$11:$B$310, 0)), "")="", "", IFERROR(INDEX(Ingredients!$AI$11:$AI$310, MATCH($C1890, Ingredients!$B$11:$B$310, 0)), "")))</f>
        <v/>
      </c>
      <c r="AT1890" s="120" t="str">
        <f t="shared" si="451"/>
        <v/>
      </c>
      <c r="AV1890" s="90" t="str">
        <f t="shared" si="441"/>
        <v/>
      </c>
      <c r="AX1890" s="90" t="str">
        <f>IF($AV1890="", "", COUNTIF($AV$11:$AV$5010, "&lt;"&amp;$AV1890)+1+COUNTIF($AV$11:$AV1890, $AV1890)-1)</f>
        <v/>
      </c>
      <c r="AZ1890" s="111" t="str">
        <f>IF($B1890="", "", SUMIF('Shopping List'!$AV$11:$AV$25, $B1890, 'Shopping List'!$BN$11:$BN$25))</f>
        <v/>
      </c>
      <c r="BB1890" s="117" t="str">
        <f t="shared" si="452"/>
        <v/>
      </c>
    </row>
    <row r="1891" spans="1:54" x14ac:dyDescent="0.25">
      <c r="A1891" s="4"/>
      <c r="B1891" s="37"/>
      <c r="C1891" s="124"/>
      <c r="D1891" s="39"/>
      <c r="E1891" s="125"/>
      <c r="F1891" s="48"/>
      <c r="G1891" s="4"/>
      <c r="H1891" s="4"/>
      <c r="I1891" s="95" t="str">
        <f>IF($C1891="", "", IF(IFERROR(INDEX(Ingredients!$C$11:$C$310, MATCH($C1891, Ingredients!$B$11:$B$310, 0)), "")="", "", IFERROR(INDEX(Ingredients!$C$11:$C$310, MATCH($C1891, Ingredients!$B$11:$B$310, 0)), "")))</f>
        <v/>
      </c>
      <c r="J1891" s="73" t="str">
        <f>IF($B1891="", "", IF(IFERROR(INDEX(Meals!$C$11:$C$260, MATCH($B1891, Meals!$B$11:$B$260, 0)), "")="", "", IFERROR(INDEX(Meals!$C$11:$C$260, MATCH($B1891, Meals!$B$11:$B$260, 0)), "")))</f>
        <v/>
      </c>
      <c r="K1891" s="4"/>
      <c r="L1891" s="72" t="str">
        <f t="shared" si="442"/>
        <v/>
      </c>
      <c r="M1891" s="73" t="str">
        <f t="shared" si="443"/>
        <v/>
      </c>
      <c r="N1891" s="4"/>
      <c r="O1891" s="78" t="str">
        <f t="shared" si="444"/>
        <v/>
      </c>
      <c r="P1891" s="79" t="str">
        <f t="shared" si="445"/>
        <v/>
      </c>
      <c r="Q1891" s="4"/>
      <c r="R1891" s="90" t="str">
        <f t="shared" si="446"/>
        <v/>
      </c>
      <c r="S1891" s="4"/>
      <c r="Y1891" s="18" t="str">
        <f t="shared" si="447"/>
        <v/>
      </c>
      <c r="AA1891" s="18" t="str">
        <f t="shared" si="438"/>
        <v/>
      </c>
      <c r="AB1891" s="18" t="str">
        <f t="shared" si="439"/>
        <v/>
      </c>
      <c r="AC1891" s="18" t="str">
        <f t="shared" si="448"/>
        <v/>
      </c>
      <c r="AD1891" s="18" t="str">
        <f t="shared" si="448"/>
        <v/>
      </c>
      <c r="AE1891" s="18" t="str">
        <f t="shared" si="449"/>
        <v/>
      </c>
      <c r="AG1891" s="95" t="str">
        <f>IF($C1891="", "", IF(IFERROR(INDEX(Ingredients!C$11:C$310, MATCH($C1891, Ingredients!$B$11:$B$310, 0)), "")="", "", IFERROR(INDEX(Ingredients!C$11:C$310, MATCH($C1891, Ingredients!$B$11:$B$310, 0)), "")))</f>
        <v/>
      </c>
      <c r="AH1891" s="105" t="str">
        <f>IF($C1891="", "", IF(IFERROR(INDEX(Ingredients!D$11:D$310, MATCH($C1891, Ingredients!$B$11:$B$310, 0)), "")="", "", IFERROR(INDEX(Ingredients!D$11:D$310, MATCH($C1891, Ingredients!$B$11:$B$310, 0)), "")))</f>
        <v/>
      </c>
      <c r="AI1891" s="106" t="str">
        <f>IF($C1891="", "", IF(IFERROR(INDEX(Ingredients!E$11:E$310, MATCH($C1891, Ingredients!$B$11:$B$310, 0)), "")="", "", IFERROR(INDEX(Ingredients!E$11:E$310, MATCH($C1891, Ingredients!$B$11:$B$310, 0)), "")))</f>
        <v/>
      </c>
      <c r="AJ1891" s="108" t="str">
        <f>IF($C1891="", "", IF(IFERROR(INDEX(Ingredients!F$11:F$310, MATCH($C1891, Ingredients!$B$11:$B$310, 0)), "")="", "", IFERROR(INDEX(Ingredients!F$11:F$310, MATCH($C1891, Ingredients!$B$11:$B$310, 0)), "")))</f>
        <v/>
      </c>
      <c r="AK1891" s="106" t="str">
        <f>IF($C1891="", "", IF(IFERROR(INDEX(Ingredients!G$11:G$310, MATCH($C1891, Ingredients!$B$11:$B$310, 0)), "")="", "", IFERROR(INDEX(Ingredients!G$11:G$310, MATCH($C1891, Ingredients!$B$11:$B$310, 0)), "")))</f>
        <v/>
      </c>
      <c r="AL1891" s="79" t="str">
        <f>IF($C1891="", "", IF(IFERROR(INDEX(Ingredients!H$11:H$310, MATCH($C1891, Ingredients!$B$11:$B$310, 0)), "")="", "", IFERROR(INDEX(Ingredients!H$11:H$310, MATCH($C1891, Ingredients!$B$11:$B$310, 0)), "")))</f>
        <v/>
      </c>
      <c r="AN1891" s="83" t="str">
        <f t="shared" si="440"/>
        <v/>
      </c>
      <c r="AP1891" s="114" t="str">
        <f t="shared" si="450"/>
        <v/>
      </c>
      <c r="AR1891" s="117" t="str">
        <f>IF($C1891="", "", IF(IFERROR(INDEX(Ingredients!$AI$11:$AI$310, MATCH($C1891, Ingredients!$B$11:$B$310, 0)), "")="", "", IFERROR(INDEX(Ingredients!$AI$11:$AI$310, MATCH($C1891, Ingredients!$B$11:$B$310, 0)), "")))</f>
        <v/>
      </c>
      <c r="AT1891" s="120" t="str">
        <f t="shared" si="451"/>
        <v/>
      </c>
      <c r="AV1891" s="90" t="str">
        <f t="shared" si="441"/>
        <v/>
      </c>
      <c r="AX1891" s="90" t="str">
        <f>IF($AV1891="", "", COUNTIF($AV$11:$AV$5010, "&lt;"&amp;$AV1891)+1+COUNTIF($AV$11:$AV1891, $AV1891)-1)</f>
        <v/>
      </c>
      <c r="AZ1891" s="111" t="str">
        <f>IF($B1891="", "", SUMIF('Shopping List'!$AV$11:$AV$25, $B1891, 'Shopping List'!$BN$11:$BN$25))</f>
        <v/>
      </c>
      <c r="BB1891" s="117" t="str">
        <f t="shared" si="452"/>
        <v/>
      </c>
    </row>
    <row r="1892" spans="1:54" x14ac:dyDescent="0.25">
      <c r="A1892" s="4"/>
      <c r="B1892" s="37"/>
      <c r="C1892" s="124"/>
      <c r="D1892" s="39"/>
      <c r="E1892" s="125"/>
      <c r="F1892" s="48"/>
      <c r="G1892" s="4"/>
      <c r="H1892" s="4"/>
      <c r="I1892" s="95" t="str">
        <f>IF($C1892="", "", IF(IFERROR(INDEX(Ingredients!$C$11:$C$310, MATCH($C1892, Ingredients!$B$11:$B$310, 0)), "")="", "", IFERROR(INDEX(Ingredients!$C$11:$C$310, MATCH($C1892, Ingredients!$B$11:$B$310, 0)), "")))</f>
        <v/>
      </c>
      <c r="J1892" s="73" t="str">
        <f>IF($B1892="", "", IF(IFERROR(INDEX(Meals!$C$11:$C$260, MATCH($B1892, Meals!$B$11:$B$260, 0)), "")="", "", IFERROR(INDEX(Meals!$C$11:$C$260, MATCH($B1892, Meals!$B$11:$B$260, 0)), "")))</f>
        <v/>
      </c>
      <c r="K1892" s="4"/>
      <c r="L1892" s="72" t="str">
        <f t="shared" si="442"/>
        <v/>
      </c>
      <c r="M1892" s="73" t="str">
        <f t="shared" si="443"/>
        <v/>
      </c>
      <c r="N1892" s="4"/>
      <c r="O1892" s="78" t="str">
        <f t="shared" si="444"/>
        <v/>
      </c>
      <c r="P1892" s="79" t="str">
        <f t="shared" si="445"/>
        <v/>
      </c>
      <c r="Q1892" s="4"/>
      <c r="R1892" s="90" t="str">
        <f t="shared" si="446"/>
        <v/>
      </c>
      <c r="S1892" s="4"/>
      <c r="Y1892" s="18" t="str">
        <f t="shared" si="447"/>
        <v/>
      </c>
      <c r="AA1892" s="18" t="str">
        <f t="shared" si="438"/>
        <v/>
      </c>
      <c r="AB1892" s="18" t="str">
        <f t="shared" si="439"/>
        <v/>
      </c>
      <c r="AC1892" s="18" t="str">
        <f t="shared" si="448"/>
        <v/>
      </c>
      <c r="AD1892" s="18" t="str">
        <f t="shared" si="448"/>
        <v/>
      </c>
      <c r="AE1892" s="18" t="str">
        <f t="shared" si="449"/>
        <v/>
      </c>
      <c r="AG1892" s="95" t="str">
        <f>IF($C1892="", "", IF(IFERROR(INDEX(Ingredients!C$11:C$310, MATCH($C1892, Ingredients!$B$11:$B$310, 0)), "")="", "", IFERROR(INDEX(Ingredients!C$11:C$310, MATCH($C1892, Ingredients!$B$11:$B$310, 0)), "")))</f>
        <v/>
      </c>
      <c r="AH1892" s="105" t="str">
        <f>IF($C1892="", "", IF(IFERROR(INDEX(Ingredients!D$11:D$310, MATCH($C1892, Ingredients!$B$11:$B$310, 0)), "")="", "", IFERROR(INDEX(Ingredients!D$11:D$310, MATCH($C1892, Ingredients!$B$11:$B$310, 0)), "")))</f>
        <v/>
      </c>
      <c r="AI1892" s="106" t="str">
        <f>IF($C1892="", "", IF(IFERROR(INDEX(Ingredients!E$11:E$310, MATCH($C1892, Ingredients!$B$11:$B$310, 0)), "")="", "", IFERROR(INDEX(Ingredients!E$11:E$310, MATCH($C1892, Ingredients!$B$11:$B$310, 0)), "")))</f>
        <v/>
      </c>
      <c r="AJ1892" s="108" t="str">
        <f>IF($C1892="", "", IF(IFERROR(INDEX(Ingredients!F$11:F$310, MATCH($C1892, Ingredients!$B$11:$B$310, 0)), "")="", "", IFERROR(INDEX(Ingredients!F$11:F$310, MATCH($C1892, Ingredients!$B$11:$B$310, 0)), "")))</f>
        <v/>
      </c>
      <c r="AK1892" s="106" t="str">
        <f>IF($C1892="", "", IF(IFERROR(INDEX(Ingredients!G$11:G$310, MATCH($C1892, Ingredients!$B$11:$B$310, 0)), "")="", "", IFERROR(INDEX(Ingredients!G$11:G$310, MATCH($C1892, Ingredients!$B$11:$B$310, 0)), "")))</f>
        <v/>
      </c>
      <c r="AL1892" s="79" t="str">
        <f>IF($C1892="", "", IF(IFERROR(INDEX(Ingredients!H$11:H$310, MATCH($C1892, Ingredients!$B$11:$B$310, 0)), "")="", "", IFERROR(INDEX(Ingredients!H$11:H$310, MATCH($C1892, Ingredients!$B$11:$B$310, 0)), "")))</f>
        <v/>
      </c>
      <c r="AN1892" s="83" t="str">
        <f t="shared" si="440"/>
        <v/>
      </c>
      <c r="AP1892" s="114" t="str">
        <f t="shared" si="450"/>
        <v/>
      </c>
      <c r="AR1892" s="117" t="str">
        <f>IF($C1892="", "", IF(IFERROR(INDEX(Ingredients!$AI$11:$AI$310, MATCH($C1892, Ingredients!$B$11:$B$310, 0)), "")="", "", IFERROR(INDEX(Ingredients!$AI$11:$AI$310, MATCH($C1892, Ingredients!$B$11:$B$310, 0)), "")))</f>
        <v/>
      </c>
      <c r="AT1892" s="120" t="str">
        <f t="shared" si="451"/>
        <v/>
      </c>
      <c r="AV1892" s="90" t="str">
        <f t="shared" si="441"/>
        <v/>
      </c>
      <c r="AX1892" s="90" t="str">
        <f>IF($AV1892="", "", COUNTIF($AV$11:$AV$5010, "&lt;"&amp;$AV1892)+1+COUNTIF($AV$11:$AV1892, $AV1892)-1)</f>
        <v/>
      </c>
      <c r="AZ1892" s="111" t="str">
        <f>IF($B1892="", "", SUMIF('Shopping List'!$AV$11:$AV$25, $B1892, 'Shopping List'!$BN$11:$BN$25))</f>
        <v/>
      </c>
      <c r="BB1892" s="117" t="str">
        <f t="shared" si="452"/>
        <v/>
      </c>
    </row>
    <row r="1893" spans="1:54" x14ac:dyDescent="0.25">
      <c r="A1893" s="4"/>
      <c r="B1893" s="37"/>
      <c r="C1893" s="124"/>
      <c r="D1893" s="39"/>
      <c r="E1893" s="125"/>
      <c r="F1893" s="48"/>
      <c r="G1893" s="4"/>
      <c r="H1893" s="4"/>
      <c r="I1893" s="95" t="str">
        <f>IF($C1893="", "", IF(IFERROR(INDEX(Ingredients!$C$11:$C$310, MATCH($C1893, Ingredients!$B$11:$B$310, 0)), "")="", "", IFERROR(INDEX(Ingredients!$C$11:$C$310, MATCH($C1893, Ingredients!$B$11:$B$310, 0)), "")))</f>
        <v/>
      </c>
      <c r="J1893" s="73" t="str">
        <f>IF($B1893="", "", IF(IFERROR(INDEX(Meals!$C$11:$C$260, MATCH($B1893, Meals!$B$11:$B$260, 0)), "")="", "", IFERROR(INDEX(Meals!$C$11:$C$260, MATCH($B1893, Meals!$B$11:$B$260, 0)), "")))</f>
        <v/>
      </c>
      <c r="K1893" s="4"/>
      <c r="L1893" s="72" t="str">
        <f t="shared" si="442"/>
        <v/>
      </c>
      <c r="M1893" s="73" t="str">
        <f t="shared" si="443"/>
        <v/>
      </c>
      <c r="N1893" s="4"/>
      <c r="O1893" s="78" t="str">
        <f t="shared" si="444"/>
        <v/>
      </c>
      <c r="P1893" s="79" t="str">
        <f t="shared" si="445"/>
        <v/>
      </c>
      <c r="Q1893" s="4"/>
      <c r="R1893" s="90" t="str">
        <f t="shared" si="446"/>
        <v/>
      </c>
      <c r="S1893" s="4"/>
      <c r="Y1893" s="18" t="str">
        <f t="shared" si="447"/>
        <v/>
      </c>
      <c r="AA1893" s="18" t="str">
        <f t="shared" si="438"/>
        <v/>
      </c>
      <c r="AB1893" s="18" t="str">
        <f t="shared" si="439"/>
        <v/>
      </c>
      <c r="AC1893" s="18" t="str">
        <f t="shared" si="448"/>
        <v/>
      </c>
      <c r="AD1893" s="18" t="str">
        <f t="shared" si="448"/>
        <v/>
      </c>
      <c r="AE1893" s="18" t="str">
        <f t="shared" si="449"/>
        <v/>
      </c>
      <c r="AG1893" s="95" t="str">
        <f>IF($C1893="", "", IF(IFERROR(INDEX(Ingredients!C$11:C$310, MATCH($C1893, Ingredients!$B$11:$B$310, 0)), "")="", "", IFERROR(INDEX(Ingredients!C$11:C$310, MATCH($C1893, Ingredients!$B$11:$B$310, 0)), "")))</f>
        <v/>
      </c>
      <c r="AH1893" s="105" t="str">
        <f>IF($C1893="", "", IF(IFERROR(INDEX(Ingredients!D$11:D$310, MATCH($C1893, Ingredients!$B$11:$B$310, 0)), "")="", "", IFERROR(INDEX(Ingredients!D$11:D$310, MATCH($C1893, Ingredients!$B$11:$B$310, 0)), "")))</f>
        <v/>
      </c>
      <c r="AI1893" s="106" t="str">
        <f>IF($C1893="", "", IF(IFERROR(INDEX(Ingredients!E$11:E$310, MATCH($C1893, Ingredients!$B$11:$B$310, 0)), "")="", "", IFERROR(INDEX(Ingredients!E$11:E$310, MATCH($C1893, Ingredients!$B$11:$B$310, 0)), "")))</f>
        <v/>
      </c>
      <c r="AJ1893" s="108" t="str">
        <f>IF($C1893="", "", IF(IFERROR(INDEX(Ingredients!F$11:F$310, MATCH($C1893, Ingredients!$B$11:$B$310, 0)), "")="", "", IFERROR(INDEX(Ingredients!F$11:F$310, MATCH($C1893, Ingredients!$B$11:$B$310, 0)), "")))</f>
        <v/>
      </c>
      <c r="AK1893" s="106" t="str">
        <f>IF($C1893="", "", IF(IFERROR(INDEX(Ingredients!G$11:G$310, MATCH($C1893, Ingredients!$B$11:$B$310, 0)), "")="", "", IFERROR(INDEX(Ingredients!G$11:G$310, MATCH($C1893, Ingredients!$B$11:$B$310, 0)), "")))</f>
        <v/>
      </c>
      <c r="AL1893" s="79" t="str">
        <f>IF($C1893="", "", IF(IFERROR(INDEX(Ingredients!H$11:H$310, MATCH($C1893, Ingredients!$B$11:$B$310, 0)), "")="", "", IFERROR(INDEX(Ingredients!H$11:H$310, MATCH($C1893, Ingredients!$B$11:$B$310, 0)), "")))</f>
        <v/>
      </c>
      <c r="AN1893" s="83" t="str">
        <f t="shared" si="440"/>
        <v/>
      </c>
      <c r="AP1893" s="114" t="str">
        <f t="shared" si="450"/>
        <v/>
      </c>
      <c r="AR1893" s="117" t="str">
        <f>IF($C1893="", "", IF(IFERROR(INDEX(Ingredients!$AI$11:$AI$310, MATCH($C1893, Ingredients!$B$11:$B$310, 0)), "")="", "", IFERROR(INDEX(Ingredients!$AI$11:$AI$310, MATCH($C1893, Ingredients!$B$11:$B$310, 0)), "")))</f>
        <v/>
      </c>
      <c r="AT1893" s="120" t="str">
        <f t="shared" si="451"/>
        <v/>
      </c>
      <c r="AV1893" s="90" t="str">
        <f t="shared" si="441"/>
        <v/>
      </c>
      <c r="AX1893" s="90" t="str">
        <f>IF($AV1893="", "", COUNTIF($AV$11:$AV$5010, "&lt;"&amp;$AV1893)+1+COUNTIF($AV$11:$AV1893, $AV1893)-1)</f>
        <v/>
      </c>
      <c r="AZ1893" s="111" t="str">
        <f>IF($B1893="", "", SUMIF('Shopping List'!$AV$11:$AV$25, $B1893, 'Shopping List'!$BN$11:$BN$25))</f>
        <v/>
      </c>
      <c r="BB1893" s="117" t="str">
        <f t="shared" si="452"/>
        <v/>
      </c>
    </row>
    <row r="1894" spans="1:54" x14ac:dyDescent="0.25">
      <c r="A1894" s="4"/>
      <c r="B1894" s="37"/>
      <c r="C1894" s="124"/>
      <c r="D1894" s="39"/>
      <c r="E1894" s="125"/>
      <c r="F1894" s="48"/>
      <c r="G1894" s="4"/>
      <c r="H1894" s="4"/>
      <c r="I1894" s="95" t="str">
        <f>IF($C1894="", "", IF(IFERROR(INDEX(Ingredients!$C$11:$C$310, MATCH($C1894, Ingredients!$B$11:$B$310, 0)), "")="", "", IFERROR(INDEX(Ingredients!$C$11:$C$310, MATCH($C1894, Ingredients!$B$11:$B$310, 0)), "")))</f>
        <v/>
      </c>
      <c r="J1894" s="73" t="str">
        <f>IF($B1894="", "", IF(IFERROR(INDEX(Meals!$C$11:$C$260, MATCH($B1894, Meals!$B$11:$B$260, 0)), "")="", "", IFERROR(INDEX(Meals!$C$11:$C$260, MATCH($B1894, Meals!$B$11:$B$260, 0)), "")))</f>
        <v/>
      </c>
      <c r="K1894" s="4"/>
      <c r="L1894" s="72" t="str">
        <f t="shared" si="442"/>
        <v/>
      </c>
      <c r="M1894" s="73" t="str">
        <f t="shared" si="443"/>
        <v/>
      </c>
      <c r="N1894" s="4"/>
      <c r="O1894" s="78" t="str">
        <f t="shared" si="444"/>
        <v/>
      </c>
      <c r="P1894" s="79" t="str">
        <f t="shared" si="445"/>
        <v/>
      </c>
      <c r="Q1894" s="4"/>
      <c r="R1894" s="90" t="str">
        <f t="shared" si="446"/>
        <v/>
      </c>
      <c r="S1894" s="4"/>
      <c r="Y1894" s="18" t="str">
        <f t="shared" si="447"/>
        <v/>
      </c>
      <c r="AA1894" s="18" t="str">
        <f t="shared" si="438"/>
        <v/>
      </c>
      <c r="AB1894" s="18" t="str">
        <f t="shared" si="439"/>
        <v/>
      </c>
      <c r="AC1894" s="18" t="str">
        <f t="shared" si="448"/>
        <v/>
      </c>
      <c r="AD1894" s="18" t="str">
        <f t="shared" si="448"/>
        <v/>
      </c>
      <c r="AE1894" s="18" t="str">
        <f t="shared" si="449"/>
        <v/>
      </c>
      <c r="AG1894" s="95" t="str">
        <f>IF($C1894="", "", IF(IFERROR(INDEX(Ingredients!C$11:C$310, MATCH($C1894, Ingredients!$B$11:$B$310, 0)), "")="", "", IFERROR(INDEX(Ingredients!C$11:C$310, MATCH($C1894, Ingredients!$B$11:$B$310, 0)), "")))</f>
        <v/>
      </c>
      <c r="AH1894" s="105" t="str">
        <f>IF($C1894="", "", IF(IFERROR(INDEX(Ingredients!D$11:D$310, MATCH($C1894, Ingredients!$B$11:$B$310, 0)), "")="", "", IFERROR(INDEX(Ingredients!D$11:D$310, MATCH($C1894, Ingredients!$B$11:$B$310, 0)), "")))</f>
        <v/>
      </c>
      <c r="AI1894" s="106" t="str">
        <f>IF($C1894="", "", IF(IFERROR(INDEX(Ingredients!E$11:E$310, MATCH($C1894, Ingredients!$B$11:$B$310, 0)), "")="", "", IFERROR(INDEX(Ingredients!E$11:E$310, MATCH($C1894, Ingredients!$B$11:$B$310, 0)), "")))</f>
        <v/>
      </c>
      <c r="AJ1894" s="108" t="str">
        <f>IF($C1894="", "", IF(IFERROR(INDEX(Ingredients!F$11:F$310, MATCH($C1894, Ingredients!$B$11:$B$310, 0)), "")="", "", IFERROR(INDEX(Ingredients!F$11:F$310, MATCH($C1894, Ingredients!$B$11:$B$310, 0)), "")))</f>
        <v/>
      </c>
      <c r="AK1894" s="106" t="str">
        <f>IF($C1894="", "", IF(IFERROR(INDEX(Ingredients!G$11:G$310, MATCH($C1894, Ingredients!$B$11:$B$310, 0)), "")="", "", IFERROR(INDEX(Ingredients!G$11:G$310, MATCH($C1894, Ingredients!$B$11:$B$310, 0)), "")))</f>
        <v/>
      </c>
      <c r="AL1894" s="79" t="str">
        <f>IF($C1894="", "", IF(IFERROR(INDEX(Ingredients!H$11:H$310, MATCH($C1894, Ingredients!$B$11:$B$310, 0)), "")="", "", IFERROR(INDEX(Ingredients!H$11:H$310, MATCH($C1894, Ingredients!$B$11:$B$310, 0)), "")))</f>
        <v/>
      </c>
      <c r="AN1894" s="83" t="str">
        <f t="shared" si="440"/>
        <v/>
      </c>
      <c r="AP1894" s="114" t="str">
        <f t="shared" si="450"/>
        <v/>
      </c>
      <c r="AR1894" s="117" t="str">
        <f>IF($C1894="", "", IF(IFERROR(INDEX(Ingredients!$AI$11:$AI$310, MATCH($C1894, Ingredients!$B$11:$B$310, 0)), "")="", "", IFERROR(INDEX(Ingredients!$AI$11:$AI$310, MATCH($C1894, Ingredients!$B$11:$B$310, 0)), "")))</f>
        <v/>
      </c>
      <c r="AT1894" s="120" t="str">
        <f t="shared" si="451"/>
        <v/>
      </c>
      <c r="AV1894" s="90" t="str">
        <f t="shared" si="441"/>
        <v/>
      </c>
      <c r="AX1894" s="90" t="str">
        <f>IF($AV1894="", "", COUNTIF($AV$11:$AV$5010, "&lt;"&amp;$AV1894)+1+COUNTIF($AV$11:$AV1894, $AV1894)-1)</f>
        <v/>
      </c>
      <c r="AZ1894" s="111" t="str">
        <f>IF($B1894="", "", SUMIF('Shopping List'!$AV$11:$AV$25, $B1894, 'Shopping List'!$BN$11:$BN$25))</f>
        <v/>
      </c>
      <c r="BB1894" s="117" t="str">
        <f t="shared" si="452"/>
        <v/>
      </c>
    </row>
    <row r="1895" spans="1:54" x14ac:dyDescent="0.25">
      <c r="A1895" s="4"/>
      <c r="B1895" s="37"/>
      <c r="C1895" s="124"/>
      <c r="D1895" s="39"/>
      <c r="E1895" s="125"/>
      <c r="F1895" s="48"/>
      <c r="G1895" s="4"/>
      <c r="H1895" s="4"/>
      <c r="I1895" s="95" t="str">
        <f>IF($C1895="", "", IF(IFERROR(INDEX(Ingredients!$C$11:$C$310, MATCH($C1895, Ingredients!$B$11:$B$310, 0)), "")="", "", IFERROR(INDEX(Ingredients!$C$11:$C$310, MATCH($C1895, Ingredients!$B$11:$B$310, 0)), "")))</f>
        <v/>
      </c>
      <c r="J1895" s="73" t="str">
        <f>IF($B1895="", "", IF(IFERROR(INDEX(Meals!$C$11:$C$260, MATCH($B1895, Meals!$B$11:$B$260, 0)), "")="", "", IFERROR(INDEX(Meals!$C$11:$C$260, MATCH($B1895, Meals!$B$11:$B$260, 0)), "")))</f>
        <v/>
      </c>
      <c r="K1895" s="4"/>
      <c r="L1895" s="72" t="str">
        <f t="shared" si="442"/>
        <v/>
      </c>
      <c r="M1895" s="73" t="str">
        <f t="shared" si="443"/>
        <v/>
      </c>
      <c r="N1895" s="4"/>
      <c r="O1895" s="78" t="str">
        <f t="shared" si="444"/>
        <v/>
      </c>
      <c r="P1895" s="79" t="str">
        <f t="shared" si="445"/>
        <v/>
      </c>
      <c r="Q1895" s="4"/>
      <c r="R1895" s="90" t="str">
        <f t="shared" si="446"/>
        <v/>
      </c>
      <c r="S1895" s="4"/>
      <c r="Y1895" s="18" t="str">
        <f t="shared" si="447"/>
        <v/>
      </c>
      <c r="AA1895" s="18" t="str">
        <f t="shared" si="438"/>
        <v/>
      </c>
      <c r="AB1895" s="18" t="str">
        <f t="shared" si="439"/>
        <v/>
      </c>
      <c r="AC1895" s="18" t="str">
        <f t="shared" si="448"/>
        <v/>
      </c>
      <c r="AD1895" s="18" t="str">
        <f t="shared" si="448"/>
        <v/>
      </c>
      <c r="AE1895" s="18" t="str">
        <f t="shared" si="449"/>
        <v/>
      </c>
      <c r="AG1895" s="95" t="str">
        <f>IF($C1895="", "", IF(IFERROR(INDEX(Ingredients!C$11:C$310, MATCH($C1895, Ingredients!$B$11:$B$310, 0)), "")="", "", IFERROR(INDEX(Ingredients!C$11:C$310, MATCH($C1895, Ingredients!$B$11:$B$310, 0)), "")))</f>
        <v/>
      </c>
      <c r="AH1895" s="105" t="str">
        <f>IF($C1895="", "", IF(IFERROR(INDEX(Ingredients!D$11:D$310, MATCH($C1895, Ingredients!$B$11:$B$310, 0)), "")="", "", IFERROR(INDEX(Ingredients!D$11:D$310, MATCH($C1895, Ingredients!$B$11:$B$310, 0)), "")))</f>
        <v/>
      </c>
      <c r="AI1895" s="106" t="str">
        <f>IF($C1895="", "", IF(IFERROR(INDEX(Ingredients!E$11:E$310, MATCH($C1895, Ingredients!$B$11:$B$310, 0)), "")="", "", IFERROR(INDEX(Ingredients!E$11:E$310, MATCH($C1895, Ingredients!$B$11:$B$310, 0)), "")))</f>
        <v/>
      </c>
      <c r="AJ1895" s="108" t="str">
        <f>IF($C1895="", "", IF(IFERROR(INDEX(Ingredients!F$11:F$310, MATCH($C1895, Ingredients!$B$11:$B$310, 0)), "")="", "", IFERROR(INDEX(Ingredients!F$11:F$310, MATCH($C1895, Ingredients!$B$11:$B$310, 0)), "")))</f>
        <v/>
      </c>
      <c r="AK1895" s="106" t="str">
        <f>IF($C1895="", "", IF(IFERROR(INDEX(Ingredients!G$11:G$310, MATCH($C1895, Ingredients!$B$11:$B$310, 0)), "")="", "", IFERROR(INDEX(Ingredients!G$11:G$310, MATCH($C1895, Ingredients!$B$11:$B$310, 0)), "")))</f>
        <v/>
      </c>
      <c r="AL1895" s="79" t="str">
        <f>IF($C1895="", "", IF(IFERROR(INDEX(Ingredients!H$11:H$310, MATCH($C1895, Ingredients!$B$11:$B$310, 0)), "")="", "", IFERROR(INDEX(Ingredients!H$11:H$310, MATCH($C1895, Ingredients!$B$11:$B$310, 0)), "")))</f>
        <v/>
      </c>
      <c r="AN1895" s="83" t="str">
        <f t="shared" si="440"/>
        <v/>
      </c>
      <c r="AP1895" s="114" t="str">
        <f t="shared" si="450"/>
        <v/>
      </c>
      <c r="AR1895" s="117" t="str">
        <f>IF($C1895="", "", IF(IFERROR(INDEX(Ingredients!$AI$11:$AI$310, MATCH($C1895, Ingredients!$B$11:$B$310, 0)), "")="", "", IFERROR(INDEX(Ingredients!$AI$11:$AI$310, MATCH($C1895, Ingredients!$B$11:$B$310, 0)), "")))</f>
        <v/>
      </c>
      <c r="AT1895" s="120" t="str">
        <f t="shared" si="451"/>
        <v/>
      </c>
      <c r="AV1895" s="90" t="str">
        <f t="shared" si="441"/>
        <v/>
      </c>
      <c r="AX1895" s="90" t="str">
        <f>IF($AV1895="", "", COUNTIF($AV$11:$AV$5010, "&lt;"&amp;$AV1895)+1+COUNTIF($AV$11:$AV1895, $AV1895)-1)</f>
        <v/>
      </c>
      <c r="AZ1895" s="111" t="str">
        <f>IF($B1895="", "", SUMIF('Shopping List'!$AV$11:$AV$25, $B1895, 'Shopping List'!$BN$11:$BN$25))</f>
        <v/>
      </c>
      <c r="BB1895" s="117" t="str">
        <f t="shared" si="452"/>
        <v/>
      </c>
    </row>
    <row r="1896" spans="1:54" x14ac:dyDescent="0.25">
      <c r="A1896" s="4"/>
      <c r="B1896" s="37"/>
      <c r="C1896" s="124"/>
      <c r="D1896" s="39"/>
      <c r="E1896" s="125"/>
      <c r="F1896" s="48"/>
      <c r="G1896" s="4"/>
      <c r="H1896" s="4"/>
      <c r="I1896" s="95" t="str">
        <f>IF($C1896="", "", IF(IFERROR(INDEX(Ingredients!$C$11:$C$310, MATCH($C1896, Ingredients!$B$11:$B$310, 0)), "")="", "", IFERROR(INDEX(Ingredients!$C$11:$C$310, MATCH($C1896, Ingredients!$B$11:$B$310, 0)), "")))</f>
        <v/>
      </c>
      <c r="J1896" s="73" t="str">
        <f>IF($B1896="", "", IF(IFERROR(INDEX(Meals!$C$11:$C$260, MATCH($B1896, Meals!$B$11:$B$260, 0)), "")="", "", IFERROR(INDEX(Meals!$C$11:$C$260, MATCH($B1896, Meals!$B$11:$B$260, 0)), "")))</f>
        <v/>
      </c>
      <c r="K1896" s="4"/>
      <c r="L1896" s="72" t="str">
        <f t="shared" si="442"/>
        <v/>
      </c>
      <c r="M1896" s="73" t="str">
        <f t="shared" si="443"/>
        <v/>
      </c>
      <c r="N1896" s="4"/>
      <c r="O1896" s="78" t="str">
        <f t="shared" si="444"/>
        <v/>
      </c>
      <c r="P1896" s="79" t="str">
        <f t="shared" si="445"/>
        <v/>
      </c>
      <c r="Q1896" s="4"/>
      <c r="R1896" s="90" t="str">
        <f t="shared" si="446"/>
        <v/>
      </c>
      <c r="S1896" s="4"/>
      <c r="Y1896" s="18" t="str">
        <f t="shared" si="447"/>
        <v/>
      </c>
      <c r="AA1896" s="18" t="str">
        <f t="shared" si="438"/>
        <v/>
      </c>
      <c r="AB1896" s="18" t="str">
        <f t="shared" si="439"/>
        <v/>
      </c>
      <c r="AC1896" s="18" t="str">
        <f t="shared" si="448"/>
        <v/>
      </c>
      <c r="AD1896" s="18" t="str">
        <f t="shared" si="448"/>
        <v/>
      </c>
      <c r="AE1896" s="18" t="str">
        <f t="shared" si="449"/>
        <v/>
      </c>
      <c r="AG1896" s="95" t="str">
        <f>IF($C1896="", "", IF(IFERROR(INDEX(Ingredients!C$11:C$310, MATCH($C1896, Ingredients!$B$11:$B$310, 0)), "")="", "", IFERROR(INDEX(Ingredients!C$11:C$310, MATCH($C1896, Ingredients!$B$11:$B$310, 0)), "")))</f>
        <v/>
      </c>
      <c r="AH1896" s="105" t="str">
        <f>IF($C1896="", "", IF(IFERROR(INDEX(Ingredients!D$11:D$310, MATCH($C1896, Ingredients!$B$11:$B$310, 0)), "")="", "", IFERROR(INDEX(Ingredients!D$11:D$310, MATCH($C1896, Ingredients!$B$11:$B$310, 0)), "")))</f>
        <v/>
      </c>
      <c r="AI1896" s="106" t="str">
        <f>IF($C1896="", "", IF(IFERROR(INDEX(Ingredients!E$11:E$310, MATCH($C1896, Ingredients!$B$11:$B$310, 0)), "")="", "", IFERROR(INDEX(Ingredients!E$11:E$310, MATCH($C1896, Ingredients!$B$11:$B$310, 0)), "")))</f>
        <v/>
      </c>
      <c r="AJ1896" s="108" t="str">
        <f>IF($C1896="", "", IF(IFERROR(INDEX(Ingredients!F$11:F$310, MATCH($C1896, Ingredients!$B$11:$B$310, 0)), "")="", "", IFERROR(INDEX(Ingredients!F$11:F$310, MATCH($C1896, Ingredients!$B$11:$B$310, 0)), "")))</f>
        <v/>
      </c>
      <c r="AK1896" s="106" t="str">
        <f>IF($C1896="", "", IF(IFERROR(INDEX(Ingredients!G$11:G$310, MATCH($C1896, Ingredients!$B$11:$B$310, 0)), "")="", "", IFERROR(INDEX(Ingredients!G$11:G$310, MATCH($C1896, Ingredients!$B$11:$B$310, 0)), "")))</f>
        <v/>
      </c>
      <c r="AL1896" s="79" t="str">
        <f>IF($C1896="", "", IF(IFERROR(INDEX(Ingredients!H$11:H$310, MATCH($C1896, Ingredients!$B$11:$B$310, 0)), "")="", "", IFERROR(INDEX(Ingredients!H$11:H$310, MATCH($C1896, Ingredients!$B$11:$B$310, 0)), "")))</f>
        <v/>
      </c>
      <c r="AN1896" s="83" t="str">
        <f t="shared" si="440"/>
        <v/>
      </c>
      <c r="AP1896" s="114" t="str">
        <f t="shared" si="450"/>
        <v/>
      </c>
      <c r="AR1896" s="117" t="str">
        <f>IF($C1896="", "", IF(IFERROR(INDEX(Ingredients!$AI$11:$AI$310, MATCH($C1896, Ingredients!$B$11:$B$310, 0)), "")="", "", IFERROR(INDEX(Ingredients!$AI$11:$AI$310, MATCH($C1896, Ingredients!$B$11:$B$310, 0)), "")))</f>
        <v/>
      </c>
      <c r="AT1896" s="120" t="str">
        <f t="shared" si="451"/>
        <v/>
      </c>
      <c r="AV1896" s="90" t="str">
        <f t="shared" si="441"/>
        <v/>
      </c>
      <c r="AX1896" s="90" t="str">
        <f>IF($AV1896="", "", COUNTIF($AV$11:$AV$5010, "&lt;"&amp;$AV1896)+1+COUNTIF($AV$11:$AV1896, $AV1896)-1)</f>
        <v/>
      </c>
      <c r="AZ1896" s="111" t="str">
        <f>IF($B1896="", "", SUMIF('Shopping List'!$AV$11:$AV$25, $B1896, 'Shopping List'!$BN$11:$BN$25))</f>
        <v/>
      </c>
      <c r="BB1896" s="117" t="str">
        <f t="shared" si="452"/>
        <v/>
      </c>
    </row>
    <row r="1897" spans="1:54" x14ac:dyDescent="0.25">
      <c r="A1897" s="4"/>
      <c r="B1897" s="37"/>
      <c r="C1897" s="124"/>
      <c r="D1897" s="39"/>
      <c r="E1897" s="125"/>
      <c r="F1897" s="48"/>
      <c r="G1897" s="4"/>
      <c r="H1897" s="4"/>
      <c r="I1897" s="95" t="str">
        <f>IF($C1897="", "", IF(IFERROR(INDEX(Ingredients!$C$11:$C$310, MATCH($C1897, Ingredients!$B$11:$B$310, 0)), "")="", "", IFERROR(INDEX(Ingredients!$C$11:$C$310, MATCH($C1897, Ingredients!$B$11:$B$310, 0)), "")))</f>
        <v/>
      </c>
      <c r="J1897" s="73" t="str">
        <f>IF($B1897="", "", IF(IFERROR(INDEX(Meals!$C$11:$C$260, MATCH($B1897, Meals!$B$11:$B$260, 0)), "")="", "", IFERROR(INDEX(Meals!$C$11:$C$260, MATCH($B1897, Meals!$B$11:$B$260, 0)), "")))</f>
        <v/>
      </c>
      <c r="K1897" s="4"/>
      <c r="L1897" s="72" t="str">
        <f t="shared" si="442"/>
        <v/>
      </c>
      <c r="M1897" s="73" t="str">
        <f t="shared" si="443"/>
        <v/>
      </c>
      <c r="N1897" s="4"/>
      <c r="O1897" s="78" t="str">
        <f t="shared" si="444"/>
        <v/>
      </c>
      <c r="P1897" s="79" t="str">
        <f t="shared" si="445"/>
        <v/>
      </c>
      <c r="Q1897" s="4"/>
      <c r="R1897" s="90" t="str">
        <f t="shared" si="446"/>
        <v/>
      </c>
      <c r="S1897" s="4"/>
      <c r="Y1897" s="18" t="str">
        <f t="shared" si="447"/>
        <v/>
      </c>
      <c r="AA1897" s="18" t="str">
        <f t="shared" si="438"/>
        <v/>
      </c>
      <c r="AB1897" s="18" t="str">
        <f t="shared" si="439"/>
        <v/>
      </c>
      <c r="AC1897" s="18" t="str">
        <f t="shared" si="448"/>
        <v/>
      </c>
      <c r="AD1897" s="18" t="str">
        <f t="shared" si="448"/>
        <v/>
      </c>
      <c r="AE1897" s="18" t="str">
        <f t="shared" si="449"/>
        <v/>
      </c>
      <c r="AG1897" s="95" t="str">
        <f>IF($C1897="", "", IF(IFERROR(INDEX(Ingredients!C$11:C$310, MATCH($C1897, Ingredients!$B$11:$B$310, 0)), "")="", "", IFERROR(INDEX(Ingredients!C$11:C$310, MATCH($C1897, Ingredients!$B$11:$B$310, 0)), "")))</f>
        <v/>
      </c>
      <c r="AH1897" s="105" t="str">
        <f>IF($C1897="", "", IF(IFERROR(INDEX(Ingredients!D$11:D$310, MATCH($C1897, Ingredients!$B$11:$B$310, 0)), "")="", "", IFERROR(INDEX(Ingredients!D$11:D$310, MATCH($C1897, Ingredients!$B$11:$B$310, 0)), "")))</f>
        <v/>
      </c>
      <c r="AI1897" s="106" t="str">
        <f>IF($C1897="", "", IF(IFERROR(INDEX(Ingredients!E$11:E$310, MATCH($C1897, Ingredients!$B$11:$B$310, 0)), "")="", "", IFERROR(INDEX(Ingredients!E$11:E$310, MATCH($C1897, Ingredients!$B$11:$B$310, 0)), "")))</f>
        <v/>
      </c>
      <c r="AJ1897" s="108" t="str">
        <f>IF($C1897="", "", IF(IFERROR(INDEX(Ingredients!F$11:F$310, MATCH($C1897, Ingredients!$B$11:$B$310, 0)), "")="", "", IFERROR(INDEX(Ingredients!F$11:F$310, MATCH($C1897, Ingredients!$B$11:$B$310, 0)), "")))</f>
        <v/>
      </c>
      <c r="AK1897" s="106" t="str">
        <f>IF($C1897="", "", IF(IFERROR(INDEX(Ingredients!G$11:G$310, MATCH($C1897, Ingredients!$B$11:$B$310, 0)), "")="", "", IFERROR(INDEX(Ingredients!G$11:G$310, MATCH($C1897, Ingredients!$B$11:$B$310, 0)), "")))</f>
        <v/>
      </c>
      <c r="AL1897" s="79" t="str">
        <f>IF($C1897="", "", IF(IFERROR(INDEX(Ingredients!H$11:H$310, MATCH($C1897, Ingredients!$B$11:$B$310, 0)), "")="", "", IFERROR(INDEX(Ingredients!H$11:H$310, MATCH($C1897, Ingredients!$B$11:$B$310, 0)), "")))</f>
        <v/>
      </c>
      <c r="AN1897" s="83" t="str">
        <f t="shared" si="440"/>
        <v/>
      </c>
      <c r="AP1897" s="114" t="str">
        <f t="shared" si="450"/>
        <v/>
      </c>
      <c r="AR1897" s="117" t="str">
        <f>IF($C1897="", "", IF(IFERROR(INDEX(Ingredients!$AI$11:$AI$310, MATCH($C1897, Ingredients!$B$11:$B$310, 0)), "")="", "", IFERROR(INDEX(Ingredients!$AI$11:$AI$310, MATCH($C1897, Ingredients!$B$11:$B$310, 0)), "")))</f>
        <v/>
      </c>
      <c r="AT1897" s="120" t="str">
        <f t="shared" si="451"/>
        <v/>
      </c>
      <c r="AV1897" s="90" t="str">
        <f t="shared" si="441"/>
        <v/>
      </c>
      <c r="AX1897" s="90" t="str">
        <f>IF($AV1897="", "", COUNTIF($AV$11:$AV$5010, "&lt;"&amp;$AV1897)+1+COUNTIF($AV$11:$AV1897, $AV1897)-1)</f>
        <v/>
      </c>
      <c r="AZ1897" s="111" t="str">
        <f>IF($B1897="", "", SUMIF('Shopping List'!$AV$11:$AV$25, $B1897, 'Shopping List'!$BN$11:$BN$25))</f>
        <v/>
      </c>
      <c r="BB1897" s="117" t="str">
        <f t="shared" si="452"/>
        <v/>
      </c>
    </row>
    <row r="1898" spans="1:54" x14ac:dyDescent="0.25">
      <c r="A1898" s="4"/>
      <c r="B1898" s="37"/>
      <c r="C1898" s="124"/>
      <c r="D1898" s="39"/>
      <c r="E1898" s="125"/>
      <c r="F1898" s="48"/>
      <c r="G1898" s="4"/>
      <c r="H1898" s="4"/>
      <c r="I1898" s="95" t="str">
        <f>IF($C1898="", "", IF(IFERROR(INDEX(Ingredients!$C$11:$C$310, MATCH($C1898, Ingredients!$B$11:$B$310, 0)), "")="", "", IFERROR(INDEX(Ingredients!$C$11:$C$310, MATCH($C1898, Ingredients!$B$11:$B$310, 0)), "")))</f>
        <v/>
      </c>
      <c r="J1898" s="73" t="str">
        <f>IF($B1898="", "", IF(IFERROR(INDEX(Meals!$C$11:$C$260, MATCH($B1898, Meals!$B$11:$B$260, 0)), "")="", "", IFERROR(INDEX(Meals!$C$11:$C$260, MATCH($B1898, Meals!$B$11:$B$260, 0)), "")))</f>
        <v/>
      </c>
      <c r="K1898" s="4"/>
      <c r="L1898" s="72" t="str">
        <f t="shared" si="442"/>
        <v/>
      </c>
      <c r="M1898" s="73" t="str">
        <f t="shared" si="443"/>
        <v/>
      </c>
      <c r="N1898" s="4"/>
      <c r="O1898" s="78" t="str">
        <f t="shared" si="444"/>
        <v/>
      </c>
      <c r="P1898" s="79" t="str">
        <f t="shared" si="445"/>
        <v/>
      </c>
      <c r="Q1898" s="4"/>
      <c r="R1898" s="90" t="str">
        <f t="shared" si="446"/>
        <v/>
      </c>
      <c r="S1898" s="4"/>
      <c r="Y1898" s="18" t="str">
        <f t="shared" si="447"/>
        <v/>
      </c>
      <c r="AA1898" s="18" t="str">
        <f t="shared" si="438"/>
        <v/>
      </c>
      <c r="AB1898" s="18" t="str">
        <f t="shared" si="439"/>
        <v/>
      </c>
      <c r="AC1898" s="18" t="str">
        <f t="shared" si="448"/>
        <v/>
      </c>
      <c r="AD1898" s="18" t="str">
        <f t="shared" si="448"/>
        <v/>
      </c>
      <c r="AE1898" s="18" t="str">
        <f t="shared" si="449"/>
        <v/>
      </c>
      <c r="AG1898" s="95" t="str">
        <f>IF($C1898="", "", IF(IFERROR(INDEX(Ingredients!C$11:C$310, MATCH($C1898, Ingredients!$B$11:$B$310, 0)), "")="", "", IFERROR(INDEX(Ingredients!C$11:C$310, MATCH($C1898, Ingredients!$B$11:$B$310, 0)), "")))</f>
        <v/>
      </c>
      <c r="AH1898" s="105" t="str">
        <f>IF($C1898="", "", IF(IFERROR(INDEX(Ingredients!D$11:D$310, MATCH($C1898, Ingredients!$B$11:$B$310, 0)), "")="", "", IFERROR(INDEX(Ingredients!D$11:D$310, MATCH($C1898, Ingredients!$B$11:$B$310, 0)), "")))</f>
        <v/>
      </c>
      <c r="AI1898" s="106" t="str">
        <f>IF($C1898="", "", IF(IFERROR(INDEX(Ingredients!E$11:E$310, MATCH($C1898, Ingredients!$B$11:$B$310, 0)), "")="", "", IFERROR(INDEX(Ingredients!E$11:E$310, MATCH($C1898, Ingredients!$B$11:$B$310, 0)), "")))</f>
        <v/>
      </c>
      <c r="AJ1898" s="108" t="str">
        <f>IF($C1898="", "", IF(IFERROR(INDEX(Ingredients!F$11:F$310, MATCH($C1898, Ingredients!$B$11:$B$310, 0)), "")="", "", IFERROR(INDEX(Ingredients!F$11:F$310, MATCH($C1898, Ingredients!$B$11:$B$310, 0)), "")))</f>
        <v/>
      </c>
      <c r="AK1898" s="106" t="str">
        <f>IF($C1898="", "", IF(IFERROR(INDEX(Ingredients!G$11:G$310, MATCH($C1898, Ingredients!$B$11:$B$310, 0)), "")="", "", IFERROR(INDEX(Ingredients!G$11:G$310, MATCH($C1898, Ingredients!$B$11:$B$310, 0)), "")))</f>
        <v/>
      </c>
      <c r="AL1898" s="79" t="str">
        <f>IF($C1898="", "", IF(IFERROR(INDEX(Ingredients!H$11:H$310, MATCH($C1898, Ingredients!$B$11:$B$310, 0)), "")="", "", IFERROR(INDEX(Ingredients!H$11:H$310, MATCH($C1898, Ingredients!$B$11:$B$310, 0)), "")))</f>
        <v/>
      </c>
      <c r="AN1898" s="83" t="str">
        <f t="shared" si="440"/>
        <v/>
      </c>
      <c r="AP1898" s="114" t="str">
        <f t="shared" si="450"/>
        <v/>
      </c>
      <c r="AR1898" s="117" t="str">
        <f>IF($C1898="", "", IF(IFERROR(INDEX(Ingredients!$AI$11:$AI$310, MATCH($C1898, Ingredients!$B$11:$B$310, 0)), "")="", "", IFERROR(INDEX(Ingredients!$AI$11:$AI$310, MATCH($C1898, Ingredients!$B$11:$B$310, 0)), "")))</f>
        <v/>
      </c>
      <c r="AT1898" s="120" t="str">
        <f t="shared" si="451"/>
        <v/>
      </c>
      <c r="AV1898" s="90" t="str">
        <f t="shared" si="441"/>
        <v/>
      </c>
      <c r="AX1898" s="90" t="str">
        <f>IF($AV1898="", "", COUNTIF($AV$11:$AV$5010, "&lt;"&amp;$AV1898)+1+COUNTIF($AV$11:$AV1898, $AV1898)-1)</f>
        <v/>
      </c>
      <c r="AZ1898" s="111" t="str">
        <f>IF($B1898="", "", SUMIF('Shopping List'!$AV$11:$AV$25, $B1898, 'Shopping List'!$BN$11:$BN$25))</f>
        <v/>
      </c>
      <c r="BB1898" s="117" t="str">
        <f t="shared" si="452"/>
        <v/>
      </c>
    </row>
    <row r="1899" spans="1:54" x14ac:dyDescent="0.25">
      <c r="A1899" s="4"/>
      <c r="B1899" s="37"/>
      <c r="C1899" s="124"/>
      <c r="D1899" s="39"/>
      <c r="E1899" s="125"/>
      <c r="F1899" s="48"/>
      <c r="G1899" s="4"/>
      <c r="H1899" s="4"/>
      <c r="I1899" s="95" t="str">
        <f>IF($C1899="", "", IF(IFERROR(INDEX(Ingredients!$C$11:$C$310, MATCH($C1899, Ingredients!$B$11:$B$310, 0)), "")="", "", IFERROR(INDEX(Ingredients!$C$11:$C$310, MATCH($C1899, Ingredients!$B$11:$B$310, 0)), "")))</f>
        <v/>
      </c>
      <c r="J1899" s="73" t="str">
        <f>IF($B1899="", "", IF(IFERROR(INDEX(Meals!$C$11:$C$260, MATCH($B1899, Meals!$B$11:$B$260, 0)), "")="", "", IFERROR(INDEX(Meals!$C$11:$C$260, MATCH($B1899, Meals!$B$11:$B$260, 0)), "")))</f>
        <v/>
      </c>
      <c r="K1899" s="4"/>
      <c r="L1899" s="72" t="str">
        <f t="shared" si="442"/>
        <v/>
      </c>
      <c r="M1899" s="73" t="str">
        <f t="shared" si="443"/>
        <v/>
      </c>
      <c r="N1899" s="4"/>
      <c r="O1899" s="78" t="str">
        <f t="shared" si="444"/>
        <v/>
      </c>
      <c r="P1899" s="79" t="str">
        <f t="shared" si="445"/>
        <v/>
      </c>
      <c r="Q1899" s="4"/>
      <c r="R1899" s="90" t="str">
        <f t="shared" si="446"/>
        <v/>
      </c>
      <c r="S1899" s="4"/>
      <c r="Y1899" s="18" t="str">
        <f t="shared" si="447"/>
        <v/>
      </c>
      <c r="AA1899" s="18" t="str">
        <f t="shared" si="438"/>
        <v/>
      </c>
      <c r="AB1899" s="18" t="str">
        <f t="shared" si="439"/>
        <v/>
      </c>
      <c r="AC1899" s="18" t="str">
        <f t="shared" si="448"/>
        <v/>
      </c>
      <c r="AD1899" s="18" t="str">
        <f t="shared" si="448"/>
        <v/>
      </c>
      <c r="AE1899" s="18" t="str">
        <f t="shared" si="449"/>
        <v/>
      </c>
      <c r="AG1899" s="95" t="str">
        <f>IF($C1899="", "", IF(IFERROR(INDEX(Ingredients!C$11:C$310, MATCH($C1899, Ingredients!$B$11:$B$310, 0)), "")="", "", IFERROR(INDEX(Ingredients!C$11:C$310, MATCH($C1899, Ingredients!$B$11:$B$310, 0)), "")))</f>
        <v/>
      </c>
      <c r="AH1899" s="105" t="str">
        <f>IF($C1899="", "", IF(IFERROR(INDEX(Ingredients!D$11:D$310, MATCH($C1899, Ingredients!$B$11:$B$310, 0)), "")="", "", IFERROR(INDEX(Ingredients!D$11:D$310, MATCH($C1899, Ingredients!$B$11:$B$310, 0)), "")))</f>
        <v/>
      </c>
      <c r="AI1899" s="106" t="str">
        <f>IF($C1899="", "", IF(IFERROR(INDEX(Ingredients!E$11:E$310, MATCH($C1899, Ingredients!$B$11:$B$310, 0)), "")="", "", IFERROR(INDEX(Ingredients!E$11:E$310, MATCH($C1899, Ingredients!$B$11:$B$310, 0)), "")))</f>
        <v/>
      </c>
      <c r="AJ1899" s="108" t="str">
        <f>IF($C1899="", "", IF(IFERROR(INDEX(Ingredients!F$11:F$310, MATCH($C1899, Ingredients!$B$11:$B$310, 0)), "")="", "", IFERROR(INDEX(Ingredients!F$11:F$310, MATCH($C1899, Ingredients!$B$11:$B$310, 0)), "")))</f>
        <v/>
      </c>
      <c r="AK1899" s="106" t="str">
        <f>IF($C1899="", "", IF(IFERROR(INDEX(Ingredients!G$11:G$310, MATCH($C1899, Ingredients!$B$11:$B$310, 0)), "")="", "", IFERROR(INDEX(Ingredients!G$11:G$310, MATCH($C1899, Ingredients!$B$11:$B$310, 0)), "")))</f>
        <v/>
      </c>
      <c r="AL1899" s="79" t="str">
        <f>IF($C1899="", "", IF(IFERROR(INDEX(Ingredients!H$11:H$310, MATCH($C1899, Ingredients!$B$11:$B$310, 0)), "")="", "", IFERROR(INDEX(Ingredients!H$11:H$310, MATCH($C1899, Ingredients!$B$11:$B$310, 0)), "")))</f>
        <v/>
      </c>
      <c r="AN1899" s="83" t="str">
        <f t="shared" si="440"/>
        <v/>
      </c>
      <c r="AP1899" s="114" t="str">
        <f t="shared" si="450"/>
        <v/>
      </c>
      <c r="AR1899" s="117" t="str">
        <f>IF($C1899="", "", IF(IFERROR(INDEX(Ingredients!$AI$11:$AI$310, MATCH($C1899, Ingredients!$B$11:$B$310, 0)), "")="", "", IFERROR(INDEX(Ingredients!$AI$11:$AI$310, MATCH($C1899, Ingredients!$B$11:$B$310, 0)), "")))</f>
        <v/>
      </c>
      <c r="AT1899" s="120" t="str">
        <f t="shared" si="451"/>
        <v/>
      </c>
      <c r="AV1899" s="90" t="str">
        <f t="shared" si="441"/>
        <v/>
      </c>
      <c r="AX1899" s="90" t="str">
        <f>IF($AV1899="", "", COUNTIF($AV$11:$AV$5010, "&lt;"&amp;$AV1899)+1+COUNTIF($AV$11:$AV1899, $AV1899)-1)</f>
        <v/>
      </c>
      <c r="AZ1899" s="111" t="str">
        <f>IF($B1899="", "", SUMIF('Shopping List'!$AV$11:$AV$25, $B1899, 'Shopping List'!$BN$11:$BN$25))</f>
        <v/>
      </c>
      <c r="BB1899" s="117" t="str">
        <f t="shared" si="452"/>
        <v/>
      </c>
    </row>
    <row r="1900" spans="1:54" x14ac:dyDescent="0.25">
      <c r="A1900" s="4"/>
      <c r="B1900" s="37"/>
      <c r="C1900" s="124"/>
      <c r="D1900" s="39"/>
      <c r="E1900" s="125"/>
      <c r="F1900" s="48"/>
      <c r="G1900" s="4"/>
      <c r="H1900" s="4"/>
      <c r="I1900" s="95" t="str">
        <f>IF($C1900="", "", IF(IFERROR(INDEX(Ingredients!$C$11:$C$310, MATCH($C1900, Ingredients!$B$11:$B$310, 0)), "")="", "", IFERROR(INDEX(Ingredients!$C$11:$C$310, MATCH($C1900, Ingredients!$B$11:$B$310, 0)), "")))</f>
        <v/>
      </c>
      <c r="J1900" s="73" t="str">
        <f>IF($B1900="", "", IF(IFERROR(INDEX(Meals!$C$11:$C$260, MATCH($B1900, Meals!$B$11:$B$260, 0)), "")="", "", IFERROR(INDEX(Meals!$C$11:$C$260, MATCH($B1900, Meals!$B$11:$B$260, 0)), "")))</f>
        <v/>
      </c>
      <c r="K1900" s="4"/>
      <c r="L1900" s="72" t="str">
        <f t="shared" si="442"/>
        <v/>
      </c>
      <c r="M1900" s="73" t="str">
        <f t="shared" si="443"/>
        <v/>
      </c>
      <c r="N1900" s="4"/>
      <c r="O1900" s="78" t="str">
        <f t="shared" si="444"/>
        <v/>
      </c>
      <c r="P1900" s="79" t="str">
        <f t="shared" si="445"/>
        <v/>
      </c>
      <c r="Q1900" s="4"/>
      <c r="R1900" s="90" t="str">
        <f t="shared" si="446"/>
        <v/>
      </c>
      <c r="S1900" s="4"/>
      <c r="Y1900" s="18" t="str">
        <f t="shared" si="447"/>
        <v/>
      </c>
      <c r="AA1900" s="18" t="str">
        <f t="shared" si="438"/>
        <v/>
      </c>
      <c r="AB1900" s="18" t="str">
        <f t="shared" si="439"/>
        <v/>
      </c>
      <c r="AC1900" s="18" t="str">
        <f t="shared" si="448"/>
        <v/>
      </c>
      <c r="AD1900" s="18" t="str">
        <f t="shared" si="448"/>
        <v/>
      </c>
      <c r="AE1900" s="18" t="str">
        <f t="shared" si="449"/>
        <v/>
      </c>
      <c r="AG1900" s="95" t="str">
        <f>IF($C1900="", "", IF(IFERROR(INDEX(Ingredients!C$11:C$310, MATCH($C1900, Ingredients!$B$11:$B$310, 0)), "")="", "", IFERROR(INDEX(Ingredients!C$11:C$310, MATCH($C1900, Ingredients!$B$11:$B$310, 0)), "")))</f>
        <v/>
      </c>
      <c r="AH1900" s="105" t="str">
        <f>IF($C1900="", "", IF(IFERROR(INDEX(Ingredients!D$11:D$310, MATCH($C1900, Ingredients!$B$11:$B$310, 0)), "")="", "", IFERROR(INDEX(Ingredients!D$11:D$310, MATCH($C1900, Ingredients!$B$11:$B$310, 0)), "")))</f>
        <v/>
      </c>
      <c r="AI1900" s="106" t="str">
        <f>IF($C1900="", "", IF(IFERROR(INDEX(Ingredients!E$11:E$310, MATCH($C1900, Ingredients!$B$11:$B$310, 0)), "")="", "", IFERROR(INDEX(Ingredients!E$11:E$310, MATCH($C1900, Ingredients!$B$11:$B$310, 0)), "")))</f>
        <v/>
      </c>
      <c r="AJ1900" s="108" t="str">
        <f>IF($C1900="", "", IF(IFERROR(INDEX(Ingredients!F$11:F$310, MATCH($C1900, Ingredients!$B$11:$B$310, 0)), "")="", "", IFERROR(INDEX(Ingredients!F$11:F$310, MATCH($C1900, Ingredients!$B$11:$B$310, 0)), "")))</f>
        <v/>
      </c>
      <c r="AK1900" s="106" t="str">
        <f>IF($C1900="", "", IF(IFERROR(INDEX(Ingredients!G$11:G$310, MATCH($C1900, Ingredients!$B$11:$B$310, 0)), "")="", "", IFERROR(INDEX(Ingredients!G$11:G$310, MATCH($C1900, Ingredients!$B$11:$B$310, 0)), "")))</f>
        <v/>
      </c>
      <c r="AL1900" s="79" t="str">
        <f>IF($C1900="", "", IF(IFERROR(INDEX(Ingredients!H$11:H$310, MATCH($C1900, Ingredients!$B$11:$B$310, 0)), "")="", "", IFERROR(INDEX(Ingredients!H$11:H$310, MATCH($C1900, Ingredients!$B$11:$B$310, 0)), "")))</f>
        <v/>
      </c>
      <c r="AN1900" s="83" t="str">
        <f t="shared" si="440"/>
        <v/>
      </c>
      <c r="AP1900" s="114" t="str">
        <f t="shared" si="450"/>
        <v/>
      </c>
      <c r="AR1900" s="117" t="str">
        <f>IF($C1900="", "", IF(IFERROR(INDEX(Ingredients!$AI$11:$AI$310, MATCH($C1900, Ingredients!$B$11:$B$310, 0)), "")="", "", IFERROR(INDEX(Ingredients!$AI$11:$AI$310, MATCH($C1900, Ingredients!$B$11:$B$310, 0)), "")))</f>
        <v/>
      </c>
      <c r="AT1900" s="120" t="str">
        <f t="shared" si="451"/>
        <v/>
      </c>
      <c r="AV1900" s="90" t="str">
        <f t="shared" si="441"/>
        <v/>
      </c>
      <c r="AX1900" s="90" t="str">
        <f>IF($AV1900="", "", COUNTIF($AV$11:$AV$5010, "&lt;"&amp;$AV1900)+1+COUNTIF($AV$11:$AV1900, $AV1900)-1)</f>
        <v/>
      </c>
      <c r="AZ1900" s="111" t="str">
        <f>IF($B1900="", "", SUMIF('Shopping List'!$AV$11:$AV$25, $B1900, 'Shopping List'!$BN$11:$BN$25))</f>
        <v/>
      </c>
      <c r="BB1900" s="117" t="str">
        <f t="shared" si="452"/>
        <v/>
      </c>
    </row>
    <row r="1901" spans="1:54" x14ac:dyDescent="0.25">
      <c r="A1901" s="4"/>
      <c r="B1901" s="37"/>
      <c r="C1901" s="124"/>
      <c r="D1901" s="39"/>
      <c r="E1901" s="125"/>
      <c r="F1901" s="48"/>
      <c r="G1901" s="4"/>
      <c r="H1901" s="4"/>
      <c r="I1901" s="95" t="str">
        <f>IF($C1901="", "", IF(IFERROR(INDEX(Ingredients!$C$11:$C$310, MATCH($C1901, Ingredients!$B$11:$B$310, 0)), "")="", "", IFERROR(INDEX(Ingredients!$C$11:$C$310, MATCH($C1901, Ingredients!$B$11:$B$310, 0)), "")))</f>
        <v/>
      </c>
      <c r="J1901" s="73" t="str">
        <f>IF($B1901="", "", IF(IFERROR(INDEX(Meals!$C$11:$C$260, MATCH($B1901, Meals!$B$11:$B$260, 0)), "")="", "", IFERROR(INDEX(Meals!$C$11:$C$260, MATCH($B1901, Meals!$B$11:$B$260, 0)), "")))</f>
        <v/>
      </c>
      <c r="K1901" s="4"/>
      <c r="L1901" s="72" t="str">
        <f t="shared" si="442"/>
        <v/>
      </c>
      <c r="M1901" s="73" t="str">
        <f t="shared" si="443"/>
        <v/>
      </c>
      <c r="N1901" s="4"/>
      <c r="O1901" s="78" t="str">
        <f t="shared" si="444"/>
        <v/>
      </c>
      <c r="P1901" s="79" t="str">
        <f t="shared" si="445"/>
        <v/>
      </c>
      <c r="Q1901" s="4"/>
      <c r="R1901" s="90" t="str">
        <f t="shared" si="446"/>
        <v/>
      </c>
      <c r="S1901" s="4"/>
      <c r="Y1901" s="18" t="str">
        <f t="shared" si="447"/>
        <v/>
      </c>
      <c r="AA1901" s="18" t="str">
        <f t="shared" si="438"/>
        <v/>
      </c>
      <c r="AB1901" s="18" t="str">
        <f t="shared" si="439"/>
        <v/>
      </c>
      <c r="AC1901" s="18" t="str">
        <f t="shared" si="448"/>
        <v/>
      </c>
      <c r="AD1901" s="18" t="str">
        <f t="shared" si="448"/>
        <v/>
      </c>
      <c r="AE1901" s="18" t="str">
        <f t="shared" si="449"/>
        <v/>
      </c>
      <c r="AG1901" s="95" t="str">
        <f>IF($C1901="", "", IF(IFERROR(INDEX(Ingredients!C$11:C$310, MATCH($C1901, Ingredients!$B$11:$B$310, 0)), "")="", "", IFERROR(INDEX(Ingredients!C$11:C$310, MATCH($C1901, Ingredients!$B$11:$B$310, 0)), "")))</f>
        <v/>
      </c>
      <c r="AH1901" s="105" t="str">
        <f>IF($C1901="", "", IF(IFERROR(INDEX(Ingredients!D$11:D$310, MATCH($C1901, Ingredients!$B$11:$B$310, 0)), "")="", "", IFERROR(INDEX(Ingredients!D$11:D$310, MATCH($C1901, Ingredients!$B$11:$B$310, 0)), "")))</f>
        <v/>
      </c>
      <c r="AI1901" s="106" t="str">
        <f>IF($C1901="", "", IF(IFERROR(INDEX(Ingredients!E$11:E$310, MATCH($C1901, Ingredients!$B$11:$B$310, 0)), "")="", "", IFERROR(INDEX(Ingredients!E$11:E$310, MATCH($C1901, Ingredients!$B$11:$B$310, 0)), "")))</f>
        <v/>
      </c>
      <c r="AJ1901" s="108" t="str">
        <f>IF($C1901="", "", IF(IFERROR(INDEX(Ingredients!F$11:F$310, MATCH($C1901, Ingredients!$B$11:$B$310, 0)), "")="", "", IFERROR(INDEX(Ingredients!F$11:F$310, MATCH($C1901, Ingredients!$B$11:$B$310, 0)), "")))</f>
        <v/>
      </c>
      <c r="AK1901" s="106" t="str">
        <f>IF($C1901="", "", IF(IFERROR(INDEX(Ingredients!G$11:G$310, MATCH($C1901, Ingredients!$B$11:$B$310, 0)), "")="", "", IFERROR(INDEX(Ingredients!G$11:G$310, MATCH($C1901, Ingredients!$B$11:$B$310, 0)), "")))</f>
        <v/>
      </c>
      <c r="AL1901" s="79" t="str">
        <f>IF($C1901="", "", IF(IFERROR(INDEX(Ingredients!H$11:H$310, MATCH($C1901, Ingredients!$B$11:$B$310, 0)), "")="", "", IFERROR(INDEX(Ingredients!H$11:H$310, MATCH($C1901, Ingredients!$B$11:$B$310, 0)), "")))</f>
        <v/>
      </c>
      <c r="AN1901" s="83" t="str">
        <f t="shared" si="440"/>
        <v/>
      </c>
      <c r="AP1901" s="114" t="str">
        <f t="shared" si="450"/>
        <v/>
      </c>
      <c r="AR1901" s="117" t="str">
        <f>IF($C1901="", "", IF(IFERROR(INDEX(Ingredients!$AI$11:$AI$310, MATCH($C1901, Ingredients!$B$11:$B$310, 0)), "")="", "", IFERROR(INDEX(Ingredients!$AI$11:$AI$310, MATCH($C1901, Ingredients!$B$11:$B$310, 0)), "")))</f>
        <v/>
      </c>
      <c r="AT1901" s="120" t="str">
        <f t="shared" si="451"/>
        <v/>
      </c>
      <c r="AV1901" s="90" t="str">
        <f t="shared" si="441"/>
        <v/>
      </c>
      <c r="AX1901" s="90" t="str">
        <f>IF($AV1901="", "", COUNTIF($AV$11:$AV$5010, "&lt;"&amp;$AV1901)+1+COUNTIF($AV$11:$AV1901, $AV1901)-1)</f>
        <v/>
      </c>
      <c r="AZ1901" s="111" t="str">
        <f>IF($B1901="", "", SUMIF('Shopping List'!$AV$11:$AV$25, $B1901, 'Shopping List'!$BN$11:$BN$25))</f>
        <v/>
      </c>
      <c r="BB1901" s="117" t="str">
        <f t="shared" si="452"/>
        <v/>
      </c>
    </row>
    <row r="1902" spans="1:54" x14ac:dyDescent="0.25">
      <c r="A1902" s="4"/>
      <c r="B1902" s="37"/>
      <c r="C1902" s="124"/>
      <c r="D1902" s="39"/>
      <c r="E1902" s="125"/>
      <c r="F1902" s="48"/>
      <c r="G1902" s="4"/>
      <c r="H1902" s="4"/>
      <c r="I1902" s="95" t="str">
        <f>IF($C1902="", "", IF(IFERROR(INDEX(Ingredients!$C$11:$C$310, MATCH($C1902, Ingredients!$B$11:$B$310, 0)), "")="", "", IFERROR(INDEX(Ingredients!$C$11:$C$310, MATCH($C1902, Ingredients!$B$11:$B$310, 0)), "")))</f>
        <v/>
      </c>
      <c r="J1902" s="73" t="str">
        <f>IF($B1902="", "", IF(IFERROR(INDEX(Meals!$C$11:$C$260, MATCH($B1902, Meals!$B$11:$B$260, 0)), "")="", "", IFERROR(INDEX(Meals!$C$11:$C$260, MATCH($B1902, Meals!$B$11:$B$260, 0)), "")))</f>
        <v/>
      </c>
      <c r="K1902" s="4"/>
      <c r="L1902" s="72" t="str">
        <f t="shared" si="442"/>
        <v/>
      </c>
      <c r="M1902" s="73" t="str">
        <f t="shared" si="443"/>
        <v/>
      </c>
      <c r="N1902" s="4"/>
      <c r="O1902" s="78" t="str">
        <f t="shared" si="444"/>
        <v/>
      </c>
      <c r="P1902" s="79" t="str">
        <f t="shared" si="445"/>
        <v/>
      </c>
      <c r="Q1902" s="4"/>
      <c r="R1902" s="90" t="str">
        <f t="shared" si="446"/>
        <v/>
      </c>
      <c r="S1902" s="4"/>
      <c r="Y1902" s="18" t="str">
        <f t="shared" si="447"/>
        <v/>
      </c>
      <c r="AA1902" s="18" t="str">
        <f t="shared" si="438"/>
        <v/>
      </c>
      <c r="AB1902" s="18" t="str">
        <f t="shared" si="439"/>
        <v/>
      </c>
      <c r="AC1902" s="18" t="str">
        <f t="shared" si="448"/>
        <v/>
      </c>
      <c r="AD1902" s="18" t="str">
        <f t="shared" si="448"/>
        <v/>
      </c>
      <c r="AE1902" s="18" t="str">
        <f t="shared" si="449"/>
        <v/>
      </c>
      <c r="AG1902" s="95" t="str">
        <f>IF($C1902="", "", IF(IFERROR(INDEX(Ingredients!C$11:C$310, MATCH($C1902, Ingredients!$B$11:$B$310, 0)), "")="", "", IFERROR(INDEX(Ingredients!C$11:C$310, MATCH($C1902, Ingredients!$B$11:$B$310, 0)), "")))</f>
        <v/>
      </c>
      <c r="AH1902" s="105" t="str">
        <f>IF($C1902="", "", IF(IFERROR(INDEX(Ingredients!D$11:D$310, MATCH($C1902, Ingredients!$B$11:$B$310, 0)), "")="", "", IFERROR(INDEX(Ingredients!D$11:D$310, MATCH($C1902, Ingredients!$B$11:$B$310, 0)), "")))</f>
        <v/>
      </c>
      <c r="AI1902" s="106" t="str">
        <f>IF($C1902="", "", IF(IFERROR(INDEX(Ingredients!E$11:E$310, MATCH($C1902, Ingredients!$B$11:$B$310, 0)), "")="", "", IFERROR(INDEX(Ingredients!E$11:E$310, MATCH($C1902, Ingredients!$B$11:$B$310, 0)), "")))</f>
        <v/>
      </c>
      <c r="AJ1902" s="108" t="str">
        <f>IF($C1902="", "", IF(IFERROR(INDEX(Ingredients!F$11:F$310, MATCH($C1902, Ingredients!$B$11:$B$310, 0)), "")="", "", IFERROR(INDEX(Ingredients!F$11:F$310, MATCH($C1902, Ingredients!$B$11:$B$310, 0)), "")))</f>
        <v/>
      </c>
      <c r="AK1902" s="106" t="str">
        <f>IF($C1902="", "", IF(IFERROR(INDEX(Ingredients!G$11:G$310, MATCH($C1902, Ingredients!$B$11:$B$310, 0)), "")="", "", IFERROR(INDEX(Ingredients!G$11:G$310, MATCH($C1902, Ingredients!$B$11:$B$310, 0)), "")))</f>
        <v/>
      </c>
      <c r="AL1902" s="79" t="str">
        <f>IF($C1902="", "", IF(IFERROR(INDEX(Ingredients!H$11:H$310, MATCH($C1902, Ingredients!$B$11:$B$310, 0)), "")="", "", IFERROR(INDEX(Ingredients!H$11:H$310, MATCH($C1902, Ingredients!$B$11:$B$310, 0)), "")))</f>
        <v/>
      </c>
      <c r="AN1902" s="83" t="str">
        <f t="shared" si="440"/>
        <v/>
      </c>
      <c r="AP1902" s="114" t="str">
        <f t="shared" si="450"/>
        <v/>
      </c>
      <c r="AR1902" s="117" t="str">
        <f>IF($C1902="", "", IF(IFERROR(INDEX(Ingredients!$AI$11:$AI$310, MATCH($C1902, Ingredients!$B$11:$B$310, 0)), "")="", "", IFERROR(INDEX(Ingredients!$AI$11:$AI$310, MATCH($C1902, Ingredients!$B$11:$B$310, 0)), "")))</f>
        <v/>
      </c>
      <c r="AT1902" s="120" t="str">
        <f t="shared" si="451"/>
        <v/>
      </c>
      <c r="AV1902" s="90" t="str">
        <f t="shared" si="441"/>
        <v/>
      </c>
      <c r="AX1902" s="90" t="str">
        <f>IF($AV1902="", "", COUNTIF($AV$11:$AV$5010, "&lt;"&amp;$AV1902)+1+COUNTIF($AV$11:$AV1902, $AV1902)-1)</f>
        <v/>
      </c>
      <c r="AZ1902" s="111" t="str">
        <f>IF($B1902="", "", SUMIF('Shopping List'!$AV$11:$AV$25, $B1902, 'Shopping List'!$BN$11:$BN$25))</f>
        <v/>
      </c>
      <c r="BB1902" s="117" t="str">
        <f t="shared" si="452"/>
        <v/>
      </c>
    </row>
    <row r="1903" spans="1:54" x14ac:dyDescent="0.25">
      <c r="A1903" s="4"/>
      <c r="B1903" s="37"/>
      <c r="C1903" s="124"/>
      <c r="D1903" s="39"/>
      <c r="E1903" s="125"/>
      <c r="F1903" s="48"/>
      <c r="G1903" s="4"/>
      <c r="H1903" s="4"/>
      <c r="I1903" s="95" t="str">
        <f>IF($C1903="", "", IF(IFERROR(INDEX(Ingredients!$C$11:$C$310, MATCH($C1903, Ingredients!$B$11:$B$310, 0)), "")="", "", IFERROR(INDEX(Ingredients!$C$11:$C$310, MATCH($C1903, Ingredients!$B$11:$B$310, 0)), "")))</f>
        <v/>
      </c>
      <c r="J1903" s="73" t="str">
        <f>IF($B1903="", "", IF(IFERROR(INDEX(Meals!$C$11:$C$260, MATCH($B1903, Meals!$B$11:$B$260, 0)), "")="", "", IFERROR(INDEX(Meals!$C$11:$C$260, MATCH($B1903, Meals!$B$11:$B$260, 0)), "")))</f>
        <v/>
      </c>
      <c r="K1903" s="4"/>
      <c r="L1903" s="72" t="str">
        <f t="shared" si="442"/>
        <v/>
      </c>
      <c r="M1903" s="73" t="str">
        <f t="shared" si="443"/>
        <v/>
      </c>
      <c r="N1903" s="4"/>
      <c r="O1903" s="78" t="str">
        <f t="shared" si="444"/>
        <v/>
      </c>
      <c r="P1903" s="79" t="str">
        <f t="shared" si="445"/>
        <v/>
      </c>
      <c r="Q1903" s="4"/>
      <c r="R1903" s="90" t="str">
        <f t="shared" si="446"/>
        <v/>
      </c>
      <c r="S1903" s="4"/>
      <c r="Y1903" s="18" t="str">
        <f t="shared" si="447"/>
        <v/>
      </c>
      <c r="AA1903" s="18" t="str">
        <f t="shared" si="438"/>
        <v/>
      </c>
      <c r="AB1903" s="18" t="str">
        <f t="shared" si="439"/>
        <v/>
      </c>
      <c r="AC1903" s="18" t="str">
        <f t="shared" si="448"/>
        <v/>
      </c>
      <c r="AD1903" s="18" t="str">
        <f t="shared" si="448"/>
        <v/>
      </c>
      <c r="AE1903" s="18" t="str">
        <f t="shared" si="449"/>
        <v/>
      </c>
      <c r="AG1903" s="95" t="str">
        <f>IF($C1903="", "", IF(IFERROR(INDEX(Ingredients!C$11:C$310, MATCH($C1903, Ingredients!$B$11:$B$310, 0)), "")="", "", IFERROR(INDEX(Ingredients!C$11:C$310, MATCH($C1903, Ingredients!$B$11:$B$310, 0)), "")))</f>
        <v/>
      </c>
      <c r="AH1903" s="105" t="str">
        <f>IF($C1903="", "", IF(IFERROR(INDEX(Ingredients!D$11:D$310, MATCH($C1903, Ingredients!$B$11:$B$310, 0)), "")="", "", IFERROR(INDEX(Ingredients!D$11:D$310, MATCH($C1903, Ingredients!$B$11:$B$310, 0)), "")))</f>
        <v/>
      </c>
      <c r="AI1903" s="106" t="str">
        <f>IF($C1903="", "", IF(IFERROR(INDEX(Ingredients!E$11:E$310, MATCH($C1903, Ingredients!$B$11:$B$310, 0)), "")="", "", IFERROR(INDEX(Ingredients!E$11:E$310, MATCH($C1903, Ingredients!$B$11:$B$310, 0)), "")))</f>
        <v/>
      </c>
      <c r="AJ1903" s="108" t="str">
        <f>IF($C1903="", "", IF(IFERROR(INDEX(Ingredients!F$11:F$310, MATCH($C1903, Ingredients!$B$11:$B$310, 0)), "")="", "", IFERROR(INDEX(Ingredients!F$11:F$310, MATCH($C1903, Ingredients!$B$11:$B$310, 0)), "")))</f>
        <v/>
      </c>
      <c r="AK1903" s="106" t="str">
        <f>IF($C1903="", "", IF(IFERROR(INDEX(Ingredients!G$11:G$310, MATCH($C1903, Ingredients!$B$11:$B$310, 0)), "")="", "", IFERROR(INDEX(Ingredients!G$11:G$310, MATCH($C1903, Ingredients!$B$11:$B$310, 0)), "")))</f>
        <v/>
      </c>
      <c r="AL1903" s="79" t="str">
        <f>IF($C1903="", "", IF(IFERROR(INDEX(Ingredients!H$11:H$310, MATCH($C1903, Ingredients!$B$11:$B$310, 0)), "")="", "", IFERROR(INDEX(Ingredients!H$11:H$310, MATCH($C1903, Ingredients!$B$11:$B$310, 0)), "")))</f>
        <v/>
      </c>
      <c r="AN1903" s="83" t="str">
        <f t="shared" si="440"/>
        <v/>
      </c>
      <c r="AP1903" s="114" t="str">
        <f t="shared" si="450"/>
        <v/>
      </c>
      <c r="AR1903" s="117" t="str">
        <f>IF($C1903="", "", IF(IFERROR(INDEX(Ingredients!$AI$11:$AI$310, MATCH($C1903, Ingredients!$B$11:$B$310, 0)), "")="", "", IFERROR(INDEX(Ingredients!$AI$11:$AI$310, MATCH($C1903, Ingredients!$B$11:$B$310, 0)), "")))</f>
        <v/>
      </c>
      <c r="AT1903" s="120" t="str">
        <f t="shared" si="451"/>
        <v/>
      </c>
      <c r="AV1903" s="90" t="str">
        <f t="shared" si="441"/>
        <v/>
      </c>
      <c r="AX1903" s="90" t="str">
        <f>IF($AV1903="", "", COUNTIF($AV$11:$AV$5010, "&lt;"&amp;$AV1903)+1+COUNTIF($AV$11:$AV1903, $AV1903)-1)</f>
        <v/>
      </c>
      <c r="AZ1903" s="111" t="str">
        <f>IF($B1903="", "", SUMIF('Shopping List'!$AV$11:$AV$25, $B1903, 'Shopping List'!$BN$11:$BN$25))</f>
        <v/>
      </c>
      <c r="BB1903" s="117" t="str">
        <f t="shared" si="452"/>
        <v/>
      </c>
    </row>
    <row r="1904" spans="1:54" x14ac:dyDescent="0.25">
      <c r="A1904" s="4"/>
      <c r="B1904" s="37"/>
      <c r="C1904" s="124"/>
      <c r="D1904" s="39"/>
      <c r="E1904" s="125"/>
      <c r="F1904" s="48"/>
      <c r="G1904" s="4"/>
      <c r="H1904" s="4"/>
      <c r="I1904" s="95" t="str">
        <f>IF($C1904="", "", IF(IFERROR(INDEX(Ingredients!$C$11:$C$310, MATCH($C1904, Ingredients!$B$11:$B$310, 0)), "")="", "", IFERROR(INDEX(Ingredients!$C$11:$C$310, MATCH($C1904, Ingredients!$B$11:$B$310, 0)), "")))</f>
        <v/>
      </c>
      <c r="J1904" s="73" t="str">
        <f>IF($B1904="", "", IF(IFERROR(INDEX(Meals!$C$11:$C$260, MATCH($B1904, Meals!$B$11:$B$260, 0)), "")="", "", IFERROR(INDEX(Meals!$C$11:$C$260, MATCH($B1904, Meals!$B$11:$B$260, 0)), "")))</f>
        <v/>
      </c>
      <c r="K1904" s="4"/>
      <c r="L1904" s="72" t="str">
        <f t="shared" si="442"/>
        <v/>
      </c>
      <c r="M1904" s="73" t="str">
        <f t="shared" si="443"/>
        <v/>
      </c>
      <c r="N1904" s="4"/>
      <c r="O1904" s="78" t="str">
        <f t="shared" si="444"/>
        <v/>
      </c>
      <c r="P1904" s="79" t="str">
        <f t="shared" si="445"/>
        <v/>
      </c>
      <c r="Q1904" s="4"/>
      <c r="R1904" s="90" t="str">
        <f t="shared" si="446"/>
        <v/>
      </c>
      <c r="S1904" s="4"/>
      <c r="Y1904" s="18" t="str">
        <f t="shared" si="447"/>
        <v/>
      </c>
      <c r="AA1904" s="18" t="str">
        <f t="shared" si="438"/>
        <v/>
      </c>
      <c r="AB1904" s="18" t="str">
        <f t="shared" si="439"/>
        <v/>
      </c>
      <c r="AC1904" s="18" t="str">
        <f t="shared" si="448"/>
        <v/>
      </c>
      <c r="AD1904" s="18" t="str">
        <f t="shared" si="448"/>
        <v/>
      </c>
      <c r="AE1904" s="18" t="str">
        <f t="shared" si="449"/>
        <v/>
      </c>
      <c r="AG1904" s="95" t="str">
        <f>IF($C1904="", "", IF(IFERROR(INDEX(Ingredients!C$11:C$310, MATCH($C1904, Ingredients!$B$11:$B$310, 0)), "")="", "", IFERROR(INDEX(Ingredients!C$11:C$310, MATCH($C1904, Ingredients!$B$11:$B$310, 0)), "")))</f>
        <v/>
      </c>
      <c r="AH1904" s="105" t="str">
        <f>IF($C1904="", "", IF(IFERROR(INDEX(Ingredients!D$11:D$310, MATCH($C1904, Ingredients!$B$11:$B$310, 0)), "")="", "", IFERROR(INDEX(Ingredients!D$11:D$310, MATCH($C1904, Ingredients!$B$11:$B$310, 0)), "")))</f>
        <v/>
      </c>
      <c r="AI1904" s="106" t="str">
        <f>IF($C1904="", "", IF(IFERROR(INDEX(Ingredients!E$11:E$310, MATCH($C1904, Ingredients!$B$11:$B$310, 0)), "")="", "", IFERROR(INDEX(Ingredients!E$11:E$310, MATCH($C1904, Ingredients!$B$11:$B$310, 0)), "")))</f>
        <v/>
      </c>
      <c r="AJ1904" s="108" t="str">
        <f>IF($C1904="", "", IF(IFERROR(INDEX(Ingredients!F$11:F$310, MATCH($C1904, Ingredients!$B$11:$B$310, 0)), "")="", "", IFERROR(INDEX(Ingredients!F$11:F$310, MATCH($C1904, Ingredients!$B$11:$B$310, 0)), "")))</f>
        <v/>
      </c>
      <c r="AK1904" s="106" t="str">
        <f>IF($C1904="", "", IF(IFERROR(INDEX(Ingredients!G$11:G$310, MATCH($C1904, Ingredients!$B$11:$B$310, 0)), "")="", "", IFERROR(INDEX(Ingredients!G$11:G$310, MATCH($C1904, Ingredients!$B$11:$B$310, 0)), "")))</f>
        <v/>
      </c>
      <c r="AL1904" s="79" t="str">
        <f>IF($C1904="", "", IF(IFERROR(INDEX(Ingredients!H$11:H$310, MATCH($C1904, Ingredients!$B$11:$B$310, 0)), "")="", "", IFERROR(INDEX(Ingredients!H$11:H$310, MATCH($C1904, Ingredients!$B$11:$B$310, 0)), "")))</f>
        <v/>
      </c>
      <c r="AN1904" s="83" t="str">
        <f t="shared" si="440"/>
        <v/>
      </c>
      <c r="AP1904" s="114" t="str">
        <f t="shared" si="450"/>
        <v/>
      </c>
      <c r="AR1904" s="117" t="str">
        <f>IF($C1904="", "", IF(IFERROR(INDEX(Ingredients!$AI$11:$AI$310, MATCH($C1904, Ingredients!$B$11:$B$310, 0)), "")="", "", IFERROR(INDEX(Ingredients!$AI$11:$AI$310, MATCH($C1904, Ingredients!$B$11:$B$310, 0)), "")))</f>
        <v/>
      </c>
      <c r="AT1904" s="120" t="str">
        <f t="shared" si="451"/>
        <v/>
      </c>
      <c r="AV1904" s="90" t="str">
        <f t="shared" si="441"/>
        <v/>
      </c>
      <c r="AX1904" s="90" t="str">
        <f>IF($AV1904="", "", COUNTIF($AV$11:$AV$5010, "&lt;"&amp;$AV1904)+1+COUNTIF($AV$11:$AV1904, $AV1904)-1)</f>
        <v/>
      </c>
      <c r="AZ1904" s="111" t="str">
        <f>IF($B1904="", "", SUMIF('Shopping List'!$AV$11:$AV$25, $B1904, 'Shopping List'!$BN$11:$BN$25))</f>
        <v/>
      </c>
      <c r="BB1904" s="117" t="str">
        <f t="shared" si="452"/>
        <v/>
      </c>
    </row>
    <row r="1905" spans="1:54" x14ac:dyDescent="0.25">
      <c r="A1905" s="4"/>
      <c r="B1905" s="37"/>
      <c r="C1905" s="124"/>
      <c r="D1905" s="39"/>
      <c r="E1905" s="125"/>
      <c r="F1905" s="48"/>
      <c r="G1905" s="4"/>
      <c r="H1905" s="4"/>
      <c r="I1905" s="95" t="str">
        <f>IF($C1905="", "", IF(IFERROR(INDEX(Ingredients!$C$11:$C$310, MATCH($C1905, Ingredients!$B$11:$B$310, 0)), "")="", "", IFERROR(INDEX(Ingredients!$C$11:$C$310, MATCH($C1905, Ingredients!$B$11:$B$310, 0)), "")))</f>
        <v/>
      </c>
      <c r="J1905" s="73" t="str">
        <f>IF($B1905="", "", IF(IFERROR(INDEX(Meals!$C$11:$C$260, MATCH($B1905, Meals!$B$11:$B$260, 0)), "")="", "", IFERROR(INDEX(Meals!$C$11:$C$260, MATCH($B1905, Meals!$B$11:$B$260, 0)), "")))</f>
        <v/>
      </c>
      <c r="K1905" s="4"/>
      <c r="L1905" s="72" t="str">
        <f t="shared" si="442"/>
        <v/>
      </c>
      <c r="M1905" s="73" t="str">
        <f t="shared" si="443"/>
        <v/>
      </c>
      <c r="N1905" s="4"/>
      <c r="O1905" s="78" t="str">
        <f t="shared" si="444"/>
        <v/>
      </c>
      <c r="P1905" s="79" t="str">
        <f t="shared" si="445"/>
        <v/>
      </c>
      <c r="Q1905" s="4"/>
      <c r="R1905" s="90" t="str">
        <f t="shared" si="446"/>
        <v/>
      </c>
      <c r="S1905" s="4"/>
      <c r="Y1905" s="18" t="str">
        <f t="shared" si="447"/>
        <v/>
      </c>
      <c r="AA1905" s="18" t="str">
        <f t="shared" si="438"/>
        <v/>
      </c>
      <c r="AB1905" s="18" t="str">
        <f t="shared" si="439"/>
        <v/>
      </c>
      <c r="AC1905" s="18" t="str">
        <f t="shared" si="448"/>
        <v/>
      </c>
      <c r="AD1905" s="18" t="str">
        <f t="shared" si="448"/>
        <v/>
      </c>
      <c r="AE1905" s="18" t="str">
        <f t="shared" si="449"/>
        <v/>
      </c>
      <c r="AG1905" s="95" t="str">
        <f>IF($C1905="", "", IF(IFERROR(INDEX(Ingredients!C$11:C$310, MATCH($C1905, Ingredients!$B$11:$B$310, 0)), "")="", "", IFERROR(INDEX(Ingredients!C$11:C$310, MATCH($C1905, Ingredients!$B$11:$B$310, 0)), "")))</f>
        <v/>
      </c>
      <c r="AH1905" s="105" t="str">
        <f>IF($C1905="", "", IF(IFERROR(INDEX(Ingredients!D$11:D$310, MATCH($C1905, Ingredients!$B$11:$B$310, 0)), "")="", "", IFERROR(INDEX(Ingredients!D$11:D$310, MATCH($C1905, Ingredients!$B$11:$B$310, 0)), "")))</f>
        <v/>
      </c>
      <c r="AI1905" s="106" t="str">
        <f>IF($C1905="", "", IF(IFERROR(INDEX(Ingredients!E$11:E$310, MATCH($C1905, Ingredients!$B$11:$B$310, 0)), "")="", "", IFERROR(INDEX(Ingredients!E$11:E$310, MATCH($C1905, Ingredients!$B$11:$B$310, 0)), "")))</f>
        <v/>
      </c>
      <c r="AJ1905" s="108" t="str">
        <f>IF($C1905="", "", IF(IFERROR(INDEX(Ingredients!F$11:F$310, MATCH($C1905, Ingredients!$B$11:$B$310, 0)), "")="", "", IFERROR(INDEX(Ingredients!F$11:F$310, MATCH($C1905, Ingredients!$B$11:$B$310, 0)), "")))</f>
        <v/>
      </c>
      <c r="AK1905" s="106" t="str">
        <f>IF($C1905="", "", IF(IFERROR(INDEX(Ingredients!G$11:G$310, MATCH($C1905, Ingredients!$B$11:$B$310, 0)), "")="", "", IFERROR(INDEX(Ingredients!G$11:G$310, MATCH($C1905, Ingredients!$B$11:$B$310, 0)), "")))</f>
        <v/>
      </c>
      <c r="AL1905" s="79" t="str">
        <f>IF($C1905="", "", IF(IFERROR(INDEX(Ingredients!H$11:H$310, MATCH($C1905, Ingredients!$B$11:$B$310, 0)), "")="", "", IFERROR(INDEX(Ingredients!H$11:H$310, MATCH($C1905, Ingredients!$B$11:$B$310, 0)), "")))</f>
        <v/>
      </c>
      <c r="AN1905" s="83" t="str">
        <f t="shared" si="440"/>
        <v/>
      </c>
      <c r="AP1905" s="114" t="str">
        <f t="shared" si="450"/>
        <v/>
      </c>
      <c r="AR1905" s="117" t="str">
        <f>IF($C1905="", "", IF(IFERROR(INDEX(Ingredients!$AI$11:$AI$310, MATCH($C1905, Ingredients!$B$11:$B$310, 0)), "")="", "", IFERROR(INDEX(Ingredients!$AI$11:$AI$310, MATCH($C1905, Ingredients!$B$11:$B$310, 0)), "")))</f>
        <v/>
      </c>
      <c r="AT1905" s="120" t="str">
        <f t="shared" si="451"/>
        <v/>
      </c>
      <c r="AV1905" s="90" t="str">
        <f t="shared" si="441"/>
        <v/>
      </c>
      <c r="AX1905" s="90" t="str">
        <f>IF($AV1905="", "", COUNTIF($AV$11:$AV$5010, "&lt;"&amp;$AV1905)+1+COUNTIF($AV$11:$AV1905, $AV1905)-1)</f>
        <v/>
      </c>
      <c r="AZ1905" s="111" t="str">
        <f>IF($B1905="", "", SUMIF('Shopping List'!$AV$11:$AV$25, $B1905, 'Shopping List'!$BN$11:$BN$25))</f>
        <v/>
      </c>
      <c r="BB1905" s="117" t="str">
        <f t="shared" si="452"/>
        <v/>
      </c>
    </row>
    <row r="1906" spans="1:54" x14ac:dyDescent="0.25">
      <c r="A1906" s="4"/>
      <c r="B1906" s="37"/>
      <c r="C1906" s="124"/>
      <c r="D1906" s="39"/>
      <c r="E1906" s="125"/>
      <c r="F1906" s="48"/>
      <c r="G1906" s="4"/>
      <c r="H1906" s="4"/>
      <c r="I1906" s="95" t="str">
        <f>IF($C1906="", "", IF(IFERROR(INDEX(Ingredients!$C$11:$C$310, MATCH($C1906, Ingredients!$B$11:$B$310, 0)), "")="", "", IFERROR(INDEX(Ingredients!$C$11:$C$310, MATCH($C1906, Ingredients!$B$11:$B$310, 0)), "")))</f>
        <v/>
      </c>
      <c r="J1906" s="73" t="str">
        <f>IF($B1906="", "", IF(IFERROR(INDEX(Meals!$C$11:$C$260, MATCH($B1906, Meals!$B$11:$B$260, 0)), "")="", "", IFERROR(INDEX(Meals!$C$11:$C$260, MATCH($B1906, Meals!$B$11:$B$260, 0)), "")))</f>
        <v/>
      </c>
      <c r="K1906" s="4"/>
      <c r="L1906" s="72" t="str">
        <f t="shared" si="442"/>
        <v/>
      </c>
      <c r="M1906" s="73" t="str">
        <f t="shared" si="443"/>
        <v/>
      </c>
      <c r="N1906" s="4"/>
      <c r="O1906" s="78" t="str">
        <f t="shared" si="444"/>
        <v/>
      </c>
      <c r="P1906" s="79" t="str">
        <f t="shared" si="445"/>
        <v/>
      </c>
      <c r="Q1906" s="4"/>
      <c r="R1906" s="90" t="str">
        <f t="shared" si="446"/>
        <v/>
      </c>
      <c r="S1906" s="4"/>
      <c r="Y1906" s="18" t="str">
        <f t="shared" si="447"/>
        <v/>
      </c>
      <c r="AA1906" s="18" t="str">
        <f t="shared" si="438"/>
        <v/>
      </c>
      <c r="AB1906" s="18" t="str">
        <f t="shared" si="439"/>
        <v/>
      </c>
      <c r="AC1906" s="18" t="str">
        <f t="shared" si="448"/>
        <v/>
      </c>
      <c r="AD1906" s="18" t="str">
        <f t="shared" si="448"/>
        <v/>
      </c>
      <c r="AE1906" s="18" t="str">
        <f t="shared" si="449"/>
        <v/>
      </c>
      <c r="AG1906" s="95" t="str">
        <f>IF($C1906="", "", IF(IFERROR(INDEX(Ingredients!C$11:C$310, MATCH($C1906, Ingredients!$B$11:$B$310, 0)), "")="", "", IFERROR(INDEX(Ingredients!C$11:C$310, MATCH($C1906, Ingredients!$B$11:$B$310, 0)), "")))</f>
        <v/>
      </c>
      <c r="AH1906" s="105" t="str">
        <f>IF($C1906="", "", IF(IFERROR(INDEX(Ingredients!D$11:D$310, MATCH($C1906, Ingredients!$B$11:$B$310, 0)), "")="", "", IFERROR(INDEX(Ingredients!D$11:D$310, MATCH($C1906, Ingredients!$B$11:$B$310, 0)), "")))</f>
        <v/>
      </c>
      <c r="AI1906" s="106" t="str">
        <f>IF($C1906="", "", IF(IFERROR(INDEX(Ingredients!E$11:E$310, MATCH($C1906, Ingredients!$B$11:$B$310, 0)), "")="", "", IFERROR(INDEX(Ingredients!E$11:E$310, MATCH($C1906, Ingredients!$B$11:$B$310, 0)), "")))</f>
        <v/>
      </c>
      <c r="AJ1906" s="108" t="str">
        <f>IF($C1906="", "", IF(IFERROR(INDEX(Ingredients!F$11:F$310, MATCH($C1906, Ingredients!$B$11:$B$310, 0)), "")="", "", IFERROR(INDEX(Ingredients!F$11:F$310, MATCH($C1906, Ingredients!$B$11:$B$310, 0)), "")))</f>
        <v/>
      </c>
      <c r="AK1906" s="106" t="str">
        <f>IF($C1906="", "", IF(IFERROR(INDEX(Ingredients!G$11:G$310, MATCH($C1906, Ingredients!$B$11:$B$310, 0)), "")="", "", IFERROR(INDEX(Ingredients!G$11:G$310, MATCH($C1906, Ingredients!$B$11:$B$310, 0)), "")))</f>
        <v/>
      </c>
      <c r="AL1906" s="79" t="str">
        <f>IF($C1906="", "", IF(IFERROR(INDEX(Ingredients!H$11:H$310, MATCH($C1906, Ingredients!$B$11:$B$310, 0)), "")="", "", IFERROR(INDEX(Ingredients!H$11:H$310, MATCH($C1906, Ingredients!$B$11:$B$310, 0)), "")))</f>
        <v/>
      </c>
      <c r="AN1906" s="83" t="str">
        <f t="shared" si="440"/>
        <v/>
      </c>
      <c r="AP1906" s="114" t="str">
        <f t="shared" si="450"/>
        <v/>
      </c>
      <c r="AR1906" s="117" t="str">
        <f>IF($C1906="", "", IF(IFERROR(INDEX(Ingredients!$AI$11:$AI$310, MATCH($C1906, Ingredients!$B$11:$B$310, 0)), "")="", "", IFERROR(INDEX(Ingredients!$AI$11:$AI$310, MATCH($C1906, Ingredients!$B$11:$B$310, 0)), "")))</f>
        <v/>
      </c>
      <c r="AT1906" s="120" t="str">
        <f t="shared" si="451"/>
        <v/>
      </c>
      <c r="AV1906" s="90" t="str">
        <f t="shared" si="441"/>
        <v/>
      </c>
      <c r="AX1906" s="90" t="str">
        <f>IF($AV1906="", "", COUNTIF($AV$11:$AV$5010, "&lt;"&amp;$AV1906)+1+COUNTIF($AV$11:$AV1906, $AV1906)-1)</f>
        <v/>
      </c>
      <c r="AZ1906" s="111" t="str">
        <f>IF($B1906="", "", SUMIF('Shopping List'!$AV$11:$AV$25, $B1906, 'Shopping List'!$BN$11:$BN$25))</f>
        <v/>
      </c>
      <c r="BB1906" s="117" t="str">
        <f t="shared" si="452"/>
        <v/>
      </c>
    </row>
    <row r="1907" spans="1:54" x14ac:dyDescent="0.25">
      <c r="A1907" s="4"/>
      <c r="B1907" s="37"/>
      <c r="C1907" s="124"/>
      <c r="D1907" s="39"/>
      <c r="E1907" s="125"/>
      <c r="F1907" s="48"/>
      <c r="G1907" s="4"/>
      <c r="H1907" s="4"/>
      <c r="I1907" s="95" t="str">
        <f>IF($C1907="", "", IF(IFERROR(INDEX(Ingredients!$C$11:$C$310, MATCH($C1907, Ingredients!$B$11:$B$310, 0)), "")="", "", IFERROR(INDEX(Ingredients!$C$11:$C$310, MATCH($C1907, Ingredients!$B$11:$B$310, 0)), "")))</f>
        <v/>
      </c>
      <c r="J1907" s="73" t="str">
        <f>IF($B1907="", "", IF(IFERROR(INDEX(Meals!$C$11:$C$260, MATCH($B1907, Meals!$B$11:$B$260, 0)), "")="", "", IFERROR(INDEX(Meals!$C$11:$C$260, MATCH($B1907, Meals!$B$11:$B$260, 0)), "")))</f>
        <v/>
      </c>
      <c r="K1907" s="4"/>
      <c r="L1907" s="72" t="str">
        <f t="shared" si="442"/>
        <v/>
      </c>
      <c r="M1907" s="73" t="str">
        <f t="shared" si="443"/>
        <v/>
      </c>
      <c r="N1907" s="4"/>
      <c r="O1907" s="78" t="str">
        <f t="shared" si="444"/>
        <v/>
      </c>
      <c r="P1907" s="79" t="str">
        <f t="shared" si="445"/>
        <v/>
      </c>
      <c r="Q1907" s="4"/>
      <c r="R1907" s="90" t="str">
        <f t="shared" si="446"/>
        <v/>
      </c>
      <c r="S1907" s="4"/>
      <c r="Y1907" s="18" t="str">
        <f t="shared" si="447"/>
        <v/>
      </c>
      <c r="AA1907" s="18" t="str">
        <f t="shared" si="438"/>
        <v/>
      </c>
      <c r="AB1907" s="18" t="str">
        <f t="shared" si="439"/>
        <v/>
      </c>
      <c r="AC1907" s="18" t="str">
        <f t="shared" si="448"/>
        <v/>
      </c>
      <c r="AD1907" s="18" t="str">
        <f t="shared" si="448"/>
        <v/>
      </c>
      <c r="AE1907" s="18" t="str">
        <f t="shared" si="449"/>
        <v/>
      </c>
      <c r="AG1907" s="95" t="str">
        <f>IF($C1907="", "", IF(IFERROR(INDEX(Ingredients!C$11:C$310, MATCH($C1907, Ingredients!$B$11:$B$310, 0)), "")="", "", IFERROR(INDEX(Ingredients!C$11:C$310, MATCH($C1907, Ingredients!$B$11:$B$310, 0)), "")))</f>
        <v/>
      </c>
      <c r="AH1907" s="105" t="str">
        <f>IF($C1907="", "", IF(IFERROR(INDEX(Ingredients!D$11:D$310, MATCH($C1907, Ingredients!$B$11:$B$310, 0)), "")="", "", IFERROR(INDEX(Ingredients!D$11:D$310, MATCH($C1907, Ingredients!$B$11:$B$310, 0)), "")))</f>
        <v/>
      </c>
      <c r="AI1907" s="106" t="str">
        <f>IF($C1907="", "", IF(IFERROR(INDEX(Ingredients!E$11:E$310, MATCH($C1907, Ingredients!$B$11:$B$310, 0)), "")="", "", IFERROR(INDEX(Ingredients!E$11:E$310, MATCH($C1907, Ingredients!$B$11:$B$310, 0)), "")))</f>
        <v/>
      </c>
      <c r="AJ1907" s="108" t="str">
        <f>IF($C1907="", "", IF(IFERROR(INDEX(Ingredients!F$11:F$310, MATCH($C1907, Ingredients!$B$11:$B$310, 0)), "")="", "", IFERROR(INDEX(Ingredients!F$11:F$310, MATCH($C1907, Ingredients!$B$11:$B$310, 0)), "")))</f>
        <v/>
      </c>
      <c r="AK1907" s="106" t="str">
        <f>IF($C1907="", "", IF(IFERROR(INDEX(Ingredients!G$11:G$310, MATCH($C1907, Ingredients!$B$11:$B$310, 0)), "")="", "", IFERROR(INDEX(Ingredients!G$11:G$310, MATCH($C1907, Ingredients!$B$11:$B$310, 0)), "")))</f>
        <v/>
      </c>
      <c r="AL1907" s="79" t="str">
        <f>IF($C1907="", "", IF(IFERROR(INDEX(Ingredients!H$11:H$310, MATCH($C1907, Ingredients!$B$11:$B$310, 0)), "")="", "", IFERROR(INDEX(Ingredients!H$11:H$310, MATCH($C1907, Ingredients!$B$11:$B$310, 0)), "")))</f>
        <v/>
      </c>
      <c r="AN1907" s="83" t="str">
        <f t="shared" si="440"/>
        <v/>
      </c>
      <c r="AP1907" s="114" t="str">
        <f t="shared" si="450"/>
        <v/>
      </c>
      <c r="AR1907" s="117" t="str">
        <f>IF($C1907="", "", IF(IFERROR(INDEX(Ingredients!$AI$11:$AI$310, MATCH($C1907, Ingredients!$B$11:$B$310, 0)), "")="", "", IFERROR(INDEX(Ingredients!$AI$11:$AI$310, MATCH($C1907, Ingredients!$B$11:$B$310, 0)), "")))</f>
        <v/>
      </c>
      <c r="AT1907" s="120" t="str">
        <f t="shared" si="451"/>
        <v/>
      </c>
      <c r="AV1907" s="90" t="str">
        <f t="shared" si="441"/>
        <v/>
      </c>
      <c r="AX1907" s="90" t="str">
        <f>IF($AV1907="", "", COUNTIF($AV$11:$AV$5010, "&lt;"&amp;$AV1907)+1+COUNTIF($AV$11:$AV1907, $AV1907)-1)</f>
        <v/>
      </c>
      <c r="AZ1907" s="111" t="str">
        <f>IF($B1907="", "", SUMIF('Shopping List'!$AV$11:$AV$25, $B1907, 'Shopping List'!$BN$11:$BN$25))</f>
        <v/>
      </c>
      <c r="BB1907" s="117" t="str">
        <f t="shared" si="452"/>
        <v/>
      </c>
    </row>
    <row r="1908" spans="1:54" x14ac:dyDescent="0.25">
      <c r="A1908" s="4"/>
      <c r="B1908" s="37"/>
      <c r="C1908" s="124"/>
      <c r="D1908" s="39"/>
      <c r="E1908" s="125"/>
      <c r="F1908" s="48"/>
      <c r="G1908" s="4"/>
      <c r="H1908" s="4"/>
      <c r="I1908" s="95" t="str">
        <f>IF($C1908="", "", IF(IFERROR(INDEX(Ingredients!$C$11:$C$310, MATCH($C1908, Ingredients!$B$11:$B$310, 0)), "")="", "", IFERROR(INDEX(Ingredients!$C$11:$C$310, MATCH($C1908, Ingredients!$B$11:$B$310, 0)), "")))</f>
        <v/>
      </c>
      <c r="J1908" s="73" t="str">
        <f>IF($B1908="", "", IF(IFERROR(INDEX(Meals!$C$11:$C$260, MATCH($B1908, Meals!$B$11:$B$260, 0)), "")="", "", IFERROR(INDEX(Meals!$C$11:$C$260, MATCH($B1908, Meals!$B$11:$B$260, 0)), "")))</f>
        <v/>
      </c>
      <c r="K1908" s="4"/>
      <c r="L1908" s="72" t="str">
        <f t="shared" si="442"/>
        <v/>
      </c>
      <c r="M1908" s="73" t="str">
        <f t="shared" si="443"/>
        <v/>
      </c>
      <c r="N1908" s="4"/>
      <c r="O1908" s="78" t="str">
        <f t="shared" si="444"/>
        <v/>
      </c>
      <c r="P1908" s="79" t="str">
        <f t="shared" si="445"/>
        <v/>
      </c>
      <c r="Q1908" s="4"/>
      <c r="R1908" s="90" t="str">
        <f t="shared" si="446"/>
        <v/>
      </c>
      <c r="S1908" s="4"/>
      <c r="Y1908" s="18" t="str">
        <f t="shared" si="447"/>
        <v/>
      </c>
      <c r="AA1908" s="18" t="str">
        <f t="shared" si="438"/>
        <v/>
      </c>
      <c r="AB1908" s="18" t="str">
        <f t="shared" si="439"/>
        <v/>
      </c>
      <c r="AC1908" s="18" t="str">
        <f t="shared" si="448"/>
        <v/>
      </c>
      <c r="AD1908" s="18" t="str">
        <f t="shared" si="448"/>
        <v/>
      </c>
      <c r="AE1908" s="18" t="str">
        <f t="shared" si="449"/>
        <v/>
      </c>
      <c r="AG1908" s="95" t="str">
        <f>IF($C1908="", "", IF(IFERROR(INDEX(Ingredients!C$11:C$310, MATCH($C1908, Ingredients!$B$11:$B$310, 0)), "")="", "", IFERROR(INDEX(Ingredients!C$11:C$310, MATCH($C1908, Ingredients!$B$11:$B$310, 0)), "")))</f>
        <v/>
      </c>
      <c r="AH1908" s="105" t="str">
        <f>IF($C1908="", "", IF(IFERROR(INDEX(Ingredients!D$11:D$310, MATCH($C1908, Ingredients!$B$11:$B$310, 0)), "")="", "", IFERROR(INDEX(Ingredients!D$11:D$310, MATCH($C1908, Ingredients!$B$11:$B$310, 0)), "")))</f>
        <v/>
      </c>
      <c r="AI1908" s="106" t="str">
        <f>IF($C1908="", "", IF(IFERROR(INDEX(Ingredients!E$11:E$310, MATCH($C1908, Ingredients!$B$11:$B$310, 0)), "")="", "", IFERROR(INDEX(Ingredients!E$11:E$310, MATCH($C1908, Ingredients!$B$11:$B$310, 0)), "")))</f>
        <v/>
      </c>
      <c r="AJ1908" s="108" t="str">
        <f>IF($C1908="", "", IF(IFERROR(INDEX(Ingredients!F$11:F$310, MATCH($C1908, Ingredients!$B$11:$B$310, 0)), "")="", "", IFERROR(INDEX(Ingredients!F$11:F$310, MATCH($C1908, Ingredients!$B$11:$B$310, 0)), "")))</f>
        <v/>
      </c>
      <c r="AK1908" s="106" t="str">
        <f>IF($C1908="", "", IF(IFERROR(INDEX(Ingredients!G$11:G$310, MATCH($C1908, Ingredients!$B$11:$B$310, 0)), "")="", "", IFERROR(INDEX(Ingredients!G$11:G$310, MATCH($C1908, Ingredients!$B$11:$B$310, 0)), "")))</f>
        <v/>
      </c>
      <c r="AL1908" s="79" t="str">
        <f>IF($C1908="", "", IF(IFERROR(INDEX(Ingredients!H$11:H$310, MATCH($C1908, Ingredients!$B$11:$B$310, 0)), "")="", "", IFERROR(INDEX(Ingredients!H$11:H$310, MATCH($C1908, Ingredients!$B$11:$B$310, 0)), "")))</f>
        <v/>
      </c>
      <c r="AN1908" s="83" t="str">
        <f t="shared" si="440"/>
        <v/>
      </c>
      <c r="AP1908" s="114" t="str">
        <f t="shared" si="450"/>
        <v/>
      </c>
      <c r="AR1908" s="117" t="str">
        <f>IF($C1908="", "", IF(IFERROR(INDEX(Ingredients!$AI$11:$AI$310, MATCH($C1908, Ingredients!$B$11:$B$310, 0)), "")="", "", IFERROR(INDEX(Ingredients!$AI$11:$AI$310, MATCH($C1908, Ingredients!$B$11:$B$310, 0)), "")))</f>
        <v/>
      </c>
      <c r="AT1908" s="120" t="str">
        <f t="shared" si="451"/>
        <v/>
      </c>
      <c r="AV1908" s="90" t="str">
        <f t="shared" si="441"/>
        <v/>
      </c>
      <c r="AX1908" s="90" t="str">
        <f>IF($AV1908="", "", COUNTIF($AV$11:$AV$5010, "&lt;"&amp;$AV1908)+1+COUNTIF($AV$11:$AV1908, $AV1908)-1)</f>
        <v/>
      </c>
      <c r="AZ1908" s="111" t="str">
        <f>IF($B1908="", "", SUMIF('Shopping List'!$AV$11:$AV$25, $B1908, 'Shopping List'!$BN$11:$BN$25))</f>
        <v/>
      </c>
      <c r="BB1908" s="117" t="str">
        <f t="shared" si="452"/>
        <v/>
      </c>
    </row>
    <row r="1909" spans="1:54" x14ac:dyDescent="0.25">
      <c r="A1909" s="4"/>
      <c r="B1909" s="37"/>
      <c r="C1909" s="124"/>
      <c r="D1909" s="39"/>
      <c r="E1909" s="125"/>
      <c r="F1909" s="48"/>
      <c r="G1909" s="4"/>
      <c r="H1909" s="4"/>
      <c r="I1909" s="95" t="str">
        <f>IF($C1909="", "", IF(IFERROR(INDEX(Ingredients!$C$11:$C$310, MATCH($C1909, Ingredients!$B$11:$B$310, 0)), "")="", "", IFERROR(INDEX(Ingredients!$C$11:$C$310, MATCH($C1909, Ingredients!$B$11:$B$310, 0)), "")))</f>
        <v/>
      </c>
      <c r="J1909" s="73" t="str">
        <f>IF($B1909="", "", IF(IFERROR(INDEX(Meals!$C$11:$C$260, MATCH($B1909, Meals!$B$11:$B$260, 0)), "")="", "", IFERROR(INDEX(Meals!$C$11:$C$260, MATCH($B1909, Meals!$B$11:$B$260, 0)), "")))</f>
        <v/>
      </c>
      <c r="K1909" s="4"/>
      <c r="L1909" s="72" t="str">
        <f t="shared" si="442"/>
        <v/>
      </c>
      <c r="M1909" s="73" t="str">
        <f t="shared" si="443"/>
        <v/>
      </c>
      <c r="N1909" s="4"/>
      <c r="O1909" s="78" t="str">
        <f t="shared" si="444"/>
        <v/>
      </c>
      <c r="P1909" s="79" t="str">
        <f t="shared" si="445"/>
        <v/>
      </c>
      <c r="Q1909" s="4"/>
      <c r="R1909" s="90" t="str">
        <f t="shared" si="446"/>
        <v/>
      </c>
      <c r="S1909" s="4"/>
      <c r="Y1909" s="18" t="str">
        <f t="shared" si="447"/>
        <v/>
      </c>
      <c r="AA1909" s="18" t="str">
        <f t="shared" si="438"/>
        <v/>
      </c>
      <c r="AB1909" s="18" t="str">
        <f t="shared" si="439"/>
        <v/>
      </c>
      <c r="AC1909" s="18" t="str">
        <f t="shared" si="448"/>
        <v/>
      </c>
      <c r="AD1909" s="18" t="str">
        <f t="shared" si="448"/>
        <v/>
      </c>
      <c r="AE1909" s="18" t="str">
        <f t="shared" si="449"/>
        <v/>
      </c>
      <c r="AG1909" s="95" t="str">
        <f>IF($C1909="", "", IF(IFERROR(INDEX(Ingredients!C$11:C$310, MATCH($C1909, Ingredients!$B$11:$B$310, 0)), "")="", "", IFERROR(INDEX(Ingredients!C$11:C$310, MATCH($C1909, Ingredients!$B$11:$B$310, 0)), "")))</f>
        <v/>
      </c>
      <c r="AH1909" s="105" t="str">
        <f>IF($C1909="", "", IF(IFERROR(INDEX(Ingredients!D$11:D$310, MATCH($C1909, Ingredients!$B$11:$B$310, 0)), "")="", "", IFERROR(INDEX(Ingredients!D$11:D$310, MATCH($C1909, Ingredients!$B$11:$B$310, 0)), "")))</f>
        <v/>
      </c>
      <c r="AI1909" s="106" t="str">
        <f>IF($C1909="", "", IF(IFERROR(INDEX(Ingredients!E$11:E$310, MATCH($C1909, Ingredients!$B$11:$B$310, 0)), "")="", "", IFERROR(INDEX(Ingredients!E$11:E$310, MATCH($C1909, Ingredients!$B$11:$B$310, 0)), "")))</f>
        <v/>
      </c>
      <c r="AJ1909" s="108" t="str">
        <f>IF($C1909="", "", IF(IFERROR(INDEX(Ingredients!F$11:F$310, MATCH($C1909, Ingredients!$B$11:$B$310, 0)), "")="", "", IFERROR(INDEX(Ingredients!F$11:F$310, MATCH($C1909, Ingredients!$B$11:$B$310, 0)), "")))</f>
        <v/>
      </c>
      <c r="AK1909" s="106" t="str">
        <f>IF($C1909="", "", IF(IFERROR(INDEX(Ingredients!G$11:G$310, MATCH($C1909, Ingredients!$B$11:$B$310, 0)), "")="", "", IFERROR(INDEX(Ingredients!G$11:G$310, MATCH($C1909, Ingredients!$B$11:$B$310, 0)), "")))</f>
        <v/>
      </c>
      <c r="AL1909" s="79" t="str">
        <f>IF($C1909="", "", IF(IFERROR(INDEX(Ingredients!H$11:H$310, MATCH($C1909, Ingredients!$B$11:$B$310, 0)), "")="", "", IFERROR(INDEX(Ingredients!H$11:H$310, MATCH($C1909, Ingredients!$B$11:$B$310, 0)), "")))</f>
        <v/>
      </c>
      <c r="AN1909" s="83" t="str">
        <f t="shared" si="440"/>
        <v/>
      </c>
      <c r="AP1909" s="114" t="str">
        <f t="shared" si="450"/>
        <v/>
      </c>
      <c r="AR1909" s="117" t="str">
        <f>IF($C1909="", "", IF(IFERROR(INDEX(Ingredients!$AI$11:$AI$310, MATCH($C1909, Ingredients!$B$11:$B$310, 0)), "")="", "", IFERROR(INDEX(Ingredients!$AI$11:$AI$310, MATCH($C1909, Ingredients!$B$11:$B$310, 0)), "")))</f>
        <v/>
      </c>
      <c r="AT1909" s="120" t="str">
        <f t="shared" si="451"/>
        <v/>
      </c>
      <c r="AV1909" s="90" t="str">
        <f t="shared" si="441"/>
        <v/>
      </c>
      <c r="AX1909" s="90" t="str">
        <f>IF($AV1909="", "", COUNTIF($AV$11:$AV$5010, "&lt;"&amp;$AV1909)+1+COUNTIF($AV$11:$AV1909, $AV1909)-1)</f>
        <v/>
      </c>
      <c r="AZ1909" s="111" t="str">
        <f>IF($B1909="", "", SUMIF('Shopping List'!$AV$11:$AV$25, $B1909, 'Shopping List'!$BN$11:$BN$25))</f>
        <v/>
      </c>
      <c r="BB1909" s="117" t="str">
        <f t="shared" si="452"/>
        <v/>
      </c>
    </row>
    <row r="1910" spans="1:54" x14ac:dyDescent="0.25">
      <c r="A1910" s="4"/>
      <c r="B1910" s="37"/>
      <c r="C1910" s="124"/>
      <c r="D1910" s="39"/>
      <c r="E1910" s="125"/>
      <c r="F1910" s="48"/>
      <c r="G1910" s="4"/>
      <c r="H1910" s="4"/>
      <c r="I1910" s="95" t="str">
        <f>IF($C1910="", "", IF(IFERROR(INDEX(Ingredients!$C$11:$C$310, MATCH($C1910, Ingredients!$B$11:$B$310, 0)), "")="", "", IFERROR(INDEX(Ingredients!$C$11:$C$310, MATCH($C1910, Ingredients!$B$11:$B$310, 0)), "")))</f>
        <v/>
      </c>
      <c r="J1910" s="73" t="str">
        <f>IF($B1910="", "", IF(IFERROR(INDEX(Meals!$C$11:$C$260, MATCH($B1910, Meals!$B$11:$B$260, 0)), "")="", "", IFERROR(INDEX(Meals!$C$11:$C$260, MATCH($B1910, Meals!$B$11:$B$260, 0)), "")))</f>
        <v/>
      </c>
      <c r="K1910" s="4"/>
      <c r="L1910" s="72" t="str">
        <f t="shared" si="442"/>
        <v/>
      </c>
      <c r="M1910" s="73" t="str">
        <f t="shared" si="443"/>
        <v/>
      </c>
      <c r="N1910" s="4"/>
      <c r="O1910" s="78" t="str">
        <f t="shared" si="444"/>
        <v/>
      </c>
      <c r="P1910" s="79" t="str">
        <f t="shared" si="445"/>
        <v/>
      </c>
      <c r="Q1910" s="4"/>
      <c r="R1910" s="90" t="str">
        <f t="shared" si="446"/>
        <v/>
      </c>
      <c r="S1910" s="4"/>
      <c r="Y1910" s="18" t="str">
        <f t="shared" si="447"/>
        <v/>
      </c>
      <c r="AA1910" s="18" t="str">
        <f t="shared" si="438"/>
        <v/>
      </c>
      <c r="AB1910" s="18" t="str">
        <f t="shared" si="439"/>
        <v/>
      </c>
      <c r="AC1910" s="18" t="str">
        <f t="shared" si="448"/>
        <v/>
      </c>
      <c r="AD1910" s="18" t="str">
        <f t="shared" si="448"/>
        <v/>
      </c>
      <c r="AE1910" s="18" t="str">
        <f t="shared" si="449"/>
        <v/>
      </c>
      <c r="AG1910" s="95" t="str">
        <f>IF($C1910="", "", IF(IFERROR(INDEX(Ingredients!C$11:C$310, MATCH($C1910, Ingredients!$B$11:$B$310, 0)), "")="", "", IFERROR(INDEX(Ingredients!C$11:C$310, MATCH($C1910, Ingredients!$B$11:$B$310, 0)), "")))</f>
        <v/>
      </c>
      <c r="AH1910" s="105" t="str">
        <f>IF($C1910="", "", IF(IFERROR(INDEX(Ingredients!D$11:D$310, MATCH($C1910, Ingredients!$B$11:$B$310, 0)), "")="", "", IFERROR(INDEX(Ingredients!D$11:D$310, MATCH($C1910, Ingredients!$B$11:$B$310, 0)), "")))</f>
        <v/>
      </c>
      <c r="AI1910" s="106" t="str">
        <f>IF($C1910="", "", IF(IFERROR(INDEX(Ingredients!E$11:E$310, MATCH($C1910, Ingredients!$B$11:$B$310, 0)), "")="", "", IFERROR(INDEX(Ingredients!E$11:E$310, MATCH($C1910, Ingredients!$B$11:$B$310, 0)), "")))</f>
        <v/>
      </c>
      <c r="AJ1910" s="108" t="str">
        <f>IF($C1910="", "", IF(IFERROR(INDEX(Ingredients!F$11:F$310, MATCH($C1910, Ingredients!$B$11:$B$310, 0)), "")="", "", IFERROR(INDEX(Ingredients!F$11:F$310, MATCH($C1910, Ingredients!$B$11:$B$310, 0)), "")))</f>
        <v/>
      </c>
      <c r="AK1910" s="106" t="str">
        <f>IF($C1910="", "", IF(IFERROR(INDEX(Ingredients!G$11:G$310, MATCH($C1910, Ingredients!$B$11:$B$310, 0)), "")="", "", IFERROR(INDEX(Ingredients!G$11:G$310, MATCH($C1910, Ingredients!$B$11:$B$310, 0)), "")))</f>
        <v/>
      </c>
      <c r="AL1910" s="79" t="str">
        <f>IF($C1910="", "", IF(IFERROR(INDEX(Ingredients!H$11:H$310, MATCH($C1910, Ingredients!$B$11:$B$310, 0)), "")="", "", IFERROR(INDEX(Ingredients!H$11:H$310, MATCH($C1910, Ingredients!$B$11:$B$310, 0)), "")))</f>
        <v/>
      </c>
      <c r="AN1910" s="83" t="str">
        <f t="shared" si="440"/>
        <v/>
      </c>
      <c r="AP1910" s="114" t="str">
        <f t="shared" si="450"/>
        <v/>
      </c>
      <c r="AR1910" s="117" t="str">
        <f>IF($C1910="", "", IF(IFERROR(INDEX(Ingredients!$AI$11:$AI$310, MATCH($C1910, Ingredients!$B$11:$B$310, 0)), "")="", "", IFERROR(INDEX(Ingredients!$AI$11:$AI$310, MATCH($C1910, Ingredients!$B$11:$B$310, 0)), "")))</f>
        <v/>
      </c>
      <c r="AT1910" s="120" t="str">
        <f t="shared" si="451"/>
        <v/>
      </c>
      <c r="AV1910" s="90" t="str">
        <f t="shared" si="441"/>
        <v/>
      </c>
      <c r="AX1910" s="90" t="str">
        <f>IF($AV1910="", "", COUNTIF($AV$11:$AV$5010, "&lt;"&amp;$AV1910)+1+COUNTIF($AV$11:$AV1910, $AV1910)-1)</f>
        <v/>
      </c>
      <c r="AZ1910" s="111" t="str">
        <f>IF($B1910="", "", SUMIF('Shopping List'!$AV$11:$AV$25, $B1910, 'Shopping List'!$BN$11:$BN$25))</f>
        <v/>
      </c>
      <c r="BB1910" s="117" t="str">
        <f t="shared" si="452"/>
        <v/>
      </c>
    </row>
    <row r="1911" spans="1:54" x14ac:dyDescent="0.25">
      <c r="A1911" s="4"/>
      <c r="B1911" s="37"/>
      <c r="C1911" s="124"/>
      <c r="D1911" s="39"/>
      <c r="E1911" s="125"/>
      <c r="F1911" s="48"/>
      <c r="G1911" s="4"/>
      <c r="H1911" s="4"/>
      <c r="I1911" s="95" t="str">
        <f>IF($C1911="", "", IF(IFERROR(INDEX(Ingredients!$C$11:$C$310, MATCH($C1911, Ingredients!$B$11:$B$310, 0)), "")="", "", IFERROR(INDEX(Ingredients!$C$11:$C$310, MATCH($C1911, Ingredients!$B$11:$B$310, 0)), "")))</f>
        <v/>
      </c>
      <c r="J1911" s="73" t="str">
        <f>IF($B1911="", "", IF(IFERROR(INDEX(Meals!$C$11:$C$260, MATCH($B1911, Meals!$B$11:$B$260, 0)), "")="", "", IFERROR(INDEX(Meals!$C$11:$C$260, MATCH($B1911, Meals!$B$11:$B$260, 0)), "")))</f>
        <v/>
      </c>
      <c r="K1911" s="4"/>
      <c r="L1911" s="72" t="str">
        <f t="shared" si="442"/>
        <v/>
      </c>
      <c r="M1911" s="73" t="str">
        <f t="shared" si="443"/>
        <v/>
      </c>
      <c r="N1911" s="4"/>
      <c r="O1911" s="78" t="str">
        <f t="shared" si="444"/>
        <v/>
      </c>
      <c r="P1911" s="79" t="str">
        <f t="shared" si="445"/>
        <v/>
      </c>
      <c r="Q1911" s="4"/>
      <c r="R1911" s="90" t="str">
        <f t="shared" si="446"/>
        <v/>
      </c>
      <c r="S1911" s="4"/>
      <c r="Y1911" s="18" t="str">
        <f t="shared" si="447"/>
        <v/>
      </c>
      <c r="AA1911" s="18" t="str">
        <f t="shared" si="438"/>
        <v/>
      </c>
      <c r="AB1911" s="18" t="str">
        <f t="shared" si="439"/>
        <v/>
      </c>
      <c r="AC1911" s="18" t="str">
        <f t="shared" si="448"/>
        <v/>
      </c>
      <c r="AD1911" s="18" t="str">
        <f t="shared" si="448"/>
        <v/>
      </c>
      <c r="AE1911" s="18" t="str">
        <f t="shared" si="449"/>
        <v/>
      </c>
      <c r="AG1911" s="95" t="str">
        <f>IF($C1911="", "", IF(IFERROR(INDEX(Ingredients!C$11:C$310, MATCH($C1911, Ingredients!$B$11:$B$310, 0)), "")="", "", IFERROR(INDEX(Ingredients!C$11:C$310, MATCH($C1911, Ingredients!$B$11:$B$310, 0)), "")))</f>
        <v/>
      </c>
      <c r="AH1911" s="105" t="str">
        <f>IF($C1911="", "", IF(IFERROR(INDEX(Ingredients!D$11:D$310, MATCH($C1911, Ingredients!$B$11:$B$310, 0)), "")="", "", IFERROR(INDEX(Ingredients!D$11:D$310, MATCH($C1911, Ingredients!$B$11:$B$310, 0)), "")))</f>
        <v/>
      </c>
      <c r="AI1911" s="106" t="str">
        <f>IF($C1911="", "", IF(IFERROR(INDEX(Ingredients!E$11:E$310, MATCH($C1911, Ingredients!$B$11:$B$310, 0)), "")="", "", IFERROR(INDEX(Ingredients!E$11:E$310, MATCH($C1911, Ingredients!$B$11:$B$310, 0)), "")))</f>
        <v/>
      </c>
      <c r="AJ1911" s="108" t="str">
        <f>IF($C1911="", "", IF(IFERROR(INDEX(Ingredients!F$11:F$310, MATCH($C1911, Ingredients!$B$11:$B$310, 0)), "")="", "", IFERROR(INDEX(Ingredients!F$11:F$310, MATCH($C1911, Ingredients!$B$11:$B$310, 0)), "")))</f>
        <v/>
      </c>
      <c r="AK1911" s="106" t="str">
        <f>IF($C1911="", "", IF(IFERROR(INDEX(Ingredients!G$11:G$310, MATCH($C1911, Ingredients!$B$11:$B$310, 0)), "")="", "", IFERROR(INDEX(Ingredients!G$11:G$310, MATCH($C1911, Ingredients!$B$11:$B$310, 0)), "")))</f>
        <v/>
      </c>
      <c r="AL1911" s="79" t="str">
        <f>IF($C1911="", "", IF(IFERROR(INDEX(Ingredients!H$11:H$310, MATCH($C1911, Ingredients!$B$11:$B$310, 0)), "")="", "", IFERROR(INDEX(Ingredients!H$11:H$310, MATCH($C1911, Ingredients!$B$11:$B$310, 0)), "")))</f>
        <v/>
      </c>
      <c r="AN1911" s="83" t="str">
        <f t="shared" si="440"/>
        <v/>
      </c>
      <c r="AP1911" s="114" t="str">
        <f t="shared" si="450"/>
        <v/>
      </c>
      <c r="AR1911" s="117" t="str">
        <f>IF($C1911="", "", IF(IFERROR(INDEX(Ingredients!$AI$11:$AI$310, MATCH($C1911, Ingredients!$B$11:$B$310, 0)), "")="", "", IFERROR(INDEX(Ingredients!$AI$11:$AI$310, MATCH($C1911, Ingredients!$B$11:$B$310, 0)), "")))</f>
        <v/>
      </c>
      <c r="AT1911" s="120" t="str">
        <f t="shared" si="451"/>
        <v/>
      </c>
      <c r="AV1911" s="90" t="str">
        <f t="shared" si="441"/>
        <v/>
      </c>
      <c r="AX1911" s="90" t="str">
        <f>IF($AV1911="", "", COUNTIF($AV$11:$AV$5010, "&lt;"&amp;$AV1911)+1+COUNTIF($AV$11:$AV1911, $AV1911)-1)</f>
        <v/>
      </c>
      <c r="AZ1911" s="111" t="str">
        <f>IF($B1911="", "", SUMIF('Shopping List'!$AV$11:$AV$25, $B1911, 'Shopping List'!$BN$11:$BN$25))</f>
        <v/>
      </c>
      <c r="BB1911" s="117" t="str">
        <f t="shared" si="452"/>
        <v/>
      </c>
    </row>
    <row r="1912" spans="1:54" x14ac:dyDescent="0.25">
      <c r="A1912" s="4"/>
      <c r="B1912" s="37"/>
      <c r="C1912" s="124"/>
      <c r="D1912" s="39"/>
      <c r="E1912" s="125"/>
      <c r="F1912" s="48"/>
      <c r="G1912" s="4"/>
      <c r="H1912" s="4"/>
      <c r="I1912" s="95" t="str">
        <f>IF($C1912="", "", IF(IFERROR(INDEX(Ingredients!$C$11:$C$310, MATCH($C1912, Ingredients!$B$11:$B$310, 0)), "")="", "", IFERROR(INDEX(Ingredients!$C$11:$C$310, MATCH($C1912, Ingredients!$B$11:$B$310, 0)), "")))</f>
        <v/>
      </c>
      <c r="J1912" s="73" t="str">
        <f>IF($B1912="", "", IF(IFERROR(INDEX(Meals!$C$11:$C$260, MATCH($B1912, Meals!$B$11:$B$260, 0)), "")="", "", IFERROR(INDEX(Meals!$C$11:$C$260, MATCH($B1912, Meals!$B$11:$B$260, 0)), "")))</f>
        <v/>
      </c>
      <c r="K1912" s="4"/>
      <c r="L1912" s="72" t="str">
        <f t="shared" si="442"/>
        <v/>
      </c>
      <c r="M1912" s="73" t="str">
        <f t="shared" si="443"/>
        <v/>
      </c>
      <c r="N1912" s="4"/>
      <c r="O1912" s="78" t="str">
        <f t="shared" si="444"/>
        <v/>
      </c>
      <c r="P1912" s="79" t="str">
        <f t="shared" si="445"/>
        <v/>
      </c>
      <c r="Q1912" s="4"/>
      <c r="R1912" s="90" t="str">
        <f t="shared" si="446"/>
        <v/>
      </c>
      <c r="S1912" s="4"/>
      <c r="Y1912" s="18" t="str">
        <f t="shared" si="447"/>
        <v/>
      </c>
      <c r="AA1912" s="18" t="str">
        <f t="shared" si="438"/>
        <v/>
      </c>
      <c r="AB1912" s="18" t="str">
        <f t="shared" si="439"/>
        <v/>
      </c>
      <c r="AC1912" s="18" t="str">
        <f t="shared" si="448"/>
        <v/>
      </c>
      <c r="AD1912" s="18" t="str">
        <f t="shared" si="448"/>
        <v/>
      </c>
      <c r="AE1912" s="18" t="str">
        <f t="shared" si="449"/>
        <v/>
      </c>
      <c r="AG1912" s="95" t="str">
        <f>IF($C1912="", "", IF(IFERROR(INDEX(Ingredients!C$11:C$310, MATCH($C1912, Ingredients!$B$11:$B$310, 0)), "")="", "", IFERROR(INDEX(Ingredients!C$11:C$310, MATCH($C1912, Ingredients!$B$11:$B$310, 0)), "")))</f>
        <v/>
      </c>
      <c r="AH1912" s="105" t="str">
        <f>IF($C1912="", "", IF(IFERROR(INDEX(Ingredients!D$11:D$310, MATCH($C1912, Ingredients!$B$11:$B$310, 0)), "")="", "", IFERROR(INDEX(Ingredients!D$11:D$310, MATCH($C1912, Ingredients!$B$11:$B$310, 0)), "")))</f>
        <v/>
      </c>
      <c r="AI1912" s="106" t="str">
        <f>IF($C1912="", "", IF(IFERROR(INDEX(Ingredients!E$11:E$310, MATCH($C1912, Ingredients!$B$11:$B$310, 0)), "")="", "", IFERROR(INDEX(Ingredients!E$11:E$310, MATCH($C1912, Ingredients!$B$11:$B$310, 0)), "")))</f>
        <v/>
      </c>
      <c r="AJ1912" s="108" t="str">
        <f>IF($C1912="", "", IF(IFERROR(INDEX(Ingredients!F$11:F$310, MATCH($C1912, Ingredients!$B$11:$B$310, 0)), "")="", "", IFERROR(INDEX(Ingredients!F$11:F$310, MATCH($C1912, Ingredients!$B$11:$B$310, 0)), "")))</f>
        <v/>
      </c>
      <c r="AK1912" s="106" t="str">
        <f>IF($C1912="", "", IF(IFERROR(INDEX(Ingredients!G$11:G$310, MATCH($C1912, Ingredients!$B$11:$B$310, 0)), "")="", "", IFERROR(INDEX(Ingredients!G$11:G$310, MATCH($C1912, Ingredients!$B$11:$B$310, 0)), "")))</f>
        <v/>
      </c>
      <c r="AL1912" s="79" t="str">
        <f>IF($C1912="", "", IF(IFERROR(INDEX(Ingredients!H$11:H$310, MATCH($C1912, Ingredients!$B$11:$B$310, 0)), "")="", "", IFERROR(INDEX(Ingredients!H$11:H$310, MATCH($C1912, Ingredients!$B$11:$B$310, 0)), "")))</f>
        <v/>
      </c>
      <c r="AN1912" s="83" t="str">
        <f t="shared" si="440"/>
        <v/>
      </c>
      <c r="AP1912" s="114" t="str">
        <f t="shared" si="450"/>
        <v/>
      </c>
      <c r="AR1912" s="117" t="str">
        <f>IF($C1912="", "", IF(IFERROR(INDEX(Ingredients!$AI$11:$AI$310, MATCH($C1912, Ingredients!$B$11:$B$310, 0)), "")="", "", IFERROR(INDEX(Ingredients!$AI$11:$AI$310, MATCH($C1912, Ingredients!$B$11:$B$310, 0)), "")))</f>
        <v/>
      </c>
      <c r="AT1912" s="120" t="str">
        <f t="shared" si="451"/>
        <v/>
      </c>
      <c r="AV1912" s="90" t="str">
        <f t="shared" si="441"/>
        <v/>
      </c>
      <c r="AX1912" s="90" t="str">
        <f>IF($AV1912="", "", COUNTIF($AV$11:$AV$5010, "&lt;"&amp;$AV1912)+1+COUNTIF($AV$11:$AV1912, $AV1912)-1)</f>
        <v/>
      </c>
      <c r="AZ1912" s="111" t="str">
        <f>IF($B1912="", "", SUMIF('Shopping List'!$AV$11:$AV$25, $B1912, 'Shopping List'!$BN$11:$BN$25))</f>
        <v/>
      </c>
      <c r="BB1912" s="117" t="str">
        <f t="shared" si="452"/>
        <v/>
      </c>
    </row>
    <row r="1913" spans="1:54" x14ac:dyDescent="0.25">
      <c r="A1913" s="4"/>
      <c r="B1913" s="37"/>
      <c r="C1913" s="124"/>
      <c r="D1913" s="39"/>
      <c r="E1913" s="125"/>
      <c r="F1913" s="48"/>
      <c r="G1913" s="4"/>
      <c r="H1913" s="4"/>
      <c r="I1913" s="95" t="str">
        <f>IF($C1913="", "", IF(IFERROR(INDEX(Ingredients!$C$11:$C$310, MATCH($C1913, Ingredients!$B$11:$B$310, 0)), "")="", "", IFERROR(INDEX(Ingredients!$C$11:$C$310, MATCH($C1913, Ingredients!$B$11:$B$310, 0)), "")))</f>
        <v/>
      </c>
      <c r="J1913" s="73" t="str">
        <f>IF($B1913="", "", IF(IFERROR(INDEX(Meals!$C$11:$C$260, MATCH($B1913, Meals!$B$11:$B$260, 0)), "")="", "", IFERROR(INDEX(Meals!$C$11:$C$260, MATCH($B1913, Meals!$B$11:$B$260, 0)), "")))</f>
        <v/>
      </c>
      <c r="K1913" s="4"/>
      <c r="L1913" s="72" t="str">
        <f t="shared" si="442"/>
        <v/>
      </c>
      <c r="M1913" s="73" t="str">
        <f t="shared" si="443"/>
        <v/>
      </c>
      <c r="N1913" s="4"/>
      <c r="O1913" s="78" t="str">
        <f t="shared" si="444"/>
        <v/>
      </c>
      <c r="P1913" s="79" t="str">
        <f t="shared" si="445"/>
        <v/>
      </c>
      <c r="Q1913" s="4"/>
      <c r="R1913" s="90" t="str">
        <f t="shared" si="446"/>
        <v/>
      </c>
      <c r="S1913" s="4"/>
      <c r="Y1913" s="18" t="str">
        <f t="shared" si="447"/>
        <v/>
      </c>
      <c r="AA1913" s="18" t="str">
        <f t="shared" si="438"/>
        <v/>
      </c>
      <c r="AB1913" s="18" t="str">
        <f t="shared" si="439"/>
        <v/>
      </c>
      <c r="AC1913" s="18" t="str">
        <f t="shared" si="448"/>
        <v/>
      </c>
      <c r="AD1913" s="18" t="str">
        <f t="shared" si="448"/>
        <v/>
      </c>
      <c r="AE1913" s="18" t="str">
        <f t="shared" si="449"/>
        <v/>
      </c>
      <c r="AG1913" s="95" t="str">
        <f>IF($C1913="", "", IF(IFERROR(INDEX(Ingredients!C$11:C$310, MATCH($C1913, Ingredients!$B$11:$B$310, 0)), "")="", "", IFERROR(INDEX(Ingredients!C$11:C$310, MATCH($C1913, Ingredients!$B$11:$B$310, 0)), "")))</f>
        <v/>
      </c>
      <c r="AH1913" s="105" t="str">
        <f>IF($C1913="", "", IF(IFERROR(INDEX(Ingredients!D$11:D$310, MATCH($C1913, Ingredients!$B$11:$B$310, 0)), "")="", "", IFERROR(INDEX(Ingredients!D$11:D$310, MATCH($C1913, Ingredients!$B$11:$B$310, 0)), "")))</f>
        <v/>
      </c>
      <c r="AI1913" s="106" t="str">
        <f>IF($C1913="", "", IF(IFERROR(INDEX(Ingredients!E$11:E$310, MATCH($C1913, Ingredients!$B$11:$B$310, 0)), "")="", "", IFERROR(INDEX(Ingredients!E$11:E$310, MATCH($C1913, Ingredients!$B$11:$B$310, 0)), "")))</f>
        <v/>
      </c>
      <c r="AJ1913" s="108" t="str">
        <f>IF($C1913="", "", IF(IFERROR(INDEX(Ingredients!F$11:F$310, MATCH($C1913, Ingredients!$B$11:$B$310, 0)), "")="", "", IFERROR(INDEX(Ingredients!F$11:F$310, MATCH($C1913, Ingredients!$B$11:$B$310, 0)), "")))</f>
        <v/>
      </c>
      <c r="AK1913" s="106" t="str">
        <f>IF($C1913="", "", IF(IFERROR(INDEX(Ingredients!G$11:G$310, MATCH($C1913, Ingredients!$B$11:$B$310, 0)), "")="", "", IFERROR(INDEX(Ingredients!G$11:G$310, MATCH($C1913, Ingredients!$B$11:$B$310, 0)), "")))</f>
        <v/>
      </c>
      <c r="AL1913" s="79" t="str">
        <f>IF($C1913="", "", IF(IFERROR(INDEX(Ingredients!H$11:H$310, MATCH($C1913, Ingredients!$B$11:$B$310, 0)), "")="", "", IFERROR(INDEX(Ingredients!H$11:H$310, MATCH($C1913, Ingredients!$B$11:$B$310, 0)), "")))</f>
        <v/>
      </c>
      <c r="AN1913" s="83" t="str">
        <f t="shared" si="440"/>
        <v/>
      </c>
      <c r="AP1913" s="114" t="str">
        <f t="shared" si="450"/>
        <v/>
      </c>
      <c r="AR1913" s="117" t="str">
        <f>IF($C1913="", "", IF(IFERROR(INDEX(Ingredients!$AI$11:$AI$310, MATCH($C1913, Ingredients!$B$11:$B$310, 0)), "")="", "", IFERROR(INDEX(Ingredients!$AI$11:$AI$310, MATCH($C1913, Ingredients!$B$11:$B$310, 0)), "")))</f>
        <v/>
      </c>
      <c r="AT1913" s="120" t="str">
        <f t="shared" si="451"/>
        <v/>
      </c>
      <c r="AV1913" s="90" t="str">
        <f t="shared" si="441"/>
        <v/>
      </c>
      <c r="AX1913" s="90" t="str">
        <f>IF($AV1913="", "", COUNTIF($AV$11:$AV$5010, "&lt;"&amp;$AV1913)+1+COUNTIF($AV$11:$AV1913, $AV1913)-1)</f>
        <v/>
      </c>
      <c r="AZ1913" s="111" t="str">
        <f>IF($B1913="", "", SUMIF('Shopping List'!$AV$11:$AV$25, $B1913, 'Shopping List'!$BN$11:$BN$25))</f>
        <v/>
      </c>
      <c r="BB1913" s="117" t="str">
        <f t="shared" si="452"/>
        <v/>
      </c>
    </row>
    <row r="1914" spans="1:54" x14ac:dyDescent="0.25">
      <c r="A1914" s="4"/>
      <c r="B1914" s="37"/>
      <c r="C1914" s="124"/>
      <c r="D1914" s="39"/>
      <c r="E1914" s="125"/>
      <c r="F1914" s="48"/>
      <c r="G1914" s="4"/>
      <c r="H1914" s="4"/>
      <c r="I1914" s="95" t="str">
        <f>IF($C1914="", "", IF(IFERROR(INDEX(Ingredients!$C$11:$C$310, MATCH($C1914, Ingredients!$B$11:$B$310, 0)), "")="", "", IFERROR(INDEX(Ingredients!$C$11:$C$310, MATCH($C1914, Ingredients!$B$11:$B$310, 0)), "")))</f>
        <v/>
      </c>
      <c r="J1914" s="73" t="str">
        <f>IF($B1914="", "", IF(IFERROR(INDEX(Meals!$C$11:$C$260, MATCH($B1914, Meals!$B$11:$B$260, 0)), "")="", "", IFERROR(INDEX(Meals!$C$11:$C$260, MATCH($B1914, Meals!$B$11:$B$260, 0)), "")))</f>
        <v/>
      </c>
      <c r="K1914" s="4"/>
      <c r="L1914" s="72" t="str">
        <f t="shared" si="442"/>
        <v/>
      </c>
      <c r="M1914" s="73" t="str">
        <f t="shared" si="443"/>
        <v/>
      </c>
      <c r="N1914" s="4"/>
      <c r="O1914" s="78" t="str">
        <f t="shared" si="444"/>
        <v/>
      </c>
      <c r="P1914" s="79" t="str">
        <f t="shared" si="445"/>
        <v/>
      </c>
      <c r="Q1914" s="4"/>
      <c r="R1914" s="90" t="str">
        <f t="shared" si="446"/>
        <v/>
      </c>
      <c r="S1914" s="4"/>
      <c r="Y1914" s="18" t="str">
        <f t="shared" si="447"/>
        <v/>
      </c>
      <c r="AA1914" s="18" t="str">
        <f t="shared" si="438"/>
        <v/>
      </c>
      <c r="AB1914" s="18" t="str">
        <f t="shared" si="439"/>
        <v/>
      </c>
      <c r="AC1914" s="18" t="str">
        <f t="shared" si="448"/>
        <v/>
      </c>
      <c r="AD1914" s="18" t="str">
        <f t="shared" si="448"/>
        <v/>
      </c>
      <c r="AE1914" s="18" t="str">
        <f t="shared" si="449"/>
        <v/>
      </c>
      <c r="AG1914" s="95" t="str">
        <f>IF($C1914="", "", IF(IFERROR(INDEX(Ingredients!C$11:C$310, MATCH($C1914, Ingredients!$B$11:$B$310, 0)), "")="", "", IFERROR(INDEX(Ingredients!C$11:C$310, MATCH($C1914, Ingredients!$B$11:$B$310, 0)), "")))</f>
        <v/>
      </c>
      <c r="AH1914" s="105" t="str">
        <f>IF($C1914="", "", IF(IFERROR(INDEX(Ingredients!D$11:D$310, MATCH($C1914, Ingredients!$B$11:$B$310, 0)), "")="", "", IFERROR(INDEX(Ingredients!D$11:D$310, MATCH($C1914, Ingredients!$B$11:$B$310, 0)), "")))</f>
        <v/>
      </c>
      <c r="AI1914" s="106" t="str">
        <f>IF($C1914="", "", IF(IFERROR(INDEX(Ingredients!E$11:E$310, MATCH($C1914, Ingredients!$B$11:$B$310, 0)), "")="", "", IFERROR(INDEX(Ingredients!E$11:E$310, MATCH($C1914, Ingredients!$B$11:$B$310, 0)), "")))</f>
        <v/>
      </c>
      <c r="AJ1914" s="108" t="str">
        <f>IF($C1914="", "", IF(IFERROR(INDEX(Ingredients!F$11:F$310, MATCH($C1914, Ingredients!$B$11:$B$310, 0)), "")="", "", IFERROR(INDEX(Ingredients!F$11:F$310, MATCH($C1914, Ingredients!$B$11:$B$310, 0)), "")))</f>
        <v/>
      </c>
      <c r="AK1914" s="106" t="str">
        <f>IF($C1914="", "", IF(IFERROR(INDEX(Ingredients!G$11:G$310, MATCH($C1914, Ingredients!$B$11:$B$310, 0)), "")="", "", IFERROR(INDEX(Ingredients!G$11:G$310, MATCH($C1914, Ingredients!$B$11:$B$310, 0)), "")))</f>
        <v/>
      </c>
      <c r="AL1914" s="79" t="str">
        <f>IF($C1914="", "", IF(IFERROR(INDEX(Ingredients!H$11:H$310, MATCH($C1914, Ingredients!$B$11:$B$310, 0)), "")="", "", IFERROR(INDEX(Ingredients!H$11:H$310, MATCH($C1914, Ingredients!$B$11:$B$310, 0)), "")))</f>
        <v/>
      </c>
      <c r="AN1914" s="83" t="str">
        <f t="shared" si="440"/>
        <v/>
      </c>
      <c r="AP1914" s="114" t="str">
        <f t="shared" si="450"/>
        <v/>
      </c>
      <c r="AR1914" s="117" t="str">
        <f>IF($C1914="", "", IF(IFERROR(INDEX(Ingredients!$AI$11:$AI$310, MATCH($C1914, Ingredients!$B$11:$B$310, 0)), "")="", "", IFERROR(INDEX(Ingredients!$AI$11:$AI$310, MATCH($C1914, Ingredients!$B$11:$B$310, 0)), "")))</f>
        <v/>
      </c>
      <c r="AT1914" s="120" t="str">
        <f t="shared" si="451"/>
        <v/>
      </c>
      <c r="AV1914" s="90" t="str">
        <f t="shared" si="441"/>
        <v/>
      </c>
      <c r="AX1914" s="90" t="str">
        <f>IF($AV1914="", "", COUNTIF($AV$11:$AV$5010, "&lt;"&amp;$AV1914)+1+COUNTIF($AV$11:$AV1914, $AV1914)-1)</f>
        <v/>
      </c>
      <c r="AZ1914" s="111" t="str">
        <f>IF($B1914="", "", SUMIF('Shopping List'!$AV$11:$AV$25, $B1914, 'Shopping List'!$BN$11:$BN$25))</f>
        <v/>
      </c>
      <c r="BB1914" s="117" t="str">
        <f t="shared" si="452"/>
        <v/>
      </c>
    </row>
    <row r="1915" spans="1:54" x14ac:dyDescent="0.25">
      <c r="A1915" s="4"/>
      <c r="B1915" s="37"/>
      <c r="C1915" s="124"/>
      <c r="D1915" s="39"/>
      <c r="E1915" s="125"/>
      <c r="F1915" s="48"/>
      <c r="G1915" s="4"/>
      <c r="H1915" s="4"/>
      <c r="I1915" s="95" t="str">
        <f>IF($C1915="", "", IF(IFERROR(INDEX(Ingredients!$C$11:$C$310, MATCH($C1915, Ingredients!$B$11:$B$310, 0)), "")="", "", IFERROR(INDEX(Ingredients!$C$11:$C$310, MATCH($C1915, Ingredients!$B$11:$B$310, 0)), "")))</f>
        <v/>
      </c>
      <c r="J1915" s="73" t="str">
        <f>IF($B1915="", "", IF(IFERROR(INDEX(Meals!$C$11:$C$260, MATCH($B1915, Meals!$B$11:$B$260, 0)), "")="", "", IFERROR(INDEX(Meals!$C$11:$C$260, MATCH($B1915, Meals!$B$11:$B$260, 0)), "")))</f>
        <v/>
      </c>
      <c r="K1915" s="4"/>
      <c r="L1915" s="72" t="str">
        <f t="shared" si="442"/>
        <v/>
      </c>
      <c r="M1915" s="73" t="str">
        <f t="shared" si="443"/>
        <v/>
      </c>
      <c r="N1915" s="4"/>
      <c r="O1915" s="78" t="str">
        <f t="shared" si="444"/>
        <v/>
      </c>
      <c r="P1915" s="79" t="str">
        <f t="shared" si="445"/>
        <v/>
      </c>
      <c r="Q1915" s="4"/>
      <c r="R1915" s="90" t="str">
        <f t="shared" si="446"/>
        <v/>
      </c>
      <c r="S1915" s="4"/>
      <c r="Y1915" s="18" t="str">
        <f t="shared" si="447"/>
        <v/>
      </c>
      <c r="AA1915" s="18" t="str">
        <f t="shared" si="438"/>
        <v/>
      </c>
      <c r="AB1915" s="18" t="str">
        <f t="shared" si="439"/>
        <v/>
      </c>
      <c r="AC1915" s="18" t="str">
        <f t="shared" si="448"/>
        <v/>
      </c>
      <c r="AD1915" s="18" t="str">
        <f t="shared" si="448"/>
        <v/>
      </c>
      <c r="AE1915" s="18" t="str">
        <f t="shared" si="449"/>
        <v/>
      </c>
      <c r="AG1915" s="95" t="str">
        <f>IF($C1915="", "", IF(IFERROR(INDEX(Ingredients!C$11:C$310, MATCH($C1915, Ingredients!$B$11:$B$310, 0)), "")="", "", IFERROR(INDEX(Ingredients!C$11:C$310, MATCH($C1915, Ingredients!$B$11:$B$310, 0)), "")))</f>
        <v/>
      </c>
      <c r="AH1915" s="105" t="str">
        <f>IF($C1915="", "", IF(IFERROR(INDEX(Ingredients!D$11:D$310, MATCH($C1915, Ingredients!$B$11:$B$310, 0)), "")="", "", IFERROR(INDEX(Ingredients!D$11:D$310, MATCH($C1915, Ingredients!$B$11:$B$310, 0)), "")))</f>
        <v/>
      </c>
      <c r="AI1915" s="106" t="str">
        <f>IF($C1915="", "", IF(IFERROR(INDEX(Ingredients!E$11:E$310, MATCH($C1915, Ingredients!$B$11:$B$310, 0)), "")="", "", IFERROR(INDEX(Ingredients!E$11:E$310, MATCH($C1915, Ingredients!$B$11:$B$310, 0)), "")))</f>
        <v/>
      </c>
      <c r="AJ1915" s="108" t="str">
        <f>IF($C1915="", "", IF(IFERROR(INDEX(Ingredients!F$11:F$310, MATCH($C1915, Ingredients!$B$11:$B$310, 0)), "")="", "", IFERROR(INDEX(Ingredients!F$11:F$310, MATCH($C1915, Ingredients!$B$11:$B$310, 0)), "")))</f>
        <v/>
      </c>
      <c r="AK1915" s="106" t="str">
        <f>IF($C1915="", "", IF(IFERROR(INDEX(Ingredients!G$11:G$310, MATCH($C1915, Ingredients!$B$11:$B$310, 0)), "")="", "", IFERROR(INDEX(Ingredients!G$11:G$310, MATCH($C1915, Ingredients!$B$11:$B$310, 0)), "")))</f>
        <v/>
      </c>
      <c r="AL1915" s="79" t="str">
        <f>IF($C1915="", "", IF(IFERROR(INDEX(Ingredients!H$11:H$310, MATCH($C1915, Ingredients!$B$11:$B$310, 0)), "")="", "", IFERROR(INDEX(Ingredients!H$11:H$310, MATCH($C1915, Ingredients!$B$11:$B$310, 0)), "")))</f>
        <v/>
      </c>
      <c r="AN1915" s="83" t="str">
        <f t="shared" si="440"/>
        <v/>
      </c>
      <c r="AP1915" s="114" t="str">
        <f t="shared" si="450"/>
        <v/>
      </c>
      <c r="AR1915" s="117" t="str">
        <f>IF($C1915="", "", IF(IFERROR(INDEX(Ingredients!$AI$11:$AI$310, MATCH($C1915, Ingredients!$B$11:$B$310, 0)), "")="", "", IFERROR(INDEX(Ingredients!$AI$11:$AI$310, MATCH($C1915, Ingredients!$B$11:$B$310, 0)), "")))</f>
        <v/>
      </c>
      <c r="AT1915" s="120" t="str">
        <f t="shared" si="451"/>
        <v/>
      </c>
      <c r="AV1915" s="90" t="str">
        <f t="shared" si="441"/>
        <v/>
      </c>
      <c r="AX1915" s="90" t="str">
        <f>IF($AV1915="", "", COUNTIF($AV$11:$AV$5010, "&lt;"&amp;$AV1915)+1+COUNTIF($AV$11:$AV1915, $AV1915)-1)</f>
        <v/>
      </c>
      <c r="AZ1915" s="111" t="str">
        <f>IF($B1915="", "", SUMIF('Shopping List'!$AV$11:$AV$25, $B1915, 'Shopping List'!$BN$11:$BN$25))</f>
        <v/>
      </c>
      <c r="BB1915" s="117" t="str">
        <f t="shared" si="452"/>
        <v/>
      </c>
    </row>
    <row r="1916" spans="1:54" x14ac:dyDescent="0.25">
      <c r="A1916" s="4"/>
      <c r="B1916" s="37"/>
      <c r="C1916" s="124"/>
      <c r="D1916" s="39"/>
      <c r="E1916" s="125"/>
      <c r="F1916" s="48"/>
      <c r="G1916" s="4"/>
      <c r="H1916" s="4"/>
      <c r="I1916" s="95" t="str">
        <f>IF($C1916="", "", IF(IFERROR(INDEX(Ingredients!$C$11:$C$310, MATCH($C1916, Ingredients!$B$11:$B$310, 0)), "")="", "", IFERROR(INDEX(Ingredients!$C$11:$C$310, MATCH($C1916, Ingredients!$B$11:$B$310, 0)), "")))</f>
        <v/>
      </c>
      <c r="J1916" s="73" t="str">
        <f>IF($B1916="", "", IF(IFERROR(INDEX(Meals!$C$11:$C$260, MATCH($B1916, Meals!$B$11:$B$260, 0)), "")="", "", IFERROR(INDEX(Meals!$C$11:$C$260, MATCH($B1916, Meals!$B$11:$B$260, 0)), "")))</f>
        <v/>
      </c>
      <c r="K1916" s="4"/>
      <c r="L1916" s="72" t="str">
        <f t="shared" si="442"/>
        <v/>
      </c>
      <c r="M1916" s="73" t="str">
        <f t="shared" si="443"/>
        <v/>
      </c>
      <c r="N1916" s="4"/>
      <c r="O1916" s="78" t="str">
        <f t="shared" si="444"/>
        <v/>
      </c>
      <c r="P1916" s="79" t="str">
        <f t="shared" si="445"/>
        <v/>
      </c>
      <c r="Q1916" s="4"/>
      <c r="R1916" s="90" t="str">
        <f t="shared" si="446"/>
        <v/>
      </c>
      <c r="S1916" s="4"/>
      <c r="Y1916" s="18" t="str">
        <f t="shared" si="447"/>
        <v/>
      </c>
      <c r="AA1916" s="18" t="str">
        <f t="shared" si="438"/>
        <v/>
      </c>
      <c r="AB1916" s="18" t="str">
        <f t="shared" si="439"/>
        <v/>
      </c>
      <c r="AC1916" s="18" t="str">
        <f t="shared" si="448"/>
        <v/>
      </c>
      <c r="AD1916" s="18" t="str">
        <f t="shared" si="448"/>
        <v/>
      </c>
      <c r="AE1916" s="18" t="str">
        <f t="shared" si="449"/>
        <v/>
      </c>
      <c r="AG1916" s="95" t="str">
        <f>IF($C1916="", "", IF(IFERROR(INDEX(Ingredients!C$11:C$310, MATCH($C1916, Ingredients!$B$11:$B$310, 0)), "")="", "", IFERROR(INDEX(Ingredients!C$11:C$310, MATCH($C1916, Ingredients!$B$11:$B$310, 0)), "")))</f>
        <v/>
      </c>
      <c r="AH1916" s="105" t="str">
        <f>IF($C1916="", "", IF(IFERROR(INDEX(Ingredients!D$11:D$310, MATCH($C1916, Ingredients!$B$11:$B$310, 0)), "")="", "", IFERROR(INDEX(Ingredients!D$11:D$310, MATCH($C1916, Ingredients!$B$11:$B$310, 0)), "")))</f>
        <v/>
      </c>
      <c r="AI1916" s="106" t="str">
        <f>IF($C1916="", "", IF(IFERROR(INDEX(Ingredients!E$11:E$310, MATCH($C1916, Ingredients!$B$11:$B$310, 0)), "")="", "", IFERROR(INDEX(Ingredients!E$11:E$310, MATCH($C1916, Ingredients!$B$11:$B$310, 0)), "")))</f>
        <v/>
      </c>
      <c r="AJ1916" s="108" t="str">
        <f>IF($C1916="", "", IF(IFERROR(INDEX(Ingredients!F$11:F$310, MATCH($C1916, Ingredients!$B$11:$B$310, 0)), "")="", "", IFERROR(INDEX(Ingredients!F$11:F$310, MATCH($C1916, Ingredients!$B$11:$B$310, 0)), "")))</f>
        <v/>
      </c>
      <c r="AK1916" s="106" t="str">
        <f>IF($C1916="", "", IF(IFERROR(INDEX(Ingredients!G$11:G$310, MATCH($C1916, Ingredients!$B$11:$B$310, 0)), "")="", "", IFERROR(INDEX(Ingredients!G$11:G$310, MATCH($C1916, Ingredients!$B$11:$B$310, 0)), "")))</f>
        <v/>
      </c>
      <c r="AL1916" s="79" t="str">
        <f>IF($C1916="", "", IF(IFERROR(INDEX(Ingredients!H$11:H$310, MATCH($C1916, Ingredients!$B$11:$B$310, 0)), "")="", "", IFERROR(INDEX(Ingredients!H$11:H$310, MATCH($C1916, Ingredients!$B$11:$B$310, 0)), "")))</f>
        <v/>
      </c>
      <c r="AN1916" s="83" t="str">
        <f t="shared" si="440"/>
        <v/>
      </c>
      <c r="AP1916" s="114" t="str">
        <f t="shared" si="450"/>
        <v/>
      </c>
      <c r="AR1916" s="117" t="str">
        <f>IF($C1916="", "", IF(IFERROR(INDEX(Ingredients!$AI$11:$AI$310, MATCH($C1916, Ingredients!$B$11:$B$310, 0)), "")="", "", IFERROR(INDEX(Ingredients!$AI$11:$AI$310, MATCH($C1916, Ingredients!$B$11:$B$310, 0)), "")))</f>
        <v/>
      </c>
      <c r="AT1916" s="120" t="str">
        <f t="shared" si="451"/>
        <v/>
      </c>
      <c r="AV1916" s="90" t="str">
        <f t="shared" si="441"/>
        <v/>
      </c>
      <c r="AX1916" s="90" t="str">
        <f>IF($AV1916="", "", COUNTIF($AV$11:$AV$5010, "&lt;"&amp;$AV1916)+1+COUNTIF($AV$11:$AV1916, $AV1916)-1)</f>
        <v/>
      </c>
      <c r="AZ1916" s="111" t="str">
        <f>IF($B1916="", "", SUMIF('Shopping List'!$AV$11:$AV$25, $B1916, 'Shopping List'!$BN$11:$BN$25))</f>
        <v/>
      </c>
      <c r="BB1916" s="117" t="str">
        <f t="shared" si="452"/>
        <v/>
      </c>
    </row>
    <row r="1917" spans="1:54" x14ac:dyDescent="0.25">
      <c r="A1917" s="4"/>
      <c r="B1917" s="37"/>
      <c r="C1917" s="124"/>
      <c r="D1917" s="39"/>
      <c r="E1917" s="125"/>
      <c r="F1917" s="48"/>
      <c r="G1917" s="4"/>
      <c r="H1917" s="4"/>
      <c r="I1917" s="95" t="str">
        <f>IF($C1917="", "", IF(IFERROR(INDEX(Ingredients!$C$11:$C$310, MATCH($C1917, Ingredients!$B$11:$B$310, 0)), "")="", "", IFERROR(INDEX(Ingredients!$C$11:$C$310, MATCH($C1917, Ingredients!$B$11:$B$310, 0)), "")))</f>
        <v/>
      </c>
      <c r="J1917" s="73" t="str">
        <f>IF($B1917="", "", IF(IFERROR(INDEX(Meals!$C$11:$C$260, MATCH($B1917, Meals!$B$11:$B$260, 0)), "")="", "", IFERROR(INDEX(Meals!$C$11:$C$260, MATCH($B1917, Meals!$B$11:$B$260, 0)), "")))</f>
        <v/>
      </c>
      <c r="K1917" s="4"/>
      <c r="L1917" s="72" t="str">
        <f t="shared" si="442"/>
        <v/>
      </c>
      <c r="M1917" s="73" t="str">
        <f t="shared" si="443"/>
        <v/>
      </c>
      <c r="N1917" s="4"/>
      <c r="O1917" s="78" t="str">
        <f t="shared" si="444"/>
        <v/>
      </c>
      <c r="P1917" s="79" t="str">
        <f t="shared" si="445"/>
        <v/>
      </c>
      <c r="Q1917" s="4"/>
      <c r="R1917" s="90" t="str">
        <f t="shared" si="446"/>
        <v/>
      </c>
      <c r="S1917" s="4"/>
      <c r="Y1917" s="18" t="str">
        <f t="shared" si="447"/>
        <v/>
      </c>
      <c r="AA1917" s="18" t="str">
        <f t="shared" si="438"/>
        <v/>
      </c>
      <c r="AB1917" s="18" t="str">
        <f t="shared" si="439"/>
        <v/>
      </c>
      <c r="AC1917" s="18" t="str">
        <f t="shared" si="448"/>
        <v/>
      </c>
      <c r="AD1917" s="18" t="str">
        <f t="shared" si="448"/>
        <v/>
      </c>
      <c r="AE1917" s="18" t="str">
        <f t="shared" si="449"/>
        <v/>
      </c>
      <c r="AG1917" s="95" t="str">
        <f>IF($C1917="", "", IF(IFERROR(INDEX(Ingredients!C$11:C$310, MATCH($C1917, Ingredients!$B$11:$B$310, 0)), "")="", "", IFERROR(INDEX(Ingredients!C$11:C$310, MATCH($C1917, Ingredients!$B$11:$B$310, 0)), "")))</f>
        <v/>
      </c>
      <c r="AH1917" s="105" t="str">
        <f>IF($C1917="", "", IF(IFERROR(INDEX(Ingredients!D$11:D$310, MATCH($C1917, Ingredients!$B$11:$B$310, 0)), "")="", "", IFERROR(INDEX(Ingredients!D$11:D$310, MATCH($C1917, Ingredients!$B$11:$B$310, 0)), "")))</f>
        <v/>
      </c>
      <c r="AI1917" s="106" t="str">
        <f>IF($C1917="", "", IF(IFERROR(INDEX(Ingredients!E$11:E$310, MATCH($C1917, Ingredients!$B$11:$B$310, 0)), "")="", "", IFERROR(INDEX(Ingredients!E$11:E$310, MATCH($C1917, Ingredients!$B$11:$B$310, 0)), "")))</f>
        <v/>
      </c>
      <c r="AJ1917" s="108" t="str">
        <f>IF($C1917="", "", IF(IFERROR(INDEX(Ingredients!F$11:F$310, MATCH($C1917, Ingredients!$B$11:$B$310, 0)), "")="", "", IFERROR(INDEX(Ingredients!F$11:F$310, MATCH($C1917, Ingredients!$B$11:$B$310, 0)), "")))</f>
        <v/>
      </c>
      <c r="AK1917" s="106" t="str">
        <f>IF($C1917="", "", IF(IFERROR(INDEX(Ingredients!G$11:G$310, MATCH($C1917, Ingredients!$B$11:$B$310, 0)), "")="", "", IFERROR(INDEX(Ingredients!G$11:G$310, MATCH($C1917, Ingredients!$B$11:$B$310, 0)), "")))</f>
        <v/>
      </c>
      <c r="AL1917" s="79" t="str">
        <f>IF($C1917="", "", IF(IFERROR(INDEX(Ingredients!H$11:H$310, MATCH($C1917, Ingredients!$B$11:$B$310, 0)), "")="", "", IFERROR(INDEX(Ingredients!H$11:H$310, MATCH($C1917, Ingredients!$B$11:$B$310, 0)), "")))</f>
        <v/>
      </c>
      <c r="AN1917" s="83" t="str">
        <f t="shared" si="440"/>
        <v/>
      </c>
      <c r="AP1917" s="114" t="str">
        <f t="shared" si="450"/>
        <v/>
      </c>
      <c r="AR1917" s="117" t="str">
        <f>IF($C1917="", "", IF(IFERROR(INDEX(Ingredients!$AI$11:$AI$310, MATCH($C1917, Ingredients!$B$11:$B$310, 0)), "")="", "", IFERROR(INDEX(Ingredients!$AI$11:$AI$310, MATCH($C1917, Ingredients!$B$11:$B$310, 0)), "")))</f>
        <v/>
      </c>
      <c r="AT1917" s="120" t="str">
        <f t="shared" si="451"/>
        <v/>
      </c>
      <c r="AV1917" s="90" t="str">
        <f t="shared" si="441"/>
        <v/>
      </c>
      <c r="AX1917" s="90" t="str">
        <f>IF($AV1917="", "", COUNTIF($AV$11:$AV$5010, "&lt;"&amp;$AV1917)+1+COUNTIF($AV$11:$AV1917, $AV1917)-1)</f>
        <v/>
      </c>
      <c r="AZ1917" s="111" t="str">
        <f>IF($B1917="", "", SUMIF('Shopping List'!$AV$11:$AV$25, $B1917, 'Shopping List'!$BN$11:$BN$25))</f>
        <v/>
      </c>
      <c r="BB1917" s="117" t="str">
        <f t="shared" si="452"/>
        <v/>
      </c>
    </row>
    <row r="1918" spans="1:54" x14ac:dyDescent="0.25">
      <c r="A1918" s="4"/>
      <c r="B1918" s="37"/>
      <c r="C1918" s="124"/>
      <c r="D1918" s="39"/>
      <c r="E1918" s="125"/>
      <c r="F1918" s="48"/>
      <c r="G1918" s="4"/>
      <c r="H1918" s="4"/>
      <c r="I1918" s="95" t="str">
        <f>IF($C1918="", "", IF(IFERROR(INDEX(Ingredients!$C$11:$C$310, MATCH($C1918, Ingredients!$B$11:$B$310, 0)), "")="", "", IFERROR(INDEX(Ingredients!$C$11:$C$310, MATCH($C1918, Ingredients!$B$11:$B$310, 0)), "")))</f>
        <v/>
      </c>
      <c r="J1918" s="73" t="str">
        <f>IF($B1918="", "", IF(IFERROR(INDEX(Meals!$C$11:$C$260, MATCH($B1918, Meals!$B$11:$B$260, 0)), "")="", "", IFERROR(INDEX(Meals!$C$11:$C$260, MATCH($B1918, Meals!$B$11:$B$260, 0)), "")))</f>
        <v/>
      </c>
      <c r="K1918" s="4"/>
      <c r="L1918" s="72" t="str">
        <f t="shared" si="442"/>
        <v/>
      </c>
      <c r="M1918" s="73" t="str">
        <f t="shared" si="443"/>
        <v/>
      </c>
      <c r="N1918" s="4"/>
      <c r="O1918" s="78" t="str">
        <f t="shared" si="444"/>
        <v/>
      </c>
      <c r="P1918" s="79" t="str">
        <f t="shared" si="445"/>
        <v/>
      </c>
      <c r="Q1918" s="4"/>
      <c r="R1918" s="90" t="str">
        <f t="shared" si="446"/>
        <v/>
      </c>
      <c r="S1918" s="4"/>
      <c r="Y1918" s="18" t="str">
        <f t="shared" si="447"/>
        <v/>
      </c>
      <c r="AA1918" s="18" t="str">
        <f t="shared" si="438"/>
        <v/>
      </c>
      <c r="AB1918" s="18" t="str">
        <f t="shared" si="439"/>
        <v/>
      </c>
      <c r="AC1918" s="18" t="str">
        <f t="shared" si="448"/>
        <v/>
      </c>
      <c r="AD1918" s="18" t="str">
        <f t="shared" si="448"/>
        <v/>
      </c>
      <c r="AE1918" s="18" t="str">
        <f t="shared" si="449"/>
        <v/>
      </c>
      <c r="AG1918" s="95" t="str">
        <f>IF($C1918="", "", IF(IFERROR(INDEX(Ingredients!C$11:C$310, MATCH($C1918, Ingredients!$B$11:$B$310, 0)), "")="", "", IFERROR(INDEX(Ingredients!C$11:C$310, MATCH($C1918, Ingredients!$B$11:$B$310, 0)), "")))</f>
        <v/>
      </c>
      <c r="AH1918" s="105" t="str">
        <f>IF($C1918="", "", IF(IFERROR(INDEX(Ingredients!D$11:D$310, MATCH($C1918, Ingredients!$B$11:$B$310, 0)), "")="", "", IFERROR(INDEX(Ingredients!D$11:D$310, MATCH($C1918, Ingredients!$B$11:$B$310, 0)), "")))</f>
        <v/>
      </c>
      <c r="AI1918" s="106" t="str">
        <f>IF($C1918="", "", IF(IFERROR(INDEX(Ingredients!E$11:E$310, MATCH($C1918, Ingredients!$B$11:$B$310, 0)), "")="", "", IFERROR(INDEX(Ingredients!E$11:E$310, MATCH($C1918, Ingredients!$B$11:$B$310, 0)), "")))</f>
        <v/>
      </c>
      <c r="AJ1918" s="108" t="str">
        <f>IF($C1918="", "", IF(IFERROR(INDEX(Ingredients!F$11:F$310, MATCH($C1918, Ingredients!$B$11:$B$310, 0)), "")="", "", IFERROR(INDEX(Ingredients!F$11:F$310, MATCH($C1918, Ingredients!$B$11:$B$310, 0)), "")))</f>
        <v/>
      </c>
      <c r="AK1918" s="106" t="str">
        <f>IF($C1918="", "", IF(IFERROR(INDEX(Ingredients!G$11:G$310, MATCH($C1918, Ingredients!$B$11:$B$310, 0)), "")="", "", IFERROR(INDEX(Ingredients!G$11:G$310, MATCH($C1918, Ingredients!$B$11:$B$310, 0)), "")))</f>
        <v/>
      </c>
      <c r="AL1918" s="79" t="str">
        <f>IF($C1918="", "", IF(IFERROR(INDEX(Ingredients!H$11:H$310, MATCH($C1918, Ingredients!$B$11:$B$310, 0)), "")="", "", IFERROR(INDEX(Ingredients!H$11:H$310, MATCH($C1918, Ingredients!$B$11:$B$310, 0)), "")))</f>
        <v/>
      </c>
      <c r="AN1918" s="83" t="str">
        <f t="shared" si="440"/>
        <v/>
      </c>
      <c r="AP1918" s="114" t="str">
        <f t="shared" si="450"/>
        <v/>
      </c>
      <c r="AR1918" s="117" t="str">
        <f>IF($C1918="", "", IF(IFERROR(INDEX(Ingredients!$AI$11:$AI$310, MATCH($C1918, Ingredients!$B$11:$B$310, 0)), "")="", "", IFERROR(INDEX(Ingredients!$AI$11:$AI$310, MATCH($C1918, Ingredients!$B$11:$B$310, 0)), "")))</f>
        <v/>
      </c>
      <c r="AT1918" s="120" t="str">
        <f t="shared" si="451"/>
        <v/>
      </c>
      <c r="AV1918" s="90" t="str">
        <f t="shared" si="441"/>
        <v/>
      </c>
      <c r="AX1918" s="90" t="str">
        <f>IF($AV1918="", "", COUNTIF($AV$11:$AV$5010, "&lt;"&amp;$AV1918)+1+COUNTIF($AV$11:$AV1918, $AV1918)-1)</f>
        <v/>
      </c>
      <c r="AZ1918" s="111" t="str">
        <f>IF($B1918="", "", SUMIF('Shopping List'!$AV$11:$AV$25, $B1918, 'Shopping List'!$BN$11:$BN$25))</f>
        <v/>
      </c>
      <c r="BB1918" s="117" t="str">
        <f t="shared" si="452"/>
        <v/>
      </c>
    </row>
    <row r="1919" spans="1:54" x14ac:dyDescent="0.25">
      <c r="A1919" s="4"/>
      <c r="B1919" s="37"/>
      <c r="C1919" s="124"/>
      <c r="D1919" s="39"/>
      <c r="E1919" s="125"/>
      <c r="F1919" s="48"/>
      <c r="G1919" s="4"/>
      <c r="H1919" s="4"/>
      <c r="I1919" s="95" t="str">
        <f>IF($C1919="", "", IF(IFERROR(INDEX(Ingredients!$C$11:$C$310, MATCH($C1919, Ingredients!$B$11:$B$310, 0)), "")="", "", IFERROR(INDEX(Ingredients!$C$11:$C$310, MATCH($C1919, Ingredients!$B$11:$B$310, 0)), "")))</f>
        <v/>
      </c>
      <c r="J1919" s="73" t="str">
        <f>IF($B1919="", "", IF(IFERROR(INDEX(Meals!$C$11:$C$260, MATCH($B1919, Meals!$B$11:$B$260, 0)), "")="", "", IFERROR(INDEX(Meals!$C$11:$C$260, MATCH($B1919, Meals!$B$11:$B$260, 0)), "")))</f>
        <v/>
      </c>
      <c r="K1919" s="4"/>
      <c r="L1919" s="72" t="str">
        <f t="shared" si="442"/>
        <v/>
      </c>
      <c r="M1919" s="73" t="str">
        <f t="shared" si="443"/>
        <v/>
      </c>
      <c r="N1919" s="4"/>
      <c r="O1919" s="78" t="str">
        <f t="shared" si="444"/>
        <v/>
      </c>
      <c r="P1919" s="79" t="str">
        <f t="shared" si="445"/>
        <v/>
      </c>
      <c r="Q1919" s="4"/>
      <c r="R1919" s="90" t="str">
        <f t="shared" si="446"/>
        <v/>
      </c>
      <c r="S1919" s="4"/>
      <c r="Y1919" s="18" t="str">
        <f t="shared" si="447"/>
        <v/>
      </c>
      <c r="AA1919" s="18" t="str">
        <f t="shared" si="438"/>
        <v/>
      </c>
      <c r="AB1919" s="18" t="str">
        <f t="shared" si="439"/>
        <v/>
      </c>
      <c r="AC1919" s="18" t="str">
        <f t="shared" si="448"/>
        <v/>
      </c>
      <c r="AD1919" s="18" t="str">
        <f t="shared" si="448"/>
        <v/>
      </c>
      <c r="AE1919" s="18" t="str">
        <f t="shared" si="449"/>
        <v/>
      </c>
      <c r="AG1919" s="95" t="str">
        <f>IF($C1919="", "", IF(IFERROR(INDEX(Ingredients!C$11:C$310, MATCH($C1919, Ingredients!$B$11:$B$310, 0)), "")="", "", IFERROR(INDEX(Ingredients!C$11:C$310, MATCH($C1919, Ingredients!$B$11:$B$310, 0)), "")))</f>
        <v/>
      </c>
      <c r="AH1919" s="105" t="str">
        <f>IF($C1919="", "", IF(IFERROR(INDEX(Ingredients!D$11:D$310, MATCH($C1919, Ingredients!$B$11:$B$310, 0)), "")="", "", IFERROR(INDEX(Ingredients!D$11:D$310, MATCH($C1919, Ingredients!$B$11:$B$310, 0)), "")))</f>
        <v/>
      </c>
      <c r="AI1919" s="106" t="str">
        <f>IF($C1919="", "", IF(IFERROR(INDEX(Ingredients!E$11:E$310, MATCH($C1919, Ingredients!$B$11:$B$310, 0)), "")="", "", IFERROR(INDEX(Ingredients!E$11:E$310, MATCH($C1919, Ingredients!$B$11:$B$310, 0)), "")))</f>
        <v/>
      </c>
      <c r="AJ1919" s="108" t="str">
        <f>IF($C1919="", "", IF(IFERROR(INDEX(Ingredients!F$11:F$310, MATCH($C1919, Ingredients!$B$11:$B$310, 0)), "")="", "", IFERROR(INDEX(Ingredients!F$11:F$310, MATCH($C1919, Ingredients!$B$11:$B$310, 0)), "")))</f>
        <v/>
      </c>
      <c r="AK1919" s="106" t="str">
        <f>IF($C1919="", "", IF(IFERROR(INDEX(Ingredients!G$11:G$310, MATCH($C1919, Ingredients!$B$11:$B$310, 0)), "")="", "", IFERROR(INDEX(Ingredients!G$11:G$310, MATCH($C1919, Ingredients!$B$11:$B$310, 0)), "")))</f>
        <v/>
      </c>
      <c r="AL1919" s="79" t="str">
        <f>IF($C1919="", "", IF(IFERROR(INDEX(Ingredients!H$11:H$310, MATCH($C1919, Ingredients!$B$11:$B$310, 0)), "")="", "", IFERROR(INDEX(Ingredients!H$11:H$310, MATCH($C1919, Ingredients!$B$11:$B$310, 0)), "")))</f>
        <v/>
      </c>
      <c r="AN1919" s="83" t="str">
        <f t="shared" si="440"/>
        <v/>
      </c>
      <c r="AP1919" s="114" t="str">
        <f t="shared" si="450"/>
        <v/>
      </c>
      <c r="AR1919" s="117" t="str">
        <f>IF($C1919="", "", IF(IFERROR(INDEX(Ingredients!$AI$11:$AI$310, MATCH($C1919, Ingredients!$B$11:$B$310, 0)), "")="", "", IFERROR(INDEX(Ingredients!$AI$11:$AI$310, MATCH($C1919, Ingredients!$B$11:$B$310, 0)), "")))</f>
        <v/>
      </c>
      <c r="AT1919" s="120" t="str">
        <f t="shared" si="451"/>
        <v/>
      </c>
      <c r="AV1919" s="90" t="str">
        <f t="shared" si="441"/>
        <v/>
      </c>
      <c r="AX1919" s="90" t="str">
        <f>IF($AV1919="", "", COUNTIF($AV$11:$AV$5010, "&lt;"&amp;$AV1919)+1+COUNTIF($AV$11:$AV1919, $AV1919)-1)</f>
        <v/>
      </c>
      <c r="AZ1919" s="111" t="str">
        <f>IF($B1919="", "", SUMIF('Shopping List'!$AV$11:$AV$25, $B1919, 'Shopping List'!$BN$11:$BN$25))</f>
        <v/>
      </c>
      <c r="BB1919" s="117" t="str">
        <f t="shared" si="452"/>
        <v/>
      </c>
    </row>
    <row r="1920" spans="1:54" x14ac:dyDescent="0.25">
      <c r="A1920" s="4"/>
      <c r="B1920" s="37"/>
      <c r="C1920" s="124"/>
      <c r="D1920" s="39"/>
      <c r="E1920" s="125"/>
      <c r="F1920" s="48"/>
      <c r="G1920" s="4"/>
      <c r="H1920" s="4"/>
      <c r="I1920" s="95" t="str">
        <f>IF($C1920="", "", IF(IFERROR(INDEX(Ingredients!$C$11:$C$310, MATCH($C1920, Ingredients!$B$11:$B$310, 0)), "")="", "", IFERROR(INDEX(Ingredients!$C$11:$C$310, MATCH($C1920, Ingredients!$B$11:$B$310, 0)), "")))</f>
        <v/>
      </c>
      <c r="J1920" s="73" t="str">
        <f>IF($B1920="", "", IF(IFERROR(INDEX(Meals!$C$11:$C$260, MATCH($B1920, Meals!$B$11:$B$260, 0)), "")="", "", IFERROR(INDEX(Meals!$C$11:$C$260, MATCH($B1920, Meals!$B$11:$B$260, 0)), "")))</f>
        <v/>
      </c>
      <c r="K1920" s="4"/>
      <c r="L1920" s="72" t="str">
        <f t="shared" si="442"/>
        <v/>
      </c>
      <c r="M1920" s="73" t="str">
        <f t="shared" si="443"/>
        <v/>
      </c>
      <c r="N1920" s="4"/>
      <c r="O1920" s="78" t="str">
        <f t="shared" si="444"/>
        <v/>
      </c>
      <c r="P1920" s="79" t="str">
        <f t="shared" si="445"/>
        <v/>
      </c>
      <c r="Q1920" s="4"/>
      <c r="R1920" s="90" t="str">
        <f t="shared" si="446"/>
        <v/>
      </c>
      <c r="S1920" s="4"/>
      <c r="Y1920" s="18" t="str">
        <f t="shared" si="447"/>
        <v/>
      </c>
      <c r="AA1920" s="18" t="str">
        <f t="shared" si="438"/>
        <v/>
      </c>
      <c r="AB1920" s="18" t="str">
        <f t="shared" si="439"/>
        <v/>
      </c>
      <c r="AC1920" s="18" t="str">
        <f t="shared" si="448"/>
        <v/>
      </c>
      <c r="AD1920" s="18" t="str">
        <f t="shared" si="448"/>
        <v/>
      </c>
      <c r="AE1920" s="18" t="str">
        <f t="shared" si="449"/>
        <v/>
      </c>
      <c r="AG1920" s="95" t="str">
        <f>IF($C1920="", "", IF(IFERROR(INDEX(Ingredients!C$11:C$310, MATCH($C1920, Ingredients!$B$11:$B$310, 0)), "")="", "", IFERROR(INDEX(Ingredients!C$11:C$310, MATCH($C1920, Ingredients!$B$11:$B$310, 0)), "")))</f>
        <v/>
      </c>
      <c r="AH1920" s="105" t="str">
        <f>IF($C1920="", "", IF(IFERROR(INDEX(Ingredients!D$11:D$310, MATCH($C1920, Ingredients!$B$11:$B$310, 0)), "")="", "", IFERROR(INDEX(Ingredients!D$11:D$310, MATCH($C1920, Ingredients!$B$11:$B$310, 0)), "")))</f>
        <v/>
      </c>
      <c r="AI1920" s="106" t="str">
        <f>IF($C1920="", "", IF(IFERROR(INDEX(Ingredients!E$11:E$310, MATCH($C1920, Ingredients!$B$11:$B$310, 0)), "")="", "", IFERROR(INDEX(Ingredients!E$11:E$310, MATCH($C1920, Ingredients!$B$11:$B$310, 0)), "")))</f>
        <v/>
      </c>
      <c r="AJ1920" s="108" t="str">
        <f>IF($C1920="", "", IF(IFERROR(INDEX(Ingredients!F$11:F$310, MATCH($C1920, Ingredients!$B$11:$B$310, 0)), "")="", "", IFERROR(INDEX(Ingredients!F$11:F$310, MATCH($C1920, Ingredients!$B$11:$B$310, 0)), "")))</f>
        <v/>
      </c>
      <c r="AK1920" s="106" t="str">
        <f>IF($C1920="", "", IF(IFERROR(INDEX(Ingredients!G$11:G$310, MATCH($C1920, Ingredients!$B$11:$B$310, 0)), "")="", "", IFERROR(INDEX(Ingredients!G$11:G$310, MATCH($C1920, Ingredients!$B$11:$B$310, 0)), "")))</f>
        <v/>
      </c>
      <c r="AL1920" s="79" t="str">
        <f>IF($C1920="", "", IF(IFERROR(INDEX(Ingredients!H$11:H$310, MATCH($C1920, Ingredients!$B$11:$B$310, 0)), "")="", "", IFERROR(INDEX(Ingredients!H$11:H$310, MATCH($C1920, Ingredients!$B$11:$B$310, 0)), "")))</f>
        <v/>
      </c>
      <c r="AN1920" s="83" t="str">
        <f t="shared" si="440"/>
        <v/>
      </c>
      <c r="AP1920" s="114" t="str">
        <f t="shared" si="450"/>
        <v/>
      </c>
      <c r="AR1920" s="117" t="str">
        <f>IF($C1920="", "", IF(IFERROR(INDEX(Ingredients!$AI$11:$AI$310, MATCH($C1920, Ingredients!$B$11:$B$310, 0)), "")="", "", IFERROR(INDEX(Ingredients!$AI$11:$AI$310, MATCH($C1920, Ingredients!$B$11:$B$310, 0)), "")))</f>
        <v/>
      </c>
      <c r="AT1920" s="120" t="str">
        <f t="shared" si="451"/>
        <v/>
      </c>
      <c r="AV1920" s="90" t="str">
        <f t="shared" si="441"/>
        <v/>
      </c>
      <c r="AX1920" s="90" t="str">
        <f>IF($AV1920="", "", COUNTIF($AV$11:$AV$5010, "&lt;"&amp;$AV1920)+1+COUNTIF($AV$11:$AV1920, $AV1920)-1)</f>
        <v/>
      </c>
      <c r="AZ1920" s="111" t="str">
        <f>IF($B1920="", "", SUMIF('Shopping List'!$AV$11:$AV$25, $B1920, 'Shopping List'!$BN$11:$BN$25))</f>
        <v/>
      </c>
      <c r="BB1920" s="117" t="str">
        <f t="shared" si="452"/>
        <v/>
      </c>
    </row>
    <row r="1921" spans="1:54" x14ac:dyDescent="0.25">
      <c r="A1921" s="4"/>
      <c r="B1921" s="37"/>
      <c r="C1921" s="124"/>
      <c r="D1921" s="39"/>
      <c r="E1921" s="125"/>
      <c r="F1921" s="48"/>
      <c r="G1921" s="4"/>
      <c r="H1921" s="4"/>
      <c r="I1921" s="95" t="str">
        <f>IF($C1921="", "", IF(IFERROR(INDEX(Ingredients!$C$11:$C$310, MATCH($C1921, Ingredients!$B$11:$B$310, 0)), "")="", "", IFERROR(INDEX(Ingredients!$C$11:$C$310, MATCH($C1921, Ingredients!$B$11:$B$310, 0)), "")))</f>
        <v/>
      </c>
      <c r="J1921" s="73" t="str">
        <f>IF($B1921="", "", IF(IFERROR(INDEX(Meals!$C$11:$C$260, MATCH($B1921, Meals!$B$11:$B$260, 0)), "")="", "", IFERROR(INDEX(Meals!$C$11:$C$260, MATCH($B1921, Meals!$B$11:$B$260, 0)), "")))</f>
        <v/>
      </c>
      <c r="K1921" s="4"/>
      <c r="L1921" s="72" t="str">
        <f t="shared" si="442"/>
        <v/>
      </c>
      <c r="M1921" s="73" t="str">
        <f t="shared" si="443"/>
        <v/>
      </c>
      <c r="N1921" s="4"/>
      <c r="O1921" s="78" t="str">
        <f t="shared" si="444"/>
        <v/>
      </c>
      <c r="P1921" s="79" t="str">
        <f t="shared" si="445"/>
        <v/>
      </c>
      <c r="Q1921" s="4"/>
      <c r="R1921" s="90" t="str">
        <f t="shared" si="446"/>
        <v/>
      </c>
      <c r="S1921" s="4"/>
      <c r="Y1921" s="18" t="str">
        <f t="shared" si="447"/>
        <v/>
      </c>
      <c r="AA1921" s="18" t="str">
        <f t="shared" si="438"/>
        <v/>
      </c>
      <c r="AB1921" s="18" t="str">
        <f t="shared" si="439"/>
        <v/>
      </c>
      <c r="AC1921" s="18" t="str">
        <f t="shared" si="448"/>
        <v/>
      </c>
      <c r="AD1921" s="18" t="str">
        <f t="shared" si="448"/>
        <v/>
      </c>
      <c r="AE1921" s="18" t="str">
        <f t="shared" si="449"/>
        <v/>
      </c>
      <c r="AG1921" s="95" t="str">
        <f>IF($C1921="", "", IF(IFERROR(INDEX(Ingredients!C$11:C$310, MATCH($C1921, Ingredients!$B$11:$B$310, 0)), "")="", "", IFERROR(INDEX(Ingredients!C$11:C$310, MATCH($C1921, Ingredients!$B$11:$B$310, 0)), "")))</f>
        <v/>
      </c>
      <c r="AH1921" s="105" t="str">
        <f>IF($C1921="", "", IF(IFERROR(INDEX(Ingredients!D$11:D$310, MATCH($C1921, Ingredients!$B$11:$B$310, 0)), "")="", "", IFERROR(INDEX(Ingredients!D$11:D$310, MATCH($C1921, Ingredients!$B$11:$B$310, 0)), "")))</f>
        <v/>
      </c>
      <c r="AI1921" s="106" t="str">
        <f>IF($C1921="", "", IF(IFERROR(INDEX(Ingredients!E$11:E$310, MATCH($C1921, Ingredients!$B$11:$B$310, 0)), "")="", "", IFERROR(INDEX(Ingredients!E$11:E$310, MATCH($C1921, Ingredients!$B$11:$B$310, 0)), "")))</f>
        <v/>
      </c>
      <c r="AJ1921" s="108" t="str">
        <f>IF($C1921="", "", IF(IFERROR(INDEX(Ingredients!F$11:F$310, MATCH($C1921, Ingredients!$B$11:$B$310, 0)), "")="", "", IFERROR(INDEX(Ingredients!F$11:F$310, MATCH($C1921, Ingredients!$B$11:$B$310, 0)), "")))</f>
        <v/>
      </c>
      <c r="AK1921" s="106" t="str">
        <f>IF($C1921="", "", IF(IFERROR(INDEX(Ingredients!G$11:G$310, MATCH($C1921, Ingredients!$B$11:$B$310, 0)), "")="", "", IFERROR(INDEX(Ingredients!G$11:G$310, MATCH($C1921, Ingredients!$B$11:$B$310, 0)), "")))</f>
        <v/>
      </c>
      <c r="AL1921" s="79" t="str">
        <f>IF($C1921="", "", IF(IFERROR(INDEX(Ingredients!H$11:H$310, MATCH($C1921, Ingredients!$B$11:$B$310, 0)), "")="", "", IFERROR(INDEX(Ingredients!H$11:H$310, MATCH($C1921, Ingredients!$B$11:$B$310, 0)), "")))</f>
        <v/>
      </c>
      <c r="AN1921" s="83" t="str">
        <f t="shared" si="440"/>
        <v/>
      </c>
      <c r="AP1921" s="114" t="str">
        <f t="shared" si="450"/>
        <v/>
      </c>
      <c r="AR1921" s="117" t="str">
        <f>IF($C1921="", "", IF(IFERROR(INDEX(Ingredients!$AI$11:$AI$310, MATCH($C1921, Ingredients!$B$11:$B$310, 0)), "")="", "", IFERROR(INDEX(Ingredients!$AI$11:$AI$310, MATCH($C1921, Ingredients!$B$11:$B$310, 0)), "")))</f>
        <v/>
      </c>
      <c r="AT1921" s="120" t="str">
        <f t="shared" si="451"/>
        <v/>
      </c>
      <c r="AV1921" s="90" t="str">
        <f t="shared" si="441"/>
        <v/>
      </c>
      <c r="AX1921" s="90" t="str">
        <f>IF($AV1921="", "", COUNTIF($AV$11:$AV$5010, "&lt;"&amp;$AV1921)+1+COUNTIF($AV$11:$AV1921, $AV1921)-1)</f>
        <v/>
      </c>
      <c r="AZ1921" s="111" t="str">
        <f>IF($B1921="", "", SUMIF('Shopping List'!$AV$11:$AV$25, $B1921, 'Shopping List'!$BN$11:$BN$25))</f>
        <v/>
      </c>
      <c r="BB1921" s="117" t="str">
        <f t="shared" si="452"/>
        <v/>
      </c>
    </row>
    <row r="1922" spans="1:54" x14ac:dyDescent="0.25">
      <c r="A1922" s="4"/>
      <c r="B1922" s="37"/>
      <c r="C1922" s="124"/>
      <c r="D1922" s="39"/>
      <c r="E1922" s="125"/>
      <c r="F1922" s="48"/>
      <c r="G1922" s="4"/>
      <c r="H1922" s="4"/>
      <c r="I1922" s="95" t="str">
        <f>IF($C1922="", "", IF(IFERROR(INDEX(Ingredients!$C$11:$C$310, MATCH($C1922, Ingredients!$B$11:$B$310, 0)), "")="", "", IFERROR(INDEX(Ingredients!$C$11:$C$310, MATCH($C1922, Ingredients!$B$11:$B$310, 0)), "")))</f>
        <v/>
      </c>
      <c r="J1922" s="73" t="str">
        <f>IF($B1922="", "", IF(IFERROR(INDEX(Meals!$C$11:$C$260, MATCH($B1922, Meals!$B$11:$B$260, 0)), "")="", "", IFERROR(INDEX(Meals!$C$11:$C$260, MATCH($B1922, Meals!$B$11:$B$260, 0)), "")))</f>
        <v/>
      </c>
      <c r="K1922" s="4"/>
      <c r="L1922" s="72" t="str">
        <f t="shared" si="442"/>
        <v/>
      </c>
      <c r="M1922" s="73" t="str">
        <f t="shared" si="443"/>
        <v/>
      </c>
      <c r="N1922" s="4"/>
      <c r="O1922" s="78" t="str">
        <f t="shared" si="444"/>
        <v/>
      </c>
      <c r="P1922" s="79" t="str">
        <f t="shared" si="445"/>
        <v/>
      </c>
      <c r="Q1922" s="4"/>
      <c r="R1922" s="90" t="str">
        <f t="shared" si="446"/>
        <v/>
      </c>
      <c r="S1922" s="4"/>
      <c r="Y1922" s="18" t="str">
        <f t="shared" si="447"/>
        <v/>
      </c>
      <c r="AA1922" s="18" t="str">
        <f t="shared" si="438"/>
        <v/>
      </c>
      <c r="AB1922" s="18" t="str">
        <f t="shared" si="439"/>
        <v/>
      </c>
      <c r="AC1922" s="18" t="str">
        <f t="shared" si="448"/>
        <v/>
      </c>
      <c r="AD1922" s="18" t="str">
        <f t="shared" si="448"/>
        <v/>
      </c>
      <c r="AE1922" s="18" t="str">
        <f t="shared" si="449"/>
        <v/>
      </c>
      <c r="AG1922" s="95" t="str">
        <f>IF($C1922="", "", IF(IFERROR(INDEX(Ingredients!C$11:C$310, MATCH($C1922, Ingredients!$B$11:$B$310, 0)), "")="", "", IFERROR(INDEX(Ingredients!C$11:C$310, MATCH($C1922, Ingredients!$B$11:$B$310, 0)), "")))</f>
        <v/>
      </c>
      <c r="AH1922" s="105" t="str">
        <f>IF($C1922="", "", IF(IFERROR(INDEX(Ingredients!D$11:D$310, MATCH($C1922, Ingredients!$B$11:$B$310, 0)), "")="", "", IFERROR(INDEX(Ingredients!D$11:D$310, MATCH($C1922, Ingredients!$B$11:$B$310, 0)), "")))</f>
        <v/>
      </c>
      <c r="AI1922" s="106" t="str">
        <f>IF($C1922="", "", IF(IFERROR(INDEX(Ingredients!E$11:E$310, MATCH($C1922, Ingredients!$B$11:$B$310, 0)), "")="", "", IFERROR(INDEX(Ingredients!E$11:E$310, MATCH($C1922, Ingredients!$B$11:$B$310, 0)), "")))</f>
        <v/>
      </c>
      <c r="AJ1922" s="108" t="str">
        <f>IF($C1922="", "", IF(IFERROR(INDEX(Ingredients!F$11:F$310, MATCH($C1922, Ingredients!$B$11:$B$310, 0)), "")="", "", IFERROR(INDEX(Ingredients!F$11:F$310, MATCH($C1922, Ingredients!$B$11:$B$310, 0)), "")))</f>
        <v/>
      </c>
      <c r="AK1922" s="106" t="str">
        <f>IF($C1922="", "", IF(IFERROR(INDEX(Ingredients!G$11:G$310, MATCH($C1922, Ingredients!$B$11:$B$310, 0)), "")="", "", IFERROR(INDEX(Ingredients!G$11:G$310, MATCH($C1922, Ingredients!$B$11:$B$310, 0)), "")))</f>
        <v/>
      </c>
      <c r="AL1922" s="79" t="str">
        <f>IF($C1922="", "", IF(IFERROR(INDEX(Ingredients!H$11:H$310, MATCH($C1922, Ingredients!$B$11:$B$310, 0)), "")="", "", IFERROR(INDEX(Ingredients!H$11:H$310, MATCH($C1922, Ingredients!$B$11:$B$310, 0)), "")))</f>
        <v/>
      </c>
      <c r="AN1922" s="83" t="str">
        <f t="shared" si="440"/>
        <v/>
      </c>
      <c r="AP1922" s="114" t="str">
        <f t="shared" si="450"/>
        <v/>
      </c>
      <c r="AR1922" s="117" t="str">
        <f>IF($C1922="", "", IF(IFERROR(INDEX(Ingredients!$AI$11:$AI$310, MATCH($C1922, Ingredients!$B$11:$B$310, 0)), "")="", "", IFERROR(INDEX(Ingredients!$AI$11:$AI$310, MATCH($C1922, Ingredients!$B$11:$B$310, 0)), "")))</f>
        <v/>
      </c>
      <c r="AT1922" s="120" t="str">
        <f t="shared" si="451"/>
        <v/>
      </c>
      <c r="AV1922" s="90" t="str">
        <f t="shared" si="441"/>
        <v/>
      </c>
      <c r="AX1922" s="90" t="str">
        <f>IF($AV1922="", "", COUNTIF($AV$11:$AV$5010, "&lt;"&amp;$AV1922)+1+COUNTIF($AV$11:$AV1922, $AV1922)-1)</f>
        <v/>
      </c>
      <c r="AZ1922" s="111" t="str">
        <f>IF($B1922="", "", SUMIF('Shopping List'!$AV$11:$AV$25, $B1922, 'Shopping List'!$BN$11:$BN$25))</f>
        <v/>
      </c>
      <c r="BB1922" s="117" t="str">
        <f t="shared" si="452"/>
        <v/>
      </c>
    </row>
    <row r="1923" spans="1:54" x14ac:dyDescent="0.25">
      <c r="A1923" s="4"/>
      <c r="B1923" s="37"/>
      <c r="C1923" s="124"/>
      <c r="D1923" s="39"/>
      <c r="E1923" s="125"/>
      <c r="F1923" s="48"/>
      <c r="G1923" s="4"/>
      <c r="H1923" s="4"/>
      <c r="I1923" s="95" t="str">
        <f>IF($C1923="", "", IF(IFERROR(INDEX(Ingredients!$C$11:$C$310, MATCH($C1923, Ingredients!$B$11:$B$310, 0)), "")="", "", IFERROR(INDEX(Ingredients!$C$11:$C$310, MATCH($C1923, Ingredients!$B$11:$B$310, 0)), "")))</f>
        <v/>
      </c>
      <c r="J1923" s="73" t="str">
        <f>IF($B1923="", "", IF(IFERROR(INDEX(Meals!$C$11:$C$260, MATCH($B1923, Meals!$B$11:$B$260, 0)), "")="", "", IFERROR(INDEX(Meals!$C$11:$C$260, MATCH($B1923, Meals!$B$11:$B$260, 0)), "")))</f>
        <v/>
      </c>
      <c r="K1923" s="4"/>
      <c r="L1923" s="72" t="str">
        <f t="shared" si="442"/>
        <v/>
      </c>
      <c r="M1923" s="73" t="str">
        <f t="shared" si="443"/>
        <v/>
      </c>
      <c r="N1923" s="4"/>
      <c r="O1923" s="78" t="str">
        <f t="shared" si="444"/>
        <v/>
      </c>
      <c r="P1923" s="79" t="str">
        <f t="shared" si="445"/>
        <v/>
      </c>
      <c r="Q1923" s="4"/>
      <c r="R1923" s="90" t="str">
        <f t="shared" si="446"/>
        <v/>
      </c>
      <c r="S1923" s="4"/>
      <c r="Y1923" s="18" t="str">
        <f t="shared" si="447"/>
        <v/>
      </c>
      <c r="AA1923" s="18" t="str">
        <f t="shared" si="438"/>
        <v/>
      </c>
      <c r="AB1923" s="18" t="str">
        <f t="shared" si="439"/>
        <v/>
      </c>
      <c r="AC1923" s="18" t="str">
        <f t="shared" si="448"/>
        <v/>
      </c>
      <c r="AD1923" s="18" t="str">
        <f t="shared" si="448"/>
        <v/>
      </c>
      <c r="AE1923" s="18" t="str">
        <f t="shared" si="449"/>
        <v/>
      </c>
      <c r="AG1923" s="95" t="str">
        <f>IF($C1923="", "", IF(IFERROR(INDEX(Ingredients!C$11:C$310, MATCH($C1923, Ingredients!$B$11:$B$310, 0)), "")="", "", IFERROR(INDEX(Ingredients!C$11:C$310, MATCH($C1923, Ingredients!$B$11:$B$310, 0)), "")))</f>
        <v/>
      </c>
      <c r="AH1923" s="105" t="str">
        <f>IF($C1923="", "", IF(IFERROR(INDEX(Ingredients!D$11:D$310, MATCH($C1923, Ingredients!$B$11:$B$310, 0)), "")="", "", IFERROR(INDEX(Ingredients!D$11:D$310, MATCH($C1923, Ingredients!$B$11:$B$310, 0)), "")))</f>
        <v/>
      </c>
      <c r="AI1923" s="106" t="str">
        <f>IF($C1923="", "", IF(IFERROR(INDEX(Ingredients!E$11:E$310, MATCH($C1923, Ingredients!$B$11:$B$310, 0)), "")="", "", IFERROR(INDEX(Ingredients!E$11:E$310, MATCH($C1923, Ingredients!$B$11:$B$310, 0)), "")))</f>
        <v/>
      </c>
      <c r="AJ1923" s="108" t="str">
        <f>IF($C1923="", "", IF(IFERROR(INDEX(Ingredients!F$11:F$310, MATCH($C1923, Ingredients!$B$11:$B$310, 0)), "")="", "", IFERROR(INDEX(Ingredients!F$11:F$310, MATCH($C1923, Ingredients!$B$11:$B$310, 0)), "")))</f>
        <v/>
      </c>
      <c r="AK1923" s="106" t="str">
        <f>IF($C1923="", "", IF(IFERROR(INDEX(Ingredients!G$11:G$310, MATCH($C1923, Ingredients!$B$11:$B$310, 0)), "")="", "", IFERROR(INDEX(Ingredients!G$11:G$310, MATCH($C1923, Ingredients!$B$11:$B$310, 0)), "")))</f>
        <v/>
      </c>
      <c r="AL1923" s="79" t="str">
        <f>IF($C1923="", "", IF(IFERROR(INDEX(Ingredients!H$11:H$310, MATCH($C1923, Ingredients!$B$11:$B$310, 0)), "")="", "", IFERROR(INDEX(Ingredients!H$11:H$310, MATCH($C1923, Ingredients!$B$11:$B$310, 0)), "")))</f>
        <v/>
      </c>
      <c r="AN1923" s="83" t="str">
        <f t="shared" si="440"/>
        <v/>
      </c>
      <c r="AP1923" s="114" t="str">
        <f t="shared" si="450"/>
        <v/>
      </c>
      <c r="AR1923" s="117" t="str">
        <f>IF($C1923="", "", IF(IFERROR(INDEX(Ingredients!$AI$11:$AI$310, MATCH($C1923, Ingredients!$B$11:$B$310, 0)), "")="", "", IFERROR(INDEX(Ingredients!$AI$11:$AI$310, MATCH($C1923, Ingredients!$B$11:$B$310, 0)), "")))</f>
        <v/>
      </c>
      <c r="AT1923" s="120" t="str">
        <f t="shared" si="451"/>
        <v/>
      </c>
      <c r="AV1923" s="90" t="str">
        <f t="shared" si="441"/>
        <v/>
      </c>
      <c r="AX1923" s="90" t="str">
        <f>IF($AV1923="", "", COUNTIF($AV$11:$AV$5010, "&lt;"&amp;$AV1923)+1+COUNTIF($AV$11:$AV1923, $AV1923)-1)</f>
        <v/>
      </c>
      <c r="AZ1923" s="111" t="str">
        <f>IF($B1923="", "", SUMIF('Shopping List'!$AV$11:$AV$25, $B1923, 'Shopping List'!$BN$11:$BN$25))</f>
        <v/>
      </c>
      <c r="BB1923" s="117" t="str">
        <f t="shared" si="452"/>
        <v/>
      </c>
    </row>
    <row r="1924" spans="1:54" x14ac:dyDescent="0.25">
      <c r="A1924" s="4"/>
      <c r="B1924" s="37"/>
      <c r="C1924" s="124"/>
      <c r="D1924" s="39"/>
      <c r="E1924" s="125"/>
      <c r="F1924" s="48"/>
      <c r="G1924" s="4"/>
      <c r="H1924" s="4"/>
      <c r="I1924" s="95" t="str">
        <f>IF($C1924="", "", IF(IFERROR(INDEX(Ingredients!$C$11:$C$310, MATCH($C1924, Ingredients!$B$11:$B$310, 0)), "")="", "", IFERROR(INDEX(Ingredients!$C$11:$C$310, MATCH($C1924, Ingredients!$B$11:$B$310, 0)), "")))</f>
        <v/>
      </c>
      <c r="J1924" s="73" t="str">
        <f>IF($B1924="", "", IF(IFERROR(INDEX(Meals!$C$11:$C$260, MATCH($B1924, Meals!$B$11:$B$260, 0)), "")="", "", IFERROR(INDEX(Meals!$C$11:$C$260, MATCH($B1924, Meals!$B$11:$B$260, 0)), "")))</f>
        <v/>
      </c>
      <c r="K1924" s="4"/>
      <c r="L1924" s="72" t="str">
        <f t="shared" si="442"/>
        <v/>
      </c>
      <c r="M1924" s="73" t="str">
        <f t="shared" si="443"/>
        <v/>
      </c>
      <c r="N1924" s="4"/>
      <c r="O1924" s="78" t="str">
        <f t="shared" si="444"/>
        <v/>
      </c>
      <c r="P1924" s="79" t="str">
        <f t="shared" si="445"/>
        <v/>
      </c>
      <c r="Q1924" s="4"/>
      <c r="R1924" s="90" t="str">
        <f t="shared" si="446"/>
        <v/>
      </c>
      <c r="S1924" s="4"/>
      <c r="Y1924" s="18" t="str">
        <f t="shared" si="447"/>
        <v/>
      </c>
      <c r="AA1924" s="18" t="str">
        <f t="shared" si="438"/>
        <v/>
      </c>
      <c r="AB1924" s="18" t="str">
        <f t="shared" si="439"/>
        <v/>
      </c>
      <c r="AC1924" s="18" t="str">
        <f t="shared" si="448"/>
        <v/>
      </c>
      <c r="AD1924" s="18" t="str">
        <f t="shared" si="448"/>
        <v/>
      </c>
      <c r="AE1924" s="18" t="str">
        <f t="shared" si="449"/>
        <v/>
      </c>
      <c r="AG1924" s="95" t="str">
        <f>IF($C1924="", "", IF(IFERROR(INDEX(Ingredients!C$11:C$310, MATCH($C1924, Ingredients!$B$11:$B$310, 0)), "")="", "", IFERROR(INDEX(Ingredients!C$11:C$310, MATCH($C1924, Ingredients!$B$11:$B$310, 0)), "")))</f>
        <v/>
      </c>
      <c r="AH1924" s="105" t="str">
        <f>IF($C1924="", "", IF(IFERROR(INDEX(Ingredients!D$11:D$310, MATCH($C1924, Ingredients!$B$11:$B$310, 0)), "")="", "", IFERROR(INDEX(Ingredients!D$11:D$310, MATCH($C1924, Ingredients!$B$11:$B$310, 0)), "")))</f>
        <v/>
      </c>
      <c r="AI1924" s="106" t="str">
        <f>IF($C1924="", "", IF(IFERROR(INDEX(Ingredients!E$11:E$310, MATCH($C1924, Ingredients!$B$11:$B$310, 0)), "")="", "", IFERROR(INDEX(Ingredients!E$11:E$310, MATCH($C1924, Ingredients!$B$11:$B$310, 0)), "")))</f>
        <v/>
      </c>
      <c r="AJ1924" s="108" t="str">
        <f>IF($C1924="", "", IF(IFERROR(INDEX(Ingredients!F$11:F$310, MATCH($C1924, Ingredients!$B$11:$B$310, 0)), "")="", "", IFERROR(INDEX(Ingredients!F$11:F$310, MATCH($C1924, Ingredients!$B$11:$B$310, 0)), "")))</f>
        <v/>
      </c>
      <c r="AK1924" s="106" t="str">
        <f>IF($C1924="", "", IF(IFERROR(INDEX(Ingredients!G$11:G$310, MATCH($C1924, Ingredients!$B$11:$B$310, 0)), "")="", "", IFERROR(INDEX(Ingredients!G$11:G$310, MATCH($C1924, Ingredients!$B$11:$B$310, 0)), "")))</f>
        <v/>
      </c>
      <c r="AL1924" s="79" t="str">
        <f>IF($C1924="", "", IF(IFERROR(INDEX(Ingredients!H$11:H$310, MATCH($C1924, Ingredients!$B$11:$B$310, 0)), "")="", "", IFERROR(INDEX(Ingredients!H$11:H$310, MATCH($C1924, Ingredients!$B$11:$B$310, 0)), "")))</f>
        <v/>
      </c>
      <c r="AN1924" s="83" t="str">
        <f t="shared" si="440"/>
        <v/>
      </c>
      <c r="AP1924" s="114" t="str">
        <f t="shared" si="450"/>
        <v/>
      </c>
      <c r="AR1924" s="117" t="str">
        <f>IF($C1924="", "", IF(IFERROR(INDEX(Ingredients!$AI$11:$AI$310, MATCH($C1924, Ingredients!$B$11:$B$310, 0)), "")="", "", IFERROR(INDEX(Ingredients!$AI$11:$AI$310, MATCH($C1924, Ingredients!$B$11:$B$310, 0)), "")))</f>
        <v/>
      </c>
      <c r="AT1924" s="120" t="str">
        <f t="shared" si="451"/>
        <v/>
      </c>
      <c r="AV1924" s="90" t="str">
        <f t="shared" si="441"/>
        <v/>
      </c>
      <c r="AX1924" s="90" t="str">
        <f>IF($AV1924="", "", COUNTIF($AV$11:$AV$5010, "&lt;"&amp;$AV1924)+1+COUNTIF($AV$11:$AV1924, $AV1924)-1)</f>
        <v/>
      </c>
      <c r="AZ1924" s="111" t="str">
        <f>IF($B1924="", "", SUMIF('Shopping List'!$AV$11:$AV$25, $B1924, 'Shopping List'!$BN$11:$BN$25))</f>
        <v/>
      </c>
      <c r="BB1924" s="117" t="str">
        <f t="shared" si="452"/>
        <v/>
      </c>
    </row>
    <row r="1925" spans="1:54" x14ac:dyDescent="0.25">
      <c r="A1925" s="4"/>
      <c r="B1925" s="37"/>
      <c r="C1925" s="124"/>
      <c r="D1925" s="39"/>
      <c r="E1925" s="125"/>
      <c r="F1925" s="48"/>
      <c r="G1925" s="4"/>
      <c r="H1925" s="4"/>
      <c r="I1925" s="95" t="str">
        <f>IF($C1925="", "", IF(IFERROR(INDEX(Ingredients!$C$11:$C$310, MATCH($C1925, Ingredients!$B$11:$B$310, 0)), "")="", "", IFERROR(INDEX(Ingredients!$C$11:$C$310, MATCH($C1925, Ingredients!$B$11:$B$310, 0)), "")))</f>
        <v/>
      </c>
      <c r="J1925" s="73" t="str">
        <f>IF($B1925="", "", IF(IFERROR(INDEX(Meals!$C$11:$C$260, MATCH($B1925, Meals!$B$11:$B$260, 0)), "")="", "", IFERROR(INDEX(Meals!$C$11:$C$260, MATCH($B1925, Meals!$B$11:$B$260, 0)), "")))</f>
        <v/>
      </c>
      <c r="K1925" s="4"/>
      <c r="L1925" s="72" t="str">
        <f t="shared" si="442"/>
        <v/>
      </c>
      <c r="M1925" s="73" t="str">
        <f t="shared" si="443"/>
        <v/>
      </c>
      <c r="N1925" s="4"/>
      <c r="O1925" s="78" t="str">
        <f t="shared" si="444"/>
        <v/>
      </c>
      <c r="P1925" s="79" t="str">
        <f t="shared" si="445"/>
        <v/>
      </c>
      <c r="Q1925" s="4"/>
      <c r="R1925" s="90" t="str">
        <f t="shared" si="446"/>
        <v/>
      </c>
      <c r="S1925" s="4"/>
      <c r="Y1925" s="18" t="str">
        <f t="shared" si="447"/>
        <v/>
      </c>
      <c r="AA1925" s="18" t="str">
        <f t="shared" si="438"/>
        <v/>
      </c>
      <c r="AB1925" s="18" t="str">
        <f t="shared" si="439"/>
        <v/>
      </c>
      <c r="AC1925" s="18" t="str">
        <f t="shared" si="448"/>
        <v/>
      </c>
      <c r="AD1925" s="18" t="str">
        <f t="shared" si="448"/>
        <v/>
      </c>
      <c r="AE1925" s="18" t="str">
        <f t="shared" si="449"/>
        <v/>
      </c>
      <c r="AG1925" s="95" t="str">
        <f>IF($C1925="", "", IF(IFERROR(INDEX(Ingredients!C$11:C$310, MATCH($C1925, Ingredients!$B$11:$B$310, 0)), "")="", "", IFERROR(INDEX(Ingredients!C$11:C$310, MATCH($C1925, Ingredients!$B$11:$B$310, 0)), "")))</f>
        <v/>
      </c>
      <c r="AH1925" s="105" t="str">
        <f>IF($C1925="", "", IF(IFERROR(INDEX(Ingredients!D$11:D$310, MATCH($C1925, Ingredients!$B$11:$B$310, 0)), "")="", "", IFERROR(INDEX(Ingredients!D$11:D$310, MATCH($C1925, Ingredients!$B$11:$B$310, 0)), "")))</f>
        <v/>
      </c>
      <c r="AI1925" s="106" t="str">
        <f>IF($C1925="", "", IF(IFERROR(INDEX(Ingredients!E$11:E$310, MATCH($C1925, Ingredients!$B$11:$B$310, 0)), "")="", "", IFERROR(INDEX(Ingredients!E$11:E$310, MATCH($C1925, Ingredients!$B$11:$B$310, 0)), "")))</f>
        <v/>
      </c>
      <c r="AJ1925" s="108" t="str">
        <f>IF($C1925="", "", IF(IFERROR(INDEX(Ingredients!F$11:F$310, MATCH($C1925, Ingredients!$B$11:$B$310, 0)), "")="", "", IFERROR(INDEX(Ingredients!F$11:F$310, MATCH($C1925, Ingredients!$B$11:$B$310, 0)), "")))</f>
        <v/>
      </c>
      <c r="AK1925" s="106" t="str">
        <f>IF($C1925="", "", IF(IFERROR(INDEX(Ingredients!G$11:G$310, MATCH($C1925, Ingredients!$B$11:$B$310, 0)), "")="", "", IFERROR(INDEX(Ingredients!G$11:G$310, MATCH($C1925, Ingredients!$B$11:$B$310, 0)), "")))</f>
        <v/>
      </c>
      <c r="AL1925" s="79" t="str">
        <f>IF($C1925="", "", IF(IFERROR(INDEX(Ingredients!H$11:H$310, MATCH($C1925, Ingredients!$B$11:$B$310, 0)), "")="", "", IFERROR(INDEX(Ingredients!H$11:H$310, MATCH($C1925, Ingredients!$B$11:$B$310, 0)), "")))</f>
        <v/>
      </c>
      <c r="AN1925" s="83" t="str">
        <f t="shared" si="440"/>
        <v/>
      </c>
      <c r="AP1925" s="114" t="str">
        <f t="shared" si="450"/>
        <v/>
      </c>
      <c r="AR1925" s="117" t="str">
        <f>IF($C1925="", "", IF(IFERROR(INDEX(Ingredients!$AI$11:$AI$310, MATCH($C1925, Ingredients!$B$11:$B$310, 0)), "")="", "", IFERROR(INDEX(Ingredients!$AI$11:$AI$310, MATCH($C1925, Ingredients!$B$11:$B$310, 0)), "")))</f>
        <v/>
      </c>
      <c r="AT1925" s="120" t="str">
        <f t="shared" si="451"/>
        <v/>
      </c>
      <c r="AV1925" s="90" t="str">
        <f t="shared" si="441"/>
        <v/>
      </c>
      <c r="AX1925" s="90" t="str">
        <f>IF($AV1925="", "", COUNTIF($AV$11:$AV$5010, "&lt;"&amp;$AV1925)+1+COUNTIF($AV$11:$AV1925, $AV1925)-1)</f>
        <v/>
      </c>
      <c r="AZ1925" s="111" t="str">
        <f>IF($B1925="", "", SUMIF('Shopping List'!$AV$11:$AV$25, $B1925, 'Shopping List'!$BN$11:$BN$25))</f>
        <v/>
      </c>
      <c r="BB1925" s="117" t="str">
        <f t="shared" si="452"/>
        <v/>
      </c>
    </row>
    <row r="1926" spans="1:54" x14ac:dyDescent="0.25">
      <c r="A1926" s="4"/>
      <c r="B1926" s="37"/>
      <c r="C1926" s="124"/>
      <c r="D1926" s="39"/>
      <c r="E1926" s="125"/>
      <c r="F1926" s="48"/>
      <c r="G1926" s="4"/>
      <c r="H1926" s="4"/>
      <c r="I1926" s="95" t="str">
        <f>IF($C1926="", "", IF(IFERROR(INDEX(Ingredients!$C$11:$C$310, MATCH($C1926, Ingredients!$B$11:$B$310, 0)), "")="", "", IFERROR(INDEX(Ingredients!$C$11:$C$310, MATCH($C1926, Ingredients!$B$11:$B$310, 0)), "")))</f>
        <v/>
      </c>
      <c r="J1926" s="73" t="str">
        <f>IF($B1926="", "", IF(IFERROR(INDEX(Meals!$C$11:$C$260, MATCH($B1926, Meals!$B$11:$B$260, 0)), "")="", "", IFERROR(INDEX(Meals!$C$11:$C$260, MATCH($B1926, Meals!$B$11:$B$260, 0)), "")))</f>
        <v/>
      </c>
      <c r="K1926" s="4"/>
      <c r="L1926" s="72" t="str">
        <f t="shared" si="442"/>
        <v/>
      </c>
      <c r="M1926" s="73" t="str">
        <f t="shared" si="443"/>
        <v/>
      </c>
      <c r="N1926" s="4"/>
      <c r="O1926" s="78" t="str">
        <f t="shared" si="444"/>
        <v/>
      </c>
      <c r="P1926" s="79" t="str">
        <f t="shared" si="445"/>
        <v/>
      </c>
      <c r="Q1926" s="4"/>
      <c r="R1926" s="90" t="str">
        <f t="shared" si="446"/>
        <v/>
      </c>
      <c r="S1926" s="4"/>
      <c r="Y1926" s="18" t="str">
        <f t="shared" si="447"/>
        <v/>
      </c>
      <c r="AA1926" s="18" t="str">
        <f t="shared" si="438"/>
        <v/>
      </c>
      <c r="AB1926" s="18" t="str">
        <f t="shared" si="439"/>
        <v/>
      </c>
      <c r="AC1926" s="18" t="str">
        <f t="shared" si="448"/>
        <v/>
      </c>
      <c r="AD1926" s="18" t="str">
        <f t="shared" si="448"/>
        <v/>
      </c>
      <c r="AE1926" s="18" t="str">
        <f t="shared" si="449"/>
        <v/>
      </c>
      <c r="AG1926" s="95" t="str">
        <f>IF($C1926="", "", IF(IFERROR(INDEX(Ingredients!C$11:C$310, MATCH($C1926, Ingredients!$B$11:$B$310, 0)), "")="", "", IFERROR(INDEX(Ingredients!C$11:C$310, MATCH($C1926, Ingredients!$B$11:$B$310, 0)), "")))</f>
        <v/>
      </c>
      <c r="AH1926" s="105" t="str">
        <f>IF($C1926="", "", IF(IFERROR(INDEX(Ingredients!D$11:D$310, MATCH($C1926, Ingredients!$B$11:$B$310, 0)), "")="", "", IFERROR(INDEX(Ingredients!D$11:D$310, MATCH($C1926, Ingredients!$B$11:$B$310, 0)), "")))</f>
        <v/>
      </c>
      <c r="AI1926" s="106" t="str">
        <f>IF($C1926="", "", IF(IFERROR(INDEX(Ingredients!E$11:E$310, MATCH($C1926, Ingredients!$B$11:$B$310, 0)), "")="", "", IFERROR(INDEX(Ingredients!E$11:E$310, MATCH($C1926, Ingredients!$B$11:$B$310, 0)), "")))</f>
        <v/>
      </c>
      <c r="AJ1926" s="108" t="str">
        <f>IF($C1926="", "", IF(IFERROR(INDEX(Ingredients!F$11:F$310, MATCH($C1926, Ingredients!$B$11:$B$310, 0)), "")="", "", IFERROR(INDEX(Ingredients!F$11:F$310, MATCH($C1926, Ingredients!$B$11:$B$310, 0)), "")))</f>
        <v/>
      </c>
      <c r="AK1926" s="106" t="str">
        <f>IF($C1926="", "", IF(IFERROR(INDEX(Ingredients!G$11:G$310, MATCH($C1926, Ingredients!$B$11:$B$310, 0)), "")="", "", IFERROR(INDEX(Ingredients!G$11:G$310, MATCH($C1926, Ingredients!$B$11:$B$310, 0)), "")))</f>
        <v/>
      </c>
      <c r="AL1926" s="79" t="str">
        <f>IF($C1926="", "", IF(IFERROR(INDEX(Ingredients!H$11:H$310, MATCH($C1926, Ingredients!$B$11:$B$310, 0)), "")="", "", IFERROR(INDEX(Ingredients!H$11:H$310, MATCH($C1926, Ingredients!$B$11:$B$310, 0)), "")))</f>
        <v/>
      </c>
      <c r="AN1926" s="83" t="str">
        <f t="shared" si="440"/>
        <v/>
      </c>
      <c r="AP1926" s="114" t="str">
        <f t="shared" si="450"/>
        <v/>
      </c>
      <c r="AR1926" s="117" t="str">
        <f>IF($C1926="", "", IF(IFERROR(INDEX(Ingredients!$AI$11:$AI$310, MATCH($C1926, Ingredients!$B$11:$B$310, 0)), "")="", "", IFERROR(INDEX(Ingredients!$AI$11:$AI$310, MATCH($C1926, Ingredients!$B$11:$B$310, 0)), "")))</f>
        <v/>
      </c>
      <c r="AT1926" s="120" t="str">
        <f t="shared" si="451"/>
        <v/>
      </c>
      <c r="AV1926" s="90" t="str">
        <f t="shared" si="441"/>
        <v/>
      </c>
      <c r="AX1926" s="90" t="str">
        <f>IF($AV1926="", "", COUNTIF($AV$11:$AV$5010, "&lt;"&amp;$AV1926)+1+COUNTIF($AV$11:$AV1926, $AV1926)-1)</f>
        <v/>
      </c>
      <c r="AZ1926" s="111" t="str">
        <f>IF($B1926="", "", SUMIF('Shopping List'!$AV$11:$AV$25, $B1926, 'Shopping List'!$BN$11:$BN$25))</f>
        <v/>
      </c>
      <c r="BB1926" s="117" t="str">
        <f t="shared" si="452"/>
        <v/>
      </c>
    </row>
    <row r="1927" spans="1:54" x14ac:dyDescent="0.25">
      <c r="A1927" s="4"/>
      <c r="B1927" s="37"/>
      <c r="C1927" s="124"/>
      <c r="D1927" s="39"/>
      <c r="E1927" s="125"/>
      <c r="F1927" s="48"/>
      <c r="G1927" s="4"/>
      <c r="H1927" s="4"/>
      <c r="I1927" s="95" t="str">
        <f>IF($C1927="", "", IF(IFERROR(INDEX(Ingredients!$C$11:$C$310, MATCH($C1927, Ingredients!$B$11:$B$310, 0)), "")="", "", IFERROR(INDEX(Ingredients!$C$11:$C$310, MATCH($C1927, Ingredients!$B$11:$B$310, 0)), "")))</f>
        <v/>
      </c>
      <c r="J1927" s="73" t="str">
        <f>IF($B1927="", "", IF(IFERROR(INDEX(Meals!$C$11:$C$260, MATCH($B1927, Meals!$B$11:$B$260, 0)), "")="", "", IFERROR(INDEX(Meals!$C$11:$C$260, MATCH($B1927, Meals!$B$11:$B$260, 0)), "")))</f>
        <v/>
      </c>
      <c r="K1927" s="4"/>
      <c r="L1927" s="72" t="str">
        <f t="shared" si="442"/>
        <v/>
      </c>
      <c r="M1927" s="73" t="str">
        <f t="shared" si="443"/>
        <v/>
      </c>
      <c r="N1927" s="4"/>
      <c r="O1927" s="78" t="str">
        <f t="shared" si="444"/>
        <v/>
      </c>
      <c r="P1927" s="79" t="str">
        <f t="shared" si="445"/>
        <v/>
      </c>
      <c r="Q1927" s="4"/>
      <c r="R1927" s="90" t="str">
        <f t="shared" si="446"/>
        <v/>
      </c>
      <c r="S1927" s="4"/>
      <c r="Y1927" s="18" t="str">
        <f t="shared" si="447"/>
        <v/>
      </c>
      <c r="AA1927" s="18" t="str">
        <f t="shared" si="438"/>
        <v/>
      </c>
      <c r="AB1927" s="18" t="str">
        <f t="shared" si="439"/>
        <v/>
      </c>
      <c r="AC1927" s="18" t="str">
        <f t="shared" si="448"/>
        <v/>
      </c>
      <c r="AD1927" s="18" t="str">
        <f t="shared" si="448"/>
        <v/>
      </c>
      <c r="AE1927" s="18" t="str">
        <f t="shared" si="449"/>
        <v/>
      </c>
      <c r="AG1927" s="95" t="str">
        <f>IF($C1927="", "", IF(IFERROR(INDEX(Ingredients!C$11:C$310, MATCH($C1927, Ingredients!$B$11:$B$310, 0)), "")="", "", IFERROR(INDEX(Ingredients!C$11:C$310, MATCH($C1927, Ingredients!$B$11:$B$310, 0)), "")))</f>
        <v/>
      </c>
      <c r="AH1927" s="105" t="str">
        <f>IF($C1927="", "", IF(IFERROR(INDEX(Ingredients!D$11:D$310, MATCH($C1927, Ingredients!$B$11:$B$310, 0)), "")="", "", IFERROR(INDEX(Ingredients!D$11:D$310, MATCH($C1927, Ingredients!$B$11:$B$310, 0)), "")))</f>
        <v/>
      </c>
      <c r="AI1927" s="106" t="str">
        <f>IF($C1927="", "", IF(IFERROR(INDEX(Ingredients!E$11:E$310, MATCH($C1927, Ingredients!$B$11:$B$310, 0)), "")="", "", IFERROR(INDEX(Ingredients!E$11:E$310, MATCH($C1927, Ingredients!$B$11:$B$310, 0)), "")))</f>
        <v/>
      </c>
      <c r="AJ1927" s="108" t="str">
        <f>IF($C1927="", "", IF(IFERROR(INDEX(Ingredients!F$11:F$310, MATCH($C1927, Ingredients!$B$11:$B$310, 0)), "")="", "", IFERROR(INDEX(Ingredients!F$11:F$310, MATCH($C1927, Ingredients!$B$11:$B$310, 0)), "")))</f>
        <v/>
      </c>
      <c r="AK1927" s="106" t="str">
        <f>IF($C1927="", "", IF(IFERROR(INDEX(Ingredients!G$11:G$310, MATCH($C1927, Ingredients!$B$11:$B$310, 0)), "")="", "", IFERROR(INDEX(Ingredients!G$11:G$310, MATCH($C1927, Ingredients!$B$11:$B$310, 0)), "")))</f>
        <v/>
      </c>
      <c r="AL1927" s="79" t="str">
        <f>IF($C1927="", "", IF(IFERROR(INDEX(Ingredients!H$11:H$310, MATCH($C1927, Ingredients!$B$11:$B$310, 0)), "")="", "", IFERROR(INDEX(Ingredients!H$11:H$310, MATCH($C1927, Ingredients!$B$11:$B$310, 0)), "")))</f>
        <v/>
      </c>
      <c r="AN1927" s="83" t="str">
        <f t="shared" si="440"/>
        <v/>
      </c>
      <c r="AP1927" s="114" t="str">
        <f t="shared" si="450"/>
        <v/>
      </c>
      <c r="AR1927" s="117" t="str">
        <f>IF($C1927="", "", IF(IFERROR(INDEX(Ingredients!$AI$11:$AI$310, MATCH($C1927, Ingredients!$B$11:$B$310, 0)), "")="", "", IFERROR(INDEX(Ingredients!$AI$11:$AI$310, MATCH($C1927, Ingredients!$B$11:$B$310, 0)), "")))</f>
        <v/>
      </c>
      <c r="AT1927" s="120" t="str">
        <f t="shared" si="451"/>
        <v/>
      </c>
      <c r="AV1927" s="90" t="str">
        <f t="shared" si="441"/>
        <v/>
      </c>
      <c r="AX1927" s="90" t="str">
        <f>IF($AV1927="", "", COUNTIF($AV$11:$AV$5010, "&lt;"&amp;$AV1927)+1+COUNTIF($AV$11:$AV1927, $AV1927)-1)</f>
        <v/>
      </c>
      <c r="AZ1927" s="111" t="str">
        <f>IF($B1927="", "", SUMIF('Shopping List'!$AV$11:$AV$25, $B1927, 'Shopping List'!$BN$11:$BN$25))</f>
        <v/>
      </c>
      <c r="BB1927" s="117" t="str">
        <f t="shared" si="452"/>
        <v/>
      </c>
    </row>
    <row r="1928" spans="1:54" x14ac:dyDescent="0.25">
      <c r="A1928" s="4"/>
      <c r="B1928" s="37"/>
      <c r="C1928" s="124"/>
      <c r="D1928" s="39"/>
      <c r="E1928" s="125"/>
      <c r="F1928" s="48"/>
      <c r="G1928" s="4"/>
      <c r="H1928" s="4"/>
      <c r="I1928" s="95" t="str">
        <f>IF($C1928="", "", IF(IFERROR(INDEX(Ingredients!$C$11:$C$310, MATCH($C1928, Ingredients!$B$11:$B$310, 0)), "")="", "", IFERROR(INDEX(Ingredients!$C$11:$C$310, MATCH($C1928, Ingredients!$B$11:$B$310, 0)), "")))</f>
        <v/>
      </c>
      <c r="J1928" s="73" t="str">
        <f>IF($B1928="", "", IF(IFERROR(INDEX(Meals!$C$11:$C$260, MATCH($B1928, Meals!$B$11:$B$260, 0)), "")="", "", IFERROR(INDEX(Meals!$C$11:$C$260, MATCH($B1928, Meals!$B$11:$B$260, 0)), "")))</f>
        <v/>
      </c>
      <c r="K1928" s="4"/>
      <c r="L1928" s="72" t="str">
        <f t="shared" si="442"/>
        <v/>
      </c>
      <c r="M1928" s="73" t="str">
        <f t="shared" si="443"/>
        <v/>
      </c>
      <c r="N1928" s="4"/>
      <c r="O1928" s="78" t="str">
        <f t="shared" si="444"/>
        <v/>
      </c>
      <c r="P1928" s="79" t="str">
        <f t="shared" si="445"/>
        <v/>
      </c>
      <c r="Q1928" s="4"/>
      <c r="R1928" s="90" t="str">
        <f t="shared" si="446"/>
        <v/>
      </c>
      <c r="S1928" s="4"/>
      <c r="Y1928" s="18" t="str">
        <f t="shared" si="447"/>
        <v/>
      </c>
      <c r="AA1928" s="18" t="str">
        <f t="shared" si="438"/>
        <v/>
      </c>
      <c r="AB1928" s="18" t="str">
        <f t="shared" si="439"/>
        <v/>
      </c>
      <c r="AC1928" s="18" t="str">
        <f t="shared" si="448"/>
        <v/>
      </c>
      <c r="AD1928" s="18" t="str">
        <f t="shared" si="448"/>
        <v/>
      </c>
      <c r="AE1928" s="18" t="str">
        <f t="shared" si="449"/>
        <v/>
      </c>
      <c r="AG1928" s="95" t="str">
        <f>IF($C1928="", "", IF(IFERROR(INDEX(Ingredients!C$11:C$310, MATCH($C1928, Ingredients!$B$11:$B$310, 0)), "")="", "", IFERROR(INDEX(Ingredients!C$11:C$310, MATCH($C1928, Ingredients!$B$11:$B$310, 0)), "")))</f>
        <v/>
      </c>
      <c r="AH1928" s="105" t="str">
        <f>IF($C1928="", "", IF(IFERROR(INDEX(Ingredients!D$11:D$310, MATCH($C1928, Ingredients!$B$11:$B$310, 0)), "")="", "", IFERROR(INDEX(Ingredients!D$11:D$310, MATCH($C1928, Ingredients!$B$11:$B$310, 0)), "")))</f>
        <v/>
      </c>
      <c r="AI1928" s="106" t="str">
        <f>IF($C1928="", "", IF(IFERROR(INDEX(Ingredients!E$11:E$310, MATCH($C1928, Ingredients!$B$11:$B$310, 0)), "")="", "", IFERROR(INDEX(Ingredients!E$11:E$310, MATCH($C1928, Ingredients!$B$11:$B$310, 0)), "")))</f>
        <v/>
      </c>
      <c r="AJ1928" s="108" t="str">
        <f>IF($C1928="", "", IF(IFERROR(INDEX(Ingredients!F$11:F$310, MATCH($C1928, Ingredients!$B$11:$B$310, 0)), "")="", "", IFERROR(INDEX(Ingredients!F$11:F$310, MATCH($C1928, Ingredients!$B$11:$B$310, 0)), "")))</f>
        <v/>
      </c>
      <c r="AK1928" s="106" t="str">
        <f>IF($C1928="", "", IF(IFERROR(INDEX(Ingredients!G$11:G$310, MATCH($C1928, Ingredients!$B$11:$B$310, 0)), "")="", "", IFERROR(INDEX(Ingredients!G$11:G$310, MATCH($C1928, Ingredients!$B$11:$B$310, 0)), "")))</f>
        <v/>
      </c>
      <c r="AL1928" s="79" t="str">
        <f>IF($C1928="", "", IF(IFERROR(INDEX(Ingredients!H$11:H$310, MATCH($C1928, Ingredients!$B$11:$B$310, 0)), "")="", "", IFERROR(INDEX(Ingredients!H$11:H$310, MATCH($C1928, Ingredients!$B$11:$B$310, 0)), "")))</f>
        <v/>
      </c>
      <c r="AN1928" s="83" t="str">
        <f t="shared" si="440"/>
        <v/>
      </c>
      <c r="AP1928" s="114" t="str">
        <f t="shared" si="450"/>
        <v/>
      </c>
      <c r="AR1928" s="117" t="str">
        <f>IF($C1928="", "", IF(IFERROR(INDEX(Ingredients!$AI$11:$AI$310, MATCH($C1928, Ingredients!$B$11:$B$310, 0)), "")="", "", IFERROR(INDEX(Ingredients!$AI$11:$AI$310, MATCH($C1928, Ingredients!$B$11:$B$310, 0)), "")))</f>
        <v/>
      </c>
      <c r="AT1928" s="120" t="str">
        <f t="shared" si="451"/>
        <v/>
      </c>
      <c r="AV1928" s="90" t="str">
        <f t="shared" si="441"/>
        <v/>
      </c>
      <c r="AX1928" s="90" t="str">
        <f>IF($AV1928="", "", COUNTIF($AV$11:$AV$5010, "&lt;"&amp;$AV1928)+1+COUNTIF($AV$11:$AV1928, $AV1928)-1)</f>
        <v/>
      </c>
      <c r="AZ1928" s="111" t="str">
        <f>IF($B1928="", "", SUMIF('Shopping List'!$AV$11:$AV$25, $B1928, 'Shopping List'!$BN$11:$BN$25))</f>
        <v/>
      </c>
      <c r="BB1928" s="117" t="str">
        <f t="shared" si="452"/>
        <v/>
      </c>
    </row>
    <row r="1929" spans="1:54" x14ac:dyDescent="0.25">
      <c r="A1929" s="4"/>
      <c r="B1929" s="37"/>
      <c r="C1929" s="124"/>
      <c r="D1929" s="39"/>
      <c r="E1929" s="125"/>
      <c r="F1929" s="48"/>
      <c r="G1929" s="4"/>
      <c r="H1929" s="4"/>
      <c r="I1929" s="95" t="str">
        <f>IF($C1929="", "", IF(IFERROR(INDEX(Ingredients!$C$11:$C$310, MATCH($C1929, Ingredients!$B$11:$B$310, 0)), "")="", "", IFERROR(INDEX(Ingredients!$C$11:$C$310, MATCH($C1929, Ingredients!$B$11:$B$310, 0)), "")))</f>
        <v/>
      </c>
      <c r="J1929" s="73" t="str">
        <f>IF($B1929="", "", IF(IFERROR(INDEX(Meals!$C$11:$C$260, MATCH($B1929, Meals!$B$11:$B$260, 0)), "")="", "", IFERROR(INDEX(Meals!$C$11:$C$260, MATCH($B1929, Meals!$B$11:$B$260, 0)), "")))</f>
        <v/>
      </c>
      <c r="K1929" s="4"/>
      <c r="L1929" s="72" t="str">
        <f t="shared" si="442"/>
        <v/>
      </c>
      <c r="M1929" s="73" t="str">
        <f t="shared" si="443"/>
        <v/>
      </c>
      <c r="N1929" s="4"/>
      <c r="O1929" s="78" t="str">
        <f t="shared" si="444"/>
        <v/>
      </c>
      <c r="P1929" s="79" t="str">
        <f t="shared" si="445"/>
        <v/>
      </c>
      <c r="Q1929" s="4"/>
      <c r="R1929" s="90" t="str">
        <f t="shared" si="446"/>
        <v/>
      </c>
      <c r="S1929" s="4"/>
      <c r="Y1929" s="18" t="str">
        <f t="shared" si="447"/>
        <v/>
      </c>
      <c r="AA1929" s="18" t="str">
        <f t="shared" si="438"/>
        <v/>
      </c>
      <c r="AB1929" s="18" t="str">
        <f t="shared" si="439"/>
        <v/>
      </c>
      <c r="AC1929" s="18" t="str">
        <f t="shared" si="448"/>
        <v/>
      </c>
      <c r="AD1929" s="18" t="str">
        <f t="shared" si="448"/>
        <v/>
      </c>
      <c r="AE1929" s="18" t="str">
        <f t="shared" si="449"/>
        <v/>
      </c>
      <c r="AG1929" s="95" t="str">
        <f>IF($C1929="", "", IF(IFERROR(INDEX(Ingredients!C$11:C$310, MATCH($C1929, Ingredients!$B$11:$B$310, 0)), "")="", "", IFERROR(INDEX(Ingredients!C$11:C$310, MATCH($C1929, Ingredients!$B$11:$B$310, 0)), "")))</f>
        <v/>
      </c>
      <c r="AH1929" s="105" t="str">
        <f>IF($C1929="", "", IF(IFERROR(INDEX(Ingredients!D$11:D$310, MATCH($C1929, Ingredients!$B$11:$B$310, 0)), "")="", "", IFERROR(INDEX(Ingredients!D$11:D$310, MATCH($C1929, Ingredients!$B$11:$B$310, 0)), "")))</f>
        <v/>
      </c>
      <c r="AI1929" s="106" t="str">
        <f>IF($C1929="", "", IF(IFERROR(INDEX(Ingredients!E$11:E$310, MATCH($C1929, Ingredients!$B$11:$B$310, 0)), "")="", "", IFERROR(INDEX(Ingredients!E$11:E$310, MATCH($C1929, Ingredients!$B$11:$B$310, 0)), "")))</f>
        <v/>
      </c>
      <c r="AJ1929" s="108" t="str">
        <f>IF($C1929="", "", IF(IFERROR(INDEX(Ingredients!F$11:F$310, MATCH($C1929, Ingredients!$B$11:$B$310, 0)), "")="", "", IFERROR(INDEX(Ingredients!F$11:F$310, MATCH($C1929, Ingredients!$B$11:$B$310, 0)), "")))</f>
        <v/>
      </c>
      <c r="AK1929" s="106" t="str">
        <f>IF($C1929="", "", IF(IFERROR(INDEX(Ingredients!G$11:G$310, MATCH($C1929, Ingredients!$B$11:$B$310, 0)), "")="", "", IFERROR(INDEX(Ingredients!G$11:G$310, MATCH($C1929, Ingredients!$B$11:$B$310, 0)), "")))</f>
        <v/>
      </c>
      <c r="AL1929" s="79" t="str">
        <f>IF($C1929="", "", IF(IFERROR(INDEX(Ingredients!H$11:H$310, MATCH($C1929, Ingredients!$B$11:$B$310, 0)), "")="", "", IFERROR(INDEX(Ingredients!H$11:H$310, MATCH($C1929, Ingredients!$B$11:$B$310, 0)), "")))</f>
        <v/>
      </c>
      <c r="AN1929" s="83" t="str">
        <f t="shared" si="440"/>
        <v/>
      </c>
      <c r="AP1929" s="114" t="str">
        <f t="shared" si="450"/>
        <v/>
      </c>
      <c r="AR1929" s="117" t="str">
        <f>IF($C1929="", "", IF(IFERROR(INDEX(Ingredients!$AI$11:$AI$310, MATCH($C1929, Ingredients!$B$11:$B$310, 0)), "")="", "", IFERROR(INDEX(Ingredients!$AI$11:$AI$310, MATCH($C1929, Ingredients!$B$11:$B$310, 0)), "")))</f>
        <v/>
      </c>
      <c r="AT1929" s="120" t="str">
        <f t="shared" si="451"/>
        <v/>
      </c>
      <c r="AV1929" s="90" t="str">
        <f t="shared" si="441"/>
        <v/>
      </c>
      <c r="AX1929" s="90" t="str">
        <f>IF($AV1929="", "", COUNTIF($AV$11:$AV$5010, "&lt;"&amp;$AV1929)+1+COUNTIF($AV$11:$AV1929, $AV1929)-1)</f>
        <v/>
      </c>
      <c r="AZ1929" s="111" t="str">
        <f>IF($B1929="", "", SUMIF('Shopping List'!$AV$11:$AV$25, $B1929, 'Shopping List'!$BN$11:$BN$25))</f>
        <v/>
      </c>
      <c r="BB1929" s="117" t="str">
        <f t="shared" si="452"/>
        <v/>
      </c>
    </row>
    <row r="1930" spans="1:54" x14ac:dyDescent="0.25">
      <c r="A1930" s="4"/>
      <c r="B1930" s="37"/>
      <c r="C1930" s="124"/>
      <c r="D1930" s="39"/>
      <c r="E1930" s="125"/>
      <c r="F1930" s="48"/>
      <c r="G1930" s="4"/>
      <c r="H1930" s="4"/>
      <c r="I1930" s="95" t="str">
        <f>IF($C1930="", "", IF(IFERROR(INDEX(Ingredients!$C$11:$C$310, MATCH($C1930, Ingredients!$B$11:$B$310, 0)), "")="", "", IFERROR(INDEX(Ingredients!$C$11:$C$310, MATCH($C1930, Ingredients!$B$11:$B$310, 0)), "")))</f>
        <v/>
      </c>
      <c r="J1930" s="73" t="str">
        <f>IF($B1930="", "", IF(IFERROR(INDEX(Meals!$C$11:$C$260, MATCH($B1930, Meals!$B$11:$B$260, 0)), "")="", "", IFERROR(INDEX(Meals!$C$11:$C$260, MATCH($B1930, Meals!$B$11:$B$260, 0)), "")))</f>
        <v/>
      </c>
      <c r="K1930" s="4"/>
      <c r="L1930" s="72" t="str">
        <f t="shared" si="442"/>
        <v/>
      </c>
      <c r="M1930" s="73" t="str">
        <f t="shared" si="443"/>
        <v/>
      </c>
      <c r="N1930" s="4"/>
      <c r="O1930" s="78" t="str">
        <f t="shared" si="444"/>
        <v/>
      </c>
      <c r="P1930" s="79" t="str">
        <f t="shared" si="445"/>
        <v/>
      </c>
      <c r="Q1930" s="4"/>
      <c r="R1930" s="90" t="str">
        <f t="shared" si="446"/>
        <v/>
      </c>
      <c r="S1930" s="4"/>
      <c r="Y1930" s="18" t="str">
        <f t="shared" si="447"/>
        <v/>
      </c>
      <c r="AA1930" s="18" t="str">
        <f t="shared" si="438"/>
        <v/>
      </c>
      <c r="AB1930" s="18" t="str">
        <f t="shared" si="439"/>
        <v/>
      </c>
      <c r="AC1930" s="18" t="str">
        <f t="shared" si="448"/>
        <v/>
      </c>
      <c r="AD1930" s="18" t="str">
        <f t="shared" si="448"/>
        <v/>
      </c>
      <c r="AE1930" s="18" t="str">
        <f t="shared" si="449"/>
        <v/>
      </c>
      <c r="AG1930" s="95" t="str">
        <f>IF($C1930="", "", IF(IFERROR(INDEX(Ingredients!C$11:C$310, MATCH($C1930, Ingredients!$B$11:$B$310, 0)), "")="", "", IFERROR(INDEX(Ingredients!C$11:C$310, MATCH($C1930, Ingredients!$B$11:$B$310, 0)), "")))</f>
        <v/>
      </c>
      <c r="AH1930" s="105" t="str">
        <f>IF($C1930="", "", IF(IFERROR(INDEX(Ingredients!D$11:D$310, MATCH($C1930, Ingredients!$B$11:$B$310, 0)), "")="", "", IFERROR(INDEX(Ingredients!D$11:D$310, MATCH($C1930, Ingredients!$B$11:$B$310, 0)), "")))</f>
        <v/>
      </c>
      <c r="AI1930" s="106" t="str">
        <f>IF($C1930="", "", IF(IFERROR(INDEX(Ingredients!E$11:E$310, MATCH($C1930, Ingredients!$B$11:$B$310, 0)), "")="", "", IFERROR(INDEX(Ingredients!E$11:E$310, MATCH($C1930, Ingredients!$B$11:$B$310, 0)), "")))</f>
        <v/>
      </c>
      <c r="AJ1930" s="108" t="str">
        <f>IF($C1930="", "", IF(IFERROR(INDEX(Ingredients!F$11:F$310, MATCH($C1930, Ingredients!$B$11:$B$310, 0)), "")="", "", IFERROR(INDEX(Ingredients!F$11:F$310, MATCH($C1930, Ingredients!$B$11:$B$310, 0)), "")))</f>
        <v/>
      </c>
      <c r="AK1930" s="106" t="str">
        <f>IF($C1930="", "", IF(IFERROR(INDEX(Ingredients!G$11:G$310, MATCH($C1930, Ingredients!$B$11:$B$310, 0)), "")="", "", IFERROR(INDEX(Ingredients!G$11:G$310, MATCH($C1930, Ingredients!$B$11:$B$310, 0)), "")))</f>
        <v/>
      </c>
      <c r="AL1930" s="79" t="str">
        <f>IF($C1930="", "", IF(IFERROR(INDEX(Ingredients!H$11:H$310, MATCH($C1930, Ingredients!$B$11:$B$310, 0)), "")="", "", IFERROR(INDEX(Ingredients!H$11:H$310, MATCH($C1930, Ingredients!$B$11:$B$310, 0)), "")))</f>
        <v/>
      </c>
      <c r="AN1930" s="83" t="str">
        <f t="shared" si="440"/>
        <v/>
      </c>
      <c r="AP1930" s="114" t="str">
        <f t="shared" si="450"/>
        <v/>
      </c>
      <c r="AR1930" s="117" t="str">
        <f>IF($C1930="", "", IF(IFERROR(INDEX(Ingredients!$AI$11:$AI$310, MATCH($C1930, Ingredients!$B$11:$B$310, 0)), "")="", "", IFERROR(INDEX(Ingredients!$AI$11:$AI$310, MATCH($C1930, Ingredients!$B$11:$B$310, 0)), "")))</f>
        <v/>
      </c>
      <c r="AT1930" s="120" t="str">
        <f t="shared" si="451"/>
        <v/>
      </c>
      <c r="AV1930" s="90" t="str">
        <f t="shared" si="441"/>
        <v/>
      </c>
      <c r="AX1930" s="90" t="str">
        <f>IF($AV1930="", "", COUNTIF($AV$11:$AV$5010, "&lt;"&amp;$AV1930)+1+COUNTIF($AV$11:$AV1930, $AV1930)-1)</f>
        <v/>
      </c>
      <c r="AZ1930" s="111" t="str">
        <f>IF($B1930="", "", SUMIF('Shopping List'!$AV$11:$AV$25, $B1930, 'Shopping List'!$BN$11:$BN$25))</f>
        <v/>
      </c>
      <c r="BB1930" s="117" t="str">
        <f t="shared" si="452"/>
        <v/>
      </c>
    </row>
    <row r="1931" spans="1:54" x14ac:dyDescent="0.25">
      <c r="A1931" s="4"/>
      <c r="B1931" s="37"/>
      <c r="C1931" s="124"/>
      <c r="D1931" s="39"/>
      <c r="E1931" s="125"/>
      <c r="F1931" s="48"/>
      <c r="G1931" s="4"/>
      <c r="H1931" s="4"/>
      <c r="I1931" s="95" t="str">
        <f>IF($C1931="", "", IF(IFERROR(INDEX(Ingredients!$C$11:$C$310, MATCH($C1931, Ingredients!$B$11:$B$310, 0)), "")="", "", IFERROR(INDEX(Ingredients!$C$11:$C$310, MATCH($C1931, Ingredients!$B$11:$B$310, 0)), "")))</f>
        <v/>
      </c>
      <c r="J1931" s="73" t="str">
        <f>IF($B1931="", "", IF(IFERROR(INDEX(Meals!$C$11:$C$260, MATCH($B1931, Meals!$B$11:$B$260, 0)), "")="", "", IFERROR(INDEX(Meals!$C$11:$C$260, MATCH($B1931, Meals!$B$11:$B$260, 0)), "")))</f>
        <v/>
      </c>
      <c r="K1931" s="4"/>
      <c r="L1931" s="72" t="str">
        <f t="shared" si="442"/>
        <v/>
      </c>
      <c r="M1931" s="73" t="str">
        <f t="shared" si="443"/>
        <v/>
      </c>
      <c r="N1931" s="4"/>
      <c r="O1931" s="78" t="str">
        <f t="shared" si="444"/>
        <v/>
      </c>
      <c r="P1931" s="79" t="str">
        <f t="shared" si="445"/>
        <v/>
      </c>
      <c r="Q1931" s="4"/>
      <c r="R1931" s="90" t="str">
        <f t="shared" si="446"/>
        <v/>
      </c>
      <c r="S1931" s="4"/>
      <c r="Y1931" s="18" t="str">
        <f t="shared" si="447"/>
        <v/>
      </c>
      <c r="AA1931" s="18" t="str">
        <f t="shared" ref="AA1931:AA1994" si="453">IF($Y1931="", "", IF(AND(AA$5="X", B1931=""), $Y$6, IF(AND(NOT(B1931=""), COUNTIF(V$11:V$260, B1931)=0), $Y$7, "")))</f>
        <v/>
      </c>
      <c r="AB1931" s="18" t="str">
        <f t="shared" ref="AB1931:AB1994" si="454">IF($Y1931="", "", IF(AND(AB$5="X", C1931=""), $Y$6, IF(AND(NOT(C1931=""), COUNTIF(W$11:W$310, C1931)=0), $Y$7, "")))</f>
        <v/>
      </c>
      <c r="AC1931" s="18" t="str">
        <f t="shared" si="448"/>
        <v/>
      </c>
      <c r="AD1931" s="18" t="str">
        <f t="shared" si="448"/>
        <v/>
      </c>
      <c r="AE1931" s="18" t="str">
        <f t="shared" si="449"/>
        <v/>
      </c>
      <c r="AG1931" s="95" t="str">
        <f>IF($C1931="", "", IF(IFERROR(INDEX(Ingredients!C$11:C$310, MATCH($C1931, Ingredients!$B$11:$B$310, 0)), "")="", "", IFERROR(INDEX(Ingredients!C$11:C$310, MATCH($C1931, Ingredients!$B$11:$B$310, 0)), "")))</f>
        <v/>
      </c>
      <c r="AH1931" s="105" t="str">
        <f>IF($C1931="", "", IF(IFERROR(INDEX(Ingredients!D$11:D$310, MATCH($C1931, Ingredients!$B$11:$B$310, 0)), "")="", "", IFERROR(INDEX(Ingredients!D$11:D$310, MATCH($C1931, Ingredients!$B$11:$B$310, 0)), "")))</f>
        <v/>
      </c>
      <c r="AI1931" s="106" t="str">
        <f>IF($C1931="", "", IF(IFERROR(INDEX(Ingredients!E$11:E$310, MATCH($C1931, Ingredients!$B$11:$B$310, 0)), "")="", "", IFERROR(INDEX(Ingredients!E$11:E$310, MATCH($C1931, Ingredients!$B$11:$B$310, 0)), "")))</f>
        <v/>
      </c>
      <c r="AJ1931" s="108" t="str">
        <f>IF($C1931="", "", IF(IFERROR(INDEX(Ingredients!F$11:F$310, MATCH($C1931, Ingredients!$B$11:$B$310, 0)), "")="", "", IFERROR(INDEX(Ingredients!F$11:F$310, MATCH($C1931, Ingredients!$B$11:$B$310, 0)), "")))</f>
        <v/>
      </c>
      <c r="AK1931" s="106" t="str">
        <f>IF($C1931="", "", IF(IFERROR(INDEX(Ingredients!G$11:G$310, MATCH($C1931, Ingredients!$B$11:$B$310, 0)), "")="", "", IFERROR(INDEX(Ingredients!G$11:G$310, MATCH($C1931, Ingredients!$B$11:$B$310, 0)), "")))</f>
        <v/>
      </c>
      <c r="AL1931" s="79" t="str">
        <f>IF($C1931="", "", IF(IFERROR(INDEX(Ingredients!H$11:H$310, MATCH($C1931, Ingredients!$B$11:$B$310, 0)), "")="", "", IFERROR(INDEX(Ingredients!H$11:H$310, MATCH($C1931, Ingredients!$B$11:$B$310, 0)), "")))</f>
        <v/>
      </c>
      <c r="AN1931" s="83" t="str">
        <f t="shared" ref="AN1931:AN1994" si="455">IF($D1931="", "", IFERROR(IF($AK1931=$AI1931, $AJ1931/$AH1931, $AJ1931), ""))</f>
        <v/>
      </c>
      <c r="AP1931" s="114" t="str">
        <f t="shared" si="450"/>
        <v/>
      </c>
      <c r="AR1931" s="117" t="str">
        <f>IF($C1931="", "", IF(IFERROR(INDEX(Ingredients!$AI$11:$AI$310, MATCH($C1931, Ingredients!$B$11:$B$310, 0)), "")="", "", IFERROR(INDEX(Ingredients!$AI$11:$AI$310, MATCH($C1931, Ingredients!$B$11:$B$310, 0)), "")))</f>
        <v/>
      </c>
      <c r="AT1931" s="120" t="str">
        <f t="shared" si="451"/>
        <v/>
      </c>
      <c r="AV1931" s="90" t="str">
        <f t="shared" ref="AV1931:AV1994" si="456">IF($AT$8="", "", IF($B1931=$AT$8, $E1931, ""))</f>
        <v/>
      </c>
      <c r="AX1931" s="90" t="str">
        <f>IF($AV1931="", "", COUNTIF($AV$11:$AV$5010, "&lt;"&amp;$AV1931)+1+COUNTIF($AV$11:$AV1931, $AV1931)-1)</f>
        <v/>
      </c>
      <c r="AZ1931" s="111" t="str">
        <f>IF($B1931="", "", SUMIF('Shopping List'!$AV$11:$AV$25, $B1931, 'Shopping List'!$BN$11:$BN$25))</f>
        <v/>
      </c>
      <c r="BB1931" s="117" t="str">
        <f t="shared" si="452"/>
        <v/>
      </c>
    </row>
    <row r="1932" spans="1:54" x14ac:dyDescent="0.25">
      <c r="A1932" s="4"/>
      <c r="B1932" s="37"/>
      <c r="C1932" s="124"/>
      <c r="D1932" s="39"/>
      <c r="E1932" s="125"/>
      <c r="F1932" s="48"/>
      <c r="G1932" s="4"/>
      <c r="H1932" s="4"/>
      <c r="I1932" s="95" t="str">
        <f>IF($C1932="", "", IF(IFERROR(INDEX(Ingredients!$C$11:$C$310, MATCH($C1932, Ingredients!$B$11:$B$310, 0)), "")="", "", IFERROR(INDEX(Ingredients!$C$11:$C$310, MATCH($C1932, Ingredients!$B$11:$B$310, 0)), "")))</f>
        <v/>
      </c>
      <c r="J1932" s="73" t="str">
        <f>IF($B1932="", "", IF(IFERROR(INDEX(Meals!$C$11:$C$260, MATCH($B1932, Meals!$B$11:$B$260, 0)), "")="", "", IFERROR(INDEX(Meals!$C$11:$C$260, MATCH($B1932, Meals!$B$11:$B$260, 0)), "")))</f>
        <v/>
      </c>
      <c r="K1932" s="4"/>
      <c r="L1932" s="72" t="str">
        <f t="shared" ref="L1932:L1995" si="457">IF($D1932="", "", IFERROR(ROUND($AN1932*$D1932, 0), ""))</f>
        <v/>
      </c>
      <c r="M1932" s="73" t="str">
        <f t="shared" ref="M1932:M1995" si="458">IFERROR(ROUND($L1932/$J1932, 0), "")</f>
        <v/>
      </c>
      <c r="N1932" s="4"/>
      <c r="O1932" s="78" t="str">
        <f t="shared" ref="O1932:O1995" si="459">IF($D1932="", "", IFERROR(ROUND($AP1932*$D1932, 2), ""))</f>
        <v/>
      </c>
      <c r="P1932" s="79" t="str">
        <f t="shared" ref="P1932:P1995" si="460">IFERROR(ROUND($O1932/$J1932, 2), "")</f>
        <v/>
      </c>
      <c r="Q1932" s="4"/>
      <c r="R1932" s="90" t="str">
        <f t="shared" ref="R1932:R1995" si="461">IF(OR($D1932="", $AR1932=""), "", IF($AR1932&gt;=$D1932, $V$3, $V$4))</f>
        <v/>
      </c>
      <c r="S1932" s="4"/>
      <c r="Y1932" s="18" t="str">
        <f t="shared" ref="Y1932:Y1995" si="462">IF(COUNTIF($B1932:$F1932, "")=5, "", "X")</f>
        <v/>
      </c>
      <c r="AA1932" s="18" t="str">
        <f t="shared" si="453"/>
        <v/>
      </c>
      <c r="AB1932" s="18" t="str">
        <f t="shared" si="454"/>
        <v/>
      </c>
      <c r="AC1932" s="18" t="str">
        <f t="shared" ref="AC1932:AD1995" si="463">IF($Y1932="", "", IF(AND(AC$5="X", D1932=""), $Y$6, IF(AND(NOT(D1932=""), ISNUMBER(D1932)=FALSE), $Y$7, "")))</f>
        <v/>
      </c>
      <c r="AD1932" s="18" t="str">
        <f t="shared" si="463"/>
        <v/>
      </c>
      <c r="AE1932" s="18" t="str">
        <f t="shared" ref="AE1932:AE1995" si="464">IF($Y1932="", "", IF(AND(AE$5="X", F1932=""), $Y$6, ""))</f>
        <v/>
      </c>
      <c r="AG1932" s="95" t="str">
        <f>IF($C1932="", "", IF(IFERROR(INDEX(Ingredients!C$11:C$310, MATCH($C1932, Ingredients!$B$11:$B$310, 0)), "")="", "", IFERROR(INDEX(Ingredients!C$11:C$310, MATCH($C1932, Ingredients!$B$11:$B$310, 0)), "")))</f>
        <v/>
      </c>
      <c r="AH1932" s="105" t="str">
        <f>IF($C1932="", "", IF(IFERROR(INDEX(Ingredients!D$11:D$310, MATCH($C1932, Ingredients!$B$11:$B$310, 0)), "")="", "", IFERROR(INDEX(Ingredients!D$11:D$310, MATCH($C1932, Ingredients!$B$11:$B$310, 0)), "")))</f>
        <v/>
      </c>
      <c r="AI1932" s="106" t="str">
        <f>IF($C1932="", "", IF(IFERROR(INDEX(Ingredients!E$11:E$310, MATCH($C1932, Ingredients!$B$11:$B$310, 0)), "")="", "", IFERROR(INDEX(Ingredients!E$11:E$310, MATCH($C1932, Ingredients!$B$11:$B$310, 0)), "")))</f>
        <v/>
      </c>
      <c r="AJ1932" s="108" t="str">
        <f>IF($C1932="", "", IF(IFERROR(INDEX(Ingredients!F$11:F$310, MATCH($C1932, Ingredients!$B$11:$B$310, 0)), "")="", "", IFERROR(INDEX(Ingredients!F$11:F$310, MATCH($C1932, Ingredients!$B$11:$B$310, 0)), "")))</f>
        <v/>
      </c>
      <c r="AK1932" s="106" t="str">
        <f>IF($C1932="", "", IF(IFERROR(INDEX(Ingredients!G$11:G$310, MATCH($C1932, Ingredients!$B$11:$B$310, 0)), "")="", "", IFERROR(INDEX(Ingredients!G$11:G$310, MATCH($C1932, Ingredients!$B$11:$B$310, 0)), "")))</f>
        <v/>
      </c>
      <c r="AL1932" s="79" t="str">
        <f>IF($C1932="", "", IF(IFERROR(INDEX(Ingredients!H$11:H$310, MATCH($C1932, Ingredients!$B$11:$B$310, 0)), "")="", "", IFERROR(INDEX(Ingredients!H$11:H$310, MATCH($C1932, Ingredients!$B$11:$B$310, 0)), "")))</f>
        <v/>
      </c>
      <c r="AN1932" s="83" t="str">
        <f t="shared" si="455"/>
        <v/>
      </c>
      <c r="AP1932" s="114" t="str">
        <f t="shared" ref="AP1932:AP1995" si="465">IF($D1932="", "", IFERROR(IF($AK1932=$AI1932, $AL1932/$AH1932, $AL1932), ""))</f>
        <v/>
      </c>
      <c r="AR1932" s="117" t="str">
        <f>IF($C1932="", "", IF(IFERROR(INDEX(Ingredients!$AI$11:$AI$310, MATCH($C1932, Ingredients!$B$11:$B$310, 0)), "")="", "", IFERROR(INDEX(Ingredients!$AI$11:$AI$310, MATCH($C1932, Ingredients!$B$11:$B$310, 0)), "")))</f>
        <v/>
      </c>
      <c r="AT1932" s="120" t="str">
        <f t="shared" ref="AT1932:AT1995" si="466">IF(OR($B1932="", $R1932=""), "", CONCATENATE($B1932, " - ", $R1932))</f>
        <v/>
      </c>
      <c r="AV1932" s="90" t="str">
        <f t="shared" si="456"/>
        <v/>
      </c>
      <c r="AX1932" s="90" t="str">
        <f>IF($AV1932="", "", COUNTIF($AV$11:$AV$5010, "&lt;"&amp;$AV1932)+1+COUNTIF($AV$11:$AV1932, $AV1932)-1)</f>
        <v/>
      </c>
      <c r="AZ1932" s="111" t="str">
        <f>IF($B1932="", "", SUMIF('Shopping List'!$AV$11:$AV$25, $B1932, 'Shopping List'!$BN$11:$BN$25))</f>
        <v/>
      </c>
      <c r="BB1932" s="117" t="str">
        <f t="shared" ref="BB1932:BB1995" si="467">IF(OR($AZ1932="", $AZ1932=0), "", IFERROR($D1932*$AZ1932, ""))</f>
        <v/>
      </c>
    </row>
    <row r="1933" spans="1:54" x14ac:dyDescent="0.25">
      <c r="A1933" s="4"/>
      <c r="B1933" s="37"/>
      <c r="C1933" s="124"/>
      <c r="D1933" s="39"/>
      <c r="E1933" s="125"/>
      <c r="F1933" s="48"/>
      <c r="G1933" s="4"/>
      <c r="H1933" s="4"/>
      <c r="I1933" s="95" t="str">
        <f>IF($C1933="", "", IF(IFERROR(INDEX(Ingredients!$C$11:$C$310, MATCH($C1933, Ingredients!$B$11:$B$310, 0)), "")="", "", IFERROR(INDEX(Ingredients!$C$11:$C$310, MATCH($C1933, Ingredients!$B$11:$B$310, 0)), "")))</f>
        <v/>
      </c>
      <c r="J1933" s="73" t="str">
        <f>IF($B1933="", "", IF(IFERROR(INDEX(Meals!$C$11:$C$260, MATCH($B1933, Meals!$B$11:$B$260, 0)), "")="", "", IFERROR(INDEX(Meals!$C$11:$C$260, MATCH($B1933, Meals!$B$11:$B$260, 0)), "")))</f>
        <v/>
      </c>
      <c r="K1933" s="4"/>
      <c r="L1933" s="72" t="str">
        <f t="shared" si="457"/>
        <v/>
      </c>
      <c r="M1933" s="73" t="str">
        <f t="shared" si="458"/>
        <v/>
      </c>
      <c r="N1933" s="4"/>
      <c r="O1933" s="78" t="str">
        <f t="shared" si="459"/>
        <v/>
      </c>
      <c r="P1933" s="79" t="str">
        <f t="shared" si="460"/>
        <v/>
      </c>
      <c r="Q1933" s="4"/>
      <c r="R1933" s="90" t="str">
        <f t="shared" si="461"/>
        <v/>
      </c>
      <c r="S1933" s="4"/>
      <c r="Y1933" s="18" t="str">
        <f t="shared" si="462"/>
        <v/>
      </c>
      <c r="AA1933" s="18" t="str">
        <f t="shared" si="453"/>
        <v/>
      </c>
      <c r="AB1933" s="18" t="str">
        <f t="shared" si="454"/>
        <v/>
      </c>
      <c r="AC1933" s="18" t="str">
        <f t="shared" si="463"/>
        <v/>
      </c>
      <c r="AD1933" s="18" t="str">
        <f t="shared" si="463"/>
        <v/>
      </c>
      <c r="AE1933" s="18" t="str">
        <f t="shared" si="464"/>
        <v/>
      </c>
      <c r="AG1933" s="95" t="str">
        <f>IF($C1933="", "", IF(IFERROR(INDEX(Ingredients!C$11:C$310, MATCH($C1933, Ingredients!$B$11:$B$310, 0)), "")="", "", IFERROR(INDEX(Ingredients!C$11:C$310, MATCH($C1933, Ingredients!$B$11:$B$310, 0)), "")))</f>
        <v/>
      </c>
      <c r="AH1933" s="105" t="str">
        <f>IF($C1933="", "", IF(IFERROR(INDEX(Ingredients!D$11:D$310, MATCH($C1933, Ingredients!$B$11:$B$310, 0)), "")="", "", IFERROR(INDEX(Ingredients!D$11:D$310, MATCH($C1933, Ingredients!$B$11:$B$310, 0)), "")))</f>
        <v/>
      </c>
      <c r="AI1933" s="106" t="str">
        <f>IF($C1933="", "", IF(IFERROR(INDEX(Ingredients!E$11:E$310, MATCH($C1933, Ingredients!$B$11:$B$310, 0)), "")="", "", IFERROR(INDEX(Ingredients!E$11:E$310, MATCH($C1933, Ingredients!$B$11:$B$310, 0)), "")))</f>
        <v/>
      </c>
      <c r="AJ1933" s="108" t="str">
        <f>IF($C1933="", "", IF(IFERROR(INDEX(Ingredients!F$11:F$310, MATCH($C1933, Ingredients!$B$11:$B$310, 0)), "")="", "", IFERROR(INDEX(Ingredients!F$11:F$310, MATCH($C1933, Ingredients!$B$11:$B$310, 0)), "")))</f>
        <v/>
      </c>
      <c r="AK1933" s="106" t="str">
        <f>IF($C1933="", "", IF(IFERROR(INDEX(Ingredients!G$11:G$310, MATCH($C1933, Ingredients!$B$11:$B$310, 0)), "")="", "", IFERROR(INDEX(Ingredients!G$11:G$310, MATCH($C1933, Ingredients!$B$11:$B$310, 0)), "")))</f>
        <v/>
      </c>
      <c r="AL1933" s="79" t="str">
        <f>IF($C1933="", "", IF(IFERROR(INDEX(Ingredients!H$11:H$310, MATCH($C1933, Ingredients!$B$11:$B$310, 0)), "")="", "", IFERROR(INDEX(Ingredients!H$11:H$310, MATCH($C1933, Ingredients!$B$11:$B$310, 0)), "")))</f>
        <v/>
      </c>
      <c r="AN1933" s="83" t="str">
        <f t="shared" si="455"/>
        <v/>
      </c>
      <c r="AP1933" s="114" t="str">
        <f t="shared" si="465"/>
        <v/>
      </c>
      <c r="AR1933" s="117" t="str">
        <f>IF($C1933="", "", IF(IFERROR(INDEX(Ingredients!$AI$11:$AI$310, MATCH($C1933, Ingredients!$B$11:$B$310, 0)), "")="", "", IFERROR(INDEX(Ingredients!$AI$11:$AI$310, MATCH($C1933, Ingredients!$B$11:$B$310, 0)), "")))</f>
        <v/>
      </c>
      <c r="AT1933" s="120" t="str">
        <f t="shared" si="466"/>
        <v/>
      </c>
      <c r="AV1933" s="90" t="str">
        <f t="shared" si="456"/>
        <v/>
      </c>
      <c r="AX1933" s="90" t="str">
        <f>IF($AV1933="", "", COUNTIF($AV$11:$AV$5010, "&lt;"&amp;$AV1933)+1+COUNTIF($AV$11:$AV1933, $AV1933)-1)</f>
        <v/>
      </c>
      <c r="AZ1933" s="111" t="str">
        <f>IF($B1933="", "", SUMIF('Shopping List'!$AV$11:$AV$25, $B1933, 'Shopping List'!$BN$11:$BN$25))</f>
        <v/>
      </c>
      <c r="BB1933" s="117" t="str">
        <f t="shared" si="467"/>
        <v/>
      </c>
    </row>
    <row r="1934" spans="1:54" x14ac:dyDescent="0.25">
      <c r="A1934" s="4"/>
      <c r="B1934" s="37"/>
      <c r="C1934" s="124"/>
      <c r="D1934" s="39"/>
      <c r="E1934" s="125"/>
      <c r="F1934" s="48"/>
      <c r="G1934" s="4"/>
      <c r="H1934" s="4"/>
      <c r="I1934" s="95" t="str">
        <f>IF($C1934="", "", IF(IFERROR(INDEX(Ingredients!$C$11:$C$310, MATCH($C1934, Ingredients!$B$11:$B$310, 0)), "")="", "", IFERROR(INDEX(Ingredients!$C$11:$C$310, MATCH($C1934, Ingredients!$B$11:$B$310, 0)), "")))</f>
        <v/>
      </c>
      <c r="J1934" s="73" t="str">
        <f>IF($B1934="", "", IF(IFERROR(INDEX(Meals!$C$11:$C$260, MATCH($B1934, Meals!$B$11:$B$260, 0)), "")="", "", IFERROR(INDEX(Meals!$C$11:$C$260, MATCH($B1934, Meals!$B$11:$B$260, 0)), "")))</f>
        <v/>
      </c>
      <c r="K1934" s="4"/>
      <c r="L1934" s="72" t="str">
        <f t="shared" si="457"/>
        <v/>
      </c>
      <c r="M1934" s="73" t="str">
        <f t="shared" si="458"/>
        <v/>
      </c>
      <c r="N1934" s="4"/>
      <c r="O1934" s="78" t="str">
        <f t="shared" si="459"/>
        <v/>
      </c>
      <c r="P1934" s="79" t="str">
        <f t="shared" si="460"/>
        <v/>
      </c>
      <c r="Q1934" s="4"/>
      <c r="R1934" s="90" t="str">
        <f t="shared" si="461"/>
        <v/>
      </c>
      <c r="S1934" s="4"/>
      <c r="Y1934" s="18" t="str">
        <f t="shared" si="462"/>
        <v/>
      </c>
      <c r="AA1934" s="18" t="str">
        <f t="shared" si="453"/>
        <v/>
      </c>
      <c r="AB1934" s="18" t="str">
        <f t="shared" si="454"/>
        <v/>
      </c>
      <c r="AC1934" s="18" t="str">
        <f t="shared" si="463"/>
        <v/>
      </c>
      <c r="AD1934" s="18" t="str">
        <f t="shared" si="463"/>
        <v/>
      </c>
      <c r="AE1934" s="18" t="str">
        <f t="shared" si="464"/>
        <v/>
      </c>
      <c r="AG1934" s="95" t="str">
        <f>IF($C1934="", "", IF(IFERROR(INDEX(Ingredients!C$11:C$310, MATCH($C1934, Ingredients!$B$11:$B$310, 0)), "")="", "", IFERROR(INDEX(Ingredients!C$11:C$310, MATCH($C1934, Ingredients!$B$11:$B$310, 0)), "")))</f>
        <v/>
      </c>
      <c r="AH1934" s="105" t="str">
        <f>IF($C1934="", "", IF(IFERROR(INDEX(Ingredients!D$11:D$310, MATCH($C1934, Ingredients!$B$11:$B$310, 0)), "")="", "", IFERROR(INDEX(Ingredients!D$11:D$310, MATCH($C1934, Ingredients!$B$11:$B$310, 0)), "")))</f>
        <v/>
      </c>
      <c r="AI1934" s="106" t="str">
        <f>IF($C1934="", "", IF(IFERROR(INDEX(Ingredients!E$11:E$310, MATCH($C1934, Ingredients!$B$11:$B$310, 0)), "")="", "", IFERROR(INDEX(Ingredients!E$11:E$310, MATCH($C1934, Ingredients!$B$11:$B$310, 0)), "")))</f>
        <v/>
      </c>
      <c r="AJ1934" s="108" t="str">
        <f>IF($C1934="", "", IF(IFERROR(INDEX(Ingredients!F$11:F$310, MATCH($C1934, Ingredients!$B$11:$B$310, 0)), "")="", "", IFERROR(INDEX(Ingredients!F$11:F$310, MATCH($C1934, Ingredients!$B$11:$B$310, 0)), "")))</f>
        <v/>
      </c>
      <c r="AK1934" s="106" t="str">
        <f>IF($C1934="", "", IF(IFERROR(INDEX(Ingredients!G$11:G$310, MATCH($C1934, Ingredients!$B$11:$B$310, 0)), "")="", "", IFERROR(INDEX(Ingredients!G$11:G$310, MATCH($C1934, Ingredients!$B$11:$B$310, 0)), "")))</f>
        <v/>
      </c>
      <c r="AL1934" s="79" t="str">
        <f>IF($C1934="", "", IF(IFERROR(INDEX(Ingredients!H$11:H$310, MATCH($C1934, Ingredients!$B$11:$B$310, 0)), "")="", "", IFERROR(INDEX(Ingredients!H$11:H$310, MATCH($C1934, Ingredients!$B$11:$B$310, 0)), "")))</f>
        <v/>
      </c>
      <c r="AN1934" s="83" t="str">
        <f t="shared" si="455"/>
        <v/>
      </c>
      <c r="AP1934" s="114" t="str">
        <f t="shared" si="465"/>
        <v/>
      </c>
      <c r="AR1934" s="117" t="str">
        <f>IF($C1934="", "", IF(IFERROR(INDEX(Ingredients!$AI$11:$AI$310, MATCH($C1934, Ingredients!$B$11:$B$310, 0)), "")="", "", IFERROR(INDEX(Ingredients!$AI$11:$AI$310, MATCH($C1934, Ingredients!$B$11:$B$310, 0)), "")))</f>
        <v/>
      </c>
      <c r="AT1934" s="120" t="str">
        <f t="shared" si="466"/>
        <v/>
      </c>
      <c r="AV1934" s="90" t="str">
        <f t="shared" si="456"/>
        <v/>
      </c>
      <c r="AX1934" s="90" t="str">
        <f>IF($AV1934="", "", COUNTIF($AV$11:$AV$5010, "&lt;"&amp;$AV1934)+1+COUNTIF($AV$11:$AV1934, $AV1934)-1)</f>
        <v/>
      </c>
      <c r="AZ1934" s="111" t="str">
        <f>IF($B1934="", "", SUMIF('Shopping List'!$AV$11:$AV$25, $B1934, 'Shopping List'!$BN$11:$BN$25))</f>
        <v/>
      </c>
      <c r="BB1934" s="117" t="str">
        <f t="shared" si="467"/>
        <v/>
      </c>
    </row>
    <row r="1935" spans="1:54" x14ac:dyDescent="0.25">
      <c r="A1935" s="4"/>
      <c r="B1935" s="37"/>
      <c r="C1935" s="124"/>
      <c r="D1935" s="39"/>
      <c r="E1935" s="125"/>
      <c r="F1935" s="48"/>
      <c r="G1935" s="4"/>
      <c r="H1935" s="4"/>
      <c r="I1935" s="95" t="str">
        <f>IF($C1935="", "", IF(IFERROR(INDEX(Ingredients!$C$11:$C$310, MATCH($C1935, Ingredients!$B$11:$B$310, 0)), "")="", "", IFERROR(INDEX(Ingredients!$C$11:$C$310, MATCH($C1935, Ingredients!$B$11:$B$310, 0)), "")))</f>
        <v/>
      </c>
      <c r="J1935" s="73" t="str">
        <f>IF($B1935="", "", IF(IFERROR(INDEX(Meals!$C$11:$C$260, MATCH($B1935, Meals!$B$11:$B$260, 0)), "")="", "", IFERROR(INDEX(Meals!$C$11:$C$260, MATCH($B1935, Meals!$B$11:$B$260, 0)), "")))</f>
        <v/>
      </c>
      <c r="K1935" s="4"/>
      <c r="L1935" s="72" t="str">
        <f t="shared" si="457"/>
        <v/>
      </c>
      <c r="M1935" s="73" t="str">
        <f t="shared" si="458"/>
        <v/>
      </c>
      <c r="N1935" s="4"/>
      <c r="O1935" s="78" t="str">
        <f t="shared" si="459"/>
        <v/>
      </c>
      <c r="P1935" s="79" t="str">
        <f t="shared" si="460"/>
        <v/>
      </c>
      <c r="Q1935" s="4"/>
      <c r="R1935" s="90" t="str">
        <f t="shared" si="461"/>
        <v/>
      </c>
      <c r="S1935" s="4"/>
      <c r="Y1935" s="18" t="str">
        <f t="shared" si="462"/>
        <v/>
      </c>
      <c r="AA1935" s="18" t="str">
        <f t="shared" si="453"/>
        <v/>
      </c>
      <c r="AB1935" s="18" t="str">
        <f t="shared" si="454"/>
        <v/>
      </c>
      <c r="AC1935" s="18" t="str">
        <f t="shared" si="463"/>
        <v/>
      </c>
      <c r="AD1935" s="18" t="str">
        <f t="shared" si="463"/>
        <v/>
      </c>
      <c r="AE1935" s="18" t="str">
        <f t="shared" si="464"/>
        <v/>
      </c>
      <c r="AG1935" s="95" t="str">
        <f>IF($C1935="", "", IF(IFERROR(INDEX(Ingredients!C$11:C$310, MATCH($C1935, Ingredients!$B$11:$B$310, 0)), "")="", "", IFERROR(INDEX(Ingredients!C$11:C$310, MATCH($C1935, Ingredients!$B$11:$B$310, 0)), "")))</f>
        <v/>
      </c>
      <c r="AH1935" s="105" t="str">
        <f>IF($C1935="", "", IF(IFERROR(INDEX(Ingredients!D$11:D$310, MATCH($C1935, Ingredients!$B$11:$B$310, 0)), "")="", "", IFERROR(INDEX(Ingredients!D$11:D$310, MATCH($C1935, Ingredients!$B$11:$B$310, 0)), "")))</f>
        <v/>
      </c>
      <c r="AI1935" s="106" t="str">
        <f>IF($C1935="", "", IF(IFERROR(INDEX(Ingredients!E$11:E$310, MATCH($C1935, Ingredients!$B$11:$B$310, 0)), "")="", "", IFERROR(INDEX(Ingredients!E$11:E$310, MATCH($C1935, Ingredients!$B$11:$B$310, 0)), "")))</f>
        <v/>
      </c>
      <c r="AJ1935" s="108" t="str">
        <f>IF($C1935="", "", IF(IFERROR(INDEX(Ingredients!F$11:F$310, MATCH($C1935, Ingredients!$B$11:$B$310, 0)), "")="", "", IFERROR(INDEX(Ingredients!F$11:F$310, MATCH($C1935, Ingredients!$B$11:$B$310, 0)), "")))</f>
        <v/>
      </c>
      <c r="AK1935" s="106" t="str">
        <f>IF($C1935="", "", IF(IFERROR(INDEX(Ingredients!G$11:G$310, MATCH($C1935, Ingredients!$B$11:$B$310, 0)), "")="", "", IFERROR(INDEX(Ingredients!G$11:G$310, MATCH($C1935, Ingredients!$B$11:$B$310, 0)), "")))</f>
        <v/>
      </c>
      <c r="AL1935" s="79" t="str">
        <f>IF($C1935="", "", IF(IFERROR(INDEX(Ingredients!H$11:H$310, MATCH($C1935, Ingredients!$B$11:$B$310, 0)), "")="", "", IFERROR(INDEX(Ingredients!H$11:H$310, MATCH($C1935, Ingredients!$B$11:$B$310, 0)), "")))</f>
        <v/>
      </c>
      <c r="AN1935" s="83" t="str">
        <f t="shared" si="455"/>
        <v/>
      </c>
      <c r="AP1935" s="114" t="str">
        <f t="shared" si="465"/>
        <v/>
      </c>
      <c r="AR1935" s="117" t="str">
        <f>IF($C1935="", "", IF(IFERROR(INDEX(Ingredients!$AI$11:$AI$310, MATCH($C1935, Ingredients!$B$11:$B$310, 0)), "")="", "", IFERROR(INDEX(Ingredients!$AI$11:$AI$310, MATCH($C1935, Ingredients!$B$11:$B$310, 0)), "")))</f>
        <v/>
      </c>
      <c r="AT1935" s="120" t="str">
        <f t="shared" si="466"/>
        <v/>
      </c>
      <c r="AV1935" s="90" t="str">
        <f t="shared" si="456"/>
        <v/>
      </c>
      <c r="AX1935" s="90" t="str">
        <f>IF($AV1935="", "", COUNTIF($AV$11:$AV$5010, "&lt;"&amp;$AV1935)+1+COUNTIF($AV$11:$AV1935, $AV1935)-1)</f>
        <v/>
      </c>
      <c r="AZ1935" s="111" t="str">
        <f>IF($B1935="", "", SUMIF('Shopping List'!$AV$11:$AV$25, $B1935, 'Shopping List'!$BN$11:$BN$25))</f>
        <v/>
      </c>
      <c r="BB1935" s="117" t="str">
        <f t="shared" si="467"/>
        <v/>
      </c>
    </row>
    <row r="1936" spans="1:54" x14ac:dyDescent="0.25">
      <c r="A1936" s="4"/>
      <c r="B1936" s="37"/>
      <c r="C1936" s="124"/>
      <c r="D1936" s="39"/>
      <c r="E1936" s="125"/>
      <c r="F1936" s="48"/>
      <c r="G1936" s="4"/>
      <c r="H1936" s="4"/>
      <c r="I1936" s="95" t="str">
        <f>IF($C1936="", "", IF(IFERROR(INDEX(Ingredients!$C$11:$C$310, MATCH($C1936, Ingredients!$B$11:$B$310, 0)), "")="", "", IFERROR(INDEX(Ingredients!$C$11:$C$310, MATCH($C1936, Ingredients!$B$11:$B$310, 0)), "")))</f>
        <v/>
      </c>
      <c r="J1936" s="73" t="str">
        <f>IF($B1936="", "", IF(IFERROR(INDEX(Meals!$C$11:$C$260, MATCH($B1936, Meals!$B$11:$B$260, 0)), "")="", "", IFERROR(INDEX(Meals!$C$11:$C$260, MATCH($B1936, Meals!$B$11:$B$260, 0)), "")))</f>
        <v/>
      </c>
      <c r="K1936" s="4"/>
      <c r="L1936" s="72" t="str">
        <f t="shared" si="457"/>
        <v/>
      </c>
      <c r="M1936" s="73" t="str">
        <f t="shared" si="458"/>
        <v/>
      </c>
      <c r="N1936" s="4"/>
      <c r="O1936" s="78" t="str">
        <f t="shared" si="459"/>
        <v/>
      </c>
      <c r="P1936" s="79" t="str">
        <f t="shared" si="460"/>
        <v/>
      </c>
      <c r="Q1936" s="4"/>
      <c r="R1936" s="90" t="str">
        <f t="shared" si="461"/>
        <v/>
      </c>
      <c r="S1936" s="4"/>
      <c r="Y1936" s="18" t="str">
        <f t="shared" si="462"/>
        <v/>
      </c>
      <c r="AA1936" s="18" t="str">
        <f t="shared" si="453"/>
        <v/>
      </c>
      <c r="AB1936" s="18" t="str">
        <f t="shared" si="454"/>
        <v/>
      </c>
      <c r="AC1936" s="18" t="str">
        <f t="shared" si="463"/>
        <v/>
      </c>
      <c r="AD1936" s="18" t="str">
        <f t="shared" si="463"/>
        <v/>
      </c>
      <c r="AE1936" s="18" t="str">
        <f t="shared" si="464"/>
        <v/>
      </c>
      <c r="AG1936" s="95" t="str">
        <f>IF($C1936="", "", IF(IFERROR(INDEX(Ingredients!C$11:C$310, MATCH($C1936, Ingredients!$B$11:$B$310, 0)), "")="", "", IFERROR(INDEX(Ingredients!C$11:C$310, MATCH($C1936, Ingredients!$B$11:$B$310, 0)), "")))</f>
        <v/>
      </c>
      <c r="AH1936" s="105" t="str">
        <f>IF($C1936="", "", IF(IFERROR(INDEX(Ingredients!D$11:D$310, MATCH($C1936, Ingredients!$B$11:$B$310, 0)), "")="", "", IFERROR(INDEX(Ingredients!D$11:D$310, MATCH($C1936, Ingredients!$B$11:$B$310, 0)), "")))</f>
        <v/>
      </c>
      <c r="AI1936" s="106" t="str">
        <f>IF($C1936="", "", IF(IFERROR(INDEX(Ingredients!E$11:E$310, MATCH($C1936, Ingredients!$B$11:$B$310, 0)), "")="", "", IFERROR(INDEX(Ingredients!E$11:E$310, MATCH($C1936, Ingredients!$B$11:$B$310, 0)), "")))</f>
        <v/>
      </c>
      <c r="AJ1936" s="108" t="str">
        <f>IF($C1936="", "", IF(IFERROR(INDEX(Ingredients!F$11:F$310, MATCH($C1936, Ingredients!$B$11:$B$310, 0)), "")="", "", IFERROR(INDEX(Ingredients!F$11:F$310, MATCH($C1936, Ingredients!$B$11:$B$310, 0)), "")))</f>
        <v/>
      </c>
      <c r="AK1936" s="106" t="str">
        <f>IF($C1936="", "", IF(IFERROR(INDEX(Ingredients!G$11:G$310, MATCH($C1936, Ingredients!$B$11:$B$310, 0)), "")="", "", IFERROR(INDEX(Ingredients!G$11:G$310, MATCH($C1936, Ingredients!$B$11:$B$310, 0)), "")))</f>
        <v/>
      </c>
      <c r="AL1936" s="79" t="str">
        <f>IF($C1936="", "", IF(IFERROR(INDEX(Ingredients!H$11:H$310, MATCH($C1936, Ingredients!$B$11:$B$310, 0)), "")="", "", IFERROR(INDEX(Ingredients!H$11:H$310, MATCH($C1936, Ingredients!$B$11:$B$310, 0)), "")))</f>
        <v/>
      </c>
      <c r="AN1936" s="83" t="str">
        <f t="shared" si="455"/>
        <v/>
      </c>
      <c r="AP1936" s="114" t="str">
        <f t="shared" si="465"/>
        <v/>
      </c>
      <c r="AR1936" s="117" t="str">
        <f>IF($C1936="", "", IF(IFERROR(INDEX(Ingredients!$AI$11:$AI$310, MATCH($C1936, Ingredients!$B$11:$B$310, 0)), "")="", "", IFERROR(INDEX(Ingredients!$AI$11:$AI$310, MATCH($C1936, Ingredients!$B$11:$B$310, 0)), "")))</f>
        <v/>
      </c>
      <c r="AT1936" s="120" t="str">
        <f t="shared" si="466"/>
        <v/>
      </c>
      <c r="AV1936" s="90" t="str">
        <f t="shared" si="456"/>
        <v/>
      </c>
      <c r="AX1936" s="90" t="str">
        <f>IF($AV1936="", "", COUNTIF($AV$11:$AV$5010, "&lt;"&amp;$AV1936)+1+COUNTIF($AV$11:$AV1936, $AV1936)-1)</f>
        <v/>
      </c>
      <c r="AZ1936" s="111" t="str">
        <f>IF($B1936="", "", SUMIF('Shopping List'!$AV$11:$AV$25, $B1936, 'Shopping List'!$BN$11:$BN$25))</f>
        <v/>
      </c>
      <c r="BB1936" s="117" t="str">
        <f t="shared" si="467"/>
        <v/>
      </c>
    </row>
    <row r="1937" spans="1:54" x14ac:dyDescent="0.25">
      <c r="A1937" s="4"/>
      <c r="B1937" s="37"/>
      <c r="C1937" s="124"/>
      <c r="D1937" s="39"/>
      <c r="E1937" s="125"/>
      <c r="F1937" s="48"/>
      <c r="G1937" s="4"/>
      <c r="H1937" s="4"/>
      <c r="I1937" s="95" t="str">
        <f>IF($C1937="", "", IF(IFERROR(INDEX(Ingredients!$C$11:$C$310, MATCH($C1937, Ingredients!$B$11:$B$310, 0)), "")="", "", IFERROR(INDEX(Ingredients!$C$11:$C$310, MATCH($C1937, Ingredients!$B$11:$B$310, 0)), "")))</f>
        <v/>
      </c>
      <c r="J1937" s="73" t="str">
        <f>IF($B1937="", "", IF(IFERROR(INDEX(Meals!$C$11:$C$260, MATCH($B1937, Meals!$B$11:$B$260, 0)), "")="", "", IFERROR(INDEX(Meals!$C$11:$C$260, MATCH($B1937, Meals!$B$11:$B$260, 0)), "")))</f>
        <v/>
      </c>
      <c r="K1937" s="4"/>
      <c r="L1937" s="72" t="str">
        <f t="shared" si="457"/>
        <v/>
      </c>
      <c r="M1937" s="73" t="str">
        <f t="shared" si="458"/>
        <v/>
      </c>
      <c r="N1937" s="4"/>
      <c r="O1937" s="78" t="str">
        <f t="shared" si="459"/>
        <v/>
      </c>
      <c r="P1937" s="79" t="str">
        <f t="shared" si="460"/>
        <v/>
      </c>
      <c r="Q1937" s="4"/>
      <c r="R1937" s="90" t="str">
        <f t="shared" si="461"/>
        <v/>
      </c>
      <c r="S1937" s="4"/>
      <c r="Y1937" s="18" t="str">
        <f t="shared" si="462"/>
        <v/>
      </c>
      <c r="AA1937" s="18" t="str">
        <f t="shared" si="453"/>
        <v/>
      </c>
      <c r="AB1937" s="18" t="str">
        <f t="shared" si="454"/>
        <v/>
      </c>
      <c r="AC1937" s="18" t="str">
        <f t="shared" si="463"/>
        <v/>
      </c>
      <c r="AD1937" s="18" t="str">
        <f t="shared" si="463"/>
        <v/>
      </c>
      <c r="AE1937" s="18" t="str">
        <f t="shared" si="464"/>
        <v/>
      </c>
      <c r="AG1937" s="95" t="str">
        <f>IF($C1937="", "", IF(IFERROR(INDEX(Ingredients!C$11:C$310, MATCH($C1937, Ingredients!$B$11:$B$310, 0)), "")="", "", IFERROR(INDEX(Ingredients!C$11:C$310, MATCH($C1937, Ingredients!$B$11:$B$310, 0)), "")))</f>
        <v/>
      </c>
      <c r="AH1937" s="105" t="str">
        <f>IF($C1937="", "", IF(IFERROR(INDEX(Ingredients!D$11:D$310, MATCH($C1937, Ingredients!$B$11:$B$310, 0)), "")="", "", IFERROR(INDEX(Ingredients!D$11:D$310, MATCH($C1937, Ingredients!$B$11:$B$310, 0)), "")))</f>
        <v/>
      </c>
      <c r="AI1937" s="106" t="str">
        <f>IF($C1937="", "", IF(IFERROR(INDEX(Ingredients!E$11:E$310, MATCH($C1937, Ingredients!$B$11:$B$310, 0)), "")="", "", IFERROR(INDEX(Ingredients!E$11:E$310, MATCH($C1937, Ingredients!$B$11:$B$310, 0)), "")))</f>
        <v/>
      </c>
      <c r="AJ1937" s="108" t="str">
        <f>IF($C1937="", "", IF(IFERROR(INDEX(Ingredients!F$11:F$310, MATCH($C1937, Ingredients!$B$11:$B$310, 0)), "")="", "", IFERROR(INDEX(Ingredients!F$11:F$310, MATCH($C1937, Ingredients!$B$11:$B$310, 0)), "")))</f>
        <v/>
      </c>
      <c r="AK1937" s="106" t="str">
        <f>IF($C1937="", "", IF(IFERROR(INDEX(Ingredients!G$11:G$310, MATCH($C1937, Ingredients!$B$11:$B$310, 0)), "")="", "", IFERROR(INDEX(Ingredients!G$11:G$310, MATCH($C1937, Ingredients!$B$11:$B$310, 0)), "")))</f>
        <v/>
      </c>
      <c r="AL1937" s="79" t="str">
        <f>IF($C1937="", "", IF(IFERROR(INDEX(Ingredients!H$11:H$310, MATCH($C1937, Ingredients!$B$11:$B$310, 0)), "")="", "", IFERROR(INDEX(Ingredients!H$11:H$310, MATCH($C1937, Ingredients!$B$11:$B$310, 0)), "")))</f>
        <v/>
      </c>
      <c r="AN1937" s="83" t="str">
        <f t="shared" si="455"/>
        <v/>
      </c>
      <c r="AP1937" s="114" t="str">
        <f t="shared" si="465"/>
        <v/>
      </c>
      <c r="AR1937" s="117" t="str">
        <f>IF($C1937="", "", IF(IFERROR(INDEX(Ingredients!$AI$11:$AI$310, MATCH($C1937, Ingredients!$B$11:$B$310, 0)), "")="", "", IFERROR(INDEX(Ingredients!$AI$11:$AI$310, MATCH($C1937, Ingredients!$B$11:$B$310, 0)), "")))</f>
        <v/>
      </c>
      <c r="AT1937" s="120" t="str">
        <f t="shared" si="466"/>
        <v/>
      </c>
      <c r="AV1937" s="90" t="str">
        <f t="shared" si="456"/>
        <v/>
      </c>
      <c r="AX1937" s="90" t="str">
        <f>IF($AV1937="", "", COUNTIF($AV$11:$AV$5010, "&lt;"&amp;$AV1937)+1+COUNTIF($AV$11:$AV1937, $AV1937)-1)</f>
        <v/>
      </c>
      <c r="AZ1937" s="111" t="str">
        <f>IF($B1937="", "", SUMIF('Shopping List'!$AV$11:$AV$25, $B1937, 'Shopping List'!$BN$11:$BN$25))</f>
        <v/>
      </c>
      <c r="BB1937" s="117" t="str">
        <f t="shared" si="467"/>
        <v/>
      </c>
    </row>
    <row r="1938" spans="1:54" x14ac:dyDescent="0.25">
      <c r="A1938" s="4"/>
      <c r="B1938" s="37"/>
      <c r="C1938" s="124"/>
      <c r="D1938" s="39"/>
      <c r="E1938" s="125"/>
      <c r="F1938" s="48"/>
      <c r="G1938" s="4"/>
      <c r="H1938" s="4"/>
      <c r="I1938" s="95" t="str">
        <f>IF($C1938="", "", IF(IFERROR(INDEX(Ingredients!$C$11:$C$310, MATCH($C1938, Ingredients!$B$11:$B$310, 0)), "")="", "", IFERROR(INDEX(Ingredients!$C$11:$C$310, MATCH($C1938, Ingredients!$B$11:$B$310, 0)), "")))</f>
        <v/>
      </c>
      <c r="J1938" s="73" t="str">
        <f>IF($B1938="", "", IF(IFERROR(INDEX(Meals!$C$11:$C$260, MATCH($B1938, Meals!$B$11:$B$260, 0)), "")="", "", IFERROR(INDEX(Meals!$C$11:$C$260, MATCH($B1938, Meals!$B$11:$B$260, 0)), "")))</f>
        <v/>
      </c>
      <c r="K1938" s="4"/>
      <c r="L1938" s="72" t="str">
        <f t="shared" si="457"/>
        <v/>
      </c>
      <c r="M1938" s="73" t="str">
        <f t="shared" si="458"/>
        <v/>
      </c>
      <c r="N1938" s="4"/>
      <c r="O1938" s="78" t="str">
        <f t="shared" si="459"/>
        <v/>
      </c>
      <c r="P1938" s="79" t="str">
        <f t="shared" si="460"/>
        <v/>
      </c>
      <c r="Q1938" s="4"/>
      <c r="R1938" s="90" t="str">
        <f t="shared" si="461"/>
        <v/>
      </c>
      <c r="S1938" s="4"/>
      <c r="Y1938" s="18" t="str">
        <f t="shared" si="462"/>
        <v/>
      </c>
      <c r="AA1938" s="18" t="str">
        <f t="shared" si="453"/>
        <v/>
      </c>
      <c r="AB1938" s="18" t="str">
        <f t="shared" si="454"/>
        <v/>
      </c>
      <c r="AC1938" s="18" t="str">
        <f t="shared" si="463"/>
        <v/>
      </c>
      <c r="AD1938" s="18" t="str">
        <f t="shared" si="463"/>
        <v/>
      </c>
      <c r="AE1938" s="18" t="str">
        <f t="shared" si="464"/>
        <v/>
      </c>
      <c r="AG1938" s="95" t="str">
        <f>IF($C1938="", "", IF(IFERROR(INDEX(Ingredients!C$11:C$310, MATCH($C1938, Ingredients!$B$11:$B$310, 0)), "")="", "", IFERROR(INDEX(Ingredients!C$11:C$310, MATCH($C1938, Ingredients!$B$11:$B$310, 0)), "")))</f>
        <v/>
      </c>
      <c r="AH1938" s="105" t="str">
        <f>IF($C1938="", "", IF(IFERROR(INDEX(Ingredients!D$11:D$310, MATCH($C1938, Ingredients!$B$11:$B$310, 0)), "")="", "", IFERROR(INDEX(Ingredients!D$11:D$310, MATCH($C1938, Ingredients!$B$11:$B$310, 0)), "")))</f>
        <v/>
      </c>
      <c r="AI1938" s="106" t="str">
        <f>IF($C1938="", "", IF(IFERROR(INDEX(Ingredients!E$11:E$310, MATCH($C1938, Ingredients!$B$11:$B$310, 0)), "")="", "", IFERROR(INDEX(Ingredients!E$11:E$310, MATCH($C1938, Ingredients!$B$11:$B$310, 0)), "")))</f>
        <v/>
      </c>
      <c r="AJ1938" s="108" t="str">
        <f>IF($C1938="", "", IF(IFERROR(INDEX(Ingredients!F$11:F$310, MATCH($C1938, Ingredients!$B$11:$B$310, 0)), "")="", "", IFERROR(INDEX(Ingredients!F$11:F$310, MATCH($C1938, Ingredients!$B$11:$B$310, 0)), "")))</f>
        <v/>
      </c>
      <c r="AK1938" s="106" t="str">
        <f>IF($C1938="", "", IF(IFERROR(INDEX(Ingredients!G$11:G$310, MATCH($C1938, Ingredients!$B$11:$B$310, 0)), "")="", "", IFERROR(INDEX(Ingredients!G$11:G$310, MATCH($C1938, Ingredients!$B$11:$B$310, 0)), "")))</f>
        <v/>
      </c>
      <c r="AL1938" s="79" t="str">
        <f>IF($C1938="", "", IF(IFERROR(INDEX(Ingredients!H$11:H$310, MATCH($C1938, Ingredients!$B$11:$B$310, 0)), "")="", "", IFERROR(INDEX(Ingredients!H$11:H$310, MATCH($C1938, Ingredients!$B$11:$B$310, 0)), "")))</f>
        <v/>
      </c>
      <c r="AN1938" s="83" t="str">
        <f t="shared" si="455"/>
        <v/>
      </c>
      <c r="AP1938" s="114" t="str">
        <f t="shared" si="465"/>
        <v/>
      </c>
      <c r="AR1938" s="117" t="str">
        <f>IF($C1938="", "", IF(IFERROR(INDEX(Ingredients!$AI$11:$AI$310, MATCH($C1938, Ingredients!$B$11:$B$310, 0)), "")="", "", IFERROR(INDEX(Ingredients!$AI$11:$AI$310, MATCH($C1938, Ingredients!$B$11:$B$310, 0)), "")))</f>
        <v/>
      </c>
      <c r="AT1938" s="120" t="str">
        <f t="shared" si="466"/>
        <v/>
      </c>
      <c r="AV1938" s="90" t="str">
        <f t="shared" si="456"/>
        <v/>
      </c>
      <c r="AX1938" s="90" t="str">
        <f>IF($AV1938="", "", COUNTIF($AV$11:$AV$5010, "&lt;"&amp;$AV1938)+1+COUNTIF($AV$11:$AV1938, $AV1938)-1)</f>
        <v/>
      </c>
      <c r="AZ1938" s="111" t="str">
        <f>IF($B1938="", "", SUMIF('Shopping List'!$AV$11:$AV$25, $B1938, 'Shopping List'!$BN$11:$BN$25))</f>
        <v/>
      </c>
      <c r="BB1938" s="117" t="str">
        <f t="shared" si="467"/>
        <v/>
      </c>
    </row>
    <row r="1939" spans="1:54" x14ac:dyDescent="0.25">
      <c r="A1939" s="4"/>
      <c r="B1939" s="37"/>
      <c r="C1939" s="124"/>
      <c r="D1939" s="39"/>
      <c r="E1939" s="125"/>
      <c r="F1939" s="48"/>
      <c r="G1939" s="4"/>
      <c r="H1939" s="4"/>
      <c r="I1939" s="95" t="str">
        <f>IF($C1939="", "", IF(IFERROR(INDEX(Ingredients!$C$11:$C$310, MATCH($C1939, Ingredients!$B$11:$B$310, 0)), "")="", "", IFERROR(INDEX(Ingredients!$C$11:$C$310, MATCH($C1939, Ingredients!$B$11:$B$310, 0)), "")))</f>
        <v/>
      </c>
      <c r="J1939" s="73" t="str">
        <f>IF($B1939="", "", IF(IFERROR(INDEX(Meals!$C$11:$C$260, MATCH($B1939, Meals!$B$11:$B$260, 0)), "")="", "", IFERROR(INDEX(Meals!$C$11:$C$260, MATCH($B1939, Meals!$B$11:$B$260, 0)), "")))</f>
        <v/>
      </c>
      <c r="K1939" s="4"/>
      <c r="L1939" s="72" t="str">
        <f t="shared" si="457"/>
        <v/>
      </c>
      <c r="M1939" s="73" t="str">
        <f t="shared" si="458"/>
        <v/>
      </c>
      <c r="N1939" s="4"/>
      <c r="O1939" s="78" t="str">
        <f t="shared" si="459"/>
        <v/>
      </c>
      <c r="P1939" s="79" t="str">
        <f t="shared" si="460"/>
        <v/>
      </c>
      <c r="Q1939" s="4"/>
      <c r="R1939" s="90" t="str">
        <f t="shared" si="461"/>
        <v/>
      </c>
      <c r="S1939" s="4"/>
      <c r="Y1939" s="18" t="str">
        <f t="shared" si="462"/>
        <v/>
      </c>
      <c r="AA1939" s="18" t="str">
        <f t="shared" si="453"/>
        <v/>
      </c>
      <c r="AB1939" s="18" t="str">
        <f t="shared" si="454"/>
        <v/>
      </c>
      <c r="AC1939" s="18" t="str">
        <f t="shared" si="463"/>
        <v/>
      </c>
      <c r="AD1939" s="18" t="str">
        <f t="shared" si="463"/>
        <v/>
      </c>
      <c r="AE1939" s="18" t="str">
        <f t="shared" si="464"/>
        <v/>
      </c>
      <c r="AG1939" s="95" t="str">
        <f>IF($C1939="", "", IF(IFERROR(INDEX(Ingredients!C$11:C$310, MATCH($C1939, Ingredients!$B$11:$B$310, 0)), "")="", "", IFERROR(INDEX(Ingredients!C$11:C$310, MATCH($C1939, Ingredients!$B$11:$B$310, 0)), "")))</f>
        <v/>
      </c>
      <c r="AH1939" s="105" t="str">
        <f>IF($C1939="", "", IF(IFERROR(INDEX(Ingredients!D$11:D$310, MATCH($C1939, Ingredients!$B$11:$B$310, 0)), "")="", "", IFERROR(INDEX(Ingredients!D$11:D$310, MATCH($C1939, Ingredients!$B$11:$B$310, 0)), "")))</f>
        <v/>
      </c>
      <c r="AI1939" s="106" t="str">
        <f>IF($C1939="", "", IF(IFERROR(INDEX(Ingredients!E$11:E$310, MATCH($C1939, Ingredients!$B$11:$B$310, 0)), "")="", "", IFERROR(INDEX(Ingredients!E$11:E$310, MATCH($C1939, Ingredients!$B$11:$B$310, 0)), "")))</f>
        <v/>
      </c>
      <c r="AJ1939" s="108" t="str">
        <f>IF($C1939="", "", IF(IFERROR(INDEX(Ingredients!F$11:F$310, MATCH($C1939, Ingredients!$B$11:$B$310, 0)), "")="", "", IFERROR(INDEX(Ingredients!F$11:F$310, MATCH($C1939, Ingredients!$B$11:$B$310, 0)), "")))</f>
        <v/>
      </c>
      <c r="AK1939" s="106" t="str">
        <f>IF($C1939="", "", IF(IFERROR(INDEX(Ingredients!G$11:G$310, MATCH($C1939, Ingredients!$B$11:$B$310, 0)), "")="", "", IFERROR(INDEX(Ingredients!G$11:G$310, MATCH($C1939, Ingredients!$B$11:$B$310, 0)), "")))</f>
        <v/>
      </c>
      <c r="AL1939" s="79" t="str">
        <f>IF($C1939="", "", IF(IFERROR(INDEX(Ingredients!H$11:H$310, MATCH($C1939, Ingredients!$B$11:$B$310, 0)), "")="", "", IFERROR(INDEX(Ingredients!H$11:H$310, MATCH($C1939, Ingredients!$B$11:$B$310, 0)), "")))</f>
        <v/>
      </c>
      <c r="AN1939" s="83" t="str">
        <f t="shared" si="455"/>
        <v/>
      </c>
      <c r="AP1939" s="114" t="str">
        <f t="shared" si="465"/>
        <v/>
      </c>
      <c r="AR1939" s="117" t="str">
        <f>IF($C1939="", "", IF(IFERROR(INDEX(Ingredients!$AI$11:$AI$310, MATCH($C1939, Ingredients!$B$11:$B$310, 0)), "")="", "", IFERROR(INDEX(Ingredients!$AI$11:$AI$310, MATCH($C1939, Ingredients!$B$11:$B$310, 0)), "")))</f>
        <v/>
      </c>
      <c r="AT1939" s="120" t="str">
        <f t="shared" si="466"/>
        <v/>
      </c>
      <c r="AV1939" s="90" t="str">
        <f t="shared" si="456"/>
        <v/>
      </c>
      <c r="AX1939" s="90" t="str">
        <f>IF($AV1939="", "", COUNTIF($AV$11:$AV$5010, "&lt;"&amp;$AV1939)+1+COUNTIF($AV$11:$AV1939, $AV1939)-1)</f>
        <v/>
      </c>
      <c r="AZ1939" s="111" t="str">
        <f>IF($B1939="", "", SUMIF('Shopping List'!$AV$11:$AV$25, $B1939, 'Shopping List'!$BN$11:$BN$25))</f>
        <v/>
      </c>
      <c r="BB1939" s="117" t="str">
        <f t="shared" si="467"/>
        <v/>
      </c>
    </row>
    <row r="1940" spans="1:54" x14ac:dyDescent="0.25">
      <c r="A1940" s="4"/>
      <c r="B1940" s="37"/>
      <c r="C1940" s="124"/>
      <c r="D1940" s="39"/>
      <c r="E1940" s="125"/>
      <c r="F1940" s="48"/>
      <c r="G1940" s="4"/>
      <c r="H1940" s="4"/>
      <c r="I1940" s="95" t="str">
        <f>IF($C1940="", "", IF(IFERROR(INDEX(Ingredients!$C$11:$C$310, MATCH($C1940, Ingredients!$B$11:$B$310, 0)), "")="", "", IFERROR(INDEX(Ingredients!$C$11:$C$310, MATCH($C1940, Ingredients!$B$11:$B$310, 0)), "")))</f>
        <v/>
      </c>
      <c r="J1940" s="73" t="str">
        <f>IF($B1940="", "", IF(IFERROR(INDEX(Meals!$C$11:$C$260, MATCH($B1940, Meals!$B$11:$B$260, 0)), "")="", "", IFERROR(INDEX(Meals!$C$11:$C$260, MATCH($B1940, Meals!$B$11:$B$260, 0)), "")))</f>
        <v/>
      </c>
      <c r="K1940" s="4"/>
      <c r="L1940" s="72" t="str">
        <f t="shared" si="457"/>
        <v/>
      </c>
      <c r="M1940" s="73" t="str">
        <f t="shared" si="458"/>
        <v/>
      </c>
      <c r="N1940" s="4"/>
      <c r="O1940" s="78" t="str">
        <f t="shared" si="459"/>
        <v/>
      </c>
      <c r="P1940" s="79" t="str">
        <f t="shared" si="460"/>
        <v/>
      </c>
      <c r="Q1940" s="4"/>
      <c r="R1940" s="90" t="str">
        <f t="shared" si="461"/>
        <v/>
      </c>
      <c r="S1940" s="4"/>
      <c r="Y1940" s="18" t="str">
        <f t="shared" si="462"/>
        <v/>
      </c>
      <c r="AA1940" s="18" t="str">
        <f t="shared" si="453"/>
        <v/>
      </c>
      <c r="AB1940" s="18" t="str">
        <f t="shared" si="454"/>
        <v/>
      </c>
      <c r="AC1940" s="18" t="str">
        <f t="shared" si="463"/>
        <v/>
      </c>
      <c r="AD1940" s="18" t="str">
        <f t="shared" si="463"/>
        <v/>
      </c>
      <c r="AE1940" s="18" t="str">
        <f t="shared" si="464"/>
        <v/>
      </c>
      <c r="AG1940" s="95" t="str">
        <f>IF($C1940="", "", IF(IFERROR(INDEX(Ingredients!C$11:C$310, MATCH($C1940, Ingredients!$B$11:$B$310, 0)), "")="", "", IFERROR(INDEX(Ingredients!C$11:C$310, MATCH($C1940, Ingredients!$B$11:$B$310, 0)), "")))</f>
        <v/>
      </c>
      <c r="AH1940" s="105" t="str">
        <f>IF($C1940="", "", IF(IFERROR(INDEX(Ingredients!D$11:D$310, MATCH($C1940, Ingredients!$B$11:$B$310, 0)), "")="", "", IFERROR(INDEX(Ingredients!D$11:D$310, MATCH($C1940, Ingredients!$B$11:$B$310, 0)), "")))</f>
        <v/>
      </c>
      <c r="AI1940" s="106" t="str">
        <f>IF($C1940="", "", IF(IFERROR(INDEX(Ingredients!E$11:E$310, MATCH($C1940, Ingredients!$B$11:$B$310, 0)), "")="", "", IFERROR(INDEX(Ingredients!E$11:E$310, MATCH($C1940, Ingredients!$B$11:$B$310, 0)), "")))</f>
        <v/>
      </c>
      <c r="AJ1940" s="108" t="str">
        <f>IF($C1940="", "", IF(IFERROR(INDEX(Ingredients!F$11:F$310, MATCH($C1940, Ingredients!$B$11:$B$310, 0)), "")="", "", IFERROR(INDEX(Ingredients!F$11:F$310, MATCH($C1940, Ingredients!$B$11:$B$310, 0)), "")))</f>
        <v/>
      </c>
      <c r="AK1940" s="106" t="str">
        <f>IF($C1940="", "", IF(IFERROR(INDEX(Ingredients!G$11:G$310, MATCH($C1940, Ingredients!$B$11:$B$310, 0)), "")="", "", IFERROR(INDEX(Ingredients!G$11:G$310, MATCH($C1940, Ingredients!$B$11:$B$310, 0)), "")))</f>
        <v/>
      </c>
      <c r="AL1940" s="79" t="str">
        <f>IF($C1940="", "", IF(IFERROR(INDEX(Ingredients!H$11:H$310, MATCH($C1940, Ingredients!$B$11:$B$310, 0)), "")="", "", IFERROR(INDEX(Ingredients!H$11:H$310, MATCH($C1940, Ingredients!$B$11:$B$310, 0)), "")))</f>
        <v/>
      </c>
      <c r="AN1940" s="83" t="str">
        <f t="shared" si="455"/>
        <v/>
      </c>
      <c r="AP1940" s="114" t="str">
        <f t="shared" si="465"/>
        <v/>
      </c>
      <c r="AR1940" s="117" t="str">
        <f>IF($C1940="", "", IF(IFERROR(INDEX(Ingredients!$AI$11:$AI$310, MATCH($C1940, Ingredients!$B$11:$B$310, 0)), "")="", "", IFERROR(INDEX(Ingredients!$AI$11:$AI$310, MATCH($C1940, Ingredients!$B$11:$B$310, 0)), "")))</f>
        <v/>
      </c>
      <c r="AT1940" s="120" t="str">
        <f t="shared" si="466"/>
        <v/>
      </c>
      <c r="AV1940" s="90" t="str">
        <f t="shared" si="456"/>
        <v/>
      </c>
      <c r="AX1940" s="90" t="str">
        <f>IF($AV1940="", "", COUNTIF($AV$11:$AV$5010, "&lt;"&amp;$AV1940)+1+COUNTIF($AV$11:$AV1940, $AV1940)-1)</f>
        <v/>
      </c>
      <c r="AZ1940" s="111" t="str">
        <f>IF($B1940="", "", SUMIF('Shopping List'!$AV$11:$AV$25, $B1940, 'Shopping List'!$BN$11:$BN$25))</f>
        <v/>
      </c>
      <c r="BB1940" s="117" t="str">
        <f t="shared" si="467"/>
        <v/>
      </c>
    </row>
    <row r="1941" spans="1:54" x14ac:dyDescent="0.25">
      <c r="A1941" s="4"/>
      <c r="B1941" s="37"/>
      <c r="C1941" s="124"/>
      <c r="D1941" s="39"/>
      <c r="E1941" s="125"/>
      <c r="F1941" s="48"/>
      <c r="G1941" s="4"/>
      <c r="H1941" s="4"/>
      <c r="I1941" s="95" t="str">
        <f>IF($C1941="", "", IF(IFERROR(INDEX(Ingredients!$C$11:$C$310, MATCH($C1941, Ingredients!$B$11:$B$310, 0)), "")="", "", IFERROR(INDEX(Ingredients!$C$11:$C$310, MATCH($C1941, Ingredients!$B$11:$B$310, 0)), "")))</f>
        <v/>
      </c>
      <c r="J1941" s="73" t="str">
        <f>IF($B1941="", "", IF(IFERROR(INDEX(Meals!$C$11:$C$260, MATCH($B1941, Meals!$B$11:$B$260, 0)), "")="", "", IFERROR(INDEX(Meals!$C$11:$C$260, MATCH($B1941, Meals!$B$11:$B$260, 0)), "")))</f>
        <v/>
      </c>
      <c r="K1941" s="4"/>
      <c r="L1941" s="72" t="str">
        <f t="shared" si="457"/>
        <v/>
      </c>
      <c r="M1941" s="73" t="str">
        <f t="shared" si="458"/>
        <v/>
      </c>
      <c r="N1941" s="4"/>
      <c r="O1941" s="78" t="str">
        <f t="shared" si="459"/>
        <v/>
      </c>
      <c r="P1941" s="79" t="str">
        <f t="shared" si="460"/>
        <v/>
      </c>
      <c r="Q1941" s="4"/>
      <c r="R1941" s="90" t="str">
        <f t="shared" si="461"/>
        <v/>
      </c>
      <c r="S1941" s="4"/>
      <c r="Y1941" s="18" t="str">
        <f t="shared" si="462"/>
        <v/>
      </c>
      <c r="AA1941" s="18" t="str">
        <f t="shared" si="453"/>
        <v/>
      </c>
      <c r="AB1941" s="18" t="str">
        <f t="shared" si="454"/>
        <v/>
      </c>
      <c r="AC1941" s="18" t="str">
        <f t="shared" si="463"/>
        <v/>
      </c>
      <c r="AD1941" s="18" t="str">
        <f t="shared" si="463"/>
        <v/>
      </c>
      <c r="AE1941" s="18" t="str">
        <f t="shared" si="464"/>
        <v/>
      </c>
      <c r="AG1941" s="95" t="str">
        <f>IF($C1941="", "", IF(IFERROR(INDEX(Ingredients!C$11:C$310, MATCH($C1941, Ingredients!$B$11:$B$310, 0)), "")="", "", IFERROR(INDEX(Ingredients!C$11:C$310, MATCH($C1941, Ingredients!$B$11:$B$310, 0)), "")))</f>
        <v/>
      </c>
      <c r="AH1941" s="105" t="str">
        <f>IF($C1941="", "", IF(IFERROR(INDEX(Ingredients!D$11:D$310, MATCH($C1941, Ingredients!$B$11:$B$310, 0)), "")="", "", IFERROR(INDEX(Ingredients!D$11:D$310, MATCH($C1941, Ingredients!$B$11:$B$310, 0)), "")))</f>
        <v/>
      </c>
      <c r="AI1941" s="106" t="str">
        <f>IF($C1941="", "", IF(IFERROR(INDEX(Ingredients!E$11:E$310, MATCH($C1941, Ingredients!$B$11:$B$310, 0)), "")="", "", IFERROR(INDEX(Ingredients!E$11:E$310, MATCH($C1941, Ingredients!$B$11:$B$310, 0)), "")))</f>
        <v/>
      </c>
      <c r="AJ1941" s="108" t="str">
        <f>IF($C1941="", "", IF(IFERROR(INDEX(Ingredients!F$11:F$310, MATCH($C1941, Ingredients!$B$11:$B$310, 0)), "")="", "", IFERROR(INDEX(Ingredients!F$11:F$310, MATCH($C1941, Ingredients!$B$11:$B$310, 0)), "")))</f>
        <v/>
      </c>
      <c r="AK1941" s="106" t="str">
        <f>IF($C1941="", "", IF(IFERROR(INDEX(Ingredients!G$11:G$310, MATCH($C1941, Ingredients!$B$11:$B$310, 0)), "")="", "", IFERROR(INDEX(Ingredients!G$11:G$310, MATCH($C1941, Ingredients!$B$11:$B$310, 0)), "")))</f>
        <v/>
      </c>
      <c r="AL1941" s="79" t="str">
        <f>IF($C1941="", "", IF(IFERROR(INDEX(Ingredients!H$11:H$310, MATCH($C1941, Ingredients!$B$11:$B$310, 0)), "")="", "", IFERROR(INDEX(Ingredients!H$11:H$310, MATCH($C1941, Ingredients!$B$11:$B$310, 0)), "")))</f>
        <v/>
      </c>
      <c r="AN1941" s="83" t="str">
        <f t="shared" si="455"/>
        <v/>
      </c>
      <c r="AP1941" s="114" t="str">
        <f t="shared" si="465"/>
        <v/>
      </c>
      <c r="AR1941" s="117" t="str">
        <f>IF($C1941="", "", IF(IFERROR(INDEX(Ingredients!$AI$11:$AI$310, MATCH($C1941, Ingredients!$B$11:$B$310, 0)), "")="", "", IFERROR(INDEX(Ingredients!$AI$11:$AI$310, MATCH($C1941, Ingredients!$B$11:$B$310, 0)), "")))</f>
        <v/>
      </c>
      <c r="AT1941" s="120" t="str">
        <f t="shared" si="466"/>
        <v/>
      </c>
      <c r="AV1941" s="90" t="str">
        <f t="shared" si="456"/>
        <v/>
      </c>
      <c r="AX1941" s="90" t="str">
        <f>IF($AV1941="", "", COUNTIF($AV$11:$AV$5010, "&lt;"&amp;$AV1941)+1+COUNTIF($AV$11:$AV1941, $AV1941)-1)</f>
        <v/>
      </c>
      <c r="AZ1941" s="111" t="str">
        <f>IF($B1941="", "", SUMIF('Shopping List'!$AV$11:$AV$25, $B1941, 'Shopping List'!$BN$11:$BN$25))</f>
        <v/>
      </c>
      <c r="BB1941" s="117" t="str">
        <f t="shared" si="467"/>
        <v/>
      </c>
    </row>
    <row r="1942" spans="1:54" x14ac:dyDescent="0.25">
      <c r="A1942" s="4"/>
      <c r="B1942" s="37"/>
      <c r="C1942" s="124"/>
      <c r="D1942" s="39"/>
      <c r="E1942" s="125"/>
      <c r="F1942" s="48"/>
      <c r="G1942" s="4"/>
      <c r="H1942" s="4"/>
      <c r="I1942" s="95" t="str">
        <f>IF($C1942="", "", IF(IFERROR(INDEX(Ingredients!$C$11:$C$310, MATCH($C1942, Ingredients!$B$11:$B$310, 0)), "")="", "", IFERROR(INDEX(Ingredients!$C$11:$C$310, MATCH($C1942, Ingredients!$B$11:$B$310, 0)), "")))</f>
        <v/>
      </c>
      <c r="J1942" s="73" t="str">
        <f>IF($B1942="", "", IF(IFERROR(INDEX(Meals!$C$11:$C$260, MATCH($B1942, Meals!$B$11:$B$260, 0)), "")="", "", IFERROR(INDEX(Meals!$C$11:$C$260, MATCH($B1942, Meals!$B$11:$B$260, 0)), "")))</f>
        <v/>
      </c>
      <c r="K1942" s="4"/>
      <c r="L1942" s="72" t="str">
        <f t="shared" si="457"/>
        <v/>
      </c>
      <c r="M1942" s="73" t="str">
        <f t="shared" si="458"/>
        <v/>
      </c>
      <c r="N1942" s="4"/>
      <c r="O1942" s="78" t="str">
        <f t="shared" si="459"/>
        <v/>
      </c>
      <c r="P1942" s="79" t="str">
        <f t="shared" si="460"/>
        <v/>
      </c>
      <c r="Q1942" s="4"/>
      <c r="R1942" s="90" t="str">
        <f t="shared" si="461"/>
        <v/>
      </c>
      <c r="S1942" s="4"/>
      <c r="Y1942" s="18" t="str">
        <f t="shared" si="462"/>
        <v/>
      </c>
      <c r="AA1942" s="18" t="str">
        <f t="shared" si="453"/>
        <v/>
      </c>
      <c r="AB1942" s="18" t="str">
        <f t="shared" si="454"/>
        <v/>
      </c>
      <c r="AC1942" s="18" t="str">
        <f t="shared" si="463"/>
        <v/>
      </c>
      <c r="AD1942" s="18" t="str">
        <f t="shared" si="463"/>
        <v/>
      </c>
      <c r="AE1942" s="18" t="str">
        <f t="shared" si="464"/>
        <v/>
      </c>
      <c r="AG1942" s="95" t="str">
        <f>IF($C1942="", "", IF(IFERROR(INDEX(Ingredients!C$11:C$310, MATCH($C1942, Ingredients!$B$11:$B$310, 0)), "")="", "", IFERROR(INDEX(Ingredients!C$11:C$310, MATCH($C1942, Ingredients!$B$11:$B$310, 0)), "")))</f>
        <v/>
      </c>
      <c r="AH1942" s="105" t="str">
        <f>IF($C1942="", "", IF(IFERROR(INDEX(Ingredients!D$11:D$310, MATCH($C1942, Ingredients!$B$11:$B$310, 0)), "")="", "", IFERROR(INDEX(Ingredients!D$11:D$310, MATCH($C1942, Ingredients!$B$11:$B$310, 0)), "")))</f>
        <v/>
      </c>
      <c r="AI1942" s="106" t="str">
        <f>IF($C1942="", "", IF(IFERROR(INDEX(Ingredients!E$11:E$310, MATCH($C1942, Ingredients!$B$11:$B$310, 0)), "")="", "", IFERROR(INDEX(Ingredients!E$11:E$310, MATCH($C1942, Ingredients!$B$11:$B$310, 0)), "")))</f>
        <v/>
      </c>
      <c r="AJ1942" s="108" t="str">
        <f>IF($C1942="", "", IF(IFERROR(INDEX(Ingredients!F$11:F$310, MATCH($C1942, Ingredients!$B$11:$B$310, 0)), "")="", "", IFERROR(INDEX(Ingredients!F$11:F$310, MATCH($C1942, Ingredients!$B$11:$B$310, 0)), "")))</f>
        <v/>
      </c>
      <c r="AK1942" s="106" t="str">
        <f>IF($C1942="", "", IF(IFERROR(INDEX(Ingredients!G$11:G$310, MATCH($C1942, Ingredients!$B$11:$B$310, 0)), "")="", "", IFERROR(INDEX(Ingredients!G$11:G$310, MATCH($C1942, Ingredients!$B$11:$B$310, 0)), "")))</f>
        <v/>
      </c>
      <c r="AL1942" s="79" t="str">
        <f>IF($C1942="", "", IF(IFERROR(INDEX(Ingredients!H$11:H$310, MATCH($C1942, Ingredients!$B$11:$B$310, 0)), "")="", "", IFERROR(INDEX(Ingredients!H$11:H$310, MATCH($C1942, Ingredients!$B$11:$B$310, 0)), "")))</f>
        <v/>
      </c>
      <c r="AN1942" s="83" t="str">
        <f t="shared" si="455"/>
        <v/>
      </c>
      <c r="AP1942" s="114" t="str">
        <f t="shared" si="465"/>
        <v/>
      </c>
      <c r="AR1942" s="117" t="str">
        <f>IF($C1942="", "", IF(IFERROR(INDEX(Ingredients!$AI$11:$AI$310, MATCH($C1942, Ingredients!$B$11:$B$310, 0)), "")="", "", IFERROR(INDEX(Ingredients!$AI$11:$AI$310, MATCH($C1942, Ingredients!$B$11:$B$310, 0)), "")))</f>
        <v/>
      </c>
      <c r="AT1942" s="120" t="str">
        <f t="shared" si="466"/>
        <v/>
      </c>
      <c r="AV1942" s="90" t="str">
        <f t="shared" si="456"/>
        <v/>
      </c>
      <c r="AX1942" s="90" t="str">
        <f>IF($AV1942="", "", COUNTIF($AV$11:$AV$5010, "&lt;"&amp;$AV1942)+1+COUNTIF($AV$11:$AV1942, $AV1942)-1)</f>
        <v/>
      </c>
      <c r="AZ1942" s="111" t="str">
        <f>IF($B1942="", "", SUMIF('Shopping List'!$AV$11:$AV$25, $B1942, 'Shopping List'!$BN$11:$BN$25))</f>
        <v/>
      </c>
      <c r="BB1942" s="117" t="str">
        <f t="shared" si="467"/>
        <v/>
      </c>
    </row>
    <row r="1943" spans="1:54" x14ac:dyDescent="0.25">
      <c r="A1943" s="4"/>
      <c r="B1943" s="37"/>
      <c r="C1943" s="124"/>
      <c r="D1943" s="39"/>
      <c r="E1943" s="125"/>
      <c r="F1943" s="48"/>
      <c r="G1943" s="4"/>
      <c r="H1943" s="4"/>
      <c r="I1943" s="95" t="str">
        <f>IF($C1943="", "", IF(IFERROR(INDEX(Ingredients!$C$11:$C$310, MATCH($C1943, Ingredients!$B$11:$B$310, 0)), "")="", "", IFERROR(INDEX(Ingredients!$C$11:$C$310, MATCH($C1943, Ingredients!$B$11:$B$310, 0)), "")))</f>
        <v/>
      </c>
      <c r="J1943" s="73" t="str">
        <f>IF($B1943="", "", IF(IFERROR(INDEX(Meals!$C$11:$C$260, MATCH($B1943, Meals!$B$11:$B$260, 0)), "")="", "", IFERROR(INDEX(Meals!$C$11:$C$260, MATCH($B1943, Meals!$B$11:$B$260, 0)), "")))</f>
        <v/>
      </c>
      <c r="K1943" s="4"/>
      <c r="L1943" s="72" t="str">
        <f t="shared" si="457"/>
        <v/>
      </c>
      <c r="M1943" s="73" t="str">
        <f t="shared" si="458"/>
        <v/>
      </c>
      <c r="N1943" s="4"/>
      <c r="O1943" s="78" t="str">
        <f t="shared" si="459"/>
        <v/>
      </c>
      <c r="P1943" s="79" t="str">
        <f t="shared" si="460"/>
        <v/>
      </c>
      <c r="Q1943" s="4"/>
      <c r="R1943" s="90" t="str">
        <f t="shared" si="461"/>
        <v/>
      </c>
      <c r="S1943" s="4"/>
      <c r="Y1943" s="18" t="str">
        <f t="shared" si="462"/>
        <v/>
      </c>
      <c r="AA1943" s="18" t="str">
        <f t="shared" si="453"/>
        <v/>
      </c>
      <c r="AB1943" s="18" t="str">
        <f t="shared" si="454"/>
        <v/>
      </c>
      <c r="AC1943" s="18" t="str">
        <f t="shared" si="463"/>
        <v/>
      </c>
      <c r="AD1943" s="18" t="str">
        <f t="shared" si="463"/>
        <v/>
      </c>
      <c r="AE1943" s="18" t="str">
        <f t="shared" si="464"/>
        <v/>
      </c>
      <c r="AG1943" s="95" t="str">
        <f>IF($C1943="", "", IF(IFERROR(INDEX(Ingredients!C$11:C$310, MATCH($C1943, Ingredients!$B$11:$B$310, 0)), "")="", "", IFERROR(INDEX(Ingredients!C$11:C$310, MATCH($C1943, Ingredients!$B$11:$B$310, 0)), "")))</f>
        <v/>
      </c>
      <c r="AH1943" s="105" t="str">
        <f>IF($C1943="", "", IF(IFERROR(INDEX(Ingredients!D$11:D$310, MATCH($C1943, Ingredients!$B$11:$B$310, 0)), "")="", "", IFERROR(INDEX(Ingredients!D$11:D$310, MATCH($C1943, Ingredients!$B$11:$B$310, 0)), "")))</f>
        <v/>
      </c>
      <c r="AI1943" s="106" t="str">
        <f>IF($C1943="", "", IF(IFERROR(INDEX(Ingredients!E$11:E$310, MATCH($C1943, Ingredients!$B$11:$B$310, 0)), "")="", "", IFERROR(INDEX(Ingredients!E$11:E$310, MATCH($C1943, Ingredients!$B$11:$B$310, 0)), "")))</f>
        <v/>
      </c>
      <c r="AJ1943" s="108" t="str">
        <f>IF($C1943="", "", IF(IFERROR(INDEX(Ingredients!F$11:F$310, MATCH($C1943, Ingredients!$B$11:$B$310, 0)), "")="", "", IFERROR(INDEX(Ingredients!F$11:F$310, MATCH($C1943, Ingredients!$B$11:$B$310, 0)), "")))</f>
        <v/>
      </c>
      <c r="AK1943" s="106" t="str">
        <f>IF($C1943="", "", IF(IFERROR(INDEX(Ingredients!G$11:G$310, MATCH($C1943, Ingredients!$B$11:$B$310, 0)), "")="", "", IFERROR(INDEX(Ingredients!G$11:G$310, MATCH($C1943, Ingredients!$B$11:$B$310, 0)), "")))</f>
        <v/>
      </c>
      <c r="AL1943" s="79" t="str">
        <f>IF($C1943="", "", IF(IFERROR(INDEX(Ingredients!H$11:H$310, MATCH($C1943, Ingredients!$B$11:$B$310, 0)), "")="", "", IFERROR(INDEX(Ingredients!H$11:H$310, MATCH($C1943, Ingredients!$B$11:$B$310, 0)), "")))</f>
        <v/>
      </c>
      <c r="AN1943" s="83" t="str">
        <f t="shared" si="455"/>
        <v/>
      </c>
      <c r="AP1943" s="114" t="str">
        <f t="shared" si="465"/>
        <v/>
      </c>
      <c r="AR1943" s="117" t="str">
        <f>IF($C1943="", "", IF(IFERROR(INDEX(Ingredients!$AI$11:$AI$310, MATCH($C1943, Ingredients!$B$11:$B$310, 0)), "")="", "", IFERROR(INDEX(Ingredients!$AI$11:$AI$310, MATCH($C1943, Ingredients!$B$11:$B$310, 0)), "")))</f>
        <v/>
      </c>
      <c r="AT1943" s="120" t="str">
        <f t="shared" si="466"/>
        <v/>
      </c>
      <c r="AV1943" s="90" t="str">
        <f t="shared" si="456"/>
        <v/>
      </c>
      <c r="AX1943" s="90" t="str">
        <f>IF($AV1943="", "", COUNTIF($AV$11:$AV$5010, "&lt;"&amp;$AV1943)+1+COUNTIF($AV$11:$AV1943, $AV1943)-1)</f>
        <v/>
      </c>
      <c r="AZ1943" s="111" t="str">
        <f>IF($B1943="", "", SUMIF('Shopping List'!$AV$11:$AV$25, $B1943, 'Shopping List'!$BN$11:$BN$25))</f>
        <v/>
      </c>
      <c r="BB1943" s="117" t="str">
        <f t="shared" si="467"/>
        <v/>
      </c>
    </row>
    <row r="1944" spans="1:54" x14ac:dyDescent="0.25">
      <c r="A1944" s="4"/>
      <c r="B1944" s="37"/>
      <c r="C1944" s="124"/>
      <c r="D1944" s="39"/>
      <c r="E1944" s="125"/>
      <c r="F1944" s="48"/>
      <c r="G1944" s="4"/>
      <c r="H1944" s="4"/>
      <c r="I1944" s="95" t="str">
        <f>IF($C1944="", "", IF(IFERROR(INDEX(Ingredients!$C$11:$C$310, MATCH($C1944, Ingredients!$B$11:$B$310, 0)), "")="", "", IFERROR(INDEX(Ingredients!$C$11:$C$310, MATCH($C1944, Ingredients!$B$11:$B$310, 0)), "")))</f>
        <v/>
      </c>
      <c r="J1944" s="73" t="str">
        <f>IF($B1944="", "", IF(IFERROR(INDEX(Meals!$C$11:$C$260, MATCH($B1944, Meals!$B$11:$B$260, 0)), "")="", "", IFERROR(INDEX(Meals!$C$11:$C$260, MATCH($B1944, Meals!$B$11:$B$260, 0)), "")))</f>
        <v/>
      </c>
      <c r="K1944" s="4"/>
      <c r="L1944" s="72" t="str">
        <f t="shared" si="457"/>
        <v/>
      </c>
      <c r="M1944" s="73" t="str">
        <f t="shared" si="458"/>
        <v/>
      </c>
      <c r="N1944" s="4"/>
      <c r="O1944" s="78" t="str">
        <f t="shared" si="459"/>
        <v/>
      </c>
      <c r="P1944" s="79" t="str">
        <f t="shared" si="460"/>
        <v/>
      </c>
      <c r="Q1944" s="4"/>
      <c r="R1944" s="90" t="str">
        <f t="shared" si="461"/>
        <v/>
      </c>
      <c r="S1944" s="4"/>
      <c r="Y1944" s="18" t="str">
        <f t="shared" si="462"/>
        <v/>
      </c>
      <c r="AA1944" s="18" t="str">
        <f t="shared" si="453"/>
        <v/>
      </c>
      <c r="AB1944" s="18" t="str">
        <f t="shared" si="454"/>
        <v/>
      </c>
      <c r="AC1944" s="18" t="str">
        <f t="shared" si="463"/>
        <v/>
      </c>
      <c r="AD1944" s="18" t="str">
        <f t="shared" si="463"/>
        <v/>
      </c>
      <c r="AE1944" s="18" t="str">
        <f t="shared" si="464"/>
        <v/>
      </c>
      <c r="AG1944" s="95" t="str">
        <f>IF($C1944="", "", IF(IFERROR(INDEX(Ingredients!C$11:C$310, MATCH($C1944, Ingredients!$B$11:$B$310, 0)), "")="", "", IFERROR(INDEX(Ingredients!C$11:C$310, MATCH($C1944, Ingredients!$B$11:$B$310, 0)), "")))</f>
        <v/>
      </c>
      <c r="AH1944" s="105" t="str">
        <f>IF($C1944="", "", IF(IFERROR(INDEX(Ingredients!D$11:D$310, MATCH($C1944, Ingredients!$B$11:$B$310, 0)), "")="", "", IFERROR(INDEX(Ingredients!D$11:D$310, MATCH($C1944, Ingredients!$B$11:$B$310, 0)), "")))</f>
        <v/>
      </c>
      <c r="AI1944" s="106" t="str">
        <f>IF($C1944="", "", IF(IFERROR(INDEX(Ingredients!E$11:E$310, MATCH($C1944, Ingredients!$B$11:$B$310, 0)), "")="", "", IFERROR(INDEX(Ingredients!E$11:E$310, MATCH($C1944, Ingredients!$B$11:$B$310, 0)), "")))</f>
        <v/>
      </c>
      <c r="AJ1944" s="108" t="str">
        <f>IF($C1944="", "", IF(IFERROR(INDEX(Ingredients!F$11:F$310, MATCH($C1944, Ingredients!$B$11:$B$310, 0)), "")="", "", IFERROR(INDEX(Ingredients!F$11:F$310, MATCH($C1944, Ingredients!$B$11:$B$310, 0)), "")))</f>
        <v/>
      </c>
      <c r="AK1944" s="106" t="str">
        <f>IF($C1944="", "", IF(IFERROR(INDEX(Ingredients!G$11:G$310, MATCH($C1944, Ingredients!$B$11:$B$310, 0)), "")="", "", IFERROR(INDEX(Ingredients!G$11:G$310, MATCH($C1944, Ingredients!$B$11:$B$310, 0)), "")))</f>
        <v/>
      </c>
      <c r="AL1944" s="79" t="str">
        <f>IF($C1944="", "", IF(IFERROR(INDEX(Ingredients!H$11:H$310, MATCH($C1944, Ingredients!$B$11:$B$310, 0)), "")="", "", IFERROR(INDEX(Ingredients!H$11:H$310, MATCH($C1944, Ingredients!$B$11:$B$310, 0)), "")))</f>
        <v/>
      </c>
      <c r="AN1944" s="83" t="str">
        <f t="shared" si="455"/>
        <v/>
      </c>
      <c r="AP1944" s="114" t="str">
        <f t="shared" si="465"/>
        <v/>
      </c>
      <c r="AR1944" s="117" t="str">
        <f>IF($C1944="", "", IF(IFERROR(INDEX(Ingredients!$AI$11:$AI$310, MATCH($C1944, Ingredients!$B$11:$B$310, 0)), "")="", "", IFERROR(INDEX(Ingredients!$AI$11:$AI$310, MATCH($C1944, Ingredients!$B$11:$B$310, 0)), "")))</f>
        <v/>
      </c>
      <c r="AT1944" s="120" t="str">
        <f t="shared" si="466"/>
        <v/>
      </c>
      <c r="AV1944" s="90" t="str">
        <f t="shared" si="456"/>
        <v/>
      </c>
      <c r="AX1944" s="90" t="str">
        <f>IF($AV1944="", "", COUNTIF($AV$11:$AV$5010, "&lt;"&amp;$AV1944)+1+COUNTIF($AV$11:$AV1944, $AV1944)-1)</f>
        <v/>
      </c>
      <c r="AZ1944" s="111" t="str">
        <f>IF($B1944="", "", SUMIF('Shopping List'!$AV$11:$AV$25, $B1944, 'Shopping List'!$BN$11:$BN$25))</f>
        <v/>
      </c>
      <c r="BB1944" s="117" t="str">
        <f t="shared" si="467"/>
        <v/>
      </c>
    </row>
    <row r="1945" spans="1:54" x14ac:dyDescent="0.25">
      <c r="A1945" s="4"/>
      <c r="B1945" s="37"/>
      <c r="C1945" s="124"/>
      <c r="D1945" s="39"/>
      <c r="E1945" s="125"/>
      <c r="F1945" s="48"/>
      <c r="G1945" s="4"/>
      <c r="H1945" s="4"/>
      <c r="I1945" s="95" t="str">
        <f>IF($C1945="", "", IF(IFERROR(INDEX(Ingredients!$C$11:$C$310, MATCH($C1945, Ingredients!$B$11:$B$310, 0)), "")="", "", IFERROR(INDEX(Ingredients!$C$11:$C$310, MATCH($C1945, Ingredients!$B$11:$B$310, 0)), "")))</f>
        <v/>
      </c>
      <c r="J1945" s="73" t="str">
        <f>IF($B1945="", "", IF(IFERROR(INDEX(Meals!$C$11:$C$260, MATCH($B1945, Meals!$B$11:$B$260, 0)), "")="", "", IFERROR(INDEX(Meals!$C$11:$C$260, MATCH($B1945, Meals!$B$11:$B$260, 0)), "")))</f>
        <v/>
      </c>
      <c r="K1945" s="4"/>
      <c r="L1945" s="72" t="str">
        <f t="shared" si="457"/>
        <v/>
      </c>
      <c r="M1945" s="73" t="str">
        <f t="shared" si="458"/>
        <v/>
      </c>
      <c r="N1945" s="4"/>
      <c r="O1945" s="78" t="str">
        <f t="shared" si="459"/>
        <v/>
      </c>
      <c r="P1945" s="79" t="str">
        <f t="shared" si="460"/>
        <v/>
      </c>
      <c r="Q1945" s="4"/>
      <c r="R1945" s="90" t="str">
        <f t="shared" si="461"/>
        <v/>
      </c>
      <c r="S1945" s="4"/>
      <c r="Y1945" s="18" t="str">
        <f t="shared" si="462"/>
        <v/>
      </c>
      <c r="AA1945" s="18" t="str">
        <f t="shared" si="453"/>
        <v/>
      </c>
      <c r="AB1945" s="18" t="str">
        <f t="shared" si="454"/>
        <v/>
      </c>
      <c r="AC1945" s="18" t="str">
        <f t="shared" si="463"/>
        <v/>
      </c>
      <c r="AD1945" s="18" t="str">
        <f t="shared" si="463"/>
        <v/>
      </c>
      <c r="AE1945" s="18" t="str">
        <f t="shared" si="464"/>
        <v/>
      </c>
      <c r="AG1945" s="95" t="str">
        <f>IF($C1945="", "", IF(IFERROR(INDEX(Ingredients!C$11:C$310, MATCH($C1945, Ingredients!$B$11:$B$310, 0)), "")="", "", IFERROR(INDEX(Ingredients!C$11:C$310, MATCH($C1945, Ingredients!$B$11:$B$310, 0)), "")))</f>
        <v/>
      </c>
      <c r="AH1945" s="105" t="str">
        <f>IF($C1945="", "", IF(IFERROR(INDEX(Ingredients!D$11:D$310, MATCH($C1945, Ingredients!$B$11:$B$310, 0)), "")="", "", IFERROR(INDEX(Ingredients!D$11:D$310, MATCH($C1945, Ingredients!$B$11:$B$310, 0)), "")))</f>
        <v/>
      </c>
      <c r="AI1945" s="106" t="str">
        <f>IF($C1945="", "", IF(IFERROR(INDEX(Ingredients!E$11:E$310, MATCH($C1945, Ingredients!$B$11:$B$310, 0)), "")="", "", IFERROR(INDEX(Ingredients!E$11:E$310, MATCH($C1945, Ingredients!$B$11:$B$310, 0)), "")))</f>
        <v/>
      </c>
      <c r="AJ1945" s="108" t="str">
        <f>IF($C1945="", "", IF(IFERROR(INDEX(Ingredients!F$11:F$310, MATCH($C1945, Ingredients!$B$11:$B$310, 0)), "")="", "", IFERROR(INDEX(Ingredients!F$11:F$310, MATCH($C1945, Ingredients!$B$11:$B$310, 0)), "")))</f>
        <v/>
      </c>
      <c r="AK1945" s="106" t="str">
        <f>IF($C1945="", "", IF(IFERROR(INDEX(Ingredients!G$11:G$310, MATCH($C1945, Ingredients!$B$11:$B$310, 0)), "")="", "", IFERROR(INDEX(Ingredients!G$11:G$310, MATCH($C1945, Ingredients!$B$11:$B$310, 0)), "")))</f>
        <v/>
      </c>
      <c r="AL1945" s="79" t="str">
        <f>IF($C1945="", "", IF(IFERROR(INDEX(Ingredients!H$11:H$310, MATCH($C1945, Ingredients!$B$11:$B$310, 0)), "")="", "", IFERROR(INDEX(Ingredients!H$11:H$310, MATCH($C1945, Ingredients!$B$11:$B$310, 0)), "")))</f>
        <v/>
      </c>
      <c r="AN1945" s="83" t="str">
        <f t="shared" si="455"/>
        <v/>
      </c>
      <c r="AP1945" s="114" t="str">
        <f t="shared" si="465"/>
        <v/>
      </c>
      <c r="AR1945" s="117" t="str">
        <f>IF($C1945="", "", IF(IFERROR(INDEX(Ingredients!$AI$11:$AI$310, MATCH($C1945, Ingredients!$B$11:$B$310, 0)), "")="", "", IFERROR(INDEX(Ingredients!$AI$11:$AI$310, MATCH($C1945, Ingredients!$B$11:$B$310, 0)), "")))</f>
        <v/>
      </c>
      <c r="AT1945" s="120" t="str">
        <f t="shared" si="466"/>
        <v/>
      </c>
      <c r="AV1945" s="90" t="str">
        <f t="shared" si="456"/>
        <v/>
      </c>
      <c r="AX1945" s="90" t="str">
        <f>IF($AV1945="", "", COUNTIF($AV$11:$AV$5010, "&lt;"&amp;$AV1945)+1+COUNTIF($AV$11:$AV1945, $AV1945)-1)</f>
        <v/>
      </c>
      <c r="AZ1945" s="111" t="str">
        <f>IF($B1945="", "", SUMIF('Shopping List'!$AV$11:$AV$25, $B1945, 'Shopping List'!$BN$11:$BN$25))</f>
        <v/>
      </c>
      <c r="BB1945" s="117" t="str">
        <f t="shared" si="467"/>
        <v/>
      </c>
    </row>
    <row r="1946" spans="1:54" x14ac:dyDescent="0.25">
      <c r="A1946" s="4"/>
      <c r="B1946" s="37"/>
      <c r="C1946" s="124"/>
      <c r="D1946" s="39"/>
      <c r="E1946" s="125"/>
      <c r="F1946" s="48"/>
      <c r="G1946" s="4"/>
      <c r="H1946" s="4"/>
      <c r="I1946" s="95" t="str">
        <f>IF($C1946="", "", IF(IFERROR(INDEX(Ingredients!$C$11:$C$310, MATCH($C1946, Ingredients!$B$11:$B$310, 0)), "")="", "", IFERROR(INDEX(Ingredients!$C$11:$C$310, MATCH($C1946, Ingredients!$B$11:$B$310, 0)), "")))</f>
        <v/>
      </c>
      <c r="J1946" s="73" t="str">
        <f>IF($B1946="", "", IF(IFERROR(INDEX(Meals!$C$11:$C$260, MATCH($B1946, Meals!$B$11:$B$260, 0)), "")="", "", IFERROR(INDEX(Meals!$C$11:$C$260, MATCH($B1946, Meals!$B$11:$B$260, 0)), "")))</f>
        <v/>
      </c>
      <c r="K1946" s="4"/>
      <c r="L1946" s="72" t="str">
        <f t="shared" si="457"/>
        <v/>
      </c>
      <c r="M1946" s="73" t="str">
        <f t="shared" si="458"/>
        <v/>
      </c>
      <c r="N1946" s="4"/>
      <c r="O1946" s="78" t="str">
        <f t="shared" si="459"/>
        <v/>
      </c>
      <c r="P1946" s="79" t="str">
        <f t="shared" si="460"/>
        <v/>
      </c>
      <c r="Q1946" s="4"/>
      <c r="R1946" s="90" t="str">
        <f t="shared" si="461"/>
        <v/>
      </c>
      <c r="S1946" s="4"/>
      <c r="Y1946" s="18" t="str">
        <f t="shared" si="462"/>
        <v/>
      </c>
      <c r="AA1946" s="18" t="str">
        <f t="shared" si="453"/>
        <v/>
      </c>
      <c r="AB1946" s="18" t="str">
        <f t="shared" si="454"/>
        <v/>
      </c>
      <c r="AC1946" s="18" t="str">
        <f t="shared" si="463"/>
        <v/>
      </c>
      <c r="AD1946" s="18" t="str">
        <f t="shared" si="463"/>
        <v/>
      </c>
      <c r="AE1946" s="18" t="str">
        <f t="shared" si="464"/>
        <v/>
      </c>
      <c r="AG1946" s="95" t="str">
        <f>IF($C1946="", "", IF(IFERROR(INDEX(Ingredients!C$11:C$310, MATCH($C1946, Ingredients!$B$11:$B$310, 0)), "")="", "", IFERROR(INDEX(Ingredients!C$11:C$310, MATCH($C1946, Ingredients!$B$11:$B$310, 0)), "")))</f>
        <v/>
      </c>
      <c r="AH1946" s="105" t="str">
        <f>IF($C1946="", "", IF(IFERROR(INDEX(Ingredients!D$11:D$310, MATCH($C1946, Ingredients!$B$11:$B$310, 0)), "")="", "", IFERROR(INDEX(Ingredients!D$11:D$310, MATCH($C1946, Ingredients!$B$11:$B$310, 0)), "")))</f>
        <v/>
      </c>
      <c r="AI1946" s="106" t="str">
        <f>IF($C1946="", "", IF(IFERROR(INDEX(Ingredients!E$11:E$310, MATCH($C1946, Ingredients!$B$11:$B$310, 0)), "")="", "", IFERROR(INDEX(Ingredients!E$11:E$310, MATCH($C1946, Ingredients!$B$11:$B$310, 0)), "")))</f>
        <v/>
      </c>
      <c r="AJ1946" s="108" t="str">
        <f>IF($C1946="", "", IF(IFERROR(INDEX(Ingredients!F$11:F$310, MATCH($C1946, Ingredients!$B$11:$B$310, 0)), "")="", "", IFERROR(INDEX(Ingredients!F$11:F$310, MATCH($C1946, Ingredients!$B$11:$B$310, 0)), "")))</f>
        <v/>
      </c>
      <c r="AK1946" s="106" t="str">
        <f>IF($C1946="", "", IF(IFERROR(INDEX(Ingredients!G$11:G$310, MATCH($C1946, Ingredients!$B$11:$B$310, 0)), "")="", "", IFERROR(INDEX(Ingredients!G$11:G$310, MATCH($C1946, Ingredients!$B$11:$B$310, 0)), "")))</f>
        <v/>
      </c>
      <c r="AL1946" s="79" t="str">
        <f>IF($C1946="", "", IF(IFERROR(INDEX(Ingredients!H$11:H$310, MATCH($C1946, Ingredients!$B$11:$B$310, 0)), "")="", "", IFERROR(INDEX(Ingredients!H$11:H$310, MATCH($C1946, Ingredients!$B$11:$B$310, 0)), "")))</f>
        <v/>
      </c>
      <c r="AN1946" s="83" t="str">
        <f t="shared" si="455"/>
        <v/>
      </c>
      <c r="AP1946" s="114" t="str">
        <f t="shared" si="465"/>
        <v/>
      </c>
      <c r="AR1946" s="117" t="str">
        <f>IF($C1946="", "", IF(IFERROR(INDEX(Ingredients!$AI$11:$AI$310, MATCH($C1946, Ingredients!$B$11:$B$310, 0)), "")="", "", IFERROR(INDEX(Ingredients!$AI$11:$AI$310, MATCH($C1946, Ingredients!$B$11:$B$310, 0)), "")))</f>
        <v/>
      </c>
      <c r="AT1946" s="120" t="str">
        <f t="shared" si="466"/>
        <v/>
      </c>
      <c r="AV1946" s="90" t="str">
        <f t="shared" si="456"/>
        <v/>
      </c>
      <c r="AX1946" s="90" t="str">
        <f>IF($AV1946="", "", COUNTIF($AV$11:$AV$5010, "&lt;"&amp;$AV1946)+1+COUNTIF($AV$11:$AV1946, $AV1946)-1)</f>
        <v/>
      </c>
      <c r="AZ1946" s="111" t="str">
        <f>IF($B1946="", "", SUMIF('Shopping List'!$AV$11:$AV$25, $B1946, 'Shopping List'!$BN$11:$BN$25))</f>
        <v/>
      </c>
      <c r="BB1946" s="117" t="str">
        <f t="shared" si="467"/>
        <v/>
      </c>
    </row>
    <row r="1947" spans="1:54" x14ac:dyDescent="0.25">
      <c r="A1947" s="4"/>
      <c r="B1947" s="37"/>
      <c r="C1947" s="124"/>
      <c r="D1947" s="39"/>
      <c r="E1947" s="125"/>
      <c r="F1947" s="48"/>
      <c r="G1947" s="4"/>
      <c r="H1947" s="4"/>
      <c r="I1947" s="95" t="str">
        <f>IF($C1947="", "", IF(IFERROR(INDEX(Ingredients!$C$11:$C$310, MATCH($C1947, Ingredients!$B$11:$B$310, 0)), "")="", "", IFERROR(INDEX(Ingredients!$C$11:$C$310, MATCH($C1947, Ingredients!$B$11:$B$310, 0)), "")))</f>
        <v/>
      </c>
      <c r="J1947" s="73" t="str">
        <f>IF($B1947="", "", IF(IFERROR(INDEX(Meals!$C$11:$C$260, MATCH($B1947, Meals!$B$11:$B$260, 0)), "")="", "", IFERROR(INDEX(Meals!$C$11:$C$260, MATCH($B1947, Meals!$B$11:$B$260, 0)), "")))</f>
        <v/>
      </c>
      <c r="K1947" s="4"/>
      <c r="L1947" s="72" t="str">
        <f t="shared" si="457"/>
        <v/>
      </c>
      <c r="M1947" s="73" t="str">
        <f t="shared" si="458"/>
        <v/>
      </c>
      <c r="N1947" s="4"/>
      <c r="O1947" s="78" t="str">
        <f t="shared" si="459"/>
        <v/>
      </c>
      <c r="P1947" s="79" t="str">
        <f t="shared" si="460"/>
        <v/>
      </c>
      <c r="Q1947" s="4"/>
      <c r="R1947" s="90" t="str">
        <f t="shared" si="461"/>
        <v/>
      </c>
      <c r="S1947" s="4"/>
      <c r="Y1947" s="18" t="str">
        <f t="shared" si="462"/>
        <v/>
      </c>
      <c r="AA1947" s="18" t="str">
        <f t="shared" si="453"/>
        <v/>
      </c>
      <c r="AB1947" s="18" t="str">
        <f t="shared" si="454"/>
        <v/>
      </c>
      <c r="AC1947" s="18" t="str">
        <f t="shared" si="463"/>
        <v/>
      </c>
      <c r="AD1947" s="18" t="str">
        <f t="shared" si="463"/>
        <v/>
      </c>
      <c r="AE1947" s="18" t="str">
        <f t="shared" si="464"/>
        <v/>
      </c>
      <c r="AG1947" s="95" t="str">
        <f>IF($C1947="", "", IF(IFERROR(INDEX(Ingredients!C$11:C$310, MATCH($C1947, Ingredients!$B$11:$B$310, 0)), "")="", "", IFERROR(INDEX(Ingredients!C$11:C$310, MATCH($C1947, Ingredients!$B$11:$B$310, 0)), "")))</f>
        <v/>
      </c>
      <c r="AH1947" s="105" t="str">
        <f>IF($C1947="", "", IF(IFERROR(INDEX(Ingredients!D$11:D$310, MATCH($C1947, Ingredients!$B$11:$B$310, 0)), "")="", "", IFERROR(INDEX(Ingredients!D$11:D$310, MATCH($C1947, Ingredients!$B$11:$B$310, 0)), "")))</f>
        <v/>
      </c>
      <c r="AI1947" s="106" t="str">
        <f>IF($C1947="", "", IF(IFERROR(INDEX(Ingredients!E$11:E$310, MATCH($C1947, Ingredients!$B$11:$B$310, 0)), "")="", "", IFERROR(INDEX(Ingredients!E$11:E$310, MATCH($C1947, Ingredients!$B$11:$B$310, 0)), "")))</f>
        <v/>
      </c>
      <c r="AJ1947" s="108" t="str">
        <f>IF($C1947="", "", IF(IFERROR(INDEX(Ingredients!F$11:F$310, MATCH($C1947, Ingredients!$B$11:$B$310, 0)), "")="", "", IFERROR(INDEX(Ingredients!F$11:F$310, MATCH($C1947, Ingredients!$B$11:$B$310, 0)), "")))</f>
        <v/>
      </c>
      <c r="AK1947" s="106" t="str">
        <f>IF($C1947="", "", IF(IFERROR(INDEX(Ingredients!G$11:G$310, MATCH($C1947, Ingredients!$B$11:$B$310, 0)), "")="", "", IFERROR(INDEX(Ingredients!G$11:G$310, MATCH($C1947, Ingredients!$B$11:$B$310, 0)), "")))</f>
        <v/>
      </c>
      <c r="AL1947" s="79" t="str">
        <f>IF($C1947="", "", IF(IFERROR(INDEX(Ingredients!H$11:H$310, MATCH($C1947, Ingredients!$B$11:$B$310, 0)), "")="", "", IFERROR(INDEX(Ingredients!H$11:H$310, MATCH($C1947, Ingredients!$B$11:$B$310, 0)), "")))</f>
        <v/>
      </c>
      <c r="AN1947" s="83" t="str">
        <f t="shared" si="455"/>
        <v/>
      </c>
      <c r="AP1947" s="114" t="str">
        <f t="shared" si="465"/>
        <v/>
      </c>
      <c r="AR1947" s="117" t="str">
        <f>IF($C1947="", "", IF(IFERROR(INDEX(Ingredients!$AI$11:$AI$310, MATCH($C1947, Ingredients!$B$11:$B$310, 0)), "")="", "", IFERROR(INDEX(Ingredients!$AI$11:$AI$310, MATCH($C1947, Ingredients!$B$11:$B$310, 0)), "")))</f>
        <v/>
      </c>
      <c r="AT1947" s="120" t="str">
        <f t="shared" si="466"/>
        <v/>
      </c>
      <c r="AV1947" s="90" t="str">
        <f t="shared" si="456"/>
        <v/>
      </c>
      <c r="AX1947" s="90" t="str">
        <f>IF($AV1947="", "", COUNTIF($AV$11:$AV$5010, "&lt;"&amp;$AV1947)+1+COUNTIF($AV$11:$AV1947, $AV1947)-1)</f>
        <v/>
      </c>
      <c r="AZ1947" s="111" t="str">
        <f>IF($B1947="", "", SUMIF('Shopping List'!$AV$11:$AV$25, $B1947, 'Shopping List'!$BN$11:$BN$25))</f>
        <v/>
      </c>
      <c r="BB1947" s="117" t="str">
        <f t="shared" si="467"/>
        <v/>
      </c>
    </row>
    <row r="1948" spans="1:54" x14ac:dyDescent="0.25">
      <c r="A1948" s="4"/>
      <c r="B1948" s="37"/>
      <c r="C1948" s="124"/>
      <c r="D1948" s="39"/>
      <c r="E1948" s="125"/>
      <c r="F1948" s="48"/>
      <c r="G1948" s="4"/>
      <c r="H1948" s="4"/>
      <c r="I1948" s="95" t="str">
        <f>IF($C1948="", "", IF(IFERROR(INDEX(Ingredients!$C$11:$C$310, MATCH($C1948, Ingredients!$B$11:$B$310, 0)), "")="", "", IFERROR(INDEX(Ingredients!$C$11:$C$310, MATCH($C1948, Ingredients!$B$11:$B$310, 0)), "")))</f>
        <v/>
      </c>
      <c r="J1948" s="73" t="str">
        <f>IF($B1948="", "", IF(IFERROR(INDEX(Meals!$C$11:$C$260, MATCH($B1948, Meals!$B$11:$B$260, 0)), "")="", "", IFERROR(INDEX(Meals!$C$11:$C$260, MATCH($B1948, Meals!$B$11:$B$260, 0)), "")))</f>
        <v/>
      </c>
      <c r="K1948" s="4"/>
      <c r="L1948" s="72" t="str">
        <f t="shared" si="457"/>
        <v/>
      </c>
      <c r="M1948" s="73" t="str">
        <f t="shared" si="458"/>
        <v/>
      </c>
      <c r="N1948" s="4"/>
      <c r="O1948" s="78" t="str">
        <f t="shared" si="459"/>
        <v/>
      </c>
      <c r="P1948" s="79" t="str">
        <f t="shared" si="460"/>
        <v/>
      </c>
      <c r="Q1948" s="4"/>
      <c r="R1948" s="90" t="str">
        <f t="shared" si="461"/>
        <v/>
      </c>
      <c r="S1948" s="4"/>
      <c r="Y1948" s="18" t="str">
        <f t="shared" si="462"/>
        <v/>
      </c>
      <c r="AA1948" s="18" t="str">
        <f t="shared" si="453"/>
        <v/>
      </c>
      <c r="AB1948" s="18" t="str">
        <f t="shared" si="454"/>
        <v/>
      </c>
      <c r="AC1948" s="18" t="str">
        <f t="shared" si="463"/>
        <v/>
      </c>
      <c r="AD1948" s="18" t="str">
        <f t="shared" si="463"/>
        <v/>
      </c>
      <c r="AE1948" s="18" t="str">
        <f t="shared" si="464"/>
        <v/>
      </c>
      <c r="AG1948" s="95" t="str">
        <f>IF($C1948="", "", IF(IFERROR(INDEX(Ingredients!C$11:C$310, MATCH($C1948, Ingredients!$B$11:$B$310, 0)), "")="", "", IFERROR(INDEX(Ingredients!C$11:C$310, MATCH($C1948, Ingredients!$B$11:$B$310, 0)), "")))</f>
        <v/>
      </c>
      <c r="AH1948" s="105" t="str">
        <f>IF($C1948="", "", IF(IFERROR(INDEX(Ingredients!D$11:D$310, MATCH($C1948, Ingredients!$B$11:$B$310, 0)), "")="", "", IFERROR(INDEX(Ingredients!D$11:D$310, MATCH($C1948, Ingredients!$B$11:$B$310, 0)), "")))</f>
        <v/>
      </c>
      <c r="AI1948" s="106" t="str">
        <f>IF($C1948="", "", IF(IFERROR(INDEX(Ingredients!E$11:E$310, MATCH($C1948, Ingredients!$B$11:$B$310, 0)), "")="", "", IFERROR(INDEX(Ingredients!E$11:E$310, MATCH($C1948, Ingredients!$B$11:$B$310, 0)), "")))</f>
        <v/>
      </c>
      <c r="AJ1948" s="108" t="str">
        <f>IF($C1948="", "", IF(IFERROR(INDEX(Ingredients!F$11:F$310, MATCH($C1948, Ingredients!$B$11:$B$310, 0)), "")="", "", IFERROR(INDEX(Ingredients!F$11:F$310, MATCH($C1948, Ingredients!$B$11:$B$310, 0)), "")))</f>
        <v/>
      </c>
      <c r="AK1948" s="106" t="str">
        <f>IF($C1948="", "", IF(IFERROR(INDEX(Ingredients!G$11:G$310, MATCH($C1948, Ingredients!$B$11:$B$310, 0)), "")="", "", IFERROR(INDEX(Ingredients!G$11:G$310, MATCH($C1948, Ingredients!$B$11:$B$310, 0)), "")))</f>
        <v/>
      </c>
      <c r="AL1948" s="79" t="str">
        <f>IF($C1948="", "", IF(IFERROR(INDEX(Ingredients!H$11:H$310, MATCH($C1948, Ingredients!$B$11:$B$310, 0)), "")="", "", IFERROR(INDEX(Ingredients!H$11:H$310, MATCH($C1948, Ingredients!$B$11:$B$310, 0)), "")))</f>
        <v/>
      </c>
      <c r="AN1948" s="83" t="str">
        <f t="shared" si="455"/>
        <v/>
      </c>
      <c r="AP1948" s="114" t="str">
        <f t="shared" si="465"/>
        <v/>
      </c>
      <c r="AR1948" s="117" t="str">
        <f>IF($C1948="", "", IF(IFERROR(INDEX(Ingredients!$AI$11:$AI$310, MATCH($C1948, Ingredients!$B$11:$B$310, 0)), "")="", "", IFERROR(INDEX(Ingredients!$AI$11:$AI$310, MATCH($C1948, Ingredients!$B$11:$B$310, 0)), "")))</f>
        <v/>
      </c>
      <c r="AT1948" s="120" t="str">
        <f t="shared" si="466"/>
        <v/>
      </c>
      <c r="AV1948" s="90" t="str">
        <f t="shared" si="456"/>
        <v/>
      </c>
      <c r="AX1948" s="90" t="str">
        <f>IF($AV1948="", "", COUNTIF($AV$11:$AV$5010, "&lt;"&amp;$AV1948)+1+COUNTIF($AV$11:$AV1948, $AV1948)-1)</f>
        <v/>
      </c>
      <c r="AZ1948" s="111" t="str">
        <f>IF($B1948="", "", SUMIF('Shopping List'!$AV$11:$AV$25, $B1948, 'Shopping List'!$BN$11:$BN$25))</f>
        <v/>
      </c>
      <c r="BB1948" s="117" t="str">
        <f t="shared" si="467"/>
        <v/>
      </c>
    </row>
    <row r="1949" spans="1:54" x14ac:dyDescent="0.25">
      <c r="A1949" s="4"/>
      <c r="B1949" s="37"/>
      <c r="C1949" s="124"/>
      <c r="D1949" s="39"/>
      <c r="E1949" s="125"/>
      <c r="F1949" s="48"/>
      <c r="G1949" s="4"/>
      <c r="H1949" s="4"/>
      <c r="I1949" s="95" t="str">
        <f>IF($C1949="", "", IF(IFERROR(INDEX(Ingredients!$C$11:$C$310, MATCH($C1949, Ingredients!$B$11:$B$310, 0)), "")="", "", IFERROR(INDEX(Ingredients!$C$11:$C$310, MATCH($C1949, Ingredients!$B$11:$B$310, 0)), "")))</f>
        <v/>
      </c>
      <c r="J1949" s="73" t="str">
        <f>IF($B1949="", "", IF(IFERROR(INDEX(Meals!$C$11:$C$260, MATCH($B1949, Meals!$B$11:$B$260, 0)), "")="", "", IFERROR(INDEX(Meals!$C$11:$C$260, MATCH($B1949, Meals!$B$11:$B$260, 0)), "")))</f>
        <v/>
      </c>
      <c r="K1949" s="4"/>
      <c r="L1949" s="72" t="str">
        <f t="shared" si="457"/>
        <v/>
      </c>
      <c r="M1949" s="73" t="str">
        <f t="shared" si="458"/>
        <v/>
      </c>
      <c r="N1949" s="4"/>
      <c r="O1949" s="78" t="str">
        <f t="shared" si="459"/>
        <v/>
      </c>
      <c r="P1949" s="79" t="str">
        <f t="shared" si="460"/>
        <v/>
      </c>
      <c r="Q1949" s="4"/>
      <c r="R1949" s="90" t="str">
        <f t="shared" si="461"/>
        <v/>
      </c>
      <c r="S1949" s="4"/>
      <c r="Y1949" s="18" t="str">
        <f t="shared" si="462"/>
        <v/>
      </c>
      <c r="AA1949" s="18" t="str">
        <f t="shared" si="453"/>
        <v/>
      </c>
      <c r="AB1949" s="18" t="str">
        <f t="shared" si="454"/>
        <v/>
      </c>
      <c r="AC1949" s="18" t="str">
        <f t="shared" si="463"/>
        <v/>
      </c>
      <c r="AD1949" s="18" t="str">
        <f t="shared" si="463"/>
        <v/>
      </c>
      <c r="AE1949" s="18" t="str">
        <f t="shared" si="464"/>
        <v/>
      </c>
      <c r="AG1949" s="95" t="str">
        <f>IF($C1949="", "", IF(IFERROR(INDEX(Ingredients!C$11:C$310, MATCH($C1949, Ingredients!$B$11:$B$310, 0)), "")="", "", IFERROR(INDEX(Ingredients!C$11:C$310, MATCH($C1949, Ingredients!$B$11:$B$310, 0)), "")))</f>
        <v/>
      </c>
      <c r="AH1949" s="105" t="str">
        <f>IF($C1949="", "", IF(IFERROR(INDEX(Ingredients!D$11:D$310, MATCH($C1949, Ingredients!$B$11:$B$310, 0)), "")="", "", IFERROR(INDEX(Ingredients!D$11:D$310, MATCH($C1949, Ingredients!$B$11:$B$310, 0)), "")))</f>
        <v/>
      </c>
      <c r="AI1949" s="106" t="str">
        <f>IF($C1949="", "", IF(IFERROR(INDEX(Ingredients!E$11:E$310, MATCH($C1949, Ingredients!$B$11:$B$310, 0)), "")="", "", IFERROR(INDEX(Ingredients!E$11:E$310, MATCH($C1949, Ingredients!$B$11:$B$310, 0)), "")))</f>
        <v/>
      </c>
      <c r="AJ1949" s="108" t="str">
        <f>IF($C1949="", "", IF(IFERROR(INDEX(Ingredients!F$11:F$310, MATCH($C1949, Ingredients!$B$11:$B$310, 0)), "")="", "", IFERROR(INDEX(Ingredients!F$11:F$310, MATCH($C1949, Ingredients!$B$11:$B$310, 0)), "")))</f>
        <v/>
      </c>
      <c r="AK1949" s="106" t="str">
        <f>IF($C1949="", "", IF(IFERROR(INDEX(Ingredients!G$11:G$310, MATCH($C1949, Ingredients!$B$11:$B$310, 0)), "")="", "", IFERROR(INDEX(Ingredients!G$11:G$310, MATCH($C1949, Ingredients!$B$11:$B$310, 0)), "")))</f>
        <v/>
      </c>
      <c r="AL1949" s="79" t="str">
        <f>IF($C1949="", "", IF(IFERROR(INDEX(Ingredients!H$11:H$310, MATCH($C1949, Ingredients!$B$11:$B$310, 0)), "")="", "", IFERROR(INDEX(Ingredients!H$11:H$310, MATCH($C1949, Ingredients!$B$11:$B$310, 0)), "")))</f>
        <v/>
      </c>
      <c r="AN1949" s="83" t="str">
        <f t="shared" si="455"/>
        <v/>
      </c>
      <c r="AP1949" s="114" t="str">
        <f t="shared" si="465"/>
        <v/>
      </c>
      <c r="AR1949" s="117" t="str">
        <f>IF($C1949="", "", IF(IFERROR(INDEX(Ingredients!$AI$11:$AI$310, MATCH($C1949, Ingredients!$B$11:$B$310, 0)), "")="", "", IFERROR(INDEX(Ingredients!$AI$11:$AI$310, MATCH($C1949, Ingredients!$B$11:$B$310, 0)), "")))</f>
        <v/>
      </c>
      <c r="AT1949" s="120" t="str">
        <f t="shared" si="466"/>
        <v/>
      </c>
      <c r="AV1949" s="90" t="str">
        <f t="shared" si="456"/>
        <v/>
      </c>
      <c r="AX1949" s="90" t="str">
        <f>IF($AV1949="", "", COUNTIF($AV$11:$AV$5010, "&lt;"&amp;$AV1949)+1+COUNTIF($AV$11:$AV1949, $AV1949)-1)</f>
        <v/>
      </c>
      <c r="AZ1949" s="111" t="str">
        <f>IF($B1949="", "", SUMIF('Shopping List'!$AV$11:$AV$25, $B1949, 'Shopping List'!$BN$11:$BN$25))</f>
        <v/>
      </c>
      <c r="BB1949" s="117" t="str">
        <f t="shared" si="467"/>
        <v/>
      </c>
    </row>
    <row r="1950" spans="1:54" x14ac:dyDescent="0.25">
      <c r="A1950" s="4"/>
      <c r="B1950" s="37"/>
      <c r="C1950" s="124"/>
      <c r="D1950" s="39"/>
      <c r="E1950" s="125"/>
      <c r="F1950" s="48"/>
      <c r="G1950" s="4"/>
      <c r="H1950" s="4"/>
      <c r="I1950" s="95" t="str">
        <f>IF($C1950="", "", IF(IFERROR(INDEX(Ingredients!$C$11:$C$310, MATCH($C1950, Ingredients!$B$11:$B$310, 0)), "")="", "", IFERROR(INDEX(Ingredients!$C$11:$C$310, MATCH($C1950, Ingredients!$B$11:$B$310, 0)), "")))</f>
        <v/>
      </c>
      <c r="J1950" s="73" t="str">
        <f>IF($B1950="", "", IF(IFERROR(INDEX(Meals!$C$11:$C$260, MATCH($B1950, Meals!$B$11:$B$260, 0)), "")="", "", IFERROR(INDEX(Meals!$C$11:$C$260, MATCH($B1950, Meals!$B$11:$B$260, 0)), "")))</f>
        <v/>
      </c>
      <c r="K1950" s="4"/>
      <c r="L1950" s="72" t="str">
        <f t="shared" si="457"/>
        <v/>
      </c>
      <c r="M1950" s="73" t="str">
        <f t="shared" si="458"/>
        <v/>
      </c>
      <c r="N1950" s="4"/>
      <c r="O1950" s="78" t="str">
        <f t="shared" si="459"/>
        <v/>
      </c>
      <c r="P1950" s="79" t="str">
        <f t="shared" si="460"/>
        <v/>
      </c>
      <c r="Q1950" s="4"/>
      <c r="R1950" s="90" t="str">
        <f t="shared" si="461"/>
        <v/>
      </c>
      <c r="S1950" s="4"/>
      <c r="Y1950" s="18" t="str">
        <f t="shared" si="462"/>
        <v/>
      </c>
      <c r="AA1950" s="18" t="str">
        <f t="shared" si="453"/>
        <v/>
      </c>
      <c r="AB1950" s="18" t="str">
        <f t="shared" si="454"/>
        <v/>
      </c>
      <c r="AC1950" s="18" t="str">
        <f t="shared" si="463"/>
        <v/>
      </c>
      <c r="AD1950" s="18" t="str">
        <f t="shared" si="463"/>
        <v/>
      </c>
      <c r="AE1950" s="18" t="str">
        <f t="shared" si="464"/>
        <v/>
      </c>
      <c r="AG1950" s="95" t="str">
        <f>IF($C1950="", "", IF(IFERROR(INDEX(Ingredients!C$11:C$310, MATCH($C1950, Ingredients!$B$11:$B$310, 0)), "")="", "", IFERROR(INDEX(Ingredients!C$11:C$310, MATCH($C1950, Ingredients!$B$11:$B$310, 0)), "")))</f>
        <v/>
      </c>
      <c r="AH1950" s="105" t="str">
        <f>IF($C1950="", "", IF(IFERROR(INDEX(Ingredients!D$11:D$310, MATCH($C1950, Ingredients!$B$11:$B$310, 0)), "")="", "", IFERROR(INDEX(Ingredients!D$11:D$310, MATCH($C1950, Ingredients!$B$11:$B$310, 0)), "")))</f>
        <v/>
      </c>
      <c r="AI1950" s="106" t="str">
        <f>IF($C1950="", "", IF(IFERROR(INDEX(Ingredients!E$11:E$310, MATCH($C1950, Ingredients!$B$11:$B$310, 0)), "")="", "", IFERROR(INDEX(Ingredients!E$11:E$310, MATCH($C1950, Ingredients!$B$11:$B$310, 0)), "")))</f>
        <v/>
      </c>
      <c r="AJ1950" s="108" t="str">
        <f>IF($C1950="", "", IF(IFERROR(INDEX(Ingredients!F$11:F$310, MATCH($C1950, Ingredients!$B$11:$B$310, 0)), "")="", "", IFERROR(INDEX(Ingredients!F$11:F$310, MATCH($C1950, Ingredients!$B$11:$B$310, 0)), "")))</f>
        <v/>
      </c>
      <c r="AK1950" s="106" t="str">
        <f>IF($C1950="", "", IF(IFERROR(INDEX(Ingredients!G$11:G$310, MATCH($C1950, Ingredients!$B$11:$B$310, 0)), "")="", "", IFERROR(INDEX(Ingredients!G$11:G$310, MATCH($C1950, Ingredients!$B$11:$B$310, 0)), "")))</f>
        <v/>
      </c>
      <c r="AL1950" s="79" t="str">
        <f>IF($C1950="", "", IF(IFERROR(INDEX(Ingredients!H$11:H$310, MATCH($C1950, Ingredients!$B$11:$B$310, 0)), "")="", "", IFERROR(INDEX(Ingredients!H$11:H$310, MATCH($C1950, Ingredients!$B$11:$B$310, 0)), "")))</f>
        <v/>
      </c>
      <c r="AN1950" s="83" t="str">
        <f t="shared" si="455"/>
        <v/>
      </c>
      <c r="AP1950" s="114" t="str">
        <f t="shared" si="465"/>
        <v/>
      </c>
      <c r="AR1950" s="117" t="str">
        <f>IF($C1950="", "", IF(IFERROR(INDEX(Ingredients!$AI$11:$AI$310, MATCH($C1950, Ingredients!$B$11:$B$310, 0)), "")="", "", IFERROR(INDEX(Ingredients!$AI$11:$AI$310, MATCH($C1950, Ingredients!$B$11:$B$310, 0)), "")))</f>
        <v/>
      </c>
      <c r="AT1950" s="120" t="str">
        <f t="shared" si="466"/>
        <v/>
      </c>
      <c r="AV1950" s="90" t="str">
        <f t="shared" si="456"/>
        <v/>
      </c>
      <c r="AX1950" s="90" t="str">
        <f>IF($AV1950="", "", COUNTIF($AV$11:$AV$5010, "&lt;"&amp;$AV1950)+1+COUNTIF($AV$11:$AV1950, $AV1950)-1)</f>
        <v/>
      </c>
      <c r="AZ1950" s="111" t="str">
        <f>IF($B1950="", "", SUMIF('Shopping List'!$AV$11:$AV$25, $B1950, 'Shopping List'!$BN$11:$BN$25))</f>
        <v/>
      </c>
      <c r="BB1950" s="117" t="str">
        <f t="shared" si="467"/>
        <v/>
      </c>
    </row>
    <row r="1951" spans="1:54" x14ac:dyDescent="0.25">
      <c r="A1951" s="4"/>
      <c r="B1951" s="37"/>
      <c r="C1951" s="124"/>
      <c r="D1951" s="39"/>
      <c r="E1951" s="125"/>
      <c r="F1951" s="48"/>
      <c r="G1951" s="4"/>
      <c r="H1951" s="4"/>
      <c r="I1951" s="95" t="str">
        <f>IF($C1951="", "", IF(IFERROR(INDEX(Ingredients!$C$11:$C$310, MATCH($C1951, Ingredients!$B$11:$B$310, 0)), "")="", "", IFERROR(INDEX(Ingredients!$C$11:$C$310, MATCH($C1951, Ingredients!$B$11:$B$310, 0)), "")))</f>
        <v/>
      </c>
      <c r="J1951" s="73" t="str">
        <f>IF($B1951="", "", IF(IFERROR(INDEX(Meals!$C$11:$C$260, MATCH($B1951, Meals!$B$11:$B$260, 0)), "")="", "", IFERROR(INDEX(Meals!$C$11:$C$260, MATCH($B1951, Meals!$B$11:$B$260, 0)), "")))</f>
        <v/>
      </c>
      <c r="K1951" s="4"/>
      <c r="L1951" s="72" t="str">
        <f t="shared" si="457"/>
        <v/>
      </c>
      <c r="M1951" s="73" t="str">
        <f t="shared" si="458"/>
        <v/>
      </c>
      <c r="N1951" s="4"/>
      <c r="O1951" s="78" t="str">
        <f t="shared" si="459"/>
        <v/>
      </c>
      <c r="P1951" s="79" t="str">
        <f t="shared" si="460"/>
        <v/>
      </c>
      <c r="Q1951" s="4"/>
      <c r="R1951" s="90" t="str">
        <f t="shared" si="461"/>
        <v/>
      </c>
      <c r="S1951" s="4"/>
      <c r="Y1951" s="18" t="str">
        <f t="shared" si="462"/>
        <v/>
      </c>
      <c r="AA1951" s="18" t="str">
        <f t="shared" si="453"/>
        <v/>
      </c>
      <c r="AB1951" s="18" t="str">
        <f t="shared" si="454"/>
        <v/>
      </c>
      <c r="AC1951" s="18" t="str">
        <f t="shared" si="463"/>
        <v/>
      </c>
      <c r="AD1951" s="18" t="str">
        <f t="shared" si="463"/>
        <v/>
      </c>
      <c r="AE1951" s="18" t="str">
        <f t="shared" si="464"/>
        <v/>
      </c>
      <c r="AG1951" s="95" t="str">
        <f>IF($C1951="", "", IF(IFERROR(INDEX(Ingredients!C$11:C$310, MATCH($C1951, Ingredients!$B$11:$B$310, 0)), "")="", "", IFERROR(INDEX(Ingredients!C$11:C$310, MATCH($C1951, Ingredients!$B$11:$B$310, 0)), "")))</f>
        <v/>
      </c>
      <c r="AH1951" s="105" t="str">
        <f>IF($C1951="", "", IF(IFERROR(INDEX(Ingredients!D$11:D$310, MATCH($C1951, Ingredients!$B$11:$B$310, 0)), "")="", "", IFERROR(INDEX(Ingredients!D$11:D$310, MATCH($C1951, Ingredients!$B$11:$B$310, 0)), "")))</f>
        <v/>
      </c>
      <c r="AI1951" s="106" t="str">
        <f>IF($C1951="", "", IF(IFERROR(INDEX(Ingredients!E$11:E$310, MATCH($C1951, Ingredients!$B$11:$B$310, 0)), "")="", "", IFERROR(INDEX(Ingredients!E$11:E$310, MATCH($C1951, Ingredients!$B$11:$B$310, 0)), "")))</f>
        <v/>
      </c>
      <c r="AJ1951" s="108" t="str">
        <f>IF($C1951="", "", IF(IFERROR(INDEX(Ingredients!F$11:F$310, MATCH($C1951, Ingredients!$B$11:$B$310, 0)), "")="", "", IFERROR(INDEX(Ingredients!F$11:F$310, MATCH($C1951, Ingredients!$B$11:$B$310, 0)), "")))</f>
        <v/>
      </c>
      <c r="AK1951" s="106" t="str">
        <f>IF($C1951="", "", IF(IFERROR(INDEX(Ingredients!G$11:G$310, MATCH($C1951, Ingredients!$B$11:$B$310, 0)), "")="", "", IFERROR(INDEX(Ingredients!G$11:G$310, MATCH($C1951, Ingredients!$B$11:$B$310, 0)), "")))</f>
        <v/>
      </c>
      <c r="AL1951" s="79" t="str">
        <f>IF($C1951="", "", IF(IFERROR(INDEX(Ingredients!H$11:H$310, MATCH($C1951, Ingredients!$B$11:$B$310, 0)), "")="", "", IFERROR(INDEX(Ingredients!H$11:H$310, MATCH($C1951, Ingredients!$B$11:$B$310, 0)), "")))</f>
        <v/>
      </c>
      <c r="AN1951" s="83" t="str">
        <f t="shared" si="455"/>
        <v/>
      </c>
      <c r="AP1951" s="114" t="str">
        <f t="shared" si="465"/>
        <v/>
      </c>
      <c r="AR1951" s="117" t="str">
        <f>IF($C1951="", "", IF(IFERROR(INDEX(Ingredients!$AI$11:$AI$310, MATCH($C1951, Ingredients!$B$11:$B$310, 0)), "")="", "", IFERROR(INDEX(Ingredients!$AI$11:$AI$310, MATCH($C1951, Ingredients!$B$11:$B$310, 0)), "")))</f>
        <v/>
      </c>
      <c r="AT1951" s="120" t="str">
        <f t="shared" si="466"/>
        <v/>
      </c>
      <c r="AV1951" s="90" t="str">
        <f t="shared" si="456"/>
        <v/>
      </c>
      <c r="AX1951" s="90" t="str">
        <f>IF($AV1951="", "", COUNTIF($AV$11:$AV$5010, "&lt;"&amp;$AV1951)+1+COUNTIF($AV$11:$AV1951, $AV1951)-1)</f>
        <v/>
      </c>
      <c r="AZ1951" s="111" t="str">
        <f>IF($B1951="", "", SUMIF('Shopping List'!$AV$11:$AV$25, $B1951, 'Shopping List'!$BN$11:$BN$25))</f>
        <v/>
      </c>
      <c r="BB1951" s="117" t="str">
        <f t="shared" si="467"/>
        <v/>
      </c>
    </row>
    <row r="1952" spans="1:54" x14ac:dyDescent="0.25">
      <c r="A1952" s="4"/>
      <c r="B1952" s="37"/>
      <c r="C1952" s="124"/>
      <c r="D1952" s="39"/>
      <c r="E1952" s="125"/>
      <c r="F1952" s="48"/>
      <c r="G1952" s="4"/>
      <c r="H1952" s="4"/>
      <c r="I1952" s="95" t="str">
        <f>IF($C1952="", "", IF(IFERROR(INDEX(Ingredients!$C$11:$C$310, MATCH($C1952, Ingredients!$B$11:$B$310, 0)), "")="", "", IFERROR(INDEX(Ingredients!$C$11:$C$310, MATCH($C1952, Ingredients!$B$11:$B$310, 0)), "")))</f>
        <v/>
      </c>
      <c r="J1952" s="73" t="str">
        <f>IF($B1952="", "", IF(IFERROR(INDEX(Meals!$C$11:$C$260, MATCH($B1952, Meals!$B$11:$B$260, 0)), "")="", "", IFERROR(INDEX(Meals!$C$11:$C$260, MATCH($B1952, Meals!$B$11:$B$260, 0)), "")))</f>
        <v/>
      </c>
      <c r="K1952" s="4"/>
      <c r="L1952" s="72" t="str">
        <f t="shared" si="457"/>
        <v/>
      </c>
      <c r="M1952" s="73" t="str">
        <f t="shared" si="458"/>
        <v/>
      </c>
      <c r="N1952" s="4"/>
      <c r="O1952" s="78" t="str">
        <f t="shared" si="459"/>
        <v/>
      </c>
      <c r="P1952" s="79" t="str">
        <f t="shared" si="460"/>
        <v/>
      </c>
      <c r="Q1952" s="4"/>
      <c r="R1952" s="90" t="str">
        <f t="shared" si="461"/>
        <v/>
      </c>
      <c r="S1952" s="4"/>
      <c r="Y1952" s="18" t="str">
        <f t="shared" si="462"/>
        <v/>
      </c>
      <c r="AA1952" s="18" t="str">
        <f t="shared" si="453"/>
        <v/>
      </c>
      <c r="AB1952" s="18" t="str">
        <f t="shared" si="454"/>
        <v/>
      </c>
      <c r="AC1952" s="18" t="str">
        <f t="shared" si="463"/>
        <v/>
      </c>
      <c r="AD1952" s="18" t="str">
        <f t="shared" si="463"/>
        <v/>
      </c>
      <c r="AE1952" s="18" t="str">
        <f t="shared" si="464"/>
        <v/>
      </c>
      <c r="AG1952" s="95" t="str">
        <f>IF($C1952="", "", IF(IFERROR(INDEX(Ingredients!C$11:C$310, MATCH($C1952, Ingredients!$B$11:$B$310, 0)), "")="", "", IFERROR(INDEX(Ingredients!C$11:C$310, MATCH($C1952, Ingredients!$B$11:$B$310, 0)), "")))</f>
        <v/>
      </c>
      <c r="AH1952" s="105" t="str">
        <f>IF($C1952="", "", IF(IFERROR(INDEX(Ingredients!D$11:D$310, MATCH($C1952, Ingredients!$B$11:$B$310, 0)), "")="", "", IFERROR(INDEX(Ingredients!D$11:D$310, MATCH($C1952, Ingredients!$B$11:$B$310, 0)), "")))</f>
        <v/>
      </c>
      <c r="AI1952" s="106" t="str">
        <f>IF($C1952="", "", IF(IFERROR(INDEX(Ingredients!E$11:E$310, MATCH($C1952, Ingredients!$B$11:$B$310, 0)), "")="", "", IFERROR(INDEX(Ingredients!E$11:E$310, MATCH($C1952, Ingredients!$B$11:$B$310, 0)), "")))</f>
        <v/>
      </c>
      <c r="AJ1952" s="108" t="str">
        <f>IF($C1952="", "", IF(IFERROR(INDEX(Ingredients!F$11:F$310, MATCH($C1952, Ingredients!$B$11:$B$310, 0)), "")="", "", IFERROR(INDEX(Ingredients!F$11:F$310, MATCH($C1952, Ingredients!$B$11:$B$310, 0)), "")))</f>
        <v/>
      </c>
      <c r="AK1952" s="106" t="str">
        <f>IF($C1952="", "", IF(IFERROR(INDEX(Ingredients!G$11:G$310, MATCH($C1952, Ingredients!$B$11:$B$310, 0)), "")="", "", IFERROR(INDEX(Ingredients!G$11:G$310, MATCH($C1952, Ingredients!$B$11:$B$310, 0)), "")))</f>
        <v/>
      </c>
      <c r="AL1952" s="79" t="str">
        <f>IF($C1952="", "", IF(IFERROR(INDEX(Ingredients!H$11:H$310, MATCH($C1952, Ingredients!$B$11:$B$310, 0)), "")="", "", IFERROR(INDEX(Ingredients!H$11:H$310, MATCH($C1952, Ingredients!$B$11:$B$310, 0)), "")))</f>
        <v/>
      </c>
      <c r="AN1952" s="83" t="str">
        <f t="shared" si="455"/>
        <v/>
      </c>
      <c r="AP1952" s="114" t="str">
        <f t="shared" si="465"/>
        <v/>
      </c>
      <c r="AR1952" s="117" t="str">
        <f>IF($C1952="", "", IF(IFERROR(INDEX(Ingredients!$AI$11:$AI$310, MATCH($C1952, Ingredients!$B$11:$B$310, 0)), "")="", "", IFERROR(INDEX(Ingredients!$AI$11:$AI$310, MATCH($C1952, Ingredients!$B$11:$B$310, 0)), "")))</f>
        <v/>
      </c>
      <c r="AT1952" s="120" t="str">
        <f t="shared" si="466"/>
        <v/>
      </c>
      <c r="AV1952" s="90" t="str">
        <f t="shared" si="456"/>
        <v/>
      </c>
      <c r="AX1952" s="90" t="str">
        <f>IF($AV1952="", "", COUNTIF($AV$11:$AV$5010, "&lt;"&amp;$AV1952)+1+COUNTIF($AV$11:$AV1952, $AV1952)-1)</f>
        <v/>
      </c>
      <c r="AZ1952" s="111" t="str">
        <f>IF($B1952="", "", SUMIF('Shopping List'!$AV$11:$AV$25, $B1952, 'Shopping List'!$BN$11:$BN$25))</f>
        <v/>
      </c>
      <c r="BB1952" s="117" t="str">
        <f t="shared" si="467"/>
        <v/>
      </c>
    </row>
    <row r="1953" spans="1:54" x14ac:dyDescent="0.25">
      <c r="A1953" s="4"/>
      <c r="B1953" s="37"/>
      <c r="C1953" s="124"/>
      <c r="D1953" s="39"/>
      <c r="E1953" s="125"/>
      <c r="F1953" s="48"/>
      <c r="G1953" s="4"/>
      <c r="H1953" s="4"/>
      <c r="I1953" s="95" t="str">
        <f>IF($C1953="", "", IF(IFERROR(INDEX(Ingredients!$C$11:$C$310, MATCH($C1953, Ingredients!$B$11:$B$310, 0)), "")="", "", IFERROR(INDEX(Ingredients!$C$11:$C$310, MATCH($C1953, Ingredients!$B$11:$B$310, 0)), "")))</f>
        <v/>
      </c>
      <c r="J1953" s="73" t="str">
        <f>IF($B1953="", "", IF(IFERROR(INDEX(Meals!$C$11:$C$260, MATCH($B1953, Meals!$B$11:$B$260, 0)), "")="", "", IFERROR(INDEX(Meals!$C$11:$C$260, MATCH($B1953, Meals!$B$11:$B$260, 0)), "")))</f>
        <v/>
      </c>
      <c r="K1953" s="4"/>
      <c r="L1953" s="72" t="str">
        <f t="shared" si="457"/>
        <v/>
      </c>
      <c r="M1953" s="73" t="str">
        <f t="shared" si="458"/>
        <v/>
      </c>
      <c r="N1953" s="4"/>
      <c r="O1953" s="78" t="str">
        <f t="shared" si="459"/>
        <v/>
      </c>
      <c r="P1953" s="79" t="str">
        <f t="shared" si="460"/>
        <v/>
      </c>
      <c r="Q1953" s="4"/>
      <c r="R1953" s="90" t="str">
        <f t="shared" si="461"/>
        <v/>
      </c>
      <c r="S1953" s="4"/>
      <c r="Y1953" s="18" t="str">
        <f t="shared" si="462"/>
        <v/>
      </c>
      <c r="AA1953" s="18" t="str">
        <f t="shared" si="453"/>
        <v/>
      </c>
      <c r="AB1953" s="18" t="str">
        <f t="shared" si="454"/>
        <v/>
      </c>
      <c r="AC1953" s="18" t="str">
        <f t="shared" si="463"/>
        <v/>
      </c>
      <c r="AD1953" s="18" t="str">
        <f t="shared" si="463"/>
        <v/>
      </c>
      <c r="AE1953" s="18" t="str">
        <f t="shared" si="464"/>
        <v/>
      </c>
      <c r="AG1953" s="95" t="str">
        <f>IF($C1953="", "", IF(IFERROR(INDEX(Ingredients!C$11:C$310, MATCH($C1953, Ingredients!$B$11:$B$310, 0)), "")="", "", IFERROR(INDEX(Ingredients!C$11:C$310, MATCH($C1953, Ingredients!$B$11:$B$310, 0)), "")))</f>
        <v/>
      </c>
      <c r="AH1953" s="105" t="str">
        <f>IF($C1953="", "", IF(IFERROR(INDEX(Ingredients!D$11:D$310, MATCH($C1953, Ingredients!$B$11:$B$310, 0)), "")="", "", IFERROR(INDEX(Ingredients!D$11:D$310, MATCH($C1953, Ingredients!$B$11:$B$310, 0)), "")))</f>
        <v/>
      </c>
      <c r="AI1953" s="106" t="str">
        <f>IF($C1953="", "", IF(IFERROR(INDEX(Ingredients!E$11:E$310, MATCH($C1953, Ingredients!$B$11:$B$310, 0)), "")="", "", IFERROR(INDEX(Ingredients!E$11:E$310, MATCH($C1953, Ingredients!$B$11:$B$310, 0)), "")))</f>
        <v/>
      </c>
      <c r="AJ1953" s="108" t="str">
        <f>IF($C1953="", "", IF(IFERROR(INDEX(Ingredients!F$11:F$310, MATCH($C1953, Ingredients!$B$11:$B$310, 0)), "")="", "", IFERROR(INDEX(Ingredients!F$11:F$310, MATCH($C1953, Ingredients!$B$11:$B$310, 0)), "")))</f>
        <v/>
      </c>
      <c r="AK1953" s="106" t="str">
        <f>IF($C1953="", "", IF(IFERROR(INDEX(Ingredients!G$11:G$310, MATCH($C1953, Ingredients!$B$11:$B$310, 0)), "")="", "", IFERROR(INDEX(Ingredients!G$11:G$310, MATCH($C1953, Ingredients!$B$11:$B$310, 0)), "")))</f>
        <v/>
      </c>
      <c r="AL1953" s="79" t="str">
        <f>IF($C1953="", "", IF(IFERROR(INDEX(Ingredients!H$11:H$310, MATCH($C1953, Ingredients!$B$11:$B$310, 0)), "")="", "", IFERROR(INDEX(Ingredients!H$11:H$310, MATCH($C1953, Ingredients!$B$11:$B$310, 0)), "")))</f>
        <v/>
      </c>
      <c r="AN1953" s="83" t="str">
        <f t="shared" si="455"/>
        <v/>
      </c>
      <c r="AP1953" s="114" t="str">
        <f t="shared" si="465"/>
        <v/>
      </c>
      <c r="AR1953" s="117" t="str">
        <f>IF($C1953="", "", IF(IFERROR(INDEX(Ingredients!$AI$11:$AI$310, MATCH($C1953, Ingredients!$B$11:$B$310, 0)), "")="", "", IFERROR(INDEX(Ingredients!$AI$11:$AI$310, MATCH($C1953, Ingredients!$B$11:$B$310, 0)), "")))</f>
        <v/>
      </c>
      <c r="AT1953" s="120" t="str">
        <f t="shared" si="466"/>
        <v/>
      </c>
      <c r="AV1953" s="90" t="str">
        <f t="shared" si="456"/>
        <v/>
      </c>
      <c r="AX1953" s="90" t="str">
        <f>IF($AV1953="", "", COUNTIF($AV$11:$AV$5010, "&lt;"&amp;$AV1953)+1+COUNTIF($AV$11:$AV1953, $AV1953)-1)</f>
        <v/>
      </c>
      <c r="AZ1953" s="111" t="str">
        <f>IF($B1953="", "", SUMIF('Shopping List'!$AV$11:$AV$25, $B1953, 'Shopping List'!$BN$11:$BN$25))</f>
        <v/>
      </c>
      <c r="BB1953" s="117" t="str">
        <f t="shared" si="467"/>
        <v/>
      </c>
    </row>
    <row r="1954" spans="1:54" x14ac:dyDescent="0.25">
      <c r="A1954" s="4"/>
      <c r="B1954" s="37"/>
      <c r="C1954" s="124"/>
      <c r="D1954" s="39"/>
      <c r="E1954" s="125"/>
      <c r="F1954" s="48"/>
      <c r="G1954" s="4"/>
      <c r="H1954" s="4"/>
      <c r="I1954" s="95" t="str">
        <f>IF($C1954="", "", IF(IFERROR(INDEX(Ingredients!$C$11:$C$310, MATCH($C1954, Ingredients!$B$11:$B$310, 0)), "")="", "", IFERROR(INDEX(Ingredients!$C$11:$C$310, MATCH($C1954, Ingredients!$B$11:$B$310, 0)), "")))</f>
        <v/>
      </c>
      <c r="J1954" s="73" t="str">
        <f>IF($B1954="", "", IF(IFERROR(INDEX(Meals!$C$11:$C$260, MATCH($B1954, Meals!$B$11:$B$260, 0)), "")="", "", IFERROR(INDEX(Meals!$C$11:$C$260, MATCH($B1954, Meals!$B$11:$B$260, 0)), "")))</f>
        <v/>
      </c>
      <c r="K1954" s="4"/>
      <c r="L1954" s="72" t="str">
        <f t="shared" si="457"/>
        <v/>
      </c>
      <c r="M1954" s="73" t="str">
        <f t="shared" si="458"/>
        <v/>
      </c>
      <c r="N1954" s="4"/>
      <c r="O1954" s="78" t="str">
        <f t="shared" si="459"/>
        <v/>
      </c>
      <c r="P1954" s="79" t="str">
        <f t="shared" si="460"/>
        <v/>
      </c>
      <c r="Q1954" s="4"/>
      <c r="R1954" s="90" t="str">
        <f t="shared" si="461"/>
        <v/>
      </c>
      <c r="S1954" s="4"/>
      <c r="Y1954" s="18" t="str">
        <f t="shared" si="462"/>
        <v/>
      </c>
      <c r="AA1954" s="18" t="str">
        <f t="shared" si="453"/>
        <v/>
      </c>
      <c r="AB1954" s="18" t="str">
        <f t="shared" si="454"/>
        <v/>
      </c>
      <c r="AC1954" s="18" t="str">
        <f t="shared" si="463"/>
        <v/>
      </c>
      <c r="AD1954" s="18" t="str">
        <f t="shared" si="463"/>
        <v/>
      </c>
      <c r="AE1954" s="18" t="str">
        <f t="shared" si="464"/>
        <v/>
      </c>
      <c r="AG1954" s="95" t="str">
        <f>IF($C1954="", "", IF(IFERROR(INDEX(Ingredients!C$11:C$310, MATCH($C1954, Ingredients!$B$11:$B$310, 0)), "")="", "", IFERROR(INDEX(Ingredients!C$11:C$310, MATCH($C1954, Ingredients!$B$11:$B$310, 0)), "")))</f>
        <v/>
      </c>
      <c r="AH1954" s="105" t="str">
        <f>IF($C1954="", "", IF(IFERROR(INDEX(Ingredients!D$11:D$310, MATCH($C1954, Ingredients!$B$11:$B$310, 0)), "")="", "", IFERROR(INDEX(Ingredients!D$11:D$310, MATCH($C1954, Ingredients!$B$11:$B$310, 0)), "")))</f>
        <v/>
      </c>
      <c r="AI1954" s="106" t="str">
        <f>IF($C1954="", "", IF(IFERROR(INDEX(Ingredients!E$11:E$310, MATCH($C1954, Ingredients!$B$11:$B$310, 0)), "")="", "", IFERROR(INDEX(Ingredients!E$11:E$310, MATCH($C1954, Ingredients!$B$11:$B$310, 0)), "")))</f>
        <v/>
      </c>
      <c r="AJ1954" s="108" t="str">
        <f>IF($C1954="", "", IF(IFERROR(INDEX(Ingredients!F$11:F$310, MATCH($C1954, Ingredients!$B$11:$B$310, 0)), "")="", "", IFERROR(INDEX(Ingredients!F$11:F$310, MATCH($C1954, Ingredients!$B$11:$B$310, 0)), "")))</f>
        <v/>
      </c>
      <c r="AK1954" s="106" t="str">
        <f>IF($C1954="", "", IF(IFERROR(INDEX(Ingredients!G$11:G$310, MATCH($C1954, Ingredients!$B$11:$B$310, 0)), "")="", "", IFERROR(INDEX(Ingredients!G$11:G$310, MATCH($C1954, Ingredients!$B$11:$B$310, 0)), "")))</f>
        <v/>
      </c>
      <c r="AL1954" s="79" t="str">
        <f>IF($C1954="", "", IF(IFERROR(INDEX(Ingredients!H$11:H$310, MATCH($C1954, Ingredients!$B$11:$B$310, 0)), "")="", "", IFERROR(INDEX(Ingredients!H$11:H$310, MATCH($C1954, Ingredients!$B$11:$B$310, 0)), "")))</f>
        <v/>
      </c>
      <c r="AN1954" s="83" t="str">
        <f t="shared" si="455"/>
        <v/>
      </c>
      <c r="AP1954" s="114" t="str">
        <f t="shared" si="465"/>
        <v/>
      </c>
      <c r="AR1954" s="117" t="str">
        <f>IF($C1954="", "", IF(IFERROR(INDEX(Ingredients!$AI$11:$AI$310, MATCH($C1954, Ingredients!$B$11:$B$310, 0)), "")="", "", IFERROR(INDEX(Ingredients!$AI$11:$AI$310, MATCH($C1954, Ingredients!$B$11:$B$310, 0)), "")))</f>
        <v/>
      </c>
      <c r="AT1954" s="120" t="str">
        <f t="shared" si="466"/>
        <v/>
      </c>
      <c r="AV1954" s="90" t="str">
        <f t="shared" si="456"/>
        <v/>
      </c>
      <c r="AX1954" s="90" t="str">
        <f>IF($AV1954="", "", COUNTIF($AV$11:$AV$5010, "&lt;"&amp;$AV1954)+1+COUNTIF($AV$11:$AV1954, $AV1954)-1)</f>
        <v/>
      </c>
      <c r="AZ1954" s="111" t="str">
        <f>IF($B1954="", "", SUMIF('Shopping List'!$AV$11:$AV$25, $B1954, 'Shopping List'!$BN$11:$BN$25))</f>
        <v/>
      </c>
      <c r="BB1954" s="117" t="str">
        <f t="shared" si="467"/>
        <v/>
      </c>
    </row>
    <row r="1955" spans="1:54" x14ac:dyDescent="0.25">
      <c r="A1955" s="4"/>
      <c r="B1955" s="37"/>
      <c r="C1955" s="124"/>
      <c r="D1955" s="39"/>
      <c r="E1955" s="125"/>
      <c r="F1955" s="48"/>
      <c r="G1955" s="4"/>
      <c r="H1955" s="4"/>
      <c r="I1955" s="95" t="str">
        <f>IF($C1955="", "", IF(IFERROR(INDEX(Ingredients!$C$11:$C$310, MATCH($C1955, Ingredients!$B$11:$B$310, 0)), "")="", "", IFERROR(INDEX(Ingredients!$C$11:$C$310, MATCH($C1955, Ingredients!$B$11:$B$310, 0)), "")))</f>
        <v/>
      </c>
      <c r="J1955" s="73" t="str">
        <f>IF($B1955="", "", IF(IFERROR(INDEX(Meals!$C$11:$C$260, MATCH($B1955, Meals!$B$11:$B$260, 0)), "")="", "", IFERROR(INDEX(Meals!$C$11:$C$260, MATCH($B1955, Meals!$B$11:$B$260, 0)), "")))</f>
        <v/>
      </c>
      <c r="K1955" s="4"/>
      <c r="L1955" s="72" t="str">
        <f t="shared" si="457"/>
        <v/>
      </c>
      <c r="M1955" s="73" t="str">
        <f t="shared" si="458"/>
        <v/>
      </c>
      <c r="N1955" s="4"/>
      <c r="O1955" s="78" t="str">
        <f t="shared" si="459"/>
        <v/>
      </c>
      <c r="P1955" s="79" t="str">
        <f t="shared" si="460"/>
        <v/>
      </c>
      <c r="Q1955" s="4"/>
      <c r="R1955" s="90" t="str">
        <f t="shared" si="461"/>
        <v/>
      </c>
      <c r="S1955" s="4"/>
      <c r="Y1955" s="18" t="str">
        <f t="shared" si="462"/>
        <v/>
      </c>
      <c r="AA1955" s="18" t="str">
        <f t="shared" si="453"/>
        <v/>
      </c>
      <c r="AB1955" s="18" t="str">
        <f t="shared" si="454"/>
        <v/>
      </c>
      <c r="AC1955" s="18" t="str">
        <f t="shared" si="463"/>
        <v/>
      </c>
      <c r="AD1955" s="18" t="str">
        <f t="shared" si="463"/>
        <v/>
      </c>
      <c r="AE1955" s="18" t="str">
        <f t="shared" si="464"/>
        <v/>
      </c>
      <c r="AG1955" s="95" t="str">
        <f>IF($C1955="", "", IF(IFERROR(INDEX(Ingredients!C$11:C$310, MATCH($C1955, Ingredients!$B$11:$B$310, 0)), "")="", "", IFERROR(INDEX(Ingredients!C$11:C$310, MATCH($C1955, Ingredients!$B$11:$B$310, 0)), "")))</f>
        <v/>
      </c>
      <c r="AH1955" s="105" t="str">
        <f>IF($C1955="", "", IF(IFERROR(INDEX(Ingredients!D$11:D$310, MATCH($C1955, Ingredients!$B$11:$B$310, 0)), "")="", "", IFERROR(INDEX(Ingredients!D$11:D$310, MATCH($C1955, Ingredients!$B$11:$B$310, 0)), "")))</f>
        <v/>
      </c>
      <c r="AI1955" s="106" t="str">
        <f>IF($C1955="", "", IF(IFERROR(INDEX(Ingredients!E$11:E$310, MATCH($C1955, Ingredients!$B$11:$B$310, 0)), "")="", "", IFERROR(INDEX(Ingredients!E$11:E$310, MATCH($C1955, Ingredients!$B$11:$B$310, 0)), "")))</f>
        <v/>
      </c>
      <c r="AJ1955" s="108" t="str">
        <f>IF($C1955="", "", IF(IFERROR(INDEX(Ingredients!F$11:F$310, MATCH($C1955, Ingredients!$B$11:$B$310, 0)), "")="", "", IFERROR(INDEX(Ingredients!F$11:F$310, MATCH($C1955, Ingredients!$B$11:$B$310, 0)), "")))</f>
        <v/>
      </c>
      <c r="AK1955" s="106" t="str">
        <f>IF($C1955="", "", IF(IFERROR(INDEX(Ingredients!G$11:G$310, MATCH($C1955, Ingredients!$B$11:$B$310, 0)), "")="", "", IFERROR(INDEX(Ingredients!G$11:G$310, MATCH($C1955, Ingredients!$B$11:$B$310, 0)), "")))</f>
        <v/>
      </c>
      <c r="AL1955" s="79" t="str">
        <f>IF($C1955="", "", IF(IFERROR(INDEX(Ingredients!H$11:H$310, MATCH($C1955, Ingredients!$B$11:$B$310, 0)), "")="", "", IFERROR(INDEX(Ingredients!H$11:H$310, MATCH($C1955, Ingredients!$B$11:$B$310, 0)), "")))</f>
        <v/>
      </c>
      <c r="AN1955" s="83" t="str">
        <f t="shared" si="455"/>
        <v/>
      </c>
      <c r="AP1955" s="114" t="str">
        <f t="shared" si="465"/>
        <v/>
      </c>
      <c r="AR1955" s="117" t="str">
        <f>IF($C1955="", "", IF(IFERROR(INDEX(Ingredients!$AI$11:$AI$310, MATCH($C1955, Ingredients!$B$11:$B$310, 0)), "")="", "", IFERROR(INDEX(Ingredients!$AI$11:$AI$310, MATCH($C1955, Ingredients!$B$11:$B$310, 0)), "")))</f>
        <v/>
      </c>
      <c r="AT1955" s="120" t="str">
        <f t="shared" si="466"/>
        <v/>
      </c>
      <c r="AV1955" s="90" t="str">
        <f t="shared" si="456"/>
        <v/>
      </c>
      <c r="AX1955" s="90" t="str">
        <f>IF($AV1955="", "", COUNTIF($AV$11:$AV$5010, "&lt;"&amp;$AV1955)+1+COUNTIF($AV$11:$AV1955, $AV1955)-1)</f>
        <v/>
      </c>
      <c r="AZ1955" s="111" t="str">
        <f>IF($B1955="", "", SUMIF('Shopping List'!$AV$11:$AV$25, $B1955, 'Shopping List'!$BN$11:$BN$25))</f>
        <v/>
      </c>
      <c r="BB1955" s="117" t="str">
        <f t="shared" si="467"/>
        <v/>
      </c>
    </row>
    <row r="1956" spans="1:54" x14ac:dyDescent="0.25">
      <c r="A1956" s="4"/>
      <c r="B1956" s="37"/>
      <c r="C1956" s="124"/>
      <c r="D1956" s="39"/>
      <c r="E1956" s="125"/>
      <c r="F1956" s="48"/>
      <c r="G1956" s="4"/>
      <c r="H1956" s="4"/>
      <c r="I1956" s="95" t="str">
        <f>IF($C1956="", "", IF(IFERROR(INDEX(Ingredients!$C$11:$C$310, MATCH($C1956, Ingredients!$B$11:$B$310, 0)), "")="", "", IFERROR(INDEX(Ingredients!$C$11:$C$310, MATCH($C1956, Ingredients!$B$11:$B$310, 0)), "")))</f>
        <v/>
      </c>
      <c r="J1956" s="73" t="str">
        <f>IF($B1956="", "", IF(IFERROR(INDEX(Meals!$C$11:$C$260, MATCH($B1956, Meals!$B$11:$B$260, 0)), "")="", "", IFERROR(INDEX(Meals!$C$11:$C$260, MATCH($B1956, Meals!$B$11:$B$260, 0)), "")))</f>
        <v/>
      </c>
      <c r="K1956" s="4"/>
      <c r="L1956" s="72" t="str">
        <f t="shared" si="457"/>
        <v/>
      </c>
      <c r="M1956" s="73" t="str">
        <f t="shared" si="458"/>
        <v/>
      </c>
      <c r="N1956" s="4"/>
      <c r="O1956" s="78" t="str">
        <f t="shared" si="459"/>
        <v/>
      </c>
      <c r="P1956" s="79" t="str">
        <f t="shared" si="460"/>
        <v/>
      </c>
      <c r="Q1956" s="4"/>
      <c r="R1956" s="90" t="str">
        <f t="shared" si="461"/>
        <v/>
      </c>
      <c r="S1956" s="4"/>
      <c r="Y1956" s="18" t="str">
        <f t="shared" si="462"/>
        <v/>
      </c>
      <c r="AA1956" s="18" t="str">
        <f t="shared" si="453"/>
        <v/>
      </c>
      <c r="AB1956" s="18" t="str">
        <f t="shared" si="454"/>
        <v/>
      </c>
      <c r="AC1956" s="18" t="str">
        <f t="shared" si="463"/>
        <v/>
      </c>
      <c r="AD1956" s="18" t="str">
        <f t="shared" si="463"/>
        <v/>
      </c>
      <c r="AE1956" s="18" t="str">
        <f t="shared" si="464"/>
        <v/>
      </c>
      <c r="AG1956" s="95" t="str">
        <f>IF($C1956="", "", IF(IFERROR(INDEX(Ingredients!C$11:C$310, MATCH($C1956, Ingredients!$B$11:$B$310, 0)), "")="", "", IFERROR(INDEX(Ingredients!C$11:C$310, MATCH($C1956, Ingredients!$B$11:$B$310, 0)), "")))</f>
        <v/>
      </c>
      <c r="AH1956" s="105" t="str">
        <f>IF($C1956="", "", IF(IFERROR(INDEX(Ingredients!D$11:D$310, MATCH($C1956, Ingredients!$B$11:$B$310, 0)), "")="", "", IFERROR(INDEX(Ingredients!D$11:D$310, MATCH($C1956, Ingredients!$B$11:$B$310, 0)), "")))</f>
        <v/>
      </c>
      <c r="AI1956" s="106" t="str">
        <f>IF($C1956="", "", IF(IFERROR(INDEX(Ingredients!E$11:E$310, MATCH($C1956, Ingredients!$B$11:$B$310, 0)), "")="", "", IFERROR(INDEX(Ingredients!E$11:E$310, MATCH($C1956, Ingredients!$B$11:$B$310, 0)), "")))</f>
        <v/>
      </c>
      <c r="AJ1956" s="108" t="str">
        <f>IF($C1956="", "", IF(IFERROR(INDEX(Ingredients!F$11:F$310, MATCH($C1956, Ingredients!$B$11:$B$310, 0)), "")="", "", IFERROR(INDEX(Ingredients!F$11:F$310, MATCH($C1956, Ingredients!$B$11:$B$310, 0)), "")))</f>
        <v/>
      </c>
      <c r="AK1956" s="106" t="str">
        <f>IF($C1956="", "", IF(IFERROR(INDEX(Ingredients!G$11:G$310, MATCH($C1956, Ingredients!$B$11:$B$310, 0)), "")="", "", IFERROR(INDEX(Ingredients!G$11:G$310, MATCH($C1956, Ingredients!$B$11:$B$310, 0)), "")))</f>
        <v/>
      </c>
      <c r="AL1956" s="79" t="str">
        <f>IF($C1956="", "", IF(IFERROR(INDEX(Ingredients!H$11:H$310, MATCH($C1956, Ingredients!$B$11:$B$310, 0)), "")="", "", IFERROR(INDEX(Ingredients!H$11:H$310, MATCH($C1956, Ingredients!$B$11:$B$310, 0)), "")))</f>
        <v/>
      </c>
      <c r="AN1956" s="83" t="str">
        <f t="shared" si="455"/>
        <v/>
      </c>
      <c r="AP1956" s="114" t="str">
        <f t="shared" si="465"/>
        <v/>
      </c>
      <c r="AR1956" s="117" t="str">
        <f>IF($C1956="", "", IF(IFERROR(INDEX(Ingredients!$AI$11:$AI$310, MATCH($C1956, Ingredients!$B$11:$B$310, 0)), "")="", "", IFERROR(INDEX(Ingredients!$AI$11:$AI$310, MATCH($C1956, Ingredients!$B$11:$B$310, 0)), "")))</f>
        <v/>
      </c>
      <c r="AT1956" s="120" t="str">
        <f t="shared" si="466"/>
        <v/>
      </c>
      <c r="AV1956" s="90" t="str">
        <f t="shared" si="456"/>
        <v/>
      </c>
      <c r="AX1956" s="90" t="str">
        <f>IF($AV1956="", "", COUNTIF($AV$11:$AV$5010, "&lt;"&amp;$AV1956)+1+COUNTIF($AV$11:$AV1956, $AV1956)-1)</f>
        <v/>
      </c>
      <c r="AZ1956" s="111" t="str">
        <f>IF($B1956="", "", SUMIF('Shopping List'!$AV$11:$AV$25, $B1956, 'Shopping List'!$BN$11:$BN$25))</f>
        <v/>
      </c>
      <c r="BB1956" s="117" t="str">
        <f t="shared" si="467"/>
        <v/>
      </c>
    </row>
    <row r="1957" spans="1:54" x14ac:dyDescent="0.25">
      <c r="A1957" s="4"/>
      <c r="B1957" s="37"/>
      <c r="C1957" s="124"/>
      <c r="D1957" s="39"/>
      <c r="E1957" s="125"/>
      <c r="F1957" s="48"/>
      <c r="G1957" s="4"/>
      <c r="H1957" s="4"/>
      <c r="I1957" s="95" t="str">
        <f>IF($C1957="", "", IF(IFERROR(INDEX(Ingredients!$C$11:$C$310, MATCH($C1957, Ingredients!$B$11:$B$310, 0)), "")="", "", IFERROR(INDEX(Ingredients!$C$11:$C$310, MATCH($C1957, Ingredients!$B$11:$B$310, 0)), "")))</f>
        <v/>
      </c>
      <c r="J1957" s="73" t="str">
        <f>IF($B1957="", "", IF(IFERROR(INDEX(Meals!$C$11:$C$260, MATCH($B1957, Meals!$B$11:$B$260, 0)), "")="", "", IFERROR(INDEX(Meals!$C$11:$C$260, MATCH($B1957, Meals!$B$11:$B$260, 0)), "")))</f>
        <v/>
      </c>
      <c r="K1957" s="4"/>
      <c r="L1957" s="72" t="str">
        <f t="shared" si="457"/>
        <v/>
      </c>
      <c r="M1957" s="73" t="str">
        <f t="shared" si="458"/>
        <v/>
      </c>
      <c r="N1957" s="4"/>
      <c r="O1957" s="78" t="str">
        <f t="shared" si="459"/>
        <v/>
      </c>
      <c r="P1957" s="79" t="str">
        <f t="shared" si="460"/>
        <v/>
      </c>
      <c r="Q1957" s="4"/>
      <c r="R1957" s="90" t="str">
        <f t="shared" si="461"/>
        <v/>
      </c>
      <c r="S1957" s="4"/>
      <c r="Y1957" s="18" t="str">
        <f t="shared" si="462"/>
        <v/>
      </c>
      <c r="AA1957" s="18" t="str">
        <f t="shared" si="453"/>
        <v/>
      </c>
      <c r="AB1957" s="18" t="str">
        <f t="shared" si="454"/>
        <v/>
      </c>
      <c r="AC1957" s="18" t="str">
        <f t="shared" si="463"/>
        <v/>
      </c>
      <c r="AD1957" s="18" t="str">
        <f t="shared" si="463"/>
        <v/>
      </c>
      <c r="AE1957" s="18" t="str">
        <f t="shared" si="464"/>
        <v/>
      </c>
      <c r="AG1957" s="95" t="str">
        <f>IF($C1957="", "", IF(IFERROR(INDEX(Ingredients!C$11:C$310, MATCH($C1957, Ingredients!$B$11:$B$310, 0)), "")="", "", IFERROR(INDEX(Ingredients!C$11:C$310, MATCH($C1957, Ingredients!$B$11:$B$310, 0)), "")))</f>
        <v/>
      </c>
      <c r="AH1957" s="105" t="str">
        <f>IF($C1957="", "", IF(IFERROR(INDEX(Ingredients!D$11:D$310, MATCH($C1957, Ingredients!$B$11:$B$310, 0)), "")="", "", IFERROR(INDEX(Ingredients!D$11:D$310, MATCH($C1957, Ingredients!$B$11:$B$310, 0)), "")))</f>
        <v/>
      </c>
      <c r="AI1957" s="106" t="str">
        <f>IF($C1957="", "", IF(IFERROR(INDEX(Ingredients!E$11:E$310, MATCH($C1957, Ingredients!$B$11:$B$310, 0)), "")="", "", IFERROR(INDEX(Ingredients!E$11:E$310, MATCH($C1957, Ingredients!$B$11:$B$310, 0)), "")))</f>
        <v/>
      </c>
      <c r="AJ1957" s="108" t="str">
        <f>IF($C1957="", "", IF(IFERROR(INDEX(Ingredients!F$11:F$310, MATCH($C1957, Ingredients!$B$11:$B$310, 0)), "")="", "", IFERROR(INDEX(Ingredients!F$11:F$310, MATCH($C1957, Ingredients!$B$11:$B$310, 0)), "")))</f>
        <v/>
      </c>
      <c r="AK1957" s="106" t="str">
        <f>IF($C1957="", "", IF(IFERROR(INDEX(Ingredients!G$11:G$310, MATCH($C1957, Ingredients!$B$11:$B$310, 0)), "")="", "", IFERROR(INDEX(Ingredients!G$11:G$310, MATCH($C1957, Ingredients!$B$11:$B$310, 0)), "")))</f>
        <v/>
      </c>
      <c r="AL1957" s="79" t="str">
        <f>IF($C1957="", "", IF(IFERROR(INDEX(Ingredients!H$11:H$310, MATCH($C1957, Ingredients!$B$11:$B$310, 0)), "")="", "", IFERROR(INDEX(Ingredients!H$11:H$310, MATCH($C1957, Ingredients!$B$11:$B$310, 0)), "")))</f>
        <v/>
      </c>
      <c r="AN1957" s="83" t="str">
        <f t="shared" si="455"/>
        <v/>
      </c>
      <c r="AP1957" s="114" t="str">
        <f t="shared" si="465"/>
        <v/>
      </c>
      <c r="AR1957" s="117" t="str">
        <f>IF($C1957="", "", IF(IFERROR(INDEX(Ingredients!$AI$11:$AI$310, MATCH($C1957, Ingredients!$B$11:$B$310, 0)), "")="", "", IFERROR(INDEX(Ingredients!$AI$11:$AI$310, MATCH($C1957, Ingredients!$B$11:$B$310, 0)), "")))</f>
        <v/>
      </c>
      <c r="AT1957" s="120" t="str">
        <f t="shared" si="466"/>
        <v/>
      </c>
      <c r="AV1957" s="90" t="str">
        <f t="shared" si="456"/>
        <v/>
      </c>
      <c r="AX1957" s="90" t="str">
        <f>IF($AV1957="", "", COUNTIF($AV$11:$AV$5010, "&lt;"&amp;$AV1957)+1+COUNTIF($AV$11:$AV1957, $AV1957)-1)</f>
        <v/>
      </c>
      <c r="AZ1957" s="111" t="str">
        <f>IF($B1957="", "", SUMIF('Shopping List'!$AV$11:$AV$25, $B1957, 'Shopping List'!$BN$11:$BN$25))</f>
        <v/>
      </c>
      <c r="BB1957" s="117" t="str">
        <f t="shared" si="467"/>
        <v/>
      </c>
    </row>
    <row r="1958" spans="1:54" x14ac:dyDescent="0.25">
      <c r="A1958" s="4"/>
      <c r="B1958" s="37"/>
      <c r="C1958" s="124"/>
      <c r="D1958" s="39"/>
      <c r="E1958" s="125"/>
      <c r="F1958" s="48"/>
      <c r="G1958" s="4"/>
      <c r="H1958" s="4"/>
      <c r="I1958" s="95" t="str">
        <f>IF($C1958="", "", IF(IFERROR(INDEX(Ingredients!$C$11:$C$310, MATCH($C1958, Ingredients!$B$11:$B$310, 0)), "")="", "", IFERROR(INDEX(Ingredients!$C$11:$C$310, MATCH($C1958, Ingredients!$B$11:$B$310, 0)), "")))</f>
        <v/>
      </c>
      <c r="J1958" s="73" t="str">
        <f>IF($B1958="", "", IF(IFERROR(INDEX(Meals!$C$11:$C$260, MATCH($B1958, Meals!$B$11:$B$260, 0)), "")="", "", IFERROR(INDEX(Meals!$C$11:$C$260, MATCH($B1958, Meals!$B$11:$B$260, 0)), "")))</f>
        <v/>
      </c>
      <c r="K1958" s="4"/>
      <c r="L1958" s="72" t="str">
        <f t="shared" si="457"/>
        <v/>
      </c>
      <c r="M1958" s="73" t="str">
        <f t="shared" si="458"/>
        <v/>
      </c>
      <c r="N1958" s="4"/>
      <c r="O1958" s="78" t="str">
        <f t="shared" si="459"/>
        <v/>
      </c>
      <c r="P1958" s="79" t="str">
        <f t="shared" si="460"/>
        <v/>
      </c>
      <c r="Q1958" s="4"/>
      <c r="R1958" s="90" t="str">
        <f t="shared" si="461"/>
        <v/>
      </c>
      <c r="S1958" s="4"/>
      <c r="Y1958" s="18" t="str">
        <f t="shared" si="462"/>
        <v/>
      </c>
      <c r="AA1958" s="18" t="str">
        <f t="shared" si="453"/>
        <v/>
      </c>
      <c r="AB1958" s="18" t="str">
        <f t="shared" si="454"/>
        <v/>
      </c>
      <c r="AC1958" s="18" t="str">
        <f t="shared" si="463"/>
        <v/>
      </c>
      <c r="AD1958" s="18" t="str">
        <f t="shared" si="463"/>
        <v/>
      </c>
      <c r="AE1958" s="18" t="str">
        <f t="shared" si="464"/>
        <v/>
      </c>
      <c r="AG1958" s="95" t="str">
        <f>IF($C1958="", "", IF(IFERROR(INDEX(Ingredients!C$11:C$310, MATCH($C1958, Ingredients!$B$11:$B$310, 0)), "")="", "", IFERROR(INDEX(Ingredients!C$11:C$310, MATCH($C1958, Ingredients!$B$11:$B$310, 0)), "")))</f>
        <v/>
      </c>
      <c r="AH1958" s="105" t="str">
        <f>IF($C1958="", "", IF(IFERROR(INDEX(Ingredients!D$11:D$310, MATCH($C1958, Ingredients!$B$11:$B$310, 0)), "")="", "", IFERROR(INDEX(Ingredients!D$11:D$310, MATCH($C1958, Ingredients!$B$11:$B$310, 0)), "")))</f>
        <v/>
      </c>
      <c r="AI1958" s="106" t="str">
        <f>IF($C1958="", "", IF(IFERROR(INDEX(Ingredients!E$11:E$310, MATCH($C1958, Ingredients!$B$11:$B$310, 0)), "")="", "", IFERROR(INDEX(Ingredients!E$11:E$310, MATCH($C1958, Ingredients!$B$11:$B$310, 0)), "")))</f>
        <v/>
      </c>
      <c r="AJ1958" s="108" t="str">
        <f>IF($C1958="", "", IF(IFERROR(INDEX(Ingredients!F$11:F$310, MATCH($C1958, Ingredients!$B$11:$B$310, 0)), "")="", "", IFERROR(INDEX(Ingredients!F$11:F$310, MATCH($C1958, Ingredients!$B$11:$B$310, 0)), "")))</f>
        <v/>
      </c>
      <c r="AK1958" s="106" t="str">
        <f>IF($C1958="", "", IF(IFERROR(INDEX(Ingredients!G$11:G$310, MATCH($C1958, Ingredients!$B$11:$B$310, 0)), "")="", "", IFERROR(INDEX(Ingredients!G$11:G$310, MATCH($C1958, Ingredients!$B$11:$B$310, 0)), "")))</f>
        <v/>
      </c>
      <c r="AL1958" s="79" t="str">
        <f>IF($C1958="", "", IF(IFERROR(INDEX(Ingredients!H$11:H$310, MATCH($C1958, Ingredients!$B$11:$B$310, 0)), "")="", "", IFERROR(INDEX(Ingredients!H$11:H$310, MATCH($C1958, Ingredients!$B$11:$B$310, 0)), "")))</f>
        <v/>
      </c>
      <c r="AN1958" s="83" t="str">
        <f t="shared" si="455"/>
        <v/>
      </c>
      <c r="AP1958" s="114" t="str">
        <f t="shared" si="465"/>
        <v/>
      </c>
      <c r="AR1958" s="117" t="str">
        <f>IF($C1958="", "", IF(IFERROR(INDEX(Ingredients!$AI$11:$AI$310, MATCH($C1958, Ingredients!$B$11:$B$310, 0)), "")="", "", IFERROR(INDEX(Ingredients!$AI$11:$AI$310, MATCH($C1958, Ingredients!$B$11:$B$310, 0)), "")))</f>
        <v/>
      </c>
      <c r="AT1958" s="120" t="str">
        <f t="shared" si="466"/>
        <v/>
      </c>
      <c r="AV1958" s="90" t="str">
        <f t="shared" si="456"/>
        <v/>
      </c>
      <c r="AX1958" s="90" t="str">
        <f>IF($AV1958="", "", COUNTIF($AV$11:$AV$5010, "&lt;"&amp;$AV1958)+1+COUNTIF($AV$11:$AV1958, $AV1958)-1)</f>
        <v/>
      </c>
      <c r="AZ1958" s="111" t="str">
        <f>IF($B1958="", "", SUMIF('Shopping List'!$AV$11:$AV$25, $B1958, 'Shopping List'!$BN$11:$BN$25))</f>
        <v/>
      </c>
      <c r="BB1958" s="117" t="str">
        <f t="shared" si="467"/>
        <v/>
      </c>
    </row>
    <row r="1959" spans="1:54" x14ac:dyDescent="0.25">
      <c r="A1959" s="4"/>
      <c r="B1959" s="37"/>
      <c r="C1959" s="124"/>
      <c r="D1959" s="39"/>
      <c r="E1959" s="125"/>
      <c r="F1959" s="48"/>
      <c r="G1959" s="4"/>
      <c r="H1959" s="4"/>
      <c r="I1959" s="95" t="str">
        <f>IF($C1959="", "", IF(IFERROR(INDEX(Ingredients!$C$11:$C$310, MATCH($C1959, Ingredients!$B$11:$B$310, 0)), "")="", "", IFERROR(INDEX(Ingredients!$C$11:$C$310, MATCH($C1959, Ingredients!$B$11:$B$310, 0)), "")))</f>
        <v/>
      </c>
      <c r="J1959" s="73" t="str">
        <f>IF($B1959="", "", IF(IFERROR(INDEX(Meals!$C$11:$C$260, MATCH($B1959, Meals!$B$11:$B$260, 0)), "")="", "", IFERROR(INDEX(Meals!$C$11:$C$260, MATCH($B1959, Meals!$B$11:$B$260, 0)), "")))</f>
        <v/>
      </c>
      <c r="K1959" s="4"/>
      <c r="L1959" s="72" t="str">
        <f t="shared" si="457"/>
        <v/>
      </c>
      <c r="M1959" s="73" t="str">
        <f t="shared" si="458"/>
        <v/>
      </c>
      <c r="N1959" s="4"/>
      <c r="O1959" s="78" t="str">
        <f t="shared" si="459"/>
        <v/>
      </c>
      <c r="P1959" s="79" t="str">
        <f t="shared" si="460"/>
        <v/>
      </c>
      <c r="Q1959" s="4"/>
      <c r="R1959" s="90" t="str">
        <f t="shared" si="461"/>
        <v/>
      </c>
      <c r="S1959" s="4"/>
      <c r="Y1959" s="18" t="str">
        <f t="shared" si="462"/>
        <v/>
      </c>
      <c r="AA1959" s="18" t="str">
        <f t="shared" si="453"/>
        <v/>
      </c>
      <c r="AB1959" s="18" t="str">
        <f t="shared" si="454"/>
        <v/>
      </c>
      <c r="AC1959" s="18" t="str">
        <f t="shared" si="463"/>
        <v/>
      </c>
      <c r="AD1959" s="18" t="str">
        <f t="shared" si="463"/>
        <v/>
      </c>
      <c r="AE1959" s="18" t="str">
        <f t="shared" si="464"/>
        <v/>
      </c>
      <c r="AG1959" s="95" t="str">
        <f>IF($C1959="", "", IF(IFERROR(INDEX(Ingredients!C$11:C$310, MATCH($C1959, Ingredients!$B$11:$B$310, 0)), "")="", "", IFERROR(INDEX(Ingredients!C$11:C$310, MATCH($C1959, Ingredients!$B$11:$B$310, 0)), "")))</f>
        <v/>
      </c>
      <c r="AH1959" s="105" t="str">
        <f>IF($C1959="", "", IF(IFERROR(INDEX(Ingredients!D$11:D$310, MATCH($C1959, Ingredients!$B$11:$B$310, 0)), "")="", "", IFERROR(INDEX(Ingredients!D$11:D$310, MATCH($C1959, Ingredients!$B$11:$B$310, 0)), "")))</f>
        <v/>
      </c>
      <c r="AI1959" s="106" t="str">
        <f>IF($C1959="", "", IF(IFERROR(INDEX(Ingredients!E$11:E$310, MATCH($C1959, Ingredients!$B$11:$B$310, 0)), "")="", "", IFERROR(INDEX(Ingredients!E$11:E$310, MATCH($C1959, Ingredients!$B$11:$B$310, 0)), "")))</f>
        <v/>
      </c>
      <c r="AJ1959" s="108" t="str">
        <f>IF($C1959="", "", IF(IFERROR(INDEX(Ingredients!F$11:F$310, MATCH($C1959, Ingredients!$B$11:$B$310, 0)), "")="", "", IFERROR(INDEX(Ingredients!F$11:F$310, MATCH($C1959, Ingredients!$B$11:$B$310, 0)), "")))</f>
        <v/>
      </c>
      <c r="AK1959" s="106" t="str">
        <f>IF($C1959="", "", IF(IFERROR(INDEX(Ingredients!G$11:G$310, MATCH($C1959, Ingredients!$B$11:$B$310, 0)), "")="", "", IFERROR(INDEX(Ingredients!G$11:G$310, MATCH($C1959, Ingredients!$B$11:$B$310, 0)), "")))</f>
        <v/>
      </c>
      <c r="AL1959" s="79" t="str">
        <f>IF($C1959="", "", IF(IFERROR(INDEX(Ingredients!H$11:H$310, MATCH($C1959, Ingredients!$B$11:$B$310, 0)), "")="", "", IFERROR(INDEX(Ingredients!H$11:H$310, MATCH($C1959, Ingredients!$B$11:$B$310, 0)), "")))</f>
        <v/>
      </c>
      <c r="AN1959" s="83" t="str">
        <f t="shared" si="455"/>
        <v/>
      </c>
      <c r="AP1959" s="114" t="str">
        <f t="shared" si="465"/>
        <v/>
      </c>
      <c r="AR1959" s="117" t="str">
        <f>IF($C1959="", "", IF(IFERROR(INDEX(Ingredients!$AI$11:$AI$310, MATCH($C1959, Ingredients!$B$11:$B$310, 0)), "")="", "", IFERROR(INDEX(Ingredients!$AI$11:$AI$310, MATCH($C1959, Ingredients!$B$11:$B$310, 0)), "")))</f>
        <v/>
      </c>
      <c r="AT1959" s="120" t="str">
        <f t="shared" si="466"/>
        <v/>
      </c>
      <c r="AV1959" s="90" t="str">
        <f t="shared" si="456"/>
        <v/>
      </c>
      <c r="AX1959" s="90" t="str">
        <f>IF($AV1959="", "", COUNTIF($AV$11:$AV$5010, "&lt;"&amp;$AV1959)+1+COUNTIF($AV$11:$AV1959, $AV1959)-1)</f>
        <v/>
      </c>
      <c r="AZ1959" s="111" t="str">
        <f>IF($B1959="", "", SUMIF('Shopping List'!$AV$11:$AV$25, $B1959, 'Shopping List'!$BN$11:$BN$25))</f>
        <v/>
      </c>
      <c r="BB1959" s="117" t="str">
        <f t="shared" si="467"/>
        <v/>
      </c>
    </row>
    <row r="1960" spans="1:54" x14ac:dyDescent="0.25">
      <c r="A1960" s="4"/>
      <c r="B1960" s="37"/>
      <c r="C1960" s="124"/>
      <c r="D1960" s="39"/>
      <c r="E1960" s="125"/>
      <c r="F1960" s="48"/>
      <c r="G1960" s="4"/>
      <c r="H1960" s="4"/>
      <c r="I1960" s="95" t="str">
        <f>IF($C1960="", "", IF(IFERROR(INDEX(Ingredients!$C$11:$C$310, MATCH($C1960, Ingredients!$B$11:$B$310, 0)), "")="", "", IFERROR(INDEX(Ingredients!$C$11:$C$310, MATCH($C1960, Ingredients!$B$11:$B$310, 0)), "")))</f>
        <v/>
      </c>
      <c r="J1960" s="73" t="str">
        <f>IF($B1960="", "", IF(IFERROR(INDEX(Meals!$C$11:$C$260, MATCH($B1960, Meals!$B$11:$B$260, 0)), "")="", "", IFERROR(INDEX(Meals!$C$11:$C$260, MATCH($B1960, Meals!$B$11:$B$260, 0)), "")))</f>
        <v/>
      </c>
      <c r="K1960" s="4"/>
      <c r="L1960" s="72" t="str">
        <f t="shared" si="457"/>
        <v/>
      </c>
      <c r="M1960" s="73" t="str">
        <f t="shared" si="458"/>
        <v/>
      </c>
      <c r="N1960" s="4"/>
      <c r="O1960" s="78" t="str">
        <f t="shared" si="459"/>
        <v/>
      </c>
      <c r="P1960" s="79" t="str">
        <f t="shared" si="460"/>
        <v/>
      </c>
      <c r="Q1960" s="4"/>
      <c r="R1960" s="90" t="str">
        <f t="shared" si="461"/>
        <v/>
      </c>
      <c r="S1960" s="4"/>
      <c r="Y1960" s="18" t="str">
        <f t="shared" si="462"/>
        <v/>
      </c>
      <c r="AA1960" s="18" t="str">
        <f t="shared" si="453"/>
        <v/>
      </c>
      <c r="AB1960" s="18" t="str">
        <f t="shared" si="454"/>
        <v/>
      </c>
      <c r="AC1960" s="18" t="str">
        <f t="shared" si="463"/>
        <v/>
      </c>
      <c r="AD1960" s="18" t="str">
        <f t="shared" si="463"/>
        <v/>
      </c>
      <c r="AE1960" s="18" t="str">
        <f t="shared" si="464"/>
        <v/>
      </c>
      <c r="AG1960" s="95" t="str">
        <f>IF($C1960="", "", IF(IFERROR(INDEX(Ingredients!C$11:C$310, MATCH($C1960, Ingredients!$B$11:$B$310, 0)), "")="", "", IFERROR(INDEX(Ingredients!C$11:C$310, MATCH($C1960, Ingredients!$B$11:$B$310, 0)), "")))</f>
        <v/>
      </c>
      <c r="AH1960" s="105" t="str">
        <f>IF($C1960="", "", IF(IFERROR(INDEX(Ingredients!D$11:D$310, MATCH($C1960, Ingredients!$B$11:$B$310, 0)), "")="", "", IFERROR(INDEX(Ingredients!D$11:D$310, MATCH($C1960, Ingredients!$B$11:$B$310, 0)), "")))</f>
        <v/>
      </c>
      <c r="AI1960" s="106" t="str">
        <f>IF($C1960="", "", IF(IFERROR(INDEX(Ingredients!E$11:E$310, MATCH($C1960, Ingredients!$B$11:$B$310, 0)), "")="", "", IFERROR(INDEX(Ingredients!E$11:E$310, MATCH($C1960, Ingredients!$B$11:$B$310, 0)), "")))</f>
        <v/>
      </c>
      <c r="AJ1960" s="108" t="str">
        <f>IF($C1960="", "", IF(IFERROR(INDEX(Ingredients!F$11:F$310, MATCH($C1960, Ingredients!$B$11:$B$310, 0)), "")="", "", IFERROR(INDEX(Ingredients!F$11:F$310, MATCH($C1960, Ingredients!$B$11:$B$310, 0)), "")))</f>
        <v/>
      </c>
      <c r="AK1960" s="106" t="str">
        <f>IF($C1960="", "", IF(IFERROR(INDEX(Ingredients!G$11:G$310, MATCH($C1960, Ingredients!$B$11:$B$310, 0)), "")="", "", IFERROR(INDEX(Ingredients!G$11:G$310, MATCH($C1960, Ingredients!$B$11:$B$310, 0)), "")))</f>
        <v/>
      </c>
      <c r="AL1960" s="79" t="str">
        <f>IF($C1960="", "", IF(IFERROR(INDEX(Ingredients!H$11:H$310, MATCH($C1960, Ingredients!$B$11:$B$310, 0)), "")="", "", IFERROR(INDEX(Ingredients!H$11:H$310, MATCH($C1960, Ingredients!$B$11:$B$310, 0)), "")))</f>
        <v/>
      </c>
      <c r="AN1960" s="83" t="str">
        <f t="shared" si="455"/>
        <v/>
      </c>
      <c r="AP1960" s="114" t="str">
        <f t="shared" si="465"/>
        <v/>
      </c>
      <c r="AR1960" s="117" t="str">
        <f>IF($C1960="", "", IF(IFERROR(INDEX(Ingredients!$AI$11:$AI$310, MATCH($C1960, Ingredients!$B$11:$B$310, 0)), "")="", "", IFERROR(INDEX(Ingredients!$AI$11:$AI$310, MATCH($C1960, Ingredients!$B$11:$B$310, 0)), "")))</f>
        <v/>
      </c>
      <c r="AT1960" s="120" t="str">
        <f t="shared" si="466"/>
        <v/>
      </c>
      <c r="AV1960" s="90" t="str">
        <f t="shared" si="456"/>
        <v/>
      </c>
      <c r="AX1960" s="90" t="str">
        <f>IF($AV1960="", "", COUNTIF($AV$11:$AV$5010, "&lt;"&amp;$AV1960)+1+COUNTIF($AV$11:$AV1960, $AV1960)-1)</f>
        <v/>
      </c>
      <c r="AZ1960" s="111" t="str">
        <f>IF($B1960="", "", SUMIF('Shopping List'!$AV$11:$AV$25, $B1960, 'Shopping List'!$BN$11:$BN$25))</f>
        <v/>
      </c>
      <c r="BB1960" s="117" t="str">
        <f t="shared" si="467"/>
        <v/>
      </c>
    </row>
    <row r="1961" spans="1:54" x14ac:dyDescent="0.25">
      <c r="A1961" s="4"/>
      <c r="B1961" s="37"/>
      <c r="C1961" s="124"/>
      <c r="D1961" s="39"/>
      <c r="E1961" s="125"/>
      <c r="F1961" s="48"/>
      <c r="G1961" s="4"/>
      <c r="H1961" s="4"/>
      <c r="I1961" s="95" t="str">
        <f>IF($C1961="", "", IF(IFERROR(INDEX(Ingredients!$C$11:$C$310, MATCH($C1961, Ingredients!$B$11:$B$310, 0)), "")="", "", IFERROR(INDEX(Ingredients!$C$11:$C$310, MATCH($C1961, Ingredients!$B$11:$B$310, 0)), "")))</f>
        <v/>
      </c>
      <c r="J1961" s="73" t="str">
        <f>IF($B1961="", "", IF(IFERROR(INDEX(Meals!$C$11:$C$260, MATCH($B1961, Meals!$B$11:$B$260, 0)), "")="", "", IFERROR(INDEX(Meals!$C$11:$C$260, MATCH($B1961, Meals!$B$11:$B$260, 0)), "")))</f>
        <v/>
      </c>
      <c r="K1961" s="4"/>
      <c r="L1961" s="72" t="str">
        <f t="shared" si="457"/>
        <v/>
      </c>
      <c r="M1961" s="73" t="str">
        <f t="shared" si="458"/>
        <v/>
      </c>
      <c r="N1961" s="4"/>
      <c r="O1961" s="78" t="str">
        <f t="shared" si="459"/>
        <v/>
      </c>
      <c r="P1961" s="79" t="str">
        <f t="shared" si="460"/>
        <v/>
      </c>
      <c r="Q1961" s="4"/>
      <c r="R1961" s="90" t="str">
        <f t="shared" si="461"/>
        <v/>
      </c>
      <c r="S1961" s="4"/>
      <c r="Y1961" s="18" t="str">
        <f t="shared" si="462"/>
        <v/>
      </c>
      <c r="AA1961" s="18" t="str">
        <f t="shared" si="453"/>
        <v/>
      </c>
      <c r="AB1961" s="18" t="str">
        <f t="shared" si="454"/>
        <v/>
      </c>
      <c r="AC1961" s="18" t="str">
        <f t="shared" si="463"/>
        <v/>
      </c>
      <c r="AD1961" s="18" t="str">
        <f t="shared" si="463"/>
        <v/>
      </c>
      <c r="AE1961" s="18" t="str">
        <f t="shared" si="464"/>
        <v/>
      </c>
      <c r="AG1961" s="95" t="str">
        <f>IF($C1961="", "", IF(IFERROR(INDEX(Ingredients!C$11:C$310, MATCH($C1961, Ingredients!$B$11:$B$310, 0)), "")="", "", IFERROR(INDEX(Ingredients!C$11:C$310, MATCH($C1961, Ingredients!$B$11:$B$310, 0)), "")))</f>
        <v/>
      </c>
      <c r="AH1961" s="105" t="str">
        <f>IF($C1961="", "", IF(IFERROR(INDEX(Ingredients!D$11:D$310, MATCH($C1961, Ingredients!$B$11:$B$310, 0)), "")="", "", IFERROR(INDEX(Ingredients!D$11:D$310, MATCH($C1961, Ingredients!$B$11:$B$310, 0)), "")))</f>
        <v/>
      </c>
      <c r="AI1961" s="106" t="str">
        <f>IF($C1961="", "", IF(IFERROR(INDEX(Ingredients!E$11:E$310, MATCH($C1961, Ingredients!$B$11:$B$310, 0)), "")="", "", IFERROR(INDEX(Ingredients!E$11:E$310, MATCH($C1961, Ingredients!$B$11:$B$310, 0)), "")))</f>
        <v/>
      </c>
      <c r="AJ1961" s="108" t="str">
        <f>IF($C1961="", "", IF(IFERROR(INDEX(Ingredients!F$11:F$310, MATCH($C1961, Ingredients!$B$11:$B$310, 0)), "")="", "", IFERROR(INDEX(Ingredients!F$11:F$310, MATCH($C1961, Ingredients!$B$11:$B$310, 0)), "")))</f>
        <v/>
      </c>
      <c r="AK1961" s="106" t="str">
        <f>IF($C1961="", "", IF(IFERROR(INDEX(Ingredients!G$11:G$310, MATCH($C1961, Ingredients!$B$11:$B$310, 0)), "")="", "", IFERROR(INDEX(Ingredients!G$11:G$310, MATCH($C1961, Ingredients!$B$11:$B$310, 0)), "")))</f>
        <v/>
      </c>
      <c r="AL1961" s="79" t="str">
        <f>IF($C1961="", "", IF(IFERROR(INDEX(Ingredients!H$11:H$310, MATCH($C1961, Ingredients!$B$11:$B$310, 0)), "")="", "", IFERROR(INDEX(Ingredients!H$11:H$310, MATCH($C1961, Ingredients!$B$11:$B$310, 0)), "")))</f>
        <v/>
      </c>
      <c r="AN1961" s="83" t="str">
        <f t="shared" si="455"/>
        <v/>
      </c>
      <c r="AP1961" s="114" t="str">
        <f t="shared" si="465"/>
        <v/>
      </c>
      <c r="AR1961" s="117" t="str">
        <f>IF($C1961="", "", IF(IFERROR(INDEX(Ingredients!$AI$11:$AI$310, MATCH($C1961, Ingredients!$B$11:$B$310, 0)), "")="", "", IFERROR(INDEX(Ingredients!$AI$11:$AI$310, MATCH($C1961, Ingredients!$B$11:$B$310, 0)), "")))</f>
        <v/>
      </c>
      <c r="AT1961" s="120" t="str">
        <f t="shared" si="466"/>
        <v/>
      </c>
      <c r="AV1961" s="90" t="str">
        <f t="shared" si="456"/>
        <v/>
      </c>
      <c r="AX1961" s="90" t="str">
        <f>IF($AV1961="", "", COUNTIF($AV$11:$AV$5010, "&lt;"&amp;$AV1961)+1+COUNTIF($AV$11:$AV1961, $AV1961)-1)</f>
        <v/>
      </c>
      <c r="AZ1961" s="111" t="str">
        <f>IF($B1961="", "", SUMIF('Shopping List'!$AV$11:$AV$25, $B1961, 'Shopping List'!$BN$11:$BN$25))</f>
        <v/>
      </c>
      <c r="BB1961" s="117" t="str">
        <f t="shared" si="467"/>
        <v/>
      </c>
    </row>
    <row r="1962" spans="1:54" x14ac:dyDescent="0.25">
      <c r="A1962" s="4"/>
      <c r="B1962" s="37"/>
      <c r="C1962" s="124"/>
      <c r="D1962" s="39"/>
      <c r="E1962" s="125"/>
      <c r="F1962" s="48"/>
      <c r="G1962" s="4"/>
      <c r="H1962" s="4"/>
      <c r="I1962" s="95" t="str">
        <f>IF($C1962="", "", IF(IFERROR(INDEX(Ingredients!$C$11:$C$310, MATCH($C1962, Ingredients!$B$11:$B$310, 0)), "")="", "", IFERROR(INDEX(Ingredients!$C$11:$C$310, MATCH($C1962, Ingredients!$B$11:$B$310, 0)), "")))</f>
        <v/>
      </c>
      <c r="J1962" s="73" t="str">
        <f>IF($B1962="", "", IF(IFERROR(INDEX(Meals!$C$11:$C$260, MATCH($B1962, Meals!$B$11:$B$260, 0)), "")="", "", IFERROR(INDEX(Meals!$C$11:$C$260, MATCH($B1962, Meals!$B$11:$B$260, 0)), "")))</f>
        <v/>
      </c>
      <c r="K1962" s="4"/>
      <c r="L1962" s="72" t="str">
        <f t="shared" si="457"/>
        <v/>
      </c>
      <c r="M1962" s="73" t="str">
        <f t="shared" si="458"/>
        <v/>
      </c>
      <c r="N1962" s="4"/>
      <c r="O1962" s="78" t="str">
        <f t="shared" si="459"/>
        <v/>
      </c>
      <c r="P1962" s="79" t="str">
        <f t="shared" si="460"/>
        <v/>
      </c>
      <c r="Q1962" s="4"/>
      <c r="R1962" s="90" t="str">
        <f t="shared" si="461"/>
        <v/>
      </c>
      <c r="S1962" s="4"/>
      <c r="Y1962" s="18" t="str">
        <f t="shared" si="462"/>
        <v/>
      </c>
      <c r="AA1962" s="18" t="str">
        <f t="shared" si="453"/>
        <v/>
      </c>
      <c r="AB1962" s="18" t="str">
        <f t="shared" si="454"/>
        <v/>
      </c>
      <c r="AC1962" s="18" t="str">
        <f t="shared" si="463"/>
        <v/>
      </c>
      <c r="AD1962" s="18" t="str">
        <f t="shared" si="463"/>
        <v/>
      </c>
      <c r="AE1962" s="18" t="str">
        <f t="shared" si="464"/>
        <v/>
      </c>
      <c r="AG1962" s="95" t="str">
        <f>IF($C1962="", "", IF(IFERROR(INDEX(Ingredients!C$11:C$310, MATCH($C1962, Ingredients!$B$11:$B$310, 0)), "")="", "", IFERROR(INDEX(Ingredients!C$11:C$310, MATCH($C1962, Ingredients!$B$11:$B$310, 0)), "")))</f>
        <v/>
      </c>
      <c r="AH1962" s="105" t="str">
        <f>IF($C1962="", "", IF(IFERROR(INDEX(Ingredients!D$11:D$310, MATCH($C1962, Ingredients!$B$11:$B$310, 0)), "")="", "", IFERROR(INDEX(Ingredients!D$11:D$310, MATCH($C1962, Ingredients!$B$11:$B$310, 0)), "")))</f>
        <v/>
      </c>
      <c r="AI1962" s="106" t="str">
        <f>IF($C1962="", "", IF(IFERROR(INDEX(Ingredients!E$11:E$310, MATCH($C1962, Ingredients!$B$11:$B$310, 0)), "")="", "", IFERROR(INDEX(Ingredients!E$11:E$310, MATCH($C1962, Ingredients!$B$11:$B$310, 0)), "")))</f>
        <v/>
      </c>
      <c r="AJ1962" s="108" t="str">
        <f>IF($C1962="", "", IF(IFERROR(INDEX(Ingredients!F$11:F$310, MATCH($C1962, Ingredients!$B$11:$B$310, 0)), "")="", "", IFERROR(INDEX(Ingredients!F$11:F$310, MATCH($C1962, Ingredients!$B$11:$B$310, 0)), "")))</f>
        <v/>
      </c>
      <c r="AK1962" s="106" t="str">
        <f>IF($C1962="", "", IF(IFERROR(INDEX(Ingredients!G$11:G$310, MATCH($C1962, Ingredients!$B$11:$B$310, 0)), "")="", "", IFERROR(INDEX(Ingredients!G$11:G$310, MATCH($C1962, Ingredients!$B$11:$B$310, 0)), "")))</f>
        <v/>
      </c>
      <c r="AL1962" s="79" t="str">
        <f>IF($C1962="", "", IF(IFERROR(INDEX(Ingredients!H$11:H$310, MATCH($C1962, Ingredients!$B$11:$B$310, 0)), "")="", "", IFERROR(INDEX(Ingredients!H$11:H$310, MATCH($C1962, Ingredients!$B$11:$B$310, 0)), "")))</f>
        <v/>
      </c>
      <c r="AN1962" s="83" t="str">
        <f t="shared" si="455"/>
        <v/>
      </c>
      <c r="AP1962" s="114" t="str">
        <f t="shared" si="465"/>
        <v/>
      </c>
      <c r="AR1962" s="117" t="str">
        <f>IF($C1962="", "", IF(IFERROR(INDEX(Ingredients!$AI$11:$AI$310, MATCH($C1962, Ingredients!$B$11:$B$310, 0)), "")="", "", IFERROR(INDEX(Ingredients!$AI$11:$AI$310, MATCH($C1962, Ingredients!$B$11:$B$310, 0)), "")))</f>
        <v/>
      </c>
      <c r="AT1962" s="120" t="str">
        <f t="shared" si="466"/>
        <v/>
      </c>
      <c r="AV1962" s="90" t="str">
        <f t="shared" si="456"/>
        <v/>
      </c>
      <c r="AX1962" s="90" t="str">
        <f>IF($AV1962="", "", COUNTIF($AV$11:$AV$5010, "&lt;"&amp;$AV1962)+1+COUNTIF($AV$11:$AV1962, $AV1962)-1)</f>
        <v/>
      </c>
      <c r="AZ1962" s="111" t="str">
        <f>IF($B1962="", "", SUMIF('Shopping List'!$AV$11:$AV$25, $B1962, 'Shopping List'!$BN$11:$BN$25))</f>
        <v/>
      </c>
      <c r="BB1962" s="117" t="str">
        <f t="shared" si="467"/>
        <v/>
      </c>
    </row>
    <row r="1963" spans="1:54" x14ac:dyDescent="0.25">
      <c r="A1963" s="4"/>
      <c r="B1963" s="37"/>
      <c r="C1963" s="124"/>
      <c r="D1963" s="39"/>
      <c r="E1963" s="125"/>
      <c r="F1963" s="48"/>
      <c r="G1963" s="4"/>
      <c r="H1963" s="4"/>
      <c r="I1963" s="95" t="str">
        <f>IF($C1963="", "", IF(IFERROR(INDEX(Ingredients!$C$11:$C$310, MATCH($C1963, Ingredients!$B$11:$B$310, 0)), "")="", "", IFERROR(INDEX(Ingredients!$C$11:$C$310, MATCH($C1963, Ingredients!$B$11:$B$310, 0)), "")))</f>
        <v/>
      </c>
      <c r="J1963" s="73" t="str">
        <f>IF($B1963="", "", IF(IFERROR(INDEX(Meals!$C$11:$C$260, MATCH($B1963, Meals!$B$11:$B$260, 0)), "")="", "", IFERROR(INDEX(Meals!$C$11:$C$260, MATCH($B1963, Meals!$B$11:$B$260, 0)), "")))</f>
        <v/>
      </c>
      <c r="K1963" s="4"/>
      <c r="L1963" s="72" t="str">
        <f t="shared" si="457"/>
        <v/>
      </c>
      <c r="M1963" s="73" t="str">
        <f t="shared" si="458"/>
        <v/>
      </c>
      <c r="N1963" s="4"/>
      <c r="O1963" s="78" t="str">
        <f t="shared" si="459"/>
        <v/>
      </c>
      <c r="P1963" s="79" t="str">
        <f t="shared" si="460"/>
        <v/>
      </c>
      <c r="Q1963" s="4"/>
      <c r="R1963" s="90" t="str">
        <f t="shared" si="461"/>
        <v/>
      </c>
      <c r="S1963" s="4"/>
      <c r="Y1963" s="18" t="str">
        <f t="shared" si="462"/>
        <v/>
      </c>
      <c r="AA1963" s="18" t="str">
        <f t="shared" si="453"/>
        <v/>
      </c>
      <c r="AB1963" s="18" t="str">
        <f t="shared" si="454"/>
        <v/>
      </c>
      <c r="AC1963" s="18" t="str">
        <f t="shared" si="463"/>
        <v/>
      </c>
      <c r="AD1963" s="18" t="str">
        <f t="shared" si="463"/>
        <v/>
      </c>
      <c r="AE1963" s="18" t="str">
        <f t="shared" si="464"/>
        <v/>
      </c>
      <c r="AG1963" s="95" t="str">
        <f>IF($C1963="", "", IF(IFERROR(INDEX(Ingredients!C$11:C$310, MATCH($C1963, Ingredients!$B$11:$B$310, 0)), "")="", "", IFERROR(INDEX(Ingredients!C$11:C$310, MATCH($C1963, Ingredients!$B$11:$B$310, 0)), "")))</f>
        <v/>
      </c>
      <c r="AH1963" s="105" t="str">
        <f>IF($C1963="", "", IF(IFERROR(INDEX(Ingredients!D$11:D$310, MATCH($C1963, Ingredients!$B$11:$B$310, 0)), "")="", "", IFERROR(INDEX(Ingredients!D$11:D$310, MATCH($C1963, Ingredients!$B$11:$B$310, 0)), "")))</f>
        <v/>
      </c>
      <c r="AI1963" s="106" t="str">
        <f>IF($C1963="", "", IF(IFERROR(INDEX(Ingredients!E$11:E$310, MATCH($C1963, Ingredients!$B$11:$B$310, 0)), "")="", "", IFERROR(INDEX(Ingredients!E$11:E$310, MATCH($C1963, Ingredients!$B$11:$B$310, 0)), "")))</f>
        <v/>
      </c>
      <c r="AJ1963" s="108" t="str">
        <f>IF($C1963="", "", IF(IFERROR(INDEX(Ingredients!F$11:F$310, MATCH($C1963, Ingredients!$B$11:$B$310, 0)), "")="", "", IFERROR(INDEX(Ingredients!F$11:F$310, MATCH($C1963, Ingredients!$B$11:$B$310, 0)), "")))</f>
        <v/>
      </c>
      <c r="AK1963" s="106" t="str">
        <f>IF($C1963="", "", IF(IFERROR(INDEX(Ingredients!G$11:G$310, MATCH($C1963, Ingredients!$B$11:$B$310, 0)), "")="", "", IFERROR(INDEX(Ingredients!G$11:G$310, MATCH($C1963, Ingredients!$B$11:$B$310, 0)), "")))</f>
        <v/>
      </c>
      <c r="AL1963" s="79" t="str">
        <f>IF($C1963="", "", IF(IFERROR(INDEX(Ingredients!H$11:H$310, MATCH($C1963, Ingredients!$B$11:$B$310, 0)), "")="", "", IFERROR(INDEX(Ingredients!H$11:H$310, MATCH($C1963, Ingredients!$B$11:$B$310, 0)), "")))</f>
        <v/>
      </c>
      <c r="AN1963" s="83" t="str">
        <f t="shared" si="455"/>
        <v/>
      </c>
      <c r="AP1963" s="114" t="str">
        <f t="shared" si="465"/>
        <v/>
      </c>
      <c r="AR1963" s="117" t="str">
        <f>IF($C1963="", "", IF(IFERROR(INDEX(Ingredients!$AI$11:$AI$310, MATCH($C1963, Ingredients!$B$11:$B$310, 0)), "")="", "", IFERROR(INDEX(Ingredients!$AI$11:$AI$310, MATCH($C1963, Ingredients!$B$11:$B$310, 0)), "")))</f>
        <v/>
      </c>
      <c r="AT1963" s="120" t="str">
        <f t="shared" si="466"/>
        <v/>
      </c>
      <c r="AV1963" s="90" t="str">
        <f t="shared" si="456"/>
        <v/>
      </c>
      <c r="AX1963" s="90" t="str">
        <f>IF($AV1963="", "", COUNTIF($AV$11:$AV$5010, "&lt;"&amp;$AV1963)+1+COUNTIF($AV$11:$AV1963, $AV1963)-1)</f>
        <v/>
      </c>
      <c r="AZ1963" s="111" t="str">
        <f>IF($B1963="", "", SUMIF('Shopping List'!$AV$11:$AV$25, $B1963, 'Shopping List'!$BN$11:$BN$25))</f>
        <v/>
      </c>
      <c r="BB1963" s="117" t="str">
        <f t="shared" si="467"/>
        <v/>
      </c>
    </row>
    <row r="1964" spans="1:54" x14ac:dyDescent="0.25">
      <c r="A1964" s="4"/>
      <c r="B1964" s="37"/>
      <c r="C1964" s="124"/>
      <c r="D1964" s="39"/>
      <c r="E1964" s="125"/>
      <c r="F1964" s="48"/>
      <c r="G1964" s="4"/>
      <c r="H1964" s="4"/>
      <c r="I1964" s="95" t="str">
        <f>IF($C1964="", "", IF(IFERROR(INDEX(Ingredients!$C$11:$C$310, MATCH($C1964, Ingredients!$B$11:$B$310, 0)), "")="", "", IFERROR(INDEX(Ingredients!$C$11:$C$310, MATCH($C1964, Ingredients!$B$11:$B$310, 0)), "")))</f>
        <v/>
      </c>
      <c r="J1964" s="73" t="str">
        <f>IF($B1964="", "", IF(IFERROR(INDEX(Meals!$C$11:$C$260, MATCH($B1964, Meals!$B$11:$B$260, 0)), "")="", "", IFERROR(INDEX(Meals!$C$11:$C$260, MATCH($B1964, Meals!$B$11:$B$260, 0)), "")))</f>
        <v/>
      </c>
      <c r="K1964" s="4"/>
      <c r="L1964" s="72" t="str">
        <f t="shared" si="457"/>
        <v/>
      </c>
      <c r="M1964" s="73" t="str">
        <f t="shared" si="458"/>
        <v/>
      </c>
      <c r="N1964" s="4"/>
      <c r="O1964" s="78" t="str">
        <f t="shared" si="459"/>
        <v/>
      </c>
      <c r="P1964" s="79" t="str">
        <f t="shared" si="460"/>
        <v/>
      </c>
      <c r="Q1964" s="4"/>
      <c r="R1964" s="90" t="str">
        <f t="shared" si="461"/>
        <v/>
      </c>
      <c r="S1964" s="4"/>
      <c r="Y1964" s="18" t="str">
        <f t="shared" si="462"/>
        <v/>
      </c>
      <c r="AA1964" s="18" t="str">
        <f t="shared" si="453"/>
        <v/>
      </c>
      <c r="AB1964" s="18" t="str">
        <f t="shared" si="454"/>
        <v/>
      </c>
      <c r="AC1964" s="18" t="str">
        <f t="shared" si="463"/>
        <v/>
      </c>
      <c r="AD1964" s="18" t="str">
        <f t="shared" si="463"/>
        <v/>
      </c>
      <c r="AE1964" s="18" t="str">
        <f t="shared" si="464"/>
        <v/>
      </c>
      <c r="AG1964" s="95" t="str">
        <f>IF($C1964="", "", IF(IFERROR(INDEX(Ingredients!C$11:C$310, MATCH($C1964, Ingredients!$B$11:$B$310, 0)), "")="", "", IFERROR(INDEX(Ingredients!C$11:C$310, MATCH($C1964, Ingredients!$B$11:$B$310, 0)), "")))</f>
        <v/>
      </c>
      <c r="AH1964" s="105" t="str">
        <f>IF($C1964="", "", IF(IFERROR(INDEX(Ingredients!D$11:D$310, MATCH($C1964, Ingredients!$B$11:$B$310, 0)), "")="", "", IFERROR(INDEX(Ingredients!D$11:D$310, MATCH($C1964, Ingredients!$B$11:$B$310, 0)), "")))</f>
        <v/>
      </c>
      <c r="AI1964" s="106" t="str">
        <f>IF($C1964="", "", IF(IFERROR(INDEX(Ingredients!E$11:E$310, MATCH($C1964, Ingredients!$B$11:$B$310, 0)), "")="", "", IFERROR(INDEX(Ingredients!E$11:E$310, MATCH($C1964, Ingredients!$B$11:$B$310, 0)), "")))</f>
        <v/>
      </c>
      <c r="AJ1964" s="108" t="str">
        <f>IF($C1964="", "", IF(IFERROR(INDEX(Ingredients!F$11:F$310, MATCH($C1964, Ingredients!$B$11:$B$310, 0)), "")="", "", IFERROR(INDEX(Ingredients!F$11:F$310, MATCH($C1964, Ingredients!$B$11:$B$310, 0)), "")))</f>
        <v/>
      </c>
      <c r="AK1964" s="106" t="str">
        <f>IF($C1964="", "", IF(IFERROR(INDEX(Ingredients!G$11:G$310, MATCH($C1964, Ingredients!$B$11:$B$310, 0)), "")="", "", IFERROR(INDEX(Ingredients!G$11:G$310, MATCH($C1964, Ingredients!$B$11:$B$310, 0)), "")))</f>
        <v/>
      </c>
      <c r="AL1964" s="79" t="str">
        <f>IF($C1964="", "", IF(IFERROR(INDEX(Ingredients!H$11:H$310, MATCH($C1964, Ingredients!$B$11:$B$310, 0)), "")="", "", IFERROR(INDEX(Ingredients!H$11:H$310, MATCH($C1964, Ingredients!$B$11:$B$310, 0)), "")))</f>
        <v/>
      </c>
      <c r="AN1964" s="83" t="str">
        <f t="shared" si="455"/>
        <v/>
      </c>
      <c r="AP1964" s="114" t="str">
        <f t="shared" si="465"/>
        <v/>
      </c>
      <c r="AR1964" s="117" t="str">
        <f>IF($C1964="", "", IF(IFERROR(INDEX(Ingredients!$AI$11:$AI$310, MATCH($C1964, Ingredients!$B$11:$B$310, 0)), "")="", "", IFERROR(INDEX(Ingredients!$AI$11:$AI$310, MATCH($C1964, Ingredients!$B$11:$B$310, 0)), "")))</f>
        <v/>
      </c>
      <c r="AT1964" s="120" t="str">
        <f t="shared" si="466"/>
        <v/>
      </c>
      <c r="AV1964" s="90" t="str">
        <f t="shared" si="456"/>
        <v/>
      </c>
      <c r="AX1964" s="90" t="str">
        <f>IF($AV1964="", "", COUNTIF($AV$11:$AV$5010, "&lt;"&amp;$AV1964)+1+COUNTIF($AV$11:$AV1964, $AV1964)-1)</f>
        <v/>
      </c>
      <c r="AZ1964" s="111" t="str">
        <f>IF($B1964="", "", SUMIF('Shopping List'!$AV$11:$AV$25, $B1964, 'Shopping List'!$BN$11:$BN$25))</f>
        <v/>
      </c>
      <c r="BB1964" s="117" t="str">
        <f t="shared" si="467"/>
        <v/>
      </c>
    </row>
    <row r="1965" spans="1:54" x14ac:dyDescent="0.25">
      <c r="A1965" s="4"/>
      <c r="B1965" s="37"/>
      <c r="C1965" s="124"/>
      <c r="D1965" s="39"/>
      <c r="E1965" s="125"/>
      <c r="F1965" s="48"/>
      <c r="G1965" s="4"/>
      <c r="H1965" s="4"/>
      <c r="I1965" s="95" t="str">
        <f>IF($C1965="", "", IF(IFERROR(INDEX(Ingredients!$C$11:$C$310, MATCH($C1965, Ingredients!$B$11:$B$310, 0)), "")="", "", IFERROR(INDEX(Ingredients!$C$11:$C$310, MATCH($C1965, Ingredients!$B$11:$B$310, 0)), "")))</f>
        <v/>
      </c>
      <c r="J1965" s="73" t="str">
        <f>IF($B1965="", "", IF(IFERROR(INDEX(Meals!$C$11:$C$260, MATCH($B1965, Meals!$B$11:$B$260, 0)), "")="", "", IFERROR(INDEX(Meals!$C$11:$C$260, MATCH($B1965, Meals!$B$11:$B$260, 0)), "")))</f>
        <v/>
      </c>
      <c r="K1965" s="4"/>
      <c r="L1965" s="72" t="str">
        <f t="shared" si="457"/>
        <v/>
      </c>
      <c r="M1965" s="73" t="str">
        <f t="shared" si="458"/>
        <v/>
      </c>
      <c r="N1965" s="4"/>
      <c r="O1965" s="78" t="str">
        <f t="shared" si="459"/>
        <v/>
      </c>
      <c r="P1965" s="79" t="str">
        <f t="shared" si="460"/>
        <v/>
      </c>
      <c r="Q1965" s="4"/>
      <c r="R1965" s="90" t="str">
        <f t="shared" si="461"/>
        <v/>
      </c>
      <c r="S1965" s="4"/>
      <c r="Y1965" s="18" t="str">
        <f t="shared" si="462"/>
        <v/>
      </c>
      <c r="AA1965" s="18" t="str">
        <f t="shared" si="453"/>
        <v/>
      </c>
      <c r="AB1965" s="18" t="str">
        <f t="shared" si="454"/>
        <v/>
      </c>
      <c r="AC1965" s="18" t="str">
        <f t="shared" si="463"/>
        <v/>
      </c>
      <c r="AD1965" s="18" t="str">
        <f t="shared" si="463"/>
        <v/>
      </c>
      <c r="AE1965" s="18" t="str">
        <f t="shared" si="464"/>
        <v/>
      </c>
      <c r="AG1965" s="95" t="str">
        <f>IF($C1965="", "", IF(IFERROR(INDEX(Ingredients!C$11:C$310, MATCH($C1965, Ingredients!$B$11:$B$310, 0)), "")="", "", IFERROR(INDEX(Ingredients!C$11:C$310, MATCH($C1965, Ingredients!$B$11:$B$310, 0)), "")))</f>
        <v/>
      </c>
      <c r="AH1965" s="105" t="str">
        <f>IF($C1965="", "", IF(IFERROR(INDEX(Ingredients!D$11:D$310, MATCH($C1965, Ingredients!$B$11:$B$310, 0)), "")="", "", IFERROR(INDEX(Ingredients!D$11:D$310, MATCH($C1965, Ingredients!$B$11:$B$310, 0)), "")))</f>
        <v/>
      </c>
      <c r="AI1965" s="106" t="str">
        <f>IF($C1965="", "", IF(IFERROR(INDEX(Ingredients!E$11:E$310, MATCH($C1965, Ingredients!$B$11:$B$310, 0)), "")="", "", IFERROR(INDEX(Ingredients!E$11:E$310, MATCH($C1965, Ingredients!$B$11:$B$310, 0)), "")))</f>
        <v/>
      </c>
      <c r="AJ1965" s="108" t="str">
        <f>IF($C1965="", "", IF(IFERROR(INDEX(Ingredients!F$11:F$310, MATCH($C1965, Ingredients!$B$11:$B$310, 0)), "")="", "", IFERROR(INDEX(Ingredients!F$11:F$310, MATCH($C1965, Ingredients!$B$11:$B$310, 0)), "")))</f>
        <v/>
      </c>
      <c r="AK1965" s="106" t="str">
        <f>IF($C1965="", "", IF(IFERROR(INDEX(Ingredients!G$11:G$310, MATCH($C1965, Ingredients!$B$11:$B$310, 0)), "")="", "", IFERROR(INDEX(Ingredients!G$11:G$310, MATCH($C1965, Ingredients!$B$11:$B$310, 0)), "")))</f>
        <v/>
      </c>
      <c r="AL1965" s="79" t="str">
        <f>IF($C1965="", "", IF(IFERROR(INDEX(Ingredients!H$11:H$310, MATCH($C1965, Ingredients!$B$11:$B$310, 0)), "")="", "", IFERROR(INDEX(Ingredients!H$11:H$310, MATCH($C1965, Ingredients!$B$11:$B$310, 0)), "")))</f>
        <v/>
      </c>
      <c r="AN1965" s="83" t="str">
        <f t="shared" si="455"/>
        <v/>
      </c>
      <c r="AP1965" s="114" t="str">
        <f t="shared" si="465"/>
        <v/>
      </c>
      <c r="AR1965" s="117" t="str">
        <f>IF($C1965="", "", IF(IFERROR(INDEX(Ingredients!$AI$11:$AI$310, MATCH($C1965, Ingredients!$B$11:$B$310, 0)), "")="", "", IFERROR(INDEX(Ingredients!$AI$11:$AI$310, MATCH($C1965, Ingredients!$B$11:$B$310, 0)), "")))</f>
        <v/>
      </c>
      <c r="AT1965" s="120" t="str">
        <f t="shared" si="466"/>
        <v/>
      </c>
      <c r="AV1965" s="90" t="str">
        <f t="shared" si="456"/>
        <v/>
      </c>
      <c r="AX1965" s="90" t="str">
        <f>IF($AV1965="", "", COUNTIF($AV$11:$AV$5010, "&lt;"&amp;$AV1965)+1+COUNTIF($AV$11:$AV1965, $AV1965)-1)</f>
        <v/>
      </c>
      <c r="AZ1965" s="111" t="str">
        <f>IF($B1965="", "", SUMIF('Shopping List'!$AV$11:$AV$25, $B1965, 'Shopping List'!$BN$11:$BN$25))</f>
        <v/>
      </c>
      <c r="BB1965" s="117" t="str">
        <f t="shared" si="467"/>
        <v/>
      </c>
    </row>
    <row r="1966" spans="1:54" x14ac:dyDescent="0.25">
      <c r="A1966" s="4"/>
      <c r="B1966" s="37"/>
      <c r="C1966" s="124"/>
      <c r="D1966" s="39"/>
      <c r="E1966" s="125"/>
      <c r="F1966" s="48"/>
      <c r="G1966" s="4"/>
      <c r="H1966" s="4"/>
      <c r="I1966" s="95" t="str">
        <f>IF($C1966="", "", IF(IFERROR(INDEX(Ingredients!$C$11:$C$310, MATCH($C1966, Ingredients!$B$11:$B$310, 0)), "")="", "", IFERROR(INDEX(Ingredients!$C$11:$C$310, MATCH($C1966, Ingredients!$B$11:$B$310, 0)), "")))</f>
        <v/>
      </c>
      <c r="J1966" s="73" t="str">
        <f>IF($B1966="", "", IF(IFERROR(INDEX(Meals!$C$11:$C$260, MATCH($B1966, Meals!$B$11:$B$260, 0)), "")="", "", IFERROR(INDEX(Meals!$C$11:$C$260, MATCH($B1966, Meals!$B$11:$B$260, 0)), "")))</f>
        <v/>
      </c>
      <c r="K1966" s="4"/>
      <c r="L1966" s="72" t="str">
        <f t="shared" si="457"/>
        <v/>
      </c>
      <c r="M1966" s="73" t="str">
        <f t="shared" si="458"/>
        <v/>
      </c>
      <c r="N1966" s="4"/>
      <c r="O1966" s="78" t="str">
        <f t="shared" si="459"/>
        <v/>
      </c>
      <c r="P1966" s="79" t="str">
        <f t="shared" si="460"/>
        <v/>
      </c>
      <c r="Q1966" s="4"/>
      <c r="R1966" s="90" t="str">
        <f t="shared" si="461"/>
        <v/>
      </c>
      <c r="S1966" s="4"/>
      <c r="Y1966" s="18" t="str">
        <f t="shared" si="462"/>
        <v/>
      </c>
      <c r="AA1966" s="18" t="str">
        <f t="shared" si="453"/>
        <v/>
      </c>
      <c r="AB1966" s="18" t="str">
        <f t="shared" si="454"/>
        <v/>
      </c>
      <c r="AC1966" s="18" t="str">
        <f t="shared" si="463"/>
        <v/>
      </c>
      <c r="AD1966" s="18" t="str">
        <f t="shared" si="463"/>
        <v/>
      </c>
      <c r="AE1966" s="18" t="str">
        <f t="shared" si="464"/>
        <v/>
      </c>
      <c r="AG1966" s="95" t="str">
        <f>IF($C1966="", "", IF(IFERROR(INDEX(Ingredients!C$11:C$310, MATCH($C1966, Ingredients!$B$11:$B$310, 0)), "")="", "", IFERROR(INDEX(Ingredients!C$11:C$310, MATCH($C1966, Ingredients!$B$11:$B$310, 0)), "")))</f>
        <v/>
      </c>
      <c r="AH1966" s="105" t="str">
        <f>IF($C1966="", "", IF(IFERROR(INDEX(Ingredients!D$11:D$310, MATCH($C1966, Ingredients!$B$11:$B$310, 0)), "")="", "", IFERROR(INDEX(Ingredients!D$11:D$310, MATCH($C1966, Ingredients!$B$11:$B$310, 0)), "")))</f>
        <v/>
      </c>
      <c r="AI1966" s="106" t="str">
        <f>IF($C1966="", "", IF(IFERROR(INDEX(Ingredients!E$11:E$310, MATCH($C1966, Ingredients!$B$11:$B$310, 0)), "")="", "", IFERROR(INDEX(Ingredients!E$11:E$310, MATCH($C1966, Ingredients!$B$11:$B$310, 0)), "")))</f>
        <v/>
      </c>
      <c r="AJ1966" s="108" t="str">
        <f>IF($C1966="", "", IF(IFERROR(INDEX(Ingredients!F$11:F$310, MATCH($C1966, Ingredients!$B$11:$B$310, 0)), "")="", "", IFERROR(INDEX(Ingredients!F$11:F$310, MATCH($C1966, Ingredients!$B$11:$B$310, 0)), "")))</f>
        <v/>
      </c>
      <c r="AK1966" s="106" t="str">
        <f>IF($C1966="", "", IF(IFERROR(INDEX(Ingredients!G$11:G$310, MATCH($C1966, Ingredients!$B$11:$B$310, 0)), "")="", "", IFERROR(INDEX(Ingredients!G$11:G$310, MATCH($C1966, Ingredients!$B$11:$B$310, 0)), "")))</f>
        <v/>
      </c>
      <c r="AL1966" s="79" t="str">
        <f>IF($C1966="", "", IF(IFERROR(INDEX(Ingredients!H$11:H$310, MATCH($C1966, Ingredients!$B$11:$B$310, 0)), "")="", "", IFERROR(INDEX(Ingredients!H$11:H$310, MATCH($C1966, Ingredients!$B$11:$B$310, 0)), "")))</f>
        <v/>
      </c>
      <c r="AN1966" s="83" t="str">
        <f t="shared" si="455"/>
        <v/>
      </c>
      <c r="AP1966" s="114" t="str">
        <f t="shared" si="465"/>
        <v/>
      </c>
      <c r="AR1966" s="117" t="str">
        <f>IF($C1966="", "", IF(IFERROR(INDEX(Ingredients!$AI$11:$AI$310, MATCH($C1966, Ingredients!$B$11:$B$310, 0)), "")="", "", IFERROR(INDEX(Ingredients!$AI$11:$AI$310, MATCH($C1966, Ingredients!$B$11:$B$310, 0)), "")))</f>
        <v/>
      </c>
      <c r="AT1966" s="120" t="str">
        <f t="shared" si="466"/>
        <v/>
      </c>
      <c r="AV1966" s="90" t="str">
        <f t="shared" si="456"/>
        <v/>
      </c>
      <c r="AX1966" s="90" t="str">
        <f>IF($AV1966="", "", COUNTIF($AV$11:$AV$5010, "&lt;"&amp;$AV1966)+1+COUNTIF($AV$11:$AV1966, $AV1966)-1)</f>
        <v/>
      </c>
      <c r="AZ1966" s="111" t="str">
        <f>IF($B1966="", "", SUMIF('Shopping List'!$AV$11:$AV$25, $B1966, 'Shopping List'!$BN$11:$BN$25))</f>
        <v/>
      </c>
      <c r="BB1966" s="117" t="str">
        <f t="shared" si="467"/>
        <v/>
      </c>
    </row>
    <row r="1967" spans="1:54" x14ac:dyDescent="0.25">
      <c r="A1967" s="4"/>
      <c r="B1967" s="37"/>
      <c r="C1967" s="124"/>
      <c r="D1967" s="39"/>
      <c r="E1967" s="125"/>
      <c r="F1967" s="48"/>
      <c r="G1967" s="4"/>
      <c r="H1967" s="4"/>
      <c r="I1967" s="95" t="str">
        <f>IF($C1967="", "", IF(IFERROR(INDEX(Ingredients!$C$11:$C$310, MATCH($C1967, Ingredients!$B$11:$B$310, 0)), "")="", "", IFERROR(INDEX(Ingredients!$C$11:$C$310, MATCH($C1967, Ingredients!$B$11:$B$310, 0)), "")))</f>
        <v/>
      </c>
      <c r="J1967" s="73" t="str">
        <f>IF($B1967="", "", IF(IFERROR(INDEX(Meals!$C$11:$C$260, MATCH($B1967, Meals!$B$11:$B$260, 0)), "")="", "", IFERROR(INDEX(Meals!$C$11:$C$260, MATCH($B1967, Meals!$B$11:$B$260, 0)), "")))</f>
        <v/>
      </c>
      <c r="K1967" s="4"/>
      <c r="L1967" s="72" t="str">
        <f t="shared" si="457"/>
        <v/>
      </c>
      <c r="M1967" s="73" t="str">
        <f t="shared" si="458"/>
        <v/>
      </c>
      <c r="N1967" s="4"/>
      <c r="O1967" s="78" t="str">
        <f t="shared" si="459"/>
        <v/>
      </c>
      <c r="P1967" s="79" t="str">
        <f t="shared" si="460"/>
        <v/>
      </c>
      <c r="Q1967" s="4"/>
      <c r="R1967" s="90" t="str">
        <f t="shared" si="461"/>
        <v/>
      </c>
      <c r="S1967" s="4"/>
      <c r="Y1967" s="18" t="str">
        <f t="shared" si="462"/>
        <v/>
      </c>
      <c r="AA1967" s="18" t="str">
        <f t="shared" si="453"/>
        <v/>
      </c>
      <c r="AB1967" s="18" t="str">
        <f t="shared" si="454"/>
        <v/>
      </c>
      <c r="AC1967" s="18" t="str">
        <f t="shared" si="463"/>
        <v/>
      </c>
      <c r="AD1967" s="18" t="str">
        <f t="shared" si="463"/>
        <v/>
      </c>
      <c r="AE1967" s="18" t="str">
        <f t="shared" si="464"/>
        <v/>
      </c>
      <c r="AG1967" s="95" t="str">
        <f>IF($C1967="", "", IF(IFERROR(INDEX(Ingredients!C$11:C$310, MATCH($C1967, Ingredients!$B$11:$B$310, 0)), "")="", "", IFERROR(INDEX(Ingredients!C$11:C$310, MATCH($C1967, Ingredients!$B$11:$B$310, 0)), "")))</f>
        <v/>
      </c>
      <c r="AH1967" s="105" t="str">
        <f>IF($C1967="", "", IF(IFERROR(INDEX(Ingredients!D$11:D$310, MATCH($C1967, Ingredients!$B$11:$B$310, 0)), "")="", "", IFERROR(INDEX(Ingredients!D$11:D$310, MATCH($C1967, Ingredients!$B$11:$B$310, 0)), "")))</f>
        <v/>
      </c>
      <c r="AI1967" s="106" t="str">
        <f>IF($C1967="", "", IF(IFERROR(INDEX(Ingredients!E$11:E$310, MATCH($C1967, Ingredients!$B$11:$B$310, 0)), "")="", "", IFERROR(INDEX(Ingredients!E$11:E$310, MATCH($C1967, Ingredients!$B$11:$B$310, 0)), "")))</f>
        <v/>
      </c>
      <c r="AJ1967" s="108" t="str">
        <f>IF($C1967="", "", IF(IFERROR(INDEX(Ingredients!F$11:F$310, MATCH($C1967, Ingredients!$B$11:$B$310, 0)), "")="", "", IFERROR(INDEX(Ingredients!F$11:F$310, MATCH($C1967, Ingredients!$B$11:$B$310, 0)), "")))</f>
        <v/>
      </c>
      <c r="AK1967" s="106" t="str">
        <f>IF($C1967="", "", IF(IFERROR(INDEX(Ingredients!G$11:G$310, MATCH($C1967, Ingredients!$B$11:$B$310, 0)), "")="", "", IFERROR(INDEX(Ingredients!G$11:G$310, MATCH($C1967, Ingredients!$B$11:$B$310, 0)), "")))</f>
        <v/>
      </c>
      <c r="AL1967" s="79" t="str">
        <f>IF($C1967="", "", IF(IFERROR(INDEX(Ingredients!H$11:H$310, MATCH($C1967, Ingredients!$B$11:$B$310, 0)), "")="", "", IFERROR(INDEX(Ingredients!H$11:H$310, MATCH($C1967, Ingredients!$B$11:$B$310, 0)), "")))</f>
        <v/>
      </c>
      <c r="AN1967" s="83" t="str">
        <f t="shared" si="455"/>
        <v/>
      </c>
      <c r="AP1967" s="114" t="str">
        <f t="shared" si="465"/>
        <v/>
      </c>
      <c r="AR1967" s="117" t="str">
        <f>IF($C1967="", "", IF(IFERROR(INDEX(Ingredients!$AI$11:$AI$310, MATCH($C1967, Ingredients!$B$11:$B$310, 0)), "")="", "", IFERROR(INDEX(Ingredients!$AI$11:$AI$310, MATCH($C1967, Ingredients!$B$11:$B$310, 0)), "")))</f>
        <v/>
      </c>
      <c r="AT1967" s="120" t="str">
        <f t="shared" si="466"/>
        <v/>
      </c>
      <c r="AV1967" s="90" t="str">
        <f t="shared" si="456"/>
        <v/>
      </c>
      <c r="AX1967" s="90" t="str">
        <f>IF($AV1967="", "", COUNTIF($AV$11:$AV$5010, "&lt;"&amp;$AV1967)+1+COUNTIF($AV$11:$AV1967, $AV1967)-1)</f>
        <v/>
      </c>
      <c r="AZ1967" s="111" t="str">
        <f>IF($B1967="", "", SUMIF('Shopping List'!$AV$11:$AV$25, $B1967, 'Shopping List'!$BN$11:$BN$25))</f>
        <v/>
      </c>
      <c r="BB1967" s="117" t="str">
        <f t="shared" si="467"/>
        <v/>
      </c>
    </row>
    <row r="1968" spans="1:54" x14ac:dyDescent="0.25">
      <c r="A1968" s="4"/>
      <c r="B1968" s="37"/>
      <c r="C1968" s="124"/>
      <c r="D1968" s="39"/>
      <c r="E1968" s="125"/>
      <c r="F1968" s="48"/>
      <c r="G1968" s="4"/>
      <c r="H1968" s="4"/>
      <c r="I1968" s="95" t="str">
        <f>IF($C1968="", "", IF(IFERROR(INDEX(Ingredients!$C$11:$C$310, MATCH($C1968, Ingredients!$B$11:$B$310, 0)), "")="", "", IFERROR(INDEX(Ingredients!$C$11:$C$310, MATCH($C1968, Ingredients!$B$11:$B$310, 0)), "")))</f>
        <v/>
      </c>
      <c r="J1968" s="73" t="str">
        <f>IF($B1968="", "", IF(IFERROR(INDEX(Meals!$C$11:$C$260, MATCH($B1968, Meals!$B$11:$B$260, 0)), "")="", "", IFERROR(INDEX(Meals!$C$11:$C$260, MATCH($B1968, Meals!$B$11:$B$260, 0)), "")))</f>
        <v/>
      </c>
      <c r="K1968" s="4"/>
      <c r="L1968" s="72" t="str">
        <f t="shared" si="457"/>
        <v/>
      </c>
      <c r="M1968" s="73" t="str">
        <f t="shared" si="458"/>
        <v/>
      </c>
      <c r="N1968" s="4"/>
      <c r="O1968" s="78" t="str">
        <f t="shared" si="459"/>
        <v/>
      </c>
      <c r="P1968" s="79" t="str">
        <f t="shared" si="460"/>
        <v/>
      </c>
      <c r="Q1968" s="4"/>
      <c r="R1968" s="90" t="str">
        <f t="shared" si="461"/>
        <v/>
      </c>
      <c r="S1968" s="4"/>
      <c r="Y1968" s="18" t="str">
        <f t="shared" si="462"/>
        <v/>
      </c>
      <c r="AA1968" s="18" t="str">
        <f t="shared" si="453"/>
        <v/>
      </c>
      <c r="AB1968" s="18" t="str">
        <f t="shared" si="454"/>
        <v/>
      </c>
      <c r="AC1968" s="18" t="str">
        <f t="shared" si="463"/>
        <v/>
      </c>
      <c r="AD1968" s="18" t="str">
        <f t="shared" si="463"/>
        <v/>
      </c>
      <c r="AE1968" s="18" t="str">
        <f t="shared" si="464"/>
        <v/>
      </c>
      <c r="AG1968" s="95" t="str">
        <f>IF($C1968="", "", IF(IFERROR(INDEX(Ingredients!C$11:C$310, MATCH($C1968, Ingredients!$B$11:$B$310, 0)), "")="", "", IFERROR(INDEX(Ingredients!C$11:C$310, MATCH($C1968, Ingredients!$B$11:$B$310, 0)), "")))</f>
        <v/>
      </c>
      <c r="AH1968" s="105" t="str">
        <f>IF($C1968="", "", IF(IFERROR(INDEX(Ingredients!D$11:D$310, MATCH($C1968, Ingredients!$B$11:$B$310, 0)), "")="", "", IFERROR(INDEX(Ingredients!D$11:D$310, MATCH($C1968, Ingredients!$B$11:$B$310, 0)), "")))</f>
        <v/>
      </c>
      <c r="AI1968" s="106" t="str">
        <f>IF($C1968="", "", IF(IFERROR(INDEX(Ingredients!E$11:E$310, MATCH($C1968, Ingredients!$B$11:$B$310, 0)), "")="", "", IFERROR(INDEX(Ingredients!E$11:E$310, MATCH($C1968, Ingredients!$B$11:$B$310, 0)), "")))</f>
        <v/>
      </c>
      <c r="AJ1968" s="108" t="str">
        <f>IF($C1968="", "", IF(IFERROR(INDEX(Ingredients!F$11:F$310, MATCH($C1968, Ingredients!$B$11:$B$310, 0)), "")="", "", IFERROR(INDEX(Ingredients!F$11:F$310, MATCH($C1968, Ingredients!$B$11:$B$310, 0)), "")))</f>
        <v/>
      </c>
      <c r="AK1968" s="106" t="str">
        <f>IF($C1968="", "", IF(IFERROR(INDEX(Ingredients!G$11:G$310, MATCH($C1968, Ingredients!$B$11:$B$310, 0)), "")="", "", IFERROR(INDEX(Ingredients!G$11:G$310, MATCH($C1968, Ingredients!$B$11:$B$310, 0)), "")))</f>
        <v/>
      </c>
      <c r="AL1968" s="79" t="str">
        <f>IF($C1968="", "", IF(IFERROR(INDEX(Ingredients!H$11:H$310, MATCH($C1968, Ingredients!$B$11:$B$310, 0)), "")="", "", IFERROR(INDEX(Ingredients!H$11:H$310, MATCH($C1968, Ingredients!$B$11:$B$310, 0)), "")))</f>
        <v/>
      </c>
      <c r="AN1968" s="83" t="str">
        <f t="shared" si="455"/>
        <v/>
      </c>
      <c r="AP1968" s="114" t="str">
        <f t="shared" si="465"/>
        <v/>
      </c>
      <c r="AR1968" s="117" t="str">
        <f>IF($C1968="", "", IF(IFERROR(INDEX(Ingredients!$AI$11:$AI$310, MATCH($C1968, Ingredients!$B$11:$B$310, 0)), "")="", "", IFERROR(INDEX(Ingredients!$AI$11:$AI$310, MATCH($C1968, Ingredients!$B$11:$B$310, 0)), "")))</f>
        <v/>
      </c>
      <c r="AT1968" s="120" t="str">
        <f t="shared" si="466"/>
        <v/>
      </c>
      <c r="AV1968" s="90" t="str">
        <f t="shared" si="456"/>
        <v/>
      </c>
      <c r="AX1968" s="90" t="str">
        <f>IF($AV1968="", "", COUNTIF($AV$11:$AV$5010, "&lt;"&amp;$AV1968)+1+COUNTIF($AV$11:$AV1968, $AV1968)-1)</f>
        <v/>
      </c>
      <c r="AZ1968" s="111" t="str">
        <f>IF($B1968="", "", SUMIF('Shopping List'!$AV$11:$AV$25, $B1968, 'Shopping List'!$BN$11:$BN$25))</f>
        <v/>
      </c>
      <c r="BB1968" s="117" t="str">
        <f t="shared" si="467"/>
        <v/>
      </c>
    </row>
    <row r="1969" spans="1:54" x14ac:dyDescent="0.25">
      <c r="A1969" s="4"/>
      <c r="B1969" s="37"/>
      <c r="C1969" s="124"/>
      <c r="D1969" s="39"/>
      <c r="E1969" s="125"/>
      <c r="F1969" s="48"/>
      <c r="G1969" s="4"/>
      <c r="H1969" s="4"/>
      <c r="I1969" s="95" t="str">
        <f>IF($C1969="", "", IF(IFERROR(INDEX(Ingredients!$C$11:$C$310, MATCH($C1969, Ingredients!$B$11:$B$310, 0)), "")="", "", IFERROR(INDEX(Ingredients!$C$11:$C$310, MATCH($C1969, Ingredients!$B$11:$B$310, 0)), "")))</f>
        <v/>
      </c>
      <c r="J1969" s="73" t="str">
        <f>IF($B1969="", "", IF(IFERROR(INDEX(Meals!$C$11:$C$260, MATCH($B1969, Meals!$B$11:$B$260, 0)), "")="", "", IFERROR(INDEX(Meals!$C$11:$C$260, MATCH($B1969, Meals!$B$11:$B$260, 0)), "")))</f>
        <v/>
      </c>
      <c r="K1969" s="4"/>
      <c r="L1969" s="72" t="str">
        <f t="shared" si="457"/>
        <v/>
      </c>
      <c r="M1969" s="73" t="str">
        <f t="shared" si="458"/>
        <v/>
      </c>
      <c r="N1969" s="4"/>
      <c r="O1969" s="78" t="str">
        <f t="shared" si="459"/>
        <v/>
      </c>
      <c r="P1969" s="79" t="str">
        <f t="shared" si="460"/>
        <v/>
      </c>
      <c r="Q1969" s="4"/>
      <c r="R1969" s="90" t="str">
        <f t="shared" si="461"/>
        <v/>
      </c>
      <c r="S1969" s="4"/>
      <c r="Y1969" s="18" t="str">
        <f t="shared" si="462"/>
        <v/>
      </c>
      <c r="AA1969" s="18" t="str">
        <f t="shared" si="453"/>
        <v/>
      </c>
      <c r="AB1969" s="18" t="str">
        <f t="shared" si="454"/>
        <v/>
      </c>
      <c r="AC1969" s="18" t="str">
        <f t="shared" si="463"/>
        <v/>
      </c>
      <c r="AD1969" s="18" t="str">
        <f t="shared" si="463"/>
        <v/>
      </c>
      <c r="AE1969" s="18" t="str">
        <f t="shared" si="464"/>
        <v/>
      </c>
      <c r="AG1969" s="95" t="str">
        <f>IF($C1969="", "", IF(IFERROR(INDEX(Ingredients!C$11:C$310, MATCH($C1969, Ingredients!$B$11:$B$310, 0)), "")="", "", IFERROR(INDEX(Ingredients!C$11:C$310, MATCH($C1969, Ingredients!$B$11:$B$310, 0)), "")))</f>
        <v/>
      </c>
      <c r="AH1969" s="105" t="str">
        <f>IF($C1969="", "", IF(IFERROR(INDEX(Ingredients!D$11:D$310, MATCH($C1969, Ingredients!$B$11:$B$310, 0)), "")="", "", IFERROR(INDEX(Ingredients!D$11:D$310, MATCH($C1969, Ingredients!$B$11:$B$310, 0)), "")))</f>
        <v/>
      </c>
      <c r="AI1969" s="106" t="str">
        <f>IF($C1969="", "", IF(IFERROR(INDEX(Ingredients!E$11:E$310, MATCH($C1969, Ingredients!$B$11:$B$310, 0)), "")="", "", IFERROR(INDEX(Ingredients!E$11:E$310, MATCH($C1969, Ingredients!$B$11:$B$310, 0)), "")))</f>
        <v/>
      </c>
      <c r="AJ1969" s="108" t="str">
        <f>IF($C1969="", "", IF(IFERROR(INDEX(Ingredients!F$11:F$310, MATCH($C1969, Ingredients!$B$11:$B$310, 0)), "")="", "", IFERROR(INDEX(Ingredients!F$11:F$310, MATCH($C1969, Ingredients!$B$11:$B$310, 0)), "")))</f>
        <v/>
      </c>
      <c r="AK1969" s="106" t="str">
        <f>IF($C1969="", "", IF(IFERROR(INDEX(Ingredients!G$11:G$310, MATCH($C1969, Ingredients!$B$11:$B$310, 0)), "")="", "", IFERROR(INDEX(Ingredients!G$11:G$310, MATCH($C1969, Ingredients!$B$11:$B$310, 0)), "")))</f>
        <v/>
      </c>
      <c r="AL1969" s="79" t="str">
        <f>IF($C1969="", "", IF(IFERROR(INDEX(Ingredients!H$11:H$310, MATCH($C1969, Ingredients!$B$11:$B$310, 0)), "")="", "", IFERROR(INDEX(Ingredients!H$11:H$310, MATCH($C1969, Ingredients!$B$11:$B$310, 0)), "")))</f>
        <v/>
      </c>
      <c r="AN1969" s="83" t="str">
        <f t="shared" si="455"/>
        <v/>
      </c>
      <c r="AP1969" s="114" t="str">
        <f t="shared" si="465"/>
        <v/>
      </c>
      <c r="AR1969" s="117" t="str">
        <f>IF($C1969="", "", IF(IFERROR(INDEX(Ingredients!$AI$11:$AI$310, MATCH($C1969, Ingredients!$B$11:$B$310, 0)), "")="", "", IFERROR(INDEX(Ingredients!$AI$11:$AI$310, MATCH($C1969, Ingredients!$B$11:$B$310, 0)), "")))</f>
        <v/>
      </c>
      <c r="AT1969" s="120" t="str">
        <f t="shared" si="466"/>
        <v/>
      </c>
      <c r="AV1969" s="90" t="str">
        <f t="shared" si="456"/>
        <v/>
      </c>
      <c r="AX1969" s="90" t="str">
        <f>IF($AV1969="", "", COUNTIF($AV$11:$AV$5010, "&lt;"&amp;$AV1969)+1+COUNTIF($AV$11:$AV1969, $AV1969)-1)</f>
        <v/>
      </c>
      <c r="AZ1969" s="111" t="str">
        <f>IF($B1969="", "", SUMIF('Shopping List'!$AV$11:$AV$25, $B1969, 'Shopping List'!$BN$11:$BN$25))</f>
        <v/>
      </c>
      <c r="BB1969" s="117" t="str">
        <f t="shared" si="467"/>
        <v/>
      </c>
    </row>
    <row r="1970" spans="1:54" x14ac:dyDescent="0.25">
      <c r="A1970" s="4"/>
      <c r="B1970" s="37"/>
      <c r="C1970" s="124"/>
      <c r="D1970" s="39"/>
      <c r="E1970" s="125"/>
      <c r="F1970" s="48"/>
      <c r="G1970" s="4"/>
      <c r="H1970" s="4"/>
      <c r="I1970" s="95" t="str">
        <f>IF($C1970="", "", IF(IFERROR(INDEX(Ingredients!$C$11:$C$310, MATCH($C1970, Ingredients!$B$11:$B$310, 0)), "")="", "", IFERROR(INDEX(Ingredients!$C$11:$C$310, MATCH($C1970, Ingredients!$B$11:$B$310, 0)), "")))</f>
        <v/>
      </c>
      <c r="J1970" s="73" t="str">
        <f>IF($B1970="", "", IF(IFERROR(INDEX(Meals!$C$11:$C$260, MATCH($B1970, Meals!$B$11:$B$260, 0)), "")="", "", IFERROR(INDEX(Meals!$C$11:$C$260, MATCH($B1970, Meals!$B$11:$B$260, 0)), "")))</f>
        <v/>
      </c>
      <c r="K1970" s="4"/>
      <c r="L1970" s="72" t="str">
        <f t="shared" si="457"/>
        <v/>
      </c>
      <c r="M1970" s="73" t="str">
        <f t="shared" si="458"/>
        <v/>
      </c>
      <c r="N1970" s="4"/>
      <c r="O1970" s="78" t="str">
        <f t="shared" si="459"/>
        <v/>
      </c>
      <c r="P1970" s="79" t="str">
        <f t="shared" si="460"/>
        <v/>
      </c>
      <c r="Q1970" s="4"/>
      <c r="R1970" s="90" t="str">
        <f t="shared" si="461"/>
        <v/>
      </c>
      <c r="S1970" s="4"/>
      <c r="Y1970" s="18" t="str">
        <f t="shared" si="462"/>
        <v/>
      </c>
      <c r="AA1970" s="18" t="str">
        <f t="shared" si="453"/>
        <v/>
      </c>
      <c r="AB1970" s="18" t="str">
        <f t="shared" si="454"/>
        <v/>
      </c>
      <c r="AC1970" s="18" t="str">
        <f t="shared" si="463"/>
        <v/>
      </c>
      <c r="AD1970" s="18" t="str">
        <f t="shared" si="463"/>
        <v/>
      </c>
      <c r="AE1970" s="18" t="str">
        <f t="shared" si="464"/>
        <v/>
      </c>
      <c r="AG1970" s="95" t="str">
        <f>IF($C1970="", "", IF(IFERROR(INDEX(Ingredients!C$11:C$310, MATCH($C1970, Ingredients!$B$11:$B$310, 0)), "")="", "", IFERROR(INDEX(Ingredients!C$11:C$310, MATCH($C1970, Ingredients!$B$11:$B$310, 0)), "")))</f>
        <v/>
      </c>
      <c r="AH1970" s="105" t="str">
        <f>IF($C1970="", "", IF(IFERROR(INDEX(Ingredients!D$11:D$310, MATCH($C1970, Ingredients!$B$11:$B$310, 0)), "")="", "", IFERROR(INDEX(Ingredients!D$11:D$310, MATCH($C1970, Ingredients!$B$11:$B$310, 0)), "")))</f>
        <v/>
      </c>
      <c r="AI1970" s="106" t="str">
        <f>IF($C1970="", "", IF(IFERROR(INDEX(Ingredients!E$11:E$310, MATCH($C1970, Ingredients!$B$11:$B$310, 0)), "")="", "", IFERROR(INDEX(Ingredients!E$11:E$310, MATCH($C1970, Ingredients!$B$11:$B$310, 0)), "")))</f>
        <v/>
      </c>
      <c r="AJ1970" s="108" t="str">
        <f>IF($C1970="", "", IF(IFERROR(INDEX(Ingredients!F$11:F$310, MATCH($C1970, Ingredients!$B$11:$B$310, 0)), "")="", "", IFERROR(INDEX(Ingredients!F$11:F$310, MATCH($C1970, Ingredients!$B$11:$B$310, 0)), "")))</f>
        <v/>
      </c>
      <c r="AK1970" s="106" t="str">
        <f>IF($C1970="", "", IF(IFERROR(INDEX(Ingredients!G$11:G$310, MATCH($C1970, Ingredients!$B$11:$B$310, 0)), "")="", "", IFERROR(INDEX(Ingredients!G$11:G$310, MATCH($C1970, Ingredients!$B$11:$B$310, 0)), "")))</f>
        <v/>
      </c>
      <c r="AL1970" s="79" t="str">
        <f>IF($C1970="", "", IF(IFERROR(INDEX(Ingredients!H$11:H$310, MATCH($C1970, Ingredients!$B$11:$B$310, 0)), "")="", "", IFERROR(INDEX(Ingredients!H$11:H$310, MATCH($C1970, Ingredients!$B$11:$B$310, 0)), "")))</f>
        <v/>
      </c>
      <c r="AN1970" s="83" t="str">
        <f t="shared" si="455"/>
        <v/>
      </c>
      <c r="AP1970" s="114" t="str">
        <f t="shared" si="465"/>
        <v/>
      </c>
      <c r="AR1970" s="117" t="str">
        <f>IF($C1970="", "", IF(IFERROR(INDEX(Ingredients!$AI$11:$AI$310, MATCH($C1970, Ingredients!$B$11:$B$310, 0)), "")="", "", IFERROR(INDEX(Ingredients!$AI$11:$AI$310, MATCH($C1970, Ingredients!$B$11:$B$310, 0)), "")))</f>
        <v/>
      </c>
      <c r="AT1970" s="120" t="str">
        <f t="shared" si="466"/>
        <v/>
      </c>
      <c r="AV1970" s="90" t="str">
        <f t="shared" si="456"/>
        <v/>
      </c>
      <c r="AX1970" s="90" t="str">
        <f>IF($AV1970="", "", COUNTIF($AV$11:$AV$5010, "&lt;"&amp;$AV1970)+1+COUNTIF($AV$11:$AV1970, $AV1970)-1)</f>
        <v/>
      </c>
      <c r="AZ1970" s="111" t="str">
        <f>IF($B1970="", "", SUMIF('Shopping List'!$AV$11:$AV$25, $B1970, 'Shopping List'!$BN$11:$BN$25))</f>
        <v/>
      </c>
      <c r="BB1970" s="117" t="str">
        <f t="shared" si="467"/>
        <v/>
      </c>
    </row>
    <row r="1971" spans="1:54" x14ac:dyDescent="0.25">
      <c r="A1971" s="4"/>
      <c r="B1971" s="37"/>
      <c r="C1971" s="124"/>
      <c r="D1971" s="39"/>
      <c r="E1971" s="125"/>
      <c r="F1971" s="48"/>
      <c r="G1971" s="4"/>
      <c r="H1971" s="4"/>
      <c r="I1971" s="95" t="str">
        <f>IF($C1971="", "", IF(IFERROR(INDEX(Ingredients!$C$11:$C$310, MATCH($C1971, Ingredients!$B$11:$B$310, 0)), "")="", "", IFERROR(INDEX(Ingredients!$C$11:$C$310, MATCH($C1971, Ingredients!$B$11:$B$310, 0)), "")))</f>
        <v/>
      </c>
      <c r="J1971" s="73" t="str">
        <f>IF($B1971="", "", IF(IFERROR(INDEX(Meals!$C$11:$C$260, MATCH($B1971, Meals!$B$11:$B$260, 0)), "")="", "", IFERROR(INDEX(Meals!$C$11:$C$260, MATCH($B1971, Meals!$B$11:$B$260, 0)), "")))</f>
        <v/>
      </c>
      <c r="K1971" s="4"/>
      <c r="L1971" s="72" t="str">
        <f t="shared" si="457"/>
        <v/>
      </c>
      <c r="M1971" s="73" t="str">
        <f t="shared" si="458"/>
        <v/>
      </c>
      <c r="N1971" s="4"/>
      <c r="O1971" s="78" t="str">
        <f t="shared" si="459"/>
        <v/>
      </c>
      <c r="P1971" s="79" t="str">
        <f t="shared" si="460"/>
        <v/>
      </c>
      <c r="Q1971" s="4"/>
      <c r="R1971" s="90" t="str">
        <f t="shared" si="461"/>
        <v/>
      </c>
      <c r="S1971" s="4"/>
      <c r="Y1971" s="18" t="str">
        <f t="shared" si="462"/>
        <v/>
      </c>
      <c r="AA1971" s="18" t="str">
        <f t="shared" si="453"/>
        <v/>
      </c>
      <c r="AB1971" s="18" t="str">
        <f t="shared" si="454"/>
        <v/>
      </c>
      <c r="AC1971" s="18" t="str">
        <f t="shared" si="463"/>
        <v/>
      </c>
      <c r="AD1971" s="18" t="str">
        <f t="shared" si="463"/>
        <v/>
      </c>
      <c r="AE1971" s="18" t="str">
        <f t="shared" si="464"/>
        <v/>
      </c>
      <c r="AG1971" s="95" t="str">
        <f>IF($C1971="", "", IF(IFERROR(INDEX(Ingredients!C$11:C$310, MATCH($C1971, Ingredients!$B$11:$B$310, 0)), "")="", "", IFERROR(INDEX(Ingredients!C$11:C$310, MATCH($C1971, Ingredients!$B$11:$B$310, 0)), "")))</f>
        <v/>
      </c>
      <c r="AH1971" s="105" t="str">
        <f>IF($C1971="", "", IF(IFERROR(INDEX(Ingredients!D$11:D$310, MATCH($C1971, Ingredients!$B$11:$B$310, 0)), "")="", "", IFERROR(INDEX(Ingredients!D$11:D$310, MATCH($C1971, Ingredients!$B$11:$B$310, 0)), "")))</f>
        <v/>
      </c>
      <c r="AI1971" s="106" t="str">
        <f>IF($C1971="", "", IF(IFERROR(INDEX(Ingredients!E$11:E$310, MATCH($C1971, Ingredients!$B$11:$B$310, 0)), "")="", "", IFERROR(INDEX(Ingredients!E$11:E$310, MATCH($C1971, Ingredients!$B$11:$B$310, 0)), "")))</f>
        <v/>
      </c>
      <c r="AJ1971" s="108" t="str">
        <f>IF($C1971="", "", IF(IFERROR(INDEX(Ingredients!F$11:F$310, MATCH($C1971, Ingredients!$B$11:$B$310, 0)), "")="", "", IFERROR(INDEX(Ingredients!F$11:F$310, MATCH($C1971, Ingredients!$B$11:$B$310, 0)), "")))</f>
        <v/>
      </c>
      <c r="AK1971" s="106" t="str">
        <f>IF($C1971="", "", IF(IFERROR(INDEX(Ingredients!G$11:G$310, MATCH($C1971, Ingredients!$B$11:$B$310, 0)), "")="", "", IFERROR(INDEX(Ingredients!G$11:G$310, MATCH($C1971, Ingredients!$B$11:$B$310, 0)), "")))</f>
        <v/>
      </c>
      <c r="AL1971" s="79" t="str">
        <f>IF($C1971="", "", IF(IFERROR(INDEX(Ingredients!H$11:H$310, MATCH($C1971, Ingredients!$B$11:$B$310, 0)), "")="", "", IFERROR(INDEX(Ingredients!H$11:H$310, MATCH($C1971, Ingredients!$B$11:$B$310, 0)), "")))</f>
        <v/>
      </c>
      <c r="AN1971" s="83" t="str">
        <f t="shared" si="455"/>
        <v/>
      </c>
      <c r="AP1971" s="114" t="str">
        <f t="shared" si="465"/>
        <v/>
      </c>
      <c r="AR1971" s="117" t="str">
        <f>IF($C1971="", "", IF(IFERROR(INDEX(Ingredients!$AI$11:$AI$310, MATCH($C1971, Ingredients!$B$11:$B$310, 0)), "")="", "", IFERROR(INDEX(Ingredients!$AI$11:$AI$310, MATCH($C1971, Ingredients!$B$11:$B$310, 0)), "")))</f>
        <v/>
      </c>
      <c r="AT1971" s="120" t="str">
        <f t="shared" si="466"/>
        <v/>
      </c>
      <c r="AV1971" s="90" t="str">
        <f t="shared" si="456"/>
        <v/>
      </c>
      <c r="AX1971" s="90" t="str">
        <f>IF($AV1971="", "", COUNTIF($AV$11:$AV$5010, "&lt;"&amp;$AV1971)+1+COUNTIF($AV$11:$AV1971, $AV1971)-1)</f>
        <v/>
      </c>
      <c r="AZ1971" s="111" t="str">
        <f>IF($B1971="", "", SUMIF('Shopping List'!$AV$11:$AV$25, $B1971, 'Shopping List'!$BN$11:$BN$25))</f>
        <v/>
      </c>
      <c r="BB1971" s="117" t="str">
        <f t="shared" si="467"/>
        <v/>
      </c>
    </row>
    <row r="1972" spans="1:54" x14ac:dyDescent="0.25">
      <c r="A1972" s="4"/>
      <c r="B1972" s="37"/>
      <c r="C1972" s="124"/>
      <c r="D1972" s="39"/>
      <c r="E1972" s="125"/>
      <c r="F1972" s="48"/>
      <c r="G1972" s="4"/>
      <c r="H1972" s="4"/>
      <c r="I1972" s="95" t="str">
        <f>IF($C1972="", "", IF(IFERROR(INDEX(Ingredients!$C$11:$C$310, MATCH($C1972, Ingredients!$B$11:$B$310, 0)), "")="", "", IFERROR(INDEX(Ingredients!$C$11:$C$310, MATCH($C1972, Ingredients!$B$11:$B$310, 0)), "")))</f>
        <v/>
      </c>
      <c r="J1972" s="73" t="str">
        <f>IF($B1972="", "", IF(IFERROR(INDEX(Meals!$C$11:$C$260, MATCH($B1972, Meals!$B$11:$B$260, 0)), "")="", "", IFERROR(INDEX(Meals!$C$11:$C$260, MATCH($B1972, Meals!$B$11:$B$260, 0)), "")))</f>
        <v/>
      </c>
      <c r="K1972" s="4"/>
      <c r="L1972" s="72" t="str">
        <f t="shared" si="457"/>
        <v/>
      </c>
      <c r="M1972" s="73" t="str">
        <f t="shared" si="458"/>
        <v/>
      </c>
      <c r="N1972" s="4"/>
      <c r="O1972" s="78" t="str">
        <f t="shared" si="459"/>
        <v/>
      </c>
      <c r="P1972" s="79" t="str">
        <f t="shared" si="460"/>
        <v/>
      </c>
      <c r="Q1972" s="4"/>
      <c r="R1972" s="90" t="str">
        <f t="shared" si="461"/>
        <v/>
      </c>
      <c r="S1972" s="4"/>
      <c r="Y1972" s="18" t="str">
        <f t="shared" si="462"/>
        <v/>
      </c>
      <c r="AA1972" s="18" t="str">
        <f t="shared" si="453"/>
        <v/>
      </c>
      <c r="AB1972" s="18" t="str">
        <f t="shared" si="454"/>
        <v/>
      </c>
      <c r="AC1972" s="18" t="str">
        <f t="shared" si="463"/>
        <v/>
      </c>
      <c r="AD1972" s="18" t="str">
        <f t="shared" si="463"/>
        <v/>
      </c>
      <c r="AE1972" s="18" t="str">
        <f t="shared" si="464"/>
        <v/>
      </c>
      <c r="AG1972" s="95" t="str">
        <f>IF($C1972="", "", IF(IFERROR(INDEX(Ingredients!C$11:C$310, MATCH($C1972, Ingredients!$B$11:$B$310, 0)), "")="", "", IFERROR(INDEX(Ingredients!C$11:C$310, MATCH($C1972, Ingredients!$B$11:$B$310, 0)), "")))</f>
        <v/>
      </c>
      <c r="AH1972" s="105" t="str">
        <f>IF($C1972="", "", IF(IFERROR(INDEX(Ingredients!D$11:D$310, MATCH($C1972, Ingredients!$B$11:$B$310, 0)), "")="", "", IFERROR(INDEX(Ingredients!D$11:D$310, MATCH($C1972, Ingredients!$B$11:$B$310, 0)), "")))</f>
        <v/>
      </c>
      <c r="AI1972" s="106" t="str">
        <f>IF($C1972="", "", IF(IFERROR(INDEX(Ingredients!E$11:E$310, MATCH($C1972, Ingredients!$B$11:$B$310, 0)), "")="", "", IFERROR(INDEX(Ingredients!E$11:E$310, MATCH($C1972, Ingredients!$B$11:$B$310, 0)), "")))</f>
        <v/>
      </c>
      <c r="AJ1972" s="108" t="str">
        <f>IF($C1972="", "", IF(IFERROR(INDEX(Ingredients!F$11:F$310, MATCH($C1972, Ingredients!$B$11:$B$310, 0)), "")="", "", IFERROR(INDEX(Ingredients!F$11:F$310, MATCH($C1972, Ingredients!$B$11:$B$310, 0)), "")))</f>
        <v/>
      </c>
      <c r="AK1972" s="106" t="str">
        <f>IF($C1972="", "", IF(IFERROR(INDEX(Ingredients!G$11:G$310, MATCH($C1972, Ingredients!$B$11:$B$310, 0)), "")="", "", IFERROR(INDEX(Ingredients!G$11:G$310, MATCH($C1972, Ingredients!$B$11:$B$310, 0)), "")))</f>
        <v/>
      </c>
      <c r="AL1972" s="79" t="str">
        <f>IF($C1972="", "", IF(IFERROR(INDEX(Ingredients!H$11:H$310, MATCH($C1972, Ingredients!$B$11:$B$310, 0)), "")="", "", IFERROR(INDEX(Ingredients!H$11:H$310, MATCH($C1972, Ingredients!$B$11:$B$310, 0)), "")))</f>
        <v/>
      </c>
      <c r="AN1972" s="83" t="str">
        <f t="shared" si="455"/>
        <v/>
      </c>
      <c r="AP1972" s="114" t="str">
        <f t="shared" si="465"/>
        <v/>
      </c>
      <c r="AR1972" s="117" t="str">
        <f>IF($C1972="", "", IF(IFERROR(INDEX(Ingredients!$AI$11:$AI$310, MATCH($C1972, Ingredients!$B$11:$B$310, 0)), "")="", "", IFERROR(INDEX(Ingredients!$AI$11:$AI$310, MATCH($C1972, Ingredients!$B$11:$B$310, 0)), "")))</f>
        <v/>
      </c>
      <c r="AT1972" s="120" t="str">
        <f t="shared" si="466"/>
        <v/>
      </c>
      <c r="AV1972" s="90" t="str">
        <f t="shared" si="456"/>
        <v/>
      </c>
      <c r="AX1972" s="90" t="str">
        <f>IF($AV1972="", "", COUNTIF($AV$11:$AV$5010, "&lt;"&amp;$AV1972)+1+COUNTIF($AV$11:$AV1972, $AV1972)-1)</f>
        <v/>
      </c>
      <c r="AZ1972" s="111" t="str">
        <f>IF($B1972="", "", SUMIF('Shopping List'!$AV$11:$AV$25, $B1972, 'Shopping List'!$BN$11:$BN$25))</f>
        <v/>
      </c>
      <c r="BB1972" s="117" t="str">
        <f t="shared" si="467"/>
        <v/>
      </c>
    </row>
    <row r="1973" spans="1:54" x14ac:dyDescent="0.25">
      <c r="A1973" s="4"/>
      <c r="B1973" s="37"/>
      <c r="C1973" s="124"/>
      <c r="D1973" s="39"/>
      <c r="E1973" s="125"/>
      <c r="F1973" s="48"/>
      <c r="G1973" s="4"/>
      <c r="H1973" s="4"/>
      <c r="I1973" s="95" t="str">
        <f>IF($C1973="", "", IF(IFERROR(INDEX(Ingredients!$C$11:$C$310, MATCH($C1973, Ingredients!$B$11:$B$310, 0)), "")="", "", IFERROR(INDEX(Ingredients!$C$11:$C$310, MATCH($C1973, Ingredients!$B$11:$B$310, 0)), "")))</f>
        <v/>
      </c>
      <c r="J1973" s="73" t="str">
        <f>IF($B1973="", "", IF(IFERROR(INDEX(Meals!$C$11:$C$260, MATCH($B1973, Meals!$B$11:$B$260, 0)), "")="", "", IFERROR(INDEX(Meals!$C$11:$C$260, MATCH($B1973, Meals!$B$11:$B$260, 0)), "")))</f>
        <v/>
      </c>
      <c r="K1973" s="4"/>
      <c r="L1973" s="72" t="str">
        <f t="shared" si="457"/>
        <v/>
      </c>
      <c r="M1973" s="73" t="str">
        <f t="shared" si="458"/>
        <v/>
      </c>
      <c r="N1973" s="4"/>
      <c r="O1973" s="78" t="str">
        <f t="shared" si="459"/>
        <v/>
      </c>
      <c r="P1973" s="79" t="str">
        <f t="shared" si="460"/>
        <v/>
      </c>
      <c r="Q1973" s="4"/>
      <c r="R1973" s="90" t="str">
        <f t="shared" si="461"/>
        <v/>
      </c>
      <c r="S1973" s="4"/>
      <c r="Y1973" s="18" t="str">
        <f t="shared" si="462"/>
        <v/>
      </c>
      <c r="AA1973" s="18" t="str">
        <f t="shared" si="453"/>
        <v/>
      </c>
      <c r="AB1973" s="18" t="str">
        <f t="shared" si="454"/>
        <v/>
      </c>
      <c r="AC1973" s="18" t="str">
        <f t="shared" si="463"/>
        <v/>
      </c>
      <c r="AD1973" s="18" t="str">
        <f t="shared" si="463"/>
        <v/>
      </c>
      <c r="AE1973" s="18" t="str">
        <f t="shared" si="464"/>
        <v/>
      </c>
      <c r="AG1973" s="95" t="str">
        <f>IF($C1973="", "", IF(IFERROR(INDEX(Ingredients!C$11:C$310, MATCH($C1973, Ingredients!$B$11:$B$310, 0)), "")="", "", IFERROR(INDEX(Ingredients!C$11:C$310, MATCH($C1973, Ingredients!$B$11:$B$310, 0)), "")))</f>
        <v/>
      </c>
      <c r="AH1973" s="105" t="str">
        <f>IF($C1973="", "", IF(IFERROR(INDEX(Ingredients!D$11:D$310, MATCH($C1973, Ingredients!$B$11:$B$310, 0)), "")="", "", IFERROR(INDEX(Ingredients!D$11:D$310, MATCH($C1973, Ingredients!$B$11:$B$310, 0)), "")))</f>
        <v/>
      </c>
      <c r="AI1973" s="106" t="str">
        <f>IF($C1973="", "", IF(IFERROR(INDEX(Ingredients!E$11:E$310, MATCH($C1973, Ingredients!$B$11:$B$310, 0)), "")="", "", IFERROR(INDEX(Ingredients!E$11:E$310, MATCH($C1973, Ingredients!$B$11:$B$310, 0)), "")))</f>
        <v/>
      </c>
      <c r="AJ1973" s="108" t="str">
        <f>IF($C1973="", "", IF(IFERROR(INDEX(Ingredients!F$11:F$310, MATCH($C1973, Ingredients!$B$11:$B$310, 0)), "")="", "", IFERROR(INDEX(Ingredients!F$11:F$310, MATCH($C1973, Ingredients!$B$11:$B$310, 0)), "")))</f>
        <v/>
      </c>
      <c r="AK1973" s="106" t="str">
        <f>IF($C1973="", "", IF(IFERROR(INDEX(Ingredients!G$11:G$310, MATCH($C1973, Ingredients!$B$11:$B$310, 0)), "")="", "", IFERROR(INDEX(Ingredients!G$11:G$310, MATCH($C1973, Ingredients!$B$11:$B$310, 0)), "")))</f>
        <v/>
      </c>
      <c r="AL1973" s="79" t="str">
        <f>IF($C1973="", "", IF(IFERROR(INDEX(Ingredients!H$11:H$310, MATCH($C1973, Ingredients!$B$11:$B$310, 0)), "")="", "", IFERROR(INDEX(Ingredients!H$11:H$310, MATCH($C1973, Ingredients!$B$11:$B$310, 0)), "")))</f>
        <v/>
      </c>
      <c r="AN1973" s="83" t="str">
        <f t="shared" si="455"/>
        <v/>
      </c>
      <c r="AP1973" s="114" t="str">
        <f t="shared" si="465"/>
        <v/>
      </c>
      <c r="AR1973" s="117" t="str">
        <f>IF($C1973="", "", IF(IFERROR(INDEX(Ingredients!$AI$11:$AI$310, MATCH($C1973, Ingredients!$B$11:$B$310, 0)), "")="", "", IFERROR(INDEX(Ingredients!$AI$11:$AI$310, MATCH($C1973, Ingredients!$B$11:$B$310, 0)), "")))</f>
        <v/>
      </c>
      <c r="AT1973" s="120" t="str">
        <f t="shared" si="466"/>
        <v/>
      </c>
      <c r="AV1973" s="90" t="str">
        <f t="shared" si="456"/>
        <v/>
      </c>
      <c r="AX1973" s="90" t="str">
        <f>IF($AV1973="", "", COUNTIF($AV$11:$AV$5010, "&lt;"&amp;$AV1973)+1+COUNTIF($AV$11:$AV1973, $AV1973)-1)</f>
        <v/>
      </c>
      <c r="AZ1973" s="111" t="str">
        <f>IF($B1973="", "", SUMIF('Shopping List'!$AV$11:$AV$25, $B1973, 'Shopping List'!$BN$11:$BN$25))</f>
        <v/>
      </c>
      <c r="BB1973" s="117" t="str">
        <f t="shared" si="467"/>
        <v/>
      </c>
    </row>
    <row r="1974" spans="1:54" x14ac:dyDescent="0.25">
      <c r="A1974" s="4"/>
      <c r="B1974" s="37"/>
      <c r="C1974" s="124"/>
      <c r="D1974" s="39"/>
      <c r="E1974" s="125"/>
      <c r="F1974" s="48"/>
      <c r="G1974" s="4"/>
      <c r="H1974" s="4"/>
      <c r="I1974" s="95" t="str">
        <f>IF($C1974="", "", IF(IFERROR(INDEX(Ingredients!$C$11:$C$310, MATCH($C1974, Ingredients!$B$11:$B$310, 0)), "")="", "", IFERROR(INDEX(Ingredients!$C$11:$C$310, MATCH($C1974, Ingredients!$B$11:$B$310, 0)), "")))</f>
        <v/>
      </c>
      <c r="J1974" s="73" t="str">
        <f>IF($B1974="", "", IF(IFERROR(INDEX(Meals!$C$11:$C$260, MATCH($B1974, Meals!$B$11:$B$260, 0)), "")="", "", IFERROR(INDEX(Meals!$C$11:$C$260, MATCH($B1974, Meals!$B$11:$B$260, 0)), "")))</f>
        <v/>
      </c>
      <c r="K1974" s="4"/>
      <c r="L1974" s="72" t="str">
        <f t="shared" si="457"/>
        <v/>
      </c>
      <c r="M1974" s="73" t="str">
        <f t="shared" si="458"/>
        <v/>
      </c>
      <c r="N1974" s="4"/>
      <c r="O1974" s="78" t="str">
        <f t="shared" si="459"/>
        <v/>
      </c>
      <c r="P1974" s="79" t="str">
        <f t="shared" si="460"/>
        <v/>
      </c>
      <c r="Q1974" s="4"/>
      <c r="R1974" s="90" t="str">
        <f t="shared" si="461"/>
        <v/>
      </c>
      <c r="S1974" s="4"/>
      <c r="Y1974" s="18" t="str">
        <f t="shared" si="462"/>
        <v/>
      </c>
      <c r="AA1974" s="18" t="str">
        <f t="shared" si="453"/>
        <v/>
      </c>
      <c r="AB1974" s="18" t="str">
        <f t="shared" si="454"/>
        <v/>
      </c>
      <c r="AC1974" s="18" t="str">
        <f t="shared" si="463"/>
        <v/>
      </c>
      <c r="AD1974" s="18" t="str">
        <f t="shared" si="463"/>
        <v/>
      </c>
      <c r="AE1974" s="18" t="str">
        <f t="shared" si="464"/>
        <v/>
      </c>
      <c r="AG1974" s="95" t="str">
        <f>IF($C1974="", "", IF(IFERROR(INDEX(Ingredients!C$11:C$310, MATCH($C1974, Ingredients!$B$11:$B$310, 0)), "")="", "", IFERROR(INDEX(Ingredients!C$11:C$310, MATCH($C1974, Ingredients!$B$11:$B$310, 0)), "")))</f>
        <v/>
      </c>
      <c r="AH1974" s="105" t="str">
        <f>IF($C1974="", "", IF(IFERROR(INDEX(Ingredients!D$11:D$310, MATCH($C1974, Ingredients!$B$11:$B$310, 0)), "")="", "", IFERROR(INDEX(Ingredients!D$11:D$310, MATCH($C1974, Ingredients!$B$11:$B$310, 0)), "")))</f>
        <v/>
      </c>
      <c r="AI1974" s="106" t="str">
        <f>IF($C1974="", "", IF(IFERROR(INDEX(Ingredients!E$11:E$310, MATCH($C1974, Ingredients!$B$11:$B$310, 0)), "")="", "", IFERROR(INDEX(Ingredients!E$11:E$310, MATCH($C1974, Ingredients!$B$11:$B$310, 0)), "")))</f>
        <v/>
      </c>
      <c r="AJ1974" s="108" t="str">
        <f>IF($C1974="", "", IF(IFERROR(INDEX(Ingredients!F$11:F$310, MATCH($C1974, Ingredients!$B$11:$B$310, 0)), "")="", "", IFERROR(INDEX(Ingredients!F$11:F$310, MATCH($C1974, Ingredients!$B$11:$B$310, 0)), "")))</f>
        <v/>
      </c>
      <c r="AK1974" s="106" t="str">
        <f>IF($C1974="", "", IF(IFERROR(INDEX(Ingredients!G$11:G$310, MATCH($C1974, Ingredients!$B$11:$B$310, 0)), "")="", "", IFERROR(INDEX(Ingredients!G$11:G$310, MATCH($C1974, Ingredients!$B$11:$B$310, 0)), "")))</f>
        <v/>
      </c>
      <c r="AL1974" s="79" t="str">
        <f>IF($C1974="", "", IF(IFERROR(INDEX(Ingredients!H$11:H$310, MATCH($C1974, Ingredients!$B$11:$B$310, 0)), "")="", "", IFERROR(INDEX(Ingredients!H$11:H$310, MATCH($C1974, Ingredients!$B$11:$B$310, 0)), "")))</f>
        <v/>
      </c>
      <c r="AN1974" s="83" t="str">
        <f t="shared" si="455"/>
        <v/>
      </c>
      <c r="AP1974" s="114" t="str">
        <f t="shared" si="465"/>
        <v/>
      </c>
      <c r="AR1974" s="117" t="str">
        <f>IF($C1974="", "", IF(IFERROR(INDEX(Ingredients!$AI$11:$AI$310, MATCH($C1974, Ingredients!$B$11:$B$310, 0)), "")="", "", IFERROR(INDEX(Ingredients!$AI$11:$AI$310, MATCH($C1974, Ingredients!$B$11:$B$310, 0)), "")))</f>
        <v/>
      </c>
      <c r="AT1974" s="120" t="str">
        <f t="shared" si="466"/>
        <v/>
      </c>
      <c r="AV1974" s="90" t="str">
        <f t="shared" si="456"/>
        <v/>
      </c>
      <c r="AX1974" s="90" t="str">
        <f>IF($AV1974="", "", COUNTIF($AV$11:$AV$5010, "&lt;"&amp;$AV1974)+1+COUNTIF($AV$11:$AV1974, $AV1974)-1)</f>
        <v/>
      </c>
      <c r="AZ1974" s="111" t="str">
        <f>IF($B1974="", "", SUMIF('Shopping List'!$AV$11:$AV$25, $B1974, 'Shopping List'!$BN$11:$BN$25))</f>
        <v/>
      </c>
      <c r="BB1974" s="117" t="str">
        <f t="shared" si="467"/>
        <v/>
      </c>
    </row>
    <row r="1975" spans="1:54" x14ac:dyDescent="0.25">
      <c r="A1975" s="4"/>
      <c r="B1975" s="37"/>
      <c r="C1975" s="124"/>
      <c r="D1975" s="39"/>
      <c r="E1975" s="125"/>
      <c r="F1975" s="48"/>
      <c r="G1975" s="4"/>
      <c r="H1975" s="4"/>
      <c r="I1975" s="95" t="str">
        <f>IF($C1975="", "", IF(IFERROR(INDEX(Ingredients!$C$11:$C$310, MATCH($C1975, Ingredients!$B$11:$B$310, 0)), "")="", "", IFERROR(INDEX(Ingredients!$C$11:$C$310, MATCH($C1975, Ingredients!$B$11:$B$310, 0)), "")))</f>
        <v/>
      </c>
      <c r="J1975" s="73" t="str">
        <f>IF($B1975="", "", IF(IFERROR(INDEX(Meals!$C$11:$C$260, MATCH($B1975, Meals!$B$11:$B$260, 0)), "")="", "", IFERROR(INDEX(Meals!$C$11:$C$260, MATCH($B1975, Meals!$B$11:$B$260, 0)), "")))</f>
        <v/>
      </c>
      <c r="K1975" s="4"/>
      <c r="L1975" s="72" t="str">
        <f t="shared" si="457"/>
        <v/>
      </c>
      <c r="M1975" s="73" t="str">
        <f t="shared" si="458"/>
        <v/>
      </c>
      <c r="N1975" s="4"/>
      <c r="O1975" s="78" t="str">
        <f t="shared" si="459"/>
        <v/>
      </c>
      <c r="P1975" s="79" t="str">
        <f t="shared" si="460"/>
        <v/>
      </c>
      <c r="Q1975" s="4"/>
      <c r="R1975" s="90" t="str">
        <f t="shared" si="461"/>
        <v/>
      </c>
      <c r="S1975" s="4"/>
      <c r="Y1975" s="18" t="str">
        <f t="shared" si="462"/>
        <v/>
      </c>
      <c r="AA1975" s="18" t="str">
        <f t="shared" si="453"/>
        <v/>
      </c>
      <c r="AB1975" s="18" t="str">
        <f t="shared" si="454"/>
        <v/>
      </c>
      <c r="AC1975" s="18" t="str">
        <f t="shared" si="463"/>
        <v/>
      </c>
      <c r="AD1975" s="18" t="str">
        <f t="shared" si="463"/>
        <v/>
      </c>
      <c r="AE1975" s="18" t="str">
        <f t="shared" si="464"/>
        <v/>
      </c>
      <c r="AG1975" s="95" t="str">
        <f>IF($C1975="", "", IF(IFERROR(INDEX(Ingredients!C$11:C$310, MATCH($C1975, Ingredients!$B$11:$B$310, 0)), "")="", "", IFERROR(INDEX(Ingredients!C$11:C$310, MATCH($C1975, Ingredients!$B$11:$B$310, 0)), "")))</f>
        <v/>
      </c>
      <c r="AH1975" s="105" t="str">
        <f>IF($C1975="", "", IF(IFERROR(INDEX(Ingredients!D$11:D$310, MATCH($C1975, Ingredients!$B$11:$B$310, 0)), "")="", "", IFERROR(INDEX(Ingredients!D$11:D$310, MATCH($C1975, Ingredients!$B$11:$B$310, 0)), "")))</f>
        <v/>
      </c>
      <c r="AI1975" s="106" t="str">
        <f>IF($C1975="", "", IF(IFERROR(INDEX(Ingredients!E$11:E$310, MATCH($C1975, Ingredients!$B$11:$B$310, 0)), "")="", "", IFERROR(INDEX(Ingredients!E$11:E$310, MATCH($C1975, Ingredients!$B$11:$B$310, 0)), "")))</f>
        <v/>
      </c>
      <c r="AJ1975" s="108" t="str">
        <f>IF($C1975="", "", IF(IFERROR(INDEX(Ingredients!F$11:F$310, MATCH($C1975, Ingredients!$B$11:$B$310, 0)), "")="", "", IFERROR(INDEX(Ingredients!F$11:F$310, MATCH($C1975, Ingredients!$B$11:$B$310, 0)), "")))</f>
        <v/>
      </c>
      <c r="AK1975" s="106" t="str">
        <f>IF($C1975="", "", IF(IFERROR(INDEX(Ingredients!G$11:G$310, MATCH($C1975, Ingredients!$B$11:$B$310, 0)), "")="", "", IFERROR(INDEX(Ingredients!G$11:G$310, MATCH($C1975, Ingredients!$B$11:$B$310, 0)), "")))</f>
        <v/>
      </c>
      <c r="AL1975" s="79" t="str">
        <f>IF($C1975="", "", IF(IFERROR(INDEX(Ingredients!H$11:H$310, MATCH($C1975, Ingredients!$B$11:$B$310, 0)), "")="", "", IFERROR(INDEX(Ingredients!H$11:H$310, MATCH($C1975, Ingredients!$B$11:$B$310, 0)), "")))</f>
        <v/>
      </c>
      <c r="AN1975" s="83" t="str">
        <f t="shared" si="455"/>
        <v/>
      </c>
      <c r="AP1975" s="114" t="str">
        <f t="shared" si="465"/>
        <v/>
      </c>
      <c r="AR1975" s="117" t="str">
        <f>IF($C1975="", "", IF(IFERROR(INDEX(Ingredients!$AI$11:$AI$310, MATCH($C1975, Ingredients!$B$11:$B$310, 0)), "")="", "", IFERROR(INDEX(Ingredients!$AI$11:$AI$310, MATCH($C1975, Ingredients!$B$11:$B$310, 0)), "")))</f>
        <v/>
      </c>
      <c r="AT1975" s="120" t="str">
        <f t="shared" si="466"/>
        <v/>
      </c>
      <c r="AV1975" s="90" t="str">
        <f t="shared" si="456"/>
        <v/>
      </c>
      <c r="AX1975" s="90" t="str">
        <f>IF($AV1975="", "", COUNTIF($AV$11:$AV$5010, "&lt;"&amp;$AV1975)+1+COUNTIF($AV$11:$AV1975, $AV1975)-1)</f>
        <v/>
      </c>
      <c r="AZ1975" s="111" t="str">
        <f>IF($B1975="", "", SUMIF('Shopping List'!$AV$11:$AV$25, $B1975, 'Shopping List'!$BN$11:$BN$25))</f>
        <v/>
      </c>
      <c r="BB1975" s="117" t="str">
        <f t="shared" si="467"/>
        <v/>
      </c>
    </row>
    <row r="1976" spans="1:54" x14ac:dyDescent="0.25">
      <c r="A1976" s="4"/>
      <c r="B1976" s="37"/>
      <c r="C1976" s="124"/>
      <c r="D1976" s="39"/>
      <c r="E1976" s="125"/>
      <c r="F1976" s="48"/>
      <c r="G1976" s="4"/>
      <c r="H1976" s="4"/>
      <c r="I1976" s="95" t="str">
        <f>IF($C1976="", "", IF(IFERROR(INDEX(Ingredients!$C$11:$C$310, MATCH($C1976, Ingredients!$B$11:$B$310, 0)), "")="", "", IFERROR(INDEX(Ingredients!$C$11:$C$310, MATCH($C1976, Ingredients!$B$11:$B$310, 0)), "")))</f>
        <v/>
      </c>
      <c r="J1976" s="73" t="str">
        <f>IF($B1976="", "", IF(IFERROR(INDEX(Meals!$C$11:$C$260, MATCH($B1976, Meals!$B$11:$B$260, 0)), "")="", "", IFERROR(INDEX(Meals!$C$11:$C$260, MATCH($B1976, Meals!$B$11:$B$260, 0)), "")))</f>
        <v/>
      </c>
      <c r="K1976" s="4"/>
      <c r="L1976" s="72" t="str">
        <f t="shared" si="457"/>
        <v/>
      </c>
      <c r="M1976" s="73" t="str">
        <f t="shared" si="458"/>
        <v/>
      </c>
      <c r="N1976" s="4"/>
      <c r="O1976" s="78" t="str">
        <f t="shared" si="459"/>
        <v/>
      </c>
      <c r="P1976" s="79" t="str">
        <f t="shared" si="460"/>
        <v/>
      </c>
      <c r="Q1976" s="4"/>
      <c r="R1976" s="90" t="str">
        <f t="shared" si="461"/>
        <v/>
      </c>
      <c r="S1976" s="4"/>
      <c r="Y1976" s="18" t="str">
        <f t="shared" si="462"/>
        <v/>
      </c>
      <c r="AA1976" s="18" t="str">
        <f t="shared" si="453"/>
        <v/>
      </c>
      <c r="AB1976" s="18" t="str">
        <f t="shared" si="454"/>
        <v/>
      </c>
      <c r="AC1976" s="18" t="str">
        <f t="shared" si="463"/>
        <v/>
      </c>
      <c r="AD1976" s="18" t="str">
        <f t="shared" si="463"/>
        <v/>
      </c>
      <c r="AE1976" s="18" t="str">
        <f t="shared" si="464"/>
        <v/>
      </c>
      <c r="AG1976" s="95" t="str">
        <f>IF($C1976="", "", IF(IFERROR(INDEX(Ingredients!C$11:C$310, MATCH($C1976, Ingredients!$B$11:$B$310, 0)), "")="", "", IFERROR(INDEX(Ingredients!C$11:C$310, MATCH($C1976, Ingredients!$B$11:$B$310, 0)), "")))</f>
        <v/>
      </c>
      <c r="AH1976" s="105" t="str">
        <f>IF($C1976="", "", IF(IFERROR(INDEX(Ingredients!D$11:D$310, MATCH($C1976, Ingredients!$B$11:$B$310, 0)), "")="", "", IFERROR(INDEX(Ingredients!D$11:D$310, MATCH($C1976, Ingredients!$B$11:$B$310, 0)), "")))</f>
        <v/>
      </c>
      <c r="AI1976" s="106" t="str">
        <f>IF($C1976="", "", IF(IFERROR(INDEX(Ingredients!E$11:E$310, MATCH($C1976, Ingredients!$B$11:$B$310, 0)), "")="", "", IFERROR(INDEX(Ingredients!E$11:E$310, MATCH($C1976, Ingredients!$B$11:$B$310, 0)), "")))</f>
        <v/>
      </c>
      <c r="AJ1976" s="108" t="str">
        <f>IF($C1976="", "", IF(IFERROR(INDEX(Ingredients!F$11:F$310, MATCH($C1976, Ingredients!$B$11:$B$310, 0)), "")="", "", IFERROR(INDEX(Ingredients!F$11:F$310, MATCH($C1976, Ingredients!$B$11:$B$310, 0)), "")))</f>
        <v/>
      </c>
      <c r="AK1976" s="106" t="str">
        <f>IF($C1976="", "", IF(IFERROR(INDEX(Ingredients!G$11:G$310, MATCH($C1976, Ingredients!$B$11:$B$310, 0)), "")="", "", IFERROR(INDEX(Ingredients!G$11:G$310, MATCH($C1976, Ingredients!$B$11:$B$310, 0)), "")))</f>
        <v/>
      </c>
      <c r="AL1976" s="79" t="str">
        <f>IF($C1976="", "", IF(IFERROR(INDEX(Ingredients!H$11:H$310, MATCH($C1976, Ingredients!$B$11:$B$310, 0)), "")="", "", IFERROR(INDEX(Ingredients!H$11:H$310, MATCH($C1976, Ingredients!$B$11:$B$310, 0)), "")))</f>
        <v/>
      </c>
      <c r="AN1976" s="83" t="str">
        <f t="shared" si="455"/>
        <v/>
      </c>
      <c r="AP1976" s="114" t="str">
        <f t="shared" si="465"/>
        <v/>
      </c>
      <c r="AR1976" s="117" t="str">
        <f>IF($C1976="", "", IF(IFERROR(INDEX(Ingredients!$AI$11:$AI$310, MATCH($C1976, Ingredients!$B$11:$B$310, 0)), "")="", "", IFERROR(INDEX(Ingredients!$AI$11:$AI$310, MATCH($C1976, Ingredients!$B$11:$B$310, 0)), "")))</f>
        <v/>
      </c>
      <c r="AT1976" s="120" t="str">
        <f t="shared" si="466"/>
        <v/>
      </c>
      <c r="AV1976" s="90" t="str">
        <f t="shared" si="456"/>
        <v/>
      </c>
      <c r="AX1976" s="90" t="str">
        <f>IF($AV1976="", "", COUNTIF($AV$11:$AV$5010, "&lt;"&amp;$AV1976)+1+COUNTIF($AV$11:$AV1976, $AV1976)-1)</f>
        <v/>
      </c>
      <c r="AZ1976" s="111" t="str">
        <f>IF($B1976="", "", SUMIF('Shopping List'!$AV$11:$AV$25, $B1976, 'Shopping List'!$BN$11:$BN$25))</f>
        <v/>
      </c>
      <c r="BB1976" s="117" t="str">
        <f t="shared" si="467"/>
        <v/>
      </c>
    </row>
    <row r="1977" spans="1:54" x14ac:dyDescent="0.25">
      <c r="A1977" s="4"/>
      <c r="B1977" s="37"/>
      <c r="C1977" s="124"/>
      <c r="D1977" s="39"/>
      <c r="E1977" s="125"/>
      <c r="F1977" s="48"/>
      <c r="G1977" s="4"/>
      <c r="H1977" s="4"/>
      <c r="I1977" s="95" t="str">
        <f>IF($C1977="", "", IF(IFERROR(INDEX(Ingredients!$C$11:$C$310, MATCH($C1977, Ingredients!$B$11:$B$310, 0)), "")="", "", IFERROR(INDEX(Ingredients!$C$11:$C$310, MATCH($C1977, Ingredients!$B$11:$B$310, 0)), "")))</f>
        <v/>
      </c>
      <c r="J1977" s="73" t="str">
        <f>IF($B1977="", "", IF(IFERROR(INDEX(Meals!$C$11:$C$260, MATCH($B1977, Meals!$B$11:$B$260, 0)), "")="", "", IFERROR(INDEX(Meals!$C$11:$C$260, MATCH($B1977, Meals!$B$11:$B$260, 0)), "")))</f>
        <v/>
      </c>
      <c r="K1977" s="4"/>
      <c r="L1977" s="72" t="str">
        <f t="shared" si="457"/>
        <v/>
      </c>
      <c r="M1977" s="73" t="str">
        <f t="shared" si="458"/>
        <v/>
      </c>
      <c r="N1977" s="4"/>
      <c r="O1977" s="78" t="str">
        <f t="shared" si="459"/>
        <v/>
      </c>
      <c r="P1977" s="79" t="str">
        <f t="shared" si="460"/>
        <v/>
      </c>
      <c r="Q1977" s="4"/>
      <c r="R1977" s="90" t="str">
        <f t="shared" si="461"/>
        <v/>
      </c>
      <c r="S1977" s="4"/>
      <c r="Y1977" s="18" t="str">
        <f t="shared" si="462"/>
        <v/>
      </c>
      <c r="AA1977" s="18" t="str">
        <f t="shared" si="453"/>
        <v/>
      </c>
      <c r="AB1977" s="18" t="str">
        <f t="shared" si="454"/>
        <v/>
      </c>
      <c r="AC1977" s="18" t="str">
        <f t="shared" si="463"/>
        <v/>
      </c>
      <c r="AD1977" s="18" t="str">
        <f t="shared" si="463"/>
        <v/>
      </c>
      <c r="AE1977" s="18" t="str">
        <f t="shared" si="464"/>
        <v/>
      </c>
      <c r="AG1977" s="95" t="str">
        <f>IF($C1977="", "", IF(IFERROR(INDEX(Ingredients!C$11:C$310, MATCH($C1977, Ingredients!$B$11:$B$310, 0)), "")="", "", IFERROR(INDEX(Ingredients!C$11:C$310, MATCH($C1977, Ingredients!$B$11:$B$310, 0)), "")))</f>
        <v/>
      </c>
      <c r="AH1977" s="105" t="str">
        <f>IF($C1977="", "", IF(IFERROR(INDEX(Ingredients!D$11:D$310, MATCH($C1977, Ingredients!$B$11:$B$310, 0)), "")="", "", IFERROR(INDEX(Ingredients!D$11:D$310, MATCH($C1977, Ingredients!$B$11:$B$310, 0)), "")))</f>
        <v/>
      </c>
      <c r="AI1977" s="106" t="str">
        <f>IF($C1977="", "", IF(IFERROR(INDEX(Ingredients!E$11:E$310, MATCH($C1977, Ingredients!$B$11:$B$310, 0)), "")="", "", IFERROR(INDEX(Ingredients!E$11:E$310, MATCH($C1977, Ingredients!$B$11:$B$310, 0)), "")))</f>
        <v/>
      </c>
      <c r="AJ1977" s="108" t="str">
        <f>IF($C1977="", "", IF(IFERROR(INDEX(Ingredients!F$11:F$310, MATCH($C1977, Ingredients!$B$11:$B$310, 0)), "")="", "", IFERROR(INDEX(Ingredients!F$11:F$310, MATCH($C1977, Ingredients!$B$11:$B$310, 0)), "")))</f>
        <v/>
      </c>
      <c r="AK1977" s="106" t="str">
        <f>IF($C1977="", "", IF(IFERROR(INDEX(Ingredients!G$11:G$310, MATCH($C1977, Ingredients!$B$11:$B$310, 0)), "")="", "", IFERROR(INDEX(Ingredients!G$11:G$310, MATCH($C1977, Ingredients!$B$11:$B$310, 0)), "")))</f>
        <v/>
      </c>
      <c r="AL1977" s="79" t="str">
        <f>IF($C1977="", "", IF(IFERROR(INDEX(Ingredients!H$11:H$310, MATCH($C1977, Ingredients!$B$11:$B$310, 0)), "")="", "", IFERROR(INDEX(Ingredients!H$11:H$310, MATCH($C1977, Ingredients!$B$11:$B$310, 0)), "")))</f>
        <v/>
      </c>
      <c r="AN1977" s="83" t="str">
        <f t="shared" si="455"/>
        <v/>
      </c>
      <c r="AP1977" s="114" t="str">
        <f t="shared" si="465"/>
        <v/>
      </c>
      <c r="AR1977" s="117" t="str">
        <f>IF($C1977="", "", IF(IFERROR(INDEX(Ingredients!$AI$11:$AI$310, MATCH($C1977, Ingredients!$B$11:$B$310, 0)), "")="", "", IFERROR(INDEX(Ingredients!$AI$11:$AI$310, MATCH($C1977, Ingredients!$B$11:$B$310, 0)), "")))</f>
        <v/>
      </c>
      <c r="AT1977" s="120" t="str">
        <f t="shared" si="466"/>
        <v/>
      </c>
      <c r="AV1977" s="90" t="str">
        <f t="shared" si="456"/>
        <v/>
      </c>
      <c r="AX1977" s="90" t="str">
        <f>IF($AV1977="", "", COUNTIF($AV$11:$AV$5010, "&lt;"&amp;$AV1977)+1+COUNTIF($AV$11:$AV1977, $AV1977)-1)</f>
        <v/>
      </c>
      <c r="AZ1977" s="111" t="str">
        <f>IF($B1977="", "", SUMIF('Shopping List'!$AV$11:$AV$25, $B1977, 'Shopping List'!$BN$11:$BN$25))</f>
        <v/>
      </c>
      <c r="BB1977" s="117" t="str">
        <f t="shared" si="467"/>
        <v/>
      </c>
    </row>
    <row r="1978" spans="1:54" x14ac:dyDescent="0.25">
      <c r="A1978" s="4"/>
      <c r="B1978" s="37"/>
      <c r="C1978" s="124"/>
      <c r="D1978" s="39"/>
      <c r="E1978" s="125"/>
      <c r="F1978" s="48"/>
      <c r="G1978" s="4"/>
      <c r="H1978" s="4"/>
      <c r="I1978" s="95" t="str">
        <f>IF($C1978="", "", IF(IFERROR(INDEX(Ingredients!$C$11:$C$310, MATCH($C1978, Ingredients!$B$11:$B$310, 0)), "")="", "", IFERROR(INDEX(Ingredients!$C$11:$C$310, MATCH($C1978, Ingredients!$B$11:$B$310, 0)), "")))</f>
        <v/>
      </c>
      <c r="J1978" s="73" t="str">
        <f>IF($B1978="", "", IF(IFERROR(INDEX(Meals!$C$11:$C$260, MATCH($B1978, Meals!$B$11:$B$260, 0)), "")="", "", IFERROR(INDEX(Meals!$C$11:$C$260, MATCH($B1978, Meals!$B$11:$B$260, 0)), "")))</f>
        <v/>
      </c>
      <c r="K1978" s="4"/>
      <c r="L1978" s="72" t="str">
        <f t="shared" si="457"/>
        <v/>
      </c>
      <c r="M1978" s="73" t="str">
        <f t="shared" si="458"/>
        <v/>
      </c>
      <c r="N1978" s="4"/>
      <c r="O1978" s="78" t="str">
        <f t="shared" si="459"/>
        <v/>
      </c>
      <c r="P1978" s="79" t="str">
        <f t="shared" si="460"/>
        <v/>
      </c>
      <c r="Q1978" s="4"/>
      <c r="R1978" s="90" t="str">
        <f t="shared" si="461"/>
        <v/>
      </c>
      <c r="S1978" s="4"/>
      <c r="Y1978" s="18" t="str">
        <f t="shared" si="462"/>
        <v/>
      </c>
      <c r="AA1978" s="18" t="str">
        <f t="shared" si="453"/>
        <v/>
      </c>
      <c r="AB1978" s="18" t="str">
        <f t="shared" si="454"/>
        <v/>
      </c>
      <c r="AC1978" s="18" t="str">
        <f t="shared" si="463"/>
        <v/>
      </c>
      <c r="AD1978" s="18" t="str">
        <f t="shared" si="463"/>
        <v/>
      </c>
      <c r="AE1978" s="18" t="str">
        <f t="shared" si="464"/>
        <v/>
      </c>
      <c r="AG1978" s="95" t="str">
        <f>IF($C1978="", "", IF(IFERROR(INDEX(Ingredients!C$11:C$310, MATCH($C1978, Ingredients!$B$11:$B$310, 0)), "")="", "", IFERROR(INDEX(Ingredients!C$11:C$310, MATCH($C1978, Ingredients!$B$11:$B$310, 0)), "")))</f>
        <v/>
      </c>
      <c r="AH1978" s="105" t="str">
        <f>IF($C1978="", "", IF(IFERROR(INDEX(Ingredients!D$11:D$310, MATCH($C1978, Ingredients!$B$11:$B$310, 0)), "")="", "", IFERROR(INDEX(Ingredients!D$11:D$310, MATCH($C1978, Ingredients!$B$11:$B$310, 0)), "")))</f>
        <v/>
      </c>
      <c r="AI1978" s="106" t="str">
        <f>IF($C1978="", "", IF(IFERROR(INDEX(Ingredients!E$11:E$310, MATCH($C1978, Ingredients!$B$11:$B$310, 0)), "")="", "", IFERROR(INDEX(Ingredients!E$11:E$310, MATCH($C1978, Ingredients!$B$11:$B$310, 0)), "")))</f>
        <v/>
      </c>
      <c r="AJ1978" s="108" t="str">
        <f>IF($C1978="", "", IF(IFERROR(INDEX(Ingredients!F$11:F$310, MATCH($C1978, Ingredients!$B$11:$B$310, 0)), "")="", "", IFERROR(INDEX(Ingredients!F$11:F$310, MATCH($C1978, Ingredients!$B$11:$B$310, 0)), "")))</f>
        <v/>
      </c>
      <c r="AK1978" s="106" t="str">
        <f>IF($C1978="", "", IF(IFERROR(INDEX(Ingredients!G$11:G$310, MATCH($C1978, Ingredients!$B$11:$B$310, 0)), "")="", "", IFERROR(INDEX(Ingredients!G$11:G$310, MATCH($C1978, Ingredients!$B$11:$B$310, 0)), "")))</f>
        <v/>
      </c>
      <c r="AL1978" s="79" t="str">
        <f>IF($C1978="", "", IF(IFERROR(INDEX(Ingredients!H$11:H$310, MATCH($C1978, Ingredients!$B$11:$B$310, 0)), "")="", "", IFERROR(INDEX(Ingredients!H$11:H$310, MATCH($C1978, Ingredients!$B$11:$B$310, 0)), "")))</f>
        <v/>
      </c>
      <c r="AN1978" s="83" t="str">
        <f t="shared" si="455"/>
        <v/>
      </c>
      <c r="AP1978" s="114" t="str">
        <f t="shared" si="465"/>
        <v/>
      </c>
      <c r="AR1978" s="117" t="str">
        <f>IF($C1978="", "", IF(IFERROR(INDEX(Ingredients!$AI$11:$AI$310, MATCH($C1978, Ingredients!$B$11:$B$310, 0)), "")="", "", IFERROR(INDEX(Ingredients!$AI$11:$AI$310, MATCH($C1978, Ingredients!$B$11:$B$310, 0)), "")))</f>
        <v/>
      </c>
      <c r="AT1978" s="120" t="str">
        <f t="shared" si="466"/>
        <v/>
      </c>
      <c r="AV1978" s="90" t="str">
        <f t="shared" si="456"/>
        <v/>
      </c>
      <c r="AX1978" s="90" t="str">
        <f>IF($AV1978="", "", COUNTIF($AV$11:$AV$5010, "&lt;"&amp;$AV1978)+1+COUNTIF($AV$11:$AV1978, $AV1978)-1)</f>
        <v/>
      </c>
      <c r="AZ1978" s="111" t="str">
        <f>IF($B1978="", "", SUMIF('Shopping List'!$AV$11:$AV$25, $B1978, 'Shopping List'!$BN$11:$BN$25))</f>
        <v/>
      </c>
      <c r="BB1978" s="117" t="str">
        <f t="shared" si="467"/>
        <v/>
      </c>
    </row>
    <row r="1979" spans="1:54" x14ac:dyDescent="0.25">
      <c r="A1979" s="4"/>
      <c r="B1979" s="37"/>
      <c r="C1979" s="124"/>
      <c r="D1979" s="39"/>
      <c r="E1979" s="125"/>
      <c r="F1979" s="48"/>
      <c r="G1979" s="4"/>
      <c r="H1979" s="4"/>
      <c r="I1979" s="95" t="str">
        <f>IF($C1979="", "", IF(IFERROR(INDEX(Ingredients!$C$11:$C$310, MATCH($C1979, Ingredients!$B$11:$B$310, 0)), "")="", "", IFERROR(INDEX(Ingredients!$C$11:$C$310, MATCH($C1979, Ingredients!$B$11:$B$310, 0)), "")))</f>
        <v/>
      </c>
      <c r="J1979" s="73" t="str">
        <f>IF($B1979="", "", IF(IFERROR(INDEX(Meals!$C$11:$C$260, MATCH($B1979, Meals!$B$11:$B$260, 0)), "")="", "", IFERROR(INDEX(Meals!$C$11:$C$260, MATCH($B1979, Meals!$B$11:$B$260, 0)), "")))</f>
        <v/>
      </c>
      <c r="K1979" s="4"/>
      <c r="L1979" s="72" t="str">
        <f t="shared" si="457"/>
        <v/>
      </c>
      <c r="M1979" s="73" t="str">
        <f t="shared" si="458"/>
        <v/>
      </c>
      <c r="N1979" s="4"/>
      <c r="O1979" s="78" t="str">
        <f t="shared" si="459"/>
        <v/>
      </c>
      <c r="P1979" s="79" t="str">
        <f t="shared" si="460"/>
        <v/>
      </c>
      <c r="Q1979" s="4"/>
      <c r="R1979" s="90" t="str">
        <f t="shared" si="461"/>
        <v/>
      </c>
      <c r="S1979" s="4"/>
      <c r="Y1979" s="18" t="str">
        <f t="shared" si="462"/>
        <v/>
      </c>
      <c r="AA1979" s="18" t="str">
        <f t="shared" si="453"/>
        <v/>
      </c>
      <c r="AB1979" s="18" t="str">
        <f t="shared" si="454"/>
        <v/>
      </c>
      <c r="AC1979" s="18" t="str">
        <f t="shared" si="463"/>
        <v/>
      </c>
      <c r="AD1979" s="18" t="str">
        <f t="shared" si="463"/>
        <v/>
      </c>
      <c r="AE1979" s="18" t="str">
        <f t="shared" si="464"/>
        <v/>
      </c>
      <c r="AG1979" s="95" t="str">
        <f>IF($C1979="", "", IF(IFERROR(INDEX(Ingredients!C$11:C$310, MATCH($C1979, Ingredients!$B$11:$B$310, 0)), "")="", "", IFERROR(INDEX(Ingredients!C$11:C$310, MATCH($C1979, Ingredients!$B$11:$B$310, 0)), "")))</f>
        <v/>
      </c>
      <c r="AH1979" s="105" t="str">
        <f>IF($C1979="", "", IF(IFERROR(INDEX(Ingredients!D$11:D$310, MATCH($C1979, Ingredients!$B$11:$B$310, 0)), "")="", "", IFERROR(INDEX(Ingredients!D$11:D$310, MATCH($C1979, Ingredients!$B$11:$B$310, 0)), "")))</f>
        <v/>
      </c>
      <c r="AI1979" s="106" t="str">
        <f>IF($C1979="", "", IF(IFERROR(INDEX(Ingredients!E$11:E$310, MATCH($C1979, Ingredients!$B$11:$B$310, 0)), "")="", "", IFERROR(INDEX(Ingredients!E$11:E$310, MATCH($C1979, Ingredients!$B$11:$B$310, 0)), "")))</f>
        <v/>
      </c>
      <c r="AJ1979" s="108" t="str">
        <f>IF($C1979="", "", IF(IFERROR(INDEX(Ingredients!F$11:F$310, MATCH($C1979, Ingredients!$B$11:$B$310, 0)), "")="", "", IFERROR(INDEX(Ingredients!F$11:F$310, MATCH($C1979, Ingredients!$B$11:$B$310, 0)), "")))</f>
        <v/>
      </c>
      <c r="AK1979" s="106" t="str">
        <f>IF($C1979="", "", IF(IFERROR(INDEX(Ingredients!G$11:G$310, MATCH($C1979, Ingredients!$B$11:$B$310, 0)), "")="", "", IFERROR(INDEX(Ingredients!G$11:G$310, MATCH($C1979, Ingredients!$B$11:$B$310, 0)), "")))</f>
        <v/>
      </c>
      <c r="AL1979" s="79" t="str">
        <f>IF($C1979="", "", IF(IFERROR(INDEX(Ingredients!H$11:H$310, MATCH($C1979, Ingredients!$B$11:$B$310, 0)), "")="", "", IFERROR(INDEX(Ingredients!H$11:H$310, MATCH($C1979, Ingredients!$B$11:$B$310, 0)), "")))</f>
        <v/>
      </c>
      <c r="AN1979" s="83" t="str">
        <f t="shared" si="455"/>
        <v/>
      </c>
      <c r="AP1979" s="114" t="str">
        <f t="shared" si="465"/>
        <v/>
      </c>
      <c r="AR1979" s="117" t="str">
        <f>IF($C1979="", "", IF(IFERROR(INDEX(Ingredients!$AI$11:$AI$310, MATCH($C1979, Ingredients!$B$11:$B$310, 0)), "")="", "", IFERROR(INDEX(Ingredients!$AI$11:$AI$310, MATCH($C1979, Ingredients!$B$11:$B$310, 0)), "")))</f>
        <v/>
      </c>
      <c r="AT1979" s="120" t="str">
        <f t="shared" si="466"/>
        <v/>
      </c>
      <c r="AV1979" s="90" t="str">
        <f t="shared" si="456"/>
        <v/>
      </c>
      <c r="AX1979" s="90" t="str">
        <f>IF($AV1979="", "", COUNTIF($AV$11:$AV$5010, "&lt;"&amp;$AV1979)+1+COUNTIF($AV$11:$AV1979, $AV1979)-1)</f>
        <v/>
      </c>
      <c r="AZ1979" s="111" t="str">
        <f>IF($B1979="", "", SUMIF('Shopping List'!$AV$11:$AV$25, $B1979, 'Shopping List'!$BN$11:$BN$25))</f>
        <v/>
      </c>
      <c r="BB1979" s="117" t="str">
        <f t="shared" si="467"/>
        <v/>
      </c>
    </row>
    <row r="1980" spans="1:54" x14ac:dyDescent="0.25">
      <c r="A1980" s="4"/>
      <c r="B1980" s="37"/>
      <c r="C1980" s="124"/>
      <c r="D1980" s="39"/>
      <c r="E1980" s="125"/>
      <c r="F1980" s="48"/>
      <c r="G1980" s="4"/>
      <c r="H1980" s="4"/>
      <c r="I1980" s="95" t="str">
        <f>IF($C1980="", "", IF(IFERROR(INDEX(Ingredients!$C$11:$C$310, MATCH($C1980, Ingredients!$B$11:$B$310, 0)), "")="", "", IFERROR(INDEX(Ingredients!$C$11:$C$310, MATCH($C1980, Ingredients!$B$11:$B$310, 0)), "")))</f>
        <v/>
      </c>
      <c r="J1980" s="73" t="str">
        <f>IF($B1980="", "", IF(IFERROR(INDEX(Meals!$C$11:$C$260, MATCH($B1980, Meals!$B$11:$B$260, 0)), "")="", "", IFERROR(INDEX(Meals!$C$11:$C$260, MATCH($B1980, Meals!$B$11:$B$260, 0)), "")))</f>
        <v/>
      </c>
      <c r="K1980" s="4"/>
      <c r="L1980" s="72" t="str">
        <f t="shared" si="457"/>
        <v/>
      </c>
      <c r="M1980" s="73" t="str">
        <f t="shared" si="458"/>
        <v/>
      </c>
      <c r="N1980" s="4"/>
      <c r="O1980" s="78" t="str">
        <f t="shared" si="459"/>
        <v/>
      </c>
      <c r="P1980" s="79" t="str">
        <f t="shared" si="460"/>
        <v/>
      </c>
      <c r="Q1980" s="4"/>
      <c r="R1980" s="90" t="str">
        <f t="shared" si="461"/>
        <v/>
      </c>
      <c r="S1980" s="4"/>
      <c r="Y1980" s="18" t="str">
        <f t="shared" si="462"/>
        <v/>
      </c>
      <c r="AA1980" s="18" t="str">
        <f t="shared" si="453"/>
        <v/>
      </c>
      <c r="AB1980" s="18" t="str">
        <f t="shared" si="454"/>
        <v/>
      </c>
      <c r="AC1980" s="18" t="str">
        <f t="shared" si="463"/>
        <v/>
      </c>
      <c r="AD1980" s="18" t="str">
        <f t="shared" si="463"/>
        <v/>
      </c>
      <c r="AE1980" s="18" t="str">
        <f t="shared" si="464"/>
        <v/>
      </c>
      <c r="AG1980" s="95" t="str">
        <f>IF($C1980="", "", IF(IFERROR(INDEX(Ingredients!C$11:C$310, MATCH($C1980, Ingredients!$B$11:$B$310, 0)), "")="", "", IFERROR(INDEX(Ingredients!C$11:C$310, MATCH($C1980, Ingredients!$B$11:$B$310, 0)), "")))</f>
        <v/>
      </c>
      <c r="AH1980" s="105" t="str">
        <f>IF($C1980="", "", IF(IFERROR(INDEX(Ingredients!D$11:D$310, MATCH($C1980, Ingredients!$B$11:$B$310, 0)), "")="", "", IFERROR(INDEX(Ingredients!D$11:D$310, MATCH($C1980, Ingredients!$B$11:$B$310, 0)), "")))</f>
        <v/>
      </c>
      <c r="AI1980" s="106" t="str">
        <f>IF($C1980="", "", IF(IFERROR(INDEX(Ingredients!E$11:E$310, MATCH($C1980, Ingredients!$B$11:$B$310, 0)), "")="", "", IFERROR(INDEX(Ingredients!E$11:E$310, MATCH($C1980, Ingredients!$B$11:$B$310, 0)), "")))</f>
        <v/>
      </c>
      <c r="AJ1980" s="108" t="str">
        <f>IF($C1980="", "", IF(IFERROR(INDEX(Ingredients!F$11:F$310, MATCH($C1980, Ingredients!$B$11:$B$310, 0)), "")="", "", IFERROR(INDEX(Ingredients!F$11:F$310, MATCH($C1980, Ingredients!$B$11:$B$310, 0)), "")))</f>
        <v/>
      </c>
      <c r="AK1980" s="106" t="str">
        <f>IF($C1980="", "", IF(IFERROR(INDEX(Ingredients!G$11:G$310, MATCH($C1980, Ingredients!$B$11:$B$310, 0)), "")="", "", IFERROR(INDEX(Ingredients!G$11:G$310, MATCH($C1980, Ingredients!$B$11:$B$310, 0)), "")))</f>
        <v/>
      </c>
      <c r="AL1980" s="79" t="str">
        <f>IF($C1980="", "", IF(IFERROR(INDEX(Ingredients!H$11:H$310, MATCH($C1980, Ingredients!$B$11:$B$310, 0)), "")="", "", IFERROR(INDEX(Ingredients!H$11:H$310, MATCH($C1980, Ingredients!$B$11:$B$310, 0)), "")))</f>
        <v/>
      </c>
      <c r="AN1980" s="83" t="str">
        <f t="shared" si="455"/>
        <v/>
      </c>
      <c r="AP1980" s="114" t="str">
        <f t="shared" si="465"/>
        <v/>
      </c>
      <c r="AR1980" s="117" t="str">
        <f>IF($C1980="", "", IF(IFERROR(INDEX(Ingredients!$AI$11:$AI$310, MATCH($C1980, Ingredients!$B$11:$B$310, 0)), "")="", "", IFERROR(INDEX(Ingredients!$AI$11:$AI$310, MATCH($C1980, Ingredients!$B$11:$B$310, 0)), "")))</f>
        <v/>
      </c>
      <c r="AT1980" s="120" t="str">
        <f t="shared" si="466"/>
        <v/>
      </c>
      <c r="AV1980" s="90" t="str">
        <f t="shared" si="456"/>
        <v/>
      </c>
      <c r="AX1980" s="90" t="str">
        <f>IF($AV1980="", "", COUNTIF($AV$11:$AV$5010, "&lt;"&amp;$AV1980)+1+COUNTIF($AV$11:$AV1980, $AV1980)-1)</f>
        <v/>
      </c>
      <c r="AZ1980" s="111" t="str">
        <f>IF($B1980="", "", SUMIF('Shopping List'!$AV$11:$AV$25, $B1980, 'Shopping List'!$BN$11:$BN$25))</f>
        <v/>
      </c>
      <c r="BB1980" s="117" t="str">
        <f t="shared" si="467"/>
        <v/>
      </c>
    </row>
    <row r="1981" spans="1:54" x14ac:dyDescent="0.25">
      <c r="A1981" s="4"/>
      <c r="B1981" s="37"/>
      <c r="C1981" s="124"/>
      <c r="D1981" s="39"/>
      <c r="E1981" s="125"/>
      <c r="F1981" s="48"/>
      <c r="G1981" s="4"/>
      <c r="H1981" s="4"/>
      <c r="I1981" s="95" t="str">
        <f>IF($C1981="", "", IF(IFERROR(INDEX(Ingredients!$C$11:$C$310, MATCH($C1981, Ingredients!$B$11:$B$310, 0)), "")="", "", IFERROR(INDEX(Ingredients!$C$11:$C$310, MATCH($C1981, Ingredients!$B$11:$B$310, 0)), "")))</f>
        <v/>
      </c>
      <c r="J1981" s="73" t="str">
        <f>IF($B1981="", "", IF(IFERROR(INDEX(Meals!$C$11:$C$260, MATCH($B1981, Meals!$B$11:$B$260, 0)), "")="", "", IFERROR(INDEX(Meals!$C$11:$C$260, MATCH($B1981, Meals!$B$11:$B$260, 0)), "")))</f>
        <v/>
      </c>
      <c r="K1981" s="4"/>
      <c r="L1981" s="72" t="str">
        <f t="shared" si="457"/>
        <v/>
      </c>
      <c r="M1981" s="73" t="str">
        <f t="shared" si="458"/>
        <v/>
      </c>
      <c r="N1981" s="4"/>
      <c r="O1981" s="78" t="str">
        <f t="shared" si="459"/>
        <v/>
      </c>
      <c r="P1981" s="79" t="str">
        <f t="shared" si="460"/>
        <v/>
      </c>
      <c r="Q1981" s="4"/>
      <c r="R1981" s="90" t="str">
        <f t="shared" si="461"/>
        <v/>
      </c>
      <c r="S1981" s="4"/>
      <c r="Y1981" s="18" t="str">
        <f t="shared" si="462"/>
        <v/>
      </c>
      <c r="AA1981" s="18" t="str">
        <f t="shared" si="453"/>
        <v/>
      </c>
      <c r="AB1981" s="18" t="str">
        <f t="shared" si="454"/>
        <v/>
      </c>
      <c r="AC1981" s="18" t="str">
        <f t="shared" si="463"/>
        <v/>
      </c>
      <c r="AD1981" s="18" t="str">
        <f t="shared" si="463"/>
        <v/>
      </c>
      <c r="AE1981" s="18" t="str">
        <f t="shared" si="464"/>
        <v/>
      </c>
      <c r="AG1981" s="95" t="str">
        <f>IF($C1981="", "", IF(IFERROR(INDEX(Ingredients!C$11:C$310, MATCH($C1981, Ingredients!$B$11:$B$310, 0)), "")="", "", IFERROR(INDEX(Ingredients!C$11:C$310, MATCH($C1981, Ingredients!$B$11:$B$310, 0)), "")))</f>
        <v/>
      </c>
      <c r="AH1981" s="105" t="str">
        <f>IF($C1981="", "", IF(IFERROR(INDEX(Ingredients!D$11:D$310, MATCH($C1981, Ingredients!$B$11:$B$310, 0)), "")="", "", IFERROR(INDEX(Ingredients!D$11:D$310, MATCH($C1981, Ingredients!$B$11:$B$310, 0)), "")))</f>
        <v/>
      </c>
      <c r="AI1981" s="106" t="str">
        <f>IF($C1981="", "", IF(IFERROR(INDEX(Ingredients!E$11:E$310, MATCH($C1981, Ingredients!$B$11:$B$310, 0)), "")="", "", IFERROR(INDEX(Ingredients!E$11:E$310, MATCH($C1981, Ingredients!$B$11:$B$310, 0)), "")))</f>
        <v/>
      </c>
      <c r="AJ1981" s="108" t="str">
        <f>IF($C1981="", "", IF(IFERROR(INDEX(Ingredients!F$11:F$310, MATCH($C1981, Ingredients!$B$11:$B$310, 0)), "")="", "", IFERROR(INDEX(Ingredients!F$11:F$310, MATCH($C1981, Ingredients!$B$11:$B$310, 0)), "")))</f>
        <v/>
      </c>
      <c r="AK1981" s="106" t="str">
        <f>IF($C1981="", "", IF(IFERROR(INDEX(Ingredients!G$11:G$310, MATCH($C1981, Ingredients!$B$11:$B$310, 0)), "")="", "", IFERROR(INDEX(Ingredients!G$11:G$310, MATCH($C1981, Ingredients!$B$11:$B$310, 0)), "")))</f>
        <v/>
      </c>
      <c r="AL1981" s="79" t="str">
        <f>IF($C1981="", "", IF(IFERROR(INDEX(Ingredients!H$11:H$310, MATCH($C1981, Ingredients!$B$11:$B$310, 0)), "")="", "", IFERROR(INDEX(Ingredients!H$11:H$310, MATCH($C1981, Ingredients!$B$11:$B$310, 0)), "")))</f>
        <v/>
      </c>
      <c r="AN1981" s="83" t="str">
        <f t="shared" si="455"/>
        <v/>
      </c>
      <c r="AP1981" s="114" t="str">
        <f t="shared" si="465"/>
        <v/>
      </c>
      <c r="AR1981" s="117" t="str">
        <f>IF($C1981="", "", IF(IFERROR(INDEX(Ingredients!$AI$11:$AI$310, MATCH($C1981, Ingredients!$B$11:$B$310, 0)), "")="", "", IFERROR(INDEX(Ingredients!$AI$11:$AI$310, MATCH($C1981, Ingredients!$B$11:$B$310, 0)), "")))</f>
        <v/>
      </c>
      <c r="AT1981" s="120" t="str">
        <f t="shared" si="466"/>
        <v/>
      </c>
      <c r="AV1981" s="90" t="str">
        <f t="shared" si="456"/>
        <v/>
      </c>
      <c r="AX1981" s="90" t="str">
        <f>IF($AV1981="", "", COUNTIF($AV$11:$AV$5010, "&lt;"&amp;$AV1981)+1+COUNTIF($AV$11:$AV1981, $AV1981)-1)</f>
        <v/>
      </c>
      <c r="AZ1981" s="111" t="str">
        <f>IF($B1981="", "", SUMIF('Shopping List'!$AV$11:$AV$25, $B1981, 'Shopping List'!$BN$11:$BN$25))</f>
        <v/>
      </c>
      <c r="BB1981" s="117" t="str">
        <f t="shared" si="467"/>
        <v/>
      </c>
    </row>
    <row r="1982" spans="1:54" x14ac:dyDescent="0.25">
      <c r="A1982" s="4"/>
      <c r="B1982" s="37"/>
      <c r="C1982" s="124"/>
      <c r="D1982" s="39"/>
      <c r="E1982" s="125"/>
      <c r="F1982" s="48"/>
      <c r="G1982" s="4"/>
      <c r="H1982" s="4"/>
      <c r="I1982" s="95" t="str">
        <f>IF($C1982="", "", IF(IFERROR(INDEX(Ingredients!$C$11:$C$310, MATCH($C1982, Ingredients!$B$11:$B$310, 0)), "")="", "", IFERROR(INDEX(Ingredients!$C$11:$C$310, MATCH($C1982, Ingredients!$B$11:$B$310, 0)), "")))</f>
        <v/>
      </c>
      <c r="J1982" s="73" t="str">
        <f>IF($B1982="", "", IF(IFERROR(INDEX(Meals!$C$11:$C$260, MATCH($B1982, Meals!$B$11:$B$260, 0)), "")="", "", IFERROR(INDEX(Meals!$C$11:$C$260, MATCH($B1982, Meals!$B$11:$B$260, 0)), "")))</f>
        <v/>
      </c>
      <c r="K1982" s="4"/>
      <c r="L1982" s="72" t="str">
        <f t="shared" si="457"/>
        <v/>
      </c>
      <c r="M1982" s="73" t="str">
        <f t="shared" si="458"/>
        <v/>
      </c>
      <c r="N1982" s="4"/>
      <c r="O1982" s="78" t="str">
        <f t="shared" si="459"/>
        <v/>
      </c>
      <c r="P1982" s="79" t="str">
        <f t="shared" si="460"/>
        <v/>
      </c>
      <c r="Q1982" s="4"/>
      <c r="R1982" s="90" t="str">
        <f t="shared" si="461"/>
        <v/>
      </c>
      <c r="S1982" s="4"/>
      <c r="Y1982" s="18" t="str">
        <f t="shared" si="462"/>
        <v/>
      </c>
      <c r="AA1982" s="18" t="str">
        <f t="shared" si="453"/>
        <v/>
      </c>
      <c r="AB1982" s="18" t="str">
        <f t="shared" si="454"/>
        <v/>
      </c>
      <c r="AC1982" s="18" t="str">
        <f t="shared" si="463"/>
        <v/>
      </c>
      <c r="AD1982" s="18" t="str">
        <f t="shared" si="463"/>
        <v/>
      </c>
      <c r="AE1982" s="18" t="str">
        <f t="shared" si="464"/>
        <v/>
      </c>
      <c r="AG1982" s="95" t="str">
        <f>IF($C1982="", "", IF(IFERROR(INDEX(Ingredients!C$11:C$310, MATCH($C1982, Ingredients!$B$11:$B$310, 0)), "")="", "", IFERROR(INDEX(Ingredients!C$11:C$310, MATCH($C1982, Ingredients!$B$11:$B$310, 0)), "")))</f>
        <v/>
      </c>
      <c r="AH1982" s="105" t="str">
        <f>IF($C1982="", "", IF(IFERROR(INDEX(Ingredients!D$11:D$310, MATCH($C1982, Ingredients!$B$11:$B$310, 0)), "")="", "", IFERROR(INDEX(Ingredients!D$11:D$310, MATCH($C1982, Ingredients!$B$11:$B$310, 0)), "")))</f>
        <v/>
      </c>
      <c r="AI1982" s="106" t="str">
        <f>IF($C1982="", "", IF(IFERROR(INDEX(Ingredients!E$11:E$310, MATCH($C1982, Ingredients!$B$11:$B$310, 0)), "")="", "", IFERROR(INDEX(Ingredients!E$11:E$310, MATCH($C1982, Ingredients!$B$11:$B$310, 0)), "")))</f>
        <v/>
      </c>
      <c r="AJ1982" s="108" t="str">
        <f>IF($C1982="", "", IF(IFERROR(INDEX(Ingredients!F$11:F$310, MATCH($C1982, Ingredients!$B$11:$B$310, 0)), "")="", "", IFERROR(INDEX(Ingredients!F$11:F$310, MATCH($C1982, Ingredients!$B$11:$B$310, 0)), "")))</f>
        <v/>
      </c>
      <c r="AK1982" s="106" t="str">
        <f>IF($C1982="", "", IF(IFERROR(INDEX(Ingredients!G$11:G$310, MATCH($C1982, Ingredients!$B$11:$B$310, 0)), "")="", "", IFERROR(INDEX(Ingredients!G$11:G$310, MATCH($C1982, Ingredients!$B$11:$B$310, 0)), "")))</f>
        <v/>
      </c>
      <c r="AL1982" s="79" t="str">
        <f>IF($C1982="", "", IF(IFERROR(INDEX(Ingredients!H$11:H$310, MATCH($C1982, Ingredients!$B$11:$B$310, 0)), "")="", "", IFERROR(INDEX(Ingredients!H$11:H$310, MATCH($C1982, Ingredients!$B$11:$B$310, 0)), "")))</f>
        <v/>
      </c>
      <c r="AN1982" s="83" t="str">
        <f t="shared" si="455"/>
        <v/>
      </c>
      <c r="AP1982" s="114" t="str">
        <f t="shared" si="465"/>
        <v/>
      </c>
      <c r="AR1982" s="117" t="str">
        <f>IF($C1982="", "", IF(IFERROR(INDEX(Ingredients!$AI$11:$AI$310, MATCH($C1982, Ingredients!$B$11:$B$310, 0)), "")="", "", IFERROR(INDEX(Ingredients!$AI$11:$AI$310, MATCH($C1982, Ingredients!$B$11:$B$310, 0)), "")))</f>
        <v/>
      </c>
      <c r="AT1982" s="120" t="str">
        <f t="shared" si="466"/>
        <v/>
      </c>
      <c r="AV1982" s="90" t="str">
        <f t="shared" si="456"/>
        <v/>
      </c>
      <c r="AX1982" s="90" t="str">
        <f>IF($AV1982="", "", COUNTIF($AV$11:$AV$5010, "&lt;"&amp;$AV1982)+1+COUNTIF($AV$11:$AV1982, $AV1982)-1)</f>
        <v/>
      </c>
      <c r="AZ1982" s="111" t="str">
        <f>IF($B1982="", "", SUMIF('Shopping List'!$AV$11:$AV$25, $B1982, 'Shopping List'!$BN$11:$BN$25))</f>
        <v/>
      </c>
      <c r="BB1982" s="117" t="str">
        <f t="shared" si="467"/>
        <v/>
      </c>
    </row>
    <row r="1983" spans="1:54" x14ac:dyDescent="0.25">
      <c r="A1983" s="4"/>
      <c r="B1983" s="37"/>
      <c r="C1983" s="124"/>
      <c r="D1983" s="39"/>
      <c r="E1983" s="125"/>
      <c r="F1983" s="48"/>
      <c r="G1983" s="4"/>
      <c r="H1983" s="4"/>
      <c r="I1983" s="95" t="str">
        <f>IF($C1983="", "", IF(IFERROR(INDEX(Ingredients!$C$11:$C$310, MATCH($C1983, Ingredients!$B$11:$B$310, 0)), "")="", "", IFERROR(INDEX(Ingredients!$C$11:$C$310, MATCH($C1983, Ingredients!$B$11:$B$310, 0)), "")))</f>
        <v/>
      </c>
      <c r="J1983" s="73" t="str">
        <f>IF($B1983="", "", IF(IFERROR(INDEX(Meals!$C$11:$C$260, MATCH($B1983, Meals!$B$11:$B$260, 0)), "")="", "", IFERROR(INDEX(Meals!$C$11:$C$260, MATCH($B1983, Meals!$B$11:$B$260, 0)), "")))</f>
        <v/>
      </c>
      <c r="K1983" s="4"/>
      <c r="L1983" s="72" t="str">
        <f t="shared" si="457"/>
        <v/>
      </c>
      <c r="M1983" s="73" t="str">
        <f t="shared" si="458"/>
        <v/>
      </c>
      <c r="N1983" s="4"/>
      <c r="O1983" s="78" t="str">
        <f t="shared" si="459"/>
        <v/>
      </c>
      <c r="P1983" s="79" t="str">
        <f t="shared" si="460"/>
        <v/>
      </c>
      <c r="Q1983" s="4"/>
      <c r="R1983" s="90" t="str">
        <f t="shared" si="461"/>
        <v/>
      </c>
      <c r="S1983" s="4"/>
      <c r="Y1983" s="18" t="str">
        <f t="shared" si="462"/>
        <v/>
      </c>
      <c r="AA1983" s="18" t="str">
        <f t="shared" si="453"/>
        <v/>
      </c>
      <c r="AB1983" s="18" t="str">
        <f t="shared" si="454"/>
        <v/>
      </c>
      <c r="AC1983" s="18" t="str">
        <f t="shared" si="463"/>
        <v/>
      </c>
      <c r="AD1983" s="18" t="str">
        <f t="shared" si="463"/>
        <v/>
      </c>
      <c r="AE1983" s="18" t="str">
        <f t="shared" si="464"/>
        <v/>
      </c>
      <c r="AG1983" s="95" t="str">
        <f>IF($C1983="", "", IF(IFERROR(INDEX(Ingredients!C$11:C$310, MATCH($C1983, Ingredients!$B$11:$B$310, 0)), "")="", "", IFERROR(INDEX(Ingredients!C$11:C$310, MATCH($C1983, Ingredients!$B$11:$B$310, 0)), "")))</f>
        <v/>
      </c>
      <c r="AH1983" s="105" t="str">
        <f>IF($C1983="", "", IF(IFERROR(INDEX(Ingredients!D$11:D$310, MATCH($C1983, Ingredients!$B$11:$B$310, 0)), "")="", "", IFERROR(INDEX(Ingredients!D$11:D$310, MATCH($C1983, Ingredients!$B$11:$B$310, 0)), "")))</f>
        <v/>
      </c>
      <c r="AI1983" s="106" t="str">
        <f>IF($C1983="", "", IF(IFERROR(INDEX(Ingredients!E$11:E$310, MATCH($C1983, Ingredients!$B$11:$B$310, 0)), "")="", "", IFERROR(INDEX(Ingredients!E$11:E$310, MATCH($C1983, Ingredients!$B$11:$B$310, 0)), "")))</f>
        <v/>
      </c>
      <c r="AJ1983" s="108" t="str">
        <f>IF($C1983="", "", IF(IFERROR(INDEX(Ingredients!F$11:F$310, MATCH($C1983, Ingredients!$B$11:$B$310, 0)), "")="", "", IFERROR(INDEX(Ingredients!F$11:F$310, MATCH($C1983, Ingredients!$B$11:$B$310, 0)), "")))</f>
        <v/>
      </c>
      <c r="AK1983" s="106" t="str">
        <f>IF($C1983="", "", IF(IFERROR(INDEX(Ingredients!G$11:G$310, MATCH($C1983, Ingredients!$B$11:$B$310, 0)), "")="", "", IFERROR(INDEX(Ingredients!G$11:G$310, MATCH($C1983, Ingredients!$B$11:$B$310, 0)), "")))</f>
        <v/>
      </c>
      <c r="AL1983" s="79" t="str">
        <f>IF($C1983="", "", IF(IFERROR(INDEX(Ingredients!H$11:H$310, MATCH($C1983, Ingredients!$B$11:$B$310, 0)), "")="", "", IFERROR(INDEX(Ingredients!H$11:H$310, MATCH($C1983, Ingredients!$B$11:$B$310, 0)), "")))</f>
        <v/>
      </c>
      <c r="AN1983" s="83" t="str">
        <f t="shared" si="455"/>
        <v/>
      </c>
      <c r="AP1983" s="114" t="str">
        <f t="shared" si="465"/>
        <v/>
      </c>
      <c r="AR1983" s="117" t="str">
        <f>IF($C1983="", "", IF(IFERROR(INDEX(Ingredients!$AI$11:$AI$310, MATCH($C1983, Ingredients!$B$11:$B$310, 0)), "")="", "", IFERROR(INDEX(Ingredients!$AI$11:$AI$310, MATCH($C1983, Ingredients!$B$11:$B$310, 0)), "")))</f>
        <v/>
      </c>
      <c r="AT1983" s="120" t="str">
        <f t="shared" si="466"/>
        <v/>
      </c>
      <c r="AV1983" s="90" t="str">
        <f t="shared" si="456"/>
        <v/>
      </c>
      <c r="AX1983" s="90" t="str">
        <f>IF($AV1983="", "", COUNTIF($AV$11:$AV$5010, "&lt;"&amp;$AV1983)+1+COUNTIF($AV$11:$AV1983, $AV1983)-1)</f>
        <v/>
      </c>
      <c r="AZ1983" s="111" t="str">
        <f>IF($B1983="", "", SUMIF('Shopping List'!$AV$11:$AV$25, $B1983, 'Shopping List'!$BN$11:$BN$25))</f>
        <v/>
      </c>
      <c r="BB1983" s="117" t="str">
        <f t="shared" si="467"/>
        <v/>
      </c>
    </row>
    <row r="1984" spans="1:54" x14ac:dyDescent="0.25">
      <c r="A1984" s="4"/>
      <c r="B1984" s="37"/>
      <c r="C1984" s="124"/>
      <c r="D1984" s="39"/>
      <c r="E1984" s="125"/>
      <c r="F1984" s="48"/>
      <c r="G1984" s="4"/>
      <c r="H1984" s="4"/>
      <c r="I1984" s="95" t="str">
        <f>IF($C1984="", "", IF(IFERROR(INDEX(Ingredients!$C$11:$C$310, MATCH($C1984, Ingredients!$B$11:$B$310, 0)), "")="", "", IFERROR(INDEX(Ingredients!$C$11:$C$310, MATCH($C1984, Ingredients!$B$11:$B$310, 0)), "")))</f>
        <v/>
      </c>
      <c r="J1984" s="73" t="str">
        <f>IF($B1984="", "", IF(IFERROR(INDEX(Meals!$C$11:$C$260, MATCH($B1984, Meals!$B$11:$B$260, 0)), "")="", "", IFERROR(INDEX(Meals!$C$11:$C$260, MATCH($B1984, Meals!$B$11:$B$260, 0)), "")))</f>
        <v/>
      </c>
      <c r="K1984" s="4"/>
      <c r="L1984" s="72" t="str">
        <f t="shared" si="457"/>
        <v/>
      </c>
      <c r="M1984" s="73" t="str">
        <f t="shared" si="458"/>
        <v/>
      </c>
      <c r="N1984" s="4"/>
      <c r="O1984" s="78" t="str">
        <f t="shared" si="459"/>
        <v/>
      </c>
      <c r="P1984" s="79" t="str">
        <f t="shared" si="460"/>
        <v/>
      </c>
      <c r="Q1984" s="4"/>
      <c r="R1984" s="90" t="str">
        <f t="shared" si="461"/>
        <v/>
      </c>
      <c r="S1984" s="4"/>
      <c r="Y1984" s="18" t="str">
        <f t="shared" si="462"/>
        <v/>
      </c>
      <c r="AA1984" s="18" t="str">
        <f t="shared" si="453"/>
        <v/>
      </c>
      <c r="AB1984" s="18" t="str">
        <f t="shared" si="454"/>
        <v/>
      </c>
      <c r="AC1984" s="18" t="str">
        <f t="shared" si="463"/>
        <v/>
      </c>
      <c r="AD1984" s="18" t="str">
        <f t="shared" si="463"/>
        <v/>
      </c>
      <c r="AE1984" s="18" t="str">
        <f t="shared" si="464"/>
        <v/>
      </c>
      <c r="AG1984" s="95" t="str">
        <f>IF($C1984="", "", IF(IFERROR(INDEX(Ingredients!C$11:C$310, MATCH($C1984, Ingredients!$B$11:$B$310, 0)), "")="", "", IFERROR(INDEX(Ingredients!C$11:C$310, MATCH($C1984, Ingredients!$B$11:$B$310, 0)), "")))</f>
        <v/>
      </c>
      <c r="AH1984" s="105" t="str">
        <f>IF($C1984="", "", IF(IFERROR(INDEX(Ingredients!D$11:D$310, MATCH($C1984, Ingredients!$B$11:$B$310, 0)), "")="", "", IFERROR(INDEX(Ingredients!D$11:D$310, MATCH($C1984, Ingredients!$B$11:$B$310, 0)), "")))</f>
        <v/>
      </c>
      <c r="AI1984" s="106" t="str">
        <f>IF($C1984="", "", IF(IFERROR(INDEX(Ingredients!E$11:E$310, MATCH($C1984, Ingredients!$B$11:$B$310, 0)), "")="", "", IFERROR(INDEX(Ingredients!E$11:E$310, MATCH($C1984, Ingredients!$B$11:$B$310, 0)), "")))</f>
        <v/>
      </c>
      <c r="AJ1984" s="108" t="str">
        <f>IF($C1984="", "", IF(IFERROR(INDEX(Ingredients!F$11:F$310, MATCH($C1984, Ingredients!$B$11:$B$310, 0)), "")="", "", IFERROR(INDEX(Ingredients!F$11:F$310, MATCH($C1984, Ingredients!$B$11:$B$310, 0)), "")))</f>
        <v/>
      </c>
      <c r="AK1984" s="106" t="str">
        <f>IF($C1984="", "", IF(IFERROR(INDEX(Ingredients!G$11:G$310, MATCH($C1984, Ingredients!$B$11:$B$310, 0)), "")="", "", IFERROR(INDEX(Ingredients!G$11:G$310, MATCH($C1984, Ingredients!$B$11:$B$310, 0)), "")))</f>
        <v/>
      </c>
      <c r="AL1984" s="79" t="str">
        <f>IF($C1984="", "", IF(IFERROR(INDEX(Ingredients!H$11:H$310, MATCH($C1984, Ingredients!$B$11:$B$310, 0)), "")="", "", IFERROR(INDEX(Ingredients!H$11:H$310, MATCH($C1984, Ingredients!$B$11:$B$310, 0)), "")))</f>
        <v/>
      </c>
      <c r="AN1984" s="83" t="str">
        <f t="shared" si="455"/>
        <v/>
      </c>
      <c r="AP1984" s="114" t="str">
        <f t="shared" si="465"/>
        <v/>
      </c>
      <c r="AR1984" s="117" t="str">
        <f>IF($C1984="", "", IF(IFERROR(INDEX(Ingredients!$AI$11:$AI$310, MATCH($C1984, Ingredients!$B$11:$B$310, 0)), "")="", "", IFERROR(INDEX(Ingredients!$AI$11:$AI$310, MATCH($C1984, Ingredients!$B$11:$B$310, 0)), "")))</f>
        <v/>
      </c>
      <c r="AT1984" s="120" t="str">
        <f t="shared" si="466"/>
        <v/>
      </c>
      <c r="AV1984" s="90" t="str">
        <f t="shared" si="456"/>
        <v/>
      </c>
      <c r="AX1984" s="90" t="str">
        <f>IF($AV1984="", "", COUNTIF($AV$11:$AV$5010, "&lt;"&amp;$AV1984)+1+COUNTIF($AV$11:$AV1984, $AV1984)-1)</f>
        <v/>
      </c>
      <c r="AZ1984" s="111" t="str">
        <f>IF($B1984="", "", SUMIF('Shopping List'!$AV$11:$AV$25, $B1984, 'Shopping List'!$BN$11:$BN$25))</f>
        <v/>
      </c>
      <c r="BB1984" s="117" t="str">
        <f t="shared" si="467"/>
        <v/>
      </c>
    </row>
    <row r="1985" spans="1:54" x14ac:dyDescent="0.25">
      <c r="A1985" s="4"/>
      <c r="B1985" s="37"/>
      <c r="C1985" s="124"/>
      <c r="D1985" s="39"/>
      <c r="E1985" s="125"/>
      <c r="F1985" s="48"/>
      <c r="G1985" s="4"/>
      <c r="H1985" s="4"/>
      <c r="I1985" s="95" t="str">
        <f>IF($C1985="", "", IF(IFERROR(INDEX(Ingredients!$C$11:$C$310, MATCH($C1985, Ingredients!$B$11:$B$310, 0)), "")="", "", IFERROR(INDEX(Ingredients!$C$11:$C$310, MATCH($C1985, Ingredients!$B$11:$B$310, 0)), "")))</f>
        <v/>
      </c>
      <c r="J1985" s="73" t="str">
        <f>IF($B1985="", "", IF(IFERROR(INDEX(Meals!$C$11:$C$260, MATCH($B1985, Meals!$B$11:$B$260, 0)), "")="", "", IFERROR(INDEX(Meals!$C$11:$C$260, MATCH($B1985, Meals!$B$11:$B$260, 0)), "")))</f>
        <v/>
      </c>
      <c r="K1985" s="4"/>
      <c r="L1985" s="72" t="str">
        <f t="shared" si="457"/>
        <v/>
      </c>
      <c r="M1985" s="73" t="str">
        <f t="shared" si="458"/>
        <v/>
      </c>
      <c r="N1985" s="4"/>
      <c r="O1985" s="78" t="str">
        <f t="shared" si="459"/>
        <v/>
      </c>
      <c r="P1985" s="79" t="str">
        <f t="shared" si="460"/>
        <v/>
      </c>
      <c r="Q1985" s="4"/>
      <c r="R1985" s="90" t="str">
        <f t="shared" si="461"/>
        <v/>
      </c>
      <c r="S1985" s="4"/>
      <c r="Y1985" s="18" t="str">
        <f t="shared" si="462"/>
        <v/>
      </c>
      <c r="AA1985" s="18" t="str">
        <f t="shared" si="453"/>
        <v/>
      </c>
      <c r="AB1985" s="18" t="str">
        <f t="shared" si="454"/>
        <v/>
      </c>
      <c r="AC1985" s="18" t="str">
        <f t="shared" si="463"/>
        <v/>
      </c>
      <c r="AD1985" s="18" t="str">
        <f t="shared" si="463"/>
        <v/>
      </c>
      <c r="AE1985" s="18" t="str">
        <f t="shared" si="464"/>
        <v/>
      </c>
      <c r="AG1985" s="95" t="str">
        <f>IF($C1985="", "", IF(IFERROR(INDEX(Ingredients!C$11:C$310, MATCH($C1985, Ingredients!$B$11:$B$310, 0)), "")="", "", IFERROR(INDEX(Ingredients!C$11:C$310, MATCH($C1985, Ingredients!$B$11:$B$310, 0)), "")))</f>
        <v/>
      </c>
      <c r="AH1985" s="105" t="str">
        <f>IF($C1985="", "", IF(IFERROR(INDEX(Ingredients!D$11:D$310, MATCH($C1985, Ingredients!$B$11:$B$310, 0)), "")="", "", IFERROR(INDEX(Ingredients!D$11:D$310, MATCH($C1985, Ingredients!$B$11:$B$310, 0)), "")))</f>
        <v/>
      </c>
      <c r="AI1985" s="106" t="str">
        <f>IF($C1985="", "", IF(IFERROR(INDEX(Ingredients!E$11:E$310, MATCH($C1985, Ingredients!$B$11:$B$310, 0)), "")="", "", IFERROR(INDEX(Ingredients!E$11:E$310, MATCH($C1985, Ingredients!$B$11:$B$310, 0)), "")))</f>
        <v/>
      </c>
      <c r="AJ1985" s="108" t="str">
        <f>IF($C1985="", "", IF(IFERROR(INDEX(Ingredients!F$11:F$310, MATCH($C1985, Ingredients!$B$11:$B$310, 0)), "")="", "", IFERROR(INDEX(Ingredients!F$11:F$310, MATCH($C1985, Ingredients!$B$11:$B$310, 0)), "")))</f>
        <v/>
      </c>
      <c r="AK1985" s="106" t="str">
        <f>IF($C1985="", "", IF(IFERROR(INDEX(Ingredients!G$11:G$310, MATCH($C1985, Ingredients!$B$11:$B$310, 0)), "")="", "", IFERROR(INDEX(Ingredients!G$11:G$310, MATCH($C1985, Ingredients!$B$11:$B$310, 0)), "")))</f>
        <v/>
      </c>
      <c r="AL1985" s="79" t="str">
        <f>IF($C1985="", "", IF(IFERROR(INDEX(Ingredients!H$11:H$310, MATCH($C1985, Ingredients!$B$11:$B$310, 0)), "")="", "", IFERROR(INDEX(Ingredients!H$11:H$310, MATCH($C1985, Ingredients!$B$11:$B$310, 0)), "")))</f>
        <v/>
      </c>
      <c r="AN1985" s="83" t="str">
        <f t="shared" si="455"/>
        <v/>
      </c>
      <c r="AP1985" s="114" t="str">
        <f t="shared" si="465"/>
        <v/>
      </c>
      <c r="AR1985" s="117" t="str">
        <f>IF($C1985="", "", IF(IFERROR(INDEX(Ingredients!$AI$11:$AI$310, MATCH($C1985, Ingredients!$B$11:$B$310, 0)), "")="", "", IFERROR(INDEX(Ingredients!$AI$11:$AI$310, MATCH($C1985, Ingredients!$B$11:$B$310, 0)), "")))</f>
        <v/>
      </c>
      <c r="AT1985" s="120" t="str">
        <f t="shared" si="466"/>
        <v/>
      </c>
      <c r="AV1985" s="90" t="str">
        <f t="shared" si="456"/>
        <v/>
      </c>
      <c r="AX1985" s="90" t="str">
        <f>IF($AV1985="", "", COUNTIF($AV$11:$AV$5010, "&lt;"&amp;$AV1985)+1+COUNTIF($AV$11:$AV1985, $AV1985)-1)</f>
        <v/>
      </c>
      <c r="AZ1985" s="111" t="str">
        <f>IF($B1985="", "", SUMIF('Shopping List'!$AV$11:$AV$25, $B1985, 'Shopping List'!$BN$11:$BN$25))</f>
        <v/>
      </c>
      <c r="BB1985" s="117" t="str">
        <f t="shared" si="467"/>
        <v/>
      </c>
    </row>
    <row r="1986" spans="1:54" x14ac:dyDescent="0.25">
      <c r="A1986" s="4"/>
      <c r="B1986" s="37"/>
      <c r="C1986" s="124"/>
      <c r="D1986" s="39"/>
      <c r="E1986" s="125"/>
      <c r="F1986" s="48"/>
      <c r="G1986" s="4"/>
      <c r="H1986" s="4"/>
      <c r="I1986" s="95" t="str">
        <f>IF($C1986="", "", IF(IFERROR(INDEX(Ingredients!$C$11:$C$310, MATCH($C1986, Ingredients!$B$11:$B$310, 0)), "")="", "", IFERROR(INDEX(Ingredients!$C$11:$C$310, MATCH($C1986, Ingredients!$B$11:$B$310, 0)), "")))</f>
        <v/>
      </c>
      <c r="J1986" s="73" t="str">
        <f>IF($B1986="", "", IF(IFERROR(INDEX(Meals!$C$11:$C$260, MATCH($B1986, Meals!$B$11:$B$260, 0)), "")="", "", IFERROR(INDEX(Meals!$C$11:$C$260, MATCH($B1986, Meals!$B$11:$B$260, 0)), "")))</f>
        <v/>
      </c>
      <c r="K1986" s="4"/>
      <c r="L1986" s="72" t="str">
        <f t="shared" si="457"/>
        <v/>
      </c>
      <c r="M1986" s="73" t="str">
        <f t="shared" si="458"/>
        <v/>
      </c>
      <c r="N1986" s="4"/>
      <c r="O1986" s="78" t="str">
        <f t="shared" si="459"/>
        <v/>
      </c>
      <c r="P1986" s="79" t="str">
        <f t="shared" si="460"/>
        <v/>
      </c>
      <c r="Q1986" s="4"/>
      <c r="R1986" s="90" t="str">
        <f t="shared" si="461"/>
        <v/>
      </c>
      <c r="S1986" s="4"/>
      <c r="Y1986" s="18" t="str">
        <f t="shared" si="462"/>
        <v/>
      </c>
      <c r="AA1986" s="18" t="str">
        <f t="shared" si="453"/>
        <v/>
      </c>
      <c r="AB1986" s="18" t="str">
        <f t="shared" si="454"/>
        <v/>
      </c>
      <c r="AC1986" s="18" t="str">
        <f t="shared" si="463"/>
        <v/>
      </c>
      <c r="AD1986" s="18" t="str">
        <f t="shared" si="463"/>
        <v/>
      </c>
      <c r="AE1986" s="18" t="str">
        <f t="shared" si="464"/>
        <v/>
      </c>
      <c r="AG1986" s="95" t="str">
        <f>IF($C1986="", "", IF(IFERROR(INDEX(Ingredients!C$11:C$310, MATCH($C1986, Ingredients!$B$11:$B$310, 0)), "")="", "", IFERROR(INDEX(Ingredients!C$11:C$310, MATCH($C1986, Ingredients!$B$11:$B$310, 0)), "")))</f>
        <v/>
      </c>
      <c r="AH1986" s="105" t="str">
        <f>IF($C1986="", "", IF(IFERROR(INDEX(Ingredients!D$11:D$310, MATCH($C1986, Ingredients!$B$11:$B$310, 0)), "")="", "", IFERROR(INDEX(Ingredients!D$11:D$310, MATCH($C1986, Ingredients!$B$11:$B$310, 0)), "")))</f>
        <v/>
      </c>
      <c r="AI1986" s="106" t="str">
        <f>IF($C1986="", "", IF(IFERROR(INDEX(Ingredients!E$11:E$310, MATCH($C1986, Ingredients!$B$11:$B$310, 0)), "")="", "", IFERROR(INDEX(Ingredients!E$11:E$310, MATCH($C1986, Ingredients!$B$11:$B$310, 0)), "")))</f>
        <v/>
      </c>
      <c r="AJ1986" s="108" t="str">
        <f>IF($C1986="", "", IF(IFERROR(INDEX(Ingredients!F$11:F$310, MATCH($C1986, Ingredients!$B$11:$B$310, 0)), "")="", "", IFERROR(INDEX(Ingredients!F$11:F$310, MATCH($C1986, Ingredients!$B$11:$B$310, 0)), "")))</f>
        <v/>
      </c>
      <c r="AK1986" s="106" t="str">
        <f>IF($C1986="", "", IF(IFERROR(INDEX(Ingredients!G$11:G$310, MATCH($C1986, Ingredients!$B$11:$B$310, 0)), "")="", "", IFERROR(INDEX(Ingredients!G$11:G$310, MATCH($C1986, Ingredients!$B$11:$B$310, 0)), "")))</f>
        <v/>
      </c>
      <c r="AL1986" s="79" t="str">
        <f>IF($C1986="", "", IF(IFERROR(INDEX(Ingredients!H$11:H$310, MATCH($C1986, Ingredients!$B$11:$B$310, 0)), "")="", "", IFERROR(INDEX(Ingredients!H$11:H$310, MATCH($C1986, Ingredients!$B$11:$B$310, 0)), "")))</f>
        <v/>
      </c>
      <c r="AN1986" s="83" t="str">
        <f t="shared" si="455"/>
        <v/>
      </c>
      <c r="AP1986" s="114" t="str">
        <f t="shared" si="465"/>
        <v/>
      </c>
      <c r="AR1986" s="117" t="str">
        <f>IF($C1986="", "", IF(IFERROR(INDEX(Ingredients!$AI$11:$AI$310, MATCH($C1986, Ingredients!$B$11:$B$310, 0)), "")="", "", IFERROR(INDEX(Ingredients!$AI$11:$AI$310, MATCH($C1986, Ingredients!$B$11:$B$310, 0)), "")))</f>
        <v/>
      </c>
      <c r="AT1986" s="120" t="str">
        <f t="shared" si="466"/>
        <v/>
      </c>
      <c r="AV1986" s="90" t="str">
        <f t="shared" si="456"/>
        <v/>
      </c>
      <c r="AX1986" s="90" t="str">
        <f>IF($AV1986="", "", COUNTIF($AV$11:$AV$5010, "&lt;"&amp;$AV1986)+1+COUNTIF($AV$11:$AV1986, $AV1986)-1)</f>
        <v/>
      </c>
      <c r="AZ1986" s="111" t="str">
        <f>IF($B1986="", "", SUMIF('Shopping List'!$AV$11:$AV$25, $B1986, 'Shopping List'!$BN$11:$BN$25))</f>
        <v/>
      </c>
      <c r="BB1986" s="117" t="str">
        <f t="shared" si="467"/>
        <v/>
      </c>
    </row>
    <row r="1987" spans="1:54" x14ac:dyDescent="0.25">
      <c r="A1987" s="4"/>
      <c r="B1987" s="37"/>
      <c r="C1987" s="124"/>
      <c r="D1987" s="39"/>
      <c r="E1987" s="125"/>
      <c r="F1987" s="48"/>
      <c r="G1987" s="4"/>
      <c r="H1987" s="4"/>
      <c r="I1987" s="95" t="str">
        <f>IF($C1987="", "", IF(IFERROR(INDEX(Ingredients!$C$11:$C$310, MATCH($C1987, Ingredients!$B$11:$B$310, 0)), "")="", "", IFERROR(INDEX(Ingredients!$C$11:$C$310, MATCH($C1987, Ingredients!$B$11:$B$310, 0)), "")))</f>
        <v/>
      </c>
      <c r="J1987" s="73" t="str">
        <f>IF($B1987="", "", IF(IFERROR(INDEX(Meals!$C$11:$C$260, MATCH($B1987, Meals!$B$11:$B$260, 0)), "")="", "", IFERROR(INDEX(Meals!$C$11:$C$260, MATCH($B1987, Meals!$B$11:$B$260, 0)), "")))</f>
        <v/>
      </c>
      <c r="K1987" s="4"/>
      <c r="L1987" s="72" t="str">
        <f t="shared" si="457"/>
        <v/>
      </c>
      <c r="M1987" s="73" t="str">
        <f t="shared" si="458"/>
        <v/>
      </c>
      <c r="N1987" s="4"/>
      <c r="O1987" s="78" t="str">
        <f t="shared" si="459"/>
        <v/>
      </c>
      <c r="P1987" s="79" t="str">
        <f t="shared" si="460"/>
        <v/>
      </c>
      <c r="Q1987" s="4"/>
      <c r="R1987" s="90" t="str">
        <f t="shared" si="461"/>
        <v/>
      </c>
      <c r="S1987" s="4"/>
      <c r="Y1987" s="18" t="str">
        <f t="shared" si="462"/>
        <v/>
      </c>
      <c r="AA1987" s="18" t="str">
        <f t="shared" si="453"/>
        <v/>
      </c>
      <c r="AB1987" s="18" t="str">
        <f t="shared" si="454"/>
        <v/>
      </c>
      <c r="AC1987" s="18" t="str">
        <f t="shared" si="463"/>
        <v/>
      </c>
      <c r="AD1987" s="18" t="str">
        <f t="shared" si="463"/>
        <v/>
      </c>
      <c r="AE1987" s="18" t="str">
        <f t="shared" si="464"/>
        <v/>
      </c>
      <c r="AG1987" s="95" t="str">
        <f>IF($C1987="", "", IF(IFERROR(INDEX(Ingredients!C$11:C$310, MATCH($C1987, Ingredients!$B$11:$B$310, 0)), "")="", "", IFERROR(INDEX(Ingredients!C$11:C$310, MATCH($C1987, Ingredients!$B$11:$B$310, 0)), "")))</f>
        <v/>
      </c>
      <c r="AH1987" s="105" t="str">
        <f>IF($C1987="", "", IF(IFERROR(INDEX(Ingredients!D$11:D$310, MATCH($C1987, Ingredients!$B$11:$B$310, 0)), "")="", "", IFERROR(INDEX(Ingredients!D$11:D$310, MATCH($C1987, Ingredients!$B$11:$B$310, 0)), "")))</f>
        <v/>
      </c>
      <c r="AI1987" s="106" t="str">
        <f>IF($C1987="", "", IF(IFERROR(INDEX(Ingredients!E$11:E$310, MATCH($C1987, Ingredients!$B$11:$B$310, 0)), "")="", "", IFERROR(INDEX(Ingredients!E$11:E$310, MATCH($C1987, Ingredients!$B$11:$B$310, 0)), "")))</f>
        <v/>
      </c>
      <c r="AJ1987" s="108" t="str">
        <f>IF($C1987="", "", IF(IFERROR(INDEX(Ingredients!F$11:F$310, MATCH($C1987, Ingredients!$B$11:$B$310, 0)), "")="", "", IFERROR(INDEX(Ingredients!F$11:F$310, MATCH($C1987, Ingredients!$B$11:$B$310, 0)), "")))</f>
        <v/>
      </c>
      <c r="AK1987" s="106" t="str">
        <f>IF($C1987="", "", IF(IFERROR(INDEX(Ingredients!G$11:G$310, MATCH($C1987, Ingredients!$B$11:$B$310, 0)), "")="", "", IFERROR(INDEX(Ingredients!G$11:G$310, MATCH($C1987, Ingredients!$B$11:$B$310, 0)), "")))</f>
        <v/>
      </c>
      <c r="AL1987" s="79" t="str">
        <f>IF($C1987="", "", IF(IFERROR(INDEX(Ingredients!H$11:H$310, MATCH($C1987, Ingredients!$B$11:$B$310, 0)), "")="", "", IFERROR(INDEX(Ingredients!H$11:H$310, MATCH($C1987, Ingredients!$B$11:$B$310, 0)), "")))</f>
        <v/>
      </c>
      <c r="AN1987" s="83" t="str">
        <f t="shared" si="455"/>
        <v/>
      </c>
      <c r="AP1987" s="114" t="str">
        <f t="shared" si="465"/>
        <v/>
      </c>
      <c r="AR1987" s="117" t="str">
        <f>IF($C1987="", "", IF(IFERROR(INDEX(Ingredients!$AI$11:$AI$310, MATCH($C1987, Ingredients!$B$11:$B$310, 0)), "")="", "", IFERROR(INDEX(Ingredients!$AI$11:$AI$310, MATCH($C1987, Ingredients!$B$11:$B$310, 0)), "")))</f>
        <v/>
      </c>
      <c r="AT1987" s="120" t="str">
        <f t="shared" si="466"/>
        <v/>
      </c>
      <c r="AV1987" s="90" t="str">
        <f t="shared" si="456"/>
        <v/>
      </c>
      <c r="AX1987" s="90" t="str">
        <f>IF($AV1987="", "", COUNTIF($AV$11:$AV$5010, "&lt;"&amp;$AV1987)+1+COUNTIF($AV$11:$AV1987, $AV1987)-1)</f>
        <v/>
      </c>
      <c r="AZ1987" s="111" t="str">
        <f>IF($B1987="", "", SUMIF('Shopping List'!$AV$11:$AV$25, $B1987, 'Shopping List'!$BN$11:$BN$25))</f>
        <v/>
      </c>
      <c r="BB1987" s="117" t="str">
        <f t="shared" si="467"/>
        <v/>
      </c>
    </row>
    <row r="1988" spans="1:54" x14ac:dyDescent="0.25">
      <c r="A1988" s="4"/>
      <c r="B1988" s="37"/>
      <c r="C1988" s="124"/>
      <c r="D1988" s="39"/>
      <c r="E1988" s="125"/>
      <c r="F1988" s="48"/>
      <c r="G1988" s="4"/>
      <c r="H1988" s="4"/>
      <c r="I1988" s="95" t="str">
        <f>IF($C1988="", "", IF(IFERROR(INDEX(Ingredients!$C$11:$C$310, MATCH($C1988, Ingredients!$B$11:$B$310, 0)), "")="", "", IFERROR(INDEX(Ingredients!$C$11:$C$310, MATCH($C1988, Ingredients!$B$11:$B$310, 0)), "")))</f>
        <v/>
      </c>
      <c r="J1988" s="73" t="str">
        <f>IF($B1988="", "", IF(IFERROR(INDEX(Meals!$C$11:$C$260, MATCH($B1988, Meals!$B$11:$B$260, 0)), "")="", "", IFERROR(INDEX(Meals!$C$11:$C$260, MATCH($B1988, Meals!$B$11:$B$260, 0)), "")))</f>
        <v/>
      </c>
      <c r="K1988" s="4"/>
      <c r="L1988" s="72" t="str">
        <f t="shared" si="457"/>
        <v/>
      </c>
      <c r="M1988" s="73" t="str">
        <f t="shared" si="458"/>
        <v/>
      </c>
      <c r="N1988" s="4"/>
      <c r="O1988" s="78" t="str">
        <f t="shared" si="459"/>
        <v/>
      </c>
      <c r="P1988" s="79" t="str">
        <f t="shared" si="460"/>
        <v/>
      </c>
      <c r="Q1988" s="4"/>
      <c r="R1988" s="90" t="str">
        <f t="shared" si="461"/>
        <v/>
      </c>
      <c r="S1988" s="4"/>
      <c r="Y1988" s="18" t="str">
        <f t="shared" si="462"/>
        <v/>
      </c>
      <c r="AA1988" s="18" t="str">
        <f t="shared" si="453"/>
        <v/>
      </c>
      <c r="AB1988" s="18" t="str">
        <f t="shared" si="454"/>
        <v/>
      </c>
      <c r="AC1988" s="18" t="str">
        <f t="shared" si="463"/>
        <v/>
      </c>
      <c r="AD1988" s="18" t="str">
        <f t="shared" si="463"/>
        <v/>
      </c>
      <c r="AE1988" s="18" t="str">
        <f t="shared" si="464"/>
        <v/>
      </c>
      <c r="AG1988" s="95" t="str">
        <f>IF($C1988="", "", IF(IFERROR(INDEX(Ingredients!C$11:C$310, MATCH($C1988, Ingredients!$B$11:$B$310, 0)), "")="", "", IFERROR(INDEX(Ingredients!C$11:C$310, MATCH($C1988, Ingredients!$B$11:$B$310, 0)), "")))</f>
        <v/>
      </c>
      <c r="AH1988" s="105" t="str">
        <f>IF($C1988="", "", IF(IFERROR(INDEX(Ingredients!D$11:D$310, MATCH($C1988, Ingredients!$B$11:$B$310, 0)), "")="", "", IFERROR(INDEX(Ingredients!D$11:D$310, MATCH($C1988, Ingredients!$B$11:$B$310, 0)), "")))</f>
        <v/>
      </c>
      <c r="AI1988" s="106" t="str">
        <f>IF($C1988="", "", IF(IFERROR(INDEX(Ingredients!E$11:E$310, MATCH($C1988, Ingredients!$B$11:$B$310, 0)), "")="", "", IFERROR(INDEX(Ingredients!E$11:E$310, MATCH($C1988, Ingredients!$B$11:$B$310, 0)), "")))</f>
        <v/>
      </c>
      <c r="AJ1988" s="108" t="str">
        <f>IF($C1988="", "", IF(IFERROR(INDEX(Ingredients!F$11:F$310, MATCH($C1988, Ingredients!$B$11:$B$310, 0)), "")="", "", IFERROR(INDEX(Ingredients!F$11:F$310, MATCH($C1988, Ingredients!$B$11:$B$310, 0)), "")))</f>
        <v/>
      </c>
      <c r="AK1988" s="106" t="str">
        <f>IF($C1988="", "", IF(IFERROR(INDEX(Ingredients!G$11:G$310, MATCH($C1988, Ingredients!$B$11:$B$310, 0)), "")="", "", IFERROR(INDEX(Ingredients!G$11:G$310, MATCH($C1988, Ingredients!$B$11:$B$310, 0)), "")))</f>
        <v/>
      </c>
      <c r="AL1988" s="79" t="str">
        <f>IF($C1988="", "", IF(IFERROR(INDEX(Ingredients!H$11:H$310, MATCH($C1988, Ingredients!$B$11:$B$310, 0)), "")="", "", IFERROR(INDEX(Ingredients!H$11:H$310, MATCH($C1988, Ingredients!$B$11:$B$310, 0)), "")))</f>
        <v/>
      </c>
      <c r="AN1988" s="83" t="str">
        <f t="shared" si="455"/>
        <v/>
      </c>
      <c r="AP1988" s="114" t="str">
        <f t="shared" si="465"/>
        <v/>
      </c>
      <c r="AR1988" s="117" t="str">
        <f>IF($C1988="", "", IF(IFERROR(INDEX(Ingredients!$AI$11:$AI$310, MATCH($C1988, Ingredients!$B$11:$B$310, 0)), "")="", "", IFERROR(INDEX(Ingredients!$AI$11:$AI$310, MATCH($C1988, Ingredients!$B$11:$B$310, 0)), "")))</f>
        <v/>
      </c>
      <c r="AT1988" s="120" t="str">
        <f t="shared" si="466"/>
        <v/>
      </c>
      <c r="AV1988" s="90" t="str">
        <f t="shared" si="456"/>
        <v/>
      </c>
      <c r="AX1988" s="90" t="str">
        <f>IF($AV1988="", "", COUNTIF($AV$11:$AV$5010, "&lt;"&amp;$AV1988)+1+COUNTIF($AV$11:$AV1988, $AV1988)-1)</f>
        <v/>
      </c>
      <c r="AZ1988" s="111" t="str">
        <f>IF($B1988="", "", SUMIF('Shopping List'!$AV$11:$AV$25, $B1988, 'Shopping List'!$BN$11:$BN$25))</f>
        <v/>
      </c>
      <c r="BB1988" s="117" t="str">
        <f t="shared" si="467"/>
        <v/>
      </c>
    </row>
    <row r="1989" spans="1:54" x14ac:dyDescent="0.25">
      <c r="A1989" s="4"/>
      <c r="B1989" s="37"/>
      <c r="C1989" s="124"/>
      <c r="D1989" s="39"/>
      <c r="E1989" s="125"/>
      <c r="F1989" s="48"/>
      <c r="G1989" s="4"/>
      <c r="H1989" s="4"/>
      <c r="I1989" s="95" t="str">
        <f>IF($C1989="", "", IF(IFERROR(INDEX(Ingredients!$C$11:$C$310, MATCH($C1989, Ingredients!$B$11:$B$310, 0)), "")="", "", IFERROR(INDEX(Ingredients!$C$11:$C$310, MATCH($C1989, Ingredients!$B$11:$B$310, 0)), "")))</f>
        <v/>
      </c>
      <c r="J1989" s="73" t="str">
        <f>IF($B1989="", "", IF(IFERROR(INDEX(Meals!$C$11:$C$260, MATCH($B1989, Meals!$B$11:$B$260, 0)), "")="", "", IFERROR(INDEX(Meals!$C$11:$C$260, MATCH($B1989, Meals!$B$11:$B$260, 0)), "")))</f>
        <v/>
      </c>
      <c r="K1989" s="4"/>
      <c r="L1989" s="72" t="str">
        <f t="shared" si="457"/>
        <v/>
      </c>
      <c r="M1989" s="73" t="str">
        <f t="shared" si="458"/>
        <v/>
      </c>
      <c r="N1989" s="4"/>
      <c r="O1989" s="78" t="str">
        <f t="shared" si="459"/>
        <v/>
      </c>
      <c r="P1989" s="79" t="str">
        <f t="shared" si="460"/>
        <v/>
      </c>
      <c r="Q1989" s="4"/>
      <c r="R1989" s="90" t="str">
        <f t="shared" si="461"/>
        <v/>
      </c>
      <c r="S1989" s="4"/>
      <c r="Y1989" s="18" t="str">
        <f t="shared" si="462"/>
        <v/>
      </c>
      <c r="AA1989" s="18" t="str">
        <f t="shared" si="453"/>
        <v/>
      </c>
      <c r="AB1989" s="18" t="str">
        <f t="shared" si="454"/>
        <v/>
      </c>
      <c r="AC1989" s="18" t="str">
        <f t="shared" si="463"/>
        <v/>
      </c>
      <c r="AD1989" s="18" t="str">
        <f t="shared" si="463"/>
        <v/>
      </c>
      <c r="AE1989" s="18" t="str">
        <f t="shared" si="464"/>
        <v/>
      </c>
      <c r="AG1989" s="95" t="str">
        <f>IF($C1989="", "", IF(IFERROR(INDEX(Ingredients!C$11:C$310, MATCH($C1989, Ingredients!$B$11:$B$310, 0)), "")="", "", IFERROR(INDEX(Ingredients!C$11:C$310, MATCH($C1989, Ingredients!$B$11:$B$310, 0)), "")))</f>
        <v/>
      </c>
      <c r="AH1989" s="105" t="str">
        <f>IF($C1989="", "", IF(IFERROR(INDEX(Ingredients!D$11:D$310, MATCH($C1989, Ingredients!$B$11:$B$310, 0)), "")="", "", IFERROR(INDEX(Ingredients!D$11:D$310, MATCH($C1989, Ingredients!$B$11:$B$310, 0)), "")))</f>
        <v/>
      </c>
      <c r="AI1989" s="106" t="str">
        <f>IF($C1989="", "", IF(IFERROR(INDEX(Ingredients!E$11:E$310, MATCH($C1989, Ingredients!$B$11:$B$310, 0)), "")="", "", IFERROR(INDEX(Ingredients!E$11:E$310, MATCH($C1989, Ingredients!$B$11:$B$310, 0)), "")))</f>
        <v/>
      </c>
      <c r="AJ1989" s="108" t="str">
        <f>IF($C1989="", "", IF(IFERROR(INDEX(Ingredients!F$11:F$310, MATCH($C1989, Ingredients!$B$11:$B$310, 0)), "")="", "", IFERROR(INDEX(Ingredients!F$11:F$310, MATCH($C1989, Ingredients!$B$11:$B$310, 0)), "")))</f>
        <v/>
      </c>
      <c r="AK1989" s="106" t="str">
        <f>IF($C1989="", "", IF(IFERROR(INDEX(Ingredients!G$11:G$310, MATCH($C1989, Ingredients!$B$11:$B$310, 0)), "")="", "", IFERROR(INDEX(Ingredients!G$11:G$310, MATCH($C1989, Ingredients!$B$11:$B$310, 0)), "")))</f>
        <v/>
      </c>
      <c r="AL1989" s="79" t="str">
        <f>IF($C1989="", "", IF(IFERROR(INDEX(Ingredients!H$11:H$310, MATCH($C1989, Ingredients!$B$11:$B$310, 0)), "")="", "", IFERROR(INDEX(Ingredients!H$11:H$310, MATCH($C1989, Ingredients!$B$11:$B$310, 0)), "")))</f>
        <v/>
      </c>
      <c r="AN1989" s="83" t="str">
        <f t="shared" si="455"/>
        <v/>
      </c>
      <c r="AP1989" s="114" t="str">
        <f t="shared" si="465"/>
        <v/>
      </c>
      <c r="AR1989" s="117" t="str">
        <f>IF($C1989="", "", IF(IFERROR(INDEX(Ingredients!$AI$11:$AI$310, MATCH($C1989, Ingredients!$B$11:$B$310, 0)), "")="", "", IFERROR(INDEX(Ingredients!$AI$11:$AI$310, MATCH($C1989, Ingredients!$B$11:$B$310, 0)), "")))</f>
        <v/>
      </c>
      <c r="AT1989" s="120" t="str">
        <f t="shared" si="466"/>
        <v/>
      </c>
      <c r="AV1989" s="90" t="str">
        <f t="shared" si="456"/>
        <v/>
      </c>
      <c r="AX1989" s="90" t="str">
        <f>IF($AV1989="", "", COUNTIF($AV$11:$AV$5010, "&lt;"&amp;$AV1989)+1+COUNTIF($AV$11:$AV1989, $AV1989)-1)</f>
        <v/>
      </c>
      <c r="AZ1989" s="111" t="str">
        <f>IF($B1989="", "", SUMIF('Shopping List'!$AV$11:$AV$25, $B1989, 'Shopping List'!$BN$11:$BN$25))</f>
        <v/>
      </c>
      <c r="BB1989" s="117" t="str">
        <f t="shared" si="467"/>
        <v/>
      </c>
    </row>
    <row r="1990" spans="1:54" x14ac:dyDescent="0.25">
      <c r="A1990" s="4"/>
      <c r="B1990" s="37"/>
      <c r="C1990" s="124"/>
      <c r="D1990" s="39"/>
      <c r="E1990" s="125"/>
      <c r="F1990" s="48"/>
      <c r="G1990" s="4"/>
      <c r="H1990" s="4"/>
      <c r="I1990" s="95" t="str">
        <f>IF($C1990="", "", IF(IFERROR(INDEX(Ingredients!$C$11:$C$310, MATCH($C1990, Ingredients!$B$11:$B$310, 0)), "")="", "", IFERROR(INDEX(Ingredients!$C$11:$C$310, MATCH($C1990, Ingredients!$B$11:$B$310, 0)), "")))</f>
        <v/>
      </c>
      <c r="J1990" s="73" t="str">
        <f>IF($B1990="", "", IF(IFERROR(INDEX(Meals!$C$11:$C$260, MATCH($B1990, Meals!$B$11:$B$260, 0)), "")="", "", IFERROR(INDEX(Meals!$C$11:$C$260, MATCH($B1990, Meals!$B$11:$B$260, 0)), "")))</f>
        <v/>
      </c>
      <c r="K1990" s="4"/>
      <c r="L1990" s="72" t="str">
        <f t="shared" si="457"/>
        <v/>
      </c>
      <c r="M1990" s="73" t="str">
        <f t="shared" si="458"/>
        <v/>
      </c>
      <c r="N1990" s="4"/>
      <c r="O1990" s="78" t="str">
        <f t="shared" si="459"/>
        <v/>
      </c>
      <c r="P1990" s="79" t="str">
        <f t="shared" si="460"/>
        <v/>
      </c>
      <c r="Q1990" s="4"/>
      <c r="R1990" s="90" t="str">
        <f t="shared" si="461"/>
        <v/>
      </c>
      <c r="S1990" s="4"/>
      <c r="Y1990" s="18" t="str">
        <f t="shared" si="462"/>
        <v/>
      </c>
      <c r="AA1990" s="18" t="str">
        <f t="shared" si="453"/>
        <v/>
      </c>
      <c r="AB1990" s="18" t="str">
        <f t="shared" si="454"/>
        <v/>
      </c>
      <c r="AC1990" s="18" t="str">
        <f t="shared" si="463"/>
        <v/>
      </c>
      <c r="AD1990" s="18" t="str">
        <f t="shared" si="463"/>
        <v/>
      </c>
      <c r="AE1990" s="18" t="str">
        <f t="shared" si="464"/>
        <v/>
      </c>
      <c r="AG1990" s="95" t="str">
        <f>IF($C1990="", "", IF(IFERROR(INDEX(Ingredients!C$11:C$310, MATCH($C1990, Ingredients!$B$11:$B$310, 0)), "")="", "", IFERROR(INDEX(Ingredients!C$11:C$310, MATCH($C1990, Ingredients!$B$11:$B$310, 0)), "")))</f>
        <v/>
      </c>
      <c r="AH1990" s="105" t="str">
        <f>IF($C1990="", "", IF(IFERROR(INDEX(Ingredients!D$11:D$310, MATCH($C1990, Ingredients!$B$11:$B$310, 0)), "")="", "", IFERROR(INDEX(Ingredients!D$11:D$310, MATCH($C1990, Ingredients!$B$11:$B$310, 0)), "")))</f>
        <v/>
      </c>
      <c r="AI1990" s="106" t="str">
        <f>IF($C1990="", "", IF(IFERROR(INDEX(Ingredients!E$11:E$310, MATCH($C1990, Ingredients!$B$11:$B$310, 0)), "")="", "", IFERROR(INDEX(Ingredients!E$11:E$310, MATCH($C1990, Ingredients!$B$11:$B$310, 0)), "")))</f>
        <v/>
      </c>
      <c r="AJ1990" s="108" t="str">
        <f>IF($C1990="", "", IF(IFERROR(INDEX(Ingredients!F$11:F$310, MATCH($C1990, Ingredients!$B$11:$B$310, 0)), "")="", "", IFERROR(INDEX(Ingredients!F$11:F$310, MATCH($C1990, Ingredients!$B$11:$B$310, 0)), "")))</f>
        <v/>
      </c>
      <c r="AK1990" s="106" t="str">
        <f>IF($C1990="", "", IF(IFERROR(INDEX(Ingredients!G$11:G$310, MATCH($C1990, Ingredients!$B$11:$B$310, 0)), "")="", "", IFERROR(INDEX(Ingredients!G$11:G$310, MATCH($C1990, Ingredients!$B$11:$B$310, 0)), "")))</f>
        <v/>
      </c>
      <c r="AL1990" s="79" t="str">
        <f>IF($C1990="", "", IF(IFERROR(INDEX(Ingredients!H$11:H$310, MATCH($C1990, Ingredients!$B$11:$B$310, 0)), "")="", "", IFERROR(INDEX(Ingredients!H$11:H$310, MATCH($C1990, Ingredients!$B$11:$B$310, 0)), "")))</f>
        <v/>
      </c>
      <c r="AN1990" s="83" t="str">
        <f t="shared" si="455"/>
        <v/>
      </c>
      <c r="AP1990" s="114" t="str">
        <f t="shared" si="465"/>
        <v/>
      </c>
      <c r="AR1990" s="117" t="str">
        <f>IF($C1990="", "", IF(IFERROR(INDEX(Ingredients!$AI$11:$AI$310, MATCH($C1990, Ingredients!$B$11:$B$310, 0)), "")="", "", IFERROR(INDEX(Ingredients!$AI$11:$AI$310, MATCH($C1990, Ingredients!$B$11:$B$310, 0)), "")))</f>
        <v/>
      </c>
      <c r="AT1990" s="120" t="str">
        <f t="shared" si="466"/>
        <v/>
      </c>
      <c r="AV1990" s="90" t="str">
        <f t="shared" si="456"/>
        <v/>
      </c>
      <c r="AX1990" s="90" t="str">
        <f>IF($AV1990="", "", COUNTIF($AV$11:$AV$5010, "&lt;"&amp;$AV1990)+1+COUNTIF($AV$11:$AV1990, $AV1990)-1)</f>
        <v/>
      </c>
      <c r="AZ1990" s="111" t="str">
        <f>IF($B1990="", "", SUMIF('Shopping List'!$AV$11:$AV$25, $B1990, 'Shopping List'!$BN$11:$BN$25))</f>
        <v/>
      </c>
      <c r="BB1990" s="117" t="str">
        <f t="shared" si="467"/>
        <v/>
      </c>
    </row>
    <row r="1991" spans="1:54" x14ac:dyDescent="0.25">
      <c r="A1991" s="4"/>
      <c r="B1991" s="37"/>
      <c r="C1991" s="124"/>
      <c r="D1991" s="39"/>
      <c r="E1991" s="125"/>
      <c r="F1991" s="48"/>
      <c r="G1991" s="4"/>
      <c r="H1991" s="4"/>
      <c r="I1991" s="95" t="str">
        <f>IF($C1991="", "", IF(IFERROR(INDEX(Ingredients!$C$11:$C$310, MATCH($C1991, Ingredients!$B$11:$B$310, 0)), "")="", "", IFERROR(INDEX(Ingredients!$C$11:$C$310, MATCH($C1991, Ingredients!$B$11:$B$310, 0)), "")))</f>
        <v/>
      </c>
      <c r="J1991" s="73" t="str">
        <f>IF($B1991="", "", IF(IFERROR(INDEX(Meals!$C$11:$C$260, MATCH($B1991, Meals!$B$11:$B$260, 0)), "")="", "", IFERROR(INDEX(Meals!$C$11:$C$260, MATCH($B1991, Meals!$B$11:$B$260, 0)), "")))</f>
        <v/>
      </c>
      <c r="K1991" s="4"/>
      <c r="L1991" s="72" t="str">
        <f t="shared" si="457"/>
        <v/>
      </c>
      <c r="M1991" s="73" t="str">
        <f t="shared" si="458"/>
        <v/>
      </c>
      <c r="N1991" s="4"/>
      <c r="O1991" s="78" t="str">
        <f t="shared" si="459"/>
        <v/>
      </c>
      <c r="P1991" s="79" t="str">
        <f t="shared" si="460"/>
        <v/>
      </c>
      <c r="Q1991" s="4"/>
      <c r="R1991" s="90" t="str">
        <f t="shared" si="461"/>
        <v/>
      </c>
      <c r="S1991" s="4"/>
      <c r="Y1991" s="18" t="str">
        <f t="shared" si="462"/>
        <v/>
      </c>
      <c r="AA1991" s="18" t="str">
        <f t="shared" si="453"/>
        <v/>
      </c>
      <c r="AB1991" s="18" t="str">
        <f t="shared" si="454"/>
        <v/>
      </c>
      <c r="AC1991" s="18" t="str">
        <f t="shared" si="463"/>
        <v/>
      </c>
      <c r="AD1991" s="18" t="str">
        <f t="shared" si="463"/>
        <v/>
      </c>
      <c r="AE1991" s="18" t="str">
        <f t="shared" si="464"/>
        <v/>
      </c>
      <c r="AG1991" s="95" t="str">
        <f>IF($C1991="", "", IF(IFERROR(INDEX(Ingredients!C$11:C$310, MATCH($C1991, Ingredients!$B$11:$B$310, 0)), "")="", "", IFERROR(INDEX(Ingredients!C$11:C$310, MATCH($C1991, Ingredients!$B$11:$B$310, 0)), "")))</f>
        <v/>
      </c>
      <c r="AH1991" s="105" t="str">
        <f>IF($C1991="", "", IF(IFERROR(INDEX(Ingredients!D$11:D$310, MATCH($C1991, Ingredients!$B$11:$B$310, 0)), "")="", "", IFERROR(INDEX(Ingredients!D$11:D$310, MATCH($C1991, Ingredients!$B$11:$B$310, 0)), "")))</f>
        <v/>
      </c>
      <c r="AI1991" s="106" t="str">
        <f>IF($C1991="", "", IF(IFERROR(INDEX(Ingredients!E$11:E$310, MATCH($C1991, Ingredients!$B$11:$B$310, 0)), "")="", "", IFERROR(INDEX(Ingredients!E$11:E$310, MATCH($C1991, Ingredients!$B$11:$B$310, 0)), "")))</f>
        <v/>
      </c>
      <c r="AJ1991" s="108" t="str">
        <f>IF($C1991="", "", IF(IFERROR(INDEX(Ingredients!F$11:F$310, MATCH($C1991, Ingredients!$B$11:$B$310, 0)), "")="", "", IFERROR(INDEX(Ingredients!F$11:F$310, MATCH($C1991, Ingredients!$B$11:$B$310, 0)), "")))</f>
        <v/>
      </c>
      <c r="AK1991" s="106" t="str">
        <f>IF($C1991="", "", IF(IFERROR(INDEX(Ingredients!G$11:G$310, MATCH($C1991, Ingredients!$B$11:$B$310, 0)), "")="", "", IFERROR(INDEX(Ingredients!G$11:G$310, MATCH($C1991, Ingredients!$B$11:$B$310, 0)), "")))</f>
        <v/>
      </c>
      <c r="AL1991" s="79" t="str">
        <f>IF($C1991="", "", IF(IFERROR(INDEX(Ingredients!H$11:H$310, MATCH($C1991, Ingredients!$B$11:$B$310, 0)), "")="", "", IFERROR(INDEX(Ingredients!H$11:H$310, MATCH($C1991, Ingredients!$B$11:$B$310, 0)), "")))</f>
        <v/>
      </c>
      <c r="AN1991" s="83" t="str">
        <f t="shared" si="455"/>
        <v/>
      </c>
      <c r="AP1991" s="114" t="str">
        <f t="shared" si="465"/>
        <v/>
      </c>
      <c r="AR1991" s="117" t="str">
        <f>IF($C1991="", "", IF(IFERROR(INDEX(Ingredients!$AI$11:$AI$310, MATCH($C1991, Ingredients!$B$11:$B$310, 0)), "")="", "", IFERROR(INDEX(Ingredients!$AI$11:$AI$310, MATCH($C1991, Ingredients!$B$11:$B$310, 0)), "")))</f>
        <v/>
      </c>
      <c r="AT1991" s="120" t="str">
        <f t="shared" si="466"/>
        <v/>
      </c>
      <c r="AV1991" s="90" t="str">
        <f t="shared" si="456"/>
        <v/>
      </c>
      <c r="AX1991" s="90" t="str">
        <f>IF($AV1991="", "", COUNTIF($AV$11:$AV$5010, "&lt;"&amp;$AV1991)+1+COUNTIF($AV$11:$AV1991, $AV1991)-1)</f>
        <v/>
      </c>
      <c r="AZ1991" s="111" t="str">
        <f>IF($B1991="", "", SUMIF('Shopping List'!$AV$11:$AV$25, $B1991, 'Shopping List'!$BN$11:$BN$25))</f>
        <v/>
      </c>
      <c r="BB1991" s="117" t="str">
        <f t="shared" si="467"/>
        <v/>
      </c>
    </row>
    <row r="1992" spans="1:54" x14ac:dyDescent="0.25">
      <c r="A1992" s="4"/>
      <c r="B1992" s="37"/>
      <c r="C1992" s="124"/>
      <c r="D1992" s="39"/>
      <c r="E1992" s="125"/>
      <c r="F1992" s="48"/>
      <c r="G1992" s="4"/>
      <c r="H1992" s="4"/>
      <c r="I1992" s="95" t="str">
        <f>IF($C1992="", "", IF(IFERROR(INDEX(Ingredients!$C$11:$C$310, MATCH($C1992, Ingredients!$B$11:$B$310, 0)), "")="", "", IFERROR(INDEX(Ingredients!$C$11:$C$310, MATCH($C1992, Ingredients!$B$11:$B$310, 0)), "")))</f>
        <v/>
      </c>
      <c r="J1992" s="73" t="str">
        <f>IF($B1992="", "", IF(IFERROR(INDEX(Meals!$C$11:$C$260, MATCH($B1992, Meals!$B$11:$B$260, 0)), "")="", "", IFERROR(INDEX(Meals!$C$11:$C$260, MATCH($B1992, Meals!$B$11:$B$260, 0)), "")))</f>
        <v/>
      </c>
      <c r="K1992" s="4"/>
      <c r="L1992" s="72" t="str">
        <f t="shared" si="457"/>
        <v/>
      </c>
      <c r="M1992" s="73" t="str">
        <f t="shared" si="458"/>
        <v/>
      </c>
      <c r="N1992" s="4"/>
      <c r="O1992" s="78" t="str">
        <f t="shared" si="459"/>
        <v/>
      </c>
      <c r="P1992" s="79" t="str">
        <f t="shared" si="460"/>
        <v/>
      </c>
      <c r="Q1992" s="4"/>
      <c r="R1992" s="90" t="str">
        <f t="shared" si="461"/>
        <v/>
      </c>
      <c r="S1992" s="4"/>
      <c r="Y1992" s="18" t="str">
        <f t="shared" si="462"/>
        <v/>
      </c>
      <c r="AA1992" s="18" t="str">
        <f t="shared" si="453"/>
        <v/>
      </c>
      <c r="AB1992" s="18" t="str">
        <f t="shared" si="454"/>
        <v/>
      </c>
      <c r="AC1992" s="18" t="str">
        <f t="shared" si="463"/>
        <v/>
      </c>
      <c r="AD1992" s="18" t="str">
        <f t="shared" si="463"/>
        <v/>
      </c>
      <c r="AE1992" s="18" t="str">
        <f t="shared" si="464"/>
        <v/>
      </c>
      <c r="AG1992" s="95" t="str">
        <f>IF($C1992="", "", IF(IFERROR(INDEX(Ingredients!C$11:C$310, MATCH($C1992, Ingredients!$B$11:$B$310, 0)), "")="", "", IFERROR(INDEX(Ingredients!C$11:C$310, MATCH($C1992, Ingredients!$B$11:$B$310, 0)), "")))</f>
        <v/>
      </c>
      <c r="AH1992" s="105" t="str">
        <f>IF($C1992="", "", IF(IFERROR(INDEX(Ingredients!D$11:D$310, MATCH($C1992, Ingredients!$B$11:$B$310, 0)), "")="", "", IFERROR(INDEX(Ingredients!D$11:D$310, MATCH($C1992, Ingredients!$B$11:$B$310, 0)), "")))</f>
        <v/>
      </c>
      <c r="AI1992" s="106" t="str">
        <f>IF($C1992="", "", IF(IFERROR(INDEX(Ingredients!E$11:E$310, MATCH($C1992, Ingredients!$B$11:$B$310, 0)), "")="", "", IFERROR(INDEX(Ingredients!E$11:E$310, MATCH($C1992, Ingredients!$B$11:$B$310, 0)), "")))</f>
        <v/>
      </c>
      <c r="AJ1992" s="108" t="str">
        <f>IF($C1992="", "", IF(IFERROR(INDEX(Ingredients!F$11:F$310, MATCH($C1992, Ingredients!$B$11:$B$310, 0)), "")="", "", IFERROR(INDEX(Ingredients!F$11:F$310, MATCH($C1992, Ingredients!$B$11:$B$310, 0)), "")))</f>
        <v/>
      </c>
      <c r="AK1992" s="106" t="str">
        <f>IF($C1992="", "", IF(IFERROR(INDEX(Ingredients!G$11:G$310, MATCH($C1992, Ingredients!$B$11:$B$310, 0)), "")="", "", IFERROR(INDEX(Ingredients!G$11:G$310, MATCH($C1992, Ingredients!$B$11:$B$310, 0)), "")))</f>
        <v/>
      </c>
      <c r="AL1992" s="79" t="str">
        <f>IF($C1992="", "", IF(IFERROR(INDEX(Ingredients!H$11:H$310, MATCH($C1992, Ingredients!$B$11:$B$310, 0)), "")="", "", IFERROR(INDEX(Ingredients!H$11:H$310, MATCH($C1992, Ingredients!$B$11:$B$310, 0)), "")))</f>
        <v/>
      </c>
      <c r="AN1992" s="83" t="str">
        <f t="shared" si="455"/>
        <v/>
      </c>
      <c r="AP1992" s="114" t="str">
        <f t="shared" si="465"/>
        <v/>
      </c>
      <c r="AR1992" s="117" t="str">
        <f>IF($C1992="", "", IF(IFERROR(INDEX(Ingredients!$AI$11:$AI$310, MATCH($C1992, Ingredients!$B$11:$B$310, 0)), "")="", "", IFERROR(INDEX(Ingredients!$AI$11:$AI$310, MATCH($C1992, Ingredients!$B$11:$B$310, 0)), "")))</f>
        <v/>
      </c>
      <c r="AT1992" s="120" t="str">
        <f t="shared" si="466"/>
        <v/>
      </c>
      <c r="AV1992" s="90" t="str">
        <f t="shared" si="456"/>
        <v/>
      </c>
      <c r="AX1992" s="90" t="str">
        <f>IF($AV1992="", "", COUNTIF($AV$11:$AV$5010, "&lt;"&amp;$AV1992)+1+COUNTIF($AV$11:$AV1992, $AV1992)-1)</f>
        <v/>
      </c>
      <c r="AZ1992" s="111" t="str">
        <f>IF($B1992="", "", SUMIF('Shopping List'!$AV$11:$AV$25, $B1992, 'Shopping List'!$BN$11:$BN$25))</f>
        <v/>
      </c>
      <c r="BB1992" s="117" t="str">
        <f t="shared" si="467"/>
        <v/>
      </c>
    </row>
    <row r="1993" spans="1:54" x14ac:dyDescent="0.25">
      <c r="A1993" s="4"/>
      <c r="B1993" s="37"/>
      <c r="C1993" s="124"/>
      <c r="D1993" s="39"/>
      <c r="E1993" s="125"/>
      <c r="F1993" s="48"/>
      <c r="G1993" s="4"/>
      <c r="H1993" s="4"/>
      <c r="I1993" s="95" t="str">
        <f>IF($C1993="", "", IF(IFERROR(INDEX(Ingredients!$C$11:$C$310, MATCH($C1993, Ingredients!$B$11:$B$310, 0)), "")="", "", IFERROR(INDEX(Ingredients!$C$11:$C$310, MATCH($C1993, Ingredients!$B$11:$B$310, 0)), "")))</f>
        <v/>
      </c>
      <c r="J1993" s="73" t="str">
        <f>IF($B1993="", "", IF(IFERROR(INDEX(Meals!$C$11:$C$260, MATCH($B1993, Meals!$B$11:$B$260, 0)), "")="", "", IFERROR(INDEX(Meals!$C$11:$C$260, MATCH($B1993, Meals!$B$11:$B$260, 0)), "")))</f>
        <v/>
      </c>
      <c r="K1993" s="4"/>
      <c r="L1993" s="72" t="str">
        <f t="shared" si="457"/>
        <v/>
      </c>
      <c r="M1993" s="73" t="str">
        <f t="shared" si="458"/>
        <v/>
      </c>
      <c r="N1993" s="4"/>
      <c r="O1993" s="78" t="str">
        <f t="shared" si="459"/>
        <v/>
      </c>
      <c r="P1993" s="79" t="str">
        <f t="shared" si="460"/>
        <v/>
      </c>
      <c r="Q1993" s="4"/>
      <c r="R1993" s="90" t="str">
        <f t="shared" si="461"/>
        <v/>
      </c>
      <c r="S1993" s="4"/>
      <c r="Y1993" s="18" t="str">
        <f t="shared" si="462"/>
        <v/>
      </c>
      <c r="AA1993" s="18" t="str">
        <f t="shared" si="453"/>
        <v/>
      </c>
      <c r="AB1993" s="18" t="str">
        <f t="shared" si="454"/>
        <v/>
      </c>
      <c r="AC1993" s="18" t="str">
        <f t="shared" si="463"/>
        <v/>
      </c>
      <c r="AD1993" s="18" t="str">
        <f t="shared" si="463"/>
        <v/>
      </c>
      <c r="AE1993" s="18" t="str">
        <f t="shared" si="464"/>
        <v/>
      </c>
      <c r="AG1993" s="95" t="str">
        <f>IF($C1993="", "", IF(IFERROR(INDEX(Ingredients!C$11:C$310, MATCH($C1993, Ingredients!$B$11:$B$310, 0)), "")="", "", IFERROR(INDEX(Ingredients!C$11:C$310, MATCH($C1993, Ingredients!$B$11:$B$310, 0)), "")))</f>
        <v/>
      </c>
      <c r="AH1993" s="105" t="str">
        <f>IF($C1993="", "", IF(IFERROR(INDEX(Ingredients!D$11:D$310, MATCH($C1993, Ingredients!$B$11:$B$310, 0)), "")="", "", IFERROR(INDEX(Ingredients!D$11:D$310, MATCH($C1993, Ingredients!$B$11:$B$310, 0)), "")))</f>
        <v/>
      </c>
      <c r="AI1993" s="106" t="str">
        <f>IF($C1993="", "", IF(IFERROR(INDEX(Ingredients!E$11:E$310, MATCH($C1993, Ingredients!$B$11:$B$310, 0)), "")="", "", IFERROR(INDEX(Ingredients!E$11:E$310, MATCH($C1993, Ingredients!$B$11:$B$310, 0)), "")))</f>
        <v/>
      </c>
      <c r="AJ1993" s="108" t="str">
        <f>IF($C1993="", "", IF(IFERROR(INDEX(Ingredients!F$11:F$310, MATCH($C1993, Ingredients!$B$11:$B$310, 0)), "")="", "", IFERROR(INDEX(Ingredients!F$11:F$310, MATCH($C1993, Ingredients!$B$11:$B$310, 0)), "")))</f>
        <v/>
      </c>
      <c r="AK1993" s="106" t="str">
        <f>IF($C1993="", "", IF(IFERROR(INDEX(Ingredients!G$11:G$310, MATCH($C1993, Ingredients!$B$11:$B$310, 0)), "")="", "", IFERROR(INDEX(Ingredients!G$11:G$310, MATCH($C1993, Ingredients!$B$11:$B$310, 0)), "")))</f>
        <v/>
      </c>
      <c r="AL1993" s="79" t="str">
        <f>IF($C1993="", "", IF(IFERROR(INDEX(Ingredients!H$11:H$310, MATCH($C1993, Ingredients!$B$11:$B$310, 0)), "")="", "", IFERROR(INDEX(Ingredients!H$11:H$310, MATCH($C1993, Ingredients!$B$11:$B$310, 0)), "")))</f>
        <v/>
      </c>
      <c r="AN1993" s="83" t="str">
        <f t="shared" si="455"/>
        <v/>
      </c>
      <c r="AP1993" s="114" t="str">
        <f t="shared" si="465"/>
        <v/>
      </c>
      <c r="AR1993" s="117" t="str">
        <f>IF($C1993="", "", IF(IFERROR(INDEX(Ingredients!$AI$11:$AI$310, MATCH($C1993, Ingredients!$B$11:$B$310, 0)), "")="", "", IFERROR(INDEX(Ingredients!$AI$11:$AI$310, MATCH($C1993, Ingredients!$B$11:$B$310, 0)), "")))</f>
        <v/>
      </c>
      <c r="AT1993" s="120" t="str">
        <f t="shared" si="466"/>
        <v/>
      </c>
      <c r="AV1993" s="90" t="str">
        <f t="shared" si="456"/>
        <v/>
      </c>
      <c r="AX1993" s="90" t="str">
        <f>IF($AV1993="", "", COUNTIF($AV$11:$AV$5010, "&lt;"&amp;$AV1993)+1+COUNTIF($AV$11:$AV1993, $AV1993)-1)</f>
        <v/>
      </c>
      <c r="AZ1993" s="111" t="str">
        <f>IF($B1993="", "", SUMIF('Shopping List'!$AV$11:$AV$25, $B1993, 'Shopping List'!$BN$11:$BN$25))</f>
        <v/>
      </c>
      <c r="BB1993" s="117" t="str">
        <f t="shared" si="467"/>
        <v/>
      </c>
    </row>
    <row r="1994" spans="1:54" x14ac:dyDescent="0.25">
      <c r="A1994" s="4"/>
      <c r="B1994" s="37"/>
      <c r="C1994" s="124"/>
      <c r="D1994" s="39"/>
      <c r="E1994" s="125"/>
      <c r="F1994" s="48"/>
      <c r="G1994" s="4"/>
      <c r="H1994" s="4"/>
      <c r="I1994" s="95" t="str">
        <f>IF($C1994="", "", IF(IFERROR(INDEX(Ingredients!$C$11:$C$310, MATCH($C1994, Ingredients!$B$11:$B$310, 0)), "")="", "", IFERROR(INDEX(Ingredients!$C$11:$C$310, MATCH($C1994, Ingredients!$B$11:$B$310, 0)), "")))</f>
        <v/>
      </c>
      <c r="J1994" s="73" t="str">
        <f>IF($B1994="", "", IF(IFERROR(INDEX(Meals!$C$11:$C$260, MATCH($B1994, Meals!$B$11:$B$260, 0)), "")="", "", IFERROR(INDEX(Meals!$C$11:$C$260, MATCH($B1994, Meals!$B$11:$B$260, 0)), "")))</f>
        <v/>
      </c>
      <c r="K1994" s="4"/>
      <c r="L1994" s="72" t="str">
        <f t="shared" si="457"/>
        <v/>
      </c>
      <c r="M1994" s="73" t="str">
        <f t="shared" si="458"/>
        <v/>
      </c>
      <c r="N1994" s="4"/>
      <c r="O1994" s="78" t="str">
        <f t="shared" si="459"/>
        <v/>
      </c>
      <c r="P1994" s="79" t="str">
        <f t="shared" si="460"/>
        <v/>
      </c>
      <c r="Q1994" s="4"/>
      <c r="R1994" s="90" t="str">
        <f t="shared" si="461"/>
        <v/>
      </c>
      <c r="S1994" s="4"/>
      <c r="Y1994" s="18" t="str">
        <f t="shared" si="462"/>
        <v/>
      </c>
      <c r="AA1994" s="18" t="str">
        <f t="shared" si="453"/>
        <v/>
      </c>
      <c r="AB1994" s="18" t="str">
        <f t="shared" si="454"/>
        <v/>
      </c>
      <c r="AC1994" s="18" t="str">
        <f t="shared" si="463"/>
        <v/>
      </c>
      <c r="AD1994" s="18" t="str">
        <f t="shared" si="463"/>
        <v/>
      </c>
      <c r="AE1994" s="18" t="str">
        <f t="shared" si="464"/>
        <v/>
      </c>
      <c r="AG1994" s="95" t="str">
        <f>IF($C1994="", "", IF(IFERROR(INDEX(Ingredients!C$11:C$310, MATCH($C1994, Ingredients!$B$11:$B$310, 0)), "")="", "", IFERROR(INDEX(Ingredients!C$11:C$310, MATCH($C1994, Ingredients!$B$11:$B$310, 0)), "")))</f>
        <v/>
      </c>
      <c r="AH1994" s="105" t="str">
        <f>IF($C1994="", "", IF(IFERROR(INDEX(Ingredients!D$11:D$310, MATCH($C1994, Ingredients!$B$11:$B$310, 0)), "")="", "", IFERROR(INDEX(Ingredients!D$11:D$310, MATCH($C1994, Ingredients!$B$11:$B$310, 0)), "")))</f>
        <v/>
      </c>
      <c r="AI1994" s="106" t="str">
        <f>IF($C1994="", "", IF(IFERROR(INDEX(Ingredients!E$11:E$310, MATCH($C1994, Ingredients!$B$11:$B$310, 0)), "")="", "", IFERROR(INDEX(Ingredients!E$11:E$310, MATCH($C1994, Ingredients!$B$11:$B$310, 0)), "")))</f>
        <v/>
      </c>
      <c r="AJ1994" s="108" t="str">
        <f>IF($C1994="", "", IF(IFERROR(INDEX(Ingredients!F$11:F$310, MATCH($C1994, Ingredients!$B$11:$B$310, 0)), "")="", "", IFERROR(INDEX(Ingredients!F$11:F$310, MATCH($C1994, Ingredients!$B$11:$B$310, 0)), "")))</f>
        <v/>
      </c>
      <c r="AK1994" s="106" t="str">
        <f>IF($C1994="", "", IF(IFERROR(INDEX(Ingredients!G$11:G$310, MATCH($C1994, Ingredients!$B$11:$B$310, 0)), "")="", "", IFERROR(INDEX(Ingredients!G$11:G$310, MATCH($C1994, Ingredients!$B$11:$B$310, 0)), "")))</f>
        <v/>
      </c>
      <c r="AL1994" s="79" t="str">
        <f>IF($C1994="", "", IF(IFERROR(INDEX(Ingredients!H$11:H$310, MATCH($C1994, Ingredients!$B$11:$B$310, 0)), "")="", "", IFERROR(INDEX(Ingredients!H$11:H$310, MATCH($C1994, Ingredients!$B$11:$B$310, 0)), "")))</f>
        <v/>
      </c>
      <c r="AN1994" s="83" t="str">
        <f t="shared" si="455"/>
        <v/>
      </c>
      <c r="AP1994" s="114" t="str">
        <f t="shared" si="465"/>
        <v/>
      </c>
      <c r="AR1994" s="117" t="str">
        <f>IF($C1994="", "", IF(IFERROR(INDEX(Ingredients!$AI$11:$AI$310, MATCH($C1994, Ingredients!$B$11:$B$310, 0)), "")="", "", IFERROR(INDEX(Ingredients!$AI$11:$AI$310, MATCH($C1994, Ingredients!$B$11:$B$310, 0)), "")))</f>
        <v/>
      </c>
      <c r="AT1994" s="120" t="str">
        <f t="shared" si="466"/>
        <v/>
      </c>
      <c r="AV1994" s="90" t="str">
        <f t="shared" si="456"/>
        <v/>
      </c>
      <c r="AX1994" s="90" t="str">
        <f>IF($AV1994="", "", COUNTIF($AV$11:$AV$5010, "&lt;"&amp;$AV1994)+1+COUNTIF($AV$11:$AV1994, $AV1994)-1)</f>
        <v/>
      </c>
      <c r="AZ1994" s="111" t="str">
        <f>IF($B1994="", "", SUMIF('Shopping List'!$AV$11:$AV$25, $B1994, 'Shopping List'!$BN$11:$BN$25))</f>
        <v/>
      </c>
      <c r="BB1994" s="117" t="str">
        <f t="shared" si="467"/>
        <v/>
      </c>
    </row>
    <row r="1995" spans="1:54" x14ac:dyDescent="0.25">
      <c r="A1995" s="4"/>
      <c r="B1995" s="37"/>
      <c r="C1995" s="124"/>
      <c r="D1995" s="39"/>
      <c r="E1995" s="125"/>
      <c r="F1995" s="48"/>
      <c r="G1995" s="4"/>
      <c r="H1995" s="4"/>
      <c r="I1995" s="95" t="str">
        <f>IF($C1995="", "", IF(IFERROR(INDEX(Ingredients!$C$11:$C$310, MATCH($C1995, Ingredients!$B$11:$B$310, 0)), "")="", "", IFERROR(INDEX(Ingredients!$C$11:$C$310, MATCH($C1995, Ingredients!$B$11:$B$310, 0)), "")))</f>
        <v/>
      </c>
      <c r="J1995" s="73" t="str">
        <f>IF($B1995="", "", IF(IFERROR(INDEX(Meals!$C$11:$C$260, MATCH($B1995, Meals!$B$11:$B$260, 0)), "")="", "", IFERROR(INDEX(Meals!$C$11:$C$260, MATCH($B1995, Meals!$B$11:$B$260, 0)), "")))</f>
        <v/>
      </c>
      <c r="K1995" s="4"/>
      <c r="L1995" s="72" t="str">
        <f t="shared" si="457"/>
        <v/>
      </c>
      <c r="M1995" s="73" t="str">
        <f t="shared" si="458"/>
        <v/>
      </c>
      <c r="N1995" s="4"/>
      <c r="O1995" s="78" t="str">
        <f t="shared" si="459"/>
        <v/>
      </c>
      <c r="P1995" s="79" t="str">
        <f t="shared" si="460"/>
        <v/>
      </c>
      <c r="Q1995" s="4"/>
      <c r="R1995" s="90" t="str">
        <f t="shared" si="461"/>
        <v/>
      </c>
      <c r="S1995" s="4"/>
      <c r="Y1995" s="18" t="str">
        <f t="shared" si="462"/>
        <v/>
      </c>
      <c r="AA1995" s="18" t="str">
        <f t="shared" ref="AA1995:AA2058" si="468">IF($Y1995="", "", IF(AND(AA$5="X", B1995=""), $Y$6, IF(AND(NOT(B1995=""), COUNTIF(V$11:V$260, B1995)=0), $Y$7, "")))</f>
        <v/>
      </c>
      <c r="AB1995" s="18" t="str">
        <f t="shared" ref="AB1995:AB2058" si="469">IF($Y1995="", "", IF(AND(AB$5="X", C1995=""), $Y$6, IF(AND(NOT(C1995=""), COUNTIF(W$11:W$310, C1995)=0), $Y$7, "")))</f>
        <v/>
      </c>
      <c r="AC1995" s="18" t="str">
        <f t="shared" si="463"/>
        <v/>
      </c>
      <c r="AD1995" s="18" t="str">
        <f t="shared" si="463"/>
        <v/>
      </c>
      <c r="AE1995" s="18" t="str">
        <f t="shared" si="464"/>
        <v/>
      </c>
      <c r="AG1995" s="95" t="str">
        <f>IF($C1995="", "", IF(IFERROR(INDEX(Ingredients!C$11:C$310, MATCH($C1995, Ingredients!$B$11:$B$310, 0)), "")="", "", IFERROR(INDEX(Ingredients!C$11:C$310, MATCH($C1995, Ingredients!$B$11:$B$310, 0)), "")))</f>
        <v/>
      </c>
      <c r="AH1995" s="105" t="str">
        <f>IF($C1995="", "", IF(IFERROR(INDEX(Ingredients!D$11:D$310, MATCH($C1995, Ingredients!$B$11:$B$310, 0)), "")="", "", IFERROR(INDEX(Ingredients!D$11:D$310, MATCH($C1995, Ingredients!$B$11:$B$310, 0)), "")))</f>
        <v/>
      </c>
      <c r="AI1995" s="106" t="str">
        <f>IF($C1995="", "", IF(IFERROR(INDEX(Ingredients!E$11:E$310, MATCH($C1995, Ingredients!$B$11:$B$310, 0)), "")="", "", IFERROR(INDEX(Ingredients!E$11:E$310, MATCH($C1995, Ingredients!$B$11:$B$310, 0)), "")))</f>
        <v/>
      </c>
      <c r="AJ1995" s="108" t="str">
        <f>IF($C1995="", "", IF(IFERROR(INDEX(Ingredients!F$11:F$310, MATCH($C1995, Ingredients!$B$11:$B$310, 0)), "")="", "", IFERROR(INDEX(Ingredients!F$11:F$310, MATCH($C1995, Ingredients!$B$11:$B$310, 0)), "")))</f>
        <v/>
      </c>
      <c r="AK1995" s="106" t="str">
        <f>IF($C1995="", "", IF(IFERROR(INDEX(Ingredients!G$11:G$310, MATCH($C1995, Ingredients!$B$11:$B$310, 0)), "")="", "", IFERROR(INDEX(Ingredients!G$11:G$310, MATCH($C1995, Ingredients!$B$11:$B$310, 0)), "")))</f>
        <v/>
      </c>
      <c r="AL1995" s="79" t="str">
        <f>IF($C1995="", "", IF(IFERROR(INDEX(Ingredients!H$11:H$310, MATCH($C1995, Ingredients!$B$11:$B$310, 0)), "")="", "", IFERROR(INDEX(Ingredients!H$11:H$310, MATCH($C1995, Ingredients!$B$11:$B$310, 0)), "")))</f>
        <v/>
      </c>
      <c r="AN1995" s="83" t="str">
        <f t="shared" ref="AN1995:AN2058" si="470">IF($D1995="", "", IFERROR(IF($AK1995=$AI1995, $AJ1995/$AH1995, $AJ1995), ""))</f>
        <v/>
      </c>
      <c r="AP1995" s="114" t="str">
        <f t="shared" si="465"/>
        <v/>
      </c>
      <c r="AR1995" s="117" t="str">
        <f>IF($C1995="", "", IF(IFERROR(INDEX(Ingredients!$AI$11:$AI$310, MATCH($C1995, Ingredients!$B$11:$B$310, 0)), "")="", "", IFERROR(INDEX(Ingredients!$AI$11:$AI$310, MATCH($C1995, Ingredients!$B$11:$B$310, 0)), "")))</f>
        <v/>
      </c>
      <c r="AT1995" s="120" t="str">
        <f t="shared" si="466"/>
        <v/>
      </c>
      <c r="AV1995" s="90" t="str">
        <f t="shared" ref="AV1995:AV2058" si="471">IF($AT$8="", "", IF($B1995=$AT$8, $E1995, ""))</f>
        <v/>
      </c>
      <c r="AX1995" s="90" t="str">
        <f>IF($AV1995="", "", COUNTIF($AV$11:$AV$5010, "&lt;"&amp;$AV1995)+1+COUNTIF($AV$11:$AV1995, $AV1995)-1)</f>
        <v/>
      </c>
      <c r="AZ1995" s="111" t="str">
        <f>IF($B1995="", "", SUMIF('Shopping List'!$AV$11:$AV$25, $B1995, 'Shopping List'!$BN$11:$BN$25))</f>
        <v/>
      </c>
      <c r="BB1995" s="117" t="str">
        <f t="shared" si="467"/>
        <v/>
      </c>
    </row>
    <row r="1996" spans="1:54" x14ac:dyDescent="0.25">
      <c r="A1996" s="4"/>
      <c r="B1996" s="37"/>
      <c r="C1996" s="124"/>
      <c r="D1996" s="39"/>
      <c r="E1996" s="125"/>
      <c r="F1996" s="48"/>
      <c r="G1996" s="4"/>
      <c r="H1996" s="4"/>
      <c r="I1996" s="95" t="str">
        <f>IF($C1996="", "", IF(IFERROR(INDEX(Ingredients!$C$11:$C$310, MATCH($C1996, Ingredients!$B$11:$B$310, 0)), "")="", "", IFERROR(INDEX(Ingredients!$C$11:$C$310, MATCH($C1996, Ingredients!$B$11:$B$310, 0)), "")))</f>
        <v/>
      </c>
      <c r="J1996" s="73" t="str">
        <f>IF($B1996="", "", IF(IFERROR(INDEX(Meals!$C$11:$C$260, MATCH($B1996, Meals!$B$11:$B$260, 0)), "")="", "", IFERROR(INDEX(Meals!$C$11:$C$260, MATCH($B1996, Meals!$B$11:$B$260, 0)), "")))</f>
        <v/>
      </c>
      <c r="K1996" s="4"/>
      <c r="L1996" s="72" t="str">
        <f t="shared" ref="L1996:L2059" si="472">IF($D1996="", "", IFERROR(ROUND($AN1996*$D1996, 0), ""))</f>
        <v/>
      </c>
      <c r="M1996" s="73" t="str">
        <f t="shared" ref="M1996:M2059" si="473">IFERROR(ROUND($L1996/$J1996, 0), "")</f>
        <v/>
      </c>
      <c r="N1996" s="4"/>
      <c r="O1996" s="78" t="str">
        <f t="shared" ref="O1996:O2059" si="474">IF($D1996="", "", IFERROR(ROUND($AP1996*$D1996, 2), ""))</f>
        <v/>
      </c>
      <c r="P1996" s="79" t="str">
        <f t="shared" ref="P1996:P2059" si="475">IFERROR(ROUND($O1996/$J1996, 2), "")</f>
        <v/>
      </c>
      <c r="Q1996" s="4"/>
      <c r="R1996" s="90" t="str">
        <f t="shared" ref="R1996:R2059" si="476">IF(OR($D1996="", $AR1996=""), "", IF($AR1996&gt;=$D1996, $V$3, $V$4))</f>
        <v/>
      </c>
      <c r="S1996" s="4"/>
      <c r="Y1996" s="18" t="str">
        <f t="shared" ref="Y1996:Y2059" si="477">IF(COUNTIF($B1996:$F1996, "")=5, "", "X")</f>
        <v/>
      </c>
      <c r="AA1996" s="18" t="str">
        <f t="shared" si="468"/>
        <v/>
      </c>
      <c r="AB1996" s="18" t="str">
        <f t="shared" si="469"/>
        <v/>
      </c>
      <c r="AC1996" s="18" t="str">
        <f t="shared" ref="AC1996:AD2059" si="478">IF($Y1996="", "", IF(AND(AC$5="X", D1996=""), $Y$6, IF(AND(NOT(D1996=""), ISNUMBER(D1996)=FALSE), $Y$7, "")))</f>
        <v/>
      </c>
      <c r="AD1996" s="18" t="str">
        <f t="shared" si="478"/>
        <v/>
      </c>
      <c r="AE1996" s="18" t="str">
        <f t="shared" ref="AE1996:AE2059" si="479">IF($Y1996="", "", IF(AND(AE$5="X", F1996=""), $Y$6, ""))</f>
        <v/>
      </c>
      <c r="AG1996" s="95" t="str">
        <f>IF($C1996="", "", IF(IFERROR(INDEX(Ingredients!C$11:C$310, MATCH($C1996, Ingredients!$B$11:$B$310, 0)), "")="", "", IFERROR(INDEX(Ingredients!C$11:C$310, MATCH($C1996, Ingredients!$B$11:$B$310, 0)), "")))</f>
        <v/>
      </c>
      <c r="AH1996" s="105" t="str">
        <f>IF($C1996="", "", IF(IFERROR(INDEX(Ingredients!D$11:D$310, MATCH($C1996, Ingredients!$B$11:$B$310, 0)), "")="", "", IFERROR(INDEX(Ingredients!D$11:D$310, MATCH($C1996, Ingredients!$B$11:$B$310, 0)), "")))</f>
        <v/>
      </c>
      <c r="AI1996" s="106" t="str">
        <f>IF($C1996="", "", IF(IFERROR(INDEX(Ingredients!E$11:E$310, MATCH($C1996, Ingredients!$B$11:$B$310, 0)), "")="", "", IFERROR(INDEX(Ingredients!E$11:E$310, MATCH($C1996, Ingredients!$B$11:$B$310, 0)), "")))</f>
        <v/>
      </c>
      <c r="AJ1996" s="108" t="str">
        <f>IF($C1996="", "", IF(IFERROR(INDEX(Ingredients!F$11:F$310, MATCH($C1996, Ingredients!$B$11:$B$310, 0)), "")="", "", IFERROR(INDEX(Ingredients!F$11:F$310, MATCH($C1996, Ingredients!$B$11:$B$310, 0)), "")))</f>
        <v/>
      </c>
      <c r="AK1996" s="106" t="str">
        <f>IF($C1996="", "", IF(IFERROR(INDEX(Ingredients!G$11:G$310, MATCH($C1996, Ingredients!$B$11:$B$310, 0)), "")="", "", IFERROR(INDEX(Ingredients!G$11:G$310, MATCH($C1996, Ingredients!$B$11:$B$310, 0)), "")))</f>
        <v/>
      </c>
      <c r="AL1996" s="79" t="str">
        <f>IF($C1996="", "", IF(IFERROR(INDEX(Ingredients!H$11:H$310, MATCH($C1996, Ingredients!$B$11:$B$310, 0)), "")="", "", IFERROR(INDEX(Ingredients!H$11:H$310, MATCH($C1996, Ingredients!$B$11:$B$310, 0)), "")))</f>
        <v/>
      </c>
      <c r="AN1996" s="83" t="str">
        <f t="shared" si="470"/>
        <v/>
      </c>
      <c r="AP1996" s="114" t="str">
        <f t="shared" ref="AP1996:AP2059" si="480">IF($D1996="", "", IFERROR(IF($AK1996=$AI1996, $AL1996/$AH1996, $AL1996), ""))</f>
        <v/>
      </c>
      <c r="AR1996" s="117" t="str">
        <f>IF($C1996="", "", IF(IFERROR(INDEX(Ingredients!$AI$11:$AI$310, MATCH($C1996, Ingredients!$B$11:$B$310, 0)), "")="", "", IFERROR(INDEX(Ingredients!$AI$11:$AI$310, MATCH($C1996, Ingredients!$B$11:$B$310, 0)), "")))</f>
        <v/>
      </c>
      <c r="AT1996" s="120" t="str">
        <f t="shared" ref="AT1996:AT2059" si="481">IF(OR($B1996="", $R1996=""), "", CONCATENATE($B1996, " - ", $R1996))</f>
        <v/>
      </c>
      <c r="AV1996" s="90" t="str">
        <f t="shared" si="471"/>
        <v/>
      </c>
      <c r="AX1996" s="90" t="str">
        <f>IF($AV1996="", "", COUNTIF($AV$11:$AV$5010, "&lt;"&amp;$AV1996)+1+COUNTIF($AV$11:$AV1996, $AV1996)-1)</f>
        <v/>
      </c>
      <c r="AZ1996" s="111" t="str">
        <f>IF($B1996="", "", SUMIF('Shopping List'!$AV$11:$AV$25, $B1996, 'Shopping List'!$BN$11:$BN$25))</f>
        <v/>
      </c>
      <c r="BB1996" s="117" t="str">
        <f t="shared" ref="BB1996:BB2059" si="482">IF(OR($AZ1996="", $AZ1996=0), "", IFERROR($D1996*$AZ1996, ""))</f>
        <v/>
      </c>
    </row>
    <row r="1997" spans="1:54" x14ac:dyDescent="0.25">
      <c r="A1997" s="4"/>
      <c r="B1997" s="37"/>
      <c r="C1997" s="124"/>
      <c r="D1997" s="39"/>
      <c r="E1997" s="125"/>
      <c r="F1997" s="48"/>
      <c r="G1997" s="4"/>
      <c r="H1997" s="4"/>
      <c r="I1997" s="95" t="str">
        <f>IF($C1997="", "", IF(IFERROR(INDEX(Ingredients!$C$11:$C$310, MATCH($C1997, Ingredients!$B$11:$B$310, 0)), "")="", "", IFERROR(INDEX(Ingredients!$C$11:$C$310, MATCH($C1997, Ingredients!$B$11:$B$310, 0)), "")))</f>
        <v/>
      </c>
      <c r="J1997" s="73" t="str">
        <f>IF($B1997="", "", IF(IFERROR(INDEX(Meals!$C$11:$C$260, MATCH($B1997, Meals!$B$11:$B$260, 0)), "")="", "", IFERROR(INDEX(Meals!$C$11:$C$260, MATCH($B1997, Meals!$B$11:$B$260, 0)), "")))</f>
        <v/>
      </c>
      <c r="K1997" s="4"/>
      <c r="L1997" s="72" t="str">
        <f t="shared" si="472"/>
        <v/>
      </c>
      <c r="M1997" s="73" t="str">
        <f t="shared" si="473"/>
        <v/>
      </c>
      <c r="N1997" s="4"/>
      <c r="O1997" s="78" t="str">
        <f t="shared" si="474"/>
        <v/>
      </c>
      <c r="P1997" s="79" t="str">
        <f t="shared" si="475"/>
        <v/>
      </c>
      <c r="Q1997" s="4"/>
      <c r="R1997" s="90" t="str">
        <f t="shared" si="476"/>
        <v/>
      </c>
      <c r="S1997" s="4"/>
      <c r="Y1997" s="18" t="str">
        <f t="shared" si="477"/>
        <v/>
      </c>
      <c r="AA1997" s="18" t="str">
        <f t="shared" si="468"/>
        <v/>
      </c>
      <c r="AB1997" s="18" t="str">
        <f t="shared" si="469"/>
        <v/>
      </c>
      <c r="AC1997" s="18" t="str">
        <f t="shared" si="478"/>
        <v/>
      </c>
      <c r="AD1997" s="18" t="str">
        <f t="shared" si="478"/>
        <v/>
      </c>
      <c r="AE1997" s="18" t="str">
        <f t="shared" si="479"/>
        <v/>
      </c>
      <c r="AG1997" s="95" t="str">
        <f>IF($C1997="", "", IF(IFERROR(INDEX(Ingredients!C$11:C$310, MATCH($C1997, Ingredients!$B$11:$B$310, 0)), "")="", "", IFERROR(INDEX(Ingredients!C$11:C$310, MATCH($C1997, Ingredients!$B$11:$B$310, 0)), "")))</f>
        <v/>
      </c>
      <c r="AH1997" s="105" t="str">
        <f>IF($C1997="", "", IF(IFERROR(INDEX(Ingredients!D$11:D$310, MATCH($C1997, Ingredients!$B$11:$B$310, 0)), "")="", "", IFERROR(INDEX(Ingredients!D$11:D$310, MATCH($C1997, Ingredients!$B$11:$B$310, 0)), "")))</f>
        <v/>
      </c>
      <c r="AI1997" s="106" t="str">
        <f>IF($C1997="", "", IF(IFERROR(INDEX(Ingredients!E$11:E$310, MATCH($C1997, Ingredients!$B$11:$B$310, 0)), "")="", "", IFERROR(INDEX(Ingredients!E$11:E$310, MATCH($C1997, Ingredients!$B$11:$B$310, 0)), "")))</f>
        <v/>
      </c>
      <c r="AJ1997" s="108" t="str">
        <f>IF($C1997="", "", IF(IFERROR(INDEX(Ingredients!F$11:F$310, MATCH($C1997, Ingredients!$B$11:$B$310, 0)), "")="", "", IFERROR(INDEX(Ingredients!F$11:F$310, MATCH($C1997, Ingredients!$B$11:$B$310, 0)), "")))</f>
        <v/>
      </c>
      <c r="AK1997" s="106" t="str">
        <f>IF($C1997="", "", IF(IFERROR(INDEX(Ingredients!G$11:G$310, MATCH($C1997, Ingredients!$B$11:$B$310, 0)), "")="", "", IFERROR(INDEX(Ingredients!G$11:G$310, MATCH($C1997, Ingredients!$B$11:$B$310, 0)), "")))</f>
        <v/>
      </c>
      <c r="AL1997" s="79" t="str">
        <f>IF($C1997="", "", IF(IFERROR(INDEX(Ingredients!H$11:H$310, MATCH($C1997, Ingredients!$B$11:$B$310, 0)), "")="", "", IFERROR(INDEX(Ingredients!H$11:H$310, MATCH($C1997, Ingredients!$B$11:$B$310, 0)), "")))</f>
        <v/>
      </c>
      <c r="AN1997" s="83" t="str">
        <f t="shared" si="470"/>
        <v/>
      </c>
      <c r="AP1997" s="114" t="str">
        <f t="shared" si="480"/>
        <v/>
      </c>
      <c r="AR1997" s="117" t="str">
        <f>IF($C1997="", "", IF(IFERROR(INDEX(Ingredients!$AI$11:$AI$310, MATCH($C1997, Ingredients!$B$11:$B$310, 0)), "")="", "", IFERROR(INDEX(Ingredients!$AI$11:$AI$310, MATCH($C1997, Ingredients!$B$11:$B$310, 0)), "")))</f>
        <v/>
      </c>
      <c r="AT1997" s="120" t="str">
        <f t="shared" si="481"/>
        <v/>
      </c>
      <c r="AV1997" s="90" t="str">
        <f t="shared" si="471"/>
        <v/>
      </c>
      <c r="AX1997" s="90" t="str">
        <f>IF($AV1997="", "", COUNTIF($AV$11:$AV$5010, "&lt;"&amp;$AV1997)+1+COUNTIF($AV$11:$AV1997, $AV1997)-1)</f>
        <v/>
      </c>
      <c r="AZ1997" s="111" t="str">
        <f>IF($B1997="", "", SUMIF('Shopping List'!$AV$11:$AV$25, $B1997, 'Shopping List'!$BN$11:$BN$25))</f>
        <v/>
      </c>
      <c r="BB1997" s="117" t="str">
        <f t="shared" si="482"/>
        <v/>
      </c>
    </row>
    <row r="1998" spans="1:54" x14ac:dyDescent="0.25">
      <c r="A1998" s="4"/>
      <c r="B1998" s="37"/>
      <c r="C1998" s="124"/>
      <c r="D1998" s="39"/>
      <c r="E1998" s="125"/>
      <c r="F1998" s="48"/>
      <c r="G1998" s="4"/>
      <c r="H1998" s="4"/>
      <c r="I1998" s="95" t="str">
        <f>IF($C1998="", "", IF(IFERROR(INDEX(Ingredients!$C$11:$C$310, MATCH($C1998, Ingredients!$B$11:$B$310, 0)), "")="", "", IFERROR(INDEX(Ingredients!$C$11:$C$310, MATCH($C1998, Ingredients!$B$11:$B$310, 0)), "")))</f>
        <v/>
      </c>
      <c r="J1998" s="73" t="str">
        <f>IF($B1998="", "", IF(IFERROR(INDEX(Meals!$C$11:$C$260, MATCH($B1998, Meals!$B$11:$B$260, 0)), "")="", "", IFERROR(INDEX(Meals!$C$11:$C$260, MATCH($B1998, Meals!$B$11:$B$260, 0)), "")))</f>
        <v/>
      </c>
      <c r="K1998" s="4"/>
      <c r="L1998" s="72" t="str">
        <f t="shared" si="472"/>
        <v/>
      </c>
      <c r="M1998" s="73" t="str">
        <f t="shared" si="473"/>
        <v/>
      </c>
      <c r="N1998" s="4"/>
      <c r="O1998" s="78" t="str">
        <f t="shared" si="474"/>
        <v/>
      </c>
      <c r="P1998" s="79" t="str">
        <f t="shared" si="475"/>
        <v/>
      </c>
      <c r="Q1998" s="4"/>
      <c r="R1998" s="90" t="str">
        <f t="shared" si="476"/>
        <v/>
      </c>
      <c r="S1998" s="4"/>
      <c r="Y1998" s="18" t="str">
        <f t="shared" si="477"/>
        <v/>
      </c>
      <c r="AA1998" s="18" t="str">
        <f t="shared" si="468"/>
        <v/>
      </c>
      <c r="AB1998" s="18" t="str">
        <f t="shared" si="469"/>
        <v/>
      </c>
      <c r="AC1998" s="18" t="str">
        <f t="shared" si="478"/>
        <v/>
      </c>
      <c r="AD1998" s="18" t="str">
        <f t="shared" si="478"/>
        <v/>
      </c>
      <c r="AE1998" s="18" t="str">
        <f t="shared" si="479"/>
        <v/>
      </c>
      <c r="AG1998" s="95" t="str">
        <f>IF($C1998="", "", IF(IFERROR(INDEX(Ingredients!C$11:C$310, MATCH($C1998, Ingredients!$B$11:$B$310, 0)), "")="", "", IFERROR(INDEX(Ingredients!C$11:C$310, MATCH($C1998, Ingredients!$B$11:$B$310, 0)), "")))</f>
        <v/>
      </c>
      <c r="AH1998" s="105" t="str">
        <f>IF($C1998="", "", IF(IFERROR(INDEX(Ingredients!D$11:D$310, MATCH($C1998, Ingredients!$B$11:$B$310, 0)), "")="", "", IFERROR(INDEX(Ingredients!D$11:D$310, MATCH($C1998, Ingredients!$B$11:$B$310, 0)), "")))</f>
        <v/>
      </c>
      <c r="AI1998" s="106" t="str">
        <f>IF($C1998="", "", IF(IFERROR(INDEX(Ingredients!E$11:E$310, MATCH($C1998, Ingredients!$B$11:$B$310, 0)), "")="", "", IFERROR(INDEX(Ingredients!E$11:E$310, MATCH($C1998, Ingredients!$B$11:$B$310, 0)), "")))</f>
        <v/>
      </c>
      <c r="AJ1998" s="108" t="str">
        <f>IF($C1998="", "", IF(IFERROR(INDEX(Ingredients!F$11:F$310, MATCH($C1998, Ingredients!$B$11:$B$310, 0)), "")="", "", IFERROR(INDEX(Ingredients!F$11:F$310, MATCH($C1998, Ingredients!$B$11:$B$310, 0)), "")))</f>
        <v/>
      </c>
      <c r="AK1998" s="106" t="str">
        <f>IF($C1998="", "", IF(IFERROR(INDEX(Ingredients!G$11:G$310, MATCH($C1998, Ingredients!$B$11:$B$310, 0)), "")="", "", IFERROR(INDEX(Ingredients!G$11:G$310, MATCH($C1998, Ingredients!$B$11:$B$310, 0)), "")))</f>
        <v/>
      </c>
      <c r="AL1998" s="79" t="str">
        <f>IF($C1998="", "", IF(IFERROR(INDEX(Ingredients!H$11:H$310, MATCH($C1998, Ingredients!$B$11:$B$310, 0)), "")="", "", IFERROR(INDEX(Ingredients!H$11:H$310, MATCH($C1998, Ingredients!$B$11:$B$310, 0)), "")))</f>
        <v/>
      </c>
      <c r="AN1998" s="83" t="str">
        <f t="shared" si="470"/>
        <v/>
      </c>
      <c r="AP1998" s="114" t="str">
        <f t="shared" si="480"/>
        <v/>
      </c>
      <c r="AR1998" s="117" t="str">
        <f>IF($C1998="", "", IF(IFERROR(INDEX(Ingredients!$AI$11:$AI$310, MATCH($C1998, Ingredients!$B$11:$B$310, 0)), "")="", "", IFERROR(INDEX(Ingredients!$AI$11:$AI$310, MATCH($C1998, Ingredients!$B$11:$B$310, 0)), "")))</f>
        <v/>
      </c>
      <c r="AT1998" s="120" t="str">
        <f t="shared" si="481"/>
        <v/>
      </c>
      <c r="AV1998" s="90" t="str">
        <f t="shared" si="471"/>
        <v/>
      </c>
      <c r="AX1998" s="90" t="str">
        <f>IF($AV1998="", "", COUNTIF($AV$11:$AV$5010, "&lt;"&amp;$AV1998)+1+COUNTIF($AV$11:$AV1998, $AV1998)-1)</f>
        <v/>
      </c>
      <c r="AZ1998" s="111" t="str">
        <f>IF($B1998="", "", SUMIF('Shopping List'!$AV$11:$AV$25, $B1998, 'Shopping List'!$BN$11:$BN$25))</f>
        <v/>
      </c>
      <c r="BB1998" s="117" t="str">
        <f t="shared" si="482"/>
        <v/>
      </c>
    </row>
    <row r="1999" spans="1:54" x14ac:dyDescent="0.25">
      <c r="A1999" s="4"/>
      <c r="B1999" s="37"/>
      <c r="C1999" s="124"/>
      <c r="D1999" s="39"/>
      <c r="E1999" s="125"/>
      <c r="F1999" s="48"/>
      <c r="G1999" s="4"/>
      <c r="H1999" s="4"/>
      <c r="I1999" s="95" t="str">
        <f>IF($C1999="", "", IF(IFERROR(INDEX(Ingredients!$C$11:$C$310, MATCH($C1999, Ingredients!$B$11:$B$310, 0)), "")="", "", IFERROR(INDEX(Ingredients!$C$11:$C$310, MATCH($C1999, Ingredients!$B$11:$B$310, 0)), "")))</f>
        <v/>
      </c>
      <c r="J1999" s="73" t="str">
        <f>IF($B1999="", "", IF(IFERROR(INDEX(Meals!$C$11:$C$260, MATCH($B1999, Meals!$B$11:$B$260, 0)), "")="", "", IFERROR(INDEX(Meals!$C$11:$C$260, MATCH($B1999, Meals!$B$11:$B$260, 0)), "")))</f>
        <v/>
      </c>
      <c r="K1999" s="4"/>
      <c r="L1999" s="72" t="str">
        <f t="shared" si="472"/>
        <v/>
      </c>
      <c r="M1999" s="73" t="str">
        <f t="shared" si="473"/>
        <v/>
      </c>
      <c r="N1999" s="4"/>
      <c r="O1999" s="78" t="str">
        <f t="shared" si="474"/>
        <v/>
      </c>
      <c r="P1999" s="79" t="str">
        <f t="shared" si="475"/>
        <v/>
      </c>
      <c r="Q1999" s="4"/>
      <c r="R1999" s="90" t="str">
        <f t="shared" si="476"/>
        <v/>
      </c>
      <c r="S1999" s="4"/>
      <c r="Y1999" s="18" t="str">
        <f t="shared" si="477"/>
        <v/>
      </c>
      <c r="AA1999" s="18" t="str">
        <f t="shared" si="468"/>
        <v/>
      </c>
      <c r="AB1999" s="18" t="str">
        <f t="shared" si="469"/>
        <v/>
      </c>
      <c r="AC1999" s="18" t="str">
        <f t="shared" si="478"/>
        <v/>
      </c>
      <c r="AD1999" s="18" t="str">
        <f t="shared" si="478"/>
        <v/>
      </c>
      <c r="AE1999" s="18" t="str">
        <f t="shared" si="479"/>
        <v/>
      </c>
      <c r="AG1999" s="95" t="str">
        <f>IF($C1999="", "", IF(IFERROR(INDEX(Ingredients!C$11:C$310, MATCH($C1999, Ingredients!$B$11:$B$310, 0)), "")="", "", IFERROR(INDEX(Ingredients!C$11:C$310, MATCH($C1999, Ingredients!$B$11:$B$310, 0)), "")))</f>
        <v/>
      </c>
      <c r="AH1999" s="105" t="str">
        <f>IF($C1999="", "", IF(IFERROR(INDEX(Ingredients!D$11:D$310, MATCH($C1999, Ingredients!$B$11:$B$310, 0)), "")="", "", IFERROR(INDEX(Ingredients!D$11:D$310, MATCH($C1999, Ingredients!$B$11:$B$310, 0)), "")))</f>
        <v/>
      </c>
      <c r="AI1999" s="106" t="str">
        <f>IF($C1999="", "", IF(IFERROR(INDEX(Ingredients!E$11:E$310, MATCH($C1999, Ingredients!$B$11:$B$310, 0)), "")="", "", IFERROR(INDEX(Ingredients!E$11:E$310, MATCH($C1999, Ingredients!$B$11:$B$310, 0)), "")))</f>
        <v/>
      </c>
      <c r="AJ1999" s="108" t="str">
        <f>IF($C1999="", "", IF(IFERROR(INDEX(Ingredients!F$11:F$310, MATCH($C1999, Ingredients!$B$11:$B$310, 0)), "")="", "", IFERROR(INDEX(Ingredients!F$11:F$310, MATCH($C1999, Ingredients!$B$11:$B$310, 0)), "")))</f>
        <v/>
      </c>
      <c r="AK1999" s="106" t="str">
        <f>IF($C1999="", "", IF(IFERROR(INDEX(Ingredients!G$11:G$310, MATCH($C1999, Ingredients!$B$11:$B$310, 0)), "")="", "", IFERROR(INDEX(Ingredients!G$11:G$310, MATCH($C1999, Ingredients!$B$11:$B$310, 0)), "")))</f>
        <v/>
      </c>
      <c r="AL1999" s="79" t="str">
        <f>IF($C1999="", "", IF(IFERROR(INDEX(Ingredients!H$11:H$310, MATCH($C1999, Ingredients!$B$11:$B$310, 0)), "")="", "", IFERROR(INDEX(Ingredients!H$11:H$310, MATCH($C1999, Ingredients!$B$11:$B$310, 0)), "")))</f>
        <v/>
      </c>
      <c r="AN1999" s="83" t="str">
        <f t="shared" si="470"/>
        <v/>
      </c>
      <c r="AP1999" s="114" t="str">
        <f t="shared" si="480"/>
        <v/>
      </c>
      <c r="AR1999" s="117" t="str">
        <f>IF($C1999="", "", IF(IFERROR(INDEX(Ingredients!$AI$11:$AI$310, MATCH($C1999, Ingredients!$B$11:$B$310, 0)), "")="", "", IFERROR(INDEX(Ingredients!$AI$11:$AI$310, MATCH($C1999, Ingredients!$B$11:$B$310, 0)), "")))</f>
        <v/>
      </c>
      <c r="AT1999" s="120" t="str">
        <f t="shared" si="481"/>
        <v/>
      </c>
      <c r="AV1999" s="90" t="str">
        <f t="shared" si="471"/>
        <v/>
      </c>
      <c r="AX1999" s="90" t="str">
        <f>IF($AV1999="", "", COUNTIF($AV$11:$AV$5010, "&lt;"&amp;$AV1999)+1+COUNTIF($AV$11:$AV1999, $AV1999)-1)</f>
        <v/>
      </c>
      <c r="AZ1999" s="111" t="str">
        <f>IF($B1999="", "", SUMIF('Shopping List'!$AV$11:$AV$25, $B1999, 'Shopping List'!$BN$11:$BN$25))</f>
        <v/>
      </c>
      <c r="BB1999" s="117" t="str">
        <f t="shared" si="482"/>
        <v/>
      </c>
    </row>
    <row r="2000" spans="1:54" x14ac:dyDescent="0.25">
      <c r="A2000" s="4"/>
      <c r="B2000" s="37"/>
      <c r="C2000" s="124"/>
      <c r="D2000" s="39"/>
      <c r="E2000" s="125"/>
      <c r="F2000" s="48"/>
      <c r="G2000" s="4"/>
      <c r="H2000" s="4"/>
      <c r="I2000" s="95" t="str">
        <f>IF($C2000="", "", IF(IFERROR(INDEX(Ingredients!$C$11:$C$310, MATCH($C2000, Ingredients!$B$11:$B$310, 0)), "")="", "", IFERROR(INDEX(Ingredients!$C$11:$C$310, MATCH($C2000, Ingredients!$B$11:$B$310, 0)), "")))</f>
        <v/>
      </c>
      <c r="J2000" s="73" t="str">
        <f>IF($B2000="", "", IF(IFERROR(INDEX(Meals!$C$11:$C$260, MATCH($B2000, Meals!$B$11:$B$260, 0)), "")="", "", IFERROR(INDEX(Meals!$C$11:$C$260, MATCH($B2000, Meals!$B$11:$B$260, 0)), "")))</f>
        <v/>
      </c>
      <c r="K2000" s="4"/>
      <c r="L2000" s="72" t="str">
        <f t="shared" si="472"/>
        <v/>
      </c>
      <c r="M2000" s="73" t="str">
        <f t="shared" si="473"/>
        <v/>
      </c>
      <c r="N2000" s="4"/>
      <c r="O2000" s="78" t="str">
        <f t="shared" si="474"/>
        <v/>
      </c>
      <c r="P2000" s="79" t="str">
        <f t="shared" si="475"/>
        <v/>
      </c>
      <c r="Q2000" s="4"/>
      <c r="R2000" s="90" t="str">
        <f t="shared" si="476"/>
        <v/>
      </c>
      <c r="S2000" s="4"/>
      <c r="Y2000" s="18" t="str">
        <f t="shared" si="477"/>
        <v/>
      </c>
      <c r="AA2000" s="18" t="str">
        <f t="shared" si="468"/>
        <v/>
      </c>
      <c r="AB2000" s="18" t="str">
        <f t="shared" si="469"/>
        <v/>
      </c>
      <c r="AC2000" s="18" t="str">
        <f t="shared" si="478"/>
        <v/>
      </c>
      <c r="AD2000" s="18" t="str">
        <f t="shared" si="478"/>
        <v/>
      </c>
      <c r="AE2000" s="18" t="str">
        <f t="shared" si="479"/>
        <v/>
      </c>
      <c r="AG2000" s="95" t="str">
        <f>IF($C2000="", "", IF(IFERROR(INDEX(Ingredients!C$11:C$310, MATCH($C2000, Ingredients!$B$11:$B$310, 0)), "")="", "", IFERROR(INDEX(Ingredients!C$11:C$310, MATCH($C2000, Ingredients!$B$11:$B$310, 0)), "")))</f>
        <v/>
      </c>
      <c r="AH2000" s="105" t="str">
        <f>IF($C2000="", "", IF(IFERROR(INDEX(Ingredients!D$11:D$310, MATCH($C2000, Ingredients!$B$11:$B$310, 0)), "")="", "", IFERROR(INDEX(Ingredients!D$11:D$310, MATCH($C2000, Ingredients!$B$11:$B$310, 0)), "")))</f>
        <v/>
      </c>
      <c r="AI2000" s="106" t="str">
        <f>IF($C2000="", "", IF(IFERROR(INDEX(Ingredients!E$11:E$310, MATCH($C2000, Ingredients!$B$11:$B$310, 0)), "")="", "", IFERROR(INDEX(Ingredients!E$11:E$310, MATCH($C2000, Ingredients!$B$11:$B$310, 0)), "")))</f>
        <v/>
      </c>
      <c r="AJ2000" s="108" t="str">
        <f>IF($C2000="", "", IF(IFERROR(INDEX(Ingredients!F$11:F$310, MATCH($C2000, Ingredients!$B$11:$B$310, 0)), "")="", "", IFERROR(INDEX(Ingredients!F$11:F$310, MATCH($C2000, Ingredients!$B$11:$B$310, 0)), "")))</f>
        <v/>
      </c>
      <c r="AK2000" s="106" t="str">
        <f>IF($C2000="", "", IF(IFERROR(INDEX(Ingredients!G$11:G$310, MATCH($C2000, Ingredients!$B$11:$B$310, 0)), "")="", "", IFERROR(INDEX(Ingredients!G$11:G$310, MATCH($C2000, Ingredients!$B$11:$B$310, 0)), "")))</f>
        <v/>
      </c>
      <c r="AL2000" s="79" t="str">
        <f>IF($C2000="", "", IF(IFERROR(INDEX(Ingredients!H$11:H$310, MATCH($C2000, Ingredients!$B$11:$B$310, 0)), "")="", "", IFERROR(INDEX(Ingredients!H$11:H$310, MATCH($C2000, Ingredients!$B$11:$B$310, 0)), "")))</f>
        <v/>
      </c>
      <c r="AN2000" s="83" t="str">
        <f t="shared" si="470"/>
        <v/>
      </c>
      <c r="AP2000" s="114" t="str">
        <f t="shared" si="480"/>
        <v/>
      </c>
      <c r="AR2000" s="117" t="str">
        <f>IF($C2000="", "", IF(IFERROR(INDEX(Ingredients!$AI$11:$AI$310, MATCH($C2000, Ingredients!$B$11:$B$310, 0)), "")="", "", IFERROR(INDEX(Ingredients!$AI$11:$AI$310, MATCH($C2000, Ingredients!$B$11:$B$310, 0)), "")))</f>
        <v/>
      </c>
      <c r="AT2000" s="120" t="str">
        <f t="shared" si="481"/>
        <v/>
      </c>
      <c r="AV2000" s="90" t="str">
        <f t="shared" si="471"/>
        <v/>
      </c>
      <c r="AX2000" s="90" t="str">
        <f>IF($AV2000="", "", COUNTIF($AV$11:$AV$5010, "&lt;"&amp;$AV2000)+1+COUNTIF($AV$11:$AV2000, $AV2000)-1)</f>
        <v/>
      </c>
      <c r="AZ2000" s="111" t="str">
        <f>IF($B2000="", "", SUMIF('Shopping List'!$AV$11:$AV$25, $B2000, 'Shopping List'!$BN$11:$BN$25))</f>
        <v/>
      </c>
      <c r="BB2000" s="117" t="str">
        <f t="shared" si="482"/>
        <v/>
      </c>
    </row>
    <row r="2001" spans="1:54" x14ac:dyDescent="0.25">
      <c r="A2001" s="4"/>
      <c r="B2001" s="37"/>
      <c r="C2001" s="124"/>
      <c r="D2001" s="39"/>
      <c r="E2001" s="125"/>
      <c r="F2001" s="48"/>
      <c r="G2001" s="4"/>
      <c r="H2001" s="4"/>
      <c r="I2001" s="95" t="str">
        <f>IF($C2001="", "", IF(IFERROR(INDEX(Ingredients!$C$11:$C$310, MATCH($C2001, Ingredients!$B$11:$B$310, 0)), "")="", "", IFERROR(INDEX(Ingredients!$C$11:$C$310, MATCH($C2001, Ingredients!$B$11:$B$310, 0)), "")))</f>
        <v/>
      </c>
      <c r="J2001" s="73" t="str">
        <f>IF($B2001="", "", IF(IFERROR(INDEX(Meals!$C$11:$C$260, MATCH($B2001, Meals!$B$11:$B$260, 0)), "")="", "", IFERROR(INDEX(Meals!$C$11:$C$260, MATCH($B2001, Meals!$B$11:$B$260, 0)), "")))</f>
        <v/>
      </c>
      <c r="K2001" s="4"/>
      <c r="L2001" s="72" t="str">
        <f t="shared" si="472"/>
        <v/>
      </c>
      <c r="M2001" s="73" t="str">
        <f t="shared" si="473"/>
        <v/>
      </c>
      <c r="N2001" s="4"/>
      <c r="O2001" s="78" t="str">
        <f t="shared" si="474"/>
        <v/>
      </c>
      <c r="P2001" s="79" t="str">
        <f t="shared" si="475"/>
        <v/>
      </c>
      <c r="Q2001" s="4"/>
      <c r="R2001" s="90" t="str">
        <f t="shared" si="476"/>
        <v/>
      </c>
      <c r="S2001" s="4"/>
      <c r="Y2001" s="18" t="str">
        <f t="shared" si="477"/>
        <v/>
      </c>
      <c r="AA2001" s="18" t="str">
        <f t="shared" si="468"/>
        <v/>
      </c>
      <c r="AB2001" s="18" t="str">
        <f t="shared" si="469"/>
        <v/>
      </c>
      <c r="AC2001" s="18" t="str">
        <f t="shared" si="478"/>
        <v/>
      </c>
      <c r="AD2001" s="18" t="str">
        <f t="shared" si="478"/>
        <v/>
      </c>
      <c r="AE2001" s="18" t="str">
        <f t="shared" si="479"/>
        <v/>
      </c>
      <c r="AG2001" s="95" t="str">
        <f>IF($C2001="", "", IF(IFERROR(INDEX(Ingredients!C$11:C$310, MATCH($C2001, Ingredients!$B$11:$B$310, 0)), "")="", "", IFERROR(INDEX(Ingredients!C$11:C$310, MATCH($C2001, Ingredients!$B$11:$B$310, 0)), "")))</f>
        <v/>
      </c>
      <c r="AH2001" s="105" t="str">
        <f>IF($C2001="", "", IF(IFERROR(INDEX(Ingredients!D$11:D$310, MATCH($C2001, Ingredients!$B$11:$B$310, 0)), "")="", "", IFERROR(INDEX(Ingredients!D$11:D$310, MATCH($C2001, Ingredients!$B$11:$B$310, 0)), "")))</f>
        <v/>
      </c>
      <c r="AI2001" s="106" t="str">
        <f>IF($C2001="", "", IF(IFERROR(INDEX(Ingredients!E$11:E$310, MATCH($C2001, Ingredients!$B$11:$B$310, 0)), "")="", "", IFERROR(INDEX(Ingredients!E$11:E$310, MATCH($C2001, Ingredients!$B$11:$B$310, 0)), "")))</f>
        <v/>
      </c>
      <c r="AJ2001" s="108" t="str">
        <f>IF($C2001="", "", IF(IFERROR(INDEX(Ingredients!F$11:F$310, MATCH($C2001, Ingredients!$B$11:$B$310, 0)), "")="", "", IFERROR(INDEX(Ingredients!F$11:F$310, MATCH($C2001, Ingredients!$B$11:$B$310, 0)), "")))</f>
        <v/>
      </c>
      <c r="AK2001" s="106" t="str">
        <f>IF($C2001="", "", IF(IFERROR(INDEX(Ingredients!G$11:G$310, MATCH($C2001, Ingredients!$B$11:$B$310, 0)), "")="", "", IFERROR(INDEX(Ingredients!G$11:G$310, MATCH($C2001, Ingredients!$B$11:$B$310, 0)), "")))</f>
        <v/>
      </c>
      <c r="AL2001" s="79" t="str">
        <f>IF($C2001="", "", IF(IFERROR(INDEX(Ingredients!H$11:H$310, MATCH($C2001, Ingredients!$B$11:$B$310, 0)), "")="", "", IFERROR(INDEX(Ingredients!H$11:H$310, MATCH($C2001, Ingredients!$B$11:$B$310, 0)), "")))</f>
        <v/>
      </c>
      <c r="AN2001" s="83" t="str">
        <f t="shared" si="470"/>
        <v/>
      </c>
      <c r="AP2001" s="114" t="str">
        <f t="shared" si="480"/>
        <v/>
      </c>
      <c r="AR2001" s="117" t="str">
        <f>IF($C2001="", "", IF(IFERROR(INDEX(Ingredients!$AI$11:$AI$310, MATCH($C2001, Ingredients!$B$11:$B$310, 0)), "")="", "", IFERROR(INDEX(Ingredients!$AI$11:$AI$310, MATCH($C2001, Ingredients!$B$11:$B$310, 0)), "")))</f>
        <v/>
      </c>
      <c r="AT2001" s="120" t="str">
        <f t="shared" si="481"/>
        <v/>
      </c>
      <c r="AV2001" s="90" t="str">
        <f t="shared" si="471"/>
        <v/>
      </c>
      <c r="AX2001" s="90" t="str">
        <f>IF($AV2001="", "", COUNTIF($AV$11:$AV$5010, "&lt;"&amp;$AV2001)+1+COUNTIF($AV$11:$AV2001, $AV2001)-1)</f>
        <v/>
      </c>
      <c r="AZ2001" s="111" t="str">
        <f>IF($B2001="", "", SUMIF('Shopping List'!$AV$11:$AV$25, $B2001, 'Shopping List'!$BN$11:$BN$25))</f>
        <v/>
      </c>
      <c r="BB2001" s="117" t="str">
        <f t="shared" si="482"/>
        <v/>
      </c>
    </row>
    <row r="2002" spans="1:54" x14ac:dyDescent="0.25">
      <c r="A2002" s="4"/>
      <c r="B2002" s="37"/>
      <c r="C2002" s="124"/>
      <c r="D2002" s="39"/>
      <c r="E2002" s="125"/>
      <c r="F2002" s="48"/>
      <c r="G2002" s="4"/>
      <c r="H2002" s="4"/>
      <c r="I2002" s="95" t="str">
        <f>IF($C2002="", "", IF(IFERROR(INDEX(Ingredients!$C$11:$C$310, MATCH($C2002, Ingredients!$B$11:$B$310, 0)), "")="", "", IFERROR(INDEX(Ingredients!$C$11:$C$310, MATCH($C2002, Ingredients!$B$11:$B$310, 0)), "")))</f>
        <v/>
      </c>
      <c r="J2002" s="73" t="str">
        <f>IF($B2002="", "", IF(IFERROR(INDEX(Meals!$C$11:$C$260, MATCH($B2002, Meals!$B$11:$B$260, 0)), "")="", "", IFERROR(INDEX(Meals!$C$11:$C$260, MATCH($B2002, Meals!$B$11:$B$260, 0)), "")))</f>
        <v/>
      </c>
      <c r="K2002" s="4"/>
      <c r="L2002" s="72" t="str">
        <f t="shared" si="472"/>
        <v/>
      </c>
      <c r="M2002" s="73" t="str">
        <f t="shared" si="473"/>
        <v/>
      </c>
      <c r="N2002" s="4"/>
      <c r="O2002" s="78" t="str">
        <f t="shared" si="474"/>
        <v/>
      </c>
      <c r="P2002" s="79" t="str">
        <f t="shared" si="475"/>
        <v/>
      </c>
      <c r="Q2002" s="4"/>
      <c r="R2002" s="90" t="str">
        <f t="shared" si="476"/>
        <v/>
      </c>
      <c r="S2002" s="4"/>
      <c r="Y2002" s="18" t="str">
        <f t="shared" si="477"/>
        <v/>
      </c>
      <c r="AA2002" s="18" t="str">
        <f t="shared" si="468"/>
        <v/>
      </c>
      <c r="AB2002" s="18" t="str">
        <f t="shared" si="469"/>
        <v/>
      </c>
      <c r="AC2002" s="18" t="str">
        <f t="shared" si="478"/>
        <v/>
      </c>
      <c r="AD2002" s="18" t="str">
        <f t="shared" si="478"/>
        <v/>
      </c>
      <c r="AE2002" s="18" t="str">
        <f t="shared" si="479"/>
        <v/>
      </c>
      <c r="AG2002" s="95" t="str">
        <f>IF($C2002="", "", IF(IFERROR(INDEX(Ingredients!C$11:C$310, MATCH($C2002, Ingredients!$B$11:$B$310, 0)), "")="", "", IFERROR(INDEX(Ingredients!C$11:C$310, MATCH($C2002, Ingredients!$B$11:$B$310, 0)), "")))</f>
        <v/>
      </c>
      <c r="AH2002" s="105" t="str">
        <f>IF($C2002="", "", IF(IFERROR(INDEX(Ingredients!D$11:D$310, MATCH($C2002, Ingredients!$B$11:$B$310, 0)), "")="", "", IFERROR(INDEX(Ingredients!D$11:D$310, MATCH($C2002, Ingredients!$B$11:$B$310, 0)), "")))</f>
        <v/>
      </c>
      <c r="AI2002" s="106" t="str">
        <f>IF($C2002="", "", IF(IFERROR(INDEX(Ingredients!E$11:E$310, MATCH($C2002, Ingredients!$B$11:$B$310, 0)), "")="", "", IFERROR(INDEX(Ingredients!E$11:E$310, MATCH($C2002, Ingredients!$B$11:$B$310, 0)), "")))</f>
        <v/>
      </c>
      <c r="AJ2002" s="108" t="str">
        <f>IF($C2002="", "", IF(IFERROR(INDEX(Ingredients!F$11:F$310, MATCH($C2002, Ingredients!$B$11:$B$310, 0)), "")="", "", IFERROR(INDEX(Ingredients!F$11:F$310, MATCH($C2002, Ingredients!$B$11:$B$310, 0)), "")))</f>
        <v/>
      </c>
      <c r="AK2002" s="106" t="str">
        <f>IF($C2002="", "", IF(IFERROR(INDEX(Ingredients!G$11:G$310, MATCH($C2002, Ingredients!$B$11:$B$310, 0)), "")="", "", IFERROR(INDEX(Ingredients!G$11:G$310, MATCH($C2002, Ingredients!$B$11:$B$310, 0)), "")))</f>
        <v/>
      </c>
      <c r="AL2002" s="79" t="str">
        <f>IF($C2002="", "", IF(IFERROR(INDEX(Ingredients!H$11:H$310, MATCH($C2002, Ingredients!$B$11:$B$310, 0)), "")="", "", IFERROR(INDEX(Ingredients!H$11:H$310, MATCH($C2002, Ingredients!$B$11:$B$310, 0)), "")))</f>
        <v/>
      </c>
      <c r="AN2002" s="83" t="str">
        <f t="shared" si="470"/>
        <v/>
      </c>
      <c r="AP2002" s="114" t="str">
        <f t="shared" si="480"/>
        <v/>
      </c>
      <c r="AR2002" s="117" t="str">
        <f>IF($C2002="", "", IF(IFERROR(INDEX(Ingredients!$AI$11:$AI$310, MATCH($C2002, Ingredients!$B$11:$B$310, 0)), "")="", "", IFERROR(INDEX(Ingredients!$AI$11:$AI$310, MATCH($C2002, Ingredients!$B$11:$B$310, 0)), "")))</f>
        <v/>
      </c>
      <c r="AT2002" s="120" t="str">
        <f t="shared" si="481"/>
        <v/>
      </c>
      <c r="AV2002" s="90" t="str">
        <f t="shared" si="471"/>
        <v/>
      </c>
      <c r="AX2002" s="90" t="str">
        <f>IF($AV2002="", "", COUNTIF($AV$11:$AV$5010, "&lt;"&amp;$AV2002)+1+COUNTIF($AV$11:$AV2002, $AV2002)-1)</f>
        <v/>
      </c>
      <c r="AZ2002" s="111" t="str">
        <f>IF($B2002="", "", SUMIF('Shopping List'!$AV$11:$AV$25, $B2002, 'Shopping List'!$BN$11:$BN$25))</f>
        <v/>
      </c>
      <c r="BB2002" s="117" t="str">
        <f t="shared" si="482"/>
        <v/>
      </c>
    </row>
    <row r="2003" spans="1:54" x14ac:dyDescent="0.25">
      <c r="A2003" s="4"/>
      <c r="B2003" s="37"/>
      <c r="C2003" s="124"/>
      <c r="D2003" s="39"/>
      <c r="E2003" s="125"/>
      <c r="F2003" s="48"/>
      <c r="G2003" s="4"/>
      <c r="H2003" s="4"/>
      <c r="I2003" s="95" t="str">
        <f>IF($C2003="", "", IF(IFERROR(INDEX(Ingredients!$C$11:$C$310, MATCH($C2003, Ingredients!$B$11:$B$310, 0)), "")="", "", IFERROR(INDEX(Ingredients!$C$11:$C$310, MATCH($C2003, Ingredients!$B$11:$B$310, 0)), "")))</f>
        <v/>
      </c>
      <c r="J2003" s="73" t="str">
        <f>IF($B2003="", "", IF(IFERROR(INDEX(Meals!$C$11:$C$260, MATCH($B2003, Meals!$B$11:$B$260, 0)), "")="", "", IFERROR(INDEX(Meals!$C$11:$C$260, MATCH($B2003, Meals!$B$11:$B$260, 0)), "")))</f>
        <v/>
      </c>
      <c r="K2003" s="4"/>
      <c r="L2003" s="72" t="str">
        <f t="shared" si="472"/>
        <v/>
      </c>
      <c r="M2003" s="73" t="str">
        <f t="shared" si="473"/>
        <v/>
      </c>
      <c r="N2003" s="4"/>
      <c r="O2003" s="78" t="str">
        <f t="shared" si="474"/>
        <v/>
      </c>
      <c r="P2003" s="79" t="str">
        <f t="shared" si="475"/>
        <v/>
      </c>
      <c r="Q2003" s="4"/>
      <c r="R2003" s="90" t="str">
        <f t="shared" si="476"/>
        <v/>
      </c>
      <c r="S2003" s="4"/>
      <c r="Y2003" s="18" t="str">
        <f t="shared" si="477"/>
        <v/>
      </c>
      <c r="AA2003" s="18" t="str">
        <f t="shared" si="468"/>
        <v/>
      </c>
      <c r="AB2003" s="18" t="str">
        <f t="shared" si="469"/>
        <v/>
      </c>
      <c r="AC2003" s="18" t="str">
        <f t="shared" si="478"/>
        <v/>
      </c>
      <c r="AD2003" s="18" t="str">
        <f t="shared" si="478"/>
        <v/>
      </c>
      <c r="AE2003" s="18" t="str">
        <f t="shared" si="479"/>
        <v/>
      </c>
      <c r="AG2003" s="95" t="str">
        <f>IF($C2003="", "", IF(IFERROR(INDEX(Ingredients!C$11:C$310, MATCH($C2003, Ingredients!$B$11:$B$310, 0)), "")="", "", IFERROR(INDEX(Ingredients!C$11:C$310, MATCH($C2003, Ingredients!$B$11:$B$310, 0)), "")))</f>
        <v/>
      </c>
      <c r="AH2003" s="105" t="str">
        <f>IF($C2003="", "", IF(IFERROR(INDEX(Ingredients!D$11:D$310, MATCH($C2003, Ingredients!$B$11:$B$310, 0)), "")="", "", IFERROR(INDEX(Ingredients!D$11:D$310, MATCH($C2003, Ingredients!$B$11:$B$310, 0)), "")))</f>
        <v/>
      </c>
      <c r="AI2003" s="106" t="str">
        <f>IF($C2003="", "", IF(IFERROR(INDEX(Ingredients!E$11:E$310, MATCH($C2003, Ingredients!$B$11:$B$310, 0)), "")="", "", IFERROR(INDEX(Ingredients!E$11:E$310, MATCH($C2003, Ingredients!$B$11:$B$310, 0)), "")))</f>
        <v/>
      </c>
      <c r="AJ2003" s="108" t="str">
        <f>IF($C2003="", "", IF(IFERROR(INDEX(Ingredients!F$11:F$310, MATCH($C2003, Ingredients!$B$11:$B$310, 0)), "")="", "", IFERROR(INDEX(Ingredients!F$11:F$310, MATCH($C2003, Ingredients!$B$11:$B$310, 0)), "")))</f>
        <v/>
      </c>
      <c r="AK2003" s="106" t="str">
        <f>IF($C2003="", "", IF(IFERROR(INDEX(Ingredients!G$11:G$310, MATCH($C2003, Ingredients!$B$11:$B$310, 0)), "")="", "", IFERROR(INDEX(Ingredients!G$11:G$310, MATCH($C2003, Ingredients!$B$11:$B$310, 0)), "")))</f>
        <v/>
      </c>
      <c r="AL2003" s="79" t="str">
        <f>IF($C2003="", "", IF(IFERROR(INDEX(Ingredients!H$11:H$310, MATCH($C2003, Ingredients!$B$11:$B$310, 0)), "")="", "", IFERROR(INDEX(Ingredients!H$11:H$310, MATCH($C2003, Ingredients!$B$11:$B$310, 0)), "")))</f>
        <v/>
      </c>
      <c r="AN2003" s="83" t="str">
        <f t="shared" si="470"/>
        <v/>
      </c>
      <c r="AP2003" s="114" t="str">
        <f t="shared" si="480"/>
        <v/>
      </c>
      <c r="AR2003" s="117" t="str">
        <f>IF($C2003="", "", IF(IFERROR(INDEX(Ingredients!$AI$11:$AI$310, MATCH($C2003, Ingredients!$B$11:$B$310, 0)), "")="", "", IFERROR(INDEX(Ingredients!$AI$11:$AI$310, MATCH($C2003, Ingredients!$B$11:$B$310, 0)), "")))</f>
        <v/>
      </c>
      <c r="AT2003" s="120" t="str">
        <f t="shared" si="481"/>
        <v/>
      </c>
      <c r="AV2003" s="90" t="str">
        <f t="shared" si="471"/>
        <v/>
      </c>
      <c r="AX2003" s="90" t="str">
        <f>IF($AV2003="", "", COUNTIF($AV$11:$AV$5010, "&lt;"&amp;$AV2003)+1+COUNTIF($AV$11:$AV2003, $AV2003)-1)</f>
        <v/>
      </c>
      <c r="AZ2003" s="111" t="str">
        <f>IF($B2003="", "", SUMIF('Shopping List'!$AV$11:$AV$25, $B2003, 'Shopping List'!$BN$11:$BN$25))</f>
        <v/>
      </c>
      <c r="BB2003" s="117" t="str">
        <f t="shared" si="482"/>
        <v/>
      </c>
    </row>
    <row r="2004" spans="1:54" x14ac:dyDescent="0.25">
      <c r="A2004" s="4"/>
      <c r="B2004" s="37"/>
      <c r="C2004" s="124"/>
      <c r="D2004" s="39"/>
      <c r="E2004" s="125"/>
      <c r="F2004" s="48"/>
      <c r="G2004" s="4"/>
      <c r="H2004" s="4"/>
      <c r="I2004" s="95" t="str">
        <f>IF($C2004="", "", IF(IFERROR(INDEX(Ingredients!$C$11:$C$310, MATCH($C2004, Ingredients!$B$11:$B$310, 0)), "")="", "", IFERROR(INDEX(Ingredients!$C$11:$C$310, MATCH($C2004, Ingredients!$B$11:$B$310, 0)), "")))</f>
        <v/>
      </c>
      <c r="J2004" s="73" t="str">
        <f>IF($B2004="", "", IF(IFERROR(INDEX(Meals!$C$11:$C$260, MATCH($B2004, Meals!$B$11:$B$260, 0)), "")="", "", IFERROR(INDEX(Meals!$C$11:$C$260, MATCH($B2004, Meals!$B$11:$B$260, 0)), "")))</f>
        <v/>
      </c>
      <c r="K2004" s="4"/>
      <c r="L2004" s="72" t="str">
        <f t="shared" si="472"/>
        <v/>
      </c>
      <c r="M2004" s="73" t="str">
        <f t="shared" si="473"/>
        <v/>
      </c>
      <c r="N2004" s="4"/>
      <c r="O2004" s="78" t="str">
        <f t="shared" si="474"/>
        <v/>
      </c>
      <c r="P2004" s="79" t="str">
        <f t="shared" si="475"/>
        <v/>
      </c>
      <c r="Q2004" s="4"/>
      <c r="R2004" s="90" t="str">
        <f t="shared" si="476"/>
        <v/>
      </c>
      <c r="S2004" s="4"/>
      <c r="Y2004" s="18" t="str">
        <f t="shared" si="477"/>
        <v/>
      </c>
      <c r="AA2004" s="18" t="str">
        <f t="shared" si="468"/>
        <v/>
      </c>
      <c r="AB2004" s="18" t="str">
        <f t="shared" si="469"/>
        <v/>
      </c>
      <c r="AC2004" s="18" t="str">
        <f t="shared" si="478"/>
        <v/>
      </c>
      <c r="AD2004" s="18" t="str">
        <f t="shared" si="478"/>
        <v/>
      </c>
      <c r="AE2004" s="18" t="str">
        <f t="shared" si="479"/>
        <v/>
      </c>
      <c r="AG2004" s="95" t="str">
        <f>IF($C2004="", "", IF(IFERROR(INDEX(Ingredients!C$11:C$310, MATCH($C2004, Ingredients!$B$11:$B$310, 0)), "")="", "", IFERROR(INDEX(Ingredients!C$11:C$310, MATCH($C2004, Ingredients!$B$11:$B$310, 0)), "")))</f>
        <v/>
      </c>
      <c r="AH2004" s="105" t="str">
        <f>IF($C2004="", "", IF(IFERROR(INDEX(Ingredients!D$11:D$310, MATCH($C2004, Ingredients!$B$11:$B$310, 0)), "")="", "", IFERROR(INDEX(Ingredients!D$11:D$310, MATCH($C2004, Ingredients!$B$11:$B$310, 0)), "")))</f>
        <v/>
      </c>
      <c r="AI2004" s="106" t="str">
        <f>IF($C2004="", "", IF(IFERROR(INDEX(Ingredients!E$11:E$310, MATCH($C2004, Ingredients!$B$11:$B$310, 0)), "")="", "", IFERROR(INDEX(Ingredients!E$11:E$310, MATCH($C2004, Ingredients!$B$11:$B$310, 0)), "")))</f>
        <v/>
      </c>
      <c r="AJ2004" s="108" t="str">
        <f>IF($C2004="", "", IF(IFERROR(INDEX(Ingredients!F$11:F$310, MATCH($C2004, Ingredients!$B$11:$B$310, 0)), "")="", "", IFERROR(INDEX(Ingredients!F$11:F$310, MATCH($C2004, Ingredients!$B$11:$B$310, 0)), "")))</f>
        <v/>
      </c>
      <c r="AK2004" s="106" t="str">
        <f>IF($C2004="", "", IF(IFERROR(INDEX(Ingredients!G$11:G$310, MATCH($C2004, Ingredients!$B$11:$B$310, 0)), "")="", "", IFERROR(INDEX(Ingredients!G$11:G$310, MATCH($C2004, Ingredients!$B$11:$B$310, 0)), "")))</f>
        <v/>
      </c>
      <c r="AL2004" s="79" t="str">
        <f>IF($C2004="", "", IF(IFERROR(INDEX(Ingredients!H$11:H$310, MATCH($C2004, Ingredients!$B$11:$B$310, 0)), "")="", "", IFERROR(INDEX(Ingredients!H$11:H$310, MATCH($C2004, Ingredients!$B$11:$B$310, 0)), "")))</f>
        <v/>
      </c>
      <c r="AN2004" s="83" t="str">
        <f t="shared" si="470"/>
        <v/>
      </c>
      <c r="AP2004" s="114" t="str">
        <f t="shared" si="480"/>
        <v/>
      </c>
      <c r="AR2004" s="117" t="str">
        <f>IF($C2004="", "", IF(IFERROR(INDEX(Ingredients!$AI$11:$AI$310, MATCH($C2004, Ingredients!$B$11:$B$310, 0)), "")="", "", IFERROR(INDEX(Ingredients!$AI$11:$AI$310, MATCH($C2004, Ingredients!$B$11:$B$310, 0)), "")))</f>
        <v/>
      </c>
      <c r="AT2004" s="120" t="str">
        <f t="shared" si="481"/>
        <v/>
      </c>
      <c r="AV2004" s="90" t="str">
        <f t="shared" si="471"/>
        <v/>
      </c>
      <c r="AX2004" s="90" t="str">
        <f>IF($AV2004="", "", COUNTIF($AV$11:$AV$5010, "&lt;"&amp;$AV2004)+1+COUNTIF($AV$11:$AV2004, $AV2004)-1)</f>
        <v/>
      </c>
      <c r="AZ2004" s="111" t="str">
        <f>IF($B2004="", "", SUMIF('Shopping List'!$AV$11:$AV$25, $B2004, 'Shopping List'!$BN$11:$BN$25))</f>
        <v/>
      </c>
      <c r="BB2004" s="117" t="str">
        <f t="shared" si="482"/>
        <v/>
      </c>
    </row>
    <row r="2005" spans="1:54" x14ac:dyDescent="0.25">
      <c r="A2005" s="4"/>
      <c r="B2005" s="37"/>
      <c r="C2005" s="124"/>
      <c r="D2005" s="39"/>
      <c r="E2005" s="125"/>
      <c r="F2005" s="48"/>
      <c r="G2005" s="4"/>
      <c r="H2005" s="4"/>
      <c r="I2005" s="95" t="str">
        <f>IF($C2005="", "", IF(IFERROR(INDEX(Ingredients!$C$11:$C$310, MATCH($C2005, Ingredients!$B$11:$B$310, 0)), "")="", "", IFERROR(INDEX(Ingredients!$C$11:$C$310, MATCH($C2005, Ingredients!$B$11:$B$310, 0)), "")))</f>
        <v/>
      </c>
      <c r="J2005" s="73" t="str">
        <f>IF($B2005="", "", IF(IFERROR(INDEX(Meals!$C$11:$C$260, MATCH($B2005, Meals!$B$11:$B$260, 0)), "")="", "", IFERROR(INDEX(Meals!$C$11:$C$260, MATCH($B2005, Meals!$B$11:$B$260, 0)), "")))</f>
        <v/>
      </c>
      <c r="K2005" s="4"/>
      <c r="L2005" s="72" t="str">
        <f t="shared" si="472"/>
        <v/>
      </c>
      <c r="M2005" s="73" t="str">
        <f t="shared" si="473"/>
        <v/>
      </c>
      <c r="N2005" s="4"/>
      <c r="O2005" s="78" t="str">
        <f t="shared" si="474"/>
        <v/>
      </c>
      <c r="P2005" s="79" t="str">
        <f t="shared" si="475"/>
        <v/>
      </c>
      <c r="Q2005" s="4"/>
      <c r="R2005" s="90" t="str">
        <f t="shared" si="476"/>
        <v/>
      </c>
      <c r="S2005" s="4"/>
      <c r="Y2005" s="18" t="str">
        <f t="shared" si="477"/>
        <v/>
      </c>
      <c r="AA2005" s="18" t="str">
        <f t="shared" si="468"/>
        <v/>
      </c>
      <c r="AB2005" s="18" t="str">
        <f t="shared" si="469"/>
        <v/>
      </c>
      <c r="AC2005" s="18" t="str">
        <f t="shared" si="478"/>
        <v/>
      </c>
      <c r="AD2005" s="18" t="str">
        <f t="shared" si="478"/>
        <v/>
      </c>
      <c r="AE2005" s="18" t="str">
        <f t="shared" si="479"/>
        <v/>
      </c>
      <c r="AG2005" s="95" t="str">
        <f>IF($C2005="", "", IF(IFERROR(INDEX(Ingredients!C$11:C$310, MATCH($C2005, Ingredients!$B$11:$B$310, 0)), "")="", "", IFERROR(INDEX(Ingredients!C$11:C$310, MATCH($C2005, Ingredients!$B$11:$B$310, 0)), "")))</f>
        <v/>
      </c>
      <c r="AH2005" s="105" t="str">
        <f>IF($C2005="", "", IF(IFERROR(INDEX(Ingredients!D$11:D$310, MATCH($C2005, Ingredients!$B$11:$B$310, 0)), "")="", "", IFERROR(INDEX(Ingredients!D$11:D$310, MATCH($C2005, Ingredients!$B$11:$B$310, 0)), "")))</f>
        <v/>
      </c>
      <c r="AI2005" s="106" t="str">
        <f>IF($C2005="", "", IF(IFERROR(INDEX(Ingredients!E$11:E$310, MATCH($C2005, Ingredients!$B$11:$B$310, 0)), "")="", "", IFERROR(INDEX(Ingredients!E$11:E$310, MATCH($C2005, Ingredients!$B$11:$B$310, 0)), "")))</f>
        <v/>
      </c>
      <c r="AJ2005" s="108" t="str">
        <f>IF($C2005="", "", IF(IFERROR(INDEX(Ingredients!F$11:F$310, MATCH($C2005, Ingredients!$B$11:$B$310, 0)), "")="", "", IFERROR(INDEX(Ingredients!F$11:F$310, MATCH($C2005, Ingredients!$B$11:$B$310, 0)), "")))</f>
        <v/>
      </c>
      <c r="AK2005" s="106" t="str">
        <f>IF($C2005="", "", IF(IFERROR(INDEX(Ingredients!G$11:G$310, MATCH($C2005, Ingredients!$B$11:$B$310, 0)), "")="", "", IFERROR(INDEX(Ingredients!G$11:G$310, MATCH($C2005, Ingredients!$B$11:$B$310, 0)), "")))</f>
        <v/>
      </c>
      <c r="AL2005" s="79" t="str">
        <f>IF($C2005="", "", IF(IFERROR(INDEX(Ingredients!H$11:H$310, MATCH($C2005, Ingredients!$B$11:$B$310, 0)), "")="", "", IFERROR(INDEX(Ingredients!H$11:H$310, MATCH($C2005, Ingredients!$B$11:$B$310, 0)), "")))</f>
        <v/>
      </c>
      <c r="AN2005" s="83" t="str">
        <f t="shared" si="470"/>
        <v/>
      </c>
      <c r="AP2005" s="114" t="str">
        <f t="shared" si="480"/>
        <v/>
      </c>
      <c r="AR2005" s="117" t="str">
        <f>IF($C2005="", "", IF(IFERROR(INDEX(Ingredients!$AI$11:$AI$310, MATCH($C2005, Ingredients!$B$11:$B$310, 0)), "")="", "", IFERROR(INDEX(Ingredients!$AI$11:$AI$310, MATCH($C2005, Ingredients!$B$11:$B$310, 0)), "")))</f>
        <v/>
      </c>
      <c r="AT2005" s="120" t="str">
        <f t="shared" si="481"/>
        <v/>
      </c>
      <c r="AV2005" s="90" t="str">
        <f t="shared" si="471"/>
        <v/>
      </c>
      <c r="AX2005" s="90" t="str">
        <f>IF($AV2005="", "", COUNTIF($AV$11:$AV$5010, "&lt;"&amp;$AV2005)+1+COUNTIF($AV$11:$AV2005, $AV2005)-1)</f>
        <v/>
      </c>
      <c r="AZ2005" s="111" t="str">
        <f>IF($B2005="", "", SUMIF('Shopping List'!$AV$11:$AV$25, $B2005, 'Shopping List'!$BN$11:$BN$25))</f>
        <v/>
      </c>
      <c r="BB2005" s="117" t="str">
        <f t="shared" si="482"/>
        <v/>
      </c>
    </row>
    <row r="2006" spans="1:54" x14ac:dyDescent="0.25">
      <c r="A2006" s="4"/>
      <c r="B2006" s="37"/>
      <c r="C2006" s="124"/>
      <c r="D2006" s="39"/>
      <c r="E2006" s="125"/>
      <c r="F2006" s="48"/>
      <c r="G2006" s="4"/>
      <c r="H2006" s="4"/>
      <c r="I2006" s="95" t="str">
        <f>IF($C2006="", "", IF(IFERROR(INDEX(Ingredients!$C$11:$C$310, MATCH($C2006, Ingredients!$B$11:$B$310, 0)), "")="", "", IFERROR(INDEX(Ingredients!$C$11:$C$310, MATCH($C2006, Ingredients!$B$11:$B$310, 0)), "")))</f>
        <v/>
      </c>
      <c r="J2006" s="73" t="str">
        <f>IF($B2006="", "", IF(IFERROR(INDEX(Meals!$C$11:$C$260, MATCH($B2006, Meals!$B$11:$B$260, 0)), "")="", "", IFERROR(INDEX(Meals!$C$11:$C$260, MATCH($B2006, Meals!$B$11:$B$260, 0)), "")))</f>
        <v/>
      </c>
      <c r="K2006" s="4"/>
      <c r="L2006" s="72" t="str">
        <f t="shared" si="472"/>
        <v/>
      </c>
      <c r="M2006" s="73" t="str">
        <f t="shared" si="473"/>
        <v/>
      </c>
      <c r="N2006" s="4"/>
      <c r="O2006" s="78" t="str">
        <f t="shared" si="474"/>
        <v/>
      </c>
      <c r="P2006" s="79" t="str">
        <f t="shared" si="475"/>
        <v/>
      </c>
      <c r="Q2006" s="4"/>
      <c r="R2006" s="90" t="str">
        <f t="shared" si="476"/>
        <v/>
      </c>
      <c r="S2006" s="4"/>
      <c r="Y2006" s="18" t="str">
        <f t="shared" si="477"/>
        <v/>
      </c>
      <c r="AA2006" s="18" t="str">
        <f t="shared" si="468"/>
        <v/>
      </c>
      <c r="AB2006" s="18" t="str">
        <f t="shared" si="469"/>
        <v/>
      </c>
      <c r="AC2006" s="18" t="str">
        <f t="shared" si="478"/>
        <v/>
      </c>
      <c r="AD2006" s="18" t="str">
        <f t="shared" si="478"/>
        <v/>
      </c>
      <c r="AE2006" s="18" t="str">
        <f t="shared" si="479"/>
        <v/>
      </c>
      <c r="AG2006" s="95" t="str">
        <f>IF($C2006="", "", IF(IFERROR(INDEX(Ingredients!C$11:C$310, MATCH($C2006, Ingredients!$B$11:$B$310, 0)), "")="", "", IFERROR(INDEX(Ingredients!C$11:C$310, MATCH($C2006, Ingredients!$B$11:$B$310, 0)), "")))</f>
        <v/>
      </c>
      <c r="AH2006" s="105" t="str">
        <f>IF($C2006="", "", IF(IFERROR(INDEX(Ingredients!D$11:D$310, MATCH($C2006, Ingredients!$B$11:$B$310, 0)), "")="", "", IFERROR(INDEX(Ingredients!D$11:D$310, MATCH($C2006, Ingredients!$B$11:$B$310, 0)), "")))</f>
        <v/>
      </c>
      <c r="AI2006" s="106" t="str">
        <f>IF($C2006="", "", IF(IFERROR(INDEX(Ingredients!E$11:E$310, MATCH($C2006, Ingredients!$B$11:$B$310, 0)), "")="", "", IFERROR(INDEX(Ingredients!E$11:E$310, MATCH($C2006, Ingredients!$B$11:$B$310, 0)), "")))</f>
        <v/>
      </c>
      <c r="AJ2006" s="108" t="str">
        <f>IF($C2006="", "", IF(IFERROR(INDEX(Ingredients!F$11:F$310, MATCH($C2006, Ingredients!$B$11:$B$310, 0)), "")="", "", IFERROR(INDEX(Ingredients!F$11:F$310, MATCH($C2006, Ingredients!$B$11:$B$310, 0)), "")))</f>
        <v/>
      </c>
      <c r="AK2006" s="106" t="str">
        <f>IF($C2006="", "", IF(IFERROR(INDEX(Ingredients!G$11:G$310, MATCH($C2006, Ingredients!$B$11:$B$310, 0)), "")="", "", IFERROR(INDEX(Ingredients!G$11:G$310, MATCH($C2006, Ingredients!$B$11:$B$310, 0)), "")))</f>
        <v/>
      </c>
      <c r="AL2006" s="79" t="str">
        <f>IF($C2006="", "", IF(IFERROR(INDEX(Ingredients!H$11:H$310, MATCH($C2006, Ingredients!$B$11:$B$310, 0)), "")="", "", IFERROR(INDEX(Ingredients!H$11:H$310, MATCH($C2006, Ingredients!$B$11:$B$310, 0)), "")))</f>
        <v/>
      </c>
      <c r="AN2006" s="83" t="str">
        <f t="shared" si="470"/>
        <v/>
      </c>
      <c r="AP2006" s="114" t="str">
        <f t="shared" si="480"/>
        <v/>
      </c>
      <c r="AR2006" s="117" t="str">
        <f>IF($C2006="", "", IF(IFERROR(INDEX(Ingredients!$AI$11:$AI$310, MATCH($C2006, Ingredients!$B$11:$B$310, 0)), "")="", "", IFERROR(INDEX(Ingredients!$AI$11:$AI$310, MATCH($C2006, Ingredients!$B$11:$B$310, 0)), "")))</f>
        <v/>
      </c>
      <c r="AT2006" s="120" t="str">
        <f t="shared" si="481"/>
        <v/>
      </c>
      <c r="AV2006" s="90" t="str">
        <f t="shared" si="471"/>
        <v/>
      </c>
      <c r="AX2006" s="90" t="str">
        <f>IF($AV2006="", "", COUNTIF($AV$11:$AV$5010, "&lt;"&amp;$AV2006)+1+COUNTIF($AV$11:$AV2006, $AV2006)-1)</f>
        <v/>
      </c>
      <c r="AZ2006" s="111" t="str">
        <f>IF($B2006="", "", SUMIF('Shopping List'!$AV$11:$AV$25, $B2006, 'Shopping List'!$BN$11:$BN$25))</f>
        <v/>
      </c>
      <c r="BB2006" s="117" t="str">
        <f t="shared" si="482"/>
        <v/>
      </c>
    </row>
    <row r="2007" spans="1:54" x14ac:dyDescent="0.25">
      <c r="A2007" s="4"/>
      <c r="B2007" s="37"/>
      <c r="C2007" s="124"/>
      <c r="D2007" s="39"/>
      <c r="E2007" s="125"/>
      <c r="F2007" s="48"/>
      <c r="G2007" s="4"/>
      <c r="H2007" s="4"/>
      <c r="I2007" s="95" t="str">
        <f>IF($C2007="", "", IF(IFERROR(INDEX(Ingredients!$C$11:$C$310, MATCH($C2007, Ingredients!$B$11:$B$310, 0)), "")="", "", IFERROR(INDEX(Ingredients!$C$11:$C$310, MATCH($C2007, Ingredients!$B$11:$B$310, 0)), "")))</f>
        <v/>
      </c>
      <c r="J2007" s="73" t="str">
        <f>IF($B2007="", "", IF(IFERROR(INDEX(Meals!$C$11:$C$260, MATCH($B2007, Meals!$B$11:$B$260, 0)), "")="", "", IFERROR(INDEX(Meals!$C$11:$C$260, MATCH($B2007, Meals!$B$11:$B$260, 0)), "")))</f>
        <v/>
      </c>
      <c r="K2007" s="4"/>
      <c r="L2007" s="72" t="str">
        <f t="shared" si="472"/>
        <v/>
      </c>
      <c r="M2007" s="73" t="str">
        <f t="shared" si="473"/>
        <v/>
      </c>
      <c r="N2007" s="4"/>
      <c r="O2007" s="78" t="str">
        <f t="shared" si="474"/>
        <v/>
      </c>
      <c r="P2007" s="79" t="str">
        <f t="shared" si="475"/>
        <v/>
      </c>
      <c r="Q2007" s="4"/>
      <c r="R2007" s="90" t="str">
        <f t="shared" si="476"/>
        <v/>
      </c>
      <c r="S2007" s="4"/>
      <c r="Y2007" s="18" t="str">
        <f t="shared" si="477"/>
        <v/>
      </c>
      <c r="AA2007" s="18" t="str">
        <f t="shared" si="468"/>
        <v/>
      </c>
      <c r="AB2007" s="18" t="str">
        <f t="shared" si="469"/>
        <v/>
      </c>
      <c r="AC2007" s="18" t="str">
        <f t="shared" si="478"/>
        <v/>
      </c>
      <c r="AD2007" s="18" t="str">
        <f t="shared" si="478"/>
        <v/>
      </c>
      <c r="AE2007" s="18" t="str">
        <f t="shared" si="479"/>
        <v/>
      </c>
      <c r="AG2007" s="95" t="str">
        <f>IF($C2007="", "", IF(IFERROR(INDEX(Ingredients!C$11:C$310, MATCH($C2007, Ingredients!$B$11:$B$310, 0)), "")="", "", IFERROR(INDEX(Ingredients!C$11:C$310, MATCH($C2007, Ingredients!$B$11:$B$310, 0)), "")))</f>
        <v/>
      </c>
      <c r="AH2007" s="105" t="str">
        <f>IF($C2007="", "", IF(IFERROR(INDEX(Ingredients!D$11:D$310, MATCH($C2007, Ingredients!$B$11:$B$310, 0)), "")="", "", IFERROR(INDEX(Ingredients!D$11:D$310, MATCH($C2007, Ingredients!$B$11:$B$310, 0)), "")))</f>
        <v/>
      </c>
      <c r="AI2007" s="106" t="str">
        <f>IF($C2007="", "", IF(IFERROR(INDEX(Ingredients!E$11:E$310, MATCH($C2007, Ingredients!$B$11:$B$310, 0)), "")="", "", IFERROR(INDEX(Ingredients!E$11:E$310, MATCH($C2007, Ingredients!$B$11:$B$310, 0)), "")))</f>
        <v/>
      </c>
      <c r="AJ2007" s="108" t="str">
        <f>IF($C2007="", "", IF(IFERROR(INDEX(Ingredients!F$11:F$310, MATCH($C2007, Ingredients!$B$11:$B$310, 0)), "")="", "", IFERROR(INDEX(Ingredients!F$11:F$310, MATCH($C2007, Ingredients!$B$11:$B$310, 0)), "")))</f>
        <v/>
      </c>
      <c r="AK2007" s="106" t="str">
        <f>IF($C2007="", "", IF(IFERROR(INDEX(Ingredients!G$11:G$310, MATCH($C2007, Ingredients!$B$11:$B$310, 0)), "")="", "", IFERROR(INDEX(Ingredients!G$11:G$310, MATCH($C2007, Ingredients!$B$11:$B$310, 0)), "")))</f>
        <v/>
      </c>
      <c r="AL2007" s="79" t="str">
        <f>IF($C2007="", "", IF(IFERROR(INDEX(Ingredients!H$11:H$310, MATCH($C2007, Ingredients!$B$11:$B$310, 0)), "")="", "", IFERROR(INDEX(Ingredients!H$11:H$310, MATCH($C2007, Ingredients!$B$11:$B$310, 0)), "")))</f>
        <v/>
      </c>
      <c r="AN2007" s="83" t="str">
        <f t="shared" si="470"/>
        <v/>
      </c>
      <c r="AP2007" s="114" t="str">
        <f t="shared" si="480"/>
        <v/>
      </c>
      <c r="AR2007" s="117" t="str">
        <f>IF($C2007="", "", IF(IFERROR(INDEX(Ingredients!$AI$11:$AI$310, MATCH($C2007, Ingredients!$B$11:$B$310, 0)), "")="", "", IFERROR(INDEX(Ingredients!$AI$11:$AI$310, MATCH($C2007, Ingredients!$B$11:$B$310, 0)), "")))</f>
        <v/>
      </c>
      <c r="AT2007" s="120" t="str">
        <f t="shared" si="481"/>
        <v/>
      </c>
      <c r="AV2007" s="90" t="str">
        <f t="shared" si="471"/>
        <v/>
      </c>
      <c r="AX2007" s="90" t="str">
        <f>IF($AV2007="", "", COUNTIF($AV$11:$AV$5010, "&lt;"&amp;$AV2007)+1+COUNTIF($AV$11:$AV2007, $AV2007)-1)</f>
        <v/>
      </c>
      <c r="AZ2007" s="111" t="str">
        <f>IF($B2007="", "", SUMIF('Shopping List'!$AV$11:$AV$25, $B2007, 'Shopping List'!$BN$11:$BN$25))</f>
        <v/>
      </c>
      <c r="BB2007" s="117" t="str">
        <f t="shared" si="482"/>
        <v/>
      </c>
    </row>
    <row r="2008" spans="1:54" x14ac:dyDescent="0.25">
      <c r="A2008" s="4"/>
      <c r="B2008" s="37"/>
      <c r="C2008" s="124"/>
      <c r="D2008" s="39"/>
      <c r="E2008" s="125"/>
      <c r="F2008" s="48"/>
      <c r="G2008" s="4"/>
      <c r="H2008" s="4"/>
      <c r="I2008" s="95" t="str">
        <f>IF($C2008="", "", IF(IFERROR(INDEX(Ingredients!$C$11:$C$310, MATCH($C2008, Ingredients!$B$11:$B$310, 0)), "")="", "", IFERROR(INDEX(Ingredients!$C$11:$C$310, MATCH($C2008, Ingredients!$B$11:$B$310, 0)), "")))</f>
        <v/>
      </c>
      <c r="J2008" s="73" t="str">
        <f>IF($B2008="", "", IF(IFERROR(INDEX(Meals!$C$11:$C$260, MATCH($B2008, Meals!$B$11:$B$260, 0)), "")="", "", IFERROR(INDEX(Meals!$C$11:$C$260, MATCH($B2008, Meals!$B$11:$B$260, 0)), "")))</f>
        <v/>
      </c>
      <c r="K2008" s="4"/>
      <c r="L2008" s="72" t="str">
        <f t="shared" si="472"/>
        <v/>
      </c>
      <c r="M2008" s="73" t="str">
        <f t="shared" si="473"/>
        <v/>
      </c>
      <c r="N2008" s="4"/>
      <c r="O2008" s="78" t="str">
        <f t="shared" si="474"/>
        <v/>
      </c>
      <c r="P2008" s="79" t="str">
        <f t="shared" si="475"/>
        <v/>
      </c>
      <c r="Q2008" s="4"/>
      <c r="R2008" s="90" t="str">
        <f t="shared" si="476"/>
        <v/>
      </c>
      <c r="S2008" s="4"/>
      <c r="Y2008" s="18" t="str">
        <f t="shared" si="477"/>
        <v/>
      </c>
      <c r="AA2008" s="18" t="str">
        <f t="shared" si="468"/>
        <v/>
      </c>
      <c r="AB2008" s="18" t="str">
        <f t="shared" si="469"/>
        <v/>
      </c>
      <c r="AC2008" s="18" t="str">
        <f t="shared" si="478"/>
        <v/>
      </c>
      <c r="AD2008" s="18" t="str">
        <f t="shared" si="478"/>
        <v/>
      </c>
      <c r="AE2008" s="18" t="str">
        <f t="shared" si="479"/>
        <v/>
      </c>
      <c r="AG2008" s="95" t="str">
        <f>IF($C2008="", "", IF(IFERROR(INDEX(Ingredients!C$11:C$310, MATCH($C2008, Ingredients!$B$11:$B$310, 0)), "")="", "", IFERROR(INDEX(Ingredients!C$11:C$310, MATCH($C2008, Ingredients!$B$11:$B$310, 0)), "")))</f>
        <v/>
      </c>
      <c r="AH2008" s="105" t="str">
        <f>IF($C2008="", "", IF(IFERROR(INDEX(Ingredients!D$11:D$310, MATCH($C2008, Ingredients!$B$11:$B$310, 0)), "")="", "", IFERROR(INDEX(Ingredients!D$11:D$310, MATCH($C2008, Ingredients!$B$11:$B$310, 0)), "")))</f>
        <v/>
      </c>
      <c r="AI2008" s="106" t="str">
        <f>IF($C2008="", "", IF(IFERROR(INDEX(Ingredients!E$11:E$310, MATCH($C2008, Ingredients!$B$11:$B$310, 0)), "")="", "", IFERROR(INDEX(Ingredients!E$11:E$310, MATCH($C2008, Ingredients!$B$11:$B$310, 0)), "")))</f>
        <v/>
      </c>
      <c r="AJ2008" s="108" t="str">
        <f>IF($C2008="", "", IF(IFERROR(INDEX(Ingredients!F$11:F$310, MATCH($C2008, Ingredients!$B$11:$B$310, 0)), "")="", "", IFERROR(INDEX(Ingredients!F$11:F$310, MATCH($C2008, Ingredients!$B$11:$B$310, 0)), "")))</f>
        <v/>
      </c>
      <c r="AK2008" s="106" t="str">
        <f>IF($C2008="", "", IF(IFERROR(INDEX(Ingredients!G$11:G$310, MATCH($C2008, Ingredients!$B$11:$B$310, 0)), "")="", "", IFERROR(INDEX(Ingredients!G$11:G$310, MATCH($C2008, Ingredients!$B$11:$B$310, 0)), "")))</f>
        <v/>
      </c>
      <c r="AL2008" s="79" t="str">
        <f>IF($C2008="", "", IF(IFERROR(INDEX(Ingredients!H$11:H$310, MATCH($C2008, Ingredients!$B$11:$B$310, 0)), "")="", "", IFERROR(INDEX(Ingredients!H$11:H$310, MATCH($C2008, Ingredients!$B$11:$B$310, 0)), "")))</f>
        <v/>
      </c>
      <c r="AN2008" s="83" t="str">
        <f t="shared" si="470"/>
        <v/>
      </c>
      <c r="AP2008" s="114" t="str">
        <f t="shared" si="480"/>
        <v/>
      </c>
      <c r="AR2008" s="117" t="str">
        <f>IF($C2008="", "", IF(IFERROR(INDEX(Ingredients!$AI$11:$AI$310, MATCH($C2008, Ingredients!$B$11:$B$310, 0)), "")="", "", IFERROR(INDEX(Ingredients!$AI$11:$AI$310, MATCH($C2008, Ingredients!$B$11:$B$310, 0)), "")))</f>
        <v/>
      </c>
      <c r="AT2008" s="120" t="str">
        <f t="shared" si="481"/>
        <v/>
      </c>
      <c r="AV2008" s="90" t="str">
        <f t="shared" si="471"/>
        <v/>
      </c>
      <c r="AX2008" s="90" t="str">
        <f>IF($AV2008="", "", COUNTIF($AV$11:$AV$5010, "&lt;"&amp;$AV2008)+1+COUNTIF($AV$11:$AV2008, $AV2008)-1)</f>
        <v/>
      </c>
      <c r="AZ2008" s="111" t="str">
        <f>IF($B2008="", "", SUMIF('Shopping List'!$AV$11:$AV$25, $B2008, 'Shopping List'!$BN$11:$BN$25))</f>
        <v/>
      </c>
      <c r="BB2008" s="117" t="str">
        <f t="shared" si="482"/>
        <v/>
      </c>
    </row>
    <row r="2009" spans="1:54" x14ac:dyDescent="0.25">
      <c r="A2009" s="4"/>
      <c r="B2009" s="37"/>
      <c r="C2009" s="124"/>
      <c r="D2009" s="39"/>
      <c r="E2009" s="125"/>
      <c r="F2009" s="48"/>
      <c r="G2009" s="4"/>
      <c r="H2009" s="4"/>
      <c r="I2009" s="95" t="str">
        <f>IF($C2009="", "", IF(IFERROR(INDEX(Ingredients!$C$11:$C$310, MATCH($C2009, Ingredients!$B$11:$B$310, 0)), "")="", "", IFERROR(INDEX(Ingredients!$C$11:$C$310, MATCH($C2009, Ingredients!$B$11:$B$310, 0)), "")))</f>
        <v/>
      </c>
      <c r="J2009" s="73" t="str">
        <f>IF($B2009="", "", IF(IFERROR(INDEX(Meals!$C$11:$C$260, MATCH($B2009, Meals!$B$11:$B$260, 0)), "")="", "", IFERROR(INDEX(Meals!$C$11:$C$260, MATCH($B2009, Meals!$B$11:$B$260, 0)), "")))</f>
        <v/>
      </c>
      <c r="K2009" s="4"/>
      <c r="L2009" s="72" t="str">
        <f t="shared" si="472"/>
        <v/>
      </c>
      <c r="M2009" s="73" t="str">
        <f t="shared" si="473"/>
        <v/>
      </c>
      <c r="N2009" s="4"/>
      <c r="O2009" s="78" t="str">
        <f t="shared" si="474"/>
        <v/>
      </c>
      <c r="P2009" s="79" t="str">
        <f t="shared" si="475"/>
        <v/>
      </c>
      <c r="Q2009" s="4"/>
      <c r="R2009" s="90" t="str">
        <f t="shared" si="476"/>
        <v/>
      </c>
      <c r="S2009" s="4"/>
      <c r="Y2009" s="18" t="str">
        <f t="shared" si="477"/>
        <v/>
      </c>
      <c r="AA2009" s="18" t="str">
        <f t="shared" si="468"/>
        <v/>
      </c>
      <c r="AB2009" s="18" t="str">
        <f t="shared" si="469"/>
        <v/>
      </c>
      <c r="AC2009" s="18" t="str">
        <f t="shared" si="478"/>
        <v/>
      </c>
      <c r="AD2009" s="18" t="str">
        <f t="shared" si="478"/>
        <v/>
      </c>
      <c r="AE2009" s="18" t="str">
        <f t="shared" si="479"/>
        <v/>
      </c>
      <c r="AG2009" s="95" t="str">
        <f>IF($C2009="", "", IF(IFERROR(INDEX(Ingredients!C$11:C$310, MATCH($C2009, Ingredients!$B$11:$B$310, 0)), "")="", "", IFERROR(INDEX(Ingredients!C$11:C$310, MATCH($C2009, Ingredients!$B$11:$B$310, 0)), "")))</f>
        <v/>
      </c>
      <c r="AH2009" s="105" t="str">
        <f>IF($C2009="", "", IF(IFERROR(INDEX(Ingredients!D$11:D$310, MATCH($C2009, Ingredients!$B$11:$B$310, 0)), "")="", "", IFERROR(INDEX(Ingredients!D$11:D$310, MATCH($C2009, Ingredients!$B$11:$B$310, 0)), "")))</f>
        <v/>
      </c>
      <c r="AI2009" s="106" t="str">
        <f>IF($C2009="", "", IF(IFERROR(INDEX(Ingredients!E$11:E$310, MATCH($C2009, Ingredients!$B$11:$B$310, 0)), "")="", "", IFERROR(INDEX(Ingredients!E$11:E$310, MATCH($C2009, Ingredients!$B$11:$B$310, 0)), "")))</f>
        <v/>
      </c>
      <c r="AJ2009" s="108" t="str">
        <f>IF($C2009="", "", IF(IFERROR(INDEX(Ingredients!F$11:F$310, MATCH($C2009, Ingredients!$B$11:$B$310, 0)), "")="", "", IFERROR(INDEX(Ingredients!F$11:F$310, MATCH($C2009, Ingredients!$B$11:$B$310, 0)), "")))</f>
        <v/>
      </c>
      <c r="AK2009" s="106" t="str">
        <f>IF($C2009="", "", IF(IFERROR(INDEX(Ingredients!G$11:G$310, MATCH($C2009, Ingredients!$B$11:$B$310, 0)), "")="", "", IFERROR(INDEX(Ingredients!G$11:G$310, MATCH($C2009, Ingredients!$B$11:$B$310, 0)), "")))</f>
        <v/>
      </c>
      <c r="AL2009" s="79" t="str">
        <f>IF($C2009="", "", IF(IFERROR(INDEX(Ingredients!H$11:H$310, MATCH($C2009, Ingredients!$B$11:$B$310, 0)), "")="", "", IFERROR(INDEX(Ingredients!H$11:H$310, MATCH($C2009, Ingredients!$B$11:$B$310, 0)), "")))</f>
        <v/>
      </c>
      <c r="AN2009" s="83" t="str">
        <f t="shared" si="470"/>
        <v/>
      </c>
      <c r="AP2009" s="114" t="str">
        <f t="shared" si="480"/>
        <v/>
      </c>
      <c r="AR2009" s="117" t="str">
        <f>IF($C2009="", "", IF(IFERROR(INDEX(Ingredients!$AI$11:$AI$310, MATCH($C2009, Ingredients!$B$11:$B$310, 0)), "")="", "", IFERROR(INDEX(Ingredients!$AI$11:$AI$310, MATCH($C2009, Ingredients!$B$11:$B$310, 0)), "")))</f>
        <v/>
      </c>
      <c r="AT2009" s="120" t="str">
        <f t="shared" si="481"/>
        <v/>
      </c>
      <c r="AV2009" s="90" t="str">
        <f t="shared" si="471"/>
        <v/>
      </c>
      <c r="AX2009" s="90" t="str">
        <f>IF($AV2009="", "", COUNTIF($AV$11:$AV$5010, "&lt;"&amp;$AV2009)+1+COUNTIF($AV$11:$AV2009, $AV2009)-1)</f>
        <v/>
      </c>
      <c r="AZ2009" s="111" t="str">
        <f>IF($B2009="", "", SUMIF('Shopping List'!$AV$11:$AV$25, $B2009, 'Shopping List'!$BN$11:$BN$25))</f>
        <v/>
      </c>
      <c r="BB2009" s="117" t="str">
        <f t="shared" si="482"/>
        <v/>
      </c>
    </row>
    <row r="2010" spans="1:54" x14ac:dyDescent="0.25">
      <c r="A2010" s="4"/>
      <c r="B2010" s="37"/>
      <c r="C2010" s="124"/>
      <c r="D2010" s="39"/>
      <c r="E2010" s="125"/>
      <c r="F2010" s="48"/>
      <c r="G2010" s="4"/>
      <c r="H2010" s="4"/>
      <c r="I2010" s="95" t="str">
        <f>IF($C2010="", "", IF(IFERROR(INDEX(Ingredients!$C$11:$C$310, MATCH($C2010, Ingredients!$B$11:$B$310, 0)), "")="", "", IFERROR(INDEX(Ingredients!$C$11:$C$310, MATCH($C2010, Ingredients!$B$11:$B$310, 0)), "")))</f>
        <v/>
      </c>
      <c r="J2010" s="73" t="str">
        <f>IF($B2010="", "", IF(IFERROR(INDEX(Meals!$C$11:$C$260, MATCH($B2010, Meals!$B$11:$B$260, 0)), "")="", "", IFERROR(INDEX(Meals!$C$11:$C$260, MATCH($B2010, Meals!$B$11:$B$260, 0)), "")))</f>
        <v/>
      </c>
      <c r="K2010" s="4"/>
      <c r="L2010" s="72" t="str">
        <f t="shared" si="472"/>
        <v/>
      </c>
      <c r="M2010" s="73" t="str">
        <f t="shared" si="473"/>
        <v/>
      </c>
      <c r="N2010" s="4"/>
      <c r="O2010" s="78" t="str">
        <f t="shared" si="474"/>
        <v/>
      </c>
      <c r="P2010" s="79" t="str">
        <f t="shared" si="475"/>
        <v/>
      </c>
      <c r="Q2010" s="4"/>
      <c r="R2010" s="90" t="str">
        <f t="shared" si="476"/>
        <v/>
      </c>
      <c r="S2010" s="4"/>
      <c r="Y2010" s="18" t="str">
        <f t="shared" si="477"/>
        <v/>
      </c>
      <c r="AA2010" s="18" t="str">
        <f t="shared" si="468"/>
        <v/>
      </c>
      <c r="AB2010" s="18" t="str">
        <f t="shared" si="469"/>
        <v/>
      </c>
      <c r="AC2010" s="18" t="str">
        <f t="shared" si="478"/>
        <v/>
      </c>
      <c r="AD2010" s="18" t="str">
        <f t="shared" si="478"/>
        <v/>
      </c>
      <c r="AE2010" s="18" t="str">
        <f t="shared" si="479"/>
        <v/>
      </c>
      <c r="AG2010" s="95" t="str">
        <f>IF($C2010="", "", IF(IFERROR(INDEX(Ingredients!C$11:C$310, MATCH($C2010, Ingredients!$B$11:$B$310, 0)), "")="", "", IFERROR(INDEX(Ingredients!C$11:C$310, MATCH($C2010, Ingredients!$B$11:$B$310, 0)), "")))</f>
        <v/>
      </c>
      <c r="AH2010" s="105" t="str">
        <f>IF($C2010="", "", IF(IFERROR(INDEX(Ingredients!D$11:D$310, MATCH($C2010, Ingredients!$B$11:$B$310, 0)), "")="", "", IFERROR(INDEX(Ingredients!D$11:D$310, MATCH($C2010, Ingredients!$B$11:$B$310, 0)), "")))</f>
        <v/>
      </c>
      <c r="AI2010" s="106" t="str">
        <f>IF($C2010="", "", IF(IFERROR(INDEX(Ingredients!E$11:E$310, MATCH($C2010, Ingredients!$B$11:$B$310, 0)), "")="", "", IFERROR(INDEX(Ingredients!E$11:E$310, MATCH($C2010, Ingredients!$B$11:$B$310, 0)), "")))</f>
        <v/>
      </c>
      <c r="AJ2010" s="108" t="str">
        <f>IF($C2010="", "", IF(IFERROR(INDEX(Ingredients!F$11:F$310, MATCH($C2010, Ingredients!$B$11:$B$310, 0)), "")="", "", IFERROR(INDEX(Ingredients!F$11:F$310, MATCH($C2010, Ingredients!$B$11:$B$310, 0)), "")))</f>
        <v/>
      </c>
      <c r="AK2010" s="106" t="str">
        <f>IF($C2010="", "", IF(IFERROR(INDEX(Ingredients!G$11:G$310, MATCH($C2010, Ingredients!$B$11:$B$310, 0)), "")="", "", IFERROR(INDEX(Ingredients!G$11:G$310, MATCH($C2010, Ingredients!$B$11:$B$310, 0)), "")))</f>
        <v/>
      </c>
      <c r="AL2010" s="79" t="str">
        <f>IF($C2010="", "", IF(IFERROR(INDEX(Ingredients!H$11:H$310, MATCH($C2010, Ingredients!$B$11:$B$310, 0)), "")="", "", IFERROR(INDEX(Ingredients!H$11:H$310, MATCH($C2010, Ingredients!$B$11:$B$310, 0)), "")))</f>
        <v/>
      </c>
      <c r="AN2010" s="83" t="str">
        <f t="shared" si="470"/>
        <v/>
      </c>
      <c r="AP2010" s="114" t="str">
        <f t="shared" si="480"/>
        <v/>
      </c>
      <c r="AR2010" s="117" t="str">
        <f>IF($C2010="", "", IF(IFERROR(INDEX(Ingredients!$AI$11:$AI$310, MATCH($C2010, Ingredients!$B$11:$B$310, 0)), "")="", "", IFERROR(INDEX(Ingredients!$AI$11:$AI$310, MATCH($C2010, Ingredients!$B$11:$B$310, 0)), "")))</f>
        <v/>
      </c>
      <c r="AT2010" s="120" t="str">
        <f t="shared" si="481"/>
        <v/>
      </c>
      <c r="AV2010" s="90" t="str">
        <f t="shared" si="471"/>
        <v/>
      </c>
      <c r="AX2010" s="90" t="str">
        <f>IF($AV2010="", "", COUNTIF($AV$11:$AV$5010, "&lt;"&amp;$AV2010)+1+COUNTIF($AV$11:$AV2010, $AV2010)-1)</f>
        <v/>
      </c>
      <c r="AZ2010" s="111" t="str">
        <f>IF($B2010="", "", SUMIF('Shopping List'!$AV$11:$AV$25, $B2010, 'Shopping List'!$BN$11:$BN$25))</f>
        <v/>
      </c>
      <c r="BB2010" s="117" t="str">
        <f t="shared" si="482"/>
        <v/>
      </c>
    </row>
    <row r="2011" spans="1:54" x14ac:dyDescent="0.25">
      <c r="A2011" s="4"/>
      <c r="B2011" s="37"/>
      <c r="C2011" s="124"/>
      <c r="D2011" s="39"/>
      <c r="E2011" s="125"/>
      <c r="F2011" s="48"/>
      <c r="G2011" s="4"/>
      <c r="H2011" s="4"/>
      <c r="I2011" s="95" t="str">
        <f>IF($C2011="", "", IF(IFERROR(INDEX(Ingredients!$C$11:$C$310, MATCH($C2011, Ingredients!$B$11:$B$310, 0)), "")="", "", IFERROR(INDEX(Ingredients!$C$11:$C$310, MATCH($C2011, Ingredients!$B$11:$B$310, 0)), "")))</f>
        <v/>
      </c>
      <c r="J2011" s="73" t="str">
        <f>IF($B2011="", "", IF(IFERROR(INDEX(Meals!$C$11:$C$260, MATCH($B2011, Meals!$B$11:$B$260, 0)), "")="", "", IFERROR(INDEX(Meals!$C$11:$C$260, MATCH($B2011, Meals!$B$11:$B$260, 0)), "")))</f>
        <v/>
      </c>
      <c r="K2011" s="4"/>
      <c r="L2011" s="72" t="str">
        <f t="shared" si="472"/>
        <v/>
      </c>
      <c r="M2011" s="73" t="str">
        <f t="shared" si="473"/>
        <v/>
      </c>
      <c r="N2011" s="4"/>
      <c r="O2011" s="78" t="str">
        <f t="shared" si="474"/>
        <v/>
      </c>
      <c r="P2011" s="79" t="str">
        <f t="shared" si="475"/>
        <v/>
      </c>
      <c r="Q2011" s="4"/>
      <c r="R2011" s="90" t="str">
        <f t="shared" si="476"/>
        <v/>
      </c>
      <c r="S2011" s="4"/>
      <c r="Y2011" s="18" t="str">
        <f t="shared" si="477"/>
        <v/>
      </c>
      <c r="AA2011" s="18" t="str">
        <f t="shared" si="468"/>
        <v/>
      </c>
      <c r="AB2011" s="18" t="str">
        <f t="shared" si="469"/>
        <v/>
      </c>
      <c r="AC2011" s="18" t="str">
        <f t="shared" si="478"/>
        <v/>
      </c>
      <c r="AD2011" s="18" t="str">
        <f t="shared" si="478"/>
        <v/>
      </c>
      <c r="AE2011" s="18" t="str">
        <f t="shared" si="479"/>
        <v/>
      </c>
      <c r="AG2011" s="95" t="str">
        <f>IF($C2011="", "", IF(IFERROR(INDEX(Ingredients!C$11:C$310, MATCH($C2011, Ingredients!$B$11:$B$310, 0)), "")="", "", IFERROR(INDEX(Ingredients!C$11:C$310, MATCH($C2011, Ingredients!$B$11:$B$310, 0)), "")))</f>
        <v/>
      </c>
      <c r="AH2011" s="105" t="str">
        <f>IF($C2011="", "", IF(IFERROR(INDEX(Ingredients!D$11:D$310, MATCH($C2011, Ingredients!$B$11:$B$310, 0)), "")="", "", IFERROR(INDEX(Ingredients!D$11:D$310, MATCH($C2011, Ingredients!$B$11:$B$310, 0)), "")))</f>
        <v/>
      </c>
      <c r="AI2011" s="106" t="str">
        <f>IF($C2011="", "", IF(IFERROR(INDEX(Ingredients!E$11:E$310, MATCH($C2011, Ingredients!$B$11:$B$310, 0)), "")="", "", IFERROR(INDEX(Ingredients!E$11:E$310, MATCH($C2011, Ingredients!$B$11:$B$310, 0)), "")))</f>
        <v/>
      </c>
      <c r="AJ2011" s="108" t="str">
        <f>IF($C2011="", "", IF(IFERROR(INDEX(Ingredients!F$11:F$310, MATCH($C2011, Ingredients!$B$11:$B$310, 0)), "")="", "", IFERROR(INDEX(Ingredients!F$11:F$310, MATCH($C2011, Ingredients!$B$11:$B$310, 0)), "")))</f>
        <v/>
      </c>
      <c r="AK2011" s="106" t="str">
        <f>IF($C2011="", "", IF(IFERROR(INDEX(Ingredients!G$11:G$310, MATCH($C2011, Ingredients!$B$11:$B$310, 0)), "")="", "", IFERROR(INDEX(Ingredients!G$11:G$310, MATCH($C2011, Ingredients!$B$11:$B$310, 0)), "")))</f>
        <v/>
      </c>
      <c r="AL2011" s="79" t="str">
        <f>IF($C2011="", "", IF(IFERROR(INDEX(Ingredients!H$11:H$310, MATCH($C2011, Ingredients!$B$11:$B$310, 0)), "")="", "", IFERROR(INDEX(Ingredients!H$11:H$310, MATCH($C2011, Ingredients!$B$11:$B$310, 0)), "")))</f>
        <v/>
      </c>
      <c r="AN2011" s="83" t="str">
        <f t="shared" si="470"/>
        <v/>
      </c>
      <c r="AP2011" s="114" t="str">
        <f t="shared" si="480"/>
        <v/>
      </c>
      <c r="AR2011" s="117" t="str">
        <f>IF($C2011="", "", IF(IFERROR(INDEX(Ingredients!$AI$11:$AI$310, MATCH($C2011, Ingredients!$B$11:$B$310, 0)), "")="", "", IFERROR(INDEX(Ingredients!$AI$11:$AI$310, MATCH($C2011, Ingredients!$B$11:$B$310, 0)), "")))</f>
        <v/>
      </c>
      <c r="AT2011" s="120" t="str">
        <f t="shared" si="481"/>
        <v/>
      </c>
      <c r="AV2011" s="90" t="str">
        <f t="shared" si="471"/>
        <v/>
      </c>
      <c r="AX2011" s="90" t="str">
        <f>IF($AV2011="", "", COUNTIF($AV$11:$AV$5010, "&lt;"&amp;$AV2011)+1+COUNTIF($AV$11:$AV2011, $AV2011)-1)</f>
        <v/>
      </c>
      <c r="AZ2011" s="111" t="str">
        <f>IF($B2011="", "", SUMIF('Shopping List'!$AV$11:$AV$25, $B2011, 'Shopping List'!$BN$11:$BN$25))</f>
        <v/>
      </c>
      <c r="BB2011" s="117" t="str">
        <f t="shared" si="482"/>
        <v/>
      </c>
    </row>
    <row r="2012" spans="1:54" x14ac:dyDescent="0.25">
      <c r="A2012" s="4"/>
      <c r="B2012" s="37"/>
      <c r="C2012" s="124"/>
      <c r="D2012" s="39"/>
      <c r="E2012" s="125"/>
      <c r="F2012" s="48"/>
      <c r="G2012" s="4"/>
      <c r="H2012" s="4"/>
      <c r="I2012" s="95" t="str">
        <f>IF($C2012="", "", IF(IFERROR(INDEX(Ingredients!$C$11:$C$310, MATCH($C2012, Ingredients!$B$11:$B$310, 0)), "")="", "", IFERROR(INDEX(Ingredients!$C$11:$C$310, MATCH($C2012, Ingredients!$B$11:$B$310, 0)), "")))</f>
        <v/>
      </c>
      <c r="J2012" s="73" t="str">
        <f>IF($B2012="", "", IF(IFERROR(INDEX(Meals!$C$11:$C$260, MATCH($B2012, Meals!$B$11:$B$260, 0)), "")="", "", IFERROR(INDEX(Meals!$C$11:$C$260, MATCH($B2012, Meals!$B$11:$B$260, 0)), "")))</f>
        <v/>
      </c>
      <c r="K2012" s="4"/>
      <c r="L2012" s="72" t="str">
        <f t="shared" si="472"/>
        <v/>
      </c>
      <c r="M2012" s="73" t="str">
        <f t="shared" si="473"/>
        <v/>
      </c>
      <c r="N2012" s="4"/>
      <c r="O2012" s="78" t="str">
        <f t="shared" si="474"/>
        <v/>
      </c>
      <c r="P2012" s="79" t="str">
        <f t="shared" si="475"/>
        <v/>
      </c>
      <c r="Q2012" s="4"/>
      <c r="R2012" s="90" t="str">
        <f t="shared" si="476"/>
        <v/>
      </c>
      <c r="S2012" s="4"/>
      <c r="Y2012" s="18" t="str">
        <f t="shared" si="477"/>
        <v/>
      </c>
      <c r="AA2012" s="18" t="str">
        <f t="shared" si="468"/>
        <v/>
      </c>
      <c r="AB2012" s="18" t="str">
        <f t="shared" si="469"/>
        <v/>
      </c>
      <c r="AC2012" s="18" t="str">
        <f t="shared" si="478"/>
        <v/>
      </c>
      <c r="AD2012" s="18" t="str">
        <f t="shared" si="478"/>
        <v/>
      </c>
      <c r="AE2012" s="18" t="str">
        <f t="shared" si="479"/>
        <v/>
      </c>
      <c r="AG2012" s="95" t="str">
        <f>IF($C2012="", "", IF(IFERROR(INDEX(Ingredients!C$11:C$310, MATCH($C2012, Ingredients!$B$11:$B$310, 0)), "")="", "", IFERROR(INDEX(Ingredients!C$11:C$310, MATCH($C2012, Ingredients!$B$11:$B$310, 0)), "")))</f>
        <v/>
      </c>
      <c r="AH2012" s="105" t="str">
        <f>IF($C2012="", "", IF(IFERROR(INDEX(Ingredients!D$11:D$310, MATCH($C2012, Ingredients!$B$11:$B$310, 0)), "")="", "", IFERROR(INDEX(Ingredients!D$11:D$310, MATCH($C2012, Ingredients!$B$11:$B$310, 0)), "")))</f>
        <v/>
      </c>
      <c r="AI2012" s="106" t="str">
        <f>IF($C2012="", "", IF(IFERROR(INDEX(Ingredients!E$11:E$310, MATCH($C2012, Ingredients!$B$11:$B$310, 0)), "")="", "", IFERROR(INDEX(Ingredients!E$11:E$310, MATCH($C2012, Ingredients!$B$11:$B$310, 0)), "")))</f>
        <v/>
      </c>
      <c r="AJ2012" s="108" t="str">
        <f>IF($C2012="", "", IF(IFERROR(INDEX(Ingredients!F$11:F$310, MATCH($C2012, Ingredients!$B$11:$B$310, 0)), "")="", "", IFERROR(INDEX(Ingredients!F$11:F$310, MATCH($C2012, Ingredients!$B$11:$B$310, 0)), "")))</f>
        <v/>
      </c>
      <c r="AK2012" s="106" t="str">
        <f>IF($C2012="", "", IF(IFERROR(INDEX(Ingredients!G$11:G$310, MATCH($C2012, Ingredients!$B$11:$B$310, 0)), "")="", "", IFERROR(INDEX(Ingredients!G$11:G$310, MATCH($C2012, Ingredients!$B$11:$B$310, 0)), "")))</f>
        <v/>
      </c>
      <c r="AL2012" s="79" t="str">
        <f>IF($C2012="", "", IF(IFERROR(INDEX(Ingredients!H$11:H$310, MATCH($C2012, Ingredients!$B$11:$B$310, 0)), "")="", "", IFERROR(INDEX(Ingredients!H$11:H$310, MATCH($C2012, Ingredients!$B$11:$B$310, 0)), "")))</f>
        <v/>
      </c>
      <c r="AN2012" s="83" t="str">
        <f t="shared" si="470"/>
        <v/>
      </c>
      <c r="AP2012" s="114" t="str">
        <f t="shared" si="480"/>
        <v/>
      </c>
      <c r="AR2012" s="117" t="str">
        <f>IF($C2012="", "", IF(IFERROR(INDEX(Ingredients!$AI$11:$AI$310, MATCH($C2012, Ingredients!$B$11:$B$310, 0)), "")="", "", IFERROR(INDEX(Ingredients!$AI$11:$AI$310, MATCH($C2012, Ingredients!$B$11:$B$310, 0)), "")))</f>
        <v/>
      </c>
      <c r="AT2012" s="120" t="str">
        <f t="shared" si="481"/>
        <v/>
      </c>
      <c r="AV2012" s="90" t="str">
        <f t="shared" si="471"/>
        <v/>
      </c>
      <c r="AX2012" s="90" t="str">
        <f>IF($AV2012="", "", COUNTIF($AV$11:$AV$5010, "&lt;"&amp;$AV2012)+1+COUNTIF($AV$11:$AV2012, $AV2012)-1)</f>
        <v/>
      </c>
      <c r="AZ2012" s="111" t="str">
        <f>IF($B2012="", "", SUMIF('Shopping List'!$AV$11:$AV$25, $B2012, 'Shopping List'!$BN$11:$BN$25))</f>
        <v/>
      </c>
      <c r="BB2012" s="117" t="str">
        <f t="shared" si="482"/>
        <v/>
      </c>
    </row>
    <row r="2013" spans="1:54" x14ac:dyDescent="0.25">
      <c r="A2013" s="4"/>
      <c r="B2013" s="37"/>
      <c r="C2013" s="124"/>
      <c r="D2013" s="39"/>
      <c r="E2013" s="125"/>
      <c r="F2013" s="48"/>
      <c r="G2013" s="4"/>
      <c r="H2013" s="4"/>
      <c r="I2013" s="95" t="str">
        <f>IF($C2013="", "", IF(IFERROR(INDEX(Ingredients!$C$11:$C$310, MATCH($C2013, Ingredients!$B$11:$B$310, 0)), "")="", "", IFERROR(INDEX(Ingredients!$C$11:$C$310, MATCH($C2013, Ingredients!$B$11:$B$310, 0)), "")))</f>
        <v/>
      </c>
      <c r="J2013" s="73" t="str">
        <f>IF($B2013="", "", IF(IFERROR(INDEX(Meals!$C$11:$C$260, MATCH($B2013, Meals!$B$11:$B$260, 0)), "")="", "", IFERROR(INDEX(Meals!$C$11:$C$260, MATCH($B2013, Meals!$B$11:$B$260, 0)), "")))</f>
        <v/>
      </c>
      <c r="K2013" s="4"/>
      <c r="L2013" s="72" t="str">
        <f t="shared" si="472"/>
        <v/>
      </c>
      <c r="M2013" s="73" t="str">
        <f t="shared" si="473"/>
        <v/>
      </c>
      <c r="N2013" s="4"/>
      <c r="O2013" s="78" t="str">
        <f t="shared" si="474"/>
        <v/>
      </c>
      <c r="P2013" s="79" t="str">
        <f t="shared" si="475"/>
        <v/>
      </c>
      <c r="Q2013" s="4"/>
      <c r="R2013" s="90" t="str">
        <f t="shared" si="476"/>
        <v/>
      </c>
      <c r="S2013" s="4"/>
      <c r="Y2013" s="18" t="str">
        <f t="shared" si="477"/>
        <v/>
      </c>
      <c r="AA2013" s="18" t="str">
        <f t="shared" si="468"/>
        <v/>
      </c>
      <c r="AB2013" s="18" t="str">
        <f t="shared" si="469"/>
        <v/>
      </c>
      <c r="AC2013" s="18" t="str">
        <f t="shared" si="478"/>
        <v/>
      </c>
      <c r="AD2013" s="18" t="str">
        <f t="shared" si="478"/>
        <v/>
      </c>
      <c r="AE2013" s="18" t="str">
        <f t="shared" si="479"/>
        <v/>
      </c>
      <c r="AG2013" s="95" t="str">
        <f>IF($C2013="", "", IF(IFERROR(INDEX(Ingredients!C$11:C$310, MATCH($C2013, Ingredients!$B$11:$B$310, 0)), "")="", "", IFERROR(INDEX(Ingredients!C$11:C$310, MATCH($C2013, Ingredients!$B$11:$B$310, 0)), "")))</f>
        <v/>
      </c>
      <c r="AH2013" s="105" t="str">
        <f>IF($C2013="", "", IF(IFERROR(INDEX(Ingredients!D$11:D$310, MATCH($C2013, Ingredients!$B$11:$B$310, 0)), "")="", "", IFERROR(INDEX(Ingredients!D$11:D$310, MATCH($C2013, Ingredients!$B$11:$B$310, 0)), "")))</f>
        <v/>
      </c>
      <c r="AI2013" s="106" t="str">
        <f>IF($C2013="", "", IF(IFERROR(INDEX(Ingredients!E$11:E$310, MATCH($C2013, Ingredients!$B$11:$B$310, 0)), "")="", "", IFERROR(INDEX(Ingredients!E$11:E$310, MATCH($C2013, Ingredients!$B$11:$B$310, 0)), "")))</f>
        <v/>
      </c>
      <c r="AJ2013" s="108" t="str">
        <f>IF($C2013="", "", IF(IFERROR(INDEX(Ingredients!F$11:F$310, MATCH($C2013, Ingredients!$B$11:$B$310, 0)), "")="", "", IFERROR(INDEX(Ingredients!F$11:F$310, MATCH($C2013, Ingredients!$B$11:$B$310, 0)), "")))</f>
        <v/>
      </c>
      <c r="AK2013" s="106" t="str">
        <f>IF($C2013="", "", IF(IFERROR(INDEX(Ingredients!G$11:G$310, MATCH($C2013, Ingredients!$B$11:$B$310, 0)), "")="", "", IFERROR(INDEX(Ingredients!G$11:G$310, MATCH($C2013, Ingredients!$B$11:$B$310, 0)), "")))</f>
        <v/>
      </c>
      <c r="AL2013" s="79" t="str">
        <f>IF($C2013="", "", IF(IFERROR(INDEX(Ingredients!H$11:H$310, MATCH($C2013, Ingredients!$B$11:$B$310, 0)), "")="", "", IFERROR(INDEX(Ingredients!H$11:H$310, MATCH($C2013, Ingredients!$B$11:$B$310, 0)), "")))</f>
        <v/>
      </c>
      <c r="AN2013" s="83" t="str">
        <f t="shared" si="470"/>
        <v/>
      </c>
      <c r="AP2013" s="114" t="str">
        <f t="shared" si="480"/>
        <v/>
      </c>
      <c r="AR2013" s="117" t="str">
        <f>IF($C2013="", "", IF(IFERROR(INDEX(Ingredients!$AI$11:$AI$310, MATCH($C2013, Ingredients!$B$11:$B$310, 0)), "")="", "", IFERROR(INDEX(Ingredients!$AI$11:$AI$310, MATCH($C2013, Ingredients!$B$11:$B$310, 0)), "")))</f>
        <v/>
      </c>
      <c r="AT2013" s="120" t="str">
        <f t="shared" si="481"/>
        <v/>
      </c>
      <c r="AV2013" s="90" t="str">
        <f t="shared" si="471"/>
        <v/>
      </c>
      <c r="AX2013" s="90" t="str">
        <f>IF($AV2013="", "", COUNTIF($AV$11:$AV$5010, "&lt;"&amp;$AV2013)+1+COUNTIF($AV$11:$AV2013, $AV2013)-1)</f>
        <v/>
      </c>
      <c r="AZ2013" s="111" t="str">
        <f>IF($B2013="", "", SUMIF('Shopping List'!$AV$11:$AV$25, $B2013, 'Shopping List'!$BN$11:$BN$25))</f>
        <v/>
      </c>
      <c r="BB2013" s="117" t="str">
        <f t="shared" si="482"/>
        <v/>
      </c>
    </row>
    <row r="2014" spans="1:54" x14ac:dyDescent="0.25">
      <c r="A2014" s="4"/>
      <c r="B2014" s="37"/>
      <c r="C2014" s="124"/>
      <c r="D2014" s="39"/>
      <c r="E2014" s="125"/>
      <c r="F2014" s="48"/>
      <c r="G2014" s="4"/>
      <c r="H2014" s="4"/>
      <c r="I2014" s="95" t="str">
        <f>IF($C2014="", "", IF(IFERROR(INDEX(Ingredients!$C$11:$C$310, MATCH($C2014, Ingredients!$B$11:$B$310, 0)), "")="", "", IFERROR(INDEX(Ingredients!$C$11:$C$310, MATCH($C2014, Ingredients!$B$11:$B$310, 0)), "")))</f>
        <v/>
      </c>
      <c r="J2014" s="73" t="str">
        <f>IF($B2014="", "", IF(IFERROR(INDEX(Meals!$C$11:$C$260, MATCH($B2014, Meals!$B$11:$B$260, 0)), "")="", "", IFERROR(INDEX(Meals!$C$11:$C$260, MATCH($B2014, Meals!$B$11:$B$260, 0)), "")))</f>
        <v/>
      </c>
      <c r="K2014" s="4"/>
      <c r="L2014" s="72" t="str">
        <f t="shared" si="472"/>
        <v/>
      </c>
      <c r="M2014" s="73" t="str">
        <f t="shared" si="473"/>
        <v/>
      </c>
      <c r="N2014" s="4"/>
      <c r="O2014" s="78" t="str">
        <f t="shared" si="474"/>
        <v/>
      </c>
      <c r="P2014" s="79" t="str">
        <f t="shared" si="475"/>
        <v/>
      </c>
      <c r="Q2014" s="4"/>
      <c r="R2014" s="90" t="str">
        <f t="shared" si="476"/>
        <v/>
      </c>
      <c r="S2014" s="4"/>
      <c r="Y2014" s="18" t="str">
        <f t="shared" si="477"/>
        <v/>
      </c>
      <c r="AA2014" s="18" t="str">
        <f t="shared" si="468"/>
        <v/>
      </c>
      <c r="AB2014" s="18" t="str">
        <f t="shared" si="469"/>
        <v/>
      </c>
      <c r="AC2014" s="18" t="str">
        <f t="shared" si="478"/>
        <v/>
      </c>
      <c r="AD2014" s="18" t="str">
        <f t="shared" si="478"/>
        <v/>
      </c>
      <c r="AE2014" s="18" t="str">
        <f t="shared" si="479"/>
        <v/>
      </c>
      <c r="AG2014" s="95" t="str">
        <f>IF($C2014="", "", IF(IFERROR(INDEX(Ingredients!C$11:C$310, MATCH($C2014, Ingredients!$B$11:$B$310, 0)), "")="", "", IFERROR(INDEX(Ingredients!C$11:C$310, MATCH($C2014, Ingredients!$B$11:$B$310, 0)), "")))</f>
        <v/>
      </c>
      <c r="AH2014" s="105" t="str">
        <f>IF($C2014="", "", IF(IFERROR(INDEX(Ingredients!D$11:D$310, MATCH($C2014, Ingredients!$B$11:$B$310, 0)), "")="", "", IFERROR(INDEX(Ingredients!D$11:D$310, MATCH($C2014, Ingredients!$B$11:$B$310, 0)), "")))</f>
        <v/>
      </c>
      <c r="AI2014" s="106" t="str">
        <f>IF($C2014="", "", IF(IFERROR(INDEX(Ingredients!E$11:E$310, MATCH($C2014, Ingredients!$B$11:$B$310, 0)), "")="", "", IFERROR(INDEX(Ingredients!E$11:E$310, MATCH($C2014, Ingredients!$B$11:$B$310, 0)), "")))</f>
        <v/>
      </c>
      <c r="AJ2014" s="108" t="str">
        <f>IF($C2014="", "", IF(IFERROR(INDEX(Ingredients!F$11:F$310, MATCH($C2014, Ingredients!$B$11:$B$310, 0)), "")="", "", IFERROR(INDEX(Ingredients!F$11:F$310, MATCH($C2014, Ingredients!$B$11:$B$310, 0)), "")))</f>
        <v/>
      </c>
      <c r="AK2014" s="106" t="str">
        <f>IF($C2014="", "", IF(IFERROR(INDEX(Ingredients!G$11:G$310, MATCH($C2014, Ingredients!$B$11:$B$310, 0)), "")="", "", IFERROR(INDEX(Ingredients!G$11:G$310, MATCH($C2014, Ingredients!$B$11:$B$310, 0)), "")))</f>
        <v/>
      </c>
      <c r="AL2014" s="79" t="str">
        <f>IF($C2014="", "", IF(IFERROR(INDEX(Ingredients!H$11:H$310, MATCH($C2014, Ingredients!$B$11:$B$310, 0)), "")="", "", IFERROR(INDEX(Ingredients!H$11:H$310, MATCH($C2014, Ingredients!$B$11:$B$310, 0)), "")))</f>
        <v/>
      </c>
      <c r="AN2014" s="83" t="str">
        <f t="shared" si="470"/>
        <v/>
      </c>
      <c r="AP2014" s="114" t="str">
        <f t="shared" si="480"/>
        <v/>
      </c>
      <c r="AR2014" s="117" t="str">
        <f>IF($C2014="", "", IF(IFERROR(INDEX(Ingredients!$AI$11:$AI$310, MATCH($C2014, Ingredients!$B$11:$B$310, 0)), "")="", "", IFERROR(INDEX(Ingredients!$AI$11:$AI$310, MATCH($C2014, Ingredients!$B$11:$B$310, 0)), "")))</f>
        <v/>
      </c>
      <c r="AT2014" s="120" t="str">
        <f t="shared" si="481"/>
        <v/>
      </c>
      <c r="AV2014" s="90" t="str">
        <f t="shared" si="471"/>
        <v/>
      </c>
      <c r="AX2014" s="90" t="str">
        <f>IF($AV2014="", "", COUNTIF($AV$11:$AV$5010, "&lt;"&amp;$AV2014)+1+COUNTIF($AV$11:$AV2014, $AV2014)-1)</f>
        <v/>
      </c>
      <c r="AZ2014" s="111" t="str">
        <f>IF($B2014="", "", SUMIF('Shopping List'!$AV$11:$AV$25, $B2014, 'Shopping List'!$BN$11:$BN$25))</f>
        <v/>
      </c>
      <c r="BB2014" s="117" t="str">
        <f t="shared" si="482"/>
        <v/>
      </c>
    </row>
    <row r="2015" spans="1:54" x14ac:dyDescent="0.25">
      <c r="A2015" s="4"/>
      <c r="B2015" s="37"/>
      <c r="C2015" s="124"/>
      <c r="D2015" s="39"/>
      <c r="E2015" s="125"/>
      <c r="F2015" s="48"/>
      <c r="G2015" s="4"/>
      <c r="H2015" s="4"/>
      <c r="I2015" s="95" t="str">
        <f>IF($C2015="", "", IF(IFERROR(INDEX(Ingredients!$C$11:$C$310, MATCH($C2015, Ingredients!$B$11:$B$310, 0)), "")="", "", IFERROR(INDEX(Ingredients!$C$11:$C$310, MATCH($C2015, Ingredients!$B$11:$B$310, 0)), "")))</f>
        <v/>
      </c>
      <c r="J2015" s="73" t="str">
        <f>IF($B2015="", "", IF(IFERROR(INDEX(Meals!$C$11:$C$260, MATCH($B2015, Meals!$B$11:$B$260, 0)), "")="", "", IFERROR(INDEX(Meals!$C$11:$C$260, MATCH($B2015, Meals!$B$11:$B$260, 0)), "")))</f>
        <v/>
      </c>
      <c r="K2015" s="4"/>
      <c r="L2015" s="72" t="str">
        <f t="shared" si="472"/>
        <v/>
      </c>
      <c r="M2015" s="73" t="str">
        <f t="shared" si="473"/>
        <v/>
      </c>
      <c r="N2015" s="4"/>
      <c r="O2015" s="78" t="str">
        <f t="shared" si="474"/>
        <v/>
      </c>
      <c r="P2015" s="79" t="str">
        <f t="shared" si="475"/>
        <v/>
      </c>
      <c r="Q2015" s="4"/>
      <c r="R2015" s="90" t="str">
        <f t="shared" si="476"/>
        <v/>
      </c>
      <c r="S2015" s="4"/>
      <c r="Y2015" s="18" t="str">
        <f t="shared" si="477"/>
        <v/>
      </c>
      <c r="AA2015" s="18" t="str">
        <f t="shared" si="468"/>
        <v/>
      </c>
      <c r="AB2015" s="18" t="str">
        <f t="shared" si="469"/>
        <v/>
      </c>
      <c r="AC2015" s="18" t="str">
        <f t="shared" si="478"/>
        <v/>
      </c>
      <c r="AD2015" s="18" t="str">
        <f t="shared" si="478"/>
        <v/>
      </c>
      <c r="AE2015" s="18" t="str">
        <f t="shared" si="479"/>
        <v/>
      </c>
      <c r="AG2015" s="95" t="str">
        <f>IF($C2015="", "", IF(IFERROR(INDEX(Ingredients!C$11:C$310, MATCH($C2015, Ingredients!$B$11:$B$310, 0)), "")="", "", IFERROR(INDEX(Ingredients!C$11:C$310, MATCH($C2015, Ingredients!$B$11:$B$310, 0)), "")))</f>
        <v/>
      </c>
      <c r="AH2015" s="105" t="str">
        <f>IF($C2015="", "", IF(IFERROR(INDEX(Ingredients!D$11:D$310, MATCH($C2015, Ingredients!$B$11:$B$310, 0)), "")="", "", IFERROR(INDEX(Ingredients!D$11:D$310, MATCH($C2015, Ingredients!$B$11:$B$310, 0)), "")))</f>
        <v/>
      </c>
      <c r="AI2015" s="106" t="str">
        <f>IF($C2015="", "", IF(IFERROR(INDEX(Ingredients!E$11:E$310, MATCH($C2015, Ingredients!$B$11:$B$310, 0)), "")="", "", IFERROR(INDEX(Ingredients!E$11:E$310, MATCH($C2015, Ingredients!$B$11:$B$310, 0)), "")))</f>
        <v/>
      </c>
      <c r="AJ2015" s="108" t="str">
        <f>IF($C2015="", "", IF(IFERROR(INDEX(Ingredients!F$11:F$310, MATCH($C2015, Ingredients!$B$11:$B$310, 0)), "")="", "", IFERROR(INDEX(Ingredients!F$11:F$310, MATCH($C2015, Ingredients!$B$11:$B$310, 0)), "")))</f>
        <v/>
      </c>
      <c r="AK2015" s="106" t="str">
        <f>IF($C2015="", "", IF(IFERROR(INDEX(Ingredients!G$11:G$310, MATCH($C2015, Ingredients!$B$11:$B$310, 0)), "")="", "", IFERROR(INDEX(Ingredients!G$11:G$310, MATCH($C2015, Ingredients!$B$11:$B$310, 0)), "")))</f>
        <v/>
      </c>
      <c r="AL2015" s="79" t="str">
        <f>IF($C2015="", "", IF(IFERROR(INDEX(Ingredients!H$11:H$310, MATCH($C2015, Ingredients!$B$11:$B$310, 0)), "")="", "", IFERROR(INDEX(Ingredients!H$11:H$310, MATCH($C2015, Ingredients!$B$11:$B$310, 0)), "")))</f>
        <v/>
      </c>
      <c r="AN2015" s="83" t="str">
        <f t="shared" si="470"/>
        <v/>
      </c>
      <c r="AP2015" s="114" t="str">
        <f t="shared" si="480"/>
        <v/>
      </c>
      <c r="AR2015" s="117" t="str">
        <f>IF($C2015="", "", IF(IFERROR(INDEX(Ingredients!$AI$11:$AI$310, MATCH($C2015, Ingredients!$B$11:$B$310, 0)), "")="", "", IFERROR(INDEX(Ingredients!$AI$11:$AI$310, MATCH($C2015, Ingredients!$B$11:$B$310, 0)), "")))</f>
        <v/>
      </c>
      <c r="AT2015" s="120" t="str">
        <f t="shared" si="481"/>
        <v/>
      </c>
      <c r="AV2015" s="90" t="str">
        <f t="shared" si="471"/>
        <v/>
      </c>
      <c r="AX2015" s="90" t="str">
        <f>IF($AV2015="", "", COUNTIF($AV$11:$AV$5010, "&lt;"&amp;$AV2015)+1+COUNTIF($AV$11:$AV2015, $AV2015)-1)</f>
        <v/>
      </c>
      <c r="AZ2015" s="111" t="str">
        <f>IF($B2015="", "", SUMIF('Shopping List'!$AV$11:$AV$25, $B2015, 'Shopping List'!$BN$11:$BN$25))</f>
        <v/>
      </c>
      <c r="BB2015" s="117" t="str">
        <f t="shared" si="482"/>
        <v/>
      </c>
    </row>
    <row r="2016" spans="1:54" x14ac:dyDescent="0.25">
      <c r="A2016" s="4"/>
      <c r="B2016" s="37"/>
      <c r="C2016" s="124"/>
      <c r="D2016" s="39"/>
      <c r="E2016" s="125"/>
      <c r="F2016" s="48"/>
      <c r="G2016" s="4"/>
      <c r="H2016" s="4"/>
      <c r="I2016" s="95" t="str">
        <f>IF($C2016="", "", IF(IFERROR(INDEX(Ingredients!$C$11:$C$310, MATCH($C2016, Ingredients!$B$11:$B$310, 0)), "")="", "", IFERROR(INDEX(Ingredients!$C$11:$C$310, MATCH($C2016, Ingredients!$B$11:$B$310, 0)), "")))</f>
        <v/>
      </c>
      <c r="J2016" s="73" t="str">
        <f>IF($B2016="", "", IF(IFERROR(INDEX(Meals!$C$11:$C$260, MATCH($B2016, Meals!$B$11:$B$260, 0)), "")="", "", IFERROR(INDEX(Meals!$C$11:$C$260, MATCH($B2016, Meals!$B$11:$B$260, 0)), "")))</f>
        <v/>
      </c>
      <c r="K2016" s="4"/>
      <c r="L2016" s="72" t="str">
        <f t="shared" si="472"/>
        <v/>
      </c>
      <c r="M2016" s="73" t="str">
        <f t="shared" si="473"/>
        <v/>
      </c>
      <c r="N2016" s="4"/>
      <c r="O2016" s="78" t="str">
        <f t="shared" si="474"/>
        <v/>
      </c>
      <c r="P2016" s="79" t="str">
        <f t="shared" si="475"/>
        <v/>
      </c>
      <c r="Q2016" s="4"/>
      <c r="R2016" s="90" t="str">
        <f t="shared" si="476"/>
        <v/>
      </c>
      <c r="S2016" s="4"/>
      <c r="Y2016" s="18" t="str">
        <f t="shared" si="477"/>
        <v/>
      </c>
      <c r="AA2016" s="18" t="str">
        <f t="shared" si="468"/>
        <v/>
      </c>
      <c r="AB2016" s="18" t="str">
        <f t="shared" si="469"/>
        <v/>
      </c>
      <c r="AC2016" s="18" t="str">
        <f t="shared" si="478"/>
        <v/>
      </c>
      <c r="AD2016" s="18" t="str">
        <f t="shared" si="478"/>
        <v/>
      </c>
      <c r="AE2016" s="18" t="str">
        <f t="shared" si="479"/>
        <v/>
      </c>
      <c r="AG2016" s="95" t="str">
        <f>IF($C2016="", "", IF(IFERROR(INDEX(Ingredients!C$11:C$310, MATCH($C2016, Ingredients!$B$11:$B$310, 0)), "")="", "", IFERROR(INDEX(Ingredients!C$11:C$310, MATCH($C2016, Ingredients!$B$11:$B$310, 0)), "")))</f>
        <v/>
      </c>
      <c r="AH2016" s="105" t="str">
        <f>IF($C2016="", "", IF(IFERROR(INDEX(Ingredients!D$11:D$310, MATCH($C2016, Ingredients!$B$11:$B$310, 0)), "")="", "", IFERROR(INDEX(Ingredients!D$11:D$310, MATCH($C2016, Ingredients!$B$11:$B$310, 0)), "")))</f>
        <v/>
      </c>
      <c r="AI2016" s="106" t="str">
        <f>IF($C2016="", "", IF(IFERROR(INDEX(Ingredients!E$11:E$310, MATCH($C2016, Ingredients!$B$11:$B$310, 0)), "")="", "", IFERROR(INDEX(Ingredients!E$11:E$310, MATCH($C2016, Ingredients!$B$11:$B$310, 0)), "")))</f>
        <v/>
      </c>
      <c r="AJ2016" s="108" t="str">
        <f>IF($C2016="", "", IF(IFERROR(INDEX(Ingredients!F$11:F$310, MATCH($C2016, Ingredients!$B$11:$B$310, 0)), "")="", "", IFERROR(INDEX(Ingredients!F$11:F$310, MATCH($C2016, Ingredients!$B$11:$B$310, 0)), "")))</f>
        <v/>
      </c>
      <c r="AK2016" s="106" t="str">
        <f>IF($C2016="", "", IF(IFERROR(INDEX(Ingredients!G$11:G$310, MATCH($C2016, Ingredients!$B$11:$B$310, 0)), "")="", "", IFERROR(INDEX(Ingredients!G$11:G$310, MATCH($C2016, Ingredients!$B$11:$B$310, 0)), "")))</f>
        <v/>
      </c>
      <c r="AL2016" s="79" t="str">
        <f>IF($C2016="", "", IF(IFERROR(INDEX(Ingredients!H$11:H$310, MATCH($C2016, Ingredients!$B$11:$B$310, 0)), "")="", "", IFERROR(INDEX(Ingredients!H$11:H$310, MATCH($C2016, Ingredients!$B$11:$B$310, 0)), "")))</f>
        <v/>
      </c>
      <c r="AN2016" s="83" t="str">
        <f t="shared" si="470"/>
        <v/>
      </c>
      <c r="AP2016" s="114" t="str">
        <f t="shared" si="480"/>
        <v/>
      </c>
      <c r="AR2016" s="117" t="str">
        <f>IF($C2016="", "", IF(IFERROR(INDEX(Ingredients!$AI$11:$AI$310, MATCH($C2016, Ingredients!$B$11:$B$310, 0)), "")="", "", IFERROR(INDEX(Ingredients!$AI$11:$AI$310, MATCH($C2016, Ingredients!$B$11:$B$310, 0)), "")))</f>
        <v/>
      </c>
      <c r="AT2016" s="120" t="str">
        <f t="shared" si="481"/>
        <v/>
      </c>
      <c r="AV2016" s="90" t="str">
        <f t="shared" si="471"/>
        <v/>
      </c>
      <c r="AX2016" s="90" t="str">
        <f>IF($AV2016="", "", COUNTIF($AV$11:$AV$5010, "&lt;"&amp;$AV2016)+1+COUNTIF($AV$11:$AV2016, $AV2016)-1)</f>
        <v/>
      </c>
      <c r="AZ2016" s="111" t="str">
        <f>IF($B2016="", "", SUMIF('Shopping List'!$AV$11:$AV$25, $B2016, 'Shopping List'!$BN$11:$BN$25))</f>
        <v/>
      </c>
      <c r="BB2016" s="117" t="str">
        <f t="shared" si="482"/>
        <v/>
      </c>
    </row>
    <row r="2017" spans="1:54" x14ac:dyDescent="0.25">
      <c r="A2017" s="4"/>
      <c r="B2017" s="37"/>
      <c r="C2017" s="124"/>
      <c r="D2017" s="39"/>
      <c r="E2017" s="125"/>
      <c r="F2017" s="48"/>
      <c r="G2017" s="4"/>
      <c r="H2017" s="4"/>
      <c r="I2017" s="95" t="str">
        <f>IF($C2017="", "", IF(IFERROR(INDEX(Ingredients!$C$11:$C$310, MATCH($C2017, Ingredients!$B$11:$B$310, 0)), "")="", "", IFERROR(INDEX(Ingredients!$C$11:$C$310, MATCH($C2017, Ingredients!$B$11:$B$310, 0)), "")))</f>
        <v/>
      </c>
      <c r="J2017" s="73" t="str">
        <f>IF($B2017="", "", IF(IFERROR(INDEX(Meals!$C$11:$C$260, MATCH($B2017, Meals!$B$11:$B$260, 0)), "")="", "", IFERROR(INDEX(Meals!$C$11:$C$260, MATCH($B2017, Meals!$B$11:$B$260, 0)), "")))</f>
        <v/>
      </c>
      <c r="K2017" s="4"/>
      <c r="L2017" s="72" t="str">
        <f t="shared" si="472"/>
        <v/>
      </c>
      <c r="M2017" s="73" t="str">
        <f t="shared" si="473"/>
        <v/>
      </c>
      <c r="N2017" s="4"/>
      <c r="O2017" s="78" t="str">
        <f t="shared" si="474"/>
        <v/>
      </c>
      <c r="P2017" s="79" t="str">
        <f t="shared" si="475"/>
        <v/>
      </c>
      <c r="Q2017" s="4"/>
      <c r="R2017" s="90" t="str">
        <f t="shared" si="476"/>
        <v/>
      </c>
      <c r="S2017" s="4"/>
      <c r="Y2017" s="18" t="str">
        <f t="shared" si="477"/>
        <v/>
      </c>
      <c r="AA2017" s="18" t="str">
        <f t="shared" si="468"/>
        <v/>
      </c>
      <c r="AB2017" s="18" t="str">
        <f t="shared" si="469"/>
        <v/>
      </c>
      <c r="AC2017" s="18" t="str">
        <f t="shared" si="478"/>
        <v/>
      </c>
      <c r="AD2017" s="18" t="str">
        <f t="shared" si="478"/>
        <v/>
      </c>
      <c r="AE2017" s="18" t="str">
        <f t="shared" si="479"/>
        <v/>
      </c>
      <c r="AG2017" s="95" t="str">
        <f>IF($C2017="", "", IF(IFERROR(INDEX(Ingredients!C$11:C$310, MATCH($C2017, Ingredients!$B$11:$B$310, 0)), "")="", "", IFERROR(INDEX(Ingredients!C$11:C$310, MATCH($C2017, Ingredients!$B$11:$B$310, 0)), "")))</f>
        <v/>
      </c>
      <c r="AH2017" s="105" t="str">
        <f>IF($C2017="", "", IF(IFERROR(INDEX(Ingredients!D$11:D$310, MATCH($C2017, Ingredients!$B$11:$B$310, 0)), "")="", "", IFERROR(INDEX(Ingredients!D$11:D$310, MATCH($C2017, Ingredients!$B$11:$B$310, 0)), "")))</f>
        <v/>
      </c>
      <c r="AI2017" s="106" t="str">
        <f>IF($C2017="", "", IF(IFERROR(INDEX(Ingredients!E$11:E$310, MATCH($C2017, Ingredients!$B$11:$B$310, 0)), "")="", "", IFERROR(INDEX(Ingredients!E$11:E$310, MATCH($C2017, Ingredients!$B$11:$B$310, 0)), "")))</f>
        <v/>
      </c>
      <c r="AJ2017" s="108" t="str">
        <f>IF($C2017="", "", IF(IFERROR(INDEX(Ingredients!F$11:F$310, MATCH($C2017, Ingredients!$B$11:$B$310, 0)), "")="", "", IFERROR(INDEX(Ingredients!F$11:F$310, MATCH($C2017, Ingredients!$B$11:$B$310, 0)), "")))</f>
        <v/>
      </c>
      <c r="AK2017" s="106" t="str">
        <f>IF($C2017="", "", IF(IFERROR(INDEX(Ingredients!G$11:G$310, MATCH($C2017, Ingredients!$B$11:$B$310, 0)), "")="", "", IFERROR(INDEX(Ingredients!G$11:G$310, MATCH($C2017, Ingredients!$B$11:$B$310, 0)), "")))</f>
        <v/>
      </c>
      <c r="AL2017" s="79" t="str">
        <f>IF($C2017="", "", IF(IFERROR(INDEX(Ingredients!H$11:H$310, MATCH($C2017, Ingredients!$B$11:$B$310, 0)), "")="", "", IFERROR(INDEX(Ingredients!H$11:H$310, MATCH($C2017, Ingredients!$B$11:$B$310, 0)), "")))</f>
        <v/>
      </c>
      <c r="AN2017" s="83" t="str">
        <f t="shared" si="470"/>
        <v/>
      </c>
      <c r="AP2017" s="114" t="str">
        <f t="shared" si="480"/>
        <v/>
      </c>
      <c r="AR2017" s="117" t="str">
        <f>IF($C2017="", "", IF(IFERROR(INDEX(Ingredients!$AI$11:$AI$310, MATCH($C2017, Ingredients!$B$11:$B$310, 0)), "")="", "", IFERROR(INDEX(Ingredients!$AI$11:$AI$310, MATCH($C2017, Ingredients!$B$11:$B$310, 0)), "")))</f>
        <v/>
      </c>
      <c r="AT2017" s="120" t="str">
        <f t="shared" si="481"/>
        <v/>
      </c>
      <c r="AV2017" s="90" t="str">
        <f t="shared" si="471"/>
        <v/>
      </c>
      <c r="AX2017" s="90" t="str">
        <f>IF($AV2017="", "", COUNTIF($AV$11:$AV$5010, "&lt;"&amp;$AV2017)+1+COUNTIF($AV$11:$AV2017, $AV2017)-1)</f>
        <v/>
      </c>
      <c r="AZ2017" s="111" t="str">
        <f>IF($B2017="", "", SUMIF('Shopping List'!$AV$11:$AV$25, $B2017, 'Shopping List'!$BN$11:$BN$25))</f>
        <v/>
      </c>
      <c r="BB2017" s="117" t="str">
        <f t="shared" si="482"/>
        <v/>
      </c>
    </row>
    <row r="2018" spans="1:54" x14ac:dyDescent="0.25">
      <c r="A2018" s="4"/>
      <c r="B2018" s="37"/>
      <c r="C2018" s="124"/>
      <c r="D2018" s="39"/>
      <c r="E2018" s="125"/>
      <c r="F2018" s="48"/>
      <c r="G2018" s="4"/>
      <c r="H2018" s="4"/>
      <c r="I2018" s="95" t="str">
        <f>IF($C2018="", "", IF(IFERROR(INDEX(Ingredients!$C$11:$C$310, MATCH($C2018, Ingredients!$B$11:$B$310, 0)), "")="", "", IFERROR(INDEX(Ingredients!$C$11:$C$310, MATCH($C2018, Ingredients!$B$11:$B$310, 0)), "")))</f>
        <v/>
      </c>
      <c r="J2018" s="73" t="str">
        <f>IF($B2018="", "", IF(IFERROR(INDEX(Meals!$C$11:$C$260, MATCH($B2018, Meals!$B$11:$B$260, 0)), "")="", "", IFERROR(INDEX(Meals!$C$11:$C$260, MATCH($B2018, Meals!$B$11:$B$260, 0)), "")))</f>
        <v/>
      </c>
      <c r="K2018" s="4"/>
      <c r="L2018" s="72" t="str">
        <f t="shared" si="472"/>
        <v/>
      </c>
      <c r="M2018" s="73" t="str">
        <f t="shared" si="473"/>
        <v/>
      </c>
      <c r="N2018" s="4"/>
      <c r="O2018" s="78" t="str">
        <f t="shared" si="474"/>
        <v/>
      </c>
      <c r="P2018" s="79" t="str">
        <f t="shared" si="475"/>
        <v/>
      </c>
      <c r="Q2018" s="4"/>
      <c r="R2018" s="90" t="str">
        <f t="shared" si="476"/>
        <v/>
      </c>
      <c r="S2018" s="4"/>
      <c r="Y2018" s="18" t="str">
        <f t="shared" si="477"/>
        <v/>
      </c>
      <c r="AA2018" s="18" t="str">
        <f t="shared" si="468"/>
        <v/>
      </c>
      <c r="AB2018" s="18" t="str">
        <f t="shared" si="469"/>
        <v/>
      </c>
      <c r="AC2018" s="18" t="str">
        <f t="shared" si="478"/>
        <v/>
      </c>
      <c r="AD2018" s="18" t="str">
        <f t="shared" si="478"/>
        <v/>
      </c>
      <c r="AE2018" s="18" t="str">
        <f t="shared" si="479"/>
        <v/>
      </c>
      <c r="AG2018" s="95" t="str">
        <f>IF($C2018="", "", IF(IFERROR(INDEX(Ingredients!C$11:C$310, MATCH($C2018, Ingredients!$B$11:$B$310, 0)), "")="", "", IFERROR(INDEX(Ingredients!C$11:C$310, MATCH($C2018, Ingredients!$B$11:$B$310, 0)), "")))</f>
        <v/>
      </c>
      <c r="AH2018" s="105" t="str">
        <f>IF($C2018="", "", IF(IFERROR(INDEX(Ingredients!D$11:D$310, MATCH($C2018, Ingredients!$B$11:$B$310, 0)), "")="", "", IFERROR(INDEX(Ingredients!D$11:D$310, MATCH($C2018, Ingredients!$B$11:$B$310, 0)), "")))</f>
        <v/>
      </c>
      <c r="AI2018" s="106" t="str">
        <f>IF($C2018="", "", IF(IFERROR(INDEX(Ingredients!E$11:E$310, MATCH($C2018, Ingredients!$B$11:$B$310, 0)), "")="", "", IFERROR(INDEX(Ingredients!E$11:E$310, MATCH($C2018, Ingredients!$B$11:$B$310, 0)), "")))</f>
        <v/>
      </c>
      <c r="AJ2018" s="108" t="str">
        <f>IF($C2018="", "", IF(IFERROR(INDEX(Ingredients!F$11:F$310, MATCH($C2018, Ingredients!$B$11:$B$310, 0)), "")="", "", IFERROR(INDEX(Ingredients!F$11:F$310, MATCH($C2018, Ingredients!$B$11:$B$310, 0)), "")))</f>
        <v/>
      </c>
      <c r="AK2018" s="106" t="str">
        <f>IF($C2018="", "", IF(IFERROR(INDEX(Ingredients!G$11:G$310, MATCH($C2018, Ingredients!$B$11:$B$310, 0)), "")="", "", IFERROR(INDEX(Ingredients!G$11:G$310, MATCH($C2018, Ingredients!$B$11:$B$310, 0)), "")))</f>
        <v/>
      </c>
      <c r="AL2018" s="79" t="str">
        <f>IF($C2018="", "", IF(IFERROR(INDEX(Ingredients!H$11:H$310, MATCH($C2018, Ingredients!$B$11:$B$310, 0)), "")="", "", IFERROR(INDEX(Ingredients!H$11:H$310, MATCH($C2018, Ingredients!$B$11:$B$310, 0)), "")))</f>
        <v/>
      </c>
      <c r="AN2018" s="83" t="str">
        <f t="shared" si="470"/>
        <v/>
      </c>
      <c r="AP2018" s="114" t="str">
        <f t="shared" si="480"/>
        <v/>
      </c>
      <c r="AR2018" s="117" t="str">
        <f>IF($C2018="", "", IF(IFERROR(INDEX(Ingredients!$AI$11:$AI$310, MATCH($C2018, Ingredients!$B$11:$B$310, 0)), "")="", "", IFERROR(INDEX(Ingredients!$AI$11:$AI$310, MATCH($C2018, Ingredients!$B$11:$B$310, 0)), "")))</f>
        <v/>
      </c>
      <c r="AT2018" s="120" t="str">
        <f t="shared" si="481"/>
        <v/>
      </c>
      <c r="AV2018" s="90" t="str">
        <f t="shared" si="471"/>
        <v/>
      </c>
      <c r="AX2018" s="90" t="str">
        <f>IF($AV2018="", "", COUNTIF($AV$11:$AV$5010, "&lt;"&amp;$AV2018)+1+COUNTIF($AV$11:$AV2018, $AV2018)-1)</f>
        <v/>
      </c>
      <c r="AZ2018" s="111" t="str">
        <f>IF($B2018="", "", SUMIF('Shopping List'!$AV$11:$AV$25, $B2018, 'Shopping List'!$BN$11:$BN$25))</f>
        <v/>
      </c>
      <c r="BB2018" s="117" t="str">
        <f t="shared" si="482"/>
        <v/>
      </c>
    </row>
    <row r="2019" spans="1:54" x14ac:dyDescent="0.25">
      <c r="A2019" s="4"/>
      <c r="B2019" s="37"/>
      <c r="C2019" s="124"/>
      <c r="D2019" s="39"/>
      <c r="E2019" s="125"/>
      <c r="F2019" s="48"/>
      <c r="G2019" s="4"/>
      <c r="H2019" s="4"/>
      <c r="I2019" s="95" t="str">
        <f>IF($C2019="", "", IF(IFERROR(INDEX(Ingredients!$C$11:$C$310, MATCH($C2019, Ingredients!$B$11:$B$310, 0)), "")="", "", IFERROR(INDEX(Ingredients!$C$11:$C$310, MATCH($C2019, Ingredients!$B$11:$B$310, 0)), "")))</f>
        <v/>
      </c>
      <c r="J2019" s="73" t="str">
        <f>IF($B2019="", "", IF(IFERROR(INDEX(Meals!$C$11:$C$260, MATCH($B2019, Meals!$B$11:$B$260, 0)), "")="", "", IFERROR(INDEX(Meals!$C$11:$C$260, MATCH($B2019, Meals!$B$11:$B$260, 0)), "")))</f>
        <v/>
      </c>
      <c r="K2019" s="4"/>
      <c r="L2019" s="72" t="str">
        <f t="shared" si="472"/>
        <v/>
      </c>
      <c r="M2019" s="73" t="str">
        <f t="shared" si="473"/>
        <v/>
      </c>
      <c r="N2019" s="4"/>
      <c r="O2019" s="78" t="str">
        <f t="shared" si="474"/>
        <v/>
      </c>
      <c r="P2019" s="79" t="str">
        <f t="shared" si="475"/>
        <v/>
      </c>
      <c r="Q2019" s="4"/>
      <c r="R2019" s="90" t="str">
        <f t="shared" si="476"/>
        <v/>
      </c>
      <c r="S2019" s="4"/>
      <c r="Y2019" s="18" t="str">
        <f t="shared" si="477"/>
        <v/>
      </c>
      <c r="AA2019" s="18" t="str">
        <f t="shared" si="468"/>
        <v/>
      </c>
      <c r="AB2019" s="18" t="str">
        <f t="shared" si="469"/>
        <v/>
      </c>
      <c r="AC2019" s="18" t="str">
        <f t="shared" si="478"/>
        <v/>
      </c>
      <c r="AD2019" s="18" t="str">
        <f t="shared" si="478"/>
        <v/>
      </c>
      <c r="AE2019" s="18" t="str">
        <f t="shared" si="479"/>
        <v/>
      </c>
      <c r="AG2019" s="95" t="str">
        <f>IF($C2019="", "", IF(IFERROR(INDEX(Ingredients!C$11:C$310, MATCH($C2019, Ingredients!$B$11:$B$310, 0)), "")="", "", IFERROR(INDEX(Ingredients!C$11:C$310, MATCH($C2019, Ingredients!$B$11:$B$310, 0)), "")))</f>
        <v/>
      </c>
      <c r="AH2019" s="105" t="str">
        <f>IF($C2019="", "", IF(IFERROR(INDEX(Ingredients!D$11:D$310, MATCH($C2019, Ingredients!$B$11:$B$310, 0)), "")="", "", IFERROR(INDEX(Ingredients!D$11:D$310, MATCH($C2019, Ingredients!$B$11:$B$310, 0)), "")))</f>
        <v/>
      </c>
      <c r="AI2019" s="106" t="str">
        <f>IF($C2019="", "", IF(IFERROR(INDEX(Ingredients!E$11:E$310, MATCH($C2019, Ingredients!$B$11:$B$310, 0)), "")="", "", IFERROR(INDEX(Ingredients!E$11:E$310, MATCH($C2019, Ingredients!$B$11:$B$310, 0)), "")))</f>
        <v/>
      </c>
      <c r="AJ2019" s="108" t="str">
        <f>IF($C2019="", "", IF(IFERROR(INDEX(Ingredients!F$11:F$310, MATCH($C2019, Ingredients!$B$11:$B$310, 0)), "")="", "", IFERROR(INDEX(Ingredients!F$11:F$310, MATCH($C2019, Ingredients!$B$11:$B$310, 0)), "")))</f>
        <v/>
      </c>
      <c r="AK2019" s="106" t="str">
        <f>IF($C2019="", "", IF(IFERROR(INDEX(Ingredients!G$11:G$310, MATCH($C2019, Ingredients!$B$11:$B$310, 0)), "")="", "", IFERROR(INDEX(Ingredients!G$11:G$310, MATCH($C2019, Ingredients!$B$11:$B$310, 0)), "")))</f>
        <v/>
      </c>
      <c r="AL2019" s="79" t="str">
        <f>IF($C2019="", "", IF(IFERROR(INDEX(Ingredients!H$11:H$310, MATCH($C2019, Ingredients!$B$11:$B$310, 0)), "")="", "", IFERROR(INDEX(Ingredients!H$11:H$310, MATCH($C2019, Ingredients!$B$11:$B$310, 0)), "")))</f>
        <v/>
      </c>
      <c r="AN2019" s="83" t="str">
        <f t="shared" si="470"/>
        <v/>
      </c>
      <c r="AP2019" s="114" t="str">
        <f t="shared" si="480"/>
        <v/>
      </c>
      <c r="AR2019" s="117" t="str">
        <f>IF($C2019="", "", IF(IFERROR(INDEX(Ingredients!$AI$11:$AI$310, MATCH($C2019, Ingredients!$B$11:$B$310, 0)), "")="", "", IFERROR(INDEX(Ingredients!$AI$11:$AI$310, MATCH($C2019, Ingredients!$B$11:$B$310, 0)), "")))</f>
        <v/>
      </c>
      <c r="AT2019" s="120" t="str">
        <f t="shared" si="481"/>
        <v/>
      </c>
      <c r="AV2019" s="90" t="str">
        <f t="shared" si="471"/>
        <v/>
      </c>
      <c r="AX2019" s="90" t="str">
        <f>IF($AV2019="", "", COUNTIF($AV$11:$AV$5010, "&lt;"&amp;$AV2019)+1+COUNTIF($AV$11:$AV2019, $AV2019)-1)</f>
        <v/>
      </c>
      <c r="AZ2019" s="111" t="str">
        <f>IF($B2019="", "", SUMIF('Shopping List'!$AV$11:$AV$25, $B2019, 'Shopping List'!$BN$11:$BN$25))</f>
        <v/>
      </c>
      <c r="BB2019" s="117" t="str">
        <f t="shared" si="482"/>
        <v/>
      </c>
    </row>
    <row r="2020" spans="1:54" x14ac:dyDescent="0.25">
      <c r="A2020" s="4"/>
      <c r="B2020" s="37"/>
      <c r="C2020" s="124"/>
      <c r="D2020" s="39"/>
      <c r="E2020" s="125"/>
      <c r="F2020" s="48"/>
      <c r="G2020" s="4"/>
      <c r="H2020" s="4"/>
      <c r="I2020" s="95" t="str">
        <f>IF($C2020="", "", IF(IFERROR(INDEX(Ingredients!$C$11:$C$310, MATCH($C2020, Ingredients!$B$11:$B$310, 0)), "")="", "", IFERROR(INDEX(Ingredients!$C$11:$C$310, MATCH($C2020, Ingredients!$B$11:$B$310, 0)), "")))</f>
        <v/>
      </c>
      <c r="J2020" s="73" t="str">
        <f>IF($B2020="", "", IF(IFERROR(INDEX(Meals!$C$11:$C$260, MATCH($B2020, Meals!$B$11:$B$260, 0)), "")="", "", IFERROR(INDEX(Meals!$C$11:$C$260, MATCH($B2020, Meals!$B$11:$B$260, 0)), "")))</f>
        <v/>
      </c>
      <c r="K2020" s="4"/>
      <c r="L2020" s="72" t="str">
        <f t="shared" si="472"/>
        <v/>
      </c>
      <c r="M2020" s="73" t="str">
        <f t="shared" si="473"/>
        <v/>
      </c>
      <c r="N2020" s="4"/>
      <c r="O2020" s="78" t="str">
        <f t="shared" si="474"/>
        <v/>
      </c>
      <c r="P2020" s="79" t="str">
        <f t="shared" si="475"/>
        <v/>
      </c>
      <c r="Q2020" s="4"/>
      <c r="R2020" s="90" t="str">
        <f t="shared" si="476"/>
        <v/>
      </c>
      <c r="S2020" s="4"/>
      <c r="Y2020" s="18" t="str">
        <f t="shared" si="477"/>
        <v/>
      </c>
      <c r="AA2020" s="18" t="str">
        <f t="shared" si="468"/>
        <v/>
      </c>
      <c r="AB2020" s="18" t="str">
        <f t="shared" si="469"/>
        <v/>
      </c>
      <c r="AC2020" s="18" t="str">
        <f t="shared" si="478"/>
        <v/>
      </c>
      <c r="AD2020" s="18" t="str">
        <f t="shared" si="478"/>
        <v/>
      </c>
      <c r="AE2020" s="18" t="str">
        <f t="shared" si="479"/>
        <v/>
      </c>
      <c r="AG2020" s="95" t="str">
        <f>IF($C2020="", "", IF(IFERROR(INDEX(Ingredients!C$11:C$310, MATCH($C2020, Ingredients!$B$11:$B$310, 0)), "")="", "", IFERROR(INDEX(Ingredients!C$11:C$310, MATCH($C2020, Ingredients!$B$11:$B$310, 0)), "")))</f>
        <v/>
      </c>
      <c r="AH2020" s="105" t="str">
        <f>IF($C2020="", "", IF(IFERROR(INDEX(Ingredients!D$11:D$310, MATCH($C2020, Ingredients!$B$11:$B$310, 0)), "")="", "", IFERROR(INDEX(Ingredients!D$11:D$310, MATCH($C2020, Ingredients!$B$11:$B$310, 0)), "")))</f>
        <v/>
      </c>
      <c r="AI2020" s="106" t="str">
        <f>IF($C2020="", "", IF(IFERROR(INDEX(Ingredients!E$11:E$310, MATCH($C2020, Ingredients!$B$11:$B$310, 0)), "")="", "", IFERROR(INDEX(Ingredients!E$11:E$310, MATCH($C2020, Ingredients!$B$11:$B$310, 0)), "")))</f>
        <v/>
      </c>
      <c r="AJ2020" s="108" t="str">
        <f>IF($C2020="", "", IF(IFERROR(INDEX(Ingredients!F$11:F$310, MATCH($C2020, Ingredients!$B$11:$B$310, 0)), "")="", "", IFERROR(INDEX(Ingredients!F$11:F$310, MATCH($C2020, Ingredients!$B$11:$B$310, 0)), "")))</f>
        <v/>
      </c>
      <c r="AK2020" s="106" t="str">
        <f>IF($C2020="", "", IF(IFERROR(INDEX(Ingredients!G$11:G$310, MATCH($C2020, Ingredients!$B$11:$B$310, 0)), "")="", "", IFERROR(INDEX(Ingredients!G$11:G$310, MATCH($C2020, Ingredients!$B$11:$B$310, 0)), "")))</f>
        <v/>
      </c>
      <c r="AL2020" s="79" t="str">
        <f>IF($C2020="", "", IF(IFERROR(INDEX(Ingredients!H$11:H$310, MATCH($C2020, Ingredients!$B$11:$B$310, 0)), "")="", "", IFERROR(INDEX(Ingredients!H$11:H$310, MATCH($C2020, Ingredients!$B$11:$B$310, 0)), "")))</f>
        <v/>
      </c>
      <c r="AN2020" s="83" t="str">
        <f t="shared" si="470"/>
        <v/>
      </c>
      <c r="AP2020" s="114" t="str">
        <f t="shared" si="480"/>
        <v/>
      </c>
      <c r="AR2020" s="117" t="str">
        <f>IF($C2020="", "", IF(IFERROR(INDEX(Ingredients!$AI$11:$AI$310, MATCH($C2020, Ingredients!$B$11:$B$310, 0)), "")="", "", IFERROR(INDEX(Ingredients!$AI$11:$AI$310, MATCH($C2020, Ingredients!$B$11:$B$310, 0)), "")))</f>
        <v/>
      </c>
      <c r="AT2020" s="120" t="str">
        <f t="shared" si="481"/>
        <v/>
      </c>
      <c r="AV2020" s="90" t="str">
        <f t="shared" si="471"/>
        <v/>
      </c>
      <c r="AX2020" s="90" t="str">
        <f>IF($AV2020="", "", COUNTIF($AV$11:$AV$5010, "&lt;"&amp;$AV2020)+1+COUNTIF($AV$11:$AV2020, $AV2020)-1)</f>
        <v/>
      </c>
      <c r="AZ2020" s="111" t="str">
        <f>IF($B2020="", "", SUMIF('Shopping List'!$AV$11:$AV$25, $B2020, 'Shopping List'!$BN$11:$BN$25))</f>
        <v/>
      </c>
      <c r="BB2020" s="117" t="str">
        <f t="shared" si="482"/>
        <v/>
      </c>
    </row>
    <row r="2021" spans="1:54" x14ac:dyDescent="0.25">
      <c r="A2021" s="4"/>
      <c r="B2021" s="37"/>
      <c r="C2021" s="124"/>
      <c r="D2021" s="39"/>
      <c r="E2021" s="125"/>
      <c r="F2021" s="48"/>
      <c r="G2021" s="4"/>
      <c r="H2021" s="4"/>
      <c r="I2021" s="95" t="str">
        <f>IF($C2021="", "", IF(IFERROR(INDEX(Ingredients!$C$11:$C$310, MATCH($C2021, Ingredients!$B$11:$B$310, 0)), "")="", "", IFERROR(INDEX(Ingredients!$C$11:$C$310, MATCH($C2021, Ingredients!$B$11:$B$310, 0)), "")))</f>
        <v/>
      </c>
      <c r="J2021" s="73" t="str">
        <f>IF($B2021="", "", IF(IFERROR(INDEX(Meals!$C$11:$C$260, MATCH($B2021, Meals!$B$11:$B$260, 0)), "")="", "", IFERROR(INDEX(Meals!$C$11:$C$260, MATCH($B2021, Meals!$B$11:$B$260, 0)), "")))</f>
        <v/>
      </c>
      <c r="K2021" s="4"/>
      <c r="L2021" s="72" t="str">
        <f t="shared" si="472"/>
        <v/>
      </c>
      <c r="M2021" s="73" t="str">
        <f t="shared" si="473"/>
        <v/>
      </c>
      <c r="N2021" s="4"/>
      <c r="O2021" s="78" t="str">
        <f t="shared" si="474"/>
        <v/>
      </c>
      <c r="P2021" s="79" t="str">
        <f t="shared" si="475"/>
        <v/>
      </c>
      <c r="Q2021" s="4"/>
      <c r="R2021" s="90" t="str">
        <f t="shared" si="476"/>
        <v/>
      </c>
      <c r="S2021" s="4"/>
      <c r="Y2021" s="18" t="str">
        <f t="shared" si="477"/>
        <v/>
      </c>
      <c r="AA2021" s="18" t="str">
        <f t="shared" si="468"/>
        <v/>
      </c>
      <c r="AB2021" s="18" t="str">
        <f t="shared" si="469"/>
        <v/>
      </c>
      <c r="AC2021" s="18" t="str">
        <f t="shared" si="478"/>
        <v/>
      </c>
      <c r="AD2021" s="18" t="str">
        <f t="shared" si="478"/>
        <v/>
      </c>
      <c r="AE2021" s="18" t="str">
        <f t="shared" si="479"/>
        <v/>
      </c>
      <c r="AG2021" s="95" t="str">
        <f>IF($C2021="", "", IF(IFERROR(INDEX(Ingredients!C$11:C$310, MATCH($C2021, Ingredients!$B$11:$B$310, 0)), "")="", "", IFERROR(INDEX(Ingredients!C$11:C$310, MATCH($C2021, Ingredients!$B$11:$B$310, 0)), "")))</f>
        <v/>
      </c>
      <c r="AH2021" s="105" t="str">
        <f>IF($C2021="", "", IF(IFERROR(INDEX(Ingredients!D$11:D$310, MATCH($C2021, Ingredients!$B$11:$B$310, 0)), "")="", "", IFERROR(INDEX(Ingredients!D$11:D$310, MATCH($C2021, Ingredients!$B$11:$B$310, 0)), "")))</f>
        <v/>
      </c>
      <c r="AI2021" s="106" t="str">
        <f>IF($C2021="", "", IF(IFERROR(INDEX(Ingredients!E$11:E$310, MATCH($C2021, Ingredients!$B$11:$B$310, 0)), "")="", "", IFERROR(INDEX(Ingredients!E$11:E$310, MATCH($C2021, Ingredients!$B$11:$B$310, 0)), "")))</f>
        <v/>
      </c>
      <c r="AJ2021" s="108" t="str">
        <f>IF($C2021="", "", IF(IFERROR(INDEX(Ingredients!F$11:F$310, MATCH($C2021, Ingredients!$B$11:$B$310, 0)), "")="", "", IFERROR(INDEX(Ingredients!F$11:F$310, MATCH($C2021, Ingredients!$B$11:$B$310, 0)), "")))</f>
        <v/>
      </c>
      <c r="AK2021" s="106" t="str">
        <f>IF($C2021="", "", IF(IFERROR(INDEX(Ingredients!G$11:G$310, MATCH($C2021, Ingredients!$B$11:$B$310, 0)), "")="", "", IFERROR(INDEX(Ingredients!G$11:G$310, MATCH($C2021, Ingredients!$B$11:$B$310, 0)), "")))</f>
        <v/>
      </c>
      <c r="AL2021" s="79" t="str">
        <f>IF($C2021="", "", IF(IFERROR(INDEX(Ingredients!H$11:H$310, MATCH($C2021, Ingredients!$B$11:$B$310, 0)), "")="", "", IFERROR(INDEX(Ingredients!H$11:H$310, MATCH($C2021, Ingredients!$B$11:$B$310, 0)), "")))</f>
        <v/>
      </c>
      <c r="AN2021" s="83" t="str">
        <f t="shared" si="470"/>
        <v/>
      </c>
      <c r="AP2021" s="114" t="str">
        <f t="shared" si="480"/>
        <v/>
      </c>
      <c r="AR2021" s="117" t="str">
        <f>IF($C2021="", "", IF(IFERROR(INDEX(Ingredients!$AI$11:$AI$310, MATCH($C2021, Ingredients!$B$11:$B$310, 0)), "")="", "", IFERROR(INDEX(Ingredients!$AI$11:$AI$310, MATCH($C2021, Ingredients!$B$11:$B$310, 0)), "")))</f>
        <v/>
      </c>
      <c r="AT2021" s="120" t="str">
        <f t="shared" si="481"/>
        <v/>
      </c>
      <c r="AV2021" s="90" t="str">
        <f t="shared" si="471"/>
        <v/>
      </c>
      <c r="AX2021" s="90" t="str">
        <f>IF($AV2021="", "", COUNTIF($AV$11:$AV$5010, "&lt;"&amp;$AV2021)+1+COUNTIF($AV$11:$AV2021, $AV2021)-1)</f>
        <v/>
      </c>
      <c r="AZ2021" s="111" t="str">
        <f>IF($B2021="", "", SUMIF('Shopping List'!$AV$11:$AV$25, $B2021, 'Shopping List'!$BN$11:$BN$25))</f>
        <v/>
      </c>
      <c r="BB2021" s="117" t="str">
        <f t="shared" si="482"/>
        <v/>
      </c>
    </row>
    <row r="2022" spans="1:54" x14ac:dyDescent="0.25">
      <c r="A2022" s="4"/>
      <c r="B2022" s="37"/>
      <c r="C2022" s="124"/>
      <c r="D2022" s="39"/>
      <c r="E2022" s="125"/>
      <c r="F2022" s="48"/>
      <c r="G2022" s="4"/>
      <c r="H2022" s="4"/>
      <c r="I2022" s="95" t="str">
        <f>IF($C2022="", "", IF(IFERROR(INDEX(Ingredients!$C$11:$C$310, MATCH($C2022, Ingredients!$B$11:$B$310, 0)), "")="", "", IFERROR(INDEX(Ingredients!$C$11:$C$310, MATCH($C2022, Ingredients!$B$11:$B$310, 0)), "")))</f>
        <v/>
      </c>
      <c r="J2022" s="73" t="str">
        <f>IF($B2022="", "", IF(IFERROR(INDEX(Meals!$C$11:$C$260, MATCH($B2022, Meals!$B$11:$B$260, 0)), "")="", "", IFERROR(INDEX(Meals!$C$11:$C$260, MATCH($B2022, Meals!$B$11:$B$260, 0)), "")))</f>
        <v/>
      </c>
      <c r="K2022" s="4"/>
      <c r="L2022" s="72" t="str">
        <f t="shared" si="472"/>
        <v/>
      </c>
      <c r="M2022" s="73" t="str">
        <f t="shared" si="473"/>
        <v/>
      </c>
      <c r="N2022" s="4"/>
      <c r="O2022" s="78" t="str">
        <f t="shared" si="474"/>
        <v/>
      </c>
      <c r="P2022" s="79" t="str">
        <f t="shared" si="475"/>
        <v/>
      </c>
      <c r="Q2022" s="4"/>
      <c r="R2022" s="90" t="str">
        <f t="shared" si="476"/>
        <v/>
      </c>
      <c r="S2022" s="4"/>
      <c r="Y2022" s="18" t="str">
        <f t="shared" si="477"/>
        <v/>
      </c>
      <c r="AA2022" s="18" t="str">
        <f t="shared" si="468"/>
        <v/>
      </c>
      <c r="AB2022" s="18" t="str">
        <f t="shared" si="469"/>
        <v/>
      </c>
      <c r="AC2022" s="18" t="str">
        <f t="shared" si="478"/>
        <v/>
      </c>
      <c r="AD2022" s="18" t="str">
        <f t="shared" si="478"/>
        <v/>
      </c>
      <c r="AE2022" s="18" t="str">
        <f t="shared" si="479"/>
        <v/>
      </c>
      <c r="AG2022" s="95" t="str">
        <f>IF($C2022="", "", IF(IFERROR(INDEX(Ingredients!C$11:C$310, MATCH($C2022, Ingredients!$B$11:$B$310, 0)), "")="", "", IFERROR(INDEX(Ingredients!C$11:C$310, MATCH($C2022, Ingredients!$B$11:$B$310, 0)), "")))</f>
        <v/>
      </c>
      <c r="AH2022" s="105" t="str">
        <f>IF($C2022="", "", IF(IFERROR(INDEX(Ingredients!D$11:D$310, MATCH($C2022, Ingredients!$B$11:$B$310, 0)), "")="", "", IFERROR(INDEX(Ingredients!D$11:D$310, MATCH($C2022, Ingredients!$B$11:$B$310, 0)), "")))</f>
        <v/>
      </c>
      <c r="AI2022" s="106" t="str">
        <f>IF($C2022="", "", IF(IFERROR(INDEX(Ingredients!E$11:E$310, MATCH($C2022, Ingredients!$B$11:$B$310, 0)), "")="", "", IFERROR(INDEX(Ingredients!E$11:E$310, MATCH($C2022, Ingredients!$B$11:$B$310, 0)), "")))</f>
        <v/>
      </c>
      <c r="AJ2022" s="108" t="str">
        <f>IF($C2022="", "", IF(IFERROR(INDEX(Ingredients!F$11:F$310, MATCH($C2022, Ingredients!$B$11:$B$310, 0)), "")="", "", IFERROR(INDEX(Ingredients!F$11:F$310, MATCH($C2022, Ingredients!$B$11:$B$310, 0)), "")))</f>
        <v/>
      </c>
      <c r="AK2022" s="106" t="str">
        <f>IF($C2022="", "", IF(IFERROR(INDEX(Ingredients!G$11:G$310, MATCH($C2022, Ingredients!$B$11:$B$310, 0)), "")="", "", IFERROR(INDEX(Ingredients!G$11:G$310, MATCH($C2022, Ingredients!$B$11:$B$310, 0)), "")))</f>
        <v/>
      </c>
      <c r="AL2022" s="79" t="str">
        <f>IF($C2022="", "", IF(IFERROR(INDEX(Ingredients!H$11:H$310, MATCH($C2022, Ingredients!$B$11:$B$310, 0)), "")="", "", IFERROR(INDEX(Ingredients!H$11:H$310, MATCH($C2022, Ingredients!$B$11:$B$310, 0)), "")))</f>
        <v/>
      </c>
      <c r="AN2022" s="83" t="str">
        <f t="shared" si="470"/>
        <v/>
      </c>
      <c r="AP2022" s="114" t="str">
        <f t="shared" si="480"/>
        <v/>
      </c>
      <c r="AR2022" s="117" t="str">
        <f>IF($C2022="", "", IF(IFERROR(INDEX(Ingredients!$AI$11:$AI$310, MATCH($C2022, Ingredients!$B$11:$B$310, 0)), "")="", "", IFERROR(INDEX(Ingredients!$AI$11:$AI$310, MATCH($C2022, Ingredients!$B$11:$B$310, 0)), "")))</f>
        <v/>
      </c>
      <c r="AT2022" s="120" t="str">
        <f t="shared" si="481"/>
        <v/>
      </c>
      <c r="AV2022" s="90" t="str">
        <f t="shared" si="471"/>
        <v/>
      </c>
      <c r="AX2022" s="90" t="str">
        <f>IF($AV2022="", "", COUNTIF($AV$11:$AV$5010, "&lt;"&amp;$AV2022)+1+COUNTIF($AV$11:$AV2022, $AV2022)-1)</f>
        <v/>
      </c>
      <c r="AZ2022" s="111" t="str">
        <f>IF($B2022="", "", SUMIF('Shopping List'!$AV$11:$AV$25, $B2022, 'Shopping List'!$BN$11:$BN$25))</f>
        <v/>
      </c>
      <c r="BB2022" s="117" t="str">
        <f t="shared" si="482"/>
        <v/>
      </c>
    </row>
    <row r="2023" spans="1:54" x14ac:dyDescent="0.25">
      <c r="A2023" s="4"/>
      <c r="B2023" s="37"/>
      <c r="C2023" s="124"/>
      <c r="D2023" s="39"/>
      <c r="E2023" s="125"/>
      <c r="F2023" s="48"/>
      <c r="G2023" s="4"/>
      <c r="H2023" s="4"/>
      <c r="I2023" s="95" t="str">
        <f>IF($C2023="", "", IF(IFERROR(INDEX(Ingredients!$C$11:$C$310, MATCH($C2023, Ingredients!$B$11:$B$310, 0)), "")="", "", IFERROR(INDEX(Ingredients!$C$11:$C$310, MATCH($C2023, Ingredients!$B$11:$B$310, 0)), "")))</f>
        <v/>
      </c>
      <c r="J2023" s="73" t="str">
        <f>IF($B2023="", "", IF(IFERROR(INDEX(Meals!$C$11:$C$260, MATCH($B2023, Meals!$B$11:$B$260, 0)), "")="", "", IFERROR(INDEX(Meals!$C$11:$C$260, MATCH($B2023, Meals!$B$11:$B$260, 0)), "")))</f>
        <v/>
      </c>
      <c r="K2023" s="4"/>
      <c r="L2023" s="72" t="str">
        <f t="shared" si="472"/>
        <v/>
      </c>
      <c r="M2023" s="73" t="str">
        <f t="shared" si="473"/>
        <v/>
      </c>
      <c r="N2023" s="4"/>
      <c r="O2023" s="78" t="str">
        <f t="shared" si="474"/>
        <v/>
      </c>
      <c r="P2023" s="79" t="str">
        <f t="shared" si="475"/>
        <v/>
      </c>
      <c r="Q2023" s="4"/>
      <c r="R2023" s="90" t="str">
        <f t="shared" si="476"/>
        <v/>
      </c>
      <c r="S2023" s="4"/>
      <c r="Y2023" s="18" t="str">
        <f t="shared" si="477"/>
        <v/>
      </c>
      <c r="AA2023" s="18" t="str">
        <f t="shared" si="468"/>
        <v/>
      </c>
      <c r="AB2023" s="18" t="str">
        <f t="shared" si="469"/>
        <v/>
      </c>
      <c r="AC2023" s="18" t="str">
        <f t="shared" si="478"/>
        <v/>
      </c>
      <c r="AD2023" s="18" t="str">
        <f t="shared" si="478"/>
        <v/>
      </c>
      <c r="AE2023" s="18" t="str">
        <f t="shared" si="479"/>
        <v/>
      </c>
      <c r="AG2023" s="95" t="str">
        <f>IF($C2023="", "", IF(IFERROR(INDEX(Ingredients!C$11:C$310, MATCH($C2023, Ingredients!$B$11:$B$310, 0)), "")="", "", IFERROR(INDEX(Ingredients!C$11:C$310, MATCH($C2023, Ingredients!$B$11:$B$310, 0)), "")))</f>
        <v/>
      </c>
      <c r="AH2023" s="105" t="str">
        <f>IF($C2023="", "", IF(IFERROR(INDEX(Ingredients!D$11:D$310, MATCH($C2023, Ingredients!$B$11:$B$310, 0)), "")="", "", IFERROR(INDEX(Ingredients!D$11:D$310, MATCH($C2023, Ingredients!$B$11:$B$310, 0)), "")))</f>
        <v/>
      </c>
      <c r="AI2023" s="106" t="str">
        <f>IF($C2023="", "", IF(IFERROR(INDEX(Ingredients!E$11:E$310, MATCH($C2023, Ingredients!$B$11:$B$310, 0)), "")="", "", IFERROR(INDEX(Ingredients!E$11:E$310, MATCH($C2023, Ingredients!$B$11:$B$310, 0)), "")))</f>
        <v/>
      </c>
      <c r="AJ2023" s="108" t="str">
        <f>IF($C2023="", "", IF(IFERROR(INDEX(Ingredients!F$11:F$310, MATCH($C2023, Ingredients!$B$11:$B$310, 0)), "")="", "", IFERROR(INDEX(Ingredients!F$11:F$310, MATCH($C2023, Ingredients!$B$11:$B$310, 0)), "")))</f>
        <v/>
      </c>
      <c r="AK2023" s="106" t="str">
        <f>IF($C2023="", "", IF(IFERROR(INDEX(Ingredients!G$11:G$310, MATCH($C2023, Ingredients!$B$11:$B$310, 0)), "")="", "", IFERROR(INDEX(Ingredients!G$11:G$310, MATCH($C2023, Ingredients!$B$11:$B$310, 0)), "")))</f>
        <v/>
      </c>
      <c r="AL2023" s="79" t="str">
        <f>IF($C2023="", "", IF(IFERROR(INDEX(Ingredients!H$11:H$310, MATCH($C2023, Ingredients!$B$11:$B$310, 0)), "")="", "", IFERROR(INDEX(Ingredients!H$11:H$310, MATCH($C2023, Ingredients!$B$11:$B$310, 0)), "")))</f>
        <v/>
      </c>
      <c r="AN2023" s="83" t="str">
        <f t="shared" si="470"/>
        <v/>
      </c>
      <c r="AP2023" s="114" t="str">
        <f t="shared" si="480"/>
        <v/>
      </c>
      <c r="AR2023" s="117" t="str">
        <f>IF($C2023="", "", IF(IFERROR(INDEX(Ingredients!$AI$11:$AI$310, MATCH($C2023, Ingredients!$B$11:$B$310, 0)), "")="", "", IFERROR(INDEX(Ingredients!$AI$11:$AI$310, MATCH($C2023, Ingredients!$B$11:$B$310, 0)), "")))</f>
        <v/>
      </c>
      <c r="AT2023" s="120" t="str">
        <f t="shared" si="481"/>
        <v/>
      </c>
      <c r="AV2023" s="90" t="str">
        <f t="shared" si="471"/>
        <v/>
      </c>
      <c r="AX2023" s="90" t="str">
        <f>IF($AV2023="", "", COUNTIF($AV$11:$AV$5010, "&lt;"&amp;$AV2023)+1+COUNTIF($AV$11:$AV2023, $AV2023)-1)</f>
        <v/>
      </c>
      <c r="AZ2023" s="111" t="str">
        <f>IF($B2023="", "", SUMIF('Shopping List'!$AV$11:$AV$25, $B2023, 'Shopping List'!$BN$11:$BN$25))</f>
        <v/>
      </c>
      <c r="BB2023" s="117" t="str">
        <f t="shared" si="482"/>
        <v/>
      </c>
    </row>
    <row r="2024" spans="1:54" x14ac:dyDescent="0.25">
      <c r="A2024" s="4"/>
      <c r="B2024" s="37"/>
      <c r="C2024" s="124"/>
      <c r="D2024" s="39"/>
      <c r="E2024" s="125"/>
      <c r="F2024" s="48"/>
      <c r="G2024" s="4"/>
      <c r="H2024" s="4"/>
      <c r="I2024" s="95" t="str">
        <f>IF($C2024="", "", IF(IFERROR(INDEX(Ingredients!$C$11:$C$310, MATCH($C2024, Ingredients!$B$11:$B$310, 0)), "")="", "", IFERROR(INDEX(Ingredients!$C$11:$C$310, MATCH($C2024, Ingredients!$B$11:$B$310, 0)), "")))</f>
        <v/>
      </c>
      <c r="J2024" s="73" t="str">
        <f>IF($B2024="", "", IF(IFERROR(INDEX(Meals!$C$11:$C$260, MATCH($B2024, Meals!$B$11:$B$260, 0)), "")="", "", IFERROR(INDEX(Meals!$C$11:$C$260, MATCH($B2024, Meals!$B$11:$B$260, 0)), "")))</f>
        <v/>
      </c>
      <c r="K2024" s="4"/>
      <c r="L2024" s="72" t="str">
        <f t="shared" si="472"/>
        <v/>
      </c>
      <c r="M2024" s="73" t="str">
        <f t="shared" si="473"/>
        <v/>
      </c>
      <c r="N2024" s="4"/>
      <c r="O2024" s="78" t="str">
        <f t="shared" si="474"/>
        <v/>
      </c>
      <c r="P2024" s="79" t="str">
        <f t="shared" si="475"/>
        <v/>
      </c>
      <c r="Q2024" s="4"/>
      <c r="R2024" s="90" t="str">
        <f t="shared" si="476"/>
        <v/>
      </c>
      <c r="S2024" s="4"/>
      <c r="Y2024" s="18" t="str">
        <f t="shared" si="477"/>
        <v/>
      </c>
      <c r="AA2024" s="18" t="str">
        <f t="shared" si="468"/>
        <v/>
      </c>
      <c r="AB2024" s="18" t="str">
        <f t="shared" si="469"/>
        <v/>
      </c>
      <c r="AC2024" s="18" t="str">
        <f t="shared" si="478"/>
        <v/>
      </c>
      <c r="AD2024" s="18" t="str">
        <f t="shared" si="478"/>
        <v/>
      </c>
      <c r="AE2024" s="18" t="str">
        <f t="shared" si="479"/>
        <v/>
      </c>
      <c r="AG2024" s="95" t="str">
        <f>IF($C2024="", "", IF(IFERROR(INDEX(Ingredients!C$11:C$310, MATCH($C2024, Ingredients!$B$11:$B$310, 0)), "")="", "", IFERROR(INDEX(Ingredients!C$11:C$310, MATCH($C2024, Ingredients!$B$11:$B$310, 0)), "")))</f>
        <v/>
      </c>
      <c r="AH2024" s="105" t="str">
        <f>IF($C2024="", "", IF(IFERROR(INDEX(Ingredients!D$11:D$310, MATCH($C2024, Ingredients!$B$11:$B$310, 0)), "")="", "", IFERROR(INDEX(Ingredients!D$11:D$310, MATCH($C2024, Ingredients!$B$11:$B$310, 0)), "")))</f>
        <v/>
      </c>
      <c r="AI2024" s="106" t="str">
        <f>IF($C2024="", "", IF(IFERROR(INDEX(Ingredients!E$11:E$310, MATCH($C2024, Ingredients!$B$11:$B$310, 0)), "")="", "", IFERROR(INDEX(Ingredients!E$11:E$310, MATCH($C2024, Ingredients!$B$11:$B$310, 0)), "")))</f>
        <v/>
      </c>
      <c r="AJ2024" s="108" t="str">
        <f>IF($C2024="", "", IF(IFERROR(INDEX(Ingredients!F$11:F$310, MATCH($C2024, Ingredients!$B$11:$B$310, 0)), "")="", "", IFERROR(INDEX(Ingredients!F$11:F$310, MATCH($C2024, Ingredients!$B$11:$B$310, 0)), "")))</f>
        <v/>
      </c>
      <c r="AK2024" s="106" t="str">
        <f>IF($C2024="", "", IF(IFERROR(INDEX(Ingredients!G$11:G$310, MATCH($C2024, Ingredients!$B$11:$B$310, 0)), "")="", "", IFERROR(INDEX(Ingredients!G$11:G$310, MATCH($C2024, Ingredients!$B$11:$B$310, 0)), "")))</f>
        <v/>
      </c>
      <c r="AL2024" s="79" t="str">
        <f>IF($C2024="", "", IF(IFERROR(INDEX(Ingredients!H$11:H$310, MATCH($C2024, Ingredients!$B$11:$B$310, 0)), "")="", "", IFERROR(INDEX(Ingredients!H$11:H$310, MATCH($C2024, Ingredients!$B$11:$B$310, 0)), "")))</f>
        <v/>
      </c>
      <c r="AN2024" s="83" t="str">
        <f t="shared" si="470"/>
        <v/>
      </c>
      <c r="AP2024" s="114" t="str">
        <f t="shared" si="480"/>
        <v/>
      </c>
      <c r="AR2024" s="117" t="str">
        <f>IF($C2024="", "", IF(IFERROR(INDEX(Ingredients!$AI$11:$AI$310, MATCH($C2024, Ingredients!$B$11:$B$310, 0)), "")="", "", IFERROR(INDEX(Ingredients!$AI$11:$AI$310, MATCH($C2024, Ingredients!$B$11:$B$310, 0)), "")))</f>
        <v/>
      </c>
      <c r="AT2024" s="120" t="str">
        <f t="shared" si="481"/>
        <v/>
      </c>
      <c r="AV2024" s="90" t="str">
        <f t="shared" si="471"/>
        <v/>
      </c>
      <c r="AX2024" s="90" t="str">
        <f>IF($AV2024="", "", COUNTIF($AV$11:$AV$5010, "&lt;"&amp;$AV2024)+1+COUNTIF($AV$11:$AV2024, $AV2024)-1)</f>
        <v/>
      </c>
      <c r="AZ2024" s="111" t="str">
        <f>IF($B2024="", "", SUMIF('Shopping List'!$AV$11:$AV$25, $B2024, 'Shopping List'!$BN$11:$BN$25))</f>
        <v/>
      </c>
      <c r="BB2024" s="117" t="str">
        <f t="shared" si="482"/>
        <v/>
      </c>
    </row>
    <row r="2025" spans="1:54" x14ac:dyDescent="0.25">
      <c r="A2025" s="4"/>
      <c r="B2025" s="37"/>
      <c r="C2025" s="124"/>
      <c r="D2025" s="39"/>
      <c r="E2025" s="125"/>
      <c r="F2025" s="48"/>
      <c r="G2025" s="4"/>
      <c r="H2025" s="4"/>
      <c r="I2025" s="95" t="str">
        <f>IF($C2025="", "", IF(IFERROR(INDEX(Ingredients!$C$11:$C$310, MATCH($C2025, Ingredients!$B$11:$B$310, 0)), "")="", "", IFERROR(INDEX(Ingredients!$C$11:$C$310, MATCH($C2025, Ingredients!$B$11:$B$310, 0)), "")))</f>
        <v/>
      </c>
      <c r="J2025" s="73" t="str">
        <f>IF($B2025="", "", IF(IFERROR(INDEX(Meals!$C$11:$C$260, MATCH($B2025, Meals!$B$11:$B$260, 0)), "")="", "", IFERROR(INDEX(Meals!$C$11:$C$260, MATCH($B2025, Meals!$B$11:$B$260, 0)), "")))</f>
        <v/>
      </c>
      <c r="K2025" s="4"/>
      <c r="L2025" s="72" t="str">
        <f t="shared" si="472"/>
        <v/>
      </c>
      <c r="M2025" s="73" t="str">
        <f t="shared" si="473"/>
        <v/>
      </c>
      <c r="N2025" s="4"/>
      <c r="O2025" s="78" t="str">
        <f t="shared" si="474"/>
        <v/>
      </c>
      <c r="P2025" s="79" t="str">
        <f t="shared" si="475"/>
        <v/>
      </c>
      <c r="Q2025" s="4"/>
      <c r="R2025" s="90" t="str">
        <f t="shared" si="476"/>
        <v/>
      </c>
      <c r="S2025" s="4"/>
      <c r="Y2025" s="18" t="str">
        <f t="shared" si="477"/>
        <v/>
      </c>
      <c r="AA2025" s="18" t="str">
        <f t="shared" si="468"/>
        <v/>
      </c>
      <c r="AB2025" s="18" t="str">
        <f t="shared" si="469"/>
        <v/>
      </c>
      <c r="AC2025" s="18" t="str">
        <f t="shared" si="478"/>
        <v/>
      </c>
      <c r="AD2025" s="18" t="str">
        <f t="shared" si="478"/>
        <v/>
      </c>
      <c r="AE2025" s="18" t="str">
        <f t="shared" si="479"/>
        <v/>
      </c>
      <c r="AG2025" s="95" t="str">
        <f>IF($C2025="", "", IF(IFERROR(INDEX(Ingredients!C$11:C$310, MATCH($C2025, Ingredients!$B$11:$B$310, 0)), "")="", "", IFERROR(INDEX(Ingredients!C$11:C$310, MATCH($C2025, Ingredients!$B$11:$B$310, 0)), "")))</f>
        <v/>
      </c>
      <c r="AH2025" s="105" t="str">
        <f>IF($C2025="", "", IF(IFERROR(INDEX(Ingredients!D$11:D$310, MATCH($C2025, Ingredients!$B$11:$B$310, 0)), "")="", "", IFERROR(INDEX(Ingredients!D$11:D$310, MATCH($C2025, Ingredients!$B$11:$B$310, 0)), "")))</f>
        <v/>
      </c>
      <c r="AI2025" s="106" t="str">
        <f>IF($C2025="", "", IF(IFERROR(INDEX(Ingredients!E$11:E$310, MATCH($C2025, Ingredients!$B$11:$B$310, 0)), "")="", "", IFERROR(INDEX(Ingredients!E$11:E$310, MATCH($C2025, Ingredients!$B$11:$B$310, 0)), "")))</f>
        <v/>
      </c>
      <c r="AJ2025" s="108" t="str">
        <f>IF($C2025="", "", IF(IFERROR(INDEX(Ingredients!F$11:F$310, MATCH($C2025, Ingredients!$B$11:$B$310, 0)), "")="", "", IFERROR(INDEX(Ingredients!F$11:F$310, MATCH($C2025, Ingredients!$B$11:$B$310, 0)), "")))</f>
        <v/>
      </c>
      <c r="AK2025" s="106" t="str">
        <f>IF($C2025="", "", IF(IFERROR(INDEX(Ingredients!G$11:G$310, MATCH($C2025, Ingredients!$B$11:$B$310, 0)), "")="", "", IFERROR(INDEX(Ingredients!G$11:G$310, MATCH($C2025, Ingredients!$B$11:$B$310, 0)), "")))</f>
        <v/>
      </c>
      <c r="AL2025" s="79" t="str">
        <f>IF($C2025="", "", IF(IFERROR(INDEX(Ingredients!H$11:H$310, MATCH($C2025, Ingredients!$B$11:$B$310, 0)), "")="", "", IFERROR(INDEX(Ingredients!H$11:H$310, MATCH($C2025, Ingredients!$B$11:$B$310, 0)), "")))</f>
        <v/>
      </c>
      <c r="AN2025" s="83" t="str">
        <f t="shared" si="470"/>
        <v/>
      </c>
      <c r="AP2025" s="114" t="str">
        <f t="shared" si="480"/>
        <v/>
      </c>
      <c r="AR2025" s="117" t="str">
        <f>IF($C2025="", "", IF(IFERROR(INDEX(Ingredients!$AI$11:$AI$310, MATCH($C2025, Ingredients!$B$11:$B$310, 0)), "")="", "", IFERROR(INDEX(Ingredients!$AI$11:$AI$310, MATCH($C2025, Ingredients!$B$11:$B$310, 0)), "")))</f>
        <v/>
      </c>
      <c r="AT2025" s="120" t="str">
        <f t="shared" si="481"/>
        <v/>
      </c>
      <c r="AV2025" s="90" t="str">
        <f t="shared" si="471"/>
        <v/>
      </c>
      <c r="AX2025" s="90" t="str">
        <f>IF($AV2025="", "", COUNTIF($AV$11:$AV$5010, "&lt;"&amp;$AV2025)+1+COUNTIF($AV$11:$AV2025, $AV2025)-1)</f>
        <v/>
      </c>
      <c r="AZ2025" s="111" t="str">
        <f>IF($B2025="", "", SUMIF('Shopping List'!$AV$11:$AV$25, $B2025, 'Shopping List'!$BN$11:$BN$25))</f>
        <v/>
      </c>
      <c r="BB2025" s="117" t="str">
        <f t="shared" si="482"/>
        <v/>
      </c>
    </row>
    <row r="2026" spans="1:54" x14ac:dyDescent="0.25">
      <c r="A2026" s="4"/>
      <c r="B2026" s="37"/>
      <c r="C2026" s="124"/>
      <c r="D2026" s="39"/>
      <c r="E2026" s="125"/>
      <c r="F2026" s="48"/>
      <c r="G2026" s="4"/>
      <c r="H2026" s="4"/>
      <c r="I2026" s="95" t="str">
        <f>IF($C2026="", "", IF(IFERROR(INDEX(Ingredients!$C$11:$C$310, MATCH($C2026, Ingredients!$B$11:$B$310, 0)), "")="", "", IFERROR(INDEX(Ingredients!$C$11:$C$310, MATCH($C2026, Ingredients!$B$11:$B$310, 0)), "")))</f>
        <v/>
      </c>
      <c r="J2026" s="73" t="str">
        <f>IF($B2026="", "", IF(IFERROR(INDEX(Meals!$C$11:$C$260, MATCH($B2026, Meals!$B$11:$B$260, 0)), "")="", "", IFERROR(INDEX(Meals!$C$11:$C$260, MATCH($B2026, Meals!$B$11:$B$260, 0)), "")))</f>
        <v/>
      </c>
      <c r="K2026" s="4"/>
      <c r="L2026" s="72" t="str">
        <f t="shared" si="472"/>
        <v/>
      </c>
      <c r="M2026" s="73" t="str">
        <f t="shared" si="473"/>
        <v/>
      </c>
      <c r="N2026" s="4"/>
      <c r="O2026" s="78" t="str">
        <f t="shared" si="474"/>
        <v/>
      </c>
      <c r="P2026" s="79" t="str">
        <f t="shared" si="475"/>
        <v/>
      </c>
      <c r="Q2026" s="4"/>
      <c r="R2026" s="90" t="str">
        <f t="shared" si="476"/>
        <v/>
      </c>
      <c r="S2026" s="4"/>
      <c r="Y2026" s="18" t="str">
        <f t="shared" si="477"/>
        <v/>
      </c>
      <c r="AA2026" s="18" t="str">
        <f t="shared" si="468"/>
        <v/>
      </c>
      <c r="AB2026" s="18" t="str">
        <f t="shared" si="469"/>
        <v/>
      </c>
      <c r="AC2026" s="18" t="str">
        <f t="shared" si="478"/>
        <v/>
      </c>
      <c r="AD2026" s="18" t="str">
        <f t="shared" si="478"/>
        <v/>
      </c>
      <c r="AE2026" s="18" t="str">
        <f t="shared" si="479"/>
        <v/>
      </c>
      <c r="AG2026" s="95" t="str">
        <f>IF($C2026="", "", IF(IFERROR(INDEX(Ingredients!C$11:C$310, MATCH($C2026, Ingredients!$B$11:$B$310, 0)), "")="", "", IFERROR(INDEX(Ingredients!C$11:C$310, MATCH($C2026, Ingredients!$B$11:$B$310, 0)), "")))</f>
        <v/>
      </c>
      <c r="AH2026" s="105" t="str">
        <f>IF($C2026="", "", IF(IFERROR(INDEX(Ingredients!D$11:D$310, MATCH($C2026, Ingredients!$B$11:$B$310, 0)), "")="", "", IFERROR(INDEX(Ingredients!D$11:D$310, MATCH($C2026, Ingredients!$B$11:$B$310, 0)), "")))</f>
        <v/>
      </c>
      <c r="AI2026" s="106" t="str">
        <f>IF($C2026="", "", IF(IFERROR(INDEX(Ingredients!E$11:E$310, MATCH($C2026, Ingredients!$B$11:$B$310, 0)), "")="", "", IFERROR(INDEX(Ingredients!E$11:E$310, MATCH($C2026, Ingredients!$B$11:$B$310, 0)), "")))</f>
        <v/>
      </c>
      <c r="AJ2026" s="108" t="str">
        <f>IF($C2026="", "", IF(IFERROR(INDEX(Ingredients!F$11:F$310, MATCH($C2026, Ingredients!$B$11:$B$310, 0)), "")="", "", IFERROR(INDEX(Ingredients!F$11:F$310, MATCH($C2026, Ingredients!$B$11:$B$310, 0)), "")))</f>
        <v/>
      </c>
      <c r="AK2026" s="106" t="str">
        <f>IF($C2026="", "", IF(IFERROR(INDEX(Ingredients!G$11:G$310, MATCH($C2026, Ingredients!$B$11:$B$310, 0)), "")="", "", IFERROR(INDEX(Ingredients!G$11:G$310, MATCH($C2026, Ingredients!$B$11:$B$310, 0)), "")))</f>
        <v/>
      </c>
      <c r="AL2026" s="79" t="str">
        <f>IF($C2026="", "", IF(IFERROR(INDEX(Ingredients!H$11:H$310, MATCH($C2026, Ingredients!$B$11:$B$310, 0)), "")="", "", IFERROR(INDEX(Ingredients!H$11:H$310, MATCH($C2026, Ingredients!$B$11:$B$310, 0)), "")))</f>
        <v/>
      </c>
      <c r="AN2026" s="83" t="str">
        <f t="shared" si="470"/>
        <v/>
      </c>
      <c r="AP2026" s="114" t="str">
        <f t="shared" si="480"/>
        <v/>
      </c>
      <c r="AR2026" s="117" t="str">
        <f>IF($C2026="", "", IF(IFERROR(INDEX(Ingredients!$AI$11:$AI$310, MATCH($C2026, Ingredients!$B$11:$B$310, 0)), "")="", "", IFERROR(INDEX(Ingredients!$AI$11:$AI$310, MATCH($C2026, Ingredients!$B$11:$B$310, 0)), "")))</f>
        <v/>
      </c>
      <c r="AT2026" s="120" t="str">
        <f t="shared" si="481"/>
        <v/>
      </c>
      <c r="AV2026" s="90" t="str">
        <f t="shared" si="471"/>
        <v/>
      </c>
      <c r="AX2026" s="90" t="str">
        <f>IF($AV2026="", "", COUNTIF($AV$11:$AV$5010, "&lt;"&amp;$AV2026)+1+COUNTIF($AV$11:$AV2026, $AV2026)-1)</f>
        <v/>
      </c>
      <c r="AZ2026" s="111" t="str">
        <f>IF($B2026="", "", SUMIF('Shopping List'!$AV$11:$AV$25, $B2026, 'Shopping List'!$BN$11:$BN$25))</f>
        <v/>
      </c>
      <c r="BB2026" s="117" t="str">
        <f t="shared" si="482"/>
        <v/>
      </c>
    </row>
    <row r="2027" spans="1:54" x14ac:dyDescent="0.25">
      <c r="A2027" s="4"/>
      <c r="B2027" s="37"/>
      <c r="C2027" s="124"/>
      <c r="D2027" s="39"/>
      <c r="E2027" s="125"/>
      <c r="F2027" s="48"/>
      <c r="G2027" s="4"/>
      <c r="H2027" s="4"/>
      <c r="I2027" s="95" t="str">
        <f>IF($C2027="", "", IF(IFERROR(INDEX(Ingredients!$C$11:$C$310, MATCH($C2027, Ingredients!$B$11:$B$310, 0)), "")="", "", IFERROR(INDEX(Ingredients!$C$11:$C$310, MATCH($C2027, Ingredients!$B$11:$B$310, 0)), "")))</f>
        <v/>
      </c>
      <c r="J2027" s="73" t="str">
        <f>IF($B2027="", "", IF(IFERROR(INDEX(Meals!$C$11:$C$260, MATCH($B2027, Meals!$B$11:$B$260, 0)), "")="", "", IFERROR(INDEX(Meals!$C$11:$C$260, MATCH($B2027, Meals!$B$11:$B$260, 0)), "")))</f>
        <v/>
      </c>
      <c r="K2027" s="4"/>
      <c r="L2027" s="72" t="str">
        <f t="shared" si="472"/>
        <v/>
      </c>
      <c r="M2027" s="73" t="str">
        <f t="shared" si="473"/>
        <v/>
      </c>
      <c r="N2027" s="4"/>
      <c r="O2027" s="78" t="str">
        <f t="shared" si="474"/>
        <v/>
      </c>
      <c r="P2027" s="79" t="str">
        <f t="shared" si="475"/>
        <v/>
      </c>
      <c r="Q2027" s="4"/>
      <c r="R2027" s="90" t="str">
        <f t="shared" si="476"/>
        <v/>
      </c>
      <c r="S2027" s="4"/>
      <c r="Y2027" s="18" t="str">
        <f t="shared" si="477"/>
        <v/>
      </c>
      <c r="AA2027" s="18" t="str">
        <f t="shared" si="468"/>
        <v/>
      </c>
      <c r="AB2027" s="18" t="str">
        <f t="shared" si="469"/>
        <v/>
      </c>
      <c r="AC2027" s="18" t="str">
        <f t="shared" si="478"/>
        <v/>
      </c>
      <c r="AD2027" s="18" t="str">
        <f t="shared" si="478"/>
        <v/>
      </c>
      <c r="AE2027" s="18" t="str">
        <f t="shared" si="479"/>
        <v/>
      </c>
      <c r="AG2027" s="95" t="str">
        <f>IF($C2027="", "", IF(IFERROR(INDEX(Ingredients!C$11:C$310, MATCH($C2027, Ingredients!$B$11:$B$310, 0)), "")="", "", IFERROR(INDEX(Ingredients!C$11:C$310, MATCH($C2027, Ingredients!$B$11:$B$310, 0)), "")))</f>
        <v/>
      </c>
      <c r="AH2027" s="105" t="str">
        <f>IF($C2027="", "", IF(IFERROR(INDEX(Ingredients!D$11:D$310, MATCH($C2027, Ingredients!$B$11:$B$310, 0)), "")="", "", IFERROR(INDEX(Ingredients!D$11:D$310, MATCH($C2027, Ingredients!$B$11:$B$310, 0)), "")))</f>
        <v/>
      </c>
      <c r="AI2027" s="106" t="str">
        <f>IF($C2027="", "", IF(IFERROR(INDEX(Ingredients!E$11:E$310, MATCH($C2027, Ingredients!$B$11:$B$310, 0)), "")="", "", IFERROR(INDEX(Ingredients!E$11:E$310, MATCH($C2027, Ingredients!$B$11:$B$310, 0)), "")))</f>
        <v/>
      </c>
      <c r="AJ2027" s="108" t="str">
        <f>IF($C2027="", "", IF(IFERROR(INDEX(Ingredients!F$11:F$310, MATCH($C2027, Ingredients!$B$11:$B$310, 0)), "")="", "", IFERROR(INDEX(Ingredients!F$11:F$310, MATCH($C2027, Ingredients!$B$11:$B$310, 0)), "")))</f>
        <v/>
      </c>
      <c r="AK2027" s="106" t="str">
        <f>IF($C2027="", "", IF(IFERROR(INDEX(Ingredients!G$11:G$310, MATCH($C2027, Ingredients!$B$11:$B$310, 0)), "")="", "", IFERROR(INDEX(Ingredients!G$11:G$310, MATCH($C2027, Ingredients!$B$11:$B$310, 0)), "")))</f>
        <v/>
      </c>
      <c r="AL2027" s="79" t="str">
        <f>IF($C2027="", "", IF(IFERROR(INDEX(Ingredients!H$11:H$310, MATCH($C2027, Ingredients!$B$11:$B$310, 0)), "")="", "", IFERROR(INDEX(Ingredients!H$11:H$310, MATCH($C2027, Ingredients!$B$11:$B$310, 0)), "")))</f>
        <v/>
      </c>
      <c r="AN2027" s="83" t="str">
        <f t="shared" si="470"/>
        <v/>
      </c>
      <c r="AP2027" s="114" t="str">
        <f t="shared" si="480"/>
        <v/>
      </c>
      <c r="AR2027" s="117" t="str">
        <f>IF($C2027="", "", IF(IFERROR(INDEX(Ingredients!$AI$11:$AI$310, MATCH($C2027, Ingredients!$B$11:$B$310, 0)), "")="", "", IFERROR(INDEX(Ingredients!$AI$11:$AI$310, MATCH($C2027, Ingredients!$B$11:$B$310, 0)), "")))</f>
        <v/>
      </c>
      <c r="AT2027" s="120" t="str">
        <f t="shared" si="481"/>
        <v/>
      </c>
      <c r="AV2027" s="90" t="str">
        <f t="shared" si="471"/>
        <v/>
      </c>
      <c r="AX2027" s="90" t="str">
        <f>IF($AV2027="", "", COUNTIF($AV$11:$AV$5010, "&lt;"&amp;$AV2027)+1+COUNTIF($AV$11:$AV2027, $AV2027)-1)</f>
        <v/>
      </c>
      <c r="AZ2027" s="111" t="str">
        <f>IF($B2027="", "", SUMIF('Shopping List'!$AV$11:$AV$25, $B2027, 'Shopping List'!$BN$11:$BN$25))</f>
        <v/>
      </c>
      <c r="BB2027" s="117" t="str">
        <f t="shared" si="482"/>
        <v/>
      </c>
    </row>
    <row r="2028" spans="1:54" x14ac:dyDescent="0.25">
      <c r="A2028" s="4"/>
      <c r="B2028" s="37"/>
      <c r="C2028" s="124"/>
      <c r="D2028" s="39"/>
      <c r="E2028" s="125"/>
      <c r="F2028" s="48"/>
      <c r="G2028" s="4"/>
      <c r="H2028" s="4"/>
      <c r="I2028" s="95" t="str">
        <f>IF($C2028="", "", IF(IFERROR(INDEX(Ingredients!$C$11:$C$310, MATCH($C2028, Ingredients!$B$11:$B$310, 0)), "")="", "", IFERROR(INDEX(Ingredients!$C$11:$C$310, MATCH($C2028, Ingredients!$B$11:$B$310, 0)), "")))</f>
        <v/>
      </c>
      <c r="J2028" s="73" t="str">
        <f>IF($B2028="", "", IF(IFERROR(INDEX(Meals!$C$11:$C$260, MATCH($B2028, Meals!$B$11:$B$260, 0)), "")="", "", IFERROR(INDEX(Meals!$C$11:$C$260, MATCH($B2028, Meals!$B$11:$B$260, 0)), "")))</f>
        <v/>
      </c>
      <c r="K2028" s="4"/>
      <c r="L2028" s="72" t="str">
        <f t="shared" si="472"/>
        <v/>
      </c>
      <c r="M2028" s="73" t="str">
        <f t="shared" si="473"/>
        <v/>
      </c>
      <c r="N2028" s="4"/>
      <c r="O2028" s="78" t="str">
        <f t="shared" si="474"/>
        <v/>
      </c>
      <c r="P2028" s="79" t="str">
        <f t="shared" si="475"/>
        <v/>
      </c>
      <c r="Q2028" s="4"/>
      <c r="R2028" s="90" t="str">
        <f t="shared" si="476"/>
        <v/>
      </c>
      <c r="S2028" s="4"/>
      <c r="Y2028" s="18" t="str">
        <f t="shared" si="477"/>
        <v/>
      </c>
      <c r="AA2028" s="18" t="str">
        <f t="shared" si="468"/>
        <v/>
      </c>
      <c r="AB2028" s="18" t="str">
        <f t="shared" si="469"/>
        <v/>
      </c>
      <c r="AC2028" s="18" t="str">
        <f t="shared" si="478"/>
        <v/>
      </c>
      <c r="AD2028" s="18" t="str">
        <f t="shared" si="478"/>
        <v/>
      </c>
      <c r="AE2028" s="18" t="str">
        <f t="shared" si="479"/>
        <v/>
      </c>
      <c r="AG2028" s="95" t="str">
        <f>IF($C2028="", "", IF(IFERROR(INDEX(Ingredients!C$11:C$310, MATCH($C2028, Ingredients!$B$11:$B$310, 0)), "")="", "", IFERROR(INDEX(Ingredients!C$11:C$310, MATCH($C2028, Ingredients!$B$11:$B$310, 0)), "")))</f>
        <v/>
      </c>
      <c r="AH2028" s="105" t="str">
        <f>IF($C2028="", "", IF(IFERROR(INDEX(Ingredients!D$11:D$310, MATCH($C2028, Ingredients!$B$11:$B$310, 0)), "")="", "", IFERROR(INDEX(Ingredients!D$11:D$310, MATCH($C2028, Ingredients!$B$11:$B$310, 0)), "")))</f>
        <v/>
      </c>
      <c r="AI2028" s="106" t="str">
        <f>IF($C2028="", "", IF(IFERROR(INDEX(Ingredients!E$11:E$310, MATCH($C2028, Ingredients!$B$11:$B$310, 0)), "")="", "", IFERROR(INDEX(Ingredients!E$11:E$310, MATCH($C2028, Ingredients!$B$11:$B$310, 0)), "")))</f>
        <v/>
      </c>
      <c r="AJ2028" s="108" t="str">
        <f>IF($C2028="", "", IF(IFERROR(INDEX(Ingredients!F$11:F$310, MATCH($C2028, Ingredients!$B$11:$B$310, 0)), "")="", "", IFERROR(INDEX(Ingredients!F$11:F$310, MATCH($C2028, Ingredients!$B$11:$B$310, 0)), "")))</f>
        <v/>
      </c>
      <c r="AK2028" s="106" t="str">
        <f>IF($C2028="", "", IF(IFERROR(INDEX(Ingredients!G$11:G$310, MATCH($C2028, Ingredients!$B$11:$B$310, 0)), "")="", "", IFERROR(INDEX(Ingredients!G$11:G$310, MATCH($C2028, Ingredients!$B$11:$B$310, 0)), "")))</f>
        <v/>
      </c>
      <c r="AL2028" s="79" t="str">
        <f>IF($C2028="", "", IF(IFERROR(INDEX(Ingredients!H$11:H$310, MATCH($C2028, Ingredients!$B$11:$B$310, 0)), "")="", "", IFERROR(INDEX(Ingredients!H$11:H$310, MATCH($C2028, Ingredients!$B$11:$B$310, 0)), "")))</f>
        <v/>
      </c>
      <c r="AN2028" s="83" t="str">
        <f t="shared" si="470"/>
        <v/>
      </c>
      <c r="AP2028" s="114" t="str">
        <f t="shared" si="480"/>
        <v/>
      </c>
      <c r="AR2028" s="117" t="str">
        <f>IF($C2028="", "", IF(IFERROR(INDEX(Ingredients!$AI$11:$AI$310, MATCH($C2028, Ingredients!$B$11:$B$310, 0)), "")="", "", IFERROR(INDEX(Ingredients!$AI$11:$AI$310, MATCH($C2028, Ingredients!$B$11:$B$310, 0)), "")))</f>
        <v/>
      </c>
      <c r="AT2028" s="120" t="str">
        <f t="shared" si="481"/>
        <v/>
      </c>
      <c r="AV2028" s="90" t="str">
        <f t="shared" si="471"/>
        <v/>
      </c>
      <c r="AX2028" s="90" t="str">
        <f>IF($AV2028="", "", COUNTIF($AV$11:$AV$5010, "&lt;"&amp;$AV2028)+1+COUNTIF($AV$11:$AV2028, $AV2028)-1)</f>
        <v/>
      </c>
      <c r="AZ2028" s="111" t="str">
        <f>IF($B2028="", "", SUMIF('Shopping List'!$AV$11:$AV$25, $B2028, 'Shopping List'!$BN$11:$BN$25))</f>
        <v/>
      </c>
      <c r="BB2028" s="117" t="str">
        <f t="shared" si="482"/>
        <v/>
      </c>
    </row>
    <row r="2029" spans="1:54" x14ac:dyDescent="0.25">
      <c r="A2029" s="4"/>
      <c r="B2029" s="37"/>
      <c r="C2029" s="124"/>
      <c r="D2029" s="39"/>
      <c r="E2029" s="125"/>
      <c r="F2029" s="48"/>
      <c r="G2029" s="4"/>
      <c r="H2029" s="4"/>
      <c r="I2029" s="95" t="str">
        <f>IF($C2029="", "", IF(IFERROR(INDEX(Ingredients!$C$11:$C$310, MATCH($C2029, Ingredients!$B$11:$B$310, 0)), "")="", "", IFERROR(INDEX(Ingredients!$C$11:$C$310, MATCH($C2029, Ingredients!$B$11:$B$310, 0)), "")))</f>
        <v/>
      </c>
      <c r="J2029" s="73" t="str">
        <f>IF($B2029="", "", IF(IFERROR(INDEX(Meals!$C$11:$C$260, MATCH($B2029, Meals!$B$11:$B$260, 0)), "")="", "", IFERROR(INDEX(Meals!$C$11:$C$260, MATCH($B2029, Meals!$B$11:$B$260, 0)), "")))</f>
        <v/>
      </c>
      <c r="K2029" s="4"/>
      <c r="L2029" s="72" t="str">
        <f t="shared" si="472"/>
        <v/>
      </c>
      <c r="M2029" s="73" t="str">
        <f t="shared" si="473"/>
        <v/>
      </c>
      <c r="N2029" s="4"/>
      <c r="O2029" s="78" t="str">
        <f t="shared" si="474"/>
        <v/>
      </c>
      <c r="P2029" s="79" t="str">
        <f t="shared" si="475"/>
        <v/>
      </c>
      <c r="Q2029" s="4"/>
      <c r="R2029" s="90" t="str">
        <f t="shared" si="476"/>
        <v/>
      </c>
      <c r="S2029" s="4"/>
      <c r="Y2029" s="18" t="str">
        <f t="shared" si="477"/>
        <v/>
      </c>
      <c r="AA2029" s="18" t="str">
        <f t="shared" si="468"/>
        <v/>
      </c>
      <c r="AB2029" s="18" t="str">
        <f t="shared" si="469"/>
        <v/>
      </c>
      <c r="AC2029" s="18" t="str">
        <f t="shared" si="478"/>
        <v/>
      </c>
      <c r="AD2029" s="18" t="str">
        <f t="shared" si="478"/>
        <v/>
      </c>
      <c r="AE2029" s="18" t="str">
        <f t="shared" si="479"/>
        <v/>
      </c>
      <c r="AG2029" s="95" t="str">
        <f>IF($C2029="", "", IF(IFERROR(INDEX(Ingredients!C$11:C$310, MATCH($C2029, Ingredients!$B$11:$B$310, 0)), "")="", "", IFERROR(INDEX(Ingredients!C$11:C$310, MATCH($C2029, Ingredients!$B$11:$B$310, 0)), "")))</f>
        <v/>
      </c>
      <c r="AH2029" s="105" t="str">
        <f>IF($C2029="", "", IF(IFERROR(INDEX(Ingredients!D$11:D$310, MATCH($C2029, Ingredients!$B$11:$B$310, 0)), "")="", "", IFERROR(INDEX(Ingredients!D$11:D$310, MATCH($C2029, Ingredients!$B$11:$B$310, 0)), "")))</f>
        <v/>
      </c>
      <c r="AI2029" s="106" t="str">
        <f>IF($C2029="", "", IF(IFERROR(INDEX(Ingredients!E$11:E$310, MATCH($C2029, Ingredients!$B$11:$B$310, 0)), "")="", "", IFERROR(INDEX(Ingredients!E$11:E$310, MATCH($C2029, Ingredients!$B$11:$B$310, 0)), "")))</f>
        <v/>
      </c>
      <c r="AJ2029" s="108" t="str">
        <f>IF($C2029="", "", IF(IFERROR(INDEX(Ingredients!F$11:F$310, MATCH($C2029, Ingredients!$B$11:$B$310, 0)), "")="", "", IFERROR(INDEX(Ingredients!F$11:F$310, MATCH($C2029, Ingredients!$B$11:$B$310, 0)), "")))</f>
        <v/>
      </c>
      <c r="AK2029" s="106" t="str">
        <f>IF($C2029="", "", IF(IFERROR(INDEX(Ingredients!G$11:G$310, MATCH($C2029, Ingredients!$B$11:$B$310, 0)), "")="", "", IFERROR(INDEX(Ingredients!G$11:G$310, MATCH($C2029, Ingredients!$B$11:$B$310, 0)), "")))</f>
        <v/>
      </c>
      <c r="AL2029" s="79" t="str">
        <f>IF($C2029="", "", IF(IFERROR(INDEX(Ingredients!H$11:H$310, MATCH($C2029, Ingredients!$B$11:$B$310, 0)), "")="", "", IFERROR(INDEX(Ingredients!H$11:H$310, MATCH($C2029, Ingredients!$B$11:$B$310, 0)), "")))</f>
        <v/>
      </c>
      <c r="AN2029" s="83" t="str">
        <f t="shared" si="470"/>
        <v/>
      </c>
      <c r="AP2029" s="114" t="str">
        <f t="shared" si="480"/>
        <v/>
      </c>
      <c r="AR2029" s="117" t="str">
        <f>IF($C2029="", "", IF(IFERROR(INDEX(Ingredients!$AI$11:$AI$310, MATCH($C2029, Ingredients!$B$11:$B$310, 0)), "")="", "", IFERROR(INDEX(Ingredients!$AI$11:$AI$310, MATCH($C2029, Ingredients!$B$11:$B$310, 0)), "")))</f>
        <v/>
      </c>
      <c r="AT2029" s="120" t="str">
        <f t="shared" si="481"/>
        <v/>
      </c>
      <c r="AV2029" s="90" t="str">
        <f t="shared" si="471"/>
        <v/>
      </c>
      <c r="AX2029" s="90" t="str">
        <f>IF($AV2029="", "", COUNTIF($AV$11:$AV$5010, "&lt;"&amp;$AV2029)+1+COUNTIF($AV$11:$AV2029, $AV2029)-1)</f>
        <v/>
      </c>
      <c r="AZ2029" s="111" t="str">
        <f>IF($B2029="", "", SUMIF('Shopping List'!$AV$11:$AV$25, $B2029, 'Shopping List'!$BN$11:$BN$25))</f>
        <v/>
      </c>
      <c r="BB2029" s="117" t="str">
        <f t="shared" si="482"/>
        <v/>
      </c>
    </row>
    <row r="2030" spans="1:54" x14ac:dyDescent="0.25">
      <c r="A2030" s="4"/>
      <c r="B2030" s="37"/>
      <c r="C2030" s="124"/>
      <c r="D2030" s="39"/>
      <c r="E2030" s="125"/>
      <c r="F2030" s="48"/>
      <c r="G2030" s="4"/>
      <c r="H2030" s="4"/>
      <c r="I2030" s="95" t="str">
        <f>IF($C2030="", "", IF(IFERROR(INDEX(Ingredients!$C$11:$C$310, MATCH($C2030, Ingredients!$B$11:$B$310, 0)), "")="", "", IFERROR(INDEX(Ingredients!$C$11:$C$310, MATCH($C2030, Ingredients!$B$11:$B$310, 0)), "")))</f>
        <v/>
      </c>
      <c r="J2030" s="73" t="str">
        <f>IF($B2030="", "", IF(IFERROR(INDEX(Meals!$C$11:$C$260, MATCH($B2030, Meals!$B$11:$B$260, 0)), "")="", "", IFERROR(INDEX(Meals!$C$11:$C$260, MATCH($B2030, Meals!$B$11:$B$260, 0)), "")))</f>
        <v/>
      </c>
      <c r="K2030" s="4"/>
      <c r="L2030" s="72" t="str">
        <f t="shared" si="472"/>
        <v/>
      </c>
      <c r="M2030" s="73" t="str">
        <f t="shared" si="473"/>
        <v/>
      </c>
      <c r="N2030" s="4"/>
      <c r="O2030" s="78" t="str">
        <f t="shared" si="474"/>
        <v/>
      </c>
      <c r="P2030" s="79" t="str">
        <f t="shared" si="475"/>
        <v/>
      </c>
      <c r="Q2030" s="4"/>
      <c r="R2030" s="90" t="str">
        <f t="shared" si="476"/>
        <v/>
      </c>
      <c r="S2030" s="4"/>
      <c r="Y2030" s="18" t="str">
        <f t="shared" si="477"/>
        <v/>
      </c>
      <c r="AA2030" s="18" t="str">
        <f t="shared" si="468"/>
        <v/>
      </c>
      <c r="AB2030" s="18" t="str">
        <f t="shared" si="469"/>
        <v/>
      </c>
      <c r="AC2030" s="18" t="str">
        <f t="shared" si="478"/>
        <v/>
      </c>
      <c r="AD2030" s="18" t="str">
        <f t="shared" si="478"/>
        <v/>
      </c>
      <c r="AE2030" s="18" t="str">
        <f t="shared" si="479"/>
        <v/>
      </c>
      <c r="AG2030" s="95" t="str">
        <f>IF($C2030="", "", IF(IFERROR(INDEX(Ingredients!C$11:C$310, MATCH($C2030, Ingredients!$B$11:$B$310, 0)), "")="", "", IFERROR(INDEX(Ingredients!C$11:C$310, MATCH($C2030, Ingredients!$B$11:$B$310, 0)), "")))</f>
        <v/>
      </c>
      <c r="AH2030" s="105" t="str">
        <f>IF($C2030="", "", IF(IFERROR(INDEX(Ingredients!D$11:D$310, MATCH($C2030, Ingredients!$B$11:$B$310, 0)), "")="", "", IFERROR(INDEX(Ingredients!D$11:D$310, MATCH($C2030, Ingredients!$B$11:$B$310, 0)), "")))</f>
        <v/>
      </c>
      <c r="AI2030" s="106" t="str">
        <f>IF($C2030="", "", IF(IFERROR(INDEX(Ingredients!E$11:E$310, MATCH($C2030, Ingredients!$B$11:$B$310, 0)), "")="", "", IFERROR(INDEX(Ingredients!E$11:E$310, MATCH($C2030, Ingredients!$B$11:$B$310, 0)), "")))</f>
        <v/>
      </c>
      <c r="AJ2030" s="108" t="str">
        <f>IF($C2030="", "", IF(IFERROR(INDEX(Ingredients!F$11:F$310, MATCH($C2030, Ingredients!$B$11:$B$310, 0)), "")="", "", IFERROR(INDEX(Ingredients!F$11:F$310, MATCH($C2030, Ingredients!$B$11:$B$310, 0)), "")))</f>
        <v/>
      </c>
      <c r="AK2030" s="106" t="str">
        <f>IF($C2030="", "", IF(IFERROR(INDEX(Ingredients!G$11:G$310, MATCH($C2030, Ingredients!$B$11:$B$310, 0)), "")="", "", IFERROR(INDEX(Ingredients!G$11:G$310, MATCH($C2030, Ingredients!$B$11:$B$310, 0)), "")))</f>
        <v/>
      </c>
      <c r="AL2030" s="79" t="str">
        <f>IF($C2030="", "", IF(IFERROR(INDEX(Ingredients!H$11:H$310, MATCH($C2030, Ingredients!$B$11:$B$310, 0)), "")="", "", IFERROR(INDEX(Ingredients!H$11:H$310, MATCH($C2030, Ingredients!$B$11:$B$310, 0)), "")))</f>
        <v/>
      </c>
      <c r="AN2030" s="83" t="str">
        <f t="shared" si="470"/>
        <v/>
      </c>
      <c r="AP2030" s="114" t="str">
        <f t="shared" si="480"/>
        <v/>
      </c>
      <c r="AR2030" s="117" t="str">
        <f>IF($C2030="", "", IF(IFERROR(INDEX(Ingredients!$AI$11:$AI$310, MATCH($C2030, Ingredients!$B$11:$B$310, 0)), "")="", "", IFERROR(INDEX(Ingredients!$AI$11:$AI$310, MATCH($C2030, Ingredients!$B$11:$B$310, 0)), "")))</f>
        <v/>
      </c>
      <c r="AT2030" s="120" t="str">
        <f t="shared" si="481"/>
        <v/>
      </c>
      <c r="AV2030" s="90" t="str">
        <f t="shared" si="471"/>
        <v/>
      </c>
      <c r="AX2030" s="90" t="str">
        <f>IF($AV2030="", "", COUNTIF($AV$11:$AV$5010, "&lt;"&amp;$AV2030)+1+COUNTIF($AV$11:$AV2030, $AV2030)-1)</f>
        <v/>
      </c>
      <c r="AZ2030" s="111" t="str">
        <f>IF($B2030="", "", SUMIF('Shopping List'!$AV$11:$AV$25, $B2030, 'Shopping List'!$BN$11:$BN$25))</f>
        <v/>
      </c>
      <c r="BB2030" s="117" t="str">
        <f t="shared" si="482"/>
        <v/>
      </c>
    </row>
    <row r="2031" spans="1:54" x14ac:dyDescent="0.25">
      <c r="A2031" s="4"/>
      <c r="B2031" s="37"/>
      <c r="C2031" s="124"/>
      <c r="D2031" s="39"/>
      <c r="E2031" s="125"/>
      <c r="F2031" s="48"/>
      <c r="G2031" s="4"/>
      <c r="H2031" s="4"/>
      <c r="I2031" s="95" t="str">
        <f>IF($C2031="", "", IF(IFERROR(INDEX(Ingredients!$C$11:$C$310, MATCH($C2031, Ingredients!$B$11:$B$310, 0)), "")="", "", IFERROR(INDEX(Ingredients!$C$11:$C$310, MATCH($C2031, Ingredients!$B$11:$B$310, 0)), "")))</f>
        <v/>
      </c>
      <c r="J2031" s="73" t="str">
        <f>IF($B2031="", "", IF(IFERROR(INDEX(Meals!$C$11:$C$260, MATCH($B2031, Meals!$B$11:$B$260, 0)), "")="", "", IFERROR(INDEX(Meals!$C$11:$C$260, MATCH($B2031, Meals!$B$11:$B$260, 0)), "")))</f>
        <v/>
      </c>
      <c r="K2031" s="4"/>
      <c r="L2031" s="72" t="str">
        <f t="shared" si="472"/>
        <v/>
      </c>
      <c r="M2031" s="73" t="str">
        <f t="shared" si="473"/>
        <v/>
      </c>
      <c r="N2031" s="4"/>
      <c r="O2031" s="78" t="str">
        <f t="shared" si="474"/>
        <v/>
      </c>
      <c r="P2031" s="79" t="str">
        <f t="shared" si="475"/>
        <v/>
      </c>
      <c r="Q2031" s="4"/>
      <c r="R2031" s="90" t="str">
        <f t="shared" si="476"/>
        <v/>
      </c>
      <c r="S2031" s="4"/>
      <c r="Y2031" s="18" t="str">
        <f t="shared" si="477"/>
        <v/>
      </c>
      <c r="AA2031" s="18" t="str">
        <f t="shared" si="468"/>
        <v/>
      </c>
      <c r="AB2031" s="18" t="str">
        <f t="shared" si="469"/>
        <v/>
      </c>
      <c r="AC2031" s="18" t="str">
        <f t="shared" si="478"/>
        <v/>
      </c>
      <c r="AD2031" s="18" t="str">
        <f t="shared" si="478"/>
        <v/>
      </c>
      <c r="AE2031" s="18" t="str">
        <f t="shared" si="479"/>
        <v/>
      </c>
      <c r="AG2031" s="95" t="str">
        <f>IF($C2031="", "", IF(IFERROR(INDEX(Ingredients!C$11:C$310, MATCH($C2031, Ingredients!$B$11:$B$310, 0)), "")="", "", IFERROR(INDEX(Ingredients!C$11:C$310, MATCH($C2031, Ingredients!$B$11:$B$310, 0)), "")))</f>
        <v/>
      </c>
      <c r="AH2031" s="105" t="str">
        <f>IF($C2031="", "", IF(IFERROR(INDEX(Ingredients!D$11:D$310, MATCH($C2031, Ingredients!$B$11:$B$310, 0)), "")="", "", IFERROR(INDEX(Ingredients!D$11:D$310, MATCH($C2031, Ingredients!$B$11:$B$310, 0)), "")))</f>
        <v/>
      </c>
      <c r="AI2031" s="106" t="str">
        <f>IF($C2031="", "", IF(IFERROR(INDEX(Ingredients!E$11:E$310, MATCH($C2031, Ingredients!$B$11:$B$310, 0)), "")="", "", IFERROR(INDEX(Ingredients!E$11:E$310, MATCH($C2031, Ingredients!$B$11:$B$310, 0)), "")))</f>
        <v/>
      </c>
      <c r="AJ2031" s="108" t="str">
        <f>IF($C2031="", "", IF(IFERROR(INDEX(Ingredients!F$11:F$310, MATCH($C2031, Ingredients!$B$11:$B$310, 0)), "")="", "", IFERROR(INDEX(Ingredients!F$11:F$310, MATCH($C2031, Ingredients!$B$11:$B$310, 0)), "")))</f>
        <v/>
      </c>
      <c r="AK2031" s="106" t="str">
        <f>IF($C2031="", "", IF(IFERROR(INDEX(Ingredients!G$11:G$310, MATCH($C2031, Ingredients!$B$11:$B$310, 0)), "")="", "", IFERROR(INDEX(Ingredients!G$11:G$310, MATCH($C2031, Ingredients!$B$11:$B$310, 0)), "")))</f>
        <v/>
      </c>
      <c r="AL2031" s="79" t="str">
        <f>IF($C2031="", "", IF(IFERROR(INDEX(Ingredients!H$11:H$310, MATCH($C2031, Ingredients!$B$11:$B$310, 0)), "")="", "", IFERROR(INDEX(Ingredients!H$11:H$310, MATCH($C2031, Ingredients!$B$11:$B$310, 0)), "")))</f>
        <v/>
      </c>
      <c r="AN2031" s="83" t="str">
        <f t="shared" si="470"/>
        <v/>
      </c>
      <c r="AP2031" s="114" t="str">
        <f t="shared" si="480"/>
        <v/>
      </c>
      <c r="AR2031" s="117" t="str">
        <f>IF($C2031="", "", IF(IFERROR(INDEX(Ingredients!$AI$11:$AI$310, MATCH($C2031, Ingredients!$B$11:$B$310, 0)), "")="", "", IFERROR(INDEX(Ingredients!$AI$11:$AI$310, MATCH($C2031, Ingredients!$B$11:$B$310, 0)), "")))</f>
        <v/>
      </c>
      <c r="AT2031" s="120" t="str">
        <f t="shared" si="481"/>
        <v/>
      </c>
      <c r="AV2031" s="90" t="str">
        <f t="shared" si="471"/>
        <v/>
      </c>
      <c r="AX2031" s="90" t="str">
        <f>IF($AV2031="", "", COUNTIF($AV$11:$AV$5010, "&lt;"&amp;$AV2031)+1+COUNTIF($AV$11:$AV2031, $AV2031)-1)</f>
        <v/>
      </c>
      <c r="AZ2031" s="111" t="str">
        <f>IF($B2031="", "", SUMIF('Shopping List'!$AV$11:$AV$25, $B2031, 'Shopping List'!$BN$11:$BN$25))</f>
        <v/>
      </c>
      <c r="BB2031" s="117" t="str">
        <f t="shared" si="482"/>
        <v/>
      </c>
    </row>
    <row r="2032" spans="1:54" x14ac:dyDescent="0.25">
      <c r="A2032" s="4"/>
      <c r="B2032" s="37"/>
      <c r="C2032" s="124"/>
      <c r="D2032" s="39"/>
      <c r="E2032" s="125"/>
      <c r="F2032" s="48"/>
      <c r="G2032" s="4"/>
      <c r="H2032" s="4"/>
      <c r="I2032" s="95" t="str">
        <f>IF($C2032="", "", IF(IFERROR(INDEX(Ingredients!$C$11:$C$310, MATCH($C2032, Ingredients!$B$11:$B$310, 0)), "")="", "", IFERROR(INDEX(Ingredients!$C$11:$C$310, MATCH($C2032, Ingredients!$B$11:$B$310, 0)), "")))</f>
        <v/>
      </c>
      <c r="J2032" s="73" t="str">
        <f>IF($B2032="", "", IF(IFERROR(INDEX(Meals!$C$11:$C$260, MATCH($B2032, Meals!$B$11:$B$260, 0)), "")="", "", IFERROR(INDEX(Meals!$C$11:$C$260, MATCH($B2032, Meals!$B$11:$B$260, 0)), "")))</f>
        <v/>
      </c>
      <c r="K2032" s="4"/>
      <c r="L2032" s="72" t="str">
        <f t="shared" si="472"/>
        <v/>
      </c>
      <c r="M2032" s="73" t="str">
        <f t="shared" si="473"/>
        <v/>
      </c>
      <c r="N2032" s="4"/>
      <c r="O2032" s="78" t="str">
        <f t="shared" si="474"/>
        <v/>
      </c>
      <c r="P2032" s="79" t="str">
        <f t="shared" si="475"/>
        <v/>
      </c>
      <c r="Q2032" s="4"/>
      <c r="R2032" s="90" t="str">
        <f t="shared" si="476"/>
        <v/>
      </c>
      <c r="S2032" s="4"/>
      <c r="Y2032" s="18" t="str">
        <f t="shared" si="477"/>
        <v/>
      </c>
      <c r="AA2032" s="18" t="str">
        <f t="shared" si="468"/>
        <v/>
      </c>
      <c r="AB2032" s="18" t="str">
        <f t="shared" si="469"/>
        <v/>
      </c>
      <c r="AC2032" s="18" t="str">
        <f t="shared" si="478"/>
        <v/>
      </c>
      <c r="AD2032" s="18" t="str">
        <f t="shared" si="478"/>
        <v/>
      </c>
      <c r="AE2032" s="18" t="str">
        <f t="shared" si="479"/>
        <v/>
      </c>
      <c r="AG2032" s="95" t="str">
        <f>IF($C2032="", "", IF(IFERROR(INDEX(Ingredients!C$11:C$310, MATCH($C2032, Ingredients!$B$11:$B$310, 0)), "")="", "", IFERROR(INDEX(Ingredients!C$11:C$310, MATCH($C2032, Ingredients!$B$11:$B$310, 0)), "")))</f>
        <v/>
      </c>
      <c r="AH2032" s="105" t="str">
        <f>IF($C2032="", "", IF(IFERROR(INDEX(Ingredients!D$11:D$310, MATCH($C2032, Ingredients!$B$11:$B$310, 0)), "")="", "", IFERROR(INDEX(Ingredients!D$11:D$310, MATCH($C2032, Ingredients!$B$11:$B$310, 0)), "")))</f>
        <v/>
      </c>
      <c r="AI2032" s="106" t="str">
        <f>IF($C2032="", "", IF(IFERROR(INDEX(Ingredients!E$11:E$310, MATCH($C2032, Ingredients!$B$11:$B$310, 0)), "")="", "", IFERROR(INDEX(Ingredients!E$11:E$310, MATCH($C2032, Ingredients!$B$11:$B$310, 0)), "")))</f>
        <v/>
      </c>
      <c r="AJ2032" s="108" t="str">
        <f>IF($C2032="", "", IF(IFERROR(INDEX(Ingredients!F$11:F$310, MATCH($C2032, Ingredients!$B$11:$B$310, 0)), "")="", "", IFERROR(INDEX(Ingredients!F$11:F$310, MATCH($C2032, Ingredients!$B$11:$B$310, 0)), "")))</f>
        <v/>
      </c>
      <c r="AK2032" s="106" t="str">
        <f>IF($C2032="", "", IF(IFERROR(INDEX(Ingredients!G$11:G$310, MATCH($C2032, Ingredients!$B$11:$B$310, 0)), "")="", "", IFERROR(INDEX(Ingredients!G$11:G$310, MATCH($C2032, Ingredients!$B$11:$B$310, 0)), "")))</f>
        <v/>
      </c>
      <c r="AL2032" s="79" t="str">
        <f>IF($C2032="", "", IF(IFERROR(INDEX(Ingredients!H$11:H$310, MATCH($C2032, Ingredients!$B$11:$B$310, 0)), "")="", "", IFERROR(INDEX(Ingredients!H$11:H$310, MATCH($C2032, Ingredients!$B$11:$B$310, 0)), "")))</f>
        <v/>
      </c>
      <c r="AN2032" s="83" t="str">
        <f t="shared" si="470"/>
        <v/>
      </c>
      <c r="AP2032" s="114" t="str">
        <f t="shared" si="480"/>
        <v/>
      </c>
      <c r="AR2032" s="117" t="str">
        <f>IF($C2032="", "", IF(IFERROR(INDEX(Ingredients!$AI$11:$AI$310, MATCH($C2032, Ingredients!$B$11:$B$310, 0)), "")="", "", IFERROR(INDEX(Ingredients!$AI$11:$AI$310, MATCH($C2032, Ingredients!$B$11:$B$310, 0)), "")))</f>
        <v/>
      </c>
      <c r="AT2032" s="120" t="str">
        <f t="shared" si="481"/>
        <v/>
      </c>
      <c r="AV2032" s="90" t="str">
        <f t="shared" si="471"/>
        <v/>
      </c>
      <c r="AX2032" s="90" t="str">
        <f>IF($AV2032="", "", COUNTIF($AV$11:$AV$5010, "&lt;"&amp;$AV2032)+1+COUNTIF($AV$11:$AV2032, $AV2032)-1)</f>
        <v/>
      </c>
      <c r="AZ2032" s="111" t="str">
        <f>IF($B2032="", "", SUMIF('Shopping List'!$AV$11:$AV$25, $B2032, 'Shopping List'!$BN$11:$BN$25))</f>
        <v/>
      </c>
      <c r="BB2032" s="117" t="str">
        <f t="shared" si="482"/>
        <v/>
      </c>
    </row>
    <row r="2033" spans="1:54" x14ac:dyDescent="0.25">
      <c r="A2033" s="4"/>
      <c r="B2033" s="37"/>
      <c r="C2033" s="124"/>
      <c r="D2033" s="39"/>
      <c r="E2033" s="125"/>
      <c r="F2033" s="48"/>
      <c r="G2033" s="4"/>
      <c r="H2033" s="4"/>
      <c r="I2033" s="95" t="str">
        <f>IF($C2033="", "", IF(IFERROR(INDEX(Ingredients!$C$11:$C$310, MATCH($C2033, Ingredients!$B$11:$B$310, 0)), "")="", "", IFERROR(INDEX(Ingredients!$C$11:$C$310, MATCH($C2033, Ingredients!$B$11:$B$310, 0)), "")))</f>
        <v/>
      </c>
      <c r="J2033" s="73" t="str">
        <f>IF($B2033="", "", IF(IFERROR(INDEX(Meals!$C$11:$C$260, MATCH($B2033, Meals!$B$11:$B$260, 0)), "")="", "", IFERROR(INDEX(Meals!$C$11:$C$260, MATCH($B2033, Meals!$B$11:$B$260, 0)), "")))</f>
        <v/>
      </c>
      <c r="K2033" s="4"/>
      <c r="L2033" s="72" t="str">
        <f t="shared" si="472"/>
        <v/>
      </c>
      <c r="M2033" s="73" t="str">
        <f t="shared" si="473"/>
        <v/>
      </c>
      <c r="N2033" s="4"/>
      <c r="O2033" s="78" t="str">
        <f t="shared" si="474"/>
        <v/>
      </c>
      <c r="P2033" s="79" t="str">
        <f t="shared" si="475"/>
        <v/>
      </c>
      <c r="Q2033" s="4"/>
      <c r="R2033" s="90" t="str">
        <f t="shared" si="476"/>
        <v/>
      </c>
      <c r="S2033" s="4"/>
      <c r="Y2033" s="18" t="str">
        <f t="shared" si="477"/>
        <v/>
      </c>
      <c r="AA2033" s="18" t="str">
        <f t="shared" si="468"/>
        <v/>
      </c>
      <c r="AB2033" s="18" t="str">
        <f t="shared" si="469"/>
        <v/>
      </c>
      <c r="AC2033" s="18" t="str">
        <f t="shared" si="478"/>
        <v/>
      </c>
      <c r="AD2033" s="18" t="str">
        <f t="shared" si="478"/>
        <v/>
      </c>
      <c r="AE2033" s="18" t="str">
        <f t="shared" si="479"/>
        <v/>
      </c>
      <c r="AG2033" s="95" t="str">
        <f>IF($C2033="", "", IF(IFERROR(INDEX(Ingredients!C$11:C$310, MATCH($C2033, Ingredients!$B$11:$B$310, 0)), "")="", "", IFERROR(INDEX(Ingredients!C$11:C$310, MATCH($C2033, Ingredients!$B$11:$B$310, 0)), "")))</f>
        <v/>
      </c>
      <c r="AH2033" s="105" t="str">
        <f>IF($C2033="", "", IF(IFERROR(INDEX(Ingredients!D$11:D$310, MATCH($C2033, Ingredients!$B$11:$B$310, 0)), "")="", "", IFERROR(INDEX(Ingredients!D$11:D$310, MATCH($C2033, Ingredients!$B$11:$B$310, 0)), "")))</f>
        <v/>
      </c>
      <c r="AI2033" s="106" t="str">
        <f>IF($C2033="", "", IF(IFERROR(INDEX(Ingredients!E$11:E$310, MATCH($C2033, Ingredients!$B$11:$B$310, 0)), "")="", "", IFERROR(INDEX(Ingredients!E$11:E$310, MATCH($C2033, Ingredients!$B$11:$B$310, 0)), "")))</f>
        <v/>
      </c>
      <c r="AJ2033" s="108" t="str">
        <f>IF($C2033="", "", IF(IFERROR(INDEX(Ingredients!F$11:F$310, MATCH($C2033, Ingredients!$B$11:$B$310, 0)), "")="", "", IFERROR(INDEX(Ingredients!F$11:F$310, MATCH($C2033, Ingredients!$B$11:$B$310, 0)), "")))</f>
        <v/>
      </c>
      <c r="AK2033" s="106" t="str">
        <f>IF($C2033="", "", IF(IFERROR(INDEX(Ingredients!G$11:G$310, MATCH($C2033, Ingredients!$B$11:$B$310, 0)), "")="", "", IFERROR(INDEX(Ingredients!G$11:G$310, MATCH($C2033, Ingredients!$B$11:$B$310, 0)), "")))</f>
        <v/>
      </c>
      <c r="AL2033" s="79" t="str">
        <f>IF($C2033="", "", IF(IFERROR(INDEX(Ingredients!H$11:H$310, MATCH($C2033, Ingredients!$B$11:$B$310, 0)), "")="", "", IFERROR(INDEX(Ingredients!H$11:H$310, MATCH($C2033, Ingredients!$B$11:$B$310, 0)), "")))</f>
        <v/>
      </c>
      <c r="AN2033" s="83" t="str">
        <f t="shared" si="470"/>
        <v/>
      </c>
      <c r="AP2033" s="114" t="str">
        <f t="shared" si="480"/>
        <v/>
      </c>
      <c r="AR2033" s="117" t="str">
        <f>IF($C2033="", "", IF(IFERROR(INDEX(Ingredients!$AI$11:$AI$310, MATCH($C2033, Ingredients!$B$11:$B$310, 0)), "")="", "", IFERROR(INDEX(Ingredients!$AI$11:$AI$310, MATCH($C2033, Ingredients!$B$11:$B$310, 0)), "")))</f>
        <v/>
      </c>
      <c r="AT2033" s="120" t="str">
        <f t="shared" si="481"/>
        <v/>
      </c>
      <c r="AV2033" s="90" t="str">
        <f t="shared" si="471"/>
        <v/>
      </c>
      <c r="AX2033" s="90" t="str">
        <f>IF($AV2033="", "", COUNTIF($AV$11:$AV$5010, "&lt;"&amp;$AV2033)+1+COUNTIF($AV$11:$AV2033, $AV2033)-1)</f>
        <v/>
      </c>
      <c r="AZ2033" s="111" t="str">
        <f>IF($B2033="", "", SUMIF('Shopping List'!$AV$11:$AV$25, $B2033, 'Shopping List'!$BN$11:$BN$25))</f>
        <v/>
      </c>
      <c r="BB2033" s="117" t="str">
        <f t="shared" si="482"/>
        <v/>
      </c>
    </row>
    <row r="2034" spans="1:54" x14ac:dyDescent="0.25">
      <c r="A2034" s="4"/>
      <c r="B2034" s="37"/>
      <c r="C2034" s="124"/>
      <c r="D2034" s="39"/>
      <c r="E2034" s="125"/>
      <c r="F2034" s="48"/>
      <c r="G2034" s="4"/>
      <c r="H2034" s="4"/>
      <c r="I2034" s="95" t="str">
        <f>IF($C2034="", "", IF(IFERROR(INDEX(Ingredients!$C$11:$C$310, MATCH($C2034, Ingredients!$B$11:$B$310, 0)), "")="", "", IFERROR(INDEX(Ingredients!$C$11:$C$310, MATCH($C2034, Ingredients!$B$11:$B$310, 0)), "")))</f>
        <v/>
      </c>
      <c r="J2034" s="73" t="str">
        <f>IF($B2034="", "", IF(IFERROR(INDEX(Meals!$C$11:$C$260, MATCH($B2034, Meals!$B$11:$B$260, 0)), "")="", "", IFERROR(INDEX(Meals!$C$11:$C$260, MATCH($B2034, Meals!$B$11:$B$260, 0)), "")))</f>
        <v/>
      </c>
      <c r="K2034" s="4"/>
      <c r="L2034" s="72" t="str">
        <f t="shared" si="472"/>
        <v/>
      </c>
      <c r="M2034" s="73" t="str">
        <f t="shared" si="473"/>
        <v/>
      </c>
      <c r="N2034" s="4"/>
      <c r="O2034" s="78" t="str">
        <f t="shared" si="474"/>
        <v/>
      </c>
      <c r="P2034" s="79" t="str">
        <f t="shared" si="475"/>
        <v/>
      </c>
      <c r="Q2034" s="4"/>
      <c r="R2034" s="90" t="str">
        <f t="shared" si="476"/>
        <v/>
      </c>
      <c r="S2034" s="4"/>
      <c r="Y2034" s="18" t="str">
        <f t="shared" si="477"/>
        <v/>
      </c>
      <c r="AA2034" s="18" t="str">
        <f t="shared" si="468"/>
        <v/>
      </c>
      <c r="AB2034" s="18" t="str">
        <f t="shared" si="469"/>
        <v/>
      </c>
      <c r="AC2034" s="18" t="str">
        <f t="shared" si="478"/>
        <v/>
      </c>
      <c r="AD2034" s="18" t="str">
        <f t="shared" si="478"/>
        <v/>
      </c>
      <c r="AE2034" s="18" t="str">
        <f t="shared" si="479"/>
        <v/>
      </c>
      <c r="AG2034" s="95" t="str">
        <f>IF($C2034="", "", IF(IFERROR(INDEX(Ingredients!C$11:C$310, MATCH($C2034, Ingredients!$B$11:$B$310, 0)), "")="", "", IFERROR(INDEX(Ingredients!C$11:C$310, MATCH($C2034, Ingredients!$B$11:$B$310, 0)), "")))</f>
        <v/>
      </c>
      <c r="AH2034" s="105" t="str">
        <f>IF($C2034="", "", IF(IFERROR(INDEX(Ingredients!D$11:D$310, MATCH($C2034, Ingredients!$B$11:$B$310, 0)), "")="", "", IFERROR(INDEX(Ingredients!D$11:D$310, MATCH($C2034, Ingredients!$B$11:$B$310, 0)), "")))</f>
        <v/>
      </c>
      <c r="AI2034" s="106" t="str">
        <f>IF($C2034="", "", IF(IFERROR(INDEX(Ingredients!E$11:E$310, MATCH($C2034, Ingredients!$B$11:$B$310, 0)), "")="", "", IFERROR(INDEX(Ingredients!E$11:E$310, MATCH($C2034, Ingredients!$B$11:$B$310, 0)), "")))</f>
        <v/>
      </c>
      <c r="AJ2034" s="108" t="str">
        <f>IF($C2034="", "", IF(IFERROR(INDEX(Ingredients!F$11:F$310, MATCH($C2034, Ingredients!$B$11:$B$310, 0)), "")="", "", IFERROR(INDEX(Ingredients!F$11:F$310, MATCH($C2034, Ingredients!$B$11:$B$310, 0)), "")))</f>
        <v/>
      </c>
      <c r="AK2034" s="106" t="str">
        <f>IF($C2034="", "", IF(IFERROR(INDEX(Ingredients!G$11:G$310, MATCH($C2034, Ingredients!$B$11:$B$310, 0)), "")="", "", IFERROR(INDEX(Ingredients!G$11:G$310, MATCH($C2034, Ingredients!$B$11:$B$310, 0)), "")))</f>
        <v/>
      </c>
      <c r="AL2034" s="79" t="str">
        <f>IF($C2034="", "", IF(IFERROR(INDEX(Ingredients!H$11:H$310, MATCH($C2034, Ingredients!$B$11:$B$310, 0)), "")="", "", IFERROR(INDEX(Ingredients!H$11:H$310, MATCH($C2034, Ingredients!$B$11:$B$310, 0)), "")))</f>
        <v/>
      </c>
      <c r="AN2034" s="83" t="str">
        <f t="shared" si="470"/>
        <v/>
      </c>
      <c r="AP2034" s="114" t="str">
        <f t="shared" si="480"/>
        <v/>
      </c>
      <c r="AR2034" s="117" t="str">
        <f>IF($C2034="", "", IF(IFERROR(INDEX(Ingredients!$AI$11:$AI$310, MATCH($C2034, Ingredients!$B$11:$B$310, 0)), "")="", "", IFERROR(INDEX(Ingredients!$AI$11:$AI$310, MATCH($C2034, Ingredients!$B$11:$B$310, 0)), "")))</f>
        <v/>
      </c>
      <c r="AT2034" s="120" t="str">
        <f t="shared" si="481"/>
        <v/>
      </c>
      <c r="AV2034" s="90" t="str">
        <f t="shared" si="471"/>
        <v/>
      </c>
      <c r="AX2034" s="90" t="str">
        <f>IF($AV2034="", "", COUNTIF($AV$11:$AV$5010, "&lt;"&amp;$AV2034)+1+COUNTIF($AV$11:$AV2034, $AV2034)-1)</f>
        <v/>
      </c>
      <c r="AZ2034" s="111" t="str">
        <f>IF($B2034="", "", SUMIF('Shopping List'!$AV$11:$AV$25, $B2034, 'Shopping List'!$BN$11:$BN$25))</f>
        <v/>
      </c>
      <c r="BB2034" s="117" t="str">
        <f t="shared" si="482"/>
        <v/>
      </c>
    </row>
    <row r="2035" spans="1:54" x14ac:dyDescent="0.25">
      <c r="A2035" s="4"/>
      <c r="B2035" s="37"/>
      <c r="C2035" s="124"/>
      <c r="D2035" s="39"/>
      <c r="E2035" s="125"/>
      <c r="F2035" s="48"/>
      <c r="G2035" s="4"/>
      <c r="H2035" s="4"/>
      <c r="I2035" s="95" t="str">
        <f>IF($C2035="", "", IF(IFERROR(INDEX(Ingredients!$C$11:$C$310, MATCH($C2035, Ingredients!$B$11:$B$310, 0)), "")="", "", IFERROR(INDEX(Ingredients!$C$11:$C$310, MATCH($C2035, Ingredients!$B$11:$B$310, 0)), "")))</f>
        <v/>
      </c>
      <c r="J2035" s="73" t="str">
        <f>IF($B2035="", "", IF(IFERROR(INDEX(Meals!$C$11:$C$260, MATCH($B2035, Meals!$B$11:$B$260, 0)), "")="", "", IFERROR(INDEX(Meals!$C$11:$C$260, MATCH($B2035, Meals!$B$11:$B$260, 0)), "")))</f>
        <v/>
      </c>
      <c r="K2035" s="4"/>
      <c r="L2035" s="72" t="str">
        <f t="shared" si="472"/>
        <v/>
      </c>
      <c r="M2035" s="73" t="str">
        <f t="shared" si="473"/>
        <v/>
      </c>
      <c r="N2035" s="4"/>
      <c r="O2035" s="78" t="str">
        <f t="shared" si="474"/>
        <v/>
      </c>
      <c r="P2035" s="79" t="str">
        <f t="shared" si="475"/>
        <v/>
      </c>
      <c r="Q2035" s="4"/>
      <c r="R2035" s="90" t="str">
        <f t="shared" si="476"/>
        <v/>
      </c>
      <c r="S2035" s="4"/>
      <c r="Y2035" s="18" t="str">
        <f t="shared" si="477"/>
        <v/>
      </c>
      <c r="AA2035" s="18" t="str">
        <f t="shared" si="468"/>
        <v/>
      </c>
      <c r="AB2035" s="18" t="str">
        <f t="shared" si="469"/>
        <v/>
      </c>
      <c r="AC2035" s="18" t="str">
        <f t="shared" si="478"/>
        <v/>
      </c>
      <c r="AD2035" s="18" t="str">
        <f t="shared" si="478"/>
        <v/>
      </c>
      <c r="AE2035" s="18" t="str">
        <f t="shared" si="479"/>
        <v/>
      </c>
      <c r="AG2035" s="95" t="str">
        <f>IF($C2035="", "", IF(IFERROR(INDEX(Ingredients!C$11:C$310, MATCH($C2035, Ingredients!$B$11:$B$310, 0)), "")="", "", IFERROR(INDEX(Ingredients!C$11:C$310, MATCH($C2035, Ingredients!$B$11:$B$310, 0)), "")))</f>
        <v/>
      </c>
      <c r="AH2035" s="105" t="str">
        <f>IF($C2035="", "", IF(IFERROR(INDEX(Ingredients!D$11:D$310, MATCH($C2035, Ingredients!$B$11:$B$310, 0)), "")="", "", IFERROR(INDEX(Ingredients!D$11:D$310, MATCH($C2035, Ingredients!$B$11:$B$310, 0)), "")))</f>
        <v/>
      </c>
      <c r="AI2035" s="106" t="str">
        <f>IF($C2035="", "", IF(IFERROR(INDEX(Ingredients!E$11:E$310, MATCH($C2035, Ingredients!$B$11:$B$310, 0)), "")="", "", IFERROR(INDEX(Ingredients!E$11:E$310, MATCH($C2035, Ingredients!$B$11:$B$310, 0)), "")))</f>
        <v/>
      </c>
      <c r="AJ2035" s="108" t="str">
        <f>IF($C2035="", "", IF(IFERROR(INDEX(Ingredients!F$11:F$310, MATCH($C2035, Ingredients!$B$11:$B$310, 0)), "")="", "", IFERROR(INDEX(Ingredients!F$11:F$310, MATCH($C2035, Ingredients!$B$11:$B$310, 0)), "")))</f>
        <v/>
      </c>
      <c r="AK2035" s="106" t="str">
        <f>IF($C2035="", "", IF(IFERROR(INDEX(Ingredients!G$11:G$310, MATCH($C2035, Ingredients!$B$11:$B$310, 0)), "")="", "", IFERROR(INDEX(Ingredients!G$11:G$310, MATCH($C2035, Ingredients!$B$11:$B$310, 0)), "")))</f>
        <v/>
      </c>
      <c r="AL2035" s="79" t="str">
        <f>IF($C2035="", "", IF(IFERROR(INDEX(Ingredients!H$11:H$310, MATCH($C2035, Ingredients!$B$11:$B$310, 0)), "")="", "", IFERROR(INDEX(Ingredients!H$11:H$310, MATCH($C2035, Ingredients!$B$11:$B$310, 0)), "")))</f>
        <v/>
      </c>
      <c r="AN2035" s="83" t="str">
        <f t="shared" si="470"/>
        <v/>
      </c>
      <c r="AP2035" s="114" t="str">
        <f t="shared" si="480"/>
        <v/>
      </c>
      <c r="AR2035" s="117" t="str">
        <f>IF($C2035="", "", IF(IFERROR(INDEX(Ingredients!$AI$11:$AI$310, MATCH($C2035, Ingredients!$B$11:$B$310, 0)), "")="", "", IFERROR(INDEX(Ingredients!$AI$11:$AI$310, MATCH($C2035, Ingredients!$B$11:$B$310, 0)), "")))</f>
        <v/>
      </c>
      <c r="AT2035" s="120" t="str">
        <f t="shared" si="481"/>
        <v/>
      </c>
      <c r="AV2035" s="90" t="str">
        <f t="shared" si="471"/>
        <v/>
      </c>
      <c r="AX2035" s="90" t="str">
        <f>IF($AV2035="", "", COUNTIF($AV$11:$AV$5010, "&lt;"&amp;$AV2035)+1+COUNTIF($AV$11:$AV2035, $AV2035)-1)</f>
        <v/>
      </c>
      <c r="AZ2035" s="111" t="str">
        <f>IF($B2035="", "", SUMIF('Shopping List'!$AV$11:$AV$25, $B2035, 'Shopping List'!$BN$11:$BN$25))</f>
        <v/>
      </c>
      <c r="BB2035" s="117" t="str">
        <f t="shared" si="482"/>
        <v/>
      </c>
    </row>
    <row r="2036" spans="1:54" x14ac:dyDescent="0.25">
      <c r="A2036" s="4"/>
      <c r="B2036" s="37"/>
      <c r="C2036" s="124"/>
      <c r="D2036" s="39"/>
      <c r="E2036" s="125"/>
      <c r="F2036" s="48"/>
      <c r="G2036" s="4"/>
      <c r="H2036" s="4"/>
      <c r="I2036" s="95" t="str">
        <f>IF($C2036="", "", IF(IFERROR(INDEX(Ingredients!$C$11:$C$310, MATCH($C2036, Ingredients!$B$11:$B$310, 0)), "")="", "", IFERROR(INDEX(Ingredients!$C$11:$C$310, MATCH($C2036, Ingredients!$B$11:$B$310, 0)), "")))</f>
        <v/>
      </c>
      <c r="J2036" s="73" t="str">
        <f>IF($B2036="", "", IF(IFERROR(INDEX(Meals!$C$11:$C$260, MATCH($B2036, Meals!$B$11:$B$260, 0)), "")="", "", IFERROR(INDEX(Meals!$C$11:$C$260, MATCH($B2036, Meals!$B$11:$B$260, 0)), "")))</f>
        <v/>
      </c>
      <c r="K2036" s="4"/>
      <c r="L2036" s="72" t="str">
        <f t="shared" si="472"/>
        <v/>
      </c>
      <c r="M2036" s="73" t="str">
        <f t="shared" si="473"/>
        <v/>
      </c>
      <c r="N2036" s="4"/>
      <c r="O2036" s="78" t="str">
        <f t="shared" si="474"/>
        <v/>
      </c>
      <c r="P2036" s="79" t="str">
        <f t="shared" si="475"/>
        <v/>
      </c>
      <c r="Q2036" s="4"/>
      <c r="R2036" s="90" t="str">
        <f t="shared" si="476"/>
        <v/>
      </c>
      <c r="S2036" s="4"/>
      <c r="Y2036" s="18" t="str">
        <f t="shared" si="477"/>
        <v/>
      </c>
      <c r="AA2036" s="18" t="str">
        <f t="shared" si="468"/>
        <v/>
      </c>
      <c r="AB2036" s="18" t="str">
        <f t="shared" si="469"/>
        <v/>
      </c>
      <c r="AC2036" s="18" t="str">
        <f t="shared" si="478"/>
        <v/>
      </c>
      <c r="AD2036" s="18" t="str">
        <f t="shared" si="478"/>
        <v/>
      </c>
      <c r="AE2036" s="18" t="str">
        <f t="shared" si="479"/>
        <v/>
      </c>
      <c r="AG2036" s="95" t="str">
        <f>IF($C2036="", "", IF(IFERROR(INDEX(Ingredients!C$11:C$310, MATCH($C2036, Ingredients!$B$11:$B$310, 0)), "")="", "", IFERROR(INDEX(Ingredients!C$11:C$310, MATCH($C2036, Ingredients!$B$11:$B$310, 0)), "")))</f>
        <v/>
      </c>
      <c r="AH2036" s="105" t="str">
        <f>IF($C2036="", "", IF(IFERROR(INDEX(Ingredients!D$11:D$310, MATCH($C2036, Ingredients!$B$11:$B$310, 0)), "")="", "", IFERROR(INDEX(Ingredients!D$11:D$310, MATCH($C2036, Ingredients!$B$11:$B$310, 0)), "")))</f>
        <v/>
      </c>
      <c r="AI2036" s="106" t="str">
        <f>IF($C2036="", "", IF(IFERROR(INDEX(Ingredients!E$11:E$310, MATCH($C2036, Ingredients!$B$11:$B$310, 0)), "")="", "", IFERROR(INDEX(Ingredients!E$11:E$310, MATCH($C2036, Ingredients!$B$11:$B$310, 0)), "")))</f>
        <v/>
      </c>
      <c r="AJ2036" s="108" t="str">
        <f>IF($C2036="", "", IF(IFERROR(INDEX(Ingredients!F$11:F$310, MATCH($C2036, Ingredients!$B$11:$B$310, 0)), "")="", "", IFERROR(INDEX(Ingredients!F$11:F$310, MATCH($C2036, Ingredients!$B$11:$B$310, 0)), "")))</f>
        <v/>
      </c>
      <c r="AK2036" s="106" t="str">
        <f>IF($C2036="", "", IF(IFERROR(INDEX(Ingredients!G$11:G$310, MATCH($C2036, Ingredients!$B$11:$B$310, 0)), "")="", "", IFERROR(INDEX(Ingredients!G$11:G$310, MATCH($C2036, Ingredients!$B$11:$B$310, 0)), "")))</f>
        <v/>
      </c>
      <c r="AL2036" s="79" t="str">
        <f>IF($C2036="", "", IF(IFERROR(INDEX(Ingredients!H$11:H$310, MATCH($C2036, Ingredients!$B$11:$B$310, 0)), "")="", "", IFERROR(INDEX(Ingredients!H$11:H$310, MATCH($C2036, Ingredients!$B$11:$B$310, 0)), "")))</f>
        <v/>
      </c>
      <c r="AN2036" s="83" t="str">
        <f t="shared" si="470"/>
        <v/>
      </c>
      <c r="AP2036" s="114" t="str">
        <f t="shared" si="480"/>
        <v/>
      </c>
      <c r="AR2036" s="117" t="str">
        <f>IF($C2036="", "", IF(IFERROR(INDEX(Ingredients!$AI$11:$AI$310, MATCH($C2036, Ingredients!$B$11:$B$310, 0)), "")="", "", IFERROR(INDEX(Ingredients!$AI$11:$AI$310, MATCH($C2036, Ingredients!$B$11:$B$310, 0)), "")))</f>
        <v/>
      </c>
      <c r="AT2036" s="120" t="str">
        <f t="shared" si="481"/>
        <v/>
      </c>
      <c r="AV2036" s="90" t="str">
        <f t="shared" si="471"/>
        <v/>
      </c>
      <c r="AX2036" s="90" t="str">
        <f>IF($AV2036="", "", COUNTIF($AV$11:$AV$5010, "&lt;"&amp;$AV2036)+1+COUNTIF($AV$11:$AV2036, $AV2036)-1)</f>
        <v/>
      </c>
      <c r="AZ2036" s="111" t="str">
        <f>IF($B2036="", "", SUMIF('Shopping List'!$AV$11:$AV$25, $B2036, 'Shopping List'!$BN$11:$BN$25))</f>
        <v/>
      </c>
      <c r="BB2036" s="117" t="str">
        <f t="shared" si="482"/>
        <v/>
      </c>
    </row>
    <row r="2037" spans="1:54" x14ac:dyDescent="0.25">
      <c r="A2037" s="4"/>
      <c r="B2037" s="37"/>
      <c r="C2037" s="124"/>
      <c r="D2037" s="39"/>
      <c r="E2037" s="125"/>
      <c r="F2037" s="48"/>
      <c r="G2037" s="4"/>
      <c r="H2037" s="4"/>
      <c r="I2037" s="95" t="str">
        <f>IF($C2037="", "", IF(IFERROR(INDEX(Ingredients!$C$11:$C$310, MATCH($C2037, Ingredients!$B$11:$B$310, 0)), "")="", "", IFERROR(INDEX(Ingredients!$C$11:$C$310, MATCH($C2037, Ingredients!$B$11:$B$310, 0)), "")))</f>
        <v/>
      </c>
      <c r="J2037" s="73" t="str">
        <f>IF($B2037="", "", IF(IFERROR(INDEX(Meals!$C$11:$C$260, MATCH($B2037, Meals!$B$11:$B$260, 0)), "")="", "", IFERROR(INDEX(Meals!$C$11:$C$260, MATCH($B2037, Meals!$B$11:$B$260, 0)), "")))</f>
        <v/>
      </c>
      <c r="K2037" s="4"/>
      <c r="L2037" s="72" t="str">
        <f t="shared" si="472"/>
        <v/>
      </c>
      <c r="M2037" s="73" t="str">
        <f t="shared" si="473"/>
        <v/>
      </c>
      <c r="N2037" s="4"/>
      <c r="O2037" s="78" t="str">
        <f t="shared" si="474"/>
        <v/>
      </c>
      <c r="P2037" s="79" t="str">
        <f t="shared" si="475"/>
        <v/>
      </c>
      <c r="Q2037" s="4"/>
      <c r="R2037" s="90" t="str">
        <f t="shared" si="476"/>
        <v/>
      </c>
      <c r="S2037" s="4"/>
      <c r="Y2037" s="18" t="str">
        <f t="shared" si="477"/>
        <v/>
      </c>
      <c r="AA2037" s="18" t="str">
        <f t="shared" si="468"/>
        <v/>
      </c>
      <c r="AB2037" s="18" t="str">
        <f t="shared" si="469"/>
        <v/>
      </c>
      <c r="AC2037" s="18" t="str">
        <f t="shared" si="478"/>
        <v/>
      </c>
      <c r="AD2037" s="18" t="str">
        <f t="shared" si="478"/>
        <v/>
      </c>
      <c r="AE2037" s="18" t="str">
        <f t="shared" si="479"/>
        <v/>
      </c>
      <c r="AG2037" s="95" t="str">
        <f>IF($C2037="", "", IF(IFERROR(INDEX(Ingredients!C$11:C$310, MATCH($C2037, Ingredients!$B$11:$B$310, 0)), "")="", "", IFERROR(INDEX(Ingredients!C$11:C$310, MATCH($C2037, Ingredients!$B$11:$B$310, 0)), "")))</f>
        <v/>
      </c>
      <c r="AH2037" s="105" t="str">
        <f>IF($C2037="", "", IF(IFERROR(INDEX(Ingredients!D$11:D$310, MATCH($C2037, Ingredients!$B$11:$B$310, 0)), "")="", "", IFERROR(INDEX(Ingredients!D$11:D$310, MATCH($C2037, Ingredients!$B$11:$B$310, 0)), "")))</f>
        <v/>
      </c>
      <c r="AI2037" s="106" t="str">
        <f>IF($C2037="", "", IF(IFERROR(INDEX(Ingredients!E$11:E$310, MATCH($C2037, Ingredients!$B$11:$B$310, 0)), "")="", "", IFERROR(INDEX(Ingredients!E$11:E$310, MATCH($C2037, Ingredients!$B$11:$B$310, 0)), "")))</f>
        <v/>
      </c>
      <c r="AJ2037" s="108" t="str">
        <f>IF($C2037="", "", IF(IFERROR(INDEX(Ingredients!F$11:F$310, MATCH($C2037, Ingredients!$B$11:$B$310, 0)), "")="", "", IFERROR(INDEX(Ingredients!F$11:F$310, MATCH($C2037, Ingredients!$B$11:$B$310, 0)), "")))</f>
        <v/>
      </c>
      <c r="AK2037" s="106" t="str">
        <f>IF($C2037="", "", IF(IFERROR(INDEX(Ingredients!G$11:G$310, MATCH($C2037, Ingredients!$B$11:$B$310, 0)), "")="", "", IFERROR(INDEX(Ingredients!G$11:G$310, MATCH($C2037, Ingredients!$B$11:$B$310, 0)), "")))</f>
        <v/>
      </c>
      <c r="AL2037" s="79" t="str">
        <f>IF($C2037="", "", IF(IFERROR(INDEX(Ingredients!H$11:H$310, MATCH($C2037, Ingredients!$B$11:$B$310, 0)), "")="", "", IFERROR(INDEX(Ingredients!H$11:H$310, MATCH($C2037, Ingredients!$B$11:$B$310, 0)), "")))</f>
        <v/>
      </c>
      <c r="AN2037" s="83" t="str">
        <f t="shared" si="470"/>
        <v/>
      </c>
      <c r="AP2037" s="114" t="str">
        <f t="shared" si="480"/>
        <v/>
      </c>
      <c r="AR2037" s="117" t="str">
        <f>IF($C2037="", "", IF(IFERROR(INDEX(Ingredients!$AI$11:$AI$310, MATCH($C2037, Ingredients!$B$11:$B$310, 0)), "")="", "", IFERROR(INDEX(Ingredients!$AI$11:$AI$310, MATCH($C2037, Ingredients!$B$11:$B$310, 0)), "")))</f>
        <v/>
      </c>
      <c r="AT2037" s="120" t="str">
        <f t="shared" si="481"/>
        <v/>
      </c>
      <c r="AV2037" s="90" t="str">
        <f t="shared" si="471"/>
        <v/>
      </c>
      <c r="AX2037" s="90" t="str">
        <f>IF($AV2037="", "", COUNTIF($AV$11:$AV$5010, "&lt;"&amp;$AV2037)+1+COUNTIF($AV$11:$AV2037, $AV2037)-1)</f>
        <v/>
      </c>
      <c r="AZ2037" s="111" t="str">
        <f>IF($B2037="", "", SUMIF('Shopping List'!$AV$11:$AV$25, $B2037, 'Shopping List'!$BN$11:$BN$25))</f>
        <v/>
      </c>
      <c r="BB2037" s="117" t="str">
        <f t="shared" si="482"/>
        <v/>
      </c>
    </row>
    <row r="2038" spans="1:54" x14ac:dyDescent="0.25">
      <c r="A2038" s="4"/>
      <c r="B2038" s="37"/>
      <c r="C2038" s="124"/>
      <c r="D2038" s="39"/>
      <c r="E2038" s="125"/>
      <c r="F2038" s="48"/>
      <c r="G2038" s="4"/>
      <c r="H2038" s="4"/>
      <c r="I2038" s="95" t="str">
        <f>IF($C2038="", "", IF(IFERROR(INDEX(Ingredients!$C$11:$C$310, MATCH($C2038, Ingredients!$B$11:$B$310, 0)), "")="", "", IFERROR(INDEX(Ingredients!$C$11:$C$310, MATCH($C2038, Ingredients!$B$11:$B$310, 0)), "")))</f>
        <v/>
      </c>
      <c r="J2038" s="73" t="str">
        <f>IF($B2038="", "", IF(IFERROR(INDEX(Meals!$C$11:$C$260, MATCH($B2038, Meals!$B$11:$B$260, 0)), "")="", "", IFERROR(INDEX(Meals!$C$11:$C$260, MATCH($B2038, Meals!$B$11:$B$260, 0)), "")))</f>
        <v/>
      </c>
      <c r="K2038" s="4"/>
      <c r="L2038" s="72" t="str">
        <f t="shared" si="472"/>
        <v/>
      </c>
      <c r="M2038" s="73" t="str">
        <f t="shared" si="473"/>
        <v/>
      </c>
      <c r="N2038" s="4"/>
      <c r="O2038" s="78" t="str">
        <f t="shared" si="474"/>
        <v/>
      </c>
      <c r="P2038" s="79" t="str">
        <f t="shared" si="475"/>
        <v/>
      </c>
      <c r="Q2038" s="4"/>
      <c r="R2038" s="90" t="str">
        <f t="shared" si="476"/>
        <v/>
      </c>
      <c r="S2038" s="4"/>
      <c r="Y2038" s="18" t="str">
        <f t="shared" si="477"/>
        <v/>
      </c>
      <c r="AA2038" s="18" t="str">
        <f t="shared" si="468"/>
        <v/>
      </c>
      <c r="AB2038" s="18" t="str">
        <f t="shared" si="469"/>
        <v/>
      </c>
      <c r="AC2038" s="18" t="str">
        <f t="shared" si="478"/>
        <v/>
      </c>
      <c r="AD2038" s="18" t="str">
        <f t="shared" si="478"/>
        <v/>
      </c>
      <c r="AE2038" s="18" t="str">
        <f t="shared" si="479"/>
        <v/>
      </c>
      <c r="AG2038" s="95" t="str">
        <f>IF($C2038="", "", IF(IFERROR(INDEX(Ingredients!C$11:C$310, MATCH($C2038, Ingredients!$B$11:$B$310, 0)), "")="", "", IFERROR(INDEX(Ingredients!C$11:C$310, MATCH($C2038, Ingredients!$B$11:$B$310, 0)), "")))</f>
        <v/>
      </c>
      <c r="AH2038" s="105" t="str">
        <f>IF($C2038="", "", IF(IFERROR(INDEX(Ingredients!D$11:D$310, MATCH($C2038, Ingredients!$B$11:$B$310, 0)), "")="", "", IFERROR(INDEX(Ingredients!D$11:D$310, MATCH($C2038, Ingredients!$B$11:$B$310, 0)), "")))</f>
        <v/>
      </c>
      <c r="AI2038" s="106" t="str">
        <f>IF($C2038="", "", IF(IFERROR(INDEX(Ingredients!E$11:E$310, MATCH($C2038, Ingredients!$B$11:$B$310, 0)), "")="", "", IFERROR(INDEX(Ingredients!E$11:E$310, MATCH($C2038, Ingredients!$B$11:$B$310, 0)), "")))</f>
        <v/>
      </c>
      <c r="AJ2038" s="108" t="str">
        <f>IF($C2038="", "", IF(IFERROR(INDEX(Ingredients!F$11:F$310, MATCH($C2038, Ingredients!$B$11:$B$310, 0)), "")="", "", IFERROR(INDEX(Ingredients!F$11:F$310, MATCH($C2038, Ingredients!$B$11:$B$310, 0)), "")))</f>
        <v/>
      </c>
      <c r="AK2038" s="106" t="str">
        <f>IF($C2038="", "", IF(IFERROR(INDEX(Ingredients!G$11:G$310, MATCH($C2038, Ingredients!$B$11:$B$310, 0)), "")="", "", IFERROR(INDEX(Ingredients!G$11:G$310, MATCH($C2038, Ingredients!$B$11:$B$310, 0)), "")))</f>
        <v/>
      </c>
      <c r="AL2038" s="79" t="str">
        <f>IF($C2038="", "", IF(IFERROR(INDEX(Ingredients!H$11:H$310, MATCH($C2038, Ingredients!$B$11:$B$310, 0)), "")="", "", IFERROR(INDEX(Ingredients!H$11:H$310, MATCH($C2038, Ingredients!$B$11:$B$310, 0)), "")))</f>
        <v/>
      </c>
      <c r="AN2038" s="83" t="str">
        <f t="shared" si="470"/>
        <v/>
      </c>
      <c r="AP2038" s="114" t="str">
        <f t="shared" si="480"/>
        <v/>
      </c>
      <c r="AR2038" s="117" t="str">
        <f>IF($C2038="", "", IF(IFERROR(INDEX(Ingredients!$AI$11:$AI$310, MATCH($C2038, Ingredients!$B$11:$B$310, 0)), "")="", "", IFERROR(INDEX(Ingredients!$AI$11:$AI$310, MATCH($C2038, Ingredients!$B$11:$B$310, 0)), "")))</f>
        <v/>
      </c>
      <c r="AT2038" s="120" t="str">
        <f t="shared" si="481"/>
        <v/>
      </c>
      <c r="AV2038" s="90" t="str">
        <f t="shared" si="471"/>
        <v/>
      </c>
      <c r="AX2038" s="90" t="str">
        <f>IF($AV2038="", "", COUNTIF($AV$11:$AV$5010, "&lt;"&amp;$AV2038)+1+COUNTIF($AV$11:$AV2038, $AV2038)-1)</f>
        <v/>
      </c>
      <c r="AZ2038" s="111" t="str">
        <f>IF($B2038="", "", SUMIF('Shopping List'!$AV$11:$AV$25, $B2038, 'Shopping List'!$BN$11:$BN$25))</f>
        <v/>
      </c>
      <c r="BB2038" s="117" t="str">
        <f t="shared" si="482"/>
        <v/>
      </c>
    </row>
    <row r="2039" spans="1:54" x14ac:dyDescent="0.25">
      <c r="A2039" s="4"/>
      <c r="B2039" s="37"/>
      <c r="C2039" s="124"/>
      <c r="D2039" s="39"/>
      <c r="E2039" s="125"/>
      <c r="F2039" s="48"/>
      <c r="G2039" s="4"/>
      <c r="H2039" s="4"/>
      <c r="I2039" s="95" t="str">
        <f>IF($C2039="", "", IF(IFERROR(INDEX(Ingredients!$C$11:$C$310, MATCH($C2039, Ingredients!$B$11:$B$310, 0)), "")="", "", IFERROR(INDEX(Ingredients!$C$11:$C$310, MATCH($C2039, Ingredients!$B$11:$B$310, 0)), "")))</f>
        <v/>
      </c>
      <c r="J2039" s="73" t="str">
        <f>IF($B2039="", "", IF(IFERROR(INDEX(Meals!$C$11:$C$260, MATCH($B2039, Meals!$B$11:$B$260, 0)), "")="", "", IFERROR(INDEX(Meals!$C$11:$C$260, MATCH($B2039, Meals!$B$11:$B$260, 0)), "")))</f>
        <v/>
      </c>
      <c r="K2039" s="4"/>
      <c r="L2039" s="72" t="str">
        <f t="shared" si="472"/>
        <v/>
      </c>
      <c r="M2039" s="73" t="str">
        <f t="shared" si="473"/>
        <v/>
      </c>
      <c r="N2039" s="4"/>
      <c r="O2039" s="78" t="str">
        <f t="shared" si="474"/>
        <v/>
      </c>
      <c r="P2039" s="79" t="str">
        <f t="shared" si="475"/>
        <v/>
      </c>
      <c r="Q2039" s="4"/>
      <c r="R2039" s="90" t="str">
        <f t="shared" si="476"/>
        <v/>
      </c>
      <c r="S2039" s="4"/>
      <c r="Y2039" s="18" t="str">
        <f t="shared" si="477"/>
        <v/>
      </c>
      <c r="AA2039" s="18" t="str">
        <f t="shared" si="468"/>
        <v/>
      </c>
      <c r="AB2039" s="18" t="str">
        <f t="shared" si="469"/>
        <v/>
      </c>
      <c r="AC2039" s="18" t="str">
        <f t="shared" si="478"/>
        <v/>
      </c>
      <c r="AD2039" s="18" t="str">
        <f t="shared" si="478"/>
        <v/>
      </c>
      <c r="AE2039" s="18" t="str">
        <f t="shared" si="479"/>
        <v/>
      </c>
      <c r="AG2039" s="95" t="str">
        <f>IF($C2039="", "", IF(IFERROR(INDEX(Ingredients!C$11:C$310, MATCH($C2039, Ingredients!$B$11:$B$310, 0)), "")="", "", IFERROR(INDEX(Ingredients!C$11:C$310, MATCH($C2039, Ingredients!$B$11:$B$310, 0)), "")))</f>
        <v/>
      </c>
      <c r="AH2039" s="105" t="str">
        <f>IF($C2039="", "", IF(IFERROR(INDEX(Ingredients!D$11:D$310, MATCH($C2039, Ingredients!$B$11:$B$310, 0)), "")="", "", IFERROR(INDEX(Ingredients!D$11:D$310, MATCH($C2039, Ingredients!$B$11:$B$310, 0)), "")))</f>
        <v/>
      </c>
      <c r="AI2039" s="106" t="str">
        <f>IF($C2039="", "", IF(IFERROR(INDEX(Ingredients!E$11:E$310, MATCH($C2039, Ingredients!$B$11:$B$310, 0)), "")="", "", IFERROR(INDEX(Ingredients!E$11:E$310, MATCH($C2039, Ingredients!$B$11:$B$310, 0)), "")))</f>
        <v/>
      </c>
      <c r="AJ2039" s="108" t="str">
        <f>IF($C2039="", "", IF(IFERROR(INDEX(Ingredients!F$11:F$310, MATCH($C2039, Ingredients!$B$11:$B$310, 0)), "")="", "", IFERROR(INDEX(Ingredients!F$11:F$310, MATCH($C2039, Ingredients!$B$11:$B$310, 0)), "")))</f>
        <v/>
      </c>
      <c r="AK2039" s="106" t="str">
        <f>IF($C2039="", "", IF(IFERROR(INDEX(Ingredients!G$11:G$310, MATCH($C2039, Ingredients!$B$11:$B$310, 0)), "")="", "", IFERROR(INDEX(Ingredients!G$11:G$310, MATCH($C2039, Ingredients!$B$11:$B$310, 0)), "")))</f>
        <v/>
      </c>
      <c r="AL2039" s="79" t="str">
        <f>IF($C2039="", "", IF(IFERROR(INDEX(Ingredients!H$11:H$310, MATCH($C2039, Ingredients!$B$11:$B$310, 0)), "")="", "", IFERROR(INDEX(Ingredients!H$11:H$310, MATCH($C2039, Ingredients!$B$11:$B$310, 0)), "")))</f>
        <v/>
      </c>
      <c r="AN2039" s="83" t="str">
        <f t="shared" si="470"/>
        <v/>
      </c>
      <c r="AP2039" s="114" t="str">
        <f t="shared" si="480"/>
        <v/>
      </c>
      <c r="AR2039" s="117" t="str">
        <f>IF($C2039="", "", IF(IFERROR(INDEX(Ingredients!$AI$11:$AI$310, MATCH($C2039, Ingredients!$B$11:$B$310, 0)), "")="", "", IFERROR(INDEX(Ingredients!$AI$11:$AI$310, MATCH($C2039, Ingredients!$B$11:$B$310, 0)), "")))</f>
        <v/>
      </c>
      <c r="AT2039" s="120" t="str">
        <f t="shared" si="481"/>
        <v/>
      </c>
      <c r="AV2039" s="90" t="str">
        <f t="shared" si="471"/>
        <v/>
      </c>
      <c r="AX2039" s="90" t="str">
        <f>IF($AV2039="", "", COUNTIF($AV$11:$AV$5010, "&lt;"&amp;$AV2039)+1+COUNTIF($AV$11:$AV2039, $AV2039)-1)</f>
        <v/>
      </c>
      <c r="AZ2039" s="111" t="str">
        <f>IF($B2039="", "", SUMIF('Shopping List'!$AV$11:$AV$25, $B2039, 'Shopping List'!$BN$11:$BN$25))</f>
        <v/>
      </c>
      <c r="BB2039" s="117" t="str">
        <f t="shared" si="482"/>
        <v/>
      </c>
    </row>
    <row r="2040" spans="1:54" x14ac:dyDescent="0.25">
      <c r="A2040" s="4"/>
      <c r="B2040" s="37"/>
      <c r="C2040" s="124"/>
      <c r="D2040" s="39"/>
      <c r="E2040" s="125"/>
      <c r="F2040" s="48"/>
      <c r="G2040" s="4"/>
      <c r="H2040" s="4"/>
      <c r="I2040" s="95" t="str">
        <f>IF($C2040="", "", IF(IFERROR(INDEX(Ingredients!$C$11:$C$310, MATCH($C2040, Ingredients!$B$11:$B$310, 0)), "")="", "", IFERROR(INDEX(Ingredients!$C$11:$C$310, MATCH($C2040, Ingredients!$B$11:$B$310, 0)), "")))</f>
        <v/>
      </c>
      <c r="J2040" s="73" t="str">
        <f>IF($B2040="", "", IF(IFERROR(INDEX(Meals!$C$11:$C$260, MATCH($B2040, Meals!$B$11:$B$260, 0)), "")="", "", IFERROR(INDEX(Meals!$C$11:$C$260, MATCH($B2040, Meals!$B$11:$B$260, 0)), "")))</f>
        <v/>
      </c>
      <c r="K2040" s="4"/>
      <c r="L2040" s="72" t="str">
        <f t="shared" si="472"/>
        <v/>
      </c>
      <c r="M2040" s="73" t="str">
        <f t="shared" si="473"/>
        <v/>
      </c>
      <c r="N2040" s="4"/>
      <c r="O2040" s="78" t="str">
        <f t="shared" si="474"/>
        <v/>
      </c>
      <c r="P2040" s="79" t="str">
        <f t="shared" si="475"/>
        <v/>
      </c>
      <c r="Q2040" s="4"/>
      <c r="R2040" s="90" t="str">
        <f t="shared" si="476"/>
        <v/>
      </c>
      <c r="S2040" s="4"/>
      <c r="Y2040" s="18" t="str">
        <f t="shared" si="477"/>
        <v/>
      </c>
      <c r="AA2040" s="18" t="str">
        <f t="shared" si="468"/>
        <v/>
      </c>
      <c r="AB2040" s="18" t="str">
        <f t="shared" si="469"/>
        <v/>
      </c>
      <c r="AC2040" s="18" t="str">
        <f t="shared" si="478"/>
        <v/>
      </c>
      <c r="AD2040" s="18" t="str">
        <f t="shared" si="478"/>
        <v/>
      </c>
      <c r="AE2040" s="18" t="str">
        <f t="shared" si="479"/>
        <v/>
      </c>
      <c r="AG2040" s="95" t="str">
        <f>IF($C2040="", "", IF(IFERROR(INDEX(Ingredients!C$11:C$310, MATCH($C2040, Ingredients!$B$11:$B$310, 0)), "")="", "", IFERROR(INDEX(Ingredients!C$11:C$310, MATCH($C2040, Ingredients!$B$11:$B$310, 0)), "")))</f>
        <v/>
      </c>
      <c r="AH2040" s="105" t="str">
        <f>IF($C2040="", "", IF(IFERROR(INDEX(Ingredients!D$11:D$310, MATCH($C2040, Ingredients!$B$11:$B$310, 0)), "")="", "", IFERROR(INDEX(Ingredients!D$11:D$310, MATCH($C2040, Ingredients!$B$11:$B$310, 0)), "")))</f>
        <v/>
      </c>
      <c r="AI2040" s="106" t="str">
        <f>IF($C2040="", "", IF(IFERROR(INDEX(Ingredients!E$11:E$310, MATCH($C2040, Ingredients!$B$11:$B$310, 0)), "")="", "", IFERROR(INDEX(Ingredients!E$11:E$310, MATCH($C2040, Ingredients!$B$11:$B$310, 0)), "")))</f>
        <v/>
      </c>
      <c r="AJ2040" s="108" t="str">
        <f>IF($C2040="", "", IF(IFERROR(INDEX(Ingredients!F$11:F$310, MATCH($C2040, Ingredients!$B$11:$B$310, 0)), "")="", "", IFERROR(INDEX(Ingredients!F$11:F$310, MATCH($C2040, Ingredients!$B$11:$B$310, 0)), "")))</f>
        <v/>
      </c>
      <c r="AK2040" s="106" t="str">
        <f>IF($C2040="", "", IF(IFERROR(INDEX(Ingredients!G$11:G$310, MATCH($C2040, Ingredients!$B$11:$B$310, 0)), "")="", "", IFERROR(INDEX(Ingredients!G$11:G$310, MATCH($C2040, Ingredients!$B$11:$B$310, 0)), "")))</f>
        <v/>
      </c>
      <c r="AL2040" s="79" t="str">
        <f>IF($C2040="", "", IF(IFERROR(INDEX(Ingredients!H$11:H$310, MATCH($C2040, Ingredients!$B$11:$B$310, 0)), "")="", "", IFERROR(INDEX(Ingredients!H$11:H$310, MATCH($C2040, Ingredients!$B$11:$B$310, 0)), "")))</f>
        <v/>
      </c>
      <c r="AN2040" s="83" t="str">
        <f t="shared" si="470"/>
        <v/>
      </c>
      <c r="AP2040" s="114" t="str">
        <f t="shared" si="480"/>
        <v/>
      </c>
      <c r="AR2040" s="117" t="str">
        <f>IF($C2040="", "", IF(IFERROR(INDEX(Ingredients!$AI$11:$AI$310, MATCH($C2040, Ingredients!$B$11:$B$310, 0)), "")="", "", IFERROR(INDEX(Ingredients!$AI$11:$AI$310, MATCH($C2040, Ingredients!$B$11:$B$310, 0)), "")))</f>
        <v/>
      </c>
      <c r="AT2040" s="120" t="str">
        <f t="shared" si="481"/>
        <v/>
      </c>
      <c r="AV2040" s="90" t="str">
        <f t="shared" si="471"/>
        <v/>
      </c>
      <c r="AX2040" s="90" t="str">
        <f>IF($AV2040="", "", COUNTIF($AV$11:$AV$5010, "&lt;"&amp;$AV2040)+1+COUNTIF($AV$11:$AV2040, $AV2040)-1)</f>
        <v/>
      </c>
      <c r="AZ2040" s="111" t="str">
        <f>IF($B2040="", "", SUMIF('Shopping List'!$AV$11:$AV$25, $B2040, 'Shopping List'!$BN$11:$BN$25))</f>
        <v/>
      </c>
      <c r="BB2040" s="117" t="str">
        <f t="shared" si="482"/>
        <v/>
      </c>
    </row>
    <row r="2041" spans="1:54" x14ac:dyDescent="0.25">
      <c r="A2041" s="4"/>
      <c r="B2041" s="37"/>
      <c r="C2041" s="124"/>
      <c r="D2041" s="39"/>
      <c r="E2041" s="125"/>
      <c r="F2041" s="48"/>
      <c r="G2041" s="4"/>
      <c r="H2041" s="4"/>
      <c r="I2041" s="95" t="str">
        <f>IF($C2041="", "", IF(IFERROR(INDEX(Ingredients!$C$11:$C$310, MATCH($C2041, Ingredients!$B$11:$B$310, 0)), "")="", "", IFERROR(INDEX(Ingredients!$C$11:$C$310, MATCH($C2041, Ingredients!$B$11:$B$310, 0)), "")))</f>
        <v/>
      </c>
      <c r="J2041" s="73" t="str">
        <f>IF($B2041="", "", IF(IFERROR(INDEX(Meals!$C$11:$C$260, MATCH($B2041, Meals!$B$11:$B$260, 0)), "")="", "", IFERROR(INDEX(Meals!$C$11:$C$260, MATCH($B2041, Meals!$B$11:$B$260, 0)), "")))</f>
        <v/>
      </c>
      <c r="K2041" s="4"/>
      <c r="L2041" s="72" t="str">
        <f t="shared" si="472"/>
        <v/>
      </c>
      <c r="M2041" s="73" t="str">
        <f t="shared" si="473"/>
        <v/>
      </c>
      <c r="N2041" s="4"/>
      <c r="O2041" s="78" t="str">
        <f t="shared" si="474"/>
        <v/>
      </c>
      <c r="P2041" s="79" t="str">
        <f t="shared" si="475"/>
        <v/>
      </c>
      <c r="Q2041" s="4"/>
      <c r="R2041" s="90" t="str">
        <f t="shared" si="476"/>
        <v/>
      </c>
      <c r="S2041" s="4"/>
      <c r="Y2041" s="18" t="str">
        <f t="shared" si="477"/>
        <v/>
      </c>
      <c r="AA2041" s="18" t="str">
        <f t="shared" si="468"/>
        <v/>
      </c>
      <c r="AB2041" s="18" t="str">
        <f t="shared" si="469"/>
        <v/>
      </c>
      <c r="AC2041" s="18" t="str">
        <f t="shared" si="478"/>
        <v/>
      </c>
      <c r="AD2041" s="18" t="str">
        <f t="shared" si="478"/>
        <v/>
      </c>
      <c r="AE2041" s="18" t="str">
        <f t="shared" si="479"/>
        <v/>
      </c>
      <c r="AG2041" s="95" t="str">
        <f>IF($C2041="", "", IF(IFERROR(INDEX(Ingredients!C$11:C$310, MATCH($C2041, Ingredients!$B$11:$B$310, 0)), "")="", "", IFERROR(INDEX(Ingredients!C$11:C$310, MATCH($C2041, Ingredients!$B$11:$B$310, 0)), "")))</f>
        <v/>
      </c>
      <c r="AH2041" s="105" t="str">
        <f>IF($C2041="", "", IF(IFERROR(INDEX(Ingredients!D$11:D$310, MATCH($C2041, Ingredients!$B$11:$B$310, 0)), "")="", "", IFERROR(INDEX(Ingredients!D$11:D$310, MATCH($C2041, Ingredients!$B$11:$B$310, 0)), "")))</f>
        <v/>
      </c>
      <c r="AI2041" s="106" t="str">
        <f>IF($C2041="", "", IF(IFERROR(INDEX(Ingredients!E$11:E$310, MATCH($C2041, Ingredients!$B$11:$B$310, 0)), "")="", "", IFERROR(INDEX(Ingredients!E$11:E$310, MATCH($C2041, Ingredients!$B$11:$B$310, 0)), "")))</f>
        <v/>
      </c>
      <c r="AJ2041" s="108" t="str">
        <f>IF($C2041="", "", IF(IFERROR(INDEX(Ingredients!F$11:F$310, MATCH($C2041, Ingredients!$B$11:$B$310, 0)), "")="", "", IFERROR(INDEX(Ingredients!F$11:F$310, MATCH($C2041, Ingredients!$B$11:$B$310, 0)), "")))</f>
        <v/>
      </c>
      <c r="AK2041" s="106" t="str">
        <f>IF($C2041="", "", IF(IFERROR(INDEX(Ingredients!G$11:G$310, MATCH($C2041, Ingredients!$B$11:$B$310, 0)), "")="", "", IFERROR(INDEX(Ingredients!G$11:G$310, MATCH($C2041, Ingredients!$B$11:$B$310, 0)), "")))</f>
        <v/>
      </c>
      <c r="AL2041" s="79" t="str">
        <f>IF($C2041="", "", IF(IFERROR(INDEX(Ingredients!H$11:H$310, MATCH($C2041, Ingredients!$B$11:$B$310, 0)), "")="", "", IFERROR(INDEX(Ingredients!H$11:H$310, MATCH($C2041, Ingredients!$B$11:$B$310, 0)), "")))</f>
        <v/>
      </c>
      <c r="AN2041" s="83" t="str">
        <f t="shared" si="470"/>
        <v/>
      </c>
      <c r="AP2041" s="114" t="str">
        <f t="shared" si="480"/>
        <v/>
      </c>
      <c r="AR2041" s="117" t="str">
        <f>IF($C2041="", "", IF(IFERROR(INDEX(Ingredients!$AI$11:$AI$310, MATCH($C2041, Ingredients!$B$11:$B$310, 0)), "")="", "", IFERROR(INDEX(Ingredients!$AI$11:$AI$310, MATCH($C2041, Ingredients!$B$11:$B$310, 0)), "")))</f>
        <v/>
      </c>
      <c r="AT2041" s="120" t="str">
        <f t="shared" si="481"/>
        <v/>
      </c>
      <c r="AV2041" s="90" t="str">
        <f t="shared" si="471"/>
        <v/>
      </c>
      <c r="AX2041" s="90" t="str">
        <f>IF($AV2041="", "", COUNTIF($AV$11:$AV$5010, "&lt;"&amp;$AV2041)+1+COUNTIF($AV$11:$AV2041, $AV2041)-1)</f>
        <v/>
      </c>
      <c r="AZ2041" s="111" t="str">
        <f>IF($B2041="", "", SUMIF('Shopping List'!$AV$11:$AV$25, $B2041, 'Shopping List'!$BN$11:$BN$25))</f>
        <v/>
      </c>
      <c r="BB2041" s="117" t="str">
        <f t="shared" si="482"/>
        <v/>
      </c>
    </row>
    <row r="2042" spans="1:54" x14ac:dyDescent="0.25">
      <c r="A2042" s="4"/>
      <c r="B2042" s="37"/>
      <c r="C2042" s="124"/>
      <c r="D2042" s="39"/>
      <c r="E2042" s="125"/>
      <c r="F2042" s="48"/>
      <c r="G2042" s="4"/>
      <c r="H2042" s="4"/>
      <c r="I2042" s="95" t="str">
        <f>IF($C2042="", "", IF(IFERROR(INDEX(Ingredients!$C$11:$C$310, MATCH($C2042, Ingredients!$B$11:$B$310, 0)), "")="", "", IFERROR(INDEX(Ingredients!$C$11:$C$310, MATCH($C2042, Ingredients!$B$11:$B$310, 0)), "")))</f>
        <v/>
      </c>
      <c r="J2042" s="73" t="str">
        <f>IF($B2042="", "", IF(IFERROR(INDEX(Meals!$C$11:$C$260, MATCH($B2042, Meals!$B$11:$B$260, 0)), "")="", "", IFERROR(INDEX(Meals!$C$11:$C$260, MATCH($B2042, Meals!$B$11:$B$260, 0)), "")))</f>
        <v/>
      </c>
      <c r="K2042" s="4"/>
      <c r="L2042" s="72" t="str">
        <f t="shared" si="472"/>
        <v/>
      </c>
      <c r="M2042" s="73" t="str">
        <f t="shared" si="473"/>
        <v/>
      </c>
      <c r="N2042" s="4"/>
      <c r="O2042" s="78" t="str">
        <f t="shared" si="474"/>
        <v/>
      </c>
      <c r="P2042" s="79" t="str">
        <f t="shared" si="475"/>
        <v/>
      </c>
      <c r="Q2042" s="4"/>
      <c r="R2042" s="90" t="str">
        <f t="shared" si="476"/>
        <v/>
      </c>
      <c r="S2042" s="4"/>
      <c r="Y2042" s="18" t="str">
        <f t="shared" si="477"/>
        <v/>
      </c>
      <c r="AA2042" s="18" t="str">
        <f t="shared" si="468"/>
        <v/>
      </c>
      <c r="AB2042" s="18" t="str">
        <f t="shared" si="469"/>
        <v/>
      </c>
      <c r="AC2042" s="18" t="str">
        <f t="shared" si="478"/>
        <v/>
      </c>
      <c r="AD2042" s="18" t="str">
        <f t="shared" si="478"/>
        <v/>
      </c>
      <c r="AE2042" s="18" t="str">
        <f t="shared" si="479"/>
        <v/>
      </c>
      <c r="AG2042" s="95" t="str">
        <f>IF($C2042="", "", IF(IFERROR(INDEX(Ingredients!C$11:C$310, MATCH($C2042, Ingredients!$B$11:$B$310, 0)), "")="", "", IFERROR(INDEX(Ingredients!C$11:C$310, MATCH($C2042, Ingredients!$B$11:$B$310, 0)), "")))</f>
        <v/>
      </c>
      <c r="AH2042" s="105" t="str">
        <f>IF($C2042="", "", IF(IFERROR(INDEX(Ingredients!D$11:D$310, MATCH($C2042, Ingredients!$B$11:$B$310, 0)), "")="", "", IFERROR(INDEX(Ingredients!D$11:D$310, MATCH($C2042, Ingredients!$B$11:$B$310, 0)), "")))</f>
        <v/>
      </c>
      <c r="AI2042" s="106" t="str">
        <f>IF($C2042="", "", IF(IFERROR(INDEX(Ingredients!E$11:E$310, MATCH($C2042, Ingredients!$B$11:$B$310, 0)), "")="", "", IFERROR(INDEX(Ingredients!E$11:E$310, MATCH($C2042, Ingredients!$B$11:$B$310, 0)), "")))</f>
        <v/>
      </c>
      <c r="AJ2042" s="108" t="str">
        <f>IF($C2042="", "", IF(IFERROR(INDEX(Ingredients!F$11:F$310, MATCH($C2042, Ingredients!$B$11:$B$310, 0)), "")="", "", IFERROR(INDEX(Ingredients!F$11:F$310, MATCH($C2042, Ingredients!$B$11:$B$310, 0)), "")))</f>
        <v/>
      </c>
      <c r="AK2042" s="106" t="str">
        <f>IF($C2042="", "", IF(IFERROR(INDEX(Ingredients!G$11:G$310, MATCH($C2042, Ingredients!$B$11:$B$310, 0)), "")="", "", IFERROR(INDEX(Ingredients!G$11:G$310, MATCH($C2042, Ingredients!$B$11:$B$310, 0)), "")))</f>
        <v/>
      </c>
      <c r="AL2042" s="79" t="str">
        <f>IF($C2042="", "", IF(IFERROR(INDEX(Ingredients!H$11:H$310, MATCH($C2042, Ingredients!$B$11:$B$310, 0)), "")="", "", IFERROR(INDEX(Ingredients!H$11:H$310, MATCH($C2042, Ingredients!$B$11:$B$310, 0)), "")))</f>
        <v/>
      </c>
      <c r="AN2042" s="83" t="str">
        <f t="shared" si="470"/>
        <v/>
      </c>
      <c r="AP2042" s="114" t="str">
        <f t="shared" si="480"/>
        <v/>
      </c>
      <c r="AR2042" s="117" t="str">
        <f>IF($C2042="", "", IF(IFERROR(INDEX(Ingredients!$AI$11:$AI$310, MATCH($C2042, Ingredients!$B$11:$B$310, 0)), "")="", "", IFERROR(INDEX(Ingredients!$AI$11:$AI$310, MATCH($C2042, Ingredients!$B$11:$B$310, 0)), "")))</f>
        <v/>
      </c>
      <c r="AT2042" s="120" t="str">
        <f t="shared" si="481"/>
        <v/>
      </c>
      <c r="AV2042" s="90" t="str">
        <f t="shared" si="471"/>
        <v/>
      </c>
      <c r="AX2042" s="90" t="str">
        <f>IF($AV2042="", "", COUNTIF($AV$11:$AV$5010, "&lt;"&amp;$AV2042)+1+COUNTIF($AV$11:$AV2042, $AV2042)-1)</f>
        <v/>
      </c>
      <c r="AZ2042" s="111" t="str">
        <f>IF($B2042="", "", SUMIF('Shopping List'!$AV$11:$AV$25, $B2042, 'Shopping List'!$BN$11:$BN$25))</f>
        <v/>
      </c>
      <c r="BB2042" s="117" t="str">
        <f t="shared" si="482"/>
        <v/>
      </c>
    </row>
    <row r="2043" spans="1:54" x14ac:dyDescent="0.25">
      <c r="A2043" s="4"/>
      <c r="B2043" s="37"/>
      <c r="C2043" s="124"/>
      <c r="D2043" s="39"/>
      <c r="E2043" s="125"/>
      <c r="F2043" s="48"/>
      <c r="G2043" s="4"/>
      <c r="H2043" s="4"/>
      <c r="I2043" s="95" t="str">
        <f>IF($C2043="", "", IF(IFERROR(INDEX(Ingredients!$C$11:$C$310, MATCH($C2043, Ingredients!$B$11:$B$310, 0)), "")="", "", IFERROR(INDEX(Ingredients!$C$11:$C$310, MATCH($C2043, Ingredients!$B$11:$B$310, 0)), "")))</f>
        <v/>
      </c>
      <c r="J2043" s="73" t="str">
        <f>IF($B2043="", "", IF(IFERROR(INDEX(Meals!$C$11:$C$260, MATCH($B2043, Meals!$B$11:$B$260, 0)), "")="", "", IFERROR(INDEX(Meals!$C$11:$C$260, MATCH($B2043, Meals!$B$11:$B$260, 0)), "")))</f>
        <v/>
      </c>
      <c r="K2043" s="4"/>
      <c r="L2043" s="72" t="str">
        <f t="shared" si="472"/>
        <v/>
      </c>
      <c r="M2043" s="73" t="str">
        <f t="shared" si="473"/>
        <v/>
      </c>
      <c r="N2043" s="4"/>
      <c r="O2043" s="78" t="str">
        <f t="shared" si="474"/>
        <v/>
      </c>
      <c r="P2043" s="79" t="str">
        <f t="shared" si="475"/>
        <v/>
      </c>
      <c r="Q2043" s="4"/>
      <c r="R2043" s="90" t="str">
        <f t="shared" si="476"/>
        <v/>
      </c>
      <c r="S2043" s="4"/>
      <c r="Y2043" s="18" t="str">
        <f t="shared" si="477"/>
        <v/>
      </c>
      <c r="AA2043" s="18" t="str">
        <f t="shared" si="468"/>
        <v/>
      </c>
      <c r="AB2043" s="18" t="str">
        <f t="shared" si="469"/>
        <v/>
      </c>
      <c r="AC2043" s="18" t="str">
        <f t="shared" si="478"/>
        <v/>
      </c>
      <c r="AD2043" s="18" t="str">
        <f t="shared" si="478"/>
        <v/>
      </c>
      <c r="AE2043" s="18" t="str">
        <f t="shared" si="479"/>
        <v/>
      </c>
      <c r="AG2043" s="95" t="str">
        <f>IF($C2043="", "", IF(IFERROR(INDEX(Ingredients!C$11:C$310, MATCH($C2043, Ingredients!$B$11:$B$310, 0)), "")="", "", IFERROR(INDEX(Ingredients!C$11:C$310, MATCH($C2043, Ingredients!$B$11:$B$310, 0)), "")))</f>
        <v/>
      </c>
      <c r="AH2043" s="105" t="str">
        <f>IF($C2043="", "", IF(IFERROR(INDEX(Ingredients!D$11:D$310, MATCH($C2043, Ingredients!$B$11:$B$310, 0)), "")="", "", IFERROR(INDEX(Ingredients!D$11:D$310, MATCH($C2043, Ingredients!$B$11:$B$310, 0)), "")))</f>
        <v/>
      </c>
      <c r="AI2043" s="106" t="str">
        <f>IF($C2043="", "", IF(IFERROR(INDEX(Ingredients!E$11:E$310, MATCH($C2043, Ingredients!$B$11:$B$310, 0)), "")="", "", IFERROR(INDEX(Ingredients!E$11:E$310, MATCH($C2043, Ingredients!$B$11:$B$310, 0)), "")))</f>
        <v/>
      </c>
      <c r="AJ2043" s="108" t="str">
        <f>IF($C2043="", "", IF(IFERROR(INDEX(Ingredients!F$11:F$310, MATCH($C2043, Ingredients!$B$11:$B$310, 0)), "")="", "", IFERROR(INDEX(Ingredients!F$11:F$310, MATCH($C2043, Ingredients!$B$11:$B$310, 0)), "")))</f>
        <v/>
      </c>
      <c r="AK2043" s="106" t="str">
        <f>IF($C2043="", "", IF(IFERROR(INDEX(Ingredients!G$11:G$310, MATCH($C2043, Ingredients!$B$11:$B$310, 0)), "")="", "", IFERROR(INDEX(Ingredients!G$11:G$310, MATCH($C2043, Ingredients!$B$11:$B$310, 0)), "")))</f>
        <v/>
      </c>
      <c r="AL2043" s="79" t="str">
        <f>IF($C2043="", "", IF(IFERROR(INDEX(Ingredients!H$11:H$310, MATCH($C2043, Ingredients!$B$11:$B$310, 0)), "")="", "", IFERROR(INDEX(Ingredients!H$11:H$310, MATCH($C2043, Ingredients!$B$11:$B$310, 0)), "")))</f>
        <v/>
      </c>
      <c r="AN2043" s="83" t="str">
        <f t="shared" si="470"/>
        <v/>
      </c>
      <c r="AP2043" s="114" t="str">
        <f t="shared" si="480"/>
        <v/>
      </c>
      <c r="AR2043" s="117" t="str">
        <f>IF($C2043="", "", IF(IFERROR(INDEX(Ingredients!$AI$11:$AI$310, MATCH($C2043, Ingredients!$B$11:$B$310, 0)), "")="", "", IFERROR(INDEX(Ingredients!$AI$11:$AI$310, MATCH($C2043, Ingredients!$B$11:$B$310, 0)), "")))</f>
        <v/>
      </c>
      <c r="AT2043" s="120" t="str">
        <f t="shared" si="481"/>
        <v/>
      </c>
      <c r="AV2043" s="90" t="str">
        <f t="shared" si="471"/>
        <v/>
      </c>
      <c r="AX2043" s="90" t="str">
        <f>IF($AV2043="", "", COUNTIF($AV$11:$AV$5010, "&lt;"&amp;$AV2043)+1+COUNTIF($AV$11:$AV2043, $AV2043)-1)</f>
        <v/>
      </c>
      <c r="AZ2043" s="111" t="str">
        <f>IF($B2043="", "", SUMIF('Shopping List'!$AV$11:$AV$25, $B2043, 'Shopping List'!$BN$11:$BN$25))</f>
        <v/>
      </c>
      <c r="BB2043" s="117" t="str">
        <f t="shared" si="482"/>
        <v/>
      </c>
    </row>
    <row r="2044" spans="1:54" x14ac:dyDescent="0.25">
      <c r="A2044" s="4"/>
      <c r="B2044" s="37"/>
      <c r="C2044" s="124"/>
      <c r="D2044" s="39"/>
      <c r="E2044" s="125"/>
      <c r="F2044" s="48"/>
      <c r="G2044" s="4"/>
      <c r="H2044" s="4"/>
      <c r="I2044" s="95" t="str">
        <f>IF($C2044="", "", IF(IFERROR(INDEX(Ingredients!$C$11:$C$310, MATCH($C2044, Ingredients!$B$11:$B$310, 0)), "")="", "", IFERROR(INDEX(Ingredients!$C$11:$C$310, MATCH($C2044, Ingredients!$B$11:$B$310, 0)), "")))</f>
        <v/>
      </c>
      <c r="J2044" s="73" t="str">
        <f>IF($B2044="", "", IF(IFERROR(INDEX(Meals!$C$11:$C$260, MATCH($B2044, Meals!$B$11:$B$260, 0)), "")="", "", IFERROR(INDEX(Meals!$C$11:$C$260, MATCH($B2044, Meals!$B$11:$B$260, 0)), "")))</f>
        <v/>
      </c>
      <c r="K2044" s="4"/>
      <c r="L2044" s="72" t="str">
        <f t="shared" si="472"/>
        <v/>
      </c>
      <c r="M2044" s="73" t="str">
        <f t="shared" si="473"/>
        <v/>
      </c>
      <c r="N2044" s="4"/>
      <c r="O2044" s="78" t="str">
        <f t="shared" si="474"/>
        <v/>
      </c>
      <c r="P2044" s="79" t="str">
        <f t="shared" si="475"/>
        <v/>
      </c>
      <c r="Q2044" s="4"/>
      <c r="R2044" s="90" t="str">
        <f t="shared" si="476"/>
        <v/>
      </c>
      <c r="S2044" s="4"/>
      <c r="Y2044" s="18" t="str">
        <f t="shared" si="477"/>
        <v/>
      </c>
      <c r="AA2044" s="18" t="str">
        <f t="shared" si="468"/>
        <v/>
      </c>
      <c r="AB2044" s="18" t="str">
        <f t="shared" si="469"/>
        <v/>
      </c>
      <c r="AC2044" s="18" t="str">
        <f t="shared" si="478"/>
        <v/>
      </c>
      <c r="AD2044" s="18" t="str">
        <f t="shared" si="478"/>
        <v/>
      </c>
      <c r="AE2044" s="18" t="str">
        <f t="shared" si="479"/>
        <v/>
      </c>
      <c r="AG2044" s="95" t="str">
        <f>IF($C2044="", "", IF(IFERROR(INDEX(Ingredients!C$11:C$310, MATCH($C2044, Ingredients!$B$11:$B$310, 0)), "")="", "", IFERROR(INDEX(Ingredients!C$11:C$310, MATCH($C2044, Ingredients!$B$11:$B$310, 0)), "")))</f>
        <v/>
      </c>
      <c r="AH2044" s="105" t="str">
        <f>IF($C2044="", "", IF(IFERROR(INDEX(Ingredients!D$11:D$310, MATCH($C2044, Ingredients!$B$11:$B$310, 0)), "")="", "", IFERROR(INDEX(Ingredients!D$11:D$310, MATCH($C2044, Ingredients!$B$11:$B$310, 0)), "")))</f>
        <v/>
      </c>
      <c r="AI2044" s="106" t="str">
        <f>IF($C2044="", "", IF(IFERROR(INDEX(Ingredients!E$11:E$310, MATCH($C2044, Ingredients!$B$11:$B$310, 0)), "")="", "", IFERROR(INDEX(Ingredients!E$11:E$310, MATCH($C2044, Ingredients!$B$11:$B$310, 0)), "")))</f>
        <v/>
      </c>
      <c r="AJ2044" s="108" t="str">
        <f>IF($C2044="", "", IF(IFERROR(INDEX(Ingredients!F$11:F$310, MATCH($C2044, Ingredients!$B$11:$B$310, 0)), "")="", "", IFERROR(INDEX(Ingredients!F$11:F$310, MATCH($C2044, Ingredients!$B$11:$B$310, 0)), "")))</f>
        <v/>
      </c>
      <c r="AK2044" s="106" t="str">
        <f>IF($C2044="", "", IF(IFERROR(INDEX(Ingredients!G$11:G$310, MATCH($C2044, Ingredients!$B$11:$B$310, 0)), "")="", "", IFERROR(INDEX(Ingredients!G$11:G$310, MATCH($C2044, Ingredients!$B$11:$B$310, 0)), "")))</f>
        <v/>
      </c>
      <c r="AL2044" s="79" t="str">
        <f>IF($C2044="", "", IF(IFERROR(INDEX(Ingredients!H$11:H$310, MATCH($C2044, Ingredients!$B$11:$B$310, 0)), "")="", "", IFERROR(INDEX(Ingredients!H$11:H$310, MATCH($C2044, Ingredients!$B$11:$B$310, 0)), "")))</f>
        <v/>
      </c>
      <c r="AN2044" s="83" t="str">
        <f t="shared" si="470"/>
        <v/>
      </c>
      <c r="AP2044" s="114" t="str">
        <f t="shared" si="480"/>
        <v/>
      </c>
      <c r="AR2044" s="117" t="str">
        <f>IF($C2044="", "", IF(IFERROR(INDEX(Ingredients!$AI$11:$AI$310, MATCH($C2044, Ingredients!$B$11:$B$310, 0)), "")="", "", IFERROR(INDEX(Ingredients!$AI$11:$AI$310, MATCH($C2044, Ingredients!$B$11:$B$310, 0)), "")))</f>
        <v/>
      </c>
      <c r="AT2044" s="120" t="str">
        <f t="shared" si="481"/>
        <v/>
      </c>
      <c r="AV2044" s="90" t="str">
        <f t="shared" si="471"/>
        <v/>
      </c>
      <c r="AX2044" s="90" t="str">
        <f>IF($AV2044="", "", COUNTIF($AV$11:$AV$5010, "&lt;"&amp;$AV2044)+1+COUNTIF($AV$11:$AV2044, $AV2044)-1)</f>
        <v/>
      </c>
      <c r="AZ2044" s="111" t="str">
        <f>IF($B2044="", "", SUMIF('Shopping List'!$AV$11:$AV$25, $B2044, 'Shopping List'!$BN$11:$BN$25))</f>
        <v/>
      </c>
      <c r="BB2044" s="117" t="str">
        <f t="shared" si="482"/>
        <v/>
      </c>
    </row>
    <row r="2045" spans="1:54" x14ac:dyDescent="0.25">
      <c r="A2045" s="4"/>
      <c r="B2045" s="37"/>
      <c r="C2045" s="124"/>
      <c r="D2045" s="39"/>
      <c r="E2045" s="125"/>
      <c r="F2045" s="48"/>
      <c r="G2045" s="4"/>
      <c r="H2045" s="4"/>
      <c r="I2045" s="95" t="str">
        <f>IF($C2045="", "", IF(IFERROR(INDEX(Ingredients!$C$11:$C$310, MATCH($C2045, Ingredients!$B$11:$B$310, 0)), "")="", "", IFERROR(INDEX(Ingredients!$C$11:$C$310, MATCH($C2045, Ingredients!$B$11:$B$310, 0)), "")))</f>
        <v/>
      </c>
      <c r="J2045" s="73" t="str">
        <f>IF($B2045="", "", IF(IFERROR(INDEX(Meals!$C$11:$C$260, MATCH($B2045, Meals!$B$11:$B$260, 0)), "")="", "", IFERROR(INDEX(Meals!$C$11:$C$260, MATCH($B2045, Meals!$B$11:$B$260, 0)), "")))</f>
        <v/>
      </c>
      <c r="K2045" s="4"/>
      <c r="L2045" s="72" t="str">
        <f t="shared" si="472"/>
        <v/>
      </c>
      <c r="M2045" s="73" t="str">
        <f t="shared" si="473"/>
        <v/>
      </c>
      <c r="N2045" s="4"/>
      <c r="O2045" s="78" t="str">
        <f t="shared" si="474"/>
        <v/>
      </c>
      <c r="P2045" s="79" t="str">
        <f t="shared" si="475"/>
        <v/>
      </c>
      <c r="Q2045" s="4"/>
      <c r="R2045" s="90" t="str">
        <f t="shared" si="476"/>
        <v/>
      </c>
      <c r="S2045" s="4"/>
      <c r="Y2045" s="18" t="str">
        <f t="shared" si="477"/>
        <v/>
      </c>
      <c r="AA2045" s="18" t="str">
        <f t="shared" si="468"/>
        <v/>
      </c>
      <c r="AB2045" s="18" t="str">
        <f t="shared" si="469"/>
        <v/>
      </c>
      <c r="AC2045" s="18" t="str">
        <f t="shared" si="478"/>
        <v/>
      </c>
      <c r="AD2045" s="18" t="str">
        <f t="shared" si="478"/>
        <v/>
      </c>
      <c r="AE2045" s="18" t="str">
        <f t="shared" si="479"/>
        <v/>
      </c>
      <c r="AG2045" s="95" t="str">
        <f>IF($C2045="", "", IF(IFERROR(INDEX(Ingredients!C$11:C$310, MATCH($C2045, Ingredients!$B$11:$B$310, 0)), "")="", "", IFERROR(INDEX(Ingredients!C$11:C$310, MATCH($C2045, Ingredients!$B$11:$B$310, 0)), "")))</f>
        <v/>
      </c>
      <c r="AH2045" s="105" t="str">
        <f>IF($C2045="", "", IF(IFERROR(INDEX(Ingredients!D$11:D$310, MATCH($C2045, Ingredients!$B$11:$B$310, 0)), "")="", "", IFERROR(INDEX(Ingredients!D$11:D$310, MATCH($C2045, Ingredients!$B$11:$B$310, 0)), "")))</f>
        <v/>
      </c>
      <c r="AI2045" s="106" t="str">
        <f>IF($C2045="", "", IF(IFERROR(INDEX(Ingredients!E$11:E$310, MATCH($C2045, Ingredients!$B$11:$B$310, 0)), "")="", "", IFERROR(INDEX(Ingredients!E$11:E$310, MATCH($C2045, Ingredients!$B$11:$B$310, 0)), "")))</f>
        <v/>
      </c>
      <c r="AJ2045" s="108" t="str">
        <f>IF($C2045="", "", IF(IFERROR(INDEX(Ingredients!F$11:F$310, MATCH($C2045, Ingredients!$B$11:$B$310, 0)), "")="", "", IFERROR(INDEX(Ingredients!F$11:F$310, MATCH($C2045, Ingredients!$B$11:$B$310, 0)), "")))</f>
        <v/>
      </c>
      <c r="AK2045" s="106" t="str">
        <f>IF($C2045="", "", IF(IFERROR(INDEX(Ingredients!G$11:G$310, MATCH($C2045, Ingredients!$B$11:$B$310, 0)), "")="", "", IFERROR(INDEX(Ingredients!G$11:G$310, MATCH($C2045, Ingredients!$B$11:$B$310, 0)), "")))</f>
        <v/>
      </c>
      <c r="AL2045" s="79" t="str">
        <f>IF($C2045="", "", IF(IFERROR(INDEX(Ingredients!H$11:H$310, MATCH($C2045, Ingredients!$B$11:$B$310, 0)), "")="", "", IFERROR(INDEX(Ingredients!H$11:H$310, MATCH($C2045, Ingredients!$B$11:$B$310, 0)), "")))</f>
        <v/>
      </c>
      <c r="AN2045" s="83" t="str">
        <f t="shared" si="470"/>
        <v/>
      </c>
      <c r="AP2045" s="114" t="str">
        <f t="shared" si="480"/>
        <v/>
      </c>
      <c r="AR2045" s="117" t="str">
        <f>IF($C2045="", "", IF(IFERROR(INDEX(Ingredients!$AI$11:$AI$310, MATCH($C2045, Ingredients!$B$11:$B$310, 0)), "")="", "", IFERROR(INDEX(Ingredients!$AI$11:$AI$310, MATCH($C2045, Ingredients!$B$11:$B$310, 0)), "")))</f>
        <v/>
      </c>
      <c r="AT2045" s="120" t="str">
        <f t="shared" si="481"/>
        <v/>
      </c>
      <c r="AV2045" s="90" t="str">
        <f t="shared" si="471"/>
        <v/>
      </c>
      <c r="AX2045" s="90" t="str">
        <f>IF($AV2045="", "", COUNTIF($AV$11:$AV$5010, "&lt;"&amp;$AV2045)+1+COUNTIF($AV$11:$AV2045, $AV2045)-1)</f>
        <v/>
      </c>
      <c r="AZ2045" s="111" t="str">
        <f>IF($B2045="", "", SUMIF('Shopping List'!$AV$11:$AV$25, $B2045, 'Shopping List'!$BN$11:$BN$25))</f>
        <v/>
      </c>
      <c r="BB2045" s="117" t="str">
        <f t="shared" si="482"/>
        <v/>
      </c>
    </row>
    <row r="2046" spans="1:54" x14ac:dyDescent="0.25">
      <c r="A2046" s="4"/>
      <c r="B2046" s="37"/>
      <c r="C2046" s="124"/>
      <c r="D2046" s="39"/>
      <c r="E2046" s="125"/>
      <c r="F2046" s="48"/>
      <c r="G2046" s="4"/>
      <c r="H2046" s="4"/>
      <c r="I2046" s="95" t="str">
        <f>IF($C2046="", "", IF(IFERROR(INDEX(Ingredients!$C$11:$C$310, MATCH($C2046, Ingredients!$B$11:$B$310, 0)), "")="", "", IFERROR(INDEX(Ingredients!$C$11:$C$310, MATCH($C2046, Ingredients!$B$11:$B$310, 0)), "")))</f>
        <v/>
      </c>
      <c r="J2046" s="73" t="str">
        <f>IF($B2046="", "", IF(IFERROR(INDEX(Meals!$C$11:$C$260, MATCH($B2046, Meals!$B$11:$B$260, 0)), "")="", "", IFERROR(INDEX(Meals!$C$11:$C$260, MATCH($B2046, Meals!$B$11:$B$260, 0)), "")))</f>
        <v/>
      </c>
      <c r="K2046" s="4"/>
      <c r="L2046" s="72" t="str">
        <f t="shared" si="472"/>
        <v/>
      </c>
      <c r="M2046" s="73" t="str">
        <f t="shared" si="473"/>
        <v/>
      </c>
      <c r="N2046" s="4"/>
      <c r="O2046" s="78" t="str">
        <f t="shared" si="474"/>
        <v/>
      </c>
      <c r="P2046" s="79" t="str">
        <f t="shared" si="475"/>
        <v/>
      </c>
      <c r="Q2046" s="4"/>
      <c r="R2046" s="90" t="str">
        <f t="shared" si="476"/>
        <v/>
      </c>
      <c r="S2046" s="4"/>
      <c r="Y2046" s="18" t="str">
        <f t="shared" si="477"/>
        <v/>
      </c>
      <c r="AA2046" s="18" t="str">
        <f t="shared" si="468"/>
        <v/>
      </c>
      <c r="AB2046" s="18" t="str">
        <f t="shared" si="469"/>
        <v/>
      </c>
      <c r="AC2046" s="18" t="str">
        <f t="shared" si="478"/>
        <v/>
      </c>
      <c r="AD2046" s="18" t="str">
        <f t="shared" si="478"/>
        <v/>
      </c>
      <c r="AE2046" s="18" t="str">
        <f t="shared" si="479"/>
        <v/>
      </c>
      <c r="AG2046" s="95" t="str">
        <f>IF($C2046="", "", IF(IFERROR(INDEX(Ingredients!C$11:C$310, MATCH($C2046, Ingredients!$B$11:$B$310, 0)), "")="", "", IFERROR(INDEX(Ingredients!C$11:C$310, MATCH($C2046, Ingredients!$B$11:$B$310, 0)), "")))</f>
        <v/>
      </c>
      <c r="AH2046" s="105" t="str">
        <f>IF($C2046="", "", IF(IFERROR(INDEX(Ingredients!D$11:D$310, MATCH($C2046, Ingredients!$B$11:$B$310, 0)), "")="", "", IFERROR(INDEX(Ingredients!D$11:D$310, MATCH($C2046, Ingredients!$B$11:$B$310, 0)), "")))</f>
        <v/>
      </c>
      <c r="AI2046" s="106" t="str">
        <f>IF($C2046="", "", IF(IFERROR(INDEX(Ingredients!E$11:E$310, MATCH($C2046, Ingredients!$B$11:$B$310, 0)), "")="", "", IFERROR(INDEX(Ingredients!E$11:E$310, MATCH($C2046, Ingredients!$B$11:$B$310, 0)), "")))</f>
        <v/>
      </c>
      <c r="AJ2046" s="108" t="str">
        <f>IF($C2046="", "", IF(IFERROR(INDEX(Ingredients!F$11:F$310, MATCH($C2046, Ingredients!$B$11:$B$310, 0)), "")="", "", IFERROR(INDEX(Ingredients!F$11:F$310, MATCH($C2046, Ingredients!$B$11:$B$310, 0)), "")))</f>
        <v/>
      </c>
      <c r="AK2046" s="106" t="str">
        <f>IF($C2046="", "", IF(IFERROR(INDEX(Ingredients!G$11:G$310, MATCH($C2046, Ingredients!$B$11:$B$310, 0)), "")="", "", IFERROR(INDEX(Ingredients!G$11:G$310, MATCH($C2046, Ingredients!$B$11:$B$310, 0)), "")))</f>
        <v/>
      </c>
      <c r="AL2046" s="79" t="str">
        <f>IF($C2046="", "", IF(IFERROR(INDEX(Ingredients!H$11:H$310, MATCH($C2046, Ingredients!$B$11:$B$310, 0)), "")="", "", IFERROR(INDEX(Ingredients!H$11:H$310, MATCH($C2046, Ingredients!$B$11:$B$310, 0)), "")))</f>
        <v/>
      </c>
      <c r="AN2046" s="83" t="str">
        <f t="shared" si="470"/>
        <v/>
      </c>
      <c r="AP2046" s="114" t="str">
        <f t="shared" si="480"/>
        <v/>
      </c>
      <c r="AR2046" s="117" t="str">
        <f>IF($C2046="", "", IF(IFERROR(INDEX(Ingredients!$AI$11:$AI$310, MATCH($C2046, Ingredients!$B$11:$B$310, 0)), "")="", "", IFERROR(INDEX(Ingredients!$AI$11:$AI$310, MATCH($C2046, Ingredients!$B$11:$B$310, 0)), "")))</f>
        <v/>
      </c>
      <c r="AT2046" s="120" t="str">
        <f t="shared" si="481"/>
        <v/>
      </c>
      <c r="AV2046" s="90" t="str">
        <f t="shared" si="471"/>
        <v/>
      </c>
      <c r="AX2046" s="90" t="str">
        <f>IF($AV2046="", "", COUNTIF($AV$11:$AV$5010, "&lt;"&amp;$AV2046)+1+COUNTIF($AV$11:$AV2046, $AV2046)-1)</f>
        <v/>
      </c>
      <c r="AZ2046" s="111" t="str">
        <f>IF($B2046="", "", SUMIF('Shopping List'!$AV$11:$AV$25, $B2046, 'Shopping List'!$BN$11:$BN$25))</f>
        <v/>
      </c>
      <c r="BB2046" s="117" t="str">
        <f t="shared" si="482"/>
        <v/>
      </c>
    </row>
    <row r="2047" spans="1:54" x14ac:dyDescent="0.25">
      <c r="A2047" s="4"/>
      <c r="B2047" s="37"/>
      <c r="C2047" s="124"/>
      <c r="D2047" s="39"/>
      <c r="E2047" s="125"/>
      <c r="F2047" s="48"/>
      <c r="G2047" s="4"/>
      <c r="H2047" s="4"/>
      <c r="I2047" s="95" t="str">
        <f>IF($C2047="", "", IF(IFERROR(INDEX(Ingredients!$C$11:$C$310, MATCH($C2047, Ingredients!$B$11:$B$310, 0)), "")="", "", IFERROR(INDEX(Ingredients!$C$11:$C$310, MATCH($C2047, Ingredients!$B$11:$B$310, 0)), "")))</f>
        <v/>
      </c>
      <c r="J2047" s="73" t="str">
        <f>IF($B2047="", "", IF(IFERROR(INDEX(Meals!$C$11:$C$260, MATCH($B2047, Meals!$B$11:$B$260, 0)), "")="", "", IFERROR(INDEX(Meals!$C$11:$C$260, MATCH($B2047, Meals!$B$11:$B$260, 0)), "")))</f>
        <v/>
      </c>
      <c r="K2047" s="4"/>
      <c r="L2047" s="72" t="str">
        <f t="shared" si="472"/>
        <v/>
      </c>
      <c r="M2047" s="73" t="str">
        <f t="shared" si="473"/>
        <v/>
      </c>
      <c r="N2047" s="4"/>
      <c r="O2047" s="78" t="str">
        <f t="shared" si="474"/>
        <v/>
      </c>
      <c r="P2047" s="79" t="str">
        <f t="shared" si="475"/>
        <v/>
      </c>
      <c r="Q2047" s="4"/>
      <c r="R2047" s="90" t="str">
        <f t="shared" si="476"/>
        <v/>
      </c>
      <c r="S2047" s="4"/>
      <c r="Y2047" s="18" t="str">
        <f t="shared" si="477"/>
        <v/>
      </c>
      <c r="AA2047" s="18" t="str">
        <f t="shared" si="468"/>
        <v/>
      </c>
      <c r="AB2047" s="18" t="str">
        <f t="shared" si="469"/>
        <v/>
      </c>
      <c r="AC2047" s="18" t="str">
        <f t="shared" si="478"/>
        <v/>
      </c>
      <c r="AD2047" s="18" t="str">
        <f t="shared" si="478"/>
        <v/>
      </c>
      <c r="AE2047" s="18" t="str">
        <f t="shared" si="479"/>
        <v/>
      </c>
      <c r="AG2047" s="95" t="str">
        <f>IF($C2047="", "", IF(IFERROR(INDEX(Ingredients!C$11:C$310, MATCH($C2047, Ingredients!$B$11:$B$310, 0)), "")="", "", IFERROR(INDEX(Ingredients!C$11:C$310, MATCH($C2047, Ingredients!$B$11:$B$310, 0)), "")))</f>
        <v/>
      </c>
      <c r="AH2047" s="105" t="str">
        <f>IF($C2047="", "", IF(IFERROR(INDEX(Ingredients!D$11:D$310, MATCH($C2047, Ingredients!$B$11:$B$310, 0)), "")="", "", IFERROR(INDEX(Ingredients!D$11:D$310, MATCH($C2047, Ingredients!$B$11:$B$310, 0)), "")))</f>
        <v/>
      </c>
      <c r="AI2047" s="106" t="str">
        <f>IF($C2047="", "", IF(IFERROR(INDEX(Ingredients!E$11:E$310, MATCH($C2047, Ingredients!$B$11:$B$310, 0)), "")="", "", IFERROR(INDEX(Ingredients!E$11:E$310, MATCH($C2047, Ingredients!$B$11:$B$310, 0)), "")))</f>
        <v/>
      </c>
      <c r="AJ2047" s="108" t="str">
        <f>IF($C2047="", "", IF(IFERROR(INDEX(Ingredients!F$11:F$310, MATCH($C2047, Ingredients!$B$11:$B$310, 0)), "")="", "", IFERROR(INDEX(Ingredients!F$11:F$310, MATCH($C2047, Ingredients!$B$11:$B$310, 0)), "")))</f>
        <v/>
      </c>
      <c r="AK2047" s="106" t="str">
        <f>IF($C2047="", "", IF(IFERROR(INDEX(Ingredients!G$11:G$310, MATCH($C2047, Ingredients!$B$11:$B$310, 0)), "")="", "", IFERROR(INDEX(Ingredients!G$11:G$310, MATCH($C2047, Ingredients!$B$11:$B$310, 0)), "")))</f>
        <v/>
      </c>
      <c r="AL2047" s="79" t="str">
        <f>IF($C2047="", "", IF(IFERROR(INDEX(Ingredients!H$11:H$310, MATCH($C2047, Ingredients!$B$11:$B$310, 0)), "")="", "", IFERROR(INDEX(Ingredients!H$11:H$310, MATCH($C2047, Ingredients!$B$11:$B$310, 0)), "")))</f>
        <v/>
      </c>
      <c r="AN2047" s="83" t="str">
        <f t="shared" si="470"/>
        <v/>
      </c>
      <c r="AP2047" s="114" t="str">
        <f t="shared" si="480"/>
        <v/>
      </c>
      <c r="AR2047" s="117" t="str">
        <f>IF($C2047="", "", IF(IFERROR(INDEX(Ingredients!$AI$11:$AI$310, MATCH($C2047, Ingredients!$B$11:$B$310, 0)), "")="", "", IFERROR(INDEX(Ingredients!$AI$11:$AI$310, MATCH($C2047, Ingredients!$B$11:$B$310, 0)), "")))</f>
        <v/>
      </c>
      <c r="AT2047" s="120" t="str">
        <f t="shared" si="481"/>
        <v/>
      </c>
      <c r="AV2047" s="90" t="str">
        <f t="shared" si="471"/>
        <v/>
      </c>
      <c r="AX2047" s="90" t="str">
        <f>IF($AV2047="", "", COUNTIF($AV$11:$AV$5010, "&lt;"&amp;$AV2047)+1+COUNTIF($AV$11:$AV2047, $AV2047)-1)</f>
        <v/>
      </c>
      <c r="AZ2047" s="111" t="str">
        <f>IF($B2047="", "", SUMIF('Shopping List'!$AV$11:$AV$25, $B2047, 'Shopping List'!$BN$11:$BN$25))</f>
        <v/>
      </c>
      <c r="BB2047" s="117" t="str">
        <f t="shared" si="482"/>
        <v/>
      </c>
    </row>
    <row r="2048" spans="1:54" x14ac:dyDescent="0.25">
      <c r="A2048" s="4"/>
      <c r="B2048" s="37"/>
      <c r="C2048" s="124"/>
      <c r="D2048" s="39"/>
      <c r="E2048" s="125"/>
      <c r="F2048" s="48"/>
      <c r="G2048" s="4"/>
      <c r="H2048" s="4"/>
      <c r="I2048" s="95" t="str">
        <f>IF($C2048="", "", IF(IFERROR(INDEX(Ingredients!$C$11:$C$310, MATCH($C2048, Ingredients!$B$11:$B$310, 0)), "")="", "", IFERROR(INDEX(Ingredients!$C$11:$C$310, MATCH($C2048, Ingredients!$B$11:$B$310, 0)), "")))</f>
        <v/>
      </c>
      <c r="J2048" s="73" t="str">
        <f>IF($B2048="", "", IF(IFERROR(INDEX(Meals!$C$11:$C$260, MATCH($B2048, Meals!$B$11:$B$260, 0)), "")="", "", IFERROR(INDEX(Meals!$C$11:$C$260, MATCH($B2048, Meals!$B$11:$B$260, 0)), "")))</f>
        <v/>
      </c>
      <c r="K2048" s="4"/>
      <c r="L2048" s="72" t="str">
        <f t="shared" si="472"/>
        <v/>
      </c>
      <c r="M2048" s="73" t="str">
        <f t="shared" si="473"/>
        <v/>
      </c>
      <c r="N2048" s="4"/>
      <c r="O2048" s="78" t="str">
        <f t="shared" si="474"/>
        <v/>
      </c>
      <c r="P2048" s="79" t="str">
        <f t="shared" si="475"/>
        <v/>
      </c>
      <c r="Q2048" s="4"/>
      <c r="R2048" s="90" t="str">
        <f t="shared" si="476"/>
        <v/>
      </c>
      <c r="S2048" s="4"/>
      <c r="Y2048" s="18" t="str">
        <f t="shared" si="477"/>
        <v/>
      </c>
      <c r="AA2048" s="18" t="str">
        <f t="shared" si="468"/>
        <v/>
      </c>
      <c r="AB2048" s="18" t="str">
        <f t="shared" si="469"/>
        <v/>
      </c>
      <c r="AC2048" s="18" t="str">
        <f t="shared" si="478"/>
        <v/>
      </c>
      <c r="AD2048" s="18" t="str">
        <f t="shared" si="478"/>
        <v/>
      </c>
      <c r="AE2048" s="18" t="str">
        <f t="shared" si="479"/>
        <v/>
      </c>
      <c r="AG2048" s="95" t="str">
        <f>IF($C2048="", "", IF(IFERROR(INDEX(Ingredients!C$11:C$310, MATCH($C2048, Ingredients!$B$11:$B$310, 0)), "")="", "", IFERROR(INDEX(Ingredients!C$11:C$310, MATCH($C2048, Ingredients!$B$11:$B$310, 0)), "")))</f>
        <v/>
      </c>
      <c r="AH2048" s="105" t="str">
        <f>IF($C2048="", "", IF(IFERROR(INDEX(Ingredients!D$11:D$310, MATCH($C2048, Ingredients!$B$11:$B$310, 0)), "")="", "", IFERROR(INDEX(Ingredients!D$11:D$310, MATCH($C2048, Ingredients!$B$11:$B$310, 0)), "")))</f>
        <v/>
      </c>
      <c r="AI2048" s="106" t="str">
        <f>IF($C2048="", "", IF(IFERROR(INDEX(Ingredients!E$11:E$310, MATCH($C2048, Ingredients!$B$11:$B$310, 0)), "")="", "", IFERROR(INDEX(Ingredients!E$11:E$310, MATCH($C2048, Ingredients!$B$11:$B$310, 0)), "")))</f>
        <v/>
      </c>
      <c r="AJ2048" s="108" t="str">
        <f>IF($C2048="", "", IF(IFERROR(INDEX(Ingredients!F$11:F$310, MATCH($C2048, Ingredients!$B$11:$B$310, 0)), "")="", "", IFERROR(INDEX(Ingredients!F$11:F$310, MATCH($C2048, Ingredients!$B$11:$B$310, 0)), "")))</f>
        <v/>
      </c>
      <c r="AK2048" s="106" t="str">
        <f>IF($C2048="", "", IF(IFERROR(INDEX(Ingredients!G$11:G$310, MATCH($C2048, Ingredients!$B$11:$B$310, 0)), "")="", "", IFERROR(INDEX(Ingredients!G$11:G$310, MATCH($C2048, Ingredients!$B$11:$B$310, 0)), "")))</f>
        <v/>
      </c>
      <c r="AL2048" s="79" t="str">
        <f>IF($C2048="", "", IF(IFERROR(INDEX(Ingredients!H$11:H$310, MATCH($C2048, Ingredients!$B$11:$B$310, 0)), "")="", "", IFERROR(INDEX(Ingredients!H$11:H$310, MATCH($C2048, Ingredients!$B$11:$B$310, 0)), "")))</f>
        <v/>
      </c>
      <c r="AN2048" s="83" t="str">
        <f t="shared" si="470"/>
        <v/>
      </c>
      <c r="AP2048" s="114" t="str">
        <f t="shared" si="480"/>
        <v/>
      </c>
      <c r="AR2048" s="117" t="str">
        <f>IF($C2048="", "", IF(IFERROR(INDEX(Ingredients!$AI$11:$AI$310, MATCH($C2048, Ingredients!$B$11:$B$310, 0)), "")="", "", IFERROR(INDEX(Ingredients!$AI$11:$AI$310, MATCH($C2048, Ingredients!$B$11:$B$310, 0)), "")))</f>
        <v/>
      </c>
      <c r="AT2048" s="120" t="str">
        <f t="shared" si="481"/>
        <v/>
      </c>
      <c r="AV2048" s="90" t="str">
        <f t="shared" si="471"/>
        <v/>
      </c>
      <c r="AX2048" s="90" t="str">
        <f>IF($AV2048="", "", COUNTIF($AV$11:$AV$5010, "&lt;"&amp;$AV2048)+1+COUNTIF($AV$11:$AV2048, $AV2048)-1)</f>
        <v/>
      </c>
      <c r="AZ2048" s="111" t="str">
        <f>IF($B2048="", "", SUMIF('Shopping List'!$AV$11:$AV$25, $B2048, 'Shopping List'!$BN$11:$BN$25))</f>
        <v/>
      </c>
      <c r="BB2048" s="117" t="str">
        <f t="shared" si="482"/>
        <v/>
      </c>
    </row>
    <row r="2049" spans="1:54" x14ac:dyDescent="0.25">
      <c r="A2049" s="4"/>
      <c r="B2049" s="37"/>
      <c r="C2049" s="124"/>
      <c r="D2049" s="39"/>
      <c r="E2049" s="125"/>
      <c r="F2049" s="48"/>
      <c r="G2049" s="4"/>
      <c r="H2049" s="4"/>
      <c r="I2049" s="95" t="str">
        <f>IF($C2049="", "", IF(IFERROR(INDEX(Ingredients!$C$11:$C$310, MATCH($C2049, Ingredients!$B$11:$B$310, 0)), "")="", "", IFERROR(INDEX(Ingredients!$C$11:$C$310, MATCH($C2049, Ingredients!$B$11:$B$310, 0)), "")))</f>
        <v/>
      </c>
      <c r="J2049" s="73" t="str">
        <f>IF($B2049="", "", IF(IFERROR(INDEX(Meals!$C$11:$C$260, MATCH($B2049, Meals!$B$11:$B$260, 0)), "")="", "", IFERROR(INDEX(Meals!$C$11:$C$260, MATCH($B2049, Meals!$B$11:$B$260, 0)), "")))</f>
        <v/>
      </c>
      <c r="K2049" s="4"/>
      <c r="L2049" s="72" t="str">
        <f t="shared" si="472"/>
        <v/>
      </c>
      <c r="M2049" s="73" t="str">
        <f t="shared" si="473"/>
        <v/>
      </c>
      <c r="N2049" s="4"/>
      <c r="O2049" s="78" t="str">
        <f t="shared" si="474"/>
        <v/>
      </c>
      <c r="P2049" s="79" t="str">
        <f t="shared" si="475"/>
        <v/>
      </c>
      <c r="Q2049" s="4"/>
      <c r="R2049" s="90" t="str">
        <f t="shared" si="476"/>
        <v/>
      </c>
      <c r="S2049" s="4"/>
      <c r="Y2049" s="18" t="str">
        <f t="shared" si="477"/>
        <v/>
      </c>
      <c r="AA2049" s="18" t="str">
        <f t="shared" si="468"/>
        <v/>
      </c>
      <c r="AB2049" s="18" t="str">
        <f t="shared" si="469"/>
        <v/>
      </c>
      <c r="AC2049" s="18" t="str">
        <f t="shared" si="478"/>
        <v/>
      </c>
      <c r="AD2049" s="18" t="str">
        <f t="shared" si="478"/>
        <v/>
      </c>
      <c r="AE2049" s="18" t="str">
        <f t="shared" si="479"/>
        <v/>
      </c>
      <c r="AG2049" s="95" t="str">
        <f>IF($C2049="", "", IF(IFERROR(INDEX(Ingredients!C$11:C$310, MATCH($C2049, Ingredients!$B$11:$B$310, 0)), "")="", "", IFERROR(INDEX(Ingredients!C$11:C$310, MATCH($C2049, Ingredients!$B$11:$B$310, 0)), "")))</f>
        <v/>
      </c>
      <c r="AH2049" s="105" t="str">
        <f>IF($C2049="", "", IF(IFERROR(INDEX(Ingredients!D$11:D$310, MATCH($C2049, Ingredients!$B$11:$B$310, 0)), "")="", "", IFERROR(INDEX(Ingredients!D$11:D$310, MATCH($C2049, Ingredients!$B$11:$B$310, 0)), "")))</f>
        <v/>
      </c>
      <c r="AI2049" s="106" t="str">
        <f>IF($C2049="", "", IF(IFERROR(INDEX(Ingredients!E$11:E$310, MATCH($C2049, Ingredients!$B$11:$B$310, 0)), "")="", "", IFERROR(INDEX(Ingredients!E$11:E$310, MATCH($C2049, Ingredients!$B$11:$B$310, 0)), "")))</f>
        <v/>
      </c>
      <c r="AJ2049" s="108" t="str">
        <f>IF($C2049="", "", IF(IFERROR(INDEX(Ingredients!F$11:F$310, MATCH($C2049, Ingredients!$B$11:$B$310, 0)), "")="", "", IFERROR(INDEX(Ingredients!F$11:F$310, MATCH($C2049, Ingredients!$B$11:$B$310, 0)), "")))</f>
        <v/>
      </c>
      <c r="AK2049" s="106" t="str">
        <f>IF($C2049="", "", IF(IFERROR(INDEX(Ingredients!G$11:G$310, MATCH($C2049, Ingredients!$B$11:$B$310, 0)), "")="", "", IFERROR(INDEX(Ingredients!G$11:G$310, MATCH($C2049, Ingredients!$B$11:$B$310, 0)), "")))</f>
        <v/>
      </c>
      <c r="AL2049" s="79" t="str">
        <f>IF($C2049="", "", IF(IFERROR(INDEX(Ingredients!H$11:H$310, MATCH($C2049, Ingredients!$B$11:$B$310, 0)), "")="", "", IFERROR(INDEX(Ingredients!H$11:H$310, MATCH($C2049, Ingredients!$B$11:$B$310, 0)), "")))</f>
        <v/>
      </c>
      <c r="AN2049" s="83" t="str">
        <f t="shared" si="470"/>
        <v/>
      </c>
      <c r="AP2049" s="114" t="str">
        <f t="shared" si="480"/>
        <v/>
      </c>
      <c r="AR2049" s="117" t="str">
        <f>IF($C2049="", "", IF(IFERROR(INDEX(Ingredients!$AI$11:$AI$310, MATCH($C2049, Ingredients!$B$11:$B$310, 0)), "")="", "", IFERROR(INDEX(Ingredients!$AI$11:$AI$310, MATCH($C2049, Ingredients!$B$11:$B$310, 0)), "")))</f>
        <v/>
      </c>
      <c r="AT2049" s="120" t="str">
        <f t="shared" si="481"/>
        <v/>
      </c>
      <c r="AV2049" s="90" t="str">
        <f t="shared" si="471"/>
        <v/>
      </c>
      <c r="AX2049" s="90" t="str">
        <f>IF($AV2049="", "", COUNTIF($AV$11:$AV$5010, "&lt;"&amp;$AV2049)+1+COUNTIF($AV$11:$AV2049, $AV2049)-1)</f>
        <v/>
      </c>
      <c r="AZ2049" s="111" t="str">
        <f>IF($B2049="", "", SUMIF('Shopping List'!$AV$11:$AV$25, $B2049, 'Shopping List'!$BN$11:$BN$25))</f>
        <v/>
      </c>
      <c r="BB2049" s="117" t="str">
        <f t="shared" si="482"/>
        <v/>
      </c>
    </row>
    <row r="2050" spans="1:54" x14ac:dyDescent="0.25">
      <c r="A2050" s="4"/>
      <c r="B2050" s="37"/>
      <c r="C2050" s="124"/>
      <c r="D2050" s="39"/>
      <c r="E2050" s="125"/>
      <c r="F2050" s="48"/>
      <c r="G2050" s="4"/>
      <c r="H2050" s="4"/>
      <c r="I2050" s="95" t="str">
        <f>IF($C2050="", "", IF(IFERROR(INDEX(Ingredients!$C$11:$C$310, MATCH($C2050, Ingredients!$B$11:$B$310, 0)), "")="", "", IFERROR(INDEX(Ingredients!$C$11:$C$310, MATCH($C2050, Ingredients!$B$11:$B$310, 0)), "")))</f>
        <v/>
      </c>
      <c r="J2050" s="73" t="str">
        <f>IF($B2050="", "", IF(IFERROR(INDEX(Meals!$C$11:$C$260, MATCH($B2050, Meals!$B$11:$B$260, 0)), "")="", "", IFERROR(INDEX(Meals!$C$11:$C$260, MATCH($B2050, Meals!$B$11:$B$260, 0)), "")))</f>
        <v/>
      </c>
      <c r="K2050" s="4"/>
      <c r="L2050" s="72" t="str">
        <f t="shared" si="472"/>
        <v/>
      </c>
      <c r="M2050" s="73" t="str">
        <f t="shared" si="473"/>
        <v/>
      </c>
      <c r="N2050" s="4"/>
      <c r="O2050" s="78" t="str">
        <f t="shared" si="474"/>
        <v/>
      </c>
      <c r="P2050" s="79" t="str">
        <f t="shared" si="475"/>
        <v/>
      </c>
      <c r="Q2050" s="4"/>
      <c r="R2050" s="90" t="str">
        <f t="shared" si="476"/>
        <v/>
      </c>
      <c r="S2050" s="4"/>
      <c r="Y2050" s="18" t="str">
        <f t="shared" si="477"/>
        <v/>
      </c>
      <c r="AA2050" s="18" t="str">
        <f t="shared" si="468"/>
        <v/>
      </c>
      <c r="AB2050" s="18" t="str">
        <f t="shared" si="469"/>
        <v/>
      </c>
      <c r="AC2050" s="18" t="str">
        <f t="shared" si="478"/>
        <v/>
      </c>
      <c r="AD2050" s="18" t="str">
        <f t="shared" si="478"/>
        <v/>
      </c>
      <c r="AE2050" s="18" t="str">
        <f t="shared" si="479"/>
        <v/>
      </c>
      <c r="AG2050" s="95" t="str">
        <f>IF($C2050="", "", IF(IFERROR(INDEX(Ingredients!C$11:C$310, MATCH($C2050, Ingredients!$B$11:$B$310, 0)), "")="", "", IFERROR(INDEX(Ingredients!C$11:C$310, MATCH($C2050, Ingredients!$B$11:$B$310, 0)), "")))</f>
        <v/>
      </c>
      <c r="AH2050" s="105" t="str">
        <f>IF($C2050="", "", IF(IFERROR(INDEX(Ingredients!D$11:D$310, MATCH($C2050, Ingredients!$B$11:$B$310, 0)), "")="", "", IFERROR(INDEX(Ingredients!D$11:D$310, MATCH($C2050, Ingredients!$B$11:$B$310, 0)), "")))</f>
        <v/>
      </c>
      <c r="AI2050" s="106" t="str">
        <f>IF($C2050="", "", IF(IFERROR(INDEX(Ingredients!E$11:E$310, MATCH($C2050, Ingredients!$B$11:$B$310, 0)), "")="", "", IFERROR(INDEX(Ingredients!E$11:E$310, MATCH($C2050, Ingredients!$B$11:$B$310, 0)), "")))</f>
        <v/>
      </c>
      <c r="AJ2050" s="108" t="str">
        <f>IF($C2050="", "", IF(IFERROR(INDEX(Ingredients!F$11:F$310, MATCH($C2050, Ingredients!$B$11:$B$310, 0)), "")="", "", IFERROR(INDEX(Ingredients!F$11:F$310, MATCH($C2050, Ingredients!$B$11:$B$310, 0)), "")))</f>
        <v/>
      </c>
      <c r="AK2050" s="106" t="str">
        <f>IF($C2050="", "", IF(IFERROR(INDEX(Ingredients!G$11:G$310, MATCH($C2050, Ingredients!$B$11:$B$310, 0)), "")="", "", IFERROR(INDEX(Ingredients!G$11:G$310, MATCH($C2050, Ingredients!$B$11:$B$310, 0)), "")))</f>
        <v/>
      </c>
      <c r="AL2050" s="79" t="str">
        <f>IF($C2050="", "", IF(IFERROR(INDEX(Ingredients!H$11:H$310, MATCH($C2050, Ingredients!$B$11:$B$310, 0)), "")="", "", IFERROR(INDEX(Ingredients!H$11:H$310, MATCH($C2050, Ingredients!$B$11:$B$310, 0)), "")))</f>
        <v/>
      </c>
      <c r="AN2050" s="83" t="str">
        <f t="shared" si="470"/>
        <v/>
      </c>
      <c r="AP2050" s="114" t="str">
        <f t="shared" si="480"/>
        <v/>
      </c>
      <c r="AR2050" s="117" t="str">
        <f>IF($C2050="", "", IF(IFERROR(INDEX(Ingredients!$AI$11:$AI$310, MATCH($C2050, Ingredients!$B$11:$B$310, 0)), "")="", "", IFERROR(INDEX(Ingredients!$AI$11:$AI$310, MATCH($C2050, Ingredients!$B$11:$B$310, 0)), "")))</f>
        <v/>
      </c>
      <c r="AT2050" s="120" t="str">
        <f t="shared" si="481"/>
        <v/>
      </c>
      <c r="AV2050" s="90" t="str">
        <f t="shared" si="471"/>
        <v/>
      </c>
      <c r="AX2050" s="90" t="str">
        <f>IF($AV2050="", "", COUNTIF($AV$11:$AV$5010, "&lt;"&amp;$AV2050)+1+COUNTIF($AV$11:$AV2050, $AV2050)-1)</f>
        <v/>
      </c>
      <c r="AZ2050" s="111" t="str">
        <f>IF($B2050="", "", SUMIF('Shopping List'!$AV$11:$AV$25, $B2050, 'Shopping List'!$BN$11:$BN$25))</f>
        <v/>
      </c>
      <c r="BB2050" s="117" t="str">
        <f t="shared" si="482"/>
        <v/>
      </c>
    </row>
    <row r="2051" spans="1:54" x14ac:dyDescent="0.25">
      <c r="A2051" s="4"/>
      <c r="B2051" s="37"/>
      <c r="C2051" s="124"/>
      <c r="D2051" s="39"/>
      <c r="E2051" s="125"/>
      <c r="F2051" s="48"/>
      <c r="G2051" s="4"/>
      <c r="H2051" s="4"/>
      <c r="I2051" s="95" t="str">
        <f>IF($C2051="", "", IF(IFERROR(INDEX(Ingredients!$C$11:$C$310, MATCH($C2051, Ingredients!$B$11:$B$310, 0)), "")="", "", IFERROR(INDEX(Ingredients!$C$11:$C$310, MATCH($C2051, Ingredients!$B$11:$B$310, 0)), "")))</f>
        <v/>
      </c>
      <c r="J2051" s="73" t="str">
        <f>IF($B2051="", "", IF(IFERROR(INDEX(Meals!$C$11:$C$260, MATCH($B2051, Meals!$B$11:$B$260, 0)), "")="", "", IFERROR(INDEX(Meals!$C$11:$C$260, MATCH($B2051, Meals!$B$11:$B$260, 0)), "")))</f>
        <v/>
      </c>
      <c r="K2051" s="4"/>
      <c r="L2051" s="72" t="str">
        <f t="shared" si="472"/>
        <v/>
      </c>
      <c r="M2051" s="73" t="str">
        <f t="shared" si="473"/>
        <v/>
      </c>
      <c r="N2051" s="4"/>
      <c r="O2051" s="78" t="str">
        <f t="shared" si="474"/>
        <v/>
      </c>
      <c r="P2051" s="79" t="str">
        <f t="shared" si="475"/>
        <v/>
      </c>
      <c r="Q2051" s="4"/>
      <c r="R2051" s="90" t="str">
        <f t="shared" si="476"/>
        <v/>
      </c>
      <c r="S2051" s="4"/>
      <c r="Y2051" s="18" t="str">
        <f t="shared" si="477"/>
        <v/>
      </c>
      <c r="AA2051" s="18" t="str">
        <f t="shared" si="468"/>
        <v/>
      </c>
      <c r="AB2051" s="18" t="str">
        <f t="shared" si="469"/>
        <v/>
      </c>
      <c r="AC2051" s="18" t="str">
        <f t="shared" si="478"/>
        <v/>
      </c>
      <c r="AD2051" s="18" t="str">
        <f t="shared" si="478"/>
        <v/>
      </c>
      <c r="AE2051" s="18" t="str">
        <f t="shared" si="479"/>
        <v/>
      </c>
      <c r="AG2051" s="95" t="str">
        <f>IF($C2051="", "", IF(IFERROR(INDEX(Ingredients!C$11:C$310, MATCH($C2051, Ingredients!$B$11:$B$310, 0)), "")="", "", IFERROR(INDEX(Ingredients!C$11:C$310, MATCH($C2051, Ingredients!$B$11:$B$310, 0)), "")))</f>
        <v/>
      </c>
      <c r="AH2051" s="105" t="str">
        <f>IF($C2051="", "", IF(IFERROR(INDEX(Ingredients!D$11:D$310, MATCH($C2051, Ingredients!$B$11:$B$310, 0)), "")="", "", IFERROR(INDEX(Ingredients!D$11:D$310, MATCH($C2051, Ingredients!$B$11:$B$310, 0)), "")))</f>
        <v/>
      </c>
      <c r="AI2051" s="106" t="str">
        <f>IF($C2051="", "", IF(IFERROR(INDEX(Ingredients!E$11:E$310, MATCH($C2051, Ingredients!$B$11:$B$310, 0)), "")="", "", IFERROR(INDEX(Ingredients!E$11:E$310, MATCH($C2051, Ingredients!$B$11:$B$310, 0)), "")))</f>
        <v/>
      </c>
      <c r="AJ2051" s="108" t="str">
        <f>IF($C2051="", "", IF(IFERROR(INDEX(Ingredients!F$11:F$310, MATCH($C2051, Ingredients!$B$11:$B$310, 0)), "")="", "", IFERROR(INDEX(Ingredients!F$11:F$310, MATCH($C2051, Ingredients!$B$11:$B$310, 0)), "")))</f>
        <v/>
      </c>
      <c r="AK2051" s="106" t="str">
        <f>IF($C2051="", "", IF(IFERROR(INDEX(Ingredients!G$11:G$310, MATCH($C2051, Ingredients!$B$11:$B$310, 0)), "")="", "", IFERROR(INDEX(Ingredients!G$11:G$310, MATCH($C2051, Ingredients!$B$11:$B$310, 0)), "")))</f>
        <v/>
      </c>
      <c r="AL2051" s="79" t="str">
        <f>IF($C2051="", "", IF(IFERROR(INDEX(Ingredients!H$11:H$310, MATCH($C2051, Ingredients!$B$11:$B$310, 0)), "")="", "", IFERROR(INDEX(Ingredients!H$11:H$310, MATCH($C2051, Ingredients!$B$11:$B$310, 0)), "")))</f>
        <v/>
      </c>
      <c r="AN2051" s="83" t="str">
        <f t="shared" si="470"/>
        <v/>
      </c>
      <c r="AP2051" s="114" t="str">
        <f t="shared" si="480"/>
        <v/>
      </c>
      <c r="AR2051" s="117" t="str">
        <f>IF($C2051="", "", IF(IFERROR(INDEX(Ingredients!$AI$11:$AI$310, MATCH($C2051, Ingredients!$B$11:$B$310, 0)), "")="", "", IFERROR(INDEX(Ingredients!$AI$11:$AI$310, MATCH($C2051, Ingredients!$B$11:$B$310, 0)), "")))</f>
        <v/>
      </c>
      <c r="AT2051" s="120" t="str">
        <f t="shared" si="481"/>
        <v/>
      </c>
      <c r="AV2051" s="90" t="str">
        <f t="shared" si="471"/>
        <v/>
      </c>
      <c r="AX2051" s="90" t="str">
        <f>IF($AV2051="", "", COUNTIF($AV$11:$AV$5010, "&lt;"&amp;$AV2051)+1+COUNTIF($AV$11:$AV2051, $AV2051)-1)</f>
        <v/>
      </c>
      <c r="AZ2051" s="111" t="str">
        <f>IF($B2051="", "", SUMIF('Shopping List'!$AV$11:$AV$25, $B2051, 'Shopping List'!$BN$11:$BN$25))</f>
        <v/>
      </c>
      <c r="BB2051" s="117" t="str">
        <f t="shared" si="482"/>
        <v/>
      </c>
    </row>
    <row r="2052" spans="1:54" x14ac:dyDescent="0.25">
      <c r="A2052" s="4"/>
      <c r="B2052" s="37"/>
      <c r="C2052" s="124"/>
      <c r="D2052" s="39"/>
      <c r="E2052" s="125"/>
      <c r="F2052" s="48"/>
      <c r="G2052" s="4"/>
      <c r="H2052" s="4"/>
      <c r="I2052" s="95" t="str">
        <f>IF($C2052="", "", IF(IFERROR(INDEX(Ingredients!$C$11:$C$310, MATCH($C2052, Ingredients!$B$11:$B$310, 0)), "")="", "", IFERROR(INDEX(Ingredients!$C$11:$C$310, MATCH($C2052, Ingredients!$B$11:$B$310, 0)), "")))</f>
        <v/>
      </c>
      <c r="J2052" s="73" t="str">
        <f>IF($B2052="", "", IF(IFERROR(INDEX(Meals!$C$11:$C$260, MATCH($B2052, Meals!$B$11:$B$260, 0)), "")="", "", IFERROR(INDEX(Meals!$C$11:$C$260, MATCH($B2052, Meals!$B$11:$B$260, 0)), "")))</f>
        <v/>
      </c>
      <c r="K2052" s="4"/>
      <c r="L2052" s="72" t="str">
        <f t="shared" si="472"/>
        <v/>
      </c>
      <c r="M2052" s="73" t="str">
        <f t="shared" si="473"/>
        <v/>
      </c>
      <c r="N2052" s="4"/>
      <c r="O2052" s="78" t="str">
        <f t="shared" si="474"/>
        <v/>
      </c>
      <c r="P2052" s="79" t="str">
        <f t="shared" si="475"/>
        <v/>
      </c>
      <c r="Q2052" s="4"/>
      <c r="R2052" s="90" t="str">
        <f t="shared" si="476"/>
        <v/>
      </c>
      <c r="S2052" s="4"/>
      <c r="Y2052" s="18" t="str">
        <f t="shared" si="477"/>
        <v/>
      </c>
      <c r="AA2052" s="18" t="str">
        <f t="shared" si="468"/>
        <v/>
      </c>
      <c r="AB2052" s="18" t="str">
        <f t="shared" si="469"/>
        <v/>
      </c>
      <c r="AC2052" s="18" t="str">
        <f t="shared" si="478"/>
        <v/>
      </c>
      <c r="AD2052" s="18" t="str">
        <f t="shared" si="478"/>
        <v/>
      </c>
      <c r="AE2052" s="18" t="str">
        <f t="shared" si="479"/>
        <v/>
      </c>
      <c r="AG2052" s="95" t="str">
        <f>IF($C2052="", "", IF(IFERROR(INDEX(Ingredients!C$11:C$310, MATCH($C2052, Ingredients!$B$11:$B$310, 0)), "")="", "", IFERROR(INDEX(Ingredients!C$11:C$310, MATCH($C2052, Ingredients!$B$11:$B$310, 0)), "")))</f>
        <v/>
      </c>
      <c r="AH2052" s="105" t="str">
        <f>IF($C2052="", "", IF(IFERROR(INDEX(Ingredients!D$11:D$310, MATCH($C2052, Ingredients!$B$11:$B$310, 0)), "")="", "", IFERROR(INDEX(Ingredients!D$11:D$310, MATCH($C2052, Ingredients!$B$11:$B$310, 0)), "")))</f>
        <v/>
      </c>
      <c r="AI2052" s="106" t="str">
        <f>IF($C2052="", "", IF(IFERROR(INDEX(Ingredients!E$11:E$310, MATCH($C2052, Ingredients!$B$11:$B$310, 0)), "")="", "", IFERROR(INDEX(Ingredients!E$11:E$310, MATCH($C2052, Ingredients!$B$11:$B$310, 0)), "")))</f>
        <v/>
      </c>
      <c r="AJ2052" s="108" t="str">
        <f>IF($C2052="", "", IF(IFERROR(INDEX(Ingredients!F$11:F$310, MATCH($C2052, Ingredients!$B$11:$B$310, 0)), "")="", "", IFERROR(INDEX(Ingredients!F$11:F$310, MATCH($C2052, Ingredients!$B$11:$B$310, 0)), "")))</f>
        <v/>
      </c>
      <c r="AK2052" s="106" t="str">
        <f>IF($C2052="", "", IF(IFERROR(INDEX(Ingredients!G$11:G$310, MATCH($C2052, Ingredients!$B$11:$B$310, 0)), "")="", "", IFERROR(INDEX(Ingredients!G$11:G$310, MATCH($C2052, Ingredients!$B$11:$B$310, 0)), "")))</f>
        <v/>
      </c>
      <c r="AL2052" s="79" t="str">
        <f>IF($C2052="", "", IF(IFERROR(INDEX(Ingredients!H$11:H$310, MATCH($C2052, Ingredients!$B$11:$B$310, 0)), "")="", "", IFERROR(INDEX(Ingredients!H$11:H$310, MATCH($C2052, Ingredients!$B$11:$B$310, 0)), "")))</f>
        <v/>
      </c>
      <c r="AN2052" s="83" t="str">
        <f t="shared" si="470"/>
        <v/>
      </c>
      <c r="AP2052" s="114" t="str">
        <f t="shared" si="480"/>
        <v/>
      </c>
      <c r="AR2052" s="117" t="str">
        <f>IF($C2052="", "", IF(IFERROR(INDEX(Ingredients!$AI$11:$AI$310, MATCH($C2052, Ingredients!$B$11:$B$310, 0)), "")="", "", IFERROR(INDEX(Ingredients!$AI$11:$AI$310, MATCH($C2052, Ingredients!$B$11:$B$310, 0)), "")))</f>
        <v/>
      </c>
      <c r="AT2052" s="120" t="str">
        <f t="shared" si="481"/>
        <v/>
      </c>
      <c r="AV2052" s="90" t="str">
        <f t="shared" si="471"/>
        <v/>
      </c>
      <c r="AX2052" s="90" t="str">
        <f>IF($AV2052="", "", COUNTIF($AV$11:$AV$5010, "&lt;"&amp;$AV2052)+1+COUNTIF($AV$11:$AV2052, $AV2052)-1)</f>
        <v/>
      </c>
      <c r="AZ2052" s="111" t="str">
        <f>IF($B2052="", "", SUMIF('Shopping List'!$AV$11:$AV$25, $B2052, 'Shopping List'!$BN$11:$BN$25))</f>
        <v/>
      </c>
      <c r="BB2052" s="117" t="str">
        <f t="shared" si="482"/>
        <v/>
      </c>
    </row>
    <row r="2053" spans="1:54" x14ac:dyDescent="0.25">
      <c r="A2053" s="4"/>
      <c r="B2053" s="37"/>
      <c r="C2053" s="124"/>
      <c r="D2053" s="39"/>
      <c r="E2053" s="125"/>
      <c r="F2053" s="48"/>
      <c r="G2053" s="4"/>
      <c r="H2053" s="4"/>
      <c r="I2053" s="95" t="str">
        <f>IF($C2053="", "", IF(IFERROR(INDEX(Ingredients!$C$11:$C$310, MATCH($C2053, Ingredients!$B$11:$B$310, 0)), "")="", "", IFERROR(INDEX(Ingredients!$C$11:$C$310, MATCH($C2053, Ingredients!$B$11:$B$310, 0)), "")))</f>
        <v/>
      </c>
      <c r="J2053" s="73" t="str">
        <f>IF($B2053="", "", IF(IFERROR(INDEX(Meals!$C$11:$C$260, MATCH($B2053, Meals!$B$11:$B$260, 0)), "")="", "", IFERROR(INDEX(Meals!$C$11:$C$260, MATCH($B2053, Meals!$B$11:$B$260, 0)), "")))</f>
        <v/>
      </c>
      <c r="K2053" s="4"/>
      <c r="L2053" s="72" t="str">
        <f t="shared" si="472"/>
        <v/>
      </c>
      <c r="M2053" s="73" t="str">
        <f t="shared" si="473"/>
        <v/>
      </c>
      <c r="N2053" s="4"/>
      <c r="O2053" s="78" t="str">
        <f t="shared" si="474"/>
        <v/>
      </c>
      <c r="P2053" s="79" t="str">
        <f t="shared" si="475"/>
        <v/>
      </c>
      <c r="Q2053" s="4"/>
      <c r="R2053" s="90" t="str">
        <f t="shared" si="476"/>
        <v/>
      </c>
      <c r="S2053" s="4"/>
      <c r="Y2053" s="18" t="str">
        <f t="shared" si="477"/>
        <v/>
      </c>
      <c r="AA2053" s="18" t="str">
        <f t="shared" si="468"/>
        <v/>
      </c>
      <c r="AB2053" s="18" t="str">
        <f t="shared" si="469"/>
        <v/>
      </c>
      <c r="AC2053" s="18" t="str">
        <f t="shared" si="478"/>
        <v/>
      </c>
      <c r="AD2053" s="18" t="str">
        <f t="shared" si="478"/>
        <v/>
      </c>
      <c r="AE2053" s="18" t="str">
        <f t="shared" si="479"/>
        <v/>
      </c>
      <c r="AG2053" s="95" t="str">
        <f>IF($C2053="", "", IF(IFERROR(INDEX(Ingredients!C$11:C$310, MATCH($C2053, Ingredients!$B$11:$B$310, 0)), "")="", "", IFERROR(INDEX(Ingredients!C$11:C$310, MATCH($C2053, Ingredients!$B$11:$B$310, 0)), "")))</f>
        <v/>
      </c>
      <c r="AH2053" s="105" t="str">
        <f>IF($C2053="", "", IF(IFERROR(INDEX(Ingredients!D$11:D$310, MATCH($C2053, Ingredients!$B$11:$B$310, 0)), "")="", "", IFERROR(INDEX(Ingredients!D$11:D$310, MATCH($C2053, Ingredients!$B$11:$B$310, 0)), "")))</f>
        <v/>
      </c>
      <c r="AI2053" s="106" t="str">
        <f>IF($C2053="", "", IF(IFERROR(INDEX(Ingredients!E$11:E$310, MATCH($C2053, Ingredients!$B$11:$B$310, 0)), "")="", "", IFERROR(INDEX(Ingredients!E$11:E$310, MATCH($C2053, Ingredients!$B$11:$B$310, 0)), "")))</f>
        <v/>
      </c>
      <c r="AJ2053" s="108" t="str">
        <f>IF($C2053="", "", IF(IFERROR(INDEX(Ingredients!F$11:F$310, MATCH($C2053, Ingredients!$B$11:$B$310, 0)), "")="", "", IFERROR(INDEX(Ingredients!F$11:F$310, MATCH($C2053, Ingredients!$B$11:$B$310, 0)), "")))</f>
        <v/>
      </c>
      <c r="AK2053" s="106" t="str">
        <f>IF($C2053="", "", IF(IFERROR(INDEX(Ingredients!G$11:G$310, MATCH($C2053, Ingredients!$B$11:$B$310, 0)), "")="", "", IFERROR(INDEX(Ingredients!G$11:G$310, MATCH($C2053, Ingredients!$B$11:$B$310, 0)), "")))</f>
        <v/>
      </c>
      <c r="AL2053" s="79" t="str">
        <f>IF($C2053="", "", IF(IFERROR(INDEX(Ingredients!H$11:H$310, MATCH($C2053, Ingredients!$B$11:$B$310, 0)), "")="", "", IFERROR(INDEX(Ingredients!H$11:H$310, MATCH($C2053, Ingredients!$B$11:$B$310, 0)), "")))</f>
        <v/>
      </c>
      <c r="AN2053" s="83" t="str">
        <f t="shared" si="470"/>
        <v/>
      </c>
      <c r="AP2053" s="114" t="str">
        <f t="shared" si="480"/>
        <v/>
      </c>
      <c r="AR2053" s="117" t="str">
        <f>IF($C2053="", "", IF(IFERROR(INDEX(Ingredients!$AI$11:$AI$310, MATCH($C2053, Ingredients!$B$11:$B$310, 0)), "")="", "", IFERROR(INDEX(Ingredients!$AI$11:$AI$310, MATCH($C2053, Ingredients!$B$11:$B$310, 0)), "")))</f>
        <v/>
      </c>
      <c r="AT2053" s="120" t="str">
        <f t="shared" si="481"/>
        <v/>
      </c>
      <c r="AV2053" s="90" t="str">
        <f t="shared" si="471"/>
        <v/>
      </c>
      <c r="AX2053" s="90" t="str">
        <f>IF($AV2053="", "", COUNTIF($AV$11:$AV$5010, "&lt;"&amp;$AV2053)+1+COUNTIF($AV$11:$AV2053, $AV2053)-1)</f>
        <v/>
      </c>
      <c r="AZ2053" s="111" t="str">
        <f>IF($B2053="", "", SUMIF('Shopping List'!$AV$11:$AV$25, $B2053, 'Shopping List'!$BN$11:$BN$25))</f>
        <v/>
      </c>
      <c r="BB2053" s="117" t="str">
        <f t="shared" si="482"/>
        <v/>
      </c>
    </row>
    <row r="2054" spans="1:54" x14ac:dyDescent="0.25">
      <c r="A2054" s="4"/>
      <c r="B2054" s="37"/>
      <c r="C2054" s="124"/>
      <c r="D2054" s="39"/>
      <c r="E2054" s="125"/>
      <c r="F2054" s="48"/>
      <c r="G2054" s="4"/>
      <c r="H2054" s="4"/>
      <c r="I2054" s="95" t="str">
        <f>IF($C2054="", "", IF(IFERROR(INDEX(Ingredients!$C$11:$C$310, MATCH($C2054, Ingredients!$B$11:$B$310, 0)), "")="", "", IFERROR(INDEX(Ingredients!$C$11:$C$310, MATCH($C2054, Ingredients!$B$11:$B$310, 0)), "")))</f>
        <v/>
      </c>
      <c r="J2054" s="73" t="str">
        <f>IF($B2054="", "", IF(IFERROR(INDEX(Meals!$C$11:$C$260, MATCH($B2054, Meals!$B$11:$B$260, 0)), "")="", "", IFERROR(INDEX(Meals!$C$11:$C$260, MATCH($B2054, Meals!$B$11:$B$260, 0)), "")))</f>
        <v/>
      </c>
      <c r="K2054" s="4"/>
      <c r="L2054" s="72" t="str">
        <f t="shared" si="472"/>
        <v/>
      </c>
      <c r="M2054" s="73" t="str">
        <f t="shared" si="473"/>
        <v/>
      </c>
      <c r="N2054" s="4"/>
      <c r="O2054" s="78" t="str">
        <f t="shared" si="474"/>
        <v/>
      </c>
      <c r="P2054" s="79" t="str">
        <f t="shared" si="475"/>
        <v/>
      </c>
      <c r="Q2054" s="4"/>
      <c r="R2054" s="90" t="str">
        <f t="shared" si="476"/>
        <v/>
      </c>
      <c r="S2054" s="4"/>
      <c r="Y2054" s="18" t="str">
        <f t="shared" si="477"/>
        <v/>
      </c>
      <c r="AA2054" s="18" t="str">
        <f t="shared" si="468"/>
        <v/>
      </c>
      <c r="AB2054" s="18" t="str">
        <f t="shared" si="469"/>
        <v/>
      </c>
      <c r="AC2054" s="18" t="str">
        <f t="shared" si="478"/>
        <v/>
      </c>
      <c r="AD2054" s="18" t="str">
        <f t="shared" si="478"/>
        <v/>
      </c>
      <c r="AE2054" s="18" t="str">
        <f t="shared" si="479"/>
        <v/>
      </c>
      <c r="AG2054" s="95" t="str">
        <f>IF($C2054="", "", IF(IFERROR(INDEX(Ingredients!C$11:C$310, MATCH($C2054, Ingredients!$B$11:$B$310, 0)), "")="", "", IFERROR(INDEX(Ingredients!C$11:C$310, MATCH($C2054, Ingredients!$B$11:$B$310, 0)), "")))</f>
        <v/>
      </c>
      <c r="AH2054" s="105" t="str">
        <f>IF($C2054="", "", IF(IFERROR(INDEX(Ingredients!D$11:D$310, MATCH($C2054, Ingredients!$B$11:$B$310, 0)), "")="", "", IFERROR(INDEX(Ingredients!D$11:D$310, MATCH($C2054, Ingredients!$B$11:$B$310, 0)), "")))</f>
        <v/>
      </c>
      <c r="AI2054" s="106" t="str">
        <f>IF($C2054="", "", IF(IFERROR(INDEX(Ingredients!E$11:E$310, MATCH($C2054, Ingredients!$B$11:$B$310, 0)), "")="", "", IFERROR(INDEX(Ingredients!E$11:E$310, MATCH($C2054, Ingredients!$B$11:$B$310, 0)), "")))</f>
        <v/>
      </c>
      <c r="AJ2054" s="108" t="str">
        <f>IF($C2054="", "", IF(IFERROR(INDEX(Ingredients!F$11:F$310, MATCH($C2054, Ingredients!$B$11:$B$310, 0)), "")="", "", IFERROR(INDEX(Ingredients!F$11:F$310, MATCH($C2054, Ingredients!$B$11:$B$310, 0)), "")))</f>
        <v/>
      </c>
      <c r="AK2054" s="106" t="str">
        <f>IF($C2054="", "", IF(IFERROR(INDEX(Ingredients!G$11:G$310, MATCH($C2054, Ingredients!$B$11:$B$310, 0)), "")="", "", IFERROR(INDEX(Ingredients!G$11:G$310, MATCH($C2054, Ingredients!$B$11:$B$310, 0)), "")))</f>
        <v/>
      </c>
      <c r="AL2054" s="79" t="str">
        <f>IF($C2054="", "", IF(IFERROR(INDEX(Ingredients!H$11:H$310, MATCH($C2054, Ingredients!$B$11:$B$310, 0)), "")="", "", IFERROR(INDEX(Ingredients!H$11:H$310, MATCH($C2054, Ingredients!$B$11:$B$310, 0)), "")))</f>
        <v/>
      </c>
      <c r="AN2054" s="83" t="str">
        <f t="shared" si="470"/>
        <v/>
      </c>
      <c r="AP2054" s="114" t="str">
        <f t="shared" si="480"/>
        <v/>
      </c>
      <c r="AR2054" s="117" t="str">
        <f>IF($C2054="", "", IF(IFERROR(INDEX(Ingredients!$AI$11:$AI$310, MATCH($C2054, Ingredients!$B$11:$B$310, 0)), "")="", "", IFERROR(INDEX(Ingredients!$AI$11:$AI$310, MATCH($C2054, Ingredients!$B$11:$B$310, 0)), "")))</f>
        <v/>
      </c>
      <c r="AT2054" s="120" t="str">
        <f t="shared" si="481"/>
        <v/>
      </c>
      <c r="AV2054" s="90" t="str">
        <f t="shared" si="471"/>
        <v/>
      </c>
      <c r="AX2054" s="90" t="str">
        <f>IF($AV2054="", "", COUNTIF($AV$11:$AV$5010, "&lt;"&amp;$AV2054)+1+COUNTIF($AV$11:$AV2054, $AV2054)-1)</f>
        <v/>
      </c>
      <c r="AZ2054" s="111" t="str">
        <f>IF($B2054="", "", SUMIF('Shopping List'!$AV$11:$AV$25, $B2054, 'Shopping List'!$BN$11:$BN$25))</f>
        <v/>
      </c>
      <c r="BB2054" s="117" t="str">
        <f t="shared" si="482"/>
        <v/>
      </c>
    </row>
    <row r="2055" spans="1:54" x14ac:dyDescent="0.25">
      <c r="A2055" s="4"/>
      <c r="B2055" s="37"/>
      <c r="C2055" s="124"/>
      <c r="D2055" s="39"/>
      <c r="E2055" s="125"/>
      <c r="F2055" s="48"/>
      <c r="G2055" s="4"/>
      <c r="H2055" s="4"/>
      <c r="I2055" s="95" t="str">
        <f>IF($C2055="", "", IF(IFERROR(INDEX(Ingredients!$C$11:$C$310, MATCH($C2055, Ingredients!$B$11:$B$310, 0)), "")="", "", IFERROR(INDEX(Ingredients!$C$11:$C$310, MATCH($C2055, Ingredients!$B$11:$B$310, 0)), "")))</f>
        <v/>
      </c>
      <c r="J2055" s="73" t="str">
        <f>IF($B2055="", "", IF(IFERROR(INDEX(Meals!$C$11:$C$260, MATCH($B2055, Meals!$B$11:$B$260, 0)), "")="", "", IFERROR(INDEX(Meals!$C$11:$C$260, MATCH($B2055, Meals!$B$11:$B$260, 0)), "")))</f>
        <v/>
      </c>
      <c r="K2055" s="4"/>
      <c r="L2055" s="72" t="str">
        <f t="shared" si="472"/>
        <v/>
      </c>
      <c r="M2055" s="73" t="str">
        <f t="shared" si="473"/>
        <v/>
      </c>
      <c r="N2055" s="4"/>
      <c r="O2055" s="78" t="str">
        <f t="shared" si="474"/>
        <v/>
      </c>
      <c r="P2055" s="79" t="str">
        <f t="shared" si="475"/>
        <v/>
      </c>
      <c r="Q2055" s="4"/>
      <c r="R2055" s="90" t="str">
        <f t="shared" si="476"/>
        <v/>
      </c>
      <c r="S2055" s="4"/>
      <c r="Y2055" s="18" t="str">
        <f t="shared" si="477"/>
        <v/>
      </c>
      <c r="AA2055" s="18" t="str">
        <f t="shared" si="468"/>
        <v/>
      </c>
      <c r="AB2055" s="18" t="str">
        <f t="shared" si="469"/>
        <v/>
      </c>
      <c r="AC2055" s="18" t="str">
        <f t="shared" si="478"/>
        <v/>
      </c>
      <c r="AD2055" s="18" t="str">
        <f t="shared" si="478"/>
        <v/>
      </c>
      <c r="AE2055" s="18" t="str">
        <f t="shared" si="479"/>
        <v/>
      </c>
      <c r="AG2055" s="95" t="str">
        <f>IF($C2055="", "", IF(IFERROR(INDEX(Ingredients!C$11:C$310, MATCH($C2055, Ingredients!$B$11:$B$310, 0)), "")="", "", IFERROR(INDEX(Ingredients!C$11:C$310, MATCH($C2055, Ingredients!$B$11:$B$310, 0)), "")))</f>
        <v/>
      </c>
      <c r="AH2055" s="105" t="str">
        <f>IF($C2055="", "", IF(IFERROR(INDEX(Ingredients!D$11:D$310, MATCH($C2055, Ingredients!$B$11:$B$310, 0)), "")="", "", IFERROR(INDEX(Ingredients!D$11:D$310, MATCH($C2055, Ingredients!$B$11:$B$310, 0)), "")))</f>
        <v/>
      </c>
      <c r="AI2055" s="106" t="str">
        <f>IF($C2055="", "", IF(IFERROR(INDEX(Ingredients!E$11:E$310, MATCH($C2055, Ingredients!$B$11:$B$310, 0)), "")="", "", IFERROR(INDEX(Ingredients!E$11:E$310, MATCH($C2055, Ingredients!$B$11:$B$310, 0)), "")))</f>
        <v/>
      </c>
      <c r="AJ2055" s="108" t="str">
        <f>IF($C2055="", "", IF(IFERROR(INDEX(Ingredients!F$11:F$310, MATCH($C2055, Ingredients!$B$11:$B$310, 0)), "")="", "", IFERROR(INDEX(Ingredients!F$11:F$310, MATCH($C2055, Ingredients!$B$11:$B$310, 0)), "")))</f>
        <v/>
      </c>
      <c r="AK2055" s="106" t="str">
        <f>IF($C2055="", "", IF(IFERROR(INDEX(Ingredients!G$11:G$310, MATCH($C2055, Ingredients!$B$11:$B$310, 0)), "")="", "", IFERROR(INDEX(Ingredients!G$11:G$310, MATCH($C2055, Ingredients!$B$11:$B$310, 0)), "")))</f>
        <v/>
      </c>
      <c r="AL2055" s="79" t="str">
        <f>IF($C2055="", "", IF(IFERROR(INDEX(Ingredients!H$11:H$310, MATCH($C2055, Ingredients!$B$11:$B$310, 0)), "")="", "", IFERROR(INDEX(Ingredients!H$11:H$310, MATCH($C2055, Ingredients!$B$11:$B$310, 0)), "")))</f>
        <v/>
      </c>
      <c r="AN2055" s="83" t="str">
        <f t="shared" si="470"/>
        <v/>
      </c>
      <c r="AP2055" s="114" t="str">
        <f t="shared" si="480"/>
        <v/>
      </c>
      <c r="AR2055" s="117" t="str">
        <f>IF($C2055="", "", IF(IFERROR(INDEX(Ingredients!$AI$11:$AI$310, MATCH($C2055, Ingredients!$B$11:$B$310, 0)), "")="", "", IFERROR(INDEX(Ingredients!$AI$11:$AI$310, MATCH($C2055, Ingredients!$B$11:$B$310, 0)), "")))</f>
        <v/>
      </c>
      <c r="AT2055" s="120" t="str">
        <f t="shared" si="481"/>
        <v/>
      </c>
      <c r="AV2055" s="90" t="str">
        <f t="shared" si="471"/>
        <v/>
      </c>
      <c r="AX2055" s="90" t="str">
        <f>IF($AV2055="", "", COUNTIF($AV$11:$AV$5010, "&lt;"&amp;$AV2055)+1+COUNTIF($AV$11:$AV2055, $AV2055)-1)</f>
        <v/>
      </c>
      <c r="AZ2055" s="111" t="str">
        <f>IF($B2055="", "", SUMIF('Shopping List'!$AV$11:$AV$25, $B2055, 'Shopping List'!$BN$11:$BN$25))</f>
        <v/>
      </c>
      <c r="BB2055" s="117" t="str">
        <f t="shared" si="482"/>
        <v/>
      </c>
    </row>
    <row r="2056" spans="1:54" x14ac:dyDescent="0.25">
      <c r="A2056" s="4"/>
      <c r="B2056" s="37"/>
      <c r="C2056" s="124"/>
      <c r="D2056" s="39"/>
      <c r="E2056" s="125"/>
      <c r="F2056" s="48"/>
      <c r="G2056" s="4"/>
      <c r="H2056" s="4"/>
      <c r="I2056" s="95" t="str">
        <f>IF($C2056="", "", IF(IFERROR(INDEX(Ingredients!$C$11:$C$310, MATCH($C2056, Ingredients!$B$11:$B$310, 0)), "")="", "", IFERROR(INDEX(Ingredients!$C$11:$C$310, MATCH($C2056, Ingredients!$B$11:$B$310, 0)), "")))</f>
        <v/>
      </c>
      <c r="J2056" s="73" t="str">
        <f>IF($B2056="", "", IF(IFERROR(INDEX(Meals!$C$11:$C$260, MATCH($B2056, Meals!$B$11:$B$260, 0)), "")="", "", IFERROR(INDEX(Meals!$C$11:$C$260, MATCH($B2056, Meals!$B$11:$B$260, 0)), "")))</f>
        <v/>
      </c>
      <c r="K2056" s="4"/>
      <c r="L2056" s="72" t="str">
        <f t="shared" si="472"/>
        <v/>
      </c>
      <c r="M2056" s="73" t="str">
        <f t="shared" si="473"/>
        <v/>
      </c>
      <c r="N2056" s="4"/>
      <c r="O2056" s="78" t="str">
        <f t="shared" si="474"/>
        <v/>
      </c>
      <c r="P2056" s="79" t="str">
        <f t="shared" si="475"/>
        <v/>
      </c>
      <c r="Q2056" s="4"/>
      <c r="R2056" s="90" t="str">
        <f t="shared" si="476"/>
        <v/>
      </c>
      <c r="S2056" s="4"/>
      <c r="Y2056" s="18" t="str">
        <f t="shared" si="477"/>
        <v/>
      </c>
      <c r="AA2056" s="18" t="str">
        <f t="shared" si="468"/>
        <v/>
      </c>
      <c r="AB2056" s="18" t="str">
        <f t="shared" si="469"/>
        <v/>
      </c>
      <c r="AC2056" s="18" t="str">
        <f t="shared" si="478"/>
        <v/>
      </c>
      <c r="AD2056" s="18" t="str">
        <f t="shared" si="478"/>
        <v/>
      </c>
      <c r="AE2056" s="18" t="str">
        <f t="shared" si="479"/>
        <v/>
      </c>
      <c r="AG2056" s="95" t="str">
        <f>IF($C2056="", "", IF(IFERROR(INDEX(Ingredients!C$11:C$310, MATCH($C2056, Ingredients!$B$11:$B$310, 0)), "")="", "", IFERROR(INDEX(Ingredients!C$11:C$310, MATCH($C2056, Ingredients!$B$11:$B$310, 0)), "")))</f>
        <v/>
      </c>
      <c r="AH2056" s="105" t="str">
        <f>IF($C2056="", "", IF(IFERROR(INDEX(Ingredients!D$11:D$310, MATCH($C2056, Ingredients!$B$11:$B$310, 0)), "")="", "", IFERROR(INDEX(Ingredients!D$11:D$310, MATCH($C2056, Ingredients!$B$11:$B$310, 0)), "")))</f>
        <v/>
      </c>
      <c r="AI2056" s="106" t="str">
        <f>IF($C2056="", "", IF(IFERROR(INDEX(Ingredients!E$11:E$310, MATCH($C2056, Ingredients!$B$11:$B$310, 0)), "")="", "", IFERROR(INDEX(Ingredients!E$11:E$310, MATCH($C2056, Ingredients!$B$11:$B$310, 0)), "")))</f>
        <v/>
      </c>
      <c r="AJ2056" s="108" t="str">
        <f>IF($C2056="", "", IF(IFERROR(INDEX(Ingredients!F$11:F$310, MATCH($C2056, Ingredients!$B$11:$B$310, 0)), "")="", "", IFERROR(INDEX(Ingredients!F$11:F$310, MATCH($C2056, Ingredients!$B$11:$B$310, 0)), "")))</f>
        <v/>
      </c>
      <c r="AK2056" s="106" t="str">
        <f>IF($C2056="", "", IF(IFERROR(INDEX(Ingredients!G$11:G$310, MATCH($C2056, Ingredients!$B$11:$B$310, 0)), "")="", "", IFERROR(INDEX(Ingredients!G$11:G$310, MATCH($C2056, Ingredients!$B$11:$B$310, 0)), "")))</f>
        <v/>
      </c>
      <c r="AL2056" s="79" t="str">
        <f>IF($C2056="", "", IF(IFERROR(INDEX(Ingredients!H$11:H$310, MATCH($C2056, Ingredients!$B$11:$B$310, 0)), "")="", "", IFERROR(INDEX(Ingredients!H$11:H$310, MATCH($C2056, Ingredients!$B$11:$B$310, 0)), "")))</f>
        <v/>
      </c>
      <c r="AN2056" s="83" t="str">
        <f t="shared" si="470"/>
        <v/>
      </c>
      <c r="AP2056" s="114" t="str">
        <f t="shared" si="480"/>
        <v/>
      </c>
      <c r="AR2056" s="117" t="str">
        <f>IF($C2056="", "", IF(IFERROR(INDEX(Ingredients!$AI$11:$AI$310, MATCH($C2056, Ingredients!$B$11:$B$310, 0)), "")="", "", IFERROR(INDEX(Ingredients!$AI$11:$AI$310, MATCH($C2056, Ingredients!$B$11:$B$310, 0)), "")))</f>
        <v/>
      </c>
      <c r="AT2056" s="120" t="str">
        <f t="shared" si="481"/>
        <v/>
      </c>
      <c r="AV2056" s="90" t="str">
        <f t="shared" si="471"/>
        <v/>
      </c>
      <c r="AX2056" s="90" t="str">
        <f>IF($AV2056="", "", COUNTIF($AV$11:$AV$5010, "&lt;"&amp;$AV2056)+1+COUNTIF($AV$11:$AV2056, $AV2056)-1)</f>
        <v/>
      </c>
      <c r="AZ2056" s="111" t="str">
        <f>IF($B2056="", "", SUMIF('Shopping List'!$AV$11:$AV$25, $B2056, 'Shopping List'!$BN$11:$BN$25))</f>
        <v/>
      </c>
      <c r="BB2056" s="117" t="str">
        <f t="shared" si="482"/>
        <v/>
      </c>
    </row>
    <row r="2057" spans="1:54" x14ac:dyDescent="0.25">
      <c r="A2057" s="4"/>
      <c r="B2057" s="37"/>
      <c r="C2057" s="124"/>
      <c r="D2057" s="39"/>
      <c r="E2057" s="125"/>
      <c r="F2057" s="48"/>
      <c r="G2057" s="4"/>
      <c r="H2057" s="4"/>
      <c r="I2057" s="95" t="str">
        <f>IF($C2057="", "", IF(IFERROR(INDEX(Ingredients!$C$11:$C$310, MATCH($C2057, Ingredients!$B$11:$B$310, 0)), "")="", "", IFERROR(INDEX(Ingredients!$C$11:$C$310, MATCH($C2057, Ingredients!$B$11:$B$310, 0)), "")))</f>
        <v/>
      </c>
      <c r="J2057" s="73" t="str">
        <f>IF($B2057="", "", IF(IFERROR(INDEX(Meals!$C$11:$C$260, MATCH($B2057, Meals!$B$11:$B$260, 0)), "")="", "", IFERROR(INDEX(Meals!$C$11:$C$260, MATCH($B2057, Meals!$B$11:$B$260, 0)), "")))</f>
        <v/>
      </c>
      <c r="K2057" s="4"/>
      <c r="L2057" s="72" t="str">
        <f t="shared" si="472"/>
        <v/>
      </c>
      <c r="M2057" s="73" t="str">
        <f t="shared" si="473"/>
        <v/>
      </c>
      <c r="N2057" s="4"/>
      <c r="O2057" s="78" t="str">
        <f t="shared" si="474"/>
        <v/>
      </c>
      <c r="P2057" s="79" t="str">
        <f t="shared" si="475"/>
        <v/>
      </c>
      <c r="Q2057" s="4"/>
      <c r="R2057" s="90" t="str">
        <f t="shared" si="476"/>
        <v/>
      </c>
      <c r="S2057" s="4"/>
      <c r="Y2057" s="18" t="str">
        <f t="shared" si="477"/>
        <v/>
      </c>
      <c r="AA2057" s="18" t="str">
        <f t="shared" si="468"/>
        <v/>
      </c>
      <c r="AB2057" s="18" t="str">
        <f t="shared" si="469"/>
        <v/>
      </c>
      <c r="AC2057" s="18" t="str">
        <f t="shared" si="478"/>
        <v/>
      </c>
      <c r="AD2057" s="18" t="str">
        <f t="shared" si="478"/>
        <v/>
      </c>
      <c r="AE2057" s="18" t="str">
        <f t="shared" si="479"/>
        <v/>
      </c>
      <c r="AG2057" s="95" t="str">
        <f>IF($C2057="", "", IF(IFERROR(INDEX(Ingredients!C$11:C$310, MATCH($C2057, Ingredients!$B$11:$B$310, 0)), "")="", "", IFERROR(INDEX(Ingredients!C$11:C$310, MATCH($C2057, Ingredients!$B$11:$B$310, 0)), "")))</f>
        <v/>
      </c>
      <c r="AH2057" s="105" t="str">
        <f>IF($C2057="", "", IF(IFERROR(INDEX(Ingredients!D$11:D$310, MATCH($C2057, Ingredients!$B$11:$B$310, 0)), "")="", "", IFERROR(INDEX(Ingredients!D$11:D$310, MATCH($C2057, Ingredients!$B$11:$B$310, 0)), "")))</f>
        <v/>
      </c>
      <c r="AI2057" s="106" t="str">
        <f>IF($C2057="", "", IF(IFERROR(INDEX(Ingredients!E$11:E$310, MATCH($C2057, Ingredients!$B$11:$B$310, 0)), "")="", "", IFERROR(INDEX(Ingredients!E$11:E$310, MATCH($C2057, Ingredients!$B$11:$B$310, 0)), "")))</f>
        <v/>
      </c>
      <c r="AJ2057" s="108" t="str">
        <f>IF($C2057="", "", IF(IFERROR(INDEX(Ingredients!F$11:F$310, MATCH($C2057, Ingredients!$B$11:$B$310, 0)), "")="", "", IFERROR(INDEX(Ingredients!F$11:F$310, MATCH($C2057, Ingredients!$B$11:$B$310, 0)), "")))</f>
        <v/>
      </c>
      <c r="AK2057" s="106" t="str">
        <f>IF($C2057="", "", IF(IFERROR(INDEX(Ingredients!G$11:G$310, MATCH($C2057, Ingredients!$B$11:$B$310, 0)), "")="", "", IFERROR(INDEX(Ingredients!G$11:G$310, MATCH($C2057, Ingredients!$B$11:$B$310, 0)), "")))</f>
        <v/>
      </c>
      <c r="AL2057" s="79" t="str">
        <f>IF($C2057="", "", IF(IFERROR(INDEX(Ingredients!H$11:H$310, MATCH($C2057, Ingredients!$B$11:$B$310, 0)), "")="", "", IFERROR(INDEX(Ingredients!H$11:H$310, MATCH($C2057, Ingredients!$B$11:$B$310, 0)), "")))</f>
        <v/>
      </c>
      <c r="AN2057" s="83" t="str">
        <f t="shared" si="470"/>
        <v/>
      </c>
      <c r="AP2057" s="114" t="str">
        <f t="shared" si="480"/>
        <v/>
      </c>
      <c r="AR2057" s="117" t="str">
        <f>IF($C2057="", "", IF(IFERROR(INDEX(Ingredients!$AI$11:$AI$310, MATCH($C2057, Ingredients!$B$11:$B$310, 0)), "")="", "", IFERROR(INDEX(Ingredients!$AI$11:$AI$310, MATCH($C2057, Ingredients!$B$11:$B$310, 0)), "")))</f>
        <v/>
      </c>
      <c r="AT2057" s="120" t="str">
        <f t="shared" si="481"/>
        <v/>
      </c>
      <c r="AV2057" s="90" t="str">
        <f t="shared" si="471"/>
        <v/>
      </c>
      <c r="AX2057" s="90" t="str">
        <f>IF($AV2057="", "", COUNTIF($AV$11:$AV$5010, "&lt;"&amp;$AV2057)+1+COUNTIF($AV$11:$AV2057, $AV2057)-1)</f>
        <v/>
      </c>
      <c r="AZ2057" s="111" t="str">
        <f>IF($B2057="", "", SUMIF('Shopping List'!$AV$11:$AV$25, $B2057, 'Shopping List'!$BN$11:$BN$25))</f>
        <v/>
      </c>
      <c r="BB2057" s="117" t="str">
        <f t="shared" si="482"/>
        <v/>
      </c>
    </row>
    <row r="2058" spans="1:54" x14ac:dyDescent="0.25">
      <c r="A2058" s="4"/>
      <c r="B2058" s="37"/>
      <c r="C2058" s="124"/>
      <c r="D2058" s="39"/>
      <c r="E2058" s="125"/>
      <c r="F2058" s="48"/>
      <c r="G2058" s="4"/>
      <c r="H2058" s="4"/>
      <c r="I2058" s="95" t="str">
        <f>IF($C2058="", "", IF(IFERROR(INDEX(Ingredients!$C$11:$C$310, MATCH($C2058, Ingredients!$B$11:$B$310, 0)), "")="", "", IFERROR(INDEX(Ingredients!$C$11:$C$310, MATCH($C2058, Ingredients!$B$11:$B$310, 0)), "")))</f>
        <v/>
      </c>
      <c r="J2058" s="73" t="str">
        <f>IF($B2058="", "", IF(IFERROR(INDEX(Meals!$C$11:$C$260, MATCH($B2058, Meals!$B$11:$B$260, 0)), "")="", "", IFERROR(INDEX(Meals!$C$11:$C$260, MATCH($B2058, Meals!$B$11:$B$260, 0)), "")))</f>
        <v/>
      </c>
      <c r="K2058" s="4"/>
      <c r="L2058" s="72" t="str">
        <f t="shared" si="472"/>
        <v/>
      </c>
      <c r="M2058" s="73" t="str">
        <f t="shared" si="473"/>
        <v/>
      </c>
      <c r="N2058" s="4"/>
      <c r="O2058" s="78" t="str">
        <f t="shared" si="474"/>
        <v/>
      </c>
      <c r="P2058" s="79" t="str">
        <f t="shared" si="475"/>
        <v/>
      </c>
      <c r="Q2058" s="4"/>
      <c r="R2058" s="90" t="str">
        <f t="shared" si="476"/>
        <v/>
      </c>
      <c r="S2058" s="4"/>
      <c r="Y2058" s="18" t="str">
        <f t="shared" si="477"/>
        <v/>
      </c>
      <c r="AA2058" s="18" t="str">
        <f t="shared" si="468"/>
        <v/>
      </c>
      <c r="AB2058" s="18" t="str">
        <f t="shared" si="469"/>
        <v/>
      </c>
      <c r="AC2058" s="18" t="str">
        <f t="shared" si="478"/>
        <v/>
      </c>
      <c r="AD2058" s="18" t="str">
        <f t="shared" si="478"/>
        <v/>
      </c>
      <c r="AE2058" s="18" t="str">
        <f t="shared" si="479"/>
        <v/>
      </c>
      <c r="AG2058" s="95" t="str">
        <f>IF($C2058="", "", IF(IFERROR(INDEX(Ingredients!C$11:C$310, MATCH($C2058, Ingredients!$B$11:$B$310, 0)), "")="", "", IFERROR(INDEX(Ingredients!C$11:C$310, MATCH($C2058, Ingredients!$B$11:$B$310, 0)), "")))</f>
        <v/>
      </c>
      <c r="AH2058" s="105" t="str">
        <f>IF($C2058="", "", IF(IFERROR(INDEX(Ingredients!D$11:D$310, MATCH($C2058, Ingredients!$B$11:$B$310, 0)), "")="", "", IFERROR(INDEX(Ingredients!D$11:D$310, MATCH($C2058, Ingredients!$B$11:$B$310, 0)), "")))</f>
        <v/>
      </c>
      <c r="AI2058" s="106" t="str">
        <f>IF($C2058="", "", IF(IFERROR(INDEX(Ingredients!E$11:E$310, MATCH($C2058, Ingredients!$B$11:$B$310, 0)), "")="", "", IFERROR(INDEX(Ingredients!E$11:E$310, MATCH($C2058, Ingredients!$B$11:$B$310, 0)), "")))</f>
        <v/>
      </c>
      <c r="AJ2058" s="108" t="str">
        <f>IF($C2058="", "", IF(IFERROR(INDEX(Ingredients!F$11:F$310, MATCH($C2058, Ingredients!$B$11:$B$310, 0)), "")="", "", IFERROR(INDEX(Ingredients!F$11:F$310, MATCH($C2058, Ingredients!$B$11:$B$310, 0)), "")))</f>
        <v/>
      </c>
      <c r="AK2058" s="106" t="str">
        <f>IF($C2058="", "", IF(IFERROR(INDEX(Ingredients!G$11:G$310, MATCH($C2058, Ingredients!$B$11:$B$310, 0)), "")="", "", IFERROR(INDEX(Ingredients!G$11:G$310, MATCH($C2058, Ingredients!$B$11:$B$310, 0)), "")))</f>
        <v/>
      </c>
      <c r="AL2058" s="79" t="str">
        <f>IF($C2058="", "", IF(IFERROR(INDEX(Ingredients!H$11:H$310, MATCH($C2058, Ingredients!$B$11:$B$310, 0)), "")="", "", IFERROR(INDEX(Ingredients!H$11:H$310, MATCH($C2058, Ingredients!$B$11:$B$310, 0)), "")))</f>
        <v/>
      </c>
      <c r="AN2058" s="83" t="str">
        <f t="shared" si="470"/>
        <v/>
      </c>
      <c r="AP2058" s="114" t="str">
        <f t="shared" si="480"/>
        <v/>
      </c>
      <c r="AR2058" s="117" t="str">
        <f>IF($C2058="", "", IF(IFERROR(INDEX(Ingredients!$AI$11:$AI$310, MATCH($C2058, Ingredients!$B$11:$B$310, 0)), "")="", "", IFERROR(INDEX(Ingredients!$AI$11:$AI$310, MATCH($C2058, Ingredients!$B$11:$B$310, 0)), "")))</f>
        <v/>
      </c>
      <c r="AT2058" s="120" t="str">
        <f t="shared" si="481"/>
        <v/>
      </c>
      <c r="AV2058" s="90" t="str">
        <f t="shared" si="471"/>
        <v/>
      </c>
      <c r="AX2058" s="90" t="str">
        <f>IF($AV2058="", "", COUNTIF($AV$11:$AV$5010, "&lt;"&amp;$AV2058)+1+COUNTIF($AV$11:$AV2058, $AV2058)-1)</f>
        <v/>
      </c>
      <c r="AZ2058" s="111" t="str">
        <f>IF($B2058="", "", SUMIF('Shopping List'!$AV$11:$AV$25, $B2058, 'Shopping List'!$BN$11:$BN$25))</f>
        <v/>
      </c>
      <c r="BB2058" s="117" t="str">
        <f t="shared" si="482"/>
        <v/>
      </c>
    </row>
    <row r="2059" spans="1:54" x14ac:dyDescent="0.25">
      <c r="A2059" s="4"/>
      <c r="B2059" s="37"/>
      <c r="C2059" s="124"/>
      <c r="D2059" s="39"/>
      <c r="E2059" s="125"/>
      <c r="F2059" s="48"/>
      <c r="G2059" s="4"/>
      <c r="H2059" s="4"/>
      <c r="I2059" s="95" t="str">
        <f>IF($C2059="", "", IF(IFERROR(INDEX(Ingredients!$C$11:$C$310, MATCH($C2059, Ingredients!$B$11:$B$310, 0)), "")="", "", IFERROR(INDEX(Ingredients!$C$11:$C$310, MATCH($C2059, Ingredients!$B$11:$B$310, 0)), "")))</f>
        <v/>
      </c>
      <c r="J2059" s="73" t="str">
        <f>IF($B2059="", "", IF(IFERROR(INDEX(Meals!$C$11:$C$260, MATCH($B2059, Meals!$B$11:$B$260, 0)), "")="", "", IFERROR(INDEX(Meals!$C$11:$C$260, MATCH($B2059, Meals!$B$11:$B$260, 0)), "")))</f>
        <v/>
      </c>
      <c r="K2059" s="4"/>
      <c r="L2059" s="72" t="str">
        <f t="shared" si="472"/>
        <v/>
      </c>
      <c r="M2059" s="73" t="str">
        <f t="shared" si="473"/>
        <v/>
      </c>
      <c r="N2059" s="4"/>
      <c r="O2059" s="78" t="str">
        <f t="shared" si="474"/>
        <v/>
      </c>
      <c r="P2059" s="79" t="str">
        <f t="shared" si="475"/>
        <v/>
      </c>
      <c r="Q2059" s="4"/>
      <c r="R2059" s="90" t="str">
        <f t="shared" si="476"/>
        <v/>
      </c>
      <c r="S2059" s="4"/>
      <c r="Y2059" s="18" t="str">
        <f t="shared" si="477"/>
        <v/>
      </c>
      <c r="AA2059" s="18" t="str">
        <f t="shared" ref="AA2059:AA2122" si="483">IF($Y2059="", "", IF(AND(AA$5="X", B2059=""), $Y$6, IF(AND(NOT(B2059=""), COUNTIF(V$11:V$260, B2059)=0), $Y$7, "")))</f>
        <v/>
      </c>
      <c r="AB2059" s="18" t="str">
        <f t="shared" ref="AB2059:AB2122" si="484">IF($Y2059="", "", IF(AND(AB$5="X", C2059=""), $Y$6, IF(AND(NOT(C2059=""), COUNTIF(W$11:W$310, C2059)=0), $Y$7, "")))</f>
        <v/>
      </c>
      <c r="AC2059" s="18" t="str">
        <f t="shared" si="478"/>
        <v/>
      </c>
      <c r="AD2059" s="18" t="str">
        <f t="shared" si="478"/>
        <v/>
      </c>
      <c r="AE2059" s="18" t="str">
        <f t="shared" si="479"/>
        <v/>
      </c>
      <c r="AG2059" s="95" t="str">
        <f>IF($C2059="", "", IF(IFERROR(INDEX(Ingredients!C$11:C$310, MATCH($C2059, Ingredients!$B$11:$B$310, 0)), "")="", "", IFERROR(INDEX(Ingredients!C$11:C$310, MATCH($C2059, Ingredients!$B$11:$B$310, 0)), "")))</f>
        <v/>
      </c>
      <c r="AH2059" s="105" t="str">
        <f>IF($C2059="", "", IF(IFERROR(INDEX(Ingredients!D$11:D$310, MATCH($C2059, Ingredients!$B$11:$B$310, 0)), "")="", "", IFERROR(INDEX(Ingredients!D$11:D$310, MATCH($C2059, Ingredients!$B$11:$B$310, 0)), "")))</f>
        <v/>
      </c>
      <c r="AI2059" s="106" t="str">
        <f>IF($C2059="", "", IF(IFERROR(INDEX(Ingredients!E$11:E$310, MATCH($C2059, Ingredients!$B$11:$B$310, 0)), "")="", "", IFERROR(INDEX(Ingredients!E$11:E$310, MATCH($C2059, Ingredients!$B$11:$B$310, 0)), "")))</f>
        <v/>
      </c>
      <c r="AJ2059" s="108" t="str">
        <f>IF($C2059="", "", IF(IFERROR(INDEX(Ingredients!F$11:F$310, MATCH($C2059, Ingredients!$B$11:$B$310, 0)), "")="", "", IFERROR(INDEX(Ingredients!F$11:F$310, MATCH($C2059, Ingredients!$B$11:$B$310, 0)), "")))</f>
        <v/>
      </c>
      <c r="AK2059" s="106" t="str">
        <f>IF($C2059="", "", IF(IFERROR(INDEX(Ingredients!G$11:G$310, MATCH($C2059, Ingredients!$B$11:$B$310, 0)), "")="", "", IFERROR(INDEX(Ingredients!G$11:G$310, MATCH($C2059, Ingredients!$B$11:$B$310, 0)), "")))</f>
        <v/>
      </c>
      <c r="AL2059" s="79" t="str">
        <f>IF($C2059="", "", IF(IFERROR(INDEX(Ingredients!H$11:H$310, MATCH($C2059, Ingredients!$B$11:$B$310, 0)), "")="", "", IFERROR(INDEX(Ingredients!H$11:H$310, MATCH($C2059, Ingredients!$B$11:$B$310, 0)), "")))</f>
        <v/>
      </c>
      <c r="AN2059" s="83" t="str">
        <f t="shared" ref="AN2059:AN2122" si="485">IF($D2059="", "", IFERROR(IF($AK2059=$AI2059, $AJ2059/$AH2059, $AJ2059), ""))</f>
        <v/>
      </c>
      <c r="AP2059" s="114" t="str">
        <f t="shared" si="480"/>
        <v/>
      </c>
      <c r="AR2059" s="117" t="str">
        <f>IF($C2059="", "", IF(IFERROR(INDEX(Ingredients!$AI$11:$AI$310, MATCH($C2059, Ingredients!$B$11:$B$310, 0)), "")="", "", IFERROR(INDEX(Ingredients!$AI$11:$AI$310, MATCH($C2059, Ingredients!$B$11:$B$310, 0)), "")))</f>
        <v/>
      </c>
      <c r="AT2059" s="120" t="str">
        <f t="shared" si="481"/>
        <v/>
      </c>
      <c r="AV2059" s="90" t="str">
        <f t="shared" ref="AV2059:AV2122" si="486">IF($AT$8="", "", IF($B2059=$AT$8, $E2059, ""))</f>
        <v/>
      </c>
      <c r="AX2059" s="90" t="str">
        <f>IF($AV2059="", "", COUNTIF($AV$11:$AV$5010, "&lt;"&amp;$AV2059)+1+COUNTIF($AV$11:$AV2059, $AV2059)-1)</f>
        <v/>
      </c>
      <c r="AZ2059" s="111" t="str">
        <f>IF($B2059="", "", SUMIF('Shopping List'!$AV$11:$AV$25, $B2059, 'Shopping List'!$BN$11:$BN$25))</f>
        <v/>
      </c>
      <c r="BB2059" s="117" t="str">
        <f t="shared" si="482"/>
        <v/>
      </c>
    </row>
    <row r="2060" spans="1:54" x14ac:dyDescent="0.25">
      <c r="A2060" s="4"/>
      <c r="B2060" s="37"/>
      <c r="C2060" s="124"/>
      <c r="D2060" s="39"/>
      <c r="E2060" s="125"/>
      <c r="F2060" s="48"/>
      <c r="G2060" s="4"/>
      <c r="H2060" s="4"/>
      <c r="I2060" s="95" t="str">
        <f>IF($C2060="", "", IF(IFERROR(INDEX(Ingredients!$C$11:$C$310, MATCH($C2060, Ingredients!$B$11:$B$310, 0)), "")="", "", IFERROR(INDEX(Ingredients!$C$11:$C$310, MATCH($C2060, Ingredients!$B$11:$B$310, 0)), "")))</f>
        <v/>
      </c>
      <c r="J2060" s="73" t="str">
        <f>IF($B2060="", "", IF(IFERROR(INDEX(Meals!$C$11:$C$260, MATCH($B2060, Meals!$B$11:$B$260, 0)), "")="", "", IFERROR(INDEX(Meals!$C$11:$C$260, MATCH($B2060, Meals!$B$11:$B$260, 0)), "")))</f>
        <v/>
      </c>
      <c r="K2060" s="4"/>
      <c r="L2060" s="72" t="str">
        <f t="shared" ref="L2060:L2123" si="487">IF($D2060="", "", IFERROR(ROUND($AN2060*$D2060, 0), ""))</f>
        <v/>
      </c>
      <c r="M2060" s="73" t="str">
        <f t="shared" ref="M2060:M2123" si="488">IFERROR(ROUND($L2060/$J2060, 0), "")</f>
        <v/>
      </c>
      <c r="N2060" s="4"/>
      <c r="O2060" s="78" t="str">
        <f t="shared" ref="O2060:O2123" si="489">IF($D2060="", "", IFERROR(ROUND($AP2060*$D2060, 2), ""))</f>
        <v/>
      </c>
      <c r="P2060" s="79" t="str">
        <f t="shared" ref="P2060:P2123" si="490">IFERROR(ROUND($O2060/$J2060, 2), "")</f>
        <v/>
      </c>
      <c r="Q2060" s="4"/>
      <c r="R2060" s="90" t="str">
        <f t="shared" ref="R2060:R2123" si="491">IF(OR($D2060="", $AR2060=""), "", IF($AR2060&gt;=$D2060, $V$3, $V$4))</f>
        <v/>
      </c>
      <c r="S2060" s="4"/>
      <c r="Y2060" s="18" t="str">
        <f t="shared" ref="Y2060:Y2123" si="492">IF(COUNTIF($B2060:$F2060, "")=5, "", "X")</f>
        <v/>
      </c>
      <c r="AA2060" s="18" t="str">
        <f t="shared" si="483"/>
        <v/>
      </c>
      <c r="AB2060" s="18" t="str">
        <f t="shared" si="484"/>
        <v/>
      </c>
      <c r="AC2060" s="18" t="str">
        <f t="shared" ref="AC2060:AD2123" si="493">IF($Y2060="", "", IF(AND(AC$5="X", D2060=""), $Y$6, IF(AND(NOT(D2060=""), ISNUMBER(D2060)=FALSE), $Y$7, "")))</f>
        <v/>
      </c>
      <c r="AD2060" s="18" t="str">
        <f t="shared" si="493"/>
        <v/>
      </c>
      <c r="AE2060" s="18" t="str">
        <f t="shared" ref="AE2060:AE2123" si="494">IF($Y2060="", "", IF(AND(AE$5="X", F2060=""), $Y$6, ""))</f>
        <v/>
      </c>
      <c r="AG2060" s="95" t="str">
        <f>IF($C2060="", "", IF(IFERROR(INDEX(Ingredients!C$11:C$310, MATCH($C2060, Ingredients!$B$11:$B$310, 0)), "")="", "", IFERROR(INDEX(Ingredients!C$11:C$310, MATCH($C2060, Ingredients!$B$11:$B$310, 0)), "")))</f>
        <v/>
      </c>
      <c r="AH2060" s="105" t="str">
        <f>IF($C2060="", "", IF(IFERROR(INDEX(Ingredients!D$11:D$310, MATCH($C2060, Ingredients!$B$11:$B$310, 0)), "")="", "", IFERROR(INDEX(Ingredients!D$11:D$310, MATCH($C2060, Ingredients!$B$11:$B$310, 0)), "")))</f>
        <v/>
      </c>
      <c r="AI2060" s="106" t="str">
        <f>IF($C2060="", "", IF(IFERROR(INDEX(Ingredients!E$11:E$310, MATCH($C2060, Ingredients!$B$11:$B$310, 0)), "")="", "", IFERROR(INDEX(Ingredients!E$11:E$310, MATCH($C2060, Ingredients!$B$11:$B$310, 0)), "")))</f>
        <v/>
      </c>
      <c r="AJ2060" s="108" t="str">
        <f>IF($C2060="", "", IF(IFERROR(INDEX(Ingredients!F$11:F$310, MATCH($C2060, Ingredients!$B$11:$B$310, 0)), "")="", "", IFERROR(INDEX(Ingredients!F$11:F$310, MATCH($C2060, Ingredients!$B$11:$B$310, 0)), "")))</f>
        <v/>
      </c>
      <c r="AK2060" s="106" t="str">
        <f>IF($C2060="", "", IF(IFERROR(INDEX(Ingredients!G$11:G$310, MATCH($C2060, Ingredients!$B$11:$B$310, 0)), "")="", "", IFERROR(INDEX(Ingredients!G$11:G$310, MATCH($C2060, Ingredients!$B$11:$B$310, 0)), "")))</f>
        <v/>
      </c>
      <c r="AL2060" s="79" t="str">
        <f>IF($C2060="", "", IF(IFERROR(INDEX(Ingredients!H$11:H$310, MATCH($C2060, Ingredients!$B$11:$B$310, 0)), "")="", "", IFERROR(INDEX(Ingredients!H$11:H$310, MATCH($C2060, Ingredients!$B$11:$B$310, 0)), "")))</f>
        <v/>
      </c>
      <c r="AN2060" s="83" t="str">
        <f t="shared" si="485"/>
        <v/>
      </c>
      <c r="AP2060" s="114" t="str">
        <f t="shared" ref="AP2060:AP2123" si="495">IF($D2060="", "", IFERROR(IF($AK2060=$AI2060, $AL2060/$AH2060, $AL2060), ""))</f>
        <v/>
      </c>
      <c r="AR2060" s="117" t="str">
        <f>IF($C2060="", "", IF(IFERROR(INDEX(Ingredients!$AI$11:$AI$310, MATCH($C2060, Ingredients!$B$11:$B$310, 0)), "")="", "", IFERROR(INDEX(Ingredients!$AI$11:$AI$310, MATCH($C2060, Ingredients!$B$11:$B$310, 0)), "")))</f>
        <v/>
      </c>
      <c r="AT2060" s="120" t="str">
        <f t="shared" ref="AT2060:AT2123" si="496">IF(OR($B2060="", $R2060=""), "", CONCATENATE($B2060, " - ", $R2060))</f>
        <v/>
      </c>
      <c r="AV2060" s="90" t="str">
        <f t="shared" si="486"/>
        <v/>
      </c>
      <c r="AX2060" s="90" t="str">
        <f>IF($AV2060="", "", COUNTIF($AV$11:$AV$5010, "&lt;"&amp;$AV2060)+1+COUNTIF($AV$11:$AV2060, $AV2060)-1)</f>
        <v/>
      </c>
      <c r="AZ2060" s="111" t="str">
        <f>IF($B2060="", "", SUMIF('Shopping List'!$AV$11:$AV$25, $B2060, 'Shopping List'!$BN$11:$BN$25))</f>
        <v/>
      </c>
      <c r="BB2060" s="117" t="str">
        <f t="shared" ref="BB2060:BB2123" si="497">IF(OR($AZ2060="", $AZ2060=0), "", IFERROR($D2060*$AZ2060, ""))</f>
        <v/>
      </c>
    </row>
    <row r="2061" spans="1:54" x14ac:dyDescent="0.25">
      <c r="A2061" s="4"/>
      <c r="B2061" s="37"/>
      <c r="C2061" s="124"/>
      <c r="D2061" s="39"/>
      <c r="E2061" s="125"/>
      <c r="F2061" s="48"/>
      <c r="G2061" s="4"/>
      <c r="H2061" s="4"/>
      <c r="I2061" s="95" t="str">
        <f>IF($C2061="", "", IF(IFERROR(INDEX(Ingredients!$C$11:$C$310, MATCH($C2061, Ingredients!$B$11:$B$310, 0)), "")="", "", IFERROR(INDEX(Ingredients!$C$11:$C$310, MATCH($C2061, Ingredients!$B$11:$B$310, 0)), "")))</f>
        <v/>
      </c>
      <c r="J2061" s="73" t="str">
        <f>IF($B2061="", "", IF(IFERROR(INDEX(Meals!$C$11:$C$260, MATCH($B2061, Meals!$B$11:$B$260, 0)), "")="", "", IFERROR(INDEX(Meals!$C$11:$C$260, MATCH($B2061, Meals!$B$11:$B$260, 0)), "")))</f>
        <v/>
      </c>
      <c r="K2061" s="4"/>
      <c r="L2061" s="72" t="str">
        <f t="shared" si="487"/>
        <v/>
      </c>
      <c r="M2061" s="73" t="str">
        <f t="shared" si="488"/>
        <v/>
      </c>
      <c r="N2061" s="4"/>
      <c r="O2061" s="78" t="str">
        <f t="shared" si="489"/>
        <v/>
      </c>
      <c r="P2061" s="79" t="str">
        <f t="shared" si="490"/>
        <v/>
      </c>
      <c r="Q2061" s="4"/>
      <c r="R2061" s="90" t="str">
        <f t="shared" si="491"/>
        <v/>
      </c>
      <c r="S2061" s="4"/>
      <c r="Y2061" s="18" t="str">
        <f t="shared" si="492"/>
        <v/>
      </c>
      <c r="AA2061" s="18" t="str">
        <f t="shared" si="483"/>
        <v/>
      </c>
      <c r="AB2061" s="18" t="str">
        <f t="shared" si="484"/>
        <v/>
      </c>
      <c r="AC2061" s="18" t="str">
        <f t="shared" si="493"/>
        <v/>
      </c>
      <c r="AD2061" s="18" t="str">
        <f t="shared" si="493"/>
        <v/>
      </c>
      <c r="AE2061" s="18" t="str">
        <f t="shared" si="494"/>
        <v/>
      </c>
      <c r="AG2061" s="95" t="str">
        <f>IF($C2061="", "", IF(IFERROR(INDEX(Ingredients!C$11:C$310, MATCH($C2061, Ingredients!$B$11:$B$310, 0)), "")="", "", IFERROR(INDEX(Ingredients!C$11:C$310, MATCH($C2061, Ingredients!$B$11:$B$310, 0)), "")))</f>
        <v/>
      </c>
      <c r="AH2061" s="105" t="str">
        <f>IF($C2061="", "", IF(IFERROR(INDEX(Ingredients!D$11:D$310, MATCH($C2061, Ingredients!$B$11:$B$310, 0)), "")="", "", IFERROR(INDEX(Ingredients!D$11:D$310, MATCH($C2061, Ingredients!$B$11:$B$310, 0)), "")))</f>
        <v/>
      </c>
      <c r="AI2061" s="106" t="str">
        <f>IF($C2061="", "", IF(IFERROR(INDEX(Ingredients!E$11:E$310, MATCH($C2061, Ingredients!$B$11:$B$310, 0)), "")="", "", IFERROR(INDEX(Ingredients!E$11:E$310, MATCH($C2061, Ingredients!$B$11:$B$310, 0)), "")))</f>
        <v/>
      </c>
      <c r="AJ2061" s="108" t="str">
        <f>IF($C2061="", "", IF(IFERROR(INDEX(Ingredients!F$11:F$310, MATCH($C2061, Ingredients!$B$11:$B$310, 0)), "")="", "", IFERROR(INDEX(Ingredients!F$11:F$310, MATCH($C2061, Ingredients!$B$11:$B$310, 0)), "")))</f>
        <v/>
      </c>
      <c r="AK2061" s="106" t="str">
        <f>IF($C2061="", "", IF(IFERROR(INDEX(Ingredients!G$11:G$310, MATCH($C2061, Ingredients!$B$11:$B$310, 0)), "")="", "", IFERROR(INDEX(Ingredients!G$11:G$310, MATCH($C2061, Ingredients!$B$11:$B$310, 0)), "")))</f>
        <v/>
      </c>
      <c r="AL2061" s="79" t="str">
        <f>IF($C2061="", "", IF(IFERROR(INDEX(Ingredients!H$11:H$310, MATCH($C2061, Ingredients!$B$11:$B$310, 0)), "")="", "", IFERROR(INDEX(Ingredients!H$11:H$310, MATCH($C2061, Ingredients!$B$11:$B$310, 0)), "")))</f>
        <v/>
      </c>
      <c r="AN2061" s="83" t="str">
        <f t="shared" si="485"/>
        <v/>
      </c>
      <c r="AP2061" s="114" t="str">
        <f t="shared" si="495"/>
        <v/>
      </c>
      <c r="AR2061" s="117" t="str">
        <f>IF($C2061="", "", IF(IFERROR(INDEX(Ingredients!$AI$11:$AI$310, MATCH($C2061, Ingredients!$B$11:$B$310, 0)), "")="", "", IFERROR(INDEX(Ingredients!$AI$11:$AI$310, MATCH($C2061, Ingredients!$B$11:$B$310, 0)), "")))</f>
        <v/>
      </c>
      <c r="AT2061" s="120" t="str">
        <f t="shared" si="496"/>
        <v/>
      </c>
      <c r="AV2061" s="90" t="str">
        <f t="shared" si="486"/>
        <v/>
      </c>
      <c r="AX2061" s="90" t="str">
        <f>IF($AV2061="", "", COUNTIF($AV$11:$AV$5010, "&lt;"&amp;$AV2061)+1+COUNTIF($AV$11:$AV2061, $AV2061)-1)</f>
        <v/>
      </c>
      <c r="AZ2061" s="111" t="str">
        <f>IF($B2061="", "", SUMIF('Shopping List'!$AV$11:$AV$25, $B2061, 'Shopping List'!$BN$11:$BN$25))</f>
        <v/>
      </c>
      <c r="BB2061" s="117" t="str">
        <f t="shared" si="497"/>
        <v/>
      </c>
    </row>
    <row r="2062" spans="1:54" x14ac:dyDescent="0.25">
      <c r="A2062" s="4"/>
      <c r="B2062" s="37"/>
      <c r="C2062" s="124"/>
      <c r="D2062" s="39"/>
      <c r="E2062" s="125"/>
      <c r="F2062" s="48"/>
      <c r="G2062" s="4"/>
      <c r="H2062" s="4"/>
      <c r="I2062" s="95" t="str">
        <f>IF($C2062="", "", IF(IFERROR(INDEX(Ingredients!$C$11:$C$310, MATCH($C2062, Ingredients!$B$11:$B$310, 0)), "")="", "", IFERROR(INDEX(Ingredients!$C$11:$C$310, MATCH($C2062, Ingredients!$B$11:$B$310, 0)), "")))</f>
        <v/>
      </c>
      <c r="J2062" s="73" t="str">
        <f>IF($B2062="", "", IF(IFERROR(INDEX(Meals!$C$11:$C$260, MATCH($B2062, Meals!$B$11:$B$260, 0)), "")="", "", IFERROR(INDEX(Meals!$C$11:$C$260, MATCH($B2062, Meals!$B$11:$B$260, 0)), "")))</f>
        <v/>
      </c>
      <c r="K2062" s="4"/>
      <c r="L2062" s="72" t="str">
        <f t="shared" si="487"/>
        <v/>
      </c>
      <c r="M2062" s="73" t="str">
        <f t="shared" si="488"/>
        <v/>
      </c>
      <c r="N2062" s="4"/>
      <c r="O2062" s="78" t="str">
        <f t="shared" si="489"/>
        <v/>
      </c>
      <c r="P2062" s="79" t="str">
        <f t="shared" si="490"/>
        <v/>
      </c>
      <c r="Q2062" s="4"/>
      <c r="R2062" s="90" t="str">
        <f t="shared" si="491"/>
        <v/>
      </c>
      <c r="S2062" s="4"/>
      <c r="Y2062" s="18" t="str">
        <f t="shared" si="492"/>
        <v/>
      </c>
      <c r="AA2062" s="18" t="str">
        <f t="shared" si="483"/>
        <v/>
      </c>
      <c r="AB2062" s="18" t="str">
        <f t="shared" si="484"/>
        <v/>
      </c>
      <c r="AC2062" s="18" t="str">
        <f t="shared" si="493"/>
        <v/>
      </c>
      <c r="AD2062" s="18" t="str">
        <f t="shared" si="493"/>
        <v/>
      </c>
      <c r="AE2062" s="18" t="str">
        <f t="shared" si="494"/>
        <v/>
      </c>
      <c r="AG2062" s="95" t="str">
        <f>IF($C2062="", "", IF(IFERROR(INDEX(Ingredients!C$11:C$310, MATCH($C2062, Ingredients!$B$11:$B$310, 0)), "")="", "", IFERROR(INDEX(Ingredients!C$11:C$310, MATCH($C2062, Ingredients!$B$11:$B$310, 0)), "")))</f>
        <v/>
      </c>
      <c r="AH2062" s="105" t="str">
        <f>IF($C2062="", "", IF(IFERROR(INDEX(Ingredients!D$11:D$310, MATCH($C2062, Ingredients!$B$11:$B$310, 0)), "")="", "", IFERROR(INDEX(Ingredients!D$11:D$310, MATCH($C2062, Ingredients!$B$11:$B$310, 0)), "")))</f>
        <v/>
      </c>
      <c r="AI2062" s="106" t="str">
        <f>IF($C2062="", "", IF(IFERROR(INDEX(Ingredients!E$11:E$310, MATCH($C2062, Ingredients!$B$11:$B$310, 0)), "")="", "", IFERROR(INDEX(Ingredients!E$11:E$310, MATCH($C2062, Ingredients!$B$11:$B$310, 0)), "")))</f>
        <v/>
      </c>
      <c r="AJ2062" s="108" t="str">
        <f>IF($C2062="", "", IF(IFERROR(INDEX(Ingredients!F$11:F$310, MATCH($C2062, Ingredients!$B$11:$B$310, 0)), "")="", "", IFERROR(INDEX(Ingredients!F$11:F$310, MATCH($C2062, Ingredients!$B$11:$B$310, 0)), "")))</f>
        <v/>
      </c>
      <c r="AK2062" s="106" t="str">
        <f>IF($C2062="", "", IF(IFERROR(INDEX(Ingredients!G$11:G$310, MATCH($C2062, Ingredients!$B$11:$B$310, 0)), "")="", "", IFERROR(INDEX(Ingredients!G$11:G$310, MATCH($C2062, Ingredients!$B$11:$B$310, 0)), "")))</f>
        <v/>
      </c>
      <c r="AL2062" s="79" t="str">
        <f>IF($C2062="", "", IF(IFERROR(INDEX(Ingredients!H$11:H$310, MATCH($C2062, Ingredients!$B$11:$B$310, 0)), "")="", "", IFERROR(INDEX(Ingredients!H$11:H$310, MATCH($C2062, Ingredients!$B$11:$B$310, 0)), "")))</f>
        <v/>
      </c>
      <c r="AN2062" s="83" t="str">
        <f t="shared" si="485"/>
        <v/>
      </c>
      <c r="AP2062" s="114" t="str">
        <f t="shared" si="495"/>
        <v/>
      </c>
      <c r="AR2062" s="117" t="str">
        <f>IF($C2062="", "", IF(IFERROR(INDEX(Ingredients!$AI$11:$AI$310, MATCH($C2062, Ingredients!$B$11:$B$310, 0)), "")="", "", IFERROR(INDEX(Ingredients!$AI$11:$AI$310, MATCH($C2062, Ingredients!$B$11:$B$310, 0)), "")))</f>
        <v/>
      </c>
      <c r="AT2062" s="120" t="str">
        <f t="shared" si="496"/>
        <v/>
      </c>
      <c r="AV2062" s="90" t="str">
        <f t="shared" si="486"/>
        <v/>
      </c>
      <c r="AX2062" s="90" t="str">
        <f>IF($AV2062="", "", COUNTIF($AV$11:$AV$5010, "&lt;"&amp;$AV2062)+1+COUNTIF($AV$11:$AV2062, $AV2062)-1)</f>
        <v/>
      </c>
      <c r="AZ2062" s="111" t="str">
        <f>IF($B2062="", "", SUMIF('Shopping List'!$AV$11:$AV$25, $B2062, 'Shopping List'!$BN$11:$BN$25))</f>
        <v/>
      </c>
      <c r="BB2062" s="117" t="str">
        <f t="shared" si="497"/>
        <v/>
      </c>
    </row>
    <row r="2063" spans="1:54" x14ac:dyDescent="0.25">
      <c r="A2063" s="4"/>
      <c r="B2063" s="37"/>
      <c r="C2063" s="124"/>
      <c r="D2063" s="39"/>
      <c r="E2063" s="125"/>
      <c r="F2063" s="48"/>
      <c r="G2063" s="4"/>
      <c r="H2063" s="4"/>
      <c r="I2063" s="95" t="str">
        <f>IF($C2063="", "", IF(IFERROR(INDEX(Ingredients!$C$11:$C$310, MATCH($C2063, Ingredients!$B$11:$B$310, 0)), "")="", "", IFERROR(INDEX(Ingredients!$C$11:$C$310, MATCH($C2063, Ingredients!$B$11:$B$310, 0)), "")))</f>
        <v/>
      </c>
      <c r="J2063" s="73" t="str">
        <f>IF($B2063="", "", IF(IFERROR(INDEX(Meals!$C$11:$C$260, MATCH($B2063, Meals!$B$11:$B$260, 0)), "")="", "", IFERROR(INDEX(Meals!$C$11:$C$260, MATCH($B2063, Meals!$B$11:$B$260, 0)), "")))</f>
        <v/>
      </c>
      <c r="K2063" s="4"/>
      <c r="L2063" s="72" t="str">
        <f t="shared" si="487"/>
        <v/>
      </c>
      <c r="M2063" s="73" t="str">
        <f t="shared" si="488"/>
        <v/>
      </c>
      <c r="N2063" s="4"/>
      <c r="O2063" s="78" t="str">
        <f t="shared" si="489"/>
        <v/>
      </c>
      <c r="P2063" s="79" t="str">
        <f t="shared" si="490"/>
        <v/>
      </c>
      <c r="Q2063" s="4"/>
      <c r="R2063" s="90" t="str">
        <f t="shared" si="491"/>
        <v/>
      </c>
      <c r="S2063" s="4"/>
      <c r="Y2063" s="18" t="str">
        <f t="shared" si="492"/>
        <v/>
      </c>
      <c r="AA2063" s="18" t="str">
        <f t="shared" si="483"/>
        <v/>
      </c>
      <c r="AB2063" s="18" t="str">
        <f t="shared" si="484"/>
        <v/>
      </c>
      <c r="AC2063" s="18" t="str">
        <f t="shared" si="493"/>
        <v/>
      </c>
      <c r="AD2063" s="18" t="str">
        <f t="shared" si="493"/>
        <v/>
      </c>
      <c r="AE2063" s="18" t="str">
        <f t="shared" si="494"/>
        <v/>
      </c>
      <c r="AG2063" s="95" t="str">
        <f>IF($C2063="", "", IF(IFERROR(INDEX(Ingredients!C$11:C$310, MATCH($C2063, Ingredients!$B$11:$B$310, 0)), "")="", "", IFERROR(INDEX(Ingredients!C$11:C$310, MATCH($C2063, Ingredients!$B$11:$B$310, 0)), "")))</f>
        <v/>
      </c>
      <c r="AH2063" s="105" t="str">
        <f>IF($C2063="", "", IF(IFERROR(INDEX(Ingredients!D$11:D$310, MATCH($C2063, Ingredients!$B$11:$B$310, 0)), "")="", "", IFERROR(INDEX(Ingredients!D$11:D$310, MATCH($C2063, Ingredients!$B$11:$B$310, 0)), "")))</f>
        <v/>
      </c>
      <c r="AI2063" s="106" t="str">
        <f>IF($C2063="", "", IF(IFERROR(INDEX(Ingredients!E$11:E$310, MATCH($C2063, Ingredients!$B$11:$B$310, 0)), "")="", "", IFERROR(INDEX(Ingredients!E$11:E$310, MATCH($C2063, Ingredients!$B$11:$B$310, 0)), "")))</f>
        <v/>
      </c>
      <c r="AJ2063" s="108" t="str">
        <f>IF($C2063="", "", IF(IFERROR(INDEX(Ingredients!F$11:F$310, MATCH($C2063, Ingredients!$B$11:$B$310, 0)), "")="", "", IFERROR(INDEX(Ingredients!F$11:F$310, MATCH($C2063, Ingredients!$B$11:$B$310, 0)), "")))</f>
        <v/>
      </c>
      <c r="AK2063" s="106" t="str">
        <f>IF($C2063="", "", IF(IFERROR(INDEX(Ingredients!G$11:G$310, MATCH($C2063, Ingredients!$B$11:$B$310, 0)), "")="", "", IFERROR(INDEX(Ingredients!G$11:G$310, MATCH($C2063, Ingredients!$B$11:$B$310, 0)), "")))</f>
        <v/>
      </c>
      <c r="AL2063" s="79" t="str">
        <f>IF($C2063="", "", IF(IFERROR(INDEX(Ingredients!H$11:H$310, MATCH($C2063, Ingredients!$B$11:$B$310, 0)), "")="", "", IFERROR(INDEX(Ingredients!H$11:H$310, MATCH($C2063, Ingredients!$B$11:$B$310, 0)), "")))</f>
        <v/>
      </c>
      <c r="AN2063" s="83" t="str">
        <f t="shared" si="485"/>
        <v/>
      </c>
      <c r="AP2063" s="114" t="str">
        <f t="shared" si="495"/>
        <v/>
      </c>
      <c r="AR2063" s="117" t="str">
        <f>IF($C2063="", "", IF(IFERROR(INDEX(Ingredients!$AI$11:$AI$310, MATCH($C2063, Ingredients!$B$11:$B$310, 0)), "")="", "", IFERROR(INDEX(Ingredients!$AI$11:$AI$310, MATCH($C2063, Ingredients!$B$11:$B$310, 0)), "")))</f>
        <v/>
      </c>
      <c r="AT2063" s="120" t="str">
        <f t="shared" si="496"/>
        <v/>
      </c>
      <c r="AV2063" s="90" t="str">
        <f t="shared" si="486"/>
        <v/>
      </c>
      <c r="AX2063" s="90" t="str">
        <f>IF($AV2063="", "", COUNTIF($AV$11:$AV$5010, "&lt;"&amp;$AV2063)+1+COUNTIF($AV$11:$AV2063, $AV2063)-1)</f>
        <v/>
      </c>
      <c r="AZ2063" s="111" t="str">
        <f>IF($B2063="", "", SUMIF('Shopping List'!$AV$11:$AV$25, $B2063, 'Shopping List'!$BN$11:$BN$25))</f>
        <v/>
      </c>
      <c r="BB2063" s="117" t="str">
        <f t="shared" si="497"/>
        <v/>
      </c>
    </row>
    <row r="2064" spans="1:54" x14ac:dyDescent="0.25">
      <c r="A2064" s="4"/>
      <c r="B2064" s="37"/>
      <c r="C2064" s="124"/>
      <c r="D2064" s="39"/>
      <c r="E2064" s="125"/>
      <c r="F2064" s="48"/>
      <c r="G2064" s="4"/>
      <c r="H2064" s="4"/>
      <c r="I2064" s="95" t="str">
        <f>IF($C2064="", "", IF(IFERROR(INDEX(Ingredients!$C$11:$C$310, MATCH($C2064, Ingredients!$B$11:$B$310, 0)), "")="", "", IFERROR(INDEX(Ingredients!$C$11:$C$310, MATCH($C2064, Ingredients!$B$11:$B$310, 0)), "")))</f>
        <v/>
      </c>
      <c r="J2064" s="73" t="str">
        <f>IF($B2064="", "", IF(IFERROR(INDEX(Meals!$C$11:$C$260, MATCH($B2064, Meals!$B$11:$B$260, 0)), "")="", "", IFERROR(INDEX(Meals!$C$11:$C$260, MATCH($B2064, Meals!$B$11:$B$260, 0)), "")))</f>
        <v/>
      </c>
      <c r="K2064" s="4"/>
      <c r="L2064" s="72" t="str">
        <f t="shared" si="487"/>
        <v/>
      </c>
      <c r="M2064" s="73" t="str">
        <f t="shared" si="488"/>
        <v/>
      </c>
      <c r="N2064" s="4"/>
      <c r="O2064" s="78" t="str">
        <f t="shared" si="489"/>
        <v/>
      </c>
      <c r="P2064" s="79" t="str">
        <f t="shared" si="490"/>
        <v/>
      </c>
      <c r="Q2064" s="4"/>
      <c r="R2064" s="90" t="str">
        <f t="shared" si="491"/>
        <v/>
      </c>
      <c r="S2064" s="4"/>
      <c r="Y2064" s="18" t="str">
        <f t="shared" si="492"/>
        <v/>
      </c>
      <c r="AA2064" s="18" t="str">
        <f t="shared" si="483"/>
        <v/>
      </c>
      <c r="AB2064" s="18" t="str">
        <f t="shared" si="484"/>
        <v/>
      </c>
      <c r="AC2064" s="18" t="str">
        <f t="shared" si="493"/>
        <v/>
      </c>
      <c r="AD2064" s="18" t="str">
        <f t="shared" si="493"/>
        <v/>
      </c>
      <c r="AE2064" s="18" t="str">
        <f t="shared" si="494"/>
        <v/>
      </c>
      <c r="AG2064" s="95" t="str">
        <f>IF($C2064="", "", IF(IFERROR(INDEX(Ingredients!C$11:C$310, MATCH($C2064, Ingredients!$B$11:$B$310, 0)), "")="", "", IFERROR(INDEX(Ingredients!C$11:C$310, MATCH($C2064, Ingredients!$B$11:$B$310, 0)), "")))</f>
        <v/>
      </c>
      <c r="AH2064" s="105" t="str">
        <f>IF($C2064="", "", IF(IFERROR(INDEX(Ingredients!D$11:D$310, MATCH($C2064, Ingredients!$B$11:$B$310, 0)), "")="", "", IFERROR(INDEX(Ingredients!D$11:D$310, MATCH($C2064, Ingredients!$B$11:$B$310, 0)), "")))</f>
        <v/>
      </c>
      <c r="AI2064" s="106" t="str">
        <f>IF($C2064="", "", IF(IFERROR(INDEX(Ingredients!E$11:E$310, MATCH($C2064, Ingredients!$B$11:$B$310, 0)), "")="", "", IFERROR(INDEX(Ingredients!E$11:E$310, MATCH($C2064, Ingredients!$B$11:$B$310, 0)), "")))</f>
        <v/>
      </c>
      <c r="AJ2064" s="108" t="str">
        <f>IF($C2064="", "", IF(IFERROR(INDEX(Ingredients!F$11:F$310, MATCH($C2064, Ingredients!$B$11:$B$310, 0)), "")="", "", IFERROR(INDEX(Ingredients!F$11:F$310, MATCH($C2064, Ingredients!$B$11:$B$310, 0)), "")))</f>
        <v/>
      </c>
      <c r="AK2064" s="106" t="str">
        <f>IF($C2064="", "", IF(IFERROR(INDEX(Ingredients!G$11:G$310, MATCH($C2064, Ingredients!$B$11:$B$310, 0)), "")="", "", IFERROR(INDEX(Ingredients!G$11:G$310, MATCH($C2064, Ingredients!$B$11:$B$310, 0)), "")))</f>
        <v/>
      </c>
      <c r="AL2064" s="79" t="str">
        <f>IF($C2064="", "", IF(IFERROR(INDEX(Ingredients!H$11:H$310, MATCH($C2064, Ingredients!$B$11:$B$310, 0)), "")="", "", IFERROR(INDEX(Ingredients!H$11:H$310, MATCH($C2064, Ingredients!$B$11:$B$310, 0)), "")))</f>
        <v/>
      </c>
      <c r="AN2064" s="83" t="str">
        <f t="shared" si="485"/>
        <v/>
      </c>
      <c r="AP2064" s="114" t="str">
        <f t="shared" si="495"/>
        <v/>
      </c>
      <c r="AR2064" s="117" t="str">
        <f>IF($C2064="", "", IF(IFERROR(INDEX(Ingredients!$AI$11:$AI$310, MATCH($C2064, Ingredients!$B$11:$B$310, 0)), "")="", "", IFERROR(INDEX(Ingredients!$AI$11:$AI$310, MATCH($C2064, Ingredients!$B$11:$B$310, 0)), "")))</f>
        <v/>
      </c>
      <c r="AT2064" s="120" t="str">
        <f t="shared" si="496"/>
        <v/>
      </c>
      <c r="AV2064" s="90" t="str">
        <f t="shared" si="486"/>
        <v/>
      </c>
      <c r="AX2064" s="90" t="str">
        <f>IF($AV2064="", "", COUNTIF($AV$11:$AV$5010, "&lt;"&amp;$AV2064)+1+COUNTIF($AV$11:$AV2064, $AV2064)-1)</f>
        <v/>
      </c>
      <c r="AZ2064" s="111" t="str">
        <f>IF($B2064="", "", SUMIF('Shopping List'!$AV$11:$AV$25, $B2064, 'Shopping List'!$BN$11:$BN$25))</f>
        <v/>
      </c>
      <c r="BB2064" s="117" t="str">
        <f t="shared" si="497"/>
        <v/>
      </c>
    </row>
    <row r="2065" spans="1:54" x14ac:dyDescent="0.25">
      <c r="A2065" s="4"/>
      <c r="B2065" s="37"/>
      <c r="C2065" s="124"/>
      <c r="D2065" s="39"/>
      <c r="E2065" s="125"/>
      <c r="F2065" s="48"/>
      <c r="G2065" s="4"/>
      <c r="H2065" s="4"/>
      <c r="I2065" s="95" t="str">
        <f>IF($C2065="", "", IF(IFERROR(INDEX(Ingredients!$C$11:$C$310, MATCH($C2065, Ingredients!$B$11:$B$310, 0)), "")="", "", IFERROR(INDEX(Ingredients!$C$11:$C$310, MATCH($C2065, Ingredients!$B$11:$B$310, 0)), "")))</f>
        <v/>
      </c>
      <c r="J2065" s="73" t="str">
        <f>IF($B2065="", "", IF(IFERROR(INDEX(Meals!$C$11:$C$260, MATCH($B2065, Meals!$B$11:$B$260, 0)), "")="", "", IFERROR(INDEX(Meals!$C$11:$C$260, MATCH($B2065, Meals!$B$11:$B$260, 0)), "")))</f>
        <v/>
      </c>
      <c r="K2065" s="4"/>
      <c r="L2065" s="72" t="str">
        <f t="shared" si="487"/>
        <v/>
      </c>
      <c r="M2065" s="73" t="str">
        <f t="shared" si="488"/>
        <v/>
      </c>
      <c r="N2065" s="4"/>
      <c r="O2065" s="78" t="str">
        <f t="shared" si="489"/>
        <v/>
      </c>
      <c r="P2065" s="79" t="str">
        <f t="shared" si="490"/>
        <v/>
      </c>
      <c r="Q2065" s="4"/>
      <c r="R2065" s="90" t="str">
        <f t="shared" si="491"/>
        <v/>
      </c>
      <c r="S2065" s="4"/>
      <c r="Y2065" s="18" t="str">
        <f t="shared" si="492"/>
        <v/>
      </c>
      <c r="AA2065" s="18" t="str">
        <f t="shared" si="483"/>
        <v/>
      </c>
      <c r="AB2065" s="18" t="str">
        <f t="shared" si="484"/>
        <v/>
      </c>
      <c r="AC2065" s="18" t="str">
        <f t="shared" si="493"/>
        <v/>
      </c>
      <c r="AD2065" s="18" t="str">
        <f t="shared" si="493"/>
        <v/>
      </c>
      <c r="AE2065" s="18" t="str">
        <f t="shared" si="494"/>
        <v/>
      </c>
      <c r="AG2065" s="95" t="str">
        <f>IF($C2065="", "", IF(IFERROR(INDEX(Ingredients!C$11:C$310, MATCH($C2065, Ingredients!$B$11:$B$310, 0)), "")="", "", IFERROR(INDEX(Ingredients!C$11:C$310, MATCH($C2065, Ingredients!$B$11:$B$310, 0)), "")))</f>
        <v/>
      </c>
      <c r="AH2065" s="105" t="str">
        <f>IF($C2065="", "", IF(IFERROR(INDEX(Ingredients!D$11:D$310, MATCH($C2065, Ingredients!$B$11:$B$310, 0)), "")="", "", IFERROR(INDEX(Ingredients!D$11:D$310, MATCH($C2065, Ingredients!$B$11:$B$310, 0)), "")))</f>
        <v/>
      </c>
      <c r="AI2065" s="106" t="str">
        <f>IF($C2065="", "", IF(IFERROR(INDEX(Ingredients!E$11:E$310, MATCH($C2065, Ingredients!$B$11:$B$310, 0)), "")="", "", IFERROR(INDEX(Ingredients!E$11:E$310, MATCH($C2065, Ingredients!$B$11:$B$310, 0)), "")))</f>
        <v/>
      </c>
      <c r="AJ2065" s="108" t="str">
        <f>IF($C2065="", "", IF(IFERROR(INDEX(Ingredients!F$11:F$310, MATCH($C2065, Ingredients!$B$11:$B$310, 0)), "")="", "", IFERROR(INDEX(Ingredients!F$11:F$310, MATCH($C2065, Ingredients!$B$11:$B$310, 0)), "")))</f>
        <v/>
      </c>
      <c r="AK2065" s="106" t="str">
        <f>IF($C2065="", "", IF(IFERROR(INDEX(Ingredients!G$11:G$310, MATCH($C2065, Ingredients!$B$11:$B$310, 0)), "")="", "", IFERROR(INDEX(Ingredients!G$11:G$310, MATCH($C2065, Ingredients!$B$11:$B$310, 0)), "")))</f>
        <v/>
      </c>
      <c r="AL2065" s="79" t="str">
        <f>IF($C2065="", "", IF(IFERROR(INDEX(Ingredients!H$11:H$310, MATCH($C2065, Ingredients!$B$11:$B$310, 0)), "")="", "", IFERROR(INDEX(Ingredients!H$11:H$310, MATCH($C2065, Ingredients!$B$11:$B$310, 0)), "")))</f>
        <v/>
      </c>
      <c r="AN2065" s="83" t="str">
        <f t="shared" si="485"/>
        <v/>
      </c>
      <c r="AP2065" s="114" t="str">
        <f t="shared" si="495"/>
        <v/>
      </c>
      <c r="AR2065" s="117" t="str">
        <f>IF($C2065="", "", IF(IFERROR(INDEX(Ingredients!$AI$11:$AI$310, MATCH($C2065, Ingredients!$B$11:$B$310, 0)), "")="", "", IFERROR(INDEX(Ingredients!$AI$11:$AI$310, MATCH($C2065, Ingredients!$B$11:$B$310, 0)), "")))</f>
        <v/>
      </c>
      <c r="AT2065" s="120" t="str">
        <f t="shared" si="496"/>
        <v/>
      </c>
      <c r="AV2065" s="90" t="str">
        <f t="shared" si="486"/>
        <v/>
      </c>
      <c r="AX2065" s="90" t="str">
        <f>IF($AV2065="", "", COUNTIF($AV$11:$AV$5010, "&lt;"&amp;$AV2065)+1+COUNTIF($AV$11:$AV2065, $AV2065)-1)</f>
        <v/>
      </c>
      <c r="AZ2065" s="111" t="str">
        <f>IF($B2065="", "", SUMIF('Shopping List'!$AV$11:$AV$25, $B2065, 'Shopping List'!$BN$11:$BN$25))</f>
        <v/>
      </c>
      <c r="BB2065" s="117" t="str">
        <f t="shared" si="497"/>
        <v/>
      </c>
    </row>
    <row r="2066" spans="1:54" x14ac:dyDescent="0.25">
      <c r="A2066" s="4"/>
      <c r="B2066" s="37"/>
      <c r="C2066" s="124"/>
      <c r="D2066" s="39"/>
      <c r="E2066" s="125"/>
      <c r="F2066" s="48"/>
      <c r="G2066" s="4"/>
      <c r="H2066" s="4"/>
      <c r="I2066" s="95" t="str">
        <f>IF($C2066="", "", IF(IFERROR(INDEX(Ingredients!$C$11:$C$310, MATCH($C2066, Ingredients!$B$11:$B$310, 0)), "")="", "", IFERROR(INDEX(Ingredients!$C$11:$C$310, MATCH($C2066, Ingredients!$B$11:$B$310, 0)), "")))</f>
        <v/>
      </c>
      <c r="J2066" s="73" t="str">
        <f>IF($B2066="", "", IF(IFERROR(INDEX(Meals!$C$11:$C$260, MATCH($B2066, Meals!$B$11:$B$260, 0)), "")="", "", IFERROR(INDEX(Meals!$C$11:$C$260, MATCH($B2066, Meals!$B$11:$B$260, 0)), "")))</f>
        <v/>
      </c>
      <c r="K2066" s="4"/>
      <c r="L2066" s="72" t="str">
        <f t="shared" si="487"/>
        <v/>
      </c>
      <c r="M2066" s="73" t="str">
        <f t="shared" si="488"/>
        <v/>
      </c>
      <c r="N2066" s="4"/>
      <c r="O2066" s="78" t="str">
        <f t="shared" si="489"/>
        <v/>
      </c>
      <c r="P2066" s="79" t="str">
        <f t="shared" si="490"/>
        <v/>
      </c>
      <c r="Q2066" s="4"/>
      <c r="R2066" s="90" t="str">
        <f t="shared" si="491"/>
        <v/>
      </c>
      <c r="S2066" s="4"/>
      <c r="Y2066" s="18" t="str">
        <f t="shared" si="492"/>
        <v/>
      </c>
      <c r="AA2066" s="18" t="str">
        <f t="shared" si="483"/>
        <v/>
      </c>
      <c r="AB2066" s="18" t="str">
        <f t="shared" si="484"/>
        <v/>
      </c>
      <c r="AC2066" s="18" t="str">
        <f t="shared" si="493"/>
        <v/>
      </c>
      <c r="AD2066" s="18" t="str">
        <f t="shared" si="493"/>
        <v/>
      </c>
      <c r="AE2066" s="18" t="str">
        <f t="shared" si="494"/>
        <v/>
      </c>
      <c r="AG2066" s="95" t="str">
        <f>IF($C2066="", "", IF(IFERROR(INDEX(Ingredients!C$11:C$310, MATCH($C2066, Ingredients!$B$11:$B$310, 0)), "")="", "", IFERROR(INDEX(Ingredients!C$11:C$310, MATCH($C2066, Ingredients!$B$11:$B$310, 0)), "")))</f>
        <v/>
      </c>
      <c r="AH2066" s="105" t="str">
        <f>IF($C2066="", "", IF(IFERROR(INDEX(Ingredients!D$11:D$310, MATCH($C2066, Ingredients!$B$11:$B$310, 0)), "")="", "", IFERROR(INDEX(Ingredients!D$11:D$310, MATCH($C2066, Ingredients!$B$11:$B$310, 0)), "")))</f>
        <v/>
      </c>
      <c r="AI2066" s="106" t="str">
        <f>IF($C2066="", "", IF(IFERROR(INDEX(Ingredients!E$11:E$310, MATCH($C2066, Ingredients!$B$11:$B$310, 0)), "")="", "", IFERROR(INDEX(Ingredients!E$11:E$310, MATCH($C2066, Ingredients!$B$11:$B$310, 0)), "")))</f>
        <v/>
      </c>
      <c r="AJ2066" s="108" t="str">
        <f>IF($C2066="", "", IF(IFERROR(INDEX(Ingredients!F$11:F$310, MATCH($C2066, Ingredients!$B$11:$B$310, 0)), "")="", "", IFERROR(INDEX(Ingredients!F$11:F$310, MATCH($C2066, Ingredients!$B$11:$B$310, 0)), "")))</f>
        <v/>
      </c>
      <c r="AK2066" s="106" t="str">
        <f>IF($C2066="", "", IF(IFERROR(INDEX(Ingredients!G$11:G$310, MATCH($C2066, Ingredients!$B$11:$B$310, 0)), "")="", "", IFERROR(INDEX(Ingredients!G$11:G$310, MATCH($C2066, Ingredients!$B$11:$B$310, 0)), "")))</f>
        <v/>
      </c>
      <c r="AL2066" s="79" t="str">
        <f>IF($C2066="", "", IF(IFERROR(INDEX(Ingredients!H$11:H$310, MATCH($C2066, Ingredients!$B$11:$B$310, 0)), "")="", "", IFERROR(INDEX(Ingredients!H$11:H$310, MATCH($C2066, Ingredients!$B$11:$B$310, 0)), "")))</f>
        <v/>
      </c>
      <c r="AN2066" s="83" t="str">
        <f t="shared" si="485"/>
        <v/>
      </c>
      <c r="AP2066" s="114" t="str">
        <f t="shared" si="495"/>
        <v/>
      </c>
      <c r="AR2066" s="117" t="str">
        <f>IF($C2066="", "", IF(IFERROR(INDEX(Ingredients!$AI$11:$AI$310, MATCH($C2066, Ingredients!$B$11:$B$310, 0)), "")="", "", IFERROR(INDEX(Ingredients!$AI$11:$AI$310, MATCH($C2066, Ingredients!$B$11:$B$310, 0)), "")))</f>
        <v/>
      </c>
      <c r="AT2066" s="120" t="str">
        <f t="shared" si="496"/>
        <v/>
      </c>
      <c r="AV2066" s="90" t="str">
        <f t="shared" si="486"/>
        <v/>
      </c>
      <c r="AX2066" s="90" t="str">
        <f>IF($AV2066="", "", COUNTIF($AV$11:$AV$5010, "&lt;"&amp;$AV2066)+1+COUNTIF($AV$11:$AV2066, $AV2066)-1)</f>
        <v/>
      </c>
      <c r="AZ2066" s="111" t="str">
        <f>IF($B2066="", "", SUMIF('Shopping List'!$AV$11:$AV$25, $B2066, 'Shopping List'!$BN$11:$BN$25))</f>
        <v/>
      </c>
      <c r="BB2066" s="117" t="str">
        <f t="shared" si="497"/>
        <v/>
      </c>
    </row>
    <row r="2067" spans="1:54" x14ac:dyDescent="0.25">
      <c r="A2067" s="4"/>
      <c r="B2067" s="37"/>
      <c r="C2067" s="124"/>
      <c r="D2067" s="39"/>
      <c r="E2067" s="125"/>
      <c r="F2067" s="48"/>
      <c r="G2067" s="4"/>
      <c r="H2067" s="4"/>
      <c r="I2067" s="95" t="str">
        <f>IF($C2067="", "", IF(IFERROR(INDEX(Ingredients!$C$11:$C$310, MATCH($C2067, Ingredients!$B$11:$B$310, 0)), "")="", "", IFERROR(INDEX(Ingredients!$C$11:$C$310, MATCH($C2067, Ingredients!$B$11:$B$310, 0)), "")))</f>
        <v/>
      </c>
      <c r="J2067" s="73" t="str">
        <f>IF($B2067="", "", IF(IFERROR(INDEX(Meals!$C$11:$C$260, MATCH($B2067, Meals!$B$11:$B$260, 0)), "")="", "", IFERROR(INDEX(Meals!$C$11:$C$260, MATCH($B2067, Meals!$B$11:$B$260, 0)), "")))</f>
        <v/>
      </c>
      <c r="K2067" s="4"/>
      <c r="L2067" s="72" t="str">
        <f t="shared" si="487"/>
        <v/>
      </c>
      <c r="M2067" s="73" t="str">
        <f t="shared" si="488"/>
        <v/>
      </c>
      <c r="N2067" s="4"/>
      <c r="O2067" s="78" t="str">
        <f t="shared" si="489"/>
        <v/>
      </c>
      <c r="P2067" s="79" t="str">
        <f t="shared" si="490"/>
        <v/>
      </c>
      <c r="Q2067" s="4"/>
      <c r="R2067" s="90" t="str">
        <f t="shared" si="491"/>
        <v/>
      </c>
      <c r="S2067" s="4"/>
      <c r="Y2067" s="18" t="str">
        <f t="shared" si="492"/>
        <v/>
      </c>
      <c r="AA2067" s="18" t="str">
        <f t="shared" si="483"/>
        <v/>
      </c>
      <c r="AB2067" s="18" t="str">
        <f t="shared" si="484"/>
        <v/>
      </c>
      <c r="AC2067" s="18" t="str">
        <f t="shared" si="493"/>
        <v/>
      </c>
      <c r="AD2067" s="18" t="str">
        <f t="shared" si="493"/>
        <v/>
      </c>
      <c r="AE2067" s="18" t="str">
        <f t="shared" si="494"/>
        <v/>
      </c>
      <c r="AG2067" s="95" t="str">
        <f>IF($C2067="", "", IF(IFERROR(INDEX(Ingredients!C$11:C$310, MATCH($C2067, Ingredients!$B$11:$B$310, 0)), "")="", "", IFERROR(INDEX(Ingredients!C$11:C$310, MATCH($C2067, Ingredients!$B$11:$B$310, 0)), "")))</f>
        <v/>
      </c>
      <c r="AH2067" s="105" t="str">
        <f>IF($C2067="", "", IF(IFERROR(INDEX(Ingredients!D$11:D$310, MATCH($C2067, Ingredients!$B$11:$B$310, 0)), "")="", "", IFERROR(INDEX(Ingredients!D$11:D$310, MATCH($C2067, Ingredients!$B$11:$B$310, 0)), "")))</f>
        <v/>
      </c>
      <c r="AI2067" s="106" t="str">
        <f>IF($C2067="", "", IF(IFERROR(INDEX(Ingredients!E$11:E$310, MATCH($C2067, Ingredients!$B$11:$B$310, 0)), "")="", "", IFERROR(INDEX(Ingredients!E$11:E$310, MATCH($C2067, Ingredients!$B$11:$B$310, 0)), "")))</f>
        <v/>
      </c>
      <c r="AJ2067" s="108" t="str">
        <f>IF($C2067="", "", IF(IFERROR(INDEX(Ingredients!F$11:F$310, MATCH($C2067, Ingredients!$B$11:$B$310, 0)), "")="", "", IFERROR(INDEX(Ingredients!F$11:F$310, MATCH($C2067, Ingredients!$B$11:$B$310, 0)), "")))</f>
        <v/>
      </c>
      <c r="AK2067" s="106" t="str">
        <f>IF($C2067="", "", IF(IFERROR(INDEX(Ingredients!G$11:G$310, MATCH($C2067, Ingredients!$B$11:$B$310, 0)), "")="", "", IFERROR(INDEX(Ingredients!G$11:G$310, MATCH($C2067, Ingredients!$B$11:$B$310, 0)), "")))</f>
        <v/>
      </c>
      <c r="AL2067" s="79" t="str">
        <f>IF($C2067="", "", IF(IFERROR(INDEX(Ingredients!H$11:H$310, MATCH($C2067, Ingredients!$B$11:$B$310, 0)), "")="", "", IFERROR(INDEX(Ingredients!H$11:H$310, MATCH($C2067, Ingredients!$B$11:$B$310, 0)), "")))</f>
        <v/>
      </c>
      <c r="AN2067" s="83" t="str">
        <f t="shared" si="485"/>
        <v/>
      </c>
      <c r="AP2067" s="114" t="str">
        <f t="shared" si="495"/>
        <v/>
      </c>
      <c r="AR2067" s="117" t="str">
        <f>IF($C2067="", "", IF(IFERROR(INDEX(Ingredients!$AI$11:$AI$310, MATCH($C2067, Ingredients!$B$11:$B$310, 0)), "")="", "", IFERROR(INDEX(Ingredients!$AI$11:$AI$310, MATCH($C2067, Ingredients!$B$11:$B$310, 0)), "")))</f>
        <v/>
      </c>
      <c r="AT2067" s="120" t="str">
        <f t="shared" si="496"/>
        <v/>
      </c>
      <c r="AV2067" s="90" t="str">
        <f t="shared" si="486"/>
        <v/>
      </c>
      <c r="AX2067" s="90" t="str">
        <f>IF($AV2067="", "", COUNTIF($AV$11:$AV$5010, "&lt;"&amp;$AV2067)+1+COUNTIF($AV$11:$AV2067, $AV2067)-1)</f>
        <v/>
      </c>
      <c r="AZ2067" s="111" t="str">
        <f>IF($B2067="", "", SUMIF('Shopping List'!$AV$11:$AV$25, $B2067, 'Shopping List'!$BN$11:$BN$25))</f>
        <v/>
      </c>
      <c r="BB2067" s="117" t="str">
        <f t="shared" si="497"/>
        <v/>
      </c>
    </row>
    <row r="2068" spans="1:54" x14ac:dyDescent="0.25">
      <c r="A2068" s="4"/>
      <c r="B2068" s="37"/>
      <c r="C2068" s="124"/>
      <c r="D2068" s="39"/>
      <c r="E2068" s="125"/>
      <c r="F2068" s="48"/>
      <c r="G2068" s="4"/>
      <c r="H2068" s="4"/>
      <c r="I2068" s="95" t="str">
        <f>IF($C2068="", "", IF(IFERROR(INDEX(Ingredients!$C$11:$C$310, MATCH($C2068, Ingredients!$B$11:$B$310, 0)), "")="", "", IFERROR(INDEX(Ingredients!$C$11:$C$310, MATCH($C2068, Ingredients!$B$11:$B$310, 0)), "")))</f>
        <v/>
      </c>
      <c r="J2068" s="73" t="str">
        <f>IF($B2068="", "", IF(IFERROR(INDEX(Meals!$C$11:$C$260, MATCH($B2068, Meals!$B$11:$B$260, 0)), "")="", "", IFERROR(INDEX(Meals!$C$11:$C$260, MATCH($B2068, Meals!$B$11:$B$260, 0)), "")))</f>
        <v/>
      </c>
      <c r="K2068" s="4"/>
      <c r="L2068" s="72" t="str">
        <f t="shared" si="487"/>
        <v/>
      </c>
      <c r="M2068" s="73" t="str">
        <f t="shared" si="488"/>
        <v/>
      </c>
      <c r="N2068" s="4"/>
      <c r="O2068" s="78" t="str">
        <f t="shared" si="489"/>
        <v/>
      </c>
      <c r="P2068" s="79" t="str">
        <f t="shared" si="490"/>
        <v/>
      </c>
      <c r="Q2068" s="4"/>
      <c r="R2068" s="90" t="str">
        <f t="shared" si="491"/>
        <v/>
      </c>
      <c r="S2068" s="4"/>
      <c r="Y2068" s="18" t="str">
        <f t="shared" si="492"/>
        <v/>
      </c>
      <c r="AA2068" s="18" t="str">
        <f t="shared" si="483"/>
        <v/>
      </c>
      <c r="AB2068" s="18" t="str">
        <f t="shared" si="484"/>
        <v/>
      </c>
      <c r="AC2068" s="18" t="str">
        <f t="shared" si="493"/>
        <v/>
      </c>
      <c r="AD2068" s="18" t="str">
        <f t="shared" si="493"/>
        <v/>
      </c>
      <c r="AE2068" s="18" t="str">
        <f t="shared" si="494"/>
        <v/>
      </c>
      <c r="AG2068" s="95" t="str">
        <f>IF($C2068="", "", IF(IFERROR(INDEX(Ingredients!C$11:C$310, MATCH($C2068, Ingredients!$B$11:$B$310, 0)), "")="", "", IFERROR(INDEX(Ingredients!C$11:C$310, MATCH($C2068, Ingredients!$B$11:$B$310, 0)), "")))</f>
        <v/>
      </c>
      <c r="AH2068" s="105" t="str">
        <f>IF($C2068="", "", IF(IFERROR(INDEX(Ingredients!D$11:D$310, MATCH($C2068, Ingredients!$B$11:$B$310, 0)), "")="", "", IFERROR(INDEX(Ingredients!D$11:D$310, MATCH($C2068, Ingredients!$B$11:$B$310, 0)), "")))</f>
        <v/>
      </c>
      <c r="AI2068" s="106" t="str">
        <f>IF($C2068="", "", IF(IFERROR(INDEX(Ingredients!E$11:E$310, MATCH($C2068, Ingredients!$B$11:$B$310, 0)), "")="", "", IFERROR(INDEX(Ingredients!E$11:E$310, MATCH($C2068, Ingredients!$B$11:$B$310, 0)), "")))</f>
        <v/>
      </c>
      <c r="AJ2068" s="108" t="str">
        <f>IF($C2068="", "", IF(IFERROR(INDEX(Ingredients!F$11:F$310, MATCH($C2068, Ingredients!$B$11:$B$310, 0)), "")="", "", IFERROR(INDEX(Ingredients!F$11:F$310, MATCH($C2068, Ingredients!$B$11:$B$310, 0)), "")))</f>
        <v/>
      </c>
      <c r="AK2068" s="106" t="str">
        <f>IF($C2068="", "", IF(IFERROR(INDEX(Ingredients!G$11:G$310, MATCH($C2068, Ingredients!$B$11:$B$310, 0)), "")="", "", IFERROR(INDEX(Ingredients!G$11:G$310, MATCH($C2068, Ingredients!$B$11:$B$310, 0)), "")))</f>
        <v/>
      </c>
      <c r="AL2068" s="79" t="str">
        <f>IF($C2068="", "", IF(IFERROR(INDEX(Ingredients!H$11:H$310, MATCH($C2068, Ingredients!$B$11:$B$310, 0)), "")="", "", IFERROR(INDEX(Ingredients!H$11:H$310, MATCH($C2068, Ingredients!$B$11:$B$310, 0)), "")))</f>
        <v/>
      </c>
      <c r="AN2068" s="83" t="str">
        <f t="shared" si="485"/>
        <v/>
      </c>
      <c r="AP2068" s="114" t="str">
        <f t="shared" si="495"/>
        <v/>
      </c>
      <c r="AR2068" s="117" t="str">
        <f>IF($C2068="", "", IF(IFERROR(INDEX(Ingredients!$AI$11:$AI$310, MATCH($C2068, Ingredients!$B$11:$B$310, 0)), "")="", "", IFERROR(INDEX(Ingredients!$AI$11:$AI$310, MATCH($C2068, Ingredients!$B$11:$B$310, 0)), "")))</f>
        <v/>
      </c>
      <c r="AT2068" s="120" t="str">
        <f t="shared" si="496"/>
        <v/>
      </c>
      <c r="AV2068" s="90" t="str">
        <f t="shared" si="486"/>
        <v/>
      </c>
      <c r="AX2068" s="90" t="str">
        <f>IF($AV2068="", "", COUNTIF($AV$11:$AV$5010, "&lt;"&amp;$AV2068)+1+COUNTIF($AV$11:$AV2068, $AV2068)-1)</f>
        <v/>
      </c>
      <c r="AZ2068" s="111" t="str">
        <f>IF($B2068="", "", SUMIF('Shopping List'!$AV$11:$AV$25, $B2068, 'Shopping List'!$BN$11:$BN$25))</f>
        <v/>
      </c>
      <c r="BB2068" s="117" t="str">
        <f t="shared" si="497"/>
        <v/>
      </c>
    </row>
    <row r="2069" spans="1:54" x14ac:dyDescent="0.25">
      <c r="A2069" s="4"/>
      <c r="B2069" s="37"/>
      <c r="C2069" s="124"/>
      <c r="D2069" s="39"/>
      <c r="E2069" s="125"/>
      <c r="F2069" s="48"/>
      <c r="G2069" s="4"/>
      <c r="H2069" s="4"/>
      <c r="I2069" s="95" t="str">
        <f>IF($C2069="", "", IF(IFERROR(INDEX(Ingredients!$C$11:$C$310, MATCH($C2069, Ingredients!$B$11:$B$310, 0)), "")="", "", IFERROR(INDEX(Ingredients!$C$11:$C$310, MATCH($C2069, Ingredients!$B$11:$B$310, 0)), "")))</f>
        <v/>
      </c>
      <c r="J2069" s="73" t="str">
        <f>IF($B2069="", "", IF(IFERROR(INDEX(Meals!$C$11:$C$260, MATCH($B2069, Meals!$B$11:$B$260, 0)), "")="", "", IFERROR(INDEX(Meals!$C$11:$C$260, MATCH($B2069, Meals!$B$11:$B$260, 0)), "")))</f>
        <v/>
      </c>
      <c r="K2069" s="4"/>
      <c r="L2069" s="72" t="str">
        <f t="shared" si="487"/>
        <v/>
      </c>
      <c r="M2069" s="73" t="str">
        <f t="shared" si="488"/>
        <v/>
      </c>
      <c r="N2069" s="4"/>
      <c r="O2069" s="78" t="str">
        <f t="shared" si="489"/>
        <v/>
      </c>
      <c r="P2069" s="79" t="str">
        <f t="shared" si="490"/>
        <v/>
      </c>
      <c r="Q2069" s="4"/>
      <c r="R2069" s="90" t="str">
        <f t="shared" si="491"/>
        <v/>
      </c>
      <c r="S2069" s="4"/>
      <c r="Y2069" s="18" t="str">
        <f t="shared" si="492"/>
        <v/>
      </c>
      <c r="AA2069" s="18" t="str">
        <f t="shared" si="483"/>
        <v/>
      </c>
      <c r="AB2069" s="18" t="str">
        <f t="shared" si="484"/>
        <v/>
      </c>
      <c r="AC2069" s="18" t="str">
        <f t="shared" si="493"/>
        <v/>
      </c>
      <c r="AD2069" s="18" t="str">
        <f t="shared" si="493"/>
        <v/>
      </c>
      <c r="AE2069" s="18" t="str">
        <f t="shared" si="494"/>
        <v/>
      </c>
      <c r="AG2069" s="95" t="str">
        <f>IF($C2069="", "", IF(IFERROR(INDEX(Ingredients!C$11:C$310, MATCH($C2069, Ingredients!$B$11:$B$310, 0)), "")="", "", IFERROR(INDEX(Ingredients!C$11:C$310, MATCH($C2069, Ingredients!$B$11:$B$310, 0)), "")))</f>
        <v/>
      </c>
      <c r="AH2069" s="105" t="str">
        <f>IF($C2069="", "", IF(IFERROR(INDEX(Ingredients!D$11:D$310, MATCH($C2069, Ingredients!$B$11:$B$310, 0)), "")="", "", IFERROR(INDEX(Ingredients!D$11:D$310, MATCH($C2069, Ingredients!$B$11:$B$310, 0)), "")))</f>
        <v/>
      </c>
      <c r="AI2069" s="106" t="str">
        <f>IF($C2069="", "", IF(IFERROR(INDEX(Ingredients!E$11:E$310, MATCH($C2069, Ingredients!$B$11:$B$310, 0)), "")="", "", IFERROR(INDEX(Ingredients!E$11:E$310, MATCH($C2069, Ingredients!$B$11:$B$310, 0)), "")))</f>
        <v/>
      </c>
      <c r="AJ2069" s="108" t="str">
        <f>IF($C2069="", "", IF(IFERROR(INDEX(Ingredients!F$11:F$310, MATCH($C2069, Ingredients!$B$11:$B$310, 0)), "")="", "", IFERROR(INDEX(Ingredients!F$11:F$310, MATCH($C2069, Ingredients!$B$11:$B$310, 0)), "")))</f>
        <v/>
      </c>
      <c r="AK2069" s="106" t="str">
        <f>IF($C2069="", "", IF(IFERROR(INDEX(Ingredients!G$11:G$310, MATCH($C2069, Ingredients!$B$11:$B$310, 0)), "")="", "", IFERROR(INDEX(Ingredients!G$11:G$310, MATCH($C2069, Ingredients!$B$11:$B$310, 0)), "")))</f>
        <v/>
      </c>
      <c r="AL2069" s="79" t="str">
        <f>IF($C2069="", "", IF(IFERROR(INDEX(Ingredients!H$11:H$310, MATCH($C2069, Ingredients!$B$11:$B$310, 0)), "")="", "", IFERROR(INDEX(Ingredients!H$11:H$310, MATCH($C2069, Ingredients!$B$11:$B$310, 0)), "")))</f>
        <v/>
      </c>
      <c r="AN2069" s="83" t="str">
        <f t="shared" si="485"/>
        <v/>
      </c>
      <c r="AP2069" s="114" t="str">
        <f t="shared" si="495"/>
        <v/>
      </c>
      <c r="AR2069" s="117" t="str">
        <f>IF($C2069="", "", IF(IFERROR(INDEX(Ingredients!$AI$11:$AI$310, MATCH($C2069, Ingredients!$B$11:$B$310, 0)), "")="", "", IFERROR(INDEX(Ingredients!$AI$11:$AI$310, MATCH($C2069, Ingredients!$B$11:$B$310, 0)), "")))</f>
        <v/>
      </c>
      <c r="AT2069" s="120" t="str">
        <f t="shared" si="496"/>
        <v/>
      </c>
      <c r="AV2069" s="90" t="str">
        <f t="shared" si="486"/>
        <v/>
      </c>
      <c r="AX2069" s="90" t="str">
        <f>IF($AV2069="", "", COUNTIF($AV$11:$AV$5010, "&lt;"&amp;$AV2069)+1+COUNTIF($AV$11:$AV2069, $AV2069)-1)</f>
        <v/>
      </c>
      <c r="AZ2069" s="111" t="str">
        <f>IF($B2069="", "", SUMIF('Shopping List'!$AV$11:$AV$25, $B2069, 'Shopping List'!$BN$11:$BN$25))</f>
        <v/>
      </c>
      <c r="BB2069" s="117" t="str">
        <f t="shared" si="497"/>
        <v/>
      </c>
    </row>
    <row r="2070" spans="1:54" x14ac:dyDescent="0.25">
      <c r="A2070" s="4"/>
      <c r="B2070" s="37"/>
      <c r="C2070" s="124"/>
      <c r="D2070" s="39"/>
      <c r="E2070" s="125"/>
      <c r="F2070" s="48"/>
      <c r="G2070" s="4"/>
      <c r="H2070" s="4"/>
      <c r="I2070" s="95" t="str">
        <f>IF($C2070="", "", IF(IFERROR(INDEX(Ingredients!$C$11:$C$310, MATCH($C2070, Ingredients!$B$11:$B$310, 0)), "")="", "", IFERROR(INDEX(Ingredients!$C$11:$C$310, MATCH($C2070, Ingredients!$B$11:$B$310, 0)), "")))</f>
        <v/>
      </c>
      <c r="J2070" s="73" t="str">
        <f>IF($B2070="", "", IF(IFERROR(INDEX(Meals!$C$11:$C$260, MATCH($B2070, Meals!$B$11:$B$260, 0)), "")="", "", IFERROR(INDEX(Meals!$C$11:$C$260, MATCH($B2070, Meals!$B$11:$B$260, 0)), "")))</f>
        <v/>
      </c>
      <c r="K2070" s="4"/>
      <c r="L2070" s="72" t="str">
        <f t="shared" si="487"/>
        <v/>
      </c>
      <c r="M2070" s="73" t="str">
        <f t="shared" si="488"/>
        <v/>
      </c>
      <c r="N2070" s="4"/>
      <c r="O2070" s="78" t="str">
        <f t="shared" si="489"/>
        <v/>
      </c>
      <c r="P2070" s="79" t="str">
        <f t="shared" si="490"/>
        <v/>
      </c>
      <c r="Q2070" s="4"/>
      <c r="R2070" s="90" t="str">
        <f t="shared" si="491"/>
        <v/>
      </c>
      <c r="S2070" s="4"/>
      <c r="Y2070" s="18" t="str">
        <f t="shared" si="492"/>
        <v/>
      </c>
      <c r="AA2070" s="18" t="str">
        <f t="shared" si="483"/>
        <v/>
      </c>
      <c r="AB2070" s="18" t="str">
        <f t="shared" si="484"/>
        <v/>
      </c>
      <c r="AC2070" s="18" t="str">
        <f t="shared" si="493"/>
        <v/>
      </c>
      <c r="AD2070" s="18" t="str">
        <f t="shared" si="493"/>
        <v/>
      </c>
      <c r="AE2070" s="18" t="str">
        <f t="shared" si="494"/>
        <v/>
      </c>
      <c r="AG2070" s="95" t="str">
        <f>IF($C2070="", "", IF(IFERROR(INDEX(Ingredients!C$11:C$310, MATCH($C2070, Ingredients!$B$11:$B$310, 0)), "")="", "", IFERROR(INDEX(Ingredients!C$11:C$310, MATCH($C2070, Ingredients!$B$11:$B$310, 0)), "")))</f>
        <v/>
      </c>
      <c r="AH2070" s="105" t="str">
        <f>IF($C2070="", "", IF(IFERROR(INDEX(Ingredients!D$11:D$310, MATCH($C2070, Ingredients!$B$11:$B$310, 0)), "")="", "", IFERROR(INDEX(Ingredients!D$11:D$310, MATCH($C2070, Ingredients!$B$11:$B$310, 0)), "")))</f>
        <v/>
      </c>
      <c r="AI2070" s="106" t="str">
        <f>IF($C2070="", "", IF(IFERROR(INDEX(Ingredients!E$11:E$310, MATCH($C2070, Ingredients!$B$11:$B$310, 0)), "")="", "", IFERROR(INDEX(Ingredients!E$11:E$310, MATCH($C2070, Ingredients!$B$11:$B$310, 0)), "")))</f>
        <v/>
      </c>
      <c r="AJ2070" s="108" t="str">
        <f>IF($C2070="", "", IF(IFERROR(INDEX(Ingredients!F$11:F$310, MATCH($C2070, Ingredients!$B$11:$B$310, 0)), "")="", "", IFERROR(INDEX(Ingredients!F$11:F$310, MATCH($C2070, Ingredients!$B$11:$B$310, 0)), "")))</f>
        <v/>
      </c>
      <c r="AK2070" s="106" t="str">
        <f>IF($C2070="", "", IF(IFERROR(INDEX(Ingredients!G$11:G$310, MATCH($C2070, Ingredients!$B$11:$B$310, 0)), "")="", "", IFERROR(INDEX(Ingredients!G$11:G$310, MATCH($C2070, Ingredients!$B$11:$B$310, 0)), "")))</f>
        <v/>
      </c>
      <c r="AL2070" s="79" t="str">
        <f>IF($C2070="", "", IF(IFERROR(INDEX(Ingredients!H$11:H$310, MATCH($C2070, Ingredients!$B$11:$B$310, 0)), "")="", "", IFERROR(INDEX(Ingredients!H$11:H$310, MATCH($C2070, Ingredients!$B$11:$B$310, 0)), "")))</f>
        <v/>
      </c>
      <c r="AN2070" s="83" t="str">
        <f t="shared" si="485"/>
        <v/>
      </c>
      <c r="AP2070" s="114" t="str">
        <f t="shared" si="495"/>
        <v/>
      </c>
      <c r="AR2070" s="117" t="str">
        <f>IF($C2070="", "", IF(IFERROR(INDEX(Ingredients!$AI$11:$AI$310, MATCH($C2070, Ingredients!$B$11:$B$310, 0)), "")="", "", IFERROR(INDEX(Ingredients!$AI$11:$AI$310, MATCH($C2070, Ingredients!$B$11:$B$310, 0)), "")))</f>
        <v/>
      </c>
      <c r="AT2070" s="120" t="str">
        <f t="shared" si="496"/>
        <v/>
      </c>
      <c r="AV2070" s="90" t="str">
        <f t="shared" si="486"/>
        <v/>
      </c>
      <c r="AX2070" s="90" t="str">
        <f>IF($AV2070="", "", COUNTIF($AV$11:$AV$5010, "&lt;"&amp;$AV2070)+1+COUNTIF($AV$11:$AV2070, $AV2070)-1)</f>
        <v/>
      </c>
      <c r="AZ2070" s="111" t="str">
        <f>IF($B2070="", "", SUMIF('Shopping List'!$AV$11:$AV$25, $B2070, 'Shopping List'!$BN$11:$BN$25))</f>
        <v/>
      </c>
      <c r="BB2070" s="117" t="str">
        <f t="shared" si="497"/>
        <v/>
      </c>
    </row>
    <row r="2071" spans="1:54" x14ac:dyDescent="0.25">
      <c r="A2071" s="4"/>
      <c r="B2071" s="37"/>
      <c r="C2071" s="124"/>
      <c r="D2071" s="39"/>
      <c r="E2071" s="125"/>
      <c r="F2071" s="48"/>
      <c r="G2071" s="4"/>
      <c r="H2071" s="4"/>
      <c r="I2071" s="95" t="str">
        <f>IF($C2071="", "", IF(IFERROR(INDEX(Ingredients!$C$11:$C$310, MATCH($C2071, Ingredients!$B$11:$B$310, 0)), "")="", "", IFERROR(INDEX(Ingredients!$C$11:$C$310, MATCH($C2071, Ingredients!$B$11:$B$310, 0)), "")))</f>
        <v/>
      </c>
      <c r="J2071" s="73" t="str">
        <f>IF($B2071="", "", IF(IFERROR(INDEX(Meals!$C$11:$C$260, MATCH($B2071, Meals!$B$11:$B$260, 0)), "")="", "", IFERROR(INDEX(Meals!$C$11:$C$260, MATCH($B2071, Meals!$B$11:$B$260, 0)), "")))</f>
        <v/>
      </c>
      <c r="K2071" s="4"/>
      <c r="L2071" s="72" t="str">
        <f t="shared" si="487"/>
        <v/>
      </c>
      <c r="M2071" s="73" t="str">
        <f t="shared" si="488"/>
        <v/>
      </c>
      <c r="N2071" s="4"/>
      <c r="O2071" s="78" t="str">
        <f t="shared" si="489"/>
        <v/>
      </c>
      <c r="P2071" s="79" t="str">
        <f t="shared" si="490"/>
        <v/>
      </c>
      <c r="Q2071" s="4"/>
      <c r="R2071" s="90" t="str">
        <f t="shared" si="491"/>
        <v/>
      </c>
      <c r="S2071" s="4"/>
      <c r="Y2071" s="18" t="str">
        <f t="shared" si="492"/>
        <v/>
      </c>
      <c r="AA2071" s="18" t="str">
        <f t="shared" si="483"/>
        <v/>
      </c>
      <c r="AB2071" s="18" t="str">
        <f t="shared" si="484"/>
        <v/>
      </c>
      <c r="AC2071" s="18" t="str">
        <f t="shared" si="493"/>
        <v/>
      </c>
      <c r="AD2071" s="18" t="str">
        <f t="shared" si="493"/>
        <v/>
      </c>
      <c r="AE2071" s="18" t="str">
        <f t="shared" si="494"/>
        <v/>
      </c>
      <c r="AG2071" s="95" t="str">
        <f>IF($C2071="", "", IF(IFERROR(INDEX(Ingredients!C$11:C$310, MATCH($C2071, Ingredients!$B$11:$B$310, 0)), "")="", "", IFERROR(INDEX(Ingredients!C$11:C$310, MATCH($C2071, Ingredients!$B$11:$B$310, 0)), "")))</f>
        <v/>
      </c>
      <c r="AH2071" s="105" t="str">
        <f>IF($C2071="", "", IF(IFERROR(INDEX(Ingredients!D$11:D$310, MATCH($C2071, Ingredients!$B$11:$B$310, 0)), "")="", "", IFERROR(INDEX(Ingredients!D$11:D$310, MATCH($C2071, Ingredients!$B$11:$B$310, 0)), "")))</f>
        <v/>
      </c>
      <c r="AI2071" s="106" t="str">
        <f>IF($C2071="", "", IF(IFERROR(INDEX(Ingredients!E$11:E$310, MATCH($C2071, Ingredients!$B$11:$B$310, 0)), "")="", "", IFERROR(INDEX(Ingredients!E$11:E$310, MATCH($C2071, Ingredients!$B$11:$B$310, 0)), "")))</f>
        <v/>
      </c>
      <c r="AJ2071" s="108" t="str">
        <f>IF($C2071="", "", IF(IFERROR(INDEX(Ingredients!F$11:F$310, MATCH($C2071, Ingredients!$B$11:$B$310, 0)), "")="", "", IFERROR(INDEX(Ingredients!F$11:F$310, MATCH($C2071, Ingredients!$B$11:$B$310, 0)), "")))</f>
        <v/>
      </c>
      <c r="AK2071" s="106" t="str">
        <f>IF($C2071="", "", IF(IFERROR(INDEX(Ingredients!G$11:G$310, MATCH($C2071, Ingredients!$B$11:$B$310, 0)), "")="", "", IFERROR(INDEX(Ingredients!G$11:G$310, MATCH($C2071, Ingredients!$B$11:$B$310, 0)), "")))</f>
        <v/>
      </c>
      <c r="AL2071" s="79" t="str">
        <f>IF($C2071="", "", IF(IFERROR(INDEX(Ingredients!H$11:H$310, MATCH($C2071, Ingredients!$B$11:$B$310, 0)), "")="", "", IFERROR(INDEX(Ingredients!H$11:H$310, MATCH($C2071, Ingredients!$B$11:$B$310, 0)), "")))</f>
        <v/>
      </c>
      <c r="AN2071" s="83" t="str">
        <f t="shared" si="485"/>
        <v/>
      </c>
      <c r="AP2071" s="114" t="str">
        <f t="shared" si="495"/>
        <v/>
      </c>
      <c r="AR2071" s="117" t="str">
        <f>IF($C2071="", "", IF(IFERROR(INDEX(Ingredients!$AI$11:$AI$310, MATCH($C2071, Ingredients!$B$11:$B$310, 0)), "")="", "", IFERROR(INDEX(Ingredients!$AI$11:$AI$310, MATCH($C2071, Ingredients!$B$11:$B$310, 0)), "")))</f>
        <v/>
      </c>
      <c r="AT2071" s="120" t="str">
        <f t="shared" si="496"/>
        <v/>
      </c>
      <c r="AV2071" s="90" t="str">
        <f t="shared" si="486"/>
        <v/>
      </c>
      <c r="AX2071" s="90" t="str">
        <f>IF($AV2071="", "", COUNTIF($AV$11:$AV$5010, "&lt;"&amp;$AV2071)+1+COUNTIF($AV$11:$AV2071, $AV2071)-1)</f>
        <v/>
      </c>
      <c r="AZ2071" s="111" t="str">
        <f>IF($B2071="", "", SUMIF('Shopping List'!$AV$11:$AV$25, $B2071, 'Shopping List'!$BN$11:$BN$25))</f>
        <v/>
      </c>
      <c r="BB2071" s="117" t="str">
        <f t="shared" si="497"/>
        <v/>
      </c>
    </row>
    <row r="2072" spans="1:54" x14ac:dyDescent="0.25">
      <c r="A2072" s="4"/>
      <c r="B2072" s="37"/>
      <c r="C2072" s="124"/>
      <c r="D2072" s="39"/>
      <c r="E2072" s="125"/>
      <c r="F2072" s="48"/>
      <c r="G2072" s="4"/>
      <c r="H2072" s="4"/>
      <c r="I2072" s="95" t="str">
        <f>IF($C2072="", "", IF(IFERROR(INDEX(Ingredients!$C$11:$C$310, MATCH($C2072, Ingredients!$B$11:$B$310, 0)), "")="", "", IFERROR(INDEX(Ingredients!$C$11:$C$310, MATCH($C2072, Ingredients!$B$11:$B$310, 0)), "")))</f>
        <v/>
      </c>
      <c r="J2072" s="73" t="str">
        <f>IF($B2072="", "", IF(IFERROR(INDEX(Meals!$C$11:$C$260, MATCH($B2072, Meals!$B$11:$B$260, 0)), "")="", "", IFERROR(INDEX(Meals!$C$11:$C$260, MATCH($B2072, Meals!$B$11:$B$260, 0)), "")))</f>
        <v/>
      </c>
      <c r="K2072" s="4"/>
      <c r="L2072" s="72" t="str">
        <f t="shared" si="487"/>
        <v/>
      </c>
      <c r="M2072" s="73" t="str">
        <f t="shared" si="488"/>
        <v/>
      </c>
      <c r="N2072" s="4"/>
      <c r="O2072" s="78" t="str">
        <f t="shared" si="489"/>
        <v/>
      </c>
      <c r="P2072" s="79" t="str">
        <f t="shared" si="490"/>
        <v/>
      </c>
      <c r="Q2072" s="4"/>
      <c r="R2072" s="90" t="str">
        <f t="shared" si="491"/>
        <v/>
      </c>
      <c r="S2072" s="4"/>
      <c r="Y2072" s="18" t="str">
        <f t="shared" si="492"/>
        <v/>
      </c>
      <c r="AA2072" s="18" t="str">
        <f t="shared" si="483"/>
        <v/>
      </c>
      <c r="AB2072" s="18" t="str">
        <f t="shared" si="484"/>
        <v/>
      </c>
      <c r="AC2072" s="18" t="str">
        <f t="shared" si="493"/>
        <v/>
      </c>
      <c r="AD2072" s="18" t="str">
        <f t="shared" si="493"/>
        <v/>
      </c>
      <c r="AE2072" s="18" t="str">
        <f t="shared" si="494"/>
        <v/>
      </c>
      <c r="AG2072" s="95" t="str">
        <f>IF($C2072="", "", IF(IFERROR(INDEX(Ingredients!C$11:C$310, MATCH($C2072, Ingredients!$B$11:$B$310, 0)), "")="", "", IFERROR(INDEX(Ingredients!C$11:C$310, MATCH($C2072, Ingredients!$B$11:$B$310, 0)), "")))</f>
        <v/>
      </c>
      <c r="AH2072" s="105" t="str">
        <f>IF($C2072="", "", IF(IFERROR(INDEX(Ingredients!D$11:D$310, MATCH($C2072, Ingredients!$B$11:$B$310, 0)), "")="", "", IFERROR(INDEX(Ingredients!D$11:D$310, MATCH($C2072, Ingredients!$B$11:$B$310, 0)), "")))</f>
        <v/>
      </c>
      <c r="AI2072" s="106" t="str">
        <f>IF($C2072="", "", IF(IFERROR(INDEX(Ingredients!E$11:E$310, MATCH($C2072, Ingredients!$B$11:$B$310, 0)), "")="", "", IFERROR(INDEX(Ingredients!E$11:E$310, MATCH($C2072, Ingredients!$B$11:$B$310, 0)), "")))</f>
        <v/>
      </c>
      <c r="AJ2072" s="108" t="str">
        <f>IF($C2072="", "", IF(IFERROR(INDEX(Ingredients!F$11:F$310, MATCH($C2072, Ingredients!$B$11:$B$310, 0)), "")="", "", IFERROR(INDEX(Ingredients!F$11:F$310, MATCH($C2072, Ingredients!$B$11:$B$310, 0)), "")))</f>
        <v/>
      </c>
      <c r="AK2072" s="106" t="str">
        <f>IF($C2072="", "", IF(IFERROR(INDEX(Ingredients!G$11:G$310, MATCH($C2072, Ingredients!$B$11:$B$310, 0)), "")="", "", IFERROR(INDEX(Ingredients!G$11:G$310, MATCH($C2072, Ingredients!$B$11:$B$310, 0)), "")))</f>
        <v/>
      </c>
      <c r="AL2072" s="79" t="str">
        <f>IF($C2072="", "", IF(IFERROR(INDEX(Ingredients!H$11:H$310, MATCH($C2072, Ingredients!$B$11:$B$310, 0)), "")="", "", IFERROR(INDEX(Ingredients!H$11:H$310, MATCH($C2072, Ingredients!$B$11:$B$310, 0)), "")))</f>
        <v/>
      </c>
      <c r="AN2072" s="83" t="str">
        <f t="shared" si="485"/>
        <v/>
      </c>
      <c r="AP2072" s="114" t="str">
        <f t="shared" si="495"/>
        <v/>
      </c>
      <c r="AR2072" s="117" t="str">
        <f>IF($C2072="", "", IF(IFERROR(INDEX(Ingredients!$AI$11:$AI$310, MATCH($C2072, Ingredients!$B$11:$B$310, 0)), "")="", "", IFERROR(INDEX(Ingredients!$AI$11:$AI$310, MATCH($C2072, Ingredients!$B$11:$B$310, 0)), "")))</f>
        <v/>
      </c>
      <c r="AT2072" s="120" t="str">
        <f t="shared" si="496"/>
        <v/>
      </c>
      <c r="AV2072" s="90" t="str">
        <f t="shared" si="486"/>
        <v/>
      </c>
      <c r="AX2072" s="90" t="str">
        <f>IF($AV2072="", "", COUNTIF($AV$11:$AV$5010, "&lt;"&amp;$AV2072)+1+COUNTIF($AV$11:$AV2072, $AV2072)-1)</f>
        <v/>
      </c>
      <c r="AZ2072" s="111" t="str">
        <f>IF($B2072="", "", SUMIF('Shopping List'!$AV$11:$AV$25, $B2072, 'Shopping List'!$BN$11:$BN$25))</f>
        <v/>
      </c>
      <c r="BB2072" s="117" t="str">
        <f t="shared" si="497"/>
        <v/>
      </c>
    </row>
    <row r="2073" spans="1:54" x14ac:dyDescent="0.25">
      <c r="A2073" s="4"/>
      <c r="B2073" s="37"/>
      <c r="C2073" s="124"/>
      <c r="D2073" s="39"/>
      <c r="E2073" s="125"/>
      <c r="F2073" s="48"/>
      <c r="G2073" s="4"/>
      <c r="H2073" s="4"/>
      <c r="I2073" s="95" t="str">
        <f>IF($C2073="", "", IF(IFERROR(INDEX(Ingredients!$C$11:$C$310, MATCH($C2073, Ingredients!$B$11:$B$310, 0)), "")="", "", IFERROR(INDEX(Ingredients!$C$11:$C$310, MATCH($C2073, Ingredients!$B$11:$B$310, 0)), "")))</f>
        <v/>
      </c>
      <c r="J2073" s="73" t="str">
        <f>IF($B2073="", "", IF(IFERROR(INDEX(Meals!$C$11:$C$260, MATCH($B2073, Meals!$B$11:$B$260, 0)), "")="", "", IFERROR(INDEX(Meals!$C$11:$C$260, MATCH($B2073, Meals!$B$11:$B$260, 0)), "")))</f>
        <v/>
      </c>
      <c r="K2073" s="4"/>
      <c r="L2073" s="72" t="str">
        <f t="shared" si="487"/>
        <v/>
      </c>
      <c r="M2073" s="73" t="str">
        <f t="shared" si="488"/>
        <v/>
      </c>
      <c r="N2073" s="4"/>
      <c r="O2073" s="78" t="str">
        <f t="shared" si="489"/>
        <v/>
      </c>
      <c r="P2073" s="79" t="str">
        <f t="shared" si="490"/>
        <v/>
      </c>
      <c r="Q2073" s="4"/>
      <c r="R2073" s="90" t="str">
        <f t="shared" si="491"/>
        <v/>
      </c>
      <c r="S2073" s="4"/>
      <c r="Y2073" s="18" t="str">
        <f t="shared" si="492"/>
        <v/>
      </c>
      <c r="AA2073" s="18" t="str">
        <f t="shared" si="483"/>
        <v/>
      </c>
      <c r="AB2073" s="18" t="str">
        <f t="shared" si="484"/>
        <v/>
      </c>
      <c r="AC2073" s="18" t="str">
        <f t="shared" si="493"/>
        <v/>
      </c>
      <c r="AD2073" s="18" t="str">
        <f t="shared" si="493"/>
        <v/>
      </c>
      <c r="AE2073" s="18" t="str">
        <f t="shared" si="494"/>
        <v/>
      </c>
      <c r="AG2073" s="95" t="str">
        <f>IF($C2073="", "", IF(IFERROR(INDEX(Ingredients!C$11:C$310, MATCH($C2073, Ingredients!$B$11:$B$310, 0)), "")="", "", IFERROR(INDEX(Ingredients!C$11:C$310, MATCH($C2073, Ingredients!$B$11:$B$310, 0)), "")))</f>
        <v/>
      </c>
      <c r="AH2073" s="105" t="str">
        <f>IF($C2073="", "", IF(IFERROR(INDEX(Ingredients!D$11:D$310, MATCH($C2073, Ingredients!$B$11:$B$310, 0)), "")="", "", IFERROR(INDEX(Ingredients!D$11:D$310, MATCH($C2073, Ingredients!$B$11:$B$310, 0)), "")))</f>
        <v/>
      </c>
      <c r="AI2073" s="106" t="str">
        <f>IF($C2073="", "", IF(IFERROR(INDEX(Ingredients!E$11:E$310, MATCH($C2073, Ingredients!$B$11:$B$310, 0)), "")="", "", IFERROR(INDEX(Ingredients!E$11:E$310, MATCH($C2073, Ingredients!$B$11:$B$310, 0)), "")))</f>
        <v/>
      </c>
      <c r="AJ2073" s="108" t="str">
        <f>IF($C2073="", "", IF(IFERROR(INDEX(Ingredients!F$11:F$310, MATCH($C2073, Ingredients!$B$11:$B$310, 0)), "")="", "", IFERROR(INDEX(Ingredients!F$11:F$310, MATCH($C2073, Ingredients!$B$11:$B$310, 0)), "")))</f>
        <v/>
      </c>
      <c r="AK2073" s="106" t="str">
        <f>IF($C2073="", "", IF(IFERROR(INDEX(Ingredients!G$11:G$310, MATCH($C2073, Ingredients!$B$11:$B$310, 0)), "")="", "", IFERROR(INDEX(Ingredients!G$11:G$310, MATCH($C2073, Ingredients!$B$11:$B$310, 0)), "")))</f>
        <v/>
      </c>
      <c r="AL2073" s="79" t="str">
        <f>IF($C2073="", "", IF(IFERROR(INDEX(Ingredients!H$11:H$310, MATCH($C2073, Ingredients!$B$11:$B$310, 0)), "")="", "", IFERROR(INDEX(Ingredients!H$11:H$310, MATCH($C2073, Ingredients!$B$11:$B$310, 0)), "")))</f>
        <v/>
      </c>
      <c r="AN2073" s="83" t="str">
        <f t="shared" si="485"/>
        <v/>
      </c>
      <c r="AP2073" s="114" t="str">
        <f t="shared" si="495"/>
        <v/>
      </c>
      <c r="AR2073" s="117" t="str">
        <f>IF($C2073="", "", IF(IFERROR(INDEX(Ingredients!$AI$11:$AI$310, MATCH($C2073, Ingredients!$B$11:$B$310, 0)), "")="", "", IFERROR(INDEX(Ingredients!$AI$11:$AI$310, MATCH($C2073, Ingredients!$B$11:$B$310, 0)), "")))</f>
        <v/>
      </c>
      <c r="AT2073" s="120" t="str">
        <f t="shared" si="496"/>
        <v/>
      </c>
      <c r="AV2073" s="90" t="str">
        <f t="shared" si="486"/>
        <v/>
      </c>
      <c r="AX2073" s="90" t="str">
        <f>IF($AV2073="", "", COUNTIF($AV$11:$AV$5010, "&lt;"&amp;$AV2073)+1+COUNTIF($AV$11:$AV2073, $AV2073)-1)</f>
        <v/>
      </c>
      <c r="AZ2073" s="111" t="str">
        <f>IF($B2073="", "", SUMIF('Shopping List'!$AV$11:$AV$25, $B2073, 'Shopping List'!$BN$11:$BN$25))</f>
        <v/>
      </c>
      <c r="BB2073" s="117" t="str">
        <f t="shared" si="497"/>
        <v/>
      </c>
    </row>
    <row r="2074" spans="1:54" x14ac:dyDescent="0.25">
      <c r="A2074" s="4"/>
      <c r="B2074" s="37"/>
      <c r="C2074" s="124"/>
      <c r="D2074" s="39"/>
      <c r="E2074" s="125"/>
      <c r="F2074" s="48"/>
      <c r="G2074" s="4"/>
      <c r="H2074" s="4"/>
      <c r="I2074" s="95" t="str">
        <f>IF($C2074="", "", IF(IFERROR(INDEX(Ingredients!$C$11:$C$310, MATCH($C2074, Ingredients!$B$11:$B$310, 0)), "")="", "", IFERROR(INDEX(Ingredients!$C$11:$C$310, MATCH($C2074, Ingredients!$B$11:$B$310, 0)), "")))</f>
        <v/>
      </c>
      <c r="J2074" s="73" t="str">
        <f>IF($B2074="", "", IF(IFERROR(INDEX(Meals!$C$11:$C$260, MATCH($B2074, Meals!$B$11:$B$260, 0)), "")="", "", IFERROR(INDEX(Meals!$C$11:$C$260, MATCH($B2074, Meals!$B$11:$B$260, 0)), "")))</f>
        <v/>
      </c>
      <c r="K2074" s="4"/>
      <c r="L2074" s="72" t="str">
        <f t="shared" si="487"/>
        <v/>
      </c>
      <c r="M2074" s="73" t="str">
        <f t="shared" si="488"/>
        <v/>
      </c>
      <c r="N2074" s="4"/>
      <c r="O2074" s="78" t="str">
        <f t="shared" si="489"/>
        <v/>
      </c>
      <c r="P2074" s="79" t="str">
        <f t="shared" si="490"/>
        <v/>
      </c>
      <c r="Q2074" s="4"/>
      <c r="R2074" s="90" t="str">
        <f t="shared" si="491"/>
        <v/>
      </c>
      <c r="S2074" s="4"/>
      <c r="Y2074" s="18" t="str">
        <f t="shared" si="492"/>
        <v/>
      </c>
      <c r="AA2074" s="18" t="str">
        <f t="shared" si="483"/>
        <v/>
      </c>
      <c r="AB2074" s="18" t="str">
        <f t="shared" si="484"/>
        <v/>
      </c>
      <c r="AC2074" s="18" t="str">
        <f t="shared" si="493"/>
        <v/>
      </c>
      <c r="AD2074" s="18" t="str">
        <f t="shared" si="493"/>
        <v/>
      </c>
      <c r="AE2074" s="18" t="str">
        <f t="shared" si="494"/>
        <v/>
      </c>
      <c r="AG2074" s="95" t="str">
        <f>IF($C2074="", "", IF(IFERROR(INDEX(Ingredients!C$11:C$310, MATCH($C2074, Ingredients!$B$11:$B$310, 0)), "")="", "", IFERROR(INDEX(Ingredients!C$11:C$310, MATCH($C2074, Ingredients!$B$11:$B$310, 0)), "")))</f>
        <v/>
      </c>
      <c r="AH2074" s="105" t="str">
        <f>IF($C2074="", "", IF(IFERROR(INDEX(Ingredients!D$11:D$310, MATCH($C2074, Ingredients!$B$11:$B$310, 0)), "")="", "", IFERROR(INDEX(Ingredients!D$11:D$310, MATCH($C2074, Ingredients!$B$11:$B$310, 0)), "")))</f>
        <v/>
      </c>
      <c r="AI2074" s="106" t="str">
        <f>IF($C2074="", "", IF(IFERROR(INDEX(Ingredients!E$11:E$310, MATCH($C2074, Ingredients!$B$11:$B$310, 0)), "")="", "", IFERROR(INDEX(Ingredients!E$11:E$310, MATCH($C2074, Ingredients!$B$11:$B$310, 0)), "")))</f>
        <v/>
      </c>
      <c r="AJ2074" s="108" t="str">
        <f>IF($C2074="", "", IF(IFERROR(INDEX(Ingredients!F$11:F$310, MATCH($C2074, Ingredients!$B$11:$B$310, 0)), "")="", "", IFERROR(INDEX(Ingredients!F$11:F$310, MATCH($C2074, Ingredients!$B$11:$B$310, 0)), "")))</f>
        <v/>
      </c>
      <c r="AK2074" s="106" t="str">
        <f>IF($C2074="", "", IF(IFERROR(INDEX(Ingredients!G$11:G$310, MATCH($C2074, Ingredients!$B$11:$B$310, 0)), "")="", "", IFERROR(INDEX(Ingredients!G$11:G$310, MATCH($C2074, Ingredients!$B$11:$B$310, 0)), "")))</f>
        <v/>
      </c>
      <c r="AL2074" s="79" t="str">
        <f>IF($C2074="", "", IF(IFERROR(INDEX(Ingredients!H$11:H$310, MATCH($C2074, Ingredients!$B$11:$B$310, 0)), "")="", "", IFERROR(INDEX(Ingredients!H$11:H$310, MATCH($C2074, Ingredients!$B$11:$B$310, 0)), "")))</f>
        <v/>
      </c>
      <c r="AN2074" s="83" t="str">
        <f t="shared" si="485"/>
        <v/>
      </c>
      <c r="AP2074" s="114" t="str">
        <f t="shared" si="495"/>
        <v/>
      </c>
      <c r="AR2074" s="117" t="str">
        <f>IF($C2074="", "", IF(IFERROR(INDEX(Ingredients!$AI$11:$AI$310, MATCH($C2074, Ingredients!$B$11:$B$310, 0)), "")="", "", IFERROR(INDEX(Ingredients!$AI$11:$AI$310, MATCH($C2074, Ingredients!$B$11:$B$310, 0)), "")))</f>
        <v/>
      </c>
      <c r="AT2074" s="120" t="str">
        <f t="shared" si="496"/>
        <v/>
      </c>
      <c r="AV2074" s="90" t="str">
        <f t="shared" si="486"/>
        <v/>
      </c>
      <c r="AX2074" s="90" t="str">
        <f>IF($AV2074="", "", COUNTIF($AV$11:$AV$5010, "&lt;"&amp;$AV2074)+1+COUNTIF($AV$11:$AV2074, $AV2074)-1)</f>
        <v/>
      </c>
      <c r="AZ2074" s="111" t="str">
        <f>IF($B2074="", "", SUMIF('Shopping List'!$AV$11:$AV$25, $B2074, 'Shopping List'!$BN$11:$BN$25))</f>
        <v/>
      </c>
      <c r="BB2074" s="117" t="str">
        <f t="shared" si="497"/>
        <v/>
      </c>
    </row>
    <row r="2075" spans="1:54" x14ac:dyDescent="0.25">
      <c r="A2075" s="4"/>
      <c r="B2075" s="37"/>
      <c r="C2075" s="124"/>
      <c r="D2075" s="39"/>
      <c r="E2075" s="125"/>
      <c r="F2075" s="48"/>
      <c r="G2075" s="4"/>
      <c r="H2075" s="4"/>
      <c r="I2075" s="95" t="str">
        <f>IF($C2075="", "", IF(IFERROR(INDEX(Ingredients!$C$11:$C$310, MATCH($C2075, Ingredients!$B$11:$B$310, 0)), "")="", "", IFERROR(INDEX(Ingredients!$C$11:$C$310, MATCH($C2075, Ingredients!$B$11:$B$310, 0)), "")))</f>
        <v/>
      </c>
      <c r="J2075" s="73" t="str">
        <f>IF($B2075="", "", IF(IFERROR(INDEX(Meals!$C$11:$C$260, MATCH($B2075, Meals!$B$11:$B$260, 0)), "")="", "", IFERROR(INDEX(Meals!$C$11:$C$260, MATCH($B2075, Meals!$B$11:$B$260, 0)), "")))</f>
        <v/>
      </c>
      <c r="K2075" s="4"/>
      <c r="L2075" s="72" t="str">
        <f t="shared" si="487"/>
        <v/>
      </c>
      <c r="M2075" s="73" t="str">
        <f t="shared" si="488"/>
        <v/>
      </c>
      <c r="N2075" s="4"/>
      <c r="O2075" s="78" t="str">
        <f t="shared" si="489"/>
        <v/>
      </c>
      <c r="P2075" s="79" t="str">
        <f t="shared" si="490"/>
        <v/>
      </c>
      <c r="Q2075" s="4"/>
      <c r="R2075" s="90" t="str">
        <f t="shared" si="491"/>
        <v/>
      </c>
      <c r="S2075" s="4"/>
      <c r="Y2075" s="18" t="str">
        <f t="shared" si="492"/>
        <v/>
      </c>
      <c r="AA2075" s="18" t="str">
        <f t="shared" si="483"/>
        <v/>
      </c>
      <c r="AB2075" s="18" t="str">
        <f t="shared" si="484"/>
        <v/>
      </c>
      <c r="AC2075" s="18" t="str">
        <f t="shared" si="493"/>
        <v/>
      </c>
      <c r="AD2075" s="18" t="str">
        <f t="shared" si="493"/>
        <v/>
      </c>
      <c r="AE2075" s="18" t="str">
        <f t="shared" si="494"/>
        <v/>
      </c>
      <c r="AG2075" s="95" t="str">
        <f>IF($C2075="", "", IF(IFERROR(INDEX(Ingredients!C$11:C$310, MATCH($C2075, Ingredients!$B$11:$B$310, 0)), "")="", "", IFERROR(INDEX(Ingredients!C$11:C$310, MATCH($C2075, Ingredients!$B$11:$B$310, 0)), "")))</f>
        <v/>
      </c>
      <c r="AH2075" s="105" t="str">
        <f>IF($C2075="", "", IF(IFERROR(INDEX(Ingredients!D$11:D$310, MATCH($C2075, Ingredients!$B$11:$B$310, 0)), "")="", "", IFERROR(INDEX(Ingredients!D$11:D$310, MATCH($C2075, Ingredients!$B$11:$B$310, 0)), "")))</f>
        <v/>
      </c>
      <c r="AI2075" s="106" t="str">
        <f>IF($C2075="", "", IF(IFERROR(INDEX(Ingredients!E$11:E$310, MATCH($C2075, Ingredients!$B$11:$B$310, 0)), "")="", "", IFERROR(INDEX(Ingredients!E$11:E$310, MATCH($C2075, Ingredients!$B$11:$B$310, 0)), "")))</f>
        <v/>
      </c>
      <c r="AJ2075" s="108" t="str">
        <f>IF($C2075="", "", IF(IFERROR(INDEX(Ingredients!F$11:F$310, MATCH($C2075, Ingredients!$B$11:$B$310, 0)), "")="", "", IFERROR(INDEX(Ingredients!F$11:F$310, MATCH($C2075, Ingredients!$B$11:$B$310, 0)), "")))</f>
        <v/>
      </c>
      <c r="AK2075" s="106" t="str">
        <f>IF($C2075="", "", IF(IFERROR(INDEX(Ingredients!G$11:G$310, MATCH($C2075, Ingredients!$B$11:$B$310, 0)), "")="", "", IFERROR(INDEX(Ingredients!G$11:G$310, MATCH($C2075, Ingredients!$B$11:$B$310, 0)), "")))</f>
        <v/>
      </c>
      <c r="AL2075" s="79" t="str">
        <f>IF($C2075="", "", IF(IFERROR(INDEX(Ingredients!H$11:H$310, MATCH($C2075, Ingredients!$B$11:$B$310, 0)), "")="", "", IFERROR(INDEX(Ingredients!H$11:H$310, MATCH($C2075, Ingredients!$B$11:$B$310, 0)), "")))</f>
        <v/>
      </c>
      <c r="AN2075" s="83" t="str">
        <f t="shared" si="485"/>
        <v/>
      </c>
      <c r="AP2075" s="114" t="str">
        <f t="shared" si="495"/>
        <v/>
      </c>
      <c r="AR2075" s="117" t="str">
        <f>IF($C2075="", "", IF(IFERROR(INDEX(Ingredients!$AI$11:$AI$310, MATCH($C2075, Ingredients!$B$11:$B$310, 0)), "")="", "", IFERROR(INDEX(Ingredients!$AI$11:$AI$310, MATCH($C2075, Ingredients!$B$11:$B$310, 0)), "")))</f>
        <v/>
      </c>
      <c r="AT2075" s="120" t="str">
        <f t="shared" si="496"/>
        <v/>
      </c>
      <c r="AV2075" s="90" t="str">
        <f t="shared" si="486"/>
        <v/>
      </c>
      <c r="AX2075" s="90" t="str">
        <f>IF($AV2075="", "", COUNTIF($AV$11:$AV$5010, "&lt;"&amp;$AV2075)+1+COUNTIF($AV$11:$AV2075, $AV2075)-1)</f>
        <v/>
      </c>
      <c r="AZ2075" s="111" t="str">
        <f>IF($B2075="", "", SUMIF('Shopping List'!$AV$11:$AV$25, $B2075, 'Shopping List'!$BN$11:$BN$25))</f>
        <v/>
      </c>
      <c r="BB2075" s="117" t="str">
        <f t="shared" si="497"/>
        <v/>
      </c>
    </row>
    <row r="2076" spans="1:54" x14ac:dyDescent="0.25">
      <c r="A2076" s="4"/>
      <c r="B2076" s="37"/>
      <c r="C2076" s="124"/>
      <c r="D2076" s="39"/>
      <c r="E2076" s="125"/>
      <c r="F2076" s="48"/>
      <c r="G2076" s="4"/>
      <c r="H2076" s="4"/>
      <c r="I2076" s="95" t="str">
        <f>IF($C2076="", "", IF(IFERROR(INDEX(Ingredients!$C$11:$C$310, MATCH($C2076, Ingredients!$B$11:$B$310, 0)), "")="", "", IFERROR(INDEX(Ingredients!$C$11:$C$310, MATCH($C2076, Ingredients!$B$11:$B$310, 0)), "")))</f>
        <v/>
      </c>
      <c r="J2076" s="73" t="str">
        <f>IF($B2076="", "", IF(IFERROR(INDEX(Meals!$C$11:$C$260, MATCH($B2076, Meals!$B$11:$B$260, 0)), "")="", "", IFERROR(INDEX(Meals!$C$11:$C$260, MATCH($B2076, Meals!$B$11:$B$260, 0)), "")))</f>
        <v/>
      </c>
      <c r="K2076" s="4"/>
      <c r="L2076" s="72" t="str">
        <f t="shared" si="487"/>
        <v/>
      </c>
      <c r="M2076" s="73" t="str">
        <f t="shared" si="488"/>
        <v/>
      </c>
      <c r="N2076" s="4"/>
      <c r="O2076" s="78" t="str">
        <f t="shared" si="489"/>
        <v/>
      </c>
      <c r="P2076" s="79" t="str">
        <f t="shared" si="490"/>
        <v/>
      </c>
      <c r="Q2076" s="4"/>
      <c r="R2076" s="90" t="str">
        <f t="shared" si="491"/>
        <v/>
      </c>
      <c r="S2076" s="4"/>
      <c r="Y2076" s="18" t="str">
        <f t="shared" si="492"/>
        <v/>
      </c>
      <c r="AA2076" s="18" t="str">
        <f t="shared" si="483"/>
        <v/>
      </c>
      <c r="AB2076" s="18" t="str">
        <f t="shared" si="484"/>
        <v/>
      </c>
      <c r="AC2076" s="18" t="str">
        <f t="shared" si="493"/>
        <v/>
      </c>
      <c r="AD2076" s="18" t="str">
        <f t="shared" si="493"/>
        <v/>
      </c>
      <c r="AE2076" s="18" t="str">
        <f t="shared" si="494"/>
        <v/>
      </c>
      <c r="AG2076" s="95" t="str">
        <f>IF($C2076="", "", IF(IFERROR(INDEX(Ingredients!C$11:C$310, MATCH($C2076, Ingredients!$B$11:$B$310, 0)), "")="", "", IFERROR(INDEX(Ingredients!C$11:C$310, MATCH($C2076, Ingredients!$B$11:$B$310, 0)), "")))</f>
        <v/>
      </c>
      <c r="AH2076" s="105" t="str">
        <f>IF($C2076="", "", IF(IFERROR(INDEX(Ingredients!D$11:D$310, MATCH($C2076, Ingredients!$B$11:$B$310, 0)), "")="", "", IFERROR(INDEX(Ingredients!D$11:D$310, MATCH($C2076, Ingredients!$B$11:$B$310, 0)), "")))</f>
        <v/>
      </c>
      <c r="AI2076" s="106" t="str">
        <f>IF($C2076="", "", IF(IFERROR(INDEX(Ingredients!E$11:E$310, MATCH($C2076, Ingredients!$B$11:$B$310, 0)), "")="", "", IFERROR(INDEX(Ingredients!E$11:E$310, MATCH($C2076, Ingredients!$B$11:$B$310, 0)), "")))</f>
        <v/>
      </c>
      <c r="AJ2076" s="108" t="str">
        <f>IF($C2076="", "", IF(IFERROR(INDEX(Ingredients!F$11:F$310, MATCH($C2076, Ingredients!$B$11:$B$310, 0)), "")="", "", IFERROR(INDEX(Ingredients!F$11:F$310, MATCH($C2076, Ingredients!$B$11:$B$310, 0)), "")))</f>
        <v/>
      </c>
      <c r="AK2076" s="106" t="str">
        <f>IF($C2076="", "", IF(IFERROR(INDEX(Ingredients!G$11:G$310, MATCH($C2076, Ingredients!$B$11:$B$310, 0)), "")="", "", IFERROR(INDEX(Ingredients!G$11:G$310, MATCH($C2076, Ingredients!$B$11:$B$310, 0)), "")))</f>
        <v/>
      </c>
      <c r="AL2076" s="79" t="str">
        <f>IF($C2076="", "", IF(IFERROR(INDEX(Ingredients!H$11:H$310, MATCH($C2076, Ingredients!$B$11:$B$310, 0)), "")="", "", IFERROR(INDEX(Ingredients!H$11:H$310, MATCH($C2076, Ingredients!$B$11:$B$310, 0)), "")))</f>
        <v/>
      </c>
      <c r="AN2076" s="83" t="str">
        <f t="shared" si="485"/>
        <v/>
      </c>
      <c r="AP2076" s="114" t="str">
        <f t="shared" si="495"/>
        <v/>
      </c>
      <c r="AR2076" s="117" t="str">
        <f>IF($C2076="", "", IF(IFERROR(INDEX(Ingredients!$AI$11:$AI$310, MATCH($C2076, Ingredients!$B$11:$B$310, 0)), "")="", "", IFERROR(INDEX(Ingredients!$AI$11:$AI$310, MATCH($C2076, Ingredients!$B$11:$B$310, 0)), "")))</f>
        <v/>
      </c>
      <c r="AT2076" s="120" t="str">
        <f t="shared" si="496"/>
        <v/>
      </c>
      <c r="AV2076" s="90" t="str">
        <f t="shared" si="486"/>
        <v/>
      </c>
      <c r="AX2076" s="90" t="str">
        <f>IF($AV2076="", "", COUNTIF($AV$11:$AV$5010, "&lt;"&amp;$AV2076)+1+COUNTIF($AV$11:$AV2076, $AV2076)-1)</f>
        <v/>
      </c>
      <c r="AZ2076" s="111" t="str">
        <f>IF($B2076="", "", SUMIF('Shopping List'!$AV$11:$AV$25, $B2076, 'Shopping List'!$BN$11:$BN$25))</f>
        <v/>
      </c>
      <c r="BB2076" s="117" t="str">
        <f t="shared" si="497"/>
        <v/>
      </c>
    </row>
    <row r="2077" spans="1:54" x14ac:dyDescent="0.25">
      <c r="A2077" s="4"/>
      <c r="B2077" s="37"/>
      <c r="C2077" s="124"/>
      <c r="D2077" s="39"/>
      <c r="E2077" s="125"/>
      <c r="F2077" s="48"/>
      <c r="G2077" s="4"/>
      <c r="H2077" s="4"/>
      <c r="I2077" s="95" t="str">
        <f>IF($C2077="", "", IF(IFERROR(INDEX(Ingredients!$C$11:$C$310, MATCH($C2077, Ingredients!$B$11:$B$310, 0)), "")="", "", IFERROR(INDEX(Ingredients!$C$11:$C$310, MATCH($C2077, Ingredients!$B$11:$B$310, 0)), "")))</f>
        <v/>
      </c>
      <c r="J2077" s="73" t="str">
        <f>IF($B2077="", "", IF(IFERROR(INDEX(Meals!$C$11:$C$260, MATCH($B2077, Meals!$B$11:$B$260, 0)), "")="", "", IFERROR(INDEX(Meals!$C$11:$C$260, MATCH($B2077, Meals!$B$11:$B$260, 0)), "")))</f>
        <v/>
      </c>
      <c r="K2077" s="4"/>
      <c r="L2077" s="72" t="str">
        <f t="shared" si="487"/>
        <v/>
      </c>
      <c r="M2077" s="73" t="str">
        <f t="shared" si="488"/>
        <v/>
      </c>
      <c r="N2077" s="4"/>
      <c r="O2077" s="78" t="str">
        <f t="shared" si="489"/>
        <v/>
      </c>
      <c r="P2077" s="79" t="str">
        <f t="shared" si="490"/>
        <v/>
      </c>
      <c r="Q2077" s="4"/>
      <c r="R2077" s="90" t="str">
        <f t="shared" si="491"/>
        <v/>
      </c>
      <c r="S2077" s="4"/>
      <c r="Y2077" s="18" t="str">
        <f t="shared" si="492"/>
        <v/>
      </c>
      <c r="AA2077" s="18" t="str">
        <f t="shared" si="483"/>
        <v/>
      </c>
      <c r="AB2077" s="18" t="str">
        <f t="shared" si="484"/>
        <v/>
      </c>
      <c r="AC2077" s="18" t="str">
        <f t="shared" si="493"/>
        <v/>
      </c>
      <c r="AD2077" s="18" t="str">
        <f t="shared" si="493"/>
        <v/>
      </c>
      <c r="AE2077" s="18" t="str">
        <f t="shared" si="494"/>
        <v/>
      </c>
      <c r="AG2077" s="95" t="str">
        <f>IF($C2077="", "", IF(IFERROR(INDEX(Ingredients!C$11:C$310, MATCH($C2077, Ingredients!$B$11:$B$310, 0)), "")="", "", IFERROR(INDEX(Ingredients!C$11:C$310, MATCH($C2077, Ingredients!$B$11:$B$310, 0)), "")))</f>
        <v/>
      </c>
      <c r="AH2077" s="105" t="str">
        <f>IF($C2077="", "", IF(IFERROR(INDEX(Ingredients!D$11:D$310, MATCH($C2077, Ingredients!$B$11:$B$310, 0)), "")="", "", IFERROR(INDEX(Ingredients!D$11:D$310, MATCH($C2077, Ingredients!$B$11:$B$310, 0)), "")))</f>
        <v/>
      </c>
      <c r="AI2077" s="106" t="str">
        <f>IF($C2077="", "", IF(IFERROR(INDEX(Ingredients!E$11:E$310, MATCH($C2077, Ingredients!$B$11:$B$310, 0)), "")="", "", IFERROR(INDEX(Ingredients!E$11:E$310, MATCH($C2077, Ingredients!$B$11:$B$310, 0)), "")))</f>
        <v/>
      </c>
      <c r="AJ2077" s="108" t="str">
        <f>IF($C2077="", "", IF(IFERROR(INDEX(Ingredients!F$11:F$310, MATCH($C2077, Ingredients!$B$11:$B$310, 0)), "")="", "", IFERROR(INDEX(Ingredients!F$11:F$310, MATCH($C2077, Ingredients!$B$11:$B$310, 0)), "")))</f>
        <v/>
      </c>
      <c r="AK2077" s="106" t="str">
        <f>IF($C2077="", "", IF(IFERROR(INDEX(Ingredients!G$11:G$310, MATCH($C2077, Ingredients!$B$11:$B$310, 0)), "")="", "", IFERROR(INDEX(Ingredients!G$11:G$310, MATCH($C2077, Ingredients!$B$11:$B$310, 0)), "")))</f>
        <v/>
      </c>
      <c r="AL2077" s="79" t="str">
        <f>IF($C2077="", "", IF(IFERROR(INDEX(Ingredients!H$11:H$310, MATCH($C2077, Ingredients!$B$11:$B$310, 0)), "")="", "", IFERROR(INDEX(Ingredients!H$11:H$310, MATCH($C2077, Ingredients!$B$11:$B$310, 0)), "")))</f>
        <v/>
      </c>
      <c r="AN2077" s="83" t="str">
        <f t="shared" si="485"/>
        <v/>
      </c>
      <c r="AP2077" s="114" t="str">
        <f t="shared" si="495"/>
        <v/>
      </c>
      <c r="AR2077" s="117" t="str">
        <f>IF($C2077="", "", IF(IFERROR(INDEX(Ingredients!$AI$11:$AI$310, MATCH($C2077, Ingredients!$B$11:$B$310, 0)), "")="", "", IFERROR(INDEX(Ingredients!$AI$11:$AI$310, MATCH($C2077, Ingredients!$B$11:$B$310, 0)), "")))</f>
        <v/>
      </c>
      <c r="AT2077" s="120" t="str">
        <f t="shared" si="496"/>
        <v/>
      </c>
      <c r="AV2077" s="90" t="str">
        <f t="shared" si="486"/>
        <v/>
      </c>
      <c r="AX2077" s="90" t="str">
        <f>IF($AV2077="", "", COUNTIF($AV$11:$AV$5010, "&lt;"&amp;$AV2077)+1+COUNTIF($AV$11:$AV2077, $AV2077)-1)</f>
        <v/>
      </c>
      <c r="AZ2077" s="111" t="str">
        <f>IF($B2077="", "", SUMIF('Shopping List'!$AV$11:$AV$25, $B2077, 'Shopping List'!$BN$11:$BN$25))</f>
        <v/>
      </c>
      <c r="BB2077" s="117" t="str">
        <f t="shared" si="497"/>
        <v/>
      </c>
    </row>
    <row r="2078" spans="1:54" x14ac:dyDescent="0.25">
      <c r="A2078" s="4"/>
      <c r="B2078" s="37"/>
      <c r="C2078" s="124"/>
      <c r="D2078" s="39"/>
      <c r="E2078" s="125"/>
      <c r="F2078" s="48"/>
      <c r="G2078" s="4"/>
      <c r="H2078" s="4"/>
      <c r="I2078" s="95" t="str">
        <f>IF($C2078="", "", IF(IFERROR(INDEX(Ingredients!$C$11:$C$310, MATCH($C2078, Ingredients!$B$11:$B$310, 0)), "")="", "", IFERROR(INDEX(Ingredients!$C$11:$C$310, MATCH($C2078, Ingredients!$B$11:$B$310, 0)), "")))</f>
        <v/>
      </c>
      <c r="J2078" s="73" t="str">
        <f>IF($B2078="", "", IF(IFERROR(INDEX(Meals!$C$11:$C$260, MATCH($B2078, Meals!$B$11:$B$260, 0)), "")="", "", IFERROR(INDEX(Meals!$C$11:$C$260, MATCH($B2078, Meals!$B$11:$B$260, 0)), "")))</f>
        <v/>
      </c>
      <c r="K2078" s="4"/>
      <c r="L2078" s="72" t="str">
        <f t="shared" si="487"/>
        <v/>
      </c>
      <c r="M2078" s="73" t="str">
        <f t="shared" si="488"/>
        <v/>
      </c>
      <c r="N2078" s="4"/>
      <c r="O2078" s="78" t="str">
        <f t="shared" si="489"/>
        <v/>
      </c>
      <c r="P2078" s="79" t="str">
        <f t="shared" si="490"/>
        <v/>
      </c>
      <c r="Q2078" s="4"/>
      <c r="R2078" s="90" t="str">
        <f t="shared" si="491"/>
        <v/>
      </c>
      <c r="S2078" s="4"/>
      <c r="Y2078" s="18" t="str">
        <f t="shared" si="492"/>
        <v/>
      </c>
      <c r="AA2078" s="18" t="str">
        <f t="shared" si="483"/>
        <v/>
      </c>
      <c r="AB2078" s="18" t="str">
        <f t="shared" si="484"/>
        <v/>
      </c>
      <c r="AC2078" s="18" t="str">
        <f t="shared" si="493"/>
        <v/>
      </c>
      <c r="AD2078" s="18" t="str">
        <f t="shared" si="493"/>
        <v/>
      </c>
      <c r="AE2078" s="18" t="str">
        <f t="shared" si="494"/>
        <v/>
      </c>
      <c r="AG2078" s="95" t="str">
        <f>IF($C2078="", "", IF(IFERROR(INDEX(Ingredients!C$11:C$310, MATCH($C2078, Ingredients!$B$11:$B$310, 0)), "")="", "", IFERROR(INDEX(Ingredients!C$11:C$310, MATCH($C2078, Ingredients!$B$11:$B$310, 0)), "")))</f>
        <v/>
      </c>
      <c r="AH2078" s="105" t="str">
        <f>IF($C2078="", "", IF(IFERROR(INDEX(Ingredients!D$11:D$310, MATCH($C2078, Ingredients!$B$11:$B$310, 0)), "")="", "", IFERROR(INDEX(Ingredients!D$11:D$310, MATCH($C2078, Ingredients!$B$11:$B$310, 0)), "")))</f>
        <v/>
      </c>
      <c r="AI2078" s="106" t="str">
        <f>IF($C2078="", "", IF(IFERROR(INDEX(Ingredients!E$11:E$310, MATCH($C2078, Ingredients!$B$11:$B$310, 0)), "")="", "", IFERROR(INDEX(Ingredients!E$11:E$310, MATCH($C2078, Ingredients!$B$11:$B$310, 0)), "")))</f>
        <v/>
      </c>
      <c r="AJ2078" s="108" t="str">
        <f>IF($C2078="", "", IF(IFERROR(INDEX(Ingredients!F$11:F$310, MATCH($C2078, Ingredients!$B$11:$B$310, 0)), "")="", "", IFERROR(INDEX(Ingredients!F$11:F$310, MATCH($C2078, Ingredients!$B$11:$B$310, 0)), "")))</f>
        <v/>
      </c>
      <c r="AK2078" s="106" t="str">
        <f>IF($C2078="", "", IF(IFERROR(INDEX(Ingredients!G$11:G$310, MATCH($C2078, Ingredients!$B$11:$B$310, 0)), "")="", "", IFERROR(INDEX(Ingredients!G$11:G$310, MATCH($C2078, Ingredients!$B$11:$B$310, 0)), "")))</f>
        <v/>
      </c>
      <c r="AL2078" s="79" t="str">
        <f>IF($C2078="", "", IF(IFERROR(INDEX(Ingredients!H$11:H$310, MATCH($C2078, Ingredients!$B$11:$B$310, 0)), "")="", "", IFERROR(INDEX(Ingredients!H$11:H$310, MATCH($C2078, Ingredients!$B$11:$B$310, 0)), "")))</f>
        <v/>
      </c>
      <c r="AN2078" s="83" t="str">
        <f t="shared" si="485"/>
        <v/>
      </c>
      <c r="AP2078" s="114" t="str">
        <f t="shared" si="495"/>
        <v/>
      </c>
      <c r="AR2078" s="117" t="str">
        <f>IF($C2078="", "", IF(IFERROR(INDEX(Ingredients!$AI$11:$AI$310, MATCH($C2078, Ingredients!$B$11:$B$310, 0)), "")="", "", IFERROR(INDEX(Ingredients!$AI$11:$AI$310, MATCH($C2078, Ingredients!$B$11:$B$310, 0)), "")))</f>
        <v/>
      </c>
      <c r="AT2078" s="120" t="str">
        <f t="shared" si="496"/>
        <v/>
      </c>
      <c r="AV2078" s="90" t="str">
        <f t="shared" si="486"/>
        <v/>
      </c>
      <c r="AX2078" s="90" t="str">
        <f>IF($AV2078="", "", COUNTIF($AV$11:$AV$5010, "&lt;"&amp;$AV2078)+1+COUNTIF($AV$11:$AV2078, $AV2078)-1)</f>
        <v/>
      </c>
      <c r="AZ2078" s="111" t="str">
        <f>IF($B2078="", "", SUMIF('Shopping List'!$AV$11:$AV$25, $B2078, 'Shopping List'!$BN$11:$BN$25))</f>
        <v/>
      </c>
      <c r="BB2078" s="117" t="str">
        <f t="shared" si="497"/>
        <v/>
      </c>
    </row>
    <row r="2079" spans="1:54" x14ac:dyDescent="0.25">
      <c r="A2079" s="4"/>
      <c r="B2079" s="37"/>
      <c r="C2079" s="124"/>
      <c r="D2079" s="39"/>
      <c r="E2079" s="125"/>
      <c r="F2079" s="48"/>
      <c r="G2079" s="4"/>
      <c r="H2079" s="4"/>
      <c r="I2079" s="95" t="str">
        <f>IF($C2079="", "", IF(IFERROR(INDEX(Ingredients!$C$11:$C$310, MATCH($C2079, Ingredients!$B$11:$B$310, 0)), "")="", "", IFERROR(INDEX(Ingredients!$C$11:$C$310, MATCH($C2079, Ingredients!$B$11:$B$310, 0)), "")))</f>
        <v/>
      </c>
      <c r="J2079" s="73" t="str">
        <f>IF($B2079="", "", IF(IFERROR(INDEX(Meals!$C$11:$C$260, MATCH($B2079, Meals!$B$11:$B$260, 0)), "")="", "", IFERROR(INDEX(Meals!$C$11:$C$260, MATCH($B2079, Meals!$B$11:$B$260, 0)), "")))</f>
        <v/>
      </c>
      <c r="K2079" s="4"/>
      <c r="L2079" s="72" t="str">
        <f t="shared" si="487"/>
        <v/>
      </c>
      <c r="M2079" s="73" t="str">
        <f t="shared" si="488"/>
        <v/>
      </c>
      <c r="N2079" s="4"/>
      <c r="O2079" s="78" t="str">
        <f t="shared" si="489"/>
        <v/>
      </c>
      <c r="P2079" s="79" t="str">
        <f t="shared" si="490"/>
        <v/>
      </c>
      <c r="Q2079" s="4"/>
      <c r="R2079" s="90" t="str">
        <f t="shared" si="491"/>
        <v/>
      </c>
      <c r="S2079" s="4"/>
      <c r="Y2079" s="18" t="str">
        <f t="shared" si="492"/>
        <v/>
      </c>
      <c r="AA2079" s="18" t="str">
        <f t="shared" si="483"/>
        <v/>
      </c>
      <c r="AB2079" s="18" t="str">
        <f t="shared" si="484"/>
        <v/>
      </c>
      <c r="AC2079" s="18" t="str">
        <f t="shared" si="493"/>
        <v/>
      </c>
      <c r="AD2079" s="18" t="str">
        <f t="shared" si="493"/>
        <v/>
      </c>
      <c r="AE2079" s="18" t="str">
        <f t="shared" si="494"/>
        <v/>
      </c>
      <c r="AG2079" s="95" t="str">
        <f>IF($C2079="", "", IF(IFERROR(INDEX(Ingredients!C$11:C$310, MATCH($C2079, Ingredients!$B$11:$B$310, 0)), "")="", "", IFERROR(INDEX(Ingredients!C$11:C$310, MATCH($C2079, Ingredients!$B$11:$B$310, 0)), "")))</f>
        <v/>
      </c>
      <c r="AH2079" s="105" t="str">
        <f>IF($C2079="", "", IF(IFERROR(INDEX(Ingredients!D$11:D$310, MATCH($C2079, Ingredients!$B$11:$B$310, 0)), "")="", "", IFERROR(INDEX(Ingredients!D$11:D$310, MATCH($C2079, Ingredients!$B$11:$B$310, 0)), "")))</f>
        <v/>
      </c>
      <c r="AI2079" s="106" t="str">
        <f>IF($C2079="", "", IF(IFERROR(INDEX(Ingredients!E$11:E$310, MATCH($C2079, Ingredients!$B$11:$B$310, 0)), "")="", "", IFERROR(INDEX(Ingredients!E$11:E$310, MATCH($C2079, Ingredients!$B$11:$B$310, 0)), "")))</f>
        <v/>
      </c>
      <c r="AJ2079" s="108" t="str">
        <f>IF($C2079="", "", IF(IFERROR(INDEX(Ingredients!F$11:F$310, MATCH($C2079, Ingredients!$B$11:$B$310, 0)), "")="", "", IFERROR(INDEX(Ingredients!F$11:F$310, MATCH($C2079, Ingredients!$B$11:$B$310, 0)), "")))</f>
        <v/>
      </c>
      <c r="AK2079" s="106" t="str">
        <f>IF($C2079="", "", IF(IFERROR(INDEX(Ingredients!G$11:G$310, MATCH($C2079, Ingredients!$B$11:$B$310, 0)), "")="", "", IFERROR(INDEX(Ingredients!G$11:G$310, MATCH($C2079, Ingredients!$B$11:$B$310, 0)), "")))</f>
        <v/>
      </c>
      <c r="AL2079" s="79" t="str">
        <f>IF($C2079="", "", IF(IFERROR(INDEX(Ingredients!H$11:H$310, MATCH($C2079, Ingredients!$B$11:$B$310, 0)), "")="", "", IFERROR(INDEX(Ingredients!H$11:H$310, MATCH($C2079, Ingredients!$B$11:$B$310, 0)), "")))</f>
        <v/>
      </c>
      <c r="AN2079" s="83" t="str">
        <f t="shared" si="485"/>
        <v/>
      </c>
      <c r="AP2079" s="114" t="str">
        <f t="shared" si="495"/>
        <v/>
      </c>
      <c r="AR2079" s="117" t="str">
        <f>IF($C2079="", "", IF(IFERROR(INDEX(Ingredients!$AI$11:$AI$310, MATCH($C2079, Ingredients!$B$11:$B$310, 0)), "")="", "", IFERROR(INDEX(Ingredients!$AI$11:$AI$310, MATCH($C2079, Ingredients!$B$11:$B$310, 0)), "")))</f>
        <v/>
      </c>
      <c r="AT2079" s="120" t="str">
        <f t="shared" si="496"/>
        <v/>
      </c>
      <c r="AV2079" s="90" t="str">
        <f t="shared" si="486"/>
        <v/>
      </c>
      <c r="AX2079" s="90" t="str">
        <f>IF($AV2079="", "", COUNTIF($AV$11:$AV$5010, "&lt;"&amp;$AV2079)+1+COUNTIF($AV$11:$AV2079, $AV2079)-1)</f>
        <v/>
      </c>
      <c r="AZ2079" s="111" t="str">
        <f>IF($B2079="", "", SUMIF('Shopping List'!$AV$11:$AV$25, $B2079, 'Shopping List'!$BN$11:$BN$25))</f>
        <v/>
      </c>
      <c r="BB2079" s="117" t="str">
        <f t="shared" si="497"/>
        <v/>
      </c>
    </row>
    <row r="2080" spans="1:54" x14ac:dyDescent="0.25">
      <c r="A2080" s="4"/>
      <c r="B2080" s="37"/>
      <c r="C2080" s="124"/>
      <c r="D2080" s="39"/>
      <c r="E2080" s="125"/>
      <c r="F2080" s="48"/>
      <c r="G2080" s="4"/>
      <c r="H2080" s="4"/>
      <c r="I2080" s="95" t="str">
        <f>IF($C2080="", "", IF(IFERROR(INDEX(Ingredients!$C$11:$C$310, MATCH($C2080, Ingredients!$B$11:$B$310, 0)), "")="", "", IFERROR(INDEX(Ingredients!$C$11:$C$310, MATCH($C2080, Ingredients!$B$11:$B$310, 0)), "")))</f>
        <v/>
      </c>
      <c r="J2080" s="73" t="str">
        <f>IF($B2080="", "", IF(IFERROR(INDEX(Meals!$C$11:$C$260, MATCH($B2080, Meals!$B$11:$B$260, 0)), "")="", "", IFERROR(INDEX(Meals!$C$11:$C$260, MATCH($B2080, Meals!$B$11:$B$260, 0)), "")))</f>
        <v/>
      </c>
      <c r="K2080" s="4"/>
      <c r="L2080" s="72" t="str">
        <f t="shared" si="487"/>
        <v/>
      </c>
      <c r="M2080" s="73" t="str">
        <f t="shared" si="488"/>
        <v/>
      </c>
      <c r="N2080" s="4"/>
      <c r="O2080" s="78" t="str">
        <f t="shared" si="489"/>
        <v/>
      </c>
      <c r="P2080" s="79" t="str">
        <f t="shared" si="490"/>
        <v/>
      </c>
      <c r="Q2080" s="4"/>
      <c r="R2080" s="90" t="str">
        <f t="shared" si="491"/>
        <v/>
      </c>
      <c r="S2080" s="4"/>
      <c r="Y2080" s="18" t="str">
        <f t="shared" si="492"/>
        <v/>
      </c>
      <c r="AA2080" s="18" t="str">
        <f t="shared" si="483"/>
        <v/>
      </c>
      <c r="AB2080" s="18" t="str">
        <f t="shared" si="484"/>
        <v/>
      </c>
      <c r="AC2080" s="18" t="str">
        <f t="shared" si="493"/>
        <v/>
      </c>
      <c r="AD2080" s="18" t="str">
        <f t="shared" si="493"/>
        <v/>
      </c>
      <c r="AE2080" s="18" t="str">
        <f t="shared" si="494"/>
        <v/>
      </c>
      <c r="AG2080" s="95" t="str">
        <f>IF($C2080="", "", IF(IFERROR(INDEX(Ingredients!C$11:C$310, MATCH($C2080, Ingredients!$B$11:$B$310, 0)), "")="", "", IFERROR(INDEX(Ingredients!C$11:C$310, MATCH($C2080, Ingredients!$B$11:$B$310, 0)), "")))</f>
        <v/>
      </c>
      <c r="AH2080" s="105" t="str">
        <f>IF($C2080="", "", IF(IFERROR(INDEX(Ingredients!D$11:D$310, MATCH($C2080, Ingredients!$B$11:$B$310, 0)), "")="", "", IFERROR(INDEX(Ingredients!D$11:D$310, MATCH($C2080, Ingredients!$B$11:$B$310, 0)), "")))</f>
        <v/>
      </c>
      <c r="AI2080" s="106" t="str">
        <f>IF($C2080="", "", IF(IFERROR(INDEX(Ingredients!E$11:E$310, MATCH($C2080, Ingredients!$B$11:$B$310, 0)), "")="", "", IFERROR(INDEX(Ingredients!E$11:E$310, MATCH($C2080, Ingredients!$B$11:$B$310, 0)), "")))</f>
        <v/>
      </c>
      <c r="AJ2080" s="108" t="str">
        <f>IF($C2080="", "", IF(IFERROR(INDEX(Ingredients!F$11:F$310, MATCH($C2080, Ingredients!$B$11:$B$310, 0)), "")="", "", IFERROR(INDEX(Ingredients!F$11:F$310, MATCH($C2080, Ingredients!$B$11:$B$310, 0)), "")))</f>
        <v/>
      </c>
      <c r="AK2080" s="106" t="str">
        <f>IF($C2080="", "", IF(IFERROR(INDEX(Ingredients!G$11:G$310, MATCH($C2080, Ingredients!$B$11:$B$310, 0)), "")="", "", IFERROR(INDEX(Ingredients!G$11:G$310, MATCH($C2080, Ingredients!$B$11:$B$310, 0)), "")))</f>
        <v/>
      </c>
      <c r="AL2080" s="79" t="str">
        <f>IF($C2080="", "", IF(IFERROR(INDEX(Ingredients!H$11:H$310, MATCH($C2080, Ingredients!$B$11:$B$310, 0)), "")="", "", IFERROR(INDEX(Ingredients!H$11:H$310, MATCH($C2080, Ingredients!$B$11:$B$310, 0)), "")))</f>
        <v/>
      </c>
      <c r="AN2080" s="83" t="str">
        <f t="shared" si="485"/>
        <v/>
      </c>
      <c r="AP2080" s="114" t="str">
        <f t="shared" si="495"/>
        <v/>
      </c>
      <c r="AR2080" s="117" t="str">
        <f>IF($C2080="", "", IF(IFERROR(INDEX(Ingredients!$AI$11:$AI$310, MATCH($C2080, Ingredients!$B$11:$B$310, 0)), "")="", "", IFERROR(INDEX(Ingredients!$AI$11:$AI$310, MATCH($C2080, Ingredients!$B$11:$B$310, 0)), "")))</f>
        <v/>
      </c>
      <c r="AT2080" s="120" t="str">
        <f t="shared" si="496"/>
        <v/>
      </c>
      <c r="AV2080" s="90" t="str">
        <f t="shared" si="486"/>
        <v/>
      </c>
      <c r="AX2080" s="90" t="str">
        <f>IF($AV2080="", "", COUNTIF($AV$11:$AV$5010, "&lt;"&amp;$AV2080)+1+COUNTIF($AV$11:$AV2080, $AV2080)-1)</f>
        <v/>
      </c>
      <c r="AZ2080" s="111" t="str">
        <f>IF($B2080="", "", SUMIF('Shopping List'!$AV$11:$AV$25, $B2080, 'Shopping List'!$BN$11:$BN$25))</f>
        <v/>
      </c>
      <c r="BB2080" s="117" t="str">
        <f t="shared" si="497"/>
        <v/>
      </c>
    </row>
    <row r="2081" spans="1:54" x14ac:dyDescent="0.25">
      <c r="A2081" s="4"/>
      <c r="B2081" s="37"/>
      <c r="C2081" s="124"/>
      <c r="D2081" s="39"/>
      <c r="E2081" s="125"/>
      <c r="F2081" s="48"/>
      <c r="G2081" s="4"/>
      <c r="H2081" s="4"/>
      <c r="I2081" s="95" t="str">
        <f>IF($C2081="", "", IF(IFERROR(INDEX(Ingredients!$C$11:$C$310, MATCH($C2081, Ingredients!$B$11:$B$310, 0)), "")="", "", IFERROR(INDEX(Ingredients!$C$11:$C$310, MATCH($C2081, Ingredients!$B$11:$B$310, 0)), "")))</f>
        <v/>
      </c>
      <c r="J2081" s="73" t="str">
        <f>IF($B2081="", "", IF(IFERROR(INDEX(Meals!$C$11:$C$260, MATCH($B2081, Meals!$B$11:$B$260, 0)), "")="", "", IFERROR(INDEX(Meals!$C$11:$C$260, MATCH($B2081, Meals!$B$11:$B$260, 0)), "")))</f>
        <v/>
      </c>
      <c r="K2081" s="4"/>
      <c r="L2081" s="72" t="str">
        <f t="shared" si="487"/>
        <v/>
      </c>
      <c r="M2081" s="73" t="str">
        <f t="shared" si="488"/>
        <v/>
      </c>
      <c r="N2081" s="4"/>
      <c r="O2081" s="78" t="str">
        <f t="shared" si="489"/>
        <v/>
      </c>
      <c r="P2081" s="79" t="str">
        <f t="shared" si="490"/>
        <v/>
      </c>
      <c r="Q2081" s="4"/>
      <c r="R2081" s="90" t="str">
        <f t="shared" si="491"/>
        <v/>
      </c>
      <c r="S2081" s="4"/>
      <c r="Y2081" s="18" t="str">
        <f t="shared" si="492"/>
        <v/>
      </c>
      <c r="AA2081" s="18" t="str">
        <f t="shared" si="483"/>
        <v/>
      </c>
      <c r="AB2081" s="18" t="str">
        <f t="shared" si="484"/>
        <v/>
      </c>
      <c r="AC2081" s="18" t="str">
        <f t="shared" si="493"/>
        <v/>
      </c>
      <c r="AD2081" s="18" t="str">
        <f t="shared" si="493"/>
        <v/>
      </c>
      <c r="AE2081" s="18" t="str">
        <f t="shared" si="494"/>
        <v/>
      </c>
      <c r="AG2081" s="95" t="str">
        <f>IF($C2081="", "", IF(IFERROR(INDEX(Ingredients!C$11:C$310, MATCH($C2081, Ingredients!$B$11:$B$310, 0)), "")="", "", IFERROR(INDEX(Ingredients!C$11:C$310, MATCH($C2081, Ingredients!$B$11:$B$310, 0)), "")))</f>
        <v/>
      </c>
      <c r="AH2081" s="105" t="str">
        <f>IF($C2081="", "", IF(IFERROR(INDEX(Ingredients!D$11:D$310, MATCH($C2081, Ingredients!$B$11:$B$310, 0)), "")="", "", IFERROR(INDEX(Ingredients!D$11:D$310, MATCH($C2081, Ingredients!$B$11:$B$310, 0)), "")))</f>
        <v/>
      </c>
      <c r="AI2081" s="106" t="str">
        <f>IF($C2081="", "", IF(IFERROR(INDEX(Ingredients!E$11:E$310, MATCH($C2081, Ingredients!$B$11:$B$310, 0)), "")="", "", IFERROR(INDEX(Ingredients!E$11:E$310, MATCH($C2081, Ingredients!$B$11:$B$310, 0)), "")))</f>
        <v/>
      </c>
      <c r="AJ2081" s="108" t="str">
        <f>IF($C2081="", "", IF(IFERROR(INDEX(Ingredients!F$11:F$310, MATCH($C2081, Ingredients!$B$11:$B$310, 0)), "")="", "", IFERROR(INDEX(Ingredients!F$11:F$310, MATCH($C2081, Ingredients!$B$11:$B$310, 0)), "")))</f>
        <v/>
      </c>
      <c r="AK2081" s="106" t="str">
        <f>IF($C2081="", "", IF(IFERROR(INDEX(Ingredients!G$11:G$310, MATCH($C2081, Ingredients!$B$11:$B$310, 0)), "")="", "", IFERROR(INDEX(Ingredients!G$11:G$310, MATCH($C2081, Ingredients!$B$11:$B$310, 0)), "")))</f>
        <v/>
      </c>
      <c r="AL2081" s="79" t="str">
        <f>IF($C2081="", "", IF(IFERROR(INDEX(Ingredients!H$11:H$310, MATCH($C2081, Ingredients!$B$11:$B$310, 0)), "")="", "", IFERROR(INDEX(Ingredients!H$11:H$310, MATCH($C2081, Ingredients!$B$11:$B$310, 0)), "")))</f>
        <v/>
      </c>
      <c r="AN2081" s="83" t="str">
        <f t="shared" si="485"/>
        <v/>
      </c>
      <c r="AP2081" s="114" t="str">
        <f t="shared" si="495"/>
        <v/>
      </c>
      <c r="AR2081" s="117" t="str">
        <f>IF($C2081="", "", IF(IFERROR(INDEX(Ingredients!$AI$11:$AI$310, MATCH($C2081, Ingredients!$B$11:$B$310, 0)), "")="", "", IFERROR(INDEX(Ingredients!$AI$11:$AI$310, MATCH($C2081, Ingredients!$B$11:$B$310, 0)), "")))</f>
        <v/>
      </c>
      <c r="AT2081" s="120" t="str">
        <f t="shared" si="496"/>
        <v/>
      </c>
      <c r="AV2081" s="90" t="str">
        <f t="shared" si="486"/>
        <v/>
      </c>
      <c r="AX2081" s="90" t="str">
        <f>IF($AV2081="", "", COUNTIF($AV$11:$AV$5010, "&lt;"&amp;$AV2081)+1+COUNTIF($AV$11:$AV2081, $AV2081)-1)</f>
        <v/>
      </c>
      <c r="AZ2081" s="111" t="str">
        <f>IF($B2081="", "", SUMIF('Shopping List'!$AV$11:$AV$25, $B2081, 'Shopping List'!$BN$11:$BN$25))</f>
        <v/>
      </c>
      <c r="BB2081" s="117" t="str">
        <f t="shared" si="497"/>
        <v/>
      </c>
    </row>
    <row r="2082" spans="1:54" x14ac:dyDescent="0.25">
      <c r="A2082" s="4"/>
      <c r="B2082" s="37"/>
      <c r="C2082" s="124"/>
      <c r="D2082" s="39"/>
      <c r="E2082" s="125"/>
      <c r="F2082" s="48"/>
      <c r="G2082" s="4"/>
      <c r="H2082" s="4"/>
      <c r="I2082" s="95" t="str">
        <f>IF($C2082="", "", IF(IFERROR(INDEX(Ingredients!$C$11:$C$310, MATCH($C2082, Ingredients!$B$11:$B$310, 0)), "")="", "", IFERROR(INDEX(Ingredients!$C$11:$C$310, MATCH($C2082, Ingredients!$B$11:$B$310, 0)), "")))</f>
        <v/>
      </c>
      <c r="J2082" s="73" t="str">
        <f>IF($B2082="", "", IF(IFERROR(INDEX(Meals!$C$11:$C$260, MATCH($B2082, Meals!$B$11:$B$260, 0)), "")="", "", IFERROR(INDEX(Meals!$C$11:$C$260, MATCH($B2082, Meals!$B$11:$B$260, 0)), "")))</f>
        <v/>
      </c>
      <c r="K2082" s="4"/>
      <c r="L2082" s="72" t="str">
        <f t="shared" si="487"/>
        <v/>
      </c>
      <c r="M2082" s="73" t="str">
        <f t="shared" si="488"/>
        <v/>
      </c>
      <c r="N2082" s="4"/>
      <c r="O2082" s="78" t="str">
        <f t="shared" si="489"/>
        <v/>
      </c>
      <c r="P2082" s="79" t="str">
        <f t="shared" si="490"/>
        <v/>
      </c>
      <c r="Q2082" s="4"/>
      <c r="R2082" s="90" t="str">
        <f t="shared" si="491"/>
        <v/>
      </c>
      <c r="S2082" s="4"/>
      <c r="Y2082" s="18" t="str">
        <f t="shared" si="492"/>
        <v/>
      </c>
      <c r="AA2082" s="18" t="str">
        <f t="shared" si="483"/>
        <v/>
      </c>
      <c r="AB2082" s="18" t="str">
        <f t="shared" si="484"/>
        <v/>
      </c>
      <c r="AC2082" s="18" t="str">
        <f t="shared" si="493"/>
        <v/>
      </c>
      <c r="AD2082" s="18" t="str">
        <f t="shared" si="493"/>
        <v/>
      </c>
      <c r="AE2082" s="18" t="str">
        <f t="shared" si="494"/>
        <v/>
      </c>
      <c r="AG2082" s="95" t="str">
        <f>IF($C2082="", "", IF(IFERROR(INDEX(Ingredients!C$11:C$310, MATCH($C2082, Ingredients!$B$11:$B$310, 0)), "")="", "", IFERROR(INDEX(Ingredients!C$11:C$310, MATCH($C2082, Ingredients!$B$11:$B$310, 0)), "")))</f>
        <v/>
      </c>
      <c r="AH2082" s="105" t="str">
        <f>IF($C2082="", "", IF(IFERROR(INDEX(Ingredients!D$11:D$310, MATCH($C2082, Ingredients!$B$11:$B$310, 0)), "")="", "", IFERROR(INDEX(Ingredients!D$11:D$310, MATCH($C2082, Ingredients!$B$11:$B$310, 0)), "")))</f>
        <v/>
      </c>
      <c r="AI2082" s="106" t="str">
        <f>IF($C2082="", "", IF(IFERROR(INDEX(Ingredients!E$11:E$310, MATCH($C2082, Ingredients!$B$11:$B$310, 0)), "")="", "", IFERROR(INDEX(Ingredients!E$11:E$310, MATCH($C2082, Ingredients!$B$11:$B$310, 0)), "")))</f>
        <v/>
      </c>
      <c r="AJ2082" s="108" t="str">
        <f>IF($C2082="", "", IF(IFERROR(INDEX(Ingredients!F$11:F$310, MATCH($C2082, Ingredients!$B$11:$B$310, 0)), "")="", "", IFERROR(INDEX(Ingredients!F$11:F$310, MATCH($C2082, Ingredients!$B$11:$B$310, 0)), "")))</f>
        <v/>
      </c>
      <c r="AK2082" s="106" t="str">
        <f>IF($C2082="", "", IF(IFERROR(INDEX(Ingredients!G$11:G$310, MATCH($C2082, Ingredients!$B$11:$B$310, 0)), "")="", "", IFERROR(INDEX(Ingredients!G$11:G$310, MATCH($C2082, Ingredients!$B$11:$B$310, 0)), "")))</f>
        <v/>
      </c>
      <c r="AL2082" s="79" t="str">
        <f>IF($C2082="", "", IF(IFERROR(INDEX(Ingredients!H$11:H$310, MATCH($C2082, Ingredients!$B$11:$B$310, 0)), "")="", "", IFERROR(INDEX(Ingredients!H$11:H$310, MATCH($C2082, Ingredients!$B$11:$B$310, 0)), "")))</f>
        <v/>
      </c>
      <c r="AN2082" s="83" t="str">
        <f t="shared" si="485"/>
        <v/>
      </c>
      <c r="AP2082" s="114" t="str">
        <f t="shared" si="495"/>
        <v/>
      </c>
      <c r="AR2082" s="117" t="str">
        <f>IF($C2082="", "", IF(IFERROR(INDEX(Ingredients!$AI$11:$AI$310, MATCH($C2082, Ingredients!$B$11:$B$310, 0)), "")="", "", IFERROR(INDEX(Ingredients!$AI$11:$AI$310, MATCH($C2082, Ingredients!$B$11:$B$310, 0)), "")))</f>
        <v/>
      </c>
      <c r="AT2082" s="120" t="str">
        <f t="shared" si="496"/>
        <v/>
      </c>
      <c r="AV2082" s="90" t="str">
        <f t="shared" si="486"/>
        <v/>
      </c>
      <c r="AX2082" s="90" t="str">
        <f>IF($AV2082="", "", COUNTIF($AV$11:$AV$5010, "&lt;"&amp;$AV2082)+1+COUNTIF($AV$11:$AV2082, $AV2082)-1)</f>
        <v/>
      </c>
      <c r="AZ2082" s="111" t="str">
        <f>IF($B2082="", "", SUMIF('Shopping List'!$AV$11:$AV$25, $B2082, 'Shopping List'!$BN$11:$BN$25))</f>
        <v/>
      </c>
      <c r="BB2082" s="117" t="str">
        <f t="shared" si="497"/>
        <v/>
      </c>
    </row>
    <row r="2083" spans="1:54" x14ac:dyDescent="0.25">
      <c r="A2083" s="4"/>
      <c r="B2083" s="37"/>
      <c r="C2083" s="124"/>
      <c r="D2083" s="39"/>
      <c r="E2083" s="125"/>
      <c r="F2083" s="48"/>
      <c r="G2083" s="4"/>
      <c r="H2083" s="4"/>
      <c r="I2083" s="95" t="str">
        <f>IF($C2083="", "", IF(IFERROR(INDEX(Ingredients!$C$11:$C$310, MATCH($C2083, Ingredients!$B$11:$B$310, 0)), "")="", "", IFERROR(INDEX(Ingredients!$C$11:$C$310, MATCH($C2083, Ingredients!$B$11:$B$310, 0)), "")))</f>
        <v/>
      </c>
      <c r="J2083" s="73" t="str">
        <f>IF($B2083="", "", IF(IFERROR(INDEX(Meals!$C$11:$C$260, MATCH($B2083, Meals!$B$11:$B$260, 0)), "")="", "", IFERROR(INDEX(Meals!$C$11:$C$260, MATCH($B2083, Meals!$B$11:$B$260, 0)), "")))</f>
        <v/>
      </c>
      <c r="K2083" s="4"/>
      <c r="L2083" s="72" t="str">
        <f t="shared" si="487"/>
        <v/>
      </c>
      <c r="M2083" s="73" t="str">
        <f t="shared" si="488"/>
        <v/>
      </c>
      <c r="N2083" s="4"/>
      <c r="O2083" s="78" t="str">
        <f t="shared" si="489"/>
        <v/>
      </c>
      <c r="P2083" s="79" t="str">
        <f t="shared" si="490"/>
        <v/>
      </c>
      <c r="Q2083" s="4"/>
      <c r="R2083" s="90" t="str">
        <f t="shared" si="491"/>
        <v/>
      </c>
      <c r="S2083" s="4"/>
      <c r="Y2083" s="18" t="str">
        <f t="shared" si="492"/>
        <v/>
      </c>
      <c r="AA2083" s="18" t="str">
        <f t="shared" si="483"/>
        <v/>
      </c>
      <c r="AB2083" s="18" t="str">
        <f t="shared" si="484"/>
        <v/>
      </c>
      <c r="AC2083" s="18" t="str">
        <f t="shared" si="493"/>
        <v/>
      </c>
      <c r="AD2083" s="18" t="str">
        <f t="shared" si="493"/>
        <v/>
      </c>
      <c r="AE2083" s="18" t="str">
        <f t="shared" si="494"/>
        <v/>
      </c>
      <c r="AG2083" s="95" t="str">
        <f>IF($C2083="", "", IF(IFERROR(INDEX(Ingredients!C$11:C$310, MATCH($C2083, Ingredients!$B$11:$B$310, 0)), "")="", "", IFERROR(INDEX(Ingredients!C$11:C$310, MATCH($C2083, Ingredients!$B$11:$B$310, 0)), "")))</f>
        <v/>
      </c>
      <c r="AH2083" s="105" t="str">
        <f>IF($C2083="", "", IF(IFERROR(INDEX(Ingredients!D$11:D$310, MATCH($C2083, Ingredients!$B$11:$B$310, 0)), "")="", "", IFERROR(INDEX(Ingredients!D$11:D$310, MATCH($C2083, Ingredients!$B$11:$B$310, 0)), "")))</f>
        <v/>
      </c>
      <c r="AI2083" s="106" t="str">
        <f>IF($C2083="", "", IF(IFERROR(INDEX(Ingredients!E$11:E$310, MATCH($C2083, Ingredients!$B$11:$B$310, 0)), "")="", "", IFERROR(INDEX(Ingredients!E$11:E$310, MATCH($C2083, Ingredients!$B$11:$B$310, 0)), "")))</f>
        <v/>
      </c>
      <c r="AJ2083" s="108" t="str">
        <f>IF($C2083="", "", IF(IFERROR(INDEX(Ingredients!F$11:F$310, MATCH($C2083, Ingredients!$B$11:$B$310, 0)), "")="", "", IFERROR(INDEX(Ingredients!F$11:F$310, MATCH($C2083, Ingredients!$B$11:$B$310, 0)), "")))</f>
        <v/>
      </c>
      <c r="AK2083" s="106" t="str">
        <f>IF($C2083="", "", IF(IFERROR(INDEX(Ingredients!G$11:G$310, MATCH($C2083, Ingredients!$B$11:$B$310, 0)), "")="", "", IFERROR(INDEX(Ingredients!G$11:G$310, MATCH($C2083, Ingredients!$B$11:$B$310, 0)), "")))</f>
        <v/>
      </c>
      <c r="AL2083" s="79" t="str">
        <f>IF($C2083="", "", IF(IFERROR(INDEX(Ingredients!H$11:H$310, MATCH($C2083, Ingredients!$B$11:$B$310, 0)), "")="", "", IFERROR(INDEX(Ingredients!H$11:H$310, MATCH($C2083, Ingredients!$B$11:$B$310, 0)), "")))</f>
        <v/>
      </c>
      <c r="AN2083" s="83" t="str">
        <f t="shared" si="485"/>
        <v/>
      </c>
      <c r="AP2083" s="114" t="str">
        <f t="shared" si="495"/>
        <v/>
      </c>
      <c r="AR2083" s="117" t="str">
        <f>IF($C2083="", "", IF(IFERROR(INDEX(Ingredients!$AI$11:$AI$310, MATCH($C2083, Ingredients!$B$11:$B$310, 0)), "")="", "", IFERROR(INDEX(Ingredients!$AI$11:$AI$310, MATCH($C2083, Ingredients!$B$11:$B$310, 0)), "")))</f>
        <v/>
      </c>
      <c r="AT2083" s="120" t="str">
        <f t="shared" si="496"/>
        <v/>
      </c>
      <c r="AV2083" s="90" t="str">
        <f t="shared" si="486"/>
        <v/>
      </c>
      <c r="AX2083" s="90" t="str">
        <f>IF($AV2083="", "", COUNTIF($AV$11:$AV$5010, "&lt;"&amp;$AV2083)+1+COUNTIF($AV$11:$AV2083, $AV2083)-1)</f>
        <v/>
      </c>
      <c r="AZ2083" s="111" t="str">
        <f>IF($B2083="", "", SUMIF('Shopping List'!$AV$11:$AV$25, $B2083, 'Shopping List'!$BN$11:$BN$25))</f>
        <v/>
      </c>
      <c r="BB2083" s="117" t="str">
        <f t="shared" si="497"/>
        <v/>
      </c>
    </row>
    <row r="2084" spans="1:54" x14ac:dyDescent="0.25">
      <c r="A2084" s="4"/>
      <c r="B2084" s="37"/>
      <c r="C2084" s="124"/>
      <c r="D2084" s="39"/>
      <c r="E2084" s="125"/>
      <c r="F2084" s="48"/>
      <c r="G2084" s="4"/>
      <c r="H2084" s="4"/>
      <c r="I2084" s="95" t="str">
        <f>IF($C2084="", "", IF(IFERROR(INDEX(Ingredients!$C$11:$C$310, MATCH($C2084, Ingredients!$B$11:$B$310, 0)), "")="", "", IFERROR(INDEX(Ingredients!$C$11:$C$310, MATCH($C2084, Ingredients!$B$11:$B$310, 0)), "")))</f>
        <v/>
      </c>
      <c r="J2084" s="73" t="str">
        <f>IF($B2084="", "", IF(IFERROR(INDEX(Meals!$C$11:$C$260, MATCH($B2084, Meals!$B$11:$B$260, 0)), "")="", "", IFERROR(INDEX(Meals!$C$11:$C$260, MATCH($B2084, Meals!$B$11:$B$260, 0)), "")))</f>
        <v/>
      </c>
      <c r="K2084" s="4"/>
      <c r="L2084" s="72" t="str">
        <f t="shared" si="487"/>
        <v/>
      </c>
      <c r="M2084" s="73" t="str">
        <f t="shared" si="488"/>
        <v/>
      </c>
      <c r="N2084" s="4"/>
      <c r="O2084" s="78" t="str">
        <f t="shared" si="489"/>
        <v/>
      </c>
      <c r="P2084" s="79" t="str">
        <f t="shared" si="490"/>
        <v/>
      </c>
      <c r="Q2084" s="4"/>
      <c r="R2084" s="90" t="str">
        <f t="shared" si="491"/>
        <v/>
      </c>
      <c r="S2084" s="4"/>
      <c r="Y2084" s="18" t="str">
        <f t="shared" si="492"/>
        <v/>
      </c>
      <c r="AA2084" s="18" t="str">
        <f t="shared" si="483"/>
        <v/>
      </c>
      <c r="AB2084" s="18" t="str">
        <f t="shared" si="484"/>
        <v/>
      </c>
      <c r="AC2084" s="18" t="str">
        <f t="shared" si="493"/>
        <v/>
      </c>
      <c r="AD2084" s="18" t="str">
        <f t="shared" si="493"/>
        <v/>
      </c>
      <c r="AE2084" s="18" t="str">
        <f t="shared" si="494"/>
        <v/>
      </c>
      <c r="AG2084" s="95" t="str">
        <f>IF($C2084="", "", IF(IFERROR(INDEX(Ingredients!C$11:C$310, MATCH($C2084, Ingredients!$B$11:$B$310, 0)), "")="", "", IFERROR(INDEX(Ingredients!C$11:C$310, MATCH($C2084, Ingredients!$B$11:$B$310, 0)), "")))</f>
        <v/>
      </c>
      <c r="AH2084" s="105" t="str">
        <f>IF($C2084="", "", IF(IFERROR(INDEX(Ingredients!D$11:D$310, MATCH($C2084, Ingredients!$B$11:$B$310, 0)), "")="", "", IFERROR(INDEX(Ingredients!D$11:D$310, MATCH($C2084, Ingredients!$B$11:$B$310, 0)), "")))</f>
        <v/>
      </c>
      <c r="AI2084" s="106" t="str">
        <f>IF($C2084="", "", IF(IFERROR(INDEX(Ingredients!E$11:E$310, MATCH($C2084, Ingredients!$B$11:$B$310, 0)), "")="", "", IFERROR(INDEX(Ingredients!E$11:E$310, MATCH($C2084, Ingredients!$B$11:$B$310, 0)), "")))</f>
        <v/>
      </c>
      <c r="AJ2084" s="108" t="str">
        <f>IF($C2084="", "", IF(IFERROR(INDEX(Ingredients!F$11:F$310, MATCH($C2084, Ingredients!$B$11:$B$310, 0)), "")="", "", IFERROR(INDEX(Ingredients!F$11:F$310, MATCH($C2084, Ingredients!$B$11:$B$310, 0)), "")))</f>
        <v/>
      </c>
      <c r="AK2084" s="106" t="str">
        <f>IF($C2084="", "", IF(IFERROR(INDEX(Ingredients!G$11:G$310, MATCH($C2084, Ingredients!$B$11:$B$310, 0)), "")="", "", IFERROR(INDEX(Ingredients!G$11:G$310, MATCH($C2084, Ingredients!$B$11:$B$310, 0)), "")))</f>
        <v/>
      </c>
      <c r="AL2084" s="79" t="str">
        <f>IF($C2084="", "", IF(IFERROR(INDEX(Ingredients!H$11:H$310, MATCH($C2084, Ingredients!$B$11:$B$310, 0)), "")="", "", IFERROR(INDEX(Ingredients!H$11:H$310, MATCH($C2084, Ingredients!$B$11:$B$310, 0)), "")))</f>
        <v/>
      </c>
      <c r="AN2084" s="83" t="str">
        <f t="shared" si="485"/>
        <v/>
      </c>
      <c r="AP2084" s="114" t="str">
        <f t="shared" si="495"/>
        <v/>
      </c>
      <c r="AR2084" s="117" t="str">
        <f>IF($C2084="", "", IF(IFERROR(INDEX(Ingredients!$AI$11:$AI$310, MATCH($C2084, Ingredients!$B$11:$B$310, 0)), "")="", "", IFERROR(INDEX(Ingredients!$AI$11:$AI$310, MATCH($C2084, Ingredients!$B$11:$B$310, 0)), "")))</f>
        <v/>
      </c>
      <c r="AT2084" s="120" t="str">
        <f t="shared" si="496"/>
        <v/>
      </c>
      <c r="AV2084" s="90" t="str">
        <f t="shared" si="486"/>
        <v/>
      </c>
      <c r="AX2084" s="90" t="str">
        <f>IF($AV2084="", "", COUNTIF($AV$11:$AV$5010, "&lt;"&amp;$AV2084)+1+COUNTIF($AV$11:$AV2084, $AV2084)-1)</f>
        <v/>
      </c>
      <c r="AZ2084" s="111" t="str">
        <f>IF($B2084="", "", SUMIF('Shopping List'!$AV$11:$AV$25, $B2084, 'Shopping List'!$BN$11:$BN$25))</f>
        <v/>
      </c>
      <c r="BB2084" s="117" t="str">
        <f t="shared" si="497"/>
        <v/>
      </c>
    </row>
    <row r="2085" spans="1:54" x14ac:dyDescent="0.25">
      <c r="A2085" s="4"/>
      <c r="B2085" s="37"/>
      <c r="C2085" s="124"/>
      <c r="D2085" s="39"/>
      <c r="E2085" s="125"/>
      <c r="F2085" s="48"/>
      <c r="G2085" s="4"/>
      <c r="H2085" s="4"/>
      <c r="I2085" s="95" t="str">
        <f>IF($C2085="", "", IF(IFERROR(INDEX(Ingredients!$C$11:$C$310, MATCH($C2085, Ingredients!$B$11:$B$310, 0)), "")="", "", IFERROR(INDEX(Ingredients!$C$11:$C$310, MATCH($C2085, Ingredients!$B$11:$B$310, 0)), "")))</f>
        <v/>
      </c>
      <c r="J2085" s="73" t="str">
        <f>IF($B2085="", "", IF(IFERROR(INDEX(Meals!$C$11:$C$260, MATCH($B2085, Meals!$B$11:$B$260, 0)), "")="", "", IFERROR(INDEX(Meals!$C$11:$C$260, MATCH($B2085, Meals!$B$11:$B$260, 0)), "")))</f>
        <v/>
      </c>
      <c r="K2085" s="4"/>
      <c r="L2085" s="72" t="str">
        <f t="shared" si="487"/>
        <v/>
      </c>
      <c r="M2085" s="73" t="str">
        <f t="shared" si="488"/>
        <v/>
      </c>
      <c r="N2085" s="4"/>
      <c r="O2085" s="78" t="str">
        <f t="shared" si="489"/>
        <v/>
      </c>
      <c r="P2085" s="79" t="str">
        <f t="shared" si="490"/>
        <v/>
      </c>
      <c r="Q2085" s="4"/>
      <c r="R2085" s="90" t="str">
        <f t="shared" si="491"/>
        <v/>
      </c>
      <c r="S2085" s="4"/>
      <c r="Y2085" s="18" t="str">
        <f t="shared" si="492"/>
        <v/>
      </c>
      <c r="AA2085" s="18" t="str">
        <f t="shared" si="483"/>
        <v/>
      </c>
      <c r="AB2085" s="18" t="str">
        <f t="shared" si="484"/>
        <v/>
      </c>
      <c r="AC2085" s="18" t="str">
        <f t="shared" si="493"/>
        <v/>
      </c>
      <c r="AD2085" s="18" t="str">
        <f t="shared" si="493"/>
        <v/>
      </c>
      <c r="AE2085" s="18" t="str">
        <f t="shared" si="494"/>
        <v/>
      </c>
      <c r="AG2085" s="95" t="str">
        <f>IF($C2085="", "", IF(IFERROR(INDEX(Ingredients!C$11:C$310, MATCH($C2085, Ingredients!$B$11:$B$310, 0)), "")="", "", IFERROR(INDEX(Ingredients!C$11:C$310, MATCH($C2085, Ingredients!$B$11:$B$310, 0)), "")))</f>
        <v/>
      </c>
      <c r="AH2085" s="105" t="str">
        <f>IF($C2085="", "", IF(IFERROR(INDEX(Ingredients!D$11:D$310, MATCH($C2085, Ingredients!$B$11:$B$310, 0)), "")="", "", IFERROR(INDEX(Ingredients!D$11:D$310, MATCH($C2085, Ingredients!$B$11:$B$310, 0)), "")))</f>
        <v/>
      </c>
      <c r="AI2085" s="106" t="str">
        <f>IF($C2085="", "", IF(IFERROR(INDEX(Ingredients!E$11:E$310, MATCH($C2085, Ingredients!$B$11:$B$310, 0)), "")="", "", IFERROR(INDEX(Ingredients!E$11:E$310, MATCH($C2085, Ingredients!$B$11:$B$310, 0)), "")))</f>
        <v/>
      </c>
      <c r="AJ2085" s="108" t="str">
        <f>IF($C2085="", "", IF(IFERROR(INDEX(Ingredients!F$11:F$310, MATCH($C2085, Ingredients!$B$11:$B$310, 0)), "")="", "", IFERROR(INDEX(Ingredients!F$11:F$310, MATCH($C2085, Ingredients!$B$11:$B$310, 0)), "")))</f>
        <v/>
      </c>
      <c r="AK2085" s="106" t="str">
        <f>IF($C2085="", "", IF(IFERROR(INDEX(Ingredients!G$11:G$310, MATCH($C2085, Ingredients!$B$11:$B$310, 0)), "")="", "", IFERROR(INDEX(Ingredients!G$11:G$310, MATCH($C2085, Ingredients!$B$11:$B$310, 0)), "")))</f>
        <v/>
      </c>
      <c r="AL2085" s="79" t="str">
        <f>IF($C2085="", "", IF(IFERROR(INDEX(Ingredients!H$11:H$310, MATCH($C2085, Ingredients!$B$11:$B$310, 0)), "")="", "", IFERROR(INDEX(Ingredients!H$11:H$310, MATCH($C2085, Ingredients!$B$11:$B$310, 0)), "")))</f>
        <v/>
      </c>
      <c r="AN2085" s="83" t="str">
        <f t="shared" si="485"/>
        <v/>
      </c>
      <c r="AP2085" s="114" t="str">
        <f t="shared" si="495"/>
        <v/>
      </c>
      <c r="AR2085" s="117" t="str">
        <f>IF($C2085="", "", IF(IFERROR(INDEX(Ingredients!$AI$11:$AI$310, MATCH($C2085, Ingredients!$B$11:$B$310, 0)), "")="", "", IFERROR(INDEX(Ingredients!$AI$11:$AI$310, MATCH($C2085, Ingredients!$B$11:$B$310, 0)), "")))</f>
        <v/>
      </c>
      <c r="AT2085" s="120" t="str">
        <f t="shared" si="496"/>
        <v/>
      </c>
      <c r="AV2085" s="90" t="str">
        <f t="shared" si="486"/>
        <v/>
      </c>
      <c r="AX2085" s="90" t="str">
        <f>IF($AV2085="", "", COUNTIF($AV$11:$AV$5010, "&lt;"&amp;$AV2085)+1+COUNTIF($AV$11:$AV2085, $AV2085)-1)</f>
        <v/>
      </c>
      <c r="AZ2085" s="111" t="str">
        <f>IF($B2085="", "", SUMIF('Shopping List'!$AV$11:$AV$25, $B2085, 'Shopping List'!$BN$11:$BN$25))</f>
        <v/>
      </c>
      <c r="BB2085" s="117" t="str">
        <f t="shared" si="497"/>
        <v/>
      </c>
    </row>
    <row r="2086" spans="1:54" x14ac:dyDescent="0.25">
      <c r="A2086" s="4"/>
      <c r="B2086" s="37"/>
      <c r="C2086" s="124"/>
      <c r="D2086" s="39"/>
      <c r="E2086" s="125"/>
      <c r="F2086" s="48"/>
      <c r="G2086" s="4"/>
      <c r="H2086" s="4"/>
      <c r="I2086" s="95" t="str">
        <f>IF($C2086="", "", IF(IFERROR(INDEX(Ingredients!$C$11:$C$310, MATCH($C2086, Ingredients!$B$11:$B$310, 0)), "")="", "", IFERROR(INDEX(Ingredients!$C$11:$C$310, MATCH($C2086, Ingredients!$B$11:$B$310, 0)), "")))</f>
        <v/>
      </c>
      <c r="J2086" s="73" t="str">
        <f>IF($B2086="", "", IF(IFERROR(INDEX(Meals!$C$11:$C$260, MATCH($B2086, Meals!$B$11:$B$260, 0)), "")="", "", IFERROR(INDEX(Meals!$C$11:$C$260, MATCH($B2086, Meals!$B$11:$B$260, 0)), "")))</f>
        <v/>
      </c>
      <c r="K2086" s="4"/>
      <c r="L2086" s="72" t="str">
        <f t="shared" si="487"/>
        <v/>
      </c>
      <c r="M2086" s="73" t="str">
        <f t="shared" si="488"/>
        <v/>
      </c>
      <c r="N2086" s="4"/>
      <c r="O2086" s="78" t="str">
        <f t="shared" si="489"/>
        <v/>
      </c>
      <c r="P2086" s="79" t="str">
        <f t="shared" si="490"/>
        <v/>
      </c>
      <c r="Q2086" s="4"/>
      <c r="R2086" s="90" t="str">
        <f t="shared" si="491"/>
        <v/>
      </c>
      <c r="S2086" s="4"/>
      <c r="Y2086" s="18" t="str">
        <f t="shared" si="492"/>
        <v/>
      </c>
      <c r="AA2086" s="18" t="str">
        <f t="shared" si="483"/>
        <v/>
      </c>
      <c r="AB2086" s="18" t="str">
        <f t="shared" si="484"/>
        <v/>
      </c>
      <c r="AC2086" s="18" t="str">
        <f t="shared" si="493"/>
        <v/>
      </c>
      <c r="AD2086" s="18" t="str">
        <f t="shared" si="493"/>
        <v/>
      </c>
      <c r="AE2086" s="18" t="str">
        <f t="shared" si="494"/>
        <v/>
      </c>
      <c r="AG2086" s="95" t="str">
        <f>IF($C2086="", "", IF(IFERROR(INDEX(Ingredients!C$11:C$310, MATCH($C2086, Ingredients!$B$11:$B$310, 0)), "")="", "", IFERROR(INDEX(Ingredients!C$11:C$310, MATCH($C2086, Ingredients!$B$11:$B$310, 0)), "")))</f>
        <v/>
      </c>
      <c r="AH2086" s="105" t="str">
        <f>IF($C2086="", "", IF(IFERROR(INDEX(Ingredients!D$11:D$310, MATCH($C2086, Ingredients!$B$11:$B$310, 0)), "")="", "", IFERROR(INDEX(Ingredients!D$11:D$310, MATCH($C2086, Ingredients!$B$11:$B$310, 0)), "")))</f>
        <v/>
      </c>
      <c r="AI2086" s="106" t="str">
        <f>IF($C2086="", "", IF(IFERROR(INDEX(Ingredients!E$11:E$310, MATCH($C2086, Ingredients!$B$11:$B$310, 0)), "")="", "", IFERROR(INDEX(Ingredients!E$11:E$310, MATCH($C2086, Ingredients!$B$11:$B$310, 0)), "")))</f>
        <v/>
      </c>
      <c r="AJ2086" s="108" t="str">
        <f>IF($C2086="", "", IF(IFERROR(INDEX(Ingredients!F$11:F$310, MATCH($C2086, Ingredients!$B$11:$B$310, 0)), "")="", "", IFERROR(INDEX(Ingredients!F$11:F$310, MATCH($C2086, Ingredients!$B$11:$B$310, 0)), "")))</f>
        <v/>
      </c>
      <c r="AK2086" s="106" t="str">
        <f>IF($C2086="", "", IF(IFERROR(INDEX(Ingredients!G$11:G$310, MATCH($C2086, Ingredients!$B$11:$B$310, 0)), "")="", "", IFERROR(INDEX(Ingredients!G$11:G$310, MATCH($C2086, Ingredients!$B$11:$B$310, 0)), "")))</f>
        <v/>
      </c>
      <c r="AL2086" s="79" t="str">
        <f>IF($C2086="", "", IF(IFERROR(INDEX(Ingredients!H$11:H$310, MATCH($C2086, Ingredients!$B$11:$B$310, 0)), "")="", "", IFERROR(INDEX(Ingredients!H$11:H$310, MATCH($C2086, Ingredients!$B$11:$B$310, 0)), "")))</f>
        <v/>
      </c>
      <c r="AN2086" s="83" t="str">
        <f t="shared" si="485"/>
        <v/>
      </c>
      <c r="AP2086" s="114" t="str">
        <f t="shared" si="495"/>
        <v/>
      </c>
      <c r="AR2086" s="117" t="str">
        <f>IF($C2086="", "", IF(IFERROR(INDEX(Ingredients!$AI$11:$AI$310, MATCH($C2086, Ingredients!$B$11:$B$310, 0)), "")="", "", IFERROR(INDEX(Ingredients!$AI$11:$AI$310, MATCH($C2086, Ingredients!$B$11:$B$310, 0)), "")))</f>
        <v/>
      </c>
      <c r="AT2086" s="120" t="str">
        <f t="shared" si="496"/>
        <v/>
      </c>
      <c r="AV2086" s="90" t="str">
        <f t="shared" si="486"/>
        <v/>
      </c>
      <c r="AX2086" s="90" t="str">
        <f>IF($AV2086="", "", COUNTIF($AV$11:$AV$5010, "&lt;"&amp;$AV2086)+1+COUNTIF($AV$11:$AV2086, $AV2086)-1)</f>
        <v/>
      </c>
      <c r="AZ2086" s="111" t="str">
        <f>IF($B2086="", "", SUMIF('Shopping List'!$AV$11:$AV$25, $B2086, 'Shopping List'!$BN$11:$BN$25))</f>
        <v/>
      </c>
      <c r="BB2086" s="117" t="str">
        <f t="shared" si="497"/>
        <v/>
      </c>
    </row>
    <row r="2087" spans="1:54" x14ac:dyDescent="0.25">
      <c r="A2087" s="4"/>
      <c r="B2087" s="37"/>
      <c r="C2087" s="124"/>
      <c r="D2087" s="39"/>
      <c r="E2087" s="125"/>
      <c r="F2087" s="48"/>
      <c r="G2087" s="4"/>
      <c r="H2087" s="4"/>
      <c r="I2087" s="95" t="str">
        <f>IF($C2087="", "", IF(IFERROR(INDEX(Ingredients!$C$11:$C$310, MATCH($C2087, Ingredients!$B$11:$B$310, 0)), "")="", "", IFERROR(INDEX(Ingredients!$C$11:$C$310, MATCH($C2087, Ingredients!$B$11:$B$310, 0)), "")))</f>
        <v/>
      </c>
      <c r="J2087" s="73" t="str">
        <f>IF($B2087="", "", IF(IFERROR(INDEX(Meals!$C$11:$C$260, MATCH($B2087, Meals!$B$11:$B$260, 0)), "")="", "", IFERROR(INDEX(Meals!$C$11:$C$260, MATCH($B2087, Meals!$B$11:$B$260, 0)), "")))</f>
        <v/>
      </c>
      <c r="K2087" s="4"/>
      <c r="L2087" s="72" t="str">
        <f t="shared" si="487"/>
        <v/>
      </c>
      <c r="M2087" s="73" t="str">
        <f t="shared" si="488"/>
        <v/>
      </c>
      <c r="N2087" s="4"/>
      <c r="O2087" s="78" t="str">
        <f t="shared" si="489"/>
        <v/>
      </c>
      <c r="P2087" s="79" t="str">
        <f t="shared" si="490"/>
        <v/>
      </c>
      <c r="Q2087" s="4"/>
      <c r="R2087" s="90" t="str">
        <f t="shared" si="491"/>
        <v/>
      </c>
      <c r="S2087" s="4"/>
      <c r="Y2087" s="18" t="str">
        <f t="shared" si="492"/>
        <v/>
      </c>
      <c r="AA2087" s="18" t="str">
        <f t="shared" si="483"/>
        <v/>
      </c>
      <c r="AB2087" s="18" t="str">
        <f t="shared" si="484"/>
        <v/>
      </c>
      <c r="AC2087" s="18" t="str">
        <f t="shared" si="493"/>
        <v/>
      </c>
      <c r="AD2087" s="18" t="str">
        <f t="shared" si="493"/>
        <v/>
      </c>
      <c r="AE2087" s="18" t="str">
        <f t="shared" si="494"/>
        <v/>
      </c>
      <c r="AG2087" s="95" t="str">
        <f>IF($C2087="", "", IF(IFERROR(INDEX(Ingredients!C$11:C$310, MATCH($C2087, Ingredients!$B$11:$B$310, 0)), "")="", "", IFERROR(INDEX(Ingredients!C$11:C$310, MATCH($C2087, Ingredients!$B$11:$B$310, 0)), "")))</f>
        <v/>
      </c>
      <c r="AH2087" s="105" t="str">
        <f>IF($C2087="", "", IF(IFERROR(INDEX(Ingredients!D$11:D$310, MATCH($C2087, Ingredients!$B$11:$B$310, 0)), "")="", "", IFERROR(INDEX(Ingredients!D$11:D$310, MATCH($C2087, Ingredients!$B$11:$B$310, 0)), "")))</f>
        <v/>
      </c>
      <c r="AI2087" s="106" t="str">
        <f>IF($C2087="", "", IF(IFERROR(INDEX(Ingredients!E$11:E$310, MATCH($C2087, Ingredients!$B$11:$B$310, 0)), "")="", "", IFERROR(INDEX(Ingredients!E$11:E$310, MATCH($C2087, Ingredients!$B$11:$B$310, 0)), "")))</f>
        <v/>
      </c>
      <c r="AJ2087" s="108" t="str">
        <f>IF($C2087="", "", IF(IFERROR(INDEX(Ingredients!F$11:F$310, MATCH($C2087, Ingredients!$B$11:$B$310, 0)), "")="", "", IFERROR(INDEX(Ingredients!F$11:F$310, MATCH($C2087, Ingredients!$B$11:$B$310, 0)), "")))</f>
        <v/>
      </c>
      <c r="AK2087" s="106" t="str">
        <f>IF($C2087="", "", IF(IFERROR(INDEX(Ingredients!G$11:G$310, MATCH($C2087, Ingredients!$B$11:$B$310, 0)), "")="", "", IFERROR(INDEX(Ingredients!G$11:G$310, MATCH($C2087, Ingredients!$B$11:$B$310, 0)), "")))</f>
        <v/>
      </c>
      <c r="AL2087" s="79" t="str">
        <f>IF($C2087="", "", IF(IFERROR(INDEX(Ingredients!H$11:H$310, MATCH($C2087, Ingredients!$B$11:$B$310, 0)), "")="", "", IFERROR(INDEX(Ingredients!H$11:H$310, MATCH($C2087, Ingredients!$B$11:$B$310, 0)), "")))</f>
        <v/>
      </c>
      <c r="AN2087" s="83" t="str">
        <f t="shared" si="485"/>
        <v/>
      </c>
      <c r="AP2087" s="114" t="str">
        <f t="shared" si="495"/>
        <v/>
      </c>
      <c r="AR2087" s="117" t="str">
        <f>IF($C2087="", "", IF(IFERROR(INDEX(Ingredients!$AI$11:$AI$310, MATCH($C2087, Ingredients!$B$11:$B$310, 0)), "")="", "", IFERROR(INDEX(Ingredients!$AI$11:$AI$310, MATCH($C2087, Ingredients!$B$11:$B$310, 0)), "")))</f>
        <v/>
      </c>
      <c r="AT2087" s="120" t="str">
        <f t="shared" si="496"/>
        <v/>
      </c>
      <c r="AV2087" s="90" t="str">
        <f t="shared" si="486"/>
        <v/>
      </c>
      <c r="AX2087" s="90" t="str">
        <f>IF($AV2087="", "", COUNTIF($AV$11:$AV$5010, "&lt;"&amp;$AV2087)+1+COUNTIF($AV$11:$AV2087, $AV2087)-1)</f>
        <v/>
      </c>
      <c r="AZ2087" s="111" t="str">
        <f>IF($B2087="", "", SUMIF('Shopping List'!$AV$11:$AV$25, $B2087, 'Shopping List'!$BN$11:$BN$25))</f>
        <v/>
      </c>
      <c r="BB2087" s="117" t="str">
        <f t="shared" si="497"/>
        <v/>
      </c>
    </row>
    <row r="2088" spans="1:54" x14ac:dyDescent="0.25">
      <c r="A2088" s="4"/>
      <c r="B2088" s="37"/>
      <c r="C2088" s="124"/>
      <c r="D2088" s="39"/>
      <c r="E2088" s="125"/>
      <c r="F2088" s="48"/>
      <c r="G2088" s="4"/>
      <c r="H2088" s="4"/>
      <c r="I2088" s="95" t="str">
        <f>IF($C2088="", "", IF(IFERROR(INDEX(Ingredients!$C$11:$C$310, MATCH($C2088, Ingredients!$B$11:$B$310, 0)), "")="", "", IFERROR(INDEX(Ingredients!$C$11:$C$310, MATCH($C2088, Ingredients!$B$11:$B$310, 0)), "")))</f>
        <v/>
      </c>
      <c r="J2088" s="73" t="str">
        <f>IF($B2088="", "", IF(IFERROR(INDEX(Meals!$C$11:$C$260, MATCH($B2088, Meals!$B$11:$B$260, 0)), "")="", "", IFERROR(INDEX(Meals!$C$11:$C$260, MATCH($B2088, Meals!$B$11:$B$260, 0)), "")))</f>
        <v/>
      </c>
      <c r="K2088" s="4"/>
      <c r="L2088" s="72" t="str">
        <f t="shared" si="487"/>
        <v/>
      </c>
      <c r="M2088" s="73" t="str">
        <f t="shared" si="488"/>
        <v/>
      </c>
      <c r="N2088" s="4"/>
      <c r="O2088" s="78" t="str">
        <f t="shared" si="489"/>
        <v/>
      </c>
      <c r="P2088" s="79" t="str">
        <f t="shared" si="490"/>
        <v/>
      </c>
      <c r="Q2088" s="4"/>
      <c r="R2088" s="90" t="str">
        <f t="shared" si="491"/>
        <v/>
      </c>
      <c r="S2088" s="4"/>
      <c r="Y2088" s="18" t="str">
        <f t="shared" si="492"/>
        <v/>
      </c>
      <c r="AA2088" s="18" t="str">
        <f t="shared" si="483"/>
        <v/>
      </c>
      <c r="AB2088" s="18" t="str">
        <f t="shared" si="484"/>
        <v/>
      </c>
      <c r="AC2088" s="18" t="str">
        <f t="shared" si="493"/>
        <v/>
      </c>
      <c r="AD2088" s="18" t="str">
        <f t="shared" si="493"/>
        <v/>
      </c>
      <c r="AE2088" s="18" t="str">
        <f t="shared" si="494"/>
        <v/>
      </c>
      <c r="AG2088" s="95" t="str">
        <f>IF($C2088="", "", IF(IFERROR(INDEX(Ingredients!C$11:C$310, MATCH($C2088, Ingredients!$B$11:$B$310, 0)), "")="", "", IFERROR(INDEX(Ingredients!C$11:C$310, MATCH($C2088, Ingredients!$B$11:$B$310, 0)), "")))</f>
        <v/>
      </c>
      <c r="AH2088" s="105" t="str">
        <f>IF($C2088="", "", IF(IFERROR(INDEX(Ingredients!D$11:D$310, MATCH($C2088, Ingredients!$B$11:$B$310, 0)), "")="", "", IFERROR(INDEX(Ingredients!D$11:D$310, MATCH($C2088, Ingredients!$B$11:$B$310, 0)), "")))</f>
        <v/>
      </c>
      <c r="AI2088" s="106" t="str">
        <f>IF($C2088="", "", IF(IFERROR(INDEX(Ingredients!E$11:E$310, MATCH($C2088, Ingredients!$B$11:$B$310, 0)), "")="", "", IFERROR(INDEX(Ingredients!E$11:E$310, MATCH($C2088, Ingredients!$B$11:$B$310, 0)), "")))</f>
        <v/>
      </c>
      <c r="AJ2088" s="108" t="str">
        <f>IF($C2088="", "", IF(IFERROR(INDEX(Ingredients!F$11:F$310, MATCH($C2088, Ingredients!$B$11:$B$310, 0)), "")="", "", IFERROR(INDEX(Ingredients!F$11:F$310, MATCH($C2088, Ingredients!$B$11:$B$310, 0)), "")))</f>
        <v/>
      </c>
      <c r="AK2088" s="106" t="str">
        <f>IF($C2088="", "", IF(IFERROR(INDEX(Ingredients!G$11:G$310, MATCH($C2088, Ingredients!$B$11:$B$310, 0)), "")="", "", IFERROR(INDEX(Ingredients!G$11:G$310, MATCH($C2088, Ingredients!$B$11:$B$310, 0)), "")))</f>
        <v/>
      </c>
      <c r="AL2088" s="79" t="str">
        <f>IF($C2088="", "", IF(IFERROR(INDEX(Ingredients!H$11:H$310, MATCH($C2088, Ingredients!$B$11:$B$310, 0)), "")="", "", IFERROR(INDEX(Ingredients!H$11:H$310, MATCH($C2088, Ingredients!$B$11:$B$310, 0)), "")))</f>
        <v/>
      </c>
      <c r="AN2088" s="83" t="str">
        <f t="shared" si="485"/>
        <v/>
      </c>
      <c r="AP2088" s="114" t="str">
        <f t="shared" si="495"/>
        <v/>
      </c>
      <c r="AR2088" s="117" t="str">
        <f>IF($C2088="", "", IF(IFERROR(INDEX(Ingredients!$AI$11:$AI$310, MATCH($C2088, Ingredients!$B$11:$B$310, 0)), "")="", "", IFERROR(INDEX(Ingredients!$AI$11:$AI$310, MATCH($C2088, Ingredients!$B$11:$B$310, 0)), "")))</f>
        <v/>
      </c>
      <c r="AT2088" s="120" t="str">
        <f t="shared" si="496"/>
        <v/>
      </c>
      <c r="AV2088" s="90" t="str">
        <f t="shared" si="486"/>
        <v/>
      </c>
      <c r="AX2088" s="90" t="str">
        <f>IF($AV2088="", "", COUNTIF($AV$11:$AV$5010, "&lt;"&amp;$AV2088)+1+COUNTIF($AV$11:$AV2088, $AV2088)-1)</f>
        <v/>
      </c>
      <c r="AZ2088" s="111" t="str">
        <f>IF($B2088="", "", SUMIF('Shopping List'!$AV$11:$AV$25, $B2088, 'Shopping List'!$BN$11:$BN$25))</f>
        <v/>
      </c>
      <c r="BB2088" s="117" t="str">
        <f t="shared" si="497"/>
        <v/>
      </c>
    </row>
    <row r="2089" spans="1:54" x14ac:dyDescent="0.25">
      <c r="A2089" s="4"/>
      <c r="B2089" s="37"/>
      <c r="C2089" s="124"/>
      <c r="D2089" s="39"/>
      <c r="E2089" s="125"/>
      <c r="F2089" s="48"/>
      <c r="G2089" s="4"/>
      <c r="H2089" s="4"/>
      <c r="I2089" s="95" t="str">
        <f>IF($C2089="", "", IF(IFERROR(INDEX(Ingredients!$C$11:$C$310, MATCH($C2089, Ingredients!$B$11:$B$310, 0)), "")="", "", IFERROR(INDEX(Ingredients!$C$11:$C$310, MATCH($C2089, Ingredients!$B$11:$B$310, 0)), "")))</f>
        <v/>
      </c>
      <c r="J2089" s="73" t="str">
        <f>IF($B2089="", "", IF(IFERROR(INDEX(Meals!$C$11:$C$260, MATCH($B2089, Meals!$B$11:$B$260, 0)), "")="", "", IFERROR(INDEX(Meals!$C$11:$C$260, MATCH($B2089, Meals!$B$11:$B$260, 0)), "")))</f>
        <v/>
      </c>
      <c r="K2089" s="4"/>
      <c r="L2089" s="72" t="str">
        <f t="shared" si="487"/>
        <v/>
      </c>
      <c r="M2089" s="73" t="str">
        <f t="shared" si="488"/>
        <v/>
      </c>
      <c r="N2089" s="4"/>
      <c r="O2089" s="78" t="str">
        <f t="shared" si="489"/>
        <v/>
      </c>
      <c r="P2089" s="79" t="str">
        <f t="shared" si="490"/>
        <v/>
      </c>
      <c r="Q2089" s="4"/>
      <c r="R2089" s="90" t="str">
        <f t="shared" si="491"/>
        <v/>
      </c>
      <c r="S2089" s="4"/>
      <c r="Y2089" s="18" t="str">
        <f t="shared" si="492"/>
        <v/>
      </c>
      <c r="AA2089" s="18" t="str">
        <f t="shared" si="483"/>
        <v/>
      </c>
      <c r="AB2089" s="18" t="str">
        <f t="shared" si="484"/>
        <v/>
      </c>
      <c r="AC2089" s="18" t="str">
        <f t="shared" si="493"/>
        <v/>
      </c>
      <c r="AD2089" s="18" t="str">
        <f t="shared" si="493"/>
        <v/>
      </c>
      <c r="AE2089" s="18" t="str">
        <f t="shared" si="494"/>
        <v/>
      </c>
      <c r="AG2089" s="95" t="str">
        <f>IF($C2089="", "", IF(IFERROR(INDEX(Ingredients!C$11:C$310, MATCH($C2089, Ingredients!$B$11:$B$310, 0)), "")="", "", IFERROR(INDEX(Ingredients!C$11:C$310, MATCH($C2089, Ingredients!$B$11:$B$310, 0)), "")))</f>
        <v/>
      </c>
      <c r="AH2089" s="105" t="str">
        <f>IF($C2089="", "", IF(IFERROR(INDEX(Ingredients!D$11:D$310, MATCH($C2089, Ingredients!$B$11:$B$310, 0)), "")="", "", IFERROR(INDEX(Ingredients!D$11:D$310, MATCH($C2089, Ingredients!$B$11:$B$310, 0)), "")))</f>
        <v/>
      </c>
      <c r="AI2089" s="106" t="str">
        <f>IF($C2089="", "", IF(IFERROR(INDEX(Ingredients!E$11:E$310, MATCH($C2089, Ingredients!$B$11:$B$310, 0)), "")="", "", IFERROR(INDEX(Ingredients!E$11:E$310, MATCH($C2089, Ingredients!$B$11:$B$310, 0)), "")))</f>
        <v/>
      </c>
      <c r="AJ2089" s="108" t="str">
        <f>IF($C2089="", "", IF(IFERROR(INDEX(Ingredients!F$11:F$310, MATCH($C2089, Ingredients!$B$11:$B$310, 0)), "")="", "", IFERROR(INDEX(Ingredients!F$11:F$310, MATCH($C2089, Ingredients!$B$11:$B$310, 0)), "")))</f>
        <v/>
      </c>
      <c r="AK2089" s="106" t="str">
        <f>IF($C2089="", "", IF(IFERROR(INDEX(Ingredients!G$11:G$310, MATCH($C2089, Ingredients!$B$11:$B$310, 0)), "")="", "", IFERROR(INDEX(Ingredients!G$11:G$310, MATCH($C2089, Ingredients!$B$11:$B$310, 0)), "")))</f>
        <v/>
      </c>
      <c r="AL2089" s="79" t="str">
        <f>IF($C2089="", "", IF(IFERROR(INDEX(Ingredients!H$11:H$310, MATCH($C2089, Ingredients!$B$11:$B$310, 0)), "")="", "", IFERROR(INDEX(Ingredients!H$11:H$310, MATCH($C2089, Ingredients!$B$11:$B$310, 0)), "")))</f>
        <v/>
      </c>
      <c r="AN2089" s="83" t="str">
        <f t="shared" si="485"/>
        <v/>
      </c>
      <c r="AP2089" s="114" t="str">
        <f t="shared" si="495"/>
        <v/>
      </c>
      <c r="AR2089" s="117" t="str">
        <f>IF($C2089="", "", IF(IFERROR(INDEX(Ingredients!$AI$11:$AI$310, MATCH($C2089, Ingredients!$B$11:$B$310, 0)), "")="", "", IFERROR(INDEX(Ingredients!$AI$11:$AI$310, MATCH($C2089, Ingredients!$B$11:$B$310, 0)), "")))</f>
        <v/>
      </c>
      <c r="AT2089" s="120" t="str">
        <f t="shared" si="496"/>
        <v/>
      </c>
      <c r="AV2089" s="90" t="str">
        <f t="shared" si="486"/>
        <v/>
      </c>
      <c r="AX2089" s="90" t="str">
        <f>IF($AV2089="", "", COUNTIF($AV$11:$AV$5010, "&lt;"&amp;$AV2089)+1+COUNTIF($AV$11:$AV2089, $AV2089)-1)</f>
        <v/>
      </c>
      <c r="AZ2089" s="111" t="str">
        <f>IF($B2089="", "", SUMIF('Shopping List'!$AV$11:$AV$25, $B2089, 'Shopping List'!$BN$11:$BN$25))</f>
        <v/>
      </c>
      <c r="BB2089" s="117" t="str">
        <f t="shared" si="497"/>
        <v/>
      </c>
    </row>
    <row r="2090" spans="1:54" x14ac:dyDescent="0.25">
      <c r="A2090" s="4"/>
      <c r="B2090" s="37"/>
      <c r="C2090" s="124"/>
      <c r="D2090" s="39"/>
      <c r="E2090" s="125"/>
      <c r="F2090" s="48"/>
      <c r="G2090" s="4"/>
      <c r="H2090" s="4"/>
      <c r="I2090" s="95" t="str">
        <f>IF($C2090="", "", IF(IFERROR(INDEX(Ingredients!$C$11:$C$310, MATCH($C2090, Ingredients!$B$11:$B$310, 0)), "")="", "", IFERROR(INDEX(Ingredients!$C$11:$C$310, MATCH($C2090, Ingredients!$B$11:$B$310, 0)), "")))</f>
        <v/>
      </c>
      <c r="J2090" s="73" t="str">
        <f>IF($B2090="", "", IF(IFERROR(INDEX(Meals!$C$11:$C$260, MATCH($B2090, Meals!$B$11:$B$260, 0)), "")="", "", IFERROR(INDEX(Meals!$C$11:$C$260, MATCH($B2090, Meals!$B$11:$B$260, 0)), "")))</f>
        <v/>
      </c>
      <c r="K2090" s="4"/>
      <c r="L2090" s="72" t="str">
        <f t="shared" si="487"/>
        <v/>
      </c>
      <c r="M2090" s="73" t="str">
        <f t="shared" si="488"/>
        <v/>
      </c>
      <c r="N2090" s="4"/>
      <c r="O2090" s="78" t="str">
        <f t="shared" si="489"/>
        <v/>
      </c>
      <c r="P2090" s="79" t="str">
        <f t="shared" si="490"/>
        <v/>
      </c>
      <c r="Q2090" s="4"/>
      <c r="R2090" s="90" t="str">
        <f t="shared" si="491"/>
        <v/>
      </c>
      <c r="S2090" s="4"/>
      <c r="Y2090" s="18" t="str">
        <f t="shared" si="492"/>
        <v/>
      </c>
      <c r="AA2090" s="18" t="str">
        <f t="shared" si="483"/>
        <v/>
      </c>
      <c r="AB2090" s="18" t="str">
        <f t="shared" si="484"/>
        <v/>
      </c>
      <c r="AC2090" s="18" t="str">
        <f t="shared" si="493"/>
        <v/>
      </c>
      <c r="AD2090" s="18" t="str">
        <f t="shared" si="493"/>
        <v/>
      </c>
      <c r="AE2090" s="18" t="str">
        <f t="shared" si="494"/>
        <v/>
      </c>
      <c r="AG2090" s="95" t="str">
        <f>IF($C2090="", "", IF(IFERROR(INDEX(Ingredients!C$11:C$310, MATCH($C2090, Ingredients!$B$11:$B$310, 0)), "")="", "", IFERROR(INDEX(Ingredients!C$11:C$310, MATCH($C2090, Ingredients!$B$11:$B$310, 0)), "")))</f>
        <v/>
      </c>
      <c r="AH2090" s="105" t="str">
        <f>IF($C2090="", "", IF(IFERROR(INDEX(Ingredients!D$11:D$310, MATCH($C2090, Ingredients!$B$11:$B$310, 0)), "")="", "", IFERROR(INDEX(Ingredients!D$11:D$310, MATCH($C2090, Ingredients!$B$11:$B$310, 0)), "")))</f>
        <v/>
      </c>
      <c r="AI2090" s="106" t="str">
        <f>IF($C2090="", "", IF(IFERROR(INDEX(Ingredients!E$11:E$310, MATCH($C2090, Ingredients!$B$11:$B$310, 0)), "")="", "", IFERROR(INDEX(Ingredients!E$11:E$310, MATCH($C2090, Ingredients!$B$11:$B$310, 0)), "")))</f>
        <v/>
      </c>
      <c r="AJ2090" s="108" t="str">
        <f>IF($C2090="", "", IF(IFERROR(INDEX(Ingredients!F$11:F$310, MATCH($C2090, Ingredients!$B$11:$B$310, 0)), "")="", "", IFERROR(INDEX(Ingredients!F$11:F$310, MATCH($C2090, Ingredients!$B$11:$B$310, 0)), "")))</f>
        <v/>
      </c>
      <c r="AK2090" s="106" t="str">
        <f>IF($C2090="", "", IF(IFERROR(INDEX(Ingredients!G$11:G$310, MATCH($C2090, Ingredients!$B$11:$B$310, 0)), "")="", "", IFERROR(INDEX(Ingredients!G$11:G$310, MATCH($C2090, Ingredients!$B$11:$B$310, 0)), "")))</f>
        <v/>
      </c>
      <c r="AL2090" s="79" t="str">
        <f>IF($C2090="", "", IF(IFERROR(INDEX(Ingredients!H$11:H$310, MATCH($C2090, Ingredients!$B$11:$B$310, 0)), "")="", "", IFERROR(INDEX(Ingredients!H$11:H$310, MATCH($C2090, Ingredients!$B$11:$B$310, 0)), "")))</f>
        <v/>
      </c>
      <c r="AN2090" s="83" t="str">
        <f t="shared" si="485"/>
        <v/>
      </c>
      <c r="AP2090" s="114" t="str">
        <f t="shared" si="495"/>
        <v/>
      </c>
      <c r="AR2090" s="117" t="str">
        <f>IF($C2090="", "", IF(IFERROR(INDEX(Ingredients!$AI$11:$AI$310, MATCH($C2090, Ingredients!$B$11:$B$310, 0)), "")="", "", IFERROR(INDEX(Ingredients!$AI$11:$AI$310, MATCH($C2090, Ingredients!$B$11:$B$310, 0)), "")))</f>
        <v/>
      </c>
      <c r="AT2090" s="120" t="str">
        <f t="shared" si="496"/>
        <v/>
      </c>
      <c r="AV2090" s="90" t="str">
        <f t="shared" si="486"/>
        <v/>
      </c>
      <c r="AX2090" s="90" t="str">
        <f>IF($AV2090="", "", COUNTIF($AV$11:$AV$5010, "&lt;"&amp;$AV2090)+1+COUNTIF($AV$11:$AV2090, $AV2090)-1)</f>
        <v/>
      </c>
      <c r="AZ2090" s="111" t="str">
        <f>IF($B2090="", "", SUMIF('Shopping List'!$AV$11:$AV$25, $B2090, 'Shopping List'!$BN$11:$BN$25))</f>
        <v/>
      </c>
      <c r="BB2090" s="117" t="str">
        <f t="shared" si="497"/>
        <v/>
      </c>
    </row>
    <row r="2091" spans="1:54" x14ac:dyDescent="0.25">
      <c r="A2091" s="4"/>
      <c r="B2091" s="37"/>
      <c r="C2091" s="124"/>
      <c r="D2091" s="39"/>
      <c r="E2091" s="125"/>
      <c r="F2091" s="48"/>
      <c r="G2091" s="4"/>
      <c r="H2091" s="4"/>
      <c r="I2091" s="95" t="str">
        <f>IF($C2091="", "", IF(IFERROR(INDEX(Ingredients!$C$11:$C$310, MATCH($C2091, Ingredients!$B$11:$B$310, 0)), "")="", "", IFERROR(INDEX(Ingredients!$C$11:$C$310, MATCH($C2091, Ingredients!$B$11:$B$310, 0)), "")))</f>
        <v/>
      </c>
      <c r="J2091" s="73" t="str">
        <f>IF($B2091="", "", IF(IFERROR(INDEX(Meals!$C$11:$C$260, MATCH($B2091, Meals!$B$11:$B$260, 0)), "")="", "", IFERROR(INDEX(Meals!$C$11:$C$260, MATCH($B2091, Meals!$B$11:$B$260, 0)), "")))</f>
        <v/>
      </c>
      <c r="K2091" s="4"/>
      <c r="L2091" s="72" t="str">
        <f t="shared" si="487"/>
        <v/>
      </c>
      <c r="M2091" s="73" t="str">
        <f t="shared" si="488"/>
        <v/>
      </c>
      <c r="N2091" s="4"/>
      <c r="O2091" s="78" t="str">
        <f t="shared" si="489"/>
        <v/>
      </c>
      <c r="P2091" s="79" t="str">
        <f t="shared" si="490"/>
        <v/>
      </c>
      <c r="Q2091" s="4"/>
      <c r="R2091" s="90" t="str">
        <f t="shared" si="491"/>
        <v/>
      </c>
      <c r="S2091" s="4"/>
      <c r="Y2091" s="18" t="str">
        <f t="shared" si="492"/>
        <v/>
      </c>
      <c r="AA2091" s="18" t="str">
        <f t="shared" si="483"/>
        <v/>
      </c>
      <c r="AB2091" s="18" t="str">
        <f t="shared" si="484"/>
        <v/>
      </c>
      <c r="AC2091" s="18" t="str">
        <f t="shared" si="493"/>
        <v/>
      </c>
      <c r="AD2091" s="18" t="str">
        <f t="shared" si="493"/>
        <v/>
      </c>
      <c r="AE2091" s="18" t="str">
        <f t="shared" si="494"/>
        <v/>
      </c>
      <c r="AG2091" s="95" t="str">
        <f>IF($C2091="", "", IF(IFERROR(INDEX(Ingredients!C$11:C$310, MATCH($C2091, Ingredients!$B$11:$B$310, 0)), "")="", "", IFERROR(INDEX(Ingredients!C$11:C$310, MATCH($C2091, Ingredients!$B$11:$B$310, 0)), "")))</f>
        <v/>
      </c>
      <c r="AH2091" s="105" t="str">
        <f>IF($C2091="", "", IF(IFERROR(INDEX(Ingredients!D$11:D$310, MATCH($C2091, Ingredients!$B$11:$B$310, 0)), "")="", "", IFERROR(INDEX(Ingredients!D$11:D$310, MATCH($C2091, Ingredients!$B$11:$B$310, 0)), "")))</f>
        <v/>
      </c>
      <c r="AI2091" s="106" t="str">
        <f>IF($C2091="", "", IF(IFERROR(INDEX(Ingredients!E$11:E$310, MATCH($C2091, Ingredients!$B$11:$B$310, 0)), "")="", "", IFERROR(INDEX(Ingredients!E$11:E$310, MATCH($C2091, Ingredients!$B$11:$B$310, 0)), "")))</f>
        <v/>
      </c>
      <c r="AJ2091" s="108" t="str">
        <f>IF($C2091="", "", IF(IFERROR(INDEX(Ingredients!F$11:F$310, MATCH($C2091, Ingredients!$B$11:$B$310, 0)), "")="", "", IFERROR(INDEX(Ingredients!F$11:F$310, MATCH($C2091, Ingredients!$B$11:$B$310, 0)), "")))</f>
        <v/>
      </c>
      <c r="AK2091" s="106" t="str">
        <f>IF($C2091="", "", IF(IFERROR(INDEX(Ingredients!G$11:G$310, MATCH($C2091, Ingredients!$B$11:$B$310, 0)), "")="", "", IFERROR(INDEX(Ingredients!G$11:G$310, MATCH($C2091, Ingredients!$B$11:$B$310, 0)), "")))</f>
        <v/>
      </c>
      <c r="AL2091" s="79" t="str">
        <f>IF($C2091="", "", IF(IFERROR(INDEX(Ingredients!H$11:H$310, MATCH($C2091, Ingredients!$B$11:$B$310, 0)), "")="", "", IFERROR(INDEX(Ingredients!H$11:H$310, MATCH($C2091, Ingredients!$B$11:$B$310, 0)), "")))</f>
        <v/>
      </c>
      <c r="AN2091" s="83" t="str">
        <f t="shared" si="485"/>
        <v/>
      </c>
      <c r="AP2091" s="114" t="str">
        <f t="shared" si="495"/>
        <v/>
      </c>
      <c r="AR2091" s="117" t="str">
        <f>IF($C2091="", "", IF(IFERROR(INDEX(Ingredients!$AI$11:$AI$310, MATCH($C2091, Ingredients!$B$11:$B$310, 0)), "")="", "", IFERROR(INDEX(Ingredients!$AI$11:$AI$310, MATCH($C2091, Ingredients!$B$11:$B$310, 0)), "")))</f>
        <v/>
      </c>
      <c r="AT2091" s="120" t="str">
        <f t="shared" si="496"/>
        <v/>
      </c>
      <c r="AV2091" s="90" t="str">
        <f t="shared" si="486"/>
        <v/>
      </c>
      <c r="AX2091" s="90" t="str">
        <f>IF($AV2091="", "", COUNTIF($AV$11:$AV$5010, "&lt;"&amp;$AV2091)+1+COUNTIF($AV$11:$AV2091, $AV2091)-1)</f>
        <v/>
      </c>
      <c r="AZ2091" s="111" t="str">
        <f>IF($B2091="", "", SUMIF('Shopping List'!$AV$11:$AV$25, $B2091, 'Shopping List'!$BN$11:$BN$25))</f>
        <v/>
      </c>
      <c r="BB2091" s="117" t="str">
        <f t="shared" si="497"/>
        <v/>
      </c>
    </row>
    <row r="2092" spans="1:54" x14ac:dyDescent="0.25">
      <c r="A2092" s="4"/>
      <c r="B2092" s="37"/>
      <c r="C2092" s="124"/>
      <c r="D2092" s="39"/>
      <c r="E2092" s="125"/>
      <c r="F2092" s="48"/>
      <c r="G2092" s="4"/>
      <c r="H2092" s="4"/>
      <c r="I2092" s="95" t="str">
        <f>IF($C2092="", "", IF(IFERROR(INDEX(Ingredients!$C$11:$C$310, MATCH($C2092, Ingredients!$B$11:$B$310, 0)), "")="", "", IFERROR(INDEX(Ingredients!$C$11:$C$310, MATCH($C2092, Ingredients!$B$11:$B$310, 0)), "")))</f>
        <v/>
      </c>
      <c r="J2092" s="73" t="str">
        <f>IF($B2092="", "", IF(IFERROR(INDEX(Meals!$C$11:$C$260, MATCH($B2092, Meals!$B$11:$B$260, 0)), "")="", "", IFERROR(INDEX(Meals!$C$11:$C$260, MATCH($B2092, Meals!$B$11:$B$260, 0)), "")))</f>
        <v/>
      </c>
      <c r="K2092" s="4"/>
      <c r="L2092" s="72" t="str">
        <f t="shared" si="487"/>
        <v/>
      </c>
      <c r="M2092" s="73" t="str">
        <f t="shared" si="488"/>
        <v/>
      </c>
      <c r="N2092" s="4"/>
      <c r="O2092" s="78" t="str">
        <f t="shared" si="489"/>
        <v/>
      </c>
      <c r="P2092" s="79" t="str">
        <f t="shared" si="490"/>
        <v/>
      </c>
      <c r="Q2092" s="4"/>
      <c r="R2092" s="90" t="str">
        <f t="shared" si="491"/>
        <v/>
      </c>
      <c r="S2092" s="4"/>
      <c r="Y2092" s="18" t="str">
        <f t="shared" si="492"/>
        <v/>
      </c>
      <c r="AA2092" s="18" t="str">
        <f t="shared" si="483"/>
        <v/>
      </c>
      <c r="AB2092" s="18" t="str">
        <f t="shared" si="484"/>
        <v/>
      </c>
      <c r="AC2092" s="18" t="str">
        <f t="shared" si="493"/>
        <v/>
      </c>
      <c r="AD2092" s="18" t="str">
        <f t="shared" si="493"/>
        <v/>
      </c>
      <c r="AE2092" s="18" t="str">
        <f t="shared" si="494"/>
        <v/>
      </c>
      <c r="AG2092" s="95" t="str">
        <f>IF($C2092="", "", IF(IFERROR(INDEX(Ingredients!C$11:C$310, MATCH($C2092, Ingredients!$B$11:$B$310, 0)), "")="", "", IFERROR(INDEX(Ingredients!C$11:C$310, MATCH($C2092, Ingredients!$B$11:$B$310, 0)), "")))</f>
        <v/>
      </c>
      <c r="AH2092" s="105" t="str">
        <f>IF($C2092="", "", IF(IFERROR(INDEX(Ingredients!D$11:D$310, MATCH($C2092, Ingredients!$B$11:$B$310, 0)), "")="", "", IFERROR(INDEX(Ingredients!D$11:D$310, MATCH($C2092, Ingredients!$B$11:$B$310, 0)), "")))</f>
        <v/>
      </c>
      <c r="AI2092" s="106" t="str">
        <f>IF($C2092="", "", IF(IFERROR(INDEX(Ingredients!E$11:E$310, MATCH($C2092, Ingredients!$B$11:$B$310, 0)), "")="", "", IFERROR(INDEX(Ingredients!E$11:E$310, MATCH($C2092, Ingredients!$B$11:$B$310, 0)), "")))</f>
        <v/>
      </c>
      <c r="AJ2092" s="108" t="str">
        <f>IF($C2092="", "", IF(IFERROR(INDEX(Ingredients!F$11:F$310, MATCH($C2092, Ingredients!$B$11:$B$310, 0)), "")="", "", IFERROR(INDEX(Ingredients!F$11:F$310, MATCH($C2092, Ingredients!$B$11:$B$310, 0)), "")))</f>
        <v/>
      </c>
      <c r="AK2092" s="106" t="str">
        <f>IF($C2092="", "", IF(IFERROR(INDEX(Ingredients!G$11:G$310, MATCH($C2092, Ingredients!$B$11:$B$310, 0)), "")="", "", IFERROR(INDEX(Ingredients!G$11:G$310, MATCH($C2092, Ingredients!$B$11:$B$310, 0)), "")))</f>
        <v/>
      </c>
      <c r="AL2092" s="79" t="str">
        <f>IF($C2092="", "", IF(IFERROR(INDEX(Ingredients!H$11:H$310, MATCH($C2092, Ingredients!$B$11:$B$310, 0)), "")="", "", IFERROR(INDEX(Ingredients!H$11:H$310, MATCH($C2092, Ingredients!$B$11:$B$310, 0)), "")))</f>
        <v/>
      </c>
      <c r="AN2092" s="83" t="str">
        <f t="shared" si="485"/>
        <v/>
      </c>
      <c r="AP2092" s="114" t="str">
        <f t="shared" si="495"/>
        <v/>
      </c>
      <c r="AR2092" s="117" t="str">
        <f>IF($C2092="", "", IF(IFERROR(INDEX(Ingredients!$AI$11:$AI$310, MATCH($C2092, Ingredients!$B$11:$B$310, 0)), "")="", "", IFERROR(INDEX(Ingredients!$AI$11:$AI$310, MATCH($C2092, Ingredients!$B$11:$B$310, 0)), "")))</f>
        <v/>
      </c>
      <c r="AT2092" s="120" t="str">
        <f t="shared" si="496"/>
        <v/>
      </c>
      <c r="AV2092" s="90" t="str">
        <f t="shared" si="486"/>
        <v/>
      </c>
      <c r="AX2092" s="90" t="str">
        <f>IF($AV2092="", "", COUNTIF($AV$11:$AV$5010, "&lt;"&amp;$AV2092)+1+COUNTIF($AV$11:$AV2092, $AV2092)-1)</f>
        <v/>
      </c>
      <c r="AZ2092" s="111" t="str">
        <f>IF($B2092="", "", SUMIF('Shopping List'!$AV$11:$AV$25, $B2092, 'Shopping List'!$BN$11:$BN$25))</f>
        <v/>
      </c>
      <c r="BB2092" s="117" t="str">
        <f t="shared" si="497"/>
        <v/>
      </c>
    </row>
    <row r="2093" spans="1:54" x14ac:dyDescent="0.25">
      <c r="A2093" s="4"/>
      <c r="B2093" s="37"/>
      <c r="C2093" s="124"/>
      <c r="D2093" s="39"/>
      <c r="E2093" s="125"/>
      <c r="F2093" s="48"/>
      <c r="G2093" s="4"/>
      <c r="H2093" s="4"/>
      <c r="I2093" s="95" t="str">
        <f>IF($C2093="", "", IF(IFERROR(INDEX(Ingredients!$C$11:$C$310, MATCH($C2093, Ingredients!$B$11:$B$310, 0)), "")="", "", IFERROR(INDEX(Ingredients!$C$11:$C$310, MATCH($C2093, Ingredients!$B$11:$B$310, 0)), "")))</f>
        <v/>
      </c>
      <c r="J2093" s="73" t="str">
        <f>IF($B2093="", "", IF(IFERROR(INDEX(Meals!$C$11:$C$260, MATCH($B2093, Meals!$B$11:$B$260, 0)), "")="", "", IFERROR(INDEX(Meals!$C$11:$C$260, MATCH($B2093, Meals!$B$11:$B$260, 0)), "")))</f>
        <v/>
      </c>
      <c r="K2093" s="4"/>
      <c r="L2093" s="72" t="str">
        <f t="shared" si="487"/>
        <v/>
      </c>
      <c r="M2093" s="73" t="str">
        <f t="shared" si="488"/>
        <v/>
      </c>
      <c r="N2093" s="4"/>
      <c r="O2093" s="78" t="str">
        <f t="shared" si="489"/>
        <v/>
      </c>
      <c r="P2093" s="79" t="str">
        <f t="shared" si="490"/>
        <v/>
      </c>
      <c r="Q2093" s="4"/>
      <c r="R2093" s="90" t="str">
        <f t="shared" si="491"/>
        <v/>
      </c>
      <c r="S2093" s="4"/>
      <c r="Y2093" s="18" t="str">
        <f t="shared" si="492"/>
        <v/>
      </c>
      <c r="AA2093" s="18" t="str">
        <f t="shared" si="483"/>
        <v/>
      </c>
      <c r="AB2093" s="18" t="str">
        <f t="shared" si="484"/>
        <v/>
      </c>
      <c r="AC2093" s="18" t="str">
        <f t="shared" si="493"/>
        <v/>
      </c>
      <c r="AD2093" s="18" t="str">
        <f t="shared" si="493"/>
        <v/>
      </c>
      <c r="AE2093" s="18" t="str">
        <f t="shared" si="494"/>
        <v/>
      </c>
      <c r="AG2093" s="95" t="str">
        <f>IF($C2093="", "", IF(IFERROR(INDEX(Ingredients!C$11:C$310, MATCH($C2093, Ingredients!$B$11:$B$310, 0)), "")="", "", IFERROR(INDEX(Ingredients!C$11:C$310, MATCH($C2093, Ingredients!$B$11:$B$310, 0)), "")))</f>
        <v/>
      </c>
      <c r="AH2093" s="105" t="str">
        <f>IF($C2093="", "", IF(IFERROR(INDEX(Ingredients!D$11:D$310, MATCH($C2093, Ingredients!$B$11:$B$310, 0)), "")="", "", IFERROR(INDEX(Ingredients!D$11:D$310, MATCH($C2093, Ingredients!$B$11:$B$310, 0)), "")))</f>
        <v/>
      </c>
      <c r="AI2093" s="106" t="str">
        <f>IF($C2093="", "", IF(IFERROR(INDEX(Ingredients!E$11:E$310, MATCH($C2093, Ingredients!$B$11:$B$310, 0)), "")="", "", IFERROR(INDEX(Ingredients!E$11:E$310, MATCH($C2093, Ingredients!$B$11:$B$310, 0)), "")))</f>
        <v/>
      </c>
      <c r="AJ2093" s="108" t="str">
        <f>IF($C2093="", "", IF(IFERROR(INDEX(Ingredients!F$11:F$310, MATCH($C2093, Ingredients!$B$11:$B$310, 0)), "")="", "", IFERROR(INDEX(Ingredients!F$11:F$310, MATCH($C2093, Ingredients!$B$11:$B$310, 0)), "")))</f>
        <v/>
      </c>
      <c r="AK2093" s="106" t="str">
        <f>IF($C2093="", "", IF(IFERROR(INDEX(Ingredients!G$11:G$310, MATCH($C2093, Ingredients!$B$11:$B$310, 0)), "")="", "", IFERROR(INDEX(Ingredients!G$11:G$310, MATCH($C2093, Ingredients!$B$11:$B$310, 0)), "")))</f>
        <v/>
      </c>
      <c r="AL2093" s="79" t="str">
        <f>IF($C2093="", "", IF(IFERROR(INDEX(Ingredients!H$11:H$310, MATCH($C2093, Ingredients!$B$11:$B$310, 0)), "")="", "", IFERROR(INDEX(Ingredients!H$11:H$310, MATCH($C2093, Ingredients!$B$11:$B$310, 0)), "")))</f>
        <v/>
      </c>
      <c r="AN2093" s="83" t="str">
        <f t="shared" si="485"/>
        <v/>
      </c>
      <c r="AP2093" s="114" t="str">
        <f t="shared" si="495"/>
        <v/>
      </c>
      <c r="AR2093" s="117" t="str">
        <f>IF($C2093="", "", IF(IFERROR(INDEX(Ingredients!$AI$11:$AI$310, MATCH($C2093, Ingredients!$B$11:$B$310, 0)), "")="", "", IFERROR(INDEX(Ingredients!$AI$11:$AI$310, MATCH($C2093, Ingredients!$B$11:$B$310, 0)), "")))</f>
        <v/>
      </c>
      <c r="AT2093" s="120" t="str">
        <f t="shared" si="496"/>
        <v/>
      </c>
      <c r="AV2093" s="90" t="str">
        <f t="shared" si="486"/>
        <v/>
      </c>
      <c r="AX2093" s="90" t="str">
        <f>IF($AV2093="", "", COUNTIF($AV$11:$AV$5010, "&lt;"&amp;$AV2093)+1+COUNTIF($AV$11:$AV2093, $AV2093)-1)</f>
        <v/>
      </c>
      <c r="AZ2093" s="111" t="str">
        <f>IF($B2093="", "", SUMIF('Shopping List'!$AV$11:$AV$25, $B2093, 'Shopping List'!$BN$11:$BN$25))</f>
        <v/>
      </c>
      <c r="BB2093" s="117" t="str">
        <f t="shared" si="497"/>
        <v/>
      </c>
    </row>
    <row r="2094" spans="1:54" x14ac:dyDescent="0.25">
      <c r="A2094" s="4"/>
      <c r="B2094" s="37"/>
      <c r="C2094" s="124"/>
      <c r="D2094" s="39"/>
      <c r="E2094" s="125"/>
      <c r="F2094" s="48"/>
      <c r="G2094" s="4"/>
      <c r="H2094" s="4"/>
      <c r="I2094" s="95" t="str">
        <f>IF($C2094="", "", IF(IFERROR(INDEX(Ingredients!$C$11:$C$310, MATCH($C2094, Ingredients!$B$11:$B$310, 0)), "")="", "", IFERROR(INDEX(Ingredients!$C$11:$C$310, MATCH($C2094, Ingredients!$B$11:$B$310, 0)), "")))</f>
        <v/>
      </c>
      <c r="J2094" s="73" t="str">
        <f>IF($B2094="", "", IF(IFERROR(INDEX(Meals!$C$11:$C$260, MATCH($B2094, Meals!$B$11:$B$260, 0)), "")="", "", IFERROR(INDEX(Meals!$C$11:$C$260, MATCH($B2094, Meals!$B$11:$B$260, 0)), "")))</f>
        <v/>
      </c>
      <c r="K2094" s="4"/>
      <c r="L2094" s="72" t="str">
        <f t="shared" si="487"/>
        <v/>
      </c>
      <c r="M2094" s="73" t="str">
        <f t="shared" si="488"/>
        <v/>
      </c>
      <c r="N2094" s="4"/>
      <c r="O2094" s="78" t="str">
        <f t="shared" si="489"/>
        <v/>
      </c>
      <c r="P2094" s="79" t="str">
        <f t="shared" si="490"/>
        <v/>
      </c>
      <c r="Q2094" s="4"/>
      <c r="R2094" s="90" t="str">
        <f t="shared" si="491"/>
        <v/>
      </c>
      <c r="S2094" s="4"/>
      <c r="Y2094" s="18" t="str">
        <f t="shared" si="492"/>
        <v/>
      </c>
      <c r="AA2094" s="18" t="str">
        <f t="shared" si="483"/>
        <v/>
      </c>
      <c r="AB2094" s="18" t="str">
        <f t="shared" si="484"/>
        <v/>
      </c>
      <c r="AC2094" s="18" t="str">
        <f t="shared" si="493"/>
        <v/>
      </c>
      <c r="AD2094" s="18" t="str">
        <f t="shared" si="493"/>
        <v/>
      </c>
      <c r="AE2094" s="18" t="str">
        <f t="shared" si="494"/>
        <v/>
      </c>
      <c r="AG2094" s="95" t="str">
        <f>IF($C2094="", "", IF(IFERROR(INDEX(Ingredients!C$11:C$310, MATCH($C2094, Ingredients!$B$11:$B$310, 0)), "")="", "", IFERROR(INDEX(Ingredients!C$11:C$310, MATCH($C2094, Ingredients!$B$11:$B$310, 0)), "")))</f>
        <v/>
      </c>
      <c r="AH2094" s="105" t="str">
        <f>IF($C2094="", "", IF(IFERROR(INDEX(Ingredients!D$11:D$310, MATCH($C2094, Ingredients!$B$11:$B$310, 0)), "")="", "", IFERROR(INDEX(Ingredients!D$11:D$310, MATCH($C2094, Ingredients!$B$11:$B$310, 0)), "")))</f>
        <v/>
      </c>
      <c r="AI2094" s="106" t="str">
        <f>IF($C2094="", "", IF(IFERROR(INDEX(Ingredients!E$11:E$310, MATCH($C2094, Ingredients!$B$11:$B$310, 0)), "")="", "", IFERROR(INDEX(Ingredients!E$11:E$310, MATCH($C2094, Ingredients!$B$11:$B$310, 0)), "")))</f>
        <v/>
      </c>
      <c r="AJ2094" s="108" t="str">
        <f>IF($C2094="", "", IF(IFERROR(INDEX(Ingredients!F$11:F$310, MATCH($C2094, Ingredients!$B$11:$B$310, 0)), "")="", "", IFERROR(INDEX(Ingredients!F$11:F$310, MATCH($C2094, Ingredients!$B$11:$B$310, 0)), "")))</f>
        <v/>
      </c>
      <c r="AK2094" s="106" t="str">
        <f>IF($C2094="", "", IF(IFERROR(INDEX(Ingredients!G$11:G$310, MATCH($C2094, Ingredients!$B$11:$B$310, 0)), "")="", "", IFERROR(INDEX(Ingredients!G$11:G$310, MATCH($C2094, Ingredients!$B$11:$B$310, 0)), "")))</f>
        <v/>
      </c>
      <c r="AL2094" s="79" t="str">
        <f>IF($C2094="", "", IF(IFERROR(INDEX(Ingredients!H$11:H$310, MATCH($C2094, Ingredients!$B$11:$B$310, 0)), "")="", "", IFERROR(INDEX(Ingredients!H$11:H$310, MATCH($C2094, Ingredients!$B$11:$B$310, 0)), "")))</f>
        <v/>
      </c>
      <c r="AN2094" s="83" t="str">
        <f t="shared" si="485"/>
        <v/>
      </c>
      <c r="AP2094" s="114" t="str">
        <f t="shared" si="495"/>
        <v/>
      </c>
      <c r="AR2094" s="117" t="str">
        <f>IF($C2094="", "", IF(IFERROR(INDEX(Ingredients!$AI$11:$AI$310, MATCH($C2094, Ingredients!$B$11:$B$310, 0)), "")="", "", IFERROR(INDEX(Ingredients!$AI$11:$AI$310, MATCH($C2094, Ingredients!$B$11:$B$310, 0)), "")))</f>
        <v/>
      </c>
      <c r="AT2094" s="120" t="str">
        <f t="shared" si="496"/>
        <v/>
      </c>
      <c r="AV2094" s="90" t="str">
        <f t="shared" si="486"/>
        <v/>
      </c>
      <c r="AX2094" s="90" t="str">
        <f>IF($AV2094="", "", COUNTIF($AV$11:$AV$5010, "&lt;"&amp;$AV2094)+1+COUNTIF($AV$11:$AV2094, $AV2094)-1)</f>
        <v/>
      </c>
      <c r="AZ2094" s="111" t="str">
        <f>IF($B2094="", "", SUMIF('Shopping List'!$AV$11:$AV$25, $B2094, 'Shopping List'!$BN$11:$BN$25))</f>
        <v/>
      </c>
      <c r="BB2094" s="117" t="str">
        <f t="shared" si="497"/>
        <v/>
      </c>
    </row>
    <row r="2095" spans="1:54" x14ac:dyDescent="0.25">
      <c r="A2095" s="4"/>
      <c r="B2095" s="37"/>
      <c r="C2095" s="124"/>
      <c r="D2095" s="39"/>
      <c r="E2095" s="125"/>
      <c r="F2095" s="48"/>
      <c r="G2095" s="4"/>
      <c r="H2095" s="4"/>
      <c r="I2095" s="95" t="str">
        <f>IF($C2095="", "", IF(IFERROR(INDEX(Ingredients!$C$11:$C$310, MATCH($C2095, Ingredients!$B$11:$B$310, 0)), "")="", "", IFERROR(INDEX(Ingredients!$C$11:$C$310, MATCH($C2095, Ingredients!$B$11:$B$310, 0)), "")))</f>
        <v/>
      </c>
      <c r="J2095" s="73" t="str">
        <f>IF($B2095="", "", IF(IFERROR(INDEX(Meals!$C$11:$C$260, MATCH($B2095, Meals!$B$11:$B$260, 0)), "")="", "", IFERROR(INDEX(Meals!$C$11:$C$260, MATCH($B2095, Meals!$B$11:$B$260, 0)), "")))</f>
        <v/>
      </c>
      <c r="K2095" s="4"/>
      <c r="L2095" s="72" t="str">
        <f t="shared" si="487"/>
        <v/>
      </c>
      <c r="M2095" s="73" t="str">
        <f t="shared" si="488"/>
        <v/>
      </c>
      <c r="N2095" s="4"/>
      <c r="O2095" s="78" t="str">
        <f t="shared" si="489"/>
        <v/>
      </c>
      <c r="P2095" s="79" t="str">
        <f t="shared" si="490"/>
        <v/>
      </c>
      <c r="Q2095" s="4"/>
      <c r="R2095" s="90" t="str">
        <f t="shared" si="491"/>
        <v/>
      </c>
      <c r="S2095" s="4"/>
      <c r="Y2095" s="18" t="str">
        <f t="shared" si="492"/>
        <v/>
      </c>
      <c r="AA2095" s="18" t="str">
        <f t="shared" si="483"/>
        <v/>
      </c>
      <c r="AB2095" s="18" t="str">
        <f t="shared" si="484"/>
        <v/>
      </c>
      <c r="AC2095" s="18" t="str">
        <f t="shared" si="493"/>
        <v/>
      </c>
      <c r="AD2095" s="18" t="str">
        <f t="shared" si="493"/>
        <v/>
      </c>
      <c r="AE2095" s="18" t="str">
        <f t="shared" si="494"/>
        <v/>
      </c>
      <c r="AG2095" s="95" t="str">
        <f>IF($C2095="", "", IF(IFERROR(INDEX(Ingredients!C$11:C$310, MATCH($C2095, Ingredients!$B$11:$B$310, 0)), "")="", "", IFERROR(INDEX(Ingredients!C$11:C$310, MATCH($C2095, Ingredients!$B$11:$B$310, 0)), "")))</f>
        <v/>
      </c>
      <c r="AH2095" s="105" t="str">
        <f>IF($C2095="", "", IF(IFERROR(INDEX(Ingredients!D$11:D$310, MATCH($C2095, Ingredients!$B$11:$B$310, 0)), "")="", "", IFERROR(INDEX(Ingredients!D$11:D$310, MATCH($C2095, Ingredients!$B$11:$B$310, 0)), "")))</f>
        <v/>
      </c>
      <c r="AI2095" s="106" t="str">
        <f>IF($C2095="", "", IF(IFERROR(INDEX(Ingredients!E$11:E$310, MATCH($C2095, Ingredients!$B$11:$B$310, 0)), "")="", "", IFERROR(INDEX(Ingredients!E$11:E$310, MATCH($C2095, Ingredients!$B$11:$B$310, 0)), "")))</f>
        <v/>
      </c>
      <c r="AJ2095" s="108" t="str">
        <f>IF($C2095="", "", IF(IFERROR(INDEX(Ingredients!F$11:F$310, MATCH($C2095, Ingredients!$B$11:$B$310, 0)), "")="", "", IFERROR(INDEX(Ingredients!F$11:F$310, MATCH($C2095, Ingredients!$B$11:$B$310, 0)), "")))</f>
        <v/>
      </c>
      <c r="AK2095" s="106" t="str">
        <f>IF($C2095="", "", IF(IFERROR(INDEX(Ingredients!G$11:G$310, MATCH($C2095, Ingredients!$B$11:$B$310, 0)), "")="", "", IFERROR(INDEX(Ingredients!G$11:G$310, MATCH($C2095, Ingredients!$B$11:$B$310, 0)), "")))</f>
        <v/>
      </c>
      <c r="AL2095" s="79" t="str">
        <f>IF($C2095="", "", IF(IFERROR(INDEX(Ingredients!H$11:H$310, MATCH($C2095, Ingredients!$B$11:$B$310, 0)), "")="", "", IFERROR(INDEX(Ingredients!H$11:H$310, MATCH($C2095, Ingredients!$B$11:$B$310, 0)), "")))</f>
        <v/>
      </c>
      <c r="AN2095" s="83" t="str">
        <f t="shared" si="485"/>
        <v/>
      </c>
      <c r="AP2095" s="114" t="str">
        <f t="shared" si="495"/>
        <v/>
      </c>
      <c r="AR2095" s="117" t="str">
        <f>IF($C2095="", "", IF(IFERROR(INDEX(Ingredients!$AI$11:$AI$310, MATCH($C2095, Ingredients!$B$11:$B$310, 0)), "")="", "", IFERROR(INDEX(Ingredients!$AI$11:$AI$310, MATCH($C2095, Ingredients!$B$11:$B$310, 0)), "")))</f>
        <v/>
      </c>
      <c r="AT2095" s="120" t="str">
        <f t="shared" si="496"/>
        <v/>
      </c>
      <c r="AV2095" s="90" t="str">
        <f t="shared" si="486"/>
        <v/>
      </c>
      <c r="AX2095" s="90" t="str">
        <f>IF($AV2095="", "", COUNTIF($AV$11:$AV$5010, "&lt;"&amp;$AV2095)+1+COUNTIF($AV$11:$AV2095, $AV2095)-1)</f>
        <v/>
      </c>
      <c r="AZ2095" s="111" t="str">
        <f>IF($B2095="", "", SUMIF('Shopping List'!$AV$11:$AV$25, $B2095, 'Shopping List'!$BN$11:$BN$25))</f>
        <v/>
      </c>
      <c r="BB2095" s="117" t="str">
        <f t="shared" si="497"/>
        <v/>
      </c>
    </row>
    <row r="2096" spans="1:54" x14ac:dyDescent="0.25">
      <c r="A2096" s="4"/>
      <c r="B2096" s="37"/>
      <c r="C2096" s="124"/>
      <c r="D2096" s="39"/>
      <c r="E2096" s="125"/>
      <c r="F2096" s="48"/>
      <c r="G2096" s="4"/>
      <c r="H2096" s="4"/>
      <c r="I2096" s="95" t="str">
        <f>IF($C2096="", "", IF(IFERROR(INDEX(Ingredients!$C$11:$C$310, MATCH($C2096, Ingredients!$B$11:$B$310, 0)), "")="", "", IFERROR(INDEX(Ingredients!$C$11:$C$310, MATCH($C2096, Ingredients!$B$11:$B$310, 0)), "")))</f>
        <v/>
      </c>
      <c r="J2096" s="73" t="str">
        <f>IF($B2096="", "", IF(IFERROR(INDEX(Meals!$C$11:$C$260, MATCH($B2096, Meals!$B$11:$B$260, 0)), "")="", "", IFERROR(INDEX(Meals!$C$11:$C$260, MATCH($B2096, Meals!$B$11:$B$260, 0)), "")))</f>
        <v/>
      </c>
      <c r="K2096" s="4"/>
      <c r="L2096" s="72" t="str">
        <f t="shared" si="487"/>
        <v/>
      </c>
      <c r="M2096" s="73" t="str">
        <f t="shared" si="488"/>
        <v/>
      </c>
      <c r="N2096" s="4"/>
      <c r="O2096" s="78" t="str">
        <f t="shared" si="489"/>
        <v/>
      </c>
      <c r="P2096" s="79" t="str">
        <f t="shared" si="490"/>
        <v/>
      </c>
      <c r="Q2096" s="4"/>
      <c r="R2096" s="90" t="str">
        <f t="shared" si="491"/>
        <v/>
      </c>
      <c r="S2096" s="4"/>
      <c r="Y2096" s="18" t="str">
        <f t="shared" si="492"/>
        <v/>
      </c>
      <c r="AA2096" s="18" t="str">
        <f t="shared" si="483"/>
        <v/>
      </c>
      <c r="AB2096" s="18" t="str">
        <f t="shared" si="484"/>
        <v/>
      </c>
      <c r="AC2096" s="18" t="str">
        <f t="shared" si="493"/>
        <v/>
      </c>
      <c r="AD2096" s="18" t="str">
        <f t="shared" si="493"/>
        <v/>
      </c>
      <c r="AE2096" s="18" t="str">
        <f t="shared" si="494"/>
        <v/>
      </c>
      <c r="AG2096" s="95" t="str">
        <f>IF($C2096="", "", IF(IFERROR(INDEX(Ingredients!C$11:C$310, MATCH($C2096, Ingredients!$B$11:$B$310, 0)), "")="", "", IFERROR(INDEX(Ingredients!C$11:C$310, MATCH($C2096, Ingredients!$B$11:$B$310, 0)), "")))</f>
        <v/>
      </c>
      <c r="AH2096" s="105" t="str">
        <f>IF($C2096="", "", IF(IFERROR(INDEX(Ingredients!D$11:D$310, MATCH($C2096, Ingredients!$B$11:$B$310, 0)), "")="", "", IFERROR(INDEX(Ingredients!D$11:D$310, MATCH($C2096, Ingredients!$B$11:$B$310, 0)), "")))</f>
        <v/>
      </c>
      <c r="AI2096" s="106" t="str">
        <f>IF($C2096="", "", IF(IFERROR(INDEX(Ingredients!E$11:E$310, MATCH($C2096, Ingredients!$B$11:$B$310, 0)), "")="", "", IFERROR(INDEX(Ingredients!E$11:E$310, MATCH($C2096, Ingredients!$B$11:$B$310, 0)), "")))</f>
        <v/>
      </c>
      <c r="AJ2096" s="108" t="str">
        <f>IF($C2096="", "", IF(IFERROR(INDEX(Ingredients!F$11:F$310, MATCH($C2096, Ingredients!$B$11:$B$310, 0)), "")="", "", IFERROR(INDEX(Ingredients!F$11:F$310, MATCH($C2096, Ingredients!$B$11:$B$310, 0)), "")))</f>
        <v/>
      </c>
      <c r="AK2096" s="106" t="str">
        <f>IF($C2096="", "", IF(IFERROR(INDEX(Ingredients!G$11:G$310, MATCH($C2096, Ingredients!$B$11:$B$310, 0)), "")="", "", IFERROR(INDEX(Ingredients!G$11:G$310, MATCH($C2096, Ingredients!$B$11:$B$310, 0)), "")))</f>
        <v/>
      </c>
      <c r="AL2096" s="79" t="str">
        <f>IF($C2096="", "", IF(IFERROR(INDEX(Ingredients!H$11:H$310, MATCH($C2096, Ingredients!$B$11:$B$310, 0)), "")="", "", IFERROR(INDEX(Ingredients!H$11:H$310, MATCH($C2096, Ingredients!$B$11:$B$310, 0)), "")))</f>
        <v/>
      </c>
      <c r="AN2096" s="83" t="str">
        <f t="shared" si="485"/>
        <v/>
      </c>
      <c r="AP2096" s="114" t="str">
        <f t="shared" si="495"/>
        <v/>
      </c>
      <c r="AR2096" s="117" t="str">
        <f>IF($C2096="", "", IF(IFERROR(INDEX(Ingredients!$AI$11:$AI$310, MATCH($C2096, Ingredients!$B$11:$B$310, 0)), "")="", "", IFERROR(INDEX(Ingredients!$AI$11:$AI$310, MATCH($C2096, Ingredients!$B$11:$B$310, 0)), "")))</f>
        <v/>
      </c>
      <c r="AT2096" s="120" t="str">
        <f t="shared" si="496"/>
        <v/>
      </c>
      <c r="AV2096" s="90" t="str">
        <f t="shared" si="486"/>
        <v/>
      </c>
      <c r="AX2096" s="90" t="str">
        <f>IF($AV2096="", "", COUNTIF($AV$11:$AV$5010, "&lt;"&amp;$AV2096)+1+COUNTIF($AV$11:$AV2096, $AV2096)-1)</f>
        <v/>
      </c>
      <c r="AZ2096" s="111" t="str">
        <f>IF($B2096="", "", SUMIF('Shopping List'!$AV$11:$AV$25, $B2096, 'Shopping List'!$BN$11:$BN$25))</f>
        <v/>
      </c>
      <c r="BB2096" s="117" t="str">
        <f t="shared" si="497"/>
        <v/>
      </c>
    </row>
    <row r="2097" spans="1:54" x14ac:dyDescent="0.25">
      <c r="A2097" s="4"/>
      <c r="B2097" s="37"/>
      <c r="C2097" s="124"/>
      <c r="D2097" s="39"/>
      <c r="E2097" s="125"/>
      <c r="F2097" s="48"/>
      <c r="G2097" s="4"/>
      <c r="H2097" s="4"/>
      <c r="I2097" s="95" t="str">
        <f>IF($C2097="", "", IF(IFERROR(INDEX(Ingredients!$C$11:$C$310, MATCH($C2097, Ingredients!$B$11:$B$310, 0)), "")="", "", IFERROR(INDEX(Ingredients!$C$11:$C$310, MATCH($C2097, Ingredients!$B$11:$B$310, 0)), "")))</f>
        <v/>
      </c>
      <c r="J2097" s="73" t="str">
        <f>IF($B2097="", "", IF(IFERROR(INDEX(Meals!$C$11:$C$260, MATCH($B2097, Meals!$B$11:$B$260, 0)), "")="", "", IFERROR(INDEX(Meals!$C$11:$C$260, MATCH($B2097, Meals!$B$11:$B$260, 0)), "")))</f>
        <v/>
      </c>
      <c r="K2097" s="4"/>
      <c r="L2097" s="72" t="str">
        <f t="shared" si="487"/>
        <v/>
      </c>
      <c r="M2097" s="73" t="str">
        <f t="shared" si="488"/>
        <v/>
      </c>
      <c r="N2097" s="4"/>
      <c r="O2097" s="78" t="str">
        <f t="shared" si="489"/>
        <v/>
      </c>
      <c r="P2097" s="79" t="str">
        <f t="shared" si="490"/>
        <v/>
      </c>
      <c r="Q2097" s="4"/>
      <c r="R2097" s="90" t="str">
        <f t="shared" si="491"/>
        <v/>
      </c>
      <c r="S2097" s="4"/>
      <c r="Y2097" s="18" t="str">
        <f t="shared" si="492"/>
        <v/>
      </c>
      <c r="AA2097" s="18" t="str">
        <f t="shared" si="483"/>
        <v/>
      </c>
      <c r="AB2097" s="18" t="str">
        <f t="shared" si="484"/>
        <v/>
      </c>
      <c r="AC2097" s="18" t="str">
        <f t="shared" si="493"/>
        <v/>
      </c>
      <c r="AD2097" s="18" t="str">
        <f t="shared" si="493"/>
        <v/>
      </c>
      <c r="AE2097" s="18" t="str">
        <f t="shared" si="494"/>
        <v/>
      </c>
      <c r="AG2097" s="95" t="str">
        <f>IF($C2097="", "", IF(IFERROR(INDEX(Ingredients!C$11:C$310, MATCH($C2097, Ingredients!$B$11:$B$310, 0)), "")="", "", IFERROR(INDEX(Ingredients!C$11:C$310, MATCH($C2097, Ingredients!$B$11:$B$310, 0)), "")))</f>
        <v/>
      </c>
      <c r="AH2097" s="105" t="str">
        <f>IF($C2097="", "", IF(IFERROR(INDEX(Ingredients!D$11:D$310, MATCH($C2097, Ingredients!$B$11:$B$310, 0)), "")="", "", IFERROR(INDEX(Ingredients!D$11:D$310, MATCH($C2097, Ingredients!$B$11:$B$310, 0)), "")))</f>
        <v/>
      </c>
      <c r="AI2097" s="106" t="str">
        <f>IF($C2097="", "", IF(IFERROR(INDEX(Ingredients!E$11:E$310, MATCH($C2097, Ingredients!$B$11:$B$310, 0)), "")="", "", IFERROR(INDEX(Ingredients!E$11:E$310, MATCH($C2097, Ingredients!$B$11:$B$310, 0)), "")))</f>
        <v/>
      </c>
      <c r="AJ2097" s="108" t="str">
        <f>IF($C2097="", "", IF(IFERROR(INDEX(Ingredients!F$11:F$310, MATCH($C2097, Ingredients!$B$11:$B$310, 0)), "")="", "", IFERROR(INDEX(Ingredients!F$11:F$310, MATCH($C2097, Ingredients!$B$11:$B$310, 0)), "")))</f>
        <v/>
      </c>
      <c r="AK2097" s="106" t="str">
        <f>IF($C2097="", "", IF(IFERROR(INDEX(Ingredients!G$11:G$310, MATCH($C2097, Ingredients!$B$11:$B$310, 0)), "")="", "", IFERROR(INDEX(Ingredients!G$11:G$310, MATCH($C2097, Ingredients!$B$11:$B$310, 0)), "")))</f>
        <v/>
      </c>
      <c r="AL2097" s="79" t="str">
        <f>IF($C2097="", "", IF(IFERROR(INDEX(Ingredients!H$11:H$310, MATCH($C2097, Ingredients!$B$11:$B$310, 0)), "")="", "", IFERROR(INDEX(Ingredients!H$11:H$310, MATCH($C2097, Ingredients!$B$11:$B$310, 0)), "")))</f>
        <v/>
      </c>
      <c r="AN2097" s="83" t="str">
        <f t="shared" si="485"/>
        <v/>
      </c>
      <c r="AP2097" s="114" t="str">
        <f t="shared" si="495"/>
        <v/>
      </c>
      <c r="AR2097" s="117" t="str">
        <f>IF($C2097="", "", IF(IFERROR(INDEX(Ingredients!$AI$11:$AI$310, MATCH($C2097, Ingredients!$B$11:$B$310, 0)), "")="", "", IFERROR(INDEX(Ingredients!$AI$11:$AI$310, MATCH($C2097, Ingredients!$B$11:$B$310, 0)), "")))</f>
        <v/>
      </c>
      <c r="AT2097" s="120" t="str">
        <f t="shared" si="496"/>
        <v/>
      </c>
      <c r="AV2097" s="90" t="str">
        <f t="shared" si="486"/>
        <v/>
      </c>
      <c r="AX2097" s="90" t="str">
        <f>IF($AV2097="", "", COUNTIF($AV$11:$AV$5010, "&lt;"&amp;$AV2097)+1+COUNTIF($AV$11:$AV2097, $AV2097)-1)</f>
        <v/>
      </c>
      <c r="AZ2097" s="111" t="str">
        <f>IF($B2097="", "", SUMIF('Shopping List'!$AV$11:$AV$25, $B2097, 'Shopping List'!$BN$11:$BN$25))</f>
        <v/>
      </c>
      <c r="BB2097" s="117" t="str">
        <f t="shared" si="497"/>
        <v/>
      </c>
    </row>
    <row r="2098" spans="1:54" x14ac:dyDescent="0.25">
      <c r="A2098" s="4"/>
      <c r="B2098" s="37"/>
      <c r="C2098" s="124"/>
      <c r="D2098" s="39"/>
      <c r="E2098" s="125"/>
      <c r="F2098" s="48"/>
      <c r="G2098" s="4"/>
      <c r="H2098" s="4"/>
      <c r="I2098" s="95" t="str">
        <f>IF($C2098="", "", IF(IFERROR(INDEX(Ingredients!$C$11:$C$310, MATCH($C2098, Ingredients!$B$11:$B$310, 0)), "")="", "", IFERROR(INDEX(Ingredients!$C$11:$C$310, MATCH($C2098, Ingredients!$B$11:$B$310, 0)), "")))</f>
        <v/>
      </c>
      <c r="J2098" s="73" t="str">
        <f>IF($B2098="", "", IF(IFERROR(INDEX(Meals!$C$11:$C$260, MATCH($B2098, Meals!$B$11:$B$260, 0)), "")="", "", IFERROR(INDEX(Meals!$C$11:$C$260, MATCH($B2098, Meals!$B$11:$B$260, 0)), "")))</f>
        <v/>
      </c>
      <c r="K2098" s="4"/>
      <c r="L2098" s="72" t="str">
        <f t="shared" si="487"/>
        <v/>
      </c>
      <c r="M2098" s="73" t="str">
        <f t="shared" si="488"/>
        <v/>
      </c>
      <c r="N2098" s="4"/>
      <c r="O2098" s="78" t="str">
        <f t="shared" si="489"/>
        <v/>
      </c>
      <c r="P2098" s="79" t="str">
        <f t="shared" si="490"/>
        <v/>
      </c>
      <c r="Q2098" s="4"/>
      <c r="R2098" s="90" t="str">
        <f t="shared" si="491"/>
        <v/>
      </c>
      <c r="S2098" s="4"/>
      <c r="Y2098" s="18" t="str">
        <f t="shared" si="492"/>
        <v/>
      </c>
      <c r="AA2098" s="18" t="str">
        <f t="shared" si="483"/>
        <v/>
      </c>
      <c r="AB2098" s="18" t="str">
        <f t="shared" si="484"/>
        <v/>
      </c>
      <c r="AC2098" s="18" t="str">
        <f t="shared" si="493"/>
        <v/>
      </c>
      <c r="AD2098" s="18" t="str">
        <f t="shared" si="493"/>
        <v/>
      </c>
      <c r="AE2098" s="18" t="str">
        <f t="shared" si="494"/>
        <v/>
      </c>
      <c r="AG2098" s="95" t="str">
        <f>IF($C2098="", "", IF(IFERROR(INDEX(Ingredients!C$11:C$310, MATCH($C2098, Ingredients!$B$11:$B$310, 0)), "")="", "", IFERROR(INDEX(Ingredients!C$11:C$310, MATCH($C2098, Ingredients!$B$11:$B$310, 0)), "")))</f>
        <v/>
      </c>
      <c r="AH2098" s="105" t="str">
        <f>IF($C2098="", "", IF(IFERROR(INDEX(Ingredients!D$11:D$310, MATCH($C2098, Ingredients!$B$11:$B$310, 0)), "")="", "", IFERROR(INDEX(Ingredients!D$11:D$310, MATCH($C2098, Ingredients!$B$11:$B$310, 0)), "")))</f>
        <v/>
      </c>
      <c r="AI2098" s="106" t="str">
        <f>IF($C2098="", "", IF(IFERROR(INDEX(Ingredients!E$11:E$310, MATCH($C2098, Ingredients!$B$11:$B$310, 0)), "")="", "", IFERROR(INDEX(Ingredients!E$11:E$310, MATCH($C2098, Ingredients!$B$11:$B$310, 0)), "")))</f>
        <v/>
      </c>
      <c r="AJ2098" s="108" t="str">
        <f>IF($C2098="", "", IF(IFERROR(INDEX(Ingredients!F$11:F$310, MATCH($C2098, Ingredients!$B$11:$B$310, 0)), "")="", "", IFERROR(INDEX(Ingredients!F$11:F$310, MATCH($C2098, Ingredients!$B$11:$B$310, 0)), "")))</f>
        <v/>
      </c>
      <c r="AK2098" s="106" t="str">
        <f>IF($C2098="", "", IF(IFERROR(INDEX(Ingredients!G$11:G$310, MATCH($C2098, Ingredients!$B$11:$B$310, 0)), "")="", "", IFERROR(INDEX(Ingredients!G$11:G$310, MATCH($C2098, Ingredients!$B$11:$B$310, 0)), "")))</f>
        <v/>
      </c>
      <c r="AL2098" s="79" t="str">
        <f>IF($C2098="", "", IF(IFERROR(INDEX(Ingredients!H$11:H$310, MATCH($C2098, Ingredients!$B$11:$B$310, 0)), "")="", "", IFERROR(INDEX(Ingredients!H$11:H$310, MATCH($C2098, Ingredients!$B$11:$B$310, 0)), "")))</f>
        <v/>
      </c>
      <c r="AN2098" s="83" t="str">
        <f t="shared" si="485"/>
        <v/>
      </c>
      <c r="AP2098" s="114" t="str">
        <f t="shared" si="495"/>
        <v/>
      </c>
      <c r="AR2098" s="117" t="str">
        <f>IF($C2098="", "", IF(IFERROR(INDEX(Ingredients!$AI$11:$AI$310, MATCH($C2098, Ingredients!$B$11:$B$310, 0)), "")="", "", IFERROR(INDEX(Ingredients!$AI$11:$AI$310, MATCH($C2098, Ingredients!$B$11:$B$310, 0)), "")))</f>
        <v/>
      </c>
      <c r="AT2098" s="120" t="str">
        <f t="shared" si="496"/>
        <v/>
      </c>
      <c r="AV2098" s="90" t="str">
        <f t="shared" si="486"/>
        <v/>
      </c>
      <c r="AX2098" s="90" t="str">
        <f>IF($AV2098="", "", COUNTIF($AV$11:$AV$5010, "&lt;"&amp;$AV2098)+1+COUNTIF($AV$11:$AV2098, $AV2098)-1)</f>
        <v/>
      </c>
      <c r="AZ2098" s="111" t="str">
        <f>IF($B2098="", "", SUMIF('Shopping List'!$AV$11:$AV$25, $B2098, 'Shopping List'!$BN$11:$BN$25))</f>
        <v/>
      </c>
      <c r="BB2098" s="117" t="str">
        <f t="shared" si="497"/>
        <v/>
      </c>
    </row>
    <row r="2099" spans="1:54" x14ac:dyDescent="0.25">
      <c r="A2099" s="4"/>
      <c r="B2099" s="37"/>
      <c r="C2099" s="124"/>
      <c r="D2099" s="39"/>
      <c r="E2099" s="125"/>
      <c r="F2099" s="48"/>
      <c r="G2099" s="4"/>
      <c r="H2099" s="4"/>
      <c r="I2099" s="95" t="str">
        <f>IF($C2099="", "", IF(IFERROR(INDEX(Ingredients!$C$11:$C$310, MATCH($C2099, Ingredients!$B$11:$B$310, 0)), "")="", "", IFERROR(INDEX(Ingredients!$C$11:$C$310, MATCH($C2099, Ingredients!$B$11:$B$310, 0)), "")))</f>
        <v/>
      </c>
      <c r="J2099" s="73" t="str">
        <f>IF($B2099="", "", IF(IFERROR(INDEX(Meals!$C$11:$C$260, MATCH($B2099, Meals!$B$11:$B$260, 0)), "")="", "", IFERROR(INDEX(Meals!$C$11:$C$260, MATCH($B2099, Meals!$B$11:$B$260, 0)), "")))</f>
        <v/>
      </c>
      <c r="K2099" s="4"/>
      <c r="L2099" s="72" t="str">
        <f t="shared" si="487"/>
        <v/>
      </c>
      <c r="M2099" s="73" t="str">
        <f t="shared" si="488"/>
        <v/>
      </c>
      <c r="N2099" s="4"/>
      <c r="O2099" s="78" t="str">
        <f t="shared" si="489"/>
        <v/>
      </c>
      <c r="P2099" s="79" t="str">
        <f t="shared" si="490"/>
        <v/>
      </c>
      <c r="Q2099" s="4"/>
      <c r="R2099" s="90" t="str">
        <f t="shared" si="491"/>
        <v/>
      </c>
      <c r="S2099" s="4"/>
      <c r="Y2099" s="18" t="str">
        <f t="shared" si="492"/>
        <v/>
      </c>
      <c r="AA2099" s="18" t="str">
        <f t="shared" si="483"/>
        <v/>
      </c>
      <c r="AB2099" s="18" t="str">
        <f t="shared" si="484"/>
        <v/>
      </c>
      <c r="AC2099" s="18" t="str">
        <f t="shared" si="493"/>
        <v/>
      </c>
      <c r="AD2099" s="18" t="str">
        <f t="shared" si="493"/>
        <v/>
      </c>
      <c r="AE2099" s="18" t="str">
        <f t="shared" si="494"/>
        <v/>
      </c>
      <c r="AG2099" s="95" t="str">
        <f>IF($C2099="", "", IF(IFERROR(INDEX(Ingredients!C$11:C$310, MATCH($C2099, Ingredients!$B$11:$B$310, 0)), "")="", "", IFERROR(INDEX(Ingredients!C$11:C$310, MATCH($C2099, Ingredients!$B$11:$B$310, 0)), "")))</f>
        <v/>
      </c>
      <c r="AH2099" s="105" t="str">
        <f>IF($C2099="", "", IF(IFERROR(INDEX(Ingredients!D$11:D$310, MATCH($C2099, Ingredients!$B$11:$B$310, 0)), "")="", "", IFERROR(INDEX(Ingredients!D$11:D$310, MATCH($C2099, Ingredients!$B$11:$B$310, 0)), "")))</f>
        <v/>
      </c>
      <c r="AI2099" s="106" t="str">
        <f>IF($C2099="", "", IF(IFERROR(INDEX(Ingredients!E$11:E$310, MATCH($C2099, Ingredients!$B$11:$B$310, 0)), "")="", "", IFERROR(INDEX(Ingredients!E$11:E$310, MATCH($C2099, Ingredients!$B$11:$B$310, 0)), "")))</f>
        <v/>
      </c>
      <c r="AJ2099" s="108" t="str">
        <f>IF($C2099="", "", IF(IFERROR(INDEX(Ingredients!F$11:F$310, MATCH($C2099, Ingredients!$B$11:$B$310, 0)), "")="", "", IFERROR(INDEX(Ingredients!F$11:F$310, MATCH($C2099, Ingredients!$B$11:$B$310, 0)), "")))</f>
        <v/>
      </c>
      <c r="AK2099" s="106" t="str">
        <f>IF($C2099="", "", IF(IFERROR(INDEX(Ingredients!G$11:G$310, MATCH($C2099, Ingredients!$B$11:$B$310, 0)), "")="", "", IFERROR(INDEX(Ingredients!G$11:G$310, MATCH($C2099, Ingredients!$B$11:$B$310, 0)), "")))</f>
        <v/>
      </c>
      <c r="AL2099" s="79" t="str">
        <f>IF($C2099="", "", IF(IFERROR(INDEX(Ingredients!H$11:H$310, MATCH($C2099, Ingredients!$B$11:$B$310, 0)), "")="", "", IFERROR(INDEX(Ingredients!H$11:H$310, MATCH($C2099, Ingredients!$B$11:$B$310, 0)), "")))</f>
        <v/>
      </c>
      <c r="AN2099" s="83" t="str">
        <f t="shared" si="485"/>
        <v/>
      </c>
      <c r="AP2099" s="114" t="str">
        <f t="shared" si="495"/>
        <v/>
      </c>
      <c r="AR2099" s="117" t="str">
        <f>IF($C2099="", "", IF(IFERROR(INDEX(Ingredients!$AI$11:$AI$310, MATCH($C2099, Ingredients!$B$11:$B$310, 0)), "")="", "", IFERROR(INDEX(Ingredients!$AI$11:$AI$310, MATCH($C2099, Ingredients!$B$11:$B$310, 0)), "")))</f>
        <v/>
      </c>
      <c r="AT2099" s="120" t="str">
        <f t="shared" si="496"/>
        <v/>
      </c>
      <c r="AV2099" s="90" t="str">
        <f t="shared" si="486"/>
        <v/>
      </c>
      <c r="AX2099" s="90" t="str">
        <f>IF($AV2099="", "", COUNTIF($AV$11:$AV$5010, "&lt;"&amp;$AV2099)+1+COUNTIF($AV$11:$AV2099, $AV2099)-1)</f>
        <v/>
      </c>
      <c r="AZ2099" s="111" t="str">
        <f>IF($B2099="", "", SUMIF('Shopping List'!$AV$11:$AV$25, $B2099, 'Shopping List'!$BN$11:$BN$25))</f>
        <v/>
      </c>
      <c r="BB2099" s="117" t="str">
        <f t="shared" si="497"/>
        <v/>
      </c>
    </row>
    <row r="2100" spans="1:54" x14ac:dyDescent="0.25">
      <c r="A2100" s="4"/>
      <c r="B2100" s="37"/>
      <c r="C2100" s="124"/>
      <c r="D2100" s="39"/>
      <c r="E2100" s="125"/>
      <c r="F2100" s="48"/>
      <c r="G2100" s="4"/>
      <c r="H2100" s="4"/>
      <c r="I2100" s="95" t="str">
        <f>IF($C2100="", "", IF(IFERROR(INDEX(Ingredients!$C$11:$C$310, MATCH($C2100, Ingredients!$B$11:$B$310, 0)), "")="", "", IFERROR(INDEX(Ingredients!$C$11:$C$310, MATCH($C2100, Ingredients!$B$11:$B$310, 0)), "")))</f>
        <v/>
      </c>
      <c r="J2100" s="73" t="str">
        <f>IF($B2100="", "", IF(IFERROR(INDEX(Meals!$C$11:$C$260, MATCH($B2100, Meals!$B$11:$B$260, 0)), "")="", "", IFERROR(INDEX(Meals!$C$11:$C$260, MATCH($B2100, Meals!$B$11:$B$260, 0)), "")))</f>
        <v/>
      </c>
      <c r="K2100" s="4"/>
      <c r="L2100" s="72" t="str">
        <f t="shared" si="487"/>
        <v/>
      </c>
      <c r="M2100" s="73" t="str">
        <f t="shared" si="488"/>
        <v/>
      </c>
      <c r="N2100" s="4"/>
      <c r="O2100" s="78" t="str">
        <f t="shared" si="489"/>
        <v/>
      </c>
      <c r="P2100" s="79" t="str">
        <f t="shared" si="490"/>
        <v/>
      </c>
      <c r="Q2100" s="4"/>
      <c r="R2100" s="90" t="str">
        <f t="shared" si="491"/>
        <v/>
      </c>
      <c r="S2100" s="4"/>
      <c r="Y2100" s="18" t="str">
        <f t="shared" si="492"/>
        <v/>
      </c>
      <c r="AA2100" s="18" t="str">
        <f t="shared" si="483"/>
        <v/>
      </c>
      <c r="AB2100" s="18" t="str">
        <f t="shared" si="484"/>
        <v/>
      </c>
      <c r="AC2100" s="18" t="str">
        <f t="shared" si="493"/>
        <v/>
      </c>
      <c r="AD2100" s="18" t="str">
        <f t="shared" si="493"/>
        <v/>
      </c>
      <c r="AE2100" s="18" t="str">
        <f t="shared" si="494"/>
        <v/>
      </c>
      <c r="AG2100" s="95" t="str">
        <f>IF($C2100="", "", IF(IFERROR(INDEX(Ingredients!C$11:C$310, MATCH($C2100, Ingredients!$B$11:$B$310, 0)), "")="", "", IFERROR(INDEX(Ingredients!C$11:C$310, MATCH($C2100, Ingredients!$B$11:$B$310, 0)), "")))</f>
        <v/>
      </c>
      <c r="AH2100" s="105" t="str">
        <f>IF($C2100="", "", IF(IFERROR(INDEX(Ingredients!D$11:D$310, MATCH($C2100, Ingredients!$B$11:$B$310, 0)), "")="", "", IFERROR(INDEX(Ingredients!D$11:D$310, MATCH($C2100, Ingredients!$B$11:$B$310, 0)), "")))</f>
        <v/>
      </c>
      <c r="AI2100" s="106" t="str">
        <f>IF($C2100="", "", IF(IFERROR(INDEX(Ingredients!E$11:E$310, MATCH($C2100, Ingredients!$B$11:$B$310, 0)), "")="", "", IFERROR(INDEX(Ingredients!E$11:E$310, MATCH($C2100, Ingredients!$B$11:$B$310, 0)), "")))</f>
        <v/>
      </c>
      <c r="AJ2100" s="108" t="str">
        <f>IF($C2100="", "", IF(IFERROR(INDEX(Ingredients!F$11:F$310, MATCH($C2100, Ingredients!$B$11:$B$310, 0)), "")="", "", IFERROR(INDEX(Ingredients!F$11:F$310, MATCH($C2100, Ingredients!$B$11:$B$310, 0)), "")))</f>
        <v/>
      </c>
      <c r="AK2100" s="106" t="str">
        <f>IF($C2100="", "", IF(IFERROR(INDEX(Ingredients!G$11:G$310, MATCH($C2100, Ingredients!$B$11:$B$310, 0)), "")="", "", IFERROR(INDEX(Ingredients!G$11:G$310, MATCH($C2100, Ingredients!$B$11:$B$310, 0)), "")))</f>
        <v/>
      </c>
      <c r="AL2100" s="79" t="str">
        <f>IF($C2100="", "", IF(IFERROR(INDEX(Ingredients!H$11:H$310, MATCH($C2100, Ingredients!$B$11:$B$310, 0)), "")="", "", IFERROR(INDEX(Ingredients!H$11:H$310, MATCH($C2100, Ingredients!$B$11:$B$310, 0)), "")))</f>
        <v/>
      </c>
      <c r="AN2100" s="83" t="str">
        <f t="shared" si="485"/>
        <v/>
      </c>
      <c r="AP2100" s="114" t="str">
        <f t="shared" si="495"/>
        <v/>
      </c>
      <c r="AR2100" s="117" t="str">
        <f>IF($C2100="", "", IF(IFERROR(INDEX(Ingredients!$AI$11:$AI$310, MATCH($C2100, Ingredients!$B$11:$B$310, 0)), "")="", "", IFERROR(INDEX(Ingredients!$AI$11:$AI$310, MATCH($C2100, Ingredients!$B$11:$B$310, 0)), "")))</f>
        <v/>
      </c>
      <c r="AT2100" s="120" t="str">
        <f t="shared" si="496"/>
        <v/>
      </c>
      <c r="AV2100" s="90" t="str">
        <f t="shared" si="486"/>
        <v/>
      </c>
      <c r="AX2100" s="90" t="str">
        <f>IF($AV2100="", "", COUNTIF($AV$11:$AV$5010, "&lt;"&amp;$AV2100)+1+COUNTIF($AV$11:$AV2100, $AV2100)-1)</f>
        <v/>
      </c>
      <c r="AZ2100" s="111" t="str">
        <f>IF($B2100="", "", SUMIF('Shopping List'!$AV$11:$AV$25, $B2100, 'Shopping List'!$BN$11:$BN$25))</f>
        <v/>
      </c>
      <c r="BB2100" s="117" t="str">
        <f t="shared" si="497"/>
        <v/>
      </c>
    </row>
    <row r="2101" spans="1:54" x14ac:dyDescent="0.25">
      <c r="A2101" s="4"/>
      <c r="B2101" s="37"/>
      <c r="C2101" s="124"/>
      <c r="D2101" s="39"/>
      <c r="E2101" s="125"/>
      <c r="F2101" s="48"/>
      <c r="G2101" s="4"/>
      <c r="H2101" s="4"/>
      <c r="I2101" s="95" t="str">
        <f>IF($C2101="", "", IF(IFERROR(INDEX(Ingredients!$C$11:$C$310, MATCH($C2101, Ingredients!$B$11:$B$310, 0)), "")="", "", IFERROR(INDEX(Ingredients!$C$11:$C$310, MATCH($C2101, Ingredients!$B$11:$B$310, 0)), "")))</f>
        <v/>
      </c>
      <c r="J2101" s="73" t="str">
        <f>IF($B2101="", "", IF(IFERROR(INDEX(Meals!$C$11:$C$260, MATCH($B2101, Meals!$B$11:$B$260, 0)), "")="", "", IFERROR(INDEX(Meals!$C$11:$C$260, MATCH($B2101, Meals!$B$11:$B$260, 0)), "")))</f>
        <v/>
      </c>
      <c r="K2101" s="4"/>
      <c r="L2101" s="72" t="str">
        <f t="shared" si="487"/>
        <v/>
      </c>
      <c r="M2101" s="73" t="str">
        <f t="shared" si="488"/>
        <v/>
      </c>
      <c r="N2101" s="4"/>
      <c r="O2101" s="78" t="str">
        <f t="shared" si="489"/>
        <v/>
      </c>
      <c r="P2101" s="79" t="str">
        <f t="shared" si="490"/>
        <v/>
      </c>
      <c r="Q2101" s="4"/>
      <c r="R2101" s="90" t="str">
        <f t="shared" si="491"/>
        <v/>
      </c>
      <c r="S2101" s="4"/>
      <c r="Y2101" s="18" t="str">
        <f t="shared" si="492"/>
        <v/>
      </c>
      <c r="AA2101" s="18" t="str">
        <f t="shared" si="483"/>
        <v/>
      </c>
      <c r="AB2101" s="18" t="str">
        <f t="shared" si="484"/>
        <v/>
      </c>
      <c r="AC2101" s="18" t="str">
        <f t="shared" si="493"/>
        <v/>
      </c>
      <c r="AD2101" s="18" t="str">
        <f t="shared" si="493"/>
        <v/>
      </c>
      <c r="AE2101" s="18" t="str">
        <f t="shared" si="494"/>
        <v/>
      </c>
      <c r="AG2101" s="95" t="str">
        <f>IF($C2101="", "", IF(IFERROR(INDEX(Ingredients!C$11:C$310, MATCH($C2101, Ingredients!$B$11:$B$310, 0)), "")="", "", IFERROR(INDEX(Ingredients!C$11:C$310, MATCH($C2101, Ingredients!$B$11:$B$310, 0)), "")))</f>
        <v/>
      </c>
      <c r="AH2101" s="105" t="str">
        <f>IF($C2101="", "", IF(IFERROR(INDEX(Ingredients!D$11:D$310, MATCH($C2101, Ingredients!$B$11:$B$310, 0)), "")="", "", IFERROR(INDEX(Ingredients!D$11:D$310, MATCH($C2101, Ingredients!$B$11:$B$310, 0)), "")))</f>
        <v/>
      </c>
      <c r="AI2101" s="106" t="str">
        <f>IF($C2101="", "", IF(IFERROR(INDEX(Ingredients!E$11:E$310, MATCH($C2101, Ingredients!$B$11:$B$310, 0)), "")="", "", IFERROR(INDEX(Ingredients!E$11:E$310, MATCH($C2101, Ingredients!$B$11:$B$310, 0)), "")))</f>
        <v/>
      </c>
      <c r="AJ2101" s="108" t="str">
        <f>IF($C2101="", "", IF(IFERROR(INDEX(Ingredients!F$11:F$310, MATCH($C2101, Ingredients!$B$11:$B$310, 0)), "")="", "", IFERROR(INDEX(Ingredients!F$11:F$310, MATCH($C2101, Ingredients!$B$11:$B$310, 0)), "")))</f>
        <v/>
      </c>
      <c r="AK2101" s="106" t="str">
        <f>IF($C2101="", "", IF(IFERROR(INDEX(Ingredients!G$11:G$310, MATCH($C2101, Ingredients!$B$11:$B$310, 0)), "")="", "", IFERROR(INDEX(Ingredients!G$11:G$310, MATCH($C2101, Ingredients!$B$11:$B$310, 0)), "")))</f>
        <v/>
      </c>
      <c r="AL2101" s="79" t="str">
        <f>IF($C2101="", "", IF(IFERROR(INDEX(Ingredients!H$11:H$310, MATCH($C2101, Ingredients!$B$11:$B$310, 0)), "")="", "", IFERROR(INDEX(Ingredients!H$11:H$310, MATCH($C2101, Ingredients!$B$11:$B$310, 0)), "")))</f>
        <v/>
      </c>
      <c r="AN2101" s="83" t="str">
        <f t="shared" si="485"/>
        <v/>
      </c>
      <c r="AP2101" s="114" t="str">
        <f t="shared" si="495"/>
        <v/>
      </c>
      <c r="AR2101" s="117" t="str">
        <f>IF($C2101="", "", IF(IFERROR(INDEX(Ingredients!$AI$11:$AI$310, MATCH($C2101, Ingredients!$B$11:$B$310, 0)), "")="", "", IFERROR(INDEX(Ingredients!$AI$11:$AI$310, MATCH($C2101, Ingredients!$B$11:$B$310, 0)), "")))</f>
        <v/>
      </c>
      <c r="AT2101" s="120" t="str">
        <f t="shared" si="496"/>
        <v/>
      </c>
      <c r="AV2101" s="90" t="str">
        <f t="shared" si="486"/>
        <v/>
      </c>
      <c r="AX2101" s="90" t="str">
        <f>IF($AV2101="", "", COUNTIF($AV$11:$AV$5010, "&lt;"&amp;$AV2101)+1+COUNTIF($AV$11:$AV2101, $AV2101)-1)</f>
        <v/>
      </c>
      <c r="AZ2101" s="111" t="str">
        <f>IF($B2101="", "", SUMIF('Shopping List'!$AV$11:$AV$25, $B2101, 'Shopping List'!$BN$11:$BN$25))</f>
        <v/>
      </c>
      <c r="BB2101" s="117" t="str">
        <f t="shared" si="497"/>
        <v/>
      </c>
    </row>
    <row r="2102" spans="1:54" x14ac:dyDescent="0.25">
      <c r="A2102" s="4"/>
      <c r="B2102" s="37"/>
      <c r="C2102" s="124"/>
      <c r="D2102" s="39"/>
      <c r="E2102" s="125"/>
      <c r="F2102" s="48"/>
      <c r="G2102" s="4"/>
      <c r="H2102" s="4"/>
      <c r="I2102" s="95" t="str">
        <f>IF($C2102="", "", IF(IFERROR(INDEX(Ingredients!$C$11:$C$310, MATCH($C2102, Ingredients!$B$11:$B$310, 0)), "")="", "", IFERROR(INDEX(Ingredients!$C$11:$C$310, MATCH($C2102, Ingredients!$B$11:$B$310, 0)), "")))</f>
        <v/>
      </c>
      <c r="J2102" s="73" t="str">
        <f>IF($B2102="", "", IF(IFERROR(INDEX(Meals!$C$11:$C$260, MATCH($B2102, Meals!$B$11:$B$260, 0)), "")="", "", IFERROR(INDEX(Meals!$C$11:$C$260, MATCH($B2102, Meals!$B$11:$B$260, 0)), "")))</f>
        <v/>
      </c>
      <c r="K2102" s="4"/>
      <c r="L2102" s="72" t="str">
        <f t="shared" si="487"/>
        <v/>
      </c>
      <c r="M2102" s="73" t="str">
        <f t="shared" si="488"/>
        <v/>
      </c>
      <c r="N2102" s="4"/>
      <c r="O2102" s="78" t="str">
        <f t="shared" si="489"/>
        <v/>
      </c>
      <c r="P2102" s="79" t="str">
        <f t="shared" si="490"/>
        <v/>
      </c>
      <c r="Q2102" s="4"/>
      <c r="R2102" s="90" t="str">
        <f t="shared" si="491"/>
        <v/>
      </c>
      <c r="S2102" s="4"/>
      <c r="Y2102" s="18" t="str">
        <f t="shared" si="492"/>
        <v/>
      </c>
      <c r="AA2102" s="18" t="str">
        <f t="shared" si="483"/>
        <v/>
      </c>
      <c r="AB2102" s="18" t="str">
        <f t="shared" si="484"/>
        <v/>
      </c>
      <c r="AC2102" s="18" t="str">
        <f t="shared" si="493"/>
        <v/>
      </c>
      <c r="AD2102" s="18" t="str">
        <f t="shared" si="493"/>
        <v/>
      </c>
      <c r="AE2102" s="18" t="str">
        <f t="shared" si="494"/>
        <v/>
      </c>
      <c r="AG2102" s="95" t="str">
        <f>IF($C2102="", "", IF(IFERROR(INDEX(Ingredients!C$11:C$310, MATCH($C2102, Ingredients!$B$11:$B$310, 0)), "")="", "", IFERROR(INDEX(Ingredients!C$11:C$310, MATCH($C2102, Ingredients!$B$11:$B$310, 0)), "")))</f>
        <v/>
      </c>
      <c r="AH2102" s="105" t="str">
        <f>IF($C2102="", "", IF(IFERROR(INDEX(Ingredients!D$11:D$310, MATCH($C2102, Ingredients!$B$11:$B$310, 0)), "")="", "", IFERROR(INDEX(Ingredients!D$11:D$310, MATCH($C2102, Ingredients!$B$11:$B$310, 0)), "")))</f>
        <v/>
      </c>
      <c r="AI2102" s="106" t="str">
        <f>IF($C2102="", "", IF(IFERROR(INDEX(Ingredients!E$11:E$310, MATCH($C2102, Ingredients!$B$11:$B$310, 0)), "")="", "", IFERROR(INDEX(Ingredients!E$11:E$310, MATCH($C2102, Ingredients!$B$11:$B$310, 0)), "")))</f>
        <v/>
      </c>
      <c r="AJ2102" s="108" t="str">
        <f>IF($C2102="", "", IF(IFERROR(INDEX(Ingredients!F$11:F$310, MATCH($C2102, Ingredients!$B$11:$B$310, 0)), "")="", "", IFERROR(INDEX(Ingredients!F$11:F$310, MATCH($C2102, Ingredients!$B$11:$B$310, 0)), "")))</f>
        <v/>
      </c>
      <c r="AK2102" s="106" t="str">
        <f>IF($C2102="", "", IF(IFERROR(INDEX(Ingredients!G$11:G$310, MATCH($C2102, Ingredients!$B$11:$B$310, 0)), "")="", "", IFERROR(INDEX(Ingredients!G$11:G$310, MATCH($C2102, Ingredients!$B$11:$B$310, 0)), "")))</f>
        <v/>
      </c>
      <c r="AL2102" s="79" t="str">
        <f>IF($C2102="", "", IF(IFERROR(INDEX(Ingredients!H$11:H$310, MATCH($C2102, Ingredients!$B$11:$B$310, 0)), "")="", "", IFERROR(INDEX(Ingredients!H$11:H$310, MATCH($C2102, Ingredients!$B$11:$B$310, 0)), "")))</f>
        <v/>
      </c>
      <c r="AN2102" s="83" t="str">
        <f t="shared" si="485"/>
        <v/>
      </c>
      <c r="AP2102" s="114" t="str">
        <f t="shared" si="495"/>
        <v/>
      </c>
      <c r="AR2102" s="117" t="str">
        <f>IF($C2102="", "", IF(IFERROR(INDEX(Ingredients!$AI$11:$AI$310, MATCH($C2102, Ingredients!$B$11:$B$310, 0)), "")="", "", IFERROR(INDEX(Ingredients!$AI$11:$AI$310, MATCH($C2102, Ingredients!$B$11:$B$310, 0)), "")))</f>
        <v/>
      </c>
      <c r="AT2102" s="120" t="str">
        <f t="shared" si="496"/>
        <v/>
      </c>
      <c r="AV2102" s="90" t="str">
        <f t="shared" si="486"/>
        <v/>
      </c>
      <c r="AX2102" s="90" t="str">
        <f>IF($AV2102="", "", COUNTIF($AV$11:$AV$5010, "&lt;"&amp;$AV2102)+1+COUNTIF($AV$11:$AV2102, $AV2102)-1)</f>
        <v/>
      </c>
      <c r="AZ2102" s="111" t="str">
        <f>IF($B2102="", "", SUMIF('Shopping List'!$AV$11:$AV$25, $B2102, 'Shopping List'!$BN$11:$BN$25))</f>
        <v/>
      </c>
      <c r="BB2102" s="117" t="str">
        <f t="shared" si="497"/>
        <v/>
      </c>
    </row>
    <row r="2103" spans="1:54" x14ac:dyDescent="0.25">
      <c r="A2103" s="4"/>
      <c r="B2103" s="37"/>
      <c r="C2103" s="124"/>
      <c r="D2103" s="39"/>
      <c r="E2103" s="125"/>
      <c r="F2103" s="48"/>
      <c r="G2103" s="4"/>
      <c r="H2103" s="4"/>
      <c r="I2103" s="95" t="str">
        <f>IF($C2103="", "", IF(IFERROR(INDEX(Ingredients!$C$11:$C$310, MATCH($C2103, Ingredients!$B$11:$B$310, 0)), "")="", "", IFERROR(INDEX(Ingredients!$C$11:$C$310, MATCH($C2103, Ingredients!$B$11:$B$310, 0)), "")))</f>
        <v/>
      </c>
      <c r="J2103" s="73" t="str">
        <f>IF($B2103="", "", IF(IFERROR(INDEX(Meals!$C$11:$C$260, MATCH($B2103, Meals!$B$11:$B$260, 0)), "")="", "", IFERROR(INDEX(Meals!$C$11:$C$260, MATCH($B2103, Meals!$B$11:$B$260, 0)), "")))</f>
        <v/>
      </c>
      <c r="K2103" s="4"/>
      <c r="L2103" s="72" t="str">
        <f t="shared" si="487"/>
        <v/>
      </c>
      <c r="M2103" s="73" t="str">
        <f t="shared" si="488"/>
        <v/>
      </c>
      <c r="N2103" s="4"/>
      <c r="O2103" s="78" t="str">
        <f t="shared" si="489"/>
        <v/>
      </c>
      <c r="P2103" s="79" t="str">
        <f t="shared" si="490"/>
        <v/>
      </c>
      <c r="Q2103" s="4"/>
      <c r="R2103" s="90" t="str">
        <f t="shared" si="491"/>
        <v/>
      </c>
      <c r="S2103" s="4"/>
      <c r="Y2103" s="18" t="str">
        <f t="shared" si="492"/>
        <v/>
      </c>
      <c r="AA2103" s="18" t="str">
        <f t="shared" si="483"/>
        <v/>
      </c>
      <c r="AB2103" s="18" t="str">
        <f t="shared" si="484"/>
        <v/>
      </c>
      <c r="AC2103" s="18" t="str">
        <f t="shared" si="493"/>
        <v/>
      </c>
      <c r="AD2103" s="18" t="str">
        <f t="shared" si="493"/>
        <v/>
      </c>
      <c r="AE2103" s="18" t="str">
        <f t="shared" si="494"/>
        <v/>
      </c>
      <c r="AG2103" s="95" t="str">
        <f>IF($C2103="", "", IF(IFERROR(INDEX(Ingredients!C$11:C$310, MATCH($C2103, Ingredients!$B$11:$B$310, 0)), "")="", "", IFERROR(INDEX(Ingredients!C$11:C$310, MATCH($C2103, Ingredients!$B$11:$B$310, 0)), "")))</f>
        <v/>
      </c>
      <c r="AH2103" s="105" t="str">
        <f>IF($C2103="", "", IF(IFERROR(INDEX(Ingredients!D$11:D$310, MATCH($C2103, Ingredients!$B$11:$B$310, 0)), "")="", "", IFERROR(INDEX(Ingredients!D$11:D$310, MATCH($C2103, Ingredients!$B$11:$B$310, 0)), "")))</f>
        <v/>
      </c>
      <c r="AI2103" s="106" t="str">
        <f>IF($C2103="", "", IF(IFERROR(INDEX(Ingredients!E$11:E$310, MATCH($C2103, Ingredients!$B$11:$B$310, 0)), "")="", "", IFERROR(INDEX(Ingredients!E$11:E$310, MATCH($C2103, Ingredients!$B$11:$B$310, 0)), "")))</f>
        <v/>
      </c>
      <c r="AJ2103" s="108" t="str">
        <f>IF($C2103="", "", IF(IFERROR(INDEX(Ingredients!F$11:F$310, MATCH($C2103, Ingredients!$B$11:$B$310, 0)), "")="", "", IFERROR(INDEX(Ingredients!F$11:F$310, MATCH($C2103, Ingredients!$B$11:$B$310, 0)), "")))</f>
        <v/>
      </c>
      <c r="AK2103" s="106" t="str">
        <f>IF($C2103="", "", IF(IFERROR(INDEX(Ingredients!G$11:G$310, MATCH($C2103, Ingredients!$B$11:$B$310, 0)), "")="", "", IFERROR(INDEX(Ingredients!G$11:G$310, MATCH($C2103, Ingredients!$B$11:$B$310, 0)), "")))</f>
        <v/>
      </c>
      <c r="AL2103" s="79" t="str">
        <f>IF($C2103="", "", IF(IFERROR(INDEX(Ingredients!H$11:H$310, MATCH($C2103, Ingredients!$B$11:$B$310, 0)), "")="", "", IFERROR(INDEX(Ingredients!H$11:H$310, MATCH($C2103, Ingredients!$B$11:$B$310, 0)), "")))</f>
        <v/>
      </c>
      <c r="AN2103" s="83" t="str">
        <f t="shared" si="485"/>
        <v/>
      </c>
      <c r="AP2103" s="114" t="str">
        <f t="shared" si="495"/>
        <v/>
      </c>
      <c r="AR2103" s="117" t="str">
        <f>IF($C2103="", "", IF(IFERROR(INDEX(Ingredients!$AI$11:$AI$310, MATCH($C2103, Ingredients!$B$11:$B$310, 0)), "")="", "", IFERROR(INDEX(Ingredients!$AI$11:$AI$310, MATCH($C2103, Ingredients!$B$11:$B$310, 0)), "")))</f>
        <v/>
      </c>
      <c r="AT2103" s="120" t="str">
        <f t="shared" si="496"/>
        <v/>
      </c>
      <c r="AV2103" s="90" t="str">
        <f t="shared" si="486"/>
        <v/>
      </c>
      <c r="AX2103" s="90" t="str">
        <f>IF($AV2103="", "", COUNTIF($AV$11:$AV$5010, "&lt;"&amp;$AV2103)+1+COUNTIF($AV$11:$AV2103, $AV2103)-1)</f>
        <v/>
      </c>
      <c r="AZ2103" s="111" t="str">
        <f>IF($B2103="", "", SUMIF('Shopping List'!$AV$11:$AV$25, $B2103, 'Shopping List'!$BN$11:$BN$25))</f>
        <v/>
      </c>
      <c r="BB2103" s="117" t="str">
        <f t="shared" si="497"/>
        <v/>
      </c>
    </row>
    <row r="2104" spans="1:54" x14ac:dyDescent="0.25">
      <c r="A2104" s="4"/>
      <c r="B2104" s="37"/>
      <c r="C2104" s="124"/>
      <c r="D2104" s="39"/>
      <c r="E2104" s="125"/>
      <c r="F2104" s="48"/>
      <c r="G2104" s="4"/>
      <c r="H2104" s="4"/>
      <c r="I2104" s="95" t="str">
        <f>IF($C2104="", "", IF(IFERROR(INDEX(Ingredients!$C$11:$C$310, MATCH($C2104, Ingredients!$B$11:$B$310, 0)), "")="", "", IFERROR(INDEX(Ingredients!$C$11:$C$310, MATCH($C2104, Ingredients!$B$11:$B$310, 0)), "")))</f>
        <v/>
      </c>
      <c r="J2104" s="73" t="str">
        <f>IF($B2104="", "", IF(IFERROR(INDEX(Meals!$C$11:$C$260, MATCH($B2104, Meals!$B$11:$B$260, 0)), "")="", "", IFERROR(INDEX(Meals!$C$11:$C$260, MATCH($B2104, Meals!$B$11:$B$260, 0)), "")))</f>
        <v/>
      </c>
      <c r="K2104" s="4"/>
      <c r="L2104" s="72" t="str">
        <f t="shared" si="487"/>
        <v/>
      </c>
      <c r="M2104" s="73" t="str">
        <f t="shared" si="488"/>
        <v/>
      </c>
      <c r="N2104" s="4"/>
      <c r="O2104" s="78" t="str">
        <f t="shared" si="489"/>
        <v/>
      </c>
      <c r="P2104" s="79" t="str">
        <f t="shared" si="490"/>
        <v/>
      </c>
      <c r="Q2104" s="4"/>
      <c r="R2104" s="90" t="str">
        <f t="shared" si="491"/>
        <v/>
      </c>
      <c r="S2104" s="4"/>
      <c r="Y2104" s="18" t="str">
        <f t="shared" si="492"/>
        <v/>
      </c>
      <c r="AA2104" s="18" t="str">
        <f t="shared" si="483"/>
        <v/>
      </c>
      <c r="AB2104" s="18" t="str">
        <f t="shared" si="484"/>
        <v/>
      </c>
      <c r="AC2104" s="18" t="str">
        <f t="shared" si="493"/>
        <v/>
      </c>
      <c r="AD2104" s="18" t="str">
        <f t="shared" si="493"/>
        <v/>
      </c>
      <c r="AE2104" s="18" t="str">
        <f t="shared" si="494"/>
        <v/>
      </c>
      <c r="AG2104" s="95" t="str">
        <f>IF($C2104="", "", IF(IFERROR(INDEX(Ingredients!C$11:C$310, MATCH($C2104, Ingredients!$B$11:$B$310, 0)), "")="", "", IFERROR(INDEX(Ingredients!C$11:C$310, MATCH($C2104, Ingredients!$B$11:$B$310, 0)), "")))</f>
        <v/>
      </c>
      <c r="AH2104" s="105" t="str">
        <f>IF($C2104="", "", IF(IFERROR(INDEX(Ingredients!D$11:D$310, MATCH($C2104, Ingredients!$B$11:$B$310, 0)), "")="", "", IFERROR(INDEX(Ingredients!D$11:D$310, MATCH($C2104, Ingredients!$B$11:$B$310, 0)), "")))</f>
        <v/>
      </c>
      <c r="AI2104" s="106" t="str">
        <f>IF($C2104="", "", IF(IFERROR(INDEX(Ingredients!E$11:E$310, MATCH($C2104, Ingredients!$B$11:$B$310, 0)), "")="", "", IFERROR(INDEX(Ingredients!E$11:E$310, MATCH($C2104, Ingredients!$B$11:$B$310, 0)), "")))</f>
        <v/>
      </c>
      <c r="AJ2104" s="108" t="str">
        <f>IF($C2104="", "", IF(IFERROR(INDEX(Ingredients!F$11:F$310, MATCH($C2104, Ingredients!$B$11:$B$310, 0)), "")="", "", IFERROR(INDEX(Ingredients!F$11:F$310, MATCH($C2104, Ingredients!$B$11:$B$310, 0)), "")))</f>
        <v/>
      </c>
      <c r="AK2104" s="106" t="str">
        <f>IF($C2104="", "", IF(IFERROR(INDEX(Ingredients!G$11:G$310, MATCH($C2104, Ingredients!$B$11:$B$310, 0)), "")="", "", IFERROR(INDEX(Ingredients!G$11:G$310, MATCH($C2104, Ingredients!$B$11:$B$310, 0)), "")))</f>
        <v/>
      </c>
      <c r="AL2104" s="79" t="str">
        <f>IF($C2104="", "", IF(IFERROR(INDEX(Ingredients!H$11:H$310, MATCH($C2104, Ingredients!$B$11:$B$310, 0)), "")="", "", IFERROR(INDEX(Ingredients!H$11:H$310, MATCH($C2104, Ingredients!$B$11:$B$310, 0)), "")))</f>
        <v/>
      </c>
      <c r="AN2104" s="83" t="str">
        <f t="shared" si="485"/>
        <v/>
      </c>
      <c r="AP2104" s="114" t="str">
        <f t="shared" si="495"/>
        <v/>
      </c>
      <c r="AR2104" s="117" t="str">
        <f>IF($C2104="", "", IF(IFERROR(INDEX(Ingredients!$AI$11:$AI$310, MATCH($C2104, Ingredients!$B$11:$B$310, 0)), "")="", "", IFERROR(INDEX(Ingredients!$AI$11:$AI$310, MATCH($C2104, Ingredients!$B$11:$B$310, 0)), "")))</f>
        <v/>
      </c>
      <c r="AT2104" s="120" t="str">
        <f t="shared" si="496"/>
        <v/>
      </c>
      <c r="AV2104" s="90" t="str">
        <f t="shared" si="486"/>
        <v/>
      </c>
      <c r="AX2104" s="90" t="str">
        <f>IF($AV2104="", "", COUNTIF($AV$11:$AV$5010, "&lt;"&amp;$AV2104)+1+COUNTIF($AV$11:$AV2104, $AV2104)-1)</f>
        <v/>
      </c>
      <c r="AZ2104" s="111" t="str">
        <f>IF($B2104="", "", SUMIF('Shopping List'!$AV$11:$AV$25, $B2104, 'Shopping List'!$BN$11:$BN$25))</f>
        <v/>
      </c>
      <c r="BB2104" s="117" t="str">
        <f t="shared" si="497"/>
        <v/>
      </c>
    </row>
    <row r="2105" spans="1:54" x14ac:dyDescent="0.25">
      <c r="A2105" s="4"/>
      <c r="B2105" s="37"/>
      <c r="C2105" s="124"/>
      <c r="D2105" s="39"/>
      <c r="E2105" s="125"/>
      <c r="F2105" s="48"/>
      <c r="G2105" s="4"/>
      <c r="H2105" s="4"/>
      <c r="I2105" s="95" t="str">
        <f>IF($C2105="", "", IF(IFERROR(INDEX(Ingredients!$C$11:$C$310, MATCH($C2105, Ingredients!$B$11:$B$310, 0)), "")="", "", IFERROR(INDEX(Ingredients!$C$11:$C$310, MATCH($C2105, Ingredients!$B$11:$B$310, 0)), "")))</f>
        <v/>
      </c>
      <c r="J2105" s="73" t="str">
        <f>IF($B2105="", "", IF(IFERROR(INDEX(Meals!$C$11:$C$260, MATCH($B2105, Meals!$B$11:$B$260, 0)), "")="", "", IFERROR(INDEX(Meals!$C$11:$C$260, MATCH($B2105, Meals!$B$11:$B$260, 0)), "")))</f>
        <v/>
      </c>
      <c r="K2105" s="4"/>
      <c r="L2105" s="72" t="str">
        <f t="shared" si="487"/>
        <v/>
      </c>
      <c r="M2105" s="73" t="str">
        <f t="shared" si="488"/>
        <v/>
      </c>
      <c r="N2105" s="4"/>
      <c r="O2105" s="78" t="str">
        <f t="shared" si="489"/>
        <v/>
      </c>
      <c r="P2105" s="79" t="str">
        <f t="shared" si="490"/>
        <v/>
      </c>
      <c r="Q2105" s="4"/>
      <c r="R2105" s="90" t="str">
        <f t="shared" si="491"/>
        <v/>
      </c>
      <c r="S2105" s="4"/>
      <c r="Y2105" s="18" t="str">
        <f t="shared" si="492"/>
        <v/>
      </c>
      <c r="AA2105" s="18" t="str">
        <f t="shared" si="483"/>
        <v/>
      </c>
      <c r="AB2105" s="18" t="str">
        <f t="shared" si="484"/>
        <v/>
      </c>
      <c r="AC2105" s="18" t="str">
        <f t="shared" si="493"/>
        <v/>
      </c>
      <c r="AD2105" s="18" t="str">
        <f t="shared" si="493"/>
        <v/>
      </c>
      <c r="AE2105" s="18" t="str">
        <f t="shared" si="494"/>
        <v/>
      </c>
      <c r="AG2105" s="95" t="str">
        <f>IF($C2105="", "", IF(IFERROR(INDEX(Ingredients!C$11:C$310, MATCH($C2105, Ingredients!$B$11:$B$310, 0)), "")="", "", IFERROR(INDEX(Ingredients!C$11:C$310, MATCH($C2105, Ingredients!$B$11:$B$310, 0)), "")))</f>
        <v/>
      </c>
      <c r="AH2105" s="105" t="str">
        <f>IF($C2105="", "", IF(IFERROR(INDEX(Ingredients!D$11:D$310, MATCH($C2105, Ingredients!$B$11:$B$310, 0)), "")="", "", IFERROR(INDEX(Ingredients!D$11:D$310, MATCH($C2105, Ingredients!$B$11:$B$310, 0)), "")))</f>
        <v/>
      </c>
      <c r="AI2105" s="106" t="str">
        <f>IF($C2105="", "", IF(IFERROR(INDEX(Ingredients!E$11:E$310, MATCH($C2105, Ingredients!$B$11:$B$310, 0)), "")="", "", IFERROR(INDEX(Ingredients!E$11:E$310, MATCH($C2105, Ingredients!$B$11:$B$310, 0)), "")))</f>
        <v/>
      </c>
      <c r="AJ2105" s="108" t="str">
        <f>IF($C2105="", "", IF(IFERROR(INDEX(Ingredients!F$11:F$310, MATCH($C2105, Ingredients!$B$11:$B$310, 0)), "")="", "", IFERROR(INDEX(Ingredients!F$11:F$310, MATCH($C2105, Ingredients!$B$11:$B$310, 0)), "")))</f>
        <v/>
      </c>
      <c r="AK2105" s="106" t="str">
        <f>IF($C2105="", "", IF(IFERROR(INDEX(Ingredients!G$11:G$310, MATCH($C2105, Ingredients!$B$11:$B$310, 0)), "")="", "", IFERROR(INDEX(Ingredients!G$11:G$310, MATCH($C2105, Ingredients!$B$11:$B$310, 0)), "")))</f>
        <v/>
      </c>
      <c r="AL2105" s="79" t="str">
        <f>IF($C2105="", "", IF(IFERROR(INDEX(Ingredients!H$11:H$310, MATCH($C2105, Ingredients!$B$11:$B$310, 0)), "")="", "", IFERROR(INDEX(Ingredients!H$11:H$310, MATCH($C2105, Ingredients!$B$11:$B$310, 0)), "")))</f>
        <v/>
      </c>
      <c r="AN2105" s="83" t="str">
        <f t="shared" si="485"/>
        <v/>
      </c>
      <c r="AP2105" s="114" t="str">
        <f t="shared" si="495"/>
        <v/>
      </c>
      <c r="AR2105" s="117" t="str">
        <f>IF($C2105="", "", IF(IFERROR(INDEX(Ingredients!$AI$11:$AI$310, MATCH($C2105, Ingredients!$B$11:$B$310, 0)), "")="", "", IFERROR(INDEX(Ingredients!$AI$11:$AI$310, MATCH($C2105, Ingredients!$B$11:$B$310, 0)), "")))</f>
        <v/>
      </c>
      <c r="AT2105" s="120" t="str">
        <f t="shared" si="496"/>
        <v/>
      </c>
      <c r="AV2105" s="90" t="str">
        <f t="shared" si="486"/>
        <v/>
      </c>
      <c r="AX2105" s="90" t="str">
        <f>IF($AV2105="", "", COUNTIF($AV$11:$AV$5010, "&lt;"&amp;$AV2105)+1+COUNTIF($AV$11:$AV2105, $AV2105)-1)</f>
        <v/>
      </c>
      <c r="AZ2105" s="111" t="str">
        <f>IF($B2105="", "", SUMIF('Shopping List'!$AV$11:$AV$25, $B2105, 'Shopping List'!$BN$11:$BN$25))</f>
        <v/>
      </c>
      <c r="BB2105" s="117" t="str">
        <f t="shared" si="497"/>
        <v/>
      </c>
    </row>
    <row r="2106" spans="1:54" x14ac:dyDescent="0.25">
      <c r="A2106" s="4"/>
      <c r="B2106" s="37"/>
      <c r="C2106" s="124"/>
      <c r="D2106" s="39"/>
      <c r="E2106" s="125"/>
      <c r="F2106" s="48"/>
      <c r="G2106" s="4"/>
      <c r="H2106" s="4"/>
      <c r="I2106" s="95" t="str">
        <f>IF($C2106="", "", IF(IFERROR(INDEX(Ingredients!$C$11:$C$310, MATCH($C2106, Ingredients!$B$11:$B$310, 0)), "")="", "", IFERROR(INDEX(Ingredients!$C$11:$C$310, MATCH($C2106, Ingredients!$B$11:$B$310, 0)), "")))</f>
        <v/>
      </c>
      <c r="J2106" s="73" t="str">
        <f>IF($B2106="", "", IF(IFERROR(INDEX(Meals!$C$11:$C$260, MATCH($B2106, Meals!$B$11:$B$260, 0)), "")="", "", IFERROR(INDEX(Meals!$C$11:$C$260, MATCH($B2106, Meals!$B$11:$B$260, 0)), "")))</f>
        <v/>
      </c>
      <c r="K2106" s="4"/>
      <c r="L2106" s="72" t="str">
        <f t="shared" si="487"/>
        <v/>
      </c>
      <c r="M2106" s="73" t="str">
        <f t="shared" si="488"/>
        <v/>
      </c>
      <c r="N2106" s="4"/>
      <c r="O2106" s="78" t="str">
        <f t="shared" si="489"/>
        <v/>
      </c>
      <c r="P2106" s="79" t="str">
        <f t="shared" si="490"/>
        <v/>
      </c>
      <c r="Q2106" s="4"/>
      <c r="R2106" s="90" t="str">
        <f t="shared" si="491"/>
        <v/>
      </c>
      <c r="S2106" s="4"/>
      <c r="Y2106" s="18" t="str">
        <f t="shared" si="492"/>
        <v/>
      </c>
      <c r="AA2106" s="18" t="str">
        <f t="shared" si="483"/>
        <v/>
      </c>
      <c r="AB2106" s="18" t="str">
        <f t="shared" si="484"/>
        <v/>
      </c>
      <c r="AC2106" s="18" t="str">
        <f t="shared" si="493"/>
        <v/>
      </c>
      <c r="AD2106" s="18" t="str">
        <f t="shared" si="493"/>
        <v/>
      </c>
      <c r="AE2106" s="18" t="str">
        <f t="shared" si="494"/>
        <v/>
      </c>
      <c r="AG2106" s="95" t="str">
        <f>IF($C2106="", "", IF(IFERROR(INDEX(Ingredients!C$11:C$310, MATCH($C2106, Ingredients!$B$11:$B$310, 0)), "")="", "", IFERROR(INDEX(Ingredients!C$11:C$310, MATCH($C2106, Ingredients!$B$11:$B$310, 0)), "")))</f>
        <v/>
      </c>
      <c r="AH2106" s="105" t="str">
        <f>IF($C2106="", "", IF(IFERROR(INDEX(Ingredients!D$11:D$310, MATCH($C2106, Ingredients!$B$11:$B$310, 0)), "")="", "", IFERROR(INDEX(Ingredients!D$11:D$310, MATCH($C2106, Ingredients!$B$11:$B$310, 0)), "")))</f>
        <v/>
      </c>
      <c r="AI2106" s="106" t="str">
        <f>IF($C2106="", "", IF(IFERROR(INDEX(Ingredients!E$11:E$310, MATCH($C2106, Ingredients!$B$11:$B$310, 0)), "")="", "", IFERROR(INDEX(Ingredients!E$11:E$310, MATCH($C2106, Ingredients!$B$11:$B$310, 0)), "")))</f>
        <v/>
      </c>
      <c r="AJ2106" s="108" t="str">
        <f>IF($C2106="", "", IF(IFERROR(INDEX(Ingredients!F$11:F$310, MATCH($C2106, Ingredients!$B$11:$B$310, 0)), "")="", "", IFERROR(INDEX(Ingredients!F$11:F$310, MATCH($C2106, Ingredients!$B$11:$B$310, 0)), "")))</f>
        <v/>
      </c>
      <c r="AK2106" s="106" t="str">
        <f>IF($C2106="", "", IF(IFERROR(INDEX(Ingredients!G$11:G$310, MATCH($C2106, Ingredients!$B$11:$B$310, 0)), "")="", "", IFERROR(INDEX(Ingredients!G$11:G$310, MATCH($C2106, Ingredients!$B$11:$B$310, 0)), "")))</f>
        <v/>
      </c>
      <c r="AL2106" s="79" t="str">
        <f>IF($C2106="", "", IF(IFERROR(INDEX(Ingredients!H$11:H$310, MATCH($C2106, Ingredients!$B$11:$B$310, 0)), "")="", "", IFERROR(INDEX(Ingredients!H$11:H$310, MATCH($C2106, Ingredients!$B$11:$B$310, 0)), "")))</f>
        <v/>
      </c>
      <c r="AN2106" s="83" t="str">
        <f t="shared" si="485"/>
        <v/>
      </c>
      <c r="AP2106" s="114" t="str">
        <f t="shared" si="495"/>
        <v/>
      </c>
      <c r="AR2106" s="117" t="str">
        <f>IF($C2106="", "", IF(IFERROR(INDEX(Ingredients!$AI$11:$AI$310, MATCH($C2106, Ingredients!$B$11:$B$310, 0)), "")="", "", IFERROR(INDEX(Ingredients!$AI$11:$AI$310, MATCH($C2106, Ingredients!$B$11:$B$310, 0)), "")))</f>
        <v/>
      </c>
      <c r="AT2106" s="120" t="str">
        <f t="shared" si="496"/>
        <v/>
      </c>
      <c r="AV2106" s="90" t="str">
        <f t="shared" si="486"/>
        <v/>
      </c>
      <c r="AX2106" s="90" t="str">
        <f>IF($AV2106="", "", COUNTIF($AV$11:$AV$5010, "&lt;"&amp;$AV2106)+1+COUNTIF($AV$11:$AV2106, $AV2106)-1)</f>
        <v/>
      </c>
      <c r="AZ2106" s="111" t="str">
        <f>IF($B2106="", "", SUMIF('Shopping List'!$AV$11:$AV$25, $B2106, 'Shopping List'!$BN$11:$BN$25))</f>
        <v/>
      </c>
      <c r="BB2106" s="117" t="str">
        <f t="shared" si="497"/>
        <v/>
      </c>
    </row>
    <row r="2107" spans="1:54" x14ac:dyDescent="0.25">
      <c r="A2107" s="4"/>
      <c r="B2107" s="37"/>
      <c r="C2107" s="124"/>
      <c r="D2107" s="39"/>
      <c r="E2107" s="125"/>
      <c r="F2107" s="48"/>
      <c r="G2107" s="4"/>
      <c r="H2107" s="4"/>
      <c r="I2107" s="95" t="str">
        <f>IF($C2107="", "", IF(IFERROR(INDEX(Ingredients!$C$11:$C$310, MATCH($C2107, Ingredients!$B$11:$B$310, 0)), "")="", "", IFERROR(INDEX(Ingredients!$C$11:$C$310, MATCH($C2107, Ingredients!$B$11:$B$310, 0)), "")))</f>
        <v/>
      </c>
      <c r="J2107" s="73" t="str">
        <f>IF($B2107="", "", IF(IFERROR(INDEX(Meals!$C$11:$C$260, MATCH($B2107, Meals!$B$11:$B$260, 0)), "")="", "", IFERROR(INDEX(Meals!$C$11:$C$260, MATCH($B2107, Meals!$B$11:$B$260, 0)), "")))</f>
        <v/>
      </c>
      <c r="K2107" s="4"/>
      <c r="L2107" s="72" t="str">
        <f t="shared" si="487"/>
        <v/>
      </c>
      <c r="M2107" s="73" t="str">
        <f t="shared" si="488"/>
        <v/>
      </c>
      <c r="N2107" s="4"/>
      <c r="O2107" s="78" t="str">
        <f t="shared" si="489"/>
        <v/>
      </c>
      <c r="P2107" s="79" t="str">
        <f t="shared" si="490"/>
        <v/>
      </c>
      <c r="Q2107" s="4"/>
      <c r="R2107" s="90" t="str">
        <f t="shared" si="491"/>
        <v/>
      </c>
      <c r="S2107" s="4"/>
      <c r="Y2107" s="18" t="str">
        <f t="shared" si="492"/>
        <v/>
      </c>
      <c r="AA2107" s="18" t="str">
        <f t="shared" si="483"/>
        <v/>
      </c>
      <c r="AB2107" s="18" t="str">
        <f t="shared" si="484"/>
        <v/>
      </c>
      <c r="AC2107" s="18" t="str">
        <f t="shared" si="493"/>
        <v/>
      </c>
      <c r="AD2107" s="18" t="str">
        <f t="shared" si="493"/>
        <v/>
      </c>
      <c r="AE2107" s="18" t="str">
        <f t="shared" si="494"/>
        <v/>
      </c>
      <c r="AG2107" s="95" t="str">
        <f>IF($C2107="", "", IF(IFERROR(INDEX(Ingredients!C$11:C$310, MATCH($C2107, Ingredients!$B$11:$B$310, 0)), "")="", "", IFERROR(INDEX(Ingredients!C$11:C$310, MATCH($C2107, Ingredients!$B$11:$B$310, 0)), "")))</f>
        <v/>
      </c>
      <c r="AH2107" s="105" t="str">
        <f>IF($C2107="", "", IF(IFERROR(INDEX(Ingredients!D$11:D$310, MATCH($C2107, Ingredients!$B$11:$B$310, 0)), "")="", "", IFERROR(INDEX(Ingredients!D$11:D$310, MATCH($C2107, Ingredients!$B$11:$B$310, 0)), "")))</f>
        <v/>
      </c>
      <c r="AI2107" s="106" t="str">
        <f>IF($C2107="", "", IF(IFERROR(INDEX(Ingredients!E$11:E$310, MATCH($C2107, Ingredients!$B$11:$B$310, 0)), "")="", "", IFERROR(INDEX(Ingredients!E$11:E$310, MATCH($C2107, Ingredients!$B$11:$B$310, 0)), "")))</f>
        <v/>
      </c>
      <c r="AJ2107" s="108" t="str">
        <f>IF($C2107="", "", IF(IFERROR(INDEX(Ingredients!F$11:F$310, MATCH($C2107, Ingredients!$B$11:$B$310, 0)), "")="", "", IFERROR(INDEX(Ingredients!F$11:F$310, MATCH($C2107, Ingredients!$B$11:$B$310, 0)), "")))</f>
        <v/>
      </c>
      <c r="AK2107" s="106" t="str">
        <f>IF($C2107="", "", IF(IFERROR(INDEX(Ingredients!G$11:G$310, MATCH($C2107, Ingredients!$B$11:$B$310, 0)), "")="", "", IFERROR(INDEX(Ingredients!G$11:G$310, MATCH($C2107, Ingredients!$B$11:$B$310, 0)), "")))</f>
        <v/>
      </c>
      <c r="AL2107" s="79" t="str">
        <f>IF($C2107="", "", IF(IFERROR(INDEX(Ingredients!H$11:H$310, MATCH($C2107, Ingredients!$B$11:$B$310, 0)), "")="", "", IFERROR(INDEX(Ingredients!H$11:H$310, MATCH($C2107, Ingredients!$B$11:$B$310, 0)), "")))</f>
        <v/>
      </c>
      <c r="AN2107" s="83" t="str">
        <f t="shared" si="485"/>
        <v/>
      </c>
      <c r="AP2107" s="114" t="str">
        <f t="shared" si="495"/>
        <v/>
      </c>
      <c r="AR2107" s="117" t="str">
        <f>IF($C2107="", "", IF(IFERROR(INDEX(Ingredients!$AI$11:$AI$310, MATCH($C2107, Ingredients!$B$11:$B$310, 0)), "")="", "", IFERROR(INDEX(Ingredients!$AI$11:$AI$310, MATCH($C2107, Ingredients!$B$11:$B$310, 0)), "")))</f>
        <v/>
      </c>
      <c r="AT2107" s="120" t="str">
        <f t="shared" si="496"/>
        <v/>
      </c>
      <c r="AV2107" s="90" t="str">
        <f t="shared" si="486"/>
        <v/>
      </c>
      <c r="AX2107" s="90" t="str">
        <f>IF($AV2107="", "", COUNTIF($AV$11:$AV$5010, "&lt;"&amp;$AV2107)+1+COUNTIF($AV$11:$AV2107, $AV2107)-1)</f>
        <v/>
      </c>
      <c r="AZ2107" s="111" t="str">
        <f>IF($B2107="", "", SUMIF('Shopping List'!$AV$11:$AV$25, $B2107, 'Shopping List'!$BN$11:$BN$25))</f>
        <v/>
      </c>
      <c r="BB2107" s="117" t="str">
        <f t="shared" si="497"/>
        <v/>
      </c>
    </row>
    <row r="2108" spans="1:54" x14ac:dyDescent="0.25">
      <c r="A2108" s="4"/>
      <c r="B2108" s="37"/>
      <c r="C2108" s="124"/>
      <c r="D2108" s="39"/>
      <c r="E2108" s="125"/>
      <c r="F2108" s="48"/>
      <c r="G2108" s="4"/>
      <c r="H2108" s="4"/>
      <c r="I2108" s="95" t="str">
        <f>IF($C2108="", "", IF(IFERROR(INDEX(Ingredients!$C$11:$C$310, MATCH($C2108, Ingredients!$B$11:$B$310, 0)), "")="", "", IFERROR(INDEX(Ingredients!$C$11:$C$310, MATCH($C2108, Ingredients!$B$11:$B$310, 0)), "")))</f>
        <v/>
      </c>
      <c r="J2108" s="73" t="str">
        <f>IF($B2108="", "", IF(IFERROR(INDEX(Meals!$C$11:$C$260, MATCH($B2108, Meals!$B$11:$B$260, 0)), "")="", "", IFERROR(INDEX(Meals!$C$11:$C$260, MATCH($B2108, Meals!$B$11:$B$260, 0)), "")))</f>
        <v/>
      </c>
      <c r="K2108" s="4"/>
      <c r="L2108" s="72" t="str">
        <f t="shared" si="487"/>
        <v/>
      </c>
      <c r="M2108" s="73" t="str">
        <f t="shared" si="488"/>
        <v/>
      </c>
      <c r="N2108" s="4"/>
      <c r="O2108" s="78" t="str">
        <f t="shared" si="489"/>
        <v/>
      </c>
      <c r="P2108" s="79" t="str">
        <f t="shared" si="490"/>
        <v/>
      </c>
      <c r="Q2108" s="4"/>
      <c r="R2108" s="90" t="str">
        <f t="shared" si="491"/>
        <v/>
      </c>
      <c r="S2108" s="4"/>
      <c r="Y2108" s="18" t="str">
        <f t="shared" si="492"/>
        <v/>
      </c>
      <c r="AA2108" s="18" t="str">
        <f t="shared" si="483"/>
        <v/>
      </c>
      <c r="AB2108" s="18" t="str">
        <f t="shared" si="484"/>
        <v/>
      </c>
      <c r="AC2108" s="18" t="str">
        <f t="shared" si="493"/>
        <v/>
      </c>
      <c r="AD2108" s="18" t="str">
        <f t="shared" si="493"/>
        <v/>
      </c>
      <c r="AE2108" s="18" t="str">
        <f t="shared" si="494"/>
        <v/>
      </c>
      <c r="AG2108" s="95" t="str">
        <f>IF($C2108="", "", IF(IFERROR(INDEX(Ingredients!C$11:C$310, MATCH($C2108, Ingredients!$B$11:$B$310, 0)), "")="", "", IFERROR(INDEX(Ingredients!C$11:C$310, MATCH($C2108, Ingredients!$B$11:$B$310, 0)), "")))</f>
        <v/>
      </c>
      <c r="AH2108" s="105" t="str">
        <f>IF($C2108="", "", IF(IFERROR(INDEX(Ingredients!D$11:D$310, MATCH($C2108, Ingredients!$B$11:$B$310, 0)), "")="", "", IFERROR(INDEX(Ingredients!D$11:D$310, MATCH($C2108, Ingredients!$B$11:$B$310, 0)), "")))</f>
        <v/>
      </c>
      <c r="AI2108" s="106" t="str">
        <f>IF($C2108="", "", IF(IFERROR(INDEX(Ingredients!E$11:E$310, MATCH($C2108, Ingredients!$B$11:$B$310, 0)), "")="", "", IFERROR(INDEX(Ingredients!E$11:E$310, MATCH($C2108, Ingredients!$B$11:$B$310, 0)), "")))</f>
        <v/>
      </c>
      <c r="AJ2108" s="108" t="str">
        <f>IF($C2108="", "", IF(IFERROR(INDEX(Ingredients!F$11:F$310, MATCH($C2108, Ingredients!$B$11:$B$310, 0)), "")="", "", IFERROR(INDEX(Ingredients!F$11:F$310, MATCH($C2108, Ingredients!$B$11:$B$310, 0)), "")))</f>
        <v/>
      </c>
      <c r="AK2108" s="106" t="str">
        <f>IF($C2108="", "", IF(IFERROR(INDEX(Ingredients!G$11:G$310, MATCH($C2108, Ingredients!$B$11:$B$310, 0)), "")="", "", IFERROR(INDEX(Ingredients!G$11:G$310, MATCH($C2108, Ingredients!$B$11:$B$310, 0)), "")))</f>
        <v/>
      </c>
      <c r="AL2108" s="79" t="str">
        <f>IF($C2108="", "", IF(IFERROR(INDEX(Ingredients!H$11:H$310, MATCH($C2108, Ingredients!$B$11:$B$310, 0)), "")="", "", IFERROR(INDEX(Ingredients!H$11:H$310, MATCH($C2108, Ingredients!$B$11:$B$310, 0)), "")))</f>
        <v/>
      </c>
      <c r="AN2108" s="83" t="str">
        <f t="shared" si="485"/>
        <v/>
      </c>
      <c r="AP2108" s="114" t="str">
        <f t="shared" si="495"/>
        <v/>
      </c>
      <c r="AR2108" s="117" t="str">
        <f>IF($C2108="", "", IF(IFERROR(INDEX(Ingredients!$AI$11:$AI$310, MATCH($C2108, Ingredients!$B$11:$B$310, 0)), "")="", "", IFERROR(INDEX(Ingredients!$AI$11:$AI$310, MATCH($C2108, Ingredients!$B$11:$B$310, 0)), "")))</f>
        <v/>
      </c>
      <c r="AT2108" s="120" t="str">
        <f t="shared" si="496"/>
        <v/>
      </c>
      <c r="AV2108" s="90" t="str">
        <f t="shared" si="486"/>
        <v/>
      </c>
      <c r="AX2108" s="90" t="str">
        <f>IF($AV2108="", "", COUNTIF($AV$11:$AV$5010, "&lt;"&amp;$AV2108)+1+COUNTIF($AV$11:$AV2108, $AV2108)-1)</f>
        <v/>
      </c>
      <c r="AZ2108" s="111" t="str">
        <f>IF($B2108="", "", SUMIF('Shopping List'!$AV$11:$AV$25, $B2108, 'Shopping List'!$BN$11:$BN$25))</f>
        <v/>
      </c>
      <c r="BB2108" s="117" t="str">
        <f t="shared" si="497"/>
        <v/>
      </c>
    </row>
    <row r="2109" spans="1:54" x14ac:dyDescent="0.25">
      <c r="A2109" s="4"/>
      <c r="B2109" s="37"/>
      <c r="C2109" s="124"/>
      <c r="D2109" s="39"/>
      <c r="E2109" s="125"/>
      <c r="F2109" s="48"/>
      <c r="G2109" s="4"/>
      <c r="H2109" s="4"/>
      <c r="I2109" s="95" t="str">
        <f>IF($C2109="", "", IF(IFERROR(INDEX(Ingredients!$C$11:$C$310, MATCH($C2109, Ingredients!$B$11:$B$310, 0)), "")="", "", IFERROR(INDEX(Ingredients!$C$11:$C$310, MATCH($C2109, Ingredients!$B$11:$B$310, 0)), "")))</f>
        <v/>
      </c>
      <c r="J2109" s="73" t="str">
        <f>IF($B2109="", "", IF(IFERROR(INDEX(Meals!$C$11:$C$260, MATCH($B2109, Meals!$B$11:$B$260, 0)), "")="", "", IFERROR(INDEX(Meals!$C$11:$C$260, MATCH($B2109, Meals!$B$11:$B$260, 0)), "")))</f>
        <v/>
      </c>
      <c r="K2109" s="4"/>
      <c r="L2109" s="72" t="str">
        <f t="shared" si="487"/>
        <v/>
      </c>
      <c r="M2109" s="73" t="str">
        <f t="shared" si="488"/>
        <v/>
      </c>
      <c r="N2109" s="4"/>
      <c r="O2109" s="78" t="str">
        <f t="shared" si="489"/>
        <v/>
      </c>
      <c r="P2109" s="79" t="str">
        <f t="shared" si="490"/>
        <v/>
      </c>
      <c r="Q2109" s="4"/>
      <c r="R2109" s="90" t="str">
        <f t="shared" si="491"/>
        <v/>
      </c>
      <c r="S2109" s="4"/>
      <c r="Y2109" s="18" t="str">
        <f t="shared" si="492"/>
        <v/>
      </c>
      <c r="AA2109" s="18" t="str">
        <f t="shared" si="483"/>
        <v/>
      </c>
      <c r="AB2109" s="18" t="str">
        <f t="shared" si="484"/>
        <v/>
      </c>
      <c r="AC2109" s="18" t="str">
        <f t="shared" si="493"/>
        <v/>
      </c>
      <c r="AD2109" s="18" t="str">
        <f t="shared" si="493"/>
        <v/>
      </c>
      <c r="AE2109" s="18" t="str">
        <f t="shared" si="494"/>
        <v/>
      </c>
      <c r="AG2109" s="95" t="str">
        <f>IF($C2109="", "", IF(IFERROR(INDEX(Ingredients!C$11:C$310, MATCH($C2109, Ingredients!$B$11:$B$310, 0)), "")="", "", IFERROR(INDEX(Ingredients!C$11:C$310, MATCH($C2109, Ingredients!$B$11:$B$310, 0)), "")))</f>
        <v/>
      </c>
      <c r="AH2109" s="105" t="str">
        <f>IF($C2109="", "", IF(IFERROR(INDEX(Ingredients!D$11:D$310, MATCH($C2109, Ingredients!$B$11:$B$310, 0)), "")="", "", IFERROR(INDEX(Ingredients!D$11:D$310, MATCH($C2109, Ingredients!$B$11:$B$310, 0)), "")))</f>
        <v/>
      </c>
      <c r="AI2109" s="106" t="str">
        <f>IF($C2109="", "", IF(IFERROR(INDEX(Ingredients!E$11:E$310, MATCH($C2109, Ingredients!$B$11:$B$310, 0)), "")="", "", IFERROR(INDEX(Ingredients!E$11:E$310, MATCH($C2109, Ingredients!$B$11:$B$310, 0)), "")))</f>
        <v/>
      </c>
      <c r="AJ2109" s="108" t="str">
        <f>IF($C2109="", "", IF(IFERROR(INDEX(Ingredients!F$11:F$310, MATCH($C2109, Ingredients!$B$11:$B$310, 0)), "")="", "", IFERROR(INDEX(Ingredients!F$11:F$310, MATCH($C2109, Ingredients!$B$11:$B$310, 0)), "")))</f>
        <v/>
      </c>
      <c r="AK2109" s="106" t="str">
        <f>IF($C2109="", "", IF(IFERROR(INDEX(Ingredients!G$11:G$310, MATCH($C2109, Ingredients!$B$11:$B$310, 0)), "")="", "", IFERROR(INDEX(Ingredients!G$11:G$310, MATCH($C2109, Ingredients!$B$11:$B$310, 0)), "")))</f>
        <v/>
      </c>
      <c r="AL2109" s="79" t="str">
        <f>IF($C2109="", "", IF(IFERROR(INDEX(Ingredients!H$11:H$310, MATCH($C2109, Ingredients!$B$11:$B$310, 0)), "")="", "", IFERROR(INDEX(Ingredients!H$11:H$310, MATCH($C2109, Ingredients!$B$11:$B$310, 0)), "")))</f>
        <v/>
      </c>
      <c r="AN2109" s="83" t="str">
        <f t="shared" si="485"/>
        <v/>
      </c>
      <c r="AP2109" s="114" t="str">
        <f t="shared" si="495"/>
        <v/>
      </c>
      <c r="AR2109" s="117" t="str">
        <f>IF($C2109="", "", IF(IFERROR(INDEX(Ingredients!$AI$11:$AI$310, MATCH($C2109, Ingredients!$B$11:$B$310, 0)), "")="", "", IFERROR(INDEX(Ingredients!$AI$11:$AI$310, MATCH($C2109, Ingredients!$B$11:$B$310, 0)), "")))</f>
        <v/>
      </c>
      <c r="AT2109" s="120" t="str">
        <f t="shared" si="496"/>
        <v/>
      </c>
      <c r="AV2109" s="90" t="str">
        <f t="shared" si="486"/>
        <v/>
      </c>
      <c r="AX2109" s="90" t="str">
        <f>IF($AV2109="", "", COUNTIF($AV$11:$AV$5010, "&lt;"&amp;$AV2109)+1+COUNTIF($AV$11:$AV2109, $AV2109)-1)</f>
        <v/>
      </c>
      <c r="AZ2109" s="111" t="str">
        <f>IF($B2109="", "", SUMIF('Shopping List'!$AV$11:$AV$25, $B2109, 'Shopping List'!$BN$11:$BN$25))</f>
        <v/>
      </c>
      <c r="BB2109" s="117" t="str">
        <f t="shared" si="497"/>
        <v/>
      </c>
    </row>
    <row r="2110" spans="1:54" x14ac:dyDescent="0.25">
      <c r="A2110" s="4"/>
      <c r="B2110" s="37"/>
      <c r="C2110" s="124"/>
      <c r="D2110" s="39"/>
      <c r="E2110" s="125"/>
      <c r="F2110" s="48"/>
      <c r="G2110" s="4"/>
      <c r="H2110" s="4"/>
      <c r="I2110" s="95" t="str">
        <f>IF($C2110="", "", IF(IFERROR(INDEX(Ingredients!$C$11:$C$310, MATCH($C2110, Ingredients!$B$11:$B$310, 0)), "")="", "", IFERROR(INDEX(Ingredients!$C$11:$C$310, MATCH($C2110, Ingredients!$B$11:$B$310, 0)), "")))</f>
        <v/>
      </c>
      <c r="J2110" s="73" t="str">
        <f>IF($B2110="", "", IF(IFERROR(INDEX(Meals!$C$11:$C$260, MATCH($B2110, Meals!$B$11:$B$260, 0)), "")="", "", IFERROR(INDEX(Meals!$C$11:$C$260, MATCH($B2110, Meals!$B$11:$B$260, 0)), "")))</f>
        <v/>
      </c>
      <c r="K2110" s="4"/>
      <c r="L2110" s="72" t="str">
        <f t="shared" si="487"/>
        <v/>
      </c>
      <c r="M2110" s="73" t="str">
        <f t="shared" si="488"/>
        <v/>
      </c>
      <c r="N2110" s="4"/>
      <c r="O2110" s="78" t="str">
        <f t="shared" si="489"/>
        <v/>
      </c>
      <c r="P2110" s="79" t="str">
        <f t="shared" si="490"/>
        <v/>
      </c>
      <c r="Q2110" s="4"/>
      <c r="R2110" s="90" t="str">
        <f t="shared" si="491"/>
        <v/>
      </c>
      <c r="S2110" s="4"/>
      <c r="Y2110" s="18" t="str">
        <f t="shared" si="492"/>
        <v/>
      </c>
      <c r="AA2110" s="18" t="str">
        <f t="shared" si="483"/>
        <v/>
      </c>
      <c r="AB2110" s="18" t="str">
        <f t="shared" si="484"/>
        <v/>
      </c>
      <c r="AC2110" s="18" t="str">
        <f t="shared" si="493"/>
        <v/>
      </c>
      <c r="AD2110" s="18" t="str">
        <f t="shared" si="493"/>
        <v/>
      </c>
      <c r="AE2110" s="18" t="str">
        <f t="shared" si="494"/>
        <v/>
      </c>
      <c r="AG2110" s="95" t="str">
        <f>IF($C2110="", "", IF(IFERROR(INDEX(Ingredients!C$11:C$310, MATCH($C2110, Ingredients!$B$11:$B$310, 0)), "")="", "", IFERROR(INDEX(Ingredients!C$11:C$310, MATCH($C2110, Ingredients!$B$11:$B$310, 0)), "")))</f>
        <v/>
      </c>
      <c r="AH2110" s="105" t="str">
        <f>IF($C2110="", "", IF(IFERROR(INDEX(Ingredients!D$11:D$310, MATCH($C2110, Ingredients!$B$11:$B$310, 0)), "")="", "", IFERROR(INDEX(Ingredients!D$11:D$310, MATCH($C2110, Ingredients!$B$11:$B$310, 0)), "")))</f>
        <v/>
      </c>
      <c r="AI2110" s="106" t="str">
        <f>IF($C2110="", "", IF(IFERROR(INDEX(Ingredients!E$11:E$310, MATCH($C2110, Ingredients!$B$11:$B$310, 0)), "")="", "", IFERROR(INDEX(Ingredients!E$11:E$310, MATCH($C2110, Ingredients!$B$11:$B$310, 0)), "")))</f>
        <v/>
      </c>
      <c r="AJ2110" s="108" t="str">
        <f>IF($C2110="", "", IF(IFERROR(INDEX(Ingredients!F$11:F$310, MATCH($C2110, Ingredients!$B$11:$B$310, 0)), "")="", "", IFERROR(INDEX(Ingredients!F$11:F$310, MATCH($C2110, Ingredients!$B$11:$B$310, 0)), "")))</f>
        <v/>
      </c>
      <c r="AK2110" s="106" t="str">
        <f>IF($C2110="", "", IF(IFERROR(INDEX(Ingredients!G$11:G$310, MATCH($C2110, Ingredients!$B$11:$B$310, 0)), "")="", "", IFERROR(INDEX(Ingredients!G$11:G$310, MATCH($C2110, Ingredients!$B$11:$B$310, 0)), "")))</f>
        <v/>
      </c>
      <c r="AL2110" s="79" t="str">
        <f>IF($C2110="", "", IF(IFERROR(INDEX(Ingredients!H$11:H$310, MATCH($C2110, Ingredients!$B$11:$B$310, 0)), "")="", "", IFERROR(INDEX(Ingredients!H$11:H$310, MATCH($C2110, Ingredients!$B$11:$B$310, 0)), "")))</f>
        <v/>
      </c>
      <c r="AN2110" s="83" t="str">
        <f t="shared" si="485"/>
        <v/>
      </c>
      <c r="AP2110" s="114" t="str">
        <f t="shared" si="495"/>
        <v/>
      </c>
      <c r="AR2110" s="117" t="str">
        <f>IF($C2110="", "", IF(IFERROR(INDEX(Ingredients!$AI$11:$AI$310, MATCH($C2110, Ingredients!$B$11:$B$310, 0)), "")="", "", IFERROR(INDEX(Ingredients!$AI$11:$AI$310, MATCH($C2110, Ingredients!$B$11:$B$310, 0)), "")))</f>
        <v/>
      </c>
      <c r="AT2110" s="120" t="str">
        <f t="shared" si="496"/>
        <v/>
      </c>
      <c r="AV2110" s="90" t="str">
        <f t="shared" si="486"/>
        <v/>
      </c>
      <c r="AX2110" s="90" t="str">
        <f>IF($AV2110="", "", COUNTIF($AV$11:$AV$5010, "&lt;"&amp;$AV2110)+1+COUNTIF($AV$11:$AV2110, $AV2110)-1)</f>
        <v/>
      </c>
      <c r="AZ2110" s="111" t="str">
        <f>IF($B2110="", "", SUMIF('Shopping List'!$AV$11:$AV$25, $B2110, 'Shopping List'!$BN$11:$BN$25))</f>
        <v/>
      </c>
      <c r="BB2110" s="117" t="str">
        <f t="shared" si="497"/>
        <v/>
      </c>
    </row>
    <row r="2111" spans="1:54" x14ac:dyDescent="0.25">
      <c r="A2111" s="4"/>
      <c r="B2111" s="37"/>
      <c r="C2111" s="124"/>
      <c r="D2111" s="39"/>
      <c r="E2111" s="125"/>
      <c r="F2111" s="48"/>
      <c r="G2111" s="4"/>
      <c r="H2111" s="4"/>
      <c r="I2111" s="95" t="str">
        <f>IF($C2111="", "", IF(IFERROR(INDEX(Ingredients!$C$11:$C$310, MATCH($C2111, Ingredients!$B$11:$B$310, 0)), "")="", "", IFERROR(INDEX(Ingredients!$C$11:$C$310, MATCH($C2111, Ingredients!$B$11:$B$310, 0)), "")))</f>
        <v/>
      </c>
      <c r="J2111" s="73" t="str">
        <f>IF($B2111="", "", IF(IFERROR(INDEX(Meals!$C$11:$C$260, MATCH($B2111, Meals!$B$11:$B$260, 0)), "")="", "", IFERROR(INDEX(Meals!$C$11:$C$260, MATCH($B2111, Meals!$B$11:$B$260, 0)), "")))</f>
        <v/>
      </c>
      <c r="K2111" s="4"/>
      <c r="L2111" s="72" t="str">
        <f t="shared" si="487"/>
        <v/>
      </c>
      <c r="M2111" s="73" t="str">
        <f t="shared" si="488"/>
        <v/>
      </c>
      <c r="N2111" s="4"/>
      <c r="O2111" s="78" t="str">
        <f t="shared" si="489"/>
        <v/>
      </c>
      <c r="P2111" s="79" t="str">
        <f t="shared" si="490"/>
        <v/>
      </c>
      <c r="Q2111" s="4"/>
      <c r="R2111" s="90" t="str">
        <f t="shared" si="491"/>
        <v/>
      </c>
      <c r="S2111" s="4"/>
      <c r="Y2111" s="18" t="str">
        <f t="shared" si="492"/>
        <v/>
      </c>
      <c r="AA2111" s="18" t="str">
        <f t="shared" si="483"/>
        <v/>
      </c>
      <c r="AB2111" s="18" t="str">
        <f t="shared" si="484"/>
        <v/>
      </c>
      <c r="AC2111" s="18" t="str">
        <f t="shared" si="493"/>
        <v/>
      </c>
      <c r="AD2111" s="18" t="str">
        <f t="shared" si="493"/>
        <v/>
      </c>
      <c r="AE2111" s="18" t="str">
        <f t="shared" si="494"/>
        <v/>
      </c>
      <c r="AG2111" s="95" t="str">
        <f>IF($C2111="", "", IF(IFERROR(INDEX(Ingredients!C$11:C$310, MATCH($C2111, Ingredients!$B$11:$B$310, 0)), "")="", "", IFERROR(INDEX(Ingredients!C$11:C$310, MATCH($C2111, Ingredients!$B$11:$B$310, 0)), "")))</f>
        <v/>
      </c>
      <c r="AH2111" s="105" t="str">
        <f>IF($C2111="", "", IF(IFERROR(INDEX(Ingredients!D$11:D$310, MATCH($C2111, Ingredients!$B$11:$B$310, 0)), "")="", "", IFERROR(INDEX(Ingredients!D$11:D$310, MATCH($C2111, Ingredients!$B$11:$B$310, 0)), "")))</f>
        <v/>
      </c>
      <c r="AI2111" s="106" t="str">
        <f>IF($C2111="", "", IF(IFERROR(INDEX(Ingredients!E$11:E$310, MATCH($C2111, Ingredients!$B$11:$B$310, 0)), "")="", "", IFERROR(INDEX(Ingredients!E$11:E$310, MATCH($C2111, Ingredients!$B$11:$B$310, 0)), "")))</f>
        <v/>
      </c>
      <c r="AJ2111" s="108" t="str">
        <f>IF($C2111="", "", IF(IFERROR(INDEX(Ingredients!F$11:F$310, MATCH($C2111, Ingredients!$B$11:$B$310, 0)), "")="", "", IFERROR(INDEX(Ingredients!F$11:F$310, MATCH($C2111, Ingredients!$B$11:$B$310, 0)), "")))</f>
        <v/>
      </c>
      <c r="AK2111" s="106" t="str">
        <f>IF($C2111="", "", IF(IFERROR(INDEX(Ingredients!G$11:G$310, MATCH($C2111, Ingredients!$B$11:$B$310, 0)), "")="", "", IFERROR(INDEX(Ingredients!G$11:G$310, MATCH($C2111, Ingredients!$B$11:$B$310, 0)), "")))</f>
        <v/>
      </c>
      <c r="AL2111" s="79" t="str">
        <f>IF($C2111="", "", IF(IFERROR(INDEX(Ingredients!H$11:H$310, MATCH($C2111, Ingredients!$B$11:$B$310, 0)), "")="", "", IFERROR(INDEX(Ingredients!H$11:H$310, MATCH($C2111, Ingredients!$B$11:$B$310, 0)), "")))</f>
        <v/>
      </c>
      <c r="AN2111" s="83" t="str">
        <f t="shared" si="485"/>
        <v/>
      </c>
      <c r="AP2111" s="114" t="str">
        <f t="shared" si="495"/>
        <v/>
      </c>
      <c r="AR2111" s="117" t="str">
        <f>IF($C2111="", "", IF(IFERROR(INDEX(Ingredients!$AI$11:$AI$310, MATCH($C2111, Ingredients!$B$11:$B$310, 0)), "")="", "", IFERROR(INDEX(Ingredients!$AI$11:$AI$310, MATCH($C2111, Ingredients!$B$11:$B$310, 0)), "")))</f>
        <v/>
      </c>
      <c r="AT2111" s="120" t="str">
        <f t="shared" si="496"/>
        <v/>
      </c>
      <c r="AV2111" s="90" t="str">
        <f t="shared" si="486"/>
        <v/>
      </c>
      <c r="AX2111" s="90" t="str">
        <f>IF($AV2111="", "", COUNTIF($AV$11:$AV$5010, "&lt;"&amp;$AV2111)+1+COUNTIF($AV$11:$AV2111, $AV2111)-1)</f>
        <v/>
      </c>
      <c r="AZ2111" s="111" t="str">
        <f>IF($B2111="", "", SUMIF('Shopping List'!$AV$11:$AV$25, $B2111, 'Shopping List'!$BN$11:$BN$25))</f>
        <v/>
      </c>
      <c r="BB2111" s="117" t="str">
        <f t="shared" si="497"/>
        <v/>
      </c>
    </row>
    <row r="2112" spans="1:54" x14ac:dyDescent="0.25">
      <c r="A2112" s="4"/>
      <c r="B2112" s="37"/>
      <c r="C2112" s="124"/>
      <c r="D2112" s="39"/>
      <c r="E2112" s="125"/>
      <c r="F2112" s="48"/>
      <c r="G2112" s="4"/>
      <c r="H2112" s="4"/>
      <c r="I2112" s="95" t="str">
        <f>IF($C2112="", "", IF(IFERROR(INDEX(Ingredients!$C$11:$C$310, MATCH($C2112, Ingredients!$B$11:$B$310, 0)), "")="", "", IFERROR(INDEX(Ingredients!$C$11:$C$310, MATCH($C2112, Ingredients!$B$11:$B$310, 0)), "")))</f>
        <v/>
      </c>
      <c r="J2112" s="73" t="str">
        <f>IF($B2112="", "", IF(IFERROR(INDEX(Meals!$C$11:$C$260, MATCH($B2112, Meals!$B$11:$B$260, 0)), "")="", "", IFERROR(INDEX(Meals!$C$11:$C$260, MATCH($B2112, Meals!$B$11:$B$260, 0)), "")))</f>
        <v/>
      </c>
      <c r="K2112" s="4"/>
      <c r="L2112" s="72" t="str">
        <f t="shared" si="487"/>
        <v/>
      </c>
      <c r="M2112" s="73" t="str">
        <f t="shared" si="488"/>
        <v/>
      </c>
      <c r="N2112" s="4"/>
      <c r="O2112" s="78" t="str">
        <f t="shared" si="489"/>
        <v/>
      </c>
      <c r="P2112" s="79" t="str">
        <f t="shared" si="490"/>
        <v/>
      </c>
      <c r="Q2112" s="4"/>
      <c r="R2112" s="90" t="str">
        <f t="shared" si="491"/>
        <v/>
      </c>
      <c r="S2112" s="4"/>
      <c r="Y2112" s="18" t="str">
        <f t="shared" si="492"/>
        <v/>
      </c>
      <c r="AA2112" s="18" t="str">
        <f t="shared" si="483"/>
        <v/>
      </c>
      <c r="AB2112" s="18" t="str">
        <f t="shared" si="484"/>
        <v/>
      </c>
      <c r="AC2112" s="18" t="str">
        <f t="shared" si="493"/>
        <v/>
      </c>
      <c r="AD2112" s="18" t="str">
        <f t="shared" si="493"/>
        <v/>
      </c>
      <c r="AE2112" s="18" t="str">
        <f t="shared" si="494"/>
        <v/>
      </c>
      <c r="AG2112" s="95" t="str">
        <f>IF($C2112="", "", IF(IFERROR(INDEX(Ingredients!C$11:C$310, MATCH($C2112, Ingredients!$B$11:$B$310, 0)), "")="", "", IFERROR(INDEX(Ingredients!C$11:C$310, MATCH($C2112, Ingredients!$B$11:$B$310, 0)), "")))</f>
        <v/>
      </c>
      <c r="AH2112" s="105" t="str">
        <f>IF($C2112="", "", IF(IFERROR(INDEX(Ingredients!D$11:D$310, MATCH($C2112, Ingredients!$B$11:$B$310, 0)), "")="", "", IFERROR(INDEX(Ingredients!D$11:D$310, MATCH($C2112, Ingredients!$B$11:$B$310, 0)), "")))</f>
        <v/>
      </c>
      <c r="AI2112" s="106" t="str">
        <f>IF($C2112="", "", IF(IFERROR(INDEX(Ingredients!E$11:E$310, MATCH($C2112, Ingredients!$B$11:$B$310, 0)), "")="", "", IFERROR(INDEX(Ingredients!E$11:E$310, MATCH($C2112, Ingredients!$B$11:$B$310, 0)), "")))</f>
        <v/>
      </c>
      <c r="AJ2112" s="108" t="str">
        <f>IF($C2112="", "", IF(IFERROR(INDEX(Ingredients!F$11:F$310, MATCH($C2112, Ingredients!$B$11:$B$310, 0)), "")="", "", IFERROR(INDEX(Ingredients!F$11:F$310, MATCH($C2112, Ingredients!$B$11:$B$310, 0)), "")))</f>
        <v/>
      </c>
      <c r="AK2112" s="106" t="str">
        <f>IF($C2112="", "", IF(IFERROR(INDEX(Ingredients!G$11:G$310, MATCH($C2112, Ingredients!$B$11:$B$310, 0)), "")="", "", IFERROR(INDEX(Ingredients!G$11:G$310, MATCH($C2112, Ingredients!$B$11:$B$310, 0)), "")))</f>
        <v/>
      </c>
      <c r="AL2112" s="79" t="str">
        <f>IF($C2112="", "", IF(IFERROR(INDEX(Ingredients!H$11:H$310, MATCH($C2112, Ingredients!$B$11:$B$310, 0)), "")="", "", IFERROR(INDEX(Ingredients!H$11:H$310, MATCH($C2112, Ingredients!$B$11:$B$310, 0)), "")))</f>
        <v/>
      </c>
      <c r="AN2112" s="83" t="str">
        <f t="shared" si="485"/>
        <v/>
      </c>
      <c r="AP2112" s="114" t="str">
        <f t="shared" si="495"/>
        <v/>
      </c>
      <c r="AR2112" s="117" t="str">
        <f>IF($C2112="", "", IF(IFERROR(INDEX(Ingredients!$AI$11:$AI$310, MATCH($C2112, Ingredients!$B$11:$B$310, 0)), "")="", "", IFERROR(INDEX(Ingredients!$AI$11:$AI$310, MATCH($C2112, Ingredients!$B$11:$B$310, 0)), "")))</f>
        <v/>
      </c>
      <c r="AT2112" s="120" t="str">
        <f t="shared" si="496"/>
        <v/>
      </c>
      <c r="AV2112" s="90" t="str">
        <f t="shared" si="486"/>
        <v/>
      </c>
      <c r="AX2112" s="90" t="str">
        <f>IF($AV2112="", "", COUNTIF($AV$11:$AV$5010, "&lt;"&amp;$AV2112)+1+COUNTIF($AV$11:$AV2112, $AV2112)-1)</f>
        <v/>
      </c>
      <c r="AZ2112" s="111" t="str">
        <f>IF($B2112="", "", SUMIF('Shopping List'!$AV$11:$AV$25, $B2112, 'Shopping List'!$BN$11:$BN$25))</f>
        <v/>
      </c>
      <c r="BB2112" s="117" t="str">
        <f t="shared" si="497"/>
        <v/>
      </c>
    </row>
    <row r="2113" spans="1:54" x14ac:dyDescent="0.25">
      <c r="A2113" s="4"/>
      <c r="B2113" s="37"/>
      <c r="C2113" s="124"/>
      <c r="D2113" s="39"/>
      <c r="E2113" s="125"/>
      <c r="F2113" s="48"/>
      <c r="G2113" s="4"/>
      <c r="H2113" s="4"/>
      <c r="I2113" s="95" t="str">
        <f>IF($C2113="", "", IF(IFERROR(INDEX(Ingredients!$C$11:$C$310, MATCH($C2113, Ingredients!$B$11:$B$310, 0)), "")="", "", IFERROR(INDEX(Ingredients!$C$11:$C$310, MATCH($C2113, Ingredients!$B$11:$B$310, 0)), "")))</f>
        <v/>
      </c>
      <c r="J2113" s="73" t="str">
        <f>IF($B2113="", "", IF(IFERROR(INDEX(Meals!$C$11:$C$260, MATCH($B2113, Meals!$B$11:$B$260, 0)), "")="", "", IFERROR(INDEX(Meals!$C$11:$C$260, MATCH($B2113, Meals!$B$11:$B$260, 0)), "")))</f>
        <v/>
      </c>
      <c r="K2113" s="4"/>
      <c r="L2113" s="72" t="str">
        <f t="shared" si="487"/>
        <v/>
      </c>
      <c r="M2113" s="73" t="str">
        <f t="shared" si="488"/>
        <v/>
      </c>
      <c r="N2113" s="4"/>
      <c r="O2113" s="78" t="str">
        <f t="shared" si="489"/>
        <v/>
      </c>
      <c r="P2113" s="79" t="str">
        <f t="shared" si="490"/>
        <v/>
      </c>
      <c r="Q2113" s="4"/>
      <c r="R2113" s="90" t="str">
        <f t="shared" si="491"/>
        <v/>
      </c>
      <c r="S2113" s="4"/>
      <c r="Y2113" s="18" t="str">
        <f t="shared" si="492"/>
        <v/>
      </c>
      <c r="AA2113" s="18" t="str">
        <f t="shared" si="483"/>
        <v/>
      </c>
      <c r="AB2113" s="18" t="str">
        <f t="shared" si="484"/>
        <v/>
      </c>
      <c r="AC2113" s="18" t="str">
        <f t="shared" si="493"/>
        <v/>
      </c>
      <c r="AD2113" s="18" t="str">
        <f t="shared" si="493"/>
        <v/>
      </c>
      <c r="AE2113" s="18" t="str">
        <f t="shared" si="494"/>
        <v/>
      </c>
      <c r="AG2113" s="95" t="str">
        <f>IF($C2113="", "", IF(IFERROR(INDEX(Ingredients!C$11:C$310, MATCH($C2113, Ingredients!$B$11:$B$310, 0)), "")="", "", IFERROR(INDEX(Ingredients!C$11:C$310, MATCH($C2113, Ingredients!$B$11:$B$310, 0)), "")))</f>
        <v/>
      </c>
      <c r="AH2113" s="105" t="str">
        <f>IF($C2113="", "", IF(IFERROR(INDEX(Ingredients!D$11:D$310, MATCH($C2113, Ingredients!$B$11:$B$310, 0)), "")="", "", IFERROR(INDEX(Ingredients!D$11:D$310, MATCH($C2113, Ingredients!$B$11:$B$310, 0)), "")))</f>
        <v/>
      </c>
      <c r="AI2113" s="106" t="str">
        <f>IF($C2113="", "", IF(IFERROR(INDEX(Ingredients!E$11:E$310, MATCH($C2113, Ingredients!$B$11:$B$310, 0)), "")="", "", IFERROR(INDEX(Ingredients!E$11:E$310, MATCH($C2113, Ingredients!$B$11:$B$310, 0)), "")))</f>
        <v/>
      </c>
      <c r="AJ2113" s="108" t="str">
        <f>IF($C2113="", "", IF(IFERROR(INDEX(Ingredients!F$11:F$310, MATCH($C2113, Ingredients!$B$11:$B$310, 0)), "")="", "", IFERROR(INDEX(Ingredients!F$11:F$310, MATCH($C2113, Ingredients!$B$11:$B$310, 0)), "")))</f>
        <v/>
      </c>
      <c r="AK2113" s="106" t="str">
        <f>IF($C2113="", "", IF(IFERROR(INDEX(Ingredients!G$11:G$310, MATCH($C2113, Ingredients!$B$11:$B$310, 0)), "")="", "", IFERROR(INDEX(Ingredients!G$11:G$310, MATCH($C2113, Ingredients!$B$11:$B$310, 0)), "")))</f>
        <v/>
      </c>
      <c r="AL2113" s="79" t="str">
        <f>IF($C2113="", "", IF(IFERROR(INDEX(Ingredients!H$11:H$310, MATCH($C2113, Ingredients!$B$11:$B$310, 0)), "")="", "", IFERROR(INDEX(Ingredients!H$11:H$310, MATCH($C2113, Ingredients!$B$11:$B$310, 0)), "")))</f>
        <v/>
      </c>
      <c r="AN2113" s="83" t="str">
        <f t="shared" si="485"/>
        <v/>
      </c>
      <c r="AP2113" s="114" t="str">
        <f t="shared" si="495"/>
        <v/>
      </c>
      <c r="AR2113" s="117" t="str">
        <f>IF($C2113="", "", IF(IFERROR(INDEX(Ingredients!$AI$11:$AI$310, MATCH($C2113, Ingredients!$B$11:$B$310, 0)), "")="", "", IFERROR(INDEX(Ingredients!$AI$11:$AI$310, MATCH($C2113, Ingredients!$B$11:$B$310, 0)), "")))</f>
        <v/>
      </c>
      <c r="AT2113" s="120" t="str">
        <f t="shared" si="496"/>
        <v/>
      </c>
      <c r="AV2113" s="90" t="str">
        <f t="shared" si="486"/>
        <v/>
      </c>
      <c r="AX2113" s="90" t="str">
        <f>IF($AV2113="", "", COUNTIF($AV$11:$AV$5010, "&lt;"&amp;$AV2113)+1+COUNTIF($AV$11:$AV2113, $AV2113)-1)</f>
        <v/>
      </c>
      <c r="AZ2113" s="111" t="str">
        <f>IF($B2113="", "", SUMIF('Shopping List'!$AV$11:$AV$25, $B2113, 'Shopping List'!$BN$11:$BN$25))</f>
        <v/>
      </c>
      <c r="BB2113" s="117" t="str">
        <f t="shared" si="497"/>
        <v/>
      </c>
    </row>
    <row r="2114" spans="1:54" x14ac:dyDescent="0.25">
      <c r="A2114" s="4"/>
      <c r="B2114" s="37"/>
      <c r="C2114" s="124"/>
      <c r="D2114" s="39"/>
      <c r="E2114" s="125"/>
      <c r="F2114" s="48"/>
      <c r="G2114" s="4"/>
      <c r="H2114" s="4"/>
      <c r="I2114" s="95" t="str">
        <f>IF($C2114="", "", IF(IFERROR(INDEX(Ingredients!$C$11:$C$310, MATCH($C2114, Ingredients!$B$11:$B$310, 0)), "")="", "", IFERROR(INDEX(Ingredients!$C$11:$C$310, MATCH($C2114, Ingredients!$B$11:$B$310, 0)), "")))</f>
        <v/>
      </c>
      <c r="J2114" s="73" t="str">
        <f>IF($B2114="", "", IF(IFERROR(INDEX(Meals!$C$11:$C$260, MATCH($B2114, Meals!$B$11:$B$260, 0)), "")="", "", IFERROR(INDEX(Meals!$C$11:$C$260, MATCH($B2114, Meals!$B$11:$B$260, 0)), "")))</f>
        <v/>
      </c>
      <c r="K2114" s="4"/>
      <c r="L2114" s="72" t="str">
        <f t="shared" si="487"/>
        <v/>
      </c>
      <c r="M2114" s="73" t="str">
        <f t="shared" si="488"/>
        <v/>
      </c>
      <c r="N2114" s="4"/>
      <c r="O2114" s="78" t="str">
        <f t="shared" si="489"/>
        <v/>
      </c>
      <c r="P2114" s="79" t="str">
        <f t="shared" si="490"/>
        <v/>
      </c>
      <c r="Q2114" s="4"/>
      <c r="R2114" s="90" t="str">
        <f t="shared" si="491"/>
        <v/>
      </c>
      <c r="S2114" s="4"/>
      <c r="Y2114" s="18" t="str">
        <f t="shared" si="492"/>
        <v/>
      </c>
      <c r="AA2114" s="18" t="str">
        <f t="shared" si="483"/>
        <v/>
      </c>
      <c r="AB2114" s="18" t="str">
        <f t="shared" si="484"/>
        <v/>
      </c>
      <c r="AC2114" s="18" t="str">
        <f t="shared" si="493"/>
        <v/>
      </c>
      <c r="AD2114" s="18" t="str">
        <f t="shared" si="493"/>
        <v/>
      </c>
      <c r="AE2114" s="18" t="str">
        <f t="shared" si="494"/>
        <v/>
      </c>
      <c r="AG2114" s="95" t="str">
        <f>IF($C2114="", "", IF(IFERROR(INDEX(Ingredients!C$11:C$310, MATCH($C2114, Ingredients!$B$11:$B$310, 0)), "")="", "", IFERROR(INDEX(Ingredients!C$11:C$310, MATCH($C2114, Ingredients!$B$11:$B$310, 0)), "")))</f>
        <v/>
      </c>
      <c r="AH2114" s="105" t="str">
        <f>IF($C2114="", "", IF(IFERROR(INDEX(Ingredients!D$11:D$310, MATCH($C2114, Ingredients!$B$11:$B$310, 0)), "")="", "", IFERROR(INDEX(Ingredients!D$11:D$310, MATCH($C2114, Ingredients!$B$11:$B$310, 0)), "")))</f>
        <v/>
      </c>
      <c r="AI2114" s="106" t="str">
        <f>IF($C2114="", "", IF(IFERROR(INDEX(Ingredients!E$11:E$310, MATCH($C2114, Ingredients!$B$11:$B$310, 0)), "")="", "", IFERROR(INDEX(Ingredients!E$11:E$310, MATCH($C2114, Ingredients!$B$11:$B$310, 0)), "")))</f>
        <v/>
      </c>
      <c r="AJ2114" s="108" t="str">
        <f>IF($C2114="", "", IF(IFERROR(INDEX(Ingredients!F$11:F$310, MATCH($C2114, Ingredients!$B$11:$B$310, 0)), "")="", "", IFERROR(INDEX(Ingredients!F$11:F$310, MATCH($C2114, Ingredients!$B$11:$B$310, 0)), "")))</f>
        <v/>
      </c>
      <c r="AK2114" s="106" t="str">
        <f>IF($C2114="", "", IF(IFERROR(INDEX(Ingredients!G$11:G$310, MATCH($C2114, Ingredients!$B$11:$B$310, 0)), "")="", "", IFERROR(INDEX(Ingredients!G$11:G$310, MATCH($C2114, Ingredients!$B$11:$B$310, 0)), "")))</f>
        <v/>
      </c>
      <c r="AL2114" s="79" t="str">
        <f>IF($C2114="", "", IF(IFERROR(INDEX(Ingredients!H$11:H$310, MATCH($C2114, Ingredients!$B$11:$B$310, 0)), "")="", "", IFERROR(INDEX(Ingredients!H$11:H$310, MATCH($C2114, Ingredients!$B$11:$B$310, 0)), "")))</f>
        <v/>
      </c>
      <c r="AN2114" s="83" t="str">
        <f t="shared" si="485"/>
        <v/>
      </c>
      <c r="AP2114" s="114" t="str">
        <f t="shared" si="495"/>
        <v/>
      </c>
      <c r="AR2114" s="117" t="str">
        <f>IF($C2114="", "", IF(IFERROR(INDEX(Ingredients!$AI$11:$AI$310, MATCH($C2114, Ingredients!$B$11:$B$310, 0)), "")="", "", IFERROR(INDEX(Ingredients!$AI$11:$AI$310, MATCH($C2114, Ingredients!$B$11:$B$310, 0)), "")))</f>
        <v/>
      </c>
      <c r="AT2114" s="120" t="str">
        <f t="shared" si="496"/>
        <v/>
      </c>
      <c r="AV2114" s="90" t="str">
        <f t="shared" si="486"/>
        <v/>
      </c>
      <c r="AX2114" s="90" t="str">
        <f>IF($AV2114="", "", COUNTIF($AV$11:$AV$5010, "&lt;"&amp;$AV2114)+1+COUNTIF($AV$11:$AV2114, $AV2114)-1)</f>
        <v/>
      </c>
      <c r="AZ2114" s="111" t="str">
        <f>IF($B2114="", "", SUMIF('Shopping List'!$AV$11:$AV$25, $B2114, 'Shopping List'!$BN$11:$BN$25))</f>
        <v/>
      </c>
      <c r="BB2114" s="117" t="str">
        <f t="shared" si="497"/>
        <v/>
      </c>
    </row>
    <row r="2115" spans="1:54" x14ac:dyDescent="0.25">
      <c r="A2115" s="4"/>
      <c r="B2115" s="37"/>
      <c r="C2115" s="124"/>
      <c r="D2115" s="39"/>
      <c r="E2115" s="125"/>
      <c r="F2115" s="48"/>
      <c r="G2115" s="4"/>
      <c r="H2115" s="4"/>
      <c r="I2115" s="95" t="str">
        <f>IF($C2115="", "", IF(IFERROR(INDEX(Ingredients!$C$11:$C$310, MATCH($C2115, Ingredients!$B$11:$B$310, 0)), "")="", "", IFERROR(INDEX(Ingredients!$C$11:$C$310, MATCH($C2115, Ingredients!$B$11:$B$310, 0)), "")))</f>
        <v/>
      </c>
      <c r="J2115" s="73" t="str">
        <f>IF($B2115="", "", IF(IFERROR(INDEX(Meals!$C$11:$C$260, MATCH($B2115, Meals!$B$11:$B$260, 0)), "")="", "", IFERROR(INDEX(Meals!$C$11:$C$260, MATCH($B2115, Meals!$B$11:$B$260, 0)), "")))</f>
        <v/>
      </c>
      <c r="K2115" s="4"/>
      <c r="L2115" s="72" t="str">
        <f t="shared" si="487"/>
        <v/>
      </c>
      <c r="M2115" s="73" t="str">
        <f t="shared" si="488"/>
        <v/>
      </c>
      <c r="N2115" s="4"/>
      <c r="O2115" s="78" t="str">
        <f t="shared" si="489"/>
        <v/>
      </c>
      <c r="P2115" s="79" t="str">
        <f t="shared" si="490"/>
        <v/>
      </c>
      <c r="Q2115" s="4"/>
      <c r="R2115" s="90" t="str">
        <f t="shared" si="491"/>
        <v/>
      </c>
      <c r="S2115" s="4"/>
      <c r="Y2115" s="18" t="str">
        <f t="shared" si="492"/>
        <v/>
      </c>
      <c r="AA2115" s="18" t="str">
        <f t="shared" si="483"/>
        <v/>
      </c>
      <c r="AB2115" s="18" t="str">
        <f t="shared" si="484"/>
        <v/>
      </c>
      <c r="AC2115" s="18" t="str">
        <f t="shared" si="493"/>
        <v/>
      </c>
      <c r="AD2115" s="18" t="str">
        <f t="shared" si="493"/>
        <v/>
      </c>
      <c r="AE2115" s="18" t="str">
        <f t="shared" si="494"/>
        <v/>
      </c>
      <c r="AG2115" s="95" t="str">
        <f>IF($C2115="", "", IF(IFERROR(INDEX(Ingredients!C$11:C$310, MATCH($C2115, Ingredients!$B$11:$B$310, 0)), "")="", "", IFERROR(INDEX(Ingredients!C$11:C$310, MATCH($C2115, Ingredients!$B$11:$B$310, 0)), "")))</f>
        <v/>
      </c>
      <c r="AH2115" s="105" t="str">
        <f>IF($C2115="", "", IF(IFERROR(INDEX(Ingredients!D$11:D$310, MATCH($C2115, Ingredients!$B$11:$B$310, 0)), "")="", "", IFERROR(INDEX(Ingredients!D$11:D$310, MATCH($C2115, Ingredients!$B$11:$B$310, 0)), "")))</f>
        <v/>
      </c>
      <c r="AI2115" s="106" t="str">
        <f>IF($C2115="", "", IF(IFERROR(INDEX(Ingredients!E$11:E$310, MATCH($C2115, Ingredients!$B$11:$B$310, 0)), "")="", "", IFERROR(INDEX(Ingredients!E$11:E$310, MATCH($C2115, Ingredients!$B$11:$B$310, 0)), "")))</f>
        <v/>
      </c>
      <c r="AJ2115" s="108" t="str">
        <f>IF($C2115="", "", IF(IFERROR(INDEX(Ingredients!F$11:F$310, MATCH($C2115, Ingredients!$B$11:$B$310, 0)), "")="", "", IFERROR(INDEX(Ingredients!F$11:F$310, MATCH($C2115, Ingredients!$B$11:$B$310, 0)), "")))</f>
        <v/>
      </c>
      <c r="AK2115" s="106" t="str">
        <f>IF($C2115="", "", IF(IFERROR(INDEX(Ingredients!G$11:G$310, MATCH($C2115, Ingredients!$B$11:$B$310, 0)), "")="", "", IFERROR(INDEX(Ingredients!G$11:G$310, MATCH($C2115, Ingredients!$B$11:$B$310, 0)), "")))</f>
        <v/>
      </c>
      <c r="AL2115" s="79" t="str">
        <f>IF($C2115="", "", IF(IFERROR(INDEX(Ingredients!H$11:H$310, MATCH($C2115, Ingredients!$B$11:$B$310, 0)), "")="", "", IFERROR(INDEX(Ingredients!H$11:H$310, MATCH($C2115, Ingredients!$B$11:$B$310, 0)), "")))</f>
        <v/>
      </c>
      <c r="AN2115" s="83" t="str">
        <f t="shared" si="485"/>
        <v/>
      </c>
      <c r="AP2115" s="114" t="str">
        <f t="shared" si="495"/>
        <v/>
      </c>
      <c r="AR2115" s="117" t="str">
        <f>IF($C2115="", "", IF(IFERROR(INDEX(Ingredients!$AI$11:$AI$310, MATCH($C2115, Ingredients!$B$11:$B$310, 0)), "")="", "", IFERROR(INDEX(Ingredients!$AI$11:$AI$310, MATCH($C2115, Ingredients!$B$11:$B$310, 0)), "")))</f>
        <v/>
      </c>
      <c r="AT2115" s="120" t="str">
        <f t="shared" si="496"/>
        <v/>
      </c>
      <c r="AV2115" s="90" t="str">
        <f t="shared" si="486"/>
        <v/>
      </c>
      <c r="AX2115" s="90" t="str">
        <f>IF($AV2115="", "", COUNTIF($AV$11:$AV$5010, "&lt;"&amp;$AV2115)+1+COUNTIF($AV$11:$AV2115, $AV2115)-1)</f>
        <v/>
      </c>
      <c r="AZ2115" s="111" t="str">
        <f>IF($B2115="", "", SUMIF('Shopping List'!$AV$11:$AV$25, $B2115, 'Shopping List'!$BN$11:$BN$25))</f>
        <v/>
      </c>
      <c r="BB2115" s="117" t="str">
        <f t="shared" si="497"/>
        <v/>
      </c>
    </row>
    <row r="2116" spans="1:54" x14ac:dyDescent="0.25">
      <c r="A2116" s="4"/>
      <c r="B2116" s="37"/>
      <c r="C2116" s="124"/>
      <c r="D2116" s="39"/>
      <c r="E2116" s="125"/>
      <c r="F2116" s="48"/>
      <c r="G2116" s="4"/>
      <c r="H2116" s="4"/>
      <c r="I2116" s="95" t="str">
        <f>IF($C2116="", "", IF(IFERROR(INDEX(Ingredients!$C$11:$C$310, MATCH($C2116, Ingredients!$B$11:$B$310, 0)), "")="", "", IFERROR(INDEX(Ingredients!$C$11:$C$310, MATCH($C2116, Ingredients!$B$11:$B$310, 0)), "")))</f>
        <v/>
      </c>
      <c r="J2116" s="73" t="str">
        <f>IF($B2116="", "", IF(IFERROR(INDEX(Meals!$C$11:$C$260, MATCH($B2116, Meals!$B$11:$B$260, 0)), "")="", "", IFERROR(INDEX(Meals!$C$11:$C$260, MATCH($B2116, Meals!$B$11:$B$260, 0)), "")))</f>
        <v/>
      </c>
      <c r="K2116" s="4"/>
      <c r="L2116" s="72" t="str">
        <f t="shared" si="487"/>
        <v/>
      </c>
      <c r="M2116" s="73" t="str">
        <f t="shared" si="488"/>
        <v/>
      </c>
      <c r="N2116" s="4"/>
      <c r="O2116" s="78" t="str">
        <f t="shared" si="489"/>
        <v/>
      </c>
      <c r="P2116" s="79" t="str">
        <f t="shared" si="490"/>
        <v/>
      </c>
      <c r="Q2116" s="4"/>
      <c r="R2116" s="90" t="str">
        <f t="shared" si="491"/>
        <v/>
      </c>
      <c r="S2116" s="4"/>
      <c r="Y2116" s="18" t="str">
        <f t="shared" si="492"/>
        <v/>
      </c>
      <c r="AA2116" s="18" t="str">
        <f t="shared" si="483"/>
        <v/>
      </c>
      <c r="AB2116" s="18" t="str">
        <f t="shared" si="484"/>
        <v/>
      </c>
      <c r="AC2116" s="18" t="str">
        <f t="shared" si="493"/>
        <v/>
      </c>
      <c r="AD2116" s="18" t="str">
        <f t="shared" si="493"/>
        <v/>
      </c>
      <c r="AE2116" s="18" t="str">
        <f t="shared" si="494"/>
        <v/>
      </c>
      <c r="AG2116" s="95" t="str">
        <f>IF($C2116="", "", IF(IFERROR(INDEX(Ingredients!C$11:C$310, MATCH($C2116, Ingredients!$B$11:$B$310, 0)), "")="", "", IFERROR(INDEX(Ingredients!C$11:C$310, MATCH($C2116, Ingredients!$B$11:$B$310, 0)), "")))</f>
        <v/>
      </c>
      <c r="AH2116" s="105" t="str">
        <f>IF($C2116="", "", IF(IFERROR(INDEX(Ingredients!D$11:D$310, MATCH($C2116, Ingredients!$B$11:$B$310, 0)), "")="", "", IFERROR(INDEX(Ingredients!D$11:D$310, MATCH($C2116, Ingredients!$B$11:$B$310, 0)), "")))</f>
        <v/>
      </c>
      <c r="AI2116" s="106" t="str">
        <f>IF($C2116="", "", IF(IFERROR(INDEX(Ingredients!E$11:E$310, MATCH($C2116, Ingredients!$B$11:$B$310, 0)), "")="", "", IFERROR(INDEX(Ingredients!E$11:E$310, MATCH($C2116, Ingredients!$B$11:$B$310, 0)), "")))</f>
        <v/>
      </c>
      <c r="AJ2116" s="108" t="str">
        <f>IF($C2116="", "", IF(IFERROR(INDEX(Ingredients!F$11:F$310, MATCH($C2116, Ingredients!$B$11:$B$310, 0)), "")="", "", IFERROR(INDEX(Ingredients!F$11:F$310, MATCH($C2116, Ingredients!$B$11:$B$310, 0)), "")))</f>
        <v/>
      </c>
      <c r="AK2116" s="106" t="str">
        <f>IF($C2116="", "", IF(IFERROR(INDEX(Ingredients!G$11:G$310, MATCH($C2116, Ingredients!$B$11:$B$310, 0)), "")="", "", IFERROR(INDEX(Ingredients!G$11:G$310, MATCH($C2116, Ingredients!$B$11:$B$310, 0)), "")))</f>
        <v/>
      </c>
      <c r="AL2116" s="79" t="str">
        <f>IF($C2116="", "", IF(IFERROR(INDEX(Ingredients!H$11:H$310, MATCH($C2116, Ingredients!$B$11:$B$310, 0)), "")="", "", IFERROR(INDEX(Ingredients!H$11:H$310, MATCH($C2116, Ingredients!$B$11:$B$310, 0)), "")))</f>
        <v/>
      </c>
      <c r="AN2116" s="83" t="str">
        <f t="shared" si="485"/>
        <v/>
      </c>
      <c r="AP2116" s="114" t="str">
        <f t="shared" si="495"/>
        <v/>
      </c>
      <c r="AR2116" s="117" t="str">
        <f>IF($C2116="", "", IF(IFERROR(INDEX(Ingredients!$AI$11:$AI$310, MATCH($C2116, Ingredients!$B$11:$B$310, 0)), "")="", "", IFERROR(INDEX(Ingredients!$AI$11:$AI$310, MATCH($C2116, Ingredients!$B$11:$B$310, 0)), "")))</f>
        <v/>
      </c>
      <c r="AT2116" s="120" t="str">
        <f t="shared" si="496"/>
        <v/>
      </c>
      <c r="AV2116" s="90" t="str">
        <f t="shared" si="486"/>
        <v/>
      </c>
      <c r="AX2116" s="90" t="str">
        <f>IF($AV2116="", "", COUNTIF($AV$11:$AV$5010, "&lt;"&amp;$AV2116)+1+COUNTIF($AV$11:$AV2116, $AV2116)-1)</f>
        <v/>
      </c>
      <c r="AZ2116" s="111" t="str">
        <f>IF($B2116="", "", SUMIF('Shopping List'!$AV$11:$AV$25, $B2116, 'Shopping List'!$BN$11:$BN$25))</f>
        <v/>
      </c>
      <c r="BB2116" s="117" t="str">
        <f t="shared" si="497"/>
        <v/>
      </c>
    </row>
    <row r="2117" spans="1:54" x14ac:dyDescent="0.25">
      <c r="A2117" s="4"/>
      <c r="B2117" s="37"/>
      <c r="C2117" s="124"/>
      <c r="D2117" s="39"/>
      <c r="E2117" s="125"/>
      <c r="F2117" s="48"/>
      <c r="G2117" s="4"/>
      <c r="H2117" s="4"/>
      <c r="I2117" s="95" t="str">
        <f>IF($C2117="", "", IF(IFERROR(INDEX(Ingredients!$C$11:$C$310, MATCH($C2117, Ingredients!$B$11:$B$310, 0)), "")="", "", IFERROR(INDEX(Ingredients!$C$11:$C$310, MATCH($C2117, Ingredients!$B$11:$B$310, 0)), "")))</f>
        <v/>
      </c>
      <c r="J2117" s="73" t="str">
        <f>IF($B2117="", "", IF(IFERROR(INDEX(Meals!$C$11:$C$260, MATCH($B2117, Meals!$B$11:$B$260, 0)), "")="", "", IFERROR(INDEX(Meals!$C$11:$C$260, MATCH($B2117, Meals!$B$11:$B$260, 0)), "")))</f>
        <v/>
      </c>
      <c r="K2117" s="4"/>
      <c r="L2117" s="72" t="str">
        <f t="shared" si="487"/>
        <v/>
      </c>
      <c r="M2117" s="73" t="str">
        <f t="shared" si="488"/>
        <v/>
      </c>
      <c r="N2117" s="4"/>
      <c r="O2117" s="78" t="str">
        <f t="shared" si="489"/>
        <v/>
      </c>
      <c r="P2117" s="79" t="str">
        <f t="shared" si="490"/>
        <v/>
      </c>
      <c r="Q2117" s="4"/>
      <c r="R2117" s="90" t="str">
        <f t="shared" si="491"/>
        <v/>
      </c>
      <c r="S2117" s="4"/>
      <c r="Y2117" s="18" t="str">
        <f t="shared" si="492"/>
        <v/>
      </c>
      <c r="AA2117" s="18" t="str">
        <f t="shared" si="483"/>
        <v/>
      </c>
      <c r="AB2117" s="18" t="str">
        <f t="shared" si="484"/>
        <v/>
      </c>
      <c r="AC2117" s="18" t="str">
        <f t="shared" si="493"/>
        <v/>
      </c>
      <c r="AD2117" s="18" t="str">
        <f t="shared" si="493"/>
        <v/>
      </c>
      <c r="AE2117" s="18" t="str">
        <f t="shared" si="494"/>
        <v/>
      </c>
      <c r="AG2117" s="95" t="str">
        <f>IF($C2117="", "", IF(IFERROR(INDEX(Ingredients!C$11:C$310, MATCH($C2117, Ingredients!$B$11:$B$310, 0)), "")="", "", IFERROR(INDEX(Ingredients!C$11:C$310, MATCH($C2117, Ingredients!$B$11:$B$310, 0)), "")))</f>
        <v/>
      </c>
      <c r="AH2117" s="105" t="str">
        <f>IF($C2117="", "", IF(IFERROR(INDEX(Ingredients!D$11:D$310, MATCH($C2117, Ingredients!$B$11:$B$310, 0)), "")="", "", IFERROR(INDEX(Ingredients!D$11:D$310, MATCH($C2117, Ingredients!$B$11:$B$310, 0)), "")))</f>
        <v/>
      </c>
      <c r="AI2117" s="106" t="str">
        <f>IF($C2117="", "", IF(IFERROR(INDEX(Ingredients!E$11:E$310, MATCH($C2117, Ingredients!$B$11:$B$310, 0)), "")="", "", IFERROR(INDEX(Ingredients!E$11:E$310, MATCH($C2117, Ingredients!$B$11:$B$310, 0)), "")))</f>
        <v/>
      </c>
      <c r="AJ2117" s="108" t="str">
        <f>IF($C2117="", "", IF(IFERROR(INDEX(Ingredients!F$11:F$310, MATCH($C2117, Ingredients!$B$11:$B$310, 0)), "")="", "", IFERROR(INDEX(Ingredients!F$11:F$310, MATCH($C2117, Ingredients!$B$11:$B$310, 0)), "")))</f>
        <v/>
      </c>
      <c r="AK2117" s="106" t="str">
        <f>IF($C2117="", "", IF(IFERROR(INDEX(Ingredients!G$11:G$310, MATCH($C2117, Ingredients!$B$11:$B$310, 0)), "")="", "", IFERROR(INDEX(Ingredients!G$11:G$310, MATCH($C2117, Ingredients!$B$11:$B$310, 0)), "")))</f>
        <v/>
      </c>
      <c r="AL2117" s="79" t="str">
        <f>IF($C2117="", "", IF(IFERROR(INDEX(Ingredients!H$11:H$310, MATCH($C2117, Ingredients!$B$11:$B$310, 0)), "")="", "", IFERROR(INDEX(Ingredients!H$11:H$310, MATCH($C2117, Ingredients!$B$11:$B$310, 0)), "")))</f>
        <v/>
      </c>
      <c r="AN2117" s="83" t="str">
        <f t="shared" si="485"/>
        <v/>
      </c>
      <c r="AP2117" s="114" t="str">
        <f t="shared" si="495"/>
        <v/>
      </c>
      <c r="AR2117" s="117" t="str">
        <f>IF($C2117="", "", IF(IFERROR(INDEX(Ingredients!$AI$11:$AI$310, MATCH($C2117, Ingredients!$B$11:$B$310, 0)), "")="", "", IFERROR(INDEX(Ingredients!$AI$11:$AI$310, MATCH($C2117, Ingredients!$B$11:$B$310, 0)), "")))</f>
        <v/>
      </c>
      <c r="AT2117" s="120" t="str">
        <f t="shared" si="496"/>
        <v/>
      </c>
      <c r="AV2117" s="90" t="str">
        <f t="shared" si="486"/>
        <v/>
      </c>
      <c r="AX2117" s="90" t="str">
        <f>IF($AV2117="", "", COUNTIF($AV$11:$AV$5010, "&lt;"&amp;$AV2117)+1+COUNTIF($AV$11:$AV2117, $AV2117)-1)</f>
        <v/>
      </c>
      <c r="AZ2117" s="111" t="str">
        <f>IF($B2117="", "", SUMIF('Shopping List'!$AV$11:$AV$25, $B2117, 'Shopping List'!$BN$11:$BN$25))</f>
        <v/>
      </c>
      <c r="BB2117" s="117" t="str">
        <f t="shared" si="497"/>
        <v/>
      </c>
    </row>
    <row r="2118" spans="1:54" x14ac:dyDescent="0.25">
      <c r="A2118" s="4"/>
      <c r="B2118" s="37"/>
      <c r="C2118" s="124"/>
      <c r="D2118" s="39"/>
      <c r="E2118" s="125"/>
      <c r="F2118" s="48"/>
      <c r="G2118" s="4"/>
      <c r="H2118" s="4"/>
      <c r="I2118" s="95" t="str">
        <f>IF($C2118="", "", IF(IFERROR(INDEX(Ingredients!$C$11:$C$310, MATCH($C2118, Ingredients!$B$11:$B$310, 0)), "")="", "", IFERROR(INDEX(Ingredients!$C$11:$C$310, MATCH($C2118, Ingredients!$B$11:$B$310, 0)), "")))</f>
        <v/>
      </c>
      <c r="J2118" s="73" t="str">
        <f>IF($B2118="", "", IF(IFERROR(INDEX(Meals!$C$11:$C$260, MATCH($B2118, Meals!$B$11:$B$260, 0)), "")="", "", IFERROR(INDEX(Meals!$C$11:$C$260, MATCH($B2118, Meals!$B$11:$B$260, 0)), "")))</f>
        <v/>
      </c>
      <c r="K2118" s="4"/>
      <c r="L2118" s="72" t="str">
        <f t="shared" si="487"/>
        <v/>
      </c>
      <c r="M2118" s="73" t="str">
        <f t="shared" si="488"/>
        <v/>
      </c>
      <c r="N2118" s="4"/>
      <c r="O2118" s="78" t="str">
        <f t="shared" si="489"/>
        <v/>
      </c>
      <c r="P2118" s="79" t="str">
        <f t="shared" si="490"/>
        <v/>
      </c>
      <c r="Q2118" s="4"/>
      <c r="R2118" s="90" t="str">
        <f t="shared" si="491"/>
        <v/>
      </c>
      <c r="S2118" s="4"/>
      <c r="Y2118" s="18" t="str">
        <f t="shared" si="492"/>
        <v/>
      </c>
      <c r="AA2118" s="18" t="str">
        <f t="shared" si="483"/>
        <v/>
      </c>
      <c r="AB2118" s="18" t="str">
        <f t="shared" si="484"/>
        <v/>
      </c>
      <c r="AC2118" s="18" t="str">
        <f t="shared" si="493"/>
        <v/>
      </c>
      <c r="AD2118" s="18" t="str">
        <f t="shared" si="493"/>
        <v/>
      </c>
      <c r="AE2118" s="18" t="str">
        <f t="shared" si="494"/>
        <v/>
      </c>
      <c r="AG2118" s="95" t="str">
        <f>IF($C2118="", "", IF(IFERROR(INDEX(Ingredients!C$11:C$310, MATCH($C2118, Ingredients!$B$11:$B$310, 0)), "")="", "", IFERROR(INDEX(Ingredients!C$11:C$310, MATCH($C2118, Ingredients!$B$11:$B$310, 0)), "")))</f>
        <v/>
      </c>
      <c r="AH2118" s="105" t="str">
        <f>IF($C2118="", "", IF(IFERROR(INDEX(Ingredients!D$11:D$310, MATCH($C2118, Ingredients!$B$11:$B$310, 0)), "")="", "", IFERROR(INDEX(Ingredients!D$11:D$310, MATCH($C2118, Ingredients!$B$11:$B$310, 0)), "")))</f>
        <v/>
      </c>
      <c r="AI2118" s="106" t="str">
        <f>IF($C2118="", "", IF(IFERROR(INDEX(Ingredients!E$11:E$310, MATCH($C2118, Ingredients!$B$11:$B$310, 0)), "")="", "", IFERROR(INDEX(Ingredients!E$11:E$310, MATCH($C2118, Ingredients!$B$11:$B$310, 0)), "")))</f>
        <v/>
      </c>
      <c r="AJ2118" s="108" t="str">
        <f>IF($C2118="", "", IF(IFERROR(INDEX(Ingredients!F$11:F$310, MATCH($C2118, Ingredients!$B$11:$B$310, 0)), "")="", "", IFERROR(INDEX(Ingredients!F$11:F$310, MATCH($C2118, Ingredients!$B$11:$B$310, 0)), "")))</f>
        <v/>
      </c>
      <c r="AK2118" s="106" t="str">
        <f>IF($C2118="", "", IF(IFERROR(INDEX(Ingredients!G$11:G$310, MATCH($C2118, Ingredients!$B$11:$B$310, 0)), "")="", "", IFERROR(INDEX(Ingredients!G$11:G$310, MATCH($C2118, Ingredients!$B$11:$B$310, 0)), "")))</f>
        <v/>
      </c>
      <c r="AL2118" s="79" t="str">
        <f>IF($C2118="", "", IF(IFERROR(INDEX(Ingredients!H$11:H$310, MATCH($C2118, Ingredients!$B$11:$B$310, 0)), "")="", "", IFERROR(INDEX(Ingredients!H$11:H$310, MATCH($C2118, Ingredients!$B$11:$B$310, 0)), "")))</f>
        <v/>
      </c>
      <c r="AN2118" s="83" t="str">
        <f t="shared" si="485"/>
        <v/>
      </c>
      <c r="AP2118" s="114" t="str">
        <f t="shared" si="495"/>
        <v/>
      </c>
      <c r="AR2118" s="117" t="str">
        <f>IF($C2118="", "", IF(IFERROR(INDEX(Ingredients!$AI$11:$AI$310, MATCH($C2118, Ingredients!$B$11:$B$310, 0)), "")="", "", IFERROR(INDEX(Ingredients!$AI$11:$AI$310, MATCH($C2118, Ingredients!$B$11:$B$310, 0)), "")))</f>
        <v/>
      </c>
      <c r="AT2118" s="120" t="str">
        <f t="shared" si="496"/>
        <v/>
      </c>
      <c r="AV2118" s="90" t="str">
        <f t="shared" si="486"/>
        <v/>
      </c>
      <c r="AX2118" s="90" t="str">
        <f>IF($AV2118="", "", COUNTIF($AV$11:$AV$5010, "&lt;"&amp;$AV2118)+1+COUNTIF($AV$11:$AV2118, $AV2118)-1)</f>
        <v/>
      </c>
      <c r="AZ2118" s="111" t="str">
        <f>IF($B2118="", "", SUMIF('Shopping List'!$AV$11:$AV$25, $B2118, 'Shopping List'!$BN$11:$BN$25))</f>
        <v/>
      </c>
      <c r="BB2118" s="117" t="str">
        <f t="shared" si="497"/>
        <v/>
      </c>
    </row>
    <row r="2119" spans="1:54" x14ac:dyDescent="0.25">
      <c r="A2119" s="4"/>
      <c r="B2119" s="37"/>
      <c r="C2119" s="124"/>
      <c r="D2119" s="39"/>
      <c r="E2119" s="125"/>
      <c r="F2119" s="48"/>
      <c r="G2119" s="4"/>
      <c r="H2119" s="4"/>
      <c r="I2119" s="95" t="str">
        <f>IF($C2119="", "", IF(IFERROR(INDEX(Ingredients!$C$11:$C$310, MATCH($C2119, Ingredients!$B$11:$B$310, 0)), "")="", "", IFERROR(INDEX(Ingredients!$C$11:$C$310, MATCH($C2119, Ingredients!$B$11:$B$310, 0)), "")))</f>
        <v/>
      </c>
      <c r="J2119" s="73" t="str">
        <f>IF($B2119="", "", IF(IFERROR(INDEX(Meals!$C$11:$C$260, MATCH($B2119, Meals!$B$11:$B$260, 0)), "")="", "", IFERROR(INDEX(Meals!$C$11:$C$260, MATCH($B2119, Meals!$B$11:$B$260, 0)), "")))</f>
        <v/>
      </c>
      <c r="K2119" s="4"/>
      <c r="L2119" s="72" t="str">
        <f t="shared" si="487"/>
        <v/>
      </c>
      <c r="M2119" s="73" t="str">
        <f t="shared" si="488"/>
        <v/>
      </c>
      <c r="N2119" s="4"/>
      <c r="O2119" s="78" t="str">
        <f t="shared" si="489"/>
        <v/>
      </c>
      <c r="P2119" s="79" t="str">
        <f t="shared" si="490"/>
        <v/>
      </c>
      <c r="Q2119" s="4"/>
      <c r="R2119" s="90" t="str">
        <f t="shared" si="491"/>
        <v/>
      </c>
      <c r="S2119" s="4"/>
      <c r="Y2119" s="18" t="str">
        <f t="shared" si="492"/>
        <v/>
      </c>
      <c r="AA2119" s="18" t="str">
        <f t="shared" si="483"/>
        <v/>
      </c>
      <c r="AB2119" s="18" t="str">
        <f t="shared" si="484"/>
        <v/>
      </c>
      <c r="AC2119" s="18" t="str">
        <f t="shared" si="493"/>
        <v/>
      </c>
      <c r="AD2119" s="18" t="str">
        <f t="shared" si="493"/>
        <v/>
      </c>
      <c r="AE2119" s="18" t="str">
        <f t="shared" si="494"/>
        <v/>
      </c>
      <c r="AG2119" s="95" t="str">
        <f>IF($C2119="", "", IF(IFERROR(INDEX(Ingredients!C$11:C$310, MATCH($C2119, Ingredients!$B$11:$B$310, 0)), "")="", "", IFERROR(INDEX(Ingredients!C$11:C$310, MATCH($C2119, Ingredients!$B$11:$B$310, 0)), "")))</f>
        <v/>
      </c>
      <c r="AH2119" s="105" t="str">
        <f>IF($C2119="", "", IF(IFERROR(INDEX(Ingredients!D$11:D$310, MATCH($C2119, Ingredients!$B$11:$B$310, 0)), "")="", "", IFERROR(INDEX(Ingredients!D$11:D$310, MATCH($C2119, Ingredients!$B$11:$B$310, 0)), "")))</f>
        <v/>
      </c>
      <c r="AI2119" s="106" t="str">
        <f>IF($C2119="", "", IF(IFERROR(INDEX(Ingredients!E$11:E$310, MATCH($C2119, Ingredients!$B$11:$B$310, 0)), "")="", "", IFERROR(INDEX(Ingredients!E$11:E$310, MATCH($C2119, Ingredients!$B$11:$B$310, 0)), "")))</f>
        <v/>
      </c>
      <c r="AJ2119" s="108" t="str">
        <f>IF($C2119="", "", IF(IFERROR(INDEX(Ingredients!F$11:F$310, MATCH($C2119, Ingredients!$B$11:$B$310, 0)), "")="", "", IFERROR(INDEX(Ingredients!F$11:F$310, MATCH($C2119, Ingredients!$B$11:$B$310, 0)), "")))</f>
        <v/>
      </c>
      <c r="AK2119" s="106" t="str">
        <f>IF($C2119="", "", IF(IFERROR(INDEX(Ingredients!G$11:G$310, MATCH($C2119, Ingredients!$B$11:$B$310, 0)), "")="", "", IFERROR(INDEX(Ingredients!G$11:G$310, MATCH($C2119, Ingredients!$B$11:$B$310, 0)), "")))</f>
        <v/>
      </c>
      <c r="AL2119" s="79" t="str">
        <f>IF($C2119="", "", IF(IFERROR(INDEX(Ingredients!H$11:H$310, MATCH($C2119, Ingredients!$B$11:$B$310, 0)), "")="", "", IFERROR(INDEX(Ingredients!H$11:H$310, MATCH($C2119, Ingredients!$B$11:$B$310, 0)), "")))</f>
        <v/>
      </c>
      <c r="AN2119" s="83" t="str">
        <f t="shared" si="485"/>
        <v/>
      </c>
      <c r="AP2119" s="114" t="str">
        <f t="shared" si="495"/>
        <v/>
      </c>
      <c r="AR2119" s="117" t="str">
        <f>IF($C2119="", "", IF(IFERROR(INDEX(Ingredients!$AI$11:$AI$310, MATCH($C2119, Ingredients!$B$11:$B$310, 0)), "")="", "", IFERROR(INDEX(Ingredients!$AI$11:$AI$310, MATCH($C2119, Ingredients!$B$11:$B$310, 0)), "")))</f>
        <v/>
      </c>
      <c r="AT2119" s="120" t="str">
        <f t="shared" si="496"/>
        <v/>
      </c>
      <c r="AV2119" s="90" t="str">
        <f t="shared" si="486"/>
        <v/>
      </c>
      <c r="AX2119" s="90" t="str">
        <f>IF($AV2119="", "", COUNTIF($AV$11:$AV$5010, "&lt;"&amp;$AV2119)+1+COUNTIF($AV$11:$AV2119, $AV2119)-1)</f>
        <v/>
      </c>
      <c r="AZ2119" s="111" t="str">
        <f>IF($B2119="", "", SUMIF('Shopping List'!$AV$11:$AV$25, $B2119, 'Shopping List'!$BN$11:$BN$25))</f>
        <v/>
      </c>
      <c r="BB2119" s="117" t="str">
        <f t="shared" si="497"/>
        <v/>
      </c>
    </row>
    <row r="2120" spans="1:54" x14ac:dyDescent="0.25">
      <c r="A2120" s="4"/>
      <c r="B2120" s="37"/>
      <c r="C2120" s="124"/>
      <c r="D2120" s="39"/>
      <c r="E2120" s="125"/>
      <c r="F2120" s="48"/>
      <c r="G2120" s="4"/>
      <c r="H2120" s="4"/>
      <c r="I2120" s="95" t="str">
        <f>IF($C2120="", "", IF(IFERROR(INDEX(Ingredients!$C$11:$C$310, MATCH($C2120, Ingredients!$B$11:$B$310, 0)), "")="", "", IFERROR(INDEX(Ingredients!$C$11:$C$310, MATCH($C2120, Ingredients!$B$11:$B$310, 0)), "")))</f>
        <v/>
      </c>
      <c r="J2120" s="73" t="str">
        <f>IF($B2120="", "", IF(IFERROR(INDEX(Meals!$C$11:$C$260, MATCH($B2120, Meals!$B$11:$B$260, 0)), "")="", "", IFERROR(INDEX(Meals!$C$11:$C$260, MATCH($B2120, Meals!$B$11:$B$260, 0)), "")))</f>
        <v/>
      </c>
      <c r="K2120" s="4"/>
      <c r="L2120" s="72" t="str">
        <f t="shared" si="487"/>
        <v/>
      </c>
      <c r="M2120" s="73" t="str">
        <f t="shared" si="488"/>
        <v/>
      </c>
      <c r="N2120" s="4"/>
      <c r="O2120" s="78" t="str">
        <f t="shared" si="489"/>
        <v/>
      </c>
      <c r="P2120" s="79" t="str">
        <f t="shared" si="490"/>
        <v/>
      </c>
      <c r="Q2120" s="4"/>
      <c r="R2120" s="90" t="str">
        <f t="shared" si="491"/>
        <v/>
      </c>
      <c r="S2120" s="4"/>
      <c r="Y2120" s="18" t="str">
        <f t="shared" si="492"/>
        <v/>
      </c>
      <c r="AA2120" s="18" t="str">
        <f t="shared" si="483"/>
        <v/>
      </c>
      <c r="AB2120" s="18" t="str">
        <f t="shared" si="484"/>
        <v/>
      </c>
      <c r="AC2120" s="18" t="str">
        <f t="shared" si="493"/>
        <v/>
      </c>
      <c r="AD2120" s="18" t="str">
        <f t="shared" si="493"/>
        <v/>
      </c>
      <c r="AE2120" s="18" t="str">
        <f t="shared" si="494"/>
        <v/>
      </c>
      <c r="AG2120" s="95" t="str">
        <f>IF($C2120="", "", IF(IFERROR(INDEX(Ingredients!C$11:C$310, MATCH($C2120, Ingredients!$B$11:$B$310, 0)), "")="", "", IFERROR(INDEX(Ingredients!C$11:C$310, MATCH($C2120, Ingredients!$B$11:$B$310, 0)), "")))</f>
        <v/>
      </c>
      <c r="AH2120" s="105" t="str">
        <f>IF($C2120="", "", IF(IFERROR(INDEX(Ingredients!D$11:D$310, MATCH($C2120, Ingredients!$B$11:$B$310, 0)), "")="", "", IFERROR(INDEX(Ingredients!D$11:D$310, MATCH($C2120, Ingredients!$B$11:$B$310, 0)), "")))</f>
        <v/>
      </c>
      <c r="AI2120" s="106" t="str">
        <f>IF($C2120="", "", IF(IFERROR(INDEX(Ingredients!E$11:E$310, MATCH($C2120, Ingredients!$B$11:$B$310, 0)), "")="", "", IFERROR(INDEX(Ingredients!E$11:E$310, MATCH($C2120, Ingredients!$B$11:$B$310, 0)), "")))</f>
        <v/>
      </c>
      <c r="AJ2120" s="108" t="str">
        <f>IF($C2120="", "", IF(IFERROR(INDEX(Ingredients!F$11:F$310, MATCH($C2120, Ingredients!$B$11:$B$310, 0)), "")="", "", IFERROR(INDEX(Ingredients!F$11:F$310, MATCH($C2120, Ingredients!$B$11:$B$310, 0)), "")))</f>
        <v/>
      </c>
      <c r="AK2120" s="106" t="str">
        <f>IF($C2120="", "", IF(IFERROR(INDEX(Ingredients!G$11:G$310, MATCH($C2120, Ingredients!$B$11:$B$310, 0)), "")="", "", IFERROR(INDEX(Ingredients!G$11:G$310, MATCH($C2120, Ingredients!$B$11:$B$310, 0)), "")))</f>
        <v/>
      </c>
      <c r="AL2120" s="79" t="str">
        <f>IF($C2120="", "", IF(IFERROR(INDEX(Ingredients!H$11:H$310, MATCH($C2120, Ingredients!$B$11:$B$310, 0)), "")="", "", IFERROR(INDEX(Ingredients!H$11:H$310, MATCH($C2120, Ingredients!$B$11:$B$310, 0)), "")))</f>
        <v/>
      </c>
      <c r="AN2120" s="83" t="str">
        <f t="shared" si="485"/>
        <v/>
      </c>
      <c r="AP2120" s="114" t="str">
        <f t="shared" si="495"/>
        <v/>
      </c>
      <c r="AR2120" s="117" t="str">
        <f>IF($C2120="", "", IF(IFERROR(INDEX(Ingredients!$AI$11:$AI$310, MATCH($C2120, Ingredients!$B$11:$B$310, 0)), "")="", "", IFERROR(INDEX(Ingredients!$AI$11:$AI$310, MATCH($C2120, Ingredients!$B$11:$B$310, 0)), "")))</f>
        <v/>
      </c>
      <c r="AT2120" s="120" t="str">
        <f t="shared" si="496"/>
        <v/>
      </c>
      <c r="AV2120" s="90" t="str">
        <f t="shared" si="486"/>
        <v/>
      </c>
      <c r="AX2120" s="90" t="str">
        <f>IF($AV2120="", "", COUNTIF($AV$11:$AV$5010, "&lt;"&amp;$AV2120)+1+COUNTIF($AV$11:$AV2120, $AV2120)-1)</f>
        <v/>
      </c>
      <c r="AZ2120" s="111" t="str">
        <f>IF($B2120="", "", SUMIF('Shopping List'!$AV$11:$AV$25, $B2120, 'Shopping List'!$BN$11:$BN$25))</f>
        <v/>
      </c>
      <c r="BB2120" s="117" t="str">
        <f t="shared" si="497"/>
        <v/>
      </c>
    </row>
    <row r="2121" spans="1:54" x14ac:dyDescent="0.25">
      <c r="A2121" s="4"/>
      <c r="B2121" s="37"/>
      <c r="C2121" s="124"/>
      <c r="D2121" s="39"/>
      <c r="E2121" s="125"/>
      <c r="F2121" s="48"/>
      <c r="G2121" s="4"/>
      <c r="H2121" s="4"/>
      <c r="I2121" s="95" t="str">
        <f>IF($C2121="", "", IF(IFERROR(INDEX(Ingredients!$C$11:$C$310, MATCH($C2121, Ingredients!$B$11:$B$310, 0)), "")="", "", IFERROR(INDEX(Ingredients!$C$11:$C$310, MATCH($C2121, Ingredients!$B$11:$B$310, 0)), "")))</f>
        <v/>
      </c>
      <c r="J2121" s="73" t="str">
        <f>IF($B2121="", "", IF(IFERROR(INDEX(Meals!$C$11:$C$260, MATCH($B2121, Meals!$B$11:$B$260, 0)), "")="", "", IFERROR(INDEX(Meals!$C$11:$C$260, MATCH($B2121, Meals!$B$11:$B$260, 0)), "")))</f>
        <v/>
      </c>
      <c r="K2121" s="4"/>
      <c r="L2121" s="72" t="str">
        <f t="shared" si="487"/>
        <v/>
      </c>
      <c r="M2121" s="73" t="str">
        <f t="shared" si="488"/>
        <v/>
      </c>
      <c r="N2121" s="4"/>
      <c r="O2121" s="78" t="str">
        <f t="shared" si="489"/>
        <v/>
      </c>
      <c r="P2121" s="79" t="str">
        <f t="shared" si="490"/>
        <v/>
      </c>
      <c r="Q2121" s="4"/>
      <c r="R2121" s="90" t="str">
        <f t="shared" si="491"/>
        <v/>
      </c>
      <c r="S2121" s="4"/>
      <c r="Y2121" s="18" t="str">
        <f t="shared" si="492"/>
        <v/>
      </c>
      <c r="AA2121" s="18" t="str">
        <f t="shared" si="483"/>
        <v/>
      </c>
      <c r="AB2121" s="18" t="str">
        <f t="shared" si="484"/>
        <v/>
      </c>
      <c r="AC2121" s="18" t="str">
        <f t="shared" si="493"/>
        <v/>
      </c>
      <c r="AD2121" s="18" t="str">
        <f t="shared" si="493"/>
        <v/>
      </c>
      <c r="AE2121" s="18" t="str">
        <f t="shared" si="494"/>
        <v/>
      </c>
      <c r="AG2121" s="95" t="str">
        <f>IF($C2121="", "", IF(IFERROR(INDEX(Ingredients!C$11:C$310, MATCH($C2121, Ingredients!$B$11:$B$310, 0)), "")="", "", IFERROR(INDEX(Ingredients!C$11:C$310, MATCH($C2121, Ingredients!$B$11:$B$310, 0)), "")))</f>
        <v/>
      </c>
      <c r="AH2121" s="105" t="str">
        <f>IF($C2121="", "", IF(IFERROR(INDEX(Ingredients!D$11:D$310, MATCH($C2121, Ingredients!$B$11:$B$310, 0)), "")="", "", IFERROR(INDEX(Ingredients!D$11:D$310, MATCH($C2121, Ingredients!$B$11:$B$310, 0)), "")))</f>
        <v/>
      </c>
      <c r="AI2121" s="106" t="str">
        <f>IF($C2121="", "", IF(IFERROR(INDEX(Ingredients!E$11:E$310, MATCH($C2121, Ingredients!$B$11:$B$310, 0)), "")="", "", IFERROR(INDEX(Ingredients!E$11:E$310, MATCH($C2121, Ingredients!$B$11:$B$310, 0)), "")))</f>
        <v/>
      </c>
      <c r="AJ2121" s="108" t="str">
        <f>IF($C2121="", "", IF(IFERROR(INDEX(Ingredients!F$11:F$310, MATCH($C2121, Ingredients!$B$11:$B$310, 0)), "")="", "", IFERROR(INDEX(Ingredients!F$11:F$310, MATCH($C2121, Ingredients!$B$11:$B$310, 0)), "")))</f>
        <v/>
      </c>
      <c r="AK2121" s="106" t="str">
        <f>IF($C2121="", "", IF(IFERROR(INDEX(Ingredients!G$11:G$310, MATCH($C2121, Ingredients!$B$11:$B$310, 0)), "")="", "", IFERROR(INDEX(Ingredients!G$11:G$310, MATCH($C2121, Ingredients!$B$11:$B$310, 0)), "")))</f>
        <v/>
      </c>
      <c r="AL2121" s="79" t="str">
        <f>IF($C2121="", "", IF(IFERROR(INDEX(Ingredients!H$11:H$310, MATCH($C2121, Ingredients!$B$11:$B$310, 0)), "")="", "", IFERROR(INDEX(Ingredients!H$11:H$310, MATCH($C2121, Ingredients!$B$11:$B$310, 0)), "")))</f>
        <v/>
      </c>
      <c r="AN2121" s="83" t="str">
        <f t="shared" si="485"/>
        <v/>
      </c>
      <c r="AP2121" s="114" t="str">
        <f t="shared" si="495"/>
        <v/>
      </c>
      <c r="AR2121" s="117" t="str">
        <f>IF($C2121="", "", IF(IFERROR(INDEX(Ingredients!$AI$11:$AI$310, MATCH($C2121, Ingredients!$B$11:$B$310, 0)), "")="", "", IFERROR(INDEX(Ingredients!$AI$11:$AI$310, MATCH($C2121, Ingredients!$B$11:$B$310, 0)), "")))</f>
        <v/>
      </c>
      <c r="AT2121" s="120" t="str">
        <f t="shared" si="496"/>
        <v/>
      </c>
      <c r="AV2121" s="90" t="str">
        <f t="shared" si="486"/>
        <v/>
      </c>
      <c r="AX2121" s="90" t="str">
        <f>IF($AV2121="", "", COUNTIF($AV$11:$AV$5010, "&lt;"&amp;$AV2121)+1+COUNTIF($AV$11:$AV2121, $AV2121)-1)</f>
        <v/>
      </c>
      <c r="AZ2121" s="111" t="str">
        <f>IF($B2121="", "", SUMIF('Shopping List'!$AV$11:$AV$25, $B2121, 'Shopping List'!$BN$11:$BN$25))</f>
        <v/>
      </c>
      <c r="BB2121" s="117" t="str">
        <f t="shared" si="497"/>
        <v/>
      </c>
    </row>
    <row r="2122" spans="1:54" x14ac:dyDescent="0.25">
      <c r="A2122" s="4"/>
      <c r="B2122" s="37"/>
      <c r="C2122" s="124"/>
      <c r="D2122" s="39"/>
      <c r="E2122" s="125"/>
      <c r="F2122" s="48"/>
      <c r="G2122" s="4"/>
      <c r="H2122" s="4"/>
      <c r="I2122" s="95" t="str">
        <f>IF($C2122="", "", IF(IFERROR(INDEX(Ingredients!$C$11:$C$310, MATCH($C2122, Ingredients!$B$11:$B$310, 0)), "")="", "", IFERROR(INDEX(Ingredients!$C$11:$C$310, MATCH($C2122, Ingredients!$B$11:$B$310, 0)), "")))</f>
        <v/>
      </c>
      <c r="J2122" s="73" t="str">
        <f>IF($B2122="", "", IF(IFERROR(INDEX(Meals!$C$11:$C$260, MATCH($B2122, Meals!$B$11:$B$260, 0)), "")="", "", IFERROR(INDEX(Meals!$C$11:$C$260, MATCH($B2122, Meals!$B$11:$B$260, 0)), "")))</f>
        <v/>
      </c>
      <c r="K2122" s="4"/>
      <c r="L2122" s="72" t="str">
        <f t="shared" si="487"/>
        <v/>
      </c>
      <c r="M2122" s="73" t="str">
        <f t="shared" si="488"/>
        <v/>
      </c>
      <c r="N2122" s="4"/>
      <c r="O2122" s="78" t="str">
        <f t="shared" si="489"/>
        <v/>
      </c>
      <c r="P2122" s="79" t="str">
        <f t="shared" si="490"/>
        <v/>
      </c>
      <c r="Q2122" s="4"/>
      <c r="R2122" s="90" t="str">
        <f t="shared" si="491"/>
        <v/>
      </c>
      <c r="S2122" s="4"/>
      <c r="Y2122" s="18" t="str">
        <f t="shared" si="492"/>
        <v/>
      </c>
      <c r="AA2122" s="18" t="str">
        <f t="shared" si="483"/>
        <v/>
      </c>
      <c r="AB2122" s="18" t="str">
        <f t="shared" si="484"/>
        <v/>
      </c>
      <c r="AC2122" s="18" t="str">
        <f t="shared" si="493"/>
        <v/>
      </c>
      <c r="AD2122" s="18" t="str">
        <f t="shared" si="493"/>
        <v/>
      </c>
      <c r="AE2122" s="18" t="str">
        <f t="shared" si="494"/>
        <v/>
      </c>
      <c r="AG2122" s="95" t="str">
        <f>IF($C2122="", "", IF(IFERROR(INDEX(Ingredients!C$11:C$310, MATCH($C2122, Ingredients!$B$11:$B$310, 0)), "")="", "", IFERROR(INDEX(Ingredients!C$11:C$310, MATCH($C2122, Ingredients!$B$11:$B$310, 0)), "")))</f>
        <v/>
      </c>
      <c r="AH2122" s="105" t="str">
        <f>IF($C2122="", "", IF(IFERROR(INDEX(Ingredients!D$11:D$310, MATCH($C2122, Ingredients!$B$11:$B$310, 0)), "")="", "", IFERROR(INDEX(Ingredients!D$11:D$310, MATCH($C2122, Ingredients!$B$11:$B$310, 0)), "")))</f>
        <v/>
      </c>
      <c r="AI2122" s="106" t="str">
        <f>IF($C2122="", "", IF(IFERROR(INDEX(Ingredients!E$11:E$310, MATCH($C2122, Ingredients!$B$11:$B$310, 0)), "")="", "", IFERROR(INDEX(Ingredients!E$11:E$310, MATCH($C2122, Ingredients!$B$11:$B$310, 0)), "")))</f>
        <v/>
      </c>
      <c r="AJ2122" s="108" t="str">
        <f>IF($C2122="", "", IF(IFERROR(INDEX(Ingredients!F$11:F$310, MATCH($C2122, Ingredients!$B$11:$B$310, 0)), "")="", "", IFERROR(INDEX(Ingredients!F$11:F$310, MATCH($C2122, Ingredients!$B$11:$B$310, 0)), "")))</f>
        <v/>
      </c>
      <c r="AK2122" s="106" t="str">
        <f>IF($C2122="", "", IF(IFERROR(INDEX(Ingredients!G$11:G$310, MATCH($C2122, Ingredients!$B$11:$B$310, 0)), "")="", "", IFERROR(INDEX(Ingredients!G$11:G$310, MATCH($C2122, Ingredients!$B$11:$B$310, 0)), "")))</f>
        <v/>
      </c>
      <c r="AL2122" s="79" t="str">
        <f>IF($C2122="", "", IF(IFERROR(INDEX(Ingredients!H$11:H$310, MATCH($C2122, Ingredients!$B$11:$B$310, 0)), "")="", "", IFERROR(INDEX(Ingredients!H$11:H$310, MATCH($C2122, Ingredients!$B$11:$B$310, 0)), "")))</f>
        <v/>
      </c>
      <c r="AN2122" s="83" t="str">
        <f t="shared" si="485"/>
        <v/>
      </c>
      <c r="AP2122" s="114" t="str">
        <f t="shared" si="495"/>
        <v/>
      </c>
      <c r="AR2122" s="117" t="str">
        <f>IF($C2122="", "", IF(IFERROR(INDEX(Ingredients!$AI$11:$AI$310, MATCH($C2122, Ingredients!$B$11:$B$310, 0)), "")="", "", IFERROR(INDEX(Ingredients!$AI$11:$AI$310, MATCH($C2122, Ingredients!$B$11:$B$310, 0)), "")))</f>
        <v/>
      </c>
      <c r="AT2122" s="120" t="str">
        <f t="shared" si="496"/>
        <v/>
      </c>
      <c r="AV2122" s="90" t="str">
        <f t="shared" si="486"/>
        <v/>
      </c>
      <c r="AX2122" s="90" t="str">
        <f>IF($AV2122="", "", COUNTIF($AV$11:$AV$5010, "&lt;"&amp;$AV2122)+1+COUNTIF($AV$11:$AV2122, $AV2122)-1)</f>
        <v/>
      </c>
      <c r="AZ2122" s="111" t="str">
        <f>IF($B2122="", "", SUMIF('Shopping List'!$AV$11:$AV$25, $B2122, 'Shopping List'!$BN$11:$BN$25))</f>
        <v/>
      </c>
      <c r="BB2122" s="117" t="str">
        <f t="shared" si="497"/>
        <v/>
      </c>
    </row>
    <row r="2123" spans="1:54" x14ac:dyDescent="0.25">
      <c r="A2123" s="4"/>
      <c r="B2123" s="37"/>
      <c r="C2123" s="124"/>
      <c r="D2123" s="39"/>
      <c r="E2123" s="125"/>
      <c r="F2123" s="48"/>
      <c r="G2123" s="4"/>
      <c r="H2123" s="4"/>
      <c r="I2123" s="95" t="str">
        <f>IF($C2123="", "", IF(IFERROR(INDEX(Ingredients!$C$11:$C$310, MATCH($C2123, Ingredients!$B$11:$B$310, 0)), "")="", "", IFERROR(INDEX(Ingredients!$C$11:$C$310, MATCH($C2123, Ingredients!$B$11:$B$310, 0)), "")))</f>
        <v/>
      </c>
      <c r="J2123" s="73" t="str">
        <f>IF($B2123="", "", IF(IFERROR(INDEX(Meals!$C$11:$C$260, MATCH($B2123, Meals!$B$11:$B$260, 0)), "")="", "", IFERROR(INDEX(Meals!$C$11:$C$260, MATCH($B2123, Meals!$B$11:$B$260, 0)), "")))</f>
        <v/>
      </c>
      <c r="K2123" s="4"/>
      <c r="L2123" s="72" t="str">
        <f t="shared" si="487"/>
        <v/>
      </c>
      <c r="M2123" s="73" t="str">
        <f t="shared" si="488"/>
        <v/>
      </c>
      <c r="N2123" s="4"/>
      <c r="O2123" s="78" t="str">
        <f t="shared" si="489"/>
        <v/>
      </c>
      <c r="P2123" s="79" t="str">
        <f t="shared" si="490"/>
        <v/>
      </c>
      <c r="Q2123" s="4"/>
      <c r="R2123" s="90" t="str">
        <f t="shared" si="491"/>
        <v/>
      </c>
      <c r="S2123" s="4"/>
      <c r="Y2123" s="18" t="str">
        <f t="shared" si="492"/>
        <v/>
      </c>
      <c r="AA2123" s="18" t="str">
        <f t="shared" ref="AA2123:AA2186" si="498">IF($Y2123="", "", IF(AND(AA$5="X", B2123=""), $Y$6, IF(AND(NOT(B2123=""), COUNTIF(V$11:V$260, B2123)=0), $Y$7, "")))</f>
        <v/>
      </c>
      <c r="AB2123" s="18" t="str">
        <f t="shared" ref="AB2123:AB2186" si="499">IF($Y2123="", "", IF(AND(AB$5="X", C2123=""), $Y$6, IF(AND(NOT(C2123=""), COUNTIF(W$11:W$310, C2123)=0), $Y$7, "")))</f>
        <v/>
      </c>
      <c r="AC2123" s="18" t="str">
        <f t="shared" si="493"/>
        <v/>
      </c>
      <c r="AD2123" s="18" t="str">
        <f t="shared" si="493"/>
        <v/>
      </c>
      <c r="AE2123" s="18" t="str">
        <f t="shared" si="494"/>
        <v/>
      </c>
      <c r="AG2123" s="95" t="str">
        <f>IF($C2123="", "", IF(IFERROR(INDEX(Ingredients!C$11:C$310, MATCH($C2123, Ingredients!$B$11:$B$310, 0)), "")="", "", IFERROR(INDEX(Ingredients!C$11:C$310, MATCH($C2123, Ingredients!$B$11:$B$310, 0)), "")))</f>
        <v/>
      </c>
      <c r="AH2123" s="105" t="str">
        <f>IF($C2123="", "", IF(IFERROR(INDEX(Ingredients!D$11:D$310, MATCH($C2123, Ingredients!$B$11:$B$310, 0)), "")="", "", IFERROR(INDEX(Ingredients!D$11:D$310, MATCH($C2123, Ingredients!$B$11:$B$310, 0)), "")))</f>
        <v/>
      </c>
      <c r="AI2123" s="106" t="str">
        <f>IF($C2123="", "", IF(IFERROR(INDEX(Ingredients!E$11:E$310, MATCH($C2123, Ingredients!$B$11:$B$310, 0)), "")="", "", IFERROR(INDEX(Ingredients!E$11:E$310, MATCH($C2123, Ingredients!$B$11:$B$310, 0)), "")))</f>
        <v/>
      </c>
      <c r="AJ2123" s="108" t="str">
        <f>IF($C2123="", "", IF(IFERROR(INDEX(Ingredients!F$11:F$310, MATCH($C2123, Ingredients!$B$11:$B$310, 0)), "")="", "", IFERROR(INDEX(Ingredients!F$11:F$310, MATCH($C2123, Ingredients!$B$11:$B$310, 0)), "")))</f>
        <v/>
      </c>
      <c r="AK2123" s="106" t="str">
        <f>IF($C2123="", "", IF(IFERROR(INDEX(Ingredients!G$11:G$310, MATCH($C2123, Ingredients!$B$11:$B$310, 0)), "")="", "", IFERROR(INDEX(Ingredients!G$11:G$310, MATCH($C2123, Ingredients!$B$11:$B$310, 0)), "")))</f>
        <v/>
      </c>
      <c r="AL2123" s="79" t="str">
        <f>IF($C2123="", "", IF(IFERROR(INDEX(Ingredients!H$11:H$310, MATCH($C2123, Ingredients!$B$11:$B$310, 0)), "")="", "", IFERROR(INDEX(Ingredients!H$11:H$310, MATCH($C2123, Ingredients!$B$11:$B$310, 0)), "")))</f>
        <v/>
      </c>
      <c r="AN2123" s="83" t="str">
        <f t="shared" ref="AN2123:AN2186" si="500">IF($D2123="", "", IFERROR(IF($AK2123=$AI2123, $AJ2123/$AH2123, $AJ2123), ""))</f>
        <v/>
      </c>
      <c r="AP2123" s="114" t="str">
        <f t="shared" si="495"/>
        <v/>
      </c>
      <c r="AR2123" s="117" t="str">
        <f>IF($C2123="", "", IF(IFERROR(INDEX(Ingredients!$AI$11:$AI$310, MATCH($C2123, Ingredients!$B$11:$B$310, 0)), "")="", "", IFERROR(INDEX(Ingredients!$AI$11:$AI$310, MATCH($C2123, Ingredients!$B$11:$B$310, 0)), "")))</f>
        <v/>
      </c>
      <c r="AT2123" s="120" t="str">
        <f t="shared" si="496"/>
        <v/>
      </c>
      <c r="AV2123" s="90" t="str">
        <f t="shared" ref="AV2123:AV2186" si="501">IF($AT$8="", "", IF($B2123=$AT$8, $E2123, ""))</f>
        <v/>
      </c>
      <c r="AX2123" s="90" t="str">
        <f>IF($AV2123="", "", COUNTIF($AV$11:$AV$5010, "&lt;"&amp;$AV2123)+1+COUNTIF($AV$11:$AV2123, $AV2123)-1)</f>
        <v/>
      </c>
      <c r="AZ2123" s="111" t="str">
        <f>IF($B2123="", "", SUMIF('Shopping List'!$AV$11:$AV$25, $B2123, 'Shopping List'!$BN$11:$BN$25))</f>
        <v/>
      </c>
      <c r="BB2123" s="117" t="str">
        <f t="shared" si="497"/>
        <v/>
      </c>
    </row>
    <row r="2124" spans="1:54" x14ac:dyDescent="0.25">
      <c r="A2124" s="4"/>
      <c r="B2124" s="37"/>
      <c r="C2124" s="124"/>
      <c r="D2124" s="39"/>
      <c r="E2124" s="125"/>
      <c r="F2124" s="48"/>
      <c r="G2124" s="4"/>
      <c r="H2124" s="4"/>
      <c r="I2124" s="95" t="str">
        <f>IF($C2124="", "", IF(IFERROR(INDEX(Ingredients!$C$11:$C$310, MATCH($C2124, Ingredients!$B$11:$B$310, 0)), "")="", "", IFERROR(INDEX(Ingredients!$C$11:$C$310, MATCH($C2124, Ingredients!$B$11:$B$310, 0)), "")))</f>
        <v/>
      </c>
      <c r="J2124" s="73" t="str">
        <f>IF($B2124="", "", IF(IFERROR(INDEX(Meals!$C$11:$C$260, MATCH($B2124, Meals!$B$11:$B$260, 0)), "")="", "", IFERROR(INDEX(Meals!$C$11:$C$260, MATCH($B2124, Meals!$B$11:$B$260, 0)), "")))</f>
        <v/>
      </c>
      <c r="K2124" s="4"/>
      <c r="L2124" s="72" t="str">
        <f t="shared" ref="L2124:L2187" si="502">IF($D2124="", "", IFERROR(ROUND($AN2124*$D2124, 0), ""))</f>
        <v/>
      </c>
      <c r="M2124" s="73" t="str">
        <f t="shared" ref="M2124:M2187" si="503">IFERROR(ROUND($L2124/$J2124, 0), "")</f>
        <v/>
      </c>
      <c r="N2124" s="4"/>
      <c r="O2124" s="78" t="str">
        <f t="shared" ref="O2124:O2187" si="504">IF($D2124="", "", IFERROR(ROUND($AP2124*$D2124, 2), ""))</f>
        <v/>
      </c>
      <c r="P2124" s="79" t="str">
        <f t="shared" ref="P2124:P2187" si="505">IFERROR(ROUND($O2124/$J2124, 2), "")</f>
        <v/>
      </c>
      <c r="Q2124" s="4"/>
      <c r="R2124" s="90" t="str">
        <f t="shared" ref="R2124:R2187" si="506">IF(OR($D2124="", $AR2124=""), "", IF($AR2124&gt;=$D2124, $V$3, $V$4))</f>
        <v/>
      </c>
      <c r="S2124" s="4"/>
      <c r="Y2124" s="18" t="str">
        <f t="shared" ref="Y2124:Y2187" si="507">IF(COUNTIF($B2124:$F2124, "")=5, "", "X")</f>
        <v/>
      </c>
      <c r="AA2124" s="18" t="str">
        <f t="shared" si="498"/>
        <v/>
      </c>
      <c r="AB2124" s="18" t="str">
        <f t="shared" si="499"/>
        <v/>
      </c>
      <c r="AC2124" s="18" t="str">
        <f t="shared" ref="AC2124:AD2187" si="508">IF($Y2124="", "", IF(AND(AC$5="X", D2124=""), $Y$6, IF(AND(NOT(D2124=""), ISNUMBER(D2124)=FALSE), $Y$7, "")))</f>
        <v/>
      </c>
      <c r="AD2124" s="18" t="str">
        <f t="shared" si="508"/>
        <v/>
      </c>
      <c r="AE2124" s="18" t="str">
        <f t="shared" ref="AE2124:AE2187" si="509">IF($Y2124="", "", IF(AND(AE$5="X", F2124=""), $Y$6, ""))</f>
        <v/>
      </c>
      <c r="AG2124" s="95" t="str">
        <f>IF($C2124="", "", IF(IFERROR(INDEX(Ingredients!C$11:C$310, MATCH($C2124, Ingredients!$B$11:$B$310, 0)), "")="", "", IFERROR(INDEX(Ingredients!C$11:C$310, MATCH($C2124, Ingredients!$B$11:$B$310, 0)), "")))</f>
        <v/>
      </c>
      <c r="AH2124" s="105" t="str">
        <f>IF($C2124="", "", IF(IFERROR(INDEX(Ingredients!D$11:D$310, MATCH($C2124, Ingredients!$B$11:$B$310, 0)), "")="", "", IFERROR(INDEX(Ingredients!D$11:D$310, MATCH($C2124, Ingredients!$B$11:$B$310, 0)), "")))</f>
        <v/>
      </c>
      <c r="AI2124" s="106" t="str">
        <f>IF($C2124="", "", IF(IFERROR(INDEX(Ingredients!E$11:E$310, MATCH($C2124, Ingredients!$B$11:$B$310, 0)), "")="", "", IFERROR(INDEX(Ingredients!E$11:E$310, MATCH($C2124, Ingredients!$B$11:$B$310, 0)), "")))</f>
        <v/>
      </c>
      <c r="AJ2124" s="108" t="str">
        <f>IF($C2124="", "", IF(IFERROR(INDEX(Ingredients!F$11:F$310, MATCH($C2124, Ingredients!$B$11:$B$310, 0)), "")="", "", IFERROR(INDEX(Ingredients!F$11:F$310, MATCH($C2124, Ingredients!$B$11:$B$310, 0)), "")))</f>
        <v/>
      </c>
      <c r="AK2124" s="106" t="str">
        <f>IF($C2124="", "", IF(IFERROR(INDEX(Ingredients!G$11:G$310, MATCH($C2124, Ingredients!$B$11:$B$310, 0)), "")="", "", IFERROR(INDEX(Ingredients!G$11:G$310, MATCH($C2124, Ingredients!$B$11:$B$310, 0)), "")))</f>
        <v/>
      </c>
      <c r="AL2124" s="79" t="str">
        <f>IF($C2124="", "", IF(IFERROR(INDEX(Ingredients!H$11:H$310, MATCH($C2124, Ingredients!$B$11:$B$310, 0)), "")="", "", IFERROR(INDEX(Ingredients!H$11:H$310, MATCH($C2124, Ingredients!$B$11:$B$310, 0)), "")))</f>
        <v/>
      </c>
      <c r="AN2124" s="83" t="str">
        <f t="shared" si="500"/>
        <v/>
      </c>
      <c r="AP2124" s="114" t="str">
        <f t="shared" ref="AP2124:AP2187" si="510">IF($D2124="", "", IFERROR(IF($AK2124=$AI2124, $AL2124/$AH2124, $AL2124), ""))</f>
        <v/>
      </c>
      <c r="AR2124" s="117" t="str">
        <f>IF($C2124="", "", IF(IFERROR(INDEX(Ingredients!$AI$11:$AI$310, MATCH($C2124, Ingredients!$B$11:$B$310, 0)), "")="", "", IFERROR(INDEX(Ingredients!$AI$11:$AI$310, MATCH($C2124, Ingredients!$B$11:$B$310, 0)), "")))</f>
        <v/>
      </c>
      <c r="AT2124" s="120" t="str">
        <f t="shared" ref="AT2124:AT2187" si="511">IF(OR($B2124="", $R2124=""), "", CONCATENATE($B2124, " - ", $R2124))</f>
        <v/>
      </c>
      <c r="AV2124" s="90" t="str">
        <f t="shared" si="501"/>
        <v/>
      </c>
      <c r="AX2124" s="90" t="str">
        <f>IF($AV2124="", "", COUNTIF($AV$11:$AV$5010, "&lt;"&amp;$AV2124)+1+COUNTIF($AV$11:$AV2124, $AV2124)-1)</f>
        <v/>
      </c>
      <c r="AZ2124" s="111" t="str">
        <f>IF($B2124="", "", SUMIF('Shopping List'!$AV$11:$AV$25, $B2124, 'Shopping List'!$BN$11:$BN$25))</f>
        <v/>
      </c>
      <c r="BB2124" s="117" t="str">
        <f t="shared" ref="BB2124:BB2187" si="512">IF(OR($AZ2124="", $AZ2124=0), "", IFERROR($D2124*$AZ2124, ""))</f>
        <v/>
      </c>
    </row>
    <row r="2125" spans="1:54" x14ac:dyDescent="0.25">
      <c r="A2125" s="4"/>
      <c r="B2125" s="37"/>
      <c r="C2125" s="124"/>
      <c r="D2125" s="39"/>
      <c r="E2125" s="125"/>
      <c r="F2125" s="48"/>
      <c r="G2125" s="4"/>
      <c r="H2125" s="4"/>
      <c r="I2125" s="95" t="str">
        <f>IF($C2125="", "", IF(IFERROR(INDEX(Ingredients!$C$11:$C$310, MATCH($C2125, Ingredients!$B$11:$B$310, 0)), "")="", "", IFERROR(INDEX(Ingredients!$C$11:$C$310, MATCH($C2125, Ingredients!$B$11:$B$310, 0)), "")))</f>
        <v/>
      </c>
      <c r="J2125" s="73" t="str">
        <f>IF($B2125="", "", IF(IFERROR(INDEX(Meals!$C$11:$C$260, MATCH($B2125, Meals!$B$11:$B$260, 0)), "")="", "", IFERROR(INDEX(Meals!$C$11:$C$260, MATCH($B2125, Meals!$B$11:$B$260, 0)), "")))</f>
        <v/>
      </c>
      <c r="K2125" s="4"/>
      <c r="L2125" s="72" t="str">
        <f t="shared" si="502"/>
        <v/>
      </c>
      <c r="M2125" s="73" t="str">
        <f t="shared" si="503"/>
        <v/>
      </c>
      <c r="N2125" s="4"/>
      <c r="O2125" s="78" t="str">
        <f t="shared" si="504"/>
        <v/>
      </c>
      <c r="P2125" s="79" t="str">
        <f t="shared" si="505"/>
        <v/>
      </c>
      <c r="Q2125" s="4"/>
      <c r="R2125" s="90" t="str">
        <f t="shared" si="506"/>
        <v/>
      </c>
      <c r="S2125" s="4"/>
      <c r="Y2125" s="18" t="str">
        <f t="shared" si="507"/>
        <v/>
      </c>
      <c r="AA2125" s="18" t="str">
        <f t="shared" si="498"/>
        <v/>
      </c>
      <c r="AB2125" s="18" t="str">
        <f t="shared" si="499"/>
        <v/>
      </c>
      <c r="AC2125" s="18" t="str">
        <f t="shared" si="508"/>
        <v/>
      </c>
      <c r="AD2125" s="18" t="str">
        <f t="shared" si="508"/>
        <v/>
      </c>
      <c r="AE2125" s="18" t="str">
        <f t="shared" si="509"/>
        <v/>
      </c>
      <c r="AG2125" s="95" t="str">
        <f>IF($C2125="", "", IF(IFERROR(INDEX(Ingredients!C$11:C$310, MATCH($C2125, Ingredients!$B$11:$B$310, 0)), "")="", "", IFERROR(INDEX(Ingredients!C$11:C$310, MATCH($C2125, Ingredients!$B$11:$B$310, 0)), "")))</f>
        <v/>
      </c>
      <c r="AH2125" s="105" t="str">
        <f>IF($C2125="", "", IF(IFERROR(INDEX(Ingredients!D$11:D$310, MATCH($C2125, Ingredients!$B$11:$B$310, 0)), "")="", "", IFERROR(INDEX(Ingredients!D$11:D$310, MATCH($C2125, Ingredients!$B$11:$B$310, 0)), "")))</f>
        <v/>
      </c>
      <c r="AI2125" s="106" t="str">
        <f>IF($C2125="", "", IF(IFERROR(INDEX(Ingredients!E$11:E$310, MATCH($C2125, Ingredients!$B$11:$B$310, 0)), "")="", "", IFERROR(INDEX(Ingredients!E$11:E$310, MATCH($C2125, Ingredients!$B$11:$B$310, 0)), "")))</f>
        <v/>
      </c>
      <c r="AJ2125" s="108" t="str">
        <f>IF($C2125="", "", IF(IFERROR(INDEX(Ingredients!F$11:F$310, MATCH($C2125, Ingredients!$B$11:$B$310, 0)), "")="", "", IFERROR(INDEX(Ingredients!F$11:F$310, MATCH($C2125, Ingredients!$B$11:$B$310, 0)), "")))</f>
        <v/>
      </c>
      <c r="AK2125" s="106" t="str">
        <f>IF($C2125="", "", IF(IFERROR(INDEX(Ingredients!G$11:G$310, MATCH($C2125, Ingredients!$B$11:$B$310, 0)), "")="", "", IFERROR(INDEX(Ingredients!G$11:G$310, MATCH($C2125, Ingredients!$B$11:$B$310, 0)), "")))</f>
        <v/>
      </c>
      <c r="AL2125" s="79" t="str">
        <f>IF($C2125="", "", IF(IFERROR(INDEX(Ingredients!H$11:H$310, MATCH($C2125, Ingredients!$B$11:$B$310, 0)), "")="", "", IFERROR(INDEX(Ingredients!H$11:H$310, MATCH($C2125, Ingredients!$B$11:$B$310, 0)), "")))</f>
        <v/>
      </c>
      <c r="AN2125" s="83" t="str">
        <f t="shared" si="500"/>
        <v/>
      </c>
      <c r="AP2125" s="114" t="str">
        <f t="shared" si="510"/>
        <v/>
      </c>
      <c r="AR2125" s="117" t="str">
        <f>IF($C2125="", "", IF(IFERROR(INDEX(Ingredients!$AI$11:$AI$310, MATCH($C2125, Ingredients!$B$11:$B$310, 0)), "")="", "", IFERROR(INDEX(Ingredients!$AI$11:$AI$310, MATCH($C2125, Ingredients!$B$11:$B$310, 0)), "")))</f>
        <v/>
      </c>
      <c r="AT2125" s="120" t="str">
        <f t="shared" si="511"/>
        <v/>
      </c>
      <c r="AV2125" s="90" t="str">
        <f t="shared" si="501"/>
        <v/>
      </c>
      <c r="AX2125" s="90" t="str">
        <f>IF($AV2125="", "", COUNTIF($AV$11:$AV$5010, "&lt;"&amp;$AV2125)+1+COUNTIF($AV$11:$AV2125, $AV2125)-1)</f>
        <v/>
      </c>
      <c r="AZ2125" s="111" t="str">
        <f>IF($B2125="", "", SUMIF('Shopping List'!$AV$11:$AV$25, $B2125, 'Shopping List'!$BN$11:$BN$25))</f>
        <v/>
      </c>
      <c r="BB2125" s="117" t="str">
        <f t="shared" si="512"/>
        <v/>
      </c>
    </row>
    <row r="2126" spans="1:54" x14ac:dyDescent="0.25">
      <c r="A2126" s="4"/>
      <c r="B2126" s="37"/>
      <c r="C2126" s="124"/>
      <c r="D2126" s="39"/>
      <c r="E2126" s="125"/>
      <c r="F2126" s="48"/>
      <c r="G2126" s="4"/>
      <c r="H2126" s="4"/>
      <c r="I2126" s="95" t="str">
        <f>IF($C2126="", "", IF(IFERROR(INDEX(Ingredients!$C$11:$C$310, MATCH($C2126, Ingredients!$B$11:$B$310, 0)), "")="", "", IFERROR(INDEX(Ingredients!$C$11:$C$310, MATCH($C2126, Ingredients!$B$11:$B$310, 0)), "")))</f>
        <v/>
      </c>
      <c r="J2126" s="73" t="str">
        <f>IF($B2126="", "", IF(IFERROR(INDEX(Meals!$C$11:$C$260, MATCH($B2126, Meals!$B$11:$B$260, 0)), "")="", "", IFERROR(INDEX(Meals!$C$11:$C$260, MATCH($B2126, Meals!$B$11:$B$260, 0)), "")))</f>
        <v/>
      </c>
      <c r="K2126" s="4"/>
      <c r="L2126" s="72" t="str">
        <f t="shared" si="502"/>
        <v/>
      </c>
      <c r="M2126" s="73" t="str">
        <f t="shared" si="503"/>
        <v/>
      </c>
      <c r="N2126" s="4"/>
      <c r="O2126" s="78" t="str">
        <f t="shared" si="504"/>
        <v/>
      </c>
      <c r="P2126" s="79" t="str">
        <f t="shared" si="505"/>
        <v/>
      </c>
      <c r="Q2126" s="4"/>
      <c r="R2126" s="90" t="str">
        <f t="shared" si="506"/>
        <v/>
      </c>
      <c r="S2126" s="4"/>
      <c r="Y2126" s="18" t="str">
        <f t="shared" si="507"/>
        <v/>
      </c>
      <c r="AA2126" s="18" t="str">
        <f t="shared" si="498"/>
        <v/>
      </c>
      <c r="AB2126" s="18" t="str">
        <f t="shared" si="499"/>
        <v/>
      </c>
      <c r="AC2126" s="18" t="str">
        <f t="shared" si="508"/>
        <v/>
      </c>
      <c r="AD2126" s="18" t="str">
        <f t="shared" si="508"/>
        <v/>
      </c>
      <c r="AE2126" s="18" t="str">
        <f t="shared" si="509"/>
        <v/>
      </c>
      <c r="AG2126" s="95" t="str">
        <f>IF($C2126="", "", IF(IFERROR(INDEX(Ingredients!C$11:C$310, MATCH($C2126, Ingredients!$B$11:$B$310, 0)), "")="", "", IFERROR(INDEX(Ingredients!C$11:C$310, MATCH($C2126, Ingredients!$B$11:$B$310, 0)), "")))</f>
        <v/>
      </c>
      <c r="AH2126" s="105" t="str">
        <f>IF($C2126="", "", IF(IFERROR(INDEX(Ingredients!D$11:D$310, MATCH($C2126, Ingredients!$B$11:$B$310, 0)), "")="", "", IFERROR(INDEX(Ingredients!D$11:D$310, MATCH($C2126, Ingredients!$B$11:$B$310, 0)), "")))</f>
        <v/>
      </c>
      <c r="AI2126" s="106" t="str">
        <f>IF($C2126="", "", IF(IFERROR(INDEX(Ingredients!E$11:E$310, MATCH($C2126, Ingredients!$B$11:$B$310, 0)), "")="", "", IFERROR(INDEX(Ingredients!E$11:E$310, MATCH($C2126, Ingredients!$B$11:$B$310, 0)), "")))</f>
        <v/>
      </c>
      <c r="AJ2126" s="108" t="str">
        <f>IF($C2126="", "", IF(IFERROR(INDEX(Ingredients!F$11:F$310, MATCH($C2126, Ingredients!$B$11:$B$310, 0)), "")="", "", IFERROR(INDEX(Ingredients!F$11:F$310, MATCH($C2126, Ingredients!$B$11:$B$310, 0)), "")))</f>
        <v/>
      </c>
      <c r="AK2126" s="106" t="str">
        <f>IF($C2126="", "", IF(IFERROR(INDEX(Ingredients!G$11:G$310, MATCH($C2126, Ingredients!$B$11:$B$310, 0)), "")="", "", IFERROR(INDEX(Ingredients!G$11:G$310, MATCH($C2126, Ingredients!$B$11:$B$310, 0)), "")))</f>
        <v/>
      </c>
      <c r="AL2126" s="79" t="str">
        <f>IF($C2126="", "", IF(IFERROR(INDEX(Ingredients!H$11:H$310, MATCH($C2126, Ingredients!$B$11:$B$310, 0)), "")="", "", IFERROR(INDEX(Ingredients!H$11:H$310, MATCH($C2126, Ingredients!$B$11:$B$310, 0)), "")))</f>
        <v/>
      </c>
      <c r="AN2126" s="83" t="str">
        <f t="shared" si="500"/>
        <v/>
      </c>
      <c r="AP2126" s="114" t="str">
        <f t="shared" si="510"/>
        <v/>
      </c>
      <c r="AR2126" s="117" t="str">
        <f>IF($C2126="", "", IF(IFERROR(INDEX(Ingredients!$AI$11:$AI$310, MATCH($C2126, Ingredients!$B$11:$B$310, 0)), "")="", "", IFERROR(INDEX(Ingredients!$AI$11:$AI$310, MATCH($C2126, Ingredients!$B$11:$B$310, 0)), "")))</f>
        <v/>
      </c>
      <c r="AT2126" s="120" t="str">
        <f t="shared" si="511"/>
        <v/>
      </c>
      <c r="AV2126" s="90" t="str">
        <f t="shared" si="501"/>
        <v/>
      </c>
      <c r="AX2126" s="90" t="str">
        <f>IF($AV2126="", "", COUNTIF($AV$11:$AV$5010, "&lt;"&amp;$AV2126)+1+COUNTIF($AV$11:$AV2126, $AV2126)-1)</f>
        <v/>
      </c>
      <c r="AZ2126" s="111" t="str">
        <f>IF($B2126="", "", SUMIF('Shopping List'!$AV$11:$AV$25, $B2126, 'Shopping List'!$BN$11:$BN$25))</f>
        <v/>
      </c>
      <c r="BB2126" s="117" t="str">
        <f t="shared" si="512"/>
        <v/>
      </c>
    </row>
    <row r="2127" spans="1:54" x14ac:dyDescent="0.25">
      <c r="A2127" s="4"/>
      <c r="B2127" s="37"/>
      <c r="C2127" s="124"/>
      <c r="D2127" s="39"/>
      <c r="E2127" s="125"/>
      <c r="F2127" s="48"/>
      <c r="G2127" s="4"/>
      <c r="H2127" s="4"/>
      <c r="I2127" s="95" t="str">
        <f>IF($C2127="", "", IF(IFERROR(INDEX(Ingredients!$C$11:$C$310, MATCH($C2127, Ingredients!$B$11:$B$310, 0)), "")="", "", IFERROR(INDEX(Ingredients!$C$11:$C$310, MATCH($C2127, Ingredients!$B$11:$B$310, 0)), "")))</f>
        <v/>
      </c>
      <c r="J2127" s="73" t="str">
        <f>IF($B2127="", "", IF(IFERROR(INDEX(Meals!$C$11:$C$260, MATCH($B2127, Meals!$B$11:$B$260, 0)), "")="", "", IFERROR(INDEX(Meals!$C$11:$C$260, MATCH($B2127, Meals!$B$11:$B$260, 0)), "")))</f>
        <v/>
      </c>
      <c r="K2127" s="4"/>
      <c r="L2127" s="72" t="str">
        <f t="shared" si="502"/>
        <v/>
      </c>
      <c r="M2127" s="73" t="str">
        <f t="shared" si="503"/>
        <v/>
      </c>
      <c r="N2127" s="4"/>
      <c r="O2127" s="78" t="str">
        <f t="shared" si="504"/>
        <v/>
      </c>
      <c r="P2127" s="79" t="str">
        <f t="shared" si="505"/>
        <v/>
      </c>
      <c r="Q2127" s="4"/>
      <c r="R2127" s="90" t="str">
        <f t="shared" si="506"/>
        <v/>
      </c>
      <c r="S2127" s="4"/>
      <c r="Y2127" s="18" t="str">
        <f t="shared" si="507"/>
        <v/>
      </c>
      <c r="AA2127" s="18" t="str">
        <f t="shared" si="498"/>
        <v/>
      </c>
      <c r="AB2127" s="18" t="str">
        <f t="shared" si="499"/>
        <v/>
      </c>
      <c r="AC2127" s="18" t="str">
        <f t="shared" si="508"/>
        <v/>
      </c>
      <c r="AD2127" s="18" t="str">
        <f t="shared" si="508"/>
        <v/>
      </c>
      <c r="AE2127" s="18" t="str">
        <f t="shared" si="509"/>
        <v/>
      </c>
      <c r="AG2127" s="95" t="str">
        <f>IF($C2127="", "", IF(IFERROR(INDEX(Ingredients!C$11:C$310, MATCH($C2127, Ingredients!$B$11:$B$310, 0)), "")="", "", IFERROR(INDEX(Ingredients!C$11:C$310, MATCH($C2127, Ingredients!$B$11:$B$310, 0)), "")))</f>
        <v/>
      </c>
      <c r="AH2127" s="105" t="str">
        <f>IF($C2127="", "", IF(IFERROR(INDEX(Ingredients!D$11:D$310, MATCH($C2127, Ingredients!$B$11:$B$310, 0)), "")="", "", IFERROR(INDEX(Ingredients!D$11:D$310, MATCH($C2127, Ingredients!$B$11:$B$310, 0)), "")))</f>
        <v/>
      </c>
      <c r="AI2127" s="106" t="str">
        <f>IF($C2127="", "", IF(IFERROR(INDEX(Ingredients!E$11:E$310, MATCH($C2127, Ingredients!$B$11:$B$310, 0)), "")="", "", IFERROR(INDEX(Ingredients!E$11:E$310, MATCH($C2127, Ingredients!$B$11:$B$310, 0)), "")))</f>
        <v/>
      </c>
      <c r="AJ2127" s="108" t="str">
        <f>IF($C2127="", "", IF(IFERROR(INDEX(Ingredients!F$11:F$310, MATCH($C2127, Ingredients!$B$11:$B$310, 0)), "")="", "", IFERROR(INDEX(Ingredients!F$11:F$310, MATCH($C2127, Ingredients!$B$11:$B$310, 0)), "")))</f>
        <v/>
      </c>
      <c r="AK2127" s="106" t="str">
        <f>IF($C2127="", "", IF(IFERROR(INDEX(Ingredients!G$11:G$310, MATCH($C2127, Ingredients!$B$11:$B$310, 0)), "")="", "", IFERROR(INDEX(Ingredients!G$11:G$310, MATCH($C2127, Ingredients!$B$11:$B$310, 0)), "")))</f>
        <v/>
      </c>
      <c r="AL2127" s="79" t="str">
        <f>IF($C2127="", "", IF(IFERROR(INDEX(Ingredients!H$11:H$310, MATCH($C2127, Ingredients!$B$11:$B$310, 0)), "")="", "", IFERROR(INDEX(Ingredients!H$11:H$310, MATCH($C2127, Ingredients!$B$11:$B$310, 0)), "")))</f>
        <v/>
      </c>
      <c r="AN2127" s="83" t="str">
        <f t="shared" si="500"/>
        <v/>
      </c>
      <c r="AP2127" s="114" t="str">
        <f t="shared" si="510"/>
        <v/>
      </c>
      <c r="AR2127" s="117" t="str">
        <f>IF($C2127="", "", IF(IFERROR(INDEX(Ingredients!$AI$11:$AI$310, MATCH($C2127, Ingredients!$B$11:$B$310, 0)), "")="", "", IFERROR(INDEX(Ingredients!$AI$11:$AI$310, MATCH($C2127, Ingredients!$B$11:$B$310, 0)), "")))</f>
        <v/>
      </c>
      <c r="AT2127" s="120" t="str">
        <f t="shared" si="511"/>
        <v/>
      </c>
      <c r="AV2127" s="90" t="str">
        <f t="shared" si="501"/>
        <v/>
      </c>
      <c r="AX2127" s="90" t="str">
        <f>IF($AV2127="", "", COUNTIF($AV$11:$AV$5010, "&lt;"&amp;$AV2127)+1+COUNTIF($AV$11:$AV2127, $AV2127)-1)</f>
        <v/>
      </c>
      <c r="AZ2127" s="111" t="str">
        <f>IF($B2127="", "", SUMIF('Shopping List'!$AV$11:$AV$25, $B2127, 'Shopping List'!$BN$11:$BN$25))</f>
        <v/>
      </c>
      <c r="BB2127" s="117" t="str">
        <f t="shared" si="512"/>
        <v/>
      </c>
    </row>
    <row r="2128" spans="1:54" x14ac:dyDescent="0.25">
      <c r="A2128" s="4"/>
      <c r="B2128" s="37"/>
      <c r="C2128" s="124"/>
      <c r="D2128" s="39"/>
      <c r="E2128" s="125"/>
      <c r="F2128" s="48"/>
      <c r="G2128" s="4"/>
      <c r="H2128" s="4"/>
      <c r="I2128" s="95" t="str">
        <f>IF($C2128="", "", IF(IFERROR(INDEX(Ingredients!$C$11:$C$310, MATCH($C2128, Ingredients!$B$11:$B$310, 0)), "")="", "", IFERROR(INDEX(Ingredients!$C$11:$C$310, MATCH($C2128, Ingredients!$B$11:$B$310, 0)), "")))</f>
        <v/>
      </c>
      <c r="J2128" s="73" t="str">
        <f>IF($B2128="", "", IF(IFERROR(INDEX(Meals!$C$11:$C$260, MATCH($B2128, Meals!$B$11:$B$260, 0)), "")="", "", IFERROR(INDEX(Meals!$C$11:$C$260, MATCH($B2128, Meals!$B$11:$B$260, 0)), "")))</f>
        <v/>
      </c>
      <c r="K2128" s="4"/>
      <c r="L2128" s="72" t="str">
        <f t="shared" si="502"/>
        <v/>
      </c>
      <c r="M2128" s="73" t="str">
        <f t="shared" si="503"/>
        <v/>
      </c>
      <c r="N2128" s="4"/>
      <c r="O2128" s="78" t="str">
        <f t="shared" si="504"/>
        <v/>
      </c>
      <c r="P2128" s="79" t="str">
        <f t="shared" si="505"/>
        <v/>
      </c>
      <c r="Q2128" s="4"/>
      <c r="R2128" s="90" t="str">
        <f t="shared" si="506"/>
        <v/>
      </c>
      <c r="S2128" s="4"/>
      <c r="Y2128" s="18" t="str">
        <f t="shared" si="507"/>
        <v/>
      </c>
      <c r="AA2128" s="18" t="str">
        <f t="shared" si="498"/>
        <v/>
      </c>
      <c r="AB2128" s="18" t="str">
        <f t="shared" si="499"/>
        <v/>
      </c>
      <c r="AC2128" s="18" t="str">
        <f t="shared" si="508"/>
        <v/>
      </c>
      <c r="AD2128" s="18" t="str">
        <f t="shared" si="508"/>
        <v/>
      </c>
      <c r="AE2128" s="18" t="str">
        <f t="shared" si="509"/>
        <v/>
      </c>
      <c r="AG2128" s="95" t="str">
        <f>IF($C2128="", "", IF(IFERROR(INDEX(Ingredients!C$11:C$310, MATCH($C2128, Ingredients!$B$11:$B$310, 0)), "")="", "", IFERROR(INDEX(Ingredients!C$11:C$310, MATCH($C2128, Ingredients!$B$11:$B$310, 0)), "")))</f>
        <v/>
      </c>
      <c r="AH2128" s="105" t="str">
        <f>IF($C2128="", "", IF(IFERROR(INDEX(Ingredients!D$11:D$310, MATCH($C2128, Ingredients!$B$11:$B$310, 0)), "")="", "", IFERROR(INDEX(Ingredients!D$11:D$310, MATCH($C2128, Ingredients!$B$11:$B$310, 0)), "")))</f>
        <v/>
      </c>
      <c r="AI2128" s="106" t="str">
        <f>IF($C2128="", "", IF(IFERROR(INDEX(Ingredients!E$11:E$310, MATCH($C2128, Ingredients!$B$11:$B$310, 0)), "")="", "", IFERROR(INDEX(Ingredients!E$11:E$310, MATCH($C2128, Ingredients!$B$11:$B$310, 0)), "")))</f>
        <v/>
      </c>
      <c r="AJ2128" s="108" t="str">
        <f>IF($C2128="", "", IF(IFERROR(INDEX(Ingredients!F$11:F$310, MATCH($C2128, Ingredients!$B$11:$B$310, 0)), "")="", "", IFERROR(INDEX(Ingredients!F$11:F$310, MATCH($C2128, Ingredients!$B$11:$B$310, 0)), "")))</f>
        <v/>
      </c>
      <c r="AK2128" s="106" t="str">
        <f>IF($C2128="", "", IF(IFERROR(INDEX(Ingredients!G$11:G$310, MATCH($C2128, Ingredients!$B$11:$B$310, 0)), "")="", "", IFERROR(INDEX(Ingredients!G$11:G$310, MATCH($C2128, Ingredients!$B$11:$B$310, 0)), "")))</f>
        <v/>
      </c>
      <c r="AL2128" s="79" t="str">
        <f>IF($C2128="", "", IF(IFERROR(INDEX(Ingredients!H$11:H$310, MATCH($C2128, Ingredients!$B$11:$B$310, 0)), "")="", "", IFERROR(INDEX(Ingredients!H$11:H$310, MATCH($C2128, Ingredients!$B$11:$B$310, 0)), "")))</f>
        <v/>
      </c>
      <c r="AN2128" s="83" t="str">
        <f t="shared" si="500"/>
        <v/>
      </c>
      <c r="AP2128" s="114" t="str">
        <f t="shared" si="510"/>
        <v/>
      </c>
      <c r="AR2128" s="117" t="str">
        <f>IF($C2128="", "", IF(IFERROR(INDEX(Ingredients!$AI$11:$AI$310, MATCH($C2128, Ingredients!$B$11:$B$310, 0)), "")="", "", IFERROR(INDEX(Ingredients!$AI$11:$AI$310, MATCH($C2128, Ingredients!$B$11:$B$310, 0)), "")))</f>
        <v/>
      </c>
      <c r="AT2128" s="120" t="str">
        <f t="shared" si="511"/>
        <v/>
      </c>
      <c r="AV2128" s="90" t="str">
        <f t="shared" si="501"/>
        <v/>
      </c>
      <c r="AX2128" s="90" t="str">
        <f>IF($AV2128="", "", COUNTIF($AV$11:$AV$5010, "&lt;"&amp;$AV2128)+1+COUNTIF($AV$11:$AV2128, $AV2128)-1)</f>
        <v/>
      </c>
      <c r="AZ2128" s="111" t="str">
        <f>IF($B2128="", "", SUMIF('Shopping List'!$AV$11:$AV$25, $B2128, 'Shopping List'!$BN$11:$BN$25))</f>
        <v/>
      </c>
      <c r="BB2128" s="117" t="str">
        <f t="shared" si="512"/>
        <v/>
      </c>
    </row>
    <row r="2129" spans="1:54" x14ac:dyDescent="0.25">
      <c r="A2129" s="4"/>
      <c r="B2129" s="37"/>
      <c r="C2129" s="124"/>
      <c r="D2129" s="39"/>
      <c r="E2129" s="125"/>
      <c r="F2129" s="48"/>
      <c r="G2129" s="4"/>
      <c r="H2129" s="4"/>
      <c r="I2129" s="95" t="str">
        <f>IF($C2129="", "", IF(IFERROR(INDEX(Ingredients!$C$11:$C$310, MATCH($C2129, Ingredients!$B$11:$B$310, 0)), "")="", "", IFERROR(INDEX(Ingredients!$C$11:$C$310, MATCH($C2129, Ingredients!$B$11:$B$310, 0)), "")))</f>
        <v/>
      </c>
      <c r="J2129" s="73" t="str">
        <f>IF($B2129="", "", IF(IFERROR(INDEX(Meals!$C$11:$C$260, MATCH($B2129, Meals!$B$11:$B$260, 0)), "")="", "", IFERROR(INDEX(Meals!$C$11:$C$260, MATCH($B2129, Meals!$B$11:$B$260, 0)), "")))</f>
        <v/>
      </c>
      <c r="K2129" s="4"/>
      <c r="L2129" s="72" t="str">
        <f t="shared" si="502"/>
        <v/>
      </c>
      <c r="M2129" s="73" t="str">
        <f t="shared" si="503"/>
        <v/>
      </c>
      <c r="N2129" s="4"/>
      <c r="O2129" s="78" t="str">
        <f t="shared" si="504"/>
        <v/>
      </c>
      <c r="P2129" s="79" t="str">
        <f t="shared" si="505"/>
        <v/>
      </c>
      <c r="Q2129" s="4"/>
      <c r="R2129" s="90" t="str">
        <f t="shared" si="506"/>
        <v/>
      </c>
      <c r="S2129" s="4"/>
      <c r="Y2129" s="18" t="str">
        <f t="shared" si="507"/>
        <v/>
      </c>
      <c r="AA2129" s="18" t="str">
        <f t="shared" si="498"/>
        <v/>
      </c>
      <c r="AB2129" s="18" t="str">
        <f t="shared" si="499"/>
        <v/>
      </c>
      <c r="AC2129" s="18" t="str">
        <f t="shared" si="508"/>
        <v/>
      </c>
      <c r="AD2129" s="18" t="str">
        <f t="shared" si="508"/>
        <v/>
      </c>
      <c r="AE2129" s="18" t="str">
        <f t="shared" si="509"/>
        <v/>
      </c>
      <c r="AG2129" s="95" t="str">
        <f>IF($C2129="", "", IF(IFERROR(INDEX(Ingredients!C$11:C$310, MATCH($C2129, Ingredients!$B$11:$B$310, 0)), "")="", "", IFERROR(INDEX(Ingredients!C$11:C$310, MATCH($C2129, Ingredients!$B$11:$B$310, 0)), "")))</f>
        <v/>
      </c>
      <c r="AH2129" s="105" t="str">
        <f>IF($C2129="", "", IF(IFERROR(INDEX(Ingredients!D$11:D$310, MATCH($C2129, Ingredients!$B$11:$B$310, 0)), "")="", "", IFERROR(INDEX(Ingredients!D$11:D$310, MATCH($C2129, Ingredients!$B$11:$B$310, 0)), "")))</f>
        <v/>
      </c>
      <c r="AI2129" s="106" t="str">
        <f>IF($C2129="", "", IF(IFERROR(INDEX(Ingredients!E$11:E$310, MATCH($C2129, Ingredients!$B$11:$B$310, 0)), "")="", "", IFERROR(INDEX(Ingredients!E$11:E$310, MATCH($C2129, Ingredients!$B$11:$B$310, 0)), "")))</f>
        <v/>
      </c>
      <c r="AJ2129" s="108" t="str">
        <f>IF($C2129="", "", IF(IFERROR(INDEX(Ingredients!F$11:F$310, MATCH($C2129, Ingredients!$B$11:$B$310, 0)), "")="", "", IFERROR(INDEX(Ingredients!F$11:F$310, MATCH($C2129, Ingredients!$B$11:$B$310, 0)), "")))</f>
        <v/>
      </c>
      <c r="AK2129" s="106" t="str">
        <f>IF($C2129="", "", IF(IFERROR(INDEX(Ingredients!G$11:G$310, MATCH($C2129, Ingredients!$B$11:$B$310, 0)), "")="", "", IFERROR(INDEX(Ingredients!G$11:G$310, MATCH($C2129, Ingredients!$B$11:$B$310, 0)), "")))</f>
        <v/>
      </c>
      <c r="AL2129" s="79" t="str">
        <f>IF($C2129="", "", IF(IFERROR(INDEX(Ingredients!H$11:H$310, MATCH($C2129, Ingredients!$B$11:$B$310, 0)), "")="", "", IFERROR(INDEX(Ingredients!H$11:H$310, MATCH($C2129, Ingredients!$B$11:$B$310, 0)), "")))</f>
        <v/>
      </c>
      <c r="AN2129" s="83" t="str">
        <f t="shared" si="500"/>
        <v/>
      </c>
      <c r="AP2129" s="114" t="str">
        <f t="shared" si="510"/>
        <v/>
      </c>
      <c r="AR2129" s="117" t="str">
        <f>IF($C2129="", "", IF(IFERROR(INDEX(Ingredients!$AI$11:$AI$310, MATCH($C2129, Ingredients!$B$11:$B$310, 0)), "")="", "", IFERROR(INDEX(Ingredients!$AI$11:$AI$310, MATCH($C2129, Ingredients!$B$11:$B$310, 0)), "")))</f>
        <v/>
      </c>
      <c r="AT2129" s="120" t="str">
        <f t="shared" si="511"/>
        <v/>
      </c>
      <c r="AV2129" s="90" t="str">
        <f t="shared" si="501"/>
        <v/>
      </c>
      <c r="AX2129" s="90" t="str">
        <f>IF($AV2129="", "", COUNTIF($AV$11:$AV$5010, "&lt;"&amp;$AV2129)+1+COUNTIF($AV$11:$AV2129, $AV2129)-1)</f>
        <v/>
      </c>
      <c r="AZ2129" s="111" t="str">
        <f>IF($B2129="", "", SUMIF('Shopping List'!$AV$11:$AV$25, $B2129, 'Shopping List'!$BN$11:$BN$25))</f>
        <v/>
      </c>
      <c r="BB2129" s="117" t="str">
        <f t="shared" si="512"/>
        <v/>
      </c>
    </row>
    <row r="2130" spans="1:54" x14ac:dyDescent="0.25">
      <c r="A2130" s="4"/>
      <c r="B2130" s="37"/>
      <c r="C2130" s="124"/>
      <c r="D2130" s="39"/>
      <c r="E2130" s="125"/>
      <c r="F2130" s="48"/>
      <c r="G2130" s="4"/>
      <c r="H2130" s="4"/>
      <c r="I2130" s="95" t="str">
        <f>IF($C2130="", "", IF(IFERROR(INDEX(Ingredients!$C$11:$C$310, MATCH($C2130, Ingredients!$B$11:$B$310, 0)), "")="", "", IFERROR(INDEX(Ingredients!$C$11:$C$310, MATCH($C2130, Ingredients!$B$11:$B$310, 0)), "")))</f>
        <v/>
      </c>
      <c r="J2130" s="73" t="str">
        <f>IF($B2130="", "", IF(IFERROR(INDEX(Meals!$C$11:$C$260, MATCH($B2130, Meals!$B$11:$B$260, 0)), "")="", "", IFERROR(INDEX(Meals!$C$11:$C$260, MATCH($B2130, Meals!$B$11:$B$260, 0)), "")))</f>
        <v/>
      </c>
      <c r="K2130" s="4"/>
      <c r="L2130" s="72" t="str">
        <f t="shared" si="502"/>
        <v/>
      </c>
      <c r="M2130" s="73" t="str">
        <f t="shared" si="503"/>
        <v/>
      </c>
      <c r="N2130" s="4"/>
      <c r="O2130" s="78" t="str">
        <f t="shared" si="504"/>
        <v/>
      </c>
      <c r="P2130" s="79" t="str">
        <f t="shared" si="505"/>
        <v/>
      </c>
      <c r="Q2130" s="4"/>
      <c r="R2130" s="90" t="str">
        <f t="shared" si="506"/>
        <v/>
      </c>
      <c r="S2130" s="4"/>
      <c r="Y2130" s="18" t="str">
        <f t="shared" si="507"/>
        <v/>
      </c>
      <c r="AA2130" s="18" t="str">
        <f t="shared" si="498"/>
        <v/>
      </c>
      <c r="AB2130" s="18" t="str">
        <f t="shared" si="499"/>
        <v/>
      </c>
      <c r="AC2130" s="18" t="str">
        <f t="shared" si="508"/>
        <v/>
      </c>
      <c r="AD2130" s="18" t="str">
        <f t="shared" si="508"/>
        <v/>
      </c>
      <c r="AE2130" s="18" t="str">
        <f t="shared" si="509"/>
        <v/>
      </c>
      <c r="AG2130" s="95" t="str">
        <f>IF($C2130="", "", IF(IFERROR(INDEX(Ingredients!C$11:C$310, MATCH($C2130, Ingredients!$B$11:$B$310, 0)), "")="", "", IFERROR(INDEX(Ingredients!C$11:C$310, MATCH($C2130, Ingredients!$B$11:$B$310, 0)), "")))</f>
        <v/>
      </c>
      <c r="AH2130" s="105" t="str">
        <f>IF($C2130="", "", IF(IFERROR(INDEX(Ingredients!D$11:D$310, MATCH($C2130, Ingredients!$B$11:$B$310, 0)), "")="", "", IFERROR(INDEX(Ingredients!D$11:D$310, MATCH($C2130, Ingredients!$B$11:$B$310, 0)), "")))</f>
        <v/>
      </c>
      <c r="AI2130" s="106" t="str">
        <f>IF($C2130="", "", IF(IFERROR(INDEX(Ingredients!E$11:E$310, MATCH($C2130, Ingredients!$B$11:$B$310, 0)), "")="", "", IFERROR(INDEX(Ingredients!E$11:E$310, MATCH($C2130, Ingredients!$B$11:$B$310, 0)), "")))</f>
        <v/>
      </c>
      <c r="AJ2130" s="108" t="str">
        <f>IF($C2130="", "", IF(IFERROR(INDEX(Ingredients!F$11:F$310, MATCH($C2130, Ingredients!$B$11:$B$310, 0)), "")="", "", IFERROR(INDEX(Ingredients!F$11:F$310, MATCH($C2130, Ingredients!$B$11:$B$310, 0)), "")))</f>
        <v/>
      </c>
      <c r="AK2130" s="106" t="str">
        <f>IF($C2130="", "", IF(IFERROR(INDEX(Ingredients!G$11:G$310, MATCH($C2130, Ingredients!$B$11:$B$310, 0)), "")="", "", IFERROR(INDEX(Ingredients!G$11:G$310, MATCH($C2130, Ingredients!$B$11:$B$310, 0)), "")))</f>
        <v/>
      </c>
      <c r="AL2130" s="79" t="str">
        <f>IF($C2130="", "", IF(IFERROR(INDEX(Ingredients!H$11:H$310, MATCH($C2130, Ingredients!$B$11:$B$310, 0)), "")="", "", IFERROR(INDEX(Ingredients!H$11:H$310, MATCH($C2130, Ingredients!$B$11:$B$310, 0)), "")))</f>
        <v/>
      </c>
      <c r="AN2130" s="83" t="str">
        <f t="shared" si="500"/>
        <v/>
      </c>
      <c r="AP2130" s="114" t="str">
        <f t="shared" si="510"/>
        <v/>
      </c>
      <c r="AR2130" s="117" t="str">
        <f>IF($C2130="", "", IF(IFERROR(INDEX(Ingredients!$AI$11:$AI$310, MATCH($C2130, Ingredients!$B$11:$B$310, 0)), "")="", "", IFERROR(INDEX(Ingredients!$AI$11:$AI$310, MATCH($C2130, Ingredients!$B$11:$B$310, 0)), "")))</f>
        <v/>
      </c>
      <c r="AT2130" s="120" t="str">
        <f t="shared" si="511"/>
        <v/>
      </c>
      <c r="AV2130" s="90" t="str">
        <f t="shared" si="501"/>
        <v/>
      </c>
      <c r="AX2130" s="90" t="str">
        <f>IF($AV2130="", "", COUNTIF($AV$11:$AV$5010, "&lt;"&amp;$AV2130)+1+COUNTIF($AV$11:$AV2130, $AV2130)-1)</f>
        <v/>
      </c>
      <c r="AZ2130" s="111" t="str">
        <f>IF($B2130="", "", SUMIF('Shopping List'!$AV$11:$AV$25, $B2130, 'Shopping List'!$BN$11:$BN$25))</f>
        <v/>
      </c>
      <c r="BB2130" s="117" t="str">
        <f t="shared" si="512"/>
        <v/>
      </c>
    </row>
    <row r="2131" spans="1:54" x14ac:dyDescent="0.25">
      <c r="A2131" s="4"/>
      <c r="B2131" s="37"/>
      <c r="C2131" s="124"/>
      <c r="D2131" s="39"/>
      <c r="E2131" s="125"/>
      <c r="F2131" s="48"/>
      <c r="G2131" s="4"/>
      <c r="H2131" s="4"/>
      <c r="I2131" s="95" t="str">
        <f>IF($C2131="", "", IF(IFERROR(INDEX(Ingredients!$C$11:$C$310, MATCH($C2131, Ingredients!$B$11:$B$310, 0)), "")="", "", IFERROR(INDEX(Ingredients!$C$11:$C$310, MATCH($C2131, Ingredients!$B$11:$B$310, 0)), "")))</f>
        <v/>
      </c>
      <c r="J2131" s="73" t="str">
        <f>IF($B2131="", "", IF(IFERROR(INDEX(Meals!$C$11:$C$260, MATCH($B2131, Meals!$B$11:$B$260, 0)), "")="", "", IFERROR(INDEX(Meals!$C$11:$C$260, MATCH($B2131, Meals!$B$11:$B$260, 0)), "")))</f>
        <v/>
      </c>
      <c r="K2131" s="4"/>
      <c r="L2131" s="72" t="str">
        <f t="shared" si="502"/>
        <v/>
      </c>
      <c r="M2131" s="73" t="str">
        <f t="shared" si="503"/>
        <v/>
      </c>
      <c r="N2131" s="4"/>
      <c r="O2131" s="78" t="str">
        <f t="shared" si="504"/>
        <v/>
      </c>
      <c r="P2131" s="79" t="str">
        <f t="shared" si="505"/>
        <v/>
      </c>
      <c r="Q2131" s="4"/>
      <c r="R2131" s="90" t="str">
        <f t="shared" si="506"/>
        <v/>
      </c>
      <c r="S2131" s="4"/>
      <c r="Y2131" s="18" t="str">
        <f t="shared" si="507"/>
        <v/>
      </c>
      <c r="AA2131" s="18" t="str">
        <f t="shared" si="498"/>
        <v/>
      </c>
      <c r="AB2131" s="18" t="str">
        <f t="shared" si="499"/>
        <v/>
      </c>
      <c r="AC2131" s="18" t="str">
        <f t="shared" si="508"/>
        <v/>
      </c>
      <c r="AD2131" s="18" t="str">
        <f t="shared" si="508"/>
        <v/>
      </c>
      <c r="AE2131" s="18" t="str">
        <f t="shared" si="509"/>
        <v/>
      </c>
      <c r="AG2131" s="95" t="str">
        <f>IF($C2131="", "", IF(IFERROR(INDEX(Ingredients!C$11:C$310, MATCH($C2131, Ingredients!$B$11:$B$310, 0)), "")="", "", IFERROR(INDEX(Ingredients!C$11:C$310, MATCH($C2131, Ingredients!$B$11:$B$310, 0)), "")))</f>
        <v/>
      </c>
      <c r="AH2131" s="105" t="str">
        <f>IF($C2131="", "", IF(IFERROR(INDEX(Ingredients!D$11:D$310, MATCH($C2131, Ingredients!$B$11:$B$310, 0)), "")="", "", IFERROR(INDEX(Ingredients!D$11:D$310, MATCH($C2131, Ingredients!$B$11:$B$310, 0)), "")))</f>
        <v/>
      </c>
      <c r="AI2131" s="106" t="str">
        <f>IF($C2131="", "", IF(IFERROR(INDEX(Ingredients!E$11:E$310, MATCH($C2131, Ingredients!$B$11:$B$310, 0)), "")="", "", IFERROR(INDEX(Ingredients!E$11:E$310, MATCH($C2131, Ingredients!$B$11:$B$310, 0)), "")))</f>
        <v/>
      </c>
      <c r="AJ2131" s="108" t="str">
        <f>IF($C2131="", "", IF(IFERROR(INDEX(Ingredients!F$11:F$310, MATCH($C2131, Ingredients!$B$11:$B$310, 0)), "")="", "", IFERROR(INDEX(Ingredients!F$11:F$310, MATCH($C2131, Ingredients!$B$11:$B$310, 0)), "")))</f>
        <v/>
      </c>
      <c r="AK2131" s="106" t="str">
        <f>IF($C2131="", "", IF(IFERROR(INDEX(Ingredients!G$11:G$310, MATCH($C2131, Ingredients!$B$11:$B$310, 0)), "")="", "", IFERROR(INDEX(Ingredients!G$11:G$310, MATCH($C2131, Ingredients!$B$11:$B$310, 0)), "")))</f>
        <v/>
      </c>
      <c r="AL2131" s="79" t="str">
        <f>IF($C2131="", "", IF(IFERROR(INDEX(Ingredients!H$11:H$310, MATCH($C2131, Ingredients!$B$11:$B$310, 0)), "")="", "", IFERROR(INDEX(Ingredients!H$11:H$310, MATCH($C2131, Ingredients!$B$11:$B$310, 0)), "")))</f>
        <v/>
      </c>
      <c r="AN2131" s="83" t="str">
        <f t="shared" si="500"/>
        <v/>
      </c>
      <c r="AP2131" s="114" t="str">
        <f t="shared" si="510"/>
        <v/>
      </c>
      <c r="AR2131" s="117" t="str">
        <f>IF($C2131="", "", IF(IFERROR(INDEX(Ingredients!$AI$11:$AI$310, MATCH($C2131, Ingredients!$B$11:$B$310, 0)), "")="", "", IFERROR(INDEX(Ingredients!$AI$11:$AI$310, MATCH($C2131, Ingredients!$B$11:$B$310, 0)), "")))</f>
        <v/>
      </c>
      <c r="AT2131" s="120" t="str">
        <f t="shared" si="511"/>
        <v/>
      </c>
      <c r="AV2131" s="90" t="str">
        <f t="shared" si="501"/>
        <v/>
      </c>
      <c r="AX2131" s="90" t="str">
        <f>IF($AV2131="", "", COUNTIF($AV$11:$AV$5010, "&lt;"&amp;$AV2131)+1+COUNTIF($AV$11:$AV2131, $AV2131)-1)</f>
        <v/>
      </c>
      <c r="AZ2131" s="111" t="str">
        <f>IF($B2131="", "", SUMIF('Shopping List'!$AV$11:$AV$25, $B2131, 'Shopping List'!$BN$11:$BN$25))</f>
        <v/>
      </c>
      <c r="BB2131" s="117" t="str">
        <f t="shared" si="512"/>
        <v/>
      </c>
    </row>
    <row r="2132" spans="1:54" x14ac:dyDescent="0.25">
      <c r="A2132" s="4"/>
      <c r="B2132" s="37"/>
      <c r="C2132" s="124"/>
      <c r="D2132" s="39"/>
      <c r="E2132" s="125"/>
      <c r="F2132" s="48"/>
      <c r="G2132" s="4"/>
      <c r="H2132" s="4"/>
      <c r="I2132" s="95" t="str">
        <f>IF($C2132="", "", IF(IFERROR(INDEX(Ingredients!$C$11:$C$310, MATCH($C2132, Ingredients!$B$11:$B$310, 0)), "")="", "", IFERROR(INDEX(Ingredients!$C$11:$C$310, MATCH($C2132, Ingredients!$B$11:$B$310, 0)), "")))</f>
        <v/>
      </c>
      <c r="J2132" s="73" t="str">
        <f>IF($B2132="", "", IF(IFERROR(INDEX(Meals!$C$11:$C$260, MATCH($B2132, Meals!$B$11:$B$260, 0)), "")="", "", IFERROR(INDEX(Meals!$C$11:$C$260, MATCH($B2132, Meals!$B$11:$B$260, 0)), "")))</f>
        <v/>
      </c>
      <c r="K2132" s="4"/>
      <c r="L2132" s="72" t="str">
        <f t="shared" si="502"/>
        <v/>
      </c>
      <c r="M2132" s="73" t="str">
        <f t="shared" si="503"/>
        <v/>
      </c>
      <c r="N2132" s="4"/>
      <c r="O2132" s="78" t="str">
        <f t="shared" si="504"/>
        <v/>
      </c>
      <c r="P2132" s="79" t="str">
        <f t="shared" si="505"/>
        <v/>
      </c>
      <c r="Q2132" s="4"/>
      <c r="R2132" s="90" t="str">
        <f t="shared" si="506"/>
        <v/>
      </c>
      <c r="S2132" s="4"/>
      <c r="Y2132" s="18" t="str">
        <f t="shared" si="507"/>
        <v/>
      </c>
      <c r="AA2132" s="18" t="str">
        <f t="shared" si="498"/>
        <v/>
      </c>
      <c r="AB2132" s="18" t="str">
        <f t="shared" si="499"/>
        <v/>
      </c>
      <c r="AC2132" s="18" t="str">
        <f t="shared" si="508"/>
        <v/>
      </c>
      <c r="AD2132" s="18" t="str">
        <f t="shared" si="508"/>
        <v/>
      </c>
      <c r="AE2132" s="18" t="str">
        <f t="shared" si="509"/>
        <v/>
      </c>
      <c r="AG2132" s="95" t="str">
        <f>IF($C2132="", "", IF(IFERROR(INDEX(Ingredients!C$11:C$310, MATCH($C2132, Ingredients!$B$11:$B$310, 0)), "")="", "", IFERROR(INDEX(Ingredients!C$11:C$310, MATCH($C2132, Ingredients!$B$11:$B$310, 0)), "")))</f>
        <v/>
      </c>
      <c r="AH2132" s="105" t="str">
        <f>IF($C2132="", "", IF(IFERROR(INDEX(Ingredients!D$11:D$310, MATCH($C2132, Ingredients!$B$11:$B$310, 0)), "")="", "", IFERROR(INDEX(Ingredients!D$11:D$310, MATCH($C2132, Ingredients!$B$11:$B$310, 0)), "")))</f>
        <v/>
      </c>
      <c r="AI2132" s="106" t="str">
        <f>IF($C2132="", "", IF(IFERROR(INDEX(Ingredients!E$11:E$310, MATCH($C2132, Ingredients!$B$11:$B$310, 0)), "")="", "", IFERROR(INDEX(Ingredients!E$11:E$310, MATCH($C2132, Ingredients!$B$11:$B$310, 0)), "")))</f>
        <v/>
      </c>
      <c r="AJ2132" s="108" t="str">
        <f>IF($C2132="", "", IF(IFERROR(INDEX(Ingredients!F$11:F$310, MATCH($C2132, Ingredients!$B$11:$B$310, 0)), "")="", "", IFERROR(INDEX(Ingredients!F$11:F$310, MATCH($C2132, Ingredients!$B$11:$B$310, 0)), "")))</f>
        <v/>
      </c>
      <c r="AK2132" s="106" t="str">
        <f>IF($C2132="", "", IF(IFERROR(INDEX(Ingredients!G$11:G$310, MATCH($C2132, Ingredients!$B$11:$B$310, 0)), "")="", "", IFERROR(INDEX(Ingredients!G$11:G$310, MATCH($C2132, Ingredients!$B$11:$B$310, 0)), "")))</f>
        <v/>
      </c>
      <c r="AL2132" s="79" t="str">
        <f>IF($C2132="", "", IF(IFERROR(INDEX(Ingredients!H$11:H$310, MATCH($C2132, Ingredients!$B$11:$B$310, 0)), "")="", "", IFERROR(INDEX(Ingredients!H$11:H$310, MATCH($C2132, Ingredients!$B$11:$B$310, 0)), "")))</f>
        <v/>
      </c>
      <c r="AN2132" s="83" t="str">
        <f t="shared" si="500"/>
        <v/>
      </c>
      <c r="AP2132" s="114" t="str">
        <f t="shared" si="510"/>
        <v/>
      </c>
      <c r="AR2132" s="117" t="str">
        <f>IF($C2132="", "", IF(IFERROR(INDEX(Ingredients!$AI$11:$AI$310, MATCH($C2132, Ingredients!$B$11:$B$310, 0)), "")="", "", IFERROR(INDEX(Ingredients!$AI$11:$AI$310, MATCH($C2132, Ingredients!$B$11:$B$310, 0)), "")))</f>
        <v/>
      </c>
      <c r="AT2132" s="120" t="str">
        <f t="shared" si="511"/>
        <v/>
      </c>
      <c r="AV2132" s="90" t="str">
        <f t="shared" si="501"/>
        <v/>
      </c>
      <c r="AX2132" s="90" t="str">
        <f>IF($AV2132="", "", COUNTIF($AV$11:$AV$5010, "&lt;"&amp;$AV2132)+1+COUNTIF($AV$11:$AV2132, $AV2132)-1)</f>
        <v/>
      </c>
      <c r="AZ2132" s="111" t="str">
        <f>IF($B2132="", "", SUMIF('Shopping List'!$AV$11:$AV$25, $B2132, 'Shopping List'!$BN$11:$BN$25))</f>
        <v/>
      </c>
      <c r="BB2132" s="117" t="str">
        <f t="shared" si="512"/>
        <v/>
      </c>
    </row>
    <row r="2133" spans="1:54" x14ac:dyDescent="0.25">
      <c r="A2133" s="4"/>
      <c r="B2133" s="37"/>
      <c r="C2133" s="124"/>
      <c r="D2133" s="39"/>
      <c r="E2133" s="125"/>
      <c r="F2133" s="48"/>
      <c r="G2133" s="4"/>
      <c r="H2133" s="4"/>
      <c r="I2133" s="95" t="str">
        <f>IF($C2133="", "", IF(IFERROR(INDEX(Ingredients!$C$11:$C$310, MATCH($C2133, Ingredients!$B$11:$B$310, 0)), "")="", "", IFERROR(INDEX(Ingredients!$C$11:$C$310, MATCH($C2133, Ingredients!$B$11:$B$310, 0)), "")))</f>
        <v/>
      </c>
      <c r="J2133" s="73" t="str">
        <f>IF($B2133="", "", IF(IFERROR(INDEX(Meals!$C$11:$C$260, MATCH($B2133, Meals!$B$11:$B$260, 0)), "")="", "", IFERROR(INDEX(Meals!$C$11:$C$260, MATCH($B2133, Meals!$B$11:$B$260, 0)), "")))</f>
        <v/>
      </c>
      <c r="K2133" s="4"/>
      <c r="L2133" s="72" t="str">
        <f t="shared" si="502"/>
        <v/>
      </c>
      <c r="M2133" s="73" t="str">
        <f t="shared" si="503"/>
        <v/>
      </c>
      <c r="N2133" s="4"/>
      <c r="O2133" s="78" t="str">
        <f t="shared" si="504"/>
        <v/>
      </c>
      <c r="P2133" s="79" t="str">
        <f t="shared" si="505"/>
        <v/>
      </c>
      <c r="Q2133" s="4"/>
      <c r="R2133" s="90" t="str">
        <f t="shared" si="506"/>
        <v/>
      </c>
      <c r="S2133" s="4"/>
      <c r="Y2133" s="18" t="str">
        <f t="shared" si="507"/>
        <v/>
      </c>
      <c r="AA2133" s="18" t="str">
        <f t="shared" si="498"/>
        <v/>
      </c>
      <c r="AB2133" s="18" t="str">
        <f t="shared" si="499"/>
        <v/>
      </c>
      <c r="AC2133" s="18" t="str">
        <f t="shared" si="508"/>
        <v/>
      </c>
      <c r="AD2133" s="18" t="str">
        <f t="shared" si="508"/>
        <v/>
      </c>
      <c r="AE2133" s="18" t="str">
        <f t="shared" si="509"/>
        <v/>
      </c>
      <c r="AG2133" s="95" t="str">
        <f>IF($C2133="", "", IF(IFERROR(INDEX(Ingredients!C$11:C$310, MATCH($C2133, Ingredients!$B$11:$B$310, 0)), "")="", "", IFERROR(INDEX(Ingredients!C$11:C$310, MATCH($C2133, Ingredients!$B$11:$B$310, 0)), "")))</f>
        <v/>
      </c>
      <c r="AH2133" s="105" t="str">
        <f>IF($C2133="", "", IF(IFERROR(INDEX(Ingredients!D$11:D$310, MATCH($C2133, Ingredients!$B$11:$B$310, 0)), "")="", "", IFERROR(INDEX(Ingredients!D$11:D$310, MATCH($C2133, Ingredients!$B$11:$B$310, 0)), "")))</f>
        <v/>
      </c>
      <c r="AI2133" s="106" t="str">
        <f>IF($C2133="", "", IF(IFERROR(INDEX(Ingredients!E$11:E$310, MATCH($C2133, Ingredients!$B$11:$B$310, 0)), "")="", "", IFERROR(INDEX(Ingredients!E$11:E$310, MATCH($C2133, Ingredients!$B$11:$B$310, 0)), "")))</f>
        <v/>
      </c>
      <c r="AJ2133" s="108" t="str">
        <f>IF($C2133="", "", IF(IFERROR(INDEX(Ingredients!F$11:F$310, MATCH($C2133, Ingredients!$B$11:$B$310, 0)), "")="", "", IFERROR(INDEX(Ingredients!F$11:F$310, MATCH($C2133, Ingredients!$B$11:$B$310, 0)), "")))</f>
        <v/>
      </c>
      <c r="AK2133" s="106" t="str">
        <f>IF($C2133="", "", IF(IFERROR(INDEX(Ingredients!G$11:G$310, MATCH($C2133, Ingredients!$B$11:$B$310, 0)), "")="", "", IFERROR(INDEX(Ingredients!G$11:G$310, MATCH($C2133, Ingredients!$B$11:$B$310, 0)), "")))</f>
        <v/>
      </c>
      <c r="AL2133" s="79" t="str">
        <f>IF($C2133="", "", IF(IFERROR(INDEX(Ingredients!H$11:H$310, MATCH($C2133, Ingredients!$B$11:$B$310, 0)), "")="", "", IFERROR(INDEX(Ingredients!H$11:H$310, MATCH($C2133, Ingredients!$B$11:$B$310, 0)), "")))</f>
        <v/>
      </c>
      <c r="AN2133" s="83" t="str">
        <f t="shared" si="500"/>
        <v/>
      </c>
      <c r="AP2133" s="114" t="str">
        <f t="shared" si="510"/>
        <v/>
      </c>
      <c r="AR2133" s="117" t="str">
        <f>IF($C2133="", "", IF(IFERROR(INDEX(Ingredients!$AI$11:$AI$310, MATCH($C2133, Ingredients!$B$11:$B$310, 0)), "")="", "", IFERROR(INDEX(Ingredients!$AI$11:$AI$310, MATCH($C2133, Ingredients!$B$11:$B$310, 0)), "")))</f>
        <v/>
      </c>
      <c r="AT2133" s="120" t="str">
        <f t="shared" si="511"/>
        <v/>
      </c>
      <c r="AV2133" s="90" t="str">
        <f t="shared" si="501"/>
        <v/>
      </c>
      <c r="AX2133" s="90" t="str">
        <f>IF($AV2133="", "", COUNTIF($AV$11:$AV$5010, "&lt;"&amp;$AV2133)+1+COUNTIF($AV$11:$AV2133, $AV2133)-1)</f>
        <v/>
      </c>
      <c r="AZ2133" s="111" t="str">
        <f>IF($B2133="", "", SUMIF('Shopping List'!$AV$11:$AV$25, $B2133, 'Shopping List'!$BN$11:$BN$25))</f>
        <v/>
      </c>
      <c r="BB2133" s="117" t="str">
        <f t="shared" si="512"/>
        <v/>
      </c>
    </row>
    <row r="2134" spans="1:54" x14ac:dyDescent="0.25">
      <c r="A2134" s="4"/>
      <c r="B2134" s="37"/>
      <c r="C2134" s="124"/>
      <c r="D2134" s="39"/>
      <c r="E2134" s="125"/>
      <c r="F2134" s="48"/>
      <c r="G2134" s="4"/>
      <c r="H2134" s="4"/>
      <c r="I2134" s="95" t="str">
        <f>IF($C2134="", "", IF(IFERROR(INDEX(Ingredients!$C$11:$C$310, MATCH($C2134, Ingredients!$B$11:$B$310, 0)), "")="", "", IFERROR(INDEX(Ingredients!$C$11:$C$310, MATCH($C2134, Ingredients!$B$11:$B$310, 0)), "")))</f>
        <v/>
      </c>
      <c r="J2134" s="73" t="str">
        <f>IF($B2134="", "", IF(IFERROR(INDEX(Meals!$C$11:$C$260, MATCH($B2134, Meals!$B$11:$B$260, 0)), "")="", "", IFERROR(INDEX(Meals!$C$11:$C$260, MATCH($B2134, Meals!$B$11:$B$260, 0)), "")))</f>
        <v/>
      </c>
      <c r="K2134" s="4"/>
      <c r="L2134" s="72" t="str">
        <f t="shared" si="502"/>
        <v/>
      </c>
      <c r="M2134" s="73" t="str">
        <f t="shared" si="503"/>
        <v/>
      </c>
      <c r="N2134" s="4"/>
      <c r="O2134" s="78" t="str">
        <f t="shared" si="504"/>
        <v/>
      </c>
      <c r="P2134" s="79" t="str">
        <f t="shared" si="505"/>
        <v/>
      </c>
      <c r="Q2134" s="4"/>
      <c r="R2134" s="90" t="str">
        <f t="shared" si="506"/>
        <v/>
      </c>
      <c r="S2134" s="4"/>
      <c r="Y2134" s="18" t="str">
        <f t="shared" si="507"/>
        <v/>
      </c>
      <c r="AA2134" s="18" t="str">
        <f t="shared" si="498"/>
        <v/>
      </c>
      <c r="AB2134" s="18" t="str">
        <f t="shared" si="499"/>
        <v/>
      </c>
      <c r="AC2134" s="18" t="str">
        <f t="shared" si="508"/>
        <v/>
      </c>
      <c r="AD2134" s="18" t="str">
        <f t="shared" si="508"/>
        <v/>
      </c>
      <c r="AE2134" s="18" t="str">
        <f t="shared" si="509"/>
        <v/>
      </c>
      <c r="AG2134" s="95" t="str">
        <f>IF($C2134="", "", IF(IFERROR(INDEX(Ingredients!C$11:C$310, MATCH($C2134, Ingredients!$B$11:$B$310, 0)), "")="", "", IFERROR(INDEX(Ingredients!C$11:C$310, MATCH($C2134, Ingredients!$B$11:$B$310, 0)), "")))</f>
        <v/>
      </c>
      <c r="AH2134" s="105" t="str">
        <f>IF($C2134="", "", IF(IFERROR(INDEX(Ingredients!D$11:D$310, MATCH($C2134, Ingredients!$B$11:$B$310, 0)), "")="", "", IFERROR(INDEX(Ingredients!D$11:D$310, MATCH($C2134, Ingredients!$B$11:$B$310, 0)), "")))</f>
        <v/>
      </c>
      <c r="AI2134" s="106" t="str">
        <f>IF($C2134="", "", IF(IFERROR(INDEX(Ingredients!E$11:E$310, MATCH($C2134, Ingredients!$B$11:$B$310, 0)), "")="", "", IFERROR(INDEX(Ingredients!E$11:E$310, MATCH($C2134, Ingredients!$B$11:$B$310, 0)), "")))</f>
        <v/>
      </c>
      <c r="AJ2134" s="108" t="str">
        <f>IF($C2134="", "", IF(IFERROR(INDEX(Ingredients!F$11:F$310, MATCH($C2134, Ingredients!$B$11:$B$310, 0)), "")="", "", IFERROR(INDEX(Ingredients!F$11:F$310, MATCH($C2134, Ingredients!$B$11:$B$310, 0)), "")))</f>
        <v/>
      </c>
      <c r="AK2134" s="106" t="str">
        <f>IF($C2134="", "", IF(IFERROR(INDEX(Ingredients!G$11:G$310, MATCH($C2134, Ingredients!$B$11:$B$310, 0)), "")="", "", IFERROR(INDEX(Ingredients!G$11:G$310, MATCH($C2134, Ingredients!$B$11:$B$310, 0)), "")))</f>
        <v/>
      </c>
      <c r="AL2134" s="79" t="str">
        <f>IF($C2134="", "", IF(IFERROR(INDEX(Ingredients!H$11:H$310, MATCH($C2134, Ingredients!$B$11:$B$310, 0)), "")="", "", IFERROR(INDEX(Ingredients!H$11:H$310, MATCH($C2134, Ingredients!$B$11:$B$310, 0)), "")))</f>
        <v/>
      </c>
      <c r="AN2134" s="83" t="str">
        <f t="shared" si="500"/>
        <v/>
      </c>
      <c r="AP2134" s="114" t="str">
        <f t="shared" si="510"/>
        <v/>
      </c>
      <c r="AR2134" s="117" t="str">
        <f>IF($C2134="", "", IF(IFERROR(INDEX(Ingredients!$AI$11:$AI$310, MATCH($C2134, Ingredients!$B$11:$B$310, 0)), "")="", "", IFERROR(INDEX(Ingredients!$AI$11:$AI$310, MATCH($C2134, Ingredients!$B$11:$B$310, 0)), "")))</f>
        <v/>
      </c>
      <c r="AT2134" s="120" t="str">
        <f t="shared" si="511"/>
        <v/>
      </c>
      <c r="AV2134" s="90" t="str">
        <f t="shared" si="501"/>
        <v/>
      </c>
      <c r="AX2134" s="90" t="str">
        <f>IF($AV2134="", "", COUNTIF($AV$11:$AV$5010, "&lt;"&amp;$AV2134)+1+COUNTIF($AV$11:$AV2134, $AV2134)-1)</f>
        <v/>
      </c>
      <c r="AZ2134" s="111" t="str">
        <f>IF($B2134="", "", SUMIF('Shopping List'!$AV$11:$AV$25, $B2134, 'Shopping List'!$BN$11:$BN$25))</f>
        <v/>
      </c>
      <c r="BB2134" s="117" t="str">
        <f t="shared" si="512"/>
        <v/>
      </c>
    </row>
    <row r="2135" spans="1:54" x14ac:dyDescent="0.25">
      <c r="A2135" s="4"/>
      <c r="B2135" s="37"/>
      <c r="C2135" s="124"/>
      <c r="D2135" s="39"/>
      <c r="E2135" s="125"/>
      <c r="F2135" s="48"/>
      <c r="G2135" s="4"/>
      <c r="H2135" s="4"/>
      <c r="I2135" s="95" t="str">
        <f>IF($C2135="", "", IF(IFERROR(INDEX(Ingredients!$C$11:$C$310, MATCH($C2135, Ingredients!$B$11:$B$310, 0)), "")="", "", IFERROR(INDEX(Ingredients!$C$11:$C$310, MATCH($C2135, Ingredients!$B$11:$B$310, 0)), "")))</f>
        <v/>
      </c>
      <c r="J2135" s="73" t="str">
        <f>IF($B2135="", "", IF(IFERROR(INDEX(Meals!$C$11:$C$260, MATCH($B2135, Meals!$B$11:$B$260, 0)), "")="", "", IFERROR(INDEX(Meals!$C$11:$C$260, MATCH($B2135, Meals!$B$11:$B$260, 0)), "")))</f>
        <v/>
      </c>
      <c r="K2135" s="4"/>
      <c r="L2135" s="72" t="str">
        <f t="shared" si="502"/>
        <v/>
      </c>
      <c r="M2135" s="73" t="str">
        <f t="shared" si="503"/>
        <v/>
      </c>
      <c r="N2135" s="4"/>
      <c r="O2135" s="78" t="str">
        <f t="shared" si="504"/>
        <v/>
      </c>
      <c r="P2135" s="79" t="str">
        <f t="shared" si="505"/>
        <v/>
      </c>
      <c r="Q2135" s="4"/>
      <c r="R2135" s="90" t="str">
        <f t="shared" si="506"/>
        <v/>
      </c>
      <c r="S2135" s="4"/>
      <c r="Y2135" s="18" t="str">
        <f t="shared" si="507"/>
        <v/>
      </c>
      <c r="AA2135" s="18" t="str">
        <f t="shared" si="498"/>
        <v/>
      </c>
      <c r="AB2135" s="18" t="str">
        <f t="shared" si="499"/>
        <v/>
      </c>
      <c r="AC2135" s="18" t="str">
        <f t="shared" si="508"/>
        <v/>
      </c>
      <c r="AD2135" s="18" t="str">
        <f t="shared" si="508"/>
        <v/>
      </c>
      <c r="AE2135" s="18" t="str">
        <f t="shared" si="509"/>
        <v/>
      </c>
      <c r="AG2135" s="95" t="str">
        <f>IF($C2135="", "", IF(IFERROR(INDEX(Ingredients!C$11:C$310, MATCH($C2135, Ingredients!$B$11:$B$310, 0)), "")="", "", IFERROR(INDEX(Ingredients!C$11:C$310, MATCH($C2135, Ingredients!$B$11:$B$310, 0)), "")))</f>
        <v/>
      </c>
      <c r="AH2135" s="105" t="str">
        <f>IF($C2135="", "", IF(IFERROR(INDEX(Ingredients!D$11:D$310, MATCH($C2135, Ingredients!$B$11:$B$310, 0)), "")="", "", IFERROR(INDEX(Ingredients!D$11:D$310, MATCH($C2135, Ingredients!$B$11:$B$310, 0)), "")))</f>
        <v/>
      </c>
      <c r="AI2135" s="106" t="str">
        <f>IF($C2135="", "", IF(IFERROR(INDEX(Ingredients!E$11:E$310, MATCH($C2135, Ingredients!$B$11:$B$310, 0)), "")="", "", IFERROR(INDEX(Ingredients!E$11:E$310, MATCH($C2135, Ingredients!$B$11:$B$310, 0)), "")))</f>
        <v/>
      </c>
      <c r="AJ2135" s="108" t="str">
        <f>IF($C2135="", "", IF(IFERROR(INDEX(Ingredients!F$11:F$310, MATCH($C2135, Ingredients!$B$11:$B$310, 0)), "")="", "", IFERROR(INDEX(Ingredients!F$11:F$310, MATCH($C2135, Ingredients!$B$11:$B$310, 0)), "")))</f>
        <v/>
      </c>
      <c r="AK2135" s="106" t="str">
        <f>IF($C2135="", "", IF(IFERROR(INDEX(Ingredients!G$11:G$310, MATCH($C2135, Ingredients!$B$11:$B$310, 0)), "")="", "", IFERROR(INDEX(Ingredients!G$11:G$310, MATCH($C2135, Ingredients!$B$11:$B$310, 0)), "")))</f>
        <v/>
      </c>
      <c r="AL2135" s="79" t="str">
        <f>IF($C2135="", "", IF(IFERROR(INDEX(Ingredients!H$11:H$310, MATCH($C2135, Ingredients!$B$11:$B$310, 0)), "")="", "", IFERROR(INDEX(Ingredients!H$11:H$310, MATCH($C2135, Ingredients!$B$11:$B$310, 0)), "")))</f>
        <v/>
      </c>
      <c r="AN2135" s="83" t="str">
        <f t="shared" si="500"/>
        <v/>
      </c>
      <c r="AP2135" s="114" t="str">
        <f t="shared" si="510"/>
        <v/>
      </c>
      <c r="AR2135" s="117" t="str">
        <f>IF($C2135="", "", IF(IFERROR(INDEX(Ingredients!$AI$11:$AI$310, MATCH($C2135, Ingredients!$B$11:$B$310, 0)), "")="", "", IFERROR(INDEX(Ingredients!$AI$11:$AI$310, MATCH($C2135, Ingredients!$B$11:$B$310, 0)), "")))</f>
        <v/>
      </c>
      <c r="AT2135" s="120" t="str">
        <f t="shared" si="511"/>
        <v/>
      </c>
      <c r="AV2135" s="90" t="str">
        <f t="shared" si="501"/>
        <v/>
      </c>
      <c r="AX2135" s="90" t="str">
        <f>IF($AV2135="", "", COUNTIF($AV$11:$AV$5010, "&lt;"&amp;$AV2135)+1+COUNTIF($AV$11:$AV2135, $AV2135)-1)</f>
        <v/>
      </c>
      <c r="AZ2135" s="111" t="str">
        <f>IF($B2135="", "", SUMIF('Shopping List'!$AV$11:$AV$25, $B2135, 'Shopping List'!$BN$11:$BN$25))</f>
        <v/>
      </c>
      <c r="BB2135" s="117" t="str">
        <f t="shared" si="512"/>
        <v/>
      </c>
    </row>
    <row r="2136" spans="1:54" x14ac:dyDescent="0.25">
      <c r="A2136" s="4"/>
      <c r="B2136" s="37"/>
      <c r="C2136" s="124"/>
      <c r="D2136" s="39"/>
      <c r="E2136" s="125"/>
      <c r="F2136" s="48"/>
      <c r="G2136" s="4"/>
      <c r="H2136" s="4"/>
      <c r="I2136" s="95" t="str">
        <f>IF($C2136="", "", IF(IFERROR(INDEX(Ingredients!$C$11:$C$310, MATCH($C2136, Ingredients!$B$11:$B$310, 0)), "")="", "", IFERROR(INDEX(Ingredients!$C$11:$C$310, MATCH($C2136, Ingredients!$B$11:$B$310, 0)), "")))</f>
        <v/>
      </c>
      <c r="J2136" s="73" t="str">
        <f>IF($B2136="", "", IF(IFERROR(INDEX(Meals!$C$11:$C$260, MATCH($B2136, Meals!$B$11:$B$260, 0)), "")="", "", IFERROR(INDEX(Meals!$C$11:$C$260, MATCH($B2136, Meals!$B$11:$B$260, 0)), "")))</f>
        <v/>
      </c>
      <c r="K2136" s="4"/>
      <c r="L2136" s="72" t="str">
        <f t="shared" si="502"/>
        <v/>
      </c>
      <c r="M2136" s="73" t="str">
        <f t="shared" si="503"/>
        <v/>
      </c>
      <c r="N2136" s="4"/>
      <c r="O2136" s="78" t="str">
        <f t="shared" si="504"/>
        <v/>
      </c>
      <c r="P2136" s="79" t="str">
        <f t="shared" si="505"/>
        <v/>
      </c>
      <c r="Q2136" s="4"/>
      <c r="R2136" s="90" t="str">
        <f t="shared" si="506"/>
        <v/>
      </c>
      <c r="S2136" s="4"/>
      <c r="Y2136" s="18" t="str">
        <f t="shared" si="507"/>
        <v/>
      </c>
      <c r="AA2136" s="18" t="str">
        <f t="shared" si="498"/>
        <v/>
      </c>
      <c r="AB2136" s="18" t="str">
        <f t="shared" si="499"/>
        <v/>
      </c>
      <c r="AC2136" s="18" t="str">
        <f t="shared" si="508"/>
        <v/>
      </c>
      <c r="AD2136" s="18" t="str">
        <f t="shared" si="508"/>
        <v/>
      </c>
      <c r="AE2136" s="18" t="str">
        <f t="shared" si="509"/>
        <v/>
      </c>
      <c r="AG2136" s="95" t="str">
        <f>IF($C2136="", "", IF(IFERROR(INDEX(Ingredients!C$11:C$310, MATCH($C2136, Ingredients!$B$11:$B$310, 0)), "")="", "", IFERROR(INDEX(Ingredients!C$11:C$310, MATCH($C2136, Ingredients!$B$11:$B$310, 0)), "")))</f>
        <v/>
      </c>
      <c r="AH2136" s="105" t="str">
        <f>IF($C2136="", "", IF(IFERROR(INDEX(Ingredients!D$11:D$310, MATCH($C2136, Ingredients!$B$11:$B$310, 0)), "")="", "", IFERROR(INDEX(Ingredients!D$11:D$310, MATCH($C2136, Ingredients!$B$11:$B$310, 0)), "")))</f>
        <v/>
      </c>
      <c r="AI2136" s="106" t="str">
        <f>IF($C2136="", "", IF(IFERROR(INDEX(Ingredients!E$11:E$310, MATCH($C2136, Ingredients!$B$11:$B$310, 0)), "")="", "", IFERROR(INDEX(Ingredients!E$11:E$310, MATCH($C2136, Ingredients!$B$11:$B$310, 0)), "")))</f>
        <v/>
      </c>
      <c r="AJ2136" s="108" t="str">
        <f>IF($C2136="", "", IF(IFERROR(INDEX(Ingredients!F$11:F$310, MATCH($C2136, Ingredients!$B$11:$B$310, 0)), "")="", "", IFERROR(INDEX(Ingredients!F$11:F$310, MATCH($C2136, Ingredients!$B$11:$B$310, 0)), "")))</f>
        <v/>
      </c>
      <c r="AK2136" s="106" t="str">
        <f>IF($C2136="", "", IF(IFERROR(INDEX(Ingredients!G$11:G$310, MATCH($C2136, Ingredients!$B$11:$B$310, 0)), "")="", "", IFERROR(INDEX(Ingredients!G$11:G$310, MATCH($C2136, Ingredients!$B$11:$B$310, 0)), "")))</f>
        <v/>
      </c>
      <c r="AL2136" s="79" t="str">
        <f>IF($C2136="", "", IF(IFERROR(INDEX(Ingredients!H$11:H$310, MATCH($C2136, Ingredients!$B$11:$B$310, 0)), "")="", "", IFERROR(INDEX(Ingredients!H$11:H$310, MATCH($C2136, Ingredients!$B$11:$B$310, 0)), "")))</f>
        <v/>
      </c>
      <c r="AN2136" s="83" t="str">
        <f t="shared" si="500"/>
        <v/>
      </c>
      <c r="AP2136" s="114" t="str">
        <f t="shared" si="510"/>
        <v/>
      </c>
      <c r="AR2136" s="117" t="str">
        <f>IF($C2136="", "", IF(IFERROR(INDEX(Ingredients!$AI$11:$AI$310, MATCH($C2136, Ingredients!$B$11:$B$310, 0)), "")="", "", IFERROR(INDEX(Ingredients!$AI$11:$AI$310, MATCH($C2136, Ingredients!$B$11:$B$310, 0)), "")))</f>
        <v/>
      </c>
      <c r="AT2136" s="120" t="str">
        <f t="shared" si="511"/>
        <v/>
      </c>
      <c r="AV2136" s="90" t="str">
        <f t="shared" si="501"/>
        <v/>
      </c>
      <c r="AX2136" s="90" t="str">
        <f>IF($AV2136="", "", COUNTIF($AV$11:$AV$5010, "&lt;"&amp;$AV2136)+1+COUNTIF($AV$11:$AV2136, $AV2136)-1)</f>
        <v/>
      </c>
      <c r="AZ2136" s="111" t="str">
        <f>IF($B2136="", "", SUMIF('Shopping List'!$AV$11:$AV$25, $B2136, 'Shopping List'!$BN$11:$BN$25))</f>
        <v/>
      </c>
      <c r="BB2136" s="117" t="str">
        <f t="shared" si="512"/>
        <v/>
      </c>
    </row>
    <row r="2137" spans="1:54" x14ac:dyDescent="0.25">
      <c r="A2137" s="4"/>
      <c r="B2137" s="37"/>
      <c r="C2137" s="124"/>
      <c r="D2137" s="39"/>
      <c r="E2137" s="125"/>
      <c r="F2137" s="48"/>
      <c r="G2137" s="4"/>
      <c r="H2137" s="4"/>
      <c r="I2137" s="95" t="str">
        <f>IF($C2137="", "", IF(IFERROR(INDEX(Ingredients!$C$11:$C$310, MATCH($C2137, Ingredients!$B$11:$B$310, 0)), "")="", "", IFERROR(INDEX(Ingredients!$C$11:$C$310, MATCH($C2137, Ingredients!$B$11:$B$310, 0)), "")))</f>
        <v/>
      </c>
      <c r="J2137" s="73" t="str">
        <f>IF($B2137="", "", IF(IFERROR(INDEX(Meals!$C$11:$C$260, MATCH($B2137, Meals!$B$11:$B$260, 0)), "")="", "", IFERROR(INDEX(Meals!$C$11:$C$260, MATCH($B2137, Meals!$B$11:$B$260, 0)), "")))</f>
        <v/>
      </c>
      <c r="K2137" s="4"/>
      <c r="L2137" s="72" t="str">
        <f t="shared" si="502"/>
        <v/>
      </c>
      <c r="M2137" s="73" t="str">
        <f t="shared" si="503"/>
        <v/>
      </c>
      <c r="N2137" s="4"/>
      <c r="O2137" s="78" t="str">
        <f t="shared" si="504"/>
        <v/>
      </c>
      <c r="P2137" s="79" t="str">
        <f t="shared" si="505"/>
        <v/>
      </c>
      <c r="Q2137" s="4"/>
      <c r="R2137" s="90" t="str">
        <f t="shared" si="506"/>
        <v/>
      </c>
      <c r="S2137" s="4"/>
      <c r="Y2137" s="18" t="str">
        <f t="shared" si="507"/>
        <v/>
      </c>
      <c r="AA2137" s="18" t="str">
        <f t="shared" si="498"/>
        <v/>
      </c>
      <c r="AB2137" s="18" t="str">
        <f t="shared" si="499"/>
        <v/>
      </c>
      <c r="AC2137" s="18" t="str">
        <f t="shared" si="508"/>
        <v/>
      </c>
      <c r="AD2137" s="18" t="str">
        <f t="shared" si="508"/>
        <v/>
      </c>
      <c r="AE2137" s="18" t="str">
        <f t="shared" si="509"/>
        <v/>
      </c>
      <c r="AG2137" s="95" t="str">
        <f>IF($C2137="", "", IF(IFERROR(INDEX(Ingredients!C$11:C$310, MATCH($C2137, Ingredients!$B$11:$B$310, 0)), "")="", "", IFERROR(INDEX(Ingredients!C$11:C$310, MATCH($C2137, Ingredients!$B$11:$B$310, 0)), "")))</f>
        <v/>
      </c>
      <c r="AH2137" s="105" t="str">
        <f>IF($C2137="", "", IF(IFERROR(INDEX(Ingredients!D$11:D$310, MATCH($C2137, Ingredients!$B$11:$B$310, 0)), "")="", "", IFERROR(INDEX(Ingredients!D$11:D$310, MATCH($C2137, Ingredients!$B$11:$B$310, 0)), "")))</f>
        <v/>
      </c>
      <c r="AI2137" s="106" t="str">
        <f>IF($C2137="", "", IF(IFERROR(INDEX(Ingredients!E$11:E$310, MATCH($C2137, Ingredients!$B$11:$B$310, 0)), "")="", "", IFERROR(INDEX(Ingredients!E$11:E$310, MATCH($C2137, Ingredients!$B$11:$B$310, 0)), "")))</f>
        <v/>
      </c>
      <c r="AJ2137" s="108" t="str">
        <f>IF($C2137="", "", IF(IFERROR(INDEX(Ingredients!F$11:F$310, MATCH($C2137, Ingredients!$B$11:$B$310, 0)), "")="", "", IFERROR(INDEX(Ingredients!F$11:F$310, MATCH($C2137, Ingredients!$B$11:$B$310, 0)), "")))</f>
        <v/>
      </c>
      <c r="AK2137" s="106" t="str">
        <f>IF($C2137="", "", IF(IFERROR(INDEX(Ingredients!G$11:G$310, MATCH($C2137, Ingredients!$B$11:$B$310, 0)), "")="", "", IFERROR(INDEX(Ingredients!G$11:G$310, MATCH($C2137, Ingredients!$B$11:$B$310, 0)), "")))</f>
        <v/>
      </c>
      <c r="AL2137" s="79" t="str">
        <f>IF($C2137="", "", IF(IFERROR(INDEX(Ingredients!H$11:H$310, MATCH($C2137, Ingredients!$B$11:$B$310, 0)), "")="", "", IFERROR(INDEX(Ingredients!H$11:H$310, MATCH($C2137, Ingredients!$B$11:$B$310, 0)), "")))</f>
        <v/>
      </c>
      <c r="AN2137" s="83" t="str">
        <f t="shared" si="500"/>
        <v/>
      </c>
      <c r="AP2137" s="114" t="str">
        <f t="shared" si="510"/>
        <v/>
      </c>
      <c r="AR2137" s="117" t="str">
        <f>IF($C2137="", "", IF(IFERROR(INDEX(Ingredients!$AI$11:$AI$310, MATCH($C2137, Ingredients!$B$11:$B$310, 0)), "")="", "", IFERROR(INDEX(Ingredients!$AI$11:$AI$310, MATCH($C2137, Ingredients!$B$11:$B$310, 0)), "")))</f>
        <v/>
      </c>
      <c r="AT2137" s="120" t="str">
        <f t="shared" si="511"/>
        <v/>
      </c>
      <c r="AV2137" s="90" t="str">
        <f t="shared" si="501"/>
        <v/>
      </c>
      <c r="AX2137" s="90" t="str">
        <f>IF($AV2137="", "", COUNTIF($AV$11:$AV$5010, "&lt;"&amp;$AV2137)+1+COUNTIF($AV$11:$AV2137, $AV2137)-1)</f>
        <v/>
      </c>
      <c r="AZ2137" s="111" t="str">
        <f>IF($B2137="", "", SUMIF('Shopping List'!$AV$11:$AV$25, $B2137, 'Shopping List'!$BN$11:$BN$25))</f>
        <v/>
      </c>
      <c r="BB2137" s="117" t="str">
        <f t="shared" si="512"/>
        <v/>
      </c>
    </row>
    <row r="2138" spans="1:54" x14ac:dyDescent="0.25">
      <c r="A2138" s="4"/>
      <c r="B2138" s="37"/>
      <c r="C2138" s="124"/>
      <c r="D2138" s="39"/>
      <c r="E2138" s="125"/>
      <c r="F2138" s="48"/>
      <c r="G2138" s="4"/>
      <c r="H2138" s="4"/>
      <c r="I2138" s="95" t="str">
        <f>IF($C2138="", "", IF(IFERROR(INDEX(Ingredients!$C$11:$C$310, MATCH($C2138, Ingredients!$B$11:$B$310, 0)), "")="", "", IFERROR(INDEX(Ingredients!$C$11:$C$310, MATCH($C2138, Ingredients!$B$11:$B$310, 0)), "")))</f>
        <v/>
      </c>
      <c r="J2138" s="73" t="str">
        <f>IF($B2138="", "", IF(IFERROR(INDEX(Meals!$C$11:$C$260, MATCH($B2138, Meals!$B$11:$B$260, 0)), "")="", "", IFERROR(INDEX(Meals!$C$11:$C$260, MATCH($B2138, Meals!$B$11:$B$260, 0)), "")))</f>
        <v/>
      </c>
      <c r="K2138" s="4"/>
      <c r="L2138" s="72" t="str">
        <f t="shared" si="502"/>
        <v/>
      </c>
      <c r="M2138" s="73" t="str">
        <f t="shared" si="503"/>
        <v/>
      </c>
      <c r="N2138" s="4"/>
      <c r="O2138" s="78" t="str">
        <f t="shared" si="504"/>
        <v/>
      </c>
      <c r="P2138" s="79" t="str">
        <f t="shared" si="505"/>
        <v/>
      </c>
      <c r="Q2138" s="4"/>
      <c r="R2138" s="90" t="str">
        <f t="shared" si="506"/>
        <v/>
      </c>
      <c r="S2138" s="4"/>
      <c r="Y2138" s="18" t="str">
        <f t="shared" si="507"/>
        <v/>
      </c>
      <c r="AA2138" s="18" t="str">
        <f t="shared" si="498"/>
        <v/>
      </c>
      <c r="AB2138" s="18" t="str">
        <f t="shared" si="499"/>
        <v/>
      </c>
      <c r="AC2138" s="18" t="str">
        <f t="shared" si="508"/>
        <v/>
      </c>
      <c r="AD2138" s="18" t="str">
        <f t="shared" si="508"/>
        <v/>
      </c>
      <c r="AE2138" s="18" t="str">
        <f t="shared" si="509"/>
        <v/>
      </c>
      <c r="AG2138" s="95" t="str">
        <f>IF($C2138="", "", IF(IFERROR(INDEX(Ingredients!C$11:C$310, MATCH($C2138, Ingredients!$B$11:$B$310, 0)), "")="", "", IFERROR(INDEX(Ingredients!C$11:C$310, MATCH($C2138, Ingredients!$B$11:$B$310, 0)), "")))</f>
        <v/>
      </c>
      <c r="AH2138" s="105" t="str">
        <f>IF($C2138="", "", IF(IFERROR(INDEX(Ingredients!D$11:D$310, MATCH($C2138, Ingredients!$B$11:$B$310, 0)), "")="", "", IFERROR(INDEX(Ingredients!D$11:D$310, MATCH($C2138, Ingredients!$B$11:$B$310, 0)), "")))</f>
        <v/>
      </c>
      <c r="AI2138" s="106" t="str">
        <f>IF($C2138="", "", IF(IFERROR(INDEX(Ingredients!E$11:E$310, MATCH($C2138, Ingredients!$B$11:$B$310, 0)), "")="", "", IFERROR(INDEX(Ingredients!E$11:E$310, MATCH($C2138, Ingredients!$B$11:$B$310, 0)), "")))</f>
        <v/>
      </c>
      <c r="AJ2138" s="108" t="str">
        <f>IF($C2138="", "", IF(IFERROR(INDEX(Ingredients!F$11:F$310, MATCH($C2138, Ingredients!$B$11:$B$310, 0)), "")="", "", IFERROR(INDEX(Ingredients!F$11:F$310, MATCH($C2138, Ingredients!$B$11:$B$310, 0)), "")))</f>
        <v/>
      </c>
      <c r="AK2138" s="106" t="str">
        <f>IF($C2138="", "", IF(IFERROR(INDEX(Ingredients!G$11:G$310, MATCH($C2138, Ingredients!$B$11:$B$310, 0)), "")="", "", IFERROR(INDEX(Ingredients!G$11:G$310, MATCH($C2138, Ingredients!$B$11:$B$310, 0)), "")))</f>
        <v/>
      </c>
      <c r="AL2138" s="79" t="str">
        <f>IF($C2138="", "", IF(IFERROR(INDEX(Ingredients!H$11:H$310, MATCH($C2138, Ingredients!$B$11:$B$310, 0)), "")="", "", IFERROR(INDEX(Ingredients!H$11:H$310, MATCH($C2138, Ingredients!$B$11:$B$310, 0)), "")))</f>
        <v/>
      </c>
      <c r="AN2138" s="83" t="str">
        <f t="shared" si="500"/>
        <v/>
      </c>
      <c r="AP2138" s="114" t="str">
        <f t="shared" si="510"/>
        <v/>
      </c>
      <c r="AR2138" s="117" t="str">
        <f>IF($C2138="", "", IF(IFERROR(INDEX(Ingredients!$AI$11:$AI$310, MATCH($C2138, Ingredients!$B$11:$B$310, 0)), "")="", "", IFERROR(INDEX(Ingredients!$AI$11:$AI$310, MATCH($C2138, Ingredients!$B$11:$B$310, 0)), "")))</f>
        <v/>
      </c>
      <c r="AT2138" s="120" t="str">
        <f t="shared" si="511"/>
        <v/>
      </c>
      <c r="AV2138" s="90" t="str">
        <f t="shared" si="501"/>
        <v/>
      </c>
      <c r="AX2138" s="90" t="str">
        <f>IF($AV2138="", "", COUNTIF($AV$11:$AV$5010, "&lt;"&amp;$AV2138)+1+COUNTIF($AV$11:$AV2138, $AV2138)-1)</f>
        <v/>
      </c>
      <c r="AZ2138" s="111" t="str">
        <f>IF($B2138="", "", SUMIF('Shopping List'!$AV$11:$AV$25, $B2138, 'Shopping List'!$BN$11:$BN$25))</f>
        <v/>
      </c>
      <c r="BB2138" s="117" t="str">
        <f t="shared" si="512"/>
        <v/>
      </c>
    </row>
    <row r="2139" spans="1:54" x14ac:dyDescent="0.25">
      <c r="A2139" s="4"/>
      <c r="B2139" s="37"/>
      <c r="C2139" s="124"/>
      <c r="D2139" s="39"/>
      <c r="E2139" s="125"/>
      <c r="F2139" s="48"/>
      <c r="G2139" s="4"/>
      <c r="H2139" s="4"/>
      <c r="I2139" s="95" t="str">
        <f>IF($C2139="", "", IF(IFERROR(INDEX(Ingredients!$C$11:$C$310, MATCH($C2139, Ingredients!$B$11:$B$310, 0)), "")="", "", IFERROR(INDEX(Ingredients!$C$11:$C$310, MATCH($C2139, Ingredients!$B$11:$B$310, 0)), "")))</f>
        <v/>
      </c>
      <c r="J2139" s="73" t="str">
        <f>IF($B2139="", "", IF(IFERROR(INDEX(Meals!$C$11:$C$260, MATCH($B2139, Meals!$B$11:$B$260, 0)), "")="", "", IFERROR(INDEX(Meals!$C$11:$C$260, MATCH($B2139, Meals!$B$11:$B$260, 0)), "")))</f>
        <v/>
      </c>
      <c r="K2139" s="4"/>
      <c r="L2139" s="72" t="str">
        <f t="shared" si="502"/>
        <v/>
      </c>
      <c r="M2139" s="73" t="str">
        <f t="shared" si="503"/>
        <v/>
      </c>
      <c r="N2139" s="4"/>
      <c r="O2139" s="78" t="str">
        <f t="shared" si="504"/>
        <v/>
      </c>
      <c r="P2139" s="79" t="str">
        <f t="shared" si="505"/>
        <v/>
      </c>
      <c r="Q2139" s="4"/>
      <c r="R2139" s="90" t="str">
        <f t="shared" si="506"/>
        <v/>
      </c>
      <c r="S2139" s="4"/>
      <c r="Y2139" s="18" t="str">
        <f t="shared" si="507"/>
        <v/>
      </c>
      <c r="AA2139" s="18" t="str">
        <f t="shared" si="498"/>
        <v/>
      </c>
      <c r="AB2139" s="18" t="str">
        <f t="shared" si="499"/>
        <v/>
      </c>
      <c r="AC2139" s="18" t="str">
        <f t="shared" si="508"/>
        <v/>
      </c>
      <c r="AD2139" s="18" t="str">
        <f t="shared" si="508"/>
        <v/>
      </c>
      <c r="AE2139" s="18" t="str">
        <f t="shared" si="509"/>
        <v/>
      </c>
      <c r="AG2139" s="95" t="str">
        <f>IF($C2139="", "", IF(IFERROR(INDEX(Ingredients!C$11:C$310, MATCH($C2139, Ingredients!$B$11:$B$310, 0)), "")="", "", IFERROR(INDEX(Ingredients!C$11:C$310, MATCH($C2139, Ingredients!$B$11:$B$310, 0)), "")))</f>
        <v/>
      </c>
      <c r="AH2139" s="105" t="str">
        <f>IF($C2139="", "", IF(IFERROR(INDEX(Ingredients!D$11:D$310, MATCH($C2139, Ingredients!$B$11:$B$310, 0)), "")="", "", IFERROR(INDEX(Ingredients!D$11:D$310, MATCH($C2139, Ingredients!$B$11:$B$310, 0)), "")))</f>
        <v/>
      </c>
      <c r="AI2139" s="106" t="str">
        <f>IF($C2139="", "", IF(IFERROR(INDEX(Ingredients!E$11:E$310, MATCH($C2139, Ingredients!$B$11:$B$310, 0)), "")="", "", IFERROR(INDEX(Ingredients!E$11:E$310, MATCH($C2139, Ingredients!$B$11:$B$310, 0)), "")))</f>
        <v/>
      </c>
      <c r="AJ2139" s="108" t="str">
        <f>IF($C2139="", "", IF(IFERROR(INDEX(Ingredients!F$11:F$310, MATCH($C2139, Ingredients!$B$11:$B$310, 0)), "")="", "", IFERROR(INDEX(Ingredients!F$11:F$310, MATCH($C2139, Ingredients!$B$11:$B$310, 0)), "")))</f>
        <v/>
      </c>
      <c r="AK2139" s="106" t="str">
        <f>IF($C2139="", "", IF(IFERROR(INDEX(Ingredients!G$11:G$310, MATCH($C2139, Ingredients!$B$11:$B$310, 0)), "")="", "", IFERROR(INDEX(Ingredients!G$11:G$310, MATCH($C2139, Ingredients!$B$11:$B$310, 0)), "")))</f>
        <v/>
      </c>
      <c r="AL2139" s="79" t="str">
        <f>IF($C2139="", "", IF(IFERROR(INDEX(Ingredients!H$11:H$310, MATCH($C2139, Ingredients!$B$11:$B$310, 0)), "")="", "", IFERROR(INDEX(Ingredients!H$11:H$310, MATCH($C2139, Ingredients!$B$11:$B$310, 0)), "")))</f>
        <v/>
      </c>
      <c r="AN2139" s="83" t="str">
        <f t="shared" si="500"/>
        <v/>
      </c>
      <c r="AP2139" s="114" t="str">
        <f t="shared" si="510"/>
        <v/>
      </c>
      <c r="AR2139" s="117" t="str">
        <f>IF($C2139="", "", IF(IFERROR(INDEX(Ingredients!$AI$11:$AI$310, MATCH($C2139, Ingredients!$B$11:$B$310, 0)), "")="", "", IFERROR(INDEX(Ingredients!$AI$11:$AI$310, MATCH($C2139, Ingredients!$B$11:$B$310, 0)), "")))</f>
        <v/>
      </c>
      <c r="AT2139" s="120" t="str">
        <f t="shared" si="511"/>
        <v/>
      </c>
      <c r="AV2139" s="90" t="str">
        <f t="shared" si="501"/>
        <v/>
      </c>
      <c r="AX2139" s="90" t="str">
        <f>IF($AV2139="", "", COUNTIF($AV$11:$AV$5010, "&lt;"&amp;$AV2139)+1+COUNTIF($AV$11:$AV2139, $AV2139)-1)</f>
        <v/>
      </c>
      <c r="AZ2139" s="111" t="str">
        <f>IF($B2139="", "", SUMIF('Shopping List'!$AV$11:$AV$25, $B2139, 'Shopping List'!$BN$11:$BN$25))</f>
        <v/>
      </c>
      <c r="BB2139" s="117" t="str">
        <f t="shared" si="512"/>
        <v/>
      </c>
    </row>
    <row r="2140" spans="1:54" x14ac:dyDescent="0.25">
      <c r="A2140" s="4"/>
      <c r="B2140" s="37"/>
      <c r="C2140" s="124"/>
      <c r="D2140" s="39"/>
      <c r="E2140" s="125"/>
      <c r="F2140" s="48"/>
      <c r="G2140" s="4"/>
      <c r="H2140" s="4"/>
      <c r="I2140" s="95" t="str">
        <f>IF($C2140="", "", IF(IFERROR(INDEX(Ingredients!$C$11:$C$310, MATCH($C2140, Ingredients!$B$11:$B$310, 0)), "")="", "", IFERROR(INDEX(Ingredients!$C$11:$C$310, MATCH($C2140, Ingredients!$B$11:$B$310, 0)), "")))</f>
        <v/>
      </c>
      <c r="J2140" s="73" t="str">
        <f>IF($B2140="", "", IF(IFERROR(INDEX(Meals!$C$11:$C$260, MATCH($B2140, Meals!$B$11:$B$260, 0)), "")="", "", IFERROR(INDEX(Meals!$C$11:$C$260, MATCH($B2140, Meals!$B$11:$B$260, 0)), "")))</f>
        <v/>
      </c>
      <c r="K2140" s="4"/>
      <c r="L2140" s="72" t="str">
        <f t="shared" si="502"/>
        <v/>
      </c>
      <c r="M2140" s="73" t="str">
        <f t="shared" si="503"/>
        <v/>
      </c>
      <c r="N2140" s="4"/>
      <c r="O2140" s="78" t="str">
        <f t="shared" si="504"/>
        <v/>
      </c>
      <c r="P2140" s="79" t="str">
        <f t="shared" si="505"/>
        <v/>
      </c>
      <c r="Q2140" s="4"/>
      <c r="R2140" s="90" t="str">
        <f t="shared" si="506"/>
        <v/>
      </c>
      <c r="S2140" s="4"/>
      <c r="Y2140" s="18" t="str">
        <f t="shared" si="507"/>
        <v/>
      </c>
      <c r="AA2140" s="18" t="str">
        <f t="shared" si="498"/>
        <v/>
      </c>
      <c r="AB2140" s="18" t="str">
        <f t="shared" si="499"/>
        <v/>
      </c>
      <c r="AC2140" s="18" t="str">
        <f t="shared" si="508"/>
        <v/>
      </c>
      <c r="AD2140" s="18" t="str">
        <f t="shared" si="508"/>
        <v/>
      </c>
      <c r="AE2140" s="18" t="str">
        <f t="shared" si="509"/>
        <v/>
      </c>
      <c r="AG2140" s="95" t="str">
        <f>IF($C2140="", "", IF(IFERROR(INDEX(Ingredients!C$11:C$310, MATCH($C2140, Ingredients!$B$11:$B$310, 0)), "")="", "", IFERROR(INDEX(Ingredients!C$11:C$310, MATCH($C2140, Ingredients!$B$11:$B$310, 0)), "")))</f>
        <v/>
      </c>
      <c r="AH2140" s="105" t="str">
        <f>IF($C2140="", "", IF(IFERROR(INDEX(Ingredients!D$11:D$310, MATCH($C2140, Ingredients!$B$11:$B$310, 0)), "")="", "", IFERROR(INDEX(Ingredients!D$11:D$310, MATCH($C2140, Ingredients!$B$11:$B$310, 0)), "")))</f>
        <v/>
      </c>
      <c r="AI2140" s="106" t="str">
        <f>IF($C2140="", "", IF(IFERROR(INDEX(Ingredients!E$11:E$310, MATCH($C2140, Ingredients!$B$11:$B$310, 0)), "")="", "", IFERROR(INDEX(Ingredients!E$11:E$310, MATCH($C2140, Ingredients!$B$11:$B$310, 0)), "")))</f>
        <v/>
      </c>
      <c r="AJ2140" s="108" t="str">
        <f>IF($C2140="", "", IF(IFERROR(INDEX(Ingredients!F$11:F$310, MATCH($C2140, Ingredients!$B$11:$B$310, 0)), "")="", "", IFERROR(INDEX(Ingredients!F$11:F$310, MATCH($C2140, Ingredients!$B$11:$B$310, 0)), "")))</f>
        <v/>
      </c>
      <c r="AK2140" s="106" t="str">
        <f>IF($C2140="", "", IF(IFERROR(INDEX(Ingredients!G$11:G$310, MATCH($C2140, Ingredients!$B$11:$B$310, 0)), "")="", "", IFERROR(INDEX(Ingredients!G$11:G$310, MATCH($C2140, Ingredients!$B$11:$B$310, 0)), "")))</f>
        <v/>
      </c>
      <c r="AL2140" s="79" t="str">
        <f>IF($C2140="", "", IF(IFERROR(INDEX(Ingredients!H$11:H$310, MATCH($C2140, Ingredients!$B$11:$B$310, 0)), "")="", "", IFERROR(INDEX(Ingredients!H$11:H$310, MATCH($C2140, Ingredients!$B$11:$B$310, 0)), "")))</f>
        <v/>
      </c>
      <c r="AN2140" s="83" t="str">
        <f t="shared" si="500"/>
        <v/>
      </c>
      <c r="AP2140" s="114" t="str">
        <f t="shared" si="510"/>
        <v/>
      </c>
      <c r="AR2140" s="117" t="str">
        <f>IF($C2140="", "", IF(IFERROR(INDEX(Ingredients!$AI$11:$AI$310, MATCH($C2140, Ingredients!$B$11:$B$310, 0)), "")="", "", IFERROR(INDEX(Ingredients!$AI$11:$AI$310, MATCH($C2140, Ingredients!$B$11:$B$310, 0)), "")))</f>
        <v/>
      </c>
      <c r="AT2140" s="120" t="str">
        <f t="shared" si="511"/>
        <v/>
      </c>
      <c r="AV2140" s="90" t="str">
        <f t="shared" si="501"/>
        <v/>
      </c>
      <c r="AX2140" s="90" t="str">
        <f>IF($AV2140="", "", COUNTIF($AV$11:$AV$5010, "&lt;"&amp;$AV2140)+1+COUNTIF($AV$11:$AV2140, $AV2140)-1)</f>
        <v/>
      </c>
      <c r="AZ2140" s="111" t="str">
        <f>IF($B2140="", "", SUMIF('Shopping List'!$AV$11:$AV$25, $B2140, 'Shopping List'!$BN$11:$BN$25))</f>
        <v/>
      </c>
      <c r="BB2140" s="117" t="str">
        <f t="shared" si="512"/>
        <v/>
      </c>
    </row>
    <row r="2141" spans="1:54" x14ac:dyDescent="0.25">
      <c r="A2141" s="4"/>
      <c r="B2141" s="37"/>
      <c r="C2141" s="124"/>
      <c r="D2141" s="39"/>
      <c r="E2141" s="125"/>
      <c r="F2141" s="48"/>
      <c r="G2141" s="4"/>
      <c r="H2141" s="4"/>
      <c r="I2141" s="95" t="str">
        <f>IF($C2141="", "", IF(IFERROR(INDEX(Ingredients!$C$11:$C$310, MATCH($C2141, Ingredients!$B$11:$B$310, 0)), "")="", "", IFERROR(INDEX(Ingredients!$C$11:$C$310, MATCH($C2141, Ingredients!$B$11:$B$310, 0)), "")))</f>
        <v/>
      </c>
      <c r="J2141" s="73" t="str">
        <f>IF($B2141="", "", IF(IFERROR(INDEX(Meals!$C$11:$C$260, MATCH($B2141, Meals!$B$11:$B$260, 0)), "")="", "", IFERROR(INDEX(Meals!$C$11:$C$260, MATCH($B2141, Meals!$B$11:$B$260, 0)), "")))</f>
        <v/>
      </c>
      <c r="K2141" s="4"/>
      <c r="L2141" s="72" t="str">
        <f t="shared" si="502"/>
        <v/>
      </c>
      <c r="M2141" s="73" t="str">
        <f t="shared" si="503"/>
        <v/>
      </c>
      <c r="N2141" s="4"/>
      <c r="O2141" s="78" t="str">
        <f t="shared" si="504"/>
        <v/>
      </c>
      <c r="P2141" s="79" t="str">
        <f t="shared" si="505"/>
        <v/>
      </c>
      <c r="Q2141" s="4"/>
      <c r="R2141" s="90" t="str">
        <f t="shared" si="506"/>
        <v/>
      </c>
      <c r="S2141" s="4"/>
      <c r="Y2141" s="18" t="str">
        <f t="shared" si="507"/>
        <v/>
      </c>
      <c r="AA2141" s="18" t="str">
        <f t="shared" si="498"/>
        <v/>
      </c>
      <c r="AB2141" s="18" t="str">
        <f t="shared" si="499"/>
        <v/>
      </c>
      <c r="AC2141" s="18" t="str">
        <f t="shared" si="508"/>
        <v/>
      </c>
      <c r="AD2141" s="18" t="str">
        <f t="shared" si="508"/>
        <v/>
      </c>
      <c r="AE2141" s="18" t="str">
        <f t="shared" si="509"/>
        <v/>
      </c>
      <c r="AG2141" s="95" t="str">
        <f>IF($C2141="", "", IF(IFERROR(INDEX(Ingredients!C$11:C$310, MATCH($C2141, Ingredients!$B$11:$B$310, 0)), "")="", "", IFERROR(INDEX(Ingredients!C$11:C$310, MATCH($C2141, Ingredients!$B$11:$B$310, 0)), "")))</f>
        <v/>
      </c>
      <c r="AH2141" s="105" t="str">
        <f>IF($C2141="", "", IF(IFERROR(INDEX(Ingredients!D$11:D$310, MATCH($C2141, Ingredients!$B$11:$B$310, 0)), "")="", "", IFERROR(INDEX(Ingredients!D$11:D$310, MATCH($C2141, Ingredients!$B$11:$B$310, 0)), "")))</f>
        <v/>
      </c>
      <c r="AI2141" s="106" t="str">
        <f>IF($C2141="", "", IF(IFERROR(INDEX(Ingredients!E$11:E$310, MATCH($C2141, Ingredients!$B$11:$B$310, 0)), "")="", "", IFERROR(INDEX(Ingredients!E$11:E$310, MATCH($C2141, Ingredients!$B$11:$B$310, 0)), "")))</f>
        <v/>
      </c>
      <c r="AJ2141" s="108" t="str">
        <f>IF($C2141="", "", IF(IFERROR(INDEX(Ingredients!F$11:F$310, MATCH($C2141, Ingredients!$B$11:$B$310, 0)), "")="", "", IFERROR(INDEX(Ingredients!F$11:F$310, MATCH($C2141, Ingredients!$B$11:$B$310, 0)), "")))</f>
        <v/>
      </c>
      <c r="AK2141" s="106" t="str">
        <f>IF($C2141="", "", IF(IFERROR(INDEX(Ingredients!G$11:G$310, MATCH($C2141, Ingredients!$B$11:$B$310, 0)), "")="", "", IFERROR(INDEX(Ingredients!G$11:G$310, MATCH($C2141, Ingredients!$B$11:$B$310, 0)), "")))</f>
        <v/>
      </c>
      <c r="AL2141" s="79" t="str">
        <f>IF($C2141="", "", IF(IFERROR(INDEX(Ingredients!H$11:H$310, MATCH($C2141, Ingredients!$B$11:$B$310, 0)), "")="", "", IFERROR(INDEX(Ingredients!H$11:H$310, MATCH($C2141, Ingredients!$B$11:$B$310, 0)), "")))</f>
        <v/>
      </c>
      <c r="AN2141" s="83" t="str">
        <f t="shared" si="500"/>
        <v/>
      </c>
      <c r="AP2141" s="114" t="str">
        <f t="shared" si="510"/>
        <v/>
      </c>
      <c r="AR2141" s="117" t="str">
        <f>IF($C2141="", "", IF(IFERROR(INDEX(Ingredients!$AI$11:$AI$310, MATCH($C2141, Ingredients!$B$11:$B$310, 0)), "")="", "", IFERROR(INDEX(Ingredients!$AI$11:$AI$310, MATCH($C2141, Ingredients!$B$11:$B$310, 0)), "")))</f>
        <v/>
      </c>
      <c r="AT2141" s="120" t="str">
        <f t="shared" si="511"/>
        <v/>
      </c>
      <c r="AV2141" s="90" t="str">
        <f t="shared" si="501"/>
        <v/>
      </c>
      <c r="AX2141" s="90" t="str">
        <f>IF($AV2141="", "", COUNTIF($AV$11:$AV$5010, "&lt;"&amp;$AV2141)+1+COUNTIF($AV$11:$AV2141, $AV2141)-1)</f>
        <v/>
      </c>
      <c r="AZ2141" s="111" t="str">
        <f>IF($B2141="", "", SUMIF('Shopping List'!$AV$11:$AV$25, $B2141, 'Shopping List'!$BN$11:$BN$25))</f>
        <v/>
      </c>
      <c r="BB2141" s="117" t="str">
        <f t="shared" si="512"/>
        <v/>
      </c>
    </row>
    <row r="2142" spans="1:54" x14ac:dyDescent="0.25">
      <c r="A2142" s="4"/>
      <c r="B2142" s="37"/>
      <c r="C2142" s="124"/>
      <c r="D2142" s="39"/>
      <c r="E2142" s="125"/>
      <c r="F2142" s="48"/>
      <c r="G2142" s="4"/>
      <c r="H2142" s="4"/>
      <c r="I2142" s="95" t="str">
        <f>IF($C2142="", "", IF(IFERROR(INDEX(Ingredients!$C$11:$C$310, MATCH($C2142, Ingredients!$B$11:$B$310, 0)), "")="", "", IFERROR(INDEX(Ingredients!$C$11:$C$310, MATCH($C2142, Ingredients!$B$11:$B$310, 0)), "")))</f>
        <v/>
      </c>
      <c r="J2142" s="73" t="str">
        <f>IF($B2142="", "", IF(IFERROR(INDEX(Meals!$C$11:$C$260, MATCH($B2142, Meals!$B$11:$B$260, 0)), "")="", "", IFERROR(INDEX(Meals!$C$11:$C$260, MATCH($B2142, Meals!$B$11:$B$260, 0)), "")))</f>
        <v/>
      </c>
      <c r="K2142" s="4"/>
      <c r="L2142" s="72" t="str">
        <f t="shared" si="502"/>
        <v/>
      </c>
      <c r="M2142" s="73" t="str">
        <f t="shared" si="503"/>
        <v/>
      </c>
      <c r="N2142" s="4"/>
      <c r="O2142" s="78" t="str">
        <f t="shared" si="504"/>
        <v/>
      </c>
      <c r="P2142" s="79" t="str">
        <f t="shared" si="505"/>
        <v/>
      </c>
      <c r="Q2142" s="4"/>
      <c r="R2142" s="90" t="str">
        <f t="shared" si="506"/>
        <v/>
      </c>
      <c r="S2142" s="4"/>
      <c r="Y2142" s="18" t="str">
        <f t="shared" si="507"/>
        <v/>
      </c>
      <c r="AA2142" s="18" t="str">
        <f t="shared" si="498"/>
        <v/>
      </c>
      <c r="AB2142" s="18" t="str">
        <f t="shared" si="499"/>
        <v/>
      </c>
      <c r="AC2142" s="18" t="str">
        <f t="shared" si="508"/>
        <v/>
      </c>
      <c r="AD2142" s="18" t="str">
        <f t="shared" si="508"/>
        <v/>
      </c>
      <c r="AE2142" s="18" t="str">
        <f t="shared" si="509"/>
        <v/>
      </c>
      <c r="AG2142" s="95" t="str">
        <f>IF($C2142="", "", IF(IFERROR(INDEX(Ingredients!C$11:C$310, MATCH($C2142, Ingredients!$B$11:$B$310, 0)), "")="", "", IFERROR(INDEX(Ingredients!C$11:C$310, MATCH($C2142, Ingredients!$B$11:$B$310, 0)), "")))</f>
        <v/>
      </c>
      <c r="AH2142" s="105" t="str">
        <f>IF($C2142="", "", IF(IFERROR(INDEX(Ingredients!D$11:D$310, MATCH($C2142, Ingredients!$B$11:$B$310, 0)), "")="", "", IFERROR(INDEX(Ingredients!D$11:D$310, MATCH($C2142, Ingredients!$B$11:$B$310, 0)), "")))</f>
        <v/>
      </c>
      <c r="AI2142" s="106" t="str">
        <f>IF($C2142="", "", IF(IFERROR(INDEX(Ingredients!E$11:E$310, MATCH($C2142, Ingredients!$B$11:$B$310, 0)), "")="", "", IFERROR(INDEX(Ingredients!E$11:E$310, MATCH($C2142, Ingredients!$B$11:$B$310, 0)), "")))</f>
        <v/>
      </c>
      <c r="AJ2142" s="108" t="str">
        <f>IF($C2142="", "", IF(IFERROR(INDEX(Ingredients!F$11:F$310, MATCH($C2142, Ingredients!$B$11:$B$310, 0)), "")="", "", IFERROR(INDEX(Ingredients!F$11:F$310, MATCH($C2142, Ingredients!$B$11:$B$310, 0)), "")))</f>
        <v/>
      </c>
      <c r="AK2142" s="106" t="str">
        <f>IF($C2142="", "", IF(IFERROR(INDEX(Ingredients!G$11:G$310, MATCH($C2142, Ingredients!$B$11:$B$310, 0)), "")="", "", IFERROR(INDEX(Ingredients!G$11:G$310, MATCH($C2142, Ingredients!$B$11:$B$310, 0)), "")))</f>
        <v/>
      </c>
      <c r="AL2142" s="79" t="str">
        <f>IF($C2142="", "", IF(IFERROR(INDEX(Ingredients!H$11:H$310, MATCH($C2142, Ingredients!$B$11:$B$310, 0)), "")="", "", IFERROR(INDEX(Ingredients!H$11:H$310, MATCH($C2142, Ingredients!$B$11:$B$310, 0)), "")))</f>
        <v/>
      </c>
      <c r="AN2142" s="83" t="str">
        <f t="shared" si="500"/>
        <v/>
      </c>
      <c r="AP2142" s="114" t="str">
        <f t="shared" si="510"/>
        <v/>
      </c>
      <c r="AR2142" s="117" t="str">
        <f>IF($C2142="", "", IF(IFERROR(INDEX(Ingredients!$AI$11:$AI$310, MATCH($C2142, Ingredients!$B$11:$B$310, 0)), "")="", "", IFERROR(INDEX(Ingredients!$AI$11:$AI$310, MATCH($C2142, Ingredients!$B$11:$B$310, 0)), "")))</f>
        <v/>
      </c>
      <c r="AT2142" s="120" t="str">
        <f t="shared" si="511"/>
        <v/>
      </c>
      <c r="AV2142" s="90" t="str">
        <f t="shared" si="501"/>
        <v/>
      </c>
      <c r="AX2142" s="90" t="str">
        <f>IF($AV2142="", "", COUNTIF($AV$11:$AV$5010, "&lt;"&amp;$AV2142)+1+COUNTIF($AV$11:$AV2142, $AV2142)-1)</f>
        <v/>
      </c>
      <c r="AZ2142" s="111" t="str">
        <f>IF($B2142="", "", SUMIF('Shopping List'!$AV$11:$AV$25, $B2142, 'Shopping List'!$BN$11:$BN$25))</f>
        <v/>
      </c>
      <c r="BB2142" s="117" t="str">
        <f t="shared" si="512"/>
        <v/>
      </c>
    </row>
    <row r="2143" spans="1:54" x14ac:dyDescent="0.25">
      <c r="A2143" s="4"/>
      <c r="B2143" s="37"/>
      <c r="C2143" s="124"/>
      <c r="D2143" s="39"/>
      <c r="E2143" s="125"/>
      <c r="F2143" s="48"/>
      <c r="G2143" s="4"/>
      <c r="H2143" s="4"/>
      <c r="I2143" s="95" t="str">
        <f>IF($C2143="", "", IF(IFERROR(INDEX(Ingredients!$C$11:$C$310, MATCH($C2143, Ingredients!$B$11:$B$310, 0)), "")="", "", IFERROR(INDEX(Ingredients!$C$11:$C$310, MATCH($C2143, Ingredients!$B$11:$B$310, 0)), "")))</f>
        <v/>
      </c>
      <c r="J2143" s="73" t="str">
        <f>IF($B2143="", "", IF(IFERROR(INDEX(Meals!$C$11:$C$260, MATCH($B2143, Meals!$B$11:$B$260, 0)), "")="", "", IFERROR(INDEX(Meals!$C$11:$C$260, MATCH($B2143, Meals!$B$11:$B$260, 0)), "")))</f>
        <v/>
      </c>
      <c r="K2143" s="4"/>
      <c r="L2143" s="72" t="str">
        <f t="shared" si="502"/>
        <v/>
      </c>
      <c r="M2143" s="73" t="str">
        <f t="shared" si="503"/>
        <v/>
      </c>
      <c r="N2143" s="4"/>
      <c r="O2143" s="78" t="str">
        <f t="shared" si="504"/>
        <v/>
      </c>
      <c r="P2143" s="79" t="str">
        <f t="shared" si="505"/>
        <v/>
      </c>
      <c r="Q2143" s="4"/>
      <c r="R2143" s="90" t="str">
        <f t="shared" si="506"/>
        <v/>
      </c>
      <c r="S2143" s="4"/>
      <c r="Y2143" s="18" t="str">
        <f t="shared" si="507"/>
        <v/>
      </c>
      <c r="AA2143" s="18" t="str">
        <f t="shared" si="498"/>
        <v/>
      </c>
      <c r="AB2143" s="18" t="str">
        <f t="shared" si="499"/>
        <v/>
      </c>
      <c r="AC2143" s="18" t="str">
        <f t="shared" si="508"/>
        <v/>
      </c>
      <c r="AD2143" s="18" t="str">
        <f t="shared" si="508"/>
        <v/>
      </c>
      <c r="AE2143" s="18" t="str">
        <f t="shared" si="509"/>
        <v/>
      </c>
      <c r="AG2143" s="95" t="str">
        <f>IF($C2143="", "", IF(IFERROR(INDEX(Ingredients!C$11:C$310, MATCH($C2143, Ingredients!$B$11:$B$310, 0)), "")="", "", IFERROR(INDEX(Ingredients!C$11:C$310, MATCH($C2143, Ingredients!$B$11:$B$310, 0)), "")))</f>
        <v/>
      </c>
      <c r="AH2143" s="105" t="str">
        <f>IF($C2143="", "", IF(IFERROR(INDEX(Ingredients!D$11:D$310, MATCH($C2143, Ingredients!$B$11:$B$310, 0)), "")="", "", IFERROR(INDEX(Ingredients!D$11:D$310, MATCH($C2143, Ingredients!$B$11:$B$310, 0)), "")))</f>
        <v/>
      </c>
      <c r="AI2143" s="106" t="str">
        <f>IF($C2143="", "", IF(IFERROR(INDEX(Ingredients!E$11:E$310, MATCH($C2143, Ingredients!$B$11:$B$310, 0)), "")="", "", IFERROR(INDEX(Ingredients!E$11:E$310, MATCH($C2143, Ingredients!$B$11:$B$310, 0)), "")))</f>
        <v/>
      </c>
      <c r="AJ2143" s="108" t="str">
        <f>IF($C2143="", "", IF(IFERROR(INDEX(Ingredients!F$11:F$310, MATCH($C2143, Ingredients!$B$11:$B$310, 0)), "")="", "", IFERROR(INDEX(Ingredients!F$11:F$310, MATCH($C2143, Ingredients!$B$11:$B$310, 0)), "")))</f>
        <v/>
      </c>
      <c r="AK2143" s="106" t="str">
        <f>IF($C2143="", "", IF(IFERROR(INDEX(Ingredients!G$11:G$310, MATCH($C2143, Ingredients!$B$11:$B$310, 0)), "")="", "", IFERROR(INDEX(Ingredients!G$11:G$310, MATCH($C2143, Ingredients!$B$11:$B$310, 0)), "")))</f>
        <v/>
      </c>
      <c r="AL2143" s="79" t="str">
        <f>IF($C2143="", "", IF(IFERROR(INDEX(Ingredients!H$11:H$310, MATCH($C2143, Ingredients!$B$11:$B$310, 0)), "")="", "", IFERROR(INDEX(Ingredients!H$11:H$310, MATCH($C2143, Ingredients!$B$11:$B$310, 0)), "")))</f>
        <v/>
      </c>
      <c r="AN2143" s="83" t="str">
        <f t="shared" si="500"/>
        <v/>
      </c>
      <c r="AP2143" s="114" t="str">
        <f t="shared" si="510"/>
        <v/>
      </c>
      <c r="AR2143" s="117" t="str">
        <f>IF($C2143="", "", IF(IFERROR(INDEX(Ingredients!$AI$11:$AI$310, MATCH($C2143, Ingredients!$B$11:$B$310, 0)), "")="", "", IFERROR(INDEX(Ingredients!$AI$11:$AI$310, MATCH($C2143, Ingredients!$B$11:$B$310, 0)), "")))</f>
        <v/>
      </c>
      <c r="AT2143" s="120" t="str">
        <f t="shared" si="511"/>
        <v/>
      </c>
      <c r="AV2143" s="90" t="str">
        <f t="shared" si="501"/>
        <v/>
      </c>
      <c r="AX2143" s="90" t="str">
        <f>IF($AV2143="", "", COUNTIF($AV$11:$AV$5010, "&lt;"&amp;$AV2143)+1+COUNTIF($AV$11:$AV2143, $AV2143)-1)</f>
        <v/>
      </c>
      <c r="AZ2143" s="111" t="str">
        <f>IF($B2143="", "", SUMIF('Shopping List'!$AV$11:$AV$25, $B2143, 'Shopping List'!$BN$11:$BN$25))</f>
        <v/>
      </c>
      <c r="BB2143" s="117" t="str">
        <f t="shared" si="512"/>
        <v/>
      </c>
    </row>
    <row r="2144" spans="1:54" x14ac:dyDescent="0.25">
      <c r="A2144" s="4"/>
      <c r="B2144" s="37"/>
      <c r="C2144" s="124"/>
      <c r="D2144" s="39"/>
      <c r="E2144" s="125"/>
      <c r="F2144" s="48"/>
      <c r="G2144" s="4"/>
      <c r="H2144" s="4"/>
      <c r="I2144" s="95" t="str">
        <f>IF($C2144="", "", IF(IFERROR(INDEX(Ingredients!$C$11:$C$310, MATCH($C2144, Ingredients!$B$11:$B$310, 0)), "")="", "", IFERROR(INDEX(Ingredients!$C$11:$C$310, MATCH($C2144, Ingredients!$B$11:$B$310, 0)), "")))</f>
        <v/>
      </c>
      <c r="J2144" s="73" t="str">
        <f>IF($B2144="", "", IF(IFERROR(INDEX(Meals!$C$11:$C$260, MATCH($B2144, Meals!$B$11:$B$260, 0)), "")="", "", IFERROR(INDEX(Meals!$C$11:$C$260, MATCH($B2144, Meals!$B$11:$B$260, 0)), "")))</f>
        <v/>
      </c>
      <c r="K2144" s="4"/>
      <c r="L2144" s="72" t="str">
        <f t="shared" si="502"/>
        <v/>
      </c>
      <c r="M2144" s="73" t="str">
        <f t="shared" si="503"/>
        <v/>
      </c>
      <c r="N2144" s="4"/>
      <c r="O2144" s="78" t="str">
        <f t="shared" si="504"/>
        <v/>
      </c>
      <c r="P2144" s="79" t="str">
        <f t="shared" si="505"/>
        <v/>
      </c>
      <c r="Q2144" s="4"/>
      <c r="R2144" s="90" t="str">
        <f t="shared" si="506"/>
        <v/>
      </c>
      <c r="S2144" s="4"/>
      <c r="Y2144" s="18" t="str">
        <f t="shared" si="507"/>
        <v/>
      </c>
      <c r="AA2144" s="18" t="str">
        <f t="shared" si="498"/>
        <v/>
      </c>
      <c r="AB2144" s="18" t="str">
        <f t="shared" si="499"/>
        <v/>
      </c>
      <c r="AC2144" s="18" t="str">
        <f t="shared" si="508"/>
        <v/>
      </c>
      <c r="AD2144" s="18" t="str">
        <f t="shared" si="508"/>
        <v/>
      </c>
      <c r="AE2144" s="18" t="str">
        <f t="shared" si="509"/>
        <v/>
      </c>
      <c r="AG2144" s="95" t="str">
        <f>IF($C2144="", "", IF(IFERROR(INDEX(Ingredients!C$11:C$310, MATCH($C2144, Ingredients!$B$11:$B$310, 0)), "")="", "", IFERROR(INDEX(Ingredients!C$11:C$310, MATCH($C2144, Ingredients!$B$11:$B$310, 0)), "")))</f>
        <v/>
      </c>
      <c r="AH2144" s="105" t="str">
        <f>IF($C2144="", "", IF(IFERROR(INDEX(Ingredients!D$11:D$310, MATCH($C2144, Ingredients!$B$11:$B$310, 0)), "")="", "", IFERROR(INDEX(Ingredients!D$11:D$310, MATCH($C2144, Ingredients!$B$11:$B$310, 0)), "")))</f>
        <v/>
      </c>
      <c r="AI2144" s="106" t="str">
        <f>IF($C2144="", "", IF(IFERROR(INDEX(Ingredients!E$11:E$310, MATCH($C2144, Ingredients!$B$11:$B$310, 0)), "")="", "", IFERROR(INDEX(Ingredients!E$11:E$310, MATCH($C2144, Ingredients!$B$11:$B$310, 0)), "")))</f>
        <v/>
      </c>
      <c r="AJ2144" s="108" t="str">
        <f>IF($C2144="", "", IF(IFERROR(INDEX(Ingredients!F$11:F$310, MATCH($C2144, Ingredients!$B$11:$B$310, 0)), "")="", "", IFERROR(INDEX(Ingredients!F$11:F$310, MATCH($C2144, Ingredients!$B$11:$B$310, 0)), "")))</f>
        <v/>
      </c>
      <c r="AK2144" s="106" t="str">
        <f>IF($C2144="", "", IF(IFERROR(INDEX(Ingredients!G$11:G$310, MATCH($C2144, Ingredients!$B$11:$B$310, 0)), "")="", "", IFERROR(INDEX(Ingredients!G$11:G$310, MATCH($C2144, Ingredients!$B$11:$B$310, 0)), "")))</f>
        <v/>
      </c>
      <c r="AL2144" s="79" t="str">
        <f>IF($C2144="", "", IF(IFERROR(INDEX(Ingredients!H$11:H$310, MATCH($C2144, Ingredients!$B$11:$B$310, 0)), "")="", "", IFERROR(INDEX(Ingredients!H$11:H$310, MATCH($C2144, Ingredients!$B$11:$B$310, 0)), "")))</f>
        <v/>
      </c>
      <c r="AN2144" s="83" t="str">
        <f t="shared" si="500"/>
        <v/>
      </c>
      <c r="AP2144" s="114" t="str">
        <f t="shared" si="510"/>
        <v/>
      </c>
      <c r="AR2144" s="117" t="str">
        <f>IF($C2144="", "", IF(IFERROR(INDEX(Ingredients!$AI$11:$AI$310, MATCH($C2144, Ingredients!$B$11:$B$310, 0)), "")="", "", IFERROR(INDEX(Ingredients!$AI$11:$AI$310, MATCH($C2144, Ingredients!$B$11:$B$310, 0)), "")))</f>
        <v/>
      </c>
      <c r="AT2144" s="120" t="str">
        <f t="shared" si="511"/>
        <v/>
      </c>
      <c r="AV2144" s="90" t="str">
        <f t="shared" si="501"/>
        <v/>
      </c>
      <c r="AX2144" s="90" t="str">
        <f>IF($AV2144="", "", COUNTIF($AV$11:$AV$5010, "&lt;"&amp;$AV2144)+1+COUNTIF($AV$11:$AV2144, $AV2144)-1)</f>
        <v/>
      </c>
      <c r="AZ2144" s="111" t="str">
        <f>IF($B2144="", "", SUMIF('Shopping List'!$AV$11:$AV$25, $B2144, 'Shopping List'!$BN$11:$BN$25))</f>
        <v/>
      </c>
      <c r="BB2144" s="117" t="str">
        <f t="shared" si="512"/>
        <v/>
      </c>
    </row>
    <row r="2145" spans="1:54" x14ac:dyDescent="0.25">
      <c r="A2145" s="4"/>
      <c r="B2145" s="37"/>
      <c r="C2145" s="124"/>
      <c r="D2145" s="39"/>
      <c r="E2145" s="125"/>
      <c r="F2145" s="48"/>
      <c r="G2145" s="4"/>
      <c r="H2145" s="4"/>
      <c r="I2145" s="95" t="str">
        <f>IF($C2145="", "", IF(IFERROR(INDEX(Ingredients!$C$11:$C$310, MATCH($C2145, Ingredients!$B$11:$B$310, 0)), "")="", "", IFERROR(INDEX(Ingredients!$C$11:$C$310, MATCH($C2145, Ingredients!$B$11:$B$310, 0)), "")))</f>
        <v/>
      </c>
      <c r="J2145" s="73" t="str">
        <f>IF($B2145="", "", IF(IFERROR(INDEX(Meals!$C$11:$C$260, MATCH($B2145, Meals!$B$11:$B$260, 0)), "")="", "", IFERROR(INDEX(Meals!$C$11:$C$260, MATCH($B2145, Meals!$B$11:$B$260, 0)), "")))</f>
        <v/>
      </c>
      <c r="K2145" s="4"/>
      <c r="L2145" s="72" t="str">
        <f t="shared" si="502"/>
        <v/>
      </c>
      <c r="M2145" s="73" t="str">
        <f t="shared" si="503"/>
        <v/>
      </c>
      <c r="N2145" s="4"/>
      <c r="O2145" s="78" t="str">
        <f t="shared" si="504"/>
        <v/>
      </c>
      <c r="P2145" s="79" t="str">
        <f t="shared" si="505"/>
        <v/>
      </c>
      <c r="Q2145" s="4"/>
      <c r="R2145" s="90" t="str">
        <f t="shared" si="506"/>
        <v/>
      </c>
      <c r="S2145" s="4"/>
      <c r="Y2145" s="18" t="str">
        <f t="shared" si="507"/>
        <v/>
      </c>
      <c r="AA2145" s="18" t="str">
        <f t="shared" si="498"/>
        <v/>
      </c>
      <c r="AB2145" s="18" t="str">
        <f t="shared" si="499"/>
        <v/>
      </c>
      <c r="AC2145" s="18" t="str">
        <f t="shared" si="508"/>
        <v/>
      </c>
      <c r="AD2145" s="18" t="str">
        <f t="shared" si="508"/>
        <v/>
      </c>
      <c r="AE2145" s="18" t="str">
        <f t="shared" si="509"/>
        <v/>
      </c>
      <c r="AG2145" s="95" t="str">
        <f>IF($C2145="", "", IF(IFERROR(INDEX(Ingredients!C$11:C$310, MATCH($C2145, Ingredients!$B$11:$B$310, 0)), "")="", "", IFERROR(INDEX(Ingredients!C$11:C$310, MATCH($C2145, Ingredients!$B$11:$B$310, 0)), "")))</f>
        <v/>
      </c>
      <c r="AH2145" s="105" t="str">
        <f>IF($C2145="", "", IF(IFERROR(INDEX(Ingredients!D$11:D$310, MATCH($C2145, Ingredients!$B$11:$B$310, 0)), "")="", "", IFERROR(INDEX(Ingredients!D$11:D$310, MATCH($C2145, Ingredients!$B$11:$B$310, 0)), "")))</f>
        <v/>
      </c>
      <c r="AI2145" s="106" t="str">
        <f>IF($C2145="", "", IF(IFERROR(INDEX(Ingredients!E$11:E$310, MATCH($C2145, Ingredients!$B$11:$B$310, 0)), "")="", "", IFERROR(INDEX(Ingredients!E$11:E$310, MATCH($C2145, Ingredients!$B$11:$B$310, 0)), "")))</f>
        <v/>
      </c>
      <c r="AJ2145" s="108" t="str">
        <f>IF($C2145="", "", IF(IFERROR(INDEX(Ingredients!F$11:F$310, MATCH($C2145, Ingredients!$B$11:$B$310, 0)), "")="", "", IFERROR(INDEX(Ingredients!F$11:F$310, MATCH($C2145, Ingredients!$B$11:$B$310, 0)), "")))</f>
        <v/>
      </c>
      <c r="AK2145" s="106" t="str">
        <f>IF($C2145="", "", IF(IFERROR(INDEX(Ingredients!G$11:G$310, MATCH($C2145, Ingredients!$B$11:$B$310, 0)), "")="", "", IFERROR(INDEX(Ingredients!G$11:G$310, MATCH($C2145, Ingredients!$B$11:$B$310, 0)), "")))</f>
        <v/>
      </c>
      <c r="AL2145" s="79" t="str">
        <f>IF($C2145="", "", IF(IFERROR(INDEX(Ingredients!H$11:H$310, MATCH($C2145, Ingredients!$B$11:$B$310, 0)), "")="", "", IFERROR(INDEX(Ingredients!H$11:H$310, MATCH($C2145, Ingredients!$B$11:$B$310, 0)), "")))</f>
        <v/>
      </c>
      <c r="AN2145" s="83" t="str">
        <f t="shared" si="500"/>
        <v/>
      </c>
      <c r="AP2145" s="114" t="str">
        <f t="shared" si="510"/>
        <v/>
      </c>
      <c r="AR2145" s="117" t="str">
        <f>IF($C2145="", "", IF(IFERROR(INDEX(Ingredients!$AI$11:$AI$310, MATCH($C2145, Ingredients!$B$11:$B$310, 0)), "")="", "", IFERROR(INDEX(Ingredients!$AI$11:$AI$310, MATCH($C2145, Ingredients!$B$11:$B$310, 0)), "")))</f>
        <v/>
      </c>
      <c r="AT2145" s="120" t="str">
        <f t="shared" si="511"/>
        <v/>
      </c>
      <c r="AV2145" s="90" t="str">
        <f t="shared" si="501"/>
        <v/>
      </c>
      <c r="AX2145" s="90" t="str">
        <f>IF($AV2145="", "", COUNTIF($AV$11:$AV$5010, "&lt;"&amp;$AV2145)+1+COUNTIF($AV$11:$AV2145, $AV2145)-1)</f>
        <v/>
      </c>
      <c r="AZ2145" s="111" t="str">
        <f>IF($B2145="", "", SUMIF('Shopping List'!$AV$11:$AV$25, $B2145, 'Shopping List'!$BN$11:$BN$25))</f>
        <v/>
      </c>
      <c r="BB2145" s="117" t="str">
        <f t="shared" si="512"/>
        <v/>
      </c>
    </row>
    <row r="2146" spans="1:54" x14ac:dyDescent="0.25">
      <c r="A2146" s="4"/>
      <c r="B2146" s="37"/>
      <c r="C2146" s="124"/>
      <c r="D2146" s="39"/>
      <c r="E2146" s="125"/>
      <c r="F2146" s="48"/>
      <c r="G2146" s="4"/>
      <c r="H2146" s="4"/>
      <c r="I2146" s="95" t="str">
        <f>IF($C2146="", "", IF(IFERROR(INDEX(Ingredients!$C$11:$C$310, MATCH($C2146, Ingredients!$B$11:$B$310, 0)), "")="", "", IFERROR(INDEX(Ingredients!$C$11:$C$310, MATCH($C2146, Ingredients!$B$11:$B$310, 0)), "")))</f>
        <v/>
      </c>
      <c r="J2146" s="73" t="str">
        <f>IF($B2146="", "", IF(IFERROR(INDEX(Meals!$C$11:$C$260, MATCH($B2146, Meals!$B$11:$B$260, 0)), "")="", "", IFERROR(INDEX(Meals!$C$11:$C$260, MATCH($B2146, Meals!$B$11:$B$260, 0)), "")))</f>
        <v/>
      </c>
      <c r="K2146" s="4"/>
      <c r="L2146" s="72" t="str">
        <f t="shared" si="502"/>
        <v/>
      </c>
      <c r="M2146" s="73" t="str">
        <f t="shared" si="503"/>
        <v/>
      </c>
      <c r="N2146" s="4"/>
      <c r="O2146" s="78" t="str">
        <f t="shared" si="504"/>
        <v/>
      </c>
      <c r="P2146" s="79" t="str">
        <f t="shared" si="505"/>
        <v/>
      </c>
      <c r="Q2146" s="4"/>
      <c r="R2146" s="90" t="str">
        <f t="shared" si="506"/>
        <v/>
      </c>
      <c r="S2146" s="4"/>
      <c r="Y2146" s="18" t="str">
        <f t="shared" si="507"/>
        <v/>
      </c>
      <c r="AA2146" s="18" t="str">
        <f t="shared" si="498"/>
        <v/>
      </c>
      <c r="AB2146" s="18" t="str">
        <f t="shared" si="499"/>
        <v/>
      </c>
      <c r="AC2146" s="18" t="str">
        <f t="shared" si="508"/>
        <v/>
      </c>
      <c r="AD2146" s="18" t="str">
        <f t="shared" si="508"/>
        <v/>
      </c>
      <c r="AE2146" s="18" t="str">
        <f t="shared" si="509"/>
        <v/>
      </c>
      <c r="AG2146" s="95" t="str">
        <f>IF($C2146="", "", IF(IFERROR(INDEX(Ingredients!C$11:C$310, MATCH($C2146, Ingredients!$B$11:$B$310, 0)), "")="", "", IFERROR(INDEX(Ingredients!C$11:C$310, MATCH($C2146, Ingredients!$B$11:$B$310, 0)), "")))</f>
        <v/>
      </c>
      <c r="AH2146" s="105" t="str">
        <f>IF($C2146="", "", IF(IFERROR(INDEX(Ingredients!D$11:D$310, MATCH($C2146, Ingredients!$B$11:$B$310, 0)), "")="", "", IFERROR(INDEX(Ingredients!D$11:D$310, MATCH($C2146, Ingredients!$B$11:$B$310, 0)), "")))</f>
        <v/>
      </c>
      <c r="AI2146" s="106" t="str">
        <f>IF($C2146="", "", IF(IFERROR(INDEX(Ingredients!E$11:E$310, MATCH($C2146, Ingredients!$B$11:$B$310, 0)), "")="", "", IFERROR(INDEX(Ingredients!E$11:E$310, MATCH($C2146, Ingredients!$B$11:$B$310, 0)), "")))</f>
        <v/>
      </c>
      <c r="AJ2146" s="108" t="str">
        <f>IF($C2146="", "", IF(IFERROR(INDEX(Ingredients!F$11:F$310, MATCH($C2146, Ingredients!$B$11:$B$310, 0)), "")="", "", IFERROR(INDEX(Ingredients!F$11:F$310, MATCH($C2146, Ingredients!$B$11:$B$310, 0)), "")))</f>
        <v/>
      </c>
      <c r="AK2146" s="106" t="str">
        <f>IF($C2146="", "", IF(IFERROR(INDEX(Ingredients!G$11:G$310, MATCH($C2146, Ingredients!$B$11:$B$310, 0)), "")="", "", IFERROR(INDEX(Ingredients!G$11:G$310, MATCH($C2146, Ingredients!$B$11:$B$310, 0)), "")))</f>
        <v/>
      </c>
      <c r="AL2146" s="79" t="str">
        <f>IF($C2146="", "", IF(IFERROR(INDEX(Ingredients!H$11:H$310, MATCH($C2146, Ingredients!$B$11:$B$310, 0)), "")="", "", IFERROR(INDEX(Ingredients!H$11:H$310, MATCH($C2146, Ingredients!$B$11:$B$310, 0)), "")))</f>
        <v/>
      </c>
      <c r="AN2146" s="83" t="str">
        <f t="shared" si="500"/>
        <v/>
      </c>
      <c r="AP2146" s="114" t="str">
        <f t="shared" si="510"/>
        <v/>
      </c>
      <c r="AR2146" s="117" t="str">
        <f>IF($C2146="", "", IF(IFERROR(INDEX(Ingredients!$AI$11:$AI$310, MATCH($C2146, Ingredients!$B$11:$B$310, 0)), "")="", "", IFERROR(INDEX(Ingredients!$AI$11:$AI$310, MATCH($C2146, Ingredients!$B$11:$B$310, 0)), "")))</f>
        <v/>
      </c>
      <c r="AT2146" s="120" t="str">
        <f t="shared" si="511"/>
        <v/>
      </c>
      <c r="AV2146" s="90" t="str">
        <f t="shared" si="501"/>
        <v/>
      </c>
      <c r="AX2146" s="90" t="str">
        <f>IF($AV2146="", "", COUNTIF($AV$11:$AV$5010, "&lt;"&amp;$AV2146)+1+COUNTIF($AV$11:$AV2146, $AV2146)-1)</f>
        <v/>
      </c>
      <c r="AZ2146" s="111" t="str">
        <f>IF($B2146="", "", SUMIF('Shopping List'!$AV$11:$AV$25, $B2146, 'Shopping List'!$BN$11:$BN$25))</f>
        <v/>
      </c>
      <c r="BB2146" s="117" t="str">
        <f t="shared" si="512"/>
        <v/>
      </c>
    </row>
    <row r="2147" spans="1:54" x14ac:dyDescent="0.25">
      <c r="A2147" s="4"/>
      <c r="B2147" s="37"/>
      <c r="C2147" s="124"/>
      <c r="D2147" s="39"/>
      <c r="E2147" s="125"/>
      <c r="F2147" s="48"/>
      <c r="G2147" s="4"/>
      <c r="H2147" s="4"/>
      <c r="I2147" s="95" t="str">
        <f>IF($C2147="", "", IF(IFERROR(INDEX(Ingredients!$C$11:$C$310, MATCH($C2147, Ingredients!$B$11:$B$310, 0)), "")="", "", IFERROR(INDEX(Ingredients!$C$11:$C$310, MATCH($C2147, Ingredients!$B$11:$B$310, 0)), "")))</f>
        <v/>
      </c>
      <c r="J2147" s="73" t="str">
        <f>IF($B2147="", "", IF(IFERROR(INDEX(Meals!$C$11:$C$260, MATCH($B2147, Meals!$B$11:$B$260, 0)), "")="", "", IFERROR(INDEX(Meals!$C$11:$C$260, MATCH($B2147, Meals!$B$11:$B$260, 0)), "")))</f>
        <v/>
      </c>
      <c r="K2147" s="4"/>
      <c r="L2147" s="72" t="str">
        <f t="shared" si="502"/>
        <v/>
      </c>
      <c r="M2147" s="73" t="str">
        <f t="shared" si="503"/>
        <v/>
      </c>
      <c r="N2147" s="4"/>
      <c r="O2147" s="78" t="str">
        <f t="shared" si="504"/>
        <v/>
      </c>
      <c r="P2147" s="79" t="str">
        <f t="shared" si="505"/>
        <v/>
      </c>
      <c r="Q2147" s="4"/>
      <c r="R2147" s="90" t="str">
        <f t="shared" si="506"/>
        <v/>
      </c>
      <c r="S2147" s="4"/>
      <c r="Y2147" s="18" t="str">
        <f t="shared" si="507"/>
        <v/>
      </c>
      <c r="AA2147" s="18" t="str">
        <f t="shared" si="498"/>
        <v/>
      </c>
      <c r="AB2147" s="18" t="str">
        <f t="shared" si="499"/>
        <v/>
      </c>
      <c r="AC2147" s="18" t="str">
        <f t="shared" si="508"/>
        <v/>
      </c>
      <c r="AD2147" s="18" t="str">
        <f t="shared" si="508"/>
        <v/>
      </c>
      <c r="AE2147" s="18" t="str">
        <f t="shared" si="509"/>
        <v/>
      </c>
      <c r="AG2147" s="95" t="str">
        <f>IF($C2147="", "", IF(IFERROR(INDEX(Ingredients!C$11:C$310, MATCH($C2147, Ingredients!$B$11:$B$310, 0)), "")="", "", IFERROR(INDEX(Ingredients!C$11:C$310, MATCH($C2147, Ingredients!$B$11:$B$310, 0)), "")))</f>
        <v/>
      </c>
      <c r="AH2147" s="105" t="str">
        <f>IF($C2147="", "", IF(IFERROR(INDEX(Ingredients!D$11:D$310, MATCH($C2147, Ingredients!$B$11:$B$310, 0)), "")="", "", IFERROR(INDEX(Ingredients!D$11:D$310, MATCH($C2147, Ingredients!$B$11:$B$310, 0)), "")))</f>
        <v/>
      </c>
      <c r="AI2147" s="106" t="str">
        <f>IF($C2147="", "", IF(IFERROR(INDEX(Ingredients!E$11:E$310, MATCH($C2147, Ingredients!$B$11:$B$310, 0)), "")="", "", IFERROR(INDEX(Ingredients!E$11:E$310, MATCH($C2147, Ingredients!$B$11:$B$310, 0)), "")))</f>
        <v/>
      </c>
      <c r="AJ2147" s="108" t="str">
        <f>IF($C2147="", "", IF(IFERROR(INDEX(Ingredients!F$11:F$310, MATCH($C2147, Ingredients!$B$11:$B$310, 0)), "")="", "", IFERROR(INDEX(Ingredients!F$11:F$310, MATCH($C2147, Ingredients!$B$11:$B$310, 0)), "")))</f>
        <v/>
      </c>
      <c r="AK2147" s="106" t="str">
        <f>IF($C2147="", "", IF(IFERROR(INDEX(Ingredients!G$11:G$310, MATCH($C2147, Ingredients!$B$11:$B$310, 0)), "")="", "", IFERROR(INDEX(Ingredients!G$11:G$310, MATCH($C2147, Ingredients!$B$11:$B$310, 0)), "")))</f>
        <v/>
      </c>
      <c r="AL2147" s="79" t="str">
        <f>IF($C2147="", "", IF(IFERROR(INDEX(Ingredients!H$11:H$310, MATCH($C2147, Ingredients!$B$11:$B$310, 0)), "")="", "", IFERROR(INDEX(Ingredients!H$11:H$310, MATCH($C2147, Ingredients!$B$11:$B$310, 0)), "")))</f>
        <v/>
      </c>
      <c r="AN2147" s="83" t="str">
        <f t="shared" si="500"/>
        <v/>
      </c>
      <c r="AP2147" s="114" t="str">
        <f t="shared" si="510"/>
        <v/>
      </c>
      <c r="AR2147" s="117" t="str">
        <f>IF($C2147="", "", IF(IFERROR(INDEX(Ingredients!$AI$11:$AI$310, MATCH($C2147, Ingredients!$B$11:$B$310, 0)), "")="", "", IFERROR(INDEX(Ingredients!$AI$11:$AI$310, MATCH($C2147, Ingredients!$B$11:$B$310, 0)), "")))</f>
        <v/>
      </c>
      <c r="AT2147" s="120" t="str">
        <f t="shared" si="511"/>
        <v/>
      </c>
      <c r="AV2147" s="90" t="str">
        <f t="shared" si="501"/>
        <v/>
      </c>
      <c r="AX2147" s="90" t="str">
        <f>IF($AV2147="", "", COUNTIF($AV$11:$AV$5010, "&lt;"&amp;$AV2147)+1+COUNTIF($AV$11:$AV2147, $AV2147)-1)</f>
        <v/>
      </c>
      <c r="AZ2147" s="111" t="str">
        <f>IF($B2147="", "", SUMIF('Shopping List'!$AV$11:$AV$25, $B2147, 'Shopping List'!$BN$11:$BN$25))</f>
        <v/>
      </c>
      <c r="BB2147" s="117" t="str">
        <f t="shared" si="512"/>
        <v/>
      </c>
    </row>
    <row r="2148" spans="1:54" x14ac:dyDescent="0.25">
      <c r="A2148" s="4"/>
      <c r="B2148" s="37"/>
      <c r="C2148" s="124"/>
      <c r="D2148" s="39"/>
      <c r="E2148" s="125"/>
      <c r="F2148" s="48"/>
      <c r="G2148" s="4"/>
      <c r="H2148" s="4"/>
      <c r="I2148" s="95" t="str">
        <f>IF($C2148="", "", IF(IFERROR(INDEX(Ingredients!$C$11:$C$310, MATCH($C2148, Ingredients!$B$11:$B$310, 0)), "")="", "", IFERROR(INDEX(Ingredients!$C$11:$C$310, MATCH($C2148, Ingredients!$B$11:$B$310, 0)), "")))</f>
        <v/>
      </c>
      <c r="J2148" s="73" t="str">
        <f>IF($B2148="", "", IF(IFERROR(INDEX(Meals!$C$11:$C$260, MATCH($B2148, Meals!$B$11:$B$260, 0)), "")="", "", IFERROR(INDEX(Meals!$C$11:$C$260, MATCH($B2148, Meals!$B$11:$B$260, 0)), "")))</f>
        <v/>
      </c>
      <c r="K2148" s="4"/>
      <c r="L2148" s="72" t="str">
        <f t="shared" si="502"/>
        <v/>
      </c>
      <c r="M2148" s="73" t="str">
        <f t="shared" si="503"/>
        <v/>
      </c>
      <c r="N2148" s="4"/>
      <c r="O2148" s="78" t="str">
        <f t="shared" si="504"/>
        <v/>
      </c>
      <c r="P2148" s="79" t="str">
        <f t="shared" si="505"/>
        <v/>
      </c>
      <c r="Q2148" s="4"/>
      <c r="R2148" s="90" t="str">
        <f t="shared" si="506"/>
        <v/>
      </c>
      <c r="S2148" s="4"/>
      <c r="Y2148" s="18" t="str">
        <f t="shared" si="507"/>
        <v/>
      </c>
      <c r="AA2148" s="18" t="str">
        <f t="shared" si="498"/>
        <v/>
      </c>
      <c r="AB2148" s="18" t="str">
        <f t="shared" si="499"/>
        <v/>
      </c>
      <c r="AC2148" s="18" t="str">
        <f t="shared" si="508"/>
        <v/>
      </c>
      <c r="AD2148" s="18" t="str">
        <f t="shared" si="508"/>
        <v/>
      </c>
      <c r="AE2148" s="18" t="str">
        <f t="shared" si="509"/>
        <v/>
      </c>
      <c r="AG2148" s="95" t="str">
        <f>IF($C2148="", "", IF(IFERROR(INDEX(Ingredients!C$11:C$310, MATCH($C2148, Ingredients!$B$11:$B$310, 0)), "")="", "", IFERROR(INDEX(Ingredients!C$11:C$310, MATCH($C2148, Ingredients!$B$11:$B$310, 0)), "")))</f>
        <v/>
      </c>
      <c r="AH2148" s="105" t="str">
        <f>IF($C2148="", "", IF(IFERROR(INDEX(Ingredients!D$11:D$310, MATCH($C2148, Ingredients!$B$11:$B$310, 0)), "")="", "", IFERROR(INDEX(Ingredients!D$11:D$310, MATCH($C2148, Ingredients!$B$11:$B$310, 0)), "")))</f>
        <v/>
      </c>
      <c r="AI2148" s="106" t="str">
        <f>IF($C2148="", "", IF(IFERROR(INDEX(Ingredients!E$11:E$310, MATCH($C2148, Ingredients!$B$11:$B$310, 0)), "")="", "", IFERROR(INDEX(Ingredients!E$11:E$310, MATCH($C2148, Ingredients!$B$11:$B$310, 0)), "")))</f>
        <v/>
      </c>
      <c r="AJ2148" s="108" t="str">
        <f>IF($C2148="", "", IF(IFERROR(INDEX(Ingredients!F$11:F$310, MATCH($C2148, Ingredients!$B$11:$B$310, 0)), "")="", "", IFERROR(INDEX(Ingredients!F$11:F$310, MATCH($C2148, Ingredients!$B$11:$B$310, 0)), "")))</f>
        <v/>
      </c>
      <c r="AK2148" s="106" t="str">
        <f>IF($C2148="", "", IF(IFERROR(INDEX(Ingredients!G$11:G$310, MATCH($C2148, Ingredients!$B$11:$B$310, 0)), "")="", "", IFERROR(INDEX(Ingredients!G$11:G$310, MATCH($C2148, Ingredients!$B$11:$B$310, 0)), "")))</f>
        <v/>
      </c>
      <c r="AL2148" s="79" t="str">
        <f>IF($C2148="", "", IF(IFERROR(INDEX(Ingredients!H$11:H$310, MATCH($C2148, Ingredients!$B$11:$B$310, 0)), "")="", "", IFERROR(INDEX(Ingredients!H$11:H$310, MATCH($C2148, Ingredients!$B$11:$B$310, 0)), "")))</f>
        <v/>
      </c>
      <c r="AN2148" s="83" t="str">
        <f t="shared" si="500"/>
        <v/>
      </c>
      <c r="AP2148" s="114" t="str">
        <f t="shared" si="510"/>
        <v/>
      </c>
      <c r="AR2148" s="117" t="str">
        <f>IF($C2148="", "", IF(IFERROR(INDEX(Ingredients!$AI$11:$AI$310, MATCH($C2148, Ingredients!$B$11:$B$310, 0)), "")="", "", IFERROR(INDEX(Ingredients!$AI$11:$AI$310, MATCH($C2148, Ingredients!$B$11:$B$310, 0)), "")))</f>
        <v/>
      </c>
      <c r="AT2148" s="120" t="str">
        <f t="shared" si="511"/>
        <v/>
      </c>
      <c r="AV2148" s="90" t="str">
        <f t="shared" si="501"/>
        <v/>
      </c>
      <c r="AX2148" s="90" t="str">
        <f>IF($AV2148="", "", COUNTIF($AV$11:$AV$5010, "&lt;"&amp;$AV2148)+1+COUNTIF($AV$11:$AV2148, $AV2148)-1)</f>
        <v/>
      </c>
      <c r="AZ2148" s="111" t="str">
        <f>IF($B2148="", "", SUMIF('Shopping List'!$AV$11:$AV$25, $B2148, 'Shopping List'!$BN$11:$BN$25))</f>
        <v/>
      </c>
      <c r="BB2148" s="117" t="str">
        <f t="shared" si="512"/>
        <v/>
      </c>
    </row>
    <row r="2149" spans="1:54" x14ac:dyDescent="0.25">
      <c r="A2149" s="4"/>
      <c r="B2149" s="37"/>
      <c r="C2149" s="124"/>
      <c r="D2149" s="39"/>
      <c r="E2149" s="125"/>
      <c r="F2149" s="48"/>
      <c r="G2149" s="4"/>
      <c r="H2149" s="4"/>
      <c r="I2149" s="95" t="str">
        <f>IF($C2149="", "", IF(IFERROR(INDEX(Ingredients!$C$11:$C$310, MATCH($C2149, Ingredients!$B$11:$B$310, 0)), "")="", "", IFERROR(INDEX(Ingredients!$C$11:$C$310, MATCH($C2149, Ingredients!$B$11:$B$310, 0)), "")))</f>
        <v/>
      </c>
      <c r="J2149" s="73" t="str">
        <f>IF($B2149="", "", IF(IFERROR(INDEX(Meals!$C$11:$C$260, MATCH($B2149, Meals!$B$11:$B$260, 0)), "")="", "", IFERROR(INDEX(Meals!$C$11:$C$260, MATCH($B2149, Meals!$B$11:$B$260, 0)), "")))</f>
        <v/>
      </c>
      <c r="K2149" s="4"/>
      <c r="L2149" s="72" t="str">
        <f t="shared" si="502"/>
        <v/>
      </c>
      <c r="M2149" s="73" t="str">
        <f t="shared" si="503"/>
        <v/>
      </c>
      <c r="N2149" s="4"/>
      <c r="O2149" s="78" t="str">
        <f t="shared" si="504"/>
        <v/>
      </c>
      <c r="P2149" s="79" t="str">
        <f t="shared" si="505"/>
        <v/>
      </c>
      <c r="Q2149" s="4"/>
      <c r="R2149" s="90" t="str">
        <f t="shared" si="506"/>
        <v/>
      </c>
      <c r="S2149" s="4"/>
      <c r="Y2149" s="18" t="str">
        <f t="shared" si="507"/>
        <v/>
      </c>
      <c r="AA2149" s="18" t="str">
        <f t="shared" si="498"/>
        <v/>
      </c>
      <c r="AB2149" s="18" t="str">
        <f t="shared" si="499"/>
        <v/>
      </c>
      <c r="AC2149" s="18" t="str">
        <f t="shared" si="508"/>
        <v/>
      </c>
      <c r="AD2149" s="18" t="str">
        <f t="shared" si="508"/>
        <v/>
      </c>
      <c r="AE2149" s="18" t="str">
        <f t="shared" si="509"/>
        <v/>
      </c>
      <c r="AG2149" s="95" t="str">
        <f>IF($C2149="", "", IF(IFERROR(INDEX(Ingredients!C$11:C$310, MATCH($C2149, Ingredients!$B$11:$B$310, 0)), "")="", "", IFERROR(INDEX(Ingredients!C$11:C$310, MATCH($C2149, Ingredients!$B$11:$B$310, 0)), "")))</f>
        <v/>
      </c>
      <c r="AH2149" s="105" t="str">
        <f>IF($C2149="", "", IF(IFERROR(INDEX(Ingredients!D$11:D$310, MATCH($C2149, Ingredients!$B$11:$B$310, 0)), "")="", "", IFERROR(INDEX(Ingredients!D$11:D$310, MATCH($C2149, Ingredients!$B$11:$B$310, 0)), "")))</f>
        <v/>
      </c>
      <c r="AI2149" s="106" t="str">
        <f>IF($C2149="", "", IF(IFERROR(INDEX(Ingredients!E$11:E$310, MATCH($C2149, Ingredients!$B$11:$B$310, 0)), "")="", "", IFERROR(INDEX(Ingredients!E$11:E$310, MATCH($C2149, Ingredients!$B$11:$B$310, 0)), "")))</f>
        <v/>
      </c>
      <c r="AJ2149" s="108" t="str">
        <f>IF($C2149="", "", IF(IFERROR(INDEX(Ingredients!F$11:F$310, MATCH($C2149, Ingredients!$B$11:$B$310, 0)), "")="", "", IFERROR(INDEX(Ingredients!F$11:F$310, MATCH($C2149, Ingredients!$B$11:$B$310, 0)), "")))</f>
        <v/>
      </c>
      <c r="AK2149" s="106" t="str">
        <f>IF($C2149="", "", IF(IFERROR(INDEX(Ingredients!G$11:G$310, MATCH($C2149, Ingredients!$B$11:$B$310, 0)), "")="", "", IFERROR(INDEX(Ingredients!G$11:G$310, MATCH($C2149, Ingredients!$B$11:$B$310, 0)), "")))</f>
        <v/>
      </c>
      <c r="AL2149" s="79" t="str">
        <f>IF($C2149="", "", IF(IFERROR(INDEX(Ingredients!H$11:H$310, MATCH($C2149, Ingredients!$B$11:$B$310, 0)), "")="", "", IFERROR(INDEX(Ingredients!H$11:H$310, MATCH($C2149, Ingredients!$B$11:$B$310, 0)), "")))</f>
        <v/>
      </c>
      <c r="AN2149" s="83" t="str">
        <f t="shared" si="500"/>
        <v/>
      </c>
      <c r="AP2149" s="114" t="str">
        <f t="shared" si="510"/>
        <v/>
      </c>
      <c r="AR2149" s="117" t="str">
        <f>IF($C2149="", "", IF(IFERROR(INDEX(Ingredients!$AI$11:$AI$310, MATCH($C2149, Ingredients!$B$11:$B$310, 0)), "")="", "", IFERROR(INDEX(Ingredients!$AI$11:$AI$310, MATCH($C2149, Ingredients!$B$11:$B$310, 0)), "")))</f>
        <v/>
      </c>
      <c r="AT2149" s="120" t="str">
        <f t="shared" si="511"/>
        <v/>
      </c>
      <c r="AV2149" s="90" t="str">
        <f t="shared" si="501"/>
        <v/>
      </c>
      <c r="AX2149" s="90" t="str">
        <f>IF($AV2149="", "", COUNTIF($AV$11:$AV$5010, "&lt;"&amp;$AV2149)+1+COUNTIF($AV$11:$AV2149, $AV2149)-1)</f>
        <v/>
      </c>
      <c r="AZ2149" s="111" t="str">
        <f>IF($B2149="", "", SUMIF('Shopping List'!$AV$11:$AV$25, $B2149, 'Shopping List'!$BN$11:$BN$25))</f>
        <v/>
      </c>
      <c r="BB2149" s="117" t="str">
        <f t="shared" si="512"/>
        <v/>
      </c>
    </row>
    <row r="2150" spans="1:54" x14ac:dyDescent="0.25">
      <c r="A2150" s="4"/>
      <c r="B2150" s="37"/>
      <c r="C2150" s="124"/>
      <c r="D2150" s="39"/>
      <c r="E2150" s="125"/>
      <c r="F2150" s="48"/>
      <c r="G2150" s="4"/>
      <c r="H2150" s="4"/>
      <c r="I2150" s="95" t="str">
        <f>IF($C2150="", "", IF(IFERROR(INDEX(Ingredients!$C$11:$C$310, MATCH($C2150, Ingredients!$B$11:$B$310, 0)), "")="", "", IFERROR(INDEX(Ingredients!$C$11:$C$310, MATCH($C2150, Ingredients!$B$11:$B$310, 0)), "")))</f>
        <v/>
      </c>
      <c r="J2150" s="73" t="str">
        <f>IF($B2150="", "", IF(IFERROR(INDEX(Meals!$C$11:$C$260, MATCH($B2150, Meals!$B$11:$B$260, 0)), "")="", "", IFERROR(INDEX(Meals!$C$11:$C$260, MATCH($B2150, Meals!$B$11:$B$260, 0)), "")))</f>
        <v/>
      </c>
      <c r="K2150" s="4"/>
      <c r="L2150" s="72" t="str">
        <f t="shared" si="502"/>
        <v/>
      </c>
      <c r="M2150" s="73" t="str">
        <f t="shared" si="503"/>
        <v/>
      </c>
      <c r="N2150" s="4"/>
      <c r="O2150" s="78" t="str">
        <f t="shared" si="504"/>
        <v/>
      </c>
      <c r="P2150" s="79" t="str">
        <f t="shared" si="505"/>
        <v/>
      </c>
      <c r="Q2150" s="4"/>
      <c r="R2150" s="90" t="str">
        <f t="shared" si="506"/>
        <v/>
      </c>
      <c r="S2150" s="4"/>
      <c r="Y2150" s="18" t="str">
        <f t="shared" si="507"/>
        <v/>
      </c>
      <c r="AA2150" s="18" t="str">
        <f t="shared" si="498"/>
        <v/>
      </c>
      <c r="AB2150" s="18" t="str">
        <f t="shared" si="499"/>
        <v/>
      </c>
      <c r="AC2150" s="18" t="str">
        <f t="shared" si="508"/>
        <v/>
      </c>
      <c r="AD2150" s="18" t="str">
        <f t="shared" si="508"/>
        <v/>
      </c>
      <c r="AE2150" s="18" t="str">
        <f t="shared" si="509"/>
        <v/>
      </c>
      <c r="AG2150" s="95" t="str">
        <f>IF($C2150="", "", IF(IFERROR(INDEX(Ingredients!C$11:C$310, MATCH($C2150, Ingredients!$B$11:$B$310, 0)), "")="", "", IFERROR(INDEX(Ingredients!C$11:C$310, MATCH($C2150, Ingredients!$B$11:$B$310, 0)), "")))</f>
        <v/>
      </c>
      <c r="AH2150" s="105" t="str">
        <f>IF($C2150="", "", IF(IFERROR(INDEX(Ingredients!D$11:D$310, MATCH($C2150, Ingredients!$B$11:$B$310, 0)), "")="", "", IFERROR(INDEX(Ingredients!D$11:D$310, MATCH($C2150, Ingredients!$B$11:$B$310, 0)), "")))</f>
        <v/>
      </c>
      <c r="AI2150" s="106" t="str">
        <f>IF($C2150="", "", IF(IFERROR(INDEX(Ingredients!E$11:E$310, MATCH($C2150, Ingredients!$B$11:$B$310, 0)), "")="", "", IFERROR(INDEX(Ingredients!E$11:E$310, MATCH($C2150, Ingredients!$B$11:$B$310, 0)), "")))</f>
        <v/>
      </c>
      <c r="AJ2150" s="108" t="str">
        <f>IF($C2150="", "", IF(IFERROR(INDEX(Ingredients!F$11:F$310, MATCH($C2150, Ingredients!$B$11:$B$310, 0)), "")="", "", IFERROR(INDEX(Ingredients!F$11:F$310, MATCH($C2150, Ingredients!$B$11:$B$310, 0)), "")))</f>
        <v/>
      </c>
      <c r="AK2150" s="106" t="str">
        <f>IF($C2150="", "", IF(IFERROR(INDEX(Ingredients!G$11:G$310, MATCH($C2150, Ingredients!$B$11:$B$310, 0)), "")="", "", IFERROR(INDEX(Ingredients!G$11:G$310, MATCH($C2150, Ingredients!$B$11:$B$310, 0)), "")))</f>
        <v/>
      </c>
      <c r="AL2150" s="79" t="str">
        <f>IF($C2150="", "", IF(IFERROR(INDEX(Ingredients!H$11:H$310, MATCH($C2150, Ingredients!$B$11:$B$310, 0)), "")="", "", IFERROR(INDEX(Ingredients!H$11:H$310, MATCH($C2150, Ingredients!$B$11:$B$310, 0)), "")))</f>
        <v/>
      </c>
      <c r="AN2150" s="83" t="str">
        <f t="shared" si="500"/>
        <v/>
      </c>
      <c r="AP2150" s="114" t="str">
        <f t="shared" si="510"/>
        <v/>
      </c>
      <c r="AR2150" s="117" t="str">
        <f>IF($C2150="", "", IF(IFERROR(INDEX(Ingredients!$AI$11:$AI$310, MATCH($C2150, Ingredients!$B$11:$B$310, 0)), "")="", "", IFERROR(INDEX(Ingredients!$AI$11:$AI$310, MATCH($C2150, Ingredients!$B$11:$B$310, 0)), "")))</f>
        <v/>
      </c>
      <c r="AT2150" s="120" t="str">
        <f t="shared" si="511"/>
        <v/>
      </c>
      <c r="AV2150" s="90" t="str">
        <f t="shared" si="501"/>
        <v/>
      </c>
      <c r="AX2150" s="90" t="str">
        <f>IF($AV2150="", "", COUNTIF($AV$11:$AV$5010, "&lt;"&amp;$AV2150)+1+COUNTIF($AV$11:$AV2150, $AV2150)-1)</f>
        <v/>
      </c>
      <c r="AZ2150" s="111" t="str">
        <f>IF($B2150="", "", SUMIF('Shopping List'!$AV$11:$AV$25, $B2150, 'Shopping List'!$BN$11:$BN$25))</f>
        <v/>
      </c>
      <c r="BB2150" s="117" t="str">
        <f t="shared" si="512"/>
        <v/>
      </c>
    </row>
    <row r="2151" spans="1:54" x14ac:dyDescent="0.25">
      <c r="A2151" s="4"/>
      <c r="B2151" s="37"/>
      <c r="C2151" s="124"/>
      <c r="D2151" s="39"/>
      <c r="E2151" s="125"/>
      <c r="F2151" s="48"/>
      <c r="G2151" s="4"/>
      <c r="H2151" s="4"/>
      <c r="I2151" s="95" t="str">
        <f>IF($C2151="", "", IF(IFERROR(INDEX(Ingredients!$C$11:$C$310, MATCH($C2151, Ingredients!$B$11:$B$310, 0)), "")="", "", IFERROR(INDEX(Ingredients!$C$11:$C$310, MATCH($C2151, Ingredients!$B$11:$B$310, 0)), "")))</f>
        <v/>
      </c>
      <c r="J2151" s="73" t="str">
        <f>IF($B2151="", "", IF(IFERROR(INDEX(Meals!$C$11:$C$260, MATCH($B2151, Meals!$B$11:$B$260, 0)), "")="", "", IFERROR(INDEX(Meals!$C$11:$C$260, MATCH($B2151, Meals!$B$11:$B$260, 0)), "")))</f>
        <v/>
      </c>
      <c r="K2151" s="4"/>
      <c r="L2151" s="72" t="str">
        <f t="shared" si="502"/>
        <v/>
      </c>
      <c r="M2151" s="73" t="str">
        <f t="shared" si="503"/>
        <v/>
      </c>
      <c r="N2151" s="4"/>
      <c r="O2151" s="78" t="str">
        <f t="shared" si="504"/>
        <v/>
      </c>
      <c r="P2151" s="79" t="str">
        <f t="shared" si="505"/>
        <v/>
      </c>
      <c r="Q2151" s="4"/>
      <c r="R2151" s="90" t="str">
        <f t="shared" si="506"/>
        <v/>
      </c>
      <c r="S2151" s="4"/>
      <c r="Y2151" s="18" t="str">
        <f t="shared" si="507"/>
        <v/>
      </c>
      <c r="AA2151" s="18" t="str">
        <f t="shared" si="498"/>
        <v/>
      </c>
      <c r="AB2151" s="18" t="str">
        <f t="shared" si="499"/>
        <v/>
      </c>
      <c r="AC2151" s="18" t="str">
        <f t="shared" si="508"/>
        <v/>
      </c>
      <c r="AD2151" s="18" t="str">
        <f t="shared" si="508"/>
        <v/>
      </c>
      <c r="AE2151" s="18" t="str">
        <f t="shared" si="509"/>
        <v/>
      </c>
      <c r="AG2151" s="95" t="str">
        <f>IF($C2151="", "", IF(IFERROR(INDEX(Ingredients!C$11:C$310, MATCH($C2151, Ingredients!$B$11:$B$310, 0)), "")="", "", IFERROR(INDEX(Ingredients!C$11:C$310, MATCH($C2151, Ingredients!$B$11:$B$310, 0)), "")))</f>
        <v/>
      </c>
      <c r="AH2151" s="105" t="str">
        <f>IF($C2151="", "", IF(IFERROR(INDEX(Ingredients!D$11:D$310, MATCH($C2151, Ingredients!$B$11:$B$310, 0)), "")="", "", IFERROR(INDEX(Ingredients!D$11:D$310, MATCH($C2151, Ingredients!$B$11:$B$310, 0)), "")))</f>
        <v/>
      </c>
      <c r="AI2151" s="106" t="str">
        <f>IF($C2151="", "", IF(IFERROR(INDEX(Ingredients!E$11:E$310, MATCH($C2151, Ingredients!$B$11:$B$310, 0)), "")="", "", IFERROR(INDEX(Ingredients!E$11:E$310, MATCH($C2151, Ingredients!$B$11:$B$310, 0)), "")))</f>
        <v/>
      </c>
      <c r="AJ2151" s="108" t="str">
        <f>IF($C2151="", "", IF(IFERROR(INDEX(Ingredients!F$11:F$310, MATCH($C2151, Ingredients!$B$11:$B$310, 0)), "")="", "", IFERROR(INDEX(Ingredients!F$11:F$310, MATCH($C2151, Ingredients!$B$11:$B$310, 0)), "")))</f>
        <v/>
      </c>
      <c r="AK2151" s="106" t="str">
        <f>IF($C2151="", "", IF(IFERROR(INDEX(Ingredients!G$11:G$310, MATCH($C2151, Ingredients!$B$11:$B$310, 0)), "")="", "", IFERROR(INDEX(Ingredients!G$11:G$310, MATCH($C2151, Ingredients!$B$11:$B$310, 0)), "")))</f>
        <v/>
      </c>
      <c r="AL2151" s="79" t="str">
        <f>IF($C2151="", "", IF(IFERROR(INDEX(Ingredients!H$11:H$310, MATCH($C2151, Ingredients!$B$11:$B$310, 0)), "")="", "", IFERROR(INDEX(Ingredients!H$11:H$310, MATCH($C2151, Ingredients!$B$11:$B$310, 0)), "")))</f>
        <v/>
      </c>
      <c r="AN2151" s="83" t="str">
        <f t="shared" si="500"/>
        <v/>
      </c>
      <c r="AP2151" s="114" t="str">
        <f t="shared" si="510"/>
        <v/>
      </c>
      <c r="AR2151" s="117" t="str">
        <f>IF($C2151="", "", IF(IFERROR(INDEX(Ingredients!$AI$11:$AI$310, MATCH($C2151, Ingredients!$B$11:$B$310, 0)), "")="", "", IFERROR(INDEX(Ingredients!$AI$11:$AI$310, MATCH($C2151, Ingredients!$B$11:$B$310, 0)), "")))</f>
        <v/>
      </c>
      <c r="AT2151" s="120" t="str">
        <f t="shared" si="511"/>
        <v/>
      </c>
      <c r="AV2151" s="90" t="str">
        <f t="shared" si="501"/>
        <v/>
      </c>
      <c r="AX2151" s="90" t="str">
        <f>IF($AV2151="", "", COUNTIF($AV$11:$AV$5010, "&lt;"&amp;$AV2151)+1+COUNTIF($AV$11:$AV2151, $AV2151)-1)</f>
        <v/>
      </c>
      <c r="AZ2151" s="111" t="str">
        <f>IF($B2151="", "", SUMIF('Shopping List'!$AV$11:$AV$25, $B2151, 'Shopping List'!$BN$11:$BN$25))</f>
        <v/>
      </c>
      <c r="BB2151" s="117" t="str">
        <f t="shared" si="512"/>
        <v/>
      </c>
    </row>
    <row r="2152" spans="1:54" x14ac:dyDescent="0.25">
      <c r="A2152" s="4"/>
      <c r="B2152" s="37"/>
      <c r="C2152" s="124"/>
      <c r="D2152" s="39"/>
      <c r="E2152" s="125"/>
      <c r="F2152" s="48"/>
      <c r="G2152" s="4"/>
      <c r="H2152" s="4"/>
      <c r="I2152" s="95" t="str">
        <f>IF($C2152="", "", IF(IFERROR(INDEX(Ingredients!$C$11:$C$310, MATCH($C2152, Ingredients!$B$11:$B$310, 0)), "")="", "", IFERROR(INDEX(Ingredients!$C$11:$C$310, MATCH($C2152, Ingredients!$B$11:$B$310, 0)), "")))</f>
        <v/>
      </c>
      <c r="J2152" s="73" t="str">
        <f>IF($B2152="", "", IF(IFERROR(INDEX(Meals!$C$11:$C$260, MATCH($B2152, Meals!$B$11:$B$260, 0)), "")="", "", IFERROR(INDEX(Meals!$C$11:$C$260, MATCH($B2152, Meals!$B$11:$B$260, 0)), "")))</f>
        <v/>
      </c>
      <c r="K2152" s="4"/>
      <c r="L2152" s="72" t="str">
        <f t="shared" si="502"/>
        <v/>
      </c>
      <c r="M2152" s="73" t="str">
        <f t="shared" si="503"/>
        <v/>
      </c>
      <c r="N2152" s="4"/>
      <c r="O2152" s="78" t="str">
        <f t="shared" si="504"/>
        <v/>
      </c>
      <c r="P2152" s="79" t="str">
        <f t="shared" si="505"/>
        <v/>
      </c>
      <c r="Q2152" s="4"/>
      <c r="R2152" s="90" t="str">
        <f t="shared" si="506"/>
        <v/>
      </c>
      <c r="S2152" s="4"/>
      <c r="Y2152" s="18" t="str">
        <f t="shared" si="507"/>
        <v/>
      </c>
      <c r="AA2152" s="18" t="str">
        <f t="shared" si="498"/>
        <v/>
      </c>
      <c r="AB2152" s="18" t="str">
        <f t="shared" si="499"/>
        <v/>
      </c>
      <c r="AC2152" s="18" t="str">
        <f t="shared" si="508"/>
        <v/>
      </c>
      <c r="AD2152" s="18" t="str">
        <f t="shared" si="508"/>
        <v/>
      </c>
      <c r="AE2152" s="18" t="str">
        <f t="shared" si="509"/>
        <v/>
      </c>
      <c r="AG2152" s="95" t="str">
        <f>IF($C2152="", "", IF(IFERROR(INDEX(Ingredients!C$11:C$310, MATCH($C2152, Ingredients!$B$11:$B$310, 0)), "")="", "", IFERROR(INDEX(Ingredients!C$11:C$310, MATCH($C2152, Ingredients!$B$11:$B$310, 0)), "")))</f>
        <v/>
      </c>
      <c r="AH2152" s="105" t="str">
        <f>IF($C2152="", "", IF(IFERROR(INDEX(Ingredients!D$11:D$310, MATCH($C2152, Ingredients!$B$11:$B$310, 0)), "")="", "", IFERROR(INDEX(Ingredients!D$11:D$310, MATCH($C2152, Ingredients!$B$11:$B$310, 0)), "")))</f>
        <v/>
      </c>
      <c r="AI2152" s="106" t="str">
        <f>IF($C2152="", "", IF(IFERROR(INDEX(Ingredients!E$11:E$310, MATCH($C2152, Ingredients!$B$11:$B$310, 0)), "")="", "", IFERROR(INDEX(Ingredients!E$11:E$310, MATCH($C2152, Ingredients!$B$11:$B$310, 0)), "")))</f>
        <v/>
      </c>
      <c r="AJ2152" s="108" t="str">
        <f>IF($C2152="", "", IF(IFERROR(INDEX(Ingredients!F$11:F$310, MATCH($C2152, Ingredients!$B$11:$B$310, 0)), "")="", "", IFERROR(INDEX(Ingredients!F$11:F$310, MATCH($C2152, Ingredients!$B$11:$B$310, 0)), "")))</f>
        <v/>
      </c>
      <c r="AK2152" s="106" t="str">
        <f>IF($C2152="", "", IF(IFERROR(INDEX(Ingredients!G$11:G$310, MATCH($C2152, Ingredients!$B$11:$B$310, 0)), "")="", "", IFERROR(INDEX(Ingredients!G$11:G$310, MATCH($C2152, Ingredients!$B$11:$B$310, 0)), "")))</f>
        <v/>
      </c>
      <c r="AL2152" s="79" t="str">
        <f>IF($C2152="", "", IF(IFERROR(INDEX(Ingredients!H$11:H$310, MATCH($C2152, Ingredients!$B$11:$B$310, 0)), "")="", "", IFERROR(INDEX(Ingredients!H$11:H$310, MATCH($C2152, Ingredients!$B$11:$B$310, 0)), "")))</f>
        <v/>
      </c>
      <c r="AN2152" s="83" t="str">
        <f t="shared" si="500"/>
        <v/>
      </c>
      <c r="AP2152" s="114" t="str">
        <f t="shared" si="510"/>
        <v/>
      </c>
      <c r="AR2152" s="117" t="str">
        <f>IF($C2152="", "", IF(IFERROR(INDEX(Ingredients!$AI$11:$AI$310, MATCH($C2152, Ingredients!$B$11:$B$310, 0)), "")="", "", IFERROR(INDEX(Ingredients!$AI$11:$AI$310, MATCH($C2152, Ingredients!$B$11:$B$310, 0)), "")))</f>
        <v/>
      </c>
      <c r="AT2152" s="120" t="str">
        <f t="shared" si="511"/>
        <v/>
      </c>
      <c r="AV2152" s="90" t="str">
        <f t="shared" si="501"/>
        <v/>
      </c>
      <c r="AX2152" s="90" t="str">
        <f>IF($AV2152="", "", COUNTIF($AV$11:$AV$5010, "&lt;"&amp;$AV2152)+1+COUNTIF($AV$11:$AV2152, $AV2152)-1)</f>
        <v/>
      </c>
      <c r="AZ2152" s="111" t="str">
        <f>IF($B2152="", "", SUMIF('Shopping List'!$AV$11:$AV$25, $B2152, 'Shopping List'!$BN$11:$BN$25))</f>
        <v/>
      </c>
      <c r="BB2152" s="117" t="str">
        <f t="shared" si="512"/>
        <v/>
      </c>
    </row>
    <row r="2153" spans="1:54" x14ac:dyDescent="0.25">
      <c r="A2153" s="4"/>
      <c r="B2153" s="37"/>
      <c r="C2153" s="124"/>
      <c r="D2153" s="39"/>
      <c r="E2153" s="125"/>
      <c r="F2153" s="48"/>
      <c r="G2153" s="4"/>
      <c r="H2153" s="4"/>
      <c r="I2153" s="95" t="str">
        <f>IF($C2153="", "", IF(IFERROR(INDEX(Ingredients!$C$11:$C$310, MATCH($C2153, Ingredients!$B$11:$B$310, 0)), "")="", "", IFERROR(INDEX(Ingredients!$C$11:$C$310, MATCH($C2153, Ingredients!$B$11:$B$310, 0)), "")))</f>
        <v/>
      </c>
      <c r="J2153" s="73" t="str">
        <f>IF($B2153="", "", IF(IFERROR(INDEX(Meals!$C$11:$C$260, MATCH($B2153, Meals!$B$11:$B$260, 0)), "")="", "", IFERROR(INDEX(Meals!$C$11:$C$260, MATCH($B2153, Meals!$B$11:$B$260, 0)), "")))</f>
        <v/>
      </c>
      <c r="K2153" s="4"/>
      <c r="L2153" s="72" t="str">
        <f t="shared" si="502"/>
        <v/>
      </c>
      <c r="M2153" s="73" t="str">
        <f t="shared" si="503"/>
        <v/>
      </c>
      <c r="N2153" s="4"/>
      <c r="O2153" s="78" t="str">
        <f t="shared" si="504"/>
        <v/>
      </c>
      <c r="P2153" s="79" t="str">
        <f t="shared" si="505"/>
        <v/>
      </c>
      <c r="Q2153" s="4"/>
      <c r="R2153" s="90" t="str">
        <f t="shared" si="506"/>
        <v/>
      </c>
      <c r="S2153" s="4"/>
      <c r="Y2153" s="18" t="str">
        <f t="shared" si="507"/>
        <v/>
      </c>
      <c r="AA2153" s="18" t="str">
        <f t="shared" si="498"/>
        <v/>
      </c>
      <c r="AB2153" s="18" t="str">
        <f t="shared" si="499"/>
        <v/>
      </c>
      <c r="AC2153" s="18" t="str">
        <f t="shared" si="508"/>
        <v/>
      </c>
      <c r="AD2153" s="18" t="str">
        <f t="shared" si="508"/>
        <v/>
      </c>
      <c r="AE2153" s="18" t="str">
        <f t="shared" si="509"/>
        <v/>
      </c>
      <c r="AG2153" s="95" t="str">
        <f>IF($C2153="", "", IF(IFERROR(INDEX(Ingredients!C$11:C$310, MATCH($C2153, Ingredients!$B$11:$B$310, 0)), "")="", "", IFERROR(INDEX(Ingredients!C$11:C$310, MATCH($C2153, Ingredients!$B$11:$B$310, 0)), "")))</f>
        <v/>
      </c>
      <c r="AH2153" s="105" t="str">
        <f>IF($C2153="", "", IF(IFERROR(INDEX(Ingredients!D$11:D$310, MATCH($C2153, Ingredients!$B$11:$B$310, 0)), "")="", "", IFERROR(INDEX(Ingredients!D$11:D$310, MATCH($C2153, Ingredients!$B$11:$B$310, 0)), "")))</f>
        <v/>
      </c>
      <c r="AI2153" s="106" t="str">
        <f>IF($C2153="", "", IF(IFERROR(INDEX(Ingredients!E$11:E$310, MATCH($C2153, Ingredients!$B$11:$B$310, 0)), "")="", "", IFERROR(INDEX(Ingredients!E$11:E$310, MATCH($C2153, Ingredients!$B$11:$B$310, 0)), "")))</f>
        <v/>
      </c>
      <c r="AJ2153" s="108" t="str">
        <f>IF($C2153="", "", IF(IFERROR(INDEX(Ingredients!F$11:F$310, MATCH($C2153, Ingredients!$B$11:$B$310, 0)), "")="", "", IFERROR(INDEX(Ingredients!F$11:F$310, MATCH($C2153, Ingredients!$B$11:$B$310, 0)), "")))</f>
        <v/>
      </c>
      <c r="AK2153" s="106" t="str">
        <f>IF($C2153="", "", IF(IFERROR(INDEX(Ingredients!G$11:G$310, MATCH($C2153, Ingredients!$B$11:$B$310, 0)), "")="", "", IFERROR(INDEX(Ingredients!G$11:G$310, MATCH($C2153, Ingredients!$B$11:$B$310, 0)), "")))</f>
        <v/>
      </c>
      <c r="AL2153" s="79" t="str">
        <f>IF($C2153="", "", IF(IFERROR(INDEX(Ingredients!H$11:H$310, MATCH($C2153, Ingredients!$B$11:$B$310, 0)), "")="", "", IFERROR(INDEX(Ingredients!H$11:H$310, MATCH($C2153, Ingredients!$B$11:$B$310, 0)), "")))</f>
        <v/>
      </c>
      <c r="AN2153" s="83" t="str">
        <f t="shared" si="500"/>
        <v/>
      </c>
      <c r="AP2153" s="114" t="str">
        <f t="shared" si="510"/>
        <v/>
      </c>
      <c r="AR2153" s="117" t="str">
        <f>IF($C2153="", "", IF(IFERROR(INDEX(Ingredients!$AI$11:$AI$310, MATCH($C2153, Ingredients!$B$11:$B$310, 0)), "")="", "", IFERROR(INDEX(Ingredients!$AI$11:$AI$310, MATCH($C2153, Ingredients!$B$11:$B$310, 0)), "")))</f>
        <v/>
      </c>
      <c r="AT2153" s="120" t="str">
        <f t="shared" si="511"/>
        <v/>
      </c>
      <c r="AV2153" s="90" t="str">
        <f t="shared" si="501"/>
        <v/>
      </c>
      <c r="AX2153" s="90" t="str">
        <f>IF($AV2153="", "", COUNTIF($AV$11:$AV$5010, "&lt;"&amp;$AV2153)+1+COUNTIF($AV$11:$AV2153, $AV2153)-1)</f>
        <v/>
      </c>
      <c r="AZ2153" s="111" t="str">
        <f>IF($B2153="", "", SUMIF('Shopping List'!$AV$11:$AV$25, $B2153, 'Shopping List'!$BN$11:$BN$25))</f>
        <v/>
      </c>
      <c r="BB2153" s="117" t="str">
        <f t="shared" si="512"/>
        <v/>
      </c>
    </row>
    <row r="2154" spans="1:54" x14ac:dyDescent="0.25">
      <c r="A2154" s="4"/>
      <c r="B2154" s="37"/>
      <c r="C2154" s="124"/>
      <c r="D2154" s="39"/>
      <c r="E2154" s="125"/>
      <c r="F2154" s="48"/>
      <c r="G2154" s="4"/>
      <c r="H2154" s="4"/>
      <c r="I2154" s="95" t="str">
        <f>IF($C2154="", "", IF(IFERROR(INDEX(Ingredients!$C$11:$C$310, MATCH($C2154, Ingredients!$B$11:$B$310, 0)), "")="", "", IFERROR(INDEX(Ingredients!$C$11:$C$310, MATCH($C2154, Ingredients!$B$11:$B$310, 0)), "")))</f>
        <v/>
      </c>
      <c r="J2154" s="73" t="str">
        <f>IF($B2154="", "", IF(IFERROR(INDEX(Meals!$C$11:$C$260, MATCH($B2154, Meals!$B$11:$B$260, 0)), "")="", "", IFERROR(INDEX(Meals!$C$11:$C$260, MATCH($B2154, Meals!$B$11:$B$260, 0)), "")))</f>
        <v/>
      </c>
      <c r="K2154" s="4"/>
      <c r="L2154" s="72" t="str">
        <f t="shared" si="502"/>
        <v/>
      </c>
      <c r="M2154" s="73" t="str">
        <f t="shared" si="503"/>
        <v/>
      </c>
      <c r="N2154" s="4"/>
      <c r="O2154" s="78" t="str">
        <f t="shared" si="504"/>
        <v/>
      </c>
      <c r="P2154" s="79" t="str">
        <f t="shared" si="505"/>
        <v/>
      </c>
      <c r="Q2154" s="4"/>
      <c r="R2154" s="90" t="str">
        <f t="shared" si="506"/>
        <v/>
      </c>
      <c r="S2154" s="4"/>
      <c r="Y2154" s="18" t="str">
        <f t="shared" si="507"/>
        <v/>
      </c>
      <c r="AA2154" s="18" t="str">
        <f t="shared" si="498"/>
        <v/>
      </c>
      <c r="AB2154" s="18" t="str">
        <f t="shared" si="499"/>
        <v/>
      </c>
      <c r="AC2154" s="18" t="str">
        <f t="shared" si="508"/>
        <v/>
      </c>
      <c r="AD2154" s="18" t="str">
        <f t="shared" si="508"/>
        <v/>
      </c>
      <c r="AE2154" s="18" t="str">
        <f t="shared" si="509"/>
        <v/>
      </c>
      <c r="AG2154" s="95" t="str">
        <f>IF($C2154="", "", IF(IFERROR(INDEX(Ingredients!C$11:C$310, MATCH($C2154, Ingredients!$B$11:$B$310, 0)), "")="", "", IFERROR(INDEX(Ingredients!C$11:C$310, MATCH($C2154, Ingredients!$B$11:$B$310, 0)), "")))</f>
        <v/>
      </c>
      <c r="AH2154" s="105" t="str">
        <f>IF($C2154="", "", IF(IFERROR(INDEX(Ingredients!D$11:D$310, MATCH($C2154, Ingredients!$B$11:$B$310, 0)), "")="", "", IFERROR(INDEX(Ingredients!D$11:D$310, MATCH($C2154, Ingredients!$B$11:$B$310, 0)), "")))</f>
        <v/>
      </c>
      <c r="AI2154" s="106" t="str">
        <f>IF($C2154="", "", IF(IFERROR(INDEX(Ingredients!E$11:E$310, MATCH($C2154, Ingredients!$B$11:$B$310, 0)), "")="", "", IFERROR(INDEX(Ingredients!E$11:E$310, MATCH($C2154, Ingredients!$B$11:$B$310, 0)), "")))</f>
        <v/>
      </c>
      <c r="AJ2154" s="108" t="str">
        <f>IF($C2154="", "", IF(IFERROR(INDEX(Ingredients!F$11:F$310, MATCH($C2154, Ingredients!$B$11:$B$310, 0)), "")="", "", IFERROR(INDEX(Ingredients!F$11:F$310, MATCH($C2154, Ingredients!$B$11:$B$310, 0)), "")))</f>
        <v/>
      </c>
      <c r="AK2154" s="106" t="str">
        <f>IF($C2154="", "", IF(IFERROR(INDEX(Ingredients!G$11:G$310, MATCH($C2154, Ingredients!$B$11:$B$310, 0)), "")="", "", IFERROR(INDEX(Ingredients!G$11:G$310, MATCH($C2154, Ingredients!$B$11:$B$310, 0)), "")))</f>
        <v/>
      </c>
      <c r="AL2154" s="79" t="str">
        <f>IF($C2154="", "", IF(IFERROR(INDEX(Ingredients!H$11:H$310, MATCH($C2154, Ingredients!$B$11:$B$310, 0)), "")="", "", IFERROR(INDEX(Ingredients!H$11:H$310, MATCH($C2154, Ingredients!$B$11:$B$310, 0)), "")))</f>
        <v/>
      </c>
      <c r="AN2154" s="83" t="str">
        <f t="shared" si="500"/>
        <v/>
      </c>
      <c r="AP2154" s="114" t="str">
        <f t="shared" si="510"/>
        <v/>
      </c>
      <c r="AR2154" s="117" t="str">
        <f>IF($C2154="", "", IF(IFERROR(INDEX(Ingredients!$AI$11:$AI$310, MATCH($C2154, Ingredients!$B$11:$B$310, 0)), "")="", "", IFERROR(INDEX(Ingredients!$AI$11:$AI$310, MATCH($C2154, Ingredients!$B$11:$B$310, 0)), "")))</f>
        <v/>
      </c>
      <c r="AT2154" s="120" t="str">
        <f t="shared" si="511"/>
        <v/>
      </c>
      <c r="AV2154" s="90" t="str">
        <f t="shared" si="501"/>
        <v/>
      </c>
      <c r="AX2154" s="90" t="str">
        <f>IF($AV2154="", "", COUNTIF($AV$11:$AV$5010, "&lt;"&amp;$AV2154)+1+COUNTIF($AV$11:$AV2154, $AV2154)-1)</f>
        <v/>
      </c>
      <c r="AZ2154" s="111" t="str">
        <f>IF($B2154="", "", SUMIF('Shopping List'!$AV$11:$AV$25, $B2154, 'Shopping List'!$BN$11:$BN$25))</f>
        <v/>
      </c>
      <c r="BB2154" s="117" t="str">
        <f t="shared" si="512"/>
        <v/>
      </c>
    </row>
    <row r="2155" spans="1:54" x14ac:dyDescent="0.25">
      <c r="A2155" s="4"/>
      <c r="B2155" s="37"/>
      <c r="C2155" s="124"/>
      <c r="D2155" s="39"/>
      <c r="E2155" s="125"/>
      <c r="F2155" s="48"/>
      <c r="G2155" s="4"/>
      <c r="H2155" s="4"/>
      <c r="I2155" s="95" t="str">
        <f>IF($C2155="", "", IF(IFERROR(INDEX(Ingredients!$C$11:$C$310, MATCH($C2155, Ingredients!$B$11:$B$310, 0)), "")="", "", IFERROR(INDEX(Ingredients!$C$11:$C$310, MATCH($C2155, Ingredients!$B$11:$B$310, 0)), "")))</f>
        <v/>
      </c>
      <c r="J2155" s="73" t="str">
        <f>IF($B2155="", "", IF(IFERROR(INDEX(Meals!$C$11:$C$260, MATCH($B2155, Meals!$B$11:$B$260, 0)), "")="", "", IFERROR(INDEX(Meals!$C$11:$C$260, MATCH($B2155, Meals!$B$11:$B$260, 0)), "")))</f>
        <v/>
      </c>
      <c r="K2155" s="4"/>
      <c r="L2155" s="72" t="str">
        <f t="shared" si="502"/>
        <v/>
      </c>
      <c r="M2155" s="73" t="str">
        <f t="shared" si="503"/>
        <v/>
      </c>
      <c r="N2155" s="4"/>
      <c r="O2155" s="78" t="str">
        <f t="shared" si="504"/>
        <v/>
      </c>
      <c r="P2155" s="79" t="str">
        <f t="shared" si="505"/>
        <v/>
      </c>
      <c r="Q2155" s="4"/>
      <c r="R2155" s="90" t="str">
        <f t="shared" si="506"/>
        <v/>
      </c>
      <c r="S2155" s="4"/>
      <c r="Y2155" s="18" t="str">
        <f t="shared" si="507"/>
        <v/>
      </c>
      <c r="AA2155" s="18" t="str">
        <f t="shared" si="498"/>
        <v/>
      </c>
      <c r="AB2155" s="18" t="str">
        <f t="shared" si="499"/>
        <v/>
      </c>
      <c r="AC2155" s="18" t="str">
        <f t="shared" si="508"/>
        <v/>
      </c>
      <c r="AD2155" s="18" t="str">
        <f t="shared" si="508"/>
        <v/>
      </c>
      <c r="AE2155" s="18" t="str">
        <f t="shared" si="509"/>
        <v/>
      </c>
      <c r="AG2155" s="95" t="str">
        <f>IF($C2155="", "", IF(IFERROR(INDEX(Ingredients!C$11:C$310, MATCH($C2155, Ingredients!$B$11:$B$310, 0)), "")="", "", IFERROR(INDEX(Ingredients!C$11:C$310, MATCH($C2155, Ingredients!$B$11:$B$310, 0)), "")))</f>
        <v/>
      </c>
      <c r="AH2155" s="105" t="str">
        <f>IF($C2155="", "", IF(IFERROR(INDEX(Ingredients!D$11:D$310, MATCH($C2155, Ingredients!$B$11:$B$310, 0)), "")="", "", IFERROR(INDEX(Ingredients!D$11:D$310, MATCH($C2155, Ingredients!$B$11:$B$310, 0)), "")))</f>
        <v/>
      </c>
      <c r="AI2155" s="106" t="str">
        <f>IF($C2155="", "", IF(IFERROR(INDEX(Ingredients!E$11:E$310, MATCH($C2155, Ingredients!$B$11:$B$310, 0)), "")="", "", IFERROR(INDEX(Ingredients!E$11:E$310, MATCH($C2155, Ingredients!$B$11:$B$310, 0)), "")))</f>
        <v/>
      </c>
      <c r="AJ2155" s="108" t="str">
        <f>IF($C2155="", "", IF(IFERROR(INDEX(Ingredients!F$11:F$310, MATCH($C2155, Ingredients!$B$11:$B$310, 0)), "")="", "", IFERROR(INDEX(Ingredients!F$11:F$310, MATCH($C2155, Ingredients!$B$11:$B$310, 0)), "")))</f>
        <v/>
      </c>
      <c r="AK2155" s="106" t="str">
        <f>IF($C2155="", "", IF(IFERROR(INDEX(Ingredients!G$11:G$310, MATCH($C2155, Ingredients!$B$11:$B$310, 0)), "")="", "", IFERROR(INDEX(Ingredients!G$11:G$310, MATCH($C2155, Ingredients!$B$11:$B$310, 0)), "")))</f>
        <v/>
      </c>
      <c r="AL2155" s="79" t="str">
        <f>IF($C2155="", "", IF(IFERROR(INDEX(Ingredients!H$11:H$310, MATCH($C2155, Ingredients!$B$11:$B$310, 0)), "")="", "", IFERROR(INDEX(Ingredients!H$11:H$310, MATCH($C2155, Ingredients!$B$11:$B$310, 0)), "")))</f>
        <v/>
      </c>
      <c r="AN2155" s="83" t="str">
        <f t="shared" si="500"/>
        <v/>
      </c>
      <c r="AP2155" s="114" t="str">
        <f t="shared" si="510"/>
        <v/>
      </c>
      <c r="AR2155" s="117" t="str">
        <f>IF($C2155="", "", IF(IFERROR(INDEX(Ingredients!$AI$11:$AI$310, MATCH($C2155, Ingredients!$B$11:$B$310, 0)), "")="", "", IFERROR(INDEX(Ingredients!$AI$11:$AI$310, MATCH($C2155, Ingredients!$B$11:$B$310, 0)), "")))</f>
        <v/>
      </c>
      <c r="AT2155" s="120" t="str">
        <f t="shared" si="511"/>
        <v/>
      </c>
      <c r="AV2155" s="90" t="str">
        <f t="shared" si="501"/>
        <v/>
      </c>
      <c r="AX2155" s="90" t="str">
        <f>IF($AV2155="", "", COUNTIF($AV$11:$AV$5010, "&lt;"&amp;$AV2155)+1+COUNTIF($AV$11:$AV2155, $AV2155)-1)</f>
        <v/>
      </c>
      <c r="AZ2155" s="111" t="str">
        <f>IF($B2155="", "", SUMIF('Shopping List'!$AV$11:$AV$25, $B2155, 'Shopping List'!$BN$11:$BN$25))</f>
        <v/>
      </c>
      <c r="BB2155" s="117" t="str">
        <f t="shared" si="512"/>
        <v/>
      </c>
    </row>
    <row r="2156" spans="1:54" x14ac:dyDescent="0.25">
      <c r="A2156" s="4"/>
      <c r="B2156" s="37"/>
      <c r="C2156" s="124"/>
      <c r="D2156" s="39"/>
      <c r="E2156" s="125"/>
      <c r="F2156" s="48"/>
      <c r="G2156" s="4"/>
      <c r="H2156" s="4"/>
      <c r="I2156" s="95" t="str">
        <f>IF($C2156="", "", IF(IFERROR(INDEX(Ingredients!$C$11:$C$310, MATCH($C2156, Ingredients!$B$11:$B$310, 0)), "")="", "", IFERROR(INDEX(Ingredients!$C$11:$C$310, MATCH($C2156, Ingredients!$B$11:$B$310, 0)), "")))</f>
        <v/>
      </c>
      <c r="J2156" s="73" t="str">
        <f>IF($B2156="", "", IF(IFERROR(INDEX(Meals!$C$11:$C$260, MATCH($B2156, Meals!$B$11:$B$260, 0)), "")="", "", IFERROR(INDEX(Meals!$C$11:$C$260, MATCH($B2156, Meals!$B$11:$B$260, 0)), "")))</f>
        <v/>
      </c>
      <c r="K2156" s="4"/>
      <c r="L2156" s="72" t="str">
        <f t="shared" si="502"/>
        <v/>
      </c>
      <c r="M2156" s="73" t="str">
        <f t="shared" si="503"/>
        <v/>
      </c>
      <c r="N2156" s="4"/>
      <c r="O2156" s="78" t="str">
        <f t="shared" si="504"/>
        <v/>
      </c>
      <c r="P2156" s="79" t="str">
        <f t="shared" si="505"/>
        <v/>
      </c>
      <c r="Q2156" s="4"/>
      <c r="R2156" s="90" t="str">
        <f t="shared" si="506"/>
        <v/>
      </c>
      <c r="S2156" s="4"/>
      <c r="Y2156" s="18" t="str">
        <f t="shared" si="507"/>
        <v/>
      </c>
      <c r="AA2156" s="18" t="str">
        <f t="shared" si="498"/>
        <v/>
      </c>
      <c r="AB2156" s="18" t="str">
        <f t="shared" si="499"/>
        <v/>
      </c>
      <c r="AC2156" s="18" t="str">
        <f t="shared" si="508"/>
        <v/>
      </c>
      <c r="AD2156" s="18" t="str">
        <f t="shared" si="508"/>
        <v/>
      </c>
      <c r="AE2156" s="18" t="str">
        <f t="shared" si="509"/>
        <v/>
      </c>
      <c r="AG2156" s="95" t="str">
        <f>IF($C2156="", "", IF(IFERROR(INDEX(Ingredients!C$11:C$310, MATCH($C2156, Ingredients!$B$11:$B$310, 0)), "")="", "", IFERROR(INDEX(Ingredients!C$11:C$310, MATCH($C2156, Ingredients!$B$11:$B$310, 0)), "")))</f>
        <v/>
      </c>
      <c r="AH2156" s="105" t="str">
        <f>IF($C2156="", "", IF(IFERROR(INDEX(Ingredients!D$11:D$310, MATCH($C2156, Ingredients!$B$11:$B$310, 0)), "")="", "", IFERROR(INDEX(Ingredients!D$11:D$310, MATCH($C2156, Ingredients!$B$11:$B$310, 0)), "")))</f>
        <v/>
      </c>
      <c r="AI2156" s="106" t="str">
        <f>IF($C2156="", "", IF(IFERROR(INDEX(Ingredients!E$11:E$310, MATCH($C2156, Ingredients!$B$11:$B$310, 0)), "")="", "", IFERROR(INDEX(Ingredients!E$11:E$310, MATCH($C2156, Ingredients!$B$11:$B$310, 0)), "")))</f>
        <v/>
      </c>
      <c r="AJ2156" s="108" t="str">
        <f>IF($C2156="", "", IF(IFERROR(INDEX(Ingredients!F$11:F$310, MATCH($C2156, Ingredients!$B$11:$B$310, 0)), "")="", "", IFERROR(INDEX(Ingredients!F$11:F$310, MATCH($C2156, Ingredients!$B$11:$B$310, 0)), "")))</f>
        <v/>
      </c>
      <c r="AK2156" s="106" t="str">
        <f>IF($C2156="", "", IF(IFERROR(INDEX(Ingredients!G$11:G$310, MATCH($C2156, Ingredients!$B$11:$B$310, 0)), "")="", "", IFERROR(INDEX(Ingredients!G$11:G$310, MATCH($C2156, Ingredients!$B$11:$B$310, 0)), "")))</f>
        <v/>
      </c>
      <c r="AL2156" s="79" t="str">
        <f>IF($C2156="", "", IF(IFERROR(INDEX(Ingredients!H$11:H$310, MATCH($C2156, Ingredients!$B$11:$B$310, 0)), "")="", "", IFERROR(INDEX(Ingredients!H$11:H$310, MATCH($C2156, Ingredients!$B$11:$B$310, 0)), "")))</f>
        <v/>
      </c>
      <c r="AN2156" s="83" t="str">
        <f t="shared" si="500"/>
        <v/>
      </c>
      <c r="AP2156" s="114" t="str">
        <f t="shared" si="510"/>
        <v/>
      </c>
      <c r="AR2156" s="117" t="str">
        <f>IF($C2156="", "", IF(IFERROR(INDEX(Ingredients!$AI$11:$AI$310, MATCH($C2156, Ingredients!$B$11:$B$310, 0)), "")="", "", IFERROR(INDEX(Ingredients!$AI$11:$AI$310, MATCH($C2156, Ingredients!$B$11:$B$310, 0)), "")))</f>
        <v/>
      </c>
      <c r="AT2156" s="120" t="str">
        <f t="shared" si="511"/>
        <v/>
      </c>
      <c r="AV2156" s="90" t="str">
        <f t="shared" si="501"/>
        <v/>
      </c>
      <c r="AX2156" s="90" t="str">
        <f>IF($AV2156="", "", COUNTIF($AV$11:$AV$5010, "&lt;"&amp;$AV2156)+1+COUNTIF($AV$11:$AV2156, $AV2156)-1)</f>
        <v/>
      </c>
      <c r="AZ2156" s="111" t="str">
        <f>IF($B2156="", "", SUMIF('Shopping List'!$AV$11:$AV$25, $B2156, 'Shopping List'!$BN$11:$BN$25))</f>
        <v/>
      </c>
      <c r="BB2156" s="117" t="str">
        <f t="shared" si="512"/>
        <v/>
      </c>
    </row>
    <row r="2157" spans="1:54" x14ac:dyDescent="0.25">
      <c r="A2157" s="4"/>
      <c r="B2157" s="37"/>
      <c r="C2157" s="124"/>
      <c r="D2157" s="39"/>
      <c r="E2157" s="125"/>
      <c r="F2157" s="48"/>
      <c r="G2157" s="4"/>
      <c r="H2157" s="4"/>
      <c r="I2157" s="95" t="str">
        <f>IF($C2157="", "", IF(IFERROR(INDEX(Ingredients!$C$11:$C$310, MATCH($C2157, Ingredients!$B$11:$B$310, 0)), "")="", "", IFERROR(INDEX(Ingredients!$C$11:$C$310, MATCH($C2157, Ingredients!$B$11:$B$310, 0)), "")))</f>
        <v/>
      </c>
      <c r="J2157" s="73" t="str">
        <f>IF($B2157="", "", IF(IFERROR(INDEX(Meals!$C$11:$C$260, MATCH($B2157, Meals!$B$11:$B$260, 0)), "")="", "", IFERROR(INDEX(Meals!$C$11:$C$260, MATCH($B2157, Meals!$B$11:$B$260, 0)), "")))</f>
        <v/>
      </c>
      <c r="K2157" s="4"/>
      <c r="L2157" s="72" t="str">
        <f t="shared" si="502"/>
        <v/>
      </c>
      <c r="M2157" s="73" t="str">
        <f t="shared" si="503"/>
        <v/>
      </c>
      <c r="N2157" s="4"/>
      <c r="O2157" s="78" t="str">
        <f t="shared" si="504"/>
        <v/>
      </c>
      <c r="P2157" s="79" t="str">
        <f t="shared" si="505"/>
        <v/>
      </c>
      <c r="Q2157" s="4"/>
      <c r="R2157" s="90" t="str">
        <f t="shared" si="506"/>
        <v/>
      </c>
      <c r="S2157" s="4"/>
      <c r="Y2157" s="18" t="str">
        <f t="shared" si="507"/>
        <v/>
      </c>
      <c r="AA2157" s="18" t="str">
        <f t="shared" si="498"/>
        <v/>
      </c>
      <c r="AB2157" s="18" t="str">
        <f t="shared" si="499"/>
        <v/>
      </c>
      <c r="AC2157" s="18" t="str">
        <f t="shared" si="508"/>
        <v/>
      </c>
      <c r="AD2157" s="18" t="str">
        <f t="shared" si="508"/>
        <v/>
      </c>
      <c r="AE2157" s="18" t="str">
        <f t="shared" si="509"/>
        <v/>
      </c>
      <c r="AG2157" s="95" t="str">
        <f>IF($C2157="", "", IF(IFERROR(INDEX(Ingredients!C$11:C$310, MATCH($C2157, Ingredients!$B$11:$B$310, 0)), "")="", "", IFERROR(INDEX(Ingredients!C$11:C$310, MATCH($C2157, Ingredients!$B$11:$B$310, 0)), "")))</f>
        <v/>
      </c>
      <c r="AH2157" s="105" t="str">
        <f>IF($C2157="", "", IF(IFERROR(INDEX(Ingredients!D$11:D$310, MATCH($C2157, Ingredients!$B$11:$B$310, 0)), "")="", "", IFERROR(INDEX(Ingredients!D$11:D$310, MATCH($C2157, Ingredients!$B$11:$B$310, 0)), "")))</f>
        <v/>
      </c>
      <c r="AI2157" s="106" t="str">
        <f>IF($C2157="", "", IF(IFERROR(INDEX(Ingredients!E$11:E$310, MATCH($C2157, Ingredients!$B$11:$B$310, 0)), "")="", "", IFERROR(INDEX(Ingredients!E$11:E$310, MATCH($C2157, Ingredients!$B$11:$B$310, 0)), "")))</f>
        <v/>
      </c>
      <c r="AJ2157" s="108" t="str">
        <f>IF($C2157="", "", IF(IFERROR(INDEX(Ingredients!F$11:F$310, MATCH($C2157, Ingredients!$B$11:$B$310, 0)), "")="", "", IFERROR(INDEX(Ingredients!F$11:F$310, MATCH($C2157, Ingredients!$B$11:$B$310, 0)), "")))</f>
        <v/>
      </c>
      <c r="AK2157" s="106" t="str">
        <f>IF($C2157="", "", IF(IFERROR(INDEX(Ingredients!G$11:G$310, MATCH($C2157, Ingredients!$B$11:$B$310, 0)), "")="", "", IFERROR(INDEX(Ingredients!G$11:G$310, MATCH($C2157, Ingredients!$B$11:$B$310, 0)), "")))</f>
        <v/>
      </c>
      <c r="AL2157" s="79" t="str">
        <f>IF($C2157="", "", IF(IFERROR(INDEX(Ingredients!H$11:H$310, MATCH($C2157, Ingredients!$B$11:$B$310, 0)), "")="", "", IFERROR(INDEX(Ingredients!H$11:H$310, MATCH($C2157, Ingredients!$B$11:$B$310, 0)), "")))</f>
        <v/>
      </c>
      <c r="AN2157" s="83" t="str">
        <f t="shared" si="500"/>
        <v/>
      </c>
      <c r="AP2157" s="114" t="str">
        <f t="shared" si="510"/>
        <v/>
      </c>
      <c r="AR2157" s="117" t="str">
        <f>IF($C2157="", "", IF(IFERROR(INDEX(Ingredients!$AI$11:$AI$310, MATCH($C2157, Ingredients!$B$11:$B$310, 0)), "")="", "", IFERROR(INDEX(Ingredients!$AI$11:$AI$310, MATCH($C2157, Ingredients!$B$11:$B$310, 0)), "")))</f>
        <v/>
      </c>
      <c r="AT2157" s="120" t="str">
        <f t="shared" si="511"/>
        <v/>
      </c>
      <c r="AV2157" s="90" t="str">
        <f t="shared" si="501"/>
        <v/>
      </c>
      <c r="AX2157" s="90" t="str">
        <f>IF($AV2157="", "", COUNTIF($AV$11:$AV$5010, "&lt;"&amp;$AV2157)+1+COUNTIF($AV$11:$AV2157, $AV2157)-1)</f>
        <v/>
      </c>
      <c r="AZ2157" s="111" t="str">
        <f>IF($B2157="", "", SUMIF('Shopping List'!$AV$11:$AV$25, $B2157, 'Shopping List'!$BN$11:$BN$25))</f>
        <v/>
      </c>
      <c r="BB2157" s="117" t="str">
        <f t="shared" si="512"/>
        <v/>
      </c>
    </row>
    <row r="2158" spans="1:54" x14ac:dyDescent="0.25">
      <c r="A2158" s="4"/>
      <c r="B2158" s="37"/>
      <c r="C2158" s="124"/>
      <c r="D2158" s="39"/>
      <c r="E2158" s="125"/>
      <c r="F2158" s="48"/>
      <c r="G2158" s="4"/>
      <c r="H2158" s="4"/>
      <c r="I2158" s="95" t="str">
        <f>IF($C2158="", "", IF(IFERROR(INDEX(Ingredients!$C$11:$C$310, MATCH($C2158, Ingredients!$B$11:$B$310, 0)), "")="", "", IFERROR(INDEX(Ingredients!$C$11:$C$310, MATCH($C2158, Ingredients!$B$11:$B$310, 0)), "")))</f>
        <v/>
      </c>
      <c r="J2158" s="73" t="str">
        <f>IF($B2158="", "", IF(IFERROR(INDEX(Meals!$C$11:$C$260, MATCH($B2158, Meals!$B$11:$B$260, 0)), "")="", "", IFERROR(INDEX(Meals!$C$11:$C$260, MATCH($B2158, Meals!$B$11:$B$260, 0)), "")))</f>
        <v/>
      </c>
      <c r="K2158" s="4"/>
      <c r="L2158" s="72" t="str">
        <f t="shared" si="502"/>
        <v/>
      </c>
      <c r="M2158" s="73" t="str">
        <f t="shared" si="503"/>
        <v/>
      </c>
      <c r="N2158" s="4"/>
      <c r="O2158" s="78" t="str">
        <f t="shared" si="504"/>
        <v/>
      </c>
      <c r="P2158" s="79" t="str">
        <f t="shared" si="505"/>
        <v/>
      </c>
      <c r="Q2158" s="4"/>
      <c r="R2158" s="90" t="str">
        <f t="shared" si="506"/>
        <v/>
      </c>
      <c r="S2158" s="4"/>
      <c r="Y2158" s="18" t="str">
        <f t="shared" si="507"/>
        <v/>
      </c>
      <c r="AA2158" s="18" t="str">
        <f t="shared" si="498"/>
        <v/>
      </c>
      <c r="AB2158" s="18" t="str">
        <f t="shared" si="499"/>
        <v/>
      </c>
      <c r="AC2158" s="18" t="str">
        <f t="shared" si="508"/>
        <v/>
      </c>
      <c r="AD2158" s="18" t="str">
        <f t="shared" si="508"/>
        <v/>
      </c>
      <c r="AE2158" s="18" t="str">
        <f t="shared" si="509"/>
        <v/>
      </c>
      <c r="AG2158" s="95" t="str">
        <f>IF($C2158="", "", IF(IFERROR(INDEX(Ingredients!C$11:C$310, MATCH($C2158, Ingredients!$B$11:$B$310, 0)), "")="", "", IFERROR(INDEX(Ingredients!C$11:C$310, MATCH($C2158, Ingredients!$B$11:$B$310, 0)), "")))</f>
        <v/>
      </c>
      <c r="AH2158" s="105" t="str">
        <f>IF($C2158="", "", IF(IFERROR(INDEX(Ingredients!D$11:D$310, MATCH($C2158, Ingredients!$B$11:$B$310, 0)), "")="", "", IFERROR(INDEX(Ingredients!D$11:D$310, MATCH($C2158, Ingredients!$B$11:$B$310, 0)), "")))</f>
        <v/>
      </c>
      <c r="AI2158" s="106" t="str">
        <f>IF($C2158="", "", IF(IFERROR(INDEX(Ingredients!E$11:E$310, MATCH($C2158, Ingredients!$B$11:$B$310, 0)), "")="", "", IFERROR(INDEX(Ingredients!E$11:E$310, MATCH($C2158, Ingredients!$B$11:$B$310, 0)), "")))</f>
        <v/>
      </c>
      <c r="AJ2158" s="108" t="str">
        <f>IF($C2158="", "", IF(IFERROR(INDEX(Ingredients!F$11:F$310, MATCH($C2158, Ingredients!$B$11:$B$310, 0)), "")="", "", IFERROR(INDEX(Ingredients!F$11:F$310, MATCH($C2158, Ingredients!$B$11:$B$310, 0)), "")))</f>
        <v/>
      </c>
      <c r="AK2158" s="106" t="str">
        <f>IF($C2158="", "", IF(IFERROR(INDEX(Ingredients!G$11:G$310, MATCH($C2158, Ingredients!$B$11:$B$310, 0)), "")="", "", IFERROR(INDEX(Ingredients!G$11:G$310, MATCH($C2158, Ingredients!$B$11:$B$310, 0)), "")))</f>
        <v/>
      </c>
      <c r="AL2158" s="79" t="str">
        <f>IF($C2158="", "", IF(IFERROR(INDEX(Ingredients!H$11:H$310, MATCH($C2158, Ingredients!$B$11:$B$310, 0)), "")="", "", IFERROR(INDEX(Ingredients!H$11:H$310, MATCH($C2158, Ingredients!$B$11:$B$310, 0)), "")))</f>
        <v/>
      </c>
      <c r="AN2158" s="83" t="str">
        <f t="shared" si="500"/>
        <v/>
      </c>
      <c r="AP2158" s="114" t="str">
        <f t="shared" si="510"/>
        <v/>
      </c>
      <c r="AR2158" s="117" t="str">
        <f>IF($C2158="", "", IF(IFERROR(INDEX(Ingredients!$AI$11:$AI$310, MATCH($C2158, Ingredients!$B$11:$B$310, 0)), "")="", "", IFERROR(INDEX(Ingredients!$AI$11:$AI$310, MATCH($C2158, Ingredients!$B$11:$B$310, 0)), "")))</f>
        <v/>
      </c>
      <c r="AT2158" s="120" t="str">
        <f t="shared" si="511"/>
        <v/>
      </c>
      <c r="AV2158" s="90" t="str">
        <f t="shared" si="501"/>
        <v/>
      </c>
      <c r="AX2158" s="90" t="str">
        <f>IF($AV2158="", "", COUNTIF($AV$11:$AV$5010, "&lt;"&amp;$AV2158)+1+COUNTIF($AV$11:$AV2158, $AV2158)-1)</f>
        <v/>
      </c>
      <c r="AZ2158" s="111" t="str">
        <f>IF($B2158="", "", SUMIF('Shopping List'!$AV$11:$AV$25, $B2158, 'Shopping List'!$BN$11:$BN$25))</f>
        <v/>
      </c>
      <c r="BB2158" s="117" t="str">
        <f t="shared" si="512"/>
        <v/>
      </c>
    </row>
    <row r="2159" spans="1:54" x14ac:dyDescent="0.25">
      <c r="A2159" s="4"/>
      <c r="B2159" s="37"/>
      <c r="C2159" s="124"/>
      <c r="D2159" s="39"/>
      <c r="E2159" s="125"/>
      <c r="F2159" s="48"/>
      <c r="G2159" s="4"/>
      <c r="H2159" s="4"/>
      <c r="I2159" s="95" t="str">
        <f>IF($C2159="", "", IF(IFERROR(INDEX(Ingredients!$C$11:$C$310, MATCH($C2159, Ingredients!$B$11:$B$310, 0)), "")="", "", IFERROR(INDEX(Ingredients!$C$11:$C$310, MATCH($C2159, Ingredients!$B$11:$B$310, 0)), "")))</f>
        <v/>
      </c>
      <c r="J2159" s="73" t="str">
        <f>IF($B2159="", "", IF(IFERROR(INDEX(Meals!$C$11:$C$260, MATCH($B2159, Meals!$B$11:$B$260, 0)), "")="", "", IFERROR(INDEX(Meals!$C$11:$C$260, MATCH($B2159, Meals!$B$11:$B$260, 0)), "")))</f>
        <v/>
      </c>
      <c r="K2159" s="4"/>
      <c r="L2159" s="72" t="str">
        <f t="shared" si="502"/>
        <v/>
      </c>
      <c r="M2159" s="73" t="str">
        <f t="shared" si="503"/>
        <v/>
      </c>
      <c r="N2159" s="4"/>
      <c r="O2159" s="78" t="str">
        <f t="shared" si="504"/>
        <v/>
      </c>
      <c r="P2159" s="79" t="str">
        <f t="shared" si="505"/>
        <v/>
      </c>
      <c r="Q2159" s="4"/>
      <c r="R2159" s="90" t="str">
        <f t="shared" si="506"/>
        <v/>
      </c>
      <c r="S2159" s="4"/>
      <c r="Y2159" s="18" t="str">
        <f t="shared" si="507"/>
        <v/>
      </c>
      <c r="AA2159" s="18" t="str">
        <f t="shared" si="498"/>
        <v/>
      </c>
      <c r="AB2159" s="18" t="str">
        <f t="shared" si="499"/>
        <v/>
      </c>
      <c r="AC2159" s="18" t="str">
        <f t="shared" si="508"/>
        <v/>
      </c>
      <c r="AD2159" s="18" t="str">
        <f t="shared" si="508"/>
        <v/>
      </c>
      <c r="AE2159" s="18" t="str">
        <f t="shared" si="509"/>
        <v/>
      </c>
      <c r="AG2159" s="95" t="str">
        <f>IF($C2159="", "", IF(IFERROR(INDEX(Ingredients!C$11:C$310, MATCH($C2159, Ingredients!$B$11:$B$310, 0)), "")="", "", IFERROR(INDEX(Ingredients!C$11:C$310, MATCH($C2159, Ingredients!$B$11:$B$310, 0)), "")))</f>
        <v/>
      </c>
      <c r="AH2159" s="105" t="str">
        <f>IF($C2159="", "", IF(IFERROR(INDEX(Ingredients!D$11:D$310, MATCH($C2159, Ingredients!$B$11:$B$310, 0)), "")="", "", IFERROR(INDEX(Ingredients!D$11:D$310, MATCH($C2159, Ingredients!$B$11:$B$310, 0)), "")))</f>
        <v/>
      </c>
      <c r="AI2159" s="106" t="str">
        <f>IF($C2159="", "", IF(IFERROR(INDEX(Ingredients!E$11:E$310, MATCH($C2159, Ingredients!$B$11:$B$310, 0)), "")="", "", IFERROR(INDEX(Ingredients!E$11:E$310, MATCH($C2159, Ingredients!$B$11:$B$310, 0)), "")))</f>
        <v/>
      </c>
      <c r="AJ2159" s="108" t="str">
        <f>IF($C2159="", "", IF(IFERROR(INDEX(Ingredients!F$11:F$310, MATCH($C2159, Ingredients!$B$11:$B$310, 0)), "")="", "", IFERROR(INDEX(Ingredients!F$11:F$310, MATCH($C2159, Ingredients!$B$11:$B$310, 0)), "")))</f>
        <v/>
      </c>
      <c r="AK2159" s="106" t="str">
        <f>IF($C2159="", "", IF(IFERROR(INDEX(Ingredients!G$11:G$310, MATCH($C2159, Ingredients!$B$11:$B$310, 0)), "")="", "", IFERROR(INDEX(Ingredients!G$11:G$310, MATCH($C2159, Ingredients!$B$11:$B$310, 0)), "")))</f>
        <v/>
      </c>
      <c r="AL2159" s="79" t="str">
        <f>IF($C2159="", "", IF(IFERROR(INDEX(Ingredients!H$11:H$310, MATCH($C2159, Ingredients!$B$11:$B$310, 0)), "")="", "", IFERROR(INDEX(Ingredients!H$11:H$310, MATCH($C2159, Ingredients!$B$11:$B$310, 0)), "")))</f>
        <v/>
      </c>
      <c r="AN2159" s="83" t="str">
        <f t="shared" si="500"/>
        <v/>
      </c>
      <c r="AP2159" s="114" t="str">
        <f t="shared" si="510"/>
        <v/>
      </c>
      <c r="AR2159" s="117" t="str">
        <f>IF($C2159="", "", IF(IFERROR(INDEX(Ingredients!$AI$11:$AI$310, MATCH($C2159, Ingredients!$B$11:$B$310, 0)), "")="", "", IFERROR(INDEX(Ingredients!$AI$11:$AI$310, MATCH($C2159, Ingredients!$B$11:$B$310, 0)), "")))</f>
        <v/>
      </c>
      <c r="AT2159" s="120" t="str">
        <f t="shared" si="511"/>
        <v/>
      </c>
      <c r="AV2159" s="90" t="str">
        <f t="shared" si="501"/>
        <v/>
      </c>
      <c r="AX2159" s="90" t="str">
        <f>IF($AV2159="", "", COUNTIF($AV$11:$AV$5010, "&lt;"&amp;$AV2159)+1+COUNTIF($AV$11:$AV2159, $AV2159)-1)</f>
        <v/>
      </c>
      <c r="AZ2159" s="111" t="str">
        <f>IF($B2159="", "", SUMIF('Shopping List'!$AV$11:$AV$25, $B2159, 'Shopping List'!$BN$11:$BN$25))</f>
        <v/>
      </c>
      <c r="BB2159" s="117" t="str">
        <f t="shared" si="512"/>
        <v/>
      </c>
    </row>
    <row r="2160" spans="1:54" x14ac:dyDescent="0.25">
      <c r="A2160" s="4"/>
      <c r="B2160" s="37"/>
      <c r="C2160" s="124"/>
      <c r="D2160" s="39"/>
      <c r="E2160" s="125"/>
      <c r="F2160" s="48"/>
      <c r="G2160" s="4"/>
      <c r="H2160" s="4"/>
      <c r="I2160" s="95" t="str">
        <f>IF($C2160="", "", IF(IFERROR(INDEX(Ingredients!$C$11:$C$310, MATCH($C2160, Ingredients!$B$11:$B$310, 0)), "")="", "", IFERROR(INDEX(Ingredients!$C$11:$C$310, MATCH($C2160, Ingredients!$B$11:$B$310, 0)), "")))</f>
        <v/>
      </c>
      <c r="J2160" s="73" t="str">
        <f>IF($B2160="", "", IF(IFERROR(INDEX(Meals!$C$11:$C$260, MATCH($B2160, Meals!$B$11:$B$260, 0)), "")="", "", IFERROR(INDEX(Meals!$C$11:$C$260, MATCH($B2160, Meals!$B$11:$B$260, 0)), "")))</f>
        <v/>
      </c>
      <c r="K2160" s="4"/>
      <c r="L2160" s="72" t="str">
        <f t="shared" si="502"/>
        <v/>
      </c>
      <c r="M2160" s="73" t="str">
        <f t="shared" si="503"/>
        <v/>
      </c>
      <c r="N2160" s="4"/>
      <c r="O2160" s="78" t="str">
        <f t="shared" si="504"/>
        <v/>
      </c>
      <c r="P2160" s="79" t="str">
        <f t="shared" si="505"/>
        <v/>
      </c>
      <c r="Q2160" s="4"/>
      <c r="R2160" s="90" t="str">
        <f t="shared" si="506"/>
        <v/>
      </c>
      <c r="S2160" s="4"/>
      <c r="Y2160" s="18" t="str">
        <f t="shared" si="507"/>
        <v/>
      </c>
      <c r="AA2160" s="18" t="str">
        <f t="shared" si="498"/>
        <v/>
      </c>
      <c r="AB2160" s="18" t="str">
        <f t="shared" si="499"/>
        <v/>
      </c>
      <c r="AC2160" s="18" t="str">
        <f t="shared" si="508"/>
        <v/>
      </c>
      <c r="AD2160" s="18" t="str">
        <f t="shared" si="508"/>
        <v/>
      </c>
      <c r="AE2160" s="18" t="str">
        <f t="shared" si="509"/>
        <v/>
      </c>
      <c r="AG2160" s="95" t="str">
        <f>IF($C2160="", "", IF(IFERROR(INDEX(Ingredients!C$11:C$310, MATCH($C2160, Ingredients!$B$11:$B$310, 0)), "")="", "", IFERROR(INDEX(Ingredients!C$11:C$310, MATCH($C2160, Ingredients!$B$11:$B$310, 0)), "")))</f>
        <v/>
      </c>
      <c r="AH2160" s="105" t="str">
        <f>IF($C2160="", "", IF(IFERROR(INDEX(Ingredients!D$11:D$310, MATCH($C2160, Ingredients!$B$11:$B$310, 0)), "")="", "", IFERROR(INDEX(Ingredients!D$11:D$310, MATCH($C2160, Ingredients!$B$11:$B$310, 0)), "")))</f>
        <v/>
      </c>
      <c r="AI2160" s="106" t="str">
        <f>IF($C2160="", "", IF(IFERROR(INDEX(Ingredients!E$11:E$310, MATCH($C2160, Ingredients!$B$11:$B$310, 0)), "")="", "", IFERROR(INDEX(Ingredients!E$11:E$310, MATCH($C2160, Ingredients!$B$11:$B$310, 0)), "")))</f>
        <v/>
      </c>
      <c r="AJ2160" s="108" t="str">
        <f>IF($C2160="", "", IF(IFERROR(INDEX(Ingredients!F$11:F$310, MATCH($C2160, Ingredients!$B$11:$B$310, 0)), "")="", "", IFERROR(INDEX(Ingredients!F$11:F$310, MATCH($C2160, Ingredients!$B$11:$B$310, 0)), "")))</f>
        <v/>
      </c>
      <c r="AK2160" s="106" t="str">
        <f>IF($C2160="", "", IF(IFERROR(INDEX(Ingredients!G$11:G$310, MATCH($C2160, Ingredients!$B$11:$B$310, 0)), "")="", "", IFERROR(INDEX(Ingredients!G$11:G$310, MATCH($C2160, Ingredients!$B$11:$B$310, 0)), "")))</f>
        <v/>
      </c>
      <c r="AL2160" s="79" t="str">
        <f>IF($C2160="", "", IF(IFERROR(INDEX(Ingredients!H$11:H$310, MATCH($C2160, Ingredients!$B$11:$B$310, 0)), "")="", "", IFERROR(INDEX(Ingredients!H$11:H$310, MATCH($C2160, Ingredients!$B$11:$B$310, 0)), "")))</f>
        <v/>
      </c>
      <c r="AN2160" s="83" t="str">
        <f t="shared" si="500"/>
        <v/>
      </c>
      <c r="AP2160" s="114" t="str">
        <f t="shared" si="510"/>
        <v/>
      </c>
      <c r="AR2160" s="117" t="str">
        <f>IF($C2160="", "", IF(IFERROR(INDEX(Ingredients!$AI$11:$AI$310, MATCH($C2160, Ingredients!$B$11:$B$310, 0)), "")="", "", IFERROR(INDEX(Ingredients!$AI$11:$AI$310, MATCH($C2160, Ingredients!$B$11:$B$310, 0)), "")))</f>
        <v/>
      </c>
      <c r="AT2160" s="120" t="str">
        <f t="shared" si="511"/>
        <v/>
      </c>
      <c r="AV2160" s="90" t="str">
        <f t="shared" si="501"/>
        <v/>
      </c>
      <c r="AX2160" s="90" t="str">
        <f>IF($AV2160="", "", COUNTIF($AV$11:$AV$5010, "&lt;"&amp;$AV2160)+1+COUNTIF($AV$11:$AV2160, $AV2160)-1)</f>
        <v/>
      </c>
      <c r="AZ2160" s="111" t="str">
        <f>IF($B2160="", "", SUMIF('Shopping List'!$AV$11:$AV$25, $B2160, 'Shopping List'!$BN$11:$BN$25))</f>
        <v/>
      </c>
      <c r="BB2160" s="117" t="str">
        <f t="shared" si="512"/>
        <v/>
      </c>
    </row>
    <row r="2161" spans="1:54" x14ac:dyDescent="0.25">
      <c r="A2161" s="4"/>
      <c r="B2161" s="37"/>
      <c r="C2161" s="124"/>
      <c r="D2161" s="39"/>
      <c r="E2161" s="125"/>
      <c r="F2161" s="48"/>
      <c r="G2161" s="4"/>
      <c r="H2161" s="4"/>
      <c r="I2161" s="95" t="str">
        <f>IF($C2161="", "", IF(IFERROR(INDEX(Ingredients!$C$11:$C$310, MATCH($C2161, Ingredients!$B$11:$B$310, 0)), "")="", "", IFERROR(INDEX(Ingredients!$C$11:$C$310, MATCH($C2161, Ingredients!$B$11:$B$310, 0)), "")))</f>
        <v/>
      </c>
      <c r="J2161" s="73" t="str">
        <f>IF($B2161="", "", IF(IFERROR(INDEX(Meals!$C$11:$C$260, MATCH($B2161, Meals!$B$11:$B$260, 0)), "")="", "", IFERROR(INDEX(Meals!$C$11:$C$260, MATCH($B2161, Meals!$B$11:$B$260, 0)), "")))</f>
        <v/>
      </c>
      <c r="K2161" s="4"/>
      <c r="L2161" s="72" t="str">
        <f t="shared" si="502"/>
        <v/>
      </c>
      <c r="M2161" s="73" t="str">
        <f t="shared" si="503"/>
        <v/>
      </c>
      <c r="N2161" s="4"/>
      <c r="O2161" s="78" t="str">
        <f t="shared" si="504"/>
        <v/>
      </c>
      <c r="P2161" s="79" t="str">
        <f t="shared" si="505"/>
        <v/>
      </c>
      <c r="Q2161" s="4"/>
      <c r="R2161" s="90" t="str">
        <f t="shared" si="506"/>
        <v/>
      </c>
      <c r="S2161" s="4"/>
      <c r="Y2161" s="18" t="str">
        <f t="shared" si="507"/>
        <v/>
      </c>
      <c r="AA2161" s="18" t="str">
        <f t="shared" si="498"/>
        <v/>
      </c>
      <c r="AB2161" s="18" t="str">
        <f t="shared" si="499"/>
        <v/>
      </c>
      <c r="AC2161" s="18" t="str">
        <f t="shared" si="508"/>
        <v/>
      </c>
      <c r="AD2161" s="18" t="str">
        <f t="shared" si="508"/>
        <v/>
      </c>
      <c r="AE2161" s="18" t="str">
        <f t="shared" si="509"/>
        <v/>
      </c>
      <c r="AG2161" s="95" t="str">
        <f>IF($C2161="", "", IF(IFERROR(INDEX(Ingredients!C$11:C$310, MATCH($C2161, Ingredients!$B$11:$B$310, 0)), "")="", "", IFERROR(INDEX(Ingredients!C$11:C$310, MATCH($C2161, Ingredients!$B$11:$B$310, 0)), "")))</f>
        <v/>
      </c>
      <c r="AH2161" s="105" t="str">
        <f>IF($C2161="", "", IF(IFERROR(INDEX(Ingredients!D$11:D$310, MATCH($C2161, Ingredients!$B$11:$B$310, 0)), "")="", "", IFERROR(INDEX(Ingredients!D$11:D$310, MATCH($C2161, Ingredients!$B$11:$B$310, 0)), "")))</f>
        <v/>
      </c>
      <c r="AI2161" s="106" t="str">
        <f>IF($C2161="", "", IF(IFERROR(INDEX(Ingredients!E$11:E$310, MATCH($C2161, Ingredients!$B$11:$B$310, 0)), "")="", "", IFERROR(INDEX(Ingredients!E$11:E$310, MATCH($C2161, Ingredients!$B$11:$B$310, 0)), "")))</f>
        <v/>
      </c>
      <c r="AJ2161" s="108" t="str">
        <f>IF($C2161="", "", IF(IFERROR(INDEX(Ingredients!F$11:F$310, MATCH($C2161, Ingredients!$B$11:$B$310, 0)), "")="", "", IFERROR(INDEX(Ingredients!F$11:F$310, MATCH($C2161, Ingredients!$B$11:$B$310, 0)), "")))</f>
        <v/>
      </c>
      <c r="AK2161" s="106" t="str">
        <f>IF($C2161="", "", IF(IFERROR(INDEX(Ingredients!G$11:G$310, MATCH($C2161, Ingredients!$B$11:$B$310, 0)), "")="", "", IFERROR(INDEX(Ingredients!G$11:G$310, MATCH($C2161, Ingredients!$B$11:$B$310, 0)), "")))</f>
        <v/>
      </c>
      <c r="AL2161" s="79" t="str">
        <f>IF($C2161="", "", IF(IFERROR(INDEX(Ingredients!H$11:H$310, MATCH($C2161, Ingredients!$B$11:$B$310, 0)), "")="", "", IFERROR(INDEX(Ingredients!H$11:H$310, MATCH($C2161, Ingredients!$B$11:$B$310, 0)), "")))</f>
        <v/>
      </c>
      <c r="AN2161" s="83" t="str">
        <f t="shared" si="500"/>
        <v/>
      </c>
      <c r="AP2161" s="114" t="str">
        <f t="shared" si="510"/>
        <v/>
      </c>
      <c r="AR2161" s="117" t="str">
        <f>IF($C2161="", "", IF(IFERROR(INDEX(Ingredients!$AI$11:$AI$310, MATCH($C2161, Ingredients!$B$11:$B$310, 0)), "")="", "", IFERROR(INDEX(Ingredients!$AI$11:$AI$310, MATCH($C2161, Ingredients!$B$11:$B$310, 0)), "")))</f>
        <v/>
      </c>
      <c r="AT2161" s="120" t="str">
        <f t="shared" si="511"/>
        <v/>
      </c>
      <c r="AV2161" s="90" t="str">
        <f t="shared" si="501"/>
        <v/>
      </c>
      <c r="AX2161" s="90" t="str">
        <f>IF($AV2161="", "", COUNTIF($AV$11:$AV$5010, "&lt;"&amp;$AV2161)+1+COUNTIF($AV$11:$AV2161, $AV2161)-1)</f>
        <v/>
      </c>
      <c r="AZ2161" s="111" t="str">
        <f>IF($B2161="", "", SUMIF('Shopping List'!$AV$11:$AV$25, $B2161, 'Shopping List'!$BN$11:$BN$25))</f>
        <v/>
      </c>
      <c r="BB2161" s="117" t="str">
        <f t="shared" si="512"/>
        <v/>
      </c>
    </row>
    <row r="2162" spans="1:54" x14ac:dyDescent="0.25">
      <c r="A2162" s="4"/>
      <c r="B2162" s="37"/>
      <c r="C2162" s="124"/>
      <c r="D2162" s="39"/>
      <c r="E2162" s="125"/>
      <c r="F2162" s="48"/>
      <c r="G2162" s="4"/>
      <c r="H2162" s="4"/>
      <c r="I2162" s="95" t="str">
        <f>IF($C2162="", "", IF(IFERROR(INDEX(Ingredients!$C$11:$C$310, MATCH($C2162, Ingredients!$B$11:$B$310, 0)), "")="", "", IFERROR(INDEX(Ingredients!$C$11:$C$310, MATCH($C2162, Ingredients!$B$11:$B$310, 0)), "")))</f>
        <v/>
      </c>
      <c r="J2162" s="73" t="str">
        <f>IF($B2162="", "", IF(IFERROR(INDEX(Meals!$C$11:$C$260, MATCH($B2162, Meals!$B$11:$B$260, 0)), "")="", "", IFERROR(INDEX(Meals!$C$11:$C$260, MATCH($B2162, Meals!$B$11:$B$260, 0)), "")))</f>
        <v/>
      </c>
      <c r="K2162" s="4"/>
      <c r="L2162" s="72" t="str">
        <f t="shared" si="502"/>
        <v/>
      </c>
      <c r="M2162" s="73" t="str">
        <f t="shared" si="503"/>
        <v/>
      </c>
      <c r="N2162" s="4"/>
      <c r="O2162" s="78" t="str">
        <f t="shared" si="504"/>
        <v/>
      </c>
      <c r="P2162" s="79" t="str">
        <f t="shared" si="505"/>
        <v/>
      </c>
      <c r="Q2162" s="4"/>
      <c r="R2162" s="90" t="str">
        <f t="shared" si="506"/>
        <v/>
      </c>
      <c r="S2162" s="4"/>
      <c r="Y2162" s="18" t="str">
        <f t="shared" si="507"/>
        <v/>
      </c>
      <c r="AA2162" s="18" t="str">
        <f t="shared" si="498"/>
        <v/>
      </c>
      <c r="AB2162" s="18" t="str">
        <f t="shared" si="499"/>
        <v/>
      </c>
      <c r="AC2162" s="18" t="str">
        <f t="shared" si="508"/>
        <v/>
      </c>
      <c r="AD2162" s="18" t="str">
        <f t="shared" si="508"/>
        <v/>
      </c>
      <c r="AE2162" s="18" t="str">
        <f t="shared" si="509"/>
        <v/>
      </c>
      <c r="AG2162" s="95" t="str">
        <f>IF($C2162="", "", IF(IFERROR(INDEX(Ingredients!C$11:C$310, MATCH($C2162, Ingredients!$B$11:$B$310, 0)), "")="", "", IFERROR(INDEX(Ingredients!C$11:C$310, MATCH($C2162, Ingredients!$B$11:$B$310, 0)), "")))</f>
        <v/>
      </c>
      <c r="AH2162" s="105" t="str">
        <f>IF($C2162="", "", IF(IFERROR(INDEX(Ingredients!D$11:D$310, MATCH($C2162, Ingredients!$B$11:$B$310, 0)), "")="", "", IFERROR(INDEX(Ingredients!D$11:D$310, MATCH($C2162, Ingredients!$B$11:$B$310, 0)), "")))</f>
        <v/>
      </c>
      <c r="AI2162" s="106" t="str">
        <f>IF($C2162="", "", IF(IFERROR(INDEX(Ingredients!E$11:E$310, MATCH($C2162, Ingredients!$B$11:$B$310, 0)), "")="", "", IFERROR(INDEX(Ingredients!E$11:E$310, MATCH($C2162, Ingredients!$B$11:$B$310, 0)), "")))</f>
        <v/>
      </c>
      <c r="AJ2162" s="108" t="str">
        <f>IF($C2162="", "", IF(IFERROR(INDEX(Ingredients!F$11:F$310, MATCH($C2162, Ingredients!$B$11:$B$310, 0)), "")="", "", IFERROR(INDEX(Ingredients!F$11:F$310, MATCH($C2162, Ingredients!$B$11:$B$310, 0)), "")))</f>
        <v/>
      </c>
      <c r="AK2162" s="106" t="str">
        <f>IF($C2162="", "", IF(IFERROR(INDEX(Ingredients!G$11:G$310, MATCH($C2162, Ingredients!$B$11:$B$310, 0)), "")="", "", IFERROR(INDEX(Ingredients!G$11:G$310, MATCH($C2162, Ingredients!$B$11:$B$310, 0)), "")))</f>
        <v/>
      </c>
      <c r="AL2162" s="79" t="str">
        <f>IF($C2162="", "", IF(IFERROR(INDEX(Ingredients!H$11:H$310, MATCH($C2162, Ingredients!$B$11:$B$310, 0)), "")="", "", IFERROR(INDEX(Ingredients!H$11:H$310, MATCH($C2162, Ingredients!$B$11:$B$310, 0)), "")))</f>
        <v/>
      </c>
      <c r="AN2162" s="83" t="str">
        <f t="shared" si="500"/>
        <v/>
      </c>
      <c r="AP2162" s="114" t="str">
        <f t="shared" si="510"/>
        <v/>
      </c>
      <c r="AR2162" s="117" t="str">
        <f>IF($C2162="", "", IF(IFERROR(INDEX(Ingredients!$AI$11:$AI$310, MATCH($C2162, Ingredients!$B$11:$B$310, 0)), "")="", "", IFERROR(INDEX(Ingredients!$AI$11:$AI$310, MATCH($C2162, Ingredients!$B$11:$B$310, 0)), "")))</f>
        <v/>
      </c>
      <c r="AT2162" s="120" t="str">
        <f t="shared" si="511"/>
        <v/>
      </c>
      <c r="AV2162" s="90" t="str">
        <f t="shared" si="501"/>
        <v/>
      </c>
      <c r="AX2162" s="90" t="str">
        <f>IF($AV2162="", "", COUNTIF($AV$11:$AV$5010, "&lt;"&amp;$AV2162)+1+COUNTIF($AV$11:$AV2162, $AV2162)-1)</f>
        <v/>
      </c>
      <c r="AZ2162" s="111" t="str">
        <f>IF($B2162="", "", SUMIF('Shopping List'!$AV$11:$AV$25, $B2162, 'Shopping List'!$BN$11:$BN$25))</f>
        <v/>
      </c>
      <c r="BB2162" s="117" t="str">
        <f t="shared" si="512"/>
        <v/>
      </c>
    </row>
    <row r="2163" spans="1:54" x14ac:dyDescent="0.25">
      <c r="A2163" s="4"/>
      <c r="B2163" s="37"/>
      <c r="C2163" s="124"/>
      <c r="D2163" s="39"/>
      <c r="E2163" s="125"/>
      <c r="F2163" s="48"/>
      <c r="G2163" s="4"/>
      <c r="H2163" s="4"/>
      <c r="I2163" s="95" t="str">
        <f>IF($C2163="", "", IF(IFERROR(INDEX(Ingredients!$C$11:$C$310, MATCH($C2163, Ingredients!$B$11:$B$310, 0)), "")="", "", IFERROR(INDEX(Ingredients!$C$11:$C$310, MATCH($C2163, Ingredients!$B$11:$B$310, 0)), "")))</f>
        <v/>
      </c>
      <c r="J2163" s="73" t="str">
        <f>IF($B2163="", "", IF(IFERROR(INDEX(Meals!$C$11:$C$260, MATCH($B2163, Meals!$B$11:$B$260, 0)), "")="", "", IFERROR(INDEX(Meals!$C$11:$C$260, MATCH($B2163, Meals!$B$11:$B$260, 0)), "")))</f>
        <v/>
      </c>
      <c r="K2163" s="4"/>
      <c r="L2163" s="72" t="str">
        <f t="shared" si="502"/>
        <v/>
      </c>
      <c r="M2163" s="73" t="str">
        <f t="shared" si="503"/>
        <v/>
      </c>
      <c r="N2163" s="4"/>
      <c r="O2163" s="78" t="str">
        <f t="shared" si="504"/>
        <v/>
      </c>
      <c r="P2163" s="79" t="str">
        <f t="shared" si="505"/>
        <v/>
      </c>
      <c r="Q2163" s="4"/>
      <c r="R2163" s="90" t="str">
        <f t="shared" si="506"/>
        <v/>
      </c>
      <c r="S2163" s="4"/>
      <c r="Y2163" s="18" t="str">
        <f t="shared" si="507"/>
        <v/>
      </c>
      <c r="AA2163" s="18" t="str">
        <f t="shared" si="498"/>
        <v/>
      </c>
      <c r="AB2163" s="18" t="str">
        <f t="shared" si="499"/>
        <v/>
      </c>
      <c r="AC2163" s="18" t="str">
        <f t="shared" si="508"/>
        <v/>
      </c>
      <c r="AD2163" s="18" t="str">
        <f t="shared" si="508"/>
        <v/>
      </c>
      <c r="AE2163" s="18" t="str">
        <f t="shared" si="509"/>
        <v/>
      </c>
      <c r="AG2163" s="95" t="str">
        <f>IF($C2163="", "", IF(IFERROR(INDEX(Ingredients!C$11:C$310, MATCH($C2163, Ingredients!$B$11:$B$310, 0)), "")="", "", IFERROR(INDEX(Ingredients!C$11:C$310, MATCH($C2163, Ingredients!$B$11:$B$310, 0)), "")))</f>
        <v/>
      </c>
      <c r="AH2163" s="105" t="str">
        <f>IF($C2163="", "", IF(IFERROR(INDEX(Ingredients!D$11:D$310, MATCH($C2163, Ingredients!$B$11:$B$310, 0)), "")="", "", IFERROR(INDEX(Ingredients!D$11:D$310, MATCH($C2163, Ingredients!$B$11:$B$310, 0)), "")))</f>
        <v/>
      </c>
      <c r="AI2163" s="106" t="str">
        <f>IF($C2163="", "", IF(IFERROR(INDEX(Ingredients!E$11:E$310, MATCH($C2163, Ingredients!$B$11:$B$310, 0)), "")="", "", IFERROR(INDEX(Ingredients!E$11:E$310, MATCH($C2163, Ingredients!$B$11:$B$310, 0)), "")))</f>
        <v/>
      </c>
      <c r="AJ2163" s="108" t="str">
        <f>IF($C2163="", "", IF(IFERROR(INDEX(Ingredients!F$11:F$310, MATCH($C2163, Ingredients!$B$11:$B$310, 0)), "")="", "", IFERROR(INDEX(Ingredients!F$11:F$310, MATCH($C2163, Ingredients!$B$11:$B$310, 0)), "")))</f>
        <v/>
      </c>
      <c r="AK2163" s="106" t="str">
        <f>IF($C2163="", "", IF(IFERROR(INDEX(Ingredients!G$11:G$310, MATCH($C2163, Ingredients!$B$11:$B$310, 0)), "")="", "", IFERROR(INDEX(Ingredients!G$11:G$310, MATCH($C2163, Ingredients!$B$11:$B$310, 0)), "")))</f>
        <v/>
      </c>
      <c r="AL2163" s="79" t="str">
        <f>IF($C2163="", "", IF(IFERROR(INDEX(Ingredients!H$11:H$310, MATCH($C2163, Ingredients!$B$11:$B$310, 0)), "")="", "", IFERROR(INDEX(Ingredients!H$11:H$310, MATCH($C2163, Ingredients!$B$11:$B$310, 0)), "")))</f>
        <v/>
      </c>
      <c r="AN2163" s="83" t="str">
        <f t="shared" si="500"/>
        <v/>
      </c>
      <c r="AP2163" s="114" t="str">
        <f t="shared" si="510"/>
        <v/>
      </c>
      <c r="AR2163" s="117" t="str">
        <f>IF($C2163="", "", IF(IFERROR(INDEX(Ingredients!$AI$11:$AI$310, MATCH($C2163, Ingredients!$B$11:$B$310, 0)), "")="", "", IFERROR(INDEX(Ingredients!$AI$11:$AI$310, MATCH($C2163, Ingredients!$B$11:$B$310, 0)), "")))</f>
        <v/>
      </c>
      <c r="AT2163" s="120" t="str">
        <f t="shared" si="511"/>
        <v/>
      </c>
      <c r="AV2163" s="90" t="str">
        <f t="shared" si="501"/>
        <v/>
      </c>
      <c r="AX2163" s="90" t="str">
        <f>IF($AV2163="", "", COUNTIF($AV$11:$AV$5010, "&lt;"&amp;$AV2163)+1+COUNTIF($AV$11:$AV2163, $AV2163)-1)</f>
        <v/>
      </c>
      <c r="AZ2163" s="111" t="str">
        <f>IF($B2163="", "", SUMIF('Shopping List'!$AV$11:$AV$25, $B2163, 'Shopping List'!$BN$11:$BN$25))</f>
        <v/>
      </c>
      <c r="BB2163" s="117" t="str">
        <f t="shared" si="512"/>
        <v/>
      </c>
    </row>
    <row r="2164" spans="1:54" x14ac:dyDescent="0.25">
      <c r="A2164" s="4"/>
      <c r="B2164" s="37"/>
      <c r="C2164" s="124"/>
      <c r="D2164" s="39"/>
      <c r="E2164" s="125"/>
      <c r="F2164" s="48"/>
      <c r="G2164" s="4"/>
      <c r="H2164" s="4"/>
      <c r="I2164" s="95" t="str">
        <f>IF($C2164="", "", IF(IFERROR(INDEX(Ingredients!$C$11:$C$310, MATCH($C2164, Ingredients!$B$11:$B$310, 0)), "")="", "", IFERROR(INDEX(Ingredients!$C$11:$C$310, MATCH($C2164, Ingredients!$B$11:$B$310, 0)), "")))</f>
        <v/>
      </c>
      <c r="J2164" s="73" t="str">
        <f>IF($B2164="", "", IF(IFERROR(INDEX(Meals!$C$11:$C$260, MATCH($B2164, Meals!$B$11:$B$260, 0)), "")="", "", IFERROR(INDEX(Meals!$C$11:$C$260, MATCH($B2164, Meals!$B$11:$B$260, 0)), "")))</f>
        <v/>
      </c>
      <c r="K2164" s="4"/>
      <c r="L2164" s="72" t="str">
        <f t="shared" si="502"/>
        <v/>
      </c>
      <c r="M2164" s="73" t="str">
        <f t="shared" si="503"/>
        <v/>
      </c>
      <c r="N2164" s="4"/>
      <c r="O2164" s="78" t="str">
        <f t="shared" si="504"/>
        <v/>
      </c>
      <c r="P2164" s="79" t="str">
        <f t="shared" si="505"/>
        <v/>
      </c>
      <c r="Q2164" s="4"/>
      <c r="R2164" s="90" t="str">
        <f t="shared" si="506"/>
        <v/>
      </c>
      <c r="S2164" s="4"/>
      <c r="Y2164" s="18" t="str">
        <f t="shared" si="507"/>
        <v/>
      </c>
      <c r="AA2164" s="18" t="str">
        <f t="shared" si="498"/>
        <v/>
      </c>
      <c r="AB2164" s="18" t="str">
        <f t="shared" si="499"/>
        <v/>
      </c>
      <c r="AC2164" s="18" t="str">
        <f t="shared" si="508"/>
        <v/>
      </c>
      <c r="AD2164" s="18" t="str">
        <f t="shared" si="508"/>
        <v/>
      </c>
      <c r="AE2164" s="18" t="str">
        <f t="shared" si="509"/>
        <v/>
      </c>
      <c r="AG2164" s="95" t="str">
        <f>IF($C2164="", "", IF(IFERROR(INDEX(Ingredients!C$11:C$310, MATCH($C2164, Ingredients!$B$11:$B$310, 0)), "")="", "", IFERROR(INDEX(Ingredients!C$11:C$310, MATCH($C2164, Ingredients!$B$11:$B$310, 0)), "")))</f>
        <v/>
      </c>
      <c r="AH2164" s="105" t="str">
        <f>IF($C2164="", "", IF(IFERROR(INDEX(Ingredients!D$11:D$310, MATCH($C2164, Ingredients!$B$11:$B$310, 0)), "")="", "", IFERROR(INDEX(Ingredients!D$11:D$310, MATCH($C2164, Ingredients!$B$11:$B$310, 0)), "")))</f>
        <v/>
      </c>
      <c r="AI2164" s="106" t="str">
        <f>IF($C2164="", "", IF(IFERROR(INDEX(Ingredients!E$11:E$310, MATCH($C2164, Ingredients!$B$11:$B$310, 0)), "")="", "", IFERROR(INDEX(Ingredients!E$11:E$310, MATCH($C2164, Ingredients!$B$11:$B$310, 0)), "")))</f>
        <v/>
      </c>
      <c r="AJ2164" s="108" t="str">
        <f>IF($C2164="", "", IF(IFERROR(INDEX(Ingredients!F$11:F$310, MATCH($C2164, Ingredients!$B$11:$B$310, 0)), "")="", "", IFERROR(INDEX(Ingredients!F$11:F$310, MATCH($C2164, Ingredients!$B$11:$B$310, 0)), "")))</f>
        <v/>
      </c>
      <c r="AK2164" s="106" t="str">
        <f>IF($C2164="", "", IF(IFERROR(INDEX(Ingredients!G$11:G$310, MATCH($C2164, Ingredients!$B$11:$B$310, 0)), "")="", "", IFERROR(INDEX(Ingredients!G$11:G$310, MATCH($C2164, Ingredients!$B$11:$B$310, 0)), "")))</f>
        <v/>
      </c>
      <c r="AL2164" s="79" t="str">
        <f>IF($C2164="", "", IF(IFERROR(INDEX(Ingredients!H$11:H$310, MATCH($C2164, Ingredients!$B$11:$B$310, 0)), "")="", "", IFERROR(INDEX(Ingredients!H$11:H$310, MATCH($C2164, Ingredients!$B$11:$B$310, 0)), "")))</f>
        <v/>
      </c>
      <c r="AN2164" s="83" t="str">
        <f t="shared" si="500"/>
        <v/>
      </c>
      <c r="AP2164" s="114" t="str">
        <f t="shared" si="510"/>
        <v/>
      </c>
      <c r="AR2164" s="117" t="str">
        <f>IF($C2164="", "", IF(IFERROR(INDEX(Ingredients!$AI$11:$AI$310, MATCH($C2164, Ingredients!$B$11:$B$310, 0)), "")="", "", IFERROR(INDEX(Ingredients!$AI$11:$AI$310, MATCH($C2164, Ingredients!$B$11:$B$310, 0)), "")))</f>
        <v/>
      </c>
      <c r="AT2164" s="120" t="str">
        <f t="shared" si="511"/>
        <v/>
      </c>
      <c r="AV2164" s="90" t="str">
        <f t="shared" si="501"/>
        <v/>
      </c>
      <c r="AX2164" s="90" t="str">
        <f>IF($AV2164="", "", COUNTIF($AV$11:$AV$5010, "&lt;"&amp;$AV2164)+1+COUNTIF($AV$11:$AV2164, $AV2164)-1)</f>
        <v/>
      </c>
      <c r="AZ2164" s="111" t="str">
        <f>IF($B2164="", "", SUMIF('Shopping List'!$AV$11:$AV$25, $B2164, 'Shopping List'!$BN$11:$BN$25))</f>
        <v/>
      </c>
      <c r="BB2164" s="117" t="str">
        <f t="shared" si="512"/>
        <v/>
      </c>
    </row>
    <row r="2165" spans="1:54" x14ac:dyDescent="0.25">
      <c r="A2165" s="4"/>
      <c r="B2165" s="37"/>
      <c r="C2165" s="124"/>
      <c r="D2165" s="39"/>
      <c r="E2165" s="125"/>
      <c r="F2165" s="48"/>
      <c r="G2165" s="4"/>
      <c r="H2165" s="4"/>
      <c r="I2165" s="95" t="str">
        <f>IF($C2165="", "", IF(IFERROR(INDEX(Ingredients!$C$11:$C$310, MATCH($C2165, Ingredients!$B$11:$B$310, 0)), "")="", "", IFERROR(INDEX(Ingredients!$C$11:$C$310, MATCH($C2165, Ingredients!$B$11:$B$310, 0)), "")))</f>
        <v/>
      </c>
      <c r="J2165" s="73" t="str">
        <f>IF($B2165="", "", IF(IFERROR(INDEX(Meals!$C$11:$C$260, MATCH($B2165, Meals!$B$11:$B$260, 0)), "")="", "", IFERROR(INDEX(Meals!$C$11:$C$260, MATCH($B2165, Meals!$B$11:$B$260, 0)), "")))</f>
        <v/>
      </c>
      <c r="K2165" s="4"/>
      <c r="L2165" s="72" t="str">
        <f t="shared" si="502"/>
        <v/>
      </c>
      <c r="M2165" s="73" t="str">
        <f t="shared" si="503"/>
        <v/>
      </c>
      <c r="N2165" s="4"/>
      <c r="O2165" s="78" t="str">
        <f t="shared" si="504"/>
        <v/>
      </c>
      <c r="P2165" s="79" t="str">
        <f t="shared" si="505"/>
        <v/>
      </c>
      <c r="Q2165" s="4"/>
      <c r="R2165" s="90" t="str">
        <f t="shared" si="506"/>
        <v/>
      </c>
      <c r="S2165" s="4"/>
      <c r="Y2165" s="18" t="str">
        <f t="shared" si="507"/>
        <v/>
      </c>
      <c r="AA2165" s="18" t="str">
        <f t="shared" si="498"/>
        <v/>
      </c>
      <c r="AB2165" s="18" t="str">
        <f t="shared" si="499"/>
        <v/>
      </c>
      <c r="AC2165" s="18" t="str">
        <f t="shared" si="508"/>
        <v/>
      </c>
      <c r="AD2165" s="18" t="str">
        <f t="shared" si="508"/>
        <v/>
      </c>
      <c r="AE2165" s="18" t="str">
        <f t="shared" si="509"/>
        <v/>
      </c>
      <c r="AG2165" s="95" t="str">
        <f>IF($C2165="", "", IF(IFERROR(INDEX(Ingredients!C$11:C$310, MATCH($C2165, Ingredients!$B$11:$B$310, 0)), "")="", "", IFERROR(INDEX(Ingredients!C$11:C$310, MATCH($C2165, Ingredients!$B$11:$B$310, 0)), "")))</f>
        <v/>
      </c>
      <c r="AH2165" s="105" t="str">
        <f>IF($C2165="", "", IF(IFERROR(INDEX(Ingredients!D$11:D$310, MATCH($C2165, Ingredients!$B$11:$B$310, 0)), "")="", "", IFERROR(INDEX(Ingredients!D$11:D$310, MATCH($C2165, Ingredients!$B$11:$B$310, 0)), "")))</f>
        <v/>
      </c>
      <c r="AI2165" s="106" t="str">
        <f>IF($C2165="", "", IF(IFERROR(INDEX(Ingredients!E$11:E$310, MATCH($C2165, Ingredients!$B$11:$B$310, 0)), "")="", "", IFERROR(INDEX(Ingredients!E$11:E$310, MATCH($C2165, Ingredients!$B$11:$B$310, 0)), "")))</f>
        <v/>
      </c>
      <c r="AJ2165" s="108" t="str">
        <f>IF($C2165="", "", IF(IFERROR(INDEX(Ingredients!F$11:F$310, MATCH($C2165, Ingredients!$B$11:$B$310, 0)), "")="", "", IFERROR(INDEX(Ingredients!F$11:F$310, MATCH($C2165, Ingredients!$B$11:$B$310, 0)), "")))</f>
        <v/>
      </c>
      <c r="AK2165" s="106" t="str">
        <f>IF($C2165="", "", IF(IFERROR(INDEX(Ingredients!G$11:G$310, MATCH($C2165, Ingredients!$B$11:$B$310, 0)), "")="", "", IFERROR(INDEX(Ingredients!G$11:G$310, MATCH($C2165, Ingredients!$B$11:$B$310, 0)), "")))</f>
        <v/>
      </c>
      <c r="AL2165" s="79" t="str">
        <f>IF($C2165="", "", IF(IFERROR(INDEX(Ingredients!H$11:H$310, MATCH($C2165, Ingredients!$B$11:$B$310, 0)), "")="", "", IFERROR(INDEX(Ingredients!H$11:H$310, MATCH($C2165, Ingredients!$B$11:$B$310, 0)), "")))</f>
        <v/>
      </c>
      <c r="AN2165" s="83" t="str">
        <f t="shared" si="500"/>
        <v/>
      </c>
      <c r="AP2165" s="114" t="str">
        <f t="shared" si="510"/>
        <v/>
      </c>
      <c r="AR2165" s="117" t="str">
        <f>IF($C2165="", "", IF(IFERROR(INDEX(Ingredients!$AI$11:$AI$310, MATCH($C2165, Ingredients!$B$11:$B$310, 0)), "")="", "", IFERROR(INDEX(Ingredients!$AI$11:$AI$310, MATCH($C2165, Ingredients!$B$11:$B$310, 0)), "")))</f>
        <v/>
      </c>
      <c r="AT2165" s="120" t="str">
        <f t="shared" si="511"/>
        <v/>
      </c>
      <c r="AV2165" s="90" t="str">
        <f t="shared" si="501"/>
        <v/>
      </c>
      <c r="AX2165" s="90" t="str">
        <f>IF($AV2165="", "", COUNTIF($AV$11:$AV$5010, "&lt;"&amp;$AV2165)+1+COUNTIF($AV$11:$AV2165, $AV2165)-1)</f>
        <v/>
      </c>
      <c r="AZ2165" s="111" t="str">
        <f>IF($B2165="", "", SUMIF('Shopping List'!$AV$11:$AV$25, $B2165, 'Shopping List'!$BN$11:$BN$25))</f>
        <v/>
      </c>
      <c r="BB2165" s="117" t="str">
        <f t="shared" si="512"/>
        <v/>
      </c>
    </row>
    <row r="2166" spans="1:54" x14ac:dyDescent="0.25">
      <c r="A2166" s="4"/>
      <c r="B2166" s="37"/>
      <c r="C2166" s="124"/>
      <c r="D2166" s="39"/>
      <c r="E2166" s="125"/>
      <c r="F2166" s="48"/>
      <c r="G2166" s="4"/>
      <c r="H2166" s="4"/>
      <c r="I2166" s="95" t="str">
        <f>IF($C2166="", "", IF(IFERROR(INDEX(Ingredients!$C$11:$C$310, MATCH($C2166, Ingredients!$B$11:$B$310, 0)), "")="", "", IFERROR(INDEX(Ingredients!$C$11:$C$310, MATCH($C2166, Ingredients!$B$11:$B$310, 0)), "")))</f>
        <v/>
      </c>
      <c r="J2166" s="73" t="str">
        <f>IF($B2166="", "", IF(IFERROR(INDEX(Meals!$C$11:$C$260, MATCH($B2166, Meals!$B$11:$B$260, 0)), "")="", "", IFERROR(INDEX(Meals!$C$11:$C$260, MATCH($B2166, Meals!$B$11:$B$260, 0)), "")))</f>
        <v/>
      </c>
      <c r="K2166" s="4"/>
      <c r="L2166" s="72" t="str">
        <f t="shared" si="502"/>
        <v/>
      </c>
      <c r="M2166" s="73" t="str">
        <f t="shared" si="503"/>
        <v/>
      </c>
      <c r="N2166" s="4"/>
      <c r="O2166" s="78" t="str">
        <f t="shared" si="504"/>
        <v/>
      </c>
      <c r="P2166" s="79" t="str">
        <f t="shared" si="505"/>
        <v/>
      </c>
      <c r="Q2166" s="4"/>
      <c r="R2166" s="90" t="str">
        <f t="shared" si="506"/>
        <v/>
      </c>
      <c r="S2166" s="4"/>
      <c r="Y2166" s="18" t="str">
        <f t="shared" si="507"/>
        <v/>
      </c>
      <c r="AA2166" s="18" t="str">
        <f t="shared" si="498"/>
        <v/>
      </c>
      <c r="AB2166" s="18" t="str">
        <f t="shared" si="499"/>
        <v/>
      </c>
      <c r="AC2166" s="18" t="str">
        <f t="shared" si="508"/>
        <v/>
      </c>
      <c r="AD2166" s="18" t="str">
        <f t="shared" si="508"/>
        <v/>
      </c>
      <c r="AE2166" s="18" t="str">
        <f t="shared" si="509"/>
        <v/>
      </c>
      <c r="AG2166" s="95" t="str">
        <f>IF($C2166="", "", IF(IFERROR(INDEX(Ingredients!C$11:C$310, MATCH($C2166, Ingredients!$B$11:$B$310, 0)), "")="", "", IFERROR(INDEX(Ingredients!C$11:C$310, MATCH($C2166, Ingredients!$B$11:$B$310, 0)), "")))</f>
        <v/>
      </c>
      <c r="AH2166" s="105" t="str">
        <f>IF($C2166="", "", IF(IFERROR(INDEX(Ingredients!D$11:D$310, MATCH($C2166, Ingredients!$B$11:$B$310, 0)), "")="", "", IFERROR(INDEX(Ingredients!D$11:D$310, MATCH($C2166, Ingredients!$B$11:$B$310, 0)), "")))</f>
        <v/>
      </c>
      <c r="AI2166" s="106" t="str">
        <f>IF($C2166="", "", IF(IFERROR(INDEX(Ingredients!E$11:E$310, MATCH($C2166, Ingredients!$B$11:$B$310, 0)), "")="", "", IFERROR(INDEX(Ingredients!E$11:E$310, MATCH($C2166, Ingredients!$B$11:$B$310, 0)), "")))</f>
        <v/>
      </c>
      <c r="AJ2166" s="108" t="str">
        <f>IF($C2166="", "", IF(IFERROR(INDEX(Ingredients!F$11:F$310, MATCH($C2166, Ingredients!$B$11:$B$310, 0)), "")="", "", IFERROR(INDEX(Ingredients!F$11:F$310, MATCH($C2166, Ingredients!$B$11:$B$310, 0)), "")))</f>
        <v/>
      </c>
      <c r="AK2166" s="106" t="str">
        <f>IF($C2166="", "", IF(IFERROR(INDEX(Ingredients!G$11:G$310, MATCH($C2166, Ingredients!$B$11:$B$310, 0)), "")="", "", IFERROR(INDEX(Ingredients!G$11:G$310, MATCH($C2166, Ingredients!$B$11:$B$310, 0)), "")))</f>
        <v/>
      </c>
      <c r="AL2166" s="79" t="str">
        <f>IF($C2166="", "", IF(IFERROR(INDEX(Ingredients!H$11:H$310, MATCH($C2166, Ingredients!$B$11:$B$310, 0)), "")="", "", IFERROR(INDEX(Ingredients!H$11:H$310, MATCH($C2166, Ingredients!$B$11:$B$310, 0)), "")))</f>
        <v/>
      </c>
      <c r="AN2166" s="83" t="str">
        <f t="shared" si="500"/>
        <v/>
      </c>
      <c r="AP2166" s="114" t="str">
        <f t="shared" si="510"/>
        <v/>
      </c>
      <c r="AR2166" s="117" t="str">
        <f>IF($C2166="", "", IF(IFERROR(INDEX(Ingredients!$AI$11:$AI$310, MATCH($C2166, Ingredients!$B$11:$B$310, 0)), "")="", "", IFERROR(INDEX(Ingredients!$AI$11:$AI$310, MATCH($C2166, Ingredients!$B$11:$B$310, 0)), "")))</f>
        <v/>
      </c>
      <c r="AT2166" s="120" t="str">
        <f t="shared" si="511"/>
        <v/>
      </c>
      <c r="AV2166" s="90" t="str">
        <f t="shared" si="501"/>
        <v/>
      </c>
      <c r="AX2166" s="90" t="str">
        <f>IF($AV2166="", "", COUNTIF($AV$11:$AV$5010, "&lt;"&amp;$AV2166)+1+COUNTIF($AV$11:$AV2166, $AV2166)-1)</f>
        <v/>
      </c>
      <c r="AZ2166" s="111" t="str">
        <f>IF($B2166="", "", SUMIF('Shopping List'!$AV$11:$AV$25, $B2166, 'Shopping List'!$BN$11:$BN$25))</f>
        <v/>
      </c>
      <c r="BB2166" s="117" t="str">
        <f t="shared" si="512"/>
        <v/>
      </c>
    </row>
    <row r="2167" spans="1:54" x14ac:dyDescent="0.25">
      <c r="A2167" s="4"/>
      <c r="B2167" s="37"/>
      <c r="C2167" s="124"/>
      <c r="D2167" s="39"/>
      <c r="E2167" s="125"/>
      <c r="F2167" s="48"/>
      <c r="G2167" s="4"/>
      <c r="H2167" s="4"/>
      <c r="I2167" s="95" t="str">
        <f>IF($C2167="", "", IF(IFERROR(INDEX(Ingredients!$C$11:$C$310, MATCH($C2167, Ingredients!$B$11:$B$310, 0)), "")="", "", IFERROR(INDEX(Ingredients!$C$11:$C$310, MATCH($C2167, Ingredients!$B$11:$B$310, 0)), "")))</f>
        <v/>
      </c>
      <c r="J2167" s="73" t="str">
        <f>IF($B2167="", "", IF(IFERROR(INDEX(Meals!$C$11:$C$260, MATCH($B2167, Meals!$B$11:$B$260, 0)), "")="", "", IFERROR(INDEX(Meals!$C$11:$C$260, MATCH($B2167, Meals!$B$11:$B$260, 0)), "")))</f>
        <v/>
      </c>
      <c r="K2167" s="4"/>
      <c r="L2167" s="72" t="str">
        <f t="shared" si="502"/>
        <v/>
      </c>
      <c r="M2167" s="73" t="str">
        <f t="shared" si="503"/>
        <v/>
      </c>
      <c r="N2167" s="4"/>
      <c r="O2167" s="78" t="str">
        <f t="shared" si="504"/>
        <v/>
      </c>
      <c r="P2167" s="79" t="str">
        <f t="shared" si="505"/>
        <v/>
      </c>
      <c r="Q2167" s="4"/>
      <c r="R2167" s="90" t="str">
        <f t="shared" si="506"/>
        <v/>
      </c>
      <c r="S2167" s="4"/>
      <c r="Y2167" s="18" t="str">
        <f t="shared" si="507"/>
        <v/>
      </c>
      <c r="AA2167" s="18" t="str">
        <f t="shared" si="498"/>
        <v/>
      </c>
      <c r="AB2167" s="18" t="str">
        <f t="shared" si="499"/>
        <v/>
      </c>
      <c r="AC2167" s="18" t="str">
        <f t="shared" si="508"/>
        <v/>
      </c>
      <c r="AD2167" s="18" t="str">
        <f t="shared" si="508"/>
        <v/>
      </c>
      <c r="AE2167" s="18" t="str">
        <f t="shared" si="509"/>
        <v/>
      </c>
      <c r="AG2167" s="95" t="str">
        <f>IF($C2167="", "", IF(IFERROR(INDEX(Ingredients!C$11:C$310, MATCH($C2167, Ingredients!$B$11:$B$310, 0)), "")="", "", IFERROR(INDEX(Ingredients!C$11:C$310, MATCH($C2167, Ingredients!$B$11:$B$310, 0)), "")))</f>
        <v/>
      </c>
      <c r="AH2167" s="105" t="str">
        <f>IF($C2167="", "", IF(IFERROR(INDEX(Ingredients!D$11:D$310, MATCH($C2167, Ingredients!$B$11:$B$310, 0)), "")="", "", IFERROR(INDEX(Ingredients!D$11:D$310, MATCH($C2167, Ingredients!$B$11:$B$310, 0)), "")))</f>
        <v/>
      </c>
      <c r="AI2167" s="106" t="str">
        <f>IF($C2167="", "", IF(IFERROR(INDEX(Ingredients!E$11:E$310, MATCH($C2167, Ingredients!$B$11:$B$310, 0)), "")="", "", IFERROR(INDEX(Ingredients!E$11:E$310, MATCH($C2167, Ingredients!$B$11:$B$310, 0)), "")))</f>
        <v/>
      </c>
      <c r="AJ2167" s="108" t="str">
        <f>IF($C2167="", "", IF(IFERROR(INDEX(Ingredients!F$11:F$310, MATCH($C2167, Ingredients!$B$11:$B$310, 0)), "")="", "", IFERROR(INDEX(Ingredients!F$11:F$310, MATCH($C2167, Ingredients!$B$11:$B$310, 0)), "")))</f>
        <v/>
      </c>
      <c r="AK2167" s="106" t="str">
        <f>IF($C2167="", "", IF(IFERROR(INDEX(Ingredients!G$11:G$310, MATCH($C2167, Ingredients!$B$11:$B$310, 0)), "")="", "", IFERROR(INDEX(Ingredients!G$11:G$310, MATCH($C2167, Ingredients!$B$11:$B$310, 0)), "")))</f>
        <v/>
      </c>
      <c r="AL2167" s="79" t="str">
        <f>IF($C2167="", "", IF(IFERROR(INDEX(Ingredients!H$11:H$310, MATCH($C2167, Ingredients!$B$11:$B$310, 0)), "")="", "", IFERROR(INDEX(Ingredients!H$11:H$310, MATCH($C2167, Ingredients!$B$11:$B$310, 0)), "")))</f>
        <v/>
      </c>
      <c r="AN2167" s="83" t="str">
        <f t="shared" si="500"/>
        <v/>
      </c>
      <c r="AP2167" s="114" t="str">
        <f t="shared" si="510"/>
        <v/>
      </c>
      <c r="AR2167" s="117" t="str">
        <f>IF($C2167="", "", IF(IFERROR(INDEX(Ingredients!$AI$11:$AI$310, MATCH($C2167, Ingredients!$B$11:$B$310, 0)), "")="", "", IFERROR(INDEX(Ingredients!$AI$11:$AI$310, MATCH($C2167, Ingredients!$B$11:$B$310, 0)), "")))</f>
        <v/>
      </c>
      <c r="AT2167" s="120" t="str">
        <f t="shared" si="511"/>
        <v/>
      </c>
      <c r="AV2167" s="90" t="str">
        <f t="shared" si="501"/>
        <v/>
      </c>
      <c r="AX2167" s="90" t="str">
        <f>IF($AV2167="", "", COUNTIF($AV$11:$AV$5010, "&lt;"&amp;$AV2167)+1+COUNTIF($AV$11:$AV2167, $AV2167)-1)</f>
        <v/>
      </c>
      <c r="AZ2167" s="111" t="str">
        <f>IF($B2167="", "", SUMIF('Shopping List'!$AV$11:$AV$25, $B2167, 'Shopping List'!$BN$11:$BN$25))</f>
        <v/>
      </c>
      <c r="BB2167" s="117" t="str">
        <f t="shared" si="512"/>
        <v/>
      </c>
    </row>
    <row r="2168" spans="1:54" x14ac:dyDescent="0.25">
      <c r="A2168" s="4"/>
      <c r="B2168" s="37"/>
      <c r="C2168" s="124"/>
      <c r="D2168" s="39"/>
      <c r="E2168" s="125"/>
      <c r="F2168" s="48"/>
      <c r="G2168" s="4"/>
      <c r="H2168" s="4"/>
      <c r="I2168" s="95" t="str">
        <f>IF($C2168="", "", IF(IFERROR(INDEX(Ingredients!$C$11:$C$310, MATCH($C2168, Ingredients!$B$11:$B$310, 0)), "")="", "", IFERROR(INDEX(Ingredients!$C$11:$C$310, MATCH($C2168, Ingredients!$B$11:$B$310, 0)), "")))</f>
        <v/>
      </c>
      <c r="J2168" s="73" t="str">
        <f>IF($B2168="", "", IF(IFERROR(INDEX(Meals!$C$11:$C$260, MATCH($B2168, Meals!$B$11:$B$260, 0)), "")="", "", IFERROR(INDEX(Meals!$C$11:$C$260, MATCH($B2168, Meals!$B$11:$B$260, 0)), "")))</f>
        <v/>
      </c>
      <c r="K2168" s="4"/>
      <c r="L2168" s="72" t="str">
        <f t="shared" si="502"/>
        <v/>
      </c>
      <c r="M2168" s="73" t="str">
        <f t="shared" si="503"/>
        <v/>
      </c>
      <c r="N2168" s="4"/>
      <c r="O2168" s="78" t="str">
        <f t="shared" si="504"/>
        <v/>
      </c>
      <c r="P2168" s="79" t="str">
        <f t="shared" si="505"/>
        <v/>
      </c>
      <c r="Q2168" s="4"/>
      <c r="R2168" s="90" t="str">
        <f t="shared" si="506"/>
        <v/>
      </c>
      <c r="S2168" s="4"/>
      <c r="Y2168" s="18" t="str">
        <f t="shared" si="507"/>
        <v/>
      </c>
      <c r="AA2168" s="18" t="str">
        <f t="shared" si="498"/>
        <v/>
      </c>
      <c r="AB2168" s="18" t="str">
        <f t="shared" si="499"/>
        <v/>
      </c>
      <c r="AC2168" s="18" t="str">
        <f t="shared" si="508"/>
        <v/>
      </c>
      <c r="AD2168" s="18" t="str">
        <f t="shared" si="508"/>
        <v/>
      </c>
      <c r="AE2168" s="18" t="str">
        <f t="shared" si="509"/>
        <v/>
      </c>
      <c r="AG2168" s="95" t="str">
        <f>IF($C2168="", "", IF(IFERROR(INDEX(Ingredients!C$11:C$310, MATCH($C2168, Ingredients!$B$11:$B$310, 0)), "")="", "", IFERROR(INDEX(Ingredients!C$11:C$310, MATCH($C2168, Ingredients!$B$11:$B$310, 0)), "")))</f>
        <v/>
      </c>
      <c r="AH2168" s="105" t="str">
        <f>IF($C2168="", "", IF(IFERROR(INDEX(Ingredients!D$11:D$310, MATCH($C2168, Ingredients!$B$11:$B$310, 0)), "")="", "", IFERROR(INDEX(Ingredients!D$11:D$310, MATCH($C2168, Ingredients!$B$11:$B$310, 0)), "")))</f>
        <v/>
      </c>
      <c r="AI2168" s="106" t="str">
        <f>IF($C2168="", "", IF(IFERROR(INDEX(Ingredients!E$11:E$310, MATCH($C2168, Ingredients!$B$11:$B$310, 0)), "")="", "", IFERROR(INDEX(Ingredients!E$11:E$310, MATCH($C2168, Ingredients!$B$11:$B$310, 0)), "")))</f>
        <v/>
      </c>
      <c r="AJ2168" s="108" t="str">
        <f>IF($C2168="", "", IF(IFERROR(INDEX(Ingredients!F$11:F$310, MATCH($C2168, Ingredients!$B$11:$B$310, 0)), "")="", "", IFERROR(INDEX(Ingredients!F$11:F$310, MATCH($C2168, Ingredients!$B$11:$B$310, 0)), "")))</f>
        <v/>
      </c>
      <c r="AK2168" s="106" t="str">
        <f>IF($C2168="", "", IF(IFERROR(INDEX(Ingredients!G$11:G$310, MATCH($C2168, Ingredients!$B$11:$B$310, 0)), "")="", "", IFERROR(INDEX(Ingredients!G$11:G$310, MATCH($C2168, Ingredients!$B$11:$B$310, 0)), "")))</f>
        <v/>
      </c>
      <c r="AL2168" s="79" t="str">
        <f>IF($C2168="", "", IF(IFERROR(INDEX(Ingredients!H$11:H$310, MATCH($C2168, Ingredients!$B$11:$B$310, 0)), "")="", "", IFERROR(INDEX(Ingredients!H$11:H$310, MATCH($C2168, Ingredients!$B$11:$B$310, 0)), "")))</f>
        <v/>
      </c>
      <c r="AN2168" s="83" t="str">
        <f t="shared" si="500"/>
        <v/>
      </c>
      <c r="AP2168" s="114" t="str">
        <f t="shared" si="510"/>
        <v/>
      </c>
      <c r="AR2168" s="117" t="str">
        <f>IF($C2168="", "", IF(IFERROR(INDEX(Ingredients!$AI$11:$AI$310, MATCH($C2168, Ingredients!$B$11:$B$310, 0)), "")="", "", IFERROR(INDEX(Ingredients!$AI$11:$AI$310, MATCH($C2168, Ingredients!$B$11:$B$310, 0)), "")))</f>
        <v/>
      </c>
      <c r="AT2168" s="120" t="str">
        <f t="shared" si="511"/>
        <v/>
      </c>
      <c r="AV2168" s="90" t="str">
        <f t="shared" si="501"/>
        <v/>
      </c>
      <c r="AX2168" s="90" t="str">
        <f>IF($AV2168="", "", COUNTIF($AV$11:$AV$5010, "&lt;"&amp;$AV2168)+1+COUNTIF($AV$11:$AV2168, $AV2168)-1)</f>
        <v/>
      </c>
      <c r="AZ2168" s="111" t="str">
        <f>IF($B2168="", "", SUMIF('Shopping List'!$AV$11:$AV$25, $B2168, 'Shopping List'!$BN$11:$BN$25))</f>
        <v/>
      </c>
      <c r="BB2168" s="117" t="str">
        <f t="shared" si="512"/>
        <v/>
      </c>
    </row>
    <row r="2169" spans="1:54" x14ac:dyDescent="0.25">
      <c r="A2169" s="4"/>
      <c r="B2169" s="37"/>
      <c r="C2169" s="124"/>
      <c r="D2169" s="39"/>
      <c r="E2169" s="125"/>
      <c r="F2169" s="48"/>
      <c r="G2169" s="4"/>
      <c r="H2169" s="4"/>
      <c r="I2169" s="95" t="str">
        <f>IF($C2169="", "", IF(IFERROR(INDEX(Ingredients!$C$11:$C$310, MATCH($C2169, Ingredients!$B$11:$B$310, 0)), "")="", "", IFERROR(INDEX(Ingredients!$C$11:$C$310, MATCH($C2169, Ingredients!$B$11:$B$310, 0)), "")))</f>
        <v/>
      </c>
      <c r="J2169" s="73" t="str">
        <f>IF($B2169="", "", IF(IFERROR(INDEX(Meals!$C$11:$C$260, MATCH($B2169, Meals!$B$11:$B$260, 0)), "")="", "", IFERROR(INDEX(Meals!$C$11:$C$260, MATCH($B2169, Meals!$B$11:$B$260, 0)), "")))</f>
        <v/>
      </c>
      <c r="K2169" s="4"/>
      <c r="L2169" s="72" t="str">
        <f t="shared" si="502"/>
        <v/>
      </c>
      <c r="M2169" s="73" t="str">
        <f t="shared" si="503"/>
        <v/>
      </c>
      <c r="N2169" s="4"/>
      <c r="O2169" s="78" t="str">
        <f t="shared" si="504"/>
        <v/>
      </c>
      <c r="P2169" s="79" t="str">
        <f t="shared" si="505"/>
        <v/>
      </c>
      <c r="Q2169" s="4"/>
      <c r="R2169" s="90" t="str">
        <f t="shared" si="506"/>
        <v/>
      </c>
      <c r="S2169" s="4"/>
      <c r="Y2169" s="18" t="str">
        <f t="shared" si="507"/>
        <v/>
      </c>
      <c r="AA2169" s="18" t="str">
        <f t="shared" si="498"/>
        <v/>
      </c>
      <c r="AB2169" s="18" t="str">
        <f t="shared" si="499"/>
        <v/>
      </c>
      <c r="AC2169" s="18" t="str">
        <f t="shared" si="508"/>
        <v/>
      </c>
      <c r="AD2169" s="18" t="str">
        <f t="shared" si="508"/>
        <v/>
      </c>
      <c r="AE2169" s="18" t="str">
        <f t="shared" si="509"/>
        <v/>
      </c>
      <c r="AG2169" s="95" t="str">
        <f>IF($C2169="", "", IF(IFERROR(INDEX(Ingredients!C$11:C$310, MATCH($C2169, Ingredients!$B$11:$B$310, 0)), "")="", "", IFERROR(INDEX(Ingredients!C$11:C$310, MATCH($C2169, Ingredients!$B$11:$B$310, 0)), "")))</f>
        <v/>
      </c>
      <c r="AH2169" s="105" t="str">
        <f>IF($C2169="", "", IF(IFERROR(INDEX(Ingredients!D$11:D$310, MATCH($C2169, Ingredients!$B$11:$B$310, 0)), "")="", "", IFERROR(INDEX(Ingredients!D$11:D$310, MATCH($C2169, Ingredients!$B$11:$B$310, 0)), "")))</f>
        <v/>
      </c>
      <c r="AI2169" s="106" t="str">
        <f>IF($C2169="", "", IF(IFERROR(INDEX(Ingredients!E$11:E$310, MATCH($C2169, Ingredients!$B$11:$B$310, 0)), "")="", "", IFERROR(INDEX(Ingredients!E$11:E$310, MATCH($C2169, Ingredients!$B$11:$B$310, 0)), "")))</f>
        <v/>
      </c>
      <c r="AJ2169" s="108" t="str">
        <f>IF($C2169="", "", IF(IFERROR(INDEX(Ingredients!F$11:F$310, MATCH($C2169, Ingredients!$B$11:$B$310, 0)), "")="", "", IFERROR(INDEX(Ingredients!F$11:F$310, MATCH($C2169, Ingredients!$B$11:$B$310, 0)), "")))</f>
        <v/>
      </c>
      <c r="AK2169" s="106" t="str">
        <f>IF($C2169="", "", IF(IFERROR(INDEX(Ingredients!G$11:G$310, MATCH($C2169, Ingredients!$B$11:$B$310, 0)), "")="", "", IFERROR(INDEX(Ingredients!G$11:G$310, MATCH($C2169, Ingredients!$B$11:$B$310, 0)), "")))</f>
        <v/>
      </c>
      <c r="AL2169" s="79" t="str">
        <f>IF($C2169="", "", IF(IFERROR(INDEX(Ingredients!H$11:H$310, MATCH($C2169, Ingredients!$B$11:$B$310, 0)), "")="", "", IFERROR(INDEX(Ingredients!H$11:H$310, MATCH($C2169, Ingredients!$B$11:$B$310, 0)), "")))</f>
        <v/>
      </c>
      <c r="AN2169" s="83" t="str">
        <f t="shared" si="500"/>
        <v/>
      </c>
      <c r="AP2169" s="114" t="str">
        <f t="shared" si="510"/>
        <v/>
      </c>
      <c r="AR2169" s="117" t="str">
        <f>IF($C2169="", "", IF(IFERROR(INDEX(Ingredients!$AI$11:$AI$310, MATCH($C2169, Ingredients!$B$11:$B$310, 0)), "")="", "", IFERROR(INDEX(Ingredients!$AI$11:$AI$310, MATCH($C2169, Ingredients!$B$11:$B$310, 0)), "")))</f>
        <v/>
      </c>
      <c r="AT2169" s="120" t="str">
        <f t="shared" si="511"/>
        <v/>
      </c>
      <c r="AV2169" s="90" t="str">
        <f t="shared" si="501"/>
        <v/>
      </c>
      <c r="AX2169" s="90" t="str">
        <f>IF($AV2169="", "", COUNTIF($AV$11:$AV$5010, "&lt;"&amp;$AV2169)+1+COUNTIF($AV$11:$AV2169, $AV2169)-1)</f>
        <v/>
      </c>
      <c r="AZ2169" s="111" t="str">
        <f>IF($B2169="", "", SUMIF('Shopping List'!$AV$11:$AV$25, $B2169, 'Shopping List'!$BN$11:$BN$25))</f>
        <v/>
      </c>
      <c r="BB2169" s="117" t="str">
        <f t="shared" si="512"/>
        <v/>
      </c>
    </row>
    <row r="2170" spans="1:54" x14ac:dyDescent="0.25">
      <c r="A2170" s="4"/>
      <c r="B2170" s="37"/>
      <c r="C2170" s="124"/>
      <c r="D2170" s="39"/>
      <c r="E2170" s="125"/>
      <c r="F2170" s="48"/>
      <c r="G2170" s="4"/>
      <c r="H2170" s="4"/>
      <c r="I2170" s="95" t="str">
        <f>IF($C2170="", "", IF(IFERROR(INDEX(Ingredients!$C$11:$C$310, MATCH($C2170, Ingredients!$B$11:$B$310, 0)), "")="", "", IFERROR(INDEX(Ingredients!$C$11:$C$310, MATCH($C2170, Ingredients!$B$11:$B$310, 0)), "")))</f>
        <v/>
      </c>
      <c r="J2170" s="73" t="str">
        <f>IF($B2170="", "", IF(IFERROR(INDEX(Meals!$C$11:$C$260, MATCH($B2170, Meals!$B$11:$B$260, 0)), "")="", "", IFERROR(INDEX(Meals!$C$11:$C$260, MATCH($B2170, Meals!$B$11:$B$260, 0)), "")))</f>
        <v/>
      </c>
      <c r="K2170" s="4"/>
      <c r="L2170" s="72" t="str">
        <f t="shared" si="502"/>
        <v/>
      </c>
      <c r="M2170" s="73" t="str">
        <f t="shared" si="503"/>
        <v/>
      </c>
      <c r="N2170" s="4"/>
      <c r="O2170" s="78" t="str">
        <f t="shared" si="504"/>
        <v/>
      </c>
      <c r="P2170" s="79" t="str">
        <f t="shared" si="505"/>
        <v/>
      </c>
      <c r="Q2170" s="4"/>
      <c r="R2170" s="90" t="str">
        <f t="shared" si="506"/>
        <v/>
      </c>
      <c r="S2170" s="4"/>
      <c r="Y2170" s="18" t="str">
        <f t="shared" si="507"/>
        <v/>
      </c>
      <c r="AA2170" s="18" t="str">
        <f t="shared" si="498"/>
        <v/>
      </c>
      <c r="AB2170" s="18" t="str">
        <f t="shared" si="499"/>
        <v/>
      </c>
      <c r="AC2170" s="18" t="str">
        <f t="shared" si="508"/>
        <v/>
      </c>
      <c r="AD2170" s="18" t="str">
        <f t="shared" si="508"/>
        <v/>
      </c>
      <c r="AE2170" s="18" t="str">
        <f t="shared" si="509"/>
        <v/>
      </c>
      <c r="AG2170" s="95" t="str">
        <f>IF($C2170="", "", IF(IFERROR(INDEX(Ingredients!C$11:C$310, MATCH($C2170, Ingredients!$B$11:$B$310, 0)), "")="", "", IFERROR(INDEX(Ingredients!C$11:C$310, MATCH($C2170, Ingredients!$B$11:$B$310, 0)), "")))</f>
        <v/>
      </c>
      <c r="AH2170" s="105" t="str">
        <f>IF($C2170="", "", IF(IFERROR(INDEX(Ingredients!D$11:D$310, MATCH($C2170, Ingredients!$B$11:$B$310, 0)), "")="", "", IFERROR(INDEX(Ingredients!D$11:D$310, MATCH($C2170, Ingredients!$B$11:$B$310, 0)), "")))</f>
        <v/>
      </c>
      <c r="AI2170" s="106" t="str">
        <f>IF($C2170="", "", IF(IFERROR(INDEX(Ingredients!E$11:E$310, MATCH($C2170, Ingredients!$B$11:$B$310, 0)), "")="", "", IFERROR(INDEX(Ingredients!E$11:E$310, MATCH($C2170, Ingredients!$B$11:$B$310, 0)), "")))</f>
        <v/>
      </c>
      <c r="AJ2170" s="108" t="str">
        <f>IF($C2170="", "", IF(IFERROR(INDEX(Ingredients!F$11:F$310, MATCH($C2170, Ingredients!$B$11:$B$310, 0)), "")="", "", IFERROR(INDEX(Ingredients!F$11:F$310, MATCH($C2170, Ingredients!$B$11:$B$310, 0)), "")))</f>
        <v/>
      </c>
      <c r="AK2170" s="106" t="str">
        <f>IF($C2170="", "", IF(IFERROR(INDEX(Ingredients!G$11:G$310, MATCH($C2170, Ingredients!$B$11:$B$310, 0)), "")="", "", IFERROR(INDEX(Ingredients!G$11:G$310, MATCH($C2170, Ingredients!$B$11:$B$310, 0)), "")))</f>
        <v/>
      </c>
      <c r="AL2170" s="79" t="str">
        <f>IF($C2170="", "", IF(IFERROR(INDEX(Ingredients!H$11:H$310, MATCH($C2170, Ingredients!$B$11:$B$310, 0)), "")="", "", IFERROR(INDEX(Ingredients!H$11:H$310, MATCH($C2170, Ingredients!$B$11:$B$310, 0)), "")))</f>
        <v/>
      </c>
      <c r="AN2170" s="83" t="str">
        <f t="shared" si="500"/>
        <v/>
      </c>
      <c r="AP2170" s="114" t="str">
        <f t="shared" si="510"/>
        <v/>
      </c>
      <c r="AR2170" s="117" t="str">
        <f>IF($C2170="", "", IF(IFERROR(INDEX(Ingredients!$AI$11:$AI$310, MATCH($C2170, Ingredients!$B$11:$B$310, 0)), "")="", "", IFERROR(INDEX(Ingredients!$AI$11:$AI$310, MATCH($C2170, Ingredients!$B$11:$B$310, 0)), "")))</f>
        <v/>
      </c>
      <c r="AT2170" s="120" t="str">
        <f t="shared" si="511"/>
        <v/>
      </c>
      <c r="AV2170" s="90" t="str">
        <f t="shared" si="501"/>
        <v/>
      </c>
      <c r="AX2170" s="90" t="str">
        <f>IF($AV2170="", "", COUNTIF($AV$11:$AV$5010, "&lt;"&amp;$AV2170)+1+COUNTIF($AV$11:$AV2170, $AV2170)-1)</f>
        <v/>
      </c>
      <c r="AZ2170" s="111" t="str">
        <f>IF($B2170="", "", SUMIF('Shopping List'!$AV$11:$AV$25, $B2170, 'Shopping List'!$BN$11:$BN$25))</f>
        <v/>
      </c>
      <c r="BB2170" s="117" t="str">
        <f t="shared" si="512"/>
        <v/>
      </c>
    </row>
    <row r="2171" spans="1:54" x14ac:dyDescent="0.25">
      <c r="A2171" s="4"/>
      <c r="B2171" s="37"/>
      <c r="C2171" s="124"/>
      <c r="D2171" s="39"/>
      <c r="E2171" s="125"/>
      <c r="F2171" s="48"/>
      <c r="G2171" s="4"/>
      <c r="H2171" s="4"/>
      <c r="I2171" s="95" t="str">
        <f>IF($C2171="", "", IF(IFERROR(INDEX(Ingredients!$C$11:$C$310, MATCH($C2171, Ingredients!$B$11:$B$310, 0)), "")="", "", IFERROR(INDEX(Ingredients!$C$11:$C$310, MATCH($C2171, Ingredients!$B$11:$B$310, 0)), "")))</f>
        <v/>
      </c>
      <c r="J2171" s="73" t="str">
        <f>IF($B2171="", "", IF(IFERROR(INDEX(Meals!$C$11:$C$260, MATCH($B2171, Meals!$B$11:$B$260, 0)), "")="", "", IFERROR(INDEX(Meals!$C$11:$C$260, MATCH($B2171, Meals!$B$11:$B$260, 0)), "")))</f>
        <v/>
      </c>
      <c r="K2171" s="4"/>
      <c r="L2171" s="72" t="str">
        <f t="shared" si="502"/>
        <v/>
      </c>
      <c r="M2171" s="73" t="str">
        <f t="shared" si="503"/>
        <v/>
      </c>
      <c r="N2171" s="4"/>
      <c r="O2171" s="78" t="str">
        <f t="shared" si="504"/>
        <v/>
      </c>
      <c r="P2171" s="79" t="str">
        <f t="shared" si="505"/>
        <v/>
      </c>
      <c r="Q2171" s="4"/>
      <c r="R2171" s="90" t="str">
        <f t="shared" si="506"/>
        <v/>
      </c>
      <c r="S2171" s="4"/>
      <c r="Y2171" s="18" t="str">
        <f t="shared" si="507"/>
        <v/>
      </c>
      <c r="AA2171" s="18" t="str">
        <f t="shared" si="498"/>
        <v/>
      </c>
      <c r="AB2171" s="18" t="str">
        <f t="shared" si="499"/>
        <v/>
      </c>
      <c r="AC2171" s="18" t="str">
        <f t="shared" si="508"/>
        <v/>
      </c>
      <c r="AD2171" s="18" t="str">
        <f t="shared" si="508"/>
        <v/>
      </c>
      <c r="AE2171" s="18" t="str">
        <f t="shared" si="509"/>
        <v/>
      </c>
      <c r="AG2171" s="95" t="str">
        <f>IF($C2171="", "", IF(IFERROR(INDEX(Ingredients!C$11:C$310, MATCH($C2171, Ingredients!$B$11:$B$310, 0)), "")="", "", IFERROR(INDEX(Ingredients!C$11:C$310, MATCH($C2171, Ingredients!$B$11:$B$310, 0)), "")))</f>
        <v/>
      </c>
      <c r="AH2171" s="105" t="str">
        <f>IF($C2171="", "", IF(IFERROR(INDEX(Ingredients!D$11:D$310, MATCH($C2171, Ingredients!$B$11:$B$310, 0)), "")="", "", IFERROR(INDEX(Ingredients!D$11:D$310, MATCH($C2171, Ingredients!$B$11:$B$310, 0)), "")))</f>
        <v/>
      </c>
      <c r="AI2171" s="106" t="str">
        <f>IF($C2171="", "", IF(IFERROR(INDEX(Ingredients!E$11:E$310, MATCH($C2171, Ingredients!$B$11:$B$310, 0)), "")="", "", IFERROR(INDEX(Ingredients!E$11:E$310, MATCH($C2171, Ingredients!$B$11:$B$310, 0)), "")))</f>
        <v/>
      </c>
      <c r="AJ2171" s="108" t="str">
        <f>IF($C2171="", "", IF(IFERROR(INDEX(Ingredients!F$11:F$310, MATCH($C2171, Ingredients!$B$11:$B$310, 0)), "")="", "", IFERROR(INDEX(Ingredients!F$11:F$310, MATCH($C2171, Ingredients!$B$11:$B$310, 0)), "")))</f>
        <v/>
      </c>
      <c r="AK2171" s="106" t="str">
        <f>IF($C2171="", "", IF(IFERROR(INDEX(Ingredients!G$11:G$310, MATCH($C2171, Ingredients!$B$11:$B$310, 0)), "")="", "", IFERROR(INDEX(Ingredients!G$11:G$310, MATCH($C2171, Ingredients!$B$11:$B$310, 0)), "")))</f>
        <v/>
      </c>
      <c r="AL2171" s="79" t="str">
        <f>IF($C2171="", "", IF(IFERROR(INDEX(Ingredients!H$11:H$310, MATCH($C2171, Ingredients!$B$11:$B$310, 0)), "")="", "", IFERROR(INDEX(Ingredients!H$11:H$310, MATCH($C2171, Ingredients!$B$11:$B$310, 0)), "")))</f>
        <v/>
      </c>
      <c r="AN2171" s="83" t="str">
        <f t="shared" si="500"/>
        <v/>
      </c>
      <c r="AP2171" s="114" t="str">
        <f t="shared" si="510"/>
        <v/>
      </c>
      <c r="AR2171" s="117" t="str">
        <f>IF($C2171="", "", IF(IFERROR(INDEX(Ingredients!$AI$11:$AI$310, MATCH($C2171, Ingredients!$B$11:$B$310, 0)), "")="", "", IFERROR(INDEX(Ingredients!$AI$11:$AI$310, MATCH($C2171, Ingredients!$B$11:$B$310, 0)), "")))</f>
        <v/>
      </c>
      <c r="AT2171" s="120" t="str">
        <f t="shared" si="511"/>
        <v/>
      </c>
      <c r="AV2171" s="90" t="str">
        <f t="shared" si="501"/>
        <v/>
      </c>
      <c r="AX2171" s="90" t="str">
        <f>IF($AV2171="", "", COUNTIF($AV$11:$AV$5010, "&lt;"&amp;$AV2171)+1+COUNTIF($AV$11:$AV2171, $AV2171)-1)</f>
        <v/>
      </c>
      <c r="AZ2171" s="111" t="str">
        <f>IF($B2171="", "", SUMIF('Shopping List'!$AV$11:$AV$25, $B2171, 'Shopping List'!$BN$11:$BN$25))</f>
        <v/>
      </c>
      <c r="BB2171" s="117" t="str">
        <f t="shared" si="512"/>
        <v/>
      </c>
    </row>
    <row r="2172" spans="1:54" x14ac:dyDescent="0.25">
      <c r="A2172" s="4"/>
      <c r="B2172" s="37"/>
      <c r="C2172" s="124"/>
      <c r="D2172" s="39"/>
      <c r="E2172" s="125"/>
      <c r="F2172" s="48"/>
      <c r="G2172" s="4"/>
      <c r="H2172" s="4"/>
      <c r="I2172" s="95" t="str">
        <f>IF($C2172="", "", IF(IFERROR(INDEX(Ingredients!$C$11:$C$310, MATCH($C2172, Ingredients!$B$11:$B$310, 0)), "")="", "", IFERROR(INDEX(Ingredients!$C$11:$C$310, MATCH($C2172, Ingredients!$B$11:$B$310, 0)), "")))</f>
        <v/>
      </c>
      <c r="J2172" s="73" t="str">
        <f>IF($B2172="", "", IF(IFERROR(INDEX(Meals!$C$11:$C$260, MATCH($B2172, Meals!$B$11:$B$260, 0)), "")="", "", IFERROR(INDEX(Meals!$C$11:$C$260, MATCH($B2172, Meals!$B$11:$B$260, 0)), "")))</f>
        <v/>
      </c>
      <c r="K2172" s="4"/>
      <c r="L2172" s="72" t="str">
        <f t="shared" si="502"/>
        <v/>
      </c>
      <c r="M2172" s="73" t="str">
        <f t="shared" si="503"/>
        <v/>
      </c>
      <c r="N2172" s="4"/>
      <c r="O2172" s="78" t="str">
        <f t="shared" si="504"/>
        <v/>
      </c>
      <c r="P2172" s="79" t="str">
        <f t="shared" si="505"/>
        <v/>
      </c>
      <c r="Q2172" s="4"/>
      <c r="R2172" s="90" t="str">
        <f t="shared" si="506"/>
        <v/>
      </c>
      <c r="S2172" s="4"/>
      <c r="Y2172" s="18" t="str">
        <f t="shared" si="507"/>
        <v/>
      </c>
      <c r="AA2172" s="18" t="str">
        <f t="shared" si="498"/>
        <v/>
      </c>
      <c r="AB2172" s="18" t="str">
        <f t="shared" si="499"/>
        <v/>
      </c>
      <c r="AC2172" s="18" t="str">
        <f t="shared" si="508"/>
        <v/>
      </c>
      <c r="AD2172" s="18" t="str">
        <f t="shared" si="508"/>
        <v/>
      </c>
      <c r="AE2172" s="18" t="str">
        <f t="shared" si="509"/>
        <v/>
      </c>
      <c r="AG2172" s="95" t="str">
        <f>IF($C2172="", "", IF(IFERROR(INDEX(Ingredients!C$11:C$310, MATCH($C2172, Ingredients!$B$11:$B$310, 0)), "")="", "", IFERROR(INDEX(Ingredients!C$11:C$310, MATCH($C2172, Ingredients!$B$11:$B$310, 0)), "")))</f>
        <v/>
      </c>
      <c r="AH2172" s="105" t="str">
        <f>IF($C2172="", "", IF(IFERROR(INDEX(Ingredients!D$11:D$310, MATCH($C2172, Ingredients!$B$11:$B$310, 0)), "")="", "", IFERROR(INDEX(Ingredients!D$11:D$310, MATCH($C2172, Ingredients!$B$11:$B$310, 0)), "")))</f>
        <v/>
      </c>
      <c r="AI2172" s="106" t="str">
        <f>IF($C2172="", "", IF(IFERROR(INDEX(Ingredients!E$11:E$310, MATCH($C2172, Ingredients!$B$11:$B$310, 0)), "")="", "", IFERROR(INDEX(Ingredients!E$11:E$310, MATCH($C2172, Ingredients!$B$11:$B$310, 0)), "")))</f>
        <v/>
      </c>
      <c r="AJ2172" s="108" t="str">
        <f>IF($C2172="", "", IF(IFERROR(INDEX(Ingredients!F$11:F$310, MATCH($C2172, Ingredients!$B$11:$B$310, 0)), "")="", "", IFERROR(INDEX(Ingredients!F$11:F$310, MATCH($C2172, Ingredients!$B$11:$B$310, 0)), "")))</f>
        <v/>
      </c>
      <c r="AK2172" s="106" t="str">
        <f>IF($C2172="", "", IF(IFERROR(INDEX(Ingredients!G$11:G$310, MATCH($C2172, Ingredients!$B$11:$B$310, 0)), "")="", "", IFERROR(INDEX(Ingredients!G$11:G$310, MATCH($C2172, Ingredients!$B$11:$B$310, 0)), "")))</f>
        <v/>
      </c>
      <c r="AL2172" s="79" t="str">
        <f>IF($C2172="", "", IF(IFERROR(INDEX(Ingredients!H$11:H$310, MATCH($C2172, Ingredients!$B$11:$B$310, 0)), "")="", "", IFERROR(INDEX(Ingredients!H$11:H$310, MATCH($C2172, Ingredients!$B$11:$B$310, 0)), "")))</f>
        <v/>
      </c>
      <c r="AN2172" s="83" t="str">
        <f t="shared" si="500"/>
        <v/>
      </c>
      <c r="AP2172" s="114" t="str">
        <f t="shared" si="510"/>
        <v/>
      </c>
      <c r="AR2172" s="117" t="str">
        <f>IF($C2172="", "", IF(IFERROR(INDEX(Ingredients!$AI$11:$AI$310, MATCH($C2172, Ingredients!$B$11:$B$310, 0)), "")="", "", IFERROR(INDEX(Ingredients!$AI$11:$AI$310, MATCH($C2172, Ingredients!$B$11:$B$310, 0)), "")))</f>
        <v/>
      </c>
      <c r="AT2172" s="120" t="str">
        <f t="shared" si="511"/>
        <v/>
      </c>
      <c r="AV2172" s="90" t="str">
        <f t="shared" si="501"/>
        <v/>
      </c>
      <c r="AX2172" s="90" t="str">
        <f>IF($AV2172="", "", COUNTIF($AV$11:$AV$5010, "&lt;"&amp;$AV2172)+1+COUNTIF($AV$11:$AV2172, $AV2172)-1)</f>
        <v/>
      </c>
      <c r="AZ2172" s="111" t="str">
        <f>IF($B2172="", "", SUMIF('Shopping List'!$AV$11:$AV$25, $B2172, 'Shopping List'!$BN$11:$BN$25))</f>
        <v/>
      </c>
      <c r="BB2172" s="117" t="str">
        <f t="shared" si="512"/>
        <v/>
      </c>
    </row>
    <row r="2173" spans="1:54" x14ac:dyDescent="0.25">
      <c r="A2173" s="4"/>
      <c r="B2173" s="37"/>
      <c r="C2173" s="124"/>
      <c r="D2173" s="39"/>
      <c r="E2173" s="125"/>
      <c r="F2173" s="48"/>
      <c r="G2173" s="4"/>
      <c r="H2173" s="4"/>
      <c r="I2173" s="95" t="str">
        <f>IF($C2173="", "", IF(IFERROR(INDEX(Ingredients!$C$11:$C$310, MATCH($C2173, Ingredients!$B$11:$B$310, 0)), "")="", "", IFERROR(INDEX(Ingredients!$C$11:$C$310, MATCH($C2173, Ingredients!$B$11:$B$310, 0)), "")))</f>
        <v/>
      </c>
      <c r="J2173" s="73" t="str">
        <f>IF($B2173="", "", IF(IFERROR(INDEX(Meals!$C$11:$C$260, MATCH($B2173, Meals!$B$11:$B$260, 0)), "")="", "", IFERROR(INDEX(Meals!$C$11:$C$260, MATCH($B2173, Meals!$B$11:$B$260, 0)), "")))</f>
        <v/>
      </c>
      <c r="K2173" s="4"/>
      <c r="L2173" s="72" t="str">
        <f t="shared" si="502"/>
        <v/>
      </c>
      <c r="M2173" s="73" t="str">
        <f t="shared" si="503"/>
        <v/>
      </c>
      <c r="N2173" s="4"/>
      <c r="O2173" s="78" t="str">
        <f t="shared" si="504"/>
        <v/>
      </c>
      <c r="P2173" s="79" t="str">
        <f t="shared" si="505"/>
        <v/>
      </c>
      <c r="Q2173" s="4"/>
      <c r="R2173" s="90" t="str">
        <f t="shared" si="506"/>
        <v/>
      </c>
      <c r="S2173" s="4"/>
      <c r="Y2173" s="18" t="str">
        <f t="shared" si="507"/>
        <v/>
      </c>
      <c r="AA2173" s="18" t="str">
        <f t="shared" si="498"/>
        <v/>
      </c>
      <c r="AB2173" s="18" t="str">
        <f t="shared" si="499"/>
        <v/>
      </c>
      <c r="AC2173" s="18" t="str">
        <f t="shared" si="508"/>
        <v/>
      </c>
      <c r="AD2173" s="18" t="str">
        <f t="shared" si="508"/>
        <v/>
      </c>
      <c r="AE2173" s="18" t="str">
        <f t="shared" si="509"/>
        <v/>
      </c>
      <c r="AG2173" s="95" t="str">
        <f>IF($C2173="", "", IF(IFERROR(INDEX(Ingredients!C$11:C$310, MATCH($C2173, Ingredients!$B$11:$B$310, 0)), "")="", "", IFERROR(INDEX(Ingredients!C$11:C$310, MATCH($C2173, Ingredients!$B$11:$B$310, 0)), "")))</f>
        <v/>
      </c>
      <c r="AH2173" s="105" t="str">
        <f>IF($C2173="", "", IF(IFERROR(INDEX(Ingredients!D$11:D$310, MATCH($C2173, Ingredients!$B$11:$B$310, 0)), "")="", "", IFERROR(INDEX(Ingredients!D$11:D$310, MATCH($C2173, Ingredients!$B$11:$B$310, 0)), "")))</f>
        <v/>
      </c>
      <c r="AI2173" s="106" t="str">
        <f>IF($C2173="", "", IF(IFERROR(INDEX(Ingredients!E$11:E$310, MATCH($C2173, Ingredients!$B$11:$B$310, 0)), "")="", "", IFERROR(INDEX(Ingredients!E$11:E$310, MATCH($C2173, Ingredients!$B$11:$B$310, 0)), "")))</f>
        <v/>
      </c>
      <c r="AJ2173" s="108" t="str">
        <f>IF($C2173="", "", IF(IFERROR(INDEX(Ingredients!F$11:F$310, MATCH($C2173, Ingredients!$B$11:$B$310, 0)), "")="", "", IFERROR(INDEX(Ingredients!F$11:F$310, MATCH($C2173, Ingredients!$B$11:$B$310, 0)), "")))</f>
        <v/>
      </c>
      <c r="AK2173" s="106" t="str">
        <f>IF($C2173="", "", IF(IFERROR(INDEX(Ingredients!G$11:G$310, MATCH($C2173, Ingredients!$B$11:$B$310, 0)), "")="", "", IFERROR(INDEX(Ingredients!G$11:G$310, MATCH($C2173, Ingredients!$B$11:$B$310, 0)), "")))</f>
        <v/>
      </c>
      <c r="AL2173" s="79" t="str">
        <f>IF($C2173="", "", IF(IFERROR(INDEX(Ingredients!H$11:H$310, MATCH($C2173, Ingredients!$B$11:$B$310, 0)), "")="", "", IFERROR(INDEX(Ingredients!H$11:H$310, MATCH($C2173, Ingredients!$B$11:$B$310, 0)), "")))</f>
        <v/>
      </c>
      <c r="AN2173" s="83" t="str">
        <f t="shared" si="500"/>
        <v/>
      </c>
      <c r="AP2173" s="114" t="str">
        <f t="shared" si="510"/>
        <v/>
      </c>
      <c r="AR2173" s="117" t="str">
        <f>IF($C2173="", "", IF(IFERROR(INDEX(Ingredients!$AI$11:$AI$310, MATCH($C2173, Ingredients!$B$11:$B$310, 0)), "")="", "", IFERROR(INDEX(Ingredients!$AI$11:$AI$310, MATCH($C2173, Ingredients!$B$11:$B$310, 0)), "")))</f>
        <v/>
      </c>
      <c r="AT2173" s="120" t="str">
        <f t="shared" si="511"/>
        <v/>
      </c>
      <c r="AV2173" s="90" t="str">
        <f t="shared" si="501"/>
        <v/>
      </c>
      <c r="AX2173" s="90" t="str">
        <f>IF($AV2173="", "", COUNTIF($AV$11:$AV$5010, "&lt;"&amp;$AV2173)+1+COUNTIF($AV$11:$AV2173, $AV2173)-1)</f>
        <v/>
      </c>
      <c r="AZ2173" s="111" t="str">
        <f>IF($B2173="", "", SUMIF('Shopping List'!$AV$11:$AV$25, $B2173, 'Shopping List'!$BN$11:$BN$25))</f>
        <v/>
      </c>
      <c r="BB2173" s="117" t="str">
        <f t="shared" si="512"/>
        <v/>
      </c>
    </row>
    <row r="2174" spans="1:54" x14ac:dyDescent="0.25">
      <c r="A2174" s="4"/>
      <c r="B2174" s="37"/>
      <c r="C2174" s="124"/>
      <c r="D2174" s="39"/>
      <c r="E2174" s="125"/>
      <c r="F2174" s="48"/>
      <c r="G2174" s="4"/>
      <c r="H2174" s="4"/>
      <c r="I2174" s="95" t="str">
        <f>IF($C2174="", "", IF(IFERROR(INDEX(Ingredients!$C$11:$C$310, MATCH($C2174, Ingredients!$B$11:$B$310, 0)), "")="", "", IFERROR(INDEX(Ingredients!$C$11:$C$310, MATCH($C2174, Ingredients!$B$11:$B$310, 0)), "")))</f>
        <v/>
      </c>
      <c r="J2174" s="73" t="str">
        <f>IF($B2174="", "", IF(IFERROR(INDEX(Meals!$C$11:$C$260, MATCH($B2174, Meals!$B$11:$B$260, 0)), "")="", "", IFERROR(INDEX(Meals!$C$11:$C$260, MATCH($B2174, Meals!$B$11:$B$260, 0)), "")))</f>
        <v/>
      </c>
      <c r="K2174" s="4"/>
      <c r="L2174" s="72" t="str">
        <f t="shared" si="502"/>
        <v/>
      </c>
      <c r="M2174" s="73" t="str">
        <f t="shared" si="503"/>
        <v/>
      </c>
      <c r="N2174" s="4"/>
      <c r="O2174" s="78" t="str">
        <f t="shared" si="504"/>
        <v/>
      </c>
      <c r="P2174" s="79" t="str">
        <f t="shared" si="505"/>
        <v/>
      </c>
      <c r="Q2174" s="4"/>
      <c r="R2174" s="90" t="str">
        <f t="shared" si="506"/>
        <v/>
      </c>
      <c r="S2174" s="4"/>
      <c r="Y2174" s="18" t="str">
        <f t="shared" si="507"/>
        <v/>
      </c>
      <c r="AA2174" s="18" t="str">
        <f t="shared" si="498"/>
        <v/>
      </c>
      <c r="AB2174" s="18" t="str">
        <f t="shared" si="499"/>
        <v/>
      </c>
      <c r="AC2174" s="18" t="str">
        <f t="shared" si="508"/>
        <v/>
      </c>
      <c r="AD2174" s="18" t="str">
        <f t="shared" si="508"/>
        <v/>
      </c>
      <c r="AE2174" s="18" t="str">
        <f t="shared" si="509"/>
        <v/>
      </c>
      <c r="AG2174" s="95" t="str">
        <f>IF($C2174="", "", IF(IFERROR(INDEX(Ingredients!C$11:C$310, MATCH($C2174, Ingredients!$B$11:$B$310, 0)), "")="", "", IFERROR(INDEX(Ingredients!C$11:C$310, MATCH($C2174, Ingredients!$B$11:$B$310, 0)), "")))</f>
        <v/>
      </c>
      <c r="AH2174" s="105" t="str">
        <f>IF($C2174="", "", IF(IFERROR(INDEX(Ingredients!D$11:D$310, MATCH($C2174, Ingredients!$B$11:$B$310, 0)), "")="", "", IFERROR(INDEX(Ingredients!D$11:D$310, MATCH($C2174, Ingredients!$B$11:$B$310, 0)), "")))</f>
        <v/>
      </c>
      <c r="AI2174" s="106" t="str">
        <f>IF($C2174="", "", IF(IFERROR(INDEX(Ingredients!E$11:E$310, MATCH($C2174, Ingredients!$B$11:$B$310, 0)), "")="", "", IFERROR(INDEX(Ingredients!E$11:E$310, MATCH($C2174, Ingredients!$B$11:$B$310, 0)), "")))</f>
        <v/>
      </c>
      <c r="AJ2174" s="108" t="str">
        <f>IF($C2174="", "", IF(IFERROR(INDEX(Ingredients!F$11:F$310, MATCH($C2174, Ingredients!$B$11:$B$310, 0)), "")="", "", IFERROR(INDEX(Ingredients!F$11:F$310, MATCH($C2174, Ingredients!$B$11:$B$310, 0)), "")))</f>
        <v/>
      </c>
      <c r="AK2174" s="106" t="str">
        <f>IF($C2174="", "", IF(IFERROR(INDEX(Ingredients!G$11:G$310, MATCH($C2174, Ingredients!$B$11:$B$310, 0)), "")="", "", IFERROR(INDEX(Ingredients!G$11:G$310, MATCH($C2174, Ingredients!$B$11:$B$310, 0)), "")))</f>
        <v/>
      </c>
      <c r="AL2174" s="79" t="str">
        <f>IF($C2174="", "", IF(IFERROR(INDEX(Ingredients!H$11:H$310, MATCH($C2174, Ingredients!$B$11:$B$310, 0)), "")="", "", IFERROR(INDEX(Ingredients!H$11:H$310, MATCH($C2174, Ingredients!$B$11:$B$310, 0)), "")))</f>
        <v/>
      </c>
      <c r="AN2174" s="83" t="str">
        <f t="shared" si="500"/>
        <v/>
      </c>
      <c r="AP2174" s="114" t="str">
        <f t="shared" si="510"/>
        <v/>
      </c>
      <c r="AR2174" s="117" t="str">
        <f>IF($C2174="", "", IF(IFERROR(INDEX(Ingredients!$AI$11:$AI$310, MATCH($C2174, Ingredients!$B$11:$B$310, 0)), "")="", "", IFERROR(INDEX(Ingredients!$AI$11:$AI$310, MATCH($C2174, Ingredients!$B$11:$B$310, 0)), "")))</f>
        <v/>
      </c>
      <c r="AT2174" s="120" t="str">
        <f t="shared" si="511"/>
        <v/>
      </c>
      <c r="AV2174" s="90" t="str">
        <f t="shared" si="501"/>
        <v/>
      </c>
      <c r="AX2174" s="90" t="str">
        <f>IF($AV2174="", "", COUNTIF($AV$11:$AV$5010, "&lt;"&amp;$AV2174)+1+COUNTIF($AV$11:$AV2174, $AV2174)-1)</f>
        <v/>
      </c>
      <c r="AZ2174" s="111" t="str">
        <f>IF($B2174="", "", SUMIF('Shopping List'!$AV$11:$AV$25, $B2174, 'Shopping List'!$BN$11:$BN$25))</f>
        <v/>
      </c>
      <c r="BB2174" s="117" t="str">
        <f t="shared" si="512"/>
        <v/>
      </c>
    </row>
    <row r="2175" spans="1:54" x14ac:dyDescent="0.25">
      <c r="A2175" s="4"/>
      <c r="B2175" s="37"/>
      <c r="C2175" s="124"/>
      <c r="D2175" s="39"/>
      <c r="E2175" s="125"/>
      <c r="F2175" s="48"/>
      <c r="G2175" s="4"/>
      <c r="H2175" s="4"/>
      <c r="I2175" s="95" t="str">
        <f>IF($C2175="", "", IF(IFERROR(INDEX(Ingredients!$C$11:$C$310, MATCH($C2175, Ingredients!$B$11:$B$310, 0)), "")="", "", IFERROR(INDEX(Ingredients!$C$11:$C$310, MATCH($C2175, Ingredients!$B$11:$B$310, 0)), "")))</f>
        <v/>
      </c>
      <c r="J2175" s="73" t="str">
        <f>IF($B2175="", "", IF(IFERROR(INDEX(Meals!$C$11:$C$260, MATCH($B2175, Meals!$B$11:$B$260, 0)), "")="", "", IFERROR(INDEX(Meals!$C$11:$C$260, MATCH($B2175, Meals!$B$11:$B$260, 0)), "")))</f>
        <v/>
      </c>
      <c r="K2175" s="4"/>
      <c r="L2175" s="72" t="str">
        <f t="shared" si="502"/>
        <v/>
      </c>
      <c r="M2175" s="73" t="str">
        <f t="shared" si="503"/>
        <v/>
      </c>
      <c r="N2175" s="4"/>
      <c r="O2175" s="78" t="str">
        <f t="shared" si="504"/>
        <v/>
      </c>
      <c r="P2175" s="79" t="str">
        <f t="shared" si="505"/>
        <v/>
      </c>
      <c r="Q2175" s="4"/>
      <c r="R2175" s="90" t="str">
        <f t="shared" si="506"/>
        <v/>
      </c>
      <c r="S2175" s="4"/>
      <c r="Y2175" s="18" t="str">
        <f t="shared" si="507"/>
        <v/>
      </c>
      <c r="AA2175" s="18" t="str">
        <f t="shared" si="498"/>
        <v/>
      </c>
      <c r="AB2175" s="18" t="str">
        <f t="shared" si="499"/>
        <v/>
      </c>
      <c r="AC2175" s="18" t="str">
        <f t="shared" si="508"/>
        <v/>
      </c>
      <c r="AD2175" s="18" t="str">
        <f t="shared" si="508"/>
        <v/>
      </c>
      <c r="AE2175" s="18" t="str">
        <f t="shared" si="509"/>
        <v/>
      </c>
      <c r="AG2175" s="95" t="str">
        <f>IF($C2175="", "", IF(IFERROR(INDEX(Ingredients!C$11:C$310, MATCH($C2175, Ingredients!$B$11:$B$310, 0)), "")="", "", IFERROR(INDEX(Ingredients!C$11:C$310, MATCH($C2175, Ingredients!$B$11:$B$310, 0)), "")))</f>
        <v/>
      </c>
      <c r="AH2175" s="105" t="str">
        <f>IF($C2175="", "", IF(IFERROR(INDEX(Ingredients!D$11:D$310, MATCH($C2175, Ingredients!$B$11:$B$310, 0)), "")="", "", IFERROR(INDEX(Ingredients!D$11:D$310, MATCH($C2175, Ingredients!$B$11:$B$310, 0)), "")))</f>
        <v/>
      </c>
      <c r="AI2175" s="106" t="str">
        <f>IF($C2175="", "", IF(IFERROR(INDEX(Ingredients!E$11:E$310, MATCH($C2175, Ingredients!$B$11:$B$310, 0)), "")="", "", IFERROR(INDEX(Ingredients!E$11:E$310, MATCH($C2175, Ingredients!$B$11:$B$310, 0)), "")))</f>
        <v/>
      </c>
      <c r="AJ2175" s="108" t="str">
        <f>IF($C2175="", "", IF(IFERROR(INDEX(Ingredients!F$11:F$310, MATCH($C2175, Ingredients!$B$11:$B$310, 0)), "")="", "", IFERROR(INDEX(Ingredients!F$11:F$310, MATCH($C2175, Ingredients!$B$11:$B$310, 0)), "")))</f>
        <v/>
      </c>
      <c r="AK2175" s="106" t="str">
        <f>IF($C2175="", "", IF(IFERROR(INDEX(Ingredients!G$11:G$310, MATCH($C2175, Ingredients!$B$11:$B$310, 0)), "")="", "", IFERROR(INDEX(Ingredients!G$11:G$310, MATCH($C2175, Ingredients!$B$11:$B$310, 0)), "")))</f>
        <v/>
      </c>
      <c r="AL2175" s="79" t="str">
        <f>IF($C2175="", "", IF(IFERROR(INDEX(Ingredients!H$11:H$310, MATCH($C2175, Ingredients!$B$11:$B$310, 0)), "")="", "", IFERROR(INDEX(Ingredients!H$11:H$310, MATCH($C2175, Ingredients!$B$11:$B$310, 0)), "")))</f>
        <v/>
      </c>
      <c r="AN2175" s="83" t="str">
        <f t="shared" si="500"/>
        <v/>
      </c>
      <c r="AP2175" s="114" t="str">
        <f t="shared" si="510"/>
        <v/>
      </c>
      <c r="AR2175" s="117" t="str">
        <f>IF($C2175="", "", IF(IFERROR(INDEX(Ingredients!$AI$11:$AI$310, MATCH($C2175, Ingredients!$B$11:$B$310, 0)), "")="", "", IFERROR(INDEX(Ingredients!$AI$11:$AI$310, MATCH($C2175, Ingredients!$B$11:$B$310, 0)), "")))</f>
        <v/>
      </c>
      <c r="AT2175" s="120" t="str">
        <f t="shared" si="511"/>
        <v/>
      </c>
      <c r="AV2175" s="90" t="str">
        <f t="shared" si="501"/>
        <v/>
      </c>
      <c r="AX2175" s="90" t="str">
        <f>IF($AV2175="", "", COUNTIF($AV$11:$AV$5010, "&lt;"&amp;$AV2175)+1+COUNTIF($AV$11:$AV2175, $AV2175)-1)</f>
        <v/>
      </c>
      <c r="AZ2175" s="111" t="str">
        <f>IF($B2175="", "", SUMIF('Shopping List'!$AV$11:$AV$25, $B2175, 'Shopping List'!$BN$11:$BN$25))</f>
        <v/>
      </c>
      <c r="BB2175" s="117" t="str">
        <f t="shared" si="512"/>
        <v/>
      </c>
    </row>
    <row r="2176" spans="1:54" x14ac:dyDescent="0.25">
      <c r="A2176" s="4"/>
      <c r="B2176" s="37"/>
      <c r="C2176" s="124"/>
      <c r="D2176" s="39"/>
      <c r="E2176" s="125"/>
      <c r="F2176" s="48"/>
      <c r="G2176" s="4"/>
      <c r="H2176" s="4"/>
      <c r="I2176" s="95" t="str">
        <f>IF($C2176="", "", IF(IFERROR(INDEX(Ingredients!$C$11:$C$310, MATCH($C2176, Ingredients!$B$11:$B$310, 0)), "")="", "", IFERROR(INDEX(Ingredients!$C$11:$C$310, MATCH($C2176, Ingredients!$B$11:$B$310, 0)), "")))</f>
        <v/>
      </c>
      <c r="J2176" s="73" t="str">
        <f>IF($B2176="", "", IF(IFERROR(INDEX(Meals!$C$11:$C$260, MATCH($B2176, Meals!$B$11:$B$260, 0)), "")="", "", IFERROR(INDEX(Meals!$C$11:$C$260, MATCH($B2176, Meals!$B$11:$B$260, 0)), "")))</f>
        <v/>
      </c>
      <c r="K2176" s="4"/>
      <c r="L2176" s="72" t="str">
        <f t="shared" si="502"/>
        <v/>
      </c>
      <c r="M2176" s="73" t="str">
        <f t="shared" si="503"/>
        <v/>
      </c>
      <c r="N2176" s="4"/>
      <c r="O2176" s="78" t="str">
        <f t="shared" si="504"/>
        <v/>
      </c>
      <c r="P2176" s="79" t="str">
        <f t="shared" si="505"/>
        <v/>
      </c>
      <c r="Q2176" s="4"/>
      <c r="R2176" s="90" t="str">
        <f t="shared" si="506"/>
        <v/>
      </c>
      <c r="S2176" s="4"/>
      <c r="Y2176" s="18" t="str">
        <f t="shared" si="507"/>
        <v/>
      </c>
      <c r="AA2176" s="18" t="str">
        <f t="shared" si="498"/>
        <v/>
      </c>
      <c r="AB2176" s="18" t="str">
        <f t="shared" si="499"/>
        <v/>
      </c>
      <c r="AC2176" s="18" t="str">
        <f t="shared" si="508"/>
        <v/>
      </c>
      <c r="AD2176" s="18" t="str">
        <f t="shared" si="508"/>
        <v/>
      </c>
      <c r="AE2176" s="18" t="str">
        <f t="shared" si="509"/>
        <v/>
      </c>
      <c r="AG2176" s="95" t="str">
        <f>IF($C2176="", "", IF(IFERROR(INDEX(Ingredients!C$11:C$310, MATCH($C2176, Ingredients!$B$11:$B$310, 0)), "")="", "", IFERROR(INDEX(Ingredients!C$11:C$310, MATCH($C2176, Ingredients!$B$11:$B$310, 0)), "")))</f>
        <v/>
      </c>
      <c r="AH2176" s="105" t="str">
        <f>IF($C2176="", "", IF(IFERROR(INDEX(Ingredients!D$11:D$310, MATCH($C2176, Ingredients!$B$11:$B$310, 0)), "")="", "", IFERROR(INDEX(Ingredients!D$11:D$310, MATCH($C2176, Ingredients!$B$11:$B$310, 0)), "")))</f>
        <v/>
      </c>
      <c r="AI2176" s="106" t="str">
        <f>IF($C2176="", "", IF(IFERROR(INDEX(Ingredients!E$11:E$310, MATCH($C2176, Ingredients!$B$11:$B$310, 0)), "")="", "", IFERROR(INDEX(Ingredients!E$11:E$310, MATCH($C2176, Ingredients!$B$11:$B$310, 0)), "")))</f>
        <v/>
      </c>
      <c r="AJ2176" s="108" t="str">
        <f>IF($C2176="", "", IF(IFERROR(INDEX(Ingredients!F$11:F$310, MATCH($C2176, Ingredients!$B$11:$B$310, 0)), "")="", "", IFERROR(INDEX(Ingredients!F$11:F$310, MATCH($C2176, Ingredients!$B$11:$B$310, 0)), "")))</f>
        <v/>
      </c>
      <c r="AK2176" s="106" t="str">
        <f>IF($C2176="", "", IF(IFERROR(INDEX(Ingredients!G$11:G$310, MATCH($C2176, Ingredients!$B$11:$B$310, 0)), "")="", "", IFERROR(INDEX(Ingredients!G$11:G$310, MATCH($C2176, Ingredients!$B$11:$B$310, 0)), "")))</f>
        <v/>
      </c>
      <c r="AL2176" s="79" t="str">
        <f>IF($C2176="", "", IF(IFERROR(INDEX(Ingredients!H$11:H$310, MATCH($C2176, Ingredients!$B$11:$B$310, 0)), "")="", "", IFERROR(INDEX(Ingredients!H$11:H$310, MATCH($C2176, Ingredients!$B$11:$B$310, 0)), "")))</f>
        <v/>
      </c>
      <c r="AN2176" s="83" t="str">
        <f t="shared" si="500"/>
        <v/>
      </c>
      <c r="AP2176" s="114" t="str">
        <f t="shared" si="510"/>
        <v/>
      </c>
      <c r="AR2176" s="117" t="str">
        <f>IF($C2176="", "", IF(IFERROR(INDEX(Ingredients!$AI$11:$AI$310, MATCH($C2176, Ingredients!$B$11:$B$310, 0)), "")="", "", IFERROR(INDEX(Ingredients!$AI$11:$AI$310, MATCH($C2176, Ingredients!$B$11:$B$310, 0)), "")))</f>
        <v/>
      </c>
      <c r="AT2176" s="120" t="str">
        <f t="shared" si="511"/>
        <v/>
      </c>
      <c r="AV2176" s="90" t="str">
        <f t="shared" si="501"/>
        <v/>
      </c>
      <c r="AX2176" s="90" t="str">
        <f>IF($AV2176="", "", COUNTIF($AV$11:$AV$5010, "&lt;"&amp;$AV2176)+1+COUNTIF($AV$11:$AV2176, $AV2176)-1)</f>
        <v/>
      </c>
      <c r="AZ2176" s="111" t="str">
        <f>IF($B2176="", "", SUMIF('Shopping List'!$AV$11:$AV$25, $B2176, 'Shopping List'!$BN$11:$BN$25))</f>
        <v/>
      </c>
      <c r="BB2176" s="117" t="str">
        <f t="shared" si="512"/>
        <v/>
      </c>
    </row>
    <row r="2177" spans="1:54" x14ac:dyDescent="0.25">
      <c r="A2177" s="4"/>
      <c r="B2177" s="37"/>
      <c r="C2177" s="124"/>
      <c r="D2177" s="39"/>
      <c r="E2177" s="125"/>
      <c r="F2177" s="48"/>
      <c r="G2177" s="4"/>
      <c r="H2177" s="4"/>
      <c r="I2177" s="95" t="str">
        <f>IF($C2177="", "", IF(IFERROR(INDEX(Ingredients!$C$11:$C$310, MATCH($C2177, Ingredients!$B$11:$B$310, 0)), "")="", "", IFERROR(INDEX(Ingredients!$C$11:$C$310, MATCH($C2177, Ingredients!$B$11:$B$310, 0)), "")))</f>
        <v/>
      </c>
      <c r="J2177" s="73" t="str">
        <f>IF($B2177="", "", IF(IFERROR(INDEX(Meals!$C$11:$C$260, MATCH($B2177, Meals!$B$11:$B$260, 0)), "")="", "", IFERROR(INDEX(Meals!$C$11:$C$260, MATCH($B2177, Meals!$B$11:$B$260, 0)), "")))</f>
        <v/>
      </c>
      <c r="K2177" s="4"/>
      <c r="L2177" s="72" t="str">
        <f t="shared" si="502"/>
        <v/>
      </c>
      <c r="M2177" s="73" t="str">
        <f t="shared" si="503"/>
        <v/>
      </c>
      <c r="N2177" s="4"/>
      <c r="O2177" s="78" t="str">
        <f t="shared" si="504"/>
        <v/>
      </c>
      <c r="P2177" s="79" t="str">
        <f t="shared" si="505"/>
        <v/>
      </c>
      <c r="Q2177" s="4"/>
      <c r="R2177" s="90" t="str">
        <f t="shared" si="506"/>
        <v/>
      </c>
      <c r="S2177" s="4"/>
      <c r="Y2177" s="18" t="str">
        <f t="shared" si="507"/>
        <v/>
      </c>
      <c r="AA2177" s="18" t="str">
        <f t="shared" si="498"/>
        <v/>
      </c>
      <c r="AB2177" s="18" t="str">
        <f t="shared" si="499"/>
        <v/>
      </c>
      <c r="AC2177" s="18" t="str">
        <f t="shared" si="508"/>
        <v/>
      </c>
      <c r="AD2177" s="18" t="str">
        <f t="shared" si="508"/>
        <v/>
      </c>
      <c r="AE2177" s="18" t="str">
        <f t="shared" si="509"/>
        <v/>
      </c>
      <c r="AG2177" s="95" t="str">
        <f>IF($C2177="", "", IF(IFERROR(INDEX(Ingredients!C$11:C$310, MATCH($C2177, Ingredients!$B$11:$B$310, 0)), "")="", "", IFERROR(INDEX(Ingredients!C$11:C$310, MATCH($C2177, Ingredients!$B$11:$B$310, 0)), "")))</f>
        <v/>
      </c>
      <c r="AH2177" s="105" t="str">
        <f>IF($C2177="", "", IF(IFERROR(INDEX(Ingredients!D$11:D$310, MATCH($C2177, Ingredients!$B$11:$B$310, 0)), "")="", "", IFERROR(INDEX(Ingredients!D$11:D$310, MATCH($C2177, Ingredients!$B$11:$B$310, 0)), "")))</f>
        <v/>
      </c>
      <c r="AI2177" s="106" t="str">
        <f>IF($C2177="", "", IF(IFERROR(INDEX(Ingredients!E$11:E$310, MATCH($C2177, Ingredients!$B$11:$B$310, 0)), "")="", "", IFERROR(INDEX(Ingredients!E$11:E$310, MATCH($C2177, Ingredients!$B$11:$B$310, 0)), "")))</f>
        <v/>
      </c>
      <c r="AJ2177" s="108" t="str">
        <f>IF($C2177="", "", IF(IFERROR(INDEX(Ingredients!F$11:F$310, MATCH($C2177, Ingredients!$B$11:$B$310, 0)), "")="", "", IFERROR(INDEX(Ingredients!F$11:F$310, MATCH($C2177, Ingredients!$B$11:$B$310, 0)), "")))</f>
        <v/>
      </c>
      <c r="AK2177" s="106" t="str">
        <f>IF($C2177="", "", IF(IFERROR(INDEX(Ingredients!G$11:G$310, MATCH($C2177, Ingredients!$B$11:$B$310, 0)), "")="", "", IFERROR(INDEX(Ingredients!G$11:G$310, MATCH($C2177, Ingredients!$B$11:$B$310, 0)), "")))</f>
        <v/>
      </c>
      <c r="AL2177" s="79" t="str">
        <f>IF($C2177="", "", IF(IFERROR(INDEX(Ingredients!H$11:H$310, MATCH($C2177, Ingredients!$B$11:$B$310, 0)), "")="", "", IFERROR(INDEX(Ingredients!H$11:H$310, MATCH($C2177, Ingredients!$B$11:$B$310, 0)), "")))</f>
        <v/>
      </c>
      <c r="AN2177" s="83" t="str">
        <f t="shared" si="500"/>
        <v/>
      </c>
      <c r="AP2177" s="114" t="str">
        <f t="shared" si="510"/>
        <v/>
      </c>
      <c r="AR2177" s="117" t="str">
        <f>IF($C2177="", "", IF(IFERROR(INDEX(Ingredients!$AI$11:$AI$310, MATCH($C2177, Ingredients!$B$11:$B$310, 0)), "")="", "", IFERROR(INDEX(Ingredients!$AI$11:$AI$310, MATCH($C2177, Ingredients!$B$11:$B$310, 0)), "")))</f>
        <v/>
      </c>
      <c r="AT2177" s="120" t="str">
        <f t="shared" si="511"/>
        <v/>
      </c>
      <c r="AV2177" s="90" t="str">
        <f t="shared" si="501"/>
        <v/>
      </c>
      <c r="AX2177" s="90" t="str">
        <f>IF($AV2177="", "", COUNTIF($AV$11:$AV$5010, "&lt;"&amp;$AV2177)+1+COUNTIF($AV$11:$AV2177, $AV2177)-1)</f>
        <v/>
      </c>
      <c r="AZ2177" s="111" t="str">
        <f>IF($B2177="", "", SUMIF('Shopping List'!$AV$11:$AV$25, $B2177, 'Shopping List'!$BN$11:$BN$25))</f>
        <v/>
      </c>
      <c r="BB2177" s="117" t="str">
        <f t="shared" si="512"/>
        <v/>
      </c>
    </row>
    <row r="2178" spans="1:54" x14ac:dyDescent="0.25">
      <c r="A2178" s="4"/>
      <c r="B2178" s="37"/>
      <c r="C2178" s="124"/>
      <c r="D2178" s="39"/>
      <c r="E2178" s="125"/>
      <c r="F2178" s="48"/>
      <c r="G2178" s="4"/>
      <c r="H2178" s="4"/>
      <c r="I2178" s="95" t="str">
        <f>IF($C2178="", "", IF(IFERROR(INDEX(Ingredients!$C$11:$C$310, MATCH($C2178, Ingredients!$B$11:$B$310, 0)), "")="", "", IFERROR(INDEX(Ingredients!$C$11:$C$310, MATCH($C2178, Ingredients!$B$11:$B$310, 0)), "")))</f>
        <v/>
      </c>
      <c r="J2178" s="73" t="str">
        <f>IF($B2178="", "", IF(IFERROR(INDEX(Meals!$C$11:$C$260, MATCH($B2178, Meals!$B$11:$B$260, 0)), "")="", "", IFERROR(INDEX(Meals!$C$11:$C$260, MATCH($B2178, Meals!$B$11:$B$260, 0)), "")))</f>
        <v/>
      </c>
      <c r="K2178" s="4"/>
      <c r="L2178" s="72" t="str">
        <f t="shared" si="502"/>
        <v/>
      </c>
      <c r="M2178" s="73" t="str">
        <f t="shared" si="503"/>
        <v/>
      </c>
      <c r="N2178" s="4"/>
      <c r="O2178" s="78" t="str">
        <f t="shared" si="504"/>
        <v/>
      </c>
      <c r="P2178" s="79" t="str">
        <f t="shared" si="505"/>
        <v/>
      </c>
      <c r="Q2178" s="4"/>
      <c r="R2178" s="90" t="str">
        <f t="shared" si="506"/>
        <v/>
      </c>
      <c r="S2178" s="4"/>
      <c r="Y2178" s="18" t="str">
        <f t="shared" si="507"/>
        <v/>
      </c>
      <c r="AA2178" s="18" t="str">
        <f t="shared" si="498"/>
        <v/>
      </c>
      <c r="AB2178" s="18" t="str">
        <f t="shared" si="499"/>
        <v/>
      </c>
      <c r="AC2178" s="18" t="str">
        <f t="shared" si="508"/>
        <v/>
      </c>
      <c r="AD2178" s="18" t="str">
        <f t="shared" si="508"/>
        <v/>
      </c>
      <c r="AE2178" s="18" t="str">
        <f t="shared" si="509"/>
        <v/>
      </c>
      <c r="AG2178" s="95" t="str">
        <f>IF($C2178="", "", IF(IFERROR(INDEX(Ingredients!C$11:C$310, MATCH($C2178, Ingredients!$B$11:$B$310, 0)), "")="", "", IFERROR(INDEX(Ingredients!C$11:C$310, MATCH($C2178, Ingredients!$B$11:$B$310, 0)), "")))</f>
        <v/>
      </c>
      <c r="AH2178" s="105" t="str">
        <f>IF($C2178="", "", IF(IFERROR(INDEX(Ingredients!D$11:D$310, MATCH($C2178, Ingredients!$B$11:$B$310, 0)), "")="", "", IFERROR(INDEX(Ingredients!D$11:D$310, MATCH($C2178, Ingredients!$B$11:$B$310, 0)), "")))</f>
        <v/>
      </c>
      <c r="AI2178" s="106" t="str">
        <f>IF($C2178="", "", IF(IFERROR(INDEX(Ingredients!E$11:E$310, MATCH($C2178, Ingredients!$B$11:$B$310, 0)), "")="", "", IFERROR(INDEX(Ingredients!E$11:E$310, MATCH($C2178, Ingredients!$B$11:$B$310, 0)), "")))</f>
        <v/>
      </c>
      <c r="AJ2178" s="108" t="str">
        <f>IF($C2178="", "", IF(IFERROR(INDEX(Ingredients!F$11:F$310, MATCH($C2178, Ingredients!$B$11:$B$310, 0)), "")="", "", IFERROR(INDEX(Ingredients!F$11:F$310, MATCH($C2178, Ingredients!$B$11:$B$310, 0)), "")))</f>
        <v/>
      </c>
      <c r="AK2178" s="106" t="str">
        <f>IF($C2178="", "", IF(IFERROR(INDEX(Ingredients!G$11:G$310, MATCH($C2178, Ingredients!$B$11:$B$310, 0)), "")="", "", IFERROR(INDEX(Ingredients!G$11:G$310, MATCH($C2178, Ingredients!$B$11:$B$310, 0)), "")))</f>
        <v/>
      </c>
      <c r="AL2178" s="79" t="str">
        <f>IF($C2178="", "", IF(IFERROR(INDEX(Ingredients!H$11:H$310, MATCH($C2178, Ingredients!$B$11:$B$310, 0)), "")="", "", IFERROR(INDEX(Ingredients!H$11:H$310, MATCH($C2178, Ingredients!$B$11:$B$310, 0)), "")))</f>
        <v/>
      </c>
      <c r="AN2178" s="83" t="str">
        <f t="shared" si="500"/>
        <v/>
      </c>
      <c r="AP2178" s="114" t="str">
        <f t="shared" si="510"/>
        <v/>
      </c>
      <c r="AR2178" s="117" t="str">
        <f>IF($C2178="", "", IF(IFERROR(INDEX(Ingredients!$AI$11:$AI$310, MATCH($C2178, Ingredients!$B$11:$B$310, 0)), "")="", "", IFERROR(INDEX(Ingredients!$AI$11:$AI$310, MATCH($C2178, Ingredients!$B$11:$B$310, 0)), "")))</f>
        <v/>
      </c>
      <c r="AT2178" s="120" t="str">
        <f t="shared" si="511"/>
        <v/>
      </c>
      <c r="AV2178" s="90" t="str">
        <f t="shared" si="501"/>
        <v/>
      </c>
      <c r="AX2178" s="90" t="str">
        <f>IF($AV2178="", "", COUNTIF($AV$11:$AV$5010, "&lt;"&amp;$AV2178)+1+COUNTIF($AV$11:$AV2178, $AV2178)-1)</f>
        <v/>
      </c>
      <c r="AZ2178" s="111" t="str">
        <f>IF($B2178="", "", SUMIF('Shopping List'!$AV$11:$AV$25, $B2178, 'Shopping List'!$BN$11:$BN$25))</f>
        <v/>
      </c>
      <c r="BB2178" s="117" t="str">
        <f t="shared" si="512"/>
        <v/>
      </c>
    </row>
    <row r="2179" spans="1:54" x14ac:dyDescent="0.25">
      <c r="A2179" s="4"/>
      <c r="B2179" s="37"/>
      <c r="C2179" s="124"/>
      <c r="D2179" s="39"/>
      <c r="E2179" s="125"/>
      <c r="F2179" s="48"/>
      <c r="G2179" s="4"/>
      <c r="H2179" s="4"/>
      <c r="I2179" s="95" t="str">
        <f>IF($C2179="", "", IF(IFERROR(INDEX(Ingredients!$C$11:$C$310, MATCH($C2179, Ingredients!$B$11:$B$310, 0)), "")="", "", IFERROR(INDEX(Ingredients!$C$11:$C$310, MATCH($C2179, Ingredients!$B$11:$B$310, 0)), "")))</f>
        <v/>
      </c>
      <c r="J2179" s="73" t="str">
        <f>IF($B2179="", "", IF(IFERROR(INDEX(Meals!$C$11:$C$260, MATCH($B2179, Meals!$B$11:$B$260, 0)), "")="", "", IFERROR(INDEX(Meals!$C$11:$C$260, MATCH($B2179, Meals!$B$11:$B$260, 0)), "")))</f>
        <v/>
      </c>
      <c r="K2179" s="4"/>
      <c r="L2179" s="72" t="str">
        <f t="shared" si="502"/>
        <v/>
      </c>
      <c r="M2179" s="73" t="str">
        <f t="shared" si="503"/>
        <v/>
      </c>
      <c r="N2179" s="4"/>
      <c r="O2179" s="78" t="str">
        <f t="shared" si="504"/>
        <v/>
      </c>
      <c r="P2179" s="79" t="str">
        <f t="shared" si="505"/>
        <v/>
      </c>
      <c r="Q2179" s="4"/>
      <c r="R2179" s="90" t="str">
        <f t="shared" si="506"/>
        <v/>
      </c>
      <c r="S2179" s="4"/>
      <c r="Y2179" s="18" t="str">
        <f t="shared" si="507"/>
        <v/>
      </c>
      <c r="AA2179" s="18" t="str">
        <f t="shared" si="498"/>
        <v/>
      </c>
      <c r="AB2179" s="18" t="str">
        <f t="shared" si="499"/>
        <v/>
      </c>
      <c r="AC2179" s="18" t="str">
        <f t="shared" si="508"/>
        <v/>
      </c>
      <c r="AD2179" s="18" t="str">
        <f t="shared" si="508"/>
        <v/>
      </c>
      <c r="AE2179" s="18" t="str">
        <f t="shared" si="509"/>
        <v/>
      </c>
      <c r="AG2179" s="95" t="str">
        <f>IF($C2179="", "", IF(IFERROR(INDEX(Ingredients!C$11:C$310, MATCH($C2179, Ingredients!$B$11:$B$310, 0)), "")="", "", IFERROR(INDEX(Ingredients!C$11:C$310, MATCH($C2179, Ingredients!$B$11:$B$310, 0)), "")))</f>
        <v/>
      </c>
      <c r="AH2179" s="105" t="str">
        <f>IF($C2179="", "", IF(IFERROR(INDEX(Ingredients!D$11:D$310, MATCH($C2179, Ingredients!$B$11:$B$310, 0)), "")="", "", IFERROR(INDEX(Ingredients!D$11:D$310, MATCH($C2179, Ingredients!$B$11:$B$310, 0)), "")))</f>
        <v/>
      </c>
      <c r="AI2179" s="106" t="str">
        <f>IF($C2179="", "", IF(IFERROR(INDEX(Ingredients!E$11:E$310, MATCH($C2179, Ingredients!$B$11:$B$310, 0)), "")="", "", IFERROR(INDEX(Ingredients!E$11:E$310, MATCH($C2179, Ingredients!$B$11:$B$310, 0)), "")))</f>
        <v/>
      </c>
      <c r="AJ2179" s="108" t="str">
        <f>IF($C2179="", "", IF(IFERROR(INDEX(Ingredients!F$11:F$310, MATCH($C2179, Ingredients!$B$11:$B$310, 0)), "")="", "", IFERROR(INDEX(Ingredients!F$11:F$310, MATCH($C2179, Ingredients!$B$11:$B$310, 0)), "")))</f>
        <v/>
      </c>
      <c r="AK2179" s="106" t="str">
        <f>IF($C2179="", "", IF(IFERROR(INDEX(Ingredients!G$11:G$310, MATCH($C2179, Ingredients!$B$11:$B$310, 0)), "")="", "", IFERROR(INDEX(Ingredients!G$11:G$310, MATCH($C2179, Ingredients!$B$11:$B$310, 0)), "")))</f>
        <v/>
      </c>
      <c r="AL2179" s="79" t="str">
        <f>IF($C2179="", "", IF(IFERROR(INDEX(Ingredients!H$11:H$310, MATCH($C2179, Ingredients!$B$11:$B$310, 0)), "")="", "", IFERROR(INDEX(Ingredients!H$11:H$310, MATCH($C2179, Ingredients!$B$11:$B$310, 0)), "")))</f>
        <v/>
      </c>
      <c r="AN2179" s="83" t="str">
        <f t="shared" si="500"/>
        <v/>
      </c>
      <c r="AP2179" s="114" t="str">
        <f t="shared" si="510"/>
        <v/>
      </c>
      <c r="AR2179" s="117" t="str">
        <f>IF($C2179="", "", IF(IFERROR(INDEX(Ingredients!$AI$11:$AI$310, MATCH($C2179, Ingredients!$B$11:$B$310, 0)), "")="", "", IFERROR(INDEX(Ingredients!$AI$11:$AI$310, MATCH($C2179, Ingredients!$B$11:$B$310, 0)), "")))</f>
        <v/>
      </c>
      <c r="AT2179" s="120" t="str">
        <f t="shared" si="511"/>
        <v/>
      </c>
      <c r="AV2179" s="90" t="str">
        <f t="shared" si="501"/>
        <v/>
      </c>
      <c r="AX2179" s="90" t="str">
        <f>IF($AV2179="", "", COUNTIF($AV$11:$AV$5010, "&lt;"&amp;$AV2179)+1+COUNTIF($AV$11:$AV2179, $AV2179)-1)</f>
        <v/>
      </c>
      <c r="AZ2179" s="111" t="str">
        <f>IF($B2179="", "", SUMIF('Shopping List'!$AV$11:$AV$25, $B2179, 'Shopping List'!$BN$11:$BN$25))</f>
        <v/>
      </c>
      <c r="BB2179" s="117" t="str">
        <f t="shared" si="512"/>
        <v/>
      </c>
    </row>
    <row r="2180" spans="1:54" x14ac:dyDescent="0.25">
      <c r="A2180" s="4"/>
      <c r="B2180" s="37"/>
      <c r="C2180" s="124"/>
      <c r="D2180" s="39"/>
      <c r="E2180" s="125"/>
      <c r="F2180" s="48"/>
      <c r="G2180" s="4"/>
      <c r="H2180" s="4"/>
      <c r="I2180" s="95" t="str">
        <f>IF($C2180="", "", IF(IFERROR(INDEX(Ingredients!$C$11:$C$310, MATCH($C2180, Ingredients!$B$11:$B$310, 0)), "")="", "", IFERROR(INDEX(Ingredients!$C$11:$C$310, MATCH($C2180, Ingredients!$B$11:$B$310, 0)), "")))</f>
        <v/>
      </c>
      <c r="J2180" s="73" t="str">
        <f>IF($B2180="", "", IF(IFERROR(INDEX(Meals!$C$11:$C$260, MATCH($B2180, Meals!$B$11:$B$260, 0)), "")="", "", IFERROR(INDEX(Meals!$C$11:$C$260, MATCH($B2180, Meals!$B$11:$B$260, 0)), "")))</f>
        <v/>
      </c>
      <c r="K2180" s="4"/>
      <c r="L2180" s="72" t="str">
        <f t="shared" si="502"/>
        <v/>
      </c>
      <c r="M2180" s="73" t="str">
        <f t="shared" si="503"/>
        <v/>
      </c>
      <c r="N2180" s="4"/>
      <c r="O2180" s="78" t="str">
        <f t="shared" si="504"/>
        <v/>
      </c>
      <c r="P2180" s="79" t="str">
        <f t="shared" si="505"/>
        <v/>
      </c>
      <c r="Q2180" s="4"/>
      <c r="R2180" s="90" t="str">
        <f t="shared" si="506"/>
        <v/>
      </c>
      <c r="S2180" s="4"/>
      <c r="Y2180" s="18" t="str">
        <f t="shared" si="507"/>
        <v/>
      </c>
      <c r="AA2180" s="18" t="str">
        <f t="shared" si="498"/>
        <v/>
      </c>
      <c r="AB2180" s="18" t="str">
        <f t="shared" si="499"/>
        <v/>
      </c>
      <c r="AC2180" s="18" t="str">
        <f t="shared" si="508"/>
        <v/>
      </c>
      <c r="AD2180" s="18" t="str">
        <f t="shared" si="508"/>
        <v/>
      </c>
      <c r="AE2180" s="18" t="str">
        <f t="shared" si="509"/>
        <v/>
      </c>
      <c r="AG2180" s="95" t="str">
        <f>IF($C2180="", "", IF(IFERROR(INDEX(Ingredients!C$11:C$310, MATCH($C2180, Ingredients!$B$11:$B$310, 0)), "")="", "", IFERROR(INDEX(Ingredients!C$11:C$310, MATCH($C2180, Ingredients!$B$11:$B$310, 0)), "")))</f>
        <v/>
      </c>
      <c r="AH2180" s="105" t="str">
        <f>IF($C2180="", "", IF(IFERROR(INDEX(Ingredients!D$11:D$310, MATCH($C2180, Ingredients!$B$11:$B$310, 0)), "")="", "", IFERROR(INDEX(Ingredients!D$11:D$310, MATCH($C2180, Ingredients!$B$11:$B$310, 0)), "")))</f>
        <v/>
      </c>
      <c r="AI2180" s="106" t="str">
        <f>IF($C2180="", "", IF(IFERROR(INDEX(Ingredients!E$11:E$310, MATCH($C2180, Ingredients!$B$11:$B$310, 0)), "")="", "", IFERROR(INDEX(Ingredients!E$11:E$310, MATCH($C2180, Ingredients!$B$11:$B$310, 0)), "")))</f>
        <v/>
      </c>
      <c r="AJ2180" s="108" t="str">
        <f>IF($C2180="", "", IF(IFERROR(INDEX(Ingredients!F$11:F$310, MATCH($C2180, Ingredients!$B$11:$B$310, 0)), "")="", "", IFERROR(INDEX(Ingredients!F$11:F$310, MATCH($C2180, Ingredients!$B$11:$B$310, 0)), "")))</f>
        <v/>
      </c>
      <c r="AK2180" s="106" t="str">
        <f>IF($C2180="", "", IF(IFERROR(INDEX(Ingredients!G$11:G$310, MATCH($C2180, Ingredients!$B$11:$B$310, 0)), "")="", "", IFERROR(INDEX(Ingredients!G$11:G$310, MATCH($C2180, Ingredients!$B$11:$B$310, 0)), "")))</f>
        <v/>
      </c>
      <c r="AL2180" s="79" t="str">
        <f>IF($C2180="", "", IF(IFERROR(INDEX(Ingredients!H$11:H$310, MATCH($C2180, Ingredients!$B$11:$B$310, 0)), "")="", "", IFERROR(INDEX(Ingredients!H$11:H$310, MATCH($C2180, Ingredients!$B$11:$B$310, 0)), "")))</f>
        <v/>
      </c>
      <c r="AN2180" s="83" t="str">
        <f t="shared" si="500"/>
        <v/>
      </c>
      <c r="AP2180" s="114" t="str">
        <f t="shared" si="510"/>
        <v/>
      </c>
      <c r="AR2180" s="117" t="str">
        <f>IF($C2180="", "", IF(IFERROR(INDEX(Ingredients!$AI$11:$AI$310, MATCH($C2180, Ingredients!$B$11:$B$310, 0)), "")="", "", IFERROR(INDEX(Ingredients!$AI$11:$AI$310, MATCH($C2180, Ingredients!$B$11:$B$310, 0)), "")))</f>
        <v/>
      </c>
      <c r="AT2180" s="120" t="str">
        <f t="shared" si="511"/>
        <v/>
      </c>
      <c r="AV2180" s="90" t="str">
        <f t="shared" si="501"/>
        <v/>
      </c>
      <c r="AX2180" s="90" t="str">
        <f>IF($AV2180="", "", COUNTIF($AV$11:$AV$5010, "&lt;"&amp;$AV2180)+1+COUNTIF($AV$11:$AV2180, $AV2180)-1)</f>
        <v/>
      </c>
      <c r="AZ2180" s="111" t="str">
        <f>IF($B2180="", "", SUMIF('Shopping List'!$AV$11:$AV$25, $B2180, 'Shopping List'!$BN$11:$BN$25))</f>
        <v/>
      </c>
      <c r="BB2180" s="117" t="str">
        <f t="shared" si="512"/>
        <v/>
      </c>
    </row>
    <row r="2181" spans="1:54" x14ac:dyDescent="0.25">
      <c r="A2181" s="4"/>
      <c r="B2181" s="37"/>
      <c r="C2181" s="124"/>
      <c r="D2181" s="39"/>
      <c r="E2181" s="125"/>
      <c r="F2181" s="48"/>
      <c r="G2181" s="4"/>
      <c r="H2181" s="4"/>
      <c r="I2181" s="95" t="str">
        <f>IF($C2181="", "", IF(IFERROR(INDEX(Ingredients!$C$11:$C$310, MATCH($C2181, Ingredients!$B$11:$B$310, 0)), "")="", "", IFERROR(INDEX(Ingredients!$C$11:$C$310, MATCH($C2181, Ingredients!$B$11:$B$310, 0)), "")))</f>
        <v/>
      </c>
      <c r="J2181" s="73" t="str">
        <f>IF($B2181="", "", IF(IFERROR(INDEX(Meals!$C$11:$C$260, MATCH($B2181, Meals!$B$11:$B$260, 0)), "")="", "", IFERROR(INDEX(Meals!$C$11:$C$260, MATCH($B2181, Meals!$B$11:$B$260, 0)), "")))</f>
        <v/>
      </c>
      <c r="K2181" s="4"/>
      <c r="L2181" s="72" t="str">
        <f t="shared" si="502"/>
        <v/>
      </c>
      <c r="M2181" s="73" t="str">
        <f t="shared" si="503"/>
        <v/>
      </c>
      <c r="N2181" s="4"/>
      <c r="O2181" s="78" t="str">
        <f t="shared" si="504"/>
        <v/>
      </c>
      <c r="P2181" s="79" t="str">
        <f t="shared" si="505"/>
        <v/>
      </c>
      <c r="Q2181" s="4"/>
      <c r="R2181" s="90" t="str">
        <f t="shared" si="506"/>
        <v/>
      </c>
      <c r="S2181" s="4"/>
      <c r="Y2181" s="18" t="str">
        <f t="shared" si="507"/>
        <v/>
      </c>
      <c r="AA2181" s="18" t="str">
        <f t="shared" si="498"/>
        <v/>
      </c>
      <c r="AB2181" s="18" t="str">
        <f t="shared" si="499"/>
        <v/>
      </c>
      <c r="AC2181" s="18" t="str">
        <f t="shared" si="508"/>
        <v/>
      </c>
      <c r="AD2181" s="18" t="str">
        <f t="shared" si="508"/>
        <v/>
      </c>
      <c r="AE2181" s="18" t="str">
        <f t="shared" si="509"/>
        <v/>
      </c>
      <c r="AG2181" s="95" t="str">
        <f>IF($C2181="", "", IF(IFERROR(INDEX(Ingredients!C$11:C$310, MATCH($C2181, Ingredients!$B$11:$B$310, 0)), "")="", "", IFERROR(INDEX(Ingredients!C$11:C$310, MATCH($C2181, Ingredients!$B$11:$B$310, 0)), "")))</f>
        <v/>
      </c>
      <c r="AH2181" s="105" t="str">
        <f>IF($C2181="", "", IF(IFERROR(INDEX(Ingredients!D$11:D$310, MATCH($C2181, Ingredients!$B$11:$B$310, 0)), "")="", "", IFERROR(INDEX(Ingredients!D$11:D$310, MATCH($C2181, Ingredients!$B$11:$B$310, 0)), "")))</f>
        <v/>
      </c>
      <c r="AI2181" s="106" t="str">
        <f>IF($C2181="", "", IF(IFERROR(INDEX(Ingredients!E$11:E$310, MATCH($C2181, Ingredients!$B$11:$B$310, 0)), "")="", "", IFERROR(INDEX(Ingredients!E$11:E$310, MATCH($C2181, Ingredients!$B$11:$B$310, 0)), "")))</f>
        <v/>
      </c>
      <c r="AJ2181" s="108" t="str">
        <f>IF($C2181="", "", IF(IFERROR(INDEX(Ingredients!F$11:F$310, MATCH($C2181, Ingredients!$B$11:$B$310, 0)), "")="", "", IFERROR(INDEX(Ingredients!F$11:F$310, MATCH($C2181, Ingredients!$B$11:$B$310, 0)), "")))</f>
        <v/>
      </c>
      <c r="AK2181" s="106" t="str">
        <f>IF($C2181="", "", IF(IFERROR(INDEX(Ingredients!G$11:G$310, MATCH($C2181, Ingredients!$B$11:$B$310, 0)), "")="", "", IFERROR(INDEX(Ingredients!G$11:G$310, MATCH($C2181, Ingredients!$B$11:$B$310, 0)), "")))</f>
        <v/>
      </c>
      <c r="AL2181" s="79" t="str">
        <f>IF($C2181="", "", IF(IFERROR(INDEX(Ingredients!H$11:H$310, MATCH($C2181, Ingredients!$B$11:$B$310, 0)), "")="", "", IFERROR(INDEX(Ingredients!H$11:H$310, MATCH($C2181, Ingredients!$B$11:$B$310, 0)), "")))</f>
        <v/>
      </c>
      <c r="AN2181" s="83" t="str">
        <f t="shared" si="500"/>
        <v/>
      </c>
      <c r="AP2181" s="114" t="str">
        <f t="shared" si="510"/>
        <v/>
      </c>
      <c r="AR2181" s="117" t="str">
        <f>IF($C2181="", "", IF(IFERROR(INDEX(Ingredients!$AI$11:$AI$310, MATCH($C2181, Ingredients!$B$11:$B$310, 0)), "")="", "", IFERROR(INDEX(Ingredients!$AI$11:$AI$310, MATCH($C2181, Ingredients!$B$11:$B$310, 0)), "")))</f>
        <v/>
      </c>
      <c r="AT2181" s="120" t="str">
        <f t="shared" si="511"/>
        <v/>
      </c>
      <c r="AV2181" s="90" t="str">
        <f t="shared" si="501"/>
        <v/>
      </c>
      <c r="AX2181" s="90" t="str">
        <f>IF($AV2181="", "", COUNTIF($AV$11:$AV$5010, "&lt;"&amp;$AV2181)+1+COUNTIF($AV$11:$AV2181, $AV2181)-1)</f>
        <v/>
      </c>
      <c r="AZ2181" s="111" t="str">
        <f>IF($B2181="", "", SUMIF('Shopping List'!$AV$11:$AV$25, $B2181, 'Shopping List'!$BN$11:$BN$25))</f>
        <v/>
      </c>
      <c r="BB2181" s="117" t="str">
        <f t="shared" si="512"/>
        <v/>
      </c>
    </row>
    <row r="2182" spans="1:54" x14ac:dyDescent="0.25">
      <c r="A2182" s="4"/>
      <c r="B2182" s="37"/>
      <c r="C2182" s="124"/>
      <c r="D2182" s="39"/>
      <c r="E2182" s="125"/>
      <c r="F2182" s="48"/>
      <c r="G2182" s="4"/>
      <c r="H2182" s="4"/>
      <c r="I2182" s="95" t="str">
        <f>IF($C2182="", "", IF(IFERROR(INDEX(Ingredients!$C$11:$C$310, MATCH($C2182, Ingredients!$B$11:$B$310, 0)), "")="", "", IFERROR(INDEX(Ingredients!$C$11:$C$310, MATCH($C2182, Ingredients!$B$11:$B$310, 0)), "")))</f>
        <v/>
      </c>
      <c r="J2182" s="73" t="str">
        <f>IF($B2182="", "", IF(IFERROR(INDEX(Meals!$C$11:$C$260, MATCH($B2182, Meals!$B$11:$B$260, 0)), "")="", "", IFERROR(INDEX(Meals!$C$11:$C$260, MATCH($B2182, Meals!$B$11:$B$260, 0)), "")))</f>
        <v/>
      </c>
      <c r="K2182" s="4"/>
      <c r="L2182" s="72" t="str">
        <f t="shared" si="502"/>
        <v/>
      </c>
      <c r="M2182" s="73" t="str">
        <f t="shared" si="503"/>
        <v/>
      </c>
      <c r="N2182" s="4"/>
      <c r="O2182" s="78" t="str">
        <f t="shared" si="504"/>
        <v/>
      </c>
      <c r="P2182" s="79" t="str">
        <f t="shared" si="505"/>
        <v/>
      </c>
      <c r="Q2182" s="4"/>
      <c r="R2182" s="90" t="str">
        <f t="shared" si="506"/>
        <v/>
      </c>
      <c r="S2182" s="4"/>
      <c r="Y2182" s="18" t="str">
        <f t="shared" si="507"/>
        <v/>
      </c>
      <c r="AA2182" s="18" t="str">
        <f t="shared" si="498"/>
        <v/>
      </c>
      <c r="AB2182" s="18" t="str">
        <f t="shared" si="499"/>
        <v/>
      </c>
      <c r="AC2182" s="18" t="str">
        <f t="shared" si="508"/>
        <v/>
      </c>
      <c r="AD2182" s="18" t="str">
        <f t="shared" si="508"/>
        <v/>
      </c>
      <c r="AE2182" s="18" t="str">
        <f t="shared" si="509"/>
        <v/>
      </c>
      <c r="AG2182" s="95" t="str">
        <f>IF($C2182="", "", IF(IFERROR(INDEX(Ingredients!C$11:C$310, MATCH($C2182, Ingredients!$B$11:$B$310, 0)), "")="", "", IFERROR(INDEX(Ingredients!C$11:C$310, MATCH($C2182, Ingredients!$B$11:$B$310, 0)), "")))</f>
        <v/>
      </c>
      <c r="AH2182" s="105" t="str">
        <f>IF($C2182="", "", IF(IFERROR(INDEX(Ingredients!D$11:D$310, MATCH($C2182, Ingredients!$B$11:$B$310, 0)), "")="", "", IFERROR(INDEX(Ingredients!D$11:D$310, MATCH($C2182, Ingredients!$B$11:$B$310, 0)), "")))</f>
        <v/>
      </c>
      <c r="AI2182" s="106" t="str">
        <f>IF($C2182="", "", IF(IFERROR(INDEX(Ingredients!E$11:E$310, MATCH($C2182, Ingredients!$B$11:$B$310, 0)), "")="", "", IFERROR(INDEX(Ingredients!E$11:E$310, MATCH($C2182, Ingredients!$B$11:$B$310, 0)), "")))</f>
        <v/>
      </c>
      <c r="AJ2182" s="108" t="str">
        <f>IF($C2182="", "", IF(IFERROR(INDEX(Ingredients!F$11:F$310, MATCH($C2182, Ingredients!$B$11:$B$310, 0)), "")="", "", IFERROR(INDEX(Ingredients!F$11:F$310, MATCH($C2182, Ingredients!$B$11:$B$310, 0)), "")))</f>
        <v/>
      </c>
      <c r="AK2182" s="106" t="str">
        <f>IF($C2182="", "", IF(IFERROR(INDEX(Ingredients!G$11:G$310, MATCH($C2182, Ingredients!$B$11:$B$310, 0)), "")="", "", IFERROR(INDEX(Ingredients!G$11:G$310, MATCH($C2182, Ingredients!$B$11:$B$310, 0)), "")))</f>
        <v/>
      </c>
      <c r="AL2182" s="79" t="str">
        <f>IF($C2182="", "", IF(IFERROR(INDEX(Ingredients!H$11:H$310, MATCH($C2182, Ingredients!$B$11:$B$310, 0)), "")="", "", IFERROR(INDEX(Ingredients!H$11:H$310, MATCH($C2182, Ingredients!$B$11:$B$310, 0)), "")))</f>
        <v/>
      </c>
      <c r="AN2182" s="83" t="str">
        <f t="shared" si="500"/>
        <v/>
      </c>
      <c r="AP2182" s="114" t="str">
        <f t="shared" si="510"/>
        <v/>
      </c>
      <c r="AR2182" s="117" t="str">
        <f>IF($C2182="", "", IF(IFERROR(INDEX(Ingredients!$AI$11:$AI$310, MATCH($C2182, Ingredients!$B$11:$B$310, 0)), "")="", "", IFERROR(INDEX(Ingredients!$AI$11:$AI$310, MATCH($C2182, Ingredients!$B$11:$B$310, 0)), "")))</f>
        <v/>
      </c>
      <c r="AT2182" s="120" t="str">
        <f t="shared" si="511"/>
        <v/>
      </c>
      <c r="AV2182" s="90" t="str">
        <f t="shared" si="501"/>
        <v/>
      </c>
      <c r="AX2182" s="90" t="str">
        <f>IF($AV2182="", "", COUNTIF($AV$11:$AV$5010, "&lt;"&amp;$AV2182)+1+COUNTIF($AV$11:$AV2182, $AV2182)-1)</f>
        <v/>
      </c>
      <c r="AZ2182" s="111" t="str">
        <f>IF($B2182="", "", SUMIF('Shopping List'!$AV$11:$AV$25, $B2182, 'Shopping List'!$BN$11:$BN$25))</f>
        <v/>
      </c>
      <c r="BB2182" s="117" t="str">
        <f t="shared" si="512"/>
        <v/>
      </c>
    </row>
    <row r="2183" spans="1:54" x14ac:dyDescent="0.25">
      <c r="A2183" s="4"/>
      <c r="B2183" s="37"/>
      <c r="C2183" s="124"/>
      <c r="D2183" s="39"/>
      <c r="E2183" s="125"/>
      <c r="F2183" s="48"/>
      <c r="G2183" s="4"/>
      <c r="H2183" s="4"/>
      <c r="I2183" s="95" t="str">
        <f>IF($C2183="", "", IF(IFERROR(INDEX(Ingredients!$C$11:$C$310, MATCH($C2183, Ingredients!$B$11:$B$310, 0)), "")="", "", IFERROR(INDEX(Ingredients!$C$11:$C$310, MATCH($C2183, Ingredients!$B$11:$B$310, 0)), "")))</f>
        <v/>
      </c>
      <c r="J2183" s="73" t="str">
        <f>IF($B2183="", "", IF(IFERROR(INDEX(Meals!$C$11:$C$260, MATCH($B2183, Meals!$B$11:$B$260, 0)), "")="", "", IFERROR(INDEX(Meals!$C$11:$C$260, MATCH($B2183, Meals!$B$11:$B$260, 0)), "")))</f>
        <v/>
      </c>
      <c r="K2183" s="4"/>
      <c r="L2183" s="72" t="str">
        <f t="shared" si="502"/>
        <v/>
      </c>
      <c r="M2183" s="73" t="str">
        <f t="shared" si="503"/>
        <v/>
      </c>
      <c r="N2183" s="4"/>
      <c r="O2183" s="78" t="str">
        <f t="shared" si="504"/>
        <v/>
      </c>
      <c r="P2183" s="79" t="str">
        <f t="shared" si="505"/>
        <v/>
      </c>
      <c r="Q2183" s="4"/>
      <c r="R2183" s="90" t="str">
        <f t="shared" si="506"/>
        <v/>
      </c>
      <c r="S2183" s="4"/>
      <c r="Y2183" s="18" t="str">
        <f t="shared" si="507"/>
        <v/>
      </c>
      <c r="AA2183" s="18" t="str">
        <f t="shared" si="498"/>
        <v/>
      </c>
      <c r="AB2183" s="18" t="str">
        <f t="shared" si="499"/>
        <v/>
      </c>
      <c r="AC2183" s="18" t="str">
        <f t="shared" si="508"/>
        <v/>
      </c>
      <c r="AD2183" s="18" t="str">
        <f t="shared" si="508"/>
        <v/>
      </c>
      <c r="AE2183" s="18" t="str">
        <f t="shared" si="509"/>
        <v/>
      </c>
      <c r="AG2183" s="95" t="str">
        <f>IF($C2183="", "", IF(IFERROR(INDEX(Ingredients!C$11:C$310, MATCH($C2183, Ingredients!$B$11:$B$310, 0)), "")="", "", IFERROR(INDEX(Ingredients!C$11:C$310, MATCH($C2183, Ingredients!$B$11:$B$310, 0)), "")))</f>
        <v/>
      </c>
      <c r="AH2183" s="105" t="str">
        <f>IF($C2183="", "", IF(IFERROR(INDEX(Ingredients!D$11:D$310, MATCH($C2183, Ingredients!$B$11:$B$310, 0)), "")="", "", IFERROR(INDEX(Ingredients!D$11:D$310, MATCH($C2183, Ingredients!$B$11:$B$310, 0)), "")))</f>
        <v/>
      </c>
      <c r="AI2183" s="106" t="str">
        <f>IF($C2183="", "", IF(IFERROR(INDEX(Ingredients!E$11:E$310, MATCH($C2183, Ingredients!$B$11:$B$310, 0)), "")="", "", IFERROR(INDEX(Ingredients!E$11:E$310, MATCH($C2183, Ingredients!$B$11:$B$310, 0)), "")))</f>
        <v/>
      </c>
      <c r="AJ2183" s="108" t="str">
        <f>IF($C2183="", "", IF(IFERROR(INDEX(Ingredients!F$11:F$310, MATCH($C2183, Ingredients!$B$11:$B$310, 0)), "")="", "", IFERROR(INDEX(Ingredients!F$11:F$310, MATCH($C2183, Ingredients!$B$11:$B$310, 0)), "")))</f>
        <v/>
      </c>
      <c r="AK2183" s="106" t="str">
        <f>IF($C2183="", "", IF(IFERROR(INDEX(Ingredients!G$11:G$310, MATCH($C2183, Ingredients!$B$11:$B$310, 0)), "")="", "", IFERROR(INDEX(Ingredients!G$11:G$310, MATCH($C2183, Ingredients!$B$11:$B$310, 0)), "")))</f>
        <v/>
      </c>
      <c r="AL2183" s="79" t="str">
        <f>IF($C2183="", "", IF(IFERROR(INDEX(Ingredients!H$11:H$310, MATCH($C2183, Ingredients!$B$11:$B$310, 0)), "")="", "", IFERROR(INDEX(Ingredients!H$11:H$310, MATCH($C2183, Ingredients!$B$11:$B$310, 0)), "")))</f>
        <v/>
      </c>
      <c r="AN2183" s="83" t="str">
        <f t="shared" si="500"/>
        <v/>
      </c>
      <c r="AP2183" s="114" t="str">
        <f t="shared" si="510"/>
        <v/>
      </c>
      <c r="AR2183" s="117" t="str">
        <f>IF($C2183="", "", IF(IFERROR(INDEX(Ingredients!$AI$11:$AI$310, MATCH($C2183, Ingredients!$B$11:$B$310, 0)), "")="", "", IFERROR(INDEX(Ingredients!$AI$11:$AI$310, MATCH($C2183, Ingredients!$B$11:$B$310, 0)), "")))</f>
        <v/>
      </c>
      <c r="AT2183" s="120" t="str">
        <f t="shared" si="511"/>
        <v/>
      </c>
      <c r="AV2183" s="90" t="str">
        <f t="shared" si="501"/>
        <v/>
      </c>
      <c r="AX2183" s="90" t="str">
        <f>IF($AV2183="", "", COUNTIF($AV$11:$AV$5010, "&lt;"&amp;$AV2183)+1+COUNTIF($AV$11:$AV2183, $AV2183)-1)</f>
        <v/>
      </c>
      <c r="AZ2183" s="111" t="str">
        <f>IF($B2183="", "", SUMIF('Shopping List'!$AV$11:$AV$25, $B2183, 'Shopping List'!$BN$11:$BN$25))</f>
        <v/>
      </c>
      <c r="BB2183" s="117" t="str">
        <f t="shared" si="512"/>
        <v/>
      </c>
    </row>
    <row r="2184" spans="1:54" x14ac:dyDescent="0.25">
      <c r="A2184" s="4"/>
      <c r="B2184" s="37"/>
      <c r="C2184" s="124"/>
      <c r="D2184" s="39"/>
      <c r="E2184" s="125"/>
      <c r="F2184" s="48"/>
      <c r="G2184" s="4"/>
      <c r="H2184" s="4"/>
      <c r="I2184" s="95" t="str">
        <f>IF($C2184="", "", IF(IFERROR(INDEX(Ingredients!$C$11:$C$310, MATCH($C2184, Ingredients!$B$11:$B$310, 0)), "")="", "", IFERROR(INDEX(Ingredients!$C$11:$C$310, MATCH($C2184, Ingredients!$B$11:$B$310, 0)), "")))</f>
        <v/>
      </c>
      <c r="J2184" s="73" t="str">
        <f>IF($B2184="", "", IF(IFERROR(INDEX(Meals!$C$11:$C$260, MATCH($B2184, Meals!$B$11:$B$260, 0)), "")="", "", IFERROR(INDEX(Meals!$C$11:$C$260, MATCH($B2184, Meals!$B$11:$B$260, 0)), "")))</f>
        <v/>
      </c>
      <c r="K2184" s="4"/>
      <c r="L2184" s="72" t="str">
        <f t="shared" si="502"/>
        <v/>
      </c>
      <c r="M2184" s="73" t="str">
        <f t="shared" si="503"/>
        <v/>
      </c>
      <c r="N2184" s="4"/>
      <c r="O2184" s="78" t="str">
        <f t="shared" si="504"/>
        <v/>
      </c>
      <c r="P2184" s="79" t="str">
        <f t="shared" si="505"/>
        <v/>
      </c>
      <c r="Q2184" s="4"/>
      <c r="R2184" s="90" t="str">
        <f t="shared" si="506"/>
        <v/>
      </c>
      <c r="S2184" s="4"/>
      <c r="Y2184" s="18" t="str">
        <f t="shared" si="507"/>
        <v/>
      </c>
      <c r="AA2184" s="18" t="str">
        <f t="shared" si="498"/>
        <v/>
      </c>
      <c r="AB2184" s="18" t="str">
        <f t="shared" si="499"/>
        <v/>
      </c>
      <c r="AC2184" s="18" t="str">
        <f t="shared" si="508"/>
        <v/>
      </c>
      <c r="AD2184" s="18" t="str">
        <f t="shared" si="508"/>
        <v/>
      </c>
      <c r="AE2184" s="18" t="str">
        <f t="shared" si="509"/>
        <v/>
      </c>
      <c r="AG2184" s="95" t="str">
        <f>IF($C2184="", "", IF(IFERROR(INDEX(Ingredients!C$11:C$310, MATCH($C2184, Ingredients!$B$11:$B$310, 0)), "")="", "", IFERROR(INDEX(Ingredients!C$11:C$310, MATCH($C2184, Ingredients!$B$11:$B$310, 0)), "")))</f>
        <v/>
      </c>
      <c r="AH2184" s="105" t="str">
        <f>IF($C2184="", "", IF(IFERROR(INDEX(Ingredients!D$11:D$310, MATCH($C2184, Ingredients!$B$11:$B$310, 0)), "")="", "", IFERROR(INDEX(Ingredients!D$11:D$310, MATCH($C2184, Ingredients!$B$11:$B$310, 0)), "")))</f>
        <v/>
      </c>
      <c r="AI2184" s="106" t="str">
        <f>IF($C2184="", "", IF(IFERROR(INDEX(Ingredients!E$11:E$310, MATCH($C2184, Ingredients!$B$11:$B$310, 0)), "")="", "", IFERROR(INDEX(Ingredients!E$11:E$310, MATCH($C2184, Ingredients!$B$11:$B$310, 0)), "")))</f>
        <v/>
      </c>
      <c r="AJ2184" s="108" t="str">
        <f>IF($C2184="", "", IF(IFERROR(INDEX(Ingredients!F$11:F$310, MATCH($C2184, Ingredients!$B$11:$B$310, 0)), "")="", "", IFERROR(INDEX(Ingredients!F$11:F$310, MATCH($C2184, Ingredients!$B$11:$B$310, 0)), "")))</f>
        <v/>
      </c>
      <c r="AK2184" s="106" t="str">
        <f>IF($C2184="", "", IF(IFERROR(INDEX(Ingredients!G$11:G$310, MATCH($C2184, Ingredients!$B$11:$B$310, 0)), "")="", "", IFERROR(INDEX(Ingredients!G$11:G$310, MATCH($C2184, Ingredients!$B$11:$B$310, 0)), "")))</f>
        <v/>
      </c>
      <c r="AL2184" s="79" t="str">
        <f>IF($C2184="", "", IF(IFERROR(INDEX(Ingredients!H$11:H$310, MATCH($C2184, Ingredients!$B$11:$B$310, 0)), "")="", "", IFERROR(INDEX(Ingredients!H$11:H$310, MATCH($C2184, Ingredients!$B$11:$B$310, 0)), "")))</f>
        <v/>
      </c>
      <c r="AN2184" s="83" t="str">
        <f t="shared" si="500"/>
        <v/>
      </c>
      <c r="AP2184" s="114" t="str">
        <f t="shared" si="510"/>
        <v/>
      </c>
      <c r="AR2184" s="117" t="str">
        <f>IF($C2184="", "", IF(IFERROR(INDEX(Ingredients!$AI$11:$AI$310, MATCH($C2184, Ingredients!$B$11:$B$310, 0)), "")="", "", IFERROR(INDEX(Ingredients!$AI$11:$AI$310, MATCH($C2184, Ingredients!$B$11:$B$310, 0)), "")))</f>
        <v/>
      </c>
      <c r="AT2184" s="120" t="str">
        <f t="shared" si="511"/>
        <v/>
      </c>
      <c r="AV2184" s="90" t="str">
        <f t="shared" si="501"/>
        <v/>
      </c>
      <c r="AX2184" s="90" t="str">
        <f>IF($AV2184="", "", COUNTIF($AV$11:$AV$5010, "&lt;"&amp;$AV2184)+1+COUNTIF($AV$11:$AV2184, $AV2184)-1)</f>
        <v/>
      </c>
      <c r="AZ2184" s="111" t="str">
        <f>IF($B2184="", "", SUMIF('Shopping List'!$AV$11:$AV$25, $B2184, 'Shopping List'!$BN$11:$BN$25))</f>
        <v/>
      </c>
      <c r="BB2184" s="117" t="str">
        <f t="shared" si="512"/>
        <v/>
      </c>
    </row>
    <row r="2185" spans="1:54" x14ac:dyDescent="0.25">
      <c r="A2185" s="4"/>
      <c r="B2185" s="37"/>
      <c r="C2185" s="124"/>
      <c r="D2185" s="39"/>
      <c r="E2185" s="125"/>
      <c r="F2185" s="48"/>
      <c r="G2185" s="4"/>
      <c r="H2185" s="4"/>
      <c r="I2185" s="95" t="str">
        <f>IF($C2185="", "", IF(IFERROR(INDEX(Ingredients!$C$11:$C$310, MATCH($C2185, Ingredients!$B$11:$B$310, 0)), "")="", "", IFERROR(INDEX(Ingredients!$C$11:$C$310, MATCH($C2185, Ingredients!$B$11:$B$310, 0)), "")))</f>
        <v/>
      </c>
      <c r="J2185" s="73" t="str">
        <f>IF($B2185="", "", IF(IFERROR(INDEX(Meals!$C$11:$C$260, MATCH($B2185, Meals!$B$11:$B$260, 0)), "")="", "", IFERROR(INDEX(Meals!$C$11:$C$260, MATCH($B2185, Meals!$B$11:$B$260, 0)), "")))</f>
        <v/>
      </c>
      <c r="K2185" s="4"/>
      <c r="L2185" s="72" t="str">
        <f t="shared" si="502"/>
        <v/>
      </c>
      <c r="M2185" s="73" t="str">
        <f t="shared" si="503"/>
        <v/>
      </c>
      <c r="N2185" s="4"/>
      <c r="O2185" s="78" t="str">
        <f t="shared" si="504"/>
        <v/>
      </c>
      <c r="P2185" s="79" t="str">
        <f t="shared" si="505"/>
        <v/>
      </c>
      <c r="Q2185" s="4"/>
      <c r="R2185" s="90" t="str">
        <f t="shared" si="506"/>
        <v/>
      </c>
      <c r="S2185" s="4"/>
      <c r="Y2185" s="18" t="str">
        <f t="shared" si="507"/>
        <v/>
      </c>
      <c r="AA2185" s="18" t="str">
        <f t="shared" si="498"/>
        <v/>
      </c>
      <c r="AB2185" s="18" t="str">
        <f t="shared" si="499"/>
        <v/>
      </c>
      <c r="AC2185" s="18" t="str">
        <f t="shared" si="508"/>
        <v/>
      </c>
      <c r="AD2185" s="18" t="str">
        <f t="shared" si="508"/>
        <v/>
      </c>
      <c r="AE2185" s="18" t="str">
        <f t="shared" si="509"/>
        <v/>
      </c>
      <c r="AG2185" s="95" t="str">
        <f>IF($C2185="", "", IF(IFERROR(INDEX(Ingredients!C$11:C$310, MATCH($C2185, Ingredients!$B$11:$B$310, 0)), "")="", "", IFERROR(INDEX(Ingredients!C$11:C$310, MATCH($C2185, Ingredients!$B$11:$B$310, 0)), "")))</f>
        <v/>
      </c>
      <c r="AH2185" s="105" t="str">
        <f>IF($C2185="", "", IF(IFERROR(INDEX(Ingredients!D$11:D$310, MATCH($C2185, Ingredients!$B$11:$B$310, 0)), "")="", "", IFERROR(INDEX(Ingredients!D$11:D$310, MATCH($C2185, Ingredients!$B$11:$B$310, 0)), "")))</f>
        <v/>
      </c>
      <c r="AI2185" s="106" t="str">
        <f>IF($C2185="", "", IF(IFERROR(INDEX(Ingredients!E$11:E$310, MATCH($C2185, Ingredients!$B$11:$B$310, 0)), "")="", "", IFERROR(INDEX(Ingredients!E$11:E$310, MATCH($C2185, Ingredients!$B$11:$B$310, 0)), "")))</f>
        <v/>
      </c>
      <c r="AJ2185" s="108" t="str">
        <f>IF($C2185="", "", IF(IFERROR(INDEX(Ingredients!F$11:F$310, MATCH($C2185, Ingredients!$B$11:$B$310, 0)), "")="", "", IFERROR(INDEX(Ingredients!F$11:F$310, MATCH($C2185, Ingredients!$B$11:$B$310, 0)), "")))</f>
        <v/>
      </c>
      <c r="AK2185" s="106" t="str">
        <f>IF($C2185="", "", IF(IFERROR(INDEX(Ingredients!G$11:G$310, MATCH($C2185, Ingredients!$B$11:$B$310, 0)), "")="", "", IFERROR(INDEX(Ingredients!G$11:G$310, MATCH($C2185, Ingredients!$B$11:$B$310, 0)), "")))</f>
        <v/>
      </c>
      <c r="AL2185" s="79" t="str">
        <f>IF($C2185="", "", IF(IFERROR(INDEX(Ingredients!H$11:H$310, MATCH($C2185, Ingredients!$B$11:$B$310, 0)), "")="", "", IFERROR(INDEX(Ingredients!H$11:H$310, MATCH($C2185, Ingredients!$B$11:$B$310, 0)), "")))</f>
        <v/>
      </c>
      <c r="AN2185" s="83" t="str">
        <f t="shared" si="500"/>
        <v/>
      </c>
      <c r="AP2185" s="114" t="str">
        <f t="shared" si="510"/>
        <v/>
      </c>
      <c r="AR2185" s="117" t="str">
        <f>IF($C2185="", "", IF(IFERROR(INDEX(Ingredients!$AI$11:$AI$310, MATCH($C2185, Ingredients!$B$11:$B$310, 0)), "")="", "", IFERROR(INDEX(Ingredients!$AI$11:$AI$310, MATCH($C2185, Ingredients!$B$11:$B$310, 0)), "")))</f>
        <v/>
      </c>
      <c r="AT2185" s="120" t="str">
        <f t="shared" si="511"/>
        <v/>
      </c>
      <c r="AV2185" s="90" t="str">
        <f t="shared" si="501"/>
        <v/>
      </c>
      <c r="AX2185" s="90" t="str">
        <f>IF($AV2185="", "", COUNTIF($AV$11:$AV$5010, "&lt;"&amp;$AV2185)+1+COUNTIF($AV$11:$AV2185, $AV2185)-1)</f>
        <v/>
      </c>
      <c r="AZ2185" s="111" t="str">
        <f>IF($B2185="", "", SUMIF('Shopping List'!$AV$11:$AV$25, $B2185, 'Shopping List'!$BN$11:$BN$25))</f>
        <v/>
      </c>
      <c r="BB2185" s="117" t="str">
        <f t="shared" si="512"/>
        <v/>
      </c>
    </row>
    <row r="2186" spans="1:54" x14ac:dyDescent="0.25">
      <c r="A2186" s="4"/>
      <c r="B2186" s="37"/>
      <c r="C2186" s="124"/>
      <c r="D2186" s="39"/>
      <c r="E2186" s="125"/>
      <c r="F2186" s="48"/>
      <c r="G2186" s="4"/>
      <c r="H2186" s="4"/>
      <c r="I2186" s="95" t="str">
        <f>IF($C2186="", "", IF(IFERROR(INDEX(Ingredients!$C$11:$C$310, MATCH($C2186, Ingredients!$B$11:$B$310, 0)), "")="", "", IFERROR(INDEX(Ingredients!$C$11:$C$310, MATCH($C2186, Ingredients!$B$11:$B$310, 0)), "")))</f>
        <v/>
      </c>
      <c r="J2186" s="73" t="str">
        <f>IF($B2186="", "", IF(IFERROR(INDEX(Meals!$C$11:$C$260, MATCH($B2186, Meals!$B$11:$B$260, 0)), "")="", "", IFERROR(INDEX(Meals!$C$11:$C$260, MATCH($B2186, Meals!$B$11:$B$260, 0)), "")))</f>
        <v/>
      </c>
      <c r="K2186" s="4"/>
      <c r="L2186" s="72" t="str">
        <f t="shared" si="502"/>
        <v/>
      </c>
      <c r="M2186" s="73" t="str">
        <f t="shared" si="503"/>
        <v/>
      </c>
      <c r="N2186" s="4"/>
      <c r="O2186" s="78" t="str">
        <f t="shared" si="504"/>
        <v/>
      </c>
      <c r="P2186" s="79" t="str">
        <f t="shared" si="505"/>
        <v/>
      </c>
      <c r="Q2186" s="4"/>
      <c r="R2186" s="90" t="str">
        <f t="shared" si="506"/>
        <v/>
      </c>
      <c r="S2186" s="4"/>
      <c r="Y2186" s="18" t="str">
        <f t="shared" si="507"/>
        <v/>
      </c>
      <c r="AA2186" s="18" t="str">
        <f t="shared" si="498"/>
        <v/>
      </c>
      <c r="AB2186" s="18" t="str">
        <f t="shared" si="499"/>
        <v/>
      </c>
      <c r="AC2186" s="18" t="str">
        <f t="shared" si="508"/>
        <v/>
      </c>
      <c r="AD2186" s="18" t="str">
        <f t="shared" si="508"/>
        <v/>
      </c>
      <c r="AE2186" s="18" t="str">
        <f t="shared" si="509"/>
        <v/>
      </c>
      <c r="AG2186" s="95" t="str">
        <f>IF($C2186="", "", IF(IFERROR(INDEX(Ingredients!C$11:C$310, MATCH($C2186, Ingredients!$B$11:$B$310, 0)), "")="", "", IFERROR(INDEX(Ingredients!C$11:C$310, MATCH($C2186, Ingredients!$B$11:$B$310, 0)), "")))</f>
        <v/>
      </c>
      <c r="AH2186" s="105" t="str">
        <f>IF($C2186="", "", IF(IFERROR(INDEX(Ingredients!D$11:D$310, MATCH($C2186, Ingredients!$B$11:$B$310, 0)), "")="", "", IFERROR(INDEX(Ingredients!D$11:D$310, MATCH($C2186, Ingredients!$B$11:$B$310, 0)), "")))</f>
        <v/>
      </c>
      <c r="AI2186" s="106" t="str">
        <f>IF($C2186="", "", IF(IFERROR(INDEX(Ingredients!E$11:E$310, MATCH($C2186, Ingredients!$B$11:$B$310, 0)), "")="", "", IFERROR(INDEX(Ingredients!E$11:E$310, MATCH($C2186, Ingredients!$B$11:$B$310, 0)), "")))</f>
        <v/>
      </c>
      <c r="AJ2186" s="108" t="str">
        <f>IF($C2186="", "", IF(IFERROR(INDEX(Ingredients!F$11:F$310, MATCH($C2186, Ingredients!$B$11:$B$310, 0)), "")="", "", IFERROR(INDEX(Ingredients!F$11:F$310, MATCH($C2186, Ingredients!$B$11:$B$310, 0)), "")))</f>
        <v/>
      </c>
      <c r="AK2186" s="106" t="str">
        <f>IF($C2186="", "", IF(IFERROR(INDEX(Ingredients!G$11:G$310, MATCH($C2186, Ingredients!$B$11:$B$310, 0)), "")="", "", IFERROR(INDEX(Ingredients!G$11:G$310, MATCH($C2186, Ingredients!$B$11:$B$310, 0)), "")))</f>
        <v/>
      </c>
      <c r="AL2186" s="79" t="str">
        <f>IF($C2186="", "", IF(IFERROR(INDEX(Ingredients!H$11:H$310, MATCH($C2186, Ingredients!$B$11:$B$310, 0)), "")="", "", IFERROR(INDEX(Ingredients!H$11:H$310, MATCH($C2186, Ingredients!$B$11:$B$310, 0)), "")))</f>
        <v/>
      </c>
      <c r="AN2186" s="83" t="str">
        <f t="shared" si="500"/>
        <v/>
      </c>
      <c r="AP2186" s="114" t="str">
        <f t="shared" si="510"/>
        <v/>
      </c>
      <c r="AR2186" s="117" t="str">
        <f>IF($C2186="", "", IF(IFERROR(INDEX(Ingredients!$AI$11:$AI$310, MATCH($C2186, Ingredients!$B$11:$B$310, 0)), "")="", "", IFERROR(INDEX(Ingredients!$AI$11:$AI$310, MATCH($C2186, Ingredients!$B$11:$B$310, 0)), "")))</f>
        <v/>
      </c>
      <c r="AT2186" s="120" t="str">
        <f t="shared" si="511"/>
        <v/>
      </c>
      <c r="AV2186" s="90" t="str">
        <f t="shared" si="501"/>
        <v/>
      </c>
      <c r="AX2186" s="90" t="str">
        <f>IF($AV2186="", "", COUNTIF($AV$11:$AV$5010, "&lt;"&amp;$AV2186)+1+COUNTIF($AV$11:$AV2186, $AV2186)-1)</f>
        <v/>
      </c>
      <c r="AZ2186" s="111" t="str">
        <f>IF($B2186="", "", SUMIF('Shopping List'!$AV$11:$AV$25, $B2186, 'Shopping List'!$BN$11:$BN$25))</f>
        <v/>
      </c>
      <c r="BB2186" s="117" t="str">
        <f t="shared" si="512"/>
        <v/>
      </c>
    </row>
    <row r="2187" spans="1:54" x14ac:dyDescent="0.25">
      <c r="A2187" s="4"/>
      <c r="B2187" s="37"/>
      <c r="C2187" s="124"/>
      <c r="D2187" s="39"/>
      <c r="E2187" s="125"/>
      <c r="F2187" s="48"/>
      <c r="G2187" s="4"/>
      <c r="H2187" s="4"/>
      <c r="I2187" s="95" t="str">
        <f>IF($C2187="", "", IF(IFERROR(INDEX(Ingredients!$C$11:$C$310, MATCH($C2187, Ingredients!$B$11:$B$310, 0)), "")="", "", IFERROR(INDEX(Ingredients!$C$11:$C$310, MATCH($C2187, Ingredients!$B$11:$B$310, 0)), "")))</f>
        <v/>
      </c>
      <c r="J2187" s="73" t="str">
        <f>IF($B2187="", "", IF(IFERROR(INDEX(Meals!$C$11:$C$260, MATCH($B2187, Meals!$B$11:$B$260, 0)), "")="", "", IFERROR(INDEX(Meals!$C$11:$C$260, MATCH($B2187, Meals!$B$11:$B$260, 0)), "")))</f>
        <v/>
      </c>
      <c r="K2187" s="4"/>
      <c r="L2187" s="72" t="str">
        <f t="shared" si="502"/>
        <v/>
      </c>
      <c r="M2187" s="73" t="str">
        <f t="shared" si="503"/>
        <v/>
      </c>
      <c r="N2187" s="4"/>
      <c r="O2187" s="78" t="str">
        <f t="shared" si="504"/>
        <v/>
      </c>
      <c r="P2187" s="79" t="str">
        <f t="shared" si="505"/>
        <v/>
      </c>
      <c r="Q2187" s="4"/>
      <c r="R2187" s="90" t="str">
        <f t="shared" si="506"/>
        <v/>
      </c>
      <c r="S2187" s="4"/>
      <c r="Y2187" s="18" t="str">
        <f t="shared" si="507"/>
        <v/>
      </c>
      <c r="AA2187" s="18" t="str">
        <f t="shared" ref="AA2187:AA2250" si="513">IF($Y2187="", "", IF(AND(AA$5="X", B2187=""), $Y$6, IF(AND(NOT(B2187=""), COUNTIF(V$11:V$260, B2187)=0), $Y$7, "")))</f>
        <v/>
      </c>
      <c r="AB2187" s="18" t="str">
        <f t="shared" ref="AB2187:AB2250" si="514">IF($Y2187="", "", IF(AND(AB$5="X", C2187=""), $Y$6, IF(AND(NOT(C2187=""), COUNTIF(W$11:W$310, C2187)=0), $Y$7, "")))</f>
        <v/>
      </c>
      <c r="AC2187" s="18" t="str">
        <f t="shared" si="508"/>
        <v/>
      </c>
      <c r="AD2187" s="18" t="str">
        <f t="shared" si="508"/>
        <v/>
      </c>
      <c r="AE2187" s="18" t="str">
        <f t="shared" si="509"/>
        <v/>
      </c>
      <c r="AG2187" s="95" t="str">
        <f>IF($C2187="", "", IF(IFERROR(INDEX(Ingredients!C$11:C$310, MATCH($C2187, Ingredients!$B$11:$B$310, 0)), "")="", "", IFERROR(INDEX(Ingredients!C$11:C$310, MATCH($C2187, Ingredients!$B$11:$B$310, 0)), "")))</f>
        <v/>
      </c>
      <c r="AH2187" s="105" t="str">
        <f>IF($C2187="", "", IF(IFERROR(INDEX(Ingredients!D$11:D$310, MATCH($C2187, Ingredients!$B$11:$B$310, 0)), "")="", "", IFERROR(INDEX(Ingredients!D$11:D$310, MATCH($C2187, Ingredients!$B$11:$B$310, 0)), "")))</f>
        <v/>
      </c>
      <c r="AI2187" s="106" t="str">
        <f>IF($C2187="", "", IF(IFERROR(INDEX(Ingredients!E$11:E$310, MATCH($C2187, Ingredients!$B$11:$B$310, 0)), "")="", "", IFERROR(INDEX(Ingredients!E$11:E$310, MATCH($C2187, Ingredients!$B$11:$B$310, 0)), "")))</f>
        <v/>
      </c>
      <c r="AJ2187" s="108" t="str">
        <f>IF($C2187="", "", IF(IFERROR(INDEX(Ingredients!F$11:F$310, MATCH($C2187, Ingredients!$B$11:$B$310, 0)), "")="", "", IFERROR(INDEX(Ingredients!F$11:F$310, MATCH($C2187, Ingredients!$B$11:$B$310, 0)), "")))</f>
        <v/>
      </c>
      <c r="AK2187" s="106" t="str">
        <f>IF($C2187="", "", IF(IFERROR(INDEX(Ingredients!G$11:G$310, MATCH($C2187, Ingredients!$B$11:$B$310, 0)), "")="", "", IFERROR(INDEX(Ingredients!G$11:G$310, MATCH($C2187, Ingredients!$B$11:$B$310, 0)), "")))</f>
        <v/>
      </c>
      <c r="AL2187" s="79" t="str">
        <f>IF($C2187="", "", IF(IFERROR(INDEX(Ingredients!H$11:H$310, MATCH($C2187, Ingredients!$B$11:$B$310, 0)), "")="", "", IFERROR(INDEX(Ingredients!H$11:H$310, MATCH($C2187, Ingredients!$B$11:$B$310, 0)), "")))</f>
        <v/>
      </c>
      <c r="AN2187" s="83" t="str">
        <f t="shared" ref="AN2187:AN2250" si="515">IF($D2187="", "", IFERROR(IF($AK2187=$AI2187, $AJ2187/$AH2187, $AJ2187), ""))</f>
        <v/>
      </c>
      <c r="AP2187" s="114" t="str">
        <f t="shared" si="510"/>
        <v/>
      </c>
      <c r="AR2187" s="117" t="str">
        <f>IF($C2187="", "", IF(IFERROR(INDEX(Ingredients!$AI$11:$AI$310, MATCH($C2187, Ingredients!$B$11:$B$310, 0)), "")="", "", IFERROR(INDEX(Ingredients!$AI$11:$AI$310, MATCH($C2187, Ingredients!$B$11:$B$310, 0)), "")))</f>
        <v/>
      </c>
      <c r="AT2187" s="120" t="str">
        <f t="shared" si="511"/>
        <v/>
      </c>
      <c r="AV2187" s="90" t="str">
        <f t="shared" ref="AV2187:AV2250" si="516">IF($AT$8="", "", IF($B2187=$AT$8, $E2187, ""))</f>
        <v/>
      </c>
      <c r="AX2187" s="90" t="str">
        <f>IF($AV2187="", "", COUNTIF($AV$11:$AV$5010, "&lt;"&amp;$AV2187)+1+COUNTIF($AV$11:$AV2187, $AV2187)-1)</f>
        <v/>
      </c>
      <c r="AZ2187" s="111" t="str">
        <f>IF($B2187="", "", SUMIF('Shopping List'!$AV$11:$AV$25, $B2187, 'Shopping List'!$BN$11:$BN$25))</f>
        <v/>
      </c>
      <c r="BB2187" s="117" t="str">
        <f t="shared" si="512"/>
        <v/>
      </c>
    </row>
    <row r="2188" spans="1:54" x14ac:dyDescent="0.25">
      <c r="A2188" s="4"/>
      <c r="B2188" s="37"/>
      <c r="C2188" s="124"/>
      <c r="D2188" s="39"/>
      <c r="E2188" s="125"/>
      <c r="F2188" s="48"/>
      <c r="G2188" s="4"/>
      <c r="H2188" s="4"/>
      <c r="I2188" s="95" t="str">
        <f>IF($C2188="", "", IF(IFERROR(INDEX(Ingredients!$C$11:$C$310, MATCH($C2188, Ingredients!$B$11:$B$310, 0)), "")="", "", IFERROR(INDEX(Ingredients!$C$11:$C$310, MATCH($C2188, Ingredients!$B$11:$B$310, 0)), "")))</f>
        <v/>
      </c>
      <c r="J2188" s="73" t="str">
        <f>IF($B2188="", "", IF(IFERROR(INDEX(Meals!$C$11:$C$260, MATCH($B2188, Meals!$B$11:$B$260, 0)), "")="", "", IFERROR(INDEX(Meals!$C$11:$C$260, MATCH($B2188, Meals!$B$11:$B$260, 0)), "")))</f>
        <v/>
      </c>
      <c r="K2188" s="4"/>
      <c r="L2188" s="72" t="str">
        <f t="shared" ref="L2188:L2251" si="517">IF($D2188="", "", IFERROR(ROUND($AN2188*$D2188, 0), ""))</f>
        <v/>
      </c>
      <c r="M2188" s="73" t="str">
        <f t="shared" ref="M2188:M2251" si="518">IFERROR(ROUND($L2188/$J2188, 0), "")</f>
        <v/>
      </c>
      <c r="N2188" s="4"/>
      <c r="O2188" s="78" t="str">
        <f t="shared" ref="O2188:O2251" si="519">IF($D2188="", "", IFERROR(ROUND($AP2188*$D2188, 2), ""))</f>
        <v/>
      </c>
      <c r="P2188" s="79" t="str">
        <f t="shared" ref="P2188:P2251" si="520">IFERROR(ROUND($O2188/$J2188, 2), "")</f>
        <v/>
      </c>
      <c r="Q2188" s="4"/>
      <c r="R2188" s="90" t="str">
        <f t="shared" ref="R2188:R2251" si="521">IF(OR($D2188="", $AR2188=""), "", IF($AR2188&gt;=$D2188, $V$3, $V$4))</f>
        <v/>
      </c>
      <c r="S2188" s="4"/>
      <c r="Y2188" s="18" t="str">
        <f t="shared" ref="Y2188:Y2251" si="522">IF(COUNTIF($B2188:$F2188, "")=5, "", "X")</f>
        <v/>
      </c>
      <c r="AA2188" s="18" t="str">
        <f t="shared" si="513"/>
        <v/>
      </c>
      <c r="AB2188" s="18" t="str">
        <f t="shared" si="514"/>
        <v/>
      </c>
      <c r="AC2188" s="18" t="str">
        <f t="shared" ref="AC2188:AD2251" si="523">IF($Y2188="", "", IF(AND(AC$5="X", D2188=""), $Y$6, IF(AND(NOT(D2188=""), ISNUMBER(D2188)=FALSE), $Y$7, "")))</f>
        <v/>
      </c>
      <c r="AD2188" s="18" t="str">
        <f t="shared" si="523"/>
        <v/>
      </c>
      <c r="AE2188" s="18" t="str">
        <f t="shared" ref="AE2188:AE2251" si="524">IF($Y2188="", "", IF(AND(AE$5="X", F2188=""), $Y$6, ""))</f>
        <v/>
      </c>
      <c r="AG2188" s="95" t="str">
        <f>IF($C2188="", "", IF(IFERROR(INDEX(Ingredients!C$11:C$310, MATCH($C2188, Ingredients!$B$11:$B$310, 0)), "")="", "", IFERROR(INDEX(Ingredients!C$11:C$310, MATCH($C2188, Ingredients!$B$11:$B$310, 0)), "")))</f>
        <v/>
      </c>
      <c r="AH2188" s="105" t="str">
        <f>IF($C2188="", "", IF(IFERROR(INDEX(Ingredients!D$11:D$310, MATCH($C2188, Ingredients!$B$11:$B$310, 0)), "")="", "", IFERROR(INDEX(Ingredients!D$11:D$310, MATCH($C2188, Ingredients!$B$11:$B$310, 0)), "")))</f>
        <v/>
      </c>
      <c r="AI2188" s="106" t="str">
        <f>IF($C2188="", "", IF(IFERROR(INDEX(Ingredients!E$11:E$310, MATCH($C2188, Ingredients!$B$11:$B$310, 0)), "")="", "", IFERROR(INDEX(Ingredients!E$11:E$310, MATCH($C2188, Ingredients!$B$11:$B$310, 0)), "")))</f>
        <v/>
      </c>
      <c r="AJ2188" s="108" t="str">
        <f>IF($C2188="", "", IF(IFERROR(INDEX(Ingredients!F$11:F$310, MATCH($C2188, Ingredients!$B$11:$B$310, 0)), "")="", "", IFERROR(INDEX(Ingredients!F$11:F$310, MATCH($C2188, Ingredients!$B$11:$B$310, 0)), "")))</f>
        <v/>
      </c>
      <c r="AK2188" s="106" t="str">
        <f>IF($C2188="", "", IF(IFERROR(INDEX(Ingredients!G$11:G$310, MATCH($C2188, Ingredients!$B$11:$B$310, 0)), "")="", "", IFERROR(INDEX(Ingredients!G$11:G$310, MATCH($C2188, Ingredients!$B$11:$B$310, 0)), "")))</f>
        <v/>
      </c>
      <c r="AL2188" s="79" t="str">
        <f>IF($C2188="", "", IF(IFERROR(INDEX(Ingredients!H$11:H$310, MATCH($C2188, Ingredients!$B$11:$B$310, 0)), "")="", "", IFERROR(INDEX(Ingredients!H$11:H$310, MATCH($C2188, Ingredients!$B$11:$B$310, 0)), "")))</f>
        <v/>
      </c>
      <c r="AN2188" s="83" t="str">
        <f t="shared" si="515"/>
        <v/>
      </c>
      <c r="AP2188" s="114" t="str">
        <f t="shared" ref="AP2188:AP2251" si="525">IF($D2188="", "", IFERROR(IF($AK2188=$AI2188, $AL2188/$AH2188, $AL2188), ""))</f>
        <v/>
      </c>
      <c r="AR2188" s="117" t="str">
        <f>IF($C2188="", "", IF(IFERROR(INDEX(Ingredients!$AI$11:$AI$310, MATCH($C2188, Ingredients!$B$11:$B$310, 0)), "")="", "", IFERROR(INDEX(Ingredients!$AI$11:$AI$310, MATCH($C2188, Ingredients!$B$11:$B$310, 0)), "")))</f>
        <v/>
      </c>
      <c r="AT2188" s="120" t="str">
        <f t="shared" ref="AT2188:AT2251" si="526">IF(OR($B2188="", $R2188=""), "", CONCATENATE($B2188, " - ", $R2188))</f>
        <v/>
      </c>
      <c r="AV2188" s="90" t="str">
        <f t="shared" si="516"/>
        <v/>
      </c>
      <c r="AX2188" s="90" t="str">
        <f>IF($AV2188="", "", COUNTIF($AV$11:$AV$5010, "&lt;"&amp;$AV2188)+1+COUNTIF($AV$11:$AV2188, $AV2188)-1)</f>
        <v/>
      </c>
      <c r="AZ2188" s="111" t="str">
        <f>IF($B2188="", "", SUMIF('Shopping List'!$AV$11:$AV$25, $B2188, 'Shopping List'!$BN$11:$BN$25))</f>
        <v/>
      </c>
      <c r="BB2188" s="117" t="str">
        <f t="shared" ref="BB2188:BB2251" si="527">IF(OR($AZ2188="", $AZ2188=0), "", IFERROR($D2188*$AZ2188, ""))</f>
        <v/>
      </c>
    </row>
    <row r="2189" spans="1:54" x14ac:dyDescent="0.25">
      <c r="A2189" s="4"/>
      <c r="B2189" s="37"/>
      <c r="C2189" s="124"/>
      <c r="D2189" s="39"/>
      <c r="E2189" s="125"/>
      <c r="F2189" s="48"/>
      <c r="G2189" s="4"/>
      <c r="H2189" s="4"/>
      <c r="I2189" s="95" t="str">
        <f>IF($C2189="", "", IF(IFERROR(INDEX(Ingredients!$C$11:$C$310, MATCH($C2189, Ingredients!$B$11:$B$310, 0)), "")="", "", IFERROR(INDEX(Ingredients!$C$11:$C$310, MATCH($C2189, Ingredients!$B$11:$B$310, 0)), "")))</f>
        <v/>
      </c>
      <c r="J2189" s="73" t="str">
        <f>IF($B2189="", "", IF(IFERROR(INDEX(Meals!$C$11:$C$260, MATCH($B2189, Meals!$B$11:$B$260, 0)), "")="", "", IFERROR(INDEX(Meals!$C$11:$C$260, MATCH($B2189, Meals!$B$11:$B$260, 0)), "")))</f>
        <v/>
      </c>
      <c r="K2189" s="4"/>
      <c r="L2189" s="72" t="str">
        <f t="shared" si="517"/>
        <v/>
      </c>
      <c r="M2189" s="73" t="str">
        <f t="shared" si="518"/>
        <v/>
      </c>
      <c r="N2189" s="4"/>
      <c r="O2189" s="78" t="str">
        <f t="shared" si="519"/>
        <v/>
      </c>
      <c r="P2189" s="79" t="str">
        <f t="shared" si="520"/>
        <v/>
      </c>
      <c r="Q2189" s="4"/>
      <c r="R2189" s="90" t="str">
        <f t="shared" si="521"/>
        <v/>
      </c>
      <c r="S2189" s="4"/>
      <c r="Y2189" s="18" t="str">
        <f t="shared" si="522"/>
        <v/>
      </c>
      <c r="AA2189" s="18" t="str">
        <f t="shared" si="513"/>
        <v/>
      </c>
      <c r="AB2189" s="18" t="str">
        <f t="shared" si="514"/>
        <v/>
      </c>
      <c r="AC2189" s="18" t="str">
        <f t="shared" si="523"/>
        <v/>
      </c>
      <c r="AD2189" s="18" t="str">
        <f t="shared" si="523"/>
        <v/>
      </c>
      <c r="AE2189" s="18" t="str">
        <f t="shared" si="524"/>
        <v/>
      </c>
      <c r="AG2189" s="95" t="str">
        <f>IF($C2189="", "", IF(IFERROR(INDEX(Ingredients!C$11:C$310, MATCH($C2189, Ingredients!$B$11:$B$310, 0)), "")="", "", IFERROR(INDEX(Ingredients!C$11:C$310, MATCH($C2189, Ingredients!$B$11:$B$310, 0)), "")))</f>
        <v/>
      </c>
      <c r="AH2189" s="105" t="str">
        <f>IF($C2189="", "", IF(IFERROR(INDEX(Ingredients!D$11:D$310, MATCH($C2189, Ingredients!$B$11:$B$310, 0)), "")="", "", IFERROR(INDEX(Ingredients!D$11:D$310, MATCH($C2189, Ingredients!$B$11:$B$310, 0)), "")))</f>
        <v/>
      </c>
      <c r="AI2189" s="106" t="str">
        <f>IF($C2189="", "", IF(IFERROR(INDEX(Ingredients!E$11:E$310, MATCH($C2189, Ingredients!$B$11:$B$310, 0)), "")="", "", IFERROR(INDEX(Ingredients!E$11:E$310, MATCH($C2189, Ingredients!$B$11:$B$310, 0)), "")))</f>
        <v/>
      </c>
      <c r="AJ2189" s="108" t="str">
        <f>IF($C2189="", "", IF(IFERROR(INDEX(Ingredients!F$11:F$310, MATCH($C2189, Ingredients!$B$11:$B$310, 0)), "")="", "", IFERROR(INDEX(Ingredients!F$11:F$310, MATCH($C2189, Ingredients!$B$11:$B$310, 0)), "")))</f>
        <v/>
      </c>
      <c r="AK2189" s="106" t="str">
        <f>IF($C2189="", "", IF(IFERROR(INDEX(Ingredients!G$11:G$310, MATCH($C2189, Ingredients!$B$11:$B$310, 0)), "")="", "", IFERROR(INDEX(Ingredients!G$11:G$310, MATCH($C2189, Ingredients!$B$11:$B$310, 0)), "")))</f>
        <v/>
      </c>
      <c r="AL2189" s="79" t="str">
        <f>IF($C2189="", "", IF(IFERROR(INDEX(Ingredients!H$11:H$310, MATCH($C2189, Ingredients!$B$11:$B$310, 0)), "")="", "", IFERROR(INDEX(Ingredients!H$11:H$310, MATCH($C2189, Ingredients!$B$11:$B$310, 0)), "")))</f>
        <v/>
      </c>
      <c r="AN2189" s="83" t="str">
        <f t="shared" si="515"/>
        <v/>
      </c>
      <c r="AP2189" s="114" t="str">
        <f t="shared" si="525"/>
        <v/>
      </c>
      <c r="AR2189" s="117" t="str">
        <f>IF($C2189="", "", IF(IFERROR(INDEX(Ingredients!$AI$11:$AI$310, MATCH($C2189, Ingredients!$B$11:$B$310, 0)), "")="", "", IFERROR(INDEX(Ingredients!$AI$11:$AI$310, MATCH($C2189, Ingredients!$B$11:$B$310, 0)), "")))</f>
        <v/>
      </c>
      <c r="AT2189" s="120" t="str">
        <f t="shared" si="526"/>
        <v/>
      </c>
      <c r="AV2189" s="90" t="str">
        <f t="shared" si="516"/>
        <v/>
      </c>
      <c r="AX2189" s="90" t="str">
        <f>IF($AV2189="", "", COUNTIF($AV$11:$AV$5010, "&lt;"&amp;$AV2189)+1+COUNTIF($AV$11:$AV2189, $AV2189)-1)</f>
        <v/>
      </c>
      <c r="AZ2189" s="111" t="str">
        <f>IF($B2189="", "", SUMIF('Shopping List'!$AV$11:$AV$25, $B2189, 'Shopping List'!$BN$11:$BN$25))</f>
        <v/>
      </c>
      <c r="BB2189" s="117" t="str">
        <f t="shared" si="527"/>
        <v/>
      </c>
    </row>
    <row r="2190" spans="1:54" x14ac:dyDescent="0.25">
      <c r="A2190" s="4"/>
      <c r="B2190" s="37"/>
      <c r="C2190" s="124"/>
      <c r="D2190" s="39"/>
      <c r="E2190" s="125"/>
      <c r="F2190" s="48"/>
      <c r="G2190" s="4"/>
      <c r="H2190" s="4"/>
      <c r="I2190" s="95" t="str">
        <f>IF($C2190="", "", IF(IFERROR(INDEX(Ingredients!$C$11:$C$310, MATCH($C2190, Ingredients!$B$11:$B$310, 0)), "")="", "", IFERROR(INDEX(Ingredients!$C$11:$C$310, MATCH($C2190, Ingredients!$B$11:$B$310, 0)), "")))</f>
        <v/>
      </c>
      <c r="J2190" s="73" t="str">
        <f>IF($B2190="", "", IF(IFERROR(INDEX(Meals!$C$11:$C$260, MATCH($B2190, Meals!$B$11:$B$260, 0)), "")="", "", IFERROR(INDEX(Meals!$C$11:$C$260, MATCH($B2190, Meals!$B$11:$B$260, 0)), "")))</f>
        <v/>
      </c>
      <c r="K2190" s="4"/>
      <c r="L2190" s="72" t="str">
        <f t="shared" si="517"/>
        <v/>
      </c>
      <c r="M2190" s="73" t="str">
        <f t="shared" si="518"/>
        <v/>
      </c>
      <c r="N2190" s="4"/>
      <c r="O2190" s="78" t="str">
        <f t="shared" si="519"/>
        <v/>
      </c>
      <c r="P2190" s="79" t="str">
        <f t="shared" si="520"/>
        <v/>
      </c>
      <c r="Q2190" s="4"/>
      <c r="R2190" s="90" t="str">
        <f t="shared" si="521"/>
        <v/>
      </c>
      <c r="S2190" s="4"/>
      <c r="Y2190" s="18" t="str">
        <f t="shared" si="522"/>
        <v/>
      </c>
      <c r="AA2190" s="18" t="str">
        <f t="shared" si="513"/>
        <v/>
      </c>
      <c r="AB2190" s="18" t="str">
        <f t="shared" si="514"/>
        <v/>
      </c>
      <c r="AC2190" s="18" t="str">
        <f t="shared" si="523"/>
        <v/>
      </c>
      <c r="AD2190" s="18" t="str">
        <f t="shared" si="523"/>
        <v/>
      </c>
      <c r="AE2190" s="18" t="str">
        <f t="shared" si="524"/>
        <v/>
      </c>
      <c r="AG2190" s="95" t="str">
        <f>IF($C2190="", "", IF(IFERROR(INDEX(Ingredients!C$11:C$310, MATCH($C2190, Ingredients!$B$11:$B$310, 0)), "")="", "", IFERROR(INDEX(Ingredients!C$11:C$310, MATCH($C2190, Ingredients!$B$11:$B$310, 0)), "")))</f>
        <v/>
      </c>
      <c r="AH2190" s="105" t="str">
        <f>IF($C2190="", "", IF(IFERROR(INDEX(Ingredients!D$11:D$310, MATCH($C2190, Ingredients!$B$11:$B$310, 0)), "")="", "", IFERROR(INDEX(Ingredients!D$11:D$310, MATCH($C2190, Ingredients!$B$11:$B$310, 0)), "")))</f>
        <v/>
      </c>
      <c r="AI2190" s="106" t="str">
        <f>IF($C2190="", "", IF(IFERROR(INDEX(Ingredients!E$11:E$310, MATCH($C2190, Ingredients!$B$11:$B$310, 0)), "")="", "", IFERROR(INDEX(Ingredients!E$11:E$310, MATCH($C2190, Ingredients!$B$11:$B$310, 0)), "")))</f>
        <v/>
      </c>
      <c r="AJ2190" s="108" t="str">
        <f>IF($C2190="", "", IF(IFERROR(INDEX(Ingredients!F$11:F$310, MATCH($C2190, Ingredients!$B$11:$B$310, 0)), "")="", "", IFERROR(INDEX(Ingredients!F$11:F$310, MATCH($C2190, Ingredients!$B$11:$B$310, 0)), "")))</f>
        <v/>
      </c>
      <c r="AK2190" s="106" t="str">
        <f>IF($C2190="", "", IF(IFERROR(INDEX(Ingredients!G$11:G$310, MATCH($C2190, Ingredients!$B$11:$B$310, 0)), "")="", "", IFERROR(INDEX(Ingredients!G$11:G$310, MATCH($C2190, Ingredients!$B$11:$B$310, 0)), "")))</f>
        <v/>
      </c>
      <c r="AL2190" s="79" t="str">
        <f>IF($C2190="", "", IF(IFERROR(INDEX(Ingredients!H$11:H$310, MATCH($C2190, Ingredients!$B$11:$B$310, 0)), "")="", "", IFERROR(INDEX(Ingredients!H$11:H$310, MATCH($C2190, Ingredients!$B$11:$B$310, 0)), "")))</f>
        <v/>
      </c>
      <c r="AN2190" s="83" t="str">
        <f t="shared" si="515"/>
        <v/>
      </c>
      <c r="AP2190" s="114" t="str">
        <f t="shared" si="525"/>
        <v/>
      </c>
      <c r="AR2190" s="117" t="str">
        <f>IF($C2190="", "", IF(IFERROR(INDEX(Ingredients!$AI$11:$AI$310, MATCH($C2190, Ingredients!$B$11:$B$310, 0)), "")="", "", IFERROR(INDEX(Ingredients!$AI$11:$AI$310, MATCH($C2190, Ingredients!$B$11:$B$310, 0)), "")))</f>
        <v/>
      </c>
      <c r="AT2190" s="120" t="str">
        <f t="shared" si="526"/>
        <v/>
      </c>
      <c r="AV2190" s="90" t="str">
        <f t="shared" si="516"/>
        <v/>
      </c>
      <c r="AX2190" s="90" t="str">
        <f>IF($AV2190="", "", COUNTIF($AV$11:$AV$5010, "&lt;"&amp;$AV2190)+1+COUNTIF($AV$11:$AV2190, $AV2190)-1)</f>
        <v/>
      </c>
      <c r="AZ2190" s="111" t="str">
        <f>IF($B2190="", "", SUMIF('Shopping List'!$AV$11:$AV$25, $B2190, 'Shopping List'!$BN$11:$BN$25))</f>
        <v/>
      </c>
      <c r="BB2190" s="117" t="str">
        <f t="shared" si="527"/>
        <v/>
      </c>
    </row>
    <row r="2191" spans="1:54" x14ac:dyDescent="0.25">
      <c r="A2191" s="4"/>
      <c r="B2191" s="37"/>
      <c r="C2191" s="124"/>
      <c r="D2191" s="39"/>
      <c r="E2191" s="125"/>
      <c r="F2191" s="48"/>
      <c r="G2191" s="4"/>
      <c r="H2191" s="4"/>
      <c r="I2191" s="95" t="str">
        <f>IF($C2191="", "", IF(IFERROR(INDEX(Ingredients!$C$11:$C$310, MATCH($C2191, Ingredients!$B$11:$B$310, 0)), "")="", "", IFERROR(INDEX(Ingredients!$C$11:$C$310, MATCH($C2191, Ingredients!$B$11:$B$310, 0)), "")))</f>
        <v/>
      </c>
      <c r="J2191" s="73" t="str">
        <f>IF($B2191="", "", IF(IFERROR(INDEX(Meals!$C$11:$C$260, MATCH($B2191, Meals!$B$11:$B$260, 0)), "")="", "", IFERROR(INDEX(Meals!$C$11:$C$260, MATCH($B2191, Meals!$B$11:$B$260, 0)), "")))</f>
        <v/>
      </c>
      <c r="K2191" s="4"/>
      <c r="L2191" s="72" t="str">
        <f t="shared" si="517"/>
        <v/>
      </c>
      <c r="M2191" s="73" t="str">
        <f t="shared" si="518"/>
        <v/>
      </c>
      <c r="N2191" s="4"/>
      <c r="O2191" s="78" t="str">
        <f t="shared" si="519"/>
        <v/>
      </c>
      <c r="P2191" s="79" t="str">
        <f t="shared" si="520"/>
        <v/>
      </c>
      <c r="Q2191" s="4"/>
      <c r="R2191" s="90" t="str">
        <f t="shared" si="521"/>
        <v/>
      </c>
      <c r="S2191" s="4"/>
      <c r="Y2191" s="18" t="str">
        <f t="shared" si="522"/>
        <v/>
      </c>
      <c r="AA2191" s="18" t="str">
        <f t="shared" si="513"/>
        <v/>
      </c>
      <c r="AB2191" s="18" t="str">
        <f t="shared" si="514"/>
        <v/>
      </c>
      <c r="AC2191" s="18" t="str">
        <f t="shared" si="523"/>
        <v/>
      </c>
      <c r="AD2191" s="18" t="str">
        <f t="shared" si="523"/>
        <v/>
      </c>
      <c r="AE2191" s="18" t="str">
        <f t="shared" si="524"/>
        <v/>
      </c>
      <c r="AG2191" s="95" t="str">
        <f>IF($C2191="", "", IF(IFERROR(INDEX(Ingredients!C$11:C$310, MATCH($C2191, Ingredients!$B$11:$B$310, 0)), "")="", "", IFERROR(INDEX(Ingredients!C$11:C$310, MATCH($C2191, Ingredients!$B$11:$B$310, 0)), "")))</f>
        <v/>
      </c>
      <c r="AH2191" s="105" t="str">
        <f>IF($C2191="", "", IF(IFERROR(INDEX(Ingredients!D$11:D$310, MATCH($C2191, Ingredients!$B$11:$B$310, 0)), "")="", "", IFERROR(INDEX(Ingredients!D$11:D$310, MATCH($C2191, Ingredients!$B$11:$B$310, 0)), "")))</f>
        <v/>
      </c>
      <c r="AI2191" s="106" t="str">
        <f>IF($C2191="", "", IF(IFERROR(INDEX(Ingredients!E$11:E$310, MATCH($C2191, Ingredients!$B$11:$B$310, 0)), "")="", "", IFERROR(INDEX(Ingredients!E$11:E$310, MATCH($C2191, Ingredients!$B$11:$B$310, 0)), "")))</f>
        <v/>
      </c>
      <c r="AJ2191" s="108" t="str">
        <f>IF($C2191="", "", IF(IFERROR(INDEX(Ingredients!F$11:F$310, MATCH($C2191, Ingredients!$B$11:$B$310, 0)), "")="", "", IFERROR(INDEX(Ingredients!F$11:F$310, MATCH($C2191, Ingredients!$B$11:$B$310, 0)), "")))</f>
        <v/>
      </c>
      <c r="AK2191" s="106" t="str">
        <f>IF($C2191="", "", IF(IFERROR(INDEX(Ingredients!G$11:G$310, MATCH($C2191, Ingredients!$B$11:$B$310, 0)), "")="", "", IFERROR(INDEX(Ingredients!G$11:G$310, MATCH($C2191, Ingredients!$B$11:$B$310, 0)), "")))</f>
        <v/>
      </c>
      <c r="AL2191" s="79" t="str">
        <f>IF($C2191="", "", IF(IFERROR(INDEX(Ingredients!H$11:H$310, MATCH($C2191, Ingredients!$B$11:$B$310, 0)), "")="", "", IFERROR(INDEX(Ingredients!H$11:H$310, MATCH($C2191, Ingredients!$B$11:$B$310, 0)), "")))</f>
        <v/>
      </c>
      <c r="AN2191" s="83" t="str">
        <f t="shared" si="515"/>
        <v/>
      </c>
      <c r="AP2191" s="114" t="str">
        <f t="shared" si="525"/>
        <v/>
      </c>
      <c r="AR2191" s="117" t="str">
        <f>IF($C2191="", "", IF(IFERROR(INDEX(Ingredients!$AI$11:$AI$310, MATCH($C2191, Ingredients!$B$11:$B$310, 0)), "")="", "", IFERROR(INDEX(Ingredients!$AI$11:$AI$310, MATCH($C2191, Ingredients!$B$11:$B$310, 0)), "")))</f>
        <v/>
      </c>
      <c r="AT2191" s="120" t="str">
        <f t="shared" si="526"/>
        <v/>
      </c>
      <c r="AV2191" s="90" t="str">
        <f t="shared" si="516"/>
        <v/>
      </c>
      <c r="AX2191" s="90" t="str">
        <f>IF($AV2191="", "", COUNTIF($AV$11:$AV$5010, "&lt;"&amp;$AV2191)+1+COUNTIF($AV$11:$AV2191, $AV2191)-1)</f>
        <v/>
      </c>
      <c r="AZ2191" s="111" t="str">
        <f>IF($B2191="", "", SUMIF('Shopping List'!$AV$11:$AV$25, $B2191, 'Shopping List'!$BN$11:$BN$25))</f>
        <v/>
      </c>
      <c r="BB2191" s="117" t="str">
        <f t="shared" si="527"/>
        <v/>
      </c>
    </row>
    <row r="2192" spans="1:54" x14ac:dyDescent="0.25">
      <c r="A2192" s="4"/>
      <c r="B2192" s="37"/>
      <c r="C2192" s="124"/>
      <c r="D2192" s="39"/>
      <c r="E2192" s="125"/>
      <c r="F2192" s="48"/>
      <c r="G2192" s="4"/>
      <c r="H2192" s="4"/>
      <c r="I2192" s="95" t="str">
        <f>IF($C2192="", "", IF(IFERROR(INDEX(Ingredients!$C$11:$C$310, MATCH($C2192, Ingredients!$B$11:$B$310, 0)), "")="", "", IFERROR(INDEX(Ingredients!$C$11:$C$310, MATCH($C2192, Ingredients!$B$11:$B$310, 0)), "")))</f>
        <v/>
      </c>
      <c r="J2192" s="73" t="str">
        <f>IF($B2192="", "", IF(IFERROR(INDEX(Meals!$C$11:$C$260, MATCH($B2192, Meals!$B$11:$B$260, 0)), "")="", "", IFERROR(INDEX(Meals!$C$11:$C$260, MATCH($B2192, Meals!$B$11:$B$260, 0)), "")))</f>
        <v/>
      </c>
      <c r="K2192" s="4"/>
      <c r="L2192" s="72" t="str">
        <f t="shared" si="517"/>
        <v/>
      </c>
      <c r="M2192" s="73" t="str">
        <f t="shared" si="518"/>
        <v/>
      </c>
      <c r="N2192" s="4"/>
      <c r="O2192" s="78" t="str">
        <f t="shared" si="519"/>
        <v/>
      </c>
      <c r="P2192" s="79" t="str">
        <f t="shared" si="520"/>
        <v/>
      </c>
      <c r="Q2192" s="4"/>
      <c r="R2192" s="90" t="str">
        <f t="shared" si="521"/>
        <v/>
      </c>
      <c r="S2192" s="4"/>
      <c r="Y2192" s="18" t="str">
        <f t="shared" si="522"/>
        <v/>
      </c>
      <c r="AA2192" s="18" t="str">
        <f t="shared" si="513"/>
        <v/>
      </c>
      <c r="AB2192" s="18" t="str">
        <f t="shared" si="514"/>
        <v/>
      </c>
      <c r="AC2192" s="18" t="str">
        <f t="shared" si="523"/>
        <v/>
      </c>
      <c r="AD2192" s="18" t="str">
        <f t="shared" si="523"/>
        <v/>
      </c>
      <c r="AE2192" s="18" t="str">
        <f t="shared" si="524"/>
        <v/>
      </c>
      <c r="AG2192" s="95" t="str">
        <f>IF($C2192="", "", IF(IFERROR(INDEX(Ingredients!C$11:C$310, MATCH($C2192, Ingredients!$B$11:$B$310, 0)), "")="", "", IFERROR(INDEX(Ingredients!C$11:C$310, MATCH($C2192, Ingredients!$B$11:$B$310, 0)), "")))</f>
        <v/>
      </c>
      <c r="AH2192" s="105" t="str">
        <f>IF($C2192="", "", IF(IFERROR(INDEX(Ingredients!D$11:D$310, MATCH($C2192, Ingredients!$B$11:$B$310, 0)), "")="", "", IFERROR(INDEX(Ingredients!D$11:D$310, MATCH($C2192, Ingredients!$B$11:$B$310, 0)), "")))</f>
        <v/>
      </c>
      <c r="AI2192" s="106" t="str">
        <f>IF($C2192="", "", IF(IFERROR(INDEX(Ingredients!E$11:E$310, MATCH($C2192, Ingredients!$B$11:$B$310, 0)), "")="", "", IFERROR(INDEX(Ingredients!E$11:E$310, MATCH($C2192, Ingredients!$B$11:$B$310, 0)), "")))</f>
        <v/>
      </c>
      <c r="AJ2192" s="108" t="str">
        <f>IF($C2192="", "", IF(IFERROR(INDEX(Ingredients!F$11:F$310, MATCH($C2192, Ingredients!$B$11:$B$310, 0)), "")="", "", IFERROR(INDEX(Ingredients!F$11:F$310, MATCH($C2192, Ingredients!$B$11:$B$310, 0)), "")))</f>
        <v/>
      </c>
      <c r="AK2192" s="106" t="str">
        <f>IF($C2192="", "", IF(IFERROR(INDEX(Ingredients!G$11:G$310, MATCH($C2192, Ingredients!$B$11:$B$310, 0)), "")="", "", IFERROR(INDEX(Ingredients!G$11:G$310, MATCH($C2192, Ingredients!$B$11:$B$310, 0)), "")))</f>
        <v/>
      </c>
      <c r="AL2192" s="79" t="str">
        <f>IF($C2192="", "", IF(IFERROR(INDEX(Ingredients!H$11:H$310, MATCH($C2192, Ingredients!$B$11:$B$310, 0)), "")="", "", IFERROR(INDEX(Ingredients!H$11:H$310, MATCH($C2192, Ingredients!$B$11:$B$310, 0)), "")))</f>
        <v/>
      </c>
      <c r="AN2192" s="83" t="str">
        <f t="shared" si="515"/>
        <v/>
      </c>
      <c r="AP2192" s="114" t="str">
        <f t="shared" si="525"/>
        <v/>
      </c>
      <c r="AR2192" s="117" t="str">
        <f>IF($C2192="", "", IF(IFERROR(INDEX(Ingredients!$AI$11:$AI$310, MATCH($C2192, Ingredients!$B$11:$B$310, 0)), "")="", "", IFERROR(INDEX(Ingredients!$AI$11:$AI$310, MATCH($C2192, Ingredients!$B$11:$B$310, 0)), "")))</f>
        <v/>
      </c>
      <c r="AT2192" s="120" t="str">
        <f t="shared" si="526"/>
        <v/>
      </c>
      <c r="AV2192" s="90" t="str">
        <f t="shared" si="516"/>
        <v/>
      </c>
      <c r="AX2192" s="90" t="str">
        <f>IF($AV2192="", "", COUNTIF($AV$11:$AV$5010, "&lt;"&amp;$AV2192)+1+COUNTIF($AV$11:$AV2192, $AV2192)-1)</f>
        <v/>
      </c>
      <c r="AZ2192" s="111" t="str">
        <f>IF($B2192="", "", SUMIF('Shopping List'!$AV$11:$AV$25, $B2192, 'Shopping List'!$BN$11:$BN$25))</f>
        <v/>
      </c>
      <c r="BB2192" s="117" t="str">
        <f t="shared" si="527"/>
        <v/>
      </c>
    </row>
    <row r="2193" spans="1:54" x14ac:dyDescent="0.25">
      <c r="A2193" s="4"/>
      <c r="B2193" s="37"/>
      <c r="C2193" s="124"/>
      <c r="D2193" s="39"/>
      <c r="E2193" s="125"/>
      <c r="F2193" s="48"/>
      <c r="G2193" s="4"/>
      <c r="H2193" s="4"/>
      <c r="I2193" s="95" t="str">
        <f>IF($C2193="", "", IF(IFERROR(INDEX(Ingredients!$C$11:$C$310, MATCH($C2193, Ingredients!$B$11:$B$310, 0)), "")="", "", IFERROR(INDEX(Ingredients!$C$11:$C$310, MATCH($C2193, Ingredients!$B$11:$B$310, 0)), "")))</f>
        <v/>
      </c>
      <c r="J2193" s="73" t="str">
        <f>IF($B2193="", "", IF(IFERROR(INDEX(Meals!$C$11:$C$260, MATCH($B2193, Meals!$B$11:$B$260, 0)), "")="", "", IFERROR(INDEX(Meals!$C$11:$C$260, MATCH($B2193, Meals!$B$11:$B$260, 0)), "")))</f>
        <v/>
      </c>
      <c r="K2193" s="4"/>
      <c r="L2193" s="72" t="str">
        <f t="shared" si="517"/>
        <v/>
      </c>
      <c r="M2193" s="73" t="str">
        <f t="shared" si="518"/>
        <v/>
      </c>
      <c r="N2193" s="4"/>
      <c r="O2193" s="78" t="str">
        <f t="shared" si="519"/>
        <v/>
      </c>
      <c r="P2193" s="79" t="str">
        <f t="shared" si="520"/>
        <v/>
      </c>
      <c r="Q2193" s="4"/>
      <c r="R2193" s="90" t="str">
        <f t="shared" si="521"/>
        <v/>
      </c>
      <c r="S2193" s="4"/>
      <c r="Y2193" s="18" t="str">
        <f t="shared" si="522"/>
        <v/>
      </c>
      <c r="AA2193" s="18" t="str">
        <f t="shared" si="513"/>
        <v/>
      </c>
      <c r="AB2193" s="18" t="str">
        <f t="shared" si="514"/>
        <v/>
      </c>
      <c r="AC2193" s="18" t="str">
        <f t="shared" si="523"/>
        <v/>
      </c>
      <c r="AD2193" s="18" t="str">
        <f t="shared" si="523"/>
        <v/>
      </c>
      <c r="AE2193" s="18" t="str">
        <f t="shared" si="524"/>
        <v/>
      </c>
      <c r="AG2193" s="95" t="str">
        <f>IF($C2193="", "", IF(IFERROR(INDEX(Ingredients!C$11:C$310, MATCH($C2193, Ingredients!$B$11:$B$310, 0)), "")="", "", IFERROR(INDEX(Ingredients!C$11:C$310, MATCH($C2193, Ingredients!$B$11:$B$310, 0)), "")))</f>
        <v/>
      </c>
      <c r="AH2193" s="105" t="str">
        <f>IF($C2193="", "", IF(IFERROR(INDEX(Ingredients!D$11:D$310, MATCH($C2193, Ingredients!$B$11:$B$310, 0)), "")="", "", IFERROR(INDEX(Ingredients!D$11:D$310, MATCH($C2193, Ingredients!$B$11:$B$310, 0)), "")))</f>
        <v/>
      </c>
      <c r="AI2193" s="106" t="str">
        <f>IF($C2193="", "", IF(IFERROR(INDEX(Ingredients!E$11:E$310, MATCH($C2193, Ingredients!$B$11:$B$310, 0)), "")="", "", IFERROR(INDEX(Ingredients!E$11:E$310, MATCH($C2193, Ingredients!$B$11:$B$310, 0)), "")))</f>
        <v/>
      </c>
      <c r="AJ2193" s="108" t="str">
        <f>IF($C2193="", "", IF(IFERROR(INDEX(Ingredients!F$11:F$310, MATCH($C2193, Ingredients!$B$11:$B$310, 0)), "")="", "", IFERROR(INDEX(Ingredients!F$11:F$310, MATCH($C2193, Ingredients!$B$11:$B$310, 0)), "")))</f>
        <v/>
      </c>
      <c r="AK2193" s="106" t="str">
        <f>IF($C2193="", "", IF(IFERROR(INDEX(Ingredients!G$11:G$310, MATCH($C2193, Ingredients!$B$11:$B$310, 0)), "")="", "", IFERROR(INDEX(Ingredients!G$11:G$310, MATCH($C2193, Ingredients!$B$11:$B$310, 0)), "")))</f>
        <v/>
      </c>
      <c r="AL2193" s="79" t="str">
        <f>IF($C2193="", "", IF(IFERROR(INDEX(Ingredients!H$11:H$310, MATCH($C2193, Ingredients!$B$11:$B$310, 0)), "")="", "", IFERROR(INDEX(Ingredients!H$11:H$310, MATCH($C2193, Ingredients!$B$11:$B$310, 0)), "")))</f>
        <v/>
      </c>
      <c r="AN2193" s="83" t="str">
        <f t="shared" si="515"/>
        <v/>
      </c>
      <c r="AP2193" s="114" t="str">
        <f t="shared" si="525"/>
        <v/>
      </c>
      <c r="AR2193" s="117" t="str">
        <f>IF($C2193="", "", IF(IFERROR(INDEX(Ingredients!$AI$11:$AI$310, MATCH($C2193, Ingredients!$B$11:$B$310, 0)), "")="", "", IFERROR(INDEX(Ingredients!$AI$11:$AI$310, MATCH($C2193, Ingredients!$B$11:$B$310, 0)), "")))</f>
        <v/>
      </c>
      <c r="AT2193" s="120" t="str">
        <f t="shared" si="526"/>
        <v/>
      </c>
      <c r="AV2193" s="90" t="str">
        <f t="shared" si="516"/>
        <v/>
      </c>
      <c r="AX2193" s="90" t="str">
        <f>IF($AV2193="", "", COUNTIF($AV$11:$AV$5010, "&lt;"&amp;$AV2193)+1+COUNTIF($AV$11:$AV2193, $AV2193)-1)</f>
        <v/>
      </c>
      <c r="AZ2193" s="111" t="str">
        <f>IF($B2193="", "", SUMIF('Shopping List'!$AV$11:$AV$25, $B2193, 'Shopping List'!$BN$11:$BN$25))</f>
        <v/>
      </c>
      <c r="BB2193" s="117" t="str">
        <f t="shared" si="527"/>
        <v/>
      </c>
    </row>
    <row r="2194" spans="1:54" x14ac:dyDescent="0.25">
      <c r="A2194" s="4"/>
      <c r="B2194" s="37"/>
      <c r="C2194" s="124"/>
      <c r="D2194" s="39"/>
      <c r="E2194" s="125"/>
      <c r="F2194" s="48"/>
      <c r="G2194" s="4"/>
      <c r="H2194" s="4"/>
      <c r="I2194" s="95" t="str">
        <f>IF($C2194="", "", IF(IFERROR(INDEX(Ingredients!$C$11:$C$310, MATCH($C2194, Ingredients!$B$11:$B$310, 0)), "")="", "", IFERROR(INDEX(Ingredients!$C$11:$C$310, MATCH($C2194, Ingredients!$B$11:$B$310, 0)), "")))</f>
        <v/>
      </c>
      <c r="J2194" s="73" t="str">
        <f>IF($B2194="", "", IF(IFERROR(INDEX(Meals!$C$11:$C$260, MATCH($B2194, Meals!$B$11:$B$260, 0)), "")="", "", IFERROR(INDEX(Meals!$C$11:$C$260, MATCH($B2194, Meals!$B$11:$B$260, 0)), "")))</f>
        <v/>
      </c>
      <c r="K2194" s="4"/>
      <c r="L2194" s="72" t="str">
        <f t="shared" si="517"/>
        <v/>
      </c>
      <c r="M2194" s="73" t="str">
        <f t="shared" si="518"/>
        <v/>
      </c>
      <c r="N2194" s="4"/>
      <c r="O2194" s="78" t="str">
        <f t="shared" si="519"/>
        <v/>
      </c>
      <c r="P2194" s="79" t="str">
        <f t="shared" si="520"/>
        <v/>
      </c>
      <c r="Q2194" s="4"/>
      <c r="R2194" s="90" t="str">
        <f t="shared" si="521"/>
        <v/>
      </c>
      <c r="S2194" s="4"/>
      <c r="Y2194" s="18" t="str">
        <f t="shared" si="522"/>
        <v/>
      </c>
      <c r="AA2194" s="18" t="str">
        <f t="shared" si="513"/>
        <v/>
      </c>
      <c r="AB2194" s="18" t="str">
        <f t="shared" si="514"/>
        <v/>
      </c>
      <c r="AC2194" s="18" t="str">
        <f t="shared" si="523"/>
        <v/>
      </c>
      <c r="AD2194" s="18" t="str">
        <f t="shared" si="523"/>
        <v/>
      </c>
      <c r="AE2194" s="18" t="str">
        <f t="shared" si="524"/>
        <v/>
      </c>
      <c r="AG2194" s="95" t="str">
        <f>IF($C2194="", "", IF(IFERROR(INDEX(Ingredients!C$11:C$310, MATCH($C2194, Ingredients!$B$11:$B$310, 0)), "")="", "", IFERROR(INDEX(Ingredients!C$11:C$310, MATCH($C2194, Ingredients!$B$11:$B$310, 0)), "")))</f>
        <v/>
      </c>
      <c r="AH2194" s="105" t="str">
        <f>IF($C2194="", "", IF(IFERROR(INDEX(Ingredients!D$11:D$310, MATCH($C2194, Ingredients!$B$11:$B$310, 0)), "")="", "", IFERROR(INDEX(Ingredients!D$11:D$310, MATCH($C2194, Ingredients!$B$11:$B$310, 0)), "")))</f>
        <v/>
      </c>
      <c r="AI2194" s="106" t="str">
        <f>IF($C2194="", "", IF(IFERROR(INDEX(Ingredients!E$11:E$310, MATCH($C2194, Ingredients!$B$11:$B$310, 0)), "")="", "", IFERROR(INDEX(Ingredients!E$11:E$310, MATCH($C2194, Ingredients!$B$11:$B$310, 0)), "")))</f>
        <v/>
      </c>
      <c r="AJ2194" s="108" t="str">
        <f>IF($C2194="", "", IF(IFERROR(INDEX(Ingredients!F$11:F$310, MATCH($C2194, Ingredients!$B$11:$B$310, 0)), "")="", "", IFERROR(INDEX(Ingredients!F$11:F$310, MATCH($C2194, Ingredients!$B$11:$B$310, 0)), "")))</f>
        <v/>
      </c>
      <c r="AK2194" s="106" t="str">
        <f>IF($C2194="", "", IF(IFERROR(INDEX(Ingredients!G$11:G$310, MATCH($C2194, Ingredients!$B$11:$B$310, 0)), "")="", "", IFERROR(INDEX(Ingredients!G$11:G$310, MATCH($C2194, Ingredients!$B$11:$B$310, 0)), "")))</f>
        <v/>
      </c>
      <c r="AL2194" s="79" t="str">
        <f>IF($C2194="", "", IF(IFERROR(INDEX(Ingredients!H$11:H$310, MATCH($C2194, Ingredients!$B$11:$B$310, 0)), "")="", "", IFERROR(INDEX(Ingredients!H$11:H$310, MATCH($C2194, Ingredients!$B$11:$B$310, 0)), "")))</f>
        <v/>
      </c>
      <c r="AN2194" s="83" t="str">
        <f t="shared" si="515"/>
        <v/>
      </c>
      <c r="AP2194" s="114" t="str">
        <f t="shared" si="525"/>
        <v/>
      </c>
      <c r="AR2194" s="117" t="str">
        <f>IF($C2194="", "", IF(IFERROR(INDEX(Ingredients!$AI$11:$AI$310, MATCH($C2194, Ingredients!$B$11:$B$310, 0)), "")="", "", IFERROR(INDEX(Ingredients!$AI$11:$AI$310, MATCH($C2194, Ingredients!$B$11:$B$310, 0)), "")))</f>
        <v/>
      </c>
      <c r="AT2194" s="120" t="str">
        <f t="shared" si="526"/>
        <v/>
      </c>
      <c r="AV2194" s="90" t="str">
        <f t="shared" si="516"/>
        <v/>
      </c>
      <c r="AX2194" s="90" t="str">
        <f>IF($AV2194="", "", COUNTIF($AV$11:$AV$5010, "&lt;"&amp;$AV2194)+1+COUNTIF($AV$11:$AV2194, $AV2194)-1)</f>
        <v/>
      </c>
      <c r="AZ2194" s="111" t="str">
        <f>IF($B2194="", "", SUMIF('Shopping List'!$AV$11:$AV$25, $B2194, 'Shopping List'!$BN$11:$BN$25))</f>
        <v/>
      </c>
      <c r="BB2194" s="117" t="str">
        <f t="shared" si="527"/>
        <v/>
      </c>
    </row>
    <row r="2195" spans="1:54" x14ac:dyDescent="0.25">
      <c r="A2195" s="4"/>
      <c r="B2195" s="37"/>
      <c r="C2195" s="124"/>
      <c r="D2195" s="39"/>
      <c r="E2195" s="125"/>
      <c r="F2195" s="48"/>
      <c r="G2195" s="4"/>
      <c r="H2195" s="4"/>
      <c r="I2195" s="95" t="str">
        <f>IF($C2195="", "", IF(IFERROR(INDEX(Ingredients!$C$11:$C$310, MATCH($C2195, Ingredients!$B$11:$B$310, 0)), "")="", "", IFERROR(INDEX(Ingredients!$C$11:$C$310, MATCH($C2195, Ingredients!$B$11:$B$310, 0)), "")))</f>
        <v/>
      </c>
      <c r="J2195" s="73" t="str">
        <f>IF($B2195="", "", IF(IFERROR(INDEX(Meals!$C$11:$C$260, MATCH($B2195, Meals!$B$11:$B$260, 0)), "")="", "", IFERROR(INDEX(Meals!$C$11:$C$260, MATCH($B2195, Meals!$B$11:$B$260, 0)), "")))</f>
        <v/>
      </c>
      <c r="K2195" s="4"/>
      <c r="L2195" s="72" t="str">
        <f t="shared" si="517"/>
        <v/>
      </c>
      <c r="M2195" s="73" t="str">
        <f t="shared" si="518"/>
        <v/>
      </c>
      <c r="N2195" s="4"/>
      <c r="O2195" s="78" t="str">
        <f t="shared" si="519"/>
        <v/>
      </c>
      <c r="P2195" s="79" t="str">
        <f t="shared" si="520"/>
        <v/>
      </c>
      <c r="Q2195" s="4"/>
      <c r="R2195" s="90" t="str">
        <f t="shared" si="521"/>
        <v/>
      </c>
      <c r="S2195" s="4"/>
      <c r="Y2195" s="18" t="str">
        <f t="shared" si="522"/>
        <v/>
      </c>
      <c r="AA2195" s="18" t="str">
        <f t="shared" si="513"/>
        <v/>
      </c>
      <c r="AB2195" s="18" t="str">
        <f t="shared" si="514"/>
        <v/>
      </c>
      <c r="AC2195" s="18" t="str">
        <f t="shared" si="523"/>
        <v/>
      </c>
      <c r="AD2195" s="18" t="str">
        <f t="shared" si="523"/>
        <v/>
      </c>
      <c r="AE2195" s="18" t="str">
        <f t="shared" si="524"/>
        <v/>
      </c>
      <c r="AG2195" s="95" t="str">
        <f>IF($C2195="", "", IF(IFERROR(INDEX(Ingredients!C$11:C$310, MATCH($C2195, Ingredients!$B$11:$B$310, 0)), "")="", "", IFERROR(INDEX(Ingredients!C$11:C$310, MATCH($C2195, Ingredients!$B$11:$B$310, 0)), "")))</f>
        <v/>
      </c>
      <c r="AH2195" s="105" t="str">
        <f>IF($C2195="", "", IF(IFERROR(INDEX(Ingredients!D$11:D$310, MATCH($C2195, Ingredients!$B$11:$B$310, 0)), "")="", "", IFERROR(INDEX(Ingredients!D$11:D$310, MATCH($C2195, Ingredients!$B$11:$B$310, 0)), "")))</f>
        <v/>
      </c>
      <c r="AI2195" s="106" t="str">
        <f>IF($C2195="", "", IF(IFERROR(INDEX(Ingredients!E$11:E$310, MATCH($C2195, Ingredients!$B$11:$B$310, 0)), "")="", "", IFERROR(INDEX(Ingredients!E$11:E$310, MATCH($C2195, Ingredients!$B$11:$B$310, 0)), "")))</f>
        <v/>
      </c>
      <c r="AJ2195" s="108" t="str">
        <f>IF($C2195="", "", IF(IFERROR(INDEX(Ingredients!F$11:F$310, MATCH($C2195, Ingredients!$B$11:$B$310, 0)), "")="", "", IFERROR(INDEX(Ingredients!F$11:F$310, MATCH($C2195, Ingredients!$B$11:$B$310, 0)), "")))</f>
        <v/>
      </c>
      <c r="AK2195" s="106" t="str">
        <f>IF($C2195="", "", IF(IFERROR(INDEX(Ingredients!G$11:G$310, MATCH($C2195, Ingredients!$B$11:$B$310, 0)), "")="", "", IFERROR(INDEX(Ingredients!G$11:G$310, MATCH($C2195, Ingredients!$B$11:$B$310, 0)), "")))</f>
        <v/>
      </c>
      <c r="AL2195" s="79" t="str">
        <f>IF($C2195="", "", IF(IFERROR(INDEX(Ingredients!H$11:H$310, MATCH($C2195, Ingredients!$B$11:$B$310, 0)), "")="", "", IFERROR(INDEX(Ingredients!H$11:H$310, MATCH($C2195, Ingredients!$B$11:$B$310, 0)), "")))</f>
        <v/>
      </c>
      <c r="AN2195" s="83" t="str">
        <f t="shared" si="515"/>
        <v/>
      </c>
      <c r="AP2195" s="114" t="str">
        <f t="shared" si="525"/>
        <v/>
      </c>
      <c r="AR2195" s="117" t="str">
        <f>IF($C2195="", "", IF(IFERROR(INDEX(Ingredients!$AI$11:$AI$310, MATCH($C2195, Ingredients!$B$11:$B$310, 0)), "")="", "", IFERROR(INDEX(Ingredients!$AI$11:$AI$310, MATCH($C2195, Ingredients!$B$11:$B$310, 0)), "")))</f>
        <v/>
      </c>
      <c r="AT2195" s="120" t="str">
        <f t="shared" si="526"/>
        <v/>
      </c>
      <c r="AV2195" s="90" t="str">
        <f t="shared" si="516"/>
        <v/>
      </c>
      <c r="AX2195" s="90" t="str">
        <f>IF($AV2195="", "", COUNTIF($AV$11:$AV$5010, "&lt;"&amp;$AV2195)+1+COUNTIF($AV$11:$AV2195, $AV2195)-1)</f>
        <v/>
      </c>
      <c r="AZ2195" s="111" t="str">
        <f>IF($B2195="", "", SUMIF('Shopping List'!$AV$11:$AV$25, $B2195, 'Shopping List'!$BN$11:$BN$25))</f>
        <v/>
      </c>
      <c r="BB2195" s="117" t="str">
        <f t="shared" si="527"/>
        <v/>
      </c>
    </row>
    <row r="2196" spans="1:54" x14ac:dyDescent="0.25">
      <c r="A2196" s="4"/>
      <c r="B2196" s="37"/>
      <c r="C2196" s="124"/>
      <c r="D2196" s="39"/>
      <c r="E2196" s="125"/>
      <c r="F2196" s="48"/>
      <c r="G2196" s="4"/>
      <c r="H2196" s="4"/>
      <c r="I2196" s="95" t="str">
        <f>IF($C2196="", "", IF(IFERROR(INDEX(Ingredients!$C$11:$C$310, MATCH($C2196, Ingredients!$B$11:$B$310, 0)), "")="", "", IFERROR(INDEX(Ingredients!$C$11:$C$310, MATCH($C2196, Ingredients!$B$11:$B$310, 0)), "")))</f>
        <v/>
      </c>
      <c r="J2196" s="73" t="str">
        <f>IF($B2196="", "", IF(IFERROR(INDEX(Meals!$C$11:$C$260, MATCH($B2196, Meals!$B$11:$B$260, 0)), "")="", "", IFERROR(INDEX(Meals!$C$11:$C$260, MATCH($B2196, Meals!$B$11:$B$260, 0)), "")))</f>
        <v/>
      </c>
      <c r="K2196" s="4"/>
      <c r="L2196" s="72" t="str">
        <f t="shared" si="517"/>
        <v/>
      </c>
      <c r="M2196" s="73" t="str">
        <f t="shared" si="518"/>
        <v/>
      </c>
      <c r="N2196" s="4"/>
      <c r="O2196" s="78" t="str">
        <f t="shared" si="519"/>
        <v/>
      </c>
      <c r="P2196" s="79" t="str">
        <f t="shared" si="520"/>
        <v/>
      </c>
      <c r="Q2196" s="4"/>
      <c r="R2196" s="90" t="str">
        <f t="shared" si="521"/>
        <v/>
      </c>
      <c r="S2196" s="4"/>
      <c r="Y2196" s="18" t="str">
        <f t="shared" si="522"/>
        <v/>
      </c>
      <c r="AA2196" s="18" t="str">
        <f t="shared" si="513"/>
        <v/>
      </c>
      <c r="AB2196" s="18" t="str">
        <f t="shared" si="514"/>
        <v/>
      </c>
      <c r="AC2196" s="18" t="str">
        <f t="shared" si="523"/>
        <v/>
      </c>
      <c r="AD2196" s="18" t="str">
        <f t="shared" si="523"/>
        <v/>
      </c>
      <c r="AE2196" s="18" t="str">
        <f t="shared" si="524"/>
        <v/>
      </c>
      <c r="AG2196" s="95" t="str">
        <f>IF($C2196="", "", IF(IFERROR(INDEX(Ingredients!C$11:C$310, MATCH($C2196, Ingredients!$B$11:$B$310, 0)), "")="", "", IFERROR(INDEX(Ingredients!C$11:C$310, MATCH($C2196, Ingredients!$B$11:$B$310, 0)), "")))</f>
        <v/>
      </c>
      <c r="AH2196" s="105" t="str">
        <f>IF($C2196="", "", IF(IFERROR(INDEX(Ingredients!D$11:D$310, MATCH($C2196, Ingredients!$B$11:$B$310, 0)), "")="", "", IFERROR(INDEX(Ingredients!D$11:D$310, MATCH($C2196, Ingredients!$B$11:$B$310, 0)), "")))</f>
        <v/>
      </c>
      <c r="AI2196" s="106" t="str">
        <f>IF($C2196="", "", IF(IFERROR(INDEX(Ingredients!E$11:E$310, MATCH($C2196, Ingredients!$B$11:$B$310, 0)), "")="", "", IFERROR(INDEX(Ingredients!E$11:E$310, MATCH($C2196, Ingredients!$B$11:$B$310, 0)), "")))</f>
        <v/>
      </c>
      <c r="AJ2196" s="108" t="str">
        <f>IF($C2196="", "", IF(IFERROR(INDEX(Ingredients!F$11:F$310, MATCH($C2196, Ingredients!$B$11:$B$310, 0)), "")="", "", IFERROR(INDEX(Ingredients!F$11:F$310, MATCH($C2196, Ingredients!$B$11:$B$310, 0)), "")))</f>
        <v/>
      </c>
      <c r="AK2196" s="106" t="str">
        <f>IF($C2196="", "", IF(IFERROR(INDEX(Ingredients!G$11:G$310, MATCH($C2196, Ingredients!$B$11:$B$310, 0)), "")="", "", IFERROR(INDEX(Ingredients!G$11:G$310, MATCH($C2196, Ingredients!$B$11:$B$310, 0)), "")))</f>
        <v/>
      </c>
      <c r="AL2196" s="79" t="str">
        <f>IF($C2196="", "", IF(IFERROR(INDEX(Ingredients!H$11:H$310, MATCH($C2196, Ingredients!$B$11:$B$310, 0)), "")="", "", IFERROR(INDEX(Ingredients!H$11:H$310, MATCH($C2196, Ingredients!$B$11:$B$310, 0)), "")))</f>
        <v/>
      </c>
      <c r="AN2196" s="83" t="str">
        <f t="shared" si="515"/>
        <v/>
      </c>
      <c r="AP2196" s="114" t="str">
        <f t="shared" si="525"/>
        <v/>
      </c>
      <c r="AR2196" s="117" t="str">
        <f>IF($C2196="", "", IF(IFERROR(INDEX(Ingredients!$AI$11:$AI$310, MATCH($C2196, Ingredients!$B$11:$B$310, 0)), "")="", "", IFERROR(INDEX(Ingredients!$AI$11:$AI$310, MATCH($C2196, Ingredients!$B$11:$B$310, 0)), "")))</f>
        <v/>
      </c>
      <c r="AT2196" s="120" t="str">
        <f t="shared" si="526"/>
        <v/>
      </c>
      <c r="AV2196" s="90" t="str">
        <f t="shared" si="516"/>
        <v/>
      </c>
      <c r="AX2196" s="90" t="str">
        <f>IF($AV2196="", "", COUNTIF($AV$11:$AV$5010, "&lt;"&amp;$AV2196)+1+COUNTIF($AV$11:$AV2196, $AV2196)-1)</f>
        <v/>
      </c>
      <c r="AZ2196" s="111" t="str">
        <f>IF($B2196="", "", SUMIF('Shopping List'!$AV$11:$AV$25, $B2196, 'Shopping List'!$BN$11:$BN$25))</f>
        <v/>
      </c>
      <c r="BB2196" s="117" t="str">
        <f t="shared" si="527"/>
        <v/>
      </c>
    </row>
    <row r="2197" spans="1:54" x14ac:dyDescent="0.25">
      <c r="A2197" s="4"/>
      <c r="B2197" s="37"/>
      <c r="C2197" s="124"/>
      <c r="D2197" s="39"/>
      <c r="E2197" s="125"/>
      <c r="F2197" s="48"/>
      <c r="G2197" s="4"/>
      <c r="H2197" s="4"/>
      <c r="I2197" s="95" t="str">
        <f>IF($C2197="", "", IF(IFERROR(INDEX(Ingredients!$C$11:$C$310, MATCH($C2197, Ingredients!$B$11:$B$310, 0)), "")="", "", IFERROR(INDEX(Ingredients!$C$11:$C$310, MATCH($C2197, Ingredients!$B$11:$B$310, 0)), "")))</f>
        <v/>
      </c>
      <c r="J2197" s="73" t="str">
        <f>IF($B2197="", "", IF(IFERROR(INDEX(Meals!$C$11:$C$260, MATCH($B2197, Meals!$B$11:$B$260, 0)), "")="", "", IFERROR(INDEX(Meals!$C$11:$C$260, MATCH($B2197, Meals!$B$11:$B$260, 0)), "")))</f>
        <v/>
      </c>
      <c r="K2197" s="4"/>
      <c r="L2197" s="72" t="str">
        <f t="shared" si="517"/>
        <v/>
      </c>
      <c r="M2197" s="73" t="str">
        <f t="shared" si="518"/>
        <v/>
      </c>
      <c r="N2197" s="4"/>
      <c r="O2197" s="78" t="str">
        <f t="shared" si="519"/>
        <v/>
      </c>
      <c r="P2197" s="79" t="str">
        <f t="shared" si="520"/>
        <v/>
      </c>
      <c r="Q2197" s="4"/>
      <c r="R2197" s="90" t="str">
        <f t="shared" si="521"/>
        <v/>
      </c>
      <c r="S2197" s="4"/>
      <c r="Y2197" s="18" t="str">
        <f t="shared" si="522"/>
        <v/>
      </c>
      <c r="AA2197" s="18" t="str">
        <f t="shared" si="513"/>
        <v/>
      </c>
      <c r="AB2197" s="18" t="str">
        <f t="shared" si="514"/>
        <v/>
      </c>
      <c r="AC2197" s="18" t="str">
        <f t="shared" si="523"/>
        <v/>
      </c>
      <c r="AD2197" s="18" t="str">
        <f t="shared" si="523"/>
        <v/>
      </c>
      <c r="AE2197" s="18" t="str">
        <f t="shared" si="524"/>
        <v/>
      </c>
      <c r="AG2197" s="95" t="str">
        <f>IF($C2197="", "", IF(IFERROR(INDEX(Ingredients!C$11:C$310, MATCH($C2197, Ingredients!$B$11:$B$310, 0)), "")="", "", IFERROR(INDEX(Ingredients!C$11:C$310, MATCH($C2197, Ingredients!$B$11:$B$310, 0)), "")))</f>
        <v/>
      </c>
      <c r="AH2197" s="105" t="str">
        <f>IF($C2197="", "", IF(IFERROR(INDEX(Ingredients!D$11:D$310, MATCH($C2197, Ingredients!$B$11:$B$310, 0)), "")="", "", IFERROR(INDEX(Ingredients!D$11:D$310, MATCH($C2197, Ingredients!$B$11:$B$310, 0)), "")))</f>
        <v/>
      </c>
      <c r="AI2197" s="106" t="str">
        <f>IF($C2197="", "", IF(IFERROR(INDEX(Ingredients!E$11:E$310, MATCH($C2197, Ingredients!$B$11:$B$310, 0)), "")="", "", IFERROR(INDEX(Ingredients!E$11:E$310, MATCH($C2197, Ingredients!$B$11:$B$310, 0)), "")))</f>
        <v/>
      </c>
      <c r="AJ2197" s="108" t="str">
        <f>IF($C2197="", "", IF(IFERROR(INDEX(Ingredients!F$11:F$310, MATCH($C2197, Ingredients!$B$11:$B$310, 0)), "")="", "", IFERROR(INDEX(Ingredients!F$11:F$310, MATCH($C2197, Ingredients!$B$11:$B$310, 0)), "")))</f>
        <v/>
      </c>
      <c r="AK2197" s="106" t="str">
        <f>IF($C2197="", "", IF(IFERROR(INDEX(Ingredients!G$11:G$310, MATCH($C2197, Ingredients!$B$11:$B$310, 0)), "")="", "", IFERROR(INDEX(Ingredients!G$11:G$310, MATCH($C2197, Ingredients!$B$11:$B$310, 0)), "")))</f>
        <v/>
      </c>
      <c r="AL2197" s="79" t="str">
        <f>IF($C2197="", "", IF(IFERROR(INDEX(Ingredients!H$11:H$310, MATCH($C2197, Ingredients!$B$11:$B$310, 0)), "")="", "", IFERROR(INDEX(Ingredients!H$11:H$310, MATCH($C2197, Ingredients!$B$11:$B$310, 0)), "")))</f>
        <v/>
      </c>
      <c r="AN2197" s="83" t="str">
        <f t="shared" si="515"/>
        <v/>
      </c>
      <c r="AP2197" s="114" t="str">
        <f t="shared" si="525"/>
        <v/>
      </c>
      <c r="AR2197" s="117" t="str">
        <f>IF($C2197="", "", IF(IFERROR(INDEX(Ingredients!$AI$11:$AI$310, MATCH($C2197, Ingredients!$B$11:$B$310, 0)), "")="", "", IFERROR(INDEX(Ingredients!$AI$11:$AI$310, MATCH($C2197, Ingredients!$B$11:$B$310, 0)), "")))</f>
        <v/>
      </c>
      <c r="AT2197" s="120" t="str">
        <f t="shared" si="526"/>
        <v/>
      </c>
      <c r="AV2197" s="90" t="str">
        <f t="shared" si="516"/>
        <v/>
      </c>
      <c r="AX2197" s="90" t="str">
        <f>IF($AV2197="", "", COUNTIF($AV$11:$AV$5010, "&lt;"&amp;$AV2197)+1+COUNTIF($AV$11:$AV2197, $AV2197)-1)</f>
        <v/>
      </c>
      <c r="AZ2197" s="111" t="str">
        <f>IF($B2197="", "", SUMIF('Shopping List'!$AV$11:$AV$25, $B2197, 'Shopping List'!$BN$11:$BN$25))</f>
        <v/>
      </c>
      <c r="BB2197" s="117" t="str">
        <f t="shared" si="527"/>
        <v/>
      </c>
    </row>
    <row r="2198" spans="1:54" x14ac:dyDescent="0.25">
      <c r="A2198" s="4"/>
      <c r="B2198" s="37"/>
      <c r="C2198" s="124"/>
      <c r="D2198" s="39"/>
      <c r="E2198" s="125"/>
      <c r="F2198" s="48"/>
      <c r="G2198" s="4"/>
      <c r="H2198" s="4"/>
      <c r="I2198" s="95" t="str">
        <f>IF($C2198="", "", IF(IFERROR(INDEX(Ingredients!$C$11:$C$310, MATCH($C2198, Ingredients!$B$11:$B$310, 0)), "")="", "", IFERROR(INDEX(Ingredients!$C$11:$C$310, MATCH($C2198, Ingredients!$B$11:$B$310, 0)), "")))</f>
        <v/>
      </c>
      <c r="J2198" s="73" t="str">
        <f>IF($B2198="", "", IF(IFERROR(INDEX(Meals!$C$11:$C$260, MATCH($B2198, Meals!$B$11:$B$260, 0)), "")="", "", IFERROR(INDEX(Meals!$C$11:$C$260, MATCH($B2198, Meals!$B$11:$B$260, 0)), "")))</f>
        <v/>
      </c>
      <c r="K2198" s="4"/>
      <c r="L2198" s="72" t="str">
        <f t="shared" si="517"/>
        <v/>
      </c>
      <c r="M2198" s="73" t="str">
        <f t="shared" si="518"/>
        <v/>
      </c>
      <c r="N2198" s="4"/>
      <c r="O2198" s="78" t="str">
        <f t="shared" si="519"/>
        <v/>
      </c>
      <c r="P2198" s="79" t="str">
        <f t="shared" si="520"/>
        <v/>
      </c>
      <c r="Q2198" s="4"/>
      <c r="R2198" s="90" t="str">
        <f t="shared" si="521"/>
        <v/>
      </c>
      <c r="S2198" s="4"/>
      <c r="Y2198" s="18" t="str">
        <f t="shared" si="522"/>
        <v/>
      </c>
      <c r="AA2198" s="18" t="str">
        <f t="shared" si="513"/>
        <v/>
      </c>
      <c r="AB2198" s="18" t="str">
        <f t="shared" si="514"/>
        <v/>
      </c>
      <c r="AC2198" s="18" t="str">
        <f t="shared" si="523"/>
        <v/>
      </c>
      <c r="AD2198" s="18" t="str">
        <f t="shared" si="523"/>
        <v/>
      </c>
      <c r="AE2198" s="18" t="str">
        <f t="shared" si="524"/>
        <v/>
      </c>
      <c r="AG2198" s="95" t="str">
        <f>IF($C2198="", "", IF(IFERROR(INDEX(Ingredients!C$11:C$310, MATCH($C2198, Ingredients!$B$11:$B$310, 0)), "")="", "", IFERROR(INDEX(Ingredients!C$11:C$310, MATCH($C2198, Ingredients!$B$11:$B$310, 0)), "")))</f>
        <v/>
      </c>
      <c r="AH2198" s="105" t="str">
        <f>IF($C2198="", "", IF(IFERROR(INDEX(Ingredients!D$11:D$310, MATCH($C2198, Ingredients!$B$11:$B$310, 0)), "")="", "", IFERROR(INDEX(Ingredients!D$11:D$310, MATCH($C2198, Ingredients!$B$11:$B$310, 0)), "")))</f>
        <v/>
      </c>
      <c r="AI2198" s="106" t="str">
        <f>IF($C2198="", "", IF(IFERROR(INDEX(Ingredients!E$11:E$310, MATCH($C2198, Ingredients!$B$11:$B$310, 0)), "")="", "", IFERROR(INDEX(Ingredients!E$11:E$310, MATCH($C2198, Ingredients!$B$11:$B$310, 0)), "")))</f>
        <v/>
      </c>
      <c r="AJ2198" s="108" t="str">
        <f>IF($C2198="", "", IF(IFERROR(INDEX(Ingredients!F$11:F$310, MATCH($C2198, Ingredients!$B$11:$B$310, 0)), "")="", "", IFERROR(INDEX(Ingredients!F$11:F$310, MATCH($C2198, Ingredients!$B$11:$B$310, 0)), "")))</f>
        <v/>
      </c>
      <c r="AK2198" s="106" t="str">
        <f>IF($C2198="", "", IF(IFERROR(INDEX(Ingredients!G$11:G$310, MATCH($C2198, Ingredients!$B$11:$B$310, 0)), "")="", "", IFERROR(INDEX(Ingredients!G$11:G$310, MATCH($C2198, Ingredients!$B$11:$B$310, 0)), "")))</f>
        <v/>
      </c>
      <c r="AL2198" s="79" t="str">
        <f>IF($C2198="", "", IF(IFERROR(INDEX(Ingredients!H$11:H$310, MATCH($C2198, Ingredients!$B$11:$B$310, 0)), "")="", "", IFERROR(INDEX(Ingredients!H$11:H$310, MATCH($C2198, Ingredients!$B$11:$B$310, 0)), "")))</f>
        <v/>
      </c>
      <c r="AN2198" s="83" t="str">
        <f t="shared" si="515"/>
        <v/>
      </c>
      <c r="AP2198" s="114" t="str">
        <f t="shared" si="525"/>
        <v/>
      </c>
      <c r="AR2198" s="117" t="str">
        <f>IF($C2198="", "", IF(IFERROR(INDEX(Ingredients!$AI$11:$AI$310, MATCH($C2198, Ingredients!$B$11:$B$310, 0)), "")="", "", IFERROR(INDEX(Ingredients!$AI$11:$AI$310, MATCH($C2198, Ingredients!$B$11:$B$310, 0)), "")))</f>
        <v/>
      </c>
      <c r="AT2198" s="120" t="str">
        <f t="shared" si="526"/>
        <v/>
      </c>
      <c r="AV2198" s="90" t="str">
        <f t="shared" si="516"/>
        <v/>
      </c>
      <c r="AX2198" s="90" t="str">
        <f>IF($AV2198="", "", COUNTIF($AV$11:$AV$5010, "&lt;"&amp;$AV2198)+1+COUNTIF($AV$11:$AV2198, $AV2198)-1)</f>
        <v/>
      </c>
      <c r="AZ2198" s="111" t="str">
        <f>IF($B2198="", "", SUMIF('Shopping List'!$AV$11:$AV$25, $B2198, 'Shopping List'!$BN$11:$BN$25))</f>
        <v/>
      </c>
      <c r="BB2198" s="117" t="str">
        <f t="shared" si="527"/>
        <v/>
      </c>
    </row>
    <row r="2199" spans="1:54" x14ac:dyDescent="0.25">
      <c r="A2199" s="4"/>
      <c r="B2199" s="37"/>
      <c r="C2199" s="124"/>
      <c r="D2199" s="39"/>
      <c r="E2199" s="125"/>
      <c r="F2199" s="48"/>
      <c r="G2199" s="4"/>
      <c r="H2199" s="4"/>
      <c r="I2199" s="95" t="str">
        <f>IF($C2199="", "", IF(IFERROR(INDEX(Ingredients!$C$11:$C$310, MATCH($C2199, Ingredients!$B$11:$B$310, 0)), "")="", "", IFERROR(INDEX(Ingredients!$C$11:$C$310, MATCH($C2199, Ingredients!$B$11:$B$310, 0)), "")))</f>
        <v/>
      </c>
      <c r="J2199" s="73" t="str">
        <f>IF($B2199="", "", IF(IFERROR(INDEX(Meals!$C$11:$C$260, MATCH($B2199, Meals!$B$11:$B$260, 0)), "")="", "", IFERROR(INDEX(Meals!$C$11:$C$260, MATCH($B2199, Meals!$B$11:$B$260, 0)), "")))</f>
        <v/>
      </c>
      <c r="K2199" s="4"/>
      <c r="L2199" s="72" t="str">
        <f t="shared" si="517"/>
        <v/>
      </c>
      <c r="M2199" s="73" t="str">
        <f t="shared" si="518"/>
        <v/>
      </c>
      <c r="N2199" s="4"/>
      <c r="O2199" s="78" t="str">
        <f t="shared" si="519"/>
        <v/>
      </c>
      <c r="P2199" s="79" t="str">
        <f t="shared" si="520"/>
        <v/>
      </c>
      <c r="Q2199" s="4"/>
      <c r="R2199" s="90" t="str">
        <f t="shared" si="521"/>
        <v/>
      </c>
      <c r="S2199" s="4"/>
      <c r="Y2199" s="18" t="str">
        <f t="shared" si="522"/>
        <v/>
      </c>
      <c r="AA2199" s="18" t="str">
        <f t="shared" si="513"/>
        <v/>
      </c>
      <c r="AB2199" s="18" t="str">
        <f t="shared" si="514"/>
        <v/>
      </c>
      <c r="AC2199" s="18" t="str">
        <f t="shared" si="523"/>
        <v/>
      </c>
      <c r="AD2199" s="18" t="str">
        <f t="shared" si="523"/>
        <v/>
      </c>
      <c r="AE2199" s="18" t="str">
        <f t="shared" si="524"/>
        <v/>
      </c>
      <c r="AG2199" s="95" t="str">
        <f>IF($C2199="", "", IF(IFERROR(INDEX(Ingredients!C$11:C$310, MATCH($C2199, Ingredients!$B$11:$B$310, 0)), "")="", "", IFERROR(INDEX(Ingredients!C$11:C$310, MATCH($C2199, Ingredients!$B$11:$B$310, 0)), "")))</f>
        <v/>
      </c>
      <c r="AH2199" s="105" t="str">
        <f>IF($C2199="", "", IF(IFERROR(INDEX(Ingredients!D$11:D$310, MATCH($C2199, Ingredients!$B$11:$B$310, 0)), "")="", "", IFERROR(INDEX(Ingredients!D$11:D$310, MATCH($C2199, Ingredients!$B$11:$B$310, 0)), "")))</f>
        <v/>
      </c>
      <c r="AI2199" s="106" t="str">
        <f>IF($C2199="", "", IF(IFERROR(INDEX(Ingredients!E$11:E$310, MATCH($C2199, Ingredients!$B$11:$B$310, 0)), "")="", "", IFERROR(INDEX(Ingredients!E$11:E$310, MATCH($C2199, Ingredients!$B$11:$B$310, 0)), "")))</f>
        <v/>
      </c>
      <c r="AJ2199" s="108" t="str">
        <f>IF($C2199="", "", IF(IFERROR(INDEX(Ingredients!F$11:F$310, MATCH($C2199, Ingredients!$B$11:$B$310, 0)), "")="", "", IFERROR(INDEX(Ingredients!F$11:F$310, MATCH($C2199, Ingredients!$B$11:$B$310, 0)), "")))</f>
        <v/>
      </c>
      <c r="AK2199" s="106" t="str">
        <f>IF($C2199="", "", IF(IFERROR(INDEX(Ingredients!G$11:G$310, MATCH($C2199, Ingredients!$B$11:$B$310, 0)), "")="", "", IFERROR(INDEX(Ingredients!G$11:G$310, MATCH($C2199, Ingredients!$B$11:$B$310, 0)), "")))</f>
        <v/>
      </c>
      <c r="AL2199" s="79" t="str">
        <f>IF($C2199="", "", IF(IFERROR(INDEX(Ingredients!H$11:H$310, MATCH($C2199, Ingredients!$B$11:$B$310, 0)), "")="", "", IFERROR(INDEX(Ingredients!H$11:H$310, MATCH($C2199, Ingredients!$B$11:$B$310, 0)), "")))</f>
        <v/>
      </c>
      <c r="AN2199" s="83" t="str">
        <f t="shared" si="515"/>
        <v/>
      </c>
      <c r="AP2199" s="114" t="str">
        <f t="shared" si="525"/>
        <v/>
      </c>
      <c r="AR2199" s="117" t="str">
        <f>IF($C2199="", "", IF(IFERROR(INDEX(Ingredients!$AI$11:$AI$310, MATCH($C2199, Ingredients!$B$11:$B$310, 0)), "")="", "", IFERROR(INDEX(Ingredients!$AI$11:$AI$310, MATCH($C2199, Ingredients!$B$11:$B$310, 0)), "")))</f>
        <v/>
      </c>
      <c r="AT2199" s="120" t="str">
        <f t="shared" si="526"/>
        <v/>
      </c>
      <c r="AV2199" s="90" t="str">
        <f t="shared" si="516"/>
        <v/>
      </c>
      <c r="AX2199" s="90" t="str">
        <f>IF($AV2199="", "", COUNTIF($AV$11:$AV$5010, "&lt;"&amp;$AV2199)+1+COUNTIF($AV$11:$AV2199, $AV2199)-1)</f>
        <v/>
      </c>
      <c r="AZ2199" s="111" t="str">
        <f>IF($B2199="", "", SUMIF('Shopping List'!$AV$11:$AV$25, $B2199, 'Shopping List'!$BN$11:$BN$25))</f>
        <v/>
      </c>
      <c r="BB2199" s="117" t="str">
        <f t="shared" si="527"/>
        <v/>
      </c>
    </row>
    <row r="2200" spans="1:54" x14ac:dyDescent="0.25">
      <c r="A2200" s="4"/>
      <c r="B2200" s="37"/>
      <c r="C2200" s="124"/>
      <c r="D2200" s="39"/>
      <c r="E2200" s="125"/>
      <c r="F2200" s="48"/>
      <c r="G2200" s="4"/>
      <c r="H2200" s="4"/>
      <c r="I2200" s="95" t="str">
        <f>IF($C2200="", "", IF(IFERROR(INDEX(Ingredients!$C$11:$C$310, MATCH($C2200, Ingredients!$B$11:$B$310, 0)), "")="", "", IFERROR(INDEX(Ingredients!$C$11:$C$310, MATCH($C2200, Ingredients!$B$11:$B$310, 0)), "")))</f>
        <v/>
      </c>
      <c r="J2200" s="73" t="str">
        <f>IF($B2200="", "", IF(IFERROR(INDEX(Meals!$C$11:$C$260, MATCH($B2200, Meals!$B$11:$B$260, 0)), "")="", "", IFERROR(INDEX(Meals!$C$11:$C$260, MATCH($B2200, Meals!$B$11:$B$260, 0)), "")))</f>
        <v/>
      </c>
      <c r="K2200" s="4"/>
      <c r="L2200" s="72" t="str">
        <f t="shared" si="517"/>
        <v/>
      </c>
      <c r="M2200" s="73" t="str">
        <f t="shared" si="518"/>
        <v/>
      </c>
      <c r="N2200" s="4"/>
      <c r="O2200" s="78" t="str">
        <f t="shared" si="519"/>
        <v/>
      </c>
      <c r="P2200" s="79" t="str">
        <f t="shared" si="520"/>
        <v/>
      </c>
      <c r="Q2200" s="4"/>
      <c r="R2200" s="90" t="str">
        <f t="shared" si="521"/>
        <v/>
      </c>
      <c r="S2200" s="4"/>
      <c r="Y2200" s="18" t="str">
        <f t="shared" si="522"/>
        <v/>
      </c>
      <c r="AA2200" s="18" t="str">
        <f t="shared" si="513"/>
        <v/>
      </c>
      <c r="AB2200" s="18" t="str">
        <f t="shared" si="514"/>
        <v/>
      </c>
      <c r="AC2200" s="18" t="str">
        <f t="shared" si="523"/>
        <v/>
      </c>
      <c r="AD2200" s="18" t="str">
        <f t="shared" si="523"/>
        <v/>
      </c>
      <c r="AE2200" s="18" t="str">
        <f t="shared" si="524"/>
        <v/>
      </c>
      <c r="AG2200" s="95" t="str">
        <f>IF($C2200="", "", IF(IFERROR(INDEX(Ingredients!C$11:C$310, MATCH($C2200, Ingredients!$B$11:$B$310, 0)), "")="", "", IFERROR(INDEX(Ingredients!C$11:C$310, MATCH($C2200, Ingredients!$B$11:$B$310, 0)), "")))</f>
        <v/>
      </c>
      <c r="AH2200" s="105" t="str">
        <f>IF($C2200="", "", IF(IFERROR(INDEX(Ingredients!D$11:D$310, MATCH($C2200, Ingredients!$B$11:$B$310, 0)), "")="", "", IFERROR(INDEX(Ingredients!D$11:D$310, MATCH($C2200, Ingredients!$B$11:$B$310, 0)), "")))</f>
        <v/>
      </c>
      <c r="AI2200" s="106" t="str">
        <f>IF($C2200="", "", IF(IFERROR(INDEX(Ingredients!E$11:E$310, MATCH($C2200, Ingredients!$B$11:$B$310, 0)), "")="", "", IFERROR(INDEX(Ingredients!E$11:E$310, MATCH($C2200, Ingredients!$B$11:$B$310, 0)), "")))</f>
        <v/>
      </c>
      <c r="AJ2200" s="108" t="str">
        <f>IF($C2200="", "", IF(IFERROR(INDEX(Ingredients!F$11:F$310, MATCH($C2200, Ingredients!$B$11:$B$310, 0)), "")="", "", IFERROR(INDEX(Ingredients!F$11:F$310, MATCH($C2200, Ingredients!$B$11:$B$310, 0)), "")))</f>
        <v/>
      </c>
      <c r="AK2200" s="106" t="str">
        <f>IF($C2200="", "", IF(IFERROR(INDEX(Ingredients!G$11:G$310, MATCH($C2200, Ingredients!$B$11:$B$310, 0)), "")="", "", IFERROR(INDEX(Ingredients!G$11:G$310, MATCH($C2200, Ingredients!$B$11:$B$310, 0)), "")))</f>
        <v/>
      </c>
      <c r="AL2200" s="79" t="str">
        <f>IF($C2200="", "", IF(IFERROR(INDEX(Ingredients!H$11:H$310, MATCH($C2200, Ingredients!$B$11:$B$310, 0)), "")="", "", IFERROR(INDEX(Ingredients!H$11:H$310, MATCH($C2200, Ingredients!$B$11:$B$310, 0)), "")))</f>
        <v/>
      </c>
      <c r="AN2200" s="83" t="str">
        <f t="shared" si="515"/>
        <v/>
      </c>
      <c r="AP2200" s="114" t="str">
        <f t="shared" si="525"/>
        <v/>
      </c>
      <c r="AR2200" s="117" t="str">
        <f>IF($C2200="", "", IF(IFERROR(INDEX(Ingredients!$AI$11:$AI$310, MATCH($C2200, Ingredients!$B$11:$B$310, 0)), "")="", "", IFERROR(INDEX(Ingredients!$AI$11:$AI$310, MATCH($C2200, Ingredients!$B$11:$B$310, 0)), "")))</f>
        <v/>
      </c>
      <c r="AT2200" s="120" t="str">
        <f t="shared" si="526"/>
        <v/>
      </c>
      <c r="AV2200" s="90" t="str">
        <f t="shared" si="516"/>
        <v/>
      </c>
      <c r="AX2200" s="90" t="str">
        <f>IF($AV2200="", "", COUNTIF($AV$11:$AV$5010, "&lt;"&amp;$AV2200)+1+COUNTIF($AV$11:$AV2200, $AV2200)-1)</f>
        <v/>
      </c>
      <c r="AZ2200" s="111" t="str">
        <f>IF($B2200="", "", SUMIF('Shopping List'!$AV$11:$AV$25, $B2200, 'Shopping List'!$BN$11:$BN$25))</f>
        <v/>
      </c>
      <c r="BB2200" s="117" t="str">
        <f t="shared" si="527"/>
        <v/>
      </c>
    </row>
    <row r="2201" spans="1:54" x14ac:dyDescent="0.25">
      <c r="A2201" s="4"/>
      <c r="B2201" s="37"/>
      <c r="C2201" s="124"/>
      <c r="D2201" s="39"/>
      <c r="E2201" s="125"/>
      <c r="F2201" s="48"/>
      <c r="G2201" s="4"/>
      <c r="H2201" s="4"/>
      <c r="I2201" s="95" t="str">
        <f>IF($C2201="", "", IF(IFERROR(INDEX(Ingredients!$C$11:$C$310, MATCH($C2201, Ingredients!$B$11:$B$310, 0)), "")="", "", IFERROR(INDEX(Ingredients!$C$11:$C$310, MATCH($C2201, Ingredients!$B$11:$B$310, 0)), "")))</f>
        <v/>
      </c>
      <c r="J2201" s="73" t="str">
        <f>IF($B2201="", "", IF(IFERROR(INDEX(Meals!$C$11:$C$260, MATCH($B2201, Meals!$B$11:$B$260, 0)), "")="", "", IFERROR(INDEX(Meals!$C$11:$C$260, MATCH($B2201, Meals!$B$11:$B$260, 0)), "")))</f>
        <v/>
      </c>
      <c r="K2201" s="4"/>
      <c r="L2201" s="72" t="str">
        <f t="shared" si="517"/>
        <v/>
      </c>
      <c r="M2201" s="73" t="str">
        <f t="shared" si="518"/>
        <v/>
      </c>
      <c r="N2201" s="4"/>
      <c r="O2201" s="78" t="str">
        <f t="shared" si="519"/>
        <v/>
      </c>
      <c r="P2201" s="79" t="str">
        <f t="shared" si="520"/>
        <v/>
      </c>
      <c r="Q2201" s="4"/>
      <c r="R2201" s="90" t="str">
        <f t="shared" si="521"/>
        <v/>
      </c>
      <c r="S2201" s="4"/>
      <c r="Y2201" s="18" t="str">
        <f t="shared" si="522"/>
        <v/>
      </c>
      <c r="AA2201" s="18" t="str">
        <f t="shared" si="513"/>
        <v/>
      </c>
      <c r="AB2201" s="18" t="str">
        <f t="shared" si="514"/>
        <v/>
      </c>
      <c r="AC2201" s="18" t="str">
        <f t="shared" si="523"/>
        <v/>
      </c>
      <c r="AD2201" s="18" t="str">
        <f t="shared" si="523"/>
        <v/>
      </c>
      <c r="AE2201" s="18" t="str">
        <f t="shared" si="524"/>
        <v/>
      </c>
      <c r="AG2201" s="95" t="str">
        <f>IF($C2201="", "", IF(IFERROR(INDEX(Ingredients!C$11:C$310, MATCH($C2201, Ingredients!$B$11:$B$310, 0)), "")="", "", IFERROR(INDEX(Ingredients!C$11:C$310, MATCH($C2201, Ingredients!$B$11:$B$310, 0)), "")))</f>
        <v/>
      </c>
      <c r="AH2201" s="105" t="str">
        <f>IF($C2201="", "", IF(IFERROR(INDEX(Ingredients!D$11:D$310, MATCH($C2201, Ingredients!$B$11:$B$310, 0)), "")="", "", IFERROR(INDEX(Ingredients!D$11:D$310, MATCH($C2201, Ingredients!$B$11:$B$310, 0)), "")))</f>
        <v/>
      </c>
      <c r="AI2201" s="106" t="str">
        <f>IF($C2201="", "", IF(IFERROR(INDEX(Ingredients!E$11:E$310, MATCH($C2201, Ingredients!$B$11:$B$310, 0)), "")="", "", IFERROR(INDEX(Ingredients!E$11:E$310, MATCH($C2201, Ingredients!$B$11:$B$310, 0)), "")))</f>
        <v/>
      </c>
      <c r="AJ2201" s="108" t="str">
        <f>IF($C2201="", "", IF(IFERROR(INDEX(Ingredients!F$11:F$310, MATCH($C2201, Ingredients!$B$11:$B$310, 0)), "")="", "", IFERROR(INDEX(Ingredients!F$11:F$310, MATCH($C2201, Ingredients!$B$11:$B$310, 0)), "")))</f>
        <v/>
      </c>
      <c r="AK2201" s="106" t="str">
        <f>IF($C2201="", "", IF(IFERROR(INDEX(Ingredients!G$11:G$310, MATCH($C2201, Ingredients!$B$11:$B$310, 0)), "")="", "", IFERROR(INDEX(Ingredients!G$11:G$310, MATCH($C2201, Ingredients!$B$11:$B$310, 0)), "")))</f>
        <v/>
      </c>
      <c r="AL2201" s="79" t="str">
        <f>IF($C2201="", "", IF(IFERROR(INDEX(Ingredients!H$11:H$310, MATCH($C2201, Ingredients!$B$11:$B$310, 0)), "")="", "", IFERROR(INDEX(Ingredients!H$11:H$310, MATCH($C2201, Ingredients!$B$11:$B$310, 0)), "")))</f>
        <v/>
      </c>
      <c r="AN2201" s="83" t="str">
        <f t="shared" si="515"/>
        <v/>
      </c>
      <c r="AP2201" s="114" t="str">
        <f t="shared" si="525"/>
        <v/>
      </c>
      <c r="AR2201" s="117" t="str">
        <f>IF($C2201="", "", IF(IFERROR(INDEX(Ingredients!$AI$11:$AI$310, MATCH($C2201, Ingredients!$B$11:$B$310, 0)), "")="", "", IFERROR(INDEX(Ingredients!$AI$11:$AI$310, MATCH($C2201, Ingredients!$B$11:$B$310, 0)), "")))</f>
        <v/>
      </c>
      <c r="AT2201" s="120" t="str">
        <f t="shared" si="526"/>
        <v/>
      </c>
      <c r="AV2201" s="90" t="str">
        <f t="shared" si="516"/>
        <v/>
      </c>
      <c r="AX2201" s="90" t="str">
        <f>IF($AV2201="", "", COUNTIF($AV$11:$AV$5010, "&lt;"&amp;$AV2201)+1+COUNTIF($AV$11:$AV2201, $AV2201)-1)</f>
        <v/>
      </c>
      <c r="AZ2201" s="111" t="str">
        <f>IF($B2201="", "", SUMIF('Shopping List'!$AV$11:$AV$25, $B2201, 'Shopping List'!$BN$11:$BN$25))</f>
        <v/>
      </c>
      <c r="BB2201" s="117" t="str">
        <f t="shared" si="527"/>
        <v/>
      </c>
    </row>
    <row r="2202" spans="1:54" x14ac:dyDescent="0.25">
      <c r="A2202" s="4"/>
      <c r="B2202" s="37"/>
      <c r="C2202" s="124"/>
      <c r="D2202" s="39"/>
      <c r="E2202" s="125"/>
      <c r="F2202" s="48"/>
      <c r="G2202" s="4"/>
      <c r="H2202" s="4"/>
      <c r="I2202" s="95" t="str">
        <f>IF($C2202="", "", IF(IFERROR(INDEX(Ingredients!$C$11:$C$310, MATCH($C2202, Ingredients!$B$11:$B$310, 0)), "")="", "", IFERROR(INDEX(Ingredients!$C$11:$C$310, MATCH($C2202, Ingredients!$B$11:$B$310, 0)), "")))</f>
        <v/>
      </c>
      <c r="J2202" s="73" t="str">
        <f>IF($B2202="", "", IF(IFERROR(INDEX(Meals!$C$11:$C$260, MATCH($B2202, Meals!$B$11:$B$260, 0)), "")="", "", IFERROR(INDEX(Meals!$C$11:$C$260, MATCH($B2202, Meals!$B$11:$B$260, 0)), "")))</f>
        <v/>
      </c>
      <c r="K2202" s="4"/>
      <c r="L2202" s="72" t="str">
        <f t="shared" si="517"/>
        <v/>
      </c>
      <c r="M2202" s="73" t="str">
        <f t="shared" si="518"/>
        <v/>
      </c>
      <c r="N2202" s="4"/>
      <c r="O2202" s="78" t="str">
        <f t="shared" si="519"/>
        <v/>
      </c>
      <c r="P2202" s="79" t="str">
        <f t="shared" si="520"/>
        <v/>
      </c>
      <c r="Q2202" s="4"/>
      <c r="R2202" s="90" t="str">
        <f t="shared" si="521"/>
        <v/>
      </c>
      <c r="S2202" s="4"/>
      <c r="Y2202" s="18" t="str">
        <f t="shared" si="522"/>
        <v/>
      </c>
      <c r="AA2202" s="18" t="str">
        <f t="shared" si="513"/>
        <v/>
      </c>
      <c r="AB2202" s="18" t="str">
        <f t="shared" si="514"/>
        <v/>
      </c>
      <c r="AC2202" s="18" t="str">
        <f t="shared" si="523"/>
        <v/>
      </c>
      <c r="AD2202" s="18" t="str">
        <f t="shared" si="523"/>
        <v/>
      </c>
      <c r="AE2202" s="18" t="str">
        <f t="shared" si="524"/>
        <v/>
      </c>
      <c r="AG2202" s="95" t="str">
        <f>IF($C2202="", "", IF(IFERROR(INDEX(Ingredients!C$11:C$310, MATCH($C2202, Ingredients!$B$11:$B$310, 0)), "")="", "", IFERROR(INDEX(Ingredients!C$11:C$310, MATCH($C2202, Ingredients!$B$11:$B$310, 0)), "")))</f>
        <v/>
      </c>
      <c r="AH2202" s="105" t="str">
        <f>IF($C2202="", "", IF(IFERROR(INDEX(Ingredients!D$11:D$310, MATCH($C2202, Ingredients!$B$11:$B$310, 0)), "")="", "", IFERROR(INDEX(Ingredients!D$11:D$310, MATCH($C2202, Ingredients!$B$11:$B$310, 0)), "")))</f>
        <v/>
      </c>
      <c r="AI2202" s="106" t="str">
        <f>IF($C2202="", "", IF(IFERROR(INDEX(Ingredients!E$11:E$310, MATCH($C2202, Ingredients!$B$11:$B$310, 0)), "")="", "", IFERROR(INDEX(Ingredients!E$11:E$310, MATCH($C2202, Ingredients!$B$11:$B$310, 0)), "")))</f>
        <v/>
      </c>
      <c r="AJ2202" s="108" t="str">
        <f>IF($C2202="", "", IF(IFERROR(INDEX(Ingredients!F$11:F$310, MATCH($C2202, Ingredients!$B$11:$B$310, 0)), "")="", "", IFERROR(INDEX(Ingredients!F$11:F$310, MATCH($C2202, Ingredients!$B$11:$B$310, 0)), "")))</f>
        <v/>
      </c>
      <c r="AK2202" s="106" t="str">
        <f>IF($C2202="", "", IF(IFERROR(INDEX(Ingredients!G$11:G$310, MATCH($C2202, Ingredients!$B$11:$B$310, 0)), "")="", "", IFERROR(INDEX(Ingredients!G$11:G$310, MATCH($C2202, Ingredients!$B$11:$B$310, 0)), "")))</f>
        <v/>
      </c>
      <c r="AL2202" s="79" t="str">
        <f>IF($C2202="", "", IF(IFERROR(INDEX(Ingredients!H$11:H$310, MATCH($C2202, Ingredients!$B$11:$B$310, 0)), "")="", "", IFERROR(INDEX(Ingredients!H$11:H$310, MATCH($C2202, Ingredients!$B$11:$B$310, 0)), "")))</f>
        <v/>
      </c>
      <c r="AN2202" s="83" t="str">
        <f t="shared" si="515"/>
        <v/>
      </c>
      <c r="AP2202" s="114" t="str">
        <f t="shared" si="525"/>
        <v/>
      </c>
      <c r="AR2202" s="117" t="str">
        <f>IF($C2202="", "", IF(IFERROR(INDEX(Ingredients!$AI$11:$AI$310, MATCH($C2202, Ingredients!$B$11:$B$310, 0)), "")="", "", IFERROR(INDEX(Ingredients!$AI$11:$AI$310, MATCH($C2202, Ingredients!$B$11:$B$310, 0)), "")))</f>
        <v/>
      </c>
      <c r="AT2202" s="120" t="str">
        <f t="shared" si="526"/>
        <v/>
      </c>
      <c r="AV2202" s="90" t="str">
        <f t="shared" si="516"/>
        <v/>
      </c>
      <c r="AX2202" s="90" t="str">
        <f>IF($AV2202="", "", COUNTIF($AV$11:$AV$5010, "&lt;"&amp;$AV2202)+1+COUNTIF($AV$11:$AV2202, $AV2202)-1)</f>
        <v/>
      </c>
      <c r="AZ2202" s="111" t="str">
        <f>IF($B2202="", "", SUMIF('Shopping List'!$AV$11:$AV$25, $B2202, 'Shopping List'!$BN$11:$BN$25))</f>
        <v/>
      </c>
      <c r="BB2202" s="117" t="str">
        <f t="shared" si="527"/>
        <v/>
      </c>
    </row>
    <row r="2203" spans="1:54" x14ac:dyDescent="0.25">
      <c r="A2203" s="4"/>
      <c r="B2203" s="37"/>
      <c r="C2203" s="124"/>
      <c r="D2203" s="39"/>
      <c r="E2203" s="125"/>
      <c r="F2203" s="48"/>
      <c r="G2203" s="4"/>
      <c r="H2203" s="4"/>
      <c r="I2203" s="95" t="str">
        <f>IF($C2203="", "", IF(IFERROR(INDEX(Ingredients!$C$11:$C$310, MATCH($C2203, Ingredients!$B$11:$B$310, 0)), "")="", "", IFERROR(INDEX(Ingredients!$C$11:$C$310, MATCH($C2203, Ingredients!$B$11:$B$310, 0)), "")))</f>
        <v/>
      </c>
      <c r="J2203" s="73" t="str">
        <f>IF($B2203="", "", IF(IFERROR(INDEX(Meals!$C$11:$C$260, MATCH($B2203, Meals!$B$11:$B$260, 0)), "")="", "", IFERROR(INDEX(Meals!$C$11:$C$260, MATCH($B2203, Meals!$B$11:$B$260, 0)), "")))</f>
        <v/>
      </c>
      <c r="K2203" s="4"/>
      <c r="L2203" s="72" t="str">
        <f t="shared" si="517"/>
        <v/>
      </c>
      <c r="M2203" s="73" t="str">
        <f t="shared" si="518"/>
        <v/>
      </c>
      <c r="N2203" s="4"/>
      <c r="O2203" s="78" t="str">
        <f t="shared" si="519"/>
        <v/>
      </c>
      <c r="P2203" s="79" t="str">
        <f t="shared" si="520"/>
        <v/>
      </c>
      <c r="Q2203" s="4"/>
      <c r="R2203" s="90" t="str">
        <f t="shared" si="521"/>
        <v/>
      </c>
      <c r="S2203" s="4"/>
      <c r="Y2203" s="18" t="str">
        <f t="shared" si="522"/>
        <v/>
      </c>
      <c r="AA2203" s="18" t="str">
        <f t="shared" si="513"/>
        <v/>
      </c>
      <c r="AB2203" s="18" t="str">
        <f t="shared" si="514"/>
        <v/>
      </c>
      <c r="AC2203" s="18" t="str">
        <f t="shared" si="523"/>
        <v/>
      </c>
      <c r="AD2203" s="18" t="str">
        <f t="shared" si="523"/>
        <v/>
      </c>
      <c r="AE2203" s="18" t="str">
        <f t="shared" si="524"/>
        <v/>
      </c>
      <c r="AG2203" s="95" t="str">
        <f>IF($C2203="", "", IF(IFERROR(INDEX(Ingredients!C$11:C$310, MATCH($C2203, Ingredients!$B$11:$B$310, 0)), "")="", "", IFERROR(INDEX(Ingredients!C$11:C$310, MATCH($C2203, Ingredients!$B$11:$B$310, 0)), "")))</f>
        <v/>
      </c>
      <c r="AH2203" s="105" t="str">
        <f>IF($C2203="", "", IF(IFERROR(INDEX(Ingredients!D$11:D$310, MATCH($C2203, Ingredients!$B$11:$B$310, 0)), "")="", "", IFERROR(INDEX(Ingredients!D$11:D$310, MATCH($C2203, Ingredients!$B$11:$B$310, 0)), "")))</f>
        <v/>
      </c>
      <c r="AI2203" s="106" t="str">
        <f>IF($C2203="", "", IF(IFERROR(INDEX(Ingredients!E$11:E$310, MATCH($C2203, Ingredients!$B$11:$B$310, 0)), "")="", "", IFERROR(INDEX(Ingredients!E$11:E$310, MATCH($C2203, Ingredients!$B$11:$B$310, 0)), "")))</f>
        <v/>
      </c>
      <c r="AJ2203" s="108" t="str">
        <f>IF($C2203="", "", IF(IFERROR(INDEX(Ingredients!F$11:F$310, MATCH($C2203, Ingredients!$B$11:$B$310, 0)), "")="", "", IFERROR(INDEX(Ingredients!F$11:F$310, MATCH($C2203, Ingredients!$B$11:$B$310, 0)), "")))</f>
        <v/>
      </c>
      <c r="AK2203" s="106" t="str">
        <f>IF($C2203="", "", IF(IFERROR(INDEX(Ingredients!G$11:G$310, MATCH($C2203, Ingredients!$B$11:$B$310, 0)), "")="", "", IFERROR(INDEX(Ingredients!G$11:G$310, MATCH($C2203, Ingredients!$B$11:$B$310, 0)), "")))</f>
        <v/>
      </c>
      <c r="AL2203" s="79" t="str">
        <f>IF($C2203="", "", IF(IFERROR(INDEX(Ingredients!H$11:H$310, MATCH($C2203, Ingredients!$B$11:$B$310, 0)), "")="", "", IFERROR(INDEX(Ingredients!H$11:H$310, MATCH($C2203, Ingredients!$B$11:$B$310, 0)), "")))</f>
        <v/>
      </c>
      <c r="AN2203" s="83" t="str">
        <f t="shared" si="515"/>
        <v/>
      </c>
      <c r="AP2203" s="114" t="str">
        <f t="shared" si="525"/>
        <v/>
      </c>
      <c r="AR2203" s="117" t="str">
        <f>IF($C2203="", "", IF(IFERROR(INDEX(Ingredients!$AI$11:$AI$310, MATCH($C2203, Ingredients!$B$11:$B$310, 0)), "")="", "", IFERROR(INDEX(Ingredients!$AI$11:$AI$310, MATCH($C2203, Ingredients!$B$11:$B$310, 0)), "")))</f>
        <v/>
      </c>
      <c r="AT2203" s="120" t="str">
        <f t="shared" si="526"/>
        <v/>
      </c>
      <c r="AV2203" s="90" t="str">
        <f t="shared" si="516"/>
        <v/>
      </c>
      <c r="AX2203" s="90" t="str">
        <f>IF($AV2203="", "", COUNTIF($AV$11:$AV$5010, "&lt;"&amp;$AV2203)+1+COUNTIF($AV$11:$AV2203, $AV2203)-1)</f>
        <v/>
      </c>
      <c r="AZ2203" s="111" t="str">
        <f>IF($B2203="", "", SUMIF('Shopping List'!$AV$11:$AV$25, $B2203, 'Shopping List'!$BN$11:$BN$25))</f>
        <v/>
      </c>
      <c r="BB2203" s="117" t="str">
        <f t="shared" si="527"/>
        <v/>
      </c>
    </row>
    <row r="2204" spans="1:54" x14ac:dyDescent="0.25">
      <c r="A2204" s="4"/>
      <c r="B2204" s="37"/>
      <c r="C2204" s="124"/>
      <c r="D2204" s="39"/>
      <c r="E2204" s="125"/>
      <c r="F2204" s="48"/>
      <c r="G2204" s="4"/>
      <c r="H2204" s="4"/>
      <c r="I2204" s="95" t="str">
        <f>IF($C2204="", "", IF(IFERROR(INDEX(Ingredients!$C$11:$C$310, MATCH($C2204, Ingredients!$B$11:$B$310, 0)), "")="", "", IFERROR(INDEX(Ingredients!$C$11:$C$310, MATCH($C2204, Ingredients!$B$11:$B$310, 0)), "")))</f>
        <v/>
      </c>
      <c r="J2204" s="73" t="str">
        <f>IF($B2204="", "", IF(IFERROR(INDEX(Meals!$C$11:$C$260, MATCH($B2204, Meals!$B$11:$B$260, 0)), "")="", "", IFERROR(INDEX(Meals!$C$11:$C$260, MATCH($B2204, Meals!$B$11:$B$260, 0)), "")))</f>
        <v/>
      </c>
      <c r="K2204" s="4"/>
      <c r="L2204" s="72" t="str">
        <f t="shared" si="517"/>
        <v/>
      </c>
      <c r="M2204" s="73" t="str">
        <f t="shared" si="518"/>
        <v/>
      </c>
      <c r="N2204" s="4"/>
      <c r="O2204" s="78" t="str">
        <f t="shared" si="519"/>
        <v/>
      </c>
      <c r="P2204" s="79" t="str">
        <f t="shared" si="520"/>
        <v/>
      </c>
      <c r="Q2204" s="4"/>
      <c r="R2204" s="90" t="str">
        <f t="shared" si="521"/>
        <v/>
      </c>
      <c r="S2204" s="4"/>
      <c r="Y2204" s="18" t="str">
        <f t="shared" si="522"/>
        <v/>
      </c>
      <c r="AA2204" s="18" t="str">
        <f t="shared" si="513"/>
        <v/>
      </c>
      <c r="AB2204" s="18" t="str">
        <f t="shared" si="514"/>
        <v/>
      </c>
      <c r="AC2204" s="18" t="str">
        <f t="shared" si="523"/>
        <v/>
      </c>
      <c r="AD2204" s="18" t="str">
        <f t="shared" si="523"/>
        <v/>
      </c>
      <c r="AE2204" s="18" t="str">
        <f t="shared" si="524"/>
        <v/>
      </c>
      <c r="AG2204" s="95" t="str">
        <f>IF($C2204="", "", IF(IFERROR(INDEX(Ingredients!C$11:C$310, MATCH($C2204, Ingredients!$B$11:$B$310, 0)), "")="", "", IFERROR(INDEX(Ingredients!C$11:C$310, MATCH($C2204, Ingredients!$B$11:$B$310, 0)), "")))</f>
        <v/>
      </c>
      <c r="AH2204" s="105" t="str">
        <f>IF($C2204="", "", IF(IFERROR(INDEX(Ingredients!D$11:D$310, MATCH($C2204, Ingredients!$B$11:$B$310, 0)), "")="", "", IFERROR(INDEX(Ingredients!D$11:D$310, MATCH($C2204, Ingredients!$B$11:$B$310, 0)), "")))</f>
        <v/>
      </c>
      <c r="AI2204" s="106" t="str">
        <f>IF($C2204="", "", IF(IFERROR(INDEX(Ingredients!E$11:E$310, MATCH($C2204, Ingredients!$B$11:$B$310, 0)), "")="", "", IFERROR(INDEX(Ingredients!E$11:E$310, MATCH($C2204, Ingredients!$B$11:$B$310, 0)), "")))</f>
        <v/>
      </c>
      <c r="AJ2204" s="108" t="str">
        <f>IF($C2204="", "", IF(IFERROR(INDEX(Ingredients!F$11:F$310, MATCH($C2204, Ingredients!$B$11:$B$310, 0)), "")="", "", IFERROR(INDEX(Ingredients!F$11:F$310, MATCH($C2204, Ingredients!$B$11:$B$310, 0)), "")))</f>
        <v/>
      </c>
      <c r="AK2204" s="106" t="str">
        <f>IF($C2204="", "", IF(IFERROR(INDEX(Ingredients!G$11:G$310, MATCH($C2204, Ingredients!$B$11:$B$310, 0)), "")="", "", IFERROR(INDEX(Ingredients!G$11:G$310, MATCH($C2204, Ingredients!$B$11:$B$310, 0)), "")))</f>
        <v/>
      </c>
      <c r="AL2204" s="79" t="str">
        <f>IF($C2204="", "", IF(IFERROR(INDEX(Ingredients!H$11:H$310, MATCH($C2204, Ingredients!$B$11:$B$310, 0)), "")="", "", IFERROR(INDEX(Ingredients!H$11:H$310, MATCH($C2204, Ingredients!$B$11:$B$310, 0)), "")))</f>
        <v/>
      </c>
      <c r="AN2204" s="83" t="str">
        <f t="shared" si="515"/>
        <v/>
      </c>
      <c r="AP2204" s="114" t="str">
        <f t="shared" si="525"/>
        <v/>
      </c>
      <c r="AR2204" s="117" t="str">
        <f>IF($C2204="", "", IF(IFERROR(INDEX(Ingredients!$AI$11:$AI$310, MATCH($C2204, Ingredients!$B$11:$B$310, 0)), "")="", "", IFERROR(INDEX(Ingredients!$AI$11:$AI$310, MATCH($C2204, Ingredients!$B$11:$B$310, 0)), "")))</f>
        <v/>
      </c>
      <c r="AT2204" s="120" t="str">
        <f t="shared" si="526"/>
        <v/>
      </c>
      <c r="AV2204" s="90" t="str">
        <f t="shared" si="516"/>
        <v/>
      </c>
      <c r="AX2204" s="90" t="str">
        <f>IF($AV2204="", "", COUNTIF($AV$11:$AV$5010, "&lt;"&amp;$AV2204)+1+COUNTIF($AV$11:$AV2204, $AV2204)-1)</f>
        <v/>
      </c>
      <c r="AZ2204" s="111" t="str">
        <f>IF($B2204="", "", SUMIF('Shopping List'!$AV$11:$AV$25, $B2204, 'Shopping List'!$BN$11:$BN$25))</f>
        <v/>
      </c>
      <c r="BB2204" s="117" t="str">
        <f t="shared" si="527"/>
        <v/>
      </c>
    </row>
    <row r="2205" spans="1:54" x14ac:dyDescent="0.25">
      <c r="A2205" s="4"/>
      <c r="B2205" s="37"/>
      <c r="C2205" s="124"/>
      <c r="D2205" s="39"/>
      <c r="E2205" s="125"/>
      <c r="F2205" s="48"/>
      <c r="G2205" s="4"/>
      <c r="H2205" s="4"/>
      <c r="I2205" s="95" t="str">
        <f>IF($C2205="", "", IF(IFERROR(INDEX(Ingredients!$C$11:$C$310, MATCH($C2205, Ingredients!$B$11:$B$310, 0)), "")="", "", IFERROR(INDEX(Ingredients!$C$11:$C$310, MATCH($C2205, Ingredients!$B$11:$B$310, 0)), "")))</f>
        <v/>
      </c>
      <c r="J2205" s="73" t="str">
        <f>IF($B2205="", "", IF(IFERROR(INDEX(Meals!$C$11:$C$260, MATCH($B2205, Meals!$B$11:$B$260, 0)), "")="", "", IFERROR(INDEX(Meals!$C$11:$C$260, MATCH($B2205, Meals!$B$11:$B$260, 0)), "")))</f>
        <v/>
      </c>
      <c r="K2205" s="4"/>
      <c r="L2205" s="72" t="str">
        <f t="shared" si="517"/>
        <v/>
      </c>
      <c r="M2205" s="73" t="str">
        <f t="shared" si="518"/>
        <v/>
      </c>
      <c r="N2205" s="4"/>
      <c r="O2205" s="78" t="str">
        <f t="shared" si="519"/>
        <v/>
      </c>
      <c r="P2205" s="79" t="str">
        <f t="shared" si="520"/>
        <v/>
      </c>
      <c r="Q2205" s="4"/>
      <c r="R2205" s="90" t="str">
        <f t="shared" si="521"/>
        <v/>
      </c>
      <c r="S2205" s="4"/>
      <c r="Y2205" s="18" t="str">
        <f t="shared" si="522"/>
        <v/>
      </c>
      <c r="AA2205" s="18" t="str">
        <f t="shared" si="513"/>
        <v/>
      </c>
      <c r="AB2205" s="18" t="str">
        <f t="shared" si="514"/>
        <v/>
      </c>
      <c r="AC2205" s="18" t="str">
        <f t="shared" si="523"/>
        <v/>
      </c>
      <c r="AD2205" s="18" t="str">
        <f t="shared" si="523"/>
        <v/>
      </c>
      <c r="AE2205" s="18" t="str">
        <f t="shared" si="524"/>
        <v/>
      </c>
      <c r="AG2205" s="95" t="str">
        <f>IF($C2205="", "", IF(IFERROR(INDEX(Ingredients!C$11:C$310, MATCH($C2205, Ingredients!$B$11:$B$310, 0)), "")="", "", IFERROR(INDEX(Ingredients!C$11:C$310, MATCH($C2205, Ingredients!$B$11:$B$310, 0)), "")))</f>
        <v/>
      </c>
      <c r="AH2205" s="105" t="str">
        <f>IF($C2205="", "", IF(IFERROR(INDEX(Ingredients!D$11:D$310, MATCH($C2205, Ingredients!$B$11:$B$310, 0)), "")="", "", IFERROR(INDEX(Ingredients!D$11:D$310, MATCH($C2205, Ingredients!$B$11:$B$310, 0)), "")))</f>
        <v/>
      </c>
      <c r="AI2205" s="106" t="str">
        <f>IF($C2205="", "", IF(IFERROR(INDEX(Ingredients!E$11:E$310, MATCH($C2205, Ingredients!$B$11:$B$310, 0)), "")="", "", IFERROR(INDEX(Ingredients!E$11:E$310, MATCH($C2205, Ingredients!$B$11:$B$310, 0)), "")))</f>
        <v/>
      </c>
      <c r="AJ2205" s="108" t="str">
        <f>IF($C2205="", "", IF(IFERROR(INDEX(Ingredients!F$11:F$310, MATCH($C2205, Ingredients!$B$11:$B$310, 0)), "")="", "", IFERROR(INDEX(Ingredients!F$11:F$310, MATCH($C2205, Ingredients!$B$11:$B$310, 0)), "")))</f>
        <v/>
      </c>
      <c r="AK2205" s="106" t="str">
        <f>IF($C2205="", "", IF(IFERROR(INDEX(Ingredients!G$11:G$310, MATCH($C2205, Ingredients!$B$11:$B$310, 0)), "")="", "", IFERROR(INDEX(Ingredients!G$11:G$310, MATCH($C2205, Ingredients!$B$11:$B$310, 0)), "")))</f>
        <v/>
      </c>
      <c r="AL2205" s="79" t="str">
        <f>IF($C2205="", "", IF(IFERROR(INDEX(Ingredients!H$11:H$310, MATCH($C2205, Ingredients!$B$11:$B$310, 0)), "")="", "", IFERROR(INDEX(Ingredients!H$11:H$310, MATCH($C2205, Ingredients!$B$11:$B$310, 0)), "")))</f>
        <v/>
      </c>
      <c r="AN2205" s="83" t="str">
        <f t="shared" si="515"/>
        <v/>
      </c>
      <c r="AP2205" s="114" t="str">
        <f t="shared" si="525"/>
        <v/>
      </c>
      <c r="AR2205" s="117" t="str">
        <f>IF($C2205="", "", IF(IFERROR(INDEX(Ingredients!$AI$11:$AI$310, MATCH($C2205, Ingredients!$B$11:$B$310, 0)), "")="", "", IFERROR(INDEX(Ingredients!$AI$11:$AI$310, MATCH($C2205, Ingredients!$B$11:$B$310, 0)), "")))</f>
        <v/>
      </c>
      <c r="AT2205" s="120" t="str">
        <f t="shared" si="526"/>
        <v/>
      </c>
      <c r="AV2205" s="90" t="str">
        <f t="shared" si="516"/>
        <v/>
      </c>
      <c r="AX2205" s="90" t="str">
        <f>IF($AV2205="", "", COUNTIF($AV$11:$AV$5010, "&lt;"&amp;$AV2205)+1+COUNTIF($AV$11:$AV2205, $AV2205)-1)</f>
        <v/>
      </c>
      <c r="AZ2205" s="111" t="str">
        <f>IF($B2205="", "", SUMIF('Shopping List'!$AV$11:$AV$25, $B2205, 'Shopping List'!$BN$11:$BN$25))</f>
        <v/>
      </c>
      <c r="BB2205" s="117" t="str">
        <f t="shared" si="527"/>
        <v/>
      </c>
    </row>
    <row r="2206" spans="1:54" x14ac:dyDescent="0.25">
      <c r="A2206" s="4"/>
      <c r="B2206" s="37"/>
      <c r="C2206" s="124"/>
      <c r="D2206" s="39"/>
      <c r="E2206" s="125"/>
      <c r="F2206" s="48"/>
      <c r="G2206" s="4"/>
      <c r="H2206" s="4"/>
      <c r="I2206" s="95" t="str">
        <f>IF($C2206="", "", IF(IFERROR(INDEX(Ingredients!$C$11:$C$310, MATCH($C2206, Ingredients!$B$11:$B$310, 0)), "")="", "", IFERROR(INDEX(Ingredients!$C$11:$C$310, MATCH($C2206, Ingredients!$B$11:$B$310, 0)), "")))</f>
        <v/>
      </c>
      <c r="J2206" s="73" t="str">
        <f>IF($B2206="", "", IF(IFERROR(INDEX(Meals!$C$11:$C$260, MATCH($B2206, Meals!$B$11:$B$260, 0)), "")="", "", IFERROR(INDEX(Meals!$C$11:$C$260, MATCH($B2206, Meals!$B$11:$B$260, 0)), "")))</f>
        <v/>
      </c>
      <c r="K2206" s="4"/>
      <c r="L2206" s="72" t="str">
        <f t="shared" si="517"/>
        <v/>
      </c>
      <c r="M2206" s="73" t="str">
        <f t="shared" si="518"/>
        <v/>
      </c>
      <c r="N2206" s="4"/>
      <c r="O2206" s="78" t="str">
        <f t="shared" si="519"/>
        <v/>
      </c>
      <c r="P2206" s="79" t="str">
        <f t="shared" si="520"/>
        <v/>
      </c>
      <c r="Q2206" s="4"/>
      <c r="R2206" s="90" t="str">
        <f t="shared" si="521"/>
        <v/>
      </c>
      <c r="S2206" s="4"/>
      <c r="Y2206" s="18" t="str">
        <f t="shared" si="522"/>
        <v/>
      </c>
      <c r="AA2206" s="18" t="str">
        <f t="shared" si="513"/>
        <v/>
      </c>
      <c r="AB2206" s="18" t="str">
        <f t="shared" si="514"/>
        <v/>
      </c>
      <c r="AC2206" s="18" t="str">
        <f t="shared" si="523"/>
        <v/>
      </c>
      <c r="AD2206" s="18" t="str">
        <f t="shared" si="523"/>
        <v/>
      </c>
      <c r="AE2206" s="18" t="str">
        <f t="shared" si="524"/>
        <v/>
      </c>
      <c r="AG2206" s="95" t="str">
        <f>IF($C2206="", "", IF(IFERROR(INDEX(Ingredients!C$11:C$310, MATCH($C2206, Ingredients!$B$11:$B$310, 0)), "")="", "", IFERROR(INDEX(Ingredients!C$11:C$310, MATCH($C2206, Ingredients!$B$11:$B$310, 0)), "")))</f>
        <v/>
      </c>
      <c r="AH2206" s="105" t="str">
        <f>IF($C2206="", "", IF(IFERROR(INDEX(Ingredients!D$11:D$310, MATCH($C2206, Ingredients!$B$11:$B$310, 0)), "")="", "", IFERROR(INDEX(Ingredients!D$11:D$310, MATCH($C2206, Ingredients!$B$11:$B$310, 0)), "")))</f>
        <v/>
      </c>
      <c r="AI2206" s="106" t="str">
        <f>IF($C2206="", "", IF(IFERROR(INDEX(Ingredients!E$11:E$310, MATCH($C2206, Ingredients!$B$11:$B$310, 0)), "")="", "", IFERROR(INDEX(Ingredients!E$11:E$310, MATCH($C2206, Ingredients!$B$11:$B$310, 0)), "")))</f>
        <v/>
      </c>
      <c r="AJ2206" s="108" t="str">
        <f>IF($C2206="", "", IF(IFERROR(INDEX(Ingredients!F$11:F$310, MATCH($C2206, Ingredients!$B$11:$B$310, 0)), "")="", "", IFERROR(INDEX(Ingredients!F$11:F$310, MATCH($C2206, Ingredients!$B$11:$B$310, 0)), "")))</f>
        <v/>
      </c>
      <c r="AK2206" s="106" t="str">
        <f>IF($C2206="", "", IF(IFERROR(INDEX(Ingredients!G$11:G$310, MATCH($C2206, Ingredients!$B$11:$B$310, 0)), "")="", "", IFERROR(INDEX(Ingredients!G$11:G$310, MATCH($C2206, Ingredients!$B$11:$B$310, 0)), "")))</f>
        <v/>
      </c>
      <c r="AL2206" s="79" t="str">
        <f>IF($C2206="", "", IF(IFERROR(INDEX(Ingredients!H$11:H$310, MATCH($C2206, Ingredients!$B$11:$B$310, 0)), "")="", "", IFERROR(INDEX(Ingredients!H$11:H$310, MATCH($C2206, Ingredients!$B$11:$B$310, 0)), "")))</f>
        <v/>
      </c>
      <c r="AN2206" s="83" t="str">
        <f t="shared" si="515"/>
        <v/>
      </c>
      <c r="AP2206" s="114" t="str">
        <f t="shared" si="525"/>
        <v/>
      </c>
      <c r="AR2206" s="117" t="str">
        <f>IF($C2206="", "", IF(IFERROR(INDEX(Ingredients!$AI$11:$AI$310, MATCH($C2206, Ingredients!$B$11:$B$310, 0)), "")="", "", IFERROR(INDEX(Ingredients!$AI$11:$AI$310, MATCH($C2206, Ingredients!$B$11:$B$310, 0)), "")))</f>
        <v/>
      </c>
      <c r="AT2206" s="120" t="str">
        <f t="shared" si="526"/>
        <v/>
      </c>
      <c r="AV2206" s="90" t="str">
        <f t="shared" si="516"/>
        <v/>
      </c>
      <c r="AX2206" s="90" t="str">
        <f>IF($AV2206="", "", COUNTIF($AV$11:$AV$5010, "&lt;"&amp;$AV2206)+1+COUNTIF($AV$11:$AV2206, $AV2206)-1)</f>
        <v/>
      </c>
      <c r="AZ2206" s="111" t="str">
        <f>IF($B2206="", "", SUMIF('Shopping List'!$AV$11:$AV$25, $B2206, 'Shopping List'!$BN$11:$BN$25))</f>
        <v/>
      </c>
      <c r="BB2206" s="117" t="str">
        <f t="shared" si="527"/>
        <v/>
      </c>
    </row>
    <row r="2207" spans="1:54" x14ac:dyDescent="0.25">
      <c r="A2207" s="4"/>
      <c r="B2207" s="37"/>
      <c r="C2207" s="124"/>
      <c r="D2207" s="39"/>
      <c r="E2207" s="125"/>
      <c r="F2207" s="48"/>
      <c r="G2207" s="4"/>
      <c r="H2207" s="4"/>
      <c r="I2207" s="95" t="str">
        <f>IF($C2207="", "", IF(IFERROR(INDEX(Ingredients!$C$11:$C$310, MATCH($C2207, Ingredients!$B$11:$B$310, 0)), "")="", "", IFERROR(INDEX(Ingredients!$C$11:$C$310, MATCH($C2207, Ingredients!$B$11:$B$310, 0)), "")))</f>
        <v/>
      </c>
      <c r="J2207" s="73" t="str">
        <f>IF($B2207="", "", IF(IFERROR(INDEX(Meals!$C$11:$C$260, MATCH($B2207, Meals!$B$11:$B$260, 0)), "")="", "", IFERROR(INDEX(Meals!$C$11:$C$260, MATCH($B2207, Meals!$B$11:$B$260, 0)), "")))</f>
        <v/>
      </c>
      <c r="K2207" s="4"/>
      <c r="L2207" s="72" t="str">
        <f t="shared" si="517"/>
        <v/>
      </c>
      <c r="M2207" s="73" t="str">
        <f t="shared" si="518"/>
        <v/>
      </c>
      <c r="N2207" s="4"/>
      <c r="O2207" s="78" t="str">
        <f t="shared" si="519"/>
        <v/>
      </c>
      <c r="P2207" s="79" t="str">
        <f t="shared" si="520"/>
        <v/>
      </c>
      <c r="Q2207" s="4"/>
      <c r="R2207" s="90" t="str">
        <f t="shared" si="521"/>
        <v/>
      </c>
      <c r="S2207" s="4"/>
      <c r="Y2207" s="18" t="str">
        <f t="shared" si="522"/>
        <v/>
      </c>
      <c r="AA2207" s="18" t="str">
        <f t="shared" si="513"/>
        <v/>
      </c>
      <c r="AB2207" s="18" t="str">
        <f t="shared" si="514"/>
        <v/>
      </c>
      <c r="AC2207" s="18" t="str">
        <f t="shared" si="523"/>
        <v/>
      </c>
      <c r="AD2207" s="18" t="str">
        <f t="shared" si="523"/>
        <v/>
      </c>
      <c r="AE2207" s="18" t="str">
        <f t="shared" si="524"/>
        <v/>
      </c>
      <c r="AG2207" s="95" t="str">
        <f>IF($C2207="", "", IF(IFERROR(INDEX(Ingredients!C$11:C$310, MATCH($C2207, Ingredients!$B$11:$B$310, 0)), "")="", "", IFERROR(INDEX(Ingredients!C$11:C$310, MATCH($C2207, Ingredients!$B$11:$B$310, 0)), "")))</f>
        <v/>
      </c>
      <c r="AH2207" s="105" t="str">
        <f>IF($C2207="", "", IF(IFERROR(INDEX(Ingredients!D$11:D$310, MATCH($C2207, Ingredients!$B$11:$B$310, 0)), "")="", "", IFERROR(INDEX(Ingredients!D$11:D$310, MATCH($C2207, Ingredients!$B$11:$B$310, 0)), "")))</f>
        <v/>
      </c>
      <c r="AI2207" s="106" t="str">
        <f>IF($C2207="", "", IF(IFERROR(INDEX(Ingredients!E$11:E$310, MATCH($C2207, Ingredients!$B$11:$B$310, 0)), "")="", "", IFERROR(INDEX(Ingredients!E$11:E$310, MATCH($C2207, Ingredients!$B$11:$B$310, 0)), "")))</f>
        <v/>
      </c>
      <c r="AJ2207" s="108" t="str">
        <f>IF($C2207="", "", IF(IFERROR(INDEX(Ingredients!F$11:F$310, MATCH($C2207, Ingredients!$B$11:$B$310, 0)), "")="", "", IFERROR(INDEX(Ingredients!F$11:F$310, MATCH($C2207, Ingredients!$B$11:$B$310, 0)), "")))</f>
        <v/>
      </c>
      <c r="AK2207" s="106" t="str">
        <f>IF($C2207="", "", IF(IFERROR(INDEX(Ingredients!G$11:G$310, MATCH($C2207, Ingredients!$B$11:$B$310, 0)), "")="", "", IFERROR(INDEX(Ingredients!G$11:G$310, MATCH($C2207, Ingredients!$B$11:$B$310, 0)), "")))</f>
        <v/>
      </c>
      <c r="AL2207" s="79" t="str">
        <f>IF($C2207="", "", IF(IFERROR(INDEX(Ingredients!H$11:H$310, MATCH($C2207, Ingredients!$B$11:$B$310, 0)), "")="", "", IFERROR(INDEX(Ingredients!H$11:H$310, MATCH($C2207, Ingredients!$B$11:$B$310, 0)), "")))</f>
        <v/>
      </c>
      <c r="AN2207" s="83" t="str">
        <f t="shared" si="515"/>
        <v/>
      </c>
      <c r="AP2207" s="114" t="str">
        <f t="shared" si="525"/>
        <v/>
      </c>
      <c r="AR2207" s="117" t="str">
        <f>IF($C2207="", "", IF(IFERROR(INDEX(Ingredients!$AI$11:$AI$310, MATCH($C2207, Ingredients!$B$11:$B$310, 0)), "")="", "", IFERROR(INDEX(Ingredients!$AI$11:$AI$310, MATCH($C2207, Ingredients!$B$11:$B$310, 0)), "")))</f>
        <v/>
      </c>
      <c r="AT2207" s="120" t="str">
        <f t="shared" si="526"/>
        <v/>
      </c>
      <c r="AV2207" s="90" t="str">
        <f t="shared" si="516"/>
        <v/>
      </c>
      <c r="AX2207" s="90" t="str">
        <f>IF($AV2207="", "", COUNTIF($AV$11:$AV$5010, "&lt;"&amp;$AV2207)+1+COUNTIF($AV$11:$AV2207, $AV2207)-1)</f>
        <v/>
      </c>
      <c r="AZ2207" s="111" t="str">
        <f>IF($B2207="", "", SUMIF('Shopping List'!$AV$11:$AV$25, $B2207, 'Shopping List'!$BN$11:$BN$25))</f>
        <v/>
      </c>
      <c r="BB2207" s="117" t="str">
        <f t="shared" si="527"/>
        <v/>
      </c>
    </row>
    <row r="2208" spans="1:54" x14ac:dyDescent="0.25">
      <c r="A2208" s="4"/>
      <c r="B2208" s="37"/>
      <c r="C2208" s="124"/>
      <c r="D2208" s="39"/>
      <c r="E2208" s="125"/>
      <c r="F2208" s="48"/>
      <c r="G2208" s="4"/>
      <c r="H2208" s="4"/>
      <c r="I2208" s="95" t="str">
        <f>IF($C2208="", "", IF(IFERROR(INDEX(Ingredients!$C$11:$C$310, MATCH($C2208, Ingredients!$B$11:$B$310, 0)), "")="", "", IFERROR(INDEX(Ingredients!$C$11:$C$310, MATCH($C2208, Ingredients!$B$11:$B$310, 0)), "")))</f>
        <v/>
      </c>
      <c r="J2208" s="73" t="str">
        <f>IF($B2208="", "", IF(IFERROR(INDEX(Meals!$C$11:$C$260, MATCH($B2208, Meals!$B$11:$B$260, 0)), "")="", "", IFERROR(INDEX(Meals!$C$11:$C$260, MATCH($B2208, Meals!$B$11:$B$260, 0)), "")))</f>
        <v/>
      </c>
      <c r="K2208" s="4"/>
      <c r="L2208" s="72" t="str">
        <f t="shared" si="517"/>
        <v/>
      </c>
      <c r="M2208" s="73" t="str">
        <f t="shared" si="518"/>
        <v/>
      </c>
      <c r="N2208" s="4"/>
      <c r="O2208" s="78" t="str">
        <f t="shared" si="519"/>
        <v/>
      </c>
      <c r="P2208" s="79" t="str">
        <f t="shared" si="520"/>
        <v/>
      </c>
      <c r="Q2208" s="4"/>
      <c r="R2208" s="90" t="str">
        <f t="shared" si="521"/>
        <v/>
      </c>
      <c r="S2208" s="4"/>
      <c r="Y2208" s="18" t="str">
        <f t="shared" si="522"/>
        <v/>
      </c>
      <c r="AA2208" s="18" t="str">
        <f t="shared" si="513"/>
        <v/>
      </c>
      <c r="AB2208" s="18" t="str">
        <f t="shared" si="514"/>
        <v/>
      </c>
      <c r="AC2208" s="18" t="str">
        <f t="shared" si="523"/>
        <v/>
      </c>
      <c r="AD2208" s="18" t="str">
        <f t="shared" si="523"/>
        <v/>
      </c>
      <c r="AE2208" s="18" t="str">
        <f t="shared" si="524"/>
        <v/>
      </c>
      <c r="AG2208" s="95" t="str">
        <f>IF($C2208="", "", IF(IFERROR(INDEX(Ingredients!C$11:C$310, MATCH($C2208, Ingredients!$B$11:$B$310, 0)), "")="", "", IFERROR(INDEX(Ingredients!C$11:C$310, MATCH($C2208, Ingredients!$B$11:$B$310, 0)), "")))</f>
        <v/>
      </c>
      <c r="AH2208" s="105" t="str">
        <f>IF($C2208="", "", IF(IFERROR(INDEX(Ingredients!D$11:D$310, MATCH($C2208, Ingredients!$B$11:$B$310, 0)), "")="", "", IFERROR(INDEX(Ingredients!D$11:D$310, MATCH($C2208, Ingredients!$B$11:$B$310, 0)), "")))</f>
        <v/>
      </c>
      <c r="AI2208" s="106" t="str">
        <f>IF($C2208="", "", IF(IFERROR(INDEX(Ingredients!E$11:E$310, MATCH($C2208, Ingredients!$B$11:$B$310, 0)), "")="", "", IFERROR(INDEX(Ingredients!E$11:E$310, MATCH($C2208, Ingredients!$B$11:$B$310, 0)), "")))</f>
        <v/>
      </c>
      <c r="AJ2208" s="108" t="str">
        <f>IF($C2208="", "", IF(IFERROR(INDEX(Ingredients!F$11:F$310, MATCH($C2208, Ingredients!$B$11:$B$310, 0)), "")="", "", IFERROR(INDEX(Ingredients!F$11:F$310, MATCH($C2208, Ingredients!$B$11:$B$310, 0)), "")))</f>
        <v/>
      </c>
      <c r="AK2208" s="106" t="str">
        <f>IF($C2208="", "", IF(IFERROR(INDEX(Ingredients!G$11:G$310, MATCH($C2208, Ingredients!$B$11:$B$310, 0)), "")="", "", IFERROR(INDEX(Ingredients!G$11:G$310, MATCH($C2208, Ingredients!$B$11:$B$310, 0)), "")))</f>
        <v/>
      </c>
      <c r="AL2208" s="79" t="str">
        <f>IF($C2208="", "", IF(IFERROR(INDEX(Ingredients!H$11:H$310, MATCH($C2208, Ingredients!$B$11:$B$310, 0)), "")="", "", IFERROR(INDEX(Ingredients!H$11:H$310, MATCH($C2208, Ingredients!$B$11:$B$310, 0)), "")))</f>
        <v/>
      </c>
      <c r="AN2208" s="83" t="str">
        <f t="shared" si="515"/>
        <v/>
      </c>
      <c r="AP2208" s="114" t="str">
        <f t="shared" si="525"/>
        <v/>
      </c>
      <c r="AR2208" s="117" t="str">
        <f>IF($C2208="", "", IF(IFERROR(INDEX(Ingredients!$AI$11:$AI$310, MATCH($C2208, Ingredients!$B$11:$B$310, 0)), "")="", "", IFERROR(INDEX(Ingredients!$AI$11:$AI$310, MATCH($C2208, Ingredients!$B$11:$B$310, 0)), "")))</f>
        <v/>
      </c>
      <c r="AT2208" s="120" t="str">
        <f t="shared" si="526"/>
        <v/>
      </c>
      <c r="AV2208" s="90" t="str">
        <f t="shared" si="516"/>
        <v/>
      </c>
      <c r="AX2208" s="90" t="str">
        <f>IF($AV2208="", "", COUNTIF($AV$11:$AV$5010, "&lt;"&amp;$AV2208)+1+COUNTIF($AV$11:$AV2208, $AV2208)-1)</f>
        <v/>
      </c>
      <c r="AZ2208" s="111" t="str">
        <f>IF($B2208="", "", SUMIF('Shopping List'!$AV$11:$AV$25, $B2208, 'Shopping List'!$BN$11:$BN$25))</f>
        <v/>
      </c>
      <c r="BB2208" s="117" t="str">
        <f t="shared" si="527"/>
        <v/>
      </c>
    </row>
    <row r="2209" spans="1:54" x14ac:dyDescent="0.25">
      <c r="A2209" s="4"/>
      <c r="B2209" s="37"/>
      <c r="C2209" s="124"/>
      <c r="D2209" s="39"/>
      <c r="E2209" s="125"/>
      <c r="F2209" s="48"/>
      <c r="G2209" s="4"/>
      <c r="H2209" s="4"/>
      <c r="I2209" s="95" t="str">
        <f>IF($C2209="", "", IF(IFERROR(INDEX(Ingredients!$C$11:$C$310, MATCH($C2209, Ingredients!$B$11:$B$310, 0)), "")="", "", IFERROR(INDEX(Ingredients!$C$11:$C$310, MATCH($C2209, Ingredients!$B$11:$B$310, 0)), "")))</f>
        <v/>
      </c>
      <c r="J2209" s="73" t="str">
        <f>IF($B2209="", "", IF(IFERROR(INDEX(Meals!$C$11:$C$260, MATCH($B2209, Meals!$B$11:$B$260, 0)), "")="", "", IFERROR(INDEX(Meals!$C$11:$C$260, MATCH($B2209, Meals!$B$11:$B$260, 0)), "")))</f>
        <v/>
      </c>
      <c r="K2209" s="4"/>
      <c r="L2209" s="72" t="str">
        <f t="shared" si="517"/>
        <v/>
      </c>
      <c r="M2209" s="73" t="str">
        <f t="shared" si="518"/>
        <v/>
      </c>
      <c r="N2209" s="4"/>
      <c r="O2209" s="78" t="str">
        <f t="shared" si="519"/>
        <v/>
      </c>
      <c r="P2209" s="79" t="str">
        <f t="shared" si="520"/>
        <v/>
      </c>
      <c r="Q2209" s="4"/>
      <c r="R2209" s="90" t="str">
        <f t="shared" si="521"/>
        <v/>
      </c>
      <c r="S2209" s="4"/>
      <c r="Y2209" s="18" t="str">
        <f t="shared" si="522"/>
        <v/>
      </c>
      <c r="AA2209" s="18" t="str">
        <f t="shared" si="513"/>
        <v/>
      </c>
      <c r="AB2209" s="18" t="str">
        <f t="shared" si="514"/>
        <v/>
      </c>
      <c r="AC2209" s="18" t="str">
        <f t="shared" si="523"/>
        <v/>
      </c>
      <c r="AD2209" s="18" t="str">
        <f t="shared" si="523"/>
        <v/>
      </c>
      <c r="AE2209" s="18" t="str">
        <f t="shared" si="524"/>
        <v/>
      </c>
      <c r="AG2209" s="95" t="str">
        <f>IF($C2209="", "", IF(IFERROR(INDEX(Ingredients!C$11:C$310, MATCH($C2209, Ingredients!$B$11:$B$310, 0)), "")="", "", IFERROR(INDEX(Ingredients!C$11:C$310, MATCH($C2209, Ingredients!$B$11:$B$310, 0)), "")))</f>
        <v/>
      </c>
      <c r="AH2209" s="105" t="str">
        <f>IF($C2209="", "", IF(IFERROR(INDEX(Ingredients!D$11:D$310, MATCH($C2209, Ingredients!$B$11:$B$310, 0)), "")="", "", IFERROR(INDEX(Ingredients!D$11:D$310, MATCH($C2209, Ingredients!$B$11:$B$310, 0)), "")))</f>
        <v/>
      </c>
      <c r="AI2209" s="106" t="str">
        <f>IF($C2209="", "", IF(IFERROR(INDEX(Ingredients!E$11:E$310, MATCH($C2209, Ingredients!$B$11:$B$310, 0)), "")="", "", IFERROR(INDEX(Ingredients!E$11:E$310, MATCH($C2209, Ingredients!$B$11:$B$310, 0)), "")))</f>
        <v/>
      </c>
      <c r="AJ2209" s="108" t="str">
        <f>IF($C2209="", "", IF(IFERROR(INDEX(Ingredients!F$11:F$310, MATCH($C2209, Ingredients!$B$11:$B$310, 0)), "")="", "", IFERROR(INDEX(Ingredients!F$11:F$310, MATCH($C2209, Ingredients!$B$11:$B$310, 0)), "")))</f>
        <v/>
      </c>
      <c r="AK2209" s="106" t="str">
        <f>IF($C2209="", "", IF(IFERROR(INDEX(Ingredients!G$11:G$310, MATCH($C2209, Ingredients!$B$11:$B$310, 0)), "")="", "", IFERROR(INDEX(Ingredients!G$11:G$310, MATCH($C2209, Ingredients!$B$11:$B$310, 0)), "")))</f>
        <v/>
      </c>
      <c r="AL2209" s="79" t="str">
        <f>IF($C2209="", "", IF(IFERROR(INDEX(Ingredients!H$11:H$310, MATCH($C2209, Ingredients!$B$11:$B$310, 0)), "")="", "", IFERROR(INDEX(Ingredients!H$11:H$310, MATCH($C2209, Ingredients!$B$11:$B$310, 0)), "")))</f>
        <v/>
      </c>
      <c r="AN2209" s="83" t="str">
        <f t="shared" si="515"/>
        <v/>
      </c>
      <c r="AP2209" s="114" t="str">
        <f t="shared" si="525"/>
        <v/>
      </c>
      <c r="AR2209" s="117" t="str">
        <f>IF($C2209="", "", IF(IFERROR(INDEX(Ingredients!$AI$11:$AI$310, MATCH($C2209, Ingredients!$B$11:$B$310, 0)), "")="", "", IFERROR(INDEX(Ingredients!$AI$11:$AI$310, MATCH($C2209, Ingredients!$B$11:$B$310, 0)), "")))</f>
        <v/>
      </c>
      <c r="AT2209" s="120" t="str">
        <f t="shared" si="526"/>
        <v/>
      </c>
      <c r="AV2209" s="90" t="str">
        <f t="shared" si="516"/>
        <v/>
      </c>
      <c r="AX2209" s="90" t="str">
        <f>IF($AV2209="", "", COUNTIF($AV$11:$AV$5010, "&lt;"&amp;$AV2209)+1+COUNTIF($AV$11:$AV2209, $AV2209)-1)</f>
        <v/>
      </c>
      <c r="AZ2209" s="111" t="str">
        <f>IF($B2209="", "", SUMIF('Shopping List'!$AV$11:$AV$25, $B2209, 'Shopping List'!$BN$11:$BN$25))</f>
        <v/>
      </c>
      <c r="BB2209" s="117" t="str">
        <f t="shared" si="527"/>
        <v/>
      </c>
    </row>
    <row r="2210" spans="1:54" x14ac:dyDescent="0.25">
      <c r="A2210" s="4"/>
      <c r="B2210" s="37"/>
      <c r="C2210" s="124"/>
      <c r="D2210" s="39"/>
      <c r="E2210" s="125"/>
      <c r="F2210" s="48"/>
      <c r="G2210" s="4"/>
      <c r="H2210" s="4"/>
      <c r="I2210" s="95" t="str">
        <f>IF($C2210="", "", IF(IFERROR(INDEX(Ingredients!$C$11:$C$310, MATCH($C2210, Ingredients!$B$11:$B$310, 0)), "")="", "", IFERROR(INDEX(Ingredients!$C$11:$C$310, MATCH($C2210, Ingredients!$B$11:$B$310, 0)), "")))</f>
        <v/>
      </c>
      <c r="J2210" s="73" t="str">
        <f>IF($B2210="", "", IF(IFERROR(INDEX(Meals!$C$11:$C$260, MATCH($B2210, Meals!$B$11:$B$260, 0)), "")="", "", IFERROR(INDEX(Meals!$C$11:$C$260, MATCH($B2210, Meals!$B$11:$B$260, 0)), "")))</f>
        <v/>
      </c>
      <c r="K2210" s="4"/>
      <c r="L2210" s="72" t="str">
        <f t="shared" si="517"/>
        <v/>
      </c>
      <c r="M2210" s="73" t="str">
        <f t="shared" si="518"/>
        <v/>
      </c>
      <c r="N2210" s="4"/>
      <c r="O2210" s="78" t="str">
        <f t="shared" si="519"/>
        <v/>
      </c>
      <c r="P2210" s="79" t="str">
        <f t="shared" si="520"/>
        <v/>
      </c>
      <c r="Q2210" s="4"/>
      <c r="R2210" s="90" t="str">
        <f t="shared" si="521"/>
        <v/>
      </c>
      <c r="S2210" s="4"/>
      <c r="Y2210" s="18" t="str">
        <f t="shared" si="522"/>
        <v/>
      </c>
      <c r="AA2210" s="18" t="str">
        <f t="shared" si="513"/>
        <v/>
      </c>
      <c r="AB2210" s="18" t="str">
        <f t="shared" si="514"/>
        <v/>
      </c>
      <c r="AC2210" s="18" t="str">
        <f t="shared" si="523"/>
        <v/>
      </c>
      <c r="AD2210" s="18" t="str">
        <f t="shared" si="523"/>
        <v/>
      </c>
      <c r="AE2210" s="18" t="str">
        <f t="shared" si="524"/>
        <v/>
      </c>
      <c r="AG2210" s="95" t="str">
        <f>IF($C2210="", "", IF(IFERROR(INDEX(Ingredients!C$11:C$310, MATCH($C2210, Ingredients!$B$11:$B$310, 0)), "")="", "", IFERROR(INDEX(Ingredients!C$11:C$310, MATCH($C2210, Ingredients!$B$11:$B$310, 0)), "")))</f>
        <v/>
      </c>
      <c r="AH2210" s="105" t="str">
        <f>IF($C2210="", "", IF(IFERROR(INDEX(Ingredients!D$11:D$310, MATCH($C2210, Ingredients!$B$11:$B$310, 0)), "")="", "", IFERROR(INDEX(Ingredients!D$11:D$310, MATCH($C2210, Ingredients!$B$11:$B$310, 0)), "")))</f>
        <v/>
      </c>
      <c r="AI2210" s="106" t="str">
        <f>IF($C2210="", "", IF(IFERROR(INDEX(Ingredients!E$11:E$310, MATCH($C2210, Ingredients!$B$11:$B$310, 0)), "")="", "", IFERROR(INDEX(Ingredients!E$11:E$310, MATCH($C2210, Ingredients!$B$11:$B$310, 0)), "")))</f>
        <v/>
      </c>
      <c r="AJ2210" s="108" t="str">
        <f>IF($C2210="", "", IF(IFERROR(INDEX(Ingredients!F$11:F$310, MATCH($C2210, Ingredients!$B$11:$B$310, 0)), "")="", "", IFERROR(INDEX(Ingredients!F$11:F$310, MATCH($C2210, Ingredients!$B$11:$B$310, 0)), "")))</f>
        <v/>
      </c>
      <c r="AK2210" s="106" t="str">
        <f>IF($C2210="", "", IF(IFERROR(INDEX(Ingredients!G$11:G$310, MATCH($C2210, Ingredients!$B$11:$B$310, 0)), "")="", "", IFERROR(INDEX(Ingredients!G$11:G$310, MATCH($C2210, Ingredients!$B$11:$B$310, 0)), "")))</f>
        <v/>
      </c>
      <c r="AL2210" s="79" t="str">
        <f>IF($C2210="", "", IF(IFERROR(INDEX(Ingredients!H$11:H$310, MATCH($C2210, Ingredients!$B$11:$B$310, 0)), "")="", "", IFERROR(INDEX(Ingredients!H$11:H$310, MATCH($C2210, Ingredients!$B$11:$B$310, 0)), "")))</f>
        <v/>
      </c>
      <c r="AN2210" s="83" t="str">
        <f t="shared" si="515"/>
        <v/>
      </c>
      <c r="AP2210" s="114" t="str">
        <f t="shared" si="525"/>
        <v/>
      </c>
      <c r="AR2210" s="117" t="str">
        <f>IF($C2210="", "", IF(IFERROR(INDEX(Ingredients!$AI$11:$AI$310, MATCH($C2210, Ingredients!$B$11:$B$310, 0)), "")="", "", IFERROR(INDEX(Ingredients!$AI$11:$AI$310, MATCH($C2210, Ingredients!$B$11:$B$310, 0)), "")))</f>
        <v/>
      </c>
      <c r="AT2210" s="120" t="str">
        <f t="shared" si="526"/>
        <v/>
      </c>
      <c r="AV2210" s="90" t="str">
        <f t="shared" si="516"/>
        <v/>
      </c>
      <c r="AX2210" s="90" t="str">
        <f>IF($AV2210="", "", COUNTIF($AV$11:$AV$5010, "&lt;"&amp;$AV2210)+1+COUNTIF($AV$11:$AV2210, $AV2210)-1)</f>
        <v/>
      </c>
      <c r="AZ2210" s="111" t="str">
        <f>IF($B2210="", "", SUMIF('Shopping List'!$AV$11:$AV$25, $B2210, 'Shopping List'!$BN$11:$BN$25))</f>
        <v/>
      </c>
      <c r="BB2210" s="117" t="str">
        <f t="shared" si="527"/>
        <v/>
      </c>
    </row>
    <row r="2211" spans="1:54" x14ac:dyDescent="0.25">
      <c r="A2211" s="4"/>
      <c r="B2211" s="37"/>
      <c r="C2211" s="124"/>
      <c r="D2211" s="39"/>
      <c r="E2211" s="125"/>
      <c r="F2211" s="48"/>
      <c r="G2211" s="4"/>
      <c r="H2211" s="4"/>
      <c r="I2211" s="95" t="str">
        <f>IF($C2211="", "", IF(IFERROR(INDEX(Ingredients!$C$11:$C$310, MATCH($C2211, Ingredients!$B$11:$B$310, 0)), "")="", "", IFERROR(INDEX(Ingredients!$C$11:$C$310, MATCH($C2211, Ingredients!$B$11:$B$310, 0)), "")))</f>
        <v/>
      </c>
      <c r="J2211" s="73" t="str">
        <f>IF($B2211="", "", IF(IFERROR(INDEX(Meals!$C$11:$C$260, MATCH($B2211, Meals!$B$11:$B$260, 0)), "")="", "", IFERROR(INDEX(Meals!$C$11:$C$260, MATCH($B2211, Meals!$B$11:$B$260, 0)), "")))</f>
        <v/>
      </c>
      <c r="K2211" s="4"/>
      <c r="L2211" s="72" t="str">
        <f t="shared" si="517"/>
        <v/>
      </c>
      <c r="M2211" s="73" t="str">
        <f t="shared" si="518"/>
        <v/>
      </c>
      <c r="N2211" s="4"/>
      <c r="O2211" s="78" t="str">
        <f t="shared" si="519"/>
        <v/>
      </c>
      <c r="P2211" s="79" t="str">
        <f t="shared" si="520"/>
        <v/>
      </c>
      <c r="Q2211" s="4"/>
      <c r="R2211" s="90" t="str">
        <f t="shared" si="521"/>
        <v/>
      </c>
      <c r="S2211" s="4"/>
      <c r="Y2211" s="18" t="str">
        <f t="shared" si="522"/>
        <v/>
      </c>
      <c r="AA2211" s="18" t="str">
        <f t="shared" si="513"/>
        <v/>
      </c>
      <c r="AB2211" s="18" t="str">
        <f t="shared" si="514"/>
        <v/>
      </c>
      <c r="AC2211" s="18" t="str">
        <f t="shared" si="523"/>
        <v/>
      </c>
      <c r="AD2211" s="18" t="str">
        <f t="shared" si="523"/>
        <v/>
      </c>
      <c r="AE2211" s="18" t="str">
        <f t="shared" si="524"/>
        <v/>
      </c>
      <c r="AG2211" s="95" t="str">
        <f>IF($C2211="", "", IF(IFERROR(INDEX(Ingredients!C$11:C$310, MATCH($C2211, Ingredients!$B$11:$B$310, 0)), "")="", "", IFERROR(INDEX(Ingredients!C$11:C$310, MATCH($C2211, Ingredients!$B$11:$B$310, 0)), "")))</f>
        <v/>
      </c>
      <c r="AH2211" s="105" t="str">
        <f>IF($C2211="", "", IF(IFERROR(INDEX(Ingredients!D$11:D$310, MATCH($C2211, Ingredients!$B$11:$B$310, 0)), "")="", "", IFERROR(INDEX(Ingredients!D$11:D$310, MATCH($C2211, Ingredients!$B$11:$B$310, 0)), "")))</f>
        <v/>
      </c>
      <c r="AI2211" s="106" t="str">
        <f>IF($C2211="", "", IF(IFERROR(INDEX(Ingredients!E$11:E$310, MATCH($C2211, Ingredients!$B$11:$B$310, 0)), "")="", "", IFERROR(INDEX(Ingredients!E$11:E$310, MATCH($C2211, Ingredients!$B$11:$B$310, 0)), "")))</f>
        <v/>
      </c>
      <c r="AJ2211" s="108" t="str">
        <f>IF($C2211="", "", IF(IFERROR(INDEX(Ingredients!F$11:F$310, MATCH($C2211, Ingredients!$B$11:$B$310, 0)), "")="", "", IFERROR(INDEX(Ingredients!F$11:F$310, MATCH($C2211, Ingredients!$B$11:$B$310, 0)), "")))</f>
        <v/>
      </c>
      <c r="AK2211" s="106" t="str">
        <f>IF($C2211="", "", IF(IFERROR(INDEX(Ingredients!G$11:G$310, MATCH($C2211, Ingredients!$B$11:$B$310, 0)), "")="", "", IFERROR(INDEX(Ingredients!G$11:G$310, MATCH($C2211, Ingredients!$B$11:$B$310, 0)), "")))</f>
        <v/>
      </c>
      <c r="AL2211" s="79" t="str">
        <f>IF($C2211="", "", IF(IFERROR(INDEX(Ingredients!H$11:H$310, MATCH($C2211, Ingredients!$B$11:$B$310, 0)), "")="", "", IFERROR(INDEX(Ingredients!H$11:H$310, MATCH($C2211, Ingredients!$B$11:$B$310, 0)), "")))</f>
        <v/>
      </c>
      <c r="AN2211" s="83" t="str">
        <f t="shared" si="515"/>
        <v/>
      </c>
      <c r="AP2211" s="114" t="str">
        <f t="shared" si="525"/>
        <v/>
      </c>
      <c r="AR2211" s="117" t="str">
        <f>IF($C2211="", "", IF(IFERROR(INDEX(Ingredients!$AI$11:$AI$310, MATCH($C2211, Ingredients!$B$11:$B$310, 0)), "")="", "", IFERROR(INDEX(Ingredients!$AI$11:$AI$310, MATCH($C2211, Ingredients!$B$11:$B$310, 0)), "")))</f>
        <v/>
      </c>
      <c r="AT2211" s="120" t="str">
        <f t="shared" si="526"/>
        <v/>
      </c>
      <c r="AV2211" s="90" t="str">
        <f t="shared" si="516"/>
        <v/>
      </c>
      <c r="AX2211" s="90" t="str">
        <f>IF($AV2211="", "", COUNTIF($AV$11:$AV$5010, "&lt;"&amp;$AV2211)+1+COUNTIF($AV$11:$AV2211, $AV2211)-1)</f>
        <v/>
      </c>
      <c r="AZ2211" s="111" t="str">
        <f>IF($B2211="", "", SUMIF('Shopping List'!$AV$11:$AV$25, $B2211, 'Shopping List'!$BN$11:$BN$25))</f>
        <v/>
      </c>
      <c r="BB2211" s="117" t="str">
        <f t="shared" si="527"/>
        <v/>
      </c>
    </row>
    <row r="2212" spans="1:54" x14ac:dyDescent="0.25">
      <c r="A2212" s="4"/>
      <c r="B2212" s="37"/>
      <c r="C2212" s="124"/>
      <c r="D2212" s="39"/>
      <c r="E2212" s="125"/>
      <c r="F2212" s="48"/>
      <c r="G2212" s="4"/>
      <c r="H2212" s="4"/>
      <c r="I2212" s="95" t="str">
        <f>IF($C2212="", "", IF(IFERROR(INDEX(Ingredients!$C$11:$C$310, MATCH($C2212, Ingredients!$B$11:$B$310, 0)), "")="", "", IFERROR(INDEX(Ingredients!$C$11:$C$310, MATCH($C2212, Ingredients!$B$11:$B$310, 0)), "")))</f>
        <v/>
      </c>
      <c r="J2212" s="73" t="str">
        <f>IF($B2212="", "", IF(IFERROR(INDEX(Meals!$C$11:$C$260, MATCH($B2212, Meals!$B$11:$B$260, 0)), "")="", "", IFERROR(INDEX(Meals!$C$11:$C$260, MATCH($B2212, Meals!$B$11:$B$260, 0)), "")))</f>
        <v/>
      </c>
      <c r="K2212" s="4"/>
      <c r="L2212" s="72" t="str">
        <f t="shared" si="517"/>
        <v/>
      </c>
      <c r="M2212" s="73" t="str">
        <f t="shared" si="518"/>
        <v/>
      </c>
      <c r="N2212" s="4"/>
      <c r="O2212" s="78" t="str">
        <f t="shared" si="519"/>
        <v/>
      </c>
      <c r="P2212" s="79" t="str">
        <f t="shared" si="520"/>
        <v/>
      </c>
      <c r="Q2212" s="4"/>
      <c r="R2212" s="90" t="str">
        <f t="shared" si="521"/>
        <v/>
      </c>
      <c r="S2212" s="4"/>
      <c r="Y2212" s="18" t="str">
        <f t="shared" si="522"/>
        <v/>
      </c>
      <c r="AA2212" s="18" t="str">
        <f t="shared" si="513"/>
        <v/>
      </c>
      <c r="AB2212" s="18" t="str">
        <f t="shared" si="514"/>
        <v/>
      </c>
      <c r="AC2212" s="18" t="str">
        <f t="shared" si="523"/>
        <v/>
      </c>
      <c r="AD2212" s="18" t="str">
        <f t="shared" si="523"/>
        <v/>
      </c>
      <c r="AE2212" s="18" t="str">
        <f t="shared" si="524"/>
        <v/>
      </c>
      <c r="AG2212" s="95" t="str">
        <f>IF($C2212="", "", IF(IFERROR(INDEX(Ingredients!C$11:C$310, MATCH($C2212, Ingredients!$B$11:$B$310, 0)), "")="", "", IFERROR(INDEX(Ingredients!C$11:C$310, MATCH($C2212, Ingredients!$B$11:$B$310, 0)), "")))</f>
        <v/>
      </c>
      <c r="AH2212" s="105" t="str">
        <f>IF($C2212="", "", IF(IFERROR(INDEX(Ingredients!D$11:D$310, MATCH($C2212, Ingredients!$B$11:$B$310, 0)), "")="", "", IFERROR(INDEX(Ingredients!D$11:D$310, MATCH($C2212, Ingredients!$B$11:$B$310, 0)), "")))</f>
        <v/>
      </c>
      <c r="AI2212" s="106" t="str">
        <f>IF($C2212="", "", IF(IFERROR(INDEX(Ingredients!E$11:E$310, MATCH($C2212, Ingredients!$B$11:$B$310, 0)), "")="", "", IFERROR(INDEX(Ingredients!E$11:E$310, MATCH($C2212, Ingredients!$B$11:$B$310, 0)), "")))</f>
        <v/>
      </c>
      <c r="AJ2212" s="108" t="str">
        <f>IF($C2212="", "", IF(IFERROR(INDEX(Ingredients!F$11:F$310, MATCH($C2212, Ingredients!$B$11:$B$310, 0)), "")="", "", IFERROR(INDEX(Ingredients!F$11:F$310, MATCH($C2212, Ingredients!$B$11:$B$310, 0)), "")))</f>
        <v/>
      </c>
      <c r="AK2212" s="106" t="str">
        <f>IF($C2212="", "", IF(IFERROR(INDEX(Ingredients!G$11:G$310, MATCH($C2212, Ingredients!$B$11:$B$310, 0)), "")="", "", IFERROR(INDEX(Ingredients!G$11:G$310, MATCH($C2212, Ingredients!$B$11:$B$310, 0)), "")))</f>
        <v/>
      </c>
      <c r="AL2212" s="79" t="str">
        <f>IF($C2212="", "", IF(IFERROR(INDEX(Ingredients!H$11:H$310, MATCH($C2212, Ingredients!$B$11:$B$310, 0)), "")="", "", IFERROR(INDEX(Ingredients!H$11:H$310, MATCH($C2212, Ingredients!$B$11:$B$310, 0)), "")))</f>
        <v/>
      </c>
      <c r="AN2212" s="83" t="str">
        <f t="shared" si="515"/>
        <v/>
      </c>
      <c r="AP2212" s="114" t="str">
        <f t="shared" si="525"/>
        <v/>
      </c>
      <c r="AR2212" s="117" t="str">
        <f>IF($C2212="", "", IF(IFERROR(INDEX(Ingredients!$AI$11:$AI$310, MATCH($C2212, Ingredients!$B$11:$B$310, 0)), "")="", "", IFERROR(INDEX(Ingredients!$AI$11:$AI$310, MATCH($C2212, Ingredients!$B$11:$B$310, 0)), "")))</f>
        <v/>
      </c>
      <c r="AT2212" s="120" t="str">
        <f t="shared" si="526"/>
        <v/>
      </c>
      <c r="AV2212" s="90" t="str">
        <f t="shared" si="516"/>
        <v/>
      </c>
      <c r="AX2212" s="90" t="str">
        <f>IF($AV2212="", "", COUNTIF($AV$11:$AV$5010, "&lt;"&amp;$AV2212)+1+COUNTIF($AV$11:$AV2212, $AV2212)-1)</f>
        <v/>
      </c>
      <c r="AZ2212" s="111" t="str">
        <f>IF($B2212="", "", SUMIF('Shopping List'!$AV$11:$AV$25, $B2212, 'Shopping List'!$BN$11:$BN$25))</f>
        <v/>
      </c>
      <c r="BB2212" s="117" t="str">
        <f t="shared" si="527"/>
        <v/>
      </c>
    </row>
    <row r="2213" spans="1:54" x14ac:dyDescent="0.25">
      <c r="A2213" s="4"/>
      <c r="B2213" s="37"/>
      <c r="C2213" s="124"/>
      <c r="D2213" s="39"/>
      <c r="E2213" s="125"/>
      <c r="F2213" s="48"/>
      <c r="G2213" s="4"/>
      <c r="H2213" s="4"/>
      <c r="I2213" s="95" t="str">
        <f>IF($C2213="", "", IF(IFERROR(INDEX(Ingredients!$C$11:$C$310, MATCH($C2213, Ingredients!$B$11:$B$310, 0)), "")="", "", IFERROR(INDEX(Ingredients!$C$11:$C$310, MATCH($C2213, Ingredients!$B$11:$B$310, 0)), "")))</f>
        <v/>
      </c>
      <c r="J2213" s="73" t="str">
        <f>IF($B2213="", "", IF(IFERROR(INDEX(Meals!$C$11:$C$260, MATCH($B2213, Meals!$B$11:$B$260, 0)), "")="", "", IFERROR(INDEX(Meals!$C$11:$C$260, MATCH($B2213, Meals!$B$11:$B$260, 0)), "")))</f>
        <v/>
      </c>
      <c r="K2213" s="4"/>
      <c r="L2213" s="72" t="str">
        <f t="shared" si="517"/>
        <v/>
      </c>
      <c r="M2213" s="73" t="str">
        <f t="shared" si="518"/>
        <v/>
      </c>
      <c r="N2213" s="4"/>
      <c r="O2213" s="78" t="str">
        <f t="shared" si="519"/>
        <v/>
      </c>
      <c r="P2213" s="79" t="str">
        <f t="shared" si="520"/>
        <v/>
      </c>
      <c r="Q2213" s="4"/>
      <c r="R2213" s="90" t="str">
        <f t="shared" si="521"/>
        <v/>
      </c>
      <c r="S2213" s="4"/>
      <c r="Y2213" s="18" t="str">
        <f t="shared" si="522"/>
        <v/>
      </c>
      <c r="AA2213" s="18" t="str">
        <f t="shared" si="513"/>
        <v/>
      </c>
      <c r="AB2213" s="18" t="str">
        <f t="shared" si="514"/>
        <v/>
      </c>
      <c r="AC2213" s="18" t="str">
        <f t="shared" si="523"/>
        <v/>
      </c>
      <c r="AD2213" s="18" t="str">
        <f t="shared" si="523"/>
        <v/>
      </c>
      <c r="AE2213" s="18" t="str">
        <f t="shared" si="524"/>
        <v/>
      </c>
      <c r="AG2213" s="95" t="str">
        <f>IF($C2213="", "", IF(IFERROR(INDEX(Ingredients!C$11:C$310, MATCH($C2213, Ingredients!$B$11:$B$310, 0)), "")="", "", IFERROR(INDEX(Ingredients!C$11:C$310, MATCH($C2213, Ingredients!$B$11:$B$310, 0)), "")))</f>
        <v/>
      </c>
      <c r="AH2213" s="105" t="str">
        <f>IF($C2213="", "", IF(IFERROR(INDEX(Ingredients!D$11:D$310, MATCH($C2213, Ingredients!$B$11:$B$310, 0)), "")="", "", IFERROR(INDEX(Ingredients!D$11:D$310, MATCH($C2213, Ingredients!$B$11:$B$310, 0)), "")))</f>
        <v/>
      </c>
      <c r="AI2213" s="106" t="str">
        <f>IF($C2213="", "", IF(IFERROR(INDEX(Ingredients!E$11:E$310, MATCH($C2213, Ingredients!$B$11:$B$310, 0)), "")="", "", IFERROR(INDEX(Ingredients!E$11:E$310, MATCH($C2213, Ingredients!$B$11:$B$310, 0)), "")))</f>
        <v/>
      </c>
      <c r="AJ2213" s="108" t="str">
        <f>IF($C2213="", "", IF(IFERROR(INDEX(Ingredients!F$11:F$310, MATCH($C2213, Ingredients!$B$11:$B$310, 0)), "")="", "", IFERROR(INDEX(Ingredients!F$11:F$310, MATCH($C2213, Ingredients!$B$11:$B$310, 0)), "")))</f>
        <v/>
      </c>
      <c r="AK2213" s="106" t="str">
        <f>IF($C2213="", "", IF(IFERROR(INDEX(Ingredients!G$11:G$310, MATCH($C2213, Ingredients!$B$11:$B$310, 0)), "")="", "", IFERROR(INDEX(Ingredients!G$11:G$310, MATCH($C2213, Ingredients!$B$11:$B$310, 0)), "")))</f>
        <v/>
      </c>
      <c r="AL2213" s="79" t="str">
        <f>IF($C2213="", "", IF(IFERROR(INDEX(Ingredients!H$11:H$310, MATCH($C2213, Ingredients!$B$11:$B$310, 0)), "")="", "", IFERROR(INDEX(Ingredients!H$11:H$310, MATCH($C2213, Ingredients!$B$11:$B$310, 0)), "")))</f>
        <v/>
      </c>
      <c r="AN2213" s="83" t="str">
        <f t="shared" si="515"/>
        <v/>
      </c>
      <c r="AP2213" s="114" t="str">
        <f t="shared" si="525"/>
        <v/>
      </c>
      <c r="AR2213" s="117" t="str">
        <f>IF($C2213="", "", IF(IFERROR(INDEX(Ingredients!$AI$11:$AI$310, MATCH($C2213, Ingredients!$B$11:$B$310, 0)), "")="", "", IFERROR(INDEX(Ingredients!$AI$11:$AI$310, MATCH($C2213, Ingredients!$B$11:$B$310, 0)), "")))</f>
        <v/>
      </c>
      <c r="AT2213" s="120" t="str">
        <f t="shared" si="526"/>
        <v/>
      </c>
      <c r="AV2213" s="90" t="str">
        <f t="shared" si="516"/>
        <v/>
      </c>
      <c r="AX2213" s="90" t="str">
        <f>IF($AV2213="", "", COUNTIF($AV$11:$AV$5010, "&lt;"&amp;$AV2213)+1+COUNTIF($AV$11:$AV2213, $AV2213)-1)</f>
        <v/>
      </c>
      <c r="AZ2213" s="111" t="str">
        <f>IF($B2213="", "", SUMIF('Shopping List'!$AV$11:$AV$25, $B2213, 'Shopping List'!$BN$11:$BN$25))</f>
        <v/>
      </c>
      <c r="BB2213" s="117" t="str">
        <f t="shared" si="527"/>
        <v/>
      </c>
    </row>
    <row r="2214" spans="1:54" x14ac:dyDescent="0.25">
      <c r="A2214" s="4"/>
      <c r="B2214" s="37"/>
      <c r="C2214" s="124"/>
      <c r="D2214" s="39"/>
      <c r="E2214" s="125"/>
      <c r="F2214" s="48"/>
      <c r="G2214" s="4"/>
      <c r="H2214" s="4"/>
      <c r="I2214" s="95" t="str">
        <f>IF($C2214="", "", IF(IFERROR(INDEX(Ingredients!$C$11:$C$310, MATCH($C2214, Ingredients!$B$11:$B$310, 0)), "")="", "", IFERROR(INDEX(Ingredients!$C$11:$C$310, MATCH($C2214, Ingredients!$B$11:$B$310, 0)), "")))</f>
        <v/>
      </c>
      <c r="J2214" s="73" t="str">
        <f>IF($B2214="", "", IF(IFERROR(INDEX(Meals!$C$11:$C$260, MATCH($B2214, Meals!$B$11:$B$260, 0)), "")="", "", IFERROR(INDEX(Meals!$C$11:$C$260, MATCH($B2214, Meals!$B$11:$B$260, 0)), "")))</f>
        <v/>
      </c>
      <c r="K2214" s="4"/>
      <c r="L2214" s="72" t="str">
        <f t="shared" si="517"/>
        <v/>
      </c>
      <c r="M2214" s="73" t="str">
        <f t="shared" si="518"/>
        <v/>
      </c>
      <c r="N2214" s="4"/>
      <c r="O2214" s="78" t="str">
        <f t="shared" si="519"/>
        <v/>
      </c>
      <c r="P2214" s="79" t="str">
        <f t="shared" si="520"/>
        <v/>
      </c>
      <c r="Q2214" s="4"/>
      <c r="R2214" s="90" t="str">
        <f t="shared" si="521"/>
        <v/>
      </c>
      <c r="S2214" s="4"/>
      <c r="Y2214" s="18" t="str">
        <f t="shared" si="522"/>
        <v/>
      </c>
      <c r="AA2214" s="18" t="str">
        <f t="shared" si="513"/>
        <v/>
      </c>
      <c r="AB2214" s="18" t="str">
        <f t="shared" si="514"/>
        <v/>
      </c>
      <c r="AC2214" s="18" t="str">
        <f t="shared" si="523"/>
        <v/>
      </c>
      <c r="AD2214" s="18" t="str">
        <f t="shared" si="523"/>
        <v/>
      </c>
      <c r="AE2214" s="18" t="str">
        <f t="shared" si="524"/>
        <v/>
      </c>
      <c r="AG2214" s="95" t="str">
        <f>IF($C2214="", "", IF(IFERROR(INDEX(Ingredients!C$11:C$310, MATCH($C2214, Ingredients!$B$11:$B$310, 0)), "")="", "", IFERROR(INDEX(Ingredients!C$11:C$310, MATCH($C2214, Ingredients!$B$11:$B$310, 0)), "")))</f>
        <v/>
      </c>
      <c r="AH2214" s="105" t="str">
        <f>IF($C2214="", "", IF(IFERROR(INDEX(Ingredients!D$11:D$310, MATCH($C2214, Ingredients!$B$11:$B$310, 0)), "")="", "", IFERROR(INDEX(Ingredients!D$11:D$310, MATCH($C2214, Ingredients!$B$11:$B$310, 0)), "")))</f>
        <v/>
      </c>
      <c r="AI2214" s="106" t="str">
        <f>IF($C2214="", "", IF(IFERROR(INDEX(Ingredients!E$11:E$310, MATCH($C2214, Ingredients!$B$11:$B$310, 0)), "")="", "", IFERROR(INDEX(Ingredients!E$11:E$310, MATCH($C2214, Ingredients!$B$11:$B$310, 0)), "")))</f>
        <v/>
      </c>
      <c r="AJ2214" s="108" t="str">
        <f>IF($C2214="", "", IF(IFERROR(INDEX(Ingredients!F$11:F$310, MATCH($C2214, Ingredients!$B$11:$B$310, 0)), "")="", "", IFERROR(INDEX(Ingredients!F$11:F$310, MATCH($C2214, Ingredients!$B$11:$B$310, 0)), "")))</f>
        <v/>
      </c>
      <c r="AK2214" s="106" t="str">
        <f>IF($C2214="", "", IF(IFERROR(INDEX(Ingredients!G$11:G$310, MATCH($C2214, Ingredients!$B$11:$B$310, 0)), "")="", "", IFERROR(INDEX(Ingredients!G$11:G$310, MATCH($C2214, Ingredients!$B$11:$B$310, 0)), "")))</f>
        <v/>
      </c>
      <c r="AL2214" s="79" t="str">
        <f>IF($C2214="", "", IF(IFERROR(INDEX(Ingredients!H$11:H$310, MATCH($C2214, Ingredients!$B$11:$B$310, 0)), "")="", "", IFERROR(INDEX(Ingredients!H$11:H$310, MATCH($C2214, Ingredients!$B$11:$B$310, 0)), "")))</f>
        <v/>
      </c>
      <c r="AN2214" s="83" t="str">
        <f t="shared" si="515"/>
        <v/>
      </c>
      <c r="AP2214" s="114" t="str">
        <f t="shared" si="525"/>
        <v/>
      </c>
      <c r="AR2214" s="117" t="str">
        <f>IF($C2214="", "", IF(IFERROR(INDEX(Ingredients!$AI$11:$AI$310, MATCH($C2214, Ingredients!$B$11:$B$310, 0)), "")="", "", IFERROR(INDEX(Ingredients!$AI$11:$AI$310, MATCH($C2214, Ingredients!$B$11:$B$310, 0)), "")))</f>
        <v/>
      </c>
      <c r="AT2214" s="120" t="str">
        <f t="shared" si="526"/>
        <v/>
      </c>
      <c r="AV2214" s="90" t="str">
        <f t="shared" si="516"/>
        <v/>
      </c>
      <c r="AX2214" s="90" t="str">
        <f>IF($AV2214="", "", COUNTIF($AV$11:$AV$5010, "&lt;"&amp;$AV2214)+1+COUNTIF($AV$11:$AV2214, $AV2214)-1)</f>
        <v/>
      </c>
      <c r="AZ2214" s="111" t="str">
        <f>IF($B2214="", "", SUMIF('Shopping List'!$AV$11:$AV$25, $B2214, 'Shopping List'!$BN$11:$BN$25))</f>
        <v/>
      </c>
      <c r="BB2214" s="117" t="str">
        <f t="shared" si="527"/>
        <v/>
      </c>
    </row>
    <row r="2215" spans="1:54" x14ac:dyDescent="0.25">
      <c r="A2215" s="4"/>
      <c r="B2215" s="37"/>
      <c r="C2215" s="124"/>
      <c r="D2215" s="39"/>
      <c r="E2215" s="125"/>
      <c r="F2215" s="48"/>
      <c r="G2215" s="4"/>
      <c r="H2215" s="4"/>
      <c r="I2215" s="95" t="str">
        <f>IF($C2215="", "", IF(IFERROR(INDEX(Ingredients!$C$11:$C$310, MATCH($C2215, Ingredients!$B$11:$B$310, 0)), "")="", "", IFERROR(INDEX(Ingredients!$C$11:$C$310, MATCH($C2215, Ingredients!$B$11:$B$310, 0)), "")))</f>
        <v/>
      </c>
      <c r="J2215" s="73" t="str">
        <f>IF($B2215="", "", IF(IFERROR(INDEX(Meals!$C$11:$C$260, MATCH($B2215, Meals!$B$11:$B$260, 0)), "")="", "", IFERROR(INDEX(Meals!$C$11:$C$260, MATCH($B2215, Meals!$B$11:$B$260, 0)), "")))</f>
        <v/>
      </c>
      <c r="K2215" s="4"/>
      <c r="L2215" s="72" t="str">
        <f t="shared" si="517"/>
        <v/>
      </c>
      <c r="M2215" s="73" t="str">
        <f t="shared" si="518"/>
        <v/>
      </c>
      <c r="N2215" s="4"/>
      <c r="O2215" s="78" t="str">
        <f t="shared" si="519"/>
        <v/>
      </c>
      <c r="P2215" s="79" t="str">
        <f t="shared" si="520"/>
        <v/>
      </c>
      <c r="Q2215" s="4"/>
      <c r="R2215" s="90" t="str">
        <f t="shared" si="521"/>
        <v/>
      </c>
      <c r="S2215" s="4"/>
      <c r="Y2215" s="18" t="str">
        <f t="shared" si="522"/>
        <v/>
      </c>
      <c r="AA2215" s="18" t="str">
        <f t="shared" si="513"/>
        <v/>
      </c>
      <c r="AB2215" s="18" t="str">
        <f t="shared" si="514"/>
        <v/>
      </c>
      <c r="AC2215" s="18" t="str">
        <f t="shared" si="523"/>
        <v/>
      </c>
      <c r="AD2215" s="18" t="str">
        <f t="shared" si="523"/>
        <v/>
      </c>
      <c r="AE2215" s="18" t="str">
        <f t="shared" si="524"/>
        <v/>
      </c>
      <c r="AG2215" s="95" t="str">
        <f>IF($C2215="", "", IF(IFERROR(INDEX(Ingredients!C$11:C$310, MATCH($C2215, Ingredients!$B$11:$B$310, 0)), "")="", "", IFERROR(INDEX(Ingredients!C$11:C$310, MATCH($C2215, Ingredients!$B$11:$B$310, 0)), "")))</f>
        <v/>
      </c>
      <c r="AH2215" s="105" t="str">
        <f>IF($C2215="", "", IF(IFERROR(INDEX(Ingredients!D$11:D$310, MATCH($C2215, Ingredients!$B$11:$B$310, 0)), "")="", "", IFERROR(INDEX(Ingredients!D$11:D$310, MATCH($C2215, Ingredients!$B$11:$B$310, 0)), "")))</f>
        <v/>
      </c>
      <c r="AI2215" s="106" t="str">
        <f>IF($C2215="", "", IF(IFERROR(INDEX(Ingredients!E$11:E$310, MATCH($C2215, Ingredients!$B$11:$B$310, 0)), "")="", "", IFERROR(INDEX(Ingredients!E$11:E$310, MATCH($C2215, Ingredients!$B$11:$B$310, 0)), "")))</f>
        <v/>
      </c>
      <c r="AJ2215" s="108" t="str">
        <f>IF($C2215="", "", IF(IFERROR(INDEX(Ingredients!F$11:F$310, MATCH($C2215, Ingredients!$B$11:$B$310, 0)), "")="", "", IFERROR(INDEX(Ingredients!F$11:F$310, MATCH($C2215, Ingredients!$B$11:$B$310, 0)), "")))</f>
        <v/>
      </c>
      <c r="AK2215" s="106" t="str">
        <f>IF($C2215="", "", IF(IFERROR(INDEX(Ingredients!G$11:G$310, MATCH($C2215, Ingredients!$B$11:$B$310, 0)), "")="", "", IFERROR(INDEX(Ingredients!G$11:G$310, MATCH($C2215, Ingredients!$B$11:$B$310, 0)), "")))</f>
        <v/>
      </c>
      <c r="AL2215" s="79" t="str">
        <f>IF($C2215="", "", IF(IFERROR(INDEX(Ingredients!H$11:H$310, MATCH($C2215, Ingredients!$B$11:$B$310, 0)), "")="", "", IFERROR(INDEX(Ingredients!H$11:H$310, MATCH($C2215, Ingredients!$B$11:$B$310, 0)), "")))</f>
        <v/>
      </c>
      <c r="AN2215" s="83" t="str">
        <f t="shared" si="515"/>
        <v/>
      </c>
      <c r="AP2215" s="114" t="str">
        <f t="shared" si="525"/>
        <v/>
      </c>
      <c r="AR2215" s="117" t="str">
        <f>IF($C2215="", "", IF(IFERROR(INDEX(Ingredients!$AI$11:$AI$310, MATCH($C2215, Ingredients!$B$11:$B$310, 0)), "")="", "", IFERROR(INDEX(Ingredients!$AI$11:$AI$310, MATCH($C2215, Ingredients!$B$11:$B$310, 0)), "")))</f>
        <v/>
      </c>
      <c r="AT2215" s="120" t="str">
        <f t="shared" si="526"/>
        <v/>
      </c>
      <c r="AV2215" s="90" t="str">
        <f t="shared" si="516"/>
        <v/>
      </c>
      <c r="AX2215" s="90" t="str">
        <f>IF($AV2215="", "", COUNTIF($AV$11:$AV$5010, "&lt;"&amp;$AV2215)+1+COUNTIF($AV$11:$AV2215, $AV2215)-1)</f>
        <v/>
      </c>
      <c r="AZ2215" s="111" t="str">
        <f>IF($B2215="", "", SUMIF('Shopping List'!$AV$11:$AV$25, $B2215, 'Shopping List'!$BN$11:$BN$25))</f>
        <v/>
      </c>
      <c r="BB2215" s="117" t="str">
        <f t="shared" si="527"/>
        <v/>
      </c>
    </row>
    <row r="2216" spans="1:54" x14ac:dyDescent="0.25">
      <c r="A2216" s="4"/>
      <c r="B2216" s="37"/>
      <c r="C2216" s="124"/>
      <c r="D2216" s="39"/>
      <c r="E2216" s="125"/>
      <c r="F2216" s="48"/>
      <c r="G2216" s="4"/>
      <c r="H2216" s="4"/>
      <c r="I2216" s="95" t="str">
        <f>IF($C2216="", "", IF(IFERROR(INDEX(Ingredients!$C$11:$C$310, MATCH($C2216, Ingredients!$B$11:$B$310, 0)), "")="", "", IFERROR(INDEX(Ingredients!$C$11:$C$310, MATCH($C2216, Ingredients!$B$11:$B$310, 0)), "")))</f>
        <v/>
      </c>
      <c r="J2216" s="73" t="str">
        <f>IF($B2216="", "", IF(IFERROR(INDEX(Meals!$C$11:$C$260, MATCH($B2216, Meals!$B$11:$B$260, 0)), "")="", "", IFERROR(INDEX(Meals!$C$11:$C$260, MATCH($B2216, Meals!$B$11:$B$260, 0)), "")))</f>
        <v/>
      </c>
      <c r="K2216" s="4"/>
      <c r="L2216" s="72" t="str">
        <f t="shared" si="517"/>
        <v/>
      </c>
      <c r="M2216" s="73" t="str">
        <f t="shared" si="518"/>
        <v/>
      </c>
      <c r="N2216" s="4"/>
      <c r="O2216" s="78" t="str">
        <f t="shared" si="519"/>
        <v/>
      </c>
      <c r="P2216" s="79" t="str">
        <f t="shared" si="520"/>
        <v/>
      </c>
      <c r="Q2216" s="4"/>
      <c r="R2216" s="90" t="str">
        <f t="shared" si="521"/>
        <v/>
      </c>
      <c r="S2216" s="4"/>
      <c r="Y2216" s="18" t="str">
        <f t="shared" si="522"/>
        <v/>
      </c>
      <c r="AA2216" s="18" t="str">
        <f t="shared" si="513"/>
        <v/>
      </c>
      <c r="AB2216" s="18" t="str">
        <f t="shared" si="514"/>
        <v/>
      </c>
      <c r="AC2216" s="18" t="str">
        <f t="shared" si="523"/>
        <v/>
      </c>
      <c r="AD2216" s="18" t="str">
        <f t="shared" si="523"/>
        <v/>
      </c>
      <c r="AE2216" s="18" t="str">
        <f t="shared" si="524"/>
        <v/>
      </c>
      <c r="AG2216" s="95" t="str">
        <f>IF($C2216="", "", IF(IFERROR(INDEX(Ingredients!C$11:C$310, MATCH($C2216, Ingredients!$B$11:$B$310, 0)), "")="", "", IFERROR(INDEX(Ingredients!C$11:C$310, MATCH($C2216, Ingredients!$B$11:$B$310, 0)), "")))</f>
        <v/>
      </c>
      <c r="AH2216" s="105" t="str">
        <f>IF($C2216="", "", IF(IFERROR(INDEX(Ingredients!D$11:D$310, MATCH($C2216, Ingredients!$B$11:$B$310, 0)), "")="", "", IFERROR(INDEX(Ingredients!D$11:D$310, MATCH($C2216, Ingredients!$B$11:$B$310, 0)), "")))</f>
        <v/>
      </c>
      <c r="AI2216" s="106" t="str">
        <f>IF($C2216="", "", IF(IFERROR(INDEX(Ingredients!E$11:E$310, MATCH($C2216, Ingredients!$B$11:$B$310, 0)), "")="", "", IFERROR(INDEX(Ingredients!E$11:E$310, MATCH($C2216, Ingredients!$B$11:$B$310, 0)), "")))</f>
        <v/>
      </c>
      <c r="AJ2216" s="108" t="str">
        <f>IF($C2216="", "", IF(IFERROR(INDEX(Ingredients!F$11:F$310, MATCH($C2216, Ingredients!$B$11:$B$310, 0)), "")="", "", IFERROR(INDEX(Ingredients!F$11:F$310, MATCH($C2216, Ingredients!$B$11:$B$310, 0)), "")))</f>
        <v/>
      </c>
      <c r="AK2216" s="106" t="str">
        <f>IF($C2216="", "", IF(IFERROR(INDEX(Ingredients!G$11:G$310, MATCH($C2216, Ingredients!$B$11:$B$310, 0)), "")="", "", IFERROR(INDEX(Ingredients!G$11:G$310, MATCH($C2216, Ingredients!$B$11:$B$310, 0)), "")))</f>
        <v/>
      </c>
      <c r="AL2216" s="79" t="str">
        <f>IF($C2216="", "", IF(IFERROR(INDEX(Ingredients!H$11:H$310, MATCH($C2216, Ingredients!$B$11:$B$310, 0)), "")="", "", IFERROR(INDEX(Ingredients!H$11:H$310, MATCH($C2216, Ingredients!$B$11:$B$310, 0)), "")))</f>
        <v/>
      </c>
      <c r="AN2216" s="83" t="str">
        <f t="shared" si="515"/>
        <v/>
      </c>
      <c r="AP2216" s="114" t="str">
        <f t="shared" si="525"/>
        <v/>
      </c>
      <c r="AR2216" s="117" t="str">
        <f>IF($C2216="", "", IF(IFERROR(INDEX(Ingredients!$AI$11:$AI$310, MATCH($C2216, Ingredients!$B$11:$B$310, 0)), "")="", "", IFERROR(INDEX(Ingredients!$AI$11:$AI$310, MATCH($C2216, Ingredients!$B$11:$B$310, 0)), "")))</f>
        <v/>
      </c>
      <c r="AT2216" s="120" t="str">
        <f t="shared" si="526"/>
        <v/>
      </c>
      <c r="AV2216" s="90" t="str">
        <f t="shared" si="516"/>
        <v/>
      </c>
      <c r="AX2216" s="90" t="str">
        <f>IF($AV2216="", "", COUNTIF($AV$11:$AV$5010, "&lt;"&amp;$AV2216)+1+COUNTIF($AV$11:$AV2216, $AV2216)-1)</f>
        <v/>
      </c>
      <c r="AZ2216" s="111" t="str">
        <f>IF($B2216="", "", SUMIF('Shopping List'!$AV$11:$AV$25, $B2216, 'Shopping List'!$BN$11:$BN$25))</f>
        <v/>
      </c>
      <c r="BB2216" s="117" t="str">
        <f t="shared" si="527"/>
        <v/>
      </c>
    </row>
    <row r="2217" spans="1:54" x14ac:dyDescent="0.25">
      <c r="A2217" s="4"/>
      <c r="B2217" s="37"/>
      <c r="C2217" s="124"/>
      <c r="D2217" s="39"/>
      <c r="E2217" s="125"/>
      <c r="F2217" s="48"/>
      <c r="G2217" s="4"/>
      <c r="H2217" s="4"/>
      <c r="I2217" s="95" t="str">
        <f>IF($C2217="", "", IF(IFERROR(INDEX(Ingredients!$C$11:$C$310, MATCH($C2217, Ingredients!$B$11:$B$310, 0)), "")="", "", IFERROR(INDEX(Ingredients!$C$11:$C$310, MATCH($C2217, Ingredients!$B$11:$B$310, 0)), "")))</f>
        <v/>
      </c>
      <c r="J2217" s="73" t="str">
        <f>IF($B2217="", "", IF(IFERROR(INDEX(Meals!$C$11:$C$260, MATCH($B2217, Meals!$B$11:$B$260, 0)), "")="", "", IFERROR(INDEX(Meals!$C$11:$C$260, MATCH($B2217, Meals!$B$11:$B$260, 0)), "")))</f>
        <v/>
      </c>
      <c r="K2217" s="4"/>
      <c r="L2217" s="72" t="str">
        <f t="shared" si="517"/>
        <v/>
      </c>
      <c r="M2217" s="73" t="str">
        <f t="shared" si="518"/>
        <v/>
      </c>
      <c r="N2217" s="4"/>
      <c r="O2217" s="78" t="str">
        <f t="shared" si="519"/>
        <v/>
      </c>
      <c r="P2217" s="79" t="str">
        <f t="shared" si="520"/>
        <v/>
      </c>
      <c r="Q2217" s="4"/>
      <c r="R2217" s="90" t="str">
        <f t="shared" si="521"/>
        <v/>
      </c>
      <c r="S2217" s="4"/>
      <c r="Y2217" s="18" t="str">
        <f t="shared" si="522"/>
        <v/>
      </c>
      <c r="AA2217" s="18" t="str">
        <f t="shared" si="513"/>
        <v/>
      </c>
      <c r="AB2217" s="18" t="str">
        <f t="shared" si="514"/>
        <v/>
      </c>
      <c r="AC2217" s="18" t="str">
        <f t="shared" si="523"/>
        <v/>
      </c>
      <c r="AD2217" s="18" t="str">
        <f t="shared" si="523"/>
        <v/>
      </c>
      <c r="AE2217" s="18" t="str">
        <f t="shared" si="524"/>
        <v/>
      </c>
      <c r="AG2217" s="95" t="str">
        <f>IF($C2217="", "", IF(IFERROR(INDEX(Ingredients!C$11:C$310, MATCH($C2217, Ingredients!$B$11:$B$310, 0)), "")="", "", IFERROR(INDEX(Ingredients!C$11:C$310, MATCH($C2217, Ingredients!$B$11:$B$310, 0)), "")))</f>
        <v/>
      </c>
      <c r="AH2217" s="105" t="str">
        <f>IF($C2217="", "", IF(IFERROR(INDEX(Ingredients!D$11:D$310, MATCH($C2217, Ingredients!$B$11:$B$310, 0)), "")="", "", IFERROR(INDEX(Ingredients!D$11:D$310, MATCH($C2217, Ingredients!$B$11:$B$310, 0)), "")))</f>
        <v/>
      </c>
      <c r="AI2217" s="106" t="str">
        <f>IF($C2217="", "", IF(IFERROR(INDEX(Ingredients!E$11:E$310, MATCH($C2217, Ingredients!$B$11:$B$310, 0)), "")="", "", IFERROR(INDEX(Ingredients!E$11:E$310, MATCH($C2217, Ingredients!$B$11:$B$310, 0)), "")))</f>
        <v/>
      </c>
      <c r="AJ2217" s="108" t="str">
        <f>IF($C2217="", "", IF(IFERROR(INDEX(Ingredients!F$11:F$310, MATCH($C2217, Ingredients!$B$11:$B$310, 0)), "")="", "", IFERROR(INDEX(Ingredients!F$11:F$310, MATCH($C2217, Ingredients!$B$11:$B$310, 0)), "")))</f>
        <v/>
      </c>
      <c r="AK2217" s="106" t="str">
        <f>IF($C2217="", "", IF(IFERROR(INDEX(Ingredients!G$11:G$310, MATCH($C2217, Ingredients!$B$11:$B$310, 0)), "")="", "", IFERROR(INDEX(Ingredients!G$11:G$310, MATCH($C2217, Ingredients!$B$11:$B$310, 0)), "")))</f>
        <v/>
      </c>
      <c r="AL2217" s="79" t="str">
        <f>IF($C2217="", "", IF(IFERROR(INDEX(Ingredients!H$11:H$310, MATCH($C2217, Ingredients!$B$11:$B$310, 0)), "")="", "", IFERROR(INDEX(Ingredients!H$11:H$310, MATCH($C2217, Ingredients!$B$11:$B$310, 0)), "")))</f>
        <v/>
      </c>
      <c r="AN2217" s="83" t="str">
        <f t="shared" si="515"/>
        <v/>
      </c>
      <c r="AP2217" s="114" t="str">
        <f t="shared" si="525"/>
        <v/>
      </c>
      <c r="AR2217" s="117" t="str">
        <f>IF($C2217="", "", IF(IFERROR(INDEX(Ingredients!$AI$11:$AI$310, MATCH($C2217, Ingredients!$B$11:$B$310, 0)), "")="", "", IFERROR(INDEX(Ingredients!$AI$11:$AI$310, MATCH($C2217, Ingredients!$B$11:$B$310, 0)), "")))</f>
        <v/>
      </c>
      <c r="AT2217" s="120" t="str">
        <f t="shared" si="526"/>
        <v/>
      </c>
      <c r="AV2217" s="90" t="str">
        <f t="shared" si="516"/>
        <v/>
      </c>
      <c r="AX2217" s="90" t="str">
        <f>IF($AV2217="", "", COUNTIF($AV$11:$AV$5010, "&lt;"&amp;$AV2217)+1+COUNTIF($AV$11:$AV2217, $AV2217)-1)</f>
        <v/>
      </c>
      <c r="AZ2217" s="111" t="str">
        <f>IF($B2217="", "", SUMIF('Shopping List'!$AV$11:$AV$25, $B2217, 'Shopping List'!$BN$11:$BN$25))</f>
        <v/>
      </c>
      <c r="BB2217" s="117" t="str">
        <f t="shared" si="527"/>
        <v/>
      </c>
    </row>
    <row r="2218" spans="1:54" x14ac:dyDescent="0.25">
      <c r="A2218" s="4"/>
      <c r="B2218" s="37"/>
      <c r="C2218" s="124"/>
      <c r="D2218" s="39"/>
      <c r="E2218" s="125"/>
      <c r="F2218" s="48"/>
      <c r="G2218" s="4"/>
      <c r="H2218" s="4"/>
      <c r="I2218" s="95" t="str">
        <f>IF($C2218="", "", IF(IFERROR(INDEX(Ingredients!$C$11:$C$310, MATCH($C2218, Ingredients!$B$11:$B$310, 0)), "")="", "", IFERROR(INDEX(Ingredients!$C$11:$C$310, MATCH($C2218, Ingredients!$B$11:$B$310, 0)), "")))</f>
        <v/>
      </c>
      <c r="J2218" s="73" t="str">
        <f>IF($B2218="", "", IF(IFERROR(INDEX(Meals!$C$11:$C$260, MATCH($B2218, Meals!$B$11:$B$260, 0)), "")="", "", IFERROR(INDEX(Meals!$C$11:$C$260, MATCH($B2218, Meals!$B$11:$B$260, 0)), "")))</f>
        <v/>
      </c>
      <c r="K2218" s="4"/>
      <c r="L2218" s="72" t="str">
        <f t="shared" si="517"/>
        <v/>
      </c>
      <c r="M2218" s="73" t="str">
        <f t="shared" si="518"/>
        <v/>
      </c>
      <c r="N2218" s="4"/>
      <c r="O2218" s="78" t="str">
        <f t="shared" si="519"/>
        <v/>
      </c>
      <c r="P2218" s="79" t="str">
        <f t="shared" si="520"/>
        <v/>
      </c>
      <c r="Q2218" s="4"/>
      <c r="R2218" s="90" t="str">
        <f t="shared" si="521"/>
        <v/>
      </c>
      <c r="S2218" s="4"/>
      <c r="Y2218" s="18" t="str">
        <f t="shared" si="522"/>
        <v/>
      </c>
      <c r="AA2218" s="18" t="str">
        <f t="shared" si="513"/>
        <v/>
      </c>
      <c r="AB2218" s="18" t="str">
        <f t="shared" si="514"/>
        <v/>
      </c>
      <c r="AC2218" s="18" t="str">
        <f t="shared" si="523"/>
        <v/>
      </c>
      <c r="AD2218" s="18" t="str">
        <f t="shared" si="523"/>
        <v/>
      </c>
      <c r="AE2218" s="18" t="str">
        <f t="shared" si="524"/>
        <v/>
      </c>
      <c r="AG2218" s="95" t="str">
        <f>IF($C2218="", "", IF(IFERROR(INDEX(Ingredients!C$11:C$310, MATCH($C2218, Ingredients!$B$11:$B$310, 0)), "")="", "", IFERROR(INDEX(Ingredients!C$11:C$310, MATCH($C2218, Ingredients!$B$11:$B$310, 0)), "")))</f>
        <v/>
      </c>
      <c r="AH2218" s="105" t="str">
        <f>IF($C2218="", "", IF(IFERROR(INDEX(Ingredients!D$11:D$310, MATCH($C2218, Ingredients!$B$11:$B$310, 0)), "")="", "", IFERROR(INDEX(Ingredients!D$11:D$310, MATCH($C2218, Ingredients!$B$11:$B$310, 0)), "")))</f>
        <v/>
      </c>
      <c r="AI2218" s="106" t="str">
        <f>IF($C2218="", "", IF(IFERROR(INDEX(Ingredients!E$11:E$310, MATCH($C2218, Ingredients!$B$11:$B$310, 0)), "")="", "", IFERROR(INDEX(Ingredients!E$11:E$310, MATCH($C2218, Ingredients!$B$11:$B$310, 0)), "")))</f>
        <v/>
      </c>
      <c r="AJ2218" s="108" t="str">
        <f>IF($C2218="", "", IF(IFERROR(INDEX(Ingredients!F$11:F$310, MATCH($C2218, Ingredients!$B$11:$B$310, 0)), "")="", "", IFERROR(INDEX(Ingredients!F$11:F$310, MATCH($C2218, Ingredients!$B$11:$B$310, 0)), "")))</f>
        <v/>
      </c>
      <c r="AK2218" s="106" t="str">
        <f>IF($C2218="", "", IF(IFERROR(INDEX(Ingredients!G$11:G$310, MATCH($C2218, Ingredients!$B$11:$B$310, 0)), "")="", "", IFERROR(INDEX(Ingredients!G$11:G$310, MATCH($C2218, Ingredients!$B$11:$B$310, 0)), "")))</f>
        <v/>
      </c>
      <c r="AL2218" s="79" t="str">
        <f>IF($C2218="", "", IF(IFERROR(INDEX(Ingredients!H$11:H$310, MATCH($C2218, Ingredients!$B$11:$B$310, 0)), "")="", "", IFERROR(INDEX(Ingredients!H$11:H$310, MATCH($C2218, Ingredients!$B$11:$B$310, 0)), "")))</f>
        <v/>
      </c>
      <c r="AN2218" s="83" t="str">
        <f t="shared" si="515"/>
        <v/>
      </c>
      <c r="AP2218" s="114" t="str">
        <f t="shared" si="525"/>
        <v/>
      </c>
      <c r="AR2218" s="117" t="str">
        <f>IF($C2218="", "", IF(IFERROR(INDEX(Ingredients!$AI$11:$AI$310, MATCH($C2218, Ingredients!$B$11:$B$310, 0)), "")="", "", IFERROR(INDEX(Ingredients!$AI$11:$AI$310, MATCH($C2218, Ingredients!$B$11:$B$310, 0)), "")))</f>
        <v/>
      </c>
      <c r="AT2218" s="120" t="str">
        <f t="shared" si="526"/>
        <v/>
      </c>
      <c r="AV2218" s="90" t="str">
        <f t="shared" si="516"/>
        <v/>
      </c>
      <c r="AX2218" s="90" t="str">
        <f>IF($AV2218="", "", COUNTIF($AV$11:$AV$5010, "&lt;"&amp;$AV2218)+1+COUNTIF($AV$11:$AV2218, $AV2218)-1)</f>
        <v/>
      </c>
      <c r="AZ2218" s="111" t="str">
        <f>IF($B2218="", "", SUMIF('Shopping List'!$AV$11:$AV$25, $B2218, 'Shopping List'!$BN$11:$BN$25))</f>
        <v/>
      </c>
      <c r="BB2218" s="117" t="str">
        <f t="shared" si="527"/>
        <v/>
      </c>
    </row>
    <row r="2219" spans="1:54" x14ac:dyDescent="0.25">
      <c r="A2219" s="4"/>
      <c r="B2219" s="37"/>
      <c r="C2219" s="124"/>
      <c r="D2219" s="39"/>
      <c r="E2219" s="125"/>
      <c r="F2219" s="48"/>
      <c r="G2219" s="4"/>
      <c r="H2219" s="4"/>
      <c r="I2219" s="95" t="str">
        <f>IF($C2219="", "", IF(IFERROR(INDEX(Ingredients!$C$11:$C$310, MATCH($C2219, Ingredients!$B$11:$B$310, 0)), "")="", "", IFERROR(INDEX(Ingredients!$C$11:$C$310, MATCH($C2219, Ingredients!$B$11:$B$310, 0)), "")))</f>
        <v/>
      </c>
      <c r="J2219" s="73" t="str">
        <f>IF($B2219="", "", IF(IFERROR(INDEX(Meals!$C$11:$C$260, MATCH($B2219, Meals!$B$11:$B$260, 0)), "")="", "", IFERROR(INDEX(Meals!$C$11:$C$260, MATCH($B2219, Meals!$B$11:$B$260, 0)), "")))</f>
        <v/>
      </c>
      <c r="K2219" s="4"/>
      <c r="L2219" s="72" t="str">
        <f t="shared" si="517"/>
        <v/>
      </c>
      <c r="M2219" s="73" t="str">
        <f t="shared" si="518"/>
        <v/>
      </c>
      <c r="N2219" s="4"/>
      <c r="O2219" s="78" t="str">
        <f t="shared" si="519"/>
        <v/>
      </c>
      <c r="P2219" s="79" t="str">
        <f t="shared" si="520"/>
        <v/>
      </c>
      <c r="Q2219" s="4"/>
      <c r="R2219" s="90" t="str">
        <f t="shared" si="521"/>
        <v/>
      </c>
      <c r="S2219" s="4"/>
      <c r="Y2219" s="18" t="str">
        <f t="shared" si="522"/>
        <v/>
      </c>
      <c r="AA2219" s="18" t="str">
        <f t="shared" si="513"/>
        <v/>
      </c>
      <c r="AB2219" s="18" t="str">
        <f t="shared" si="514"/>
        <v/>
      </c>
      <c r="AC2219" s="18" t="str">
        <f t="shared" si="523"/>
        <v/>
      </c>
      <c r="AD2219" s="18" t="str">
        <f t="shared" si="523"/>
        <v/>
      </c>
      <c r="AE2219" s="18" t="str">
        <f t="shared" si="524"/>
        <v/>
      </c>
      <c r="AG2219" s="95" t="str">
        <f>IF($C2219="", "", IF(IFERROR(INDEX(Ingredients!C$11:C$310, MATCH($C2219, Ingredients!$B$11:$B$310, 0)), "")="", "", IFERROR(INDEX(Ingredients!C$11:C$310, MATCH($C2219, Ingredients!$B$11:$B$310, 0)), "")))</f>
        <v/>
      </c>
      <c r="AH2219" s="105" t="str">
        <f>IF($C2219="", "", IF(IFERROR(INDEX(Ingredients!D$11:D$310, MATCH($C2219, Ingredients!$B$11:$B$310, 0)), "")="", "", IFERROR(INDEX(Ingredients!D$11:D$310, MATCH($C2219, Ingredients!$B$11:$B$310, 0)), "")))</f>
        <v/>
      </c>
      <c r="AI2219" s="106" t="str">
        <f>IF($C2219="", "", IF(IFERROR(INDEX(Ingredients!E$11:E$310, MATCH($C2219, Ingredients!$B$11:$B$310, 0)), "")="", "", IFERROR(INDEX(Ingredients!E$11:E$310, MATCH($C2219, Ingredients!$B$11:$B$310, 0)), "")))</f>
        <v/>
      </c>
      <c r="AJ2219" s="108" t="str">
        <f>IF($C2219="", "", IF(IFERROR(INDEX(Ingredients!F$11:F$310, MATCH($C2219, Ingredients!$B$11:$B$310, 0)), "")="", "", IFERROR(INDEX(Ingredients!F$11:F$310, MATCH($C2219, Ingredients!$B$11:$B$310, 0)), "")))</f>
        <v/>
      </c>
      <c r="AK2219" s="106" t="str">
        <f>IF($C2219="", "", IF(IFERROR(INDEX(Ingredients!G$11:G$310, MATCH($C2219, Ingredients!$B$11:$B$310, 0)), "")="", "", IFERROR(INDEX(Ingredients!G$11:G$310, MATCH($C2219, Ingredients!$B$11:$B$310, 0)), "")))</f>
        <v/>
      </c>
      <c r="AL2219" s="79" t="str">
        <f>IF($C2219="", "", IF(IFERROR(INDEX(Ingredients!H$11:H$310, MATCH($C2219, Ingredients!$B$11:$B$310, 0)), "")="", "", IFERROR(INDEX(Ingredients!H$11:H$310, MATCH($C2219, Ingredients!$B$11:$B$310, 0)), "")))</f>
        <v/>
      </c>
      <c r="AN2219" s="83" t="str">
        <f t="shared" si="515"/>
        <v/>
      </c>
      <c r="AP2219" s="114" t="str">
        <f t="shared" si="525"/>
        <v/>
      </c>
      <c r="AR2219" s="117" t="str">
        <f>IF($C2219="", "", IF(IFERROR(INDEX(Ingredients!$AI$11:$AI$310, MATCH($C2219, Ingredients!$B$11:$B$310, 0)), "")="", "", IFERROR(INDEX(Ingredients!$AI$11:$AI$310, MATCH($C2219, Ingredients!$B$11:$B$310, 0)), "")))</f>
        <v/>
      </c>
      <c r="AT2219" s="120" t="str">
        <f t="shared" si="526"/>
        <v/>
      </c>
      <c r="AV2219" s="90" t="str">
        <f t="shared" si="516"/>
        <v/>
      </c>
      <c r="AX2219" s="90" t="str">
        <f>IF($AV2219="", "", COUNTIF($AV$11:$AV$5010, "&lt;"&amp;$AV2219)+1+COUNTIF($AV$11:$AV2219, $AV2219)-1)</f>
        <v/>
      </c>
      <c r="AZ2219" s="111" t="str">
        <f>IF($B2219="", "", SUMIF('Shopping List'!$AV$11:$AV$25, $B2219, 'Shopping List'!$BN$11:$BN$25))</f>
        <v/>
      </c>
      <c r="BB2219" s="117" t="str">
        <f t="shared" si="527"/>
        <v/>
      </c>
    </row>
    <row r="2220" spans="1:54" x14ac:dyDescent="0.25">
      <c r="A2220" s="4"/>
      <c r="B2220" s="37"/>
      <c r="C2220" s="124"/>
      <c r="D2220" s="39"/>
      <c r="E2220" s="125"/>
      <c r="F2220" s="48"/>
      <c r="G2220" s="4"/>
      <c r="H2220" s="4"/>
      <c r="I2220" s="95" t="str">
        <f>IF($C2220="", "", IF(IFERROR(INDEX(Ingredients!$C$11:$C$310, MATCH($C2220, Ingredients!$B$11:$B$310, 0)), "")="", "", IFERROR(INDEX(Ingredients!$C$11:$C$310, MATCH($C2220, Ingredients!$B$11:$B$310, 0)), "")))</f>
        <v/>
      </c>
      <c r="J2220" s="73" t="str">
        <f>IF($B2220="", "", IF(IFERROR(INDEX(Meals!$C$11:$C$260, MATCH($B2220, Meals!$B$11:$B$260, 0)), "")="", "", IFERROR(INDEX(Meals!$C$11:$C$260, MATCH($B2220, Meals!$B$11:$B$260, 0)), "")))</f>
        <v/>
      </c>
      <c r="K2220" s="4"/>
      <c r="L2220" s="72" t="str">
        <f t="shared" si="517"/>
        <v/>
      </c>
      <c r="M2220" s="73" t="str">
        <f t="shared" si="518"/>
        <v/>
      </c>
      <c r="N2220" s="4"/>
      <c r="O2220" s="78" t="str">
        <f t="shared" si="519"/>
        <v/>
      </c>
      <c r="P2220" s="79" t="str">
        <f t="shared" si="520"/>
        <v/>
      </c>
      <c r="Q2220" s="4"/>
      <c r="R2220" s="90" t="str">
        <f t="shared" si="521"/>
        <v/>
      </c>
      <c r="S2220" s="4"/>
      <c r="Y2220" s="18" t="str">
        <f t="shared" si="522"/>
        <v/>
      </c>
      <c r="AA2220" s="18" t="str">
        <f t="shared" si="513"/>
        <v/>
      </c>
      <c r="AB2220" s="18" t="str">
        <f t="shared" si="514"/>
        <v/>
      </c>
      <c r="AC2220" s="18" t="str">
        <f t="shared" si="523"/>
        <v/>
      </c>
      <c r="AD2220" s="18" t="str">
        <f t="shared" si="523"/>
        <v/>
      </c>
      <c r="AE2220" s="18" t="str">
        <f t="shared" si="524"/>
        <v/>
      </c>
      <c r="AG2220" s="95" t="str">
        <f>IF($C2220="", "", IF(IFERROR(INDEX(Ingredients!C$11:C$310, MATCH($C2220, Ingredients!$B$11:$B$310, 0)), "")="", "", IFERROR(INDEX(Ingredients!C$11:C$310, MATCH($C2220, Ingredients!$B$11:$B$310, 0)), "")))</f>
        <v/>
      </c>
      <c r="AH2220" s="105" t="str">
        <f>IF($C2220="", "", IF(IFERROR(INDEX(Ingredients!D$11:D$310, MATCH($C2220, Ingredients!$B$11:$B$310, 0)), "")="", "", IFERROR(INDEX(Ingredients!D$11:D$310, MATCH($C2220, Ingredients!$B$11:$B$310, 0)), "")))</f>
        <v/>
      </c>
      <c r="AI2220" s="106" t="str">
        <f>IF($C2220="", "", IF(IFERROR(INDEX(Ingredients!E$11:E$310, MATCH($C2220, Ingredients!$B$11:$B$310, 0)), "")="", "", IFERROR(INDEX(Ingredients!E$11:E$310, MATCH($C2220, Ingredients!$B$11:$B$310, 0)), "")))</f>
        <v/>
      </c>
      <c r="AJ2220" s="108" t="str">
        <f>IF($C2220="", "", IF(IFERROR(INDEX(Ingredients!F$11:F$310, MATCH($C2220, Ingredients!$B$11:$B$310, 0)), "")="", "", IFERROR(INDEX(Ingredients!F$11:F$310, MATCH($C2220, Ingredients!$B$11:$B$310, 0)), "")))</f>
        <v/>
      </c>
      <c r="AK2220" s="106" t="str">
        <f>IF($C2220="", "", IF(IFERROR(INDEX(Ingredients!G$11:G$310, MATCH($C2220, Ingredients!$B$11:$B$310, 0)), "")="", "", IFERROR(INDEX(Ingredients!G$11:G$310, MATCH($C2220, Ingredients!$B$11:$B$310, 0)), "")))</f>
        <v/>
      </c>
      <c r="AL2220" s="79" t="str">
        <f>IF($C2220="", "", IF(IFERROR(INDEX(Ingredients!H$11:H$310, MATCH($C2220, Ingredients!$B$11:$B$310, 0)), "")="", "", IFERROR(INDEX(Ingredients!H$11:H$310, MATCH($C2220, Ingredients!$B$11:$B$310, 0)), "")))</f>
        <v/>
      </c>
      <c r="AN2220" s="83" t="str">
        <f t="shared" si="515"/>
        <v/>
      </c>
      <c r="AP2220" s="114" t="str">
        <f t="shared" si="525"/>
        <v/>
      </c>
      <c r="AR2220" s="117" t="str">
        <f>IF($C2220="", "", IF(IFERROR(INDEX(Ingredients!$AI$11:$AI$310, MATCH($C2220, Ingredients!$B$11:$B$310, 0)), "")="", "", IFERROR(INDEX(Ingredients!$AI$11:$AI$310, MATCH($C2220, Ingredients!$B$11:$B$310, 0)), "")))</f>
        <v/>
      </c>
      <c r="AT2220" s="120" t="str">
        <f t="shared" si="526"/>
        <v/>
      </c>
      <c r="AV2220" s="90" t="str">
        <f t="shared" si="516"/>
        <v/>
      </c>
      <c r="AX2220" s="90" t="str">
        <f>IF($AV2220="", "", COUNTIF($AV$11:$AV$5010, "&lt;"&amp;$AV2220)+1+COUNTIF($AV$11:$AV2220, $AV2220)-1)</f>
        <v/>
      </c>
      <c r="AZ2220" s="111" t="str">
        <f>IF($B2220="", "", SUMIF('Shopping List'!$AV$11:$AV$25, $B2220, 'Shopping List'!$BN$11:$BN$25))</f>
        <v/>
      </c>
      <c r="BB2220" s="117" t="str">
        <f t="shared" si="527"/>
        <v/>
      </c>
    </row>
    <row r="2221" spans="1:54" x14ac:dyDescent="0.25">
      <c r="A2221" s="4"/>
      <c r="B2221" s="37"/>
      <c r="C2221" s="124"/>
      <c r="D2221" s="39"/>
      <c r="E2221" s="125"/>
      <c r="F2221" s="48"/>
      <c r="G2221" s="4"/>
      <c r="H2221" s="4"/>
      <c r="I2221" s="95" t="str">
        <f>IF($C2221="", "", IF(IFERROR(INDEX(Ingredients!$C$11:$C$310, MATCH($C2221, Ingredients!$B$11:$B$310, 0)), "")="", "", IFERROR(INDEX(Ingredients!$C$11:$C$310, MATCH($C2221, Ingredients!$B$11:$B$310, 0)), "")))</f>
        <v/>
      </c>
      <c r="J2221" s="73" t="str">
        <f>IF($B2221="", "", IF(IFERROR(INDEX(Meals!$C$11:$C$260, MATCH($B2221, Meals!$B$11:$B$260, 0)), "")="", "", IFERROR(INDEX(Meals!$C$11:$C$260, MATCH($B2221, Meals!$B$11:$B$260, 0)), "")))</f>
        <v/>
      </c>
      <c r="K2221" s="4"/>
      <c r="L2221" s="72" t="str">
        <f t="shared" si="517"/>
        <v/>
      </c>
      <c r="M2221" s="73" t="str">
        <f t="shared" si="518"/>
        <v/>
      </c>
      <c r="N2221" s="4"/>
      <c r="O2221" s="78" t="str">
        <f t="shared" si="519"/>
        <v/>
      </c>
      <c r="P2221" s="79" t="str">
        <f t="shared" si="520"/>
        <v/>
      </c>
      <c r="Q2221" s="4"/>
      <c r="R2221" s="90" t="str">
        <f t="shared" si="521"/>
        <v/>
      </c>
      <c r="S2221" s="4"/>
      <c r="Y2221" s="18" t="str">
        <f t="shared" si="522"/>
        <v/>
      </c>
      <c r="AA2221" s="18" t="str">
        <f t="shared" si="513"/>
        <v/>
      </c>
      <c r="AB2221" s="18" t="str">
        <f t="shared" si="514"/>
        <v/>
      </c>
      <c r="AC2221" s="18" t="str">
        <f t="shared" si="523"/>
        <v/>
      </c>
      <c r="AD2221" s="18" t="str">
        <f t="shared" si="523"/>
        <v/>
      </c>
      <c r="AE2221" s="18" t="str">
        <f t="shared" si="524"/>
        <v/>
      </c>
      <c r="AG2221" s="95" t="str">
        <f>IF($C2221="", "", IF(IFERROR(INDEX(Ingredients!C$11:C$310, MATCH($C2221, Ingredients!$B$11:$B$310, 0)), "")="", "", IFERROR(INDEX(Ingredients!C$11:C$310, MATCH($C2221, Ingredients!$B$11:$B$310, 0)), "")))</f>
        <v/>
      </c>
      <c r="AH2221" s="105" t="str">
        <f>IF($C2221="", "", IF(IFERROR(INDEX(Ingredients!D$11:D$310, MATCH($C2221, Ingredients!$B$11:$B$310, 0)), "")="", "", IFERROR(INDEX(Ingredients!D$11:D$310, MATCH($C2221, Ingredients!$B$11:$B$310, 0)), "")))</f>
        <v/>
      </c>
      <c r="AI2221" s="106" t="str">
        <f>IF($C2221="", "", IF(IFERROR(INDEX(Ingredients!E$11:E$310, MATCH($C2221, Ingredients!$B$11:$B$310, 0)), "")="", "", IFERROR(INDEX(Ingredients!E$11:E$310, MATCH($C2221, Ingredients!$B$11:$B$310, 0)), "")))</f>
        <v/>
      </c>
      <c r="AJ2221" s="108" t="str">
        <f>IF($C2221="", "", IF(IFERROR(INDEX(Ingredients!F$11:F$310, MATCH($C2221, Ingredients!$B$11:$B$310, 0)), "")="", "", IFERROR(INDEX(Ingredients!F$11:F$310, MATCH($C2221, Ingredients!$B$11:$B$310, 0)), "")))</f>
        <v/>
      </c>
      <c r="AK2221" s="106" t="str">
        <f>IF($C2221="", "", IF(IFERROR(INDEX(Ingredients!G$11:G$310, MATCH($C2221, Ingredients!$B$11:$B$310, 0)), "")="", "", IFERROR(INDEX(Ingredients!G$11:G$310, MATCH($C2221, Ingredients!$B$11:$B$310, 0)), "")))</f>
        <v/>
      </c>
      <c r="AL2221" s="79" t="str">
        <f>IF($C2221="", "", IF(IFERROR(INDEX(Ingredients!H$11:H$310, MATCH($C2221, Ingredients!$B$11:$B$310, 0)), "")="", "", IFERROR(INDEX(Ingredients!H$11:H$310, MATCH($C2221, Ingredients!$B$11:$B$310, 0)), "")))</f>
        <v/>
      </c>
      <c r="AN2221" s="83" t="str">
        <f t="shared" si="515"/>
        <v/>
      </c>
      <c r="AP2221" s="114" t="str">
        <f t="shared" si="525"/>
        <v/>
      </c>
      <c r="AR2221" s="117" t="str">
        <f>IF($C2221="", "", IF(IFERROR(INDEX(Ingredients!$AI$11:$AI$310, MATCH($C2221, Ingredients!$B$11:$B$310, 0)), "")="", "", IFERROR(INDEX(Ingredients!$AI$11:$AI$310, MATCH($C2221, Ingredients!$B$11:$B$310, 0)), "")))</f>
        <v/>
      </c>
      <c r="AT2221" s="120" t="str">
        <f t="shared" si="526"/>
        <v/>
      </c>
      <c r="AV2221" s="90" t="str">
        <f t="shared" si="516"/>
        <v/>
      </c>
      <c r="AX2221" s="90" t="str">
        <f>IF($AV2221="", "", COUNTIF($AV$11:$AV$5010, "&lt;"&amp;$AV2221)+1+COUNTIF($AV$11:$AV2221, $AV2221)-1)</f>
        <v/>
      </c>
      <c r="AZ2221" s="111" t="str">
        <f>IF($B2221="", "", SUMIF('Shopping List'!$AV$11:$AV$25, $B2221, 'Shopping List'!$BN$11:$BN$25))</f>
        <v/>
      </c>
      <c r="BB2221" s="117" t="str">
        <f t="shared" si="527"/>
        <v/>
      </c>
    </row>
    <row r="2222" spans="1:54" x14ac:dyDescent="0.25">
      <c r="A2222" s="4"/>
      <c r="B2222" s="37"/>
      <c r="C2222" s="124"/>
      <c r="D2222" s="39"/>
      <c r="E2222" s="125"/>
      <c r="F2222" s="48"/>
      <c r="G2222" s="4"/>
      <c r="H2222" s="4"/>
      <c r="I2222" s="95" t="str">
        <f>IF($C2222="", "", IF(IFERROR(INDEX(Ingredients!$C$11:$C$310, MATCH($C2222, Ingredients!$B$11:$B$310, 0)), "")="", "", IFERROR(INDEX(Ingredients!$C$11:$C$310, MATCH($C2222, Ingredients!$B$11:$B$310, 0)), "")))</f>
        <v/>
      </c>
      <c r="J2222" s="73" t="str">
        <f>IF($B2222="", "", IF(IFERROR(INDEX(Meals!$C$11:$C$260, MATCH($B2222, Meals!$B$11:$B$260, 0)), "")="", "", IFERROR(INDEX(Meals!$C$11:$C$260, MATCH($B2222, Meals!$B$11:$B$260, 0)), "")))</f>
        <v/>
      </c>
      <c r="K2222" s="4"/>
      <c r="L2222" s="72" t="str">
        <f t="shared" si="517"/>
        <v/>
      </c>
      <c r="M2222" s="73" t="str">
        <f t="shared" si="518"/>
        <v/>
      </c>
      <c r="N2222" s="4"/>
      <c r="O2222" s="78" t="str">
        <f t="shared" si="519"/>
        <v/>
      </c>
      <c r="P2222" s="79" t="str">
        <f t="shared" si="520"/>
        <v/>
      </c>
      <c r="Q2222" s="4"/>
      <c r="R2222" s="90" t="str">
        <f t="shared" si="521"/>
        <v/>
      </c>
      <c r="S2222" s="4"/>
      <c r="Y2222" s="18" t="str">
        <f t="shared" si="522"/>
        <v/>
      </c>
      <c r="AA2222" s="18" t="str">
        <f t="shared" si="513"/>
        <v/>
      </c>
      <c r="AB2222" s="18" t="str">
        <f t="shared" si="514"/>
        <v/>
      </c>
      <c r="AC2222" s="18" t="str">
        <f t="shared" si="523"/>
        <v/>
      </c>
      <c r="AD2222" s="18" t="str">
        <f t="shared" si="523"/>
        <v/>
      </c>
      <c r="AE2222" s="18" t="str">
        <f t="shared" si="524"/>
        <v/>
      </c>
      <c r="AG2222" s="95" t="str">
        <f>IF($C2222="", "", IF(IFERROR(INDEX(Ingredients!C$11:C$310, MATCH($C2222, Ingredients!$B$11:$B$310, 0)), "")="", "", IFERROR(INDEX(Ingredients!C$11:C$310, MATCH($C2222, Ingredients!$B$11:$B$310, 0)), "")))</f>
        <v/>
      </c>
      <c r="AH2222" s="105" t="str">
        <f>IF($C2222="", "", IF(IFERROR(INDEX(Ingredients!D$11:D$310, MATCH($C2222, Ingredients!$B$11:$B$310, 0)), "")="", "", IFERROR(INDEX(Ingredients!D$11:D$310, MATCH($C2222, Ingredients!$B$11:$B$310, 0)), "")))</f>
        <v/>
      </c>
      <c r="AI2222" s="106" t="str">
        <f>IF($C2222="", "", IF(IFERROR(INDEX(Ingredients!E$11:E$310, MATCH($C2222, Ingredients!$B$11:$B$310, 0)), "")="", "", IFERROR(INDEX(Ingredients!E$11:E$310, MATCH($C2222, Ingredients!$B$11:$B$310, 0)), "")))</f>
        <v/>
      </c>
      <c r="AJ2222" s="108" t="str">
        <f>IF($C2222="", "", IF(IFERROR(INDEX(Ingredients!F$11:F$310, MATCH($C2222, Ingredients!$B$11:$B$310, 0)), "")="", "", IFERROR(INDEX(Ingredients!F$11:F$310, MATCH($C2222, Ingredients!$B$11:$B$310, 0)), "")))</f>
        <v/>
      </c>
      <c r="AK2222" s="106" t="str">
        <f>IF($C2222="", "", IF(IFERROR(INDEX(Ingredients!G$11:G$310, MATCH($C2222, Ingredients!$B$11:$B$310, 0)), "")="", "", IFERROR(INDEX(Ingredients!G$11:G$310, MATCH($C2222, Ingredients!$B$11:$B$310, 0)), "")))</f>
        <v/>
      </c>
      <c r="AL2222" s="79" t="str">
        <f>IF($C2222="", "", IF(IFERROR(INDEX(Ingredients!H$11:H$310, MATCH($C2222, Ingredients!$B$11:$B$310, 0)), "")="", "", IFERROR(INDEX(Ingredients!H$11:H$310, MATCH($C2222, Ingredients!$B$11:$B$310, 0)), "")))</f>
        <v/>
      </c>
      <c r="AN2222" s="83" t="str">
        <f t="shared" si="515"/>
        <v/>
      </c>
      <c r="AP2222" s="114" t="str">
        <f t="shared" si="525"/>
        <v/>
      </c>
      <c r="AR2222" s="117" t="str">
        <f>IF($C2222="", "", IF(IFERROR(INDEX(Ingredients!$AI$11:$AI$310, MATCH($C2222, Ingredients!$B$11:$B$310, 0)), "")="", "", IFERROR(INDEX(Ingredients!$AI$11:$AI$310, MATCH($C2222, Ingredients!$B$11:$B$310, 0)), "")))</f>
        <v/>
      </c>
      <c r="AT2222" s="120" t="str">
        <f t="shared" si="526"/>
        <v/>
      </c>
      <c r="AV2222" s="90" t="str">
        <f t="shared" si="516"/>
        <v/>
      </c>
      <c r="AX2222" s="90" t="str">
        <f>IF($AV2222="", "", COUNTIF($AV$11:$AV$5010, "&lt;"&amp;$AV2222)+1+COUNTIF($AV$11:$AV2222, $AV2222)-1)</f>
        <v/>
      </c>
      <c r="AZ2222" s="111" t="str">
        <f>IF($B2222="", "", SUMIF('Shopping List'!$AV$11:$AV$25, $B2222, 'Shopping List'!$BN$11:$BN$25))</f>
        <v/>
      </c>
      <c r="BB2222" s="117" t="str">
        <f t="shared" si="527"/>
        <v/>
      </c>
    </row>
    <row r="2223" spans="1:54" x14ac:dyDescent="0.25">
      <c r="A2223" s="4"/>
      <c r="B2223" s="37"/>
      <c r="C2223" s="124"/>
      <c r="D2223" s="39"/>
      <c r="E2223" s="125"/>
      <c r="F2223" s="48"/>
      <c r="G2223" s="4"/>
      <c r="H2223" s="4"/>
      <c r="I2223" s="95" t="str">
        <f>IF($C2223="", "", IF(IFERROR(INDEX(Ingredients!$C$11:$C$310, MATCH($C2223, Ingredients!$B$11:$B$310, 0)), "")="", "", IFERROR(INDEX(Ingredients!$C$11:$C$310, MATCH($C2223, Ingredients!$B$11:$B$310, 0)), "")))</f>
        <v/>
      </c>
      <c r="J2223" s="73" t="str">
        <f>IF($B2223="", "", IF(IFERROR(INDEX(Meals!$C$11:$C$260, MATCH($B2223, Meals!$B$11:$B$260, 0)), "")="", "", IFERROR(INDEX(Meals!$C$11:$C$260, MATCH($B2223, Meals!$B$11:$B$260, 0)), "")))</f>
        <v/>
      </c>
      <c r="K2223" s="4"/>
      <c r="L2223" s="72" t="str">
        <f t="shared" si="517"/>
        <v/>
      </c>
      <c r="M2223" s="73" t="str">
        <f t="shared" si="518"/>
        <v/>
      </c>
      <c r="N2223" s="4"/>
      <c r="O2223" s="78" t="str">
        <f t="shared" si="519"/>
        <v/>
      </c>
      <c r="P2223" s="79" t="str">
        <f t="shared" si="520"/>
        <v/>
      </c>
      <c r="Q2223" s="4"/>
      <c r="R2223" s="90" t="str">
        <f t="shared" si="521"/>
        <v/>
      </c>
      <c r="S2223" s="4"/>
      <c r="Y2223" s="18" t="str">
        <f t="shared" si="522"/>
        <v/>
      </c>
      <c r="AA2223" s="18" t="str">
        <f t="shared" si="513"/>
        <v/>
      </c>
      <c r="AB2223" s="18" t="str">
        <f t="shared" si="514"/>
        <v/>
      </c>
      <c r="AC2223" s="18" t="str">
        <f t="shared" si="523"/>
        <v/>
      </c>
      <c r="AD2223" s="18" t="str">
        <f t="shared" si="523"/>
        <v/>
      </c>
      <c r="AE2223" s="18" t="str">
        <f t="shared" si="524"/>
        <v/>
      </c>
      <c r="AG2223" s="95" t="str">
        <f>IF($C2223="", "", IF(IFERROR(INDEX(Ingredients!C$11:C$310, MATCH($C2223, Ingredients!$B$11:$B$310, 0)), "")="", "", IFERROR(INDEX(Ingredients!C$11:C$310, MATCH($C2223, Ingredients!$B$11:$B$310, 0)), "")))</f>
        <v/>
      </c>
      <c r="AH2223" s="105" t="str">
        <f>IF($C2223="", "", IF(IFERROR(INDEX(Ingredients!D$11:D$310, MATCH($C2223, Ingredients!$B$11:$B$310, 0)), "")="", "", IFERROR(INDEX(Ingredients!D$11:D$310, MATCH($C2223, Ingredients!$B$11:$B$310, 0)), "")))</f>
        <v/>
      </c>
      <c r="AI2223" s="106" t="str">
        <f>IF($C2223="", "", IF(IFERROR(INDEX(Ingredients!E$11:E$310, MATCH($C2223, Ingredients!$B$11:$B$310, 0)), "")="", "", IFERROR(INDEX(Ingredients!E$11:E$310, MATCH($C2223, Ingredients!$B$11:$B$310, 0)), "")))</f>
        <v/>
      </c>
      <c r="AJ2223" s="108" t="str">
        <f>IF($C2223="", "", IF(IFERROR(INDEX(Ingredients!F$11:F$310, MATCH($C2223, Ingredients!$B$11:$B$310, 0)), "")="", "", IFERROR(INDEX(Ingredients!F$11:F$310, MATCH($C2223, Ingredients!$B$11:$B$310, 0)), "")))</f>
        <v/>
      </c>
      <c r="AK2223" s="106" t="str">
        <f>IF($C2223="", "", IF(IFERROR(INDEX(Ingredients!G$11:G$310, MATCH($C2223, Ingredients!$B$11:$B$310, 0)), "")="", "", IFERROR(INDEX(Ingredients!G$11:G$310, MATCH($C2223, Ingredients!$B$11:$B$310, 0)), "")))</f>
        <v/>
      </c>
      <c r="AL2223" s="79" t="str">
        <f>IF($C2223="", "", IF(IFERROR(INDEX(Ingredients!H$11:H$310, MATCH($C2223, Ingredients!$B$11:$B$310, 0)), "")="", "", IFERROR(INDEX(Ingredients!H$11:H$310, MATCH($C2223, Ingredients!$B$11:$B$310, 0)), "")))</f>
        <v/>
      </c>
      <c r="AN2223" s="83" t="str">
        <f t="shared" si="515"/>
        <v/>
      </c>
      <c r="AP2223" s="114" t="str">
        <f t="shared" si="525"/>
        <v/>
      </c>
      <c r="AR2223" s="117" t="str">
        <f>IF($C2223="", "", IF(IFERROR(INDEX(Ingredients!$AI$11:$AI$310, MATCH($C2223, Ingredients!$B$11:$B$310, 0)), "")="", "", IFERROR(INDEX(Ingredients!$AI$11:$AI$310, MATCH($C2223, Ingredients!$B$11:$B$310, 0)), "")))</f>
        <v/>
      </c>
      <c r="AT2223" s="120" t="str">
        <f t="shared" si="526"/>
        <v/>
      </c>
      <c r="AV2223" s="90" t="str">
        <f t="shared" si="516"/>
        <v/>
      </c>
      <c r="AX2223" s="90" t="str">
        <f>IF($AV2223="", "", COUNTIF($AV$11:$AV$5010, "&lt;"&amp;$AV2223)+1+COUNTIF($AV$11:$AV2223, $AV2223)-1)</f>
        <v/>
      </c>
      <c r="AZ2223" s="111" t="str">
        <f>IF($B2223="", "", SUMIF('Shopping List'!$AV$11:$AV$25, $B2223, 'Shopping List'!$BN$11:$BN$25))</f>
        <v/>
      </c>
      <c r="BB2223" s="117" t="str">
        <f t="shared" si="527"/>
        <v/>
      </c>
    </row>
    <row r="2224" spans="1:54" x14ac:dyDescent="0.25">
      <c r="A2224" s="4"/>
      <c r="B2224" s="37"/>
      <c r="C2224" s="124"/>
      <c r="D2224" s="39"/>
      <c r="E2224" s="125"/>
      <c r="F2224" s="48"/>
      <c r="G2224" s="4"/>
      <c r="H2224" s="4"/>
      <c r="I2224" s="95" t="str">
        <f>IF($C2224="", "", IF(IFERROR(INDEX(Ingredients!$C$11:$C$310, MATCH($C2224, Ingredients!$B$11:$B$310, 0)), "")="", "", IFERROR(INDEX(Ingredients!$C$11:$C$310, MATCH($C2224, Ingredients!$B$11:$B$310, 0)), "")))</f>
        <v/>
      </c>
      <c r="J2224" s="73" t="str">
        <f>IF($B2224="", "", IF(IFERROR(INDEX(Meals!$C$11:$C$260, MATCH($B2224, Meals!$B$11:$B$260, 0)), "")="", "", IFERROR(INDEX(Meals!$C$11:$C$260, MATCH($B2224, Meals!$B$11:$B$260, 0)), "")))</f>
        <v/>
      </c>
      <c r="K2224" s="4"/>
      <c r="L2224" s="72" t="str">
        <f t="shared" si="517"/>
        <v/>
      </c>
      <c r="M2224" s="73" t="str">
        <f t="shared" si="518"/>
        <v/>
      </c>
      <c r="N2224" s="4"/>
      <c r="O2224" s="78" t="str">
        <f t="shared" si="519"/>
        <v/>
      </c>
      <c r="P2224" s="79" t="str">
        <f t="shared" si="520"/>
        <v/>
      </c>
      <c r="Q2224" s="4"/>
      <c r="R2224" s="90" t="str">
        <f t="shared" si="521"/>
        <v/>
      </c>
      <c r="S2224" s="4"/>
      <c r="Y2224" s="18" t="str">
        <f t="shared" si="522"/>
        <v/>
      </c>
      <c r="AA2224" s="18" t="str">
        <f t="shared" si="513"/>
        <v/>
      </c>
      <c r="AB2224" s="18" t="str">
        <f t="shared" si="514"/>
        <v/>
      </c>
      <c r="AC2224" s="18" t="str">
        <f t="shared" si="523"/>
        <v/>
      </c>
      <c r="AD2224" s="18" t="str">
        <f t="shared" si="523"/>
        <v/>
      </c>
      <c r="AE2224" s="18" t="str">
        <f t="shared" si="524"/>
        <v/>
      </c>
      <c r="AG2224" s="95" t="str">
        <f>IF($C2224="", "", IF(IFERROR(INDEX(Ingredients!C$11:C$310, MATCH($C2224, Ingredients!$B$11:$B$310, 0)), "")="", "", IFERROR(INDEX(Ingredients!C$11:C$310, MATCH($C2224, Ingredients!$B$11:$B$310, 0)), "")))</f>
        <v/>
      </c>
      <c r="AH2224" s="105" t="str">
        <f>IF($C2224="", "", IF(IFERROR(INDEX(Ingredients!D$11:D$310, MATCH($C2224, Ingredients!$B$11:$B$310, 0)), "")="", "", IFERROR(INDEX(Ingredients!D$11:D$310, MATCH($C2224, Ingredients!$B$11:$B$310, 0)), "")))</f>
        <v/>
      </c>
      <c r="AI2224" s="106" t="str">
        <f>IF($C2224="", "", IF(IFERROR(INDEX(Ingredients!E$11:E$310, MATCH($C2224, Ingredients!$B$11:$B$310, 0)), "")="", "", IFERROR(INDEX(Ingredients!E$11:E$310, MATCH($C2224, Ingredients!$B$11:$B$310, 0)), "")))</f>
        <v/>
      </c>
      <c r="AJ2224" s="108" t="str">
        <f>IF($C2224="", "", IF(IFERROR(INDEX(Ingredients!F$11:F$310, MATCH($C2224, Ingredients!$B$11:$B$310, 0)), "")="", "", IFERROR(INDEX(Ingredients!F$11:F$310, MATCH($C2224, Ingredients!$B$11:$B$310, 0)), "")))</f>
        <v/>
      </c>
      <c r="AK2224" s="106" t="str">
        <f>IF($C2224="", "", IF(IFERROR(INDEX(Ingredients!G$11:G$310, MATCH($C2224, Ingredients!$B$11:$B$310, 0)), "")="", "", IFERROR(INDEX(Ingredients!G$11:G$310, MATCH($C2224, Ingredients!$B$11:$B$310, 0)), "")))</f>
        <v/>
      </c>
      <c r="AL2224" s="79" t="str">
        <f>IF($C2224="", "", IF(IFERROR(INDEX(Ingredients!H$11:H$310, MATCH($C2224, Ingredients!$B$11:$B$310, 0)), "")="", "", IFERROR(INDEX(Ingredients!H$11:H$310, MATCH($C2224, Ingredients!$B$11:$B$310, 0)), "")))</f>
        <v/>
      </c>
      <c r="AN2224" s="83" t="str">
        <f t="shared" si="515"/>
        <v/>
      </c>
      <c r="AP2224" s="114" t="str">
        <f t="shared" si="525"/>
        <v/>
      </c>
      <c r="AR2224" s="117" t="str">
        <f>IF($C2224="", "", IF(IFERROR(INDEX(Ingredients!$AI$11:$AI$310, MATCH($C2224, Ingredients!$B$11:$B$310, 0)), "")="", "", IFERROR(INDEX(Ingredients!$AI$11:$AI$310, MATCH($C2224, Ingredients!$B$11:$B$310, 0)), "")))</f>
        <v/>
      </c>
      <c r="AT2224" s="120" t="str">
        <f t="shared" si="526"/>
        <v/>
      </c>
      <c r="AV2224" s="90" t="str">
        <f t="shared" si="516"/>
        <v/>
      </c>
      <c r="AX2224" s="90" t="str">
        <f>IF($AV2224="", "", COUNTIF($AV$11:$AV$5010, "&lt;"&amp;$AV2224)+1+COUNTIF($AV$11:$AV2224, $AV2224)-1)</f>
        <v/>
      </c>
      <c r="AZ2224" s="111" t="str">
        <f>IF($B2224="", "", SUMIF('Shopping List'!$AV$11:$AV$25, $B2224, 'Shopping List'!$BN$11:$BN$25))</f>
        <v/>
      </c>
      <c r="BB2224" s="117" t="str">
        <f t="shared" si="527"/>
        <v/>
      </c>
    </row>
    <row r="2225" spans="1:54" x14ac:dyDescent="0.25">
      <c r="A2225" s="4"/>
      <c r="B2225" s="37"/>
      <c r="C2225" s="124"/>
      <c r="D2225" s="39"/>
      <c r="E2225" s="125"/>
      <c r="F2225" s="48"/>
      <c r="G2225" s="4"/>
      <c r="H2225" s="4"/>
      <c r="I2225" s="95" t="str">
        <f>IF($C2225="", "", IF(IFERROR(INDEX(Ingredients!$C$11:$C$310, MATCH($C2225, Ingredients!$B$11:$B$310, 0)), "")="", "", IFERROR(INDEX(Ingredients!$C$11:$C$310, MATCH($C2225, Ingredients!$B$11:$B$310, 0)), "")))</f>
        <v/>
      </c>
      <c r="J2225" s="73" t="str">
        <f>IF($B2225="", "", IF(IFERROR(INDEX(Meals!$C$11:$C$260, MATCH($B2225, Meals!$B$11:$B$260, 0)), "")="", "", IFERROR(INDEX(Meals!$C$11:$C$260, MATCH($B2225, Meals!$B$11:$B$260, 0)), "")))</f>
        <v/>
      </c>
      <c r="K2225" s="4"/>
      <c r="L2225" s="72" t="str">
        <f t="shared" si="517"/>
        <v/>
      </c>
      <c r="M2225" s="73" t="str">
        <f t="shared" si="518"/>
        <v/>
      </c>
      <c r="N2225" s="4"/>
      <c r="O2225" s="78" t="str">
        <f t="shared" si="519"/>
        <v/>
      </c>
      <c r="P2225" s="79" t="str">
        <f t="shared" si="520"/>
        <v/>
      </c>
      <c r="Q2225" s="4"/>
      <c r="R2225" s="90" t="str">
        <f t="shared" si="521"/>
        <v/>
      </c>
      <c r="S2225" s="4"/>
      <c r="Y2225" s="18" t="str">
        <f t="shared" si="522"/>
        <v/>
      </c>
      <c r="AA2225" s="18" t="str">
        <f t="shared" si="513"/>
        <v/>
      </c>
      <c r="AB2225" s="18" t="str">
        <f t="shared" si="514"/>
        <v/>
      </c>
      <c r="AC2225" s="18" t="str">
        <f t="shared" si="523"/>
        <v/>
      </c>
      <c r="AD2225" s="18" t="str">
        <f t="shared" si="523"/>
        <v/>
      </c>
      <c r="AE2225" s="18" t="str">
        <f t="shared" si="524"/>
        <v/>
      </c>
      <c r="AG2225" s="95" t="str">
        <f>IF($C2225="", "", IF(IFERROR(INDEX(Ingredients!C$11:C$310, MATCH($C2225, Ingredients!$B$11:$B$310, 0)), "")="", "", IFERROR(INDEX(Ingredients!C$11:C$310, MATCH($C2225, Ingredients!$B$11:$B$310, 0)), "")))</f>
        <v/>
      </c>
      <c r="AH2225" s="105" t="str">
        <f>IF($C2225="", "", IF(IFERROR(INDEX(Ingredients!D$11:D$310, MATCH($C2225, Ingredients!$B$11:$B$310, 0)), "")="", "", IFERROR(INDEX(Ingredients!D$11:D$310, MATCH($C2225, Ingredients!$B$11:$B$310, 0)), "")))</f>
        <v/>
      </c>
      <c r="AI2225" s="106" t="str">
        <f>IF($C2225="", "", IF(IFERROR(INDEX(Ingredients!E$11:E$310, MATCH($C2225, Ingredients!$B$11:$B$310, 0)), "")="", "", IFERROR(INDEX(Ingredients!E$11:E$310, MATCH($C2225, Ingredients!$B$11:$B$310, 0)), "")))</f>
        <v/>
      </c>
      <c r="AJ2225" s="108" t="str">
        <f>IF($C2225="", "", IF(IFERROR(INDEX(Ingredients!F$11:F$310, MATCH($C2225, Ingredients!$B$11:$B$310, 0)), "")="", "", IFERROR(INDEX(Ingredients!F$11:F$310, MATCH($C2225, Ingredients!$B$11:$B$310, 0)), "")))</f>
        <v/>
      </c>
      <c r="AK2225" s="106" t="str">
        <f>IF($C2225="", "", IF(IFERROR(INDEX(Ingredients!G$11:G$310, MATCH($C2225, Ingredients!$B$11:$B$310, 0)), "")="", "", IFERROR(INDEX(Ingredients!G$11:G$310, MATCH($C2225, Ingredients!$B$11:$B$310, 0)), "")))</f>
        <v/>
      </c>
      <c r="AL2225" s="79" t="str">
        <f>IF($C2225="", "", IF(IFERROR(INDEX(Ingredients!H$11:H$310, MATCH($C2225, Ingredients!$B$11:$B$310, 0)), "")="", "", IFERROR(INDEX(Ingredients!H$11:H$310, MATCH($C2225, Ingredients!$B$11:$B$310, 0)), "")))</f>
        <v/>
      </c>
      <c r="AN2225" s="83" t="str">
        <f t="shared" si="515"/>
        <v/>
      </c>
      <c r="AP2225" s="114" t="str">
        <f t="shared" si="525"/>
        <v/>
      </c>
      <c r="AR2225" s="117" t="str">
        <f>IF($C2225="", "", IF(IFERROR(INDEX(Ingredients!$AI$11:$AI$310, MATCH($C2225, Ingredients!$B$11:$B$310, 0)), "")="", "", IFERROR(INDEX(Ingredients!$AI$11:$AI$310, MATCH($C2225, Ingredients!$B$11:$B$310, 0)), "")))</f>
        <v/>
      </c>
      <c r="AT2225" s="120" t="str">
        <f t="shared" si="526"/>
        <v/>
      </c>
      <c r="AV2225" s="90" t="str">
        <f t="shared" si="516"/>
        <v/>
      </c>
      <c r="AX2225" s="90" t="str">
        <f>IF($AV2225="", "", COUNTIF($AV$11:$AV$5010, "&lt;"&amp;$AV2225)+1+COUNTIF($AV$11:$AV2225, $AV2225)-1)</f>
        <v/>
      </c>
      <c r="AZ2225" s="111" t="str">
        <f>IF($B2225="", "", SUMIF('Shopping List'!$AV$11:$AV$25, $B2225, 'Shopping List'!$BN$11:$BN$25))</f>
        <v/>
      </c>
      <c r="BB2225" s="117" t="str">
        <f t="shared" si="527"/>
        <v/>
      </c>
    </row>
    <row r="2226" spans="1:54" x14ac:dyDescent="0.25">
      <c r="A2226" s="4"/>
      <c r="B2226" s="37"/>
      <c r="C2226" s="124"/>
      <c r="D2226" s="39"/>
      <c r="E2226" s="125"/>
      <c r="F2226" s="48"/>
      <c r="G2226" s="4"/>
      <c r="H2226" s="4"/>
      <c r="I2226" s="95" t="str">
        <f>IF($C2226="", "", IF(IFERROR(INDEX(Ingredients!$C$11:$C$310, MATCH($C2226, Ingredients!$B$11:$B$310, 0)), "")="", "", IFERROR(INDEX(Ingredients!$C$11:$C$310, MATCH($C2226, Ingredients!$B$11:$B$310, 0)), "")))</f>
        <v/>
      </c>
      <c r="J2226" s="73" t="str">
        <f>IF($B2226="", "", IF(IFERROR(INDEX(Meals!$C$11:$C$260, MATCH($B2226, Meals!$B$11:$B$260, 0)), "")="", "", IFERROR(INDEX(Meals!$C$11:$C$260, MATCH($B2226, Meals!$B$11:$B$260, 0)), "")))</f>
        <v/>
      </c>
      <c r="K2226" s="4"/>
      <c r="L2226" s="72" t="str">
        <f t="shared" si="517"/>
        <v/>
      </c>
      <c r="M2226" s="73" t="str">
        <f t="shared" si="518"/>
        <v/>
      </c>
      <c r="N2226" s="4"/>
      <c r="O2226" s="78" t="str">
        <f t="shared" si="519"/>
        <v/>
      </c>
      <c r="P2226" s="79" t="str">
        <f t="shared" si="520"/>
        <v/>
      </c>
      <c r="Q2226" s="4"/>
      <c r="R2226" s="90" t="str">
        <f t="shared" si="521"/>
        <v/>
      </c>
      <c r="S2226" s="4"/>
      <c r="Y2226" s="18" t="str">
        <f t="shared" si="522"/>
        <v/>
      </c>
      <c r="AA2226" s="18" t="str">
        <f t="shared" si="513"/>
        <v/>
      </c>
      <c r="AB2226" s="18" t="str">
        <f t="shared" si="514"/>
        <v/>
      </c>
      <c r="AC2226" s="18" t="str">
        <f t="shared" si="523"/>
        <v/>
      </c>
      <c r="AD2226" s="18" t="str">
        <f t="shared" si="523"/>
        <v/>
      </c>
      <c r="AE2226" s="18" t="str">
        <f t="shared" si="524"/>
        <v/>
      </c>
      <c r="AG2226" s="95" t="str">
        <f>IF($C2226="", "", IF(IFERROR(INDEX(Ingredients!C$11:C$310, MATCH($C2226, Ingredients!$B$11:$B$310, 0)), "")="", "", IFERROR(INDEX(Ingredients!C$11:C$310, MATCH($C2226, Ingredients!$B$11:$B$310, 0)), "")))</f>
        <v/>
      </c>
      <c r="AH2226" s="105" t="str">
        <f>IF($C2226="", "", IF(IFERROR(INDEX(Ingredients!D$11:D$310, MATCH($C2226, Ingredients!$B$11:$B$310, 0)), "")="", "", IFERROR(INDEX(Ingredients!D$11:D$310, MATCH($C2226, Ingredients!$B$11:$B$310, 0)), "")))</f>
        <v/>
      </c>
      <c r="AI2226" s="106" t="str">
        <f>IF($C2226="", "", IF(IFERROR(INDEX(Ingredients!E$11:E$310, MATCH($C2226, Ingredients!$B$11:$B$310, 0)), "")="", "", IFERROR(INDEX(Ingredients!E$11:E$310, MATCH($C2226, Ingredients!$B$11:$B$310, 0)), "")))</f>
        <v/>
      </c>
      <c r="AJ2226" s="108" t="str">
        <f>IF($C2226="", "", IF(IFERROR(INDEX(Ingredients!F$11:F$310, MATCH($C2226, Ingredients!$B$11:$B$310, 0)), "")="", "", IFERROR(INDEX(Ingredients!F$11:F$310, MATCH($C2226, Ingredients!$B$11:$B$310, 0)), "")))</f>
        <v/>
      </c>
      <c r="AK2226" s="106" t="str">
        <f>IF($C2226="", "", IF(IFERROR(INDEX(Ingredients!G$11:G$310, MATCH($C2226, Ingredients!$B$11:$B$310, 0)), "")="", "", IFERROR(INDEX(Ingredients!G$11:G$310, MATCH($C2226, Ingredients!$B$11:$B$310, 0)), "")))</f>
        <v/>
      </c>
      <c r="AL2226" s="79" t="str">
        <f>IF($C2226="", "", IF(IFERROR(INDEX(Ingredients!H$11:H$310, MATCH($C2226, Ingredients!$B$11:$B$310, 0)), "")="", "", IFERROR(INDEX(Ingredients!H$11:H$310, MATCH($C2226, Ingredients!$B$11:$B$310, 0)), "")))</f>
        <v/>
      </c>
      <c r="AN2226" s="83" t="str">
        <f t="shared" si="515"/>
        <v/>
      </c>
      <c r="AP2226" s="114" t="str">
        <f t="shared" si="525"/>
        <v/>
      </c>
      <c r="AR2226" s="117" t="str">
        <f>IF($C2226="", "", IF(IFERROR(INDEX(Ingredients!$AI$11:$AI$310, MATCH($C2226, Ingredients!$B$11:$B$310, 0)), "")="", "", IFERROR(INDEX(Ingredients!$AI$11:$AI$310, MATCH($C2226, Ingredients!$B$11:$B$310, 0)), "")))</f>
        <v/>
      </c>
      <c r="AT2226" s="120" t="str">
        <f t="shared" si="526"/>
        <v/>
      </c>
      <c r="AV2226" s="90" t="str">
        <f t="shared" si="516"/>
        <v/>
      </c>
      <c r="AX2226" s="90" t="str">
        <f>IF($AV2226="", "", COUNTIF($AV$11:$AV$5010, "&lt;"&amp;$AV2226)+1+COUNTIF($AV$11:$AV2226, $AV2226)-1)</f>
        <v/>
      </c>
      <c r="AZ2226" s="111" t="str">
        <f>IF($B2226="", "", SUMIF('Shopping List'!$AV$11:$AV$25, $B2226, 'Shopping List'!$BN$11:$BN$25))</f>
        <v/>
      </c>
      <c r="BB2226" s="117" t="str">
        <f t="shared" si="527"/>
        <v/>
      </c>
    </row>
    <row r="2227" spans="1:54" x14ac:dyDescent="0.25">
      <c r="A2227" s="4"/>
      <c r="B2227" s="37"/>
      <c r="C2227" s="124"/>
      <c r="D2227" s="39"/>
      <c r="E2227" s="125"/>
      <c r="F2227" s="48"/>
      <c r="G2227" s="4"/>
      <c r="H2227" s="4"/>
      <c r="I2227" s="95" t="str">
        <f>IF($C2227="", "", IF(IFERROR(INDEX(Ingredients!$C$11:$C$310, MATCH($C2227, Ingredients!$B$11:$B$310, 0)), "")="", "", IFERROR(INDEX(Ingredients!$C$11:$C$310, MATCH($C2227, Ingredients!$B$11:$B$310, 0)), "")))</f>
        <v/>
      </c>
      <c r="J2227" s="73" t="str">
        <f>IF($B2227="", "", IF(IFERROR(INDEX(Meals!$C$11:$C$260, MATCH($B2227, Meals!$B$11:$B$260, 0)), "")="", "", IFERROR(INDEX(Meals!$C$11:$C$260, MATCH($B2227, Meals!$B$11:$B$260, 0)), "")))</f>
        <v/>
      </c>
      <c r="K2227" s="4"/>
      <c r="L2227" s="72" t="str">
        <f t="shared" si="517"/>
        <v/>
      </c>
      <c r="M2227" s="73" t="str">
        <f t="shared" si="518"/>
        <v/>
      </c>
      <c r="N2227" s="4"/>
      <c r="O2227" s="78" t="str">
        <f t="shared" si="519"/>
        <v/>
      </c>
      <c r="P2227" s="79" t="str">
        <f t="shared" si="520"/>
        <v/>
      </c>
      <c r="Q2227" s="4"/>
      <c r="R2227" s="90" t="str">
        <f t="shared" si="521"/>
        <v/>
      </c>
      <c r="S2227" s="4"/>
      <c r="Y2227" s="18" t="str">
        <f t="shared" si="522"/>
        <v/>
      </c>
      <c r="AA2227" s="18" t="str">
        <f t="shared" si="513"/>
        <v/>
      </c>
      <c r="AB2227" s="18" t="str">
        <f t="shared" si="514"/>
        <v/>
      </c>
      <c r="AC2227" s="18" t="str">
        <f t="shared" si="523"/>
        <v/>
      </c>
      <c r="AD2227" s="18" t="str">
        <f t="shared" si="523"/>
        <v/>
      </c>
      <c r="AE2227" s="18" t="str">
        <f t="shared" si="524"/>
        <v/>
      </c>
      <c r="AG2227" s="95" t="str">
        <f>IF($C2227="", "", IF(IFERROR(INDEX(Ingredients!C$11:C$310, MATCH($C2227, Ingredients!$B$11:$B$310, 0)), "")="", "", IFERROR(INDEX(Ingredients!C$11:C$310, MATCH($C2227, Ingredients!$B$11:$B$310, 0)), "")))</f>
        <v/>
      </c>
      <c r="AH2227" s="105" t="str">
        <f>IF($C2227="", "", IF(IFERROR(INDEX(Ingredients!D$11:D$310, MATCH($C2227, Ingredients!$B$11:$B$310, 0)), "")="", "", IFERROR(INDEX(Ingredients!D$11:D$310, MATCH($C2227, Ingredients!$B$11:$B$310, 0)), "")))</f>
        <v/>
      </c>
      <c r="AI2227" s="106" t="str">
        <f>IF($C2227="", "", IF(IFERROR(INDEX(Ingredients!E$11:E$310, MATCH($C2227, Ingredients!$B$11:$B$310, 0)), "")="", "", IFERROR(INDEX(Ingredients!E$11:E$310, MATCH($C2227, Ingredients!$B$11:$B$310, 0)), "")))</f>
        <v/>
      </c>
      <c r="AJ2227" s="108" t="str">
        <f>IF($C2227="", "", IF(IFERROR(INDEX(Ingredients!F$11:F$310, MATCH($C2227, Ingredients!$B$11:$B$310, 0)), "")="", "", IFERROR(INDEX(Ingredients!F$11:F$310, MATCH($C2227, Ingredients!$B$11:$B$310, 0)), "")))</f>
        <v/>
      </c>
      <c r="AK2227" s="106" t="str">
        <f>IF($C2227="", "", IF(IFERROR(INDEX(Ingredients!G$11:G$310, MATCH($C2227, Ingredients!$B$11:$B$310, 0)), "")="", "", IFERROR(INDEX(Ingredients!G$11:G$310, MATCH($C2227, Ingredients!$B$11:$B$310, 0)), "")))</f>
        <v/>
      </c>
      <c r="AL2227" s="79" t="str">
        <f>IF($C2227="", "", IF(IFERROR(INDEX(Ingredients!H$11:H$310, MATCH($C2227, Ingredients!$B$11:$B$310, 0)), "")="", "", IFERROR(INDEX(Ingredients!H$11:H$310, MATCH($C2227, Ingredients!$B$11:$B$310, 0)), "")))</f>
        <v/>
      </c>
      <c r="AN2227" s="83" t="str">
        <f t="shared" si="515"/>
        <v/>
      </c>
      <c r="AP2227" s="114" t="str">
        <f t="shared" si="525"/>
        <v/>
      </c>
      <c r="AR2227" s="117" t="str">
        <f>IF($C2227="", "", IF(IFERROR(INDEX(Ingredients!$AI$11:$AI$310, MATCH($C2227, Ingredients!$B$11:$B$310, 0)), "")="", "", IFERROR(INDEX(Ingredients!$AI$11:$AI$310, MATCH($C2227, Ingredients!$B$11:$B$310, 0)), "")))</f>
        <v/>
      </c>
      <c r="AT2227" s="120" t="str">
        <f t="shared" si="526"/>
        <v/>
      </c>
      <c r="AV2227" s="90" t="str">
        <f t="shared" si="516"/>
        <v/>
      </c>
      <c r="AX2227" s="90" t="str">
        <f>IF($AV2227="", "", COUNTIF($AV$11:$AV$5010, "&lt;"&amp;$AV2227)+1+COUNTIF($AV$11:$AV2227, $AV2227)-1)</f>
        <v/>
      </c>
      <c r="AZ2227" s="111" t="str">
        <f>IF($B2227="", "", SUMIF('Shopping List'!$AV$11:$AV$25, $B2227, 'Shopping List'!$BN$11:$BN$25))</f>
        <v/>
      </c>
      <c r="BB2227" s="117" t="str">
        <f t="shared" si="527"/>
        <v/>
      </c>
    </row>
    <row r="2228" spans="1:54" x14ac:dyDescent="0.25">
      <c r="A2228" s="4"/>
      <c r="B2228" s="37"/>
      <c r="C2228" s="124"/>
      <c r="D2228" s="39"/>
      <c r="E2228" s="125"/>
      <c r="F2228" s="48"/>
      <c r="G2228" s="4"/>
      <c r="H2228" s="4"/>
      <c r="I2228" s="95" t="str">
        <f>IF($C2228="", "", IF(IFERROR(INDEX(Ingredients!$C$11:$C$310, MATCH($C2228, Ingredients!$B$11:$B$310, 0)), "")="", "", IFERROR(INDEX(Ingredients!$C$11:$C$310, MATCH($C2228, Ingredients!$B$11:$B$310, 0)), "")))</f>
        <v/>
      </c>
      <c r="J2228" s="73" t="str">
        <f>IF($B2228="", "", IF(IFERROR(INDEX(Meals!$C$11:$C$260, MATCH($B2228, Meals!$B$11:$B$260, 0)), "")="", "", IFERROR(INDEX(Meals!$C$11:$C$260, MATCH($B2228, Meals!$B$11:$B$260, 0)), "")))</f>
        <v/>
      </c>
      <c r="K2228" s="4"/>
      <c r="L2228" s="72" t="str">
        <f t="shared" si="517"/>
        <v/>
      </c>
      <c r="M2228" s="73" t="str">
        <f t="shared" si="518"/>
        <v/>
      </c>
      <c r="N2228" s="4"/>
      <c r="O2228" s="78" t="str">
        <f t="shared" si="519"/>
        <v/>
      </c>
      <c r="P2228" s="79" t="str">
        <f t="shared" si="520"/>
        <v/>
      </c>
      <c r="Q2228" s="4"/>
      <c r="R2228" s="90" t="str">
        <f t="shared" si="521"/>
        <v/>
      </c>
      <c r="S2228" s="4"/>
      <c r="Y2228" s="18" t="str">
        <f t="shared" si="522"/>
        <v/>
      </c>
      <c r="AA2228" s="18" t="str">
        <f t="shared" si="513"/>
        <v/>
      </c>
      <c r="AB2228" s="18" t="str">
        <f t="shared" si="514"/>
        <v/>
      </c>
      <c r="AC2228" s="18" t="str">
        <f t="shared" si="523"/>
        <v/>
      </c>
      <c r="AD2228" s="18" t="str">
        <f t="shared" si="523"/>
        <v/>
      </c>
      <c r="AE2228" s="18" t="str">
        <f t="shared" si="524"/>
        <v/>
      </c>
      <c r="AG2228" s="95" t="str">
        <f>IF($C2228="", "", IF(IFERROR(INDEX(Ingredients!C$11:C$310, MATCH($C2228, Ingredients!$B$11:$B$310, 0)), "")="", "", IFERROR(INDEX(Ingredients!C$11:C$310, MATCH($C2228, Ingredients!$B$11:$B$310, 0)), "")))</f>
        <v/>
      </c>
      <c r="AH2228" s="105" t="str">
        <f>IF($C2228="", "", IF(IFERROR(INDEX(Ingredients!D$11:D$310, MATCH($C2228, Ingredients!$B$11:$B$310, 0)), "")="", "", IFERROR(INDEX(Ingredients!D$11:D$310, MATCH($C2228, Ingredients!$B$11:$B$310, 0)), "")))</f>
        <v/>
      </c>
      <c r="AI2228" s="106" t="str">
        <f>IF($C2228="", "", IF(IFERROR(INDEX(Ingredients!E$11:E$310, MATCH($C2228, Ingredients!$B$11:$B$310, 0)), "")="", "", IFERROR(INDEX(Ingredients!E$11:E$310, MATCH($C2228, Ingredients!$B$11:$B$310, 0)), "")))</f>
        <v/>
      </c>
      <c r="AJ2228" s="108" t="str">
        <f>IF($C2228="", "", IF(IFERROR(INDEX(Ingredients!F$11:F$310, MATCH($C2228, Ingredients!$B$11:$B$310, 0)), "")="", "", IFERROR(INDEX(Ingredients!F$11:F$310, MATCH($C2228, Ingredients!$B$11:$B$310, 0)), "")))</f>
        <v/>
      </c>
      <c r="AK2228" s="106" t="str">
        <f>IF($C2228="", "", IF(IFERROR(INDEX(Ingredients!G$11:G$310, MATCH($C2228, Ingredients!$B$11:$B$310, 0)), "")="", "", IFERROR(INDEX(Ingredients!G$11:G$310, MATCH($C2228, Ingredients!$B$11:$B$310, 0)), "")))</f>
        <v/>
      </c>
      <c r="AL2228" s="79" t="str">
        <f>IF($C2228="", "", IF(IFERROR(INDEX(Ingredients!H$11:H$310, MATCH($C2228, Ingredients!$B$11:$B$310, 0)), "")="", "", IFERROR(INDEX(Ingredients!H$11:H$310, MATCH($C2228, Ingredients!$B$11:$B$310, 0)), "")))</f>
        <v/>
      </c>
      <c r="AN2228" s="83" t="str">
        <f t="shared" si="515"/>
        <v/>
      </c>
      <c r="AP2228" s="114" t="str">
        <f t="shared" si="525"/>
        <v/>
      </c>
      <c r="AR2228" s="117" t="str">
        <f>IF($C2228="", "", IF(IFERROR(INDEX(Ingredients!$AI$11:$AI$310, MATCH($C2228, Ingredients!$B$11:$B$310, 0)), "")="", "", IFERROR(INDEX(Ingredients!$AI$11:$AI$310, MATCH($C2228, Ingredients!$B$11:$B$310, 0)), "")))</f>
        <v/>
      </c>
      <c r="AT2228" s="120" t="str">
        <f t="shared" si="526"/>
        <v/>
      </c>
      <c r="AV2228" s="90" t="str">
        <f t="shared" si="516"/>
        <v/>
      </c>
      <c r="AX2228" s="90" t="str">
        <f>IF($AV2228="", "", COUNTIF($AV$11:$AV$5010, "&lt;"&amp;$AV2228)+1+COUNTIF($AV$11:$AV2228, $AV2228)-1)</f>
        <v/>
      </c>
      <c r="AZ2228" s="111" t="str">
        <f>IF($B2228="", "", SUMIF('Shopping List'!$AV$11:$AV$25, $B2228, 'Shopping List'!$BN$11:$BN$25))</f>
        <v/>
      </c>
      <c r="BB2228" s="117" t="str">
        <f t="shared" si="527"/>
        <v/>
      </c>
    </row>
    <row r="2229" spans="1:54" x14ac:dyDescent="0.25">
      <c r="A2229" s="4"/>
      <c r="B2229" s="37"/>
      <c r="C2229" s="124"/>
      <c r="D2229" s="39"/>
      <c r="E2229" s="125"/>
      <c r="F2229" s="48"/>
      <c r="G2229" s="4"/>
      <c r="H2229" s="4"/>
      <c r="I2229" s="95" t="str">
        <f>IF($C2229="", "", IF(IFERROR(INDEX(Ingredients!$C$11:$C$310, MATCH($C2229, Ingredients!$B$11:$B$310, 0)), "")="", "", IFERROR(INDEX(Ingredients!$C$11:$C$310, MATCH($C2229, Ingredients!$B$11:$B$310, 0)), "")))</f>
        <v/>
      </c>
      <c r="J2229" s="73" t="str">
        <f>IF($B2229="", "", IF(IFERROR(INDEX(Meals!$C$11:$C$260, MATCH($B2229, Meals!$B$11:$B$260, 0)), "")="", "", IFERROR(INDEX(Meals!$C$11:$C$260, MATCH($B2229, Meals!$B$11:$B$260, 0)), "")))</f>
        <v/>
      </c>
      <c r="K2229" s="4"/>
      <c r="L2229" s="72" t="str">
        <f t="shared" si="517"/>
        <v/>
      </c>
      <c r="M2229" s="73" t="str">
        <f t="shared" si="518"/>
        <v/>
      </c>
      <c r="N2229" s="4"/>
      <c r="O2229" s="78" t="str">
        <f t="shared" si="519"/>
        <v/>
      </c>
      <c r="P2229" s="79" t="str">
        <f t="shared" si="520"/>
        <v/>
      </c>
      <c r="Q2229" s="4"/>
      <c r="R2229" s="90" t="str">
        <f t="shared" si="521"/>
        <v/>
      </c>
      <c r="S2229" s="4"/>
      <c r="Y2229" s="18" t="str">
        <f t="shared" si="522"/>
        <v/>
      </c>
      <c r="AA2229" s="18" t="str">
        <f t="shared" si="513"/>
        <v/>
      </c>
      <c r="AB2229" s="18" t="str">
        <f t="shared" si="514"/>
        <v/>
      </c>
      <c r="AC2229" s="18" t="str">
        <f t="shared" si="523"/>
        <v/>
      </c>
      <c r="AD2229" s="18" t="str">
        <f t="shared" si="523"/>
        <v/>
      </c>
      <c r="AE2229" s="18" t="str">
        <f t="shared" si="524"/>
        <v/>
      </c>
      <c r="AG2229" s="95" t="str">
        <f>IF($C2229="", "", IF(IFERROR(INDEX(Ingredients!C$11:C$310, MATCH($C2229, Ingredients!$B$11:$B$310, 0)), "")="", "", IFERROR(INDEX(Ingredients!C$11:C$310, MATCH($C2229, Ingredients!$B$11:$B$310, 0)), "")))</f>
        <v/>
      </c>
      <c r="AH2229" s="105" t="str">
        <f>IF($C2229="", "", IF(IFERROR(INDEX(Ingredients!D$11:D$310, MATCH($C2229, Ingredients!$B$11:$B$310, 0)), "")="", "", IFERROR(INDEX(Ingredients!D$11:D$310, MATCH($C2229, Ingredients!$B$11:$B$310, 0)), "")))</f>
        <v/>
      </c>
      <c r="AI2229" s="106" t="str">
        <f>IF($C2229="", "", IF(IFERROR(INDEX(Ingredients!E$11:E$310, MATCH($C2229, Ingredients!$B$11:$B$310, 0)), "")="", "", IFERROR(INDEX(Ingredients!E$11:E$310, MATCH($C2229, Ingredients!$B$11:$B$310, 0)), "")))</f>
        <v/>
      </c>
      <c r="AJ2229" s="108" t="str">
        <f>IF($C2229="", "", IF(IFERROR(INDEX(Ingredients!F$11:F$310, MATCH($C2229, Ingredients!$B$11:$B$310, 0)), "")="", "", IFERROR(INDEX(Ingredients!F$11:F$310, MATCH($C2229, Ingredients!$B$11:$B$310, 0)), "")))</f>
        <v/>
      </c>
      <c r="AK2229" s="106" t="str">
        <f>IF($C2229="", "", IF(IFERROR(INDEX(Ingredients!G$11:G$310, MATCH($C2229, Ingredients!$B$11:$B$310, 0)), "")="", "", IFERROR(INDEX(Ingredients!G$11:G$310, MATCH($C2229, Ingredients!$B$11:$B$310, 0)), "")))</f>
        <v/>
      </c>
      <c r="AL2229" s="79" t="str">
        <f>IF($C2229="", "", IF(IFERROR(INDEX(Ingredients!H$11:H$310, MATCH($C2229, Ingredients!$B$11:$B$310, 0)), "")="", "", IFERROR(INDEX(Ingredients!H$11:H$310, MATCH($C2229, Ingredients!$B$11:$B$310, 0)), "")))</f>
        <v/>
      </c>
      <c r="AN2229" s="83" t="str">
        <f t="shared" si="515"/>
        <v/>
      </c>
      <c r="AP2229" s="114" t="str">
        <f t="shared" si="525"/>
        <v/>
      </c>
      <c r="AR2229" s="117" t="str">
        <f>IF($C2229="", "", IF(IFERROR(INDEX(Ingredients!$AI$11:$AI$310, MATCH($C2229, Ingredients!$B$11:$B$310, 0)), "")="", "", IFERROR(INDEX(Ingredients!$AI$11:$AI$310, MATCH($C2229, Ingredients!$B$11:$B$310, 0)), "")))</f>
        <v/>
      </c>
      <c r="AT2229" s="120" t="str">
        <f t="shared" si="526"/>
        <v/>
      </c>
      <c r="AV2229" s="90" t="str">
        <f t="shared" si="516"/>
        <v/>
      </c>
      <c r="AX2229" s="90" t="str">
        <f>IF($AV2229="", "", COUNTIF($AV$11:$AV$5010, "&lt;"&amp;$AV2229)+1+COUNTIF($AV$11:$AV2229, $AV2229)-1)</f>
        <v/>
      </c>
      <c r="AZ2229" s="111" t="str">
        <f>IF($B2229="", "", SUMIF('Shopping List'!$AV$11:$AV$25, $B2229, 'Shopping List'!$BN$11:$BN$25))</f>
        <v/>
      </c>
      <c r="BB2229" s="117" t="str">
        <f t="shared" si="527"/>
        <v/>
      </c>
    </row>
    <row r="2230" spans="1:54" x14ac:dyDescent="0.25">
      <c r="A2230" s="4"/>
      <c r="B2230" s="37"/>
      <c r="C2230" s="124"/>
      <c r="D2230" s="39"/>
      <c r="E2230" s="125"/>
      <c r="F2230" s="48"/>
      <c r="G2230" s="4"/>
      <c r="H2230" s="4"/>
      <c r="I2230" s="95" t="str">
        <f>IF($C2230="", "", IF(IFERROR(INDEX(Ingredients!$C$11:$C$310, MATCH($C2230, Ingredients!$B$11:$B$310, 0)), "")="", "", IFERROR(INDEX(Ingredients!$C$11:$C$310, MATCH($C2230, Ingredients!$B$11:$B$310, 0)), "")))</f>
        <v/>
      </c>
      <c r="J2230" s="73" t="str">
        <f>IF($B2230="", "", IF(IFERROR(INDEX(Meals!$C$11:$C$260, MATCH($B2230, Meals!$B$11:$B$260, 0)), "")="", "", IFERROR(INDEX(Meals!$C$11:$C$260, MATCH($B2230, Meals!$B$11:$B$260, 0)), "")))</f>
        <v/>
      </c>
      <c r="K2230" s="4"/>
      <c r="L2230" s="72" t="str">
        <f t="shared" si="517"/>
        <v/>
      </c>
      <c r="M2230" s="73" t="str">
        <f t="shared" si="518"/>
        <v/>
      </c>
      <c r="N2230" s="4"/>
      <c r="O2230" s="78" t="str">
        <f t="shared" si="519"/>
        <v/>
      </c>
      <c r="P2230" s="79" t="str">
        <f t="shared" si="520"/>
        <v/>
      </c>
      <c r="Q2230" s="4"/>
      <c r="R2230" s="90" t="str">
        <f t="shared" si="521"/>
        <v/>
      </c>
      <c r="S2230" s="4"/>
      <c r="Y2230" s="18" t="str">
        <f t="shared" si="522"/>
        <v/>
      </c>
      <c r="AA2230" s="18" t="str">
        <f t="shared" si="513"/>
        <v/>
      </c>
      <c r="AB2230" s="18" t="str">
        <f t="shared" si="514"/>
        <v/>
      </c>
      <c r="AC2230" s="18" t="str">
        <f t="shared" si="523"/>
        <v/>
      </c>
      <c r="AD2230" s="18" t="str">
        <f t="shared" si="523"/>
        <v/>
      </c>
      <c r="AE2230" s="18" t="str">
        <f t="shared" si="524"/>
        <v/>
      </c>
      <c r="AG2230" s="95" t="str">
        <f>IF($C2230="", "", IF(IFERROR(INDEX(Ingredients!C$11:C$310, MATCH($C2230, Ingredients!$B$11:$B$310, 0)), "")="", "", IFERROR(INDEX(Ingredients!C$11:C$310, MATCH($C2230, Ingredients!$B$11:$B$310, 0)), "")))</f>
        <v/>
      </c>
      <c r="AH2230" s="105" t="str">
        <f>IF($C2230="", "", IF(IFERROR(INDEX(Ingredients!D$11:D$310, MATCH($C2230, Ingredients!$B$11:$B$310, 0)), "")="", "", IFERROR(INDEX(Ingredients!D$11:D$310, MATCH($C2230, Ingredients!$B$11:$B$310, 0)), "")))</f>
        <v/>
      </c>
      <c r="AI2230" s="106" t="str">
        <f>IF($C2230="", "", IF(IFERROR(INDEX(Ingredients!E$11:E$310, MATCH($C2230, Ingredients!$B$11:$B$310, 0)), "")="", "", IFERROR(INDEX(Ingredients!E$11:E$310, MATCH($C2230, Ingredients!$B$11:$B$310, 0)), "")))</f>
        <v/>
      </c>
      <c r="AJ2230" s="108" t="str">
        <f>IF($C2230="", "", IF(IFERROR(INDEX(Ingredients!F$11:F$310, MATCH($C2230, Ingredients!$B$11:$B$310, 0)), "")="", "", IFERROR(INDEX(Ingredients!F$11:F$310, MATCH($C2230, Ingredients!$B$11:$B$310, 0)), "")))</f>
        <v/>
      </c>
      <c r="AK2230" s="106" t="str">
        <f>IF($C2230="", "", IF(IFERROR(INDEX(Ingredients!G$11:G$310, MATCH($C2230, Ingredients!$B$11:$B$310, 0)), "")="", "", IFERROR(INDEX(Ingredients!G$11:G$310, MATCH($C2230, Ingredients!$B$11:$B$310, 0)), "")))</f>
        <v/>
      </c>
      <c r="AL2230" s="79" t="str">
        <f>IF($C2230="", "", IF(IFERROR(INDEX(Ingredients!H$11:H$310, MATCH($C2230, Ingredients!$B$11:$B$310, 0)), "")="", "", IFERROR(INDEX(Ingredients!H$11:H$310, MATCH($C2230, Ingredients!$B$11:$B$310, 0)), "")))</f>
        <v/>
      </c>
      <c r="AN2230" s="83" t="str">
        <f t="shared" si="515"/>
        <v/>
      </c>
      <c r="AP2230" s="114" t="str">
        <f t="shared" si="525"/>
        <v/>
      </c>
      <c r="AR2230" s="117" t="str">
        <f>IF($C2230="", "", IF(IFERROR(INDEX(Ingredients!$AI$11:$AI$310, MATCH($C2230, Ingredients!$B$11:$B$310, 0)), "")="", "", IFERROR(INDEX(Ingredients!$AI$11:$AI$310, MATCH($C2230, Ingredients!$B$11:$B$310, 0)), "")))</f>
        <v/>
      </c>
      <c r="AT2230" s="120" t="str">
        <f t="shared" si="526"/>
        <v/>
      </c>
      <c r="AV2230" s="90" t="str">
        <f t="shared" si="516"/>
        <v/>
      </c>
      <c r="AX2230" s="90" t="str">
        <f>IF($AV2230="", "", COUNTIF($AV$11:$AV$5010, "&lt;"&amp;$AV2230)+1+COUNTIF($AV$11:$AV2230, $AV2230)-1)</f>
        <v/>
      </c>
      <c r="AZ2230" s="111" t="str">
        <f>IF($B2230="", "", SUMIF('Shopping List'!$AV$11:$AV$25, $B2230, 'Shopping List'!$BN$11:$BN$25))</f>
        <v/>
      </c>
      <c r="BB2230" s="117" t="str">
        <f t="shared" si="527"/>
        <v/>
      </c>
    </row>
    <row r="2231" spans="1:54" x14ac:dyDescent="0.25">
      <c r="A2231" s="4"/>
      <c r="B2231" s="37"/>
      <c r="C2231" s="124"/>
      <c r="D2231" s="39"/>
      <c r="E2231" s="125"/>
      <c r="F2231" s="48"/>
      <c r="G2231" s="4"/>
      <c r="H2231" s="4"/>
      <c r="I2231" s="95" t="str">
        <f>IF($C2231="", "", IF(IFERROR(INDEX(Ingredients!$C$11:$C$310, MATCH($C2231, Ingredients!$B$11:$B$310, 0)), "")="", "", IFERROR(INDEX(Ingredients!$C$11:$C$310, MATCH($C2231, Ingredients!$B$11:$B$310, 0)), "")))</f>
        <v/>
      </c>
      <c r="J2231" s="73" t="str">
        <f>IF($B2231="", "", IF(IFERROR(INDEX(Meals!$C$11:$C$260, MATCH($B2231, Meals!$B$11:$B$260, 0)), "")="", "", IFERROR(INDEX(Meals!$C$11:$C$260, MATCH($B2231, Meals!$B$11:$B$260, 0)), "")))</f>
        <v/>
      </c>
      <c r="K2231" s="4"/>
      <c r="L2231" s="72" t="str">
        <f t="shared" si="517"/>
        <v/>
      </c>
      <c r="M2231" s="73" t="str">
        <f t="shared" si="518"/>
        <v/>
      </c>
      <c r="N2231" s="4"/>
      <c r="O2231" s="78" t="str">
        <f t="shared" si="519"/>
        <v/>
      </c>
      <c r="P2231" s="79" t="str">
        <f t="shared" si="520"/>
        <v/>
      </c>
      <c r="Q2231" s="4"/>
      <c r="R2231" s="90" t="str">
        <f t="shared" si="521"/>
        <v/>
      </c>
      <c r="S2231" s="4"/>
      <c r="Y2231" s="18" t="str">
        <f t="shared" si="522"/>
        <v/>
      </c>
      <c r="AA2231" s="18" t="str">
        <f t="shared" si="513"/>
        <v/>
      </c>
      <c r="AB2231" s="18" t="str">
        <f t="shared" si="514"/>
        <v/>
      </c>
      <c r="AC2231" s="18" t="str">
        <f t="shared" si="523"/>
        <v/>
      </c>
      <c r="AD2231" s="18" t="str">
        <f t="shared" si="523"/>
        <v/>
      </c>
      <c r="AE2231" s="18" t="str">
        <f t="shared" si="524"/>
        <v/>
      </c>
      <c r="AG2231" s="95" t="str">
        <f>IF($C2231="", "", IF(IFERROR(INDEX(Ingredients!C$11:C$310, MATCH($C2231, Ingredients!$B$11:$B$310, 0)), "")="", "", IFERROR(INDEX(Ingredients!C$11:C$310, MATCH($C2231, Ingredients!$B$11:$B$310, 0)), "")))</f>
        <v/>
      </c>
      <c r="AH2231" s="105" t="str">
        <f>IF($C2231="", "", IF(IFERROR(INDEX(Ingredients!D$11:D$310, MATCH($C2231, Ingredients!$B$11:$B$310, 0)), "")="", "", IFERROR(INDEX(Ingredients!D$11:D$310, MATCH($C2231, Ingredients!$B$11:$B$310, 0)), "")))</f>
        <v/>
      </c>
      <c r="AI2231" s="106" t="str">
        <f>IF($C2231="", "", IF(IFERROR(INDEX(Ingredients!E$11:E$310, MATCH($C2231, Ingredients!$B$11:$B$310, 0)), "")="", "", IFERROR(INDEX(Ingredients!E$11:E$310, MATCH($C2231, Ingredients!$B$11:$B$310, 0)), "")))</f>
        <v/>
      </c>
      <c r="AJ2231" s="108" t="str">
        <f>IF($C2231="", "", IF(IFERROR(INDEX(Ingredients!F$11:F$310, MATCH($C2231, Ingredients!$B$11:$B$310, 0)), "")="", "", IFERROR(INDEX(Ingredients!F$11:F$310, MATCH($C2231, Ingredients!$B$11:$B$310, 0)), "")))</f>
        <v/>
      </c>
      <c r="AK2231" s="106" t="str">
        <f>IF($C2231="", "", IF(IFERROR(INDEX(Ingredients!G$11:G$310, MATCH($C2231, Ingredients!$B$11:$B$310, 0)), "")="", "", IFERROR(INDEX(Ingredients!G$11:G$310, MATCH($C2231, Ingredients!$B$11:$B$310, 0)), "")))</f>
        <v/>
      </c>
      <c r="AL2231" s="79" t="str">
        <f>IF($C2231="", "", IF(IFERROR(INDEX(Ingredients!H$11:H$310, MATCH($C2231, Ingredients!$B$11:$B$310, 0)), "")="", "", IFERROR(INDEX(Ingredients!H$11:H$310, MATCH($C2231, Ingredients!$B$11:$B$310, 0)), "")))</f>
        <v/>
      </c>
      <c r="AN2231" s="83" t="str">
        <f t="shared" si="515"/>
        <v/>
      </c>
      <c r="AP2231" s="114" t="str">
        <f t="shared" si="525"/>
        <v/>
      </c>
      <c r="AR2231" s="117" t="str">
        <f>IF($C2231="", "", IF(IFERROR(INDEX(Ingredients!$AI$11:$AI$310, MATCH($C2231, Ingredients!$B$11:$B$310, 0)), "")="", "", IFERROR(INDEX(Ingredients!$AI$11:$AI$310, MATCH($C2231, Ingredients!$B$11:$B$310, 0)), "")))</f>
        <v/>
      </c>
      <c r="AT2231" s="120" t="str">
        <f t="shared" si="526"/>
        <v/>
      </c>
      <c r="AV2231" s="90" t="str">
        <f t="shared" si="516"/>
        <v/>
      </c>
      <c r="AX2231" s="90" t="str">
        <f>IF($AV2231="", "", COUNTIF($AV$11:$AV$5010, "&lt;"&amp;$AV2231)+1+COUNTIF($AV$11:$AV2231, $AV2231)-1)</f>
        <v/>
      </c>
      <c r="AZ2231" s="111" t="str">
        <f>IF($B2231="", "", SUMIF('Shopping List'!$AV$11:$AV$25, $B2231, 'Shopping List'!$BN$11:$BN$25))</f>
        <v/>
      </c>
      <c r="BB2231" s="117" t="str">
        <f t="shared" si="527"/>
        <v/>
      </c>
    </row>
    <row r="2232" spans="1:54" x14ac:dyDescent="0.25">
      <c r="A2232" s="4"/>
      <c r="B2232" s="37"/>
      <c r="C2232" s="124"/>
      <c r="D2232" s="39"/>
      <c r="E2232" s="125"/>
      <c r="F2232" s="48"/>
      <c r="G2232" s="4"/>
      <c r="H2232" s="4"/>
      <c r="I2232" s="95" t="str">
        <f>IF($C2232="", "", IF(IFERROR(INDEX(Ingredients!$C$11:$C$310, MATCH($C2232, Ingredients!$B$11:$B$310, 0)), "")="", "", IFERROR(INDEX(Ingredients!$C$11:$C$310, MATCH($C2232, Ingredients!$B$11:$B$310, 0)), "")))</f>
        <v/>
      </c>
      <c r="J2232" s="73" t="str">
        <f>IF($B2232="", "", IF(IFERROR(INDEX(Meals!$C$11:$C$260, MATCH($B2232, Meals!$B$11:$B$260, 0)), "")="", "", IFERROR(INDEX(Meals!$C$11:$C$260, MATCH($B2232, Meals!$B$11:$B$260, 0)), "")))</f>
        <v/>
      </c>
      <c r="K2232" s="4"/>
      <c r="L2232" s="72" t="str">
        <f t="shared" si="517"/>
        <v/>
      </c>
      <c r="M2232" s="73" t="str">
        <f t="shared" si="518"/>
        <v/>
      </c>
      <c r="N2232" s="4"/>
      <c r="O2232" s="78" t="str">
        <f t="shared" si="519"/>
        <v/>
      </c>
      <c r="P2232" s="79" t="str">
        <f t="shared" si="520"/>
        <v/>
      </c>
      <c r="Q2232" s="4"/>
      <c r="R2232" s="90" t="str">
        <f t="shared" si="521"/>
        <v/>
      </c>
      <c r="S2232" s="4"/>
      <c r="Y2232" s="18" t="str">
        <f t="shared" si="522"/>
        <v/>
      </c>
      <c r="AA2232" s="18" t="str">
        <f t="shared" si="513"/>
        <v/>
      </c>
      <c r="AB2232" s="18" t="str">
        <f t="shared" si="514"/>
        <v/>
      </c>
      <c r="AC2232" s="18" t="str">
        <f t="shared" si="523"/>
        <v/>
      </c>
      <c r="AD2232" s="18" t="str">
        <f t="shared" si="523"/>
        <v/>
      </c>
      <c r="AE2232" s="18" t="str">
        <f t="shared" si="524"/>
        <v/>
      </c>
      <c r="AG2232" s="95" t="str">
        <f>IF($C2232="", "", IF(IFERROR(INDEX(Ingredients!C$11:C$310, MATCH($C2232, Ingredients!$B$11:$B$310, 0)), "")="", "", IFERROR(INDEX(Ingredients!C$11:C$310, MATCH($C2232, Ingredients!$B$11:$B$310, 0)), "")))</f>
        <v/>
      </c>
      <c r="AH2232" s="105" t="str">
        <f>IF($C2232="", "", IF(IFERROR(INDEX(Ingredients!D$11:D$310, MATCH($C2232, Ingredients!$B$11:$B$310, 0)), "")="", "", IFERROR(INDEX(Ingredients!D$11:D$310, MATCH($C2232, Ingredients!$B$11:$B$310, 0)), "")))</f>
        <v/>
      </c>
      <c r="AI2232" s="106" t="str">
        <f>IF($C2232="", "", IF(IFERROR(INDEX(Ingredients!E$11:E$310, MATCH($C2232, Ingredients!$B$11:$B$310, 0)), "")="", "", IFERROR(INDEX(Ingredients!E$11:E$310, MATCH($C2232, Ingredients!$B$11:$B$310, 0)), "")))</f>
        <v/>
      </c>
      <c r="AJ2232" s="108" t="str">
        <f>IF($C2232="", "", IF(IFERROR(INDEX(Ingredients!F$11:F$310, MATCH($C2232, Ingredients!$B$11:$B$310, 0)), "")="", "", IFERROR(INDEX(Ingredients!F$11:F$310, MATCH($C2232, Ingredients!$B$11:$B$310, 0)), "")))</f>
        <v/>
      </c>
      <c r="AK2232" s="106" t="str">
        <f>IF($C2232="", "", IF(IFERROR(INDEX(Ingredients!G$11:G$310, MATCH($C2232, Ingredients!$B$11:$B$310, 0)), "")="", "", IFERROR(INDEX(Ingredients!G$11:G$310, MATCH($C2232, Ingredients!$B$11:$B$310, 0)), "")))</f>
        <v/>
      </c>
      <c r="AL2232" s="79" t="str">
        <f>IF($C2232="", "", IF(IFERROR(INDEX(Ingredients!H$11:H$310, MATCH($C2232, Ingredients!$B$11:$B$310, 0)), "")="", "", IFERROR(INDEX(Ingredients!H$11:H$310, MATCH($C2232, Ingredients!$B$11:$B$310, 0)), "")))</f>
        <v/>
      </c>
      <c r="AN2232" s="83" t="str">
        <f t="shared" si="515"/>
        <v/>
      </c>
      <c r="AP2232" s="114" t="str">
        <f t="shared" si="525"/>
        <v/>
      </c>
      <c r="AR2232" s="117" t="str">
        <f>IF($C2232="", "", IF(IFERROR(INDEX(Ingredients!$AI$11:$AI$310, MATCH($C2232, Ingredients!$B$11:$B$310, 0)), "")="", "", IFERROR(INDEX(Ingredients!$AI$11:$AI$310, MATCH($C2232, Ingredients!$B$11:$B$310, 0)), "")))</f>
        <v/>
      </c>
      <c r="AT2232" s="120" t="str">
        <f t="shared" si="526"/>
        <v/>
      </c>
      <c r="AV2232" s="90" t="str">
        <f t="shared" si="516"/>
        <v/>
      </c>
      <c r="AX2232" s="90" t="str">
        <f>IF($AV2232="", "", COUNTIF($AV$11:$AV$5010, "&lt;"&amp;$AV2232)+1+COUNTIF($AV$11:$AV2232, $AV2232)-1)</f>
        <v/>
      </c>
      <c r="AZ2232" s="111" t="str">
        <f>IF($B2232="", "", SUMIF('Shopping List'!$AV$11:$AV$25, $B2232, 'Shopping List'!$BN$11:$BN$25))</f>
        <v/>
      </c>
      <c r="BB2232" s="117" t="str">
        <f t="shared" si="527"/>
        <v/>
      </c>
    </row>
    <row r="2233" spans="1:54" x14ac:dyDescent="0.25">
      <c r="A2233" s="4"/>
      <c r="B2233" s="37"/>
      <c r="C2233" s="124"/>
      <c r="D2233" s="39"/>
      <c r="E2233" s="125"/>
      <c r="F2233" s="48"/>
      <c r="G2233" s="4"/>
      <c r="H2233" s="4"/>
      <c r="I2233" s="95" t="str">
        <f>IF($C2233="", "", IF(IFERROR(INDEX(Ingredients!$C$11:$C$310, MATCH($C2233, Ingredients!$B$11:$B$310, 0)), "")="", "", IFERROR(INDEX(Ingredients!$C$11:$C$310, MATCH($C2233, Ingredients!$B$11:$B$310, 0)), "")))</f>
        <v/>
      </c>
      <c r="J2233" s="73" t="str">
        <f>IF($B2233="", "", IF(IFERROR(INDEX(Meals!$C$11:$C$260, MATCH($B2233, Meals!$B$11:$B$260, 0)), "")="", "", IFERROR(INDEX(Meals!$C$11:$C$260, MATCH($B2233, Meals!$B$11:$B$260, 0)), "")))</f>
        <v/>
      </c>
      <c r="K2233" s="4"/>
      <c r="L2233" s="72" t="str">
        <f t="shared" si="517"/>
        <v/>
      </c>
      <c r="M2233" s="73" t="str">
        <f t="shared" si="518"/>
        <v/>
      </c>
      <c r="N2233" s="4"/>
      <c r="O2233" s="78" t="str">
        <f t="shared" si="519"/>
        <v/>
      </c>
      <c r="P2233" s="79" t="str">
        <f t="shared" si="520"/>
        <v/>
      </c>
      <c r="Q2233" s="4"/>
      <c r="R2233" s="90" t="str">
        <f t="shared" si="521"/>
        <v/>
      </c>
      <c r="S2233" s="4"/>
      <c r="Y2233" s="18" t="str">
        <f t="shared" si="522"/>
        <v/>
      </c>
      <c r="AA2233" s="18" t="str">
        <f t="shared" si="513"/>
        <v/>
      </c>
      <c r="AB2233" s="18" t="str">
        <f t="shared" si="514"/>
        <v/>
      </c>
      <c r="AC2233" s="18" t="str">
        <f t="shared" si="523"/>
        <v/>
      </c>
      <c r="AD2233" s="18" t="str">
        <f t="shared" si="523"/>
        <v/>
      </c>
      <c r="AE2233" s="18" t="str">
        <f t="shared" si="524"/>
        <v/>
      </c>
      <c r="AG2233" s="95" t="str">
        <f>IF($C2233="", "", IF(IFERROR(INDEX(Ingredients!C$11:C$310, MATCH($C2233, Ingredients!$B$11:$B$310, 0)), "")="", "", IFERROR(INDEX(Ingredients!C$11:C$310, MATCH($C2233, Ingredients!$B$11:$B$310, 0)), "")))</f>
        <v/>
      </c>
      <c r="AH2233" s="105" t="str">
        <f>IF($C2233="", "", IF(IFERROR(INDEX(Ingredients!D$11:D$310, MATCH($C2233, Ingredients!$B$11:$B$310, 0)), "")="", "", IFERROR(INDEX(Ingredients!D$11:D$310, MATCH($C2233, Ingredients!$B$11:$B$310, 0)), "")))</f>
        <v/>
      </c>
      <c r="AI2233" s="106" t="str">
        <f>IF($C2233="", "", IF(IFERROR(INDEX(Ingredients!E$11:E$310, MATCH($C2233, Ingredients!$B$11:$B$310, 0)), "")="", "", IFERROR(INDEX(Ingredients!E$11:E$310, MATCH($C2233, Ingredients!$B$11:$B$310, 0)), "")))</f>
        <v/>
      </c>
      <c r="AJ2233" s="108" t="str">
        <f>IF($C2233="", "", IF(IFERROR(INDEX(Ingredients!F$11:F$310, MATCH($C2233, Ingredients!$B$11:$B$310, 0)), "")="", "", IFERROR(INDEX(Ingredients!F$11:F$310, MATCH($C2233, Ingredients!$B$11:$B$310, 0)), "")))</f>
        <v/>
      </c>
      <c r="AK2233" s="106" t="str">
        <f>IF($C2233="", "", IF(IFERROR(INDEX(Ingredients!G$11:G$310, MATCH($C2233, Ingredients!$B$11:$B$310, 0)), "")="", "", IFERROR(INDEX(Ingredients!G$11:G$310, MATCH($C2233, Ingredients!$B$11:$B$310, 0)), "")))</f>
        <v/>
      </c>
      <c r="AL2233" s="79" t="str">
        <f>IF($C2233="", "", IF(IFERROR(INDEX(Ingredients!H$11:H$310, MATCH($C2233, Ingredients!$B$11:$B$310, 0)), "")="", "", IFERROR(INDEX(Ingredients!H$11:H$310, MATCH($C2233, Ingredients!$B$11:$B$310, 0)), "")))</f>
        <v/>
      </c>
      <c r="AN2233" s="83" t="str">
        <f t="shared" si="515"/>
        <v/>
      </c>
      <c r="AP2233" s="114" t="str">
        <f t="shared" si="525"/>
        <v/>
      </c>
      <c r="AR2233" s="117" t="str">
        <f>IF($C2233="", "", IF(IFERROR(INDEX(Ingredients!$AI$11:$AI$310, MATCH($C2233, Ingredients!$B$11:$B$310, 0)), "")="", "", IFERROR(INDEX(Ingredients!$AI$11:$AI$310, MATCH($C2233, Ingredients!$B$11:$B$310, 0)), "")))</f>
        <v/>
      </c>
      <c r="AT2233" s="120" t="str">
        <f t="shared" si="526"/>
        <v/>
      </c>
      <c r="AV2233" s="90" t="str">
        <f t="shared" si="516"/>
        <v/>
      </c>
      <c r="AX2233" s="90" t="str">
        <f>IF($AV2233="", "", COUNTIF($AV$11:$AV$5010, "&lt;"&amp;$AV2233)+1+COUNTIF($AV$11:$AV2233, $AV2233)-1)</f>
        <v/>
      </c>
      <c r="AZ2233" s="111" t="str">
        <f>IF($B2233="", "", SUMIF('Shopping List'!$AV$11:$AV$25, $B2233, 'Shopping List'!$BN$11:$BN$25))</f>
        <v/>
      </c>
      <c r="BB2233" s="117" t="str">
        <f t="shared" si="527"/>
        <v/>
      </c>
    </row>
    <row r="2234" spans="1:54" x14ac:dyDescent="0.25">
      <c r="A2234" s="4"/>
      <c r="B2234" s="37"/>
      <c r="C2234" s="124"/>
      <c r="D2234" s="39"/>
      <c r="E2234" s="125"/>
      <c r="F2234" s="48"/>
      <c r="G2234" s="4"/>
      <c r="H2234" s="4"/>
      <c r="I2234" s="95" t="str">
        <f>IF($C2234="", "", IF(IFERROR(INDEX(Ingredients!$C$11:$C$310, MATCH($C2234, Ingredients!$B$11:$B$310, 0)), "")="", "", IFERROR(INDEX(Ingredients!$C$11:$C$310, MATCH($C2234, Ingredients!$B$11:$B$310, 0)), "")))</f>
        <v/>
      </c>
      <c r="J2234" s="73" t="str">
        <f>IF($B2234="", "", IF(IFERROR(INDEX(Meals!$C$11:$C$260, MATCH($B2234, Meals!$B$11:$B$260, 0)), "")="", "", IFERROR(INDEX(Meals!$C$11:$C$260, MATCH($B2234, Meals!$B$11:$B$260, 0)), "")))</f>
        <v/>
      </c>
      <c r="K2234" s="4"/>
      <c r="L2234" s="72" t="str">
        <f t="shared" si="517"/>
        <v/>
      </c>
      <c r="M2234" s="73" t="str">
        <f t="shared" si="518"/>
        <v/>
      </c>
      <c r="N2234" s="4"/>
      <c r="O2234" s="78" t="str">
        <f t="shared" si="519"/>
        <v/>
      </c>
      <c r="P2234" s="79" t="str">
        <f t="shared" si="520"/>
        <v/>
      </c>
      <c r="Q2234" s="4"/>
      <c r="R2234" s="90" t="str">
        <f t="shared" si="521"/>
        <v/>
      </c>
      <c r="S2234" s="4"/>
      <c r="Y2234" s="18" t="str">
        <f t="shared" si="522"/>
        <v/>
      </c>
      <c r="AA2234" s="18" t="str">
        <f t="shared" si="513"/>
        <v/>
      </c>
      <c r="AB2234" s="18" t="str">
        <f t="shared" si="514"/>
        <v/>
      </c>
      <c r="AC2234" s="18" t="str">
        <f t="shared" si="523"/>
        <v/>
      </c>
      <c r="AD2234" s="18" t="str">
        <f t="shared" si="523"/>
        <v/>
      </c>
      <c r="AE2234" s="18" t="str">
        <f t="shared" si="524"/>
        <v/>
      </c>
      <c r="AG2234" s="95" t="str">
        <f>IF($C2234="", "", IF(IFERROR(INDEX(Ingredients!C$11:C$310, MATCH($C2234, Ingredients!$B$11:$B$310, 0)), "")="", "", IFERROR(INDEX(Ingredients!C$11:C$310, MATCH($C2234, Ingredients!$B$11:$B$310, 0)), "")))</f>
        <v/>
      </c>
      <c r="AH2234" s="105" t="str">
        <f>IF($C2234="", "", IF(IFERROR(INDEX(Ingredients!D$11:D$310, MATCH($C2234, Ingredients!$B$11:$B$310, 0)), "")="", "", IFERROR(INDEX(Ingredients!D$11:D$310, MATCH($C2234, Ingredients!$B$11:$B$310, 0)), "")))</f>
        <v/>
      </c>
      <c r="AI2234" s="106" t="str">
        <f>IF($C2234="", "", IF(IFERROR(INDEX(Ingredients!E$11:E$310, MATCH($C2234, Ingredients!$B$11:$B$310, 0)), "")="", "", IFERROR(INDEX(Ingredients!E$11:E$310, MATCH($C2234, Ingredients!$B$11:$B$310, 0)), "")))</f>
        <v/>
      </c>
      <c r="AJ2234" s="108" t="str">
        <f>IF($C2234="", "", IF(IFERROR(INDEX(Ingredients!F$11:F$310, MATCH($C2234, Ingredients!$B$11:$B$310, 0)), "")="", "", IFERROR(INDEX(Ingredients!F$11:F$310, MATCH($C2234, Ingredients!$B$11:$B$310, 0)), "")))</f>
        <v/>
      </c>
      <c r="AK2234" s="106" t="str">
        <f>IF($C2234="", "", IF(IFERROR(INDEX(Ingredients!G$11:G$310, MATCH($C2234, Ingredients!$B$11:$B$310, 0)), "")="", "", IFERROR(INDEX(Ingredients!G$11:G$310, MATCH($C2234, Ingredients!$B$11:$B$310, 0)), "")))</f>
        <v/>
      </c>
      <c r="AL2234" s="79" t="str">
        <f>IF($C2234="", "", IF(IFERROR(INDEX(Ingredients!H$11:H$310, MATCH($C2234, Ingredients!$B$11:$B$310, 0)), "")="", "", IFERROR(INDEX(Ingredients!H$11:H$310, MATCH($C2234, Ingredients!$B$11:$B$310, 0)), "")))</f>
        <v/>
      </c>
      <c r="AN2234" s="83" t="str">
        <f t="shared" si="515"/>
        <v/>
      </c>
      <c r="AP2234" s="114" t="str">
        <f t="shared" si="525"/>
        <v/>
      </c>
      <c r="AR2234" s="117" t="str">
        <f>IF($C2234="", "", IF(IFERROR(INDEX(Ingredients!$AI$11:$AI$310, MATCH($C2234, Ingredients!$B$11:$B$310, 0)), "")="", "", IFERROR(INDEX(Ingredients!$AI$11:$AI$310, MATCH($C2234, Ingredients!$B$11:$B$310, 0)), "")))</f>
        <v/>
      </c>
      <c r="AT2234" s="120" t="str">
        <f t="shared" si="526"/>
        <v/>
      </c>
      <c r="AV2234" s="90" t="str">
        <f t="shared" si="516"/>
        <v/>
      </c>
      <c r="AX2234" s="90" t="str">
        <f>IF($AV2234="", "", COUNTIF($AV$11:$AV$5010, "&lt;"&amp;$AV2234)+1+COUNTIF($AV$11:$AV2234, $AV2234)-1)</f>
        <v/>
      </c>
      <c r="AZ2234" s="111" t="str">
        <f>IF($B2234="", "", SUMIF('Shopping List'!$AV$11:$AV$25, $B2234, 'Shopping List'!$BN$11:$BN$25))</f>
        <v/>
      </c>
      <c r="BB2234" s="117" t="str">
        <f t="shared" si="527"/>
        <v/>
      </c>
    </row>
    <row r="2235" spans="1:54" x14ac:dyDescent="0.25">
      <c r="A2235" s="4"/>
      <c r="B2235" s="37"/>
      <c r="C2235" s="124"/>
      <c r="D2235" s="39"/>
      <c r="E2235" s="125"/>
      <c r="F2235" s="48"/>
      <c r="G2235" s="4"/>
      <c r="H2235" s="4"/>
      <c r="I2235" s="95" t="str">
        <f>IF($C2235="", "", IF(IFERROR(INDEX(Ingredients!$C$11:$C$310, MATCH($C2235, Ingredients!$B$11:$B$310, 0)), "")="", "", IFERROR(INDEX(Ingredients!$C$11:$C$310, MATCH($C2235, Ingredients!$B$11:$B$310, 0)), "")))</f>
        <v/>
      </c>
      <c r="J2235" s="73" t="str">
        <f>IF($B2235="", "", IF(IFERROR(INDEX(Meals!$C$11:$C$260, MATCH($B2235, Meals!$B$11:$B$260, 0)), "")="", "", IFERROR(INDEX(Meals!$C$11:$C$260, MATCH($B2235, Meals!$B$11:$B$260, 0)), "")))</f>
        <v/>
      </c>
      <c r="K2235" s="4"/>
      <c r="L2235" s="72" t="str">
        <f t="shared" si="517"/>
        <v/>
      </c>
      <c r="M2235" s="73" t="str">
        <f t="shared" si="518"/>
        <v/>
      </c>
      <c r="N2235" s="4"/>
      <c r="O2235" s="78" t="str">
        <f t="shared" si="519"/>
        <v/>
      </c>
      <c r="P2235" s="79" t="str">
        <f t="shared" si="520"/>
        <v/>
      </c>
      <c r="Q2235" s="4"/>
      <c r="R2235" s="90" t="str">
        <f t="shared" si="521"/>
        <v/>
      </c>
      <c r="S2235" s="4"/>
      <c r="Y2235" s="18" t="str">
        <f t="shared" si="522"/>
        <v/>
      </c>
      <c r="AA2235" s="18" t="str">
        <f t="shared" si="513"/>
        <v/>
      </c>
      <c r="AB2235" s="18" t="str">
        <f t="shared" si="514"/>
        <v/>
      </c>
      <c r="AC2235" s="18" t="str">
        <f t="shared" si="523"/>
        <v/>
      </c>
      <c r="AD2235" s="18" t="str">
        <f t="shared" si="523"/>
        <v/>
      </c>
      <c r="AE2235" s="18" t="str">
        <f t="shared" si="524"/>
        <v/>
      </c>
      <c r="AG2235" s="95" t="str">
        <f>IF($C2235="", "", IF(IFERROR(INDEX(Ingredients!C$11:C$310, MATCH($C2235, Ingredients!$B$11:$B$310, 0)), "")="", "", IFERROR(INDEX(Ingredients!C$11:C$310, MATCH($C2235, Ingredients!$B$11:$B$310, 0)), "")))</f>
        <v/>
      </c>
      <c r="AH2235" s="105" t="str">
        <f>IF($C2235="", "", IF(IFERROR(INDEX(Ingredients!D$11:D$310, MATCH($C2235, Ingredients!$B$11:$B$310, 0)), "")="", "", IFERROR(INDEX(Ingredients!D$11:D$310, MATCH($C2235, Ingredients!$B$11:$B$310, 0)), "")))</f>
        <v/>
      </c>
      <c r="AI2235" s="106" t="str">
        <f>IF($C2235="", "", IF(IFERROR(INDEX(Ingredients!E$11:E$310, MATCH($C2235, Ingredients!$B$11:$B$310, 0)), "")="", "", IFERROR(INDEX(Ingredients!E$11:E$310, MATCH($C2235, Ingredients!$B$11:$B$310, 0)), "")))</f>
        <v/>
      </c>
      <c r="AJ2235" s="108" t="str">
        <f>IF($C2235="", "", IF(IFERROR(INDEX(Ingredients!F$11:F$310, MATCH($C2235, Ingredients!$B$11:$B$310, 0)), "")="", "", IFERROR(INDEX(Ingredients!F$11:F$310, MATCH($C2235, Ingredients!$B$11:$B$310, 0)), "")))</f>
        <v/>
      </c>
      <c r="AK2235" s="106" t="str">
        <f>IF($C2235="", "", IF(IFERROR(INDEX(Ingredients!G$11:G$310, MATCH($C2235, Ingredients!$B$11:$B$310, 0)), "")="", "", IFERROR(INDEX(Ingredients!G$11:G$310, MATCH($C2235, Ingredients!$B$11:$B$310, 0)), "")))</f>
        <v/>
      </c>
      <c r="AL2235" s="79" t="str">
        <f>IF($C2235="", "", IF(IFERROR(INDEX(Ingredients!H$11:H$310, MATCH($C2235, Ingredients!$B$11:$B$310, 0)), "")="", "", IFERROR(INDEX(Ingredients!H$11:H$310, MATCH($C2235, Ingredients!$B$11:$B$310, 0)), "")))</f>
        <v/>
      </c>
      <c r="AN2235" s="83" t="str">
        <f t="shared" si="515"/>
        <v/>
      </c>
      <c r="AP2235" s="114" t="str">
        <f t="shared" si="525"/>
        <v/>
      </c>
      <c r="AR2235" s="117" t="str">
        <f>IF($C2235="", "", IF(IFERROR(INDEX(Ingredients!$AI$11:$AI$310, MATCH($C2235, Ingredients!$B$11:$B$310, 0)), "")="", "", IFERROR(INDEX(Ingredients!$AI$11:$AI$310, MATCH($C2235, Ingredients!$B$11:$B$310, 0)), "")))</f>
        <v/>
      </c>
      <c r="AT2235" s="120" t="str">
        <f t="shared" si="526"/>
        <v/>
      </c>
      <c r="AV2235" s="90" t="str">
        <f t="shared" si="516"/>
        <v/>
      </c>
      <c r="AX2235" s="90" t="str">
        <f>IF($AV2235="", "", COUNTIF($AV$11:$AV$5010, "&lt;"&amp;$AV2235)+1+COUNTIF($AV$11:$AV2235, $AV2235)-1)</f>
        <v/>
      </c>
      <c r="AZ2235" s="111" t="str">
        <f>IF($B2235="", "", SUMIF('Shopping List'!$AV$11:$AV$25, $B2235, 'Shopping List'!$BN$11:$BN$25))</f>
        <v/>
      </c>
      <c r="BB2235" s="117" t="str">
        <f t="shared" si="527"/>
        <v/>
      </c>
    </row>
    <row r="2236" spans="1:54" x14ac:dyDescent="0.25">
      <c r="A2236" s="4"/>
      <c r="B2236" s="37"/>
      <c r="C2236" s="124"/>
      <c r="D2236" s="39"/>
      <c r="E2236" s="125"/>
      <c r="F2236" s="48"/>
      <c r="G2236" s="4"/>
      <c r="H2236" s="4"/>
      <c r="I2236" s="95" t="str">
        <f>IF($C2236="", "", IF(IFERROR(INDEX(Ingredients!$C$11:$C$310, MATCH($C2236, Ingredients!$B$11:$B$310, 0)), "")="", "", IFERROR(INDEX(Ingredients!$C$11:$C$310, MATCH($C2236, Ingredients!$B$11:$B$310, 0)), "")))</f>
        <v/>
      </c>
      <c r="J2236" s="73" t="str">
        <f>IF($B2236="", "", IF(IFERROR(INDEX(Meals!$C$11:$C$260, MATCH($B2236, Meals!$B$11:$B$260, 0)), "")="", "", IFERROR(INDEX(Meals!$C$11:$C$260, MATCH($B2236, Meals!$B$11:$B$260, 0)), "")))</f>
        <v/>
      </c>
      <c r="K2236" s="4"/>
      <c r="L2236" s="72" t="str">
        <f t="shared" si="517"/>
        <v/>
      </c>
      <c r="M2236" s="73" t="str">
        <f t="shared" si="518"/>
        <v/>
      </c>
      <c r="N2236" s="4"/>
      <c r="O2236" s="78" t="str">
        <f t="shared" si="519"/>
        <v/>
      </c>
      <c r="P2236" s="79" t="str">
        <f t="shared" si="520"/>
        <v/>
      </c>
      <c r="Q2236" s="4"/>
      <c r="R2236" s="90" t="str">
        <f t="shared" si="521"/>
        <v/>
      </c>
      <c r="S2236" s="4"/>
      <c r="Y2236" s="18" t="str">
        <f t="shared" si="522"/>
        <v/>
      </c>
      <c r="AA2236" s="18" t="str">
        <f t="shared" si="513"/>
        <v/>
      </c>
      <c r="AB2236" s="18" t="str">
        <f t="shared" si="514"/>
        <v/>
      </c>
      <c r="AC2236" s="18" t="str">
        <f t="shared" si="523"/>
        <v/>
      </c>
      <c r="AD2236" s="18" t="str">
        <f t="shared" si="523"/>
        <v/>
      </c>
      <c r="AE2236" s="18" t="str">
        <f t="shared" si="524"/>
        <v/>
      </c>
      <c r="AG2236" s="95" t="str">
        <f>IF($C2236="", "", IF(IFERROR(INDEX(Ingredients!C$11:C$310, MATCH($C2236, Ingredients!$B$11:$B$310, 0)), "")="", "", IFERROR(INDEX(Ingredients!C$11:C$310, MATCH($C2236, Ingredients!$B$11:$B$310, 0)), "")))</f>
        <v/>
      </c>
      <c r="AH2236" s="105" t="str">
        <f>IF($C2236="", "", IF(IFERROR(INDEX(Ingredients!D$11:D$310, MATCH($C2236, Ingredients!$B$11:$B$310, 0)), "")="", "", IFERROR(INDEX(Ingredients!D$11:D$310, MATCH($C2236, Ingredients!$B$11:$B$310, 0)), "")))</f>
        <v/>
      </c>
      <c r="AI2236" s="106" t="str">
        <f>IF($C2236="", "", IF(IFERROR(INDEX(Ingredients!E$11:E$310, MATCH($C2236, Ingredients!$B$11:$B$310, 0)), "")="", "", IFERROR(INDEX(Ingredients!E$11:E$310, MATCH($C2236, Ingredients!$B$11:$B$310, 0)), "")))</f>
        <v/>
      </c>
      <c r="AJ2236" s="108" t="str">
        <f>IF($C2236="", "", IF(IFERROR(INDEX(Ingredients!F$11:F$310, MATCH($C2236, Ingredients!$B$11:$B$310, 0)), "")="", "", IFERROR(INDEX(Ingredients!F$11:F$310, MATCH($C2236, Ingredients!$B$11:$B$310, 0)), "")))</f>
        <v/>
      </c>
      <c r="AK2236" s="106" t="str">
        <f>IF($C2236="", "", IF(IFERROR(INDEX(Ingredients!G$11:G$310, MATCH($C2236, Ingredients!$B$11:$B$310, 0)), "")="", "", IFERROR(INDEX(Ingredients!G$11:G$310, MATCH($C2236, Ingredients!$B$11:$B$310, 0)), "")))</f>
        <v/>
      </c>
      <c r="AL2236" s="79" t="str">
        <f>IF($C2236="", "", IF(IFERROR(INDEX(Ingredients!H$11:H$310, MATCH($C2236, Ingredients!$B$11:$B$310, 0)), "")="", "", IFERROR(INDEX(Ingredients!H$11:H$310, MATCH($C2236, Ingredients!$B$11:$B$310, 0)), "")))</f>
        <v/>
      </c>
      <c r="AN2236" s="83" t="str">
        <f t="shared" si="515"/>
        <v/>
      </c>
      <c r="AP2236" s="114" t="str">
        <f t="shared" si="525"/>
        <v/>
      </c>
      <c r="AR2236" s="117" t="str">
        <f>IF($C2236="", "", IF(IFERROR(INDEX(Ingredients!$AI$11:$AI$310, MATCH($C2236, Ingredients!$B$11:$B$310, 0)), "")="", "", IFERROR(INDEX(Ingredients!$AI$11:$AI$310, MATCH($C2236, Ingredients!$B$11:$B$310, 0)), "")))</f>
        <v/>
      </c>
      <c r="AT2236" s="120" t="str">
        <f t="shared" si="526"/>
        <v/>
      </c>
      <c r="AV2236" s="90" t="str">
        <f t="shared" si="516"/>
        <v/>
      </c>
      <c r="AX2236" s="90" t="str">
        <f>IF($AV2236="", "", COUNTIF($AV$11:$AV$5010, "&lt;"&amp;$AV2236)+1+COUNTIF($AV$11:$AV2236, $AV2236)-1)</f>
        <v/>
      </c>
      <c r="AZ2236" s="111" t="str">
        <f>IF($B2236="", "", SUMIF('Shopping List'!$AV$11:$AV$25, $B2236, 'Shopping List'!$BN$11:$BN$25))</f>
        <v/>
      </c>
      <c r="BB2236" s="117" t="str">
        <f t="shared" si="527"/>
        <v/>
      </c>
    </row>
    <row r="2237" spans="1:54" x14ac:dyDescent="0.25">
      <c r="A2237" s="4"/>
      <c r="B2237" s="37"/>
      <c r="C2237" s="124"/>
      <c r="D2237" s="39"/>
      <c r="E2237" s="125"/>
      <c r="F2237" s="48"/>
      <c r="G2237" s="4"/>
      <c r="H2237" s="4"/>
      <c r="I2237" s="95" t="str">
        <f>IF($C2237="", "", IF(IFERROR(INDEX(Ingredients!$C$11:$C$310, MATCH($C2237, Ingredients!$B$11:$B$310, 0)), "")="", "", IFERROR(INDEX(Ingredients!$C$11:$C$310, MATCH($C2237, Ingredients!$B$11:$B$310, 0)), "")))</f>
        <v/>
      </c>
      <c r="J2237" s="73" t="str">
        <f>IF($B2237="", "", IF(IFERROR(INDEX(Meals!$C$11:$C$260, MATCH($B2237, Meals!$B$11:$B$260, 0)), "")="", "", IFERROR(INDEX(Meals!$C$11:$C$260, MATCH($B2237, Meals!$B$11:$B$260, 0)), "")))</f>
        <v/>
      </c>
      <c r="K2237" s="4"/>
      <c r="L2237" s="72" t="str">
        <f t="shared" si="517"/>
        <v/>
      </c>
      <c r="M2237" s="73" t="str">
        <f t="shared" si="518"/>
        <v/>
      </c>
      <c r="N2237" s="4"/>
      <c r="O2237" s="78" t="str">
        <f t="shared" si="519"/>
        <v/>
      </c>
      <c r="P2237" s="79" t="str">
        <f t="shared" si="520"/>
        <v/>
      </c>
      <c r="Q2237" s="4"/>
      <c r="R2237" s="90" t="str">
        <f t="shared" si="521"/>
        <v/>
      </c>
      <c r="S2237" s="4"/>
      <c r="Y2237" s="18" t="str">
        <f t="shared" si="522"/>
        <v/>
      </c>
      <c r="AA2237" s="18" t="str">
        <f t="shared" si="513"/>
        <v/>
      </c>
      <c r="AB2237" s="18" t="str">
        <f t="shared" si="514"/>
        <v/>
      </c>
      <c r="AC2237" s="18" t="str">
        <f t="shared" si="523"/>
        <v/>
      </c>
      <c r="AD2237" s="18" t="str">
        <f t="shared" si="523"/>
        <v/>
      </c>
      <c r="AE2237" s="18" t="str">
        <f t="shared" si="524"/>
        <v/>
      </c>
      <c r="AG2237" s="95" t="str">
        <f>IF($C2237="", "", IF(IFERROR(INDEX(Ingredients!C$11:C$310, MATCH($C2237, Ingredients!$B$11:$B$310, 0)), "")="", "", IFERROR(INDEX(Ingredients!C$11:C$310, MATCH($C2237, Ingredients!$B$11:$B$310, 0)), "")))</f>
        <v/>
      </c>
      <c r="AH2237" s="105" t="str">
        <f>IF($C2237="", "", IF(IFERROR(INDEX(Ingredients!D$11:D$310, MATCH($C2237, Ingredients!$B$11:$B$310, 0)), "")="", "", IFERROR(INDEX(Ingredients!D$11:D$310, MATCH($C2237, Ingredients!$B$11:$B$310, 0)), "")))</f>
        <v/>
      </c>
      <c r="AI2237" s="106" t="str">
        <f>IF($C2237="", "", IF(IFERROR(INDEX(Ingredients!E$11:E$310, MATCH($C2237, Ingredients!$B$11:$B$310, 0)), "")="", "", IFERROR(INDEX(Ingredients!E$11:E$310, MATCH($C2237, Ingredients!$B$11:$B$310, 0)), "")))</f>
        <v/>
      </c>
      <c r="AJ2237" s="108" t="str">
        <f>IF($C2237="", "", IF(IFERROR(INDEX(Ingredients!F$11:F$310, MATCH($C2237, Ingredients!$B$11:$B$310, 0)), "")="", "", IFERROR(INDEX(Ingredients!F$11:F$310, MATCH($C2237, Ingredients!$B$11:$B$310, 0)), "")))</f>
        <v/>
      </c>
      <c r="AK2237" s="106" t="str">
        <f>IF($C2237="", "", IF(IFERROR(INDEX(Ingredients!G$11:G$310, MATCH($C2237, Ingredients!$B$11:$B$310, 0)), "")="", "", IFERROR(INDEX(Ingredients!G$11:G$310, MATCH($C2237, Ingredients!$B$11:$B$310, 0)), "")))</f>
        <v/>
      </c>
      <c r="AL2237" s="79" t="str">
        <f>IF($C2237="", "", IF(IFERROR(INDEX(Ingredients!H$11:H$310, MATCH($C2237, Ingredients!$B$11:$B$310, 0)), "")="", "", IFERROR(INDEX(Ingredients!H$11:H$310, MATCH($C2237, Ingredients!$B$11:$B$310, 0)), "")))</f>
        <v/>
      </c>
      <c r="AN2237" s="83" t="str">
        <f t="shared" si="515"/>
        <v/>
      </c>
      <c r="AP2237" s="114" t="str">
        <f t="shared" si="525"/>
        <v/>
      </c>
      <c r="AR2237" s="117" t="str">
        <f>IF($C2237="", "", IF(IFERROR(INDEX(Ingredients!$AI$11:$AI$310, MATCH($C2237, Ingredients!$B$11:$B$310, 0)), "")="", "", IFERROR(INDEX(Ingredients!$AI$11:$AI$310, MATCH($C2237, Ingredients!$B$11:$B$310, 0)), "")))</f>
        <v/>
      </c>
      <c r="AT2237" s="120" t="str">
        <f t="shared" si="526"/>
        <v/>
      </c>
      <c r="AV2237" s="90" t="str">
        <f t="shared" si="516"/>
        <v/>
      </c>
      <c r="AX2237" s="90" t="str">
        <f>IF($AV2237="", "", COUNTIF($AV$11:$AV$5010, "&lt;"&amp;$AV2237)+1+COUNTIF($AV$11:$AV2237, $AV2237)-1)</f>
        <v/>
      </c>
      <c r="AZ2237" s="111" t="str">
        <f>IF($B2237="", "", SUMIF('Shopping List'!$AV$11:$AV$25, $B2237, 'Shopping List'!$BN$11:$BN$25))</f>
        <v/>
      </c>
      <c r="BB2237" s="117" t="str">
        <f t="shared" si="527"/>
        <v/>
      </c>
    </row>
    <row r="2238" spans="1:54" x14ac:dyDescent="0.25">
      <c r="A2238" s="4"/>
      <c r="B2238" s="37"/>
      <c r="C2238" s="124"/>
      <c r="D2238" s="39"/>
      <c r="E2238" s="125"/>
      <c r="F2238" s="48"/>
      <c r="G2238" s="4"/>
      <c r="H2238" s="4"/>
      <c r="I2238" s="95" t="str">
        <f>IF($C2238="", "", IF(IFERROR(INDEX(Ingredients!$C$11:$C$310, MATCH($C2238, Ingredients!$B$11:$B$310, 0)), "")="", "", IFERROR(INDEX(Ingredients!$C$11:$C$310, MATCH($C2238, Ingredients!$B$11:$B$310, 0)), "")))</f>
        <v/>
      </c>
      <c r="J2238" s="73" t="str">
        <f>IF($B2238="", "", IF(IFERROR(INDEX(Meals!$C$11:$C$260, MATCH($B2238, Meals!$B$11:$B$260, 0)), "")="", "", IFERROR(INDEX(Meals!$C$11:$C$260, MATCH($B2238, Meals!$B$11:$B$260, 0)), "")))</f>
        <v/>
      </c>
      <c r="K2238" s="4"/>
      <c r="L2238" s="72" t="str">
        <f t="shared" si="517"/>
        <v/>
      </c>
      <c r="M2238" s="73" t="str">
        <f t="shared" si="518"/>
        <v/>
      </c>
      <c r="N2238" s="4"/>
      <c r="O2238" s="78" t="str">
        <f t="shared" si="519"/>
        <v/>
      </c>
      <c r="P2238" s="79" t="str">
        <f t="shared" si="520"/>
        <v/>
      </c>
      <c r="Q2238" s="4"/>
      <c r="R2238" s="90" t="str">
        <f t="shared" si="521"/>
        <v/>
      </c>
      <c r="S2238" s="4"/>
      <c r="Y2238" s="18" t="str">
        <f t="shared" si="522"/>
        <v/>
      </c>
      <c r="AA2238" s="18" t="str">
        <f t="shared" si="513"/>
        <v/>
      </c>
      <c r="AB2238" s="18" t="str">
        <f t="shared" si="514"/>
        <v/>
      </c>
      <c r="AC2238" s="18" t="str">
        <f t="shared" si="523"/>
        <v/>
      </c>
      <c r="AD2238" s="18" t="str">
        <f t="shared" si="523"/>
        <v/>
      </c>
      <c r="AE2238" s="18" t="str">
        <f t="shared" si="524"/>
        <v/>
      </c>
      <c r="AG2238" s="95" t="str">
        <f>IF($C2238="", "", IF(IFERROR(INDEX(Ingredients!C$11:C$310, MATCH($C2238, Ingredients!$B$11:$B$310, 0)), "")="", "", IFERROR(INDEX(Ingredients!C$11:C$310, MATCH($C2238, Ingredients!$B$11:$B$310, 0)), "")))</f>
        <v/>
      </c>
      <c r="AH2238" s="105" t="str">
        <f>IF($C2238="", "", IF(IFERROR(INDEX(Ingredients!D$11:D$310, MATCH($C2238, Ingredients!$B$11:$B$310, 0)), "")="", "", IFERROR(INDEX(Ingredients!D$11:D$310, MATCH($C2238, Ingredients!$B$11:$B$310, 0)), "")))</f>
        <v/>
      </c>
      <c r="AI2238" s="106" t="str">
        <f>IF($C2238="", "", IF(IFERROR(INDEX(Ingredients!E$11:E$310, MATCH($C2238, Ingredients!$B$11:$B$310, 0)), "")="", "", IFERROR(INDEX(Ingredients!E$11:E$310, MATCH($C2238, Ingredients!$B$11:$B$310, 0)), "")))</f>
        <v/>
      </c>
      <c r="AJ2238" s="108" t="str">
        <f>IF($C2238="", "", IF(IFERROR(INDEX(Ingredients!F$11:F$310, MATCH($C2238, Ingredients!$B$11:$B$310, 0)), "")="", "", IFERROR(INDEX(Ingredients!F$11:F$310, MATCH($C2238, Ingredients!$B$11:$B$310, 0)), "")))</f>
        <v/>
      </c>
      <c r="AK2238" s="106" t="str">
        <f>IF($C2238="", "", IF(IFERROR(INDEX(Ingredients!G$11:G$310, MATCH($C2238, Ingredients!$B$11:$B$310, 0)), "")="", "", IFERROR(INDEX(Ingredients!G$11:G$310, MATCH($C2238, Ingredients!$B$11:$B$310, 0)), "")))</f>
        <v/>
      </c>
      <c r="AL2238" s="79" t="str">
        <f>IF($C2238="", "", IF(IFERROR(INDEX(Ingredients!H$11:H$310, MATCH($C2238, Ingredients!$B$11:$B$310, 0)), "")="", "", IFERROR(INDEX(Ingredients!H$11:H$310, MATCH($C2238, Ingredients!$B$11:$B$310, 0)), "")))</f>
        <v/>
      </c>
      <c r="AN2238" s="83" t="str">
        <f t="shared" si="515"/>
        <v/>
      </c>
      <c r="AP2238" s="114" t="str">
        <f t="shared" si="525"/>
        <v/>
      </c>
      <c r="AR2238" s="117" t="str">
        <f>IF($C2238="", "", IF(IFERROR(INDEX(Ingredients!$AI$11:$AI$310, MATCH($C2238, Ingredients!$B$11:$B$310, 0)), "")="", "", IFERROR(INDEX(Ingredients!$AI$11:$AI$310, MATCH($C2238, Ingredients!$B$11:$B$310, 0)), "")))</f>
        <v/>
      </c>
      <c r="AT2238" s="120" t="str">
        <f t="shared" si="526"/>
        <v/>
      </c>
      <c r="AV2238" s="90" t="str">
        <f t="shared" si="516"/>
        <v/>
      </c>
      <c r="AX2238" s="90" t="str">
        <f>IF($AV2238="", "", COUNTIF($AV$11:$AV$5010, "&lt;"&amp;$AV2238)+1+COUNTIF($AV$11:$AV2238, $AV2238)-1)</f>
        <v/>
      </c>
      <c r="AZ2238" s="111" t="str">
        <f>IF($B2238="", "", SUMIF('Shopping List'!$AV$11:$AV$25, $B2238, 'Shopping List'!$BN$11:$BN$25))</f>
        <v/>
      </c>
      <c r="BB2238" s="117" t="str">
        <f t="shared" si="527"/>
        <v/>
      </c>
    </row>
    <row r="2239" spans="1:54" x14ac:dyDescent="0.25">
      <c r="A2239" s="4"/>
      <c r="B2239" s="37"/>
      <c r="C2239" s="124"/>
      <c r="D2239" s="39"/>
      <c r="E2239" s="125"/>
      <c r="F2239" s="48"/>
      <c r="G2239" s="4"/>
      <c r="H2239" s="4"/>
      <c r="I2239" s="95" t="str">
        <f>IF($C2239="", "", IF(IFERROR(INDEX(Ingredients!$C$11:$C$310, MATCH($C2239, Ingredients!$B$11:$B$310, 0)), "")="", "", IFERROR(INDEX(Ingredients!$C$11:$C$310, MATCH($C2239, Ingredients!$B$11:$B$310, 0)), "")))</f>
        <v/>
      </c>
      <c r="J2239" s="73" t="str">
        <f>IF($B2239="", "", IF(IFERROR(INDEX(Meals!$C$11:$C$260, MATCH($B2239, Meals!$B$11:$B$260, 0)), "")="", "", IFERROR(INDEX(Meals!$C$11:$C$260, MATCH($B2239, Meals!$B$11:$B$260, 0)), "")))</f>
        <v/>
      </c>
      <c r="K2239" s="4"/>
      <c r="L2239" s="72" t="str">
        <f t="shared" si="517"/>
        <v/>
      </c>
      <c r="M2239" s="73" t="str">
        <f t="shared" si="518"/>
        <v/>
      </c>
      <c r="N2239" s="4"/>
      <c r="O2239" s="78" t="str">
        <f t="shared" si="519"/>
        <v/>
      </c>
      <c r="P2239" s="79" t="str">
        <f t="shared" si="520"/>
        <v/>
      </c>
      <c r="Q2239" s="4"/>
      <c r="R2239" s="90" t="str">
        <f t="shared" si="521"/>
        <v/>
      </c>
      <c r="S2239" s="4"/>
      <c r="Y2239" s="18" t="str">
        <f t="shared" si="522"/>
        <v/>
      </c>
      <c r="AA2239" s="18" t="str">
        <f t="shared" si="513"/>
        <v/>
      </c>
      <c r="AB2239" s="18" t="str">
        <f t="shared" si="514"/>
        <v/>
      </c>
      <c r="AC2239" s="18" t="str">
        <f t="shared" si="523"/>
        <v/>
      </c>
      <c r="AD2239" s="18" t="str">
        <f t="shared" si="523"/>
        <v/>
      </c>
      <c r="AE2239" s="18" t="str">
        <f t="shared" si="524"/>
        <v/>
      </c>
      <c r="AG2239" s="95" t="str">
        <f>IF($C2239="", "", IF(IFERROR(INDEX(Ingredients!C$11:C$310, MATCH($C2239, Ingredients!$B$11:$B$310, 0)), "")="", "", IFERROR(INDEX(Ingredients!C$11:C$310, MATCH($C2239, Ingredients!$B$11:$B$310, 0)), "")))</f>
        <v/>
      </c>
      <c r="AH2239" s="105" t="str">
        <f>IF($C2239="", "", IF(IFERROR(INDEX(Ingredients!D$11:D$310, MATCH($C2239, Ingredients!$B$11:$B$310, 0)), "")="", "", IFERROR(INDEX(Ingredients!D$11:D$310, MATCH($C2239, Ingredients!$B$11:$B$310, 0)), "")))</f>
        <v/>
      </c>
      <c r="AI2239" s="106" t="str">
        <f>IF($C2239="", "", IF(IFERROR(INDEX(Ingredients!E$11:E$310, MATCH($C2239, Ingredients!$B$11:$B$310, 0)), "")="", "", IFERROR(INDEX(Ingredients!E$11:E$310, MATCH($C2239, Ingredients!$B$11:$B$310, 0)), "")))</f>
        <v/>
      </c>
      <c r="AJ2239" s="108" t="str">
        <f>IF($C2239="", "", IF(IFERROR(INDEX(Ingredients!F$11:F$310, MATCH($C2239, Ingredients!$B$11:$B$310, 0)), "")="", "", IFERROR(INDEX(Ingredients!F$11:F$310, MATCH($C2239, Ingredients!$B$11:$B$310, 0)), "")))</f>
        <v/>
      </c>
      <c r="AK2239" s="106" t="str">
        <f>IF($C2239="", "", IF(IFERROR(INDEX(Ingredients!G$11:G$310, MATCH($C2239, Ingredients!$B$11:$B$310, 0)), "")="", "", IFERROR(INDEX(Ingredients!G$11:G$310, MATCH($C2239, Ingredients!$B$11:$B$310, 0)), "")))</f>
        <v/>
      </c>
      <c r="AL2239" s="79" t="str">
        <f>IF($C2239="", "", IF(IFERROR(INDEX(Ingredients!H$11:H$310, MATCH($C2239, Ingredients!$B$11:$B$310, 0)), "")="", "", IFERROR(INDEX(Ingredients!H$11:H$310, MATCH($C2239, Ingredients!$B$11:$B$310, 0)), "")))</f>
        <v/>
      </c>
      <c r="AN2239" s="83" t="str">
        <f t="shared" si="515"/>
        <v/>
      </c>
      <c r="AP2239" s="114" t="str">
        <f t="shared" si="525"/>
        <v/>
      </c>
      <c r="AR2239" s="117" t="str">
        <f>IF($C2239="", "", IF(IFERROR(INDEX(Ingredients!$AI$11:$AI$310, MATCH($C2239, Ingredients!$B$11:$B$310, 0)), "")="", "", IFERROR(INDEX(Ingredients!$AI$11:$AI$310, MATCH($C2239, Ingredients!$B$11:$B$310, 0)), "")))</f>
        <v/>
      </c>
      <c r="AT2239" s="120" t="str">
        <f t="shared" si="526"/>
        <v/>
      </c>
      <c r="AV2239" s="90" t="str">
        <f t="shared" si="516"/>
        <v/>
      </c>
      <c r="AX2239" s="90" t="str">
        <f>IF($AV2239="", "", COUNTIF($AV$11:$AV$5010, "&lt;"&amp;$AV2239)+1+COUNTIF($AV$11:$AV2239, $AV2239)-1)</f>
        <v/>
      </c>
      <c r="AZ2239" s="111" t="str">
        <f>IF($B2239="", "", SUMIF('Shopping List'!$AV$11:$AV$25, $B2239, 'Shopping List'!$BN$11:$BN$25))</f>
        <v/>
      </c>
      <c r="BB2239" s="117" t="str">
        <f t="shared" si="527"/>
        <v/>
      </c>
    </row>
    <row r="2240" spans="1:54" x14ac:dyDescent="0.25">
      <c r="A2240" s="4"/>
      <c r="B2240" s="37"/>
      <c r="C2240" s="124"/>
      <c r="D2240" s="39"/>
      <c r="E2240" s="125"/>
      <c r="F2240" s="48"/>
      <c r="G2240" s="4"/>
      <c r="H2240" s="4"/>
      <c r="I2240" s="95" t="str">
        <f>IF($C2240="", "", IF(IFERROR(INDEX(Ingredients!$C$11:$C$310, MATCH($C2240, Ingredients!$B$11:$B$310, 0)), "")="", "", IFERROR(INDEX(Ingredients!$C$11:$C$310, MATCH($C2240, Ingredients!$B$11:$B$310, 0)), "")))</f>
        <v/>
      </c>
      <c r="J2240" s="73" t="str">
        <f>IF($B2240="", "", IF(IFERROR(INDEX(Meals!$C$11:$C$260, MATCH($B2240, Meals!$B$11:$B$260, 0)), "")="", "", IFERROR(INDEX(Meals!$C$11:$C$260, MATCH($B2240, Meals!$B$11:$B$260, 0)), "")))</f>
        <v/>
      </c>
      <c r="K2240" s="4"/>
      <c r="L2240" s="72" t="str">
        <f t="shared" si="517"/>
        <v/>
      </c>
      <c r="M2240" s="73" t="str">
        <f t="shared" si="518"/>
        <v/>
      </c>
      <c r="N2240" s="4"/>
      <c r="O2240" s="78" t="str">
        <f t="shared" si="519"/>
        <v/>
      </c>
      <c r="P2240" s="79" t="str">
        <f t="shared" si="520"/>
        <v/>
      </c>
      <c r="Q2240" s="4"/>
      <c r="R2240" s="90" t="str">
        <f t="shared" si="521"/>
        <v/>
      </c>
      <c r="S2240" s="4"/>
      <c r="Y2240" s="18" t="str">
        <f t="shared" si="522"/>
        <v/>
      </c>
      <c r="AA2240" s="18" t="str">
        <f t="shared" si="513"/>
        <v/>
      </c>
      <c r="AB2240" s="18" t="str">
        <f t="shared" si="514"/>
        <v/>
      </c>
      <c r="AC2240" s="18" t="str">
        <f t="shared" si="523"/>
        <v/>
      </c>
      <c r="AD2240" s="18" t="str">
        <f t="shared" si="523"/>
        <v/>
      </c>
      <c r="AE2240" s="18" t="str">
        <f t="shared" si="524"/>
        <v/>
      </c>
      <c r="AG2240" s="95" t="str">
        <f>IF($C2240="", "", IF(IFERROR(INDEX(Ingredients!C$11:C$310, MATCH($C2240, Ingredients!$B$11:$B$310, 0)), "")="", "", IFERROR(INDEX(Ingredients!C$11:C$310, MATCH($C2240, Ingredients!$B$11:$B$310, 0)), "")))</f>
        <v/>
      </c>
      <c r="AH2240" s="105" t="str">
        <f>IF($C2240="", "", IF(IFERROR(INDEX(Ingredients!D$11:D$310, MATCH($C2240, Ingredients!$B$11:$B$310, 0)), "")="", "", IFERROR(INDEX(Ingredients!D$11:D$310, MATCH($C2240, Ingredients!$B$11:$B$310, 0)), "")))</f>
        <v/>
      </c>
      <c r="AI2240" s="106" t="str">
        <f>IF($C2240="", "", IF(IFERROR(INDEX(Ingredients!E$11:E$310, MATCH($C2240, Ingredients!$B$11:$B$310, 0)), "")="", "", IFERROR(INDEX(Ingredients!E$11:E$310, MATCH($C2240, Ingredients!$B$11:$B$310, 0)), "")))</f>
        <v/>
      </c>
      <c r="AJ2240" s="108" t="str">
        <f>IF($C2240="", "", IF(IFERROR(INDEX(Ingredients!F$11:F$310, MATCH($C2240, Ingredients!$B$11:$B$310, 0)), "")="", "", IFERROR(INDEX(Ingredients!F$11:F$310, MATCH($C2240, Ingredients!$B$11:$B$310, 0)), "")))</f>
        <v/>
      </c>
      <c r="AK2240" s="106" t="str">
        <f>IF($C2240="", "", IF(IFERROR(INDEX(Ingredients!G$11:G$310, MATCH($C2240, Ingredients!$B$11:$B$310, 0)), "")="", "", IFERROR(INDEX(Ingredients!G$11:G$310, MATCH($C2240, Ingredients!$B$11:$B$310, 0)), "")))</f>
        <v/>
      </c>
      <c r="AL2240" s="79" t="str">
        <f>IF($C2240="", "", IF(IFERROR(INDEX(Ingredients!H$11:H$310, MATCH($C2240, Ingredients!$B$11:$B$310, 0)), "")="", "", IFERROR(INDEX(Ingredients!H$11:H$310, MATCH($C2240, Ingredients!$B$11:$B$310, 0)), "")))</f>
        <v/>
      </c>
      <c r="AN2240" s="83" t="str">
        <f t="shared" si="515"/>
        <v/>
      </c>
      <c r="AP2240" s="114" t="str">
        <f t="shared" si="525"/>
        <v/>
      </c>
      <c r="AR2240" s="117" t="str">
        <f>IF($C2240="", "", IF(IFERROR(INDEX(Ingredients!$AI$11:$AI$310, MATCH($C2240, Ingredients!$B$11:$B$310, 0)), "")="", "", IFERROR(INDEX(Ingredients!$AI$11:$AI$310, MATCH($C2240, Ingredients!$B$11:$B$310, 0)), "")))</f>
        <v/>
      </c>
      <c r="AT2240" s="120" t="str">
        <f t="shared" si="526"/>
        <v/>
      </c>
      <c r="AV2240" s="90" t="str">
        <f t="shared" si="516"/>
        <v/>
      </c>
      <c r="AX2240" s="90" t="str">
        <f>IF($AV2240="", "", COUNTIF($AV$11:$AV$5010, "&lt;"&amp;$AV2240)+1+COUNTIF($AV$11:$AV2240, $AV2240)-1)</f>
        <v/>
      </c>
      <c r="AZ2240" s="111" t="str">
        <f>IF($B2240="", "", SUMIF('Shopping List'!$AV$11:$AV$25, $B2240, 'Shopping List'!$BN$11:$BN$25))</f>
        <v/>
      </c>
      <c r="BB2240" s="117" t="str">
        <f t="shared" si="527"/>
        <v/>
      </c>
    </row>
    <row r="2241" spans="1:54" x14ac:dyDescent="0.25">
      <c r="A2241" s="4"/>
      <c r="B2241" s="37"/>
      <c r="C2241" s="124"/>
      <c r="D2241" s="39"/>
      <c r="E2241" s="125"/>
      <c r="F2241" s="48"/>
      <c r="G2241" s="4"/>
      <c r="H2241" s="4"/>
      <c r="I2241" s="95" t="str">
        <f>IF($C2241="", "", IF(IFERROR(INDEX(Ingredients!$C$11:$C$310, MATCH($C2241, Ingredients!$B$11:$B$310, 0)), "")="", "", IFERROR(INDEX(Ingredients!$C$11:$C$310, MATCH($C2241, Ingredients!$B$11:$B$310, 0)), "")))</f>
        <v/>
      </c>
      <c r="J2241" s="73" t="str">
        <f>IF($B2241="", "", IF(IFERROR(INDEX(Meals!$C$11:$C$260, MATCH($B2241, Meals!$B$11:$B$260, 0)), "")="", "", IFERROR(INDEX(Meals!$C$11:$C$260, MATCH($B2241, Meals!$B$11:$B$260, 0)), "")))</f>
        <v/>
      </c>
      <c r="K2241" s="4"/>
      <c r="L2241" s="72" t="str">
        <f t="shared" si="517"/>
        <v/>
      </c>
      <c r="M2241" s="73" t="str">
        <f t="shared" si="518"/>
        <v/>
      </c>
      <c r="N2241" s="4"/>
      <c r="O2241" s="78" t="str">
        <f t="shared" si="519"/>
        <v/>
      </c>
      <c r="P2241" s="79" t="str">
        <f t="shared" si="520"/>
        <v/>
      </c>
      <c r="Q2241" s="4"/>
      <c r="R2241" s="90" t="str">
        <f t="shared" si="521"/>
        <v/>
      </c>
      <c r="S2241" s="4"/>
      <c r="Y2241" s="18" t="str">
        <f t="shared" si="522"/>
        <v/>
      </c>
      <c r="AA2241" s="18" t="str">
        <f t="shared" si="513"/>
        <v/>
      </c>
      <c r="AB2241" s="18" t="str">
        <f t="shared" si="514"/>
        <v/>
      </c>
      <c r="AC2241" s="18" t="str">
        <f t="shared" si="523"/>
        <v/>
      </c>
      <c r="AD2241" s="18" t="str">
        <f t="shared" si="523"/>
        <v/>
      </c>
      <c r="AE2241" s="18" t="str">
        <f t="shared" si="524"/>
        <v/>
      </c>
      <c r="AG2241" s="95" t="str">
        <f>IF($C2241="", "", IF(IFERROR(INDEX(Ingredients!C$11:C$310, MATCH($C2241, Ingredients!$B$11:$B$310, 0)), "")="", "", IFERROR(INDEX(Ingredients!C$11:C$310, MATCH($C2241, Ingredients!$B$11:$B$310, 0)), "")))</f>
        <v/>
      </c>
      <c r="AH2241" s="105" t="str">
        <f>IF($C2241="", "", IF(IFERROR(INDEX(Ingredients!D$11:D$310, MATCH($C2241, Ingredients!$B$11:$B$310, 0)), "")="", "", IFERROR(INDEX(Ingredients!D$11:D$310, MATCH($C2241, Ingredients!$B$11:$B$310, 0)), "")))</f>
        <v/>
      </c>
      <c r="AI2241" s="106" t="str">
        <f>IF($C2241="", "", IF(IFERROR(INDEX(Ingredients!E$11:E$310, MATCH($C2241, Ingredients!$B$11:$B$310, 0)), "")="", "", IFERROR(INDEX(Ingredients!E$11:E$310, MATCH($C2241, Ingredients!$B$11:$B$310, 0)), "")))</f>
        <v/>
      </c>
      <c r="AJ2241" s="108" t="str">
        <f>IF($C2241="", "", IF(IFERROR(INDEX(Ingredients!F$11:F$310, MATCH($C2241, Ingredients!$B$11:$B$310, 0)), "")="", "", IFERROR(INDEX(Ingredients!F$11:F$310, MATCH($C2241, Ingredients!$B$11:$B$310, 0)), "")))</f>
        <v/>
      </c>
      <c r="AK2241" s="106" t="str">
        <f>IF($C2241="", "", IF(IFERROR(INDEX(Ingredients!G$11:G$310, MATCH($C2241, Ingredients!$B$11:$B$310, 0)), "")="", "", IFERROR(INDEX(Ingredients!G$11:G$310, MATCH($C2241, Ingredients!$B$11:$B$310, 0)), "")))</f>
        <v/>
      </c>
      <c r="AL2241" s="79" t="str">
        <f>IF($C2241="", "", IF(IFERROR(INDEX(Ingredients!H$11:H$310, MATCH($C2241, Ingredients!$B$11:$B$310, 0)), "")="", "", IFERROR(INDEX(Ingredients!H$11:H$310, MATCH($C2241, Ingredients!$B$11:$B$310, 0)), "")))</f>
        <v/>
      </c>
      <c r="AN2241" s="83" t="str">
        <f t="shared" si="515"/>
        <v/>
      </c>
      <c r="AP2241" s="114" t="str">
        <f t="shared" si="525"/>
        <v/>
      </c>
      <c r="AR2241" s="117" t="str">
        <f>IF($C2241="", "", IF(IFERROR(INDEX(Ingredients!$AI$11:$AI$310, MATCH($C2241, Ingredients!$B$11:$B$310, 0)), "")="", "", IFERROR(INDEX(Ingredients!$AI$11:$AI$310, MATCH($C2241, Ingredients!$B$11:$B$310, 0)), "")))</f>
        <v/>
      </c>
      <c r="AT2241" s="120" t="str">
        <f t="shared" si="526"/>
        <v/>
      </c>
      <c r="AV2241" s="90" t="str">
        <f t="shared" si="516"/>
        <v/>
      </c>
      <c r="AX2241" s="90" t="str">
        <f>IF($AV2241="", "", COUNTIF($AV$11:$AV$5010, "&lt;"&amp;$AV2241)+1+COUNTIF($AV$11:$AV2241, $AV2241)-1)</f>
        <v/>
      </c>
      <c r="AZ2241" s="111" t="str">
        <f>IF($B2241="", "", SUMIF('Shopping List'!$AV$11:$AV$25, $B2241, 'Shopping List'!$BN$11:$BN$25))</f>
        <v/>
      </c>
      <c r="BB2241" s="117" t="str">
        <f t="shared" si="527"/>
        <v/>
      </c>
    </row>
    <row r="2242" spans="1:54" x14ac:dyDescent="0.25">
      <c r="A2242" s="4"/>
      <c r="B2242" s="37"/>
      <c r="C2242" s="124"/>
      <c r="D2242" s="39"/>
      <c r="E2242" s="125"/>
      <c r="F2242" s="48"/>
      <c r="G2242" s="4"/>
      <c r="H2242" s="4"/>
      <c r="I2242" s="95" t="str">
        <f>IF($C2242="", "", IF(IFERROR(INDEX(Ingredients!$C$11:$C$310, MATCH($C2242, Ingredients!$B$11:$B$310, 0)), "")="", "", IFERROR(INDEX(Ingredients!$C$11:$C$310, MATCH($C2242, Ingredients!$B$11:$B$310, 0)), "")))</f>
        <v/>
      </c>
      <c r="J2242" s="73" t="str">
        <f>IF($B2242="", "", IF(IFERROR(INDEX(Meals!$C$11:$C$260, MATCH($B2242, Meals!$B$11:$B$260, 0)), "")="", "", IFERROR(INDEX(Meals!$C$11:$C$260, MATCH($B2242, Meals!$B$11:$B$260, 0)), "")))</f>
        <v/>
      </c>
      <c r="K2242" s="4"/>
      <c r="L2242" s="72" t="str">
        <f t="shared" si="517"/>
        <v/>
      </c>
      <c r="M2242" s="73" t="str">
        <f t="shared" si="518"/>
        <v/>
      </c>
      <c r="N2242" s="4"/>
      <c r="O2242" s="78" t="str">
        <f t="shared" si="519"/>
        <v/>
      </c>
      <c r="P2242" s="79" t="str">
        <f t="shared" si="520"/>
        <v/>
      </c>
      <c r="Q2242" s="4"/>
      <c r="R2242" s="90" t="str">
        <f t="shared" si="521"/>
        <v/>
      </c>
      <c r="S2242" s="4"/>
      <c r="Y2242" s="18" t="str">
        <f t="shared" si="522"/>
        <v/>
      </c>
      <c r="AA2242" s="18" t="str">
        <f t="shared" si="513"/>
        <v/>
      </c>
      <c r="AB2242" s="18" t="str">
        <f t="shared" si="514"/>
        <v/>
      </c>
      <c r="AC2242" s="18" t="str">
        <f t="shared" si="523"/>
        <v/>
      </c>
      <c r="AD2242" s="18" t="str">
        <f t="shared" si="523"/>
        <v/>
      </c>
      <c r="AE2242" s="18" t="str">
        <f t="shared" si="524"/>
        <v/>
      </c>
      <c r="AG2242" s="95" t="str">
        <f>IF($C2242="", "", IF(IFERROR(INDEX(Ingredients!C$11:C$310, MATCH($C2242, Ingredients!$B$11:$B$310, 0)), "")="", "", IFERROR(INDEX(Ingredients!C$11:C$310, MATCH($C2242, Ingredients!$B$11:$B$310, 0)), "")))</f>
        <v/>
      </c>
      <c r="AH2242" s="105" t="str">
        <f>IF($C2242="", "", IF(IFERROR(INDEX(Ingredients!D$11:D$310, MATCH($C2242, Ingredients!$B$11:$B$310, 0)), "")="", "", IFERROR(INDEX(Ingredients!D$11:D$310, MATCH($C2242, Ingredients!$B$11:$B$310, 0)), "")))</f>
        <v/>
      </c>
      <c r="AI2242" s="106" t="str">
        <f>IF($C2242="", "", IF(IFERROR(INDEX(Ingredients!E$11:E$310, MATCH($C2242, Ingredients!$B$11:$B$310, 0)), "")="", "", IFERROR(INDEX(Ingredients!E$11:E$310, MATCH($C2242, Ingredients!$B$11:$B$310, 0)), "")))</f>
        <v/>
      </c>
      <c r="AJ2242" s="108" t="str">
        <f>IF($C2242="", "", IF(IFERROR(INDEX(Ingredients!F$11:F$310, MATCH($C2242, Ingredients!$B$11:$B$310, 0)), "")="", "", IFERROR(INDEX(Ingredients!F$11:F$310, MATCH($C2242, Ingredients!$B$11:$B$310, 0)), "")))</f>
        <v/>
      </c>
      <c r="AK2242" s="106" t="str">
        <f>IF($C2242="", "", IF(IFERROR(INDEX(Ingredients!G$11:G$310, MATCH($C2242, Ingredients!$B$11:$B$310, 0)), "")="", "", IFERROR(INDEX(Ingredients!G$11:G$310, MATCH($C2242, Ingredients!$B$11:$B$310, 0)), "")))</f>
        <v/>
      </c>
      <c r="AL2242" s="79" t="str">
        <f>IF($C2242="", "", IF(IFERROR(INDEX(Ingredients!H$11:H$310, MATCH($C2242, Ingredients!$B$11:$B$310, 0)), "")="", "", IFERROR(INDEX(Ingredients!H$11:H$310, MATCH($C2242, Ingredients!$B$11:$B$310, 0)), "")))</f>
        <v/>
      </c>
      <c r="AN2242" s="83" t="str">
        <f t="shared" si="515"/>
        <v/>
      </c>
      <c r="AP2242" s="114" t="str">
        <f t="shared" si="525"/>
        <v/>
      </c>
      <c r="AR2242" s="117" t="str">
        <f>IF($C2242="", "", IF(IFERROR(INDEX(Ingredients!$AI$11:$AI$310, MATCH($C2242, Ingredients!$B$11:$B$310, 0)), "")="", "", IFERROR(INDEX(Ingredients!$AI$11:$AI$310, MATCH($C2242, Ingredients!$B$11:$B$310, 0)), "")))</f>
        <v/>
      </c>
      <c r="AT2242" s="120" t="str">
        <f t="shared" si="526"/>
        <v/>
      </c>
      <c r="AV2242" s="90" t="str">
        <f t="shared" si="516"/>
        <v/>
      </c>
      <c r="AX2242" s="90" t="str">
        <f>IF($AV2242="", "", COUNTIF($AV$11:$AV$5010, "&lt;"&amp;$AV2242)+1+COUNTIF($AV$11:$AV2242, $AV2242)-1)</f>
        <v/>
      </c>
      <c r="AZ2242" s="111" t="str">
        <f>IF($B2242="", "", SUMIF('Shopping List'!$AV$11:$AV$25, $B2242, 'Shopping List'!$BN$11:$BN$25))</f>
        <v/>
      </c>
      <c r="BB2242" s="117" t="str">
        <f t="shared" si="527"/>
        <v/>
      </c>
    </row>
    <row r="2243" spans="1:54" x14ac:dyDescent="0.25">
      <c r="A2243" s="4"/>
      <c r="B2243" s="37"/>
      <c r="C2243" s="124"/>
      <c r="D2243" s="39"/>
      <c r="E2243" s="125"/>
      <c r="F2243" s="48"/>
      <c r="G2243" s="4"/>
      <c r="H2243" s="4"/>
      <c r="I2243" s="95" t="str">
        <f>IF($C2243="", "", IF(IFERROR(INDEX(Ingredients!$C$11:$C$310, MATCH($C2243, Ingredients!$B$11:$B$310, 0)), "")="", "", IFERROR(INDEX(Ingredients!$C$11:$C$310, MATCH($C2243, Ingredients!$B$11:$B$310, 0)), "")))</f>
        <v/>
      </c>
      <c r="J2243" s="73" t="str">
        <f>IF($B2243="", "", IF(IFERROR(INDEX(Meals!$C$11:$C$260, MATCH($B2243, Meals!$B$11:$B$260, 0)), "")="", "", IFERROR(INDEX(Meals!$C$11:$C$260, MATCH($B2243, Meals!$B$11:$B$260, 0)), "")))</f>
        <v/>
      </c>
      <c r="K2243" s="4"/>
      <c r="L2243" s="72" t="str">
        <f t="shared" si="517"/>
        <v/>
      </c>
      <c r="M2243" s="73" t="str">
        <f t="shared" si="518"/>
        <v/>
      </c>
      <c r="N2243" s="4"/>
      <c r="O2243" s="78" t="str">
        <f t="shared" si="519"/>
        <v/>
      </c>
      <c r="P2243" s="79" t="str">
        <f t="shared" si="520"/>
        <v/>
      </c>
      <c r="Q2243" s="4"/>
      <c r="R2243" s="90" t="str">
        <f t="shared" si="521"/>
        <v/>
      </c>
      <c r="S2243" s="4"/>
      <c r="Y2243" s="18" t="str">
        <f t="shared" si="522"/>
        <v/>
      </c>
      <c r="AA2243" s="18" t="str">
        <f t="shared" si="513"/>
        <v/>
      </c>
      <c r="AB2243" s="18" t="str">
        <f t="shared" si="514"/>
        <v/>
      </c>
      <c r="AC2243" s="18" t="str">
        <f t="shared" si="523"/>
        <v/>
      </c>
      <c r="AD2243" s="18" t="str">
        <f t="shared" si="523"/>
        <v/>
      </c>
      <c r="AE2243" s="18" t="str">
        <f t="shared" si="524"/>
        <v/>
      </c>
      <c r="AG2243" s="95" t="str">
        <f>IF($C2243="", "", IF(IFERROR(INDEX(Ingredients!C$11:C$310, MATCH($C2243, Ingredients!$B$11:$B$310, 0)), "")="", "", IFERROR(INDEX(Ingredients!C$11:C$310, MATCH($C2243, Ingredients!$B$11:$B$310, 0)), "")))</f>
        <v/>
      </c>
      <c r="AH2243" s="105" t="str">
        <f>IF($C2243="", "", IF(IFERROR(INDEX(Ingredients!D$11:D$310, MATCH($C2243, Ingredients!$B$11:$B$310, 0)), "")="", "", IFERROR(INDEX(Ingredients!D$11:D$310, MATCH($C2243, Ingredients!$B$11:$B$310, 0)), "")))</f>
        <v/>
      </c>
      <c r="AI2243" s="106" t="str">
        <f>IF($C2243="", "", IF(IFERROR(INDEX(Ingredients!E$11:E$310, MATCH($C2243, Ingredients!$B$11:$B$310, 0)), "")="", "", IFERROR(INDEX(Ingredients!E$11:E$310, MATCH($C2243, Ingredients!$B$11:$B$310, 0)), "")))</f>
        <v/>
      </c>
      <c r="AJ2243" s="108" t="str">
        <f>IF($C2243="", "", IF(IFERROR(INDEX(Ingredients!F$11:F$310, MATCH($C2243, Ingredients!$B$11:$B$310, 0)), "")="", "", IFERROR(INDEX(Ingredients!F$11:F$310, MATCH($C2243, Ingredients!$B$11:$B$310, 0)), "")))</f>
        <v/>
      </c>
      <c r="AK2243" s="106" t="str">
        <f>IF($C2243="", "", IF(IFERROR(INDEX(Ingredients!G$11:G$310, MATCH($C2243, Ingredients!$B$11:$B$310, 0)), "")="", "", IFERROR(INDEX(Ingredients!G$11:G$310, MATCH($C2243, Ingredients!$B$11:$B$310, 0)), "")))</f>
        <v/>
      </c>
      <c r="AL2243" s="79" t="str">
        <f>IF($C2243="", "", IF(IFERROR(INDEX(Ingredients!H$11:H$310, MATCH($C2243, Ingredients!$B$11:$B$310, 0)), "")="", "", IFERROR(INDEX(Ingredients!H$11:H$310, MATCH($C2243, Ingredients!$B$11:$B$310, 0)), "")))</f>
        <v/>
      </c>
      <c r="AN2243" s="83" t="str">
        <f t="shared" si="515"/>
        <v/>
      </c>
      <c r="AP2243" s="114" t="str">
        <f t="shared" si="525"/>
        <v/>
      </c>
      <c r="AR2243" s="117" t="str">
        <f>IF($C2243="", "", IF(IFERROR(INDEX(Ingredients!$AI$11:$AI$310, MATCH($C2243, Ingredients!$B$11:$B$310, 0)), "")="", "", IFERROR(INDEX(Ingredients!$AI$11:$AI$310, MATCH($C2243, Ingredients!$B$11:$B$310, 0)), "")))</f>
        <v/>
      </c>
      <c r="AT2243" s="120" t="str">
        <f t="shared" si="526"/>
        <v/>
      </c>
      <c r="AV2243" s="90" t="str">
        <f t="shared" si="516"/>
        <v/>
      </c>
      <c r="AX2243" s="90" t="str">
        <f>IF($AV2243="", "", COUNTIF($AV$11:$AV$5010, "&lt;"&amp;$AV2243)+1+COUNTIF($AV$11:$AV2243, $AV2243)-1)</f>
        <v/>
      </c>
      <c r="AZ2243" s="111" t="str">
        <f>IF($B2243="", "", SUMIF('Shopping List'!$AV$11:$AV$25, $B2243, 'Shopping List'!$BN$11:$BN$25))</f>
        <v/>
      </c>
      <c r="BB2243" s="117" t="str">
        <f t="shared" si="527"/>
        <v/>
      </c>
    </row>
    <row r="2244" spans="1:54" x14ac:dyDescent="0.25">
      <c r="A2244" s="4"/>
      <c r="B2244" s="37"/>
      <c r="C2244" s="124"/>
      <c r="D2244" s="39"/>
      <c r="E2244" s="125"/>
      <c r="F2244" s="48"/>
      <c r="G2244" s="4"/>
      <c r="H2244" s="4"/>
      <c r="I2244" s="95" t="str">
        <f>IF($C2244="", "", IF(IFERROR(INDEX(Ingredients!$C$11:$C$310, MATCH($C2244, Ingredients!$B$11:$B$310, 0)), "")="", "", IFERROR(INDEX(Ingredients!$C$11:$C$310, MATCH($C2244, Ingredients!$B$11:$B$310, 0)), "")))</f>
        <v/>
      </c>
      <c r="J2244" s="73" t="str">
        <f>IF($B2244="", "", IF(IFERROR(INDEX(Meals!$C$11:$C$260, MATCH($B2244, Meals!$B$11:$B$260, 0)), "")="", "", IFERROR(INDEX(Meals!$C$11:$C$260, MATCH($B2244, Meals!$B$11:$B$260, 0)), "")))</f>
        <v/>
      </c>
      <c r="K2244" s="4"/>
      <c r="L2244" s="72" t="str">
        <f t="shared" si="517"/>
        <v/>
      </c>
      <c r="M2244" s="73" t="str">
        <f t="shared" si="518"/>
        <v/>
      </c>
      <c r="N2244" s="4"/>
      <c r="O2244" s="78" t="str">
        <f t="shared" si="519"/>
        <v/>
      </c>
      <c r="P2244" s="79" t="str">
        <f t="shared" si="520"/>
        <v/>
      </c>
      <c r="Q2244" s="4"/>
      <c r="R2244" s="90" t="str">
        <f t="shared" si="521"/>
        <v/>
      </c>
      <c r="S2244" s="4"/>
      <c r="Y2244" s="18" t="str">
        <f t="shared" si="522"/>
        <v/>
      </c>
      <c r="AA2244" s="18" t="str">
        <f t="shared" si="513"/>
        <v/>
      </c>
      <c r="AB2244" s="18" t="str">
        <f t="shared" si="514"/>
        <v/>
      </c>
      <c r="AC2244" s="18" t="str">
        <f t="shared" si="523"/>
        <v/>
      </c>
      <c r="AD2244" s="18" t="str">
        <f t="shared" si="523"/>
        <v/>
      </c>
      <c r="AE2244" s="18" t="str">
        <f t="shared" si="524"/>
        <v/>
      </c>
      <c r="AG2244" s="95" t="str">
        <f>IF($C2244="", "", IF(IFERROR(INDEX(Ingredients!C$11:C$310, MATCH($C2244, Ingredients!$B$11:$B$310, 0)), "")="", "", IFERROR(INDEX(Ingredients!C$11:C$310, MATCH($C2244, Ingredients!$B$11:$B$310, 0)), "")))</f>
        <v/>
      </c>
      <c r="AH2244" s="105" t="str">
        <f>IF($C2244="", "", IF(IFERROR(INDEX(Ingredients!D$11:D$310, MATCH($C2244, Ingredients!$B$11:$B$310, 0)), "")="", "", IFERROR(INDEX(Ingredients!D$11:D$310, MATCH($C2244, Ingredients!$B$11:$B$310, 0)), "")))</f>
        <v/>
      </c>
      <c r="AI2244" s="106" t="str">
        <f>IF($C2244="", "", IF(IFERROR(INDEX(Ingredients!E$11:E$310, MATCH($C2244, Ingredients!$B$11:$B$310, 0)), "")="", "", IFERROR(INDEX(Ingredients!E$11:E$310, MATCH($C2244, Ingredients!$B$11:$B$310, 0)), "")))</f>
        <v/>
      </c>
      <c r="AJ2244" s="108" t="str">
        <f>IF($C2244="", "", IF(IFERROR(INDEX(Ingredients!F$11:F$310, MATCH($C2244, Ingredients!$B$11:$B$310, 0)), "")="", "", IFERROR(INDEX(Ingredients!F$11:F$310, MATCH($C2244, Ingredients!$B$11:$B$310, 0)), "")))</f>
        <v/>
      </c>
      <c r="AK2244" s="106" t="str">
        <f>IF($C2244="", "", IF(IFERROR(INDEX(Ingredients!G$11:G$310, MATCH($C2244, Ingredients!$B$11:$B$310, 0)), "")="", "", IFERROR(INDEX(Ingredients!G$11:G$310, MATCH($C2244, Ingredients!$B$11:$B$310, 0)), "")))</f>
        <v/>
      </c>
      <c r="AL2244" s="79" t="str">
        <f>IF($C2244="", "", IF(IFERROR(INDEX(Ingredients!H$11:H$310, MATCH($C2244, Ingredients!$B$11:$B$310, 0)), "")="", "", IFERROR(INDEX(Ingredients!H$11:H$310, MATCH($C2244, Ingredients!$B$11:$B$310, 0)), "")))</f>
        <v/>
      </c>
      <c r="AN2244" s="83" t="str">
        <f t="shared" si="515"/>
        <v/>
      </c>
      <c r="AP2244" s="114" t="str">
        <f t="shared" si="525"/>
        <v/>
      </c>
      <c r="AR2244" s="117" t="str">
        <f>IF($C2244="", "", IF(IFERROR(INDEX(Ingredients!$AI$11:$AI$310, MATCH($C2244, Ingredients!$B$11:$B$310, 0)), "")="", "", IFERROR(INDEX(Ingredients!$AI$11:$AI$310, MATCH($C2244, Ingredients!$B$11:$B$310, 0)), "")))</f>
        <v/>
      </c>
      <c r="AT2244" s="120" t="str">
        <f t="shared" si="526"/>
        <v/>
      </c>
      <c r="AV2244" s="90" t="str">
        <f t="shared" si="516"/>
        <v/>
      </c>
      <c r="AX2244" s="90" t="str">
        <f>IF($AV2244="", "", COUNTIF($AV$11:$AV$5010, "&lt;"&amp;$AV2244)+1+COUNTIF($AV$11:$AV2244, $AV2244)-1)</f>
        <v/>
      </c>
      <c r="AZ2244" s="111" t="str">
        <f>IF($B2244="", "", SUMIF('Shopping List'!$AV$11:$AV$25, $B2244, 'Shopping List'!$BN$11:$BN$25))</f>
        <v/>
      </c>
      <c r="BB2244" s="117" t="str">
        <f t="shared" si="527"/>
        <v/>
      </c>
    </row>
    <row r="2245" spans="1:54" x14ac:dyDescent="0.25">
      <c r="A2245" s="4"/>
      <c r="B2245" s="37"/>
      <c r="C2245" s="124"/>
      <c r="D2245" s="39"/>
      <c r="E2245" s="125"/>
      <c r="F2245" s="48"/>
      <c r="G2245" s="4"/>
      <c r="H2245" s="4"/>
      <c r="I2245" s="95" t="str">
        <f>IF($C2245="", "", IF(IFERROR(INDEX(Ingredients!$C$11:$C$310, MATCH($C2245, Ingredients!$B$11:$B$310, 0)), "")="", "", IFERROR(INDEX(Ingredients!$C$11:$C$310, MATCH($C2245, Ingredients!$B$11:$B$310, 0)), "")))</f>
        <v/>
      </c>
      <c r="J2245" s="73" t="str">
        <f>IF($B2245="", "", IF(IFERROR(INDEX(Meals!$C$11:$C$260, MATCH($B2245, Meals!$B$11:$B$260, 0)), "")="", "", IFERROR(INDEX(Meals!$C$11:$C$260, MATCH($B2245, Meals!$B$11:$B$260, 0)), "")))</f>
        <v/>
      </c>
      <c r="K2245" s="4"/>
      <c r="L2245" s="72" t="str">
        <f t="shared" si="517"/>
        <v/>
      </c>
      <c r="M2245" s="73" t="str">
        <f t="shared" si="518"/>
        <v/>
      </c>
      <c r="N2245" s="4"/>
      <c r="O2245" s="78" t="str">
        <f t="shared" si="519"/>
        <v/>
      </c>
      <c r="P2245" s="79" t="str">
        <f t="shared" si="520"/>
        <v/>
      </c>
      <c r="Q2245" s="4"/>
      <c r="R2245" s="90" t="str">
        <f t="shared" si="521"/>
        <v/>
      </c>
      <c r="S2245" s="4"/>
      <c r="Y2245" s="18" t="str">
        <f t="shared" si="522"/>
        <v/>
      </c>
      <c r="AA2245" s="18" t="str">
        <f t="shared" si="513"/>
        <v/>
      </c>
      <c r="AB2245" s="18" t="str">
        <f t="shared" si="514"/>
        <v/>
      </c>
      <c r="AC2245" s="18" t="str">
        <f t="shared" si="523"/>
        <v/>
      </c>
      <c r="AD2245" s="18" t="str">
        <f t="shared" si="523"/>
        <v/>
      </c>
      <c r="AE2245" s="18" t="str">
        <f t="shared" si="524"/>
        <v/>
      </c>
      <c r="AG2245" s="95" t="str">
        <f>IF($C2245="", "", IF(IFERROR(INDEX(Ingredients!C$11:C$310, MATCH($C2245, Ingredients!$B$11:$B$310, 0)), "")="", "", IFERROR(INDEX(Ingredients!C$11:C$310, MATCH($C2245, Ingredients!$B$11:$B$310, 0)), "")))</f>
        <v/>
      </c>
      <c r="AH2245" s="105" t="str">
        <f>IF($C2245="", "", IF(IFERROR(INDEX(Ingredients!D$11:D$310, MATCH($C2245, Ingredients!$B$11:$B$310, 0)), "")="", "", IFERROR(INDEX(Ingredients!D$11:D$310, MATCH($C2245, Ingredients!$B$11:$B$310, 0)), "")))</f>
        <v/>
      </c>
      <c r="AI2245" s="106" t="str">
        <f>IF($C2245="", "", IF(IFERROR(INDEX(Ingredients!E$11:E$310, MATCH($C2245, Ingredients!$B$11:$B$310, 0)), "")="", "", IFERROR(INDEX(Ingredients!E$11:E$310, MATCH($C2245, Ingredients!$B$11:$B$310, 0)), "")))</f>
        <v/>
      </c>
      <c r="AJ2245" s="108" t="str">
        <f>IF($C2245="", "", IF(IFERROR(INDEX(Ingredients!F$11:F$310, MATCH($C2245, Ingredients!$B$11:$B$310, 0)), "")="", "", IFERROR(INDEX(Ingredients!F$11:F$310, MATCH($C2245, Ingredients!$B$11:$B$310, 0)), "")))</f>
        <v/>
      </c>
      <c r="AK2245" s="106" t="str">
        <f>IF($C2245="", "", IF(IFERROR(INDEX(Ingredients!G$11:G$310, MATCH($C2245, Ingredients!$B$11:$B$310, 0)), "")="", "", IFERROR(INDEX(Ingredients!G$11:G$310, MATCH($C2245, Ingredients!$B$11:$B$310, 0)), "")))</f>
        <v/>
      </c>
      <c r="AL2245" s="79" t="str">
        <f>IF($C2245="", "", IF(IFERROR(INDEX(Ingredients!H$11:H$310, MATCH($C2245, Ingredients!$B$11:$B$310, 0)), "")="", "", IFERROR(INDEX(Ingredients!H$11:H$310, MATCH($C2245, Ingredients!$B$11:$B$310, 0)), "")))</f>
        <v/>
      </c>
      <c r="AN2245" s="83" t="str">
        <f t="shared" si="515"/>
        <v/>
      </c>
      <c r="AP2245" s="114" t="str">
        <f t="shared" si="525"/>
        <v/>
      </c>
      <c r="AR2245" s="117" t="str">
        <f>IF($C2245="", "", IF(IFERROR(INDEX(Ingredients!$AI$11:$AI$310, MATCH($C2245, Ingredients!$B$11:$B$310, 0)), "")="", "", IFERROR(INDEX(Ingredients!$AI$11:$AI$310, MATCH($C2245, Ingredients!$B$11:$B$310, 0)), "")))</f>
        <v/>
      </c>
      <c r="AT2245" s="120" t="str">
        <f t="shared" si="526"/>
        <v/>
      </c>
      <c r="AV2245" s="90" t="str">
        <f t="shared" si="516"/>
        <v/>
      </c>
      <c r="AX2245" s="90" t="str">
        <f>IF($AV2245="", "", COUNTIF($AV$11:$AV$5010, "&lt;"&amp;$AV2245)+1+COUNTIF($AV$11:$AV2245, $AV2245)-1)</f>
        <v/>
      </c>
      <c r="AZ2245" s="111" t="str">
        <f>IF($B2245="", "", SUMIF('Shopping List'!$AV$11:$AV$25, $B2245, 'Shopping List'!$BN$11:$BN$25))</f>
        <v/>
      </c>
      <c r="BB2245" s="117" t="str">
        <f t="shared" si="527"/>
        <v/>
      </c>
    </row>
    <row r="2246" spans="1:54" x14ac:dyDescent="0.25">
      <c r="A2246" s="4"/>
      <c r="B2246" s="37"/>
      <c r="C2246" s="124"/>
      <c r="D2246" s="39"/>
      <c r="E2246" s="125"/>
      <c r="F2246" s="48"/>
      <c r="G2246" s="4"/>
      <c r="H2246" s="4"/>
      <c r="I2246" s="95" t="str">
        <f>IF($C2246="", "", IF(IFERROR(INDEX(Ingredients!$C$11:$C$310, MATCH($C2246, Ingredients!$B$11:$B$310, 0)), "")="", "", IFERROR(INDEX(Ingredients!$C$11:$C$310, MATCH($C2246, Ingredients!$B$11:$B$310, 0)), "")))</f>
        <v/>
      </c>
      <c r="J2246" s="73" t="str">
        <f>IF($B2246="", "", IF(IFERROR(INDEX(Meals!$C$11:$C$260, MATCH($B2246, Meals!$B$11:$B$260, 0)), "")="", "", IFERROR(INDEX(Meals!$C$11:$C$260, MATCH($B2246, Meals!$B$11:$B$260, 0)), "")))</f>
        <v/>
      </c>
      <c r="K2246" s="4"/>
      <c r="L2246" s="72" t="str">
        <f t="shared" si="517"/>
        <v/>
      </c>
      <c r="M2246" s="73" t="str">
        <f t="shared" si="518"/>
        <v/>
      </c>
      <c r="N2246" s="4"/>
      <c r="O2246" s="78" t="str">
        <f t="shared" si="519"/>
        <v/>
      </c>
      <c r="P2246" s="79" t="str">
        <f t="shared" si="520"/>
        <v/>
      </c>
      <c r="Q2246" s="4"/>
      <c r="R2246" s="90" t="str">
        <f t="shared" si="521"/>
        <v/>
      </c>
      <c r="S2246" s="4"/>
      <c r="Y2246" s="18" t="str">
        <f t="shared" si="522"/>
        <v/>
      </c>
      <c r="AA2246" s="18" t="str">
        <f t="shared" si="513"/>
        <v/>
      </c>
      <c r="AB2246" s="18" t="str">
        <f t="shared" si="514"/>
        <v/>
      </c>
      <c r="AC2246" s="18" t="str">
        <f t="shared" si="523"/>
        <v/>
      </c>
      <c r="AD2246" s="18" t="str">
        <f t="shared" si="523"/>
        <v/>
      </c>
      <c r="AE2246" s="18" t="str">
        <f t="shared" si="524"/>
        <v/>
      </c>
      <c r="AG2246" s="95" t="str">
        <f>IF($C2246="", "", IF(IFERROR(INDEX(Ingredients!C$11:C$310, MATCH($C2246, Ingredients!$B$11:$B$310, 0)), "")="", "", IFERROR(INDEX(Ingredients!C$11:C$310, MATCH($C2246, Ingredients!$B$11:$B$310, 0)), "")))</f>
        <v/>
      </c>
      <c r="AH2246" s="105" t="str">
        <f>IF($C2246="", "", IF(IFERROR(INDEX(Ingredients!D$11:D$310, MATCH($C2246, Ingredients!$B$11:$B$310, 0)), "")="", "", IFERROR(INDEX(Ingredients!D$11:D$310, MATCH($C2246, Ingredients!$B$11:$B$310, 0)), "")))</f>
        <v/>
      </c>
      <c r="AI2246" s="106" t="str">
        <f>IF($C2246="", "", IF(IFERROR(INDEX(Ingredients!E$11:E$310, MATCH($C2246, Ingredients!$B$11:$B$310, 0)), "")="", "", IFERROR(INDEX(Ingredients!E$11:E$310, MATCH($C2246, Ingredients!$B$11:$B$310, 0)), "")))</f>
        <v/>
      </c>
      <c r="AJ2246" s="108" t="str">
        <f>IF($C2246="", "", IF(IFERROR(INDEX(Ingredients!F$11:F$310, MATCH($C2246, Ingredients!$B$11:$B$310, 0)), "")="", "", IFERROR(INDEX(Ingredients!F$11:F$310, MATCH($C2246, Ingredients!$B$11:$B$310, 0)), "")))</f>
        <v/>
      </c>
      <c r="AK2246" s="106" t="str">
        <f>IF($C2246="", "", IF(IFERROR(INDEX(Ingredients!G$11:G$310, MATCH($C2246, Ingredients!$B$11:$B$310, 0)), "")="", "", IFERROR(INDEX(Ingredients!G$11:G$310, MATCH($C2246, Ingredients!$B$11:$B$310, 0)), "")))</f>
        <v/>
      </c>
      <c r="AL2246" s="79" t="str">
        <f>IF($C2246="", "", IF(IFERROR(INDEX(Ingredients!H$11:H$310, MATCH($C2246, Ingredients!$B$11:$B$310, 0)), "")="", "", IFERROR(INDEX(Ingredients!H$11:H$310, MATCH($C2246, Ingredients!$B$11:$B$310, 0)), "")))</f>
        <v/>
      </c>
      <c r="AN2246" s="83" t="str">
        <f t="shared" si="515"/>
        <v/>
      </c>
      <c r="AP2246" s="114" t="str">
        <f t="shared" si="525"/>
        <v/>
      </c>
      <c r="AR2246" s="117" t="str">
        <f>IF($C2246="", "", IF(IFERROR(INDEX(Ingredients!$AI$11:$AI$310, MATCH($C2246, Ingredients!$B$11:$B$310, 0)), "")="", "", IFERROR(INDEX(Ingredients!$AI$11:$AI$310, MATCH($C2246, Ingredients!$B$11:$B$310, 0)), "")))</f>
        <v/>
      </c>
      <c r="AT2246" s="120" t="str">
        <f t="shared" si="526"/>
        <v/>
      </c>
      <c r="AV2246" s="90" t="str">
        <f t="shared" si="516"/>
        <v/>
      </c>
      <c r="AX2246" s="90" t="str">
        <f>IF($AV2246="", "", COUNTIF($AV$11:$AV$5010, "&lt;"&amp;$AV2246)+1+COUNTIF($AV$11:$AV2246, $AV2246)-1)</f>
        <v/>
      </c>
      <c r="AZ2246" s="111" t="str">
        <f>IF($B2246="", "", SUMIF('Shopping List'!$AV$11:$AV$25, $B2246, 'Shopping List'!$BN$11:$BN$25))</f>
        <v/>
      </c>
      <c r="BB2246" s="117" t="str">
        <f t="shared" si="527"/>
        <v/>
      </c>
    </row>
    <row r="2247" spans="1:54" x14ac:dyDescent="0.25">
      <c r="A2247" s="4"/>
      <c r="B2247" s="37"/>
      <c r="C2247" s="124"/>
      <c r="D2247" s="39"/>
      <c r="E2247" s="125"/>
      <c r="F2247" s="48"/>
      <c r="G2247" s="4"/>
      <c r="H2247" s="4"/>
      <c r="I2247" s="95" t="str">
        <f>IF($C2247="", "", IF(IFERROR(INDEX(Ingredients!$C$11:$C$310, MATCH($C2247, Ingredients!$B$11:$B$310, 0)), "")="", "", IFERROR(INDEX(Ingredients!$C$11:$C$310, MATCH($C2247, Ingredients!$B$11:$B$310, 0)), "")))</f>
        <v/>
      </c>
      <c r="J2247" s="73" t="str">
        <f>IF($B2247="", "", IF(IFERROR(INDEX(Meals!$C$11:$C$260, MATCH($B2247, Meals!$B$11:$B$260, 0)), "")="", "", IFERROR(INDEX(Meals!$C$11:$C$260, MATCH($B2247, Meals!$B$11:$B$260, 0)), "")))</f>
        <v/>
      </c>
      <c r="K2247" s="4"/>
      <c r="L2247" s="72" t="str">
        <f t="shared" si="517"/>
        <v/>
      </c>
      <c r="M2247" s="73" t="str">
        <f t="shared" si="518"/>
        <v/>
      </c>
      <c r="N2247" s="4"/>
      <c r="O2247" s="78" t="str">
        <f t="shared" si="519"/>
        <v/>
      </c>
      <c r="P2247" s="79" t="str">
        <f t="shared" si="520"/>
        <v/>
      </c>
      <c r="Q2247" s="4"/>
      <c r="R2247" s="90" t="str">
        <f t="shared" si="521"/>
        <v/>
      </c>
      <c r="S2247" s="4"/>
      <c r="Y2247" s="18" t="str">
        <f t="shared" si="522"/>
        <v/>
      </c>
      <c r="AA2247" s="18" t="str">
        <f t="shared" si="513"/>
        <v/>
      </c>
      <c r="AB2247" s="18" t="str">
        <f t="shared" si="514"/>
        <v/>
      </c>
      <c r="AC2247" s="18" t="str">
        <f t="shared" si="523"/>
        <v/>
      </c>
      <c r="AD2247" s="18" t="str">
        <f t="shared" si="523"/>
        <v/>
      </c>
      <c r="AE2247" s="18" t="str">
        <f t="shared" si="524"/>
        <v/>
      </c>
      <c r="AG2247" s="95" t="str">
        <f>IF($C2247="", "", IF(IFERROR(INDEX(Ingredients!C$11:C$310, MATCH($C2247, Ingredients!$B$11:$B$310, 0)), "")="", "", IFERROR(INDEX(Ingredients!C$11:C$310, MATCH($C2247, Ingredients!$B$11:$B$310, 0)), "")))</f>
        <v/>
      </c>
      <c r="AH2247" s="105" t="str">
        <f>IF($C2247="", "", IF(IFERROR(INDEX(Ingredients!D$11:D$310, MATCH($C2247, Ingredients!$B$11:$B$310, 0)), "")="", "", IFERROR(INDEX(Ingredients!D$11:D$310, MATCH($C2247, Ingredients!$B$11:$B$310, 0)), "")))</f>
        <v/>
      </c>
      <c r="AI2247" s="106" t="str">
        <f>IF($C2247="", "", IF(IFERROR(INDEX(Ingredients!E$11:E$310, MATCH($C2247, Ingredients!$B$11:$B$310, 0)), "")="", "", IFERROR(INDEX(Ingredients!E$11:E$310, MATCH($C2247, Ingredients!$B$11:$B$310, 0)), "")))</f>
        <v/>
      </c>
      <c r="AJ2247" s="108" t="str">
        <f>IF($C2247="", "", IF(IFERROR(INDEX(Ingredients!F$11:F$310, MATCH($C2247, Ingredients!$B$11:$B$310, 0)), "")="", "", IFERROR(INDEX(Ingredients!F$11:F$310, MATCH($C2247, Ingredients!$B$11:$B$310, 0)), "")))</f>
        <v/>
      </c>
      <c r="AK2247" s="106" t="str">
        <f>IF($C2247="", "", IF(IFERROR(INDEX(Ingredients!G$11:G$310, MATCH($C2247, Ingredients!$B$11:$B$310, 0)), "")="", "", IFERROR(INDEX(Ingredients!G$11:G$310, MATCH($C2247, Ingredients!$B$11:$B$310, 0)), "")))</f>
        <v/>
      </c>
      <c r="AL2247" s="79" t="str">
        <f>IF($C2247="", "", IF(IFERROR(INDEX(Ingredients!H$11:H$310, MATCH($C2247, Ingredients!$B$11:$B$310, 0)), "")="", "", IFERROR(INDEX(Ingredients!H$11:H$310, MATCH($C2247, Ingredients!$B$11:$B$310, 0)), "")))</f>
        <v/>
      </c>
      <c r="AN2247" s="83" t="str">
        <f t="shared" si="515"/>
        <v/>
      </c>
      <c r="AP2247" s="114" t="str">
        <f t="shared" si="525"/>
        <v/>
      </c>
      <c r="AR2247" s="117" t="str">
        <f>IF($C2247="", "", IF(IFERROR(INDEX(Ingredients!$AI$11:$AI$310, MATCH($C2247, Ingredients!$B$11:$B$310, 0)), "")="", "", IFERROR(INDEX(Ingredients!$AI$11:$AI$310, MATCH($C2247, Ingredients!$B$11:$B$310, 0)), "")))</f>
        <v/>
      </c>
      <c r="AT2247" s="120" t="str">
        <f t="shared" si="526"/>
        <v/>
      </c>
      <c r="AV2247" s="90" t="str">
        <f t="shared" si="516"/>
        <v/>
      </c>
      <c r="AX2247" s="90" t="str">
        <f>IF($AV2247="", "", COUNTIF($AV$11:$AV$5010, "&lt;"&amp;$AV2247)+1+COUNTIF($AV$11:$AV2247, $AV2247)-1)</f>
        <v/>
      </c>
      <c r="AZ2247" s="111" t="str">
        <f>IF($B2247="", "", SUMIF('Shopping List'!$AV$11:$AV$25, $B2247, 'Shopping List'!$BN$11:$BN$25))</f>
        <v/>
      </c>
      <c r="BB2247" s="117" t="str">
        <f t="shared" si="527"/>
        <v/>
      </c>
    </row>
    <row r="2248" spans="1:54" x14ac:dyDescent="0.25">
      <c r="A2248" s="4"/>
      <c r="B2248" s="37"/>
      <c r="C2248" s="124"/>
      <c r="D2248" s="39"/>
      <c r="E2248" s="125"/>
      <c r="F2248" s="48"/>
      <c r="G2248" s="4"/>
      <c r="H2248" s="4"/>
      <c r="I2248" s="95" t="str">
        <f>IF($C2248="", "", IF(IFERROR(INDEX(Ingredients!$C$11:$C$310, MATCH($C2248, Ingredients!$B$11:$B$310, 0)), "")="", "", IFERROR(INDEX(Ingredients!$C$11:$C$310, MATCH($C2248, Ingredients!$B$11:$B$310, 0)), "")))</f>
        <v/>
      </c>
      <c r="J2248" s="73" t="str">
        <f>IF($B2248="", "", IF(IFERROR(INDEX(Meals!$C$11:$C$260, MATCH($B2248, Meals!$B$11:$B$260, 0)), "")="", "", IFERROR(INDEX(Meals!$C$11:$C$260, MATCH($B2248, Meals!$B$11:$B$260, 0)), "")))</f>
        <v/>
      </c>
      <c r="K2248" s="4"/>
      <c r="L2248" s="72" t="str">
        <f t="shared" si="517"/>
        <v/>
      </c>
      <c r="M2248" s="73" t="str">
        <f t="shared" si="518"/>
        <v/>
      </c>
      <c r="N2248" s="4"/>
      <c r="O2248" s="78" t="str">
        <f t="shared" si="519"/>
        <v/>
      </c>
      <c r="P2248" s="79" t="str">
        <f t="shared" si="520"/>
        <v/>
      </c>
      <c r="Q2248" s="4"/>
      <c r="R2248" s="90" t="str">
        <f t="shared" si="521"/>
        <v/>
      </c>
      <c r="S2248" s="4"/>
      <c r="Y2248" s="18" t="str">
        <f t="shared" si="522"/>
        <v/>
      </c>
      <c r="AA2248" s="18" t="str">
        <f t="shared" si="513"/>
        <v/>
      </c>
      <c r="AB2248" s="18" t="str">
        <f t="shared" si="514"/>
        <v/>
      </c>
      <c r="AC2248" s="18" t="str">
        <f t="shared" si="523"/>
        <v/>
      </c>
      <c r="AD2248" s="18" t="str">
        <f t="shared" si="523"/>
        <v/>
      </c>
      <c r="AE2248" s="18" t="str">
        <f t="shared" si="524"/>
        <v/>
      </c>
      <c r="AG2248" s="95" t="str">
        <f>IF($C2248="", "", IF(IFERROR(INDEX(Ingredients!C$11:C$310, MATCH($C2248, Ingredients!$B$11:$B$310, 0)), "")="", "", IFERROR(INDEX(Ingredients!C$11:C$310, MATCH($C2248, Ingredients!$B$11:$B$310, 0)), "")))</f>
        <v/>
      </c>
      <c r="AH2248" s="105" t="str">
        <f>IF($C2248="", "", IF(IFERROR(INDEX(Ingredients!D$11:D$310, MATCH($C2248, Ingredients!$B$11:$B$310, 0)), "")="", "", IFERROR(INDEX(Ingredients!D$11:D$310, MATCH($C2248, Ingredients!$B$11:$B$310, 0)), "")))</f>
        <v/>
      </c>
      <c r="AI2248" s="106" t="str">
        <f>IF($C2248="", "", IF(IFERROR(INDEX(Ingredients!E$11:E$310, MATCH($C2248, Ingredients!$B$11:$B$310, 0)), "")="", "", IFERROR(INDEX(Ingredients!E$11:E$310, MATCH($C2248, Ingredients!$B$11:$B$310, 0)), "")))</f>
        <v/>
      </c>
      <c r="AJ2248" s="108" t="str">
        <f>IF($C2248="", "", IF(IFERROR(INDEX(Ingredients!F$11:F$310, MATCH($C2248, Ingredients!$B$11:$B$310, 0)), "")="", "", IFERROR(INDEX(Ingredients!F$11:F$310, MATCH($C2248, Ingredients!$B$11:$B$310, 0)), "")))</f>
        <v/>
      </c>
      <c r="AK2248" s="106" t="str">
        <f>IF($C2248="", "", IF(IFERROR(INDEX(Ingredients!G$11:G$310, MATCH($C2248, Ingredients!$B$11:$B$310, 0)), "")="", "", IFERROR(INDEX(Ingredients!G$11:G$310, MATCH($C2248, Ingredients!$B$11:$B$310, 0)), "")))</f>
        <v/>
      </c>
      <c r="AL2248" s="79" t="str">
        <f>IF($C2248="", "", IF(IFERROR(INDEX(Ingredients!H$11:H$310, MATCH($C2248, Ingredients!$B$11:$B$310, 0)), "")="", "", IFERROR(INDEX(Ingredients!H$11:H$310, MATCH($C2248, Ingredients!$B$11:$B$310, 0)), "")))</f>
        <v/>
      </c>
      <c r="AN2248" s="83" t="str">
        <f t="shared" si="515"/>
        <v/>
      </c>
      <c r="AP2248" s="114" t="str">
        <f t="shared" si="525"/>
        <v/>
      </c>
      <c r="AR2248" s="117" t="str">
        <f>IF($C2248="", "", IF(IFERROR(INDEX(Ingredients!$AI$11:$AI$310, MATCH($C2248, Ingredients!$B$11:$B$310, 0)), "")="", "", IFERROR(INDEX(Ingredients!$AI$11:$AI$310, MATCH($C2248, Ingredients!$B$11:$B$310, 0)), "")))</f>
        <v/>
      </c>
      <c r="AT2248" s="120" t="str">
        <f t="shared" si="526"/>
        <v/>
      </c>
      <c r="AV2248" s="90" t="str">
        <f t="shared" si="516"/>
        <v/>
      </c>
      <c r="AX2248" s="90" t="str">
        <f>IF($AV2248="", "", COUNTIF($AV$11:$AV$5010, "&lt;"&amp;$AV2248)+1+COUNTIF($AV$11:$AV2248, $AV2248)-1)</f>
        <v/>
      </c>
      <c r="AZ2248" s="111" t="str">
        <f>IF($B2248="", "", SUMIF('Shopping List'!$AV$11:$AV$25, $B2248, 'Shopping List'!$BN$11:$BN$25))</f>
        <v/>
      </c>
      <c r="BB2248" s="117" t="str">
        <f t="shared" si="527"/>
        <v/>
      </c>
    </row>
    <row r="2249" spans="1:54" x14ac:dyDescent="0.25">
      <c r="A2249" s="4"/>
      <c r="B2249" s="37"/>
      <c r="C2249" s="124"/>
      <c r="D2249" s="39"/>
      <c r="E2249" s="125"/>
      <c r="F2249" s="48"/>
      <c r="G2249" s="4"/>
      <c r="H2249" s="4"/>
      <c r="I2249" s="95" t="str">
        <f>IF($C2249="", "", IF(IFERROR(INDEX(Ingredients!$C$11:$C$310, MATCH($C2249, Ingredients!$B$11:$B$310, 0)), "")="", "", IFERROR(INDEX(Ingredients!$C$11:$C$310, MATCH($C2249, Ingredients!$B$11:$B$310, 0)), "")))</f>
        <v/>
      </c>
      <c r="J2249" s="73" t="str">
        <f>IF($B2249="", "", IF(IFERROR(INDEX(Meals!$C$11:$C$260, MATCH($B2249, Meals!$B$11:$B$260, 0)), "")="", "", IFERROR(INDEX(Meals!$C$11:$C$260, MATCH($B2249, Meals!$B$11:$B$260, 0)), "")))</f>
        <v/>
      </c>
      <c r="K2249" s="4"/>
      <c r="L2249" s="72" t="str">
        <f t="shared" si="517"/>
        <v/>
      </c>
      <c r="M2249" s="73" t="str">
        <f t="shared" si="518"/>
        <v/>
      </c>
      <c r="N2249" s="4"/>
      <c r="O2249" s="78" t="str">
        <f t="shared" si="519"/>
        <v/>
      </c>
      <c r="P2249" s="79" t="str">
        <f t="shared" si="520"/>
        <v/>
      </c>
      <c r="Q2249" s="4"/>
      <c r="R2249" s="90" t="str">
        <f t="shared" si="521"/>
        <v/>
      </c>
      <c r="S2249" s="4"/>
      <c r="Y2249" s="18" t="str">
        <f t="shared" si="522"/>
        <v/>
      </c>
      <c r="AA2249" s="18" t="str">
        <f t="shared" si="513"/>
        <v/>
      </c>
      <c r="AB2249" s="18" t="str">
        <f t="shared" si="514"/>
        <v/>
      </c>
      <c r="AC2249" s="18" t="str">
        <f t="shared" si="523"/>
        <v/>
      </c>
      <c r="AD2249" s="18" t="str">
        <f t="shared" si="523"/>
        <v/>
      </c>
      <c r="AE2249" s="18" t="str">
        <f t="shared" si="524"/>
        <v/>
      </c>
      <c r="AG2249" s="95" t="str">
        <f>IF($C2249="", "", IF(IFERROR(INDEX(Ingredients!C$11:C$310, MATCH($C2249, Ingredients!$B$11:$B$310, 0)), "")="", "", IFERROR(INDEX(Ingredients!C$11:C$310, MATCH($C2249, Ingredients!$B$11:$B$310, 0)), "")))</f>
        <v/>
      </c>
      <c r="AH2249" s="105" t="str">
        <f>IF($C2249="", "", IF(IFERROR(INDEX(Ingredients!D$11:D$310, MATCH($C2249, Ingredients!$B$11:$B$310, 0)), "")="", "", IFERROR(INDEX(Ingredients!D$11:D$310, MATCH($C2249, Ingredients!$B$11:$B$310, 0)), "")))</f>
        <v/>
      </c>
      <c r="AI2249" s="106" t="str">
        <f>IF($C2249="", "", IF(IFERROR(INDEX(Ingredients!E$11:E$310, MATCH($C2249, Ingredients!$B$11:$B$310, 0)), "")="", "", IFERROR(INDEX(Ingredients!E$11:E$310, MATCH($C2249, Ingredients!$B$11:$B$310, 0)), "")))</f>
        <v/>
      </c>
      <c r="AJ2249" s="108" t="str">
        <f>IF($C2249="", "", IF(IFERROR(INDEX(Ingredients!F$11:F$310, MATCH($C2249, Ingredients!$B$11:$B$310, 0)), "")="", "", IFERROR(INDEX(Ingredients!F$11:F$310, MATCH($C2249, Ingredients!$B$11:$B$310, 0)), "")))</f>
        <v/>
      </c>
      <c r="AK2249" s="106" t="str">
        <f>IF($C2249="", "", IF(IFERROR(INDEX(Ingredients!G$11:G$310, MATCH($C2249, Ingredients!$B$11:$B$310, 0)), "")="", "", IFERROR(INDEX(Ingredients!G$11:G$310, MATCH($C2249, Ingredients!$B$11:$B$310, 0)), "")))</f>
        <v/>
      </c>
      <c r="AL2249" s="79" t="str">
        <f>IF($C2249="", "", IF(IFERROR(INDEX(Ingredients!H$11:H$310, MATCH($C2249, Ingredients!$B$11:$B$310, 0)), "")="", "", IFERROR(INDEX(Ingredients!H$11:H$310, MATCH($C2249, Ingredients!$B$11:$B$310, 0)), "")))</f>
        <v/>
      </c>
      <c r="AN2249" s="83" t="str">
        <f t="shared" si="515"/>
        <v/>
      </c>
      <c r="AP2249" s="114" t="str">
        <f t="shared" si="525"/>
        <v/>
      </c>
      <c r="AR2249" s="117" t="str">
        <f>IF($C2249="", "", IF(IFERROR(INDEX(Ingredients!$AI$11:$AI$310, MATCH($C2249, Ingredients!$B$11:$B$310, 0)), "")="", "", IFERROR(INDEX(Ingredients!$AI$11:$AI$310, MATCH($C2249, Ingredients!$B$11:$B$310, 0)), "")))</f>
        <v/>
      </c>
      <c r="AT2249" s="120" t="str">
        <f t="shared" si="526"/>
        <v/>
      </c>
      <c r="AV2249" s="90" t="str">
        <f t="shared" si="516"/>
        <v/>
      </c>
      <c r="AX2249" s="90" t="str">
        <f>IF($AV2249="", "", COUNTIF($AV$11:$AV$5010, "&lt;"&amp;$AV2249)+1+COUNTIF($AV$11:$AV2249, $AV2249)-1)</f>
        <v/>
      </c>
      <c r="AZ2249" s="111" t="str">
        <f>IF($B2249="", "", SUMIF('Shopping List'!$AV$11:$AV$25, $B2249, 'Shopping List'!$BN$11:$BN$25))</f>
        <v/>
      </c>
      <c r="BB2249" s="117" t="str">
        <f t="shared" si="527"/>
        <v/>
      </c>
    </row>
    <row r="2250" spans="1:54" x14ac:dyDescent="0.25">
      <c r="A2250" s="4"/>
      <c r="B2250" s="37"/>
      <c r="C2250" s="124"/>
      <c r="D2250" s="39"/>
      <c r="E2250" s="125"/>
      <c r="F2250" s="48"/>
      <c r="G2250" s="4"/>
      <c r="H2250" s="4"/>
      <c r="I2250" s="95" t="str">
        <f>IF($C2250="", "", IF(IFERROR(INDEX(Ingredients!$C$11:$C$310, MATCH($C2250, Ingredients!$B$11:$B$310, 0)), "")="", "", IFERROR(INDEX(Ingredients!$C$11:$C$310, MATCH($C2250, Ingredients!$B$11:$B$310, 0)), "")))</f>
        <v/>
      </c>
      <c r="J2250" s="73" t="str">
        <f>IF($B2250="", "", IF(IFERROR(INDEX(Meals!$C$11:$C$260, MATCH($B2250, Meals!$B$11:$B$260, 0)), "")="", "", IFERROR(INDEX(Meals!$C$11:$C$260, MATCH($B2250, Meals!$B$11:$B$260, 0)), "")))</f>
        <v/>
      </c>
      <c r="K2250" s="4"/>
      <c r="L2250" s="72" t="str">
        <f t="shared" si="517"/>
        <v/>
      </c>
      <c r="M2250" s="73" t="str">
        <f t="shared" si="518"/>
        <v/>
      </c>
      <c r="N2250" s="4"/>
      <c r="O2250" s="78" t="str">
        <f t="shared" si="519"/>
        <v/>
      </c>
      <c r="P2250" s="79" t="str">
        <f t="shared" si="520"/>
        <v/>
      </c>
      <c r="Q2250" s="4"/>
      <c r="R2250" s="90" t="str">
        <f t="shared" si="521"/>
        <v/>
      </c>
      <c r="S2250" s="4"/>
      <c r="Y2250" s="18" t="str">
        <f t="shared" si="522"/>
        <v/>
      </c>
      <c r="AA2250" s="18" t="str">
        <f t="shared" si="513"/>
        <v/>
      </c>
      <c r="AB2250" s="18" t="str">
        <f t="shared" si="514"/>
        <v/>
      </c>
      <c r="AC2250" s="18" t="str">
        <f t="shared" si="523"/>
        <v/>
      </c>
      <c r="AD2250" s="18" t="str">
        <f t="shared" si="523"/>
        <v/>
      </c>
      <c r="AE2250" s="18" t="str">
        <f t="shared" si="524"/>
        <v/>
      </c>
      <c r="AG2250" s="95" t="str">
        <f>IF($C2250="", "", IF(IFERROR(INDEX(Ingredients!C$11:C$310, MATCH($C2250, Ingredients!$B$11:$B$310, 0)), "")="", "", IFERROR(INDEX(Ingredients!C$11:C$310, MATCH($C2250, Ingredients!$B$11:$B$310, 0)), "")))</f>
        <v/>
      </c>
      <c r="AH2250" s="105" t="str">
        <f>IF($C2250="", "", IF(IFERROR(INDEX(Ingredients!D$11:D$310, MATCH($C2250, Ingredients!$B$11:$B$310, 0)), "")="", "", IFERROR(INDEX(Ingredients!D$11:D$310, MATCH($C2250, Ingredients!$B$11:$B$310, 0)), "")))</f>
        <v/>
      </c>
      <c r="AI2250" s="106" t="str">
        <f>IF($C2250="", "", IF(IFERROR(INDEX(Ingredients!E$11:E$310, MATCH($C2250, Ingredients!$B$11:$B$310, 0)), "")="", "", IFERROR(INDEX(Ingredients!E$11:E$310, MATCH($C2250, Ingredients!$B$11:$B$310, 0)), "")))</f>
        <v/>
      </c>
      <c r="AJ2250" s="108" t="str">
        <f>IF($C2250="", "", IF(IFERROR(INDEX(Ingredients!F$11:F$310, MATCH($C2250, Ingredients!$B$11:$B$310, 0)), "")="", "", IFERROR(INDEX(Ingredients!F$11:F$310, MATCH($C2250, Ingredients!$B$11:$B$310, 0)), "")))</f>
        <v/>
      </c>
      <c r="AK2250" s="106" t="str">
        <f>IF($C2250="", "", IF(IFERROR(INDEX(Ingredients!G$11:G$310, MATCH($C2250, Ingredients!$B$11:$B$310, 0)), "")="", "", IFERROR(INDEX(Ingredients!G$11:G$310, MATCH($C2250, Ingredients!$B$11:$B$310, 0)), "")))</f>
        <v/>
      </c>
      <c r="AL2250" s="79" t="str">
        <f>IF($C2250="", "", IF(IFERROR(INDEX(Ingredients!H$11:H$310, MATCH($C2250, Ingredients!$B$11:$B$310, 0)), "")="", "", IFERROR(INDEX(Ingredients!H$11:H$310, MATCH($C2250, Ingredients!$B$11:$B$310, 0)), "")))</f>
        <v/>
      </c>
      <c r="AN2250" s="83" t="str">
        <f t="shared" si="515"/>
        <v/>
      </c>
      <c r="AP2250" s="114" t="str">
        <f t="shared" si="525"/>
        <v/>
      </c>
      <c r="AR2250" s="117" t="str">
        <f>IF($C2250="", "", IF(IFERROR(INDEX(Ingredients!$AI$11:$AI$310, MATCH($C2250, Ingredients!$B$11:$B$310, 0)), "")="", "", IFERROR(INDEX(Ingredients!$AI$11:$AI$310, MATCH($C2250, Ingredients!$B$11:$B$310, 0)), "")))</f>
        <v/>
      </c>
      <c r="AT2250" s="120" t="str">
        <f t="shared" si="526"/>
        <v/>
      </c>
      <c r="AV2250" s="90" t="str">
        <f t="shared" si="516"/>
        <v/>
      </c>
      <c r="AX2250" s="90" t="str">
        <f>IF($AV2250="", "", COUNTIF($AV$11:$AV$5010, "&lt;"&amp;$AV2250)+1+COUNTIF($AV$11:$AV2250, $AV2250)-1)</f>
        <v/>
      </c>
      <c r="AZ2250" s="111" t="str">
        <f>IF($B2250="", "", SUMIF('Shopping List'!$AV$11:$AV$25, $B2250, 'Shopping List'!$BN$11:$BN$25))</f>
        <v/>
      </c>
      <c r="BB2250" s="117" t="str">
        <f t="shared" si="527"/>
        <v/>
      </c>
    </row>
    <row r="2251" spans="1:54" x14ac:dyDescent="0.25">
      <c r="A2251" s="4"/>
      <c r="B2251" s="37"/>
      <c r="C2251" s="124"/>
      <c r="D2251" s="39"/>
      <c r="E2251" s="125"/>
      <c r="F2251" s="48"/>
      <c r="G2251" s="4"/>
      <c r="H2251" s="4"/>
      <c r="I2251" s="95" t="str">
        <f>IF($C2251="", "", IF(IFERROR(INDEX(Ingredients!$C$11:$C$310, MATCH($C2251, Ingredients!$B$11:$B$310, 0)), "")="", "", IFERROR(INDEX(Ingredients!$C$11:$C$310, MATCH($C2251, Ingredients!$B$11:$B$310, 0)), "")))</f>
        <v/>
      </c>
      <c r="J2251" s="73" t="str">
        <f>IF($B2251="", "", IF(IFERROR(INDEX(Meals!$C$11:$C$260, MATCH($B2251, Meals!$B$11:$B$260, 0)), "")="", "", IFERROR(INDEX(Meals!$C$11:$C$260, MATCH($B2251, Meals!$B$11:$B$260, 0)), "")))</f>
        <v/>
      </c>
      <c r="K2251" s="4"/>
      <c r="L2251" s="72" t="str">
        <f t="shared" si="517"/>
        <v/>
      </c>
      <c r="M2251" s="73" t="str">
        <f t="shared" si="518"/>
        <v/>
      </c>
      <c r="N2251" s="4"/>
      <c r="O2251" s="78" t="str">
        <f t="shared" si="519"/>
        <v/>
      </c>
      <c r="P2251" s="79" t="str">
        <f t="shared" si="520"/>
        <v/>
      </c>
      <c r="Q2251" s="4"/>
      <c r="R2251" s="90" t="str">
        <f t="shared" si="521"/>
        <v/>
      </c>
      <c r="S2251" s="4"/>
      <c r="Y2251" s="18" t="str">
        <f t="shared" si="522"/>
        <v/>
      </c>
      <c r="AA2251" s="18" t="str">
        <f t="shared" ref="AA2251:AA2314" si="528">IF($Y2251="", "", IF(AND(AA$5="X", B2251=""), $Y$6, IF(AND(NOT(B2251=""), COUNTIF(V$11:V$260, B2251)=0), $Y$7, "")))</f>
        <v/>
      </c>
      <c r="AB2251" s="18" t="str">
        <f t="shared" ref="AB2251:AB2314" si="529">IF($Y2251="", "", IF(AND(AB$5="X", C2251=""), $Y$6, IF(AND(NOT(C2251=""), COUNTIF(W$11:W$310, C2251)=0), $Y$7, "")))</f>
        <v/>
      </c>
      <c r="AC2251" s="18" t="str">
        <f t="shared" si="523"/>
        <v/>
      </c>
      <c r="AD2251" s="18" t="str">
        <f t="shared" si="523"/>
        <v/>
      </c>
      <c r="AE2251" s="18" t="str">
        <f t="shared" si="524"/>
        <v/>
      </c>
      <c r="AG2251" s="95" t="str">
        <f>IF($C2251="", "", IF(IFERROR(INDEX(Ingredients!C$11:C$310, MATCH($C2251, Ingredients!$B$11:$B$310, 0)), "")="", "", IFERROR(INDEX(Ingredients!C$11:C$310, MATCH($C2251, Ingredients!$B$11:$B$310, 0)), "")))</f>
        <v/>
      </c>
      <c r="AH2251" s="105" t="str">
        <f>IF($C2251="", "", IF(IFERROR(INDEX(Ingredients!D$11:D$310, MATCH($C2251, Ingredients!$B$11:$B$310, 0)), "")="", "", IFERROR(INDEX(Ingredients!D$11:D$310, MATCH($C2251, Ingredients!$B$11:$B$310, 0)), "")))</f>
        <v/>
      </c>
      <c r="AI2251" s="106" t="str">
        <f>IF($C2251="", "", IF(IFERROR(INDEX(Ingredients!E$11:E$310, MATCH($C2251, Ingredients!$B$11:$B$310, 0)), "")="", "", IFERROR(INDEX(Ingredients!E$11:E$310, MATCH($C2251, Ingredients!$B$11:$B$310, 0)), "")))</f>
        <v/>
      </c>
      <c r="AJ2251" s="108" t="str">
        <f>IF($C2251="", "", IF(IFERROR(INDEX(Ingredients!F$11:F$310, MATCH($C2251, Ingredients!$B$11:$B$310, 0)), "")="", "", IFERROR(INDEX(Ingredients!F$11:F$310, MATCH($C2251, Ingredients!$B$11:$B$310, 0)), "")))</f>
        <v/>
      </c>
      <c r="AK2251" s="106" t="str">
        <f>IF($C2251="", "", IF(IFERROR(INDEX(Ingredients!G$11:G$310, MATCH($C2251, Ingredients!$B$11:$B$310, 0)), "")="", "", IFERROR(INDEX(Ingredients!G$11:G$310, MATCH($C2251, Ingredients!$B$11:$B$310, 0)), "")))</f>
        <v/>
      </c>
      <c r="AL2251" s="79" t="str">
        <f>IF($C2251="", "", IF(IFERROR(INDEX(Ingredients!H$11:H$310, MATCH($C2251, Ingredients!$B$11:$B$310, 0)), "")="", "", IFERROR(INDEX(Ingredients!H$11:H$310, MATCH($C2251, Ingredients!$B$11:$B$310, 0)), "")))</f>
        <v/>
      </c>
      <c r="AN2251" s="83" t="str">
        <f t="shared" ref="AN2251:AN2314" si="530">IF($D2251="", "", IFERROR(IF($AK2251=$AI2251, $AJ2251/$AH2251, $AJ2251), ""))</f>
        <v/>
      </c>
      <c r="AP2251" s="114" t="str">
        <f t="shared" si="525"/>
        <v/>
      </c>
      <c r="AR2251" s="117" t="str">
        <f>IF($C2251="", "", IF(IFERROR(INDEX(Ingredients!$AI$11:$AI$310, MATCH($C2251, Ingredients!$B$11:$B$310, 0)), "")="", "", IFERROR(INDEX(Ingredients!$AI$11:$AI$310, MATCH($C2251, Ingredients!$B$11:$B$310, 0)), "")))</f>
        <v/>
      </c>
      <c r="AT2251" s="120" t="str">
        <f t="shared" si="526"/>
        <v/>
      </c>
      <c r="AV2251" s="90" t="str">
        <f t="shared" ref="AV2251:AV2314" si="531">IF($AT$8="", "", IF($B2251=$AT$8, $E2251, ""))</f>
        <v/>
      </c>
      <c r="AX2251" s="90" t="str">
        <f>IF($AV2251="", "", COUNTIF($AV$11:$AV$5010, "&lt;"&amp;$AV2251)+1+COUNTIF($AV$11:$AV2251, $AV2251)-1)</f>
        <v/>
      </c>
      <c r="AZ2251" s="111" t="str">
        <f>IF($B2251="", "", SUMIF('Shopping List'!$AV$11:$AV$25, $B2251, 'Shopping List'!$BN$11:$BN$25))</f>
        <v/>
      </c>
      <c r="BB2251" s="117" t="str">
        <f t="shared" si="527"/>
        <v/>
      </c>
    </row>
    <row r="2252" spans="1:54" x14ac:dyDescent="0.25">
      <c r="A2252" s="4"/>
      <c r="B2252" s="37"/>
      <c r="C2252" s="124"/>
      <c r="D2252" s="39"/>
      <c r="E2252" s="125"/>
      <c r="F2252" s="48"/>
      <c r="G2252" s="4"/>
      <c r="H2252" s="4"/>
      <c r="I2252" s="95" t="str">
        <f>IF($C2252="", "", IF(IFERROR(INDEX(Ingredients!$C$11:$C$310, MATCH($C2252, Ingredients!$B$11:$B$310, 0)), "")="", "", IFERROR(INDEX(Ingredients!$C$11:$C$310, MATCH($C2252, Ingredients!$B$11:$B$310, 0)), "")))</f>
        <v/>
      </c>
      <c r="J2252" s="73" t="str">
        <f>IF($B2252="", "", IF(IFERROR(INDEX(Meals!$C$11:$C$260, MATCH($B2252, Meals!$B$11:$B$260, 0)), "")="", "", IFERROR(INDEX(Meals!$C$11:$C$260, MATCH($B2252, Meals!$B$11:$B$260, 0)), "")))</f>
        <v/>
      </c>
      <c r="K2252" s="4"/>
      <c r="L2252" s="72" t="str">
        <f t="shared" ref="L2252:L2315" si="532">IF($D2252="", "", IFERROR(ROUND($AN2252*$D2252, 0), ""))</f>
        <v/>
      </c>
      <c r="M2252" s="73" t="str">
        <f t="shared" ref="M2252:M2315" si="533">IFERROR(ROUND($L2252/$J2252, 0), "")</f>
        <v/>
      </c>
      <c r="N2252" s="4"/>
      <c r="O2252" s="78" t="str">
        <f t="shared" ref="O2252:O2315" si="534">IF($D2252="", "", IFERROR(ROUND($AP2252*$D2252, 2), ""))</f>
        <v/>
      </c>
      <c r="P2252" s="79" t="str">
        <f t="shared" ref="P2252:P2315" si="535">IFERROR(ROUND($O2252/$J2252, 2), "")</f>
        <v/>
      </c>
      <c r="Q2252" s="4"/>
      <c r="R2252" s="90" t="str">
        <f t="shared" ref="R2252:R2315" si="536">IF(OR($D2252="", $AR2252=""), "", IF($AR2252&gt;=$D2252, $V$3, $V$4))</f>
        <v/>
      </c>
      <c r="S2252" s="4"/>
      <c r="Y2252" s="18" t="str">
        <f t="shared" ref="Y2252:Y2315" si="537">IF(COUNTIF($B2252:$F2252, "")=5, "", "X")</f>
        <v/>
      </c>
      <c r="AA2252" s="18" t="str">
        <f t="shared" si="528"/>
        <v/>
      </c>
      <c r="AB2252" s="18" t="str">
        <f t="shared" si="529"/>
        <v/>
      </c>
      <c r="AC2252" s="18" t="str">
        <f t="shared" ref="AC2252:AD2315" si="538">IF($Y2252="", "", IF(AND(AC$5="X", D2252=""), $Y$6, IF(AND(NOT(D2252=""), ISNUMBER(D2252)=FALSE), $Y$7, "")))</f>
        <v/>
      </c>
      <c r="AD2252" s="18" t="str">
        <f t="shared" si="538"/>
        <v/>
      </c>
      <c r="AE2252" s="18" t="str">
        <f t="shared" ref="AE2252:AE2315" si="539">IF($Y2252="", "", IF(AND(AE$5="X", F2252=""), $Y$6, ""))</f>
        <v/>
      </c>
      <c r="AG2252" s="95" t="str">
        <f>IF($C2252="", "", IF(IFERROR(INDEX(Ingredients!C$11:C$310, MATCH($C2252, Ingredients!$B$11:$B$310, 0)), "")="", "", IFERROR(INDEX(Ingredients!C$11:C$310, MATCH($C2252, Ingredients!$B$11:$B$310, 0)), "")))</f>
        <v/>
      </c>
      <c r="AH2252" s="105" t="str">
        <f>IF($C2252="", "", IF(IFERROR(INDEX(Ingredients!D$11:D$310, MATCH($C2252, Ingredients!$B$11:$B$310, 0)), "")="", "", IFERROR(INDEX(Ingredients!D$11:D$310, MATCH($C2252, Ingredients!$B$11:$B$310, 0)), "")))</f>
        <v/>
      </c>
      <c r="AI2252" s="106" t="str">
        <f>IF($C2252="", "", IF(IFERROR(INDEX(Ingredients!E$11:E$310, MATCH($C2252, Ingredients!$B$11:$B$310, 0)), "")="", "", IFERROR(INDEX(Ingredients!E$11:E$310, MATCH($C2252, Ingredients!$B$11:$B$310, 0)), "")))</f>
        <v/>
      </c>
      <c r="AJ2252" s="108" t="str">
        <f>IF($C2252="", "", IF(IFERROR(INDEX(Ingredients!F$11:F$310, MATCH($C2252, Ingredients!$B$11:$B$310, 0)), "")="", "", IFERROR(INDEX(Ingredients!F$11:F$310, MATCH($C2252, Ingredients!$B$11:$B$310, 0)), "")))</f>
        <v/>
      </c>
      <c r="AK2252" s="106" t="str">
        <f>IF($C2252="", "", IF(IFERROR(INDEX(Ingredients!G$11:G$310, MATCH($C2252, Ingredients!$B$11:$B$310, 0)), "")="", "", IFERROR(INDEX(Ingredients!G$11:G$310, MATCH($C2252, Ingredients!$B$11:$B$310, 0)), "")))</f>
        <v/>
      </c>
      <c r="AL2252" s="79" t="str">
        <f>IF($C2252="", "", IF(IFERROR(INDEX(Ingredients!H$11:H$310, MATCH($C2252, Ingredients!$B$11:$B$310, 0)), "")="", "", IFERROR(INDEX(Ingredients!H$11:H$310, MATCH($C2252, Ingredients!$B$11:$B$310, 0)), "")))</f>
        <v/>
      </c>
      <c r="AN2252" s="83" t="str">
        <f t="shared" si="530"/>
        <v/>
      </c>
      <c r="AP2252" s="114" t="str">
        <f t="shared" ref="AP2252:AP2315" si="540">IF($D2252="", "", IFERROR(IF($AK2252=$AI2252, $AL2252/$AH2252, $AL2252), ""))</f>
        <v/>
      </c>
      <c r="AR2252" s="117" t="str">
        <f>IF($C2252="", "", IF(IFERROR(INDEX(Ingredients!$AI$11:$AI$310, MATCH($C2252, Ingredients!$B$11:$B$310, 0)), "")="", "", IFERROR(INDEX(Ingredients!$AI$11:$AI$310, MATCH($C2252, Ingredients!$B$11:$B$310, 0)), "")))</f>
        <v/>
      </c>
      <c r="AT2252" s="120" t="str">
        <f t="shared" ref="AT2252:AT2315" si="541">IF(OR($B2252="", $R2252=""), "", CONCATENATE($B2252, " - ", $R2252))</f>
        <v/>
      </c>
      <c r="AV2252" s="90" t="str">
        <f t="shared" si="531"/>
        <v/>
      </c>
      <c r="AX2252" s="90" t="str">
        <f>IF($AV2252="", "", COUNTIF($AV$11:$AV$5010, "&lt;"&amp;$AV2252)+1+COUNTIF($AV$11:$AV2252, $AV2252)-1)</f>
        <v/>
      </c>
      <c r="AZ2252" s="111" t="str">
        <f>IF($B2252="", "", SUMIF('Shopping List'!$AV$11:$AV$25, $B2252, 'Shopping List'!$BN$11:$BN$25))</f>
        <v/>
      </c>
      <c r="BB2252" s="117" t="str">
        <f t="shared" ref="BB2252:BB2315" si="542">IF(OR($AZ2252="", $AZ2252=0), "", IFERROR($D2252*$AZ2252, ""))</f>
        <v/>
      </c>
    </row>
    <row r="2253" spans="1:54" x14ac:dyDescent="0.25">
      <c r="A2253" s="4"/>
      <c r="B2253" s="37"/>
      <c r="C2253" s="124"/>
      <c r="D2253" s="39"/>
      <c r="E2253" s="125"/>
      <c r="F2253" s="48"/>
      <c r="G2253" s="4"/>
      <c r="H2253" s="4"/>
      <c r="I2253" s="95" t="str">
        <f>IF($C2253="", "", IF(IFERROR(INDEX(Ingredients!$C$11:$C$310, MATCH($C2253, Ingredients!$B$11:$B$310, 0)), "")="", "", IFERROR(INDEX(Ingredients!$C$11:$C$310, MATCH($C2253, Ingredients!$B$11:$B$310, 0)), "")))</f>
        <v/>
      </c>
      <c r="J2253" s="73" t="str">
        <f>IF($B2253="", "", IF(IFERROR(INDEX(Meals!$C$11:$C$260, MATCH($B2253, Meals!$B$11:$B$260, 0)), "")="", "", IFERROR(INDEX(Meals!$C$11:$C$260, MATCH($B2253, Meals!$B$11:$B$260, 0)), "")))</f>
        <v/>
      </c>
      <c r="K2253" s="4"/>
      <c r="L2253" s="72" t="str">
        <f t="shared" si="532"/>
        <v/>
      </c>
      <c r="M2253" s="73" t="str">
        <f t="shared" si="533"/>
        <v/>
      </c>
      <c r="N2253" s="4"/>
      <c r="O2253" s="78" t="str">
        <f t="shared" si="534"/>
        <v/>
      </c>
      <c r="P2253" s="79" t="str">
        <f t="shared" si="535"/>
        <v/>
      </c>
      <c r="Q2253" s="4"/>
      <c r="R2253" s="90" t="str">
        <f t="shared" si="536"/>
        <v/>
      </c>
      <c r="S2253" s="4"/>
      <c r="Y2253" s="18" t="str">
        <f t="shared" si="537"/>
        <v/>
      </c>
      <c r="AA2253" s="18" t="str">
        <f t="shared" si="528"/>
        <v/>
      </c>
      <c r="AB2253" s="18" t="str">
        <f t="shared" si="529"/>
        <v/>
      </c>
      <c r="AC2253" s="18" t="str">
        <f t="shared" si="538"/>
        <v/>
      </c>
      <c r="AD2253" s="18" t="str">
        <f t="shared" si="538"/>
        <v/>
      </c>
      <c r="AE2253" s="18" t="str">
        <f t="shared" si="539"/>
        <v/>
      </c>
      <c r="AG2253" s="95" t="str">
        <f>IF($C2253="", "", IF(IFERROR(INDEX(Ingredients!C$11:C$310, MATCH($C2253, Ingredients!$B$11:$B$310, 0)), "")="", "", IFERROR(INDEX(Ingredients!C$11:C$310, MATCH($C2253, Ingredients!$B$11:$B$310, 0)), "")))</f>
        <v/>
      </c>
      <c r="AH2253" s="105" t="str">
        <f>IF($C2253="", "", IF(IFERROR(INDEX(Ingredients!D$11:D$310, MATCH($C2253, Ingredients!$B$11:$B$310, 0)), "")="", "", IFERROR(INDEX(Ingredients!D$11:D$310, MATCH($C2253, Ingredients!$B$11:$B$310, 0)), "")))</f>
        <v/>
      </c>
      <c r="AI2253" s="106" t="str">
        <f>IF($C2253="", "", IF(IFERROR(INDEX(Ingredients!E$11:E$310, MATCH($C2253, Ingredients!$B$11:$B$310, 0)), "")="", "", IFERROR(INDEX(Ingredients!E$11:E$310, MATCH($C2253, Ingredients!$B$11:$B$310, 0)), "")))</f>
        <v/>
      </c>
      <c r="AJ2253" s="108" t="str">
        <f>IF($C2253="", "", IF(IFERROR(INDEX(Ingredients!F$11:F$310, MATCH($C2253, Ingredients!$B$11:$B$310, 0)), "")="", "", IFERROR(INDEX(Ingredients!F$11:F$310, MATCH($C2253, Ingredients!$B$11:$B$310, 0)), "")))</f>
        <v/>
      </c>
      <c r="AK2253" s="106" t="str">
        <f>IF($C2253="", "", IF(IFERROR(INDEX(Ingredients!G$11:G$310, MATCH($C2253, Ingredients!$B$11:$B$310, 0)), "")="", "", IFERROR(INDEX(Ingredients!G$11:G$310, MATCH($C2253, Ingredients!$B$11:$B$310, 0)), "")))</f>
        <v/>
      </c>
      <c r="AL2253" s="79" t="str">
        <f>IF($C2253="", "", IF(IFERROR(INDEX(Ingredients!H$11:H$310, MATCH($C2253, Ingredients!$B$11:$B$310, 0)), "")="", "", IFERROR(INDEX(Ingredients!H$11:H$310, MATCH($C2253, Ingredients!$B$11:$B$310, 0)), "")))</f>
        <v/>
      </c>
      <c r="AN2253" s="83" t="str">
        <f t="shared" si="530"/>
        <v/>
      </c>
      <c r="AP2253" s="114" t="str">
        <f t="shared" si="540"/>
        <v/>
      </c>
      <c r="AR2253" s="117" t="str">
        <f>IF($C2253="", "", IF(IFERROR(INDEX(Ingredients!$AI$11:$AI$310, MATCH($C2253, Ingredients!$B$11:$B$310, 0)), "")="", "", IFERROR(INDEX(Ingredients!$AI$11:$AI$310, MATCH($C2253, Ingredients!$B$11:$B$310, 0)), "")))</f>
        <v/>
      </c>
      <c r="AT2253" s="120" t="str">
        <f t="shared" si="541"/>
        <v/>
      </c>
      <c r="AV2253" s="90" t="str">
        <f t="shared" si="531"/>
        <v/>
      </c>
      <c r="AX2253" s="90" t="str">
        <f>IF($AV2253="", "", COUNTIF($AV$11:$AV$5010, "&lt;"&amp;$AV2253)+1+COUNTIF($AV$11:$AV2253, $AV2253)-1)</f>
        <v/>
      </c>
      <c r="AZ2253" s="111" t="str">
        <f>IF($B2253="", "", SUMIF('Shopping List'!$AV$11:$AV$25, $B2253, 'Shopping List'!$BN$11:$BN$25))</f>
        <v/>
      </c>
      <c r="BB2253" s="117" t="str">
        <f t="shared" si="542"/>
        <v/>
      </c>
    </row>
    <row r="2254" spans="1:54" x14ac:dyDescent="0.25">
      <c r="A2254" s="4"/>
      <c r="B2254" s="37"/>
      <c r="C2254" s="124"/>
      <c r="D2254" s="39"/>
      <c r="E2254" s="125"/>
      <c r="F2254" s="48"/>
      <c r="G2254" s="4"/>
      <c r="H2254" s="4"/>
      <c r="I2254" s="95" t="str">
        <f>IF($C2254="", "", IF(IFERROR(INDEX(Ingredients!$C$11:$C$310, MATCH($C2254, Ingredients!$B$11:$B$310, 0)), "")="", "", IFERROR(INDEX(Ingredients!$C$11:$C$310, MATCH($C2254, Ingredients!$B$11:$B$310, 0)), "")))</f>
        <v/>
      </c>
      <c r="J2254" s="73" t="str">
        <f>IF($B2254="", "", IF(IFERROR(INDEX(Meals!$C$11:$C$260, MATCH($B2254, Meals!$B$11:$B$260, 0)), "")="", "", IFERROR(INDEX(Meals!$C$11:$C$260, MATCH($B2254, Meals!$B$11:$B$260, 0)), "")))</f>
        <v/>
      </c>
      <c r="K2254" s="4"/>
      <c r="L2254" s="72" t="str">
        <f t="shared" si="532"/>
        <v/>
      </c>
      <c r="M2254" s="73" t="str">
        <f t="shared" si="533"/>
        <v/>
      </c>
      <c r="N2254" s="4"/>
      <c r="O2254" s="78" t="str">
        <f t="shared" si="534"/>
        <v/>
      </c>
      <c r="P2254" s="79" t="str">
        <f t="shared" si="535"/>
        <v/>
      </c>
      <c r="Q2254" s="4"/>
      <c r="R2254" s="90" t="str">
        <f t="shared" si="536"/>
        <v/>
      </c>
      <c r="S2254" s="4"/>
      <c r="Y2254" s="18" t="str">
        <f t="shared" si="537"/>
        <v/>
      </c>
      <c r="AA2254" s="18" t="str">
        <f t="shared" si="528"/>
        <v/>
      </c>
      <c r="AB2254" s="18" t="str">
        <f t="shared" si="529"/>
        <v/>
      </c>
      <c r="AC2254" s="18" t="str">
        <f t="shared" si="538"/>
        <v/>
      </c>
      <c r="AD2254" s="18" t="str">
        <f t="shared" si="538"/>
        <v/>
      </c>
      <c r="AE2254" s="18" t="str">
        <f t="shared" si="539"/>
        <v/>
      </c>
      <c r="AG2254" s="95" t="str">
        <f>IF($C2254="", "", IF(IFERROR(INDEX(Ingredients!C$11:C$310, MATCH($C2254, Ingredients!$B$11:$B$310, 0)), "")="", "", IFERROR(INDEX(Ingredients!C$11:C$310, MATCH($C2254, Ingredients!$B$11:$B$310, 0)), "")))</f>
        <v/>
      </c>
      <c r="AH2254" s="105" t="str">
        <f>IF($C2254="", "", IF(IFERROR(INDEX(Ingredients!D$11:D$310, MATCH($C2254, Ingredients!$B$11:$B$310, 0)), "")="", "", IFERROR(INDEX(Ingredients!D$11:D$310, MATCH($C2254, Ingredients!$B$11:$B$310, 0)), "")))</f>
        <v/>
      </c>
      <c r="AI2254" s="106" t="str">
        <f>IF($C2254="", "", IF(IFERROR(INDEX(Ingredients!E$11:E$310, MATCH($C2254, Ingredients!$B$11:$B$310, 0)), "")="", "", IFERROR(INDEX(Ingredients!E$11:E$310, MATCH($C2254, Ingredients!$B$11:$B$310, 0)), "")))</f>
        <v/>
      </c>
      <c r="AJ2254" s="108" t="str">
        <f>IF($C2254="", "", IF(IFERROR(INDEX(Ingredients!F$11:F$310, MATCH($C2254, Ingredients!$B$11:$B$310, 0)), "")="", "", IFERROR(INDEX(Ingredients!F$11:F$310, MATCH($C2254, Ingredients!$B$11:$B$310, 0)), "")))</f>
        <v/>
      </c>
      <c r="AK2254" s="106" t="str">
        <f>IF($C2254="", "", IF(IFERROR(INDEX(Ingredients!G$11:G$310, MATCH($C2254, Ingredients!$B$11:$B$310, 0)), "")="", "", IFERROR(INDEX(Ingredients!G$11:G$310, MATCH($C2254, Ingredients!$B$11:$B$310, 0)), "")))</f>
        <v/>
      </c>
      <c r="AL2254" s="79" t="str">
        <f>IF($C2254="", "", IF(IFERROR(INDEX(Ingredients!H$11:H$310, MATCH($C2254, Ingredients!$B$11:$B$310, 0)), "")="", "", IFERROR(INDEX(Ingredients!H$11:H$310, MATCH($C2254, Ingredients!$B$11:$B$310, 0)), "")))</f>
        <v/>
      </c>
      <c r="AN2254" s="83" t="str">
        <f t="shared" si="530"/>
        <v/>
      </c>
      <c r="AP2254" s="114" t="str">
        <f t="shared" si="540"/>
        <v/>
      </c>
      <c r="AR2254" s="117" t="str">
        <f>IF($C2254="", "", IF(IFERROR(INDEX(Ingredients!$AI$11:$AI$310, MATCH($C2254, Ingredients!$B$11:$B$310, 0)), "")="", "", IFERROR(INDEX(Ingredients!$AI$11:$AI$310, MATCH($C2254, Ingredients!$B$11:$B$310, 0)), "")))</f>
        <v/>
      </c>
      <c r="AT2254" s="120" t="str">
        <f t="shared" si="541"/>
        <v/>
      </c>
      <c r="AV2254" s="90" t="str">
        <f t="shared" si="531"/>
        <v/>
      </c>
      <c r="AX2254" s="90" t="str">
        <f>IF($AV2254="", "", COUNTIF($AV$11:$AV$5010, "&lt;"&amp;$AV2254)+1+COUNTIF($AV$11:$AV2254, $AV2254)-1)</f>
        <v/>
      </c>
      <c r="AZ2254" s="111" t="str">
        <f>IF($B2254="", "", SUMIF('Shopping List'!$AV$11:$AV$25, $B2254, 'Shopping List'!$BN$11:$BN$25))</f>
        <v/>
      </c>
      <c r="BB2254" s="117" t="str">
        <f t="shared" si="542"/>
        <v/>
      </c>
    </row>
    <row r="2255" spans="1:54" x14ac:dyDescent="0.25">
      <c r="A2255" s="4"/>
      <c r="B2255" s="37"/>
      <c r="C2255" s="124"/>
      <c r="D2255" s="39"/>
      <c r="E2255" s="125"/>
      <c r="F2255" s="48"/>
      <c r="G2255" s="4"/>
      <c r="H2255" s="4"/>
      <c r="I2255" s="95" t="str">
        <f>IF($C2255="", "", IF(IFERROR(INDEX(Ingredients!$C$11:$C$310, MATCH($C2255, Ingredients!$B$11:$B$310, 0)), "")="", "", IFERROR(INDEX(Ingredients!$C$11:$C$310, MATCH($C2255, Ingredients!$B$11:$B$310, 0)), "")))</f>
        <v/>
      </c>
      <c r="J2255" s="73" t="str">
        <f>IF($B2255="", "", IF(IFERROR(INDEX(Meals!$C$11:$C$260, MATCH($B2255, Meals!$B$11:$B$260, 0)), "")="", "", IFERROR(INDEX(Meals!$C$11:$C$260, MATCH($B2255, Meals!$B$11:$B$260, 0)), "")))</f>
        <v/>
      </c>
      <c r="K2255" s="4"/>
      <c r="L2255" s="72" t="str">
        <f t="shared" si="532"/>
        <v/>
      </c>
      <c r="M2255" s="73" t="str">
        <f t="shared" si="533"/>
        <v/>
      </c>
      <c r="N2255" s="4"/>
      <c r="O2255" s="78" t="str">
        <f t="shared" si="534"/>
        <v/>
      </c>
      <c r="P2255" s="79" t="str">
        <f t="shared" si="535"/>
        <v/>
      </c>
      <c r="Q2255" s="4"/>
      <c r="R2255" s="90" t="str">
        <f t="shared" si="536"/>
        <v/>
      </c>
      <c r="S2255" s="4"/>
      <c r="Y2255" s="18" t="str">
        <f t="shared" si="537"/>
        <v/>
      </c>
      <c r="AA2255" s="18" t="str">
        <f t="shared" si="528"/>
        <v/>
      </c>
      <c r="AB2255" s="18" t="str">
        <f t="shared" si="529"/>
        <v/>
      </c>
      <c r="AC2255" s="18" t="str">
        <f t="shared" si="538"/>
        <v/>
      </c>
      <c r="AD2255" s="18" t="str">
        <f t="shared" si="538"/>
        <v/>
      </c>
      <c r="AE2255" s="18" t="str">
        <f t="shared" si="539"/>
        <v/>
      </c>
      <c r="AG2255" s="95" t="str">
        <f>IF($C2255="", "", IF(IFERROR(INDEX(Ingredients!C$11:C$310, MATCH($C2255, Ingredients!$B$11:$B$310, 0)), "")="", "", IFERROR(INDEX(Ingredients!C$11:C$310, MATCH($C2255, Ingredients!$B$11:$B$310, 0)), "")))</f>
        <v/>
      </c>
      <c r="AH2255" s="105" t="str">
        <f>IF($C2255="", "", IF(IFERROR(INDEX(Ingredients!D$11:D$310, MATCH($C2255, Ingredients!$B$11:$B$310, 0)), "")="", "", IFERROR(INDEX(Ingredients!D$11:D$310, MATCH($C2255, Ingredients!$B$11:$B$310, 0)), "")))</f>
        <v/>
      </c>
      <c r="AI2255" s="106" t="str">
        <f>IF($C2255="", "", IF(IFERROR(INDEX(Ingredients!E$11:E$310, MATCH($C2255, Ingredients!$B$11:$B$310, 0)), "")="", "", IFERROR(INDEX(Ingredients!E$11:E$310, MATCH($C2255, Ingredients!$B$11:$B$310, 0)), "")))</f>
        <v/>
      </c>
      <c r="AJ2255" s="108" t="str">
        <f>IF($C2255="", "", IF(IFERROR(INDEX(Ingredients!F$11:F$310, MATCH($C2255, Ingredients!$B$11:$B$310, 0)), "")="", "", IFERROR(INDEX(Ingredients!F$11:F$310, MATCH($C2255, Ingredients!$B$11:$B$310, 0)), "")))</f>
        <v/>
      </c>
      <c r="AK2255" s="106" t="str">
        <f>IF($C2255="", "", IF(IFERROR(INDEX(Ingredients!G$11:G$310, MATCH($C2255, Ingredients!$B$11:$B$310, 0)), "")="", "", IFERROR(INDEX(Ingredients!G$11:G$310, MATCH($C2255, Ingredients!$B$11:$B$310, 0)), "")))</f>
        <v/>
      </c>
      <c r="AL2255" s="79" t="str">
        <f>IF($C2255="", "", IF(IFERROR(INDEX(Ingredients!H$11:H$310, MATCH($C2255, Ingredients!$B$11:$B$310, 0)), "")="", "", IFERROR(INDEX(Ingredients!H$11:H$310, MATCH($C2255, Ingredients!$B$11:$B$310, 0)), "")))</f>
        <v/>
      </c>
      <c r="AN2255" s="83" t="str">
        <f t="shared" si="530"/>
        <v/>
      </c>
      <c r="AP2255" s="114" t="str">
        <f t="shared" si="540"/>
        <v/>
      </c>
      <c r="AR2255" s="117" t="str">
        <f>IF($C2255="", "", IF(IFERROR(INDEX(Ingredients!$AI$11:$AI$310, MATCH($C2255, Ingredients!$B$11:$B$310, 0)), "")="", "", IFERROR(INDEX(Ingredients!$AI$11:$AI$310, MATCH($C2255, Ingredients!$B$11:$B$310, 0)), "")))</f>
        <v/>
      </c>
      <c r="AT2255" s="120" t="str">
        <f t="shared" si="541"/>
        <v/>
      </c>
      <c r="AV2255" s="90" t="str">
        <f t="shared" si="531"/>
        <v/>
      </c>
      <c r="AX2255" s="90" t="str">
        <f>IF($AV2255="", "", COUNTIF($AV$11:$AV$5010, "&lt;"&amp;$AV2255)+1+COUNTIF($AV$11:$AV2255, $AV2255)-1)</f>
        <v/>
      </c>
      <c r="AZ2255" s="111" t="str">
        <f>IF($B2255="", "", SUMIF('Shopping List'!$AV$11:$AV$25, $B2255, 'Shopping List'!$BN$11:$BN$25))</f>
        <v/>
      </c>
      <c r="BB2255" s="117" t="str">
        <f t="shared" si="542"/>
        <v/>
      </c>
    </row>
    <row r="2256" spans="1:54" x14ac:dyDescent="0.25">
      <c r="A2256" s="4"/>
      <c r="B2256" s="37"/>
      <c r="C2256" s="124"/>
      <c r="D2256" s="39"/>
      <c r="E2256" s="125"/>
      <c r="F2256" s="48"/>
      <c r="G2256" s="4"/>
      <c r="H2256" s="4"/>
      <c r="I2256" s="95" t="str">
        <f>IF($C2256="", "", IF(IFERROR(INDEX(Ingredients!$C$11:$C$310, MATCH($C2256, Ingredients!$B$11:$B$310, 0)), "")="", "", IFERROR(INDEX(Ingredients!$C$11:$C$310, MATCH($C2256, Ingredients!$B$11:$B$310, 0)), "")))</f>
        <v/>
      </c>
      <c r="J2256" s="73" t="str">
        <f>IF($B2256="", "", IF(IFERROR(INDEX(Meals!$C$11:$C$260, MATCH($B2256, Meals!$B$11:$B$260, 0)), "")="", "", IFERROR(INDEX(Meals!$C$11:$C$260, MATCH($B2256, Meals!$B$11:$B$260, 0)), "")))</f>
        <v/>
      </c>
      <c r="K2256" s="4"/>
      <c r="L2256" s="72" t="str">
        <f t="shared" si="532"/>
        <v/>
      </c>
      <c r="M2256" s="73" t="str">
        <f t="shared" si="533"/>
        <v/>
      </c>
      <c r="N2256" s="4"/>
      <c r="O2256" s="78" t="str">
        <f t="shared" si="534"/>
        <v/>
      </c>
      <c r="P2256" s="79" t="str">
        <f t="shared" si="535"/>
        <v/>
      </c>
      <c r="Q2256" s="4"/>
      <c r="R2256" s="90" t="str">
        <f t="shared" si="536"/>
        <v/>
      </c>
      <c r="S2256" s="4"/>
      <c r="Y2256" s="18" t="str">
        <f t="shared" si="537"/>
        <v/>
      </c>
      <c r="AA2256" s="18" t="str">
        <f t="shared" si="528"/>
        <v/>
      </c>
      <c r="AB2256" s="18" t="str">
        <f t="shared" si="529"/>
        <v/>
      </c>
      <c r="AC2256" s="18" t="str">
        <f t="shared" si="538"/>
        <v/>
      </c>
      <c r="AD2256" s="18" t="str">
        <f t="shared" si="538"/>
        <v/>
      </c>
      <c r="AE2256" s="18" t="str">
        <f t="shared" si="539"/>
        <v/>
      </c>
      <c r="AG2256" s="95" t="str">
        <f>IF($C2256="", "", IF(IFERROR(INDEX(Ingredients!C$11:C$310, MATCH($C2256, Ingredients!$B$11:$B$310, 0)), "")="", "", IFERROR(INDEX(Ingredients!C$11:C$310, MATCH($C2256, Ingredients!$B$11:$B$310, 0)), "")))</f>
        <v/>
      </c>
      <c r="AH2256" s="105" t="str">
        <f>IF($C2256="", "", IF(IFERROR(INDEX(Ingredients!D$11:D$310, MATCH($C2256, Ingredients!$B$11:$B$310, 0)), "")="", "", IFERROR(INDEX(Ingredients!D$11:D$310, MATCH($C2256, Ingredients!$B$11:$B$310, 0)), "")))</f>
        <v/>
      </c>
      <c r="AI2256" s="106" t="str">
        <f>IF($C2256="", "", IF(IFERROR(INDEX(Ingredients!E$11:E$310, MATCH($C2256, Ingredients!$B$11:$B$310, 0)), "")="", "", IFERROR(INDEX(Ingredients!E$11:E$310, MATCH($C2256, Ingredients!$B$11:$B$310, 0)), "")))</f>
        <v/>
      </c>
      <c r="AJ2256" s="108" t="str">
        <f>IF($C2256="", "", IF(IFERROR(INDEX(Ingredients!F$11:F$310, MATCH($C2256, Ingredients!$B$11:$B$310, 0)), "")="", "", IFERROR(INDEX(Ingredients!F$11:F$310, MATCH($C2256, Ingredients!$B$11:$B$310, 0)), "")))</f>
        <v/>
      </c>
      <c r="AK2256" s="106" t="str">
        <f>IF($C2256="", "", IF(IFERROR(INDEX(Ingredients!G$11:G$310, MATCH($C2256, Ingredients!$B$11:$B$310, 0)), "")="", "", IFERROR(INDEX(Ingredients!G$11:G$310, MATCH($C2256, Ingredients!$B$11:$B$310, 0)), "")))</f>
        <v/>
      </c>
      <c r="AL2256" s="79" t="str">
        <f>IF($C2256="", "", IF(IFERROR(INDEX(Ingredients!H$11:H$310, MATCH($C2256, Ingredients!$B$11:$B$310, 0)), "")="", "", IFERROR(INDEX(Ingredients!H$11:H$310, MATCH($C2256, Ingredients!$B$11:$B$310, 0)), "")))</f>
        <v/>
      </c>
      <c r="AN2256" s="83" t="str">
        <f t="shared" si="530"/>
        <v/>
      </c>
      <c r="AP2256" s="114" t="str">
        <f t="shared" si="540"/>
        <v/>
      </c>
      <c r="AR2256" s="117" t="str">
        <f>IF($C2256="", "", IF(IFERROR(INDEX(Ingredients!$AI$11:$AI$310, MATCH($C2256, Ingredients!$B$11:$B$310, 0)), "")="", "", IFERROR(INDEX(Ingredients!$AI$11:$AI$310, MATCH($C2256, Ingredients!$B$11:$B$310, 0)), "")))</f>
        <v/>
      </c>
      <c r="AT2256" s="120" t="str">
        <f t="shared" si="541"/>
        <v/>
      </c>
      <c r="AV2256" s="90" t="str">
        <f t="shared" si="531"/>
        <v/>
      </c>
      <c r="AX2256" s="90" t="str">
        <f>IF($AV2256="", "", COUNTIF($AV$11:$AV$5010, "&lt;"&amp;$AV2256)+1+COUNTIF($AV$11:$AV2256, $AV2256)-1)</f>
        <v/>
      </c>
      <c r="AZ2256" s="111" t="str">
        <f>IF($B2256="", "", SUMIF('Shopping List'!$AV$11:$AV$25, $B2256, 'Shopping List'!$BN$11:$BN$25))</f>
        <v/>
      </c>
      <c r="BB2256" s="117" t="str">
        <f t="shared" si="542"/>
        <v/>
      </c>
    </row>
    <row r="2257" spans="1:54" x14ac:dyDescent="0.25">
      <c r="A2257" s="4"/>
      <c r="B2257" s="37"/>
      <c r="C2257" s="124"/>
      <c r="D2257" s="39"/>
      <c r="E2257" s="125"/>
      <c r="F2257" s="48"/>
      <c r="G2257" s="4"/>
      <c r="H2257" s="4"/>
      <c r="I2257" s="95" t="str">
        <f>IF($C2257="", "", IF(IFERROR(INDEX(Ingredients!$C$11:$C$310, MATCH($C2257, Ingredients!$B$11:$B$310, 0)), "")="", "", IFERROR(INDEX(Ingredients!$C$11:$C$310, MATCH($C2257, Ingredients!$B$11:$B$310, 0)), "")))</f>
        <v/>
      </c>
      <c r="J2257" s="73" t="str">
        <f>IF($B2257="", "", IF(IFERROR(INDEX(Meals!$C$11:$C$260, MATCH($B2257, Meals!$B$11:$B$260, 0)), "")="", "", IFERROR(INDEX(Meals!$C$11:$C$260, MATCH($B2257, Meals!$B$11:$B$260, 0)), "")))</f>
        <v/>
      </c>
      <c r="K2257" s="4"/>
      <c r="L2257" s="72" t="str">
        <f t="shared" si="532"/>
        <v/>
      </c>
      <c r="M2257" s="73" t="str">
        <f t="shared" si="533"/>
        <v/>
      </c>
      <c r="N2257" s="4"/>
      <c r="O2257" s="78" t="str">
        <f t="shared" si="534"/>
        <v/>
      </c>
      <c r="P2257" s="79" t="str">
        <f t="shared" si="535"/>
        <v/>
      </c>
      <c r="Q2257" s="4"/>
      <c r="R2257" s="90" t="str">
        <f t="shared" si="536"/>
        <v/>
      </c>
      <c r="S2257" s="4"/>
      <c r="Y2257" s="18" t="str">
        <f t="shared" si="537"/>
        <v/>
      </c>
      <c r="AA2257" s="18" t="str">
        <f t="shared" si="528"/>
        <v/>
      </c>
      <c r="AB2257" s="18" t="str">
        <f t="shared" si="529"/>
        <v/>
      </c>
      <c r="AC2257" s="18" t="str">
        <f t="shared" si="538"/>
        <v/>
      </c>
      <c r="AD2257" s="18" t="str">
        <f t="shared" si="538"/>
        <v/>
      </c>
      <c r="AE2257" s="18" t="str">
        <f t="shared" si="539"/>
        <v/>
      </c>
      <c r="AG2257" s="95" t="str">
        <f>IF($C2257="", "", IF(IFERROR(INDEX(Ingredients!C$11:C$310, MATCH($C2257, Ingredients!$B$11:$B$310, 0)), "")="", "", IFERROR(INDEX(Ingredients!C$11:C$310, MATCH($C2257, Ingredients!$B$11:$B$310, 0)), "")))</f>
        <v/>
      </c>
      <c r="AH2257" s="105" t="str">
        <f>IF($C2257="", "", IF(IFERROR(INDEX(Ingredients!D$11:D$310, MATCH($C2257, Ingredients!$B$11:$B$310, 0)), "")="", "", IFERROR(INDEX(Ingredients!D$11:D$310, MATCH($C2257, Ingredients!$B$11:$B$310, 0)), "")))</f>
        <v/>
      </c>
      <c r="AI2257" s="106" t="str">
        <f>IF($C2257="", "", IF(IFERROR(INDEX(Ingredients!E$11:E$310, MATCH($C2257, Ingredients!$B$11:$B$310, 0)), "")="", "", IFERROR(INDEX(Ingredients!E$11:E$310, MATCH($C2257, Ingredients!$B$11:$B$310, 0)), "")))</f>
        <v/>
      </c>
      <c r="AJ2257" s="108" t="str">
        <f>IF($C2257="", "", IF(IFERROR(INDEX(Ingredients!F$11:F$310, MATCH($C2257, Ingredients!$B$11:$B$310, 0)), "")="", "", IFERROR(INDEX(Ingredients!F$11:F$310, MATCH($C2257, Ingredients!$B$11:$B$310, 0)), "")))</f>
        <v/>
      </c>
      <c r="AK2257" s="106" t="str">
        <f>IF($C2257="", "", IF(IFERROR(INDEX(Ingredients!G$11:G$310, MATCH($C2257, Ingredients!$B$11:$B$310, 0)), "")="", "", IFERROR(INDEX(Ingredients!G$11:G$310, MATCH($C2257, Ingredients!$B$11:$B$310, 0)), "")))</f>
        <v/>
      </c>
      <c r="AL2257" s="79" t="str">
        <f>IF($C2257="", "", IF(IFERROR(INDEX(Ingredients!H$11:H$310, MATCH($C2257, Ingredients!$B$11:$B$310, 0)), "")="", "", IFERROR(INDEX(Ingredients!H$11:H$310, MATCH($C2257, Ingredients!$B$11:$B$310, 0)), "")))</f>
        <v/>
      </c>
      <c r="AN2257" s="83" t="str">
        <f t="shared" si="530"/>
        <v/>
      </c>
      <c r="AP2257" s="114" t="str">
        <f t="shared" si="540"/>
        <v/>
      </c>
      <c r="AR2257" s="117" t="str">
        <f>IF($C2257="", "", IF(IFERROR(INDEX(Ingredients!$AI$11:$AI$310, MATCH($C2257, Ingredients!$B$11:$B$310, 0)), "")="", "", IFERROR(INDEX(Ingredients!$AI$11:$AI$310, MATCH($C2257, Ingredients!$B$11:$B$310, 0)), "")))</f>
        <v/>
      </c>
      <c r="AT2257" s="120" t="str">
        <f t="shared" si="541"/>
        <v/>
      </c>
      <c r="AV2257" s="90" t="str">
        <f t="shared" si="531"/>
        <v/>
      </c>
      <c r="AX2257" s="90" t="str">
        <f>IF($AV2257="", "", COUNTIF($AV$11:$AV$5010, "&lt;"&amp;$AV2257)+1+COUNTIF($AV$11:$AV2257, $AV2257)-1)</f>
        <v/>
      </c>
      <c r="AZ2257" s="111" t="str">
        <f>IF($B2257="", "", SUMIF('Shopping List'!$AV$11:$AV$25, $B2257, 'Shopping List'!$BN$11:$BN$25))</f>
        <v/>
      </c>
      <c r="BB2257" s="117" t="str">
        <f t="shared" si="542"/>
        <v/>
      </c>
    </row>
    <row r="2258" spans="1:54" x14ac:dyDescent="0.25">
      <c r="A2258" s="4"/>
      <c r="B2258" s="37"/>
      <c r="C2258" s="124"/>
      <c r="D2258" s="39"/>
      <c r="E2258" s="125"/>
      <c r="F2258" s="48"/>
      <c r="G2258" s="4"/>
      <c r="H2258" s="4"/>
      <c r="I2258" s="95" t="str">
        <f>IF($C2258="", "", IF(IFERROR(INDEX(Ingredients!$C$11:$C$310, MATCH($C2258, Ingredients!$B$11:$B$310, 0)), "")="", "", IFERROR(INDEX(Ingredients!$C$11:$C$310, MATCH($C2258, Ingredients!$B$11:$B$310, 0)), "")))</f>
        <v/>
      </c>
      <c r="J2258" s="73" t="str">
        <f>IF($B2258="", "", IF(IFERROR(INDEX(Meals!$C$11:$C$260, MATCH($B2258, Meals!$B$11:$B$260, 0)), "")="", "", IFERROR(INDEX(Meals!$C$11:$C$260, MATCH($B2258, Meals!$B$11:$B$260, 0)), "")))</f>
        <v/>
      </c>
      <c r="K2258" s="4"/>
      <c r="L2258" s="72" t="str">
        <f t="shared" si="532"/>
        <v/>
      </c>
      <c r="M2258" s="73" t="str">
        <f t="shared" si="533"/>
        <v/>
      </c>
      <c r="N2258" s="4"/>
      <c r="O2258" s="78" t="str">
        <f t="shared" si="534"/>
        <v/>
      </c>
      <c r="P2258" s="79" t="str">
        <f t="shared" si="535"/>
        <v/>
      </c>
      <c r="Q2258" s="4"/>
      <c r="R2258" s="90" t="str">
        <f t="shared" si="536"/>
        <v/>
      </c>
      <c r="S2258" s="4"/>
      <c r="Y2258" s="18" t="str">
        <f t="shared" si="537"/>
        <v/>
      </c>
      <c r="AA2258" s="18" t="str">
        <f t="shared" si="528"/>
        <v/>
      </c>
      <c r="AB2258" s="18" t="str">
        <f t="shared" si="529"/>
        <v/>
      </c>
      <c r="AC2258" s="18" t="str">
        <f t="shared" si="538"/>
        <v/>
      </c>
      <c r="AD2258" s="18" t="str">
        <f t="shared" si="538"/>
        <v/>
      </c>
      <c r="AE2258" s="18" t="str">
        <f t="shared" si="539"/>
        <v/>
      </c>
      <c r="AG2258" s="95" t="str">
        <f>IF($C2258="", "", IF(IFERROR(INDEX(Ingredients!C$11:C$310, MATCH($C2258, Ingredients!$B$11:$B$310, 0)), "")="", "", IFERROR(INDEX(Ingredients!C$11:C$310, MATCH($C2258, Ingredients!$B$11:$B$310, 0)), "")))</f>
        <v/>
      </c>
      <c r="AH2258" s="105" t="str">
        <f>IF($C2258="", "", IF(IFERROR(INDEX(Ingredients!D$11:D$310, MATCH($C2258, Ingredients!$B$11:$B$310, 0)), "")="", "", IFERROR(INDEX(Ingredients!D$11:D$310, MATCH($C2258, Ingredients!$B$11:$B$310, 0)), "")))</f>
        <v/>
      </c>
      <c r="AI2258" s="106" t="str">
        <f>IF($C2258="", "", IF(IFERROR(INDEX(Ingredients!E$11:E$310, MATCH($C2258, Ingredients!$B$11:$B$310, 0)), "")="", "", IFERROR(INDEX(Ingredients!E$11:E$310, MATCH($C2258, Ingredients!$B$11:$B$310, 0)), "")))</f>
        <v/>
      </c>
      <c r="AJ2258" s="108" t="str">
        <f>IF($C2258="", "", IF(IFERROR(INDEX(Ingredients!F$11:F$310, MATCH($C2258, Ingredients!$B$11:$B$310, 0)), "")="", "", IFERROR(INDEX(Ingredients!F$11:F$310, MATCH($C2258, Ingredients!$B$11:$B$310, 0)), "")))</f>
        <v/>
      </c>
      <c r="AK2258" s="106" t="str">
        <f>IF($C2258="", "", IF(IFERROR(INDEX(Ingredients!G$11:G$310, MATCH($C2258, Ingredients!$B$11:$B$310, 0)), "")="", "", IFERROR(INDEX(Ingredients!G$11:G$310, MATCH($C2258, Ingredients!$B$11:$B$310, 0)), "")))</f>
        <v/>
      </c>
      <c r="AL2258" s="79" t="str">
        <f>IF($C2258="", "", IF(IFERROR(INDEX(Ingredients!H$11:H$310, MATCH($C2258, Ingredients!$B$11:$B$310, 0)), "")="", "", IFERROR(INDEX(Ingredients!H$11:H$310, MATCH($C2258, Ingredients!$B$11:$B$310, 0)), "")))</f>
        <v/>
      </c>
      <c r="AN2258" s="83" t="str">
        <f t="shared" si="530"/>
        <v/>
      </c>
      <c r="AP2258" s="114" t="str">
        <f t="shared" si="540"/>
        <v/>
      </c>
      <c r="AR2258" s="117" t="str">
        <f>IF($C2258="", "", IF(IFERROR(INDEX(Ingredients!$AI$11:$AI$310, MATCH($C2258, Ingredients!$B$11:$B$310, 0)), "")="", "", IFERROR(INDEX(Ingredients!$AI$11:$AI$310, MATCH($C2258, Ingredients!$B$11:$B$310, 0)), "")))</f>
        <v/>
      </c>
      <c r="AT2258" s="120" t="str">
        <f t="shared" si="541"/>
        <v/>
      </c>
      <c r="AV2258" s="90" t="str">
        <f t="shared" si="531"/>
        <v/>
      </c>
      <c r="AX2258" s="90" t="str">
        <f>IF($AV2258="", "", COUNTIF($AV$11:$AV$5010, "&lt;"&amp;$AV2258)+1+COUNTIF($AV$11:$AV2258, $AV2258)-1)</f>
        <v/>
      </c>
      <c r="AZ2258" s="111" t="str">
        <f>IF($B2258="", "", SUMIF('Shopping List'!$AV$11:$AV$25, $B2258, 'Shopping List'!$BN$11:$BN$25))</f>
        <v/>
      </c>
      <c r="BB2258" s="117" t="str">
        <f t="shared" si="542"/>
        <v/>
      </c>
    </row>
    <row r="2259" spans="1:54" x14ac:dyDescent="0.25">
      <c r="A2259" s="4"/>
      <c r="B2259" s="37"/>
      <c r="C2259" s="124"/>
      <c r="D2259" s="39"/>
      <c r="E2259" s="125"/>
      <c r="F2259" s="48"/>
      <c r="G2259" s="4"/>
      <c r="H2259" s="4"/>
      <c r="I2259" s="95" t="str">
        <f>IF($C2259="", "", IF(IFERROR(INDEX(Ingredients!$C$11:$C$310, MATCH($C2259, Ingredients!$B$11:$B$310, 0)), "")="", "", IFERROR(INDEX(Ingredients!$C$11:$C$310, MATCH($C2259, Ingredients!$B$11:$B$310, 0)), "")))</f>
        <v/>
      </c>
      <c r="J2259" s="73" t="str">
        <f>IF($B2259="", "", IF(IFERROR(INDEX(Meals!$C$11:$C$260, MATCH($B2259, Meals!$B$11:$B$260, 0)), "")="", "", IFERROR(INDEX(Meals!$C$11:$C$260, MATCH($B2259, Meals!$B$11:$B$260, 0)), "")))</f>
        <v/>
      </c>
      <c r="K2259" s="4"/>
      <c r="L2259" s="72" t="str">
        <f t="shared" si="532"/>
        <v/>
      </c>
      <c r="M2259" s="73" t="str">
        <f t="shared" si="533"/>
        <v/>
      </c>
      <c r="N2259" s="4"/>
      <c r="O2259" s="78" t="str">
        <f t="shared" si="534"/>
        <v/>
      </c>
      <c r="P2259" s="79" t="str">
        <f t="shared" si="535"/>
        <v/>
      </c>
      <c r="Q2259" s="4"/>
      <c r="R2259" s="90" t="str">
        <f t="shared" si="536"/>
        <v/>
      </c>
      <c r="S2259" s="4"/>
      <c r="Y2259" s="18" t="str">
        <f t="shared" si="537"/>
        <v/>
      </c>
      <c r="AA2259" s="18" t="str">
        <f t="shared" si="528"/>
        <v/>
      </c>
      <c r="AB2259" s="18" t="str">
        <f t="shared" si="529"/>
        <v/>
      </c>
      <c r="AC2259" s="18" t="str">
        <f t="shared" si="538"/>
        <v/>
      </c>
      <c r="AD2259" s="18" t="str">
        <f t="shared" si="538"/>
        <v/>
      </c>
      <c r="AE2259" s="18" t="str">
        <f t="shared" si="539"/>
        <v/>
      </c>
      <c r="AG2259" s="95" t="str">
        <f>IF($C2259="", "", IF(IFERROR(INDEX(Ingredients!C$11:C$310, MATCH($C2259, Ingredients!$B$11:$B$310, 0)), "")="", "", IFERROR(INDEX(Ingredients!C$11:C$310, MATCH($C2259, Ingredients!$B$11:$B$310, 0)), "")))</f>
        <v/>
      </c>
      <c r="AH2259" s="105" t="str">
        <f>IF($C2259="", "", IF(IFERROR(INDEX(Ingredients!D$11:D$310, MATCH($C2259, Ingredients!$B$11:$B$310, 0)), "")="", "", IFERROR(INDEX(Ingredients!D$11:D$310, MATCH($C2259, Ingredients!$B$11:$B$310, 0)), "")))</f>
        <v/>
      </c>
      <c r="AI2259" s="106" t="str">
        <f>IF($C2259="", "", IF(IFERROR(INDEX(Ingredients!E$11:E$310, MATCH($C2259, Ingredients!$B$11:$B$310, 0)), "")="", "", IFERROR(INDEX(Ingredients!E$11:E$310, MATCH($C2259, Ingredients!$B$11:$B$310, 0)), "")))</f>
        <v/>
      </c>
      <c r="AJ2259" s="108" t="str">
        <f>IF($C2259="", "", IF(IFERROR(INDEX(Ingredients!F$11:F$310, MATCH($C2259, Ingredients!$B$11:$B$310, 0)), "")="", "", IFERROR(INDEX(Ingredients!F$11:F$310, MATCH($C2259, Ingredients!$B$11:$B$310, 0)), "")))</f>
        <v/>
      </c>
      <c r="AK2259" s="106" t="str">
        <f>IF($C2259="", "", IF(IFERROR(INDEX(Ingredients!G$11:G$310, MATCH($C2259, Ingredients!$B$11:$B$310, 0)), "")="", "", IFERROR(INDEX(Ingredients!G$11:G$310, MATCH($C2259, Ingredients!$B$11:$B$310, 0)), "")))</f>
        <v/>
      </c>
      <c r="AL2259" s="79" t="str">
        <f>IF($C2259="", "", IF(IFERROR(INDEX(Ingredients!H$11:H$310, MATCH($C2259, Ingredients!$B$11:$B$310, 0)), "")="", "", IFERROR(INDEX(Ingredients!H$11:H$310, MATCH($C2259, Ingredients!$B$11:$B$310, 0)), "")))</f>
        <v/>
      </c>
      <c r="AN2259" s="83" t="str">
        <f t="shared" si="530"/>
        <v/>
      </c>
      <c r="AP2259" s="114" t="str">
        <f t="shared" si="540"/>
        <v/>
      </c>
      <c r="AR2259" s="117" t="str">
        <f>IF($C2259="", "", IF(IFERROR(INDEX(Ingredients!$AI$11:$AI$310, MATCH($C2259, Ingredients!$B$11:$B$310, 0)), "")="", "", IFERROR(INDEX(Ingredients!$AI$11:$AI$310, MATCH($C2259, Ingredients!$B$11:$B$310, 0)), "")))</f>
        <v/>
      </c>
      <c r="AT2259" s="120" t="str">
        <f t="shared" si="541"/>
        <v/>
      </c>
      <c r="AV2259" s="90" t="str">
        <f t="shared" si="531"/>
        <v/>
      </c>
      <c r="AX2259" s="90" t="str">
        <f>IF($AV2259="", "", COUNTIF($AV$11:$AV$5010, "&lt;"&amp;$AV2259)+1+COUNTIF($AV$11:$AV2259, $AV2259)-1)</f>
        <v/>
      </c>
      <c r="AZ2259" s="111" t="str">
        <f>IF($B2259="", "", SUMIF('Shopping List'!$AV$11:$AV$25, $B2259, 'Shopping List'!$BN$11:$BN$25))</f>
        <v/>
      </c>
      <c r="BB2259" s="117" t="str">
        <f t="shared" si="542"/>
        <v/>
      </c>
    </row>
    <row r="2260" spans="1:54" x14ac:dyDescent="0.25">
      <c r="A2260" s="4"/>
      <c r="B2260" s="37"/>
      <c r="C2260" s="124"/>
      <c r="D2260" s="39"/>
      <c r="E2260" s="125"/>
      <c r="F2260" s="48"/>
      <c r="G2260" s="4"/>
      <c r="H2260" s="4"/>
      <c r="I2260" s="95" t="str">
        <f>IF($C2260="", "", IF(IFERROR(INDEX(Ingredients!$C$11:$C$310, MATCH($C2260, Ingredients!$B$11:$B$310, 0)), "")="", "", IFERROR(INDEX(Ingredients!$C$11:$C$310, MATCH($C2260, Ingredients!$B$11:$B$310, 0)), "")))</f>
        <v/>
      </c>
      <c r="J2260" s="73" t="str">
        <f>IF($B2260="", "", IF(IFERROR(INDEX(Meals!$C$11:$C$260, MATCH($B2260, Meals!$B$11:$B$260, 0)), "")="", "", IFERROR(INDEX(Meals!$C$11:$C$260, MATCH($B2260, Meals!$B$11:$B$260, 0)), "")))</f>
        <v/>
      </c>
      <c r="K2260" s="4"/>
      <c r="L2260" s="72" t="str">
        <f t="shared" si="532"/>
        <v/>
      </c>
      <c r="M2260" s="73" t="str">
        <f t="shared" si="533"/>
        <v/>
      </c>
      <c r="N2260" s="4"/>
      <c r="O2260" s="78" t="str">
        <f t="shared" si="534"/>
        <v/>
      </c>
      <c r="P2260" s="79" t="str">
        <f t="shared" si="535"/>
        <v/>
      </c>
      <c r="Q2260" s="4"/>
      <c r="R2260" s="90" t="str">
        <f t="shared" si="536"/>
        <v/>
      </c>
      <c r="S2260" s="4"/>
      <c r="Y2260" s="18" t="str">
        <f t="shared" si="537"/>
        <v/>
      </c>
      <c r="AA2260" s="18" t="str">
        <f t="shared" si="528"/>
        <v/>
      </c>
      <c r="AB2260" s="18" t="str">
        <f t="shared" si="529"/>
        <v/>
      </c>
      <c r="AC2260" s="18" t="str">
        <f t="shared" si="538"/>
        <v/>
      </c>
      <c r="AD2260" s="18" t="str">
        <f t="shared" si="538"/>
        <v/>
      </c>
      <c r="AE2260" s="18" t="str">
        <f t="shared" si="539"/>
        <v/>
      </c>
      <c r="AG2260" s="95" t="str">
        <f>IF($C2260="", "", IF(IFERROR(INDEX(Ingredients!C$11:C$310, MATCH($C2260, Ingredients!$B$11:$B$310, 0)), "")="", "", IFERROR(INDEX(Ingredients!C$11:C$310, MATCH($C2260, Ingredients!$B$11:$B$310, 0)), "")))</f>
        <v/>
      </c>
      <c r="AH2260" s="105" t="str">
        <f>IF($C2260="", "", IF(IFERROR(INDEX(Ingredients!D$11:D$310, MATCH($C2260, Ingredients!$B$11:$B$310, 0)), "")="", "", IFERROR(INDEX(Ingredients!D$11:D$310, MATCH($C2260, Ingredients!$B$11:$B$310, 0)), "")))</f>
        <v/>
      </c>
      <c r="AI2260" s="106" t="str">
        <f>IF($C2260="", "", IF(IFERROR(INDEX(Ingredients!E$11:E$310, MATCH($C2260, Ingredients!$B$11:$B$310, 0)), "")="", "", IFERROR(INDEX(Ingredients!E$11:E$310, MATCH($C2260, Ingredients!$B$11:$B$310, 0)), "")))</f>
        <v/>
      </c>
      <c r="AJ2260" s="108" t="str">
        <f>IF($C2260="", "", IF(IFERROR(INDEX(Ingredients!F$11:F$310, MATCH($C2260, Ingredients!$B$11:$B$310, 0)), "")="", "", IFERROR(INDEX(Ingredients!F$11:F$310, MATCH($C2260, Ingredients!$B$11:$B$310, 0)), "")))</f>
        <v/>
      </c>
      <c r="AK2260" s="106" t="str">
        <f>IF($C2260="", "", IF(IFERROR(INDEX(Ingredients!G$11:G$310, MATCH($C2260, Ingredients!$B$11:$B$310, 0)), "")="", "", IFERROR(INDEX(Ingredients!G$11:G$310, MATCH($C2260, Ingredients!$B$11:$B$310, 0)), "")))</f>
        <v/>
      </c>
      <c r="AL2260" s="79" t="str">
        <f>IF($C2260="", "", IF(IFERROR(INDEX(Ingredients!H$11:H$310, MATCH($C2260, Ingredients!$B$11:$B$310, 0)), "")="", "", IFERROR(INDEX(Ingredients!H$11:H$310, MATCH($C2260, Ingredients!$B$11:$B$310, 0)), "")))</f>
        <v/>
      </c>
      <c r="AN2260" s="83" t="str">
        <f t="shared" si="530"/>
        <v/>
      </c>
      <c r="AP2260" s="114" t="str">
        <f t="shared" si="540"/>
        <v/>
      </c>
      <c r="AR2260" s="117" t="str">
        <f>IF($C2260="", "", IF(IFERROR(INDEX(Ingredients!$AI$11:$AI$310, MATCH($C2260, Ingredients!$B$11:$B$310, 0)), "")="", "", IFERROR(INDEX(Ingredients!$AI$11:$AI$310, MATCH($C2260, Ingredients!$B$11:$B$310, 0)), "")))</f>
        <v/>
      </c>
      <c r="AT2260" s="120" t="str">
        <f t="shared" si="541"/>
        <v/>
      </c>
      <c r="AV2260" s="90" t="str">
        <f t="shared" si="531"/>
        <v/>
      </c>
      <c r="AX2260" s="90" t="str">
        <f>IF($AV2260="", "", COUNTIF($AV$11:$AV$5010, "&lt;"&amp;$AV2260)+1+COUNTIF($AV$11:$AV2260, $AV2260)-1)</f>
        <v/>
      </c>
      <c r="AZ2260" s="111" t="str">
        <f>IF($B2260="", "", SUMIF('Shopping List'!$AV$11:$AV$25, $B2260, 'Shopping List'!$BN$11:$BN$25))</f>
        <v/>
      </c>
      <c r="BB2260" s="117" t="str">
        <f t="shared" si="542"/>
        <v/>
      </c>
    </row>
    <row r="2261" spans="1:54" x14ac:dyDescent="0.25">
      <c r="A2261" s="4"/>
      <c r="B2261" s="37"/>
      <c r="C2261" s="124"/>
      <c r="D2261" s="39"/>
      <c r="E2261" s="125"/>
      <c r="F2261" s="48"/>
      <c r="G2261" s="4"/>
      <c r="H2261" s="4"/>
      <c r="I2261" s="95" t="str">
        <f>IF($C2261="", "", IF(IFERROR(INDEX(Ingredients!$C$11:$C$310, MATCH($C2261, Ingredients!$B$11:$B$310, 0)), "")="", "", IFERROR(INDEX(Ingredients!$C$11:$C$310, MATCH($C2261, Ingredients!$B$11:$B$310, 0)), "")))</f>
        <v/>
      </c>
      <c r="J2261" s="73" t="str">
        <f>IF($B2261="", "", IF(IFERROR(INDEX(Meals!$C$11:$C$260, MATCH($B2261, Meals!$B$11:$B$260, 0)), "")="", "", IFERROR(INDEX(Meals!$C$11:$C$260, MATCH($B2261, Meals!$B$11:$B$260, 0)), "")))</f>
        <v/>
      </c>
      <c r="K2261" s="4"/>
      <c r="L2261" s="72" t="str">
        <f t="shared" si="532"/>
        <v/>
      </c>
      <c r="M2261" s="73" t="str">
        <f t="shared" si="533"/>
        <v/>
      </c>
      <c r="N2261" s="4"/>
      <c r="O2261" s="78" t="str">
        <f t="shared" si="534"/>
        <v/>
      </c>
      <c r="P2261" s="79" t="str">
        <f t="shared" si="535"/>
        <v/>
      </c>
      <c r="Q2261" s="4"/>
      <c r="R2261" s="90" t="str">
        <f t="shared" si="536"/>
        <v/>
      </c>
      <c r="S2261" s="4"/>
      <c r="Y2261" s="18" t="str">
        <f t="shared" si="537"/>
        <v/>
      </c>
      <c r="AA2261" s="18" t="str">
        <f t="shared" si="528"/>
        <v/>
      </c>
      <c r="AB2261" s="18" t="str">
        <f t="shared" si="529"/>
        <v/>
      </c>
      <c r="AC2261" s="18" t="str">
        <f t="shared" si="538"/>
        <v/>
      </c>
      <c r="AD2261" s="18" t="str">
        <f t="shared" si="538"/>
        <v/>
      </c>
      <c r="AE2261" s="18" t="str">
        <f t="shared" si="539"/>
        <v/>
      </c>
      <c r="AG2261" s="95" t="str">
        <f>IF($C2261="", "", IF(IFERROR(INDEX(Ingredients!C$11:C$310, MATCH($C2261, Ingredients!$B$11:$B$310, 0)), "")="", "", IFERROR(INDEX(Ingredients!C$11:C$310, MATCH($C2261, Ingredients!$B$11:$B$310, 0)), "")))</f>
        <v/>
      </c>
      <c r="AH2261" s="105" t="str">
        <f>IF($C2261="", "", IF(IFERROR(INDEX(Ingredients!D$11:D$310, MATCH($C2261, Ingredients!$B$11:$B$310, 0)), "")="", "", IFERROR(INDEX(Ingredients!D$11:D$310, MATCH($C2261, Ingredients!$B$11:$B$310, 0)), "")))</f>
        <v/>
      </c>
      <c r="AI2261" s="106" t="str">
        <f>IF($C2261="", "", IF(IFERROR(INDEX(Ingredients!E$11:E$310, MATCH($C2261, Ingredients!$B$11:$B$310, 0)), "")="", "", IFERROR(INDEX(Ingredients!E$11:E$310, MATCH($C2261, Ingredients!$B$11:$B$310, 0)), "")))</f>
        <v/>
      </c>
      <c r="AJ2261" s="108" t="str">
        <f>IF($C2261="", "", IF(IFERROR(INDEX(Ingredients!F$11:F$310, MATCH($C2261, Ingredients!$B$11:$B$310, 0)), "")="", "", IFERROR(INDEX(Ingredients!F$11:F$310, MATCH($C2261, Ingredients!$B$11:$B$310, 0)), "")))</f>
        <v/>
      </c>
      <c r="AK2261" s="106" t="str">
        <f>IF($C2261="", "", IF(IFERROR(INDEX(Ingredients!G$11:G$310, MATCH($C2261, Ingredients!$B$11:$B$310, 0)), "")="", "", IFERROR(INDEX(Ingredients!G$11:G$310, MATCH($C2261, Ingredients!$B$11:$B$310, 0)), "")))</f>
        <v/>
      </c>
      <c r="AL2261" s="79" t="str">
        <f>IF($C2261="", "", IF(IFERROR(INDEX(Ingredients!H$11:H$310, MATCH($C2261, Ingredients!$B$11:$B$310, 0)), "")="", "", IFERROR(INDEX(Ingredients!H$11:H$310, MATCH($C2261, Ingredients!$B$11:$B$310, 0)), "")))</f>
        <v/>
      </c>
      <c r="AN2261" s="83" t="str">
        <f t="shared" si="530"/>
        <v/>
      </c>
      <c r="AP2261" s="114" t="str">
        <f t="shared" si="540"/>
        <v/>
      </c>
      <c r="AR2261" s="117" t="str">
        <f>IF($C2261="", "", IF(IFERROR(INDEX(Ingredients!$AI$11:$AI$310, MATCH($C2261, Ingredients!$B$11:$B$310, 0)), "")="", "", IFERROR(INDEX(Ingredients!$AI$11:$AI$310, MATCH($C2261, Ingredients!$B$11:$B$310, 0)), "")))</f>
        <v/>
      </c>
      <c r="AT2261" s="120" t="str">
        <f t="shared" si="541"/>
        <v/>
      </c>
      <c r="AV2261" s="90" t="str">
        <f t="shared" si="531"/>
        <v/>
      </c>
      <c r="AX2261" s="90" t="str">
        <f>IF($AV2261="", "", COUNTIF($AV$11:$AV$5010, "&lt;"&amp;$AV2261)+1+COUNTIF($AV$11:$AV2261, $AV2261)-1)</f>
        <v/>
      </c>
      <c r="AZ2261" s="111" t="str">
        <f>IF($B2261="", "", SUMIF('Shopping List'!$AV$11:$AV$25, $B2261, 'Shopping List'!$BN$11:$BN$25))</f>
        <v/>
      </c>
      <c r="BB2261" s="117" t="str">
        <f t="shared" si="542"/>
        <v/>
      </c>
    </row>
    <row r="2262" spans="1:54" x14ac:dyDescent="0.25">
      <c r="A2262" s="4"/>
      <c r="B2262" s="37"/>
      <c r="C2262" s="124"/>
      <c r="D2262" s="39"/>
      <c r="E2262" s="125"/>
      <c r="F2262" s="48"/>
      <c r="G2262" s="4"/>
      <c r="H2262" s="4"/>
      <c r="I2262" s="95" t="str">
        <f>IF($C2262="", "", IF(IFERROR(INDEX(Ingredients!$C$11:$C$310, MATCH($C2262, Ingredients!$B$11:$B$310, 0)), "")="", "", IFERROR(INDEX(Ingredients!$C$11:$C$310, MATCH($C2262, Ingredients!$B$11:$B$310, 0)), "")))</f>
        <v/>
      </c>
      <c r="J2262" s="73" t="str">
        <f>IF($B2262="", "", IF(IFERROR(INDEX(Meals!$C$11:$C$260, MATCH($B2262, Meals!$B$11:$B$260, 0)), "")="", "", IFERROR(INDEX(Meals!$C$11:$C$260, MATCH($B2262, Meals!$B$11:$B$260, 0)), "")))</f>
        <v/>
      </c>
      <c r="K2262" s="4"/>
      <c r="L2262" s="72" t="str">
        <f t="shared" si="532"/>
        <v/>
      </c>
      <c r="M2262" s="73" t="str">
        <f t="shared" si="533"/>
        <v/>
      </c>
      <c r="N2262" s="4"/>
      <c r="O2262" s="78" t="str">
        <f t="shared" si="534"/>
        <v/>
      </c>
      <c r="P2262" s="79" t="str">
        <f t="shared" si="535"/>
        <v/>
      </c>
      <c r="Q2262" s="4"/>
      <c r="R2262" s="90" t="str">
        <f t="shared" si="536"/>
        <v/>
      </c>
      <c r="S2262" s="4"/>
      <c r="Y2262" s="18" t="str">
        <f t="shared" si="537"/>
        <v/>
      </c>
      <c r="AA2262" s="18" t="str">
        <f t="shared" si="528"/>
        <v/>
      </c>
      <c r="AB2262" s="18" t="str">
        <f t="shared" si="529"/>
        <v/>
      </c>
      <c r="AC2262" s="18" t="str">
        <f t="shared" si="538"/>
        <v/>
      </c>
      <c r="AD2262" s="18" t="str">
        <f t="shared" si="538"/>
        <v/>
      </c>
      <c r="AE2262" s="18" t="str">
        <f t="shared" si="539"/>
        <v/>
      </c>
      <c r="AG2262" s="95" t="str">
        <f>IF($C2262="", "", IF(IFERROR(INDEX(Ingredients!C$11:C$310, MATCH($C2262, Ingredients!$B$11:$B$310, 0)), "")="", "", IFERROR(INDEX(Ingredients!C$11:C$310, MATCH($C2262, Ingredients!$B$11:$B$310, 0)), "")))</f>
        <v/>
      </c>
      <c r="AH2262" s="105" t="str">
        <f>IF($C2262="", "", IF(IFERROR(INDEX(Ingredients!D$11:D$310, MATCH($C2262, Ingredients!$B$11:$B$310, 0)), "")="", "", IFERROR(INDEX(Ingredients!D$11:D$310, MATCH($C2262, Ingredients!$B$11:$B$310, 0)), "")))</f>
        <v/>
      </c>
      <c r="AI2262" s="106" t="str">
        <f>IF($C2262="", "", IF(IFERROR(INDEX(Ingredients!E$11:E$310, MATCH($C2262, Ingredients!$B$11:$B$310, 0)), "")="", "", IFERROR(INDEX(Ingredients!E$11:E$310, MATCH($C2262, Ingredients!$B$11:$B$310, 0)), "")))</f>
        <v/>
      </c>
      <c r="AJ2262" s="108" t="str">
        <f>IF($C2262="", "", IF(IFERROR(INDEX(Ingredients!F$11:F$310, MATCH($C2262, Ingredients!$B$11:$B$310, 0)), "")="", "", IFERROR(INDEX(Ingredients!F$11:F$310, MATCH($C2262, Ingredients!$B$11:$B$310, 0)), "")))</f>
        <v/>
      </c>
      <c r="AK2262" s="106" t="str">
        <f>IF($C2262="", "", IF(IFERROR(INDEX(Ingredients!G$11:G$310, MATCH($C2262, Ingredients!$B$11:$B$310, 0)), "")="", "", IFERROR(INDEX(Ingredients!G$11:G$310, MATCH($C2262, Ingredients!$B$11:$B$310, 0)), "")))</f>
        <v/>
      </c>
      <c r="AL2262" s="79" t="str">
        <f>IF($C2262="", "", IF(IFERROR(INDEX(Ingredients!H$11:H$310, MATCH($C2262, Ingredients!$B$11:$B$310, 0)), "")="", "", IFERROR(INDEX(Ingredients!H$11:H$310, MATCH($C2262, Ingredients!$B$11:$B$310, 0)), "")))</f>
        <v/>
      </c>
      <c r="AN2262" s="83" t="str">
        <f t="shared" si="530"/>
        <v/>
      </c>
      <c r="AP2262" s="114" t="str">
        <f t="shared" si="540"/>
        <v/>
      </c>
      <c r="AR2262" s="117" t="str">
        <f>IF($C2262="", "", IF(IFERROR(INDEX(Ingredients!$AI$11:$AI$310, MATCH($C2262, Ingredients!$B$11:$B$310, 0)), "")="", "", IFERROR(INDEX(Ingredients!$AI$11:$AI$310, MATCH($C2262, Ingredients!$B$11:$B$310, 0)), "")))</f>
        <v/>
      </c>
      <c r="AT2262" s="120" t="str">
        <f t="shared" si="541"/>
        <v/>
      </c>
      <c r="AV2262" s="90" t="str">
        <f t="shared" si="531"/>
        <v/>
      </c>
      <c r="AX2262" s="90" t="str">
        <f>IF($AV2262="", "", COUNTIF($AV$11:$AV$5010, "&lt;"&amp;$AV2262)+1+COUNTIF($AV$11:$AV2262, $AV2262)-1)</f>
        <v/>
      </c>
      <c r="AZ2262" s="111" t="str">
        <f>IF($B2262="", "", SUMIF('Shopping List'!$AV$11:$AV$25, $B2262, 'Shopping List'!$BN$11:$BN$25))</f>
        <v/>
      </c>
      <c r="BB2262" s="117" t="str">
        <f t="shared" si="542"/>
        <v/>
      </c>
    </row>
    <row r="2263" spans="1:54" x14ac:dyDescent="0.25">
      <c r="A2263" s="4"/>
      <c r="B2263" s="37"/>
      <c r="C2263" s="124"/>
      <c r="D2263" s="39"/>
      <c r="E2263" s="125"/>
      <c r="F2263" s="48"/>
      <c r="G2263" s="4"/>
      <c r="H2263" s="4"/>
      <c r="I2263" s="95" t="str">
        <f>IF($C2263="", "", IF(IFERROR(INDEX(Ingredients!$C$11:$C$310, MATCH($C2263, Ingredients!$B$11:$B$310, 0)), "")="", "", IFERROR(INDEX(Ingredients!$C$11:$C$310, MATCH($C2263, Ingredients!$B$11:$B$310, 0)), "")))</f>
        <v/>
      </c>
      <c r="J2263" s="73" t="str">
        <f>IF($B2263="", "", IF(IFERROR(INDEX(Meals!$C$11:$C$260, MATCH($B2263, Meals!$B$11:$B$260, 0)), "")="", "", IFERROR(INDEX(Meals!$C$11:$C$260, MATCH($B2263, Meals!$B$11:$B$260, 0)), "")))</f>
        <v/>
      </c>
      <c r="K2263" s="4"/>
      <c r="L2263" s="72" t="str">
        <f t="shared" si="532"/>
        <v/>
      </c>
      <c r="M2263" s="73" t="str">
        <f t="shared" si="533"/>
        <v/>
      </c>
      <c r="N2263" s="4"/>
      <c r="O2263" s="78" t="str">
        <f t="shared" si="534"/>
        <v/>
      </c>
      <c r="P2263" s="79" t="str">
        <f t="shared" si="535"/>
        <v/>
      </c>
      <c r="Q2263" s="4"/>
      <c r="R2263" s="90" t="str">
        <f t="shared" si="536"/>
        <v/>
      </c>
      <c r="S2263" s="4"/>
      <c r="Y2263" s="18" t="str">
        <f t="shared" si="537"/>
        <v/>
      </c>
      <c r="AA2263" s="18" t="str">
        <f t="shared" si="528"/>
        <v/>
      </c>
      <c r="AB2263" s="18" t="str">
        <f t="shared" si="529"/>
        <v/>
      </c>
      <c r="AC2263" s="18" t="str">
        <f t="shared" si="538"/>
        <v/>
      </c>
      <c r="AD2263" s="18" t="str">
        <f t="shared" si="538"/>
        <v/>
      </c>
      <c r="AE2263" s="18" t="str">
        <f t="shared" si="539"/>
        <v/>
      </c>
      <c r="AG2263" s="95" t="str">
        <f>IF($C2263="", "", IF(IFERROR(INDEX(Ingredients!C$11:C$310, MATCH($C2263, Ingredients!$B$11:$B$310, 0)), "")="", "", IFERROR(INDEX(Ingredients!C$11:C$310, MATCH($C2263, Ingredients!$B$11:$B$310, 0)), "")))</f>
        <v/>
      </c>
      <c r="AH2263" s="105" t="str">
        <f>IF($C2263="", "", IF(IFERROR(INDEX(Ingredients!D$11:D$310, MATCH($C2263, Ingredients!$B$11:$B$310, 0)), "")="", "", IFERROR(INDEX(Ingredients!D$11:D$310, MATCH($C2263, Ingredients!$B$11:$B$310, 0)), "")))</f>
        <v/>
      </c>
      <c r="AI2263" s="106" t="str">
        <f>IF($C2263="", "", IF(IFERROR(INDEX(Ingredients!E$11:E$310, MATCH($C2263, Ingredients!$B$11:$B$310, 0)), "")="", "", IFERROR(INDEX(Ingredients!E$11:E$310, MATCH($C2263, Ingredients!$B$11:$B$310, 0)), "")))</f>
        <v/>
      </c>
      <c r="AJ2263" s="108" t="str">
        <f>IF($C2263="", "", IF(IFERROR(INDEX(Ingredients!F$11:F$310, MATCH($C2263, Ingredients!$B$11:$B$310, 0)), "")="", "", IFERROR(INDEX(Ingredients!F$11:F$310, MATCH($C2263, Ingredients!$B$11:$B$310, 0)), "")))</f>
        <v/>
      </c>
      <c r="AK2263" s="106" t="str">
        <f>IF($C2263="", "", IF(IFERROR(INDEX(Ingredients!G$11:G$310, MATCH($C2263, Ingredients!$B$11:$B$310, 0)), "")="", "", IFERROR(INDEX(Ingredients!G$11:G$310, MATCH($C2263, Ingredients!$B$11:$B$310, 0)), "")))</f>
        <v/>
      </c>
      <c r="AL2263" s="79" t="str">
        <f>IF($C2263="", "", IF(IFERROR(INDEX(Ingredients!H$11:H$310, MATCH($C2263, Ingredients!$B$11:$B$310, 0)), "")="", "", IFERROR(INDEX(Ingredients!H$11:H$310, MATCH($C2263, Ingredients!$B$11:$B$310, 0)), "")))</f>
        <v/>
      </c>
      <c r="AN2263" s="83" t="str">
        <f t="shared" si="530"/>
        <v/>
      </c>
      <c r="AP2263" s="114" t="str">
        <f t="shared" si="540"/>
        <v/>
      </c>
      <c r="AR2263" s="117" t="str">
        <f>IF($C2263="", "", IF(IFERROR(INDEX(Ingredients!$AI$11:$AI$310, MATCH($C2263, Ingredients!$B$11:$B$310, 0)), "")="", "", IFERROR(INDEX(Ingredients!$AI$11:$AI$310, MATCH($C2263, Ingredients!$B$11:$B$310, 0)), "")))</f>
        <v/>
      </c>
      <c r="AT2263" s="120" t="str">
        <f t="shared" si="541"/>
        <v/>
      </c>
      <c r="AV2263" s="90" t="str">
        <f t="shared" si="531"/>
        <v/>
      </c>
      <c r="AX2263" s="90" t="str">
        <f>IF($AV2263="", "", COUNTIF($AV$11:$AV$5010, "&lt;"&amp;$AV2263)+1+COUNTIF($AV$11:$AV2263, $AV2263)-1)</f>
        <v/>
      </c>
      <c r="AZ2263" s="111" t="str">
        <f>IF($B2263="", "", SUMIF('Shopping List'!$AV$11:$AV$25, $B2263, 'Shopping List'!$BN$11:$BN$25))</f>
        <v/>
      </c>
      <c r="BB2263" s="117" t="str">
        <f t="shared" si="542"/>
        <v/>
      </c>
    </row>
    <row r="2264" spans="1:54" x14ac:dyDescent="0.25">
      <c r="A2264" s="4"/>
      <c r="B2264" s="37"/>
      <c r="C2264" s="124"/>
      <c r="D2264" s="39"/>
      <c r="E2264" s="125"/>
      <c r="F2264" s="48"/>
      <c r="G2264" s="4"/>
      <c r="H2264" s="4"/>
      <c r="I2264" s="95" t="str">
        <f>IF($C2264="", "", IF(IFERROR(INDEX(Ingredients!$C$11:$C$310, MATCH($C2264, Ingredients!$B$11:$B$310, 0)), "")="", "", IFERROR(INDEX(Ingredients!$C$11:$C$310, MATCH($C2264, Ingredients!$B$11:$B$310, 0)), "")))</f>
        <v/>
      </c>
      <c r="J2264" s="73" t="str">
        <f>IF($B2264="", "", IF(IFERROR(INDEX(Meals!$C$11:$C$260, MATCH($B2264, Meals!$B$11:$B$260, 0)), "")="", "", IFERROR(INDEX(Meals!$C$11:$C$260, MATCH($B2264, Meals!$B$11:$B$260, 0)), "")))</f>
        <v/>
      </c>
      <c r="K2264" s="4"/>
      <c r="L2264" s="72" t="str">
        <f t="shared" si="532"/>
        <v/>
      </c>
      <c r="M2264" s="73" t="str">
        <f t="shared" si="533"/>
        <v/>
      </c>
      <c r="N2264" s="4"/>
      <c r="O2264" s="78" t="str">
        <f t="shared" si="534"/>
        <v/>
      </c>
      <c r="P2264" s="79" t="str">
        <f t="shared" si="535"/>
        <v/>
      </c>
      <c r="Q2264" s="4"/>
      <c r="R2264" s="90" t="str">
        <f t="shared" si="536"/>
        <v/>
      </c>
      <c r="S2264" s="4"/>
      <c r="Y2264" s="18" t="str">
        <f t="shared" si="537"/>
        <v/>
      </c>
      <c r="AA2264" s="18" t="str">
        <f t="shared" si="528"/>
        <v/>
      </c>
      <c r="AB2264" s="18" t="str">
        <f t="shared" si="529"/>
        <v/>
      </c>
      <c r="AC2264" s="18" t="str">
        <f t="shared" si="538"/>
        <v/>
      </c>
      <c r="AD2264" s="18" t="str">
        <f t="shared" si="538"/>
        <v/>
      </c>
      <c r="AE2264" s="18" t="str">
        <f t="shared" si="539"/>
        <v/>
      </c>
      <c r="AG2264" s="95" t="str">
        <f>IF($C2264="", "", IF(IFERROR(INDEX(Ingredients!C$11:C$310, MATCH($C2264, Ingredients!$B$11:$B$310, 0)), "")="", "", IFERROR(INDEX(Ingredients!C$11:C$310, MATCH($C2264, Ingredients!$B$11:$B$310, 0)), "")))</f>
        <v/>
      </c>
      <c r="AH2264" s="105" t="str">
        <f>IF($C2264="", "", IF(IFERROR(INDEX(Ingredients!D$11:D$310, MATCH($C2264, Ingredients!$B$11:$B$310, 0)), "")="", "", IFERROR(INDEX(Ingredients!D$11:D$310, MATCH($C2264, Ingredients!$B$11:$B$310, 0)), "")))</f>
        <v/>
      </c>
      <c r="AI2264" s="106" t="str">
        <f>IF($C2264="", "", IF(IFERROR(INDEX(Ingredients!E$11:E$310, MATCH($C2264, Ingredients!$B$11:$B$310, 0)), "")="", "", IFERROR(INDEX(Ingredients!E$11:E$310, MATCH($C2264, Ingredients!$B$11:$B$310, 0)), "")))</f>
        <v/>
      </c>
      <c r="AJ2264" s="108" t="str">
        <f>IF($C2264="", "", IF(IFERROR(INDEX(Ingredients!F$11:F$310, MATCH($C2264, Ingredients!$B$11:$B$310, 0)), "")="", "", IFERROR(INDEX(Ingredients!F$11:F$310, MATCH($C2264, Ingredients!$B$11:$B$310, 0)), "")))</f>
        <v/>
      </c>
      <c r="AK2264" s="106" t="str">
        <f>IF($C2264="", "", IF(IFERROR(INDEX(Ingredients!G$11:G$310, MATCH($C2264, Ingredients!$B$11:$B$310, 0)), "")="", "", IFERROR(INDEX(Ingredients!G$11:G$310, MATCH($C2264, Ingredients!$B$11:$B$310, 0)), "")))</f>
        <v/>
      </c>
      <c r="AL2264" s="79" t="str">
        <f>IF($C2264="", "", IF(IFERROR(INDEX(Ingredients!H$11:H$310, MATCH($C2264, Ingredients!$B$11:$B$310, 0)), "")="", "", IFERROR(INDEX(Ingredients!H$11:H$310, MATCH($C2264, Ingredients!$B$11:$B$310, 0)), "")))</f>
        <v/>
      </c>
      <c r="AN2264" s="83" t="str">
        <f t="shared" si="530"/>
        <v/>
      </c>
      <c r="AP2264" s="114" t="str">
        <f t="shared" si="540"/>
        <v/>
      </c>
      <c r="AR2264" s="117" t="str">
        <f>IF($C2264="", "", IF(IFERROR(INDEX(Ingredients!$AI$11:$AI$310, MATCH($C2264, Ingredients!$B$11:$B$310, 0)), "")="", "", IFERROR(INDEX(Ingredients!$AI$11:$AI$310, MATCH($C2264, Ingredients!$B$11:$B$310, 0)), "")))</f>
        <v/>
      </c>
      <c r="AT2264" s="120" t="str">
        <f t="shared" si="541"/>
        <v/>
      </c>
      <c r="AV2264" s="90" t="str">
        <f t="shared" si="531"/>
        <v/>
      </c>
      <c r="AX2264" s="90" t="str">
        <f>IF($AV2264="", "", COUNTIF($AV$11:$AV$5010, "&lt;"&amp;$AV2264)+1+COUNTIF($AV$11:$AV2264, $AV2264)-1)</f>
        <v/>
      </c>
      <c r="AZ2264" s="111" t="str">
        <f>IF($B2264="", "", SUMIF('Shopping List'!$AV$11:$AV$25, $B2264, 'Shopping List'!$BN$11:$BN$25))</f>
        <v/>
      </c>
      <c r="BB2264" s="117" t="str">
        <f t="shared" si="542"/>
        <v/>
      </c>
    </row>
    <row r="2265" spans="1:54" x14ac:dyDescent="0.25">
      <c r="A2265" s="4"/>
      <c r="B2265" s="37"/>
      <c r="C2265" s="124"/>
      <c r="D2265" s="39"/>
      <c r="E2265" s="125"/>
      <c r="F2265" s="48"/>
      <c r="G2265" s="4"/>
      <c r="H2265" s="4"/>
      <c r="I2265" s="95" t="str">
        <f>IF($C2265="", "", IF(IFERROR(INDEX(Ingredients!$C$11:$C$310, MATCH($C2265, Ingredients!$B$11:$B$310, 0)), "")="", "", IFERROR(INDEX(Ingredients!$C$11:$C$310, MATCH($C2265, Ingredients!$B$11:$B$310, 0)), "")))</f>
        <v/>
      </c>
      <c r="J2265" s="73" t="str">
        <f>IF($B2265="", "", IF(IFERROR(INDEX(Meals!$C$11:$C$260, MATCH($B2265, Meals!$B$11:$B$260, 0)), "")="", "", IFERROR(INDEX(Meals!$C$11:$C$260, MATCH($B2265, Meals!$B$11:$B$260, 0)), "")))</f>
        <v/>
      </c>
      <c r="K2265" s="4"/>
      <c r="L2265" s="72" t="str">
        <f t="shared" si="532"/>
        <v/>
      </c>
      <c r="M2265" s="73" t="str">
        <f t="shared" si="533"/>
        <v/>
      </c>
      <c r="N2265" s="4"/>
      <c r="O2265" s="78" t="str">
        <f t="shared" si="534"/>
        <v/>
      </c>
      <c r="P2265" s="79" t="str">
        <f t="shared" si="535"/>
        <v/>
      </c>
      <c r="Q2265" s="4"/>
      <c r="R2265" s="90" t="str">
        <f t="shared" si="536"/>
        <v/>
      </c>
      <c r="S2265" s="4"/>
      <c r="Y2265" s="18" t="str">
        <f t="shared" si="537"/>
        <v/>
      </c>
      <c r="AA2265" s="18" t="str">
        <f t="shared" si="528"/>
        <v/>
      </c>
      <c r="AB2265" s="18" t="str">
        <f t="shared" si="529"/>
        <v/>
      </c>
      <c r="AC2265" s="18" t="str">
        <f t="shared" si="538"/>
        <v/>
      </c>
      <c r="AD2265" s="18" t="str">
        <f t="shared" si="538"/>
        <v/>
      </c>
      <c r="AE2265" s="18" t="str">
        <f t="shared" si="539"/>
        <v/>
      </c>
      <c r="AG2265" s="95" t="str">
        <f>IF($C2265="", "", IF(IFERROR(INDEX(Ingredients!C$11:C$310, MATCH($C2265, Ingredients!$B$11:$B$310, 0)), "")="", "", IFERROR(INDEX(Ingredients!C$11:C$310, MATCH($C2265, Ingredients!$B$11:$B$310, 0)), "")))</f>
        <v/>
      </c>
      <c r="AH2265" s="105" t="str">
        <f>IF($C2265="", "", IF(IFERROR(INDEX(Ingredients!D$11:D$310, MATCH($C2265, Ingredients!$B$11:$B$310, 0)), "")="", "", IFERROR(INDEX(Ingredients!D$11:D$310, MATCH($C2265, Ingredients!$B$11:$B$310, 0)), "")))</f>
        <v/>
      </c>
      <c r="AI2265" s="106" t="str">
        <f>IF($C2265="", "", IF(IFERROR(INDEX(Ingredients!E$11:E$310, MATCH($C2265, Ingredients!$B$11:$B$310, 0)), "")="", "", IFERROR(INDEX(Ingredients!E$11:E$310, MATCH($C2265, Ingredients!$B$11:$B$310, 0)), "")))</f>
        <v/>
      </c>
      <c r="AJ2265" s="108" t="str">
        <f>IF($C2265="", "", IF(IFERROR(INDEX(Ingredients!F$11:F$310, MATCH($C2265, Ingredients!$B$11:$B$310, 0)), "")="", "", IFERROR(INDEX(Ingredients!F$11:F$310, MATCH($C2265, Ingredients!$B$11:$B$310, 0)), "")))</f>
        <v/>
      </c>
      <c r="AK2265" s="106" t="str">
        <f>IF($C2265="", "", IF(IFERROR(INDEX(Ingredients!G$11:G$310, MATCH($C2265, Ingredients!$B$11:$B$310, 0)), "")="", "", IFERROR(INDEX(Ingredients!G$11:G$310, MATCH($C2265, Ingredients!$B$11:$B$310, 0)), "")))</f>
        <v/>
      </c>
      <c r="AL2265" s="79" t="str">
        <f>IF($C2265="", "", IF(IFERROR(INDEX(Ingredients!H$11:H$310, MATCH($C2265, Ingredients!$B$11:$B$310, 0)), "")="", "", IFERROR(INDEX(Ingredients!H$11:H$310, MATCH($C2265, Ingredients!$B$11:$B$310, 0)), "")))</f>
        <v/>
      </c>
      <c r="AN2265" s="83" t="str">
        <f t="shared" si="530"/>
        <v/>
      </c>
      <c r="AP2265" s="114" t="str">
        <f t="shared" si="540"/>
        <v/>
      </c>
      <c r="AR2265" s="117" t="str">
        <f>IF($C2265="", "", IF(IFERROR(INDEX(Ingredients!$AI$11:$AI$310, MATCH($C2265, Ingredients!$B$11:$B$310, 0)), "")="", "", IFERROR(INDEX(Ingredients!$AI$11:$AI$310, MATCH($C2265, Ingredients!$B$11:$B$310, 0)), "")))</f>
        <v/>
      </c>
      <c r="AT2265" s="120" t="str">
        <f t="shared" si="541"/>
        <v/>
      </c>
      <c r="AV2265" s="90" t="str">
        <f t="shared" si="531"/>
        <v/>
      </c>
      <c r="AX2265" s="90" t="str">
        <f>IF($AV2265="", "", COUNTIF($AV$11:$AV$5010, "&lt;"&amp;$AV2265)+1+COUNTIF($AV$11:$AV2265, $AV2265)-1)</f>
        <v/>
      </c>
      <c r="AZ2265" s="111" t="str">
        <f>IF($B2265="", "", SUMIF('Shopping List'!$AV$11:$AV$25, $B2265, 'Shopping List'!$BN$11:$BN$25))</f>
        <v/>
      </c>
      <c r="BB2265" s="117" t="str">
        <f t="shared" si="542"/>
        <v/>
      </c>
    </row>
    <row r="2266" spans="1:54" x14ac:dyDescent="0.25">
      <c r="A2266" s="4"/>
      <c r="B2266" s="37"/>
      <c r="C2266" s="124"/>
      <c r="D2266" s="39"/>
      <c r="E2266" s="125"/>
      <c r="F2266" s="48"/>
      <c r="G2266" s="4"/>
      <c r="H2266" s="4"/>
      <c r="I2266" s="95" t="str">
        <f>IF($C2266="", "", IF(IFERROR(INDEX(Ingredients!$C$11:$C$310, MATCH($C2266, Ingredients!$B$11:$B$310, 0)), "")="", "", IFERROR(INDEX(Ingredients!$C$11:$C$310, MATCH($C2266, Ingredients!$B$11:$B$310, 0)), "")))</f>
        <v/>
      </c>
      <c r="J2266" s="73" t="str">
        <f>IF($B2266="", "", IF(IFERROR(INDEX(Meals!$C$11:$C$260, MATCH($B2266, Meals!$B$11:$B$260, 0)), "")="", "", IFERROR(INDEX(Meals!$C$11:$C$260, MATCH($B2266, Meals!$B$11:$B$260, 0)), "")))</f>
        <v/>
      </c>
      <c r="K2266" s="4"/>
      <c r="L2266" s="72" t="str">
        <f t="shared" si="532"/>
        <v/>
      </c>
      <c r="M2266" s="73" t="str">
        <f t="shared" si="533"/>
        <v/>
      </c>
      <c r="N2266" s="4"/>
      <c r="O2266" s="78" t="str">
        <f t="shared" si="534"/>
        <v/>
      </c>
      <c r="P2266" s="79" t="str">
        <f t="shared" si="535"/>
        <v/>
      </c>
      <c r="Q2266" s="4"/>
      <c r="R2266" s="90" t="str">
        <f t="shared" si="536"/>
        <v/>
      </c>
      <c r="S2266" s="4"/>
      <c r="Y2266" s="18" t="str">
        <f t="shared" si="537"/>
        <v/>
      </c>
      <c r="AA2266" s="18" t="str">
        <f t="shared" si="528"/>
        <v/>
      </c>
      <c r="AB2266" s="18" t="str">
        <f t="shared" si="529"/>
        <v/>
      </c>
      <c r="AC2266" s="18" t="str">
        <f t="shared" si="538"/>
        <v/>
      </c>
      <c r="AD2266" s="18" t="str">
        <f t="shared" si="538"/>
        <v/>
      </c>
      <c r="AE2266" s="18" t="str">
        <f t="shared" si="539"/>
        <v/>
      </c>
      <c r="AG2266" s="95" t="str">
        <f>IF($C2266="", "", IF(IFERROR(INDEX(Ingredients!C$11:C$310, MATCH($C2266, Ingredients!$B$11:$B$310, 0)), "")="", "", IFERROR(INDEX(Ingredients!C$11:C$310, MATCH($C2266, Ingredients!$B$11:$B$310, 0)), "")))</f>
        <v/>
      </c>
      <c r="AH2266" s="105" t="str">
        <f>IF($C2266="", "", IF(IFERROR(INDEX(Ingredients!D$11:D$310, MATCH($C2266, Ingredients!$B$11:$B$310, 0)), "")="", "", IFERROR(INDEX(Ingredients!D$11:D$310, MATCH($C2266, Ingredients!$B$11:$B$310, 0)), "")))</f>
        <v/>
      </c>
      <c r="AI2266" s="106" t="str">
        <f>IF($C2266="", "", IF(IFERROR(INDEX(Ingredients!E$11:E$310, MATCH($C2266, Ingredients!$B$11:$B$310, 0)), "")="", "", IFERROR(INDEX(Ingredients!E$11:E$310, MATCH($C2266, Ingredients!$B$11:$B$310, 0)), "")))</f>
        <v/>
      </c>
      <c r="AJ2266" s="108" t="str">
        <f>IF($C2266="", "", IF(IFERROR(INDEX(Ingredients!F$11:F$310, MATCH($C2266, Ingredients!$B$11:$B$310, 0)), "")="", "", IFERROR(INDEX(Ingredients!F$11:F$310, MATCH($C2266, Ingredients!$B$11:$B$310, 0)), "")))</f>
        <v/>
      </c>
      <c r="AK2266" s="106" t="str">
        <f>IF($C2266="", "", IF(IFERROR(INDEX(Ingredients!G$11:G$310, MATCH($C2266, Ingredients!$B$11:$B$310, 0)), "")="", "", IFERROR(INDEX(Ingredients!G$11:G$310, MATCH($C2266, Ingredients!$B$11:$B$310, 0)), "")))</f>
        <v/>
      </c>
      <c r="AL2266" s="79" t="str">
        <f>IF($C2266="", "", IF(IFERROR(INDEX(Ingredients!H$11:H$310, MATCH($C2266, Ingredients!$B$11:$B$310, 0)), "")="", "", IFERROR(INDEX(Ingredients!H$11:H$310, MATCH($C2266, Ingredients!$B$11:$B$310, 0)), "")))</f>
        <v/>
      </c>
      <c r="AN2266" s="83" t="str">
        <f t="shared" si="530"/>
        <v/>
      </c>
      <c r="AP2266" s="114" t="str">
        <f t="shared" si="540"/>
        <v/>
      </c>
      <c r="AR2266" s="117" t="str">
        <f>IF($C2266="", "", IF(IFERROR(INDEX(Ingredients!$AI$11:$AI$310, MATCH($C2266, Ingredients!$B$11:$B$310, 0)), "")="", "", IFERROR(INDEX(Ingredients!$AI$11:$AI$310, MATCH($C2266, Ingredients!$B$11:$B$310, 0)), "")))</f>
        <v/>
      </c>
      <c r="AT2266" s="120" t="str">
        <f t="shared" si="541"/>
        <v/>
      </c>
      <c r="AV2266" s="90" t="str">
        <f t="shared" si="531"/>
        <v/>
      </c>
      <c r="AX2266" s="90" t="str">
        <f>IF($AV2266="", "", COUNTIF($AV$11:$AV$5010, "&lt;"&amp;$AV2266)+1+COUNTIF($AV$11:$AV2266, $AV2266)-1)</f>
        <v/>
      </c>
      <c r="AZ2266" s="111" t="str">
        <f>IF($B2266="", "", SUMIF('Shopping List'!$AV$11:$AV$25, $B2266, 'Shopping List'!$BN$11:$BN$25))</f>
        <v/>
      </c>
      <c r="BB2266" s="117" t="str">
        <f t="shared" si="542"/>
        <v/>
      </c>
    </row>
    <row r="2267" spans="1:54" x14ac:dyDescent="0.25">
      <c r="A2267" s="4"/>
      <c r="B2267" s="37"/>
      <c r="C2267" s="124"/>
      <c r="D2267" s="39"/>
      <c r="E2267" s="125"/>
      <c r="F2267" s="48"/>
      <c r="G2267" s="4"/>
      <c r="H2267" s="4"/>
      <c r="I2267" s="95" t="str">
        <f>IF($C2267="", "", IF(IFERROR(INDEX(Ingredients!$C$11:$C$310, MATCH($C2267, Ingredients!$B$11:$B$310, 0)), "")="", "", IFERROR(INDEX(Ingredients!$C$11:$C$310, MATCH($C2267, Ingredients!$B$11:$B$310, 0)), "")))</f>
        <v/>
      </c>
      <c r="J2267" s="73" t="str">
        <f>IF($B2267="", "", IF(IFERROR(INDEX(Meals!$C$11:$C$260, MATCH($B2267, Meals!$B$11:$B$260, 0)), "")="", "", IFERROR(INDEX(Meals!$C$11:$C$260, MATCH($B2267, Meals!$B$11:$B$260, 0)), "")))</f>
        <v/>
      </c>
      <c r="K2267" s="4"/>
      <c r="L2267" s="72" t="str">
        <f t="shared" si="532"/>
        <v/>
      </c>
      <c r="M2267" s="73" t="str">
        <f t="shared" si="533"/>
        <v/>
      </c>
      <c r="N2267" s="4"/>
      <c r="O2267" s="78" t="str">
        <f t="shared" si="534"/>
        <v/>
      </c>
      <c r="P2267" s="79" t="str">
        <f t="shared" si="535"/>
        <v/>
      </c>
      <c r="Q2267" s="4"/>
      <c r="R2267" s="90" t="str">
        <f t="shared" si="536"/>
        <v/>
      </c>
      <c r="S2267" s="4"/>
      <c r="Y2267" s="18" t="str">
        <f t="shared" si="537"/>
        <v/>
      </c>
      <c r="AA2267" s="18" t="str">
        <f t="shared" si="528"/>
        <v/>
      </c>
      <c r="AB2267" s="18" t="str">
        <f t="shared" si="529"/>
        <v/>
      </c>
      <c r="AC2267" s="18" t="str">
        <f t="shared" si="538"/>
        <v/>
      </c>
      <c r="AD2267" s="18" t="str">
        <f t="shared" si="538"/>
        <v/>
      </c>
      <c r="AE2267" s="18" t="str">
        <f t="shared" si="539"/>
        <v/>
      </c>
      <c r="AG2267" s="95" t="str">
        <f>IF($C2267="", "", IF(IFERROR(INDEX(Ingredients!C$11:C$310, MATCH($C2267, Ingredients!$B$11:$B$310, 0)), "")="", "", IFERROR(INDEX(Ingredients!C$11:C$310, MATCH($C2267, Ingredients!$B$11:$B$310, 0)), "")))</f>
        <v/>
      </c>
      <c r="AH2267" s="105" t="str">
        <f>IF($C2267="", "", IF(IFERROR(INDEX(Ingredients!D$11:D$310, MATCH($C2267, Ingredients!$B$11:$B$310, 0)), "")="", "", IFERROR(INDEX(Ingredients!D$11:D$310, MATCH($C2267, Ingredients!$B$11:$B$310, 0)), "")))</f>
        <v/>
      </c>
      <c r="AI2267" s="106" t="str">
        <f>IF($C2267="", "", IF(IFERROR(INDEX(Ingredients!E$11:E$310, MATCH($C2267, Ingredients!$B$11:$B$310, 0)), "")="", "", IFERROR(INDEX(Ingredients!E$11:E$310, MATCH($C2267, Ingredients!$B$11:$B$310, 0)), "")))</f>
        <v/>
      </c>
      <c r="AJ2267" s="108" t="str">
        <f>IF($C2267="", "", IF(IFERROR(INDEX(Ingredients!F$11:F$310, MATCH($C2267, Ingredients!$B$11:$B$310, 0)), "")="", "", IFERROR(INDEX(Ingredients!F$11:F$310, MATCH($C2267, Ingredients!$B$11:$B$310, 0)), "")))</f>
        <v/>
      </c>
      <c r="AK2267" s="106" t="str">
        <f>IF($C2267="", "", IF(IFERROR(INDEX(Ingredients!G$11:G$310, MATCH($C2267, Ingredients!$B$11:$B$310, 0)), "")="", "", IFERROR(INDEX(Ingredients!G$11:G$310, MATCH($C2267, Ingredients!$B$11:$B$310, 0)), "")))</f>
        <v/>
      </c>
      <c r="AL2267" s="79" t="str">
        <f>IF($C2267="", "", IF(IFERROR(INDEX(Ingredients!H$11:H$310, MATCH($C2267, Ingredients!$B$11:$B$310, 0)), "")="", "", IFERROR(INDEX(Ingredients!H$11:H$310, MATCH($C2267, Ingredients!$B$11:$B$310, 0)), "")))</f>
        <v/>
      </c>
      <c r="AN2267" s="83" t="str">
        <f t="shared" si="530"/>
        <v/>
      </c>
      <c r="AP2267" s="114" t="str">
        <f t="shared" si="540"/>
        <v/>
      </c>
      <c r="AR2267" s="117" t="str">
        <f>IF($C2267="", "", IF(IFERROR(INDEX(Ingredients!$AI$11:$AI$310, MATCH($C2267, Ingredients!$B$11:$B$310, 0)), "")="", "", IFERROR(INDEX(Ingredients!$AI$11:$AI$310, MATCH($C2267, Ingredients!$B$11:$B$310, 0)), "")))</f>
        <v/>
      </c>
      <c r="AT2267" s="120" t="str">
        <f t="shared" si="541"/>
        <v/>
      </c>
      <c r="AV2267" s="90" t="str">
        <f t="shared" si="531"/>
        <v/>
      </c>
      <c r="AX2267" s="90" t="str">
        <f>IF($AV2267="", "", COUNTIF($AV$11:$AV$5010, "&lt;"&amp;$AV2267)+1+COUNTIF($AV$11:$AV2267, $AV2267)-1)</f>
        <v/>
      </c>
      <c r="AZ2267" s="111" t="str">
        <f>IF($B2267="", "", SUMIF('Shopping List'!$AV$11:$AV$25, $B2267, 'Shopping List'!$BN$11:$BN$25))</f>
        <v/>
      </c>
      <c r="BB2267" s="117" t="str">
        <f t="shared" si="542"/>
        <v/>
      </c>
    </row>
    <row r="2268" spans="1:54" x14ac:dyDescent="0.25">
      <c r="A2268" s="4"/>
      <c r="B2268" s="37"/>
      <c r="C2268" s="124"/>
      <c r="D2268" s="39"/>
      <c r="E2268" s="125"/>
      <c r="F2268" s="48"/>
      <c r="G2268" s="4"/>
      <c r="H2268" s="4"/>
      <c r="I2268" s="95" t="str">
        <f>IF($C2268="", "", IF(IFERROR(INDEX(Ingredients!$C$11:$C$310, MATCH($C2268, Ingredients!$B$11:$B$310, 0)), "")="", "", IFERROR(INDEX(Ingredients!$C$11:$C$310, MATCH($C2268, Ingredients!$B$11:$B$310, 0)), "")))</f>
        <v/>
      </c>
      <c r="J2268" s="73" t="str">
        <f>IF($B2268="", "", IF(IFERROR(INDEX(Meals!$C$11:$C$260, MATCH($B2268, Meals!$B$11:$B$260, 0)), "")="", "", IFERROR(INDEX(Meals!$C$11:$C$260, MATCH($B2268, Meals!$B$11:$B$260, 0)), "")))</f>
        <v/>
      </c>
      <c r="K2268" s="4"/>
      <c r="L2268" s="72" t="str">
        <f t="shared" si="532"/>
        <v/>
      </c>
      <c r="M2268" s="73" t="str">
        <f t="shared" si="533"/>
        <v/>
      </c>
      <c r="N2268" s="4"/>
      <c r="O2268" s="78" t="str">
        <f t="shared" si="534"/>
        <v/>
      </c>
      <c r="P2268" s="79" t="str">
        <f t="shared" si="535"/>
        <v/>
      </c>
      <c r="Q2268" s="4"/>
      <c r="R2268" s="90" t="str">
        <f t="shared" si="536"/>
        <v/>
      </c>
      <c r="S2268" s="4"/>
      <c r="Y2268" s="18" t="str">
        <f t="shared" si="537"/>
        <v/>
      </c>
      <c r="AA2268" s="18" t="str">
        <f t="shared" si="528"/>
        <v/>
      </c>
      <c r="AB2268" s="18" t="str">
        <f t="shared" si="529"/>
        <v/>
      </c>
      <c r="AC2268" s="18" t="str">
        <f t="shared" si="538"/>
        <v/>
      </c>
      <c r="AD2268" s="18" t="str">
        <f t="shared" si="538"/>
        <v/>
      </c>
      <c r="AE2268" s="18" t="str">
        <f t="shared" si="539"/>
        <v/>
      </c>
      <c r="AG2268" s="95" t="str">
        <f>IF($C2268="", "", IF(IFERROR(INDEX(Ingredients!C$11:C$310, MATCH($C2268, Ingredients!$B$11:$B$310, 0)), "")="", "", IFERROR(INDEX(Ingredients!C$11:C$310, MATCH($C2268, Ingredients!$B$11:$B$310, 0)), "")))</f>
        <v/>
      </c>
      <c r="AH2268" s="105" t="str">
        <f>IF($C2268="", "", IF(IFERROR(INDEX(Ingredients!D$11:D$310, MATCH($C2268, Ingredients!$B$11:$B$310, 0)), "")="", "", IFERROR(INDEX(Ingredients!D$11:D$310, MATCH($C2268, Ingredients!$B$11:$B$310, 0)), "")))</f>
        <v/>
      </c>
      <c r="AI2268" s="106" t="str">
        <f>IF($C2268="", "", IF(IFERROR(INDEX(Ingredients!E$11:E$310, MATCH($C2268, Ingredients!$B$11:$B$310, 0)), "")="", "", IFERROR(INDEX(Ingredients!E$11:E$310, MATCH($C2268, Ingredients!$B$11:$B$310, 0)), "")))</f>
        <v/>
      </c>
      <c r="AJ2268" s="108" t="str">
        <f>IF($C2268="", "", IF(IFERROR(INDEX(Ingredients!F$11:F$310, MATCH($C2268, Ingredients!$B$11:$B$310, 0)), "")="", "", IFERROR(INDEX(Ingredients!F$11:F$310, MATCH($C2268, Ingredients!$B$11:$B$310, 0)), "")))</f>
        <v/>
      </c>
      <c r="AK2268" s="106" t="str">
        <f>IF($C2268="", "", IF(IFERROR(INDEX(Ingredients!G$11:G$310, MATCH($C2268, Ingredients!$B$11:$B$310, 0)), "")="", "", IFERROR(INDEX(Ingredients!G$11:G$310, MATCH($C2268, Ingredients!$B$11:$B$310, 0)), "")))</f>
        <v/>
      </c>
      <c r="AL2268" s="79" t="str">
        <f>IF($C2268="", "", IF(IFERROR(INDEX(Ingredients!H$11:H$310, MATCH($C2268, Ingredients!$B$11:$B$310, 0)), "")="", "", IFERROR(INDEX(Ingredients!H$11:H$310, MATCH($C2268, Ingredients!$B$11:$B$310, 0)), "")))</f>
        <v/>
      </c>
      <c r="AN2268" s="83" t="str">
        <f t="shared" si="530"/>
        <v/>
      </c>
      <c r="AP2268" s="114" t="str">
        <f t="shared" si="540"/>
        <v/>
      </c>
      <c r="AR2268" s="117" t="str">
        <f>IF($C2268="", "", IF(IFERROR(INDEX(Ingredients!$AI$11:$AI$310, MATCH($C2268, Ingredients!$B$11:$B$310, 0)), "")="", "", IFERROR(INDEX(Ingredients!$AI$11:$AI$310, MATCH($C2268, Ingredients!$B$11:$B$310, 0)), "")))</f>
        <v/>
      </c>
      <c r="AT2268" s="120" t="str">
        <f t="shared" si="541"/>
        <v/>
      </c>
      <c r="AV2268" s="90" t="str">
        <f t="shared" si="531"/>
        <v/>
      </c>
      <c r="AX2268" s="90" t="str">
        <f>IF($AV2268="", "", COUNTIF($AV$11:$AV$5010, "&lt;"&amp;$AV2268)+1+COUNTIF($AV$11:$AV2268, $AV2268)-1)</f>
        <v/>
      </c>
      <c r="AZ2268" s="111" t="str">
        <f>IF($B2268="", "", SUMIF('Shopping List'!$AV$11:$AV$25, $B2268, 'Shopping List'!$BN$11:$BN$25))</f>
        <v/>
      </c>
      <c r="BB2268" s="117" t="str">
        <f t="shared" si="542"/>
        <v/>
      </c>
    </row>
    <row r="2269" spans="1:54" x14ac:dyDescent="0.25">
      <c r="A2269" s="4"/>
      <c r="B2269" s="37"/>
      <c r="C2269" s="124"/>
      <c r="D2269" s="39"/>
      <c r="E2269" s="125"/>
      <c r="F2269" s="48"/>
      <c r="G2269" s="4"/>
      <c r="H2269" s="4"/>
      <c r="I2269" s="95" t="str">
        <f>IF($C2269="", "", IF(IFERROR(INDEX(Ingredients!$C$11:$C$310, MATCH($C2269, Ingredients!$B$11:$B$310, 0)), "")="", "", IFERROR(INDEX(Ingredients!$C$11:$C$310, MATCH($C2269, Ingredients!$B$11:$B$310, 0)), "")))</f>
        <v/>
      </c>
      <c r="J2269" s="73" t="str">
        <f>IF($B2269="", "", IF(IFERROR(INDEX(Meals!$C$11:$C$260, MATCH($B2269, Meals!$B$11:$B$260, 0)), "")="", "", IFERROR(INDEX(Meals!$C$11:$C$260, MATCH($B2269, Meals!$B$11:$B$260, 0)), "")))</f>
        <v/>
      </c>
      <c r="K2269" s="4"/>
      <c r="L2269" s="72" t="str">
        <f t="shared" si="532"/>
        <v/>
      </c>
      <c r="M2269" s="73" t="str">
        <f t="shared" si="533"/>
        <v/>
      </c>
      <c r="N2269" s="4"/>
      <c r="O2269" s="78" t="str">
        <f t="shared" si="534"/>
        <v/>
      </c>
      <c r="P2269" s="79" t="str">
        <f t="shared" si="535"/>
        <v/>
      </c>
      <c r="Q2269" s="4"/>
      <c r="R2269" s="90" t="str">
        <f t="shared" si="536"/>
        <v/>
      </c>
      <c r="S2269" s="4"/>
      <c r="Y2269" s="18" t="str">
        <f t="shared" si="537"/>
        <v/>
      </c>
      <c r="AA2269" s="18" t="str">
        <f t="shared" si="528"/>
        <v/>
      </c>
      <c r="AB2269" s="18" t="str">
        <f t="shared" si="529"/>
        <v/>
      </c>
      <c r="AC2269" s="18" t="str">
        <f t="shared" si="538"/>
        <v/>
      </c>
      <c r="AD2269" s="18" t="str">
        <f t="shared" si="538"/>
        <v/>
      </c>
      <c r="AE2269" s="18" t="str">
        <f t="shared" si="539"/>
        <v/>
      </c>
      <c r="AG2269" s="95" t="str">
        <f>IF($C2269="", "", IF(IFERROR(INDEX(Ingredients!C$11:C$310, MATCH($C2269, Ingredients!$B$11:$B$310, 0)), "")="", "", IFERROR(INDEX(Ingredients!C$11:C$310, MATCH($C2269, Ingredients!$B$11:$B$310, 0)), "")))</f>
        <v/>
      </c>
      <c r="AH2269" s="105" t="str">
        <f>IF($C2269="", "", IF(IFERROR(INDEX(Ingredients!D$11:D$310, MATCH($C2269, Ingredients!$B$11:$B$310, 0)), "")="", "", IFERROR(INDEX(Ingredients!D$11:D$310, MATCH($C2269, Ingredients!$B$11:$B$310, 0)), "")))</f>
        <v/>
      </c>
      <c r="AI2269" s="106" t="str">
        <f>IF($C2269="", "", IF(IFERROR(INDEX(Ingredients!E$11:E$310, MATCH($C2269, Ingredients!$B$11:$B$310, 0)), "")="", "", IFERROR(INDEX(Ingredients!E$11:E$310, MATCH($C2269, Ingredients!$B$11:$B$310, 0)), "")))</f>
        <v/>
      </c>
      <c r="AJ2269" s="108" t="str">
        <f>IF($C2269="", "", IF(IFERROR(INDEX(Ingredients!F$11:F$310, MATCH($C2269, Ingredients!$B$11:$B$310, 0)), "")="", "", IFERROR(INDEX(Ingredients!F$11:F$310, MATCH($C2269, Ingredients!$B$11:$B$310, 0)), "")))</f>
        <v/>
      </c>
      <c r="AK2269" s="106" t="str">
        <f>IF($C2269="", "", IF(IFERROR(INDEX(Ingredients!G$11:G$310, MATCH($C2269, Ingredients!$B$11:$B$310, 0)), "")="", "", IFERROR(INDEX(Ingredients!G$11:G$310, MATCH($C2269, Ingredients!$B$11:$B$310, 0)), "")))</f>
        <v/>
      </c>
      <c r="AL2269" s="79" t="str">
        <f>IF($C2269="", "", IF(IFERROR(INDEX(Ingredients!H$11:H$310, MATCH($C2269, Ingredients!$B$11:$B$310, 0)), "")="", "", IFERROR(INDEX(Ingredients!H$11:H$310, MATCH($C2269, Ingredients!$B$11:$B$310, 0)), "")))</f>
        <v/>
      </c>
      <c r="AN2269" s="83" t="str">
        <f t="shared" si="530"/>
        <v/>
      </c>
      <c r="AP2269" s="114" t="str">
        <f t="shared" si="540"/>
        <v/>
      </c>
      <c r="AR2269" s="117" t="str">
        <f>IF($C2269="", "", IF(IFERROR(INDEX(Ingredients!$AI$11:$AI$310, MATCH($C2269, Ingredients!$B$11:$B$310, 0)), "")="", "", IFERROR(INDEX(Ingredients!$AI$11:$AI$310, MATCH($C2269, Ingredients!$B$11:$B$310, 0)), "")))</f>
        <v/>
      </c>
      <c r="AT2269" s="120" t="str">
        <f t="shared" si="541"/>
        <v/>
      </c>
      <c r="AV2269" s="90" t="str">
        <f t="shared" si="531"/>
        <v/>
      </c>
      <c r="AX2269" s="90" t="str">
        <f>IF($AV2269="", "", COUNTIF($AV$11:$AV$5010, "&lt;"&amp;$AV2269)+1+COUNTIF($AV$11:$AV2269, $AV2269)-1)</f>
        <v/>
      </c>
      <c r="AZ2269" s="111" t="str">
        <f>IF($B2269="", "", SUMIF('Shopping List'!$AV$11:$AV$25, $B2269, 'Shopping List'!$BN$11:$BN$25))</f>
        <v/>
      </c>
      <c r="BB2269" s="117" t="str">
        <f t="shared" si="542"/>
        <v/>
      </c>
    </row>
    <row r="2270" spans="1:54" x14ac:dyDescent="0.25">
      <c r="A2270" s="4"/>
      <c r="B2270" s="37"/>
      <c r="C2270" s="124"/>
      <c r="D2270" s="39"/>
      <c r="E2270" s="125"/>
      <c r="F2270" s="48"/>
      <c r="G2270" s="4"/>
      <c r="H2270" s="4"/>
      <c r="I2270" s="95" t="str">
        <f>IF($C2270="", "", IF(IFERROR(INDEX(Ingredients!$C$11:$C$310, MATCH($C2270, Ingredients!$B$11:$B$310, 0)), "")="", "", IFERROR(INDEX(Ingredients!$C$11:$C$310, MATCH($C2270, Ingredients!$B$11:$B$310, 0)), "")))</f>
        <v/>
      </c>
      <c r="J2270" s="73" t="str">
        <f>IF($B2270="", "", IF(IFERROR(INDEX(Meals!$C$11:$C$260, MATCH($B2270, Meals!$B$11:$B$260, 0)), "")="", "", IFERROR(INDEX(Meals!$C$11:$C$260, MATCH($B2270, Meals!$B$11:$B$260, 0)), "")))</f>
        <v/>
      </c>
      <c r="K2270" s="4"/>
      <c r="L2270" s="72" t="str">
        <f t="shared" si="532"/>
        <v/>
      </c>
      <c r="M2270" s="73" t="str">
        <f t="shared" si="533"/>
        <v/>
      </c>
      <c r="N2270" s="4"/>
      <c r="O2270" s="78" t="str">
        <f t="shared" si="534"/>
        <v/>
      </c>
      <c r="P2270" s="79" t="str">
        <f t="shared" si="535"/>
        <v/>
      </c>
      <c r="Q2270" s="4"/>
      <c r="R2270" s="90" t="str">
        <f t="shared" si="536"/>
        <v/>
      </c>
      <c r="S2270" s="4"/>
      <c r="Y2270" s="18" t="str">
        <f t="shared" si="537"/>
        <v/>
      </c>
      <c r="AA2270" s="18" t="str">
        <f t="shared" si="528"/>
        <v/>
      </c>
      <c r="AB2270" s="18" t="str">
        <f t="shared" si="529"/>
        <v/>
      </c>
      <c r="AC2270" s="18" t="str">
        <f t="shared" si="538"/>
        <v/>
      </c>
      <c r="AD2270" s="18" t="str">
        <f t="shared" si="538"/>
        <v/>
      </c>
      <c r="AE2270" s="18" t="str">
        <f t="shared" si="539"/>
        <v/>
      </c>
      <c r="AG2270" s="95" t="str">
        <f>IF($C2270="", "", IF(IFERROR(INDEX(Ingredients!C$11:C$310, MATCH($C2270, Ingredients!$B$11:$B$310, 0)), "")="", "", IFERROR(INDEX(Ingredients!C$11:C$310, MATCH($C2270, Ingredients!$B$11:$B$310, 0)), "")))</f>
        <v/>
      </c>
      <c r="AH2270" s="105" t="str">
        <f>IF($C2270="", "", IF(IFERROR(INDEX(Ingredients!D$11:D$310, MATCH($C2270, Ingredients!$B$11:$B$310, 0)), "")="", "", IFERROR(INDEX(Ingredients!D$11:D$310, MATCH($C2270, Ingredients!$B$11:$B$310, 0)), "")))</f>
        <v/>
      </c>
      <c r="AI2270" s="106" t="str">
        <f>IF($C2270="", "", IF(IFERROR(INDEX(Ingredients!E$11:E$310, MATCH($C2270, Ingredients!$B$11:$B$310, 0)), "")="", "", IFERROR(INDEX(Ingredients!E$11:E$310, MATCH($C2270, Ingredients!$B$11:$B$310, 0)), "")))</f>
        <v/>
      </c>
      <c r="AJ2270" s="108" t="str">
        <f>IF($C2270="", "", IF(IFERROR(INDEX(Ingredients!F$11:F$310, MATCH($C2270, Ingredients!$B$11:$B$310, 0)), "")="", "", IFERROR(INDEX(Ingredients!F$11:F$310, MATCH($C2270, Ingredients!$B$11:$B$310, 0)), "")))</f>
        <v/>
      </c>
      <c r="AK2270" s="106" t="str">
        <f>IF($C2270="", "", IF(IFERROR(INDEX(Ingredients!G$11:G$310, MATCH($C2270, Ingredients!$B$11:$B$310, 0)), "")="", "", IFERROR(INDEX(Ingredients!G$11:G$310, MATCH($C2270, Ingredients!$B$11:$B$310, 0)), "")))</f>
        <v/>
      </c>
      <c r="AL2270" s="79" t="str">
        <f>IF($C2270="", "", IF(IFERROR(INDEX(Ingredients!H$11:H$310, MATCH($C2270, Ingredients!$B$11:$B$310, 0)), "")="", "", IFERROR(INDEX(Ingredients!H$11:H$310, MATCH($C2270, Ingredients!$B$11:$B$310, 0)), "")))</f>
        <v/>
      </c>
      <c r="AN2270" s="83" t="str">
        <f t="shared" si="530"/>
        <v/>
      </c>
      <c r="AP2270" s="114" t="str">
        <f t="shared" si="540"/>
        <v/>
      </c>
      <c r="AR2270" s="117" t="str">
        <f>IF($C2270="", "", IF(IFERROR(INDEX(Ingredients!$AI$11:$AI$310, MATCH($C2270, Ingredients!$B$11:$B$310, 0)), "")="", "", IFERROR(INDEX(Ingredients!$AI$11:$AI$310, MATCH($C2270, Ingredients!$B$11:$B$310, 0)), "")))</f>
        <v/>
      </c>
      <c r="AT2270" s="120" t="str">
        <f t="shared" si="541"/>
        <v/>
      </c>
      <c r="AV2270" s="90" t="str">
        <f t="shared" si="531"/>
        <v/>
      </c>
      <c r="AX2270" s="90" t="str">
        <f>IF($AV2270="", "", COUNTIF($AV$11:$AV$5010, "&lt;"&amp;$AV2270)+1+COUNTIF($AV$11:$AV2270, $AV2270)-1)</f>
        <v/>
      </c>
      <c r="AZ2270" s="111" t="str">
        <f>IF($B2270="", "", SUMIF('Shopping List'!$AV$11:$AV$25, $B2270, 'Shopping List'!$BN$11:$BN$25))</f>
        <v/>
      </c>
      <c r="BB2270" s="117" t="str">
        <f t="shared" si="542"/>
        <v/>
      </c>
    </row>
    <row r="2271" spans="1:54" x14ac:dyDescent="0.25">
      <c r="A2271" s="4"/>
      <c r="B2271" s="37"/>
      <c r="C2271" s="124"/>
      <c r="D2271" s="39"/>
      <c r="E2271" s="125"/>
      <c r="F2271" s="48"/>
      <c r="G2271" s="4"/>
      <c r="H2271" s="4"/>
      <c r="I2271" s="95" t="str">
        <f>IF($C2271="", "", IF(IFERROR(INDEX(Ingredients!$C$11:$C$310, MATCH($C2271, Ingredients!$B$11:$B$310, 0)), "")="", "", IFERROR(INDEX(Ingredients!$C$11:$C$310, MATCH($C2271, Ingredients!$B$11:$B$310, 0)), "")))</f>
        <v/>
      </c>
      <c r="J2271" s="73" t="str">
        <f>IF($B2271="", "", IF(IFERROR(INDEX(Meals!$C$11:$C$260, MATCH($B2271, Meals!$B$11:$B$260, 0)), "")="", "", IFERROR(INDEX(Meals!$C$11:$C$260, MATCH($B2271, Meals!$B$11:$B$260, 0)), "")))</f>
        <v/>
      </c>
      <c r="K2271" s="4"/>
      <c r="L2271" s="72" t="str">
        <f t="shared" si="532"/>
        <v/>
      </c>
      <c r="M2271" s="73" t="str">
        <f t="shared" si="533"/>
        <v/>
      </c>
      <c r="N2271" s="4"/>
      <c r="O2271" s="78" t="str">
        <f t="shared" si="534"/>
        <v/>
      </c>
      <c r="P2271" s="79" t="str">
        <f t="shared" si="535"/>
        <v/>
      </c>
      <c r="Q2271" s="4"/>
      <c r="R2271" s="90" t="str">
        <f t="shared" si="536"/>
        <v/>
      </c>
      <c r="S2271" s="4"/>
      <c r="Y2271" s="18" t="str">
        <f t="shared" si="537"/>
        <v/>
      </c>
      <c r="AA2271" s="18" t="str">
        <f t="shared" si="528"/>
        <v/>
      </c>
      <c r="AB2271" s="18" t="str">
        <f t="shared" si="529"/>
        <v/>
      </c>
      <c r="AC2271" s="18" t="str">
        <f t="shared" si="538"/>
        <v/>
      </c>
      <c r="AD2271" s="18" t="str">
        <f t="shared" si="538"/>
        <v/>
      </c>
      <c r="AE2271" s="18" t="str">
        <f t="shared" si="539"/>
        <v/>
      </c>
      <c r="AG2271" s="95" t="str">
        <f>IF($C2271="", "", IF(IFERROR(INDEX(Ingredients!C$11:C$310, MATCH($C2271, Ingredients!$B$11:$B$310, 0)), "")="", "", IFERROR(INDEX(Ingredients!C$11:C$310, MATCH($C2271, Ingredients!$B$11:$B$310, 0)), "")))</f>
        <v/>
      </c>
      <c r="AH2271" s="105" t="str">
        <f>IF($C2271="", "", IF(IFERROR(INDEX(Ingredients!D$11:D$310, MATCH($C2271, Ingredients!$B$11:$B$310, 0)), "")="", "", IFERROR(INDEX(Ingredients!D$11:D$310, MATCH($C2271, Ingredients!$B$11:$B$310, 0)), "")))</f>
        <v/>
      </c>
      <c r="AI2271" s="106" t="str">
        <f>IF($C2271="", "", IF(IFERROR(INDEX(Ingredients!E$11:E$310, MATCH($C2271, Ingredients!$B$11:$B$310, 0)), "")="", "", IFERROR(INDEX(Ingredients!E$11:E$310, MATCH($C2271, Ingredients!$B$11:$B$310, 0)), "")))</f>
        <v/>
      </c>
      <c r="AJ2271" s="108" t="str">
        <f>IF($C2271="", "", IF(IFERROR(INDEX(Ingredients!F$11:F$310, MATCH($C2271, Ingredients!$B$11:$B$310, 0)), "")="", "", IFERROR(INDEX(Ingredients!F$11:F$310, MATCH($C2271, Ingredients!$B$11:$B$310, 0)), "")))</f>
        <v/>
      </c>
      <c r="AK2271" s="106" t="str">
        <f>IF($C2271="", "", IF(IFERROR(INDEX(Ingredients!G$11:G$310, MATCH($C2271, Ingredients!$B$11:$B$310, 0)), "")="", "", IFERROR(INDEX(Ingredients!G$11:G$310, MATCH($C2271, Ingredients!$B$11:$B$310, 0)), "")))</f>
        <v/>
      </c>
      <c r="AL2271" s="79" t="str">
        <f>IF($C2271="", "", IF(IFERROR(INDEX(Ingredients!H$11:H$310, MATCH($C2271, Ingredients!$B$11:$B$310, 0)), "")="", "", IFERROR(INDEX(Ingredients!H$11:H$310, MATCH($C2271, Ingredients!$B$11:$B$310, 0)), "")))</f>
        <v/>
      </c>
      <c r="AN2271" s="83" t="str">
        <f t="shared" si="530"/>
        <v/>
      </c>
      <c r="AP2271" s="114" t="str">
        <f t="shared" si="540"/>
        <v/>
      </c>
      <c r="AR2271" s="117" t="str">
        <f>IF($C2271="", "", IF(IFERROR(INDEX(Ingredients!$AI$11:$AI$310, MATCH($C2271, Ingredients!$B$11:$B$310, 0)), "")="", "", IFERROR(INDEX(Ingredients!$AI$11:$AI$310, MATCH($C2271, Ingredients!$B$11:$B$310, 0)), "")))</f>
        <v/>
      </c>
      <c r="AT2271" s="120" t="str">
        <f t="shared" si="541"/>
        <v/>
      </c>
      <c r="AV2271" s="90" t="str">
        <f t="shared" si="531"/>
        <v/>
      </c>
      <c r="AX2271" s="90" t="str">
        <f>IF($AV2271="", "", COUNTIF($AV$11:$AV$5010, "&lt;"&amp;$AV2271)+1+COUNTIF($AV$11:$AV2271, $AV2271)-1)</f>
        <v/>
      </c>
      <c r="AZ2271" s="111" t="str">
        <f>IF($B2271="", "", SUMIF('Shopping List'!$AV$11:$AV$25, $B2271, 'Shopping List'!$BN$11:$BN$25))</f>
        <v/>
      </c>
      <c r="BB2271" s="117" t="str">
        <f t="shared" si="542"/>
        <v/>
      </c>
    </row>
    <row r="2272" spans="1:54" x14ac:dyDescent="0.25">
      <c r="A2272" s="4"/>
      <c r="B2272" s="37"/>
      <c r="C2272" s="124"/>
      <c r="D2272" s="39"/>
      <c r="E2272" s="125"/>
      <c r="F2272" s="48"/>
      <c r="G2272" s="4"/>
      <c r="H2272" s="4"/>
      <c r="I2272" s="95" t="str">
        <f>IF($C2272="", "", IF(IFERROR(INDEX(Ingredients!$C$11:$C$310, MATCH($C2272, Ingredients!$B$11:$B$310, 0)), "")="", "", IFERROR(INDEX(Ingredients!$C$11:$C$310, MATCH($C2272, Ingredients!$B$11:$B$310, 0)), "")))</f>
        <v/>
      </c>
      <c r="J2272" s="73" t="str">
        <f>IF($B2272="", "", IF(IFERROR(INDEX(Meals!$C$11:$C$260, MATCH($B2272, Meals!$B$11:$B$260, 0)), "")="", "", IFERROR(INDEX(Meals!$C$11:$C$260, MATCH($B2272, Meals!$B$11:$B$260, 0)), "")))</f>
        <v/>
      </c>
      <c r="K2272" s="4"/>
      <c r="L2272" s="72" t="str">
        <f t="shared" si="532"/>
        <v/>
      </c>
      <c r="M2272" s="73" t="str">
        <f t="shared" si="533"/>
        <v/>
      </c>
      <c r="N2272" s="4"/>
      <c r="O2272" s="78" t="str">
        <f t="shared" si="534"/>
        <v/>
      </c>
      <c r="P2272" s="79" t="str">
        <f t="shared" si="535"/>
        <v/>
      </c>
      <c r="Q2272" s="4"/>
      <c r="R2272" s="90" t="str">
        <f t="shared" si="536"/>
        <v/>
      </c>
      <c r="S2272" s="4"/>
      <c r="Y2272" s="18" t="str">
        <f t="shared" si="537"/>
        <v/>
      </c>
      <c r="AA2272" s="18" t="str">
        <f t="shared" si="528"/>
        <v/>
      </c>
      <c r="AB2272" s="18" t="str">
        <f t="shared" si="529"/>
        <v/>
      </c>
      <c r="AC2272" s="18" t="str">
        <f t="shared" si="538"/>
        <v/>
      </c>
      <c r="AD2272" s="18" t="str">
        <f t="shared" si="538"/>
        <v/>
      </c>
      <c r="AE2272" s="18" t="str">
        <f t="shared" si="539"/>
        <v/>
      </c>
      <c r="AG2272" s="95" t="str">
        <f>IF($C2272="", "", IF(IFERROR(INDEX(Ingredients!C$11:C$310, MATCH($C2272, Ingredients!$B$11:$B$310, 0)), "")="", "", IFERROR(INDEX(Ingredients!C$11:C$310, MATCH($C2272, Ingredients!$B$11:$B$310, 0)), "")))</f>
        <v/>
      </c>
      <c r="AH2272" s="105" t="str">
        <f>IF($C2272="", "", IF(IFERROR(INDEX(Ingredients!D$11:D$310, MATCH($C2272, Ingredients!$B$11:$B$310, 0)), "")="", "", IFERROR(INDEX(Ingredients!D$11:D$310, MATCH($C2272, Ingredients!$B$11:$B$310, 0)), "")))</f>
        <v/>
      </c>
      <c r="AI2272" s="106" t="str">
        <f>IF($C2272="", "", IF(IFERROR(INDEX(Ingredients!E$11:E$310, MATCH($C2272, Ingredients!$B$11:$B$310, 0)), "")="", "", IFERROR(INDEX(Ingredients!E$11:E$310, MATCH($C2272, Ingredients!$B$11:$B$310, 0)), "")))</f>
        <v/>
      </c>
      <c r="AJ2272" s="108" t="str">
        <f>IF($C2272="", "", IF(IFERROR(INDEX(Ingredients!F$11:F$310, MATCH($C2272, Ingredients!$B$11:$B$310, 0)), "")="", "", IFERROR(INDEX(Ingredients!F$11:F$310, MATCH($C2272, Ingredients!$B$11:$B$310, 0)), "")))</f>
        <v/>
      </c>
      <c r="AK2272" s="106" t="str">
        <f>IF($C2272="", "", IF(IFERROR(INDEX(Ingredients!G$11:G$310, MATCH($C2272, Ingredients!$B$11:$B$310, 0)), "")="", "", IFERROR(INDEX(Ingredients!G$11:G$310, MATCH($C2272, Ingredients!$B$11:$B$310, 0)), "")))</f>
        <v/>
      </c>
      <c r="AL2272" s="79" t="str">
        <f>IF($C2272="", "", IF(IFERROR(INDEX(Ingredients!H$11:H$310, MATCH($C2272, Ingredients!$B$11:$B$310, 0)), "")="", "", IFERROR(INDEX(Ingredients!H$11:H$310, MATCH($C2272, Ingredients!$B$11:$B$310, 0)), "")))</f>
        <v/>
      </c>
      <c r="AN2272" s="83" t="str">
        <f t="shared" si="530"/>
        <v/>
      </c>
      <c r="AP2272" s="114" t="str">
        <f t="shared" si="540"/>
        <v/>
      </c>
      <c r="AR2272" s="117" t="str">
        <f>IF($C2272="", "", IF(IFERROR(INDEX(Ingredients!$AI$11:$AI$310, MATCH($C2272, Ingredients!$B$11:$B$310, 0)), "")="", "", IFERROR(INDEX(Ingredients!$AI$11:$AI$310, MATCH($C2272, Ingredients!$B$11:$B$310, 0)), "")))</f>
        <v/>
      </c>
      <c r="AT2272" s="120" t="str">
        <f t="shared" si="541"/>
        <v/>
      </c>
      <c r="AV2272" s="90" t="str">
        <f t="shared" si="531"/>
        <v/>
      </c>
      <c r="AX2272" s="90" t="str">
        <f>IF($AV2272="", "", COUNTIF($AV$11:$AV$5010, "&lt;"&amp;$AV2272)+1+COUNTIF($AV$11:$AV2272, $AV2272)-1)</f>
        <v/>
      </c>
      <c r="AZ2272" s="111" t="str">
        <f>IF($B2272="", "", SUMIF('Shopping List'!$AV$11:$AV$25, $B2272, 'Shopping List'!$BN$11:$BN$25))</f>
        <v/>
      </c>
      <c r="BB2272" s="117" t="str">
        <f t="shared" si="542"/>
        <v/>
      </c>
    </row>
    <row r="2273" spans="1:54" x14ac:dyDescent="0.25">
      <c r="A2273" s="4"/>
      <c r="B2273" s="37"/>
      <c r="C2273" s="124"/>
      <c r="D2273" s="39"/>
      <c r="E2273" s="125"/>
      <c r="F2273" s="48"/>
      <c r="G2273" s="4"/>
      <c r="H2273" s="4"/>
      <c r="I2273" s="95" t="str">
        <f>IF($C2273="", "", IF(IFERROR(INDEX(Ingredients!$C$11:$C$310, MATCH($C2273, Ingredients!$B$11:$B$310, 0)), "")="", "", IFERROR(INDEX(Ingredients!$C$11:$C$310, MATCH($C2273, Ingredients!$B$11:$B$310, 0)), "")))</f>
        <v/>
      </c>
      <c r="J2273" s="73" t="str">
        <f>IF($B2273="", "", IF(IFERROR(INDEX(Meals!$C$11:$C$260, MATCH($B2273, Meals!$B$11:$B$260, 0)), "")="", "", IFERROR(INDEX(Meals!$C$11:$C$260, MATCH($B2273, Meals!$B$11:$B$260, 0)), "")))</f>
        <v/>
      </c>
      <c r="K2273" s="4"/>
      <c r="L2273" s="72" t="str">
        <f t="shared" si="532"/>
        <v/>
      </c>
      <c r="M2273" s="73" t="str">
        <f t="shared" si="533"/>
        <v/>
      </c>
      <c r="N2273" s="4"/>
      <c r="O2273" s="78" t="str">
        <f t="shared" si="534"/>
        <v/>
      </c>
      <c r="P2273" s="79" t="str">
        <f t="shared" si="535"/>
        <v/>
      </c>
      <c r="Q2273" s="4"/>
      <c r="R2273" s="90" t="str">
        <f t="shared" si="536"/>
        <v/>
      </c>
      <c r="S2273" s="4"/>
      <c r="Y2273" s="18" t="str">
        <f t="shared" si="537"/>
        <v/>
      </c>
      <c r="AA2273" s="18" t="str">
        <f t="shared" si="528"/>
        <v/>
      </c>
      <c r="AB2273" s="18" t="str">
        <f t="shared" si="529"/>
        <v/>
      </c>
      <c r="AC2273" s="18" t="str">
        <f t="shared" si="538"/>
        <v/>
      </c>
      <c r="AD2273" s="18" t="str">
        <f t="shared" si="538"/>
        <v/>
      </c>
      <c r="AE2273" s="18" t="str">
        <f t="shared" si="539"/>
        <v/>
      </c>
      <c r="AG2273" s="95" t="str">
        <f>IF($C2273="", "", IF(IFERROR(INDEX(Ingredients!C$11:C$310, MATCH($C2273, Ingredients!$B$11:$B$310, 0)), "")="", "", IFERROR(INDEX(Ingredients!C$11:C$310, MATCH($C2273, Ingredients!$B$11:$B$310, 0)), "")))</f>
        <v/>
      </c>
      <c r="AH2273" s="105" t="str">
        <f>IF($C2273="", "", IF(IFERROR(INDEX(Ingredients!D$11:D$310, MATCH($C2273, Ingredients!$B$11:$B$310, 0)), "")="", "", IFERROR(INDEX(Ingredients!D$11:D$310, MATCH($C2273, Ingredients!$B$11:$B$310, 0)), "")))</f>
        <v/>
      </c>
      <c r="AI2273" s="106" t="str">
        <f>IF($C2273="", "", IF(IFERROR(INDEX(Ingredients!E$11:E$310, MATCH($C2273, Ingredients!$B$11:$B$310, 0)), "")="", "", IFERROR(INDEX(Ingredients!E$11:E$310, MATCH($C2273, Ingredients!$B$11:$B$310, 0)), "")))</f>
        <v/>
      </c>
      <c r="AJ2273" s="108" t="str">
        <f>IF($C2273="", "", IF(IFERROR(INDEX(Ingredients!F$11:F$310, MATCH($C2273, Ingredients!$B$11:$B$310, 0)), "")="", "", IFERROR(INDEX(Ingredients!F$11:F$310, MATCH($C2273, Ingredients!$B$11:$B$310, 0)), "")))</f>
        <v/>
      </c>
      <c r="AK2273" s="106" t="str">
        <f>IF($C2273="", "", IF(IFERROR(INDEX(Ingredients!G$11:G$310, MATCH($C2273, Ingredients!$B$11:$B$310, 0)), "")="", "", IFERROR(INDEX(Ingredients!G$11:G$310, MATCH($C2273, Ingredients!$B$11:$B$310, 0)), "")))</f>
        <v/>
      </c>
      <c r="AL2273" s="79" t="str">
        <f>IF($C2273="", "", IF(IFERROR(INDEX(Ingredients!H$11:H$310, MATCH($C2273, Ingredients!$B$11:$B$310, 0)), "")="", "", IFERROR(INDEX(Ingredients!H$11:H$310, MATCH($C2273, Ingredients!$B$11:$B$310, 0)), "")))</f>
        <v/>
      </c>
      <c r="AN2273" s="83" t="str">
        <f t="shared" si="530"/>
        <v/>
      </c>
      <c r="AP2273" s="114" t="str">
        <f t="shared" si="540"/>
        <v/>
      </c>
      <c r="AR2273" s="117" t="str">
        <f>IF($C2273="", "", IF(IFERROR(INDEX(Ingredients!$AI$11:$AI$310, MATCH($C2273, Ingredients!$B$11:$B$310, 0)), "")="", "", IFERROR(INDEX(Ingredients!$AI$11:$AI$310, MATCH($C2273, Ingredients!$B$11:$B$310, 0)), "")))</f>
        <v/>
      </c>
      <c r="AT2273" s="120" t="str">
        <f t="shared" si="541"/>
        <v/>
      </c>
      <c r="AV2273" s="90" t="str">
        <f t="shared" si="531"/>
        <v/>
      </c>
      <c r="AX2273" s="90" t="str">
        <f>IF($AV2273="", "", COUNTIF($AV$11:$AV$5010, "&lt;"&amp;$AV2273)+1+COUNTIF($AV$11:$AV2273, $AV2273)-1)</f>
        <v/>
      </c>
      <c r="AZ2273" s="111" t="str">
        <f>IF($B2273="", "", SUMIF('Shopping List'!$AV$11:$AV$25, $B2273, 'Shopping List'!$BN$11:$BN$25))</f>
        <v/>
      </c>
      <c r="BB2273" s="117" t="str">
        <f t="shared" si="542"/>
        <v/>
      </c>
    </row>
    <row r="2274" spans="1:54" x14ac:dyDescent="0.25">
      <c r="A2274" s="4"/>
      <c r="B2274" s="37"/>
      <c r="C2274" s="124"/>
      <c r="D2274" s="39"/>
      <c r="E2274" s="125"/>
      <c r="F2274" s="48"/>
      <c r="G2274" s="4"/>
      <c r="H2274" s="4"/>
      <c r="I2274" s="95" t="str">
        <f>IF($C2274="", "", IF(IFERROR(INDEX(Ingredients!$C$11:$C$310, MATCH($C2274, Ingredients!$B$11:$B$310, 0)), "")="", "", IFERROR(INDEX(Ingredients!$C$11:$C$310, MATCH($C2274, Ingredients!$B$11:$B$310, 0)), "")))</f>
        <v/>
      </c>
      <c r="J2274" s="73" t="str">
        <f>IF($B2274="", "", IF(IFERROR(INDEX(Meals!$C$11:$C$260, MATCH($B2274, Meals!$B$11:$B$260, 0)), "")="", "", IFERROR(INDEX(Meals!$C$11:$C$260, MATCH($B2274, Meals!$B$11:$B$260, 0)), "")))</f>
        <v/>
      </c>
      <c r="K2274" s="4"/>
      <c r="L2274" s="72" t="str">
        <f t="shared" si="532"/>
        <v/>
      </c>
      <c r="M2274" s="73" t="str">
        <f t="shared" si="533"/>
        <v/>
      </c>
      <c r="N2274" s="4"/>
      <c r="O2274" s="78" t="str">
        <f t="shared" si="534"/>
        <v/>
      </c>
      <c r="P2274" s="79" t="str">
        <f t="shared" si="535"/>
        <v/>
      </c>
      <c r="Q2274" s="4"/>
      <c r="R2274" s="90" t="str">
        <f t="shared" si="536"/>
        <v/>
      </c>
      <c r="S2274" s="4"/>
      <c r="Y2274" s="18" t="str">
        <f t="shared" si="537"/>
        <v/>
      </c>
      <c r="AA2274" s="18" t="str">
        <f t="shared" si="528"/>
        <v/>
      </c>
      <c r="AB2274" s="18" t="str">
        <f t="shared" si="529"/>
        <v/>
      </c>
      <c r="AC2274" s="18" t="str">
        <f t="shared" si="538"/>
        <v/>
      </c>
      <c r="AD2274" s="18" t="str">
        <f t="shared" si="538"/>
        <v/>
      </c>
      <c r="AE2274" s="18" t="str">
        <f t="shared" si="539"/>
        <v/>
      </c>
      <c r="AG2274" s="95" t="str">
        <f>IF($C2274="", "", IF(IFERROR(INDEX(Ingredients!C$11:C$310, MATCH($C2274, Ingredients!$B$11:$B$310, 0)), "")="", "", IFERROR(INDEX(Ingredients!C$11:C$310, MATCH($C2274, Ingredients!$B$11:$B$310, 0)), "")))</f>
        <v/>
      </c>
      <c r="AH2274" s="105" t="str">
        <f>IF($C2274="", "", IF(IFERROR(INDEX(Ingredients!D$11:D$310, MATCH($C2274, Ingredients!$B$11:$B$310, 0)), "")="", "", IFERROR(INDEX(Ingredients!D$11:D$310, MATCH($C2274, Ingredients!$B$11:$B$310, 0)), "")))</f>
        <v/>
      </c>
      <c r="AI2274" s="106" t="str">
        <f>IF($C2274="", "", IF(IFERROR(INDEX(Ingredients!E$11:E$310, MATCH($C2274, Ingredients!$B$11:$B$310, 0)), "")="", "", IFERROR(INDEX(Ingredients!E$11:E$310, MATCH($C2274, Ingredients!$B$11:$B$310, 0)), "")))</f>
        <v/>
      </c>
      <c r="AJ2274" s="108" t="str">
        <f>IF($C2274="", "", IF(IFERROR(INDEX(Ingredients!F$11:F$310, MATCH($C2274, Ingredients!$B$11:$B$310, 0)), "")="", "", IFERROR(INDEX(Ingredients!F$11:F$310, MATCH($C2274, Ingredients!$B$11:$B$310, 0)), "")))</f>
        <v/>
      </c>
      <c r="AK2274" s="106" t="str">
        <f>IF($C2274="", "", IF(IFERROR(INDEX(Ingredients!G$11:G$310, MATCH($C2274, Ingredients!$B$11:$B$310, 0)), "")="", "", IFERROR(INDEX(Ingredients!G$11:G$310, MATCH($C2274, Ingredients!$B$11:$B$310, 0)), "")))</f>
        <v/>
      </c>
      <c r="AL2274" s="79" t="str">
        <f>IF($C2274="", "", IF(IFERROR(INDEX(Ingredients!H$11:H$310, MATCH($C2274, Ingredients!$B$11:$B$310, 0)), "")="", "", IFERROR(INDEX(Ingredients!H$11:H$310, MATCH($C2274, Ingredients!$B$11:$B$310, 0)), "")))</f>
        <v/>
      </c>
      <c r="AN2274" s="83" t="str">
        <f t="shared" si="530"/>
        <v/>
      </c>
      <c r="AP2274" s="114" t="str">
        <f t="shared" si="540"/>
        <v/>
      </c>
      <c r="AR2274" s="117" t="str">
        <f>IF($C2274="", "", IF(IFERROR(INDEX(Ingredients!$AI$11:$AI$310, MATCH($C2274, Ingredients!$B$11:$B$310, 0)), "")="", "", IFERROR(INDEX(Ingredients!$AI$11:$AI$310, MATCH($C2274, Ingredients!$B$11:$B$310, 0)), "")))</f>
        <v/>
      </c>
      <c r="AT2274" s="120" t="str">
        <f t="shared" si="541"/>
        <v/>
      </c>
      <c r="AV2274" s="90" t="str">
        <f t="shared" si="531"/>
        <v/>
      </c>
      <c r="AX2274" s="90" t="str">
        <f>IF($AV2274="", "", COUNTIF($AV$11:$AV$5010, "&lt;"&amp;$AV2274)+1+COUNTIF($AV$11:$AV2274, $AV2274)-1)</f>
        <v/>
      </c>
      <c r="AZ2274" s="111" t="str">
        <f>IF($B2274="", "", SUMIF('Shopping List'!$AV$11:$AV$25, $B2274, 'Shopping List'!$BN$11:$BN$25))</f>
        <v/>
      </c>
      <c r="BB2274" s="117" t="str">
        <f t="shared" si="542"/>
        <v/>
      </c>
    </row>
    <row r="2275" spans="1:54" x14ac:dyDescent="0.25">
      <c r="A2275" s="4"/>
      <c r="B2275" s="37"/>
      <c r="C2275" s="124"/>
      <c r="D2275" s="39"/>
      <c r="E2275" s="125"/>
      <c r="F2275" s="48"/>
      <c r="G2275" s="4"/>
      <c r="H2275" s="4"/>
      <c r="I2275" s="95" t="str">
        <f>IF($C2275="", "", IF(IFERROR(INDEX(Ingredients!$C$11:$C$310, MATCH($C2275, Ingredients!$B$11:$B$310, 0)), "")="", "", IFERROR(INDEX(Ingredients!$C$11:$C$310, MATCH($C2275, Ingredients!$B$11:$B$310, 0)), "")))</f>
        <v/>
      </c>
      <c r="J2275" s="73" t="str">
        <f>IF($B2275="", "", IF(IFERROR(INDEX(Meals!$C$11:$C$260, MATCH($B2275, Meals!$B$11:$B$260, 0)), "")="", "", IFERROR(INDEX(Meals!$C$11:$C$260, MATCH($B2275, Meals!$B$11:$B$260, 0)), "")))</f>
        <v/>
      </c>
      <c r="K2275" s="4"/>
      <c r="L2275" s="72" t="str">
        <f t="shared" si="532"/>
        <v/>
      </c>
      <c r="M2275" s="73" t="str">
        <f t="shared" si="533"/>
        <v/>
      </c>
      <c r="N2275" s="4"/>
      <c r="O2275" s="78" t="str">
        <f t="shared" si="534"/>
        <v/>
      </c>
      <c r="P2275" s="79" t="str">
        <f t="shared" si="535"/>
        <v/>
      </c>
      <c r="Q2275" s="4"/>
      <c r="R2275" s="90" t="str">
        <f t="shared" si="536"/>
        <v/>
      </c>
      <c r="S2275" s="4"/>
      <c r="Y2275" s="18" t="str">
        <f t="shared" si="537"/>
        <v/>
      </c>
      <c r="AA2275" s="18" t="str">
        <f t="shared" si="528"/>
        <v/>
      </c>
      <c r="AB2275" s="18" t="str">
        <f t="shared" si="529"/>
        <v/>
      </c>
      <c r="AC2275" s="18" t="str">
        <f t="shared" si="538"/>
        <v/>
      </c>
      <c r="AD2275" s="18" t="str">
        <f t="shared" si="538"/>
        <v/>
      </c>
      <c r="AE2275" s="18" t="str">
        <f t="shared" si="539"/>
        <v/>
      </c>
      <c r="AG2275" s="95" t="str">
        <f>IF($C2275="", "", IF(IFERROR(INDEX(Ingredients!C$11:C$310, MATCH($C2275, Ingredients!$B$11:$B$310, 0)), "")="", "", IFERROR(INDEX(Ingredients!C$11:C$310, MATCH($C2275, Ingredients!$B$11:$B$310, 0)), "")))</f>
        <v/>
      </c>
      <c r="AH2275" s="105" t="str">
        <f>IF($C2275="", "", IF(IFERROR(INDEX(Ingredients!D$11:D$310, MATCH($C2275, Ingredients!$B$11:$B$310, 0)), "")="", "", IFERROR(INDEX(Ingredients!D$11:D$310, MATCH($C2275, Ingredients!$B$11:$B$310, 0)), "")))</f>
        <v/>
      </c>
      <c r="AI2275" s="106" t="str">
        <f>IF($C2275="", "", IF(IFERROR(INDEX(Ingredients!E$11:E$310, MATCH($C2275, Ingredients!$B$11:$B$310, 0)), "")="", "", IFERROR(INDEX(Ingredients!E$11:E$310, MATCH($C2275, Ingredients!$B$11:$B$310, 0)), "")))</f>
        <v/>
      </c>
      <c r="AJ2275" s="108" t="str">
        <f>IF($C2275="", "", IF(IFERROR(INDEX(Ingredients!F$11:F$310, MATCH($C2275, Ingredients!$B$11:$B$310, 0)), "")="", "", IFERROR(INDEX(Ingredients!F$11:F$310, MATCH($C2275, Ingredients!$B$11:$B$310, 0)), "")))</f>
        <v/>
      </c>
      <c r="AK2275" s="106" t="str">
        <f>IF($C2275="", "", IF(IFERROR(INDEX(Ingredients!G$11:G$310, MATCH($C2275, Ingredients!$B$11:$B$310, 0)), "")="", "", IFERROR(INDEX(Ingredients!G$11:G$310, MATCH($C2275, Ingredients!$B$11:$B$310, 0)), "")))</f>
        <v/>
      </c>
      <c r="AL2275" s="79" t="str">
        <f>IF($C2275="", "", IF(IFERROR(INDEX(Ingredients!H$11:H$310, MATCH($C2275, Ingredients!$B$11:$B$310, 0)), "")="", "", IFERROR(INDEX(Ingredients!H$11:H$310, MATCH($C2275, Ingredients!$B$11:$B$310, 0)), "")))</f>
        <v/>
      </c>
      <c r="AN2275" s="83" t="str">
        <f t="shared" si="530"/>
        <v/>
      </c>
      <c r="AP2275" s="114" t="str">
        <f t="shared" si="540"/>
        <v/>
      </c>
      <c r="AR2275" s="117" t="str">
        <f>IF($C2275="", "", IF(IFERROR(INDEX(Ingredients!$AI$11:$AI$310, MATCH($C2275, Ingredients!$B$11:$B$310, 0)), "")="", "", IFERROR(INDEX(Ingredients!$AI$11:$AI$310, MATCH($C2275, Ingredients!$B$11:$B$310, 0)), "")))</f>
        <v/>
      </c>
      <c r="AT2275" s="120" t="str">
        <f t="shared" si="541"/>
        <v/>
      </c>
      <c r="AV2275" s="90" t="str">
        <f t="shared" si="531"/>
        <v/>
      </c>
      <c r="AX2275" s="90" t="str">
        <f>IF($AV2275="", "", COUNTIF($AV$11:$AV$5010, "&lt;"&amp;$AV2275)+1+COUNTIF($AV$11:$AV2275, $AV2275)-1)</f>
        <v/>
      </c>
      <c r="AZ2275" s="111" t="str">
        <f>IF($B2275="", "", SUMIF('Shopping List'!$AV$11:$AV$25, $B2275, 'Shopping List'!$BN$11:$BN$25))</f>
        <v/>
      </c>
      <c r="BB2275" s="117" t="str">
        <f t="shared" si="542"/>
        <v/>
      </c>
    </row>
    <row r="2276" spans="1:54" x14ac:dyDescent="0.25">
      <c r="A2276" s="4"/>
      <c r="B2276" s="37"/>
      <c r="C2276" s="124"/>
      <c r="D2276" s="39"/>
      <c r="E2276" s="125"/>
      <c r="F2276" s="48"/>
      <c r="G2276" s="4"/>
      <c r="H2276" s="4"/>
      <c r="I2276" s="95" t="str">
        <f>IF($C2276="", "", IF(IFERROR(INDEX(Ingredients!$C$11:$C$310, MATCH($C2276, Ingredients!$B$11:$B$310, 0)), "")="", "", IFERROR(INDEX(Ingredients!$C$11:$C$310, MATCH($C2276, Ingredients!$B$11:$B$310, 0)), "")))</f>
        <v/>
      </c>
      <c r="J2276" s="73" t="str">
        <f>IF($B2276="", "", IF(IFERROR(INDEX(Meals!$C$11:$C$260, MATCH($B2276, Meals!$B$11:$B$260, 0)), "")="", "", IFERROR(INDEX(Meals!$C$11:$C$260, MATCH($B2276, Meals!$B$11:$B$260, 0)), "")))</f>
        <v/>
      </c>
      <c r="K2276" s="4"/>
      <c r="L2276" s="72" t="str">
        <f t="shared" si="532"/>
        <v/>
      </c>
      <c r="M2276" s="73" t="str">
        <f t="shared" si="533"/>
        <v/>
      </c>
      <c r="N2276" s="4"/>
      <c r="O2276" s="78" t="str">
        <f t="shared" si="534"/>
        <v/>
      </c>
      <c r="P2276" s="79" t="str">
        <f t="shared" si="535"/>
        <v/>
      </c>
      <c r="Q2276" s="4"/>
      <c r="R2276" s="90" t="str">
        <f t="shared" si="536"/>
        <v/>
      </c>
      <c r="S2276" s="4"/>
      <c r="Y2276" s="18" t="str">
        <f t="shared" si="537"/>
        <v/>
      </c>
      <c r="AA2276" s="18" t="str">
        <f t="shared" si="528"/>
        <v/>
      </c>
      <c r="AB2276" s="18" t="str">
        <f t="shared" si="529"/>
        <v/>
      </c>
      <c r="AC2276" s="18" t="str">
        <f t="shared" si="538"/>
        <v/>
      </c>
      <c r="AD2276" s="18" t="str">
        <f t="shared" si="538"/>
        <v/>
      </c>
      <c r="AE2276" s="18" t="str">
        <f t="shared" si="539"/>
        <v/>
      </c>
      <c r="AG2276" s="95" t="str">
        <f>IF($C2276="", "", IF(IFERROR(INDEX(Ingredients!C$11:C$310, MATCH($C2276, Ingredients!$B$11:$B$310, 0)), "")="", "", IFERROR(INDEX(Ingredients!C$11:C$310, MATCH($C2276, Ingredients!$B$11:$B$310, 0)), "")))</f>
        <v/>
      </c>
      <c r="AH2276" s="105" t="str">
        <f>IF($C2276="", "", IF(IFERROR(INDEX(Ingredients!D$11:D$310, MATCH($C2276, Ingredients!$B$11:$B$310, 0)), "")="", "", IFERROR(INDEX(Ingredients!D$11:D$310, MATCH($C2276, Ingredients!$B$11:$B$310, 0)), "")))</f>
        <v/>
      </c>
      <c r="AI2276" s="106" t="str">
        <f>IF($C2276="", "", IF(IFERROR(INDEX(Ingredients!E$11:E$310, MATCH($C2276, Ingredients!$B$11:$B$310, 0)), "")="", "", IFERROR(INDEX(Ingredients!E$11:E$310, MATCH($C2276, Ingredients!$B$11:$B$310, 0)), "")))</f>
        <v/>
      </c>
      <c r="AJ2276" s="108" t="str">
        <f>IF($C2276="", "", IF(IFERROR(INDEX(Ingredients!F$11:F$310, MATCH($C2276, Ingredients!$B$11:$B$310, 0)), "")="", "", IFERROR(INDEX(Ingredients!F$11:F$310, MATCH($C2276, Ingredients!$B$11:$B$310, 0)), "")))</f>
        <v/>
      </c>
      <c r="AK2276" s="106" t="str">
        <f>IF($C2276="", "", IF(IFERROR(INDEX(Ingredients!G$11:G$310, MATCH($C2276, Ingredients!$B$11:$B$310, 0)), "")="", "", IFERROR(INDEX(Ingredients!G$11:G$310, MATCH($C2276, Ingredients!$B$11:$B$310, 0)), "")))</f>
        <v/>
      </c>
      <c r="AL2276" s="79" t="str">
        <f>IF($C2276="", "", IF(IFERROR(INDEX(Ingredients!H$11:H$310, MATCH($C2276, Ingredients!$B$11:$B$310, 0)), "")="", "", IFERROR(INDEX(Ingredients!H$11:H$310, MATCH($C2276, Ingredients!$B$11:$B$310, 0)), "")))</f>
        <v/>
      </c>
      <c r="AN2276" s="83" t="str">
        <f t="shared" si="530"/>
        <v/>
      </c>
      <c r="AP2276" s="114" t="str">
        <f t="shared" si="540"/>
        <v/>
      </c>
      <c r="AR2276" s="117" t="str">
        <f>IF($C2276="", "", IF(IFERROR(INDEX(Ingredients!$AI$11:$AI$310, MATCH($C2276, Ingredients!$B$11:$B$310, 0)), "")="", "", IFERROR(INDEX(Ingredients!$AI$11:$AI$310, MATCH($C2276, Ingredients!$B$11:$B$310, 0)), "")))</f>
        <v/>
      </c>
      <c r="AT2276" s="120" t="str">
        <f t="shared" si="541"/>
        <v/>
      </c>
      <c r="AV2276" s="90" t="str">
        <f t="shared" si="531"/>
        <v/>
      </c>
      <c r="AX2276" s="90" t="str">
        <f>IF($AV2276="", "", COUNTIF($AV$11:$AV$5010, "&lt;"&amp;$AV2276)+1+COUNTIF($AV$11:$AV2276, $AV2276)-1)</f>
        <v/>
      </c>
      <c r="AZ2276" s="111" t="str">
        <f>IF($B2276="", "", SUMIF('Shopping List'!$AV$11:$AV$25, $B2276, 'Shopping List'!$BN$11:$BN$25))</f>
        <v/>
      </c>
      <c r="BB2276" s="117" t="str">
        <f t="shared" si="542"/>
        <v/>
      </c>
    </row>
    <row r="2277" spans="1:54" x14ac:dyDescent="0.25">
      <c r="A2277" s="4"/>
      <c r="B2277" s="37"/>
      <c r="C2277" s="124"/>
      <c r="D2277" s="39"/>
      <c r="E2277" s="125"/>
      <c r="F2277" s="48"/>
      <c r="G2277" s="4"/>
      <c r="H2277" s="4"/>
      <c r="I2277" s="95" t="str">
        <f>IF($C2277="", "", IF(IFERROR(INDEX(Ingredients!$C$11:$C$310, MATCH($C2277, Ingredients!$B$11:$B$310, 0)), "")="", "", IFERROR(INDEX(Ingredients!$C$11:$C$310, MATCH($C2277, Ingredients!$B$11:$B$310, 0)), "")))</f>
        <v/>
      </c>
      <c r="J2277" s="73" t="str">
        <f>IF($B2277="", "", IF(IFERROR(INDEX(Meals!$C$11:$C$260, MATCH($B2277, Meals!$B$11:$B$260, 0)), "")="", "", IFERROR(INDEX(Meals!$C$11:$C$260, MATCH($B2277, Meals!$B$11:$B$260, 0)), "")))</f>
        <v/>
      </c>
      <c r="K2277" s="4"/>
      <c r="L2277" s="72" t="str">
        <f t="shared" si="532"/>
        <v/>
      </c>
      <c r="M2277" s="73" t="str">
        <f t="shared" si="533"/>
        <v/>
      </c>
      <c r="N2277" s="4"/>
      <c r="O2277" s="78" t="str">
        <f t="shared" si="534"/>
        <v/>
      </c>
      <c r="P2277" s="79" t="str">
        <f t="shared" si="535"/>
        <v/>
      </c>
      <c r="Q2277" s="4"/>
      <c r="R2277" s="90" t="str">
        <f t="shared" si="536"/>
        <v/>
      </c>
      <c r="S2277" s="4"/>
      <c r="Y2277" s="18" t="str">
        <f t="shared" si="537"/>
        <v/>
      </c>
      <c r="AA2277" s="18" t="str">
        <f t="shared" si="528"/>
        <v/>
      </c>
      <c r="AB2277" s="18" t="str">
        <f t="shared" si="529"/>
        <v/>
      </c>
      <c r="AC2277" s="18" t="str">
        <f t="shared" si="538"/>
        <v/>
      </c>
      <c r="AD2277" s="18" t="str">
        <f t="shared" si="538"/>
        <v/>
      </c>
      <c r="AE2277" s="18" t="str">
        <f t="shared" si="539"/>
        <v/>
      </c>
      <c r="AG2277" s="95" t="str">
        <f>IF($C2277="", "", IF(IFERROR(INDEX(Ingredients!C$11:C$310, MATCH($C2277, Ingredients!$B$11:$B$310, 0)), "")="", "", IFERROR(INDEX(Ingredients!C$11:C$310, MATCH($C2277, Ingredients!$B$11:$B$310, 0)), "")))</f>
        <v/>
      </c>
      <c r="AH2277" s="105" t="str">
        <f>IF($C2277="", "", IF(IFERROR(INDEX(Ingredients!D$11:D$310, MATCH($C2277, Ingredients!$B$11:$B$310, 0)), "")="", "", IFERROR(INDEX(Ingredients!D$11:D$310, MATCH($C2277, Ingredients!$B$11:$B$310, 0)), "")))</f>
        <v/>
      </c>
      <c r="AI2277" s="106" t="str">
        <f>IF($C2277="", "", IF(IFERROR(INDEX(Ingredients!E$11:E$310, MATCH($C2277, Ingredients!$B$11:$B$310, 0)), "")="", "", IFERROR(INDEX(Ingredients!E$11:E$310, MATCH($C2277, Ingredients!$B$11:$B$310, 0)), "")))</f>
        <v/>
      </c>
      <c r="AJ2277" s="108" t="str">
        <f>IF($C2277="", "", IF(IFERROR(INDEX(Ingredients!F$11:F$310, MATCH($C2277, Ingredients!$B$11:$B$310, 0)), "")="", "", IFERROR(INDEX(Ingredients!F$11:F$310, MATCH($C2277, Ingredients!$B$11:$B$310, 0)), "")))</f>
        <v/>
      </c>
      <c r="AK2277" s="106" t="str">
        <f>IF($C2277="", "", IF(IFERROR(INDEX(Ingredients!G$11:G$310, MATCH($C2277, Ingredients!$B$11:$B$310, 0)), "")="", "", IFERROR(INDEX(Ingredients!G$11:G$310, MATCH($C2277, Ingredients!$B$11:$B$310, 0)), "")))</f>
        <v/>
      </c>
      <c r="AL2277" s="79" t="str">
        <f>IF($C2277="", "", IF(IFERROR(INDEX(Ingredients!H$11:H$310, MATCH($C2277, Ingredients!$B$11:$B$310, 0)), "")="", "", IFERROR(INDEX(Ingredients!H$11:H$310, MATCH($C2277, Ingredients!$B$11:$B$310, 0)), "")))</f>
        <v/>
      </c>
      <c r="AN2277" s="83" t="str">
        <f t="shared" si="530"/>
        <v/>
      </c>
      <c r="AP2277" s="114" t="str">
        <f t="shared" si="540"/>
        <v/>
      </c>
      <c r="AR2277" s="117" t="str">
        <f>IF($C2277="", "", IF(IFERROR(INDEX(Ingredients!$AI$11:$AI$310, MATCH($C2277, Ingredients!$B$11:$B$310, 0)), "")="", "", IFERROR(INDEX(Ingredients!$AI$11:$AI$310, MATCH($C2277, Ingredients!$B$11:$B$310, 0)), "")))</f>
        <v/>
      </c>
      <c r="AT2277" s="120" t="str">
        <f t="shared" si="541"/>
        <v/>
      </c>
      <c r="AV2277" s="90" t="str">
        <f t="shared" si="531"/>
        <v/>
      </c>
      <c r="AX2277" s="90" t="str">
        <f>IF($AV2277="", "", COUNTIF($AV$11:$AV$5010, "&lt;"&amp;$AV2277)+1+COUNTIF($AV$11:$AV2277, $AV2277)-1)</f>
        <v/>
      </c>
      <c r="AZ2277" s="111" t="str">
        <f>IF($B2277="", "", SUMIF('Shopping List'!$AV$11:$AV$25, $B2277, 'Shopping List'!$BN$11:$BN$25))</f>
        <v/>
      </c>
      <c r="BB2277" s="117" t="str">
        <f t="shared" si="542"/>
        <v/>
      </c>
    </row>
    <row r="2278" spans="1:54" x14ac:dyDescent="0.25">
      <c r="A2278" s="4"/>
      <c r="B2278" s="37"/>
      <c r="C2278" s="124"/>
      <c r="D2278" s="39"/>
      <c r="E2278" s="125"/>
      <c r="F2278" s="48"/>
      <c r="G2278" s="4"/>
      <c r="H2278" s="4"/>
      <c r="I2278" s="95" t="str">
        <f>IF($C2278="", "", IF(IFERROR(INDEX(Ingredients!$C$11:$C$310, MATCH($C2278, Ingredients!$B$11:$B$310, 0)), "")="", "", IFERROR(INDEX(Ingredients!$C$11:$C$310, MATCH($C2278, Ingredients!$B$11:$B$310, 0)), "")))</f>
        <v/>
      </c>
      <c r="J2278" s="73" t="str">
        <f>IF($B2278="", "", IF(IFERROR(INDEX(Meals!$C$11:$C$260, MATCH($B2278, Meals!$B$11:$B$260, 0)), "")="", "", IFERROR(INDEX(Meals!$C$11:$C$260, MATCH($B2278, Meals!$B$11:$B$260, 0)), "")))</f>
        <v/>
      </c>
      <c r="K2278" s="4"/>
      <c r="L2278" s="72" t="str">
        <f t="shared" si="532"/>
        <v/>
      </c>
      <c r="M2278" s="73" t="str">
        <f t="shared" si="533"/>
        <v/>
      </c>
      <c r="N2278" s="4"/>
      <c r="O2278" s="78" t="str">
        <f t="shared" si="534"/>
        <v/>
      </c>
      <c r="P2278" s="79" t="str">
        <f t="shared" si="535"/>
        <v/>
      </c>
      <c r="Q2278" s="4"/>
      <c r="R2278" s="90" t="str">
        <f t="shared" si="536"/>
        <v/>
      </c>
      <c r="S2278" s="4"/>
      <c r="Y2278" s="18" t="str">
        <f t="shared" si="537"/>
        <v/>
      </c>
      <c r="AA2278" s="18" t="str">
        <f t="shared" si="528"/>
        <v/>
      </c>
      <c r="AB2278" s="18" t="str">
        <f t="shared" si="529"/>
        <v/>
      </c>
      <c r="AC2278" s="18" t="str">
        <f t="shared" si="538"/>
        <v/>
      </c>
      <c r="AD2278" s="18" t="str">
        <f t="shared" si="538"/>
        <v/>
      </c>
      <c r="AE2278" s="18" t="str">
        <f t="shared" si="539"/>
        <v/>
      </c>
      <c r="AG2278" s="95" t="str">
        <f>IF($C2278="", "", IF(IFERROR(INDEX(Ingredients!C$11:C$310, MATCH($C2278, Ingredients!$B$11:$B$310, 0)), "")="", "", IFERROR(INDEX(Ingredients!C$11:C$310, MATCH($C2278, Ingredients!$B$11:$B$310, 0)), "")))</f>
        <v/>
      </c>
      <c r="AH2278" s="105" t="str">
        <f>IF($C2278="", "", IF(IFERROR(INDEX(Ingredients!D$11:D$310, MATCH($C2278, Ingredients!$B$11:$B$310, 0)), "")="", "", IFERROR(INDEX(Ingredients!D$11:D$310, MATCH($C2278, Ingredients!$B$11:$B$310, 0)), "")))</f>
        <v/>
      </c>
      <c r="AI2278" s="106" t="str">
        <f>IF($C2278="", "", IF(IFERROR(INDEX(Ingredients!E$11:E$310, MATCH($C2278, Ingredients!$B$11:$B$310, 0)), "")="", "", IFERROR(INDEX(Ingredients!E$11:E$310, MATCH($C2278, Ingredients!$B$11:$B$310, 0)), "")))</f>
        <v/>
      </c>
      <c r="AJ2278" s="108" t="str">
        <f>IF($C2278="", "", IF(IFERROR(INDEX(Ingredients!F$11:F$310, MATCH($C2278, Ingredients!$B$11:$B$310, 0)), "")="", "", IFERROR(INDEX(Ingredients!F$11:F$310, MATCH($C2278, Ingredients!$B$11:$B$310, 0)), "")))</f>
        <v/>
      </c>
      <c r="AK2278" s="106" t="str">
        <f>IF($C2278="", "", IF(IFERROR(INDEX(Ingredients!G$11:G$310, MATCH($C2278, Ingredients!$B$11:$B$310, 0)), "")="", "", IFERROR(INDEX(Ingredients!G$11:G$310, MATCH($C2278, Ingredients!$B$11:$B$310, 0)), "")))</f>
        <v/>
      </c>
      <c r="AL2278" s="79" t="str">
        <f>IF($C2278="", "", IF(IFERROR(INDEX(Ingredients!H$11:H$310, MATCH($C2278, Ingredients!$B$11:$B$310, 0)), "")="", "", IFERROR(INDEX(Ingredients!H$11:H$310, MATCH($C2278, Ingredients!$B$11:$B$310, 0)), "")))</f>
        <v/>
      </c>
      <c r="AN2278" s="83" t="str">
        <f t="shared" si="530"/>
        <v/>
      </c>
      <c r="AP2278" s="114" t="str">
        <f t="shared" si="540"/>
        <v/>
      </c>
      <c r="AR2278" s="117" t="str">
        <f>IF($C2278="", "", IF(IFERROR(INDEX(Ingredients!$AI$11:$AI$310, MATCH($C2278, Ingredients!$B$11:$B$310, 0)), "")="", "", IFERROR(INDEX(Ingredients!$AI$11:$AI$310, MATCH($C2278, Ingredients!$B$11:$B$310, 0)), "")))</f>
        <v/>
      </c>
      <c r="AT2278" s="120" t="str">
        <f t="shared" si="541"/>
        <v/>
      </c>
      <c r="AV2278" s="90" t="str">
        <f t="shared" si="531"/>
        <v/>
      </c>
      <c r="AX2278" s="90" t="str">
        <f>IF($AV2278="", "", COUNTIF($AV$11:$AV$5010, "&lt;"&amp;$AV2278)+1+COUNTIF($AV$11:$AV2278, $AV2278)-1)</f>
        <v/>
      </c>
      <c r="AZ2278" s="111" t="str">
        <f>IF($B2278="", "", SUMIF('Shopping List'!$AV$11:$AV$25, $B2278, 'Shopping List'!$BN$11:$BN$25))</f>
        <v/>
      </c>
      <c r="BB2278" s="117" t="str">
        <f t="shared" si="542"/>
        <v/>
      </c>
    </row>
    <row r="2279" spans="1:54" x14ac:dyDescent="0.25">
      <c r="A2279" s="4"/>
      <c r="B2279" s="37"/>
      <c r="C2279" s="124"/>
      <c r="D2279" s="39"/>
      <c r="E2279" s="125"/>
      <c r="F2279" s="48"/>
      <c r="G2279" s="4"/>
      <c r="H2279" s="4"/>
      <c r="I2279" s="95" t="str">
        <f>IF($C2279="", "", IF(IFERROR(INDEX(Ingredients!$C$11:$C$310, MATCH($C2279, Ingredients!$B$11:$B$310, 0)), "")="", "", IFERROR(INDEX(Ingredients!$C$11:$C$310, MATCH($C2279, Ingredients!$B$11:$B$310, 0)), "")))</f>
        <v/>
      </c>
      <c r="J2279" s="73" t="str">
        <f>IF($B2279="", "", IF(IFERROR(INDEX(Meals!$C$11:$C$260, MATCH($B2279, Meals!$B$11:$B$260, 0)), "")="", "", IFERROR(INDEX(Meals!$C$11:$C$260, MATCH($B2279, Meals!$B$11:$B$260, 0)), "")))</f>
        <v/>
      </c>
      <c r="K2279" s="4"/>
      <c r="L2279" s="72" t="str">
        <f t="shared" si="532"/>
        <v/>
      </c>
      <c r="M2279" s="73" t="str">
        <f t="shared" si="533"/>
        <v/>
      </c>
      <c r="N2279" s="4"/>
      <c r="O2279" s="78" t="str">
        <f t="shared" si="534"/>
        <v/>
      </c>
      <c r="P2279" s="79" t="str">
        <f t="shared" si="535"/>
        <v/>
      </c>
      <c r="Q2279" s="4"/>
      <c r="R2279" s="90" t="str">
        <f t="shared" si="536"/>
        <v/>
      </c>
      <c r="S2279" s="4"/>
      <c r="Y2279" s="18" t="str">
        <f t="shared" si="537"/>
        <v/>
      </c>
      <c r="AA2279" s="18" t="str">
        <f t="shared" si="528"/>
        <v/>
      </c>
      <c r="AB2279" s="18" t="str">
        <f t="shared" si="529"/>
        <v/>
      </c>
      <c r="AC2279" s="18" t="str">
        <f t="shared" si="538"/>
        <v/>
      </c>
      <c r="AD2279" s="18" t="str">
        <f t="shared" si="538"/>
        <v/>
      </c>
      <c r="AE2279" s="18" t="str">
        <f t="shared" si="539"/>
        <v/>
      </c>
      <c r="AG2279" s="95" t="str">
        <f>IF($C2279="", "", IF(IFERROR(INDEX(Ingredients!C$11:C$310, MATCH($C2279, Ingredients!$B$11:$B$310, 0)), "")="", "", IFERROR(INDEX(Ingredients!C$11:C$310, MATCH($C2279, Ingredients!$B$11:$B$310, 0)), "")))</f>
        <v/>
      </c>
      <c r="AH2279" s="105" t="str">
        <f>IF($C2279="", "", IF(IFERROR(INDEX(Ingredients!D$11:D$310, MATCH($C2279, Ingredients!$B$11:$B$310, 0)), "")="", "", IFERROR(INDEX(Ingredients!D$11:D$310, MATCH($C2279, Ingredients!$B$11:$B$310, 0)), "")))</f>
        <v/>
      </c>
      <c r="AI2279" s="106" t="str">
        <f>IF($C2279="", "", IF(IFERROR(INDEX(Ingredients!E$11:E$310, MATCH($C2279, Ingredients!$B$11:$B$310, 0)), "")="", "", IFERROR(INDEX(Ingredients!E$11:E$310, MATCH($C2279, Ingredients!$B$11:$B$310, 0)), "")))</f>
        <v/>
      </c>
      <c r="AJ2279" s="108" t="str">
        <f>IF($C2279="", "", IF(IFERROR(INDEX(Ingredients!F$11:F$310, MATCH($C2279, Ingredients!$B$11:$B$310, 0)), "")="", "", IFERROR(INDEX(Ingredients!F$11:F$310, MATCH($C2279, Ingredients!$B$11:$B$310, 0)), "")))</f>
        <v/>
      </c>
      <c r="AK2279" s="106" t="str">
        <f>IF($C2279="", "", IF(IFERROR(INDEX(Ingredients!G$11:G$310, MATCH($C2279, Ingredients!$B$11:$B$310, 0)), "")="", "", IFERROR(INDEX(Ingredients!G$11:G$310, MATCH($C2279, Ingredients!$B$11:$B$310, 0)), "")))</f>
        <v/>
      </c>
      <c r="AL2279" s="79" t="str">
        <f>IF($C2279="", "", IF(IFERROR(INDEX(Ingredients!H$11:H$310, MATCH($C2279, Ingredients!$B$11:$B$310, 0)), "")="", "", IFERROR(INDEX(Ingredients!H$11:H$310, MATCH($C2279, Ingredients!$B$11:$B$310, 0)), "")))</f>
        <v/>
      </c>
      <c r="AN2279" s="83" t="str">
        <f t="shared" si="530"/>
        <v/>
      </c>
      <c r="AP2279" s="114" t="str">
        <f t="shared" si="540"/>
        <v/>
      </c>
      <c r="AR2279" s="117" t="str">
        <f>IF($C2279="", "", IF(IFERROR(INDEX(Ingredients!$AI$11:$AI$310, MATCH($C2279, Ingredients!$B$11:$B$310, 0)), "")="", "", IFERROR(INDEX(Ingredients!$AI$11:$AI$310, MATCH($C2279, Ingredients!$B$11:$B$310, 0)), "")))</f>
        <v/>
      </c>
      <c r="AT2279" s="120" t="str">
        <f t="shared" si="541"/>
        <v/>
      </c>
      <c r="AV2279" s="90" t="str">
        <f t="shared" si="531"/>
        <v/>
      </c>
      <c r="AX2279" s="90" t="str">
        <f>IF($AV2279="", "", COUNTIF($AV$11:$AV$5010, "&lt;"&amp;$AV2279)+1+COUNTIF($AV$11:$AV2279, $AV2279)-1)</f>
        <v/>
      </c>
      <c r="AZ2279" s="111" t="str">
        <f>IF($B2279="", "", SUMIF('Shopping List'!$AV$11:$AV$25, $B2279, 'Shopping List'!$BN$11:$BN$25))</f>
        <v/>
      </c>
      <c r="BB2279" s="117" t="str">
        <f t="shared" si="542"/>
        <v/>
      </c>
    </row>
    <row r="2280" spans="1:54" x14ac:dyDescent="0.25">
      <c r="A2280" s="4"/>
      <c r="B2280" s="37"/>
      <c r="C2280" s="124"/>
      <c r="D2280" s="39"/>
      <c r="E2280" s="125"/>
      <c r="F2280" s="48"/>
      <c r="G2280" s="4"/>
      <c r="H2280" s="4"/>
      <c r="I2280" s="95" t="str">
        <f>IF($C2280="", "", IF(IFERROR(INDEX(Ingredients!$C$11:$C$310, MATCH($C2280, Ingredients!$B$11:$B$310, 0)), "")="", "", IFERROR(INDEX(Ingredients!$C$11:$C$310, MATCH($C2280, Ingredients!$B$11:$B$310, 0)), "")))</f>
        <v/>
      </c>
      <c r="J2280" s="73" t="str">
        <f>IF($B2280="", "", IF(IFERROR(INDEX(Meals!$C$11:$C$260, MATCH($B2280, Meals!$B$11:$B$260, 0)), "")="", "", IFERROR(INDEX(Meals!$C$11:$C$260, MATCH($B2280, Meals!$B$11:$B$260, 0)), "")))</f>
        <v/>
      </c>
      <c r="K2280" s="4"/>
      <c r="L2280" s="72" t="str">
        <f t="shared" si="532"/>
        <v/>
      </c>
      <c r="M2280" s="73" t="str">
        <f t="shared" si="533"/>
        <v/>
      </c>
      <c r="N2280" s="4"/>
      <c r="O2280" s="78" t="str">
        <f t="shared" si="534"/>
        <v/>
      </c>
      <c r="P2280" s="79" t="str">
        <f t="shared" si="535"/>
        <v/>
      </c>
      <c r="Q2280" s="4"/>
      <c r="R2280" s="90" t="str">
        <f t="shared" si="536"/>
        <v/>
      </c>
      <c r="S2280" s="4"/>
      <c r="Y2280" s="18" t="str">
        <f t="shared" si="537"/>
        <v/>
      </c>
      <c r="AA2280" s="18" t="str">
        <f t="shared" si="528"/>
        <v/>
      </c>
      <c r="AB2280" s="18" t="str">
        <f t="shared" si="529"/>
        <v/>
      </c>
      <c r="AC2280" s="18" t="str">
        <f t="shared" si="538"/>
        <v/>
      </c>
      <c r="AD2280" s="18" t="str">
        <f t="shared" si="538"/>
        <v/>
      </c>
      <c r="AE2280" s="18" t="str">
        <f t="shared" si="539"/>
        <v/>
      </c>
      <c r="AG2280" s="95" t="str">
        <f>IF($C2280="", "", IF(IFERROR(INDEX(Ingredients!C$11:C$310, MATCH($C2280, Ingredients!$B$11:$B$310, 0)), "")="", "", IFERROR(INDEX(Ingredients!C$11:C$310, MATCH($C2280, Ingredients!$B$11:$B$310, 0)), "")))</f>
        <v/>
      </c>
      <c r="AH2280" s="105" t="str">
        <f>IF($C2280="", "", IF(IFERROR(INDEX(Ingredients!D$11:D$310, MATCH($C2280, Ingredients!$B$11:$B$310, 0)), "")="", "", IFERROR(INDEX(Ingredients!D$11:D$310, MATCH($C2280, Ingredients!$B$11:$B$310, 0)), "")))</f>
        <v/>
      </c>
      <c r="AI2280" s="106" t="str">
        <f>IF($C2280="", "", IF(IFERROR(INDEX(Ingredients!E$11:E$310, MATCH($C2280, Ingredients!$B$11:$B$310, 0)), "")="", "", IFERROR(INDEX(Ingredients!E$11:E$310, MATCH($C2280, Ingredients!$B$11:$B$310, 0)), "")))</f>
        <v/>
      </c>
      <c r="AJ2280" s="108" t="str">
        <f>IF($C2280="", "", IF(IFERROR(INDEX(Ingredients!F$11:F$310, MATCH($C2280, Ingredients!$B$11:$B$310, 0)), "")="", "", IFERROR(INDEX(Ingredients!F$11:F$310, MATCH($C2280, Ingredients!$B$11:$B$310, 0)), "")))</f>
        <v/>
      </c>
      <c r="AK2280" s="106" t="str">
        <f>IF($C2280="", "", IF(IFERROR(INDEX(Ingredients!G$11:G$310, MATCH($C2280, Ingredients!$B$11:$B$310, 0)), "")="", "", IFERROR(INDEX(Ingredients!G$11:G$310, MATCH($C2280, Ingredients!$B$11:$B$310, 0)), "")))</f>
        <v/>
      </c>
      <c r="AL2280" s="79" t="str">
        <f>IF($C2280="", "", IF(IFERROR(INDEX(Ingredients!H$11:H$310, MATCH($C2280, Ingredients!$B$11:$B$310, 0)), "")="", "", IFERROR(INDEX(Ingredients!H$11:H$310, MATCH($C2280, Ingredients!$B$11:$B$310, 0)), "")))</f>
        <v/>
      </c>
      <c r="AN2280" s="83" t="str">
        <f t="shared" si="530"/>
        <v/>
      </c>
      <c r="AP2280" s="114" t="str">
        <f t="shared" si="540"/>
        <v/>
      </c>
      <c r="AR2280" s="117" t="str">
        <f>IF($C2280="", "", IF(IFERROR(INDEX(Ingredients!$AI$11:$AI$310, MATCH($C2280, Ingredients!$B$11:$B$310, 0)), "")="", "", IFERROR(INDEX(Ingredients!$AI$11:$AI$310, MATCH($C2280, Ingredients!$B$11:$B$310, 0)), "")))</f>
        <v/>
      </c>
      <c r="AT2280" s="120" t="str">
        <f t="shared" si="541"/>
        <v/>
      </c>
      <c r="AV2280" s="90" t="str">
        <f t="shared" si="531"/>
        <v/>
      </c>
      <c r="AX2280" s="90" t="str">
        <f>IF($AV2280="", "", COUNTIF($AV$11:$AV$5010, "&lt;"&amp;$AV2280)+1+COUNTIF($AV$11:$AV2280, $AV2280)-1)</f>
        <v/>
      </c>
      <c r="AZ2280" s="111" t="str">
        <f>IF($B2280="", "", SUMIF('Shopping List'!$AV$11:$AV$25, $B2280, 'Shopping List'!$BN$11:$BN$25))</f>
        <v/>
      </c>
      <c r="BB2280" s="117" t="str">
        <f t="shared" si="542"/>
        <v/>
      </c>
    </row>
    <row r="2281" spans="1:54" x14ac:dyDescent="0.25">
      <c r="A2281" s="4"/>
      <c r="B2281" s="37"/>
      <c r="C2281" s="124"/>
      <c r="D2281" s="39"/>
      <c r="E2281" s="125"/>
      <c r="F2281" s="48"/>
      <c r="G2281" s="4"/>
      <c r="H2281" s="4"/>
      <c r="I2281" s="95" t="str">
        <f>IF($C2281="", "", IF(IFERROR(INDEX(Ingredients!$C$11:$C$310, MATCH($C2281, Ingredients!$B$11:$B$310, 0)), "")="", "", IFERROR(INDEX(Ingredients!$C$11:$C$310, MATCH($C2281, Ingredients!$B$11:$B$310, 0)), "")))</f>
        <v/>
      </c>
      <c r="J2281" s="73" t="str">
        <f>IF($B2281="", "", IF(IFERROR(INDEX(Meals!$C$11:$C$260, MATCH($B2281, Meals!$B$11:$B$260, 0)), "")="", "", IFERROR(INDEX(Meals!$C$11:$C$260, MATCH($B2281, Meals!$B$11:$B$260, 0)), "")))</f>
        <v/>
      </c>
      <c r="K2281" s="4"/>
      <c r="L2281" s="72" t="str">
        <f t="shared" si="532"/>
        <v/>
      </c>
      <c r="M2281" s="73" t="str">
        <f t="shared" si="533"/>
        <v/>
      </c>
      <c r="N2281" s="4"/>
      <c r="O2281" s="78" t="str">
        <f t="shared" si="534"/>
        <v/>
      </c>
      <c r="P2281" s="79" t="str">
        <f t="shared" si="535"/>
        <v/>
      </c>
      <c r="Q2281" s="4"/>
      <c r="R2281" s="90" t="str">
        <f t="shared" si="536"/>
        <v/>
      </c>
      <c r="S2281" s="4"/>
      <c r="Y2281" s="18" t="str">
        <f t="shared" si="537"/>
        <v/>
      </c>
      <c r="AA2281" s="18" t="str">
        <f t="shared" si="528"/>
        <v/>
      </c>
      <c r="AB2281" s="18" t="str">
        <f t="shared" si="529"/>
        <v/>
      </c>
      <c r="AC2281" s="18" t="str">
        <f t="shared" si="538"/>
        <v/>
      </c>
      <c r="AD2281" s="18" t="str">
        <f t="shared" si="538"/>
        <v/>
      </c>
      <c r="AE2281" s="18" t="str">
        <f t="shared" si="539"/>
        <v/>
      </c>
      <c r="AG2281" s="95" t="str">
        <f>IF($C2281="", "", IF(IFERROR(INDEX(Ingredients!C$11:C$310, MATCH($C2281, Ingredients!$B$11:$B$310, 0)), "")="", "", IFERROR(INDEX(Ingredients!C$11:C$310, MATCH($C2281, Ingredients!$B$11:$B$310, 0)), "")))</f>
        <v/>
      </c>
      <c r="AH2281" s="105" t="str">
        <f>IF($C2281="", "", IF(IFERROR(INDEX(Ingredients!D$11:D$310, MATCH($C2281, Ingredients!$B$11:$B$310, 0)), "")="", "", IFERROR(INDEX(Ingredients!D$11:D$310, MATCH($C2281, Ingredients!$B$11:$B$310, 0)), "")))</f>
        <v/>
      </c>
      <c r="AI2281" s="106" t="str">
        <f>IF($C2281="", "", IF(IFERROR(INDEX(Ingredients!E$11:E$310, MATCH($C2281, Ingredients!$B$11:$B$310, 0)), "")="", "", IFERROR(INDEX(Ingredients!E$11:E$310, MATCH($C2281, Ingredients!$B$11:$B$310, 0)), "")))</f>
        <v/>
      </c>
      <c r="AJ2281" s="108" t="str">
        <f>IF($C2281="", "", IF(IFERROR(INDEX(Ingredients!F$11:F$310, MATCH($C2281, Ingredients!$B$11:$B$310, 0)), "")="", "", IFERROR(INDEX(Ingredients!F$11:F$310, MATCH($C2281, Ingredients!$B$11:$B$310, 0)), "")))</f>
        <v/>
      </c>
      <c r="AK2281" s="106" t="str">
        <f>IF($C2281="", "", IF(IFERROR(INDEX(Ingredients!G$11:G$310, MATCH($C2281, Ingredients!$B$11:$B$310, 0)), "")="", "", IFERROR(INDEX(Ingredients!G$11:G$310, MATCH($C2281, Ingredients!$B$11:$B$310, 0)), "")))</f>
        <v/>
      </c>
      <c r="AL2281" s="79" t="str">
        <f>IF($C2281="", "", IF(IFERROR(INDEX(Ingredients!H$11:H$310, MATCH($C2281, Ingredients!$B$11:$B$310, 0)), "")="", "", IFERROR(INDEX(Ingredients!H$11:H$310, MATCH($C2281, Ingredients!$B$11:$B$310, 0)), "")))</f>
        <v/>
      </c>
      <c r="AN2281" s="83" t="str">
        <f t="shared" si="530"/>
        <v/>
      </c>
      <c r="AP2281" s="114" t="str">
        <f t="shared" si="540"/>
        <v/>
      </c>
      <c r="AR2281" s="117" t="str">
        <f>IF($C2281="", "", IF(IFERROR(INDEX(Ingredients!$AI$11:$AI$310, MATCH($C2281, Ingredients!$B$11:$B$310, 0)), "")="", "", IFERROR(INDEX(Ingredients!$AI$11:$AI$310, MATCH($C2281, Ingredients!$B$11:$B$310, 0)), "")))</f>
        <v/>
      </c>
      <c r="AT2281" s="120" t="str">
        <f t="shared" si="541"/>
        <v/>
      </c>
      <c r="AV2281" s="90" t="str">
        <f t="shared" si="531"/>
        <v/>
      </c>
      <c r="AX2281" s="90" t="str">
        <f>IF($AV2281="", "", COUNTIF($AV$11:$AV$5010, "&lt;"&amp;$AV2281)+1+COUNTIF($AV$11:$AV2281, $AV2281)-1)</f>
        <v/>
      </c>
      <c r="AZ2281" s="111" t="str">
        <f>IF($B2281="", "", SUMIF('Shopping List'!$AV$11:$AV$25, $B2281, 'Shopping List'!$BN$11:$BN$25))</f>
        <v/>
      </c>
      <c r="BB2281" s="117" t="str">
        <f t="shared" si="542"/>
        <v/>
      </c>
    </row>
    <row r="2282" spans="1:54" x14ac:dyDescent="0.25">
      <c r="A2282" s="4"/>
      <c r="B2282" s="37"/>
      <c r="C2282" s="124"/>
      <c r="D2282" s="39"/>
      <c r="E2282" s="125"/>
      <c r="F2282" s="48"/>
      <c r="G2282" s="4"/>
      <c r="H2282" s="4"/>
      <c r="I2282" s="95" t="str">
        <f>IF($C2282="", "", IF(IFERROR(INDEX(Ingredients!$C$11:$C$310, MATCH($C2282, Ingredients!$B$11:$B$310, 0)), "")="", "", IFERROR(INDEX(Ingredients!$C$11:$C$310, MATCH($C2282, Ingredients!$B$11:$B$310, 0)), "")))</f>
        <v/>
      </c>
      <c r="J2282" s="73" t="str">
        <f>IF($B2282="", "", IF(IFERROR(INDEX(Meals!$C$11:$C$260, MATCH($B2282, Meals!$B$11:$B$260, 0)), "")="", "", IFERROR(INDEX(Meals!$C$11:$C$260, MATCH($B2282, Meals!$B$11:$B$260, 0)), "")))</f>
        <v/>
      </c>
      <c r="K2282" s="4"/>
      <c r="L2282" s="72" t="str">
        <f t="shared" si="532"/>
        <v/>
      </c>
      <c r="M2282" s="73" t="str">
        <f t="shared" si="533"/>
        <v/>
      </c>
      <c r="N2282" s="4"/>
      <c r="O2282" s="78" t="str">
        <f t="shared" si="534"/>
        <v/>
      </c>
      <c r="P2282" s="79" t="str">
        <f t="shared" si="535"/>
        <v/>
      </c>
      <c r="Q2282" s="4"/>
      <c r="R2282" s="90" t="str">
        <f t="shared" si="536"/>
        <v/>
      </c>
      <c r="S2282" s="4"/>
      <c r="Y2282" s="18" t="str">
        <f t="shared" si="537"/>
        <v/>
      </c>
      <c r="AA2282" s="18" t="str">
        <f t="shared" si="528"/>
        <v/>
      </c>
      <c r="AB2282" s="18" t="str">
        <f t="shared" si="529"/>
        <v/>
      </c>
      <c r="AC2282" s="18" t="str">
        <f t="shared" si="538"/>
        <v/>
      </c>
      <c r="AD2282" s="18" t="str">
        <f t="shared" si="538"/>
        <v/>
      </c>
      <c r="AE2282" s="18" t="str">
        <f t="shared" si="539"/>
        <v/>
      </c>
      <c r="AG2282" s="95" t="str">
        <f>IF($C2282="", "", IF(IFERROR(INDEX(Ingredients!C$11:C$310, MATCH($C2282, Ingredients!$B$11:$B$310, 0)), "")="", "", IFERROR(INDEX(Ingredients!C$11:C$310, MATCH($C2282, Ingredients!$B$11:$B$310, 0)), "")))</f>
        <v/>
      </c>
      <c r="AH2282" s="105" t="str">
        <f>IF($C2282="", "", IF(IFERROR(INDEX(Ingredients!D$11:D$310, MATCH($C2282, Ingredients!$B$11:$B$310, 0)), "")="", "", IFERROR(INDEX(Ingredients!D$11:D$310, MATCH($C2282, Ingredients!$B$11:$B$310, 0)), "")))</f>
        <v/>
      </c>
      <c r="AI2282" s="106" t="str">
        <f>IF($C2282="", "", IF(IFERROR(INDEX(Ingredients!E$11:E$310, MATCH($C2282, Ingredients!$B$11:$B$310, 0)), "")="", "", IFERROR(INDEX(Ingredients!E$11:E$310, MATCH($C2282, Ingredients!$B$11:$B$310, 0)), "")))</f>
        <v/>
      </c>
      <c r="AJ2282" s="108" t="str">
        <f>IF($C2282="", "", IF(IFERROR(INDEX(Ingredients!F$11:F$310, MATCH($C2282, Ingredients!$B$11:$B$310, 0)), "")="", "", IFERROR(INDEX(Ingredients!F$11:F$310, MATCH($C2282, Ingredients!$B$11:$B$310, 0)), "")))</f>
        <v/>
      </c>
      <c r="AK2282" s="106" t="str">
        <f>IF($C2282="", "", IF(IFERROR(INDEX(Ingredients!G$11:G$310, MATCH($C2282, Ingredients!$B$11:$B$310, 0)), "")="", "", IFERROR(INDEX(Ingredients!G$11:G$310, MATCH($C2282, Ingredients!$B$11:$B$310, 0)), "")))</f>
        <v/>
      </c>
      <c r="AL2282" s="79" t="str">
        <f>IF($C2282="", "", IF(IFERROR(INDEX(Ingredients!H$11:H$310, MATCH($C2282, Ingredients!$B$11:$B$310, 0)), "")="", "", IFERROR(INDEX(Ingredients!H$11:H$310, MATCH($C2282, Ingredients!$B$11:$B$310, 0)), "")))</f>
        <v/>
      </c>
      <c r="AN2282" s="83" t="str">
        <f t="shared" si="530"/>
        <v/>
      </c>
      <c r="AP2282" s="114" t="str">
        <f t="shared" si="540"/>
        <v/>
      </c>
      <c r="AR2282" s="117" t="str">
        <f>IF($C2282="", "", IF(IFERROR(INDEX(Ingredients!$AI$11:$AI$310, MATCH($C2282, Ingredients!$B$11:$B$310, 0)), "")="", "", IFERROR(INDEX(Ingredients!$AI$11:$AI$310, MATCH($C2282, Ingredients!$B$11:$B$310, 0)), "")))</f>
        <v/>
      </c>
      <c r="AT2282" s="120" t="str">
        <f t="shared" si="541"/>
        <v/>
      </c>
      <c r="AV2282" s="90" t="str">
        <f t="shared" si="531"/>
        <v/>
      </c>
      <c r="AX2282" s="90" t="str">
        <f>IF($AV2282="", "", COUNTIF($AV$11:$AV$5010, "&lt;"&amp;$AV2282)+1+COUNTIF($AV$11:$AV2282, $AV2282)-1)</f>
        <v/>
      </c>
      <c r="AZ2282" s="111" t="str">
        <f>IF($B2282="", "", SUMIF('Shopping List'!$AV$11:$AV$25, $B2282, 'Shopping List'!$BN$11:$BN$25))</f>
        <v/>
      </c>
      <c r="BB2282" s="117" t="str">
        <f t="shared" si="542"/>
        <v/>
      </c>
    </row>
    <row r="2283" spans="1:54" x14ac:dyDescent="0.25">
      <c r="A2283" s="4"/>
      <c r="B2283" s="37"/>
      <c r="C2283" s="124"/>
      <c r="D2283" s="39"/>
      <c r="E2283" s="125"/>
      <c r="F2283" s="48"/>
      <c r="G2283" s="4"/>
      <c r="H2283" s="4"/>
      <c r="I2283" s="95" t="str">
        <f>IF($C2283="", "", IF(IFERROR(INDEX(Ingredients!$C$11:$C$310, MATCH($C2283, Ingredients!$B$11:$B$310, 0)), "")="", "", IFERROR(INDEX(Ingredients!$C$11:$C$310, MATCH($C2283, Ingredients!$B$11:$B$310, 0)), "")))</f>
        <v/>
      </c>
      <c r="J2283" s="73" t="str">
        <f>IF($B2283="", "", IF(IFERROR(INDEX(Meals!$C$11:$C$260, MATCH($B2283, Meals!$B$11:$B$260, 0)), "")="", "", IFERROR(INDEX(Meals!$C$11:$C$260, MATCH($B2283, Meals!$B$11:$B$260, 0)), "")))</f>
        <v/>
      </c>
      <c r="K2283" s="4"/>
      <c r="L2283" s="72" t="str">
        <f t="shared" si="532"/>
        <v/>
      </c>
      <c r="M2283" s="73" t="str">
        <f t="shared" si="533"/>
        <v/>
      </c>
      <c r="N2283" s="4"/>
      <c r="O2283" s="78" t="str">
        <f t="shared" si="534"/>
        <v/>
      </c>
      <c r="P2283" s="79" t="str">
        <f t="shared" si="535"/>
        <v/>
      </c>
      <c r="Q2283" s="4"/>
      <c r="R2283" s="90" t="str">
        <f t="shared" si="536"/>
        <v/>
      </c>
      <c r="S2283" s="4"/>
      <c r="Y2283" s="18" t="str">
        <f t="shared" si="537"/>
        <v/>
      </c>
      <c r="AA2283" s="18" t="str">
        <f t="shared" si="528"/>
        <v/>
      </c>
      <c r="AB2283" s="18" t="str">
        <f t="shared" si="529"/>
        <v/>
      </c>
      <c r="AC2283" s="18" t="str">
        <f t="shared" si="538"/>
        <v/>
      </c>
      <c r="AD2283" s="18" t="str">
        <f t="shared" si="538"/>
        <v/>
      </c>
      <c r="AE2283" s="18" t="str">
        <f t="shared" si="539"/>
        <v/>
      </c>
      <c r="AG2283" s="95" t="str">
        <f>IF($C2283="", "", IF(IFERROR(INDEX(Ingredients!C$11:C$310, MATCH($C2283, Ingredients!$B$11:$B$310, 0)), "")="", "", IFERROR(INDEX(Ingredients!C$11:C$310, MATCH($C2283, Ingredients!$B$11:$B$310, 0)), "")))</f>
        <v/>
      </c>
      <c r="AH2283" s="105" t="str">
        <f>IF($C2283="", "", IF(IFERROR(INDEX(Ingredients!D$11:D$310, MATCH($C2283, Ingredients!$B$11:$B$310, 0)), "")="", "", IFERROR(INDEX(Ingredients!D$11:D$310, MATCH($C2283, Ingredients!$B$11:$B$310, 0)), "")))</f>
        <v/>
      </c>
      <c r="AI2283" s="106" t="str">
        <f>IF($C2283="", "", IF(IFERROR(INDEX(Ingredients!E$11:E$310, MATCH($C2283, Ingredients!$B$11:$B$310, 0)), "")="", "", IFERROR(INDEX(Ingredients!E$11:E$310, MATCH($C2283, Ingredients!$B$11:$B$310, 0)), "")))</f>
        <v/>
      </c>
      <c r="AJ2283" s="108" t="str">
        <f>IF($C2283="", "", IF(IFERROR(INDEX(Ingredients!F$11:F$310, MATCH($C2283, Ingredients!$B$11:$B$310, 0)), "")="", "", IFERROR(INDEX(Ingredients!F$11:F$310, MATCH($C2283, Ingredients!$B$11:$B$310, 0)), "")))</f>
        <v/>
      </c>
      <c r="AK2283" s="106" t="str">
        <f>IF($C2283="", "", IF(IFERROR(INDEX(Ingredients!G$11:G$310, MATCH($C2283, Ingredients!$B$11:$B$310, 0)), "")="", "", IFERROR(INDEX(Ingredients!G$11:G$310, MATCH($C2283, Ingredients!$B$11:$B$310, 0)), "")))</f>
        <v/>
      </c>
      <c r="AL2283" s="79" t="str">
        <f>IF($C2283="", "", IF(IFERROR(INDEX(Ingredients!H$11:H$310, MATCH($C2283, Ingredients!$B$11:$B$310, 0)), "")="", "", IFERROR(INDEX(Ingredients!H$11:H$310, MATCH($C2283, Ingredients!$B$11:$B$310, 0)), "")))</f>
        <v/>
      </c>
      <c r="AN2283" s="83" t="str">
        <f t="shared" si="530"/>
        <v/>
      </c>
      <c r="AP2283" s="114" t="str">
        <f t="shared" si="540"/>
        <v/>
      </c>
      <c r="AR2283" s="117" t="str">
        <f>IF($C2283="", "", IF(IFERROR(INDEX(Ingredients!$AI$11:$AI$310, MATCH($C2283, Ingredients!$B$11:$B$310, 0)), "")="", "", IFERROR(INDEX(Ingredients!$AI$11:$AI$310, MATCH($C2283, Ingredients!$B$11:$B$310, 0)), "")))</f>
        <v/>
      </c>
      <c r="AT2283" s="120" t="str">
        <f t="shared" si="541"/>
        <v/>
      </c>
      <c r="AV2283" s="90" t="str">
        <f t="shared" si="531"/>
        <v/>
      </c>
      <c r="AX2283" s="90" t="str">
        <f>IF($AV2283="", "", COUNTIF($AV$11:$AV$5010, "&lt;"&amp;$AV2283)+1+COUNTIF($AV$11:$AV2283, $AV2283)-1)</f>
        <v/>
      </c>
      <c r="AZ2283" s="111" t="str">
        <f>IF($B2283="", "", SUMIF('Shopping List'!$AV$11:$AV$25, $B2283, 'Shopping List'!$BN$11:$BN$25))</f>
        <v/>
      </c>
      <c r="BB2283" s="117" t="str">
        <f t="shared" si="542"/>
        <v/>
      </c>
    </row>
    <row r="2284" spans="1:54" x14ac:dyDescent="0.25">
      <c r="A2284" s="4"/>
      <c r="B2284" s="37"/>
      <c r="C2284" s="124"/>
      <c r="D2284" s="39"/>
      <c r="E2284" s="125"/>
      <c r="F2284" s="48"/>
      <c r="G2284" s="4"/>
      <c r="H2284" s="4"/>
      <c r="I2284" s="95" t="str">
        <f>IF($C2284="", "", IF(IFERROR(INDEX(Ingredients!$C$11:$C$310, MATCH($C2284, Ingredients!$B$11:$B$310, 0)), "")="", "", IFERROR(INDEX(Ingredients!$C$11:$C$310, MATCH($C2284, Ingredients!$B$11:$B$310, 0)), "")))</f>
        <v/>
      </c>
      <c r="J2284" s="73" t="str">
        <f>IF($B2284="", "", IF(IFERROR(INDEX(Meals!$C$11:$C$260, MATCH($B2284, Meals!$B$11:$B$260, 0)), "")="", "", IFERROR(INDEX(Meals!$C$11:$C$260, MATCH($B2284, Meals!$B$11:$B$260, 0)), "")))</f>
        <v/>
      </c>
      <c r="K2284" s="4"/>
      <c r="L2284" s="72" t="str">
        <f t="shared" si="532"/>
        <v/>
      </c>
      <c r="M2284" s="73" t="str">
        <f t="shared" si="533"/>
        <v/>
      </c>
      <c r="N2284" s="4"/>
      <c r="O2284" s="78" t="str">
        <f t="shared" si="534"/>
        <v/>
      </c>
      <c r="P2284" s="79" t="str">
        <f t="shared" si="535"/>
        <v/>
      </c>
      <c r="Q2284" s="4"/>
      <c r="R2284" s="90" t="str">
        <f t="shared" si="536"/>
        <v/>
      </c>
      <c r="S2284" s="4"/>
      <c r="Y2284" s="18" t="str">
        <f t="shared" si="537"/>
        <v/>
      </c>
      <c r="AA2284" s="18" t="str">
        <f t="shared" si="528"/>
        <v/>
      </c>
      <c r="AB2284" s="18" t="str">
        <f t="shared" si="529"/>
        <v/>
      </c>
      <c r="AC2284" s="18" t="str">
        <f t="shared" si="538"/>
        <v/>
      </c>
      <c r="AD2284" s="18" t="str">
        <f t="shared" si="538"/>
        <v/>
      </c>
      <c r="AE2284" s="18" t="str">
        <f t="shared" si="539"/>
        <v/>
      </c>
      <c r="AG2284" s="95" t="str">
        <f>IF($C2284="", "", IF(IFERROR(INDEX(Ingredients!C$11:C$310, MATCH($C2284, Ingredients!$B$11:$B$310, 0)), "")="", "", IFERROR(INDEX(Ingredients!C$11:C$310, MATCH($C2284, Ingredients!$B$11:$B$310, 0)), "")))</f>
        <v/>
      </c>
      <c r="AH2284" s="105" t="str">
        <f>IF($C2284="", "", IF(IFERROR(INDEX(Ingredients!D$11:D$310, MATCH($C2284, Ingredients!$B$11:$B$310, 0)), "")="", "", IFERROR(INDEX(Ingredients!D$11:D$310, MATCH($C2284, Ingredients!$B$11:$B$310, 0)), "")))</f>
        <v/>
      </c>
      <c r="AI2284" s="106" t="str">
        <f>IF($C2284="", "", IF(IFERROR(INDEX(Ingredients!E$11:E$310, MATCH($C2284, Ingredients!$B$11:$B$310, 0)), "")="", "", IFERROR(INDEX(Ingredients!E$11:E$310, MATCH($C2284, Ingredients!$B$11:$B$310, 0)), "")))</f>
        <v/>
      </c>
      <c r="AJ2284" s="108" t="str">
        <f>IF($C2284="", "", IF(IFERROR(INDEX(Ingredients!F$11:F$310, MATCH($C2284, Ingredients!$B$11:$B$310, 0)), "")="", "", IFERROR(INDEX(Ingredients!F$11:F$310, MATCH($C2284, Ingredients!$B$11:$B$310, 0)), "")))</f>
        <v/>
      </c>
      <c r="AK2284" s="106" t="str">
        <f>IF($C2284="", "", IF(IFERROR(INDEX(Ingredients!G$11:G$310, MATCH($C2284, Ingredients!$B$11:$B$310, 0)), "")="", "", IFERROR(INDEX(Ingredients!G$11:G$310, MATCH($C2284, Ingredients!$B$11:$B$310, 0)), "")))</f>
        <v/>
      </c>
      <c r="AL2284" s="79" t="str">
        <f>IF($C2284="", "", IF(IFERROR(INDEX(Ingredients!H$11:H$310, MATCH($C2284, Ingredients!$B$11:$B$310, 0)), "")="", "", IFERROR(INDEX(Ingredients!H$11:H$310, MATCH($C2284, Ingredients!$B$11:$B$310, 0)), "")))</f>
        <v/>
      </c>
      <c r="AN2284" s="83" t="str">
        <f t="shared" si="530"/>
        <v/>
      </c>
      <c r="AP2284" s="114" t="str">
        <f t="shared" si="540"/>
        <v/>
      </c>
      <c r="AR2284" s="117" t="str">
        <f>IF($C2284="", "", IF(IFERROR(INDEX(Ingredients!$AI$11:$AI$310, MATCH($C2284, Ingredients!$B$11:$B$310, 0)), "")="", "", IFERROR(INDEX(Ingredients!$AI$11:$AI$310, MATCH($C2284, Ingredients!$B$11:$B$310, 0)), "")))</f>
        <v/>
      </c>
      <c r="AT2284" s="120" t="str">
        <f t="shared" si="541"/>
        <v/>
      </c>
      <c r="AV2284" s="90" t="str">
        <f t="shared" si="531"/>
        <v/>
      </c>
      <c r="AX2284" s="90" t="str">
        <f>IF($AV2284="", "", COUNTIF($AV$11:$AV$5010, "&lt;"&amp;$AV2284)+1+COUNTIF($AV$11:$AV2284, $AV2284)-1)</f>
        <v/>
      </c>
      <c r="AZ2284" s="111" t="str">
        <f>IF($B2284="", "", SUMIF('Shopping List'!$AV$11:$AV$25, $B2284, 'Shopping List'!$BN$11:$BN$25))</f>
        <v/>
      </c>
      <c r="BB2284" s="117" t="str">
        <f t="shared" si="542"/>
        <v/>
      </c>
    </row>
    <row r="2285" spans="1:54" x14ac:dyDescent="0.25">
      <c r="A2285" s="4"/>
      <c r="B2285" s="37"/>
      <c r="C2285" s="124"/>
      <c r="D2285" s="39"/>
      <c r="E2285" s="125"/>
      <c r="F2285" s="48"/>
      <c r="G2285" s="4"/>
      <c r="H2285" s="4"/>
      <c r="I2285" s="95" t="str">
        <f>IF($C2285="", "", IF(IFERROR(INDEX(Ingredients!$C$11:$C$310, MATCH($C2285, Ingredients!$B$11:$B$310, 0)), "")="", "", IFERROR(INDEX(Ingredients!$C$11:$C$310, MATCH($C2285, Ingredients!$B$11:$B$310, 0)), "")))</f>
        <v/>
      </c>
      <c r="J2285" s="73" t="str">
        <f>IF($B2285="", "", IF(IFERROR(INDEX(Meals!$C$11:$C$260, MATCH($B2285, Meals!$B$11:$B$260, 0)), "")="", "", IFERROR(INDEX(Meals!$C$11:$C$260, MATCH($B2285, Meals!$B$11:$B$260, 0)), "")))</f>
        <v/>
      </c>
      <c r="K2285" s="4"/>
      <c r="L2285" s="72" t="str">
        <f t="shared" si="532"/>
        <v/>
      </c>
      <c r="M2285" s="73" t="str">
        <f t="shared" si="533"/>
        <v/>
      </c>
      <c r="N2285" s="4"/>
      <c r="O2285" s="78" t="str">
        <f t="shared" si="534"/>
        <v/>
      </c>
      <c r="P2285" s="79" t="str">
        <f t="shared" si="535"/>
        <v/>
      </c>
      <c r="Q2285" s="4"/>
      <c r="R2285" s="90" t="str">
        <f t="shared" si="536"/>
        <v/>
      </c>
      <c r="S2285" s="4"/>
      <c r="Y2285" s="18" t="str">
        <f t="shared" si="537"/>
        <v/>
      </c>
      <c r="AA2285" s="18" t="str">
        <f t="shared" si="528"/>
        <v/>
      </c>
      <c r="AB2285" s="18" t="str">
        <f t="shared" si="529"/>
        <v/>
      </c>
      <c r="AC2285" s="18" t="str">
        <f t="shared" si="538"/>
        <v/>
      </c>
      <c r="AD2285" s="18" t="str">
        <f t="shared" si="538"/>
        <v/>
      </c>
      <c r="AE2285" s="18" t="str">
        <f t="shared" si="539"/>
        <v/>
      </c>
      <c r="AG2285" s="95" t="str">
        <f>IF($C2285="", "", IF(IFERROR(INDEX(Ingredients!C$11:C$310, MATCH($C2285, Ingredients!$B$11:$B$310, 0)), "")="", "", IFERROR(INDEX(Ingredients!C$11:C$310, MATCH($C2285, Ingredients!$B$11:$B$310, 0)), "")))</f>
        <v/>
      </c>
      <c r="AH2285" s="105" t="str">
        <f>IF($C2285="", "", IF(IFERROR(INDEX(Ingredients!D$11:D$310, MATCH($C2285, Ingredients!$B$11:$B$310, 0)), "")="", "", IFERROR(INDEX(Ingredients!D$11:D$310, MATCH($C2285, Ingredients!$B$11:$B$310, 0)), "")))</f>
        <v/>
      </c>
      <c r="AI2285" s="106" t="str">
        <f>IF($C2285="", "", IF(IFERROR(INDEX(Ingredients!E$11:E$310, MATCH($C2285, Ingredients!$B$11:$B$310, 0)), "")="", "", IFERROR(INDEX(Ingredients!E$11:E$310, MATCH($C2285, Ingredients!$B$11:$B$310, 0)), "")))</f>
        <v/>
      </c>
      <c r="AJ2285" s="108" t="str">
        <f>IF($C2285="", "", IF(IFERROR(INDEX(Ingredients!F$11:F$310, MATCH($C2285, Ingredients!$B$11:$B$310, 0)), "")="", "", IFERROR(INDEX(Ingredients!F$11:F$310, MATCH($C2285, Ingredients!$B$11:$B$310, 0)), "")))</f>
        <v/>
      </c>
      <c r="AK2285" s="106" t="str">
        <f>IF($C2285="", "", IF(IFERROR(INDEX(Ingredients!G$11:G$310, MATCH($C2285, Ingredients!$B$11:$B$310, 0)), "")="", "", IFERROR(INDEX(Ingredients!G$11:G$310, MATCH($C2285, Ingredients!$B$11:$B$310, 0)), "")))</f>
        <v/>
      </c>
      <c r="AL2285" s="79" t="str">
        <f>IF($C2285="", "", IF(IFERROR(INDEX(Ingredients!H$11:H$310, MATCH($C2285, Ingredients!$B$11:$B$310, 0)), "")="", "", IFERROR(INDEX(Ingredients!H$11:H$310, MATCH($C2285, Ingredients!$B$11:$B$310, 0)), "")))</f>
        <v/>
      </c>
      <c r="AN2285" s="83" t="str">
        <f t="shared" si="530"/>
        <v/>
      </c>
      <c r="AP2285" s="114" t="str">
        <f t="shared" si="540"/>
        <v/>
      </c>
      <c r="AR2285" s="117" t="str">
        <f>IF($C2285="", "", IF(IFERROR(INDEX(Ingredients!$AI$11:$AI$310, MATCH($C2285, Ingredients!$B$11:$B$310, 0)), "")="", "", IFERROR(INDEX(Ingredients!$AI$11:$AI$310, MATCH($C2285, Ingredients!$B$11:$B$310, 0)), "")))</f>
        <v/>
      </c>
      <c r="AT2285" s="120" t="str">
        <f t="shared" si="541"/>
        <v/>
      </c>
      <c r="AV2285" s="90" t="str">
        <f t="shared" si="531"/>
        <v/>
      </c>
      <c r="AX2285" s="90" t="str">
        <f>IF($AV2285="", "", COUNTIF($AV$11:$AV$5010, "&lt;"&amp;$AV2285)+1+COUNTIF($AV$11:$AV2285, $AV2285)-1)</f>
        <v/>
      </c>
      <c r="AZ2285" s="111" t="str">
        <f>IF($B2285="", "", SUMIF('Shopping List'!$AV$11:$AV$25, $B2285, 'Shopping List'!$BN$11:$BN$25))</f>
        <v/>
      </c>
      <c r="BB2285" s="117" t="str">
        <f t="shared" si="542"/>
        <v/>
      </c>
    </row>
    <row r="2286" spans="1:54" x14ac:dyDescent="0.25">
      <c r="A2286" s="4"/>
      <c r="B2286" s="37"/>
      <c r="C2286" s="124"/>
      <c r="D2286" s="39"/>
      <c r="E2286" s="125"/>
      <c r="F2286" s="48"/>
      <c r="G2286" s="4"/>
      <c r="H2286" s="4"/>
      <c r="I2286" s="95" t="str">
        <f>IF($C2286="", "", IF(IFERROR(INDEX(Ingredients!$C$11:$C$310, MATCH($C2286, Ingredients!$B$11:$B$310, 0)), "")="", "", IFERROR(INDEX(Ingredients!$C$11:$C$310, MATCH($C2286, Ingredients!$B$11:$B$310, 0)), "")))</f>
        <v/>
      </c>
      <c r="J2286" s="73" t="str">
        <f>IF($B2286="", "", IF(IFERROR(INDEX(Meals!$C$11:$C$260, MATCH($B2286, Meals!$B$11:$B$260, 0)), "")="", "", IFERROR(INDEX(Meals!$C$11:$C$260, MATCH($B2286, Meals!$B$11:$B$260, 0)), "")))</f>
        <v/>
      </c>
      <c r="K2286" s="4"/>
      <c r="L2286" s="72" t="str">
        <f t="shared" si="532"/>
        <v/>
      </c>
      <c r="M2286" s="73" t="str">
        <f t="shared" si="533"/>
        <v/>
      </c>
      <c r="N2286" s="4"/>
      <c r="O2286" s="78" t="str">
        <f t="shared" si="534"/>
        <v/>
      </c>
      <c r="P2286" s="79" t="str">
        <f t="shared" si="535"/>
        <v/>
      </c>
      <c r="Q2286" s="4"/>
      <c r="R2286" s="90" t="str">
        <f t="shared" si="536"/>
        <v/>
      </c>
      <c r="S2286" s="4"/>
      <c r="Y2286" s="18" t="str">
        <f t="shared" si="537"/>
        <v/>
      </c>
      <c r="AA2286" s="18" t="str">
        <f t="shared" si="528"/>
        <v/>
      </c>
      <c r="AB2286" s="18" t="str">
        <f t="shared" si="529"/>
        <v/>
      </c>
      <c r="AC2286" s="18" t="str">
        <f t="shared" si="538"/>
        <v/>
      </c>
      <c r="AD2286" s="18" t="str">
        <f t="shared" si="538"/>
        <v/>
      </c>
      <c r="AE2286" s="18" t="str">
        <f t="shared" si="539"/>
        <v/>
      </c>
      <c r="AG2286" s="95" t="str">
        <f>IF($C2286="", "", IF(IFERROR(INDEX(Ingredients!C$11:C$310, MATCH($C2286, Ingredients!$B$11:$B$310, 0)), "")="", "", IFERROR(INDEX(Ingredients!C$11:C$310, MATCH($C2286, Ingredients!$B$11:$B$310, 0)), "")))</f>
        <v/>
      </c>
      <c r="AH2286" s="105" t="str">
        <f>IF($C2286="", "", IF(IFERROR(INDEX(Ingredients!D$11:D$310, MATCH($C2286, Ingredients!$B$11:$B$310, 0)), "")="", "", IFERROR(INDEX(Ingredients!D$11:D$310, MATCH($C2286, Ingredients!$B$11:$B$310, 0)), "")))</f>
        <v/>
      </c>
      <c r="AI2286" s="106" t="str">
        <f>IF($C2286="", "", IF(IFERROR(INDEX(Ingredients!E$11:E$310, MATCH($C2286, Ingredients!$B$11:$B$310, 0)), "")="", "", IFERROR(INDEX(Ingredients!E$11:E$310, MATCH($C2286, Ingredients!$B$11:$B$310, 0)), "")))</f>
        <v/>
      </c>
      <c r="AJ2286" s="108" t="str">
        <f>IF($C2286="", "", IF(IFERROR(INDEX(Ingredients!F$11:F$310, MATCH($C2286, Ingredients!$B$11:$B$310, 0)), "")="", "", IFERROR(INDEX(Ingredients!F$11:F$310, MATCH($C2286, Ingredients!$B$11:$B$310, 0)), "")))</f>
        <v/>
      </c>
      <c r="AK2286" s="106" t="str">
        <f>IF($C2286="", "", IF(IFERROR(INDEX(Ingredients!G$11:G$310, MATCH($C2286, Ingredients!$B$11:$B$310, 0)), "")="", "", IFERROR(INDEX(Ingredients!G$11:G$310, MATCH($C2286, Ingredients!$B$11:$B$310, 0)), "")))</f>
        <v/>
      </c>
      <c r="AL2286" s="79" t="str">
        <f>IF($C2286="", "", IF(IFERROR(INDEX(Ingredients!H$11:H$310, MATCH($C2286, Ingredients!$B$11:$B$310, 0)), "")="", "", IFERROR(INDEX(Ingredients!H$11:H$310, MATCH($C2286, Ingredients!$B$11:$B$310, 0)), "")))</f>
        <v/>
      </c>
      <c r="AN2286" s="83" t="str">
        <f t="shared" si="530"/>
        <v/>
      </c>
      <c r="AP2286" s="114" t="str">
        <f t="shared" si="540"/>
        <v/>
      </c>
      <c r="AR2286" s="117" t="str">
        <f>IF($C2286="", "", IF(IFERROR(INDEX(Ingredients!$AI$11:$AI$310, MATCH($C2286, Ingredients!$B$11:$B$310, 0)), "")="", "", IFERROR(INDEX(Ingredients!$AI$11:$AI$310, MATCH($C2286, Ingredients!$B$11:$B$310, 0)), "")))</f>
        <v/>
      </c>
      <c r="AT2286" s="120" t="str">
        <f t="shared" si="541"/>
        <v/>
      </c>
      <c r="AV2286" s="90" t="str">
        <f t="shared" si="531"/>
        <v/>
      </c>
      <c r="AX2286" s="90" t="str">
        <f>IF($AV2286="", "", COUNTIF($AV$11:$AV$5010, "&lt;"&amp;$AV2286)+1+COUNTIF($AV$11:$AV2286, $AV2286)-1)</f>
        <v/>
      </c>
      <c r="AZ2286" s="111" t="str">
        <f>IF($B2286="", "", SUMIF('Shopping List'!$AV$11:$AV$25, $B2286, 'Shopping List'!$BN$11:$BN$25))</f>
        <v/>
      </c>
      <c r="BB2286" s="117" t="str">
        <f t="shared" si="542"/>
        <v/>
      </c>
    </row>
    <row r="2287" spans="1:54" x14ac:dyDescent="0.25">
      <c r="A2287" s="4"/>
      <c r="B2287" s="37"/>
      <c r="C2287" s="124"/>
      <c r="D2287" s="39"/>
      <c r="E2287" s="125"/>
      <c r="F2287" s="48"/>
      <c r="G2287" s="4"/>
      <c r="H2287" s="4"/>
      <c r="I2287" s="95" t="str">
        <f>IF($C2287="", "", IF(IFERROR(INDEX(Ingredients!$C$11:$C$310, MATCH($C2287, Ingredients!$B$11:$B$310, 0)), "")="", "", IFERROR(INDEX(Ingredients!$C$11:$C$310, MATCH($C2287, Ingredients!$B$11:$B$310, 0)), "")))</f>
        <v/>
      </c>
      <c r="J2287" s="73" t="str">
        <f>IF($B2287="", "", IF(IFERROR(INDEX(Meals!$C$11:$C$260, MATCH($B2287, Meals!$B$11:$B$260, 0)), "")="", "", IFERROR(INDEX(Meals!$C$11:$C$260, MATCH($B2287, Meals!$B$11:$B$260, 0)), "")))</f>
        <v/>
      </c>
      <c r="K2287" s="4"/>
      <c r="L2287" s="72" t="str">
        <f t="shared" si="532"/>
        <v/>
      </c>
      <c r="M2287" s="73" t="str">
        <f t="shared" si="533"/>
        <v/>
      </c>
      <c r="N2287" s="4"/>
      <c r="O2287" s="78" t="str">
        <f t="shared" si="534"/>
        <v/>
      </c>
      <c r="P2287" s="79" t="str">
        <f t="shared" si="535"/>
        <v/>
      </c>
      <c r="Q2287" s="4"/>
      <c r="R2287" s="90" t="str">
        <f t="shared" si="536"/>
        <v/>
      </c>
      <c r="S2287" s="4"/>
      <c r="Y2287" s="18" t="str">
        <f t="shared" si="537"/>
        <v/>
      </c>
      <c r="AA2287" s="18" t="str">
        <f t="shared" si="528"/>
        <v/>
      </c>
      <c r="AB2287" s="18" t="str">
        <f t="shared" si="529"/>
        <v/>
      </c>
      <c r="AC2287" s="18" t="str">
        <f t="shared" si="538"/>
        <v/>
      </c>
      <c r="AD2287" s="18" t="str">
        <f t="shared" si="538"/>
        <v/>
      </c>
      <c r="AE2287" s="18" t="str">
        <f t="shared" si="539"/>
        <v/>
      </c>
      <c r="AG2287" s="95" t="str">
        <f>IF($C2287="", "", IF(IFERROR(INDEX(Ingredients!C$11:C$310, MATCH($C2287, Ingredients!$B$11:$B$310, 0)), "")="", "", IFERROR(INDEX(Ingredients!C$11:C$310, MATCH($C2287, Ingredients!$B$11:$B$310, 0)), "")))</f>
        <v/>
      </c>
      <c r="AH2287" s="105" t="str">
        <f>IF($C2287="", "", IF(IFERROR(INDEX(Ingredients!D$11:D$310, MATCH($C2287, Ingredients!$B$11:$B$310, 0)), "")="", "", IFERROR(INDEX(Ingredients!D$11:D$310, MATCH($C2287, Ingredients!$B$11:$B$310, 0)), "")))</f>
        <v/>
      </c>
      <c r="AI2287" s="106" t="str">
        <f>IF($C2287="", "", IF(IFERROR(INDEX(Ingredients!E$11:E$310, MATCH($C2287, Ingredients!$B$11:$B$310, 0)), "")="", "", IFERROR(INDEX(Ingredients!E$11:E$310, MATCH($C2287, Ingredients!$B$11:$B$310, 0)), "")))</f>
        <v/>
      </c>
      <c r="AJ2287" s="108" t="str">
        <f>IF($C2287="", "", IF(IFERROR(INDEX(Ingredients!F$11:F$310, MATCH($C2287, Ingredients!$B$11:$B$310, 0)), "")="", "", IFERROR(INDEX(Ingredients!F$11:F$310, MATCH($C2287, Ingredients!$B$11:$B$310, 0)), "")))</f>
        <v/>
      </c>
      <c r="AK2287" s="106" t="str">
        <f>IF($C2287="", "", IF(IFERROR(INDEX(Ingredients!G$11:G$310, MATCH($C2287, Ingredients!$B$11:$B$310, 0)), "")="", "", IFERROR(INDEX(Ingredients!G$11:G$310, MATCH($C2287, Ingredients!$B$11:$B$310, 0)), "")))</f>
        <v/>
      </c>
      <c r="AL2287" s="79" t="str">
        <f>IF($C2287="", "", IF(IFERROR(INDEX(Ingredients!H$11:H$310, MATCH($C2287, Ingredients!$B$11:$B$310, 0)), "")="", "", IFERROR(INDEX(Ingredients!H$11:H$310, MATCH($C2287, Ingredients!$B$11:$B$310, 0)), "")))</f>
        <v/>
      </c>
      <c r="AN2287" s="83" t="str">
        <f t="shared" si="530"/>
        <v/>
      </c>
      <c r="AP2287" s="114" t="str">
        <f t="shared" si="540"/>
        <v/>
      </c>
      <c r="AR2287" s="117" t="str">
        <f>IF($C2287="", "", IF(IFERROR(INDEX(Ingredients!$AI$11:$AI$310, MATCH($C2287, Ingredients!$B$11:$B$310, 0)), "")="", "", IFERROR(INDEX(Ingredients!$AI$11:$AI$310, MATCH($C2287, Ingredients!$B$11:$B$310, 0)), "")))</f>
        <v/>
      </c>
      <c r="AT2287" s="120" t="str">
        <f t="shared" si="541"/>
        <v/>
      </c>
      <c r="AV2287" s="90" t="str">
        <f t="shared" si="531"/>
        <v/>
      </c>
      <c r="AX2287" s="90" t="str">
        <f>IF($AV2287="", "", COUNTIF($AV$11:$AV$5010, "&lt;"&amp;$AV2287)+1+COUNTIF($AV$11:$AV2287, $AV2287)-1)</f>
        <v/>
      </c>
      <c r="AZ2287" s="111" t="str">
        <f>IF($B2287="", "", SUMIF('Shopping List'!$AV$11:$AV$25, $B2287, 'Shopping List'!$BN$11:$BN$25))</f>
        <v/>
      </c>
      <c r="BB2287" s="117" t="str">
        <f t="shared" si="542"/>
        <v/>
      </c>
    </row>
    <row r="2288" spans="1:54" x14ac:dyDescent="0.25">
      <c r="A2288" s="4"/>
      <c r="B2288" s="37"/>
      <c r="C2288" s="124"/>
      <c r="D2288" s="39"/>
      <c r="E2288" s="125"/>
      <c r="F2288" s="48"/>
      <c r="G2288" s="4"/>
      <c r="H2288" s="4"/>
      <c r="I2288" s="95" t="str">
        <f>IF($C2288="", "", IF(IFERROR(INDEX(Ingredients!$C$11:$C$310, MATCH($C2288, Ingredients!$B$11:$B$310, 0)), "")="", "", IFERROR(INDEX(Ingredients!$C$11:$C$310, MATCH($C2288, Ingredients!$B$11:$B$310, 0)), "")))</f>
        <v/>
      </c>
      <c r="J2288" s="73" t="str">
        <f>IF($B2288="", "", IF(IFERROR(INDEX(Meals!$C$11:$C$260, MATCH($B2288, Meals!$B$11:$B$260, 0)), "")="", "", IFERROR(INDEX(Meals!$C$11:$C$260, MATCH($B2288, Meals!$B$11:$B$260, 0)), "")))</f>
        <v/>
      </c>
      <c r="K2288" s="4"/>
      <c r="L2288" s="72" t="str">
        <f t="shared" si="532"/>
        <v/>
      </c>
      <c r="M2288" s="73" t="str">
        <f t="shared" si="533"/>
        <v/>
      </c>
      <c r="N2288" s="4"/>
      <c r="O2288" s="78" t="str">
        <f t="shared" si="534"/>
        <v/>
      </c>
      <c r="P2288" s="79" t="str">
        <f t="shared" si="535"/>
        <v/>
      </c>
      <c r="Q2288" s="4"/>
      <c r="R2288" s="90" t="str">
        <f t="shared" si="536"/>
        <v/>
      </c>
      <c r="S2288" s="4"/>
      <c r="Y2288" s="18" t="str">
        <f t="shared" si="537"/>
        <v/>
      </c>
      <c r="AA2288" s="18" t="str">
        <f t="shared" si="528"/>
        <v/>
      </c>
      <c r="AB2288" s="18" t="str">
        <f t="shared" si="529"/>
        <v/>
      </c>
      <c r="AC2288" s="18" t="str">
        <f t="shared" si="538"/>
        <v/>
      </c>
      <c r="AD2288" s="18" t="str">
        <f t="shared" si="538"/>
        <v/>
      </c>
      <c r="AE2288" s="18" t="str">
        <f t="shared" si="539"/>
        <v/>
      </c>
      <c r="AG2288" s="95" t="str">
        <f>IF($C2288="", "", IF(IFERROR(INDEX(Ingredients!C$11:C$310, MATCH($C2288, Ingredients!$B$11:$B$310, 0)), "")="", "", IFERROR(INDEX(Ingredients!C$11:C$310, MATCH($C2288, Ingredients!$B$11:$B$310, 0)), "")))</f>
        <v/>
      </c>
      <c r="AH2288" s="105" t="str">
        <f>IF($C2288="", "", IF(IFERROR(INDEX(Ingredients!D$11:D$310, MATCH($C2288, Ingredients!$B$11:$B$310, 0)), "")="", "", IFERROR(INDEX(Ingredients!D$11:D$310, MATCH($C2288, Ingredients!$B$11:$B$310, 0)), "")))</f>
        <v/>
      </c>
      <c r="AI2288" s="106" t="str">
        <f>IF($C2288="", "", IF(IFERROR(INDEX(Ingredients!E$11:E$310, MATCH($C2288, Ingredients!$B$11:$B$310, 0)), "")="", "", IFERROR(INDEX(Ingredients!E$11:E$310, MATCH($C2288, Ingredients!$B$11:$B$310, 0)), "")))</f>
        <v/>
      </c>
      <c r="AJ2288" s="108" t="str">
        <f>IF($C2288="", "", IF(IFERROR(INDEX(Ingredients!F$11:F$310, MATCH($C2288, Ingredients!$B$11:$B$310, 0)), "")="", "", IFERROR(INDEX(Ingredients!F$11:F$310, MATCH($C2288, Ingredients!$B$11:$B$310, 0)), "")))</f>
        <v/>
      </c>
      <c r="AK2288" s="106" t="str">
        <f>IF($C2288="", "", IF(IFERROR(INDEX(Ingredients!G$11:G$310, MATCH($C2288, Ingredients!$B$11:$B$310, 0)), "")="", "", IFERROR(INDEX(Ingredients!G$11:G$310, MATCH($C2288, Ingredients!$B$11:$B$310, 0)), "")))</f>
        <v/>
      </c>
      <c r="AL2288" s="79" t="str">
        <f>IF($C2288="", "", IF(IFERROR(INDEX(Ingredients!H$11:H$310, MATCH($C2288, Ingredients!$B$11:$B$310, 0)), "")="", "", IFERROR(INDEX(Ingredients!H$11:H$310, MATCH($C2288, Ingredients!$B$11:$B$310, 0)), "")))</f>
        <v/>
      </c>
      <c r="AN2288" s="83" t="str">
        <f t="shared" si="530"/>
        <v/>
      </c>
      <c r="AP2288" s="114" t="str">
        <f t="shared" si="540"/>
        <v/>
      </c>
      <c r="AR2288" s="117" t="str">
        <f>IF($C2288="", "", IF(IFERROR(INDEX(Ingredients!$AI$11:$AI$310, MATCH($C2288, Ingredients!$B$11:$B$310, 0)), "")="", "", IFERROR(INDEX(Ingredients!$AI$11:$AI$310, MATCH($C2288, Ingredients!$B$11:$B$310, 0)), "")))</f>
        <v/>
      </c>
      <c r="AT2288" s="120" t="str">
        <f t="shared" si="541"/>
        <v/>
      </c>
      <c r="AV2288" s="90" t="str">
        <f t="shared" si="531"/>
        <v/>
      </c>
      <c r="AX2288" s="90" t="str">
        <f>IF($AV2288="", "", COUNTIF($AV$11:$AV$5010, "&lt;"&amp;$AV2288)+1+COUNTIF($AV$11:$AV2288, $AV2288)-1)</f>
        <v/>
      </c>
      <c r="AZ2288" s="111" t="str">
        <f>IF($B2288="", "", SUMIF('Shopping List'!$AV$11:$AV$25, $B2288, 'Shopping List'!$BN$11:$BN$25))</f>
        <v/>
      </c>
      <c r="BB2288" s="117" t="str">
        <f t="shared" si="542"/>
        <v/>
      </c>
    </row>
    <row r="2289" spans="1:54" x14ac:dyDescent="0.25">
      <c r="A2289" s="4"/>
      <c r="B2289" s="37"/>
      <c r="C2289" s="124"/>
      <c r="D2289" s="39"/>
      <c r="E2289" s="125"/>
      <c r="F2289" s="48"/>
      <c r="G2289" s="4"/>
      <c r="H2289" s="4"/>
      <c r="I2289" s="95" t="str">
        <f>IF($C2289="", "", IF(IFERROR(INDEX(Ingredients!$C$11:$C$310, MATCH($C2289, Ingredients!$B$11:$B$310, 0)), "")="", "", IFERROR(INDEX(Ingredients!$C$11:$C$310, MATCH($C2289, Ingredients!$B$11:$B$310, 0)), "")))</f>
        <v/>
      </c>
      <c r="J2289" s="73" t="str">
        <f>IF($B2289="", "", IF(IFERROR(INDEX(Meals!$C$11:$C$260, MATCH($B2289, Meals!$B$11:$B$260, 0)), "")="", "", IFERROR(INDEX(Meals!$C$11:$C$260, MATCH($B2289, Meals!$B$11:$B$260, 0)), "")))</f>
        <v/>
      </c>
      <c r="K2289" s="4"/>
      <c r="L2289" s="72" t="str">
        <f t="shared" si="532"/>
        <v/>
      </c>
      <c r="M2289" s="73" t="str">
        <f t="shared" si="533"/>
        <v/>
      </c>
      <c r="N2289" s="4"/>
      <c r="O2289" s="78" t="str">
        <f t="shared" si="534"/>
        <v/>
      </c>
      <c r="P2289" s="79" t="str">
        <f t="shared" si="535"/>
        <v/>
      </c>
      <c r="Q2289" s="4"/>
      <c r="R2289" s="90" t="str">
        <f t="shared" si="536"/>
        <v/>
      </c>
      <c r="S2289" s="4"/>
      <c r="Y2289" s="18" t="str">
        <f t="shared" si="537"/>
        <v/>
      </c>
      <c r="AA2289" s="18" t="str">
        <f t="shared" si="528"/>
        <v/>
      </c>
      <c r="AB2289" s="18" t="str">
        <f t="shared" si="529"/>
        <v/>
      </c>
      <c r="AC2289" s="18" t="str">
        <f t="shared" si="538"/>
        <v/>
      </c>
      <c r="AD2289" s="18" t="str">
        <f t="shared" si="538"/>
        <v/>
      </c>
      <c r="AE2289" s="18" t="str">
        <f t="shared" si="539"/>
        <v/>
      </c>
      <c r="AG2289" s="95" t="str">
        <f>IF($C2289="", "", IF(IFERROR(INDEX(Ingredients!C$11:C$310, MATCH($C2289, Ingredients!$B$11:$B$310, 0)), "")="", "", IFERROR(INDEX(Ingredients!C$11:C$310, MATCH($C2289, Ingredients!$B$11:$B$310, 0)), "")))</f>
        <v/>
      </c>
      <c r="AH2289" s="105" t="str">
        <f>IF($C2289="", "", IF(IFERROR(INDEX(Ingredients!D$11:D$310, MATCH($C2289, Ingredients!$B$11:$B$310, 0)), "")="", "", IFERROR(INDEX(Ingredients!D$11:D$310, MATCH($C2289, Ingredients!$B$11:$B$310, 0)), "")))</f>
        <v/>
      </c>
      <c r="AI2289" s="106" t="str">
        <f>IF($C2289="", "", IF(IFERROR(INDEX(Ingredients!E$11:E$310, MATCH($C2289, Ingredients!$B$11:$B$310, 0)), "")="", "", IFERROR(INDEX(Ingredients!E$11:E$310, MATCH($C2289, Ingredients!$B$11:$B$310, 0)), "")))</f>
        <v/>
      </c>
      <c r="AJ2289" s="108" t="str">
        <f>IF($C2289="", "", IF(IFERROR(INDEX(Ingredients!F$11:F$310, MATCH($C2289, Ingredients!$B$11:$B$310, 0)), "")="", "", IFERROR(INDEX(Ingredients!F$11:F$310, MATCH($C2289, Ingredients!$B$11:$B$310, 0)), "")))</f>
        <v/>
      </c>
      <c r="AK2289" s="106" t="str">
        <f>IF($C2289="", "", IF(IFERROR(INDEX(Ingredients!G$11:G$310, MATCH($C2289, Ingredients!$B$11:$B$310, 0)), "")="", "", IFERROR(INDEX(Ingredients!G$11:G$310, MATCH($C2289, Ingredients!$B$11:$B$310, 0)), "")))</f>
        <v/>
      </c>
      <c r="AL2289" s="79" t="str">
        <f>IF($C2289="", "", IF(IFERROR(INDEX(Ingredients!H$11:H$310, MATCH($C2289, Ingredients!$B$11:$B$310, 0)), "")="", "", IFERROR(INDEX(Ingredients!H$11:H$310, MATCH($C2289, Ingredients!$B$11:$B$310, 0)), "")))</f>
        <v/>
      </c>
      <c r="AN2289" s="83" t="str">
        <f t="shared" si="530"/>
        <v/>
      </c>
      <c r="AP2289" s="114" t="str">
        <f t="shared" si="540"/>
        <v/>
      </c>
      <c r="AR2289" s="117" t="str">
        <f>IF($C2289="", "", IF(IFERROR(INDEX(Ingredients!$AI$11:$AI$310, MATCH($C2289, Ingredients!$B$11:$B$310, 0)), "")="", "", IFERROR(INDEX(Ingredients!$AI$11:$AI$310, MATCH($C2289, Ingredients!$B$11:$B$310, 0)), "")))</f>
        <v/>
      </c>
      <c r="AT2289" s="120" t="str">
        <f t="shared" si="541"/>
        <v/>
      </c>
      <c r="AV2289" s="90" t="str">
        <f t="shared" si="531"/>
        <v/>
      </c>
      <c r="AX2289" s="90" t="str">
        <f>IF($AV2289="", "", COUNTIF($AV$11:$AV$5010, "&lt;"&amp;$AV2289)+1+COUNTIF($AV$11:$AV2289, $AV2289)-1)</f>
        <v/>
      </c>
      <c r="AZ2289" s="111" t="str">
        <f>IF($B2289="", "", SUMIF('Shopping List'!$AV$11:$AV$25, $B2289, 'Shopping List'!$BN$11:$BN$25))</f>
        <v/>
      </c>
      <c r="BB2289" s="117" t="str">
        <f t="shared" si="542"/>
        <v/>
      </c>
    </row>
    <row r="2290" spans="1:54" x14ac:dyDescent="0.25">
      <c r="A2290" s="4"/>
      <c r="B2290" s="37"/>
      <c r="C2290" s="124"/>
      <c r="D2290" s="39"/>
      <c r="E2290" s="125"/>
      <c r="F2290" s="48"/>
      <c r="G2290" s="4"/>
      <c r="H2290" s="4"/>
      <c r="I2290" s="95" t="str">
        <f>IF($C2290="", "", IF(IFERROR(INDEX(Ingredients!$C$11:$C$310, MATCH($C2290, Ingredients!$B$11:$B$310, 0)), "")="", "", IFERROR(INDEX(Ingredients!$C$11:$C$310, MATCH($C2290, Ingredients!$B$11:$B$310, 0)), "")))</f>
        <v/>
      </c>
      <c r="J2290" s="73" t="str">
        <f>IF($B2290="", "", IF(IFERROR(INDEX(Meals!$C$11:$C$260, MATCH($B2290, Meals!$B$11:$B$260, 0)), "")="", "", IFERROR(INDEX(Meals!$C$11:$C$260, MATCH($B2290, Meals!$B$11:$B$260, 0)), "")))</f>
        <v/>
      </c>
      <c r="K2290" s="4"/>
      <c r="L2290" s="72" t="str">
        <f t="shared" si="532"/>
        <v/>
      </c>
      <c r="M2290" s="73" t="str">
        <f t="shared" si="533"/>
        <v/>
      </c>
      <c r="N2290" s="4"/>
      <c r="O2290" s="78" t="str">
        <f t="shared" si="534"/>
        <v/>
      </c>
      <c r="P2290" s="79" t="str">
        <f t="shared" si="535"/>
        <v/>
      </c>
      <c r="Q2290" s="4"/>
      <c r="R2290" s="90" t="str">
        <f t="shared" si="536"/>
        <v/>
      </c>
      <c r="S2290" s="4"/>
      <c r="Y2290" s="18" t="str">
        <f t="shared" si="537"/>
        <v/>
      </c>
      <c r="AA2290" s="18" t="str">
        <f t="shared" si="528"/>
        <v/>
      </c>
      <c r="AB2290" s="18" t="str">
        <f t="shared" si="529"/>
        <v/>
      </c>
      <c r="AC2290" s="18" t="str">
        <f t="shared" si="538"/>
        <v/>
      </c>
      <c r="AD2290" s="18" t="str">
        <f t="shared" si="538"/>
        <v/>
      </c>
      <c r="AE2290" s="18" t="str">
        <f t="shared" si="539"/>
        <v/>
      </c>
      <c r="AG2290" s="95" t="str">
        <f>IF($C2290="", "", IF(IFERROR(INDEX(Ingredients!C$11:C$310, MATCH($C2290, Ingredients!$B$11:$B$310, 0)), "")="", "", IFERROR(INDEX(Ingredients!C$11:C$310, MATCH($C2290, Ingredients!$B$11:$B$310, 0)), "")))</f>
        <v/>
      </c>
      <c r="AH2290" s="105" t="str">
        <f>IF($C2290="", "", IF(IFERROR(INDEX(Ingredients!D$11:D$310, MATCH($C2290, Ingredients!$B$11:$B$310, 0)), "")="", "", IFERROR(INDEX(Ingredients!D$11:D$310, MATCH($C2290, Ingredients!$B$11:$B$310, 0)), "")))</f>
        <v/>
      </c>
      <c r="AI2290" s="106" t="str">
        <f>IF($C2290="", "", IF(IFERROR(INDEX(Ingredients!E$11:E$310, MATCH($C2290, Ingredients!$B$11:$B$310, 0)), "")="", "", IFERROR(INDEX(Ingredients!E$11:E$310, MATCH($C2290, Ingredients!$B$11:$B$310, 0)), "")))</f>
        <v/>
      </c>
      <c r="AJ2290" s="108" t="str">
        <f>IF($C2290="", "", IF(IFERROR(INDEX(Ingredients!F$11:F$310, MATCH($C2290, Ingredients!$B$11:$B$310, 0)), "")="", "", IFERROR(INDEX(Ingredients!F$11:F$310, MATCH($C2290, Ingredients!$B$11:$B$310, 0)), "")))</f>
        <v/>
      </c>
      <c r="AK2290" s="106" t="str">
        <f>IF($C2290="", "", IF(IFERROR(INDEX(Ingredients!G$11:G$310, MATCH($C2290, Ingredients!$B$11:$B$310, 0)), "")="", "", IFERROR(INDEX(Ingredients!G$11:G$310, MATCH($C2290, Ingredients!$B$11:$B$310, 0)), "")))</f>
        <v/>
      </c>
      <c r="AL2290" s="79" t="str">
        <f>IF($C2290="", "", IF(IFERROR(INDEX(Ingredients!H$11:H$310, MATCH($C2290, Ingredients!$B$11:$B$310, 0)), "")="", "", IFERROR(INDEX(Ingredients!H$11:H$310, MATCH($C2290, Ingredients!$B$11:$B$310, 0)), "")))</f>
        <v/>
      </c>
      <c r="AN2290" s="83" t="str">
        <f t="shared" si="530"/>
        <v/>
      </c>
      <c r="AP2290" s="114" t="str">
        <f t="shared" si="540"/>
        <v/>
      </c>
      <c r="AR2290" s="117" t="str">
        <f>IF($C2290="", "", IF(IFERROR(INDEX(Ingredients!$AI$11:$AI$310, MATCH($C2290, Ingredients!$B$11:$B$310, 0)), "")="", "", IFERROR(INDEX(Ingredients!$AI$11:$AI$310, MATCH($C2290, Ingredients!$B$11:$B$310, 0)), "")))</f>
        <v/>
      </c>
      <c r="AT2290" s="120" t="str">
        <f t="shared" si="541"/>
        <v/>
      </c>
      <c r="AV2290" s="90" t="str">
        <f t="shared" si="531"/>
        <v/>
      </c>
      <c r="AX2290" s="90" t="str">
        <f>IF($AV2290="", "", COUNTIF($AV$11:$AV$5010, "&lt;"&amp;$AV2290)+1+COUNTIF($AV$11:$AV2290, $AV2290)-1)</f>
        <v/>
      </c>
      <c r="AZ2290" s="111" t="str">
        <f>IF($B2290="", "", SUMIF('Shopping List'!$AV$11:$AV$25, $B2290, 'Shopping List'!$BN$11:$BN$25))</f>
        <v/>
      </c>
      <c r="BB2290" s="117" t="str">
        <f t="shared" si="542"/>
        <v/>
      </c>
    </row>
    <row r="2291" spans="1:54" x14ac:dyDescent="0.25">
      <c r="A2291" s="4"/>
      <c r="B2291" s="37"/>
      <c r="C2291" s="124"/>
      <c r="D2291" s="39"/>
      <c r="E2291" s="125"/>
      <c r="F2291" s="48"/>
      <c r="G2291" s="4"/>
      <c r="H2291" s="4"/>
      <c r="I2291" s="95" t="str">
        <f>IF($C2291="", "", IF(IFERROR(INDEX(Ingredients!$C$11:$C$310, MATCH($C2291, Ingredients!$B$11:$B$310, 0)), "")="", "", IFERROR(INDEX(Ingredients!$C$11:$C$310, MATCH($C2291, Ingredients!$B$11:$B$310, 0)), "")))</f>
        <v/>
      </c>
      <c r="J2291" s="73" t="str">
        <f>IF($B2291="", "", IF(IFERROR(INDEX(Meals!$C$11:$C$260, MATCH($B2291, Meals!$B$11:$B$260, 0)), "")="", "", IFERROR(INDEX(Meals!$C$11:$C$260, MATCH($B2291, Meals!$B$11:$B$260, 0)), "")))</f>
        <v/>
      </c>
      <c r="K2291" s="4"/>
      <c r="L2291" s="72" t="str">
        <f t="shared" si="532"/>
        <v/>
      </c>
      <c r="M2291" s="73" t="str">
        <f t="shared" si="533"/>
        <v/>
      </c>
      <c r="N2291" s="4"/>
      <c r="O2291" s="78" t="str">
        <f t="shared" si="534"/>
        <v/>
      </c>
      <c r="P2291" s="79" t="str">
        <f t="shared" si="535"/>
        <v/>
      </c>
      <c r="Q2291" s="4"/>
      <c r="R2291" s="90" t="str">
        <f t="shared" si="536"/>
        <v/>
      </c>
      <c r="S2291" s="4"/>
      <c r="Y2291" s="18" t="str">
        <f t="shared" si="537"/>
        <v/>
      </c>
      <c r="AA2291" s="18" t="str">
        <f t="shared" si="528"/>
        <v/>
      </c>
      <c r="AB2291" s="18" t="str">
        <f t="shared" si="529"/>
        <v/>
      </c>
      <c r="AC2291" s="18" t="str">
        <f t="shared" si="538"/>
        <v/>
      </c>
      <c r="AD2291" s="18" t="str">
        <f t="shared" si="538"/>
        <v/>
      </c>
      <c r="AE2291" s="18" t="str">
        <f t="shared" si="539"/>
        <v/>
      </c>
      <c r="AG2291" s="95" t="str">
        <f>IF($C2291="", "", IF(IFERROR(INDEX(Ingredients!C$11:C$310, MATCH($C2291, Ingredients!$B$11:$B$310, 0)), "")="", "", IFERROR(INDEX(Ingredients!C$11:C$310, MATCH($C2291, Ingredients!$B$11:$B$310, 0)), "")))</f>
        <v/>
      </c>
      <c r="AH2291" s="105" t="str">
        <f>IF($C2291="", "", IF(IFERROR(INDEX(Ingredients!D$11:D$310, MATCH($C2291, Ingredients!$B$11:$B$310, 0)), "")="", "", IFERROR(INDEX(Ingredients!D$11:D$310, MATCH($C2291, Ingredients!$B$11:$B$310, 0)), "")))</f>
        <v/>
      </c>
      <c r="AI2291" s="106" t="str">
        <f>IF($C2291="", "", IF(IFERROR(INDEX(Ingredients!E$11:E$310, MATCH($C2291, Ingredients!$B$11:$B$310, 0)), "")="", "", IFERROR(INDEX(Ingredients!E$11:E$310, MATCH($C2291, Ingredients!$B$11:$B$310, 0)), "")))</f>
        <v/>
      </c>
      <c r="AJ2291" s="108" t="str">
        <f>IF($C2291="", "", IF(IFERROR(INDEX(Ingredients!F$11:F$310, MATCH($C2291, Ingredients!$B$11:$B$310, 0)), "")="", "", IFERROR(INDEX(Ingredients!F$11:F$310, MATCH($C2291, Ingredients!$B$11:$B$310, 0)), "")))</f>
        <v/>
      </c>
      <c r="AK2291" s="106" t="str">
        <f>IF($C2291="", "", IF(IFERROR(INDEX(Ingredients!G$11:G$310, MATCH($C2291, Ingredients!$B$11:$B$310, 0)), "")="", "", IFERROR(INDEX(Ingredients!G$11:G$310, MATCH($C2291, Ingredients!$B$11:$B$310, 0)), "")))</f>
        <v/>
      </c>
      <c r="AL2291" s="79" t="str">
        <f>IF($C2291="", "", IF(IFERROR(INDEX(Ingredients!H$11:H$310, MATCH($C2291, Ingredients!$B$11:$B$310, 0)), "")="", "", IFERROR(INDEX(Ingredients!H$11:H$310, MATCH($C2291, Ingredients!$B$11:$B$310, 0)), "")))</f>
        <v/>
      </c>
      <c r="AN2291" s="83" t="str">
        <f t="shared" si="530"/>
        <v/>
      </c>
      <c r="AP2291" s="114" t="str">
        <f t="shared" si="540"/>
        <v/>
      </c>
      <c r="AR2291" s="117" t="str">
        <f>IF($C2291="", "", IF(IFERROR(INDEX(Ingredients!$AI$11:$AI$310, MATCH($C2291, Ingredients!$B$11:$B$310, 0)), "")="", "", IFERROR(INDEX(Ingredients!$AI$11:$AI$310, MATCH($C2291, Ingredients!$B$11:$B$310, 0)), "")))</f>
        <v/>
      </c>
      <c r="AT2291" s="120" t="str">
        <f t="shared" si="541"/>
        <v/>
      </c>
      <c r="AV2291" s="90" t="str">
        <f t="shared" si="531"/>
        <v/>
      </c>
      <c r="AX2291" s="90" t="str">
        <f>IF($AV2291="", "", COUNTIF($AV$11:$AV$5010, "&lt;"&amp;$AV2291)+1+COUNTIF($AV$11:$AV2291, $AV2291)-1)</f>
        <v/>
      </c>
      <c r="AZ2291" s="111" t="str">
        <f>IF($B2291="", "", SUMIF('Shopping List'!$AV$11:$AV$25, $B2291, 'Shopping List'!$BN$11:$BN$25))</f>
        <v/>
      </c>
      <c r="BB2291" s="117" t="str">
        <f t="shared" si="542"/>
        <v/>
      </c>
    </row>
    <row r="2292" spans="1:54" x14ac:dyDescent="0.25">
      <c r="A2292" s="4"/>
      <c r="B2292" s="37"/>
      <c r="C2292" s="124"/>
      <c r="D2292" s="39"/>
      <c r="E2292" s="125"/>
      <c r="F2292" s="48"/>
      <c r="G2292" s="4"/>
      <c r="H2292" s="4"/>
      <c r="I2292" s="95" t="str">
        <f>IF($C2292="", "", IF(IFERROR(INDEX(Ingredients!$C$11:$C$310, MATCH($C2292, Ingredients!$B$11:$B$310, 0)), "")="", "", IFERROR(INDEX(Ingredients!$C$11:$C$310, MATCH($C2292, Ingredients!$B$11:$B$310, 0)), "")))</f>
        <v/>
      </c>
      <c r="J2292" s="73" t="str">
        <f>IF($B2292="", "", IF(IFERROR(INDEX(Meals!$C$11:$C$260, MATCH($B2292, Meals!$B$11:$B$260, 0)), "")="", "", IFERROR(INDEX(Meals!$C$11:$C$260, MATCH($B2292, Meals!$B$11:$B$260, 0)), "")))</f>
        <v/>
      </c>
      <c r="K2292" s="4"/>
      <c r="L2292" s="72" t="str">
        <f t="shared" si="532"/>
        <v/>
      </c>
      <c r="M2292" s="73" t="str">
        <f t="shared" si="533"/>
        <v/>
      </c>
      <c r="N2292" s="4"/>
      <c r="O2292" s="78" t="str">
        <f t="shared" si="534"/>
        <v/>
      </c>
      <c r="P2292" s="79" t="str">
        <f t="shared" si="535"/>
        <v/>
      </c>
      <c r="Q2292" s="4"/>
      <c r="R2292" s="90" t="str">
        <f t="shared" si="536"/>
        <v/>
      </c>
      <c r="S2292" s="4"/>
      <c r="Y2292" s="18" t="str">
        <f t="shared" si="537"/>
        <v/>
      </c>
      <c r="AA2292" s="18" t="str">
        <f t="shared" si="528"/>
        <v/>
      </c>
      <c r="AB2292" s="18" t="str">
        <f t="shared" si="529"/>
        <v/>
      </c>
      <c r="AC2292" s="18" t="str">
        <f t="shared" si="538"/>
        <v/>
      </c>
      <c r="AD2292" s="18" t="str">
        <f t="shared" si="538"/>
        <v/>
      </c>
      <c r="AE2292" s="18" t="str">
        <f t="shared" si="539"/>
        <v/>
      </c>
      <c r="AG2292" s="95" t="str">
        <f>IF($C2292="", "", IF(IFERROR(INDEX(Ingredients!C$11:C$310, MATCH($C2292, Ingredients!$B$11:$B$310, 0)), "")="", "", IFERROR(INDEX(Ingredients!C$11:C$310, MATCH($C2292, Ingredients!$B$11:$B$310, 0)), "")))</f>
        <v/>
      </c>
      <c r="AH2292" s="105" t="str">
        <f>IF($C2292="", "", IF(IFERROR(INDEX(Ingredients!D$11:D$310, MATCH($C2292, Ingredients!$B$11:$B$310, 0)), "")="", "", IFERROR(INDEX(Ingredients!D$11:D$310, MATCH($C2292, Ingredients!$B$11:$B$310, 0)), "")))</f>
        <v/>
      </c>
      <c r="AI2292" s="106" t="str">
        <f>IF($C2292="", "", IF(IFERROR(INDEX(Ingredients!E$11:E$310, MATCH($C2292, Ingredients!$B$11:$B$310, 0)), "")="", "", IFERROR(INDEX(Ingredients!E$11:E$310, MATCH($C2292, Ingredients!$B$11:$B$310, 0)), "")))</f>
        <v/>
      </c>
      <c r="AJ2292" s="108" t="str">
        <f>IF($C2292="", "", IF(IFERROR(INDEX(Ingredients!F$11:F$310, MATCH($C2292, Ingredients!$B$11:$B$310, 0)), "")="", "", IFERROR(INDEX(Ingredients!F$11:F$310, MATCH($C2292, Ingredients!$B$11:$B$310, 0)), "")))</f>
        <v/>
      </c>
      <c r="AK2292" s="106" t="str">
        <f>IF($C2292="", "", IF(IFERROR(INDEX(Ingredients!G$11:G$310, MATCH($C2292, Ingredients!$B$11:$B$310, 0)), "")="", "", IFERROR(INDEX(Ingredients!G$11:G$310, MATCH($C2292, Ingredients!$B$11:$B$310, 0)), "")))</f>
        <v/>
      </c>
      <c r="AL2292" s="79" t="str">
        <f>IF($C2292="", "", IF(IFERROR(INDEX(Ingredients!H$11:H$310, MATCH($C2292, Ingredients!$B$11:$B$310, 0)), "")="", "", IFERROR(INDEX(Ingredients!H$11:H$310, MATCH($C2292, Ingredients!$B$11:$B$310, 0)), "")))</f>
        <v/>
      </c>
      <c r="AN2292" s="83" t="str">
        <f t="shared" si="530"/>
        <v/>
      </c>
      <c r="AP2292" s="114" t="str">
        <f t="shared" si="540"/>
        <v/>
      </c>
      <c r="AR2292" s="117" t="str">
        <f>IF($C2292="", "", IF(IFERROR(INDEX(Ingredients!$AI$11:$AI$310, MATCH($C2292, Ingredients!$B$11:$B$310, 0)), "")="", "", IFERROR(INDEX(Ingredients!$AI$11:$AI$310, MATCH($C2292, Ingredients!$B$11:$B$310, 0)), "")))</f>
        <v/>
      </c>
      <c r="AT2292" s="120" t="str">
        <f t="shared" si="541"/>
        <v/>
      </c>
      <c r="AV2292" s="90" t="str">
        <f t="shared" si="531"/>
        <v/>
      </c>
      <c r="AX2292" s="90" t="str">
        <f>IF($AV2292="", "", COUNTIF($AV$11:$AV$5010, "&lt;"&amp;$AV2292)+1+COUNTIF($AV$11:$AV2292, $AV2292)-1)</f>
        <v/>
      </c>
      <c r="AZ2292" s="111" t="str">
        <f>IF($B2292="", "", SUMIF('Shopping List'!$AV$11:$AV$25, $B2292, 'Shopping List'!$BN$11:$BN$25))</f>
        <v/>
      </c>
      <c r="BB2292" s="117" t="str">
        <f t="shared" si="542"/>
        <v/>
      </c>
    </row>
    <row r="2293" spans="1:54" x14ac:dyDescent="0.25">
      <c r="A2293" s="4"/>
      <c r="B2293" s="37"/>
      <c r="C2293" s="124"/>
      <c r="D2293" s="39"/>
      <c r="E2293" s="125"/>
      <c r="F2293" s="48"/>
      <c r="G2293" s="4"/>
      <c r="H2293" s="4"/>
      <c r="I2293" s="95" t="str">
        <f>IF($C2293="", "", IF(IFERROR(INDEX(Ingredients!$C$11:$C$310, MATCH($C2293, Ingredients!$B$11:$B$310, 0)), "")="", "", IFERROR(INDEX(Ingredients!$C$11:$C$310, MATCH($C2293, Ingredients!$B$11:$B$310, 0)), "")))</f>
        <v/>
      </c>
      <c r="J2293" s="73" t="str">
        <f>IF($B2293="", "", IF(IFERROR(INDEX(Meals!$C$11:$C$260, MATCH($B2293, Meals!$B$11:$B$260, 0)), "")="", "", IFERROR(INDEX(Meals!$C$11:$C$260, MATCH($B2293, Meals!$B$11:$B$260, 0)), "")))</f>
        <v/>
      </c>
      <c r="K2293" s="4"/>
      <c r="L2293" s="72" t="str">
        <f t="shared" si="532"/>
        <v/>
      </c>
      <c r="M2293" s="73" t="str">
        <f t="shared" si="533"/>
        <v/>
      </c>
      <c r="N2293" s="4"/>
      <c r="O2293" s="78" t="str">
        <f t="shared" si="534"/>
        <v/>
      </c>
      <c r="P2293" s="79" t="str">
        <f t="shared" si="535"/>
        <v/>
      </c>
      <c r="Q2293" s="4"/>
      <c r="R2293" s="90" t="str">
        <f t="shared" si="536"/>
        <v/>
      </c>
      <c r="S2293" s="4"/>
      <c r="Y2293" s="18" t="str">
        <f t="shared" si="537"/>
        <v/>
      </c>
      <c r="AA2293" s="18" t="str">
        <f t="shared" si="528"/>
        <v/>
      </c>
      <c r="AB2293" s="18" t="str">
        <f t="shared" si="529"/>
        <v/>
      </c>
      <c r="AC2293" s="18" t="str">
        <f t="shared" si="538"/>
        <v/>
      </c>
      <c r="AD2293" s="18" t="str">
        <f t="shared" si="538"/>
        <v/>
      </c>
      <c r="AE2293" s="18" t="str">
        <f t="shared" si="539"/>
        <v/>
      </c>
      <c r="AG2293" s="95" t="str">
        <f>IF($C2293="", "", IF(IFERROR(INDEX(Ingredients!C$11:C$310, MATCH($C2293, Ingredients!$B$11:$B$310, 0)), "")="", "", IFERROR(INDEX(Ingredients!C$11:C$310, MATCH($C2293, Ingredients!$B$11:$B$310, 0)), "")))</f>
        <v/>
      </c>
      <c r="AH2293" s="105" t="str">
        <f>IF($C2293="", "", IF(IFERROR(INDEX(Ingredients!D$11:D$310, MATCH($C2293, Ingredients!$B$11:$B$310, 0)), "")="", "", IFERROR(INDEX(Ingredients!D$11:D$310, MATCH($C2293, Ingredients!$B$11:$B$310, 0)), "")))</f>
        <v/>
      </c>
      <c r="AI2293" s="106" t="str">
        <f>IF($C2293="", "", IF(IFERROR(INDEX(Ingredients!E$11:E$310, MATCH($C2293, Ingredients!$B$11:$B$310, 0)), "")="", "", IFERROR(INDEX(Ingredients!E$11:E$310, MATCH($C2293, Ingredients!$B$11:$B$310, 0)), "")))</f>
        <v/>
      </c>
      <c r="AJ2293" s="108" t="str">
        <f>IF($C2293="", "", IF(IFERROR(INDEX(Ingredients!F$11:F$310, MATCH($C2293, Ingredients!$B$11:$B$310, 0)), "")="", "", IFERROR(INDEX(Ingredients!F$11:F$310, MATCH($C2293, Ingredients!$B$11:$B$310, 0)), "")))</f>
        <v/>
      </c>
      <c r="AK2293" s="106" t="str">
        <f>IF($C2293="", "", IF(IFERROR(INDEX(Ingredients!G$11:G$310, MATCH($C2293, Ingredients!$B$11:$B$310, 0)), "")="", "", IFERROR(INDEX(Ingredients!G$11:G$310, MATCH($C2293, Ingredients!$B$11:$B$310, 0)), "")))</f>
        <v/>
      </c>
      <c r="AL2293" s="79" t="str">
        <f>IF($C2293="", "", IF(IFERROR(INDEX(Ingredients!H$11:H$310, MATCH($C2293, Ingredients!$B$11:$B$310, 0)), "")="", "", IFERROR(INDEX(Ingredients!H$11:H$310, MATCH($C2293, Ingredients!$B$11:$B$310, 0)), "")))</f>
        <v/>
      </c>
      <c r="AN2293" s="83" t="str">
        <f t="shared" si="530"/>
        <v/>
      </c>
      <c r="AP2293" s="114" t="str">
        <f t="shared" si="540"/>
        <v/>
      </c>
      <c r="AR2293" s="117" t="str">
        <f>IF($C2293="", "", IF(IFERROR(INDEX(Ingredients!$AI$11:$AI$310, MATCH($C2293, Ingredients!$B$11:$B$310, 0)), "")="", "", IFERROR(INDEX(Ingredients!$AI$11:$AI$310, MATCH($C2293, Ingredients!$B$11:$B$310, 0)), "")))</f>
        <v/>
      </c>
      <c r="AT2293" s="120" t="str">
        <f t="shared" si="541"/>
        <v/>
      </c>
      <c r="AV2293" s="90" t="str">
        <f t="shared" si="531"/>
        <v/>
      </c>
      <c r="AX2293" s="90" t="str">
        <f>IF($AV2293="", "", COUNTIF($AV$11:$AV$5010, "&lt;"&amp;$AV2293)+1+COUNTIF($AV$11:$AV2293, $AV2293)-1)</f>
        <v/>
      </c>
      <c r="AZ2293" s="111" t="str">
        <f>IF($B2293="", "", SUMIF('Shopping List'!$AV$11:$AV$25, $B2293, 'Shopping List'!$BN$11:$BN$25))</f>
        <v/>
      </c>
      <c r="BB2293" s="117" t="str">
        <f t="shared" si="542"/>
        <v/>
      </c>
    </row>
    <row r="2294" spans="1:54" x14ac:dyDescent="0.25">
      <c r="A2294" s="4"/>
      <c r="B2294" s="37"/>
      <c r="C2294" s="124"/>
      <c r="D2294" s="39"/>
      <c r="E2294" s="125"/>
      <c r="F2294" s="48"/>
      <c r="G2294" s="4"/>
      <c r="H2294" s="4"/>
      <c r="I2294" s="95" t="str">
        <f>IF($C2294="", "", IF(IFERROR(INDEX(Ingredients!$C$11:$C$310, MATCH($C2294, Ingredients!$B$11:$B$310, 0)), "")="", "", IFERROR(INDEX(Ingredients!$C$11:$C$310, MATCH($C2294, Ingredients!$B$11:$B$310, 0)), "")))</f>
        <v/>
      </c>
      <c r="J2294" s="73" t="str">
        <f>IF($B2294="", "", IF(IFERROR(INDEX(Meals!$C$11:$C$260, MATCH($B2294, Meals!$B$11:$B$260, 0)), "")="", "", IFERROR(INDEX(Meals!$C$11:$C$260, MATCH($B2294, Meals!$B$11:$B$260, 0)), "")))</f>
        <v/>
      </c>
      <c r="K2294" s="4"/>
      <c r="L2294" s="72" t="str">
        <f t="shared" si="532"/>
        <v/>
      </c>
      <c r="M2294" s="73" t="str">
        <f t="shared" si="533"/>
        <v/>
      </c>
      <c r="N2294" s="4"/>
      <c r="O2294" s="78" t="str">
        <f t="shared" si="534"/>
        <v/>
      </c>
      <c r="P2294" s="79" t="str">
        <f t="shared" si="535"/>
        <v/>
      </c>
      <c r="Q2294" s="4"/>
      <c r="R2294" s="90" t="str">
        <f t="shared" si="536"/>
        <v/>
      </c>
      <c r="S2294" s="4"/>
      <c r="Y2294" s="18" t="str">
        <f t="shared" si="537"/>
        <v/>
      </c>
      <c r="AA2294" s="18" t="str">
        <f t="shared" si="528"/>
        <v/>
      </c>
      <c r="AB2294" s="18" t="str">
        <f t="shared" si="529"/>
        <v/>
      </c>
      <c r="AC2294" s="18" t="str">
        <f t="shared" si="538"/>
        <v/>
      </c>
      <c r="AD2294" s="18" t="str">
        <f t="shared" si="538"/>
        <v/>
      </c>
      <c r="AE2294" s="18" t="str">
        <f t="shared" si="539"/>
        <v/>
      </c>
      <c r="AG2294" s="95" t="str">
        <f>IF($C2294="", "", IF(IFERROR(INDEX(Ingredients!C$11:C$310, MATCH($C2294, Ingredients!$B$11:$B$310, 0)), "")="", "", IFERROR(INDEX(Ingredients!C$11:C$310, MATCH($C2294, Ingredients!$B$11:$B$310, 0)), "")))</f>
        <v/>
      </c>
      <c r="AH2294" s="105" t="str">
        <f>IF($C2294="", "", IF(IFERROR(INDEX(Ingredients!D$11:D$310, MATCH($C2294, Ingredients!$B$11:$B$310, 0)), "")="", "", IFERROR(INDEX(Ingredients!D$11:D$310, MATCH($C2294, Ingredients!$B$11:$B$310, 0)), "")))</f>
        <v/>
      </c>
      <c r="AI2294" s="106" t="str">
        <f>IF($C2294="", "", IF(IFERROR(INDEX(Ingredients!E$11:E$310, MATCH($C2294, Ingredients!$B$11:$B$310, 0)), "")="", "", IFERROR(INDEX(Ingredients!E$11:E$310, MATCH($C2294, Ingredients!$B$11:$B$310, 0)), "")))</f>
        <v/>
      </c>
      <c r="AJ2294" s="108" t="str">
        <f>IF($C2294="", "", IF(IFERROR(INDEX(Ingredients!F$11:F$310, MATCH($C2294, Ingredients!$B$11:$B$310, 0)), "")="", "", IFERROR(INDEX(Ingredients!F$11:F$310, MATCH($C2294, Ingredients!$B$11:$B$310, 0)), "")))</f>
        <v/>
      </c>
      <c r="AK2294" s="106" t="str">
        <f>IF($C2294="", "", IF(IFERROR(INDEX(Ingredients!G$11:G$310, MATCH($C2294, Ingredients!$B$11:$B$310, 0)), "")="", "", IFERROR(INDEX(Ingredients!G$11:G$310, MATCH($C2294, Ingredients!$B$11:$B$310, 0)), "")))</f>
        <v/>
      </c>
      <c r="AL2294" s="79" t="str">
        <f>IF($C2294="", "", IF(IFERROR(INDEX(Ingredients!H$11:H$310, MATCH($C2294, Ingredients!$B$11:$B$310, 0)), "")="", "", IFERROR(INDEX(Ingredients!H$11:H$310, MATCH($C2294, Ingredients!$B$11:$B$310, 0)), "")))</f>
        <v/>
      </c>
      <c r="AN2294" s="83" t="str">
        <f t="shared" si="530"/>
        <v/>
      </c>
      <c r="AP2294" s="114" t="str">
        <f t="shared" si="540"/>
        <v/>
      </c>
      <c r="AR2294" s="117" t="str">
        <f>IF($C2294="", "", IF(IFERROR(INDEX(Ingredients!$AI$11:$AI$310, MATCH($C2294, Ingredients!$B$11:$B$310, 0)), "")="", "", IFERROR(INDEX(Ingredients!$AI$11:$AI$310, MATCH($C2294, Ingredients!$B$11:$B$310, 0)), "")))</f>
        <v/>
      </c>
      <c r="AT2294" s="120" t="str">
        <f t="shared" si="541"/>
        <v/>
      </c>
      <c r="AV2294" s="90" t="str">
        <f t="shared" si="531"/>
        <v/>
      </c>
      <c r="AX2294" s="90" t="str">
        <f>IF($AV2294="", "", COUNTIF($AV$11:$AV$5010, "&lt;"&amp;$AV2294)+1+COUNTIF($AV$11:$AV2294, $AV2294)-1)</f>
        <v/>
      </c>
      <c r="AZ2294" s="111" t="str">
        <f>IF($B2294="", "", SUMIF('Shopping List'!$AV$11:$AV$25, $B2294, 'Shopping List'!$BN$11:$BN$25))</f>
        <v/>
      </c>
      <c r="BB2294" s="117" t="str">
        <f t="shared" si="542"/>
        <v/>
      </c>
    </row>
    <row r="2295" spans="1:54" x14ac:dyDescent="0.25">
      <c r="A2295" s="4"/>
      <c r="B2295" s="37"/>
      <c r="C2295" s="124"/>
      <c r="D2295" s="39"/>
      <c r="E2295" s="125"/>
      <c r="F2295" s="48"/>
      <c r="G2295" s="4"/>
      <c r="H2295" s="4"/>
      <c r="I2295" s="95" t="str">
        <f>IF($C2295="", "", IF(IFERROR(INDEX(Ingredients!$C$11:$C$310, MATCH($C2295, Ingredients!$B$11:$B$310, 0)), "")="", "", IFERROR(INDEX(Ingredients!$C$11:$C$310, MATCH($C2295, Ingredients!$B$11:$B$310, 0)), "")))</f>
        <v/>
      </c>
      <c r="J2295" s="73" t="str">
        <f>IF($B2295="", "", IF(IFERROR(INDEX(Meals!$C$11:$C$260, MATCH($B2295, Meals!$B$11:$B$260, 0)), "")="", "", IFERROR(INDEX(Meals!$C$11:$C$260, MATCH($B2295, Meals!$B$11:$B$260, 0)), "")))</f>
        <v/>
      </c>
      <c r="K2295" s="4"/>
      <c r="L2295" s="72" t="str">
        <f t="shared" si="532"/>
        <v/>
      </c>
      <c r="M2295" s="73" t="str">
        <f t="shared" si="533"/>
        <v/>
      </c>
      <c r="N2295" s="4"/>
      <c r="O2295" s="78" t="str">
        <f t="shared" si="534"/>
        <v/>
      </c>
      <c r="P2295" s="79" t="str">
        <f t="shared" si="535"/>
        <v/>
      </c>
      <c r="Q2295" s="4"/>
      <c r="R2295" s="90" t="str">
        <f t="shared" si="536"/>
        <v/>
      </c>
      <c r="S2295" s="4"/>
      <c r="Y2295" s="18" t="str">
        <f t="shared" si="537"/>
        <v/>
      </c>
      <c r="AA2295" s="18" t="str">
        <f t="shared" si="528"/>
        <v/>
      </c>
      <c r="AB2295" s="18" t="str">
        <f t="shared" si="529"/>
        <v/>
      </c>
      <c r="AC2295" s="18" t="str">
        <f t="shared" si="538"/>
        <v/>
      </c>
      <c r="AD2295" s="18" t="str">
        <f t="shared" si="538"/>
        <v/>
      </c>
      <c r="AE2295" s="18" t="str">
        <f t="shared" si="539"/>
        <v/>
      </c>
      <c r="AG2295" s="95" t="str">
        <f>IF($C2295="", "", IF(IFERROR(INDEX(Ingredients!C$11:C$310, MATCH($C2295, Ingredients!$B$11:$B$310, 0)), "")="", "", IFERROR(INDEX(Ingredients!C$11:C$310, MATCH($C2295, Ingredients!$B$11:$B$310, 0)), "")))</f>
        <v/>
      </c>
      <c r="AH2295" s="105" t="str">
        <f>IF($C2295="", "", IF(IFERROR(INDEX(Ingredients!D$11:D$310, MATCH($C2295, Ingredients!$B$11:$B$310, 0)), "")="", "", IFERROR(INDEX(Ingredients!D$11:D$310, MATCH($C2295, Ingredients!$B$11:$B$310, 0)), "")))</f>
        <v/>
      </c>
      <c r="AI2295" s="106" t="str">
        <f>IF($C2295="", "", IF(IFERROR(INDEX(Ingredients!E$11:E$310, MATCH($C2295, Ingredients!$B$11:$B$310, 0)), "")="", "", IFERROR(INDEX(Ingredients!E$11:E$310, MATCH($C2295, Ingredients!$B$11:$B$310, 0)), "")))</f>
        <v/>
      </c>
      <c r="AJ2295" s="108" t="str">
        <f>IF($C2295="", "", IF(IFERROR(INDEX(Ingredients!F$11:F$310, MATCH($C2295, Ingredients!$B$11:$B$310, 0)), "")="", "", IFERROR(INDEX(Ingredients!F$11:F$310, MATCH($C2295, Ingredients!$B$11:$B$310, 0)), "")))</f>
        <v/>
      </c>
      <c r="AK2295" s="106" t="str">
        <f>IF($C2295="", "", IF(IFERROR(INDEX(Ingredients!G$11:G$310, MATCH($C2295, Ingredients!$B$11:$B$310, 0)), "")="", "", IFERROR(INDEX(Ingredients!G$11:G$310, MATCH($C2295, Ingredients!$B$11:$B$310, 0)), "")))</f>
        <v/>
      </c>
      <c r="AL2295" s="79" t="str">
        <f>IF($C2295="", "", IF(IFERROR(INDEX(Ingredients!H$11:H$310, MATCH($C2295, Ingredients!$B$11:$B$310, 0)), "")="", "", IFERROR(INDEX(Ingredients!H$11:H$310, MATCH($C2295, Ingredients!$B$11:$B$310, 0)), "")))</f>
        <v/>
      </c>
      <c r="AN2295" s="83" t="str">
        <f t="shared" si="530"/>
        <v/>
      </c>
      <c r="AP2295" s="114" t="str">
        <f t="shared" si="540"/>
        <v/>
      </c>
      <c r="AR2295" s="117" t="str">
        <f>IF($C2295="", "", IF(IFERROR(INDEX(Ingredients!$AI$11:$AI$310, MATCH($C2295, Ingredients!$B$11:$B$310, 0)), "")="", "", IFERROR(INDEX(Ingredients!$AI$11:$AI$310, MATCH($C2295, Ingredients!$B$11:$B$310, 0)), "")))</f>
        <v/>
      </c>
      <c r="AT2295" s="120" t="str">
        <f t="shared" si="541"/>
        <v/>
      </c>
      <c r="AV2295" s="90" t="str">
        <f t="shared" si="531"/>
        <v/>
      </c>
      <c r="AX2295" s="90" t="str">
        <f>IF($AV2295="", "", COUNTIF($AV$11:$AV$5010, "&lt;"&amp;$AV2295)+1+COUNTIF($AV$11:$AV2295, $AV2295)-1)</f>
        <v/>
      </c>
      <c r="AZ2295" s="111" t="str">
        <f>IF($B2295="", "", SUMIF('Shopping List'!$AV$11:$AV$25, $B2295, 'Shopping List'!$BN$11:$BN$25))</f>
        <v/>
      </c>
      <c r="BB2295" s="117" t="str">
        <f t="shared" si="542"/>
        <v/>
      </c>
    </row>
    <row r="2296" spans="1:54" x14ac:dyDescent="0.25">
      <c r="A2296" s="4"/>
      <c r="B2296" s="37"/>
      <c r="C2296" s="124"/>
      <c r="D2296" s="39"/>
      <c r="E2296" s="125"/>
      <c r="F2296" s="48"/>
      <c r="G2296" s="4"/>
      <c r="H2296" s="4"/>
      <c r="I2296" s="95" t="str">
        <f>IF($C2296="", "", IF(IFERROR(INDEX(Ingredients!$C$11:$C$310, MATCH($C2296, Ingredients!$B$11:$B$310, 0)), "")="", "", IFERROR(INDEX(Ingredients!$C$11:$C$310, MATCH($C2296, Ingredients!$B$11:$B$310, 0)), "")))</f>
        <v/>
      </c>
      <c r="J2296" s="73" t="str">
        <f>IF($B2296="", "", IF(IFERROR(INDEX(Meals!$C$11:$C$260, MATCH($B2296, Meals!$B$11:$B$260, 0)), "")="", "", IFERROR(INDEX(Meals!$C$11:$C$260, MATCH($B2296, Meals!$B$11:$B$260, 0)), "")))</f>
        <v/>
      </c>
      <c r="K2296" s="4"/>
      <c r="L2296" s="72" t="str">
        <f t="shared" si="532"/>
        <v/>
      </c>
      <c r="M2296" s="73" t="str">
        <f t="shared" si="533"/>
        <v/>
      </c>
      <c r="N2296" s="4"/>
      <c r="O2296" s="78" t="str">
        <f t="shared" si="534"/>
        <v/>
      </c>
      <c r="P2296" s="79" t="str">
        <f t="shared" si="535"/>
        <v/>
      </c>
      <c r="Q2296" s="4"/>
      <c r="R2296" s="90" t="str">
        <f t="shared" si="536"/>
        <v/>
      </c>
      <c r="S2296" s="4"/>
      <c r="Y2296" s="18" t="str">
        <f t="shared" si="537"/>
        <v/>
      </c>
      <c r="AA2296" s="18" t="str">
        <f t="shared" si="528"/>
        <v/>
      </c>
      <c r="AB2296" s="18" t="str">
        <f t="shared" si="529"/>
        <v/>
      </c>
      <c r="AC2296" s="18" t="str">
        <f t="shared" si="538"/>
        <v/>
      </c>
      <c r="AD2296" s="18" t="str">
        <f t="shared" si="538"/>
        <v/>
      </c>
      <c r="AE2296" s="18" t="str">
        <f t="shared" si="539"/>
        <v/>
      </c>
      <c r="AG2296" s="95" t="str">
        <f>IF($C2296="", "", IF(IFERROR(INDEX(Ingredients!C$11:C$310, MATCH($C2296, Ingredients!$B$11:$B$310, 0)), "")="", "", IFERROR(INDEX(Ingredients!C$11:C$310, MATCH($C2296, Ingredients!$B$11:$B$310, 0)), "")))</f>
        <v/>
      </c>
      <c r="AH2296" s="105" t="str">
        <f>IF($C2296="", "", IF(IFERROR(INDEX(Ingredients!D$11:D$310, MATCH($C2296, Ingredients!$B$11:$B$310, 0)), "")="", "", IFERROR(INDEX(Ingredients!D$11:D$310, MATCH($C2296, Ingredients!$B$11:$B$310, 0)), "")))</f>
        <v/>
      </c>
      <c r="AI2296" s="106" t="str">
        <f>IF($C2296="", "", IF(IFERROR(INDEX(Ingredients!E$11:E$310, MATCH($C2296, Ingredients!$B$11:$B$310, 0)), "")="", "", IFERROR(INDEX(Ingredients!E$11:E$310, MATCH($C2296, Ingredients!$B$11:$B$310, 0)), "")))</f>
        <v/>
      </c>
      <c r="AJ2296" s="108" t="str">
        <f>IF($C2296="", "", IF(IFERROR(INDEX(Ingredients!F$11:F$310, MATCH($C2296, Ingredients!$B$11:$B$310, 0)), "")="", "", IFERROR(INDEX(Ingredients!F$11:F$310, MATCH($C2296, Ingredients!$B$11:$B$310, 0)), "")))</f>
        <v/>
      </c>
      <c r="AK2296" s="106" t="str">
        <f>IF($C2296="", "", IF(IFERROR(INDEX(Ingredients!G$11:G$310, MATCH($C2296, Ingredients!$B$11:$B$310, 0)), "")="", "", IFERROR(INDEX(Ingredients!G$11:G$310, MATCH($C2296, Ingredients!$B$11:$B$310, 0)), "")))</f>
        <v/>
      </c>
      <c r="AL2296" s="79" t="str">
        <f>IF($C2296="", "", IF(IFERROR(INDEX(Ingredients!H$11:H$310, MATCH($C2296, Ingredients!$B$11:$B$310, 0)), "")="", "", IFERROR(INDEX(Ingredients!H$11:H$310, MATCH($C2296, Ingredients!$B$11:$B$310, 0)), "")))</f>
        <v/>
      </c>
      <c r="AN2296" s="83" t="str">
        <f t="shared" si="530"/>
        <v/>
      </c>
      <c r="AP2296" s="114" t="str">
        <f t="shared" si="540"/>
        <v/>
      </c>
      <c r="AR2296" s="117" t="str">
        <f>IF($C2296="", "", IF(IFERROR(INDEX(Ingredients!$AI$11:$AI$310, MATCH($C2296, Ingredients!$B$11:$B$310, 0)), "")="", "", IFERROR(INDEX(Ingredients!$AI$11:$AI$310, MATCH($C2296, Ingredients!$B$11:$B$310, 0)), "")))</f>
        <v/>
      </c>
      <c r="AT2296" s="120" t="str">
        <f t="shared" si="541"/>
        <v/>
      </c>
      <c r="AV2296" s="90" t="str">
        <f t="shared" si="531"/>
        <v/>
      </c>
      <c r="AX2296" s="90" t="str">
        <f>IF($AV2296="", "", COUNTIF($AV$11:$AV$5010, "&lt;"&amp;$AV2296)+1+COUNTIF($AV$11:$AV2296, $AV2296)-1)</f>
        <v/>
      </c>
      <c r="AZ2296" s="111" t="str">
        <f>IF($B2296="", "", SUMIF('Shopping List'!$AV$11:$AV$25, $B2296, 'Shopping List'!$BN$11:$BN$25))</f>
        <v/>
      </c>
      <c r="BB2296" s="117" t="str">
        <f t="shared" si="542"/>
        <v/>
      </c>
    </row>
    <row r="2297" spans="1:54" x14ac:dyDescent="0.25">
      <c r="A2297" s="4"/>
      <c r="B2297" s="37"/>
      <c r="C2297" s="124"/>
      <c r="D2297" s="39"/>
      <c r="E2297" s="125"/>
      <c r="F2297" s="48"/>
      <c r="G2297" s="4"/>
      <c r="H2297" s="4"/>
      <c r="I2297" s="95" t="str">
        <f>IF($C2297="", "", IF(IFERROR(INDEX(Ingredients!$C$11:$C$310, MATCH($C2297, Ingredients!$B$11:$B$310, 0)), "")="", "", IFERROR(INDEX(Ingredients!$C$11:$C$310, MATCH($C2297, Ingredients!$B$11:$B$310, 0)), "")))</f>
        <v/>
      </c>
      <c r="J2297" s="73" t="str">
        <f>IF($B2297="", "", IF(IFERROR(INDEX(Meals!$C$11:$C$260, MATCH($B2297, Meals!$B$11:$B$260, 0)), "")="", "", IFERROR(INDEX(Meals!$C$11:$C$260, MATCH($B2297, Meals!$B$11:$B$260, 0)), "")))</f>
        <v/>
      </c>
      <c r="K2297" s="4"/>
      <c r="L2297" s="72" t="str">
        <f t="shared" si="532"/>
        <v/>
      </c>
      <c r="M2297" s="73" t="str">
        <f t="shared" si="533"/>
        <v/>
      </c>
      <c r="N2297" s="4"/>
      <c r="O2297" s="78" t="str">
        <f t="shared" si="534"/>
        <v/>
      </c>
      <c r="P2297" s="79" t="str">
        <f t="shared" si="535"/>
        <v/>
      </c>
      <c r="Q2297" s="4"/>
      <c r="R2297" s="90" t="str">
        <f t="shared" si="536"/>
        <v/>
      </c>
      <c r="S2297" s="4"/>
      <c r="Y2297" s="18" t="str">
        <f t="shared" si="537"/>
        <v/>
      </c>
      <c r="AA2297" s="18" t="str">
        <f t="shared" si="528"/>
        <v/>
      </c>
      <c r="AB2297" s="18" t="str">
        <f t="shared" si="529"/>
        <v/>
      </c>
      <c r="AC2297" s="18" t="str">
        <f t="shared" si="538"/>
        <v/>
      </c>
      <c r="AD2297" s="18" t="str">
        <f t="shared" si="538"/>
        <v/>
      </c>
      <c r="AE2297" s="18" t="str">
        <f t="shared" si="539"/>
        <v/>
      </c>
      <c r="AG2297" s="95" t="str">
        <f>IF($C2297="", "", IF(IFERROR(INDEX(Ingredients!C$11:C$310, MATCH($C2297, Ingredients!$B$11:$B$310, 0)), "")="", "", IFERROR(INDEX(Ingredients!C$11:C$310, MATCH($C2297, Ingredients!$B$11:$B$310, 0)), "")))</f>
        <v/>
      </c>
      <c r="AH2297" s="105" t="str">
        <f>IF($C2297="", "", IF(IFERROR(INDEX(Ingredients!D$11:D$310, MATCH($C2297, Ingredients!$B$11:$B$310, 0)), "")="", "", IFERROR(INDEX(Ingredients!D$11:D$310, MATCH($C2297, Ingredients!$B$11:$B$310, 0)), "")))</f>
        <v/>
      </c>
      <c r="AI2297" s="106" t="str">
        <f>IF($C2297="", "", IF(IFERROR(INDEX(Ingredients!E$11:E$310, MATCH($C2297, Ingredients!$B$11:$B$310, 0)), "")="", "", IFERROR(INDEX(Ingredients!E$11:E$310, MATCH($C2297, Ingredients!$B$11:$B$310, 0)), "")))</f>
        <v/>
      </c>
      <c r="AJ2297" s="108" t="str">
        <f>IF($C2297="", "", IF(IFERROR(INDEX(Ingredients!F$11:F$310, MATCH($C2297, Ingredients!$B$11:$B$310, 0)), "")="", "", IFERROR(INDEX(Ingredients!F$11:F$310, MATCH($C2297, Ingredients!$B$11:$B$310, 0)), "")))</f>
        <v/>
      </c>
      <c r="AK2297" s="106" t="str">
        <f>IF($C2297="", "", IF(IFERROR(INDEX(Ingredients!G$11:G$310, MATCH($C2297, Ingredients!$B$11:$B$310, 0)), "")="", "", IFERROR(INDEX(Ingredients!G$11:G$310, MATCH($C2297, Ingredients!$B$11:$B$310, 0)), "")))</f>
        <v/>
      </c>
      <c r="AL2297" s="79" t="str">
        <f>IF($C2297="", "", IF(IFERROR(INDEX(Ingredients!H$11:H$310, MATCH($C2297, Ingredients!$B$11:$B$310, 0)), "")="", "", IFERROR(INDEX(Ingredients!H$11:H$310, MATCH($C2297, Ingredients!$B$11:$B$310, 0)), "")))</f>
        <v/>
      </c>
      <c r="AN2297" s="83" t="str">
        <f t="shared" si="530"/>
        <v/>
      </c>
      <c r="AP2297" s="114" t="str">
        <f t="shared" si="540"/>
        <v/>
      </c>
      <c r="AR2297" s="117" t="str">
        <f>IF($C2297="", "", IF(IFERROR(INDEX(Ingredients!$AI$11:$AI$310, MATCH($C2297, Ingredients!$B$11:$B$310, 0)), "")="", "", IFERROR(INDEX(Ingredients!$AI$11:$AI$310, MATCH($C2297, Ingredients!$B$11:$B$310, 0)), "")))</f>
        <v/>
      </c>
      <c r="AT2297" s="120" t="str">
        <f t="shared" si="541"/>
        <v/>
      </c>
      <c r="AV2297" s="90" t="str">
        <f t="shared" si="531"/>
        <v/>
      </c>
      <c r="AX2297" s="90" t="str">
        <f>IF($AV2297="", "", COUNTIF($AV$11:$AV$5010, "&lt;"&amp;$AV2297)+1+COUNTIF($AV$11:$AV2297, $AV2297)-1)</f>
        <v/>
      </c>
      <c r="AZ2297" s="111" t="str">
        <f>IF($B2297="", "", SUMIF('Shopping List'!$AV$11:$AV$25, $B2297, 'Shopping List'!$BN$11:$BN$25))</f>
        <v/>
      </c>
      <c r="BB2297" s="117" t="str">
        <f t="shared" si="542"/>
        <v/>
      </c>
    </row>
    <row r="2298" spans="1:54" x14ac:dyDescent="0.25">
      <c r="A2298" s="4"/>
      <c r="B2298" s="37"/>
      <c r="C2298" s="124"/>
      <c r="D2298" s="39"/>
      <c r="E2298" s="125"/>
      <c r="F2298" s="48"/>
      <c r="G2298" s="4"/>
      <c r="H2298" s="4"/>
      <c r="I2298" s="95" t="str">
        <f>IF($C2298="", "", IF(IFERROR(INDEX(Ingredients!$C$11:$C$310, MATCH($C2298, Ingredients!$B$11:$B$310, 0)), "")="", "", IFERROR(INDEX(Ingredients!$C$11:$C$310, MATCH($C2298, Ingredients!$B$11:$B$310, 0)), "")))</f>
        <v/>
      </c>
      <c r="J2298" s="73" t="str">
        <f>IF($B2298="", "", IF(IFERROR(INDEX(Meals!$C$11:$C$260, MATCH($B2298, Meals!$B$11:$B$260, 0)), "")="", "", IFERROR(INDEX(Meals!$C$11:$C$260, MATCH($B2298, Meals!$B$11:$B$260, 0)), "")))</f>
        <v/>
      </c>
      <c r="K2298" s="4"/>
      <c r="L2298" s="72" t="str">
        <f t="shared" si="532"/>
        <v/>
      </c>
      <c r="M2298" s="73" t="str">
        <f t="shared" si="533"/>
        <v/>
      </c>
      <c r="N2298" s="4"/>
      <c r="O2298" s="78" t="str">
        <f t="shared" si="534"/>
        <v/>
      </c>
      <c r="P2298" s="79" t="str">
        <f t="shared" si="535"/>
        <v/>
      </c>
      <c r="Q2298" s="4"/>
      <c r="R2298" s="90" t="str">
        <f t="shared" si="536"/>
        <v/>
      </c>
      <c r="S2298" s="4"/>
      <c r="Y2298" s="18" t="str">
        <f t="shared" si="537"/>
        <v/>
      </c>
      <c r="AA2298" s="18" t="str">
        <f t="shared" si="528"/>
        <v/>
      </c>
      <c r="AB2298" s="18" t="str">
        <f t="shared" si="529"/>
        <v/>
      </c>
      <c r="AC2298" s="18" t="str">
        <f t="shared" si="538"/>
        <v/>
      </c>
      <c r="AD2298" s="18" t="str">
        <f t="shared" si="538"/>
        <v/>
      </c>
      <c r="AE2298" s="18" t="str">
        <f t="shared" si="539"/>
        <v/>
      </c>
      <c r="AG2298" s="95" t="str">
        <f>IF($C2298="", "", IF(IFERROR(INDEX(Ingredients!C$11:C$310, MATCH($C2298, Ingredients!$B$11:$B$310, 0)), "")="", "", IFERROR(INDEX(Ingredients!C$11:C$310, MATCH($C2298, Ingredients!$B$11:$B$310, 0)), "")))</f>
        <v/>
      </c>
      <c r="AH2298" s="105" t="str">
        <f>IF($C2298="", "", IF(IFERROR(INDEX(Ingredients!D$11:D$310, MATCH($C2298, Ingredients!$B$11:$B$310, 0)), "")="", "", IFERROR(INDEX(Ingredients!D$11:D$310, MATCH($C2298, Ingredients!$B$11:$B$310, 0)), "")))</f>
        <v/>
      </c>
      <c r="AI2298" s="106" t="str">
        <f>IF($C2298="", "", IF(IFERROR(INDEX(Ingredients!E$11:E$310, MATCH($C2298, Ingredients!$B$11:$B$310, 0)), "")="", "", IFERROR(INDEX(Ingredients!E$11:E$310, MATCH($C2298, Ingredients!$B$11:$B$310, 0)), "")))</f>
        <v/>
      </c>
      <c r="AJ2298" s="108" t="str">
        <f>IF($C2298="", "", IF(IFERROR(INDEX(Ingredients!F$11:F$310, MATCH($C2298, Ingredients!$B$11:$B$310, 0)), "")="", "", IFERROR(INDEX(Ingredients!F$11:F$310, MATCH($C2298, Ingredients!$B$11:$B$310, 0)), "")))</f>
        <v/>
      </c>
      <c r="AK2298" s="106" t="str">
        <f>IF($C2298="", "", IF(IFERROR(INDEX(Ingredients!G$11:G$310, MATCH($C2298, Ingredients!$B$11:$B$310, 0)), "")="", "", IFERROR(INDEX(Ingredients!G$11:G$310, MATCH($C2298, Ingredients!$B$11:$B$310, 0)), "")))</f>
        <v/>
      </c>
      <c r="AL2298" s="79" t="str">
        <f>IF($C2298="", "", IF(IFERROR(INDEX(Ingredients!H$11:H$310, MATCH($C2298, Ingredients!$B$11:$B$310, 0)), "")="", "", IFERROR(INDEX(Ingredients!H$11:H$310, MATCH($C2298, Ingredients!$B$11:$B$310, 0)), "")))</f>
        <v/>
      </c>
      <c r="AN2298" s="83" t="str">
        <f t="shared" si="530"/>
        <v/>
      </c>
      <c r="AP2298" s="114" t="str">
        <f t="shared" si="540"/>
        <v/>
      </c>
      <c r="AR2298" s="117" t="str">
        <f>IF($C2298="", "", IF(IFERROR(INDEX(Ingredients!$AI$11:$AI$310, MATCH($C2298, Ingredients!$B$11:$B$310, 0)), "")="", "", IFERROR(INDEX(Ingredients!$AI$11:$AI$310, MATCH($C2298, Ingredients!$B$11:$B$310, 0)), "")))</f>
        <v/>
      </c>
      <c r="AT2298" s="120" t="str">
        <f t="shared" si="541"/>
        <v/>
      </c>
      <c r="AV2298" s="90" t="str">
        <f t="shared" si="531"/>
        <v/>
      </c>
      <c r="AX2298" s="90" t="str">
        <f>IF($AV2298="", "", COUNTIF($AV$11:$AV$5010, "&lt;"&amp;$AV2298)+1+COUNTIF($AV$11:$AV2298, $AV2298)-1)</f>
        <v/>
      </c>
      <c r="AZ2298" s="111" t="str">
        <f>IF($B2298="", "", SUMIF('Shopping List'!$AV$11:$AV$25, $B2298, 'Shopping List'!$BN$11:$BN$25))</f>
        <v/>
      </c>
      <c r="BB2298" s="117" t="str">
        <f t="shared" si="542"/>
        <v/>
      </c>
    </row>
    <row r="2299" spans="1:54" x14ac:dyDescent="0.25">
      <c r="A2299" s="4"/>
      <c r="B2299" s="37"/>
      <c r="C2299" s="124"/>
      <c r="D2299" s="39"/>
      <c r="E2299" s="125"/>
      <c r="F2299" s="48"/>
      <c r="G2299" s="4"/>
      <c r="H2299" s="4"/>
      <c r="I2299" s="95" t="str">
        <f>IF($C2299="", "", IF(IFERROR(INDEX(Ingredients!$C$11:$C$310, MATCH($C2299, Ingredients!$B$11:$B$310, 0)), "")="", "", IFERROR(INDEX(Ingredients!$C$11:$C$310, MATCH($C2299, Ingredients!$B$11:$B$310, 0)), "")))</f>
        <v/>
      </c>
      <c r="J2299" s="73" t="str">
        <f>IF($B2299="", "", IF(IFERROR(INDEX(Meals!$C$11:$C$260, MATCH($B2299, Meals!$B$11:$B$260, 0)), "")="", "", IFERROR(INDEX(Meals!$C$11:$C$260, MATCH($B2299, Meals!$B$11:$B$260, 0)), "")))</f>
        <v/>
      </c>
      <c r="K2299" s="4"/>
      <c r="L2299" s="72" t="str">
        <f t="shared" si="532"/>
        <v/>
      </c>
      <c r="M2299" s="73" t="str">
        <f t="shared" si="533"/>
        <v/>
      </c>
      <c r="N2299" s="4"/>
      <c r="O2299" s="78" t="str">
        <f t="shared" si="534"/>
        <v/>
      </c>
      <c r="P2299" s="79" t="str">
        <f t="shared" si="535"/>
        <v/>
      </c>
      <c r="Q2299" s="4"/>
      <c r="R2299" s="90" t="str">
        <f t="shared" si="536"/>
        <v/>
      </c>
      <c r="S2299" s="4"/>
      <c r="Y2299" s="18" t="str">
        <f t="shared" si="537"/>
        <v/>
      </c>
      <c r="AA2299" s="18" t="str">
        <f t="shared" si="528"/>
        <v/>
      </c>
      <c r="AB2299" s="18" t="str">
        <f t="shared" si="529"/>
        <v/>
      </c>
      <c r="AC2299" s="18" t="str">
        <f t="shared" si="538"/>
        <v/>
      </c>
      <c r="AD2299" s="18" t="str">
        <f t="shared" si="538"/>
        <v/>
      </c>
      <c r="AE2299" s="18" t="str">
        <f t="shared" si="539"/>
        <v/>
      </c>
      <c r="AG2299" s="95" t="str">
        <f>IF($C2299="", "", IF(IFERROR(INDEX(Ingredients!C$11:C$310, MATCH($C2299, Ingredients!$B$11:$B$310, 0)), "")="", "", IFERROR(INDEX(Ingredients!C$11:C$310, MATCH($C2299, Ingredients!$B$11:$B$310, 0)), "")))</f>
        <v/>
      </c>
      <c r="AH2299" s="105" t="str">
        <f>IF($C2299="", "", IF(IFERROR(INDEX(Ingredients!D$11:D$310, MATCH($C2299, Ingredients!$B$11:$B$310, 0)), "")="", "", IFERROR(INDEX(Ingredients!D$11:D$310, MATCH($C2299, Ingredients!$B$11:$B$310, 0)), "")))</f>
        <v/>
      </c>
      <c r="AI2299" s="106" t="str">
        <f>IF($C2299="", "", IF(IFERROR(INDEX(Ingredients!E$11:E$310, MATCH($C2299, Ingredients!$B$11:$B$310, 0)), "")="", "", IFERROR(INDEX(Ingredients!E$11:E$310, MATCH($C2299, Ingredients!$B$11:$B$310, 0)), "")))</f>
        <v/>
      </c>
      <c r="AJ2299" s="108" t="str">
        <f>IF($C2299="", "", IF(IFERROR(INDEX(Ingredients!F$11:F$310, MATCH($C2299, Ingredients!$B$11:$B$310, 0)), "")="", "", IFERROR(INDEX(Ingredients!F$11:F$310, MATCH($C2299, Ingredients!$B$11:$B$310, 0)), "")))</f>
        <v/>
      </c>
      <c r="AK2299" s="106" t="str">
        <f>IF($C2299="", "", IF(IFERROR(INDEX(Ingredients!G$11:G$310, MATCH($C2299, Ingredients!$B$11:$B$310, 0)), "")="", "", IFERROR(INDEX(Ingredients!G$11:G$310, MATCH($C2299, Ingredients!$B$11:$B$310, 0)), "")))</f>
        <v/>
      </c>
      <c r="AL2299" s="79" t="str">
        <f>IF($C2299="", "", IF(IFERROR(INDEX(Ingredients!H$11:H$310, MATCH($C2299, Ingredients!$B$11:$B$310, 0)), "")="", "", IFERROR(INDEX(Ingredients!H$11:H$310, MATCH($C2299, Ingredients!$B$11:$B$310, 0)), "")))</f>
        <v/>
      </c>
      <c r="AN2299" s="83" t="str">
        <f t="shared" si="530"/>
        <v/>
      </c>
      <c r="AP2299" s="114" t="str">
        <f t="shared" si="540"/>
        <v/>
      </c>
      <c r="AR2299" s="117" t="str">
        <f>IF($C2299="", "", IF(IFERROR(INDEX(Ingredients!$AI$11:$AI$310, MATCH($C2299, Ingredients!$B$11:$B$310, 0)), "")="", "", IFERROR(INDEX(Ingredients!$AI$11:$AI$310, MATCH($C2299, Ingredients!$B$11:$B$310, 0)), "")))</f>
        <v/>
      </c>
      <c r="AT2299" s="120" t="str">
        <f t="shared" si="541"/>
        <v/>
      </c>
      <c r="AV2299" s="90" t="str">
        <f t="shared" si="531"/>
        <v/>
      </c>
      <c r="AX2299" s="90" t="str">
        <f>IF($AV2299="", "", COUNTIF($AV$11:$AV$5010, "&lt;"&amp;$AV2299)+1+COUNTIF($AV$11:$AV2299, $AV2299)-1)</f>
        <v/>
      </c>
      <c r="AZ2299" s="111" t="str">
        <f>IF($B2299="", "", SUMIF('Shopping List'!$AV$11:$AV$25, $B2299, 'Shopping List'!$BN$11:$BN$25))</f>
        <v/>
      </c>
      <c r="BB2299" s="117" t="str">
        <f t="shared" si="542"/>
        <v/>
      </c>
    </row>
    <row r="2300" spans="1:54" x14ac:dyDescent="0.25">
      <c r="A2300" s="4"/>
      <c r="B2300" s="37"/>
      <c r="C2300" s="124"/>
      <c r="D2300" s="39"/>
      <c r="E2300" s="125"/>
      <c r="F2300" s="48"/>
      <c r="G2300" s="4"/>
      <c r="H2300" s="4"/>
      <c r="I2300" s="95" t="str">
        <f>IF($C2300="", "", IF(IFERROR(INDEX(Ingredients!$C$11:$C$310, MATCH($C2300, Ingredients!$B$11:$B$310, 0)), "")="", "", IFERROR(INDEX(Ingredients!$C$11:$C$310, MATCH($C2300, Ingredients!$B$11:$B$310, 0)), "")))</f>
        <v/>
      </c>
      <c r="J2300" s="73" t="str">
        <f>IF($B2300="", "", IF(IFERROR(INDEX(Meals!$C$11:$C$260, MATCH($B2300, Meals!$B$11:$B$260, 0)), "")="", "", IFERROR(INDEX(Meals!$C$11:$C$260, MATCH($B2300, Meals!$B$11:$B$260, 0)), "")))</f>
        <v/>
      </c>
      <c r="K2300" s="4"/>
      <c r="L2300" s="72" t="str">
        <f t="shared" si="532"/>
        <v/>
      </c>
      <c r="M2300" s="73" t="str">
        <f t="shared" si="533"/>
        <v/>
      </c>
      <c r="N2300" s="4"/>
      <c r="O2300" s="78" t="str">
        <f t="shared" si="534"/>
        <v/>
      </c>
      <c r="P2300" s="79" t="str">
        <f t="shared" si="535"/>
        <v/>
      </c>
      <c r="Q2300" s="4"/>
      <c r="R2300" s="90" t="str">
        <f t="shared" si="536"/>
        <v/>
      </c>
      <c r="S2300" s="4"/>
      <c r="Y2300" s="18" t="str">
        <f t="shared" si="537"/>
        <v/>
      </c>
      <c r="AA2300" s="18" t="str">
        <f t="shared" si="528"/>
        <v/>
      </c>
      <c r="AB2300" s="18" t="str">
        <f t="shared" si="529"/>
        <v/>
      </c>
      <c r="AC2300" s="18" t="str">
        <f t="shared" si="538"/>
        <v/>
      </c>
      <c r="AD2300" s="18" t="str">
        <f t="shared" si="538"/>
        <v/>
      </c>
      <c r="AE2300" s="18" t="str">
        <f t="shared" si="539"/>
        <v/>
      </c>
      <c r="AG2300" s="95" t="str">
        <f>IF($C2300="", "", IF(IFERROR(INDEX(Ingredients!C$11:C$310, MATCH($C2300, Ingredients!$B$11:$B$310, 0)), "")="", "", IFERROR(INDEX(Ingredients!C$11:C$310, MATCH($C2300, Ingredients!$B$11:$B$310, 0)), "")))</f>
        <v/>
      </c>
      <c r="AH2300" s="105" t="str">
        <f>IF($C2300="", "", IF(IFERROR(INDEX(Ingredients!D$11:D$310, MATCH($C2300, Ingredients!$B$11:$B$310, 0)), "")="", "", IFERROR(INDEX(Ingredients!D$11:D$310, MATCH($C2300, Ingredients!$B$11:$B$310, 0)), "")))</f>
        <v/>
      </c>
      <c r="AI2300" s="106" t="str">
        <f>IF($C2300="", "", IF(IFERROR(INDEX(Ingredients!E$11:E$310, MATCH($C2300, Ingredients!$B$11:$B$310, 0)), "")="", "", IFERROR(INDEX(Ingredients!E$11:E$310, MATCH($C2300, Ingredients!$B$11:$B$310, 0)), "")))</f>
        <v/>
      </c>
      <c r="AJ2300" s="108" t="str">
        <f>IF($C2300="", "", IF(IFERROR(INDEX(Ingredients!F$11:F$310, MATCH($C2300, Ingredients!$B$11:$B$310, 0)), "")="", "", IFERROR(INDEX(Ingredients!F$11:F$310, MATCH($C2300, Ingredients!$B$11:$B$310, 0)), "")))</f>
        <v/>
      </c>
      <c r="AK2300" s="106" t="str">
        <f>IF($C2300="", "", IF(IFERROR(INDEX(Ingredients!G$11:G$310, MATCH($C2300, Ingredients!$B$11:$B$310, 0)), "")="", "", IFERROR(INDEX(Ingredients!G$11:G$310, MATCH($C2300, Ingredients!$B$11:$B$310, 0)), "")))</f>
        <v/>
      </c>
      <c r="AL2300" s="79" t="str">
        <f>IF($C2300="", "", IF(IFERROR(INDEX(Ingredients!H$11:H$310, MATCH($C2300, Ingredients!$B$11:$B$310, 0)), "")="", "", IFERROR(INDEX(Ingredients!H$11:H$310, MATCH($C2300, Ingredients!$B$11:$B$310, 0)), "")))</f>
        <v/>
      </c>
      <c r="AN2300" s="83" t="str">
        <f t="shared" si="530"/>
        <v/>
      </c>
      <c r="AP2300" s="114" t="str">
        <f t="shared" si="540"/>
        <v/>
      </c>
      <c r="AR2300" s="117" t="str">
        <f>IF($C2300="", "", IF(IFERROR(INDEX(Ingredients!$AI$11:$AI$310, MATCH($C2300, Ingredients!$B$11:$B$310, 0)), "")="", "", IFERROR(INDEX(Ingredients!$AI$11:$AI$310, MATCH($C2300, Ingredients!$B$11:$B$310, 0)), "")))</f>
        <v/>
      </c>
      <c r="AT2300" s="120" t="str">
        <f t="shared" si="541"/>
        <v/>
      </c>
      <c r="AV2300" s="90" t="str">
        <f t="shared" si="531"/>
        <v/>
      </c>
      <c r="AX2300" s="90" t="str">
        <f>IF($AV2300="", "", COUNTIF($AV$11:$AV$5010, "&lt;"&amp;$AV2300)+1+COUNTIF($AV$11:$AV2300, $AV2300)-1)</f>
        <v/>
      </c>
      <c r="AZ2300" s="111" t="str">
        <f>IF($B2300="", "", SUMIF('Shopping List'!$AV$11:$AV$25, $B2300, 'Shopping List'!$BN$11:$BN$25))</f>
        <v/>
      </c>
      <c r="BB2300" s="117" t="str">
        <f t="shared" si="542"/>
        <v/>
      </c>
    </row>
    <row r="2301" spans="1:54" x14ac:dyDescent="0.25">
      <c r="A2301" s="4"/>
      <c r="B2301" s="37"/>
      <c r="C2301" s="124"/>
      <c r="D2301" s="39"/>
      <c r="E2301" s="125"/>
      <c r="F2301" s="48"/>
      <c r="G2301" s="4"/>
      <c r="H2301" s="4"/>
      <c r="I2301" s="95" t="str">
        <f>IF($C2301="", "", IF(IFERROR(INDEX(Ingredients!$C$11:$C$310, MATCH($C2301, Ingredients!$B$11:$B$310, 0)), "")="", "", IFERROR(INDEX(Ingredients!$C$11:$C$310, MATCH($C2301, Ingredients!$B$11:$B$310, 0)), "")))</f>
        <v/>
      </c>
      <c r="J2301" s="73" t="str">
        <f>IF($B2301="", "", IF(IFERROR(INDEX(Meals!$C$11:$C$260, MATCH($B2301, Meals!$B$11:$B$260, 0)), "")="", "", IFERROR(INDEX(Meals!$C$11:$C$260, MATCH($B2301, Meals!$B$11:$B$260, 0)), "")))</f>
        <v/>
      </c>
      <c r="K2301" s="4"/>
      <c r="L2301" s="72" t="str">
        <f t="shared" si="532"/>
        <v/>
      </c>
      <c r="M2301" s="73" t="str">
        <f t="shared" si="533"/>
        <v/>
      </c>
      <c r="N2301" s="4"/>
      <c r="O2301" s="78" t="str">
        <f t="shared" si="534"/>
        <v/>
      </c>
      <c r="P2301" s="79" t="str">
        <f t="shared" si="535"/>
        <v/>
      </c>
      <c r="Q2301" s="4"/>
      <c r="R2301" s="90" t="str">
        <f t="shared" si="536"/>
        <v/>
      </c>
      <c r="S2301" s="4"/>
      <c r="Y2301" s="18" t="str">
        <f t="shared" si="537"/>
        <v/>
      </c>
      <c r="AA2301" s="18" t="str">
        <f t="shared" si="528"/>
        <v/>
      </c>
      <c r="AB2301" s="18" t="str">
        <f t="shared" si="529"/>
        <v/>
      </c>
      <c r="AC2301" s="18" t="str">
        <f t="shared" si="538"/>
        <v/>
      </c>
      <c r="AD2301" s="18" t="str">
        <f t="shared" si="538"/>
        <v/>
      </c>
      <c r="AE2301" s="18" t="str">
        <f t="shared" si="539"/>
        <v/>
      </c>
      <c r="AG2301" s="95" t="str">
        <f>IF($C2301="", "", IF(IFERROR(INDEX(Ingredients!C$11:C$310, MATCH($C2301, Ingredients!$B$11:$B$310, 0)), "")="", "", IFERROR(INDEX(Ingredients!C$11:C$310, MATCH($C2301, Ingredients!$B$11:$B$310, 0)), "")))</f>
        <v/>
      </c>
      <c r="AH2301" s="105" t="str">
        <f>IF($C2301="", "", IF(IFERROR(INDEX(Ingredients!D$11:D$310, MATCH($C2301, Ingredients!$B$11:$B$310, 0)), "")="", "", IFERROR(INDEX(Ingredients!D$11:D$310, MATCH($C2301, Ingredients!$B$11:$B$310, 0)), "")))</f>
        <v/>
      </c>
      <c r="AI2301" s="106" t="str">
        <f>IF($C2301="", "", IF(IFERROR(INDEX(Ingredients!E$11:E$310, MATCH($C2301, Ingredients!$B$11:$B$310, 0)), "")="", "", IFERROR(INDEX(Ingredients!E$11:E$310, MATCH($C2301, Ingredients!$B$11:$B$310, 0)), "")))</f>
        <v/>
      </c>
      <c r="AJ2301" s="108" t="str">
        <f>IF($C2301="", "", IF(IFERROR(INDEX(Ingredients!F$11:F$310, MATCH($C2301, Ingredients!$B$11:$B$310, 0)), "")="", "", IFERROR(INDEX(Ingredients!F$11:F$310, MATCH($C2301, Ingredients!$B$11:$B$310, 0)), "")))</f>
        <v/>
      </c>
      <c r="AK2301" s="106" t="str">
        <f>IF($C2301="", "", IF(IFERROR(INDEX(Ingredients!G$11:G$310, MATCH($C2301, Ingredients!$B$11:$B$310, 0)), "")="", "", IFERROR(INDEX(Ingredients!G$11:G$310, MATCH($C2301, Ingredients!$B$11:$B$310, 0)), "")))</f>
        <v/>
      </c>
      <c r="AL2301" s="79" t="str">
        <f>IF($C2301="", "", IF(IFERROR(INDEX(Ingredients!H$11:H$310, MATCH($C2301, Ingredients!$B$11:$B$310, 0)), "")="", "", IFERROR(INDEX(Ingredients!H$11:H$310, MATCH($C2301, Ingredients!$B$11:$B$310, 0)), "")))</f>
        <v/>
      </c>
      <c r="AN2301" s="83" t="str">
        <f t="shared" si="530"/>
        <v/>
      </c>
      <c r="AP2301" s="114" t="str">
        <f t="shared" si="540"/>
        <v/>
      </c>
      <c r="AR2301" s="117" t="str">
        <f>IF($C2301="", "", IF(IFERROR(INDEX(Ingredients!$AI$11:$AI$310, MATCH($C2301, Ingredients!$B$11:$B$310, 0)), "")="", "", IFERROR(INDEX(Ingredients!$AI$11:$AI$310, MATCH($C2301, Ingredients!$B$11:$B$310, 0)), "")))</f>
        <v/>
      </c>
      <c r="AT2301" s="120" t="str">
        <f t="shared" si="541"/>
        <v/>
      </c>
      <c r="AV2301" s="90" t="str">
        <f t="shared" si="531"/>
        <v/>
      </c>
      <c r="AX2301" s="90" t="str">
        <f>IF($AV2301="", "", COUNTIF($AV$11:$AV$5010, "&lt;"&amp;$AV2301)+1+COUNTIF($AV$11:$AV2301, $AV2301)-1)</f>
        <v/>
      </c>
      <c r="AZ2301" s="111" t="str">
        <f>IF($B2301="", "", SUMIF('Shopping List'!$AV$11:$AV$25, $B2301, 'Shopping List'!$BN$11:$BN$25))</f>
        <v/>
      </c>
      <c r="BB2301" s="117" t="str">
        <f t="shared" si="542"/>
        <v/>
      </c>
    </row>
    <row r="2302" spans="1:54" x14ac:dyDescent="0.25">
      <c r="A2302" s="4"/>
      <c r="B2302" s="37"/>
      <c r="C2302" s="124"/>
      <c r="D2302" s="39"/>
      <c r="E2302" s="125"/>
      <c r="F2302" s="48"/>
      <c r="G2302" s="4"/>
      <c r="H2302" s="4"/>
      <c r="I2302" s="95" t="str">
        <f>IF($C2302="", "", IF(IFERROR(INDEX(Ingredients!$C$11:$C$310, MATCH($C2302, Ingredients!$B$11:$B$310, 0)), "")="", "", IFERROR(INDEX(Ingredients!$C$11:$C$310, MATCH($C2302, Ingredients!$B$11:$B$310, 0)), "")))</f>
        <v/>
      </c>
      <c r="J2302" s="73" t="str">
        <f>IF($B2302="", "", IF(IFERROR(INDEX(Meals!$C$11:$C$260, MATCH($B2302, Meals!$B$11:$B$260, 0)), "")="", "", IFERROR(INDEX(Meals!$C$11:$C$260, MATCH($B2302, Meals!$B$11:$B$260, 0)), "")))</f>
        <v/>
      </c>
      <c r="K2302" s="4"/>
      <c r="L2302" s="72" t="str">
        <f t="shared" si="532"/>
        <v/>
      </c>
      <c r="M2302" s="73" t="str">
        <f t="shared" si="533"/>
        <v/>
      </c>
      <c r="N2302" s="4"/>
      <c r="O2302" s="78" t="str">
        <f t="shared" si="534"/>
        <v/>
      </c>
      <c r="P2302" s="79" t="str">
        <f t="shared" si="535"/>
        <v/>
      </c>
      <c r="Q2302" s="4"/>
      <c r="R2302" s="90" t="str">
        <f t="shared" si="536"/>
        <v/>
      </c>
      <c r="S2302" s="4"/>
      <c r="Y2302" s="18" t="str">
        <f t="shared" si="537"/>
        <v/>
      </c>
      <c r="AA2302" s="18" t="str">
        <f t="shared" si="528"/>
        <v/>
      </c>
      <c r="AB2302" s="18" t="str">
        <f t="shared" si="529"/>
        <v/>
      </c>
      <c r="AC2302" s="18" t="str">
        <f t="shared" si="538"/>
        <v/>
      </c>
      <c r="AD2302" s="18" t="str">
        <f t="shared" si="538"/>
        <v/>
      </c>
      <c r="AE2302" s="18" t="str">
        <f t="shared" si="539"/>
        <v/>
      </c>
      <c r="AG2302" s="95" t="str">
        <f>IF($C2302="", "", IF(IFERROR(INDEX(Ingredients!C$11:C$310, MATCH($C2302, Ingredients!$B$11:$B$310, 0)), "")="", "", IFERROR(INDEX(Ingredients!C$11:C$310, MATCH($C2302, Ingredients!$B$11:$B$310, 0)), "")))</f>
        <v/>
      </c>
      <c r="AH2302" s="105" t="str">
        <f>IF($C2302="", "", IF(IFERROR(INDEX(Ingredients!D$11:D$310, MATCH($C2302, Ingredients!$B$11:$B$310, 0)), "")="", "", IFERROR(INDEX(Ingredients!D$11:D$310, MATCH($C2302, Ingredients!$B$11:$B$310, 0)), "")))</f>
        <v/>
      </c>
      <c r="AI2302" s="106" t="str">
        <f>IF($C2302="", "", IF(IFERROR(INDEX(Ingredients!E$11:E$310, MATCH($C2302, Ingredients!$B$11:$B$310, 0)), "")="", "", IFERROR(INDEX(Ingredients!E$11:E$310, MATCH($C2302, Ingredients!$B$11:$B$310, 0)), "")))</f>
        <v/>
      </c>
      <c r="AJ2302" s="108" t="str">
        <f>IF($C2302="", "", IF(IFERROR(INDEX(Ingredients!F$11:F$310, MATCH($C2302, Ingredients!$B$11:$B$310, 0)), "")="", "", IFERROR(INDEX(Ingredients!F$11:F$310, MATCH($C2302, Ingredients!$B$11:$B$310, 0)), "")))</f>
        <v/>
      </c>
      <c r="AK2302" s="106" t="str">
        <f>IF($C2302="", "", IF(IFERROR(INDEX(Ingredients!G$11:G$310, MATCH($C2302, Ingredients!$B$11:$B$310, 0)), "")="", "", IFERROR(INDEX(Ingredients!G$11:G$310, MATCH($C2302, Ingredients!$B$11:$B$310, 0)), "")))</f>
        <v/>
      </c>
      <c r="AL2302" s="79" t="str">
        <f>IF($C2302="", "", IF(IFERROR(INDEX(Ingredients!H$11:H$310, MATCH($C2302, Ingredients!$B$11:$B$310, 0)), "")="", "", IFERROR(INDEX(Ingredients!H$11:H$310, MATCH($C2302, Ingredients!$B$11:$B$310, 0)), "")))</f>
        <v/>
      </c>
      <c r="AN2302" s="83" t="str">
        <f t="shared" si="530"/>
        <v/>
      </c>
      <c r="AP2302" s="114" t="str">
        <f t="shared" si="540"/>
        <v/>
      </c>
      <c r="AR2302" s="117" t="str">
        <f>IF($C2302="", "", IF(IFERROR(INDEX(Ingredients!$AI$11:$AI$310, MATCH($C2302, Ingredients!$B$11:$B$310, 0)), "")="", "", IFERROR(INDEX(Ingredients!$AI$11:$AI$310, MATCH($C2302, Ingredients!$B$11:$B$310, 0)), "")))</f>
        <v/>
      </c>
      <c r="AT2302" s="120" t="str">
        <f t="shared" si="541"/>
        <v/>
      </c>
      <c r="AV2302" s="90" t="str">
        <f t="shared" si="531"/>
        <v/>
      </c>
      <c r="AX2302" s="90" t="str">
        <f>IF($AV2302="", "", COUNTIF($AV$11:$AV$5010, "&lt;"&amp;$AV2302)+1+COUNTIF($AV$11:$AV2302, $AV2302)-1)</f>
        <v/>
      </c>
      <c r="AZ2302" s="111" t="str">
        <f>IF($B2302="", "", SUMIF('Shopping List'!$AV$11:$AV$25, $B2302, 'Shopping List'!$BN$11:$BN$25))</f>
        <v/>
      </c>
      <c r="BB2302" s="117" t="str">
        <f t="shared" si="542"/>
        <v/>
      </c>
    </row>
    <row r="2303" spans="1:54" x14ac:dyDescent="0.25">
      <c r="A2303" s="4"/>
      <c r="B2303" s="37"/>
      <c r="C2303" s="124"/>
      <c r="D2303" s="39"/>
      <c r="E2303" s="125"/>
      <c r="F2303" s="48"/>
      <c r="G2303" s="4"/>
      <c r="H2303" s="4"/>
      <c r="I2303" s="95" t="str">
        <f>IF($C2303="", "", IF(IFERROR(INDEX(Ingredients!$C$11:$C$310, MATCH($C2303, Ingredients!$B$11:$B$310, 0)), "")="", "", IFERROR(INDEX(Ingredients!$C$11:$C$310, MATCH($C2303, Ingredients!$B$11:$B$310, 0)), "")))</f>
        <v/>
      </c>
      <c r="J2303" s="73" t="str">
        <f>IF($B2303="", "", IF(IFERROR(INDEX(Meals!$C$11:$C$260, MATCH($B2303, Meals!$B$11:$B$260, 0)), "")="", "", IFERROR(INDEX(Meals!$C$11:$C$260, MATCH($B2303, Meals!$B$11:$B$260, 0)), "")))</f>
        <v/>
      </c>
      <c r="K2303" s="4"/>
      <c r="L2303" s="72" t="str">
        <f t="shared" si="532"/>
        <v/>
      </c>
      <c r="M2303" s="73" t="str">
        <f t="shared" si="533"/>
        <v/>
      </c>
      <c r="N2303" s="4"/>
      <c r="O2303" s="78" t="str">
        <f t="shared" si="534"/>
        <v/>
      </c>
      <c r="P2303" s="79" t="str">
        <f t="shared" si="535"/>
        <v/>
      </c>
      <c r="Q2303" s="4"/>
      <c r="R2303" s="90" t="str">
        <f t="shared" si="536"/>
        <v/>
      </c>
      <c r="S2303" s="4"/>
      <c r="Y2303" s="18" t="str">
        <f t="shared" si="537"/>
        <v/>
      </c>
      <c r="AA2303" s="18" t="str">
        <f t="shared" si="528"/>
        <v/>
      </c>
      <c r="AB2303" s="18" t="str">
        <f t="shared" si="529"/>
        <v/>
      </c>
      <c r="AC2303" s="18" t="str">
        <f t="shared" si="538"/>
        <v/>
      </c>
      <c r="AD2303" s="18" t="str">
        <f t="shared" si="538"/>
        <v/>
      </c>
      <c r="AE2303" s="18" t="str">
        <f t="shared" si="539"/>
        <v/>
      </c>
      <c r="AG2303" s="95" t="str">
        <f>IF($C2303="", "", IF(IFERROR(INDEX(Ingredients!C$11:C$310, MATCH($C2303, Ingredients!$B$11:$B$310, 0)), "")="", "", IFERROR(INDEX(Ingredients!C$11:C$310, MATCH($C2303, Ingredients!$B$11:$B$310, 0)), "")))</f>
        <v/>
      </c>
      <c r="AH2303" s="105" t="str">
        <f>IF($C2303="", "", IF(IFERROR(INDEX(Ingredients!D$11:D$310, MATCH($C2303, Ingredients!$B$11:$B$310, 0)), "")="", "", IFERROR(INDEX(Ingredients!D$11:D$310, MATCH($C2303, Ingredients!$B$11:$B$310, 0)), "")))</f>
        <v/>
      </c>
      <c r="AI2303" s="106" t="str">
        <f>IF($C2303="", "", IF(IFERROR(INDEX(Ingredients!E$11:E$310, MATCH($C2303, Ingredients!$B$11:$B$310, 0)), "")="", "", IFERROR(INDEX(Ingredients!E$11:E$310, MATCH($C2303, Ingredients!$B$11:$B$310, 0)), "")))</f>
        <v/>
      </c>
      <c r="AJ2303" s="108" t="str">
        <f>IF($C2303="", "", IF(IFERROR(INDEX(Ingredients!F$11:F$310, MATCH($C2303, Ingredients!$B$11:$B$310, 0)), "")="", "", IFERROR(INDEX(Ingredients!F$11:F$310, MATCH($C2303, Ingredients!$B$11:$B$310, 0)), "")))</f>
        <v/>
      </c>
      <c r="AK2303" s="106" t="str">
        <f>IF($C2303="", "", IF(IFERROR(INDEX(Ingredients!G$11:G$310, MATCH($C2303, Ingredients!$B$11:$B$310, 0)), "")="", "", IFERROR(INDEX(Ingredients!G$11:G$310, MATCH($C2303, Ingredients!$B$11:$B$310, 0)), "")))</f>
        <v/>
      </c>
      <c r="AL2303" s="79" t="str">
        <f>IF($C2303="", "", IF(IFERROR(INDEX(Ingredients!H$11:H$310, MATCH($C2303, Ingredients!$B$11:$B$310, 0)), "")="", "", IFERROR(INDEX(Ingredients!H$11:H$310, MATCH($C2303, Ingredients!$B$11:$B$310, 0)), "")))</f>
        <v/>
      </c>
      <c r="AN2303" s="83" t="str">
        <f t="shared" si="530"/>
        <v/>
      </c>
      <c r="AP2303" s="114" t="str">
        <f t="shared" si="540"/>
        <v/>
      </c>
      <c r="AR2303" s="117" t="str">
        <f>IF($C2303="", "", IF(IFERROR(INDEX(Ingredients!$AI$11:$AI$310, MATCH($C2303, Ingredients!$B$11:$B$310, 0)), "")="", "", IFERROR(INDEX(Ingredients!$AI$11:$AI$310, MATCH($C2303, Ingredients!$B$11:$B$310, 0)), "")))</f>
        <v/>
      </c>
      <c r="AT2303" s="120" t="str">
        <f t="shared" si="541"/>
        <v/>
      </c>
      <c r="AV2303" s="90" t="str">
        <f t="shared" si="531"/>
        <v/>
      </c>
      <c r="AX2303" s="90" t="str">
        <f>IF($AV2303="", "", COUNTIF($AV$11:$AV$5010, "&lt;"&amp;$AV2303)+1+COUNTIF($AV$11:$AV2303, $AV2303)-1)</f>
        <v/>
      </c>
      <c r="AZ2303" s="111" t="str">
        <f>IF($B2303="", "", SUMIF('Shopping List'!$AV$11:$AV$25, $B2303, 'Shopping List'!$BN$11:$BN$25))</f>
        <v/>
      </c>
      <c r="BB2303" s="117" t="str">
        <f t="shared" si="542"/>
        <v/>
      </c>
    </row>
    <row r="2304" spans="1:54" x14ac:dyDescent="0.25">
      <c r="A2304" s="4"/>
      <c r="B2304" s="37"/>
      <c r="C2304" s="124"/>
      <c r="D2304" s="39"/>
      <c r="E2304" s="125"/>
      <c r="F2304" s="48"/>
      <c r="G2304" s="4"/>
      <c r="H2304" s="4"/>
      <c r="I2304" s="95" t="str">
        <f>IF($C2304="", "", IF(IFERROR(INDEX(Ingredients!$C$11:$C$310, MATCH($C2304, Ingredients!$B$11:$B$310, 0)), "")="", "", IFERROR(INDEX(Ingredients!$C$11:$C$310, MATCH($C2304, Ingredients!$B$11:$B$310, 0)), "")))</f>
        <v/>
      </c>
      <c r="J2304" s="73" t="str">
        <f>IF($B2304="", "", IF(IFERROR(INDEX(Meals!$C$11:$C$260, MATCH($B2304, Meals!$B$11:$B$260, 0)), "")="", "", IFERROR(INDEX(Meals!$C$11:$C$260, MATCH($B2304, Meals!$B$11:$B$260, 0)), "")))</f>
        <v/>
      </c>
      <c r="K2304" s="4"/>
      <c r="L2304" s="72" t="str">
        <f t="shared" si="532"/>
        <v/>
      </c>
      <c r="M2304" s="73" t="str">
        <f t="shared" si="533"/>
        <v/>
      </c>
      <c r="N2304" s="4"/>
      <c r="O2304" s="78" t="str">
        <f t="shared" si="534"/>
        <v/>
      </c>
      <c r="P2304" s="79" t="str">
        <f t="shared" si="535"/>
        <v/>
      </c>
      <c r="Q2304" s="4"/>
      <c r="R2304" s="90" t="str">
        <f t="shared" si="536"/>
        <v/>
      </c>
      <c r="S2304" s="4"/>
      <c r="Y2304" s="18" t="str">
        <f t="shared" si="537"/>
        <v/>
      </c>
      <c r="AA2304" s="18" t="str">
        <f t="shared" si="528"/>
        <v/>
      </c>
      <c r="AB2304" s="18" t="str">
        <f t="shared" si="529"/>
        <v/>
      </c>
      <c r="AC2304" s="18" t="str">
        <f t="shared" si="538"/>
        <v/>
      </c>
      <c r="AD2304" s="18" t="str">
        <f t="shared" si="538"/>
        <v/>
      </c>
      <c r="AE2304" s="18" t="str">
        <f t="shared" si="539"/>
        <v/>
      </c>
      <c r="AG2304" s="95" t="str">
        <f>IF($C2304="", "", IF(IFERROR(INDEX(Ingredients!C$11:C$310, MATCH($C2304, Ingredients!$B$11:$B$310, 0)), "")="", "", IFERROR(INDEX(Ingredients!C$11:C$310, MATCH($C2304, Ingredients!$B$11:$B$310, 0)), "")))</f>
        <v/>
      </c>
      <c r="AH2304" s="105" t="str">
        <f>IF($C2304="", "", IF(IFERROR(INDEX(Ingredients!D$11:D$310, MATCH($C2304, Ingredients!$B$11:$B$310, 0)), "")="", "", IFERROR(INDEX(Ingredients!D$11:D$310, MATCH($C2304, Ingredients!$B$11:$B$310, 0)), "")))</f>
        <v/>
      </c>
      <c r="AI2304" s="106" t="str">
        <f>IF($C2304="", "", IF(IFERROR(INDEX(Ingredients!E$11:E$310, MATCH($C2304, Ingredients!$B$11:$B$310, 0)), "")="", "", IFERROR(INDEX(Ingredients!E$11:E$310, MATCH($C2304, Ingredients!$B$11:$B$310, 0)), "")))</f>
        <v/>
      </c>
      <c r="AJ2304" s="108" t="str">
        <f>IF($C2304="", "", IF(IFERROR(INDEX(Ingredients!F$11:F$310, MATCH($C2304, Ingredients!$B$11:$B$310, 0)), "")="", "", IFERROR(INDEX(Ingredients!F$11:F$310, MATCH($C2304, Ingredients!$B$11:$B$310, 0)), "")))</f>
        <v/>
      </c>
      <c r="AK2304" s="106" t="str">
        <f>IF($C2304="", "", IF(IFERROR(INDEX(Ingredients!G$11:G$310, MATCH($C2304, Ingredients!$B$11:$B$310, 0)), "")="", "", IFERROR(INDEX(Ingredients!G$11:G$310, MATCH($C2304, Ingredients!$B$11:$B$310, 0)), "")))</f>
        <v/>
      </c>
      <c r="AL2304" s="79" t="str">
        <f>IF($C2304="", "", IF(IFERROR(INDEX(Ingredients!H$11:H$310, MATCH($C2304, Ingredients!$B$11:$B$310, 0)), "")="", "", IFERROR(INDEX(Ingredients!H$11:H$310, MATCH($C2304, Ingredients!$B$11:$B$310, 0)), "")))</f>
        <v/>
      </c>
      <c r="AN2304" s="83" t="str">
        <f t="shared" si="530"/>
        <v/>
      </c>
      <c r="AP2304" s="114" t="str">
        <f t="shared" si="540"/>
        <v/>
      </c>
      <c r="AR2304" s="117" t="str">
        <f>IF($C2304="", "", IF(IFERROR(INDEX(Ingredients!$AI$11:$AI$310, MATCH($C2304, Ingredients!$B$11:$B$310, 0)), "")="", "", IFERROR(INDEX(Ingredients!$AI$11:$AI$310, MATCH($C2304, Ingredients!$B$11:$B$310, 0)), "")))</f>
        <v/>
      </c>
      <c r="AT2304" s="120" t="str">
        <f t="shared" si="541"/>
        <v/>
      </c>
      <c r="AV2304" s="90" t="str">
        <f t="shared" si="531"/>
        <v/>
      </c>
      <c r="AX2304" s="90" t="str">
        <f>IF($AV2304="", "", COUNTIF($AV$11:$AV$5010, "&lt;"&amp;$AV2304)+1+COUNTIF($AV$11:$AV2304, $AV2304)-1)</f>
        <v/>
      </c>
      <c r="AZ2304" s="111" t="str">
        <f>IF($B2304="", "", SUMIF('Shopping List'!$AV$11:$AV$25, $B2304, 'Shopping List'!$BN$11:$BN$25))</f>
        <v/>
      </c>
      <c r="BB2304" s="117" t="str">
        <f t="shared" si="542"/>
        <v/>
      </c>
    </row>
    <row r="2305" spans="1:54" x14ac:dyDescent="0.25">
      <c r="A2305" s="4"/>
      <c r="B2305" s="37"/>
      <c r="C2305" s="124"/>
      <c r="D2305" s="39"/>
      <c r="E2305" s="125"/>
      <c r="F2305" s="48"/>
      <c r="G2305" s="4"/>
      <c r="H2305" s="4"/>
      <c r="I2305" s="95" t="str">
        <f>IF($C2305="", "", IF(IFERROR(INDEX(Ingredients!$C$11:$C$310, MATCH($C2305, Ingredients!$B$11:$B$310, 0)), "")="", "", IFERROR(INDEX(Ingredients!$C$11:$C$310, MATCH($C2305, Ingredients!$B$11:$B$310, 0)), "")))</f>
        <v/>
      </c>
      <c r="J2305" s="73" t="str">
        <f>IF($B2305="", "", IF(IFERROR(INDEX(Meals!$C$11:$C$260, MATCH($B2305, Meals!$B$11:$B$260, 0)), "")="", "", IFERROR(INDEX(Meals!$C$11:$C$260, MATCH($B2305, Meals!$B$11:$B$260, 0)), "")))</f>
        <v/>
      </c>
      <c r="K2305" s="4"/>
      <c r="L2305" s="72" t="str">
        <f t="shared" si="532"/>
        <v/>
      </c>
      <c r="M2305" s="73" t="str">
        <f t="shared" si="533"/>
        <v/>
      </c>
      <c r="N2305" s="4"/>
      <c r="O2305" s="78" t="str">
        <f t="shared" si="534"/>
        <v/>
      </c>
      <c r="P2305" s="79" t="str">
        <f t="shared" si="535"/>
        <v/>
      </c>
      <c r="Q2305" s="4"/>
      <c r="R2305" s="90" t="str">
        <f t="shared" si="536"/>
        <v/>
      </c>
      <c r="S2305" s="4"/>
      <c r="Y2305" s="18" t="str">
        <f t="shared" si="537"/>
        <v/>
      </c>
      <c r="AA2305" s="18" t="str">
        <f t="shared" si="528"/>
        <v/>
      </c>
      <c r="AB2305" s="18" t="str">
        <f t="shared" si="529"/>
        <v/>
      </c>
      <c r="AC2305" s="18" t="str">
        <f t="shared" si="538"/>
        <v/>
      </c>
      <c r="AD2305" s="18" t="str">
        <f t="shared" si="538"/>
        <v/>
      </c>
      <c r="AE2305" s="18" t="str">
        <f t="shared" si="539"/>
        <v/>
      </c>
      <c r="AG2305" s="95" t="str">
        <f>IF($C2305="", "", IF(IFERROR(INDEX(Ingredients!C$11:C$310, MATCH($C2305, Ingredients!$B$11:$B$310, 0)), "")="", "", IFERROR(INDEX(Ingredients!C$11:C$310, MATCH($C2305, Ingredients!$B$11:$B$310, 0)), "")))</f>
        <v/>
      </c>
      <c r="AH2305" s="105" t="str">
        <f>IF($C2305="", "", IF(IFERROR(INDEX(Ingredients!D$11:D$310, MATCH($C2305, Ingredients!$B$11:$B$310, 0)), "")="", "", IFERROR(INDEX(Ingredients!D$11:D$310, MATCH($C2305, Ingredients!$B$11:$B$310, 0)), "")))</f>
        <v/>
      </c>
      <c r="AI2305" s="106" t="str">
        <f>IF($C2305="", "", IF(IFERROR(INDEX(Ingredients!E$11:E$310, MATCH($C2305, Ingredients!$B$11:$B$310, 0)), "")="", "", IFERROR(INDEX(Ingredients!E$11:E$310, MATCH($C2305, Ingredients!$B$11:$B$310, 0)), "")))</f>
        <v/>
      </c>
      <c r="AJ2305" s="108" t="str">
        <f>IF($C2305="", "", IF(IFERROR(INDEX(Ingredients!F$11:F$310, MATCH($C2305, Ingredients!$B$11:$B$310, 0)), "")="", "", IFERROR(INDEX(Ingredients!F$11:F$310, MATCH($C2305, Ingredients!$B$11:$B$310, 0)), "")))</f>
        <v/>
      </c>
      <c r="AK2305" s="106" t="str">
        <f>IF($C2305="", "", IF(IFERROR(INDEX(Ingredients!G$11:G$310, MATCH($C2305, Ingredients!$B$11:$B$310, 0)), "")="", "", IFERROR(INDEX(Ingredients!G$11:G$310, MATCH($C2305, Ingredients!$B$11:$B$310, 0)), "")))</f>
        <v/>
      </c>
      <c r="AL2305" s="79" t="str">
        <f>IF($C2305="", "", IF(IFERROR(INDEX(Ingredients!H$11:H$310, MATCH($C2305, Ingredients!$B$11:$B$310, 0)), "")="", "", IFERROR(INDEX(Ingredients!H$11:H$310, MATCH($C2305, Ingredients!$B$11:$B$310, 0)), "")))</f>
        <v/>
      </c>
      <c r="AN2305" s="83" t="str">
        <f t="shared" si="530"/>
        <v/>
      </c>
      <c r="AP2305" s="114" t="str">
        <f t="shared" si="540"/>
        <v/>
      </c>
      <c r="AR2305" s="117" t="str">
        <f>IF($C2305="", "", IF(IFERROR(INDEX(Ingredients!$AI$11:$AI$310, MATCH($C2305, Ingredients!$B$11:$B$310, 0)), "")="", "", IFERROR(INDEX(Ingredients!$AI$11:$AI$310, MATCH($C2305, Ingredients!$B$11:$B$310, 0)), "")))</f>
        <v/>
      </c>
      <c r="AT2305" s="120" t="str">
        <f t="shared" si="541"/>
        <v/>
      </c>
      <c r="AV2305" s="90" t="str">
        <f t="shared" si="531"/>
        <v/>
      </c>
      <c r="AX2305" s="90" t="str">
        <f>IF($AV2305="", "", COUNTIF($AV$11:$AV$5010, "&lt;"&amp;$AV2305)+1+COUNTIF($AV$11:$AV2305, $AV2305)-1)</f>
        <v/>
      </c>
      <c r="AZ2305" s="111" t="str">
        <f>IF($B2305="", "", SUMIF('Shopping List'!$AV$11:$AV$25, $B2305, 'Shopping List'!$BN$11:$BN$25))</f>
        <v/>
      </c>
      <c r="BB2305" s="117" t="str">
        <f t="shared" si="542"/>
        <v/>
      </c>
    </row>
    <row r="2306" spans="1:54" x14ac:dyDescent="0.25">
      <c r="A2306" s="4"/>
      <c r="B2306" s="37"/>
      <c r="C2306" s="124"/>
      <c r="D2306" s="39"/>
      <c r="E2306" s="125"/>
      <c r="F2306" s="48"/>
      <c r="G2306" s="4"/>
      <c r="H2306" s="4"/>
      <c r="I2306" s="95" t="str">
        <f>IF($C2306="", "", IF(IFERROR(INDEX(Ingredients!$C$11:$C$310, MATCH($C2306, Ingredients!$B$11:$B$310, 0)), "")="", "", IFERROR(INDEX(Ingredients!$C$11:$C$310, MATCH($C2306, Ingredients!$B$11:$B$310, 0)), "")))</f>
        <v/>
      </c>
      <c r="J2306" s="73" t="str">
        <f>IF($B2306="", "", IF(IFERROR(INDEX(Meals!$C$11:$C$260, MATCH($B2306, Meals!$B$11:$B$260, 0)), "")="", "", IFERROR(INDEX(Meals!$C$11:$C$260, MATCH($B2306, Meals!$B$11:$B$260, 0)), "")))</f>
        <v/>
      </c>
      <c r="K2306" s="4"/>
      <c r="L2306" s="72" t="str">
        <f t="shared" si="532"/>
        <v/>
      </c>
      <c r="M2306" s="73" t="str">
        <f t="shared" si="533"/>
        <v/>
      </c>
      <c r="N2306" s="4"/>
      <c r="O2306" s="78" t="str">
        <f t="shared" si="534"/>
        <v/>
      </c>
      <c r="P2306" s="79" t="str">
        <f t="shared" si="535"/>
        <v/>
      </c>
      <c r="Q2306" s="4"/>
      <c r="R2306" s="90" t="str">
        <f t="shared" si="536"/>
        <v/>
      </c>
      <c r="S2306" s="4"/>
      <c r="Y2306" s="18" t="str">
        <f t="shared" si="537"/>
        <v/>
      </c>
      <c r="AA2306" s="18" t="str">
        <f t="shared" si="528"/>
        <v/>
      </c>
      <c r="AB2306" s="18" t="str">
        <f t="shared" si="529"/>
        <v/>
      </c>
      <c r="AC2306" s="18" t="str">
        <f t="shared" si="538"/>
        <v/>
      </c>
      <c r="AD2306" s="18" t="str">
        <f t="shared" si="538"/>
        <v/>
      </c>
      <c r="AE2306" s="18" t="str">
        <f t="shared" si="539"/>
        <v/>
      </c>
      <c r="AG2306" s="95" t="str">
        <f>IF($C2306="", "", IF(IFERROR(INDEX(Ingredients!C$11:C$310, MATCH($C2306, Ingredients!$B$11:$B$310, 0)), "")="", "", IFERROR(INDEX(Ingredients!C$11:C$310, MATCH($C2306, Ingredients!$B$11:$B$310, 0)), "")))</f>
        <v/>
      </c>
      <c r="AH2306" s="105" t="str">
        <f>IF($C2306="", "", IF(IFERROR(INDEX(Ingredients!D$11:D$310, MATCH($C2306, Ingredients!$B$11:$B$310, 0)), "")="", "", IFERROR(INDEX(Ingredients!D$11:D$310, MATCH($C2306, Ingredients!$B$11:$B$310, 0)), "")))</f>
        <v/>
      </c>
      <c r="AI2306" s="106" t="str">
        <f>IF($C2306="", "", IF(IFERROR(INDEX(Ingredients!E$11:E$310, MATCH($C2306, Ingredients!$B$11:$B$310, 0)), "")="", "", IFERROR(INDEX(Ingredients!E$11:E$310, MATCH($C2306, Ingredients!$B$11:$B$310, 0)), "")))</f>
        <v/>
      </c>
      <c r="AJ2306" s="108" t="str">
        <f>IF($C2306="", "", IF(IFERROR(INDEX(Ingredients!F$11:F$310, MATCH($C2306, Ingredients!$B$11:$B$310, 0)), "")="", "", IFERROR(INDEX(Ingredients!F$11:F$310, MATCH($C2306, Ingredients!$B$11:$B$310, 0)), "")))</f>
        <v/>
      </c>
      <c r="AK2306" s="106" t="str">
        <f>IF($C2306="", "", IF(IFERROR(INDEX(Ingredients!G$11:G$310, MATCH($C2306, Ingredients!$B$11:$B$310, 0)), "")="", "", IFERROR(INDEX(Ingredients!G$11:G$310, MATCH($C2306, Ingredients!$B$11:$B$310, 0)), "")))</f>
        <v/>
      </c>
      <c r="AL2306" s="79" t="str">
        <f>IF($C2306="", "", IF(IFERROR(INDEX(Ingredients!H$11:H$310, MATCH($C2306, Ingredients!$B$11:$B$310, 0)), "")="", "", IFERROR(INDEX(Ingredients!H$11:H$310, MATCH($C2306, Ingredients!$B$11:$B$310, 0)), "")))</f>
        <v/>
      </c>
      <c r="AN2306" s="83" t="str">
        <f t="shared" si="530"/>
        <v/>
      </c>
      <c r="AP2306" s="114" t="str">
        <f t="shared" si="540"/>
        <v/>
      </c>
      <c r="AR2306" s="117" t="str">
        <f>IF($C2306="", "", IF(IFERROR(INDEX(Ingredients!$AI$11:$AI$310, MATCH($C2306, Ingredients!$B$11:$B$310, 0)), "")="", "", IFERROR(INDEX(Ingredients!$AI$11:$AI$310, MATCH($C2306, Ingredients!$B$11:$B$310, 0)), "")))</f>
        <v/>
      </c>
      <c r="AT2306" s="120" t="str">
        <f t="shared" si="541"/>
        <v/>
      </c>
      <c r="AV2306" s="90" t="str">
        <f t="shared" si="531"/>
        <v/>
      </c>
      <c r="AX2306" s="90" t="str">
        <f>IF($AV2306="", "", COUNTIF($AV$11:$AV$5010, "&lt;"&amp;$AV2306)+1+COUNTIF($AV$11:$AV2306, $AV2306)-1)</f>
        <v/>
      </c>
      <c r="AZ2306" s="111" t="str">
        <f>IF($B2306="", "", SUMIF('Shopping List'!$AV$11:$AV$25, $B2306, 'Shopping List'!$BN$11:$BN$25))</f>
        <v/>
      </c>
      <c r="BB2306" s="117" t="str">
        <f t="shared" si="542"/>
        <v/>
      </c>
    </row>
    <row r="2307" spans="1:54" x14ac:dyDescent="0.25">
      <c r="A2307" s="4"/>
      <c r="B2307" s="37"/>
      <c r="C2307" s="124"/>
      <c r="D2307" s="39"/>
      <c r="E2307" s="125"/>
      <c r="F2307" s="48"/>
      <c r="G2307" s="4"/>
      <c r="H2307" s="4"/>
      <c r="I2307" s="95" t="str">
        <f>IF($C2307="", "", IF(IFERROR(INDEX(Ingredients!$C$11:$C$310, MATCH($C2307, Ingredients!$B$11:$B$310, 0)), "")="", "", IFERROR(INDEX(Ingredients!$C$11:$C$310, MATCH($C2307, Ingredients!$B$11:$B$310, 0)), "")))</f>
        <v/>
      </c>
      <c r="J2307" s="73" t="str">
        <f>IF($B2307="", "", IF(IFERROR(INDEX(Meals!$C$11:$C$260, MATCH($B2307, Meals!$B$11:$B$260, 0)), "")="", "", IFERROR(INDEX(Meals!$C$11:$C$260, MATCH($B2307, Meals!$B$11:$B$260, 0)), "")))</f>
        <v/>
      </c>
      <c r="K2307" s="4"/>
      <c r="L2307" s="72" t="str">
        <f t="shared" si="532"/>
        <v/>
      </c>
      <c r="M2307" s="73" t="str">
        <f t="shared" si="533"/>
        <v/>
      </c>
      <c r="N2307" s="4"/>
      <c r="O2307" s="78" t="str">
        <f t="shared" si="534"/>
        <v/>
      </c>
      <c r="P2307" s="79" t="str">
        <f t="shared" si="535"/>
        <v/>
      </c>
      <c r="Q2307" s="4"/>
      <c r="R2307" s="90" t="str">
        <f t="shared" si="536"/>
        <v/>
      </c>
      <c r="S2307" s="4"/>
      <c r="Y2307" s="18" t="str">
        <f t="shared" si="537"/>
        <v/>
      </c>
      <c r="AA2307" s="18" t="str">
        <f t="shared" si="528"/>
        <v/>
      </c>
      <c r="AB2307" s="18" t="str">
        <f t="shared" si="529"/>
        <v/>
      </c>
      <c r="AC2307" s="18" t="str">
        <f t="shared" si="538"/>
        <v/>
      </c>
      <c r="AD2307" s="18" t="str">
        <f t="shared" si="538"/>
        <v/>
      </c>
      <c r="AE2307" s="18" t="str">
        <f t="shared" si="539"/>
        <v/>
      </c>
      <c r="AG2307" s="95" t="str">
        <f>IF($C2307="", "", IF(IFERROR(INDEX(Ingredients!C$11:C$310, MATCH($C2307, Ingredients!$B$11:$B$310, 0)), "")="", "", IFERROR(INDEX(Ingredients!C$11:C$310, MATCH($C2307, Ingredients!$B$11:$B$310, 0)), "")))</f>
        <v/>
      </c>
      <c r="AH2307" s="105" t="str">
        <f>IF($C2307="", "", IF(IFERROR(INDEX(Ingredients!D$11:D$310, MATCH($C2307, Ingredients!$B$11:$B$310, 0)), "")="", "", IFERROR(INDEX(Ingredients!D$11:D$310, MATCH($C2307, Ingredients!$B$11:$B$310, 0)), "")))</f>
        <v/>
      </c>
      <c r="AI2307" s="106" t="str">
        <f>IF($C2307="", "", IF(IFERROR(INDEX(Ingredients!E$11:E$310, MATCH($C2307, Ingredients!$B$11:$B$310, 0)), "")="", "", IFERROR(INDEX(Ingredients!E$11:E$310, MATCH($C2307, Ingredients!$B$11:$B$310, 0)), "")))</f>
        <v/>
      </c>
      <c r="AJ2307" s="108" t="str">
        <f>IF($C2307="", "", IF(IFERROR(INDEX(Ingredients!F$11:F$310, MATCH($C2307, Ingredients!$B$11:$B$310, 0)), "")="", "", IFERROR(INDEX(Ingredients!F$11:F$310, MATCH($C2307, Ingredients!$B$11:$B$310, 0)), "")))</f>
        <v/>
      </c>
      <c r="AK2307" s="106" t="str">
        <f>IF($C2307="", "", IF(IFERROR(INDEX(Ingredients!G$11:G$310, MATCH($C2307, Ingredients!$B$11:$B$310, 0)), "")="", "", IFERROR(INDEX(Ingredients!G$11:G$310, MATCH($C2307, Ingredients!$B$11:$B$310, 0)), "")))</f>
        <v/>
      </c>
      <c r="AL2307" s="79" t="str">
        <f>IF($C2307="", "", IF(IFERROR(INDEX(Ingredients!H$11:H$310, MATCH($C2307, Ingredients!$B$11:$B$310, 0)), "")="", "", IFERROR(INDEX(Ingredients!H$11:H$310, MATCH($C2307, Ingredients!$B$11:$B$310, 0)), "")))</f>
        <v/>
      </c>
      <c r="AN2307" s="83" t="str">
        <f t="shared" si="530"/>
        <v/>
      </c>
      <c r="AP2307" s="114" t="str">
        <f t="shared" si="540"/>
        <v/>
      </c>
      <c r="AR2307" s="117" t="str">
        <f>IF($C2307="", "", IF(IFERROR(INDEX(Ingredients!$AI$11:$AI$310, MATCH($C2307, Ingredients!$B$11:$B$310, 0)), "")="", "", IFERROR(INDEX(Ingredients!$AI$11:$AI$310, MATCH($C2307, Ingredients!$B$11:$B$310, 0)), "")))</f>
        <v/>
      </c>
      <c r="AT2307" s="120" t="str">
        <f t="shared" si="541"/>
        <v/>
      </c>
      <c r="AV2307" s="90" t="str">
        <f t="shared" si="531"/>
        <v/>
      </c>
      <c r="AX2307" s="90" t="str">
        <f>IF($AV2307="", "", COUNTIF($AV$11:$AV$5010, "&lt;"&amp;$AV2307)+1+COUNTIF($AV$11:$AV2307, $AV2307)-1)</f>
        <v/>
      </c>
      <c r="AZ2307" s="111" t="str">
        <f>IF($B2307="", "", SUMIF('Shopping List'!$AV$11:$AV$25, $B2307, 'Shopping List'!$BN$11:$BN$25))</f>
        <v/>
      </c>
      <c r="BB2307" s="117" t="str">
        <f t="shared" si="542"/>
        <v/>
      </c>
    </row>
    <row r="2308" spans="1:54" x14ac:dyDescent="0.25">
      <c r="A2308" s="4"/>
      <c r="B2308" s="37"/>
      <c r="C2308" s="124"/>
      <c r="D2308" s="39"/>
      <c r="E2308" s="125"/>
      <c r="F2308" s="48"/>
      <c r="G2308" s="4"/>
      <c r="H2308" s="4"/>
      <c r="I2308" s="95" t="str">
        <f>IF($C2308="", "", IF(IFERROR(INDEX(Ingredients!$C$11:$C$310, MATCH($C2308, Ingredients!$B$11:$B$310, 0)), "")="", "", IFERROR(INDEX(Ingredients!$C$11:$C$310, MATCH($C2308, Ingredients!$B$11:$B$310, 0)), "")))</f>
        <v/>
      </c>
      <c r="J2308" s="73" t="str">
        <f>IF($B2308="", "", IF(IFERROR(INDEX(Meals!$C$11:$C$260, MATCH($B2308, Meals!$B$11:$B$260, 0)), "")="", "", IFERROR(INDEX(Meals!$C$11:$C$260, MATCH($B2308, Meals!$B$11:$B$260, 0)), "")))</f>
        <v/>
      </c>
      <c r="K2308" s="4"/>
      <c r="L2308" s="72" t="str">
        <f t="shared" si="532"/>
        <v/>
      </c>
      <c r="M2308" s="73" t="str">
        <f t="shared" si="533"/>
        <v/>
      </c>
      <c r="N2308" s="4"/>
      <c r="O2308" s="78" t="str">
        <f t="shared" si="534"/>
        <v/>
      </c>
      <c r="P2308" s="79" t="str">
        <f t="shared" si="535"/>
        <v/>
      </c>
      <c r="Q2308" s="4"/>
      <c r="R2308" s="90" t="str">
        <f t="shared" si="536"/>
        <v/>
      </c>
      <c r="S2308" s="4"/>
      <c r="Y2308" s="18" t="str">
        <f t="shared" si="537"/>
        <v/>
      </c>
      <c r="AA2308" s="18" t="str">
        <f t="shared" si="528"/>
        <v/>
      </c>
      <c r="AB2308" s="18" t="str">
        <f t="shared" si="529"/>
        <v/>
      </c>
      <c r="AC2308" s="18" t="str">
        <f t="shared" si="538"/>
        <v/>
      </c>
      <c r="AD2308" s="18" t="str">
        <f t="shared" si="538"/>
        <v/>
      </c>
      <c r="AE2308" s="18" t="str">
        <f t="shared" si="539"/>
        <v/>
      </c>
      <c r="AG2308" s="95" t="str">
        <f>IF($C2308="", "", IF(IFERROR(INDEX(Ingredients!C$11:C$310, MATCH($C2308, Ingredients!$B$11:$B$310, 0)), "")="", "", IFERROR(INDEX(Ingredients!C$11:C$310, MATCH($C2308, Ingredients!$B$11:$B$310, 0)), "")))</f>
        <v/>
      </c>
      <c r="AH2308" s="105" t="str">
        <f>IF($C2308="", "", IF(IFERROR(INDEX(Ingredients!D$11:D$310, MATCH($C2308, Ingredients!$B$11:$B$310, 0)), "")="", "", IFERROR(INDEX(Ingredients!D$11:D$310, MATCH($C2308, Ingredients!$B$11:$B$310, 0)), "")))</f>
        <v/>
      </c>
      <c r="AI2308" s="106" t="str">
        <f>IF($C2308="", "", IF(IFERROR(INDEX(Ingredients!E$11:E$310, MATCH($C2308, Ingredients!$B$11:$B$310, 0)), "")="", "", IFERROR(INDEX(Ingredients!E$11:E$310, MATCH($C2308, Ingredients!$B$11:$B$310, 0)), "")))</f>
        <v/>
      </c>
      <c r="AJ2308" s="108" t="str">
        <f>IF($C2308="", "", IF(IFERROR(INDEX(Ingredients!F$11:F$310, MATCH($C2308, Ingredients!$B$11:$B$310, 0)), "")="", "", IFERROR(INDEX(Ingredients!F$11:F$310, MATCH($C2308, Ingredients!$B$11:$B$310, 0)), "")))</f>
        <v/>
      </c>
      <c r="AK2308" s="106" t="str">
        <f>IF($C2308="", "", IF(IFERROR(INDEX(Ingredients!G$11:G$310, MATCH($C2308, Ingredients!$B$11:$B$310, 0)), "")="", "", IFERROR(INDEX(Ingredients!G$11:G$310, MATCH($C2308, Ingredients!$B$11:$B$310, 0)), "")))</f>
        <v/>
      </c>
      <c r="AL2308" s="79" t="str">
        <f>IF($C2308="", "", IF(IFERROR(INDEX(Ingredients!H$11:H$310, MATCH($C2308, Ingredients!$B$11:$B$310, 0)), "")="", "", IFERROR(INDEX(Ingredients!H$11:H$310, MATCH($C2308, Ingredients!$B$11:$B$310, 0)), "")))</f>
        <v/>
      </c>
      <c r="AN2308" s="83" t="str">
        <f t="shared" si="530"/>
        <v/>
      </c>
      <c r="AP2308" s="114" t="str">
        <f t="shared" si="540"/>
        <v/>
      </c>
      <c r="AR2308" s="117" t="str">
        <f>IF($C2308="", "", IF(IFERROR(INDEX(Ingredients!$AI$11:$AI$310, MATCH($C2308, Ingredients!$B$11:$B$310, 0)), "")="", "", IFERROR(INDEX(Ingredients!$AI$11:$AI$310, MATCH($C2308, Ingredients!$B$11:$B$310, 0)), "")))</f>
        <v/>
      </c>
      <c r="AT2308" s="120" t="str">
        <f t="shared" si="541"/>
        <v/>
      </c>
      <c r="AV2308" s="90" t="str">
        <f t="shared" si="531"/>
        <v/>
      </c>
      <c r="AX2308" s="90" t="str">
        <f>IF($AV2308="", "", COUNTIF($AV$11:$AV$5010, "&lt;"&amp;$AV2308)+1+COUNTIF($AV$11:$AV2308, $AV2308)-1)</f>
        <v/>
      </c>
      <c r="AZ2308" s="111" t="str">
        <f>IF($B2308="", "", SUMIF('Shopping List'!$AV$11:$AV$25, $B2308, 'Shopping List'!$BN$11:$BN$25))</f>
        <v/>
      </c>
      <c r="BB2308" s="117" t="str">
        <f t="shared" si="542"/>
        <v/>
      </c>
    </row>
    <row r="2309" spans="1:54" x14ac:dyDescent="0.25">
      <c r="A2309" s="4"/>
      <c r="B2309" s="37"/>
      <c r="C2309" s="124"/>
      <c r="D2309" s="39"/>
      <c r="E2309" s="125"/>
      <c r="F2309" s="48"/>
      <c r="G2309" s="4"/>
      <c r="H2309" s="4"/>
      <c r="I2309" s="95" t="str">
        <f>IF($C2309="", "", IF(IFERROR(INDEX(Ingredients!$C$11:$C$310, MATCH($C2309, Ingredients!$B$11:$B$310, 0)), "")="", "", IFERROR(INDEX(Ingredients!$C$11:$C$310, MATCH($C2309, Ingredients!$B$11:$B$310, 0)), "")))</f>
        <v/>
      </c>
      <c r="J2309" s="73" t="str">
        <f>IF($B2309="", "", IF(IFERROR(INDEX(Meals!$C$11:$C$260, MATCH($B2309, Meals!$B$11:$B$260, 0)), "")="", "", IFERROR(INDEX(Meals!$C$11:$C$260, MATCH($B2309, Meals!$B$11:$B$260, 0)), "")))</f>
        <v/>
      </c>
      <c r="K2309" s="4"/>
      <c r="L2309" s="72" t="str">
        <f t="shared" si="532"/>
        <v/>
      </c>
      <c r="M2309" s="73" t="str">
        <f t="shared" si="533"/>
        <v/>
      </c>
      <c r="N2309" s="4"/>
      <c r="O2309" s="78" t="str">
        <f t="shared" si="534"/>
        <v/>
      </c>
      <c r="P2309" s="79" t="str">
        <f t="shared" si="535"/>
        <v/>
      </c>
      <c r="Q2309" s="4"/>
      <c r="R2309" s="90" t="str">
        <f t="shared" si="536"/>
        <v/>
      </c>
      <c r="S2309" s="4"/>
      <c r="Y2309" s="18" t="str">
        <f t="shared" si="537"/>
        <v/>
      </c>
      <c r="AA2309" s="18" t="str">
        <f t="shared" si="528"/>
        <v/>
      </c>
      <c r="AB2309" s="18" t="str">
        <f t="shared" si="529"/>
        <v/>
      </c>
      <c r="AC2309" s="18" t="str">
        <f t="shared" si="538"/>
        <v/>
      </c>
      <c r="AD2309" s="18" t="str">
        <f t="shared" si="538"/>
        <v/>
      </c>
      <c r="AE2309" s="18" t="str">
        <f t="shared" si="539"/>
        <v/>
      </c>
      <c r="AG2309" s="95" t="str">
        <f>IF($C2309="", "", IF(IFERROR(INDEX(Ingredients!C$11:C$310, MATCH($C2309, Ingredients!$B$11:$B$310, 0)), "")="", "", IFERROR(INDEX(Ingredients!C$11:C$310, MATCH($C2309, Ingredients!$B$11:$B$310, 0)), "")))</f>
        <v/>
      </c>
      <c r="AH2309" s="105" t="str">
        <f>IF($C2309="", "", IF(IFERROR(INDEX(Ingredients!D$11:D$310, MATCH($C2309, Ingredients!$B$11:$B$310, 0)), "")="", "", IFERROR(INDEX(Ingredients!D$11:D$310, MATCH($C2309, Ingredients!$B$11:$B$310, 0)), "")))</f>
        <v/>
      </c>
      <c r="AI2309" s="106" t="str">
        <f>IF($C2309="", "", IF(IFERROR(INDEX(Ingredients!E$11:E$310, MATCH($C2309, Ingredients!$B$11:$B$310, 0)), "")="", "", IFERROR(INDEX(Ingredients!E$11:E$310, MATCH($C2309, Ingredients!$B$11:$B$310, 0)), "")))</f>
        <v/>
      </c>
      <c r="AJ2309" s="108" t="str">
        <f>IF($C2309="", "", IF(IFERROR(INDEX(Ingredients!F$11:F$310, MATCH($C2309, Ingredients!$B$11:$B$310, 0)), "")="", "", IFERROR(INDEX(Ingredients!F$11:F$310, MATCH($C2309, Ingredients!$B$11:$B$310, 0)), "")))</f>
        <v/>
      </c>
      <c r="AK2309" s="106" t="str">
        <f>IF($C2309="", "", IF(IFERROR(INDEX(Ingredients!G$11:G$310, MATCH($C2309, Ingredients!$B$11:$B$310, 0)), "")="", "", IFERROR(INDEX(Ingredients!G$11:G$310, MATCH($C2309, Ingredients!$B$11:$B$310, 0)), "")))</f>
        <v/>
      </c>
      <c r="AL2309" s="79" t="str">
        <f>IF($C2309="", "", IF(IFERROR(INDEX(Ingredients!H$11:H$310, MATCH($C2309, Ingredients!$B$11:$B$310, 0)), "")="", "", IFERROR(INDEX(Ingredients!H$11:H$310, MATCH($C2309, Ingredients!$B$11:$B$310, 0)), "")))</f>
        <v/>
      </c>
      <c r="AN2309" s="83" t="str">
        <f t="shared" si="530"/>
        <v/>
      </c>
      <c r="AP2309" s="114" t="str">
        <f t="shared" si="540"/>
        <v/>
      </c>
      <c r="AR2309" s="117" t="str">
        <f>IF($C2309="", "", IF(IFERROR(INDEX(Ingredients!$AI$11:$AI$310, MATCH($C2309, Ingredients!$B$11:$B$310, 0)), "")="", "", IFERROR(INDEX(Ingredients!$AI$11:$AI$310, MATCH($C2309, Ingredients!$B$11:$B$310, 0)), "")))</f>
        <v/>
      </c>
      <c r="AT2309" s="120" t="str">
        <f t="shared" si="541"/>
        <v/>
      </c>
      <c r="AV2309" s="90" t="str">
        <f t="shared" si="531"/>
        <v/>
      </c>
      <c r="AX2309" s="90" t="str">
        <f>IF($AV2309="", "", COUNTIF($AV$11:$AV$5010, "&lt;"&amp;$AV2309)+1+COUNTIF($AV$11:$AV2309, $AV2309)-1)</f>
        <v/>
      </c>
      <c r="AZ2309" s="111" t="str">
        <f>IF($B2309="", "", SUMIF('Shopping List'!$AV$11:$AV$25, $B2309, 'Shopping List'!$BN$11:$BN$25))</f>
        <v/>
      </c>
      <c r="BB2309" s="117" t="str">
        <f t="shared" si="542"/>
        <v/>
      </c>
    </row>
    <row r="2310" spans="1:54" x14ac:dyDescent="0.25">
      <c r="A2310" s="4"/>
      <c r="B2310" s="37"/>
      <c r="C2310" s="124"/>
      <c r="D2310" s="39"/>
      <c r="E2310" s="125"/>
      <c r="F2310" s="48"/>
      <c r="G2310" s="4"/>
      <c r="H2310" s="4"/>
      <c r="I2310" s="95" t="str">
        <f>IF($C2310="", "", IF(IFERROR(INDEX(Ingredients!$C$11:$C$310, MATCH($C2310, Ingredients!$B$11:$B$310, 0)), "")="", "", IFERROR(INDEX(Ingredients!$C$11:$C$310, MATCH($C2310, Ingredients!$B$11:$B$310, 0)), "")))</f>
        <v/>
      </c>
      <c r="J2310" s="73" t="str">
        <f>IF($B2310="", "", IF(IFERROR(INDEX(Meals!$C$11:$C$260, MATCH($B2310, Meals!$B$11:$B$260, 0)), "")="", "", IFERROR(INDEX(Meals!$C$11:$C$260, MATCH($B2310, Meals!$B$11:$B$260, 0)), "")))</f>
        <v/>
      </c>
      <c r="K2310" s="4"/>
      <c r="L2310" s="72" t="str">
        <f t="shared" si="532"/>
        <v/>
      </c>
      <c r="M2310" s="73" t="str">
        <f t="shared" si="533"/>
        <v/>
      </c>
      <c r="N2310" s="4"/>
      <c r="O2310" s="78" t="str">
        <f t="shared" si="534"/>
        <v/>
      </c>
      <c r="P2310" s="79" t="str">
        <f t="shared" si="535"/>
        <v/>
      </c>
      <c r="Q2310" s="4"/>
      <c r="R2310" s="90" t="str">
        <f t="shared" si="536"/>
        <v/>
      </c>
      <c r="S2310" s="4"/>
      <c r="Y2310" s="18" t="str">
        <f t="shared" si="537"/>
        <v/>
      </c>
      <c r="AA2310" s="18" t="str">
        <f t="shared" si="528"/>
        <v/>
      </c>
      <c r="AB2310" s="18" t="str">
        <f t="shared" si="529"/>
        <v/>
      </c>
      <c r="AC2310" s="18" t="str">
        <f t="shared" si="538"/>
        <v/>
      </c>
      <c r="AD2310" s="18" t="str">
        <f t="shared" si="538"/>
        <v/>
      </c>
      <c r="AE2310" s="18" t="str">
        <f t="shared" si="539"/>
        <v/>
      </c>
      <c r="AG2310" s="95" t="str">
        <f>IF($C2310="", "", IF(IFERROR(INDEX(Ingredients!C$11:C$310, MATCH($C2310, Ingredients!$B$11:$B$310, 0)), "")="", "", IFERROR(INDEX(Ingredients!C$11:C$310, MATCH($C2310, Ingredients!$B$11:$B$310, 0)), "")))</f>
        <v/>
      </c>
      <c r="AH2310" s="105" t="str">
        <f>IF($C2310="", "", IF(IFERROR(INDEX(Ingredients!D$11:D$310, MATCH($C2310, Ingredients!$B$11:$B$310, 0)), "")="", "", IFERROR(INDEX(Ingredients!D$11:D$310, MATCH($C2310, Ingredients!$B$11:$B$310, 0)), "")))</f>
        <v/>
      </c>
      <c r="AI2310" s="106" t="str">
        <f>IF($C2310="", "", IF(IFERROR(INDEX(Ingredients!E$11:E$310, MATCH($C2310, Ingredients!$B$11:$B$310, 0)), "")="", "", IFERROR(INDEX(Ingredients!E$11:E$310, MATCH($C2310, Ingredients!$B$11:$B$310, 0)), "")))</f>
        <v/>
      </c>
      <c r="AJ2310" s="108" t="str">
        <f>IF($C2310="", "", IF(IFERROR(INDEX(Ingredients!F$11:F$310, MATCH($C2310, Ingredients!$B$11:$B$310, 0)), "")="", "", IFERROR(INDEX(Ingredients!F$11:F$310, MATCH($C2310, Ingredients!$B$11:$B$310, 0)), "")))</f>
        <v/>
      </c>
      <c r="AK2310" s="106" t="str">
        <f>IF($C2310="", "", IF(IFERROR(INDEX(Ingredients!G$11:G$310, MATCH($C2310, Ingredients!$B$11:$B$310, 0)), "")="", "", IFERROR(INDEX(Ingredients!G$11:G$310, MATCH($C2310, Ingredients!$B$11:$B$310, 0)), "")))</f>
        <v/>
      </c>
      <c r="AL2310" s="79" t="str">
        <f>IF($C2310="", "", IF(IFERROR(INDEX(Ingredients!H$11:H$310, MATCH($C2310, Ingredients!$B$11:$B$310, 0)), "")="", "", IFERROR(INDEX(Ingredients!H$11:H$310, MATCH($C2310, Ingredients!$B$11:$B$310, 0)), "")))</f>
        <v/>
      </c>
      <c r="AN2310" s="83" t="str">
        <f t="shared" si="530"/>
        <v/>
      </c>
      <c r="AP2310" s="114" t="str">
        <f t="shared" si="540"/>
        <v/>
      </c>
      <c r="AR2310" s="117" t="str">
        <f>IF($C2310="", "", IF(IFERROR(INDEX(Ingredients!$AI$11:$AI$310, MATCH($C2310, Ingredients!$B$11:$B$310, 0)), "")="", "", IFERROR(INDEX(Ingredients!$AI$11:$AI$310, MATCH($C2310, Ingredients!$B$11:$B$310, 0)), "")))</f>
        <v/>
      </c>
      <c r="AT2310" s="120" t="str">
        <f t="shared" si="541"/>
        <v/>
      </c>
      <c r="AV2310" s="90" t="str">
        <f t="shared" si="531"/>
        <v/>
      </c>
      <c r="AX2310" s="90" t="str">
        <f>IF($AV2310="", "", COUNTIF($AV$11:$AV$5010, "&lt;"&amp;$AV2310)+1+COUNTIF($AV$11:$AV2310, $AV2310)-1)</f>
        <v/>
      </c>
      <c r="AZ2310" s="111" t="str">
        <f>IF($B2310="", "", SUMIF('Shopping List'!$AV$11:$AV$25, $B2310, 'Shopping List'!$BN$11:$BN$25))</f>
        <v/>
      </c>
      <c r="BB2310" s="117" t="str">
        <f t="shared" si="542"/>
        <v/>
      </c>
    </row>
    <row r="2311" spans="1:54" x14ac:dyDescent="0.25">
      <c r="A2311" s="4"/>
      <c r="B2311" s="37"/>
      <c r="C2311" s="124"/>
      <c r="D2311" s="39"/>
      <c r="E2311" s="125"/>
      <c r="F2311" s="48"/>
      <c r="G2311" s="4"/>
      <c r="H2311" s="4"/>
      <c r="I2311" s="95" t="str">
        <f>IF($C2311="", "", IF(IFERROR(INDEX(Ingredients!$C$11:$C$310, MATCH($C2311, Ingredients!$B$11:$B$310, 0)), "")="", "", IFERROR(INDEX(Ingredients!$C$11:$C$310, MATCH($C2311, Ingredients!$B$11:$B$310, 0)), "")))</f>
        <v/>
      </c>
      <c r="J2311" s="73" t="str">
        <f>IF($B2311="", "", IF(IFERROR(INDEX(Meals!$C$11:$C$260, MATCH($B2311, Meals!$B$11:$B$260, 0)), "")="", "", IFERROR(INDEX(Meals!$C$11:$C$260, MATCH($B2311, Meals!$B$11:$B$260, 0)), "")))</f>
        <v/>
      </c>
      <c r="K2311" s="4"/>
      <c r="L2311" s="72" t="str">
        <f t="shared" si="532"/>
        <v/>
      </c>
      <c r="M2311" s="73" t="str">
        <f t="shared" si="533"/>
        <v/>
      </c>
      <c r="N2311" s="4"/>
      <c r="O2311" s="78" t="str">
        <f t="shared" si="534"/>
        <v/>
      </c>
      <c r="P2311" s="79" t="str">
        <f t="shared" si="535"/>
        <v/>
      </c>
      <c r="Q2311" s="4"/>
      <c r="R2311" s="90" t="str">
        <f t="shared" si="536"/>
        <v/>
      </c>
      <c r="S2311" s="4"/>
      <c r="Y2311" s="18" t="str">
        <f t="shared" si="537"/>
        <v/>
      </c>
      <c r="AA2311" s="18" t="str">
        <f t="shared" si="528"/>
        <v/>
      </c>
      <c r="AB2311" s="18" t="str">
        <f t="shared" si="529"/>
        <v/>
      </c>
      <c r="AC2311" s="18" t="str">
        <f t="shared" si="538"/>
        <v/>
      </c>
      <c r="AD2311" s="18" t="str">
        <f t="shared" si="538"/>
        <v/>
      </c>
      <c r="AE2311" s="18" t="str">
        <f t="shared" si="539"/>
        <v/>
      </c>
      <c r="AG2311" s="95" t="str">
        <f>IF($C2311="", "", IF(IFERROR(INDEX(Ingredients!C$11:C$310, MATCH($C2311, Ingredients!$B$11:$B$310, 0)), "")="", "", IFERROR(INDEX(Ingredients!C$11:C$310, MATCH($C2311, Ingredients!$B$11:$B$310, 0)), "")))</f>
        <v/>
      </c>
      <c r="AH2311" s="105" t="str">
        <f>IF($C2311="", "", IF(IFERROR(INDEX(Ingredients!D$11:D$310, MATCH($C2311, Ingredients!$B$11:$B$310, 0)), "")="", "", IFERROR(INDEX(Ingredients!D$11:D$310, MATCH($C2311, Ingredients!$B$11:$B$310, 0)), "")))</f>
        <v/>
      </c>
      <c r="AI2311" s="106" t="str">
        <f>IF($C2311="", "", IF(IFERROR(INDEX(Ingredients!E$11:E$310, MATCH($C2311, Ingredients!$B$11:$B$310, 0)), "")="", "", IFERROR(INDEX(Ingredients!E$11:E$310, MATCH($C2311, Ingredients!$B$11:$B$310, 0)), "")))</f>
        <v/>
      </c>
      <c r="AJ2311" s="108" t="str">
        <f>IF($C2311="", "", IF(IFERROR(INDEX(Ingredients!F$11:F$310, MATCH($C2311, Ingredients!$B$11:$B$310, 0)), "")="", "", IFERROR(INDEX(Ingredients!F$11:F$310, MATCH($C2311, Ingredients!$B$11:$B$310, 0)), "")))</f>
        <v/>
      </c>
      <c r="AK2311" s="106" t="str">
        <f>IF($C2311="", "", IF(IFERROR(INDEX(Ingredients!G$11:G$310, MATCH($C2311, Ingredients!$B$11:$B$310, 0)), "")="", "", IFERROR(INDEX(Ingredients!G$11:G$310, MATCH($C2311, Ingredients!$B$11:$B$310, 0)), "")))</f>
        <v/>
      </c>
      <c r="AL2311" s="79" t="str">
        <f>IF($C2311="", "", IF(IFERROR(INDEX(Ingredients!H$11:H$310, MATCH($C2311, Ingredients!$B$11:$B$310, 0)), "")="", "", IFERROR(INDEX(Ingredients!H$11:H$310, MATCH($C2311, Ingredients!$B$11:$B$310, 0)), "")))</f>
        <v/>
      </c>
      <c r="AN2311" s="83" t="str">
        <f t="shared" si="530"/>
        <v/>
      </c>
      <c r="AP2311" s="114" t="str">
        <f t="shared" si="540"/>
        <v/>
      </c>
      <c r="AR2311" s="117" t="str">
        <f>IF($C2311="", "", IF(IFERROR(INDEX(Ingredients!$AI$11:$AI$310, MATCH($C2311, Ingredients!$B$11:$B$310, 0)), "")="", "", IFERROR(INDEX(Ingredients!$AI$11:$AI$310, MATCH($C2311, Ingredients!$B$11:$B$310, 0)), "")))</f>
        <v/>
      </c>
      <c r="AT2311" s="120" t="str">
        <f t="shared" si="541"/>
        <v/>
      </c>
      <c r="AV2311" s="90" t="str">
        <f t="shared" si="531"/>
        <v/>
      </c>
      <c r="AX2311" s="90" t="str">
        <f>IF($AV2311="", "", COUNTIF($AV$11:$AV$5010, "&lt;"&amp;$AV2311)+1+COUNTIF($AV$11:$AV2311, $AV2311)-1)</f>
        <v/>
      </c>
      <c r="AZ2311" s="111" t="str">
        <f>IF($B2311="", "", SUMIF('Shopping List'!$AV$11:$AV$25, $B2311, 'Shopping List'!$BN$11:$BN$25))</f>
        <v/>
      </c>
      <c r="BB2311" s="117" t="str">
        <f t="shared" si="542"/>
        <v/>
      </c>
    </row>
    <row r="2312" spans="1:54" x14ac:dyDescent="0.25">
      <c r="A2312" s="4"/>
      <c r="B2312" s="37"/>
      <c r="C2312" s="124"/>
      <c r="D2312" s="39"/>
      <c r="E2312" s="125"/>
      <c r="F2312" s="48"/>
      <c r="G2312" s="4"/>
      <c r="H2312" s="4"/>
      <c r="I2312" s="95" t="str">
        <f>IF($C2312="", "", IF(IFERROR(INDEX(Ingredients!$C$11:$C$310, MATCH($C2312, Ingredients!$B$11:$B$310, 0)), "")="", "", IFERROR(INDEX(Ingredients!$C$11:$C$310, MATCH($C2312, Ingredients!$B$11:$B$310, 0)), "")))</f>
        <v/>
      </c>
      <c r="J2312" s="73" t="str">
        <f>IF($B2312="", "", IF(IFERROR(INDEX(Meals!$C$11:$C$260, MATCH($B2312, Meals!$B$11:$B$260, 0)), "")="", "", IFERROR(INDEX(Meals!$C$11:$C$260, MATCH($B2312, Meals!$B$11:$B$260, 0)), "")))</f>
        <v/>
      </c>
      <c r="K2312" s="4"/>
      <c r="L2312" s="72" t="str">
        <f t="shared" si="532"/>
        <v/>
      </c>
      <c r="M2312" s="73" t="str">
        <f t="shared" si="533"/>
        <v/>
      </c>
      <c r="N2312" s="4"/>
      <c r="O2312" s="78" t="str">
        <f t="shared" si="534"/>
        <v/>
      </c>
      <c r="P2312" s="79" t="str">
        <f t="shared" si="535"/>
        <v/>
      </c>
      <c r="Q2312" s="4"/>
      <c r="R2312" s="90" t="str">
        <f t="shared" si="536"/>
        <v/>
      </c>
      <c r="S2312" s="4"/>
      <c r="Y2312" s="18" t="str">
        <f t="shared" si="537"/>
        <v/>
      </c>
      <c r="AA2312" s="18" t="str">
        <f t="shared" si="528"/>
        <v/>
      </c>
      <c r="AB2312" s="18" t="str">
        <f t="shared" si="529"/>
        <v/>
      </c>
      <c r="AC2312" s="18" t="str">
        <f t="shared" si="538"/>
        <v/>
      </c>
      <c r="AD2312" s="18" t="str">
        <f t="shared" si="538"/>
        <v/>
      </c>
      <c r="AE2312" s="18" t="str">
        <f t="shared" si="539"/>
        <v/>
      </c>
      <c r="AG2312" s="95" t="str">
        <f>IF($C2312="", "", IF(IFERROR(INDEX(Ingredients!C$11:C$310, MATCH($C2312, Ingredients!$B$11:$B$310, 0)), "")="", "", IFERROR(INDEX(Ingredients!C$11:C$310, MATCH($C2312, Ingredients!$B$11:$B$310, 0)), "")))</f>
        <v/>
      </c>
      <c r="AH2312" s="105" t="str">
        <f>IF($C2312="", "", IF(IFERROR(INDEX(Ingredients!D$11:D$310, MATCH($C2312, Ingredients!$B$11:$B$310, 0)), "")="", "", IFERROR(INDEX(Ingredients!D$11:D$310, MATCH($C2312, Ingredients!$B$11:$B$310, 0)), "")))</f>
        <v/>
      </c>
      <c r="AI2312" s="106" t="str">
        <f>IF($C2312="", "", IF(IFERROR(INDEX(Ingredients!E$11:E$310, MATCH($C2312, Ingredients!$B$11:$B$310, 0)), "")="", "", IFERROR(INDEX(Ingredients!E$11:E$310, MATCH($C2312, Ingredients!$B$11:$B$310, 0)), "")))</f>
        <v/>
      </c>
      <c r="AJ2312" s="108" t="str">
        <f>IF($C2312="", "", IF(IFERROR(INDEX(Ingredients!F$11:F$310, MATCH($C2312, Ingredients!$B$11:$B$310, 0)), "")="", "", IFERROR(INDEX(Ingredients!F$11:F$310, MATCH($C2312, Ingredients!$B$11:$B$310, 0)), "")))</f>
        <v/>
      </c>
      <c r="AK2312" s="106" t="str">
        <f>IF($C2312="", "", IF(IFERROR(INDEX(Ingredients!G$11:G$310, MATCH($C2312, Ingredients!$B$11:$B$310, 0)), "")="", "", IFERROR(INDEX(Ingredients!G$11:G$310, MATCH($C2312, Ingredients!$B$11:$B$310, 0)), "")))</f>
        <v/>
      </c>
      <c r="AL2312" s="79" t="str">
        <f>IF($C2312="", "", IF(IFERROR(INDEX(Ingredients!H$11:H$310, MATCH($C2312, Ingredients!$B$11:$B$310, 0)), "")="", "", IFERROR(INDEX(Ingredients!H$11:H$310, MATCH($C2312, Ingredients!$B$11:$B$310, 0)), "")))</f>
        <v/>
      </c>
      <c r="AN2312" s="83" t="str">
        <f t="shared" si="530"/>
        <v/>
      </c>
      <c r="AP2312" s="114" t="str">
        <f t="shared" si="540"/>
        <v/>
      </c>
      <c r="AR2312" s="117" t="str">
        <f>IF($C2312="", "", IF(IFERROR(INDEX(Ingredients!$AI$11:$AI$310, MATCH($C2312, Ingredients!$B$11:$B$310, 0)), "")="", "", IFERROR(INDEX(Ingredients!$AI$11:$AI$310, MATCH($C2312, Ingredients!$B$11:$B$310, 0)), "")))</f>
        <v/>
      </c>
      <c r="AT2312" s="120" t="str">
        <f t="shared" si="541"/>
        <v/>
      </c>
      <c r="AV2312" s="90" t="str">
        <f t="shared" si="531"/>
        <v/>
      </c>
      <c r="AX2312" s="90" t="str">
        <f>IF($AV2312="", "", COUNTIF($AV$11:$AV$5010, "&lt;"&amp;$AV2312)+1+COUNTIF($AV$11:$AV2312, $AV2312)-1)</f>
        <v/>
      </c>
      <c r="AZ2312" s="111" t="str">
        <f>IF($B2312="", "", SUMIF('Shopping List'!$AV$11:$AV$25, $B2312, 'Shopping List'!$BN$11:$BN$25))</f>
        <v/>
      </c>
      <c r="BB2312" s="117" t="str">
        <f t="shared" si="542"/>
        <v/>
      </c>
    </row>
    <row r="2313" spans="1:54" x14ac:dyDescent="0.25">
      <c r="A2313" s="4"/>
      <c r="B2313" s="37"/>
      <c r="C2313" s="124"/>
      <c r="D2313" s="39"/>
      <c r="E2313" s="125"/>
      <c r="F2313" s="48"/>
      <c r="G2313" s="4"/>
      <c r="H2313" s="4"/>
      <c r="I2313" s="95" t="str">
        <f>IF($C2313="", "", IF(IFERROR(INDEX(Ingredients!$C$11:$C$310, MATCH($C2313, Ingredients!$B$11:$B$310, 0)), "")="", "", IFERROR(INDEX(Ingredients!$C$11:$C$310, MATCH($C2313, Ingredients!$B$11:$B$310, 0)), "")))</f>
        <v/>
      </c>
      <c r="J2313" s="73" t="str">
        <f>IF($B2313="", "", IF(IFERROR(INDEX(Meals!$C$11:$C$260, MATCH($B2313, Meals!$B$11:$B$260, 0)), "")="", "", IFERROR(INDEX(Meals!$C$11:$C$260, MATCH($B2313, Meals!$B$11:$B$260, 0)), "")))</f>
        <v/>
      </c>
      <c r="K2313" s="4"/>
      <c r="L2313" s="72" t="str">
        <f t="shared" si="532"/>
        <v/>
      </c>
      <c r="M2313" s="73" t="str">
        <f t="shared" si="533"/>
        <v/>
      </c>
      <c r="N2313" s="4"/>
      <c r="O2313" s="78" t="str">
        <f t="shared" si="534"/>
        <v/>
      </c>
      <c r="P2313" s="79" t="str">
        <f t="shared" si="535"/>
        <v/>
      </c>
      <c r="Q2313" s="4"/>
      <c r="R2313" s="90" t="str">
        <f t="shared" si="536"/>
        <v/>
      </c>
      <c r="S2313" s="4"/>
      <c r="Y2313" s="18" t="str">
        <f t="shared" si="537"/>
        <v/>
      </c>
      <c r="AA2313" s="18" t="str">
        <f t="shared" si="528"/>
        <v/>
      </c>
      <c r="AB2313" s="18" t="str">
        <f t="shared" si="529"/>
        <v/>
      </c>
      <c r="AC2313" s="18" t="str">
        <f t="shared" si="538"/>
        <v/>
      </c>
      <c r="AD2313" s="18" t="str">
        <f t="shared" si="538"/>
        <v/>
      </c>
      <c r="AE2313" s="18" t="str">
        <f t="shared" si="539"/>
        <v/>
      </c>
      <c r="AG2313" s="95" t="str">
        <f>IF($C2313="", "", IF(IFERROR(INDEX(Ingredients!C$11:C$310, MATCH($C2313, Ingredients!$B$11:$B$310, 0)), "")="", "", IFERROR(INDEX(Ingredients!C$11:C$310, MATCH($C2313, Ingredients!$B$11:$B$310, 0)), "")))</f>
        <v/>
      </c>
      <c r="AH2313" s="105" t="str">
        <f>IF($C2313="", "", IF(IFERROR(INDEX(Ingredients!D$11:D$310, MATCH($C2313, Ingredients!$B$11:$B$310, 0)), "")="", "", IFERROR(INDEX(Ingredients!D$11:D$310, MATCH($C2313, Ingredients!$B$11:$B$310, 0)), "")))</f>
        <v/>
      </c>
      <c r="AI2313" s="106" t="str">
        <f>IF($C2313="", "", IF(IFERROR(INDEX(Ingredients!E$11:E$310, MATCH($C2313, Ingredients!$B$11:$B$310, 0)), "")="", "", IFERROR(INDEX(Ingredients!E$11:E$310, MATCH($C2313, Ingredients!$B$11:$B$310, 0)), "")))</f>
        <v/>
      </c>
      <c r="AJ2313" s="108" t="str">
        <f>IF($C2313="", "", IF(IFERROR(INDEX(Ingredients!F$11:F$310, MATCH($C2313, Ingredients!$B$11:$B$310, 0)), "")="", "", IFERROR(INDEX(Ingredients!F$11:F$310, MATCH($C2313, Ingredients!$B$11:$B$310, 0)), "")))</f>
        <v/>
      </c>
      <c r="AK2313" s="106" t="str">
        <f>IF($C2313="", "", IF(IFERROR(INDEX(Ingredients!G$11:G$310, MATCH($C2313, Ingredients!$B$11:$B$310, 0)), "")="", "", IFERROR(INDEX(Ingredients!G$11:G$310, MATCH($C2313, Ingredients!$B$11:$B$310, 0)), "")))</f>
        <v/>
      </c>
      <c r="AL2313" s="79" t="str">
        <f>IF($C2313="", "", IF(IFERROR(INDEX(Ingredients!H$11:H$310, MATCH($C2313, Ingredients!$B$11:$B$310, 0)), "")="", "", IFERROR(INDEX(Ingredients!H$11:H$310, MATCH($C2313, Ingredients!$B$11:$B$310, 0)), "")))</f>
        <v/>
      </c>
      <c r="AN2313" s="83" t="str">
        <f t="shared" si="530"/>
        <v/>
      </c>
      <c r="AP2313" s="114" t="str">
        <f t="shared" si="540"/>
        <v/>
      </c>
      <c r="AR2313" s="117" t="str">
        <f>IF($C2313="", "", IF(IFERROR(INDEX(Ingredients!$AI$11:$AI$310, MATCH($C2313, Ingredients!$B$11:$B$310, 0)), "")="", "", IFERROR(INDEX(Ingredients!$AI$11:$AI$310, MATCH($C2313, Ingredients!$B$11:$B$310, 0)), "")))</f>
        <v/>
      </c>
      <c r="AT2313" s="120" t="str">
        <f t="shared" si="541"/>
        <v/>
      </c>
      <c r="AV2313" s="90" t="str">
        <f t="shared" si="531"/>
        <v/>
      </c>
      <c r="AX2313" s="90" t="str">
        <f>IF($AV2313="", "", COUNTIF($AV$11:$AV$5010, "&lt;"&amp;$AV2313)+1+COUNTIF($AV$11:$AV2313, $AV2313)-1)</f>
        <v/>
      </c>
      <c r="AZ2313" s="111" t="str">
        <f>IF($B2313="", "", SUMIF('Shopping List'!$AV$11:$AV$25, $B2313, 'Shopping List'!$BN$11:$BN$25))</f>
        <v/>
      </c>
      <c r="BB2313" s="117" t="str">
        <f t="shared" si="542"/>
        <v/>
      </c>
    </row>
    <row r="2314" spans="1:54" x14ac:dyDescent="0.25">
      <c r="A2314" s="4"/>
      <c r="B2314" s="37"/>
      <c r="C2314" s="124"/>
      <c r="D2314" s="39"/>
      <c r="E2314" s="125"/>
      <c r="F2314" s="48"/>
      <c r="G2314" s="4"/>
      <c r="H2314" s="4"/>
      <c r="I2314" s="95" t="str">
        <f>IF($C2314="", "", IF(IFERROR(INDEX(Ingredients!$C$11:$C$310, MATCH($C2314, Ingredients!$B$11:$B$310, 0)), "")="", "", IFERROR(INDEX(Ingredients!$C$11:$C$310, MATCH($C2314, Ingredients!$B$11:$B$310, 0)), "")))</f>
        <v/>
      </c>
      <c r="J2314" s="73" t="str">
        <f>IF($B2314="", "", IF(IFERROR(INDEX(Meals!$C$11:$C$260, MATCH($B2314, Meals!$B$11:$B$260, 0)), "")="", "", IFERROR(INDEX(Meals!$C$11:$C$260, MATCH($B2314, Meals!$B$11:$B$260, 0)), "")))</f>
        <v/>
      </c>
      <c r="K2314" s="4"/>
      <c r="L2314" s="72" t="str">
        <f t="shared" si="532"/>
        <v/>
      </c>
      <c r="M2314" s="73" t="str">
        <f t="shared" si="533"/>
        <v/>
      </c>
      <c r="N2314" s="4"/>
      <c r="O2314" s="78" t="str">
        <f t="shared" si="534"/>
        <v/>
      </c>
      <c r="P2314" s="79" t="str">
        <f t="shared" si="535"/>
        <v/>
      </c>
      <c r="Q2314" s="4"/>
      <c r="R2314" s="90" t="str">
        <f t="shared" si="536"/>
        <v/>
      </c>
      <c r="S2314" s="4"/>
      <c r="Y2314" s="18" t="str">
        <f t="shared" si="537"/>
        <v/>
      </c>
      <c r="AA2314" s="18" t="str">
        <f t="shared" si="528"/>
        <v/>
      </c>
      <c r="AB2314" s="18" t="str">
        <f t="shared" si="529"/>
        <v/>
      </c>
      <c r="AC2314" s="18" t="str">
        <f t="shared" si="538"/>
        <v/>
      </c>
      <c r="AD2314" s="18" t="str">
        <f t="shared" si="538"/>
        <v/>
      </c>
      <c r="AE2314" s="18" t="str">
        <f t="shared" si="539"/>
        <v/>
      </c>
      <c r="AG2314" s="95" t="str">
        <f>IF($C2314="", "", IF(IFERROR(INDEX(Ingredients!C$11:C$310, MATCH($C2314, Ingredients!$B$11:$B$310, 0)), "")="", "", IFERROR(INDEX(Ingredients!C$11:C$310, MATCH($C2314, Ingredients!$B$11:$B$310, 0)), "")))</f>
        <v/>
      </c>
      <c r="AH2314" s="105" t="str">
        <f>IF($C2314="", "", IF(IFERROR(INDEX(Ingredients!D$11:D$310, MATCH($C2314, Ingredients!$B$11:$B$310, 0)), "")="", "", IFERROR(INDEX(Ingredients!D$11:D$310, MATCH($C2314, Ingredients!$B$11:$B$310, 0)), "")))</f>
        <v/>
      </c>
      <c r="AI2314" s="106" t="str">
        <f>IF($C2314="", "", IF(IFERROR(INDEX(Ingredients!E$11:E$310, MATCH($C2314, Ingredients!$B$11:$B$310, 0)), "")="", "", IFERROR(INDEX(Ingredients!E$11:E$310, MATCH($C2314, Ingredients!$B$11:$B$310, 0)), "")))</f>
        <v/>
      </c>
      <c r="AJ2314" s="108" t="str">
        <f>IF($C2314="", "", IF(IFERROR(INDEX(Ingredients!F$11:F$310, MATCH($C2314, Ingredients!$B$11:$B$310, 0)), "")="", "", IFERROR(INDEX(Ingredients!F$11:F$310, MATCH($C2314, Ingredients!$B$11:$B$310, 0)), "")))</f>
        <v/>
      </c>
      <c r="AK2314" s="106" t="str">
        <f>IF($C2314="", "", IF(IFERROR(INDEX(Ingredients!G$11:G$310, MATCH($C2314, Ingredients!$B$11:$B$310, 0)), "")="", "", IFERROR(INDEX(Ingredients!G$11:G$310, MATCH($C2314, Ingredients!$B$11:$B$310, 0)), "")))</f>
        <v/>
      </c>
      <c r="AL2314" s="79" t="str">
        <f>IF($C2314="", "", IF(IFERROR(INDEX(Ingredients!H$11:H$310, MATCH($C2314, Ingredients!$B$11:$B$310, 0)), "")="", "", IFERROR(INDEX(Ingredients!H$11:H$310, MATCH($C2314, Ingredients!$B$11:$B$310, 0)), "")))</f>
        <v/>
      </c>
      <c r="AN2314" s="83" t="str">
        <f t="shared" si="530"/>
        <v/>
      </c>
      <c r="AP2314" s="114" t="str">
        <f t="shared" si="540"/>
        <v/>
      </c>
      <c r="AR2314" s="117" t="str">
        <f>IF($C2314="", "", IF(IFERROR(INDEX(Ingredients!$AI$11:$AI$310, MATCH($C2314, Ingredients!$B$11:$B$310, 0)), "")="", "", IFERROR(INDEX(Ingredients!$AI$11:$AI$310, MATCH($C2314, Ingredients!$B$11:$B$310, 0)), "")))</f>
        <v/>
      </c>
      <c r="AT2314" s="120" t="str">
        <f t="shared" si="541"/>
        <v/>
      </c>
      <c r="AV2314" s="90" t="str">
        <f t="shared" si="531"/>
        <v/>
      </c>
      <c r="AX2314" s="90" t="str">
        <f>IF($AV2314="", "", COUNTIF($AV$11:$AV$5010, "&lt;"&amp;$AV2314)+1+COUNTIF($AV$11:$AV2314, $AV2314)-1)</f>
        <v/>
      </c>
      <c r="AZ2314" s="111" t="str">
        <f>IF($B2314="", "", SUMIF('Shopping List'!$AV$11:$AV$25, $B2314, 'Shopping List'!$BN$11:$BN$25))</f>
        <v/>
      </c>
      <c r="BB2314" s="117" t="str">
        <f t="shared" si="542"/>
        <v/>
      </c>
    </row>
    <row r="2315" spans="1:54" x14ac:dyDescent="0.25">
      <c r="A2315" s="4"/>
      <c r="B2315" s="37"/>
      <c r="C2315" s="124"/>
      <c r="D2315" s="39"/>
      <c r="E2315" s="125"/>
      <c r="F2315" s="48"/>
      <c r="G2315" s="4"/>
      <c r="H2315" s="4"/>
      <c r="I2315" s="95" t="str">
        <f>IF($C2315="", "", IF(IFERROR(INDEX(Ingredients!$C$11:$C$310, MATCH($C2315, Ingredients!$B$11:$B$310, 0)), "")="", "", IFERROR(INDEX(Ingredients!$C$11:$C$310, MATCH($C2315, Ingredients!$B$11:$B$310, 0)), "")))</f>
        <v/>
      </c>
      <c r="J2315" s="73" t="str">
        <f>IF($B2315="", "", IF(IFERROR(INDEX(Meals!$C$11:$C$260, MATCH($B2315, Meals!$B$11:$B$260, 0)), "")="", "", IFERROR(INDEX(Meals!$C$11:$C$260, MATCH($B2315, Meals!$B$11:$B$260, 0)), "")))</f>
        <v/>
      </c>
      <c r="K2315" s="4"/>
      <c r="L2315" s="72" t="str">
        <f t="shared" si="532"/>
        <v/>
      </c>
      <c r="M2315" s="73" t="str">
        <f t="shared" si="533"/>
        <v/>
      </c>
      <c r="N2315" s="4"/>
      <c r="O2315" s="78" t="str">
        <f t="shared" si="534"/>
        <v/>
      </c>
      <c r="P2315" s="79" t="str">
        <f t="shared" si="535"/>
        <v/>
      </c>
      <c r="Q2315" s="4"/>
      <c r="R2315" s="90" t="str">
        <f t="shared" si="536"/>
        <v/>
      </c>
      <c r="S2315" s="4"/>
      <c r="Y2315" s="18" t="str">
        <f t="shared" si="537"/>
        <v/>
      </c>
      <c r="AA2315" s="18" t="str">
        <f t="shared" ref="AA2315:AA2378" si="543">IF($Y2315="", "", IF(AND(AA$5="X", B2315=""), $Y$6, IF(AND(NOT(B2315=""), COUNTIF(V$11:V$260, B2315)=0), $Y$7, "")))</f>
        <v/>
      </c>
      <c r="AB2315" s="18" t="str">
        <f t="shared" ref="AB2315:AB2378" si="544">IF($Y2315="", "", IF(AND(AB$5="X", C2315=""), $Y$6, IF(AND(NOT(C2315=""), COUNTIF(W$11:W$310, C2315)=0), $Y$7, "")))</f>
        <v/>
      </c>
      <c r="AC2315" s="18" t="str">
        <f t="shared" si="538"/>
        <v/>
      </c>
      <c r="AD2315" s="18" t="str">
        <f t="shared" si="538"/>
        <v/>
      </c>
      <c r="AE2315" s="18" t="str">
        <f t="shared" si="539"/>
        <v/>
      </c>
      <c r="AG2315" s="95" t="str">
        <f>IF($C2315="", "", IF(IFERROR(INDEX(Ingredients!C$11:C$310, MATCH($C2315, Ingredients!$B$11:$B$310, 0)), "")="", "", IFERROR(INDEX(Ingredients!C$11:C$310, MATCH($C2315, Ingredients!$B$11:$B$310, 0)), "")))</f>
        <v/>
      </c>
      <c r="AH2315" s="105" t="str">
        <f>IF($C2315="", "", IF(IFERROR(INDEX(Ingredients!D$11:D$310, MATCH($C2315, Ingredients!$B$11:$B$310, 0)), "")="", "", IFERROR(INDEX(Ingredients!D$11:D$310, MATCH($C2315, Ingredients!$B$11:$B$310, 0)), "")))</f>
        <v/>
      </c>
      <c r="AI2315" s="106" t="str">
        <f>IF($C2315="", "", IF(IFERROR(INDEX(Ingredients!E$11:E$310, MATCH($C2315, Ingredients!$B$11:$B$310, 0)), "")="", "", IFERROR(INDEX(Ingredients!E$11:E$310, MATCH($C2315, Ingredients!$B$11:$B$310, 0)), "")))</f>
        <v/>
      </c>
      <c r="AJ2315" s="108" t="str">
        <f>IF($C2315="", "", IF(IFERROR(INDEX(Ingredients!F$11:F$310, MATCH($C2315, Ingredients!$B$11:$B$310, 0)), "")="", "", IFERROR(INDEX(Ingredients!F$11:F$310, MATCH($C2315, Ingredients!$B$11:$B$310, 0)), "")))</f>
        <v/>
      </c>
      <c r="AK2315" s="106" t="str">
        <f>IF($C2315="", "", IF(IFERROR(INDEX(Ingredients!G$11:G$310, MATCH($C2315, Ingredients!$B$11:$B$310, 0)), "")="", "", IFERROR(INDEX(Ingredients!G$11:G$310, MATCH($C2315, Ingredients!$B$11:$B$310, 0)), "")))</f>
        <v/>
      </c>
      <c r="AL2315" s="79" t="str">
        <f>IF($C2315="", "", IF(IFERROR(INDEX(Ingredients!H$11:H$310, MATCH($C2315, Ingredients!$B$11:$B$310, 0)), "")="", "", IFERROR(INDEX(Ingredients!H$11:H$310, MATCH($C2315, Ingredients!$B$11:$B$310, 0)), "")))</f>
        <v/>
      </c>
      <c r="AN2315" s="83" t="str">
        <f t="shared" ref="AN2315:AN2378" si="545">IF($D2315="", "", IFERROR(IF($AK2315=$AI2315, $AJ2315/$AH2315, $AJ2315), ""))</f>
        <v/>
      </c>
      <c r="AP2315" s="114" t="str">
        <f t="shared" si="540"/>
        <v/>
      </c>
      <c r="AR2315" s="117" t="str">
        <f>IF($C2315="", "", IF(IFERROR(INDEX(Ingredients!$AI$11:$AI$310, MATCH($C2315, Ingredients!$B$11:$B$310, 0)), "")="", "", IFERROR(INDEX(Ingredients!$AI$11:$AI$310, MATCH($C2315, Ingredients!$B$11:$B$310, 0)), "")))</f>
        <v/>
      </c>
      <c r="AT2315" s="120" t="str">
        <f t="shared" si="541"/>
        <v/>
      </c>
      <c r="AV2315" s="90" t="str">
        <f t="shared" ref="AV2315:AV2378" si="546">IF($AT$8="", "", IF($B2315=$AT$8, $E2315, ""))</f>
        <v/>
      </c>
      <c r="AX2315" s="90" t="str">
        <f>IF($AV2315="", "", COUNTIF($AV$11:$AV$5010, "&lt;"&amp;$AV2315)+1+COUNTIF($AV$11:$AV2315, $AV2315)-1)</f>
        <v/>
      </c>
      <c r="AZ2315" s="111" t="str">
        <f>IF($B2315="", "", SUMIF('Shopping List'!$AV$11:$AV$25, $B2315, 'Shopping List'!$BN$11:$BN$25))</f>
        <v/>
      </c>
      <c r="BB2315" s="117" t="str">
        <f t="shared" si="542"/>
        <v/>
      </c>
    </row>
    <row r="2316" spans="1:54" x14ac:dyDescent="0.25">
      <c r="A2316" s="4"/>
      <c r="B2316" s="37"/>
      <c r="C2316" s="124"/>
      <c r="D2316" s="39"/>
      <c r="E2316" s="125"/>
      <c r="F2316" s="48"/>
      <c r="G2316" s="4"/>
      <c r="H2316" s="4"/>
      <c r="I2316" s="95" t="str">
        <f>IF($C2316="", "", IF(IFERROR(INDEX(Ingredients!$C$11:$C$310, MATCH($C2316, Ingredients!$B$11:$B$310, 0)), "")="", "", IFERROR(INDEX(Ingredients!$C$11:$C$310, MATCH($C2316, Ingredients!$B$11:$B$310, 0)), "")))</f>
        <v/>
      </c>
      <c r="J2316" s="73" t="str">
        <f>IF($B2316="", "", IF(IFERROR(INDEX(Meals!$C$11:$C$260, MATCH($B2316, Meals!$B$11:$B$260, 0)), "")="", "", IFERROR(INDEX(Meals!$C$11:$C$260, MATCH($B2316, Meals!$B$11:$B$260, 0)), "")))</f>
        <v/>
      </c>
      <c r="K2316" s="4"/>
      <c r="L2316" s="72" t="str">
        <f t="shared" ref="L2316:L2379" si="547">IF($D2316="", "", IFERROR(ROUND($AN2316*$D2316, 0), ""))</f>
        <v/>
      </c>
      <c r="M2316" s="73" t="str">
        <f t="shared" ref="M2316:M2379" si="548">IFERROR(ROUND($L2316/$J2316, 0), "")</f>
        <v/>
      </c>
      <c r="N2316" s="4"/>
      <c r="O2316" s="78" t="str">
        <f t="shared" ref="O2316:O2379" si="549">IF($D2316="", "", IFERROR(ROUND($AP2316*$D2316, 2), ""))</f>
        <v/>
      </c>
      <c r="P2316" s="79" t="str">
        <f t="shared" ref="P2316:P2379" si="550">IFERROR(ROUND($O2316/$J2316, 2), "")</f>
        <v/>
      </c>
      <c r="Q2316" s="4"/>
      <c r="R2316" s="90" t="str">
        <f t="shared" ref="R2316:R2379" si="551">IF(OR($D2316="", $AR2316=""), "", IF($AR2316&gt;=$D2316, $V$3, $V$4))</f>
        <v/>
      </c>
      <c r="S2316" s="4"/>
      <c r="Y2316" s="18" t="str">
        <f t="shared" ref="Y2316:Y2379" si="552">IF(COUNTIF($B2316:$F2316, "")=5, "", "X")</f>
        <v/>
      </c>
      <c r="AA2316" s="18" t="str">
        <f t="shared" si="543"/>
        <v/>
      </c>
      <c r="AB2316" s="18" t="str">
        <f t="shared" si="544"/>
        <v/>
      </c>
      <c r="AC2316" s="18" t="str">
        <f t="shared" ref="AC2316:AD2379" si="553">IF($Y2316="", "", IF(AND(AC$5="X", D2316=""), $Y$6, IF(AND(NOT(D2316=""), ISNUMBER(D2316)=FALSE), $Y$7, "")))</f>
        <v/>
      </c>
      <c r="AD2316" s="18" t="str">
        <f t="shared" si="553"/>
        <v/>
      </c>
      <c r="AE2316" s="18" t="str">
        <f t="shared" ref="AE2316:AE2379" si="554">IF($Y2316="", "", IF(AND(AE$5="X", F2316=""), $Y$6, ""))</f>
        <v/>
      </c>
      <c r="AG2316" s="95" t="str">
        <f>IF($C2316="", "", IF(IFERROR(INDEX(Ingredients!C$11:C$310, MATCH($C2316, Ingredients!$B$11:$B$310, 0)), "")="", "", IFERROR(INDEX(Ingredients!C$11:C$310, MATCH($C2316, Ingredients!$B$11:$B$310, 0)), "")))</f>
        <v/>
      </c>
      <c r="AH2316" s="105" t="str">
        <f>IF($C2316="", "", IF(IFERROR(INDEX(Ingredients!D$11:D$310, MATCH($C2316, Ingredients!$B$11:$B$310, 0)), "")="", "", IFERROR(INDEX(Ingredients!D$11:D$310, MATCH($C2316, Ingredients!$B$11:$B$310, 0)), "")))</f>
        <v/>
      </c>
      <c r="AI2316" s="106" t="str">
        <f>IF($C2316="", "", IF(IFERROR(INDEX(Ingredients!E$11:E$310, MATCH($C2316, Ingredients!$B$11:$B$310, 0)), "")="", "", IFERROR(INDEX(Ingredients!E$11:E$310, MATCH($C2316, Ingredients!$B$11:$B$310, 0)), "")))</f>
        <v/>
      </c>
      <c r="AJ2316" s="108" t="str">
        <f>IF($C2316="", "", IF(IFERROR(INDEX(Ingredients!F$11:F$310, MATCH($C2316, Ingredients!$B$11:$B$310, 0)), "")="", "", IFERROR(INDEX(Ingredients!F$11:F$310, MATCH($C2316, Ingredients!$B$11:$B$310, 0)), "")))</f>
        <v/>
      </c>
      <c r="AK2316" s="106" t="str">
        <f>IF($C2316="", "", IF(IFERROR(INDEX(Ingredients!G$11:G$310, MATCH($C2316, Ingredients!$B$11:$B$310, 0)), "")="", "", IFERROR(INDEX(Ingredients!G$11:G$310, MATCH($C2316, Ingredients!$B$11:$B$310, 0)), "")))</f>
        <v/>
      </c>
      <c r="AL2316" s="79" t="str">
        <f>IF($C2316="", "", IF(IFERROR(INDEX(Ingredients!H$11:H$310, MATCH($C2316, Ingredients!$B$11:$B$310, 0)), "")="", "", IFERROR(INDEX(Ingredients!H$11:H$310, MATCH($C2316, Ingredients!$B$11:$B$310, 0)), "")))</f>
        <v/>
      </c>
      <c r="AN2316" s="83" t="str">
        <f t="shared" si="545"/>
        <v/>
      </c>
      <c r="AP2316" s="114" t="str">
        <f t="shared" ref="AP2316:AP2379" si="555">IF($D2316="", "", IFERROR(IF($AK2316=$AI2316, $AL2316/$AH2316, $AL2316), ""))</f>
        <v/>
      </c>
      <c r="AR2316" s="117" t="str">
        <f>IF($C2316="", "", IF(IFERROR(INDEX(Ingredients!$AI$11:$AI$310, MATCH($C2316, Ingredients!$B$11:$B$310, 0)), "")="", "", IFERROR(INDEX(Ingredients!$AI$11:$AI$310, MATCH($C2316, Ingredients!$B$11:$B$310, 0)), "")))</f>
        <v/>
      </c>
      <c r="AT2316" s="120" t="str">
        <f t="shared" ref="AT2316:AT2379" si="556">IF(OR($B2316="", $R2316=""), "", CONCATENATE($B2316, " - ", $R2316))</f>
        <v/>
      </c>
      <c r="AV2316" s="90" t="str">
        <f t="shared" si="546"/>
        <v/>
      </c>
      <c r="AX2316" s="90" t="str">
        <f>IF($AV2316="", "", COUNTIF($AV$11:$AV$5010, "&lt;"&amp;$AV2316)+1+COUNTIF($AV$11:$AV2316, $AV2316)-1)</f>
        <v/>
      </c>
      <c r="AZ2316" s="111" t="str">
        <f>IF($B2316="", "", SUMIF('Shopping List'!$AV$11:$AV$25, $B2316, 'Shopping List'!$BN$11:$BN$25))</f>
        <v/>
      </c>
      <c r="BB2316" s="117" t="str">
        <f t="shared" ref="BB2316:BB2379" si="557">IF(OR($AZ2316="", $AZ2316=0), "", IFERROR($D2316*$AZ2316, ""))</f>
        <v/>
      </c>
    </row>
    <row r="2317" spans="1:54" x14ac:dyDescent="0.25">
      <c r="A2317" s="4"/>
      <c r="B2317" s="37"/>
      <c r="C2317" s="124"/>
      <c r="D2317" s="39"/>
      <c r="E2317" s="125"/>
      <c r="F2317" s="48"/>
      <c r="G2317" s="4"/>
      <c r="H2317" s="4"/>
      <c r="I2317" s="95" t="str">
        <f>IF($C2317="", "", IF(IFERROR(INDEX(Ingredients!$C$11:$C$310, MATCH($C2317, Ingredients!$B$11:$B$310, 0)), "")="", "", IFERROR(INDEX(Ingredients!$C$11:$C$310, MATCH($C2317, Ingredients!$B$11:$B$310, 0)), "")))</f>
        <v/>
      </c>
      <c r="J2317" s="73" t="str">
        <f>IF($B2317="", "", IF(IFERROR(INDEX(Meals!$C$11:$C$260, MATCH($B2317, Meals!$B$11:$B$260, 0)), "")="", "", IFERROR(INDEX(Meals!$C$11:$C$260, MATCH($B2317, Meals!$B$11:$B$260, 0)), "")))</f>
        <v/>
      </c>
      <c r="K2317" s="4"/>
      <c r="L2317" s="72" t="str">
        <f t="shared" si="547"/>
        <v/>
      </c>
      <c r="M2317" s="73" t="str">
        <f t="shared" si="548"/>
        <v/>
      </c>
      <c r="N2317" s="4"/>
      <c r="O2317" s="78" t="str">
        <f t="shared" si="549"/>
        <v/>
      </c>
      <c r="P2317" s="79" t="str">
        <f t="shared" si="550"/>
        <v/>
      </c>
      <c r="Q2317" s="4"/>
      <c r="R2317" s="90" t="str">
        <f t="shared" si="551"/>
        <v/>
      </c>
      <c r="S2317" s="4"/>
      <c r="Y2317" s="18" t="str">
        <f t="shared" si="552"/>
        <v/>
      </c>
      <c r="AA2317" s="18" t="str">
        <f t="shared" si="543"/>
        <v/>
      </c>
      <c r="AB2317" s="18" t="str">
        <f t="shared" si="544"/>
        <v/>
      </c>
      <c r="AC2317" s="18" t="str">
        <f t="shared" si="553"/>
        <v/>
      </c>
      <c r="AD2317" s="18" t="str">
        <f t="shared" si="553"/>
        <v/>
      </c>
      <c r="AE2317" s="18" t="str">
        <f t="shared" si="554"/>
        <v/>
      </c>
      <c r="AG2317" s="95" t="str">
        <f>IF($C2317="", "", IF(IFERROR(INDEX(Ingredients!C$11:C$310, MATCH($C2317, Ingredients!$B$11:$B$310, 0)), "")="", "", IFERROR(INDEX(Ingredients!C$11:C$310, MATCH($C2317, Ingredients!$B$11:$B$310, 0)), "")))</f>
        <v/>
      </c>
      <c r="AH2317" s="105" t="str">
        <f>IF($C2317="", "", IF(IFERROR(INDEX(Ingredients!D$11:D$310, MATCH($C2317, Ingredients!$B$11:$B$310, 0)), "")="", "", IFERROR(INDEX(Ingredients!D$11:D$310, MATCH($C2317, Ingredients!$B$11:$B$310, 0)), "")))</f>
        <v/>
      </c>
      <c r="AI2317" s="106" t="str">
        <f>IF($C2317="", "", IF(IFERROR(INDEX(Ingredients!E$11:E$310, MATCH($C2317, Ingredients!$B$11:$B$310, 0)), "")="", "", IFERROR(INDEX(Ingredients!E$11:E$310, MATCH($C2317, Ingredients!$B$11:$B$310, 0)), "")))</f>
        <v/>
      </c>
      <c r="AJ2317" s="108" t="str">
        <f>IF($C2317="", "", IF(IFERROR(INDEX(Ingredients!F$11:F$310, MATCH($C2317, Ingredients!$B$11:$B$310, 0)), "")="", "", IFERROR(INDEX(Ingredients!F$11:F$310, MATCH($C2317, Ingredients!$B$11:$B$310, 0)), "")))</f>
        <v/>
      </c>
      <c r="AK2317" s="106" t="str">
        <f>IF($C2317="", "", IF(IFERROR(INDEX(Ingredients!G$11:G$310, MATCH($C2317, Ingredients!$B$11:$B$310, 0)), "")="", "", IFERROR(INDEX(Ingredients!G$11:G$310, MATCH($C2317, Ingredients!$B$11:$B$310, 0)), "")))</f>
        <v/>
      </c>
      <c r="AL2317" s="79" t="str">
        <f>IF($C2317="", "", IF(IFERROR(INDEX(Ingredients!H$11:H$310, MATCH($C2317, Ingredients!$B$11:$B$310, 0)), "")="", "", IFERROR(INDEX(Ingredients!H$11:H$310, MATCH($C2317, Ingredients!$B$11:$B$310, 0)), "")))</f>
        <v/>
      </c>
      <c r="AN2317" s="83" t="str">
        <f t="shared" si="545"/>
        <v/>
      </c>
      <c r="AP2317" s="114" t="str">
        <f t="shared" si="555"/>
        <v/>
      </c>
      <c r="AR2317" s="117" t="str">
        <f>IF($C2317="", "", IF(IFERROR(INDEX(Ingredients!$AI$11:$AI$310, MATCH($C2317, Ingredients!$B$11:$B$310, 0)), "")="", "", IFERROR(INDEX(Ingredients!$AI$11:$AI$310, MATCH($C2317, Ingredients!$B$11:$B$310, 0)), "")))</f>
        <v/>
      </c>
      <c r="AT2317" s="120" t="str">
        <f t="shared" si="556"/>
        <v/>
      </c>
      <c r="AV2317" s="90" t="str">
        <f t="shared" si="546"/>
        <v/>
      </c>
      <c r="AX2317" s="90" t="str">
        <f>IF($AV2317="", "", COUNTIF($AV$11:$AV$5010, "&lt;"&amp;$AV2317)+1+COUNTIF($AV$11:$AV2317, $AV2317)-1)</f>
        <v/>
      </c>
      <c r="AZ2317" s="111" t="str">
        <f>IF($B2317="", "", SUMIF('Shopping List'!$AV$11:$AV$25, $B2317, 'Shopping List'!$BN$11:$BN$25))</f>
        <v/>
      </c>
      <c r="BB2317" s="117" t="str">
        <f t="shared" si="557"/>
        <v/>
      </c>
    </row>
    <row r="2318" spans="1:54" x14ac:dyDescent="0.25">
      <c r="A2318" s="4"/>
      <c r="B2318" s="37"/>
      <c r="C2318" s="124"/>
      <c r="D2318" s="39"/>
      <c r="E2318" s="125"/>
      <c r="F2318" s="48"/>
      <c r="G2318" s="4"/>
      <c r="H2318" s="4"/>
      <c r="I2318" s="95" t="str">
        <f>IF($C2318="", "", IF(IFERROR(INDEX(Ingredients!$C$11:$C$310, MATCH($C2318, Ingredients!$B$11:$B$310, 0)), "")="", "", IFERROR(INDEX(Ingredients!$C$11:$C$310, MATCH($C2318, Ingredients!$B$11:$B$310, 0)), "")))</f>
        <v/>
      </c>
      <c r="J2318" s="73" t="str">
        <f>IF($B2318="", "", IF(IFERROR(INDEX(Meals!$C$11:$C$260, MATCH($B2318, Meals!$B$11:$B$260, 0)), "")="", "", IFERROR(INDEX(Meals!$C$11:$C$260, MATCH($B2318, Meals!$B$11:$B$260, 0)), "")))</f>
        <v/>
      </c>
      <c r="K2318" s="4"/>
      <c r="L2318" s="72" t="str">
        <f t="shared" si="547"/>
        <v/>
      </c>
      <c r="M2318" s="73" t="str">
        <f t="shared" si="548"/>
        <v/>
      </c>
      <c r="N2318" s="4"/>
      <c r="O2318" s="78" t="str">
        <f t="shared" si="549"/>
        <v/>
      </c>
      <c r="P2318" s="79" t="str">
        <f t="shared" si="550"/>
        <v/>
      </c>
      <c r="Q2318" s="4"/>
      <c r="R2318" s="90" t="str">
        <f t="shared" si="551"/>
        <v/>
      </c>
      <c r="S2318" s="4"/>
      <c r="Y2318" s="18" t="str">
        <f t="shared" si="552"/>
        <v/>
      </c>
      <c r="AA2318" s="18" t="str">
        <f t="shared" si="543"/>
        <v/>
      </c>
      <c r="AB2318" s="18" t="str">
        <f t="shared" si="544"/>
        <v/>
      </c>
      <c r="AC2318" s="18" t="str">
        <f t="shared" si="553"/>
        <v/>
      </c>
      <c r="AD2318" s="18" t="str">
        <f t="shared" si="553"/>
        <v/>
      </c>
      <c r="AE2318" s="18" t="str">
        <f t="shared" si="554"/>
        <v/>
      </c>
      <c r="AG2318" s="95" t="str">
        <f>IF($C2318="", "", IF(IFERROR(INDEX(Ingredients!C$11:C$310, MATCH($C2318, Ingredients!$B$11:$B$310, 0)), "")="", "", IFERROR(INDEX(Ingredients!C$11:C$310, MATCH($C2318, Ingredients!$B$11:$B$310, 0)), "")))</f>
        <v/>
      </c>
      <c r="AH2318" s="105" t="str">
        <f>IF($C2318="", "", IF(IFERROR(INDEX(Ingredients!D$11:D$310, MATCH($C2318, Ingredients!$B$11:$B$310, 0)), "")="", "", IFERROR(INDEX(Ingredients!D$11:D$310, MATCH($C2318, Ingredients!$B$11:$B$310, 0)), "")))</f>
        <v/>
      </c>
      <c r="AI2318" s="106" t="str">
        <f>IF($C2318="", "", IF(IFERROR(INDEX(Ingredients!E$11:E$310, MATCH($C2318, Ingredients!$B$11:$B$310, 0)), "")="", "", IFERROR(INDEX(Ingredients!E$11:E$310, MATCH($C2318, Ingredients!$B$11:$B$310, 0)), "")))</f>
        <v/>
      </c>
      <c r="AJ2318" s="108" t="str">
        <f>IF($C2318="", "", IF(IFERROR(INDEX(Ingredients!F$11:F$310, MATCH($C2318, Ingredients!$B$11:$B$310, 0)), "")="", "", IFERROR(INDEX(Ingredients!F$11:F$310, MATCH($C2318, Ingredients!$B$11:$B$310, 0)), "")))</f>
        <v/>
      </c>
      <c r="AK2318" s="106" t="str">
        <f>IF($C2318="", "", IF(IFERROR(INDEX(Ingredients!G$11:G$310, MATCH($C2318, Ingredients!$B$11:$B$310, 0)), "")="", "", IFERROR(INDEX(Ingredients!G$11:G$310, MATCH($C2318, Ingredients!$B$11:$B$310, 0)), "")))</f>
        <v/>
      </c>
      <c r="AL2318" s="79" t="str">
        <f>IF($C2318="", "", IF(IFERROR(INDEX(Ingredients!H$11:H$310, MATCH($C2318, Ingredients!$B$11:$B$310, 0)), "")="", "", IFERROR(INDEX(Ingredients!H$11:H$310, MATCH($C2318, Ingredients!$B$11:$B$310, 0)), "")))</f>
        <v/>
      </c>
      <c r="AN2318" s="83" t="str">
        <f t="shared" si="545"/>
        <v/>
      </c>
      <c r="AP2318" s="114" t="str">
        <f t="shared" si="555"/>
        <v/>
      </c>
      <c r="AR2318" s="117" t="str">
        <f>IF($C2318="", "", IF(IFERROR(INDEX(Ingredients!$AI$11:$AI$310, MATCH($C2318, Ingredients!$B$11:$B$310, 0)), "")="", "", IFERROR(INDEX(Ingredients!$AI$11:$AI$310, MATCH($C2318, Ingredients!$B$11:$B$310, 0)), "")))</f>
        <v/>
      </c>
      <c r="AT2318" s="120" t="str">
        <f t="shared" si="556"/>
        <v/>
      </c>
      <c r="AV2318" s="90" t="str">
        <f t="shared" si="546"/>
        <v/>
      </c>
      <c r="AX2318" s="90" t="str">
        <f>IF($AV2318="", "", COUNTIF($AV$11:$AV$5010, "&lt;"&amp;$AV2318)+1+COUNTIF($AV$11:$AV2318, $AV2318)-1)</f>
        <v/>
      </c>
      <c r="AZ2318" s="111" t="str">
        <f>IF($B2318="", "", SUMIF('Shopping List'!$AV$11:$AV$25, $B2318, 'Shopping List'!$BN$11:$BN$25))</f>
        <v/>
      </c>
      <c r="BB2318" s="117" t="str">
        <f t="shared" si="557"/>
        <v/>
      </c>
    </row>
    <row r="2319" spans="1:54" x14ac:dyDescent="0.25">
      <c r="A2319" s="4"/>
      <c r="B2319" s="37"/>
      <c r="C2319" s="124"/>
      <c r="D2319" s="39"/>
      <c r="E2319" s="125"/>
      <c r="F2319" s="48"/>
      <c r="G2319" s="4"/>
      <c r="H2319" s="4"/>
      <c r="I2319" s="95" t="str">
        <f>IF($C2319="", "", IF(IFERROR(INDEX(Ingredients!$C$11:$C$310, MATCH($C2319, Ingredients!$B$11:$B$310, 0)), "")="", "", IFERROR(INDEX(Ingredients!$C$11:$C$310, MATCH($C2319, Ingredients!$B$11:$B$310, 0)), "")))</f>
        <v/>
      </c>
      <c r="J2319" s="73" t="str">
        <f>IF($B2319="", "", IF(IFERROR(INDEX(Meals!$C$11:$C$260, MATCH($B2319, Meals!$B$11:$B$260, 0)), "")="", "", IFERROR(INDEX(Meals!$C$11:$C$260, MATCH($B2319, Meals!$B$11:$B$260, 0)), "")))</f>
        <v/>
      </c>
      <c r="K2319" s="4"/>
      <c r="L2319" s="72" t="str">
        <f t="shared" si="547"/>
        <v/>
      </c>
      <c r="M2319" s="73" t="str">
        <f t="shared" si="548"/>
        <v/>
      </c>
      <c r="N2319" s="4"/>
      <c r="O2319" s="78" t="str">
        <f t="shared" si="549"/>
        <v/>
      </c>
      <c r="P2319" s="79" t="str">
        <f t="shared" si="550"/>
        <v/>
      </c>
      <c r="Q2319" s="4"/>
      <c r="R2319" s="90" t="str">
        <f t="shared" si="551"/>
        <v/>
      </c>
      <c r="S2319" s="4"/>
      <c r="Y2319" s="18" t="str">
        <f t="shared" si="552"/>
        <v/>
      </c>
      <c r="AA2319" s="18" t="str">
        <f t="shared" si="543"/>
        <v/>
      </c>
      <c r="AB2319" s="18" t="str">
        <f t="shared" si="544"/>
        <v/>
      </c>
      <c r="AC2319" s="18" t="str">
        <f t="shared" si="553"/>
        <v/>
      </c>
      <c r="AD2319" s="18" t="str">
        <f t="shared" si="553"/>
        <v/>
      </c>
      <c r="AE2319" s="18" t="str">
        <f t="shared" si="554"/>
        <v/>
      </c>
      <c r="AG2319" s="95" t="str">
        <f>IF($C2319="", "", IF(IFERROR(INDEX(Ingredients!C$11:C$310, MATCH($C2319, Ingredients!$B$11:$B$310, 0)), "")="", "", IFERROR(INDEX(Ingredients!C$11:C$310, MATCH($C2319, Ingredients!$B$11:$B$310, 0)), "")))</f>
        <v/>
      </c>
      <c r="AH2319" s="105" t="str">
        <f>IF($C2319="", "", IF(IFERROR(INDEX(Ingredients!D$11:D$310, MATCH($C2319, Ingredients!$B$11:$B$310, 0)), "")="", "", IFERROR(INDEX(Ingredients!D$11:D$310, MATCH($C2319, Ingredients!$B$11:$B$310, 0)), "")))</f>
        <v/>
      </c>
      <c r="AI2319" s="106" t="str">
        <f>IF($C2319="", "", IF(IFERROR(INDEX(Ingredients!E$11:E$310, MATCH($C2319, Ingredients!$B$11:$B$310, 0)), "")="", "", IFERROR(INDEX(Ingredients!E$11:E$310, MATCH($C2319, Ingredients!$B$11:$B$310, 0)), "")))</f>
        <v/>
      </c>
      <c r="AJ2319" s="108" t="str">
        <f>IF($C2319="", "", IF(IFERROR(INDEX(Ingredients!F$11:F$310, MATCH($C2319, Ingredients!$B$11:$B$310, 0)), "")="", "", IFERROR(INDEX(Ingredients!F$11:F$310, MATCH($C2319, Ingredients!$B$11:$B$310, 0)), "")))</f>
        <v/>
      </c>
      <c r="AK2319" s="106" t="str">
        <f>IF($C2319="", "", IF(IFERROR(INDEX(Ingredients!G$11:G$310, MATCH($C2319, Ingredients!$B$11:$B$310, 0)), "")="", "", IFERROR(INDEX(Ingredients!G$11:G$310, MATCH($C2319, Ingredients!$B$11:$B$310, 0)), "")))</f>
        <v/>
      </c>
      <c r="AL2319" s="79" t="str">
        <f>IF($C2319="", "", IF(IFERROR(INDEX(Ingredients!H$11:H$310, MATCH($C2319, Ingredients!$B$11:$B$310, 0)), "")="", "", IFERROR(INDEX(Ingredients!H$11:H$310, MATCH($C2319, Ingredients!$B$11:$B$310, 0)), "")))</f>
        <v/>
      </c>
      <c r="AN2319" s="83" t="str">
        <f t="shared" si="545"/>
        <v/>
      </c>
      <c r="AP2319" s="114" t="str">
        <f t="shared" si="555"/>
        <v/>
      </c>
      <c r="AR2319" s="117" t="str">
        <f>IF($C2319="", "", IF(IFERROR(INDEX(Ingredients!$AI$11:$AI$310, MATCH($C2319, Ingredients!$B$11:$B$310, 0)), "")="", "", IFERROR(INDEX(Ingredients!$AI$11:$AI$310, MATCH($C2319, Ingredients!$B$11:$B$310, 0)), "")))</f>
        <v/>
      </c>
      <c r="AT2319" s="120" t="str">
        <f t="shared" si="556"/>
        <v/>
      </c>
      <c r="AV2319" s="90" t="str">
        <f t="shared" si="546"/>
        <v/>
      </c>
      <c r="AX2319" s="90" t="str">
        <f>IF($AV2319="", "", COUNTIF($AV$11:$AV$5010, "&lt;"&amp;$AV2319)+1+COUNTIF($AV$11:$AV2319, $AV2319)-1)</f>
        <v/>
      </c>
      <c r="AZ2319" s="111" t="str">
        <f>IF($B2319="", "", SUMIF('Shopping List'!$AV$11:$AV$25, $B2319, 'Shopping List'!$BN$11:$BN$25))</f>
        <v/>
      </c>
      <c r="BB2319" s="117" t="str">
        <f t="shared" si="557"/>
        <v/>
      </c>
    </row>
    <row r="2320" spans="1:54" x14ac:dyDescent="0.25">
      <c r="A2320" s="4"/>
      <c r="B2320" s="37"/>
      <c r="C2320" s="124"/>
      <c r="D2320" s="39"/>
      <c r="E2320" s="125"/>
      <c r="F2320" s="48"/>
      <c r="G2320" s="4"/>
      <c r="H2320" s="4"/>
      <c r="I2320" s="95" t="str">
        <f>IF($C2320="", "", IF(IFERROR(INDEX(Ingredients!$C$11:$C$310, MATCH($C2320, Ingredients!$B$11:$B$310, 0)), "")="", "", IFERROR(INDEX(Ingredients!$C$11:$C$310, MATCH($C2320, Ingredients!$B$11:$B$310, 0)), "")))</f>
        <v/>
      </c>
      <c r="J2320" s="73" t="str">
        <f>IF($B2320="", "", IF(IFERROR(INDEX(Meals!$C$11:$C$260, MATCH($B2320, Meals!$B$11:$B$260, 0)), "")="", "", IFERROR(INDEX(Meals!$C$11:$C$260, MATCH($B2320, Meals!$B$11:$B$260, 0)), "")))</f>
        <v/>
      </c>
      <c r="K2320" s="4"/>
      <c r="L2320" s="72" t="str">
        <f t="shared" si="547"/>
        <v/>
      </c>
      <c r="M2320" s="73" t="str">
        <f t="shared" si="548"/>
        <v/>
      </c>
      <c r="N2320" s="4"/>
      <c r="O2320" s="78" t="str">
        <f t="shared" si="549"/>
        <v/>
      </c>
      <c r="P2320" s="79" t="str">
        <f t="shared" si="550"/>
        <v/>
      </c>
      <c r="Q2320" s="4"/>
      <c r="R2320" s="90" t="str">
        <f t="shared" si="551"/>
        <v/>
      </c>
      <c r="S2320" s="4"/>
      <c r="Y2320" s="18" t="str">
        <f t="shared" si="552"/>
        <v/>
      </c>
      <c r="AA2320" s="18" t="str">
        <f t="shared" si="543"/>
        <v/>
      </c>
      <c r="AB2320" s="18" t="str">
        <f t="shared" si="544"/>
        <v/>
      </c>
      <c r="AC2320" s="18" t="str">
        <f t="shared" si="553"/>
        <v/>
      </c>
      <c r="AD2320" s="18" t="str">
        <f t="shared" si="553"/>
        <v/>
      </c>
      <c r="AE2320" s="18" t="str">
        <f t="shared" si="554"/>
        <v/>
      </c>
      <c r="AG2320" s="95" t="str">
        <f>IF($C2320="", "", IF(IFERROR(INDEX(Ingredients!C$11:C$310, MATCH($C2320, Ingredients!$B$11:$B$310, 0)), "")="", "", IFERROR(INDEX(Ingredients!C$11:C$310, MATCH($C2320, Ingredients!$B$11:$B$310, 0)), "")))</f>
        <v/>
      </c>
      <c r="AH2320" s="105" t="str">
        <f>IF($C2320="", "", IF(IFERROR(INDEX(Ingredients!D$11:D$310, MATCH($C2320, Ingredients!$B$11:$B$310, 0)), "")="", "", IFERROR(INDEX(Ingredients!D$11:D$310, MATCH($C2320, Ingredients!$B$11:$B$310, 0)), "")))</f>
        <v/>
      </c>
      <c r="AI2320" s="106" t="str">
        <f>IF($C2320="", "", IF(IFERROR(INDEX(Ingredients!E$11:E$310, MATCH($C2320, Ingredients!$B$11:$B$310, 0)), "")="", "", IFERROR(INDEX(Ingredients!E$11:E$310, MATCH($C2320, Ingredients!$B$11:$B$310, 0)), "")))</f>
        <v/>
      </c>
      <c r="AJ2320" s="108" t="str">
        <f>IF($C2320="", "", IF(IFERROR(INDEX(Ingredients!F$11:F$310, MATCH($C2320, Ingredients!$B$11:$B$310, 0)), "")="", "", IFERROR(INDEX(Ingredients!F$11:F$310, MATCH($C2320, Ingredients!$B$11:$B$310, 0)), "")))</f>
        <v/>
      </c>
      <c r="AK2320" s="106" t="str">
        <f>IF($C2320="", "", IF(IFERROR(INDEX(Ingredients!G$11:G$310, MATCH($C2320, Ingredients!$B$11:$B$310, 0)), "")="", "", IFERROR(INDEX(Ingredients!G$11:G$310, MATCH($C2320, Ingredients!$B$11:$B$310, 0)), "")))</f>
        <v/>
      </c>
      <c r="AL2320" s="79" t="str">
        <f>IF($C2320="", "", IF(IFERROR(INDEX(Ingredients!H$11:H$310, MATCH($C2320, Ingredients!$B$11:$B$310, 0)), "")="", "", IFERROR(INDEX(Ingredients!H$11:H$310, MATCH($C2320, Ingredients!$B$11:$B$310, 0)), "")))</f>
        <v/>
      </c>
      <c r="AN2320" s="83" t="str">
        <f t="shared" si="545"/>
        <v/>
      </c>
      <c r="AP2320" s="114" t="str">
        <f t="shared" si="555"/>
        <v/>
      </c>
      <c r="AR2320" s="117" t="str">
        <f>IF($C2320="", "", IF(IFERROR(INDEX(Ingredients!$AI$11:$AI$310, MATCH($C2320, Ingredients!$B$11:$B$310, 0)), "")="", "", IFERROR(INDEX(Ingredients!$AI$11:$AI$310, MATCH($C2320, Ingredients!$B$11:$B$310, 0)), "")))</f>
        <v/>
      </c>
      <c r="AT2320" s="120" t="str">
        <f t="shared" si="556"/>
        <v/>
      </c>
      <c r="AV2320" s="90" t="str">
        <f t="shared" si="546"/>
        <v/>
      </c>
      <c r="AX2320" s="90" t="str">
        <f>IF($AV2320="", "", COUNTIF($AV$11:$AV$5010, "&lt;"&amp;$AV2320)+1+COUNTIF($AV$11:$AV2320, $AV2320)-1)</f>
        <v/>
      </c>
      <c r="AZ2320" s="111" t="str">
        <f>IF($B2320="", "", SUMIF('Shopping List'!$AV$11:$AV$25, $B2320, 'Shopping List'!$BN$11:$BN$25))</f>
        <v/>
      </c>
      <c r="BB2320" s="117" t="str">
        <f t="shared" si="557"/>
        <v/>
      </c>
    </row>
    <row r="2321" spans="1:54" x14ac:dyDescent="0.25">
      <c r="A2321" s="4"/>
      <c r="B2321" s="37"/>
      <c r="C2321" s="124"/>
      <c r="D2321" s="39"/>
      <c r="E2321" s="125"/>
      <c r="F2321" s="48"/>
      <c r="G2321" s="4"/>
      <c r="H2321" s="4"/>
      <c r="I2321" s="95" t="str">
        <f>IF($C2321="", "", IF(IFERROR(INDEX(Ingredients!$C$11:$C$310, MATCH($C2321, Ingredients!$B$11:$B$310, 0)), "")="", "", IFERROR(INDEX(Ingredients!$C$11:$C$310, MATCH($C2321, Ingredients!$B$11:$B$310, 0)), "")))</f>
        <v/>
      </c>
      <c r="J2321" s="73" t="str">
        <f>IF($B2321="", "", IF(IFERROR(INDEX(Meals!$C$11:$C$260, MATCH($B2321, Meals!$B$11:$B$260, 0)), "")="", "", IFERROR(INDEX(Meals!$C$11:$C$260, MATCH($B2321, Meals!$B$11:$B$260, 0)), "")))</f>
        <v/>
      </c>
      <c r="K2321" s="4"/>
      <c r="L2321" s="72" t="str">
        <f t="shared" si="547"/>
        <v/>
      </c>
      <c r="M2321" s="73" t="str">
        <f t="shared" si="548"/>
        <v/>
      </c>
      <c r="N2321" s="4"/>
      <c r="O2321" s="78" t="str">
        <f t="shared" si="549"/>
        <v/>
      </c>
      <c r="P2321" s="79" t="str">
        <f t="shared" si="550"/>
        <v/>
      </c>
      <c r="Q2321" s="4"/>
      <c r="R2321" s="90" t="str">
        <f t="shared" si="551"/>
        <v/>
      </c>
      <c r="S2321" s="4"/>
      <c r="Y2321" s="18" t="str">
        <f t="shared" si="552"/>
        <v/>
      </c>
      <c r="AA2321" s="18" t="str">
        <f t="shared" si="543"/>
        <v/>
      </c>
      <c r="AB2321" s="18" t="str">
        <f t="shared" si="544"/>
        <v/>
      </c>
      <c r="AC2321" s="18" t="str">
        <f t="shared" si="553"/>
        <v/>
      </c>
      <c r="AD2321" s="18" t="str">
        <f t="shared" si="553"/>
        <v/>
      </c>
      <c r="AE2321" s="18" t="str">
        <f t="shared" si="554"/>
        <v/>
      </c>
      <c r="AG2321" s="95" t="str">
        <f>IF($C2321="", "", IF(IFERROR(INDEX(Ingredients!C$11:C$310, MATCH($C2321, Ingredients!$B$11:$B$310, 0)), "")="", "", IFERROR(INDEX(Ingredients!C$11:C$310, MATCH($C2321, Ingredients!$B$11:$B$310, 0)), "")))</f>
        <v/>
      </c>
      <c r="AH2321" s="105" t="str">
        <f>IF($C2321="", "", IF(IFERROR(INDEX(Ingredients!D$11:D$310, MATCH($C2321, Ingredients!$B$11:$B$310, 0)), "")="", "", IFERROR(INDEX(Ingredients!D$11:D$310, MATCH($C2321, Ingredients!$B$11:$B$310, 0)), "")))</f>
        <v/>
      </c>
      <c r="AI2321" s="106" t="str">
        <f>IF($C2321="", "", IF(IFERROR(INDEX(Ingredients!E$11:E$310, MATCH($C2321, Ingredients!$B$11:$B$310, 0)), "")="", "", IFERROR(INDEX(Ingredients!E$11:E$310, MATCH($C2321, Ingredients!$B$11:$B$310, 0)), "")))</f>
        <v/>
      </c>
      <c r="AJ2321" s="108" t="str">
        <f>IF($C2321="", "", IF(IFERROR(INDEX(Ingredients!F$11:F$310, MATCH($C2321, Ingredients!$B$11:$B$310, 0)), "")="", "", IFERROR(INDEX(Ingredients!F$11:F$310, MATCH($C2321, Ingredients!$B$11:$B$310, 0)), "")))</f>
        <v/>
      </c>
      <c r="AK2321" s="106" t="str">
        <f>IF($C2321="", "", IF(IFERROR(INDEX(Ingredients!G$11:G$310, MATCH($C2321, Ingredients!$B$11:$B$310, 0)), "")="", "", IFERROR(INDEX(Ingredients!G$11:G$310, MATCH($C2321, Ingredients!$B$11:$B$310, 0)), "")))</f>
        <v/>
      </c>
      <c r="AL2321" s="79" t="str">
        <f>IF($C2321="", "", IF(IFERROR(INDEX(Ingredients!H$11:H$310, MATCH($C2321, Ingredients!$B$11:$B$310, 0)), "")="", "", IFERROR(INDEX(Ingredients!H$11:H$310, MATCH($C2321, Ingredients!$B$11:$B$310, 0)), "")))</f>
        <v/>
      </c>
      <c r="AN2321" s="83" t="str">
        <f t="shared" si="545"/>
        <v/>
      </c>
      <c r="AP2321" s="114" t="str">
        <f t="shared" si="555"/>
        <v/>
      </c>
      <c r="AR2321" s="117" t="str">
        <f>IF($C2321="", "", IF(IFERROR(INDEX(Ingredients!$AI$11:$AI$310, MATCH($C2321, Ingredients!$B$11:$B$310, 0)), "")="", "", IFERROR(INDEX(Ingredients!$AI$11:$AI$310, MATCH($C2321, Ingredients!$B$11:$B$310, 0)), "")))</f>
        <v/>
      </c>
      <c r="AT2321" s="120" t="str">
        <f t="shared" si="556"/>
        <v/>
      </c>
      <c r="AV2321" s="90" t="str">
        <f t="shared" si="546"/>
        <v/>
      </c>
      <c r="AX2321" s="90" t="str">
        <f>IF($AV2321="", "", COUNTIF($AV$11:$AV$5010, "&lt;"&amp;$AV2321)+1+COUNTIF($AV$11:$AV2321, $AV2321)-1)</f>
        <v/>
      </c>
      <c r="AZ2321" s="111" t="str">
        <f>IF($B2321="", "", SUMIF('Shopping List'!$AV$11:$AV$25, $B2321, 'Shopping List'!$BN$11:$BN$25))</f>
        <v/>
      </c>
      <c r="BB2321" s="117" t="str">
        <f t="shared" si="557"/>
        <v/>
      </c>
    </row>
    <row r="2322" spans="1:54" x14ac:dyDescent="0.25">
      <c r="A2322" s="4"/>
      <c r="B2322" s="37"/>
      <c r="C2322" s="124"/>
      <c r="D2322" s="39"/>
      <c r="E2322" s="125"/>
      <c r="F2322" s="48"/>
      <c r="G2322" s="4"/>
      <c r="H2322" s="4"/>
      <c r="I2322" s="95" t="str">
        <f>IF($C2322="", "", IF(IFERROR(INDEX(Ingredients!$C$11:$C$310, MATCH($C2322, Ingredients!$B$11:$B$310, 0)), "")="", "", IFERROR(INDEX(Ingredients!$C$11:$C$310, MATCH($C2322, Ingredients!$B$11:$B$310, 0)), "")))</f>
        <v/>
      </c>
      <c r="J2322" s="73" t="str">
        <f>IF($B2322="", "", IF(IFERROR(INDEX(Meals!$C$11:$C$260, MATCH($B2322, Meals!$B$11:$B$260, 0)), "")="", "", IFERROR(INDEX(Meals!$C$11:$C$260, MATCH($B2322, Meals!$B$11:$B$260, 0)), "")))</f>
        <v/>
      </c>
      <c r="K2322" s="4"/>
      <c r="L2322" s="72" t="str">
        <f t="shared" si="547"/>
        <v/>
      </c>
      <c r="M2322" s="73" t="str">
        <f t="shared" si="548"/>
        <v/>
      </c>
      <c r="N2322" s="4"/>
      <c r="O2322" s="78" t="str">
        <f t="shared" si="549"/>
        <v/>
      </c>
      <c r="P2322" s="79" t="str">
        <f t="shared" si="550"/>
        <v/>
      </c>
      <c r="Q2322" s="4"/>
      <c r="R2322" s="90" t="str">
        <f t="shared" si="551"/>
        <v/>
      </c>
      <c r="S2322" s="4"/>
      <c r="Y2322" s="18" t="str">
        <f t="shared" si="552"/>
        <v/>
      </c>
      <c r="AA2322" s="18" t="str">
        <f t="shared" si="543"/>
        <v/>
      </c>
      <c r="AB2322" s="18" t="str">
        <f t="shared" si="544"/>
        <v/>
      </c>
      <c r="AC2322" s="18" t="str">
        <f t="shared" si="553"/>
        <v/>
      </c>
      <c r="AD2322" s="18" t="str">
        <f t="shared" si="553"/>
        <v/>
      </c>
      <c r="AE2322" s="18" t="str">
        <f t="shared" si="554"/>
        <v/>
      </c>
      <c r="AG2322" s="95" t="str">
        <f>IF($C2322="", "", IF(IFERROR(INDEX(Ingredients!C$11:C$310, MATCH($C2322, Ingredients!$B$11:$B$310, 0)), "")="", "", IFERROR(INDEX(Ingredients!C$11:C$310, MATCH($C2322, Ingredients!$B$11:$B$310, 0)), "")))</f>
        <v/>
      </c>
      <c r="AH2322" s="105" t="str">
        <f>IF($C2322="", "", IF(IFERROR(INDEX(Ingredients!D$11:D$310, MATCH($C2322, Ingredients!$B$11:$B$310, 0)), "")="", "", IFERROR(INDEX(Ingredients!D$11:D$310, MATCH($C2322, Ingredients!$B$11:$B$310, 0)), "")))</f>
        <v/>
      </c>
      <c r="AI2322" s="106" t="str">
        <f>IF($C2322="", "", IF(IFERROR(INDEX(Ingredients!E$11:E$310, MATCH($C2322, Ingredients!$B$11:$B$310, 0)), "")="", "", IFERROR(INDEX(Ingredients!E$11:E$310, MATCH($C2322, Ingredients!$B$11:$B$310, 0)), "")))</f>
        <v/>
      </c>
      <c r="AJ2322" s="108" t="str">
        <f>IF($C2322="", "", IF(IFERROR(INDEX(Ingredients!F$11:F$310, MATCH($C2322, Ingredients!$B$11:$B$310, 0)), "")="", "", IFERROR(INDEX(Ingredients!F$11:F$310, MATCH($C2322, Ingredients!$B$11:$B$310, 0)), "")))</f>
        <v/>
      </c>
      <c r="AK2322" s="106" t="str">
        <f>IF($C2322="", "", IF(IFERROR(INDEX(Ingredients!G$11:G$310, MATCH($C2322, Ingredients!$B$11:$B$310, 0)), "")="", "", IFERROR(INDEX(Ingredients!G$11:G$310, MATCH($C2322, Ingredients!$B$11:$B$310, 0)), "")))</f>
        <v/>
      </c>
      <c r="AL2322" s="79" t="str">
        <f>IF($C2322="", "", IF(IFERROR(INDEX(Ingredients!H$11:H$310, MATCH($C2322, Ingredients!$B$11:$B$310, 0)), "")="", "", IFERROR(INDEX(Ingredients!H$11:H$310, MATCH($C2322, Ingredients!$B$11:$B$310, 0)), "")))</f>
        <v/>
      </c>
      <c r="AN2322" s="83" t="str">
        <f t="shared" si="545"/>
        <v/>
      </c>
      <c r="AP2322" s="114" t="str">
        <f t="shared" si="555"/>
        <v/>
      </c>
      <c r="AR2322" s="117" t="str">
        <f>IF($C2322="", "", IF(IFERROR(INDEX(Ingredients!$AI$11:$AI$310, MATCH($C2322, Ingredients!$B$11:$B$310, 0)), "")="", "", IFERROR(INDEX(Ingredients!$AI$11:$AI$310, MATCH($C2322, Ingredients!$B$11:$B$310, 0)), "")))</f>
        <v/>
      </c>
      <c r="AT2322" s="120" t="str">
        <f t="shared" si="556"/>
        <v/>
      </c>
      <c r="AV2322" s="90" t="str">
        <f t="shared" si="546"/>
        <v/>
      </c>
      <c r="AX2322" s="90" t="str">
        <f>IF($AV2322="", "", COUNTIF($AV$11:$AV$5010, "&lt;"&amp;$AV2322)+1+COUNTIF($AV$11:$AV2322, $AV2322)-1)</f>
        <v/>
      </c>
      <c r="AZ2322" s="111" t="str">
        <f>IF($B2322="", "", SUMIF('Shopping List'!$AV$11:$AV$25, $B2322, 'Shopping List'!$BN$11:$BN$25))</f>
        <v/>
      </c>
      <c r="BB2322" s="117" t="str">
        <f t="shared" si="557"/>
        <v/>
      </c>
    </row>
    <row r="2323" spans="1:54" x14ac:dyDescent="0.25">
      <c r="A2323" s="4"/>
      <c r="B2323" s="37"/>
      <c r="C2323" s="124"/>
      <c r="D2323" s="39"/>
      <c r="E2323" s="125"/>
      <c r="F2323" s="48"/>
      <c r="G2323" s="4"/>
      <c r="H2323" s="4"/>
      <c r="I2323" s="95" t="str">
        <f>IF($C2323="", "", IF(IFERROR(INDEX(Ingredients!$C$11:$C$310, MATCH($C2323, Ingredients!$B$11:$B$310, 0)), "")="", "", IFERROR(INDEX(Ingredients!$C$11:$C$310, MATCH($C2323, Ingredients!$B$11:$B$310, 0)), "")))</f>
        <v/>
      </c>
      <c r="J2323" s="73" t="str">
        <f>IF($B2323="", "", IF(IFERROR(INDEX(Meals!$C$11:$C$260, MATCH($B2323, Meals!$B$11:$B$260, 0)), "")="", "", IFERROR(INDEX(Meals!$C$11:$C$260, MATCH($B2323, Meals!$B$11:$B$260, 0)), "")))</f>
        <v/>
      </c>
      <c r="K2323" s="4"/>
      <c r="L2323" s="72" t="str">
        <f t="shared" si="547"/>
        <v/>
      </c>
      <c r="M2323" s="73" t="str">
        <f t="shared" si="548"/>
        <v/>
      </c>
      <c r="N2323" s="4"/>
      <c r="O2323" s="78" t="str">
        <f t="shared" si="549"/>
        <v/>
      </c>
      <c r="P2323" s="79" t="str">
        <f t="shared" si="550"/>
        <v/>
      </c>
      <c r="Q2323" s="4"/>
      <c r="R2323" s="90" t="str">
        <f t="shared" si="551"/>
        <v/>
      </c>
      <c r="S2323" s="4"/>
      <c r="Y2323" s="18" t="str">
        <f t="shared" si="552"/>
        <v/>
      </c>
      <c r="AA2323" s="18" t="str">
        <f t="shared" si="543"/>
        <v/>
      </c>
      <c r="AB2323" s="18" t="str">
        <f t="shared" si="544"/>
        <v/>
      </c>
      <c r="AC2323" s="18" t="str">
        <f t="shared" si="553"/>
        <v/>
      </c>
      <c r="AD2323" s="18" t="str">
        <f t="shared" si="553"/>
        <v/>
      </c>
      <c r="AE2323" s="18" t="str">
        <f t="shared" si="554"/>
        <v/>
      </c>
      <c r="AG2323" s="95" t="str">
        <f>IF($C2323="", "", IF(IFERROR(INDEX(Ingredients!C$11:C$310, MATCH($C2323, Ingredients!$B$11:$B$310, 0)), "")="", "", IFERROR(INDEX(Ingredients!C$11:C$310, MATCH($C2323, Ingredients!$B$11:$B$310, 0)), "")))</f>
        <v/>
      </c>
      <c r="AH2323" s="105" t="str">
        <f>IF($C2323="", "", IF(IFERROR(INDEX(Ingredients!D$11:D$310, MATCH($C2323, Ingredients!$B$11:$B$310, 0)), "")="", "", IFERROR(INDEX(Ingredients!D$11:D$310, MATCH($C2323, Ingredients!$B$11:$B$310, 0)), "")))</f>
        <v/>
      </c>
      <c r="AI2323" s="106" t="str">
        <f>IF($C2323="", "", IF(IFERROR(INDEX(Ingredients!E$11:E$310, MATCH($C2323, Ingredients!$B$11:$B$310, 0)), "")="", "", IFERROR(INDEX(Ingredients!E$11:E$310, MATCH($C2323, Ingredients!$B$11:$B$310, 0)), "")))</f>
        <v/>
      </c>
      <c r="AJ2323" s="108" t="str">
        <f>IF($C2323="", "", IF(IFERROR(INDEX(Ingredients!F$11:F$310, MATCH($C2323, Ingredients!$B$11:$B$310, 0)), "")="", "", IFERROR(INDEX(Ingredients!F$11:F$310, MATCH($C2323, Ingredients!$B$11:$B$310, 0)), "")))</f>
        <v/>
      </c>
      <c r="AK2323" s="106" t="str">
        <f>IF($C2323="", "", IF(IFERROR(INDEX(Ingredients!G$11:G$310, MATCH($C2323, Ingredients!$B$11:$B$310, 0)), "")="", "", IFERROR(INDEX(Ingredients!G$11:G$310, MATCH($C2323, Ingredients!$B$11:$B$310, 0)), "")))</f>
        <v/>
      </c>
      <c r="AL2323" s="79" t="str">
        <f>IF($C2323="", "", IF(IFERROR(INDEX(Ingredients!H$11:H$310, MATCH($C2323, Ingredients!$B$11:$B$310, 0)), "")="", "", IFERROR(INDEX(Ingredients!H$11:H$310, MATCH($C2323, Ingredients!$B$11:$B$310, 0)), "")))</f>
        <v/>
      </c>
      <c r="AN2323" s="83" t="str">
        <f t="shared" si="545"/>
        <v/>
      </c>
      <c r="AP2323" s="114" t="str">
        <f t="shared" si="555"/>
        <v/>
      </c>
      <c r="AR2323" s="117" t="str">
        <f>IF($C2323="", "", IF(IFERROR(INDEX(Ingredients!$AI$11:$AI$310, MATCH($C2323, Ingredients!$B$11:$B$310, 0)), "")="", "", IFERROR(INDEX(Ingredients!$AI$11:$AI$310, MATCH($C2323, Ingredients!$B$11:$B$310, 0)), "")))</f>
        <v/>
      </c>
      <c r="AT2323" s="120" t="str">
        <f t="shared" si="556"/>
        <v/>
      </c>
      <c r="AV2323" s="90" t="str">
        <f t="shared" si="546"/>
        <v/>
      </c>
      <c r="AX2323" s="90" t="str">
        <f>IF($AV2323="", "", COUNTIF($AV$11:$AV$5010, "&lt;"&amp;$AV2323)+1+COUNTIF($AV$11:$AV2323, $AV2323)-1)</f>
        <v/>
      </c>
      <c r="AZ2323" s="111" t="str">
        <f>IF($B2323="", "", SUMIF('Shopping List'!$AV$11:$AV$25, $B2323, 'Shopping List'!$BN$11:$BN$25))</f>
        <v/>
      </c>
      <c r="BB2323" s="117" t="str">
        <f t="shared" si="557"/>
        <v/>
      </c>
    </row>
    <row r="2324" spans="1:54" x14ac:dyDescent="0.25">
      <c r="A2324" s="4"/>
      <c r="B2324" s="37"/>
      <c r="C2324" s="124"/>
      <c r="D2324" s="39"/>
      <c r="E2324" s="125"/>
      <c r="F2324" s="48"/>
      <c r="G2324" s="4"/>
      <c r="H2324" s="4"/>
      <c r="I2324" s="95" t="str">
        <f>IF($C2324="", "", IF(IFERROR(INDEX(Ingredients!$C$11:$C$310, MATCH($C2324, Ingredients!$B$11:$B$310, 0)), "")="", "", IFERROR(INDEX(Ingredients!$C$11:$C$310, MATCH($C2324, Ingredients!$B$11:$B$310, 0)), "")))</f>
        <v/>
      </c>
      <c r="J2324" s="73" t="str">
        <f>IF($B2324="", "", IF(IFERROR(INDEX(Meals!$C$11:$C$260, MATCH($B2324, Meals!$B$11:$B$260, 0)), "")="", "", IFERROR(INDEX(Meals!$C$11:$C$260, MATCH($B2324, Meals!$B$11:$B$260, 0)), "")))</f>
        <v/>
      </c>
      <c r="K2324" s="4"/>
      <c r="L2324" s="72" t="str">
        <f t="shared" si="547"/>
        <v/>
      </c>
      <c r="M2324" s="73" t="str">
        <f t="shared" si="548"/>
        <v/>
      </c>
      <c r="N2324" s="4"/>
      <c r="O2324" s="78" t="str">
        <f t="shared" si="549"/>
        <v/>
      </c>
      <c r="P2324" s="79" t="str">
        <f t="shared" si="550"/>
        <v/>
      </c>
      <c r="Q2324" s="4"/>
      <c r="R2324" s="90" t="str">
        <f t="shared" si="551"/>
        <v/>
      </c>
      <c r="S2324" s="4"/>
      <c r="Y2324" s="18" t="str">
        <f t="shared" si="552"/>
        <v/>
      </c>
      <c r="AA2324" s="18" t="str">
        <f t="shared" si="543"/>
        <v/>
      </c>
      <c r="AB2324" s="18" t="str">
        <f t="shared" si="544"/>
        <v/>
      </c>
      <c r="AC2324" s="18" t="str">
        <f t="shared" si="553"/>
        <v/>
      </c>
      <c r="AD2324" s="18" t="str">
        <f t="shared" si="553"/>
        <v/>
      </c>
      <c r="AE2324" s="18" t="str">
        <f t="shared" si="554"/>
        <v/>
      </c>
      <c r="AG2324" s="95" t="str">
        <f>IF($C2324="", "", IF(IFERROR(INDEX(Ingredients!C$11:C$310, MATCH($C2324, Ingredients!$B$11:$B$310, 0)), "")="", "", IFERROR(INDEX(Ingredients!C$11:C$310, MATCH($C2324, Ingredients!$B$11:$B$310, 0)), "")))</f>
        <v/>
      </c>
      <c r="AH2324" s="105" t="str">
        <f>IF($C2324="", "", IF(IFERROR(INDEX(Ingredients!D$11:D$310, MATCH($C2324, Ingredients!$B$11:$B$310, 0)), "")="", "", IFERROR(INDEX(Ingredients!D$11:D$310, MATCH($C2324, Ingredients!$B$11:$B$310, 0)), "")))</f>
        <v/>
      </c>
      <c r="AI2324" s="106" t="str">
        <f>IF($C2324="", "", IF(IFERROR(INDEX(Ingredients!E$11:E$310, MATCH($C2324, Ingredients!$B$11:$B$310, 0)), "")="", "", IFERROR(INDEX(Ingredients!E$11:E$310, MATCH($C2324, Ingredients!$B$11:$B$310, 0)), "")))</f>
        <v/>
      </c>
      <c r="AJ2324" s="108" t="str">
        <f>IF($C2324="", "", IF(IFERROR(INDEX(Ingredients!F$11:F$310, MATCH($C2324, Ingredients!$B$11:$B$310, 0)), "")="", "", IFERROR(INDEX(Ingredients!F$11:F$310, MATCH($C2324, Ingredients!$B$11:$B$310, 0)), "")))</f>
        <v/>
      </c>
      <c r="AK2324" s="106" t="str">
        <f>IF($C2324="", "", IF(IFERROR(INDEX(Ingredients!G$11:G$310, MATCH($C2324, Ingredients!$B$11:$B$310, 0)), "")="", "", IFERROR(INDEX(Ingredients!G$11:G$310, MATCH($C2324, Ingredients!$B$11:$B$310, 0)), "")))</f>
        <v/>
      </c>
      <c r="AL2324" s="79" t="str">
        <f>IF($C2324="", "", IF(IFERROR(INDEX(Ingredients!H$11:H$310, MATCH($C2324, Ingredients!$B$11:$B$310, 0)), "")="", "", IFERROR(INDEX(Ingredients!H$11:H$310, MATCH($C2324, Ingredients!$B$11:$B$310, 0)), "")))</f>
        <v/>
      </c>
      <c r="AN2324" s="83" t="str">
        <f t="shared" si="545"/>
        <v/>
      </c>
      <c r="AP2324" s="114" t="str">
        <f t="shared" si="555"/>
        <v/>
      </c>
      <c r="AR2324" s="117" t="str">
        <f>IF($C2324="", "", IF(IFERROR(INDEX(Ingredients!$AI$11:$AI$310, MATCH($C2324, Ingredients!$B$11:$B$310, 0)), "")="", "", IFERROR(INDEX(Ingredients!$AI$11:$AI$310, MATCH($C2324, Ingredients!$B$11:$B$310, 0)), "")))</f>
        <v/>
      </c>
      <c r="AT2324" s="120" t="str">
        <f t="shared" si="556"/>
        <v/>
      </c>
      <c r="AV2324" s="90" t="str">
        <f t="shared" si="546"/>
        <v/>
      </c>
      <c r="AX2324" s="90" t="str">
        <f>IF($AV2324="", "", COUNTIF($AV$11:$AV$5010, "&lt;"&amp;$AV2324)+1+COUNTIF($AV$11:$AV2324, $AV2324)-1)</f>
        <v/>
      </c>
      <c r="AZ2324" s="111" t="str">
        <f>IF($B2324="", "", SUMIF('Shopping List'!$AV$11:$AV$25, $B2324, 'Shopping List'!$BN$11:$BN$25))</f>
        <v/>
      </c>
      <c r="BB2324" s="117" t="str">
        <f t="shared" si="557"/>
        <v/>
      </c>
    </row>
    <row r="2325" spans="1:54" x14ac:dyDescent="0.25">
      <c r="A2325" s="4"/>
      <c r="B2325" s="37"/>
      <c r="C2325" s="124"/>
      <c r="D2325" s="39"/>
      <c r="E2325" s="125"/>
      <c r="F2325" s="48"/>
      <c r="G2325" s="4"/>
      <c r="H2325" s="4"/>
      <c r="I2325" s="95" t="str">
        <f>IF($C2325="", "", IF(IFERROR(INDEX(Ingredients!$C$11:$C$310, MATCH($C2325, Ingredients!$B$11:$B$310, 0)), "")="", "", IFERROR(INDEX(Ingredients!$C$11:$C$310, MATCH($C2325, Ingredients!$B$11:$B$310, 0)), "")))</f>
        <v/>
      </c>
      <c r="J2325" s="73" t="str">
        <f>IF($B2325="", "", IF(IFERROR(INDEX(Meals!$C$11:$C$260, MATCH($B2325, Meals!$B$11:$B$260, 0)), "")="", "", IFERROR(INDEX(Meals!$C$11:$C$260, MATCH($B2325, Meals!$B$11:$B$260, 0)), "")))</f>
        <v/>
      </c>
      <c r="K2325" s="4"/>
      <c r="L2325" s="72" t="str">
        <f t="shared" si="547"/>
        <v/>
      </c>
      <c r="M2325" s="73" t="str">
        <f t="shared" si="548"/>
        <v/>
      </c>
      <c r="N2325" s="4"/>
      <c r="O2325" s="78" t="str">
        <f t="shared" si="549"/>
        <v/>
      </c>
      <c r="P2325" s="79" t="str">
        <f t="shared" si="550"/>
        <v/>
      </c>
      <c r="Q2325" s="4"/>
      <c r="R2325" s="90" t="str">
        <f t="shared" si="551"/>
        <v/>
      </c>
      <c r="S2325" s="4"/>
      <c r="Y2325" s="18" t="str">
        <f t="shared" si="552"/>
        <v/>
      </c>
      <c r="AA2325" s="18" t="str">
        <f t="shared" si="543"/>
        <v/>
      </c>
      <c r="AB2325" s="18" t="str">
        <f t="shared" si="544"/>
        <v/>
      </c>
      <c r="AC2325" s="18" t="str">
        <f t="shared" si="553"/>
        <v/>
      </c>
      <c r="AD2325" s="18" t="str">
        <f t="shared" si="553"/>
        <v/>
      </c>
      <c r="AE2325" s="18" t="str">
        <f t="shared" si="554"/>
        <v/>
      </c>
      <c r="AG2325" s="95" t="str">
        <f>IF($C2325="", "", IF(IFERROR(INDEX(Ingredients!C$11:C$310, MATCH($C2325, Ingredients!$B$11:$B$310, 0)), "")="", "", IFERROR(INDEX(Ingredients!C$11:C$310, MATCH($C2325, Ingredients!$B$11:$B$310, 0)), "")))</f>
        <v/>
      </c>
      <c r="AH2325" s="105" t="str">
        <f>IF($C2325="", "", IF(IFERROR(INDEX(Ingredients!D$11:D$310, MATCH($C2325, Ingredients!$B$11:$B$310, 0)), "")="", "", IFERROR(INDEX(Ingredients!D$11:D$310, MATCH($C2325, Ingredients!$B$11:$B$310, 0)), "")))</f>
        <v/>
      </c>
      <c r="AI2325" s="106" t="str">
        <f>IF($C2325="", "", IF(IFERROR(INDEX(Ingredients!E$11:E$310, MATCH($C2325, Ingredients!$B$11:$B$310, 0)), "")="", "", IFERROR(INDEX(Ingredients!E$11:E$310, MATCH($C2325, Ingredients!$B$11:$B$310, 0)), "")))</f>
        <v/>
      </c>
      <c r="AJ2325" s="108" t="str">
        <f>IF($C2325="", "", IF(IFERROR(INDEX(Ingredients!F$11:F$310, MATCH($C2325, Ingredients!$B$11:$B$310, 0)), "")="", "", IFERROR(INDEX(Ingredients!F$11:F$310, MATCH($C2325, Ingredients!$B$11:$B$310, 0)), "")))</f>
        <v/>
      </c>
      <c r="AK2325" s="106" t="str">
        <f>IF($C2325="", "", IF(IFERROR(INDEX(Ingredients!G$11:G$310, MATCH($C2325, Ingredients!$B$11:$B$310, 0)), "")="", "", IFERROR(INDEX(Ingredients!G$11:G$310, MATCH($C2325, Ingredients!$B$11:$B$310, 0)), "")))</f>
        <v/>
      </c>
      <c r="AL2325" s="79" t="str">
        <f>IF($C2325="", "", IF(IFERROR(INDEX(Ingredients!H$11:H$310, MATCH($C2325, Ingredients!$B$11:$B$310, 0)), "")="", "", IFERROR(INDEX(Ingredients!H$11:H$310, MATCH($C2325, Ingredients!$B$11:$B$310, 0)), "")))</f>
        <v/>
      </c>
      <c r="AN2325" s="83" t="str">
        <f t="shared" si="545"/>
        <v/>
      </c>
      <c r="AP2325" s="114" t="str">
        <f t="shared" si="555"/>
        <v/>
      </c>
      <c r="AR2325" s="117" t="str">
        <f>IF($C2325="", "", IF(IFERROR(INDEX(Ingredients!$AI$11:$AI$310, MATCH($C2325, Ingredients!$B$11:$B$310, 0)), "")="", "", IFERROR(INDEX(Ingredients!$AI$11:$AI$310, MATCH($C2325, Ingredients!$B$11:$B$310, 0)), "")))</f>
        <v/>
      </c>
      <c r="AT2325" s="120" t="str">
        <f t="shared" si="556"/>
        <v/>
      </c>
      <c r="AV2325" s="90" t="str">
        <f t="shared" si="546"/>
        <v/>
      </c>
      <c r="AX2325" s="90" t="str">
        <f>IF($AV2325="", "", COUNTIF($AV$11:$AV$5010, "&lt;"&amp;$AV2325)+1+COUNTIF($AV$11:$AV2325, $AV2325)-1)</f>
        <v/>
      </c>
      <c r="AZ2325" s="111" t="str">
        <f>IF($B2325="", "", SUMIF('Shopping List'!$AV$11:$AV$25, $B2325, 'Shopping List'!$BN$11:$BN$25))</f>
        <v/>
      </c>
      <c r="BB2325" s="117" t="str">
        <f t="shared" si="557"/>
        <v/>
      </c>
    </row>
    <row r="2326" spans="1:54" x14ac:dyDescent="0.25">
      <c r="A2326" s="4"/>
      <c r="B2326" s="37"/>
      <c r="C2326" s="124"/>
      <c r="D2326" s="39"/>
      <c r="E2326" s="125"/>
      <c r="F2326" s="48"/>
      <c r="G2326" s="4"/>
      <c r="H2326" s="4"/>
      <c r="I2326" s="95" t="str">
        <f>IF($C2326="", "", IF(IFERROR(INDEX(Ingredients!$C$11:$C$310, MATCH($C2326, Ingredients!$B$11:$B$310, 0)), "")="", "", IFERROR(INDEX(Ingredients!$C$11:$C$310, MATCH($C2326, Ingredients!$B$11:$B$310, 0)), "")))</f>
        <v/>
      </c>
      <c r="J2326" s="73" t="str">
        <f>IF($B2326="", "", IF(IFERROR(INDEX(Meals!$C$11:$C$260, MATCH($B2326, Meals!$B$11:$B$260, 0)), "")="", "", IFERROR(INDEX(Meals!$C$11:$C$260, MATCH($B2326, Meals!$B$11:$B$260, 0)), "")))</f>
        <v/>
      </c>
      <c r="K2326" s="4"/>
      <c r="L2326" s="72" t="str">
        <f t="shared" si="547"/>
        <v/>
      </c>
      <c r="M2326" s="73" t="str">
        <f t="shared" si="548"/>
        <v/>
      </c>
      <c r="N2326" s="4"/>
      <c r="O2326" s="78" t="str">
        <f t="shared" si="549"/>
        <v/>
      </c>
      <c r="P2326" s="79" t="str">
        <f t="shared" si="550"/>
        <v/>
      </c>
      <c r="Q2326" s="4"/>
      <c r="R2326" s="90" t="str">
        <f t="shared" si="551"/>
        <v/>
      </c>
      <c r="S2326" s="4"/>
      <c r="Y2326" s="18" t="str">
        <f t="shared" si="552"/>
        <v/>
      </c>
      <c r="AA2326" s="18" t="str">
        <f t="shared" si="543"/>
        <v/>
      </c>
      <c r="AB2326" s="18" t="str">
        <f t="shared" si="544"/>
        <v/>
      </c>
      <c r="AC2326" s="18" t="str">
        <f t="shared" si="553"/>
        <v/>
      </c>
      <c r="AD2326" s="18" t="str">
        <f t="shared" si="553"/>
        <v/>
      </c>
      <c r="AE2326" s="18" t="str">
        <f t="shared" si="554"/>
        <v/>
      </c>
      <c r="AG2326" s="95" t="str">
        <f>IF($C2326="", "", IF(IFERROR(INDEX(Ingredients!C$11:C$310, MATCH($C2326, Ingredients!$B$11:$B$310, 0)), "")="", "", IFERROR(INDEX(Ingredients!C$11:C$310, MATCH($C2326, Ingredients!$B$11:$B$310, 0)), "")))</f>
        <v/>
      </c>
      <c r="AH2326" s="105" t="str">
        <f>IF($C2326="", "", IF(IFERROR(INDEX(Ingredients!D$11:D$310, MATCH($C2326, Ingredients!$B$11:$B$310, 0)), "")="", "", IFERROR(INDEX(Ingredients!D$11:D$310, MATCH($C2326, Ingredients!$B$11:$B$310, 0)), "")))</f>
        <v/>
      </c>
      <c r="AI2326" s="106" t="str">
        <f>IF($C2326="", "", IF(IFERROR(INDEX(Ingredients!E$11:E$310, MATCH($C2326, Ingredients!$B$11:$B$310, 0)), "")="", "", IFERROR(INDEX(Ingredients!E$11:E$310, MATCH($C2326, Ingredients!$B$11:$B$310, 0)), "")))</f>
        <v/>
      </c>
      <c r="AJ2326" s="108" t="str">
        <f>IF($C2326="", "", IF(IFERROR(INDEX(Ingredients!F$11:F$310, MATCH($C2326, Ingredients!$B$11:$B$310, 0)), "")="", "", IFERROR(INDEX(Ingredients!F$11:F$310, MATCH($C2326, Ingredients!$B$11:$B$310, 0)), "")))</f>
        <v/>
      </c>
      <c r="AK2326" s="106" t="str">
        <f>IF($C2326="", "", IF(IFERROR(INDEX(Ingredients!G$11:G$310, MATCH($C2326, Ingredients!$B$11:$B$310, 0)), "")="", "", IFERROR(INDEX(Ingredients!G$11:G$310, MATCH($C2326, Ingredients!$B$11:$B$310, 0)), "")))</f>
        <v/>
      </c>
      <c r="AL2326" s="79" t="str">
        <f>IF($C2326="", "", IF(IFERROR(INDEX(Ingredients!H$11:H$310, MATCH($C2326, Ingredients!$B$11:$B$310, 0)), "")="", "", IFERROR(INDEX(Ingredients!H$11:H$310, MATCH($C2326, Ingredients!$B$11:$B$310, 0)), "")))</f>
        <v/>
      </c>
      <c r="AN2326" s="83" t="str">
        <f t="shared" si="545"/>
        <v/>
      </c>
      <c r="AP2326" s="114" t="str">
        <f t="shared" si="555"/>
        <v/>
      </c>
      <c r="AR2326" s="117" t="str">
        <f>IF($C2326="", "", IF(IFERROR(INDEX(Ingredients!$AI$11:$AI$310, MATCH($C2326, Ingredients!$B$11:$B$310, 0)), "")="", "", IFERROR(INDEX(Ingredients!$AI$11:$AI$310, MATCH($C2326, Ingredients!$B$11:$B$310, 0)), "")))</f>
        <v/>
      </c>
      <c r="AT2326" s="120" t="str">
        <f t="shared" si="556"/>
        <v/>
      </c>
      <c r="AV2326" s="90" t="str">
        <f t="shared" si="546"/>
        <v/>
      </c>
      <c r="AX2326" s="90" t="str">
        <f>IF($AV2326="", "", COUNTIF($AV$11:$AV$5010, "&lt;"&amp;$AV2326)+1+COUNTIF($AV$11:$AV2326, $AV2326)-1)</f>
        <v/>
      </c>
      <c r="AZ2326" s="111" t="str">
        <f>IF($B2326="", "", SUMIF('Shopping List'!$AV$11:$AV$25, $B2326, 'Shopping List'!$BN$11:$BN$25))</f>
        <v/>
      </c>
      <c r="BB2326" s="117" t="str">
        <f t="shared" si="557"/>
        <v/>
      </c>
    </row>
    <row r="2327" spans="1:54" x14ac:dyDescent="0.25">
      <c r="A2327" s="4"/>
      <c r="B2327" s="37"/>
      <c r="C2327" s="124"/>
      <c r="D2327" s="39"/>
      <c r="E2327" s="125"/>
      <c r="F2327" s="48"/>
      <c r="G2327" s="4"/>
      <c r="H2327" s="4"/>
      <c r="I2327" s="95" t="str">
        <f>IF($C2327="", "", IF(IFERROR(INDEX(Ingredients!$C$11:$C$310, MATCH($C2327, Ingredients!$B$11:$B$310, 0)), "")="", "", IFERROR(INDEX(Ingredients!$C$11:$C$310, MATCH($C2327, Ingredients!$B$11:$B$310, 0)), "")))</f>
        <v/>
      </c>
      <c r="J2327" s="73" t="str">
        <f>IF($B2327="", "", IF(IFERROR(INDEX(Meals!$C$11:$C$260, MATCH($B2327, Meals!$B$11:$B$260, 0)), "")="", "", IFERROR(INDEX(Meals!$C$11:$C$260, MATCH($B2327, Meals!$B$11:$B$260, 0)), "")))</f>
        <v/>
      </c>
      <c r="K2327" s="4"/>
      <c r="L2327" s="72" t="str">
        <f t="shared" si="547"/>
        <v/>
      </c>
      <c r="M2327" s="73" t="str">
        <f t="shared" si="548"/>
        <v/>
      </c>
      <c r="N2327" s="4"/>
      <c r="O2327" s="78" t="str">
        <f t="shared" si="549"/>
        <v/>
      </c>
      <c r="P2327" s="79" t="str">
        <f t="shared" si="550"/>
        <v/>
      </c>
      <c r="Q2327" s="4"/>
      <c r="R2327" s="90" t="str">
        <f t="shared" si="551"/>
        <v/>
      </c>
      <c r="S2327" s="4"/>
      <c r="Y2327" s="18" t="str">
        <f t="shared" si="552"/>
        <v/>
      </c>
      <c r="AA2327" s="18" t="str">
        <f t="shared" si="543"/>
        <v/>
      </c>
      <c r="AB2327" s="18" t="str">
        <f t="shared" si="544"/>
        <v/>
      </c>
      <c r="AC2327" s="18" t="str">
        <f t="shared" si="553"/>
        <v/>
      </c>
      <c r="AD2327" s="18" t="str">
        <f t="shared" si="553"/>
        <v/>
      </c>
      <c r="AE2327" s="18" t="str">
        <f t="shared" si="554"/>
        <v/>
      </c>
      <c r="AG2327" s="95" t="str">
        <f>IF($C2327="", "", IF(IFERROR(INDEX(Ingredients!C$11:C$310, MATCH($C2327, Ingredients!$B$11:$B$310, 0)), "")="", "", IFERROR(INDEX(Ingredients!C$11:C$310, MATCH($C2327, Ingredients!$B$11:$B$310, 0)), "")))</f>
        <v/>
      </c>
      <c r="AH2327" s="105" t="str">
        <f>IF($C2327="", "", IF(IFERROR(INDEX(Ingredients!D$11:D$310, MATCH($C2327, Ingredients!$B$11:$B$310, 0)), "")="", "", IFERROR(INDEX(Ingredients!D$11:D$310, MATCH($C2327, Ingredients!$B$11:$B$310, 0)), "")))</f>
        <v/>
      </c>
      <c r="AI2327" s="106" t="str">
        <f>IF($C2327="", "", IF(IFERROR(INDEX(Ingredients!E$11:E$310, MATCH($C2327, Ingredients!$B$11:$B$310, 0)), "")="", "", IFERROR(INDEX(Ingredients!E$11:E$310, MATCH($C2327, Ingredients!$B$11:$B$310, 0)), "")))</f>
        <v/>
      </c>
      <c r="AJ2327" s="108" t="str">
        <f>IF($C2327="", "", IF(IFERROR(INDEX(Ingredients!F$11:F$310, MATCH($C2327, Ingredients!$B$11:$B$310, 0)), "")="", "", IFERROR(INDEX(Ingredients!F$11:F$310, MATCH($C2327, Ingredients!$B$11:$B$310, 0)), "")))</f>
        <v/>
      </c>
      <c r="AK2327" s="106" t="str">
        <f>IF($C2327="", "", IF(IFERROR(INDEX(Ingredients!G$11:G$310, MATCH($C2327, Ingredients!$B$11:$B$310, 0)), "")="", "", IFERROR(INDEX(Ingredients!G$11:G$310, MATCH($C2327, Ingredients!$B$11:$B$310, 0)), "")))</f>
        <v/>
      </c>
      <c r="AL2327" s="79" t="str">
        <f>IF($C2327="", "", IF(IFERROR(INDEX(Ingredients!H$11:H$310, MATCH($C2327, Ingredients!$B$11:$B$310, 0)), "")="", "", IFERROR(INDEX(Ingredients!H$11:H$310, MATCH($C2327, Ingredients!$B$11:$B$310, 0)), "")))</f>
        <v/>
      </c>
      <c r="AN2327" s="83" t="str">
        <f t="shared" si="545"/>
        <v/>
      </c>
      <c r="AP2327" s="114" t="str">
        <f t="shared" si="555"/>
        <v/>
      </c>
      <c r="AR2327" s="117" t="str">
        <f>IF($C2327="", "", IF(IFERROR(INDEX(Ingredients!$AI$11:$AI$310, MATCH($C2327, Ingredients!$B$11:$B$310, 0)), "")="", "", IFERROR(INDEX(Ingredients!$AI$11:$AI$310, MATCH($C2327, Ingredients!$B$11:$B$310, 0)), "")))</f>
        <v/>
      </c>
      <c r="AT2327" s="120" t="str">
        <f t="shared" si="556"/>
        <v/>
      </c>
      <c r="AV2327" s="90" t="str">
        <f t="shared" si="546"/>
        <v/>
      </c>
      <c r="AX2327" s="90" t="str">
        <f>IF($AV2327="", "", COUNTIF($AV$11:$AV$5010, "&lt;"&amp;$AV2327)+1+COUNTIF($AV$11:$AV2327, $AV2327)-1)</f>
        <v/>
      </c>
      <c r="AZ2327" s="111" t="str">
        <f>IF($B2327="", "", SUMIF('Shopping List'!$AV$11:$AV$25, $B2327, 'Shopping List'!$BN$11:$BN$25))</f>
        <v/>
      </c>
      <c r="BB2327" s="117" t="str">
        <f t="shared" si="557"/>
        <v/>
      </c>
    </row>
    <row r="2328" spans="1:54" x14ac:dyDescent="0.25">
      <c r="A2328" s="4"/>
      <c r="B2328" s="37"/>
      <c r="C2328" s="124"/>
      <c r="D2328" s="39"/>
      <c r="E2328" s="125"/>
      <c r="F2328" s="48"/>
      <c r="G2328" s="4"/>
      <c r="H2328" s="4"/>
      <c r="I2328" s="95" t="str">
        <f>IF($C2328="", "", IF(IFERROR(INDEX(Ingredients!$C$11:$C$310, MATCH($C2328, Ingredients!$B$11:$B$310, 0)), "")="", "", IFERROR(INDEX(Ingredients!$C$11:$C$310, MATCH($C2328, Ingredients!$B$11:$B$310, 0)), "")))</f>
        <v/>
      </c>
      <c r="J2328" s="73" t="str">
        <f>IF($B2328="", "", IF(IFERROR(INDEX(Meals!$C$11:$C$260, MATCH($B2328, Meals!$B$11:$B$260, 0)), "")="", "", IFERROR(INDEX(Meals!$C$11:$C$260, MATCH($B2328, Meals!$B$11:$B$260, 0)), "")))</f>
        <v/>
      </c>
      <c r="K2328" s="4"/>
      <c r="L2328" s="72" t="str">
        <f t="shared" si="547"/>
        <v/>
      </c>
      <c r="M2328" s="73" t="str">
        <f t="shared" si="548"/>
        <v/>
      </c>
      <c r="N2328" s="4"/>
      <c r="O2328" s="78" t="str">
        <f t="shared" si="549"/>
        <v/>
      </c>
      <c r="P2328" s="79" t="str">
        <f t="shared" si="550"/>
        <v/>
      </c>
      <c r="Q2328" s="4"/>
      <c r="R2328" s="90" t="str">
        <f t="shared" si="551"/>
        <v/>
      </c>
      <c r="S2328" s="4"/>
      <c r="Y2328" s="18" t="str">
        <f t="shared" si="552"/>
        <v/>
      </c>
      <c r="AA2328" s="18" t="str">
        <f t="shared" si="543"/>
        <v/>
      </c>
      <c r="AB2328" s="18" t="str">
        <f t="shared" si="544"/>
        <v/>
      </c>
      <c r="AC2328" s="18" t="str">
        <f t="shared" si="553"/>
        <v/>
      </c>
      <c r="AD2328" s="18" t="str">
        <f t="shared" si="553"/>
        <v/>
      </c>
      <c r="AE2328" s="18" t="str">
        <f t="shared" si="554"/>
        <v/>
      </c>
      <c r="AG2328" s="95" t="str">
        <f>IF($C2328="", "", IF(IFERROR(INDEX(Ingredients!C$11:C$310, MATCH($C2328, Ingredients!$B$11:$B$310, 0)), "")="", "", IFERROR(INDEX(Ingredients!C$11:C$310, MATCH($C2328, Ingredients!$B$11:$B$310, 0)), "")))</f>
        <v/>
      </c>
      <c r="AH2328" s="105" t="str">
        <f>IF($C2328="", "", IF(IFERROR(INDEX(Ingredients!D$11:D$310, MATCH($C2328, Ingredients!$B$11:$B$310, 0)), "")="", "", IFERROR(INDEX(Ingredients!D$11:D$310, MATCH($C2328, Ingredients!$B$11:$B$310, 0)), "")))</f>
        <v/>
      </c>
      <c r="AI2328" s="106" t="str">
        <f>IF($C2328="", "", IF(IFERROR(INDEX(Ingredients!E$11:E$310, MATCH($C2328, Ingredients!$B$11:$B$310, 0)), "")="", "", IFERROR(INDEX(Ingredients!E$11:E$310, MATCH($C2328, Ingredients!$B$11:$B$310, 0)), "")))</f>
        <v/>
      </c>
      <c r="AJ2328" s="108" t="str">
        <f>IF($C2328="", "", IF(IFERROR(INDEX(Ingredients!F$11:F$310, MATCH($C2328, Ingredients!$B$11:$B$310, 0)), "")="", "", IFERROR(INDEX(Ingredients!F$11:F$310, MATCH($C2328, Ingredients!$B$11:$B$310, 0)), "")))</f>
        <v/>
      </c>
      <c r="AK2328" s="106" t="str">
        <f>IF($C2328="", "", IF(IFERROR(INDEX(Ingredients!G$11:G$310, MATCH($C2328, Ingredients!$B$11:$B$310, 0)), "")="", "", IFERROR(INDEX(Ingredients!G$11:G$310, MATCH($C2328, Ingredients!$B$11:$B$310, 0)), "")))</f>
        <v/>
      </c>
      <c r="AL2328" s="79" t="str">
        <f>IF($C2328="", "", IF(IFERROR(INDEX(Ingredients!H$11:H$310, MATCH($C2328, Ingredients!$B$11:$B$310, 0)), "")="", "", IFERROR(INDEX(Ingredients!H$11:H$310, MATCH($C2328, Ingredients!$B$11:$B$310, 0)), "")))</f>
        <v/>
      </c>
      <c r="AN2328" s="83" t="str">
        <f t="shared" si="545"/>
        <v/>
      </c>
      <c r="AP2328" s="114" t="str">
        <f t="shared" si="555"/>
        <v/>
      </c>
      <c r="AR2328" s="117" t="str">
        <f>IF($C2328="", "", IF(IFERROR(INDEX(Ingredients!$AI$11:$AI$310, MATCH($C2328, Ingredients!$B$11:$B$310, 0)), "")="", "", IFERROR(INDEX(Ingredients!$AI$11:$AI$310, MATCH($C2328, Ingredients!$B$11:$B$310, 0)), "")))</f>
        <v/>
      </c>
      <c r="AT2328" s="120" t="str">
        <f t="shared" si="556"/>
        <v/>
      </c>
      <c r="AV2328" s="90" t="str">
        <f t="shared" si="546"/>
        <v/>
      </c>
      <c r="AX2328" s="90" t="str">
        <f>IF($AV2328="", "", COUNTIF($AV$11:$AV$5010, "&lt;"&amp;$AV2328)+1+COUNTIF($AV$11:$AV2328, $AV2328)-1)</f>
        <v/>
      </c>
      <c r="AZ2328" s="111" t="str">
        <f>IF($B2328="", "", SUMIF('Shopping List'!$AV$11:$AV$25, $B2328, 'Shopping List'!$BN$11:$BN$25))</f>
        <v/>
      </c>
      <c r="BB2328" s="117" t="str">
        <f t="shared" si="557"/>
        <v/>
      </c>
    </row>
    <row r="2329" spans="1:54" x14ac:dyDescent="0.25">
      <c r="A2329" s="4"/>
      <c r="B2329" s="37"/>
      <c r="C2329" s="124"/>
      <c r="D2329" s="39"/>
      <c r="E2329" s="125"/>
      <c r="F2329" s="48"/>
      <c r="G2329" s="4"/>
      <c r="H2329" s="4"/>
      <c r="I2329" s="95" t="str">
        <f>IF($C2329="", "", IF(IFERROR(INDEX(Ingredients!$C$11:$C$310, MATCH($C2329, Ingredients!$B$11:$B$310, 0)), "")="", "", IFERROR(INDEX(Ingredients!$C$11:$C$310, MATCH($C2329, Ingredients!$B$11:$B$310, 0)), "")))</f>
        <v/>
      </c>
      <c r="J2329" s="73" t="str">
        <f>IF($B2329="", "", IF(IFERROR(INDEX(Meals!$C$11:$C$260, MATCH($B2329, Meals!$B$11:$B$260, 0)), "")="", "", IFERROR(INDEX(Meals!$C$11:$C$260, MATCH($B2329, Meals!$B$11:$B$260, 0)), "")))</f>
        <v/>
      </c>
      <c r="K2329" s="4"/>
      <c r="L2329" s="72" t="str">
        <f t="shared" si="547"/>
        <v/>
      </c>
      <c r="M2329" s="73" t="str">
        <f t="shared" si="548"/>
        <v/>
      </c>
      <c r="N2329" s="4"/>
      <c r="O2329" s="78" t="str">
        <f t="shared" si="549"/>
        <v/>
      </c>
      <c r="P2329" s="79" t="str">
        <f t="shared" si="550"/>
        <v/>
      </c>
      <c r="Q2329" s="4"/>
      <c r="R2329" s="90" t="str">
        <f t="shared" si="551"/>
        <v/>
      </c>
      <c r="S2329" s="4"/>
      <c r="Y2329" s="18" t="str">
        <f t="shared" si="552"/>
        <v/>
      </c>
      <c r="AA2329" s="18" t="str">
        <f t="shared" si="543"/>
        <v/>
      </c>
      <c r="AB2329" s="18" t="str">
        <f t="shared" si="544"/>
        <v/>
      </c>
      <c r="AC2329" s="18" t="str">
        <f t="shared" si="553"/>
        <v/>
      </c>
      <c r="AD2329" s="18" t="str">
        <f t="shared" si="553"/>
        <v/>
      </c>
      <c r="AE2329" s="18" t="str">
        <f t="shared" si="554"/>
        <v/>
      </c>
      <c r="AG2329" s="95" t="str">
        <f>IF($C2329="", "", IF(IFERROR(INDEX(Ingredients!C$11:C$310, MATCH($C2329, Ingredients!$B$11:$B$310, 0)), "")="", "", IFERROR(INDEX(Ingredients!C$11:C$310, MATCH($C2329, Ingredients!$B$11:$B$310, 0)), "")))</f>
        <v/>
      </c>
      <c r="AH2329" s="105" t="str">
        <f>IF($C2329="", "", IF(IFERROR(INDEX(Ingredients!D$11:D$310, MATCH($C2329, Ingredients!$B$11:$B$310, 0)), "")="", "", IFERROR(INDEX(Ingredients!D$11:D$310, MATCH($C2329, Ingredients!$B$11:$B$310, 0)), "")))</f>
        <v/>
      </c>
      <c r="AI2329" s="106" t="str">
        <f>IF($C2329="", "", IF(IFERROR(INDEX(Ingredients!E$11:E$310, MATCH($C2329, Ingredients!$B$11:$B$310, 0)), "")="", "", IFERROR(INDEX(Ingredients!E$11:E$310, MATCH($C2329, Ingredients!$B$11:$B$310, 0)), "")))</f>
        <v/>
      </c>
      <c r="AJ2329" s="108" t="str">
        <f>IF($C2329="", "", IF(IFERROR(INDEX(Ingredients!F$11:F$310, MATCH($C2329, Ingredients!$B$11:$B$310, 0)), "")="", "", IFERROR(INDEX(Ingredients!F$11:F$310, MATCH($C2329, Ingredients!$B$11:$B$310, 0)), "")))</f>
        <v/>
      </c>
      <c r="AK2329" s="106" t="str">
        <f>IF($C2329="", "", IF(IFERROR(INDEX(Ingredients!G$11:G$310, MATCH($C2329, Ingredients!$B$11:$B$310, 0)), "")="", "", IFERROR(INDEX(Ingredients!G$11:G$310, MATCH($C2329, Ingredients!$B$11:$B$310, 0)), "")))</f>
        <v/>
      </c>
      <c r="AL2329" s="79" t="str">
        <f>IF($C2329="", "", IF(IFERROR(INDEX(Ingredients!H$11:H$310, MATCH($C2329, Ingredients!$B$11:$B$310, 0)), "")="", "", IFERROR(INDEX(Ingredients!H$11:H$310, MATCH($C2329, Ingredients!$B$11:$B$310, 0)), "")))</f>
        <v/>
      </c>
      <c r="AN2329" s="83" t="str">
        <f t="shared" si="545"/>
        <v/>
      </c>
      <c r="AP2329" s="114" t="str">
        <f t="shared" si="555"/>
        <v/>
      </c>
      <c r="AR2329" s="117" t="str">
        <f>IF($C2329="", "", IF(IFERROR(INDEX(Ingredients!$AI$11:$AI$310, MATCH($C2329, Ingredients!$B$11:$B$310, 0)), "")="", "", IFERROR(INDEX(Ingredients!$AI$11:$AI$310, MATCH($C2329, Ingredients!$B$11:$B$310, 0)), "")))</f>
        <v/>
      </c>
      <c r="AT2329" s="120" t="str">
        <f t="shared" si="556"/>
        <v/>
      </c>
      <c r="AV2329" s="90" t="str">
        <f t="shared" si="546"/>
        <v/>
      </c>
      <c r="AX2329" s="90" t="str">
        <f>IF($AV2329="", "", COUNTIF($AV$11:$AV$5010, "&lt;"&amp;$AV2329)+1+COUNTIF($AV$11:$AV2329, $AV2329)-1)</f>
        <v/>
      </c>
      <c r="AZ2329" s="111" t="str">
        <f>IF($B2329="", "", SUMIF('Shopping List'!$AV$11:$AV$25, $B2329, 'Shopping List'!$BN$11:$BN$25))</f>
        <v/>
      </c>
      <c r="BB2329" s="117" t="str">
        <f t="shared" si="557"/>
        <v/>
      </c>
    </row>
    <row r="2330" spans="1:54" x14ac:dyDescent="0.25">
      <c r="A2330" s="4"/>
      <c r="B2330" s="37"/>
      <c r="C2330" s="124"/>
      <c r="D2330" s="39"/>
      <c r="E2330" s="125"/>
      <c r="F2330" s="48"/>
      <c r="G2330" s="4"/>
      <c r="H2330" s="4"/>
      <c r="I2330" s="95" t="str">
        <f>IF($C2330="", "", IF(IFERROR(INDEX(Ingredients!$C$11:$C$310, MATCH($C2330, Ingredients!$B$11:$B$310, 0)), "")="", "", IFERROR(INDEX(Ingredients!$C$11:$C$310, MATCH($C2330, Ingredients!$B$11:$B$310, 0)), "")))</f>
        <v/>
      </c>
      <c r="J2330" s="73" t="str">
        <f>IF($B2330="", "", IF(IFERROR(INDEX(Meals!$C$11:$C$260, MATCH($B2330, Meals!$B$11:$B$260, 0)), "")="", "", IFERROR(INDEX(Meals!$C$11:$C$260, MATCH($B2330, Meals!$B$11:$B$260, 0)), "")))</f>
        <v/>
      </c>
      <c r="K2330" s="4"/>
      <c r="L2330" s="72" t="str">
        <f t="shared" si="547"/>
        <v/>
      </c>
      <c r="M2330" s="73" t="str">
        <f t="shared" si="548"/>
        <v/>
      </c>
      <c r="N2330" s="4"/>
      <c r="O2330" s="78" t="str">
        <f t="shared" si="549"/>
        <v/>
      </c>
      <c r="P2330" s="79" t="str">
        <f t="shared" si="550"/>
        <v/>
      </c>
      <c r="Q2330" s="4"/>
      <c r="R2330" s="90" t="str">
        <f t="shared" si="551"/>
        <v/>
      </c>
      <c r="S2330" s="4"/>
      <c r="Y2330" s="18" t="str">
        <f t="shared" si="552"/>
        <v/>
      </c>
      <c r="AA2330" s="18" t="str">
        <f t="shared" si="543"/>
        <v/>
      </c>
      <c r="AB2330" s="18" t="str">
        <f t="shared" si="544"/>
        <v/>
      </c>
      <c r="AC2330" s="18" t="str">
        <f t="shared" si="553"/>
        <v/>
      </c>
      <c r="AD2330" s="18" t="str">
        <f t="shared" si="553"/>
        <v/>
      </c>
      <c r="AE2330" s="18" t="str">
        <f t="shared" si="554"/>
        <v/>
      </c>
      <c r="AG2330" s="95" t="str">
        <f>IF($C2330="", "", IF(IFERROR(INDEX(Ingredients!C$11:C$310, MATCH($C2330, Ingredients!$B$11:$B$310, 0)), "")="", "", IFERROR(INDEX(Ingredients!C$11:C$310, MATCH($C2330, Ingredients!$B$11:$B$310, 0)), "")))</f>
        <v/>
      </c>
      <c r="AH2330" s="105" t="str">
        <f>IF($C2330="", "", IF(IFERROR(INDEX(Ingredients!D$11:D$310, MATCH($C2330, Ingredients!$B$11:$B$310, 0)), "")="", "", IFERROR(INDEX(Ingredients!D$11:D$310, MATCH($C2330, Ingredients!$B$11:$B$310, 0)), "")))</f>
        <v/>
      </c>
      <c r="AI2330" s="106" t="str">
        <f>IF($C2330="", "", IF(IFERROR(INDEX(Ingredients!E$11:E$310, MATCH($C2330, Ingredients!$B$11:$B$310, 0)), "")="", "", IFERROR(INDEX(Ingredients!E$11:E$310, MATCH($C2330, Ingredients!$B$11:$B$310, 0)), "")))</f>
        <v/>
      </c>
      <c r="AJ2330" s="108" t="str">
        <f>IF($C2330="", "", IF(IFERROR(INDEX(Ingredients!F$11:F$310, MATCH($C2330, Ingredients!$B$11:$B$310, 0)), "")="", "", IFERROR(INDEX(Ingredients!F$11:F$310, MATCH($C2330, Ingredients!$B$11:$B$310, 0)), "")))</f>
        <v/>
      </c>
      <c r="AK2330" s="106" t="str">
        <f>IF($C2330="", "", IF(IFERROR(INDEX(Ingredients!G$11:G$310, MATCH($C2330, Ingredients!$B$11:$B$310, 0)), "")="", "", IFERROR(INDEX(Ingredients!G$11:G$310, MATCH($C2330, Ingredients!$B$11:$B$310, 0)), "")))</f>
        <v/>
      </c>
      <c r="AL2330" s="79" t="str">
        <f>IF($C2330="", "", IF(IFERROR(INDEX(Ingredients!H$11:H$310, MATCH($C2330, Ingredients!$B$11:$B$310, 0)), "")="", "", IFERROR(INDEX(Ingredients!H$11:H$310, MATCH($C2330, Ingredients!$B$11:$B$310, 0)), "")))</f>
        <v/>
      </c>
      <c r="AN2330" s="83" t="str">
        <f t="shared" si="545"/>
        <v/>
      </c>
      <c r="AP2330" s="114" t="str">
        <f t="shared" si="555"/>
        <v/>
      </c>
      <c r="AR2330" s="117" t="str">
        <f>IF($C2330="", "", IF(IFERROR(INDEX(Ingredients!$AI$11:$AI$310, MATCH($C2330, Ingredients!$B$11:$B$310, 0)), "")="", "", IFERROR(INDEX(Ingredients!$AI$11:$AI$310, MATCH($C2330, Ingredients!$B$11:$B$310, 0)), "")))</f>
        <v/>
      </c>
      <c r="AT2330" s="120" t="str">
        <f t="shared" si="556"/>
        <v/>
      </c>
      <c r="AV2330" s="90" t="str">
        <f t="shared" si="546"/>
        <v/>
      </c>
      <c r="AX2330" s="90" t="str">
        <f>IF($AV2330="", "", COUNTIF($AV$11:$AV$5010, "&lt;"&amp;$AV2330)+1+COUNTIF($AV$11:$AV2330, $AV2330)-1)</f>
        <v/>
      </c>
      <c r="AZ2330" s="111" t="str">
        <f>IF($B2330="", "", SUMIF('Shopping List'!$AV$11:$AV$25, $B2330, 'Shopping List'!$BN$11:$BN$25))</f>
        <v/>
      </c>
      <c r="BB2330" s="117" t="str">
        <f t="shared" si="557"/>
        <v/>
      </c>
    </row>
    <row r="2331" spans="1:54" x14ac:dyDescent="0.25">
      <c r="A2331" s="4"/>
      <c r="B2331" s="37"/>
      <c r="C2331" s="124"/>
      <c r="D2331" s="39"/>
      <c r="E2331" s="125"/>
      <c r="F2331" s="48"/>
      <c r="G2331" s="4"/>
      <c r="H2331" s="4"/>
      <c r="I2331" s="95" t="str">
        <f>IF($C2331="", "", IF(IFERROR(INDEX(Ingredients!$C$11:$C$310, MATCH($C2331, Ingredients!$B$11:$B$310, 0)), "")="", "", IFERROR(INDEX(Ingredients!$C$11:$C$310, MATCH($C2331, Ingredients!$B$11:$B$310, 0)), "")))</f>
        <v/>
      </c>
      <c r="J2331" s="73" t="str">
        <f>IF($B2331="", "", IF(IFERROR(INDEX(Meals!$C$11:$C$260, MATCH($B2331, Meals!$B$11:$B$260, 0)), "")="", "", IFERROR(INDEX(Meals!$C$11:$C$260, MATCH($B2331, Meals!$B$11:$B$260, 0)), "")))</f>
        <v/>
      </c>
      <c r="K2331" s="4"/>
      <c r="L2331" s="72" t="str">
        <f t="shared" si="547"/>
        <v/>
      </c>
      <c r="M2331" s="73" t="str">
        <f t="shared" si="548"/>
        <v/>
      </c>
      <c r="N2331" s="4"/>
      <c r="O2331" s="78" t="str">
        <f t="shared" si="549"/>
        <v/>
      </c>
      <c r="P2331" s="79" t="str">
        <f t="shared" si="550"/>
        <v/>
      </c>
      <c r="Q2331" s="4"/>
      <c r="R2331" s="90" t="str">
        <f t="shared" si="551"/>
        <v/>
      </c>
      <c r="S2331" s="4"/>
      <c r="Y2331" s="18" t="str">
        <f t="shared" si="552"/>
        <v/>
      </c>
      <c r="AA2331" s="18" t="str">
        <f t="shared" si="543"/>
        <v/>
      </c>
      <c r="AB2331" s="18" t="str">
        <f t="shared" si="544"/>
        <v/>
      </c>
      <c r="AC2331" s="18" t="str">
        <f t="shared" si="553"/>
        <v/>
      </c>
      <c r="AD2331" s="18" t="str">
        <f t="shared" si="553"/>
        <v/>
      </c>
      <c r="AE2331" s="18" t="str">
        <f t="shared" si="554"/>
        <v/>
      </c>
      <c r="AG2331" s="95" t="str">
        <f>IF($C2331="", "", IF(IFERROR(INDEX(Ingredients!C$11:C$310, MATCH($C2331, Ingredients!$B$11:$B$310, 0)), "")="", "", IFERROR(INDEX(Ingredients!C$11:C$310, MATCH($C2331, Ingredients!$B$11:$B$310, 0)), "")))</f>
        <v/>
      </c>
      <c r="AH2331" s="105" t="str">
        <f>IF($C2331="", "", IF(IFERROR(INDEX(Ingredients!D$11:D$310, MATCH($C2331, Ingredients!$B$11:$B$310, 0)), "")="", "", IFERROR(INDEX(Ingredients!D$11:D$310, MATCH($C2331, Ingredients!$B$11:$B$310, 0)), "")))</f>
        <v/>
      </c>
      <c r="AI2331" s="106" t="str">
        <f>IF($C2331="", "", IF(IFERROR(INDEX(Ingredients!E$11:E$310, MATCH($C2331, Ingredients!$B$11:$B$310, 0)), "")="", "", IFERROR(INDEX(Ingredients!E$11:E$310, MATCH($C2331, Ingredients!$B$11:$B$310, 0)), "")))</f>
        <v/>
      </c>
      <c r="AJ2331" s="108" t="str">
        <f>IF($C2331="", "", IF(IFERROR(INDEX(Ingredients!F$11:F$310, MATCH($C2331, Ingredients!$B$11:$B$310, 0)), "")="", "", IFERROR(INDEX(Ingredients!F$11:F$310, MATCH($C2331, Ingredients!$B$11:$B$310, 0)), "")))</f>
        <v/>
      </c>
      <c r="AK2331" s="106" t="str">
        <f>IF($C2331="", "", IF(IFERROR(INDEX(Ingredients!G$11:G$310, MATCH($C2331, Ingredients!$B$11:$B$310, 0)), "")="", "", IFERROR(INDEX(Ingredients!G$11:G$310, MATCH($C2331, Ingredients!$B$11:$B$310, 0)), "")))</f>
        <v/>
      </c>
      <c r="AL2331" s="79" t="str">
        <f>IF($C2331="", "", IF(IFERROR(INDEX(Ingredients!H$11:H$310, MATCH($C2331, Ingredients!$B$11:$B$310, 0)), "")="", "", IFERROR(INDEX(Ingredients!H$11:H$310, MATCH($C2331, Ingredients!$B$11:$B$310, 0)), "")))</f>
        <v/>
      </c>
      <c r="AN2331" s="83" t="str">
        <f t="shared" si="545"/>
        <v/>
      </c>
      <c r="AP2331" s="114" t="str">
        <f t="shared" si="555"/>
        <v/>
      </c>
      <c r="AR2331" s="117" t="str">
        <f>IF($C2331="", "", IF(IFERROR(INDEX(Ingredients!$AI$11:$AI$310, MATCH($C2331, Ingredients!$B$11:$B$310, 0)), "")="", "", IFERROR(INDEX(Ingredients!$AI$11:$AI$310, MATCH($C2331, Ingredients!$B$11:$B$310, 0)), "")))</f>
        <v/>
      </c>
      <c r="AT2331" s="120" t="str">
        <f t="shared" si="556"/>
        <v/>
      </c>
      <c r="AV2331" s="90" t="str">
        <f t="shared" si="546"/>
        <v/>
      </c>
      <c r="AX2331" s="90" t="str">
        <f>IF($AV2331="", "", COUNTIF($AV$11:$AV$5010, "&lt;"&amp;$AV2331)+1+COUNTIF($AV$11:$AV2331, $AV2331)-1)</f>
        <v/>
      </c>
      <c r="AZ2331" s="111" t="str">
        <f>IF($B2331="", "", SUMIF('Shopping List'!$AV$11:$AV$25, $B2331, 'Shopping List'!$BN$11:$BN$25))</f>
        <v/>
      </c>
      <c r="BB2331" s="117" t="str">
        <f t="shared" si="557"/>
        <v/>
      </c>
    </row>
    <row r="2332" spans="1:54" x14ac:dyDescent="0.25">
      <c r="A2332" s="4"/>
      <c r="B2332" s="37"/>
      <c r="C2332" s="124"/>
      <c r="D2332" s="39"/>
      <c r="E2332" s="125"/>
      <c r="F2332" s="48"/>
      <c r="G2332" s="4"/>
      <c r="H2332" s="4"/>
      <c r="I2332" s="95" t="str">
        <f>IF($C2332="", "", IF(IFERROR(INDEX(Ingredients!$C$11:$C$310, MATCH($C2332, Ingredients!$B$11:$B$310, 0)), "")="", "", IFERROR(INDEX(Ingredients!$C$11:$C$310, MATCH($C2332, Ingredients!$B$11:$B$310, 0)), "")))</f>
        <v/>
      </c>
      <c r="J2332" s="73" t="str">
        <f>IF($B2332="", "", IF(IFERROR(INDEX(Meals!$C$11:$C$260, MATCH($B2332, Meals!$B$11:$B$260, 0)), "")="", "", IFERROR(INDEX(Meals!$C$11:$C$260, MATCH($B2332, Meals!$B$11:$B$260, 0)), "")))</f>
        <v/>
      </c>
      <c r="K2332" s="4"/>
      <c r="L2332" s="72" t="str">
        <f t="shared" si="547"/>
        <v/>
      </c>
      <c r="M2332" s="73" t="str">
        <f t="shared" si="548"/>
        <v/>
      </c>
      <c r="N2332" s="4"/>
      <c r="O2332" s="78" t="str">
        <f t="shared" si="549"/>
        <v/>
      </c>
      <c r="P2332" s="79" t="str">
        <f t="shared" si="550"/>
        <v/>
      </c>
      <c r="Q2332" s="4"/>
      <c r="R2332" s="90" t="str">
        <f t="shared" si="551"/>
        <v/>
      </c>
      <c r="S2332" s="4"/>
      <c r="Y2332" s="18" t="str">
        <f t="shared" si="552"/>
        <v/>
      </c>
      <c r="AA2332" s="18" t="str">
        <f t="shared" si="543"/>
        <v/>
      </c>
      <c r="AB2332" s="18" t="str">
        <f t="shared" si="544"/>
        <v/>
      </c>
      <c r="AC2332" s="18" t="str">
        <f t="shared" si="553"/>
        <v/>
      </c>
      <c r="AD2332" s="18" t="str">
        <f t="shared" si="553"/>
        <v/>
      </c>
      <c r="AE2332" s="18" t="str">
        <f t="shared" si="554"/>
        <v/>
      </c>
      <c r="AG2332" s="95" t="str">
        <f>IF($C2332="", "", IF(IFERROR(INDEX(Ingredients!C$11:C$310, MATCH($C2332, Ingredients!$B$11:$B$310, 0)), "")="", "", IFERROR(INDEX(Ingredients!C$11:C$310, MATCH($C2332, Ingredients!$B$11:$B$310, 0)), "")))</f>
        <v/>
      </c>
      <c r="AH2332" s="105" t="str">
        <f>IF($C2332="", "", IF(IFERROR(INDEX(Ingredients!D$11:D$310, MATCH($C2332, Ingredients!$B$11:$B$310, 0)), "")="", "", IFERROR(INDEX(Ingredients!D$11:D$310, MATCH($C2332, Ingredients!$B$11:$B$310, 0)), "")))</f>
        <v/>
      </c>
      <c r="AI2332" s="106" t="str">
        <f>IF($C2332="", "", IF(IFERROR(INDEX(Ingredients!E$11:E$310, MATCH($C2332, Ingredients!$B$11:$B$310, 0)), "")="", "", IFERROR(INDEX(Ingredients!E$11:E$310, MATCH($C2332, Ingredients!$B$11:$B$310, 0)), "")))</f>
        <v/>
      </c>
      <c r="AJ2332" s="108" t="str">
        <f>IF($C2332="", "", IF(IFERROR(INDEX(Ingredients!F$11:F$310, MATCH($C2332, Ingredients!$B$11:$B$310, 0)), "")="", "", IFERROR(INDEX(Ingredients!F$11:F$310, MATCH($C2332, Ingredients!$B$11:$B$310, 0)), "")))</f>
        <v/>
      </c>
      <c r="AK2332" s="106" t="str">
        <f>IF($C2332="", "", IF(IFERROR(INDEX(Ingredients!G$11:G$310, MATCH($C2332, Ingredients!$B$11:$B$310, 0)), "")="", "", IFERROR(INDEX(Ingredients!G$11:G$310, MATCH($C2332, Ingredients!$B$11:$B$310, 0)), "")))</f>
        <v/>
      </c>
      <c r="AL2332" s="79" t="str">
        <f>IF($C2332="", "", IF(IFERROR(INDEX(Ingredients!H$11:H$310, MATCH($C2332, Ingredients!$B$11:$B$310, 0)), "")="", "", IFERROR(INDEX(Ingredients!H$11:H$310, MATCH($C2332, Ingredients!$B$11:$B$310, 0)), "")))</f>
        <v/>
      </c>
      <c r="AN2332" s="83" t="str">
        <f t="shared" si="545"/>
        <v/>
      </c>
      <c r="AP2332" s="114" t="str">
        <f t="shared" si="555"/>
        <v/>
      </c>
      <c r="AR2332" s="117" t="str">
        <f>IF($C2332="", "", IF(IFERROR(INDEX(Ingredients!$AI$11:$AI$310, MATCH($C2332, Ingredients!$B$11:$B$310, 0)), "")="", "", IFERROR(INDEX(Ingredients!$AI$11:$AI$310, MATCH($C2332, Ingredients!$B$11:$B$310, 0)), "")))</f>
        <v/>
      </c>
      <c r="AT2332" s="120" t="str">
        <f t="shared" si="556"/>
        <v/>
      </c>
      <c r="AV2332" s="90" t="str">
        <f t="shared" si="546"/>
        <v/>
      </c>
      <c r="AX2332" s="90" t="str">
        <f>IF($AV2332="", "", COUNTIF($AV$11:$AV$5010, "&lt;"&amp;$AV2332)+1+COUNTIF($AV$11:$AV2332, $AV2332)-1)</f>
        <v/>
      </c>
      <c r="AZ2332" s="111" t="str">
        <f>IF($B2332="", "", SUMIF('Shopping List'!$AV$11:$AV$25, $B2332, 'Shopping List'!$BN$11:$BN$25))</f>
        <v/>
      </c>
      <c r="BB2332" s="117" t="str">
        <f t="shared" si="557"/>
        <v/>
      </c>
    </row>
    <row r="2333" spans="1:54" x14ac:dyDescent="0.25">
      <c r="A2333" s="4"/>
      <c r="B2333" s="37"/>
      <c r="C2333" s="124"/>
      <c r="D2333" s="39"/>
      <c r="E2333" s="125"/>
      <c r="F2333" s="48"/>
      <c r="G2333" s="4"/>
      <c r="H2333" s="4"/>
      <c r="I2333" s="95" t="str">
        <f>IF($C2333="", "", IF(IFERROR(INDEX(Ingredients!$C$11:$C$310, MATCH($C2333, Ingredients!$B$11:$B$310, 0)), "")="", "", IFERROR(INDEX(Ingredients!$C$11:$C$310, MATCH($C2333, Ingredients!$B$11:$B$310, 0)), "")))</f>
        <v/>
      </c>
      <c r="J2333" s="73" t="str">
        <f>IF($B2333="", "", IF(IFERROR(INDEX(Meals!$C$11:$C$260, MATCH($B2333, Meals!$B$11:$B$260, 0)), "")="", "", IFERROR(INDEX(Meals!$C$11:$C$260, MATCH($B2333, Meals!$B$11:$B$260, 0)), "")))</f>
        <v/>
      </c>
      <c r="K2333" s="4"/>
      <c r="L2333" s="72" t="str">
        <f t="shared" si="547"/>
        <v/>
      </c>
      <c r="M2333" s="73" t="str">
        <f t="shared" si="548"/>
        <v/>
      </c>
      <c r="N2333" s="4"/>
      <c r="O2333" s="78" t="str">
        <f t="shared" si="549"/>
        <v/>
      </c>
      <c r="P2333" s="79" t="str">
        <f t="shared" si="550"/>
        <v/>
      </c>
      <c r="Q2333" s="4"/>
      <c r="R2333" s="90" t="str">
        <f t="shared" si="551"/>
        <v/>
      </c>
      <c r="S2333" s="4"/>
      <c r="Y2333" s="18" t="str">
        <f t="shared" si="552"/>
        <v/>
      </c>
      <c r="AA2333" s="18" t="str">
        <f t="shared" si="543"/>
        <v/>
      </c>
      <c r="AB2333" s="18" t="str">
        <f t="shared" si="544"/>
        <v/>
      </c>
      <c r="AC2333" s="18" t="str">
        <f t="shared" si="553"/>
        <v/>
      </c>
      <c r="AD2333" s="18" t="str">
        <f t="shared" si="553"/>
        <v/>
      </c>
      <c r="AE2333" s="18" t="str">
        <f t="shared" si="554"/>
        <v/>
      </c>
      <c r="AG2333" s="95" t="str">
        <f>IF($C2333="", "", IF(IFERROR(INDEX(Ingredients!C$11:C$310, MATCH($C2333, Ingredients!$B$11:$B$310, 0)), "")="", "", IFERROR(INDEX(Ingredients!C$11:C$310, MATCH($C2333, Ingredients!$B$11:$B$310, 0)), "")))</f>
        <v/>
      </c>
      <c r="AH2333" s="105" t="str">
        <f>IF($C2333="", "", IF(IFERROR(INDEX(Ingredients!D$11:D$310, MATCH($C2333, Ingredients!$B$11:$B$310, 0)), "")="", "", IFERROR(INDEX(Ingredients!D$11:D$310, MATCH($C2333, Ingredients!$B$11:$B$310, 0)), "")))</f>
        <v/>
      </c>
      <c r="AI2333" s="106" t="str">
        <f>IF($C2333="", "", IF(IFERROR(INDEX(Ingredients!E$11:E$310, MATCH($C2333, Ingredients!$B$11:$B$310, 0)), "")="", "", IFERROR(INDEX(Ingredients!E$11:E$310, MATCH($C2333, Ingredients!$B$11:$B$310, 0)), "")))</f>
        <v/>
      </c>
      <c r="AJ2333" s="108" t="str">
        <f>IF($C2333="", "", IF(IFERROR(INDEX(Ingredients!F$11:F$310, MATCH($C2333, Ingredients!$B$11:$B$310, 0)), "")="", "", IFERROR(INDEX(Ingredients!F$11:F$310, MATCH($C2333, Ingredients!$B$11:$B$310, 0)), "")))</f>
        <v/>
      </c>
      <c r="AK2333" s="106" t="str">
        <f>IF($C2333="", "", IF(IFERROR(INDEX(Ingredients!G$11:G$310, MATCH($C2333, Ingredients!$B$11:$B$310, 0)), "")="", "", IFERROR(INDEX(Ingredients!G$11:G$310, MATCH($C2333, Ingredients!$B$11:$B$310, 0)), "")))</f>
        <v/>
      </c>
      <c r="AL2333" s="79" t="str">
        <f>IF($C2333="", "", IF(IFERROR(INDEX(Ingredients!H$11:H$310, MATCH($C2333, Ingredients!$B$11:$B$310, 0)), "")="", "", IFERROR(INDEX(Ingredients!H$11:H$310, MATCH($C2333, Ingredients!$B$11:$B$310, 0)), "")))</f>
        <v/>
      </c>
      <c r="AN2333" s="83" t="str">
        <f t="shared" si="545"/>
        <v/>
      </c>
      <c r="AP2333" s="114" t="str">
        <f t="shared" si="555"/>
        <v/>
      </c>
      <c r="AR2333" s="117" t="str">
        <f>IF($C2333="", "", IF(IFERROR(INDEX(Ingredients!$AI$11:$AI$310, MATCH($C2333, Ingredients!$B$11:$B$310, 0)), "")="", "", IFERROR(INDEX(Ingredients!$AI$11:$AI$310, MATCH($C2333, Ingredients!$B$11:$B$310, 0)), "")))</f>
        <v/>
      </c>
      <c r="AT2333" s="120" t="str">
        <f t="shared" si="556"/>
        <v/>
      </c>
      <c r="AV2333" s="90" t="str">
        <f t="shared" si="546"/>
        <v/>
      </c>
      <c r="AX2333" s="90" t="str">
        <f>IF($AV2333="", "", COUNTIF($AV$11:$AV$5010, "&lt;"&amp;$AV2333)+1+COUNTIF($AV$11:$AV2333, $AV2333)-1)</f>
        <v/>
      </c>
      <c r="AZ2333" s="111" t="str">
        <f>IF($B2333="", "", SUMIF('Shopping List'!$AV$11:$AV$25, $B2333, 'Shopping List'!$BN$11:$BN$25))</f>
        <v/>
      </c>
      <c r="BB2333" s="117" t="str">
        <f t="shared" si="557"/>
        <v/>
      </c>
    </row>
    <row r="2334" spans="1:54" x14ac:dyDescent="0.25">
      <c r="A2334" s="4"/>
      <c r="B2334" s="37"/>
      <c r="C2334" s="124"/>
      <c r="D2334" s="39"/>
      <c r="E2334" s="125"/>
      <c r="F2334" s="48"/>
      <c r="G2334" s="4"/>
      <c r="H2334" s="4"/>
      <c r="I2334" s="95" t="str">
        <f>IF($C2334="", "", IF(IFERROR(INDEX(Ingredients!$C$11:$C$310, MATCH($C2334, Ingredients!$B$11:$B$310, 0)), "")="", "", IFERROR(INDEX(Ingredients!$C$11:$C$310, MATCH($C2334, Ingredients!$B$11:$B$310, 0)), "")))</f>
        <v/>
      </c>
      <c r="J2334" s="73" t="str">
        <f>IF($B2334="", "", IF(IFERROR(INDEX(Meals!$C$11:$C$260, MATCH($B2334, Meals!$B$11:$B$260, 0)), "")="", "", IFERROR(INDEX(Meals!$C$11:$C$260, MATCH($B2334, Meals!$B$11:$B$260, 0)), "")))</f>
        <v/>
      </c>
      <c r="K2334" s="4"/>
      <c r="L2334" s="72" t="str">
        <f t="shared" si="547"/>
        <v/>
      </c>
      <c r="M2334" s="73" t="str">
        <f t="shared" si="548"/>
        <v/>
      </c>
      <c r="N2334" s="4"/>
      <c r="O2334" s="78" t="str">
        <f t="shared" si="549"/>
        <v/>
      </c>
      <c r="P2334" s="79" t="str">
        <f t="shared" si="550"/>
        <v/>
      </c>
      <c r="Q2334" s="4"/>
      <c r="R2334" s="90" t="str">
        <f t="shared" si="551"/>
        <v/>
      </c>
      <c r="S2334" s="4"/>
      <c r="Y2334" s="18" t="str">
        <f t="shared" si="552"/>
        <v/>
      </c>
      <c r="AA2334" s="18" t="str">
        <f t="shared" si="543"/>
        <v/>
      </c>
      <c r="AB2334" s="18" t="str">
        <f t="shared" si="544"/>
        <v/>
      </c>
      <c r="AC2334" s="18" t="str">
        <f t="shared" si="553"/>
        <v/>
      </c>
      <c r="AD2334" s="18" t="str">
        <f t="shared" si="553"/>
        <v/>
      </c>
      <c r="AE2334" s="18" t="str">
        <f t="shared" si="554"/>
        <v/>
      </c>
      <c r="AG2334" s="95" t="str">
        <f>IF($C2334="", "", IF(IFERROR(INDEX(Ingredients!C$11:C$310, MATCH($C2334, Ingredients!$B$11:$B$310, 0)), "")="", "", IFERROR(INDEX(Ingredients!C$11:C$310, MATCH($C2334, Ingredients!$B$11:$B$310, 0)), "")))</f>
        <v/>
      </c>
      <c r="AH2334" s="105" t="str">
        <f>IF($C2334="", "", IF(IFERROR(INDEX(Ingredients!D$11:D$310, MATCH($C2334, Ingredients!$B$11:$B$310, 0)), "")="", "", IFERROR(INDEX(Ingredients!D$11:D$310, MATCH($C2334, Ingredients!$B$11:$B$310, 0)), "")))</f>
        <v/>
      </c>
      <c r="AI2334" s="106" t="str">
        <f>IF($C2334="", "", IF(IFERROR(INDEX(Ingredients!E$11:E$310, MATCH($C2334, Ingredients!$B$11:$B$310, 0)), "")="", "", IFERROR(INDEX(Ingredients!E$11:E$310, MATCH($C2334, Ingredients!$B$11:$B$310, 0)), "")))</f>
        <v/>
      </c>
      <c r="AJ2334" s="108" t="str">
        <f>IF($C2334="", "", IF(IFERROR(INDEX(Ingredients!F$11:F$310, MATCH($C2334, Ingredients!$B$11:$B$310, 0)), "")="", "", IFERROR(INDEX(Ingredients!F$11:F$310, MATCH($C2334, Ingredients!$B$11:$B$310, 0)), "")))</f>
        <v/>
      </c>
      <c r="AK2334" s="106" t="str">
        <f>IF($C2334="", "", IF(IFERROR(INDEX(Ingredients!G$11:G$310, MATCH($C2334, Ingredients!$B$11:$B$310, 0)), "")="", "", IFERROR(INDEX(Ingredients!G$11:G$310, MATCH($C2334, Ingredients!$B$11:$B$310, 0)), "")))</f>
        <v/>
      </c>
      <c r="AL2334" s="79" t="str">
        <f>IF($C2334="", "", IF(IFERROR(INDEX(Ingredients!H$11:H$310, MATCH($C2334, Ingredients!$B$11:$B$310, 0)), "")="", "", IFERROR(INDEX(Ingredients!H$11:H$310, MATCH($C2334, Ingredients!$B$11:$B$310, 0)), "")))</f>
        <v/>
      </c>
      <c r="AN2334" s="83" t="str">
        <f t="shared" si="545"/>
        <v/>
      </c>
      <c r="AP2334" s="114" t="str">
        <f t="shared" si="555"/>
        <v/>
      </c>
      <c r="AR2334" s="117" t="str">
        <f>IF($C2334="", "", IF(IFERROR(INDEX(Ingredients!$AI$11:$AI$310, MATCH($C2334, Ingredients!$B$11:$B$310, 0)), "")="", "", IFERROR(INDEX(Ingredients!$AI$11:$AI$310, MATCH($C2334, Ingredients!$B$11:$B$310, 0)), "")))</f>
        <v/>
      </c>
      <c r="AT2334" s="120" t="str">
        <f t="shared" si="556"/>
        <v/>
      </c>
      <c r="AV2334" s="90" t="str">
        <f t="shared" si="546"/>
        <v/>
      </c>
      <c r="AX2334" s="90" t="str">
        <f>IF($AV2334="", "", COUNTIF($AV$11:$AV$5010, "&lt;"&amp;$AV2334)+1+COUNTIF($AV$11:$AV2334, $AV2334)-1)</f>
        <v/>
      </c>
      <c r="AZ2334" s="111" t="str">
        <f>IF($B2334="", "", SUMIF('Shopping List'!$AV$11:$AV$25, $B2334, 'Shopping List'!$BN$11:$BN$25))</f>
        <v/>
      </c>
      <c r="BB2334" s="117" t="str">
        <f t="shared" si="557"/>
        <v/>
      </c>
    </row>
    <row r="2335" spans="1:54" x14ac:dyDescent="0.25">
      <c r="A2335" s="4"/>
      <c r="B2335" s="37"/>
      <c r="C2335" s="124"/>
      <c r="D2335" s="39"/>
      <c r="E2335" s="125"/>
      <c r="F2335" s="48"/>
      <c r="G2335" s="4"/>
      <c r="H2335" s="4"/>
      <c r="I2335" s="95" t="str">
        <f>IF($C2335="", "", IF(IFERROR(INDEX(Ingredients!$C$11:$C$310, MATCH($C2335, Ingredients!$B$11:$B$310, 0)), "")="", "", IFERROR(INDEX(Ingredients!$C$11:$C$310, MATCH($C2335, Ingredients!$B$11:$B$310, 0)), "")))</f>
        <v/>
      </c>
      <c r="J2335" s="73" t="str">
        <f>IF($B2335="", "", IF(IFERROR(INDEX(Meals!$C$11:$C$260, MATCH($B2335, Meals!$B$11:$B$260, 0)), "")="", "", IFERROR(INDEX(Meals!$C$11:$C$260, MATCH($B2335, Meals!$B$11:$B$260, 0)), "")))</f>
        <v/>
      </c>
      <c r="K2335" s="4"/>
      <c r="L2335" s="72" t="str">
        <f t="shared" si="547"/>
        <v/>
      </c>
      <c r="M2335" s="73" t="str">
        <f t="shared" si="548"/>
        <v/>
      </c>
      <c r="N2335" s="4"/>
      <c r="O2335" s="78" t="str">
        <f t="shared" si="549"/>
        <v/>
      </c>
      <c r="P2335" s="79" t="str">
        <f t="shared" si="550"/>
        <v/>
      </c>
      <c r="Q2335" s="4"/>
      <c r="R2335" s="90" t="str">
        <f t="shared" si="551"/>
        <v/>
      </c>
      <c r="S2335" s="4"/>
      <c r="Y2335" s="18" t="str">
        <f t="shared" si="552"/>
        <v/>
      </c>
      <c r="AA2335" s="18" t="str">
        <f t="shared" si="543"/>
        <v/>
      </c>
      <c r="AB2335" s="18" t="str">
        <f t="shared" si="544"/>
        <v/>
      </c>
      <c r="AC2335" s="18" t="str">
        <f t="shared" si="553"/>
        <v/>
      </c>
      <c r="AD2335" s="18" t="str">
        <f t="shared" si="553"/>
        <v/>
      </c>
      <c r="AE2335" s="18" t="str">
        <f t="shared" si="554"/>
        <v/>
      </c>
      <c r="AG2335" s="95" t="str">
        <f>IF($C2335="", "", IF(IFERROR(INDEX(Ingredients!C$11:C$310, MATCH($C2335, Ingredients!$B$11:$B$310, 0)), "")="", "", IFERROR(INDEX(Ingredients!C$11:C$310, MATCH($C2335, Ingredients!$B$11:$B$310, 0)), "")))</f>
        <v/>
      </c>
      <c r="AH2335" s="105" t="str">
        <f>IF($C2335="", "", IF(IFERROR(INDEX(Ingredients!D$11:D$310, MATCH($C2335, Ingredients!$B$11:$B$310, 0)), "")="", "", IFERROR(INDEX(Ingredients!D$11:D$310, MATCH($C2335, Ingredients!$B$11:$B$310, 0)), "")))</f>
        <v/>
      </c>
      <c r="AI2335" s="106" t="str">
        <f>IF($C2335="", "", IF(IFERROR(INDEX(Ingredients!E$11:E$310, MATCH($C2335, Ingredients!$B$11:$B$310, 0)), "")="", "", IFERROR(INDEX(Ingredients!E$11:E$310, MATCH($C2335, Ingredients!$B$11:$B$310, 0)), "")))</f>
        <v/>
      </c>
      <c r="AJ2335" s="108" t="str">
        <f>IF($C2335="", "", IF(IFERROR(INDEX(Ingredients!F$11:F$310, MATCH($C2335, Ingredients!$B$11:$B$310, 0)), "")="", "", IFERROR(INDEX(Ingredients!F$11:F$310, MATCH($C2335, Ingredients!$B$11:$B$310, 0)), "")))</f>
        <v/>
      </c>
      <c r="AK2335" s="106" t="str">
        <f>IF($C2335="", "", IF(IFERROR(INDEX(Ingredients!G$11:G$310, MATCH($C2335, Ingredients!$B$11:$B$310, 0)), "")="", "", IFERROR(INDEX(Ingredients!G$11:G$310, MATCH($C2335, Ingredients!$B$11:$B$310, 0)), "")))</f>
        <v/>
      </c>
      <c r="AL2335" s="79" t="str">
        <f>IF($C2335="", "", IF(IFERROR(INDEX(Ingredients!H$11:H$310, MATCH($C2335, Ingredients!$B$11:$B$310, 0)), "")="", "", IFERROR(INDEX(Ingredients!H$11:H$310, MATCH($C2335, Ingredients!$B$11:$B$310, 0)), "")))</f>
        <v/>
      </c>
      <c r="AN2335" s="83" t="str">
        <f t="shared" si="545"/>
        <v/>
      </c>
      <c r="AP2335" s="114" t="str">
        <f t="shared" si="555"/>
        <v/>
      </c>
      <c r="AR2335" s="117" t="str">
        <f>IF($C2335="", "", IF(IFERROR(INDEX(Ingredients!$AI$11:$AI$310, MATCH($C2335, Ingredients!$B$11:$B$310, 0)), "")="", "", IFERROR(INDEX(Ingredients!$AI$11:$AI$310, MATCH($C2335, Ingredients!$B$11:$B$310, 0)), "")))</f>
        <v/>
      </c>
      <c r="AT2335" s="120" t="str">
        <f t="shared" si="556"/>
        <v/>
      </c>
      <c r="AV2335" s="90" t="str">
        <f t="shared" si="546"/>
        <v/>
      </c>
      <c r="AX2335" s="90" t="str">
        <f>IF($AV2335="", "", COUNTIF($AV$11:$AV$5010, "&lt;"&amp;$AV2335)+1+COUNTIF($AV$11:$AV2335, $AV2335)-1)</f>
        <v/>
      </c>
      <c r="AZ2335" s="111" t="str">
        <f>IF($B2335="", "", SUMIF('Shopping List'!$AV$11:$AV$25, $B2335, 'Shopping List'!$BN$11:$BN$25))</f>
        <v/>
      </c>
      <c r="BB2335" s="117" t="str">
        <f t="shared" si="557"/>
        <v/>
      </c>
    </row>
    <row r="2336" spans="1:54" x14ac:dyDescent="0.25">
      <c r="A2336" s="4"/>
      <c r="B2336" s="37"/>
      <c r="C2336" s="124"/>
      <c r="D2336" s="39"/>
      <c r="E2336" s="125"/>
      <c r="F2336" s="48"/>
      <c r="G2336" s="4"/>
      <c r="H2336" s="4"/>
      <c r="I2336" s="95" t="str">
        <f>IF($C2336="", "", IF(IFERROR(INDEX(Ingredients!$C$11:$C$310, MATCH($C2336, Ingredients!$B$11:$B$310, 0)), "")="", "", IFERROR(INDEX(Ingredients!$C$11:$C$310, MATCH($C2336, Ingredients!$B$11:$B$310, 0)), "")))</f>
        <v/>
      </c>
      <c r="J2336" s="73" t="str">
        <f>IF($B2336="", "", IF(IFERROR(INDEX(Meals!$C$11:$C$260, MATCH($B2336, Meals!$B$11:$B$260, 0)), "")="", "", IFERROR(INDEX(Meals!$C$11:$C$260, MATCH($B2336, Meals!$B$11:$B$260, 0)), "")))</f>
        <v/>
      </c>
      <c r="K2336" s="4"/>
      <c r="L2336" s="72" t="str">
        <f t="shared" si="547"/>
        <v/>
      </c>
      <c r="M2336" s="73" t="str">
        <f t="shared" si="548"/>
        <v/>
      </c>
      <c r="N2336" s="4"/>
      <c r="O2336" s="78" t="str">
        <f t="shared" si="549"/>
        <v/>
      </c>
      <c r="P2336" s="79" t="str">
        <f t="shared" si="550"/>
        <v/>
      </c>
      <c r="Q2336" s="4"/>
      <c r="R2336" s="90" t="str">
        <f t="shared" si="551"/>
        <v/>
      </c>
      <c r="S2336" s="4"/>
      <c r="Y2336" s="18" t="str">
        <f t="shared" si="552"/>
        <v/>
      </c>
      <c r="AA2336" s="18" t="str">
        <f t="shared" si="543"/>
        <v/>
      </c>
      <c r="AB2336" s="18" t="str">
        <f t="shared" si="544"/>
        <v/>
      </c>
      <c r="AC2336" s="18" t="str">
        <f t="shared" si="553"/>
        <v/>
      </c>
      <c r="AD2336" s="18" t="str">
        <f t="shared" si="553"/>
        <v/>
      </c>
      <c r="AE2336" s="18" t="str">
        <f t="shared" si="554"/>
        <v/>
      </c>
      <c r="AG2336" s="95" t="str">
        <f>IF($C2336="", "", IF(IFERROR(INDEX(Ingredients!C$11:C$310, MATCH($C2336, Ingredients!$B$11:$B$310, 0)), "")="", "", IFERROR(INDEX(Ingredients!C$11:C$310, MATCH($C2336, Ingredients!$B$11:$B$310, 0)), "")))</f>
        <v/>
      </c>
      <c r="AH2336" s="105" t="str">
        <f>IF($C2336="", "", IF(IFERROR(INDEX(Ingredients!D$11:D$310, MATCH($C2336, Ingredients!$B$11:$B$310, 0)), "")="", "", IFERROR(INDEX(Ingredients!D$11:D$310, MATCH($C2336, Ingredients!$B$11:$B$310, 0)), "")))</f>
        <v/>
      </c>
      <c r="AI2336" s="106" t="str">
        <f>IF($C2336="", "", IF(IFERROR(INDEX(Ingredients!E$11:E$310, MATCH($C2336, Ingredients!$B$11:$B$310, 0)), "")="", "", IFERROR(INDEX(Ingredients!E$11:E$310, MATCH($C2336, Ingredients!$B$11:$B$310, 0)), "")))</f>
        <v/>
      </c>
      <c r="AJ2336" s="108" t="str">
        <f>IF($C2336="", "", IF(IFERROR(INDEX(Ingredients!F$11:F$310, MATCH($C2336, Ingredients!$B$11:$B$310, 0)), "")="", "", IFERROR(INDEX(Ingredients!F$11:F$310, MATCH($C2336, Ingredients!$B$11:$B$310, 0)), "")))</f>
        <v/>
      </c>
      <c r="AK2336" s="106" t="str">
        <f>IF($C2336="", "", IF(IFERROR(INDEX(Ingredients!G$11:G$310, MATCH($C2336, Ingredients!$B$11:$B$310, 0)), "")="", "", IFERROR(INDEX(Ingredients!G$11:G$310, MATCH($C2336, Ingredients!$B$11:$B$310, 0)), "")))</f>
        <v/>
      </c>
      <c r="AL2336" s="79" t="str">
        <f>IF($C2336="", "", IF(IFERROR(INDEX(Ingredients!H$11:H$310, MATCH($C2336, Ingredients!$B$11:$B$310, 0)), "")="", "", IFERROR(INDEX(Ingredients!H$11:H$310, MATCH($C2336, Ingredients!$B$11:$B$310, 0)), "")))</f>
        <v/>
      </c>
      <c r="AN2336" s="83" t="str">
        <f t="shared" si="545"/>
        <v/>
      </c>
      <c r="AP2336" s="114" t="str">
        <f t="shared" si="555"/>
        <v/>
      </c>
      <c r="AR2336" s="117" t="str">
        <f>IF($C2336="", "", IF(IFERROR(INDEX(Ingredients!$AI$11:$AI$310, MATCH($C2336, Ingredients!$B$11:$B$310, 0)), "")="", "", IFERROR(INDEX(Ingredients!$AI$11:$AI$310, MATCH($C2336, Ingredients!$B$11:$B$310, 0)), "")))</f>
        <v/>
      </c>
      <c r="AT2336" s="120" t="str">
        <f t="shared" si="556"/>
        <v/>
      </c>
      <c r="AV2336" s="90" t="str">
        <f t="shared" si="546"/>
        <v/>
      </c>
      <c r="AX2336" s="90" t="str">
        <f>IF($AV2336="", "", COUNTIF($AV$11:$AV$5010, "&lt;"&amp;$AV2336)+1+COUNTIF($AV$11:$AV2336, $AV2336)-1)</f>
        <v/>
      </c>
      <c r="AZ2336" s="111" t="str">
        <f>IF($B2336="", "", SUMIF('Shopping List'!$AV$11:$AV$25, $B2336, 'Shopping List'!$BN$11:$BN$25))</f>
        <v/>
      </c>
      <c r="BB2336" s="117" t="str">
        <f t="shared" si="557"/>
        <v/>
      </c>
    </row>
    <row r="2337" spans="1:54" x14ac:dyDescent="0.25">
      <c r="A2337" s="4"/>
      <c r="B2337" s="37"/>
      <c r="C2337" s="124"/>
      <c r="D2337" s="39"/>
      <c r="E2337" s="125"/>
      <c r="F2337" s="48"/>
      <c r="G2337" s="4"/>
      <c r="H2337" s="4"/>
      <c r="I2337" s="95" t="str">
        <f>IF($C2337="", "", IF(IFERROR(INDEX(Ingredients!$C$11:$C$310, MATCH($C2337, Ingredients!$B$11:$B$310, 0)), "")="", "", IFERROR(INDEX(Ingredients!$C$11:$C$310, MATCH($C2337, Ingredients!$B$11:$B$310, 0)), "")))</f>
        <v/>
      </c>
      <c r="J2337" s="73" t="str">
        <f>IF($B2337="", "", IF(IFERROR(INDEX(Meals!$C$11:$C$260, MATCH($B2337, Meals!$B$11:$B$260, 0)), "")="", "", IFERROR(INDEX(Meals!$C$11:$C$260, MATCH($B2337, Meals!$B$11:$B$260, 0)), "")))</f>
        <v/>
      </c>
      <c r="K2337" s="4"/>
      <c r="L2337" s="72" t="str">
        <f t="shared" si="547"/>
        <v/>
      </c>
      <c r="M2337" s="73" t="str">
        <f t="shared" si="548"/>
        <v/>
      </c>
      <c r="N2337" s="4"/>
      <c r="O2337" s="78" t="str">
        <f t="shared" si="549"/>
        <v/>
      </c>
      <c r="P2337" s="79" t="str">
        <f t="shared" si="550"/>
        <v/>
      </c>
      <c r="Q2337" s="4"/>
      <c r="R2337" s="90" t="str">
        <f t="shared" si="551"/>
        <v/>
      </c>
      <c r="S2337" s="4"/>
      <c r="Y2337" s="18" t="str">
        <f t="shared" si="552"/>
        <v/>
      </c>
      <c r="AA2337" s="18" t="str">
        <f t="shared" si="543"/>
        <v/>
      </c>
      <c r="AB2337" s="18" t="str">
        <f t="shared" si="544"/>
        <v/>
      </c>
      <c r="AC2337" s="18" t="str">
        <f t="shared" si="553"/>
        <v/>
      </c>
      <c r="AD2337" s="18" t="str">
        <f t="shared" si="553"/>
        <v/>
      </c>
      <c r="AE2337" s="18" t="str">
        <f t="shared" si="554"/>
        <v/>
      </c>
      <c r="AG2337" s="95" t="str">
        <f>IF($C2337="", "", IF(IFERROR(INDEX(Ingredients!C$11:C$310, MATCH($C2337, Ingredients!$B$11:$B$310, 0)), "")="", "", IFERROR(INDEX(Ingredients!C$11:C$310, MATCH($C2337, Ingredients!$B$11:$B$310, 0)), "")))</f>
        <v/>
      </c>
      <c r="AH2337" s="105" t="str">
        <f>IF($C2337="", "", IF(IFERROR(INDEX(Ingredients!D$11:D$310, MATCH($C2337, Ingredients!$B$11:$B$310, 0)), "")="", "", IFERROR(INDEX(Ingredients!D$11:D$310, MATCH($C2337, Ingredients!$B$11:$B$310, 0)), "")))</f>
        <v/>
      </c>
      <c r="AI2337" s="106" t="str">
        <f>IF($C2337="", "", IF(IFERROR(INDEX(Ingredients!E$11:E$310, MATCH($C2337, Ingredients!$B$11:$B$310, 0)), "")="", "", IFERROR(INDEX(Ingredients!E$11:E$310, MATCH($C2337, Ingredients!$B$11:$B$310, 0)), "")))</f>
        <v/>
      </c>
      <c r="AJ2337" s="108" t="str">
        <f>IF($C2337="", "", IF(IFERROR(INDEX(Ingredients!F$11:F$310, MATCH($C2337, Ingredients!$B$11:$B$310, 0)), "")="", "", IFERROR(INDEX(Ingredients!F$11:F$310, MATCH($C2337, Ingredients!$B$11:$B$310, 0)), "")))</f>
        <v/>
      </c>
      <c r="AK2337" s="106" t="str">
        <f>IF($C2337="", "", IF(IFERROR(INDEX(Ingredients!G$11:G$310, MATCH($C2337, Ingredients!$B$11:$B$310, 0)), "")="", "", IFERROR(INDEX(Ingredients!G$11:G$310, MATCH($C2337, Ingredients!$B$11:$B$310, 0)), "")))</f>
        <v/>
      </c>
      <c r="AL2337" s="79" t="str">
        <f>IF($C2337="", "", IF(IFERROR(INDEX(Ingredients!H$11:H$310, MATCH($C2337, Ingredients!$B$11:$B$310, 0)), "")="", "", IFERROR(INDEX(Ingredients!H$11:H$310, MATCH($C2337, Ingredients!$B$11:$B$310, 0)), "")))</f>
        <v/>
      </c>
      <c r="AN2337" s="83" t="str">
        <f t="shared" si="545"/>
        <v/>
      </c>
      <c r="AP2337" s="114" t="str">
        <f t="shared" si="555"/>
        <v/>
      </c>
      <c r="AR2337" s="117" t="str">
        <f>IF($C2337="", "", IF(IFERROR(INDEX(Ingredients!$AI$11:$AI$310, MATCH($C2337, Ingredients!$B$11:$B$310, 0)), "")="", "", IFERROR(INDEX(Ingredients!$AI$11:$AI$310, MATCH($C2337, Ingredients!$B$11:$B$310, 0)), "")))</f>
        <v/>
      </c>
      <c r="AT2337" s="120" t="str">
        <f t="shared" si="556"/>
        <v/>
      </c>
      <c r="AV2337" s="90" t="str">
        <f t="shared" si="546"/>
        <v/>
      </c>
      <c r="AX2337" s="90" t="str">
        <f>IF($AV2337="", "", COUNTIF($AV$11:$AV$5010, "&lt;"&amp;$AV2337)+1+COUNTIF($AV$11:$AV2337, $AV2337)-1)</f>
        <v/>
      </c>
      <c r="AZ2337" s="111" t="str">
        <f>IF($B2337="", "", SUMIF('Shopping List'!$AV$11:$AV$25, $B2337, 'Shopping List'!$BN$11:$BN$25))</f>
        <v/>
      </c>
      <c r="BB2337" s="117" t="str">
        <f t="shared" si="557"/>
        <v/>
      </c>
    </row>
    <row r="2338" spans="1:54" x14ac:dyDescent="0.25">
      <c r="A2338" s="4"/>
      <c r="B2338" s="37"/>
      <c r="C2338" s="124"/>
      <c r="D2338" s="39"/>
      <c r="E2338" s="125"/>
      <c r="F2338" s="48"/>
      <c r="G2338" s="4"/>
      <c r="H2338" s="4"/>
      <c r="I2338" s="95" t="str">
        <f>IF($C2338="", "", IF(IFERROR(INDEX(Ingredients!$C$11:$C$310, MATCH($C2338, Ingredients!$B$11:$B$310, 0)), "")="", "", IFERROR(INDEX(Ingredients!$C$11:$C$310, MATCH($C2338, Ingredients!$B$11:$B$310, 0)), "")))</f>
        <v/>
      </c>
      <c r="J2338" s="73" t="str">
        <f>IF($B2338="", "", IF(IFERROR(INDEX(Meals!$C$11:$C$260, MATCH($B2338, Meals!$B$11:$B$260, 0)), "")="", "", IFERROR(INDEX(Meals!$C$11:$C$260, MATCH($B2338, Meals!$B$11:$B$260, 0)), "")))</f>
        <v/>
      </c>
      <c r="K2338" s="4"/>
      <c r="L2338" s="72" t="str">
        <f t="shared" si="547"/>
        <v/>
      </c>
      <c r="M2338" s="73" t="str">
        <f t="shared" si="548"/>
        <v/>
      </c>
      <c r="N2338" s="4"/>
      <c r="O2338" s="78" t="str">
        <f t="shared" si="549"/>
        <v/>
      </c>
      <c r="P2338" s="79" t="str">
        <f t="shared" si="550"/>
        <v/>
      </c>
      <c r="Q2338" s="4"/>
      <c r="R2338" s="90" t="str">
        <f t="shared" si="551"/>
        <v/>
      </c>
      <c r="S2338" s="4"/>
      <c r="Y2338" s="18" t="str">
        <f t="shared" si="552"/>
        <v/>
      </c>
      <c r="AA2338" s="18" t="str">
        <f t="shared" si="543"/>
        <v/>
      </c>
      <c r="AB2338" s="18" t="str">
        <f t="shared" si="544"/>
        <v/>
      </c>
      <c r="AC2338" s="18" t="str">
        <f t="shared" si="553"/>
        <v/>
      </c>
      <c r="AD2338" s="18" t="str">
        <f t="shared" si="553"/>
        <v/>
      </c>
      <c r="AE2338" s="18" t="str">
        <f t="shared" si="554"/>
        <v/>
      </c>
      <c r="AG2338" s="95" t="str">
        <f>IF($C2338="", "", IF(IFERROR(INDEX(Ingredients!C$11:C$310, MATCH($C2338, Ingredients!$B$11:$B$310, 0)), "")="", "", IFERROR(INDEX(Ingredients!C$11:C$310, MATCH($C2338, Ingredients!$B$11:$B$310, 0)), "")))</f>
        <v/>
      </c>
      <c r="AH2338" s="105" t="str">
        <f>IF($C2338="", "", IF(IFERROR(INDEX(Ingredients!D$11:D$310, MATCH($C2338, Ingredients!$B$11:$B$310, 0)), "")="", "", IFERROR(INDEX(Ingredients!D$11:D$310, MATCH($C2338, Ingredients!$B$11:$B$310, 0)), "")))</f>
        <v/>
      </c>
      <c r="AI2338" s="106" t="str">
        <f>IF($C2338="", "", IF(IFERROR(INDEX(Ingredients!E$11:E$310, MATCH($C2338, Ingredients!$B$11:$B$310, 0)), "")="", "", IFERROR(INDEX(Ingredients!E$11:E$310, MATCH($C2338, Ingredients!$B$11:$B$310, 0)), "")))</f>
        <v/>
      </c>
      <c r="AJ2338" s="108" t="str">
        <f>IF($C2338="", "", IF(IFERROR(INDEX(Ingredients!F$11:F$310, MATCH($C2338, Ingredients!$B$11:$B$310, 0)), "")="", "", IFERROR(INDEX(Ingredients!F$11:F$310, MATCH($C2338, Ingredients!$B$11:$B$310, 0)), "")))</f>
        <v/>
      </c>
      <c r="AK2338" s="106" t="str">
        <f>IF($C2338="", "", IF(IFERROR(INDEX(Ingredients!G$11:G$310, MATCH($C2338, Ingredients!$B$11:$B$310, 0)), "")="", "", IFERROR(INDEX(Ingredients!G$11:G$310, MATCH($C2338, Ingredients!$B$11:$B$310, 0)), "")))</f>
        <v/>
      </c>
      <c r="AL2338" s="79" t="str">
        <f>IF($C2338="", "", IF(IFERROR(INDEX(Ingredients!H$11:H$310, MATCH($C2338, Ingredients!$B$11:$B$310, 0)), "")="", "", IFERROR(INDEX(Ingredients!H$11:H$310, MATCH($C2338, Ingredients!$B$11:$B$310, 0)), "")))</f>
        <v/>
      </c>
      <c r="AN2338" s="83" t="str">
        <f t="shared" si="545"/>
        <v/>
      </c>
      <c r="AP2338" s="114" t="str">
        <f t="shared" si="555"/>
        <v/>
      </c>
      <c r="AR2338" s="117" t="str">
        <f>IF($C2338="", "", IF(IFERROR(INDEX(Ingredients!$AI$11:$AI$310, MATCH($C2338, Ingredients!$B$11:$B$310, 0)), "")="", "", IFERROR(INDEX(Ingredients!$AI$11:$AI$310, MATCH($C2338, Ingredients!$B$11:$B$310, 0)), "")))</f>
        <v/>
      </c>
      <c r="AT2338" s="120" t="str">
        <f t="shared" si="556"/>
        <v/>
      </c>
      <c r="AV2338" s="90" t="str">
        <f t="shared" si="546"/>
        <v/>
      </c>
      <c r="AX2338" s="90" t="str">
        <f>IF($AV2338="", "", COUNTIF($AV$11:$AV$5010, "&lt;"&amp;$AV2338)+1+COUNTIF($AV$11:$AV2338, $AV2338)-1)</f>
        <v/>
      </c>
      <c r="AZ2338" s="111" t="str">
        <f>IF($B2338="", "", SUMIF('Shopping List'!$AV$11:$AV$25, $B2338, 'Shopping List'!$BN$11:$BN$25))</f>
        <v/>
      </c>
      <c r="BB2338" s="117" t="str">
        <f t="shared" si="557"/>
        <v/>
      </c>
    </row>
    <row r="2339" spans="1:54" x14ac:dyDescent="0.25">
      <c r="A2339" s="4"/>
      <c r="B2339" s="37"/>
      <c r="C2339" s="124"/>
      <c r="D2339" s="39"/>
      <c r="E2339" s="125"/>
      <c r="F2339" s="48"/>
      <c r="G2339" s="4"/>
      <c r="H2339" s="4"/>
      <c r="I2339" s="95" t="str">
        <f>IF($C2339="", "", IF(IFERROR(INDEX(Ingredients!$C$11:$C$310, MATCH($C2339, Ingredients!$B$11:$B$310, 0)), "")="", "", IFERROR(INDEX(Ingredients!$C$11:$C$310, MATCH($C2339, Ingredients!$B$11:$B$310, 0)), "")))</f>
        <v/>
      </c>
      <c r="J2339" s="73" t="str">
        <f>IF($B2339="", "", IF(IFERROR(INDEX(Meals!$C$11:$C$260, MATCH($B2339, Meals!$B$11:$B$260, 0)), "")="", "", IFERROR(INDEX(Meals!$C$11:$C$260, MATCH($B2339, Meals!$B$11:$B$260, 0)), "")))</f>
        <v/>
      </c>
      <c r="K2339" s="4"/>
      <c r="L2339" s="72" t="str">
        <f t="shared" si="547"/>
        <v/>
      </c>
      <c r="M2339" s="73" t="str">
        <f t="shared" si="548"/>
        <v/>
      </c>
      <c r="N2339" s="4"/>
      <c r="O2339" s="78" t="str">
        <f t="shared" si="549"/>
        <v/>
      </c>
      <c r="P2339" s="79" t="str">
        <f t="shared" si="550"/>
        <v/>
      </c>
      <c r="Q2339" s="4"/>
      <c r="R2339" s="90" t="str">
        <f t="shared" si="551"/>
        <v/>
      </c>
      <c r="S2339" s="4"/>
      <c r="Y2339" s="18" t="str">
        <f t="shared" si="552"/>
        <v/>
      </c>
      <c r="AA2339" s="18" t="str">
        <f t="shared" si="543"/>
        <v/>
      </c>
      <c r="AB2339" s="18" t="str">
        <f t="shared" si="544"/>
        <v/>
      </c>
      <c r="AC2339" s="18" t="str">
        <f t="shared" si="553"/>
        <v/>
      </c>
      <c r="AD2339" s="18" t="str">
        <f t="shared" si="553"/>
        <v/>
      </c>
      <c r="AE2339" s="18" t="str">
        <f t="shared" si="554"/>
        <v/>
      </c>
      <c r="AG2339" s="95" t="str">
        <f>IF($C2339="", "", IF(IFERROR(INDEX(Ingredients!C$11:C$310, MATCH($C2339, Ingredients!$B$11:$B$310, 0)), "")="", "", IFERROR(INDEX(Ingredients!C$11:C$310, MATCH($C2339, Ingredients!$B$11:$B$310, 0)), "")))</f>
        <v/>
      </c>
      <c r="AH2339" s="105" t="str">
        <f>IF($C2339="", "", IF(IFERROR(INDEX(Ingredients!D$11:D$310, MATCH($C2339, Ingredients!$B$11:$B$310, 0)), "")="", "", IFERROR(INDEX(Ingredients!D$11:D$310, MATCH($C2339, Ingredients!$B$11:$B$310, 0)), "")))</f>
        <v/>
      </c>
      <c r="AI2339" s="106" t="str">
        <f>IF($C2339="", "", IF(IFERROR(INDEX(Ingredients!E$11:E$310, MATCH($C2339, Ingredients!$B$11:$B$310, 0)), "")="", "", IFERROR(INDEX(Ingredients!E$11:E$310, MATCH($C2339, Ingredients!$B$11:$B$310, 0)), "")))</f>
        <v/>
      </c>
      <c r="AJ2339" s="108" t="str">
        <f>IF($C2339="", "", IF(IFERROR(INDEX(Ingredients!F$11:F$310, MATCH($C2339, Ingredients!$B$11:$B$310, 0)), "")="", "", IFERROR(INDEX(Ingredients!F$11:F$310, MATCH($C2339, Ingredients!$B$11:$B$310, 0)), "")))</f>
        <v/>
      </c>
      <c r="AK2339" s="106" t="str">
        <f>IF($C2339="", "", IF(IFERROR(INDEX(Ingredients!G$11:G$310, MATCH($C2339, Ingredients!$B$11:$B$310, 0)), "")="", "", IFERROR(INDEX(Ingredients!G$11:G$310, MATCH($C2339, Ingredients!$B$11:$B$310, 0)), "")))</f>
        <v/>
      </c>
      <c r="AL2339" s="79" t="str">
        <f>IF($C2339="", "", IF(IFERROR(INDEX(Ingredients!H$11:H$310, MATCH($C2339, Ingredients!$B$11:$B$310, 0)), "")="", "", IFERROR(INDEX(Ingredients!H$11:H$310, MATCH($C2339, Ingredients!$B$11:$B$310, 0)), "")))</f>
        <v/>
      </c>
      <c r="AN2339" s="83" t="str">
        <f t="shared" si="545"/>
        <v/>
      </c>
      <c r="AP2339" s="114" t="str">
        <f t="shared" si="555"/>
        <v/>
      </c>
      <c r="AR2339" s="117" t="str">
        <f>IF($C2339="", "", IF(IFERROR(INDEX(Ingredients!$AI$11:$AI$310, MATCH($C2339, Ingredients!$B$11:$B$310, 0)), "")="", "", IFERROR(INDEX(Ingredients!$AI$11:$AI$310, MATCH($C2339, Ingredients!$B$11:$B$310, 0)), "")))</f>
        <v/>
      </c>
      <c r="AT2339" s="120" t="str">
        <f t="shared" si="556"/>
        <v/>
      </c>
      <c r="AV2339" s="90" t="str">
        <f t="shared" si="546"/>
        <v/>
      </c>
      <c r="AX2339" s="90" t="str">
        <f>IF($AV2339="", "", COUNTIF($AV$11:$AV$5010, "&lt;"&amp;$AV2339)+1+COUNTIF($AV$11:$AV2339, $AV2339)-1)</f>
        <v/>
      </c>
      <c r="AZ2339" s="111" t="str">
        <f>IF($B2339="", "", SUMIF('Shopping List'!$AV$11:$AV$25, $B2339, 'Shopping List'!$BN$11:$BN$25))</f>
        <v/>
      </c>
      <c r="BB2339" s="117" t="str">
        <f t="shared" si="557"/>
        <v/>
      </c>
    </row>
    <row r="2340" spans="1:54" x14ac:dyDescent="0.25">
      <c r="A2340" s="4"/>
      <c r="B2340" s="37"/>
      <c r="C2340" s="124"/>
      <c r="D2340" s="39"/>
      <c r="E2340" s="125"/>
      <c r="F2340" s="48"/>
      <c r="G2340" s="4"/>
      <c r="H2340" s="4"/>
      <c r="I2340" s="95" t="str">
        <f>IF($C2340="", "", IF(IFERROR(INDEX(Ingredients!$C$11:$C$310, MATCH($C2340, Ingredients!$B$11:$B$310, 0)), "")="", "", IFERROR(INDEX(Ingredients!$C$11:$C$310, MATCH($C2340, Ingredients!$B$11:$B$310, 0)), "")))</f>
        <v/>
      </c>
      <c r="J2340" s="73" t="str">
        <f>IF($B2340="", "", IF(IFERROR(INDEX(Meals!$C$11:$C$260, MATCH($B2340, Meals!$B$11:$B$260, 0)), "")="", "", IFERROR(INDEX(Meals!$C$11:$C$260, MATCH($B2340, Meals!$B$11:$B$260, 0)), "")))</f>
        <v/>
      </c>
      <c r="K2340" s="4"/>
      <c r="L2340" s="72" t="str">
        <f t="shared" si="547"/>
        <v/>
      </c>
      <c r="M2340" s="73" t="str">
        <f t="shared" si="548"/>
        <v/>
      </c>
      <c r="N2340" s="4"/>
      <c r="O2340" s="78" t="str">
        <f t="shared" si="549"/>
        <v/>
      </c>
      <c r="P2340" s="79" t="str">
        <f t="shared" si="550"/>
        <v/>
      </c>
      <c r="Q2340" s="4"/>
      <c r="R2340" s="90" t="str">
        <f t="shared" si="551"/>
        <v/>
      </c>
      <c r="S2340" s="4"/>
      <c r="Y2340" s="18" t="str">
        <f t="shared" si="552"/>
        <v/>
      </c>
      <c r="AA2340" s="18" t="str">
        <f t="shared" si="543"/>
        <v/>
      </c>
      <c r="AB2340" s="18" t="str">
        <f t="shared" si="544"/>
        <v/>
      </c>
      <c r="AC2340" s="18" t="str">
        <f t="shared" si="553"/>
        <v/>
      </c>
      <c r="AD2340" s="18" t="str">
        <f t="shared" si="553"/>
        <v/>
      </c>
      <c r="AE2340" s="18" t="str">
        <f t="shared" si="554"/>
        <v/>
      </c>
      <c r="AG2340" s="95" t="str">
        <f>IF($C2340="", "", IF(IFERROR(INDEX(Ingredients!C$11:C$310, MATCH($C2340, Ingredients!$B$11:$B$310, 0)), "")="", "", IFERROR(INDEX(Ingredients!C$11:C$310, MATCH($C2340, Ingredients!$B$11:$B$310, 0)), "")))</f>
        <v/>
      </c>
      <c r="AH2340" s="105" t="str">
        <f>IF($C2340="", "", IF(IFERROR(INDEX(Ingredients!D$11:D$310, MATCH($C2340, Ingredients!$B$11:$B$310, 0)), "")="", "", IFERROR(INDEX(Ingredients!D$11:D$310, MATCH($C2340, Ingredients!$B$11:$B$310, 0)), "")))</f>
        <v/>
      </c>
      <c r="AI2340" s="106" t="str">
        <f>IF($C2340="", "", IF(IFERROR(INDEX(Ingredients!E$11:E$310, MATCH($C2340, Ingredients!$B$11:$B$310, 0)), "")="", "", IFERROR(INDEX(Ingredients!E$11:E$310, MATCH($C2340, Ingredients!$B$11:$B$310, 0)), "")))</f>
        <v/>
      </c>
      <c r="AJ2340" s="108" t="str">
        <f>IF($C2340="", "", IF(IFERROR(INDEX(Ingredients!F$11:F$310, MATCH($C2340, Ingredients!$B$11:$B$310, 0)), "")="", "", IFERROR(INDEX(Ingredients!F$11:F$310, MATCH($C2340, Ingredients!$B$11:$B$310, 0)), "")))</f>
        <v/>
      </c>
      <c r="AK2340" s="106" t="str">
        <f>IF($C2340="", "", IF(IFERROR(INDEX(Ingredients!G$11:G$310, MATCH($C2340, Ingredients!$B$11:$B$310, 0)), "")="", "", IFERROR(INDEX(Ingredients!G$11:G$310, MATCH($C2340, Ingredients!$B$11:$B$310, 0)), "")))</f>
        <v/>
      </c>
      <c r="AL2340" s="79" t="str">
        <f>IF($C2340="", "", IF(IFERROR(INDEX(Ingredients!H$11:H$310, MATCH($C2340, Ingredients!$B$11:$B$310, 0)), "")="", "", IFERROR(INDEX(Ingredients!H$11:H$310, MATCH($C2340, Ingredients!$B$11:$B$310, 0)), "")))</f>
        <v/>
      </c>
      <c r="AN2340" s="83" t="str">
        <f t="shared" si="545"/>
        <v/>
      </c>
      <c r="AP2340" s="114" t="str">
        <f t="shared" si="555"/>
        <v/>
      </c>
      <c r="AR2340" s="117" t="str">
        <f>IF($C2340="", "", IF(IFERROR(INDEX(Ingredients!$AI$11:$AI$310, MATCH($C2340, Ingredients!$B$11:$B$310, 0)), "")="", "", IFERROR(INDEX(Ingredients!$AI$11:$AI$310, MATCH($C2340, Ingredients!$B$11:$B$310, 0)), "")))</f>
        <v/>
      </c>
      <c r="AT2340" s="120" t="str">
        <f t="shared" si="556"/>
        <v/>
      </c>
      <c r="AV2340" s="90" t="str">
        <f t="shared" si="546"/>
        <v/>
      </c>
      <c r="AX2340" s="90" t="str">
        <f>IF($AV2340="", "", COUNTIF($AV$11:$AV$5010, "&lt;"&amp;$AV2340)+1+COUNTIF($AV$11:$AV2340, $AV2340)-1)</f>
        <v/>
      </c>
      <c r="AZ2340" s="111" t="str">
        <f>IF($B2340="", "", SUMIF('Shopping List'!$AV$11:$AV$25, $B2340, 'Shopping List'!$BN$11:$BN$25))</f>
        <v/>
      </c>
      <c r="BB2340" s="117" t="str">
        <f t="shared" si="557"/>
        <v/>
      </c>
    </row>
    <row r="2341" spans="1:54" x14ac:dyDescent="0.25">
      <c r="A2341" s="4"/>
      <c r="B2341" s="37"/>
      <c r="C2341" s="124"/>
      <c r="D2341" s="39"/>
      <c r="E2341" s="125"/>
      <c r="F2341" s="48"/>
      <c r="G2341" s="4"/>
      <c r="H2341" s="4"/>
      <c r="I2341" s="95" t="str">
        <f>IF($C2341="", "", IF(IFERROR(INDEX(Ingredients!$C$11:$C$310, MATCH($C2341, Ingredients!$B$11:$B$310, 0)), "")="", "", IFERROR(INDEX(Ingredients!$C$11:$C$310, MATCH($C2341, Ingredients!$B$11:$B$310, 0)), "")))</f>
        <v/>
      </c>
      <c r="J2341" s="73" t="str">
        <f>IF($B2341="", "", IF(IFERROR(INDEX(Meals!$C$11:$C$260, MATCH($B2341, Meals!$B$11:$B$260, 0)), "")="", "", IFERROR(INDEX(Meals!$C$11:$C$260, MATCH($B2341, Meals!$B$11:$B$260, 0)), "")))</f>
        <v/>
      </c>
      <c r="K2341" s="4"/>
      <c r="L2341" s="72" t="str">
        <f t="shared" si="547"/>
        <v/>
      </c>
      <c r="M2341" s="73" t="str">
        <f t="shared" si="548"/>
        <v/>
      </c>
      <c r="N2341" s="4"/>
      <c r="O2341" s="78" t="str">
        <f t="shared" si="549"/>
        <v/>
      </c>
      <c r="P2341" s="79" t="str">
        <f t="shared" si="550"/>
        <v/>
      </c>
      <c r="Q2341" s="4"/>
      <c r="R2341" s="90" t="str">
        <f t="shared" si="551"/>
        <v/>
      </c>
      <c r="S2341" s="4"/>
      <c r="Y2341" s="18" t="str">
        <f t="shared" si="552"/>
        <v/>
      </c>
      <c r="AA2341" s="18" t="str">
        <f t="shared" si="543"/>
        <v/>
      </c>
      <c r="AB2341" s="18" t="str">
        <f t="shared" si="544"/>
        <v/>
      </c>
      <c r="AC2341" s="18" t="str">
        <f t="shared" si="553"/>
        <v/>
      </c>
      <c r="AD2341" s="18" t="str">
        <f t="shared" si="553"/>
        <v/>
      </c>
      <c r="AE2341" s="18" t="str">
        <f t="shared" si="554"/>
        <v/>
      </c>
      <c r="AG2341" s="95" t="str">
        <f>IF($C2341="", "", IF(IFERROR(INDEX(Ingredients!C$11:C$310, MATCH($C2341, Ingredients!$B$11:$B$310, 0)), "")="", "", IFERROR(INDEX(Ingredients!C$11:C$310, MATCH($C2341, Ingredients!$B$11:$B$310, 0)), "")))</f>
        <v/>
      </c>
      <c r="AH2341" s="105" t="str">
        <f>IF($C2341="", "", IF(IFERROR(INDEX(Ingredients!D$11:D$310, MATCH($C2341, Ingredients!$B$11:$B$310, 0)), "")="", "", IFERROR(INDEX(Ingredients!D$11:D$310, MATCH($C2341, Ingredients!$B$11:$B$310, 0)), "")))</f>
        <v/>
      </c>
      <c r="AI2341" s="106" t="str">
        <f>IF($C2341="", "", IF(IFERROR(INDEX(Ingredients!E$11:E$310, MATCH($C2341, Ingredients!$B$11:$B$310, 0)), "")="", "", IFERROR(INDEX(Ingredients!E$11:E$310, MATCH($C2341, Ingredients!$B$11:$B$310, 0)), "")))</f>
        <v/>
      </c>
      <c r="AJ2341" s="108" t="str">
        <f>IF($C2341="", "", IF(IFERROR(INDEX(Ingredients!F$11:F$310, MATCH($C2341, Ingredients!$B$11:$B$310, 0)), "")="", "", IFERROR(INDEX(Ingredients!F$11:F$310, MATCH($C2341, Ingredients!$B$11:$B$310, 0)), "")))</f>
        <v/>
      </c>
      <c r="AK2341" s="106" t="str">
        <f>IF($C2341="", "", IF(IFERROR(INDEX(Ingredients!G$11:G$310, MATCH($C2341, Ingredients!$B$11:$B$310, 0)), "")="", "", IFERROR(INDEX(Ingredients!G$11:G$310, MATCH($C2341, Ingredients!$B$11:$B$310, 0)), "")))</f>
        <v/>
      </c>
      <c r="AL2341" s="79" t="str">
        <f>IF($C2341="", "", IF(IFERROR(INDEX(Ingredients!H$11:H$310, MATCH($C2341, Ingredients!$B$11:$B$310, 0)), "")="", "", IFERROR(INDEX(Ingredients!H$11:H$310, MATCH($C2341, Ingredients!$B$11:$B$310, 0)), "")))</f>
        <v/>
      </c>
      <c r="AN2341" s="83" t="str">
        <f t="shared" si="545"/>
        <v/>
      </c>
      <c r="AP2341" s="114" t="str">
        <f t="shared" si="555"/>
        <v/>
      </c>
      <c r="AR2341" s="117" t="str">
        <f>IF($C2341="", "", IF(IFERROR(INDEX(Ingredients!$AI$11:$AI$310, MATCH($C2341, Ingredients!$B$11:$B$310, 0)), "")="", "", IFERROR(INDEX(Ingredients!$AI$11:$AI$310, MATCH($C2341, Ingredients!$B$11:$B$310, 0)), "")))</f>
        <v/>
      </c>
      <c r="AT2341" s="120" t="str">
        <f t="shared" si="556"/>
        <v/>
      </c>
      <c r="AV2341" s="90" t="str">
        <f t="shared" si="546"/>
        <v/>
      </c>
      <c r="AX2341" s="90" t="str">
        <f>IF($AV2341="", "", COUNTIF($AV$11:$AV$5010, "&lt;"&amp;$AV2341)+1+COUNTIF($AV$11:$AV2341, $AV2341)-1)</f>
        <v/>
      </c>
      <c r="AZ2341" s="111" t="str">
        <f>IF($B2341="", "", SUMIF('Shopping List'!$AV$11:$AV$25, $B2341, 'Shopping List'!$BN$11:$BN$25))</f>
        <v/>
      </c>
      <c r="BB2341" s="117" t="str">
        <f t="shared" si="557"/>
        <v/>
      </c>
    </row>
    <row r="2342" spans="1:54" x14ac:dyDescent="0.25">
      <c r="A2342" s="4"/>
      <c r="B2342" s="37"/>
      <c r="C2342" s="124"/>
      <c r="D2342" s="39"/>
      <c r="E2342" s="125"/>
      <c r="F2342" s="48"/>
      <c r="G2342" s="4"/>
      <c r="H2342" s="4"/>
      <c r="I2342" s="95" t="str">
        <f>IF($C2342="", "", IF(IFERROR(INDEX(Ingredients!$C$11:$C$310, MATCH($C2342, Ingredients!$B$11:$B$310, 0)), "")="", "", IFERROR(INDEX(Ingredients!$C$11:$C$310, MATCH($C2342, Ingredients!$B$11:$B$310, 0)), "")))</f>
        <v/>
      </c>
      <c r="J2342" s="73" t="str">
        <f>IF($B2342="", "", IF(IFERROR(INDEX(Meals!$C$11:$C$260, MATCH($B2342, Meals!$B$11:$B$260, 0)), "")="", "", IFERROR(INDEX(Meals!$C$11:$C$260, MATCH($B2342, Meals!$B$11:$B$260, 0)), "")))</f>
        <v/>
      </c>
      <c r="K2342" s="4"/>
      <c r="L2342" s="72" t="str">
        <f t="shared" si="547"/>
        <v/>
      </c>
      <c r="M2342" s="73" t="str">
        <f t="shared" si="548"/>
        <v/>
      </c>
      <c r="N2342" s="4"/>
      <c r="O2342" s="78" t="str">
        <f t="shared" si="549"/>
        <v/>
      </c>
      <c r="P2342" s="79" t="str">
        <f t="shared" si="550"/>
        <v/>
      </c>
      <c r="Q2342" s="4"/>
      <c r="R2342" s="90" t="str">
        <f t="shared" si="551"/>
        <v/>
      </c>
      <c r="S2342" s="4"/>
      <c r="Y2342" s="18" t="str">
        <f t="shared" si="552"/>
        <v/>
      </c>
      <c r="AA2342" s="18" t="str">
        <f t="shared" si="543"/>
        <v/>
      </c>
      <c r="AB2342" s="18" t="str">
        <f t="shared" si="544"/>
        <v/>
      </c>
      <c r="AC2342" s="18" t="str">
        <f t="shared" si="553"/>
        <v/>
      </c>
      <c r="AD2342" s="18" t="str">
        <f t="shared" si="553"/>
        <v/>
      </c>
      <c r="AE2342" s="18" t="str">
        <f t="shared" si="554"/>
        <v/>
      </c>
      <c r="AG2342" s="95" t="str">
        <f>IF($C2342="", "", IF(IFERROR(INDEX(Ingredients!C$11:C$310, MATCH($C2342, Ingredients!$B$11:$B$310, 0)), "")="", "", IFERROR(INDEX(Ingredients!C$11:C$310, MATCH($C2342, Ingredients!$B$11:$B$310, 0)), "")))</f>
        <v/>
      </c>
      <c r="AH2342" s="105" t="str">
        <f>IF($C2342="", "", IF(IFERROR(INDEX(Ingredients!D$11:D$310, MATCH($C2342, Ingredients!$B$11:$B$310, 0)), "")="", "", IFERROR(INDEX(Ingredients!D$11:D$310, MATCH($C2342, Ingredients!$B$11:$B$310, 0)), "")))</f>
        <v/>
      </c>
      <c r="AI2342" s="106" t="str">
        <f>IF($C2342="", "", IF(IFERROR(INDEX(Ingredients!E$11:E$310, MATCH($C2342, Ingredients!$B$11:$B$310, 0)), "")="", "", IFERROR(INDEX(Ingredients!E$11:E$310, MATCH($C2342, Ingredients!$B$11:$B$310, 0)), "")))</f>
        <v/>
      </c>
      <c r="AJ2342" s="108" t="str">
        <f>IF($C2342="", "", IF(IFERROR(INDEX(Ingredients!F$11:F$310, MATCH($C2342, Ingredients!$B$11:$B$310, 0)), "")="", "", IFERROR(INDEX(Ingredients!F$11:F$310, MATCH($C2342, Ingredients!$B$11:$B$310, 0)), "")))</f>
        <v/>
      </c>
      <c r="AK2342" s="106" t="str">
        <f>IF($C2342="", "", IF(IFERROR(INDEX(Ingredients!G$11:G$310, MATCH($C2342, Ingredients!$B$11:$B$310, 0)), "")="", "", IFERROR(INDEX(Ingredients!G$11:G$310, MATCH($C2342, Ingredients!$B$11:$B$310, 0)), "")))</f>
        <v/>
      </c>
      <c r="AL2342" s="79" t="str">
        <f>IF($C2342="", "", IF(IFERROR(INDEX(Ingredients!H$11:H$310, MATCH($C2342, Ingredients!$B$11:$B$310, 0)), "")="", "", IFERROR(INDEX(Ingredients!H$11:H$310, MATCH($C2342, Ingredients!$B$11:$B$310, 0)), "")))</f>
        <v/>
      </c>
      <c r="AN2342" s="83" t="str">
        <f t="shared" si="545"/>
        <v/>
      </c>
      <c r="AP2342" s="114" t="str">
        <f t="shared" si="555"/>
        <v/>
      </c>
      <c r="AR2342" s="117" t="str">
        <f>IF($C2342="", "", IF(IFERROR(INDEX(Ingredients!$AI$11:$AI$310, MATCH($C2342, Ingredients!$B$11:$B$310, 0)), "")="", "", IFERROR(INDEX(Ingredients!$AI$11:$AI$310, MATCH($C2342, Ingredients!$B$11:$B$310, 0)), "")))</f>
        <v/>
      </c>
      <c r="AT2342" s="120" t="str">
        <f t="shared" si="556"/>
        <v/>
      </c>
      <c r="AV2342" s="90" t="str">
        <f t="shared" si="546"/>
        <v/>
      </c>
      <c r="AX2342" s="90" t="str">
        <f>IF($AV2342="", "", COUNTIF($AV$11:$AV$5010, "&lt;"&amp;$AV2342)+1+COUNTIF($AV$11:$AV2342, $AV2342)-1)</f>
        <v/>
      </c>
      <c r="AZ2342" s="111" t="str">
        <f>IF($B2342="", "", SUMIF('Shopping List'!$AV$11:$AV$25, $B2342, 'Shopping List'!$BN$11:$BN$25))</f>
        <v/>
      </c>
      <c r="BB2342" s="117" t="str">
        <f t="shared" si="557"/>
        <v/>
      </c>
    </row>
    <row r="2343" spans="1:54" x14ac:dyDescent="0.25">
      <c r="A2343" s="4"/>
      <c r="B2343" s="37"/>
      <c r="C2343" s="124"/>
      <c r="D2343" s="39"/>
      <c r="E2343" s="125"/>
      <c r="F2343" s="48"/>
      <c r="G2343" s="4"/>
      <c r="H2343" s="4"/>
      <c r="I2343" s="95" t="str">
        <f>IF($C2343="", "", IF(IFERROR(INDEX(Ingredients!$C$11:$C$310, MATCH($C2343, Ingredients!$B$11:$B$310, 0)), "")="", "", IFERROR(INDEX(Ingredients!$C$11:$C$310, MATCH($C2343, Ingredients!$B$11:$B$310, 0)), "")))</f>
        <v/>
      </c>
      <c r="J2343" s="73" t="str">
        <f>IF($B2343="", "", IF(IFERROR(INDEX(Meals!$C$11:$C$260, MATCH($B2343, Meals!$B$11:$B$260, 0)), "")="", "", IFERROR(INDEX(Meals!$C$11:$C$260, MATCH($B2343, Meals!$B$11:$B$260, 0)), "")))</f>
        <v/>
      </c>
      <c r="K2343" s="4"/>
      <c r="L2343" s="72" t="str">
        <f t="shared" si="547"/>
        <v/>
      </c>
      <c r="M2343" s="73" t="str">
        <f t="shared" si="548"/>
        <v/>
      </c>
      <c r="N2343" s="4"/>
      <c r="O2343" s="78" t="str">
        <f t="shared" si="549"/>
        <v/>
      </c>
      <c r="P2343" s="79" t="str">
        <f t="shared" si="550"/>
        <v/>
      </c>
      <c r="Q2343" s="4"/>
      <c r="R2343" s="90" t="str">
        <f t="shared" si="551"/>
        <v/>
      </c>
      <c r="S2343" s="4"/>
      <c r="Y2343" s="18" t="str">
        <f t="shared" si="552"/>
        <v/>
      </c>
      <c r="AA2343" s="18" t="str">
        <f t="shared" si="543"/>
        <v/>
      </c>
      <c r="AB2343" s="18" t="str">
        <f t="shared" si="544"/>
        <v/>
      </c>
      <c r="AC2343" s="18" t="str">
        <f t="shared" si="553"/>
        <v/>
      </c>
      <c r="AD2343" s="18" t="str">
        <f t="shared" si="553"/>
        <v/>
      </c>
      <c r="AE2343" s="18" t="str">
        <f t="shared" si="554"/>
        <v/>
      </c>
      <c r="AG2343" s="95" t="str">
        <f>IF($C2343="", "", IF(IFERROR(INDEX(Ingredients!C$11:C$310, MATCH($C2343, Ingredients!$B$11:$B$310, 0)), "")="", "", IFERROR(INDEX(Ingredients!C$11:C$310, MATCH($C2343, Ingredients!$B$11:$B$310, 0)), "")))</f>
        <v/>
      </c>
      <c r="AH2343" s="105" t="str">
        <f>IF($C2343="", "", IF(IFERROR(INDEX(Ingredients!D$11:D$310, MATCH($C2343, Ingredients!$B$11:$B$310, 0)), "")="", "", IFERROR(INDEX(Ingredients!D$11:D$310, MATCH($C2343, Ingredients!$B$11:$B$310, 0)), "")))</f>
        <v/>
      </c>
      <c r="AI2343" s="106" t="str">
        <f>IF($C2343="", "", IF(IFERROR(INDEX(Ingredients!E$11:E$310, MATCH($C2343, Ingredients!$B$11:$B$310, 0)), "")="", "", IFERROR(INDEX(Ingredients!E$11:E$310, MATCH($C2343, Ingredients!$B$11:$B$310, 0)), "")))</f>
        <v/>
      </c>
      <c r="AJ2343" s="108" t="str">
        <f>IF($C2343="", "", IF(IFERROR(INDEX(Ingredients!F$11:F$310, MATCH($C2343, Ingredients!$B$11:$B$310, 0)), "")="", "", IFERROR(INDEX(Ingredients!F$11:F$310, MATCH($C2343, Ingredients!$B$11:$B$310, 0)), "")))</f>
        <v/>
      </c>
      <c r="AK2343" s="106" t="str">
        <f>IF($C2343="", "", IF(IFERROR(INDEX(Ingredients!G$11:G$310, MATCH($C2343, Ingredients!$B$11:$B$310, 0)), "")="", "", IFERROR(INDEX(Ingredients!G$11:G$310, MATCH($C2343, Ingredients!$B$11:$B$310, 0)), "")))</f>
        <v/>
      </c>
      <c r="AL2343" s="79" t="str">
        <f>IF($C2343="", "", IF(IFERROR(INDEX(Ingredients!H$11:H$310, MATCH($C2343, Ingredients!$B$11:$B$310, 0)), "")="", "", IFERROR(INDEX(Ingredients!H$11:H$310, MATCH($C2343, Ingredients!$B$11:$B$310, 0)), "")))</f>
        <v/>
      </c>
      <c r="AN2343" s="83" t="str">
        <f t="shared" si="545"/>
        <v/>
      </c>
      <c r="AP2343" s="114" t="str">
        <f t="shared" si="555"/>
        <v/>
      </c>
      <c r="AR2343" s="117" t="str">
        <f>IF($C2343="", "", IF(IFERROR(INDEX(Ingredients!$AI$11:$AI$310, MATCH($C2343, Ingredients!$B$11:$B$310, 0)), "")="", "", IFERROR(INDEX(Ingredients!$AI$11:$AI$310, MATCH($C2343, Ingredients!$B$11:$B$310, 0)), "")))</f>
        <v/>
      </c>
      <c r="AT2343" s="120" t="str">
        <f t="shared" si="556"/>
        <v/>
      </c>
      <c r="AV2343" s="90" t="str">
        <f t="shared" si="546"/>
        <v/>
      </c>
      <c r="AX2343" s="90" t="str">
        <f>IF($AV2343="", "", COUNTIF($AV$11:$AV$5010, "&lt;"&amp;$AV2343)+1+COUNTIF($AV$11:$AV2343, $AV2343)-1)</f>
        <v/>
      </c>
      <c r="AZ2343" s="111" t="str">
        <f>IF($B2343="", "", SUMIF('Shopping List'!$AV$11:$AV$25, $B2343, 'Shopping List'!$BN$11:$BN$25))</f>
        <v/>
      </c>
      <c r="BB2343" s="117" t="str">
        <f t="shared" si="557"/>
        <v/>
      </c>
    </row>
    <row r="2344" spans="1:54" x14ac:dyDescent="0.25">
      <c r="A2344" s="4"/>
      <c r="B2344" s="37"/>
      <c r="C2344" s="124"/>
      <c r="D2344" s="39"/>
      <c r="E2344" s="125"/>
      <c r="F2344" s="48"/>
      <c r="G2344" s="4"/>
      <c r="H2344" s="4"/>
      <c r="I2344" s="95" t="str">
        <f>IF($C2344="", "", IF(IFERROR(INDEX(Ingredients!$C$11:$C$310, MATCH($C2344, Ingredients!$B$11:$B$310, 0)), "")="", "", IFERROR(INDEX(Ingredients!$C$11:$C$310, MATCH($C2344, Ingredients!$B$11:$B$310, 0)), "")))</f>
        <v/>
      </c>
      <c r="J2344" s="73" t="str">
        <f>IF($B2344="", "", IF(IFERROR(INDEX(Meals!$C$11:$C$260, MATCH($B2344, Meals!$B$11:$B$260, 0)), "")="", "", IFERROR(INDEX(Meals!$C$11:$C$260, MATCH($B2344, Meals!$B$11:$B$260, 0)), "")))</f>
        <v/>
      </c>
      <c r="K2344" s="4"/>
      <c r="L2344" s="72" t="str">
        <f t="shared" si="547"/>
        <v/>
      </c>
      <c r="M2344" s="73" t="str">
        <f t="shared" si="548"/>
        <v/>
      </c>
      <c r="N2344" s="4"/>
      <c r="O2344" s="78" t="str">
        <f t="shared" si="549"/>
        <v/>
      </c>
      <c r="P2344" s="79" t="str">
        <f t="shared" si="550"/>
        <v/>
      </c>
      <c r="Q2344" s="4"/>
      <c r="R2344" s="90" t="str">
        <f t="shared" si="551"/>
        <v/>
      </c>
      <c r="S2344" s="4"/>
      <c r="Y2344" s="18" t="str">
        <f t="shared" si="552"/>
        <v/>
      </c>
      <c r="AA2344" s="18" t="str">
        <f t="shared" si="543"/>
        <v/>
      </c>
      <c r="AB2344" s="18" t="str">
        <f t="shared" si="544"/>
        <v/>
      </c>
      <c r="AC2344" s="18" t="str">
        <f t="shared" si="553"/>
        <v/>
      </c>
      <c r="AD2344" s="18" t="str">
        <f t="shared" si="553"/>
        <v/>
      </c>
      <c r="AE2344" s="18" t="str">
        <f t="shared" si="554"/>
        <v/>
      </c>
      <c r="AG2344" s="95" t="str">
        <f>IF($C2344="", "", IF(IFERROR(INDEX(Ingredients!C$11:C$310, MATCH($C2344, Ingredients!$B$11:$B$310, 0)), "")="", "", IFERROR(INDEX(Ingredients!C$11:C$310, MATCH($C2344, Ingredients!$B$11:$B$310, 0)), "")))</f>
        <v/>
      </c>
      <c r="AH2344" s="105" t="str">
        <f>IF($C2344="", "", IF(IFERROR(INDEX(Ingredients!D$11:D$310, MATCH($C2344, Ingredients!$B$11:$B$310, 0)), "")="", "", IFERROR(INDEX(Ingredients!D$11:D$310, MATCH($C2344, Ingredients!$B$11:$B$310, 0)), "")))</f>
        <v/>
      </c>
      <c r="AI2344" s="106" t="str">
        <f>IF($C2344="", "", IF(IFERROR(INDEX(Ingredients!E$11:E$310, MATCH($C2344, Ingredients!$B$11:$B$310, 0)), "")="", "", IFERROR(INDEX(Ingredients!E$11:E$310, MATCH($C2344, Ingredients!$B$11:$B$310, 0)), "")))</f>
        <v/>
      </c>
      <c r="AJ2344" s="108" t="str">
        <f>IF($C2344="", "", IF(IFERROR(INDEX(Ingredients!F$11:F$310, MATCH($C2344, Ingredients!$B$11:$B$310, 0)), "")="", "", IFERROR(INDEX(Ingredients!F$11:F$310, MATCH($C2344, Ingredients!$B$11:$B$310, 0)), "")))</f>
        <v/>
      </c>
      <c r="AK2344" s="106" t="str">
        <f>IF($C2344="", "", IF(IFERROR(INDEX(Ingredients!G$11:G$310, MATCH($C2344, Ingredients!$B$11:$B$310, 0)), "")="", "", IFERROR(INDEX(Ingredients!G$11:G$310, MATCH($C2344, Ingredients!$B$11:$B$310, 0)), "")))</f>
        <v/>
      </c>
      <c r="AL2344" s="79" t="str">
        <f>IF($C2344="", "", IF(IFERROR(INDEX(Ingredients!H$11:H$310, MATCH($C2344, Ingredients!$B$11:$B$310, 0)), "")="", "", IFERROR(INDEX(Ingredients!H$11:H$310, MATCH($C2344, Ingredients!$B$11:$B$310, 0)), "")))</f>
        <v/>
      </c>
      <c r="AN2344" s="83" t="str">
        <f t="shared" si="545"/>
        <v/>
      </c>
      <c r="AP2344" s="114" t="str">
        <f t="shared" si="555"/>
        <v/>
      </c>
      <c r="AR2344" s="117" t="str">
        <f>IF($C2344="", "", IF(IFERROR(INDEX(Ingredients!$AI$11:$AI$310, MATCH($C2344, Ingredients!$B$11:$B$310, 0)), "")="", "", IFERROR(INDEX(Ingredients!$AI$11:$AI$310, MATCH($C2344, Ingredients!$B$11:$B$310, 0)), "")))</f>
        <v/>
      </c>
      <c r="AT2344" s="120" t="str">
        <f t="shared" si="556"/>
        <v/>
      </c>
      <c r="AV2344" s="90" t="str">
        <f t="shared" si="546"/>
        <v/>
      </c>
      <c r="AX2344" s="90" t="str">
        <f>IF($AV2344="", "", COUNTIF($AV$11:$AV$5010, "&lt;"&amp;$AV2344)+1+COUNTIF($AV$11:$AV2344, $AV2344)-1)</f>
        <v/>
      </c>
      <c r="AZ2344" s="111" t="str">
        <f>IF($B2344="", "", SUMIF('Shopping List'!$AV$11:$AV$25, $B2344, 'Shopping List'!$BN$11:$BN$25))</f>
        <v/>
      </c>
      <c r="BB2344" s="117" t="str">
        <f t="shared" si="557"/>
        <v/>
      </c>
    </row>
    <row r="2345" spans="1:54" x14ac:dyDescent="0.25">
      <c r="A2345" s="4"/>
      <c r="B2345" s="37"/>
      <c r="C2345" s="124"/>
      <c r="D2345" s="39"/>
      <c r="E2345" s="125"/>
      <c r="F2345" s="48"/>
      <c r="G2345" s="4"/>
      <c r="H2345" s="4"/>
      <c r="I2345" s="95" t="str">
        <f>IF($C2345="", "", IF(IFERROR(INDEX(Ingredients!$C$11:$C$310, MATCH($C2345, Ingredients!$B$11:$B$310, 0)), "")="", "", IFERROR(INDEX(Ingredients!$C$11:$C$310, MATCH($C2345, Ingredients!$B$11:$B$310, 0)), "")))</f>
        <v/>
      </c>
      <c r="J2345" s="73" t="str">
        <f>IF($B2345="", "", IF(IFERROR(INDEX(Meals!$C$11:$C$260, MATCH($B2345, Meals!$B$11:$B$260, 0)), "")="", "", IFERROR(INDEX(Meals!$C$11:$C$260, MATCH($B2345, Meals!$B$11:$B$260, 0)), "")))</f>
        <v/>
      </c>
      <c r="K2345" s="4"/>
      <c r="L2345" s="72" t="str">
        <f t="shared" si="547"/>
        <v/>
      </c>
      <c r="M2345" s="73" t="str">
        <f t="shared" si="548"/>
        <v/>
      </c>
      <c r="N2345" s="4"/>
      <c r="O2345" s="78" t="str">
        <f t="shared" si="549"/>
        <v/>
      </c>
      <c r="P2345" s="79" t="str">
        <f t="shared" si="550"/>
        <v/>
      </c>
      <c r="Q2345" s="4"/>
      <c r="R2345" s="90" t="str">
        <f t="shared" si="551"/>
        <v/>
      </c>
      <c r="S2345" s="4"/>
      <c r="Y2345" s="18" t="str">
        <f t="shared" si="552"/>
        <v/>
      </c>
      <c r="AA2345" s="18" t="str">
        <f t="shared" si="543"/>
        <v/>
      </c>
      <c r="AB2345" s="18" t="str">
        <f t="shared" si="544"/>
        <v/>
      </c>
      <c r="AC2345" s="18" t="str">
        <f t="shared" si="553"/>
        <v/>
      </c>
      <c r="AD2345" s="18" t="str">
        <f t="shared" si="553"/>
        <v/>
      </c>
      <c r="AE2345" s="18" t="str">
        <f t="shared" si="554"/>
        <v/>
      </c>
      <c r="AG2345" s="95" t="str">
        <f>IF($C2345="", "", IF(IFERROR(INDEX(Ingredients!C$11:C$310, MATCH($C2345, Ingredients!$B$11:$B$310, 0)), "")="", "", IFERROR(INDEX(Ingredients!C$11:C$310, MATCH($C2345, Ingredients!$B$11:$B$310, 0)), "")))</f>
        <v/>
      </c>
      <c r="AH2345" s="105" t="str">
        <f>IF($C2345="", "", IF(IFERROR(INDEX(Ingredients!D$11:D$310, MATCH($C2345, Ingredients!$B$11:$B$310, 0)), "")="", "", IFERROR(INDEX(Ingredients!D$11:D$310, MATCH($C2345, Ingredients!$B$11:$B$310, 0)), "")))</f>
        <v/>
      </c>
      <c r="AI2345" s="106" t="str">
        <f>IF($C2345="", "", IF(IFERROR(INDEX(Ingredients!E$11:E$310, MATCH($C2345, Ingredients!$B$11:$B$310, 0)), "")="", "", IFERROR(INDEX(Ingredients!E$11:E$310, MATCH($C2345, Ingredients!$B$11:$B$310, 0)), "")))</f>
        <v/>
      </c>
      <c r="AJ2345" s="108" t="str">
        <f>IF($C2345="", "", IF(IFERROR(INDEX(Ingredients!F$11:F$310, MATCH($C2345, Ingredients!$B$11:$B$310, 0)), "")="", "", IFERROR(INDEX(Ingredients!F$11:F$310, MATCH($C2345, Ingredients!$B$11:$B$310, 0)), "")))</f>
        <v/>
      </c>
      <c r="AK2345" s="106" t="str">
        <f>IF($C2345="", "", IF(IFERROR(INDEX(Ingredients!G$11:G$310, MATCH($C2345, Ingredients!$B$11:$B$310, 0)), "")="", "", IFERROR(INDEX(Ingredients!G$11:G$310, MATCH($C2345, Ingredients!$B$11:$B$310, 0)), "")))</f>
        <v/>
      </c>
      <c r="AL2345" s="79" t="str">
        <f>IF($C2345="", "", IF(IFERROR(INDEX(Ingredients!H$11:H$310, MATCH($C2345, Ingredients!$B$11:$B$310, 0)), "")="", "", IFERROR(INDEX(Ingredients!H$11:H$310, MATCH($C2345, Ingredients!$B$11:$B$310, 0)), "")))</f>
        <v/>
      </c>
      <c r="AN2345" s="83" t="str">
        <f t="shared" si="545"/>
        <v/>
      </c>
      <c r="AP2345" s="114" t="str">
        <f t="shared" si="555"/>
        <v/>
      </c>
      <c r="AR2345" s="117" t="str">
        <f>IF($C2345="", "", IF(IFERROR(INDEX(Ingredients!$AI$11:$AI$310, MATCH($C2345, Ingredients!$B$11:$B$310, 0)), "")="", "", IFERROR(INDEX(Ingredients!$AI$11:$AI$310, MATCH($C2345, Ingredients!$B$11:$B$310, 0)), "")))</f>
        <v/>
      </c>
      <c r="AT2345" s="120" t="str">
        <f t="shared" si="556"/>
        <v/>
      </c>
      <c r="AV2345" s="90" t="str">
        <f t="shared" si="546"/>
        <v/>
      </c>
      <c r="AX2345" s="90" t="str">
        <f>IF($AV2345="", "", COUNTIF($AV$11:$AV$5010, "&lt;"&amp;$AV2345)+1+COUNTIF($AV$11:$AV2345, $AV2345)-1)</f>
        <v/>
      </c>
      <c r="AZ2345" s="111" t="str">
        <f>IF($B2345="", "", SUMIF('Shopping List'!$AV$11:$AV$25, $B2345, 'Shopping List'!$BN$11:$BN$25))</f>
        <v/>
      </c>
      <c r="BB2345" s="117" t="str">
        <f t="shared" si="557"/>
        <v/>
      </c>
    </row>
    <row r="2346" spans="1:54" x14ac:dyDescent="0.25">
      <c r="A2346" s="4"/>
      <c r="B2346" s="37"/>
      <c r="C2346" s="124"/>
      <c r="D2346" s="39"/>
      <c r="E2346" s="125"/>
      <c r="F2346" s="48"/>
      <c r="G2346" s="4"/>
      <c r="H2346" s="4"/>
      <c r="I2346" s="95" t="str">
        <f>IF($C2346="", "", IF(IFERROR(INDEX(Ingredients!$C$11:$C$310, MATCH($C2346, Ingredients!$B$11:$B$310, 0)), "")="", "", IFERROR(INDEX(Ingredients!$C$11:$C$310, MATCH($C2346, Ingredients!$B$11:$B$310, 0)), "")))</f>
        <v/>
      </c>
      <c r="J2346" s="73" t="str">
        <f>IF($B2346="", "", IF(IFERROR(INDEX(Meals!$C$11:$C$260, MATCH($B2346, Meals!$B$11:$B$260, 0)), "")="", "", IFERROR(INDEX(Meals!$C$11:$C$260, MATCH($B2346, Meals!$B$11:$B$260, 0)), "")))</f>
        <v/>
      </c>
      <c r="K2346" s="4"/>
      <c r="L2346" s="72" t="str">
        <f t="shared" si="547"/>
        <v/>
      </c>
      <c r="M2346" s="73" t="str">
        <f t="shared" si="548"/>
        <v/>
      </c>
      <c r="N2346" s="4"/>
      <c r="O2346" s="78" t="str">
        <f t="shared" si="549"/>
        <v/>
      </c>
      <c r="P2346" s="79" t="str">
        <f t="shared" si="550"/>
        <v/>
      </c>
      <c r="Q2346" s="4"/>
      <c r="R2346" s="90" t="str">
        <f t="shared" si="551"/>
        <v/>
      </c>
      <c r="S2346" s="4"/>
      <c r="Y2346" s="18" t="str">
        <f t="shared" si="552"/>
        <v/>
      </c>
      <c r="AA2346" s="18" t="str">
        <f t="shared" si="543"/>
        <v/>
      </c>
      <c r="AB2346" s="18" t="str">
        <f t="shared" si="544"/>
        <v/>
      </c>
      <c r="AC2346" s="18" t="str">
        <f t="shared" si="553"/>
        <v/>
      </c>
      <c r="AD2346" s="18" t="str">
        <f t="shared" si="553"/>
        <v/>
      </c>
      <c r="AE2346" s="18" t="str">
        <f t="shared" si="554"/>
        <v/>
      </c>
      <c r="AG2346" s="95" t="str">
        <f>IF($C2346="", "", IF(IFERROR(INDEX(Ingredients!C$11:C$310, MATCH($C2346, Ingredients!$B$11:$B$310, 0)), "")="", "", IFERROR(INDEX(Ingredients!C$11:C$310, MATCH($C2346, Ingredients!$B$11:$B$310, 0)), "")))</f>
        <v/>
      </c>
      <c r="AH2346" s="105" t="str">
        <f>IF($C2346="", "", IF(IFERROR(INDEX(Ingredients!D$11:D$310, MATCH($C2346, Ingredients!$B$11:$B$310, 0)), "")="", "", IFERROR(INDEX(Ingredients!D$11:D$310, MATCH($C2346, Ingredients!$B$11:$B$310, 0)), "")))</f>
        <v/>
      </c>
      <c r="AI2346" s="106" t="str">
        <f>IF($C2346="", "", IF(IFERROR(INDEX(Ingredients!E$11:E$310, MATCH($C2346, Ingredients!$B$11:$B$310, 0)), "")="", "", IFERROR(INDEX(Ingredients!E$11:E$310, MATCH($C2346, Ingredients!$B$11:$B$310, 0)), "")))</f>
        <v/>
      </c>
      <c r="AJ2346" s="108" t="str">
        <f>IF($C2346="", "", IF(IFERROR(INDEX(Ingredients!F$11:F$310, MATCH($C2346, Ingredients!$B$11:$B$310, 0)), "")="", "", IFERROR(INDEX(Ingredients!F$11:F$310, MATCH($C2346, Ingredients!$B$11:$B$310, 0)), "")))</f>
        <v/>
      </c>
      <c r="AK2346" s="106" t="str">
        <f>IF($C2346="", "", IF(IFERROR(INDEX(Ingredients!G$11:G$310, MATCH($C2346, Ingredients!$B$11:$B$310, 0)), "")="", "", IFERROR(INDEX(Ingredients!G$11:G$310, MATCH($C2346, Ingredients!$B$11:$B$310, 0)), "")))</f>
        <v/>
      </c>
      <c r="AL2346" s="79" t="str">
        <f>IF($C2346="", "", IF(IFERROR(INDEX(Ingredients!H$11:H$310, MATCH($C2346, Ingredients!$B$11:$B$310, 0)), "")="", "", IFERROR(INDEX(Ingredients!H$11:H$310, MATCH($C2346, Ingredients!$B$11:$B$310, 0)), "")))</f>
        <v/>
      </c>
      <c r="AN2346" s="83" t="str">
        <f t="shared" si="545"/>
        <v/>
      </c>
      <c r="AP2346" s="114" t="str">
        <f t="shared" si="555"/>
        <v/>
      </c>
      <c r="AR2346" s="117" t="str">
        <f>IF($C2346="", "", IF(IFERROR(INDEX(Ingredients!$AI$11:$AI$310, MATCH($C2346, Ingredients!$B$11:$B$310, 0)), "")="", "", IFERROR(INDEX(Ingredients!$AI$11:$AI$310, MATCH($C2346, Ingredients!$B$11:$B$310, 0)), "")))</f>
        <v/>
      </c>
      <c r="AT2346" s="120" t="str">
        <f t="shared" si="556"/>
        <v/>
      </c>
      <c r="AV2346" s="90" t="str">
        <f t="shared" si="546"/>
        <v/>
      </c>
      <c r="AX2346" s="90" t="str">
        <f>IF($AV2346="", "", COUNTIF($AV$11:$AV$5010, "&lt;"&amp;$AV2346)+1+COUNTIF($AV$11:$AV2346, $AV2346)-1)</f>
        <v/>
      </c>
      <c r="AZ2346" s="111" t="str">
        <f>IF($B2346="", "", SUMIF('Shopping List'!$AV$11:$AV$25, $B2346, 'Shopping List'!$BN$11:$BN$25))</f>
        <v/>
      </c>
      <c r="BB2346" s="117" t="str">
        <f t="shared" si="557"/>
        <v/>
      </c>
    </row>
    <row r="2347" spans="1:54" x14ac:dyDescent="0.25">
      <c r="A2347" s="4"/>
      <c r="B2347" s="37"/>
      <c r="C2347" s="124"/>
      <c r="D2347" s="39"/>
      <c r="E2347" s="125"/>
      <c r="F2347" s="48"/>
      <c r="G2347" s="4"/>
      <c r="H2347" s="4"/>
      <c r="I2347" s="95" t="str">
        <f>IF($C2347="", "", IF(IFERROR(INDEX(Ingredients!$C$11:$C$310, MATCH($C2347, Ingredients!$B$11:$B$310, 0)), "")="", "", IFERROR(INDEX(Ingredients!$C$11:$C$310, MATCH($C2347, Ingredients!$B$11:$B$310, 0)), "")))</f>
        <v/>
      </c>
      <c r="J2347" s="73" t="str">
        <f>IF($B2347="", "", IF(IFERROR(INDEX(Meals!$C$11:$C$260, MATCH($B2347, Meals!$B$11:$B$260, 0)), "")="", "", IFERROR(INDEX(Meals!$C$11:$C$260, MATCH($B2347, Meals!$B$11:$B$260, 0)), "")))</f>
        <v/>
      </c>
      <c r="K2347" s="4"/>
      <c r="L2347" s="72" t="str">
        <f t="shared" si="547"/>
        <v/>
      </c>
      <c r="M2347" s="73" t="str">
        <f t="shared" si="548"/>
        <v/>
      </c>
      <c r="N2347" s="4"/>
      <c r="O2347" s="78" t="str">
        <f t="shared" si="549"/>
        <v/>
      </c>
      <c r="P2347" s="79" t="str">
        <f t="shared" si="550"/>
        <v/>
      </c>
      <c r="Q2347" s="4"/>
      <c r="R2347" s="90" t="str">
        <f t="shared" si="551"/>
        <v/>
      </c>
      <c r="S2347" s="4"/>
      <c r="Y2347" s="18" t="str">
        <f t="shared" si="552"/>
        <v/>
      </c>
      <c r="AA2347" s="18" t="str">
        <f t="shared" si="543"/>
        <v/>
      </c>
      <c r="AB2347" s="18" t="str">
        <f t="shared" si="544"/>
        <v/>
      </c>
      <c r="AC2347" s="18" t="str">
        <f t="shared" si="553"/>
        <v/>
      </c>
      <c r="AD2347" s="18" t="str">
        <f t="shared" si="553"/>
        <v/>
      </c>
      <c r="AE2347" s="18" t="str">
        <f t="shared" si="554"/>
        <v/>
      </c>
      <c r="AG2347" s="95" t="str">
        <f>IF($C2347="", "", IF(IFERROR(INDEX(Ingredients!C$11:C$310, MATCH($C2347, Ingredients!$B$11:$B$310, 0)), "")="", "", IFERROR(INDEX(Ingredients!C$11:C$310, MATCH($C2347, Ingredients!$B$11:$B$310, 0)), "")))</f>
        <v/>
      </c>
      <c r="AH2347" s="105" t="str">
        <f>IF($C2347="", "", IF(IFERROR(INDEX(Ingredients!D$11:D$310, MATCH($C2347, Ingredients!$B$11:$B$310, 0)), "")="", "", IFERROR(INDEX(Ingredients!D$11:D$310, MATCH($C2347, Ingredients!$B$11:$B$310, 0)), "")))</f>
        <v/>
      </c>
      <c r="AI2347" s="106" t="str">
        <f>IF($C2347="", "", IF(IFERROR(INDEX(Ingredients!E$11:E$310, MATCH($C2347, Ingredients!$B$11:$B$310, 0)), "")="", "", IFERROR(INDEX(Ingredients!E$11:E$310, MATCH($C2347, Ingredients!$B$11:$B$310, 0)), "")))</f>
        <v/>
      </c>
      <c r="AJ2347" s="108" t="str">
        <f>IF($C2347="", "", IF(IFERROR(INDEX(Ingredients!F$11:F$310, MATCH($C2347, Ingredients!$B$11:$B$310, 0)), "")="", "", IFERROR(INDEX(Ingredients!F$11:F$310, MATCH($C2347, Ingredients!$B$11:$B$310, 0)), "")))</f>
        <v/>
      </c>
      <c r="AK2347" s="106" t="str">
        <f>IF($C2347="", "", IF(IFERROR(INDEX(Ingredients!G$11:G$310, MATCH($C2347, Ingredients!$B$11:$B$310, 0)), "")="", "", IFERROR(INDEX(Ingredients!G$11:G$310, MATCH($C2347, Ingredients!$B$11:$B$310, 0)), "")))</f>
        <v/>
      </c>
      <c r="AL2347" s="79" t="str">
        <f>IF($C2347="", "", IF(IFERROR(INDEX(Ingredients!H$11:H$310, MATCH($C2347, Ingredients!$B$11:$B$310, 0)), "")="", "", IFERROR(INDEX(Ingredients!H$11:H$310, MATCH($C2347, Ingredients!$B$11:$B$310, 0)), "")))</f>
        <v/>
      </c>
      <c r="AN2347" s="83" t="str">
        <f t="shared" si="545"/>
        <v/>
      </c>
      <c r="AP2347" s="114" t="str">
        <f t="shared" si="555"/>
        <v/>
      </c>
      <c r="AR2347" s="117" t="str">
        <f>IF($C2347="", "", IF(IFERROR(INDEX(Ingredients!$AI$11:$AI$310, MATCH($C2347, Ingredients!$B$11:$B$310, 0)), "")="", "", IFERROR(INDEX(Ingredients!$AI$11:$AI$310, MATCH($C2347, Ingredients!$B$11:$B$310, 0)), "")))</f>
        <v/>
      </c>
      <c r="AT2347" s="120" t="str">
        <f t="shared" si="556"/>
        <v/>
      </c>
      <c r="AV2347" s="90" t="str">
        <f t="shared" si="546"/>
        <v/>
      </c>
      <c r="AX2347" s="90" t="str">
        <f>IF($AV2347="", "", COUNTIF($AV$11:$AV$5010, "&lt;"&amp;$AV2347)+1+COUNTIF($AV$11:$AV2347, $AV2347)-1)</f>
        <v/>
      </c>
      <c r="AZ2347" s="111" t="str">
        <f>IF($B2347="", "", SUMIF('Shopping List'!$AV$11:$AV$25, $B2347, 'Shopping List'!$BN$11:$BN$25))</f>
        <v/>
      </c>
      <c r="BB2347" s="117" t="str">
        <f t="shared" si="557"/>
        <v/>
      </c>
    </row>
    <row r="2348" spans="1:54" x14ac:dyDescent="0.25">
      <c r="A2348" s="4"/>
      <c r="B2348" s="37"/>
      <c r="C2348" s="124"/>
      <c r="D2348" s="39"/>
      <c r="E2348" s="125"/>
      <c r="F2348" s="48"/>
      <c r="G2348" s="4"/>
      <c r="H2348" s="4"/>
      <c r="I2348" s="95" t="str">
        <f>IF($C2348="", "", IF(IFERROR(INDEX(Ingredients!$C$11:$C$310, MATCH($C2348, Ingredients!$B$11:$B$310, 0)), "")="", "", IFERROR(INDEX(Ingredients!$C$11:$C$310, MATCH($C2348, Ingredients!$B$11:$B$310, 0)), "")))</f>
        <v/>
      </c>
      <c r="J2348" s="73" t="str">
        <f>IF($B2348="", "", IF(IFERROR(INDEX(Meals!$C$11:$C$260, MATCH($B2348, Meals!$B$11:$B$260, 0)), "")="", "", IFERROR(INDEX(Meals!$C$11:$C$260, MATCH($B2348, Meals!$B$11:$B$260, 0)), "")))</f>
        <v/>
      </c>
      <c r="K2348" s="4"/>
      <c r="L2348" s="72" t="str">
        <f t="shared" si="547"/>
        <v/>
      </c>
      <c r="M2348" s="73" t="str">
        <f t="shared" si="548"/>
        <v/>
      </c>
      <c r="N2348" s="4"/>
      <c r="O2348" s="78" t="str">
        <f t="shared" si="549"/>
        <v/>
      </c>
      <c r="P2348" s="79" t="str">
        <f t="shared" si="550"/>
        <v/>
      </c>
      <c r="Q2348" s="4"/>
      <c r="R2348" s="90" t="str">
        <f t="shared" si="551"/>
        <v/>
      </c>
      <c r="S2348" s="4"/>
      <c r="Y2348" s="18" t="str">
        <f t="shared" si="552"/>
        <v/>
      </c>
      <c r="AA2348" s="18" t="str">
        <f t="shared" si="543"/>
        <v/>
      </c>
      <c r="AB2348" s="18" t="str">
        <f t="shared" si="544"/>
        <v/>
      </c>
      <c r="AC2348" s="18" t="str">
        <f t="shared" si="553"/>
        <v/>
      </c>
      <c r="AD2348" s="18" t="str">
        <f t="shared" si="553"/>
        <v/>
      </c>
      <c r="AE2348" s="18" t="str">
        <f t="shared" si="554"/>
        <v/>
      </c>
      <c r="AG2348" s="95" t="str">
        <f>IF($C2348="", "", IF(IFERROR(INDEX(Ingredients!C$11:C$310, MATCH($C2348, Ingredients!$B$11:$B$310, 0)), "")="", "", IFERROR(INDEX(Ingredients!C$11:C$310, MATCH($C2348, Ingredients!$B$11:$B$310, 0)), "")))</f>
        <v/>
      </c>
      <c r="AH2348" s="105" t="str">
        <f>IF($C2348="", "", IF(IFERROR(INDEX(Ingredients!D$11:D$310, MATCH($C2348, Ingredients!$B$11:$B$310, 0)), "")="", "", IFERROR(INDEX(Ingredients!D$11:D$310, MATCH($C2348, Ingredients!$B$11:$B$310, 0)), "")))</f>
        <v/>
      </c>
      <c r="AI2348" s="106" t="str">
        <f>IF($C2348="", "", IF(IFERROR(INDEX(Ingredients!E$11:E$310, MATCH($C2348, Ingredients!$B$11:$B$310, 0)), "")="", "", IFERROR(INDEX(Ingredients!E$11:E$310, MATCH($C2348, Ingredients!$B$11:$B$310, 0)), "")))</f>
        <v/>
      </c>
      <c r="AJ2348" s="108" t="str">
        <f>IF($C2348="", "", IF(IFERROR(INDEX(Ingredients!F$11:F$310, MATCH($C2348, Ingredients!$B$11:$B$310, 0)), "")="", "", IFERROR(INDEX(Ingredients!F$11:F$310, MATCH($C2348, Ingredients!$B$11:$B$310, 0)), "")))</f>
        <v/>
      </c>
      <c r="AK2348" s="106" t="str">
        <f>IF($C2348="", "", IF(IFERROR(INDEX(Ingredients!G$11:G$310, MATCH($C2348, Ingredients!$B$11:$B$310, 0)), "")="", "", IFERROR(INDEX(Ingredients!G$11:G$310, MATCH($C2348, Ingredients!$B$11:$B$310, 0)), "")))</f>
        <v/>
      </c>
      <c r="AL2348" s="79" t="str">
        <f>IF($C2348="", "", IF(IFERROR(INDEX(Ingredients!H$11:H$310, MATCH($C2348, Ingredients!$B$11:$B$310, 0)), "")="", "", IFERROR(INDEX(Ingredients!H$11:H$310, MATCH($C2348, Ingredients!$B$11:$B$310, 0)), "")))</f>
        <v/>
      </c>
      <c r="AN2348" s="83" t="str">
        <f t="shared" si="545"/>
        <v/>
      </c>
      <c r="AP2348" s="114" t="str">
        <f t="shared" si="555"/>
        <v/>
      </c>
      <c r="AR2348" s="117" t="str">
        <f>IF($C2348="", "", IF(IFERROR(INDEX(Ingredients!$AI$11:$AI$310, MATCH($C2348, Ingredients!$B$11:$B$310, 0)), "")="", "", IFERROR(INDEX(Ingredients!$AI$11:$AI$310, MATCH($C2348, Ingredients!$B$11:$B$310, 0)), "")))</f>
        <v/>
      </c>
      <c r="AT2348" s="120" t="str">
        <f t="shared" si="556"/>
        <v/>
      </c>
      <c r="AV2348" s="90" t="str">
        <f t="shared" si="546"/>
        <v/>
      </c>
      <c r="AX2348" s="90" t="str">
        <f>IF($AV2348="", "", COUNTIF($AV$11:$AV$5010, "&lt;"&amp;$AV2348)+1+COUNTIF($AV$11:$AV2348, $AV2348)-1)</f>
        <v/>
      </c>
      <c r="AZ2348" s="111" t="str">
        <f>IF($B2348="", "", SUMIF('Shopping List'!$AV$11:$AV$25, $B2348, 'Shopping List'!$BN$11:$BN$25))</f>
        <v/>
      </c>
      <c r="BB2348" s="117" t="str">
        <f t="shared" si="557"/>
        <v/>
      </c>
    </row>
    <row r="2349" spans="1:54" x14ac:dyDescent="0.25">
      <c r="A2349" s="4"/>
      <c r="B2349" s="37"/>
      <c r="C2349" s="124"/>
      <c r="D2349" s="39"/>
      <c r="E2349" s="125"/>
      <c r="F2349" s="48"/>
      <c r="G2349" s="4"/>
      <c r="H2349" s="4"/>
      <c r="I2349" s="95" t="str">
        <f>IF($C2349="", "", IF(IFERROR(INDEX(Ingredients!$C$11:$C$310, MATCH($C2349, Ingredients!$B$11:$B$310, 0)), "")="", "", IFERROR(INDEX(Ingredients!$C$11:$C$310, MATCH($C2349, Ingredients!$B$11:$B$310, 0)), "")))</f>
        <v/>
      </c>
      <c r="J2349" s="73" t="str">
        <f>IF($B2349="", "", IF(IFERROR(INDEX(Meals!$C$11:$C$260, MATCH($B2349, Meals!$B$11:$B$260, 0)), "")="", "", IFERROR(INDEX(Meals!$C$11:$C$260, MATCH($B2349, Meals!$B$11:$B$260, 0)), "")))</f>
        <v/>
      </c>
      <c r="K2349" s="4"/>
      <c r="L2349" s="72" t="str">
        <f t="shared" si="547"/>
        <v/>
      </c>
      <c r="M2349" s="73" t="str">
        <f t="shared" si="548"/>
        <v/>
      </c>
      <c r="N2349" s="4"/>
      <c r="O2349" s="78" t="str">
        <f t="shared" si="549"/>
        <v/>
      </c>
      <c r="P2349" s="79" t="str">
        <f t="shared" si="550"/>
        <v/>
      </c>
      <c r="Q2349" s="4"/>
      <c r="R2349" s="90" t="str">
        <f t="shared" si="551"/>
        <v/>
      </c>
      <c r="S2349" s="4"/>
      <c r="Y2349" s="18" t="str">
        <f t="shared" si="552"/>
        <v/>
      </c>
      <c r="AA2349" s="18" t="str">
        <f t="shared" si="543"/>
        <v/>
      </c>
      <c r="AB2349" s="18" t="str">
        <f t="shared" si="544"/>
        <v/>
      </c>
      <c r="AC2349" s="18" t="str">
        <f t="shared" si="553"/>
        <v/>
      </c>
      <c r="AD2349" s="18" t="str">
        <f t="shared" si="553"/>
        <v/>
      </c>
      <c r="AE2349" s="18" t="str">
        <f t="shared" si="554"/>
        <v/>
      </c>
      <c r="AG2349" s="95" t="str">
        <f>IF($C2349="", "", IF(IFERROR(INDEX(Ingredients!C$11:C$310, MATCH($C2349, Ingredients!$B$11:$B$310, 0)), "")="", "", IFERROR(INDEX(Ingredients!C$11:C$310, MATCH($C2349, Ingredients!$B$11:$B$310, 0)), "")))</f>
        <v/>
      </c>
      <c r="AH2349" s="105" t="str">
        <f>IF($C2349="", "", IF(IFERROR(INDEX(Ingredients!D$11:D$310, MATCH($C2349, Ingredients!$B$11:$B$310, 0)), "")="", "", IFERROR(INDEX(Ingredients!D$11:D$310, MATCH($C2349, Ingredients!$B$11:$B$310, 0)), "")))</f>
        <v/>
      </c>
      <c r="AI2349" s="106" t="str">
        <f>IF($C2349="", "", IF(IFERROR(INDEX(Ingredients!E$11:E$310, MATCH($C2349, Ingredients!$B$11:$B$310, 0)), "")="", "", IFERROR(INDEX(Ingredients!E$11:E$310, MATCH($C2349, Ingredients!$B$11:$B$310, 0)), "")))</f>
        <v/>
      </c>
      <c r="AJ2349" s="108" t="str">
        <f>IF($C2349="", "", IF(IFERROR(INDEX(Ingredients!F$11:F$310, MATCH($C2349, Ingredients!$B$11:$B$310, 0)), "")="", "", IFERROR(INDEX(Ingredients!F$11:F$310, MATCH($C2349, Ingredients!$B$11:$B$310, 0)), "")))</f>
        <v/>
      </c>
      <c r="AK2349" s="106" t="str">
        <f>IF($C2349="", "", IF(IFERROR(INDEX(Ingredients!G$11:G$310, MATCH($C2349, Ingredients!$B$11:$B$310, 0)), "")="", "", IFERROR(INDEX(Ingredients!G$11:G$310, MATCH($C2349, Ingredients!$B$11:$B$310, 0)), "")))</f>
        <v/>
      </c>
      <c r="AL2349" s="79" t="str">
        <f>IF($C2349="", "", IF(IFERROR(INDEX(Ingredients!H$11:H$310, MATCH($C2349, Ingredients!$B$11:$B$310, 0)), "")="", "", IFERROR(INDEX(Ingredients!H$11:H$310, MATCH($C2349, Ingredients!$B$11:$B$310, 0)), "")))</f>
        <v/>
      </c>
      <c r="AN2349" s="83" t="str">
        <f t="shared" si="545"/>
        <v/>
      </c>
      <c r="AP2349" s="114" t="str">
        <f t="shared" si="555"/>
        <v/>
      </c>
      <c r="AR2349" s="117" t="str">
        <f>IF($C2349="", "", IF(IFERROR(INDEX(Ingredients!$AI$11:$AI$310, MATCH($C2349, Ingredients!$B$11:$B$310, 0)), "")="", "", IFERROR(INDEX(Ingredients!$AI$11:$AI$310, MATCH($C2349, Ingredients!$B$11:$B$310, 0)), "")))</f>
        <v/>
      </c>
      <c r="AT2349" s="120" t="str">
        <f t="shared" si="556"/>
        <v/>
      </c>
      <c r="AV2349" s="90" t="str">
        <f t="shared" si="546"/>
        <v/>
      </c>
      <c r="AX2349" s="90" t="str">
        <f>IF($AV2349="", "", COUNTIF($AV$11:$AV$5010, "&lt;"&amp;$AV2349)+1+COUNTIF($AV$11:$AV2349, $AV2349)-1)</f>
        <v/>
      </c>
      <c r="AZ2349" s="111" t="str">
        <f>IF($B2349="", "", SUMIF('Shopping List'!$AV$11:$AV$25, $B2349, 'Shopping List'!$BN$11:$BN$25))</f>
        <v/>
      </c>
      <c r="BB2349" s="117" t="str">
        <f t="shared" si="557"/>
        <v/>
      </c>
    </row>
    <row r="2350" spans="1:54" x14ac:dyDescent="0.25">
      <c r="A2350" s="4"/>
      <c r="B2350" s="37"/>
      <c r="C2350" s="124"/>
      <c r="D2350" s="39"/>
      <c r="E2350" s="125"/>
      <c r="F2350" s="48"/>
      <c r="G2350" s="4"/>
      <c r="H2350" s="4"/>
      <c r="I2350" s="95" t="str">
        <f>IF($C2350="", "", IF(IFERROR(INDEX(Ingredients!$C$11:$C$310, MATCH($C2350, Ingredients!$B$11:$B$310, 0)), "")="", "", IFERROR(INDEX(Ingredients!$C$11:$C$310, MATCH($C2350, Ingredients!$B$11:$B$310, 0)), "")))</f>
        <v/>
      </c>
      <c r="J2350" s="73" t="str">
        <f>IF($B2350="", "", IF(IFERROR(INDEX(Meals!$C$11:$C$260, MATCH($B2350, Meals!$B$11:$B$260, 0)), "")="", "", IFERROR(INDEX(Meals!$C$11:$C$260, MATCH($B2350, Meals!$B$11:$B$260, 0)), "")))</f>
        <v/>
      </c>
      <c r="K2350" s="4"/>
      <c r="L2350" s="72" t="str">
        <f t="shared" si="547"/>
        <v/>
      </c>
      <c r="M2350" s="73" t="str">
        <f t="shared" si="548"/>
        <v/>
      </c>
      <c r="N2350" s="4"/>
      <c r="O2350" s="78" t="str">
        <f t="shared" si="549"/>
        <v/>
      </c>
      <c r="P2350" s="79" t="str">
        <f t="shared" si="550"/>
        <v/>
      </c>
      <c r="Q2350" s="4"/>
      <c r="R2350" s="90" t="str">
        <f t="shared" si="551"/>
        <v/>
      </c>
      <c r="S2350" s="4"/>
      <c r="Y2350" s="18" t="str">
        <f t="shared" si="552"/>
        <v/>
      </c>
      <c r="AA2350" s="18" t="str">
        <f t="shared" si="543"/>
        <v/>
      </c>
      <c r="AB2350" s="18" t="str">
        <f t="shared" si="544"/>
        <v/>
      </c>
      <c r="AC2350" s="18" t="str">
        <f t="shared" si="553"/>
        <v/>
      </c>
      <c r="AD2350" s="18" t="str">
        <f t="shared" si="553"/>
        <v/>
      </c>
      <c r="AE2350" s="18" t="str">
        <f t="shared" si="554"/>
        <v/>
      </c>
      <c r="AG2350" s="95" t="str">
        <f>IF($C2350="", "", IF(IFERROR(INDEX(Ingredients!C$11:C$310, MATCH($C2350, Ingredients!$B$11:$B$310, 0)), "")="", "", IFERROR(INDEX(Ingredients!C$11:C$310, MATCH($C2350, Ingredients!$B$11:$B$310, 0)), "")))</f>
        <v/>
      </c>
      <c r="AH2350" s="105" t="str">
        <f>IF($C2350="", "", IF(IFERROR(INDEX(Ingredients!D$11:D$310, MATCH($C2350, Ingredients!$B$11:$B$310, 0)), "")="", "", IFERROR(INDEX(Ingredients!D$11:D$310, MATCH($C2350, Ingredients!$B$11:$B$310, 0)), "")))</f>
        <v/>
      </c>
      <c r="AI2350" s="106" t="str">
        <f>IF($C2350="", "", IF(IFERROR(INDEX(Ingredients!E$11:E$310, MATCH($C2350, Ingredients!$B$11:$B$310, 0)), "")="", "", IFERROR(INDEX(Ingredients!E$11:E$310, MATCH($C2350, Ingredients!$B$11:$B$310, 0)), "")))</f>
        <v/>
      </c>
      <c r="AJ2350" s="108" t="str">
        <f>IF($C2350="", "", IF(IFERROR(INDEX(Ingredients!F$11:F$310, MATCH($C2350, Ingredients!$B$11:$B$310, 0)), "")="", "", IFERROR(INDEX(Ingredients!F$11:F$310, MATCH($C2350, Ingredients!$B$11:$B$310, 0)), "")))</f>
        <v/>
      </c>
      <c r="AK2350" s="106" t="str">
        <f>IF($C2350="", "", IF(IFERROR(INDEX(Ingredients!G$11:G$310, MATCH($C2350, Ingredients!$B$11:$B$310, 0)), "")="", "", IFERROR(INDEX(Ingredients!G$11:G$310, MATCH($C2350, Ingredients!$B$11:$B$310, 0)), "")))</f>
        <v/>
      </c>
      <c r="AL2350" s="79" t="str">
        <f>IF($C2350="", "", IF(IFERROR(INDEX(Ingredients!H$11:H$310, MATCH($C2350, Ingredients!$B$11:$B$310, 0)), "")="", "", IFERROR(INDEX(Ingredients!H$11:H$310, MATCH($C2350, Ingredients!$B$11:$B$310, 0)), "")))</f>
        <v/>
      </c>
      <c r="AN2350" s="83" t="str">
        <f t="shared" si="545"/>
        <v/>
      </c>
      <c r="AP2350" s="114" t="str">
        <f t="shared" si="555"/>
        <v/>
      </c>
      <c r="AR2350" s="117" t="str">
        <f>IF($C2350="", "", IF(IFERROR(INDEX(Ingredients!$AI$11:$AI$310, MATCH($C2350, Ingredients!$B$11:$B$310, 0)), "")="", "", IFERROR(INDEX(Ingredients!$AI$11:$AI$310, MATCH($C2350, Ingredients!$B$11:$B$310, 0)), "")))</f>
        <v/>
      </c>
      <c r="AT2350" s="120" t="str">
        <f t="shared" si="556"/>
        <v/>
      </c>
      <c r="AV2350" s="90" t="str">
        <f t="shared" si="546"/>
        <v/>
      </c>
      <c r="AX2350" s="90" t="str">
        <f>IF($AV2350="", "", COUNTIF($AV$11:$AV$5010, "&lt;"&amp;$AV2350)+1+COUNTIF($AV$11:$AV2350, $AV2350)-1)</f>
        <v/>
      </c>
      <c r="AZ2350" s="111" t="str">
        <f>IF($B2350="", "", SUMIF('Shopping List'!$AV$11:$AV$25, $B2350, 'Shopping List'!$BN$11:$BN$25))</f>
        <v/>
      </c>
      <c r="BB2350" s="117" t="str">
        <f t="shared" si="557"/>
        <v/>
      </c>
    </row>
    <row r="2351" spans="1:54" x14ac:dyDescent="0.25">
      <c r="A2351" s="4"/>
      <c r="B2351" s="37"/>
      <c r="C2351" s="124"/>
      <c r="D2351" s="39"/>
      <c r="E2351" s="125"/>
      <c r="F2351" s="48"/>
      <c r="G2351" s="4"/>
      <c r="H2351" s="4"/>
      <c r="I2351" s="95" t="str">
        <f>IF($C2351="", "", IF(IFERROR(INDEX(Ingredients!$C$11:$C$310, MATCH($C2351, Ingredients!$B$11:$B$310, 0)), "")="", "", IFERROR(INDEX(Ingredients!$C$11:$C$310, MATCH($C2351, Ingredients!$B$11:$B$310, 0)), "")))</f>
        <v/>
      </c>
      <c r="J2351" s="73" t="str">
        <f>IF($B2351="", "", IF(IFERROR(INDEX(Meals!$C$11:$C$260, MATCH($B2351, Meals!$B$11:$B$260, 0)), "")="", "", IFERROR(INDEX(Meals!$C$11:$C$260, MATCH($B2351, Meals!$B$11:$B$260, 0)), "")))</f>
        <v/>
      </c>
      <c r="K2351" s="4"/>
      <c r="L2351" s="72" t="str">
        <f t="shared" si="547"/>
        <v/>
      </c>
      <c r="M2351" s="73" t="str">
        <f t="shared" si="548"/>
        <v/>
      </c>
      <c r="N2351" s="4"/>
      <c r="O2351" s="78" t="str">
        <f t="shared" si="549"/>
        <v/>
      </c>
      <c r="P2351" s="79" t="str">
        <f t="shared" si="550"/>
        <v/>
      </c>
      <c r="Q2351" s="4"/>
      <c r="R2351" s="90" t="str">
        <f t="shared" si="551"/>
        <v/>
      </c>
      <c r="S2351" s="4"/>
      <c r="Y2351" s="18" t="str">
        <f t="shared" si="552"/>
        <v/>
      </c>
      <c r="AA2351" s="18" t="str">
        <f t="shared" si="543"/>
        <v/>
      </c>
      <c r="AB2351" s="18" t="str">
        <f t="shared" si="544"/>
        <v/>
      </c>
      <c r="AC2351" s="18" t="str">
        <f t="shared" si="553"/>
        <v/>
      </c>
      <c r="AD2351" s="18" t="str">
        <f t="shared" si="553"/>
        <v/>
      </c>
      <c r="AE2351" s="18" t="str">
        <f t="shared" si="554"/>
        <v/>
      </c>
      <c r="AG2351" s="95" t="str">
        <f>IF($C2351="", "", IF(IFERROR(INDEX(Ingredients!C$11:C$310, MATCH($C2351, Ingredients!$B$11:$B$310, 0)), "")="", "", IFERROR(INDEX(Ingredients!C$11:C$310, MATCH($C2351, Ingredients!$B$11:$B$310, 0)), "")))</f>
        <v/>
      </c>
      <c r="AH2351" s="105" t="str">
        <f>IF($C2351="", "", IF(IFERROR(INDEX(Ingredients!D$11:D$310, MATCH($C2351, Ingredients!$B$11:$B$310, 0)), "")="", "", IFERROR(INDEX(Ingredients!D$11:D$310, MATCH($C2351, Ingredients!$B$11:$B$310, 0)), "")))</f>
        <v/>
      </c>
      <c r="AI2351" s="106" t="str">
        <f>IF($C2351="", "", IF(IFERROR(INDEX(Ingredients!E$11:E$310, MATCH($C2351, Ingredients!$B$11:$B$310, 0)), "")="", "", IFERROR(INDEX(Ingredients!E$11:E$310, MATCH($C2351, Ingredients!$B$11:$B$310, 0)), "")))</f>
        <v/>
      </c>
      <c r="AJ2351" s="108" t="str">
        <f>IF($C2351="", "", IF(IFERROR(INDEX(Ingredients!F$11:F$310, MATCH($C2351, Ingredients!$B$11:$B$310, 0)), "")="", "", IFERROR(INDEX(Ingredients!F$11:F$310, MATCH($C2351, Ingredients!$B$11:$B$310, 0)), "")))</f>
        <v/>
      </c>
      <c r="AK2351" s="106" t="str">
        <f>IF($C2351="", "", IF(IFERROR(INDEX(Ingredients!G$11:G$310, MATCH($C2351, Ingredients!$B$11:$B$310, 0)), "")="", "", IFERROR(INDEX(Ingredients!G$11:G$310, MATCH($C2351, Ingredients!$B$11:$B$310, 0)), "")))</f>
        <v/>
      </c>
      <c r="AL2351" s="79" t="str">
        <f>IF($C2351="", "", IF(IFERROR(INDEX(Ingredients!H$11:H$310, MATCH($C2351, Ingredients!$B$11:$B$310, 0)), "")="", "", IFERROR(INDEX(Ingredients!H$11:H$310, MATCH($C2351, Ingredients!$B$11:$B$310, 0)), "")))</f>
        <v/>
      </c>
      <c r="AN2351" s="83" t="str">
        <f t="shared" si="545"/>
        <v/>
      </c>
      <c r="AP2351" s="114" t="str">
        <f t="shared" si="555"/>
        <v/>
      </c>
      <c r="AR2351" s="117" t="str">
        <f>IF($C2351="", "", IF(IFERROR(INDEX(Ingredients!$AI$11:$AI$310, MATCH($C2351, Ingredients!$B$11:$B$310, 0)), "")="", "", IFERROR(INDEX(Ingredients!$AI$11:$AI$310, MATCH($C2351, Ingredients!$B$11:$B$310, 0)), "")))</f>
        <v/>
      </c>
      <c r="AT2351" s="120" t="str">
        <f t="shared" si="556"/>
        <v/>
      </c>
      <c r="AV2351" s="90" t="str">
        <f t="shared" si="546"/>
        <v/>
      </c>
      <c r="AX2351" s="90" t="str">
        <f>IF($AV2351="", "", COUNTIF($AV$11:$AV$5010, "&lt;"&amp;$AV2351)+1+COUNTIF($AV$11:$AV2351, $AV2351)-1)</f>
        <v/>
      </c>
      <c r="AZ2351" s="111" t="str">
        <f>IF($B2351="", "", SUMIF('Shopping List'!$AV$11:$AV$25, $B2351, 'Shopping List'!$BN$11:$BN$25))</f>
        <v/>
      </c>
      <c r="BB2351" s="117" t="str">
        <f t="shared" si="557"/>
        <v/>
      </c>
    </row>
    <row r="2352" spans="1:54" x14ac:dyDescent="0.25">
      <c r="A2352" s="4"/>
      <c r="B2352" s="37"/>
      <c r="C2352" s="124"/>
      <c r="D2352" s="39"/>
      <c r="E2352" s="125"/>
      <c r="F2352" s="48"/>
      <c r="G2352" s="4"/>
      <c r="H2352" s="4"/>
      <c r="I2352" s="95" t="str">
        <f>IF($C2352="", "", IF(IFERROR(INDEX(Ingredients!$C$11:$C$310, MATCH($C2352, Ingredients!$B$11:$B$310, 0)), "")="", "", IFERROR(INDEX(Ingredients!$C$11:$C$310, MATCH($C2352, Ingredients!$B$11:$B$310, 0)), "")))</f>
        <v/>
      </c>
      <c r="J2352" s="73" t="str">
        <f>IF($B2352="", "", IF(IFERROR(INDEX(Meals!$C$11:$C$260, MATCH($B2352, Meals!$B$11:$B$260, 0)), "")="", "", IFERROR(INDEX(Meals!$C$11:$C$260, MATCH($B2352, Meals!$B$11:$B$260, 0)), "")))</f>
        <v/>
      </c>
      <c r="K2352" s="4"/>
      <c r="L2352" s="72" t="str">
        <f t="shared" si="547"/>
        <v/>
      </c>
      <c r="M2352" s="73" t="str">
        <f t="shared" si="548"/>
        <v/>
      </c>
      <c r="N2352" s="4"/>
      <c r="O2352" s="78" t="str">
        <f t="shared" si="549"/>
        <v/>
      </c>
      <c r="P2352" s="79" t="str">
        <f t="shared" si="550"/>
        <v/>
      </c>
      <c r="Q2352" s="4"/>
      <c r="R2352" s="90" t="str">
        <f t="shared" si="551"/>
        <v/>
      </c>
      <c r="S2352" s="4"/>
      <c r="Y2352" s="18" t="str">
        <f t="shared" si="552"/>
        <v/>
      </c>
      <c r="AA2352" s="18" t="str">
        <f t="shared" si="543"/>
        <v/>
      </c>
      <c r="AB2352" s="18" t="str">
        <f t="shared" si="544"/>
        <v/>
      </c>
      <c r="AC2352" s="18" t="str">
        <f t="shared" si="553"/>
        <v/>
      </c>
      <c r="AD2352" s="18" t="str">
        <f t="shared" si="553"/>
        <v/>
      </c>
      <c r="AE2352" s="18" t="str">
        <f t="shared" si="554"/>
        <v/>
      </c>
      <c r="AG2352" s="95" t="str">
        <f>IF($C2352="", "", IF(IFERROR(INDEX(Ingredients!C$11:C$310, MATCH($C2352, Ingredients!$B$11:$B$310, 0)), "")="", "", IFERROR(INDEX(Ingredients!C$11:C$310, MATCH($C2352, Ingredients!$B$11:$B$310, 0)), "")))</f>
        <v/>
      </c>
      <c r="AH2352" s="105" t="str">
        <f>IF($C2352="", "", IF(IFERROR(INDEX(Ingredients!D$11:D$310, MATCH($C2352, Ingredients!$B$11:$B$310, 0)), "")="", "", IFERROR(INDEX(Ingredients!D$11:D$310, MATCH($C2352, Ingredients!$B$11:$B$310, 0)), "")))</f>
        <v/>
      </c>
      <c r="AI2352" s="106" t="str">
        <f>IF($C2352="", "", IF(IFERROR(INDEX(Ingredients!E$11:E$310, MATCH($C2352, Ingredients!$B$11:$B$310, 0)), "")="", "", IFERROR(INDEX(Ingredients!E$11:E$310, MATCH($C2352, Ingredients!$B$11:$B$310, 0)), "")))</f>
        <v/>
      </c>
      <c r="AJ2352" s="108" t="str">
        <f>IF($C2352="", "", IF(IFERROR(INDEX(Ingredients!F$11:F$310, MATCH($C2352, Ingredients!$B$11:$B$310, 0)), "")="", "", IFERROR(INDEX(Ingredients!F$11:F$310, MATCH($C2352, Ingredients!$B$11:$B$310, 0)), "")))</f>
        <v/>
      </c>
      <c r="AK2352" s="106" t="str">
        <f>IF($C2352="", "", IF(IFERROR(INDEX(Ingredients!G$11:G$310, MATCH($C2352, Ingredients!$B$11:$B$310, 0)), "")="", "", IFERROR(INDEX(Ingredients!G$11:G$310, MATCH($C2352, Ingredients!$B$11:$B$310, 0)), "")))</f>
        <v/>
      </c>
      <c r="AL2352" s="79" t="str">
        <f>IF($C2352="", "", IF(IFERROR(INDEX(Ingredients!H$11:H$310, MATCH($C2352, Ingredients!$B$11:$B$310, 0)), "")="", "", IFERROR(INDEX(Ingredients!H$11:H$310, MATCH($C2352, Ingredients!$B$11:$B$310, 0)), "")))</f>
        <v/>
      </c>
      <c r="AN2352" s="83" t="str">
        <f t="shared" si="545"/>
        <v/>
      </c>
      <c r="AP2352" s="114" t="str">
        <f t="shared" si="555"/>
        <v/>
      </c>
      <c r="AR2352" s="117" t="str">
        <f>IF($C2352="", "", IF(IFERROR(INDEX(Ingredients!$AI$11:$AI$310, MATCH($C2352, Ingredients!$B$11:$B$310, 0)), "")="", "", IFERROR(INDEX(Ingredients!$AI$11:$AI$310, MATCH($C2352, Ingredients!$B$11:$B$310, 0)), "")))</f>
        <v/>
      </c>
      <c r="AT2352" s="120" t="str">
        <f t="shared" si="556"/>
        <v/>
      </c>
      <c r="AV2352" s="90" t="str">
        <f t="shared" si="546"/>
        <v/>
      </c>
      <c r="AX2352" s="90" t="str">
        <f>IF($AV2352="", "", COUNTIF($AV$11:$AV$5010, "&lt;"&amp;$AV2352)+1+COUNTIF($AV$11:$AV2352, $AV2352)-1)</f>
        <v/>
      </c>
      <c r="AZ2352" s="111" t="str">
        <f>IF($B2352="", "", SUMIF('Shopping List'!$AV$11:$AV$25, $B2352, 'Shopping List'!$BN$11:$BN$25))</f>
        <v/>
      </c>
      <c r="BB2352" s="117" t="str">
        <f t="shared" si="557"/>
        <v/>
      </c>
    </row>
    <row r="2353" spans="1:54" x14ac:dyDescent="0.25">
      <c r="A2353" s="4"/>
      <c r="B2353" s="37"/>
      <c r="C2353" s="124"/>
      <c r="D2353" s="39"/>
      <c r="E2353" s="125"/>
      <c r="F2353" s="48"/>
      <c r="G2353" s="4"/>
      <c r="H2353" s="4"/>
      <c r="I2353" s="95" t="str">
        <f>IF($C2353="", "", IF(IFERROR(INDEX(Ingredients!$C$11:$C$310, MATCH($C2353, Ingredients!$B$11:$B$310, 0)), "")="", "", IFERROR(INDEX(Ingredients!$C$11:$C$310, MATCH($C2353, Ingredients!$B$11:$B$310, 0)), "")))</f>
        <v/>
      </c>
      <c r="J2353" s="73" t="str">
        <f>IF($B2353="", "", IF(IFERROR(INDEX(Meals!$C$11:$C$260, MATCH($B2353, Meals!$B$11:$B$260, 0)), "")="", "", IFERROR(INDEX(Meals!$C$11:$C$260, MATCH($B2353, Meals!$B$11:$B$260, 0)), "")))</f>
        <v/>
      </c>
      <c r="K2353" s="4"/>
      <c r="L2353" s="72" t="str">
        <f t="shared" si="547"/>
        <v/>
      </c>
      <c r="M2353" s="73" t="str">
        <f t="shared" si="548"/>
        <v/>
      </c>
      <c r="N2353" s="4"/>
      <c r="O2353" s="78" t="str">
        <f t="shared" si="549"/>
        <v/>
      </c>
      <c r="P2353" s="79" t="str">
        <f t="shared" si="550"/>
        <v/>
      </c>
      <c r="Q2353" s="4"/>
      <c r="R2353" s="90" t="str">
        <f t="shared" si="551"/>
        <v/>
      </c>
      <c r="S2353" s="4"/>
      <c r="Y2353" s="18" t="str">
        <f t="shared" si="552"/>
        <v/>
      </c>
      <c r="AA2353" s="18" t="str">
        <f t="shared" si="543"/>
        <v/>
      </c>
      <c r="AB2353" s="18" t="str">
        <f t="shared" si="544"/>
        <v/>
      </c>
      <c r="AC2353" s="18" t="str">
        <f t="shared" si="553"/>
        <v/>
      </c>
      <c r="AD2353" s="18" t="str">
        <f t="shared" si="553"/>
        <v/>
      </c>
      <c r="AE2353" s="18" t="str">
        <f t="shared" si="554"/>
        <v/>
      </c>
      <c r="AG2353" s="95" t="str">
        <f>IF($C2353="", "", IF(IFERROR(INDEX(Ingredients!C$11:C$310, MATCH($C2353, Ingredients!$B$11:$B$310, 0)), "")="", "", IFERROR(INDEX(Ingredients!C$11:C$310, MATCH($C2353, Ingredients!$B$11:$B$310, 0)), "")))</f>
        <v/>
      </c>
      <c r="AH2353" s="105" t="str">
        <f>IF($C2353="", "", IF(IFERROR(INDEX(Ingredients!D$11:D$310, MATCH($C2353, Ingredients!$B$11:$B$310, 0)), "")="", "", IFERROR(INDEX(Ingredients!D$11:D$310, MATCH($C2353, Ingredients!$B$11:$B$310, 0)), "")))</f>
        <v/>
      </c>
      <c r="AI2353" s="106" t="str">
        <f>IF($C2353="", "", IF(IFERROR(INDEX(Ingredients!E$11:E$310, MATCH($C2353, Ingredients!$B$11:$B$310, 0)), "")="", "", IFERROR(INDEX(Ingredients!E$11:E$310, MATCH($C2353, Ingredients!$B$11:$B$310, 0)), "")))</f>
        <v/>
      </c>
      <c r="AJ2353" s="108" t="str">
        <f>IF($C2353="", "", IF(IFERROR(INDEX(Ingredients!F$11:F$310, MATCH($C2353, Ingredients!$B$11:$B$310, 0)), "")="", "", IFERROR(INDEX(Ingredients!F$11:F$310, MATCH($C2353, Ingredients!$B$11:$B$310, 0)), "")))</f>
        <v/>
      </c>
      <c r="AK2353" s="106" t="str">
        <f>IF($C2353="", "", IF(IFERROR(INDEX(Ingredients!G$11:G$310, MATCH($C2353, Ingredients!$B$11:$B$310, 0)), "")="", "", IFERROR(INDEX(Ingredients!G$11:G$310, MATCH($C2353, Ingredients!$B$11:$B$310, 0)), "")))</f>
        <v/>
      </c>
      <c r="AL2353" s="79" t="str">
        <f>IF($C2353="", "", IF(IFERROR(INDEX(Ingredients!H$11:H$310, MATCH($C2353, Ingredients!$B$11:$B$310, 0)), "")="", "", IFERROR(INDEX(Ingredients!H$11:H$310, MATCH($C2353, Ingredients!$B$11:$B$310, 0)), "")))</f>
        <v/>
      </c>
      <c r="AN2353" s="83" t="str">
        <f t="shared" si="545"/>
        <v/>
      </c>
      <c r="AP2353" s="114" t="str">
        <f t="shared" si="555"/>
        <v/>
      </c>
      <c r="AR2353" s="117" t="str">
        <f>IF($C2353="", "", IF(IFERROR(INDEX(Ingredients!$AI$11:$AI$310, MATCH($C2353, Ingredients!$B$11:$B$310, 0)), "")="", "", IFERROR(INDEX(Ingredients!$AI$11:$AI$310, MATCH($C2353, Ingredients!$B$11:$B$310, 0)), "")))</f>
        <v/>
      </c>
      <c r="AT2353" s="120" t="str">
        <f t="shared" si="556"/>
        <v/>
      </c>
      <c r="AV2353" s="90" t="str">
        <f t="shared" si="546"/>
        <v/>
      </c>
      <c r="AX2353" s="90" t="str">
        <f>IF($AV2353="", "", COUNTIF($AV$11:$AV$5010, "&lt;"&amp;$AV2353)+1+COUNTIF($AV$11:$AV2353, $AV2353)-1)</f>
        <v/>
      </c>
      <c r="AZ2353" s="111" t="str">
        <f>IF($B2353="", "", SUMIF('Shopping List'!$AV$11:$AV$25, $B2353, 'Shopping List'!$BN$11:$BN$25))</f>
        <v/>
      </c>
      <c r="BB2353" s="117" t="str">
        <f t="shared" si="557"/>
        <v/>
      </c>
    </row>
    <row r="2354" spans="1:54" x14ac:dyDescent="0.25">
      <c r="A2354" s="4"/>
      <c r="B2354" s="37"/>
      <c r="C2354" s="124"/>
      <c r="D2354" s="39"/>
      <c r="E2354" s="125"/>
      <c r="F2354" s="48"/>
      <c r="G2354" s="4"/>
      <c r="H2354" s="4"/>
      <c r="I2354" s="95" t="str">
        <f>IF($C2354="", "", IF(IFERROR(INDEX(Ingredients!$C$11:$C$310, MATCH($C2354, Ingredients!$B$11:$B$310, 0)), "")="", "", IFERROR(INDEX(Ingredients!$C$11:$C$310, MATCH($C2354, Ingredients!$B$11:$B$310, 0)), "")))</f>
        <v/>
      </c>
      <c r="J2354" s="73" t="str">
        <f>IF($B2354="", "", IF(IFERROR(INDEX(Meals!$C$11:$C$260, MATCH($B2354, Meals!$B$11:$B$260, 0)), "")="", "", IFERROR(INDEX(Meals!$C$11:$C$260, MATCH($B2354, Meals!$B$11:$B$260, 0)), "")))</f>
        <v/>
      </c>
      <c r="K2354" s="4"/>
      <c r="L2354" s="72" t="str">
        <f t="shared" si="547"/>
        <v/>
      </c>
      <c r="M2354" s="73" t="str">
        <f t="shared" si="548"/>
        <v/>
      </c>
      <c r="N2354" s="4"/>
      <c r="O2354" s="78" t="str">
        <f t="shared" si="549"/>
        <v/>
      </c>
      <c r="P2354" s="79" t="str">
        <f t="shared" si="550"/>
        <v/>
      </c>
      <c r="Q2354" s="4"/>
      <c r="R2354" s="90" t="str">
        <f t="shared" si="551"/>
        <v/>
      </c>
      <c r="S2354" s="4"/>
      <c r="Y2354" s="18" t="str">
        <f t="shared" si="552"/>
        <v/>
      </c>
      <c r="AA2354" s="18" t="str">
        <f t="shared" si="543"/>
        <v/>
      </c>
      <c r="AB2354" s="18" t="str">
        <f t="shared" si="544"/>
        <v/>
      </c>
      <c r="AC2354" s="18" t="str">
        <f t="shared" si="553"/>
        <v/>
      </c>
      <c r="AD2354" s="18" t="str">
        <f t="shared" si="553"/>
        <v/>
      </c>
      <c r="AE2354" s="18" t="str">
        <f t="shared" si="554"/>
        <v/>
      </c>
      <c r="AG2354" s="95" t="str">
        <f>IF($C2354="", "", IF(IFERROR(INDEX(Ingredients!C$11:C$310, MATCH($C2354, Ingredients!$B$11:$B$310, 0)), "")="", "", IFERROR(INDEX(Ingredients!C$11:C$310, MATCH($C2354, Ingredients!$B$11:$B$310, 0)), "")))</f>
        <v/>
      </c>
      <c r="AH2354" s="105" t="str">
        <f>IF($C2354="", "", IF(IFERROR(INDEX(Ingredients!D$11:D$310, MATCH($C2354, Ingredients!$B$11:$B$310, 0)), "")="", "", IFERROR(INDEX(Ingredients!D$11:D$310, MATCH($C2354, Ingredients!$B$11:$B$310, 0)), "")))</f>
        <v/>
      </c>
      <c r="AI2354" s="106" t="str">
        <f>IF($C2354="", "", IF(IFERROR(INDEX(Ingredients!E$11:E$310, MATCH($C2354, Ingredients!$B$11:$B$310, 0)), "")="", "", IFERROR(INDEX(Ingredients!E$11:E$310, MATCH($C2354, Ingredients!$B$11:$B$310, 0)), "")))</f>
        <v/>
      </c>
      <c r="AJ2354" s="108" t="str">
        <f>IF($C2354="", "", IF(IFERROR(INDEX(Ingredients!F$11:F$310, MATCH($C2354, Ingredients!$B$11:$B$310, 0)), "")="", "", IFERROR(INDEX(Ingredients!F$11:F$310, MATCH($C2354, Ingredients!$B$11:$B$310, 0)), "")))</f>
        <v/>
      </c>
      <c r="AK2354" s="106" t="str">
        <f>IF($C2354="", "", IF(IFERROR(INDEX(Ingredients!G$11:G$310, MATCH($C2354, Ingredients!$B$11:$B$310, 0)), "")="", "", IFERROR(INDEX(Ingredients!G$11:G$310, MATCH($C2354, Ingredients!$B$11:$B$310, 0)), "")))</f>
        <v/>
      </c>
      <c r="AL2354" s="79" t="str">
        <f>IF($C2354="", "", IF(IFERROR(INDEX(Ingredients!H$11:H$310, MATCH($C2354, Ingredients!$B$11:$B$310, 0)), "")="", "", IFERROR(INDEX(Ingredients!H$11:H$310, MATCH($C2354, Ingredients!$B$11:$B$310, 0)), "")))</f>
        <v/>
      </c>
      <c r="AN2354" s="83" t="str">
        <f t="shared" si="545"/>
        <v/>
      </c>
      <c r="AP2354" s="114" t="str">
        <f t="shared" si="555"/>
        <v/>
      </c>
      <c r="AR2354" s="117" t="str">
        <f>IF($C2354="", "", IF(IFERROR(INDEX(Ingredients!$AI$11:$AI$310, MATCH($C2354, Ingredients!$B$11:$B$310, 0)), "")="", "", IFERROR(INDEX(Ingredients!$AI$11:$AI$310, MATCH($C2354, Ingredients!$B$11:$B$310, 0)), "")))</f>
        <v/>
      </c>
      <c r="AT2354" s="120" t="str">
        <f t="shared" si="556"/>
        <v/>
      </c>
      <c r="AV2354" s="90" t="str">
        <f t="shared" si="546"/>
        <v/>
      </c>
      <c r="AX2354" s="90" t="str">
        <f>IF($AV2354="", "", COUNTIF($AV$11:$AV$5010, "&lt;"&amp;$AV2354)+1+COUNTIF($AV$11:$AV2354, $AV2354)-1)</f>
        <v/>
      </c>
      <c r="AZ2354" s="111" t="str">
        <f>IF($B2354="", "", SUMIF('Shopping List'!$AV$11:$AV$25, $B2354, 'Shopping List'!$BN$11:$BN$25))</f>
        <v/>
      </c>
      <c r="BB2354" s="117" t="str">
        <f t="shared" si="557"/>
        <v/>
      </c>
    </row>
    <row r="2355" spans="1:54" x14ac:dyDescent="0.25">
      <c r="A2355" s="4"/>
      <c r="B2355" s="37"/>
      <c r="C2355" s="124"/>
      <c r="D2355" s="39"/>
      <c r="E2355" s="125"/>
      <c r="F2355" s="48"/>
      <c r="G2355" s="4"/>
      <c r="H2355" s="4"/>
      <c r="I2355" s="95" t="str">
        <f>IF($C2355="", "", IF(IFERROR(INDEX(Ingredients!$C$11:$C$310, MATCH($C2355, Ingredients!$B$11:$B$310, 0)), "")="", "", IFERROR(INDEX(Ingredients!$C$11:$C$310, MATCH($C2355, Ingredients!$B$11:$B$310, 0)), "")))</f>
        <v/>
      </c>
      <c r="J2355" s="73" t="str">
        <f>IF($B2355="", "", IF(IFERROR(INDEX(Meals!$C$11:$C$260, MATCH($B2355, Meals!$B$11:$B$260, 0)), "")="", "", IFERROR(INDEX(Meals!$C$11:$C$260, MATCH($B2355, Meals!$B$11:$B$260, 0)), "")))</f>
        <v/>
      </c>
      <c r="K2355" s="4"/>
      <c r="L2355" s="72" t="str">
        <f t="shared" si="547"/>
        <v/>
      </c>
      <c r="M2355" s="73" t="str">
        <f t="shared" si="548"/>
        <v/>
      </c>
      <c r="N2355" s="4"/>
      <c r="O2355" s="78" t="str">
        <f t="shared" si="549"/>
        <v/>
      </c>
      <c r="P2355" s="79" t="str">
        <f t="shared" si="550"/>
        <v/>
      </c>
      <c r="Q2355" s="4"/>
      <c r="R2355" s="90" t="str">
        <f t="shared" si="551"/>
        <v/>
      </c>
      <c r="S2355" s="4"/>
      <c r="Y2355" s="18" t="str">
        <f t="shared" si="552"/>
        <v/>
      </c>
      <c r="AA2355" s="18" t="str">
        <f t="shared" si="543"/>
        <v/>
      </c>
      <c r="AB2355" s="18" t="str">
        <f t="shared" si="544"/>
        <v/>
      </c>
      <c r="AC2355" s="18" t="str">
        <f t="shared" si="553"/>
        <v/>
      </c>
      <c r="AD2355" s="18" t="str">
        <f t="shared" si="553"/>
        <v/>
      </c>
      <c r="AE2355" s="18" t="str">
        <f t="shared" si="554"/>
        <v/>
      </c>
      <c r="AG2355" s="95" t="str">
        <f>IF($C2355="", "", IF(IFERROR(INDEX(Ingredients!C$11:C$310, MATCH($C2355, Ingredients!$B$11:$B$310, 0)), "")="", "", IFERROR(INDEX(Ingredients!C$11:C$310, MATCH($C2355, Ingredients!$B$11:$B$310, 0)), "")))</f>
        <v/>
      </c>
      <c r="AH2355" s="105" t="str">
        <f>IF($C2355="", "", IF(IFERROR(INDEX(Ingredients!D$11:D$310, MATCH($C2355, Ingredients!$B$11:$B$310, 0)), "")="", "", IFERROR(INDEX(Ingredients!D$11:D$310, MATCH($C2355, Ingredients!$B$11:$B$310, 0)), "")))</f>
        <v/>
      </c>
      <c r="AI2355" s="106" t="str">
        <f>IF($C2355="", "", IF(IFERROR(INDEX(Ingredients!E$11:E$310, MATCH($C2355, Ingredients!$B$11:$B$310, 0)), "")="", "", IFERROR(INDEX(Ingredients!E$11:E$310, MATCH($C2355, Ingredients!$B$11:$B$310, 0)), "")))</f>
        <v/>
      </c>
      <c r="AJ2355" s="108" t="str">
        <f>IF($C2355="", "", IF(IFERROR(INDEX(Ingredients!F$11:F$310, MATCH($C2355, Ingredients!$B$11:$B$310, 0)), "")="", "", IFERROR(INDEX(Ingredients!F$11:F$310, MATCH($C2355, Ingredients!$B$11:$B$310, 0)), "")))</f>
        <v/>
      </c>
      <c r="AK2355" s="106" t="str">
        <f>IF($C2355="", "", IF(IFERROR(INDEX(Ingredients!G$11:G$310, MATCH($C2355, Ingredients!$B$11:$B$310, 0)), "")="", "", IFERROR(INDEX(Ingredients!G$11:G$310, MATCH($C2355, Ingredients!$B$11:$B$310, 0)), "")))</f>
        <v/>
      </c>
      <c r="AL2355" s="79" t="str">
        <f>IF($C2355="", "", IF(IFERROR(INDEX(Ingredients!H$11:H$310, MATCH($C2355, Ingredients!$B$11:$B$310, 0)), "")="", "", IFERROR(INDEX(Ingredients!H$11:H$310, MATCH($C2355, Ingredients!$B$11:$B$310, 0)), "")))</f>
        <v/>
      </c>
      <c r="AN2355" s="83" t="str">
        <f t="shared" si="545"/>
        <v/>
      </c>
      <c r="AP2355" s="114" t="str">
        <f t="shared" si="555"/>
        <v/>
      </c>
      <c r="AR2355" s="117" t="str">
        <f>IF($C2355="", "", IF(IFERROR(INDEX(Ingredients!$AI$11:$AI$310, MATCH($C2355, Ingredients!$B$11:$B$310, 0)), "")="", "", IFERROR(INDEX(Ingredients!$AI$11:$AI$310, MATCH($C2355, Ingredients!$B$11:$B$310, 0)), "")))</f>
        <v/>
      </c>
      <c r="AT2355" s="120" t="str">
        <f t="shared" si="556"/>
        <v/>
      </c>
      <c r="AV2355" s="90" t="str">
        <f t="shared" si="546"/>
        <v/>
      </c>
      <c r="AX2355" s="90" t="str">
        <f>IF($AV2355="", "", COUNTIF($AV$11:$AV$5010, "&lt;"&amp;$AV2355)+1+COUNTIF($AV$11:$AV2355, $AV2355)-1)</f>
        <v/>
      </c>
      <c r="AZ2355" s="111" t="str">
        <f>IF($B2355="", "", SUMIF('Shopping List'!$AV$11:$AV$25, $B2355, 'Shopping List'!$BN$11:$BN$25))</f>
        <v/>
      </c>
      <c r="BB2355" s="117" t="str">
        <f t="shared" si="557"/>
        <v/>
      </c>
    </row>
    <row r="2356" spans="1:54" x14ac:dyDescent="0.25">
      <c r="A2356" s="4"/>
      <c r="B2356" s="37"/>
      <c r="C2356" s="124"/>
      <c r="D2356" s="39"/>
      <c r="E2356" s="125"/>
      <c r="F2356" s="48"/>
      <c r="G2356" s="4"/>
      <c r="H2356" s="4"/>
      <c r="I2356" s="95" t="str">
        <f>IF($C2356="", "", IF(IFERROR(INDEX(Ingredients!$C$11:$C$310, MATCH($C2356, Ingredients!$B$11:$B$310, 0)), "")="", "", IFERROR(INDEX(Ingredients!$C$11:$C$310, MATCH($C2356, Ingredients!$B$11:$B$310, 0)), "")))</f>
        <v/>
      </c>
      <c r="J2356" s="73" t="str">
        <f>IF($B2356="", "", IF(IFERROR(INDEX(Meals!$C$11:$C$260, MATCH($B2356, Meals!$B$11:$B$260, 0)), "")="", "", IFERROR(INDEX(Meals!$C$11:$C$260, MATCH($B2356, Meals!$B$11:$B$260, 0)), "")))</f>
        <v/>
      </c>
      <c r="K2356" s="4"/>
      <c r="L2356" s="72" t="str">
        <f t="shared" si="547"/>
        <v/>
      </c>
      <c r="M2356" s="73" t="str">
        <f t="shared" si="548"/>
        <v/>
      </c>
      <c r="N2356" s="4"/>
      <c r="O2356" s="78" t="str">
        <f t="shared" si="549"/>
        <v/>
      </c>
      <c r="P2356" s="79" t="str">
        <f t="shared" si="550"/>
        <v/>
      </c>
      <c r="Q2356" s="4"/>
      <c r="R2356" s="90" t="str">
        <f t="shared" si="551"/>
        <v/>
      </c>
      <c r="S2356" s="4"/>
      <c r="Y2356" s="18" t="str">
        <f t="shared" si="552"/>
        <v/>
      </c>
      <c r="AA2356" s="18" t="str">
        <f t="shared" si="543"/>
        <v/>
      </c>
      <c r="AB2356" s="18" t="str">
        <f t="shared" si="544"/>
        <v/>
      </c>
      <c r="AC2356" s="18" t="str">
        <f t="shared" si="553"/>
        <v/>
      </c>
      <c r="AD2356" s="18" t="str">
        <f t="shared" si="553"/>
        <v/>
      </c>
      <c r="AE2356" s="18" t="str">
        <f t="shared" si="554"/>
        <v/>
      </c>
      <c r="AG2356" s="95" t="str">
        <f>IF($C2356="", "", IF(IFERROR(INDEX(Ingredients!C$11:C$310, MATCH($C2356, Ingredients!$B$11:$B$310, 0)), "")="", "", IFERROR(INDEX(Ingredients!C$11:C$310, MATCH($C2356, Ingredients!$B$11:$B$310, 0)), "")))</f>
        <v/>
      </c>
      <c r="AH2356" s="105" t="str">
        <f>IF($C2356="", "", IF(IFERROR(INDEX(Ingredients!D$11:D$310, MATCH($C2356, Ingredients!$B$11:$B$310, 0)), "")="", "", IFERROR(INDEX(Ingredients!D$11:D$310, MATCH($C2356, Ingredients!$B$11:$B$310, 0)), "")))</f>
        <v/>
      </c>
      <c r="AI2356" s="106" t="str">
        <f>IF($C2356="", "", IF(IFERROR(INDEX(Ingredients!E$11:E$310, MATCH($C2356, Ingredients!$B$11:$B$310, 0)), "")="", "", IFERROR(INDEX(Ingredients!E$11:E$310, MATCH($C2356, Ingredients!$B$11:$B$310, 0)), "")))</f>
        <v/>
      </c>
      <c r="AJ2356" s="108" t="str">
        <f>IF($C2356="", "", IF(IFERROR(INDEX(Ingredients!F$11:F$310, MATCH($C2356, Ingredients!$B$11:$B$310, 0)), "")="", "", IFERROR(INDEX(Ingredients!F$11:F$310, MATCH($C2356, Ingredients!$B$11:$B$310, 0)), "")))</f>
        <v/>
      </c>
      <c r="AK2356" s="106" t="str">
        <f>IF($C2356="", "", IF(IFERROR(INDEX(Ingredients!G$11:G$310, MATCH($C2356, Ingredients!$B$11:$B$310, 0)), "")="", "", IFERROR(INDEX(Ingredients!G$11:G$310, MATCH($C2356, Ingredients!$B$11:$B$310, 0)), "")))</f>
        <v/>
      </c>
      <c r="AL2356" s="79" t="str">
        <f>IF($C2356="", "", IF(IFERROR(INDEX(Ingredients!H$11:H$310, MATCH($C2356, Ingredients!$B$11:$B$310, 0)), "")="", "", IFERROR(INDEX(Ingredients!H$11:H$310, MATCH($C2356, Ingredients!$B$11:$B$310, 0)), "")))</f>
        <v/>
      </c>
      <c r="AN2356" s="83" t="str">
        <f t="shared" si="545"/>
        <v/>
      </c>
      <c r="AP2356" s="114" t="str">
        <f t="shared" si="555"/>
        <v/>
      </c>
      <c r="AR2356" s="117" t="str">
        <f>IF($C2356="", "", IF(IFERROR(INDEX(Ingredients!$AI$11:$AI$310, MATCH($C2356, Ingredients!$B$11:$B$310, 0)), "")="", "", IFERROR(INDEX(Ingredients!$AI$11:$AI$310, MATCH($C2356, Ingredients!$B$11:$B$310, 0)), "")))</f>
        <v/>
      </c>
      <c r="AT2356" s="120" t="str">
        <f t="shared" si="556"/>
        <v/>
      </c>
      <c r="AV2356" s="90" t="str">
        <f t="shared" si="546"/>
        <v/>
      </c>
      <c r="AX2356" s="90" t="str">
        <f>IF($AV2356="", "", COUNTIF($AV$11:$AV$5010, "&lt;"&amp;$AV2356)+1+COUNTIF($AV$11:$AV2356, $AV2356)-1)</f>
        <v/>
      </c>
      <c r="AZ2356" s="111" t="str">
        <f>IF($B2356="", "", SUMIF('Shopping List'!$AV$11:$AV$25, $B2356, 'Shopping List'!$BN$11:$BN$25))</f>
        <v/>
      </c>
      <c r="BB2356" s="117" t="str">
        <f t="shared" si="557"/>
        <v/>
      </c>
    </row>
    <row r="2357" spans="1:54" x14ac:dyDescent="0.25">
      <c r="A2357" s="4"/>
      <c r="B2357" s="37"/>
      <c r="C2357" s="124"/>
      <c r="D2357" s="39"/>
      <c r="E2357" s="125"/>
      <c r="F2357" s="48"/>
      <c r="G2357" s="4"/>
      <c r="H2357" s="4"/>
      <c r="I2357" s="95" t="str">
        <f>IF($C2357="", "", IF(IFERROR(INDEX(Ingredients!$C$11:$C$310, MATCH($C2357, Ingredients!$B$11:$B$310, 0)), "")="", "", IFERROR(INDEX(Ingredients!$C$11:$C$310, MATCH($C2357, Ingredients!$B$11:$B$310, 0)), "")))</f>
        <v/>
      </c>
      <c r="J2357" s="73" t="str">
        <f>IF($B2357="", "", IF(IFERROR(INDEX(Meals!$C$11:$C$260, MATCH($B2357, Meals!$B$11:$B$260, 0)), "")="", "", IFERROR(INDEX(Meals!$C$11:$C$260, MATCH($B2357, Meals!$B$11:$B$260, 0)), "")))</f>
        <v/>
      </c>
      <c r="K2357" s="4"/>
      <c r="L2357" s="72" t="str">
        <f t="shared" si="547"/>
        <v/>
      </c>
      <c r="M2357" s="73" t="str">
        <f t="shared" si="548"/>
        <v/>
      </c>
      <c r="N2357" s="4"/>
      <c r="O2357" s="78" t="str">
        <f t="shared" si="549"/>
        <v/>
      </c>
      <c r="P2357" s="79" t="str">
        <f t="shared" si="550"/>
        <v/>
      </c>
      <c r="Q2357" s="4"/>
      <c r="R2357" s="90" t="str">
        <f t="shared" si="551"/>
        <v/>
      </c>
      <c r="S2357" s="4"/>
      <c r="Y2357" s="18" t="str">
        <f t="shared" si="552"/>
        <v/>
      </c>
      <c r="AA2357" s="18" t="str">
        <f t="shared" si="543"/>
        <v/>
      </c>
      <c r="AB2357" s="18" t="str">
        <f t="shared" si="544"/>
        <v/>
      </c>
      <c r="AC2357" s="18" t="str">
        <f t="shared" si="553"/>
        <v/>
      </c>
      <c r="AD2357" s="18" t="str">
        <f t="shared" si="553"/>
        <v/>
      </c>
      <c r="AE2357" s="18" t="str">
        <f t="shared" si="554"/>
        <v/>
      </c>
      <c r="AG2357" s="95" t="str">
        <f>IF($C2357="", "", IF(IFERROR(INDEX(Ingredients!C$11:C$310, MATCH($C2357, Ingredients!$B$11:$B$310, 0)), "")="", "", IFERROR(INDEX(Ingredients!C$11:C$310, MATCH($C2357, Ingredients!$B$11:$B$310, 0)), "")))</f>
        <v/>
      </c>
      <c r="AH2357" s="105" t="str">
        <f>IF($C2357="", "", IF(IFERROR(INDEX(Ingredients!D$11:D$310, MATCH($C2357, Ingredients!$B$11:$B$310, 0)), "")="", "", IFERROR(INDEX(Ingredients!D$11:D$310, MATCH($C2357, Ingredients!$B$11:$B$310, 0)), "")))</f>
        <v/>
      </c>
      <c r="AI2357" s="106" t="str">
        <f>IF($C2357="", "", IF(IFERROR(INDEX(Ingredients!E$11:E$310, MATCH($C2357, Ingredients!$B$11:$B$310, 0)), "")="", "", IFERROR(INDEX(Ingredients!E$11:E$310, MATCH($C2357, Ingredients!$B$11:$B$310, 0)), "")))</f>
        <v/>
      </c>
      <c r="AJ2357" s="108" t="str">
        <f>IF($C2357="", "", IF(IFERROR(INDEX(Ingredients!F$11:F$310, MATCH($C2357, Ingredients!$B$11:$B$310, 0)), "")="", "", IFERROR(INDEX(Ingredients!F$11:F$310, MATCH($C2357, Ingredients!$B$11:$B$310, 0)), "")))</f>
        <v/>
      </c>
      <c r="AK2357" s="106" t="str">
        <f>IF($C2357="", "", IF(IFERROR(INDEX(Ingredients!G$11:G$310, MATCH($C2357, Ingredients!$B$11:$B$310, 0)), "")="", "", IFERROR(INDEX(Ingredients!G$11:G$310, MATCH($C2357, Ingredients!$B$11:$B$310, 0)), "")))</f>
        <v/>
      </c>
      <c r="AL2357" s="79" t="str">
        <f>IF($C2357="", "", IF(IFERROR(INDEX(Ingredients!H$11:H$310, MATCH($C2357, Ingredients!$B$11:$B$310, 0)), "")="", "", IFERROR(INDEX(Ingredients!H$11:H$310, MATCH($C2357, Ingredients!$B$11:$B$310, 0)), "")))</f>
        <v/>
      </c>
      <c r="AN2357" s="83" t="str">
        <f t="shared" si="545"/>
        <v/>
      </c>
      <c r="AP2357" s="114" t="str">
        <f t="shared" si="555"/>
        <v/>
      </c>
      <c r="AR2357" s="117" t="str">
        <f>IF($C2357="", "", IF(IFERROR(INDEX(Ingredients!$AI$11:$AI$310, MATCH($C2357, Ingredients!$B$11:$B$310, 0)), "")="", "", IFERROR(INDEX(Ingredients!$AI$11:$AI$310, MATCH($C2357, Ingredients!$B$11:$B$310, 0)), "")))</f>
        <v/>
      </c>
      <c r="AT2357" s="120" t="str">
        <f t="shared" si="556"/>
        <v/>
      </c>
      <c r="AV2357" s="90" t="str">
        <f t="shared" si="546"/>
        <v/>
      </c>
      <c r="AX2357" s="90" t="str">
        <f>IF($AV2357="", "", COUNTIF($AV$11:$AV$5010, "&lt;"&amp;$AV2357)+1+COUNTIF($AV$11:$AV2357, $AV2357)-1)</f>
        <v/>
      </c>
      <c r="AZ2357" s="111" t="str">
        <f>IF($B2357="", "", SUMIF('Shopping List'!$AV$11:$AV$25, $B2357, 'Shopping List'!$BN$11:$BN$25))</f>
        <v/>
      </c>
      <c r="BB2357" s="117" t="str">
        <f t="shared" si="557"/>
        <v/>
      </c>
    </row>
    <row r="2358" spans="1:54" x14ac:dyDescent="0.25">
      <c r="A2358" s="4"/>
      <c r="B2358" s="37"/>
      <c r="C2358" s="124"/>
      <c r="D2358" s="39"/>
      <c r="E2358" s="125"/>
      <c r="F2358" s="48"/>
      <c r="G2358" s="4"/>
      <c r="H2358" s="4"/>
      <c r="I2358" s="95" t="str">
        <f>IF($C2358="", "", IF(IFERROR(INDEX(Ingredients!$C$11:$C$310, MATCH($C2358, Ingredients!$B$11:$B$310, 0)), "")="", "", IFERROR(INDEX(Ingredients!$C$11:$C$310, MATCH($C2358, Ingredients!$B$11:$B$310, 0)), "")))</f>
        <v/>
      </c>
      <c r="J2358" s="73" t="str">
        <f>IF($B2358="", "", IF(IFERROR(INDEX(Meals!$C$11:$C$260, MATCH($B2358, Meals!$B$11:$B$260, 0)), "")="", "", IFERROR(INDEX(Meals!$C$11:$C$260, MATCH($B2358, Meals!$B$11:$B$260, 0)), "")))</f>
        <v/>
      </c>
      <c r="K2358" s="4"/>
      <c r="L2358" s="72" t="str">
        <f t="shared" si="547"/>
        <v/>
      </c>
      <c r="M2358" s="73" t="str">
        <f t="shared" si="548"/>
        <v/>
      </c>
      <c r="N2358" s="4"/>
      <c r="O2358" s="78" t="str">
        <f t="shared" si="549"/>
        <v/>
      </c>
      <c r="P2358" s="79" t="str">
        <f t="shared" si="550"/>
        <v/>
      </c>
      <c r="Q2358" s="4"/>
      <c r="R2358" s="90" t="str">
        <f t="shared" si="551"/>
        <v/>
      </c>
      <c r="S2358" s="4"/>
      <c r="Y2358" s="18" t="str">
        <f t="shared" si="552"/>
        <v/>
      </c>
      <c r="AA2358" s="18" t="str">
        <f t="shared" si="543"/>
        <v/>
      </c>
      <c r="AB2358" s="18" t="str">
        <f t="shared" si="544"/>
        <v/>
      </c>
      <c r="AC2358" s="18" t="str">
        <f t="shared" si="553"/>
        <v/>
      </c>
      <c r="AD2358" s="18" t="str">
        <f t="shared" si="553"/>
        <v/>
      </c>
      <c r="AE2358" s="18" t="str">
        <f t="shared" si="554"/>
        <v/>
      </c>
      <c r="AG2358" s="95" t="str">
        <f>IF($C2358="", "", IF(IFERROR(INDEX(Ingredients!C$11:C$310, MATCH($C2358, Ingredients!$B$11:$B$310, 0)), "")="", "", IFERROR(INDEX(Ingredients!C$11:C$310, MATCH($C2358, Ingredients!$B$11:$B$310, 0)), "")))</f>
        <v/>
      </c>
      <c r="AH2358" s="105" t="str">
        <f>IF($C2358="", "", IF(IFERROR(INDEX(Ingredients!D$11:D$310, MATCH($C2358, Ingredients!$B$11:$B$310, 0)), "")="", "", IFERROR(INDEX(Ingredients!D$11:D$310, MATCH($C2358, Ingredients!$B$11:$B$310, 0)), "")))</f>
        <v/>
      </c>
      <c r="AI2358" s="106" t="str">
        <f>IF($C2358="", "", IF(IFERROR(INDEX(Ingredients!E$11:E$310, MATCH($C2358, Ingredients!$B$11:$B$310, 0)), "")="", "", IFERROR(INDEX(Ingredients!E$11:E$310, MATCH($C2358, Ingredients!$B$11:$B$310, 0)), "")))</f>
        <v/>
      </c>
      <c r="AJ2358" s="108" t="str">
        <f>IF($C2358="", "", IF(IFERROR(INDEX(Ingredients!F$11:F$310, MATCH($C2358, Ingredients!$B$11:$B$310, 0)), "")="", "", IFERROR(INDEX(Ingredients!F$11:F$310, MATCH($C2358, Ingredients!$B$11:$B$310, 0)), "")))</f>
        <v/>
      </c>
      <c r="AK2358" s="106" t="str">
        <f>IF($C2358="", "", IF(IFERROR(INDEX(Ingredients!G$11:G$310, MATCH($C2358, Ingredients!$B$11:$B$310, 0)), "")="", "", IFERROR(INDEX(Ingredients!G$11:G$310, MATCH($C2358, Ingredients!$B$11:$B$310, 0)), "")))</f>
        <v/>
      </c>
      <c r="AL2358" s="79" t="str">
        <f>IF($C2358="", "", IF(IFERROR(INDEX(Ingredients!H$11:H$310, MATCH($C2358, Ingredients!$B$11:$B$310, 0)), "")="", "", IFERROR(INDEX(Ingredients!H$11:H$310, MATCH($C2358, Ingredients!$B$11:$B$310, 0)), "")))</f>
        <v/>
      </c>
      <c r="AN2358" s="83" t="str">
        <f t="shared" si="545"/>
        <v/>
      </c>
      <c r="AP2358" s="114" t="str">
        <f t="shared" si="555"/>
        <v/>
      </c>
      <c r="AR2358" s="117" t="str">
        <f>IF($C2358="", "", IF(IFERROR(INDEX(Ingredients!$AI$11:$AI$310, MATCH($C2358, Ingredients!$B$11:$B$310, 0)), "")="", "", IFERROR(INDEX(Ingredients!$AI$11:$AI$310, MATCH($C2358, Ingredients!$B$11:$B$310, 0)), "")))</f>
        <v/>
      </c>
      <c r="AT2358" s="120" t="str">
        <f t="shared" si="556"/>
        <v/>
      </c>
      <c r="AV2358" s="90" t="str">
        <f t="shared" si="546"/>
        <v/>
      </c>
      <c r="AX2358" s="90" t="str">
        <f>IF($AV2358="", "", COUNTIF($AV$11:$AV$5010, "&lt;"&amp;$AV2358)+1+COUNTIF($AV$11:$AV2358, $AV2358)-1)</f>
        <v/>
      </c>
      <c r="AZ2358" s="111" t="str">
        <f>IF($B2358="", "", SUMIF('Shopping List'!$AV$11:$AV$25, $B2358, 'Shopping List'!$BN$11:$BN$25))</f>
        <v/>
      </c>
      <c r="BB2358" s="117" t="str">
        <f t="shared" si="557"/>
        <v/>
      </c>
    </row>
    <row r="2359" spans="1:54" x14ac:dyDescent="0.25">
      <c r="A2359" s="4"/>
      <c r="B2359" s="37"/>
      <c r="C2359" s="124"/>
      <c r="D2359" s="39"/>
      <c r="E2359" s="125"/>
      <c r="F2359" s="48"/>
      <c r="G2359" s="4"/>
      <c r="H2359" s="4"/>
      <c r="I2359" s="95" t="str">
        <f>IF($C2359="", "", IF(IFERROR(INDEX(Ingredients!$C$11:$C$310, MATCH($C2359, Ingredients!$B$11:$B$310, 0)), "")="", "", IFERROR(INDEX(Ingredients!$C$11:$C$310, MATCH($C2359, Ingredients!$B$11:$B$310, 0)), "")))</f>
        <v/>
      </c>
      <c r="J2359" s="73" t="str">
        <f>IF($B2359="", "", IF(IFERROR(INDEX(Meals!$C$11:$C$260, MATCH($B2359, Meals!$B$11:$B$260, 0)), "")="", "", IFERROR(INDEX(Meals!$C$11:$C$260, MATCH($B2359, Meals!$B$11:$B$260, 0)), "")))</f>
        <v/>
      </c>
      <c r="K2359" s="4"/>
      <c r="L2359" s="72" t="str">
        <f t="shared" si="547"/>
        <v/>
      </c>
      <c r="M2359" s="73" t="str">
        <f t="shared" si="548"/>
        <v/>
      </c>
      <c r="N2359" s="4"/>
      <c r="O2359" s="78" t="str">
        <f t="shared" si="549"/>
        <v/>
      </c>
      <c r="P2359" s="79" t="str">
        <f t="shared" si="550"/>
        <v/>
      </c>
      <c r="Q2359" s="4"/>
      <c r="R2359" s="90" t="str">
        <f t="shared" si="551"/>
        <v/>
      </c>
      <c r="S2359" s="4"/>
      <c r="Y2359" s="18" t="str">
        <f t="shared" si="552"/>
        <v/>
      </c>
      <c r="AA2359" s="18" t="str">
        <f t="shared" si="543"/>
        <v/>
      </c>
      <c r="AB2359" s="18" t="str">
        <f t="shared" si="544"/>
        <v/>
      </c>
      <c r="AC2359" s="18" t="str">
        <f t="shared" si="553"/>
        <v/>
      </c>
      <c r="AD2359" s="18" t="str">
        <f t="shared" si="553"/>
        <v/>
      </c>
      <c r="AE2359" s="18" t="str">
        <f t="shared" si="554"/>
        <v/>
      </c>
      <c r="AG2359" s="95" t="str">
        <f>IF($C2359="", "", IF(IFERROR(INDEX(Ingredients!C$11:C$310, MATCH($C2359, Ingredients!$B$11:$B$310, 0)), "")="", "", IFERROR(INDEX(Ingredients!C$11:C$310, MATCH($C2359, Ingredients!$B$11:$B$310, 0)), "")))</f>
        <v/>
      </c>
      <c r="AH2359" s="105" t="str">
        <f>IF($C2359="", "", IF(IFERROR(INDEX(Ingredients!D$11:D$310, MATCH($C2359, Ingredients!$B$11:$B$310, 0)), "")="", "", IFERROR(INDEX(Ingredients!D$11:D$310, MATCH($C2359, Ingredients!$B$11:$B$310, 0)), "")))</f>
        <v/>
      </c>
      <c r="AI2359" s="106" t="str">
        <f>IF($C2359="", "", IF(IFERROR(INDEX(Ingredients!E$11:E$310, MATCH($C2359, Ingredients!$B$11:$B$310, 0)), "")="", "", IFERROR(INDEX(Ingredients!E$11:E$310, MATCH($C2359, Ingredients!$B$11:$B$310, 0)), "")))</f>
        <v/>
      </c>
      <c r="AJ2359" s="108" t="str">
        <f>IF($C2359="", "", IF(IFERROR(INDEX(Ingredients!F$11:F$310, MATCH($C2359, Ingredients!$B$11:$B$310, 0)), "")="", "", IFERROR(INDEX(Ingredients!F$11:F$310, MATCH($C2359, Ingredients!$B$11:$B$310, 0)), "")))</f>
        <v/>
      </c>
      <c r="AK2359" s="106" t="str">
        <f>IF($C2359="", "", IF(IFERROR(INDEX(Ingredients!G$11:G$310, MATCH($C2359, Ingredients!$B$11:$B$310, 0)), "")="", "", IFERROR(INDEX(Ingredients!G$11:G$310, MATCH($C2359, Ingredients!$B$11:$B$310, 0)), "")))</f>
        <v/>
      </c>
      <c r="AL2359" s="79" t="str">
        <f>IF($C2359="", "", IF(IFERROR(INDEX(Ingredients!H$11:H$310, MATCH($C2359, Ingredients!$B$11:$B$310, 0)), "")="", "", IFERROR(INDEX(Ingredients!H$11:H$310, MATCH($C2359, Ingredients!$B$11:$B$310, 0)), "")))</f>
        <v/>
      </c>
      <c r="AN2359" s="83" t="str">
        <f t="shared" si="545"/>
        <v/>
      </c>
      <c r="AP2359" s="114" t="str">
        <f t="shared" si="555"/>
        <v/>
      </c>
      <c r="AR2359" s="117" t="str">
        <f>IF($C2359="", "", IF(IFERROR(INDEX(Ingredients!$AI$11:$AI$310, MATCH($C2359, Ingredients!$B$11:$B$310, 0)), "")="", "", IFERROR(INDEX(Ingredients!$AI$11:$AI$310, MATCH($C2359, Ingredients!$B$11:$B$310, 0)), "")))</f>
        <v/>
      </c>
      <c r="AT2359" s="120" t="str">
        <f t="shared" si="556"/>
        <v/>
      </c>
      <c r="AV2359" s="90" t="str">
        <f t="shared" si="546"/>
        <v/>
      </c>
      <c r="AX2359" s="90" t="str">
        <f>IF($AV2359="", "", COUNTIF($AV$11:$AV$5010, "&lt;"&amp;$AV2359)+1+COUNTIF($AV$11:$AV2359, $AV2359)-1)</f>
        <v/>
      </c>
      <c r="AZ2359" s="111" t="str">
        <f>IF($B2359="", "", SUMIF('Shopping List'!$AV$11:$AV$25, $B2359, 'Shopping List'!$BN$11:$BN$25))</f>
        <v/>
      </c>
      <c r="BB2359" s="117" t="str">
        <f t="shared" si="557"/>
        <v/>
      </c>
    </row>
    <row r="2360" spans="1:54" x14ac:dyDescent="0.25">
      <c r="A2360" s="4"/>
      <c r="B2360" s="37"/>
      <c r="C2360" s="124"/>
      <c r="D2360" s="39"/>
      <c r="E2360" s="125"/>
      <c r="F2360" s="48"/>
      <c r="G2360" s="4"/>
      <c r="H2360" s="4"/>
      <c r="I2360" s="95" t="str">
        <f>IF($C2360="", "", IF(IFERROR(INDEX(Ingredients!$C$11:$C$310, MATCH($C2360, Ingredients!$B$11:$B$310, 0)), "")="", "", IFERROR(INDEX(Ingredients!$C$11:$C$310, MATCH($C2360, Ingredients!$B$11:$B$310, 0)), "")))</f>
        <v/>
      </c>
      <c r="J2360" s="73" t="str">
        <f>IF($B2360="", "", IF(IFERROR(INDEX(Meals!$C$11:$C$260, MATCH($B2360, Meals!$B$11:$B$260, 0)), "")="", "", IFERROR(INDEX(Meals!$C$11:$C$260, MATCH($B2360, Meals!$B$11:$B$260, 0)), "")))</f>
        <v/>
      </c>
      <c r="K2360" s="4"/>
      <c r="L2360" s="72" t="str">
        <f t="shared" si="547"/>
        <v/>
      </c>
      <c r="M2360" s="73" t="str">
        <f t="shared" si="548"/>
        <v/>
      </c>
      <c r="N2360" s="4"/>
      <c r="O2360" s="78" t="str">
        <f t="shared" si="549"/>
        <v/>
      </c>
      <c r="P2360" s="79" t="str">
        <f t="shared" si="550"/>
        <v/>
      </c>
      <c r="Q2360" s="4"/>
      <c r="R2360" s="90" t="str">
        <f t="shared" si="551"/>
        <v/>
      </c>
      <c r="S2360" s="4"/>
      <c r="Y2360" s="18" t="str">
        <f t="shared" si="552"/>
        <v/>
      </c>
      <c r="AA2360" s="18" t="str">
        <f t="shared" si="543"/>
        <v/>
      </c>
      <c r="AB2360" s="18" t="str">
        <f t="shared" si="544"/>
        <v/>
      </c>
      <c r="AC2360" s="18" t="str">
        <f t="shared" si="553"/>
        <v/>
      </c>
      <c r="AD2360" s="18" t="str">
        <f t="shared" si="553"/>
        <v/>
      </c>
      <c r="AE2360" s="18" t="str">
        <f t="shared" si="554"/>
        <v/>
      </c>
      <c r="AG2360" s="95" t="str">
        <f>IF($C2360="", "", IF(IFERROR(INDEX(Ingredients!C$11:C$310, MATCH($C2360, Ingredients!$B$11:$B$310, 0)), "")="", "", IFERROR(INDEX(Ingredients!C$11:C$310, MATCH($C2360, Ingredients!$B$11:$B$310, 0)), "")))</f>
        <v/>
      </c>
      <c r="AH2360" s="105" t="str">
        <f>IF($C2360="", "", IF(IFERROR(INDEX(Ingredients!D$11:D$310, MATCH($C2360, Ingredients!$B$11:$B$310, 0)), "")="", "", IFERROR(INDEX(Ingredients!D$11:D$310, MATCH($C2360, Ingredients!$B$11:$B$310, 0)), "")))</f>
        <v/>
      </c>
      <c r="AI2360" s="106" t="str">
        <f>IF($C2360="", "", IF(IFERROR(INDEX(Ingredients!E$11:E$310, MATCH($C2360, Ingredients!$B$11:$B$310, 0)), "")="", "", IFERROR(INDEX(Ingredients!E$11:E$310, MATCH($C2360, Ingredients!$B$11:$B$310, 0)), "")))</f>
        <v/>
      </c>
      <c r="AJ2360" s="108" t="str">
        <f>IF($C2360="", "", IF(IFERROR(INDEX(Ingredients!F$11:F$310, MATCH($C2360, Ingredients!$B$11:$B$310, 0)), "")="", "", IFERROR(INDEX(Ingredients!F$11:F$310, MATCH($C2360, Ingredients!$B$11:$B$310, 0)), "")))</f>
        <v/>
      </c>
      <c r="AK2360" s="106" t="str">
        <f>IF($C2360="", "", IF(IFERROR(INDEX(Ingredients!G$11:G$310, MATCH($C2360, Ingredients!$B$11:$B$310, 0)), "")="", "", IFERROR(INDEX(Ingredients!G$11:G$310, MATCH($C2360, Ingredients!$B$11:$B$310, 0)), "")))</f>
        <v/>
      </c>
      <c r="AL2360" s="79" t="str">
        <f>IF($C2360="", "", IF(IFERROR(INDEX(Ingredients!H$11:H$310, MATCH($C2360, Ingredients!$B$11:$B$310, 0)), "")="", "", IFERROR(INDEX(Ingredients!H$11:H$310, MATCH($C2360, Ingredients!$B$11:$B$310, 0)), "")))</f>
        <v/>
      </c>
      <c r="AN2360" s="83" t="str">
        <f t="shared" si="545"/>
        <v/>
      </c>
      <c r="AP2360" s="114" t="str">
        <f t="shared" si="555"/>
        <v/>
      </c>
      <c r="AR2360" s="117" t="str">
        <f>IF($C2360="", "", IF(IFERROR(INDEX(Ingredients!$AI$11:$AI$310, MATCH($C2360, Ingredients!$B$11:$B$310, 0)), "")="", "", IFERROR(INDEX(Ingredients!$AI$11:$AI$310, MATCH($C2360, Ingredients!$B$11:$B$310, 0)), "")))</f>
        <v/>
      </c>
      <c r="AT2360" s="120" t="str">
        <f t="shared" si="556"/>
        <v/>
      </c>
      <c r="AV2360" s="90" t="str">
        <f t="shared" si="546"/>
        <v/>
      </c>
      <c r="AX2360" s="90" t="str">
        <f>IF($AV2360="", "", COUNTIF($AV$11:$AV$5010, "&lt;"&amp;$AV2360)+1+COUNTIF($AV$11:$AV2360, $AV2360)-1)</f>
        <v/>
      </c>
      <c r="AZ2360" s="111" t="str">
        <f>IF($B2360="", "", SUMIF('Shopping List'!$AV$11:$AV$25, $B2360, 'Shopping List'!$BN$11:$BN$25))</f>
        <v/>
      </c>
      <c r="BB2360" s="117" t="str">
        <f t="shared" si="557"/>
        <v/>
      </c>
    </row>
    <row r="2361" spans="1:54" x14ac:dyDescent="0.25">
      <c r="A2361" s="4"/>
      <c r="B2361" s="37"/>
      <c r="C2361" s="124"/>
      <c r="D2361" s="39"/>
      <c r="E2361" s="125"/>
      <c r="F2361" s="48"/>
      <c r="G2361" s="4"/>
      <c r="H2361" s="4"/>
      <c r="I2361" s="95" t="str">
        <f>IF($C2361="", "", IF(IFERROR(INDEX(Ingredients!$C$11:$C$310, MATCH($C2361, Ingredients!$B$11:$B$310, 0)), "")="", "", IFERROR(INDEX(Ingredients!$C$11:$C$310, MATCH($C2361, Ingredients!$B$11:$B$310, 0)), "")))</f>
        <v/>
      </c>
      <c r="J2361" s="73" t="str">
        <f>IF($B2361="", "", IF(IFERROR(INDEX(Meals!$C$11:$C$260, MATCH($B2361, Meals!$B$11:$B$260, 0)), "")="", "", IFERROR(INDEX(Meals!$C$11:$C$260, MATCH($B2361, Meals!$B$11:$B$260, 0)), "")))</f>
        <v/>
      </c>
      <c r="K2361" s="4"/>
      <c r="L2361" s="72" t="str">
        <f t="shared" si="547"/>
        <v/>
      </c>
      <c r="M2361" s="73" t="str">
        <f t="shared" si="548"/>
        <v/>
      </c>
      <c r="N2361" s="4"/>
      <c r="O2361" s="78" t="str">
        <f t="shared" si="549"/>
        <v/>
      </c>
      <c r="P2361" s="79" t="str">
        <f t="shared" si="550"/>
        <v/>
      </c>
      <c r="Q2361" s="4"/>
      <c r="R2361" s="90" t="str">
        <f t="shared" si="551"/>
        <v/>
      </c>
      <c r="S2361" s="4"/>
      <c r="Y2361" s="18" t="str">
        <f t="shared" si="552"/>
        <v/>
      </c>
      <c r="AA2361" s="18" t="str">
        <f t="shared" si="543"/>
        <v/>
      </c>
      <c r="AB2361" s="18" t="str">
        <f t="shared" si="544"/>
        <v/>
      </c>
      <c r="AC2361" s="18" t="str">
        <f t="shared" si="553"/>
        <v/>
      </c>
      <c r="AD2361" s="18" t="str">
        <f t="shared" si="553"/>
        <v/>
      </c>
      <c r="AE2361" s="18" t="str">
        <f t="shared" si="554"/>
        <v/>
      </c>
      <c r="AG2361" s="95" t="str">
        <f>IF($C2361="", "", IF(IFERROR(INDEX(Ingredients!C$11:C$310, MATCH($C2361, Ingredients!$B$11:$B$310, 0)), "")="", "", IFERROR(INDEX(Ingredients!C$11:C$310, MATCH($C2361, Ingredients!$B$11:$B$310, 0)), "")))</f>
        <v/>
      </c>
      <c r="AH2361" s="105" t="str">
        <f>IF($C2361="", "", IF(IFERROR(INDEX(Ingredients!D$11:D$310, MATCH($C2361, Ingredients!$B$11:$B$310, 0)), "")="", "", IFERROR(INDEX(Ingredients!D$11:D$310, MATCH($C2361, Ingredients!$B$11:$B$310, 0)), "")))</f>
        <v/>
      </c>
      <c r="AI2361" s="106" t="str">
        <f>IF($C2361="", "", IF(IFERROR(INDEX(Ingredients!E$11:E$310, MATCH($C2361, Ingredients!$B$11:$B$310, 0)), "")="", "", IFERROR(INDEX(Ingredients!E$11:E$310, MATCH($C2361, Ingredients!$B$11:$B$310, 0)), "")))</f>
        <v/>
      </c>
      <c r="AJ2361" s="108" t="str">
        <f>IF($C2361="", "", IF(IFERROR(INDEX(Ingredients!F$11:F$310, MATCH($C2361, Ingredients!$B$11:$B$310, 0)), "")="", "", IFERROR(INDEX(Ingredients!F$11:F$310, MATCH($C2361, Ingredients!$B$11:$B$310, 0)), "")))</f>
        <v/>
      </c>
      <c r="AK2361" s="106" t="str">
        <f>IF($C2361="", "", IF(IFERROR(INDEX(Ingredients!G$11:G$310, MATCH($C2361, Ingredients!$B$11:$B$310, 0)), "")="", "", IFERROR(INDEX(Ingredients!G$11:G$310, MATCH($C2361, Ingredients!$B$11:$B$310, 0)), "")))</f>
        <v/>
      </c>
      <c r="AL2361" s="79" t="str">
        <f>IF($C2361="", "", IF(IFERROR(INDEX(Ingredients!H$11:H$310, MATCH($C2361, Ingredients!$B$11:$B$310, 0)), "")="", "", IFERROR(INDEX(Ingredients!H$11:H$310, MATCH($C2361, Ingredients!$B$11:$B$310, 0)), "")))</f>
        <v/>
      </c>
      <c r="AN2361" s="83" t="str">
        <f t="shared" si="545"/>
        <v/>
      </c>
      <c r="AP2361" s="114" t="str">
        <f t="shared" si="555"/>
        <v/>
      </c>
      <c r="AR2361" s="117" t="str">
        <f>IF($C2361="", "", IF(IFERROR(INDEX(Ingredients!$AI$11:$AI$310, MATCH($C2361, Ingredients!$B$11:$B$310, 0)), "")="", "", IFERROR(INDEX(Ingredients!$AI$11:$AI$310, MATCH($C2361, Ingredients!$B$11:$B$310, 0)), "")))</f>
        <v/>
      </c>
      <c r="AT2361" s="120" t="str">
        <f t="shared" si="556"/>
        <v/>
      </c>
      <c r="AV2361" s="90" t="str">
        <f t="shared" si="546"/>
        <v/>
      </c>
      <c r="AX2361" s="90" t="str">
        <f>IF($AV2361="", "", COUNTIF($AV$11:$AV$5010, "&lt;"&amp;$AV2361)+1+COUNTIF($AV$11:$AV2361, $AV2361)-1)</f>
        <v/>
      </c>
      <c r="AZ2361" s="111" t="str">
        <f>IF($B2361="", "", SUMIF('Shopping List'!$AV$11:$AV$25, $B2361, 'Shopping List'!$BN$11:$BN$25))</f>
        <v/>
      </c>
      <c r="BB2361" s="117" t="str">
        <f t="shared" si="557"/>
        <v/>
      </c>
    </row>
    <row r="2362" spans="1:54" x14ac:dyDescent="0.25">
      <c r="A2362" s="4"/>
      <c r="B2362" s="37"/>
      <c r="C2362" s="124"/>
      <c r="D2362" s="39"/>
      <c r="E2362" s="125"/>
      <c r="F2362" s="48"/>
      <c r="G2362" s="4"/>
      <c r="H2362" s="4"/>
      <c r="I2362" s="95" t="str">
        <f>IF($C2362="", "", IF(IFERROR(INDEX(Ingredients!$C$11:$C$310, MATCH($C2362, Ingredients!$B$11:$B$310, 0)), "")="", "", IFERROR(INDEX(Ingredients!$C$11:$C$310, MATCH($C2362, Ingredients!$B$11:$B$310, 0)), "")))</f>
        <v/>
      </c>
      <c r="J2362" s="73" t="str">
        <f>IF($B2362="", "", IF(IFERROR(INDEX(Meals!$C$11:$C$260, MATCH($B2362, Meals!$B$11:$B$260, 0)), "")="", "", IFERROR(INDEX(Meals!$C$11:$C$260, MATCH($B2362, Meals!$B$11:$B$260, 0)), "")))</f>
        <v/>
      </c>
      <c r="K2362" s="4"/>
      <c r="L2362" s="72" t="str">
        <f t="shared" si="547"/>
        <v/>
      </c>
      <c r="M2362" s="73" t="str">
        <f t="shared" si="548"/>
        <v/>
      </c>
      <c r="N2362" s="4"/>
      <c r="O2362" s="78" t="str">
        <f t="shared" si="549"/>
        <v/>
      </c>
      <c r="P2362" s="79" t="str">
        <f t="shared" si="550"/>
        <v/>
      </c>
      <c r="Q2362" s="4"/>
      <c r="R2362" s="90" t="str">
        <f t="shared" si="551"/>
        <v/>
      </c>
      <c r="S2362" s="4"/>
      <c r="Y2362" s="18" t="str">
        <f t="shared" si="552"/>
        <v/>
      </c>
      <c r="AA2362" s="18" t="str">
        <f t="shared" si="543"/>
        <v/>
      </c>
      <c r="AB2362" s="18" t="str">
        <f t="shared" si="544"/>
        <v/>
      </c>
      <c r="AC2362" s="18" t="str">
        <f t="shared" si="553"/>
        <v/>
      </c>
      <c r="AD2362" s="18" t="str">
        <f t="shared" si="553"/>
        <v/>
      </c>
      <c r="AE2362" s="18" t="str">
        <f t="shared" si="554"/>
        <v/>
      </c>
      <c r="AG2362" s="95" t="str">
        <f>IF($C2362="", "", IF(IFERROR(INDEX(Ingredients!C$11:C$310, MATCH($C2362, Ingredients!$B$11:$B$310, 0)), "")="", "", IFERROR(INDEX(Ingredients!C$11:C$310, MATCH($C2362, Ingredients!$B$11:$B$310, 0)), "")))</f>
        <v/>
      </c>
      <c r="AH2362" s="105" t="str">
        <f>IF($C2362="", "", IF(IFERROR(INDEX(Ingredients!D$11:D$310, MATCH($C2362, Ingredients!$B$11:$B$310, 0)), "")="", "", IFERROR(INDEX(Ingredients!D$11:D$310, MATCH($C2362, Ingredients!$B$11:$B$310, 0)), "")))</f>
        <v/>
      </c>
      <c r="AI2362" s="106" t="str">
        <f>IF($C2362="", "", IF(IFERROR(INDEX(Ingredients!E$11:E$310, MATCH($C2362, Ingredients!$B$11:$B$310, 0)), "")="", "", IFERROR(INDEX(Ingredients!E$11:E$310, MATCH($C2362, Ingredients!$B$11:$B$310, 0)), "")))</f>
        <v/>
      </c>
      <c r="AJ2362" s="108" t="str">
        <f>IF($C2362="", "", IF(IFERROR(INDEX(Ingredients!F$11:F$310, MATCH($C2362, Ingredients!$B$11:$B$310, 0)), "")="", "", IFERROR(INDEX(Ingredients!F$11:F$310, MATCH($C2362, Ingredients!$B$11:$B$310, 0)), "")))</f>
        <v/>
      </c>
      <c r="AK2362" s="106" t="str">
        <f>IF($C2362="", "", IF(IFERROR(INDEX(Ingredients!G$11:G$310, MATCH($C2362, Ingredients!$B$11:$B$310, 0)), "")="", "", IFERROR(INDEX(Ingredients!G$11:G$310, MATCH($C2362, Ingredients!$B$11:$B$310, 0)), "")))</f>
        <v/>
      </c>
      <c r="AL2362" s="79" t="str">
        <f>IF($C2362="", "", IF(IFERROR(INDEX(Ingredients!H$11:H$310, MATCH($C2362, Ingredients!$B$11:$B$310, 0)), "")="", "", IFERROR(INDEX(Ingredients!H$11:H$310, MATCH($C2362, Ingredients!$B$11:$B$310, 0)), "")))</f>
        <v/>
      </c>
      <c r="AN2362" s="83" t="str">
        <f t="shared" si="545"/>
        <v/>
      </c>
      <c r="AP2362" s="114" t="str">
        <f t="shared" si="555"/>
        <v/>
      </c>
      <c r="AR2362" s="117" t="str">
        <f>IF($C2362="", "", IF(IFERROR(INDEX(Ingredients!$AI$11:$AI$310, MATCH($C2362, Ingredients!$B$11:$B$310, 0)), "")="", "", IFERROR(INDEX(Ingredients!$AI$11:$AI$310, MATCH($C2362, Ingredients!$B$11:$B$310, 0)), "")))</f>
        <v/>
      </c>
      <c r="AT2362" s="120" t="str">
        <f t="shared" si="556"/>
        <v/>
      </c>
      <c r="AV2362" s="90" t="str">
        <f t="shared" si="546"/>
        <v/>
      </c>
      <c r="AX2362" s="90" t="str">
        <f>IF($AV2362="", "", COUNTIF($AV$11:$AV$5010, "&lt;"&amp;$AV2362)+1+COUNTIF($AV$11:$AV2362, $AV2362)-1)</f>
        <v/>
      </c>
      <c r="AZ2362" s="111" t="str">
        <f>IF($B2362="", "", SUMIF('Shopping List'!$AV$11:$AV$25, $B2362, 'Shopping List'!$BN$11:$BN$25))</f>
        <v/>
      </c>
      <c r="BB2362" s="117" t="str">
        <f t="shared" si="557"/>
        <v/>
      </c>
    </row>
    <row r="2363" spans="1:54" x14ac:dyDescent="0.25">
      <c r="A2363" s="4"/>
      <c r="B2363" s="37"/>
      <c r="C2363" s="124"/>
      <c r="D2363" s="39"/>
      <c r="E2363" s="125"/>
      <c r="F2363" s="48"/>
      <c r="G2363" s="4"/>
      <c r="H2363" s="4"/>
      <c r="I2363" s="95" t="str">
        <f>IF($C2363="", "", IF(IFERROR(INDEX(Ingredients!$C$11:$C$310, MATCH($C2363, Ingredients!$B$11:$B$310, 0)), "")="", "", IFERROR(INDEX(Ingredients!$C$11:$C$310, MATCH($C2363, Ingredients!$B$11:$B$310, 0)), "")))</f>
        <v/>
      </c>
      <c r="J2363" s="73" t="str">
        <f>IF($B2363="", "", IF(IFERROR(INDEX(Meals!$C$11:$C$260, MATCH($B2363, Meals!$B$11:$B$260, 0)), "")="", "", IFERROR(INDEX(Meals!$C$11:$C$260, MATCH($B2363, Meals!$B$11:$B$260, 0)), "")))</f>
        <v/>
      </c>
      <c r="K2363" s="4"/>
      <c r="L2363" s="72" t="str">
        <f t="shared" si="547"/>
        <v/>
      </c>
      <c r="M2363" s="73" t="str">
        <f t="shared" si="548"/>
        <v/>
      </c>
      <c r="N2363" s="4"/>
      <c r="O2363" s="78" t="str">
        <f t="shared" si="549"/>
        <v/>
      </c>
      <c r="P2363" s="79" t="str">
        <f t="shared" si="550"/>
        <v/>
      </c>
      <c r="Q2363" s="4"/>
      <c r="R2363" s="90" t="str">
        <f t="shared" si="551"/>
        <v/>
      </c>
      <c r="S2363" s="4"/>
      <c r="Y2363" s="18" t="str">
        <f t="shared" si="552"/>
        <v/>
      </c>
      <c r="AA2363" s="18" t="str">
        <f t="shared" si="543"/>
        <v/>
      </c>
      <c r="AB2363" s="18" t="str">
        <f t="shared" si="544"/>
        <v/>
      </c>
      <c r="AC2363" s="18" t="str">
        <f t="shared" si="553"/>
        <v/>
      </c>
      <c r="AD2363" s="18" t="str">
        <f t="shared" si="553"/>
        <v/>
      </c>
      <c r="AE2363" s="18" t="str">
        <f t="shared" si="554"/>
        <v/>
      </c>
      <c r="AG2363" s="95" t="str">
        <f>IF($C2363="", "", IF(IFERROR(INDEX(Ingredients!C$11:C$310, MATCH($C2363, Ingredients!$B$11:$B$310, 0)), "")="", "", IFERROR(INDEX(Ingredients!C$11:C$310, MATCH($C2363, Ingredients!$B$11:$B$310, 0)), "")))</f>
        <v/>
      </c>
      <c r="AH2363" s="105" t="str">
        <f>IF($C2363="", "", IF(IFERROR(INDEX(Ingredients!D$11:D$310, MATCH($C2363, Ingredients!$B$11:$B$310, 0)), "")="", "", IFERROR(INDEX(Ingredients!D$11:D$310, MATCH($C2363, Ingredients!$B$11:$B$310, 0)), "")))</f>
        <v/>
      </c>
      <c r="AI2363" s="106" t="str">
        <f>IF($C2363="", "", IF(IFERROR(INDEX(Ingredients!E$11:E$310, MATCH($C2363, Ingredients!$B$11:$B$310, 0)), "")="", "", IFERROR(INDEX(Ingredients!E$11:E$310, MATCH($C2363, Ingredients!$B$11:$B$310, 0)), "")))</f>
        <v/>
      </c>
      <c r="AJ2363" s="108" t="str">
        <f>IF($C2363="", "", IF(IFERROR(INDEX(Ingredients!F$11:F$310, MATCH($C2363, Ingredients!$B$11:$B$310, 0)), "")="", "", IFERROR(INDEX(Ingredients!F$11:F$310, MATCH($C2363, Ingredients!$B$11:$B$310, 0)), "")))</f>
        <v/>
      </c>
      <c r="AK2363" s="106" t="str">
        <f>IF($C2363="", "", IF(IFERROR(INDEX(Ingredients!G$11:G$310, MATCH($C2363, Ingredients!$B$11:$B$310, 0)), "")="", "", IFERROR(INDEX(Ingredients!G$11:G$310, MATCH($C2363, Ingredients!$B$11:$B$310, 0)), "")))</f>
        <v/>
      </c>
      <c r="AL2363" s="79" t="str">
        <f>IF($C2363="", "", IF(IFERROR(INDEX(Ingredients!H$11:H$310, MATCH($C2363, Ingredients!$B$11:$B$310, 0)), "")="", "", IFERROR(INDEX(Ingredients!H$11:H$310, MATCH($C2363, Ingredients!$B$11:$B$310, 0)), "")))</f>
        <v/>
      </c>
      <c r="AN2363" s="83" t="str">
        <f t="shared" si="545"/>
        <v/>
      </c>
      <c r="AP2363" s="114" t="str">
        <f t="shared" si="555"/>
        <v/>
      </c>
      <c r="AR2363" s="117" t="str">
        <f>IF($C2363="", "", IF(IFERROR(INDEX(Ingredients!$AI$11:$AI$310, MATCH($C2363, Ingredients!$B$11:$B$310, 0)), "")="", "", IFERROR(INDEX(Ingredients!$AI$11:$AI$310, MATCH($C2363, Ingredients!$B$11:$B$310, 0)), "")))</f>
        <v/>
      </c>
      <c r="AT2363" s="120" t="str">
        <f t="shared" si="556"/>
        <v/>
      </c>
      <c r="AV2363" s="90" t="str">
        <f t="shared" si="546"/>
        <v/>
      </c>
      <c r="AX2363" s="90" t="str">
        <f>IF($AV2363="", "", COUNTIF($AV$11:$AV$5010, "&lt;"&amp;$AV2363)+1+COUNTIF($AV$11:$AV2363, $AV2363)-1)</f>
        <v/>
      </c>
      <c r="AZ2363" s="111" t="str">
        <f>IF($B2363="", "", SUMIF('Shopping List'!$AV$11:$AV$25, $B2363, 'Shopping List'!$BN$11:$BN$25))</f>
        <v/>
      </c>
      <c r="BB2363" s="117" t="str">
        <f t="shared" si="557"/>
        <v/>
      </c>
    </row>
    <row r="2364" spans="1:54" x14ac:dyDescent="0.25">
      <c r="A2364" s="4"/>
      <c r="B2364" s="37"/>
      <c r="C2364" s="124"/>
      <c r="D2364" s="39"/>
      <c r="E2364" s="125"/>
      <c r="F2364" s="48"/>
      <c r="G2364" s="4"/>
      <c r="H2364" s="4"/>
      <c r="I2364" s="95" t="str">
        <f>IF($C2364="", "", IF(IFERROR(INDEX(Ingredients!$C$11:$C$310, MATCH($C2364, Ingredients!$B$11:$B$310, 0)), "")="", "", IFERROR(INDEX(Ingredients!$C$11:$C$310, MATCH($C2364, Ingredients!$B$11:$B$310, 0)), "")))</f>
        <v/>
      </c>
      <c r="J2364" s="73" t="str">
        <f>IF($B2364="", "", IF(IFERROR(INDEX(Meals!$C$11:$C$260, MATCH($B2364, Meals!$B$11:$B$260, 0)), "")="", "", IFERROR(INDEX(Meals!$C$11:$C$260, MATCH($B2364, Meals!$B$11:$B$260, 0)), "")))</f>
        <v/>
      </c>
      <c r="K2364" s="4"/>
      <c r="L2364" s="72" t="str">
        <f t="shared" si="547"/>
        <v/>
      </c>
      <c r="M2364" s="73" t="str">
        <f t="shared" si="548"/>
        <v/>
      </c>
      <c r="N2364" s="4"/>
      <c r="O2364" s="78" t="str">
        <f t="shared" si="549"/>
        <v/>
      </c>
      <c r="P2364" s="79" t="str">
        <f t="shared" si="550"/>
        <v/>
      </c>
      <c r="Q2364" s="4"/>
      <c r="R2364" s="90" t="str">
        <f t="shared" si="551"/>
        <v/>
      </c>
      <c r="S2364" s="4"/>
      <c r="Y2364" s="18" t="str">
        <f t="shared" si="552"/>
        <v/>
      </c>
      <c r="AA2364" s="18" t="str">
        <f t="shared" si="543"/>
        <v/>
      </c>
      <c r="AB2364" s="18" t="str">
        <f t="shared" si="544"/>
        <v/>
      </c>
      <c r="AC2364" s="18" t="str">
        <f t="shared" si="553"/>
        <v/>
      </c>
      <c r="AD2364" s="18" t="str">
        <f t="shared" si="553"/>
        <v/>
      </c>
      <c r="AE2364" s="18" t="str">
        <f t="shared" si="554"/>
        <v/>
      </c>
      <c r="AG2364" s="95" t="str">
        <f>IF($C2364="", "", IF(IFERROR(INDEX(Ingredients!C$11:C$310, MATCH($C2364, Ingredients!$B$11:$B$310, 0)), "")="", "", IFERROR(INDEX(Ingredients!C$11:C$310, MATCH($C2364, Ingredients!$B$11:$B$310, 0)), "")))</f>
        <v/>
      </c>
      <c r="AH2364" s="105" t="str">
        <f>IF($C2364="", "", IF(IFERROR(INDEX(Ingredients!D$11:D$310, MATCH($C2364, Ingredients!$B$11:$B$310, 0)), "")="", "", IFERROR(INDEX(Ingredients!D$11:D$310, MATCH($C2364, Ingredients!$B$11:$B$310, 0)), "")))</f>
        <v/>
      </c>
      <c r="AI2364" s="106" t="str">
        <f>IF($C2364="", "", IF(IFERROR(INDEX(Ingredients!E$11:E$310, MATCH($C2364, Ingredients!$B$11:$B$310, 0)), "")="", "", IFERROR(INDEX(Ingredients!E$11:E$310, MATCH($C2364, Ingredients!$B$11:$B$310, 0)), "")))</f>
        <v/>
      </c>
      <c r="AJ2364" s="108" t="str">
        <f>IF($C2364="", "", IF(IFERROR(INDEX(Ingredients!F$11:F$310, MATCH($C2364, Ingredients!$B$11:$B$310, 0)), "")="", "", IFERROR(INDEX(Ingredients!F$11:F$310, MATCH($C2364, Ingredients!$B$11:$B$310, 0)), "")))</f>
        <v/>
      </c>
      <c r="AK2364" s="106" t="str">
        <f>IF($C2364="", "", IF(IFERROR(INDEX(Ingredients!G$11:G$310, MATCH($C2364, Ingredients!$B$11:$B$310, 0)), "")="", "", IFERROR(INDEX(Ingredients!G$11:G$310, MATCH($C2364, Ingredients!$B$11:$B$310, 0)), "")))</f>
        <v/>
      </c>
      <c r="AL2364" s="79" t="str">
        <f>IF($C2364="", "", IF(IFERROR(INDEX(Ingredients!H$11:H$310, MATCH($C2364, Ingredients!$B$11:$B$310, 0)), "")="", "", IFERROR(INDEX(Ingredients!H$11:H$310, MATCH($C2364, Ingredients!$B$11:$B$310, 0)), "")))</f>
        <v/>
      </c>
      <c r="AN2364" s="83" t="str">
        <f t="shared" si="545"/>
        <v/>
      </c>
      <c r="AP2364" s="114" t="str">
        <f t="shared" si="555"/>
        <v/>
      </c>
      <c r="AR2364" s="117" t="str">
        <f>IF($C2364="", "", IF(IFERROR(INDEX(Ingredients!$AI$11:$AI$310, MATCH($C2364, Ingredients!$B$11:$B$310, 0)), "")="", "", IFERROR(INDEX(Ingredients!$AI$11:$AI$310, MATCH($C2364, Ingredients!$B$11:$B$310, 0)), "")))</f>
        <v/>
      </c>
      <c r="AT2364" s="120" t="str">
        <f t="shared" si="556"/>
        <v/>
      </c>
      <c r="AV2364" s="90" t="str">
        <f t="shared" si="546"/>
        <v/>
      </c>
      <c r="AX2364" s="90" t="str">
        <f>IF($AV2364="", "", COUNTIF($AV$11:$AV$5010, "&lt;"&amp;$AV2364)+1+COUNTIF($AV$11:$AV2364, $AV2364)-1)</f>
        <v/>
      </c>
      <c r="AZ2364" s="111" t="str">
        <f>IF($B2364="", "", SUMIF('Shopping List'!$AV$11:$AV$25, $B2364, 'Shopping List'!$BN$11:$BN$25))</f>
        <v/>
      </c>
      <c r="BB2364" s="117" t="str">
        <f t="shared" si="557"/>
        <v/>
      </c>
    </row>
    <row r="2365" spans="1:54" x14ac:dyDescent="0.25">
      <c r="A2365" s="4"/>
      <c r="B2365" s="37"/>
      <c r="C2365" s="124"/>
      <c r="D2365" s="39"/>
      <c r="E2365" s="125"/>
      <c r="F2365" s="48"/>
      <c r="G2365" s="4"/>
      <c r="H2365" s="4"/>
      <c r="I2365" s="95" t="str">
        <f>IF($C2365="", "", IF(IFERROR(INDEX(Ingredients!$C$11:$C$310, MATCH($C2365, Ingredients!$B$11:$B$310, 0)), "")="", "", IFERROR(INDEX(Ingredients!$C$11:$C$310, MATCH($C2365, Ingredients!$B$11:$B$310, 0)), "")))</f>
        <v/>
      </c>
      <c r="J2365" s="73" t="str">
        <f>IF($B2365="", "", IF(IFERROR(INDEX(Meals!$C$11:$C$260, MATCH($B2365, Meals!$B$11:$B$260, 0)), "")="", "", IFERROR(INDEX(Meals!$C$11:$C$260, MATCH($B2365, Meals!$B$11:$B$260, 0)), "")))</f>
        <v/>
      </c>
      <c r="K2365" s="4"/>
      <c r="L2365" s="72" t="str">
        <f t="shared" si="547"/>
        <v/>
      </c>
      <c r="M2365" s="73" t="str">
        <f t="shared" si="548"/>
        <v/>
      </c>
      <c r="N2365" s="4"/>
      <c r="O2365" s="78" t="str">
        <f t="shared" si="549"/>
        <v/>
      </c>
      <c r="P2365" s="79" t="str">
        <f t="shared" si="550"/>
        <v/>
      </c>
      <c r="Q2365" s="4"/>
      <c r="R2365" s="90" t="str">
        <f t="shared" si="551"/>
        <v/>
      </c>
      <c r="S2365" s="4"/>
      <c r="Y2365" s="18" t="str">
        <f t="shared" si="552"/>
        <v/>
      </c>
      <c r="AA2365" s="18" t="str">
        <f t="shared" si="543"/>
        <v/>
      </c>
      <c r="AB2365" s="18" t="str">
        <f t="shared" si="544"/>
        <v/>
      </c>
      <c r="AC2365" s="18" t="str">
        <f t="shared" si="553"/>
        <v/>
      </c>
      <c r="AD2365" s="18" t="str">
        <f t="shared" si="553"/>
        <v/>
      </c>
      <c r="AE2365" s="18" t="str">
        <f t="shared" si="554"/>
        <v/>
      </c>
      <c r="AG2365" s="95" t="str">
        <f>IF($C2365="", "", IF(IFERROR(INDEX(Ingredients!C$11:C$310, MATCH($C2365, Ingredients!$B$11:$B$310, 0)), "")="", "", IFERROR(INDEX(Ingredients!C$11:C$310, MATCH($C2365, Ingredients!$B$11:$B$310, 0)), "")))</f>
        <v/>
      </c>
      <c r="AH2365" s="105" t="str">
        <f>IF($C2365="", "", IF(IFERROR(INDEX(Ingredients!D$11:D$310, MATCH($C2365, Ingredients!$B$11:$B$310, 0)), "")="", "", IFERROR(INDEX(Ingredients!D$11:D$310, MATCH($C2365, Ingredients!$B$11:$B$310, 0)), "")))</f>
        <v/>
      </c>
      <c r="AI2365" s="106" t="str">
        <f>IF($C2365="", "", IF(IFERROR(INDEX(Ingredients!E$11:E$310, MATCH($C2365, Ingredients!$B$11:$B$310, 0)), "")="", "", IFERROR(INDEX(Ingredients!E$11:E$310, MATCH($C2365, Ingredients!$B$11:$B$310, 0)), "")))</f>
        <v/>
      </c>
      <c r="AJ2365" s="108" t="str">
        <f>IF($C2365="", "", IF(IFERROR(INDEX(Ingredients!F$11:F$310, MATCH($C2365, Ingredients!$B$11:$B$310, 0)), "")="", "", IFERROR(INDEX(Ingredients!F$11:F$310, MATCH($C2365, Ingredients!$B$11:$B$310, 0)), "")))</f>
        <v/>
      </c>
      <c r="AK2365" s="106" t="str">
        <f>IF($C2365="", "", IF(IFERROR(INDEX(Ingredients!G$11:G$310, MATCH($C2365, Ingredients!$B$11:$B$310, 0)), "")="", "", IFERROR(INDEX(Ingredients!G$11:G$310, MATCH($C2365, Ingredients!$B$11:$B$310, 0)), "")))</f>
        <v/>
      </c>
      <c r="AL2365" s="79" t="str">
        <f>IF($C2365="", "", IF(IFERROR(INDEX(Ingredients!H$11:H$310, MATCH($C2365, Ingredients!$B$11:$B$310, 0)), "")="", "", IFERROR(INDEX(Ingredients!H$11:H$310, MATCH($C2365, Ingredients!$B$11:$B$310, 0)), "")))</f>
        <v/>
      </c>
      <c r="AN2365" s="83" t="str">
        <f t="shared" si="545"/>
        <v/>
      </c>
      <c r="AP2365" s="114" t="str">
        <f t="shared" si="555"/>
        <v/>
      </c>
      <c r="AR2365" s="117" t="str">
        <f>IF($C2365="", "", IF(IFERROR(INDEX(Ingredients!$AI$11:$AI$310, MATCH($C2365, Ingredients!$B$11:$B$310, 0)), "")="", "", IFERROR(INDEX(Ingredients!$AI$11:$AI$310, MATCH($C2365, Ingredients!$B$11:$B$310, 0)), "")))</f>
        <v/>
      </c>
      <c r="AT2365" s="120" t="str">
        <f t="shared" si="556"/>
        <v/>
      </c>
      <c r="AV2365" s="90" t="str">
        <f t="shared" si="546"/>
        <v/>
      </c>
      <c r="AX2365" s="90" t="str">
        <f>IF($AV2365="", "", COUNTIF($AV$11:$AV$5010, "&lt;"&amp;$AV2365)+1+COUNTIF($AV$11:$AV2365, $AV2365)-1)</f>
        <v/>
      </c>
      <c r="AZ2365" s="111" t="str">
        <f>IF($B2365="", "", SUMIF('Shopping List'!$AV$11:$AV$25, $B2365, 'Shopping List'!$BN$11:$BN$25))</f>
        <v/>
      </c>
      <c r="BB2365" s="117" t="str">
        <f t="shared" si="557"/>
        <v/>
      </c>
    </row>
    <row r="2366" spans="1:54" x14ac:dyDescent="0.25">
      <c r="A2366" s="4"/>
      <c r="B2366" s="37"/>
      <c r="C2366" s="124"/>
      <c r="D2366" s="39"/>
      <c r="E2366" s="125"/>
      <c r="F2366" s="48"/>
      <c r="G2366" s="4"/>
      <c r="H2366" s="4"/>
      <c r="I2366" s="95" t="str">
        <f>IF($C2366="", "", IF(IFERROR(INDEX(Ingredients!$C$11:$C$310, MATCH($C2366, Ingredients!$B$11:$B$310, 0)), "")="", "", IFERROR(INDEX(Ingredients!$C$11:$C$310, MATCH($C2366, Ingredients!$B$11:$B$310, 0)), "")))</f>
        <v/>
      </c>
      <c r="J2366" s="73" t="str">
        <f>IF($B2366="", "", IF(IFERROR(INDEX(Meals!$C$11:$C$260, MATCH($B2366, Meals!$B$11:$B$260, 0)), "")="", "", IFERROR(INDEX(Meals!$C$11:$C$260, MATCH($B2366, Meals!$B$11:$B$260, 0)), "")))</f>
        <v/>
      </c>
      <c r="K2366" s="4"/>
      <c r="L2366" s="72" t="str">
        <f t="shared" si="547"/>
        <v/>
      </c>
      <c r="M2366" s="73" t="str">
        <f t="shared" si="548"/>
        <v/>
      </c>
      <c r="N2366" s="4"/>
      <c r="O2366" s="78" t="str">
        <f t="shared" si="549"/>
        <v/>
      </c>
      <c r="P2366" s="79" t="str">
        <f t="shared" si="550"/>
        <v/>
      </c>
      <c r="Q2366" s="4"/>
      <c r="R2366" s="90" t="str">
        <f t="shared" si="551"/>
        <v/>
      </c>
      <c r="S2366" s="4"/>
      <c r="Y2366" s="18" t="str">
        <f t="shared" si="552"/>
        <v/>
      </c>
      <c r="AA2366" s="18" t="str">
        <f t="shared" si="543"/>
        <v/>
      </c>
      <c r="AB2366" s="18" t="str">
        <f t="shared" si="544"/>
        <v/>
      </c>
      <c r="AC2366" s="18" t="str">
        <f t="shared" si="553"/>
        <v/>
      </c>
      <c r="AD2366" s="18" t="str">
        <f t="shared" si="553"/>
        <v/>
      </c>
      <c r="AE2366" s="18" t="str">
        <f t="shared" si="554"/>
        <v/>
      </c>
      <c r="AG2366" s="95" t="str">
        <f>IF($C2366="", "", IF(IFERROR(INDEX(Ingredients!C$11:C$310, MATCH($C2366, Ingredients!$B$11:$B$310, 0)), "")="", "", IFERROR(INDEX(Ingredients!C$11:C$310, MATCH($C2366, Ingredients!$B$11:$B$310, 0)), "")))</f>
        <v/>
      </c>
      <c r="AH2366" s="105" t="str">
        <f>IF($C2366="", "", IF(IFERROR(INDEX(Ingredients!D$11:D$310, MATCH($C2366, Ingredients!$B$11:$B$310, 0)), "")="", "", IFERROR(INDEX(Ingredients!D$11:D$310, MATCH($C2366, Ingredients!$B$11:$B$310, 0)), "")))</f>
        <v/>
      </c>
      <c r="AI2366" s="106" t="str">
        <f>IF($C2366="", "", IF(IFERROR(INDEX(Ingredients!E$11:E$310, MATCH($C2366, Ingredients!$B$11:$B$310, 0)), "")="", "", IFERROR(INDEX(Ingredients!E$11:E$310, MATCH($C2366, Ingredients!$B$11:$B$310, 0)), "")))</f>
        <v/>
      </c>
      <c r="AJ2366" s="108" t="str">
        <f>IF($C2366="", "", IF(IFERROR(INDEX(Ingredients!F$11:F$310, MATCH($C2366, Ingredients!$B$11:$B$310, 0)), "")="", "", IFERROR(INDEX(Ingredients!F$11:F$310, MATCH($C2366, Ingredients!$B$11:$B$310, 0)), "")))</f>
        <v/>
      </c>
      <c r="AK2366" s="106" t="str">
        <f>IF($C2366="", "", IF(IFERROR(INDEX(Ingredients!G$11:G$310, MATCH($C2366, Ingredients!$B$11:$B$310, 0)), "")="", "", IFERROR(INDEX(Ingredients!G$11:G$310, MATCH($C2366, Ingredients!$B$11:$B$310, 0)), "")))</f>
        <v/>
      </c>
      <c r="AL2366" s="79" t="str">
        <f>IF($C2366="", "", IF(IFERROR(INDEX(Ingredients!H$11:H$310, MATCH($C2366, Ingredients!$B$11:$B$310, 0)), "")="", "", IFERROR(INDEX(Ingredients!H$11:H$310, MATCH($C2366, Ingredients!$B$11:$B$310, 0)), "")))</f>
        <v/>
      </c>
      <c r="AN2366" s="83" t="str">
        <f t="shared" si="545"/>
        <v/>
      </c>
      <c r="AP2366" s="114" t="str">
        <f t="shared" si="555"/>
        <v/>
      </c>
      <c r="AR2366" s="117" t="str">
        <f>IF($C2366="", "", IF(IFERROR(INDEX(Ingredients!$AI$11:$AI$310, MATCH($C2366, Ingredients!$B$11:$B$310, 0)), "")="", "", IFERROR(INDEX(Ingredients!$AI$11:$AI$310, MATCH($C2366, Ingredients!$B$11:$B$310, 0)), "")))</f>
        <v/>
      </c>
      <c r="AT2366" s="120" t="str">
        <f t="shared" si="556"/>
        <v/>
      </c>
      <c r="AV2366" s="90" t="str">
        <f t="shared" si="546"/>
        <v/>
      </c>
      <c r="AX2366" s="90" t="str">
        <f>IF($AV2366="", "", COUNTIF($AV$11:$AV$5010, "&lt;"&amp;$AV2366)+1+COUNTIF($AV$11:$AV2366, $AV2366)-1)</f>
        <v/>
      </c>
      <c r="AZ2366" s="111" t="str">
        <f>IF($B2366="", "", SUMIF('Shopping List'!$AV$11:$AV$25, $B2366, 'Shopping List'!$BN$11:$BN$25))</f>
        <v/>
      </c>
      <c r="BB2366" s="117" t="str">
        <f t="shared" si="557"/>
        <v/>
      </c>
    </row>
    <row r="2367" spans="1:54" x14ac:dyDescent="0.25">
      <c r="A2367" s="4"/>
      <c r="B2367" s="37"/>
      <c r="C2367" s="124"/>
      <c r="D2367" s="39"/>
      <c r="E2367" s="125"/>
      <c r="F2367" s="48"/>
      <c r="G2367" s="4"/>
      <c r="H2367" s="4"/>
      <c r="I2367" s="95" t="str">
        <f>IF($C2367="", "", IF(IFERROR(INDEX(Ingredients!$C$11:$C$310, MATCH($C2367, Ingredients!$B$11:$B$310, 0)), "")="", "", IFERROR(INDEX(Ingredients!$C$11:$C$310, MATCH($C2367, Ingredients!$B$11:$B$310, 0)), "")))</f>
        <v/>
      </c>
      <c r="J2367" s="73" t="str">
        <f>IF($B2367="", "", IF(IFERROR(INDEX(Meals!$C$11:$C$260, MATCH($B2367, Meals!$B$11:$B$260, 0)), "")="", "", IFERROR(INDEX(Meals!$C$11:$C$260, MATCH($B2367, Meals!$B$11:$B$260, 0)), "")))</f>
        <v/>
      </c>
      <c r="K2367" s="4"/>
      <c r="L2367" s="72" t="str">
        <f t="shared" si="547"/>
        <v/>
      </c>
      <c r="M2367" s="73" t="str">
        <f t="shared" si="548"/>
        <v/>
      </c>
      <c r="N2367" s="4"/>
      <c r="O2367" s="78" t="str">
        <f t="shared" si="549"/>
        <v/>
      </c>
      <c r="P2367" s="79" t="str">
        <f t="shared" si="550"/>
        <v/>
      </c>
      <c r="Q2367" s="4"/>
      <c r="R2367" s="90" t="str">
        <f t="shared" si="551"/>
        <v/>
      </c>
      <c r="S2367" s="4"/>
      <c r="Y2367" s="18" t="str">
        <f t="shared" si="552"/>
        <v/>
      </c>
      <c r="AA2367" s="18" t="str">
        <f t="shared" si="543"/>
        <v/>
      </c>
      <c r="AB2367" s="18" t="str">
        <f t="shared" si="544"/>
        <v/>
      </c>
      <c r="AC2367" s="18" t="str">
        <f t="shared" si="553"/>
        <v/>
      </c>
      <c r="AD2367" s="18" t="str">
        <f t="shared" si="553"/>
        <v/>
      </c>
      <c r="AE2367" s="18" t="str">
        <f t="shared" si="554"/>
        <v/>
      </c>
      <c r="AG2367" s="95" t="str">
        <f>IF($C2367="", "", IF(IFERROR(INDEX(Ingredients!C$11:C$310, MATCH($C2367, Ingredients!$B$11:$B$310, 0)), "")="", "", IFERROR(INDEX(Ingredients!C$11:C$310, MATCH($C2367, Ingredients!$B$11:$B$310, 0)), "")))</f>
        <v/>
      </c>
      <c r="AH2367" s="105" t="str">
        <f>IF($C2367="", "", IF(IFERROR(INDEX(Ingredients!D$11:D$310, MATCH($C2367, Ingredients!$B$11:$B$310, 0)), "")="", "", IFERROR(INDEX(Ingredients!D$11:D$310, MATCH($C2367, Ingredients!$B$11:$B$310, 0)), "")))</f>
        <v/>
      </c>
      <c r="AI2367" s="106" t="str">
        <f>IF($C2367="", "", IF(IFERROR(INDEX(Ingredients!E$11:E$310, MATCH($C2367, Ingredients!$B$11:$B$310, 0)), "")="", "", IFERROR(INDEX(Ingredients!E$11:E$310, MATCH($C2367, Ingredients!$B$11:$B$310, 0)), "")))</f>
        <v/>
      </c>
      <c r="AJ2367" s="108" t="str">
        <f>IF($C2367="", "", IF(IFERROR(INDEX(Ingredients!F$11:F$310, MATCH($C2367, Ingredients!$B$11:$B$310, 0)), "")="", "", IFERROR(INDEX(Ingredients!F$11:F$310, MATCH($C2367, Ingredients!$B$11:$B$310, 0)), "")))</f>
        <v/>
      </c>
      <c r="AK2367" s="106" t="str">
        <f>IF($C2367="", "", IF(IFERROR(INDEX(Ingredients!G$11:G$310, MATCH($C2367, Ingredients!$B$11:$B$310, 0)), "")="", "", IFERROR(INDEX(Ingredients!G$11:G$310, MATCH($C2367, Ingredients!$B$11:$B$310, 0)), "")))</f>
        <v/>
      </c>
      <c r="AL2367" s="79" t="str">
        <f>IF($C2367="", "", IF(IFERROR(INDEX(Ingredients!H$11:H$310, MATCH($C2367, Ingredients!$B$11:$B$310, 0)), "")="", "", IFERROR(INDEX(Ingredients!H$11:H$310, MATCH($C2367, Ingredients!$B$11:$B$310, 0)), "")))</f>
        <v/>
      </c>
      <c r="AN2367" s="83" t="str">
        <f t="shared" si="545"/>
        <v/>
      </c>
      <c r="AP2367" s="114" t="str">
        <f t="shared" si="555"/>
        <v/>
      </c>
      <c r="AR2367" s="117" t="str">
        <f>IF($C2367="", "", IF(IFERROR(INDEX(Ingredients!$AI$11:$AI$310, MATCH($C2367, Ingredients!$B$11:$B$310, 0)), "")="", "", IFERROR(INDEX(Ingredients!$AI$11:$AI$310, MATCH($C2367, Ingredients!$B$11:$B$310, 0)), "")))</f>
        <v/>
      </c>
      <c r="AT2367" s="120" t="str">
        <f t="shared" si="556"/>
        <v/>
      </c>
      <c r="AV2367" s="90" t="str">
        <f t="shared" si="546"/>
        <v/>
      </c>
      <c r="AX2367" s="90" t="str">
        <f>IF($AV2367="", "", COUNTIF($AV$11:$AV$5010, "&lt;"&amp;$AV2367)+1+COUNTIF($AV$11:$AV2367, $AV2367)-1)</f>
        <v/>
      </c>
      <c r="AZ2367" s="111" t="str">
        <f>IF($B2367="", "", SUMIF('Shopping List'!$AV$11:$AV$25, $B2367, 'Shopping List'!$BN$11:$BN$25))</f>
        <v/>
      </c>
      <c r="BB2367" s="117" t="str">
        <f t="shared" si="557"/>
        <v/>
      </c>
    </row>
    <row r="2368" spans="1:54" x14ac:dyDescent="0.25">
      <c r="A2368" s="4"/>
      <c r="B2368" s="37"/>
      <c r="C2368" s="124"/>
      <c r="D2368" s="39"/>
      <c r="E2368" s="125"/>
      <c r="F2368" s="48"/>
      <c r="G2368" s="4"/>
      <c r="H2368" s="4"/>
      <c r="I2368" s="95" t="str">
        <f>IF($C2368="", "", IF(IFERROR(INDEX(Ingredients!$C$11:$C$310, MATCH($C2368, Ingredients!$B$11:$B$310, 0)), "")="", "", IFERROR(INDEX(Ingredients!$C$11:$C$310, MATCH($C2368, Ingredients!$B$11:$B$310, 0)), "")))</f>
        <v/>
      </c>
      <c r="J2368" s="73" t="str">
        <f>IF($B2368="", "", IF(IFERROR(INDEX(Meals!$C$11:$C$260, MATCH($B2368, Meals!$B$11:$B$260, 0)), "")="", "", IFERROR(INDEX(Meals!$C$11:$C$260, MATCH($B2368, Meals!$B$11:$B$260, 0)), "")))</f>
        <v/>
      </c>
      <c r="K2368" s="4"/>
      <c r="L2368" s="72" t="str">
        <f t="shared" si="547"/>
        <v/>
      </c>
      <c r="M2368" s="73" t="str">
        <f t="shared" si="548"/>
        <v/>
      </c>
      <c r="N2368" s="4"/>
      <c r="O2368" s="78" t="str">
        <f t="shared" si="549"/>
        <v/>
      </c>
      <c r="P2368" s="79" t="str">
        <f t="shared" si="550"/>
        <v/>
      </c>
      <c r="Q2368" s="4"/>
      <c r="R2368" s="90" t="str">
        <f t="shared" si="551"/>
        <v/>
      </c>
      <c r="S2368" s="4"/>
      <c r="Y2368" s="18" t="str">
        <f t="shared" si="552"/>
        <v/>
      </c>
      <c r="AA2368" s="18" t="str">
        <f t="shared" si="543"/>
        <v/>
      </c>
      <c r="AB2368" s="18" t="str">
        <f t="shared" si="544"/>
        <v/>
      </c>
      <c r="AC2368" s="18" t="str">
        <f t="shared" si="553"/>
        <v/>
      </c>
      <c r="AD2368" s="18" t="str">
        <f t="shared" si="553"/>
        <v/>
      </c>
      <c r="AE2368" s="18" t="str">
        <f t="shared" si="554"/>
        <v/>
      </c>
      <c r="AG2368" s="95" t="str">
        <f>IF($C2368="", "", IF(IFERROR(INDEX(Ingredients!C$11:C$310, MATCH($C2368, Ingredients!$B$11:$B$310, 0)), "")="", "", IFERROR(INDEX(Ingredients!C$11:C$310, MATCH($C2368, Ingredients!$B$11:$B$310, 0)), "")))</f>
        <v/>
      </c>
      <c r="AH2368" s="105" t="str">
        <f>IF($C2368="", "", IF(IFERROR(INDEX(Ingredients!D$11:D$310, MATCH($C2368, Ingredients!$B$11:$B$310, 0)), "")="", "", IFERROR(INDEX(Ingredients!D$11:D$310, MATCH($C2368, Ingredients!$B$11:$B$310, 0)), "")))</f>
        <v/>
      </c>
      <c r="AI2368" s="106" t="str">
        <f>IF($C2368="", "", IF(IFERROR(INDEX(Ingredients!E$11:E$310, MATCH($C2368, Ingredients!$B$11:$B$310, 0)), "")="", "", IFERROR(INDEX(Ingredients!E$11:E$310, MATCH($C2368, Ingredients!$B$11:$B$310, 0)), "")))</f>
        <v/>
      </c>
      <c r="AJ2368" s="108" t="str">
        <f>IF($C2368="", "", IF(IFERROR(INDEX(Ingredients!F$11:F$310, MATCH($C2368, Ingredients!$B$11:$B$310, 0)), "")="", "", IFERROR(INDEX(Ingredients!F$11:F$310, MATCH($C2368, Ingredients!$B$11:$B$310, 0)), "")))</f>
        <v/>
      </c>
      <c r="AK2368" s="106" t="str">
        <f>IF($C2368="", "", IF(IFERROR(INDEX(Ingredients!G$11:G$310, MATCH($C2368, Ingredients!$B$11:$B$310, 0)), "")="", "", IFERROR(INDEX(Ingredients!G$11:G$310, MATCH($C2368, Ingredients!$B$11:$B$310, 0)), "")))</f>
        <v/>
      </c>
      <c r="AL2368" s="79" t="str">
        <f>IF($C2368="", "", IF(IFERROR(INDEX(Ingredients!H$11:H$310, MATCH($C2368, Ingredients!$B$11:$B$310, 0)), "")="", "", IFERROR(INDEX(Ingredients!H$11:H$310, MATCH($C2368, Ingredients!$B$11:$B$310, 0)), "")))</f>
        <v/>
      </c>
      <c r="AN2368" s="83" t="str">
        <f t="shared" si="545"/>
        <v/>
      </c>
      <c r="AP2368" s="114" t="str">
        <f t="shared" si="555"/>
        <v/>
      </c>
      <c r="AR2368" s="117" t="str">
        <f>IF($C2368="", "", IF(IFERROR(INDEX(Ingredients!$AI$11:$AI$310, MATCH($C2368, Ingredients!$B$11:$B$310, 0)), "")="", "", IFERROR(INDEX(Ingredients!$AI$11:$AI$310, MATCH($C2368, Ingredients!$B$11:$B$310, 0)), "")))</f>
        <v/>
      </c>
      <c r="AT2368" s="120" t="str">
        <f t="shared" si="556"/>
        <v/>
      </c>
      <c r="AV2368" s="90" t="str">
        <f t="shared" si="546"/>
        <v/>
      </c>
      <c r="AX2368" s="90" t="str">
        <f>IF($AV2368="", "", COUNTIF($AV$11:$AV$5010, "&lt;"&amp;$AV2368)+1+COUNTIF($AV$11:$AV2368, $AV2368)-1)</f>
        <v/>
      </c>
      <c r="AZ2368" s="111" t="str">
        <f>IF($B2368="", "", SUMIF('Shopping List'!$AV$11:$AV$25, $B2368, 'Shopping List'!$BN$11:$BN$25))</f>
        <v/>
      </c>
      <c r="BB2368" s="117" t="str">
        <f t="shared" si="557"/>
        <v/>
      </c>
    </row>
    <row r="2369" spans="1:54" x14ac:dyDescent="0.25">
      <c r="A2369" s="4"/>
      <c r="B2369" s="37"/>
      <c r="C2369" s="124"/>
      <c r="D2369" s="39"/>
      <c r="E2369" s="125"/>
      <c r="F2369" s="48"/>
      <c r="G2369" s="4"/>
      <c r="H2369" s="4"/>
      <c r="I2369" s="95" t="str">
        <f>IF($C2369="", "", IF(IFERROR(INDEX(Ingredients!$C$11:$C$310, MATCH($C2369, Ingredients!$B$11:$B$310, 0)), "")="", "", IFERROR(INDEX(Ingredients!$C$11:$C$310, MATCH($C2369, Ingredients!$B$11:$B$310, 0)), "")))</f>
        <v/>
      </c>
      <c r="J2369" s="73" t="str">
        <f>IF($B2369="", "", IF(IFERROR(INDEX(Meals!$C$11:$C$260, MATCH($B2369, Meals!$B$11:$B$260, 0)), "")="", "", IFERROR(INDEX(Meals!$C$11:$C$260, MATCH($B2369, Meals!$B$11:$B$260, 0)), "")))</f>
        <v/>
      </c>
      <c r="K2369" s="4"/>
      <c r="L2369" s="72" t="str">
        <f t="shared" si="547"/>
        <v/>
      </c>
      <c r="M2369" s="73" t="str">
        <f t="shared" si="548"/>
        <v/>
      </c>
      <c r="N2369" s="4"/>
      <c r="O2369" s="78" t="str">
        <f t="shared" si="549"/>
        <v/>
      </c>
      <c r="P2369" s="79" t="str">
        <f t="shared" si="550"/>
        <v/>
      </c>
      <c r="Q2369" s="4"/>
      <c r="R2369" s="90" t="str">
        <f t="shared" si="551"/>
        <v/>
      </c>
      <c r="S2369" s="4"/>
      <c r="Y2369" s="18" t="str">
        <f t="shared" si="552"/>
        <v/>
      </c>
      <c r="AA2369" s="18" t="str">
        <f t="shared" si="543"/>
        <v/>
      </c>
      <c r="AB2369" s="18" t="str">
        <f t="shared" si="544"/>
        <v/>
      </c>
      <c r="AC2369" s="18" t="str">
        <f t="shared" si="553"/>
        <v/>
      </c>
      <c r="AD2369" s="18" t="str">
        <f t="shared" si="553"/>
        <v/>
      </c>
      <c r="AE2369" s="18" t="str">
        <f t="shared" si="554"/>
        <v/>
      </c>
      <c r="AG2369" s="95" t="str">
        <f>IF($C2369="", "", IF(IFERROR(INDEX(Ingredients!C$11:C$310, MATCH($C2369, Ingredients!$B$11:$B$310, 0)), "")="", "", IFERROR(INDEX(Ingredients!C$11:C$310, MATCH($C2369, Ingredients!$B$11:$B$310, 0)), "")))</f>
        <v/>
      </c>
      <c r="AH2369" s="105" t="str">
        <f>IF($C2369="", "", IF(IFERROR(INDEX(Ingredients!D$11:D$310, MATCH($C2369, Ingredients!$B$11:$B$310, 0)), "")="", "", IFERROR(INDEX(Ingredients!D$11:D$310, MATCH($C2369, Ingredients!$B$11:$B$310, 0)), "")))</f>
        <v/>
      </c>
      <c r="AI2369" s="106" t="str">
        <f>IF($C2369="", "", IF(IFERROR(INDEX(Ingredients!E$11:E$310, MATCH($C2369, Ingredients!$B$11:$B$310, 0)), "")="", "", IFERROR(INDEX(Ingredients!E$11:E$310, MATCH($C2369, Ingredients!$B$11:$B$310, 0)), "")))</f>
        <v/>
      </c>
      <c r="AJ2369" s="108" t="str">
        <f>IF($C2369="", "", IF(IFERROR(INDEX(Ingredients!F$11:F$310, MATCH($C2369, Ingredients!$B$11:$B$310, 0)), "")="", "", IFERROR(INDEX(Ingredients!F$11:F$310, MATCH($C2369, Ingredients!$B$11:$B$310, 0)), "")))</f>
        <v/>
      </c>
      <c r="AK2369" s="106" t="str">
        <f>IF($C2369="", "", IF(IFERROR(INDEX(Ingredients!G$11:G$310, MATCH($C2369, Ingredients!$B$11:$B$310, 0)), "")="", "", IFERROR(INDEX(Ingredients!G$11:G$310, MATCH($C2369, Ingredients!$B$11:$B$310, 0)), "")))</f>
        <v/>
      </c>
      <c r="AL2369" s="79" t="str">
        <f>IF($C2369="", "", IF(IFERROR(INDEX(Ingredients!H$11:H$310, MATCH($C2369, Ingredients!$B$11:$B$310, 0)), "")="", "", IFERROR(INDEX(Ingredients!H$11:H$310, MATCH($C2369, Ingredients!$B$11:$B$310, 0)), "")))</f>
        <v/>
      </c>
      <c r="AN2369" s="83" t="str">
        <f t="shared" si="545"/>
        <v/>
      </c>
      <c r="AP2369" s="114" t="str">
        <f t="shared" si="555"/>
        <v/>
      </c>
      <c r="AR2369" s="117" t="str">
        <f>IF($C2369="", "", IF(IFERROR(INDEX(Ingredients!$AI$11:$AI$310, MATCH($C2369, Ingredients!$B$11:$B$310, 0)), "")="", "", IFERROR(INDEX(Ingredients!$AI$11:$AI$310, MATCH($C2369, Ingredients!$B$11:$B$310, 0)), "")))</f>
        <v/>
      </c>
      <c r="AT2369" s="120" t="str">
        <f t="shared" si="556"/>
        <v/>
      </c>
      <c r="AV2369" s="90" t="str">
        <f t="shared" si="546"/>
        <v/>
      </c>
      <c r="AX2369" s="90" t="str">
        <f>IF($AV2369="", "", COUNTIF($AV$11:$AV$5010, "&lt;"&amp;$AV2369)+1+COUNTIF($AV$11:$AV2369, $AV2369)-1)</f>
        <v/>
      </c>
      <c r="AZ2369" s="111" t="str">
        <f>IF($B2369="", "", SUMIF('Shopping List'!$AV$11:$AV$25, $B2369, 'Shopping List'!$BN$11:$BN$25))</f>
        <v/>
      </c>
      <c r="BB2369" s="117" t="str">
        <f t="shared" si="557"/>
        <v/>
      </c>
    </row>
    <row r="2370" spans="1:54" x14ac:dyDescent="0.25">
      <c r="A2370" s="4"/>
      <c r="B2370" s="37"/>
      <c r="C2370" s="124"/>
      <c r="D2370" s="39"/>
      <c r="E2370" s="125"/>
      <c r="F2370" s="48"/>
      <c r="G2370" s="4"/>
      <c r="H2370" s="4"/>
      <c r="I2370" s="95" t="str">
        <f>IF($C2370="", "", IF(IFERROR(INDEX(Ingredients!$C$11:$C$310, MATCH($C2370, Ingredients!$B$11:$B$310, 0)), "")="", "", IFERROR(INDEX(Ingredients!$C$11:$C$310, MATCH($C2370, Ingredients!$B$11:$B$310, 0)), "")))</f>
        <v/>
      </c>
      <c r="J2370" s="73" t="str">
        <f>IF($B2370="", "", IF(IFERROR(INDEX(Meals!$C$11:$C$260, MATCH($B2370, Meals!$B$11:$B$260, 0)), "")="", "", IFERROR(INDEX(Meals!$C$11:$C$260, MATCH($B2370, Meals!$B$11:$B$260, 0)), "")))</f>
        <v/>
      </c>
      <c r="K2370" s="4"/>
      <c r="L2370" s="72" t="str">
        <f t="shared" si="547"/>
        <v/>
      </c>
      <c r="M2370" s="73" t="str">
        <f t="shared" si="548"/>
        <v/>
      </c>
      <c r="N2370" s="4"/>
      <c r="O2370" s="78" t="str">
        <f t="shared" si="549"/>
        <v/>
      </c>
      <c r="P2370" s="79" t="str">
        <f t="shared" si="550"/>
        <v/>
      </c>
      <c r="Q2370" s="4"/>
      <c r="R2370" s="90" t="str">
        <f t="shared" si="551"/>
        <v/>
      </c>
      <c r="S2370" s="4"/>
      <c r="Y2370" s="18" t="str">
        <f t="shared" si="552"/>
        <v/>
      </c>
      <c r="AA2370" s="18" t="str">
        <f t="shared" si="543"/>
        <v/>
      </c>
      <c r="AB2370" s="18" t="str">
        <f t="shared" si="544"/>
        <v/>
      </c>
      <c r="AC2370" s="18" t="str">
        <f t="shared" si="553"/>
        <v/>
      </c>
      <c r="AD2370" s="18" t="str">
        <f t="shared" si="553"/>
        <v/>
      </c>
      <c r="AE2370" s="18" t="str">
        <f t="shared" si="554"/>
        <v/>
      </c>
      <c r="AG2370" s="95" t="str">
        <f>IF($C2370="", "", IF(IFERROR(INDEX(Ingredients!C$11:C$310, MATCH($C2370, Ingredients!$B$11:$B$310, 0)), "")="", "", IFERROR(INDEX(Ingredients!C$11:C$310, MATCH($C2370, Ingredients!$B$11:$B$310, 0)), "")))</f>
        <v/>
      </c>
      <c r="AH2370" s="105" t="str">
        <f>IF($C2370="", "", IF(IFERROR(INDEX(Ingredients!D$11:D$310, MATCH($C2370, Ingredients!$B$11:$B$310, 0)), "")="", "", IFERROR(INDEX(Ingredients!D$11:D$310, MATCH($C2370, Ingredients!$B$11:$B$310, 0)), "")))</f>
        <v/>
      </c>
      <c r="AI2370" s="106" t="str">
        <f>IF($C2370="", "", IF(IFERROR(INDEX(Ingredients!E$11:E$310, MATCH($C2370, Ingredients!$B$11:$B$310, 0)), "")="", "", IFERROR(INDEX(Ingredients!E$11:E$310, MATCH($C2370, Ingredients!$B$11:$B$310, 0)), "")))</f>
        <v/>
      </c>
      <c r="AJ2370" s="108" t="str">
        <f>IF($C2370="", "", IF(IFERROR(INDEX(Ingredients!F$11:F$310, MATCH($C2370, Ingredients!$B$11:$B$310, 0)), "")="", "", IFERROR(INDEX(Ingredients!F$11:F$310, MATCH($C2370, Ingredients!$B$11:$B$310, 0)), "")))</f>
        <v/>
      </c>
      <c r="AK2370" s="106" t="str">
        <f>IF($C2370="", "", IF(IFERROR(INDEX(Ingredients!G$11:G$310, MATCH($C2370, Ingredients!$B$11:$B$310, 0)), "")="", "", IFERROR(INDEX(Ingredients!G$11:G$310, MATCH($C2370, Ingredients!$B$11:$B$310, 0)), "")))</f>
        <v/>
      </c>
      <c r="AL2370" s="79" t="str">
        <f>IF($C2370="", "", IF(IFERROR(INDEX(Ingredients!H$11:H$310, MATCH($C2370, Ingredients!$B$11:$B$310, 0)), "")="", "", IFERROR(INDEX(Ingredients!H$11:H$310, MATCH($C2370, Ingredients!$B$11:$B$310, 0)), "")))</f>
        <v/>
      </c>
      <c r="AN2370" s="83" t="str">
        <f t="shared" si="545"/>
        <v/>
      </c>
      <c r="AP2370" s="114" t="str">
        <f t="shared" si="555"/>
        <v/>
      </c>
      <c r="AR2370" s="117" t="str">
        <f>IF($C2370="", "", IF(IFERROR(INDEX(Ingredients!$AI$11:$AI$310, MATCH($C2370, Ingredients!$B$11:$B$310, 0)), "")="", "", IFERROR(INDEX(Ingredients!$AI$11:$AI$310, MATCH($C2370, Ingredients!$B$11:$B$310, 0)), "")))</f>
        <v/>
      </c>
      <c r="AT2370" s="120" t="str">
        <f t="shared" si="556"/>
        <v/>
      </c>
      <c r="AV2370" s="90" t="str">
        <f t="shared" si="546"/>
        <v/>
      </c>
      <c r="AX2370" s="90" t="str">
        <f>IF($AV2370="", "", COUNTIF($AV$11:$AV$5010, "&lt;"&amp;$AV2370)+1+COUNTIF($AV$11:$AV2370, $AV2370)-1)</f>
        <v/>
      </c>
      <c r="AZ2370" s="111" t="str">
        <f>IF($B2370="", "", SUMIF('Shopping List'!$AV$11:$AV$25, $B2370, 'Shopping List'!$BN$11:$BN$25))</f>
        <v/>
      </c>
      <c r="BB2370" s="117" t="str">
        <f t="shared" si="557"/>
        <v/>
      </c>
    </row>
    <row r="2371" spans="1:54" x14ac:dyDescent="0.25">
      <c r="A2371" s="4"/>
      <c r="B2371" s="37"/>
      <c r="C2371" s="124"/>
      <c r="D2371" s="39"/>
      <c r="E2371" s="125"/>
      <c r="F2371" s="48"/>
      <c r="G2371" s="4"/>
      <c r="H2371" s="4"/>
      <c r="I2371" s="95" t="str">
        <f>IF($C2371="", "", IF(IFERROR(INDEX(Ingredients!$C$11:$C$310, MATCH($C2371, Ingredients!$B$11:$B$310, 0)), "")="", "", IFERROR(INDEX(Ingredients!$C$11:$C$310, MATCH($C2371, Ingredients!$B$11:$B$310, 0)), "")))</f>
        <v/>
      </c>
      <c r="J2371" s="73" t="str">
        <f>IF($B2371="", "", IF(IFERROR(INDEX(Meals!$C$11:$C$260, MATCH($B2371, Meals!$B$11:$B$260, 0)), "")="", "", IFERROR(INDEX(Meals!$C$11:$C$260, MATCH($B2371, Meals!$B$11:$B$260, 0)), "")))</f>
        <v/>
      </c>
      <c r="K2371" s="4"/>
      <c r="L2371" s="72" t="str">
        <f t="shared" si="547"/>
        <v/>
      </c>
      <c r="M2371" s="73" t="str">
        <f t="shared" si="548"/>
        <v/>
      </c>
      <c r="N2371" s="4"/>
      <c r="O2371" s="78" t="str">
        <f t="shared" si="549"/>
        <v/>
      </c>
      <c r="P2371" s="79" t="str">
        <f t="shared" si="550"/>
        <v/>
      </c>
      <c r="Q2371" s="4"/>
      <c r="R2371" s="90" t="str">
        <f t="shared" si="551"/>
        <v/>
      </c>
      <c r="S2371" s="4"/>
      <c r="Y2371" s="18" t="str">
        <f t="shared" si="552"/>
        <v/>
      </c>
      <c r="AA2371" s="18" t="str">
        <f t="shared" si="543"/>
        <v/>
      </c>
      <c r="AB2371" s="18" t="str">
        <f t="shared" si="544"/>
        <v/>
      </c>
      <c r="AC2371" s="18" t="str">
        <f t="shared" si="553"/>
        <v/>
      </c>
      <c r="AD2371" s="18" t="str">
        <f t="shared" si="553"/>
        <v/>
      </c>
      <c r="AE2371" s="18" t="str">
        <f t="shared" si="554"/>
        <v/>
      </c>
      <c r="AG2371" s="95" t="str">
        <f>IF($C2371="", "", IF(IFERROR(INDEX(Ingredients!C$11:C$310, MATCH($C2371, Ingredients!$B$11:$B$310, 0)), "")="", "", IFERROR(INDEX(Ingredients!C$11:C$310, MATCH($C2371, Ingredients!$B$11:$B$310, 0)), "")))</f>
        <v/>
      </c>
      <c r="AH2371" s="105" t="str">
        <f>IF($C2371="", "", IF(IFERROR(INDEX(Ingredients!D$11:D$310, MATCH($C2371, Ingredients!$B$11:$B$310, 0)), "")="", "", IFERROR(INDEX(Ingredients!D$11:D$310, MATCH($C2371, Ingredients!$B$11:$B$310, 0)), "")))</f>
        <v/>
      </c>
      <c r="AI2371" s="106" t="str">
        <f>IF($C2371="", "", IF(IFERROR(INDEX(Ingredients!E$11:E$310, MATCH($C2371, Ingredients!$B$11:$B$310, 0)), "")="", "", IFERROR(INDEX(Ingredients!E$11:E$310, MATCH($C2371, Ingredients!$B$11:$B$310, 0)), "")))</f>
        <v/>
      </c>
      <c r="AJ2371" s="108" t="str">
        <f>IF($C2371="", "", IF(IFERROR(INDEX(Ingredients!F$11:F$310, MATCH($C2371, Ingredients!$B$11:$B$310, 0)), "")="", "", IFERROR(INDEX(Ingredients!F$11:F$310, MATCH($C2371, Ingredients!$B$11:$B$310, 0)), "")))</f>
        <v/>
      </c>
      <c r="AK2371" s="106" t="str">
        <f>IF($C2371="", "", IF(IFERROR(INDEX(Ingredients!G$11:G$310, MATCH($C2371, Ingredients!$B$11:$B$310, 0)), "")="", "", IFERROR(INDEX(Ingredients!G$11:G$310, MATCH($C2371, Ingredients!$B$11:$B$310, 0)), "")))</f>
        <v/>
      </c>
      <c r="AL2371" s="79" t="str">
        <f>IF($C2371="", "", IF(IFERROR(INDEX(Ingredients!H$11:H$310, MATCH($C2371, Ingredients!$B$11:$B$310, 0)), "")="", "", IFERROR(INDEX(Ingredients!H$11:H$310, MATCH($C2371, Ingredients!$B$11:$B$310, 0)), "")))</f>
        <v/>
      </c>
      <c r="AN2371" s="83" t="str">
        <f t="shared" si="545"/>
        <v/>
      </c>
      <c r="AP2371" s="114" t="str">
        <f t="shared" si="555"/>
        <v/>
      </c>
      <c r="AR2371" s="117" t="str">
        <f>IF($C2371="", "", IF(IFERROR(INDEX(Ingredients!$AI$11:$AI$310, MATCH($C2371, Ingredients!$B$11:$B$310, 0)), "")="", "", IFERROR(INDEX(Ingredients!$AI$11:$AI$310, MATCH($C2371, Ingredients!$B$11:$B$310, 0)), "")))</f>
        <v/>
      </c>
      <c r="AT2371" s="120" t="str">
        <f t="shared" si="556"/>
        <v/>
      </c>
      <c r="AV2371" s="90" t="str">
        <f t="shared" si="546"/>
        <v/>
      </c>
      <c r="AX2371" s="90" t="str">
        <f>IF($AV2371="", "", COUNTIF($AV$11:$AV$5010, "&lt;"&amp;$AV2371)+1+COUNTIF($AV$11:$AV2371, $AV2371)-1)</f>
        <v/>
      </c>
      <c r="AZ2371" s="111" t="str">
        <f>IF($B2371="", "", SUMIF('Shopping List'!$AV$11:$AV$25, $B2371, 'Shopping List'!$BN$11:$BN$25))</f>
        <v/>
      </c>
      <c r="BB2371" s="117" t="str">
        <f t="shared" si="557"/>
        <v/>
      </c>
    </row>
    <row r="2372" spans="1:54" x14ac:dyDescent="0.25">
      <c r="A2372" s="4"/>
      <c r="B2372" s="37"/>
      <c r="C2372" s="124"/>
      <c r="D2372" s="39"/>
      <c r="E2372" s="125"/>
      <c r="F2372" s="48"/>
      <c r="G2372" s="4"/>
      <c r="H2372" s="4"/>
      <c r="I2372" s="95" t="str">
        <f>IF($C2372="", "", IF(IFERROR(INDEX(Ingredients!$C$11:$C$310, MATCH($C2372, Ingredients!$B$11:$B$310, 0)), "")="", "", IFERROR(INDEX(Ingredients!$C$11:$C$310, MATCH($C2372, Ingredients!$B$11:$B$310, 0)), "")))</f>
        <v/>
      </c>
      <c r="J2372" s="73" t="str">
        <f>IF($B2372="", "", IF(IFERROR(INDEX(Meals!$C$11:$C$260, MATCH($B2372, Meals!$B$11:$B$260, 0)), "")="", "", IFERROR(INDEX(Meals!$C$11:$C$260, MATCH($B2372, Meals!$B$11:$B$260, 0)), "")))</f>
        <v/>
      </c>
      <c r="K2372" s="4"/>
      <c r="L2372" s="72" t="str">
        <f t="shared" si="547"/>
        <v/>
      </c>
      <c r="M2372" s="73" t="str">
        <f t="shared" si="548"/>
        <v/>
      </c>
      <c r="N2372" s="4"/>
      <c r="O2372" s="78" t="str">
        <f t="shared" si="549"/>
        <v/>
      </c>
      <c r="P2372" s="79" t="str">
        <f t="shared" si="550"/>
        <v/>
      </c>
      <c r="Q2372" s="4"/>
      <c r="R2372" s="90" t="str">
        <f t="shared" si="551"/>
        <v/>
      </c>
      <c r="S2372" s="4"/>
      <c r="Y2372" s="18" t="str">
        <f t="shared" si="552"/>
        <v/>
      </c>
      <c r="AA2372" s="18" t="str">
        <f t="shared" si="543"/>
        <v/>
      </c>
      <c r="AB2372" s="18" t="str">
        <f t="shared" si="544"/>
        <v/>
      </c>
      <c r="AC2372" s="18" t="str">
        <f t="shared" si="553"/>
        <v/>
      </c>
      <c r="AD2372" s="18" t="str">
        <f t="shared" si="553"/>
        <v/>
      </c>
      <c r="AE2372" s="18" t="str">
        <f t="shared" si="554"/>
        <v/>
      </c>
      <c r="AG2372" s="95" t="str">
        <f>IF($C2372="", "", IF(IFERROR(INDEX(Ingredients!C$11:C$310, MATCH($C2372, Ingredients!$B$11:$B$310, 0)), "")="", "", IFERROR(INDEX(Ingredients!C$11:C$310, MATCH($C2372, Ingredients!$B$11:$B$310, 0)), "")))</f>
        <v/>
      </c>
      <c r="AH2372" s="105" t="str">
        <f>IF($C2372="", "", IF(IFERROR(INDEX(Ingredients!D$11:D$310, MATCH($C2372, Ingredients!$B$11:$B$310, 0)), "")="", "", IFERROR(INDEX(Ingredients!D$11:D$310, MATCH($C2372, Ingredients!$B$11:$B$310, 0)), "")))</f>
        <v/>
      </c>
      <c r="AI2372" s="106" t="str">
        <f>IF($C2372="", "", IF(IFERROR(INDEX(Ingredients!E$11:E$310, MATCH($C2372, Ingredients!$B$11:$B$310, 0)), "")="", "", IFERROR(INDEX(Ingredients!E$11:E$310, MATCH($C2372, Ingredients!$B$11:$B$310, 0)), "")))</f>
        <v/>
      </c>
      <c r="AJ2372" s="108" t="str">
        <f>IF($C2372="", "", IF(IFERROR(INDEX(Ingredients!F$11:F$310, MATCH($C2372, Ingredients!$B$11:$B$310, 0)), "")="", "", IFERROR(INDEX(Ingredients!F$11:F$310, MATCH($C2372, Ingredients!$B$11:$B$310, 0)), "")))</f>
        <v/>
      </c>
      <c r="AK2372" s="106" t="str">
        <f>IF($C2372="", "", IF(IFERROR(INDEX(Ingredients!G$11:G$310, MATCH($C2372, Ingredients!$B$11:$B$310, 0)), "")="", "", IFERROR(INDEX(Ingredients!G$11:G$310, MATCH($C2372, Ingredients!$B$11:$B$310, 0)), "")))</f>
        <v/>
      </c>
      <c r="AL2372" s="79" t="str">
        <f>IF($C2372="", "", IF(IFERROR(INDEX(Ingredients!H$11:H$310, MATCH($C2372, Ingredients!$B$11:$B$310, 0)), "")="", "", IFERROR(INDEX(Ingredients!H$11:H$310, MATCH($C2372, Ingredients!$B$11:$B$310, 0)), "")))</f>
        <v/>
      </c>
      <c r="AN2372" s="83" t="str">
        <f t="shared" si="545"/>
        <v/>
      </c>
      <c r="AP2372" s="114" t="str">
        <f t="shared" si="555"/>
        <v/>
      </c>
      <c r="AR2372" s="117" t="str">
        <f>IF($C2372="", "", IF(IFERROR(INDEX(Ingredients!$AI$11:$AI$310, MATCH($C2372, Ingredients!$B$11:$B$310, 0)), "")="", "", IFERROR(INDEX(Ingredients!$AI$11:$AI$310, MATCH($C2372, Ingredients!$B$11:$B$310, 0)), "")))</f>
        <v/>
      </c>
      <c r="AT2372" s="120" t="str">
        <f t="shared" si="556"/>
        <v/>
      </c>
      <c r="AV2372" s="90" t="str">
        <f t="shared" si="546"/>
        <v/>
      </c>
      <c r="AX2372" s="90" t="str">
        <f>IF($AV2372="", "", COUNTIF($AV$11:$AV$5010, "&lt;"&amp;$AV2372)+1+COUNTIF($AV$11:$AV2372, $AV2372)-1)</f>
        <v/>
      </c>
      <c r="AZ2372" s="111" t="str">
        <f>IF($B2372="", "", SUMIF('Shopping List'!$AV$11:$AV$25, $B2372, 'Shopping List'!$BN$11:$BN$25))</f>
        <v/>
      </c>
      <c r="BB2372" s="117" t="str">
        <f t="shared" si="557"/>
        <v/>
      </c>
    </row>
    <row r="2373" spans="1:54" x14ac:dyDescent="0.25">
      <c r="A2373" s="4"/>
      <c r="B2373" s="37"/>
      <c r="C2373" s="124"/>
      <c r="D2373" s="39"/>
      <c r="E2373" s="125"/>
      <c r="F2373" s="48"/>
      <c r="G2373" s="4"/>
      <c r="H2373" s="4"/>
      <c r="I2373" s="95" t="str">
        <f>IF($C2373="", "", IF(IFERROR(INDEX(Ingredients!$C$11:$C$310, MATCH($C2373, Ingredients!$B$11:$B$310, 0)), "")="", "", IFERROR(INDEX(Ingredients!$C$11:$C$310, MATCH($C2373, Ingredients!$B$11:$B$310, 0)), "")))</f>
        <v/>
      </c>
      <c r="J2373" s="73" t="str">
        <f>IF($B2373="", "", IF(IFERROR(INDEX(Meals!$C$11:$C$260, MATCH($B2373, Meals!$B$11:$B$260, 0)), "")="", "", IFERROR(INDEX(Meals!$C$11:$C$260, MATCH($B2373, Meals!$B$11:$B$260, 0)), "")))</f>
        <v/>
      </c>
      <c r="K2373" s="4"/>
      <c r="L2373" s="72" t="str">
        <f t="shared" si="547"/>
        <v/>
      </c>
      <c r="M2373" s="73" t="str">
        <f t="shared" si="548"/>
        <v/>
      </c>
      <c r="N2373" s="4"/>
      <c r="O2373" s="78" t="str">
        <f t="shared" si="549"/>
        <v/>
      </c>
      <c r="P2373" s="79" t="str">
        <f t="shared" si="550"/>
        <v/>
      </c>
      <c r="Q2373" s="4"/>
      <c r="R2373" s="90" t="str">
        <f t="shared" si="551"/>
        <v/>
      </c>
      <c r="S2373" s="4"/>
      <c r="Y2373" s="18" t="str">
        <f t="shared" si="552"/>
        <v/>
      </c>
      <c r="AA2373" s="18" t="str">
        <f t="shared" si="543"/>
        <v/>
      </c>
      <c r="AB2373" s="18" t="str">
        <f t="shared" si="544"/>
        <v/>
      </c>
      <c r="AC2373" s="18" t="str">
        <f t="shared" si="553"/>
        <v/>
      </c>
      <c r="AD2373" s="18" t="str">
        <f t="shared" si="553"/>
        <v/>
      </c>
      <c r="AE2373" s="18" t="str">
        <f t="shared" si="554"/>
        <v/>
      </c>
      <c r="AG2373" s="95" t="str">
        <f>IF($C2373="", "", IF(IFERROR(INDEX(Ingredients!C$11:C$310, MATCH($C2373, Ingredients!$B$11:$B$310, 0)), "")="", "", IFERROR(INDEX(Ingredients!C$11:C$310, MATCH($C2373, Ingredients!$B$11:$B$310, 0)), "")))</f>
        <v/>
      </c>
      <c r="AH2373" s="105" t="str">
        <f>IF($C2373="", "", IF(IFERROR(INDEX(Ingredients!D$11:D$310, MATCH($C2373, Ingredients!$B$11:$B$310, 0)), "")="", "", IFERROR(INDEX(Ingredients!D$11:D$310, MATCH($C2373, Ingredients!$B$11:$B$310, 0)), "")))</f>
        <v/>
      </c>
      <c r="AI2373" s="106" t="str">
        <f>IF($C2373="", "", IF(IFERROR(INDEX(Ingredients!E$11:E$310, MATCH($C2373, Ingredients!$B$11:$B$310, 0)), "")="", "", IFERROR(INDEX(Ingredients!E$11:E$310, MATCH($C2373, Ingredients!$B$11:$B$310, 0)), "")))</f>
        <v/>
      </c>
      <c r="AJ2373" s="108" t="str">
        <f>IF($C2373="", "", IF(IFERROR(INDEX(Ingredients!F$11:F$310, MATCH($C2373, Ingredients!$B$11:$B$310, 0)), "")="", "", IFERROR(INDEX(Ingredients!F$11:F$310, MATCH($C2373, Ingredients!$B$11:$B$310, 0)), "")))</f>
        <v/>
      </c>
      <c r="AK2373" s="106" t="str">
        <f>IF($C2373="", "", IF(IFERROR(INDEX(Ingredients!G$11:G$310, MATCH($C2373, Ingredients!$B$11:$B$310, 0)), "")="", "", IFERROR(INDEX(Ingredients!G$11:G$310, MATCH($C2373, Ingredients!$B$11:$B$310, 0)), "")))</f>
        <v/>
      </c>
      <c r="AL2373" s="79" t="str">
        <f>IF($C2373="", "", IF(IFERROR(INDEX(Ingredients!H$11:H$310, MATCH($C2373, Ingredients!$B$11:$B$310, 0)), "")="", "", IFERROR(INDEX(Ingredients!H$11:H$310, MATCH($C2373, Ingredients!$B$11:$B$310, 0)), "")))</f>
        <v/>
      </c>
      <c r="AN2373" s="83" t="str">
        <f t="shared" si="545"/>
        <v/>
      </c>
      <c r="AP2373" s="114" t="str">
        <f t="shared" si="555"/>
        <v/>
      </c>
      <c r="AR2373" s="117" t="str">
        <f>IF($C2373="", "", IF(IFERROR(INDEX(Ingredients!$AI$11:$AI$310, MATCH($C2373, Ingredients!$B$11:$B$310, 0)), "")="", "", IFERROR(INDEX(Ingredients!$AI$11:$AI$310, MATCH($C2373, Ingredients!$B$11:$B$310, 0)), "")))</f>
        <v/>
      </c>
      <c r="AT2373" s="120" t="str">
        <f t="shared" si="556"/>
        <v/>
      </c>
      <c r="AV2373" s="90" t="str">
        <f t="shared" si="546"/>
        <v/>
      </c>
      <c r="AX2373" s="90" t="str">
        <f>IF($AV2373="", "", COUNTIF($AV$11:$AV$5010, "&lt;"&amp;$AV2373)+1+COUNTIF($AV$11:$AV2373, $AV2373)-1)</f>
        <v/>
      </c>
      <c r="AZ2373" s="111" t="str">
        <f>IF($B2373="", "", SUMIF('Shopping List'!$AV$11:$AV$25, $B2373, 'Shopping List'!$BN$11:$BN$25))</f>
        <v/>
      </c>
      <c r="BB2373" s="117" t="str">
        <f t="shared" si="557"/>
        <v/>
      </c>
    </row>
    <row r="2374" spans="1:54" x14ac:dyDescent="0.25">
      <c r="A2374" s="4"/>
      <c r="B2374" s="37"/>
      <c r="C2374" s="124"/>
      <c r="D2374" s="39"/>
      <c r="E2374" s="125"/>
      <c r="F2374" s="48"/>
      <c r="G2374" s="4"/>
      <c r="H2374" s="4"/>
      <c r="I2374" s="95" t="str">
        <f>IF($C2374="", "", IF(IFERROR(INDEX(Ingredients!$C$11:$C$310, MATCH($C2374, Ingredients!$B$11:$B$310, 0)), "")="", "", IFERROR(INDEX(Ingredients!$C$11:$C$310, MATCH($C2374, Ingredients!$B$11:$B$310, 0)), "")))</f>
        <v/>
      </c>
      <c r="J2374" s="73" t="str">
        <f>IF($B2374="", "", IF(IFERROR(INDEX(Meals!$C$11:$C$260, MATCH($B2374, Meals!$B$11:$B$260, 0)), "")="", "", IFERROR(INDEX(Meals!$C$11:$C$260, MATCH($B2374, Meals!$B$11:$B$260, 0)), "")))</f>
        <v/>
      </c>
      <c r="K2374" s="4"/>
      <c r="L2374" s="72" t="str">
        <f t="shared" si="547"/>
        <v/>
      </c>
      <c r="M2374" s="73" t="str">
        <f t="shared" si="548"/>
        <v/>
      </c>
      <c r="N2374" s="4"/>
      <c r="O2374" s="78" t="str">
        <f t="shared" si="549"/>
        <v/>
      </c>
      <c r="P2374" s="79" t="str">
        <f t="shared" si="550"/>
        <v/>
      </c>
      <c r="Q2374" s="4"/>
      <c r="R2374" s="90" t="str">
        <f t="shared" si="551"/>
        <v/>
      </c>
      <c r="S2374" s="4"/>
      <c r="Y2374" s="18" t="str">
        <f t="shared" si="552"/>
        <v/>
      </c>
      <c r="AA2374" s="18" t="str">
        <f t="shared" si="543"/>
        <v/>
      </c>
      <c r="AB2374" s="18" t="str">
        <f t="shared" si="544"/>
        <v/>
      </c>
      <c r="AC2374" s="18" t="str">
        <f t="shared" si="553"/>
        <v/>
      </c>
      <c r="AD2374" s="18" t="str">
        <f t="shared" si="553"/>
        <v/>
      </c>
      <c r="AE2374" s="18" t="str">
        <f t="shared" si="554"/>
        <v/>
      </c>
      <c r="AG2374" s="95" t="str">
        <f>IF($C2374="", "", IF(IFERROR(INDEX(Ingredients!C$11:C$310, MATCH($C2374, Ingredients!$B$11:$B$310, 0)), "")="", "", IFERROR(INDEX(Ingredients!C$11:C$310, MATCH($C2374, Ingredients!$B$11:$B$310, 0)), "")))</f>
        <v/>
      </c>
      <c r="AH2374" s="105" t="str">
        <f>IF($C2374="", "", IF(IFERROR(INDEX(Ingredients!D$11:D$310, MATCH($C2374, Ingredients!$B$11:$B$310, 0)), "")="", "", IFERROR(INDEX(Ingredients!D$11:D$310, MATCH($C2374, Ingredients!$B$11:$B$310, 0)), "")))</f>
        <v/>
      </c>
      <c r="AI2374" s="106" t="str">
        <f>IF($C2374="", "", IF(IFERROR(INDEX(Ingredients!E$11:E$310, MATCH($C2374, Ingredients!$B$11:$B$310, 0)), "")="", "", IFERROR(INDEX(Ingredients!E$11:E$310, MATCH($C2374, Ingredients!$B$11:$B$310, 0)), "")))</f>
        <v/>
      </c>
      <c r="AJ2374" s="108" t="str">
        <f>IF($C2374="", "", IF(IFERROR(INDEX(Ingredients!F$11:F$310, MATCH($C2374, Ingredients!$B$11:$B$310, 0)), "")="", "", IFERROR(INDEX(Ingredients!F$11:F$310, MATCH($C2374, Ingredients!$B$11:$B$310, 0)), "")))</f>
        <v/>
      </c>
      <c r="AK2374" s="106" t="str">
        <f>IF($C2374="", "", IF(IFERROR(INDEX(Ingredients!G$11:G$310, MATCH($C2374, Ingredients!$B$11:$B$310, 0)), "")="", "", IFERROR(INDEX(Ingredients!G$11:G$310, MATCH($C2374, Ingredients!$B$11:$B$310, 0)), "")))</f>
        <v/>
      </c>
      <c r="AL2374" s="79" t="str">
        <f>IF($C2374="", "", IF(IFERROR(INDEX(Ingredients!H$11:H$310, MATCH($C2374, Ingredients!$B$11:$B$310, 0)), "")="", "", IFERROR(INDEX(Ingredients!H$11:H$310, MATCH($C2374, Ingredients!$B$11:$B$310, 0)), "")))</f>
        <v/>
      </c>
      <c r="AN2374" s="83" t="str">
        <f t="shared" si="545"/>
        <v/>
      </c>
      <c r="AP2374" s="114" t="str">
        <f t="shared" si="555"/>
        <v/>
      </c>
      <c r="AR2374" s="117" t="str">
        <f>IF($C2374="", "", IF(IFERROR(INDEX(Ingredients!$AI$11:$AI$310, MATCH($C2374, Ingredients!$B$11:$B$310, 0)), "")="", "", IFERROR(INDEX(Ingredients!$AI$11:$AI$310, MATCH($C2374, Ingredients!$B$11:$B$310, 0)), "")))</f>
        <v/>
      </c>
      <c r="AT2374" s="120" t="str">
        <f t="shared" si="556"/>
        <v/>
      </c>
      <c r="AV2374" s="90" t="str">
        <f t="shared" si="546"/>
        <v/>
      </c>
      <c r="AX2374" s="90" t="str">
        <f>IF($AV2374="", "", COUNTIF($AV$11:$AV$5010, "&lt;"&amp;$AV2374)+1+COUNTIF($AV$11:$AV2374, $AV2374)-1)</f>
        <v/>
      </c>
      <c r="AZ2374" s="111" t="str">
        <f>IF($B2374="", "", SUMIF('Shopping List'!$AV$11:$AV$25, $B2374, 'Shopping List'!$BN$11:$BN$25))</f>
        <v/>
      </c>
      <c r="BB2374" s="117" t="str">
        <f t="shared" si="557"/>
        <v/>
      </c>
    </row>
    <row r="2375" spans="1:54" x14ac:dyDescent="0.25">
      <c r="A2375" s="4"/>
      <c r="B2375" s="37"/>
      <c r="C2375" s="124"/>
      <c r="D2375" s="39"/>
      <c r="E2375" s="125"/>
      <c r="F2375" s="48"/>
      <c r="G2375" s="4"/>
      <c r="H2375" s="4"/>
      <c r="I2375" s="95" t="str">
        <f>IF($C2375="", "", IF(IFERROR(INDEX(Ingredients!$C$11:$C$310, MATCH($C2375, Ingredients!$B$11:$B$310, 0)), "")="", "", IFERROR(INDEX(Ingredients!$C$11:$C$310, MATCH($C2375, Ingredients!$B$11:$B$310, 0)), "")))</f>
        <v/>
      </c>
      <c r="J2375" s="73" t="str">
        <f>IF($B2375="", "", IF(IFERROR(INDEX(Meals!$C$11:$C$260, MATCH($B2375, Meals!$B$11:$B$260, 0)), "")="", "", IFERROR(INDEX(Meals!$C$11:$C$260, MATCH($B2375, Meals!$B$11:$B$260, 0)), "")))</f>
        <v/>
      </c>
      <c r="K2375" s="4"/>
      <c r="L2375" s="72" t="str">
        <f t="shared" si="547"/>
        <v/>
      </c>
      <c r="M2375" s="73" t="str">
        <f t="shared" si="548"/>
        <v/>
      </c>
      <c r="N2375" s="4"/>
      <c r="O2375" s="78" t="str">
        <f t="shared" si="549"/>
        <v/>
      </c>
      <c r="P2375" s="79" t="str">
        <f t="shared" si="550"/>
        <v/>
      </c>
      <c r="Q2375" s="4"/>
      <c r="R2375" s="90" t="str">
        <f t="shared" si="551"/>
        <v/>
      </c>
      <c r="S2375" s="4"/>
      <c r="Y2375" s="18" t="str">
        <f t="shared" si="552"/>
        <v/>
      </c>
      <c r="AA2375" s="18" t="str">
        <f t="shared" si="543"/>
        <v/>
      </c>
      <c r="AB2375" s="18" t="str">
        <f t="shared" si="544"/>
        <v/>
      </c>
      <c r="AC2375" s="18" t="str">
        <f t="shared" si="553"/>
        <v/>
      </c>
      <c r="AD2375" s="18" t="str">
        <f t="shared" si="553"/>
        <v/>
      </c>
      <c r="AE2375" s="18" t="str">
        <f t="shared" si="554"/>
        <v/>
      </c>
      <c r="AG2375" s="95" t="str">
        <f>IF($C2375="", "", IF(IFERROR(INDEX(Ingredients!C$11:C$310, MATCH($C2375, Ingredients!$B$11:$B$310, 0)), "")="", "", IFERROR(INDEX(Ingredients!C$11:C$310, MATCH($C2375, Ingredients!$B$11:$B$310, 0)), "")))</f>
        <v/>
      </c>
      <c r="AH2375" s="105" t="str">
        <f>IF($C2375="", "", IF(IFERROR(INDEX(Ingredients!D$11:D$310, MATCH($C2375, Ingredients!$B$11:$B$310, 0)), "")="", "", IFERROR(INDEX(Ingredients!D$11:D$310, MATCH($C2375, Ingredients!$B$11:$B$310, 0)), "")))</f>
        <v/>
      </c>
      <c r="AI2375" s="106" t="str">
        <f>IF($C2375="", "", IF(IFERROR(INDEX(Ingredients!E$11:E$310, MATCH($C2375, Ingredients!$B$11:$B$310, 0)), "")="", "", IFERROR(INDEX(Ingredients!E$11:E$310, MATCH($C2375, Ingredients!$B$11:$B$310, 0)), "")))</f>
        <v/>
      </c>
      <c r="AJ2375" s="108" t="str">
        <f>IF($C2375="", "", IF(IFERROR(INDEX(Ingredients!F$11:F$310, MATCH($C2375, Ingredients!$B$11:$B$310, 0)), "")="", "", IFERROR(INDEX(Ingredients!F$11:F$310, MATCH($C2375, Ingredients!$B$11:$B$310, 0)), "")))</f>
        <v/>
      </c>
      <c r="AK2375" s="106" t="str">
        <f>IF($C2375="", "", IF(IFERROR(INDEX(Ingredients!G$11:G$310, MATCH($C2375, Ingredients!$B$11:$B$310, 0)), "")="", "", IFERROR(INDEX(Ingredients!G$11:G$310, MATCH($C2375, Ingredients!$B$11:$B$310, 0)), "")))</f>
        <v/>
      </c>
      <c r="AL2375" s="79" t="str">
        <f>IF($C2375="", "", IF(IFERROR(INDEX(Ingredients!H$11:H$310, MATCH($C2375, Ingredients!$B$11:$B$310, 0)), "")="", "", IFERROR(INDEX(Ingredients!H$11:H$310, MATCH($C2375, Ingredients!$B$11:$B$310, 0)), "")))</f>
        <v/>
      </c>
      <c r="AN2375" s="83" t="str">
        <f t="shared" si="545"/>
        <v/>
      </c>
      <c r="AP2375" s="114" t="str">
        <f t="shared" si="555"/>
        <v/>
      </c>
      <c r="AR2375" s="117" t="str">
        <f>IF($C2375="", "", IF(IFERROR(INDEX(Ingredients!$AI$11:$AI$310, MATCH($C2375, Ingredients!$B$11:$B$310, 0)), "")="", "", IFERROR(INDEX(Ingredients!$AI$11:$AI$310, MATCH($C2375, Ingredients!$B$11:$B$310, 0)), "")))</f>
        <v/>
      </c>
      <c r="AT2375" s="120" t="str">
        <f t="shared" si="556"/>
        <v/>
      </c>
      <c r="AV2375" s="90" t="str">
        <f t="shared" si="546"/>
        <v/>
      </c>
      <c r="AX2375" s="90" t="str">
        <f>IF($AV2375="", "", COUNTIF($AV$11:$AV$5010, "&lt;"&amp;$AV2375)+1+COUNTIF($AV$11:$AV2375, $AV2375)-1)</f>
        <v/>
      </c>
      <c r="AZ2375" s="111" t="str">
        <f>IF($B2375="", "", SUMIF('Shopping List'!$AV$11:$AV$25, $B2375, 'Shopping List'!$BN$11:$BN$25))</f>
        <v/>
      </c>
      <c r="BB2375" s="117" t="str">
        <f t="shared" si="557"/>
        <v/>
      </c>
    </row>
    <row r="2376" spans="1:54" x14ac:dyDescent="0.25">
      <c r="A2376" s="4"/>
      <c r="B2376" s="37"/>
      <c r="C2376" s="124"/>
      <c r="D2376" s="39"/>
      <c r="E2376" s="125"/>
      <c r="F2376" s="48"/>
      <c r="G2376" s="4"/>
      <c r="H2376" s="4"/>
      <c r="I2376" s="95" t="str">
        <f>IF($C2376="", "", IF(IFERROR(INDEX(Ingredients!$C$11:$C$310, MATCH($C2376, Ingredients!$B$11:$B$310, 0)), "")="", "", IFERROR(INDEX(Ingredients!$C$11:$C$310, MATCH($C2376, Ingredients!$B$11:$B$310, 0)), "")))</f>
        <v/>
      </c>
      <c r="J2376" s="73" t="str">
        <f>IF($B2376="", "", IF(IFERROR(INDEX(Meals!$C$11:$C$260, MATCH($B2376, Meals!$B$11:$B$260, 0)), "")="", "", IFERROR(INDEX(Meals!$C$11:$C$260, MATCH($B2376, Meals!$B$11:$B$260, 0)), "")))</f>
        <v/>
      </c>
      <c r="K2376" s="4"/>
      <c r="L2376" s="72" t="str">
        <f t="shared" si="547"/>
        <v/>
      </c>
      <c r="M2376" s="73" t="str">
        <f t="shared" si="548"/>
        <v/>
      </c>
      <c r="N2376" s="4"/>
      <c r="O2376" s="78" t="str">
        <f t="shared" si="549"/>
        <v/>
      </c>
      <c r="P2376" s="79" t="str">
        <f t="shared" si="550"/>
        <v/>
      </c>
      <c r="Q2376" s="4"/>
      <c r="R2376" s="90" t="str">
        <f t="shared" si="551"/>
        <v/>
      </c>
      <c r="S2376" s="4"/>
      <c r="Y2376" s="18" t="str">
        <f t="shared" si="552"/>
        <v/>
      </c>
      <c r="AA2376" s="18" t="str">
        <f t="shared" si="543"/>
        <v/>
      </c>
      <c r="AB2376" s="18" t="str">
        <f t="shared" si="544"/>
        <v/>
      </c>
      <c r="AC2376" s="18" t="str">
        <f t="shared" si="553"/>
        <v/>
      </c>
      <c r="AD2376" s="18" t="str">
        <f t="shared" si="553"/>
        <v/>
      </c>
      <c r="AE2376" s="18" t="str">
        <f t="shared" si="554"/>
        <v/>
      </c>
      <c r="AG2376" s="95" t="str">
        <f>IF($C2376="", "", IF(IFERROR(INDEX(Ingredients!C$11:C$310, MATCH($C2376, Ingredients!$B$11:$B$310, 0)), "")="", "", IFERROR(INDEX(Ingredients!C$11:C$310, MATCH($C2376, Ingredients!$B$11:$B$310, 0)), "")))</f>
        <v/>
      </c>
      <c r="AH2376" s="105" t="str">
        <f>IF($C2376="", "", IF(IFERROR(INDEX(Ingredients!D$11:D$310, MATCH($C2376, Ingredients!$B$11:$B$310, 0)), "")="", "", IFERROR(INDEX(Ingredients!D$11:D$310, MATCH($C2376, Ingredients!$B$11:$B$310, 0)), "")))</f>
        <v/>
      </c>
      <c r="AI2376" s="106" t="str">
        <f>IF($C2376="", "", IF(IFERROR(INDEX(Ingredients!E$11:E$310, MATCH($C2376, Ingredients!$B$11:$B$310, 0)), "")="", "", IFERROR(INDEX(Ingredients!E$11:E$310, MATCH($C2376, Ingredients!$B$11:$B$310, 0)), "")))</f>
        <v/>
      </c>
      <c r="AJ2376" s="108" t="str">
        <f>IF($C2376="", "", IF(IFERROR(INDEX(Ingredients!F$11:F$310, MATCH($C2376, Ingredients!$B$11:$B$310, 0)), "")="", "", IFERROR(INDEX(Ingredients!F$11:F$310, MATCH($C2376, Ingredients!$B$11:$B$310, 0)), "")))</f>
        <v/>
      </c>
      <c r="AK2376" s="106" t="str">
        <f>IF($C2376="", "", IF(IFERROR(INDEX(Ingredients!G$11:G$310, MATCH($C2376, Ingredients!$B$11:$B$310, 0)), "")="", "", IFERROR(INDEX(Ingredients!G$11:G$310, MATCH($C2376, Ingredients!$B$11:$B$310, 0)), "")))</f>
        <v/>
      </c>
      <c r="AL2376" s="79" t="str">
        <f>IF($C2376="", "", IF(IFERROR(INDEX(Ingredients!H$11:H$310, MATCH($C2376, Ingredients!$B$11:$B$310, 0)), "")="", "", IFERROR(INDEX(Ingredients!H$11:H$310, MATCH($C2376, Ingredients!$B$11:$B$310, 0)), "")))</f>
        <v/>
      </c>
      <c r="AN2376" s="83" t="str">
        <f t="shared" si="545"/>
        <v/>
      </c>
      <c r="AP2376" s="114" t="str">
        <f t="shared" si="555"/>
        <v/>
      </c>
      <c r="AR2376" s="117" t="str">
        <f>IF($C2376="", "", IF(IFERROR(INDEX(Ingredients!$AI$11:$AI$310, MATCH($C2376, Ingredients!$B$11:$B$310, 0)), "")="", "", IFERROR(INDEX(Ingredients!$AI$11:$AI$310, MATCH($C2376, Ingredients!$B$11:$B$310, 0)), "")))</f>
        <v/>
      </c>
      <c r="AT2376" s="120" t="str">
        <f t="shared" si="556"/>
        <v/>
      </c>
      <c r="AV2376" s="90" t="str">
        <f t="shared" si="546"/>
        <v/>
      </c>
      <c r="AX2376" s="90" t="str">
        <f>IF($AV2376="", "", COUNTIF($AV$11:$AV$5010, "&lt;"&amp;$AV2376)+1+COUNTIF($AV$11:$AV2376, $AV2376)-1)</f>
        <v/>
      </c>
      <c r="AZ2376" s="111" t="str">
        <f>IF($B2376="", "", SUMIF('Shopping List'!$AV$11:$AV$25, $B2376, 'Shopping List'!$BN$11:$BN$25))</f>
        <v/>
      </c>
      <c r="BB2376" s="117" t="str">
        <f t="shared" si="557"/>
        <v/>
      </c>
    </row>
    <row r="2377" spans="1:54" x14ac:dyDescent="0.25">
      <c r="A2377" s="4"/>
      <c r="B2377" s="37"/>
      <c r="C2377" s="124"/>
      <c r="D2377" s="39"/>
      <c r="E2377" s="125"/>
      <c r="F2377" s="48"/>
      <c r="G2377" s="4"/>
      <c r="H2377" s="4"/>
      <c r="I2377" s="95" t="str">
        <f>IF($C2377="", "", IF(IFERROR(INDEX(Ingredients!$C$11:$C$310, MATCH($C2377, Ingredients!$B$11:$B$310, 0)), "")="", "", IFERROR(INDEX(Ingredients!$C$11:$C$310, MATCH($C2377, Ingredients!$B$11:$B$310, 0)), "")))</f>
        <v/>
      </c>
      <c r="J2377" s="73" t="str">
        <f>IF($B2377="", "", IF(IFERROR(INDEX(Meals!$C$11:$C$260, MATCH($B2377, Meals!$B$11:$B$260, 0)), "")="", "", IFERROR(INDEX(Meals!$C$11:$C$260, MATCH($B2377, Meals!$B$11:$B$260, 0)), "")))</f>
        <v/>
      </c>
      <c r="K2377" s="4"/>
      <c r="L2377" s="72" t="str">
        <f t="shared" si="547"/>
        <v/>
      </c>
      <c r="M2377" s="73" t="str">
        <f t="shared" si="548"/>
        <v/>
      </c>
      <c r="N2377" s="4"/>
      <c r="O2377" s="78" t="str">
        <f t="shared" si="549"/>
        <v/>
      </c>
      <c r="P2377" s="79" t="str">
        <f t="shared" si="550"/>
        <v/>
      </c>
      <c r="Q2377" s="4"/>
      <c r="R2377" s="90" t="str">
        <f t="shared" si="551"/>
        <v/>
      </c>
      <c r="S2377" s="4"/>
      <c r="Y2377" s="18" t="str">
        <f t="shared" si="552"/>
        <v/>
      </c>
      <c r="AA2377" s="18" t="str">
        <f t="shared" si="543"/>
        <v/>
      </c>
      <c r="AB2377" s="18" t="str">
        <f t="shared" si="544"/>
        <v/>
      </c>
      <c r="AC2377" s="18" t="str">
        <f t="shared" si="553"/>
        <v/>
      </c>
      <c r="AD2377" s="18" t="str">
        <f t="shared" si="553"/>
        <v/>
      </c>
      <c r="AE2377" s="18" t="str">
        <f t="shared" si="554"/>
        <v/>
      </c>
      <c r="AG2377" s="95" t="str">
        <f>IF($C2377="", "", IF(IFERROR(INDEX(Ingredients!C$11:C$310, MATCH($C2377, Ingredients!$B$11:$B$310, 0)), "")="", "", IFERROR(INDEX(Ingredients!C$11:C$310, MATCH($C2377, Ingredients!$B$11:$B$310, 0)), "")))</f>
        <v/>
      </c>
      <c r="AH2377" s="105" t="str">
        <f>IF($C2377="", "", IF(IFERROR(INDEX(Ingredients!D$11:D$310, MATCH($C2377, Ingredients!$B$11:$B$310, 0)), "")="", "", IFERROR(INDEX(Ingredients!D$11:D$310, MATCH($C2377, Ingredients!$B$11:$B$310, 0)), "")))</f>
        <v/>
      </c>
      <c r="AI2377" s="106" t="str">
        <f>IF($C2377="", "", IF(IFERROR(INDEX(Ingredients!E$11:E$310, MATCH($C2377, Ingredients!$B$11:$B$310, 0)), "")="", "", IFERROR(INDEX(Ingredients!E$11:E$310, MATCH($C2377, Ingredients!$B$11:$B$310, 0)), "")))</f>
        <v/>
      </c>
      <c r="AJ2377" s="108" t="str">
        <f>IF($C2377="", "", IF(IFERROR(INDEX(Ingredients!F$11:F$310, MATCH($C2377, Ingredients!$B$11:$B$310, 0)), "")="", "", IFERROR(INDEX(Ingredients!F$11:F$310, MATCH($C2377, Ingredients!$B$11:$B$310, 0)), "")))</f>
        <v/>
      </c>
      <c r="AK2377" s="106" t="str">
        <f>IF($C2377="", "", IF(IFERROR(INDEX(Ingredients!G$11:G$310, MATCH($C2377, Ingredients!$B$11:$B$310, 0)), "")="", "", IFERROR(INDEX(Ingredients!G$11:G$310, MATCH($C2377, Ingredients!$B$11:$B$310, 0)), "")))</f>
        <v/>
      </c>
      <c r="AL2377" s="79" t="str">
        <f>IF($C2377="", "", IF(IFERROR(INDEX(Ingredients!H$11:H$310, MATCH($C2377, Ingredients!$B$11:$B$310, 0)), "")="", "", IFERROR(INDEX(Ingredients!H$11:H$310, MATCH($C2377, Ingredients!$B$11:$B$310, 0)), "")))</f>
        <v/>
      </c>
      <c r="AN2377" s="83" t="str">
        <f t="shared" si="545"/>
        <v/>
      </c>
      <c r="AP2377" s="114" t="str">
        <f t="shared" si="555"/>
        <v/>
      </c>
      <c r="AR2377" s="117" t="str">
        <f>IF($C2377="", "", IF(IFERROR(INDEX(Ingredients!$AI$11:$AI$310, MATCH($C2377, Ingredients!$B$11:$B$310, 0)), "")="", "", IFERROR(INDEX(Ingredients!$AI$11:$AI$310, MATCH($C2377, Ingredients!$B$11:$B$310, 0)), "")))</f>
        <v/>
      </c>
      <c r="AT2377" s="120" t="str">
        <f t="shared" si="556"/>
        <v/>
      </c>
      <c r="AV2377" s="90" t="str">
        <f t="shared" si="546"/>
        <v/>
      </c>
      <c r="AX2377" s="90" t="str">
        <f>IF($AV2377="", "", COUNTIF($AV$11:$AV$5010, "&lt;"&amp;$AV2377)+1+COUNTIF($AV$11:$AV2377, $AV2377)-1)</f>
        <v/>
      </c>
      <c r="AZ2377" s="111" t="str">
        <f>IF($B2377="", "", SUMIF('Shopping List'!$AV$11:$AV$25, $B2377, 'Shopping List'!$BN$11:$BN$25))</f>
        <v/>
      </c>
      <c r="BB2377" s="117" t="str">
        <f t="shared" si="557"/>
        <v/>
      </c>
    </row>
    <row r="2378" spans="1:54" x14ac:dyDescent="0.25">
      <c r="A2378" s="4"/>
      <c r="B2378" s="37"/>
      <c r="C2378" s="124"/>
      <c r="D2378" s="39"/>
      <c r="E2378" s="125"/>
      <c r="F2378" s="48"/>
      <c r="G2378" s="4"/>
      <c r="H2378" s="4"/>
      <c r="I2378" s="95" t="str">
        <f>IF($C2378="", "", IF(IFERROR(INDEX(Ingredients!$C$11:$C$310, MATCH($C2378, Ingredients!$B$11:$B$310, 0)), "")="", "", IFERROR(INDEX(Ingredients!$C$11:$C$310, MATCH($C2378, Ingredients!$B$11:$B$310, 0)), "")))</f>
        <v/>
      </c>
      <c r="J2378" s="73" t="str">
        <f>IF($B2378="", "", IF(IFERROR(INDEX(Meals!$C$11:$C$260, MATCH($B2378, Meals!$B$11:$B$260, 0)), "")="", "", IFERROR(INDEX(Meals!$C$11:$C$260, MATCH($B2378, Meals!$B$11:$B$260, 0)), "")))</f>
        <v/>
      </c>
      <c r="K2378" s="4"/>
      <c r="L2378" s="72" t="str">
        <f t="shared" si="547"/>
        <v/>
      </c>
      <c r="M2378" s="73" t="str">
        <f t="shared" si="548"/>
        <v/>
      </c>
      <c r="N2378" s="4"/>
      <c r="O2378" s="78" t="str">
        <f t="shared" si="549"/>
        <v/>
      </c>
      <c r="P2378" s="79" t="str">
        <f t="shared" si="550"/>
        <v/>
      </c>
      <c r="Q2378" s="4"/>
      <c r="R2378" s="90" t="str">
        <f t="shared" si="551"/>
        <v/>
      </c>
      <c r="S2378" s="4"/>
      <c r="Y2378" s="18" t="str">
        <f t="shared" si="552"/>
        <v/>
      </c>
      <c r="AA2378" s="18" t="str">
        <f t="shared" si="543"/>
        <v/>
      </c>
      <c r="AB2378" s="18" t="str">
        <f t="shared" si="544"/>
        <v/>
      </c>
      <c r="AC2378" s="18" t="str">
        <f t="shared" si="553"/>
        <v/>
      </c>
      <c r="AD2378" s="18" t="str">
        <f t="shared" si="553"/>
        <v/>
      </c>
      <c r="AE2378" s="18" t="str">
        <f t="shared" si="554"/>
        <v/>
      </c>
      <c r="AG2378" s="95" t="str">
        <f>IF($C2378="", "", IF(IFERROR(INDEX(Ingredients!C$11:C$310, MATCH($C2378, Ingredients!$B$11:$B$310, 0)), "")="", "", IFERROR(INDEX(Ingredients!C$11:C$310, MATCH($C2378, Ingredients!$B$11:$B$310, 0)), "")))</f>
        <v/>
      </c>
      <c r="AH2378" s="105" t="str">
        <f>IF($C2378="", "", IF(IFERROR(INDEX(Ingredients!D$11:D$310, MATCH($C2378, Ingredients!$B$11:$B$310, 0)), "")="", "", IFERROR(INDEX(Ingredients!D$11:D$310, MATCH($C2378, Ingredients!$B$11:$B$310, 0)), "")))</f>
        <v/>
      </c>
      <c r="AI2378" s="106" t="str">
        <f>IF($C2378="", "", IF(IFERROR(INDEX(Ingredients!E$11:E$310, MATCH($C2378, Ingredients!$B$11:$B$310, 0)), "")="", "", IFERROR(INDEX(Ingredients!E$11:E$310, MATCH($C2378, Ingredients!$B$11:$B$310, 0)), "")))</f>
        <v/>
      </c>
      <c r="AJ2378" s="108" t="str">
        <f>IF($C2378="", "", IF(IFERROR(INDEX(Ingredients!F$11:F$310, MATCH($C2378, Ingredients!$B$11:$B$310, 0)), "")="", "", IFERROR(INDEX(Ingredients!F$11:F$310, MATCH($C2378, Ingredients!$B$11:$B$310, 0)), "")))</f>
        <v/>
      </c>
      <c r="AK2378" s="106" t="str">
        <f>IF($C2378="", "", IF(IFERROR(INDEX(Ingredients!G$11:G$310, MATCH($C2378, Ingredients!$B$11:$B$310, 0)), "")="", "", IFERROR(INDEX(Ingredients!G$11:G$310, MATCH($C2378, Ingredients!$B$11:$B$310, 0)), "")))</f>
        <v/>
      </c>
      <c r="AL2378" s="79" t="str">
        <f>IF($C2378="", "", IF(IFERROR(INDEX(Ingredients!H$11:H$310, MATCH($C2378, Ingredients!$B$11:$B$310, 0)), "")="", "", IFERROR(INDEX(Ingredients!H$11:H$310, MATCH($C2378, Ingredients!$B$11:$B$310, 0)), "")))</f>
        <v/>
      </c>
      <c r="AN2378" s="83" t="str">
        <f t="shared" si="545"/>
        <v/>
      </c>
      <c r="AP2378" s="114" t="str">
        <f t="shared" si="555"/>
        <v/>
      </c>
      <c r="AR2378" s="117" t="str">
        <f>IF($C2378="", "", IF(IFERROR(INDEX(Ingredients!$AI$11:$AI$310, MATCH($C2378, Ingredients!$B$11:$B$310, 0)), "")="", "", IFERROR(INDEX(Ingredients!$AI$11:$AI$310, MATCH($C2378, Ingredients!$B$11:$B$310, 0)), "")))</f>
        <v/>
      </c>
      <c r="AT2378" s="120" t="str">
        <f t="shared" si="556"/>
        <v/>
      </c>
      <c r="AV2378" s="90" t="str">
        <f t="shared" si="546"/>
        <v/>
      </c>
      <c r="AX2378" s="90" t="str">
        <f>IF($AV2378="", "", COUNTIF($AV$11:$AV$5010, "&lt;"&amp;$AV2378)+1+COUNTIF($AV$11:$AV2378, $AV2378)-1)</f>
        <v/>
      </c>
      <c r="AZ2378" s="111" t="str">
        <f>IF($B2378="", "", SUMIF('Shopping List'!$AV$11:$AV$25, $B2378, 'Shopping List'!$BN$11:$BN$25))</f>
        <v/>
      </c>
      <c r="BB2378" s="117" t="str">
        <f t="shared" si="557"/>
        <v/>
      </c>
    </row>
    <row r="2379" spans="1:54" x14ac:dyDescent="0.25">
      <c r="A2379" s="4"/>
      <c r="B2379" s="37"/>
      <c r="C2379" s="124"/>
      <c r="D2379" s="39"/>
      <c r="E2379" s="125"/>
      <c r="F2379" s="48"/>
      <c r="G2379" s="4"/>
      <c r="H2379" s="4"/>
      <c r="I2379" s="95" t="str">
        <f>IF($C2379="", "", IF(IFERROR(INDEX(Ingredients!$C$11:$C$310, MATCH($C2379, Ingredients!$B$11:$B$310, 0)), "")="", "", IFERROR(INDEX(Ingredients!$C$11:$C$310, MATCH($C2379, Ingredients!$B$11:$B$310, 0)), "")))</f>
        <v/>
      </c>
      <c r="J2379" s="73" t="str">
        <f>IF($B2379="", "", IF(IFERROR(INDEX(Meals!$C$11:$C$260, MATCH($B2379, Meals!$B$11:$B$260, 0)), "")="", "", IFERROR(INDEX(Meals!$C$11:$C$260, MATCH($B2379, Meals!$B$11:$B$260, 0)), "")))</f>
        <v/>
      </c>
      <c r="K2379" s="4"/>
      <c r="L2379" s="72" t="str">
        <f t="shared" si="547"/>
        <v/>
      </c>
      <c r="M2379" s="73" t="str">
        <f t="shared" si="548"/>
        <v/>
      </c>
      <c r="N2379" s="4"/>
      <c r="O2379" s="78" t="str">
        <f t="shared" si="549"/>
        <v/>
      </c>
      <c r="P2379" s="79" t="str">
        <f t="shared" si="550"/>
        <v/>
      </c>
      <c r="Q2379" s="4"/>
      <c r="R2379" s="90" t="str">
        <f t="shared" si="551"/>
        <v/>
      </c>
      <c r="S2379" s="4"/>
      <c r="Y2379" s="18" t="str">
        <f t="shared" si="552"/>
        <v/>
      </c>
      <c r="AA2379" s="18" t="str">
        <f t="shared" ref="AA2379:AA2442" si="558">IF($Y2379="", "", IF(AND(AA$5="X", B2379=""), $Y$6, IF(AND(NOT(B2379=""), COUNTIF(V$11:V$260, B2379)=0), $Y$7, "")))</f>
        <v/>
      </c>
      <c r="AB2379" s="18" t="str">
        <f t="shared" ref="AB2379:AB2442" si="559">IF($Y2379="", "", IF(AND(AB$5="X", C2379=""), $Y$6, IF(AND(NOT(C2379=""), COUNTIF(W$11:W$310, C2379)=0), $Y$7, "")))</f>
        <v/>
      </c>
      <c r="AC2379" s="18" t="str">
        <f t="shared" si="553"/>
        <v/>
      </c>
      <c r="AD2379" s="18" t="str">
        <f t="shared" si="553"/>
        <v/>
      </c>
      <c r="AE2379" s="18" t="str">
        <f t="shared" si="554"/>
        <v/>
      </c>
      <c r="AG2379" s="95" t="str">
        <f>IF($C2379="", "", IF(IFERROR(INDEX(Ingredients!C$11:C$310, MATCH($C2379, Ingredients!$B$11:$B$310, 0)), "")="", "", IFERROR(INDEX(Ingredients!C$11:C$310, MATCH($C2379, Ingredients!$B$11:$B$310, 0)), "")))</f>
        <v/>
      </c>
      <c r="AH2379" s="105" t="str">
        <f>IF($C2379="", "", IF(IFERROR(INDEX(Ingredients!D$11:D$310, MATCH($C2379, Ingredients!$B$11:$B$310, 0)), "")="", "", IFERROR(INDEX(Ingredients!D$11:D$310, MATCH($C2379, Ingredients!$B$11:$B$310, 0)), "")))</f>
        <v/>
      </c>
      <c r="AI2379" s="106" t="str">
        <f>IF($C2379="", "", IF(IFERROR(INDEX(Ingredients!E$11:E$310, MATCH($C2379, Ingredients!$B$11:$B$310, 0)), "")="", "", IFERROR(INDEX(Ingredients!E$11:E$310, MATCH($C2379, Ingredients!$B$11:$B$310, 0)), "")))</f>
        <v/>
      </c>
      <c r="AJ2379" s="108" t="str">
        <f>IF($C2379="", "", IF(IFERROR(INDEX(Ingredients!F$11:F$310, MATCH($C2379, Ingredients!$B$11:$B$310, 0)), "")="", "", IFERROR(INDEX(Ingredients!F$11:F$310, MATCH($C2379, Ingredients!$B$11:$B$310, 0)), "")))</f>
        <v/>
      </c>
      <c r="AK2379" s="106" t="str">
        <f>IF($C2379="", "", IF(IFERROR(INDEX(Ingredients!G$11:G$310, MATCH($C2379, Ingredients!$B$11:$B$310, 0)), "")="", "", IFERROR(INDEX(Ingredients!G$11:G$310, MATCH($C2379, Ingredients!$B$11:$B$310, 0)), "")))</f>
        <v/>
      </c>
      <c r="AL2379" s="79" t="str">
        <f>IF($C2379="", "", IF(IFERROR(INDEX(Ingredients!H$11:H$310, MATCH($C2379, Ingredients!$B$11:$B$310, 0)), "")="", "", IFERROR(INDEX(Ingredients!H$11:H$310, MATCH($C2379, Ingredients!$B$11:$B$310, 0)), "")))</f>
        <v/>
      </c>
      <c r="AN2379" s="83" t="str">
        <f t="shared" ref="AN2379:AN2442" si="560">IF($D2379="", "", IFERROR(IF($AK2379=$AI2379, $AJ2379/$AH2379, $AJ2379), ""))</f>
        <v/>
      </c>
      <c r="AP2379" s="114" t="str">
        <f t="shared" si="555"/>
        <v/>
      </c>
      <c r="AR2379" s="117" t="str">
        <f>IF($C2379="", "", IF(IFERROR(INDEX(Ingredients!$AI$11:$AI$310, MATCH($C2379, Ingredients!$B$11:$B$310, 0)), "")="", "", IFERROR(INDEX(Ingredients!$AI$11:$AI$310, MATCH($C2379, Ingredients!$B$11:$B$310, 0)), "")))</f>
        <v/>
      </c>
      <c r="AT2379" s="120" t="str">
        <f t="shared" si="556"/>
        <v/>
      </c>
      <c r="AV2379" s="90" t="str">
        <f t="shared" ref="AV2379:AV2442" si="561">IF($AT$8="", "", IF($B2379=$AT$8, $E2379, ""))</f>
        <v/>
      </c>
      <c r="AX2379" s="90" t="str">
        <f>IF($AV2379="", "", COUNTIF($AV$11:$AV$5010, "&lt;"&amp;$AV2379)+1+COUNTIF($AV$11:$AV2379, $AV2379)-1)</f>
        <v/>
      </c>
      <c r="AZ2379" s="111" t="str">
        <f>IF($B2379="", "", SUMIF('Shopping List'!$AV$11:$AV$25, $B2379, 'Shopping List'!$BN$11:$BN$25))</f>
        <v/>
      </c>
      <c r="BB2379" s="117" t="str">
        <f t="shared" si="557"/>
        <v/>
      </c>
    </row>
    <row r="2380" spans="1:54" x14ac:dyDescent="0.25">
      <c r="A2380" s="4"/>
      <c r="B2380" s="37"/>
      <c r="C2380" s="124"/>
      <c r="D2380" s="39"/>
      <c r="E2380" s="125"/>
      <c r="F2380" s="48"/>
      <c r="G2380" s="4"/>
      <c r="H2380" s="4"/>
      <c r="I2380" s="95" t="str">
        <f>IF($C2380="", "", IF(IFERROR(INDEX(Ingredients!$C$11:$C$310, MATCH($C2380, Ingredients!$B$11:$B$310, 0)), "")="", "", IFERROR(INDEX(Ingredients!$C$11:$C$310, MATCH($C2380, Ingredients!$B$11:$B$310, 0)), "")))</f>
        <v/>
      </c>
      <c r="J2380" s="73" t="str">
        <f>IF($B2380="", "", IF(IFERROR(INDEX(Meals!$C$11:$C$260, MATCH($B2380, Meals!$B$11:$B$260, 0)), "")="", "", IFERROR(INDEX(Meals!$C$11:$C$260, MATCH($B2380, Meals!$B$11:$B$260, 0)), "")))</f>
        <v/>
      </c>
      <c r="K2380" s="4"/>
      <c r="L2380" s="72" t="str">
        <f t="shared" ref="L2380:L2443" si="562">IF($D2380="", "", IFERROR(ROUND($AN2380*$D2380, 0), ""))</f>
        <v/>
      </c>
      <c r="M2380" s="73" t="str">
        <f t="shared" ref="M2380:M2443" si="563">IFERROR(ROUND($L2380/$J2380, 0), "")</f>
        <v/>
      </c>
      <c r="N2380" s="4"/>
      <c r="O2380" s="78" t="str">
        <f t="shared" ref="O2380:O2443" si="564">IF($D2380="", "", IFERROR(ROUND($AP2380*$D2380, 2), ""))</f>
        <v/>
      </c>
      <c r="P2380" s="79" t="str">
        <f t="shared" ref="P2380:P2443" si="565">IFERROR(ROUND($O2380/$J2380, 2), "")</f>
        <v/>
      </c>
      <c r="Q2380" s="4"/>
      <c r="R2380" s="90" t="str">
        <f t="shared" ref="R2380:R2443" si="566">IF(OR($D2380="", $AR2380=""), "", IF($AR2380&gt;=$D2380, $V$3, $V$4))</f>
        <v/>
      </c>
      <c r="S2380" s="4"/>
      <c r="Y2380" s="18" t="str">
        <f t="shared" ref="Y2380:Y2443" si="567">IF(COUNTIF($B2380:$F2380, "")=5, "", "X")</f>
        <v/>
      </c>
      <c r="AA2380" s="18" t="str">
        <f t="shared" si="558"/>
        <v/>
      </c>
      <c r="AB2380" s="18" t="str">
        <f t="shared" si="559"/>
        <v/>
      </c>
      <c r="AC2380" s="18" t="str">
        <f t="shared" ref="AC2380:AD2443" si="568">IF($Y2380="", "", IF(AND(AC$5="X", D2380=""), $Y$6, IF(AND(NOT(D2380=""), ISNUMBER(D2380)=FALSE), $Y$7, "")))</f>
        <v/>
      </c>
      <c r="AD2380" s="18" t="str">
        <f t="shared" si="568"/>
        <v/>
      </c>
      <c r="AE2380" s="18" t="str">
        <f t="shared" ref="AE2380:AE2443" si="569">IF($Y2380="", "", IF(AND(AE$5="X", F2380=""), $Y$6, ""))</f>
        <v/>
      </c>
      <c r="AG2380" s="95" t="str">
        <f>IF($C2380="", "", IF(IFERROR(INDEX(Ingredients!C$11:C$310, MATCH($C2380, Ingredients!$B$11:$B$310, 0)), "")="", "", IFERROR(INDEX(Ingredients!C$11:C$310, MATCH($C2380, Ingredients!$B$11:$B$310, 0)), "")))</f>
        <v/>
      </c>
      <c r="AH2380" s="105" t="str">
        <f>IF($C2380="", "", IF(IFERROR(INDEX(Ingredients!D$11:D$310, MATCH($C2380, Ingredients!$B$11:$B$310, 0)), "")="", "", IFERROR(INDEX(Ingredients!D$11:D$310, MATCH($C2380, Ingredients!$B$11:$B$310, 0)), "")))</f>
        <v/>
      </c>
      <c r="AI2380" s="106" t="str">
        <f>IF($C2380="", "", IF(IFERROR(INDEX(Ingredients!E$11:E$310, MATCH($C2380, Ingredients!$B$11:$B$310, 0)), "")="", "", IFERROR(INDEX(Ingredients!E$11:E$310, MATCH($C2380, Ingredients!$B$11:$B$310, 0)), "")))</f>
        <v/>
      </c>
      <c r="AJ2380" s="108" t="str">
        <f>IF($C2380="", "", IF(IFERROR(INDEX(Ingredients!F$11:F$310, MATCH($C2380, Ingredients!$B$11:$B$310, 0)), "")="", "", IFERROR(INDEX(Ingredients!F$11:F$310, MATCH($C2380, Ingredients!$B$11:$B$310, 0)), "")))</f>
        <v/>
      </c>
      <c r="AK2380" s="106" t="str">
        <f>IF($C2380="", "", IF(IFERROR(INDEX(Ingredients!G$11:G$310, MATCH($C2380, Ingredients!$B$11:$B$310, 0)), "")="", "", IFERROR(INDEX(Ingredients!G$11:G$310, MATCH($C2380, Ingredients!$B$11:$B$310, 0)), "")))</f>
        <v/>
      </c>
      <c r="AL2380" s="79" t="str">
        <f>IF($C2380="", "", IF(IFERROR(INDEX(Ingredients!H$11:H$310, MATCH($C2380, Ingredients!$B$11:$B$310, 0)), "")="", "", IFERROR(INDEX(Ingredients!H$11:H$310, MATCH($C2380, Ingredients!$B$11:$B$310, 0)), "")))</f>
        <v/>
      </c>
      <c r="AN2380" s="83" t="str">
        <f t="shared" si="560"/>
        <v/>
      </c>
      <c r="AP2380" s="114" t="str">
        <f t="shared" ref="AP2380:AP2443" si="570">IF($D2380="", "", IFERROR(IF($AK2380=$AI2380, $AL2380/$AH2380, $AL2380), ""))</f>
        <v/>
      </c>
      <c r="AR2380" s="117" t="str">
        <f>IF($C2380="", "", IF(IFERROR(INDEX(Ingredients!$AI$11:$AI$310, MATCH($C2380, Ingredients!$B$11:$B$310, 0)), "")="", "", IFERROR(INDEX(Ingredients!$AI$11:$AI$310, MATCH($C2380, Ingredients!$B$11:$B$310, 0)), "")))</f>
        <v/>
      </c>
      <c r="AT2380" s="120" t="str">
        <f t="shared" ref="AT2380:AT2443" si="571">IF(OR($B2380="", $R2380=""), "", CONCATENATE($B2380, " - ", $R2380))</f>
        <v/>
      </c>
      <c r="AV2380" s="90" t="str">
        <f t="shared" si="561"/>
        <v/>
      </c>
      <c r="AX2380" s="90" t="str">
        <f>IF($AV2380="", "", COUNTIF($AV$11:$AV$5010, "&lt;"&amp;$AV2380)+1+COUNTIF($AV$11:$AV2380, $AV2380)-1)</f>
        <v/>
      </c>
      <c r="AZ2380" s="111" t="str">
        <f>IF($B2380="", "", SUMIF('Shopping List'!$AV$11:$AV$25, $B2380, 'Shopping List'!$BN$11:$BN$25))</f>
        <v/>
      </c>
      <c r="BB2380" s="117" t="str">
        <f t="shared" ref="BB2380:BB2443" si="572">IF(OR($AZ2380="", $AZ2380=0), "", IFERROR($D2380*$AZ2380, ""))</f>
        <v/>
      </c>
    </row>
    <row r="2381" spans="1:54" x14ac:dyDescent="0.25">
      <c r="A2381" s="4"/>
      <c r="B2381" s="37"/>
      <c r="C2381" s="124"/>
      <c r="D2381" s="39"/>
      <c r="E2381" s="125"/>
      <c r="F2381" s="48"/>
      <c r="G2381" s="4"/>
      <c r="H2381" s="4"/>
      <c r="I2381" s="95" t="str">
        <f>IF($C2381="", "", IF(IFERROR(INDEX(Ingredients!$C$11:$C$310, MATCH($C2381, Ingredients!$B$11:$B$310, 0)), "")="", "", IFERROR(INDEX(Ingredients!$C$11:$C$310, MATCH($C2381, Ingredients!$B$11:$B$310, 0)), "")))</f>
        <v/>
      </c>
      <c r="J2381" s="73" t="str">
        <f>IF($B2381="", "", IF(IFERROR(INDEX(Meals!$C$11:$C$260, MATCH($B2381, Meals!$B$11:$B$260, 0)), "")="", "", IFERROR(INDEX(Meals!$C$11:$C$260, MATCH($B2381, Meals!$B$11:$B$260, 0)), "")))</f>
        <v/>
      </c>
      <c r="K2381" s="4"/>
      <c r="L2381" s="72" t="str">
        <f t="shared" si="562"/>
        <v/>
      </c>
      <c r="M2381" s="73" t="str">
        <f t="shared" si="563"/>
        <v/>
      </c>
      <c r="N2381" s="4"/>
      <c r="O2381" s="78" t="str">
        <f t="shared" si="564"/>
        <v/>
      </c>
      <c r="P2381" s="79" t="str">
        <f t="shared" si="565"/>
        <v/>
      </c>
      <c r="Q2381" s="4"/>
      <c r="R2381" s="90" t="str">
        <f t="shared" si="566"/>
        <v/>
      </c>
      <c r="S2381" s="4"/>
      <c r="Y2381" s="18" t="str">
        <f t="shared" si="567"/>
        <v/>
      </c>
      <c r="AA2381" s="18" t="str">
        <f t="shared" si="558"/>
        <v/>
      </c>
      <c r="AB2381" s="18" t="str">
        <f t="shared" si="559"/>
        <v/>
      </c>
      <c r="AC2381" s="18" t="str">
        <f t="shared" si="568"/>
        <v/>
      </c>
      <c r="AD2381" s="18" t="str">
        <f t="shared" si="568"/>
        <v/>
      </c>
      <c r="AE2381" s="18" t="str">
        <f t="shared" si="569"/>
        <v/>
      </c>
      <c r="AG2381" s="95" t="str">
        <f>IF($C2381="", "", IF(IFERROR(INDEX(Ingredients!C$11:C$310, MATCH($C2381, Ingredients!$B$11:$B$310, 0)), "")="", "", IFERROR(INDEX(Ingredients!C$11:C$310, MATCH($C2381, Ingredients!$B$11:$B$310, 0)), "")))</f>
        <v/>
      </c>
      <c r="AH2381" s="105" t="str">
        <f>IF($C2381="", "", IF(IFERROR(INDEX(Ingredients!D$11:D$310, MATCH($C2381, Ingredients!$B$11:$B$310, 0)), "")="", "", IFERROR(INDEX(Ingredients!D$11:D$310, MATCH($C2381, Ingredients!$B$11:$B$310, 0)), "")))</f>
        <v/>
      </c>
      <c r="AI2381" s="106" t="str">
        <f>IF($C2381="", "", IF(IFERROR(INDEX(Ingredients!E$11:E$310, MATCH($C2381, Ingredients!$B$11:$B$310, 0)), "")="", "", IFERROR(INDEX(Ingredients!E$11:E$310, MATCH($C2381, Ingredients!$B$11:$B$310, 0)), "")))</f>
        <v/>
      </c>
      <c r="AJ2381" s="108" t="str">
        <f>IF($C2381="", "", IF(IFERROR(INDEX(Ingredients!F$11:F$310, MATCH($C2381, Ingredients!$B$11:$B$310, 0)), "")="", "", IFERROR(INDEX(Ingredients!F$11:F$310, MATCH($C2381, Ingredients!$B$11:$B$310, 0)), "")))</f>
        <v/>
      </c>
      <c r="AK2381" s="106" t="str">
        <f>IF($C2381="", "", IF(IFERROR(INDEX(Ingredients!G$11:G$310, MATCH($C2381, Ingredients!$B$11:$B$310, 0)), "")="", "", IFERROR(INDEX(Ingredients!G$11:G$310, MATCH($C2381, Ingredients!$B$11:$B$310, 0)), "")))</f>
        <v/>
      </c>
      <c r="AL2381" s="79" t="str">
        <f>IF($C2381="", "", IF(IFERROR(INDEX(Ingredients!H$11:H$310, MATCH($C2381, Ingredients!$B$11:$B$310, 0)), "")="", "", IFERROR(INDEX(Ingredients!H$11:H$310, MATCH($C2381, Ingredients!$B$11:$B$310, 0)), "")))</f>
        <v/>
      </c>
      <c r="AN2381" s="83" t="str">
        <f t="shared" si="560"/>
        <v/>
      </c>
      <c r="AP2381" s="114" t="str">
        <f t="shared" si="570"/>
        <v/>
      </c>
      <c r="AR2381" s="117" t="str">
        <f>IF($C2381="", "", IF(IFERROR(INDEX(Ingredients!$AI$11:$AI$310, MATCH($C2381, Ingredients!$B$11:$B$310, 0)), "")="", "", IFERROR(INDEX(Ingredients!$AI$11:$AI$310, MATCH($C2381, Ingredients!$B$11:$B$310, 0)), "")))</f>
        <v/>
      </c>
      <c r="AT2381" s="120" t="str">
        <f t="shared" si="571"/>
        <v/>
      </c>
      <c r="AV2381" s="90" t="str">
        <f t="shared" si="561"/>
        <v/>
      </c>
      <c r="AX2381" s="90" t="str">
        <f>IF($AV2381="", "", COUNTIF($AV$11:$AV$5010, "&lt;"&amp;$AV2381)+1+COUNTIF($AV$11:$AV2381, $AV2381)-1)</f>
        <v/>
      </c>
      <c r="AZ2381" s="111" t="str">
        <f>IF($B2381="", "", SUMIF('Shopping List'!$AV$11:$AV$25, $B2381, 'Shopping List'!$BN$11:$BN$25))</f>
        <v/>
      </c>
      <c r="BB2381" s="117" t="str">
        <f t="shared" si="572"/>
        <v/>
      </c>
    </row>
    <row r="2382" spans="1:54" x14ac:dyDescent="0.25">
      <c r="A2382" s="4"/>
      <c r="B2382" s="37"/>
      <c r="C2382" s="124"/>
      <c r="D2382" s="39"/>
      <c r="E2382" s="125"/>
      <c r="F2382" s="48"/>
      <c r="G2382" s="4"/>
      <c r="H2382" s="4"/>
      <c r="I2382" s="95" t="str">
        <f>IF($C2382="", "", IF(IFERROR(INDEX(Ingredients!$C$11:$C$310, MATCH($C2382, Ingredients!$B$11:$B$310, 0)), "")="", "", IFERROR(INDEX(Ingredients!$C$11:$C$310, MATCH($C2382, Ingredients!$B$11:$B$310, 0)), "")))</f>
        <v/>
      </c>
      <c r="J2382" s="73" t="str">
        <f>IF($B2382="", "", IF(IFERROR(INDEX(Meals!$C$11:$C$260, MATCH($B2382, Meals!$B$11:$B$260, 0)), "")="", "", IFERROR(INDEX(Meals!$C$11:$C$260, MATCH($B2382, Meals!$B$11:$B$260, 0)), "")))</f>
        <v/>
      </c>
      <c r="K2382" s="4"/>
      <c r="L2382" s="72" t="str">
        <f t="shared" si="562"/>
        <v/>
      </c>
      <c r="M2382" s="73" t="str">
        <f t="shared" si="563"/>
        <v/>
      </c>
      <c r="N2382" s="4"/>
      <c r="O2382" s="78" t="str">
        <f t="shared" si="564"/>
        <v/>
      </c>
      <c r="P2382" s="79" t="str">
        <f t="shared" si="565"/>
        <v/>
      </c>
      <c r="Q2382" s="4"/>
      <c r="R2382" s="90" t="str">
        <f t="shared" si="566"/>
        <v/>
      </c>
      <c r="S2382" s="4"/>
      <c r="Y2382" s="18" t="str">
        <f t="shared" si="567"/>
        <v/>
      </c>
      <c r="AA2382" s="18" t="str">
        <f t="shared" si="558"/>
        <v/>
      </c>
      <c r="AB2382" s="18" t="str">
        <f t="shared" si="559"/>
        <v/>
      </c>
      <c r="AC2382" s="18" t="str">
        <f t="shared" si="568"/>
        <v/>
      </c>
      <c r="AD2382" s="18" t="str">
        <f t="shared" si="568"/>
        <v/>
      </c>
      <c r="AE2382" s="18" t="str">
        <f t="shared" si="569"/>
        <v/>
      </c>
      <c r="AG2382" s="95" t="str">
        <f>IF($C2382="", "", IF(IFERROR(INDEX(Ingredients!C$11:C$310, MATCH($C2382, Ingredients!$B$11:$B$310, 0)), "")="", "", IFERROR(INDEX(Ingredients!C$11:C$310, MATCH($C2382, Ingredients!$B$11:$B$310, 0)), "")))</f>
        <v/>
      </c>
      <c r="AH2382" s="105" t="str">
        <f>IF($C2382="", "", IF(IFERROR(INDEX(Ingredients!D$11:D$310, MATCH($C2382, Ingredients!$B$11:$B$310, 0)), "")="", "", IFERROR(INDEX(Ingredients!D$11:D$310, MATCH($C2382, Ingredients!$B$11:$B$310, 0)), "")))</f>
        <v/>
      </c>
      <c r="AI2382" s="106" t="str">
        <f>IF($C2382="", "", IF(IFERROR(INDEX(Ingredients!E$11:E$310, MATCH($C2382, Ingredients!$B$11:$B$310, 0)), "")="", "", IFERROR(INDEX(Ingredients!E$11:E$310, MATCH($C2382, Ingredients!$B$11:$B$310, 0)), "")))</f>
        <v/>
      </c>
      <c r="AJ2382" s="108" t="str">
        <f>IF($C2382="", "", IF(IFERROR(INDEX(Ingredients!F$11:F$310, MATCH($C2382, Ingredients!$B$11:$B$310, 0)), "")="", "", IFERROR(INDEX(Ingredients!F$11:F$310, MATCH($C2382, Ingredients!$B$11:$B$310, 0)), "")))</f>
        <v/>
      </c>
      <c r="AK2382" s="106" t="str">
        <f>IF($C2382="", "", IF(IFERROR(INDEX(Ingredients!G$11:G$310, MATCH($C2382, Ingredients!$B$11:$B$310, 0)), "")="", "", IFERROR(INDEX(Ingredients!G$11:G$310, MATCH($C2382, Ingredients!$B$11:$B$310, 0)), "")))</f>
        <v/>
      </c>
      <c r="AL2382" s="79" t="str">
        <f>IF($C2382="", "", IF(IFERROR(INDEX(Ingredients!H$11:H$310, MATCH($C2382, Ingredients!$B$11:$B$310, 0)), "")="", "", IFERROR(INDEX(Ingredients!H$11:H$310, MATCH($C2382, Ingredients!$B$11:$B$310, 0)), "")))</f>
        <v/>
      </c>
      <c r="AN2382" s="83" t="str">
        <f t="shared" si="560"/>
        <v/>
      </c>
      <c r="AP2382" s="114" t="str">
        <f t="shared" si="570"/>
        <v/>
      </c>
      <c r="AR2382" s="117" t="str">
        <f>IF($C2382="", "", IF(IFERROR(INDEX(Ingredients!$AI$11:$AI$310, MATCH($C2382, Ingredients!$B$11:$B$310, 0)), "")="", "", IFERROR(INDEX(Ingredients!$AI$11:$AI$310, MATCH($C2382, Ingredients!$B$11:$B$310, 0)), "")))</f>
        <v/>
      </c>
      <c r="AT2382" s="120" t="str">
        <f t="shared" si="571"/>
        <v/>
      </c>
      <c r="AV2382" s="90" t="str">
        <f t="shared" si="561"/>
        <v/>
      </c>
      <c r="AX2382" s="90" t="str">
        <f>IF($AV2382="", "", COUNTIF($AV$11:$AV$5010, "&lt;"&amp;$AV2382)+1+COUNTIF($AV$11:$AV2382, $AV2382)-1)</f>
        <v/>
      </c>
      <c r="AZ2382" s="111" t="str">
        <f>IF($B2382="", "", SUMIF('Shopping List'!$AV$11:$AV$25, $B2382, 'Shopping List'!$BN$11:$BN$25))</f>
        <v/>
      </c>
      <c r="BB2382" s="117" t="str">
        <f t="shared" si="572"/>
        <v/>
      </c>
    </row>
    <row r="2383" spans="1:54" x14ac:dyDescent="0.25">
      <c r="A2383" s="4"/>
      <c r="B2383" s="37"/>
      <c r="C2383" s="124"/>
      <c r="D2383" s="39"/>
      <c r="E2383" s="125"/>
      <c r="F2383" s="48"/>
      <c r="G2383" s="4"/>
      <c r="H2383" s="4"/>
      <c r="I2383" s="95" t="str">
        <f>IF($C2383="", "", IF(IFERROR(INDEX(Ingredients!$C$11:$C$310, MATCH($C2383, Ingredients!$B$11:$B$310, 0)), "")="", "", IFERROR(INDEX(Ingredients!$C$11:$C$310, MATCH($C2383, Ingredients!$B$11:$B$310, 0)), "")))</f>
        <v/>
      </c>
      <c r="J2383" s="73" t="str">
        <f>IF($B2383="", "", IF(IFERROR(INDEX(Meals!$C$11:$C$260, MATCH($B2383, Meals!$B$11:$B$260, 0)), "")="", "", IFERROR(INDEX(Meals!$C$11:$C$260, MATCH($B2383, Meals!$B$11:$B$260, 0)), "")))</f>
        <v/>
      </c>
      <c r="K2383" s="4"/>
      <c r="L2383" s="72" t="str">
        <f t="shared" si="562"/>
        <v/>
      </c>
      <c r="M2383" s="73" t="str">
        <f t="shared" si="563"/>
        <v/>
      </c>
      <c r="N2383" s="4"/>
      <c r="O2383" s="78" t="str">
        <f t="shared" si="564"/>
        <v/>
      </c>
      <c r="P2383" s="79" t="str">
        <f t="shared" si="565"/>
        <v/>
      </c>
      <c r="Q2383" s="4"/>
      <c r="R2383" s="90" t="str">
        <f t="shared" si="566"/>
        <v/>
      </c>
      <c r="S2383" s="4"/>
      <c r="Y2383" s="18" t="str">
        <f t="shared" si="567"/>
        <v/>
      </c>
      <c r="AA2383" s="18" t="str">
        <f t="shared" si="558"/>
        <v/>
      </c>
      <c r="AB2383" s="18" t="str">
        <f t="shared" si="559"/>
        <v/>
      </c>
      <c r="AC2383" s="18" t="str">
        <f t="shared" si="568"/>
        <v/>
      </c>
      <c r="AD2383" s="18" t="str">
        <f t="shared" si="568"/>
        <v/>
      </c>
      <c r="AE2383" s="18" t="str">
        <f t="shared" si="569"/>
        <v/>
      </c>
      <c r="AG2383" s="95" t="str">
        <f>IF($C2383="", "", IF(IFERROR(INDEX(Ingredients!C$11:C$310, MATCH($C2383, Ingredients!$B$11:$B$310, 0)), "")="", "", IFERROR(INDEX(Ingredients!C$11:C$310, MATCH($C2383, Ingredients!$B$11:$B$310, 0)), "")))</f>
        <v/>
      </c>
      <c r="AH2383" s="105" t="str">
        <f>IF($C2383="", "", IF(IFERROR(INDEX(Ingredients!D$11:D$310, MATCH($C2383, Ingredients!$B$11:$B$310, 0)), "")="", "", IFERROR(INDEX(Ingredients!D$11:D$310, MATCH($C2383, Ingredients!$B$11:$B$310, 0)), "")))</f>
        <v/>
      </c>
      <c r="AI2383" s="106" t="str">
        <f>IF($C2383="", "", IF(IFERROR(INDEX(Ingredients!E$11:E$310, MATCH($C2383, Ingredients!$B$11:$B$310, 0)), "")="", "", IFERROR(INDEX(Ingredients!E$11:E$310, MATCH($C2383, Ingredients!$B$11:$B$310, 0)), "")))</f>
        <v/>
      </c>
      <c r="AJ2383" s="108" t="str">
        <f>IF($C2383="", "", IF(IFERROR(INDEX(Ingredients!F$11:F$310, MATCH($C2383, Ingredients!$B$11:$B$310, 0)), "")="", "", IFERROR(INDEX(Ingredients!F$11:F$310, MATCH($C2383, Ingredients!$B$11:$B$310, 0)), "")))</f>
        <v/>
      </c>
      <c r="AK2383" s="106" t="str">
        <f>IF($C2383="", "", IF(IFERROR(INDEX(Ingredients!G$11:G$310, MATCH($C2383, Ingredients!$B$11:$B$310, 0)), "")="", "", IFERROR(INDEX(Ingredients!G$11:G$310, MATCH($C2383, Ingredients!$B$11:$B$310, 0)), "")))</f>
        <v/>
      </c>
      <c r="AL2383" s="79" t="str">
        <f>IF($C2383="", "", IF(IFERROR(INDEX(Ingredients!H$11:H$310, MATCH($C2383, Ingredients!$B$11:$B$310, 0)), "")="", "", IFERROR(INDEX(Ingredients!H$11:H$310, MATCH($C2383, Ingredients!$B$11:$B$310, 0)), "")))</f>
        <v/>
      </c>
      <c r="AN2383" s="83" t="str">
        <f t="shared" si="560"/>
        <v/>
      </c>
      <c r="AP2383" s="114" t="str">
        <f t="shared" si="570"/>
        <v/>
      </c>
      <c r="AR2383" s="117" t="str">
        <f>IF($C2383="", "", IF(IFERROR(INDEX(Ingredients!$AI$11:$AI$310, MATCH($C2383, Ingredients!$B$11:$B$310, 0)), "")="", "", IFERROR(INDEX(Ingredients!$AI$11:$AI$310, MATCH($C2383, Ingredients!$B$11:$B$310, 0)), "")))</f>
        <v/>
      </c>
      <c r="AT2383" s="120" t="str">
        <f t="shared" si="571"/>
        <v/>
      </c>
      <c r="AV2383" s="90" t="str">
        <f t="shared" si="561"/>
        <v/>
      </c>
      <c r="AX2383" s="90" t="str">
        <f>IF($AV2383="", "", COUNTIF($AV$11:$AV$5010, "&lt;"&amp;$AV2383)+1+COUNTIF($AV$11:$AV2383, $AV2383)-1)</f>
        <v/>
      </c>
      <c r="AZ2383" s="111" t="str">
        <f>IF($B2383="", "", SUMIF('Shopping List'!$AV$11:$AV$25, $B2383, 'Shopping List'!$BN$11:$BN$25))</f>
        <v/>
      </c>
      <c r="BB2383" s="117" t="str">
        <f t="shared" si="572"/>
        <v/>
      </c>
    </row>
    <row r="2384" spans="1:54" x14ac:dyDescent="0.25">
      <c r="A2384" s="4"/>
      <c r="B2384" s="37"/>
      <c r="C2384" s="124"/>
      <c r="D2384" s="39"/>
      <c r="E2384" s="125"/>
      <c r="F2384" s="48"/>
      <c r="G2384" s="4"/>
      <c r="H2384" s="4"/>
      <c r="I2384" s="95" t="str">
        <f>IF($C2384="", "", IF(IFERROR(INDEX(Ingredients!$C$11:$C$310, MATCH($C2384, Ingredients!$B$11:$B$310, 0)), "")="", "", IFERROR(INDEX(Ingredients!$C$11:$C$310, MATCH($C2384, Ingredients!$B$11:$B$310, 0)), "")))</f>
        <v/>
      </c>
      <c r="J2384" s="73" t="str">
        <f>IF($B2384="", "", IF(IFERROR(INDEX(Meals!$C$11:$C$260, MATCH($B2384, Meals!$B$11:$B$260, 0)), "")="", "", IFERROR(INDEX(Meals!$C$11:$C$260, MATCH($B2384, Meals!$B$11:$B$260, 0)), "")))</f>
        <v/>
      </c>
      <c r="K2384" s="4"/>
      <c r="L2384" s="72" t="str">
        <f t="shared" si="562"/>
        <v/>
      </c>
      <c r="M2384" s="73" t="str">
        <f t="shared" si="563"/>
        <v/>
      </c>
      <c r="N2384" s="4"/>
      <c r="O2384" s="78" t="str">
        <f t="shared" si="564"/>
        <v/>
      </c>
      <c r="P2384" s="79" t="str">
        <f t="shared" si="565"/>
        <v/>
      </c>
      <c r="Q2384" s="4"/>
      <c r="R2384" s="90" t="str">
        <f t="shared" si="566"/>
        <v/>
      </c>
      <c r="S2384" s="4"/>
      <c r="Y2384" s="18" t="str">
        <f t="shared" si="567"/>
        <v/>
      </c>
      <c r="AA2384" s="18" t="str">
        <f t="shared" si="558"/>
        <v/>
      </c>
      <c r="AB2384" s="18" t="str">
        <f t="shared" si="559"/>
        <v/>
      </c>
      <c r="AC2384" s="18" t="str">
        <f t="shared" si="568"/>
        <v/>
      </c>
      <c r="AD2384" s="18" t="str">
        <f t="shared" si="568"/>
        <v/>
      </c>
      <c r="AE2384" s="18" t="str">
        <f t="shared" si="569"/>
        <v/>
      </c>
      <c r="AG2384" s="95" t="str">
        <f>IF($C2384="", "", IF(IFERROR(INDEX(Ingredients!C$11:C$310, MATCH($C2384, Ingredients!$B$11:$B$310, 0)), "")="", "", IFERROR(INDEX(Ingredients!C$11:C$310, MATCH($C2384, Ingredients!$B$11:$B$310, 0)), "")))</f>
        <v/>
      </c>
      <c r="AH2384" s="105" t="str">
        <f>IF($C2384="", "", IF(IFERROR(INDEX(Ingredients!D$11:D$310, MATCH($C2384, Ingredients!$B$11:$B$310, 0)), "")="", "", IFERROR(INDEX(Ingredients!D$11:D$310, MATCH($C2384, Ingredients!$B$11:$B$310, 0)), "")))</f>
        <v/>
      </c>
      <c r="AI2384" s="106" t="str">
        <f>IF($C2384="", "", IF(IFERROR(INDEX(Ingredients!E$11:E$310, MATCH($C2384, Ingredients!$B$11:$B$310, 0)), "")="", "", IFERROR(INDEX(Ingredients!E$11:E$310, MATCH($C2384, Ingredients!$B$11:$B$310, 0)), "")))</f>
        <v/>
      </c>
      <c r="AJ2384" s="108" t="str">
        <f>IF($C2384="", "", IF(IFERROR(INDEX(Ingredients!F$11:F$310, MATCH($C2384, Ingredients!$B$11:$B$310, 0)), "")="", "", IFERROR(INDEX(Ingredients!F$11:F$310, MATCH($C2384, Ingredients!$B$11:$B$310, 0)), "")))</f>
        <v/>
      </c>
      <c r="AK2384" s="106" t="str">
        <f>IF($C2384="", "", IF(IFERROR(INDEX(Ingredients!G$11:G$310, MATCH($C2384, Ingredients!$B$11:$B$310, 0)), "")="", "", IFERROR(INDEX(Ingredients!G$11:G$310, MATCH($C2384, Ingredients!$B$11:$B$310, 0)), "")))</f>
        <v/>
      </c>
      <c r="AL2384" s="79" t="str">
        <f>IF($C2384="", "", IF(IFERROR(INDEX(Ingredients!H$11:H$310, MATCH($C2384, Ingredients!$B$11:$B$310, 0)), "")="", "", IFERROR(INDEX(Ingredients!H$11:H$310, MATCH($C2384, Ingredients!$B$11:$B$310, 0)), "")))</f>
        <v/>
      </c>
      <c r="AN2384" s="83" t="str">
        <f t="shared" si="560"/>
        <v/>
      </c>
      <c r="AP2384" s="114" t="str">
        <f t="shared" si="570"/>
        <v/>
      </c>
      <c r="AR2384" s="117" t="str">
        <f>IF($C2384="", "", IF(IFERROR(INDEX(Ingredients!$AI$11:$AI$310, MATCH($C2384, Ingredients!$B$11:$B$310, 0)), "")="", "", IFERROR(INDEX(Ingredients!$AI$11:$AI$310, MATCH($C2384, Ingredients!$B$11:$B$310, 0)), "")))</f>
        <v/>
      </c>
      <c r="AT2384" s="120" t="str">
        <f t="shared" si="571"/>
        <v/>
      </c>
      <c r="AV2384" s="90" t="str">
        <f t="shared" si="561"/>
        <v/>
      </c>
      <c r="AX2384" s="90" t="str">
        <f>IF($AV2384="", "", COUNTIF($AV$11:$AV$5010, "&lt;"&amp;$AV2384)+1+COUNTIF($AV$11:$AV2384, $AV2384)-1)</f>
        <v/>
      </c>
      <c r="AZ2384" s="111" t="str">
        <f>IF($B2384="", "", SUMIF('Shopping List'!$AV$11:$AV$25, $B2384, 'Shopping List'!$BN$11:$BN$25))</f>
        <v/>
      </c>
      <c r="BB2384" s="117" t="str">
        <f t="shared" si="572"/>
        <v/>
      </c>
    </row>
    <row r="2385" spans="1:54" x14ac:dyDescent="0.25">
      <c r="A2385" s="4"/>
      <c r="B2385" s="37"/>
      <c r="C2385" s="124"/>
      <c r="D2385" s="39"/>
      <c r="E2385" s="125"/>
      <c r="F2385" s="48"/>
      <c r="G2385" s="4"/>
      <c r="H2385" s="4"/>
      <c r="I2385" s="95" t="str">
        <f>IF($C2385="", "", IF(IFERROR(INDEX(Ingredients!$C$11:$C$310, MATCH($C2385, Ingredients!$B$11:$B$310, 0)), "")="", "", IFERROR(INDEX(Ingredients!$C$11:$C$310, MATCH($C2385, Ingredients!$B$11:$B$310, 0)), "")))</f>
        <v/>
      </c>
      <c r="J2385" s="73" t="str">
        <f>IF($B2385="", "", IF(IFERROR(INDEX(Meals!$C$11:$C$260, MATCH($B2385, Meals!$B$11:$B$260, 0)), "")="", "", IFERROR(INDEX(Meals!$C$11:$C$260, MATCH($B2385, Meals!$B$11:$B$260, 0)), "")))</f>
        <v/>
      </c>
      <c r="K2385" s="4"/>
      <c r="L2385" s="72" t="str">
        <f t="shared" si="562"/>
        <v/>
      </c>
      <c r="M2385" s="73" t="str">
        <f t="shared" si="563"/>
        <v/>
      </c>
      <c r="N2385" s="4"/>
      <c r="O2385" s="78" t="str">
        <f t="shared" si="564"/>
        <v/>
      </c>
      <c r="P2385" s="79" t="str">
        <f t="shared" si="565"/>
        <v/>
      </c>
      <c r="Q2385" s="4"/>
      <c r="R2385" s="90" t="str">
        <f t="shared" si="566"/>
        <v/>
      </c>
      <c r="S2385" s="4"/>
      <c r="Y2385" s="18" t="str">
        <f t="shared" si="567"/>
        <v/>
      </c>
      <c r="AA2385" s="18" t="str">
        <f t="shared" si="558"/>
        <v/>
      </c>
      <c r="AB2385" s="18" t="str">
        <f t="shared" si="559"/>
        <v/>
      </c>
      <c r="AC2385" s="18" t="str">
        <f t="shared" si="568"/>
        <v/>
      </c>
      <c r="AD2385" s="18" t="str">
        <f t="shared" si="568"/>
        <v/>
      </c>
      <c r="AE2385" s="18" t="str">
        <f t="shared" si="569"/>
        <v/>
      </c>
      <c r="AG2385" s="95" t="str">
        <f>IF($C2385="", "", IF(IFERROR(INDEX(Ingredients!C$11:C$310, MATCH($C2385, Ingredients!$B$11:$B$310, 0)), "")="", "", IFERROR(INDEX(Ingredients!C$11:C$310, MATCH($C2385, Ingredients!$B$11:$B$310, 0)), "")))</f>
        <v/>
      </c>
      <c r="AH2385" s="105" t="str">
        <f>IF($C2385="", "", IF(IFERROR(INDEX(Ingredients!D$11:D$310, MATCH($C2385, Ingredients!$B$11:$B$310, 0)), "")="", "", IFERROR(INDEX(Ingredients!D$11:D$310, MATCH($C2385, Ingredients!$B$11:$B$310, 0)), "")))</f>
        <v/>
      </c>
      <c r="AI2385" s="106" t="str">
        <f>IF($C2385="", "", IF(IFERROR(INDEX(Ingredients!E$11:E$310, MATCH($C2385, Ingredients!$B$11:$B$310, 0)), "")="", "", IFERROR(INDEX(Ingredients!E$11:E$310, MATCH($C2385, Ingredients!$B$11:$B$310, 0)), "")))</f>
        <v/>
      </c>
      <c r="AJ2385" s="108" t="str">
        <f>IF($C2385="", "", IF(IFERROR(INDEX(Ingredients!F$11:F$310, MATCH($C2385, Ingredients!$B$11:$B$310, 0)), "")="", "", IFERROR(INDEX(Ingredients!F$11:F$310, MATCH($C2385, Ingredients!$B$11:$B$310, 0)), "")))</f>
        <v/>
      </c>
      <c r="AK2385" s="106" t="str">
        <f>IF($C2385="", "", IF(IFERROR(INDEX(Ingredients!G$11:G$310, MATCH($C2385, Ingredients!$B$11:$B$310, 0)), "")="", "", IFERROR(INDEX(Ingredients!G$11:G$310, MATCH($C2385, Ingredients!$B$11:$B$310, 0)), "")))</f>
        <v/>
      </c>
      <c r="AL2385" s="79" t="str">
        <f>IF($C2385="", "", IF(IFERROR(INDEX(Ingredients!H$11:H$310, MATCH($C2385, Ingredients!$B$11:$B$310, 0)), "")="", "", IFERROR(INDEX(Ingredients!H$11:H$310, MATCH($C2385, Ingredients!$B$11:$B$310, 0)), "")))</f>
        <v/>
      </c>
      <c r="AN2385" s="83" t="str">
        <f t="shared" si="560"/>
        <v/>
      </c>
      <c r="AP2385" s="114" t="str">
        <f t="shared" si="570"/>
        <v/>
      </c>
      <c r="AR2385" s="117" t="str">
        <f>IF($C2385="", "", IF(IFERROR(INDEX(Ingredients!$AI$11:$AI$310, MATCH($C2385, Ingredients!$B$11:$B$310, 0)), "")="", "", IFERROR(INDEX(Ingredients!$AI$11:$AI$310, MATCH($C2385, Ingredients!$B$11:$B$310, 0)), "")))</f>
        <v/>
      </c>
      <c r="AT2385" s="120" t="str">
        <f t="shared" si="571"/>
        <v/>
      </c>
      <c r="AV2385" s="90" t="str">
        <f t="shared" si="561"/>
        <v/>
      </c>
      <c r="AX2385" s="90" t="str">
        <f>IF($AV2385="", "", COUNTIF($AV$11:$AV$5010, "&lt;"&amp;$AV2385)+1+COUNTIF($AV$11:$AV2385, $AV2385)-1)</f>
        <v/>
      </c>
      <c r="AZ2385" s="111" t="str">
        <f>IF($B2385="", "", SUMIF('Shopping List'!$AV$11:$AV$25, $B2385, 'Shopping List'!$BN$11:$BN$25))</f>
        <v/>
      </c>
      <c r="BB2385" s="117" t="str">
        <f t="shared" si="572"/>
        <v/>
      </c>
    </row>
    <row r="2386" spans="1:54" x14ac:dyDescent="0.25">
      <c r="A2386" s="4"/>
      <c r="B2386" s="37"/>
      <c r="C2386" s="124"/>
      <c r="D2386" s="39"/>
      <c r="E2386" s="125"/>
      <c r="F2386" s="48"/>
      <c r="G2386" s="4"/>
      <c r="H2386" s="4"/>
      <c r="I2386" s="95" t="str">
        <f>IF($C2386="", "", IF(IFERROR(INDEX(Ingredients!$C$11:$C$310, MATCH($C2386, Ingredients!$B$11:$B$310, 0)), "")="", "", IFERROR(INDEX(Ingredients!$C$11:$C$310, MATCH($C2386, Ingredients!$B$11:$B$310, 0)), "")))</f>
        <v/>
      </c>
      <c r="J2386" s="73" t="str">
        <f>IF($B2386="", "", IF(IFERROR(INDEX(Meals!$C$11:$C$260, MATCH($B2386, Meals!$B$11:$B$260, 0)), "")="", "", IFERROR(INDEX(Meals!$C$11:$C$260, MATCH($B2386, Meals!$B$11:$B$260, 0)), "")))</f>
        <v/>
      </c>
      <c r="K2386" s="4"/>
      <c r="L2386" s="72" t="str">
        <f t="shared" si="562"/>
        <v/>
      </c>
      <c r="M2386" s="73" t="str">
        <f t="shared" si="563"/>
        <v/>
      </c>
      <c r="N2386" s="4"/>
      <c r="O2386" s="78" t="str">
        <f t="shared" si="564"/>
        <v/>
      </c>
      <c r="P2386" s="79" t="str">
        <f t="shared" si="565"/>
        <v/>
      </c>
      <c r="Q2386" s="4"/>
      <c r="R2386" s="90" t="str">
        <f t="shared" si="566"/>
        <v/>
      </c>
      <c r="S2386" s="4"/>
      <c r="Y2386" s="18" t="str">
        <f t="shared" si="567"/>
        <v/>
      </c>
      <c r="AA2386" s="18" t="str">
        <f t="shared" si="558"/>
        <v/>
      </c>
      <c r="AB2386" s="18" t="str">
        <f t="shared" si="559"/>
        <v/>
      </c>
      <c r="AC2386" s="18" t="str">
        <f t="shared" si="568"/>
        <v/>
      </c>
      <c r="AD2386" s="18" t="str">
        <f t="shared" si="568"/>
        <v/>
      </c>
      <c r="AE2386" s="18" t="str">
        <f t="shared" si="569"/>
        <v/>
      </c>
      <c r="AG2386" s="95" t="str">
        <f>IF($C2386="", "", IF(IFERROR(INDEX(Ingredients!C$11:C$310, MATCH($C2386, Ingredients!$B$11:$B$310, 0)), "")="", "", IFERROR(INDEX(Ingredients!C$11:C$310, MATCH($C2386, Ingredients!$B$11:$B$310, 0)), "")))</f>
        <v/>
      </c>
      <c r="AH2386" s="105" t="str">
        <f>IF($C2386="", "", IF(IFERROR(INDEX(Ingredients!D$11:D$310, MATCH($C2386, Ingredients!$B$11:$B$310, 0)), "")="", "", IFERROR(INDEX(Ingredients!D$11:D$310, MATCH($C2386, Ingredients!$B$11:$B$310, 0)), "")))</f>
        <v/>
      </c>
      <c r="AI2386" s="106" t="str">
        <f>IF($C2386="", "", IF(IFERROR(INDEX(Ingredients!E$11:E$310, MATCH($C2386, Ingredients!$B$11:$B$310, 0)), "")="", "", IFERROR(INDEX(Ingredients!E$11:E$310, MATCH($C2386, Ingredients!$B$11:$B$310, 0)), "")))</f>
        <v/>
      </c>
      <c r="AJ2386" s="108" t="str">
        <f>IF($C2386="", "", IF(IFERROR(INDEX(Ingredients!F$11:F$310, MATCH($C2386, Ingredients!$B$11:$B$310, 0)), "")="", "", IFERROR(INDEX(Ingredients!F$11:F$310, MATCH($C2386, Ingredients!$B$11:$B$310, 0)), "")))</f>
        <v/>
      </c>
      <c r="AK2386" s="106" t="str">
        <f>IF($C2386="", "", IF(IFERROR(INDEX(Ingredients!G$11:G$310, MATCH($C2386, Ingredients!$B$11:$B$310, 0)), "")="", "", IFERROR(INDEX(Ingredients!G$11:G$310, MATCH($C2386, Ingredients!$B$11:$B$310, 0)), "")))</f>
        <v/>
      </c>
      <c r="AL2386" s="79" t="str">
        <f>IF($C2386="", "", IF(IFERROR(INDEX(Ingredients!H$11:H$310, MATCH($C2386, Ingredients!$B$11:$B$310, 0)), "")="", "", IFERROR(INDEX(Ingredients!H$11:H$310, MATCH($C2386, Ingredients!$B$11:$B$310, 0)), "")))</f>
        <v/>
      </c>
      <c r="AN2386" s="83" t="str">
        <f t="shared" si="560"/>
        <v/>
      </c>
      <c r="AP2386" s="114" t="str">
        <f t="shared" si="570"/>
        <v/>
      </c>
      <c r="AR2386" s="117" t="str">
        <f>IF($C2386="", "", IF(IFERROR(INDEX(Ingredients!$AI$11:$AI$310, MATCH($C2386, Ingredients!$B$11:$B$310, 0)), "")="", "", IFERROR(INDEX(Ingredients!$AI$11:$AI$310, MATCH($C2386, Ingredients!$B$11:$B$310, 0)), "")))</f>
        <v/>
      </c>
      <c r="AT2386" s="120" t="str">
        <f t="shared" si="571"/>
        <v/>
      </c>
      <c r="AV2386" s="90" t="str">
        <f t="shared" si="561"/>
        <v/>
      </c>
      <c r="AX2386" s="90" t="str">
        <f>IF($AV2386="", "", COUNTIF($AV$11:$AV$5010, "&lt;"&amp;$AV2386)+1+COUNTIF($AV$11:$AV2386, $AV2386)-1)</f>
        <v/>
      </c>
      <c r="AZ2386" s="111" t="str">
        <f>IF($B2386="", "", SUMIF('Shopping List'!$AV$11:$AV$25, $B2386, 'Shopping List'!$BN$11:$BN$25))</f>
        <v/>
      </c>
      <c r="BB2386" s="117" t="str">
        <f t="shared" si="572"/>
        <v/>
      </c>
    </row>
    <row r="2387" spans="1:54" x14ac:dyDescent="0.25">
      <c r="A2387" s="4"/>
      <c r="B2387" s="37"/>
      <c r="C2387" s="124"/>
      <c r="D2387" s="39"/>
      <c r="E2387" s="125"/>
      <c r="F2387" s="48"/>
      <c r="G2387" s="4"/>
      <c r="H2387" s="4"/>
      <c r="I2387" s="95" t="str">
        <f>IF($C2387="", "", IF(IFERROR(INDEX(Ingredients!$C$11:$C$310, MATCH($C2387, Ingredients!$B$11:$B$310, 0)), "")="", "", IFERROR(INDEX(Ingredients!$C$11:$C$310, MATCH($C2387, Ingredients!$B$11:$B$310, 0)), "")))</f>
        <v/>
      </c>
      <c r="J2387" s="73" t="str">
        <f>IF($B2387="", "", IF(IFERROR(INDEX(Meals!$C$11:$C$260, MATCH($B2387, Meals!$B$11:$B$260, 0)), "")="", "", IFERROR(INDEX(Meals!$C$11:$C$260, MATCH($B2387, Meals!$B$11:$B$260, 0)), "")))</f>
        <v/>
      </c>
      <c r="K2387" s="4"/>
      <c r="L2387" s="72" t="str">
        <f t="shared" si="562"/>
        <v/>
      </c>
      <c r="M2387" s="73" t="str">
        <f t="shared" si="563"/>
        <v/>
      </c>
      <c r="N2387" s="4"/>
      <c r="O2387" s="78" t="str">
        <f t="shared" si="564"/>
        <v/>
      </c>
      <c r="P2387" s="79" t="str">
        <f t="shared" si="565"/>
        <v/>
      </c>
      <c r="Q2387" s="4"/>
      <c r="R2387" s="90" t="str">
        <f t="shared" si="566"/>
        <v/>
      </c>
      <c r="S2387" s="4"/>
      <c r="Y2387" s="18" t="str">
        <f t="shared" si="567"/>
        <v/>
      </c>
      <c r="AA2387" s="18" t="str">
        <f t="shared" si="558"/>
        <v/>
      </c>
      <c r="AB2387" s="18" t="str">
        <f t="shared" si="559"/>
        <v/>
      </c>
      <c r="AC2387" s="18" t="str">
        <f t="shared" si="568"/>
        <v/>
      </c>
      <c r="AD2387" s="18" t="str">
        <f t="shared" si="568"/>
        <v/>
      </c>
      <c r="AE2387" s="18" t="str">
        <f t="shared" si="569"/>
        <v/>
      </c>
      <c r="AG2387" s="95" t="str">
        <f>IF($C2387="", "", IF(IFERROR(INDEX(Ingredients!C$11:C$310, MATCH($C2387, Ingredients!$B$11:$B$310, 0)), "")="", "", IFERROR(INDEX(Ingredients!C$11:C$310, MATCH($C2387, Ingredients!$B$11:$B$310, 0)), "")))</f>
        <v/>
      </c>
      <c r="AH2387" s="105" t="str">
        <f>IF($C2387="", "", IF(IFERROR(INDEX(Ingredients!D$11:D$310, MATCH($C2387, Ingredients!$B$11:$B$310, 0)), "")="", "", IFERROR(INDEX(Ingredients!D$11:D$310, MATCH($C2387, Ingredients!$B$11:$B$310, 0)), "")))</f>
        <v/>
      </c>
      <c r="AI2387" s="106" t="str">
        <f>IF($C2387="", "", IF(IFERROR(INDEX(Ingredients!E$11:E$310, MATCH($C2387, Ingredients!$B$11:$B$310, 0)), "")="", "", IFERROR(INDEX(Ingredients!E$11:E$310, MATCH($C2387, Ingredients!$B$11:$B$310, 0)), "")))</f>
        <v/>
      </c>
      <c r="AJ2387" s="108" t="str">
        <f>IF($C2387="", "", IF(IFERROR(INDEX(Ingredients!F$11:F$310, MATCH($C2387, Ingredients!$B$11:$B$310, 0)), "")="", "", IFERROR(INDEX(Ingredients!F$11:F$310, MATCH($C2387, Ingredients!$B$11:$B$310, 0)), "")))</f>
        <v/>
      </c>
      <c r="AK2387" s="106" t="str">
        <f>IF($C2387="", "", IF(IFERROR(INDEX(Ingredients!G$11:G$310, MATCH($C2387, Ingredients!$B$11:$B$310, 0)), "")="", "", IFERROR(INDEX(Ingredients!G$11:G$310, MATCH($C2387, Ingredients!$B$11:$B$310, 0)), "")))</f>
        <v/>
      </c>
      <c r="AL2387" s="79" t="str">
        <f>IF($C2387="", "", IF(IFERROR(INDEX(Ingredients!H$11:H$310, MATCH($C2387, Ingredients!$B$11:$B$310, 0)), "")="", "", IFERROR(INDEX(Ingredients!H$11:H$310, MATCH($C2387, Ingredients!$B$11:$B$310, 0)), "")))</f>
        <v/>
      </c>
      <c r="AN2387" s="83" t="str">
        <f t="shared" si="560"/>
        <v/>
      </c>
      <c r="AP2387" s="114" t="str">
        <f t="shared" si="570"/>
        <v/>
      </c>
      <c r="AR2387" s="117" t="str">
        <f>IF($C2387="", "", IF(IFERROR(INDEX(Ingredients!$AI$11:$AI$310, MATCH($C2387, Ingredients!$B$11:$B$310, 0)), "")="", "", IFERROR(INDEX(Ingredients!$AI$11:$AI$310, MATCH($C2387, Ingredients!$B$11:$B$310, 0)), "")))</f>
        <v/>
      </c>
      <c r="AT2387" s="120" t="str">
        <f t="shared" si="571"/>
        <v/>
      </c>
      <c r="AV2387" s="90" t="str">
        <f t="shared" si="561"/>
        <v/>
      </c>
      <c r="AX2387" s="90" t="str">
        <f>IF($AV2387="", "", COUNTIF($AV$11:$AV$5010, "&lt;"&amp;$AV2387)+1+COUNTIF($AV$11:$AV2387, $AV2387)-1)</f>
        <v/>
      </c>
      <c r="AZ2387" s="111" t="str">
        <f>IF($B2387="", "", SUMIF('Shopping List'!$AV$11:$AV$25, $B2387, 'Shopping List'!$BN$11:$BN$25))</f>
        <v/>
      </c>
      <c r="BB2387" s="117" t="str">
        <f t="shared" si="572"/>
        <v/>
      </c>
    </row>
    <row r="2388" spans="1:54" x14ac:dyDescent="0.25">
      <c r="A2388" s="4"/>
      <c r="B2388" s="37"/>
      <c r="C2388" s="124"/>
      <c r="D2388" s="39"/>
      <c r="E2388" s="125"/>
      <c r="F2388" s="48"/>
      <c r="G2388" s="4"/>
      <c r="H2388" s="4"/>
      <c r="I2388" s="95" t="str">
        <f>IF($C2388="", "", IF(IFERROR(INDEX(Ingredients!$C$11:$C$310, MATCH($C2388, Ingredients!$B$11:$B$310, 0)), "")="", "", IFERROR(INDEX(Ingredients!$C$11:$C$310, MATCH($C2388, Ingredients!$B$11:$B$310, 0)), "")))</f>
        <v/>
      </c>
      <c r="J2388" s="73" t="str">
        <f>IF($B2388="", "", IF(IFERROR(INDEX(Meals!$C$11:$C$260, MATCH($B2388, Meals!$B$11:$B$260, 0)), "")="", "", IFERROR(INDEX(Meals!$C$11:$C$260, MATCH($B2388, Meals!$B$11:$B$260, 0)), "")))</f>
        <v/>
      </c>
      <c r="K2388" s="4"/>
      <c r="L2388" s="72" t="str">
        <f t="shared" si="562"/>
        <v/>
      </c>
      <c r="M2388" s="73" t="str">
        <f t="shared" si="563"/>
        <v/>
      </c>
      <c r="N2388" s="4"/>
      <c r="O2388" s="78" t="str">
        <f t="shared" si="564"/>
        <v/>
      </c>
      <c r="P2388" s="79" t="str">
        <f t="shared" si="565"/>
        <v/>
      </c>
      <c r="Q2388" s="4"/>
      <c r="R2388" s="90" t="str">
        <f t="shared" si="566"/>
        <v/>
      </c>
      <c r="S2388" s="4"/>
      <c r="Y2388" s="18" t="str">
        <f t="shared" si="567"/>
        <v/>
      </c>
      <c r="AA2388" s="18" t="str">
        <f t="shared" si="558"/>
        <v/>
      </c>
      <c r="AB2388" s="18" t="str">
        <f t="shared" si="559"/>
        <v/>
      </c>
      <c r="AC2388" s="18" t="str">
        <f t="shared" si="568"/>
        <v/>
      </c>
      <c r="AD2388" s="18" t="str">
        <f t="shared" si="568"/>
        <v/>
      </c>
      <c r="AE2388" s="18" t="str">
        <f t="shared" si="569"/>
        <v/>
      </c>
      <c r="AG2388" s="95" t="str">
        <f>IF($C2388="", "", IF(IFERROR(INDEX(Ingredients!C$11:C$310, MATCH($C2388, Ingredients!$B$11:$B$310, 0)), "")="", "", IFERROR(INDEX(Ingredients!C$11:C$310, MATCH($C2388, Ingredients!$B$11:$B$310, 0)), "")))</f>
        <v/>
      </c>
      <c r="AH2388" s="105" t="str">
        <f>IF($C2388="", "", IF(IFERROR(INDEX(Ingredients!D$11:D$310, MATCH($C2388, Ingredients!$B$11:$B$310, 0)), "")="", "", IFERROR(INDEX(Ingredients!D$11:D$310, MATCH($C2388, Ingredients!$B$11:$B$310, 0)), "")))</f>
        <v/>
      </c>
      <c r="AI2388" s="106" t="str">
        <f>IF($C2388="", "", IF(IFERROR(INDEX(Ingredients!E$11:E$310, MATCH($C2388, Ingredients!$B$11:$B$310, 0)), "")="", "", IFERROR(INDEX(Ingredients!E$11:E$310, MATCH($C2388, Ingredients!$B$11:$B$310, 0)), "")))</f>
        <v/>
      </c>
      <c r="AJ2388" s="108" t="str">
        <f>IF($C2388="", "", IF(IFERROR(INDEX(Ingredients!F$11:F$310, MATCH($C2388, Ingredients!$B$11:$B$310, 0)), "")="", "", IFERROR(INDEX(Ingredients!F$11:F$310, MATCH($C2388, Ingredients!$B$11:$B$310, 0)), "")))</f>
        <v/>
      </c>
      <c r="AK2388" s="106" t="str">
        <f>IF($C2388="", "", IF(IFERROR(INDEX(Ingredients!G$11:G$310, MATCH($C2388, Ingredients!$B$11:$B$310, 0)), "")="", "", IFERROR(INDEX(Ingredients!G$11:G$310, MATCH($C2388, Ingredients!$B$11:$B$310, 0)), "")))</f>
        <v/>
      </c>
      <c r="AL2388" s="79" t="str">
        <f>IF($C2388="", "", IF(IFERROR(INDEX(Ingredients!H$11:H$310, MATCH($C2388, Ingredients!$B$11:$B$310, 0)), "")="", "", IFERROR(INDEX(Ingredients!H$11:H$310, MATCH($C2388, Ingredients!$B$11:$B$310, 0)), "")))</f>
        <v/>
      </c>
      <c r="AN2388" s="83" t="str">
        <f t="shared" si="560"/>
        <v/>
      </c>
      <c r="AP2388" s="114" t="str">
        <f t="shared" si="570"/>
        <v/>
      </c>
      <c r="AR2388" s="117" t="str">
        <f>IF($C2388="", "", IF(IFERROR(INDEX(Ingredients!$AI$11:$AI$310, MATCH($C2388, Ingredients!$B$11:$B$310, 0)), "")="", "", IFERROR(INDEX(Ingredients!$AI$11:$AI$310, MATCH($C2388, Ingredients!$B$11:$B$310, 0)), "")))</f>
        <v/>
      </c>
      <c r="AT2388" s="120" t="str">
        <f t="shared" si="571"/>
        <v/>
      </c>
      <c r="AV2388" s="90" t="str">
        <f t="shared" si="561"/>
        <v/>
      </c>
      <c r="AX2388" s="90" t="str">
        <f>IF($AV2388="", "", COUNTIF($AV$11:$AV$5010, "&lt;"&amp;$AV2388)+1+COUNTIF($AV$11:$AV2388, $AV2388)-1)</f>
        <v/>
      </c>
      <c r="AZ2388" s="111" t="str">
        <f>IF($B2388="", "", SUMIF('Shopping List'!$AV$11:$AV$25, $B2388, 'Shopping List'!$BN$11:$BN$25))</f>
        <v/>
      </c>
      <c r="BB2388" s="117" t="str">
        <f t="shared" si="572"/>
        <v/>
      </c>
    </row>
    <row r="2389" spans="1:54" x14ac:dyDescent="0.25">
      <c r="A2389" s="4"/>
      <c r="B2389" s="37"/>
      <c r="C2389" s="124"/>
      <c r="D2389" s="39"/>
      <c r="E2389" s="125"/>
      <c r="F2389" s="48"/>
      <c r="G2389" s="4"/>
      <c r="H2389" s="4"/>
      <c r="I2389" s="95" t="str">
        <f>IF($C2389="", "", IF(IFERROR(INDEX(Ingredients!$C$11:$C$310, MATCH($C2389, Ingredients!$B$11:$B$310, 0)), "")="", "", IFERROR(INDEX(Ingredients!$C$11:$C$310, MATCH($C2389, Ingredients!$B$11:$B$310, 0)), "")))</f>
        <v/>
      </c>
      <c r="J2389" s="73" t="str">
        <f>IF($B2389="", "", IF(IFERROR(INDEX(Meals!$C$11:$C$260, MATCH($B2389, Meals!$B$11:$B$260, 0)), "")="", "", IFERROR(INDEX(Meals!$C$11:$C$260, MATCH($B2389, Meals!$B$11:$B$260, 0)), "")))</f>
        <v/>
      </c>
      <c r="K2389" s="4"/>
      <c r="L2389" s="72" t="str">
        <f t="shared" si="562"/>
        <v/>
      </c>
      <c r="M2389" s="73" t="str">
        <f t="shared" si="563"/>
        <v/>
      </c>
      <c r="N2389" s="4"/>
      <c r="O2389" s="78" t="str">
        <f t="shared" si="564"/>
        <v/>
      </c>
      <c r="P2389" s="79" t="str">
        <f t="shared" si="565"/>
        <v/>
      </c>
      <c r="Q2389" s="4"/>
      <c r="R2389" s="90" t="str">
        <f t="shared" si="566"/>
        <v/>
      </c>
      <c r="S2389" s="4"/>
      <c r="Y2389" s="18" t="str">
        <f t="shared" si="567"/>
        <v/>
      </c>
      <c r="AA2389" s="18" t="str">
        <f t="shared" si="558"/>
        <v/>
      </c>
      <c r="AB2389" s="18" t="str">
        <f t="shared" si="559"/>
        <v/>
      </c>
      <c r="AC2389" s="18" t="str">
        <f t="shared" si="568"/>
        <v/>
      </c>
      <c r="AD2389" s="18" t="str">
        <f t="shared" si="568"/>
        <v/>
      </c>
      <c r="AE2389" s="18" t="str">
        <f t="shared" si="569"/>
        <v/>
      </c>
      <c r="AG2389" s="95" t="str">
        <f>IF($C2389="", "", IF(IFERROR(INDEX(Ingredients!C$11:C$310, MATCH($C2389, Ingredients!$B$11:$B$310, 0)), "")="", "", IFERROR(INDEX(Ingredients!C$11:C$310, MATCH($C2389, Ingredients!$B$11:$B$310, 0)), "")))</f>
        <v/>
      </c>
      <c r="AH2389" s="105" t="str">
        <f>IF($C2389="", "", IF(IFERROR(INDEX(Ingredients!D$11:D$310, MATCH($C2389, Ingredients!$B$11:$B$310, 0)), "")="", "", IFERROR(INDEX(Ingredients!D$11:D$310, MATCH($C2389, Ingredients!$B$11:$B$310, 0)), "")))</f>
        <v/>
      </c>
      <c r="AI2389" s="106" t="str">
        <f>IF($C2389="", "", IF(IFERROR(INDEX(Ingredients!E$11:E$310, MATCH($C2389, Ingredients!$B$11:$B$310, 0)), "")="", "", IFERROR(INDEX(Ingredients!E$11:E$310, MATCH($C2389, Ingredients!$B$11:$B$310, 0)), "")))</f>
        <v/>
      </c>
      <c r="AJ2389" s="108" t="str">
        <f>IF($C2389="", "", IF(IFERROR(INDEX(Ingredients!F$11:F$310, MATCH($C2389, Ingredients!$B$11:$B$310, 0)), "")="", "", IFERROR(INDEX(Ingredients!F$11:F$310, MATCH($C2389, Ingredients!$B$11:$B$310, 0)), "")))</f>
        <v/>
      </c>
      <c r="AK2389" s="106" t="str">
        <f>IF($C2389="", "", IF(IFERROR(INDEX(Ingredients!G$11:G$310, MATCH($C2389, Ingredients!$B$11:$B$310, 0)), "")="", "", IFERROR(INDEX(Ingredients!G$11:G$310, MATCH($C2389, Ingredients!$B$11:$B$310, 0)), "")))</f>
        <v/>
      </c>
      <c r="AL2389" s="79" t="str">
        <f>IF($C2389="", "", IF(IFERROR(INDEX(Ingredients!H$11:H$310, MATCH($C2389, Ingredients!$B$11:$B$310, 0)), "")="", "", IFERROR(INDEX(Ingredients!H$11:H$310, MATCH($C2389, Ingredients!$B$11:$B$310, 0)), "")))</f>
        <v/>
      </c>
      <c r="AN2389" s="83" t="str">
        <f t="shared" si="560"/>
        <v/>
      </c>
      <c r="AP2389" s="114" t="str">
        <f t="shared" si="570"/>
        <v/>
      </c>
      <c r="AR2389" s="117" t="str">
        <f>IF($C2389="", "", IF(IFERROR(INDEX(Ingredients!$AI$11:$AI$310, MATCH($C2389, Ingredients!$B$11:$B$310, 0)), "")="", "", IFERROR(INDEX(Ingredients!$AI$11:$AI$310, MATCH($C2389, Ingredients!$B$11:$B$310, 0)), "")))</f>
        <v/>
      </c>
      <c r="AT2389" s="120" t="str">
        <f t="shared" si="571"/>
        <v/>
      </c>
      <c r="AV2389" s="90" t="str">
        <f t="shared" si="561"/>
        <v/>
      </c>
      <c r="AX2389" s="90" t="str">
        <f>IF($AV2389="", "", COUNTIF($AV$11:$AV$5010, "&lt;"&amp;$AV2389)+1+COUNTIF($AV$11:$AV2389, $AV2389)-1)</f>
        <v/>
      </c>
      <c r="AZ2389" s="111" t="str">
        <f>IF($B2389="", "", SUMIF('Shopping List'!$AV$11:$AV$25, $B2389, 'Shopping List'!$BN$11:$BN$25))</f>
        <v/>
      </c>
      <c r="BB2389" s="117" t="str">
        <f t="shared" si="572"/>
        <v/>
      </c>
    </row>
    <row r="2390" spans="1:54" x14ac:dyDescent="0.25">
      <c r="A2390" s="4"/>
      <c r="B2390" s="37"/>
      <c r="C2390" s="124"/>
      <c r="D2390" s="39"/>
      <c r="E2390" s="125"/>
      <c r="F2390" s="48"/>
      <c r="G2390" s="4"/>
      <c r="H2390" s="4"/>
      <c r="I2390" s="95" t="str">
        <f>IF($C2390="", "", IF(IFERROR(INDEX(Ingredients!$C$11:$C$310, MATCH($C2390, Ingredients!$B$11:$B$310, 0)), "")="", "", IFERROR(INDEX(Ingredients!$C$11:$C$310, MATCH($C2390, Ingredients!$B$11:$B$310, 0)), "")))</f>
        <v/>
      </c>
      <c r="J2390" s="73" t="str">
        <f>IF($B2390="", "", IF(IFERROR(INDEX(Meals!$C$11:$C$260, MATCH($B2390, Meals!$B$11:$B$260, 0)), "")="", "", IFERROR(INDEX(Meals!$C$11:$C$260, MATCH($B2390, Meals!$B$11:$B$260, 0)), "")))</f>
        <v/>
      </c>
      <c r="K2390" s="4"/>
      <c r="L2390" s="72" t="str">
        <f t="shared" si="562"/>
        <v/>
      </c>
      <c r="M2390" s="73" t="str">
        <f t="shared" si="563"/>
        <v/>
      </c>
      <c r="N2390" s="4"/>
      <c r="O2390" s="78" t="str">
        <f t="shared" si="564"/>
        <v/>
      </c>
      <c r="P2390" s="79" t="str">
        <f t="shared" si="565"/>
        <v/>
      </c>
      <c r="Q2390" s="4"/>
      <c r="R2390" s="90" t="str">
        <f t="shared" si="566"/>
        <v/>
      </c>
      <c r="S2390" s="4"/>
      <c r="Y2390" s="18" t="str">
        <f t="shared" si="567"/>
        <v/>
      </c>
      <c r="AA2390" s="18" t="str">
        <f t="shared" si="558"/>
        <v/>
      </c>
      <c r="AB2390" s="18" t="str">
        <f t="shared" si="559"/>
        <v/>
      </c>
      <c r="AC2390" s="18" t="str">
        <f t="shared" si="568"/>
        <v/>
      </c>
      <c r="AD2390" s="18" t="str">
        <f t="shared" si="568"/>
        <v/>
      </c>
      <c r="AE2390" s="18" t="str">
        <f t="shared" si="569"/>
        <v/>
      </c>
      <c r="AG2390" s="95" t="str">
        <f>IF($C2390="", "", IF(IFERROR(INDEX(Ingredients!C$11:C$310, MATCH($C2390, Ingredients!$B$11:$B$310, 0)), "")="", "", IFERROR(INDEX(Ingredients!C$11:C$310, MATCH($C2390, Ingredients!$B$11:$B$310, 0)), "")))</f>
        <v/>
      </c>
      <c r="AH2390" s="105" t="str">
        <f>IF($C2390="", "", IF(IFERROR(INDEX(Ingredients!D$11:D$310, MATCH($C2390, Ingredients!$B$11:$B$310, 0)), "")="", "", IFERROR(INDEX(Ingredients!D$11:D$310, MATCH($C2390, Ingredients!$B$11:$B$310, 0)), "")))</f>
        <v/>
      </c>
      <c r="AI2390" s="106" t="str">
        <f>IF($C2390="", "", IF(IFERROR(INDEX(Ingredients!E$11:E$310, MATCH($C2390, Ingredients!$B$11:$B$310, 0)), "")="", "", IFERROR(INDEX(Ingredients!E$11:E$310, MATCH($C2390, Ingredients!$B$11:$B$310, 0)), "")))</f>
        <v/>
      </c>
      <c r="AJ2390" s="108" t="str">
        <f>IF($C2390="", "", IF(IFERROR(INDEX(Ingredients!F$11:F$310, MATCH($C2390, Ingredients!$B$11:$B$310, 0)), "")="", "", IFERROR(INDEX(Ingredients!F$11:F$310, MATCH($C2390, Ingredients!$B$11:$B$310, 0)), "")))</f>
        <v/>
      </c>
      <c r="AK2390" s="106" t="str">
        <f>IF($C2390="", "", IF(IFERROR(INDEX(Ingredients!G$11:G$310, MATCH($C2390, Ingredients!$B$11:$B$310, 0)), "")="", "", IFERROR(INDEX(Ingredients!G$11:G$310, MATCH($C2390, Ingredients!$B$11:$B$310, 0)), "")))</f>
        <v/>
      </c>
      <c r="AL2390" s="79" t="str">
        <f>IF($C2390="", "", IF(IFERROR(INDEX(Ingredients!H$11:H$310, MATCH($C2390, Ingredients!$B$11:$B$310, 0)), "")="", "", IFERROR(INDEX(Ingredients!H$11:H$310, MATCH($C2390, Ingredients!$B$11:$B$310, 0)), "")))</f>
        <v/>
      </c>
      <c r="AN2390" s="83" t="str">
        <f t="shared" si="560"/>
        <v/>
      </c>
      <c r="AP2390" s="114" t="str">
        <f t="shared" si="570"/>
        <v/>
      </c>
      <c r="AR2390" s="117" t="str">
        <f>IF($C2390="", "", IF(IFERROR(INDEX(Ingredients!$AI$11:$AI$310, MATCH($C2390, Ingredients!$B$11:$B$310, 0)), "")="", "", IFERROR(INDEX(Ingredients!$AI$11:$AI$310, MATCH($C2390, Ingredients!$B$11:$B$310, 0)), "")))</f>
        <v/>
      </c>
      <c r="AT2390" s="120" t="str">
        <f t="shared" si="571"/>
        <v/>
      </c>
      <c r="AV2390" s="90" t="str">
        <f t="shared" si="561"/>
        <v/>
      </c>
      <c r="AX2390" s="90" t="str">
        <f>IF($AV2390="", "", COUNTIF($AV$11:$AV$5010, "&lt;"&amp;$AV2390)+1+COUNTIF($AV$11:$AV2390, $AV2390)-1)</f>
        <v/>
      </c>
      <c r="AZ2390" s="111" t="str">
        <f>IF($B2390="", "", SUMIF('Shopping List'!$AV$11:$AV$25, $B2390, 'Shopping List'!$BN$11:$BN$25))</f>
        <v/>
      </c>
      <c r="BB2390" s="117" t="str">
        <f t="shared" si="572"/>
        <v/>
      </c>
    </row>
    <row r="2391" spans="1:54" x14ac:dyDescent="0.25">
      <c r="A2391" s="4"/>
      <c r="B2391" s="37"/>
      <c r="C2391" s="124"/>
      <c r="D2391" s="39"/>
      <c r="E2391" s="125"/>
      <c r="F2391" s="48"/>
      <c r="G2391" s="4"/>
      <c r="H2391" s="4"/>
      <c r="I2391" s="95" t="str">
        <f>IF($C2391="", "", IF(IFERROR(INDEX(Ingredients!$C$11:$C$310, MATCH($C2391, Ingredients!$B$11:$B$310, 0)), "")="", "", IFERROR(INDEX(Ingredients!$C$11:$C$310, MATCH($C2391, Ingredients!$B$11:$B$310, 0)), "")))</f>
        <v/>
      </c>
      <c r="J2391" s="73" t="str">
        <f>IF($B2391="", "", IF(IFERROR(INDEX(Meals!$C$11:$C$260, MATCH($B2391, Meals!$B$11:$B$260, 0)), "")="", "", IFERROR(INDEX(Meals!$C$11:$C$260, MATCH($B2391, Meals!$B$11:$B$260, 0)), "")))</f>
        <v/>
      </c>
      <c r="K2391" s="4"/>
      <c r="L2391" s="72" t="str">
        <f t="shared" si="562"/>
        <v/>
      </c>
      <c r="M2391" s="73" t="str">
        <f t="shared" si="563"/>
        <v/>
      </c>
      <c r="N2391" s="4"/>
      <c r="O2391" s="78" t="str">
        <f t="shared" si="564"/>
        <v/>
      </c>
      <c r="P2391" s="79" t="str">
        <f t="shared" si="565"/>
        <v/>
      </c>
      <c r="Q2391" s="4"/>
      <c r="R2391" s="90" t="str">
        <f t="shared" si="566"/>
        <v/>
      </c>
      <c r="S2391" s="4"/>
      <c r="Y2391" s="18" t="str">
        <f t="shared" si="567"/>
        <v/>
      </c>
      <c r="AA2391" s="18" t="str">
        <f t="shared" si="558"/>
        <v/>
      </c>
      <c r="AB2391" s="18" t="str">
        <f t="shared" si="559"/>
        <v/>
      </c>
      <c r="AC2391" s="18" t="str">
        <f t="shared" si="568"/>
        <v/>
      </c>
      <c r="AD2391" s="18" t="str">
        <f t="shared" si="568"/>
        <v/>
      </c>
      <c r="AE2391" s="18" t="str">
        <f t="shared" si="569"/>
        <v/>
      </c>
      <c r="AG2391" s="95" t="str">
        <f>IF($C2391="", "", IF(IFERROR(INDEX(Ingredients!C$11:C$310, MATCH($C2391, Ingredients!$B$11:$B$310, 0)), "")="", "", IFERROR(INDEX(Ingredients!C$11:C$310, MATCH($C2391, Ingredients!$B$11:$B$310, 0)), "")))</f>
        <v/>
      </c>
      <c r="AH2391" s="105" t="str">
        <f>IF($C2391="", "", IF(IFERROR(INDEX(Ingredients!D$11:D$310, MATCH($C2391, Ingredients!$B$11:$B$310, 0)), "")="", "", IFERROR(INDEX(Ingredients!D$11:D$310, MATCH($C2391, Ingredients!$B$11:$B$310, 0)), "")))</f>
        <v/>
      </c>
      <c r="AI2391" s="106" t="str">
        <f>IF($C2391="", "", IF(IFERROR(INDEX(Ingredients!E$11:E$310, MATCH($C2391, Ingredients!$B$11:$B$310, 0)), "")="", "", IFERROR(INDEX(Ingredients!E$11:E$310, MATCH($C2391, Ingredients!$B$11:$B$310, 0)), "")))</f>
        <v/>
      </c>
      <c r="AJ2391" s="108" t="str">
        <f>IF($C2391="", "", IF(IFERROR(INDEX(Ingredients!F$11:F$310, MATCH($C2391, Ingredients!$B$11:$B$310, 0)), "")="", "", IFERROR(INDEX(Ingredients!F$11:F$310, MATCH($C2391, Ingredients!$B$11:$B$310, 0)), "")))</f>
        <v/>
      </c>
      <c r="AK2391" s="106" t="str">
        <f>IF($C2391="", "", IF(IFERROR(INDEX(Ingredients!G$11:G$310, MATCH($C2391, Ingredients!$B$11:$B$310, 0)), "")="", "", IFERROR(INDEX(Ingredients!G$11:G$310, MATCH($C2391, Ingredients!$B$11:$B$310, 0)), "")))</f>
        <v/>
      </c>
      <c r="AL2391" s="79" t="str">
        <f>IF($C2391="", "", IF(IFERROR(INDEX(Ingredients!H$11:H$310, MATCH($C2391, Ingredients!$B$11:$B$310, 0)), "")="", "", IFERROR(INDEX(Ingredients!H$11:H$310, MATCH($C2391, Ingredients!$B$11:$B$310, 0)), "")))</f>
        <v/>
      </c>
      <c r="AN2391" s="83" t="str">
        <f t="shared" si="560"/>
        <v/>
      </c>
      <c r="AP2391" s="114" t="str">
        <f t="shared" si="570"/>
        <v/>
      </c>
      <c r="AR2391" s="117" t="str">
        <f>IF($C2391="", "", IF(IFERROR(INDEX(Ingredients!$AI$11:$AI$310, MATCH($C2391, Ingredients!$B$11:$B$310, 0)), "")="", "", IFERROR(INDEX(Ingredients!$AI$11:$AI$310, MATCH($C2391, Ingredients!$B$11:$B$310, 0)), "")))</f>
        <v/>
      </c>
      <c r="AT2391" s="120" t="str">
        <f t="shared" si="571"/>
        <v/>
      </c>
      <c r="AV2391" s="90" t="str">
        <f t="shared" si="561"/>
        <v/>
      </c>
      <c r="AX2391" s="90" t="str">
        <f>IF($AV2391="", "", COUNTIF($AV$11:$AV$5010, "&lt;"&amp;$AV2391)+1+COUNTIF($AV$11:$AV2391, $AV2391)-1)</f>
        <v/>
      </c>
      <c r="AZ2391" s="111" t="str">
        <f>IF($B2391="", "", SUMIF('Shopping List'!$AV$11:$AV$25, $B2391, 'Shopping List'!$BN$11:$BN$25))</f>
        <v/>
      </c>
      <c r="BB2391" s="117" t="str">
        <f t="shared" si="572"/>
        <v/>
      </c>
    </row>
    <row r="2392" spans="1:54" x14ac:dyDescent="0.25">
      <c r="A2392" s="4"/>
      <c r="B2392" s="37"/>
      <c r="C2392" s="124"/>
      <c r="D2392" s="39"/>
      <c r="E2392" s="125"/>
      <c r="F2392" s="48"/>
      <c r="G2392" s="4"/>
      <c r="H2392" s="4"/>
      <c r="I2392" s="95" t="str">
        <f>IF($C2392="", "", IF(IFERROR(INDEX(Ingredients!$C$11:$C$310, MATCH($C2392, Ingredients!$B$11:$B$310, 0)), "")="", "", IFERROR(INDEX(Ingredients!$C$11:$C$310, MATCH($C2392, Ingredients!$B$11:$B$310, 0)), "")))</f>
        <v/>
      </c>
      <c r="J2392" s="73" t="str">
        <f>IF($B2392="", "", IF(IFERROR(INDEX(Meals!$C$11:$C$260, MATCH($B2392, Meals!$B$11:$B$260, 0)), "")="", "", IFERROR(INDEX(Meals!$C$11:$C$260, MATCH($B2392, Meals!$B$11:$B$260, 0)), "")))</f>
        <v/>
      </c>
      <c r="K2392" s="4"/>
      <c r="L2392" s="72" t="str">
        <f t="shared" si="562"/>
        <v/>
      </c>
      <c r="M2392" s="73" t="str">
        <f t="shared" si="563"/>
        <v/>
      </c>
      <c r="N2392" s="4"/>
      <c r="O2392" s="78" t="str">
        <f t="shared" si="564"/>
        <v/>
      </c>
      <c r="P2392" s="79" t="str">
        <f t="shared" si="565"/>
        <v/>
      </c>
      <c r="Q2392" s="4"/>
      <c r="R2392" s="90" t="str">
        <f t="shared" si="566"/>
        <v/>
      </c>
      <c r="S2392" s="4"/>
      <c r="Y2392" s="18" t="str">
        <f t="shared" si="567"/>
        <v/>
      </c>
      <c r="AA2392" s="18" t="str">
        <f t="shared" si="558"/>
        <v/>
      </c>
      <c r="AB2392" s="18" t="str">
        <f t="shared" si="559"/>
        <v/>
      </c>
      <c r="AC2392" s="18" t="str">
        <f t="shared" si="568"/>
        <v/>
      </c>
      <c r="AD2392" s="18" t="str">
        <f t="shared" si="568"/>
        <v/>
      </c>
      <c r="AE2392" s="18" t="str">
        <f t="shared" si="569"/>
        <v/>
      </c>
      <c r="AG2392" s="95" t="str">
        <f>IF($C2392="", "", IF(IFERROR(INDEX(Ingredients!C$11:C$310, MATCH($C2392, Ingredients!$B$11:$B$310, 0)), "")="", "", IFERROR(INDEX(Ingredients!C$11:C$310, MATCH($C2392, Ingredients!$B$11:$B$310, 0)), "")))</f>
        <v/>
      </c>
      <c r="AH2392" s="105" t="str">
        <f>IF($C2392="", "", IF(IFERROR(INDEX(Ingredients!D$11:D$310, MATCH($C2392, Ingredients!$B$11:$B$310, 0)), "")="", "", IFERROR(INDEX(Ingredients!D$11:D$310, MATCH($C2392, Ingredients!$B$11:$B$310, 0)), "")))</f>
        <v/>
      </c>
      <c r="AI2392" s="106" t="str">
        <f>IF($C2392="", "", IF(IFERROR(INDEX(Ingredients!E$11:E$310, MATCH($C2392, Ingredients!$B$11:$B$310, 0)), "")="", "", IFERROR(INDEX(Ingredients!E$11:E$310, MATCH($C2392, Ingredients!$B$11:$B$310, 0)), "")))</f>
        <v/>
      </c>
      <c r="AJ2392" s="108" t="str">
        <f>IF($C2392="", "", IF(IFERROR(INDEX(Ingredients!F$11:F$310, MATCH($C2392, Ingredients!$B$11:$B$310, 0)), "")="", "", IFERROR(INDEX(Ingredients!F$11:F$310, MATCH($C2392, Ingredients!$B$11:$B$310, 0)), "")))</f>
        <v/>
      </c>
      <c r="AK2392" s="106" t="str">
        <f>IF($C2392="", "", IF(IFERROR(INDEX(Ingredients!G$11:G$310, MATCH($C2392, Ingredients!$B$11:$B$310, 0)), "")="", "", IFERROR(INDEX(Ingredients!G$11:G$310, MATCH($C2392, Ingredients!$B$11:$B$310, 0)), "")))</f>
        <v/>
      </c>
      <c r="AL2392" s="79" t="str">
        <f>IF($C2392="", "", IF(IFERROR(INDEX(Ingredients!H$11:H$310, MATCH($C2392, Ingredients!$B$11:$B$310, 0)), "")="", "", IFERROR(INDEX(Ingredients!H$11:H$310, MATCH($C2392, Ingredients!$B$11:$B$310, 0)), "")))</f>
        <v/>
      </c>
      <c r="AN2392" s="83" t="str">
        <f t="shared" si="560"/>
        <v/>
      </c>
      <c r="AP2392" s="114" t="str">
        <f t="shared" si="570"/>
        <v/>
      </c>
      <c r="AR2392" s="117" t="str">
        <f>IF($C2392="", "", IF(IFERROR(INDEX(Ingredients!$AI$11:$AI$310, MATCH($C2392, Ingredients!$B$11:$B$310, 0)), "")="", "", IFERROR(INDEX(Ingredients!$AI$11:$AI$310, MATCH($C2392, Ingredients!$B$11:$B$310, 0)), "")))</f>
        <v/>
      </c>
      <c r="AT2392" s="120" t="str">
        <f t="shared" si="571"/>
        <v/>
      </c>
      <c r="AV2392" s="90" t="str">
        <f t="shared" si="561"/>
        <v/>
      </c>
      <c r="AX2392" s="90" t="str">
        <f>IF($AV2392="", "", COUNTIF($AV$11:$AV$5010, "&lt;"&amp;$AV2392)+1+COUNTIF($AV$11:$AV2392, $AV2392)-1)</f>
        <v/>
      </c>
      <c r="AZ2392" s="111" t="str">
        <f>IF($B2392="", "", SUMIF('Shopping List'!$AV$11:$AV$25, $B2392, 'Shopping List'!$BN$11:$BN$25))</f>
        <v/>
      </c>
      <c r="BB2392" s="117" t="str">
        <f t="shared" si="572"/>
        <v/>
      </c>
    </row>
    <row r="2393" spans="1:54" x14ac:dyDescent="0.25">
      <c r="A2393" s="4"/>
      <c r="B2393" s="37"/>
      <c r="C2393" s="124"/>
      <c r="D2393" s="39"/>
      <c r="E2393" s="125"/>
      <c r="F2393" s="48"/>
      <c r="G2393" s="4"/>
      <c r="H2393" s="4"/>
      <c r="I2393" s="95" t="str">
        <f>IF($C2393="", "", IF(IFERROR(INDEX(Ingredients!$C$11:$C$310, MATCH($C2393, Ingredients!$B$11:$B$310, 0)), "")="", "", IFERROR(INDEX(Ingredients!$C$11:$C$310, MATCH($C2393, Ingredients!$B$11:$B$310, 0)), "")))</f>
        <v/>
      </c>
      <c r="J2393" s="73" t="str">
        <f>IF($B2393="", "", IF(IFERROR(INDEX(Meals!$C$11:$C$260, MATCH($B2393, Meals!$B$11:$B$260, 0)), "")="", "", IFERROR(INDEX(Meals!$C$11:$C$260, MATCH($B2393, Meals!$B$11:$B$260, 0)), "")))</f>
        <v/>
      </c>
      <c r="K2393" s="4"/>
      <c r="L2393" s="72" t="str">
        <f t="shared" si="562"/>
        <v/>
      </c>
      <c r="M2393" s="73" t="str">
        <f t="shared" si="563"/>
        <v/>
      </c>
      <c r="N2393" s="4"/>
      <c r="O2393" s="78" t="str">
        <f t="shared" si="564"/>
        <v/>
      </c>
      <c r="P2393" s="79" t="str">
        <f t="shared" si="565"/>
        <v/>
      </c>
      <c r="Q2393" s="4"/>
      <c r="R2393" s="90" t="str">
        <f t="shared" si="566"/>
        <v/>
      </c>
      <c r="S2393" s="4"/>
      <c r="Y2393" s="18" t="str">
        <f t="shared" si="567"/>
        <v/>
      </c>
      <c r="AA2393" s="18" t="str">
        <f t="shared" si="558"/>
        <v/>
      </c>
      <c r="AB2393" s="18" t="str">
        <f t="shared" si="559"/>
        <v/>
      </c>
      <c r="AC2393" s="18" t="str">
        <f t="shared" si="568"/>
        <v/>
      </c>
      <c r="AD2393" s="18" t="str">
        <f t="shared" si="568"/>
        <v/>
      </c>
      <c r="AE2393" s="18" t="str">
        <f t="shared" si="569"/>
        <v/>
      </c>
      <c r="AG2393" s="95" t="str">
        <f>IF($C2393="", "", IF(IFERROR(INDEX(Ingredients!C$11:C$310, MATCH($C2393, Ingredients!$B$11:$B$310, 0)), "")="", "", IFERROR(INDEX(Ingredients!C$11:C$310, MATCH($C2393, Ingredients!$B$11:$B$310, 0)), "")))</f>
        <v/>
      </c>
      <c r="AH2393" s="105" t="str">
        <f>IF($C2393="", "", IF(IFERROR(INDEX(Ingredients!D$11:D$310, MATCH($C2393, Ingredients!$B$11:$B$310, 0)), "")="", "", IFERROR(INDEX(Ingredients!D$11:D$310, MATCH($C2393, Ingredients!$B$11:$B$310, 0)), "")))</f>
        <v/>
      </c>
      <c r="AI2393" s="106" t="str">
        <f>IF($C2393="", "", IF(IFERROR(INDEX(Ingredients!E$11:E$310, MATCH($C2393, Ingredients!$B$11:$B$310, 0)), "")="", "", IFERROR(INDEX(Ingredients!E$11:E$310, MATCH($C2393, Ingredients!$B$11:$B$310, 0)), "")))</f>
        <v/>
      </c>
      <c r="AJ2393" s="108" t="str">
        <f>IF($C2393="", "", IF(IFERROR(INDEX(Ingredients!F$11:F$310, MATCH($C2393, Ingredients!$B$11:$B$310, 0)), "")="", "", IFERROR(INDEX(Ingredients!F$11:F$310, MATCH($C2393, Ingredients!$B$11:$B$310, 0)), "")))</f>
        <v/>
      </c>
      <c r="AK2393" s="106" t="str">
        <f>IF($C2393="", "", IF(IFERROR(INDEX(Ingredients!G$11:G$310, MATCH($C2393, Ingredients!$B$11:$B$310, 0)), "")="", "", IFERROR(INDEX(Ingredients!G$11:G$310, MATCH($C2393, Ingredients!$B$11:$B$310, 0)), "")))</f>
        <v/>
      </c>
      <c r="AL2393" s="79" t="str">
        <f>IF($C2393="", "", IF(IFERROR(INDEX(Ingredients!H$11:H$310, MATCH($C2393, Ingredients!$B$11:$B$310, 0)), "")="", "", IFERROR(INDEX(Ingredients!H$11:H$310, MATCH($C2393, Ingredients!$B$11:$B$310, 0)), "")))</f>
        <v/>
      </c>
      <c r="AN2393" s="83" t="str">
        <f t="shared" si="560"/>
        <v/>
      </c>
      <c r="AP2393" s="114" t="str">
        <f t="shared" si="570"/>
        <v/>
      </c>
      <c r="AR2393" s="117" t="str">
        <f>IF($C2393="", "", IF(IFERROR(INDEX(Ingredients!$AI$11:$AI$310, MATCH($C2393, Ingredients!$B$11:$B$310, 0)), "")="", "", IFERROR(INDEX(Ingredients!$AI$11:$AI$310, MATCH($C2393, Ingredients!$B$11:$B$310, 0)), "")))</f>
        <v/>
      </c>
      <c r="AT2393" s="120" t="str">
        <f t="shared" si="571"/>
        <v/>
      </c>
      <c r="AV2393" s="90" t="str">
        <f t="shared" si="561"/>
        <v/>
      </c>
      <c r="AX2393" s="90" t="str">
        <f>IF($AV2393="", "", COUNTIF($AV$11:$AV$5010, "&lt;"&amp;$AV2393)+1+COUNTIF($AV$11:$AV2393, $AV2393)-1)</f>
        <v/>
      </c>
      <c r="AZ2393" s="111" t="str">
        <f>IF($B2393="", "", SUMIF('Shopping List'!$AV$11:$AV$25, $B2393, 'Shopping List'!$BN$11:$BN$25))</f>
        <v/>
      </c>
      <c r="BB2393" s="117" t="str">
        <f t="shared" si="572"/>
        <v/>
      </c>
    </row>
    <row r="2394" spans="1:54" x14ac:dyDescent="0.25">
      <c r="A2394" s="4"/>
      <c r="B2394" s="37"/>
      <c r="C2394" s="124"/>
      <c r="D2394" s="39"/>
      <c r="E2394" s="125"/>
      <c r="F2394" s="48"/>
      <c r="G2394" s="4"/>
      <c r="H2394" s="4"/>
      <c r="I2394" s="95" t="str">
        <f>IF($C2394="", "", IF(IFERROR(INDEX(Ingredients!$C$11:$C$310, MATCH($C2394, Ingredients!$B$11:$B$310, 0)), "")="", "", IFERROR(INDEX(Ingredients!$C$11:$C$310, MATCH($C2394, Ingredients!$B$11:$B$310, 0)), "")))</f>
        <v/>
      </c>
      <c r="J2394" s="73" t="str">
        <f>IF($B2394="", "", IF(IFERROR(INDEX(Meals!$C$11:$C$260, MATCH($B2394, Meals!$B$11:$B$260, 0)), "")="", "", IFERROR(INDEX(Meals!$C$11:$C$260, MATCH($B2394, Meals!$B$11:$B$260, 0)), "")))</f>
        <v/>
      </c>
      <c r="K2394" s="4"/>
      <c r="L2394" s="72" t="str">
        <f t="shared" si="562"/>
        <v/>
      </c>
      <c r="M2394" s="73" t="str">
        <f t="shared" si="563"/>
        <v/>
      </c>
      <c r="N2394" s="4"/>
      <c r="O2394" s="78" t="str">
        <f t="shared" si="564"/>
        <v/>
      </c>
      <c r="P2394" s="79" t="str">
        <f t="shared" si="565"/>
        <v/>
      </c>
      <c r="Q2394" s="4"/>
      <c r="R2394" s="90" t="str">
        <f t="shared" si="566"/>
        <v/>
      </c>
      <c r="S2394" s="4"/>
      <c r="Y2394" s="18" t="str">
        <f t="shared" si="567"/>
        <v/>
      </c>
      <c r="AA2394" s="18" t="str">
        <f t="shared" si="558"/>
        <v/>
      </c>
      <c r="AB2394" s="18" t="str">
        <f t="shared" si="559"/>
        <v/>
      </c>
      <c r="AC2394" s="18" t="str">
        <f t="shared" si="568"/>
        <v/>
      </c>
      <c r="AD2394" s="18" t="str">
        <f t="shared" si="568"/>
        <v/>
      </c>
      <c r="AE2394" s="18" t="str">
        <f t="shared" si="569"/>
        <v/>
      </c>
      <c r="AG2394" s="95" t="str">
        <f>IF($C2394="", "", IF(IFERROR(INDEX(Ingredients!C$11:C$310, MATCH($C2394, Ingredients!$B$11:$B$310, 0)), "")="", "", IFERROR(INDEX(Ingredients!C$11:C$310, MATCH($C2394, Ingredients!$B$11:$B$310, 0)), "")))</f>
        <v/>
      </c>
      <c r="AH2394" s="105" t="str">
        <f>IF($C2394="", "", IF(IFERROR(INDEX(Ingredients!D$11:D$310, MATCH($C2394, Ingredients!$B$11:$B$310, 0)), "")="", "", IFERROR(INDEX(Ingredients!D$11:D$310, MATCH($C2394, Ingredients!$B$11:$B$310, 0)), "")))</f>
        <v/>
      </c>
      <c r="AI2394" s="106" t="str">
        <f>IF($C2394="", "", IF(IFERROR(INDEX(Ingredients!E$11:E$310, MATCH($C2394, Ingredients!$B$11:$B$310, 0)), "")="", "", IFERROR(INDEX(Ingredients!E$11:E$310, MATCH($C2394, Ingredients!$B$11:$B$310, 0)), "")))</f>
        <v/>
      </c>
      <c r="AJ2394" s="108" t="str">
        <f>IF($C2394="", "", IF(IFERROR(INDEX(Ingredients!F$11:F$310, MATCH($C2394, Ingredients!$B$11:$B$310, 0)), "")="", "", IFERROR(INDEX(Ingredients!F$11:F$310, MATCH($C2394, Ingredients!$B$11:$B$310, 0)), "")))</f>
        <v/>
      </c>
      <c r="AK2394" s="106" t="str">
        <f>IF($C2394="", "", IF(IFERROR(INDEX(Ingredients!G$11:G$310, MATCH($C2394, Ingredients!$B$11:$B$310, 0)), "")="", "", IFERROR(INDEX(Ingredients!G$11:G$310, MATCH($C2394, Ingredients!$B$11:$B$310, 0)), "")))</f>
        <v/>
      </c>
      <c r="AL2394" s="79" t="str">
        <f>IF($C2394="", "", IF(IFERROR(INDEX(Ingredients!H$11:H$310, MATCH($C2394, Ingredients!$B$11:$B$310, 0)), "")="", "", IFERROR(INDEX(Ingredients!H$11:H$310, MATCH($C2394, Ingredients!$B$11:$B$310, 0)), "")))</f>
        <v/>
      </c>
      <c r="AN2394" s="83" t="str">
        <f t="shared" si="560"/>
        <v/>
      </c>
      <c r="AP2394" s="114" t="str">
        <f t="shared" si="570"/>
        <v/>
      </c>
      <c r="AR2394" s="117" t="str">
        <f>IF($C2394="", "", IF(IFERROR(INDEX(Ingredients!$AI$11:$AI$310, MATCH($C2394, Ingredients!$B$11:$B$310, 0)), "")="", "", IFERROR(INDEX(Ingredients!$AI$11:$AI$310, MATCH($C2394, Ingredients!$B$11:$B$310, 0)), "")))</f>
        <v/>
      </c>
      <c r="AT2394" s="120" t="str">
        <f t="shared" si="571"/>
        <v/>
      </c>
      <c r="AV2394" s="90" t="str">
        <f t="shared" si="561"/>
        <v/>
      </c>
      <c r="AX2394" s="90" t="str">
        <f>IF($AV2394="", "", COUNTIF($AV$11:$AV$5010, "&lt;"&amp;$AV2394)+1+COUNTIF($AV$11:$AV2394, $AV2394)-1)</f>
        <v/>
      </c>
      <c r="AZ2394" s="111" t="str">
        <f>IF($B2394="", "", SUMIF('Shopping List'!$AV$11:$AV$25, $B2394, 'Shopping List'!$BN$11:$BN$25))</f>
        <v/>
      </c>
      <c r="BB2394" s="117" t="str">
        <f t="shared" si="572"/>
        <v/>
      </c>
    </row>
    <row r="2395" spans="1:54" x14ac:dyDescent="0.25">
      <c r="A2395" s="4"/>
      <c r="B2395" s="37"/>
      <c r="C2395" s="124"/>
      <c r="D2395" s="39"/>
      <c r="E2395" s="125"/>
      <c r="F2395" s="48"/>
      <c r="G2395" s="4"/>
      <c r="H2395" s="4"/>
      <c r="I2395" s="95" t="str">
        <f>IF($C2395="", "", IF(IFERROR(INDEX(Ingredients!$C$11:$C$310, MATCH($C2395, Ingredients!$B$11:$B$310, 0)), "")="", "", IFERROR(INDEX(Ingredients!$C$11:$C$310, MATCH($C2395, Ingredients!$B$11:$B$310, 0)), "")))</f>
        <v/>
      </c>
      <c r="J2395" s="73" t="str">
        <f>IF($B2395="", "", IF(IFERROR(INDEX(Meals!$C$11:$C$260, MATCH($B2395, Meals!$B$11:$B$260, 0)), "")="", "", IFERROR(INDEX(Meals!$C$11:$C$260, MATCH($B2395, Meals!$B$11:$B$260, 0)), "")))</f>
        <v/>
      </c>
      <c r="K2395" s="4"/>
      <c r="L2395" s="72" t="str">
        <f t="shared" si="562"/>
        <v/>
      </c>
      <c r="M2395" s="73" t="str">
        <f t="shared" si="563"/>
        <v/>
      </c>
      <c r="N2395" s="4"/>
      <c r="O2395" s="78" t="str">
        <f t="shared" si="564"/>
        <v/>
      </c>
      <c r="P2395" s="79" t="str">
        <f t="shared" si="565"/>
        <v/>
      </c>
      <c r="Q2395" s="4"/>
      <c r="R2395" s="90" t="str">
        <f t="shared" si="566"/>
        <v/>
      </c>
      <c r="S2395" s="4"/>
      <c r="Y2395" s="18" t="str">
        <f t="shared" si="567"/>
        <v/>
      </c>
      <c r="AA2395" s="18" t="str">
        <f t="shared" si="558"/>
        <v/>
      </c>
      <c r="AB2395" s="18" t="str">
        <f t="shared" si="559"/>
        <v/>
      </c>
      <c r="AC2395" s="18" t="str">
        <f t="shared" si="568"/>
        <v/>
      </c>
      <c r="AD2395" s="18" t="str">
        <f t="shared" si="568"/>
        <v/>
      </c>
      <c r="AE2395" s="18" t="str">
        <f t="shared" si="569"/>
        <v/>
      </c>
      <c r="AG2395" s="95" t="str">
        <f>IF($C2395="", "", IF(IFERROR(INDEX(Ingredients!C$11:C$310, MATCH($C2395, Ingredients!$B$11:$B$310, 0)), "")="", "", IFERROR(INDEX(Ingredients!C$11:C$310, MATCH($C2395, Ingredients!$B$11:$B$310, 0)), "")))</f>
        <v/>
      </c>
      <c r="AH2395" s="105" t="str">
        <f>IF($C2395="", "", IF(IFERROR(INDEX(Ingredients!D$11:D$310, MATCH($C2395, Ingredients!$B$11:$B$310, 0)), "")="", "", IFERROR(INDEX(Ingredients!D$11:D$310, MATCH($C2395, Ingredients!$B$11:$B$310, 0)), "")))</f>
        <v/>
      </c>
      <c r="AI2395" s="106" t="str">
        <f>IF($C2395="", "", IF(IFERROR(INDEX(Ingredients!E$11:E$310, MATCH($C2395, Ingredients!$B$11:$B$310, 0)), "")="", "", IFERROR(INDEX(Ingredients!E$11:E$310, MATCH($C2395, Ingredients!$B$11:$B$310, 0)), "")))</f>
        <v/>
      </c>
      <c r="AJ2395" s="108" t="str">
        <f>IF($C2395="", "", IF(IFERROR(INDEX(Ingredients!F$11:F$310, MATCH($C2395, Ingredients!$B$11:$B$310, 0)), "")="", "", IFERROR(INDEX(Ingredients!F$11:F$310, MATCH($C2395, Ingredients!$B$11:$B$310, 0)), "")))</f>
        <v/>
      </c>
      <c r="AK2395" s="106" t="str">
        <f>IF($C2395="", "", IF(IFERROR(INDEX(Ingredients!G$11:G$310, MATCH($C2395, Ingredients!$B$11:$B$310, 0)), "")="", "", IFERROR(INDEX(Ingredients!G$11:G$310, MATCH($C2395, Ingredients!$B$11:$B$310, 0)), "")))</f>
        <v/>
      </c>
      <c r="AL2395" s="79" t="str">
        <f>IF($C2395="", "", IF(IFERROR(INDEX(Ingredients!H$11:H$310, MATCH($C2395, Ingredients!$B$11:$B$310, 0)), "")="", "", IFERROR(INDEX(Ingredients!H$11:H$310, MATCH($C2395, Ingredients!$B$11:$B$310, 0)), "")))</f>
        <v/>
      </c>
      <c r="AN2395" s="83" t="str">
        <f t="shared" si="560"/>
        <v/>
      </c>
      <c r="AP2395" s="114" t="str">
        <f t="shared" si="570"/>
        <v/>
      </c>
      <c r="AR2395" s="117" t="str">
        <f>IF($C2395="", "", IF(IFERROR(INDEX(Ingredients!$AI$11:$AI$310, MATCH($C2395, Ingredients!$B$11:$B$310, 0)), "")="", "", IFERROR(INDEX(Ingredients!$AI$11:$AI$310, MATCH($C2395, Ingredients!$B$11:$B$310, 0)), "")))</f>
        <v/>
      </c>
      <c r="AT2395" s="120" t="str">
        <f t="shared" si="571"/>
        <v/>
      </c>
      <c r="AV2395" s="90" t="str">
        <f t="shared" si="561"/>
        <v/>
      </c>
      <c r="AX2395" s="90" t="str">
        <f>IF($AV2395="", "", COUNTIF($AV$11:$AV$5010, "&lt;"&amp;$AV2395)+1+COUNTIF($AV$11:$AV2395, $AV2395)-1)</f>
        <v/>
      </c>
      <c r="AZ2395" s="111" t="str">
        <f>IF($B2395="", "", SUMIF('Shopping List'!$AV$11:$AV$25, $B2395, 'Shopping List'!$BN$11:$BN$25))</f>
        <v/>
      </c>
      <c r="BB2395" s="117" t="str">
        <f t="shared" si="572"/>
        <v/>
      </c>
    </row>
    <row r="2396" spans="1:54" x14ac:dyDescent="0.25">
      <c r="A2396" s="4"/>
      <c r="B2396" s="37"/>
      <c r="C2396" s="124"/>
      <c r="D2396" s="39"/>
      <c r="E2396" s="125"/>
      <c r="F2396" s="48"/>
      <c r="G2396" s="4"/>
      <c r="H2396" s="4"/>
      <c r="I2396" s="95" t="str">
        <f>IF($C2396="", "", IF(IFERROR(INDEX(Ingredients!$C$11:$C$310, MATCH($C2396, Ingredients!$B$11:$B$310, 0)), "")="", "", IFERROR(INDEX(Ingredients!$C$11:$C$310, MATCH($C2396, Ingredients!$B$11:$B$310, 0)), "")))</f>
        <v/>
      </c>
      <c r="J2396" s="73" t="str">
        <f>IF($B2396="", "", IF(IFERROR(INDEX(Meals!$C$11:$C$260, MATCH($B2396, Meals!$B$11:$B$260, 0)), "")="", "", IFERROR(INDEX(Meals!$C$11:$C$260, MATCH($B2396, Meals!$B$11:$B$260, 0)), "")))</f>
        <v/>
      </c>
      <c r="K2396" s="4"/>
      <c r="L2396" s="72" t="str">
        <f t="shared" si="562"/>
        <v/>
      </c>
      <c r="M2396" s="73" t="str">
        <f t="shared" si="563"/>
        <v/>
      </c>
      <c r="N2396" s="4"/>
      <c r="O2396" s="78" t="str">
        <f t="shared" si="564"/>
        <v/>
      </c>
      <c r="P2396" s="79" t="str">
        <f t="shared" si="565"/>
        <v/>
      </c>
      <c r="Q2396" s="4"/>
      <c r="R2396" s="90" t="str">
        <f t="shared" si="566"/>
        <v/>
      </c>
      <c r="S2396" s="4"/>
      <c r="Y2396" s="18" t="str">
        <f t="shared" si="567"/>
        <v/>
      </c>
      <c r="AA2396" s="18" t="str">
        <f t="shared" si="558"/>
        <v/>
      </c>
      <c r="AB2396" s="18" t="str">
        <f t="shared" si="559"/>
        <v/>
      </c>
      <c r="AC2396" s="18" t="str">
        <f t="shared" si="568"/>
        <v/>
      </c>
      <c r="AD2396" s="18" t="str">
        <f t="shared" si="568"/>
        <v/>
      </c>
      <c r="AE2396" s="18" t="str">
        <f t="shared" si="569"/>
        <v/>
      </c>
      <c r="AG2396" s="95" t="str">
        <f>IF($C2396="", "", IF(IFERROR(INDEX(Ingredients!C$11:C$310, MATCH($C2396, Ingredients!$B$11:$B$310, 0)), "")="", "", IFERROR(INDEX(Ingredients!C$11:C$310, MATCH($C2396, Ingredients!$B$11:$B$310, 0)), "")))</f>
        <v/>
      </c>
      <c r="AH2396" s="105" t="str">
        <f>IF($C2396="", "", IF(IFERROR(INDEX(Ingredients!D$11:D$310, MATCH($C2396, Ingredients!$B$11:$B$310, 0)), "")="", "", IFERROR(INDEX(Ingredients!D$11:D$310, MATCH($C2396, Ingredients!$B$11:$B$310, 0)), "")))</f>
        <v/>
      </c>
      <c r="AI2396" s="106" t="str">
        <f>IF($C2396="", "", IF(IFERROR(INDEX(Ingredients!E$11:E$310, MATCH($C2396, Ingredients!$B$11:$B$310, 0)), "")="", "", IFERROR(INDEX(Ingredients!E$11:E$310, MATCH($C2396, Ingredients!$B$11:$B$310, 0)), "")))</f>
        <v/>
      </c>
      <c r="AJ2396" s="108" t="str">
        <f>IF($C2396="", "", IF(IFERROR(INDEX(Ingredients!F$11:F$310, MATCH($C2396, Ingredients!$B$11:$B$310, 0)), "")="", "", IFERROR(INDEX(Ingredients!F$11:F$310, MATCH($C2396, Ingredients!$B$11:$B$310, 0)), "")))</f>
        <v/>
      </c>
      <c r="AK2396" s="106" t="str">
        <f>IF($C2396="", "", IF(IFERROR(INDEX(Ingredients!G$11:G$310, MATCH($C2396, Ingredients!$B$11:$B$310, 0)), "")="", "", IFERROR(INDEX(Ingredients!G$11:G$310, MATCH($C2396, Ingredients!$B$11:$B$310, 0)), "")))</f>
        <v/>
      </c>
      <c r="AL2396" s="79" t="str">
        <f>IF($C2396="", "", IF(IFERROR(INDEX(Ingredients!H$11:H$310, MATCH($C2396, Ingredients!$B$11:$B$310, 0)), "")="", "", IFERROR(INDEX(Ingredients!H$11:H$310, MATCH($C2396, Ingredients!$B$11:$B$310, 0)), "")))</f>
        <v/>
      </c>
      <c r="AN2396" s="83" t="str">
        <f t="shared" si="560"/>
        <v/>
      </c>
      <c r="AP2396" s="114" t="str">
        <f t="shared" si="570"/>
        <v/>
      </c>
      <c r="AR2396" s="117" t="str">
        <f>IF($C2396="", "", IF(IFERROR(INDEX(Ingredients!$AI$11:$AI$310, MATCH($C2396, Ingredients!$B$11:$B$310, 0)), "")="", "", IFERROR(INDEX(Ingredients!$AI$11:$AI$310, MATCH($C2396, Ingredients!$B$11:$B$310, 0)), "")))</f>
        <v/>
      </c>
      <c r="AT2396" s="120" t="str">
        <f t="shared" si="571"/>
        <v/>
      </c>
      <c r="AV2396" s="90" t="str">
        <f t="shared" si="561"/>
        <v/>
      </c>
      <c r="AX2396" s="90" t="str">
        <f>IF($AV2396="", "", COUNTIF($AV$11:$AV$5010, "&lt;"&amp;$AV2396)+1+COUNTIF($AV$11:$AV2396, $AV2396)-1)</f>
        <v/>
      </c>
      <c r="AZ2396" s="111" t="str">
        <f>IF($B2396="", "", SUMIF('Shopping List'!$AV$11:$AV$25, $B2396, 'Shopping List'!$BN$11:$BN$25))</f>
        <v/>
      </c>
      <c r="BB2396" s="117" t="str">
        <f t="shared" si="572"/>
        <v/>
      </c>
    </row>
    <row r="2397" spans="1:54" x14ac:dyDescent="0.25">
      <c r="A2397" s="4"/>
      <c r="B2397" s="37"/>
      <c r="C2397" s="124"/>
      <c r="D2397" s="39"/>
      <c r="E2397" s="125"/>
      <c r="F2397" s="48"/>
      <c r="G2397" s="4"/>
      <c r="H2397" s="4"/>
      <c r="I2397" s="95" t="str">
        <f>IF($C2397="", "", IF(IFERROR(INDEX(Ingredients!$C$11:$C$310, MATCH($C2397, Ingredients!$B$11:$B$310, 0)), "")="", "", IFERROR(INDEX(Ingredients!$C$11:$C$310, MATCH($C2397, Ingredients!$B$11:$B$310, 0)), "")))</f>
        <v/>
      </c>
      <c r="J2397" s="73" t="str">
        <f>IF($B2397="", "", IF(IFERROR(INDEX(Meals!$C$11:$C$260, MATCH($B2397, Meals!$B$11:$B$260, 0)), "")="", "", IFERROR(INDEX(Meals!$C$11:$C$260, MATCH($B2397, Meals!$B$11:$B$260, 0)), "")))</f>
        <v/>
      </c>
      <c r="K2397" s="4"/>
      <c r="L2397" s="72" t="str">
        <f t="shared" si="562"/>
        <v/>
      </c>
      <c r="M2397" s="73" t="str">
        <f t="shared" si="563"/>
        <v/>
      </c>
      <c r="N2397" s="4"/>
      <c r="O2397" s="78" t="str">
        <f t="shared" si="564"/>
        <v/>
      </c>
      <c r="P2397" s="79" t="str">
        <f t="shared" si="565"/>
        <v/>
      </c>
      <c r="Q2397" s="4"/>
      <c r="R2397" s="90" t="str">
        <f t="shared" si="566"/>
        <v/>
      </c>
      <c r="S2397" s="4"/>
      <c r="Y2397" s="18" t="str">
        <f t="shared" si="567"/>
        <v/>
      </c>
      <c r="AA2397" s="18" t="str">
        <f t="shared" si="558"/>
        <v/>
      </c>
      <c r="AB2397" s="18" t="str">
        <f t="shared" si="559"/>
        <v/>
      </c>
      <c r="AC2397" s="18" t="str">
        <f t="shared" si="568"/>
        <v/>
      </c>
      <c r="AD2397" s="18" t="str">
        <f t="shared" si="568"/>
        <v/>
      </c>
      <c r="AE2397" s="18" t="str">
        <f t="shared" si="569"/>
        <v/>
      </c>
      <c r="AG2397" s="95" t="str">
        <f>IF($C2397="", "", IF(IFERROR(INDEX(Ingredients!C$11:C$310, MATCH($C2397, Ingredients!$B$11:$B$310, 0)), "")="", "", IFERROR(INDEX(Ingredients!C$11:C$310, MATCH($C2397, Ingredients!$B$11:$B$310, 0)), "")))</f>
        <v/>
      </c>
      <c r="AH2397" s="105" t="str">
        <f>IF($C2397="", "", IF(IFERROR(INDEX(Ingredients!D$11:D$310, MATCH($C2397, Ingredients!$B$11:$B$310, 0)), "")="", "", IFERROR(INDEX(Ingredients!D$11:D$310, MATCH($C2397, Ingredients!$B$11:$B$310, 0)), "")))</f>
        <v/>
      </c>
      <c r="AI2397" s="106" t="str">
        <f>IF($C2397="", "", IF(IFERROR(INDEX(Ingredients!E$11:E$310, MATCH($C2397, Ingredients!$B$11:$B$310, 0)), "")="", "", IFERROR(INDEX(Ingredients!E$11:E$310, MATCH($C2397, Ingredients!$B$11:$B$310, 0)), "")))</f>
        <v/>
      </c>
      <c r="AJ2397" s="108" t="str">
        <f>IF($C2397="", "", IF(IFERROR(INDEX(Ingredients!F$11:F$310, MATCH($C2397, Ingredients!$B$11:$B$310, 0)), "")="", "", IFERROR(INDEX(Ingredients!F$11:F$310, MATCH($C2397, Ingredients!$B$11:$B$310, 0)), "")))</f>
        <v/>
      </c>
      <c r="AK2397" s="106" t="str">
        <f>IF($C2397="", "", IF(IFERROR(INDEX(Ingredients!G$11:G$310, MATCH($C2397, Ingredients!$B$11:$B$310, 0)), "")="", "", IFERROR(INDEX(Ingredients!G$11:G$310, MATCH($C2397, Ingredients!$B$11:$B$310, 0)), "")))</f>
        <v/>
      </c>
      <c r="AL2397" s="79" t="str">
        <f>IF($C2397="", "", IF(IFERROR(INDEX(Ingredients!H$11:H$310, MATCH($C2397, Ingredients!$B$11:$B$310, 0)), "")="", "", IFERROR(INDEX(Ingredients!H$11:H$310, MATCH($C2397, Ingredients!$B$11:$B$310, 0)), "")))</f>
        <v/>
      </c>
      <c r="AN2397" s="83" t="str">
        <f t="shared" si="560"/>
        <v/>
      </c>
      <c r="AP2397" s="114" t="str">
        <f t="shared" si="570"/>
        <v/>
      </c>
      <c r="AR2397" s="117" t="str">
        <f>IF($C2397="", "", IF(IFERROR(INDEX(Ingredients!$AI$11:$AI$310, MATCH($C2397, Ingredients!$B$11:$B$310, 0)), "")="", "", IFERROR(INDEX(Ingredients!$AI$11:$AI$310, MATCH($C2397, Ingredients!$B$11:$B$310, 0)), "")))</f>
        <v/>
      </c>
      <c r="AT2397" s="120" t="str">
        <f t="shared" si="571"/>
        <v/>
      </c>
      <c r="AV2397" s="90" t="str">
        <f t="shared" si="561"/>
        <v/>
      </c>
      <c r="AX2397" s="90" t="str">
        <f>IF($AV2397="", "", COUNTIF($AV$11:$AV$5010, "&lt;"&amp;$AV2397)+1+COUNTIF($AV$11:$AV2397, $AV2397)-1)</f>
        <v/>
      </c>
      <c r="AZ2397" s="111" t="str">
        <f>IF($B2397="", "", SUMIF('Shopping List'!$AV$11:$AV$25, $B2397, 'Shopping List'!$BN$11:$BN$25))</f>
        <v/>
      </c>
      <c r="BB2397" s="117" t="str">
        <f t="shared" si="572"/>
        <v/>
      </c>
    </row>
    <row r="2398" spans="1:54" x14ac:dyDescent="0.25">
      <c r="A2398" s="4"/>
      <c r="B2398" s="37"/>
      <c r="C2398" s="124"/>
      <c r="D2398" s="39"/>
      <c r="E2398" s="125"/>
      <c r="F2398" s="48"/>
      <c r="G2398" s="4"/>
      <c r="H2398" s="4"/>
      <c r="I2398" s="95" t="str">
        <f>IF($C2398="", "", IF(IFERROR(INDEX(Ingredients!$C$11:$C$310, MATCH($C2398, Ingredients!$B$11:$B$310, 0)), "")="", "", IFERROR(INDEX(Ingredients!$C$11:$C$310, MATCH($C2398, Ingredients!$B$11:$B$310, 0)), "")))</f>
        <v/>
      </c>
      <c r="J2398" s="73" t="str">
        <f>IF($B2398="", "", IF(IFERROR(INDEX(Meals!$C$11:$C$260, MATCH($B2398, Meals!$B$11:$B$260, 0)), "")="", "", IFERROR(INDEX(Meals!$C$11:$C$260, MATCH($B2398, Meals!$B$11:$B$260, 0)), "")))</f>
        <v/>
      </c>
      <c r="K2398" s="4"/>
      <c r="L2398" s="72" t="str">
        <f t="shared" si="562"/>
        <v/>
      </c>
      <c r="M2398" s="73" t="str">
        <f t="shared" si="563"/>
        <v/>
      </c>
      <c r="N2398" s="4"/>
      <c r="O2398" s="78" t="str">
        <f t="shared" si="564"/>
        <v/>
      </c>
      <c r="P2398" s="79" t="str">
        <f t="shared" si="565"/>
        <v/>
      </c>
      <c r="Q2398" s="4"/>
      <c r="R2398" s="90" t="str">
        <f t="shared" si="566"/>
        <v/>
      </c>
      <c r="S2398" s="4"/>
      <c r="Y2398" s="18" t="str">
        <f t="shared" si="567"/>
        <v/>
      </c>
      <c r="AA2398" s="18" t="str">
        <f t="shared" si="558"/>
        <v/>
      </c>
      <c r="AB2398" s="18" t="str">
        <f t="shared" si="559"/>
        <v/>
      </c>
      <c r="AC2398" s="18" t="str">
        <f t="shared" si="568"/>
        <v/>
      </c>
      <c r="AD2398" s="18" t="str">
        <f t="shared" si="568"/>
        <v/>
      </c>
      <c r="AE2398" s="18" t="str">
        <f t="shared" si="569"/>
        <v/>
      </c>
      <c r="AG2398" s="95" t="str">
        <f>IF($C2398="", "", IF(IFERROR(INDEX(Ingredients!C$11:C$310, MATCH($C2398, Ingredients!$B$11:$B$310, 0)), "")="", "", IFERROR(INDEX(Ingredients!C$11:C$310, MATCH($C2398, Ingredients!$B$11:$B$310, 0)), "")))</f>
        <v/>
      </c>
      <c r="AH2398" s="105" t="str">
        <f>IF($C2398="", "", IF(IFERROR(INDEX(Ingredients!D$11:D$310, MATCH($C2398, Ingredients!$B$11:$B$310, 0)), "")="", "", IFERROR(INDEX(Ingredients!D$11:D$310, MATCH($C2398, Ingredients!$B$11:$B$310, 0)), "")))</f>
        <v/>
      </c>
      <c r="AI2398" s="106" t="str">
        <f>IF($C2398="", "", IF(IFERROR(INDEX(Ingredients!E$11:E$310, MATCH($C2398, Ingredients!$B$11:$B$310, 0)), "")="", "", IFERROR(INDEX(Ingredients!E$11:E$310, MATCH($C2398, Ingredients!$B$11:$B$310, 0)), "")))</f>
        <v/>
      </c>
      <c r="AJ2398" s="108" t="str">
        <f>IF($C2398="", "", IF(IFERROR(INDEX(Ingredients!F$11:F$310, MATCH($C2398, Ingredients!$B$11:$B$310, 0)), "")="", "", IFERROR(INDEX(Ingredients!F$11:F$310, MATCH($C2398, Ingredients!$B$11:$B$310, 0)), "")))</f>
        <v/>
      </c>
      <c r="AK2398" s="106" t="str">
        <f>IF($C2398="", "", IF(IFERROR(INDEX(Ingredients!G$11:G$310, MATCH($C2398, Ingredients!$B$11:$B$310, 0)), "")="", "", IFERROR(INDEX(Ingredients!G$11:G$310, MATCH($C2398, Ingredients!$B$11:$B$310, 0)), "")))</f>
        <v/>
      </c>
      <c r="AL2398" s="79" t="str">
        <f>IF($C2398="", "", IF(IFERROR(INDEX(Ingredients!H$11:H$310, MATCH($C2398, Ingredients!$B$11:$B$310, 0)), "")="", "", IFERROR(INDEX(Ingredients!H$11:H$310, MATCH($C2398, Ingredients!$B$11:$B$310, 0)), "")))</f>
        <v/>
      </c>
      <c r="AN2398" s="83" t="str">
        <f t="shared" si="560"/>
        <v/>
      </c>
      <c r="AP2398" s="114" t="str">
        <f t="shared" si="570"/>
        <v/>
      </c>
      <c r="AR2398" s="117" t="str">
        <f>IF($C2398="", "", IF(IFERROR(INDEX(Ingredients!$AI$11:$AI$310, MATCH($C2398, Ingredients!$B$11:$B$310, 0)), "")="", "", IFERROR(INDEX(Ingredients!$AI$11:$AI$310, MATCH($C2398, Ingredients!$B$11:$B$310, 0)), "")))</f>
        <v/>
      </c>
      <c r="AT2398" s="120" t="str">
        <f t="shared" si="571"/>
        <v/>
      </c>
      <c r="AV2398" s="90" t="str">
        <f t="shared" si="561"/>
        <v/>
      </c>
      <c r="AX2398" s="90" t="str">
        <f>IF($AV2398="", "", COUNTIF($AV$11:$AV$5010, "&lt;"&amp;$AV2398)+1+COUNTIF($AV$11:$AV2398, $AV2398)-1)</f>
        <v/>
      </c>
      <c r="AZ2398" s="111" t="str">
        <f>IF($B2398="", "", SUMIF('Shopping List'!$AV$11:$AV$25, $B2398, 'Shopping List'!$BN$11:$BN$25))</f>
        <v/>
      </c>
      <c r="BB2398" s="117" t="str">
        <f t="shared" si="572"/>
        <v/>
      </c>
    </row>
    <row r="2399" spans="1:54" x14ac:dyDescent="0.25">
      <c r="A2399" s="4"/>
      <c r="B2399" s="37"/>
      <c r="C2399" s="124"/>
      <c r="D2399" s="39"/>
      <c r="E2399" s="125"/>
      <c r="F2399" s="48"/>
      <c r="G2399" s="4"/>
      <c r="H2399" s="4"/>
      <c r="I2399" s="95" t="str">
        <f>IF($C2399="", "", IF(IFERROR(INDEX(Ingredients!$C$11:$C$310, MATCH($C2399, Ingredients!$B$11:$B$310, 0)), "")="", "", IFERROR(INDEX(Ingredients!$C$11:$C$310, MATCH($C2399, Ingredients!$B$11:$B$310, 0)), "")))</f>
        <v/>
      </c>
      <c r="J2399" s="73" t="str">
        <f>IF($B2399="", "", IF(IFERROR(INDEX(Meals!$C$11:$C$260, MATCH($B2399, Meals!$B$11:$B$260, 0)), "")="", "", IFERROR(INDEX(Meals!$C$11:$C$260, MATCH($B2399, Meals!$B$11:$B$260, 0)), "")))</f>
        <v/>
      </c>
      <c r="K2399" s="4"/>
      <c r="L2399" s="72" t="str">
        <f t="shared" si="562"/>
        <v/>
      </c>
      <c r="M2399" s="73" t="str">
        <f t="shared" si="563"/>
        <v/>
      </c>
      <c r="N2399" s="4"/>
      <c r="O2399" s="78" t="str">
        <f t="shared" si="564"/>
        <v/>
      </c>
      <c r="P2399" s="79" t="str">
        <f t="shared" si="565"/>
        <v/>
      </c>
      <c r="Q2399" s="4"/>
      <c r="R2399" s="90" t="str">
        <f t="shared" si="566"/>
        <v/>
      </c>
      <c r="S2399" s="4"/>
      <c r="Y2399" s="18" t="str">
        <f t="shared" si="567"/>
        <v/>
      </c>
      <c r="AA2399" s="18" t="str">
        <f t="shared" si="558"/>
        <v/>
      </c>
      <c r="AB2399" s="18" t="str">
        <f t="shared" si="559"/>
        <v/>
      </c>
      <c r="AC2399" s="18" t="str">
        <f t="shared" si="568"/>
        <v/>
      </c>
      <c r="AD2399" s="18" t="str">
        <f t="shared" si="568"/>
        <v/>
      </c>
      <c r="AE2399" s="18" t="str">
        <f t="shared" si="569"/>
        <v/>
      </c>
      <c r="AG2399" s="95" t="str">
        <f>IF($C2399="", "", IF(IFERROR(INDEX(Ingredients!C$11:C$310, MATCH($C2399, Ingredients!$B$11:$B$310, 0)), "")="", "", IFERROR(INDEX(Ingredients!C$11:C$310, MATCH($C2399, Ingredients!$B$11:$B$310, 0)), "")))</f>
        <v/>
      </c>
      <c r="AH2399" s="105" t="str">
        <f>IF($C2399="", "", IF(IFERROR(INDEX(Ingredients!D$11:D$310, MATCH($C2399, Ingredients!$B$11:$B$310, 0)), "")="", "", IFERROR(INDEX(Ingredients!D$11:D$310, MATCH($C2399, Ingredients!$B$11:$B$310, 0)), "")))</f>
        <v/>
      </c>
      <c r="AI2399" s="106" t="str">
        <f>IF($C2399="", "", IF(IFERROR(INDEX(Ingredients!E$11:E$310, MATCH($C2399, Ingredients!$B$11:$B$310, 0)), "")="", "", IFERROR(INDEX(Ingredients!E$11:E$310, MATCH($C2399, Ingredients!$B$11:$B$310, 0)), "")))</f>
        <v/>
      </c>
      <c r="AJ2399" s="108" t="str">
        <f>IF($C2399="", "", IF(IFERROR(INDEX(Ingredients!F$11:F$310, MATCH($C2399, Ingredients!$B$11:$B$310, 0)), "")="", "", IFERROR(INDEX(Ingredients!F$11:F$310, MATCH($C2399, Ingredients!$B$11:$B$310, 0)), "")))</f>
        <v/>
      </c>
      <c r="AK2399" s="106" t="str">
        <f>IF($C2399="", "", IF(IFERROR(INDEX(Ingredients!G$11:G$310, MATCH($C2399, Ingredients!$B$11:$B$310, 0)), "")="", "", IFERROR(INDEX(Ingredients!G$11:G$310, MATCH($C2399, Ingredients!$B$11:$B$310, 0)), "")))</f>
        <v/>
      </c>
      <c r="AL2399" s="79" t="str">
        <f>IF($C2399="", "", IF(IFERROR(INDEX(Ingredients!H$11:H$310, MATCH($C2399, Ingredients!$B$11:$B$310, 0)), "")="", "", IFERROR(INDEX(Ingredients!H$11:H$310, MATCH($C2399, Ingredients!$B$11:$B$310, 0)), "")))</f>
        <v/>
      </c>
      <c r="AN2399" s="83" t="str">
        <f t="shared" si="560"/>
        <v/>
      </c>
      <c r="AP2399" s="114" t="str">
        <f t="shared" si="570"/>
        <v/>
      </c>
      <c r="AR2399" s="117" t="str">
        <f>IF($C2399="", "", IF(IFERROR(INDEX(Ingredients!$AI$11:$AI$310, MATCH($C2399, Ingredients!$B$11:$B$310, 0)), "")="", "", IFERROR(INDEX(Ingredients!$AI$11:$AI$310, MATCH($C2399, Ingredients!$B$11:$B$310, 0)), "")))</f>
        <v/>
      </c>
      <c r="AT2399" s="120" t="str">
        <f t="shared" si="571"/>
        <v/>
      </c>
      <c r="AV2399" s="90" t="str">
        <f t="shared" si="561"/>
        <v/>
      </c>
      <c r="AX2399" s="90" t="str">
        <f>IF($AV2399="", "", COUNTIF($AV$11:$AV$5010, "&lt;"&amp;$AV2399)+1+COUNTIF($AV$11:$AV2399, $AV2399)-1)</f>
        <v/>
      </c>
      <c r="AZ2399" s="111" t="str">
        <f>IF($B2399="", "", SUMIF('Shopping List'!$AV$11:$AV$25, $B2399, 'Shopping List'!$BN$11:$BN$25))</f>
        <v/>
      </c>
      <c r="BB2399" s="117" t="str">
        <f t="shared" si="572"/>
        <v/>
      </c>
    </row>
    <row r="2400" spans="1:54" x14ac:dyDescent="0.25">
      <c r="A2400" s="4"/>
      <c r="B2400" s="37"/>
      <c r="C2400" s="124"/>
      <c r="D2400" s="39"/>
      <c r="E2400" s="125"/>
      <c r="F2400" s="48"/>
      <c r="G2400" s="4"/>
      <c r="H2400" s="4"/>
      <c r="I2400" s="95" t="str">
        <f>IF($C2400="", "", IF(IFERROR(INDEX(Ingredients!$C$11:$C$310, MATCH($C2400, Ingredients!$B$11:$B$310, 0)), "")="", "", IFERROR(INDEX(Ingredients!$C$11:$C$310, MATCH($C2400, Ingredients!$B$11:$B$310, 0)), "")))</f>
        <v/>
      </c>
      <c r="J2400" s="73" t="str">
        <f>IF($B2400="", "", IF(IFERROR(INDEX(Meals!$C$11:$C$260, MATCH($B2400, Meals!$B$11:$B$260, 0)), "")="", "", IFERROR(INDEX(Meals!$C$11:$C$260, MATCH($B2400, Meals!$B$11:$B$260, 0)), "")))</f>
        <v/>
      </c>
      <c r="K2400" s="4"/>
      <c r="L2400" s="72" t="str">
        <f t="shared" si="562"/>
        <v/>
      </c>
      <c r="M2400" s="73" t="str">
        <f t="shared" si="563"/>
        <v/>
      </c>
      <c r="N2400" s="4"/>
      <c r="O2400" s="78" t="str">
        <f t="shared" si="564"/>
        <v/>
      </c>
      <c r="P2400" s="79" t="str">
        <f t="shared" si="565"/>
        <v/>
      </c>
      <c r="Q2400" s="4"/>
      <c r="R2400" s="90" t="str">
        <f t="shared" si="566"/>
        <v/>
      </c>
      <c r="S2400" s="4"/>
      <c r="Y2400" s="18" t="str">
        <f t="shared" si="567"/>
        <v/>
      </c>
      <c r="AA2400" s="18" t="str">
        <f t="shared" si="558"/>
        <v/>
      </c>
      <c r="AB2400" s="18" t="str">
        <f t="shared" si="559"/>
        <v/>
      </c>
      <c r="AC2400" s="18" t="str">
        <f t="shared" si="568"/>
        <v/>
      </c>
      <c r="AD2400" s="18" t="str">
        <f t="shared" si="568"/>
        <v/>
      </c>
      <c r="AE2400" s="18" t="str">
        <f t="shared" si="569"/>
        <v/>
      </c>
      <c r="AG2400" s="95" t="str">
        <f>IF($C2400="", "", IF(IFERROR(INDEX(Ingredients!C$11:C$310, MATCH($C2400, Ingredients!$B$11:$B$310, 0)), "")="", "", IFERROR(INDEX(Ingredients!C$11:C$310, MATCH($C2400, Ingredients!$B$11:$B$310, 0)), "")))</f>
        <v/>
      </c>
      <c r="AH2400" s="105" t="str">
        <f>IF($C2400="", "", IF(IFERROR(INDEX(Ingredients!D$11:D$310, MATCH($C2400, Ingredients!$B$11:$B$310, 0)), "")="", "", IFERROR(INDEX(Ingredients!D$11:D$310, MATCH($C2400, Ingredients!$B$11:$B$310, 0)), "")))</f>
        <v/>
      </c>
      <c r="AI2400" s="106" t="str">
        <f>IF($C2400="", "", IF(IFERROR(INDEX(Ingredients!E$11:E$310, MATCH($C2400, Ingredients!$B$11:$B$310, 0)), "")="", "", IFERROR(INDEX(Ingredients!E$11:E$310, MATCH($C2400, Ingredients!$B$11:$B$310, 0)), "")))</f>
        <v/>
      </c>
      <c r="AJ2400" s="108" t="str">
        <f>IF($C2400="", "", IF(IFERROR(INDEX(Ingredients!F$11:F$310, MATCH($C2400, Ingredients!$B$11:$B$310, 0)), "")="", "", IFERROR(INDEX(Ingredients!F$11:F$310, MATCH($C2400, Ingredients!$B$11:$B$310, 0)), "")))</f>
        <v/>
      </c>
      <c r="AK2400" s="106" t="str">
        <f>IF($C2400="", "", IF(IFERROR(INDEX(Ingredients!G$11:G$310, MATCH($C2400, Ingredients!$B$11:$B$310, 0)), "")="", "", IFERROR(INDEX(Ingredients!G$11:G$310, MATCH($C2400, Ingredients!$B$11:$B$310, 0)), "")))</f>
        <v/>
      </c>
      <c r="AL2400" s="79" t="str">
        <f>IF($C2400="", "", IF(IFERROR(INDEX(Ingredients!H$11:H$310, MATCH($C2400, Ingredients!$B$11:$B$310, 0)), "")="", "", IFERROR(INDEX(Ingredients!H$11:H$310, MATCH($C2400, Ingredients!$B$11:$B$310, 0)), "")))</f>
        <v/>
      </c>
      <c r="AN2400" s="83" t="str">
        <f t="shared" si="560"/>
        <v/>
      </c>
      <c r="AP2400" s="114" t="str">
        <f t="shared" si="570"/>
        <v/>
      </c>
      <c r="AR2400" s="117" t="str">
        <f>IF($C2400="", "", IF(IFERROR(INDEX(Ingredients!$AI$11:$AI$310, MATCH($C2400, Ingredients!$B$11:$B$310, 0)), "")="", "", IFERROR(INDEX(Ingredients!$AI$11:$AI$310, MATCH($C2400, Ingredients!$B$11:$B$310, 0)), "")))</f>
        <v/>
      </c>
      <c r="AT2400" s="120" t="str">
        <f t="shared" si="571"/>
        <v/>
      </c>
      <c r="AV2400" s="90" t="str">
        <f t="shared" si="561"/>
        <v/>
      </c>
      <c r="AX2400" s="90" t="str">
        <f>IF($AV2400="", "", COUNTIF($AV$11:$AV$5010, "&lt;"&amp;$AV2400)+1+COUNTIF($AV$11:$AV2400, $AV2400)-1)</f>
        <v/>
      </c>
      <c r="AZ2400" s="111" t="str">
        <f>IF($B2400="", "", SUMIF('Shopping List'!$AV$11:$AV$25, $B2400, 'Shopping List'!$BN$11:$BN$25))</f>
        <v/>
      </c>
      <c r="BB2400" s="117" t="str">
        <f t="shared" si="572"/>
        <v/>
      </c>
    </row>
    <row r="2401" spans="1:54" x14ac:dyDescent="0.25">
      <c r="A2401" s="4"/>
      <c r="B2401" s="37"/>
      <c r="C2401" s="124"/>
      <c r="D2401" s="39"/>
      <c r="E2401" s="125"/>
      <c r="F2401" s="48"/>
      <c r="G2401" s="4"/>
      <c r="H2401" s="4"/>
      <c r="I2401" s="95" t="str">
        <f>IF($C2401="", "", IF(IFERROR(INDEX(Ingredients!$C$11:$C$310, MATCH($C2401, Ingredients!$B$11:$B$310, 0)), "")="", "", IFERROR(INDEX(Ingredients!$C$11:$C$310, MATCH($C2401, Ingredients!$B$11:$B$310, 0)), "")))</f>
        <v/>
      </c>
      <c r="J2401" s="73" t="str">
        <f>IF($B2401="", "", IF(IFERROR(INDEX(Meals!$C$11:$C$260, MATCH($B2401, Meals!$B$11:$B$260, 0)), "")="", "", IFERROR(INDEX(Meals!$C$11:$C$260, MATCH($B2401, Meals!$B$11:$B$260, 0)), "")))</f>
        <v/>
      </c>
      <c r="K2401" s="4"/>
      <c r="L2401" s="72" t="str">
        <f t="shared" si="562"/>
        <v/>
      </c>
      <c r="M2401" s="73" t="str">
        <f t="shared" si="563"/>
        <v/>
      </c>
      <c r="N2401" s="4"/>
      <c r="O2401" s="78" t="str">
        <f t="shared" si="564"/>
        <v/>
      </c>
      <c r="P2401" s="79" t="str">
        <f t="shared" si="565"/>
        <v/>
      </c>
      <c r="Q2401" s="4"/>
      <c r="R2401" s="90" t="str">
        <f t="shared" si="566"/>
        <v/>
      </c>
      <c r="S2401" s="4"/>
      <c r="Y2401" s="18" t="str">
        <f t="shared" si="567"/>
        <v/>
      </c>
      <c r="AA2401" s="18" t="str">
        <f t="shared" si="558"/>
        <v/>
      </c>
      <c r="AB2401" s="18" t="str">
        <f t="shared" si="559"/>
        <v/>
      </c>
      <c r="AC2401" s="18" t="str">
        <f t="shared" si="568"/>
        <v/>
      </c>
      <c r="AD2401" s="18" t="str">
        <f t="shared" si="568"/>
        <v/>
      </c>
      <c r="AE2401" s="18" t="str">
        <f t="shared" si="569"/>
        <v/>
      </c>
      <c r="AG2401" s="95" t="str">
        <f>IF($C2401="", "", IF(IFERROR(INDEX(Ingredients!C$11:C$310, MATCH($C2401, Ingredients!$B$11:$B$310, 0)), "")="", "", IFERROR(INDEX(Ingredients!C$11:C$310, MATCH($C2401, Ingredients!$B$11:$B$310, 0)), "")))</f>
        <v/>
      </c>
      <c r="AH2401" s="105" t="str">
        <f>IF($C2401="", "", IF(IFERROR(INDEX(Ingredients!D$11:D$310, MATCH($C2401, Ingredients!$B$11:$B$310, 0)), "")="", "", IFERROR(INDEX(Ingredients!D$11:D$310, MATCH($C2401, Ingredients!$B$11:$B$310, 0)), "")))</f>
        <v/>
      </c>
      <c r="AI2401" s="106" t="str">
        <f>IF($C2401="", "", IF(IFERROR(INDEX(Ingredients!E$11:E$310, MATCH($C2401, Ingredients!$B$11:$B$310, 0)), "")="", "", IFERROR(INDEX(Ingredients!E$11:E$310, MATCH($C2401, Ingredients!$B$11:$B$310, 0)), "")))</f>
        <v/>
      </c>
      <c r="AJ2401" s="108" t="str">
        <f>IF($C2401="", "", IF(IFERROR(INDEX(Ingredients!F$11:F$310, MATCH($C2401, Ingredients!$B$11:$B$310, 0)), "")="", "", IFERROR(INDEX(Ingredients!F$11:F$310, MATCH($C2401, Ingredients!$B$11:$B$310, 0)), "")))</f>
        <v/>
      </c>
      <c r="AK2401" s="106" t="str">
        <f>IF($C2401="", "", IF(IFERROR(INDEX(Ingredients!G$11:G$310, MATCH($C2401, Ingredients!$B$11:$B$310, 0)), "")="", "", IFERROR(INDEX(Ingredients!G$11:G$310, MATCH($C2401, Ingredients!$B$11:$B$310, 0)), "")))</f>
        <v/>
      </c>
      <c r="AL2401" s="79" t="str">
        <f>IF($C2401="", "", IF(IFERROR(INDEX(Ingredients!H$11:H$310, MATCH($C2401, Ingredients!$B$11:$B$310, 0)), "")="", "", IFERROR(INDEX(Ingredients!H$11:H$310, MATCH($C2401, Ingredients!$B$11:$B$310, 0)), "")))</f>
        <v/>
      </c>
      <c r="AN2401" s="83" t="str">
        <f t="shared" si="560"/>
        <v/>
      </c>
      <c r="AP2401" s="114" t="str">
        <f t="shared" si="570"/>
        <v/>
      </c>
      <c r="AR2401" s="117" t="str">
        <f>IF($C2401="", "", IF(IFERROR(INDEX(Ingredients!$AI$11:$AI$310, MATCH($C2401, Ingredients!$B$11:$B$310, 0)), "")="", "", IFERROR(INDEX(Ingredients!$AI$11:$AI$310, MATCH($C2401, Ingredients!$B$11:$B$310, 0)), "")))</f>
        <v/>
      </c>
      <c r="AT2401" s="120" t="str">
        <f t="shared" si="571"/>
        <v/>
      </c>
      <c r="AV2401" s="90" t="str">
        <f t="shared" si="561"/>
        <v/>
      </c>
      <c r="AX2401" s="90" t="str">
        <f>IF($AV2401="", "", COUNTIF($AV$11:$AV$5010, "&lt;"&amp;$AV2401)+1+COUNTIF($AV$11:$AV2401, $AV2401)-1)</f>
        <v/>
      </c>
      <c r="AZ2401" s="111" t="str">
        <f>IF($B2401="", "", SUMIF('Shopping List'!$AV$11:$AV$25, $B2401, 'Shopping List'!$BN$11:$BN$25))</f>
        <v/>
      </c>
      <c r="BB2401" s="117" t="str">
        <f t="shared" si="572"/>
        <v/>
      </c>
    </row>
    <row r="2402" spans="1:54" x14ac:dyDescent="0.25">
      <c r="A2402" s="4"/>
      <c r="B2402" s="37"/>
      <c r="C2402" s="124"/>
      <c r="D2402" s="39"/>
      <c r="E2402" s="125"/>
      <c r="F2402" s="48"/>
      <c r="G2402" s="4"/>
      <c r="H2402" s="4"/>
      <c r="I2402" s="95" t="str">
        <f>IF($C2402="", "", IF(IFERROR(INDEX(Ingredients!$C$11:$C$310, MATCH($C2402, Ingredients!$B$11:$B$310, 0)), "")="", "", IFERROR(INDEX(Ingredients!$C$11:$C$310, MATCH($C2402, Ingredients!$B$11:$B$310, 0)), "")))</f>
        <v/>
      </c>
      <c r="J2402" s="73" t="str">
        <f>IF($B2402="", "", IF(IFERROR(INDEX(Meals!$C$11:$C$260, MATCH($B2402, Meals!$B$11:$B$260, 0)), "")="", "", IFERROR(INDEX(Meals!$C$11:$C$260, MATCH($B2402, Meals!$B$11:$B$260, 0)), "")))</f>
        <v/>
      </c>
      <c r="K2402" s="4"/>
      <c r="L2402" s="72" t="str">
        <f t="shared" si="562"/>
        <v/>
      </c>
      <c r="M2402" s="73" t="str">
        <f t="shared" si="563"/>
        <v/>
      </c>
      <c r="N2402" s="4"/>
      <c r="O2402" s="78" t="str">
        <f t="shared" si="564"/>
        <v/>
      </c>
      <c r="P2402" s="79" t="str">
        <f t="shared" si="565"/>
        <v/>
      </c>
      <c r="Q2402" s="4"/>
      <c r="R2402" s="90" t="str">
        <f t="shared" si="566"/>
        <v/>
      </c>
      <c r="S2402" s="4"/>
      <c r="Y2402" s="18" t="str">
        <f t="shared" si="567"/>
        <v/>
      </c>
      <c r="AA2402" s="18" t="str">
        <f t="shared" si="558"/>
        <v/>
      </c>
      <c r="AB2402" s="18" t="str">
        <f t="shared" si="559"/>
        <v/>
      </c>
      <c r="AC2402" s="18" t="str">
        <f t="shared" si="568"/>
        <v/>
      </c>
      <c r="AD2402" s="18" t="str">
        <f t="shared" si="568"/>
        <v/>
      </c>
      <c r="AE2402" s="18" t="str">
        <f t="shared" si="569"/>
        <v/>
      </c>
      <c r="AG2402" s="95" t="str">
        <f>IF($C2402="", "", IF(IFERROR(INDEX(Ingredients!C$11:C$310, MATCH($C2402, Ingredients!$B$11:$B$310, 0)), "")="", "", IFERROR(INDEX(Ingredients!C$11:C$310, MATCH($C2402, Ingredients!$B$11:$B$310, 0)), "")))</f>
        <v/>
      </c>
      <c r="AH2402" s="105" t="str">
        <f>IF($C2402="", "", IF(IFERROR(INDEX(Ingredients!D$11:D$310, MATCH($C2402, Ingredients!$B$11:$B$310, 0)), "")="", "", IFERROR(INDEX(Ingredients!D$11:D$310, MATCH($C2402, Ingredients!$B$11:$B$310, 0)), "")))</f>
        <v/>
      </c>
      <c r="AI2402" s="106" t="str">
        <f>IF($C2402="", "", IF(IFERROR(INDEX(Ingredients!E$11:E$310, MATCH($C2402, Ingredients!$B$11:$B$310, 0)), "")="", "", IFERROR(INDEX(Ingredients!E$11:E$310, MATCH($C2402, Ingredients!$B$11:$B$310, 0)), "")))</f>
        <v/>
      </c>
      <c r="AJ2402" s="108" t="str">
        <f>IF($C2402="", "", IF(IFERROR(INDEX(Ingredients!F$11:F$310, MATCH($C2402, Ingredients!$B$11:$B$310, 0)), "")="", "", IFERROR(INDEX(Ingredients!F$11:F$310, MATCH($C2402, Ingredients!$B$11:$B$310, 0)), "")))</f>
        <v/>
      </c>
      <c r="AK2402" s="106" t="str">
        <f>IF($C2402="", "", IF(IFERROR(INDEX(Ingredients!G$11:G$310, MATCH($C2402, Ingredients!$B$11:$B$310, 0)), "")="", "", IFERROR(INDEX(Ingredients!G$11:G$310, MATCH($C2402, Ingredients!$B$11:$B$310, 0)), "")))</f>
        <v/>
      </c>
      <c r="AL2402" s="79" t="str">
        <f>IF($C2402="", "", IF(IFERROR(INDEX(Ingredients!H$11:H$310, MATCH($C2402, Ingredients!$B$11:$B$310, 0)), "")="", "", IFERROR(INDEX(Ingredients!H$11:H$310, MATCH($C2402, Ingredients!$B$11:$B$310, 0)), "")))</f>
        <v/>
      </c>
      <c r="AN2402" s="83" t="str">
        <f t="shared" si="560"/>
        <v/>
      </c>
      <c r="AP2402" s="114" t="str">
        <f t="shared" si="570"/>
        <v/>
      </c>
      <c r="AR2402" s="117" t="str">
        <f>IF($C2402="", "", IF(IFERROR(INDEX(Ingredients!$AI$11:$AI$310, MATCH($C2402, Ingredients!$B$11:$B$310, 0)), "")="", "", IFERROR(INDEX(Ingredients!$AI$11:$AI$310, MATCH($C2402, Ingredients!$B$11:$B$310, 0)), "")))</f>
        <v/>
      </c>
      <c r="AT2402" s="120" t="str">
        <f t="shared" si="571"/>
        <v/>
      </c>
      <c r="AV2402" s="90" t="str">
        <f t="shared" si="561"/>
        <v/>
      </c>
      <c r="AX2402" s="90" t="str">
        <f>IF($AV2402="", "", COUNTIF($AV$11:$AV$5010, "&lt;"&amp;$AV2402)+1+COUNTIF($AV$11:$AV2402, $AV2402)-1)</f>
        <v/>
      </c>
      <c r="AZ2402" s="111" t="str">
        <f>IF($B2402="", "", SUMIF('Shopping List'!$AV$11:$AV$25, $B2402, 'Shopping List'!$BN$11:$BN$25))</f>
        <v/>
      </c>
      <c r="BB2402" s="117" t="str">
        <f t="shared" si="572"/>
        <v/>
      </c>
    </row>
    <row r="2403" spans="1:54" x14ac:dyDescent="0.25">
      <c r="A2403" s="4"/>
      <c r="B2403" s="37"/>
      <c r="C2403" s="124"/>
      <c r="D2403" s="39"/>
      <c r="E2403" s="125"/>
      <c r="F2403" s="48"/>
      <c r="G2403" s="4"/>
      <c r="H2403" s="4"/>
      <c r="I2403" s="95" t="str">
        <f>IF($C2403="", "", IF(IFERROR(INDEX(Ingredients!$C$11:$C$310, MATCH($C2403, Ingredients!$B$11:$B$310, 0)), "")="", "", IFERROR(INDEX(Ingredients!$C$11:$C$310, MATCH($C2403, Ingredients!$B$11:$B$310, 0)), "")))</f>
        <v/>
      </c>
      <c r="J2403" s="73" t="str">
        <f>IF($B2403="", "", IF(IFERROR(INDEX(Meals!$C$11:$C$260, MATCH($B2403, Meals!$B$11:$B$260, 0)), "")="", "", IFERROR(INDEX(Meals!$C$11:$C$260, MATCH($B2403, Meals!$B$11:$B$260, 0)), "")))</f>
        <v/>
      </c>
      <c r="K2403" s="4"/>
      <c r="L2403" s="72" t="str">
        <f t="shared" si="562"/>
        <v/>
      </c>
      <c r="M2403" s="73" t="str">
        <f t="shared" si="563"/>
        <v/>
      </c>
      <c r="N2403" s="4"/>
      <c r="O2403" s="78" t="str">
        <f t="shared" si="564"/>
        <v/>
      </c>
      <c r="P2403" s="79" t="str">
        <f t="shared" si="565"/>
        <v/>
      </c>
      <c r="Q2403" s="4"/>
      <c r="R2403" s="90" t="str">
        <f t="shared" si="566"/>
        <v/>
      </c>
      <c r="S2403" s="4"/>
      <c r="Y2403" s="18" t="str">
        <f t="shared" si="567"/>
        <v/>
      </c>
      <c r="AA2403" s="18" t="str">
        <f t="shared" si="558"/>
        <v/>
      </c>
      <c r="AB2403" s="18" t="str">
        <f t="shared" si="559"/>
        <v/>
      </c>
      <c r="AC2403" s="18" t="str">
        <f t="shared" si="568"/>
        <v/>
      </c>
      <c r="AD2403" s="18" t="str">
        <f t="shared" si="568"/>
        <v/>
      </c>
      <c r="AE2403" s="18" t="str">
        <f t="shared" si="569"/>
        <v/>
      </c>
      <c r="AG2403" s="95" t="str">
        <f>IF($C2403="", "", IF(IFERROR(INDEX(Ingredients!C$11:C$310, MATCH($C2403, Ingredients!$B$11:$B$310, 0)), "")="", "", IFERROR(INDEX(Ingredients!C$11:C$310, MATCH($C2403, Ingredients!$B$11:$B$310, 0)), "")))</f>
        <v/>
      </c>
      <c r="AH2403" s="105" t="str">
        <f>IF($C2403="", "", IF(IFERROR(INDEX(Ingredients!D$11:D$310, MATCH($C2403, Ingredients!$B$11:$B$310, 0)), "")="", "", IFERROR(INDEX(Ingredients!D$11:D$310, MATCH($C2403, Ingredients!$B$11:$B$310, 0)), "")))</f>
        <v/>
      </c>
      <c r="AI2403" s="106" t="str">
        <f>IF($C2403="", "", IF(IFERROR(INDEX(Ingredients!E$11:E$310, MATCH($C2403, Ingredients!$B$11:$B$310, 0)), "")="", "", IFERROR(INDEX(Ingredients!E$11:E$310, MATCH($C2403, Ingredients!$B$11:$B$310, 0)), "")))</f>
        <v/>
      </c>
      <c r="AJ2403" s="108" t="str">
        <f>IF($C2403="", "", IF(IFERROR(INDEX(Ingredients!F$11:F$310, MATCH($C2403, Ingredients!$B$11:$B$310, 0)), "")="", "", IFERROR(INDEX(Ingredients!F$11:F$310, MATCH($C2403, Ingredients!$B$11:$B$310, 0)), "")))</f>
        <v/>
      </c>
      <c r="AK2403" s="106" t="str">
        <f>IF($C2403="", "", IF(IFERROR(INDEX(Ingredients!G$11:G$310, MATCH($C2403, Ingredients!$B$11:$B$310, 0)), "")="", "", IFERROR(INDEX(Ingredients!G$11:G$310, MATCH($C2403, Ingredients!$B$11:$B$310, 0)), "")))</f>
        <v/>
      </c>
      <c r="AL2403" s="79" t="str">
        <f>IF($C2403="", "", IF(IFERROR(INDEX(Ingredients!H$11:H$310, MATCH($C2403, Ingredients!$B$11:$B$310, 0)), "")="", "", IFERROR(INDEX(Ingredients!H$11:H$310, MATCH($C2403, Ingredients!$B$11:$B$310, 0)), "")))</f>
        <v/>
      </c>
      <c r="AN2403" s="83" t="str">
        <f t="shared" si="560"/>
        <v/>
      </c>
      <c r="AP2403" s="114" t="str">
        <f t="shared" si="570"/>
        <v/>
      </c>
      <c r="AR2403" s="117" t="str">
        <f>IF($C2403="", "", IF(IFERROR(INDEX(Ingredients!$AI$11:$AI$310, MATCH($C2403, Ingredients!$B$11:$B$310, 0)), "")="", "", IFERROR(INDEX(Ingredients!$AI$11:$AI$310, MATCH($C2403, Ingredients!$B$11:$B$310, 0)), "")))</f>
        <v/>
      </c>
      <c r="AT2403" s="120" t="str">
        <f t="shared" si="571"/>
        <v/>
      </c>
      <c r="AV2403" s="90" t="str">
        <f t="shared" si="561"/>
        <v/>
      </c>
      <c r="AX2403" s="90" t="str">
        <f>IF($AV2403="", "", COUNTIF($AV$11:$AV$5010, "&lt;"&amp;$AV2403)+1+COUNTIF($AV$11:$AV2403, $AV2403)-1)</f>
        <v/>
      </c>
      <c r="AZ2403" s="111" t="str">
        <f>IF($B2403="", "", SUMIF('Shopping List'!$AV$11:$AV$25, $B2403, 'Shopping List'!$BN$11:$BN$25))</f>
        <v/>
      </c>
      <c r="BB2403" s="117" t="str">
        <f t="shared" si="572"/>
        <v/>
      </c>
    </row>
    <row r="2404" spans="1:54" x14ac:dyDescent="0.25">
      <c r="A2404" s="4"/>
      <c r="B2404" s="37"/>
      <c r="C2404" s="124"/>
      <c r="D2404" s="39"/>
      <c r="E2404" s="125"/>
      <c r="F2404" s="48"/>
      <c r="G2404" s="4"/>
      <c r="H2404" s="4"/>
      <c r="I2404" s="95" t="str">
        <f>IF($C2404="", "", IF(IFERROR(INDEX(Ingredients!$C$11:$C$310, MATCH($C2404, Ingredients!$B$11:$B$310, 0)), "")="", "", IFERROR(INDEX(Ingredients!$C$11:$C$310, MATCH($C2404, Ingredients!$B$11:$B$310, 0)), "")))</f>
        <v/>
      </c>
      <c r="J2404" s="73" t="str">
        <f>IF($B2404="", "", IF(IFERROR(INDEX(Meals!$C$11:$C$260, MATCH($B2404, Meals!$B$11:$B$260, 0)), "")="", "", IFERROR(INDEX(Meals!$C$11:$C$260, MATCH($B2404, Meals!$B$11:$B$260, 0)), "")))</f>
        <v/>
      </c>
      <c r="K2404" s="4"/>
      <c r="L2404" s="72" t="str">
        <f t="shared" si="562"/>
        <v/>
      </c>
      <c r="M2404" s="73" t="str">
        <f t="shared" si="563"/>
        <v/>
      </c>
      <c r="N2404" s="4"/>
      <c r="O2404" s="78" t="str">
        <f t="shared" si="564"/>
        <v/>
      </c>
      <c r="P2404" s="79" t="str">
        <f t="shared" si="565"/>
        <v/>
      </c>
      <c r="Q2404" s="4"/>
      <c r="R2404" s="90" t="str">
        <f t="shared" si="566"/>
        <v/>
      </c>
      <c r="S2404" s="4"/>
      <c r="Y2404" s="18" t="str">
        <f t="shared" si="567"/>
        <v/>
      </c>
      <c r="AA2404" s="18" t="str">
        <f t="shared" si="558"/>
        <v/>
      </c>
      <c r="AB2404" s="18" t="str">
        <f t="shared" si="559"/>
        <v/>
      </c>
      <c r="AC2404" s="18" t="str">
        <f t="shared" si="568"/>
        <v/>
      </c>
      <c r="AD2404" s="18" t="str">
        <f t="shared" si="568"/>
        <v/>
      </c>
      <c r="AE2404" s="18" t="str">
        <f t="shared" si="569"/>
        <v/>
      </c>
      <c r="AG2404" s="95" t="str">
        <f>IF($C2404="", "", IF(IFERROR(INDEX(Ingredients!C$11:C$310, MATCH($C2404, Ingredients!$B$11:$B$310, 0)), "")="", "", IFERROR(INDEX(Ingredients!C$11:C$310, MATCH($C2404, Ingredients!$B$11:$B$310, 0)), "")))</f>
        <v/>
      </c>
      <c r="AH2404" s="105" t="str">
        <f>IF($C2404="", "", IF(IFERROR(INDEX(Ingredients!D$11:D$310, MATCH($C2404, Ingredients!$B$11:$B$310, 0)), "")="", "", IFERROR(INDEX(Ingredients!D$11:D$310, MATCH($C2404, Ingredients!$B$11:$B$310, 0)), "")))</f>
        <v/>
      </c>
      <c r="AI2404" s="106" t="str">
        <f>IF($C2404="", "", IF(IFERROR(INDEX(Ingredients!E$11:E$310, MATCH($C2404, Ingredients!$B$11:$B$310, 0)), "")="", "", IFERROR(INDEX(Ingredients!E$11:E$310, MATCH($C2404, Ingredients!$B$11:$B$310, 0)), "")))</f>
        <v/>
      </c>
      <c r="AJ2404" s="108" t="str">
        <f>IF($C2404="", "", IF(IFERROR(INDEX(Ingredients!F$11:F$310, MATCH($C2404, Ingredients!$B$11:$B$310, 0)), "")="", "", IFERROR(INDEX(Ingredients!F$11:F$310, MATCH($C2404, Ingredients!$B$11:$B$310, 0)), "")))</f>
        <v/>
      </c>
      <c r="AK2404" s="106" t="str">
        <f>IF($C2404="", "", IF(IFERROR(INDEX(Ingredients!G$11:G$310, MATCH($C2404, Ingredients!$B$11:$B$310, 0)), "")="", "", IFERROR(INDEX(Ingredients!G$11:G$310, MATCH($C2404, Ingredients!$B$11:$B$310, 0)), "")))</f>
        <v/>
      </c>
      <c r="AL2404" s="79" t="str">
        <f>IF($C2404="", "", IF(IFERROR(INDEX(Ingredients!H$11:H$310, MATCH($C2404, Ingredients!$B$11:$B$310, 0)), "")="", "", IFERROR(INDEX(Ingredients!H$11:H$310, MATCH($C2404, Ingredients!$B$11:$B$310, 0)), "")))</f>
        <v/>
      </c>
      <c r="AN2404" s="83" t="str">
        <f t="shared" si="560"/>
        <v/>
      </c>
      <c r="AP2404" s="114" t="str">
        <f t="shared" si="570"/>
        <v/>
      </c>
      <c r="AR2404" s="117" t="str">
        <f>IF($C2404="", "", IF(IFERROR(INDEX(Ingredients!$AI$11:$AI$310, MATCH($C2404, Ingredients!$B$11:$B$310, 0)), "")="", "", IFERROR(INDEX(Ingredients!$AI$11:$AI$310, MATCH($C2404, Ingredients!$B$11:$B$310, 0)), "")))</f>
        <v/>
      </c>
      <c r="AT2404" s="120" t="str">
        <f t="shared" si="571"/>
        <v/>
      </c>
      <c r="AV2404" s="90" t="str">
        <f t="shared" si="561"/>
        <v/>
      </c>
      <c r="AX2404" s="90" t="str">
        <f>IF($AV2404="", "", COUNTIF($AV$11:$AV$5010, "&lt;"&amp;$AV2404)+1+COUNTIF($AV$11:$AV2404, $AV2404)-1)</f>
        <v/>
      </c>
      <c r="AZ2404" s="111" t="str">
        <f>IF($B2404="", "", SUMIF('Shopping List'!$AV$11:$AV$25, $B2404, 'Shopping List'!$BN$11:$BN$25))</f>
        <v/>
      </c>
      <c r="BB2404" s="117" t="str">
        <f t="shared" si="572"/>
        <v/>
      </c>
    </row>
    <row r="2405" spans="1:54" x14ac:dyDescent="0.25">
      <c r="A2405" s="4"/>
      <c r="B2405" s="37"/>
      <c r="C2405" s="124"/>
      <c r="D2405" s="39"/>
      <c r="E2405" s="125"/>
      <c r="F2405" s="48"/>
      <c r="G2405" s="4"/>
      <c r="H2405" s="4"/>
      <c r="I2405" s="95" t="str">
        <f>IF($C2405="", "", IF(IFERROR(INDEX(Ingredients!$C$11:$C$310, MATCH($C2405, Ingredients!$B$11:$B$310, 0)), "")="", "", IFERROR(INDEX(Ingredients!$C$11:$C$310, MATCH($C2405, Ingredients!$B$11:$B$310, 0)), "")))</f>
        <v/>
      </c>
      <c r="J2405" s="73" t="str">
        <f>IF($B2405="", "", IF(IFERROR(INDEX(Meals!$C$11:$C$260, MATCH($B2405, Meals!$B$11:$B$260, 0)), "")="", "", IFERROR(INDEX(Meals!$C$11:$C$260, MATCH($B2405, Meals!$B$11:$B$260, 0)), "")))</f>
        <v/>
      </c>
      <c r="K2405" s="4"/>
      <c r="L2405" s="72" t="str">
        <f t="shared" si="562"/>
        <v/>
      </c>
      <c r="M2405" s="73" t="str">
        <f t="shared" si="563"/>
        <v/>
      </c>
      <c r="N2405" s="4"/>
      <c r="O2405" s="78" t="str">
        <f t="shared" si="564"/>
        <v/>
      </c>
      <c r="P2405" s="79" t="str">
        <f t="shared" si="565"/>
        <v/>
      </c>
      <c r="Q2405" s="4"/>
      <c r="R2405" s="90" t="str">
        <f t="shared" si="566"/>
        <v/>
      </c>
      <c r="S2405" s="4"/>
      <c r="Y2405" s="18" t="str">
        <f t="shared" si="567"/>
        <v/>
      </c>
      <c r="AA2405" s="18" t="str">
        <f t="shared" si="558"/>
        <v/>
      </c>
      <c r="AB2405" s="18" t="str">
        <f t="shared" si="559"/>
        <v/>
      </c>
      <c r="AC2405" s="18" t="str">
        <f t="shared" si="568"/>
        <v/>
      </c>
      <c r="AD2405" s="18" t="str">
        <f t="shared" si="568"/>
        <v/>
      </c>
      <c r="AE2405" s="18" t="str">
        <f t="shared" si="569"/>
        <v/>
      </c>
      <c r="AG2405" s="95" t="str">
        <f>IF($C2405="", "", IF(IFERROR(INDEX(Ingredients!C$11:C$310, MATCH($C2405, Ingredients!$B$11:$B$310, 0)), "")="", "", IFERROR(INDEX(Ingredients!C$11:C$310, MATCH($C2405, Ingredients!$B$11:$B$310, 0)), "")))</f>
        <v/>
      </c>
      <c r="AH2405" s="105" t="str">
        <f>IF($C2405="", "", IF(IFERROR(INDEX(Ingredients!D$11:D$310, MATCH($C2405, Ingredients!$B$11:$B$310, 0)), "")="", "", IFERROR(INDEX(Ingredients!D$11:D$310, MATCH($C2405, Ingredients!$B$11:$B$310, 0)), "")))</f>
        <v/>
      </c>
      <c r="AI2405" s="106" t="str">
        <f>IF($C2405="", "", IF(IFERROR(INDEX(Ingredients!E$11:E$310, MATCH($C2405, Ingredients!$B$11:$B$310, 0)), "")="", "", IFERROR(INDEX(Ingredients!E$11:E$310, MATCH($C2405, Ingredients!$B$11:$B$310, 0)), "")))</f>
        <v/>
      </c>
      <c r="AJ2405" s="108" t="str">
        <f>IF($C2405="", "", IF(IFERROR(INDEX(Ingredients!F$11:F$310, MATCH($C2405, Ingredients!$B$11:$B$310, 0)), "")="", "", IFERROR(INDEX(Ingredients!F$11:F$310, MATCH($C2405, Ingredients!$B$11:$B$310, 0)), "")))</f>
        <v/>
      </c>
      <c r="AK2405" s="106" t="str">
        <f>IF($C2405="", "", IF(IFERROR(INDEX(Ingredients!G$11:G$310, MATCH($C2405, Ingredients!$B$11:$B$310, 0)), "")="", "", IFERROR(INDEX(Ingredients!G$11:G$310, MATCH($C2405, Ingredients!$B$11:$B$310, 0)), "")))</f>
        <v/>
      </c>
      <c r="AL2405" s="79" t="str">
        <f>IF($C2405="", "", IF(IFERROR(INDEX(Ingredients!H$11:H$310, MATCH($C2405, Ingredients!$B$11:$B$310, 0)), "")="", "", IFERROR(INDEX(Ingredients!H$11:H$310, MATCH($C2405, Ingredients!$B$11:$B$310, 0)), "")))</f>
        <v/>
      </c>
      <c r="AN2405" s="83" t="str">
        <f t="shared" si="560"/>
        <v/>
      </c>
      <c r="AP2405" s="114" t="str">
        <f t="shared" si="570"/>
        <v/>
      </c>
      <c r="AR2405" s="117" t="str">
        <f>IF($C2405="", "", IF(IFERROR(INDEX(Ingredients!$AI$11:$AI$310, MATCH($C2405, Ingredients!$B$11:$B$310, 0)), "")="", "", IFERROR(INDEX(Ingredients!$AI$11:$AI$310, MATCH($C2405, Ingredients!$B$11:$B$310, 0)), "")))</f>
        <v/>
      </c>
      <c r="AT2405" s="120" t="str">
        <f t="shared" si="571"/>
        <v/>
      </c>
      <c r="AV2405" s="90" t="str">
        <f t="shared" si="561"/>
        <v/>
      </c>
      <c r="AX2405" s="90" t="str">
        <f>IF($AV2405="", "", COUNTIF($AV$11:$AV$5010, "&lt;"&amp;$AV2405)+1+COUNTIF($AV$11:$AV2405, $AV2405)-1)</f>
        <v/>
      </c>
      <c r="AZ2405" s="111" t="str">
        <f>IF($B2405="", "", SUMIF('Shopping List'!$AV$11:$AV$25, $B2405, 'Shopping List'!$BN$11:$BN$25))</f>
        <v/>
      </c>
      <c r="BB2405" s="117" t="str">
        <f t="shared" si="572"/>
        <v/>
      </c>
    </row>
    <row r="2406" spans="1:54" x14ac:dyDescent="0.25">
      <c r="A2406" s="4"/>
      <c r="B2406" s="37"/>
      <c r="C2406" s="124"/>
      <c r="D2406" s="39"/>
      <c r="E2406" s="125"/>
      <c r="F2406" s="48"/>
      <c r="G2406" s="4"/>
      <c r="H2406" s="4"/>
      <c r="I2406" s="95" t="str">
        <f>IF($C2406="", "", IF(IFERROR(INDEX(Ingredients!$C$11:$C$310, MATCH($C2406, Ingredients!$B$11:$B$310, 0)), "")="", "", IFERROR(INDEX(Ingredients!$C$11:$C$310, MATCH($C2406, Ingredients!$B$11:$B$310, 0)), "")))</f>
        <v/>
      </c>
      <c r="J2406" s="73" t="str">
        <f>IF($B2406="", "", IF(IFERROR(INDEX(Meals!$C$11:$C$260, MATCH($B2406, Meals!$B$11:$B$260, 0)), "")="", "", IFERROR(INDEX(Meals!$C$11:$C$260, MATCH($B2406, Meals!$B$11:$B$260, 0)), "")))</f>
        <v/>
      </c>
      <c r="K2406" s="4"/>
      <c r="L2406" s="72" t="str">
        <f t="shared" si="562"/>
        <v/>
      </c>
      <c r="M2406" s="73" t="str">
        <f t="shared" si="563"/>
        <v/>
      </c>
      <c r="N2406" s="4"/>
      <c r="O2406" s="78" t="str">
        <f t="shared" si="564"/>
        <v/>
      </c>
      <c r="P2406" s="79" t="str">
        <f t="shared" si="565"/>
        <v/>
      </c>
      <c r="Q2406" s="4"/>
      <c r="R2406" s="90" t="str">
        <f t="shared" si="566"/>
        <v/>
      </c>
      <c r="S2406" s="4"/>
      <c r="Y2406" s="18" t="str">
        <f t="shared" si="567"/>
        <v/>
      </c>
      <c r="AA2406" s="18" t="str">
        <f t="shared" si="558"/>
        <v/>
      </c>
      <c r="AB2406" s="18" t="str">
        <f t="shared" si="559"/>
        <v/>
      </c>
      <c r="AC2406" s="18" t="str">
        <f t="shared" si="568"/>
        <v/>
      </c>
      <c r="AD2406" s="18" t="str">
        <f t="shared" si="568"/>
        <v/>
      </c>
      <c r="AE2406" s="18" t="str">
        <f t="shared" si="569"/>
        <v/>
      </c>
      <c r="AG2406" s="95" t="str">
        <f>IF($C2406="", "", IF(IFERROR(INDEX(Ingredients!C$11:C$310, MATCH($C2406, Ingredients!$B$11:$B$310, 0)), "")="", "", IFERROR(INDEX(Ingredients!C$11:C$310, MATCH($C2406, Ingredients!$B$11:$B$310, 0)), "")))</f>
        <v/>
      </c>
      <c r="AH2406" s="105" t="str">
        <f>IF($C2406="", "", IF(IFERROR(INDEX(Ingredients!D$11:D$310, MATCH($C2406, Ingredients!$B$11:$B$310, 0)), "")="", "", IFERROR(INDEX(Ingredients!D$11:D$310, MATCH($C2406, Ingredients!$B$11:$B$310, 0)), "")))</f>
        <v/>
      </c>
      <c r="AI2406" s="106" t="str">
        <f>IF($C2406="", "", IF(IFERROR(INDEX(Ingredients!E$11:E$310, MATCH($C2406, Ingredients!$B$11:$B$310, 0)), "")="", "", IFERROR(INDEX(Ingredients!E$11:E$310, MATCH($C2406, Ingredients!$B$11:$B$310, 0)), "")))</f>
        <v/>
      </c>
      <c r="AJ2406" s="108" t="str">
        <f>IF($C2406="", "", IF(IFERROR(INDEX(Ingredients!F$11:F$310, MATCH($C2406, Ingredients!$B$11:$B$310, 0)), "")="", "", IFERROR(INDEX(Ingredients!F$11:F$310, MATCH($C2406, Ingredients!$B$11:$B$310, 0)), "")))</f>
        <v/>
      </c>
      <c r="AK2406" s="106" t="str">
        <f>IF($C2406="", "", IF(IFERROR(INDEX(Ingredients!G$11:G$310, MATCH($C2406, Ingredients!$B$11:$B$310, 0)), "")="", "", IFERROR(INDEX(Ingredients!G$11:G$310, MATCH($C2406, Ingredients!$B$11:$B$310, 0)), "")))</f>
        <v/>
      </c>
      <c r="AL2406" s="79" t="str">
        <f>IF($C2406="", "", IF(IFERROR(INDEX(Ingredients!H$11:H$310, MATCH($C2406, Ingredients!$B$11:$B$310, 0)), "")="", "", IFERROR(INDEX(Ingredients!H$11:H$310, MATCH($C2406, Ingredients!$B$11:$B$310, 0)), "")))</f>
        <v/>
      </c>
      <c r="AN2406" s="83" t="str">
        <f t="shared" si="560"/>
        <v/>
      </c>
      <c r="AP2406" s="114" t="str">
        <f t="shared" si="570"/>
        <v/>
      </c>
      <c r="AR2406" s="117" t="str">
        <f>IF($C2406="", "", IF(IFERROR(INDEX(Ingredients!$AI$11:$AI$310, MATCH($C2406, Ingredients!$B$11:$B$310, 0)), "")="", "", IFERROR(INDEX(Ingredients!$AI$11:$AI$310, MATCH($C2406, Ingredients!$B$11:$B$310, 0)), "")))</f>
        <v/>
      </c>
      <c r="AT2406" s="120" t="str">
        <f t="shared" si="571"/>
        <v/>
      </c>
      <c r="AV2406" s="90" t="str">
        <f t="shared" si="561"/>
        <v/>
      </c>
      <c r="AX2406" s="90" t="str">
        <f>IF($AV2406="", "", COUNTIF($AV$11:$AV$5010, "&lt;"&amp;$AV2406)+1+COUNTIF($AV$11:$AV2406, $AV2406)-1)</f>
        <v/>
      </c>
      <c r="AZ2406" s="111" t="str">
        <f>IF($B2406="", "", SUMIF('Shopping List'!$AV$11:$AV$25, $B2406, 'Shopping List'!$BN$11:$BN$25))</f>
        <v/>
      </c>
      <c r="BB2406" s="117" t="str">
        <f t="shared" si="572"/>
        <v/>
      </c>
    </row>
    <row r="2407" spans="1:54" x14ac:dyDescent="0.25">
      <c r="A2407" s="4"/>
      <c r="B2407" s="37"/>
      <c r="C2407" s="124"/>
      <c r="D2407" s="39"/>
      <c r="E2407" s="125"/>
      <c r="F2407" s="48"/>
      <c r="G2407" s="4"/>
      <c r="H2407" s="4"/>
      <c r="I2407" s="95" t="str">
        <f>IF($C2407="", "", IF(IFERROR(INDEX(Ingredients!$C$11:$C$310, MATCH($C2407, Ingredients!$B$11:$B$310, 0)), "")="", "", IFERROR(INDEX(Ingredients!$C$11:$C$310, MATCH($C2407, Ingredients!$B$11:$B$310, 0)), "")))</f>
        <v/>
      </c>
      <c r="J2407" s="73" t="str">
        <f>IF($B2407="", "", IF(IFERROR(INDEX(Meals!$C$11:$C$260, MATCH($B2407, Meals!$B$11:$B$260, 0)), "")="", "", IFERROR(INDEX(Meals!$C$11:$C$260, MATCH($B2407, Meals!$B$11:$B$260, 0)), "")))</f>
        <v/>
      </c>
      <c r="K2407" s="4"/>
      <c r="L2407" s="72" t="str">
        <f t="shared" si="562"/>
        <v/>
      </c>
      <c r="M2407" s="73" t="str">
        <f t="shared" si="563"/>
        <v/>
      </c>
      <c r="N2407" s="4"/>
      <c r="O2407" s="78" t="str">
        <f t="shared" si="564"/>
        <v/>
      </c>
      <c r="P2407" s="79" t="str">
        <f t="shared" si="565"/>
        <v/>
      </c>
      <c r="Q2407" s="4"/>
      <c r="R2407" s="90" t="str">
        <f t="shared" si="566"/>
        <v/>
      </c>
      <c r="S2407" s="4"/>
      <c r="Y2407" s="18" t="str">
        <f t="shared" si="567"/>
        <v/>
      </c>
      <c r="AA2407" s="18" t="str">
        <f t="shared" si="558"/>
        <v/>
      </c>
      <c r="AB2407" s="18" t="str">
        <f t="shared" si="559"/>
        <v/>
      </c>
      <c r="AC2407" s="18" t="str">
        <f t="shared" si="568"/>
        <v/>
      </c>
      <c r="AD2407" s="18" t="str">
        <f t="shared" si="568"/>
        <v/>
      </c>
      <c r="AE2407" s="18" t="str">
        <f t="shared" si="569"/>
        <v/>
      </c>
      <c r="AG2407" s="95" t="str">
        <f>IF($C2407="", "", IF(IFERROR(INDEX(Ingredients!C$11:C$310, MATCH($C2407, Ingredients!$B$11:$B$310, 0)), "")="", "", IFERROR(INDEX(Ingredients!C$11:C$310, MATCH($C2407, Ingredients!$B$11:$B$310, 0)), "")))</f>
        <v/>
      </c>
      <c r="AH2407" s="105" t="str">
        <f>IF($C2407="", "", IF(IFERROR(INDEX(Ingredients!D$11:D$310, MATCH($C2407, Ingredients!$B$11:$B$310, 0)), "")="", "", IFERROR(INDEX(Ingredients!D$11:D$310, MATCH($C2407, Ingredients!$B$11:$B$310, 0)), "")))</f>
        <v/>
      </c>
      <c r="AI2407" s="106" t="str">
        <f>IF($C2407="", "", IF(IFERROR(INDEX(Ingredients!E$11:E$310, MATCH($C2407, Ingredients!$B$11:$B$310, 0)), "")="", "", IFERROR(INDEX(Ingredients!E$11:E$310, MATCH($C2407, Ingredients!$B$11:$B$310, 0)), "")))</f>
        <v/>
      </c>
      <c r="AJ2407" s="108" t="str">
        <f>IF($C2407="", "", IF(IFERROR(INDEX(Ingredients!F$11:F$310, MATCH($C2407, Ingredients!$B$11:$B$310, 0)), "")="", "", IFERROR(INDEX(Ingredients!F$11:F$310, MATCH($C2407, Ingredients!$B$11:$B$310, 0)), "")))</f>
        <v/>
      </c>
      <c r="AK2407" s="106" t="str">
        <f>IF($C2407="", "", IF(IFERROR(INDEX(Ingredients!G$11:G$310, MATCH($C2407, Ingredients!$B$11:$B$310, 0)), "")="", "", IFERROR(INDEX(Ingredients!G$11:G$310, MATCH($C2407, Ingredients!$B$11:$B$310, 0)), "")))</f>
        <v/>
      </c>
      <c r="AL2407" s="79" t="str">
        <f>IF($C2407="", "", IF(IFERROR(INDEX(Ingredients!H$11:H$310, MATCH($C2407, Ingredients!$B$11:$B$310, 0)), "")="", "", IFERROR(INDEX(Ingredients!H$11:H$310, MATCH($C2407, Ingredients!$B$11:$B$310, 0)), "")))</f>
        <v/>
      </c>
      <c r="AN2407" s="83" t="str">
        <f t="shared" si="560"/>
        <v/>
      </c>
      <c r="AP2407" s="114" t="str">
        <f t="shared" si="570"/>
        <v/>
      </c>
      <c r="AR2407" s="117" t="str">
        <f>IF($C2407="", "", IF(IFERROR(INDEX(Ingredients!$AI$11:$AI$310, MATCH($C2407, Ingredients!$B$11:$B$310, 0)), "")="", "", IFERROR(INDEX(Ingredients!$AI$11:$AI$310, MATCH($C2407, Ingredients!$B$11:$B$310, 0)), "")))</f>
        <v/>
      </c>
      <c r="AT2407" s="120" t="str">
        <f t="shared" si="571"/>
        <v/>
      </c>
      <c r="AV2407" s="90" t="str">
        <f t="shared" si="561"/>
        <v/>
      </c>
      <c r="AX2407" s="90" t="str">
        <f>IF($AV2407="", "", COUNTIF($AV$11:$AV$5010, "&lt;"&amp;$AV2407)+1+COUNTIF($AV$11:$AV2407, $AV2407)-1)</f>
        <v/>
      </c>
      <c r="AZ2407" s="111" t="str">
        <f>IF($B2407="", "", SUMIF('Shopping List'!$AV$11:$AV$25, $B2407, 'Shopping List'!$BN$11:$BN$25))</f>
        <v/>
      </c>
      <c r="BB2407" s="117" t="str">
        <f t="shared" si="572"/>
        <v/>
      </c>
    </row>
    <row r="2408" spans="1:54" x14ac:dyDescent="0.25">
      <c r="A2408" s="4"/>
      <c r="B2408" s="37"/>
      <c r="C2408" s="124"/>
      <c r="D2408" s="39"/>
      <c r="E2408" s="125"/>
      <c r="F2408" s="48"/>
      <c r="G2408" s="4"/>
      <c r="H2408" s="4"/>
      <c r="I2408" s="95" t="str">
        <f>IF($C2408="", "", IF(IFERROR(INDEX(Ingredients!$C$11:$C$310, MATCH($C2408, Ingredients!$B$11:$B$310, 0)), "")="", "", IFERROR(INDEX(Ingredients!$C$11:$C$310, MATCH($C2408, Ingredients!$B$11:$B$310, 0)), "")))</f>
        <v/>
      </c>
      <c r="J2408" s="73" t="str">
        <f>IF($B2408="", "", IF(IFERROR(INDEX(Meals!$C$11:$C$260, MATCH($B2408, Meals!$B$11:$B$260, 0)), "")="", "", IFERROR(INDEX(Meals!$C$11:$C$260, MATCH($B2408, Meals!$B$11:$B$260, 0)), "")))</f>
        <v/>
      </c>
      <c r="K2408" s="4"/>
      <c r="L2408" s="72" t="str">
        <f t="shared" si="562"/>
        <v/>
      </c>
      <c r="M2408" s="73" t="str">
        <f t="shared" si="563"/>
        <v/>
      </c>
      <c r="N2408" s="4"/>
      <c r="O2408" s="78" t="str">
        <f t="shared" si="564"/>
        <v/>
      </c>
      <c r="P2408" s="79" t="str">
        <f t="shared" si="565"/>
        <v/>
      </c>
      <c r="Q2408" s="4"/>
      <c r="R2408" s="90" t="str">
        <f t="shared" si="566"/>
        <v/>
      </c>
      <c r="S2408" s="4"/>
      <c r="Y2408" s="18" t="str">
        <f t="shared" si="567"/>
        <v/>
      </c>
      <c r="AA2408" s="18" t="str">
        <f t="shared" si="558"/>
        <v/>
      </c>
      <c r="AB2408" s="18" t="str">
        <f t="shared" si="559"/>
        <v/>
      </c>
      <c r="AC2408" s="18" t="str">
        <f t="shared" si="568"/>
        <v/>
      </c>
      <c r="AD2408" s="18" t="str">
        <f t="shared" si="568"/>
        <v/>
      </c>
      <c r="AE2408" s="18" t="str">
        <f t="shared" si="569"/>
        <v/>
      </c>
      <c r="AG2408" s="95" t="str">
        <f>IF($C2408="", "", IF(IFERROR(INDEX(Ingredients!C$11:C$310, MATCH($C2408, Ingredients!$B$11:$B$310, 0)), "")="", "", IFERROR(INDEX(Ingredients!C$11:C$310, MATCH($C2408, Ingredients!$B$11:$B$310, 0)), "")))</f>
        <v/>
      </c>
      <c r="AH2408" s="105" t="str">
        <f>IF($C2408="", "", IF(IFERROR(INDEX(Ingredients!D$11:D$310, MATCH($C2408, Ingredients!$B$11:$B$310, 0)), "")="", "", IFERROR(INDEX(Ingredients!D$11:D$310, MATCH($C2408, Ingredients!$B$11:$B$310, 0)), "")))</f>
        <v/>
      </c>
      <c r="AI2408" s="106" t="str">
        <f>IF($C2408="", "", IF(IFERROR(INDEX(Ingredients!E$11:E$310, MATCH($C2408, Ingredients!$B$11:$B$310, 0)), "")="", "", IFERROR(INDEX(Ingredients!E$11:E$310, MATCH($C2408, Ingredients!$B$11:$B$310, 0)), "")))</f>
        <v/>
      </c>
      <c r="AJ2408" s="108" t="str">
        <f>IF($C2408="", "", IF(IFERROR(INDEX(Ingredients!F$11:F$310, MATCH($C2408, Ingredients!$B$11:$B$310, 0)), "")="", "", IFERROR(INDEX(Ingredients!F$11:F$310, MATCH($C2408, Ingredients!$B$11:$B$310, 0)), "")))</f>
        <v/>
      </c>
      <c r="AK2408" s="106" t="str">
        <f>IF($C2408="", "", IF(IFERROR(INDEX(Ingredients!G$11:G$310, MATCH($C2408, Ingredients!$B$11:$B$310, 0)), "")="", "", IFERROR(INDEX(Ingredients!G$11:G$310, MATCH($C2408, Ingredients!$B$11:$B$310, 0)), "")))</f>
        <v/>
      </c>
      <c r="AL2408" s="79" t="str">
        <f>IF($C2408="", "", IF(IFERROR(INDEX(Ingredients!H$11:H$310, MATCH($C2408, Ingredients!$B$11:$B$310, 0)), "")="", "", IFERROR(INDEX(Ingredients!H$11:H$310, MATCH($C2408, Ingredients!$B$11:$B$310, 0)), "")))</f>
        <v/>
      </c>
      <c r="AN2408" s="83" t="str">
        <f t="shared" si="560"/>
        <v/>
      </c>
      <c r="AP2408" s="114" t="str">
        <f t="shared" si="570"/>
        <v/>
      </c>
      <c r="AR2408" s="117" t="str">
        <f>IF($C2408="", "", IF(IFERROR(INDEX(Ingredients!$AI$11:$AI$310, MATCH($C2408, Ingredients!$B$11:$B$310, 0)), "")="", "", IFERROR(INDEX(Ingredients!$AI$11:$AI$310, MATCH($C2408, Ingredients!$B$11:$B$310, 0)), "")))</f>
        <v/>
      </c>
      <c r="AT2408" s="120" t="str">
        <f t="shared" si="571"/>
        <v/>
      </c>
      <c r="AV2408" s="90" t="str">
        <f t="shared" si="561"/>
        <v/>
      </c>
      <c r="AX2408" s="90" t="str">
        <f>IF($AV2408="", "", COUNTIF($AV$11:$AV$5010, "&lt;"&amp;$AV2408)+1+COUNTIF($AV$11:$AV2408, $AV2408)-1)</f>
        <v/>
      </c>
      <c r="AZ2408" s="111" t="str">
        <f>IF($B2408="", "", SUMIF('Shopping List'!$AV$11:$AV$25, $B2408, 'Shopping List'!$BN$11:$BN$25))</f>
        <v/>
      </c>
      <c r="BB2408" s="117" t="str">
        <f t="shared" si="572"/>
        <v/>
      </c>
    </row>
    <row r="2409" spans="1:54" x14ac:dyDescent="0.25">
      <c r="A2409" s="4"/>
      <c r="B2409" s="37"/>
      <c r="C2409" s="124"/>
      <c r="D2409" s="39"/>
      <c r="E2409" s="125"/>
      <c r="F2409" s="48"/>
      <c r="G2409" s="4"/>
      <c r="H2409" s="4"/>
      <c r="I2409" s="95" t="str">
        <f>IF($C2409="", "", IF(IFERROR(INDEX(Ingredients!$C$11:$C$310, MATCH($C2409, Ingredients!$B$11:$B$310, 0)), "")="", "", IFERROR(INDEX(Ingredients!$C$11:$C$310, MATCH($C2409, Ingredients!$B$11:$B$310, 0)), "")))</f>
        <v/>
      </c>
      <c r="J2409" s="73" t="str">
        <f>IF($B2409="", "", IF(IFERROR(INDEX(Meals!$C$11:$C$260, MATCH($B2409, Meals!$B$11:$B$260, 0)), "")="", "", IFERROR(INDEX(Meals!$C$11:$C$260, MATCH($B2409, Meals!$B$11:$B$260, 0)), "")))</f>
        <v/>
      </c>
      <c r="K2409" s="4"/>
      <c r="L2409" s="72" t="str">
        <f t="shared" si="562"/>
        <v/>
      </c>
      <c r="M2409" s="73" t="str">
        <f t="shared" si="563"/>
        <v/>
      </c>
      <c r="N2409" s="4"/>
      <c r="O2409" s="78" t="str">
        <f t="shared" si="564"/>
        <v/>
      </c>
      <c r="P2409" s="79" t="str">
        <f t="shared" si="565"/>
        <v/>
      </c>
      <c r="Q2409" s="4"/>
      <c r="R2409" s="90" t="str">
        <f t="shared" si="566"/>
        <v/>
      </c>
      <c r="S2409" s="4"/>
      <c r="Y2409" s="18" t="str">
        <f t="shared" si="567"/>
        <v/>
      </c>
      <c r="AA2409" s="18" t="str">
        <f t="shared" si="558"/>
        <v/>
      </c>
      <c r="AB2409" s="18" t="str">
        <f t="shared" si="559"/>
        <v/>
      </c>
      <c r="AC2409" s="18" t="str">
        <f t="shared" si="568"/>
        <v/>
      </c>
      <c r="AD2409" s="18" t="str">
        <f t="shared" si="568"/>
        <v/>
      </c>
      <c r="AE2409" s="18" t="str">
        <f t="shared" si="569"/>
        <v/>
      </c>
      <c r="AG2409" s="95" t="str">
        <f>IF($C2409="", "", IF(IFERROR(INDEX(Ingredients!C$11:C$310, MATCH($C2409, Ingredients!$B$11:$B$310, 0)), "")="", "", IFERROR(INDEX(Ingredients!C$11:C$310, MATCH($C2409, Ingredients!$B$11:$B$310, 0)), "")))</f>
        <v/>
      </c>
      <c r="AH2409" s="105" t="str">
        <f>IF($C2409="", "", IF(IFERROR(INDEX(Ingredients!D$11:D$310, MATCH($C2409, Ingredients!$B$11:$B$310, 0)), "")="", "", IFERROR(INDEX(Ingredients!D$11:D$310, MATCH($C2409, Ingredients!$B$11:$B$310, 0)), "")))</f>
        <v/>
      </c>
      <c r="AI2409" s="106" t="str">
        <f>IF($C2409="", "", IF(IFERROR(INDEX(Ingredients!E$11:E$310, MATCH($C2409, Ingredients!$B$11:$B$310, 0)), "")="", "", IFERROR(INDEX(Ingredients!E$11:E$310, MATCH($C2409, Ingredients!$B$11:$B$310, 0)), "")))</f>
        <v/>
      </c>
      <c r="AJ2409" s="108" t="str">
        <f>IF($C2409="", "", IF(IFERROR(INDEX(Ingredients!F$11:F$310, MATCH($C2409, Ingredients!$B$11:$B$310, 0)), "")="", "", IFERROR(INDEX(Ingredients!F$11:F$310, MATCH($C2409, Ingredients!$B$11:$B$310, 0)), "")))</f>
        <v/>
      </c>
      <c r="AK2409" s="106" t="str">
        <f>IF($C2409="", "", IF(IFERROR(INDEX(Ingredients!G$11:G$310, MATCH($C2409, Ingredients!$B$11:$B$310, 0)), "")="", "", IFERROR(INDEX(Ingredients!G$11:G$310, MATCH($C2409, Ingredients!$B$11:$B$310, 0)), "")))</f>
        <v/>
      </c>
      <c r="AL2409" s="79" t="str">
        <f>IF($C2409="", "", IF(IFERROR(INDEX(Ingredients!H$11:H$310, MATCH($C2409, Ingredients!$B$11:$B$310, 0)), "")="", "", IFERROR(INDEX(Ingredients!H$11:H$310, MATCH($C2409, Ingredients!$B$11:$B$310, 0)), "")))</f>
        <v/>
      </c>
      <c r="AN2409" s="83" t="str">
        <f t="shared" si="560"/>
        <v/>
      </c>
      <c r="AP2409" s="114" t="str">
        <f t="shared" si="570"/>
        <v/>
      </c>
      <c r="AR2409" s="117" t="str">
        <f>IF($C2409="", "", IF(IFERROR(INDEX(Ingredients!$AI$11:$AI$310, MATCH($C2409, Ingredients!$B$11:$B$310, 0)), "")="", "", IFERROR(INDEX(Ingredients!$AI$11:$AI$310, MATCH($C2409, Ingredients!$B$11:$B$310, 0)), "")))</f>
        <v/>
      </c>
      <c r="AT2409" s="120" t="str">
        <f t="shared" si="571"/>
        <v/>
      </c>
      <c r="AV2409" s="90" t="str">
        <f t="shared" si="561"/>
        <v/>
      </c>
      <c r="AX2409" s="90" t="str">
        <f>IF($AV2409="", "", COUNTIF($AV$11:$AV$5010, "&lt;"&amp;$AV2409)+1+COUNTIF($AV$11:$AV2409, $AV2409)-1)</f>
        <v/>
      </c>
      <c r="AZ2409" s="111" t="str">
        <f>IF($B2409="", "", SUMIF('Shopping List'!$AV$11:$AV$25, $B2409, 'Shopping List'!$BN$11:$BN$25))</f>
        <v/>
      </c>
      <c r="BB2409" s="117" t="str">
        <f t="shared" si="572"/>
        <v/>
      </c>
    </row>
    <row r="2410" spans="1:54" x14ac:dyDescent="0.25">
      <c r="A2410" s="4"/>
      <c r="B2410" s="37"/>
      <c r="C2410" s="124"/>
      <c r="D2410" s="39"/>
      <c r="E2410" s="125"/>
      <c r="F2410" s="48"/>
      <c r="G2410" s="4"/>
      <c r="H2410" s="4"/>
      <c r="I2410" s="95" t="str">
        <f>IF($C2410="", "", IF(IFERROR(INDEX(Ingredients!$C$11:$C$310, MATCH($C2410, Ingredients!$B$11:$B$310, 0)), "")="", "", IFERROR(INDEX(Ingredients!$C$11:$C$310, MATCH($C2410, Ingredients!$B$11:$B$310, 0)), "")))</f>
        <v/>
      </c>
      <c r="J2410" s="73" t="str">
        <f>IF($B2410="", "", IF(IFERROR(INDEX(Meals!$C$11:$C$260, MATCH($B2410, Meals!$B$11:$B$260, 0)), "")="", "", IFERROR(INDEX(Meals!$C$11:$C$260, MATCH($B2410, Meals!$B$11:$B$260, 0)), "")))</f>
        <v/>
      </c>
      <c r="K2410" s="4"/>
      <c r="L2410" s="72" t="str">
        <f t="shared" si="562"/>
        <v/>
      </c>
      <c r="M2410" s="73" t="str">
        <f t="shared" si="563"/>
        <v/>
      </c>
      <c r="N2410" s="4"/>
      <c r="O2410" s="78" t="str">
        <f t="shared" si="564"/>
        <v/>
      </c>
      <c r="P2410" s="79" t="str">
        <f t="shared" si="565"/>
        <v/>
      </c>
      <c r="Q2410" s="4"/>
      <c r="R2410" s="90" t="str">
        <f t="shared" si="566"/>
        <v/>
      </c>
      <c r="S2410" s="4"/>
      <c r="Y2410" s="18" t="str">
        <f t="shared" si="567"/>
        <v/>
      </c>
      <c r="AA2410" s="18" t="str">
        <f t="shared" si="558"/>
        <v/>
      </c>
      <c r="AB2410" s="18" t="str">
        <f t="shared" si="559"/>
        <v/>
      </c>
      <c r="AC2410" s="18" t="str">
        <f t="shared" si="568"/>
        <v/>
      </c>
      <c r="AD2410" s="18" t="str">
        <f t="shared" si="568"/>
        <v/>
      </c>
      <c r="AE2410" s="18" t="str">
        <f t="shared" si="569"/>
        <v/>
      </c>
      <c r="AG2410" s="95" t="str">
        <f>IF($C2410="", "", IF(IFERROR(INDEX(Ingredients!C$11:C$310, MATCH($C2410, Ingredients!$B$11:$B$310, 0)), "")="", "", IFERROR(INDEX(Ingredients!C$11:C$310, MATCH($C2410, Ingredients!$B$11:$B$310, 0)), "")))</f>
        <v/>
      </c>
      <c r="AH2410" s="105" t="str">
        <f>IF($C2410="", "", IF(IFERROR(INDEX(Ingredients!D$11:D$310, MATCH($C2410, Ingredients!$B$11:$B$310, 0)), "")="", "", IFERROR(INDEX(Ingredients!D$11:D$310, MATCH($C2410, Ingredients!$B$11:$B$310, 0)), "")))</f>
        <v/>
      </c>
      <c r="AI2410" s="106" t="str">
        <f>IF($C2410="", "", IF(IFERROR(INDEX(Ingredients!E$11:E$310, MATCH($C2410, Ingredients!$B$11:$B$310, 0)), "")="", "", IFERROR(INDEX(Ingredients!E$11:E$310, MATCH($C2410, Ingredients!$B$11:$B$310, 0)), "")))</f>
        <v/>
      </c>
      <c r="AJ2410" s="108" t="str">
        <f>IF($C2410="", "", IF(IFERROR(INDEX(Ingredients!F$11:F$310, MATCH($C2410, Ingredients!$B$11:$B$310, 0)), "")="", "", IFERROR(INDEX(Ingredients!F$11:F$310, MATCH($C2410, Ingredients!$B$11:$B$310, 0)), "")))</f>
        <v/>
      </c>
      <c r="AK2410" s="106" t="str">
        <f>IF($C2410="", "", IF(IFERROR(INDEX(Ingredients!G$11:G$310, MATCH($C2410, Ingredients!$B$11:$B$310, 0)), "")="", "", IFERROR(INDEX(Ingredients!G$11:G$310, MATCH($C2410, Ingredients!$B$11:$B$310, 0)), "")))</f>
        <v/>
      </c>
      <c r="AL2410" s="79" t="str">
        <f>IF($C2410="", "", IF(IFERROR(INDEX(Ingredients!H$11:H$310, MATCH($C2410, Ingredients!$B$11:$B$310, 0)), "")="", "", IFERROR(INDEX(Ingredients!H$11:H$310, MATCH($C2410, Ingredients!$B$11:$B$310, 0)), "")))</f>
        <v/>
      </c>
      <c r="AN2410" s="83" t="str">
        <f t="shared" si="560"/>
        <v/>
      </c>
      <c r="AP2410" s="114" t="str">
        <f t="shared" si="570"/>
        <v/>
      </c>
      <c r="AR2410" s="117" t="str">
        <f>IF($C2410="", "", IF(IFERROR(INDEX(Ingredients!$AI$11:$AI$310, MATCH($C2410, Ingredients!$B$11:$B$310, 0)), "")="", "", IFERROR(INDEX(Ingredients!$AI$11:$AI$310, MATCH($C2410, Ingredients!$B$11:$B$310, 0)), "")))</f>
        <v/>
      </c>
      <c r="AT2410" s="120" t="str">
        <f t="shared" si="571"/>
        <v/>
      </c>
      <c r="AV2410" s="90" t="str">
        <f t="shared" si="561"/>
        <v/>
      </c>
      <c r="AX2410" s="90" t="str">
        <f>IF($AV2410="", "", COUNTIF($AV$11:$AV$5010, "&lt;"&amp;$AV2410)+1+COUNTIF($AV$11:$AV2410, $AV2410)-1)</f>
        <v/>
      </c>
      <c r="AZ2410" s="111" t="str">
        <f>IF($B2410="", "", SUMIF('Shopping List'!$AV$11:$AV$25, $B2410, 'Shopping List'!$BN$11:$BN$25))</f>
        <v/>
      </c>
      <c r="BB2410" s="117" t="str">
        <f t="shared" si="572"/>
        <v/>
      </c>
    </row>
    <row r="2411" spans="1:54" x14ac:dyDescent="0.25">
      <c r="A2411" s="4"/>
      <c r="B2411" s="37"/>
      <c r="C2411" s="124"/>
      <c r="D2411" s="39"/>
      <c r="E2411" s="125"/>
      <c r="F2411" s="48"/>
      <c r="G2411" s="4"/>
      <c r="H2411" s="4"/>
      <c r="I2411" s="95" t="str">
        <f>IF($C2411="", "", IF(IFERROR(INDEX(Ingredients!$C$11:$C$310, MATCH($C2411, Ingredients!$B$11:$B$310, 0)), "")="", "", IFERROR(INDEX(Ingredients!$C$11:$C$310, MATCH($C2411, Ingredients!$B$11:$B$310, 0)), "")))</f>
        <v/>
      </c>
      <c r="J2411" s="73" t="str">
        <f>IF($B2411="", "", IF(IFERROR(INDEX(Meals!$C$11:$C$260, MATCH($B2411, Meals!$B$11:$B$260, 0)), "")="", "", IFERROR(INDEX(Meals!$C$11:$C$260, MATCH($B2411, Meals!$B$11:$B$260, 0)), "")))</f>
        <v/>
      </c>
      <c r="K2411" s="4"/>
      <c r="L2411" s="72" t="str">
        <f t="shared" si="562"/>
        <v/>
      </c>
      <c r="M2411" s="73" t="str">
        <f t="shared" si="563"/>
        <v/>
      </c>
      <c r="N2411" s="4"/>
      <c r="O2411" s="78" t="str">
        <f t="shared" si="564"/>
        <v/>
      </c>
      <c r="P2411" s="79" t="str">
        <f t="shared" si="565"/>
        <v/>
      </c>
      <c r="Q2411" s="4"/>
      <c r="R2411" s="90" t="str">
        <f t="shared" si="566"/>
        <v/>
      </c>
      <c r="S2411" s="4"/>
      <c r="Y2411" s="18" t="str">
        <f t="shared" si="567"/>
        <v/>
      </c>
      <c r="AA2411" s="18" t="str">
        <f t="shared" si="558"/>
        <v/>
      </c>
      <c r="AB2411" s="18" t="str">
        <f t="shared" si="559"/>
        <v/>
      </c>
      <c r="AC2411" s="18" t="str">
        <f t="shared" si="568"/>
        <v/>
      </c>
      <c r="AD2411" s="18" t="str">
        <f t="shared" si="568"/>
        <v/>
      </c>
      <c r="AE2411" s="18" t="str">
        <f t="shared" si="569"/>
        <v/>
      </c>
      <c r="AG2411" s="95" t="str">
        <f>IF($C2411="", "", IF(IFERROR(INDEX(Ingredients!C$11:C$310, MATCH($C2411, Ingredients!$B$11:$B$310, 0)), "")="", "", IFERROR(INDEX(Ingredients!C$11:C$310, MATCH($C2411, Ingredients!$B$11:$B$310, 0)), "")))</f>
        <v/>
      </c>
      <c r="AH2411" s="105" t="str">
        <f>IF($C2411="", "", IF(IFERROR(INDEX(Ingredients!D$11:D$310, MATCH($C2411, Ingredients!$B$11:$B$310, 0)), "")="", "", IFERROR(INDEX(Ingredients!D$11:D$310, MATCH($C2411, Ingredients!$B$11:$B$310, 0)), "")))</f>
        <v/>
      </c>
      <c r="AI2411" s="106" t="str">
        <f>IF($C2411="", "", IF(IFERROR(INDEX(Ingredients!E$11:E$310, MATCH($C2411, Ingredients!$B$11:$B$310, 0)), "")="", "", IFERROR(INDEX(Ingredients!E$11:E$310, MATCH($C2411, Ingredients!$B$11:$B$310, 0)), "")))</f>
        <v/>
      </c>
      <c r="AJ2411" s="108" t="str">
        <f>IF($C2411="", "", IF(IFERROR(INDEX(Ingredients!F$11:F$310, MATCH($C2411, Ingredients!$B$11:$B$310, 0)), "")="", "", IFERROR(INDEX(Ingredients!F$11:F$310, MATCH($C2411, Ingredients!$B$11:$B$310, 0)), "")))</f>
        <v/>
      </c>
      <c r="AK2411" s="106" t="str">
        <f>IF($C2411="", "", IF(IFERROR(INDEX(Ingredients!G$11:G$310, MATCH($C2411, Ingredients!$B$11:$B$310, 0)), "")="", "", IFERROR(INDEX(Ingredients!G$11:G$310, MATCH($C2411, Ingredients!$B$11:$B$310, 0)), "")))</f>
        <v/>
      </c>
      <c r="AL2411" s="79" t="str">
        <f>IF($C2411="", "", IF(IFERROR(INDEX(Ingredients!H$11:H$310, MATCH($C2411, Ingredients!$B$11:$B$310, 0)), "")="", "", IFERROR(INDEX(Ingredients!H$11:H$310, MATCH($C2411, Ingredients!$B$11:$B$310, 0)), "")))</f>
        <v/>
      </c>
      <c r="AN2411" s="83" t="str">
        <f t="shared" si="560"/>
        <v/>
      </c>
      <c r="AP2411" s="114" t="str">
        <f t="shared" si="570"/>
        <v/>
      </c>
      <c r="AR2411" s="117" t="str">
        <f>IF($C2411="", "", IF(IFERROR(INDEX(Ingredients!$AI$11:$AI$310, MATCH($C2411, Ingredients!$B$11:$B$310, 0)), "")="", "", IFERROR(INDEX(Ingredients!$AI$11:$AI$310, MATCH($C2411, Ingredients!$B$11:$B$310, 0)), "")))</f>
        <v/>
      </c>
      <c r="AT2411" s="120" t="str">
        <f t="shared" si="571"/>
        <v/>
      </c>
      <c r="AV2411" s="90" t="str">
        <f t="shared" si="561"/>
        <v/>
      </c>
      <c r="AX2411" s="90" t="str">
        <f>IF($AV2411="", "", COUNTIF($AV$11:$AV$5010, "&lt;"&amp;$AV2411)+1+COUNTIF($AV$11:$AV2411, $AV2411)-1)</f>
        <v/>
      </c>
      <c r="AZ2411" s="111" t="str">
        <f>IF($B2411="", "", SUMIF('Shopping List'!$AV$11:$AV$25, $B2411, 'Shopping List'!$BN$11:$BN$25))</f>
        <v/>
      </c>
      <c r="BB2411" s="117" t="str">
        <f t="shared" si="572"/>
        <v/>
      </c>
    </row>
    <row r="2412" spans="1:54" x14ac:dyDescent="0.25">
      <c r="A2412" s="4"/>
      <c r="B2412" s="37"/>
      <c r="C2412" s="124"/>
      <c r="D2412" s="39"/>
      <c r="E2412" s="125"/>
      <c r="F2412" s="48"/>
      <c r="G2412" s="4"/>
      <c r="H2412" s="4"/>
      <c r="I2412" s="95" t="str">
        <f>IF($C2412="", "", IF(IFERROR(INDEX(Ingredients!$C$11:$C$310, MATCH($C2412, Ingredients!$B$11:$B$310, 0)), "")="", "", IFERROR(INDEX(Ingredients!$C$11:$C$310, MATCH($C2412, Ingredients!$B$11:$B$310, 0)), "")))</f>
        <v/>
      </c>
      <c r="J2412" s="73" t="str">
        <f>IF($B2412="", "", IF(IFERROR(INDEX(Meals!$C$11:$C$260, MATCH($B2412, Meals!$B$11:$B$260, 0)), "")="", "", IFERROR(INDEX(Meals!$C$11:$C$260, MATCH($B2412, Meals!$B$11:$B$260, 0)), "")))</f>
        <v/>
      </c>
      <c r="K2412" s="4"/>
      <c r="L2412" s="72" t="str">
        <f t="shared" si="562"/>
        <v/>
      </c>
      <c r="M2412" s="73" t="str">
        <f t="shared" si="563"/>
        <v/>
      </c>
      <c r="N2412" s="4"/>
      <c r="O2412" s="78" t="str">
        <f t="shared" si="564"/>
        <v/>
      </c>
      <c r="P2412" s="79" t="str">
        <f t="shared" si="565"/>
        <v/>
      </c>
      <c r="Q2412" s="4"/>
      <c r="R2412" s="90" t="str">
        <f t="shared" si="566"/>
        <v/>
      </c>
      <c r="S2412" s="4"/>
      <c r="Y2412" s="18" t="str">
        <f t="shared" si="567"/>
        <v/>
      </c>
      <c r="AA2412" s="18" t="str">
        <f t="shared" si="558"/>
        <v/>
      </c>
      <c r="AB2412" s="18" t="str">
        <f t="shared" si="559"/>
        <v/>
      </c>
      <c r="AC2412" s="18" t="str">
        <f t="shared" si="568"/>
        <v/>
      </c>
      <c r="AD2412" s="18" t="str">
        <f t="shared" si="568"/>
        <v/>
      </c>
      <c r="AE2412" s="18" t="str">
        <f t="shared" si="569"/>
        <v/>
      </c>
      <c r="AG2412" s="95" t="str">
        <f>IF($C2412="", "", IF(IFERROR(INDEX(Ingredients!C$11:C$310, MATCH($C2412, Ingredients!$B$11:$B$310, 0)), "")="", "", IFERROR(INDEX(Ingredients!C$11:C$310, MATCH($C2412, Ingredients!$B$11:$B$310, 0)), "")))</f>
        <v/>
      </c>
      <c r="AH2412" s="105" t="str">
        <f>IF($C2412="", "", IF(IFERROR(INDEX(Ingredients!D$11:D$310, MATCH($C2412, Ingredients!$B$11:$B$310, 0)), "")="", "", IFERROR(INDEX(Ingredients!D$11:D$310, MATCH($C2412, Ingredients!$B$11:$B$310, 0)), "")))</f>
        <v/>
      </c>
      <c r="AI2412" s="106" t="str">
        <f>IF($C2412="", "", IF(IFERROR(INDEX(Ingredients!E$11:E$310, MATCH($C2412, Ingredients!$B$11:$B$310, 0)), "")="", "", IFERROR(INDEX(Ingredients!E$11:E$310, MATCH($C2412, Ingredients!$B$11:$B$310, 0)), "")))</f>
        <v/>
      </c>
      <c r="AJ2412" s="108" t="str">
        <f>IF($C2412="", "", IF(IFERROR(INDEX(Ingredients!F$11:F$310, MATCH($C2412, Ingredients!$B$11:$B$310, 0)), "")="", "", IFERROR(INDEX(Ingredients!F$11:F$310, MATCH($C2412, Ingredients!$B$11:$B$310, 0)), "")))</f>
        <v/>
      </c>
      <c r="AK2412" s="106" t="str">
        <f>IF($C2412="", "", IF(IFERROR(INDEX(Ingredients!G$11:G$310, MATCH($C2412, Ingredients!$B$11:$B$310, 0)), "")="", "", IFERROR(INDEX(Ingredients!G$11:G$310, MATCH($C2412, Ingredients!$B$11:$B$310, 0)), "")))</f>
        <v/>
      </c>
      <c r="AL2412" s="79" t="str">
        <f>IF($C2412="", "", IF(IFERROR(INDEX(Ingredients!H$11:H$310, MATCH($C2412, Ingredients!$B$11:$B$310, 0)), "")="", "", IFERROR(INDEX(Ingredients!H$11:H$310, MATCH($C2412, Ingredients!$B$11:$B$310, 0)), "")))</f>
        <v/>
      </c>
      <c r="AN2412" s="83" t="str">
        <f t="shared" si="560"/>
        <v/>
      </c>
      <c r="AP2412" s="114" t="str">
        <f t="shared" si="570"/>
        <v/>
      </c>
      <c r="AR2412" s="117" t="str">
        <f>IF($C2412="", "", IF(IFERROR(INDEX(Ingredients!$AI$11:$AI$310, MATCH($C2412, Ingredients!$B$11:$B$310, 0)), "")="", "", IFERROR(INDEX(Ingredients!$AI$11:$AI$310, MATCH($C2412, Ingredients!$B$11:$B$310, 0)), "")))</f>
        <v/>
      </c>
      <c r="AT2412" s="120" t="str">
        <f t="shared" si="571"/>
        <v/>
      </c>
      <c r="AV2412" s="90" t="str">
        <f t="shared" si="561"/>
        <v/>
      </c>
      <c r="AX2412" s="90" t="str">
        <f>IF($AV2412="", "", COUNTIF($AV$11:$AV$5010, "&lt;"&amp;$AV2412)+1+COUNTIF($AV$11:$AV2412, $AV2412)-1)</f>
        <v/>
      </c>
      <c r="AZ2412" s="111" t="str">
        <f>IF($B2412="", "", SUMIF('Shopping List'!$AV$11:$AV$25, $B2412, 'Shopping List'!$BN$11:$BN$25))</f>
        <v/>
      </c>
      <c r="BB2412" s="117" t="str">
        <f t="shared" si="572"/>
        <v/>
      </c>
    </row>
    <row r="2413" spans="1:54" x14ac:dyDescent="0.25">
      <c r="A2413" s="4"/>
      <c r="B2413" s="37"/>
      <c r="C2413" s="124"/>
      <c r="D2413" s="39"/>
      <c r="E2413" s="125"/>
      <c r="F2413" s="48"/>
      <c r="G2413" s="4"/>
      <c r="H2413" s="4"/>
      <c r="I2413" s="95" t="str">
        <f>IF($C2413="", "", IF(IFERROR(INDEX(Ingredients!$C$11:$C$310, MATCH($C2413, Ingredients!$B$11:$B$310, 0)), "")="", "", IFERROR(INDEX(Ingredients!$C$11:$C$310, MATCH($C2413, Ingredients!$B$11:$B$310, 0)), "")))</f>
        <v/>
      </c>
      <c r="J2413" s="73" t="str">
        <f>IF($B2413="", "", IF(IFERROR(INDEX(Meals!$C$11:$C$260, MATCH($B2413, Meals!$B$11:$B$260, 0)), "")="", "", IFERROR(INDEX(Meals!$C$11:$C$260, MATCH($B2413, Meals!$B$11:$B$260, 0)), "")))</f>
        <v/>
      </c>
      <c r="K2413" s="4"/>
      <c r="L2413" s="72" t="str">
        <f t="shared" si="562"/>
        <v/>
      </c>
      <c r="M2413" s="73" t="str">
        <f t="shared" si="563"/>
        <v/>
      </c>
      <c r="N2413" s="4"/>
      <c r="O2413" s="78" t="str">
        <f t="shared" si="564"/>
        <v/>
      </c>
      <c r="P2413" s="79" t="str">
        <f t="shared" si="565"/>
        <v/>
      </c>
      <c r="Q2413" s="4"/>
      <c r="R2413" s="90" t="str">
        <f t="shared" si="566"/>
        <v/>
      </c>
      <c r="S2413" s="4"/>
      <c r="Y2413" s="18" t="str">
        <f t="shared" si="567"/>
        <v/>
      </c>
      <c r="AA2413" s="18" t="str">
        <f t="shared" si="558"/>
        <v/>
      </c>
      <c r="AB2413" s="18" t="str">
        <f t="shared" si="559"/>
        <v/>
      </c>
      <c r="AC2413" s="18" t="str">
        <f t="shared" si="568"/>
        <v/>
      </c>
      <c r="AD2413" s="18" t="str">
        <f t="shared" si="568"/>
        <v/>
      </c>
      <c r="AE2413" s="18" t="str">
        <f t="shared" si="569"/>
        <v/>
      </c>
      <c r="AG2413" s="95" t="str">
        <f>IF($C2413="", "", IF(IFERROR(INDEX(Ingredients!C$11:C$310, MATCH($C2413, Ingredients!$B$11:$B$310, 0)), "")="", "", IFERROR(INDEX(Ingredients!C$11:C$310, MATCH($C2413, Ingredients!$B$11:$B$310, 0)), "")))</f>
        <v/>
      </c>
      <c r="AH2413" s="105" t="str">
        <f>IF($C2413="", "", IF(IFERROR(INDEX(Ingredients!D$11:D$310, MATCH($C2413, Ingredients!$B$11:$B$310, 0)), "")="", "", IFERROR(INDEX(Ingredients!D$11:D$310, MATCH($C2413, Ingredients!$B$11:$B$310, 0)), "")))</f>
        <v/>
      </c>
      <c r="AI2413" s="106" t="str">
        <f>IF($C2413="", "", IF(IFERROR(INDEX(Ingredients!E$11:E$310, MATCH($C2413, Ingredients!$B$11:$B$310, 0)), "")="", "", IFERROR(INDEX(Ingredients!E$11:E$310, MATCH($C2413, Ingredients!$B$11:$B$310, 0)), "")))</f>
        <v/>
      </c>
      <c r="AJ2413" s="108" t="str">
        <f>IF($C2413="", "", IF(IFERROR(INDEX(Ingredients!F$11:F$310, MATCH($C2413, Ingredients!$B$11:$B$310, 0)), "")="", "", IFERROR(INDEX(Ingredients!F$11:F$310, MATCH($C2413, Ingredients!$B$11:$B$310, 0)), "")))</f>
        <v/>
      </c>
      <c r="AK2413" s="106" t="str">
        <f>IF($C2413="", "", IF(IFERROR(INDEX(Ingredients!G$11:G$310, MATCH($C2413, Ingredients!$B$11:$B$310, 0)), "")="", "", IFERROR(INDEX(Ingredients!G$11:G$310, MATCH($C2413, Ingredients!$B$11:$B$310, 0)), "")))</f>
        <v/>
      </c>
      <c r="AL2413" s="79" t="str">
        <f>IF($C2413="", "", IF(IFERROR(INDEX(Ingredients!H$11:H$310, MATCH($C2413, Ingredients!$B$11:$B$310, 0)), "")="", "", IFERROR(INDEX(Ingredients!H$11:H$310, MATCH($C2413, Ingredients!$B$11:$B$310, 0)), "")))</f>
        <v/>
      </c>
      <c r="AN2413" s="83" t="str">
        <f t="shared" si="560"/>
        <v/>
      </c>
      <c r="AP2413" s="114" t="str">
        <f t="shared" si="570"/>
        <v/>
      </c>
      <c r="AR2413" s="117" t="str">
        <f>IF($C2413="", "", IF(IFERROR(INDEX(Ingredients!$AI$11:$AI$310, MATCH($C2413, Ingredients!$B$11:$B$310, 0)), "")="", "", IFERROR(INDEX(Ingredients!$AI$11:$AI$310, MATCH($C2413, Ingredients!$B$11:$B$310, 0)), "")))</f>
        <v/>
      </c>
      <c r="AT2413" s="120" t="str">
        <f t="shared" si="571"/>
        <v/>
      </c>
      <c r="AV2413" s="90" t="str">
        <f t="shared" si="561"/>
        <v/>
      </c>
      <c r="AX2413" s="90" t="str">
        <f>IF($AV2413="", "", COUNTIF($AV$11:$AV$5010, "&lt;"&amp;$AV2413)+1+COUNTIF($AV$11:$AV2413, $AV2413)-1)</f>
        <v/>
      </c>
      <c r="AZ2413" s="111" t="str">
        <f>IF($B2413="", "", SUMIF('Shopping List'!$AV$11:$AV$25, $B2413, 'Shopping List'!$BN$11:$BN$25))</f>
        <v/>
      </c>
      <c r="BB2413" s="117" t="str">
        <f t="shared" si="572"/>
        <v/>
      </c>
    </row>
    <row r="2414" spans="1:54" x14ac:dyDescent="0.25">
      <c r="A2414" s="4"/>
      <c r="B2414" s="37"/>
      <c r="C2414" s="124"/>
      <c r="D2414" s="39"/>
      <c r="E2414" s="125"/>
      <c r="F2414" s="48"/>
      <c r="G2414" s="4"/>
      <c r="H2414" s="4"/>
      <c r="I2414" s="95" t="str">
        <f>IF($C2414="", "", IF(IFERROR(INDEX(Ingredients!$C$11:$C$310, MATCH($C2414, Ingredients!$B$11:$B$310, 0)), "")="", "", IFERROR(INDEX(Ingredients!$C$11:$C$310, MATCH($C2414, Ingredients!$B$11:$B$310, 0)), "")))</f>
        <v/>
      </c>
      <c r="J2414" s="73" t="str">
        <f>IF($B2414="", "", IF(IFERROR(INDEX(Meals!$C$11:$C$260, MATCH($B2414, Meals!$B$11:$B$260, 0)), "")="", "", IFERROR(INDEX(Meals!$C$11:$C$260, MATCH($B2414, Meals!$B$11:$B$260, 0)), "")))</f>
        <v/>
      </c>
      <c r="K2414" s="4"/>
      <c r="L2414" s="72" t="str">
        <f t="shared" si="562"/>
        <v/>
      </c>
      <c r="M2414" s="73" t="str">
        <f t="shared" si="563"/>
        <v/>
      </c>
      <c r="N2414" s="4"/>
      <c r="O2414" s="78" t="str">
        <f t="shared" si="564"/>
        <v/>
      </c>
      <c r="P2414" s="79" t="str">
        <f t="shared" si="565"/>
        <v/>
      </c>
      <c r="Q2414" s="4"/>
      <c r="R2414" s="90" t="str">
        <f t="shared" si="566"/>
        <v/>
      </c>
      <c r="S2414" s="4"/>
      <c r="Y2414" s="18" t="str">
        <f t="shared" si="567"/>
        <v/>
      </c>
      <c r="AA2414" s="18" t="str">
        <f t="shared" si="558"/>
        <v/>
      </c>
      <c r="AB2414" s="18" t="str">
        <f t="shared" si="559"/>
        <v/>
      </c>
      <c r="AC2414" s="18" t="str">
        <f t="shared" si="568"/>
        <v/>
      </c>
      <c r="AD2414" s="18" t="str">
        <f t="shared" si="568"/>
        <v/>
      </c>
      <c r="AE2414" s="18" t="str">
        <f t="shared" si="569"/>
        <v/>
      </c>
      <c r="AG2414" s="95" t="str">
        <f>IF($C2414="", "", IF(IFERROR(INDEX(Ingredients!C$11:C$310, MATCH($C2414, Ingredients!$B$11:$B$310, 0)), "")="", "", IFERROR(INDEX(Ingredients!C$11:C$310, MATCH($C2414, Ingredients!$B$11:$B$310, 0)), "")))</f>
        <v/>
      </c>
      <c r="AH2414" s="105" t="str">
        <f>IF($C2414="", "", IF(IFERROR(INDEX(Ingredients!D$11:D$310, MATCH($C2414, Ingredients!$B$11:$B$310, 0)), "")="", "", IFERROR(INDEX(Ingredients!D$11:D$310, MATCH($C2414, Ingredients!$B$11:$B$310, 0)), "")))</f>
        <v/>
      </c>
      <c r="AI2414" s="106" t="str">
        <f>IF($C2414="", "", IF(IFERROR(INDEX(Ingredients!E$11:E$310, MATCH($C2414, Ingredients!$B$11:$B$310, 0)), "")="", "", IFERROR(INDEX(Ingredients!E$11:E$310, MATCH($C2414, Ingredients!$B$11:$B$310, 0)), "")))</f>
        <v/>
      </c>
      <c r="AJ2414" s="108" t="str">
        <f>IF($C2414="", "", IF(IFERROR(INDEX(Ingredients!F$11:F$310, MATCH($C2414, Ingredients!$B$11:$B$310, 0)), "")="", "", IFERROR(INDEX(Ingredients!F$11:F$310, MATCH($C2414, Ingredients!$B$11:$B$310, 0)), "")))</f>
        <v/>
      </c>
      <c r="AK2414" s="106" t="str">
        <f>IF($C2414="", "", IF(IFERROR(INDEX(Ingredients!G$11:G$310, MATCH($C2414, Ingredients!$B$11:$B$310, 0)), "")="", "", IFERROR(INDEX(Ingredients!G$11:G$310, MATCH($C2414, Ingredients!$B$11:$B$310, 0)), "")))</f>
        <v/>
      </c>
      <c r="AL2414" s="79" t="str">
        <f>IF($C2414="", "", IF(IFERROR(INDEX(Ingredients!H$11:H$310, MATCH($C2414, Ingredients!$B$11:$B$310, 0)), "")="", "", IFERROR(INDEX(Ingredients!H$11:H$310, MATCH($C2414, Ingredients!$B$11:$B$310, 0)), "")))</f>
        <v/>
      </c>
      <c r="AN2414" s="83" t="str">
        <f t="shared" si="560"/>
        <v/>
      </c>
      <c r="AP2414" s="114" t="str">
        <f t="shared" si="570"/>
        <v/>
      </c>
      <c r="AR2414" s="117" t="str">
        <f>IF($C2414="", "", IF(IFERROR(INDEX(Ingredients!$AI$11:$AI$310, MATCH($C2414, Ingredients!$B$11:$B$310, 0)), "")="", "", IFERROR(INDEX(Ingredients!$AI$11:$AI$310, MATCH($C2414, Ingredients!$B$11:$B$310, 0)), "")))</f>
        <v/>
      </c>
      <c r="AT2414" s="120" t="str">
        <f t="shared" si="571"/>
        <v/>
      </c>
      <c r="AV2414" s="90" t="str">
        <f t="shared" si="561"/>
        <v/>
      </c>
      <c r="AX2414" s="90" t="str">
        <f>IF($AV2414="", "", COUNTIF($AV$11:$AV$5010, "&lt;"&amp;$AV2414)+1+COUNTIF($AV$11:$AV2414, $AV2414)-1)</f>
        <v/>
      </c>
      <c r="AZ2414" s="111" t="str">
        <f>IF($B2414="", "", SUMIF('Shopping List'!$AV$11:$AV$25, $B2414, 'Shopping List'!$BN$11:$BN$25))</f>
        <v/>
      </c>
      <c r="BB2414" s="117" t="str">
        <f t="shared" si="572"/>
        <v/>
      </c>
    </row>
    <row r="2415" spans="1:54" x14ac:dyDescent="0.25">
      <c r="A2415" s="4"/>
      <c r="B2415" s="37"/>
      <c r="C2415" s="124"/>
      <c r="D2415" s="39"/>
      <c r="E2415" s="125"/>
      <c r="F2415" s="48"/>
      <c r="G2415" s="4"/>
      <c r="H2415" s="4"/>
      <c r="I2415" s="95" t="str">
        <f>IF($C2415="", "", IF(IFERROR(INDEX(Ingredients!$C$11:$C$310, MATCH($C2415, Ingredients!$B$11:$B$310, 0)), "")="", "", IFERROR(INDEX(Ingredients!$C$11:$C$310, MATCH($C2415, Ingredients!$B$11:$B$310, 0)), "")))</f>
        <v/>
      </c>
      <c r="J2415" s="73" t="str">
        <f>IF($B2415="", "", IF(IFERROR(INDEX(Meals!$C$11:$C$260, MATCH($B2415, Meals!$B$11:$B$260, 0)), "")="", "", IFERROR(INDEX(Meals!$C$11:$C$260, MATCH($B2415, Meals!$B$11:$B$260, 0)), "")))</f>
        <v/>
      </c>
      <c r="K2415" s="4"/>
      <c r="L2415" s="72" t="str">
        <f t="shared" si="562"/>
        <v/>
      </c>
      <c r="M2415" s="73" t="str">
        <f t="shared" si="563"/>
        <v/>
      </c>
      <c r="N2415" s="4"/>
      <c r="O2415" s="78" t="str">
        <f t="shared" si="564"/>
        <v/>
      </c>
      <c r="P2415" s="79" t="str">
        <f t="shared" si="565"/>
        <v/>
      </c>
      <c r="Q2415" s="4"/>
      <c r="R2415" s="90" t="str">
        <f t="shared" si="566"/>
        <v/>
      </c>
      <c r="S2415" s="4"/>
      <c r="Y2415" s="18" t="str">
        <f t="shared" si="567"/>
        <v/>
      </c>
      <c r="AA2415" s="18" t="str">
        <f t="shared" si="558"/>
        <v/>
      </c>
      <c r="AB2415" s="18" t="str">
        <f t="shared" si="559"/>
        <v/>
      </c>
      <c r="AC2415" s="18" t="str">
        <f t="shared" si="568"/>
        <v/>
      </c>
      <c r="AD2415" s="18" t="str">
        <f t="shared" si="568"/>
        <v/>
      </c>
      <c r="AE2415" s="18" t="str">
        <f t="shared" si="569"/>
        <v/>
      </c>
      <c r="AG2415" s="95" t="str">
        <f>IF($C2415="", "", IF(IFERROR(INDEX(Ingredients!C$11:C$310, MATCH($C2415, Ingredients!$B$11:$B$310, 0)), "")="", "", IFERROR(INDEX(Ingredients!C$11:C$310, MATCH($C2415, Ingredients!$B$11:$B$310, 0)), "")))</f>
        <v/>
      </c>
      <c r="AH2415" s="105" t="str">
        <f>IF($C2415="", "", IF(IFERROR(INDEX(Ingredients!D$11:D$310, MATCH($C2415, Ingredients!$B$11:$B$310, 0)), "")="", "", IFERROR(INDEX(Ingredients!D$11:D$310, MATCH($C2415, Ingredients!$B$11:$B$310, 0)), "")))</f>
        <v/>
      </c>
      <c r="AI2415" s="106" t="str">
        <f>IF($C2415="", "", IF(IFERROR(INDEX(Ingredients!E$11:E$310, MATCH($C2415, Ingredients!$B$11:$B$310, 0)), "")="", "", IFERROR(INDEX(Ingredients!E$11:E$310, MATCH($C2415, Ingredients!$B$11:$B$310, 0)), "")))</f>
        <v/>
      </c>
      <c r="AJ2415" s="108" t="str">
        <f>IF($C2415="", "", IF(IFERROR(INDEX(Ingredients!F$11:F$310, MATCH($C2415, Ingredients!$B$11:$B$310, 0)), "")="", "", IFERROR(INDEX(Ingredients!F$11:F$310, MATCH($C2415, Ingredients!$B$11:$B$310, 0)), "")))</f>
        <v/>
      </c>
      <c r="AK2415" s="106" t="str">
        <f>IF($C2415="", "", IF(IFERROR(INDEX(Ingredients!G$11:G$310, MATCH($C2415, Ingredients!$B$11:$B$310, 0)), "")="", "", IFERROR(INDEX(Ingredients!G$11:G$310, MATCH($C2415, Ingredients!$B$11:$B$310, 0)), "")))</f>
        <v/>
      </c>
      <c r="AL2415" s="79" t="str">
        <f>IF($C2415="", "", IF(IFERROR(INDEX(Ingredients!H$11:H$310, MATCH($C2415, Ingredients!$B$11:$B$310, 0)), "")="", "", IFERROR(INDEX(Ingredients!H$11:H$310, MATCH($C2415, Ingredients!$B$11:$B$310, 0)), "")))</f>
        <v/>
      </c>
      <c r="AN2415" s="83" t="str">
        <f t="shared" si="560"/>
        <v/>
      </c>
      <c r="AP2415" s="114" t="str">
        <f t="shared" si="570"/>
        <v/>
      </c>
      <c r="AR2415" s="117" t="str">
        <f>IF($C2415="", "", IF(IFERROR(INDEX(Ingredients!$AI$11:$AI$310, MATCH($C2415, Ingredients!$B$11:$B$310, 0)), "")="", "", IFERROR(INDEX(Ingredients!$AI$11:$AI$310, MATCH($C2415, Ingredients!$B$11:$B$310, 0)), "")))</f>
        <v/>
      </c>
      <c r="AT2415" s="120" t="str">
        <f t="shared" si="571"/>
        <v/>
      </c>
      <c r="AV2415" s="90" t="str">
        <f t="shared" si="561"/>
        <v/>
      </c>
      <c r="AX2415" s="90" t="str">
        <f>IF($AV2415="", "", COUNTIF($AV$11:$AV$5010, "&lt;"&amp;$AV2415)+1+COUNTIF($AV$11:$AV2415, $AV2415)-1)</f>
        <v/>
      </c>
      <c r="AZ2415" s="111" t="str">
        <f>IF($B2415="", "", SUMIF('Shopping List'!$AV$11:$AV$25, $B2415, 'Shopping List'!$BN$11:$BN$25))</f>
        <v/>
      </c>
      <c r="BB2415" s="117" t="str">
        <f t="shared" si="572"/>
        <v/>
      </c>
    </row>
    <row r="2416" spans="1:54" x14ac:dyDescent="0.25">
      <c r="A2416" s="4"/>
      <c r="B2416" s="37"/>
      <c r="C2416" s="124"/>
      <c r="D2416" s="39"/>
      <c r="E2416" s="125"/>
      <c r="F2416" s="48"/>
      <c r="G2416" s="4"/>
      <c r="H2416" s="4"/>
      <c r="I2416" s="95" t="str">
        <f>IF($C2416="", "", IF(IFERROR(INDEX(Ingredients!$C$11:$C$310, MATCH($C2416, Ingredients!$B$11:$B$310, 0)), "")="", "", IFERROR(INDEX(Ingredients!$C$11:$C$310, MATCH($C2416, Ingredients!$B$11:$B$310, 0)), "")))</f>
        <v/>
      </c>
      <c r="J2416" s="73" t="str">
        <f>IF($B2416="", "", IF(IFERROR(INDEX(Meals!$C$11:$C$260, MATCH($B2416, Meals!$B$11:$B$260, 0)), "")="", "", IFERROR(INDEX(Meals!$C$11:$C$260, MATCH($B2416, Meals!$B$11:$B$260, 0)), "")))</f>
        <v/>
      </c>
      <c r="K2416" s="4"/>
      <c r="L2416" s="72" t="str">
        <f t="shared" si="562"/>
        <v/>
      </c>
      <c r="M2416" s="73" t="str">
        <f t="shared" si="563"/>
        <v/>
      </c>
      <c r="N2416" s="4"/>
      <c r="O2416" s="78" t="str">
        <f t="shared" si="564"/>
        <v/>
      </c>
      <c r="P2416" s="79" t="str">
        <f t="shared" si="565"/>
        <v/>
      </c>
      <c r="Q2416" s="4"/>
      <c r="R2416" s="90" t="str">
        <f t="shared" si="566"/>
        <v/>
      </c>
      <c r="S2416" s="4"/>
      <c r="Y2416" s="18" t="str">
        <f t="shared" si="567"/>
        <v/>
      </c>
      <c r="AA2416" s="18" t="str">
        <f t="shared" si="558"/>
        <v/>
      </c>
      <c r="AB2416" s="18" t="str">
        <f t="shared" si="559"/>
        <v/>
      </c>
      <c r="AC2416" s="18" t="str">
        <f t="shared" si="568"/>
        <v/>
      </c>
      <c r="AD2416" s="18" t="str">
        <f t="shared" si="568"/>
        <v/>
      </c>
      <c r="AE2416" s="18" t="str">
        <f t="shared" si="569"/>
        <v/>
      </c>
      <c r="AG2416" s="95" t="str">
        <f>IF($C2416="", "", IF(IFERROR(INDEX(Ingredients!C$11:C$310, MATCH($C2416, Ingredients!$B$11:$B$310, 0)), "")="", "", IFERROR(INDEX(Ingredients!C$11:C$310, MATCH($C2416, Ingredients!$B$11:$B$310, 0)), "")))</f>
        <v/>
      </c>
      <c r="AH2416" s="105" t="str">
        <f>IF($C2416="", "", IF(IFERROR(INDEX(Ingredients!D$11:D$310, MATCH($C2416, Ingredients!$B$11:$B$310, 0)), "")="", "", IFERROR(INDEX(Ingredients!D$11:D$310, MATCH($C2416, Ingredients!$B$11:$B$310, 0)), "")))</f>
        <v/>
      </c>
      <c r="AI2416" s="106" t="str">
        <f>IF($C2416="", "", IF(IFERROR(INDEX(Ingredients!E$11:E$310, MATCH($C2416, Ingredients!$B$11:$B$310, 0)), "")="", "", IFERROR(INDEX(Ingredients!E$11:E$310, MATCH($C2416, Ingredients!$B$11:$B$310, 0)), "")))</f>
        <v/>
      </c>
      <c r="AJ2416" s="108" t="str">
        <f>IF($C2416="", "", IF(IFERROR(INDEX(Ingredients!F$11:F$310, MATCH($C2416, Ingredients!$B$11:$B$310, 0)), "")="", "", IFERROR(INDEX(Ingredients!F$11:F$310, MATCH($C2416, Ingredients!$B$11:$B$310, 0)), "")))</f>
        <v/>
      </c>
      <c r="AK2416" s="106" t="str">
        <f>IF($C2416="", "", IF(IFERROR(INDEX(Ingredients!G$11:G$310, MATCH($C2416, Ingredients!$B$11:$B$310, 0)), "")="", "", IFERROR(INDEX(Ingredients!G$11:G$310, MATCH($C2416, Ingredients!$B$11:$B$310, 0)), "")))</f>
        <v/>
      </c>
      <c r="AL2416" s="79" t="str">
        <f>IF($C2416="", "", IF(IFERROR(INDEX(Ingredients!H$11:H$310, MATCH($C2416, Ingredients!$B$11:$B$310, 0)), "")="", "", IFERROR(INDEX(Ingredients!H$11:H$310, MATCH($C2416, Ingredients!$B$11:$B$310, 0)), "")))</f>
        <v/>
      </c>
      <c r="AN2416" s="83" t="str">
        <f t="shared" si="560"/>
        <v/>
      </c>
      <c r="AP2416" s="114" t="str">
        <f t="shared" si="570"/>
        <v/>
      </c>
      <c r="AR2416" s="117" t="str">
        <f>IF($C2416="", "", IF(IFERROR(INDEX(Ingredients!$AI$11:$AI$310, MATCH($C2416, Ingredients!$B$11:$B$310, 0)), "")="", "", IFERROR(INDEX(Ingredients!$AI$11:$AI$310, MATCH($C2416, Ingredients!$B$11:$B$310, 0)), "")))</f>
        <v/>
      </c>
      <c r="AT2416" s="120" t="str">
        <f t="shared" si="571"/>
        <v/>
      </c>
      <c r="AV2416" s="90" t="str">
        <f t="shared" si="561"/>
        <v/>
      </c>
      <c r="AX2416" s="90" t="str">
        <f>IF($AV2416="", "", COUNTIF($AV$11:$AV$5010, "&lt;"&amp;$AV2416)+1+COUNTIF($AV$11:$AV2416, $AV2416)-1)</f>
        <v/>
      </c>
      <c r="AZ2416" s="111" t="str">
        <f>IF($B2416="", "", SUMIF('Shopping List'!$AV$11:$AV$25, $B2416, 'Shopping List'!$BN$11:$BN$25))</f>
        <v/>
      </c>
      <c r="BB2416" s="117" t="str">
        <f t="shared" si="572"/>
        <v/>
      </c>
    </row>
    <row r="2417" spans="1:54" x14ac:dyDescent="0.25">
      <c r="A2417" s="4"/>
      <c r="B2417" s="37"/>
      <c r="C2417" s="124"/>
      <c r="D2417" s="39"/>
      <c r="E2417" s="125"/>
      <c r="F2417" s="48"/>
      <c r="G2417" s="4"/>
      <c r="H2417" s="4"/>
      <c r="I2417" s="95" t="str">
        <f>IF($C2417="", "", IF(IFERROR(INDEX(Ingredients!$C$11:$C$310, MATCH($C2417, Ingredients!$B$11:$B$310, 0)), "")="", "", IFERROR(INDEX(Ingredients!$C$11:$C$310, MATCH($C2417, Ingredients!$B$11:$B$310, 0)), "")))</f>
        <v/>
      </c>
      <c r="J2417" s="73" t="str">
        <f>IF($B2417="", "", IF(IFERROR(INDEX(Meals!$C$11:$C$260, MATCH($B2417, Meals!$B$11:$B$260, 0)), "")="", "", IFERROR(INDEX(Meals!$C$11:$C$260, MATCH($B2417, Meals!$B$11:$B$260, 0)), "")))</f>
        <v/>
      </c>
      <c r="K2417" s="4"/>
      <c r="L2417" s="72" t="str">
        <f t="shared" si="562"/>
        <v/>
      </c>
      <c r="M2417" s="73" t="str">
        <f t="shared" si="563"/>
        <v/>
      </c>
      <c r="N2417" s="4"/>
      <c r="O2417" s="78" t="str">
        <f t="shared" si="564"/>
        <v/>
      </c>
      <c r="P2417" s="79" t="str">
        <f t="shared" si="565"/>
        <v/>
      </c>
      <c r="Q2417" s="4"/>
      <c r="R2417" s="90" t="str">
        <f t="shared" si="566"/>
        <v/>
      </c>
      <c r="S2417" s="4"/>
      <c r="Y2417" s="18" t="str">
        <f t="shared" si="567"/>
        <v/>
      </c>
      <c r="AA2417" s="18" t="str">
        <f t="shared" si="558"/>
        <v/>
      </c>
      <c r="AB2417" s="18" t="str">
        <f t="shared" si="559"/>
        <v/>
      </c>
      <c r="AC2417" s="18" t="str">
        <f t="shared" si="568"/>
        <v/>
      </c>
      <c r="AD2417" s="18" t="str">
        <f t="shared" si="568"/>
        <v/>
      </c>
      <c r="AE2417" s="18" t="str">
        <f t="shared" si="569"/>
        <v/>
      </c>
      <c r="AG2417" s="95" t="str">
        <f>IF($C2417="", "", IF(IFERROR(INDEX(Ingredients!C$11:C$310, MATCH($C2417, Ingredients!$B$11:$B$310, 0)), "")="", "", IFERROR(INDEX(Ingredients!C$11:C$310, MATCH($C2417, Ingredients!$B$11:$B$310, 0)), "")))</f>
        <v/>
      </c>
      <c r="AH2417" s="105" t="str">
        <f>IF($C2417="", "", IF(IFERROR(INDEX(Ingredients!D$11:D$310, MATCH($C2417, Ingredients!$B$11:$B$310, 0)), "")="", "", IFERROR(INDEX(Ingredients!D$11:D$310, MATCH($C2417, Ingredients!$B$11:$B$310, 0)), "")))</f>
        <v/>
      </c>
      <c r="AI2417" s="106" t="str">
        <f>IF($C2417="", "", IF(IFERROR(INDEX(Ingredients!E$11:E$310, MATCH($C2417, Ingredients!$B$11:$B$310, 0)), "")="", "", IFERROR(INDEX(Ingredients!E$11:E$310, MATCH($C2417, Ingredients!$B$11:$B$310, 0)), "")))</f>
        <v/>
      </c>
      <c r="AJ2417" s="108" t="str">
        <f>IF($C2417="", "", IF(IFERROR(INDEX(Ingredients!F$11:F$310, MATCH($C2417, Ingredients!$B$11:$B$310, 0)), "")="", "", IFERROR(INDEX(Ingredients!F$11:F$310, MATCH($C2417, Ingredients!$B$11:$B$310, 0)), "")))</f>
        <v/>
      </c>
      <c r="AK2417" s="106" t="str">
        <f>IF($C2417="", "", IF(IFERROR(INDEX(Ingredients!G$11:G$310, MATCH($C2417, Ingredients!$B$11:$B$310, 0)), "")="", "", IFERROR(INDEX(Ingredients!G$11:G$310, MATCH($C2417, Ingredients!$B$11:$B$310, 0)), "")))</f>
        <v/>
      </c>
      <c r="AL2417" s="79" t="str">
        <f>IF($C2417="", "", IF(IFERROR(INDEX(Ingredients!H$11:H$310, MATCH($C2417, Ingredients!$B$11:$B$310, 0)), "")="", "", IFERROR(INDEX(Ingredients!H$11:H$310, MATCH($C2417, Ingredients!$B$11:$B$310, 0)), "")))</f>
        <v/>
      </c>
      <c r="AN2417" s="83" t="str">
        <f t="shared" si="560"/>
        <v/>
      </c>
      <c r="AP2417" s="114" t="str">
        <f t="shared" si="570"/>
        <v/>
      </c>
      <c r="AR2417" s="117" t="str">
        <f>IF($C2417="", "", IF(IFERROR(INDEX(Ingredients!$AI$11:$AI$310, MATCH($C2417, Ingredients!$B$11:$B$310, 0)), "")="", "", IFERROR(INDEX(Ingredients!$AI$11:$AI$310, MATCH($C2417, Ingredients!$B$11:$B$310, 0)), "")))</f>
        <v/>
      </c>
      <c r="AT2417" s="120" t="str">
        <f t="shared" si="571"/>
        <v/>
      </c>
      <c r="AV2417" s="90" t="str">
        <f t="shared" si="561"/>
        <v/>
      </c>
      <c r="AX2417" s="90" t="str">
        <f>IF($AV2417="", "", COUNTIF($AV$11:$AV$5010, "&lt;"&amp;$AV2417)+1+COUNTIF($AV$11:$AV2417, $AV2417)-1)</f>
        <v/>
      </c>
      <c r="AZ2417" s="111" t="str">
        <f>IF($B2417="", "", SUMIF('Shopping List'!$AV$11:$AV$25, $B2417, 'Shopping List'!$BN$11:$BN$25))</f>
        <v/>
      </c>
      <c r="BB2417" s="117" t="str">
        <f t="shared" si="572"/>
        <v/>
      </c>
    </row>
    <row r="2418" spans="1:54" x14ac:dyDescent="0.25">
      <c r="A2418" s="4"/>
      <c r="B2418" s="37"/>
      <c r="C2418" s="124"/>
      <c r="D2418" s="39"/>
      <c r="E2418" s="125"/>
      <c r="F2418" s="48"/>
      <c r="G2418" s="4"/>
      <c r="H2418" s="4"/>
      <c r="I2418" s="95" t="str">
        <f>IF($C2418="", "", IF(IFERROR(INDEX(Ingredients!$C$11:$C$310, MATCH($C2418, Ingredients!$B$11:$B$310, 0)), "")="", "", IFERROR(INDEX(Ingredients!$C$11:$C$310, MATCH($C2418, Ingredients!$B$11:$B$310, 0)), "")))</f>
        <v/>
      </c>
      <c r="J2418" s="73" t="str">
        <f>IF($B2418="", "", IF(IFERROR(INDEX(Meals!$C$11:$C$260, MATCH($B2418, Meals!$B$11:$B$260, 0)), "")="", "", IFERROR(INDEX(Meals!$C$11:$C$260, MATCH($B2418, Meals!$B$11:$B$260, 0)), "")))</f>
        <v/>
      </c>
      <c r="K2418" s="4"/>
      <c r="L2418" s="72" t="str">
        <f t="shared" si="562"/>
        <v/>
      </c>
      <c r="M2418" s="73" t="str">
        <f t="shared" si="563"/>
        <v/>
      </c>
      <c r="N2418" s="4"/>
      <c r="O2418" s="78" t="str">
        <f t="shared" si="564"/>
        <v/>
      </c>
      <c r="P2418" s="79" t="str">
        <f t="shared" si="565"/>
        <v/>
      </c>
      <c r="Q2418" s="4"/>
      <c r="R2418" s="90" t="str">
        <f t="shared" si="566"/>
        <v/>
      </c>
      <c r="S2418" s="4"/>
      <c r="Y2418" s="18" t="str">
        <f t="shared" si="567"/>
        <v/>
      </c>
      <c r="AA2418" s="18" t="str">
        <f t="shared" si="558"/>
        <v/>
      </c>
      <c r="AB2418" s="18" t="str">
        <f t="shared" si="559"/>
        <v/>
      </c>
      <c r="AC2418" s="18" t="str">
        <f t="shared" si="568"/>
        <v/>
      </c>
      <c r="AD2418" s="18" t="str">
        <f t="shared" si="568"/>
        <v/>
      </c>
      <c r="AE2418" s="18" t="str">
        <f t="shared" si="569"/>
        <v/>
      </c>
      <c r="AG2418" s="95" t="str">
        <f>IF($C2418="", "", IF(IFERROR(INDEX(Ingredients!C$11:C$310, MATCH($C2418, Ingredients!$B$11:$B$310, 0)), "")="", "", IFERROR(INDEX(Ingredients!C$11:C$310, MATCH($C2418, Ingredients!$B$11:$B$310, 0)), "")))</f>
        <v/>
      </c>
      <c r="AH2418" s="105" t="str">
        <f>IF($C2418="", "", IF(IFERROR(INDEX(Ingredients!D$11:D$310, MATCH($C2418, Ingredients!$B$11:$B$310, 0)), "")="", "", IFERROR(INDEX(Ingredients!D$11:D$310, MATCH($C2418, Ingredients!$B$11:$B$310, 0)), "")))</f>
        <v/>
      </c>
      <c r="AI2418" s="106" t="str">
        <f>IF($C2418="", "", IF(IFERROR(INDEX(Ingredients!E$11:E$310, MATCH($C2418, Ingredients!$B$11:$B$310, 0)), "")="", "", IFERROR(INDEX(Ingredients!E$11:E$310, MATCH($C2418, Ingredients!$B$11:$B$310, 0)), "")))</f>
        <v/>
      </c>
      <c r="AJ2418" s="108" t="str">
        <f>IF($C2418="", "", IF(IFERROR(INDEX(Ingredients!F$11:F$310, MATCH($C2418, Ingredients!$B$11:$B$310, 0)), "")="", "", IFERROR(INDEX(Ingredients!F$11:F$310, MATCH($C2418, Ingredients!$B$11:$B$310, 0)), "")))</f>
        <v/>
      </c>
      <c r="AK2418" s="106" t="str">
        <f>IF($C2418="", "", IF(IFERROR(INDEX(Ingredients!G$11:G$310, MATCH($C2418, Ingredients!$B$11:$B$310, 0)), "")="", "", IFERROR(INDEX(Ingredients!G$11:G$310, MATCH($C2418, Ingredients!$B$11:$B$310, 0)), "")))</f>
        <v/>
      </c>
      <c r="AL2418" s="79" t="str">
        <f>IF($C2418="", "", IF(IFERROR(INDEX(Ingredients!H$11:H$310, MATCH($C2418, Ingredients!$B$11:$B$310, 0)), "")="", "", IFERROR(INDEX(Ingredients!H$11:H$310, MATCH($C2418, Ingredients!$B$11:$B$310, 0)), "")))</f>
        <v/>
      </c>
      <c r="AN2418" s="83" t="str">
        <f t="shared" si="560"/>
        <v/>
      </c>
      <c r="AP2418" s="114" t="str">
        <f t="shared" si="570"/>
        <v/>
      </c>
      <c r="AR2418" s="117" t="str">
        <f>IF($C2418="", "", IF(IFERROR(INDEX(Ingredients!$AI$11:$AI$310, MATCH($C2418, Ingredients!$B$11:$B$310, 0)), "")="", "", IFERROR(INDEX(Ingredients!$AI$11:$AI$310, MATCH($C2418, Ingredients!$B$11:$B$310, 0)), "")))</f>
        <v/>
      </c>
      <c r="AT2418" s="120" t="str">
        <f t="shared" si="571"/>
        <v/>
      </c>
      <c r="AV2418" s="90" t="str">
        <f t="shared" si="561"/>
        <v/>
      </c>
      <c r="AX2418" s="90" t="str">
        <f>IF($AV2418="", "", COUNTIF($AV$11:$AV$5010, "&lt;"&amp;$AV2418)+1+COUNTIF($AV$11:$AV2418, $AV2418)-1)</f>
        <v/>
      </c>
      <c r="AZ2418" s="111" t="str">
        <f>IF($B2418="", "", SUMIF('Shopping List'!$AV$11:$AV$25, $B2418, 'Shopping List'!$BN$11:$BN$25))</f>
        <v/>
      </c>
      <c r="BB2418" s="117" t="str">
        <f t="shared" si="572"/>
        <v/>
      </c>
    </row>
    <row r="2419" spans="1:54" x14ac:dyDescent="0.25">
      <c r="A2419" s="4"/>
      <c r="B2419" s="37"/>
      <c r="C2419" s="124"/>
      <c r="D2419" s="39"/>
      <c r="E2419" s="125"/>
      <c r="F2419" s="48"/>
      <c r="G2419" s="4"/>
      <c r="H2419" s="4"/>
      <c r="I2419" s="95" t="str">
        <f>IF($C2419="", "", IF(IFERROR(INDEX(Ingredients!$C$11:$C$310, MATCH($C2419, Ingredients!$B$11:$B$310, 0)), "")="", "", IFERROR(INDEX(Ingredients!$C$11:$C$310, MATCH($C2419, Ingredients!$B$11:$B$310, 0)), "")))</f>
        <v/>
      </c>
      <c r="J2419" s="73" t="str">
        <f>IF($B2419="", "", IF(IFERROR(INDEX(Meals!$C$11:$C$260, MATCH($B2419, Meals!$B$11:$B$260, 0)), "")="", "", IFERROR(INDEX(Meals!$C$11:$C$260, MATCH($B2419, Meals!$B$11:$B$260, 0)), "")))</f>
        <v/>
      </c>
      <c r="K2419" s="4"/>
      <c r="L2419" s="72" t="str">
        <f t="shared" si="562"/>
        <v/>
      </c>
      <c r="M2419" s="73" t="str">
        <f t="shared" si="563"/>
        <v/>
      </c>
      <c r="N2419" s="4"/>
      <c r="O2419" s="78" t="str">
        <f t="shared" si="564"/>
        <v/>
      </c>
      <c r="P2419" s="79" t="str">
        <f t="shared" si="565"/>
        <v/>
      </c>
      <c r="Q2419" s="4"/>
      <c r="R2419" s="90" t="str">
        <f t="shared" si="566"/>
        <v/>
      </c>
      <c r="S2419" s="4"/>
      <c r="Y2419" s="18" t="str">
        <f t="shared" si="567"/>
        <v/>
      </c>
      <c r="AA2419" s="18" t="str">
        <f t="shared" si="558"/>
        <v/>
      </c>
      <c r="AB2419" s="18" t="str">
        <f t="shared" si="559"/>
        <v/>
      </c>
      <c r="AC2419" s="18" t="str">
        <f t="shared" si="568"/>
        <v/>
      </c>
      <c r="AD2419" s="18" t="str">
        <f t="shared" si="568"/>
        <v/>
      </c>
      <c r="AE2419" s="18" t="str">
        <f t="shared" si="569"/>
        <v/>
      </c>
      <c r="AG2419" s="95" t="str">
        <f>IF($C2419="", "", IF(IFERROR(INDEX(Ingredients!C$11:C$310, MATCH($C2419, Ingredients!$B$11:$B$310, 0)), "")="", "", IFERROR(INDEX(Ingredients!C$11:C$310, MATCH($C2419, Ingredients!$B$11:$B$310, 0)), "")))</f>
        <v/>
      </c>
      <c r="AH2419" s="105" t="str">
        <f>IF($C2419="", "", IF(IFERROR(INDEX(Ingredients!D$11:D$310, MATCH($C2419, Ingredients!$B$11:$B$310, 0)), "")="", "", IFERROR(INDEX(Ingredients!D$11:D$310, MATCH($C2419, Ingredients!$B$11:$B$310, 0)), "")))</f>
        <v/>
      </c>
      <c r="AI2419" s="106" t="str">
        <f>IF($C2419="", "", IF(IFERROR(INDEX(Ingredients!E$11:E$310, MATCH($C2419, Ingredients!$B$11:$B$310, 0)), "")="", "", IFERROR(INDEX(Ingredients!E$11:E$310, MATCH($C2419, Ingredients!$B$11:$B$310, 0)), "")))</f>
        <v/>
      </c>
      <c r="AJ2419" s="108" t="str">
        <f>IF($C2419="", "", IF(IFERROR(INDEX(Ingredients!F$11:F$310, MATCH($C2419, Ingredients!$B$11:$B$310, 0)), "")="", "", IFERROR(INDEX(Ingredients!F$11:F$310, MATCH($C2419, Ingredients!$B$11:$B$310, 0)), "")))</f>
        <v/>
      </c>
      <c r="AK2419" s="106" t="str">
        <f>IF($C2419="", "", IF(IFERROR(INDEX(Ingredients!G$11:G$310, MATCH($C2419, Ingredients!$B$11:$B$310, 0)), "")="", "", IFERROR(INDEX(Ingredients!G$11:G$310, MATCH($C2419, Ingredients!$B$11:$B$310, 0)), "")))</f>
        <v/>
      </c>
      <c r="AL2419" s="79" t="str">
        <f>IF($C2419="", "", IF(IFERROR(INDEX(Ingredients!H$11:H$310, MATCH($C2419, Ingredients!$B$11:$B$310, 0)), "")="", "", IFERROR(INDEX(Ingredients!H$11:H$310, MATCH($C2419, Ingredients!$B$11:$B$310, 0)), "")))</f>
        <v/>
      </c>
      <c r="AN2419" s="83" t="str">
        <f t="shared" si="560"/>
        <v/>
      </c>
      <c r="AP2419" s="114" t="str">
        <f t="shared" si="570"/>
        <v/>
      </c>
      <c r="AR2419" s="117" t="str">
        <f>IF($C2419="", "", IF(IFERROR(INDEX(Ingredients!$AI$11:$AI$310, MATCH($C2419, Ingredients!$B$11:$B$310, 0)), "")="", "", IFERROR(INDEX(Ingredients!$AI$11:$AI$310, MATCH($C2419, Ingredients!$B$11:$B$310, 0)), "")))</f>
        <v/>
      </c>
      <c r="AT2419" s="120" t="str">
        <f t="shared" si="571"/>
        <v/>
      </c>
      <c r="AV2419" s="90" t="str">
        <f t="shared" si="561"/>
        <v/>
      </c>
      <c r="AX2419" s="90" t="str">
        <f>IF($AV2419="", "", COUNTIF($AV$11:$AV$5010, "&lt;"&amp;$AV2419)+1+COUNTIF($AV$11:$AV2419, $AV2419)-1)</f>
        <v/>
      </c>
      <c r="AZ2419" s="111" t="str">
        <f>IF($B2419="", "", SUMIF('Shopping List'!$AV$11:$AV$25, $B2419, 'Shopping List'!$BN$11:$BN$25))</f>
        <v/>
      </c>
      <c r="BB2419" s="117" t="str">
        <f t="shared" si="572"/>
        <v/>
      </c>
    </row>
    <row r="2420" spans="1:54" x14ac:dyDescent="0.25">
      <c r="A2420" s="4"/>
      <c r="B2420" s="37"/>
      <c r="C2420" s="124"/>
      <c r="D2420" s="39"/>
      <c r="E2420" s="125"/>
      <c r="F2420" s="48"/>
      <c r="G2420" s="4"/>
      <c r="H2420" s="4"/>
      <c r="I2420" s="95" t="str">
        <f>IF($C2420="", "", IF(IFERROR(INDEX(Ingredients!$C$11:$C$310, MATCH($C2420, Ingredients!$B$11:$B$310, 0)), "")="", "", IFERROR(INDEX(Ingredients!$C$11:$C$310, MATCH($C2420, Ingredients!$B$11:$B$310, 0)), "")))</f>
        <v/>
      </c>
      <c r="J2420" s="73" t="str">
        <f>IF($B2420="", "", IF(IFERROR(INDEX(Meals!$C$11:$C$260, MATCH($B2420, Meals!$B$11:$B$260, 0)), "")="", "", IFERROR(INDEX(Meals!$C$11:$C$260, MATCH($B2420, Meals!$B$11:$B$260, 0)), "")))</f>
        <v/>
      </c>
      <c r="K2420" s="4"/>
      <c r="L2420" s="72" t="str">
        <f t="shared" si="562"/>
        <v/>
      </c>
      <c r="M2420" s="73" t="str">
        <f t="shared" si="563"/>
        <v/>
      </c>
      <c r="N2420" s="4"/>
      <c r="O2420" s="78" t="str">
        <f t="shared" si="564"/>
        <v/>
      </c>
      <c r="P2420" s="79" t="str">
        <f t="shared" si="565"/>
        <v/>
      </c>
      <c r="Q2420" s="4"/>
      <c r="R2420" s="90" t="str">
        <f t="shared" si="566"/>
        <v/>
      </c>
      <c r="S2420" s="4"/>
      <c r="Y2420" s="18" t="str">
        <f t="shared" si="567"/>
        <v/>
      </c>
      <c r="AA2420" s="18" t="str">
        <f t="shared" si="558"/>
        <v/>
      </c>
      <c r="AB2420" s="18" t="str">
        <f t="shared" si="559"/>
        <v/>
      </c>
      <c r="AC2420" s="18" t="str">
        <f t="shared" si="568"/>
        <v/>
      </c>
      <c r="AD2420" s="18" t="str">
        <f t="shared" si="568"/>
        <v/>
      </c>
      <c r="AE2420" s="18" t="str">
        <f t="shared" si="569"/>
        <v/>
      </c>
      <c r="AG2420" s="95" t="str">
        <f>IF($C2420="", "", IF(IFERROR(INDEX(Ingredients!C$11:C$310, MATCH($C2420, Ingredients!$B$11:$B$310, 0)), "")="", "", IFERROR(INDEX(Ingredients!C$11:C$310, MATCH($C2420, Ingredients!$B$11:$B$310, 0)), "")))</f>
        <v/>
      </c>
      <c r="AH2420" s="105" t="str">
        <f>IF($C2420="", "", IF(IFERROR(INDEX(Ingredients!D$11:D$310, MATCH($C2420, Ingredients!$B$11:$B$310, 0)), "")="", "", IFERROR(INDEX(Ingredients!D$11:D$310, MATCH($C2420, Ingredients!$B$11:$B$310, 0)), "")))</f>
        <v/>
      </c>
      <c r="AI2420" s="106" t="str">
        <f>IF($C2420="", "", IF(IFERROR(INDEX(Ingredients!E$11:E$310, MATCH($C2420, Ingredients!$B$11:$B$310, 0)), "")="", "", IFERROR(INDEX(Ingredients!E$11:E$310, MATCH($C2420, Ingredients!$B$11:$B$310, 0)), "")))</f>
        <v/>
      </c>
      <c r="AJ2420" s="108" t="str">
        <f>IF($C2420="", "", IF(IFERROR(INDEX(Ingredients!F$11:F$310, MATCH($C2420, Ingredients!$B$11:$B$310, 0)), "")="", "", IFERROR(INDEX(Ingredients!F$11:F$310, MATCH($C2420, Ingredients!$B$11:$B$310, 0)), "")))</f>
        <v/>
      </c>
      <c r="AK2420" s="106" t="str">
        <f>IF($C2420="", "", IF(IFERROR(INDEX(Ingredients!G$11:G$310, MATCH($C2420, Ingredients!$B$11:$B$310, 0)), "")="", "", IFERROR(INDEX(Ingredients!G$11:G$310, MATCH($C2420, Ingredients!$B$11:$B$310, 0)), "")))</f>
        <v/>
      </c>
      <c r="AL2420" s="79" t="str">
        <f>IF($C2420="", "", IF(IFERROR(INDEX(Ingredients!H$11:H$310, MATCH($C2420, Ingredients!$B$11:$B$310, 0)), "")="", "", IFERROR(INDEX(Ingredients!H$11:H$310, MATCH($C2420, Ingredients!$B$11:$B$310, 0)), "")))</f>
        <v/>
      </c>
      <c r="AN2420" s="83" t="str">
        <f t="shared" si="560"/>
        <v/>
      </c>
      <c r="AP2420" s="114" t="str">
        <f t="shared" si="570"/>
        <v/>
      </c>
      <c r="AR2420" s="117" t="str">
        <f>IF($C2420="", "", IF(IFERROR(INDEX(Ingredients!$AI$11:$AI$310, MATCH($C2420, Ingredients!$B$11:$B$310, 0)), "")="", "", IFERROR(INDEX(Ingredients!$AI$11:$AI$310, MATCH($C2420, Ingredients!$B$11:$B$310, 0)), "")))</f>
        <v/>
      </c>
      <c r="AT2420" s="120" t="str">
        <f t="shared" si="571"/>
        <v/>
      </c>
      <c r="AV2420" s="90" t="str">
        <f t="shared" si="561"/>
        <v/>
      </c>
      <c r="AX2420" s="90" t="str">
        <f>IF($AV2420="", "", COUNTIF($AV$11:$AV$5010, "&lt;"&amp;$AV2420)+1+COUNTIF($AV$11:$AV2420, $AV2420)-1)</f>
        <v/>
      </c>
      <c r="AZ2420" s="111" t="str">
        <f>IF($B2420="", "", SUMIF('Shopping List'!$AV$11:$AV$25, $B2420, 'Shopping List'!$BN$11:$BN$25))</f>
        <v/>
      </c>
      <c r="BB2420" s="117" t="str">
        <f t="shared" si="572"/>
        <v/>
      </c>
    </row>
    <row r="2421" spans="1:54" x14ac:dyDescent="0.25">
      <c r="A2421" s="4"/>
      <c r="B2421" s="37"/>
      <c r="C2421" s="124"/>
      <c r="D2421" s="39"/>
      <c r="E2421" s="125"/>
      <c r="F2421" s="48"/>
      <c r="G2421" s="4"/>
      <c r="H2421" s="4"/>
      <c r="I2421" s="95" t="str">
        <f>IF($C2421="", "", IF(IFERROR(INDEX(Ingredients!$C$11:$C$310, MATCH($C2421, Ingredients!$B$11:$B$310, 0)), "")="", "", IFERROR(INDEX(Ingredients!$C$11:$C$310, MATCH($C2421, Ingredients!$B$11:$B$310, 0)), "")))</f>
        <v/>
      </c>
      <c r="J2421" s="73" t="str">
        <f>IF($B2421="", "", IF(IFERROR(INDEX(Meals!$C$11:$C$260, MATCH($B2421, Meals!$B$11:$B$260, 0)), "")="", "", IFERROR(INDEX(Meals!$C$11:$C$260, MATCH($B2421, Meals!$B$11:$B$260, 0)), "")))</f>
        <v/>
      </c>
      <c r="K2421" s="4"/>
      <c r="L2421" s="72" t="str">
        <f t="shared" si="562"/>
        <v/>
      </c>
      <c r="M2421" s="73" t="str">
        <f t="shared" si="563"/>
        <v/>
      </c>
      <c r="N2421" s="4"/>
      <c r="O2421" s="78" t="str">
        <f t="shared" si="564"/>
        <v/>
      </c>
      <c r="P2421" s="79" t="str">
        <f t="shared" si="565"/>
        <v/>
      </c>
      <c r="Q2421" s="4"/>
      <c r="R2421" s="90" t="str">
        <f t="shared" si="566"/>
        <v/>
      </c>
      <c r="S2421" s="4"/>
      <c r="Y2421" s="18" t="str">
        <f t="shared" si="567"/>
        <v/>
      </c>
      <c r="AA2421" s="18" t="str">
        <f t="shared" si="558"/>
        <v/>
      </c>
      <c r="AB2421" s="18" t="str">
        <f t="shared" si="559"/>
        <v/>
      </c>
      <c r="AC2421" s="18" t="str">
        <f t="shared" si="568"/>
        <v/>
      </c>
      <c r="AD2421" s="18" t="str">
        <f t="shared" si="568"/>
        <v/>
      </c>
      <c r="AE2421" s="18" t="str">
        <f t="shared" si="569"/>
        <v/>
      </c>
      <c r="AG2421" s="95" t="str">
        <f>IF($C2421="", "", IF(IFERROR(INDEX(Ingredients!C$11:C$310, MATCH($C2421, Ingredients!$B$11:$B$310, 0)), "")="", "", IFERROR(INDEX(Ingredients!C$11:C$310, MATCH($C2421, Ingredients!$B$11:$B$310, 0)), "")))</f>
        <v/>
      </c>
      <c r="AH2421" s="105" t="str">
        <f>IF($C2421="", "", IF(IFERROR(INDEX(Ingredients!D$11:D$310, MATCH($C2421, Ingredients!$B$11:$B$310, 0)), "")="", "", IFERROR(INDEX(Ingredients!D$11:D$310, MATCH($C2421, Ingredients!$B$11:$B$310, 0)), "")))</f>
        <v/>
      </c>
      <c r="AI2421" s="106" t="str">
        <f>IF($C2421="", "", IF(IFERROR(INDEX(Ingredients!E$11:E$310, MATCH($C2421, Ingredients!$B$11:$B$310, 0)), "")="", "", IFERROR(INDEX(Ingredients!E$11:E$310, MATCH($C2421, Ingredients!$B$11:$B$310, 0)), "")))</f>
        <v/>
      </c>
      <c r="AJ2421" s="108" t="str">
        <f>IF($C2421="", "", IF(IFERROR(INDEX(Ingredients!F$11:F$310, MATCH($C2421, Ingredients!$B$11:$B$310, 0)), "")="", "", IFERROR(INDEX(Ingredients!F$11:F$310, MATCH($C2421, Ingredients!$B$11:$B$310, 0)), "")))</f>
        <v/>
      </c>
      <c r="AK2421" s="106" t="str">
        <f>IF($C2421="", "", IF(IFERROR(INDEX(Ingredients!G$11:G$310, MATCH($C2421, Ingredients!$B$11:$B$310, 0)), "")="", "", IFERROR(INDEX(Ingredients!G$11:G$310, MATCH($C2421, Ingredients!$B$11:$B$310, 0)), "")))</f>
        <v/>
      </c>
      <c r="AL2421" s="79" t="str">
        <f>IF($C2421="", "", IF(IFERROR(INDEX(Ingredients!H$11:H$310, MATCH($C2421, Ingredients!$B$11:$B$310, 0)), "")="", "", IFERROR(INDEX(Ingredients!H$11:H$310, MATCH($C2421, Ingredients!$B$11:$B$310, 0)), "")))</f>
        <v/>
      </c>
      <c r="AN2421" s="83" t="str">
        <f t="shared" si="560"/>
        <v/>
      </c>
      <c r="AP2421" s="114" t="str">
        <f t="shared" si="570"/>
        <v/>
      </c>
      <c r="AR2421" s="117" t="str">
        <f>IF($C2421="", "", IF(IFERROR(INDEX(Ingredients!$AI$11:$AI$310, MATCH($C2421, Ingredients!$B$11:$B$310, 0)), "")="", "", IFERROR(INDEX(Ingredients!$AI$11:$AI$310, MATCH($C2421, Ingredients!$B$11:$B$310, 0)), "")))</f>
        <v/>
      </c>
      <c r="AT2421" s="120" t="str">
        <f t="shared" si="571"/>
        <v/>
      </c>
      <c r="AV2421" s="90" t="str">
        <f t="shared" si="561"/>
        <v/>
      </c>
      <c r="AX2421" s="90" t="str">
        <f>IF($AV2421="", "", COUNTIF($AV$11:$AV$5010, "&lt;"&amp;$AV2421)+1+COUNTIF($AV$11:$AV2421, $AV2421)-1)</f>
        <v/>
      </c>
      <c r="AZ2421" s="111" t="str">
        <f>IF($B2421="", "", SUMIF('Shopping List'!$AV$11:$AV$25, $B2421, 'Shopping List'!$BN$11:$BN$25))</f>
        <v/>
      </c>
      <c r="BB2421" s="117" t="str">
        <f t="shared" si="572"/>
        <v/>
      </c>
    </row>
    <row r="2422" spans="1:54" x14ac:dyDescent="0.25">
      <c r="A2422" s="4"/>
      <c r="B2422" s="37"/>
      <c r="C2422" s="124"/>
      <c r="D2422" s="39"/>
      <c r="E2422" s="125"/>
      <c r="F2422" s="48"/>
      <c r="G2422" s="4"/>
      <c r="H2422" s="4"/>
      <c r="I2422" s="95" t="str">
        <f>IF($C2422="", "", IF(IFERROR(INDEX(Ingredients!$C$11:$C$310, MATCH($C2422, Ingredients!$B$11:$B$310, 0)), "")="", "", IFERROR(INDEX(Ingredients!$C$11:$C$310, MATCH($C2422, Ingredients!$B$11:$B$310, 0)), "")))</f>
        <v/>
      </c>
      <c r="J2422" s="73" t="str">
        <f>IF($B2422="", "", IF(IFERROR(INDEX(Meals!$C$11:$C$260, MATCH($B2422, Meals!$B$11:$B$260, 0)), "")="", "", IFERROR(INDEX(Meals!$C$11:$C$260, MATCH($B2422, Meals!$B$11:$B$260, 0)), "")))</f>
        <v/>
      </c>
      <c r="K2422" s="4"/>
      <c r="L2422" s="72" t="str">
        <f t="shared" si="562"/>
        <v/>
      </c>
      <c r="M2422" s="73" t="str">
        <f t="shared" si="563"/>
        <v/>
      </c>
      <c r="N2422" s="4"/>
      <c r="O2422" s="78" t="str">
        <f t="shared" si="564"/>
        <v/>
      </c>
      <c r="P2422" s="79" t="str">
        <f t="shared" si="565"/>
        <v/>
      </c>
      <c r="Q2422" s="4"/>
      <c r="R2422" s="90" t="str">
        <f t="shared" si="566"/>
        <v/>
      </c>
      <c r="S2422" s="4"/>
      <c r="Y2422" s="18" t="str">
        <f t="shared" si="567"/>
        <v/>
      </c>
      <c r="AA2422" s="18" t="str">
        <f t="shared" si="558"/>
        <v/>
      </c>
      <c r="AB2422" s="18" t="str">
        <f t="shared" si="559"/>
        <v/>
      </c>
      <c r="AC2422" s="18" t="str">
        <f t="shared" si="568"/>
        <v/>
      </c>
      <c r="AD2422" s="18" t="str">
        <f t="shared" si="568"/>
        <v/>
      </c>
      <c r="AE2422" s="18" t="str">
        <f t="shared" si="569"/>
        <v/>
      </c>
      <c r="AG2422" s="95" t="str">
        <f>IF($C2422="", "", IF(IFERROR(INDEX(Ingredients!C$11:C$310, MATCH($C2422, Ingredients!$B$11:$B$310, 0)), "")="", "", IFERROR(INDEX(Ingredients!C$11:C$310, MATCH($C2422, Ingredients!$B$11:$B$310, 0)), "")))</f>
        <v/>
      </c>
      <c r="AH2422" s="105" t="str">
        <f>IF($C2422="", "", IF(IFERROR(INDEX(Ingredients!D$11:D$310, MATCH($C2422, Ingredients!$B$11:$B$310, 0)), "")="", "", IFERROR(INDEX(Ingredients!D$11:D$310, MATCH($C2422, Ingredients!$B$11:$B$310, 0)), "")))</f>
        <v/>
      </c>
      <c r="AI2422" s="106" t="str">
        <f>IF($C2422="", "", IF(IFERROR(INDEX(Ingredients!E$11:E$310, MATCH($C2422, Ingredients!$B$11:$B$310, 0)), "")="", "", IFERROR(INDEX(Ingredients!E$11:E$310, MATCH($C2422, Ingredients!$B$11:$B$310, 0)), "")))</f>
        <v/>
      </c>
      <c r="AJ2422" s="108" t="str">
        <f>IF($C2422="", "", IF(IFERROR(INDEX(Ingredients!F$11:F$310, MATCH($C2422, Ingredients!$B$11:$B$310, 0)), "")="", "", IFERROR(INDEX(Ingredients!F$11:F$310, MATCH($C2422, Ingredients!$B$11:$B$310, 0)), "")))</f>
        <v/>
      </c>
      <c r="AK2422" s="106" t="str">
        <f>IF($C2422="", "", IF(IFERROR(INDEX(Ingredients!G$11:G$310, MATCH($C2422, Ingredients!$B$11:$B$310, 0)), "")="", "", IFERROR(INDEX(Ingredients!G$11:G$310, MATCH($C2422, Ingredients!$B$11:$B$310, 0)), "")))</f>
        <v/>
      </c>
      <c r="AL2422" s="79" t="str">
        <f>IF($C2422="", "", IF(IFERROR(INDEX(Ingredients!H$11:H$310, MATCH($C2422, Ingredients!$B$11:$B$310, 0)), "")="", "", IFERROR(INDEX(Ingredients!H$11:H$310, MATCH($C2422, Ingredients!$B$11:$B$310, 0)), "")))</f>
        <v/>
      </c>
      <c r="AN2422" s="83" t="str">
        <f t="shared" si="560"/>
        <v/>
      </c>
      <c r="AP2422" s="114" t="str">
        <f t="shared" si="570"/>
        <v/>
      </c>
      <c r="AR2422" s="117" t="str">
        <f>IF($C2422="", "", IF(IFERROR(INDEX(Ingredients!$AI$11:$AI$310, MATCH($C2422, Ingredients!$B$11:$B$310, 0)), "")="", "", IFERROR(INDEX(Ingredients!$AI$11:$AI$310, MATCH($C2422, Ingredients!$B$11:$B$310, 0)), "")))</f>
        <v/>
      </c>
      <c r="AT2422" s="120" t="str">
        <f t="shared" si="571"/>
        <v/>
      </c>
      <c r="AV2422" s="90" t="str">
        <f t="shared" si="561"/>
        <v/>
      </c>
      <c r="AX2422" s="90" t="str">
        <f>IF($AV2422="", "", COUNTIF($AV$11:$AV$5010, "&lt;"&amp;$AV2422)+1+COUNTIF($AV$11:$AV2422, $AV2422)-1)</f>
        <v/>
      </c>
      <c r="AZ2422" s="111" t="str">
        <f>IF($B2422="", "", SUMIF('Shopping List'!$AV$11:$AV$25, $B2422, 'Shopping List'!$BN$11:$BN$25))</f>
        <v/>
      </c>
      <c r="BB2422" s="117" t="str">
        <f t="shared" si="572"/>
        <v/>
      </c>
    </row>
    <row r="2423" spans="1:54" x14ac:dyDescent="0.25">
      <c r="A2423" s="4"/>
      <c r="B2423" s="37"/>
      <c r="C2423" s="124"/>
      <c r="D2423" s="39"/>
      <c r="E2423" s="125"/>
      <c r="F2423" s="48"/>
      <c r="G2423" s="4"/>
      <c r="H2423" s="4"/>
      <c r="I2423" s="95" t="str">
        <f>IF($C2423="", "", IF(IFERROR(INDEX(Ingredients!$C$11:$C$310, MATCH($C2423, Ingredients!$B$11:$B$310, 0)), "")="", "", IFERROR(INDEX(Ingredients!$C$11:$C$310, MATCH($C2423, Ingredients!$B$11:$B$310, 0)), "")))</f>
        <v/>
      </c>
      <c r="J2423" s="73" t="str">
        <f>IF($B2423="", "", IF(IFERROR(INDEX(Meals!$C$11:$C$260, MATCH($B2423, Meals!$B$11:$B$260, 0)), "")="", "", IFERROR(INDEX(Meals!$C$11:$C$260, MATCH($B2423, Meals!$B$11:$B$260, 0)), "")))</f>
        <v/>
      </c>
      <c r="K2423" s="4"/>
      <c r="L2423" s="72" t="str">
        <f t="shared" si="562"/>
        <v/>
      </c>
      <c r="M2423" s="73" t="str">
        <f t="shared" si="563"/>
        <v/>
      </c>
      <c r="N2423" s="4"/>
      <c r="O2423" s="78" t="str">
        <f t="shared" si="564"/>
        <v/>
      </c>
      <c r="P2423" s="79" t="str">
        <f t="shared" si="565"/>
        <v/>
      </c>
      <c r="Q2423" s="4"/>
      <c r="R2423" s="90" t="str">
        <f t="shared" si="566"/>
        <v/>
      </c>
      <c r="S2423" s="4"/>
      <c r="Y2423" s="18" t="str">
        <f t="shared" si="567"/>
        <v/>
      </c>
      <c r="AA2423" s="18" t="str">
        <f t="shared" si="558"/>
        <v/>
      </c>
      <c r="AB2423" s="18" t="str">
        <f t="shared" si="559"/>
        <v/>
      </c>
      <c r="AC2423" s="18" t="str">
        <f t="shared" si="568"/>
        <v/>
      </c>
      <c r="AD2423" s="18" t="str">
        <f t="shared" si="568"/>
        <v/>
      </c>
      <c r="AE2423" s="18" t="str">
        <f t="shared" si="569"/>
        <v/>
      </c>
      <c r="AG2423" s="95" t="str">
        <f>IF($C2423="", "", IF(IFERROR(INDEX(Ingredients!C$11:C$310, MATCH($C2423, Ingredients!$B$11:$B$310, 0)), "")="", "", IFERROR(INDEX(Ingredients!C$11:C$310, MATCH($C2423, Ingredients!$B$11:$B$310, 0)), "")))</f>
        <v/>
      </c>
      <c r="AH2423" s="105" t="str">
        <f>IF($C2423="", "", IF(IFERROR(INDEX(Ingredients!D$11:D$310, MATCH($C2423, Ingredients!$B$11:$B$310, 0)), "")="", "", IFERROR(INDEX(Ingredients!D$11:D$310, MATCH($C2423, Ingredients!$B$11:$B$310, 0)), "")))</f>
        <v/>
      </c>
      <c r="AI2423" s="106" t="str">
        <f>IF($C2423="", "", IF(IFERROR(INDEX(Ingredients!E$11:E$310, MATCH($C2423, Ingredients!$B$11:$B$310, 0)), "")="", "", IFERROR(INDEX(Ingredients!E$11:E$310, MATCH($C2423, Ingredients!$B$11:$B$310, 0)), "")))</f>
        <v/>
      </c>
      <c r="AJ2423" s="108" t="str">
        <f>IF($C2423="", "", IF(IFERROR(INDEX(Ingredients!F$11:F$310, MATCH($C2423, Ingredients!$B$11:$B$310, 0)), "")="", "", IFERROR(INDEX(Ingredients!F$11:F$310, MATCH($C2423, Ingredients!$B$11:$B$310, 0)), "")))</f>
        <v/>
      </c>
      <c r="AK2423" s="106" t="str">
        <f>IF($C2423="", "", IF(IFERROR(INDEX(Ingredients!G$11:G$310, MATCH($C2423, Ingredients!$B$11:$B$310, 0)), "")="", "", IFERROR(INDEX(Ingredients!G$11:G$310, MATCH($C2423, Ingredients!$B$11:$B$310, 0)), "")))</f>
        <v/>
      </c>
      <c r="AL2423" s="79" t="str">
        <f>IF($C2423="", "", IF(IFERROR(INDEX(Ingredients!H$11:H$310, MATCH($C2423, Ingredients!$B$11:$B$310, 0)), "")="", "", IFERROR(INDEX(Ingredients!H$11:H$310, MATCH($C2423, Ingredients!$B$11:$B$310, 0)), "")))</f>
        <v/>
      </c>
      <c r="AN2423" s="83" t="str">
        <f t="shared" si="560"/>
        <v/>
      </c>
      <c r="AP2423" s="114" t="str">
        <f t="shared" si="570"/>
        <v/>
      </c>
      <c r="AR2423" s="117" t="str">
        <f>IF($C2423="", "", IF(IFERROR(INDEX(Ingredients!$AI$11:$AI$310, MATCH($C2423, Ingredients!$B$11:$B$310, 0)), "")="", "", IFERROR(INDEX(Ingredients!$AI$11:$AI$310, MATCH($C2423, Ingredients!$B$11:$B$310, 0)), "")))</f>
        <v/>
      </c>
      <c r="AT2423" s="120" t="str">
        <f t="shared" si="571"/>
        <v/>
      </c>
      <c r="AV2423" s="90" t="str">
        <f t="shared" si="561"/>
        <v/>
      </c>
      <c r="AX2423" s="90" t="str">
        <f>IF($AV2423="", "", COUNTIF($AV$11:$AV$5010, "&lt;"&amp;$AV2423)+1+COUNTIF($AV$11:$AV2423, $AV2423)-1)</f>
        <v/>
      </c>
      <c r="AZ2423" s="111" t="str">
        <f>IF($B2423="", "", SUMIF('Shopping List'!$AV$11:$AV$25, $B2423, 'Shopping List'!$BN$11:$BN$25))</f>
        <v/>
      </c>
      <c r="BB2423" s="117" t="str">
        <f t="shared" si="572"/>
        <v/>
      </c>
    </row>
    <row r="2424" spans="1:54" x14ac:dyDescent="0.25">
      <c r="A2424" s="4"/>
      <c r="B2424" s="37"/>
      <c r="C2424" s="124"/>
      <c r="D2424" s="39"/>
      <c r="E2424" s="125"/>
      <c r="F2424" s="48"/>
      <c r="G2424" s="4"/>
      <c r="H2424" s="4"/>
      <c r="I2424" s="95" t="str">
        <f>IF($C2424="", "", IF(IFERROR(INDEX(Ingredients!$C$11:$C$310, MATCH($C2424, Ingredients!$B$11:$B$310, 0)), "")="", "", IFERROR(INDEX(Ingredients!$C$11:$C$310, MATCH($C2424, Ingredients!$B$11:$B$310, 0)), "")))</f>
        <v/>
      </c>
      <c r="J2424" s="73" t="str">
        <f>IF($B2424="", "", IF(IFERROR(INDEX(Meals!$C$11:$C$260, MATCH($B2424, Meals!$B$11:$B$260, 0)), "")="", "", IFERROR(INDEX(Meals!$C$11:$C$260, MATCH($B2424, Meals!$B$11:$B$260, 0)), "")))</f>
        <v/>
      </c>
      <c r="K2424" s="4"/>
      <c r="L2424" s="72" t="str">
        <f t="shared" si="562"/>
        <v/>
      </c>
      <c r="M2424" s="73" t="str">
        <f t="shared" si="563"/>
        <v/>
      </c>
      <c r="N2424" s="4"/>
      <c r="O2424" s="78" t="str">
        <f t="shared" si="564"/>
        <v/>
      </c>
      <c r="P2424" s="79" t="str">
        <f t="shared" si="565"/>
        <v/>
      </c>
      <c r="Q2424" s="4"/>
      <c r="R2424" s="90" t="str">
        <f t="shared" si="566"/>
        <v/>
      </c>
      <c r="S2424" s="4"/>
      <c r="Y2424" s="18" t="str">
        <f t="shared" si="567"/>
        <v/>
      </c>
      <c r="AA2424" s="18" t="str">
        <f t="shared" si="558"/>
        <v/>
      </c>
      <c r="AB2424" s="18" t="str">
        <f t="shared" si="559"/>
        <v/>
      </c>
      <c r="AC2424" s="18" t="str">
        <f t="shared" si="568"/>
        <v/>
      </c>
      <c r="AD2424" s="18" t="str">
        <f t="shared" si="568"/>
        <v/>
      </c>
      <c r="AE2424" s="18" t="str">
        <f t="shared" si="569"/>
        <v/>
      </c>
      <c r="AG2424" s="95" t="str">
        <f>IF($C2424="", "", IF(IFERROR(INDEX(Ingredients!C$11:C$310, MATCH($C2424, Ingredients!$B$11:$B$310, 0)), "")="", "", IFERROR(INDEX(Ingredients!C$11:C$310, MATCH($C2424, Ingredients!$B$11:$B$310, 0)), "")))</f>
        <v/>
      </c>
      <c r="AH2424" s="105" t="str">
        <f>IF($C2424="", "", IF(IFERROR(INDEX(Ingredients!D$11:D$310, MATCH($C2424, Ingredients!$B$11:$B$310, 0)), "")="", "", IFERROR(INDEX(Ingredients!D$11:D$310, MATCH($C2424, Ingredients!$B$11:$B$310, 0)), "")))</f>
        <v/>
      </c>
      <c r="AI2424" s="106" t="str">
        <f>IF($C2424="", "", IF(IFERROR(INDEX(Ingredients!E$11:E$310, MATCH($C2424, Ingredients!$B$11:$B$310, 0)), "")="", "", IFERROR(INDEX(Ingredients!E$11:E$310, MATCH($C2424, Ingredients!$B$11:$B$310, 0)), "")))</f>
        <v/>
      </c>
      <c r="AJ2424" s="108" t="str">
        <f>IF($C2424="", "", IF(IFERROR(INDEX(Ingredients!F$11:F$310, MATCH($C2424, Ingredients!$B$11:$B$310, 0)), "")="", "", IFERROR(INDEX(Ingredients!F$11:F$310, MATCH($C2424, Ingredients!$B$11:$B$310, 0)), "")))</f>
        <v/>
      </c>
      <c r="AK2424" s="106" t="str">
        <f>IF($C2424="", "", IF(IFERROR(INDEX(Ingredients!G$11:G$310, MATCH($C2424, Ingredients!$B$11:$B$310, 0)), "")="", "", IFERROR(INDEX(Ingredients!G$11:G$310, MATCH($C2424, Ingredients!$B$11:$B$310, 0)), "")))</f>
        <v/>
      </c>
      <c r="AL2424" s="79" t="str">
        <f>IF($C2424="", "", IF(IFERROR(INDEX(Ingredients!H$11:H$310, MATCH($C2424, Ingredients!$B$11:$B$310, 0)), "")="", "", IFERROR(INDEX(Ingredients!H$11:H$310, MATCH($C2424, Ingredients!$B$11:$B$310, 0)), "")))</f>
        <v/>
      </c>
      <c r="AN2424" s="83" t="str">
        <f t="shared" si="560"/>
        <v/>
      </c>
      <c r="AP2424" s="114" t="str">
        <f t="shared" si="570"/>
        <v/>
      </c>
      <c r="AR2424" s="117" t="str">
        <f>IF($C2424="", "", IF(IFERROR(INDEX(Ingredients!$AI$11:$AI$310, MATCH($C2424, Ingredients!$B$11:$B$310, 0)), "")="", "", IFERROR(INDEX(Ingredients!$AI$11:$AI$310, MATCH($C2424, Ingredients!$B$11:$B$310, 0)), "")))</f>
        <v/>
      </c>
      <c r="AT2424" s="120" t="str">
        <f t="shared" si="571"/>
        <v/>
      </c>
      <c r="AV2424" s="90" t="str">
        <f t="shared" si="561"/>
        <v/>
      </c>
      <c r="AX2424" s="90" t="str">
        <f>IF($AV2424="", "", COUNTIF($AV$11:$AV$5010, "&lt;"&amp;$AV2424)+1+COUNTIF($AV$11:$AV2424, $AV2424)-1)</f>
        <v/>
      </c>
      <c r="AZ2424" s="111" t="str">
        <f>IF($B2424="", "", SUMIF('Shopping List'!$AV$11:$AV$25, $B2424, 'Shopping List'!$BN$11:$BN$25))</f>
        <v/>
      </c>
      <c r="BB2424" s="117" t="str">
        <f t="shared" si="572"/>
        <v/>
      </c>
    </row>
    <row r="2425" spans="1:54" x14ac:dyDescent="0.25">
      <c r="A2425" s="4"/>
      <c r="B2425" s="37"/>
      <c r="C2425" s="124"/>
      <c r="D2425" s="39"/>
      <c r="E2425" s="125"/>
      <c r="F2425" s="48"/>
      <c r="G2425" s="4"/>
      <c r="H2425" s="4"/>
      <c r="I2425" s="95" t="str">
        <f>IF($C2425="", "", IF(IFERROR(INDEX(Ingredients!$C$11:$C$310, MATCH($C2425, Ingredients!$B$11:$B$310, 0)), "")="", "", IFERROR(INDEX(Ingredients!$C$11:$C$310, MATCH($C2425, Ingredients!$B$11:$B$310, 0)), "")))</f>
        <v/>
      </c>
      <c r="J2425" s="73" t="str">
        <f>IF($B2425="", "", IF(IFERROR(INDEX(Meals!$C$11:$C$260, MATCH($B2425, Meals!$B$11:$B$260, 0)), "")="", "", IFERROR(INDEX(Meals!$C$11:$C$260, MATCH($B2425, Meals!$B$11:$B$260, 0)), "")))</f>
        <v/>
      </c>
      <c r="K2425" s="4"/>
      <c r="L2425" s="72" t="str">
        <f t="shared" si="562"/>
        <v/>
      </c>
      <c r="M2425" s="73" t="str">
        <f t="shared" si="563"/>
        <v/>
      </c>
      <c r="N2425" s="4"/>
      <c r="O2425" s="78" t="str">
        <f t="shared" si="564"/>
        <v/>
      </c>
      <c r="P2425" s="79" t="str">
        <f t="shared" si="565"/>
        <v/>
      </c>
      <c r="Q2425" s="4"/>
      <c r="R2425" s="90" t="str">
        <f t="shared" si="566"/>
        <v/>
      </c>
      <c r="S2425" s="4"/>
      <c r="Y2425" s="18" t="str">
        <f t="shared" si="567"/>
        <v/>
      </c>
      <c r="AA2425" s="18" t="str">
        <f t="shared" si="558"/>
        <v/>
      </c>
      <c r="AB2425" s="18" t="str">
        <f t="shared" si="559"/>
        <v/>
      </c>
      <c r="AC2425" s="18" t="str">
        <f t="shared" si="568"/>
        <v/>
      </c>
      <c r="AD2425" s="18" t="str">
        <f t="shared" si="568"/>
        <v/>
      </c>
      <c r="AE2425" s="18" t="str">
        <f t="shared" si="569"/>
        <v/>
      </c>
      <c r="AG2425" s="95" t="str">
        <f>IF($C2425="", "", IF(IFERROR(INDEX(Ingredients!C$11:C$310, MATCH($C2425, Ingredients!$B$11:$B$310, 0)), "")="", "", IFERROR(INDEX(Ingredients!C$11:C$310, MATCH($C2425, Ingredients!$B$11:$B$310, 0)), "")))</f>
        <v/>
      </c>
      <c r="AH2425" s="105" t="str">
        <f>IF($C2425="", "", IF(IFERROR(INDEX(Ingredients!D$11:D$310, MATCH($C2425, Ingredients!$B$11:$B$310, 0)), "")="", "", IFERROR(INDEX(Ingredients!D$11:D$310, MATCH($C2425, Ingredients!$B$11:$B$310, 0)), "")))</f>
        <v/>
      </c>
      <c r="AI2425" s="106" t="str">
        <f>IF($C2425="", "", IF(IFERROR(INDEX(Ingredients!E$11:E$310, MATCH($C2425, Ingredients!$B$11:$B$310, 0)), "")="", "", IFERROR(INDEX(Ingredients!E$11:E$310, MATCH($C2425, Ingredients!$B$11:$B$310, 0)), "")))</f>
        <v/>
      </c>
      <c r="AJ2425" s="108" t="str">
        <f>IF($C2425="", "", IF(IFERROR(INDEX(Ingredients!F$11:F$310, MATCH($C2425, Ingredients!$B$11:$B$310, 0)), "")="", "", IFERROR(INDEX(Ingredients!F$11:F$310, MATCH($C2425, Ingredients!$B$11:$B$310, 0)), "")))</f>
        <v/>
      </c>
      <c r="AK2425" s="106" t="str">
        <f>IF($C2425="", "", IF(IFERROR(INDEX(Ingredients!G$11:G$310, MATCH($C2425, Ingredients!$B$11:$B$310, 0)), "")="", "", IFERROR(INDEX(Ingredients!G$11:G$310, MATCH($C2425, Ingredients!$B$11:$B$310, 0)), "")))</f>
        <v/>
      </c>
      <c r="AL2425" s="79" t="str">
        <f>IF($C2425="", "", IF(IFERROR(INDEX(Ingredients!H$11:H$310, MATCH($C2425, Ingredients!$B$11:$B$310, 0)), "")="", "", IFERROR(INDEX(Ingredients!H$11:H$310, MATCH($C2425, Ingredients!$B$11:$B$310, 0)), "")))</f>
        <v/>
      </c>
      <c r="AN2425" s="83" t="str">
        <f t="shared" si="560"/>
        <v/>
      </c>
      <c r="AP2425" s="114" t="str">
        <f t="shared" si="570"/>
        <v/>
      </c>
      <c r="AR2425" s="117" t="str">
        <f>IF($C2425="", "", IF(IFERROR(INDEX(Ingredients!$AI$11:$AI$310, MATCH($C2425, Ingredients!$B$11:$B$310, 0)), "")="", "", IFERROR(INDEX(Ingredients!$AI$11:$AI$310, MATCH($C2425, Ingredients!$B$11:$B$310, 0)), "")))</f>
        <v/>
      </c>
      <c r="AT2425" s="120" t="str">
        <f t="shared" si="571"/>
        <v/>
      </c>
      <c r="AV2425" s="90" t="str">
        <f t="shared" si="561"/>
        <v/>
      </c>
      <c r="AX2425" s="90" t="str">
        <f>IF($AV2425="", "", COUNTIF($AV$11:$AV$5010, "&lt;"&amp;$AV2425)+1+COUNTIF($AV$11:$AV2425, $AV2425)-1)</f>
        <v/>
      </c>
      <c r="AZ2425" s="111" t="str">
        <f>IF($B2425="", "", SUMIF('Shopping List'!$AV$11:$AV$25, $B2425, 'Shopping List'!$BN$11:$BN$25))</f>
        <v/>
      </c>
      <c r="BB2425" s="117" t="str">
        <f t="shared" si="572"/>
        <v/>
      </c>
    </row>
    <row r="2426" spans="1:54" x14ac:dyDescent="0.25">
      <c r="A2426" s="4"/>
      <c r="B2426" s="37"/>
      <c r="C2426" s="124"/>
      <c r="D2426" s="39"/>
      <c r="E2426" s="125"/>
      <c r="F2426" s="48"/>
      <c r="G2426" s="4"/>
      <c r="H2426" s="4"/>
      <c r="I2426" s="95" t="str">
        <f>IF($C2426="", "", IF(IFERROR(INDEX(Ingredients!$C$11:$C$310, MATCH($C2426, Ingredients!$B$11:$B$310, 0)), "")="", "", IFERROR(INDEX(Ingredients!$C$11:$C$310, MATCH($C2426, Ingredients!$B$11:$B$310, 0)), "")))</f>
        <v/>
      </c>
      <c r="J2426" s="73" t="str">
        <f>IF($B2426="", "", IF(IFERROR(INDEX(Meals!$C$11:$C$260, MATCH($B2426, Meals!$B$11:$B$260, 0)), "")="", "", IFERROR(INDEX(Meals!$C$11:$C$260, MATCH($B2426, Meals!$B$11:$B$260, 0)), "")))</f>
        <v/>
      </c>
      <c r="K2426" s="4"/>
      <c r="L2426" s="72" t="str">
        <f t="shared" si="562"/>
        <v/>
      </c>
      <c r="M2426" s="73" t="str">
        <f t="shared" si="563"/>
        <v/>
      </c>
      <c r="N2426" s="4"/>
      <c r="O2426" s="78" t="str">
        <f t="shared" si="564"/>
        <v/>
      </c>
      <c r="P2426" s="79" t="str">
        <f t="shared" si="565"/>
        <v/>
      </c>
      <c r="Q2426" s="4"/>
      <c r="R2426" s="90" t="str">
        <f t="shared" si="566"/>
        <v/>
      </c>
      <c r="S2426" s="4"/>
      <c r="Y2426" s="18" t="str">
        <f t="shared" si="567"/>
        <v/>
      </c>
      <c r="AA2426" s="18" t="str">
        <f t="shared" si="558"/>
        <v/>
      </c>
      <c r="AB2426" s="18" t="str">
        <f t="shared" si="559"/>
        <v/>
      </c>
      <c r="AC2426" s="18" t="str">
        <f t="shared" si="568"/>
        <v/>
      </c>
      <c r="AD2426" s="18" t="str">
        <f t="shared" si="568"/>
        <v/>
      </c>
      <c r="AE2426" s="18" t="str">
        <f t="shared" si="569"/>
        <v/>
      </c>
      <c r="AG2426" s="95" t="str">
        <f>IF($C2426="", "", IF(IFERROR(INDEX(Ingredients!C$11:C$310, MATCH($C2426, Ingredients!$B$11:$B$310, 0)), "")="", "", IFERROR(INDEX(Ingredients!C$11:C$310, MATCH($C2426, Ingredients!$B$11:$B$310, 0)), "")))</f>
        <v/>
      </c>
      <c r="AH2426" s="105" t="str">
        <f>IF($C2426="", "", IF(IFERROR(INDEX(Ingredients!D$11:D$310, MATCH($C2426, Ingredients!$B$11:$B$310, 0)), "")="", "", IFERROR(INDEX(Ingredients!D$11:D$310, MATCH($C2426, Ingredients!$B$11:$B$310, 0)), "")))</f>
        <v/>
      </c>
      <c r="AI2426" s="106" t="str">
        <f>IF($C2426="", "", IF(IFERROR(INDEX(Ingredients!E$11:E$310, MATCH($C2426, Ingredients!$B$11:$B$310, 0)), "")="", "", IFERROR(INDEX(Ingredients!E$11:E$310, MATCH($C2426, Ingredients!$B$11:$B$310, 0)), "")))</f>
        <v/>
      </c>
      <c r="AJ2426" s="108" t="str">
        <f>IF($C2426="", "", IF(IFERROR(INDEX(Ingredients!F$11:F$310, MATCH($C2426, Ingredients!$B$11:$B$310, 0)), "")="", "", IFERROR(INDEX(Ingredients!F$11:F$310, MATCH($C2426, Ingredients!$B$11:$B$310, 0)), "")))</f>
        <v/>
      </c>
      <c r="AK2426" s="106" t="str">
        <f>IF($C2426="", "", IF(IFERROR(INDEX(Ingredients!G$11:G$310, MATCH($C2426, Ingredients!$B$11:$B$310, 0)), "")="", "", IFERROR(INDEX(Ingredients!G$11:G$310, MATCH($C2426, Ingredients!$B$11:$B$310, 0)), "")))</f>
        <v/>
      </c>
      <c r="AL2426" s="79" t="str">
        <f>IF($C2426="", "", IF(IFERROR(INDEX(Ingredients!H$11:H$310, MATCH($C2426, Ingredients!$B$11:$B$310, 0)), "")="", "", IFERROR(INDEX(Ingredients!H$11:H$310, MATCH($C2426, Ingredients!$B$11:$B$310, 0)), "")))</f>
        <v/>
      </c>
      <c r="AN2426" s="83" t="str">
        <f t="shared" si="560"/>
        <v/>
      </c>
      <c r="AP2426" s="114" t="str">
        <f t="shared" si="570"/>
        <v/>
      </c>
      <c r="AR2426" s="117" t="str">
        <f>IF($C2426="", "", IF(IFERROR(INDEX(Ingredients!$AI$11:$AI$310, MATCH($C2426, Ingredients!$B$11:$B$310, 0)), "")="", "", IFERROR(INDEX(Ingredients!$AI$11:$AI$310, MATCH($C2426, Ingredients!$B$11:$B$310, 0)), "")))</f>
        <v/>
      </c>
      <c r="AT2426" s="120" t="str">
        <f t="shared" si="571"/>
        <v/>
      </c>
      <c r="AV2426" s="90" t="str">
        <f t="shared" si="561"/>
        <v/>
      </c>
      <c r="AX2426" s="90" t="str">
        <f>IF($AV2426="", "", COUNTIF($AV$11:$AV$5010, "&lt;"&amp;$AV2426)+1+COUNTIF($AV$11:$AV2426, $AV2426)-1)</f>
        <v/>
      </c>
      <c r="AZ2426" s="111" t="str">
        <f>IF($B2426="", "", SUMIF('Shopping List'!$AV$11:$AV$25, $B2426, 'Shopping List'!$BN$11:$BN$25))</f>
        <v/>
      </c>
      <c r="BB2426" s="117" t="str">
        <f t="shared" si="572"/>
        <v/>
      </c>
    </row>
    <row r="2427" spans="1:54" x14ac:dyDescent="0.25">
      <c r="A2427" s="4"/>
      <c r="B2427" s="37"/>
      <c r="C2427" s="124"/>
      <c r="D2427" s="39"/>
      <c r="E2427" s="125"/>
      <c r="F2427" s="48"/>
      <c r="G2427" s="4"/>
      <c r="H2427" s="4"/>
      <c r="I2427" s="95" t="str">
        <f>IF($C2427="", "", IF(IFERROR(INDEX(Ingredients!$C$11:$C$310, MATCH($C2427, Ingredients!$B$11:$B$310, 0)), "")="", "", IFERROR(INDEX(Ingredients!$C$11:$C$310, MATCH($C2427, Ingredients!$B$11:$B$310, 0)), "")))</f>
        <v/>
      </c>
      <c r="J2427" s="73" t="str">
        <f>IF($B2427="", "", IF(IFERROR(INDEX(Meals!$C$11:$C$260, MATCH($B2427, Meals!$B$11:$B$260, 0)), "")="", "", IFERROR(INDEX(Meals!$C$11:$C$260, MATCH($B2427, Meals!$B$11:$B$260, 0)), "")))</f>
        <v/>
      </c>
      <c r="K2427" s="4"/>
      <c r="L2427" s="72" t="str">
        <f t="shared" si="562"/>
        <v/>
      </c>
      <c r="M2427" s="73" t="str">
        <f t="shared" si="563"/>
        <v/>
      </c>
      <c r="N2427" s="4"/>
      <c r="O2427" s="78" t="str">
        <f t="shared" si="564"/>
        <v/>
      </c>
      <c r="P2427" s="79" t="str">
        <f t="shared" si="565"/>
        <v/>
      </c>
      <c r="Q2427" s="4"/>
      <c r="R2427" s="90" t="str">
        <f t="shared" si="566"/>
        <v/>
      </c>
      <c r="S2427" s="4"/>
      <c r="Y2427" s="18" t="str">
        <f t="shared" si="567"/>
        <v/>
      </c>
      <c r="AA2427" s="18" t="str">
        <f t="shared" si="558"/>
        <v/>
      </c>
      <c r="AB2427" s="18" t="str">
        <f t="shared" si="559"/>
        <v/>
      </c>
      <c r="AC2427" s="18" t="str">
        <f t="shared" si="568"/>
        <v/>
      </c>
      <c r="AD2427" s="18" t="str">
        <f t="shared" si="568"/>
        <v/>
      </c>
      <c r="AE2427" s="18" t="str">
        <f t="shared" si="569"/>
        <v/>
      </c>
      <c r="AG2427" s="95" t="str">
        <f>IF($C2427="", "", IF(IFERROR(INDEX(Ingredients!C$11:C$310, MATCH($C2427, Ingredients!$B$11:$B$310, 0)), "")="", "", IFERROR(INDEX(Ingredients!C$11:C$310, MATCH($C2427, Ingredients!$B$11:$B$310, 0)), "")))</f>
        <v/>
      </c>
      <c r="AH2427" s="105" t="str">
        <f>IF($C2427="", "", IF(IFERROR(INDEX(Ingredients!D$11:D$310, MATCH($C2427, Ingredients!$B$11:$B$310, 0)), "")="", "", IFERROR(INDEX(Ingredients!D$11:D$310, MATCH($C2427, Ingredients!$B$11:$B$310, 0)), "")))</f>
        <v/>
      </c>
      <c r="AI2427" s="106" t="str">
        <f>IF($C2427="", "", IF(IFERROR(INDEX(Ingredients!E$11:E$310, MATCH($C2427, Ingredients!$B$11:$B$310, 0)), "")="", "", IFERROR(INDEX(Ingredients!E$11:E$310, MATCH($C2427, Ingredients!$B$11:$B$310, 0)), "")))</f>
        <v/>
      </c>
      <c r="AJ2427" s="108" t="str">
        <f>IF($C2427="", "", IF(IFERROR(INDEX(Ingredients!F$11:F$310, MATCH($C2427, Ingredients!$B$11:$B$310, 0)), "")="", "", IFERROR(INDEX(Ingredients!F$11:F$310, MATCH($C2427, Ingredients!$B$11:$B$310, 0)), "")))</f>
        <v/>
      </c>
      <c r="AK2427" s="106" t="str">
        <f>IF($C2427="", "", IF(IFERROR(INDEX(Ingredients!G$11:G$310, MATCH($C2427, Ingredients!$B$11:$B$310, 0)), "")="", "", IFERROR(INDEX(Ingredients!G$11:G$310, MATCH($C2427, Ingredients!$B$11:$B$310, 0)), "")))</f>
        <v/>
      </c>
      <c r="AL2427" s="79" t="str">
        <f>IF($C2427="", "", IF(IFERROR(INDEX(Ingredients!H$11:H$310, MATCH($C2427, Ingredients!$B$11:$B$310, 0)), "")="", "", IFERROR(INDEX(Ingredients!H$11:H$310, MATCH($C2427, Ingredients!$B$11:$B$310, 0)), "")))</f>
        <v/>
      </c>
      <c r="AN2427" s="83" t="str">
        <f t="shared" si="560"/>
        <v/>
      </c>
      <c r="AP2427" s="114" t="str">
        <f t="shared" si="570"/>
        <v/>
      </c>
      <c r="AR2427" s="117" t="str">
        <f>IF($C2427="", "", IF(IFERROR(INDEX(Ingredients!$AI$11:$AI$310, MATCH($C2427, Ingredients!$B$11:$B$310, 0)), "")="", "", IFERROR(INDEX(Ingredients!$AI$11:$AI$310, MATCH($C2427, Ingredients!$B$11:$B$310, 0)), "")))</f>
        <v/>
      </c>
      <c r="AT2427" s="120" t="str">
        <f t="shared" si="571"/>
        <v/>
      </c>
      <c r="AV2427" s="90" t="str">
        <f t="shared" si="561"/>
        <v/>
      </c>
      <c r="AX2427" s="90" t="str">
        <f>IF($AV2427="", "", COUNTIF($AV$11:$AV$5010, "&lt;"&amp;$AV2427)+1+COUNTIF($AV$11:$AV2427, $AV2427)-1)</f>
        <v/>
      </c>
      <c r="AZ2427" s="111" t="str">
        <f>IF($B2427="", "", SUMIF('Shopping List'!$AV$11:$AV$25, $B2427, 'Shopping List'!$BN$11:$BN$25))</f>
        <v/>
      </c>
      <c r="BB2427" s="117" t="str">
        <f t="shared" si="572"/>
        <v/>
      </c>
    </row>
    <row r="2428" spans="1:54" x14ac:dyDescent="0.25">
      <c r="A2428" s="4"/>
      <c r="B2428" s="37"/>
      <c r="C2428" s="124"/>
      <c r="D2428" s="39"/>
      <c r="E2428" s="125"/>
      <c r="F2428" s="48"/>
      <c r="G2428" s="4"/>
      <c r="H2428" s="4"/>
      <c r="I2428" s="95" t="str">
        <f>IF($C2428="", "", IF(IFERROR(INDEX(Ingredients!$C$11:$C$310, MATCH($C2428, Ingredients!$B$11:$B$310, 0)), "")="", "", IFERROR(INDEX(Ingredients!$C$11:$C$310, MATCH($C2428, Ingredients!$B$11:$B$310, 0)), "")))</f>
        <v/>
      </c>
      <c r="J2428" s="73" t="str">
        <f>IF($B2428="", "", IF(IFERROR(INDEX(Meals!$C$11:$C$260, MATCH($B2428, Meals!$B$11:$B$260, 0)), "")="", "", IFERROR(INDEX(Meals!$C$11:$C$260, MATCH($B2428, Meals!$B$11:$B$260, 0)), "")))</f>
        <v/>
      </c>
      <c r="K2428" s="4"/>
      <c r="L2428" s="72" t="str">
        <f t="shared" si="562"/>
        <v/>
      </c>
      <c r="M2428" s="73" t="str">
        <f t="shared" si="563"/>
        <v/>
      </c>
      <c r="N2428" s="4"/>
      <c r="O2428" s="78" t="str">
        <f t="shared" si="564"/>
        <v/>
      </c>
      <c r="P2428" s="79" t="str">
        <f t="shared" si="565"/>
        <v/>
      </c>
      <c r="Q2428" s="4"/>
      <c r="R2428" s="90" t="str">
        <f t="shared" si="566"/>
        <v/>
      </c>
      <c r="S2428" s="4"/>
      <c r="Y2428" s="18" t="str">
        <f t="shared" si="567"/>
        <v/>
      </c>
      <c r="AA2428" s="18" t="str">
        <f t="shared" si="558"/>
        <v/>
      </c>
      <c r="AB2428" s="18" t="str">
        <f t="shared" si="559"/>
        <v/>
      </c>
      <c r="AC2428" s="18" t="str">
        <f t="shared" si="568"/>
        <v/>
      </c>
      <c r="AD2428" s="18" t="str">
        <f t="shared" si="568"/>
        <v/>
      </c>
      <c r="AE2428" s="18" t="str">
        <f t="shared" si="569"/>
        <v/>
      </c>
      <c r="AG2428" s="95" t="str">
        <f>IF($C2428="", "", IF(IFERROR(INDEX(Ingredients!C$11:C$310, MATCH($C2428, Ingredients!$B$11:$B$310, 0)), "")="", "", IFERROR(INDEX(Ingredients!C$11:C$310, MATCH($C2428, Ingredients!$B$11:$B$310, 0)), "")))</f>
        <v/>
      </c>
      <c r="AH2428" s="105" t="str">
        <f>IF($C2428="", "", IF(IFERROR(INDEX(Ingredients!D$11:D$310, MATCH($C2428, Ingredients!$B$11:$B$310, 0)), "")="", "", IFERROR(INDEX(Ingredients!D$11:D$310, MATCH($C2428, Ingredients!$B$11:$B$310, 0)), "")))</f>
        <v/>
      </c>
      <c r="AI2428" s="106" t="str">
        <f>IF($C2428="", "", IF(IFERROR(INDEX(Ingredients!E$11:E$310, MATCH($C2428, Ingredients!$B$11:$B$310, 0)), "")="", "", IFERROR(INDEX(Ingredients!E$11:E$310, MATCH($C2428, Ingredients!$B$11:$B$310, 0)), "")))</f>
        <v/>
      </c>
      <c r="AJ2428" s="108" t="str">
        <f>IF($C2428="", "", IF(IFERROR(INDEX(Ingredients!F$11:F$310, MATCH($C2428, Ingredients!$B$11:$B$310, 0)), "")="", "", IFERROR(INDEX(Ingredients!F$11:F$310, MATCH($C2428, Ingredients!$B$11:$B$310, 0)), "")))</f>
        <v/>
      </c>
      <c r="AK2428" s="106" t="str">
        <f>IF($C2428="", "", IF(IFERROR(INDEX(Ingredients!G$11:G$310, MATCH($C2428, Ingredients!$B$11:$B$310, 0)), "")="", "", IFERROR(INDEX(Ingredients!G$11:G$310, MATCH($C2428, Ingredients!$B$11:$B$310, 0)), "")))</f>
        <v/>
      </c>
      <c r="AL2428" s="79" t="str">
        <f>IF($C2428="", "", IF(IFERROR(INDEX(Ingredients!H$11:H$310, MATCH($C2428, Ingredients!$B$11:$B$310, 0)), "")="", "", IFERROR(INDEX(Ingredients!H$11:H$310, MATCH($C2428, Ingredients!$B$11:$B$310, 0)), "")))</f>
        <v/>
      </c>
      <c r="AN2428" s="83" t="str">
        <f t="shared" si="560"/>
        <v/>
      </c>
      <c r="AP2428" s="114" t="str">
        <f t="shared" si="570"/>
        <v/>
      </c>
      <c r="AR2428" s="117" t="str">
        <f>IF($C2428="", "", IF(IFERROR(INDEX(Ingredients!$AI$11:$AI$310, MATCH($C2428, Ingredients!$B$11:$B$310, 0)), "")="", "", IFERROR(INDEX(Ingredients!$AI$11:$AI$310, MATCH($C2428, Ingredients!$B$11:$B$310, 0)), "")))</f>
        <v/>
      </c>
      <c r="AT2428" s="120" t="str">
        <f t="shared" si="571"/>
        <v/>
      </c>
      <c r="AV2428" s="90" t="str">
        <f t="shared" si="561"/>
        <v/>
      </c>
      <c r="AX2428" s="90" t="str">
        <f>IF($AV2428="", "", COUNTIF($AV$11:$AV$5010, "&lt;"&amp;$AV2428)+1+COUNTIF($AV$11:$AV2428, $AV2428)-1)</f>
        <v/>
      </c>
      <c r="AZ2428" s="111" t="str">
        <f>IF($B2428="", "", SUMIF('Shopping List'!$AV$11:$AV$25, $B2428, 'Shopping List'!$BN$11:$BN$25))</f>
        <v/>
      </c>
      <c r="BB2428" s="117" t="str">
        <f t="shared" si="572"/>
        <v/>
      </c>
    </row>
    <row r="2429" spans="1:54" x14ac:dyDescent="0.25">
      <c r="A2429" s="4"/>
      <c r="B2429" s="37"/>
      <c r="C2429" s="124"/>
      <c r="D2429" s="39"/>
      <c r="E2429" s="125"/>
      <c r="F2429" s="48"/>
      <c r="G2429" s="4"/>
      <c r="H2429" s="4"/>
      <c r="I2429" s="95" t="str">
        <f>IF($C2429="", "", IF(IFERROR(INDEX(Ingredients!$C$11:$C$310, MATCH($C2429, Ingredients!$B$11:$B$310, 0)), "")="", "", IFERROR(INDEX(Ingredients!$C$11:$C$310, MATCH($C2429, Ingredients!$B$11:$B$310, 0)), "")))</f>
        <v/>
      </c>
      <c r="J2429" s="73" t="str">
        <f>IF($B2429="", "", IF(IFERROR(INDEX(Meals!$C$11:$C$260, MATCH($B2429, Meals!$B$11:$B$260, 0)), "")="", "", IFERROR(INDEX(Meals!$C$11:$C$260, MATCH($B2429, Meals!$B$11:$B$260, 0)), "")))</f>
        <v/>
      </c>
      <c r="K2429" s="4"/>
      <c r="L2429" s="72" t="str">
        <f t="shared" si="562"/>
        <v/>
      </c>
      <c r="M2429" s="73" t="str">
        <f t="shared" si="563"/>
        <v/>
      </c>
      <c r="N2429" s="4"/>
      <c r="O2429" s="78" t="str">
        <f t="shared" si="564"/>
        <v/>
      </c>
      <c r="P2429" s="79" t="str">
        <f t="shared" si="565"/>
        <v/>
      </c>
      <c r="Q2429" s="4"/>
      <c r="R2429" s="90" t="str">
        <f t="shared" si="566"/>
        <v/>
      </c>
      <c r="S2429" s="4"/>
      <c r="Y2429" s="18" t="str">
        <f t="shared" si="567"/>
        <v/>
      </c>
      <c r="AA2429" s="18" t="str">
        <f t="shared" si="558"/>
        <v/>
      </c>
      <c r="AB2429" s="18" t="str">
        <f t="shared" si="559"/>
        <v/>
      </c>
      <c r="AC2429" s="18" t="str">
        <f t="shared" si="568"/>
        <v/>
      </c>
      <c r="AD2429" s="18" t="str">
        <f t="shared" si="568"/>
        <v/>
      </c>
      <c r="AE2429" s="18" t="str">
        <f t="shared" si="569"/>
        <v/>
      </c>
      <c r="AG2429" s="95" t="str">
        <f>IF($C2429="", "", IF(IFERROR(INDEX(Ingredients!C$11:C$310, MATCH($C2429, Ingredients!$B$11:$B$310, 0)), "")="", "", IFERROR(INDEX(Ingredients!C$11:C$310, MATCH($C2429, Ingredients!$B$11:$B$310, 0)), "")))</f>
        <v/>
      </c>
      <c r="AH2429" s="105" t="str">
        <f>IF($C2429="", "", IF(IFERROR(INDEX(Ingredients!D$11:D$310, MATCH($C2429, Ingredients!$B$11:$B$310, 0)), "")="", "", IFERROR(INDEX(Ingredients!D$11:D$310, MATCH($C2429, Ingredients!$B$11:$B$310, 0)), "")))</f>
        <v/>
      </c>
      <c r="AI2429" s="106" t="str">
        <f>IF($C2429="", "", IF(IFERROR(INDEX(Ingredients!E$11:E$310, MATCH($C2429, Ingredients!$B$11:$B$310, 0)), "")="", "", IFERROR(INDEX(Ingredients!E$11:E$310, MATCH($C2429, Ingredients!$B$11:$B$310, 0)), "")))</f>
        <v/>
      </c>
      <c r="AJ2429" s="108" t="str">
        <f>IF($C2429="", "", IF(IFERROR(INDEX(Ingredients!F$11:F$310, MATCH($C2429, Ingredients!$B$11:$B$310, 0)), "")="", "", IFERROR(INDEX(Ingredients!F$11:F$310, MATCH($C2429, Ingredients!$B$11:$B$310, 0)), "")))</f>
        <v/>
      </c>
      <c r="AK2429" s="106" t="str">
        <f>IF($C2429="", "", IF(IFERROR(INDEX(Ingredients!G$11:G$310, MATCH($C2429, Ingredients!$B$11:$B$310, 0)), "")="", "", IFERROR(INDEX(Ingredients!G$11:G$310, MATCH($C2429, Ingredients!$B$11:$B$310, 0)), "")))</f>
        <v/>
      </c>
      <c r="AL2429" s="79" t="str">
        <f>IF($C2429="", "", IF(IFERROR(INDEX(Ingredients!H$11:H$310, MATCH($C2429, Ingredients!$B$11:$B$310, 0)), "")="", "", IFERROR(INDEX(Ingredients!H$11:H$310, MATCH($C2429, Ingredients!$B$11:$B$310, 0)), "")))</f>
        <v/>
      </c>
      <c r="AN2429" s="83" t="str">
        <f t="shared" si="560"/>
        <v/>
      </c>
      <c r="AP2429" s="114" t="str">
        <f t="shared" si="570"/>
        <v/>
      </c>
      <c r="AR2429" s="117" t="str">
        <f>IF($C2429="", "", IF(IFERROR(INDEX(Ingredients!$AI$11:$AI$310, MATCH($C2429, Ingredients!$B$11:$B$310, 0)), "")="", "", IFERROR(INDEX(Ingredients!$AI$11:$AI$310, MATCH($C2429, Ingredients!$B$11:$B$310, 0)), "")))</f>
        <v/>
      </c>
      <c r="AT2429" s="120" t="str">
        <f t="shared" si="571"/>
        <v/>
      </c>
      <c r="AV2429" s="90" t="str">
        <f t="shared" si="561"/>
        <v/>
      </c>
      <c r="AX2429" s="90" t="str">
        <f>IF($AV2429="", "", COUNTIF($AV$11:$AV$5010, "&lt;"&amp;$AV2429)+1+COUNTIF($AV$11:$AV2429, $AV2429)-1)</f>
        <v/>
      </c>
      <c r="AZ2429" s="111" t="str">
        <f>IF($B2429="", "", SUMIF('Shopping List'!$AV$11:$AV$25, $B2429, 'Shopping List'!$BN$11:$BN$25))</f>
        <v/>
      </c>
      <c r="BB2429" s="117" t="str">
        <f t="shared" si="572"/>
        <v/>
      </c>
    </row>
    <row r="2430" spans="1:54" x14ac:dyDescent="0.25">
      <c r="A2430" s="4"/>
      <c r="B2430" s="37"/>
      <c r="C2430" s="124"/>
      <c r="D2430" s="39"/>
      <c r="E2430" s="125"/>
      <c r="F2430" s="48"/>
      <c r="G2430" s="4"/>
      <c r="H2430" s="4"/>
      <c r="I2430" s="95" t="str">
        <f>IF($C2430="", "", IF(IFERROR(INDEX(Ingredients!$C$11:$C$310, MATCH($C2430, Ingredients!$B$11:$B$310, 0)), "")="", "", IFERROR(INDEX(Ingredients!$C$11:$C$310, MATCH($C2430, Ingredients!$B$11:$B$310, 0)), "")))</f>
        <v/>
      </c>
      <c r="J2430" s="73" t="str">
        <f>IF($B2430="", "", IF(IFERROR(INDEX(Meals!$C$11:$C$260, MATCH($B2430, Meals!$B$11:$B$260, 0)), "")="", "", IFERROR(INDEX(Meals!$C$11:$C$260, MATCH($B2430, Meals!$B$11:$B$260, 0)), "")))</f>
        <v/>
      </c>
      <c r="K2430" s="4"/>
      <c r="L2430" s="72" t="str">
        <f t="shared" si="562"/>
        <v/>
      </c>
      <c r="M2430" s="73" t="str">
        <f t="shared" si="563"/>
        <v/>
      </c>
      <c r="N2430" s="4"/>
      <c r="O2430" s="78" t="str">
        <f t="shared" si="564"/>
        <v/>
      </c>
      <c r="P2430" s="79" t="str">
        <f t="shared" si="565"/>
        <v/>
      </c>
      <c r="Q2430" s="4"/>
      <c r="R2430" s="90" t="str">
        <f t="shared" si="566"/>
        <v/>
      </c>
      <c r="S2430" s="4"/>
      <c r="Y2430" s="18" t="str">
        <f t="shared" si="567"/>
        <v/>
      </c>
      <c r="AA2430" s="18" t="str">
        <f t="shared" si="558"/>
        <v/>
      </c>
      <c r="AB2430" s="18" t="str">
        <f t="shared" si="559"/>
        <v/>
      </c>
      <c r="AC2430" s="18" t="str">
        <f t="shared" si="568"/>
        <v/>
      </c>
      <c r="AD2430" s="18" t="str">
        <f t="shared" si="568"/>
        <v/>
      </c>
      <c r="AE2430" s="18" t="str">
        <f t="shared" si="569"/>
        <v/>
      </c>
      <c r="AG2430" s="95" t="str">
        <f>IF($C2430="", "", IF(IFERROR(INDEX(Ingredients!C$11:C$310, MATCH($C2430, Ingredients!$B$11:$B$310, 0)), "")="", "", IFERROR(INDEX(Ingredients!C$11:C$310, MATCH($C2430, Ingredients!$B$11:$B$310, 0)), "")))</f>
        <v/>
      </c>
      <c r="AH2430" s="105" t="str">
        <f>IF($C2430="", "", IF(IFERROR(INDEX(Ingredients!D$11:D$310, MATCH($C2430, Ingredients!$B$11:$B$310, 0)), "")="", "", IFERROR(INDEX(Ingredients!D$11:D$310, MATCH($C2430, Ingredients!$B$11:$B$310, 0)), "")))</f>
        <v/>
      </c>
      <c r="AI2430" s="106" t="str">
        <f>IF($C2430="", "", IF(IFERROR(INDEX(Ingredients!E$11:E$310, MATCH($C2430, Ingredients!$B$11:$B$310, 0)), "")="", "", IFERROR(INDEX(Ingredients!E$11:E$310, MATCH($C2430, Ingredients!$B$11:$B$310, 0)), "")))</f>
        <v/>
      </c>
      <c r="AJ2430" s="108" t="str">
        <f>IF($C2430="", "", IF(IFERROR(INDEX(Ingredients!F$11:F$310, MATCH($C2430, Ingredients!$B$11:$B$310, 0)), "")="", "", IFERROR(INDEX(Ingredients!F$11:F$310, MATCH($C2430, Ingredients!$B$11:$B$310, 0)), "")))</f>
        <v/>
      </c>
      <c r="AK2430" s="106" t="str">
        <f>IF($C2430="", "", IF(IFERROR(INDEX(Ingredients!G$11:G$310, MATCH($C2430, Ingredients!$B$11:$B$310, 0)), "")="", "", IFERROR(INDEX(Ingredients!G$11:G$310, MATCH($C2430, Ingredients!$B$11:$B$310, 0)), "")))</f>
        <v/>
      </c>
      <c r="AL2430" s="79" t="str">
        <f>IF($C2430="", "", IF(IFERROR(INDEX(Ingredients!H$11:H$310, MATCH($C2430, Ingredients!$B$11:$B$310, 0)), "")="", "", IFERROR(INDEX(Ingredients!H$11:H$310, MATCH($C2430, Ingredients!$B$11:$B$310, 0)), "")))</f>
        <v/>
      </c>
      <c r="AN2430" s="83" t="str">
        <f t="shared" si="560"/>
        <v/>
      </c>
      <c r="AP2430" s="114" t="str">
        <f t="shared" si="570"/>
        <v/>
      </c>
      <c r="AR2430" s="117" t="str">
        <f>IF($C2430="", "", IF(IFERROR(INDEX(Ingredients!$AI$11:$AI$310, MATCH($C2430, Ingredients!$B$11:$B$310, 0)), "")="", "", IFERROR(INDEX(Ingredients!$AI$11:$AI$310, MATCH($C2430, Ingredients!$B$11:$B$310, 0)), "")))</f>
        <v/>
      </c>
      <c r="AT2430" s="120" t="str">
        <f t="shared" si="571"/>
        <v/>
      </c>
      <c r="AV2430" s="90" t="str">
        <f t="shared" si="561"/>
        <v/>
      </c>
      <c r="AX2430" s="90" t="str">
        <f>IF($AV2430="", "", COUNTIF($AV$11:$AV$5010, "&lt;"&amp;$AV2430)+1+COUNTIF($AV$11:$AV2430, $AV2430)-1)</f>
        <v/>
      </c>
      <c r="AZ2430" s="111" t="str">
        <f>IF($B2430="", "", SUMIF('Shopping List'!$AV$11:$AV$25, $B2430, 'Shopping List'!$BN$11:$BN$25))</f>
        <v/>
      </c>
      <c r="BB2430" s="117" t="str">
        <f t="shared" si="572"/>
        <v/>
      </c>
    </row>
    <row r="2431" spans="1:54" x14ac:dyDescent="0.25">
      <c r="A2431" s="4"/>
      <c r="B2431" s="37"/>
      <c r="C2431" s="124"/>
      <c r="D2431" s="39"/>
      <c r="E2431" s="125"/>
      <c r="F2431" s="48"/>
      <c r="G2431" s="4"/>
      <c r="H2431" s="4"/>
      <c r="I2431" s="95" t="str">
        <f>IF($C2431="", "", IF(IFERROR(INDEX(Ingredients!$C$11:$C$310, MATCH($C2431, Ingredients!$B$11:$B$310, 0)), "")="", "", IFERROR(INDEX(Ingredients!$C$11:$C$310, MATCH($C2431, Ingredients!$B$11:$B$310, 0)), "")))</f>
        <v/>
      </c>
      <c r="J2431" s="73" t="str">
        <f>IF($B2431="", "", IF(IFERROR(INDEX(Meals!$C$11:$C$260, MATCH($B2431, Meals!$B$11:$B$260, 0)), "")="", "", IFERROR(INDEX(Meals!$C$11:$C$260, MATCH($B2431, Meals!$B$11:$B$260, 0)), "")))</f>
        <v/>
      </c>
      <c r="K2431" s="4"/>
      <c r="L2431" s="72" t="str">
        <f t="shared" si="562"/>
        <v/>
      </c>
      <c r="M2431" s="73" t="str">
        <f t="shared" si="563"/>
        <v/>
      </c>
      <c r="N2431" s="4"/>
      <c r="O2431" s="78" t="str">
        <f t="shared" si="564"/>
        <v/>
      </c>
      <c r="P2431" s="79" t="str">
        <f t="shared" si="565"/>
        <v/>
      </c>
      <c r="Q2431" s="4"/>
      <c r="R2431" s="90" t="str">
        <f t="shared" si="566"/>
        <v/>
      </c>
      <c r="S2431" s="4"/>
      <c r="Y2431" s="18" t="str">
        <f t="shared" si="567"/>
        <v/>
      </c>
      <c r="AA2431" s="18" t="str">
        <f t="shared" si="558"/>
        <v/>
      </c>
      <c r="AB2431" s="18" t="str">
        <f t="shared" si="559"/>
        <v/>
      </c>
      <c r="AC2431" s="18" t="str">
        <f t="shared" si="568"/>
        <v/>
      </c>
      <c r="AD2431" s="18" t="str">
        <f t="shared" si="568"/>
        <v/>
      </c>
      <c r="AE2431" s="18" t="str">
        <f t="shared" si="569"/>
        <v/>
      </c>
      <c r="AG2431" s="95" t="str">
        <f>IF($C2431="", "", IF(IFERROR(INDEX(Ingredients!C$11:C$310, MATCH($C2431, Ingredients!$B$11:$B$310, 0)), "")="", "", IFERROR(INDEX(Ingredients!C$11:C$310, MATCH($C2431, Ingredients!$B$11:$B$310, 0)), "")))</f>
        <v/>
      </c>
      <c r="AH2431" s="105" t="str">
        <f>IF($C2431="", "", IF(IFERROR(INDEX(Ingredients!D$11:D$310, MATCH($C2431, Ingredients!$B$11:$B$310, 0)), "")="", "", IFERROR(INDEX(Ingredients!D$11:D$310, MATCH($C2431, Ingredients!$B$11:$B$310, 0)), "")))</f>
        <v/>
      </c>
      <c r="AI2431" s="106" t="str">
        <f>IF($C2431="", "", IF(IFERROR(INDEX(Ingredients!E$11:E$310, MATCH($C2431, Ingredients!$B$11:$B$310, 0)), "")="", "", IFERROR(INDEX(Ingredients!E$11:E$310, MATCH($C2431, Ingredients!$B$11:$B$310, 0)), "")))</f>
        <v/>
      </c>
      <c r="AJ2431" s="108" t="str">
        <f>IF($C2431="", "", IF(IFERROR(INDEX(Ingredients!F$11:F$310, MATCH($C2431, Ingredients!$B$11:$B$310, 0)), "")="", "", IFERROR(INDEX(Ingredients!F$11:F$310, MATCH($C2431, Ingredients!$B$11:$B$310, 0)), "")))</f>
        <v/>
      </c>
      <c r="AK2431" s="106" t="str">
        <f>IF($C2431="", "", IF(IFERROR(INDEX(Ingredients!G$11:G$310, MATCH($C2431, Ingredients!$B$11:$B$310, 0)), "")="", "", IFERROR(INDEX(Ingredients!G$11:G$310, MATCH($C2431, Ingredients!$B$11:$B$310, 0)), "")))</f>
        <v/>
      </c>
      <c r="AL2431" s="79" t="str">
        <f>IF($C2431="", "", IF(IFERROR(INDEX(Ingredients!H$11:H$310, MATCH($C2431, Ingredients!$B$11:$B$310, 0)), "")="", "", IFERROR(INDEX(Ingredients!H$11:H$310, MATCH($C2431, Ingredients!$B$11:$B$310, 0)), "")))</f>
        <v/>
      </c>
      <c r="AN2431" s="83" t="str">
        <f t="shared" si="560"/>
        <v/>
      </c>
      <c r="AP2431" s="114" t="str">
        <f t="shared" si="570"/>
        <v/>
      </c>
      <c r="AR2431" s="117" t="str">
        <f>IF($C2431="", "", IF(IFERROR(INDEX(Ingredients!$AI$11:$AI$310, MATCH($C2431, Ingredients!$B$11:$B$310, 0)), "")="", "", IFERROR(INDEX(Ingredients!$AI$11:$AI$310, MATCH($C2431, Ingredients!$B$11:$B$310, 0)), "")))</f>
        <v/>
      </c>
      <c r="AT2431" s="120" t="str">
        <f t="shared" si="571"/>
        <v/>
      </c>
      <c r="AV2431" s="90" t="str">
        <f t="shared" si="561"/>
        <v/>
      </c>
      <c r="AX2431" s="90" t="str">
        <f>IF($AV2431="", "", COUNTIF($AV$11:$AV$5010, "&lt;"&amp;$AV2431)+1+COUNTIF($AV$11:$AV2431, $AV2431)-1)</f>
        <v/>
      </c>
      <c r="AZ2431" s="111" t="str">
        <f>IF($B2431="", "", SUMIF('Shopping List'!$AV$11:$AV$25, $B2431, 'Shopping List'!$BN$11:$BN$25))</f>
        <v/>
      </c>
      <c r="BB2431" s="117" t="str">
        <f t="shared" si="572"/>
        <v/>
      </c>
    </row>
    <row r="2432" spans="1:54" x14ac:dyDescent="0.25">
      <c r="A2432" s="4"/>
      <c r="B2432" s="37"/>
      <c r="C2432" s="124"/>
      <c r="D2432" s="39"/>
      <c r="E2432" s="125"/>
      <c r="F2432" s="48"/>
      <c r="G2432" s="4"/>
      <c r="H2432" s="4"/>
      <c r="I2432" s="95" t="str">
        <f>IF($C2432="", "", IF(IFERROR(INDEX(Ingredients!$C$11:$C$310, MATCH($C2432, Ingredients!$B$11:$B$310, 0)), "")="", "", IFERROR(INDEX(Ingredients!$C$11:$C$310, MATCH($C2432, Ingredients!$B$11:$B$310, 0)), "")))</f>
        <v/>
      </c>
      <c r="J2432" s="73" t="str">
        <f>IF($B2432="", "", IF(IFERROR(INDEX(Meals!$C$11:$C$260, MATCH($B2432, Meals!$B$11:$B$260, 0)), "")="", "", IFERROR(INDEX(Meals!$C$11:$C$260, MATCH($B2432, Meals!$B$11:$B$260, 0)), "")))</f>
        <v/>
      </c>
      <c r="K2432" s="4"/>
      <c r="L2432" s="72" t="str">
        <f t="shared" si="562"/>
        <v/>
      </c>
      <c r="M2432" s="73" t="str">
        <f t="shared" si="563"/>
        <v/>
      </c>
      <c r="N2432" s="4"/>
      <c r="O2432" s="78" t="str">
        <f t="shared" si="564"/>
        <v/>
      </c>
      <c r="P2432" s="79" t="str">
        <f t="shared" si="565"/>
        <v/>
      </c>
      <c r="Q2432" s="4"/>
      <c r="R2432" s="90" t="str">
        <f t="shared" si="566"/>
        <v/>
      </c>
      <c r="S2432" s="4"/>
      <c r="Y2432" s="18" t="str">
        <f t="shared" si="567"/>
        <v/>
      </c>
      <c r="AA2432" s="18" t="str">
        <f t="shared" si="558"/>
        <v/>
      </c>
      <c r="AB2432" s="18" t="str">
        <f t="shared" si="559"/>
        <v/>
      </c>
      <c r="AC2432" s="18" t="str">
        <f t="shared" si="568"/>
        <v/>
      </c>
      <c r="AD2432" s="18" t="str">
        <f t="shared" si="568"/>
        <v/>
      </c>
      <c r="AE2432" s="18" t="str">
        <f t="shared" si="569"/>
        <v/>
      </c>
      <c r="AG2432" s="95" t="str">
        <f>IF($C2432="", "", IF(IFERROR(INDEX(Ingredients!C$11:C$310, MATCH($C2432, Ingredients!$B$11:$B$310, 0)), "")="", "", IFERROR(INDEX(Ingredients!C$11:C$310, MATCH($C2432, Ingredients!$B$11:$B$310, 0)), "")))</f>
        <v/>
      </c>
      <c r="AH2432" s="105" t="str">
        <f>IF($C2432="", "", IF(IFERROR(INDEX(Ingredients!D$11:D$310, MATCH($C2432, Ingredients!$B$11:$B$310, 0)), "")="", "", IFERROR(INDEX(Ingredients!D$11:D$310, MATCH($C2432, Ingredients!$B$11:$B$310, 0)), "")))</f>
        <v/>
      </c>
      <c r="AI2432" s="106" t="str">
        <f>IF($C2432="", "", IF(IFERROR(INDEX(Ingredients!E$11:E$310, MATCH($C2432, Ingredients!$B$11:$B$310, 0)), "")="", "", IFERROR(INDEX(Ingredients!E$11:E$310, MATCH($C2432, Ingredients!$B$11:$B$310, 0)), "")))</f>
        <v/>
      </c>
      <c r="AJ2432" s="108" t="str">
        <f>IF($C2432="", "", IF(IFERROR(INDEX(Ingredients!F$11:F$310, MATCH($C2432, Ingredients!$B$11:$B$310, 0)), "")="", "", IFERROR(INDEX(Ingredients!F$11:F$310, MATCH($C2432, Ingredients!$B$11:$B$310, 0)), "")))</f>
        <v/>
      </c>
      <c r="AK2432" s="106" t="str">
        <f>IF($C2432="", "", IF(IFERROR(INDEX(Ingredients!G$11:G$310, MATCH($C2432, Ingredients!$B$11:$B$310, 0)), "")="", "", IFERROR(INDEX(Ingredients!G$11:G$310, MATCH($C2432, Ingredients!$B$11:$B$310, 0)), "")))</f>
        <v/>
      </c>
      <c r="AL2432" s="79" t="str">
        <f>IF($C2432="", "", IF(IFERROR(INDEX(Ingredients!H$11:H$310, MATCH($C2432, Ingredients!$B$11:$B$310, 0)), "")="", "", IFERROR(INDEX(Ingredients!H$11:H$310, MATCH($C2432, Ingredients!$B$11:$B$310, 0)), "")))</f>
        <v/>
      </c>
      <c r="AN2432" s="83" t="str">
        <f t="shared" si="560"/>
        <v/>
      </c>
      <c r="AP2432" s="114" t="str">
        <f t="shared" si="570"/>
        <v/>
      </c>
      <c r="AR2432" s="117" t="str">
        <f>IF($C2432="", "", IF(IFERROR(INDEX(Ingredients!$AI$11:$AI$310, MATCH($C2432, Ingredients!$B$11:$B$310, 0)), "")="", "", IFERROR(INDEX(Ingredients!$AI$11:$AI$310, MATCH($C2432, Ingredients!$B$11:$B$310, 0)), "")))</f>
        <v/>
      </c>
      <c r="AT2432" s="120" t="str">
        <f t="shared" si="571"/>
        <v/>
      </c>
      <c r="AV2432" s="90" t="str">
        <f t="shared" si="561"/>
        <v/>
      </c>
      <c r="AX2432" s="90" t="str">
        <f>IF($AV2432="", "", COUNTIF($AV$11:$AV$5010, "&lt;"&amp;$AV2432)+1+COUNTIF($AV$11:$AV2432, $AV2432)-1)</f>
        <v/>
      </c>
      <c r="AZ2432" s="111" t="str">
        <f>IF($B2432="", "", SUMIF('Shopping List'!$AV$11:$AV$25, $B2432, 'Shopping List'!$BN$11:$BN$25))</f>
        <v/>
      </c>
      <c r="BB2432" s="117" t="str">
        <f t="shared" si="572"/>
        <v/>
      </c>
    </row>
    <row r="2433" spans="1:54" x14ac:dyDescent="0.25">
      <c r="A2433" s="4"/>
      <c r="B2433" s="37"/>
      <c r="C2433" s="124"/>
      <c r="D2433" s="39"/>
      <c r="E2433" s="125"/>
      <c r="F2433" s="48"/>
      <c r="G2433" s="4"/>
      <c r="H2433" s="4"/>
      <c r="I2433" s="95" t="str">
        <f>IF($C2433="", "", IF(IFERROR(INDEX(Ingredients!$C$11:$C$310, MATCH($C2433, Ingredients!$B$11:$B$310, 0)), "")="", "", IFERROR(INDEX(Ingredients!$C$11:$C$310, MATCH($C2433, Ingredients!$B$11:$B$310, 0)), "")))</f>
        <v/>
      </c>
      <c r="J2433" s="73" t="str">
        <f>IF($B2433="", "", IF(IFERROR(INDEX(Meals!$C$11:$C$260, MATCH($B2433, Meals!$B$11:$B$260, 0)), "")="", "", IFERROR(INDEX(Meals!$C$11:$C$260, MATCH($B2433, Meals!$B$11:$B$260, 0)), "")))</f>
        <v/>
      </c>
      <c r="K2433" s="4"/>
      <c r="L2433" s="72" t="str">
        <f t="shared" si="562"/>
        <v/>
      </c>
      <c r="M2433" s="73" t="str">
        <f t="shared" si="563"/>
        <v/>
      </c>
      <c r="N2433" s="4"/>
      <c r="O2433" s="78" t="str">
        <f t="shared" si="564"/>
        <v/>
      </c>
      <c r="P2433" s="79" t="str">
        <f t="shared" si="565"/>
        <v/>
      </c>
      <c r="Q2433" s="4"/>
      <c r="R2433" s="90" t="str">
        <f t="shared" si="566"/>
        <v/>
      </c>
      <c r="S2433" s="4"/>
      <c r="Y2433" s="18" t="str">
        <f t="shared" si="567"/>
        <v/>
      </c>
      <c r="AA2433" s="18" t="str">
        <f t="shared" si="558"/>
        <v/>
      </c>
      <c r="AB2433" s="18" t="str">
        <f t="shared" si="559"/>
        <v/>
      </c>
      <c r="AC2433" s="18" t="str">
        <f t="shared" si="568"/>
        <v/>
      </c>
      <c r="AD2433" s="18" t="str">
        <f t="shared" si="568"/>
        <v/>
      </c>
      <c r="AE2433" s="18" t="str">
        <f t="shared" si="569"/>
        <v/>
      </c>
      <c r="AG2433" s="95" t="str">
        <f>IF($C2433="", "", IF(IFERROR(INDEX(Ingredients!C$11:C$310, MATCH($C2433, Ingredients!$B$11:$B$310, 0)), "")="", "", IFERROR(INDEX(Ingredients!C$11:C$310, MATCH($C2433, Ingredients!$B$11:$B$310, 0)), "")))</f>
        <v/>
      </c>
      <c r="AH2433" s="105" t="str">
        <f>IF($C2433="", "", IF(IFERROR(INDEX(Ingredients!D$11:D$310, MATCH($C2433, Ingredients!$B$11:$B$310, 0)), "")="", "", IFERROR(INDEX(Ingredients!D$11:D$310, MATCH($C2433, Ingredients!$B$11:$B$310, 0)), "")))</f>
        <v/>
      </c>
      <c r="AI2433" s="106" t="str">
        <f>IF($C2433="", "", IF(IFERROR(INDEX(Ingredients!E$11:E$310, MATCH($C2433, Ingredients!$B$11:$B$310, 0)), "")="", "", IFERROR(INDEX(Ingredients!E$11:E$310, MATCH($C2433, Ingredients!$B$11:$B$310, 0)), "")))</f>
        <v/>
      </c>
      <c r="AJ2433" s="108" t="str">
        <f>IF($C2433="", "", IF(IFERROR(INDEX(Ingredients!F$11:F$310, MATCH($C2433, Ingredients!$B$11:$B$310, 0)), "")="", "", IFERROR(INDEX(Ingredients!F$11:F$310, MATCH($C2433, Ingredients!$B$11:$B$310, 0)), "")))</f>
        <v/>
      </c>
      <c r="AK2433" s="106" t="str">
        <f>IF($C2433="", "", IF(IFERROR(INDEX(Ingredients!G$11:G$310, MATCH($C2433, Ingredients!$B$11:$B$310, 0)), "")="", "", IFERROR(INDEX(Ingredients!G$11:G$310, MATCH($C2433, Ingredients!$B$11:$B$310, 0)), "")))</f>
        <v/>
      </c>
      <c r="AL2433" s="79" t="str">
        <f>IF($C2433="", "", IF(IFERROR(INDEX(Ingredients!H$11:H$310, MATCH($C2433, Ingredients!$B$11:$B$310, 0)), "")="", "", IFERROR(INDEX(Ingredients!H$11:H$310, MATCH($C2433, Ingredients!$B$11:$B$310, 0)), "")))</f>
        <v/>
      </c>
      <c r="AN2433" s="83" t="str">
        <f t="shared" si="560"/>
        <v/>
      </c>
      <c r="AP2433" s="114" t="str">
        <f t="shared" si="570"/>
        <v/>
      </c>
      <c r="AR2433" s="117" t="str">
        <f>IF($C2433="", "", IF(IFERROR(INDEX(Ingredients!$AI$11:$AI$310, MATCH($C2433, Ingredients!$B$11:$B$310, 0)), "")="", "", IFERROR(INDEX(Ingredients!$AI$11:$AI$310, MATCH($C2433, Ingredients!$B$11:$B$310, 0)), "")))</f>
        <v/>
      </c>
      <c r="AT2433" s="120" t="str">
        <f t="shared" si="571"/>
        <v/>
      </c>
      <c r="AV2433" s="90" t="str">
        <f t="shared" si="561"/>
        <v/>
      </c>
      <c r="AX2433" s="90" t="str">
        <f>IF($AV2433="", "", COUNTIF($AV$11:$AV$5010, "&lt;"&amp;$AV2433)+1+COUNTIF($AV$11:$AV2433, $AV2433)-1)</f>
        <v/>
      </c>
      <c r="AZ2433" s="111" t="str">
        <f>IF($B2433="", "", SUMIF('Shopping List'!$AV$11:$AV$25, $B2433, 'Shopping List'!$BN$11:$BN$25))</f>
        <v/>
      </c>
      <c r="BB2433" s="117" t="str">
        <f t="shared" si="572"/>
        <v/>
      </c>
    </row>
    <row r="2434" spans="1:54" x14ac:dyDescent="0.25">
      <c r="A2434" s="4"/>
      <c r="B2434" s="37"/>
      <c r="C2434" s="124"/>
      <c r="D2434" s="39"/>
      <c r="E2434" s="125"/>
      <c r="F2434" s="48"/>
      <c r="G2434" s="4"/>
      <c r="H2434" s="4"/>
      <c r="I2434" s="95" t="str">
        <f>IF($C2434="", "", IF(IFERROR(INDEX(Ingredients!$C$11:$C$310, MATCH($C2434, Ingredients!$B$11:$B$310, 0)), "")="", "", IFERROR(INDEX(Ingredients!$C$11:$C$310, MATCH($C2434, Ingredients!$B$11:$B$310, 0)), "")))</f>
        <v/>
      </c>
      <c r="J2434" s="73" t="str">
        <f>IF($B2434="", "", IF(IFERROR(INDEX(Meals!$C$11:$C$260, MATCH($B2434, Meals!$B$11:$B$260, 0)), "")="", "", IFERROR(INDEX(Meals!$C$11:$C$260, MATCH($B2434, Meals!$B$11:$B$260, 0)), "")))</f>
        <v/>
      </c>
      <c r="K2434" s="4"/>
      <c r="L2434" s="72" t="str">
        <f t="shared" si="562"/>
        <v/>
      </c>
      <c r="M2434" s="73" t="str">
        <f t="shared" si="563"/>
        <v/>
      </c>
      <c r="N2434" s="4"/>
      <c r="O2434" s="78" t="str">
        <f t="shared" si="564"/>
        <v/>
      </c>
      <c r="P2434" s="79" t="str">
        <f t="shared" si="565"/>
        <v/>
      </c>
      <c r="Q2434" s="4"/>
      <c r="R2434" s="90" t="str">
        <f t="shared" si="566"/>
        <v/>
      </c>
      <c r="S2434" s="4"/>
      <c r="Y2434" s="18" t="str">
        <f t="shared" si="567"/>
        <v/>
      </c>
      <c r="AA2434" s="18" t="str">
        <f t="shared" si="558"/>
        <v/>
      </c>
      <c r="AB2434" s="18" t="str">
        <f t="shared" si="559"/>
        <v/>
      </c>
      <c r="AC2434" s="18" t="str">
        <f t="shared" si="568"/>
        <v/>
      </c>
      <c r="AD2434" s="18" t="str">
        <f t="shared" si="568"/>
        <v/>
      </c>
      <c r="AE2434" s="18" t="str">
        <f t="shared" si="569"/>
        <v/>
      </c>
      <c r="AG2434" s="95" t="str">
        <f>IF($C2434="", "", IF(IFERROR(INDEX(Ingredients!C$11:C$310, MATCH($C2434, Ingredients!$B$11:$B$310, 0)), "")="", "", IFERROR(INDEX(Ingredients!C$11:C$310, MATCH($C2434, Ingredients!$B$11:$B$310, 0)), "")))</f>
        <v/>
      </c>
      <c r="AH2434" s="105" t="str">
        <f>IF($C2434="", "", IF(IFERROR(INDEX(Ingredients!D$11:D$310, MATCH($C2434, Ingredients!$B$11:$B$310, 0)), "")="", "", IFERROR(INDEX(Ingredients!D$11:D$310, MATCH($C2434, Ingredients!$B$11:$B$310, 0)), "")))</f>
        <v/>
      </c>
      <c r="AI2434" s="106" t="str">
        <f>IF($C2434="", "", IF(IFERROR(INDEX(Ingredients!E$11:E$310, MATCH($C2434, Ingredients!$B$11:$B$310, 0)), "")="", "", IFERROR(INDEX(Ingredients!E$11:E$310, MATCH($C2434, Ingredients!$B$11:$B$310, 0)), "")))</f>
        <v/>
      </c>
      <c r="AJ2434" s="108" t="str">
        <f>IF($C2434="", "", IF(IFERROR(INDEX(Ingredients!F$11:F$310, MATCH($C2434, Ingredients!$B$11:$B$310, 0)), "")="", "", IFERROR(INDEX(Ingredients!F$11:F$310, MATCH($C2434, Ingredients!$B$11:$B$310, 0)), "")))</f>
        <v/>
      </c>
      <c r="AK2434" s="106" t="str">
        <f>IF($C2434="", "", IF(IFERROR(INDEX(Ingredients!G$11:G$310, MATCH($C2434, Ingredients!$B$11:$B$310, 0)), "")="", "", IFERROR(INDEX(Ingredients!G$11:G$310, MATCH($C2434, Ingredients!$B$11:$B$310, 0)), "")))</f>
        <v/>
      </c>
      <c r="AL2434" s="79" t="str">
        <f>IF($C2434="", "", IF(IFERROR(INDEX(Ingredients!H$11:H$310, MATCH($C2434, Ingredients!$B$11:$B$310, 0)), "")="", "", IFERROR(INDEX(Ingredients!H$11:H$310, MATCH($C2434, Ingredients!$B$11:$B$310, 0)), "")))</f>
        <v/>
      </c>
      <c r="AN2434" s="83" t="str">
        <f t="shared" si="560"/>
        <v/>
      </c>
      <c r="AP2434" s="114" t="str">
        <f t="shared" si="570"/>
        <v/>
      </c>
      <c r="AR2434" s="117" t="str">
        <f>IF($C2434="", "", IF(IFERROR(INDEX(Ingredients!$AI$11:$AI$310, MATCH($C2434, Ingredients!$B$11:$B$310, 0)), "")="", "", IFERROR(INDEX(Ingredients!$AI$11:$AI$310, MATCH($C2434, Ingredients!$B$11:$B$310, 0)), "")))</f>
        <v/>
      </c>
      <c r="AT2434" s="120" t="str">
        <f t="shared" si="571"/>
        <v/>
      </c>
      <c r="AV2434" s="90" t="str">
        <f t="shared" si="561"/>
        <v/>
      </c>
      <c r="AX2434" s="90" t="str">
        <f>IF($AV2434="", "", COUNTIF($AV$11:$AV$5010, "&lt;"&amp;$AV2434)+1+COUNTIF($AV$11:$AV2434, $AV2434)-1)</f>
        <v/>
      </c>
      <c r="AZ2434" s="111" t="str">
        <f>IF($B2434="", "", SUMIF('Shopping List'!$AV$11:$AV$25, $B2434, 'Shopping List'!$BN$11:$BN$25))</f>
        <v/>
      </c>
      <c r="BB2434" s="117" t="str">
        <f t="shared" si="572"/>
        <v/>
      </c>
    </row>
    <row r="2435" spans="1:54" x14ac:dyDescent="0.25">
      <c r="A2435" s="4"/>
      <c r="B2435" s="37"/>
      <c r="C2435" s="124"/>
      <c r="D2435" s="39"/>
      <c r="E2435" s="125"/>
      <c r="F2435" s="48"/>
      <c r="G2435" s="4"/>
      <c r="H2435" s="4"/>
      <c r="I2435" s="95" t="str">
        <f>IF($C2435="", "", IF(IFERROR(INDEX(Ingredients!$C$11:$C$310, MATCH($C2435, Ingredients!$B$11:$B$310, 0)), "")="", "", IFERROR(INDEX(Ingredients!$C$11:$C$310, MATCH($C2435, Ingredients!$B$11:$B$310, 0)), "")))</f>
        <v/>
      </c>
      <c r="J2435" s="73" t="str">
        <f>IF($B2435="", "", IF(IFERROR(INDEX(Meals!$C$11:$C$260, MATCH($B2435, Meals!$B$11:$B$260, 0)), "")="", "", IFERROR(INDEX(Meals!$C$11:$C$260, MATCH($B2435, Meals!$B$11:$B$260, 0)), "")))</f>
        <v/>
      </c>
      <c r="K2435" s="4"/>
      <c r="L2435" s="72" t="str">
        <f t="shared" si="562"/>
        <v/>
      </c>
      <c r="M2435" s="73" t="str">
        <f t="shared" si="563"/>
        <v/>
      </c>
      <c r="N2435" s="4"/>
      <c r="O2435" s="78" t="str">
        <f t="shared" si="564"/>
        <v/>
      </c>
      <c r="P2435" s="79" t="str">
        <f t="shared" si="565"/>
        <v/>
      </c>
      <c r="Q2435" s="4"/>
      <c r="R2435" s="90" t="str">
        <f t="shared" si="566"/>
        <v/>
      </c>
      <c r="S2435" s="4"/>
      <c r="Y2435" s="18" t="str">
        <f t="shared" si="567"/>
        <v/>
      </c>
      <c r="AA2435" s="18" t="str">
        <f t="shared" si="558"/>
        <v/>
      </c>
      <c r="AB2435" s="18" t="str">
        <f t="shared" si="559"/>
        <v/>
      </c>
      <c r="AC2435" s="18" t="str">
        <f t="shared" si="568"/>
        <v/>
      </c>
      <c r="AD2435" s="18" t="str">
        <f t="shared" si="568"/>
        <v/>
      </c>
      <c r="AE2435" s="18" t="str">
        <f t="shared" si="569"/>
        <v/>
      </c>
      <c r="AG2435" s="95" t="str">
        <f>IF($C2435="", "", IF(IFERROR(INDEX(Ingredients!C$11:C$310, MATCH($C2435, Ingredients!$B$11:$B$310, 0)), "")="", "", IFERROR(INDEX(Ingredients!C$11:C$310, MATCH($C2435, Ingredients!$B$11:$B$310, 0)), "")))</f>
        <v/>
      </c>
      <c r="AH2435" s="105" t="str">
        <f>IF($C2435="", "", IF(IFERROR(INDEX(Ingredients!D$11:D$310, MATCH($C2435, Ingredients!$B$11:$B$310, 0)), "")="", "", IFERROR(INDEX(Ingredients!D$11:D$310, MATCH($C2435, Ingredients!$B$11:$B$310, 0)), "")))</f>
        <v/>
      </c>
      <c r="AI2435" s="106" t="str">
        <f>IF($C2435="", "", IF(IFERROR(INDEX(Ingredients!E$11:E$310, MATCH($C2435, Ingredients!$B$11:$B$310, 0)), "")="", "", IFERROR(INDEX(Ingredients!E$11:E$310, MATCH($C2435, Ingredients!$B$11:$B$310, 0)), "")))</f>
        <v/>
      </c>
      <c r="AJ2435" s="108" t="str">
        <f>IF($C2435="", "", IF(IFERROR(INDEX(Ingredients!F$11:F$310, MATCH($C2435, Ingredients!$B$11:$B$310, 0)), "")="", "", IFERROR(INDEX(Ingredients!F$11:F$310, MATCH($C2435, Ingredients!$B$11:$B$310, 0)), "")))</f>
        <v/>
      </c>
      <c r="AK2435" s="106" t="str">
        <f>IF($C2435="", "", IF(IFERROR(INDEX(Ingredients!G$11:G$310, MATCH($C2435, Ingredients!$B$11:$B$310, 0)), "")="", "", IFERROR(INDEX(Ingredients!G$11:G$310, MATCH($C2435, Ingredients!$B$11:$B$310, 0)), "")))</f>
        <v/>
      </c>
      <c r="AL2435" s="79" t="str">
        <f>IF($C2435="", "", IF(IFERROR(INDEX(Ingredients!H$11:H$310, MATCH($C2435, Ingredients!$B$11:$B$310, 0)), "")="", "", IFERROR(INDEX(Ingredients!H$11:H$310, MATCH($C2435, Ingredients!$B$11:$B$310, 0)), "")))</f>
        <v/>
      </c>
      <c r="AN2435" s="83" t="str">
        <f t="shared" si="560"/>
        <v/>
      </c>
      <c r="AP2435" s="114" t="str">
        <f t="shared" si="570"/>
        <v/>
      </c>
      <c r="AR2435" s="117" t="str">
        <f>IF($C2435="", "", IF(IFERROR(INDEX(Ingredients!$AI$11:$AI$310, MATCH($C2435, Ingredients!$B$11:$B$310, 0)), "")="", "", IFERROR(INDEX(Ingredients!$AI$11:$AI$310, MATCH($C2435, Ingredients!$B$11:$B$310, 0)), "")))</f>
        <v/>
      </c>
      <c r="AT2435" s="120" t="str">
        <f t="shared" si="571"/>
        <v/>
      </c>
      <c r="AV2435" s="90" t="str">
        <f t="shared" si="561"/>
        <v/>
      </c>
      <c r="AX2435" s="90" t="str">
        <f>IF($AV2435="", "", COUNTIF($AV$11:$AV$5010, "&lt;"&amp;$AV2435)+1+COUNTIF($AV$11:$AV2435, $AV2435)-1)</f>
        <v/>
      </c>
      <c r="AZ2435" s="111" t="str">
        <f>IF($B2435="", "", SUMIF('Shopping List'!$AV$11:$AV$25, $B2435, 'Shopping List'!$BN$11:$BN$25))</f>
        <v/>
      </c>
      <c r="BB2435" s="117" t="str">
        <f t="shared" si="572"/>
        <v/>
      </c>
    </row>
    <row r="2436" spans="1:54" x14ac:dyDescent="0.25">
      <c r="A2436" s="4"/>
      <c r="B2436" s="37"/>
      <c r="C2436" s="124"/>
      <c r="D2436" s="39"/>
      <c r="E2436" s="125"/>
      <c r="F2436" s="48"/>
      <c r="G2436" s="4"/>
      <c r="H2436" s="4"/>
      <c r="I2436" s="95" t="str">
        <f>IF($C2436="", "", IF(IFERROR(INDEX(Ingredients!$C$11:$C$310, MATCH($C2436, Ingredients!$B$11:$B$310, 0)), "")="", "", IFERROR(INDEX(Ingredients!$C$11:$C$310, MATCH($C2436, Ingredients!$B$11:$B$310, 0)), "")))</f>
        <v/>
      </c>
      <c r="J2436" s="73" t="str">
        <f>IF($B2436="", "", IF(IFERROR(INDEX(Meals!$C$11:$C$260, MATCH($B2436, Meals!$B$11:$B$260, 0)), "")="", "", IFERROR(INDEX(Meals!$C$11:$C$260, MATCH($B2436, Meals!$B$11:$B$260, 0)), "")))</f>
        <v/>
      </c>
      <c r="K2436" s="4"/>
      <c r="L2436" s="72" t="str">
        <f t="shared" si="562"/>
        <v/>
      </c>
      <c r="M2436" s="73" t="str">
        <f t="shared" si="563"/>
        <v/>
      </c>
      <c r="N2436" s="4"/>
      <c r="O2436" s="78" t="str">
        <f t="shared" si="564"/>
        <v/>
      </c>
      <c r="P2436" s="79" t="str">
        <f t="shared" si="565"/>
        <v/>
      </c>
      <c r="Q2436" s="4"/>
      <c r="R2436" s="90" t="str">
        <f t="shared" si="566"/>
        <v/>
      </c>
      <c r="S2436" s="4"/>
      <c r="Y2436" s="18" t="str">
        <f t="shared" si="567"/>
        <v/>
      </c>
      <c r="AA2436" s="18" t="str">
        <f t="shared" si="558"/>
        <v/>
      </c>
      <c r="AB2436" s="18" t="str">
        <f t="shared" si="559"/>
        <v/>
      </c>
      <c r="AC2436" s="18" t="str">
        <f t="shared" si="568"/>
        <v/>
      </c>
      <c r="AD2436" s="18" t="str">
        <f t="shared" si="568"/>
        <v/>
      </c>
      <c r="AE2436" s="18" t="str">
        <f t="shared" si="569"/>
        <v/>
      </c>
      <c r="AG2436" s="95" t="str">
        <f>IF($C2436="", "", IF(IFERROR(INDEX(Ingredients!C$11:C$310, MATCH($C2436, Ingredients!$B$11:$B$310, 0)), "")="", "", IFERROR(INDEX(Ingredients!C$11:C$310, MATCH($C2436, Ingredients!$B$11:$B$310, 0)), "")))</f>
        <v/>
      </c>
      <c r="AH2436" s="105" t="str">
        <f>IF($C2436="", "", IF(IFERROR(INDEX(Ingredients!D$11:D$310, MATCH($C2436, Ingredients!$B$11:$B$310, 0)), "")="", "", IFERROR(INDEX(Ingredients!D$11:D$310, MATCH($C2436, Ingredients!$B$11:$B$310, 0)), "")))</f>
        <v/>
      </c>
      <c r="AI2436" s="106" t="str">
        <f>IF($C2436="", "", IF(IFERROR(INDEX(Ingredients!E$11:E$310, MATCH($C2436, Ingredients!$B$11:$B$310, 0)), "")="", "", IFERROR(INDEX(Ingredients!E$11:E$310, MATCH($C2436, Ingredients!$B$11:$B$310, 0)), "")))</f>
        <v/>
      </c>
      <c r="AJ2436" s="108" t="str">
        <f>IF($C2436="", "", IF(IFERROR(INDEX(Ingredients!F$11:F$310, MATCH($C2436, Ingredients!$B$11:$B$310, 0)), "")="", "", IFERROR(INDEX(Ingredients!F$11:F$310, MATCH($C2436, Ingredients!$B$11:$B$310, 0)), "")))</f>
        <v/>
      </c>
      <c r="AK2436" s="106" t="str">
        <f>IF($C2436="", "", IF(IFERROR(INDEX(Ingredients!G$11:G$310, MATCH($C2436, Ingredients!$B$11:$B$310, 0)), "")="", "", IFERROR(INDEX(Ingredients!G$11:G$310, MATCH($C2436, Ingredients!$B$11:$B$310, 0)), "")))</f>
        <v/>
      </c>
      <c r="AL2436" s="79" t="str">
        <f>IF($C2436="", "", IF(IFERROR(INDEX(Ingredients!H$11:H$310, MATCH($C2436, Ingredients!$B$11:$B$310, 0)), "")="", "", IFERROR(INDEX(Ingredients!H$11:H$310, MATCH($C2436, Ingredients!$B$11:$B$310, 0)), "")))</f>
        <v/>
      </c>
      <c r="AN2436" s="83" t="str">
        <f t="shared" si="560"/>
        <v/>
      </c>
      <c r="AP2436" s="114" t="str">
        <f t="shared" si="570"/>
        <v/>
      </c>
      <c r="AR2436" s="117" t="str">
        <f>IF($C2436="", "", IF(IFERROR(INDEX(Ingredients!$AI$11:$AI$310, MATCH($C2436, Ingredients!$B$11:$B$310, 0)), "")="", "", IFERROR(INDEX(Ingredients!$AI$11:$AI$310, MATCH($C2436, Ingredients!$B$11:$B$310, 0)), "")))</f>
        <v/>
      </c>
      <c r="AT2436" s="120" t="str">
        <f t="shared" si="571"/>
        <v/>
      </c>
      <c r="AV2436" s="90" t="str">
        <f t="shared" si="561"/>
        <v/>
      </c>
      <c r="AX2436" s="90" t="str">
        <f>IF($AV2436="", "", COUNTIF($AV$11:$AV$5010, "&lt;"&amp;$AV2436)+1+COUNTIF($AV$11:$AV2436, $AV2436)-1)</f>
        <v/>
      </c>
      <c r="AZ2436" s="111" t="str">
        <f>IF($B2436="", "", SUMIF('Shopping List'!$AV$11:$AV$25, $B2436, 'Shopping List'!$BN$11:$BN$25))</f>
        <v/>
      </c>
      <c r="BB2436" s="117" t="str">
        <f t="shared" si="572"/>
        <v/>
      </c>
    </row>
    <row r="2437" spans="1:54" x14ac:dyDescent="0.25">
      <c r="A2437" s="4"/>
      <c r="B2437" s="37"/>
      <c r="C2437" s="124"/>
      <c r="D2437" s="39"/>
      <c r="E2437" s="125"/>
      <c r="F2437" s="48"/>
      <c r="G2437" s="4"/>
      <c r="H2437" s="4"/>
      <c r="I2437" s="95" t="str">
        <f>IF($C2437="", "", IF(IFERROR(INDEX(Ingredients!$C$11:$C$310, MATCH($C2437, Ingredients!$B$11:$B$310, 0)), "")="", "", IFERROR(INDEX(Ingredients!$C$11:$C$310, MATCH($C2437, Ingredients!$B$11:$B$310, 0)), "")))</f>
        <v/>
      </c>
      <c r="J2437" s="73" t="str">
        <f>IF($B2437="", "", IF(IFERROR(INDEX(Meals!$C$11:$C$260, MATCH($B2437, Meals!$B$11:$B$260, 0)), "")="", "", IFERROR(INDEX(Meals!$C$11:$C$260, MATCH($B2437, Meals!$B$11:$B$260, 0)), "")))</f>
        <v/>
      </c>
      <c r="K2437" s="4"/>
      <c r="L2437" s="72" t="str">
        <f t="shared" si="562"/>
        <v/>
      </c>
      <c r="M2437" s="73" t="str">
        <f t="shared" si="563"/>
        <v/>
      </c>
      <c r="N2437" s="4"/>
      <c r="O2437" s="78" t="str">
        <f t="shared" si="564"/>
        <v/>
      </c>
      <c r="P2437" s="79" t="str">
        <f t="shared" si="565"/>
        <v/>
      </c>
      <c r="Q2437" s="4"/>
      <c r="R2437" s="90" t="str">
        <f t="shared" si="566"/>
        <v/>
      </c>
      <c r="S2437" s="4"/>
      <c r="Y2437" s="18" t="str">
        <f t="shared" si="567"/>
        <v/>
      </c>
      <c r="AA2437" s="18" t="str">
        <f t="shared" si="558"/>
        <v/>
      </c>
      <c r="AB2437" s="18" t="str">
        <f t="shared" si="559"/>
        <v/>
      </c>
      <c r="AC2437" s="18" t="str">
        <f t="shared" si="568"/>
        <v/>
      </c>
      <c r="AD2437" s="18" t="str">
        <f t="shared" si="568"/>
        <v/>
      </c>
      <c r="AE2437" s="18" t="str">
        <f t="shared" si="569"/>
        <v/>
      </c>
      <c r="AG2437" s="95" t="str">
        <f>IF($C2437="", "", IF(IFERROR(INDEX(Ingredients!C$11:C$310, MATCH($C2437, Ingredients!$B$11:$B$310, 0)), "")="", "", IFERROR(INDEX(Ingredients!C$11:C$310, MATCH($C2437, Ingredients!$B$11:$B$310, 0)), "")))</f>
        <v/>
      </c>
      <c r="AH2437" s="105" t="str">
        <f>IF($C2437="", "", IF(IFERROR(INDEX(Ingredients!D$11:D$310, MATCH($C2437, Ingredients!$B$11:$B$310, 0)), "")="", "", IFERROR(INDEX(Ingredients!D$11:D$310, MATCH($C2437, Ingredients!$B$11:$B$310, 0)), "")))</f>
        <v/>
      </c>
      <c r="AI2437" s="106" t="str">
        <f>IF($C2437="", "", IF(IFERROR(INDEX(Ingredients!E$11:E$310, MATCH($C2437, Ingredients!$B$11:$B$310, 0)), "")="", "", IFERROR(INDEX(Ingredients!E$11:E$310, MATCH($C2437, Ingredients!$B$11:$B$310, 0)), "")))</f>
        <v/>
      </c>
      <c r="AJ2437" s="108" t="str">
        <f>IF($C2437="", "", IF(IFERROR(INDEX(Ingredients!F$11:F$310, MATCH($C2437, Ingredients!$B$11:$B$310, 0)), "")="", "", IFERROR(INDEX(Ingredients!F$11:F$310, MATCH($C2437, Ingredients!$B$11:$B$310, 0)), "")))</f>
        <v/>
      </c>
      <c r="AK2437" s="106" t="str">
        <f>IF($C2437="", "", IF(IFERROR(INDEX(Ingredients!G$11:G$310, MATCH($C2437, Ingredients!$B$11:$B$310, 0)), "")="", "", IFERROR(INDEX(Ingredients!G$11:G$310, MATCH($C2437, Ingredients!$B$11:$B$310, 0)), "")))</f>
        <v/>
      </c>
      <c r="AL2437" s="79" t="str">
        <f>IF($C2437="", "", IF(IFERROR(INDEX(Ingredients!H$11:H$310, MATCH($C2437, Ingredients!$B$11:$B$310, 0)), "")="", "", IFERROR(INDEX(Ingredients!H$11:H$310, MATCH($C2437, Ingredients!$B$11:$B$310, 0)), "")))</f>
        <v/>
      </c>
      <c r="AN2437" s="83" t="str">
        <f t="shared" si="560"/>
        <v/>
      </c>
      <c r="AP2437" s="114" t="str">
        <f t="shared" si="570"/>
        <v/>
      </c>
      <c r="AR2437" s="117" t="str">
        <f>IF($C2437="", "", IF(IFERROR(INDEX(Ingredients!$AI$11:$AI$310, MATCH($C2437, Ingredients!$B$11:$B$310, 0)), "")="", "", IFERROR(INDEX(Ingredients!$AI$11:$AI$310, MATCH($C2437, Ingredients!$B$11:$B$310, 0)), "")))</f>
        <v/>
      </c>
      <c r="AT2437" s="120" t="str">
        <f t="shared" si="571"/>
        <v/>
      </c>
      <c r="AV2437" s="90" t="str">
        <f t="shared" si="561"/>
        <v/>
      </c>
      <c r="AX2437" s="90" t="str">
        <f>IF($AV2437="", "", COUNTIF($AV$11:$AV$5010, "&lt;"&amp;$AV2437)+1+COUNTIF($AV$11:$AV2437, $AV2437)-1)</f>
        <v/>
      </c>
      <c r="AZ2437" s="111" t="str">
        <f>IF($B2437="", "", SUMIF('Shopping List'!$AV$11:$AV$25, $B2437, 'Shopping List'!$BN$11:$BN$25))</f>
        <v/>
      </c>
      <c r="BB2437" s="117" t="str">
        <f t="shared" si="572"/>
        <v/>
      </c>
    </row>
    <row r="2438" spans="1:54" x14ac:dyDescent="0.25">
      <c r="A2438" s="4"/>
      <c r="B2438" s="37"/>
      <c r="C2438" s="124"/>
      <c r="D2438" s="39"/>
      <c r="E2438" s="125"/>
      <c r="F2438" s="48"/>
      <c r="G2438" s="4"/>
      <c r="H2438" s="4"/>
      <c r="I2438" s="95" t="str">
        <f>IF($C2438="", "", IF(IFERROR(INDEX(Ingredients!$C$11:$C$310, MATCH($C2438, Ingredients!$B$11:$B$310, 0)), "")="", "", IFERROR(INDEX(Ingredients!$C$11:$C$310, MATCH($C2438, Ingredients!$B$11:$B$310, 0)), "")))</f>
        <v/>
      </c>
      <c r="J2438" s="73" t="str">
        <f>IF($B2438="", "", IF(IFERROR(INDEX(Meals!$C$11:$C$260, MATCH($B2438, Meals!$B$11:$B$260, 0)), "")="", "", IFERROR(INDEX(Meals!$C$11:$C$260, MATCH($B2438, Meals!$B$11:$B$260, 0)), "")))</f>
        <v/>
      </c>
      <c r="K2438" s="4"/>
      <c r="L2438" s="72" t="str">
        <f t="shared" si="562"/>
        <v/>
      </c>
      <c r="M2438" s="73" t="str">
        <f t="shared" si="563"/>
        <v/>
      </c>
      <c r="N2438" s="4"/>
      <c r="O2438" s="78" t="str">
        <f t="shared" si="564"/>
        <v/>
      </c>
      <c r="P2438" s="79" t="str">
        <f t="shared" si="565"/>
        <v/>
      </c>
      <c r="Q2438" s="4"/>
      <c r="R2438" s="90" t="str">
        <f t="shared" si="566"/>
        <v/>
      </c>
      <c r="S2438" s="4"/>
      <c r="Y2438" s="18" t="str">
        <f t="shared" si="567"/>
        <v/>
      </c>
      <c r="AA2438" s="18" t="str">
        <f t="shared" si="558"/>
        <v/>
      </c>
      <c r="AB2438" s="18" t="str">
        <f t="shared" si="559"/>
        <v/>
      </c>
      <c r="AC2438" s="18" t="str">
        <f t="shared" si="568"/>
        <v/>
      </c>
      <c r="AD2438" s="18" t="str">
        <f t="shared" si="568"/>
        <v/>
      </c>
      <c r="AE2438" s="18" t="str">
        <f t="shared" si="569"/>
        <v/>
      </c>
      <c r="AG2438" s="95" t="str">
        <f>IF($C2438="", "", IF(IFERROR(INDEX(Ingredients!C$11:C$310, MATCH($C2438, Ingredients!$B$11:$B$310, 0)), "")="", "", IFERROR(INDEX(Ingredients!C$11:C$310, MATCH($C2438, Ingredients!$B$11:$B$310, 0)), "")))</f>
        <v/>
      </c>
      <c r="AH2438" s="105" t="str">
        <f>IF($C2438="", "", IF(IFERROR(INDEX(Ingredients!D$11:D$310, MATCH($C2438, Ingredients!$B$11:$B$310, 0)), "")="", "", IFERROR(INDEX(Ingredients!D$11:D$310, MATCH($C2438, Ingredients!$B$11:$B$310, 0)), "")))</f>
        <v/>
      </c>
      <c r="AI2438" s="106" t="str">
        <f>IF($C2438="", "", IF(IFERROR(INDEX(Ingredients!E$11:E$310, MATCH($C2438, Ingredients!$B$11:$B$310, 0)), "")="", "", IFERROR(INDEX(Ingredients!E$11:E$310, MATCH($C2438, Ingredients!$B$11:$B$310, 0)), "")))</f>
        <v/>
      </c>
      <c r="AJ2438" s="108" t="str">
        <f>IF($C2438="", "", IF(IFERROR(INDEX(Ingredients!F$11:F$310, MATCH($C2438, Ingredients!$B$11:$B$310, 0)), "")="", "", IFERROR(INDEX(Ingredients!F$11:F$310, MATCH($C2438, Ingredients!$B$11:$B$310, 0)), "")))</f>
        <v/>
      </c>
      <c r="AK2438" s="106" t="str">
        <f>IF($C2438="", "", IF(IFERROR(INDEX(Ingredients!G$11:G$310, MATCH($C2438, Ingredients!$B$11:$B$310, 0)), "")="", "", IFERROR(INDEX(Ingredients!G$11:G$310, MATCH($C2438, Ingredients!$B$11:$B$310, 0)), "")))</f>
        <v/>
      </c>
      <c r="AL2438" s="79" t="str">
        <f>IF($C2438="", "", IF(IFERROR(INDEX(Ingredients!H$11:H$310, MATCH($C2438, Ingredients!$B$11:$B$310, 0)), "")="", "", IFERROR(INDEX(Ingredients!H$11:H$310, MATCH($C2438, Ingredients!$B$11:$B$310, 0)), "")))</f>
        <v/>
      </c>
      <c r="AN2438" s="83" t="str">
        <f t="shared" si="560"/>
        <v/>
      </c>
      <c r="AP2438" s="114" t="str">
        <f t="shared" si="570"/>
        <v/>
      </c>
      <c r="AR2438" s="117" t="str">
        <f>IF($C2438="", "", IF(IFERROR(INDEX(Ingredients!$AI$11:$AI$310, MATCH($C2438, Ingredients!$B$11:$B$310, 0)), "")="", "", IFERROR(INDEX(Ingredients!$AI$11:$AI$310, MATCH($C2438, Ingredients!$B$11:$B$310, 0)), "")))</f>
        <v/>
      </c>
      <c r="AT2438" s="120" t="str">
        <f t="shared" si="571"/>
        <v/>
      </c>
      <c r="AV2438" s="90" t="str">
        <f t="shared" si="561"/>
        <v/>
      </c>
      <c r="AX2438" s="90" t="str">
        <f>IF($AV2438="", "", COUNTIF($AV$11:$AV$5010, "&lt;"&amp;$AV2438)+1+COUNTIF($AV$11:$AV2438, $AV2438)-1)</f>
        <v/>
      </c>
      <c r="AZ2438" s="111" t="str">
        <f>IF($B2438="", "", SUMIF('Shopping List'!$AV$11:$AV$25, $B2438, 'Shopping List'!$BN$11:$BN$25))</f>
        <v/>
      </c>
      <c r="BB2438" s="117" t="str">
        <f t="shared" si="572"/>
        <v/>
      </c>
    </row>
    <row r="2439" spans="1:54" x14ac:dyDescent="0.25">
      <c r="A2439" s="4"/>
      <c r="B2439" s="37"/>
      <c r="C2439" s="124"/>
      <c r="D2439" s="39"/>
      <c r="E2439" s="125"/>
      <c r="F2439" s="48"/>
      <c r="G2439" s="4"/>
      <c r="H2439" s="4"/>
      <c r="I2439" s="95" t="str">
        <f>IF($C2439="", "", IF(IFERROR(INDEX(Ingredients!$C$11:$C$310, MATCH($C2439, Ingredients!$B$11:$B$310, 0)), "")="", "", IFERROR(INDEX(Ingredients!$C$11:$C$310, MATCH($C2439, Ingredients!$B$11:$B$310, 0)), "")))</f>
        <v/>
      </c>
      <c r="J2439" s="73" t="str">
        <f>IF($B2439="", "", IF(IFERROR(INDEX(Meals!$C$11:$C$260, MATCH($B2439, Meals!$B$11:$B$260, 0)), "")="", "", IFERROR(INDEX(Meals!$C$11:$C$260, MATCH($B2439, Meals!$B$11:$B$260, 0)), "")))</f>
        <v/>
      </c>
      <c r="K2439" s="4"/>
      <c r="L2439" s="72" t="str">
        <f t="shared" si="562"/>
        <v/>
      </c>
      <c r="M2439" s="73" t="str">
        <f t="shared" si="563"/>
        <v/>
      </c>
      <c r="N2439" s="4"/>
      <c r="O2439" s="78" t="str">
        <f t="shared" si="564"/>
        <v/>
      </c>
      <c r="P2439" s="79" t="str">
        <f t="shared" si="565"/>
        <v/>
      </c>
      <c r="Q2439" s="4"/>
      <c r="R2439" s="90" t="str">
        <f t="shared" si="566"/>
        <v/>
      </c>
      <c r="S2439" s="4"/>
      <c r="Y2439" s="18" t="str">
        <f t="shared" si="567"/>
        <v/>
      </c>
      <c r="AA2439" s="18" t="str">
        <f t="shared" si="558"/>
        <v/>
      </c>
      <c r="AB2439" s="18" t="str">
        <f t="shared" si="559"/>
        <v/>
      </c>
      <c r="AC2439" s="18" t="str">
        <f t="shared" si="568"/>
        <v/>
      </c>
      <c r="AD2439" s="18" t="str">
        <f t="shared" si="568"/>
        <v/>
      </c>
      <c r="AE2439" s="18" t="str">
        <f t="shared" si="569"/>
        <v/>
      </c>
      <c r="AG2439" s="95" t="str">
        <f>IF($C2439="", "", IF(IFERROR(INDEX(Ingredients!C$11:C$310, MATCH($C2439, Ingredients!$B$11:$B$310, 0)), "")="", "", IFERROR(INDEX(Ingredients!C$11:C$310, MATCH($C2439, Ingredients!$B$11:$B$310, 0)), "")))</f>
        <v/>
      </c>
      <c r="AH2439" s="105" t="str">
        <f>IF($C2439="", "", IF(IFERROR(INDEX(Ingredients!D$11:D$310, MATCH($C2439, Ingredients!$B$11:$B$310, 0)), "")="", "", IFERROR(INDEX(Ingredients!D$11:D$310, MATCH($C2439, Ingredients!$B$11:$B$310, 0)), "")))</f>
        <v/>
      </c>
      <c r="AI2439" s="106" t="str">
        <f>IF($C2439="", "", IF(IFERROR(INDEX(Ingredients!E$11:E$310, MATCH($C2439, Ingredients!$B$11:$B$310, 0)), "")="", "", IFERROR(INDEX(Ingredients!E$11:E$310, MATCH($C2439, Ingredients!$B$11:$B$310, 0)), "")))</f>
        <v/>
      </c>
      <c r="AJ2439" s="108" t="str">
        <f>IF($C2439="", "", IF(IFERROR(INDEX(Ingredients!F$11:F$310, MATCH($C2439, Ingredients!$B$11:$B$310, 0)), "")="", "", IFERROR(INDEX(Ingredients!F$11:F$310, MATCH($C2439, Ingredients!$B$11:$B$310, 0)), "")))</f>
        <v/>
      </c>
      <c r="AK2439" s="106" t="str">
        <f>IF($C2439="", "", IF(IFERROR(INDEX(Ingredients!G$11:G$310, MATCH($C2439, Ingredients!$B$11:$B$310, 0)), "")="", "", IFERROR(INDEX(Ingredients!G$11:G$310, MATCH($C2439, Ingredients!$B$11:$B$310, 0)), "")))</f>
        <v/>
      </c>
      <c r="AL2439" s="79" t="str">
        <f>IF($C2439="", "", IF(IFERROR(INDEX(Ingredients!H$11:H$310, MATCH($C2439, Ingredients!$B$11:$B$310, 0)), "")="", "", IFERROR(INDEX(Ingredients!H$11:H$310, MATCH($C2439, Ingredients!$B$11:$B$310, 0)), "")))</f>
        <v/>
      </c>
      <c r="AN2439" s="83" t="str">
        <f t="shared" si="560"/>
        <v/>
      </c>
      <c r="AP2439" s="114" t="str">
        <f t="shared" si="570"/>
        <v/>
      </c>
      <c r="AR2439" s="117" t="str">
        <f>IF($C2439="", "", IF(IFERROR(INDEX(Ingredients!$AI$11:$AI$310, MATCH($C2439, Ingredients!$B$11:$B$310, 0)), "")="", "", IFERROR(INDEX(Ingredients!$AI$11:$AI$310, MATCH($C2439, Ingredients!$B$11:$B$310, 0)), "")))</f>
        <v/>
      </c>
      <c r="AT2439" s="120" t="str">
        <f t="shared" si="571"/>
        <v/>
      </c>
      <c r="AV2439" s="90" t="str">
        <f t="shared" si="561"/>
        <v/>
      </c>
      <c r="AX2439" s="90" t="str">
        <f>IF($AV2439="", "", COUNTIF($AV$11:$AV$5010, "&lt;"&amp;$AV2439)+1+COUNTIF($AV$11:$AV2439, $AV2439)-1)</f>
        <v/>
      </c>
      <c r="AZ2439" s="111" t="str">
        <f>IF($B2439="", "", SUMIF('Shopping List'!$AV$11:$AV$25, $B2439, 'Shopping List'!$BN$11:$BN$25))</f>
        <v/>
      </c>
      <c r="BB2439" s="117" t="str">
        <f t="shared" si="572"/>
        <v/>
      </c>
    </row>
    <row r="2440" spans="1:54" x14ac:dyDescent="0.25">
      <c r="A2440" s="4"/>
      <c r="B2440" s="37"/>
      <c r="C2440" s="124"/>
      <c r="D2440" s="39"/>
      <c r="E2440" s="125"/>
      <c r="F2440" s="48"/>
      <c r="G2440" s="4"/>
      <c r="H2440" s="4"/>
      <c r="I2440" s="95" t="str">
        <f>IF($C2440="", "", IF(IFERROR(INDEX(Ingredients!$C$11:$C$310, MATCH($C2440, Ingredients!$B$11:$B$310, 0)), "")="", "", IFERROR(INDEX(Ingredients!$C$11:$C$310, MATCH($C2440, Ingredients!$B$11:$B$310, 0)), "")))</f>
        <v/>
      </c>
      <c r="J2440" s="73" t="str">
        <f>IF($B2440="", "", IF(IFERROR(INDEX(Meals!$C$11:$C$260, MATCH($B2440, Meals!$B$11:$B$260, 0)), "")="", "", IFERROR(INDEX(Meals!$C$11:$C$260, MATCH($B2440, Meals!$B$11:$B$260, 0)), "")))</f>
        <v/>
      </c>
      <c r="K2440" s="4"/>
      <c r="L2440" s="72" t="str">
        <f t="shared" si="562"/>
        <v/>
      </c>
      <c r="M2440" s="73" t="str">
        <f t="shared" si="563"/>
        <v/>
      </c>
      <c r="N2440" s="4"/>
      <c r="O2440" s="78" t="str">
        <f t="shared" si="564"/>
        <v/>
      </c>
      <c r="P2440" s="79" t="str">
        <f t="shared" si="565"/>
        <v/>
      </c>
      <c r="Q2440" s="4"/>
      <c r="R2440" s="90" t="str">
        <f t="shared" si="566"/>
        <v/>
      </c>
      <c r="S2440" s="4"/>
      <c r="Y2440" s="18" t="str">
        <f t="shared" si="567"/>
        <v/>
      </c>
      <c r="AA2440" s="18" t="str">
        <f t="shared" si="558"/>
        <v/>
      </c>
      <c r="AB2440" s="18" t="str">
        <f t="shared" si="559"/>
        <v/>
      </c>
      <c r="AC2440" s="18" t="str">
        <f t="shared" si="568"/>
        <v/>
      </c>
      <c r="AD2440" s="18" t="str">
        <f t="shared" si="568"/>
        <v/>
      </c>
      <c r="AE2440" s="18" t="str">
        <f t="shared" si="569"/>
        <v/>
      </c>
      <c r="AG2440" s="95" t="str">
        <f>IF($C2440="", "", IF(IFERROR(INDEX(Ingredients!C$11:C$310, MATCH($C2440, Ingredients!$B$11:$B$310, 0)), "")="", "", IFERROR(INDEX(Ingredients!C$11:C$310, MATCH($C2440, Ingredients!$B$11:$B$310, 0)), "")))</f>
        <v/>
      </c>
      <c r="AH2440" s="105" t="str">
        <f>IF($C2440="", "", IF(IFERROR(INDEX(Ingredients!D$11:D$310, MATCH($C2440, Ingredients!$B$11:$B$310, 0)), "")="", "", IFERROR(INDEX(Ingredients!D$11:D$310, MATCH($C2440, Ingredients!$B$11:$B$310, 0)), "")))</f>
        <v/>
      </c>
      <c r="AI2440" s="106" t="str">
        <f>IF($C2440="", "", IF(IFERROR(INDEX(Ingredients!E$11:E$310, MATCH($C2440, Ingredients!$B$11:$B$310, 0)), "")="", "", IFERROR(INDEX(Ingredients!E$11:E$310, MATCH($C2440, Ingredients!$B$11:$B$310, 0)), "")))</f>
        <v/>
      </c>
      <c r="AJ2440" s="108" t="str">
        <f>IF($C2440="", "", IF(IFERROR(INDEX(Ingredients!F$11:F$310, MATCH($C2440, Ingredients!$B$11:$B$310, 0)), "")="", "", IFERROR(INDEX(Ingredients!F$11:F$310, MATCH($C2440, Ingredients!$B$11:$B$310, 0)), "")))</f>
        <v/>
      </c>
      <c r="AK2440" s="106" t="str">
        <f>IF($C2440="", "", IF(IFERROR(INDEX(Ingredients!G$11:G$310, MATCH($C2440, Ingredients!$B$11:$B$310, 0)), "")="", "", IFERROR(INDEX(Ingredients!G$11:G$310, MATCH($C2440, Ingredients!$B$11:$B$310, 0)), "")))</f>
        <v/>
      </c>
      <c r="AL2440" s="79" t="str">
        <f>IF($C2440="", "", IF(IFERROR(INDEX(Ingredients!H$11:H$310, MATCH($C2440, Ingredients!$B$11:$B$310, 0)), "")="", "", IFERROR(INDEX(Ingredients!H$11:H$310, MATCH($C2440, Ingredients!$B$11:$B$310, 0)), "")))</f>
        <v/>
      </c>
      <c r="AN2440" s="83" t="str">
        <f t="shared" si="560"/>
        <v/>
      </c>
      <c r="AP2440" s="114" t="str">
        <f t="shared" si="570"/>
        <v/>
      </c>
      <c r="AR2440" s="117" t="str">
        <f>IF($C2440="", "", IF(IFERROR(INDEX(Ingredients!$AI$11:$AI$310, MATCH($C2440, Ingredients!$B$11:$B$310, 0)), "")="", "", IFERROR(INDEX(Ingredients!$AI$11:$AI$310, MATCH($C2440, Ingredients!$B$11:$B$310, 0)), "")))</f>
        <v/>
      </c>
      <c r="AT2440" s="120" t="str">
        <f t="shared" si="571"/>
        <v/>
      </c>
      <c r="AV2440" s="90" t="str">
        <f t="shared" si="561"/>
        <v/>
      </c>
      <c r="AX2440" s="90" t="str">
        <f>IF($AV2440="", "", COUNTIF($AV$11:$AV$5010, "&lt;"&amp;$AV2440)+1+COUNTIF($AV$11:$AV2440, $AV2440)-1)</f>
        <v/>
      </c>
      <c r="AZ2440" s="111" t="str">
        <f>IF($B2440="", "", SUMIF('Shopping List'!$AV$11:$AV$25, $B2440, 'Shopping List'!$BN$11:$BN$25))</f>
        <v/>
      </c>
      <c r="BB2440" s="117" t="str">
        <f t="shared" si="572"/>
        <v/>
      </c>
    </row>
    <row r="2441" spans="1:54" x14ac:dyDescent="0.25">
      <c r="A2441" s="4"/>
      <c r="B2441" s="37"/>
      <c r="C2441" s="124"/>
      <c r="D2441" s="39"/>
      <c r="E2441" s="125"/>
      <c r="F2441" s="48"/>
      <c r="G2441" s="4"/>
      <c r="H2441" s="4"/>
      <c r="I2441" s="95" t="str">
        <f>IF($C2441="", "", IF(IFERROR(INDEX(Ingredients!$C$11:$C$310, MATCH($C2441, Ingredients!$B$11:$B$310, 0)), "")="", "", IFERROR(INDEX(Ingredients!$C$11:$C$310, MATCH($C2441, Ingredients!$B$11:$B$310, 0)), "")))</f>
        <v/>
      </c>
      <c r="J2441" s="73" t="str">
        <f>IF($B2441="", "", IF(IFERROR(INDEX(Meals!$C$11:$C$260, MATCH($B2441, Meals!$B$11:$B$260, 0)), "")="", "", IFERROR(INDEX(Meals!$C$11:$C$260, MATCH($B2441, Meals!$B$11:$B$260, 0)), "")))</f>
        <v/>
      </c>
      <c r="K2441" s="4"/>
      <c r="L2441" s="72" t="str">
        <f t="shared" si="562"/>
        <v/>
      </c>
      <c r="M2441" s="73" t="str">
        <f t="shared" si="563"/>
        <v/>
      </c>
      <c r="N2441" s="4"/>
      <c r="O2441" s="78" t="str">
        <f t="shared" si="564"/>
        <v/>
      </c>
      <c r="P2441" s="79" t="str">
        <f t="shared" si="565"/>
        <v/>
      </c>
      <c r="Q2441" s="4"/>
      <c r="R2441" s="90" t="str">
        <f t="shared" si="566"/>
        <v/>
      </c>
      <c r="S2441" s="4"/>
      <c r="Y2441" s="18" t="str">
        <f t="shared" si="567"/>
        <v/>
      </c>
      <c r="AA2441" s="18" t="str">
        <f t="shared" si="558"/>
        <v/>
      </c>
      <c r="AB2441" s="18" t="str">
        <f t="shared" si="559"/>
        <v/>
      </c>
      <c r="AC2441" s="18" t="str">
        <f t="shared" si="568"/>
        <v/>
      </c>
      <c r="AD2441" s="18" t="str">
        <f t="shared" si="568"/>
        <v/>
      </c>
      <c r="AE2441" s="18" t="str">
        <f t="shared" si="569"/>
        <v/>
      </c>
      <c r="AG2441" s="95" t="str">
        <f>IF($C2441="", "", IF(IFERROR(INDEX(Ingredients!C$11:C$310, MATCH($C2441, Ingredients!$B$11:$B$310, 0)), "")="", "", IFERROR(INDEX(Ingredients!C$11:C$310, MATCH($C2441, Ingredients!$B$11:$B$310, 0)), "")))</f>
        <v/>
      </c>
      <c r="AH2441" s="105" t="str">
        <f>IF($C2441="", "", IF(IFERROR(INDEX(Ingredients!D$11:D$310, MATCH($C2441, Ingredients!$B$11:$B$310, 0)), "")="", "", IFERROR(INDEX(Ingredients!D$11:D$310, MATCH($C2441, Ingredients!$B$11:$B$310, 0)), "")))</f>
        <v/>
      </c>
      <c r="AI2441" s="106" t="str">
        <f>IF($C2441="", "", IF(IFERROR(INDEX(Ingredients!E$11:E$310, MATCH($C2441, Ingredients!$B$11:$B$310, 0)), "")="", "", IFERROR(INDEX(Ingredients!E$11:E$310, MATCH($C2441, Ingredients!$B$11:$B$310, 0)), "")))</f>
        <v/>
      </c>
      <c r="AJ2441" s="108" t="str">
        <f>IF($C2441="", "", IF(IFERROR(INDEX(Ingredients!F$11:F$310, MATCH($C2441, Ingredients!$B$11:$B$310, 0)), "")="", "", IFERROR(INDEX(Ingredients!F$11:F$310, MATCH($C2441, Ingredients!$B$11:$B$310, 0)), "")))</f>
        <v/>
      </c>
      <c r="AK2441" s="106" t="str">
        <f>IF($C2441="", "", IF(IFERROR(INDEX(Ingredients!G$11:G$310, MATCH($C2441, Ingredients!$B$11:$B$310, 0)), "")="", "", IFERROR(INDEX(Ingredients!G$11:G$310, MATCH($C2441, Ingredients!$B$11:$B$310, 0)), "")))</f>
        <v/>
      </c>
      <c r="AL2441" s="79" t="str">
        <f>IF($C2441="", "", IF(IFERROR(INDEX(Ingredients!H$11:H$310, MATCH($C2441, Ingredients!$B$11:$B$310, 0)), "")="", "", IFERROR(INDEX(Ingredients!H$11:H$310, MATCH($C2441, Ingredients!$B$11:$B$310, 0)), "")))</f>
        <v/>
      </c>
      <c r="AN2441" s="83" t="str">
        <f t="shared" si="560"/>
        <v/>
      </c>
      <c r="AP2441" s="114" t="str">
        <f t="shared" si="570"/>
        <v/>
      </c>
      <c r="AR2441" s="117" t="str">
        <f>IF($C2441="", "", IF(IFERROR(INDEX(Ingredients!$AI$11:$AI$310, MATCH($C2441, Ingredients!$B$11:$B$310, 0)), "")="", "", IFERROR(INDEX(Ingredients!$AI$11:$AI$310, MATCH($C2441, Ingredients!$B$11:$B$310, 0)), "")))</f>
        <v/>
      </c>
      <c r="AT2441" s="120" t="str">
        <f t="shared" si="571"/>
        <v/>
      </c>
      <c r="AV2441" s="90" t="str">
        <f t="shared" si="561"/>
        <v/>
      </c>
      <c r="AX2441" s="90" t="str">
        <f>IF($AV2441="", "", COUNTIF($AV$11:$AV$5010, "&lt;"&amp;$AV2441)+1+COUNTIF($AV$11:$AV2441, $AV2441)-1)</f>
        <v/>
      </c>
      <c r="AZ2441" s="111" t="str">
        <f>IF($B2441="", "", SUMIF('Shopping List'!$AV$11:$AV$25, $B2441, 'Shopping List'!$BN$11:$BN$25))</f>
        <v/>
      </c>
      <c r="BB2441" s="117" t="str">
        <f t="shared" si="572"/>
        <v/>
      </c>
    </row>
    <row r="2442" spans="1:54" x14ac:dyDescent="0.25">
      <c r="A2442" s="4"/>
      <c r="B2442" s="37"/>
      <c r="C2442" s="124"/>
      <c r="D2442" s="39"/>
      <c r="E2442" s="125"/>
      <c r="F2442" s="48"/>
      <c r="G2442" s="4"/>
      <c r="H2442" s="4"/>
      <c r="I2442" s="95" t="str">
        <f>IF($C2442="", "", IF(IFERROR(INDEX(Ingredients!$C$11:$C$310, MATCH($C2442, Ingredients!$B$11:$B$310, 0)), "")="", "", IFERROR(INDEX(Ingredients!$C$11:$C$310, MATCH($C2442, Ingredients!$B$11:$B$310, 0)), "")))</f>
        <v/>
      </c>
      <c r="J2442" s="73" t="str">
        <f>IF($B2442="", "", IF(IFERROR(INDEX(Meals!$C$11:$C$260, MATCH($B2442, Meals!$B$11:$B$260, 0)), "")="", "", IFERROR(INDEX(Meals!$C$11:$C$260, MATCH($B2442, Meals!$B$11:$B$260, 0)), "")))</f>
        <v/>
      </c>
      <c r="K2442" s="4"/>
      <c r="L2442" s="72" t="str">
        <f t="shared" si="562"/>
        <v/>
      </c>
      <c r="M2442" s="73" t="str">
        <f t="shared" si="563"/>
        <v/>
      </c>
      <c r="N2442" s="4"/>
      <c r="O2442" s="78" t="str">
        <f t="shared" si="564"/>
        <v/>
      </c>
      <c r="P2442" s="79" t="str">
        <f t="shared" si="565"/>
        <v/>
      </c>
      <c r="Q2442" s="4"/>
      <c r="R2442" s="90" t="str">
        <f t="shared" si="566"/>
        <v/>
      </c>
      <c r="S2442" s="4"/>
      <c r="Y2442" s="18" t="str">
        <f t="shared" si="567"/>
        <v/>
      </c>
      <c r="AA2442" s="18" t="str">
        <f t="shared" si="558"/>
        <v/>
      </c>
      <c r="AB2442" s="18" t="str">
        <f t="shared" si="559"/>
        <v/>
      </c>
      <c r="AC2442" s="18" t="str">
        <f t="shared" si="568"/>
        <v/>
      </c>
      <c r="AD2442" s="18" t="str">
        <f t="shared" si="568"/>
        <v/>
      </c>
      <c r="AE2442" s="18" t="str">
        <f t="shared" si="569"/>
        <v/>
      </c>
      <c r="AG2442" s="95" t="str">
        <f>IF($C2442="", "", IF(IFERROR(INDEX(Ingredients!C$11:C$310, MATCH($C2442, Ingredients!$B$11:$B$310, 0)), "")="", "", IFERROR(INDEX(Ingredients!C$11:C$310, MATCH($C2442, Ingredients!$B$11:$B$310, 0)), "")))</f>
        <v/>
      </c>
      <c r="AH2442" s="105" t="str">
        <f>IF($C2442="", "", IF(IFERROR(INDEX(Ingredients!D$11:D$310, MATCH($C2442, Ingredients!$B$11:$B$310, 0)), "")="", "", IFERROR(INDEX(Ingredients!D$11:D$310, MATCH($C2442, Ingredients!$B$11:$B$310, 0)), "")))</f>
        <v/>
      </c>
      <c r="AI2442" s="106" t="str">
        <f>IF($C2442="", "", IF(IFERROR(INDEX(Ingredients!E$11:E$310, MATCH($C2442, Ingredients!$B$11:$B$310, 0)), "")="", "", IFERROR(INDEX(Ingredients!E$11:E$310, MATCH($C2442, Ingredients!$B$11:$B$310, 0)), "")))</f>
        <v/>
      </c>
      <c r="AJ2442" s="108" t="str">
        <f>IF($C2442="", "", IF(IFERROR(INDEX(Ingredients!F$11:F$310, MATCH($C2442, Ingredients!$B$11:$B$310, 0)), "")="", "", IFERROR(INDEX(Ingredients!F$11:F$310, MATCH($C2442, Ingredients!$B$11:$B$310, 0)), "")))</f>
        <v/>
      </c>
      <c r="AK2442" s="106" t="str">
        <f>IF($C2442="", "", IF(IFERROR(INDEX(Ingredients!G$11:G$310, MATCH($C2442, Ingredients!$B$11:$B$310, 0)), "")="", "", IFERROR(INDEX(Ingredients!G$11:G$310, MATCH($C2442, Ingredients!$B$11:$B$310, 0)), "")))</f>
        <v/>
      </c>
      <c r="AL2442" s="79" t="str">
        <f>IF($C2442="", "", IF(IFERROR(INDEX(Ingredients!H$11:H$310, MATCH($C2442, Ingredients!$B$11:$B$310, 0)), "")="", "", IFERROR(INDEX(Ingredients!H$11:H$310, MATCH($C2442, Ingredients!$B$11:$B$310, 0)), "")))</f>
        <v/>
      </c>
      <c r="AN2442" s="83" t="str">
        <f t="shared" si="560"/>
        <v/>
      </c>
      <c r="AP2442" s="114" t="str">
        <f t="shared" si="570"/>
        <v/>
      </c>
      <c r="AR2442" s="117" t="str">
        <f>IF($C2442="", "", IF(IFERROR(INDEX(Ingredients!$AI$11:$AI$310, MATCH($C2442, Ingredients!$B$11:$B$310, 0)), "")="", "", IFERROR(INDEX(Ingredients!$AI$11:$AI$310, MATCH($C2442, Ingredients!$B$11:$B$310, 0)), "")))</f>
        <v/>
      </c>
      <c r="AT2442" s="120" t="str">
        <f t="shared" si="571"/>
        <v/>
      </c>
      <c r="AV2442" s="90" t="str">
        <f t="shared" si="561"/>
        <v/>
      </c>
      <c r="AX2442" s="90" t="str">
        <f>IF($AV2442="", "", COUNTIF($AV$11:$AV$5010, "&lt;"&amp;$AV2442)+1+COUNTIF($AV$11:$AV2442, $AV2442)-1)</f>
        <v/>
      </c>
      <c r="AZ2442" s="111" t="str">
        <f>IF($B2442="", "", SUMIF('Shopping List'!$AV$11:$AV$25, $B2442, 'Shopping List'!$BN$11:$BN$25))</f>
        <v/>
      </c>
      <c r="BB2442" s="117" t="str">
        <f t="shared" si="572"/>
        <v/>
      </c>
    </row>
    <row r="2443" spans="1:54" x14ac:dyDescent="0.25">
      <c r="A2443" s="4"/>
      <c r="B2443" s="37"/>
      <c r="C2443" s="124"/>
      <c r="D2443" s="39"/>
      <c r="E2443" s="125"/>
      <c r="F2443" s="48"/>
      <c r="G2443" s="4"/>
      <c r="H2443" s="4"/>
      <c r="I2443" s="95" t="str">
        <f>IF($C2443="", "", IF(IFERROR(INDEX(Ingredients!$C$11:$C$310, MATCH($C2443, Ingredients!$B$11:$B$310, 0)), "")="", "", IFERROR(INDEX(Ingredients!$C$11:$C$310, MATCH($C2443, Ingredients!$B$11:$B$310, 0)), "")))</f>
        <v/>
      </c>
      <c r="J2443" s="73" t="str">
        <f>IF($B2443="", "", IF(IFERROR(INDEX(Meals!$C$11:$C$260, MATCH($B2443, Meals!$B$11:$B$260, 0)), "")="", "", IFERROR(INDEX(Meals!$C$11:$C$260, MATCH($B2443, Meals!$B$11:$B$260, 0)), "")))</f>
        <v/>
      </c>
      <c r="K2443" s="4"/>
      <c r="L2443" s="72" t="str">
        <f t="shared" si="562"/>
        <v/>
      </c>
      <c r="M2443" s="73" t="str">
        <f t="shared" si="563"/>
        <v/>
      </c>
      <c r="N2443" s="4"/>
      <c r="O2443" s="78" t="str">
        <f t="shared" si="564"/>
        <v/>
      </c>
      <c r="P2443" s="79" t="str">
        <f t="shared" si="565"/>
        <v/>
      </c>
      <c r="Q2443" s="4"/>
      <c r="R2443" s="90" t="str">
        <f t="shared" si="566"/>
        <v/>
      </c>
      <c r="S2443" s="4"/>
      <c r="Y2443" s="18" t="str">
        <f t="shared" si="567"/>
        <v/>
      </c>
      <c r="AA2443" s="18" t="str">
        <f t="shared" ref="AA2443:AA2506" si="573">IF($Y2443="", "", IF(AND(AA$5="X", B2443=""), $Y$6, IF(AND(NOT(B2443=""), COUNTIF(V$11:V$260, B2443)=0), $Y$7, "")))</f>
        <v/>
      </c>
      <c r="AB2443" s="18" t="str">
        <f t="shared" ref="AB2443:AB2506" si="574">IF($Y2443="", "", IF(AND(AB$5="X", C2443=""), $Y$6, IF(AND(NOT(C2443=""), COUNTIF(W$11:W$310, C2443)=0), $Y$7, "")))</f>
        <v/>
      </c>
      <c r="AC2443" s="18" t="str">
        <f t="shared" si="568"/>
        <v/>
      </c>
      <c r="AD2443" s="18" t="str">
        <f t="shared" si="568"/>
        <v/>
      </c>
      <c r="AE2443" s="18" t="str">
        <f t="shared" si="569"/>
        <v/>
      </c>
      <c r="AG2443" s="95" t="str">
        <f>IF($C2443="", "", IF(IFERROR(INDEX(Ingredients!C$11:C$310, MATCH($C2443, Ingredients!$B$11:$B$310, 0)), "")="", "", IFERROR(INDEX(Ingredients!C$11:C$310, MATCH($C2443, Ingredients!$B$11:$B$310, 0)), "")))</f>
        <v/>
      </c>
      <c r="AH2443" s="105" t="str">
        <f>IF($C2443="", "", IF(IFERROR(INDEX(Ingredients!D$11:D$310, MATCH($C2443, Ingredients!$B$11:$B$310, 0)), "")="", "", IFERROR(INDEX(Ingredients!D$11:D$310, MATCH($C2443, Ingredients!$B$11:$B$310, 0)), "")))</f>
        <v/>
      </c>
      <c r="AI2443" s="106" t="str">
        <f>IF($C2443="", "", IF(IFERROR(INDEX(Ingredients!E$11:E$310, MATCH($C2443, Ingredients!$B$11:$B$310, 0)), "")="", "", IFERROR(INDEX(Ingredients!E$11:E$310, MATCH($C2443, Ingredients!$B$11:$B$310, 0)), "")))</f>
        <v/>
      </c>
      <c r="AJ2443" s="108" t="str">
        <f>IF($C2443="", "", IF(IFERROR(INDEX(Ingredients!F$11:F$310, MATCH($C2443, Ingredients!$B$11:$B$310, 0)), "")="", "", IFERROR(INDEX(Ingredients!F$11:F$310, MATCH($C2443, Ingredients!$B$11:$B$310, 0)), "")))</f>
        <v/>
      </c>
      <c r="AK2443" s="106" t="str">
        <f>IF($C2443="", "", IF(IFERROR(INDEX(Ingredients!G$11:G$310, MATCH($C2443, Ingredients!$B$11:$B$310, 0)), "")="", "", IFERROR(INDEX(Ingredients!G$11:G$310, MATCH($C2443, Ingredients!$B$11:$B$310, 0)), "")))</f>
        <v/>
      </c>
      <c r="AL2443" s="79" t="str">
        <f>IF($C2443="", "", IF(IFERROR(INDEX(Ingredients!H$11:H$310, MATCH($C2443, Ingredients!$B$11:$B$310, 0)), "")="", "", IFERROR(INDEX(Ingredients!H$11:H$310, MATCH($C2443, Ingredients!$B$11:$B$310, 0)), "")))</f>
        <v/>
      </c>
      <c r="AN2443" s="83" t="str">
        <f t="shared" ref="AN2443:AN2506" si="575">IF($D2443="", "", IFERROR(IF($AK2443=$AI2443, $AJ2443/$AH2443, $AJ2443), ""))</f>
        <v/>
      </c>
      <c r="AP2443" s="114" t="str">
        <f t="shared" si="570"/>
        <v/>
      </c>
      <c r="AR2443" s="117" t="str">
        <f>IF($C2443="", "", IF(IFERROR(INDEX(Ingredients!$AI$11:$AI$310, MATCH($C2443, Ingredients!$B$11:$B$310, 0)), "")="", "", IFERROR(INDEX(Ingredients!$AI$11:$AI$310, MATCH($C2443, Ingredients!$B$11:$B$310, 0)), "")))</f>
        <v/>
      </c>
      <c r="AT2443" s="120" t="str">
        <f t="shared" si="571"/>
        <v/>
      </c>
      <c r="AV2443" s="90" t="str">
        <f t="shared" ref="AV2443:AV2506" si="576">IF($AT$8="", "", IF($B2443=$AT$8, $E2443, ""))</f>
        <v/>
      </c>
      <c r="AX2443" s="90" t="str">
        <f>IF($AV2443="", "", COUNTIF($AV$11:$AV$5010, "&lt;"&amp;$AV2443)+1+COUNTIF($AV$11:$AV2443, $AV2443)-1)</f>
        <v/>
      </c>
      <c r="AZ2443" s="111" t="str">
        <f>IF($B2443="", "", SUMIF('Shopping List'!$AV$11:$AV$25, $B2443, 'Shopping List'!$BN$11:$BN$25))</f>
        <v/>
      </c>
      <c r="BB2443" s="117" t="str">
        <f t="shared" si="572"/>
        <v/>
      </c>
    </row>
    <row r="2444" spans="1:54" x14ac:dyDescent="0.25">
      <c r="A2444" s="4"/>
      <c r="B2444" s="37"/>
      <c r="C2444" s="124"/>
      <c r="D2444" s="39"/>
      <c r="E2444" s="125"/>
      <c r="F2444" s="48"/>
      <c r="G2444" s="4"/>
      <c r="H2444" s="4"/>
      <c r="I2444" s="95" t="str">
        <f>IF($C2444="", "", IF(IFERROR(INDEX(Ingredients!$C$11:$C$310, MATCH($C2444, Ingredients!$B$11:$B$310, 0)), "")="", "", IFERROR(INDEX(Ingredients!$C$11:$C$310, MATCH($C2444, Ingredients!$B$11:$B$310, 0)), "")))</f>
        <v/>
      </c>
      <c r="J2444" s="73" t="str">
        <f>IF($B2444="", "", IF(IFERROR(INDEX(Meals!$C$11:$C$260, MATCH($B2444, Meals!$B$11:$B$260, 0)), "")="", "", IFERROR(INDEX(Meals!$C$11:$C$260, MATCH($B2444, Meals!$B$11:$B$260, 0)), "")))</f>
        <v/>
      </c>
      <c r="K2444" s="4"/>
      <c r="L2444" s="72" t="str">
        <f t="shared" ref="L2444:L2507" si="577">IF($D2444="", "", IFERROR(ROUND($AN2444*$D2444, 0), ""))</f>
        <v/>
      </c>
      <c r="M2444" s="73" t="str">
        <f t="shared" ref="M2444:M2507" si="578">IFERROR(ROUND($L2444/$J2444, 0), "")</f>
        <v/>
      </c>
      <c r="N2444" s="4"/>
      <c r="O2444" s="78" t="str">
        <f t="shared" ref="O2444:O2507" si="579">IF($D2444="", "", IFERROR(ROUND($AP2444*$D2444, 2), ""))</f>
        <v/>
      </c>
      <c r="P2444" s="79" t="str">
        <f t="shared" ref="P2444:P2507" si="580">IFERROR(ROUND($O2444/$J2444, 2), "")</f>
        <v/>
      </c>
      <c r="Q2444" s="4"/>
      <c r="R2444" s="90" t="str">
        <f t="shared" ref="R2444:R2507" si="581">IF(OR($D2444="", $AR2444=""), "", IF($AR2444&gt;=$D2444, $V$3, $V$4))</f>
        <v/>
      </c>
      <c r="S2444" s="4"/>
      <c r="Y2444" s="18" t="str">
        <f t="shared" ref="Y2444:Y2507" si="582">IF(COUNTIF($B2444:$F2444, "")=5, "", "X")</f>
        <v/>
      </c>
      <c r="AA2444" s="18" t="str">
        <f t="shared" si="573"/>
        <v/>
      </c>
      <c r="AB2444" s="18" t="str">
        <f t="shared" si="574"/>
        <v/>
      </c>
      <c r="AC2444" s="18" t="str">
        <f t="shared" ref="AC2444:AD2507" si="583">IF($Y2444="", "", IF(AND(AC$5="X", D2444=""), $Y$6, IF(AND(NOT(D2444=""), ISNUMBER(D2444)=FALSE), $Y$7, "")))</f>
        <v/>
      </c>
      <c r="AD2444" s="18" t="str">
        <f t="shared" si="583"/>
        <v/>
      </c>
      <c r="AE2444" s="18" t="str">
        <f t="shared" ref="AE2444:AE2507" si="584">IF($Y2444="", "", IF(AND(AE$5="X", F2444=""), $Y$6, ""))</f>
        <v/>
      </c>
      <c r="AG2444" s="95" t="str">
        <f>IF($C2444="", "", IF(IFERROR(INDEX(Ingredients!C$11:C$310, MATCH($C2444, Ingredients!$B$11:$B$310, 0)), "")="", "", IFERROR(INDEX(Ingredients!C$11:C$310, MATCH($C2444, Ingredients!$B$11:$B$310, 0)), "")))</f>
        <v/>
      </c>
      <c r="AH2444" s="105" t="str">
        <f>IF($C2444="", "", IF(IFERROR(INDEX(Ingredients!D$11:D$310, MATCH($C2444, Ingredients!$B$11:$B$310, 0)), "")="", "", IFERROR(INDEX(Ingredients!D$11:D$310, MATCH($C2444, Ingredients!$B$11:$B$310, 0)), "")))</f>
        <v/>
      </c>
      <c r="AI2444" s="106" t="str">
        <f>IF($C2444="", "", IF(IFERROR(INDEX(Ingredients!E$11:E$310, MATCH($C2444, Ingredients!$B$11:$B$310, 0)), "")="", "", IFERROR(INDEX(Ingredients!E$11:E$310, MATCH($C2444, Ingredients!$B$11:$B$310, 0)), "")))</f>
        <v/>
      </c>
      <c r="AJ2444" s="108" t="str">
        <f>IF($C2444="", "", IF(IFERROR(INDEX(Ingredients!F$11:F$310, MATCH($C2444, Ingredients!$B$11:$B$310, 0)), "")="", "", IFERROR(INDEX(Ingredients!F$11:F$310, MATCH($C2444, Ingredients!$B$11:$B$310, 0)), "")))</f>
        <v/>
      </c>
      <c r="AK2444" s="106" t="str">
        <f>IF($C2444="", "", IF(IFERROR(INDEX(Ingredients!G$11:G$310, MATCH($C2444, Ingredients!$B$11:$B$310, 0)), "")="", "", IFERROR(INDEX(Ingredients!G$11:G$310, MATCH($C2444, Ingredients!$B$11:$B$310, 0)), "")))</f>
        <v/>
      </c>
      <c r="AL2444" s="79" t="str">
        <f>IF($C2444="", "", IF(IFERROR(INDEX(Ingredients!H$11:H$310, MATCH($C2444, Ingredients!$B$11:$B$310, 0)), "")="", "", IFERROR(INDEX(Ingredients!H$11:H$310, MATCH($C2444, Ingredients!$B$11:$B$310, 0)), "")))</f>
        <v/>
      </c>
      <c r="AN2444" s="83" t="str">
        <f t="shared" si="575"/>
        <v/>
      </c>
      <c r="AP2444" s="114" t="str">
        <f t="shared" ref="AP2444:AP2507" si="585">IF($D2444="", "", IFERROR(IF($AK2444=$AI2444, $AL2444/$AH2444, $AL2444), ""))</f>
        <v/>
      </c>
      <c r="AR2444" s="117" t="str">
        <f>IF($C2444="", "", IF(IFERROR(INDEX(Ingredients!$AI$11:$AI$310, MATCH($C2444, Ingredients!$B$11:$B$310, 0)), "")="", "", IFERROR(INDEX(Ingredients!$AI$11:$AI$310, MATCH($C2444, Ingredients!$B$11:$B$310, 0)), "")))</f>
        <v/>
      </c>
      <c r="AT2444" s="120" t="str">
        <f t="shared" ref="AT2444:AT2507" si="586">IF(OR($B2444="", $R2444=""), "", CONCATENATE($B2444, " - ", $R2444))</f>
        <v/>
      </c>
      <c r="AV2444" s="90" t="str">
        <f t="shared" si="576"/>
        <v/>
      </c>
      <c r="AX2444" s="90" t="str">
        <f>IF($AV2444="", "", COUNTIF($AV$11:$AV$5010, "&lt;"&amp;$AV2444)+1+COUNTIF($AV$11:$AV2444, $AV2444)-1)</f>
        <v/>
      </c>
      <c r="AZ2444" s="111" t="str">
        <f>IF($B2444="", "", SUMIF('Shopping List'!$AV$11:$AV$25, $B2444, 'Shopping List'!$BN$11:$BN$25))</f>
        <v/>
      </c>
      <c r="BB2444" s="117" t="str">
        <f t="shared" ref="BB2444:BB2507" si="587">IF(OR($AZ2444="", $AZ2444=0), "", IFERROR($D2444*$AZ2444, ""))</f>
        <v/>
      </c>
    </row>
    <row r="2445" spans="1:54" x14ac:dyDescent="0.25">
      <c r="A2445" s="4"/>
      <c r="B2445" s="37"/>
      <c r="C2445" s="124"/>
      <c r="D2445" s="39"/>
      <c r="E2445" s="125"/>
      <c r="F2445" s="48"/>
      <c r="G2445" s="4"/>
      <c r="H2445" s="4"/>
      <c r="I2445" s="95" t="str">
        <f>IF($C2445="", "", IF(IFERROR(INDEX(Ingredients!$C$11:$C$310, MATCH($C2445, Ingredients!$B$11:$B$310, 0)), "")="", "", IFERROR(INDEX(Ingredients!$C$11:$C$310, MATCH($C2445, Ingredients!$B$11:$B$310, 0)), "")))</f>
        <v/>
      </c>
      <c r="J2445" s="73" t="str">
        <f>IF($B2445="", "", IF(IFERROR(INDEX(Meals!$C$11:$C$260, MATCH($B2445, Meals!$B$11:$B$260, 0)), "")="", "", IFERROR(INDEX(Meals!$C$11:$C$260, MATCH($B2445, Meals!$B$11:$B$260, 0)), "")))</f>
        <v/>
      </c>
      <c r="K2445" s="4"/>
      <c r="L2445" s="72" t="str">
        <f t="shared" si="577"/>
        <v/>
      </c>
      <c r="M2445" s="73" t="str">
        <f t="shared" si="578"/>
        <v/>
      </c>
      <c r="N2445" s="4"/>
      <c r="O2445" s="78" t="str">
        <f t="shared" si="579"/>
        <v/>
      </c>
      <c r="P2445" s="79" t="str">
        <f t="shared" si="580"/>
        <v/>
      </c>
      <c r="Q2445" s="4"/>
      <c r="R2445" s="90" t="str">
        <f t="shared" si="581"/>
        <v/>
      </c>
      <c r="S2445" s="4"/>
      <c r="Y2445" s="18" t="str">
        <f t="shared" si="582"/>
        <v/>
      </c>
      <c r="AA2445" s="18" t="str">
        <f t="shared" si="573"/>
        <v/>
      </c>
      <c r="AB2445" s="18" t="str">
        <f t="shared" si="574"/>
        <v/>
      </c>
      <c r="AC2445" s="18" t="str">
        <f t="shared" si="583"/>
        <v/>
      </c>
      <c r="AD2445" s="18" t="str">
        <f t="shared" si="583"/>
        <v/>
      </c>
      <c r="AE2445" s="18" t="str">
        <f t="shared" si="584"/>
        <v/>
      </c>
      <c r="AG2445" s="95" t="str">
        <f>IF($C2445="", "", IF(IFERROR(INDEX(Ingredients!C$11:C$310, MATCH($C2445, Ingredients!$B$11:$B$310, 0)), "")="", "", IFERROR(INDEX(Ingredients!C$11:C$310, MATCH($C2445, Ingredients!$B$11:$B$310, 0)), "")))</f>
        <v/>
      </c>
      <c r="AH2445" s="105" t="str">
        <f>IF($C2445="", "", IF(IFERROR(INDEX(Ingredients!D$11:D$310, MATCH($C2445, Ingredients!$B$11:$B$310, 0)), "")="", "", IFERROR(INDEX(Ingredients!D$11:D$310, MATCH($C2445, Ingredients!$B$11:$B$310, 0)), "")))</f>
        <v/>
      </c>
      <c r="AI2445" s="106" t="str">
        <f>IF($C2445="", "", IF(IFERROR(INDEX(Ingredients!E$11:E$310, MATCH($C2445, Ingredients!$B$11:$B$310, 0)), "")="", "", IFERROR(INDEX(Ingredients!E$11:E$310, MATCH($C2445, Ingredients!$B$11:$B$310, 0)), "")))</f>
        <v/>
      </c>
      <c r="AJ2445" s="108" t="str">
        <f>IF($C2445="", "", IF(IFERROR(INDEX(Ingredients!F$11:F$310, MATCH($C2445, Ingredients!$B$11:$B$310, 0)), "")="", "", IFERROR(INDEX(Ingredients!F$11:F$310, MATCH($C2445, Ingredients!$B$11:$B$310, 0)), "")))</f>
        <v/>
      </c>
      <c r="AK2445" s="106" t="str">
        <f>IF($C2445="", "", IF(IFERROR(INDEX(Ingredients!G$11:G$310, MATCH($C2445, Ingredients!$B$11:$B$310, 0)), "")="", "", IFERROR(INDEX(Ingredients!G$11:G$310, MATCH($C2445, Ingredients!$B$11:$B$310, 0)), "")))</f>
        <v/>
      </c>
      <c r="AL2445" s="79" t="str">
        <f>IF($C2445="", "", IF(IFERROR(INDEX(Ingredients!H$11:H$310, MATCH($C2445, Ingredients!$B$11:$B$310, 0)), "")="", "", IFERROR(INDEX(Ingredients!H$11:H$310, MATCH($C2445, Ingredients!$B$11:$B$310, 0)), "")))</f>
        <v/>
      </c>
      <c r="AN2445" s="83" t="str">
        <f t="shared" si="575"/>
        <v/>
      </c>
      <c r="AP2445" s="114" t="str">
        <f t="shared" si="585"/>
        <v/>
      </c>
      <c r="AR2445" s="117" t="str">
        <f>IF($C2445="", "", IF(IFERROR(INDEX(Ingredients!$AI$11:$AI$310, MATCH($C2445, Ingredients!$B$11:$B$310, 0)), "")="", "", IFERROR(INDEX(Ingredients!$AI$11:$AI$310, MATCH($C2445, Ingredients!$B$11:$B$310, 0)), "")))</f>
        <v/>
      </c>
      <c r="AT2445" s="120" t="str">
        <f t="shared" si="586"/>
        <v/>
      </c>
      <c r="AV2445" s="90" t="str">
        <f t="shared" si="576"/>
        <v/>
      </c>
      <c r="AX2445" s="90" t="str">
        <f>IF($AV2445="", "", COUNTIF($AV$11:$AV$5010, "&lt;"&amp;$AV2445)+1+COUNTIF($AV$11:$AV2445, $AV2445)-1)</f>
        <v/>
      </c>
      <c r="AZ2445" s="111" t="str">
        <f>IF($B2445="", "", SUMIF('Shopping List'!$AV$11:$AV$25, $B2445, 'Shopping List'!$BN$11:$BN$25))</f>
        <v/>
      </c>
      <c r="BB2445" s="117" t="str">
        <f t="shared" si="587"/>
        <v/>
      </c>
    </row>
    <row r="2446" spans="1:54" x14ac:dyDescent="0.25">
      <c r="A2446" s="4"/>
      <c r="B2446" s="37"/>
      <c r="C2446" s="124"/>
      <c r="D2446" s="39"/>
      <c r="E2446" s="125"/>
      <c r="F2446" s="48"/>
      <c r="G2446" s="4"/>
      <c r="H2446" s="4"/>
      <c r="I2446" s="95" t="str">
        <f>IF($C2446="", "", IF(IFERROR(INDEX(Ingredients!$C$11:$C$310, MATCH($C2446, Ingredients!$B$11:$B$310, 0)), "")="", "", IFERROR(INDEX(Ingredients!$C$11:$C$310, MATCH($C2446, Ingredients!$B$11:$B$310, 0)), "")))</f>
        <v/>
      </c>
      <c r="J2446" s="73" t="str">
        <f>IF($B2446="", "", IF(IFERROR(INDEX(Meals!$C$11:$C$260, MATCH($B2446, Meals!$B$11:$B$260, 0)), "")="", "", IFERROR(INDEX(Meals!$C$11:$C$260, MATCH($B2446, Meals!$B$11:$B$260, 0)), "")))</f>
        <v/>
      </c>
      <c r="K2446" s="4"/>
      <c r="L2446" s="72" t="str">
        <f t="shared" si="577"/>
        <v/>
      </c>
      <c r="M2446" s="73" t="str">
        <f t="shared" si="578"/>
        <v/>
      </c>
      <c r="N2446" s="4"/>
      <c r="O2446" s="78" t="str">
        <f t="shared" si="579"/>
        <v/>
      </c>
      <c r="P2446" s="79" t="str">
        <f t="shared" si="580"/>
        <v/>
      </c>
      <c r="Q2446" s="4"/>
      <c r="R2446" s="90" t="str">
        <f t="shared" si="581"/>
        <v/>
      </c>
      <c r="S2446" s="4"/>
      <c r="Y2446" s="18" t="str">
        <f t="shared" si="582"/>
        <v/>
      </c>
      <c r="AA2446" s="18" t="str">
        <f t="shared" si="573"/>
        <v/>
      </c>
      <c r="AB2446" s="18" t="str">
        <f t="shared" si="574"/>
        <v/>
      </c>
      <c r="AC2446" s="18" t="str">
        <f t="shared" si="583"/>
        <v/>
      </c>
      <c r="AD2446" s="18" t="str">
        <f t="shared" si="583"/>
        <v/>
      </c>
      <c r="AE2446" s="18" t="str">
        <f t="shared" si="584"/>
        <v/>
      </c>
      <c r="AG2446" s="95" t="str">
        <f>IF($C2446="", "", IF(IFERROR(INDEX(Ingredients!C$11:C$310, MATCH($C2446, Ingredients!$B$11:$B$310, 0)), "")="", "", IFERROR(INDEX(Ingredients!C$11:C$310, MATCH($C2446, Ingredients!$B$11:$B$310, 0)), "")))</f>
        <v/>
      </c>
      <c r="AH2446" s="105" t="str">
        <f>IF($C2446="", "", IF(IFERROR(INDEX(Ingredients!D$11:D$310, MATCH($C2446, Ingredients!$B$11:$B$310, 0)), "")="", "", IFERROR(INDEX(Ingredients!D$11:D$310, MATCH($C2446, Ingredients!$B$11:$B$310, 0)), "")))</f>
        <v/>
      </c>
      <c r="AI2446" s="106" t="str">
        <f>IF($C2446="", "", IF(IFERROR(INDEX(Ingredients!E$11:E$310, MATCH($C2446, Ingredients!$B$11:$B$310, 0)), "")="", "", IFERROR(INDEX(Ingredients!E$11:E$310, MATCH($C2446, Ingredients!$B$11:$B$310, 0)), "")))</f>
        <v/>
      </c>
      <c r="AJ2446" s="108" t="str">
        <f>IF($C2446="", "", IF(IFERROR(INDEX(Ingredients!F$11:F$310, MATCH($C2446, Ingredients!$B$11:$B$310, 0)), "")="", "", IFERROR(INDEX(Ingredients!F$11:F$310, MATCH($C2446, Ingredients!$B$11:$B$310, 0)), "")))</f>
        <v/>
      </c>
      <c r="AK2446" s="106" t="str">
        <f>IF($C2446="", "", IF(IFERROR(INDEX(Ingredients!G$11:G$310, MATCH($C2446, Ingredients!$B$11:$B$310, 0)), "")="", "", IFERROR(INDEX(Ingredients!G$11:G$310, MATCH($C2446, Ingredients!$B$11:$B$310, 0)), "")))</f>
        <v/>
      </c>
      <c r="AL2446" s="79" t="str">
        <f>IF($C2446="", "", IF(IFERROR(INDEX(Ingredients!H$11:H$310, MATCH($C2446, Ingredients!$B$11:$B$310, 0)), "")="", "", IFERROR(INDEX(Ingredients!H$11:H$310, MATCH($C2446, Ingredients!$B$11:$B$310, 0)), "")))</f>
        <v/>
      </c>
      <c r="AN2446" s="83" t="str">
        <f t="shared" si="575"/>
        <v/>
      </c>
      <c r="AP2446" s="114" t="str">
        <f t="shared" si="585"/>
        <v/>
      </c>
      <c r="AR2446" s="117" t="str">
        <f>IF($C2446="", "", IF(IFERROR(INDEX(Ingredients!$AI$11:$AI$310, MATCH($C2446, Ingredients!$B$11:$B$310, 0)), "")="", "", IFERROR(INDEX(Ingredients!$AI$11:$AI$310, MATCH($C2446, Ingredients!$B$11:$B$310, 0)), "")))</f>
        <v/>
      </c>
      <c r="AT2446" s="120" t="str">
        <f t="shared" si="586"/>
        <v/>
      </c>
      <c r="AV2446" s="90" t="str">
        <f t="shared" si="576"/>
        <v/>
      </c>
      <c r="AX2446" s="90" t="str">
        <f>IF($AV2446="", "", COUNTIF($AV$11:$AV$5010, "&lt;"&amp;$AV2446)+1+COUNTIF($AV$11:$AV2446, $AV2446)-1)</f>
        <v/>
      </c>
      <c r="AZ2446" s="111" t="str">
        <f>IF($B2446="", "", SUMIF('Shopping List'!$AV$11:$AV$25, $B2446, 'Shopping List'!$BN$11:$BN$25))</f>
        <v/>
      </c>
      <c r="BB2446" s="117" t="str">
        <f t="shared" si="587"/>
        <v/>
      </c>
    </row>
    <row r="2447" spans="1:54" x14ac:dyDescent="0.25">
      <c r="A2447" s="4"/>
      <c r="B2447" s="37"/>
      <c r="C2447" s="124"/>
      <c r="D2447" s="39"/>
      <c r="E2447" s="125"/>
      <c r="F2447" s="48"/>
      <c r="G2447" s="4"/>
      <c r="H2447" s="4"/>
      <c r="I2447" s="95" t="str">
        <f>IF($C2447="", "", IF(IFERROR(INDEX(Ingredients!$C$11:$C$310, MATCH($C2447, Ingredients!$B$11:$B$310, 0)), "")="", "", IFERROR(INDEX(Ingredients!$C$11:$C$310, MATCH($C2447, Ingredients!$B$11:$B$310, 0)), "")))</f>
        <v/>
      </c>
      <c r="J2447" s="73" t="str">
        <f>IF($B2447="", "", IF(IFERROR(INDEX(Meals!$C$11:$C$260, MATCH($B2447, Meals!$B$11:$B$260, 0)), "")="", "", IFERROR(INDEX(Meals!$C$11:$C$260, MATCH($B2447, Meals!$B$11:$B$260, 0)), "")))</f>
        <v/>
      </c>
      <c r="K2447" s="4"/>
      <c r="L2447" s="72" t="str">
        <f t="shared" si="577"/>
        <v/>
      </c>
      <c r="M2447" s="73" t="str">
        <f t="shared" si="578"/>
        <v/>
      </c>
      <c r="N2447" s="4"/>
      <c r="O2447" s="78" t="str">
        <f t="shared" si="579"/>
        <v/>
      </c>
      <c r="P2447" s="79" t="str">
        <f t="shared" si="580"/>
        <v/>
      </c>
      <c r="Q2447" s="4"/>
      <c r="R2447" s="90" t="str">
        <f t="shared" si="581"/>
        <v/>
      </c>
      <c r="S2447" s="4"/>
      <c r="Y2447" s="18" t="str">
        <f t="shared" si="582"/>
        <v/>
      </c>
      <c r="AA2447" s="18" t="str">
        <f t="shared" si="573"/>
        <v/>
      </c>
      <c r="AB2447" s="18" t="str">
        <f t="shared" si="574"/>
        <v/>
      </c>
      <c r="AC2447" s="18" t="str">
        <f t="shared" si="583"/>
        <v/>
      </c>
      <c r="AD2447" s="18" t="str">
        <f t="shared" si="583"/>
        <v/>
      </c>
      <c r="AE2447" s="18" t="str">
        <f t="shared" si="584"/>
        <v/>
      </c>
      <c r="AG2447" s="95" t="str">
        <f>IF($C2447="", "", IF(IFERROR(INDEX(Ingredients!C$11:C$310, MATCH($C2447, Ingredients!$B$11:$B$310, 0)), "")="", "", IFERROR(INDEX(Ingredients!C$11:C$310, MATCH($C2447, Ingredients!$B$11:$B$310, 0)), "")))</f>
        <v/>
      </c>
      <c r="AH2447" s="105" t="str">
        <f>IF($C2447="", "", IF(IFERROR(INDEX(Ingredients!D$11:D$310, MATCH($C2447, Ingredients!$B$11:$B$310, 0)), "")="", "", IFERROR(INDEX(Ingredients!D$11:D$310, MATCH($C2447, Ingredients!$B$11:$B$310, 0)), "")))</f>
        <v/>
      </c>
      <c r="AI2447" s="106" t="str">
        <f>IF($C2447="", "", IF(IFERROR(INDEX(Ingredients!E$11:E$310, MATCH($C2447, Ingredients!$B$11:$B$310, 0)), "")="", "", IFERROR(INDEX(Ingredients!E$11:E$310, MATCH($C2447, Ingredients!$B$11:$B$310, 0)), "")))</f>
        <v/>
      </c>
      <c r="AJ2447" s="108" t="str">
        <f>IF($C2447="", "", IF(IFERROR(INDEX(Ingredients!F$11:F$310, MATCH($C2447, Ingredients!$B$11:$B$310, 0)), "")="", "", IFERROR(INDEX(Ingredients!F$11:F$310, MATCH($C2447, Ingredients!$B$11:$B$310, 0)), "")))</f>
        <v/>
      </c>
      <c r="AK2447" s="106" t="str">
        <f>IF($C2447="", "", IF(IFERROR(INDEX(Ingredients!G$11:G$310, MATCH($C2447, Ingredients!$B$11:$B$310, 0)), "")="", "", IFERROR(INDEX(Ingredients!G$11:G$310, MATCH($C2447, Ingredients!$B$11:$B$310, 0)), "")))</f>
        <v/>
      </c>
      <c r="AL2447" s="79" t="str">
        <f>IF($C2447="", "", IF(IFERROR(INDEX(Ingredients!H$11:H$310, MATCH($C2447, Ingredients!$B$11:$B$310, 0)), "")="", "", IFERROR(INDEX(Ingredients!H$11:H$310, MATCH($C2447, Ingredients!$B$11:$B$310, 0)), "")))</f>
        <v/>
      </c>
      <c r="AN2447" s="83" t="str">
        <f t="shared" si="575"/>
        <v/>
      </c>
      <c r="AP2447" s="114" t="str">
        <f t="shared" si="585"/>
        <v/>
      </c>
      <c r="AR2447" s="117" t="str">
        <f>IF($C2447="", "", IF(IFERROR(INDEX(Ingredients!$AI$11:$AI$310, MATCH($C2447, Ingredients!$B$11:$B$310, 0)), "")="", "", IFERROR(INDEX(Ingredients!$AI$11:$AI$310, MATCH($C2447, Ingredients!$B$11:$B$310, 0)), "")))</f>
        <v/>
      </c>
      <c r="AT2447" s="120" t="str">
        <f t="shared" si="586"/>
        <v/>
      </c>
      <c r="AV2447" s="90" t="str">
        <f t="shared" si="576"/>
        <v/>
      </c>
      <c r="AX2447" s="90" t="str">
        <f>IF($AV2447="", "", COUNTIF($AV$11:$AV$5010, "&lt;"&amp;$AV2447)+1+COUNTIF($AV$11:$AV2447, $AV2447)-1)</f>
        <v/>
      </c>
      <c r="AZ2447" s="111" t="str">
        <f>IF($B2447="", "", SUMIF('Shopping List'!$AV$11:$AV$25, $B2447, 'Shopping List'!$BN$11:$BN$25))</f>
        <v/>
      </c>
      <c r="BB2447" s="117" t="str">
        <f t="shared" si="587"/>
        <v/>
      </c>
    </row>
    <row r="2448" spans="1:54" x14ac:dyDescent="0.25">
      <c r="A2448" s="4"/>
      <c r="B2448" s="37"/>
      <c r="C2448" s="124"/>
      <c r="D2448" s="39"/>
      <c r="E2448" s="125"/>
      <c r="F2448" s="48"/>
      <c r="G2448" s="4"/>
      <c r="H2448" s="4"/>
      <c r="I2448" s="95" t="str">
        <f>IF($C2448="", "", IF(IFERROR(INDEX(Ingredients!$C$11:$C$310, MATCH($C2448, Ingredients!$B$11:$B$310, 0)), "")="", "", IFERROR(INDEX(Ingredients!$C$11:$C$310, MATCH($C2448, Ingredients!$B$11:$B$310, 0)), "")))</f>
        <v/>
      </c>
      <c r="J2448" s="73" t="str">
        <f>IF($B2448="", "", IF(IFERROR(INDEX(Meals!$C$11:$C$260, MATCH($B2448, Meals!$B$11:$B$260, 0)), "")="", "", IFERROR(INDEX(Meals!$C$11:$C$260, MATCH($B2448, Meals!$B$11:$B$260, 0)), "")))</f>
        <v/>
      </c>
      <c r="K2448" s="4"/>
      <c r="L2448" s="72" t="str">
        <f t="shared" si="577"/>
        <v/>
      </c>
      <c r="M2448" s="73" t="str">
        <f t="shared" si="578"/>
        <v/>
      </c>
      <c r="N2448" s="4"/>
      <c r="O2448" s="78" t="str">
        <f t="shared" si="579"/>
        <v/>
      </c>
      <c r="P2448" s="79" t="str">
        <f t="shared" si="580"/>
        <v/>
      </c>
      <c r="Q2448" s="4"/>
      <c r="R2448" s="90" t="str">
        <f t="shared" si="581"/>
        <v/>
      </c>
      <c r="S2448" s="4"/>
      <c r="Y2448" s="18" t="str">
        <f t="shared" si="582"/>
        <v/>
      </c>
      <c r="AA2448" s="18" t="str">
        <f t="shared" si="573"/>
        <v/>
      </c>
      <c r="AB2448" s="18" t="str">
        <f t="shared" si="574"/>
        <v/>
      </c>
      <c r="AC2448" s="18" t="str">
        <f t="shared" si="583"/>
        <v/>
      </c>
      <c r="AD2448" s="18" t="str">
        <f t="shared" si="583"/>
        <v/>
      </c>
      <c r="AE2448" s="18" t="str">
        <f t="shared" si="584"/>
        <v/>
      </c>
      <c r="AG2448" s="95" t="str">
        <f>IF($C2448="", "", IF(IFERROR(INDEX(Ingredients!C$11:C$310, MATCH($C2448, Ingredients!$B$11:$B$310, 0)), "")="", "", IFERROR(INDEX(Ingredients!C$11:C$310, MATCH($C2448, Ingredients!$B$11:$B$310, 0)), "")))</f>
        <v/>
      </c>
      <c r="AH2448" s="105" t="str">
        <f>IF($C2448="", "", IF(IFERROR(INDEX(Ingredients!D$11:D$310, MATCH($C2448, Ingredients!$B$11:$B$310, 0)), "")="", "", IFERROR(INDEX(Ingredients!D$11:D$310, MATCH($C2448, Ingredients!$B$11:$B$310, 0)), "")))</f>
        <v/>
      </c>
      <c r="AI2448" s="106" t="str">
        <f>IF($C2448="", "", IF(IFERROR(INDEX(Ingredients!E$11:E$310, MATCH($C2448, Ingredients!$B$11:$B$310, 0)), "")="", "", IFERROR(INDEX(Ingredients!E$11:E$310, MATCH($C2448, Ingredients!$B$11:$B$310, 0)), "")))</f>
        <v/>
      </c>
      <c r="AJ2448" s="108" t="str">
        <f>IF($C2448="", "", IF(IFERROR(INDEX(Ingredients!F$11:F$310, MATCH($C2448, Ingredients!$B$11:$B$310, 0)), "")="", "", IFERROR(INDEX(Ingredients!F$11:F$310, MATCH($C2448, Ingredients!$B$11:$B$310, 0)), "")))</f>
        <v/>
      </c>
      <c r="AK2448" s="106" t="str">
        <f>IF($C2448="", "", IF(IFERROR(INDEX(Ingredients!G$11:G$310, MATCH($C2448, Ingredients!$B$11:$B$310, 0)), "")="", "", IFERROR(INDEX(Ingredients!G$11:G$310, MATCH($C2448, Ingredients!$B$11:$B$310, 0)), "")))</f>
        <v/>
      </c>
      <c r="AL2448" s="79" t="str">
        <f>IF($C2448="", "", IF(IFERROR(INDEX(Ingredients!H$11:H$310, MATCH($C2448, Ingredients!$B$11:$B$310, 0)), "")="", "", IFERROR(INDEX(Ingredients!H$11:H$310, MATCH($C2448, Ingredients!$B$11:$B$310, 0)), "")))</f>
        <v/>
      </c>
      <c r="AN2448" s="83" t="str">
        <f t="shared" si="575"/>
        <v/>
      </c>
      <c r="AP2448" s="114" t="str">
        <f t="shared" si="585"/>
        <v/>
      </c>
      <c r="AR2448" s="117" t="str">
        <f>IF($C2448="", "", IF(IFERROR(INDEX(Ingredients!$AI$11:$AI$310, MATCH($C2448, Ingredients!$B$11:$B$310, 0)), "")="", "", IFERROR(INDEX(Ingredients!$AI$11:$AI$310, MATCH($C2448, Ingredients!$B$11:$B$310, 0)), "")))</f>
        <v/>
      </c>
      <c r="AT2448" s="120" t="str">
        <f t="shared" si="586"/>
        <v/>
      </c>
      <c r="AV2448" s="90" t="str">
        <f t="shared" si="576"/>
        <v/>
      </c>
      <c r="AX2448" s="90" t="str">
        <f>IF($AV2448="", "", COUNTIF($AV$11:$AV$5010, "&lt;"&amp;$AV2448)+1+COUNTIF($AV$11:$AV2448, $AV2448)-1)</f>
        <v/>
      </c>
      <c r="AZ2448" s="111" t="str">
        <f>IF($B2448="", "", SUMIF('Shopping List'!$AV$11:$AV$25, $B2448, 'Shopping List'!$BN$11:$BN$25))</f>
        <v/>
      </c>
      <c r="BB2448" s="117" t="str">
        <f t="shared" si="587"/>
        <v/>
      </c>
    </row>
    <row r="2449" spans="1:54" x14ac:dyDescent="0.25">
      <c r="A2449" s="4"/>
      <c r="B2449" s="37"/>
      <c r="C2449" s="124"/>
      <c r="D2449" s="39"/>
      <c r="E2449" s="125"/>
      <c r="F2449" s="48"/>
      <c r="G2449" s="4"/>
      <c r="H2449" s="4"/>
      <c r="I2449" s="95" t="str">
        <f>IF($C2449="", "", IF(IFERROR(INDEX(Ingredients!$C$11:$C$310, MATCH($C2449, Ingredients!$B$11:$B$310, 0)), "")="", "", IFERROR(INDEX(Ingredients!$C$11:$C$310, MATCH($C2449, Ingredients!$B$11:$B$310, 0)), "")))</f>
        <v/>
      </c>
      <c r="J2449" s="73" t="str">
        <f>IF($B2449="", "", IF(IFERROR(INDEX(Meals!$C$11:$C$260, MATCH($B2449, Meals!$B$11:$B$260, 0)), "")="", "", IFERROR(INDEX(Meals!$C$11:$C$260, MATCH($B2449, Meals!$B$11:$B$260, 0)), "")))</f>
        <v/>
      </c>
      <c r="K2449" s="4"/>
      <c r="L2449" s="72" t="str">
        <f t="shared" si="577"/>
        <v/>
      </c>
      <c r="M2449" s="73" t="str">
        <f t="shared" si="578"/>
        <v/>
      </c>
      <c r="N2449" s="4"/>
      <c r="O2449" s="78" t="str">
        <f t="shared" si="579"/>
        <v/>
      </c>
      <c r="P2449" s="79" t="str">
        <f t="shared" si="580"/>
        <v/>
      </c>
      <c r="Q2449" s="4"/>
      <c r="R2449" s="90" t="str">
        <f t="shared" si="581"/>
        <v/>
      </c>
      <c r="S2449" s="4"/>
      <c r="Y2449" s="18" t="str">
        <f t="shared" si="582"/>
        <v/>
      </c>
      <c r="AA2449" s="18" t="str">
        <f t="shared" si="573"/>
        <v/>
      </c>
      <c r="AB2449" s="18" t="str">
        <f t="shared" si="574"/>
        <v/>
      </c>
      <c r="AC2449" s="18" t="str">
        <f t="shared" si="583"/>
        <v/>
      </c>
      <c r="AD2449" s="18" t="str">
        <f t="shared" si="583"/>
        <v/>
      </c>
      <c r="AE2449" s="18" t="str">
        <f t="shared" si="584"/>
        <v/>
      </c>
      <c r="AG2449" s="95" t="str">
        <f>IF($C2449="", "", IF(IFERROR(INDEX(Ingredients!C$11:C$310, MATCH($C2449, Ingredients!$B$11:$B$310, 0)), "")="", "", IFERROR(INDEX(Ingredients!C$11:C$310, MATCH($C2449, Ingredients!$B$11:$B$310, 0)), "")))</f>
        <v/>
      </c>
      <c r="AH2449" s="105" t="str">
        <f>IF($C2449="", "", IF(IFERROR(INDEX(Ingredients!D$11:D$310, MATCH($C2449, Ingredients!$B$11:$B$310, 0)), "")="", "", IFERROR(INDEX(Ingredients!D$11:D$310, MATCH($C2449, Ingredients!$B$11:$B$310, 0)), "")))</f>
        <v/>
      </c>
      <c r="AI2449" s="106" t="str">
        <f>IF($C2449="", "", IF(IFERROR(INDEX(Ingredients!E$11:E$310, MATCH($C2449, Ingredients!$B$11:$B$310, 0)), "")="", "", IFERROR(INDEX(Ingredients!E$11:E$310, MATCH($C2449, Ingredients!$B$11:$B$310, 0)), "")))</f>
        <v/>
      </c>
      <c r="AJ2449" s="108" t="str">
        <f>IF($C2449="", "", IF(IFERROR(INDEX(Ingredients!F$11:F$310, MATCH($C2449, Ingredients!$B$11:$B$310, 0)), "")="", "", IFERROR(INDEX(Ingredients!F$11:F$310, MATCH($C2449, Ingredients!$B$11:$B$310, 0)), "")))</f>
        <v/>
      </c>
      <c r="AK2449" s="106" t="str">
        <f>IF($C2449="", "", IF(IFERROR(INDEX(Ingredients!G$11:G$310, MATCH($C2449, Ingredients!$B$11:$B$310, 0)), "")="", "", IFERROR(INDEX(Ingredients!G$11:G$310, MATCH($C2449, Ingredients!$B$11:$B$310, 0)), "")))</f>
        <v/>
      </c>
      <c r="AL2449" s="79" t="str">
        <f>IF($C2449="", "", IF(IFERROR(INDEX(Ingredients!H$11:H$310, MATCH($C2449, Ingredients!$B$11:$B$310, 0)), "")="", "", IFERROR(INDEX(Ingredients!H$11:H$310, MATCH($C2449, Ingredients!$B$11:$B$310, 0)), "")))</f>
        <v/>
      </c>
      <c r="AN2449" s="83" t="str">
        <f t="shared" si="575"/>
        <v/>
      </c>
      <c r="AP2449" s="114" t="str">
        <f t="shared" si="585"/>
        <v/>
      </c>
      <c r="AR2449" s="117" t="str">
        <f>IF($C2449="", "", IF(IFERROR(INDEX(Ingredients!$AI$11:$AI$310, MATCH($C2449, Ingredients!$B$11:$B$310, 0)), "")="", "", IFERROR(INDEX(Ingredients!$AI$11:$AI$310, MATCH($C2449, Ingredients!$B$11:$B$310, 0)), "")))</f>
        <v/>
      </c>
      <c r="AT2449" s="120" t="str">
        <f t="shared" si="586"/>
        <v/>
      </c>
      <c r="AV2449" s="90" t="str">
        <f t="shared" si="576"/>
        <v/>
      </c>
      <c r="AX2449" s="90" t="str">
        <f>IF($AV2449="", "", COUNTIF($AV$11:$AV$5010, "&lt;"&amp;$AV2449)+1+COUNTIF($AV$11:$AV2449, $AV2449)-1)</f>
        <v/>
      </c>
      <c r="AZ2449" s="111" t="str">
        <f>IF($B2449="", "", SUMIF('Shopping List'!$AV$11:$AV$25, $B2449, 'Shopping List'!$BN$11:$BN$25))</f>
        <v/>
      </c>
      <c r="BB2449" s="117" t="str">
        <f t="shared" si="587"/>
        <v/>
      </c>
    </row>
    <row r="2450" spans="1:54" x14ac:dyDescent="0.25">
      <c r="A2450" s="4"/>
      <c r="B2450" s="37"/>
      <c r="C2450" s="124"/>
      <c r="D2450" s="39"/>
      <c r="E2450" s="125"/>
      <c r="F2450" s="48"/>
      <c r="G2450" s="4"/>
      <c r="H2450" s="4"/>
      <c r="I2450" s="95" t="str">
        <f>IF($C2450="", "", IF(IFERROR(INDEX(Ingredients!$C$11:$C$310, MATCH($C2450, Ingredients!$B$11:$B$310, 0)), "")="", "", IFERROR(INDEX(Ingredients!$C$11:$C$310, MATCH($C2450, Ingredients!$B$11:$B$310, 0)), "")))</f>
        <v/>
      </c>
      <c r="J2450" s="73" t="str">
        <f>IF($B2450="", "", IF(IFERROR(INDEX(Meals!$C$11:$C$260, MATCH($B2450, Meals!$B$11:$B$260, 0)), "")="", "", IFERROR(INDEX(Meals!$C$11:$C$260, MATCH($B2450, Meals!$B$11:$B$260, 0)), "")))</f>
        <v/>
      </c>
      <c r="K2450" s="4"/>
      <c r="L2450" s="72" t="str">
        <f t="shared" si="577"/>
        <v/>
      </c>
      <c r="M2450" s="73" t="str">
        <f t="shared" si="578"/>
        <v/>
      </c>
      <c r="N2450" s="4"/>
      <c r="O2450" s="78" t="str">
        <f t="shared" si="579"/>
        <v/>
      </c>
      <c r="P2450" s="79" t="str">
        <f t="shared" si="580"/>
        <v/>
      </c>
      <c r="Q2450" s="4"/>
      <c r="R2450" s="90" t="str">
        <f t="shared" si="581"/>
        <v/>
      </c>
      <c r="S2450" s="4"/>
      <c r="Y2450" s="18" t="str">
        <f t="shared" si="582"/>
        <v/>
      </c>
      <c r="AA2450" s="18" t="str">
        <f t="shared" si="573"/>
        <v/>
      </c>
      <c r="AB2450" s="18" t="str">
        <f t="shared" si="574"/>
        <v/>
      </c>
      <c r="AC2450" s="18" t="str">
        <f t="shared" si="583"/>
        <v/>
      </c>
      <c r="AD2450" s="18" t="str">
        <f t="shared" si="583"/>
        <v/>
      </c>
      <c r="AE2450" s="18" t="str">
        <f t="shared" si="584"/>
        <v/>
      </c>
      <c r="AG2450" s="95" t="str">
        <f>IF($C2450="", "", IF(IFERROR(INDEX(Ingredients!C$11:C$310, MATCH($C2450, Ingredients!$B$11:$B$310, 0)), "")="", "", IFERROR(INDEX(Ingredients!C$11:C$310, MATCH($C2450, Ingredients!$B$11:$B$310, 0)), "")))</f>
        <v/>
      </c>
      <c r="AH2450" s="105" t="str">
        <f>IF($C2450="", "", IF(IFERROR(INDEX(Ingredients!D$11:D$310, MATCH($C2450, Ingredients!$B$11:$B$310, 0)), "")="", "", IFERROR(INDEX(Ingredients!D$11:D$310, MATCH($C2450, Ingredients!$B$11:$B$310, 0)), "")))</f>
        <v/>
      </c>
      <c r="AI2450" s="106" t="str">
        <f>IF($C2450="", "", IF(IFERROR(INDEX(Ingredients!E$11:E$310, MATCH($C2450, Ingredients!$B$11:$B$310, 0)), "")="", "", IFERROR(INDEX(Ingredients!E$11:E$310, MATCH($C2450, Ingredients!$B$11:$B$310, 0)), "")))</f>
        <v/>
      </c>
      <c r="AJ2450" s="108" t="str">
        <f>IF($C2450="", "", IF(IFERROR(INDEX(Ingredients!F$11:F$310, MATCH($C2450, Ingredients!$B$11:$B$310, 0)), "")="", "", IFERROR(INDEX(Ingredients!F$11:F$310, MATCH($C2450, Ingredients!$B$11:$B$310, 0)), "")))</f>
        <v/>
      </c>
      <c r="AK2450" s="106" t="str">
        <f>IF($C2450="", "", IF(IFERROR(INDEX(Ingredients!G$11:G$310, MATCH($C2450, Ingredients!$B$11:$B$310, 0)), "")="", "", IFERROR(INDEX(Ingredients!G$11:G$310, MATCH($C2450, Ingredients!$B$11:$B$310, 0)), "")))</f>
        <v/>
      </c>
      <c r="AL2450" s="79" t="str">
        <f>IF($C2450="", "", IF(IFERROR(INDEX(Ingredients!H$11:H$310, MATCH($C2450, Ingredients!$B$11:$B$310, 0)), "")="", "", IFERROR(INDEX(Ingredients!H$11:H$310, MATCH($C2450, Ingredients!$B$11:$B$310, 0)), "")))</f>
        <v/>
      </c>
      <c r="AN2450" s="83" t="str">
        <f t="shared" si="575"/>
        <v/>
      </c>
      <c r="AP2450" s="114" t="str">
        <f t="shared" si="585"/>
        <v/>
      </c>
      <c r="AR2450" s="117" t="str">
        <f>IF($C2450="", "", IF(IFERROR(INDEX(Ingredients!$AI$11:$AI$310, MATCH($C2450, Ingredients!$B$11:$B$310, 0)), "")="", "", IFERROR(INDEX(Ingredients!$AI$11:$AI$310, MATCH($C2450, Ingredients!$B$11:$B$310, 0)), "")))</f>
        <v/>
      </c>
      <c r="AT2450" s="120" t="str">
        <f t="shared" si="586"/>
        <v/>
      </c>
      <c r="AV2450" s="90" t="str">
        <f t="shared" si="576"/>
        <v/>
      </c>
      <c r="AX2450" s="90" t="str">
        <f>IF($AV2450="", "", COUNTIF($AV$11:$AV$5010, "&lt;"&amp;$AV2450)+1+COUNTIF($AV$11:$AV2450, $AV2450)-1)</f>
        <v/>
      </c>
      <c r="AZ2450" s="111" t="str">
        <f>IF($B2450="", "", SUMIF('Shopping List'!$AV$11:$AV$25, $B2450, 'Shopping List'!$BN$11:$BN$25))</f>
        <v/>
      </c>
      <c r="BB2450" s="117" t="str">
        <f t="shared" si="587"/>
        <v/>
      </c>
    </row>
    <row r="2451" spans="1:54" x14ac:dyDescent="0.25">
      <c r="A2451" s="4"/>
      <c r="B2451" s="37"/>
      <c r="C2451" s="124"/>
      <c r="D2451" s="39"/>
      <c r="E2451" s="125"/>
      <c r="F2451" s="48"/>
      <c r="G2451" s="4"/>
      <c r="H2451" s="4"/>
      <c r="I2451" s="95" t="str">
        <f>IF($C2451="", "", IF(IFERROR(INDEX(Ingredients!$C$11:$C$310, MATCH($C2451, Ingredients!$B$11:$B$310, 0)), "")="", "", IFERROR(INDEX(Ingredients!$C$11:$C$310, MATCH($C2451, Ingredients!$B$11:$B$310, 0)), "")))</f>
        <v/>
      </c>
      <c r="J2451" s="73" t="str">
        <f>IF($B2451="", "", IF(IFERROR(INDEX(Meals!$C$11:$C$260, MATCH($B2451, Meals!$B$11:$B$260, 0)), "")="", "", IFERROR(INDEX(Meals!$C$11:$C$260, MATCH($B2451, Meals!$B$11:$B$260, 0)), "")))</f>
        <v/>
      </c>
      <c r="K2451" s="4"/>
      <c r="L2451" s="72" t="str">
        <f t="shared" si="577"/>
        <v/>
      </c>
      <c r="M2451" s="73" t="str">
        <f t="shared" si="578"/>
        <v/>
      </c>
      <c r="N2451" s="4"/>
      <c r="O2451" s="78" t="str">
        <f t="shared" si="579"/>
        <v/>
      </c>
      <c r="P2451" s="79" t="str">
        <f t="shared" si="580"/>
        <v/>
      </c>
      <c r="Q2451" s="4"/>
      <c r="R2451" s="90" t="str">
        <f t="shared" si="581"/>
        <v/>
      </c>
      <c r="S2451" s="4"/>
      <c r="Y2451" s="18" t="str">
        <f t="shared" si="582"/>
        <v/>
      </c>
      <c r="AA2451" s="18" t="str">
        <f t="shared" si="573"/>
        <v/>
      </c>
      <c r="AB2451" s="18" t="str">
        <f t="shared" si="574"/>
        <v/>
      </c>
      <c r="AC2451" s="18" t="str">
        <f t="shared" si="583"/>
        <v/>
      </c>
      <c r="AD2451" s="18" t="str">
        <f t="shared" si="583"/>
        <v/>
      </c>
      <c r="AE2451" s="18" t="str">
        <f t="shared" si="584"/>
        <v/>
      </c>
      <c r="AG2451" s="95" t="str">
        <f>IF($C2451="", "", IF(IFERROR(INDEX(Ingredients!C$11:C$310, MATCH($C2451, Ingredients!$B$11:$B$310, 0)), "")="", "", IFERROR(INDEX(Ingredients!C$11:C$310, MATCH($C2451, Ingredients!$B$11:$B$310, 0)), "")))</f>
        <v/>
      </c>
      <c r="AH2451" s="105" t="str">
        <f>IF($C2451="", "", IF(IFERROR(INDEX(Ingredients!D$11:D$310, MATCH($C2451, Ingredients!$B$11:$B$310, 0)), "")="", "", IFERROR(INDEX(Ingredients!D$11:D$310, MATCH($C2451, Ingredients!$B$11:$B$310, 0)), "")))</f>
        <v/>
      </c>
      <c r="AI2451" s="106" t="str">
        <f>IF($C2451="", "", IF(IFERROR(INDEX(Ingredients!E$11:E$310, MATCH($C2451, Ingredients!$B$11:$B$310, 0)), "")="", "", IFERROR(INDEX(Ingredients!E$11:E$310, MATCH($C2451, Ingredients!$B$11:$B$310, 0)), "")))</f>
        <v/>
      </c>
      <c r="AJ2451" s="108" t="str">
        <f>IF($C2451="", "", IF(IFERROR(INDEX(Ingredients!F$11:F$310, MATCH($C2451, Ingredients!$B$11:$B$310, 0)), "")="", "", IFERROR(INDEX(Ingredients!F$11:F$310, MATCH($C2451, Ingredients!$B$11:$B$310, 0)), "")))</f>
        <v/>
      </c>
      <c r="AK2451" s="106" t="str">
        <f>IF($C2451="", "", IF(IFERROR(INDEX(Ingredients!G$11:G$310, MATCH($C2451, Ingredients!$B$11:$B$310, 0)), "")="", "", IFERROR(INDEX(Ingredients!G$11:G$310, MATCH($C2451, Ingredients!$B$11:$B$310, 0)), "")))</f>
        <v/>
      </c>
      <c r="AL2451" s="79" t="str">
        <f>IF($C2451="", "", IF(IFERROR(INDEX(Ingredients!H$11:H$310, MATCH($C2451, Ingredients!$B$11:$B$310, 0)), "")="", "", IFERROR(INDEX(Ingredients!H$11:H$310, MATCH($C2451, Ingredients!$B$11:$B$310, 0)), "")))</f>
        <v/>
      </c>
      <c r="AN2451" s="83" t="str">
        <f t="shared" si="575"/>
        <v/>
      </c>
      <c r="AP2451" s="114" t="str">
        <f t="shared" si="585"/>
        <v/>
      </c>
      <c r="AR2451" s="117" t="str">
        <f>IF($C2451="", "", IF(IFERROR(INDEX(Ingredients!$AI$11:$AI$310, MATCH($C2451, Ingredients!$B$11:$B$310, 0)), "")="", "", IFERROR(INDEX(Ingredients!$AI$11:$AI$310, MATCH($C2451, Ingredients!$B$11:$B$310, 0)), "")))</f>
        <v/>
      </c>
      <c r="AT2451" s="120" t="str">
        <f t="shared" si="586"/>
        <v/>
      </c>
      <c r="AV2451" s="90" t="str">
        <f t="shared" si="576"/>
        <v/>
      </c>
      <c r="AX2451" s="90" t="str">
        <f>IF($AV2451="", "", COUNTIF($AV$11:$AV$5010, "&lt;"&amp;$AV2451)+1+COUNTIF($AV$11:$AV2451, $AV2451)-1)</f>
        <v/>
      </c>
      <c r="AZ2451" s="111" t="str">
        <f>IF($B2451="", "", SUMIF('Shopping List'!$AV$11:$AV$25, $B2451, 'Shopping List'!$BN$11:$BN$25))</f>
        <v/>
      </c>
      <c r="BB2451" s="117" t="str">
        <f t="shared" si="587"/>
        <v/>
      </c>
    </row>
    <row r="2452" spans="1:54" x14ac:dyDescent="0.25">
      <c r="A2452" s="4"/>
      <c r="B2452" s="37"/>
      <c r="C2452" s="124"/>
      <c r="D2452" s="39"/>
      <c r="E2452" s="125"/>
      <c r="F2452" s="48"/>
      <c r="G2452" s="4"/>
      <c r="H2452" s="4"/>
      <c r="I2452" s="95" t="str">
        <f>IF($C2452="", "", IF(IFERROR(INDEX(Ingredients!$C$11:$C$310, MATCH($C2452, Ingredients!$B$11:$B$310, 0)), "")="", "", IFERROR(INDEX(Ingredients!$C$11:$C$310, MATCH($C2452, Ingredients!$B$11:$B$310, 0)), "")))</f>
        <v/>
      </c>
      <c r="J2452" s="73" t="str">
        <f>IF($B2452="", "", IF(IFERROR(INDEX(Meals!$C$11:$C$260, MATCH($B2452, Meals!$B$11:$B$260, 0)), "")="", "", IFERROR(INDEX(Meals!$C$11:$C$260, MATCH($B2452, Meals!$B$11:$B$260, 0)), "")))</f>
        <v/>
      </c>
      <c r="K2452" s="4"/>
      <c r="L2452" s="72" t="str">
        <f t="shared" si="577"/>
        <v/>
      </c>
      <c r="M2452" s="73" t="str">
        <f t="shared" si="578"/>
        <v/>
      </c>
      <c r="N2452" s="4"/>
      <c r="O2452" s="78" t="str">
        <f t="shared" si="579"/>
        <v/>
      </c>
      <c r="P2452" s="79" t="str">
        <f t="shared" si="580"/>
        <v/>
      </c>
      <c r="Q2452" s="4"/>
      <c r="R2452" s="90" t="str">
        <f t="shared" si="581"/>
        <v/>
      </c>
      <c r="S2452" s="4"/>
      <c r="Y2452" s="18" t="str">
        <f t="shared" si="582"/>
        <v/>
      </c>
      <c r="AA2452" s="18" t="str">
        <f t="shared" si="573"/>
        <v/>
      </c>
      <c r="AB2452" s="18" t="str">
        <f t="shared" si="574"/>
        <v/>
      </c>
      <c r="AC2452" s="18" t="str">
        <f t="shared" si="583"/>
        <v/>
      </c>
      <c r="AD2452" s="18" t="str">
        <f t="shared" si="583"/>
        <v/>
      </c>
      <c r="AE2452" s="18" t="str">
        <f t="shared" si="584"/>
        <v/>
      </c>
      <c r="AG2452" s="95" t="str">
        <f>IF($C2452="", "", IF(IFERROR(INDEX(Ingredients!C$11:C$310, MATCH($C2452, Ingredients!$B$11:$B$310, 0)), "")="", "", IFERROR(INDEX(Ingredients!C$11:C$310, MATCH($C2452, Ingredients!$B$11:$B$310, 0)), "")))</f>
        <v/>
      </c>
      <c r="AH2452" s="105" t="str">
        <f>IF($C2452="", "", IF(IFERROR(INDEX(Ingredients!D$11:D$310, MATCH($C2452, Ingredients!$B$11:$B$310, 0)), "")="", "", IFERROR(INDEX(Ingredients!D$11:D$310, MATCH($C2452, Ingredients!$B$11:$B$310, 0)), "")))</f>
        <v/>
      </c>
      <c r="AI2452" s="106" t="str">
        <f>IF($C2452="", "", IF(IFERROR(INDEX(Ingredients!E$11:E$310, MATCH($C2452, Ingredients!$B$11:$B$310, 0)), "")="", "", IFERROR(INDEX(Ingredients!E$11:E$310, MATCH($C2452, Ingredients!$B$11:$B$310, 0)), "")))</f>
        <v/>
      </c>
      <c r="AJ2452" s="108" t="str">
        <f>IF($C2452="", "", IF(IFERROR(INDEX(Ingredients!F$11:F$310, MATCH($C2452, Ingredients!$B$11:$B$310, 0)), "")="", "", IFERROR(INDEX(Ingredients!F$11:F$310, MATCH($C2452, Ingredients!$B$11:$B$310, 0)), "")))</f>
        <v/>
      </c>
      <c r="AK2452" s="106" t="str">
        <f>IF($C2452="", "", IF(IFERROR(INDEX(Ingredients!G$11:G$310, MATCH($C2452, Ingredients!$B$11:$B$310, 0)), "")="", "", IFERROR(INDEX(Ingredients!G$11:G$310, MATCH($C2452, Ingredients!$B$11:$B$310, 0)), "")))</f>
        <v/>
      </c>
      <c r="AL2452" s="79" t="str">
        <f>IF($C2452="", "", IF(IFERROR(INDEX(Ingredients!H$11:H$310, MATCH($C2452, Ingredients!$B$11:$B$310, 0)), "")="", "", IFERROR(INDEX(Ingredients!H$11:H$310, MATCH($C2452, Ingredients!$B$11:$B$310, 0)), "")))</f>
        <v/>
      </c>
      <c r="AN2452" s="83" t="str">
        <f t="shared" si="575"/>
        <v/>
      </c>
      <c r="AP2452" s="114" t="str">
        <f t="shared" si="585"/>
        <v/>
      </c>
      <c r="AR2452" s="117" t="str">
        <f>IF($C2452="", "", IF(IFERROR(INDEX(Ingredients!$AI$11:$AI$310, MATCH($C2452, Ingredients!$B$11:$B$310, 0)), "")="", "", IFERROR(INDEX(Ingredients!$AI$11:$AI$310, MATCH($C2452, Ingredients!$B$11:$B$310, 0)), "")))</f>
        <v/>
      </c>
      <c r="AT2452" s="120" t="str">
        <f t="shared" si="586"/>
        <v/>
      </c>
      <c r="AV2452" s="90" t="str">
        <f t="shared" si="576"/>
        <v/>
      </c>
      <c r="AX2452" s="90" t="str">
        <f>IF($AV2452="", "", COUNTIF($AV$11:$AV$5010, "&lt;"&amp;$AV2452)+1+COUNTIF($AV$11:$AV2452, $AV2452)-1)</f>
        <v/>
      </c>
      <c r="AZ2452" s="111" t="str">
        <f>IF($B2452="", "", SUMIF('Shopping List'!$AV$11:$AV$25, $B2452, 'Shopping List'!$BN$11:$BN$25))</f>
        <v/>
      </c>
      <c r="BB2452" s="117" t="str">
        <f t="shared" si="587"/>
        <v/>
      </c>
    </row>
    <row r="2453" spans="1:54" x14ac:dyDescent="0.25">
      <c r="A2453" s="4"/>
      <c r="B2453" s="37"/>
      <c r="C2453" s="124"/>
      <c r="D2453" s="39"/>
      <c r="E2453" s="125"/>
      <c r="F2453" s="48"/>
      <c r="G2453" s="4"/>
      <c r="H2453" s="4"/>
      <c r="I2453" s="95" t="str">
        <f>IF($C2453="", "", IF(IFERROR(INDEX(Ingredients!$C$11:$C$310, MATCH($C2453, Ingredients!$B$11:$B$310, 0)), "")="", "", IFERROR(INDEX(Ingredients!$C$11:$C$310, MATCH($C2453, Ingredients!$B$11:$B$310, 0)), "")))</f>
        <v/>
      </c>
      <c r="J2453" s="73" t="str">
        <f>IF($B2453="", "", IF(IFERROR(INDEX(Meals!$C$11:$C$260, MATCH($B2453, Meals!$B$11:$B$260, 0)), "")="", "", IFERROR(INDEX(Meals!$C$11:$C$260, MATCH($B2453, Meals!$B$11:$B$260, 0)), "")))</f>
        <v/>
      </c>
      <c r="K2453" s="4"/>
      <c r="L2453" s="72" t="str">
        <f t="shared" si="577"/>
        <v/>
      </c>
      <c r="M2453" s="73" t="str">
        <f t="shared" si="578"/>
        <v/>
      </c>
      <c r="N2453" s="4"/>
      <c r="O2453" s="78" t="str">
        <f t="shared" si="579"/>
        <v/>
      </c>
      <c r="P2453" s="79" t="str">
        <f t="shared" si="580"/>
        <v/>
      </c>
      <c r="Q2453" s="4"/>
      <c r="R2453" s="90" t="str">
        <f t="shared" si="581"/>
        <v/>
      </c>
      <c r="S2453" s="4"/>
      <c r="Y2453" s="18" t="str">
        <f t="shared" si="582"/>
        <v/>
      </c>
      <c r="AA2453" s="18" t="str">
        <f t="shared" si="573"/>
        <v/>
      </c>
      <c r="AB2453" s="18" t="str">
        <f t="shared" si="574"/>
        <v/>
      </c>
      <c r="AC2453" s="18" t="str">
        <f t="shared" si="583"/>
        <v/>
      </c>
      <c r="AD2453" s="18" t="str">
        <f t="shared" si="583"/>
        <v/>
      </c>
      <c r="AE2453" s="18" t="str">
        <f t="shared" si="584"/>
        <v/>
      </c>
      <c r="AG2453" s="95" t="str">
        <f>IF($C2453="", "", IF(IFERROR(INDEX(Ingredients!C$11:C$310, MATCH($C2453, Ingredients!$B$11:$B$310, 0)), "")="", "", IFERROR(INDEX(Ingredients!C$11:C$310, MATCH($C2453, Ingredients!$B$11:$B$310, 0)), "")))</f>
        <v/>
      </c>
      <c r="AH2453" s="105" t="str">
        <f>IF($C2453="", "", IF(IFERROR(INDEX(Ingredients!D$11:D$310, MATCH($C2453, Ingredients!$B$11:$B$310, 0)), "")="", "", IFERROR(INDEX(Ingredients!D$11:D$310, MATCH($C2453, Ingredients!$B$11:$B$310, 0)), "")))</f>
        <v/>
      </c>
      <c r="AI2453" s="106" t="str">
        <f>IF($C2453="", "", IF(IFERROR(INDEX(Ingredients!E$11:E$310, MATCH($C2453, Ingredients!$B$11:$B$310, 0)), "")="", "", IFERROR(INDEX(Ingredients!E$11:E$310, MATCH($C2453, Ingredients!$B$11:$B$310, 0)), "")))</f>
        <v/>
      </c>
      <c r="AJ2453" s="108" t="str">
        <f>IF($C2453="", "", IF(IFERROR(INDEX(Ingredients!F$11:F$310, MATCH($C2453, Ingredients!$B$11:$B$310, 0)), "")="", "", IFERROR(INDEX(Ingredients!F$11:F$310, MATCH($C2453, Ingredients!$B$11:$B$310, 0)), "")))</f>
        <v/>
      </c>
      <c r="AK2453" s="106" t="str">
        <f>IF($C2453="", "", IF(IFERROR(INDEX(Ingredients!G$11:G$310, MATCH($C2453, Ingredients!$B$11:$B$310, 0)), "")="", "", IFERROR(INDEX(Ingredients!G$11:G$310, MATCH($C2453, Ingredients!$B$11:$B$310, 0)), "")))</f>
        <v/>
      </c>
      <c r="AL2453" s="79" t="str">
        <f>IF($C2453="", "", IF(IFERROR(INDEX(Ingredients!H$11:H$310, MATCH($C2453, Ingredients!$B$11:$B$310, 0)), "")="", "", IFERROR(INDEX(Ingredients!H$11:H$310, MATCH($C2453, Ingredients!$B$11:$B$310, 0)), "")))</f>
        <v/>
      </c>
      <c r="AN2453" s="83" t="str">
        <f t="shared" si="575"/>
        <v/>
      </c>
      <c r="AP2453" s="114" t="str">
        <f t="shared" si="585"/>
        <v/>
      </c>
      <c r="AR2453" s="117" t="str">
        <f>IF($C2453="", "", IF(IFERROR(INDEX(Ingredients!$AI$11:$AI$310, MATCH($C2453, Ingredients!$B$11:$B$310, 0)), "")="", "", IFERROR(INDEX(Ingredients!$AI$11:$AI$310, MATCH($C2453, Ingredients!$B$11:$B$310, 0)), "")))</f>
        <v/>
      </c>
      <c r="AT2453" s="120" t="str">
        <f t="shared" si="586"/>
        <v/>
      </c>
      <c r="AV2453" s="90" t="str">
        <f t="shared" si="576"/>
        <v/>
      </c>
      <c r="AX2453" s="90" t="str">
        <f>IF($AV2453="", "", COUNTIF($AV$11:$AV$5010, "&lt;"&amp;$AV2453)+1+COUNTIF($AV$11:$AV2453, $AV2453)-1)</f>
        <v/>
      </c>
      <c r="AZ2453" s="111" t="str">
        <f>IF($B2453="", "", SUMIF('Shopping List'!$AV$11:$AV$25, $B2453, 'Shopping List'!$BN$11:$BN$25))</f>
        <v/>
      </c>
      <c r="BB2453" s="117" t="str">
        <f t="shared" si="587"/>
        <v/>
      </c>
    </row>
    <row r="2454" spans="1:54" x14ac:dyDescent="0.25">
      <c r="A2454" s="4"/>
      <c r="B2454" s="37"/>
      <c r="C2454" s="124"/>
      <c r="D2454" s="39"/>
      <c r="E2454" s="125"/>
      <c r="F2454" s="48"/>
      <c r="G2454" s="4"/>
      <c r="H2454" s="4"/>
      <c r="I2454" s="95" t="str">
        <f>IF($C2454="", "", IF(IFERROR(INDEX(Ingredients!$C$11:$C$310, MATCH($C2454, Ingredients!$B$11:$B$310, 0)), "")="", "", IFERROR(INDEX(Ingredients!$C$11:$C$310, MATCH($C2454, Ingredients!$B$11:$B$310, 0)), "")))</f>
        <v/>
      </c>
      <c r="J2454" s="73" t="str">
        <f>IF($B2454="", "", IF(IFERROR(INDEX(Meals!$C$11:$C$260, MATCH($B2454, Meals!$B$11:$B$260, 0)), "")="", "", IFERROR(INDEX(Meals!$C$11:$C$260, MATCH($B2454, Meals!$B$11:$B$260, 0)), "")))</f>
        <v/>
      </c>
      <c r="K2454" s="4"/>
      <c r="L2454" s="72" t="str">
        <f t="shared" si="577"/>
        <v/>
      </c>
      <c r="M2454" s="73" t="str">
        <f t="shared" si="578"/>
        <v/>
      </c>
      <c r="N2454" s="4"/>
      <c r="O2454" s="78" t="str">
        <f t="shared" si="579"/>
        <v/>
      </c>
      <c r="P2454" s="79" t="str">
        <f t="shared" si="580"/>
        <v/>
      </c>
      <c r="Q2454" s="4"/>
      <c r="R2454" s="90" t="str">
        <f t="shared" si="581"/>
        <v/>
      </c>
      <c r="S2454" s="4"/>
      <c r="Y2454" s="18" t="str">
        <f t="shared" si="582"/>
        <v/>
      </c>
      <c r="AA2454" s="18" t="str">
        <f t="shared" si="573"/>
        <v/>
      </c>
      <c r="AB2454" s="18" t="str">
        <f t="shared" si="574"/>
        <v/>
      </c>
      <c r="AC2454" s="18" t="str">
        <f t="shared" si="583"/>
        <v/>
      </c>
      <c r="AD2454" s="18" t="str">
        <f t="shared" si="583"/>
        <v/>
      </c>
      <c r="AE2454" s="18" t="str">
        <f t="shared" si="584"/>
        <v/>
      </c>
      <c r="AG2454" s="95" t="str">
        <f>IF($C2454="", "", IF(IFERROR(INDEX(Ingredients!C$11:C$310, MATCH($C2454, Ingredients!$B$11:$B$310, 0)), "")="", "", IFERROR(INDEX(Ingredients!C$11:C$310, MATCH($C2454, Ingredients!$B$11:$B$310, 0)), "")))</f>
        <v/>
      </c>
      <c r="AH2454" s="105" t="str">
        <f>IF($C2454="", "", IF(IFERROR(INDEX(Ingredients!D$11:D$310, MATCH($C2454, Ingredients!$B$11:$B$310, 0)), "")="", "", IFERROR(INDEX(Ingredients!D$11:D$310, MATCH($C2454, Ingredients!$B$11:$B$310, 0)), "")))</f>
        <v/>
      </c>
      <c r="AI2454" s="106" t="str">
        <f>IF($C2454="", "", IF(IFERROR(INDEX(Ingredients!E$11:E$310, MATCH($C2454, Ingredients!$B$11:$B$310, 0)), "")="", "", IFERROR(INDEX(Ingredients!E$11:E$310, MATCH($C2454, Ingredients!$B$11:$B$310, 0)), "")))</f>
        <v/>
      </c>
      <c r="AJ2454" s="108" t="str">
        <f>IF($C2454="", "", IF(IFERROR(INDEX(Ingredients!F$11:F$310, MATCH($C2454, Ingredients!$B$11:$B$310, 0)), "")="", "", IFERROR(INDEX(Ingredients!F$11:F$310, MATCH($C2454, Ingredients!$B$11:$B$310, 0)), "")))</f>
        <v/>
      </c>
      <c r="AK2454" s="106" t="str">
        <f>IF($C2454="", "", IF(IFERROR(INDEX(Ingredients!G$11:G$310, MATCH($C2454, Ingredients!$B$11:$B$310, 0)), "")="", "", IFERROR(INDEX(Ingredients!G$11:G$310, MATCH($C2454, Ingredients!$B$11:$B$310, 0)), "")))</f>
        <v/>
      </c>
      <c r="AL2454" s="79" t="str">
        <f>IF($C2454="", "", IF(IFERROR(INDEX(Ingredients!H$11:H$310, MATCH($C2454, Ingredients!$B$11:$B$310, 0)), "")="", "", IFERROR(INDEX(Ingredients!H$11:H$310, MATCH($C2454, Ingredients!$B$11:$B$310, 0)), "")))</f>
        <v/>
      </c>
      <c r="AN2454" s="83" t="str">
        <f t="shared" si="575"/>
        <v/>
      </c>
      <c r="AP2454" s="114" t="str">
        <f t="shared" si="585"/>
        <v/>
      </c>
      <c r="AR2454" s="117" t="str">
        <f>IF($C2454="", "", IF(IFERROR(INDEX(Ingredients!$AI$11:$AI$310, MATCH($C2454, Ingredients!$B$11:$B$310, 0)), "")="", "", IFERROR(INDEX(Ingredients!$AI$11:$AI$310, MATCH($C2454, Ingredients!$B$11:$B$310, 0)), "")))</f>
        <v/>
      </c>
      <c r="AT2454" s="120" t="str">
        <f t="shared" si="586"/>
        <v/>
      </c>
      <c r="AV2454" s="90" t="str">
        <f t="shared" si="576"/>
        <v/>
      </c>
      <c r="AX2454" s="90" t="str">
        <f>IF($AV2454="", "", COUNTIF($AV$11:$AV$5010, "&lt;"&amp;$AV2454)+1+COUNTIF($AV$11:$AV2454, $AV2454)-1)</f>
        <v/>
      </c>
      <c r="AZ2454" s="111" t="str">
        <f>IF($B2454="", "", SUMIF('Shopping List'!$AV$11:$AV$25, $B2454, 'Shopping List'!$BN$11:$BN$25))</f>
        <v/>
      </c>
      <c r="BB2454" s="117" t="str">
        <f t="shared" si="587"/>
        <v/>
      </c>
    </row>
    <row r="2455" spans="1:54" x14ac:dyDescent="0.25">
      <c r="A2455" s="4"/>
      <c r="B2455" s="37"/>
      <c r="C2455" s="124"/>
      <c r="D2455" s="39"/>
      <c r="E2455" s="125"/>
      <c r="F2455" s="48"/>
      <c r="G2455" s="4"/>
      <c r="H2455" s="4"/>
      <c r="I2455" s="95" t="str">
        <f>IF($C2455="", "", IF(IFERROR(INDEX(Ingredients!$C$11:$C$310, MATCH($C2455, Ingredients!$B$11:$B$310, 0)), "")="", "", IFERROR(INDEX(Ingredients!$C$11:$C$310, MATCH($C2455, Ingredients!$B$11:$B$310, 0)), "")))</f>
        <v/>
      </c>
      <c r="J2455" s="73" t="str">
        <f>IF($B2455="", "", IF(IFERROR(INDEX(Meals!$C$11:$C$260, MATCH($B2455, Meals!$B$11:$B$260, 0)), "")="", "", IFERROR(INDEX(Meals!$C$11:$C$260, MATCH($B2455, Meals!$B$11:$B$260, 0)), "")))</f>
        <v/>
      </c>
      <c r="K2455" s="4"/>
      <c r="L2455" s="72" t="str">
        <f t="shared" si="577"/>
        <v/>
      </c>
      <c r="M2455" s="73" t="str">
        <f t="shared" si="578"/>
        <v/>
      </c>
      <c r="N2455" s="4"/>
      <c r="O2455" s="78" t="str">
        <f t="shared" si="579"/>
        <v/>
      </c>
      <c r="P2455" s="79" t="str">
        <f t="shared" si="580"/>
        <v/>
      </c>
      <c r="Q2455" s="4"/>
      <c r="R2455" s="90" t="str">
        <f t="shared" si="581"/>
        <v/>
      </c>
      <c r="S2455" s="4"/>
      <c r="Y2455" s="18" t="str">
        <f t="shared" si="582"/>
        <v/>
      </c>
      <c r="AA2455" s="18" t="str">
        <f t="shared" si="573"/>
        <v/>
      </c>
      <c r="AB2455" s="18" t="str">
        <f t="shared" si="574"/>
        <v/>
      </c>
      <c r="AC2455" s="18" t="str">
        <f t="shared" si="583"/>
        <v/>
      </c>
      <c r="AD2455" s="18" t="str">
        <f t="shared" si="583"/>
        <v/>
      </c>
      <c r="AE2455" s="18" t="str">
        <f t="shared" si="584"/>
        <v/>
      </c>
      <c r="AG2455" s="95" t="str">
        <f>IF($C2455="", "", IF(IFERROR(INDEX(Ingredients!C$11:C$310, MATCH($C2455, Ingredients!$B$11:$B$310, 0)), "")="", "", IFERROR(INDEX(Ingredients!C$11:C$310, MATCH($C2455, Ingredients!$B$11:$B$310, 0)), "")))</f>
        <v/>
      </c>
      <c r="AH2455" s="105" t="str">
        <f>IF($C2455="", "", IF(IFERROR(INDEX(Ingredients!D$11:D$310, MATCH($C2455, Ingredients!$B$11:$B$310, 0)), "")="", "", IFERROR(INDEX(Ingredients!D$11:D$310, MATCH($C2455, Ingredients!$B$11:$B$310, 0)), "")))</f>
        <v/>
      </c>
      <c r="AI2455" s="106" t="str">
        <f>IF($C2455="", "", IF(IFERROR(INDEX(Ingredients!E$11:E$310, MATCH($C2455, Ingredients!$B$11:$B$310, 0)), "")="", "", IFERROR(INDEX(Ingredients!E$11:E$310, MATCH($C2455, Ingredients!$B$11:$B$310, 0)), "")))</f>
        <v/>
      </c>
      <c r="AJ2455" s="108" t="str">
        <f>IF($C2455="", "", IF(IFERROR(INDEX(Ingredients!F$11:F$310, MATCH($C2455, Ingredients!$B$11:$B$310, 0)), "")="", "", IFERROR(INDEX(Ingredients!F$11:F$310, MATCH($C2455, Ingredients!$B$11:$B$310, 0)), "")))</f>
        <v/>
      </c>
      <c r="AK2455" s="106" t="str">
        <f>IF($C2455="", "", IF(IFERROR(INDEX(Ingredients!G$11:G$310, MATCH($C2455, Ingredients!$B$11:$B$310, 0)), "")="", "", IFERROR(INDEX(Ingredients!G$11:G$310, MATCH($C2455, Ingredients!$B$11:$B$310, 0)), "")))</f>
        <v/>
      </c>
      <c r="AL2455" s="79" t="str">
        <f>IF($C2455="", "", IF(IFERROR(INDEX(Ingredients!H$11:H$310, MATCH($C2455, Ingredients!$B$11:$B$310, 0)), "")="", "", IFERROR(INDEX(Ingredients!H$11:H$310, MATCH($C2455, Ingredients!$B$11:$B$310, 0)), "")))</f>
        <v/>
      </c>
      <c r="AN2455" s="83" t="str">
        <f t="shared" si="575"/>
        <v/>
      </c>
      <c r="AP2455" s="114" t="str">
        <f t="shared" si="585"/>
        <v/>
      </c>
      <c r="AR2455" s="117" t="str">
        <f>IF($C2455="", "", IF(IFERROR(INDEX(Ingredients!$AI$11:$AI$310, MATCH($C2455, Ingredients!$B$11:$B$310, 0)), "")="", "", IFERROR(INDEX(Ingredients!$AI$11:$AI$310, MATCH($C2455, Ingredients!$B$11:$B$310, 0)), "")))</f>
        <v/>
      </c>
      <c r="AT2455" s="120" t="str">
        <f t="shared" si="586"/>
        <v/>
      </c>
      <c r="AV2455" s="90" t="str">
        <f t="shared" si="576"/>
        <v/>
      </c>
      <c r="AX2455" s="90" t="str">
        <f>IF($AV2455="", "", COUNTIF($AV$11:$AV$5010, "&lt;"&amp;$AV2455)+1+COUNTIF($AV$11:$AV2455, $AV2455)-1)</f>
        <v/>
      </c>
      <c r="AZ2455" s="111" t="str">
        <f>IF($B2455="", "", SUMIF('Shopping List'!$AV$11:$AV$25, $B2455, 'Shopping List'!$BN$11:$BN$25))</f>
        <v/>
      </c>
      <c r="BB2455" s="117" t="str">
        <f t="shared" si="587"/>
        <v/>
      </c>
    </row>
    <row r="2456" spans="1:54" x14ac:dyDescent="0.25">
      <c r="A2456" s="4"/>
      <c r="B2456" s="37"/>
      <c r="C2456" s="124"/>
      <c r="D2456" s="39"/>
      <c r="E2456" s="125"/>
      <c r="F2456" s="48"/>
      <c r="G2456" s="4"/>
      <c r="H2456" s="4"/>
      <c r="I2456" s="95" t="str">
        <f>IF($C2456="", "", IF(IFERROR(INDEX(Ingredients!$C$11:$C$310, MATCH($C2456, Ingredients!$B$11:$B$310, 0)), "")="", "", IFERROR(INDEX(Ingredients!$C$11:$C$310, MATCH($C2456, Ingredients!$B$11:$B$310, 0)), "")))</f>
        <v/>
      </c>
      <c r="J2456" s="73" t="str">
        <f>IF($B2456="", "", IF(IFERROR(INDEX(Meals!$C$11:$C$260, MATCH($B2456, Meals!$B$11:$B$260, 0)), "")="", "", IFERROR(INDEX(Meals!$C$11:$C$260, MATCH($B2456, Meals!$B$11:$B$260, 0)), "")))</f>
        <v/>
      </c>
      <c r="K2456" s="4"/>
      <c r="L2456" s="72" t="str">
        <f t="shared" si="577"/>
        <v/>
      </c>
      <c r="M2456" s="73" t="str">
        <f t="shared" si="578"/>
        <v/>
      </c>
      <c r="N2456" s="4"/>
      <c r="O2456" s="78" t="str">
        <f t="shared" si="579"/>
        <v/>
      </c>
      <c r="P2456" s="79" t="str">
        <f t="shared" si="580"/>
        <v/>
      </c>
      <c r="Q2456" s="4"/>
      <c r="R2456" s="90" t="str">
        <f t="shared" si="581"/>
        <v/>
      </c>
      <c r="S2456" s="4"/>
      <c r="Y2456" s="18" t="str">
        <f t="shared" si="582"/>
        <v/>
      </c>
      <c r="AA2456" s="18" t="str">
        <f t="shared" si="573"/>
        <v/>
      </c>
      <c r="AB2456" s="18" t="str">
        <f t="shared" si="574"/>
        <v/>
      </c>
      <c r="AC2456" s="18" t="str">
        <f t="shared" si="583"/>
        <v/>
      </c>
      <c r="AD2456" s="18" t="str">
        <f t="shared" si="583"/>
        <v/>
      </c>
      <c r="AE2456" s="18" t="str">
        <f t="shared" si="584"/>
        <v/>
      </c>
      <c r="AG2456" s="95" t="str">
        <f>IF($C2456="", "", IF(IFERROR(INDEX(Ingredients!C$11:C$310, MATCH($C2456, Ingredients!$B$11:$B$310, 0)), "")="", "", IFERROR(INDEX(Ingredients!C$11:C$310, MATCH($C2456, Ingredients!$B$11:$B$310, 0)), "")))</f>
        <v/>
      </c>
      <c r="AH2456" s="105" t="str">
        <f>IF($C2456="", "", IF(IFERROR(INDEX(Ingredients!D$11:D$310, MATCH($C2456, Ingredients!$B$11:$B$310, 0)), "")="", "", IFERROR(INDEX(Ingredients!D$11:D$310, MATCH($C2456, Ingredients!$B$11:$B$310, 0)), "")))</f>
        <v/>
      </c>
      <c r="AI2456" s="106" t="str">
        <f>IF($C2456="", "", IF(IFERROR(INDEX(Ingredients!E$11:E$310, MATCH($C2456, Ingredients!$B$11:$B$310, 0)), "")="", "", IFERROR(INDEX(Ingredients!E$11:E$310, MATCH($C2456, Ingredients!$B$11:$B$310, 0)), "")))</f>
        <v/>
      </c>
      <c r="AJ2456" s="108" t="str">
        <f>IF($C2456="", "", IF(IFERROR(INDEX(Ingredients!F$11:F$310, MATCH($C2456, Ingredients!$B$11:$B$310, 0)), "")="", "", IFERROR(INDEX(Ingredients!F$11:F$310, MATCH($C2456, Ingredients!$B$11:$B$310, 0)), "")))</f>
        <v/>
      </c>
      <c r="AK2456" s="106" t="str">
        <f>IF($C2456="", "", IF(IFERROR(INDEX(Ingredients!G$11:G$310, MATCH($C2456, Ingredients!$B$11:$B$310, 0)), "")="", "", IFERROR(INDEX(Ingredients!G$11:G$310, MATCH($C2456, Ingredients!$B$11:$B$310, 0)), "")))</f>
        <v/>
      </c>
      <c r="AL2456" s="79" t="str">
        <f>IF($C2456="", "", IF(IFERROR(INDEX(Ingredients!H$11:H$310, MATCH($C2456, Ingredients!$B$11:$B$310, 0)), "")="", "", IFERROR(INDEX(Ingredients!H$11:H$310, MATCH($C2456, Ingredients!$B$11:$B$310, 0)), "")))</f>
        <v/>
      </c>
      <c r="AN2456" s="83" t="str">
        <f t="shared" si="575"/>
        <v/>
      </c>
      <c r="AP2456" s="114" t="str">
        <f t="shared" si="585"/>
        <v/>
      </c>
      <c r="AR2456" s="117" t="str">
        <f>IF($C2456="", "", IF(IFERROR(INDEX(Ingredients!$AI$11:$AI$310, MATCH($C2456, Ingredients!$B$11:$B$310, 0)), "")="", "", IFERROR(INDEX(Ingredients!$AI$11:$AI$310, MATCH($C2456, Ingredients!$B$11:$B$310, 0)), "")))</f>
        <v/>
      </c>
      <c r="AT2456" s="120" t="str">
        <f t="shared" si="586"/>
        <v/>
      </c>
      <c r="AV2456" s="90" t="str">
        <f t="shared" si="576"/>
        <v/>
      </c>
      <c r="AX2456" s="90" t="str">
        <f>IF($AV2456="", "", COUNTIF($AV$11:$AV$5010, "&lt;"&amp;$AV2456)+1+COUNTIF($AV$11:$AV2456, $AV2456)-1)</f>
        <v/>
      </c>
      <c r="AZ2456" s="111" t="str">
        <f>IF($B2456="", "", SUMIF('Shopping List'!$AV$11:$AV$25, $B2456, 'Shopping List'!$BN$11:$BN$25))</f>
        <v/>
      </c>
      <c r="BB2456" s="117" t="str">
        <f t="shared" si="587"/>
        <v/>
      </c>
    </row>
    <row r="2457" spans="1:54" x14ac:dyDescent="0.25">
      <c r="A2457" s="4"/>
      <c r="B2457" s="37"/>
      <c r="C2457" s="124"/>
      <c r="D2457" s="39"/>
      <c r="E2457" s="125"/>
      <c r="F2457" s="48"/>
      <c r="G2457" s="4"/>
      <c r="H2457" s="4"/>
      <c r="I2457" s="95" t="str">
        <f>IF($C2457="", "", IF(IFERROR(INDEX(Ingredients!$C$11:$C$310, MATCH($C2457, Ingredients!$B$11:$B$310, 0)), "")="", "", IFERROR(INDEX(Ingredients!$C$11:$C$310, MATCH($C2457, Ingredients!$B$11:$B$310, 0)), "")))</f>
        <v/>
      </c>
      <c r="J2457" s="73" t="str">
        <f>IF($B2457="", "", IF(IFERROR(INDEX(Meals!$C$11:$C$260, MATCH($B2457, Meals!$B$11:$B$260, 0)), "")="", "", IFERROR(INDEX(Meals!$C$11:$C$260, MATCH($B2457, Meals!$B$11:$B$260, 0)), "")))</f>
        <v/>
      </c>
      <c r="K2457" s="4"/>
      <c r="L2457" s="72" t="str">
        <f t="shared" si="577"/>
        <v/>
      </c>
      <c r="M2457" s="73" t="str">
        <f t="shared" si="578"/>
        <v/>
      </c>
      <c r="N2457" s="4"/>
      <c r="O2457" s="78" t="str">
        <f t="shared" si="579"/>
        <v/>
      </c>
      <c r="P2457" s="79" t="str">
        <f t="shared" si="580"/>
        <v/>
      </c>
      <c r="Q2457" s="4"/>
      <c r="R2457" s="90" t="str">
        <f t="shared" si="581"/>
        <v/>
      </c>
      <c r="S2457" s="4"/>
      <c r="Y2457" s="18" t="str">
        <f t="shared" si="582"/>
        <v/>
      </c>
      <c r="AA2457" s="18" t="str">
        <f t="shared" si="573"/>
        <v/>
      </c>
      <c r="AB2457" s="18" t="str">
        <f t="shared" si="574"/>
        <v/>
      </c>
      <c r="AC2457" s="18" t="str">
        <f t="shared" si="583"/>
        <v/>
      </c>
      <c r="AD2457" s="18" t="str">
        <f t="shared" si="583"/>
        <v/>
      </c>
      <c r="AE2457" s="18" t="str">
        <f t="shared" si="584"/>
        <v/>
      </c>
      <c r="AG2457" s="95" t="str">
        <f>IF($C2457="", "", IF(IFERROR(INDEX(Ingredients!C$11:C$310, MATCH($C2457, Ingredients!$B$11:$B$310, 0)), "")="", "", IFERROR(INDEX(Ingredients!C$11:C$310, MATCH($C2457, Ingredients!$B$11:$B$310, 0)), "")))</f>
        <v/>
      </c>
      <c r="AH2457" s="105" t="str">
        <f>IF($C2457="", "", IF(IFERROR(INDEX(Ingredients!D$11:D$310, MATCH($C2457, Ingredients!$B$11:$B$310, 0)), "")="", "", IFERROR(INDEX(Ingredients!D$11:D$310, MATCH($C2457, Ingredients!$B$11:$B$310, 0)), "")))</f>
        <v/>
      </c>
      <c r="AI2457" s="106" t="str">
        <f>IF($C2457="", "", IF(IFERROR(INDEX(Ingredients!E$11:E$310, MATCH($C2457, Ingredients!$B$11:$B$310, 0)), "")="", "", IFERROR(INDEX(Ingredients!E$11:E$310, MATCH($C2457, Ingredients!$B$11:$B$310, 0)), "")))</f>
        <v/>
      </c>
      <c r="AJ2457" s="108" t="str">
        <f>IF($C2457="", "", IF(IFERROR(INDEX(Ingredients!F$11:F$310, MATCH($C2457, Ingredients!$B$11:$B$310, 0)), "")="", "", IFERROR(INDEX(Ingredients!F$11:F$310, MATCH($C2457, Ingredients!$B$11:$B$310, 0)), "")))</f>
        <v/>
      </c>
      <c r="AK2457" s="106" t="str">
        <f>IF($C2457="", "", IF(IFERROR(INDEX(Ingredients!G$11:G$310, MATCH($C2457, Ingredients!$B$11:$B$310, 0)), "")="", "", IFERROR(INDEX(Ingredients!G$11:G$310, MATCH($C2457, Ingredients!$B$11:$B$310, 0)), "")))</f>
        <v/>
      </c>
      <c r="AL2457" s="79" t="str">
        <f>IF($C2457="", "", IF(IFERROR(INDEX(Ingredients!H$11:H$310, MATCH($C2457, Ingredients!$B$11:$B$310, 0)), "")="", "", IFERROR(INDEX(Ingredients!H$11:H$310, MATCH($C2457, Ingredients!$B$11:$B$310, 0)), "")))</f>
        <v/>
      </c>
      <c r="AN2457" s="83" t="str">
        <f t="shared" si="575"/>
        <v/>
      </c>
      <c r="AP2457" s="114" t="str">
        <f t="shared" si="585"/>
        <v/>
      </c>
      <c r="AR2457" s="117" t="str">
        <f>IF($C2457="", "", IF(IFERROR(INDEX(Ingredients!$AI$11:$AI$310, MATCH($C2457, Ingredients!$B$11:$B$310, 0)), "")="", "", IFERROR(INDEX(Ingredients!$AI$11:$AI$310, MATCH($C2457, Ingredients!$B$11:$B$310, 0)), "")))</f>
        <v/>
      </c>
      <c r="AT2457" s="120" t="str">
        <f t="shared" si="586"/>
        <v/>
      </c>
      <c r="AV2457" s="90" t="str">
        <f t="shared" si="576"/>
        <v/>
      </c>
      <c r="AX2457" s="90" t="str">
        <f>IF($AV2457="", "", COUNTIF($AV$11:$AV$5010, "&lt;"&amp;$AV2457)+1+COUNTIF($AV$11:$AV2457, $AV2457)-1)</f>
        <v/>
      </c>
      <c r="AZ2457" s="111" t="str">
        <f>IF($B2457="", "", SUMIF('Shopping List'!$AV$11:$AV$25, $B2457, 'Shopping List'!$BN$11:$BN$25))</f>
        <v/>
      </c>
      <c r="BB2457" s="117" t="str">
        <f t="shared" si="587"/>
        <v/>
      </c>
    </row>
    <row r="2458" spans="1:54" x14ac:dyDescent="0.25">
      <c r="A2458" s="4"/>
      <c r="B2458" s="37"/>
      <c r="C2458" s="124"/>
      <c r="D2458" s="39"/>
      <c r="E2458" s="125"/>
      <c r="F2458" s="48"/>
      <c r="G2458" s="4"/>
      <c r="H2458" s="4"/>
      <c r="I2458" s="95" t="str">
        <f>IF($C2458="", "", IF(IFERROR(INDEX(Ingredients!$C$11:$C$310, MATCH($C2458, Ingredients!$B$11:$B$310, 0)), "")="", "", IFERROR(INDEX(Ingredients!$C$11:$C$310, MATCH($C2458, Ingredients!$B$11:$B$310, 0)), "")))</f>
        <v/>
      </c>
      <c r="J2458" s="73" t="str">
        <f>IF($B2458="", "", IF(IFERROR(INDEX(Meals!$C$11:$C$260, MATCH($B2458, Meals!$B$11:$B$260, 0)), "")="", "", IFERROR(INDEX(Meals!$C$11:$C$260, MATCH($B2458, Meals!$B$11:$B$260, 0)), "")))</f>
        <v/>
      </c>
      <c r="K2458" s="4"/>
      <c r="L2458" s="72" t="str">
        <f t="shared" si="577"/>
        <v/>
      </c>
      <c r="M2458" s="73" t="str">
        <f t="shared" si="578"/>
        <v/>
      </c>
      <c r="N2458" s="4"/>
      <c r="O2458" s="78" t="str">
        <f t="shared" si="579"/>
        <v/>
      </c>
      <c r="P2458" s="79" t="str">
        <f t="shared" si="580"/>
        <v/>
      </c>
      <c r="Q2458" s="4"/>
      <c r="R2458" s="90" t="str">
        <f t="shared" si="581"/>
        <v/>
      </c>
      <c r="S2458" s="4"/>
      <c r="Y2458" s="18" t="str">
        <f t="shared" si="582"/>
        <v/>
      </c>
      <c r="AA2458" s="18" t="str">
        <f t="shared" si="573"/>
        <v/>
      </c>
      <c r="AB2458" s="18" t="str">
        <f t="shared" si="574"/>
        <v/>
      </c>
      <c r="AC2458" s="18" t="str">
        <f t="shared" si="583"/>
        <v/>
      </c>
      <c r="AD2458" s="18" t="str">
        <f t="shared" si="583"/>
        <v/>
      </c>
      <c r="AE2458" s="18" t="str">
        <f t="shared" si="584"/>
        <v/>
      </c>
      <c r="AG2458" s="95" t="str">
        <f>IF($C2458="", "", IF(IFERROR(INDEX(Ingredients!C$11:C$310, MATCH($C2458, Ingredients!$B$11:$B$310, 0)), "")="", "", IFERROR(INDEX(Ingredients!C$11:C$310, MATCH($C2458, Ingredients!$B$11:$B$310, 0)), "")))</f>
        <v/>
      </c>
      <c r="AH2458" s="105" t="str">
        <f>IF($C2458="", "", IF(IFERROR(INDEX(Ingredients!D$11:D$310, MATCH($C2458, Ingredients!$B$11:$B$310, 0)), "")="", "", IFERROR(INDEX(Ingredients!D$11:D$310, MATCH($C2458, Ingredients!$B$11:$B$310, 0)), "")))</f>
        <v/>
      </c>
      <c r="AI2458" s="106" t="str">
        <f>IF($C2458="", "", IF(IFERROR(INDEX(Ingredients!E$11:E$310, MATCH($C2458, Ingredients!$B$11:$B$310, 0)), "")="", "", IFERROR(INDEX(Ingredients!E$11:E$310, MATCH($C2458, Ingredients!$B$11:$B$310, 0)), "")))</f>
        <v/>
      </c>
      <c r="AJ2458" s="108" t="str">
        <f>IF($C2458="", "", IF(IFERROR(INDEX(Ingredients!F$11:F$310, MATCH($C2458, Ingredients!$B$11:$B$310, 0)), "")="", "", IFERROR(INDEX(Ingredients!F$11:F$310, MATCH($C2458, Ingredients!$B$11:$B$310, 0)), "")))</f>
        <v/>
      </c>
      <c r="AK2458" s="106" t="str">
        <f>IF($C2458="", "", IF(IFERROR(INDEX(Ingredients!G$11:G$310, MATCH($C2458, Ingredients!$B$11:$B$310, 0)), "")="", "", IFERROR(INDEX(Ingredients!G$11:G$310, MATCH($C2458, Ingredients!$B$11:$B$310, 0)), "")))</f>
        <v/>
      </c>
      <c r="AL2458" s="79" t="str">
        <f>IF($C2458="", "", IF(IFERROR(INDEX(Ingredients!H$11:H$310, MATCH($C2458, Ingredients!$B$11:$B$310, 0)), "")="", "", IFERROR(INDEX(Ingredients!H$11:H$310, MATCH($C2458, Ingredients!$B$11:$B$310, 0)), "")))</f>
        <v/>
      </c>
      <c r="AN2458" s="83" t="str">
        <f t="shared" si="575"/>
        <v/>
      </c>
      <c r="AP2458" s="114" t="str">
        <f t="shared" si="585"/>
        <v/>
      </c>
      <c r="AR2458" s="117" t="str">
        <f>IF($C2458="", "", IF(IFERROR(INDEX(Ingredients!$AI$11:$AI$310, MATCH($C2458, Ingredients!$B$11:$B$310, 0)), "")="", "", IFERROR(INDEX(Ingredients!$AI$11:$AI$310, MATCH($C2458, Ingredients!$B$11:$B$310, 0)), "")))</f>
        <v/>
      </c>
      <c r="AT2458" s="120" t="str">
        <f t="shared" si="586"/>
        <v/>
      </c>
      <c r="AV2458" s="90" t="str">
        <f t="shared" si="576"/>
        <v/>
      </c>
      <c r="AX2458" s="90" t="str">
        <f>IF($AV2458="", "", COUNTIF($AV$11:$AV$5010, "&lt;"&amp;$AV2458)+1+COUNTIF($AV$11:$AV2458, $AV2458)-1)</f>
        <v/>
      </c>
      <c r="AZ2458" s="111" t="str">
        <f>IF($B2458="", "", SUMIF('Shopping List'!$AV$11:$AV$25, $B2458, 'Shopping List'!$BN$11:$BN$25))</f>
        <v/>
      </c>
      <c r="BB2458" s="117" t="str">
        <f t="shared" si="587"/>
        <v/>
      </c>
    </row>
    <row r="2459" spans="1:54" x14ac:dyDescent="0.25">
      <c r="A2459" s="4"/>
      <c r="B2459" s="37"/>
      <c r="C2459" s="124"/>
      <c r="D2459" s="39"/>
      <c r="E2459" s="125"/>
      <c r="F2459" s="48"/>
      <c r="G2459" s="4"/>
      <c r="H2459" s="4"/>
      <c r="I2459" s="95" t="str">
        <f>IF($C2459="", "", IF(IFERROR(INDEX(Ingredients!$C$11:$C$310, MATCH($C2459, Ingredients!$B$11:$B$310, 0)), "")="", "", IFERROR(INDEX(Ingredients!$C$11:$C$310, MATCH($C2459, Ingredients!$B$11:$B$310, 0)), "")))</f>
        <v/>
      </c>
      <c r="J2459" s="73" t="str">
        <f>IF($B2459="", "", IF(IFERROR(INDEX(Meals!$C$11:$C$260, MATCH($B2459, Meals!$B$11:$B$260, 0)), "")="", "", IFERROR(INDEX(Meals!$C$11:$C$260, MATCH($B2459, Meals!$B$11:$B$260, 0)), "")))</f>
        <v/>
      </c>
      <c r="K2459" s="4"/>
      <c r="L2459" s="72" t="str">
        <f t="shared" si="577"/>
        <v/>
      </c>
      <c r="M2459" s="73" t="str">
        <f t="shared" si="578"/>
        <v/>
      </c>
      <c r="N2459" s="4"/>
      <c r="O2459" s="78" t="str">
        <f t="shared" si="579"/>
        <v/>
      </c>
      <c r="P2459" s="79" t="str">
        <f t="shared" si="580"/>
        <v/>
      </c>
      <c r="Q2459" s="4"/>
      <c r="R2459" s="90" t="str">
        <f t="shared" si="581"/>
        <v/>
      </c>
      <c r="S2459" s="4"/>
      <c r="Y2459" s="18" t="str">
        <f t="shared" si="582"/>
        <v/>
      </c>
      <c r="AA2459" s="18" t="str">
        <f t="shared" si="573"/>
        <v/>
      </c>
      <c r="AB2459" s="18" t="str">
        <f t="shared" si="574"/>
        <v/>
      </c>
      <c r="AC2459" s="18" t="str">
        <f t="shared" si="583"/>
        <v/>
      </c>
      <c r="AD2459" s="18" t="str">
        <f t="shared" si="583"/>
        <v/>
      </c>
      <c r="AE2459" s="18" t="str">
        <f t="shared" si="584"/>
        <v/>
      </c>
      <c r="AG2459" s="95" t="str">
        <f>IF($C2459="", "", IF(IFERROR(INDEX(Ingredients!C$11:C$310, MATCH($C2459, Ingredients!$B$11:$B$310, 0)), "")="", "", IFERROR(INDEX(Ingredients!C$11:C$310, MATCH($C2459, Ingredients!$B$11:$B$310, 0)), "")))</f>
        <v/>
      </c>
      <c r="AH2459" s="105" t="str">
        <f>IF($C2459="", "", IF(IFERROR(INDEX(Ingredients!D$11:D$310, MATCH($C2459, Ingredients!$B$11:$B$310, 0)), "")="", "", IFERROR(INDEX(Ingredients!D$11:D$310, MATCH($C2459, Ingredients!$B$11:$B$310, 0)), "")))</f>
        <v/>
      </c>
      <c r="AI2459" s="106" t="str">
        <f>IF($C2459="", "", IF(IFERROR(INDEX(Ingredients!E$11:E$310, MATCH($C2459, Ingredients!$B$11:$B$310, 0)), "")="", "", IFERROR(INDEX(Ingredients!E$11:E$310, MATCH($C2459, Ingredients!$B$11:$B$310, 0)), "")))</f>
        <v/>
      </c>
      <c r="AJ2459" s="108" t="str">
        <f>IF($C2459="", "", IF(IFERROR(INDEX(Ingredients!F$11:F$310, MATCH($C2459, Ingredients!$B$11:$B$310, 0)), "")="", "", IFERROR(INDEX(Ingredients!F$11:F$310, MATCH($C2459, Ingredients!$B$11:$B$310, 0)), "")))</f>
        <v/>
      </c>
      <c r="AK2459" s="106" t="str">
        <f>IF($C2459="", "", IF(IFERROR(INDEX(Ingredients!G$11:G$310, MATCH($C2459, Ingredients!$B$11:$B$310, 0)), "")="", "", IFERROR(INDEX(Ingredients!G$11:G$310, MATCH($C2459, Ingredients!$B$11:$B$310, 0)), "")))</f>
        <v/>
      </c>
      <c r="AL2459" s="79" t="str">
        <f>IF($C2459="", "", IF(IFERROR(INDEX(Ingredients!H$11:H$310, MATCH($C2459, Ingredients!$B$11:$B$310, 0)), "")="", "", IFERROR(INDEX(Ingredients!H$11:H$310, MATCH($C2459, Ingredients!$B$11:$B$310, 0)), "")))</f>
        <v/>
      </c>
      <c r="AN2459" s="83" t="str">
        <f t="shared" si="575"/>
        <v/>
      </c>
      <c r="AP2459" s="114" t="str">
        <f t="shared" si="585"/>
        <v/>
      </c>
      <c r="AR2459" s="117" t="str">
        <f>IF($C2459="", "", IF(IFERROR(INDEX(Ingredients!$AI$11:$AI$310, MATCH($C2459, Ingredients!$B$11:$B$310, 0)), "")="", "", IFERROR(INDEX(Ingredients!$AI$11:$AI$310, MATCH($C2459, Ingredients!$B$11:$B$310, 0)), "")))</f>
        <v/>
      </c>
      <c r="AT2459" s="120" t="str">
        <f t="shared" si="586"/>
        <v/>
      </c>
      <c r="AV2459" s="90" t="str">
        <f t="shared" si="576"/>
        <v/>
      </c>
      <c r="AX2459" s="90" t="str">
        <f>IF($AV2459="", "", COUNTIF($AV$11:$AV$5010, "&lt;"&amp;$AV2459)+1+COUNTIF($AV$11:$AV2459, $AV2459)-1)</f>
        <v/>
      </c>
      <c r="AZ2459" s="111" t="str">
        <f>IF($B2459="", "", SUMIF('Shopping List'!$AV$11:$AV$25, $B2459, 'Shopping List'!$BN$11:$BN$25))</f>
        <v/>
      </c>
      <c r="BB2459" s="117" t="str">
        <f t="shared" si="587"/>
        <v/>
      </c>
    </row>
    <row r="2460" spans="1:54" x14ac:dyDescent="0.25">
      <c r="A2460" s="4"/>
      <c r="B2460" s="37"/>
      <c r="C2460" s="124"/>
      <c r="D2460" s="39"/>
      <c r="E2460" s="125"/>
      <c r="F2460" s="48"/>
      <c r="G2460" s="4"/>
      <c r="H2460" s="4"/>
      <c r="I2460" s="95" t="str">
        <f>IF($C2460="", "", IF(IFERROR(INDEX(Ingredients!$C$11:$C$310, MATCH($C2460, Ingredients!$B$11:$B$310, 0)), "")="", "", IFERROR(INDEX(Ingredients!$C$11:$C$310, MATCH($C2460, Ingredients!$B$11:$B$310, 0)), "")))</f>
        <v/>
      </c>
      <c r="J2460" s="73" t="str">
        <f>IF($B2460="", "", IF(IFERROR(INDEX(Meals!$C$11:$C$260, MATCH($B2460, Meals!$B$11:$B$260, 0)), "")="", "", IFERROR(INDEX(Meals!$C$11:$C$260, MATCH($B2460, Meals!$B$11:$B$260, 0)), "")))</f>
        <v/>
      </c>
      <c r="K2460" s="4"/>
      <c r="L2460" s="72" t="str">
        <f t="shared" si="577"/>
        <v/>
      </c>
      <c r="M2460" s="73" t="str">
        <f t="shared" si="578"/>
        <v/>
      </c>
      <c r="N2460" s="4"/>
      <c r="O2460" s="78" t="str">
        <f t="shared" si="579"/>
        <v/>
      </c>
      <c r="P2460" s="79" t="str">
        <f t="shared" si="580"/>
        <v/>
      </c>
      <c r="Q2460" s="4"/>
      <c r="R2460" s="90" t="str">
        <f t="shared" si="581"/>
        <v/>
      </c>
      <c r="S2460" s="4"/>
      <c r="Y2460" s="18" t="str">
        <f t="shared" si="582"/>
        <v/>
      </c>
      <c r="AA2460" s="18" t="str">
        <f t="shared" si="573"/>
        <v/>
      </c>
      <c r="AB2460" s="18" t="str">
        <f t="shared" si="574"/>
        <v/>
      </c>
      <c r="AC2460" s="18" t="str">
        <f t="shared" si="583"/>
        <v/>
      </c>
      <c r="AD2460" s="18" t="str">
        <f t="shared" si="583"/>
        <v/>
      </c>
      <c r="AE2460" s="18" t="str">
        <f t="shared" si="584"/>
        <v/>
      </c>
      <c r="AG2460" s="95" t="str">
        <f>IF($C2460="", "", IF(IFERROR(INDEX(Ingredients!C$11:C$310, MATCH($C2460, Ingredients!$B$11:$B$310, 0)), "")="", "", IFERROR(INDEX(Ingredients!C$11:C$310, MATCH($C2460, Ingredients!$B$11:$B$310, 0)), "")))</f>
        <v/>
      </c>
      <c r="AH2460" s="105" t="str">
        <f>IF($C2460="", "", IF(IFERROR(INDEX(Ingredients!D$11:D$310, MATCH($C2460, Ingredients!$B$11:$B$310, 0)), "")="", "", IFERROR(INDEX(Ingredients!D$11:D$310, MATCH($C2460, Ingredients!$B$11:$B$310, 0)), "")))</f>
        <v/>
      </c>
      <c r="AI2460" s="106" t="str">
        <f>IF($C2460="", "", IF(IFERROR(INDEX(Ingredients!E$11:E$310, MATCH($C2460, Ingredients!$B$11:$B$310, 0)), "")="", "", IFERROR(INDEX(Ingredients!E$11:E$310, MATCH($C2460, Ingredients!$B$11:$B$310, 0)), "")))</f>
        <v/>
      </c>
      <c r="AJ2460" s="108" t="str">
        <f>IF($C2460="", "", IF(IFERROR(INDEX(Ingredients!F$11:F$310, MATCH($C2460, Ingredients!$B$11:$B$310, 0)), "")="", "", IFERROR(INDEX(Ingredients!F$11:F$310, MATCH($C2460, Ingredients!$B$11:$B$310, 0)), "")))</f>
        <v/>
      </c>
      <c r="AK2460" s="106" t="str">
        <f>IF($C2460="", "", IF(IFERROR(INDEX(Ingredients!G$11:G$310, MATCH($C2460, Ingredients!$B$11:$B$310, 0)), "")="", "", IFERROR(INDEX(Ingredients!G$11:G$310, MATCH($C2460, Ingredients!$B$11:$B$310, 0)), "")))</f>
        <v/>
      </c>
      <c r="AL2460" s="79" t="str">
        <f>IF($C2460="", "", IF(IFERROR(INDEX(Ingredients!H$11:H$310, MATCH($C2460, Ingredients!$B$11:$B$310, 0)), "")="", "", IFERROR(INDEX(Ingredients!H$11:H$310, MATCH($C2460, Ingredients!$B$11:$B$310, 0)), "")))</f>
        <v/>
      </c>
      <c r="AN2460" s="83" t="str">
        <f t="shared" si="575"/>
        <v/>
      </c>
      <c r="AP2460" s="114" t="str">
        <f t="shared" si="585"/>
        <v/>
      </c>
      <c r="AR2460" s="117" t="str">
        <f>IF($C2460="", "", IF(IFERROR(INDEX(Ingredients!$AI$11:$AI$310, MATCH($C2460, Ingredients!$B$11:$B$310, 0)), "")="", "", IFERROR(INDEX(Ingredients!$AI$11:$AI$310, MATCH($C2460, Ingredients!$B$11:$B$310, 0)), "")))</f>
        <v/>
      </c>
      <c r="AT2460" s="120" t="str">
        <f t="shared" si="586"/>
        <v/>
      </c>
      <c r="AV2460" s="90" t="str">
        <f t="shared" si="576"/>
        <v/>
      </c>
      <c r="AX2460" s="90" t="str">
        <f>IF($AV2460="", "", COUNTIF($AV$11:$AV$5010, "&lt;"&amp;$AV2460)+1+COUNTIF($AV$11:$AV2460, $AV2460)-1)</f>
        <v/>
      </c>
      <c r="AZ2460" s="111" t="str">
        <f>IF($B2460="", "", SUMIF('Shopping List'!$AV$11:$AV$25, $B2460, 'Shopping List'!$BN$11:$BN$25))</f>
        <v/>
      </c>
      <c r="BB2460" s="117" t="str">
        <f t="shared" si="587"/>
        <v/>
      </c>
    </row>
    <row r="2461" spans="1:54" x14ac:dyDescent="0.25">
      <c r="A2461" s="4"/>
      <c r="B2461" s="37"/>
      <c r="C2461" s="124"/>
      <c r="D2461" s="39"/>
      <c r="E2461" s="125"/>
      <c r="F2461" s="48"/>
      <c r="G2461" s="4"/>
      <c r="H2461" s="4"/>
      <c r="I2461" s="95" t="str">
        <f>IF($C2461="", "", IF(IFERROR(INDEX(Ingredients!$C$11:$C$310, MATCH($C2461, Ingredients!$B$11:$B$310, 0)), "")="", "", IFERROR(INDEX(Ingredients!$C$11:$C$310, MATCH($C2461, Ingredients!$B$11:$B$310, 0)), "")))</f>
        <v/>
      </c>
      <c r="J2461" s="73" t="str">
        <f>IF($B2461="", "", IF(IFERROR(INDEX(Meals!$C$11:$C$260, MATCH($B2461, Meals!$B$11:$B$260, 0)), "")="", "", IFERROR(INDEX(Meals!$C$11:$C$260, MATCH($B2461, Meals!$B$11:$B$260, 0)), "")))</f>
        <v/>
      </c>
      <c r="K2461" s="4"/>
      <c r="L2461" s="72" t="str">
        <f t="shared" si="577"/>
        <v/>
      </c>
      <c r="M2461" s="73" t="str">
        <f t="shared" si="578"/>
        <v/>
      </c>
      <c r="N2461" s="4"/>
      <c r="O2461" s="78" t="str">
        <f t="shared" si="579"/>
        <v/>
      </c>
      <c r="P2461" s="79" t="str">
        <f t="shared" si="580"/>
        <v/>
      </c>
      <c r="Q2461" s="4"/>
      <c r="R2461" s="90" t="str">
        <f t="shared" si="581"/>
        <v/>
      </c>
      <c r="S2461" s="4"/>
      <c r="Y2461" s="18" t="str">
        <f t="shared" si="582"/>
        <v/>
      </c>
      <c r="AA2461" s="18" t="str">
        <f t="shared" si="573"/>
        <v/>
      </c>
      <c r="AB2461" s="18" t="str">
        <f t="shared" si="574"/>
        <v/>
      </c>
      <c r="AC2461" s="18" t="str">
        <f t="shared" si="583"/>
        <v/>
      </c>
      <c r="AD2461" s="18" t="str">
        <f t="shared" si="583"/>
        <v/>
      </c>
      <c r="AE2461" s="18" t="str">
        <f t="shared" si="584"/>
        <v/>
      </c>
      <c r="AG2461" s="95" t="str">
        <f>IF($C2461="", "", IF(IFERROR(INDEX(Ingredients!C$11:C$310, MATCH($C2461, Ingredients!$B$11:$B$310, 0)), "")="", "", IFERROR(INDEX(Ingredients!C$11:C$310, MATCH($C2461, Ingredients!$B$11:$B$310, 0)), "")))</f>
        <v/>
      </c>
      <c r="AH2461" s="105" t="str">
        <f>IF($C2461="", "", IF(IFERROR(INDEX(Ingredients!D$11:D$310, MATCH($C2461, Ingredients!$B$11:$B$310, 0)), "")="", "", IFERROR(INDEX(Ingredients!D$11:D$310, MATCH($C2461, Ingredients!$B$11:$B$310, 0)), "")))</f>
        <v/>
      </c>
      <c r="AI2461" s="106" t="str">
        <f>IF($C2461="", "", IF(IFERROR(INDEX(Ingredients!E$11:E$310, MATCH($C2461, Ingredients!$B$11:$B$310, 0)), "")="", "", IFERROR(INDEX(Ingredients!E$11:E$310, MATCH($C2461, Ingredients!$B$11:$B$310, 0)), "")))</f>
        <v/>
      </c>
      <c r="AJ2461" s="108" t="str">
        <f>IF($C2461="", "", IF(IFERROR(INDEX(Ingredients!F$11:F$310, MATCH($C2461, Ingredients!$B$11:$B$310, 0)), "")="", "", IFERROR(INDEX(Ingredients!F$11:F$310, MATCH($C2461, Ingredients!$B$11:$B$310, 0)), "")))</f>
        <v/>
      </c>
      <c r="AK2461" s="106" t="str">
        <f>IF($C2461="", "", IF(IFERROR(INDEX(Ingredients!G$11:G$310, MATCH($C2461, Ingredients!$B$11:$B$310, 0)), "")="", "", IFERROR(INDEX(Ingredients!G$11:G$310, MATCH($C2461, Ingredients!$B$11:$B$310, 0)), "")))</f>
        <v/>
      </c>
      <c r="AL2461" s="79" t="str">
        <f>IF($C2461="", "", IF(IFERROR(INDEX(Ingredients!H$11:H$310, MATCH($C2461, Ingredients!$B$11:$B$310, 0)), "")="", "", IFERROR(INDEX(Ingredients!H$11:H$310, MATCH($C2461, Ingredients!$B$11:$B$310, 0)), "")))</f>
        <v/>
      </c>
      <c r="AN2461" s="83" t="str">
        <f t="shared" si="575"/>
        <v/>
      </c>
      <c r="AP2461" s="114" t="str">
        <f t="shared" si="585"/>
        <v/>
      </c>
      <c r="AR2461" s="117" t="str">
        <f>IF($C2461="", "", IF(IFERROR(INDEX(Ingredients!$AI$11:$AI$310, MATCH($C2461, Ingredients!$B$11:$B$310, 0)), "")="", "", IFERROR(INDEX(Ingredients!$AI$11:$AI$310, MATCH($C2461, Ingredients!$B$11:$B$310, 0)), "")))</f>
        <v/>
      </c>
      <c r="AT2461" s="120" t="str">
        <f t="shared" si="586"/>
        <v/>
      </c>
      <c r="AV2461" s="90" t="str">
        <f t="shared" si="576"/>
        <v/>
      </c>
      <c r="AX2461" s="90" t="str">
        <f>IF($AV2461="", "", COUNTIF($AV$11:$AV$5010, "&lt;"&amp;$AV2461)+1+COUNTIF($AV$11:$AV2461, $AV2461)-1)</f>
        <v/>
      </c>
      <c r="AZ2461" s="111" t="str">
        <f>IF($B2461="", "", SUMIF('Shopping List'!$AV$11:$AV$25, $B2461, 'Shopping List'!$BN$11:$BN$25))</f>
        <v/>
      </c>
      <c r="BB2461" s="117" t="str">
        <f t="shared" si="587"/>
        <v/>
      </c>
    </row>
    <row r="2462" spans="1:54" x14ac:dyDescent="0.25">
      <c r="A2462" s="4"/>
      <c r="B2462" s="37"/>
      <c r="C2462" s="124"/>
      <c r="D2462" s="39"/>
      <c r="E2462" s="125"/>
      <c r="F2462" s="48"/>
      <c r="G2462" s="4"/>
      <c r="H2462" s="4"/>
      <c r="I2462" s="95" t="str">
        <f>IF($C2462="", "", IF(IFERROR(INDEX(Ingredients!$C$11:$C$310, MATCH($C2462, Ingredients!$B$11:$B$310, 0)), "")="", "", IFERROR(INDEX(Ingredients!$C$11:$C$310, MATCH($C2462, Ingredients!$B$11:$B$310, 0)), "")))</f>
        <v/>
      </c>
      <c r="J2462" s="73" t="str">
        <f>IF($B2462="", "", IF(IFERROR(INDEX(Meals!$C$11:$C$260, MATCH($B2462, Meals!$B$11:$B$260, 0)), "")="", "", IFERROR(INDEX(Meals!$C$11:$C$260, MATCH($B2462, Meals!$B$11:$B$260, 0)), "")))</f>
        <v/>
      </c>
      <c r="K2462" s="4"/>
      <c r="L2462" s="72" t="str">
        <f t="shared" si="577"/>
        <v/>
      </c>
      <c r="M2462" s="73" t="str">
        <f t="shared" si="578"/>
        <v/>
      </c>
      <c r="N2462" s="4"/>
      <c r="O2462" s="78" t="str">
        <f t="shared" si="579"/>
        <v/>
      </c>
      <c r="P2462" s="79" t="str">
        <f t="shared" si="580"/>
        <v/>
      </c>
      <c r="Q2462" s="4"/>
      <c r="R2462" s="90" t="str">
        <f t="shared" si="581"/>
        <v/>
      </c>
      <c r="S2462" s="4"/>
      <c r="Y2462" s="18" t="str">
        <f t="shared" si="582"/>
        <v/>
      </c>
      <c r="AA2462" s="18" t="str">
        <f t="shared" si="573"/>
        <v/>
      </c>
      <c r="AB2462" s="18" t="str">
        <f t="shared" si="574"/>
        <v/>
      </c>
      <c r="AC2462" s="18" t="str">
        <f t="shared" si="583"/>
        <v/>
      </c>
      <c r="AD2462" s="18" t="str">
        <f t="shared" si="583"/>
        <v/>
      </c>
      <c r="AE2462" s="18" t="str">
        <f t="shared" si="584"/>
        <v/>
      </c>
      <c r="AG2462" s="95" t="str">
        <f>IF($C2462="", "", IF(IFERROR(INDEX(Ingredients!C$11:C$310, MATCH($C2462, Ingredients!$B$11:$B$310, 0)), "")="", "", IFERROR(INDEX(Ingredients!C$11:C$310, MATCH($C2462, Ingredients!$B$11:$B$310, 0)), "")))</f>
        <v/>
      </c>
      <c r="AH2462" s="105" t="str">
        <f>IF($C2462="", "", IF(IFERROR(INDEX(Ingredients!D$11:D$310, MATCH($C2462, Ingredients!$B$11:$B$310, 0)), "")="", "", IFERROR(INDEX(Ingredients!D$11:D$310, MATCH($C2462, Ingredients!$B$11:$B$310, 0)), "")))</f>
        <v/>
      </c>
      <c r="AI2462" s="106" t="str">
        <f>IF($C2462="", "", IF(IFERROR(INDEX(Ingredients!E$11:E$310, MATCH($C2462, Ingredients!$B$11:$B$310, 0)), "")="", "", IFERROR(INDEX(Ingredients!E$11:E$310, MATCH($C2462, Ingredients!$B$11:$B$310, 0)), "")))</f>
        <v/>
      </c>
      <c r="AJ2462" s="108" t="str">
        <f>IF($C2462="", "", IF(IFERROR(INDEX(Ingredients!F$11:F$310, MATCH($C2462, Ingredients!$B$11:$B$310, 0)), "")="", "", IFERROR(INDEX(Ingredients!F$11:F$310, MATCH($C2462, Ingredients!$B$11:$B$310, 0)), "")))</f>
        <v/>
      </c>
      <c r="AK2462" s="106" t="str">
        <f>IF($C2462="", "", IF(IFERROR(INDEX(Ingredients!G$11:G$310, MATCH($C2462, Ingredients!$B$11:$B$310, 0)), "")="", "", IFERROR(INDEX(Ingredients!G$11:G$310, MATCH($C2462, Ingredients!$B$11:$B$310, 0)), "")))</f>
        <v/>
      </c>
      <c r="AL2462" s="79" t="str">
        <f>IF($C2462="", "", IF(IFERROR(INDEX(Ingredients!H$11:H$310, MATCH($C2462, Ingredients!$B$11:$B$310, 0)), "")="", "", IFERROR(INDEX(Ingredients!H$11:H$310, MATCH($C2462, Ingredients!$B$11:$B$310, 0)), "")))</f>
        <v/>
      </c>
      <c r="AN2462" s="83" t="str">
        <f t="shared" si="575"/>
        <v/>
      </c>
      <c r="AP2462" s="114" t="str">
        <f t="shared" si="585"/>
        <v/>
      </c>
      <c r="AR2462" s="117" t="str">
        <f>IF($C2462="", "", IF(IFERROR(INDEX(Ingredients!$AI$11:$AI$310, MATCH($C2462, Ingredients!$B$11:$B$310, 0)), "")="", "", IFERROR(INDEX(Ingredients!$AI$11:$AI$310, MATCH($C2462, Ingredients!$B$11:$B$310, 0)), "")))</f>
        <v/>
      </c>
      <c r="AT2462" s="120" t="str">
        <f t="shared" si="586"/>
        <v/>
      </c>
      <c r="AV2462" s="90" t="str">
        <f t="shared" si="576"/>
        <v/>
      </c>
      <c r="AX2462" s="90" t="str">
        <f>IF($AV2462="", "", COUNTIF($AV$11:$AV$5010, "&lt;"&amp;$AV2462)+1+COUNTIF($AV$11:$AV2462, $AV2462)-1)</f>
        <v/>
      </c>
      <c r="AZ2462" s="111" t="str">
        <f>IF($B2462="", "", SUMIF('Shopping List'!$AV$11:$AV$25, $B2462, 'Shopping List'!$BN$11:$BN$25))</f>
        <v/>
      </c>
      <c r="BB2462" s="117" t="str">
        <f t="shared" si="587"/>
        <v/>
      </c>
    </row>
    <row r="2463" spans="1:54" x14ac:dyDescent="0.25">
      <c r="A2463" s="4"/>
      <c r="B2463" s="37"/>
      <c r="C2463" s="124"/>
      <c r="D2463" s="39"/>
      <c r="E2463" s="125"/>
      <c r="F2463" s="48"/>
      <c r="G2463" s="4"/>
      <c r="H2463" s="4"/>
      <c r="I2463" s="95" t="str">
        <f>IF($C2463="", "", IF(IFERROR(INDEX(Ingredients!$C$11:$C$310, MATCH($C2463, Ingredients!$B$11:$B$310, 0)), "")="", "", IFERROR(INDEX(Ingredients!$C$11:$C$310, MATCH($C2463, Ingredients!$B$11:$B$310, 0)), "")))</f>
        <v/>
      </c>
      <c r="J2463" s="73" t="str">
        <f>IF($B2463="", "", IF(IFERROR(INDEX(Meals!$C$11:$C$260, MATCH($B2463, Meals!$B$11:$B$260, 0)), "")="", "", IFERROR(INDEX(Meals!$C$11:$C$260, MATCH($B2463, Meals!$B$11:$B$260, 0)), "")))</f>
        <v/>
      </c>
      <c r="K2463" s="4"/>
      <c r="L2463" s="72" t="str">
        <f t="shared" si="577"/>
        <v/>
      </c>
      <c r="M2463" s="73" t="str">
        <f t="shared" si="578"/>
        <v/>
      </c>
      <c r="N2463" s="4"/>
      <c r="O2463" s="78" t="str">
        <f t="shared" si="579"/>
        <v/>
      </c>
      <c r="P2463" s="79" t="str">
        <f t="shared" si="580"/>
        <v/>
      </c>
      <c r="Q2463" s="4"/>
      <c r="R2463" s="90" t="str">
        <f t="shared" si="581"/>
        <v/>
      </c>
      <c r="S2463" s="4"/>
      <c r="Y2463" s="18" t="str">
        <f t="shared" si="582"/>
        <v/>
      </c>
      <c r="AA2463" s="18" t="str">
        <f t="shared" si="573"/>
        <v/>
      </c>
      <c r="AB2463" s="18" t="str">
        <f t="shared" si="574"/>
        <v/>
      </c>
      <c r="AC2463" s="18" t="str">
        <f t="shared" si="583"/>
        <v/>
      </c>
      <c r="AD2463" s="18" t="str">
        <f t="shared" si="583"/>
        <v/>
      </c>
      <c r="AE2463" s="18" t="str">
        <f t="shared" si="584"/>
        <v/>
      </c>
      <c r="AG2463" s="95" t="str">
        <f>IF($C2463="", "", IF(IFERROR(INDEX(Ingredients!C$11:C$310, MATCH($C2463, Ingredients!$B$11:$B$310, 0)), "")="", "", IFERROR(INDEX(Ingredients!C$11:C$310, MATCH($C2463, Ingredients!$B$11:$B$310, 0)), "")))</f>
        <v/>
      </c>
      <c r="AH2463" s="105" t="str">
        <f>IF($C2463="", "", IF(IFERROR(INDEX(Ingredients!D$11:D$310, MATCH($C2463, Ingredients!$B$11:$B$310, 0)), "")="", "", IFERROR(INDEX(Ingredients!D$11:D$310, MATCH($C2463, Ingredients!$B$11:$B$310, 0)), "")))</f>
        <v/>
      </c>
      <c r="AI2463" s="106" t="str">
        <f>IF($C2463="", "", IF(IFERROR(INDEX(Ingredients!E$11:E$310, MATCH($C2463, Ingredients!$B$11:$B$310, 0)), "")="", "", IFERROR(INDEX(Ingredients!E$11:E$310, MATCH($C2463, Ingredients!$B$11:$B$310, 0)), "")))</f>
        <v/>
      </c>
      <c r="AJ2463" s="108" t="str">
        <f>IF($C2463="", "", IF(IFERROR(INDEX(Ingredients!F$11:F$310, MATCH($C2463, Ingredients!$B$11:$B$310, 0)), "")="", "", IFERROR(INDEX(Ingredients!F$11:F$310, MATCH($C2463, Ingredients!$B$11:$B$310, 0)), "")))</f>
        <v/>
      </c>
      <c r="AK2463" s="106" t="str">
        <f>IF($C2463="", "", IF(IFERROR(INDEX(Ingredients!G$11:G$310, MATCH($C2463, Ingredients!$B$11:$B$310, 0)), "")="", "", IFERROR(INDEX(Ingredients!G$11:G$310, MATCH($C2463, Ingredients!$B$11:$B$310, 0)), "")))</f>
        <v/>
      </c>
      <c r="AL2463" s="79" t="str">
        <f>IF($C2463="", "", IF(IFERROR(INDEX(Ingredients!H$11:H$310, MATCH($C2463, Ingredients!$B$11:$B$310, 0)), "")="", "", IFERROR(INDEX(Ingredients!H$11:H$310, MATCH($C2463, Ingredients!$B$11:$B$310, 0)), "")))</f>
        <v/>
      </c>
      <c r="AN2463" s="83" t="str">
        <f t="shared" si="575"/>
        <v/>
      </c>
      <c r="AP2463" s="114" t="str">
        <f t="shared" si="585"/>
        <v/>
      </c>
      <c r="AR2463" s="117" t="str">
        <f>IF($C2463="", "", IF(IFERROR(INDEX(Ingredients!$AI$11:$AI$310, MATCH($C2463, Ingredients!$B$11:$B$310, 0)), "")="", "", IFERROR(INDEX(Ingredients!$AI$11:$AI$310, MATCH($C2463, Ingredients!$B$11:$B$310, 0)), "")))</f>
        <v/>
      </c>
      <c r="AT2463" s="120" t="str">
        <f t="shared" si="586"/>
        <v/>
      </c>
      <c r="AV2463" s="90" t="str">
        <f t="shared" si="576"/>
        <v/>
      </c>
      <c r="AX2463" s="90" t="str">
        <f>IF($AV2463="", "", COUNTIF($AV$11:$AV$5010, "&lt;"&amp;$AV2463)+1+COUNTIF($AV$11:$AV2463, $AV2463)-1)</f>
        <v/>
      </c>
      <c r="AZ2463" s="111" t="str">
        <f>IF($B2463="", "", SUMIF('Shopping List'!$AV$11:$AV$25, $B2463, 'Shopping List'!$BN$11:$BN$25))</f>
        <v/>
      </c>
      <c r="BB2463" s="117" t="str">
        <f t="shared" si="587"/>
        <v/>
      </c>
    </row>
    <row r="2464" spans="1:54" x14ac:dyDescent="0.25">
      <c r="A2464" s="4"/>
      <c r="B2464" s="37"/>
      <c r="C2464" s="124"/>
      <c r="D2464" s="39"/>
      <c r="E2464" s="125"/>
      <c r="F2464" s="48"/>
      <c r="G2464" s="4"/>
      <c r="H2464" s="4"/>
      <c r="I2464" s="95" t="str">
        <f>IF($C2464="", "", IF(IFERROR(INDEX(Ingredients!$C$11:$C$310, MATCH($C2464, Ingredients!$B$11:$B$310, 0)), "")="", "", IFERROR(INDEX(Ingredients!$C$11:$C$310, MATCH($C2464, Ingredients!$B$11:$B$310, 0)), "")))</f>
        <v/>
      </c>
      <c r="J2464" s="73" t="str">
        <f>IF($B2464="", "", IF(IFERROR(INDEX(Meals!$C$11:$C$260, MATCH($B2464, Meals!$B$11:$B$260, 0)), "")="", "", IFERROR(INDEX(Meals!$C$11:$C$260, MATCH($B2464, Meals!$B$11:$B$260, 0)), "")))</f>
        <v/>
      </c>
      <c r="K2464" s="4"/>
      <c r="L2464" s="72" t="str">
        <f t="shared" si="577"/>
        <v/>
      </c>
      <c r="M2464" s="73" t="str">
        <f t="shared" si="578"/>
        <v/>
      </c>
      <c r="N2464" s="4"/>
      <c r="O2464" s="78" t="str">
        <f t="shared" si="579"/>
        <v/>
      </c>
      <c r="P2464" s="79" t="str">
        <f t="shared" si="580"/>
        <v/>
      </c>
      <c r="Q2464" s="4"/>
      <c r="R2464" s="90" t="str">
        <f t="shared" si="581"/>
        <v/>
      </c>
      <c r="S2464" s="4"/>
      <c r="Y2464" s="18" t="str">
        <f t="shared" si="582"/>
        <v/>
      </c>
      <c r="AA2464" s="18" t="str">
        <f t="shared" si="573"/>
        <v/>
      </c>
      <c r="AB2464" s="18" t="str">
        <f t="shared" si="574"/>
        <v/>
      </c>
      <c r="AC2464" s="18" t="str">
        <f t="shared" si="583"/>
        <v/>
      </c>
      <c r="AD2464" s="18" t="str">
        <f t="shared" si="583"/>
        <v/>
      </c>
      <c r="AE2464" s="18" t="str">
        <f t="shared" si="584"/>
        <v/>
      </c>
      <c r="AG2464" s="95" t="str">
        <f>IF($C2464="", "", IF(IFERROR(INDEX(Ingredients!C$11:C$310, MATCH($C2464, Ingredients!$B$11:$B$310, 0)), "")="", "", IFERROR(INDEX(Ingredients!C$11:C$310, MATCH($C2464, Ingredients!$B$11:$B$310, 0)), "")))</f>
        <v/>
      </c>
      <c r="AH2464" s="105" t="str">
        <f>IF($C2464="", "", IF(IFERROR(INDEX(Ingredients!D$11:D$310, MATCH($C2464, Ingredients!$B$11:$B$310, 0)), "")="", "", IFERROR(INDEX(Ingredients!D$11:D$310, MATCH($C2464, Ingredients!$B$11:$B$310, 0)), "")))</f>
        <v/>
      </c>
      <c r="AI2464" s="106" t="str">
        <f>IF($C2464="", "", IF(IFERROR(INDEX(Ingredients!E$11:E$310, MATCH($C2464, Ingredients!$B$11:$B$310, 0)), "")="", "", IFERROR(INDEX(Ingredients!E$11:E$310, MATCH($C2464, Ingredients!$B$11:$B$310, 0)), "")))</f>
        <v/>
      </c>
      <c r="AJ2464" s="108" t="str">
        <f>IF($C2464="", "", IF(IFERROR(INDEX(Ingredients!F$11:F$310, MATCH($C2464, Ingredients!$B$11:$B$310, 0)), "")="", "", IFERROR(INDEX(Ingredients!F$11:F$310, MATCH($C2464, Ingredients!$B$11:$B$310, 0)), "")))</f>
        <v/>
      </c>
      <c r="AK2464" s="106" t="str">
        <f>IF($C2464="", "", IF(IFERROR(INDEX(Ingredients!G$11:G$310, MATCH($C2464, Ingredients!$B$11:$B$310, 0)), "")="", "", IFERROR(INDEX(Ingredients!G$11:G$310, MATCH($C2464, Ingredients!$B$11:$B$310, 0)), "")))</f>
        <v/>
      </c>
      <c r="AL2464" s="79" t="str">
        <f>IF($C2464="", "", IF(IFERROR(INDEX(Ingredients!H$11:H$310, MATCH($C2464, Ingredients!$B$11:$B$310, 0)), "")="", "", IFERROR(INDEX(Ingredients!H$11:H$310, MATCH($C2464, Ingredients!$B$11:$B$310, 0)), "")))</f>
        <v/>
      </c>
      <c r="AN2464" s="83" t="str">
        <f t="shared" si="575"/>
        <v/>
      </c>
      <c r="AP2464" s="114" t="str">
        <f t="shared" si="585"/>
        <v/>
      </c>
      <c r="AR2464" s="117" t="str">
        <f>IF($C2464="", "", IF(IFERROR(INDEX(Ingredients!$AI$11:$AI$310, MATCH($C2464, Ingredients!$B$11:$B$310, 0)), "")="", "", IFERROR(INDEX(Ingredients!$AI$11:$AI$310, MATCH($C2464, Ingredients!$B$11:$B$310, 0)), "")))</f>
        <v/>
      </c>
      <c r="AT2464" s="120" t="str">
        <f t="shared" si="586"/>
        <v/>
      </c>
      <c r="AV2464" s="90" t="str">
        <f t="shared" si="576"/>
        <v/>
      </c>
      <c r="AX2464" s="90" t="str">
        <f>IF($AV2464="", "", COUNTIF($AV$11:$AV$5010, "&lt;"&amp;$AV2464)+1+COUNTIF($AV$11:$AV2464, $AV2464)-1)</f>
        <v/>
      </c>
      <c r="AZ2464" s="111" t="str">
        <f>IF($B2464="", "", SUMIF('Shopping List'!$AV$11:$AV$25, $B2464, 'Shopping List'!$BN$11:$BN$25))</f>
        <v/>
      </c>
      <c r="BB2464" s="117" t="str">
        <f t="shared" si="587"/>
        <v/>
      </c>
    </row>
    <row r="2465" spans="1:54" x14ac:dyDescent="0.25">
      <c r="A2465" s="4"/>
      <c r="B2465" s="37"/>
      <c r="C2465" s="124"/>
      <c r="D2465" s="39"/>
      <c r="E2465" s="125"/>
      <c r="F2465" s="48"/>
      <c r="G2465" s="4"/>
      <c r="H2465" s="4"/>
      <c r="I2465" s="95" t="str">
        <f>IF($C2465="", "", IF(IFERROR(INDEX(Ingredients!$C$11:$C$310, MATCH($C2465, Ingredients!$B$11:$B$310, 0)), "")="", "", IFERROR(INDEX(Ingredients!$C$11:$C$310, MATCH($C2465, Ingredients!$B$11:$B$310, 0)), "")))</f>
        <v/>
      </c>
      <c r="J2465" s="73" t="str">
        <f>IF($B2465="", "", IF(IFERROR(INDEX(Meals!$C$11:$C$260, MATCH($B2465, Meals!$B$11:$B$260, 0)), "")="", "", IFERROR(INDEX(Meals!$C$11:$C$260, MATCH($B2465, Meals!$B$11:$B$260, 0)), "")))</f>
        <v/>
      </c>
      <c r="K2465" s="4"/>
      <c r="L2465" s="72" t="str">
        <f t="shared" si="577"/>
        <v/>
      </c>
      <c r="M2465" s="73" t="str">
        <f t="shared" si="578"/>
        <v/>
      </c>
      <c r="N2465" s="4"/>
      <c r="O2465" s="78" t="str">
        <f t="shared" si="579"/>
        <v/>
      </c>
      <c r="P2465" s="79" t="str">
        <f t="shared" si="580"/>
        <v/>
      </c>
      <c r="Q2465" s="4"/>
      <c r="R2465" s="90" t="str">
        <f t="shared" si="581"/>
        <v/>
      </c>
      <c r="S2465" s="4"/>
      <c r="Y2465" s="18" t="str">
        <f t="shared" si="582"/>
        <v/>
      </c>
      <c r="AA2465" s="18" t="str">
        <f t="shared" si="573"/>
        <v/>
      </c>
      <c r="AB2465" s="18" t="str">
        <f t="shared" si="574"/>
        <v/>
      </c>
      <c r="AC2465" s="18" t="str">
        <f t="shared" si="583"/>
        <v/>
      </c>
      <c r="AD2465" s="18" t="str">
        <f t="shared" si="583"/>
        <v/>
      </c>
      <c r="AE2465" s="18" t="str">
        <f t="shared" si="584"/>
        <v/>
      </c>
      <c r="AG2465" s="95" t="str">
        <f>IF($C2465="", "", IF(IFERROR(INDEX(Ingredients!C$11:C$310, MATCH($C2465, Ingredients!$B$11:$B$310, 0)), "")="", "", IFERROR(INDEX(Ingredients!C$11:C$310, MATCH($C2465, Ingredients!$B$11:$B$310, 0)), "")))</f>
        <v/>
      </c>
      <c r="AH2465" s="105" t="str">
        <f>IF($C2465="", "", IF(IFERROR(INDEX(Ingredients!D$11:D$310, MATCH($C2465, Ingredients!$B$11:$B$310, 0)), "")="", "", IFERROR(INDEX(Ingredients!D$11:D$310, MATCH($C2465, Ingredients!$B$11:$B$310, 0)), "")))</f>
        <v/>
      </c>
      <c r="AI2465" s="106" t="str">
        <f>IF($C2465="", "", IF(IFERROR(INDEX(Ingredients!E$11:E$310, MATCH($C2465, Ingredients!$B$11:$B$310, 0)), "")="", "", IFERROR(INDEX(Ingredients!E$11:E$310, MATCH($C2465, Ingredients!$B$11:$B$310, 0)), "")))</f>
        <v/>
      </c>
      <c r="AJ2465" s="108" t="str">
        <f>IF($C2465="", "", IF(IFERROR(INDEX(Ingredients!F$11:F$310, MATCH($C2465, Ingredients!$B$11:$B$310, 0)), "")="", "", IFERROR(INDEX(Ingredients!F$11:F$310, MATCH($C2465, Ingredients!$B$11:$B$310, 0)), "")))</f>
        <v/>
      </c>
      <c r="AK2465" s="106" t="str">
        <f>IF($C2465="", "", IF(IFERROR(INDEX(Ingredients!G$11:G$310, MATCH($C2465, Ingredients!$B$11:$B$310, 0)), "")="", "", IFERROR(INDEX(Ingredients!G$11:G$310, MATCH($C2465, Ingredients!$B$11:$B$310, 0)), "")))</f>
        <v/>
      </c>
      <c r="AL2465" s="79" t="str">
        <f>IF($C2465="", "", IF(IFERROR(INDEX(Ingredients!H$11:H$310, MATCH($C2465, Ingredients!$B$11:$B$310, 0)), "")="", "", IFERROR(INDEX(Ingredients!H$11:H$310, MATCH($C2465, Ingredients!$B$11:$B$310, 0)), "")))</f>
        <v/>
      </c>
      <c r="AN2465" s="83" t="str">
        <f t="shared" si="575"/>
        <v/>
      </c>
      <c r="AP2465" s="114" t="str">
        <f t="shared" si="585"/>
        <v/>
      </c>
      <c r="AR2465" s="117" t="str">
        <f>IF($C2465="", "", IF(IFERROR(INDEX(Ingredients!$AI$11:$AI$310, MATCH($C2465, Ingredients!$B$11:$B$310, 0)), "")="", "", IFERROR(INDEX(Ingredients!$AI$11:$AI$310, MATCH($C2465, Ingredients!$B$11:$B$310, 0)), "")))</f>
        <v/>
      </c>
      <c r="AT2465" s="120" t="str">
        <f t="shared" si="586"/>
        <v/>
      </c>
      <c r="AV2465" s="90" t="str">
        <f t="shared" si="576"/>
        <v/>
      </c>
      <c r="AX2465" s="90" t="str">
        <f>IF($AV2465="", "", COUNTIF($AV$11:$AV$5010, "&lt;"&amp;$AV2465)+1+COUNTIF($AV$11:$AV2465, $AV2465)-1)</f>
        <v/>
      </c>
      <c r="AZ2465" s="111" t="str">
        <f>IF($B2465="", "", SUMIF('Shopping List'!$AV$11:$AV$25, $B2465, 'Shopping List'!$BN$11:$BN$25))</f>
        <v/>
      </c>
      <c r="BB2465" s="117" t="str">
        <f t="shared" si="587"/>
        <v/>
      </c>
    </row>
    <row r="2466" spans="1:54" x14ac:dyDescent="0.25">
      <c r="A2466" s="4"/>
      <c r="B2466" s="37"/>
      <c r="C2466" s="124"/>
      <c r="D2466" s="39"/>
      <c r="E2466" s="125"/>
      <c r="F2466" s="48"/>
      <c r="G2466" s="4"/>
      <c r="H2466" s="4"/>
      <c r="I2466" s="95" t="str">
        <f>IF($C2466="", "", IF(IFERROR(INDEX(Ingredients!$C$11:$C$310, MATCH($C2466, Ingredients!$B$11:$B$310, 0)), "")="", "", IFERROR(INDEX(Ingredients!$C$11:$C$310, MATCH($C2466, Ingredients!$B$11:$B$310, 0)), "")))</f>
        <v/>
      </c>
      <c r="J2466" s="73" t="str">
        <f>IF($B2466="", "", IF(IFERROR(INDEX(Meals!$C$11:$C$260, MATCH($B2466, Meals!$B$11:$B$260, 0)), "")="", "", IFERROR(INDEX(Meals!$C$11:$C$260, MATCH($B2466, Meals!$B$11:$B$260, 0)), "")))</f>
        <v/>
      </c>
      <c r="K2466" s="4"/>
      <c r="L2466" s="72" t="str">
        <f t="shared" si="577"/>
        <v/>
      </c>
      <c r="M2466" s="73" t="str">
        <f t="shared" si="578"/>
        <v/>
      </c>
      <c r="N2466" s="4"/>
      <c r="O2466" s="78" t="str">
        <f t="shared" si="579"/>
        <v/>
      </c>
      <c r="P2466" s="79" t="str">
        <f t="shared" si="580"/>
        <v/>
      </c>
      <c r="Q2466" s="4"/>
      <c r="R2466" s="90" t="str">
        <f t="shared" si="581"/>
        <v/>
      </c>
      <c r="S2466" s="4"/>
      <c r="Y2466" s="18" t="str">
        <f t="shared" si="582"/>
        <v/>
      </c>
      <c r="AA2466" s="18" t="str">
        <f t="shared" si="573"/>
        <v/>
      </c>
      <c r="AB2466" s="18" t="str">
        <f t="shared" si="574"/>
        <v/>
      </c>
      <c r="AC2466" s="18" t="str">
        <f t="shared" si="583"/>
        <v/>
      </c>
      <c r="AD2466" s="18" t="str">
        <f t="shared" si="583"/>
        <v/>
      </c>
      <c r="AE2466" s="18" t="str">
        <f t="shared" si="584"/>
        <v/>
      </c>
      <c r="AG2466" s="95" t="str">
        <f>IF($C2466="", "", IF(IFERROR(INDEX(Ingredients!C$11:C$310, MATCH($C2466, Ingredients!$B$11:$B$310, 0)), "")="", "", IFERROR(INDEX(Ingredients!C$11:C$310, MATCH($C2466, Ingredients!$B$11:$B$310, 0)), "")))</f>
        <v/>
      </c>
      <c r="AH2466" s="105" t="str">
        <f>IF($C2466="", "", IF(IFERROR(INDEX(Ingredients!D$11:D$310, MATCH($C2466, Ingredients!$B$11:$B$310, 0)), "")="", "", IFERROR(INDEX(Ingredients!D$11:D$310, MATCH($C2466, Ingredients!$B$11:$B$310, 0)), "")))</f>
        <v/>
      </c>
      <c r="AI2466" s="106" t="str">
        <f>IF($C2466="", "", IF(IFERROR(INDEX(Ingredients!E$11:E$310, MATCH($C2466, Ingredients!$B$11:$B$310, 0)), "")="", "", IFERROR(INDEX(Ingredients!E$11:E$310, MATCH($C2466, Ingredients!$B$11:$B$310, 0)), "")))</f>
        <v/>
      </c>
      <c r="AJ2466" s="108" t="str">
        <f>IF($C2466="", "", IF(IFERROR(INDEX(Ingredients!F$11:F$310, MATCH($C2466, Ingredients!$B$11:$B$310, 0)), "")="", "", IFERROR(INDEX(Ingredients!F$11:F$310, MATCH($C2466, Ingredients!$B$11:$B$310, 0)), "")))</f>
        <v/>
      </c>
      <c r="AK2466" s="106" t="str">
        <f>IF($C2466="", "", IF(IFERROR(INDEX(Ingredients!G$11:G$310, MATCH($C2466, Ingredients!$B$11:$B$310, 0)), "")="", "", IFERROR(INDEX(Ingredients!G$11:G$310, MATCH($C2466, Ingredients!$B$11:$B$310, 0)), "")))</f>
        <v/>
      </c>
      <c r="AL2466" s="79" t="str">
        <f>IF($C2466="", "", IF(IFERROR(INDEX(Ingredients!H$11:H$310, MATCH($C2466, Ingredients!$B$11:$B$310, 0)), "")="", "", IFERROR(INDEX(Ingredients!H$11:H$310, MATCH($C2466, Ingredients!$B$11:$B$310, 0)), "")))</f>
        <v/>
      </c>
      <c r="AN2466" s="83" t="str">
        <f t="shared" si="575"/>
        <v/>
      </c>
      <c r="AP2466" s="114" t="str">
        <f t="shared" si="585"/>
        <v/>
      </c>
      <c r="AR2466" s="117" t="str">
        <f>IF($C2466="", "", IF(IFERROR(INDEX(Ingredients!$AI$11:$AI$310, MATCH($C2466, Ingredients!$B$11:$B$310, 0)), "")="", "", IFERROR(INDEX(Ingredients!$AI$11:$AI$310, MATCH($C2466, Ingredients!$B$11:$B$310, 0)), "")))</f>
        <v/>
      </c>
      <c r="AT2466" s="120" t="str">
        <f t="shared" si="586"/>
        <v/>
      </c>
      <c r="AV2466" s="90" t="str">
        <f t="shared" si="576"/>
        <v/>
      </c>
      <c r="AX2466" s="90" t="str">
        <f>IF($AV2466="", "", COUNTIF($AV$11:$AV$5010, "&lt;"&amp;$AV2466)+1+COUNTIF($AV$11:$AV2466, $AV2466)-1)</f>
        <v/>
      </c>
      <c r="AZ2466" s="111" t="str">
        <f>IF($B2466="", "", SUMIF('Shopping List'!$AV$11:$AV$25, $B2466, 'Shopping List'!$BN$11:$BN$25))</f>
        <v/>
      </c>
      <c r="BB2466" s="117" t="str">
        <f t="shared" si="587"/>
        <v/>
      </c>
    </row>
    <row r="2467" spans="1:54" x14ac:dyDescent="0.25">
      <c r="A2467" s="4"/>
      <c r="B2467" s="37"/>
      <c r="C2467" s="124"/>
      <c r="D2467" s="39"/>
      <c r="E2467" s="125"/>
      <c r="F2467" s="48"/>
      <c r="G2467" s="4"/>
      <c r="H2467" s="4"/>
      <c r="I2467" s="95" t="str">
        <f>IF($C2467="", "", IF(IFERROR(INDEX(Ingredients!$C$11:$C$310, MATCH($C2467, Ingredients!$B$11:$B$310, 0)), "")="", "", IFERROR(INDEX(Ingredients!$C$11:$C$310, MATCH($C2467, Ingredients!$B$11:$B$310, 0)), "")))</f>
        <v/>
      </c>
      <c r="J2467" s="73" t="str">
        <f>IF($B2467="", "", IF(IFERROR(INDEX(Meals!$C$11:$C$260, MATCH($B2467, Meals!$B$11:$B$260, 0)), "")="", "", IFERROR(INDEX(Meals!$C$11:$C$260, MATCH($B2467, Meals!$B$11:$B$260, 0)), "")))</f>
        <v/>
      </c>
      <c r="K2467" s="4"/>
      <c r="L2467" s="72" t="str">
        <f t="shared" si="577"/>
        <v/>
      </c>
      <c r="M2467" s="73" t="str">
        <f t="shared" si="578"/>
        <v/>
      </c>
      <c r="N2467" s="4"/>
      <c r="O2467" s="78" t="str">
        <f t="shared" si="579"/>
        <v/>
      </c>
      <c r="P2467" s="79" t="str">
        <f t="shared" si="580"/>
        <v/>
      </c>
      <c r="Q2467" s="4"/>
      <c r="R2467" s="90" t="str">
        <f t="shared" si="581"/>
        <v/>
      </c>
      <c r="S2467" s="4"/>
      <c r="Y2467" s="18" t="str">
        <f t="shared" si="582"/>
        <v/>
      </c>
      <c r="AA2467" s="18" t="str">
        <f t="shared" si="573"/>
        <v/>
      </c>
      <c r="AB2467" s="18" t="str">
        <f t="shared" si="574"/>
        <v/>
      </c>
      <c r="AC2467" s="18" t="str">
        <f t="shared" si="583"/>
        <v/>
      </c>
      <c r="AD2467" s="18" t="str">
        <f t="shared" si="583"/>
        <v/>
      </c>
      <c r="AE2467" s="18" t="str">
        <f t="shared" si="584"/>
        <v/>
      </c>
      <c r="AG2467" s="95" t="str">
        <f>IF($C2467="", "", IF(IFERROR(INDEX(Ingredients!C$11:C$310, MATCH($C2467, Ingredients!$B$11:$B$310, 0)), "")="", "", IFERROR(INDEX(Ingredients!C$11:C$310, MATCH($C2467, Ingredients!$B$11:$B$310, 0)), "")))</f>
        <v/>
      </c>
      <c r="AH2467" s="105" t="str">
        <f>IF($C2467="", "", IF(IFERROR(INDEX(Ingredients!D$11:D$310, MATCH($C2467, Ingredients!$B$11:$B$310, 0)), "")="", "", IFERROR(INDEX(Ingredients!D$11:D$310, MATCH($C2467, Ingredients!$B$11:$B$310, 0)), "")))</f>
        <v/>
      </c>
      <c r="AI2467" s="106" t="str">
        <f>IF($C2467="", "", IF(IFERROR(INDEX(Ingredients!E$11:E$310, MATCH($C2467, Ingredients!$B$11:$B$310, 0)), "")="", "", IFERROR(INDEX(Ingredients!E$11:E$310, MATCH($C2467, Ingredients!$B$11:$B$310, 0)), "")))</f>
        <v/>
      </c>
      <c r="AJ2467" s="108" t="str">
        <f>IF($C2467="", "", IF(IFERROR(INDEX(Ingredients!F$11:F$310, MATCH($C2467, Ingredients!$B$11:$B$310, 0)), "")="", "", IFERROR(INDEX(Ingredients!F$11:F$310, MATCH($C2467, Ingredients!$B$11:$B$310, 0)), "")))</f>
        <v/>
      </c>
      <c r="AK2467" s="106" t="str">
        <f>IF($C2467="", "", IF(IFERROR(INDEX(Ingredients!G$11:G$310, MATCH($C2467, Ingredients!$B$11:$B$310, 0)), "")="", "", IFERROR(INDEX(Ingredients!G$11:G$310, MATCH($C2467, Ingredients!$B$11:$B$310, 0)), "")))</f>
        <v/>
      </c>
      <c r="AL2467" s="79" t="str">
        <f>IF($C2467="", "", IF(IFERROR(INDEX(Ingredients!H$11:H$310, MATCH($C2467, Ingredients!$B$11:$B$310, 0)), "")="", "", IFERROR(INDEX(Ingredients!H$11:H$310, MATCH($C2467, Ingredients!$B$11:$B$310, 0)), "")))</f>
        <v/>
      </c>
      <c r="AN2467" s="83" t="str">
        <f t="shared" si="575"/>
        <v/>
      </c>
      <c r="AP2467" s="114" t="str">
        <f t="shared" si="585"/>
        <v/>
      </c>
      <c r="AR2467" s="117" t="str">
        <f>IF($C2467="", "", IF(IFERROR(INDEX(Ingredients!$AI$11:$AI$310, MATCH($C2467, Ingredients!$B$11:$B$310, 0)), "")="", "", IFERROR(INDEX(Ingredients!$AI$11:$AI$310, MATCH($C2467, Ingredients!$B$11:$B$310, 0)), "")))</f>
        <v/>
      </c>
      <c r="AT2467" s="120" t="str">
        <f t="shared" si="586"/>
        <v/>
      </c>
      <c r="AV2467" s="90" t="str">
        <f t="shared" si="576"/>
        <v/>
      </c>
      <c r="AX2467" s="90" t="str">
        <f>IF($AV2467="", "", COUNTIF($AV$11:$AV$5010, "&lt;"&amp;$AV2467)+1+COUNTIF($AV$11:$AV2467, $AV2467)-1)</f>
        <v/>
      </c>
      <c r="AZ2467" s="111" t="str">
        <f>IF($B2467="", "", SUMIF('Shopping List'!$AV$11:$AV$25, $B2467, 'Shopping List'!$BN$11:$BN$25))</f>
        <v/>
      </c>
      <c r="BB2467" s="117" t="str">
        <f t="shared" si="587"/>
        <v/>
      </c>
    </row>
    <row r="2468" spans="1:54" x14ac:dyDescent="0.25">
      <c r="A2468" s="4"/>
      <c r="B2468" s="37"/>
      <c r="C2468" s="124"/>
      <c r="D2468" s="39"/>
      <c r="E2468" s="125"/>
      <c r="F2468" s="48"/>
      <c r="G2468" s="4"/>
      <c r="H2468" s="4"/>
      <c r="I2468" s="95" t="str">
        <f>IF($C2468="", "", IF(IFERROR(INDEX(Ingredients!$C$11:$C$310, MATCH($C2468, Ingredients!$B$11:$B$310, 0)), "")="", "", IFERROR(INDEX(Ingredients!$C$11:$C$310, MATCH($C2468, Ingredients!$B$11:$B$310, 0)), "")))</f>
        <v/>
      </c>
      <c r="J2468" s="73" t="str">
        <f>IF($B2468="", "", IF(IFERROR(INDEX(Meals!$C$11:$C$260, MATCH($B2468, Meals!$B$11:$B$260, 0)), "")="", "", IFERROR(INDEX(Meals!$C$11:$C$260, MATCH($B2468, Meals!$B$11:$B$260, 0)), "")))</f>
        <v/>
      </c>
      <c r="K2468" s="4"/>
      <c r="L2468" s="72" t="str">
        <f t="shared" si="577"/>
        <v/>
      </c>
      <c r="M2468" s="73" t="str">
        <f t="shared" si="578"/>
        <v/>
      </c>
      <c r="N2468" s="4"/>
      <c r="O2468" s="78" t="str">
        <f t="shared" si="579"/>
        <v/>
      </c>
      <c r="P2468" s="79" t="str">
        <f t="shared" si="580"/>
        <v/>
      </c>
      <c r="Q2468" s="4"/>
      <c r="R2468" s="90" t="str">
        <f t="shared" si="581"/>
        <v/>
      </c>
      <c r="S2468" s="4"/>
      <c r="Y2468" s="18" t="str">
        <f t="shared" si="582"/>
        <v/>
      </c>
      <c r="AA2468" s="18" t="str">
        <f t="shared" si="573"/>
        <v/>
      </c>
      <c r="AB2468" s="18" t="str">
        <f t="shared" si="574"/>
        <v/>
      </c>
      <c r="AC2468" s="18" t="str">
        <f t="shared" si="583"/>
        <v/>
      </c>
      <c r="AD2468" s="18" t="str">
        <f t="shared" si="583"/>
        <v/>
      </c>
      <c r="AE2468" s="18" t="str">
        <f t="shared" si="584"/>
        <v/>
      </c>
      <c r="AG2468" s="95" t="str">
        <f>IF($C2468="", "", IF(IFERROR(INDEX(Ingredients!C$11:C$310, MATCH($C2468, Ingredients!$B$11:$B$310, 0)), "")="", "", IFERROR(INDEX(Ingredients!C$11:C$310, MATCH($C2468, Ingredients!$B$11:$B$310, 0)), "")))</f>
        <v/>
      </c>
      <c r="AH2468" s="105" t="str">
        <f>IF($C2468="", "", IF(IFERROR(INDEX(Ingredients!D$11:D$310, MATCH($C2468, Ingredients!$B$11:$B$310, 0)), "")="", "", IFERROR(INDEX(Ingredients!D$11:D$310, MATCH($C2468, Ingredients!$B$11:$B$310, 0)), "")))</f>
        <v/>
      </c>
      <c r="AI2468" s="106" t="str">
        <f>IF($C2468="", "", IF(IFERROR(INDEX(Ingredients!E$11:E$310, MATCH($C2468, Ingredients!$B$11:$B$310, 0)), "")="", "", IFERROR(INDEX(Ingredients!E$11:E$310, MATCH($C2468, Ingredients!$B$11:$B$310, 0)), "")))</f>
        <v/>
      </c>
      <c r="AJ2468" s="108" t="str">
        <f>IF($C2468="", "", IF(IFERROR(INDEX(Ingredients!F$11:F$310, MATCH($C2468, Ingredients!$B$11:$B$310, 0)), "")="", "", IFERROR(INDEX(Ingredients!F$11:F$310, MATCH($C2468, Ingredients!$B$11:$B$310, 0)), "")))</f>
        <v/>
      </c>
      <c r="AK2468" s="106" t="str">
        <f>IF($C2468="", "", IF(IFERROR(INDEX(Ingredients!G$11:G$310, MATCH($C2468, Ingredients!$B$11:$B$310, 0)), "")="", "", IFERROR(INDEX(Ingredients!G$11:G$310, MATCH($C2468, Ingredients!$B$11:$B$310, 0)), "")))</f>
        <v/>
      </c>
      <c r="AL2468" s="79" t="str">
        <f>IF($C2468="", "", IF(IFERROR(INDEX(Ingredients!H$11:H$310, MATCH($C2468, Ingredients!$B$11:$B$310, 0)), "")="", "", IFERROR(INDEX(Ingredients!H$11:H$310, MATCH($C2468, Ingredients!$B$11:$B$310, 0)), "")))</f>
        <v/>
      </c>
      <c r="AN2468" s="83" t="str">
        <f t="shared" si="575"/>
        <v/>
      </c>
      <c r="AP2468" s="114" t="str">
        <f t="shared" si="585"/>
        <v/>
      </c>
      <c r="AR2468" s="117" t="str">
        <f>IF($C2468="", "", IF(IFERROR(INDEX(Ingredients!$AI$11:$AI$310, MATCH($C2468, Ingredients!$B$11:$B$310, 0)), "")="", "", IFERROR(INDEX(Ingredients!$AI$11:$AI$310, MATCH($C2468, Ingredients!$B$11:$B$310, 0)), "")))</f>
        <v/>
      </c>
      <c r="AT2468" s="120" t="str">
        <f t="shared" si="586"/>
        <v/>
      </c>
      <c r="AV2468" s="90" t="str">
        <f t="shared" si="576"/>
        <v/>
      </c>
      <c r="AX2468" s="90" t="str">
        <f>IF($AV2468="", "", COUNTIF($AV$11:$AV$5010, "&lt;"&amp;$AV2468)+1+COUNTIF($AV$11:$AV2468, $AV2468)-1)</f>
        <v/>
      </c>
      <c r="AZ2468" s="111" t="str">
        <f>IF($B2468="", "", SUMIF('Shopping List'!$AV$11:$AV$25, $B2468, 'Shopping List'!$BN$11:$BN$25))</f>
        <v/>
      </c>
      <c r="BB2468" s="117" t="str">
        <f t="shared" si="587"/>
        <v/>
      </c>
    </row>
    <row r="2469" spans="1:54" x14ac:dyDescent="0.25">
      <c r="A2469" s="4"/>
      <c r="B2469" s="37"/>
      <c r="C2469" s="124"/>
      <c r="D2469" s="39"/>
      <c r="E2469" s="125"/>
      <c r="F2469" s="48"/>
      <c r="G2469" s="4"/>
      <c r="H2469" s="4"/>
      <c r="I2469" s="95" t="str">
        <f>IF($C2469="", "", IF(IFERROR(INDEX(Ingredients!$C$11:$C$310, MATCH($C2469, Ingredients!$B$11:$B$310, 0)), "")="", "", IFERROR(INDEX(Ingredients!$C$11:$C$310, MATCH($C2469, Ingredients!$B$11:$B$310, 0)), "")))</f>
        <v/>
      </c>
      <c r="J2469" s="73" t="str">
        <f>IF($B2469="", "", IF(IFERROR(INDEX(Meals!$C$11:$C$260, MATCH($B2469, Meals!$B$11:$B$260, 0)), "")="", "", IFERROR(INDEX(Meals!$C$11:$C$260, MATCH($B2469, Meals!$B$11:$B$260, 0)), "")))</f>
        <v/>
      </c>
      <c r="K2469" s="4"/>
      <c r="L2469" s="72" t="str">
        <f t="shared" si="577"/>
        <v/>
      </c>
      <c r="M2469" s="73" t="str">
        <f t="shared" si="578"/>
        <v/>
      </c>
      <c r="N2469" s="4"/>
      <c r="O2469" s="78" t="str">
        <f t="shared" si="579"/>
        <v/>
      </c>
      <c r="P2469" s="79" t="str">
        <f t="shared" si="580"/>
        <v/>
      </c>
      <c r="Q2469" s="4"/>
      <c r="R2469" s="90" t="str">
        <f t="shared" si="581"/>
        <v/>
      </c>
      <c r="S2469" s="4"/>
      <c r="Y2469" s="18" t="str">
        <f t="shared" si="582"/>
        <v/>
      </c>
      <c r="AA2469" s="18" t="str">
        <f t="shared" si="573"/>
        <v/>
      </c>
      <c r="AB2469" s="18" t="str">
        <f t="shared" si="574"/>
        <v/>
      </c>
      <c r="AC2469" s="18" t="str">
        <f t="shared" si="583"/>
        <v/>
      </c>
      <c r="AD2469" s="18" t="str">
        <f t="shared" si="583"/>
        <v/>
      </c>
      <c r="AE2469" s="18" t="str">
        <f t="shared" si="584"/>
        <v/>
      </c>
      <c r="AG2469" s="95" t="str">
        <f>IF($C2469="", "", IF(IFERROR(INDEX(Ingredients!C$11:C$310, MATCH($C2469, Ingredients!$B$11:$B$310, 0)), "")="", "", IFERROR(INDEX(Ingredients!C$11:C$310, MATCH($C2469, Ingredients!$B$11:$B$310, 0)), "")))</f>
        <v/>
      </c>
      <c r="AH2469" s="105" t="str">
        <f>IF($C2469="", "", IF(IFERROR(INDEX(Ingredients!D$11:D$310, MATCH($C2469, Ingredients!$B$11:$B$310, 0)), "")="", "", IFERROR(INDEX(Ingredients!D$11:D$310, MATCH($C2469, Ingredients!$B$11:$B$310, 0)), "")))</f>
        <v/>
      </c>
      <c r="AI2469" s="106" t="str">
        <f>IF($C2469="", "", IF(IFERROR(INDEX(Ingredients!E$11:E$310, MATCH($C2469, Ingredients!$B$11:$B$310, 0)), "")="", "", IFERROR(INDEX(Ingredients!E$11:E$310, MATCH($C2469, Ingredients!$B$11:$B$310, 0)), "")))</f>
        <v/>
      </c>
      <c r="AJ2469" s="108" t="str">
        <f>IF($C2469="", "", IF(IFERROR(INDEX(Ingredients!F$11:F$310, MATCH($C2469, Ingredients!$B$11:$B$310, 0)), "")="", "", IFERROR(INDEX(Ingredients!F$11:F$310, MATCH($C2469, Ingredients!$B$11:$B$310, 0)), "")))</f>
        <v/>
      </c>
      <c r="AK2469" s="106" t="str">
        <f>IF($C2469="", "", IF(IFERROR(INDEX(Ingredients!G$11:G$310, MATCH($C2469, Ingredients!$B$11:$B$310, 0)), "")="", "", IFERROR(INDEX(Ingredients!G$11:G$310, MATCH($C2469, Ingredients!$B$11:$B$310, 0)), "")))</f>
        <v/>
      </c>
      <c r="AL2469" s="79" t="str">
        <f>IF($C2469="", "", IF(IFERROR(INDEX(Ingredients!H$11:H$310, MATCH($C2469, Ingredients!$B$11:$B$310, 0)), "")="", "", IFERROR(INDEX(Ingredients!H$11:H$310, MATCH($C2469, Ingredients!$B$11:$B$310, 0)), "")))</f>
        <v/>
      </c>
      <c r="AN2469" s="83" t="str">
        <f t="shared" si="575"/>
        <v/>
      </c>
      <c r="AP2469" s="114" t="str">
        <f t="shared" si="585"/>
        <v/>
      </c>
      <c r="AR2469" s="117" t="str">
        <f>IF($C2469="", "", IF(IFERROR(INDEX(Ingredients!$AI$11:$AI$310, MATCH($C2469, Ingredients!$B$11:$B$310, 0)), "")="", "", IFERROR(INDEX(Ingredients!$AI$11:$AI$310, MATCH($C2469, Ingredients!$B$11:$B$310, 0)), "")))</f>
        <v/>
      </c>
      <c r="AT2469" s="120" t="str">
        <f t="shared" si="586"/>
        <v/>
      </c>
      <c r="AV2469" s="90" t="str">
        <f t="shared" si="576"/>
        <v/>
      </c>
      <c r="AX2469" s="90" t="str">
        <f>IF($AV2469="", "", COUNTIF($AV$11:$AV$5010, "&lt;"&amp;$AV2469)+1+COUNTIF($AV$11:$AV2469, $AV2469)-1)</f>
        <v/>
      </c>
      <c r="AZ2469" s="111" t="str">
        <f>IF($B2469="", "", SUMIF('Shopping List'!$AV$11:$AV$25, $B2469, 'Shopping List'!$BN$11:$BN$25))</f>
        <v/>
      </c>
      <c r="BB2469" s="117" t="str">
        <f t="shared" si="587"/>
        <v/>
      </c>
    </row>
    <row r="2470" spans="1:54" x14ac:dyDescent="0.25">
      <c r="A2470" s="4"/>
      <c r="B2470" s="37"/>
      <c r="C2470" s="124"/>
      <c r="D2470" s="39"/>
      <c r="E2470" s="125"/>
      <c r="F2470" s="48"/>
      <c r="G2470" s="4"/>
      <c r="H2470" s="4"/>
      <c r="I2470" s="95" t="str">
        <f>IF($C2470="", "", IF(IFERROR(INDEX(Ingredients!$C$11:$C$310, MATCH($C2470, Ingredients!$B$11:$B$310, 0)), "")="", "", IFERROR(INDEX(Ingredients!$C$11:$C$310, MATCH($C2470, Ingredients!$B$11:$B$310, 0)), "")))</f>
        <v/>
      </c>
      <c r="J2470" s="73" t="str">
        <f>IF($B2470="", "", IF(IFERROR(INDEX(Meals!$C$11:$C$260, MATCH($B2470, Meals!$B$11:$B$260, 0)), "")="", "", IFERROR(INDEX(Meals!$C$11:$C$260, MATCH($B2470, Meals!$B$11:$B$260, 0)), "")))</f>
        <v/>
      </c>
      <c r="K2470" s="4"/>
      <c r="L2470" s="72" t="str">
        <f t="shared" si="577"/>
        <v/>
      </c>
      <c r="M2470" s="73" t="str">
        <f t="shared" si="578"/>
        <v/>
      </c>
      <c r="N2470" s="4"/>
      <c r="O2470" s="78" t="str">
        <f t="shared" si="579"/>
        <v/>
      </c>
      <c r="P2470" s="79" t="str">
        <f t="shared" si="580"/>
        <v/>
      </c>
      <c r="Q2470" s="4"/>
      <c r="R2470" s="90" t="str">
        <f t="shared" si="581"/>
        <v/>
      </c>
      <c r="S2470" s="4"/>
      <c r="Y2470" s="18" t="str">
        <f t="shared" si="582"/>
        <v/>
      </c>
      <c r="AA2470" s="18" t="str">
        <f t="shared" si="573"/>
        <v/>
      </c>
      <c r="AB2470" s="18" t="str">
        <f t="shared" si="574"/>
        <v/>
      </c>
      <c r="AC2470" s="18" t="str">
        <f t="shared" si="583"/>
        <v/>
      </c>
      <c r="AD2470" s="18" t="str">
        <f t="shared" si="583"/>
        <v/>
      </c>
      <c r="AE2470" s="18" t="str">
        <f t="shared" si="584"/>
        <v/>
      </c>
      <c r="AG2470" s="95" t="str">
        <f>IF($C2470="", "", IF(IFERROR(INDEX(Ingredients!C$11:C$310, MATCH($C2470, Ingredients!$B$11:$B$310, 0)), "")="", "", IFERROR(INDEX(Ingredients!C$11:C$310, MATCH($C2470, Ingredients!$B$11:$B$310, 0)), "")))</f>
        <v/>
      </c>
      <c r="AH2470" s="105" t="str">
        <f>IF($C2470="", "", IF(IFERROR(INDEX(Ingredients!D$11:D$310, MATCH($C2470, Ingredients!$B$11:$B$310, 0)), "")="", "", IFERROR(INDEX(Ingredients!D$11:D$310, MATCH($C2470, Ingredients!$B$11:$B$310, 0)), "")))</f>
        <v/>
      </c>
      <c r="AI2470" s="106" t="str">
        <f>IF($C2470="", "", IF(IFERROR(INDEX(Ingredients!E$11:E$310, MATCH($C2470, Ingredients!$B$11:$B$310, 0)), "")="", "", IFERROR(INDEX(Ingredients!E$11:E$310, MATCH($C2470, Ingredients!$B$11:$B$310, 0)), "")))</f>
        <v/>
      </c>
      <c r="AJ2470" s="108" t="str">
        <f>IF($C2470="", "", IF(IFERROR(INDEX(Ingredients!F$11:F$310, MATCH($C2470, Ingredients!$B$11:$B$310, 0)), "")="", "", IFERROR(INDEX(Ingredients!F$11:F$310, MATCH($C2470, Ingredients!$B$11:$B$310, 0)), "")))</f>
        <v/>
      </c>
      <c r="AK2470" s="106" t="str">
        <f>IF($C2470="", "", IF(IFERROR(INDEX(Ingredients!G$11:G$310, MATCH($C2470, Ingredients!$B$11:$B$310, 0)), "")="", "", IFERROR(INDEX(Ingredients!G$11:G$310, MATCH($C2470, Ingredients!$B$11:$B$310, 0)), "")))</f>
        <v/>
      </c>
      <c r="AL2470" s="79" t="str">
        <f>IF($C2470="", "", IF(IFERROR(INDEX(Ingredients!H$11:H$310, MATCH($C2470, Ingredients!$B$11:$B$310, 0)), "")="", "", IFERROR(INDEX(Ingredients!H$11:H$310, MATCH($C2470, Ingredients!$B$11:$B$310, 0)), "")))</f>
        <v/>
      </c>
      <c r="AN2470" s="83" t="str">
        <f t="shared" si="575"/>
        <v/>
      </c>
      <c r="AP2470" s="114" t="str">
        <f t="shared" si="585"/>
        <v/>
      </c>
      <c r="AR2470" s="117" t="str">
        <f>IF($C2470="", "", IF(IFERROR(INDEX(Ingredients!$AI$11:$AI$310, MATCH($C2470, Ingredients!$B$11:$B$310, 0)), "")="", "", IFERROR(INDEX(Ingredients!$AI$11:$AI$310, MATCH($C2470, Ingredients!$B$11:$B$310, 0)), "")))</f>
        <v/>
      </c>
      <c r="AT2470" s="120" t="str">
        <f t="shared" si="586"/>
        <v/>
      </c>
      <c r="AV2470" s="90" t="str">
        <f t="shared" si="576"/>
        <v/>
      </c>
      <c r="AX2470" s="90" t="str">
        <f>IF($AV2470="", "", COUNTIF($AV$11:$AV$5010, "&lt;"&amp;$AV2470)+1+COUNTIF($AV$11:$AV2470, $AV2470)-1)</f>
        <v/>
      </c>
      <c r="AZ2470" s="111" t="str">
        <f>IF($B2470="", "", SUMIF('Shopping List'!$AV$11:$AV$25, $B2470, 'Shopping List'!$BN$11:$BN$25))</f>
        <v/>
      </c>
      <c r="BB2470" s="117" t="str">
        <f t="shared" si="587"/>
        <v/>
      </c>
    </row>
    <row r="2471" spans="1:54" x14ac:dyDescent="0.25">
      <c r="A2471" s="4"/>
      <c r="B2471" s="37"/>
      <c r="C2471" s="124"/>
      <c r="D2471" s="39"/>
      <c r="E2471" s="125"/>
      <c r="F2471" s="48"/>
      <c r="G2471" s="4"/>
      <c r="H2471" s="4"/>
      <c r="I2471" s="95" t="str">
        <f>IF($C2471="", "", IF(IFERROR(INDEX(Ingredients!$C$11:$C$310, MATCH($C2471, Ingredients!$B$11:$B$310, 0)), "")="", "", IFERROR(INDEX(Ingredients!$C$11:$C$310, MATCH($C2471, Ingredients!$B$11:$B$310, 0)), "")))</f>
        <v/>
      </c>
      <c r="J2471" s="73" t="str">
        <f>IF($B2471="", "", IF(IFERROR(INDEX(Meals!$C$11:$C$260, MATCH($B2471, Meals!$B$11:$B$260, 0)), "")="", "", IFERROR(INDEX(Meals!$C$11:$C$260, MATCH($B2471, Meals!$B$11:$B$260, 0)), "")))</f>
        <v/>
      </c>
      <c r="K2471" s="4"/>
      <c r="L2471" s="72" t="str">
        <f t="shared" si="577"/>
        <v/>
      </c>
      <c r="M2471" s="73" t="str">
        <f t="shared" si="578"/>
        <v/>
      </c>
      <c r="N2471" s="4"/>
      <c r="O2471" s="78" t="str">
        <f t="shared" si="579"/>
        <v/>
      </c>
      <c r="P2471" s="79" t="str">
        <f t="shared" si="580"/>
        <v/>
      </c>
      <c r="Q2471" s="4"/>
      <c r="R2471" s="90" t="str">
        <f t="shared" si="581"/>
        <v/>
      </c>
      <c r="S2471" s="4"/>
      <c r="Y2471" s="18" t="str">
        <f t="shared" si="582"/>
        <v/>
      </c>
      <c r="AA2471" s="18" t="str">
        <f t="shared" si="573"/>
        <v/>
      </c>
      <c r="AB2471" s="18" t="str">
        <f t="shared" si="574"/>
        <v/>
      </c>
      <c r="AC2471" s="18" t="str">
        <f t="shared" si="583"/>
        <v/>
      </c>
      <c r="AD2471" s="18" t="str">
        <f t="shared" si="583"/>
        <v/>
      </c>
      <c r="AE2471" s="18" t="str">
        <f t="shared" si="584"/>
        <v/>
      </c>
      <c r="AG2471" s="95" t="str">
        <f>IF($C2471="", "", IF(IFERROR(INDEX(Ingredients!C$11:C$310, MATCH($C2471, Ingredients!$B$11:$B$310, 0)), "")="", "", IFERROR(INDEX(Ingredients!C$11:C$310, MATCH($C2471, Ingredients!$B$11:$B$310, 0)), "")))</f>
        <v/>
      </c>
      <c r="AH2471" s="105" t="str">
        <f>IF($C2471="", "", IF(IFERROR(INDEX(Ingredients!D$11:D$310, MATCH($C2471, Ingredients!$B$11:$B$310, 0)), "")="", "", IFERROR(INDEX(Ingredients!D$11:D$310, MATCH($C2471, Ingredients!$B$11:$B$310, 0)), "")))</f>
        <v/>
      </c>
      <c r="AI2471" s="106" t="str">
        <f>IF($C2471="", "", IF(IFERROR(INDEX(Ingredients!E$11:E$310, MATCH($C2471, Ingredients!$B$11:$B$310, 0)), "")="", "", IFERROR(INDEX(Ingredients!E$11:E$310, MATCH($C2471, Ingredients!$B$11:$B$310, 0)), "")))</f>
        <v/>
      </c>
      <c r="AJ2471" s="108" t="str">
        <f>IF($C2471="", "", IF(IFERROR(INDEX(Ingredients!F$11:F$310, MATCH($C2471, Ingredients!$B$11:$B$310, 0)), "")="", "", IFERROR(INDEX(Ingredients!F$11:F$310, MATCH($C2471, Ingredients!$B$11:$B$310, 0)), "")))</f>
        <v/>
      </c>
      <c r="AK2471" s="106" t="str">
        <f>IF($C2471="", "", IF(IFERROR(INDEX(Ingredients!G$11:G$310, MATCH($C2471, Ingredients!$B$11:$B$310, 0)), "")="", "", IFERROR(INDEX(Ingredients!G$11:G$310, MATCH($C2471, Ingredients!$B$11:$B$310, 0)), "")))</f>
        <v/>
      </c>
      <c r="AL2471" s="79" t="str">
        <f>IF($C2471="", "", IF(IFERROR(INDEX(Ingredients!H$11:H$310, MATCH($C2471, Ingredients!$B$11:$B$310, 0)), "")="", "", IFERROR(INDEX(Ingredients!H$11:H$310, MATCH($C2471, Ingredients!$B$11:$B$310, 0)), "")))</f>
        <v/>
      </c>
      <c r="AN2471" s="83" t="str">
        <f t="shared" si="575"/>
        <v/>
      </c>
      <c r="AP2471" s="114" t="str">
        <f t="shared" si="585"/>
        <v/>
      </c>
      <c r="AR2471" s="117" t="str">
        <f>IF($C2471="", "", IF(IFERROR(INDEX(Ingredients!$AI$11:$AI$310, MATCH($C2471, Ingredients!$B$11:$B$310, 0)), "")="", "", IFERROR(INDEX(Ingredients!$AI$11:$AI$310, MATCH($C2471, Ingredients!$B$11:$B$310, 0)), "")))</f>
        <v/>
      </c>
      <c r="AT2471" s="120" t="str">
        <f t="shared" si="586"/>
        <v/>
      </c>
      <c r="AV2471" s="90" t="str">
        <f t="shared" si="576"/>
        <v/>
      </c>
      <c r="AX2471" s="90" t="str">
        <f>IF($AV2471="", "", COUNTIF($AV$11:$AV$5010, "&lt;"&amp;$AV2471)+1+COUNTIF($AV$11:$AV2471, $AV2471)-1)</f>
        <v/>
      </c>
      <c r="AZ2471" s="111" t="str">
        <f>IF($B2471="", "", SUMIF('Shopping List'!$AV$11:$AV$25, $B2471, 'Shopping List'!$BN$11:$BN$25))</f>
        <v/>
      </c>
      <c r="BB2471" s="117" t="str">
        <f t="shared" si="587"/>
        <v/>
      </c>
    </row>
    <row r="2472" spans="1:54" x14ac:dyDescent="0.25">
      <c r="A2472" s="4"/>
      <c r="B2472" s="37"/>
      <c r="C2472" s="124"/>
      <c r="D2472" s="39"/>
      <c r="E2472" s="125"/>
      <c r="F2472" s="48"/>
      <c r="G2472" s="4"/>
      <c r="H2472" s="4"/>
      <c r="I2472" s="95" t="str">
        <f>IF($C2472="", "", IF(IFERROR(INDEX(Ingredients!$C$11:$C$310, MATCH($C2472, Ingredients!$B$11:$B$310, 0)), "")="", "", IFERROR(INDEX(Ingredients!$C$11:$C$310, MATCH($C2472, Ingredients!$B$11:$B$310, 0)), "")))</f>
        <v/>
      </c>
      <c r="J2472" s="73" t="str">
        <f>IF($B2472="", "", IF(IFERROR(INDEX(Meals!$C$11:$C$260, MATCH($B2472, Meals!$B$11:$B$260, 0)), "")="", "", IFERROR(INDEX(Meals!$C$11:$C$260, MATCH($B2472, Meals!$B$11:$B$260, 0)), "")))</f>
        <v/>
      </c>
      <c r="K2472" s="4"/>
      <c r="L2472" s="72" t="str">
        <f t="shared" si="577"/>
        <v/>
      </c>
      <c r="M2472" s="73" t="str">
        <f t="shared" si="578"/>
        <v/>
      </c>
      <c r="N2472" s="4"/>
      <c r="O2472" s="78" t="str">
        <f t="shared" si="579"/>
        <v/>
      </c>
      <c r="P2472" s="79" t="str">
        <f t="shared" si="580"/>
        <v/>
      </c>
      <c r="Q2472" s="4"/>
      <c r="R2472" s="90" t="str">
        <f t="shared" si="581"/>
        <v/>
      </c>
      <c r="S2472" s="4"/>
      <c r="Y2472" s="18" t="str">
        <f t="shared" si="582"/>
        <v/>
      </c>
      <c r="AA2472" s="18" t="str">
        <f t="shared" si="573"/>
        <v/>
      </c>
      <c r="AB2472" s="18" t="str">
        <f t="shared" si="574"/>
        <v/>
      </c>
      <c r="AC2472" s="18" t="str">
        <f t="shared" si="583"/>
        <v/>
      </c>
      <c r="AD2472" s="18" t="str">
        <f t="shared" si="583"/>
        <v/>
      </c>
      <c r="AE2472" s="18" t="str">
        <f t="shared" si="584"/>
        <v/>
      </c>
      <c r="AG2472" s="95" t="str">
        <f>IF($C2472="", "", IF(IFERROR(INDEX(Ingredients!C$11:C$310, MATCH($C2472, Ingredients!$B$11:$B$310, 0)), "")="", "", IFERROR(INDEX(Ingredients!C$11:C$310, MATCH($C2472, Ingredients!$B$11:$B$310, 0)), "")))</f>
        <v/>
      </c>
      <c r="AH2472" s="105" t="str">
        <f>IF($C2472="", "", IF(IFERROR(INDEX(Ingredients!D$11:D$310, MATCH($C2472, Ingredients!$B$11:$B$310, 0)), "")="", "", IFERROR(INDEX(Ingredients!D$11:D$310, MATCH($C2472, Ingredients!$B$11:$B$310, 0)), "")))</f>
        <v/>
      </c>
      <c r="AI2472" s="106" t="str">
        <f>IF($C2472="", "", IF(IFERROR(INDEX(Ingredients!E$11:E$310, MATCH($C2472, Ingredients!$B$11:$B$310, 0)), "")="", "", IFERROR(INDEX(Ingredients!E$11:E$310, MATCH($C2472, Ingredients!$B$11:$B$310, 0)), "")))</f>
        <v/>
      </c>
      <c r="AJ2472" s="108" t="str">
        <f>IF($C2472="", "", IF(IFERROR(INDEX(Ingredients!F$11:F$310, MATCH($C2472, Ingredients!$B$11:$B$310, 0)), "")="", "", IFERROR(INDEX(Ingredients!F$11:F$310, MATCH($C2472, Ingredients!$B$11:$B$310, 0)), "")))</f>
        <v/>
      </c>
      <c r="AK2472" s="106" t="str">
        <f>IF($C2472="", "", IF(IFERROR(INDEX(Ingredients!G$11:G$310, MATCH($C2472, Ingredients!$B$11:$B$310, 0)), "")="", "", IFERROR(INDEX(Ingredients!G$11:G$310, MATCH($C2472, Ingredients!$B$11:$B$310, 0)), "")))</f>
        <v/>
      </c>
      <c r="AL2472" s="79" t="str">
        <f>IF($C2472="", "", IF(IFERROR(INDEX(Ingredients!H$11:H$310, MATCH($C2472, Ingredients!$B$11:$B$310, 0)), "")="", "", IFERROR(INDEX(Ingredients!H$11:H$310, MATCH($C2472, Ingredients!$B$11:$B$310, 0)), "")))</f>
        <v/>
      </c>
      <c r="AN2472" s="83" t="str">
        <f t="shared" si="575"/>
        <v/>
      </c>
      <c r="AP2472" s="114" t="str">
        <f t="shared" si="585"/>
        <v/>
      </c>
      <c r="AR2472" s="117" t="str">
        <f>IF($C2472="", "", IF(IFERROR(INDEX(Ingredients!$AI$11:$AI$310, MATCH($C2472, Ingredients!$B$11:$B$310, 0)), "")="", "", IFERROR(INDEX(Ingredients!$AI$11:$AI$310, MATCH($C2472, Ingredients!$B$11:$B$310, 0)), "")))</f>
        <v/>
      </c>
      <c r="AT2472" s="120" t="str">
        <f t="shared" si="586"/>
        <v/>
      </c>
      <c r="AV2472" s="90" t="str">
        <f t="shared" si="576"/>
        <v/>
      </c>
      <c r="AX2472" s="90" t="str">
        <f>IF($AV2472="", "", COUNTIF($AV$11:$AV$5010, "&lt;"&amp;$AV2472)+1+COUNTIF($AV$11:$AV2472, $AV2472)-1)</f>
        <v/>
      </c>
      <c r="AZ2472" s="111" t="str">
        <f>IF($B2472="", "", SUMIF('Shopping List'!$AV$11:$AV$25, $B2472, 'Shopping List'!$BN$11:$BN$25))</f>
        <v/>
      </c>
      <c r="BB2472" s="117" t="str">
        <f t="shared" si="587"/>
        <v/>
      </c>
    </row>
    <row r="2473" spans="1:54" x14ac:dyDescent="0.25">
      <c r="A2473" s="4"/>
      <c r="B2473" s="37"/>
      <c r="C2473" s="124"/>
      <c r="D2473" s="39"/>
      <c r="E2473" s="125"/>
      <c r="F2473" s="48"/>
      <c r="G2473" s="4"/>
      <c r="H2473" s="4"/>
      <c r="I2473" s="95" t="str">
        <f>IF($C2473="", "", IF(IFERROR(INDEX(Ingredients!$C$11:$C$310, MATCH($C2473, Ingredients!$B$11:$B$310, 0)), "")="", "", IFERROR(INDEX(Ingredients!$C$11:$C$310, MATCH($C2473, Ingredients!$B$11:$B$310, 0)), "")))</f>
        <v/>
      </c>
      <c r="J2473" s="73" t="str">
        <f>IF($B2473="", "", IF(IFERROR(INDEX(Meals!$C$11:$C$260, MATCH($B2473, Meals!$B$11:$B$260, 0)), "")="", "", IFERROR(INDEX(Meals!$C$11:$C$260, MATCH($B2473, Meals!$B$11:$B$260, 0)), "")))</f>
        <v/>
      </c>
      <c r="K2473" s="4"/>
      <c r="L2473" s="72" t="str">
        <f t="shared" si="577"/>
        <v/>
      </c>
      <c r="M2473" s="73" t="str">
        <f t="shared" si="578"/>
        <v/>
      </c>
      <c r="N2473" s="4"/>
      <c r="O2473" s="78" t="str">
        <f t="shared" si="579"/>
        <v/>
      </c>
      <c r="P2473" s="79" t="str">
        <f t="shared" si="580"/>
        <v/>
      </c>
      <c r="Q2473" s="4"/>
      <c r="R2473" s="90" t="str">
        <f t="shared" si="581"/>
        <v/>
      </c>
      <c r="S2473" s="4"/>
      <c r="Y2473" s="18" t="str">
        <f t="shared" si="582"/>
        <v/>
      </c>
      <c r="AA2473" s="18" t="str">
        <f t="shared" si="573"/>
        <v/>
      </c>
      <c r="AB2473" s="18" t="str">
        <f t="shared" si="574"/>
        <v/>
      </c>
      <c r="AC2473" s="18" t="str">
        <f t="shared" si="583"/>
        <v/>
      </c>
      <c r="AD2473" s="18" t="str">
        <f t="shared" si="583"/>
        <v/>
      </c>
      <c r="AE2473" s="18" t="str">
        <f t="shared" si="584"/>
        <v/>
      </c>
      <c r="AG2473" s="95" t="str">
        <f>IF($C2473="", "", IF(IFERROR(INDEX(Ingredients!C$11:C$310, MATCH($C2473, Ingredients!$B$11:$B$310, 0)), "")="", "", IFERROR(INDEX(Ingredients!C$11:C$310, MATCH($C2473, Ingredients!$B$11:$B$310, 0)), "")))</f>
        <v/>
      </c>
      <c r="AH2473" s="105" t="str">
        <f>IF($C2473="", "", IF(IFERROR(INDEX(Ingredients!D$11:D$310, MATCH($C2473, Ingredients!$B$11:$B$310, 0)), "")="", "", IFERROR(INDEX(Ingredients!D$11:D$310, MATCH($C2473, Ingredients!$B$11:$B$310, 0)), "")))</f>
        <v/>
      </c>
      <c r="AI2473" s="106" t="str">
        <f>IF($C2473="", "", IF(IFERROR(INDEX(Ingredients!E$11:E$310, MATCH($C2473, Ingredients!$B$11:$B$310, 0)), "")="", "", IFERROR(INDEX(Ingredients!E$11:E$310, MATCH($C2473, Ingredients!$B$11:$B$310, 0)), "")))</f>
        <v/>
      </c>
      <c r="AJ2473" s="108" t="str">
        <f>IF($C2473="", "", IF(IFERROR(INDEX(Ingredients!F$11:F$310, MATCH($C2473, Ingredients!$B$11:$B$310, 0)), "")="", "", IFERROR(INDEX(Ingredients!F$11:F$310, MATCH($C2473, Ingredients!$B$11:$B$310, 0)), "")))</f>
        <v/>
      </c>
      <c r="AK2473" s="106" t="str">
        <f>IF($C2473="", "", IF(IFERROR(INDEX(Ingredients!G$11:G$310, MATCH($C2473, Ingredients!$B$11:$B$310, 0)), "")="", "", IFERROR(INDEX(Ingredients!G$11:G$310, MATCH($C2473, Ingredients!$B$11:$B$310, 0)), "")))</f>
        <v/>
      </c>
      <c r="AL2473" s="79" t="str">
        <f>IF($C2473="", "", IF(IFERROR(INDEX(Ingredients!H$11:H$310, MATCH($C2473, Ingredients!$B$11:$B$310, 0)), "")="", "", IFERROR(INDEX(Ingredients!H$11:H$310, MATCH($C2473, Ingredients!$B$11:$B$310, 0)), "")))</f>
        <v/>
      </c>
      <c r="AN2473" s="83" t="str">
        <f t="shared" si="575"/>
        <v/>
      </c>
      <c r="AP2473" s="114" t="str">
        <f t="shared" si="585"/>
        <v/>
      </c>
      <c r="AR2473" s="117" t="str">
        <f>IF($C2473="", "", IF(IFERROR(INDEX(Ingredients!$AI$11:$AI$310, MATCH($C2473, Ingredients!$B$11:$B$310, 0)), "")="", "", IFERROR(INDEX(Ingredients!$AI$11:$AI$310, MATCH($C2473, Ingredients!$B$11:$B$310, 0)), "")))</f>
        <v/>
      </c>
      <c r="AT2473" s="120" t="str">
        <f t="shared" si="586"/>
        <v/>
      </c>
      <c r="AV2473" s="90" t="str">
        <f t="shared" si="576"/>
        <v/>
      </c>
      <c r="AX2473" s="90" t="str">
        <f>IF($AV2473="", "", COUNTIF($AV$11:$AV$5010, "&lt;"&amp;$AV2473)+1+COUNTIF($AV$11:$AV2473, $AV2473)-1)</f>
        <v/>
      </c>
      <c r="AZ2473" s="111" t="str">
        <f>IF($B2473="", "", SUMIF('Shopping List'!$AV$11:$AV$25, $B2473, 'Shopping List'!$BN$11:$BN$25))</f>
        <v/>
      </c>
      <c r="BB2473" s="117" t="str">
        <f t="shared" si="587"/>
        <v/>
      </c>
    </row>
    <row r="2474" spans="1:54" x14ac:dyDescent="0.25">
      <c r="A2474" s="4"/>
      <c r="B2474" s="37"/>
      <c r="C2474" s="124"/>
      <c r="D2474" s="39"/>
      <c r="E2474" s="125"/>
      <c r="F2474" s="48"/>
      <c r="G2474" s="4"/>
      <c r="H2474" s="4"/>
      <c r="I2474" s="95" t="str">
        <f>IF($C2474="", "", IF(IFERROR(INDEX(Ingredients!$C$11:$C$310, MATCH($C2474, Ingredients!$B$11:$B$310, 0)), "")="", "", IFERROR(INDEX(Ingredients!$C$11:$C$310, MATCH($C2474, Ingredients!$B$11:$B$310, 0)), "")))</f>
        <v/>
      </c>
      <c r="J2474" s="73" t="str">
        <f>IF($B2474="", "", IF(IFERROR(INDEX(Meals!$C$11:$C$260, MATCH($B2474, Meals!$B$11:$B$260, 0)), "")="", "", IFERROR(INDEX(Meals!$C$11:$C$260, MATCH($B2474, Meals!$B$11:$B$260, 0)), "")))</f>
        <v/>
      </c>
      <c r="K2474" s="4"/>
      <c r="L2474" s="72" t="str">
        <f t="shared" si="577"/>
        <v/>
      </c>
      <c r="M2474" s="73" t="str">
        <f t="shared" si="578"/>
        <v/>
      </c>
      <c r="N2474" s="4"/>
      <c r="O2474" s="78" t="str">
        <f t="shared" si="579"/>
        <v/>
      </c>
      <c r="P2474" s="79" t="str">
        <f t="shared" si="580"/>
        <v/>
      </c>
      <c r="Q2474" s="4"/>
      <c r="R2474" s="90" t="str">
        <f t="shared" si="581"/>
        <v/>
      </c>
      <c r="S2474" s="4"/>
      <c r="Y2474" s="18" t="str">
        <f t="shared" si="582"/>
        <v/>
      </c>
      <c r="AA2474" s="18" t="str">
        <f t="shared" si="573"/>
        <v/>
      </c>
      <c r="AB2474" s="18" t="str">
        <f t="shared" si="574"/>
        <v/>
      </c>
      <c r="AC2474" s="18" t="str">
        <f t="shared" si="583"/>
        <v/>
      </c>
      <c r="AD2474" s="18" t="str">
        <f t="shared" si="583"/>
        <v/>
      </c>
      <c r="AE2474" s="18" t="str">
        <f t="shared" si="584"/>
        <v/>
      </c>
      <c r="AG2474" s="95" t="str">
        <f>IF($C2474="", "", IF(IFERROR(INDEX(Ingredients!C$11:C$310, MATCH($C2474, Ingredients!$B$11:$B$310, 0)), "")="", "", IFERROR(INDEX(Ingredients!C$11:C$310, MATCH($C2474, Ingredients!$B$11:$B$310, 0)), "")))</f>
        <v/>
      </c>
      <c r="AH2474" s="105" t="str">
        <f>IF($C2474="", "", IF(IFERROR(INDEX(Ingredients!D$11:D$310, MATCH($C2474, Ingredients!$B$11:$B$310, 0)), "")="", "", IFERROR(INDEX(Ingredients!D$11:D$310, MATCH($C2474, Ingredients!$B$11:$B$310, 0)), "")))</f>
        <v/>
      </c>
      <c r="AI2474" s="106" t="str">
        <f>IF($C2474="", "", IF(IFERROR(INDEX(Ingredients!E$11:E$310, MATCH($C2474, Ingredients!$B$11:$B$310, 0)), "")="", "", IFERROR(INDEX(Ingredients!E$11:E$310, MATCH($C2474, Ingredients!$B$11:$B$310, 0)), "")))</f>
        <v/>
      </c>
      <c r="AJ2474" s="108" t="str">
        <f>IF($C2474="", "", IF(IFERROR(INDEX(Ingredients!F$11:F$310, MATCH($C2474, Ingredients!$B$11:$B$310, 0)), "")="", "", IFERROR(INDEX(Ingredients!F$11:F$310, MATCH($C2474, Ingredients!$B$11:$B$310, 0)), "")))</f>
        <v/>
      </c>
      <c r="AK2474" s="106" t="str">
        <f>IF($C2474="", "", IF(IFERROR(INDEX(Ingredients!G$11:G$310, MATCH($C2474, Ingredients!$B$11:$B$310, 0)), "")="", "", IFERROR(INDEX(Ingredients!G$11:G$310, MATCH($C2474, Ingredients!$B$11:$B$310, 0)), "")))</f>
        <v/>
      </c>
      <c r="AL2474" s="79" t="str">
        <f>IF($C2474="", "", IF(IFERROR(INDEX(Ingredients!H$11:H$310, MATCH($C2474, Ingredients!$B$11:$B$310, 0)), "")="", "", IFERROR(INDEX(Ingredients!H$11:H$310, MATCH($C2474, Ingredients!$B$11:$B$310, 0)), "")))</f>
        <v/>
      </c>
      <c r="AN2474" s="83" t="str">
        <f t="shared" si="575"/>
        <v/>
      </c>
      <c r="AP2474" s="114" t="str">
        <f t="shared" si="585"/>
        <v/>
      </c>
      <c r="AR2474" s="117" t="str">
        <f>IF($C2474="", "", IF(IFERROR(INDEX(Ingredients!$AI$11:$AI$310, MATCH($C2474, Ingredients!$B$11:$B$310, 0)), "")="", "", IFERROR(INDEX(Ingredients!$AI$11:$AI$310, MATCH($C2474, Ingredients!$B$11:$B$310, 0)), "")))</f>
        <v/>
      </c>
      <c r="AT2474" s="120" t="str">
        <f t="shared" si="586"/>
        <v/>
      </c>
      <c r="AV2474" s="90" t="str">
        <f t="shared" si="576"/>
        <v/>
      </c>
      <c r="AX2474" s="90" t="str">
        <f>IF($AV2474="", "", COUNTIF($AV$11:$AV$5010, "&lt;"&amp;$AV2474)+1+COUNTIF($AV$11:$AV2474, $AV2474)-1)</f>
        <v/>
      </c>
      <c r="AZ2474" s="111" t="str">
        <f>IF($B2474="", "", SUMIF('Shopping List'!$AV$11:$AV$25, $B2474, 'Shopping List'!$BN$11:$BN$25))</f>
        <v/>
      </c>
      <c r="BB2474" s="117" t="str">
        <f t="shared" si="587"/>
        <v/>
      </c>
    </row>
    <row r="2475" spans="1:54" x14ac:dyDescent="0.25">
      <c r="A2475" s="4"/>
      <c r="B2475" s="37"/>
      <c r="C2475" s="124"/>
      <c r="D2475" s="39"/>
      <c r="E2475" s="125"/>
      <c r="F2475" s="48"/>
      <c r="G2475" s="4"/>
      <c r="H2475" s="4"/>
      <c r="I2475" s="95" t="str">
        <f>IF($C2475="", "", IF(IFERROR(INDEX(Ingredients!$C$11:$C$310, MATCH($C2475, Ingredients!$B$11:$B$310, 0)), "")="", "", IFERROR(INDEX(Ingredients!$C$11:$C$310, MATCH($C2475, Ingredients!$B$11:$B$310, 0)), "")))</f>
        <v/>
      </c>
      <c r="J2475" s="73" t="str">
        <f>IF($B2475="", "", IF(IFERROR(INDEX(Meals!$C$11:$C$260, MATCH($B2475, Meals!$B$11:$B$260, 0)), "")="", "", IFERROR(INDEX(Meals!$C$11:$C$260, MATCH($B2475, Meals!$B$11:$B$260, 0)), "")))</f>
        <v/>
      </c>
      <c r="K2475" s="4"/>
      <c r="L2475" s="72" t="str">
        <f t="shared" si="577"/>
        <v/>
      </c>
      <c r="M2475" s="73" t="str">
        <f t="shared" si="578"/>
        <v/>
      </c>
      <c r="N2475" s="4"/>
      <c r="O2475" s="78" t="str">
        <f t="shared" si="579"/>
        <v/>
      </c>
      <c r="P2475" s="79" t="str">
        <f t="shared" si="580"/>
        <v/>
      </c>
      <c r="Q2475" s="4"/>
      <c r="R2475" s="90" t="str">
        <f t="shared" si="581"/>
        <v/>
      </c>
      <c r="S2475" s="4"/>
      <c r="Y2475" s="18" t="str">
        <f t="shared" si="582"/>
        <v/>
      </c>
      <c r="AA2475" s="18" t="str">
        <f t="shared" si="573"/>
        <v/>
      </c>
      <c r="AB2475" s="18" t="str">
        <f t="shared" si="574"/>
        <v/>
      </c>
      <c r="AC2475" s="18" t="str">
        <f t="shared" si="583"/>
        <v/>
      </c>
      <c r="AD2475" s="18" t="str">
        <f t="shared" si="583"/>
        <v/>
      </c>
      <c r="AE2475" s="18" t="str">
        <f t="shared" si="584"/>
        <v/>
      </c>
      <c r="AG2475" s="95" t="str">
        <f>IF($C2475="", "", IF(IFERROR(INDEX(Ingredients!C$11:C$310, MATCH($C2475, Ingredients!$B$11:$B$310, 0)), "")="", "", IFERROR(INDEX(Ingredients!C$11:C$310, MATCH($C2475, Ingredients!$B$11:$B$310, 0)), "")))</f>
        <v/>
      </c>
      <c r="AH2475" s="105" t="str">
        <f>IF($C2475="", "", IF(IFERROR(INDEX(Ingredients!D$11:D$310, MATCH($C2475, Ingredients!$B$11:$B$310, 0)), "")="", "", IFERROR(INDEX(Ingredients!D$11:D$310, MATCH($C2475, Ingredients!$B$11:$B$310, 0)), "")))</f>
        <v/>
      </c>
      <c r="AI2475" s="106" t="str">
        <f>IF($C2475="", "", IF(IFERROR(INDEX(Ingredients!E$11:E$310, MATCH($C2475, Ingredients!$B$11:$B$310, 0)), "")="", "", IFERROR(INDEX(Ingredients!E$11:E$310, MATCH($C2475, Ingredients!$B$11:$B$310, 0)), "")))</f>
        <v/>
      </c>
      <c r="AJ2475" s="108" t="str">
        <f>IF($C2475="", "", IF(IFERROR(INDEX(Ingredients!F$11:F$310, MATCH($C2475, Ingredients!$B$11:$B$310, 0)), "")="", "", IFERROR(INDEX(Ingredients!F$11:F$310, MATCH($C2475, Ingredients!$B$11:$B$310, 0)), "")))</f>
        <v/>
      </c>
      <c r="AK2475" s="106" t="str">
        <f>IF($C2475="", "", IF(IFERROR(INDEX(Ingredients!G$11:G$310, MATCH($C2475, Ingredients!$B$11:$B$310, 0)), "")="", "", IFERROR(INDEX(Ingredients!G$11:G$310, MATCH($C2475, Ingredients!$B$11:$B$310, 0)), "")))</f>
        <v/>
      </c>
      <c r="AL2475" s="79" t="str">
        <f>IF($C2475="", "", IF(IFERROR(INDEX(Ingredients!H$11:H$310, MATCH($C2475, Ingredients!$B$11:$B$310, 0)), "")="", "", IFERROR(INDEX(Ingredients!H$11:H$310, MATCH($C2475, Ingredients!$B$11:$B$310, 0)), "")))</f>
        <v/>
      </c>
      <c r="AN2475" s="83" t="str">
        <f t="shared" si="575"/>
        <v/>
      </c>
      <c r="AP2475" s="114" t="str">
        <f t="shared" si="585"/>
        <v/>
      </c>
      <c r="AR2475" s="117" t="str">
        <f>IF($C2475="", "", IF(IFERROR(INDEX(Ingredients!$AI$11:$AI$310, MATCH($C2475, Ingredients!$B$11:$B$310, 0)), "")="", "", IFERROR(INDEX(Ingredients!$AI$11:$AI$310, MATCH($C2475, Ingredients!$B$11:$B$310, 0)), "")))</f>
        <v/>
      </c>
      <c r="AT2475" s="120" t="str">
        <f t="shared" si="586"/>
        <v/>
      </c>
      <c r="AV2475" s="90" t="str">
        <f t="shared" si="576"/>
        <v/>
      </c>
      <c r="AX2475" s="90" t="str">
        <f>IF($AV2475="", "", COUNTIF($AV$11:$AV$5010, "&lt;"&amp;$AV2475)+1+COUNTIF($AV$11:$AV2475, $AV2475)-1)</f>
        <v/>
      </c>
      <c r="AZ2475" s="111" t="str">
        <f>IF($B2475="", "", SUMIF('Shopping List'!$AV$11:$AV$25, $B2475, 'Shopping List'!$BN$11:$BN$25))</f>
        <v/>
      </c>
      <c r="BB2475" s="117" t="str">
        <f t="shared" si="587"/>
        <v/>
      </c>
    </row>
    <row r="2476" spans="1:54" x14ac:dyDescent="0.25">
      <c r="A2476" s="4"/>
      <c r="B2476" s="37"/>
      <c r="C2476" s="124"/>
      <c r="D2476" s="39"/>
      <c r="E2476" s="125"/>
      <c r="F2476" s="48"/>
      <c r="G2476" s="4"/>
      <c r="H2476" s="4"/>
      <c r="I2476" s="95" t="str">
        <f>IF($C2476="", "", IF(IFERROR(INDEX(Ingredients!$C$11:$C$310, MATCH($C2476, Ingredients!$B$11:$B$310, 0)), "")="", "", IFERROR(INDEX(Ingredients!$C$11:$C$310, MATCH($C2476, Ingredients!$B$11:$B$310, 0)), "")))</f>
        <v/>
      </c>
      <c r="J2476" s="73" t="str">
        <f>IF($B2476="", "", IF(IFERROR(INDEX(Meals!$C$11:$C$260, MATCH($B2476, Meals!$B$11:$B$260, 0)), "")="", "", IFERROR(INDEX(Meals!$C$11:$C$260, MATCH($B2476, Meals!$B$11:$B$260, 0)), "")))</f>
        <v/>
      </c>
      <c r="K2476" s="4"/>
      <c r="L2476" s="72" t="str">
        <f t="shared" si="577"/>
        <v/>
      </c>
      <c r="M2476" s="73" t="str">
        <f t="shared" si="578"/>
        <v/>
      </c>
      <c r="N2476" s="4"/>
      <c r="O2476" s="78" t="str">
        <f t="shared" si="579"/>
        <v/>
      </c>
      <c r="P2476" s="79" t="str">
        <f t="shared" si="580"/>
        <v/>
      </c>
      <c r="Q2476" s="4"/>
      <c r="R2476" s="90" t="str">
        <f t="shared" si="581"/>
        <v/>
      </c>
      <c r="S2476" s="4"/>
      <c r="Y2476" s="18" t="str">
        <f t="shared" si="582"/>
        <v/>
      </c>
      <c r="AA2476" s="18" t="str">
        <f t="shared" si="573"/>
        <v/>
      </c>
      <c r="AB2476" s="18" t="str">
        <f t="shared" si="574"/>
        <v/>
      </c>
      <c r="AC2476" s="18" t="str">
        <f t="shared" si="583"/>
        <v/>
      </c>
      <c r="AD2476" s="18" t="str">
        <f t="shared" si="583"/>
        <v/>
      </c>
      <c r="AE2476" s="18" t="str">
        <f t="shared" si="584"/>
        <v/>
      </c>
      <c r="AG2476" s="95" t="str">
        <f>IF($C2476="", "", IF(IFERROR(INDEX(Ingredients!C$11:C$310, MATCH($C2476, Ingredients!$B$11:$B$310, 0)), "")="", "", IFERROR(INDEX(Ingredients!C$11:C$310, MATCH($C2476, Ingredients!$B$11:$B$310, 0)), "")))</f>
        <v/>
      </c>
      <c r="AH2476" s="105" t="str">
        <f>IF($C2476="", "", IF(IFERROR(INDEX(Ingredients!D$11:D$310, MATCH($C2476, Ingredients!$B$11:$B$310, 0)), "")="", "", IFERROR(INDEX(Ingredients!D$11:D$310, MATCH($C2476, Ingredients!$B$11:$B$310, 0)), "")))</f>
        <v/>
      </c>
      <c r="AI2476" s="106" t="str">
        <f>IF($C2476="", "", IF(IFERROR(INDEX(Ingredients!E$11:E$310, MATCH($C2476, Ingredients!$B$11:$B$310, 0)), "")="", "", IFERROR(INDEX(Ingredients!E$11:E$310, MATCH($C2476, Ingredients!$B$11:$B$310, 0)), "")))</f>
        <v/>
      </c>
      <c r="AJ2476" s="108" t="str">
        <f>IF($C2476="", "", IF(IFERROR(INDEX(Ingredients!F$11:F$310, MATCH($C2476, Ingredients!$B$11:$B$310, 0)), "")="", "", IFERROR(INDEX(Ingredients!F$11:F$310, MATCH($C2476, Ingredients!$B$11:$B$310, 0)), "")))</f>
        <v/>
      </c>
      <c r="AK2476" s="106" t="str">
        <f>IF($C2476="", "", IF(IFERROR(INDEX(Ingredients!G$11:G$310, MATCH($C2476, Ingredients!$B$11:$B$310, 0)), "")="", "", IFERROR(INDEX(Ingredients!G$11:G$310, MATCH($C2476, Ingredients!$B$11:$B$310, 0)), "")))</f>
        <v/>
      </c>
      <c r="AL2476" s="79" t="str">
        <f>IF($C2476="", "", IF(IFERROR(INDEX(Ingredients!H$11:H$310, MATCH($C2476, Ingredients!$B$11:$B$310, 0)), "")="", "", IFERROR(INDEX(Ingredients!H$11:H$310, MATCH($C2476, Ingredients!$B$11:$B$310, 0)), "")))</f>
        <v/>
      </c>
      <c r="AN2476" s="83" t="str">
        <f t="shared" si="575"/>
        <v/>
      </c>
      <c r="AP2476" s="114" t="str">
        <f t="shared" si="585"/>
        <v/>
      </c>
      <c r="AR2476" s="117" t="str">
        <f>IF($C2476="", "", IF(IFERROR(INDEX(Ingredients!$AI$11:$AI$310, MATCH($C2476, Ingredients!$B$11:$B$310, 0)), "")="", "", IFERROR(INDEX(Ingredients!$AI$11:$AI$310, MATCH($C2476, Ingredients!$B$11:$B$310, 0)), "")))</f>
        <v/>
      </c>
      <c r="AT2476" s="120" t="str">
        <f t="shared" si="586"/>
        <v/>
      </c>
      <c r="AV2476" s="90" t="str">
        <f t="shared" si="576"/>
        <v/>
      </c>
      <c r="AX2476" s="90" t="str">
        <f>IF($AV2476="", "", COUNTIF($AV$11:$AV$5010, "&lt;"&amp;$AV2476)+1+COUNTIF($AV$11:$AV2476, $AV2476)-1)</f>
        <v/>
      </c>
      <c r="AZ2476" s="111" t="str">
        <f>IF($B2476="", "", SUMIF('Shopping List'!$AV$11:$AV$25, $B2476, 'Shopping List'!$BN$11:$BN$25))</f>
        <v/>
      </c>
      <c r="BB2476" s="117" t="str">
        <f t="shared" si="587"/>
        <v/>
      </c>
    </row>
    <row r="2477" spans="1:54" x14ac:dyDescent="0.25">
      <c r="A2477" s="4"/>
      <c r="B2477" s="37"/>
      <c r="C2477" s="124"/>
      <c r="D2477" s="39"/>
      <c r="E2477" s="125"/>
      <c r="F2477" s="48"/>
      <c r="G2477" s="4"/>
      <c r="H2477" s="4"/>
      <c r="I2477" s="95" t="str">
        <f>IF($C2477="", "", IF(IFERROR(INDEX(Ingredients!$C$11:$C$310, MATCH($C2477, Ingredients!$B$11:$B$310, 0)), "")="", "", IFERROR(INDEX(Ingredients!$C$11:$C$310, MATCH($C2477, Ingredients!$B$11:$B$310, 0)), "")))</f>
        <v/>
      </c>
      <c r="J2477" s="73" t="str">
        <f>IF($B2477="", "", IF(IFERROR(INDEX(Meals!$C$11:$C$260, MATCH($B2477, Meals!$B$11:$B$260, 0)), "")="", "", IFERROR(INDEX(Meals!$C$11:$C$260, MATCH($B2477, Meals!$B$11:$B$260, 0)), "")))</f>
        <v/>
      </c>
      <c r="K2477" s="4"/>
      <c r="L2477" s="72" t="str">
        <f t="shared" si="577"/>
        <v/>
      </c>
      <c r="M2477" s="73" t="str">
        <f t="shared" si="578"/>
        <v/>
      </c>
      <c r="N2477" s="4"/>
      <c r="O2477" s="78" t="str">
        <f t="shared" si="579"/>
        <v/>
      </c>
      <c r="P2477" s="79" t="str">
        <f t="shared" si="580"/>
        <v/>
      </c>
      <c r="Q2477" s="4"/>
      <c r="R2477" s="90" t="str">
        <f t="shared" si="581"/>
        <v/>
      </c>
      <c r="S2477" s="4"/>
      <c r="Y2477" s="18" t="str">
        <f t="shared" si="582"/>
        <v/>
      </c>
      <c r="AA2477" s="18" t="str">
        <f t="shared" si="573"/>
        <v/>
      </c>
      <c r="AB2477" s="18" t="str">
        <f t="shared" si="574"/>
        <v/>
      </c>
      <c r="AC2477" s="18" t="str">
        <f t="shared" si="583"/>
        <v/>
      </c>
      <c r="AD2477" s="18" t="str">
        <f t="shared" si="583"/>
        <v/>
      </c>
      <c r="AE2477" s="18" t="str">
        <f t="shared" si="584"/>
        <v/>
      </c>
      <c r="AG2477" s="95" t="str">
        <f>IF($C2477="", "", IF(IFERROR(INDEX(Ingredients!C$11:C$310, MATCH($C2477, Ingredients!$B$11:$B$310, 0)), "")="", "", IFERROR(INDEX(Ingredients!C$11:C$310, MATCH($C2477, Ingredients!$B$11:$B$310, 0)), "")))</f>
        <v/>
      </c>
      <c r="AH2477" s="105" t="str">
        <f>IF($C2477="", "", IF(IFERROR(INDEX(Ingredients!D$11:D$310, MATCH($C2477, Ingredients!$B$11:$B$310, 0)), "")="", "", IFERROR(INDEX(Ingredients!D$11:D$310, MATCH($C2477, Ingredients!$B$11:$B$310, 0)), "")))</f>
        <v/>
      </c>
      <c r="AI2477" s="106" t="str">
        <f>IF($C2477="", "", IF(IFERROR(INDEX(Ingredients!E$11:E$310, MATCH($C2477, Ingredients!$B$11:$B$310, 0)), "")="", "", IFERROR(INDEX(Ingredients!E$11:E$310, MATCH($C2477, Ingredients!$B$11:$B$310, 0)), "")))</f>
        <v/>
      </c>
      <c r="AJ2477" s="108" t="str">
        <f>IF($C2477="", "", IF(IFERROR(INDEX(Ingredients!F$11:F$310, MATCH($C2477, Ingredients!$B$11:$B$310, 0)), "")="", "", IFERROR(INDEX(Ingredients!F$11:F$310, MATCH($C2477, Ingredients!$B$11:$B$310, 0)), "")))</f>
        <v/>
      </c>
      <c r="AK2477" s="106" t="str">
        <f>IF($C2477="", "", IF(IFERROR(INDEX(Ingredients!G$11:G$310, MATCH($C2477, Ingredients!$B$11:$B$310, 0)), "")="", "", IFERROR(INDEX(Ingredients!G$11:G$310, MATCH($C2477, Ingredients!$B$11:$B$310, 0)), "")))</f>
        <v/>
      </c>
      <c r="AL2477" s="79" t="str">
        <f>IF($C2477="", "", IF(IFERROR(INDEX(Ingredients!H$11:H$310, MATCH($C2477, Ingredients!$B$11:$B$310, 0)), "")="", "", IFERROR(INDEX(Ingredients!H$11:H$310, MATCH($C2477, Ingredients!$B$11:$B$310, 0)), "")))</f>
        <v/>
      </c>
      <c r="AN2477" s="83" t="str">
        <f t="shared" si="575"/>
        <v/>
      </c>
      <c r="AP2477" s="114" t="str">
        <f t="shared" si="585"/>
        <v/>
      </c>
      <c r="AR2477" s="117" t="str">
        <f>IF($C2477="", "", IF(IFERROR(INDEX(Ingredients!$AI$11:$AI$310, MATCH($C2477, Ingredients!$B$11:$B$310, 0)), "")="", "", IFERROR(INDEX(Ingredients!$AI$11:$AI$310, MATCH($C2477, Ingredients!$B$11:$B$310, 0)), "")))</f>
        <v/>
      </c>
      <c r="AT2477" s="120" t="str">
        <f t="shared" si="586"/>
        <v/>
      </c>
      <c r="AV2477" s="90" t="str">
        <f t="shared" si="576"/>
        <v/>
      </c>
      <c r="AX2477" s="90" t="str">
        <f>IF($AV2477="", "", COUNTIF($AV$11:$AV$5010, "&lt;"&amp;$AV2477)+1+COUNTIF($AV$11:$AV2477, $AV2477)-1)</f>
        <v/>
      </c>
      <c r="AZ2477" s="111" t="str">
        <f>IF($B2477="", "", SUMIF('Shopping List'!$AV$11:$AV$25, $B2477, 'Shopping List'!$BN$11:$BN$25))</f>
        <v/>
      </c>
      <c r="BB2477" s="117" t="str">
        <f t="shared" si="587"/>
        <v/>
      </c>
    </row>
    <row r="2478" spans="1:54" x14ac:dyDescent="0.25">
      <c r="A2478" s="4"/>
      <c r="B2478" s="37"/>
      <c r="C2478" s="124"/>
      <c r="D2478" s="39"/>
      <c r="E2478" s="125"/>
      <c r="F2478" s="48"/>
      <c r="G2478" s="4"/>
      <c r="H2478" s="4"/>
      <c r="I2478" s="95" t="str">
        <f>IF($C2478="", "", IF(IFERROR(INDEX(Ingredients!$C$11:$C$310, MATCH($C2478, Ingredients!$B$11:$B$310, 0)), "")="", "", IFERROR(INDEX(Ingredients!$C$11:$C$310, MATCH($C2478, Ingredients!$B$11:$B$310, 0)), "")))</f>
        <v/>
      </c>
      <c r="J2478" s="73" t="str">
        <f>IF($B2478="", "", IF(IFERROR(INDEX(Meals!$C$11:$C$260, MATCH($B2478, Meals!$B$11:$B$260, 0)), "")="", "", IFERROR(INDEX(Meals!$C$11:$C$260, MATCH($B2478, Meals!$B$11:$B$260, 0)), "")))</f>
        <v/>
      </c>
      <c r="K2478" s="4"/>
      <c r="L2478" s="72" t="str">
        <f t="shared" si="577"/>
        <v/>
      </c>
      <c r="M2478" s="73" t="str">
        <f t="shared" si="578"/>
        <v/>
      </c>
      <c r="N2478" s="4"/>
      <c r="O2478" s="78" t="str">
        <f t="shared" si="579"/>
        <v/>
      </c>
      <c r="P2478" s="79" t="str">
        <f t="shared" si="580"/>
        <v/>
      </c>
      <c r="Q2478" s="4"/>
      <c r="R2478" s="90" t="str">
        <f t="shared" si="581"/>
        <v/>
      </c>
      <c r="S2478" s="4"/>
      <c r="Y2478" s="18" t="str">
        <f t="shared" si="582"/>
        <v/>
      </c>
      <c r="AA2478" s="18" t="str">
        <f t="shared" si="573"/>
        <v/>
      </c>
      <c r="AB2478" s="18" t="str">
        <f t="shared" si="574"/>
        <v/>
      </c>
      <c r="AC2478" s="18" t="str">
        <f t="shared" si="583"/>
        <v/>
      </c>
      <c r="AD2478" s="18" t="str">
        <f t="shared" si="583"/>
        <v/>
      </c>
      <c r="AE2478" s="18" t="str">
        <f t="shared" si="584"/>
        <v/>
      </c>
      <c r="AG2478" s="95" t="str">
        <f>IF($C2478="", "", IF(IFERROR(INDEX(Ingredients!C$11:C$310, MATCH($C2478, Ingredients!$B$11:$B$310, 0)), "")="", "", IFERROR(INDEX(Ingredients!C$11:C$310, MATCH($C2478, Ingredients!$B$11:$B$310, 0)), "")))</f>
        <v/>
      </c>
      <c r="AH2478" s="105" t="str">
        <f>IF($C2478="", "", IF(IFERROR(INDEX(Ingredients!D$11:D$310, MATCH($C2478, Ingredients!$B$11:$B$310, 0)), "")="", "", IFERROR(INDEX(Ingredients!D$11:D$310, MATCH($C2478, Ingredients!$B$11:$B$310, 0)), "")))</f>
        <v/>
      </c>
      <c r="AI2478" s="106" t="str">
        <f>IF($C2478="", "", IF(IFERROR(INDEX(Ingredients!E$11:E$310, MATCH($C2478, Ingredients!$B$11:$B$310, 0)), "")="", "", IFERROR(INDEX(Ingredients!E$11:E$310, MATCH($C2478, Ingredients!$B$11:$B$310, 0)), "")))</f>
        <v/>
      </c>
      <c r="AJ2478" s="108" t="str">
        <f>IF($C2478="", "", IF(IFERROR(INDEX(Ingredients!F$11:F$310, MATCH($C2478, Ingredients!$B$11:$B$310, 0)), "")="", "", IFERROR(INDEX(Ingredients!F$11:F$310, MATCH($C2478, Ingredients!$B$11:$B$310, 0)), "")))</f>
        <v/>
      </c>
      <c r="AK2478" s="106" t="str">
        <f>IF($C2478="", "", IF(IFERROR(INDEX(Ingredients!G$11:G$310, MATCH($C2478, Ingredients!$B$11:$B$310, 0)), "")="", "", IFERROR(INDEX(Ingredients!G$11:G$310, MATCH($C2478, Ingredients!$B$11:$B$310, 0)), "")))</f>
        <v/>
      </c>
      <c r="AL2478" s="79" t="str">
        <f>IF($C2478="", "", IF(IFERROR(INDEX(Ingredients!H$11:H$310, MATCH($C2478, Ingredients!$B$11:$B$310, 0)), "")="", "", IFERROR(INDEX(Ingredients!H$11:H$310, MATCH($C2478, Ingredients!$B$11:$B$310, 0)), "")))</f>
        <v/>
      </c>
      <c r="AN2478" s="83" t="str">
        <f t="shared" si="575"/>
        <v/>
      </c>
      <c r="AP2478" s="114" t="str">
        <f t="shared" si="585"/>
        <v/>
      </c>
      <c r="AR2478" s="117" t="str">
        <f>IF($C2478="", "", IF(IFERROR(INDEX(Ingredients!$AI$11:$AI$310, MATCH($C2478, Ingredients!$B$11:$B$310, 0)), "")="", "", IFERROR(INDEX(Ingredients!$AI$11:$AI$310, MATCH($C2478, Ingredients!$B$11:$B$310, 0)), "")))</f>
        <v/>
      </c>
      <c r="AT2478" s="120" t="str">
        <f t="shared" si="586"/>
        <v/>
      </c>
      <c r="AV2478" s="90" t="str">
        <f t="shared" si="576"/>
        <v/>
      </c>
      <c r="AX2478" s="90" t="str">
        <f>IF($AV2478="", "", COUNTIF($AV$11:$AV$5010, "&lt;"&amp;$AV2478)+1+COUNTIF($AV$11:$AV2478, $AV2478)-1)</f>
        <v/>
      </c>
      <c r="AZ2478" s="111" t="str">
        <f>IF($B2478="", "", SUMIF('Shopping List'!$AV$11:$AV$25, $B2478, 'Shopping List'!$BN$11:$BN$25))</f>
        <v/>
      </c>
      <c r="BB2478" s="117" t="str">
        <f t="shared" si="587"/>
        <v/>
      </c>
    </row>
    <row r="2479" spans="1:54" x14ac:dyDescent="0.25">
      <c r="A2479" s="4"/>
      <c r="B2479" s="37"/>
      <c r="C2479" s="124"/>
      <c r="D2479" s="39"/>
      <c r="E2479" s="125"/>
      <c r="F2479" s="48"/>
      <c r="G2479" s="4"/>
      <c r="H2479" s="4"/>
      <c r="I2479" s="95" t="str">
        <f>IF($C2479="", "", IF(IFERROR(INDEX(Ingredients!$C$11:$C$310, MATCH($C2479, Ingredients!$B$11:$B$310, 0)), "")="", "", IFERROR(INDEX(Ingredients!$C$11:$C$310, MATCH($C2479, Ingredients!$B$11:$B$310, 0)), "")))</f>
        <v/>
      </c>
      <c r="J2479" s="73" t="str">
        <f>IF($B2479="", "", IF(IFERROR(INDEX(Meals!$C$11:$C$260, MATCH($B2479, Meals!$B$11:$B$260, 0)), "")="", "", IFERROR(INDEX(Meals!$C$11:$C$260, MATCH($B2479, Meals!$B$11:$B$260, 0)), "")))</f>
        <v/>
      </c>
      <c r="K2479" s="4"/>
      <c r="L2479" s="72" t="str">
        <f t="shared" si="577"/>
        <v/>
      </c>
      <c r="M2479" s="73" t="str">
        <f t="shared" si="578"/>
        <v/>
      </c>
      <c r="N2479" s="4"/>
      <c r="O2479" s="78" t="str">
        <f t="shared" si="579"/>
        <v/>
      </c>
      <c r="P2479" s="79" t="str">
        <f t="shared" si="580"/>
        <v/>
      </c>
      <c r="Q2479" s="4"/>
      <c r="R2479" s="90" t="str">
        <f t="shared" si="581"/>
        <v/>
      </c>
      <c r="S2479" s="4"/>
      <c r="Y2479" s="18" t="str">
        <f t="shared" si="582"/>
        <v/>
      </c>
      <c r="AA2479" s="18" t="str">
        <f t="shared" si="573"/>
        <v/>
      </c>
      <c r="AB2479" s="18" t="str">
        <f t="shared" si="574"/>
        <v/>
      </c>
      <c r="AC2479" s="18" t="str">
        <f t="shared" si="583"/>
        <v/>
      </c>
      <c r="AD2479" s="18" t="str">
        <f t="shared" si="583"/>
        <v/>
      </c>
      <c r="AE2479" s="18" t="str">
        <f t="shared" si="584"/>
        <v/>
      </c>
      <c r="AG2479" s="95" t="str">
        <f>IF($C2479="", "", IF(IFERROR(INDEX(Ingredients!C$11:C$310, MATCH($C2479, Ingredients!$B$11:$B$310, 0)), "")="", "", IFERROR(INDEX(Ingredients!C$11:C$310, MATCH($C2479, Ingredients!$B$11:$B$310, 0)), "")))</f>
        <v/>
      </c>
      <c r="AH2479" s="105" t="str">
        <f>IF($C2479="", "", IF(IFERROR(INDEX(Ingredients!D$11:D$310, MATCH($C2479, Ingredients!$B$11:$B$310, 0)), "")="", "", IFERROR(INDEX(Ingredients!D$11:D$310, MATCH($C2479, Ingredients!$B$11:$B$310, 0)), "")))</f>
        <v/>
      </c>
      <c r="AI2479" s="106" t="str">
        <f>IF($C2479="", "", IF(IFERROR(INDEX(Ingredients!E$11:E$310, MATCH($C2479, Ingredients!$B$11:$B$310, 0)), "")="", "", IFERROR(INDEX(Ingredients!E$11:E$310, MATCH($C2479, Ingredients!$B$11:$B$310, 0)), "")))</f>
        <v/>
      </c>
      <c r="AJ2479" s="108" t="str">
        <f>IF($C2479="", "", IF(IFERROR(INDEX(Ingredients!F$11:F$310, MATCH($C2479, Ingredients!$B$11:$B$310, 0)), "")="", "", IFERROR(INDEX(Ingredients!F$11:F$310, MATCH($C2479, Ingredients!$B$11:$B$310, 0)), "")))</f>
        <v/>
      </c>
      <c r="AK2479" s="106" t="str">
        <f>IF($C2479="", "", IF(IFERROR(INDEX(Ingredients!G$11:G$310, MATCH($C2479, Ingredients!$B$11:$B$310, 0)), "")="", "", IFERROR(INDEX(Ingredients!G$11:G$310, MATCH($C2479, Ingredients!$B$11:$B$310, 0)), "")))</f>
        <v/>
      </c>
      <c r="AL2479" s="79" t="str">
        <f>IF($C2479="", "", IF(IFERROR(INDEX(Ingredients!H$11:H$310, MATCH($C2479, Ingredients!$B$11:$B$310, 0)), "")="", "", IFERROR(INDEX(Ingredients!H$11:H$310, MATCH($C2479, Ingredients!$B$11:$B$310, 0)), "")))</f>
        <v/>
      </c>
      <c r="AN2479" s="83" t="str">
        <f t="shared" si="575"/>
        <v/>
      </c>
      <c r="AP2479" s="114" t="str">
        <f t="shared" si="585"/>
        <v/>
      </c>
      <c r="AR2479" s="117" t="str">
        <f>IF($C2479="", "", IF(IFERROR(INDEX(Ingredients!$AI$11:$AI$310, MATCH($C2479, Ingredients!$B$11:$B$310, 0)), "")="", "", IFERROR(INDEX(Ingredients!$AI$11:$AI$310, MATCH($C2479, Ingredients!$B$11:$B$310, 0)), "")))</f>
        <v/>
      </c>
      <c r="AT2479" s="120" t="str">
        <f t="shared" si="586"/>
        <v/>
      </c>
      <c r="AV2479" s="90" t="str">
        <f t="shared" si="576"/>
        <v/>
      </c>
      <c r="AX2479" s="90" t="str">
        <f>IF($AV2479="", "", COUNTIF($AV$11:$AV$5010, "&lt;"&amp;$AV2479)+1+COUNTIF($AV$11:$AV2479, $AV2479)-1)</f>
        <v/>
      </c>
      <c r="AZ2479" s="111" t="str">
        <f>IF($B2479="", "", SUMIF('Shopping List'!$AV$11:$AV$25, $B2479, 'Shopping List'!$BN$11:$BN$25))</f>
        <v/>
      </c>
      <c r="BB2479" s="117" t="str">
        <f t="shared" si="587"/>
        <v/>
      </c>
    </row>
    <row r="2480" spans="1:54" x14ac:dyDescent="0.25">
      <c r="A2480" s="4"/>
      <c r="B2480" s="37"/>
      <c r="C2480" s="124"/>
      <c r="D2480" s="39"/>
      <c r="E2480" s="125"/>
      <c r="F2480" s="48"/>
      <c r="G2480" s="4"/>
      <c r="H2480" s="4"/>
      <c r="I2480" s="95" t="str">
        <f>IF($C2480="", "", IF(IFERROR(INDEX(Ingredients!$C$11:$C$310, MATCH($C2480, Ingredients!$B$11:$B$310, 0)), "")="", "", IFERROR(INDEX(Ingredients!$C$11:$C$310, MATCH($C2480, Ingredients!$B$11:$B$310, 0)), "")))</f>
        <v/>
      </c>
      <c r="J2480" s="73" t="str">
        <f>IF($B2480="", "", IF(IFERROR(INDEX(Meals!$C$11:$C$260, MATCH($B2480, Meals!$B$11:$B$260, 0)), "")="", "", IFERROR(INDEX(Meals!$C$11:$C$260, MATCH($B2480, Meals!$B$11:$B$260, 0)), "")))</f>
        <v/>
      </c>
      <c r="K2480" s="4"/>
      <c r="L2480" s="72" t="str">
        <f t="shared" si="577"/>
        <v/>
      </c>
      <c r="M2480" s="73" t="str">
        <f t="shared" si="578"/>
        <v/>
      </c>
      <c r="N2480" s="4"/>
      <c r="O2480" s="78" t="str">
        <f t="shared" si="579"/>
        <v/>
      </c>
      <c r="P2480" s="79" t="str">
        <f t="shared" si="580"/>
        <v/>
      </c>
      <c r="Q2480" s="4"/>
      <c r="R2480" s="90" t="str">
        <f t="shared" si="581"/>
        <v/>
      </c>
      <c r="S2480" s="4"/>
      <c r="Y2480" s="18" t="str">
        <f t="shared" si="582"/>
        <v/>
      </c>
      <c r="AA2480" s="18" t="str">
        <f t="shared" si="573"/>
        <v/>
      </c>
      <c r="AB2480" s="18" t="str">
        <f t="shared" si="574"/>
        <v/>
      </c>
      <c r="AC2480" s="18" t="str">
        <f t="shared" si="583"/>
        <v/>
      </c>
      <c r="AD2480" s="18" t="str">
        <f t="shared" si="583"/>
        <v/>
      </c>
      <c r="AE2480" s="18" t="str">
        <f t="shared" si="584"/>
        <v/>
      </c>
      <c r="AG2480" s="95" t="str">
        <f>IF($C2480="", "", IF(IFERROR(INDEX(Ingredients!C$11:C$310, MATCH($C2480, Ingredients!$B$11:$B$310, 0)), "")="", "", IFERROR(INDEX(Ingredients!C$11:C$310, MATCH($C2480, Ingredients!$B$11:$B$310, 0)), "")))</f>
        <v/>
      </c>
      <c r="AH2480" s="105" t="str">
        <f>IF($C2480="", "", IF(IFERROR(INDEX(Ingredients!D$11:D$310, MATCH($C2480, Ingredients!$B$11:$B$310, 0)), "")="", "", IFERROR(INDEX(Ingredients!D$11:D$310, MATCH($C2480, Ingredients!$B$11:$B$310, 0)), "")))</f>
        <v/>
      </c>
      <c r="AI2480" s="106" t="str">
        <f>IF($C2480="", "", IF(IFERROR(INDEX(Ingredients!E$11:E$310, MATCH($C2480, Ingredients!$B$11:$B$310, 0)), "")="", "", IFERROR(INDEX(Ingredients!E$11:E$310, MATCH($C2480, Ingredients!$B$11:$B$310, 0)), "")))</f>
        <v/>
      </c>
      <c r="AJ2480" s="108" t="str">
        <f>IF($C2480="", "", IF(IFERROR(INDEX(Ingredients!F$11:F$310, MATCH($C2480, Ingredients!$B$11:$B$310, 0)), "")="", "", IFERROR(INDEX(Ingredients!F$11:F$310, MATCH($C2480, Ingredients!$B$11:$B$310, 0)), "")))</f>
        <v/>
      </c>
      <c r="AK2480" s="106" t="str">
        <f>IF($C2480="", "", IF(IFERROR(INDEX(Ingredients!G$11:G$310, MATCH($C2480, Ingredients!$B$11:$B$310, 0)), "")="", "", IFERROR(INDEX(Ingredients!G$11:G$310, MATCH($C2480, Ingredients!$B$11:$B$310, 0)), "")))</f>
        <v/>
      </c>
      <c r="AL2480" s="79" t="str">
        <f>IF($C2480="", "", IF(IFERROR(INDEX(Ingredients!H$11:H$310, MATCH($C2480, Ingredients!$B$11:$B$310, 0)), "")="", "", IFERROR(INDEX(Ingredients!H$11:H$310, MATCH($C2480, Ingredients!$B$11:$B$310, 0)), "")))</f>
        <v/>
      </c>
      <c r="AN2480" s="83" t="str">
        <f t="shared" si="575"/>
        <v/>
      </c>
      <c r="AP2480" s="114" t="str">
        <f t="shared" si="585"/>
        <v/>
      </c>
      <c r="AR2480" s="117" t="str">
        <f>IF($C2480="", "", IF(IFERROR(INDEX(Ingredients!$AI$11:$AI$310, MATCH($C2480, Ingredients!$B$11:$B$310, 0)), "")="", "", IFERROR(INDEX(Ingredients!$AI$11:$AI$310, MATCH($C2480, Ingredients!$B$11:$B$310, 0)), "")))</f>
        <v/>
      </c>
      <c r="AT2480" s="120" t="str">
        <f t="shared" si="586"/>
        <v/>
      </c>
      <c r="AV2480" s="90" t="str">
        <f t="shared" si="576"/>
        <v/>
      </c>
      <c r="AX2480" s="90" t="str">
        <f>IF($AV2480="", "", COUNTIF($AV$11:$AV$5010, "&lt;"&amp;$AV2480)+1+COUNTIF($AV$11:$AV2480, $AV2480)-1)</f>
        <v/>
      </c>
      <c r="AZ2480" s="111" t="str">
        <f>IF($B2480="", "", SUMIF('Shopping List'!$AV$11:$AV$25, $B2480, 'Shopping List'!$BN$11:$BN$25))</f>
        <v/>
      </c>
      <c r="BB2480" s="117" t="str">
        <f t="shared" si="587"/>
        <v/>
      </c>
    </row>
    <row r="2481" spans="1:54" x14ac:dyDescent="0.25">
      <c r="A2481" s="4"/>
      <c r="B2481" s="37"/>
      <c r="C2481" s="124"/>
      <c r="D2481" s="39"/>
      <c r="E2481" s="125"/>
      <c r="F2481" s="48"/>
      <c r="G2481" s="4"/>
      <c r="H2481" s="4"/>
      <c r="I2481" s="95" t="str">
        <f>IF($C2481="", "", IF(IFERROR(INDEX(Ingredients!$C$11:$C$310, MATCH($C2481, Ingredients!$B$11:$B$310, 0)), "")="", "", IFERROR(INDEX(Ingredients!$C$11:$C$310, MATCH($C2481, Ingredients!$B$11:$B$310, 0)), "")))</f>
        <v/>
      </c>
      <c r="J2481" s="73" t="str">
        <f>IF($B2481="", "", IF(IFERROR(INDEX(Meals!$C$11:$C$260, MATCH($B2481, Meals!$B$11:$B$260, 0)), "")="", "", IFERROR(INDEX(Meals!$C$11:$C$260, MATCH($B2481, Meals!$B$11:$B$260, 0)), "")))</f>
        <v/>
      </c>
      <c r="K2481" s="4"/>
      <c r="L2481" s="72" t="str">
        <f t="shared" si="577"/>
        <v/>
      </c>
      <c r="M2481" s="73" t="str">
        <f t="shared" si="578"/>
        <v/>
      </c>
      <c r="N2481" s="4"/>
      <c r="O2481" s="78" t="str">
        <f t="shared" si="579"/>
        <v/>
      </c>
      <c r="P2481" s="79" t="str">
        <f t="shared" si="580"/>
        <v/>
      </c>
      <c r="Q2481" s="4"/>
      <c r="R2481" s="90" t="str">
        <f t="shared" si="581"/>
        <v/>
      </c>
      <c r="S2481" s="4"/>
      <c r="Y2481" s="18" t="str">
        <f t="shared" si="582"/>
        <v/>
      </c>
      <c r="AA2481" s="18" t="str">
        <f t="shared" si="573"/>
        <v/>
      </c>
      <c r="AB2481" s="18" t="str">
        <f t="shared" si="574"/>
        <v/>
      </c>
      <c r="AC2481" s="18" t="str">
        <f t="shared" si="583"/>
        <v/>
      </c>
      <c r="AD2481" s="18" t="str">
        <f t="shared" si="583"/>
        <v/>
      </c>
      <c r="AE2481" s="18" t="str">
        <f t="shared" si="584"/>
        <v/>
      </c>
      <c r="AG2481" s="95" t="str">
        <f>IF($C2481="", "", IF(IFERROR(INDEX(Ingredients!C$11:C$310, MATCH($C2481, Ingredients!$B$11:$B$310, 0)), "")="", "", IFERROR(INDEX(Ingredients!C$11:C$310, MATCH($C2481, Ingredients!$B$11:$B$310, 0)), "")))</f>
        <v/>
      </c>
      <c r="AH2481" s="105" t="str">
        <f>IF($C2481="", "", IF(IFERROR(INDEX(Ingredients!D$11:D$310, MATCH($C2481, Ingredients!$B$11:$B$310, 0)), "")="", "", IFERROR(INDEX(Ingredients!D$11:D$310, MATCH($C2481, Ingredients!$B$11:$B$310, 0)), "")))</f>
        <v/>
      </c>
      <c r="AI2481" s="106" t="str">
        <f>IF($C2481="", "", IF(IFERROR(INDEX(Ingredients!E$11:E$310, MATCH($C2481, Ingredients!$B$11:$B$310, 0)), "")="", "", IFERROR(INDEX(Ingredients!E$11:E$310, MATCH($C2481, Ingredients!$B$11:$B$310, 0)), "")))</f>
        <v/>
      </c>
      <c r="AJ2481" s="108" t="str">
        <f>IF($C2481="", "", IF(IFERROR(INDEX(Ingredients!F$11:F$310, MATCH($C2481, Ingredients!$B$11:$B$310, 0)), "")="", "", IFERROR(INDEX(Ingredients!F$11:F$310, MATCH($C2481, Ingredients!$B$11:$B$310, 0)), "")))</f>
        <v/>
      </c>
      <c r="AK2481" s="106" t="str">
        <f>IF($C2481="", "", IF(IFERROR(INDEX(Ingredients!G$11:G$310, MATCH($C2481, Ingredients!$B$11:$B$310, 0)), "")="", "", IFERROR(INDEX(Ingredients!G$11:G$310, MATCH($C2481, Ingredients!$B$11:$B$310, 0)), "")))</f>
        <v/>
      </c>
      <c r="AL2481" s="79" t="str">
        <f>IF($C2481="", "", IF(IFERROR(INDEX(Ingredients!H$11:H$310, MATCH($C2481, Ingredients!$B$11:$B$310, 0)), "")="", "", IFERROR(INDEX(Ingredients!H$11:H$310, MATCH($C2481, Ingredients!$B$11:$B$310, 0)), "")))</f>
        <v/>
      </c>
      <c r="AN2481" s="83" t="str">
        <f t="shared" si="575"/>
        <v/>
      </c>
      <c r="AP2481" s="114" t="str">
        <f t="shared" si="585"/>
        <v/>
      </c>
      <c r="AR2481" s="117" t="str">
        <f>IF($C2481="", "", IF(IFERROR(INDEX(Ingredients!$AI$11:$AI$310, MATCH($C2481, Ingredients!$B$11:$B$310, 0)), "")="", "", IFERROR(INDEX(Ingredients!$AI$11:$AI$310, MATCH($C2481, Ingredients!$B$11:$B$310, 0)), "")))</f>
        <v/>
      </c>
      <c r="AT2481" s="120" t="str">
        <f t="shared" si="586"/>
        <v/>
      </c>
      <c r="AV2481" s="90" t="str">
        <f t="shared" si="576"/>
        <v/>
      </c>
      <c r="AX2481" s="90" t="str">
        <f>IF($AV2481="", "", COUNTIF($AV$11:$AV$5010, "&lt;"&amp;$AV2481)+1+COUNTIF($AV$11:$AV2481, $AV2481)-1)</f>
        <v/>
      </c>
      <c r="AZ2481" s="111" t="str">
        <f>IF($B2481="", "", SUMIF('Shopping List'!$AV$11:$AV$25, $B2481, 'Shopping List'!$BN$11:$BN$25))</f>
        <v/>
      </c>
      <c r="BB2481" s="117" t="str">
        <f t="shared" si="587"/>
        <v/>
      </c>
    </row>
    <row r="2482" spans="1:54" x14ac:dyDescent="0.25">
      <c r="A2482" s="4"/>
      <c r="B2482" s="37"/>
      <c r="C2482" s="124"/>
      <c r="D2482" s="39"/>
      <c r="E2482" s="125"/>
      <c r="F2482" s="48"/>
      <c r="G2482" s="4"/>
      <c r="H2482" s="4"/>
      <c r="I2482" s="95" t="str">
        <f>IF($C2482="", "", IF(IFERROR(INDEX(Ingredients!$C$11:$C$310, MATCH($C2482, Ingredients!$B$11:$B$310, 0)), "")="", "", IFERROR(INDEX(Ingredients!$C$11:$C$310, MATCH($C2482, Ingredients!$B$11:$B$310, 0)), "")))</f>
        <v/>
      </c>
      <c r="J2482" s="73" t="str">
        <f>IF($B2482="", "", IF(IFERROR(INDEX(Meals!$C$11:$C$260, MATCH($B2482, Meals!$B$11:$B$260, 0)), "")="", "", IFERROR(INDEX(Meals!$C$11:$C$260, MATCH($B2482, Meals!$B$11:$B$260, 0)), "")))</f>
        <v/>
      </c>
      <c r="K2482" s="4"/>
      <c r="L2482" s="72" t="str">
        <f t="shared" si="577"/>
        <v/>
      </c>
      <c r="M2482" s="73" t="str">
        <f t="shared" si="578"/>
        <v/>
      </c>
      <c r="N2482" s="4"/>
      <c r="O2482" s="78" t="str">
        <f t="shared" si="579"/>
        <v/>
      </c>
      <c r="P2482" s="79" t="str">
        <f t="shared" si="580"/>
        <v/>
      </c>
      <c r="Q2482" s="4"/>
      <c r="R2482" s="90" t="str">
        <f t="shared" si="581"/>
        <v/>
      </c>
      <c r="S2482" s="4"/>
      <c r="Y2482" s="18" t="str">
        <f t="shared" si="582"/>
        <v/>
      </c>
      <c r="AA2482" s="18" t="str">
        <f t="shared" si="573"/>
        <v/>
      </c>
      <c r="AB2482" s="18" t="str">
        <f t="shared" si="574"/>
        <v/>
      </c>
      <c r="AC2482" s="18" t="str">
        <f t="shared" si="583"/>
        <v/>
      </c>
      <c r="AD2482" s="18" t="str">
        <f t="shared" si="583"/>
        <v/>
      </c>
      <c r="AE2482" s="18" t="str">
        <f t="shared" si="584"/>
        <v/>
      </c>
      <c r="AG2482" s="95" t="str">
        <f>IF($C2482="", "", IF(IFERROR(INDEX(Ingredients!C$11:C$310, MATCH($C2482, Ingredients!$B$11:$B$310, 0)), "")="", "", IFERROR(INDEX(Ingredients!C$11:C$310, MATCH($C2482, Ingredients!$B$11:$B$310, 0)), "")))</f>
        <v/>
      </c>
      <c r="AH2482" s="105" t="str">
        <f>IF($C2482="", "", IF(IFERROR(INDEX(Ingredients!D$11:D$310, MATCH($C2482, Ingredients!$B$11:$B$310, 0)), "")="", "", IFERROR(INDEX(Ingredients!D$11:D$310, MATCH($C2482, Ingredients!$B$11:$B$310, 0)), "")))</f>
        <v/>
      </c>
      <c r="AI2482" s="106" t="str">
        <f>IF($C2482="", "", IF(IFERROR(INDEX(Ingredients!E$11:E$310, MATCH($C2482, Ingredients!$B$11:$B$310, 0)), "")="", "", IFERROR(INDEX(Ingredients!E$11:E$310, MATCH($C2482, Ingredients!$B$11:$B$310, 0)), "")))</f>
        <v/>
      </c>
      <c r="AJ2482" s="108" t="str">
        <f>IF($C2482="", "", IF(IFERROR(INDEX(Ingredients!F$11:F$310, MATCH($C2482, Ingredients!$B$11:$B$310, 0)), "")="", "", IFERROR(INDEX(Ingredients!F$11:F$310, MATCH($C2482, Ingredients!$B$11:$B$310, 0)), "")))</f>
        <v/>
      </c>
      <c r="AK2482" s="106" t="str">
        <f>IF($C2482="", "", IF(IFERROR(INDEX(Ingredients!G$11:G$310, MATCH($C2482, Ingredients!$B$11:$B$310, 0)), "")="", "", IFERROR(INDEX(Ingredients!G$11:G$310, MATCH($C2482, Ingredients!$B$11:$B$310, 0)), "")))</f>
        <v/>
      </c>
      <c r="AL2482" s="79" t="str">
        <f>IF($C2482="", "", IF(IFERROR(INDEX(Ingredients!H$11:H$310, MATCH($C2482, Ingredients!$B$11:$B$310, 0)), "")="", "", IFERROR(INDEX(Ingredients!H$11:H$310, MATCH($C2482, Ingredients!$B$11:$B$310, 0)), "")))</f>
        <v/>
      </c>
      <c r="AN2482" s="83" t="str">
        <f t="shared" si="575"/>
        <v/>
      </c>
      <c r="AP2482" s="114" t="str">
        <f t="shared" si="585"/>
        <v/>
      </c>
      <c r="AR2482" s="117" t="str">
        <f>IF($C2482="", "", IF(IFERROR(INDEX(Ingredients!$AI$11:$AI$310, MATCH($C2482, Ingredients!$B$11:$B$310, 0)), "")="", "", IFERROR(INDEX(Ingredients!$AI$11:$AI$310, MATCH($C2482, Ingredients!$B$11:$B$310, 0)), "")))</f>
        <v/>
      </c>
      <c r="AT2482" s="120" t="str">
        <f t="shared" si="586"/>
        <v/>
      </c>
      <c r="AV2482" s="90" t="str">
        <f t="shared" si="576"/>
        <v/>
      </c>
      <c r="AX2482" s="90" t="str">
        <f>IF($AV2482="", "", COUNTIF($AV$11:$AV$5010, "&lt;"&amp;$AV2482)+1+COUNTIF($AV$11:$AV2482, $AV2482)-1)</f>
        <v/>
      </c>
      <c r="AZ2482" s="111" t="str">
        <f>IF($B2482="", "", SUMIF('Shopping List'!$AV$11:$AV$25, $B2482, 'Shopping List'!$BN$11:$BN$25))</f>
        <v/>
      </c>
      <c r="BB2482" s="117" t="str">
        <f t="shared" si="587"/>
        <v/>
      </c>
    </row>
    <row r="2483" spans="1:54" x14ac:dyDescent="0.25">
      <c r="A2483" s="4"/>
      <c r="B2483" s="37"/>
      <c r="C2483" s="124"/>
      <c r="D2483" s="39"/>
      <c r="E2483" s="125"/>
      <c r="F2483" s="48"/>
      <c r="G2483" s="4"/>
      <c r="H2483" s="4"/>
      <c r="I2483" s="95" t="str">
        <f>IF($C2483="", "", IF(IFERROR(INDEX(Ingredients!$C$11:$C$310, MATCH($C2483, Ingredients!$B$11:$B$310, 0)), "")="", "", IFERROR(INDEX(Ingredients!$C$11:$C$310, MATCH($C2483, Ingredients!$B$11:$B$310, 0)), "")))</f>
        <v/>
      </c>
      <c r="J2483" s="73" t="str">
        <f>IF($B2483="", "", IF(IFERROR(INDEX(Meals!$C$11:$C$260, MATCH($B2483, Meals!$B$11:$B$260, 0)), "")="", "", IFERROR(INDEX(Meals!$C$11:$C$260, MATCH($B2483, Meals!$B$11:$B$260, 0)), "")))</f>
        <v/>
      </c>
      <c r="K2483" s="4"/>
      <c r="L2483" s="72" t="str">
        <f t="shared" si="577"/>
        <v/>
      </c>
      <c r="M2483" s="73" t="str">
        <f t="shared" si="578"/>
        <v/>
      </c>
      <c r="N2483" s="4"/>
      <c r="O2483" s="78" t="str">
        <f t="shared" si="579"/>
        <v/>
      </c>
      <c r="P2483" s="79" t="str">
        <f t="shared" si="580"/>
        <v/>
      </c>
      <c r="Q2483" s="4"/>
      <c r="R2483" s="90" t="str">
        <f t="shared" si="581"/>
        <v/>
      </c>
      <c r="S2483" s="4"/>
      <c r="Y2483" s="18" t="str">
        <f t="shared" si="582"/>
        <v/>
      </c>
      <c r="AA2483" s="18" t="str">
        <f t="shared" si="573"/>
        <v/>
      </c>
      <c r="AB2483" s="18" t="str">
        <f t="shared" si="574"/>
        <v/>
      </c>
      <c r="AC2483" s="18" t="str">
        <f t="shared" si="583"/>
        <v/>
      </c>
      <c r="AD2483" s="18" t="str">
        <f t="shared" si="583"/>
        <v/>
      </c>
      <c r="AE2483" s="18" t="str">
        <f t="shared" si="584"/>
        <v/>
      </c>
      <c r="AG2483" s="95" t="str">
        <f>IF($C2483="", "", IF(IFERROR(INDEX(Ingredients!C$11:C$310, MATCH($C2483, Ingredients!$B$11:$B$310, 0)), "")="", "", IFERROR(INDEX(Ingredients!C$11:C$310, MATCH($C2483, Ingredients!$B$11:$B$310, 0)), "")))</f>
        <v/>
      </c>
      <c r="AH2483" s="105" t="str">
        <f>IF($C2483="", "", IF(IFERROR(INDEX(Ingredients!D$11:D$310, MATCH($C2483, Ingredients!$B$11:$B$310, 0)), "")="", "", IFERROR(INDEX(Ingredients!D$11:D$310, MATCH($C2483, Ingredients!$B$11:$B$310, 0)), "")))</f>
        <v/>
      </c>
      <c r="AI2483" s="106" t="str">
        <f>IF($C2483="", "", IF(IFERROR(INDEX(Ingredients!E$11:E$310, MATCH($C2483, Ingredients!$B$11:$B$310, 0)), "")="", "", IFERROR(INDEX(Ingredients!E$11:E$310, MATCH($C2483, Ingredients!$B$11:$B$310, 0)), "")))</f>
        <v/>
      </c>
      <c r="AJ2483" s="108" t="str">
        <f>IF($C2483="", "", IF(IFERROR(INDEX(Ingredients!F$11:F$310, MATCH($C2483, Ingredients!$B$11:$B$310, 0)), "")="", "", IFERROR(INDEX(Ingredients!F$11:F$310, MATCH($C2483, Ingredients!$B$11:$B$310, 0)), "")))</f>
        <v/>
      </c>
      <c r="AK2483" s="106" t="str">
        <f>IF($C2483="", "", IF(IFERROR(INDEX(Ingredients!G$11:G$310, MATCH($C2483, Ingredients!$B$11:$B$310, 0)), "")="", "", IFERROR(INDEX(Ingredients!G$11:G$310, MATCH($C2483, Ingredients!$B$11:$B$310, 0)), "")))</f>
        <v/>
      </c>
      <c r="AL2483" s="79" t="str">
        <f>IF($C2483="", "", IF(IFERROR(INDEX(Ingredients!H$11:H$310, MATCH($C2483, Ingredients!$B$11:$B$310, 0)), "")="", "", IFERROR(INDEX(Ingredients!H$11:H$310, MATCH($C2483, Ingredients!$B$11:$B$310, 0)), "")))</f>
        <v/>
      </c>
      <c r="AN2483" s="83" t="str">
        <f t="shared" si="575"/>
        <v/>
      </c>
      <c r="AP2483" s="114" t="str">
        <f t="shared" si="585"/>
        <v/>
      </c>
      <c r="AR2483" s="117" t="str">
        <f>IF($C2483="", "", IF(IFERROR(INDEX(Ingredients!$AI$11:$AI$310, MATCH($C2483, Ingredients!$B$11:$B$310, 0)), "")="", "", IFERROR(INDEX(Ingredients!$AI$11:$AI$310, MATCH($C2483, Ingredients!$B$11:$B$310, 0)), "")))</f>
        <v/>
      </c>
      <c r="AT2483" s="120" t="str">
        <f t="shared" si="586"/>
        <v/>
      </c>
      <c r="AV2483" s="90" t="str">
        <f t="shared" si="576"/>
        <v/>
      </c>
      <c r="AX2483" s="90" t="str">
        <f>IF($AV2483="", "", COUNTIF($AV$11:$AV$5010, "&lt;"&amp;$AV2483)+1+COUNTIF($AV$11:$AV2483, $AV2483)-1)</f>
        <v/>
      </c>
      <c r="AZ2483" s="111" t="str">
        <f>IF($B2483="", "", SUMIF('Shopping List'!$AV$11:$AV$25, $B2483, 'Shopping List'!$BN$11:$BN$25))</f>
        <v/>
      </c>
      <c r="BB2483" s="117" t="str">
        <f t="shared" si="587"/>
        <v/>
      </c>
    </row>
    <row r="2484" spans="1:54" x14ac:dyDescent="0.25">
      <c r="A2484" s="4"/>
      <c r="B2484" s="37"/>
      <c r="C2484" s="124"/>
      <c r="D2484" s="39"/>
      <c r="E2484" s="125"/>
      <c r="F2484" s="48"/>
      <c r="G2484" s="4"/>
      <c r="H2484" s="4"/>
      <c r="I2484" s="95" t="str">
        <f>IF($C2484="", "", IF(IFERROR(INDEX(Ingredients!$C$11:$C$310, MATCH($C2484, Ingredients!$B$11:$B$310, 0)), "")="", "", IFERROR(INDEX(Ingredients!$C$11:$C$310, MATCH($C2484, Ingredients!$B$11:$B$310, 0)), "")))</f>
        <v/>
      </c>
      <c r="J2484" s="73" t="str">
        <f>IF($B2484="", "", IF(IFERROR(INDEX(Meals!$C$11:$C$260, MATCH($B2484, Meals!$B$11:$B$260, 0)), "")="", "", IFERROR(INDEX(Meals!$C$11:$C$260, MATCH($B2484, Meals!$B$11:$B$260, 0)), "")))</f>
        <v/>
      </c>
      <c r="K2484" s="4"/>
      <c r="L2484" s="72" t="str">
        <f t="shared" si="577"/>
        <v/>
      </c>
      <c r="M2484" s="73" t="str">
        <f t="shared" si="578"/>
        <v/>
      </c>
      <c r="N2484" s="4"/>
      <c r="O2484" s="78" t="str">
        <f t="shared" si="579"/>
        <v/>
      </c>
      <c r="P2484" s="79" t="str">
        <f t="shared" si="580"/>
        <v/>
      </c>
      <c r="Q2484" s="4"/>
      <c r="R2484" s="90" t="str">
        <f t="shared" si="581"/>
        <v/>
      </c>
      <c r="S2484" s="4"/>
      <c r="Y2484" s="18" t="str">
        <f t="shared" si="582"/>
        <v/>
      </c>
      <c r="AA2484" s="18" t="str">
        <f t="shared" si="573"/>
        <v/>
      </c>
      <c r="AB2484" s="18" t="str">
        <f t="shared" si="574"/>
        <v/>
      </c>
      <c r="AC2484" s="18" t="str">
        <f t="shared" si="583"/>
        <v/>
      </c>
      <c r="AD2484" s="18" t="str">
        <f t="shared" si="583"/>
        <v/>
      </c>
      <c r="AE2484" s="18" t="str">
        <f t="shared" si="584"/>
        <v/>
      </c>
      <c r="AG2484" s="95" t="str">
        <f>IF($C2484="", "", IF(IFERROR(INDEX(Ingredients!C$11:C$310, MATCH($C2484, Ingredients!$B$11:$B$310, 0)), "")="", "", IFERROR(INDEX(Ingredients!C$11:C$310, MATCH($C2484, Ingredients!$B$11:$B$310, 0)), "")))</f>
        <v/>
      </c>
      <c r="AH2484" s="105" t="str">
        <f>IF($C2484="", "", IF(IFERROR(INDEX(Ingredients!D$11:D$310, MATCH($C2484, Ingredients!$B$11:$B$310, 0)), "")="", "", IFERROR(INDEX(Ingredients!D$11:D$310, MATCH($C2484, Ingredients!$B$11:$B$310, 0)), "")))</f>
        <v/>
      </c>
      <c r="AI2484" s="106" t="str">
        <f>IF($C2484="", "", IF(IFERROR(INDEX(Ingredients!E$11:E$310, MATCH($C2484, Ingredients!$B$11:$B$310, 0)), "")="", "", IFERROR(INDEX(Ingredients!E$11:E$310, MATCH($C2484, Ingredients!$B$11:$B$310, 0)), "")))</f>
        <v/>
      </c>
      <c r="AJ2484" s="108" t="str">
        <f>IF($C2484="", "", IF(IFERROR(INDEX(Ingredients!F$11:F$310, MATCH($C2484, Ingredients!$B$11:$B$310, 0)), "")="", "", IFERROR(INDEX(Ingredients!F$11:F$310, MATCH($C2484, Ingredients!$B$11:$B$310, 0)), "")))</f>
        <v/>
      </c>
      <c r="AK2484" s="106" t="str">
        <f>IF($C2484="", "", IF(IFERROR(INDEX(Ingredients!G$11:G$310, MATCH($C2484, Ingredients!$B$11:$B$310, 0)), "")="", "", IFERROR(INDEX(Ingredients!G$11:G$310, MATCH($C2484, Ingredients!$B$11:$B$310, 0)), "")))</f>
        <v/>
      </c>
      <c r="AL2484" s="79" t="str">
        <f>IF($C2484="", "", IF(IFERROR(INDEX(Ingredients!H$11:H$310, MATCH($C2484, Ingredients!$B$11:$B$310, 0)), "")="", "", IFERROR(INDEX(Ingredients!H$11:H$310, MATCH($C2484, Ingredients!$B$11:$B$310, 0)), "")))</f>
        <v/>
      </c>
      <c r="AN2484" s="83" t="str">
        <f t="shared" si="575"/>
        <v/>
      </c>
      <c r="AP2484" s="114" t="str">
        <f t="shared" si="585"/>
        <v/>
      </c>
      <c r="AR2484" s="117" t="str">
        <f>IF($C2484="", "", IF(IFERROR(INDEX(Ingredients!$AI$11:$AI$310, MATCH($C2484, Ingredients!$B$11:$B$310, 0)), "")="", "", IFERROR(INDEX(Ingredients!$AI$11:$AI$310, MATCH($C2484, Ingredients!$B$11:$B$310, 0)), "")))</f>
        <v/>
      </c>
      <c r="AT2484" s="120" t="str">
        <f t="shared" si="586"/>
        <v/>
      </c>
      <c r="AV2484" s="90" t="str">
        <f t="shared" si="576"/>
        <v/>
      </c>
      <c r="AX2484" s="90" t="str">
        <f>IF($AV2484="", "", COUNTIF($AV$11:$AV$5010, "&lt;"&amp;$AV2484)+1+COUNTIF($AV$11:$AV2484, $AV2484)-1)</f>
        <v/>
      </c>
      <c r="AZ2484" s="111" t="str">
        <f>IF($B2484="", "", SUMIF('Shopping List'!$AV$11:$AV$25, $B2484, 'Shopping List'!$BN$11:$BN$25))</f>
        <v/>
      </c>
      <c r="BB2484" s="117" t="str">
        <f t="shared" si="587"/>
        <v/>
      </c>
    </row>
    <row r="2485" spans="1:54" x14ac:dyDescent="0.25">
      <c r="A2485" s="4"/>
      <c r="B2485" s="37"/>
      <c r="C2485" s="124"/>
      <c r="D2485" s="39"/>
      <c r="E2485" s="125"/>
      <c r="F2485" s="48"/>
      <c r="G2485" s="4"/>
      <c r="H2485" s="4"/>
      <c r="I2485" s="95" t="str">
        <f>IF($C2485="", "", IF(IFERROR(INDEX(Ingredients!$C$11:$C$310, MATCH($C2485, Ingredients!$B$11:$B$310, 0)), "")="", "", IFERROR(INDEX(Ingredients!$C$11:$C$310, MATCH($C2485, Ingredients!$B$11:$B$310, 0)), "")))</f>
        <v/>
      </c>
      <c r="J2485" s="73" t="str">
        <f>IF($B2485="", "", IF(IFERROR(INDEX(Meals!$C$11:$C$260, MATCH($B2485, Meals!$B$11:$B$260, 0)), "")="", "", IFERROR(INDEX(Meals!$C$11:$C$260, MATCH($B2485, Meals!$B$11:$B$260, 0)), "")))</f>
        <v/>
      </c>
      <c r="K2485" s="4"/>
      <c r="L2485" s="72" t="str">
        <f t="shared" si="577"/>
        <v/>
      </c>
      <c r="M2485" s="73" t="str">
        <f t="shared" si="578"/>
        <v/>
      </c>
      <c r="N2485" s="4"/>
      <c r="O2485" s="78" t="str">
        <f t="shared" si="579"/>
        <v/>
      </c>
      <c r="P2485" s="79" t="str">
        <f t="shared" si="580"/>
        <v/>
      </c>
      <c r="Q2485" s="4"/>
      <c r="R2485" s="90" t="str">
        <f t="shared" si="581"/>
        <v/>
      </c>
      <c r="S2485" s="4"/>
      <c r="Y2485" s="18" t="str">
        <f t="shared" si="582"/>
        <v/>
      </c>
      <c r="AA2485" s="18" t="str">
        <f t="shared" si="573"/>
        <v/>
      </c>
      <c r="AB2485" s="18" t="str">
        <f t="shared" si="574"/>
        <v/>
      </c>
      <c r="AC2485" s="18" t="str">
        <f t="shared" si="583"/>
        <v/>
      </c>
      <c r="AD2485" s="18" t="str">
        <f t="shared" si="583"/>
        <v/>
      </c>
      <c r="AE2485" s="18" t="str">
        <f t="shared" si="584"/>
        <v/>
      </c>
      <c r="AG2485" s="95" t="str">
        <f>IF($C2485="", "", IF(IFERROR(INDEX(Ingredients!C$11:C$310, MATCH($C2485, Ingredients!$B$11:$B$310, 0)), "")="", "", IFERROR(INDEX(Ingredients!C$11:C$310, MATCH($C2485, Ingredients!$B$11:$B$310, 0)), "")))</f>
        <v/>
      </c>
      <c r="AH2485" s="105" t="str">
        <f>IF($C2485="", "", IF(IFERROR(INDEX(Ingredients!D$11:D$310, MATCH($C2485, Ingredients!$B$11:$B$310, 0)), "")="", "", IFERROR(INDEX(Ingredients!D$11:D$310, MATCH($C2485, Ingredients!$B$11:$B$310, 0)), "")))</f>
        <v/>
      </c>
      <c r="AI2485" s="106" t="str">
        <f>IF($C2485="", "", IF(IFERROR(INDEX(Ingredients!E$11:E$310, MATCH($C2485, Ingredients!$B$11:$B$310, 0)), "")="", "", IFERROR(INDEX(Ingredients!E$11:E$310, MATCH($C2485, Ingredients!$B$11:$B$310, 0)), "")))</f>
        <v/>
      </c>
      <c r="AJ2485" s="108" t="str">
        <f>IF($C2485="", "", IF(IFERROR(INDEX(Ingredients!F$11:F$310, MATCH($C2485, Ingredients!$B$11:$B$310, 0)), "")="", "", IFERROR(INDEX(Ingredients!F$11:F$310, MATCH($C2485, Ingredients!$B$11:$B$310, 0)), "")))</f>
        <v/>
      </c>
      <c r="AK2485" s="106" t="str">
        <f>IF($C2485="", "", IF(IFERROR(INDEX(Ingredients!G$11:G$310, MATCH($C2485, Ingredients!$B$11:$B$310, 0)), "")="", "", IFERROR(INDEX(Ingredients!G$11:G$310, MATCH($C2485, Ingredients!$B$11:$B$310, 0)), "")))</f>
        <v/>
      </c>
      <c r="AL2485" s="79" t="str">
        <f>IF($C2485="", "", IF(IFERROR(INDEX(Ingredients!H$11:H$310, MATCH($C2485, Ingredients!$B$11:$B$310, 0)), "")="", "", IFERROR(INDEX(Ingredients!H$11:H$310, MATCH($C2485, Ingredients!$B$11:$B$310, 0)), "")))</f>
        <v/>
      </c>
      <c r="AN2485" s="83" t="str">
        <f t="shared" si="575"/>
        <v/>
      </c>
      <c r="AP2485" s="114" t="str">
        <f t="shared" si="585"/>
        <v/>
      </c>
      <c r="AR2485" s="117" t="str">
        <f>IF($C2485="", "", IF(IFERROR(INDEX(Ingredients!$AI$11:$AI$310, MATCH($C2485, Ingredients!$B$11:$B$310, 0)), "")="", "", IFERROR(INDEX(Ingredients!$AI$11:$AI$310, MATCH($C2485, Ingredients!$B$11:$B$310, 0)), "")))</f>
        <v/>
      </c>
      <c r="AT2485" s="120" t="str">
        <f t="shared" si="586"/>
        <v/>
      </c>
      <c r="AV2485" s="90" t="str">
        <f t="shared" si="576"/>
        <v/>
      </c>
      <c r="AX2485" s="90" t="str">
        <f>IF($AV2485="", "", COUNTIF($AV$11:$AV$5010, "&lt;"&amp;$AV2485)+1+COUNTIF($AV$11:$AV2485, $AV2485)-1)</f>
        <v/>
      </c>
      <c r="AZ2485" s="111" t="str">
        <f>IF($B2485="", "", SUMIF('Shopping List'!$AV$11:$AV$25, $B2485, 'Shopping List'!$BN$11:$BN$25))</f>
        <v/>
      </c>
      <c r="BB2485" s="117" t="str">
        <f t="shared" si="587"/>
        <v/>
      </c>
    </row>
    <row r="2486" spans="1:54" x14ac:dyDescent="0.25">
      <c r="A2486" s="4"/>
      <c r="B2486" s="37"/>
      <c r="C2486" s="124"/>
      <c r="D2486" s="39"/>
      <c r="E2486" s="125"/>
      <c r="F2486" s="48"/>
      <c r="G2486" s="4"/>
      <c r="H2486" s="4"/>
      <c r="I2486" s="95" t="str">
        <f>IF($C2486="", "", IF(IFERROR(INDEX(Ingredients!$C$11:$C$310, MATCH($C2486, Ingredients!$B$11:$B$310, 0)), "")="", "", IFERROR(INDEX(Ingredients!$C$11:$C$310, MATCH($C2486, Ingredients!$B$11:$B$310, 0)), "")))</f>
        <v/>
      </c>
      <c r="J2486" s="73" t="str">
        <f>IF($B2486="", "", IF(IFERROR(INDEX(Meals!$C$11:$C$260, MATCH($B2486, Meals!$B$11:$B$260, 0)), "")="", "", IFERROR(INDEX(Meals!$C$11:$C$260, MATCH($B2486, Meals!$B$11:$B$260, 0)), "")))</f>
        <v/>
      </c>
      <c r="K2486" s="4"/>
      <c r="L2486" s="72" t="str">
        <f t="shared" si="577"/>
        <v/>
      </c>
      <c r="M2486" s="73" t="str">
        <f t="shared" si="578"/>
        <v/>
      </c>
      <c r="N2486" s="4"/>
      <c r="O2486" s="78" t="str">
        <f t="shared" si="579"/>
        <v/>
      </c>
      <c r="P2486" s="79" t="str">
        <f t="shared" si="580"/>
        <v/>
      </c>
      <c r="Q2486" s="4"/>
      <c r="R2486" s="90" t="str">
        <f t="shared" si="581"/>
        <v/>
      </c>
      <c r="S2486" s="4"/>
      <c r="Y2486" s="18" t="str">
        <f t="shared" si="582"/>
        <v/>
      </c>
      <c r="AA2486" s="18" t="str">
        <f t="shared" si="573"/>
        <v/>
      </c>
      <c r="AB2486" s="18" t="str">
        <f t="shared" si="574"/>
        <v/>
      </c>
      <c r="AC2486" s="18" t="str">
        <f t="shared" si="583"/>
        <v/>
      </c>
      <c r="AD2486" s="18" t="str">
        <f t="shared" si="583"/>
        <v/>
      </c>
      <c r="AE2486" s="18" t="str">
        <f t="shared" si="584"/>
        <v/>
      </c>
      <c r="AG2486" s="95" t="str">
        <f>IF($C2486="", "", IF(IFERROR(INDEX(Ingredients!C$11:C$310, MATCH($C2486, Ingredients!$B$11:$B$310, 0)), "")="", "", IFERROR(INDEX(Ingredients!C$11:C$310, MATCH($C2486, Ingredients!$B$11:$B$310, 0)), "")))</f>
        <v/>
      </c>
      <c r="AH2486" s="105" t="str">
        <f>IF($C2486="", "", IF(IFERROR(INDEX(Ingredients!D$11:D$310, MATCH($C2486, Ingredients!$B$11:$B$310, 0)), "")="", "", IFERROR(INDEX(Ingredients!D$11:D$310, MATCH($C2486, Ingredients!$B$11:$B$310, 0)), "")))</f>
        <v/>
      </c>
      <c r="AI2486" s="106" t="str">
        <f>IF($C2486="", "", IF(IFERROR(INDEX(Ingredients!E$11:E$310, MATCH($C2486, Ingredients!$B$11:$B$310, 0)), "")="", "", IFERROR(INDEX(Ingredients!E$11:E$310, MATCH($C2486, Ingredients!$B$11:$B$310, 0)), "")))</f>
        <v/>
      </c>
      <c r="AJ2486" s="108" t="str">
        <f>IF($C2486="", "", IF(IFERROR(INDEX(Ingredients!F$11:F$310, MATCH($C2486, Ingredients!$B$11:$B$310, 0)), "")="", "", IFERROR(INDEX(Ingredients!F$11:F$310, MATCH($C2486, Ingredients!$B$11:$B$310, 0)), "")))</f>
        <v/>
      </c>
      <c r="AK2486" s="106" t="str">
        <f>IF($C2486="", "", IF(IFERROR(INDEX(Ingredients!G$11:G$310, MATCH($C2486, Ingredients!$B$11:$B$310, 0)), "")="", "", IFERROR(INDEX(Ingredients!G$11:G$310, MATCH($C2486, Ingredients!$B$11:$B$310, 0)), "")))</f>
        <v/>
      </c>
      <c r="AL2486" s="79" t="str">
        <f>IF($C2486="", "", IF(IFERROR(INDEX(Ingredients!H$11:H$310, MATCH($C2486, Ingredients!$B$11:$B$310, 0)), "")="", "", IFERROR(INDEX(Ingredients!H$11:H$310, MATCH($C2486, Ingredients!$B$11:$B$310, 0)), "")))</f>
        <v/>
      </c>
      <c r="AN2486" s="83" t="str">
        <f t="shared" si="575"/>
        <v/>
      </c>
      <c r="AP2486" s="114" t="str">
        <f t="shared" si="585"/>
        <v/>
      </c>
      <c r="AR2486" s="117" t="str">
        <f>IF($C2486="", "", IF(IFERROR(INDEX(Ingredients!$AI$11:$AI$310, MATCH($C2486, Ingredients!$B$11:$B$310, 0)), "")="", "", IFERROR(INDEX(Ingredients!$AI$11:$AI$310, MATCH($C2486, Ingredients!$B$11:$B$310, 0)), "")))</f>
        <v/>
      </c>
      <c r="AT2486" s="120" t="str">
        <f t="shared" si="586"/>
        <v/>
      </c>
      <c r="AV2486" s="90" t="str">
        <f t="shared" si="576"/>
        <v/>
      </c>
      <c r="AX2486" s="90" t="str">
        <f>IF($AV2486="", "", COUNTIF($AV$11:$AV$5010, "&lt;"&amp;$AV2486)+1+COUNTIF($AV$11:$AV2486, $AV2486)-1)</f>
        <v/>
      </c>
      <c r="AZ2486" s="111" t="str">
        <f>IF($B2486="", "", SUMIF('Shopping List'!$AV$11:$AV$25, $B2486, 'Shopping List'!$BN$11:$BN$25))</f>
        <v/>
      </c>
      <c r="BB2486" s="117" t="str">
        <f t="shared" si="587"/>
        <v/>
      </c>
    </row>
    <row r="2487" spans="1:54" x14ac:dyDescent="0.25">
      <c r="A2487" s="4"/>
      <c r="B2487" s="37"/>
      <c r="C2487" s="124"/>
      <c r="D2487" s="39"/>
      <c r="E2487" s="125"/>
      <c r="F2487" s="48"/>
      <c r="G2487" s="4"/>
      <c r="H2487" s="4"/>
      <c r="I2487" s="95" t="str">
        <f>IF($C2487="", "", IF(IFERROR(INDEX(Ingredients!$C$11:$C$310, MATCH($C2487, Ingredients!$B$11:$B$310, 0)), "")="", "", IFERROR(INDEX(Ingredients!$C$11:$C$310, MATCH($C2487, Ingredients!$B$11:$B$310, 0)), "")))</f>
        <v/>
      </c>
      <c r="J2487" s="73" t="str">
        <f>IF($B2487="", "", IF(IFERROR(INDEX(Meals!$C$11:$C$260, MATCH($B2487, Meals!$B$11:$B$260, 0)), "")="", "", IFERROR(INDEX(Meals!$C$11:$C$260, MATCH($B2487, Meals!$B$11:$B$260, 0)), "")))</f>
        <v/>
      </c>
      <c r="K2487" s="4"/>
      <c r="L2487" s="72" t="str">
        <f t="shared" si="577"/>
        <v/>
      </c>
      <c r="M2487" s="73" t="str">
        <f t="shared" si="578"/>
        <v/>
      </c>
      <c r="N2487" s="4"/>
      <c r="O2487" s="78" t="str">
        <f t="shared" si="579"/>
        <v/>
      </c>
      <c r="P2487" s="79" t="str">
        <f t="shared" si="580"/>
        <v/>
      </c>
      <c r="Q2487" s="4"/>
      <c r="R2487" s="90" t="str">
        <f t="shared" si="581"/>
        <v/>
      </c>
      <c r="S2487" s="4"/>
      <c r="Y2487" s="18" t="str">
        <f t="shared" si="582"/>
        <v/>
      </c>
      <c r="AA2487" s="18" t="str">
        <f t="shared" si="573"/>
        <v/>
      </c>
      <c r="AB2487" s="18" t="str">
        <f t="shared" si="574"/>
        <v/>
      </c>
      <c r="AC2487" s="18" t="str">
        <f t="shared" si="583"/>
        <v/>
      </c>
      <c r="AD2487" s="18" t="str">
        <f t="shared" si="583"/>
        <v/>
      </c>
      <c r="AE2487" s="18" t="str">
        <f t="shared" si="584"/>
        <v/>
      </c>
      <c r="AG2487" s="95" t="str">
        <f>IF($C2487="", "", IF(IFERROR(INDEX(Ingredients!C$11:C$310, MATCH($C2487, Ingredients!$B$11:$B$310, 0)), "")="", "", IFERROR(INDEX(Ingredients!C$11:C$310, MATCH($C2487, Ingredients!$B$11:$B$310, 0)), "")))</f>
        <v/>
      </c>
      <c r="AH2487" s="105" t="str">
        <f>IF($C2487="", "", IF(IFERROR(INDEX(Ingredients!D$11:D$310, MATCH($C2487, Ingredients!$B$11:$B$310, 0)), "")="", "", IFERROR(INDEX(Ingredients!D$11:D$310, MATCH($C2487, Ingredients!$B$11:$B$310, 0)), "")))</f>
        <v/>
      </c>
      <c r="AI2487" s="106" t="str">
        <f>IF($C2487="", "", IF(IFERROR(INDEX(Ingredients!E$11:E$310, MATCH($C2487, Ingredients!$B$11:$B$310, 0)), "")="", "", IFERROR(INDEX(Ingredients!E$11:E$310, MATCH($C2487, Ingredients!$B$11:$B$310, 0)), "")))</f>
        <v/>
      </c>
      <c r="AJ2487" s="108" t="str">
        <f>IF($C2487="", "", IF(IFERROR(INDEX(Ingredients!F$11:F$310, MATCH($C2487, Ingredients!$B$11:$B$310, 0)), "")="", "", IFERROR(INDEX(Ingredients!F$11:F$310, MATCH($C2487, Ingredients!$B$11:$B$310, 0)), "")))</f>
        <v/>
      </c>
      <c r="AK2487" s="106" t="str">
        <f>IF($C2487="", "", IF(IFERROR(INDEX(Ingredients!G$11:G$310, MATCH($C2487, Ingredients!$B$11:$B$310, 0)), "")="", "", IFERROR(INDEX(Ingredients!G$11:G$310, MATCH($C2487, Ingredients!$B$11:$B$310, 0)), "")))</f>
        <v/>
      </c>
      <c r="AL2487" s="79" t="str">
        <f>IF($C2487="", "", IF(IFERROR(INDEX(Ingredients!H$11:H$310, MATCH($C2487, Ingredients!$B$11:$B$310, 0)), "")="", "", IFERROR(INDEX(Ingredients!H$11:H$310, MATCH($C2487, Ingredients!$B$11:$B$310, 0)), "")))</f>
        <v/>
      </c>
      <c r="AN2487" s="83" t="str">
        <f t="shared" si="575"/>
        <v/>
      </c>
      <c r="AP2487" s="114" t="str">
        <f t="shared" si="585"/>
        <v/>
      </c>
      <c r="AR2487" s="117" t="str">
        <f>IF($C2487="", "", IF(IFERROR(INDEX(Ingredients!$AI$11:$AI$310, MATCH($C2487, Ingredients!$B$11:$B$310, 0)), "")="", "", IFERROR(INDEX(Ingredients!$AI$11:$AI$310, MATCH($C2487, Ingredients!$B$11:$B$310, 0)), "")))</f>
        <v/>
      </c>
      <c r="AT2487" s="120" t="str">
        <f t="shared" si="586"/>
        <v/>
      </c>
      <c r="AV2487" s="90" t="str">
        <f t="shared" si="576"/>
        <v/>
      </c>
      <c r="AX2487" s="90" t="str">
        <f>IF($AV2487="", "", COUNTIF($AV$11:$AV$5010, "&lt;"&amp;$AV2487)+1+COUNTIF($AV$11:$AV2487, $AV2487)-1)</f>
        <v/>
      </c>
      <c r="AZ2487" s="111" t="str">
        <f>IF($B2487="", "", SUMIF('Shopping List'!$AV$11:$AV$25, $B2487, 'Shopping List'!$BN$11:$BN$25))</f>
        <v/>
      </c>
      <c r="BB2487" s="117" t="str">
        <f t="shared" si="587"/>
        <v/>
      </c>
    </row>
    <row r="2488" spans="1:54" x14ac:dyDescent="0.25">
      <c r="A2488" s="4"/>
      <c r="B2488" s="37"/>
      <c r="C2488" s="124"/>
      <c r="D2488" s="39"/>
      <c r="E2488" s="125"/>
      <c r="F2488" s="48"/>
      <c r="G2488" s="4"/>
      <c r="H2488" s="4"/>
      <c r="I2488" s="95" t="str">
        <f>IF($C2488="", "", IF(IFERROR(INDEX(Ingredients!$C$11:$C$310, MATCH($C2488, Ingredients!$B$11:$B$310, 0)), "")="", "", IFERROR(INDEX(Ingredients!$C$11:$C$310, MATCH($C2488, Ingredients!$B$11:$B$310, 0)), "")))</f>
        <v/>
      </c>
      <c r="J2488" s="73" t="str">
        <f>IF($B2488="", "", IF(IFERROR(INDEX(Meals!$C$11:$C$260, MATCH($B2488, Meals!$B$11:$B$260, 0)), "")="", "", IFERROR(INDEX(Meals!$C$11:$C$260, MATCH($B2488, Meals!$B$11:$B$260, 0)), "")))</f>
        <v/>
      </c>
      <c r="K2488" s="4"/>
      <c r="L2488" s="72" t="str">
        <f t="shared" si="577"/>
        <v/>
      </c>
      <c r="M2488" s="73" t="str">
        <f t="shared" si="578"/>
        <v/>
      </c>
      <c r="N2488" s="4"/>
      <c r="O2488" s="78" t="str">
        <f t="shared" si="579"/>
        <v/>
      </c>
      <c r="P2488" s="79" t="str">
        <f t="shared" si="580"/>
        <v/>
      </c>
      <c r="Q2488" s="4"/>
      <c r="R2488" s="90" t="str">
        <f t="shared" si="581"/>
        <v/>
      </c>
      <c r="S2488" s="4"/>
      <c r="Y2488" s="18" t="str">
        <f t="shared" si="582"/>
        <v/>
      </c>
      <c r="AA2488" s="18" t="str">
        <f t="shared" si="573"/>
        <v/>
      </c>
      <c r="AB2488" s="18" t="str">
        <f t="shared" si="574"/>
        <v/>
      </c>
      <c r="AC2488" s="18" t="str">
        <f t="shared" si="583"/>
        <v/>
      </c>
      <c r="AD2488" s="18" t="str">
        <f t="shared" si="583"/>
        <v/>
      </c>
      <c r="AE2488" s="18" t="str">
        <f t="shared" si="584"/>
        <v/>
      </c>
      <c r="AG2488" s="95" t="str">
        <f>IF($C2488="", "", IF(IFERROR(INDEX(Ingredients!C$11:C$310, MATCH($C2488, Ingredients!$B$11:$B$310, 0)), "")="", "", IFERROR(INDEX(Ingredients!C$11:C$310, MATCH($C2488, Ingredients!$B$11:$B$310, 0)), "")))</f>
        <v/>
      </c>
      <c r="AH2488" s="105" t="str">
        <f>IF($C2488="", "", IF(IFERROR(INDEX(Ingredients!D$11:D$310, MATCH($C2488, Ingredients!$B$11:$B$310, 0)), "")="", "", IFERROR(INDEX(Ingredients!D$11:D$310, MATCH($C2488, Ingredients!$B$11:$B$310, 0)), "")))</f>
        <v/>
      </c>
      <c r="AI2488" s="106" t="str">
        <f>IF($C2488="", "", IF(IFERROR(INDEX(Ingredients!E$11:E$310, MATCH($C2488, Ingredients!$B$11:$B$310, 0)), "")="", "", IFERROR(INDEX(Ingredients!E$11:E$310, MATCH($C2488, Ingredients!$B$11:$B$310, 0)), "")))</f>
        <v/>
      </c>
      <c r="AJ2488" s="108" t="str">
        <f>IF($C2488="", "", IF(IFERROR(INDEX(Ingredients!F$11:F$310, MATCH($C2488, Ingredients!$B$11:$B$310, 0)), "")="", "", IFERROR(INDEX(Ingredients!F$11:F$310, MATCH($C2488, Ingredients!$B$11:$B$310, 0)), "")))</f>
        <v/>
      </c>
      <c r="AK2488" s="106" t="str">
        <f>IF($C2488="", "", IF(IFERROR(INDEX(Ingredients!G$11:G$310, MATCH($C2488, Ingredients!$B$11:$B$310, 0)), "")="", "", IFERROR(INDEX(Ingredients!G$11:G$310, MATCH($C2488, Ingredients!$B$11:$B$310, 0)), "")))</f>
        <v/>
      </c>
      <c r="AL2488" s="79" t="str">
        <f>IF($C2488="", "", IF(IFERROR(INDEX(Ingredients!H$11:H$310, MATCH($C2488, Ingredients!$B$11:$B$310, 0)), "")="", "", IFERROR(INDEX(Ingredients!H$11:H$310, MATCH($C2488, Ingredients!$B$11:$B$310, 0)), "")))</f>
        <v/>
      </c>
      <c r="AN2488" s="83" t="str">
        <f t="shared" si="575"/>
        <v/>
      </c>
      <c r="AP2488" s="114" t="str">
        <f t="shared" si="585"/>
        <v/>
      </c>
      <c r="AR2488" s="117" t="str">
        <f>IF($C2488="", "", IF(IFERROR(INDEX(Ingredients!$AI$11:$AI$310, MATCH($C2488, Ingredients!$B$11:$B$310, 0)), "")="", "", IFERROR(INDEX(Ingredients!$AI$11:$AI$310, MATCH($C2488, Ingredients!$B$11:$B$310, 0)), "")))</f>
        <v/>
      </c>
      <c r="AT2488" s="120" t="str">
        <f t="shared" si="586"/>
        <v/>
      </c>
      <c r="AV2488" s="90" t="str">
        <f t="shared" si="576"/>
        <v/>
      </c>
      <c r="AX2488" s="90" t="str">
        <f>IF($AV2488="", "", COUNTIF($AV$11:$AV$5010, "&lt;"&amp;$AV2488)+1+COUNTIF($AV$11:$AV2488, $AV2488)-1)</f>
        <v/>
      </c>
      <c r="AZ2488" s="111" t="str">
        <f>IF($B2488="", "", SUMIF('Shopping List'!$AV$11:$AV$25, $B2488, 'Shopping List'!$BN$11:$BN$25))</f>
        <v/>
      </c>
      <c r="BB2488" s="117" t="str">
        <f t="shared" si="587"/>
        <v/>
      </c>
    </row>
    <row r="2489" spans="1:54" x14ac:dyDescent="0.25">
      <c r="A2489" s="4"/>
      <c r="B2489" s="37"/>
      <c r="C2489" s="124"/>
      <c r="D2489" s="39"/>
      <c r="E2489" s="125"/>
      <c r="F2489" s="48"/>
      <c r="G2489" s="4"/>
      <c r="H2489" s="4"/>
      <c r="I2489" s="95" t="str">
        <f>IF($C2489="", "", IF(IFERROR(INDEX(Ingredients!$C$11:$C$310, MATCH($C2489, Ingredients!$B$11:$B$310, 0)), "")="", "", IFERROR(INDEX(Ingredients!$C$11:$C$310, MATCH($C2489, Ingredients!$B$11:$B$310, 0)), "")))</f>
        <v/>
      </c>
      <c r="J2489" s="73" t="str">
        <f>IF($B2489="", "", IF(IFERROR(INDEX(Meals!$C$11:$C$260, MATCH($B2489, Meals!$B$11:$B$260, 0)), "")="", "", IFERROR(INDEX(Meals!$C$11:$C$260, MATCH($B2489, Meals!$B$11:$B$260, 0)), "")))</f>
        <v/>
      </c>
      <c r="K2489" s="4"/>
      <c r="L2489" s="72" t="str">
        <f t="shared" si="577"/>
        <v/>
      </c>
      <c r="M2489" s="73" t="str">
        <f t="shared" si="578"/>
        <v/>
      </c>
      <c r="N2489" s="4"/>
      <c r="O2489" s="78" t="str">
        <f t="shared" si="579"/>
        <v/>
      </c>
      <c r="P2489" s="79" t="str">
        <f t="shared" si="580"/>
        <v/>
      </c>
      <c r="Q2489" s="4"/>
      <c r="R2489" s="90" t="str">
        <f t="shared" si="581"/>
        <v/>
      </c>
      <c r="S2489" s="4"/>
      <c r="Y2489" s="18" t="str">
        <f t="shared" si="582"/>
        <v/>
      </c>
      <c r="AA2489" s="18" t="str">
        <f t="shared" si="573"/>
        <v/>
      </c>
      <c r="AB2489" s="18" t="str">
        <f t="shared" si="574"/>
        <v/>
      </c>
      <c r="AC2489" s="18" t="str">
        <f t="shared" si="583"/>
        <v/>
      </c>
      <c r="AD2489" s="18" t="str">
        <f t="shared" si="583"/>
        <v/>
      </c>
      <c r="AE2489" s="18" t="str">
        <f t="shared" si="584"/>
        <v/>
      </c>
      <c r="AG2489" s="95" t="str">
        <f>IF($C2489="", "", IF(IFERROR(INDEX(Ingredients!C$11:C$310, MATCH($C2489, Ingredients!$B$11:$B$310, 0)), "")="", "", IFERROR(INDEX(Ingredients!C$11:C$310, MATCH($C2489, Ingredients!$B$11:$B$310, 0)), "")))</f>
        <v/>
      </c>
      <c r="AH2489" s="105" t="str">
        <f>IF($C2489="", "", IF(IFERROR(INDEX(Ingredients!D$11:D$310, MATCH($C2489, Ingredients!$B$11:$B$310, 0)), "")="", "", IFERROR(INDEX(Ingredients!D$11:D$310, MATCH($C2489, Ingredients!$B$11:$B$310, 0)), "")))</f>
        <v/>
      </c>
      <c r="AI2489" s="106" t="str">
        <f>IF($C2489="", "", IF(IFERROR(INDEX(Ingredients!E$11:E$310, MATCH($C2489, Ingredients!$B$11:$B$310, 0)), "")="", "", IFERROR(INDEX(Ingredients!E$11:E$310, MATCH($C2489, Ingredients!$B$11:$B$310, 0)), "")))</f>
        <v/>
      </c>
      <c r="AJ2489" s="108" t="str">
        <f>IF($C2489="", "", IF(IFERROR(INDEX(Ingredients!F$11:F$310, MATCH($C2489, Ingredients!$B$11:$B$310, 0)), "")="", "", IFERROR(INDEX(Ingredients!F$11:F$310, MATCH($C2489, Ingredients!$B$11:$B$310, 0)), "")))</f>
        <v/>
      </c>
      <c r="AK2489" s="106" t="str">
        <f>IF($C2489="", "", IF(IFERROR(INDEX(Ingredients!G$11:G$310, MATCH($C2489, Ingredients!$B$11:$B$310, 0)), "")="", "", IFERROR(INDEX(Ingredients!G$11:G$310, MATCH($C2489, Ingredients!$B$11:$B$310, 0)), "")))</f>
        <v/>
      </c>
      <c r="AL2489" s="79" t="str">
        <f>IF($C2489="", "", IF(IFERROR(INDEX(Ingredients!H$11:H$310, MATCH($C2489, Ingredients!$B$11:$B$310, 0)), "")="", "", IFERROR(INDEX(Ingredients!H$11:H$310, MATCH($C2489, Ingredients!$B$11:$B$310, 0)), "")))</f>
        <v/>
      </c>
      <c r="AN2489" s="83" t="str">
        <f t="shared" si="575"/>
        <v/>
      </c>
      <c r="AP2489" s="114" t="str">
        <f t="shared" si="585"/>
        <v/>
      </c>
      <c r="AR2489" s="117" t="str">
        <f>IF($C2489="", "", IF(IFERROR(INDEX(Ingredients!$AI$11:$AI$310, MATCH($C2489, Ingredients!$B$11:$B$310, 0)), "")="", "", IFERROR(INDEX(Ingredients!$AI$11:$AI$310, MATCH($C2489, Ingredients!$B$11:$B$310, 0)), "")))</f>
        <v/>
      </c>
      <c r="AT2489" s="120" t="str">
        <f t="shared" si="586"/>
        <v/>
      </c>
      <c r="AV2489" s="90" t="str">
        <f t="shared" si="576"/>
        <v/>
      </c>
      <c r="AX2489" s="90" t="str">
        <f>IF($AV2489="", "", COUNTIF($AV$11:$AV$5010, "&lt;"&amp;$AV2489)+1+COUNTIF($AV$11:$AV2489, $AV2489)-1)</f>
        <v/>
      </c>
      <c r="AZ2489" s="111" t="str">
        <f>IF($B2489="", "", SUMIF('Shopping List'!$AV$11:$AV$25, $B2489, 'Shopping List'!$BN$11:$BN$25))</f>
        <v/>
      </c>
      <c r="BB2489" s="117" t="str">
        <f t="shared" si="587"/>
        <v/>
      </c>
    </row>
    <row r="2490" spans="1:54" x14ac:dyDescent="0.25">
      <c r="A2490" s="4"/>
      <c r="B2490" s="37"/>
      <c r="C2490" s="124"/>
      <c r="D2490" s="39"/>
      <c r="E2490" s="125"/>
      <c r="F2490" s="48"/>
      <c r="G2490" s="4"/>
      <c r="H2490" s="4"/>
      <c r="I2490" s="95" t="str">
        <f>IF($C2490="", "", IF(IFERROR(INDEX(Ingredients!$C$11:$C$310, MATCH($C2490, Ingredients!$B$11:$B$310, 0)), "")="", "", IFERROR(INDEX(Ingredients!$C$11:$C$310, MATCH($C2490, Ingredients!$B$11:$B$310, 0)), "")))</f>
        <v/>
      </c>
      <c r="J2490" s="73" t="str">
        <f>IF($B2490="", "", IF(IFERROR(INDEX(Meals!$C$11:$C$260, MATCH($B2490, Meals!$B$11:$B$260, 0)), "")="", "", IFERROR(INDEX(Meals!$C$11:$C$260, MATCH($B2490, Meals!$B$11:$B$260, 0)), "")))</f>
        <v/>
      </c>
      <c r="K2490" s="4"/>
      <c r="L2490" s="72" t="str">
        <f t="shared" si="577"/>
        <v/>
      </c>
      <c r="M2490" s="73" t="str">
        <f t="shared" si="578"/>
        <v/>
      </c>
      <c r="N2490" s="4"/>
      <c r="O2490" s="78" t="str">
        <f t="shared" si="579"/>
        <v/>
      </c>
      <c r="P2490" s="79" t="str">
        <f t="shared" si="580"/>
        <v/>
      </c>
      <c r="Q2490" s="4"/>
      <c r="R2490" s="90" t="str">
        <f t="shared" si="581"/>
        <v/>
      </c>
      <c r="S2490" s="4"/>
      <c r="Y2490" s="18" t="str">
        <f t="shared" si="582"/>
        <v/>
      </c>
      <c r="AA2490" s="18" t="str">
        <f t="shared" si="573"/>
        <v/>
      </c>
      <c r="AB2490" s="18" t="str">
        <f t="shared" si="574"/>
        <v/>
      </c>
      <c r="AC2490" s="18" t="str">
        <f t="shared" si="583"/>
        <v/>
      </c>
      <c r="AD2490" s="18" t="str">
        <f t="shared" si="583"/>
        <v/>
      </c>
      <c r="AE2490" s="18" t="str">
        <f t="shared" si="584"/>
        <v/>
      </c>
      <c r="AG2490" s="95" t="str">
        <f>IF($C2490="", "", IF(IFERROR(INDEX(Ingredients!C$11:C$310, MATCH($C2490, Ingredients!$B$11:$B$310, 0)), "")="", "", IFERROR(INDEX(Ingredients!C$11:C$310, MATCH($C2490, Ingredients!$B$11:$B$310, 0)), "")))</f>
        <v/>
      </c>
      <c r="AH2490" s="105" t="str">
        <f>IF($C2490="", "", IF(IFERROR(INDEX(Ingredients!D$11:D$310, MATCH($C2490, Ingredients!$B$11:$B$310, 0)), "")="", "", IFERROR(INDEX(Ingredients!D$11:D$310, MATCH($C2490, Ingredients!$B$11:$B$310, 0)), "")))</f>
        <v/>
      </c>
      <c r="AI2490" s="106" t="str">
        <f>IF($C2490="", "", IF(IFERROR(INDEX(Ingredients!E$11:E$310, MATCH($C2490, Ingredients!$B$11:$B$310, 0)), "")="", "", IFERROR(INDEX(Ingredients!E$11:E$310, MATCH($C2490, Ingredients!$B$11:$B$310, 0)), "")))</f>
        <v/>
      </c>
      <c r="AJ2490" s="108" t="str">
        <f>IF($C2490="", "", IF(IFERROR(INDEX(Ingredients!F$11:F$310, MATCH($C2490, Ingredients!$B$11:$B$310, 0)), "")="", "", IFERROR(INDEX(Ingredients!F$11:F$310, MATCH($C2490, Ingredients!$B$11:$B$310, 0)), "")))</f>
        <v/>
      </c>
      <c r="AK2490" s="106" t="str">
        <f>IF($C2490="", "", IF(IFERROR(INDEX(Ingredients!G$11:G$310, MATCH($C2490, Ingredients!$B$11:$B$310, 0)), "")="", "", IFERROR(INDEX(Ingredients!G$11:G$310, MATCH($C2490, Ingredients!$B$11:$B$310, 0)), "")))</f>
        <v/>
      </c>
      <c r="AL2490" s="79" t="str">
        <f>IF($C2490="", "", IF(IFERROR(INDEX(Ingredients!H$11:H$310, MATCH($C2490, Ingredients!$B$11:$B$310, 0)), "")="", "", IFERROR(INDEX(Ingredients!H$11:H$310, MATCH($C2490, Ingredients!$B$11:$B$310, 0)), "")))</f>
        <v/>
      </c>
      <c r="AN2490" s="83" t="str">
        <f t="shared" si="575"/>
        <v/>
      </c>
      <c r="AP2490" s="114" t="str">
        <f t="shared" si="585"/>
        <v/>
      </c>
      <c r="AR2490" s="117" t="str">
        <f>IF($C2490="", "", IF(IFERROR(INDEX(Ingredients!$AI$11:$AI$310, MATCH($C2490, Ingredients!$B$11:$B$310, 0)), "")="", "", IFERROR(INDEX(Ingredients!$AI$11:$AI$310, MATCH($C2490, Ingredients!$B$11:$B$310, 0)), "")))</f>
        <v/>
      </c>
      <c r="AT2490" s="120" t="str">
        <f t="shared" si="586"/>
        <v/>
      </c>
      <c r="AV2490" s="90" t="str">
        <f t="shared" si="576"/>
        <v/>
      </c>
      <c r="AX2490" s="90" t="str">
        <f>IF($AV2490="", "", COUNTIF($AV$11:$AV$5010, "&lt;"&amp;$AV2490)+1+COUNTIF($AV$11:$AV2490, $AV2490)-1)</f>
        <v/>
      </c>
      <c r="AZ2490" s="111" t="str">
        <f>IF($B2490="", "", SUMIF('Shopping List'!$AV$11:$AV$25, $B2490, 'Shopping List'!$BN$11:$BN$25))</f>
        <v/>
      </c>
      <c r="BB2490" s="117" t="str">
        <f t="shared" si="587"/>
        <v/>
      </c>
    </row>
    <row r="2491" spans="1:54" x14ac:dyDescent="0.25">
      <c r="A2491" s="4"/>
      <c r="B2491" s="37"/>
      <c r="C2491" s="124"/>
      <c r="D2491" s="39"/>
      <c r="E2491" s="125"/>
      <c r="F2491" s="48"/>
      <c r="G2491" s="4"/>
      <c r="H2491" s="4"/>
      <c r="I2491" s="95" t="str">
        <f>IF($C2491="", "", IF(IFERROR(INDEX(Ingredients!$C$11:$C$310, MATCH($C2491, Ingredients!$B$11:$B$310, 0)), "")="", "", IFERROR(INDEX(Ingredients!$C$11:$C$310, MATCH($C2491, Ingredients!$B$11:$B$310, 0)), "")))</f>
        <v/>
      </c>
      <c r="J2491" s="73" t="str">
        <f>IF($B2491="", "", IF(IFERROR(INDEX(Meals!$C$11:$C$260, MATCH($B2491, Meals!$B$11:$B$260, 0)), "")="", "", IFERROR(INDEX(Meals!$C$11:$C$260, MATCH($B2491, Meals!$B$11:$B$260, 0)), "")))</f>
        <v/>
      </c>
      <c r="K2491" s="4"/>
      <c r="L2491" s="72" t="str">
        <f t="shared" si="577"/>
        <v/>
      </c>
      <c r="M2491" s="73" t="str">
        <f t="shared" si="578"/>
        <v/>
      </c>
      <c r="N2491" s="4"/>
      <c r="O2491" s="78" t="str">
        <f t="shared" si="579"/>
        <v/>
      </c>
      <c r="P2491" s="79" t="str">
        <f t="shared" si="580"/>
        <v/>
      </c>
      <c r="Q2491" s="4"/>
      <c r="R2491" s="90" t="str">
        <f t="shared" si="581"/>
        <v/>
      </c>
      <c r="S2491" s="4"/>
      <c r="Y2491" s="18" t="str">
        <f t="shared" si="582"/>
        <v/>
      </c>
      <c r="AA2491" s="18" t="str">
        <f t="shared" si="573"/>
        <v/>
      </c>
      <c r="AB2491" s="18" t="str">
        <f t="shared" si="574"/>
        <v/>
      </c>
      <c r="AC2491" s="18" t="str">
        <f t="shared" si="583"/>
        <v/>
      </c>
      <c r="AD2491" s="18" t="str">
        <f t="shared" si="583"/>
        <v/>
      </c>
      <c r="AE2491" s="18" t="str">
        <f t="shared" si="584"/>
        <v/>
      </c>
      <c r="AG2491" s="95" t="str">
        <f>IF($C2491="", "", IF(IFERROR(INDEX(Ingredients!C$11:C$310, MATCH($C2491, Ingredients!$B$11:$B$310, 0)), "")="", "", IFERROR(INDEX(Ingredients!C$11:C$310, MATCH($C2491, Ingredients!$B$11:$B$310, 0)), "")))</f>
        <v/>
      </c>
      <c r="AH2491" s="105" t="str">
        <f>IF($C2491="", "", IF(IFERROR(INDEX(Ingredients!D$11:D$310, MATCH($C2491, Ingredients!$B$11:$B$310, 0)), "")="", "", IFERROR(INDEX(Ingredients!D$11:D$310, MATCH($C2491, Ingredients!$B$11:$B$310, 0)), "")))</f>
        <v/>
      </c>
      <c r="AI2491" s="106" t="str">
        <f>IF($C2491="", "", IF(IFERROR(INDEX(Ingredients!E$11:E$310, MATCH($C2491, Ingredients!$B$11:$B$310, 0)), "")="", "", IFERROR(INDEX(Ingredients!E$11:E$310, MATCH($C2491, Ingredients!$B$11:$B$310, 0)), "")))</f>
        <v/>
      </c>
      <c r="AJ2491" s="108" t="str">
        <f>IF($C2491="", "", IF(IFERROR(INDEX(Ingredients!F$11:F$310, MATCH($C2491, Ingredients!$B$11:$B$310, 0)), "")="", "", IFERROR(INDEX(Ingredients!F$11:F$310, MATCH($C2491, Ingredients!$B$11:$B$310, 0)), "")))</f>
        <v/>
      </c>
      <c r="AK2491" s="106" t="str">
        <f>IF($C2491="", "", IF(IFERROR(INDEX(Ingredients!G$11:G$310, MATCH($C2491, Ingredients!$B$11:$B$310, 0)), "")="", "", IFERROR(INDEX(Ingredients!G$11:G$310, MATCH($C2491, Ingredients!$B$11:$B$310, 0)), "")))</f>
        <v/>
      </c>
      <c r="AL2491" s="79" t="str">
        <f>IF($C2491="", "", IF(IFERROR(INDEX(Ingredients!H$11:H$310, MATCH($C2491, Ingredients!$B$11:$B$310, 0)), "")="", "", IFERROR(INDEX(Ingredients!H$11:H$310, MATCH($C2491, Ingredients!$B$11:$B$310, 0)), "")))</f>
        <v/>
      </c>
      <c r="AN2491" s="83" t="str">
        <f t="shared" si="575"/>
        <v/>
      </c>
      <c r="AP2491" s="114" t="str">
        <f t="shared" si="585"/>
        <v/>
      </c>
      <c r="AR2491" s="117" t="str">
        <f>IF($C2491="", "", IF(IFERROR(INDEX(Ingredients!$AI$11:$AI$310, MATCH($C2491, Ingredients!$B$11:$B$310, 0)), "")="", "", IFERROR(INDEX(Ingredients!$AI$11:$AI$310, MATCH($C2491, Ingredients!$B$11:$B$310, 0)), "")))</f>
        <v/>
      </c>
      <c r="AT2491" s="120" t="str">
        <f t="shared" si="586"/>
        <v/>
      </c>
      <c r="AV2491" s="90" t="str">
        <f t="shared" si="576"/>
        <v/>
      </c>
      <c r="AX2491" s="90" t="str">
        <f>IF($AV2491="", "", COUNTIF($AV$11:$AV$5010, "&lt;"&amp;$AV2491)+1+COUNTIF($AV$11:$AV2491, $AV2491)-1)</f>
        <v/>
      </c>
      <c r="AZ2491" s="111" t="str">
        <f>IF($B2491="", "", SUMIF('Shopping List'!$AV$11:$AV$25, $B2491, 'Shopping List'!$BN$11:$BN$25))</f>
        <v/>
      </c>
      <c r="BB2491" s="117" t="str">
        <f t="shared" si="587"/>
        <v/>
      </c>
    </row>
    <row r="2492" spans="1:54" x14ac:dyDescent="0.25">
      <c r="A2492" s="4"/>
      <c r="B2492" s="37"/>
      <c r="C2492" s="124"/>
      <c r="D2492" s="39"/>
      <c r="E2492" s="125"/>
      <c r="F2492" s="48"/>
      <c r="G2492" s="4"/>
      <c r="H2492" s="4"/>
      <c r="I2492" s="95" t="str">
        <f>IF($C2492="", "", IF(IFERROR(INDEX(Ingredients!$C$11:$C$310, MATCH($C2492, Ingredients!$B$11:$B$310, 0)), "")="", "", IFERROR(INDEX(Ingredients!$C$11:$C$310, MATCH($C2492, Ingredients!$B$11:$B$310, 0)), "")))</f>
        <v/>
      </c>
      <c r="J2492" s="73" t="str">
        <f>IF($B2492="", "", IF(IFERROR(INDEX(Meals!$C$11:$C$260, MATCH($B2492, Meals!$B$11:$B$260, 0)), "")="", "", IFERROR(INDEX(Meals!$C$11:$C$260, MATCH($B2492, Meals!$B$11:$B$260, 0)), "")))</f>
        <v/>
      </c>
      <c r="K2492" s="4"/>
      <c r="L2492" s="72" t="str">
        <f t="shared" si="577"/>
        <v/>
      </c>
      <c r="M2492" s="73" t="str">
        <f t="shared" si="578"/>
        <v/>
      </c>
      <c r="N2492" s="4"/>
      <c r="O2492" s="78" t="str">
        <f t="shared" si="579"/>
        <v/>
      </c>
      <c r="P2492" s="79" t="str">
        <f t="shared" si="580"/>
        <v/>
      </c>
      <c r="Q2492" s="4"/>
      <c r="R2492" s="90" t="str">
        <f t="shared" si="581"/>
        <v/>
      </c>
      <c r="S2492" s="4"/>
      <c r="Y2492" s="18" t="str">
        <f t="shared" si="582"/>
        <v/>
      </c>
      <c r="AA2492" s="18" t="str">
        <f t="shared" si="573"/>
        <v/>
      </c>
      <c r="AB2492" s="18" t="str">
        <f t="shared" si="574"/>
        <v/>
      </c>
      <c r="AC2492" s="18" t="str">
        <f t="shared" si="583"/>
        <v/>
      </c>
      <c r="AD2492" s="18" t="str">
        <f t="shared" si="583"/>
        <v/>
      </c>
      <c r="AE2492" s="18" t="str">
        <f t="shared" si="584"/>
        <v/>
      </c>
      <c r="AG2492" s="95" t="str">
        <f>IF($C2492="", "", IF(IFERROR(INDEX(Ingredients!C$11:C$310, MATCH($C2492, Ingredients!$B$11:$B$310, 0)), "")="", "", IFERROR(INDEX(Ingredients!C$11:C$310, MATCH($C2492, Ingredients!$B$11:$B$310, 0)), "")))</f>
        <v/>
      </c>
      <c r="AH2492" s="105" t="str">
        <f>IF($C2492="", "", IF(IFERROR(INDEX(Ingredients!D$11:D$310, MATCH($C2492, Ingredients!$B$11:$B$310, 0)), "")="", "", IFERROR(INDEX(Ingredients!D$11:D$310, MATCH($C2492, Ingredients!$B$11:$B$310, 0)), "")))</f>
        <v/>
      </c>
      <c r="AI2492" s="106" t="str">
        <f>IF($C2492="", "", IF(IFERROR(INDEX(Ingredients!E$11:E$310, MATCH($C2492, Ingredients!$B$11:$B$310, 0)), "")="", "", IFERROR(INDEX(Ingredients!E$11:E$310, MATCH($C2492, Ingredients!$B$11:$B$310, 0)), "")))</f>
        <v/>
      </c>
      <c r="AJ2492" s="108" t="str">
        <f>IF($C2492="", "", IF(IFERROR(INDEX(Ingredients!F$11:F$310, MATCH($C2492, Ingredients!$B$11:$B$310, 0)), "")="", "", IFERROR(INDEX(Ingredients!F$11:F$310, MATCH($C2492, Ingredients!$B$11:$B$310, 0)), "")))</f>
        <v/>
      </c>
      <c r="AK2492" s="106" t="str">
        <f>IF($C2492="", "", IF(IFERROR(INDEX(Ingredients!G$11:G$310, MATCH($C2492, Ingredients!$B$11:$B$310, 0)), "")="", "", IFERROR(INDEX(Ingredients!G$11:G$310, MATCH($C2492, Ingredients!$B$11:$B$310, 0)), "")))</f>
        <v/>
      </c>
      <c r="AL2492" s="79" t="str">
        <f>IF($C2492="", "", IF(IFERROR(INDEX(Ingredients!H$11:H$310, MATCH($C2492, Ingredients!$B$11:$B$310, 0)), "")="", "", IFERROR(INDEX(Ingredients!H$11:H$310, MATCH($C2492, Ingredients!$B$11:$B$310, 0)), "")))</f>
        <v/>
      </c>
      <c r="AN2492" s="83" t="str">
        <f t="shared" si="575"/>
        <v/>
      </c>
      <c r="AP2492" s="114" t="str">
        <f t="shared" si="585"/>
        <v/>
      </c>
      <c r="AR2492" s="117" t="str">
        <f>IF($C2492="", "", IF(IFERROR(INDEX(Ingredients!$AI$11:$AI$310, MATCH($C2492, Ingredients!$B$11:$B$310, 0)), "")="", "", IFERROR(INDEX(Ingredients!$AI$11:$AI$310, MATCH($C2492, Ingredients!$B$11:$B$310, 0)), "")))</f>
        <v/>
      </c>
      <c r="AT2492" s="120" t="str">
        <f t="shared" si="586"/>
        <v/>
      </c>
      <c r="AV2492" s="90" t="str">
        <f t="shared" si="576"/>
        <v/>
      </c>
      <c r="AX2492" s="90" t="str">
        <f>IF($AV2492="", "", COUNTIF($AV$11:$AV$5010, "&lt;"&amp;$AV2492)+1+COUNTIF($AV$11:$AV2492, $AV2492)-1)</f>
        <v/>
      </c>
      <c r="AZ2492" s="111" t="str">
        <f>IF($B2492="", "", SUMIF('Shopping List'!$AV$11:$AV$25, $B2492, 'Shopping List'!$BN$11:$BN$25))</f>
        <v/>
      </c>
      <c r="BB2492" s="117" t="str">
        <f t="shared" si="587"/>
        <v/>
      </c>
    </row>
    <row r="2493" spans="1:54" x14ac:dyDescent="0.25">
      <c r="A2493" s="4"/>
      <c r="B2493" s="37"/>
      <c r="C2493" s="124"/>
      <c r="D2493" s="39"/>
      <c r="E2493" s="125"/>
      <c r="F2493" s="48"/>
      <c r="G2493" s="4"/>
      <c r="H2493" s="4"/>
      <c r="I2493" s="95" t="str">
        <f>IF($C2493="", "", IF(IFERROR(INDEX(Ingredients!$C$11:$C$310, MATCH($C2493, Ingredients!$B$11:$B$310, 0)), "")="", "", IFERROR(INDEX(Ingredients!$C$11:$C$310, MATCH($C2493, Ingredients!$B$11:$B$310, 0)), "")))</f>
        <v/>
      </c>
      <c r="J2493" s="73" t="str">
        <f>IF($B2493="", "", IF(IFERROR(INDEX(Meals!$C$11:$C$260, MATCH($B2493, Meals!$B$11:$B$260, 0)), "")="", "", IFERROR(INDEX(Meals!$C$11:$C$260, MATCH($B2493, Meals!$B$11:$B$260, 0)), "")))</f>
        <v/>
      </c>
      <c r="K2493" s="4"/>
      <c r="L2493" s="72" t="str">
        <f t="shared" si="577"/>
        <v/>
      </c>
      <c r="M2493" s="73" t="str">
        <f t="shared" si="578"/>
        <v/>
      </c>
      <c r="N2493" s="4"/>
      <c r="O2493" s="78" t="str">
        <f t="shared" si="579"/>
        <v/>
      </c>
      <c r="P2493" s="79" t="str">
        <f t="shared" si="580"/>
        <v/>
      </c>
      <c r="Q2493" s="4"/>
      <c r="R2493" s="90" t="str">
        <f t="shared" si="581"/>
        <v/>
      </c>
      <c r="S2493" s="4"/>
      <c r="Y2493" s="18" t="str">
        <f t="shared" si="582"/>
        <v/>
      </c>
      <c r="AA2493" s="18" t="str">
        <f t="shared" si="573"/>
        <v/>
      </c>
      <c r="AB2493" s="18" t="str">
        <f t="shared" si="574"/>
        <v/>
      </c>
      <c r="AC2493" s="18" t="str">
        <f t="shared" si="583"/>
        <v/>
      </c>
      <c r="AD2493" s="18" t="str">
        <f t="shared" si="583"/>
        <v/>
      </c>
      <c r="AE2493" s="18" t="str">
        <f t="shared" si="584"/>
        <v/>
      </c>
      <c r="AG2493" s="95" t="str">
        <f>IF($C2493="", "", IF(IFERROR(INDEX(Ingredients!C$11:C$310, MATCH($C2493, Ingredients!$B$11:$B$310, 0)), "")="", "", IFERROR(INDEX(Ingredients!C$11:C$310, MATCH($C2493, Ingredients!$B$11:$B$310, 0)), "")))</f>
        <v/>
      </c>
      <c r="AH2493" s="105" t="str">
        <f>IF($C2493="", "", IF(IFERROR(INDEX(Ingredients!D$11:D$310, MATCH($C2493, Ingredients!$B$11:$B$310, 0)), "")="", "", IFERROR(INDEX(Ingredients!D$11:D$310, MATCH($C2493, Ingredients!$B$11:$B$310, 0)), "")))</f>
        <v/>
      </c>
      <c r="AI2493" s="106" t="str">
        <f>IF($C2493="", "", IF(IFERROR(INDEX(Ingredients!E$11:E$310, MATCH($C2493, Ingredients!$B$11:$B$310, 0)), "")="", "", IFERROR(INDEX(Ingredients!E$11:E$310, MATCH($C2493, Ingredients!$B$11:$B$310, 0)), "")))</f>
        <v/>
      </c>
      <c r="AJ2493" s="108" t="str">
        <f>IF($C2493="", "", IF(IFERROR(INDEX(Ingredients!F$11:F$310, MATCH($C2493, Ingredients!$B$11:$B$310, 0)), "")="", "", IFERROR(INDEX(Ingredients!F$11:F$310, MATCH($C2493, Ingredients!$B$11:$B$310, 0)), "")))</f>
        <v/>
      </c>
      <c r="AK2493" s="106" t="str">
        <f>IF($C2493="", "", IF(IFERROR(INDEX(Ingredients!G$11:G$310, MATCH($C2493, Ingredients!$B$11:$B$310, 0)), "")="", "", IFERROR(INDEX(Ingredients!G$11:G$310, MATCH($C2493, Ingredients!$B$11:$B$310, 0)), "")))</f>
        <v/>
      </c>
      <c r="AL2493" s="79" t="str">
        <f>IF($C2493="", "", IF(IFERROR(INDEX(Ingredients!H$11:H$310, MATCH($C2493, Ingredients!$B$11:$B$310, 0)), "")="", "", IFERROR(INDEX(Ingredients!H$11:H$310, MATCH($C2493, Ingredients!$B$11:$B$310, 0)), "")))</f>
        <v/>
      </c>
      <c r="AN2493" s="83" t="str">
        <f t="shared" si="575"/>
        <v/>
      </c>
      <c r="AP2493" s="114" t="str">
        <f t="shared" si="585"/>
        <v/>
      </c>
      <c r="AR2493" s="117" t="str">
        <f>IF($C2493="", "", IF(IFERROR(INDEX(Ingredients!$AI$11:$AI$310, MATCH($C2493, Ingredients!$B$11:$B$310, 0)), "")="", "", IFERROR(INDEX(Ingredients!$AI$11:$AI$310, MATCH($C2493, Ingredients!$B$11:$B$310, 0)), "")))</f>
        <v/>
      </c>
      <c r="AT2493" s="120" t="str">
        <f t="shared" si="586"/>
        <v/>
      </c>
      <c r="AV2493" s="90" t="str">
        <f t="shared" si="576"/>
        <v/>
      </c>
      <c r="AX2493" s="90" t="str">
        <f>IF($AV2493="", "", COUNTIF($AV$11:$AV$5010, "&lt;"&amp;$AV2493)+1+COUNTIF($AV$11:$AV2493, $AV2493)-1)</f>
        <v/>
      </c>
      <c r="AZ2493" s="111" t="str">
        <f>IF($B2493="", "", SUMIF('Shopping List'!$AV$11:$AV$25, $B2493, 'Shopping List'!$BN$11:$BN$25))</f>
        <v/>
      </c>
      <c r="BB2493" s="117" t="str">
        <f t="shared" si="587"/>
        <v/>
      </c>
    </row>
    <row r="2494" spans="1:54" x14ac:dyDescent="0.25">
      <c r="A2494" s="4"/>
      <c r="B2494" s="37"/>
      <c r="C2494" s="124"/>
      <c r="D2494" s="39"/>
      <c r="E2494" s="125"/>
      <c r="F2494" s="48"/>
      <c r="G2494" s="4"/>
      <c r="H2494" s="4"/>
      <c r="I2494" s="95" t="str">
        <f>IF($C2494="", "", IF(IFERROR(INDEX(Ingredients!$C$11:$C$310, MATCH($C2494, Ingredients!$B$11:$B$310, 0)), "")="", "", IFERROR(INDEX(Ingredients!$C$11:$C$310, MATCH($C2494, Ingredients!$B$11:$B$310, 0)), "")))</f>
        <v/>
      </c>
      <c r="J2494" s="73" t="str">
        <f>IF($B2494="", "", IF(IFERROR(INDEX(Meals!$C$11:$C$260, MATCH($B2494, Meals!$B$11:$B$260, 0)), "")="", "", IFERROR(INDEX(Meals!$C$11:$C$260, MATCH($B2494, Meals!$B$11:$B$260, 0)), "")))</f>
        <v/>
      </c>
      <c r="K2494" s="4"/>
      <c r="L2494" s="72" t="str">
        <f t="shared" si="577"/>
        <v/>
      </c>
      <c r="M2494" s="73" t="str">
        <f t="shared" si="578"/>
        <v/>
      </c>
      <c r="N2494" s="4"/>
      <c r="O2494" s="78" t="str">
        <f t="shared" si="579"/>
        <v/>
      </c>
      <c r="P2494" s="79" t="str">
        <f t="shared" si="580"/>
        <v/>
      </c>
      <c r="Q2494" s="4"/>
      <c r="R2494" s="90" t="str">
        <f t="shared" si="581"/>
        <v/>
      </c>
      <c r="S2494" s="4"/>
      <c r="Y2494" s="18" t="str">
        <f t="shared" si="582"/>
        <v/>
      </c>
      <c r="AA2494" s="18" t="str">
        <f t="shared" si="573"/>
        <v/>
      </c>
      <c r="AB2494" s="18" t="str">
        <f t="shared" si="574"/>
        <v/>
      </c>
      <c r="AC2494" s="18" t="str">
        <f t="shared" si="583"/>
        <v/>
      </c>
      <c r="AD2494" s="18" t="str">
        <f t="shared" si="583"/>
        <v/>
      </c>
      <c r="AE2494" s="18" t="str">
        <f t="shared" si="584"/>
        <v/>
      </c>
      <c r="AG2494" s="95" t="str">
        <f>IF($C2494="", "", IF(IFERROR(INDEX(Ingredients!C$11:C$310, MATCH($C2494, Ingredients!$B$11:$B$310, 0)), "")="", "", IFERROR(INDEX(Ingredients!C$11:C$310, MATCH($C2494, Ingredients!$B$11:$B$310, 0)), "")))</f>
        <v/>
      </c>
      <c r="AH2494" s="105" t="str">
        <f>IF($C2494="", "", IF(IFERROR(INDEX(Ingredients!D$11:D$310, MATCH($C2494, Ingredients!$B$11:$B$310, 0)), "")="", "", IFERROR(INDEX(Ingredients!D$11:D$310, MATCH($C2494, Ingredients!$B$11:$B$310, 0)), "")))</f>
        <v/>
      </c>
      <c r="AI2494" s="106" t="str">
        <f>IF($C2494="", "", IF(IFERROR(INDEX(Ingredients!E$11:E$310, MATCH($C2494, Ingredients!$B$11:$B$310, 0)), "")="", "", IFERROR(INDEX(Ingredients!E$11:E$310, MATCH($C2494, Ingredients!$B$11:$B$310, 0)), "")))</f>
        <v/>
      </c>
      <c r="AJ2494" s="108" t="str">
        <f>IF($C2494="", "", IF(IFERROR(INDEX(Ingredients!F$11:F$310, MATCH($C2494, Ingredients!$B$11:$B$310, 0)), "")="", "", IFERROR(INDEX(Ingredients!F$11:F$310, MATCH($C2494, Ingredients!$B$11:$B$310, 0)), "")))</f>
        <v/>
      </c>
      <c r="AK2494" s="106" t="str">
        <f>IF($C2494="", "", IF(IFERROR(INDEX(Ingredients!G$11:G$310, MATCH($C2494, Ingredients!$B$11:$B$310, 0)), "")="", "", IFERROR(INDEX(Ingredients!G$11:G$310, MATCH($C2494, Ingredients!$B$11:$B$310, 0)), "")))</f>
        <v/>
      </c>
      <c r="AL2494" s="79" t="str">
        <f>IF($C2494="", "", IF(IFERROR(INDEX(Ingredients!H$11:H$310, MATCH($C2494, Ingredients!$B$11:$B$310, 0)), "")="", "", IFERROR(INDEX(Ingredients!H$11:H$310, MATCH($C2494, Ingredients!$B$11:$B$310, 0)), "")))</f>
        <v/>
      </c>
      <c r="AN2494" s="83" t="str">
        <f t="shared" si="575"/>
        <v/>
      </c>
      <c r="AP2494" s="114" t="str">
        <f t="shared" si="585"/>
        <v/>
      </c>
      <c r="AR2494" s="117" t="str">
        <f>IF($C2494="", "", IF(IFERROR(INDEX(Ingredients!$AI$11:$AI$310, MATCH($C2494, Ingredients!$B$11:$B$310, 0)), "")="", "", IFERROR(INDEX(Ingredients!$AI$11:$AI$310, MATCH($C2494, Ingredients!$B$11:$B$310, 0)), "")))</f>
        <v/>
      </c>
      <c r="AT2494" s="120" t="str">
        <f t="shared" si="586"/>
        <v/>
      </c>
      <c r="AV2494" s="90" t="str">
        <f t="shared" si="576"/>
        <v/>
      </c>
      <c r="AX2494" s="90" t="str">
        <f>IF($AV2494="", "", COUNTIF($AV$11:$AV$5010, "&lt;"&amp;$AV2494)+1+COUNTIF($AV$11:$AV2494, $AV2494)-1)</f>
        <v/>
      </c>
      <c r="AZ2494" s="111" t="str">
        <f>IF($B2494="", "", SUMIF('Shopping List'!$AV$11:$AV$25, $B2494, 'Shopping List'!$BN$11:$BN$25))</f>
        <v/>
      </c>
      <c r="BB2494" s="117" t="str">
        <f t="shared" si="587"/>
        <v/>
      </c>
    </row>
    <row r="2495" spans="1:54" x14ac:dyDescent="0.25">
      <c r="A2495" s="4"/>
      <c r="B2495" s="37"/>
      <c r="C2495" s="124"/>
      <c r="D2495" s="39"/>
      <c r="E2495" s="125"/>
      <c r="F2495" s="48"/>
      <c r="G2495" s="4"/>
      <c r="H2495" s="4"/>
      <c r="I2495" s="95" t="str">
        <f>IF($C2495="", "", IF(IFERROR(INDEX(Ingredients!$C$11:$C$310, MATCH($C2495, Ingredients!$B$11:$B$310, 0)), "")="", "", IFERROR(INDEX(Ingredients!$C$11:$C$310, MATCH($C2495, Ingredients!$B$11:$B$310, 0)), "")))</f>
        <v/>
      </c>
      <c r="J2495" s="73" t="str">
        <f>IF($B2495="", "", IF(IFERROR(INDEX(Meals!$C$11:$C$260, MATCH($B2495, Meals!$B$11:$B$260, 0)), "")="", "", IFERROR(INDEX(Meals!$C$11:$C$260, MATCH($B2495, Meals!$B$11:$B$260, 0)), "")))</f>
        <v/>
      </c>
      <c r="K2495" s="4"/>
      <c r="L2495" s="72" t="str">
        <f t="shared" si="577"/>
        <v/>
      </c>
      <c r="M2495" s="73" t="str">
        <f t="shared" si="578"/>
        <v/>
      </c>
      <c r="N2495" s="4"/>
      <c r="O2495" s="78" t="str">
        <f t="shared" si="579"/>
        <v/>
      </c>
      <c r="P2495" s="79" t="str">
        <f t="shared" si="580"/>
        <v/>
      </c>
      <c r="Q2495" s="4"/>
      <c r="R2495" s="90" t="str">
        <f t="shared" si="581"/>
        <v/>
      </c>
      <c r="S2495" s="4"/>
      <c r="Y2495" s="18" t="str">
        <f t="shared" si="582"/>
        <v/>
      </c>
      <c r="AA2495" s="18" t="str">
        <f t="shared" si="573"/>
        <v/>
      </c>
      <c r="AB2495" s="18" t="str">
        <f t="shared" si="574"/>
        <v/>
      </c>
      <c r="AC2495" s="18" t="str">
        <f t="shared" si="583"/>
        <v/>
      </c>
      <c r="AD2495" s="18" t="str">
        <f t="shared" si="583"/>
        <v/>
      </c>
      <c r="AE2495" s="18" t="str">
        <f t="shared" si="584"/>
        <v/>
      </c>
      <c r="AG2495" s="95" t="str">
        <f>IF($C2495="", "", IF(IFERROR(INDEX(Ingredients!C$11:C$310, MATCH($C2495, Ingredients!$B$11:$B$310, 0)), "")="", "", IFERROR(INDEX(Ingredients!C$11:C$310, MATCH($C2495, Ingredients!$B$11:$B$310, 0)), "")))</f>
        <v/>
      </c>
      <c r="AH2495" s="105" t="str">
        <f>IF($C2495="", "", IF(IFERROR(INDEX(Ingredients!D$11:D$310, MATCH($C2495, Ingredients!$B$11:$B$310, 0)), "")="", "", IFERROR(INDEX(Ingredients!D$11:D$310, MATCH($C2495, Ingredients!$B$11:$B$310, 0)), "")))</f>
        <v/>
      </c>
      <c r="AI2495" s="106" t="str">
        <f>IF($C2495="", "", IF(IFERROR(INDEX(Ingredients!E$11:E$310, MATCH($C2495, Ingredients!$B$11:$B$310, 0)), "")="", "", IFERROR(INDEX(Ingredients!E$11:E$310, MATCH($C2495, Ingredients!$B$11:$B$310, 0)), "")))</f>
        <v/>
      </c>
      <c r="AJ2495" s="108" t="str">
        <f>IF($C2495="", "", IF(IFERROR(INDEX(Ingredients!F$11:F$310, MATCH($C2495, Ingredients!$B$11:$B$310, 0)), "")="", "", IFERROR(INDEX(Ingredients!F$11:F$310, MATCH($C2495, Ingredients!$B$11:$B$310, 0)), "")))</f>
        <v/>
      </c>
      <c r="AK2495" s="106" t="str">
        <f>IF($C2495="", "", IF(IFERROR(INDEX(Ingredients!G$11:G$310, MATCH($C2495, Ingredients!$B$11:$B$310, 0)), "")="", "", IFERROR(INDEX(Ingredients!G$11:G$310, MATCH($C2495, Ingredients!$B$11:$B$310, 0)), "")))</f>
        <v/>
      </c>
      <c r="AL2495" s="79" t="str">
        <f>IF($C2495="", "", IF(IFERROR(INDEX(Ingredients!H$11:H$310, MATCH($C2495, Ingredients!$B$11:$B$310, 0)), "")="", "", IFERROR(INDEX(Ingredients!H$11:H$310, MATCH($C2495, Ingredients!$B$11:$B$310, 0)), "")))</f>
        <v/>
      </c>
      <c r="AN2495" s="83" t="str">
        <f t="shared" si="575"/>
        <v/>
      </c>
      <c r="AP2495" s="114" t="str">
        <f t="shared" si="585"/>
        <v/>
      </c>
      <c r="AR2495" s="117" t="str">
        <f>IF($C2495="", "", IF(IFERROR(INDEX(Ingredients!$AI$11:$AI$310, MATCH($C2495, Ingredients!$B$11:$B$310, 0)), "")="", "", IFERROR(INDEX(Ingredients!$AI$11:$AI$310, MATCH($C2495, Ingredients!$B$11:$B$310, 0)), "")))</f>
        <v/>
      </c>
      <c r="AT2495" s="120" t="str">
        <f t="shared" si="586"/>
        <v/>
      </c>
      <c r="AV2495" s="90" t="str">
        <f t="shared" si="576"/>
        <v/>
      </c>
      <c r="AX2495" s="90" t="str">
        <f>IF($AV2495="", "", COUNTIF($AV$11:$AV$5010, "&lt;"&amp;$AV2495)+1+COUNTIF($AV$11:$AV2495, $AV2495)-1)</f>
        <v/>
      </c>
      <c r="AZ2495" s="111" t="str">
        <f>IF($B2495="", "", SUMIF('Shopping List'!$AV$11:$AV$25, $B2495, 'Shopping List'!$BN$11:$BN$25))</f>
        <v/>
      </c>
      <c r="BB2495" s="117" t="str">
        <f t="shared" si="587"/>
        <v/>
      </c>
    </row>
    <row r="2496" spans="1:54" x14ac:dyDescent="0.25">
      <c r="A2496" s="4"/>
      <c r="B2496" s="37"/>
      <c r="C2496" s="124"/>
      <c r="D2496" s="39"/>
      <c r="E2496" s="125"/>
      <c r="F2496" s="48"/>
      <c r="G2496" s="4"/>
      <c r="H2496" s="4"/>
      <c r="I2496" s="95" t="str">
        <f>IF($C2496="", "", IF(IFERROR(INDEX(Ingredients!$C$11:$C$310, MATCH($C2496, Ingredients!$B$11:$B$310, 0)), "")="", "", IFERROR(INDEX(Ingredients!$C$11:$C$310, MATCH($C2496, Ingredients!$B$11:$B$310, 0)), "")))</f>
        <v/>
      </c>
      <c r="J2496" s="73" t="str">
        <f>IF($B2496="", "", IF(IFERROR(INDEX(Meals!$C$11:$C$260, MATCH($B2496, Meals!$B$11:$B$260, 0)), "")="", "", IFERROR(INDEX(Meals!$C$11:$C$260, MATCH($B2496, Meals!$B$11:$B$260, 0)), "")))</f>
        <v/>
      </c>
      <c r="K2496" s="4"/>
      <c r="L2496" s="72" t="str">
        <f t="shared" si="577"/>
        <v/>
      </c>
      <c r="M2496" s="73" t="str">
        <f t="shared" si="578"/>
        <v/>
      </c>
      <c r="N2496" s="4"/>
      <c r="O2496" s="78" t="str">
        <f t="shared" si="579"/>
        <v/>
      </c>
      <c r="P2496" s="79" t="str">
        <f t="shared" si="580"/>
        <v/>
      </c>
      <c r="Q2496" s="4"/>
      <c r="R2496" s="90" t="str">
        <f t="shared" si="581"/>
        <v/>
      </c>
      <c r="S2496" s="4"/>
      <c r="Y2496" s="18" t="str">
        <f t="shared" si="582"/>
        <v/>
      </c>
      <c r="AA2496" s="18" t="str">
        <f t="shared" si="573"/>
        <v/>
      </c>
      <c r="AB2496" s="18" t="str">
        <f t="shared" si="574"/>
        <v/>
      </c>
      <c r="AC2496" s="18" t="str">
        <f t="shared" si="583"/>
        <v/>
      </c>
      <c r="AD2496" s="18" t="str">
        <f t="shared" si="583"/>
        <v/>
      </c>
      <c r="AE2496" s="18" t="str">
        <f t="shared" si="584"/>
        <v/>
      </c>
      <c r="AG2496" s="95" t="str">
        <f>IF($C2496="", "", IF(IFERROR(INDEX(Ingredients!C$11:C$310, MATCH($C2496, Ingredients!$B$11:$B$310, 0)), "")="", "", IFERROR(INDEX(Ingredients!C$11:C$310, MATCH($C2496, Ingredients!$B$11:$B$310, 0)), "")))</f>
        <v/>
      </c>
      <c r="AH2496" s="105" t="str">
        <f>IF($C2496="", "", IF(IFERROR(INDEX(Ingredients!D$11:D$310, MATCH($C2496, Ingredients!$B$11:$B$310, 0)), "")="", "", IFERROR(INDEX(Ingredients!D$11:D$310, MATCH($C2496, Ingredients!$B$11:$B$310, 0)), "")))</f>
        <v/>
      </c>
      <c r="AI2496" s="106" t="str">
        <f>IF($C2496="", "", IF(IFERROR(INDEX(Ingredients!E$11:E$310, MATCH($C2496, Ingredients!$B$11:$B$310, 0)), "")="", "", IFERROR(INDEX(Ingredients!E$11:E$310, MATCH($C2496, Ingredients!$B$11:$B$310, 0)), "")))</f>
        <v/>
      </c>
      <c r="AJ2496" s="108" t="str">
        <f>IF($C2496="", "", IF(IFERROR(INDEX(Ingredients!F$11:F$310, MATCH($C2496, Ingredients!$B$11:$B$310, 0)), "")="", "", IFERROR(INDEX(Ingredients!F$11:F$310, MATCH($C2496, Ingredients!$B$11:$B$310, 0)), "")))</f>
        <v/>
      </c>
      <c r="AK2496" s="106" t="str">
        <f>IF($C2496="", "", IF(IFERROR(INDEX(Ingredients!G$11:G$310, MATCH($C2496, Ingredients!$B$11:$B$310, 0)), "")="", "", IFERROR(INDEX(Ingredients!G$11:G$310, MATCH($C2496, Ingredients!$B$11:$B$310, 0)), "")))</f>
        <v/>
      </c>
      <c r="AL2496" s="79" t="str">
        <f>IF($C2496="", "", IF(IFERROR(INDEX(Ingredients!H$11:H$310, MATCH($C2496, Ingredients!$B$11:$B$310, 0)), "")="", "", IFERROR(INDEX(Ingredients!H$11:H$310, MATCH($C2496, Ingredients!$B$11:$B$310, 0)), "")))</f>
        <v/>
      </c>
      <c r="AN2496" s="83" t="str">
        <f t="shared" si="575"/>
        <v/>
      </c>
      <c r="AP2496" s="114" t="str">
        <f t="shared" si="585"/>
        <v/>
      </c>
      <c r="AR2496" s="117" t="str">
        <f>IF($C2496="", "", IF(IFERROR(INDEX(Ingredients!$AI$11:$AI$310, MATCH($C2496, Ingredients!$B$11:$B$310, 0)), "")="", "", IFERROR(INDEX(Ingredients!$AI$11:$AI$310, MATCH($C2496, Ingredients!$B$11:$B$310, 0)), "")))</f>
        <v/>
      </c>
      <c r="AT2496" s="120" t="str">
        <f t="shared" si="586"/>
        <v/>
      </c>
      <c r="AV2496" s="90" t="str">
        <f t="shared" si="576"/>
        <v/>
      </c>
      <c r="AX2496" s="90" t="str">
        <f>IF($AV2496="", "", COUNTIF($AV$11:$AV$5010, "&lt;"&amp;$AV2496)+1+COUNTIF($AV$11:$AV2496, $AV2496)-1)</f>
        <v/>
      </c>
      <c r="AZ2496" s="111" t="str">
        <f>IF($B2496="", "", SUMIF('Shopping List'!$AV$11:$AV$25, $B2496, 'Shopping List'!$BN$11:$BN$25))</f>
        <v/>
      </c>
      <c r="BB2496" s="117" t="str">
        <f t="shared" si="587"/>
        <v/>
      </c>
    </row>
    <row r="2497" spans="1:54" x14ac:dyDescent="0.25">
      <c r="A2497" s="4"/>
      <c r="B2497" s="37"/>
      <c r="C2497" s="124"/>
      <c r="D2497" s="39"/>
      <c r="E2497" s="125"/>
      <c r="F2497" s="48"/>
      <c r="G2497" s="4"/>
      <c r="H2497" s="4"/>
      <c r="I2497" s="95" t="str">
        <f>IF($C2497="", "", IF(IFERROR(INDEX(Ingredients!$C$11:$C$310, MATCH($C2497, Ingredients!$B$11:$B$310, 0)), "")="", "", IFERROR(INDEX(Ingredients!$C$11:$C$310, MATCH($C2497, Ingredients!$B$11:$B$310, 0)), "")))</f>
        <v/>
      </c>
      <c r="J2497" s="73" t="str">
        <f>IF($B2497="", "", IF(IFERROR(INDEX(Meals!$C$11:$C$260, MATCH($B2497, Meals!$B$11:$B$260, 0)), "")="", "", IFERROR(INDEX(Meals!$C$11:$C$260, MATCH($B2497, Meals!$B$11:$B$260, 0)), "")))</f>
        <v/>
      </c>
      <c r="K2497" s="4"/>
      <c r="L2497" s="72" t="str">
        <f t="shared" si="577"/>
        <v/>
      </c>
      <c r="M2497" s="73" t="str">
        <f t="shared" si="578"/>
        <v/>
      </c>
      <c r="N2497" s="4"/>
      <c r="O2497" s="78" t="str">
        <f t="shared" si="579"/>
        <v/>
      </c>
      <c r="P2497" s="79" t="str">
        <f t="shared" si="580"/>
        <v/>
      </c>
      <c r="Q2497" s="4"/>
      <c r="R2497" s="90" t="str">
        <f t="shared" si="581"/>
        <v/>
      </c>
      <c r="S2497" s="4"/>
      <c r="Y2497" s="18" t="str">
        <f t="shared" si="582"/>
        <v/>
      </c>
      <c r="AA2497" s="18" t="str">
        <f t="shared" si="573"/>
        <v/>
      </c>
      <c r="AB2497" s="18" t="str">
        <f t="shared" si="574"/>
        <v/>
      </c>
      <c r="AC2497" s="18" t="str">
        <f t="shared" si="583"/>
        <v/>
      </c>
      <c r="AD2497" s="18" t="str">
        <f t="shared" si="583"/>
        <v/>
      </c>
      <c r="AE2497" s="18" t="str">
        <f t="shared" si="584"/>
        <v/>
      </c>
      <c r="AG2497" s="95" t="str">
        <f>IF($C2497="", "", IF(IFERROR(INDEX(Ingredients!C$11:C$310, MATCH($C2497, Ingredients!$B$11:$B$310, 0)), "")="", "", IFERROR(INDEX(Ingredients!C$11:C$310, MATCH($C2497, Ingredients!$B$11:$B$310, 0)), "")))</f>
        <v/>
      </c>
      <c r="AH2497" s="105" t="str">
        <f>IF($C2497="", "", IF(IFERROR(INDEX(Ingredients!D$11:D$310, MATCH($C2497, Ingredients!$B$11:$B$310, 0)), "")="", "", IFERROR(INDEX(Ingredients!D$11:D$310, MATCH($C2497, Ingredients!$B$11:$B$310, 0)), "")))</f>
        <v/>
      </c>
      <c r="AI2497" s="106" t="str">
        <f>IF($C2497="", "", IF(IFERROR(INDEX(Ingredients!E$11:E$310, MATCH($C2497, Ingredients!$B$11:$B$310, 0)), "")="", "", IFERROR(INDEX(Ingredients!E$11:E$310, MATCH($C2497, Ingredients!$B$11:$B$310, 0)), "")))</f>
        <v/>
      </c>
      <c r="AJ2497" s="108" t="str">
        <f>IF($C2497="", "", IF(IFERROR(INDEX(Ingredients!F$11:F$310, MATCH($C2497, Ingredients!$B$11:$B$310, 0)), "")="", "", IFERROR(INDEX(Ingredients!F$11:F$310, MATCH($C2497, Ingredients!$B$11:$B$310, 0)), "")))</f>
        <v/>
      </c>
      <c r="AK2497" s="106" t="str">
        <f>IF($C2497="", "", IF(IFERROR(INDEX(Ingredients!G$11:G$310, MATCH($C2497, Ingredients!$B$11:$B$310, 0)), "")="", "", IFERROR(INDEX(Ingredients!G$11:G$310, MATCH($C2497, Ingredients!$B$11:$B$310, 0)), "")))</f>
        <v/>
      </c>
      <c r="AL2497" s="79" t="str">
        <f>IF($C2497="", "", IF(IFERROR(INDEX(Ingredients!H$11:H$310, MATCH($C2497, Ingredients!$B$11:$B$310, 0)), "")="", "", IFERROR(INDEX(Ingredients!H$11:H$310, MATCH($C2497, Ingredients!$B$11:$B$310, 0)), "")))</f>
        <v/>
      </c>
      <c r="AN2497" s="83" t="str">
        <f t="shared" si="575"/>
        <v/>
      </c>
      <c r="AP2497" s="114" t="str">
        <f t="shared" si="585"/>
        <v/>
      </c>
      <c r="AR2497" s="117" t="str">
        <f>IF($C2497="", "", IF(IFERROR(INDEX(Ingredients!$AI$11:$AI$310, MATCH($C2497, Ingredients!$B$11:$B$310, 0)), "")="", "", IFERROR(INDEX(Ingredients!$AI$11:$AI$310, MATCH($C2497, Ingredients!$B$11:$B$310, 0)), "")))</f>
        <v/>
      </c>
      <c r="AT2497" s="120" t="str">
        <f t="shared" si="586"/>
        <v/>
      </c>
      <c r="AV2497" s="90" t="str">
        <f t="shared" si="576"/>
        <v/>
      </c>
      <c r="AX2497" s="90" t="str">
        <f>IF($AV2497="", "", COUNTIF($AV$11:$AV$5010, "&lt;"&amp;$AV2497)+1+COUNTIF($AV$11:$AV2497, $AV2497)-1)</f>
        <v/>
      </c>
      <c r="AZ2497" s="111" t="str">
        <f>IF($B2497="", "", SUMIF('Shopping List'!$AV$11:$AV$25, $B2497, 'Shopping List'!$BN$11:$BN$25))</f>
        <v/>
      </c>
      <c r="BB2497" s="117" t="str">
        <f t="shared" si="587"/>
        <v/>
      </c>
    </row>
    <row r="2498" spans="1:54" x14ac:dyDescent="0.25">
      <c r="A2498" s="4"/>
      <c r="B2498" s="37"/>
      <c r="C2498" s="124"/>
      <c r="D2498" s="39"/>
      <c r="E2498" s="125"/>
      <c r="F2498" s="48"/>
      <c r="G2498" s="4"/>
      <c r="H2498" s="4"/>
      <c r="I2498" s="95" t="str">
        <f>IF($C2498="", "", IF(IFERROR(INDEX(Ingredients!$C$11:$C$310, MATCH($C2498, Ingredients!$B$11:$B$310, 0)), "")="", "", IFERROR(INDEX(Ingredients!$C$11:$C$310, MATCH($C2498, Ingredients!$B$11:$B$310, 0)), "")))</f>
        <v/>
      </c>
      <c r="J2498" s="73" t="str">
        <f>IF($B2498="", "", IF(IFERROR(INDEX(Meals!$C$11:$C$260, MATCH($B2498, Meals!$B$11:$B$260, 0)), "")="", "", IFERROR(INDEX(Meals!$C$11:$C$260, MATCH($B2498, Meals!$B$11:$B$260, 0)), "")))</f>
        <v/>
      </c>
      <c r="K2498" s="4"/>
      <c r="L2498" s="72" t="str">
        <f t="shared" si="577"/>
        <v/>
      </c>
      <c r="M2498" s="73" t="str">
        <f t="shared" si="578"/>
        <v/>
      </c>
      <c r="N2498" s="4"/>
      <c r="O2498" s="78" t="str">
        <f t="shared" si="579"/>
        <v/>
      </c>
      <c r="P2498" s="79" t="str">
        <f t="shared" si="580"/>
        <v/>
      </c>
      <c r="Q2498" s="4"/>
      <c r="R2498" s="90" t="str">
        <f t="shared" si="581"/>
        <v/>
      </c>
      <c r="S2498" s="4"/>
      <c r="Y2498" s="18" t="str">
        <f t="shared" si="582"/>
        <v/>
      </c>
      <c r="AA2498" s="18" t="str">
        <f t="shared" si="573"/>
        <v/>
      </c>
      <c r="AB2498" s="18" t="str">
        <f t="shared" si="574"/>
        <v/>
      </c>
      <c r="AC2498" s="18" t="str">
        <f t="shared" si="583"/>
        <v/>
      </c>
      <c r="AD2498" s="18" t="str">
        <f t="shared" si="583"/>
        <v/>
      </c>
      <c r="AE2498" s="18" t="str">
        <f t="shared" si="584"/>
        <v/>
      </c>
      <c r="AG2498" s="95" t="str">
        <f>IF($C2498="", "", IF(IFERROR(INDEX(Ingredients!C$11:C$310, MATCH($C2498, Ingredients!$B$11:$B$310, 0)), "")="", "", IFERROR(INDEX(Ingredients!C$11:C$310, MATCH($C2498, Ingredients!$B$11:$B$310, 0)), "")))</f>
        <v/>
      </c>
      <c r="AH2498" s="105" t="str">
        <f>IF($C2498="", "", IF(IFERROR(INDEX(Ingredients!D$11:D$310, MATCH($C2498, Ingredients!$B$11:$B$310, 0)), "")="", "", IFERROR(INDEX(Ingredients!D$11:D$310, MATCH($C2498, Ingredients!$B$11:$B$310, 0)), "")))</f>
        <v/>
      </c>
      <c r="AI2498" s="106" t="str">
        <f>IF($C2498="", "", IF(IFERROR(INDEX(Ingredients!E$11:E$310, MATCH($C2498, Ingredients!$B$11:$B$310, 0)), "")="", "", IFERROR(INDEX(Ingredients!E$11:E$310, MATCH($C2498, Ingredients!$B$11:$B$310, 0)), "")))</f>
        <v/>
      </c>
      <c r="AJ2498" s="108" t="str">
        <f>IF($C2498="", "", IF(IFERROR(INDEX(Ingredients!F$11:F$310, MATCH($C2498, Ingredients!$B$11:$B$310, 0)), "")="", "", IFERROR(INDEX(Ingredients!F$11:F$310, MATCH($C2498, Ingredients!$B$11:$B$310, 0)), "")))</f>
        <v/>
      </c>
      <c r="AK2498" s="106" t="str">
        <f>IF($C2498="", "", IF(IFERROR(INDEX(Ingredients!G$11:G$310, MATCH($C2498, Ingredients!$B$11:$B$310, 0)), "")="", "", IFERROR(INDEX(Ingredients!G$11:G$310, MATCH($C2498, Ingredients!$B$11:$B$310, 0)), "")))</f>
        <v/>
      </c>
      <c r="AL2498" s="79" t="str">
        <f>IF($C2498="", "", IF(IFERROR(INDEX(Ingredients!H$11:H$310, MATCH($C2498, Ingredients!$B$11:$B$310, 0)), "")="", "", IFERROR(INDEX(Ingredients!H$11:H$310, MATCH($C2498, Ingredients!$B$11:$B$310, 0)), "")))</f>
        <v/>
      </c>
      <c r="AN2498" s="83" t="str">
        <f t="shared" si="575"/>
        <v/>
      </c>
      <c r="AP2498" s="114" t="str">
        <f t="shared" si="585"/>
        <v/>
      </c>
      <c r="AR2498" s="117" t="str">
        <f>IF($C2498="", "", IF(IFERROR(INDEX(Ingredients!$AI$11:$AI$310, MATCH($C2498, Ingredients!$B$11:$B$310, 0)), "")="", "", IFERROR(INDEX(Ingredients!$AI$11:$AI$310, MATCH($C2498, Ingredients!$B$11:$B$310, 0)), "")))</f>
        <v/>
      </c>
      <c r="AT2498" s="120" t="str">
        <f t="shared" si="586"/>
        <v/>
      </c>
      <c r="AV2498" s="90" t="str">
        <f t="shared" si="576"/>
        <v/>
      </c>
      <c r="AX2498" s="90" t="str">
        <f>IF($AV2498="", "", COUNTIF($AV$11:$AV$5010, "&lt;"&amp;$AV2498)+1+COUNTIF($AV$11:$AV2498, $AV2498)-1)</f>
        <v/>
      </c>
      <c r="AZ2498" s="111" t="str">
        <f>IF($B2498="", "", SUMIF('Shopping List'!$AV$11:$AV$25, $B2498, 'Shopping List'!$BN$11:$BN$25))</f>
        <v/>
      </c>
      <c r="BB2498" s="117" t="str">
        <f t="shared" si="587"/>
        <v/>
      </c>
    </row>
    <row r="2499" spans="1:54" x14ac:dyDescent="0.25">
      <c r="A2499" s="4"/>
      <c r="B2499" s="37"/>
      <c r="C2499" s="124"/>
      <c r="D2499" s="39"/>
      <c r="E2499" s="125"/>
      <c r="F2499" s="48"/>
      <c r="G2499" s="4"/>
      <c r="H2499" s="4"/>
      <c r="I2499" s="95" t="str">
        <f>IF($C2499="", "", IF(IFERROR(INDEX(Ingredients!$C$11:$C$310, MATCH($C2499, Ingredients!$B$11:$B$310, 0)), "")="", "", IFERROR(INDEX(Ingredients!$C$11:$C$310, MATCH($C2499, Ingredients!$B$11:$B$310, 0)), "")))</f>
        <v/>
      </c>
      <c r="J2499" s="73" t="str">
        <f>IF($B2499="", "", IF(IFERROR(INDEX(Meals!$C$11:$C$260, MATCH($B2499, Meals!$B$11:$B$260, 0)), "")="", "", IFERROR(INDEX(Meals!$C$11:$C$260, MATCH($B2499, Meals!$B$11:$B$260, 0)), "")))</f>
        <v/>
      </c>
      <c r="K2499" s="4"/>
      <c r="L2499" s="72" t="str">
        <f t="shared" si="577"/>
        <v/>
      </c>
      <c r="M2499" s="73" t="str">
        <f t="shared" si="578"/>
        <v/>
      </c>
      <c r="N2499" s="4"/>
      <c r="O2499" s="78" t="str">
        <f t="shared" si="579"/>
        <v/>
      </c>
      <c r="P2499" s="79" t="str">
        <f t="shared" si="580"/>
        <v/>
      </c>
      <c r="Q2499" s="4"/>
      <c r="R2499" s="90" t="str">
        <f t="shared" si="581"/>
        <v/>
      </c>
      <c r="S2499" s="4"/>
      <c r="Y2499" s="18" t="str">
        <f t="shared" si="582"/>
        <v/>
      </c>
      <c r="AA2499" s="18" t="str">
        <f t="shared" si="573"/>
        <v/>
      </c>
      <c r="AB2499" s="18" t="str">
        <f t="shared" si="574"/>
        <v/>
      </c>
      <c r="AC2499" s="18" t="str">
        <f t="shared" si="583"/>
        <v/>
      </c>
      <c r="AD2499" s="18" t="str">
        <f t="shared" si="583"/>
        <v/>
      </c>
      <c r="AE2499" s="18" t="str">
        <f t="shared" si="584"/>
        <v/>
      </c>
      <c r="AG2499" s="95" t="str">
        <f>IF($C2499="", "", IF(IFERROR(INDEX(Ingredients!C$11:C$310, MATCH($C2499, Ingredients!$B$11:$B$310, 0)), "")="", "", IFERROR(INDEX(Ingredients!C$11:C$310, MATCH($C2499, Ingredients!$B$11:$B$310, 0)), "")))</f>
        <v/>
      </c>
      <c r="AH2499" s="105" t="str">
        <f>IF($C2499="", "", IF(IFERROR(INDEX(Ingredients!D$11:D$310, MATCH($C2499, Ingredients!$B$11:$B$310, 0)), "")="", "", IFERROR(INDEX(Ingredients!D$11:D$310, MATCH($C2499, Ingredients!$B$11:$B$310, 0)), "")))</f>
        <v/>
      </c>
      <c r="AI2499" s="106" t="str">
        <f>IF($C2499="", "", IF(IFERROR(INDEX(Ingredients!E$11:E$310, MATCH($C2499, Ingredients!$B$11:$B$310, 0)), "")="", "", IFERROR(INDEX(Ingredients!E$11:E$310, MATCH($C2499, Ingredients!$B$11:$B$310, 0)), "")))</f>
        <v/>
      </c>
      <c r="AJ2499" s="108" t="str">
        <f>IF($C2499="", "", IF(IFERROR(INDEX(Ingredients!F$11:F$310, MATCH($C2499, Ingredients!$B$11:$B$310, 0)), "")="", "", IFERROR(INDEX(Ingredients!F$11:F$310, MATCH($C2499, Ingredients!$B$11:$B$310, 0)), "")))</f>
        <v/>
      </c>
      <c r="AK2499" s="106" t="str">
        <f>IF($C2499="", "", IF(IFERROR(INDEX(Ingredients!G$11:G$310, MATCH($C2499, Ingredients!$B$11:$B$310, 0)), "")="", "", IFERROR(INDEX(Ingredients!G$11:G$310, MATCH($C2499, Ingredients!$B$11:$B$310, 0)), "")))</f>
        <v/>
      </c>
      <c r="AL2499" s="79" t="str">
        <f>IF($C2499="", "", IF(IFERROR(INDEX(Ingredients!H$11:H$310, MATCH($C2499, Ingredients!$B$11:$B$310, 0)), "")="", "", IFERROR(INDEX(Ingredients!H$11:H$310, MATCH($C2499, Ingredients!$B$11:$B$310, 0)), "")))</f>
        <v/>
      </c>
      <c r="AN2499" s="83" t="str">
        <f t="shared" si="575"/>
        <v/>
      </c>
      <c r="AP2499" s="114" t="str">
        <f t="shared" si="585"/>
        <v/>
      </c>
      <c r="AR2499" s="117" t="str">
        <f>IF($C2499="", "", IF(IFERROR(INDEX(Ingredients!$AI$11:$AI$310, MATCH($C2499, Ingredients!$B$11:$B$310, 0)), "")="", "", IFERROR(INDEX(Ingredients!$AI$11:$AI$310, MATCH($C2499, Ingredients!$B$11:$B$310, 0)), "")))</f>
        <v/>
      </c>
      <c r="AT2499" s="120" t="str">
        <f t="shared" si="586"/>
        <v/>
      </c>
      <c r="AV2499" s="90" t="str">
        <f t="shared" si="576"/>
        <v/>
      </c>
      <c r="AX2499" s="90" t="str">
        <f>IF($AV2499="", "", COUNTIF($AV$11:$AV$5010, "&lt;"&amp;$AV2499)+1+COUNTIF($AV$11:$AV2499, $AV2499)-1)</f>
        <v/>
      </c>
      <c r="AZ2499" s="111" t="str">
        <f>IF($B2499="", "", SUMIF('Shopping List'!$AV$11:$AV$25, $B2499, 'Shopping List'!$BN$11:$BN$25))</f>
        <v/>
      </c>
      <c r="BB2499" s="117" t="str">
        <f t="shared" si="587"/>
        <v/>
      </c>
    </row>
    <row r="2500" spans="1:54" x14ac:dyDescent="0.25">
      <c r="A2500" s="4"/>
      <c r="B2500" s="37"/>
      <c r="C2500" s="124"/>
      <c r="D2500" s="39"/>
      <c r="E2500" s="125"/>
      <c r="F2500" s="48"/>
      <c r="G2500" s="4"/>
      <c r="H2500" s="4"/>
      <c r="I2500" s="95" t="str">
        <f>IF($C2500="", "", IF(IFERROR(INDEX(Ingredients!$C$11:$C$310, MATCH($C2500, Ingredients!$B$11:$B$310, 0)), "")="", "", IFERROR(INDEX(Ingredients!$C$11:$C$310, MATCH($C2500, Ingredients!$B$11:$B$310, 0)), "")))</f>
        <v/>
      </c>
      <c r="J2500" s="73" t="str">
        <f>IF($B2500="", "", IF(IFERROR(INDEX(Meals!$C$11:$C$260, MATCH($B2500, Meals!$B$11:$B$260, 0)), "")="", "", IFERROR(INDEX(Meals!$C$11:$C$260, MATCH($B2500, Meals!$B$11:$B$260, 0)), "")))</f>
        <v/>
      </c>
      <c r="K2500" s="4"/>
      <c r="L2500" s="72" t="str">
        <f t="shared" si="577"/>
        <v/>
      </c>
      <c r="M2500" s="73" t="str">
        <f t="shared" si="578"/>
        <v/>
      </c>
      <c r="N2500" s="4"/>
      <c r="O2500" s="78" t="str">
        <f t="shared" si="579"/>
        <v/>
      </c>
      <c r="P2500" s="79" t="str">
        <f t="shared" si="580"/>
        <v/>
      </c>
      <c r="Q2500" s="4"/>
      <c r="R2500" s="90" t="str">
        <f t="shared" si="581"/>
        <v/>
      </c>
      <c r="S2500" s="4"/>
      <c r="Y2500" s="18" t="str">
        <f t="shared" si="582"/>
        <v/>
      </c>
      <c r="AA2500" s="18" t="str">
        <f t="shared" si="573"/>
        <v/>
      </c>
      <c r="AB2500" s="18" t="str">
        <f t="shared" si="574"/>
        <v/>
      </c>
      <c r="AC2500" s="18" t="str">
        <f t="shared" si="583"/>
        <v/>
      </c>
      <c r="AD2500" s="18" t="str">
        <f t="shared" si="583"/>
        <v/>
      </c>
      <c r="AE2500" s="18" t="str">
        <f t="shared" si="584"/>
        <v/>
      </c>
      <c r="AG2500" s="95" t="str">
        <f>IF($C2500="", "", IF(IFERROR(INDEX(Ingredients!C$11:C$310, MATCH($C2500, Ingredients!$B$11:$B$310, 0)), "")="", "", IFERROR(INDEX(Ingredients!C$11:C$310, MATCH($C2500, Ingredients!$B$11:$B$310, 0)), "")))</f>
        <v/>
      </c>
      <c r="AH2500" s="105" t="str">
        <f>IF($C2500="", "", IF(IFERROR(INDEX(Ingredients!D$11:D$310, MATCH($C2500, Ingredients!$B$11:$B$310, 0)), "")="", "", IFERROR(INDEX(Ingredients!D$11:D$310, MATCH($C2500, Ingredients!$B$11:$B$310, 0)), "")))</f>
        <v/>
      </c>
      <c r="AI2500" s="106" t="str">
        <f>IF($C2500="", "", IF(IFERROR(INDEX(Ingredients!E$11:E$310, MATCH($C2500, Ingredients!$B$11:$B$310, 0)), "")="", "", IFERROR(INDEX(Ingredients!E$11:E$310, MATCH($C2500, Ingredients!$B$11:$B$310, 0)), "")))</f>
        <v/>
      </c>
      <c r="AJ2500" s="108" t="str">
        <f>IF($C2500="", "", IF(IFERROR(INDEX(Ingredients!F$11:F$310, MATCH($C2500, Ingredients!$B$11:$B$310, 0)), "")="", "", IFERROR(INDEX(Ingredients!F$11:F$310, MATCH($C2500, Ingredients!$B$11:$B$310, 0)), "")))</f>
        <v/>
      </c>
      <c r="AK2500" s="106" t="str">
        <f>IF($C2500="", "", IF(IFERROR(INDEX(Ingredients!G$11:G$310, MATCH($C2500, Ingredients!$B$11:$B$310, 0)), "")="", "", IFERROR(INDEX(Ingredients!G$11:G$310, MATCH($C2500, Ingredients!$B$11:$B$310, 0)), "")))</f>
        <v/>
      </c>
      <c r="AL2500" s="79" t="str">
        <f>IF($C2500="", "", IF(IFERROR(INDEX(Ingredients!H$11:H$310, MATCH($C2500, Ingredients!$B$11:$B$310, 0)), "")="", "", IFERROR(INDEX(Ingredients!H$11:H$310, MATCH($C2500, Ingredients!$B$11:$B$310, 0)), "")))</f>
        <v/>
      </c>
      <c r="AN2500" s="83" t="str">
        <f t="shared" si="575"/>
        <v/>
      </c>
      <c r="AP2500" s="114" t="str">
        <f t="shared" si="585"/>
        <v/>
      </c>
      <c r="AR2500" s="117" t="str">
        <f>IF($C2500="", "", IF(IFERROR(INDEX(Ingredients!$AI$11:$AI$310, MATCH($C2500, Ingredients!$B$11:$B$310, 0)), "")="", "", IFERROR(INDEX(Ingredients!$AI$11:$AI$310, MATCH($C2500, Ingredients!$B$11:$B$310, 0)), "")))</f>
        <v/>
      </c>
      <c r="AT2500" s="120" t="str">
        <f t="shared" si="586"/>
        <v/>
      </c>
      <c r="AV2500" s="90" t="str">
        <f t="shared" si="576"/>
        <v/>
      </c>
      <c r="AX2500" s="90" t="str">
        <f>IF($AV2500="", "", COUNTIF($AV$11:$AV$5010, "&lt;"&amp;$AV2500)+1+COUNTIF($AV$11:$AV2500, $AV2500)-1)</f>
        <v/>
      </c>
      <c r="AZ2500" s="111" t="str">
        <f>IF($B2500="", "", SUMIF('Shopping List'!$AV$11:$AV$25, $B2500, 'Shopping List'!$BN$11:$BN$25))</f>
        <v/>
      </c>
      <c r="BB2500" s="117" t="str">
        <f t="shared" si="587"/>
        <v/>
      </c>
    </row>
    <row r="2501" spans="1:54" x14ac:dyDescent="0.25">
      <c r="A2501" s="4"/>
      <c r="B2501" s="37"/>
      <c r="C2501" s="124"/>
      <c r="D2501" s="39"/>
      <c r="E2501" s="125"/>
      <c r="F2501" s="48"/>
      <c r="G2501" s="4"/>
      <c r="H2501" s="4"/>
      <c r="I2501" s="95" t="str">
        <f>IF($C2501="", "", IF(IFERROR(INDEX(Ingredients!$C$11:$C$310, MATCH($C2501, Ingredients!$B$11:$B$310, 0)), "")="", "", IFERROR(INDEX(Ingredients!$C$11:$C$310, MATCH($C2501, Ingredients!$B$11:$B$310, 0)), "")))</f>
        <v/>
      </c>
      <c r="J2501" s="73" t="str">
        <f>IF($B2501="", "", IF(IFERROR(INDEX(Meals!$C$11:$C$260, MATCH($B2501, Meals!$B$11:$B$260, 0)), "")="", "", IFERROR(INDEX(Meals!$C$11:$C$260, MATCH($B2501, Meals!$B$11:$B$260, 0)), "")))</f>
        <v/>
      </c>
      <c r="K2501" s="4"/>
      <c r="L2501" s="72" t="str">
        <f t="shared" si="577"/>
        <v/>
      </c>
      <c r="M2501" s="73" t="str">
        <f t="shared" si="578"/>
        <v/>
      </c>
      <c r="N2501" s="4"/>
      <c r="O2501" s="78" t="str">
        <f t="shared" si="579"/>
        <v/>
      </c>
      <c r="P2501" s="79" t="str">
        <f t="shared" si="580"/>
        <v/>
      </c>
      <c r="Q2501" s="4"/>
      <c r="R2501" s="90" t="str">
        <f t="shared" si="581"/>
        <v/>
      </c>
      <c r="S2501" s="4"/>
      <c r="Y2501" s="18" t="str">
        <f t="shared" si="582"/>
        <v/>
      </c>
      <c r="AA2501" s="18" t="str">
        <f t="shared" si="573"/>
        <v/>
      </c>
      <c r="AB2501" s="18" t="str">
        <f t="shared" si="574"/>
        <v/>
      </c>
      <c r="AC2501" s="18" t="str">
        <f t="shared" si="583"/>
        <v/>
      </c>
      <c r="AD2501" s="18" t="str">
        <f t="shared" si="583"/>
        <v/>
      </c>
      <c r="AE2501" s="18" t="str">
        <f t="shared" si="584"/>
        <v/>
      </c>
      <c r="AG2501" s="95" t="str">
        <f>IF($C2501="", "", IF(IFERROR(INDEX(Ingredients!C$11:C$310, MATCH($C2501, Ingredients!$B$11:$B$310, 0)), "")="", "", IFERROR(INDEX(Ingredients!C$11:C$310, MATCH($C2501, Ingredients!$B$11:$B$310, 0)), "")))</f>
        <v/>
      </c>
      <c r="AH2501" s="105" t="str">
        <f>IF($C2501="", "", IF(IFERROR(INDEX(Ingredients!D$11:D$310, MATCH($C2501, Ingredients!$B$11:$B$310, 0)), "")="", "", IFERROR(INDEX(Ingredients!D$11:D$310, MATCH($C2501, Ingredients!$B$11:$B$310, 0)), "")))</f>
        <v/>
      </c>
      <c r="AI2501" s="106" t="str">
        <f>IF($C2501="", "", IF(IFERROR(INDEX(Ingredients!E$11:E$310, MATCH($C2501, Ingredients!$B$11:$B$310, 0)), "")="", "", IFERROR(INDEX(Ingredients!E$11:E$310, MATCH($C2501, Ingredients!$B$11:$B$310, 0)), "")))</f>
        <v/>
      </c>
      <c r="AJ2501" s="108" t="str">
        <f>IF($C2501="", "", IF(IFERROR(INDEX(Ingredients!F$11:F$310, MATCH($C2501, Ingredients!$B$11:$B$310, 0)), "")="", "", IFERROR(INDEX(Ingredients!F$11:F$310, MATCH($C2501, Ingredients!$B$11:$B$310, 0)), "")))</f>
        <v/>
      </c>
      <c r="AK2501" s="106" t="str">
        <f>IF($C2501="", "", IF(IFERROR(INDEX(Ingredients!G$11:G$310, MATCH($C2501, Ingredients!$B$11:$B$310, 0)), "")="", "", IFERROR(INDEX(Ingredients!G$11:G$310, MATCH($C2501, Ingredients!$B$11:$B$310, 0)), "")))</f>
        <v/>
      </c>
      <c r="AL2501" s="79" t="str">
        <f>IF($C2501="", "", IF(IFERROR(INDEX(Ingredients!H$11:H$310, MATCH($C2501, Ingredients!$B$11:$B$310, 0)), "")="", "", IFERROR(INDEX(Ingredients!H$11:H$310, MATCH($C2501, Ingredients!$B$11:$B$310, 0)), "")))</f>
        <v/>
      </c>
      <c r="AN2501" s="83" t="str">
        <f t="shared" si="575"/>
        <v/>
      </c>
      <c r="AP2501" s="114" t="str">
        <f t="shared" si="585"/>
        <v/>
      </c>
      <c r="AR2501" s="117" t="str">
        <f>IF($C2501="", "", IF(IFERROR(INDEX(Ingredients!$AI$11:$AI$310, MATCH($C2501, Ingredients!$B$11:$B$310, 0)), "")="", "", IFERROR(INDEX(Ingredients!$AI$11:$AI$310, MATCH($C2501, Ingredients!$B$11:$B$310, 0)), "")))</f>
        <v/>
      </c>
      <c r="AT2501" s="120" t="str">
        <f t="shared" si="586"/>
        <v/>
      </c>
      <c r="AV2501" s="90" t="str">
        <f t="shared" si="576"/>
        <v/>
      </c>
      <c r="AX2501" s="90" t="str">
        <f>IF($AV2501="", "", COUNTIF($AV$11:$AV$5010, "&lt;"&amp;$AV2501)+1+COUNTIF($AV$11:$AV2501, $AV2501)-1)</f>
        <v/>
      </c>
      <c r="AZ2501" s="111" t="str">
        <f>IF($B2501="", "", SUMIF('Shopping List'!$AV$11:$AV$25, $B2501, 'Shopping List'!$BN$11:$BN$25))</f>
        <v/>
      </c>
      <c r="BB2501" s="117" t="str">
        <f t="shared" si="587"/>
        <v/>
      </c>
    </row>
    <row r="2502" spans="1:54" x14ac:dyDescent="0.25">
      <c r="A2502" s="4"/>
      <c r="B2502" s="37"/>
      <c r="C2502" s="124"/>
      <c r="D2502" s="39"/>
      <c r="E2502" s="125"/>
      <c r="F2502" s="48"/>
      <c r="G2502" s="4"/>
      <c r="H2502" s="4"/>
      <c r="I2502" s="95" t="str">
        <f>IF($C2502="", "", IF(IFERROR(INDEX(Ingredients!$C$11:$C$310, MATCH($C2502, Ingredients!$B$11:$B$310, 0)), "")="", "", IFERROR(INDEX(Ingredients!$C$11:$C$310, MATCH($C2502, Ingredients!$B$11:$B$310, 0)), "")))</f>
        <v/>
      </c>
      <c r="J2502" s="73" t="str">
        <f>IF($B2502="", "", IF(IFERROR(INDEX(Meals!$C$11:$C$260, MATCH($B2502, Meals!$B$11:$B$260, 0)), "")="", "", IFERROR(INDEX(Meals!$C$11:$C$260, MATCH($B2502, Meals!$B$11:$B$260, 0)), "")))</f>
        <v/>
      </c>
      <c r="K2502" s="4"/>
      <c r="L2502" s="72" t="str">
        <f t="shared" si="577"/>
        <v/>
      </c>
      <c r="M2502" s="73" t="str">
        <f t="shared" si="578"/>
        <v/>
      </c>
      <c r="N2502" s="4"/>
      <c r="O2502" s="78" t="str">
        <f t="shared" si="579"/>
        <v/>
      </c>
      <c r="P2502" s="79" t="str">
        <f t="shared" si="580"/>
        <v/>
      </c>
      <c r="Q2502" s="4"/>
      <c r="R2502" s="90" t="str">
        <f t="shared" si="581"/>
        <v/>
      </c>
      <c r="S2502" s="4"/>
      <c r="Y2502" s="18" t="str">
        <f t="shared" si="582"/>
        <v/>
      </c>
      <c r="AA2502" s="18" t="str">
        <f t="shared" si="573"/>
        <v/>
      </c>
      <c r="AB2502" s="18" t="str">
        <f t="shared" si="574"/>
        <v/>
      </c>
      <c r="AC2502" s="18" t="str">
        <f t="shared" si="583"/>
        <v/>
      </c>
      <c r="AD2502" s="18" t="str">
        <f t="shared" si="583"/>
        <v/>
      </c>
      <c r="AE2502" s="18" t="str">
        <f t="shared" si="584"/>
        <v/>
      </c>
      <c r="AG2502" s="95" t="str">
        <f>IF($C2502="", "", IF(IFERROR(INDEX(Ingredients!C$11:C$310, MATCH($C2502, Ingredients!$B$11:$B$310, 0)), "")="", "", IFERROR(INDEX(Ingredients!C$11:C$310, MATCH($C2502, Ingredients!$B$11:$B$310, 0)), "")))</f>
        <v/>
      </c>
      <c r="AH2502" s="105" t="str">
        <f>IF($C2502="", "", IF(IFERROR(INDEX(Ingredients!D$11:D$310, MATCH($C2502, Ingredients!$B$11:$B$310, 0)), "")="", "", IFERROR(INDEX(Ingredients!D$11:D$310, MATCH($C2502, Ingredients!$B$11:$B$310, 0)), "")))</f>
        <v/>
      </c>
      <c r="AI2502" s="106" t="str">
        <f>IF($C2502="", "", IF(IFERROR(INDEX(Ingredients!E$11:E$310, MATCH($C2502, Ingredients!$B$11:$B$310, 0)), "")="", "", IFERROR(INDEX(Ingredients!E$11:E$310, MATCH($C2502, Ingredients!$B$11:$B$310, 0)), "")))</f>
        <v/>
      </c>
      <c r="AJ2502" s="108" t="str">
        <f>IF($C2502="", "", IF(IFERROR(INDEX(Ingredients!F$11:F$310, MATCH($C2502, Ingredients!$B$11:$B$310, 0)), "")="", "", IFERROR(INDEX(Ingredients!F$11:F$310, MATCH($C2502, Ingredients!$B$11:$B$310, 0)), "")))</f>
        <v/>
      </c>
      <c r="AK2502" s="106" t="str">
        <f>IF($C2502="", "", IF(IFERROR(INDEX(Ingredients!G$11:G$310, MATCH($C2502, Ingredients!$B$11:$B$310, 0)), "")="", "", IFERROR(INDEX(Ingredients!G$11:G$310, MATCH($C2502, Ingredients!$B$11:$B$310, 0)), "")))</f>
        <v/>
      </c>
      <c r="AL2502" s="79" t="str">
        <f>IF($C2502="", "", IF(IFERROR(INDEX(Ingredients!H$11:H$310, MATCH($C2502, Ingredients!$B$11:$B$310, 0)), "")="", "", IFERROR(INDEX(Ingredients!H$11:H$310, MATCH($C2502, Ingredients!$B$11:$B$310, 0)), "")))</f>
        <v/>
      </c>
      <c r="AN2502" s="83" t="str">
        <f t="shared" si="575"/>
        <v/>
      </c>
      <c r="AP2502" s="114" t="str">
        <f t="shared" si="585"/>
        <v/>
      </c>
      <c r="AR2502" s="117" t="str">
        <f>IF($C2502="", "", IF(IFERROR(INDEX(Ingredients!$AI$11:$AI$310, MATCH($C2502, Ingredients!$B$11:$B$310, 0)), "")="", "", IFERROR(INDEX(Ingredients!$AI$11:$AI$310, MATCH($C2502, Ingredients!$B$11:$B$310, 0)), "")))</f>
        <v/>
      </c>
      <c r="AT2502" s="120" t="str">
        <f t="shared" si="586"/>
        <v/>
      </c>
      <c r="AV2502" s="90" t="str">
        <f t="shared" si="576"/>
        <v/>
      </c>
      <c r="AX2502" s="90" t="str">
        <f>IF($AV2502="", "", COUNTIF($AV$11:$AV$5010, "&lt;"&amp;$AV2502)+1+COUNTIF($AV$11:$AV2502, $AV2502)-1)</f>
        <v/>
      </c>
      <c r="AZ2502" s="111" t="str">
        <f>IF($B2502="", "", SUMIF('Shopping List'!$AV$11:$AV$25, $B2502, 'Shopping List'!$BN$11:$BN$25))</f>
        <v/>
      </c>
      <c r="BB2502" s="117" t="str">
        <f t="shared" si="587"/>
        <v/>
      </c>
    </row>
    <row r="2503" spans="1:54" x14ac:dyDescent="0.25">
      <c r="A2503" s="4"/>
      <c r="B2503" s="37"/>
      <c r="C2503" s="124"/>
      <c r="D2503" s="39"/>
      <c r="E2503" s="125"/>
      <c r="F2503" s="48"/>
      <c r="G2503" s="4"/>
      <c r="H2503" s="4"/>
      <c r="I2503" s="95" t="str">
        <f>IF($C2503="", "", IF(IFERROR(INDEX(Ingredients!$C$11:$C$310, MATCH($C2503, Ingredients!$B$11:$B$310, 0)), "")="", "", IFERROR(INDEX(Ingredients!$C$11:$C$310, MATCH($C2503, Ingredients!$B$11:$B$310, 0)), "")))</f>
        <v/>
      </c>
      <c r="J2503" s="73" t="str">
        <f>IF($B2503="", "", IF(IFERROR(INDEX(Meals!$C$11:$C$260, MATCH($B2503, Meals!$B$11:$B$260, 0)), "")="", "", IFERROR(INDEX(Meals!$C$11:$C$260, MATCH($B2503, Meals!$B$11:$B$260, 0)), "")))</f>
        <v/>
      </c>
      <c r="K2503" s="4"/>
      <c r="L2503" s="72" t="str">
        <f t="shared" si="577"/>
        <v/>
      </c>
      <c r="M2503" s="73" t="str">
        <f t="shared" si="578"/>
        <v/>
      </c>
      <c r="N2503" s="4"/>
      <c r="O2503" s="78" t="str">
        <f t="shared" si="579"/>
        <v/>
      </c>
      <c r="P2503" s="79" t="str">
        <f t="shared" si="580"/>
        <v/>
      </c>
      <c r="Q2503" s="4"/>
      <c r="R2503" s="90" t="str">
        <f t="shared" si="581"/>
        <v/>
      </c>
      <c r="S2503" s="4"/>
      <c r="Y2503" s="18" t="str">
        <f t="shared" si="582"/>
        <v/>
      </c>
      <c r="AA2503" s="18" t="str">
        <f t="shared" si="573"/>
        <v/>
      </c>
      <c r="AB2503" s="18" t="str">
        <f t="shared" si="574"/>
        <v/>
      </c>
      <c r="AC2503" s="18" t="str">
        <f t="shared" si="583"/>
        <v/>
      </c>
      <c r="AD2503" s="18" t="str">
        <f t="shared" si="583"/>
        <v/>
      </c>
      <c r="AE2503" s="18" t="str">
        <f t="shared" si="584"/>
        <v/>
      </c>
      <c r="AG2503" s="95" t="str">
        <f>IF($C2503="", "", IF(IFERROR(INDEX(Ingredients!C$11:C$310, MATCH($C2503, Ingredients!$B$11:$B$310, 0)), "")="", "", IFERROR(INDEX(Ingredients!C$11:C$310, MATCH($C2503, Ingredients!$B$11:$B$310, 0)), "")))</f>
        <v/>
      </c>
      <c r="AH2503" s="105" t="str">
        <f>IF($C2503="", "", IF(IFERROR(INDEX(Ingredients!D$11:D$310, MATCH($C2503, Ingredients!$B$11:$B$310, 0)), "")="", "", IFERROR(INDEX(Ingredients!D$11:D$310, MATCH($C2503, Ingredients!$B$11:$B$310, 0)), "")))</f>
        <v/>
      </c>
      <c r="AI2503" s="106" t="str">
        <f>IF($C2503="", "", IF(IFERROR(INDEX(Ingredients!E$11:E$310, MATCH($C2503, Ingredients!$B$11:$B$310, 0)), "")="", "", IFERROR(INDEX(Ingredients!E$11:E$310, MATCH($C2503, Ingredients!$B$11:$B$310, 0)), "")))</f>
        <v/>
      </c>
      <c r="AJ2503" s="108" t="str">
        <f>IF($C2503="", "", IF(IFERROR(INDEX(Ingredients!F$11:F$310, MATCH($C2503, Ingredients!$B$11:$B$310, 0)), "")="", "", IFERROR(INDEX(Ingredients!F$11:F$310, MATCH($C2503, Ingredients!$B$11:$B$310, 0)), "")))</f>
        <v/>
      </c>
      <c r="AK2503" s="106" t="str">
        <f>IF($C2503="", "", IF(IFERROR(INDEX(Ingredients!G$11:G$310, MATCH($C2503, Ingredients!$B$11:$B$310, 0)), "")="", "", IFERROR(INDEX(Ingredients!G$11:G$310, MATCH($C2503, Ingredients!$B$11:$B$310, 0)), "")))</f>
        <v/>
      </c>
      <c r="AL2503" s="79" t="str">
        <f>IF($C2503="", "", IF(IFERROR(INDEX(Ingredients!H$11:H$310, MATCH($C2503, Ingredients!$B$11:$B$310, 0)), "")="", "", IFERROR(INDEX(Ingredients!H$11:H$310, MATCH($C2503, Ingredients!$B$11:$B$310, 0)), "")))</f>
        <v/>
      </c>
      <c r="AN2503" s="83" t="str">
        <f t="shared" si="575"/>
        <v/>
      </c>
      <c r="AP2503" s="114" t="str">
        <f t="shared" si="585"/>
        <v/>
      </c>
      <c r="AR2503" s="117" t="str">
        <f>IF($C2503="", "", IF(IFERROR(INDEX(Ingredients!$AI$11:$AI$310, MATCH($C2503, Ingredients!$B$11:$B$310, 0)), "")="", "", IFERROR(INDEX(Ingredients!$AI$11:$AI$310, MATCH($C2503, Ingredients!$B$11:$B$310, 0)), "")))</f>
        <v/>
      </c>
      <c r="AT2503" s="120" t="str">
        <f t="shared" si="586"/>
        <v/>
      </c>
      <c r="AV2503" s="90" t="str">
        <f t="shared" si="576"/>
        <v/>
      </c>
      <c r="AX2503" s="90" t="str">
        <f>IF($AV2503="", "", COUNTIF($AV$11:$AV$5010, "&lt;"&amp;$AV2503)+1+COUNTIF($AV$11:$AV2503, $AV2503)-1)</f>
        <v/>
      </c>
      <c r="AZ2503" s="111" t="str">
        <f>IF($B2503="", "", SUMIF('Shopping List'!$AV$11:$AV$25, $B2503, 'Shopping List'!$BN$11:$BN$25))</f>
        <v/>
      </c>
      <c r="BB2503" s="117" t="str">
        <f t="shared" si="587"/>
        <v/>
      </c>
    </row>
    <row r="2504" spans="1:54" x14ac:dyDescent="0.25">
      <c r="A2504" s="4"/>
      <c r="B2504" s="37"/>
      <c r="C2504" s="124"/>
      <c r="D2504" s="39"/>
      <c r="E2504" s="125"/>
      <c r="F2504" s="48"/>
      <c r="G2504" s="4"/>
      <c r="H2504" s="4"/>
      <c r="I2504" s="95" t="str">
        <f>IF($C2504="", "", IF(IFERROR(INDEX(Ingredients!$C$11:$C$310, MATCH($C2504, Ingredients!$B$11:$B$310, 0)), "")="", "", IFERROR(INDEX(Ingredients!$C$11:$C$310, MATCH($C2504, Ingredients!$B$11:$B$310, 0)), "")))</f>
        <v/>
      </c>
      <c r="J2504" s="73" t="str">
        <f>IF($B2504="", "", IF(IFERROR(INDEX(Meals!$C$11:$C$260, MATCH($B2504, Meals!$B$11:$B$260, 0)), "")="", "", IFERROR(INDEX(Meals!$C$11:$C$260, MATCH($B2504, Meals!$B$11:$B$260, 0)), "")))</f>
        <v/>
      </c>
      <c r="K2504" s="4"/>
      <c r="L2504" s="72" t="str">
        <f t="shared" si="577"/>
        <v/>
      </c>
      <c r="M2504" s="73" t="str">
        <f t="shared" si="578"/>
        <v/>
      </c>
      <c r="N2504" s="4"/>
      <c r="O2504" s="78" t="str">
        <f t="shared" si="579"/>
        <v/>
      </c>
      <c r="P2504" s="79" t="str">
        <f t="shared" si="580"/>
        <v/>
      </c>
      <c r="Q2504" s="4"/>
      <c r="R2504" s="90" t="str">
        <f t="shared" si="581"/>
        <v/>
      </c>
      <c r="S2504" s="4"/>
      <c r="Y2504" s="18" t="str">
        <f t="shared" si="582"/>
        <v/>
      </c>
      <c r="AA2504" s="18" t="str">
        <f t="shared" si="573"/>
        <v/>
      </c>
      <c r="AB2504" s="18" t="str">
        <f t="shared" si="574"/>
        <v/>
      </c>
      <c r="AC2504" s="18" t="str">
        <f t="shared" si="583"/>
        <v/>
      </c>
      <c r="AD2504" s="18" t="str">
        <f t="shared" si="583"/>
        <v/>
      </c>
      <c r="AE2504" s="18" t="str">
        <f t="shared" si="584"/>
        <v/>
      </c>
      <c r="AG2504" s="95" t="str">
        <f>IF($C2504="", "", IF(IFERROR(INDEX(Ingredients!C$11:C$310, MATCH($C2504, Ingredients!$B$11:$B$310, 0)), "")="", "", IFERROR(INDEX(Ingredients!C$11:C$310, MATCH($C2504, Ingredients!$B$11:$B$310, 0)), "")))</f>
        <v/>
      </c>
      <c r="AH2504" s="105" t="str">
        <f>IF($C2504="", "", IF(IFERROR(INDEX(Ingredients!D$11:D$310, MATCH($C2504, Ingredients!$B$11:$B$310, 0)), "")="", "", IFERROR(INDEX(Ingredients!D$11:D$310, MATCH($C2504, Ingredients!$B$11:$B$310, 0)), "")))</f>
        <v/>
      </c>
      <c r="AI2504" s="106" t="str">
        <f>IF($C2504="", "", IF(IFERROR(INDEX(Ingredients!E$11:E$310, MATCH($C2504, Ingredients!$B$11:$B$310, 0)), "")="", "", IFERROR(INDEX(Ingredients!E$11:E$310, MATCH($C2504, Ingredients!$B$11:$B$310, 0)), "")))</f>
        <v/>
      </c>
      <c r="AJ2504" s="108" t="str">
        <f>IF($C2504="", "", IF(IFERROR(INDEX(Ingredients!F$11:F$310, MATCH($C2504, Ingredients!$B$11:$B$310, 0)), "")="", "", IFERROR(INDEX(Ingredients!F$11:F$310, MATCH($C2504, Ingredients!$B$11:$B$310, 0)), "")))</f>
        <v/>
      </c>
      <c r="AK2504" s="106" t="str">
        <f>IF($C2504="", "", IF(IFERROR(INDEX(Ingredients!G$11:G$310, MATCH($C2504, Ingredients!$B$11:$B$310, 0)), "")="", "", IFERROR(INDEX(Ingredients!G$11:G$310, MATCH($C2504, Ingredients!$B$11:$B$310, 0)), "")))</f>
        <v/>
      </c>
      <c r="AL2504" s="79" t="str">
        <f>IF($C2504="", "", IF(IFERROR(INDEX(Ingredients!H$11:H$310, MATCH($C2504, Ingredients!$B$11:$B$310, 0)), "")="", "", IFERROR(INDEX(Ingredients!H$11:H$310, MATCH($C2504, Ingredients!$B$11:$B$310, 0)), "")))</f>
        <v/>
      </c>
      <c r="AN2504" s="83" t="str">
        <f t="shared" si="575"/>
        <v/>
      </c>
      <c r="AP2504" s="114" t="str">
        <f t="shared" si="585"/>
        <v/>
      </c>
      <c r="AR2504" s="117" t="str">
        <f>IF($C2504="", "", IF(IFERROR(INDEX(Ingredients!$AI$11:$AI$310, MATCH($C2504, Ingredients!$B$11:$B$310, 0)), "")="", "", IFERROR(INDEX(Ingredients!$AI$11:$AI$310, MATCH($C2504, Ingredients!$B$11:$B$310, 0)), "")))</f>
        <v/>
      </c>
      <c r="AT2504" s="120" t="str">
        <f t="shared" si="586"/>
        <v/>
      </c>
      <c r="AV2504" s="90" t="str">
        <f t="shared" si="576"/>
        <v/>
      </c>
      <c r="AX2504" s="90" t="str">
        <f>IF($AV2504="", "", COUNTIF($AV$11:$AV$5010, "&lt;"&amp;$AV2504)+1+COUNTIF($AV$11:$AV2504, $AV2504)-1)</f>
        <v/>
      </c>
      <c r="AZ2504" s="111" t="str">
        <f>IF($B2504="", "", SUMIF('Shopping List'!$AV$11:$AV$25, $B2504, 'Shopping List'!$BN$11:$BN$25))</f>
        <v/>
      </c>
      <c r="BB2504" s="117" t="str">
        <f t="shared" si="587"/>
        <v/>
      </c>
    </row>
    <row r="2505" spans="1:54" x14ac:dyDescent="0.25">
      <c r="A2505" s="4"/>
      <c r="B2505" s="37"/>
      <c r="C2505" s="124"/>
      <c r="D2505" s="39"/>
      <c r="E2505" s="125"/>
      <c r="F2505" s="48"/>
      <c r="G2505" s="4"/>
      <c r="H2505" s="4"/>
      <c r="I2505" s="95" t="str">
        <f>IF($C2505="", "", IF(IFERROR(INDEX(Ingredients!$C$11:$C$310, MATCH($C2505, Ingredients!$B$11:$B$310, 0)), "")="", "", IFERROR(INDEX(Ingredients!$C$11:$C$310, MATCH($C2505, Ingredients!$B$11:$B$310, 0)), "")))</f>
        <v/>
      </c>
      <c r="J2505" s="73" t="str">
        <f>IF($B2505="", "", IF(IFERROR(INDEX(Meals!$C$11:$C$260, MATCH($B2505, Meals!$B$11:$B$260, 0)), "")="", "", IFERROR(INDEX(Meals!$C$11:$C$260, MATCH($B2505, Meals!$B$11:$B$260, 0)), "")))</f>
        <v/>
      </c>
      <c r="K2505" s="4"/>
      <c r="L2505" s="72" t="str">
        <f t="shared" si="577"/>
        <v/>
      </c>
      <c r="M2505" s="73" t="str">
        <f t="shared" si="578"/>
        <v/>
      </c>
      <c r="N2505" s="4"/>
      <c r="O2505" s="78" t="str">
        <f t="shared" si="579"/>
        <v/>
      </c>
      <c r="P2505" s="79" t="str">
        <f t="shared" si="580"/>
        <v/>
      </c>
      <c r="Q2505" s="4"/>
      <c r="R2505" s="90" t="str">
        <f t="shared" si="581"/>
        <v/>
      </c>
      <c r="S2505" s="4"/>
      <c r="Y2505" s="18" t="str">
        <f t="shared" si="582"/>
        <v/>
      </c>
      <c r="AA2505" s="18" t="str">
        <f t="shared" si="573"/>
        <v/>
      </c>
      <c r="AB2505" s="18" t="str">
        <f t="shared" si="574"/>
        <v/>
      </c>
      <c r="AC2505" s="18" t="str">
        <f t="shared" si="583"/>
        <v/>
      </c>
      <c r="AD2505" s="18" t="str">
        <f t="shared" si="583"/>
        <v/>
      </c>
      <c r="AE2505" s="18" t="str">
        <f t="shared" si="584"/>
        <v/>
      </c>
      <c r="AG2505" s="95" t="str">
        <f>IF($C2505="", "", IF(IFERROR(INDEX(Ingredients!C$11:C$310, MATCH($C2505, Ingredients!$B$11:$B$310, 0)), "")="", "", IFERROR(INDEX(Ingredients!C$11:C$310, MATCH($C2505, Ingredients!$B$11:$B$310, 0)), "")))</f>
        <v/>
      </c>
      <c r="AH2505" s="105" t="str">
        <f>IF($C2505="", "", IF(IFERROR(INDEX(Ingredients!D$11:D$310, MATCH($C2505, Ingredients!$B$11:$B$310, 0)), "")="", "", IFERROR(INDEX(Ingredients!D$11:D$310, MATCH($C2505, Ingredients!$B$11:$B$310, 0)), "")))</f>
        <v/>
      </c>
      <c r="AI2505" s="106" t="str">
        <f>IF($C2505="", "", IF(IFERROR(INDEX(Ingredients!E$11:E$310, MATCH($C2505, Ingredients!$B$11:$B$310, 0)), "")="", "", IFERROR(INDEX(Ingredients!E$11:E$310, MATCH($C2505, Ingredients!$B$11:$B$310, 0)), "")))</f>
        <v/>
      </c>
      <c r="AJ2505" s="108" t="str">
        <f>IF($C2505="", "", IF(IFERROR(INDEX(Ingredients!F$11:F$310, MATCH($C2505, Ingredients!$B$11:$B$310, 0)), "")="", "", IFERROR(INDEX(Ingredients!F$11:F$310, MATCH($C2505, Ingredients!$B$11:$B$310, 0)), "")))</f>
        <v/>
      </c>
      <c r="AK2505" s="106" t="str">
        <f>IF($C2505="", "", IF(IFERROR(INDEX(Ingredients!G$11:G$310, MATCH($C2505, Ingredients!$B$11:$B$310, 0)), "")="", "", IFERROR(INDEX(Ingredients!G$11:G$310, MATCH($C2505, Ingredients!$B$11:$B$310, 0)), "")))</f>
        <v/>
      </c>
      <c r="AL2505" s="79" t="str">
        <f>IF($C2505="", "", IF(IFERROR(INDEX(Ingredients!H$11:H$310, MATCH($C2505, Ingredients!$B$11:$B$310, 0)), "")="", "", IFERROR(INDEX(Ingredients!H$11:H$310, MATCH($C2505, Ingredients!$B$11:$B$310, 0)), "")))</f>
        <v/>
      </c>
      <c r="AN2505" s="83" t="str">
        <f t="shared" si="575"/>
        <v/>
      </c>
      <c r="AP2505" s="114" t="str">
        <f t="shared" si="585"/>
        <v/>
      </c>
      <c r="AR2505" s="117" t="str">
        <f>IF($C2505="", "", IF(IFERROR(INDEX(Ingredients!$AI$11:$AI$310, MATCH($C2505, Ingredients!$B$11:$B$310, 0)), "")="", "", IFERROR(INDEX(Ingredients!$AI$11:$AI$310, MATCH($C2505, Ingredients!$B$11:$B$310, 0)), "")))</f>
        <v/>
      </c>
      <c r="AT2505" s="120" t="str">
        <f t="shared" si="586"/>
        <v/>
      </c>
      <c r="AV2505" s="90" t="str">
        <f t="shared" si="576"/>
        <v/>
      </c>
      <c r="AX2505" s="90" t="str">
        <f>IF($AV2505="", "", COUNTIF($AV$11:$AV$5010, "&lt;"&amp;$AV2505)+1+COUNTIF($AV$11:$AV2505, $AV2505)-1)</f>
        <v/>
      </c>
      <c r="AZ2505" s="111" t="str">
        <f>IF($B2505="", "", SUMIF('Shopping List'!$AV$11:$AV$25, $B2505, 'Shopping List'!$BN$11:$BN$25))</f>
        <v/>
      </c>
      <c r="BB2505" s="117" t="str">
        <f t="shared" si="587"/>
        <v/>
      </c>
    </row>
    <row r="2506" spans="1:54" x14ac:dyDescent="0.25">
      <c r="A2506" s="4"/>
      <c r="B2506" s="37"/>
      <c r="C2506" s="124"/>
      <c r="D2506" s="39"/>
      <c r="E2506" s="125"/>
      <c r="F2506" s="48"/>
      <c r="G2506" s="4"/>
      <c r="H2506" s="4"/>
      <c r="I2506" s="95" t="str">
        <f>IF($C2506="", "", IF(IFERROR(INDEX(Ingredients!$C$11:$C$310, MATCH($C2506, Ingredients!$B$11:$B$310, 0)), "")="", "", IFERROR(INDEX(Ingredients!$C$11:$C$310, MATCH($C2506, Ingredients!$B$11:$B$310, 0)), "")))</f>
        <v/>
      </c>
      <c r="J2506" s="73" t="str">
        <f>IF($B2506="", "", IF(IFERROR(INDEX(Meals!$C$11:$C$260, MATCH($B2506, Meals!$B$11:$B$260, 0)), "")="", "", IFERROR(INDEX(Meals!$C$11:$C$260, MATCH($B2506, Meals!$B$11:$B$260, 0)), "")))</f>
        <v/>
      </c>
      <c r="K2506" s="4"/>
      <c r="L2506" s="72" t="str">
        <f t="shared" si="577"/>
        <v/>
      </c>
      <c r="M2506" s="73" t="str">
        <f t="shared" si="578"/>
        <v/>
      </c>
      <c r="N2506" s="4"/>
      <c r="O2506" s="78" t="str">
        <f t="shared" si="579"/>
        <v/>
      </c>
      <c r="P2506" s="79" t="str">
        <f t="shared" si="580"/>
        <v/>
      </c>
      <c r="Q2506" s="4"/>
      <c r="R2506" s="90" t="str">
        <f t="shared" si="581"/>
        <v/>
      </c>
      <c r="S2506" s="4"/>
      <c r="Y2506" s="18" t="str">
        <f t="shared" si="582"/>
        <v/>
      </c>
      <c r="AA2506" s="18" t="str">
        <f t="shared" si="573"/>
        <v/>
      </c>
      <c r="AB2506" s="18" t="str">
        <f t="shared" si="574"/>
        <v/>
      </c>
      <c r="AC2506" s="18" t="str">
        <f t="shared" si="583"/>
        <v/>
      </c>
      <c r="AD2506" s="18" t="str">
        <f t="shared" si="583"/>
        <v/>
      </c>
      <c r="AE2506" s="18" t="str">
        <f t="shared" si="584"/>
        <v/>
      </c>
      <c r="AG2506" s="95" t="str">
        <f>IF($C2506="", "", IF(IFERROR(INDEX(Ingredients!C$11:C$310, MATCH($C2506, Ingredients!$B$11:$B$310, 0)), "")="", "", IFERROR(INDEX(Ingredients!C$11:C$310, MATCH($C2506, Ingredients!$B$11:$B$310, 0)), "")))</f>
        <v/>
      </c>
      <c r="AH2506" s="105" t="str">
        <f>IF($C2506="", "", IF(IFERROR(INDEX(Ingredients!D$11:D$310, MATCH($C2506, Ingredients!$B$11:$B$310, 0)), "")="", "", IFERROR(INDEX(Ingredients!D$11:D$310, MATCH($C2506, Ingredients!$B$11:$B$310, 0)), "")))</f>
        <v/>
      </c>
      <c r="AI2506" s="106" t="str">
        <f>IF($C2506="", "", IF(IFERROR(INDEX(Ingredients!E$11:E$310, MATCH($C2506, Ingredients!$B$11:$B$310, 0)), "")="", "", IFERROR(INDEX(Ingredients!E$11:E$310, MATCH($C2506, Ingredients!$B$11:$B$310, 0)), "")))</f>
        <v/>
      </c>
      <c r="AJ2506" s="108" t="str">
        <f>IF($C2506="", "", IF(IFERROR(INDEX(Ingredients!F$11:F$310, MATCH($C2506, Ingredients!$B$11:$B$310, 0)), "")="", "", IFERROR(INDEX(Ingredients!F$11:F$310, MATCH($C2506, Ingredients!$B$11:$B$310, 0)), "")))</f>
        <v/>
      </c>
      <c r="AK2506" s="106" t="str">
        <f>IF($C2506="", "", IF(IFERROR(INDEX(Ingredients!G$11:G$310, MATCH($C2506, Ingredients!$B$11:$B$310, 0)), "")="", "", IFERROR(INDEX(Ingredients!G$11:G$310, MATCH($C2506, Ingredients!$B$11:$B$310, 0)), "")))</f>
        <v/>
      </c>
      <c r="AL2506" s="79" t="str">
        <f>IF($C2506="", "", IF(IFERROR(INDEX(Ingredients!H$11:H$310, MATCH($C2506, Ingredients!$B$11:$B$310, 0)), "")="", "", IFERROR(INDEX(Ingredients!H$11:H$310, MATCH($C2506, Ingredients!$B$11:$B$310, 0)), "")))</f>
        <v/>
      </c>
      <c r="AN2506" s="83" t="str">
        <f t="shared" si="575"/>
        <v/>
      </c>
      <c r="AP2506" s="114" t="str">
        <f t="shared" si="585"/>
        <v/>
      </c>
      <c r="AR2506" s="117" t="str">
        <f>IF($C2506="", "", IF(IFERROR(INDEX(Ingredients!$AI$11:$AI$310, MATCH($C2506, Ingredients!$B$11:$B$310, 0)), "")="", "", IFERROR(INDEX(Ingredients!$AI$11:$AI$310, MATCH($C2506, Ingredients!$B$11:$B$310, 0)), "")))</f>
        <v/>
      </c>
      <c r="AT2506" s="120" t="str">
        <f t="shared" si="586"/>
        <v/>
      </c>
      <c r="AV2506" s="90" t="str">
        <f t="shared" si="576"/>
        <v/>
      </c>
      <c r="AX2506" s="90" t="str">
        <f>IF($AV2506="", "", COUNTIF($AV$11:$AV$5010, "&lt;"&amp;$AV2506)+1+COUNTIF($AV$11:$AV2506, $AV2506)-1)</f>
        <v/>
      </c>
      <c r="AZ2506" s="111" t="str">
        <f>IF($B2506="", "", SUMIF('Shopping List'!$AV$11:$AV$25, $B2506, 'Shopping List'!$BN$11:$BN$25))</f>
        <v/>
      </c>
      <c r="BB2506" s="117" t="str">
        <f t="shared" si="587"/>
        <v/>
      </c>
    </row>
    <row r="2507" spans="1:54" x14ac:dyDescent="0.25">
      <c r="A2507" s="4"/>
      <c r="B2507" s="37"/>
      <c r="C2507" s="124"/>
      <c r="D2507" s="39"/>
      <c r="E2507" s="125"/>
      <c r="F2507" s="48"/>
      <c r="G2507" s="4"/>
      <c r="H2507" s="4"/>
      <c r="I2507" s="95" t="str">
        <f>IF($C2507="", "", IF(IFERROR(INDEX(Ingredients!$C$11:$C$310, MATCH($C2507, Ingredients!$B$11:$B$310, 0)), "")="", "", IFERROR(INDEX(Ingredients!$C$11:$C$310, MATCH($C2507, Ingredients!$B$11:$B$310, 0)), "")))</f>
        <v/>
      </c>
      <c r="J2507" s="73" t="str">
        <f>IF($B2507="", "", IF(IFERROR(INDEX(Meals!$C$11:$C$260, MATCH($B2507, Meals!$B$11:$B$260, 0)), "")="", "", IFERROR(INDEX(Meals!$C$11:$C$260, MATCH($B2507, Meals!$B$11:$B$260, 0)), "")))</f>
        <v/>
      </c>
      <c r="K2507" s="4"/>
      <c r="L2507" s="72" t="str">
        <f t="shared" si="577"/>
        <v/>
      </c>
      <c r="M2507" s="73" t="str">
        <f t="shared" si="578"/>
        <v/>
      </c>
      <c r="N2507" s="4"/>
      <c r="O2507" s="78" t="str">
        <f t="shared" si="579"/>
        <v/>
      </c>
      <c r="P2507" s="79" t="str">
        <f t="shared" si="580"/>
        <v/>
      </c>
      <c r="Q2507" s="4"/>
      <c r="R2507" s="90" t="str">
        <f t="shared" si="581"/>
        <v/>
      </c>
      <c r="S2507" s="4"/>
      <c r="Y2507" s="18" t="str">
        <f t="shared" si="582"/>
        <v/>
      </c>
      <c r="AA2507" s="18" t="str">
        <f t="shared" ref="AA2507:AA2570" si="588">IF($Y2507="", "", IF(AND(AA$5="X", B2507=""), $Y$6, IF(AND(NOT(B2507=""), COUNTIF(V$11:V$260, B2507)=0), $Y$7, "")))</f>
        <v/>
      </c>
      <c r="AB2507" s="18" t="str">
        <f t="shared" ref="AB2507:AB2570" si="589">IF($Y2507="", "", IF(AND(AB$5="X", C2507=""), $Y$6, IF(AND(NOT(C2507=""), COUNTIF(W$11:W$310, C2507)=0), $Y$7, "")))</f>
        <v/>
      </c>
      <c r="AC2507" s="18" t="str">
        <f t="shared" si="583"/>
        <v/>
      </c>
      <c r="AD2507" s="18" t="str">
        <f t="shared" si="583"/>
        <v/>
      </c>
      <c r="AE2507" s="18" t="str">
        <f t="shared" si="584"/>
        <v/>
      </c>
      <c r="AG2507" s="95" t="str">
        <f>IF($C2507="", "", IF(IFERROR(INDEX(Ingredients!C$11:C$310, MATCH($C2507, Ingredients!$B$11:$B$310, 0)), "")="", "", IFERROR(INDEX(Ingredients!C$11:C$310, MATCH($C2507, Ingredients!$B$11:$B$310, 0)), "")))</f>
        <v/>
      </c>
      <c r="AH2507" s="105" t="str">
        <f>IF($C2507="", "", IF(IFERROR(INDEX(Ingredients!D$11:D$310, MATCH($C2507, Ingredients!$B$11:$B$310, 0)), "")="", "", IFERROR(INDEX(Ingredients!D$11:D$310, MATCH($C2507, Ingredients!$B$11:$B$310, 0)), "")))</f>
        <v/>
      </c>
      <c r="AI2507" s="106" t="str">
        <f>IF($C2507="", "", IF(IFERROR(INDEX(Ingredients!E$11:E$310, MATCH($C2507, Ingredients!$B$11:$B$310, 0)), "")="", "", IFERROR(INDEX(Ingredients!E$11:E$310, MATCH($C2507, Ingredients!$B$11:$B$310, 0)), "")))</f>
        <v/>
      </c>
      <c r="AJ2507" s="108" t="str">
        <f>IF($C2507="", "", IF(IFERROR(INDEX(Ingredients!F$11:F$310, MATCH($C2507, Ingredients!$B$11:$B$310, 0)), "")="", "", IFERROR(INDEX(Ingredients!F$11:F$310, MATCH($C2507, Ingredients!$B$11:$B$310, 0)), "")))</f>
        <v/>
      </c>
      <c r="AK2507" s="106" t="str">
        <f>IF($C2507="", "", IF(IFERROR(INDEX(Ingredients!G$11:G$310, MATCH($C2507, Ingredients!$B$11:$B$310, 0)), "")="", "", IFERROR(INDEX(Ingredients!G$11:G$310, MATCH($C2507, Ingredients!$B$11:$B$310, 0)), "")))</f>
        <v/>
      </c>
      <c r="AL2507" s="79" t="str">
        <f>IF($C2507="", "", IF(IFERROR(INDEX(Ingredients!H$11:H$310, MATCH($C2507, Ingredients!$B$11:$B$310, 0)), "")="", "", IFERROR(INDEX(Ingredients!H$11:H$310, MATCH($C2507, Ingredients!$B$11:$B$310, 0)), "")))</f>
        <v/>
      </c>
      <c r="AN2507" s="83" t="str">
        <f t="shared" ref="AN2507:AN2570" si="590">IF($D2507="", "", IFERROR(IF($AK2507=$AI2507, $AJ2507/$AH2507, $AJ2507), ""))</f>
        <v/>
      </c>
      <c r="AP2507" s="114" t="str">
        <f t="shared" si="585"/>
        <v/>
      </c>
      <c r="AR2507" s="117" t="str">
        <f>IF($C2507="", "", IF(IFERROR(INDEX(Ingredients!$AI$11:$AI$310, MATCH($C2507, Ingredients!$B$11:$B$310, 0)), "")="", "", IFERROR(INDEX(Ingredients!$AI$11:$AI$310, MATCH($C2507, Ingredients!$B$11:$B$310, 0)), "")))</f>
        <v/>
      </c>
      <c r="AT2507" s="120" t="str">
        <f t="shared" si="586"/>
        <v/>
      </c>
      <c r="AV2507" s="90" t="str">
        <f t="shared" ref="AV2507:AV2570" si="591">IF($AT$8="", "", IF($B2507=$AT$8, $E2507, ""))</f>
        <v/>
      </c>
      <c r="AX2507" s="90" t="str">
        <f>IF($AV2507="", "", COUNTIF($AV$11:$AV$5010, "&lt;"&amp;$AV2507)+1+COUNTIF($AV$11:$AV2507, $AV2507)-1)</f>
        <v/>
      </c>
      <c r="AZ2507" s="111" t="str">
        <f>IF($B2507="", "", SUMIF('Shopping List'!$AV$11:$AV$25, $B2507, 'Shopping List'!$BN$11:$BN$25))</f>
        <v/>
      </c>
      <c r="BB2507" s="117" t="str">
        <f t="shared" si="587"/>
        <v/>
      </c>
    </row>
    <row r="2508" spans="1:54" x14ac:dyDescent="0.25">
      <c r="A2508" s="4"/>
      <c r="B2508" s="37"/>
      <c r="C2508" s="124"/>
      <c r="D2508" s="39"/>
      <c r="E2508" s="125"/>
      <c r="F2508" s="48"/>
      <c r="G2508" s="4"/>
      <c r="H2508" s="4"/>
      <c r="I2508" s="95" t="str">
        <f>IF($C2508="", "", IF(IFERROR(INDEX(Ingredients!$C$11:$C$310, MATCH($C2508, Ingredients!$B$11:$B$310, 0)), "")="", "", IFERROR(INDEX(Ingredients!$C$11:$C$310, MATCH($C2508, Ingredients!$B$11:$B$310, 0)), "")))</f>
        <v/>
      </c>
      <c r="J2508" s="73" t="str">
        <f>IF($B2508="", "", IF(IFERROR(INDEX(Meals!$C$11:$C$260, MATCH($B2508, Meals!$B$11:$B$260, 0)), "")="", "", IFERROR(INDEX(Meals!$C$11:$C$260, MATCH($B2508, Meals!$B$11:$B$260, 0)), "")))</f>
        <v/>
      </c>
      <c r="K2508" s="4"/>
      <c r="L2508" s="72" t="str">
        <f t="shared" ref="L2508:L2571" si="592">IF($D2508="", "", IFERROR(ROUND($AN2508*$D2508, 0), ""))</f>
        <v/>
      </c>
      <c r="M2508" s="73" t="str">
        <f t="shared" ref="M2508:M2571" si="593">IFERROR(ROUND($L2508/$J2508, 0), "")</f>
        <v/>
      </c>
      <c r="N2508" s="4"/>
      <c r="O2508" s="78" t="str">
        <f t="shared" ref="O2508:O2571" si="594">IF($D2508="", "", IFERROR(ROUND($AP2508*$D2508, 2), ""))</f>
        <v/>
      </c>
      <c r="P2508" s="79" t="str">
        <f t="shared" ref="P2508:P2571" si="595">IFERROR(ROUND($O2508/$J2508, 2), "")</f>
        <v/>
      </c>
      <c r="Q2508" s="4"/>
      <c r="R2508" s="90" t="str">
        <f t="shared" ref="R2508:R2571" si="596">IF(OR($D2508="", $AR2508=""), "", IF($AR2508&gt;=$D2508, $V$3, $V$4))</f>
        <v/>
      </c>
      <c r="S2508" s="4"/>
      <c r="Y2508" s="18" t="str">
        <f t="shared" ref="Y2508:Y2571" si="597">IF(COUNTIF($B2508:$F2508, "")=5, "", "X")</f>
        <v/>
      </c>
      <c r="AA2508" s="18" t="str">
        <f t="shared" si="588"/>
        <v/>
      </c>
      <c r="AB2508" s="18" t="str">
        <f t="shared" si="589"/>
        <v/>
      </c>
      <c r="AC2508" s="18" t="str">
        <f t="shared" ref="AC2508:AD2571" si="598">IF($Y2508="", "", IF(AND(AC$5="X", D2508=""), $Y$6, IF(AND(NOT(D2508=""), ISNUMBER(D2508)=FALSE), $Y$7, "")))</f>
        <v/>
      </c>
      <c r="AD2508" s="18" t="str">
        <f t="shared" si="598"/>
        <v/>
      </c>
      <c r="AE2508" s="18" t="str">
        <f t="shared" ref="AE2508:AE2571" si="599">IF($Y2508="", "", IF(AND(AE$5="X", F2508=""), $Y$6, ""))</f>
        <v/>
      </c>
      <c r="AG2508" s="95" t="str">
        <f>IF($C2508="", "", IF(IFERROR(INDEX(Ingredients!C$11:C$310, MATCH($C2508, Ingredients!$B$11:$B$310, 0)), "")="", "", IFERROR(INDEX(Ingredients!C$11:C$310, MATCH($C2508, Ingredients!$B$11:$B$310, 0)), "")))</f>
        <v/>
      </c>
      <c r="AH2508" s="105" t="str">
        <f>IF($C2508="", "", IF(IFERROR(INDEX(Ingredients!D$11:D$310, MATCH($C2508, Ingredients!$B$11:$B$310, 0)), "")="", "", IFERROR(INDEX(Ingredients!D$11:D$310, MATCH($C2508, Ingredients!$B$11:$B$310, 0)), "")))</f>
        <v/>
      </c>
      <c r="AI2508" s="106" t="str">
        <f>IF($C2508="", "", IF(IFERROR(INDEX(Ingredients!E$11:E$310, MATCH($C2508, Ingredients!$B$11:$B$310, 0)), "")="", "", IFERROR(INDEX(Ingredients!E$11:E$310, MATCH($C2508, Ingredients!$B$11:$B$310, 0)), "")))</f>
        <v/>
      </c>
      <c r="AJ2508" s="108" t="str">
        <f>IF($C2508="", "", IF(IFERROR(INDEX(Ingredients!F$11:F$310, MATCH($C2508, Ingredients!$B$11:$B$310, 0)), "")="", "", IFERROR(INDEX(Ingredients!F$11:F$310, MATCH($C2508, Ingredients!$B$11:$B$310, 0)), "")))</f>
        <v/>
      </c>
      <c r="AK2508" s="106" t="str">
        <f>IF($C2508="", "", IF(IFERROR(INDEX(Ingredients!G$11:G$310, MATCH($C2508, Ingredients!$B$11:$B$310, 0)), "")="", "", IFERROR(INDEX(Ingredients!G$11:G$310, MATCH($C2508, Ingredients!$B$11:$B$310, 0)), "")))</f>
        <v/>
      </c>
      <c r="AL2508" s="79" t="str">
        <f>IF($C2508="", "", IF(IFERROR(INDEX(Ingredients!H$11:H$310, MATCH($C2508, Ingredients!$B$11:$B$310, 0)), "")="", "", IFERROR(INDEX(Ingredients!H$11:H$310, MATCH($C2508, Ingredients!$B$11:$B$310, 0)), "")))</f>
        <v/>
      </c>
      <c r="AN2508" s="83" t="str">
        <f t="shared" si="590"/>
        <v/>
      </c>
      <c r="AP2508" s="114" t="str">
        <f t="shared" ref="AP2508:AP2571" si="600">IF($D2508="", "", IFERROR(IF($AK2508=$AI2508, $AL2508/$AH2508, $AL2508), ""))</f>
        <v/>
      </c>
      <c r="AR2508" s="117" t="str">
        <f>IF($C2508="", "", IF(IFERROR(INDEX(Ingredients!$AI$11:$AI$310, MATCH($C2508, Ingredients!$B$11:$B$310, 0)), "")="", "", IFERROR(INDEX(Ingredients!$AI$11:$AI$310, MATCH($C2508, Ingredients!$B$11:$B$310, 0)), "")))</f>
        <v/>
      </c>
      <c r="AT2508" s="120" t="str">
        <f t="shared" ref="AT2508:AT2571" si="601">IF(OR($B2508="", $R2508=""), "", CONCATENATE($B2508, " - ", $R2508))</f>
        <v/>
      </c>
      <c r="AV2508" s="90" t="str">
        <f t="shared" si="591"/>
        <v/>
      </c>
      <c r="AX2508" s="90" t="str">
        <f>IF($AV2508="", "", COUNTIF($AV$11:$AV$5010, "&lt;"&amp;$AV2508)+1+COUNTIF($AV$11:$AV2508, $AV2508)-1)</f>
        <v/>
      </c>
      <c r="AZ2508" s="111" t="str">
        <f>IF($B2508="", "", SUMIF('Shopping List'!$AV$11:$AV$25, $B2508, 'Shopping List'!$BN$11:$BN$25))</f>
        <v/>
      </c>
      <c r="BB2508" s="117" t="str">
        <f t="shared" ref="BB2508:BB2571" si="602">IF(OR($AZ2508="", $AZ2508=0), "", IFERROR($D2508*$AZ2508, ""))</f>
        <v/>
      </c>
    </row>
    <row r="2509" spans="1:54" x14ac:dyDescent="0.25">
      <c r="A2509" s="4"/>
      <c r="B2509" s="37"/>
      <c r="C2509" s="124"/>
      <c r="D2509" s="39"/>
      <c r="E2509" s="125"/>
      <c r="F2509" s="48"/>
      <c r="G2509" s="4"/>
      <c r="H2509" s="4"/>
      <c r="I2509" s="95" t="str">
        <f>IF($C2509="", "", IF(IFERROR(INDEX(Ingredients!$C$11:$C$310, MATCH($C2509, Ingredients!$B$11:$B$310, 0)), "")="", "", IFERROR(INDEX(Ingredients!$C$11:$C$310, MATCH($C2509, Ingredients!$B$11:$B$310, 0)), "")))</f>
        <v/>
      </c>
      <c r="J2509" s="73" t="str">
        <f>IF($B2509="", "", IF(IFERROR(INDEX(Meals!$C$11:$C$260, MATCH($B2509, Meals!$B$11:$B$260, 0)), "")="", "", IFERROR(INDEX(Meals!$C$11:$C$260, MATCH($B2509, Meals!$B$11:$B$260, 0)), "")))</f>
        <v/>
      </c>
      <c r="K2509" s="4"/>
      <c r="L2509" s="72" t="str">
        <f t="shared" si="592"/>
        <v/>
      </c>
      <c r="M2509" s="73" t="str">
        <f t="shared" si="593"/>
        <v/>
      </c>
      <c r="N2509" s="4"/>
      <c r="O2509" s="78" t="str">
        <f t="shared" si="594"/>
        <v/>
      </c>
      <c r="P2509" s="79" t="str">
        <f t="shared" si="595"/>
        <v/>
      </c>
      <c r="Q2509" s="4"/>
      <c r="R2509" s="90" t="str">
        <f t="shared" si="596"/>
        <v/>
      </c>
      <c r="S2509" s="4"/>
      <c r="Y2509" s="18" t="str">
        <f t="shared" si="597"/>
        <v/>
      </c>
      <c r="AA2509" s="18" t="str">
        <f t="shared" si="588"/>
        <v/>
      </c>
      <c r="AB2509" s="18" t="str">
        <f t="shared" si="589"/>
        <v/>
      </c>
      <c r="AC2509" s="18" t="str">
        <f t="shared" si="598"/>
        <v/>
      </c>
      <c r="AD2509" s="18" t="str">
        <f t="shared" si="598"/>
        <v/>
      </c>
      <c r="AE2509" s="18" t="str">
        <f t="shared" si="599"/>
        <v/>
      </c>
      <c r="AG2509" s="95" t="str">
        <f>IF($C2509="", "", IF(IFERROR(INDEX(Ingredients!C$11:C$310, MATCH($C2509, Ingredients!$B$11:$B$310, 0)), "")="", "", IFERROR(INDEX(Ingredients!C$11:C$310, MATCH($C2509, Ingredients!$B$11:$B$310, 0)), "")))</f>
        <v/>
      </c>
      <c r="AH2509" s="105" t="str">
        <f>IF($C2509="", "", IF(IFERROR(INDEX(Ingredients!D$11:D$310, MATCH($C2509, Ingredients!$B$11:$B$310, 0)), "")="", "", IFERROR(INDEX(Ingredients!D$11:D$310, MATCH($C2509, Ingredients!$B$11:$B$310, 0)), "")))</f>
        <v/>
      </c>
      <c r="AI2509" s="106" t="str">
        <f>IF($C2509="", "", IF(IFERROR(INDEX(Ingredients!E$11:E$310, MATCH($C2509, Ingredients!$B$11:$B$310, 0)), "")="", "", IFERROR(INDEX(Ingredients!E$11:E$310, MATCH($C2509, Ingredients!$B$11:$B$310, 0)), "")))</f>
        <v/>
      </c>
      <c r="AJ2509" s="108" t="str">
        <f>IF($C2509="", "", IF(IFERROR(INDEX(Ingredients!F$11:F$310, MATCH($C2509, Ingredients!$B$11:$B$310, 0)), "")="", "", IFERROR(INDEX(Ingredients!F$11:F$310, MATCH($C2509, Ingredients!$B$11:$B$310, 0)), "")))</f>
        <v/>
      </c>
      <c r="AK2509" s="106" t="str">
        <f>IF($C2509="", "", IF(IFERROR(INDEX(Ingredients!G$11:G$310, MATCH($C2509, Ingredients!$B$11:$B$310, 0)), "")="", "", IFERROR(INDEX(Ingredients!G$11:G$310, MATCH($C2509, Ingredients!$B$11:$B$310, 0)), "")))</f>
        <v/>
      </c>
      <c r="AL2509" s="79" t="str">
        <f>IF($C2509="", "", IF(IFERROR(INDEX(Ingredients!H$11:H$310, MATCH($C2509, Ingredients!$B$11:$B$310, 0)), "")="", "", IFERROR(INDEX(Ingredients!H$11:H$310, MATCH($C2509, Ingredients!$B$11:$B$310, 0)), "")))</f>
        <v/>
      </c>
      <c r="AN2509" s="83" t="str">
        <f t="shared" si="590"/>
        <v/>
      </c>
      <c r="AP2509" s="114" t="str">
        <f t="shared" si="600"/>
        <v/>
      </c>
      <c r="AR2509" s="117" t="str">
        <f>IF($C2509="", "", IF(IFERROR(INDEX(Ingredients!$AI$11:$AI$310, MATCH($C2509, Ingredients!$B$11:$B$310, 0)), "")="", "", IFERROR(INDEX(Ingredients!$AI$11:$AI$310, MATCH($C2509, Ingredients!$B$11:$B$310, 0)), "")))</f>
        <v/>
      </c>
      <c r="AT2509" s="120" t="str">
        <f t="shared" si="601"/>
        <v/>
      </c>
      <c r="AV2509" s="90" t="str">
        <f t="shared" si="591"/>
        <v/>
      </c>
      <c r="AX2509" s="90" t="str">
        <f>IF($AV2509="", "", COUNTIF($AV$11:$AV$5010, "&lt;"&amp;$AV2509)+1+COUNTIF($AV$11:$AV2509, $AV2509)-1)</f>
        <v/>
      </c>
      <c r="AZ2509" s="111" t="str">
        <f>IF($B2509="", "", SUMIF('Shopping List'!$AV$11:$AV$25, $B2509, 'Shopping List'!$BN$11:$BN$25))</f>
        <v/>
      </c>
      <c r="BB2509" s="117" t="str">
        <f t="shared" si="602"/>
        <v/>
      </c>
    </row>
    <row r="2510" spans="1:54" x14ac:dyDescent="0.25">
      <c r="A2510" s="4"/>
      <c r="B2510" s="37"/>
      <c r="C2510" s="124"/>
      <c r="D2510" s="39"/>
      <c r="E2510" s="125"/>
      <c r="F2510" s="48"/>
      <c r="G2510" s="4"/>
      <c r="H2510" s="4"/>
      <c r="I2510" s="95" t="str">
        <f>IF($C2510="", "", IF(IFERROR(INDEX(Ingredients!$C$11:$C$310, MATCH($C2510, Ingredients!$B$11:$B$310, 0)), "")="", "", IFERROR(INDEX(Ingredients!$C$11:$C$310, MATCH($C2510, Ingredients!$B$11:$B$310, 0)), "")))</f>
        <v/>
      </c>
      <c r="J2510" s="73" t="str">
        <f>IF($B2510="", "", IF(IFERROR(INDEX(Meals!$C$11:$C$260, MATCH($B2510, Meals!$B$11:$B$260, 0)), "")="", "", IFERROR(INDEX(Meals!$C$11:$C$260, MATCH($B2510, Meals!$B$11:$B$260, 0)), "")))</f>
        <v/>
      </c>
      <c r="K2510" s="4"/>
      <c r="L2510" s="72" t="str">
        <f t="shared" si="592"/>
        <v/>
      </c>
      <c r="M2510" s="73" t="str">
        <f t="shared" si="593"/>
        <v/>
      </c>
      <c r="N2510" s="4"/>
      <c r="O2510" s="78" t="str">
        <f t="shared" si="594"/>
        <v/>
      </c>
      <c r="P2510" s="79" t="str">
        <f t="shared" si="595"/>
        <v/>
      </c>
      <c r="Q2510" s="4"/>
      <c r="R2510" s="90" t="str">
        <f t="shared" si="596"/>
        <v/>
      </c>
      <c r="S2510" s="4"/>
      <c r="Y2510" s="18" t="str">
        <f t="shared" si="597"/>
        <v/>
      </c>
      <c r="AA2510" s="18" t="str">
        <f t="shared" si="588"/>
        <v/>
      </c>
      <c r="AB2510" s="18" t="str">
        <f t="shared" si="589"/>
        <v/>
      </c>
      <c r="AC2510" s="18" t="str">
        <f t="shared" si="598"/>
        <v/>
      </c>
      <c r="AD2510" s="18" t="str">
        <f t="shared" si="598"/>
        <v/>
      </c>
      <c r="AE2510" s="18" t="str">
        <f t="shared" si="599"/>
        <v/>
      </c>
      <c r="AG2510" s="95" t="str">
        <f>IF($C2510="", "", IF(IFERROR(INDEX(Ingredients!C$11:C$310, MATCH($C2510, Ingredients!$B$11:$B$310, 0)), "")="", "", IFERROR(INDEX(Ingredients!C$11:C$310, MATCH($C2510, Ingredients!$B$11:$B$310, 0)), "")))</f>
        <v/>
      </c>
      <c r="AH2510" s="105" t="str">
        <f>IF($C2510="", "", IF(IFERROR(INDEX(Ingredients!D$11:D$310, MATCH($C2510, Ingredients!$B$11:$B$310, 0)), "")="", "", IFERROR(INDEX(Ingredients!D$11:D$310, MATCH($C2510, Ingredients!$B$11:$B$310, 0)), "")))</f>
        <v/>
      </c>
      <c r="AI2510" s="106" t="str">
        <f>IF($C2510="", "", IF(IFERROR(INDEX(Ingredients!E$11:E$310, MATCH($C2510, Ingredients!$B$11:$B$310, 0)), "")="", "", IFERROR(INDEX(Ingredients!E$11:E$310, MATCH($C2510, Ingredients!$B$11:$B$310, 0)), "")))</f>
        <v/>
      </c>
      <c r="AJ2510" s="108" t="str">
        <f>IF($C2510="", "", IF(IFERROR(INDEX(Ingredients!F$11:F$310, MATCH($C2510, Ingredients!$B$11:$B$310, 0)), "")="", "", IFERROR(INDEX(Ingredients!F$11:F$310, MATCH($C2510, Ingredients!$B$11:$B$310, 0)), "")))</f>
        <v/>
      </c>
      <c r="AK2510" s="106" t="str">
        <f>IF($C2510="", "", IF(IFERROR(INDEX(Ingredients!G$11:G$310, MATCH($C2510, Ingredients!$B$11:$B$310, 0)), "")="", "", IFERROR(INDEX(Ingredients!G$11:G$310, MATCH($C2510, Ingredients!$B$11:$B$310, 0)), "")))</f>
        <v/>
      </c>
      <c r="AL2510" s="79" t="str">
        <f>IF($C2510="", "", IF(IFERROR(INDEX(Ingredients!H$11:H$310, MATCH($C2510, Ingredients!$B$11:$B$310, 0)), "")="", "", IFERROR(INDEX(Ingredients!H$11:H$310, MATCH($C2510, Ingredients!$B$11:$B$310, 0)), "")))</f>
        <v/>
      </c>
      <c r="AN2510" s="83" t="str">
        <f t="shared" si="590"/>
        <v/>
      </c>
      <c r="AP2510" s="114" t="str">
        <f t="shared" si="600"/>
        <v/>
      </c>
      <c r="AR2510" s="117" t="str">
        <f>IF($C2510="", "", IF(IFERROR(INDEX(Ingredients!$AI$11:$AI$310, MATCH($C2510, Ingredients!$B$11:$B$310, 0)), "")="", "", IFERROR(INDEX(Ingredients!$AI$11:$AI$310, MATCH($C2510, Ingredients!$B$11:$B$310, 0)), "")))</f>
        <v/>
      </c>
      <c r="AT2510" s="120" t="str">
        <f t="shared" si="601"/>
        <v/>
      </c>
      <c r="AV2510" s="90" t="str">
        <f t="shared" si="591"/>
        <v/>
      </c>
      <c r="AX2510" s="90" t="str">
        <f>IF($AV2510="", "", COUNTIF($AV$11:$AV$5010, "&lt;"&amp;$AV2510)+1+COUNTIF($AV$11:$AV2510, $AV2510)-1)</f>
        <v/>
      </c>
      <c r="AZ2510" s="111" t="str">
        <f>IF($B2510="", "", SUMIF('Shopping List'!$AV$11:$AV$25, $B2510, 'Shopping List'!$BN$11:$BN$25))</f>
        <v/>
      </c>
      <c r="BB2510" s="117" t="str">
        <f t="shared" si="602"/>
        <v/>
      </c>
    </row>
    <row r="2511" spans="1:54" x14ac:dyDescent="0.25">
      <c r="A2511" s="4"/>
      <c r="B2511" s="37"/>
      <c r="C2511" s="124"/>
      <c r="D2511" s="39"/>
      <c r="E2511" s="125"/>
      <c r="F2511" s="48"/>
      <c r="G2511" s="4"/>
      <c r="H2511" s="4"/>
      <c r="I2511" s="95" t="str">
        <f>IF($C2511="", "", IF(IFERROR(INDEX(Ingredients!$C$11:$C$310, MATCH($C2511, Ingredients!$B$11:$B$310, 0)), "")="", "", IFERROR(INDEX(Ingredients!$C$11:$C$310, MATCH($C2511, Ingredients!$B$11:$B$310, 0)), "")))</f>
        <v/>
      </c>
      <c r="J2511" s="73" t="str">
        <f>IF($B2511="", "", IF(IFERROR(INDEX(Meals!$C$11:$C$260, MATCH($B2511, Meals!$B$11:$B$260, 0)), "")="", "", IFERROR(INDEX(Meals!$C$11:$C$260, MATCH($B2511, Meals!$B$11:$B$260, 0)), "")))</f>
        <v/>
      </c>
      <c r="K2511" s="4"/>
      <c r="L2511" s="72" t="str">
        <f t="shared" si="592"/>
        <v/>
      </c>
      <c r="M2511" s="73" t="str">
        <f t="shared" si="593"/>
        <v/>
      </c>
      <c r="N2511" s="4"/>
      <c r="O2511" s="78" t="str">
        <f t="shared" si="594"/>
        <v/>
      </c>
      <c r="P2511" s="79" t="str">
        <f t="shared" si="595"/>
        <v/>
      </c>
      <c r="Q2511" s="4"/>
      <c r="R2511" s="90" t="str">
        <f t="shared" si="596"/>
        <v/>
      </c>
      <c r="S2511" s="4"/>
      <c r="Y2511" s="18" t="str">
        <f t="shared" si="597"/>
        <v/>
      </c>
      <c r="AA2511" s="18" t="str">
        <f t="shared" si="588"/>
        <v/>
      </c>
      <c r="AB2511" s="18" t="str">
        <f t="shared" si="589"/>
        <v/>
      </c>
      <c r="AC2511" s="18" t="str">
        <f t="shared" si="598"/>
        <v/>
      </c>
      <c r="AD2511" s="18" t="str">
        <f t="shared" si="598"/>
        <v/>
      </c>
      <c r="AE2511" s="18" t="str">
        <f t="shared" si="599"/>
        <v/>
      </c>
      <c r="AG2511" s="95" t="str">
        <f>IF($C2511="", "", IF(IFERROR(INDEX(Ingredients!C$11:C$310, MATCH($C2511, Ingredients!$B$11:$B$310, 0)), "")="", "", IFERROR(INDEX(Ingredients!C$11:C$310, MATCH($C2511, Ingredients!$B$11:$B$310, 0)), "")))</f>
        <v/>
      </c>
      <c r="AH2511" s="105" t="str">
        <f>IF($C2511="", "", IF(IFERROR(INDEX(Ingredients!D$11:D$310, MATCH($C2511, Ingredients!$B$11:$B$310, 0)), "")="", "", IFERROR(INDEX(Ingredients!D$11:D$310, MATCH($C2511, Ingredients!$B$11:$B$310, 0)), "")))</f>
        <v/>
      </c>
      <c r="AI2511" s="106" t="str">
        <f>IF($C2511="", "", IF(IFERROR(INDEX(Ingredients!E$11:E$310, MATCH($C2511, Ingredients!$B$11:$B$310, 0)), "")="", "", IFERROR(INDEX(Ingredients!E$11:E$310, MATCH($C2511, Ingredients!$B$11:$B$310, 0)), "")))</f>
        <v/>
      </c>
      <c r="AJ2511" s="108" t="str">
        <f>IF($C2511="", "", IF(IFERROR(INDEX(Ingredients!F$11:F$310, MATCH($C2511, Ingredients!$B$11:$B$310, 0)), "")="", "", IFERROR(INDEX(Ingredients!F$11:F$310, MATCH($C2511, Ingredients!$B$11:$B$310, 0)), "")))</f>
        <v/>
      </c>
      <c r="AK2511" s="106" t="str">
        <f>IF($C2511="", "", IF(IFERROR(INDEX(Ingredients!G$11:G$310, MATCH($C2511, Ingredients!$B$11:$B$310, 0)), "")="", "", IFERROR(INDEX(Ingredients!G$11:G$310, MATCH($C2511, Ingredients!$B$11:$B$310, 0)), "")))</f>
        <v/>
      </c>
      <c r="AL2511" s="79" t="str">
        <f>IF($C2511="", "", IF(IFERROR(INDEX(Ingredients!H$11:H$310, MATCH($C2511, Ingredients!$B$11:$B$310, 0)), "")="", "", IFERROR(INDEX(Ingredients!H$11:H$310, MATCH($C2511, Ingredients!$B$11:$B$310, 0)), "")))</f>
        <v/>
      </c>
      <c r="AN2511" s="83" t="str">
        <f t="shared" si="590"/>
        <v/>
      </c>
      <c r="AP2511" s="114" t="str">
        <f t="shared" si="600"/>
        <v/>
      </c>
      <c r="AR2511" s="117" t="str">
        <f>IF($C2511="", "", IF(IFERROR(INDEX(Ingredients!$AI$11:$AI$310, MATCH($C2511, Ingredients!$B$11:$B$310, 0)), "")="", "", IFERROR(INDEX(Ingredients!$AI$11:$AI$310, MATCH($C2511, Ingredients!$B$11:$B$310, 0)), "")))</f>
        <v/>
      </c>
      <c r="AT2511" s="120" t="str">
        <f t="shared" si="601"/>
        <v/>
      </c>
      <c r="AV2511" s="90" t="str">
        <f t="shared" si="591"/>
        <v/>
      </c>
      <c r="AX2511" s="90" t="str">
        <f>IF($AV2511="", "", COUNTIF($AV$11:$AV$5010, "&lt;"&amp;$AV2511)+1+COUNTIF($AV$11:$AV2511, $AV2511)-1)</f>
        <v/>
      </c>
      <c r="AZ2511" s="111" t="str">
        <f>IF($B2511="", "", SUMIF('Shopping List'!$AV$11:$AV$25, $B2511, 'Shopping List'!$BN$11:$BN$25))</f>
        <v/>
      </c>
      <c r="BB2511" s="117" t="str">
        <f t="shared" si="602"/>
        <v/>
      </c>
    </row>
    <row r="2512" spans="1:54" x14ac:dyDescent="0.25">
      <c r="A2512" s="4"/>
      <c r="B2512" s="37"/>
      <c r="C2512" s="124"/>
      <c r="D2512" s="39"/>
      <c r="E2512" s="125"/>
      <c r="F2512" s="48"/>
      <c r="G2512" s="4"/>
      <c r="H2512" s="4"/>
      <c r="I2512" s="95" t="str">
        <f>IF($C2512="", "", IF(IFERROR(INDEX(Ingredients!$C$11:$C$310, MATCH($C2512, Ingredients!$B$11:$B$310, 0)), "")="", "", IFERROR(INDEX(Ingredients!$C$11:$C$310, MATCH($C2512, Ingredients!$B$11:$B$310, 0)), "")))</f>
        <v/>
      </c>
      <c r="J2512" s="73" t="str">
        <f>IF($B2512="", "", IF(IFERROR(INDEX(Meals!$C$11:$C$260, MATCH($B2512, Meals!$B$11:$B$260, 0)), "")="", "", IFERROR(INDEX(Meals!$C$11:$C$260, MATCH($B2512, Meals!$B$11:$B$260, 0)), "")))</f>
        <v/>
      </c>
      <c r="K2512" s="4"/>
      <c r="L2512" s="72" t="str">
        <f t="shared" si="592"/>
        <v/>
      </c>
      <c r="M2512" s="73" t="str">
        <f t="shared" si="593"/>
        <v/>
      </c>
      <c r="N2512" s="4"/>
      <c r="O2512" s="78" t="str">
        <f t="shared" si="594"/>
        <v/>
      </c>
      <c r="P2512" s="79" t="str">
        <f t="shared" si="595"/>
        <v/>
      </c>
      <c r="Q2512" s="4"/>
      <c r="R2512" s="90" t="str">
        <f t="shared" si="596"/>
        <v/>
      </c>
      <c r="S2512" s="4"/>
      <c r="Y2512" s="18" t="str">
        <f t="shared" si="597"/>
        <v/>
      </c>
      <c r="AA2512" s="18" t="str">
        <f t="shared" si="588"/>
        <v/>
      </c>
      <c r="AB2512" s="18" t="str">
        <f t="shared" si="589"/>
        <v/>
      </c>
      <c r="AC2512" s="18" t="str">
        <f t="shared" si="598"/>
        <v/>
      </c>
      <c r="AD2512" s="18" t="str">
        <f t="shared" si="598"/>
        <v/>
      </c>
      <c r="AE2512" s="18" t="str">
        <f t="shared" si="599"/>
        <v/>
      </c>
      <c r="AG2512" s="95" t="str">
        <f>IF($C2512="", "", IF(IFERROR(INDEX(Ingredients!C$11:C$310, MATCH($C2512, Ingredients!$B$11:$B$310, 0)), "")="", "", IFERROR(INDEX(Ingredients!C$11:C$310, MATCH($C2512, Ingredients!$B$11:$B$310, 0)), "")))</f>
        <v/>
      </c>
      <c r="AH2512" s="105" t="str">
        <f>IF($C2512="", "", IF(IFERROR(INDEX(Ingredients!D$11:D$310, MATCH($C2512, Ingredients!$B$11:$B$310, 0)), "")="", "", IFERROR(INDEX(Ingredients!D$11:D$310, MATCH($C2512, Ingredients!$B$11:$B$310, 0)), "")))</f>
        <v/>
      </c>
      <c r="AI2512" s="106" t="str">
        <f>IF($C2512="", "", IF(IFERROR(INDEX(Ingredients!E$11:E$310, MATCH($C2512, Ingredients!$B$11:$B$310, 0)), "")="", "", IFERROR(INDEX(Ingredients!E$11:E$310, MATCH($C2512, Ingredients!$B$11:$B$310, 0)), "")))</f>
        <v/>
      </c>
      <c r="AJ2512" s="108" t="str">
        <f>IF($C2512="", "", IF(IFERROR(INDEX(Ingredients!F$11:F$310, MATCH($C2512, Ingredients!$B$11:$B$310, 0)), "")="", "", IFERROR(INDEX(Ingredients!F$11:F$310, MATCH($C2512, Ingredients!$B$11:$B$310, 0)), "")))</f>
        <v/>
      </c>
      <c r="AK2512" s="106" t="str">
        <f>IF($C2512="", "", IF(IFERROR(INDEX(Ingredients!G$11:G$310, MATCH($C2512, Ingredients!$B$11:$B$310, 0)), "")="", "", IFERROR(INDEX(Ingredients!G$11:G$310, MATCH($C2512, Ingredients!$B$11:$B$310, 0)), "")))</f>
        <v/>
      </c>
      <c r="AL2512" s="79" t="str">
        <f>IF($C2512="", "", IF(IFERROR(INDEX(Ingredients!H$11:H$310, MATCH($C2512, Ingredients!$B$11:$B$310, 0)), "")="", "", IFERROR(INDEX(Ingredients!H$11:H$310, MATCH($C2512, Ingredients!$B$11:$B$310, 0)), "")))</f>
        <v/>
      </c>
      <c r="AN2512" s="83" t="str">
        <f t="shared" si="590"/>
        <v/>
      </c>
      <c r="AP2512" s="114" t="str">
        <f t="shared" si="600"/>
        <v/>
      </c>
      <c r="AR2512" s="117" t="str">
        <f>IF($C2512="", "", IF(IFERROR(INDEX(Ingredients!$AI$11:$AI$310, MATCH($C2512, Ingredients!$B$11:$B$310, 0)), "")="", "", IFERROR(INDEX(Ingredients!$AI$11:$AI$310, MATCH($C2512, Ingredients!$B$11:$B$310, 0)), "")))</f>
        <v/>
      </c>
      <c r="AT2512" s="120" t="str">
        <f t="shared" si="601"/>
        <v/>
      </c>
      <c r="AV2512" s="90" t="str">
        <f t="shared" si="591"/>
        <v/>
      </c>
      <c r="AX2512" s="90" t="str">
        <f>IF($AV2512="", "", COUNTIF($AV$11:$AV$5010, "&lt;"&amp;$AV2512)+1+COUNTIF($AV$11:$AV2512, $AV2512)-1)</f>
        <v/>
      </c>
      <c r="AZ2512" s="111" t="str">
        <f>IF($B2512="", "", SUMIF('Shopping List'!$AV$11:$AV$25, $B2512, 'Shopping List'!$BN$11:$BN$25))</f>
        <v/>
      </c>
      <c r="BB2512" s="117" t="str">
        <f t="shared" si="602"/>
        <v/>
      </c>
    </row>
    <row r="2513" spans="1:54" x14ac:dyDescent="0.25">
      <c r="A2513" s="4"/>
      <c r="B2513" s="37"/>
      <c r="C2513" s="124"/>
      <c r="D2513" s="39"/>
      <c r="E2513" s="125"/>
      <c r="F2513" s="48"/>
      <c r="G2513" s="4"/>
      <c r="H2513" s="4"/>
      <c r="I2513" s="95" t="str">
        <f>IF($C2513="", "", IF(IFERROR(INDEX(Ingredients!$C$11:$C$310, MATCH($C2513, Ingredients!$B$11:$B$310, 0)), "")="", "", IFERROR(INDEX(Ingredients!$C$11:$C$310, MATCH($C2513, Ingredients!$B$11:$B$310, 0)), "")))</f>
        <v/>
      </c>
      <c r="J2513" s="73" t="str">
        <f>IF($B2513="", "", IF(IFERROR(INDEX(Meals!$C$11:$C$260, MATCH($B2513, Meals!$B$11:$B$260, 0)), "")="", "", IFERROR(INDEX(Meals!$C$11:$C$260, MATCH($B2513, Meals!$B$11:$B$260, 0)), "")))</f>
        <v/>
      </c>
      <c r="K2513" s="4"/>
      <c r="L2513" s="72" t="str">
        <f t="shared" si="592"/>
        <v/>
      </c>
      <c r="M2513" s="73" t="str">
        <f t="shared" si="593"/>
        <v/>
      </c>
      <c r="N2513" s="4"/>
      <c r="O2513" s="78" t="str">
        <f t="shared" si="594"/>
        <v/>
      </c>
      <c r="P2513" s="79" t="str">
        <f t="shared" si="595"/>
        <v/>
      </c>
      <c r="Q2513" s="4"/>
      <c r="R2513" s="90" t="str">
        <f t="shared" si="596"/>
        <v/>
      </c>
      <c r="S2513" s="4"/>
      <c r="Y2513" s="18" t="str">
        <f t="shared" si="597"/>
        <v/>
      </c>
      <c r="AA2513" s="18" t="str">
        <f t="shared" si="588"/>
        <v/>
      </c>
      <c r="AB2513" s="18" t="str">
        <f t="shared" si="589"/>
        <v/>
      </c>
      <c r="AC2513" s="18" t="str">
        <f t="shared" si="598"/>
        <v/>
      </c>
      <c r="AD2513" s="18" t="str">
        <f t="shared" si="598"/>
        <v/>
      </c>
      <c r="AE2513" s="18" t="str">
        <f t="shared" si="599"/>
        <v/>
      </c>
      <c r="AG2513" s="95" t="str">
        <f>IF($C2513="", "", IF(IFERROR(INDEX(Ingredients!C$11:C$310, MATCH($C2513, Ingredients!$B$11:$B$310, 0)), "")="", "", IFERROR(INDEX(Ingredients!C$11:C$310, MATCH($C2513, Ingredients!$B$11:$B$310, 0)), "")))</f>
        <v/>
      </c>
      <c r="AH2513" s="105" t="str">
        <f>IF($C2513="", "", IF(IFERROR(INDEX(Ingredients!D$11:D$310, MATCH($C2513, Ingredients!$B$11:$B$310, 0)), "")="", "", IFERROR(INDEX(Ingredients!D$11:D$310, MATCH($C2513, Ingredients!$B$11:$B$310, 0)), "")))</f>
        <v/>
      </c>
      <c r="AI2513" s="106" t="str">
        <f>IF($C2513="", "", IF(IFERROR(INDEX(Ingredients!E$11:E$310, MATCH($C2513, Ingredients!$B$11:$B$310, 0)), "")="", "", IFERROR(INDEX(Ingredients!E$11:E$310, MATCH($C2513, Ingredients!$B$11:$B$310, 0)), "")))</f>
        <v/>
      </c>
      <c r="AJ2513" s="108" t="str">
        <f>IF($C2513="", "", IF(IFERROR(INDEX(Ingredients!F$11:F$310, MATCH($C2513, Ingredients!$B$11:$B$310, 0)), "")="", "", IFERROR(INDEX(Ingredients!F$11:F$310, MATCH($C2513, Ingredients!$B$11:$B$310, 0)), "")))</f>
        <v/>
      </c>
      <c r="AK2513" s="106" t="str">
        <f>IF($C2513="", "", IF(IFERROR(INDEX(Ingredients!G$11:G$310, MATCH($C2513, Ingredients!$B$11:$B$310, 0)), "")="", "", IFERROR(INDEX(Ingredients!G$11:G$310, MATCH($C2513, Ingredients!$B$11:$B$310, 0)), "")))</f>
        <v/>
      </c>
      <c r="AL2513" s="79" t="str">
        <f>IF($C2513="", "", IF(IFERROR(INDEX(Ingredients!H$11:H$310, MATCH($C2513, Ingredients!$B$11:$B$310, 0)), "")="", "", IFERROR(INDEX(Ingredients!H$11:H$310, MATCH($C2513, Ingredients!$B$11:$B$310, 0)), "")))</f>
        <v/>
      </c>
      <c r="AN2513" s="83" t="str">
        <f t="shared" si="590"/>
        <v/>
      </c>
      <c r="AP2513" s="114" t="str">
        <f t="shared" si="600"/>
        <v/>
      </c>
      <c r="AR2513" s="117" t="str">
        <f>IF($C2513="", "", IF(IFERROR(INDEX(Ingredients!$AI$11:$AI$310, MATCH($C2513, Ingredients!$B$11:$B$310, 0)), "")="", "", IFERROR(INDEX(Ingredients!$AI$11:$AI$310, MATCH($C2513, Ingredients!$B$11:$B$310, 0)), "")))</f>
        <v/>
      </c>
      <c r="AT2513" s="120" t="str">
        <f t="shared" si="601"/>
        <v/>
      </c>
      <c r="AV2513" s="90" t="str">
        <f t="shared" si="591"/>
        <v/>
      </c>
      <c r="AX2513" s="90" t="str">
        <f>IF($AV2513="", "", COUNTIF($AV$11:$AV$5010, "&lt;"&amp;$AV2513)+1+COUNTIF($AV$11:$AV2513, $AV2513)-1)</f>
        <v/>
      </c>
      <c r="AZ2513" s="111" t="str">
        <f>IF($B2513="", "", SUMIF('Shopping List'!$AV$11:$AV$25, $B2513, 'Shopping List'!$BN$11:$BN$25))</f>
        <v/>
      </c>
      <c r="BB2513" s="117" t="str">
        <f t="shared" si="602"/>
        <v/>
      </c>
    </row>
    <row r="2514" spans="1:54" x14ac:dyDescent="0.25">
      <c r="A2514" s="4"/>
      <c r="B2514" s="37"/>
      <c r="C2514" s="124"/>
      <c r="D2514" s="39"/>
      <c r="E2514" s="125"/>
      <c r="F2514" s="48"/>
      <c r="G2514" s="4"/>
      <c r="H2514" s="4"/>
      <c r="I2514" s="95" t="str">
        <f>IF($C2514="", "", IF(IFERROR(INDEX(Ingredients!$C$11:$C$310, MATCH($C2514, Ingredients!$B$11:$B$310, 0)), "")="", "", IFERROR(INDEX(Ingredients!$C$11:$C$310, MATCH($C2514, Ingredients!$B$11:$B$310, 0)), "")))</f>
        <v/>
      </c>
      <c r="J2514" s="73" t="str">
        <f>IF($B2514="", "", IF(IFERROR(INDEX(Meals!$C$11:$C$260, MATCH($B2514, Meals!$B$11:$B$260, 0)), "")="", "", IFERROR(INDEX(Meals!$C$11:$C$260, MATCH($B2514, Meals!$B$11:$B$260, 0)), "")))</f>
        <v/>
      </c>
      <c r="K2514" s="4"/>
      <c r="L2514" s="72" t="str">
        <f t="shared" si="592"/>
        <v/>
      </c>
      <c r="M2514" s="73" t="str">
        <f t="shared" si="593"/>
        <v/>
      </c>
      <c r="N2514" s="4"/>
      <c r="O2514" s="78" t="str">
        <f t="shared" si="594"/>
        <v/>
      </c>
      <c r="P2514" s="79" t="str">
        <f t="shared" si="595"/>
        <v/>
      </c>
      <c r="Q2514" s="4"/>
      <c r="R2514" s="90" t="str">
        <f t="shared" si="596"/>
        <v/>
      </c>
      <c r="S2514" s="4"/>
      <c r="Y2514" s="18" t="str">
        <f t="shared" si="597"/>
        <v/>
      </c>
      <c r="AA2514" s="18" t="str">
        <f t="shared" si="588"/>
        <v/>
      </c>
      <c r="AB2514" s="18" t="str">
        <f t="shared" si="589"/>
        <v/>
      </c>
      <c r="AC2514" s="18" t="str">
        <f t="shared" si="598"/>
        <v/>
      </c>
      <c r="AD2514" s="18" t="str">
        <f t="shared" si="598"/>
        <v/>
      </c>
      <c r="AE2514" s="18" t="str">
        <f t="shared" si="599"/>
        <v/>
      </c>
      <c r="AG2514" s="95" t="str">
        <f>IF($C2514="", "", IF(IFERROR(INDEX(Ingredients!C$11:C$310, MATCH($C2514, Ingredients!$B$11:$B$310, 0)), "")="", "", IFERROR(INDEX(Ingredients!C$11:C$310, MATCH($C2514, Ingredients!$B$11:$B$310, 0)), "")))</f>
        <v/>
      </c>
      <c r="AH2514" s="105" t="str">
        <f>IF($C2514="", "", IF(IFERROR(INDEX(Ingredients!D$11:D$310, MATCH($C2514, Ingredients!$B$11:$B$310, 0)), "")="", "", IFERROR(INDEX(Ingredients!D$11:D$310, MATCH($C2514, Ingredients!$B$11:$B$310, 0)), "")))</f>
        <v/>
      </c>
      <c r="AI2514" s="106" t="str">
        <f>IF($C2514="", "", IF(IFERROR(INDEX(Ingredients!E$11:E$310, MATCH($C2514, Ingredients!$B$11:$B$310, 0)), "")="", "", IFERROR(INDEX(Ingredients!E$11:E$310, MATCH($C2514, Ingredients!$B$11:$B$310, 0)), "")))</f>
        <v/>
      </c>
      <c r="AJ2514" s="108" t="str">
        <f>IF($C2514="", "", IF(IFERROR(INDEX(Ingredients!F$11:F$310, MATCH($C2514, Ingredients!$B$11:$B$310, 0)), "")="", "", IFERROR(INDEX(Ingredients!F$11:F$310, MATCH($C2514, Ingredients!$B$11:$B$310, 0)), "")))</f>
        <v/>
      </c>
      <c r="AK2514" s="106" t="str">
        <f>IF($C2514="", "", IF(IFERROR(INDEX(Ingredients!G$11:G$310, MATCH($C2514, Ingredients!$B$11:$B$310, 0)), "")="", "", IFERROR(INDEX(Ingredients!G$11:G$310, MATCH($C2514, Ingredients!$B$11:$B$310, 0)), "")))</f>
        <v/>
      </c>
      <c r="AL2514" s="79" t="str">
        <f>IF($C2514="", "", IF(IFERROR(INDEX(Ingredients!H$11:H$310, MATCH($C2514, Ingredients!$B$11:$B$310, 0)), "")="", "", IFERROR(INDEX(Ingredients!H$11:H$310, MATCH($C2514, Ingredients!$B$11:$B$310, 0)), "")))</f>
        <v/>
      </c>
      <c r="AN2514" s="83" t="str">
        <f t="shared" si="590"/>
        <v/>
      </c>
      <c r="AP2514" s="114" t="str">
        <f t="shared" si="600"/>
        <v/>
      </c>
      <c r="AR2514" s="117" t="str">
        <f>IF($C2514="", "", IF(IFERROR(INDEX(Ingredients!$AI$11:$AI$310, MATCH($C2514, Ingredients!$B$11:$B$310, 0)), "")="", "", IFERROR(INDEX(Ingredients!$AI$11:$AI$310, MATCH($C2514, Ingredients!$B$11:$B$310, 0)), "")))</f>
        <v/>
      </c>
      <c r="AT2514" s="120" t="str">
        <f t="shared" si="601"/>
        <v/>
      </c>
      <c r="AV2514" s="90" t="str">
        <f t="shared" si="591"/>
        <v/>
      </c>
      <c r="AX2514" s="90" t="str">
        <f>IF($AV2514="", "", COUNTIF($AV$11:$AV$5010, "&lt;"&amp;$AV2514)+1+COUNTIF($AV$11:$AV2514, $AV2514)-1)</f>
        <v/>
      </c>
      <c r="AZ2514" s="111" t="str">
        <f>IF($B2514="", "", SUMIF('Shopping List'!$AV$11:$AV$25, $B2514, 'Shopping List'!$BN$11:$BN$25))</f>
        <v/>
      </c>
      <c r="BB2514" s="117" t="str">
        <f t="shared" si="602"/>
        <v/>
      </c>
    </row>
    <row r="2515" spans="1:54" x14ac:dyDescent="0.25">
      <c r="A2515" s="4"/>
      <c r="B2515" s="37"/>
      <c r="C2515" s="124"/>
      <c r="D2515" s="39"/>
      <c r="E2515" s="125"/>
      <c r="F2515" s="48"/>
      <c r="G2515" s="4"/>
      <c r="H2515" s="4"/>
      <c r="I2515" s="95" t="str">
        <f>IF($C2515="", "", IF(IFERROR(INDEX(Ingredients!$C$11:$C$310, MATCH($C2515, Ingredients!$B$11:$B$310, 0)), "")="", "", IFERROR(INDEX(Ingredients!$C$11:$C$310, MATCH($C2515, Ingredients!$B$11:$B$310, 0)), "")))</f>
        <v/>
      </c>
      <c r="J2515" s="73" t="str">
        <f>IF($B2515="", "", IF(IFERROR(INDEX(Meals!$C$11:$C$260, MATCH($B2515, Meals!$B$11:$B$260, 0)), "")="", "", IFERROR(INDEX(Meals!$C$11:$C$260, MATCH($B2515, Meals!$B$11:$B$260, 0)), "")))</f>
        <v/>
      </c>
      <c r="K2515" s="4"/>
      <c r="L2515" s="72" t="str">
        <f t="shared" si="592"/>
        <v/>
      </c>
      <c r="M2515" s="73" t="str">
        <f t="shared" si="593"/>
        <v/>
      </c>
      <c r="N2515" s="4"/>
      <c r="O2515" s="78" t="str">
        <f t="shared" si="594"/>
        <v/>
      </c>
      <c r="P2515" s="79" t="str">
        <f t="shared" si="595"/>
        <v/>
      </c>
      <c r="Q2515" s="4"/>
      <c r="R2515" s="90" t="str">
        <f t="shared" si="596"/>
        <v/>
      </c>
      <c r="S2515" s="4"/>
      <c r="Y2515" s="18" t="str">
        <f t="shared" si="597"/>
        <v/>
      </c>
      <c r="AA2515" s="18" t="str">
        <f t="shared" si="588"/>
        <v/>
      </c>
      <c r="AB2515" s="18" t="str">
        <f t="shared" si="589"/>
        <v/>
      </c>
      <c r="AC2515" s="18" t="str">
        <f t="shared" si="598"/>
        <v/>
      </c>
      <c r="AD2515" s="18" t="str">
        <f t="shared" si="598"/>
        <v/>
      </c>
      <c r="AE2515" s="18" t="str">
        <f t="shared" si="599"/>
        <v/>
      </c>
      <c r="AG2515" s="95" t="str">
        <f>IF($C2515="", "", IF(IFERROR(INDEX(Ingredients!C$11:C$310, MATCH($C2515, Ingredients!$B$11:$B$310, 0)), "")="", "", IFERROR(INDEX(Ingredients!C$11:C$310, MATCH($C2515, Ingredients!$B$11:$B$310, 0)), "")))</f>
        <v/>
      </c>
      <c r="AH2515" s="105" t="str">
        <f>IF($C2515="", "", IF(IFERROR(INDEX(Ingredients!D$11:D$310, MATCH($C2515, Ingredients!$B$11:$B$310, 0)), "")="", "", IFERROR(INDEX(Ingredients!D$11:D$310, MATCH($C2515, Ingredients!$B$11:$B$310, 0)), "")))</f>
        <v/>
      </c>
      <c r="AI2515" s="106" t="str">
        <f>IF($C2515="", "", IF(IFERROR(INDEX(Ingredients!E$11:E$310, MATCH($C2515, Ingredients!$B$11:$B$310, 0)), "")="", "", IFERROR(INDEX(Ingredients!E$11:E$310, MATCH($C2515, Ingredients!$B$11:$B$310, 0)), "")))</f>
        <v/>
      </c>
      <c r="AJ2515" s="108" t="str">
        <f>IF($C2515="", "", IF(IFERROR(INDEX(Ingredients!F$11:F$310, MATCH($C2515, Ingredients!$B$11:$B$310, 0)), "")="", "", IFERROR(INDEX(Ingredients!F$11:F$310, MATCH($C2515, Ingredients!$B$11:$B$310, 0)), "")))</f>
        <v/>
      </c>
      <c r="AK2515" s="106" t="str">
        <f>IF($C2515="", "", IF(IFERROR(INDEX(Ingredients!G$11:G$310, MATCH($C2515, Ingredients!$B$11:$B$310, 0)), "")="", "", IFERROR(INDEX(Ingredients!G$11:G$310, MATCH($C2515, Ingredients!$B$11:$B$310, 0)), "")))</f>
        <v/>
      </c>
      <c r="AL2515" s="79" t="str">
        <f>IF($C2515="", "", IF(IFERROR(INDEX(Ingredients!H$11:H$310, MATCH($C2515, Ingredients!$B$11:$B$310, 0)), "")="", "", IFERROR(INDEX(Ingredients!H$11:H$310, MATCH($C2515, Ingredients!$B$11:$B$310, 0)), "")))</f>
        <v/>
      </c>
      <c r="AN2515" s="83" t="str">
        <f t="shared" si="590"/>
        <v/>
      </c>
      <c r="AP2515" s="114" t="str">
        <f t="shared" si="600"/>
        <v/>
      </c>
      <c r="AR2515" s="117" t="str">
        <f>IF($C2515="", "", IF(IFERROR(INDEX(Ingredients!$AI$11:$AI$310, MATCH($C2515, Ingredients!$B$11:$B$310, 0)), "")="", "", IFERROR(INDEX(Ingredients!$AI$11:$AI$310, MATCH($C2515, Ingredients!$B$11:$B$310, 0)), "")))</f>
        <v/>
      </c>
      <c r="AT2515" s="120" t="str">
        <f t="shared" si="601"/>
        <v/>
      </c>
      <c r="AV2515" s="90" t="str">
        <f t="shared" si="591"/>
        <v/>
      </c>
      <c r="AX2515" s="90" t="str">
        <f>IF($AV2515="", "", COUNTIF($AV$11:$AV$5010, "&lt;"&amp;$AV2515)+1+COUNTIF($AV$11:$AV2515, $AV2515)-1)</f>
        <v/>
      </c>
      <c r="AZ2515" s="111" t="str">
        <f>IF($B2515="", "", SUMIF('Shopping List'!$AV$11:$AV$25, $B2515, 'Shopping List'!$BN$11:$BN$25))</f>
        <v/>
      </c>
      <c r="BB2515" s="117" t="str">
        <f t="shared" si="602"/>
        <v/>
      </c>
    </row>
    <row r="2516" spans="1:54" x14ac:dyDescent="0.25">
      <c r="A2516" s="4"/>
      <c r="B2516" s="37"/>
      <c r="C2516" s="124"/>
      <c r="D2516" s="39"/>
      <c r="E2516" s="125"/>
      <c r="F2516" s="48"/>
      <c r="G2516" s="4"/>
      <c r="H2516" s="4"/>
      <c r="I2516" s="95" t="str">
        <f>IF($C2516="", "", IF(IFERROR(INDEX(Ingredients!$C$11:$C$310, MATCH($C2516, Ingredients!$B$11:$B$310, 0)), "")="", "", IFERROR(INDEX(Ingredients!$C$11:$C$310, MATCH($C2516, Ingredients!$B$11:$B$310, 0)), "")))</f>
        <v/>
      </c>
      <c r="J2516" s="73" t="str">
        <f>IF($B2516="", "", IF(IFERROR(INDEX(Meals!$C$11:$C$260, MATCH($B2516, Meals!$B$11:$B$260, 0)), "")="", "", IFERROR(INDEX(Meals!$C$11:$C$260, MATCH($B2516, Meals!$B$11:$B$260, 0)), "")))</f>
        <v/>
      </c>
      <c r="K2516" s="4"/>
      <c r="L2516" s="72" t="str">
        <f t="shared" si="592"/>
        <v/>
      </c>
      <c r="M2516" s="73" t="str">
        <f t="shared" si="593"/>
        <v/>
      </c>
      <c r="N2516" s="4"/>
      <c r="O2516" s="78" t="str">
        <f t="shared" si="594"/>
        <v/>
      </c>
      <c r="P2516" s="79" t="str">
        <f t="shared" si="595"/>
        <v/>
      </c>
      <c r="Q2516" s="4"/>
      <c r="R2516" s="90" t="str">
        <f t="shared" si="596"/>
        <v/>
      </c>
      <c r="S2516" s="4"/>
      <c r="Y2516" s="18" t="str">
        <f t="shared" si="597"/>
        <v/>
      </c>
      <c r="AA2516" s="18" t="str">
        <f t="shared" si="588"/>
        <v/>
      </c>
      <c r="AB2516" s="18" t="str">
        <f t="shared" si="589"/>
        <v/>
      </c>
      <c r="AC2516" s="18" t="str">
        <f t="shared" si="598"/>
        <v/>
      </c>
      <c r="AD2516" s="18" t="str">
        <f t="shared" si="598"/>
        <v/>
      </c>
      <c r="AE2516" s="18" t="str">
        <f t="shared" si="599"/>
        <v/>
      </c>
      <c r="AG2516" s="95" t="str">
        <f>IF($C2516="", "", IF(IFERROR(INDEX(Ingredients!C$11:C$310, MATCH($C2516, Ingredients!$B$11:$B$310, 0)), "")="", "", IFERROR(INDEX(Ingredients!C$11:C$310, MATCH($C2516, Ingredients!$B$11:$B$310, 0)), "")))</f>
        <v/>
      </c>
      <c r="AH2516" s="105" t="str">
        <f>IF($C2516="", "", IF(IFERROR(INDEX(Ingredients!D$11:D$310, MATCH($C2516, Ingredients!$B$11:$B$310, 0)), "")="", "", IFERROR(INDEX(Ingredients!D$11:D$310, MATCH($C2516, Ingredients!$B$11:$B$310, 0)), "")))</f>
        <v/>
      </c>
      <c r="AI2516" s="106" t="str">
        <f>IF($C2516="", "", IF(IFERROR(INDEX(Ingredients!E$11:E$310, MATCH($C2516, Ingredients!$B$11:$B$310, 0)), "")="", "", IFERROR(INDEX(Ingredients!E$11:E$310, MATCH($C2516, Ingredients!$B$11:$B$310, 0)), "")))</f>
        <v/>
      </c>
      <c r="AJ2516" s="108" t="str">
        <f>IF($C2516="", "", IF(IFERROR(INDEX(Ingredients!F$11:F$310, MATCH($C2516, Ingredients!$B$11:$B$310, 0)), "")="", "", IFERROR(INDEX(Ingredients!F$11:F$310, MATCH($C2516, Ingredients!$B$11:$B$310, 0)), "")))</f>
        <v/>
      </c>
      <c r="AK2516" s="106" t="str">
        <f>IF($C2516="", "", IF(IFERROR(INDEX(Ingredients!G$11:G$310, MATCH($C2516, Ingredients!$B$11:$B$310, 0)), "")="", "", IFERROR(INDEX(Ingredients!G$11:G$310, MATCH($C2516, Ingredients!$B$11:$B$310, 0)), "")))</f>
        <v/>
      </c>
      <c r="AL2516" s="79" t="str">
        <f>IF($C2516="", "", IF(IFERROR(INDEX(Ingredients!H$11:H$310, MATCH($C2516, Ingredients!$B$11:$B$310, 0)), "")="", "", IFERROR(INDEX(Ingredients!H$11:H$310, MATCH($C2516, Ingredients!$B$11:$B$310, 0)), "")))</f>
        <v/>
      </c>
      <c r="AN2516" s="83" t="str">
        <f t="shared" si="590"/>
        <v/>
      </c>
      <c r="AP2516" s="114" t="str">
        <f t="shared" si="600"/>
        <v/>
      </c>
      <c r="AR2516" s="117" t="str">
        <f>IF($C2516="", "", IF(IFERROR(INDEX(Ingredients!$AI$11:$AI$310, MATCH($C2516, Ingredients!$B$11:$B$310, 0)), "")="", "", IFERROR(INDEX(Ingredients!$AI$11:$AI$310, MATCH($C2516, Ingredients!$B$11:$B$310, 0)), "")))</f>
        <v/>
      </c>
      <c r="AT2516" s="120" t="str">
        <f t="shared" si="601"/>
        <v/>
      </c>
      <c r="AV2516" s="90" t="str">
        <f t="shared" si="591"/>
        <v/>
      </c>
      <c r="AX2516" s="90" t="str">
        <f>IF($AV2516="", "", COUNTIF($AV$11:$AV$5010, "&lt;"&amp;$AV2516)+1+COUNTIF($AV$11:$AV2516, $AV2516)-1)</f>
        <v/>
      </c>
      <c r="AZ2516" s="111" t="str">
        <f>IF($B2516="", "", SUMIF('Shopping List'!$AV$11:$AV$25, $B2516, 'Shopping List'!$BN$11:$BN$25))</f>
        <v/>
      </c>
      <c r="BB2516" s="117" t="str">
        <f t="shared" si="602"/>
        <v/>
      </c>
    </row>
    <row r="2517" spans="1:54" x14ac:dyDescent="0.25">
      <c r="A2517" s="4"/>
      <c r="B2517" s="37"/>
      <c r="C2517" s="124"/>
      <c r="D2517" s="39"/>
      <c r="E2517" s="125"/>
      <c r="F2517" s="48"/>
      <c r="G2517" s="4"/>
      <c r="H2517" s="4"/>
      <c r="I2517" s="95" t="str">
        <f>IF($C2517="", "", IF(IFERROR(INDEX(Ingredients!$C$11:$C$310, MATCH($C2517, Ingredients!$B$11:$B$310, 0)), "")="", "", IFERROR(INDEX(Ingredients!$C$11:$C$310, MATCH($C2517, Ingredients!$B$11:$B$310, 0)), "")))</f>
        <v/>
      </c>
      <c r="J2517" s="73" t="str">
        <f>IF($B2517="", "", IF(IFERROR(INDEX(Meals!$C$11:$C$260, MATCH($B2517, Meals!$B$11:$B$260, 0)), "")="", "", IFERROR(INDEX(Meals!$C$11:$C$260, MATCH($B2517, Meals!$B$11:$B$260, 0)), "")))</f>
        <v/>
      </c>
      <c r="K2517" s="4"/>
      <c r="L2517" s="72" t="str">
        <f t="shared" si="592"/>
        <v/>
      </c>
      <c r="M2517" s="73" t="str">
        <f t="shared" si="593"/>
        <v/>
      </c>
      <c r="N2517" s="4"/>
      <c r="O2517" s="78" t="str">
        <f t="shared" si="594"/>
        <v/>
      </c>
      <c r="P2517" s="79" t="str">
        <f t="shared" si="595"/>
        <v/>
      </c>
      <c r="Q2517" s="4"/>
      <c r="R2517" s="90" t="str">
        <f t="shared" si="596"/>
        <v/>
      </c>
      <c r="S2517" s="4"/>
      <c r="Y2517" s="18" t="str">
        <f t="shared" si="597"/>
        <v/>
      </c>
      <c r="AA2517" s="18" t="str">
        <f t="shared" si="588"/>
        <v/>
      </c>
      <c r="AB2517" s="18" t="str">
        <f t="shared" si="589"/>
        <v/>
      </c>
      <c r="AC2517" s="18" t="str">
        <f t="shared" si="598"/>
        <v/>
      </c>
      <c r="AD2517" s="18" t="str">
        <f t="shared" si="598"/>
        <v/>
      </c>
      <c r="AE2517" s="18" t="str">
        <f t="shared" si="599"/>
        <v/>
      </c>
      <c r="AG2517" s="95" t="str">
        <f>IF($C2517="", "", IF(IFERROR(INDEX(Ingredients!C$11:C$310, MATCH($C2517, Ingredients!$B$11:$B$310, 0)), "")="", "", IFERROR(INDEX(Ingredients!C$11:C$310, MATCH($C2517, Ingredients!$B$11:$B$310, 0)), "")))</f>
        <v/>
      </c>
      <c r="AH2517" s="105" t="str">
        <f>IF($C2517="", "", IF(IFERROR(INDEX(Ingredients!D$11:D$310, MATCH($C2517, Ingredients!$B$11:$B$310, 0)), "")="", "", IFERROR(INDEX(Ingredients!D$11:D$310, MATCH($C2517, Ingredients!$B$11:$B$310, 0)), "")))</f>
        <v/>
      </c>
      <c r="AI2517" s="106" t="str">
        <f>IF($C2517="", "", IF(IFERROR(INDEX(Ingredients!E$11:E$310, MATCH($C2517, Ingredients!$B$11:$B$310, 0)), "")="", "", IFERROR(INDEX(Ingredients!E$11:E$310, MATCH($C2517, Ingredients!$B$11:$B$310, 0)), "")))</f>
        <v/>
      </c>
      <c r="AJ2517" s="108" t="str">
        <f>IF($C2517="", "", IF(IFERROR(INDEX(Ingredients!F$11:F$310, MATCH($C2517, Ingredients!$B$11:$B$310, 0)), "")="", "", IFERROR(INDEX(Ingredients!F$11:F$310, MATCH($C2517, Ingredients!$B$11:$B$310, 0)), "")))</f>
        <v/>
      </c>
      <c r="AK2517" s="106" t="str">
        <f>IF($C2517="", "", IF(IFERROR(INDEX(Ingredients!G$11:G$310, MATCH($C2517, Ingredients!$B$11:$B$310, 0)), "")="", "", IFERROR(INDEX(Ingredients!G$11:G$310, MATCH($C2517, Ingredients!$B$11:$B$310, 0)), "")))</f>
        <v/>
      </c>
      <c r="AL2517" s="79" t="str">
        <f>IF($C2517="", "", IF(IFERROR(INDEX(Ingredients!H$11:H$310, MATCH($C2517, Ingredients!$B$11:$B$310, 0)), "")="", "", IFERROR(INDEX(Ingredients!H$11:H$310, MATCH($C2517, Ingredients!$B$11:$B$310, 0)), "")))</f>
        <v/>
      </c>
      <c r="AN2517" s="83" t="str">
        <f t="shared" si="590"/>
        <v/>
      </c>
      <c r="AP2517" s="114" t="str">
        <f t="shared" si="600"/>
        <v/>
      </c>
      <c r="AR2517" s="117" t="str">
        <f>IF($C2517="", "", IF(IFERROR(INDEX(Ingredients!$AI$11:$AI$310, MATCH($C2517, Ingredients!$B$11:$B$310, 0)), "")="", "", IFERROR(INDEX(Ingredients!$AI$11:$AI$310, MATCH($C2517, Ingredients!$B$11:$B$310, 0)), "")))</f>
        <v/>
      </c>
      <c r="AT2517" s="120" t="str">
        <f t="shared" si="601"/>
        <v/>
      </c>
      <c r="AV2517" s="90" t="str">
        <f t="shared" si="591"/>
        <v/>
      </c>
      <c r="AX2517" s="90" t="str">
        <f>IF($AV2517="", "", COUNTIF($AV$11:$AV$5010, "&lt;"&amp;$AV2517)+1+COUNTIF($AV$11:$AV2517, $AV2517)-1)</f>
        <v/>
      </c>
      <c r="AZ2517" s="111" t="str">
        <f>IF($B2517="", "", SUMIF('Shopping List'!$AV$11:$AV$25, $B2517, 'Shopping List'!$BN$11:$BN$25))</f>
        <v/>
      </c>
      <c r="BB2517" s="117" t="str">
        <f t="shared" si="602"/>
        <v/>
      </c>
    </row>
    <row r="2518" spans="1:54" x14ac:dyDescent="0.25">
      <c r="A2518" s="4"/>
      <c r="B2518" s="37"/>
      <c r="C2518" s="124"/>
      <c r="D2518" s="39"/>
      <c r="E2518" s="125"/>
      <c r="F2518" s="48"/>
      <c r="G2518" s="4"/>
      <c r="H2518" s="4"/>
      <c r="I2518" s="95" t="str">
        <f>IF($C2518="", "", IF(IFERROR(INDEX(Ingredients!$C$11:$C$310, MATCH($C2518, Ingredients!$B$11:$B$310, 0)), "")="", "", IFERROR(INDEX(Ingredients!$C$11:$C$310, MATCH($C2518, Ingredients!$B$11:$B$310, 0)), "")))</f>
        <v/>
      </c>
      <c r="J2518" s="73" t="str">
        <f>IF($B2518="", "", IF(IFERROR(INDEX(Meals!$C$11:$C$260, MATCH($B2518, Meals!$B$11:$B$260, 0)), "")="", "", IFERROR(INDEX(Meals!$C$11:$C$260, MATCH($B2518, Meals!$B$11:$B$260, 0)), "")))</f>
        <v/>
      </c>
      <c r="K2518" s="4"/>
      <c r="L2518" s="72" t="str">
        <f t="shared" si="592"/>
        <v/>
      </c>
      <c r="M2518" s="73" t="str">
        <f t="shared" si="593"/>
        <v/>
      </c>
      <c r="N2518" s="4"/>
      <c r="O2518" s="78" t="str">
        <f t="shared" si="594"/>
        <v/>
      </c>
      <c r="P2518" s="79" t="str">
        <f t="shared" si="595"/>
        <v/>
      </c>
      <c r="Q2518" s="4"/>
      <c r="R2518" s="90" t="str">
        <f t="shared" si="596"/>
        <v/>
      </c>
      <c r="S2518" s="4"/>
      <c r="Y2518" s="18" t="str">
        <f t="shared" si="597"/>
        <v/>
      </c>
      <c r="AA2518" s="18" t="str">
        <f t="shared" si="588"/>
        <v/>
      </c>
      <c r="AB2518" s="18" t="str">
        <f t="shared" si="589"/>
        <v/>
      </c>
      <c r="AC2518" s="18" t="str">
        <f t="shared" si="598"/>
        <v/>
      </c>
      <c r="AD2518" s="18" t="str">
        <f t="shared" si="598"/>
        <v/>
      </c>
      <c r="AE2518" s="18" t="str">
        <f t="shared" si="599"/>
        <v/>
      </c>
      <c r="AG2518" s="95" t="str">
        <f>IF($C2518="", "", IF(IFERROR(INDEX(Ingredients!C$11:C$310, MATCH($C2518, Ingredients!$B$11:$B$310, 0)), "")="", "", IFERROR(INDEX(Ingredients!C$11:C$310, MATCH($C2518, Ingredients!$B$11:$B$310, 0)), "")))</f>
        <v/>
      </c>
      <c r="AH2518" s="105" t="str">
        <f>IF($C2518="", "", IF(IFERROR(INDEX(Ingredients!D$11:D$310, MATCH($C2518, Ingredients!$B$11:$B$310, 0)), "")="", "", IFERROR(INDEX(Ingredients!D$11:D$310, MATCH($C2518, Ingredients!$B$11:$B$310, 0)), "")))</f>
        <v/>
      </c>
      <c r="AI2518" s="106" t="str">
        <f>IF($C2518="", "", IF(IFERROR(INDEX(Ingredients!E$11:E$310, MATCH($C2518, Ingredients!$B$11:$B$310, 0)), "")="", "", IFERROR(INDEX(Ingredients!E$11:E$310, MATCH($C2518, Ingredients!$B$11:$B$310, 0)), "")))</f>
        <v/>
      </c>
      <c r="AJ2518" s="108" t="str">
        <f>IF($C2518="", "", IF(IFERROR(INDEX(Ingredients!F$11:F$310, MATCH($C2518, Ingredients!$B$11:$B$310, 0)), "")="", "", IFERROR(INDEX(Ingredients!F$11:F$310, MATCH($C2518, Ingredients!$B$11:$B$310, 0)), "")))</f>
        <v/>
      </c>
      <c r="AK2518" s="106" t="str">
        <f>IF($C2518="", "", IF(IFERROR(INDEX(Ingredients!G$11:G$310, MATCH($C2518, Ingredients!$B$11:$B$310, 0)), "")="", "", IFERROR(INDEX(Ingredients!G$11:G$310, MATCH($C2518, Ingredients!$B$11:$B$310, 0)), "")))</f>
        <v/>
      </c>
      <c r="AL2518" s="79" t="str">
        <f>IF($C2518="", "", IF(IFERROR(INDEX(Ingredients!H$11:H$310, MATCH($C2518, Ingredients!$B$11:$B$310, 0)), "")="", "", IFERROR(INDEX(Ingredients!H$11:H$310, MATCH($C2518, Ingredients!$B$11:$B$310, 0)), "")))</f>
        <v/>
      </c>
      <c r="AN2518" s="83" t="str">
        <f t="shared" si="590"/>
        <v/>
      </c>
      <c r="AP2518" s="114" t="str">
        <f t="shared" si="600"/>
        <v/>
      </c>
      <c r="AR2518" s="117" t="str">
        <f>IF($C2518="", "", IF(IFERROR(INDEX(Ingredients!$AI$11:$AI$310, MATCH($C2518, Ingredients!$B$11:$B$310, 0)), "")="", "", IFERROR(INDEX(Ingredients!$AI$11:$AI$310, MATCH($C2518, Ingredients!$B$11:$B$310, 0)), "")))</f>
        <v/>
      </c>
      <c r="AT2518" s="120" t="str">
        <f t="shared" si="601"/>
        <v/>
      </c>
      <c r="AV2518" s="90" t="str">
        <f t="shared" si="591"/>
        <v/>
      </c>
      <c r="AX2518" s="90" t="str">
        <f>IF($AV2518="", "", COUNTIF($AV$11:$AV$5010, "&lt;"&amp;$AV2518)+1+COUNTIF($AV$11:$AV2518, $AV2518)-1)</f>
        <v/>
      </c>
      <c r="AZ2518" s="111" t="str">
        <f>IF($B2518="", "", SUMIF('Shopping List'!$AV$11:$AV$25, $B2518, 'Shopping List'!$BN$11:$BN$25))</f>
        <v/>
      </c>
      <c r="BB2518" s="117" t="str">
        <f t="shared" si="602"/>
        <v/>
      </c>
    </row>
    <row r="2519" spans="1:54" x14ac:dyDescent="0.25">
      <c r="A2519" s="4"/>
      <c r="B2519" s="37"/>
      <c r="C2519" s="124"/>
      <c r="D2519" s="39"/>
      <c r="E2519" s="125"/>
      <c r="F2519" s="48"/>
      <c r="G2519" s="4"/>
      <c r="H2519" s="4"/>
      <c r="I2519" s="95" t="str">
        <f>IF($C2519="", "", IF(IFERROR(INDEX(Ingredients!$C$11:$C$310, MATCH($C2519, Ingredients!$B$11:$B$310, 0)), "")="", "", IFERROR(INDEX(Ingredients!$C$11:$C$310, MATCH($C2519, Ingredients!$B$11:$B$310, 0)), "")))</f>
        <v/>
      </c>
      <c r="J2519" s="73" t="str">
        <f>IF($B2519="", "", IF(IFERROR(INDEX(Meals!$C$11:$C$260, MATCH($B2519, Meals!$B$11:$B$260, 0)), "")="", "", IFERROR(INDEX(Meals!$C$11:$C$260, MATCH($B2519, Meals!$B$11:$B$260, 0)), "")))</f>
        <v/>
      </c>
      <c r="K2519" s="4"/>
      <c r="L2519" s="72" t="str">
        <f t="shared" si="592"/>
        <v/>
      </c>
      <c r="M2519" s="73" t="str">
        <f t="shared" si="593"/>
        <v/>
      </c>
      <c r="N2519" s="4"/>
      <c r="O2519" s="78" t="str">
        <f t="shared" si="594"/>
        <v/>
      </c>
      <c r="P2519" s="79" t="str">
        <f t="shared" si="595"/>
        <v/>
      </c>
      <c r="Q2519" s="4"/>
      <c r="R2519" s="90" t="str">
        <f t="shared" si="596"/>
        <v/>
      </c>
      <c r="S2519" s="4"/>
      <c r="Y2519" s="18" t="str">
        <f t="shared" si="597"/>
        <v/>
      </c>
      <c r="AA2519" s="18" t="str">
        <f t="shared" si="588"/>
        <v/>
      </c>
      <c r="AB2519" s="18" t="str">
        <f t="shared" si="589"/>
        <v/>
      </c>
      <c r="AC2519" s="18" t="str">
        <f t="shared" si="598"/>
        <v/>
      </c>
      <c r="AD2519" s="18" t="str">
        <f t="shared" si="598"/>
        <v/>
      </c>
      <c r="AE2519" s="18" t="str">
        <f t="shared" si="599"/>
        <v/>
      </c>
      <c r="AG2519" s="95" t="str">
        <f>IF($C2519="", "", IF(IFERROR(INDEX(Ingredients!C$11:C$310, MATCH($C2519, Ingredients!$B$11:$B$310, 0)), "")="", "", IFERROR(INDEX(Ingredients!C$11:C$310, MATCH($C2519, Ingredients!$B$11:$B$310, 0)), "")))</f>
        <v/>
      </c>
      <c r="AH2519" s="105" t="str">
        <f>IF($C2519="", "", IF(IFERROR(INDEX(Ingredients!D$11:D$310, MATCH($C2519, Ingredients!$B$11:$B$310, 0)), "")="", "", IFERROR(INDEX(Ingredients!D$11:D$310, MATCH($C2519, Ingredients!$B$11:$B$310, 0)), "")))</f>
        <v/>
      </c>
      <c r="AI2519" s="106" t="str">
        <f>IF($C2519="", "", IF(IFERROR(INDEX(Ingredients!E$11:E$310, MATCH($C2519, Ingredients!$B$11:$B$310, 0)), "")="", "", IFERROR(INDEX(Ingredients!E$11:E$310, MATCH($C2519, Ingredients!$B$11:$B$310, 0)), "")))</f>
        <v/>
      </c>
      <c r="AJ2519" s="108" t="str">
        <f>IF($C2519="", "", IF(IFERROR(INDEX(Ingredients!F$11:F$310, MATCH($C2519, Ingredients!$B$11:$B$310, 0)), "")="", "", IFERROR(INDEX(Ingredients!F$11:F$310, MATCH($C2519, Ingredients!$B$11:$B$310, 0)), "")))</f>
        <v/>
      </c>
      <c r="AK2519" s="106" t="str">
        <f>IF($C2519="", "", IF(IFERROR(INDEX(Ingredients!G$11:G$310, MATCH($C2519, Ingredients!$B$11:$B$310, 0)), "")="", "", IFERROR(INDEX(Ingredients!G$11:G$310, MATCH($C2519, Ingredients!$B$11:$B$310, 0)), "")))</f>
        <v/>
      </c>
      <c r="AL2519" s="79" t="str">
        <f>IF($C2519="", "", IF(IFERROR(INDEX(Ingredients!H$11:H$310, MATCH($C2519, Ingredients!$B$11:$B$310, 0)), "")="", "", IFERROR(INDEX(Ingredients!H$11:H$310, MATCH($C2519, Ingredients!$B$11:$B$310, 0)), "")))</f>
        <v/>
      </c>
      <c r="AN2519" s="83" t="str">
        <f t="shared" si="590"/>
        <v/>
      </c>
      <c r="AP2519" s="114" t="str">
        <f t="shared" si="600"/>
        <v/>
      </c>
      <c r="AR2519" s="117" t="str">
        <f>IF($C2519="", "", IF(IFERROR(INDEX(Ingredients!$AI$11:$AI$310, MATCH($C2519, Ingredients!$B$11:$B$310, 0)), "")="", "", IFERROR(INDEX(Ingredients!$AI$11:$AI$310, MATCH($C2519, Ingredients!$B$11:$B$310, 0)), "")))</f>
        <v/>
      </c>
      <c r="AT2519" s="120" t="str">
        <f t="shared" si="601"/>
        <v/>
      </c>
      <c r="AV2519" s="90" t="str">
        <f t="shared" si="591"/>
        <v/>
      </c>
      <c r="AX2519" s="90" t="str">
        <f>IF($AV2519="", "", COUNTIF($AV$11:$AV$5010, "&lt;"&amp;$AV2519)+1+COUNTIF($AV$11:$AV2519, $AV2519)-1)</f>
        <v/>
      </c>
      <c r="AZ2519" s="111" t="str">
        <f>IF($B2519="", "", SUMIF('Shopping List'!$AV$11:$AV$25, $B2519, 'Shopping List'!$BN$11:$BN$25))</f>
        <v/>
      </c>
      <c r="BB2519" s="117" t="str">
        <f t="shared" si="602"/>
        <v/>
      </c>
    </row>
    <row r="2520" spans="1:54" x14ac:dyDescent="0.25">
      <c r="A2520" s="4"/>
      <c r="B2520" s="37"/>
      <c r="C2520" s="124"/>
      <c r="D2520" s="39"/>
      <c r="E2520" s="125"/>
      <c r="F2520" s="48"/>
      <c r="G2520" s="4"/>
      <c r="H2520" s="4"/>
      <c r="I2520" s="95" t="str">
        <f>IF($C2520="", "", IF(IFERROR(INDEX(Ingredients!$C$11:$C$310, MATCH($C2520, Ingredients!$B$11:$B$310, 0)), "")="", "", IFERROR(INDEX(Ingredients!$C$11:$C$310, MATCH($C2520, Ingredients!$B$11:$B$310, 0)), "")))</f>
        <v/>
      </c>
      <c r="J2520" s="73" t="str">
        <f>IF($B2520="", "", IF(IFERROR(INDEX(Meals!$C$11:$C$260, MATCH($B2520, Meals!$B$11:$B$260, 0)), "")="", "", IFERROR(INDEX(Meals!$C$11:$C$260, MATCH($B2520, Meals!$B$11:$B$260, 0)), "")))</f>
        <v/>
      </c>
      <c r="K2520" s="4"/>
      <c r="L2520" s="72" t="str">
        <f t="shared" si="592"/>
        <v/>
      </c>
      <c r="M2520" s="73" t="str">
        <f t="shared" si="593"/>
        <v/>
      </c>
      <c r="N2520" s="4"/>
      <c r="O2520" s="78" t="str">
        <f t="shared" si="594"/>
        <v/>
      </c>
      <c r="P2520" s="79" t="str">
        <f t="shared" si="595"/>
        <v/>
      </c>
      <c r="Q2520" s="4"/>
      <c r="R2520" s="90" t="str">
        <f t="shared" si="596"/>
        <v/>
      </c>
      <c r="S2520" s="4"/>
      <c r="Y2520" s="18" t="str">
        <f t="shared" si="597"/>
        <v/>
      </c>
      <c r="AA2520" s="18" t="str">
        <f t="shared" si="588"/>
        <v/>
      </c>
      <c r="AB2520" s="18" t="str">
        <f t="shared" si="589"/>
        <v/>
      </c>
      <c r="AC2520" s="18" t="str">
        <f t="shared" si="598"/>
        <v/>
      </c>
      <c r="AD2520" s="18" t="str">
        <f t="shared" si="598"/>
        <v/>
      </c>
      <c r="AE2520" s="18" t="str">
        <f t="shared" si="599"/>
        <v/>
      </c>
      <c r="AG2520" s="95" t="str">
        <f>IF($C2520="", "", IF(IFERROR(INDEX(Ingredients!C$11:C$310, MATCH($C2520, Ingredients!$B$11:$B$310, 0)), "")="", "", IFERROR(INDEX(Ingredients!C$11:C$310, MATCH($C2520, Ingredients!$B$11:$B$310, 0)), "")))</f>
        <v/>
      </c>
      <c r="AH2520" s="105" t="str">
        <f>IF($C2520="", "", IF(IFERROR(INDEX(Ingredients!D$11:D$310, MATCH($C2520, Ingredients!$B$11:$B$310, 0)), "")="", "", IFERROR(INDEX(Ingredients!D$11:D$310, MATCH($C2520, Ingredients!$B$11:$B$310, 0)), "")))</f>
        <v/>
      </c>
      <c r="AI2520" s="106" t="str">
        <f>IF($C2520="", "", IF(IFERROR(INDEX(Ingredients!E$11:E$310, MATCH($C2520, Ingredients!$B$11:$B$310, 0)), "")="", "", IFERROR(INDEX(Ingredients!E$11:E$310, MATCH($C2520, Ingredients!$B$11:$B$310, 0)), "")))</f>
        <v/>
      </c>
      <c r="AJ2520" s="108" t="str">
        <f>IF($C2520="", "", IF(IFERROR(INDEX(Ingredients!F$11:F$310, MATCH($C2520, Ingredients!$B$11:$B$310, 0)), "")="", "", IFERROR(INDEX(Ingredients!F$11:F$310, MATCH($C2520, Ingredients!$B$11:$B$310, 0)), "")))</f>
        <v/>
      </c>
      <c r="AK2520" s="106" t="str">
        <f>IF($C2520="", "", IF(IFERROR(INDEX(Ingredients!G$11:G$310, MATCH($C2520, Ingredients!$B$11:$B$310, 0)), "")="", "", IFERROR(INDEX(Ingredients!G$11:G$310, MATCH($C2520, Ingredients!$B$11:$B$310, 0)), "")))</f>
        <v/>
      </c>
      <c r="AL2520" s="79" t="str">
        <f>IF($C2520="", "", IF(IFERROR(INDEX(Ingredients!H$11:H$310, MATCH($C2520, Ingredients!$B$11:$B$310, 0)), "")="", "", IFERROR(INDEX(Ingredients!H$11:H$310, MATCH($C2520, Ingredients!$B$11:$B$310, 0)), "")))</f>
        <v/>
      </c>
      <c r="AN2520" s="83" t="str">
        <f t="shared" si="590"/>
        <v/>
      </c>
      <c r="AP2520" s="114" t="str">
        <f t="shared" si="600"/>
        <v/>
      </c>
      <c r="AR2520" s="117" t="str">
        <f>IF($C2520="", "", IF(IFERROR(INDEX(Ingredients!$AI$11:$AI$310, MATCH($C2520, Ingredients!$B$11:$B$310, 0)), "")="", "", IFERROR(INDEX(Ingredients!$AI$11:$AI$310, MATCH($C2520, Ingredients!$B$11:$B$310, 0)), "")))</f>
        <v/>
      </c>
      <c r="AT2520" s="120" t="str">
        <f t="shared" si="601"/>
        <v/>
      </c>
      <c r="AV2520" s="90" t="str">
        <f t="shared" si="591"/>
        <v/>
      </c>
      <c r="AX2520" s="90" t="str">
        <f>IF($AV2520="", "", COUNTIF($AV$11:$AV$5010, "&lt;"&amp;$AV2520)+1+COUNTIF($AV$11:$AV2520, $AV2520)-1)</f>
        <v/>
      </c>
      <c r="AZ2520" s="111" t="str">
        <f>IF($B2520="", "", SUMIF('Shopping List'!$AV$11:$AV$25, $B2520, 'Shopping List'!$BN$11:$BN$25))</f>
        <v/>
      </c>
      <c r="BB2520" s="117" t="str">
        <f t="shared" si="602"/>
        <v/>
      </c>
    </row>
    <row r="2521" spans="1:54" x14ac:dyDescent="0.25">
      <c r="A2521" s="4"/>
      <c r="B2521" s="37"/>
      <c r="C2521" s="124"/>
      <c r="D2521" s="39"/>
      <c r="E2521" s="125"/>
      <c r="F2521" s="48"/>
      <c r="G2521" s="4"/>
      <c r="H2521" s="4"/>
      <c r="I2521" s="95" t="str">
        <f>IF($C2521="", "", IF(IFERROR(INDEX(Ingredients!$C$11:$C$310, MATCH($C2521, Ingredients!$B$11:$B$310, 0)), "")="", "", IFERROR(INDEX(Ingredients!$C$11:$C$310, MATCH($C2521, Ingredients!$B$11:$B$310, 0)), "")))</f>
        <v/>
      </c>
      <c r="J2521" s="73" t="str">
        <f>IF($B2521="", "", IF(IFERROR(INDEX(Meals!$C$11:$C$260, MATCH($B2521, Meals!$B$11:$B$260, 0)), "")="", "", IFERROR(INDEX(Meals!$C$11:$C$260, MATCH($B2521, Meals!$B$11:$B$260, 0)), "")))</f>
        <v/>
      </c>
      <c r="K2521" s="4"/>
      <c r="L2521" s="72" t="str">
        <f t="shared" si="592"/>
        <v/>
      </c>
      <c r="M2521" s="73" t="str">
        <f t="shared" si="593"/>
        <v/>
      </c>
      <c r="N2521" s="4"/>
      <c r="O2521" s="78" t="str">
        <f t="shared" si="594"/>
        <v/>
      </c>
      <c r="P2521" s="79" t="str">
        <f t="shared" si="595"/>
        <v/>
      </c>
      <c r="Q2521" s="4"/>
      <c r="R2521" s="90" t="str">
        <f t="shared" si="596"/>
        <v/>
      </c>
      <c r="S2521" s="4"/>
      <c r="Y2521" s="18" t="str">
        <f t="shared" si="597"/>
        <v/>
      </c>
      <c r="AA2521" s="18" t="str">
        <f t="shared" si="588"/>
        <v/>
      </c>
      <c r="AB2521" s="18" t="str">
        <f t="shared" si="589"/>
        <v/>
      </c>
      <c r="AC2521" s="18" t="str">
        <f t="shared" si="598"/>
        <v/>
      </c>
      <c r="AD2521" s="18" t="str">
        <f t="shared" si="598"/>
        <v/>
      </c>
      <c r="AE2521" s="18" t="str">
        <f t="shared" si="599"/>
        <v/>
      </c>
      <c r="AG2521" s="95" t="str">
        <f>IF($C2521="", "", IF(IFERROR(INDEX(Ingredients!C$11:C$310, MATCH($C2521, Ingredients!$B$11:$B$310, 0)), "")="", "", IFERROR(INDEX(Ingredients!C$11:C$310, MATCH($C2521, Ingredients!$B$11:$B$310, 0)), "")))</f>
        <v/>
      </c>
      <c r="AH2521" s="105" t="str">
        <f>IF($C2521="", "", IF(IFERROR(INDEX(Ingredients!D$11:D$310, MATCH($C2521, Ingredients!$B$11:$B$310, 0)), "")="", "", IFERROR(INDEX(Ingredients!D$11:D$310, MATCH($C2521, Ingredients!$B$11:$B$310, 0)), "")))</f>
        <v/>
      </c>
      <c r="AI2521" s="106" t="str">
        <f>IF($C2521="", "", IF(IFERROR(INDEX(Ingredients!E$11:E$310, MATCH($C2521, Ingredients!$B$11:$B$310, 0)), "")="", "", IFERROR(INDEX(Ingredients!E$11:E$310, MATCH($C2521, Ingredients!$B$11:$B$310, 0)), "")))</f>
        <v/>
      </c>
      <c r="AJ2521" s="108" t="str">
        <f>IF($C2521="", "", IF(IFERROR(INDEX(Ingredients!F$11:F$310, MATCH($C2521, Ingredients!$B$11:$B$310, 0)), "")="", "", IFERROR(INDEX(Ingredients!F$11:F$310, MATCH($C2521, Ingredients!$B$11:$B$310, 0)), "")))</f>
        <v/>
      </c>
      <c r="AK2521" s="106" t="str">
        <f>IF($C2521="", "", IF(IFERROR(INDEX(Ingredients!G$11:G$310, MATCH($C2521, Ingredients!$B$11:$B$310, 0)), "")="", "", IFERROR(INDEX(Ingredients!G$11:G$310, MATCH($C2521, Ingredients!$B$11:$B$310, 0)), "")))</f>
        <v/>
      </c>
      <c r="AL2521" s="79" t="str">
        <f>IF($C2521="", "", IF(IFERROR(INDEX(Ingredients!H$11:H$310, MATCH($C2521, Ingredients!$B$11:$B$310, 0)), "")="", "", IFERROR(INDEX(Ingredients!H$11:H$310, MATCH($C2521, Ingredients!$B$11:$B$310, 0)), "")))</f>
        <v/>
      </c>
      <c r="AN2521" s="83" t="str">
        <f t="shared" si="590"/>
        <v/>
      </c>
      <c r="AP2521" s="114" t="str">
        <f t="shared" si="600"/>
        <v/>
      </c>
      <c r="AR2521" s="117" t="str">
        <f>IF($C2521="", "", IF(IFERROR(INDEX(Ingredients!$AI$11:$AI$310, MATCH($C2521, Ingredients!$B$11:$B$310, 0)), "")="", "", IFERROR(INDEX(Ingredients!$AI$11:$AI$310, MATCH($C2521, Ingredients!$B$11:$B$310, 0)), "")))</f>
        <v/>
      </c>
      <c r="AT2521" s="120" t="str">
        <f t="shared" si="601"/>
        <v/>
      </c>
      <c r="AV2521" s="90" t="str">
        <f t="shared" si="591"/>
        <v/>
      </c>
      <c r="AX2521" s="90" t="str">
        <f>IF($AV2521="", "", COUNTIF($AV$11:$AV$5010, "&lt;"&amp;$AV2521)+1+COUNTIF($AV$11:$AV2521, $AV2521)-1)</f>
        <v/>
      </c>
      <c r="AZ2521" s="111" t="str">
        <f>IF($B2521="", "", SUMIF('Shopping List'!$AV$11:$AV$25, $B2521, 'Shopping List'!$BN$11:$BN$25))</f>
        <v/>
      </c>
      <c r="BB2521" s="117" t="str">
        <f t="shared" si="602"/>
        <v/>
      </c>
    </row>
    <row r="2522" spans="1:54" x14ac:dyDescent="0.25">
      <c r="A2522" s="4"/>
      <c r="B2522" s="37"/>
      <c r="C2522" s="124"/>
      <c r="D2522" s="39"/>
      <c r="E2522" s="125"/>
      <c r="F2522" s="48"/>
      <c r="G2522" s="4"/>
      <c r="H2522" s="4"/>
      <c r="I2522" s="95" t="str">
        <f>IF($C2522="", "", IF(IFERROR(INDEX(Ingredients!$C$11:$C$310, MATCH($C2522, Ingredients!$B$11:$B$310, 0)), "")="", "", IFERROR(INDEX(Ingredients!$C$11:$C$310, MATCH($C2522, Ingredients!$B$11:$B$310, 0)), "")))</f>
        <v/>
      </c>
      <c r="J2522" s="73" t="str">
        <f>IF($B2522="", "", IF(IFERROR(INDEX(Meals!$C$11:$C$260, MATCH($B2522, Meals!$B$11:$B$260, 0)), "")="", "", IFERROR(INDEX(Meals!$C$11:$C$260, MATCH($B2522, Meals!$B$11:$B$260, 0)), "")))</f>
        <v/>
      </c>
      <c r="K2522" s="4"/>
      <c r="L2522" s="72" t="str">
        <f t="shared" si="592"/>
        <v/>
      </c>
      <c r="M2522" s="73" t="str">
        <f t="shared" si="593"/>
        <v/>
      </c>
      <c r="N2522" s="4"/>
      <c r="O2522" s="78" t="str">
        <f t="shared" si="594"/>
        <v/>
      </c>
      <c r="P2522" s="79" t="str">
        <f t="shared" si="595"/>
        <v/>
      </c>
      <c r="Q2522" s="4"/>
      <c r="R2522" s="90" t="str">
        <f t="shared" si="596"/>
        <v/>
      </c>
      <c r="S2522" s="4"/>
      <c r="Y2522" s="18" t="str">
        <f t="shared" si="597"/>
        <v/>
      </c>
      <c r="AA2522" s="18" t="str">
        <f t="shared" si="588"/>
        <v/>
      </c>
      <c r="AB2522" s="18" t="str">
        <f t="shared" si="589"/>
        <v/>
      </c>
      <c r="AC2522" s="18" t="str">
        <f t="shared" si="598"/>
        <v/>
      </c>
      <c r="AD2522" s="18" t="str">
        <f t="shared" si="598"/>
        <v/>
      </c>
      <c r="AE2522" s="18" t="str">
        <f t="shared" si="599"/>
        <v/>
      </c>
      <c r="AG2522" s="95" t="str">
        <f>IF($C2522="", "", IF(IFERROR(INDEX(Ingredients!C$11:C$310, MATCH($C2522, Ingredients!$B$11:$B$310, 0)), "")="", "", IFERROR(INDEX(Ingredients!C$11:C$310, MATCH($C2522, Ingredients!$B$11:$B$310, 0)), "")))</f>
        <v/>
      </c>
      <c r="AH2522" s="105" t="str">
        <f>IF($C2522="", "", IF(IFERROR(INDEX(Ingredients!D$11:D$310, MATCH($C2522, Ingredients!$B$11:$B$310, 0)), "")="", "", IFERROR(INDEX(Ingredients!D$11:D$310, MATCH($C2522, Ingredients!$B$11:$B$310, 0)), "")))</f>
        <v/>
      </c>
      <c r="AI2522" s="106" t="str">
        <f>IF($C2522="", "", IF(IFERROR(INDEX(Ingredients!E$11:E$310, MATCH($C2522, Ingredients!$B$11:$B$310, 0)), "")="", "", IFERROR(INDEX(Ingredients!E$11:E$310, MATCH($C2522, Ingredients!$B$11:$B$310, 0)), "")))</f>
        <v/>
      </c>
      <c r="AJ2522" s="108" t="str">
        <f>IF($C2522="", "", IF(IFERROR(INDEX(Ingredients!F$11:F$310, MATCH($C2522, Ingredients!$B$11:$B$310, 0)), "")="", "", IFERROR(INDEX(Ingredients!F$11:F$310, MATCH($C2522, Ingredients!$B$11:$B$310, 0)), "")))</f>
        <v/>
      </c>
      <c r="AK2522" s="106" t="str">
        <f>IF($C2522="", "", IF(IFERROR(INDEX(Ingredients!G$11:G$310, MATCH($C2522, Ingredients!$B$11:$B$310, 0)), "")="", "", IFERROR(INDEX(Ingredients!G$11:G$310, MATCH($C2522, Ingredients!$B$11:$B$310, 0)), "")))</f>
        <v/>
      </c>
      <c r="AL2522" s="79" t="str">
        <f>IF($C2522="", "", IF(IFERROR(INDEX(Ingredients!H$11:H$310, MATCH($C2522, Ingredients!$B$11:$B$310, 0)), "")="", "", IFERROR(INDEX(Ingredients!H$11:H$310, MATCH($C2522, Ingredients!$B$11:$B$310, 0)), "")))</f>
        <v/>
      </c>
      <c r="AN2522" s="83" t="str">
        <f t="shared" si="590"/>
        <v/>
      </c>
      <c r="AP2522" s="114" t="str">
        <f t="shared" si="600"/>
        <v/>
      </c>
      <c r="AR2522" s="117" t="str">
        <f>IF($C2522="", "", IF(IFERROR(INDEX(Ingredients!$AI$11:$AI$310, MATCH($C2522, Ingredients!$B$11:$B$310, 0)), "")="", "", IFERROR(INDEX(Ingredients!$AI$11:$AI$310, MATCH($C2522, Ingredients!$B$11:$B$310, 0)), "")))</f>
        <v/>
      </c>
      <c r="AT2522" s="120" t="str">
        <f t="shared" si="601"/>
        <v/>
      </c>
      <c r="AV2522" s="90" t="str">
        <f t="shared" si="591"/>
        <v/>
      </c>
      <c r="AX2522" s="90" t="str">
        <f>IF($AV2522="", "", COUNTIF($AV$11:$AV$5010, "&lt;"&amp;$AV2522)+1+COUNTIF($AV$11:$AV2522, $AV2522)-1)</f>
        <v/>
      </c>
      <c r="AZ2522" s="111" t="str">
        <f>IF($B2522="", "", SUMIF('Shopping List'!$AV$11:$AV$25, $B2522, 'Shopping List'!$BN$11:$BN$25))</f>
        <v/>
      </c>
      <c r="BB2522" s="117" t="str">
        <f t="shared" si="602"/>
        <v/>
      </c>
    </row>
    <row r="2523" spans="1:54" x14ac:dyDescent="0.25">
      <c r="A2523" s="4"/>
      <c r="B2523" s="37"/>
      <c r="C2523" s="124"/>
      <c r="D2523" s="39"/>
      <c r="E2523" s="125"/>
      <c r="F2523" s="48"/>
      <c r="G2523" s="4"/>
      <c r="H2523" s="4"/>
      <c r="I2523" s="95" t="str">
        <f>IF($C2523="", "", IF(IFERROR(INDEX(Ingredients!$C$11:$C$310, MATCH($C2523, Ingredients!$B$11:$B$310, 0)), "")="", "", IFERROR(INDEX(Ingredients!$C$11:$C$310, MATCH($C2523, Ingredients!$B$11:$B$310, 0)), "")))</f>
        <v/>
      </c>
      <c r="J2523" s="73" t="str">
        <f>IF($B2523="", "", IF(IFERROR(INDEX(Meals!$C$11:$C$260, MATCH($B2523, Meals!$B$11:$B$260, 0)), "")="", "", IFERROR(INDEX(Meals!$C$11:$C$260, MATCH($B2523, Meals!$B$11:$B$260, 0)), "")))</f>
        <v/>
      </c>
      <c r="K2523" s="4"/>
      <c r="L2523" s="72" t="str">
        <f t="shared" si="592"/>
        <v/>
      </c>
      <c r="M2523" s="73" t="str">
        <f t="shared" si="593"/>
        <v/>
      </c>
      <c r="N2523" s="4"/>
      <c r="O2523" s="78" t="str">
        <f t="shared" si="594"/>
        <v/>
      </c>
      <c r="P2523" s="79" t="str">
        <f t="shared" si="595"/>
        <v/>
      </c>
      <c r="Q2523" s="4"/>
      <c r="R2523" s="90" t="str">
        <f t="shared" si="596"/>
        <v/>
      </c>
      <c r="S2523" s="4"/>
      <c r="Y2523" s="18" t="str">
        <f t="shared" si="597"/>
        <v/>
      </c>
      <c r="AA2523" s="18" t="str">
        <f t="shared" si="588"/>
        <v/>
      </c>
      <c r="AB2523" s="18" t="str">
        <f t="shared" si="589"/>
        <v/>
      </c>
      <c r="AC2523" s="18" t="str">
        <f t="shared" si="598"/>
        <v/>
      </c>
      <c r="AD2523" s="18" t="str">
        <f t="shared" si="598"/>
        <v/>
      </c>
      <c r="AE2523" s="18" t="str">
        <f t="shared" si="599"/>
        <v/>
      </c>
      <c r="AG2523" s="95" t="str">
        <f>IF($C2523="", "", IF(IFERROR(INDEX(Ingredients!C$11:C$310, MATCH($C2523, Ingredients!$B$11:$B$310, 0)), "")="", "", IFERROR(INDEX(Ingredients!C$11:C$310, MATCH($C2523, Ingredients!$B$11:$B$310, 0)), "")))</f>
        <v/>
      </c>
      <c r="AH2523" s="105" t="str">
        <f>IF($C2523="", "", IF(IFERROR(INDEX(Ingredients!D$11:D$310, MATCH($C2523, Ingredients!$B$11:$B$310, 0)), "")="", "", IFERROR(INDEX(Ingredients!D$11:D$310, MATCH($C2523, Ingredients!$B$11:$B$310, 0)), "")))</f>
        <v/>
      </c>
      <c r="AI2523" s="106" t="str">
        <f>IF($C2523="", "", IF(IFERROR(INDEX(Ingredients!E$11:E$310, MATCH($C2523, Ingredients!$B$11:$B$310, 0)), "")="", "", IFERROR(INDEX(Ingredients!E$11:E$310, MATCH($C2523, Ingredients!$B$11:$B$310, 0)), "")))</f>
        <v/>
      </c>
      <c r="AJ2523" s="108" t="str">
        <f>IF($C2523="", "", IF(IFERROR(INDEX(Ingredients!F$11:F$310, MATCH($C2523, Ingredients!$B$11:$B$310, 0)), "")="", "", IFERROR(INDEX(Ingredients!F$11:F$310, MATCH($C2523, Ingredients!$B$11:$B$310, 0)), "")))</f>
        <v/>
      </c>
      <c r="AK2523" s="106" t="str">
        <f>IF($C2523="", "", IF(IFERROR(INDEX(Ingredients!G$11:G$310, MATCH($C2523, Ingredients!$B$11:$B$310, 0)), "")="", "", IFERROR(INDEX(Ingredients!G$11:G$310, MATCH($C2523, Ingredients!$B$11:$B$310, 0)), "")))</f>
        <v/>
      </c>
      <c r="AL2523" s="79" t="str">
        <f>IF($C2523="", "", IF(IFERROR(INDEX(Ingredients!H$11:H$310, MATCH($C2523, Ingredients!$B$11:$B$310, 0)), "")="", "", IFERROR(INDEX(Ingredients!H$11:H$310, MATCH($C2523, Ingredients!$B$11:$B$310, 0)), "")))</f>
        <v/>
      </c>
      <c r="AN2523" s="83" t="str">
        <f t="shared" si="590"/>
        <v/>
      </c>
      <c r="AP2523" s="114" t="str">
        <f t="shared" si="600"/>
        <v/>
      </c>
      <c r="AR2523" s="117" t="str">
        <f>IF($C2523="", "", IF(IFERROR(INDEX(Ingredients!$AI$11:$AI$310, MATCH($C2523, Ingredients!$B$11:$B$310, 0)), "")="", "", IFERROR(INDEX(Ingredients!$AI$11:$AI$310, MATCH($C2523, Ingredients!$B$11:$B$310, 0)), "")))</f>
        <v/>
      </c>
      <c r="AT2523" s="120" t="str">
        <f t="shared" si="601"/>
        <v/>
      </c>
      <c r="AV2523" s="90" t="str">
        <f t="shared" si="591"/>
        <v/>
      </c>
      <c r="AX2523" s="90" t="str">
        <f>IF($AV2523="", "", COUNTIF($AV$11:$AV$5010, "&lt;"&amp;$AV2523)+1+COUNTIF($AV$11:$AV2523, $AV2523)-1)</f>
        <v/>
      </c>
      <c r="AZ2523" s="111" t="str">
        <f>IF($B2523="", "", SUMIF('Shopping List'!$AV$11:$AV$25, $B2523, 'Shopping List'!$BN$11:$BN$25))</f>
        <v/>
      </c>
      <c r="BB2523" s="117" t="str">
        <f t="shared" si="602"/>
        <v/>
      </c>
    </row>
    <row r="2524" spans="1:54" x14ac:dyDescent="0.25">
      <c r="A2524" s="4"/>
      <c r="B2524" s="37"/>
      <c r="C2524" s="124"/>
      <c r="D2524" s="39"/>
      <c r="E2524" s="125"/>
      <c r="F2524" s="48"/>
      <c r="G2524" s="4"/>
      <c r="H2524" s="4"/>
      <c r="I2524" s="95" t="str">
        <f>IF($C2524="", "", IF(IFERROR(INDEX(Ingredients!$C$11:$C$310, MATCH($C2524, Ingredients!$B$11:$B$310, 0)), "")="", "", IFERROR(INDEX(Ingredients!$C$11:$C$310, MATCH($C2524, Ingredients!$B$11:$B$310, 0)), "")))</f>
        <v/>
      </c>
      <c r="J2524" s="73" t="str">
        <f>IF($B2524="", "", IF(IFERROR(INDEX(Meals!$C$11:$C$260, MATCH($B2524, Meals!$B$11:$B$260, 0)), "")="", "", IFERROR(INDEX(Meals!$C$11:$C$260, MATCH($B2524, Meals!$B$11:$B$260, 0)), "")))</f>
        <v/>
      </c>
      <c r="K2524" s="4"/>
      <c r="L2524" s="72" t="str">
        <f t="shared" si="592"/>
        <v/>
      </c>
      <c r="M2524" s="73" t="str">
        <f t="shared" si="593"/>
        <v/>
      </c>
      <c r="N2524" s="4"/>
      <c r="O2524" s="78" t="str">
        <f t="shared" si="594"/>
        <v/>
      </c>
      <c r="P2524" s="79" t="str">
        <f t="shared" si="595"/>
        <v/>
      </c>
      <c r="Q2524" s="4"/>
      <c r="R2524" s="90" t="str">
        <f t="shared" si="596"/>
        <v/>
      </c>
      <c r="S2524" s="4"/>
      <c r="Y2524" s="18" t="str">
        <f t="shared" si="597"/>
        <v/>
      </c>
      <c r="AA2524" s="18" t="str">
        <f t="shared" si="588"/>
        <v/>
      </c>
      <c r="AB2524" s="18" t="str">
        <f t="shared" si="589"/>
        <v/>
      </c>
      <c r="AC2524" s="18" t="str">
        <f t="shared" si="598"/>
        <v/>
      </c>
      <c r="AD2524" s="18" t="str">
        <f t="shared" si="598"/>
        <v/>
      </c>
      <c r="AE2524" s="18" t="str">
        <f t="shared" si="599"/>
        <v/>
      </c>
      <c r="AG2524" s="95" t="str">
        <f>IF($C2524="", "", IF(IFERROR(INDEX(Ingredients!C$11:C$310, MATCH($C2524, Ingredients!$B$11:$B$310, 0)), "")="", "", IFERROR(INDEX(Ingredients!C$11:C$310, MATCH($C2524, Ingredients!$B$11:$B$310, 0)), "")))</f>
        <v/>
      </c>
      <c r="AH2524" s="105" t="str">
        <f>IF($C2524="", "", IF(IFERROR(INDEX(Ingredients!D$11:D$310, MATCH($C2524, Ingredients!$B$11:$B$310, 0)), "")="", "", IFERROR(INDEX(Ingredients!D$11:D$310, MATCH($C2524, Ingredients!$B$11:$B$310, 0)), "")))</f>
        <v/>
      </c>
      <c r="AI2524" s="106" t="str">
        <f>IF($C2524="", "", IF(IFERROR(INDEX(Ingredients!E$11:E$310, MATCH($C2524, Ingredients!$B$11:$B$310, 0)), "")="", "", IFERROR(INDEX(Ingredients!E$11:E$310, MATCH($C2524, Ingredients!$B$11:$B$310, 0)), "")))</f>
        <v/>
      </c>
      <c r="AJ2524" s="108" t="str">
        <f>IF($C2524="", "", IF(IFERROR(INDEX(Ingredients!F$11:F$310, MATCH($C2524, Ingredients!$B$11:$B$310, 0)), "")="", "", IFERROR(INDEX(Ingredients!F$11:F$310, MATCH($C2524, Ingredients!$B$11:$B$310, 0)), "")))</f>
        <v/>
      </c>
      <c r="AK2524" s="106" t="str">
        <f>IF($C2524="", "", IF(IFERROR(INDEX(Ingredients!G$11:G$310, MATCH($C2524, Ingredients!$B$11:$B$310, 0)), "")="", "", IFERROR(INDEX(Ingredients!G$11:G$310, MATCH($C2524, Ingredients!$B$11:$B$310, 0)), "")))</f>
        <v/>
      </c>
      <c r="AL2524" s="79" t="str">
        <f>IF($C2524="", "", IF(IFERROR(INDEX(Ingredients!H$11:H$310, MATCH($C2524, Ingredients!$B$11:$B$310, 0)), "")="", "", IFERROR(INDEX(Ingredients!H$11:H$310, MATCH($C2524, Ingredients!$B$11:$B$310, 0)), "")))</f>
        <v/>
      </c>
      <c r="AN2524" s="83" t="str">
        <f t="shared" si="590"/>
        <v/>
      </c>
      <c r="AP2524" s="114" t="str">
        <f t="shared" si="600"/>
        <v/>
      </c>
      <c r="AR2524" s="117" t="str">
        <f>IF($C2524="", "", IF(IFERROR(INDEX(Ingredients!$AI$11:$AI$310, MATCH($C2524, Ingredients!$B$11:$B$310, 0)), "")="", "", IFERROR(INDEX(Ingredients!$AI$11:$AI$310, MATCH($C2524, Ingredients!$B$11:$B$310, 0)), "")))</f>
        <v/>
      </c>
      <c r="AT2524" s="120" t="str">
        <f t="shared" si="601"/>
        <v/>
      </c>
      <c r="AV2524" s="90" t="str">
        <f t="shared" si="591"/>
        <v/>
      </c>
      <c r="AX2524" s="90" t="str">
        <f>IF($AV2524="", "", COUNTIF($AV$11:$AV$5010, "&lt;"&amp;$AV2524)+1+COUNTIF($AV$11:$AV2524, $AV2524)-1)</f>
        <v/>
      </c>
      <c r="AZ2524" s="111" t="str">
        <f>IF($B2524="", "", SUMIF('Shopping List'!$AV$11:$AV$25, $B2524, 'Shopping List'!$BN$11:$BN$25))</f>
        <v/>
      </c>
      <c r="BB2524" s="117" t="str">
        <f t="shared" si="602"/>
        <v/>
      </c>
    </row>
    <row r="2525" spans="1:54" x14ac:dyDescent="0.25">
      <c r="A2525" s="4"/>
      <c r="B2525" s="37"/>
      <c r="C2525" s="124"/>
      <c r="D2525" s="39"/>
      <c r="E2525" s="125"/>
      <c r="F2525" s="48"/>
      <c r="G2525" s="4"/>
      <c r="H2525" s="4"/>
      <c r="I2525" s="95" t="str">
        <f>IF($C2525="", "", IF(IFERROR(INDEX(Ingredients!$C$11:$C$310, MATCH($C2525, Ingredients!$B$11:$B$310, 0)), "")="", "", IFERROR(INDEX(Ingredients!$C$11:$C$310, MATCH($C2525, Ingredients!$B$11:$B$310, 0)), "")))</f>
        <v/>
      </c>
      <c r="J2525" s="73" t="str">
        <f>IF($B2525="", "", IF(IFERROR(INDEX(Meals!$C$11:$C$260, MATCH($B2525, Meals!$B$11:$B$260, 0)), "")="", "", IFERROR(INDEX(Meals!$C$11:$C$260, MATCH($B2525, Meals!$B$11:$B$260, 0)), "")))</f>
        <v/>
      </c>
      <c r="K2525" s="4"/>
      <c r="L2525" s="72" t="str">
        <f t="shared" si="592"/>
        <v/>
      </c>
      <c r="M2525" s="73" t="str">
        <f t="shared" si="593"/>
        <v/>
      </c>
      <c r="N2525" s="4"/>
      <c r="O2525" s="78" t="str">
        <f t="shared" si="594"/>
        <v/>
      </c>
      <c r="P2525" s="79" t="str">
        <f t="shared" si="595"/>
        <v/>
      </c>
      <c r="Q2525" s="4"/>
      <c r="R2525" s="90" t="str">
        <f t="shared" si="596"/>
        <v/>
      </c>
      <c r="S2525" s="4"/>
      <c r="Y2525" s="18" t="str">
        <f t="shared" si="597"/>
        <v/>
      </c>
      <c r="AA2525" s="18" t="str">
        <f t="shared" si="588"/>
        <v/>
      </c>
      <c r="AB2525" s="18" t="str">
        <f t="shared" si="589"/>
        <v/>
      </c>
      <c r="AC2525" s="18" t="str">
        <f t="shared" si="598"/>
        <v/>
      </c>
      <c r="AD2525" s="18" t="str">
        <f t="shared" si="598"/>
        <v/>
      </c>
      <c r="AE2525" s="18" t="str">
        <f t="shared" si="599"/>
        <v/>
      </c>
      <c r="AG2525" s="95" t="str">
        <f>IF($C2525="", "", IF(IFERROR(INDEX(Ingredients!C$11:C$310, MATCH($C2525, Ingredients!$B$11:$B$310, 0)), "")="", "", IFERROR(INDEX(Ingredients!C$11:C$310, MATCH($C2525, Ingredients!$B$11:$B$310, 0)), "")))</f>
        <v/>
      </c>
      <c r="AH2525" s="105" t="str">
        <f>IF($C2525="", "", IF(IFERROR(INDEX(Ingredients!D$11:D$310, MATCH($C2525, Ingredients!$B$11:$B$310, 0)), "")="", "", IFERROR(INDEX(Ingredients!D$11:D$310, MATCH($C2525, Ingredients!$B$11:$B$310, 0)), "")))</f>
        <v/>
      </c>
      <c r="AI2525" s="106" t="str">
        <f>IF($C2525="", "", IF(IFERROR(INDEX(Ingredients!E$11:E$310, MATCH($C2525, Ingredients!$B$11:$B$310, 0)), "")="", "", IFERROR(INDEX(Ingredients!E$11:E$310, MATCH($C2525, Ingredients!$B$11:$B$310, 0)), "")))</f>
        <v/>
      </c>
      <c r="AJ2525" s="108" t="str">
        <f>IF($C2525="", "", IF(IFERROR(INDEX(Ingredients!F$11:F$310, MATCH($C2525, Ingredients!$B$11:$B$310, 0)), "")="", "", IFERROR(INDEX(Ingredients!F$11:F$310, MATCH($C2525, Ingredients!$B$11:$B$310, 0)), "")))</f>
        <v/>
      </c>
      <c r="AK2525" s="106" t="str">
        <f>IF($C2525="", "", IF(IFERROR(INDEX(Ingredients!G$11:G$310, MATCH($C2525, Ingredients!$B$11:$B$310, 0)), "")="", "", IFERROR(INDEX(Ingredients!G$11:G$310, MATCH($C2525, Ingredients!$B$11:$B$310, 0)), "")))</f>
        <v/>
      </c>
      <c r="AL2525" s="79" t="str">
        <f>IF($C2525="", "", IF(IFERROR(INDEX(Ingredients!H$11:H$310, MATCH($C2525, Ingredients!$B$11:$B$310, 0)), "")="", "", IFERROR(INDEX(Ingredients!H$11:H$310, MATCH($C2525, Ingredients!$B$11:$B$310, 0)), "")))</f>
        <v/>
      </c>
      <c r="AN2525" s="83" t="str">
        <f t="shared" si="590"/>
        <v/>
      </c>
      <c r="AP2525" s="114" t="str">
        <f t="shared" si="600"/>
        <v/>
      </c>
      <c r="AR2525" s="117" t="str">
        <f>IF($C2525="", "", IF(IFERROR(INDEX(Ingredients!$AI$11:$AI$310, MATCH($C2525, Ingredients!$B$11:$B$310, 0)), "")="", "", IFERROR(INDEX(Ingredients!$AI$11:$AI$310, MATCH($C2525, Ingredients!$B$11:$B$310, 0)), "")))</f>
        <v/>
      </c>
      <c r="AT2525" s="120" t="str">
        <f t="shared" si="601"/>
        <v/>
      </c>
      <c r="AV2525" s="90" t="str">
        <f t="shared" si="591"/>
        <v/>
      </c>
      <c r="AX2525" s="90" t="str">
        <f>IF($AV2525="", "", COUNTIF($AV$11:$AV$5010, "&lt;"&amp;$AV2525)+1+COUNTIF($AV$11:$AV2525, $AV2525)-1)</f>
        <v/>
      </c>
      <c r="AZ2525" s="111" t="str">
        <f>IF($B2525="", "", SUMIF('Shopping List'!$AV$11:$AV$25, $B2525, 'Shopping List'!$BN$11:$BN$25))</f>
        <v/>
      </c>
      <c r="BB2525" s="117" t="str">
        <f t="shared" si="602"/>
        <v/>
      </c>
    </row>
    <row r="2526" spans="1:54" x14ac:dyDescent="0.25">
      <c r="A2526" s="4"/>
      <c r="B2526" s="37"/>
      <c r="C2526" s="124"/>
      <c r="D2526" s="39"/>
      <c r="E2526" s="125"/>
      <c r="F2526" s="48"/>
      <c r="G2526" s="4"/>
      <c r="H2526" s="4"/>
      <c r="I2526" s="95" t="str">
        <f>IF($C2526="", "", IF(IFERROR(INDEX(Ingredients!$C$11:$C$310, MATCH($C2526, Ingredients!$B$11:$B$310, 0)), "")="", "", IFERROR(INDEX(Ingredients!$C$11:$C$310, MATCH($C2526, Ingredients!$B$11:$B$310, 0)), "")))</f>
        <v/>
      </c>
      <c r="J2526" s="73" t="str">
        <f>IF($B2526="", "", IF(IFERROR(INDEX(Meals!$C$11:$C$260, MATCH($B2526, Meals!$B$11:$B$260, 0)), "")="", "", IFERROR(INDEX(Meals!$C$11:$C$260, MATCH($B2526, Meals!$B$11:$B$260, 0)), "")))</f>
        <v/>
      </c>
      <c r="K2526" s="4"/>
      <c r="L2526" s="72" t="str">
        <f t="shared" si="592"/>
        <v/>
      </c>
      <c r="M2526" s="73" t="str">
        <f t="shared" si="593"/>
        <v/>
      </c>
      <c r="N2526" s="4"/>
      <c r="O2526" s="78" t="str">
        <f t="shared" si="594"/>
        <v/>
      </c>
      <c r="P2526" s="79" t="str">
        <f t="shared" si="595"/>
        <v/>
      </c>
      <c r="Q2526" s="4"/>
      <c r="R2526" s="90" t="str">
        <f t="shared" si="596"/>
        <v/>
      </c>
      <c r="S2526" s="4"/>
      <c r="Y2526" s="18" t="str">
        <f t="shared" si="597"/>
        <v/>
      </c>
      <c r="AA2526" s="18" t="str">
        <f t="shared" si="588"/>
        <v/>
      </c>
      <c r="AB2526" s="18" t="str">
        <f t="shared" si="589"/>
        <v/>
      </c>
      <c r="AC2526" s="18" t="str">
        <f t="shared" si="598"/>
        <v/>
      </c>
      <c r="AD2526" s="18" t="str">
        <f t="shared" si="598"/>
        <v/>
      </c>
      <c r="AE2526" s="18" t="str">
        <f t="shared" si="599"/>
        <v/>
      </c>
      <c r="AG2526" s="95" t="str">
        <f>IF($C2526="", "", IF(IFERROR(INDEX(Ingredients!C$11:C$310, MATCH($C2526, Ingredients!$B$11:$B$310, 0)), "")="", "", IFERROR(INDEX(Ingredients!C$11:C$310, MATCH($C2526, Ingredients!$B$11:$B$310, 0)), "")))</f>
        <v/>
      </c>
      <c r="AH2526" s="105" t="str">
        <f>IF($C2526="", "", IF(IFERROR(INDEX(Ingredients!D$11:D$310, MATCH($C2526, Ingredients!$B$11:$B$310, 0)), "")="", "", IFERROR(INDEX(Ingredients!D$11:D$310, MATCH($C2526, Ingredients!$B$11:$B$310, 0)), "")))</f>
        <v/>
      </c>
      <c r="AI2526" s="106" t="str">
        <f>IF($C2526="", "", IF(IFERROR(INDEX(Ingredients!E$11:E$310, MATCH($C2526, Ingredients!$B$11:$B$310, 0)), "")="", "", IFERROR(INDEX(Ingredients!E$11:E$310, MATCH($C2526, Ingredients!$B$11:$B$310, 0)), "")))</f>
        <v/>
      </c>
      <c r="AJ2526" s="108" t="str">
        <f>IF($C2526="", "", IF(IFERROR(INDEX(Ingredients!F$11:F$310, MATCH($C2526, Ingredients!$B$11:$B$310, 0)), "")="", "", IFERROR(INDEX(Ingredients!F$11:F$310, MATCH($C2526, Ingredients!$B$11:$B$310, 0)), "")))</f>
        <v/>
      </c>
      <c r="AK2526" s="106" t="str">
        <f>IF($C2526="", "", IF(IFERROR(INDEX(Ingredients!G$11:G$310, MATCH($C2526, Ingredients!$B$11:$B$310, 0)), "")="", "", IFERROR(INDEX(Ingredients!G$11:G$310, MATCH($C2526, Ingredients!$B$11:$B$310, 0)), "")))</f>
        <v/>
      </c>
      <c r="AL2526" s="79" t="str">
        <f>IF($C2526="", "", IF(IFERROR(INDEX(Ingredients!H$11:H$310, MATCH($C2526, Ingredients!$B$11:$B$310, 0)), "")="", "", IFERROR(INDEX(Ingredients!H$11:H$310, MATCH($C2526, Ingredients!$B$11:$B$310, 0)), "")))</f>
        <v/>
      </c>
      <c r="AN2526" s="83" t="str">
        <f t="shared" si="590"/>
        <v/>
      </c>
      <c r="AP2526" s="114" t="str">
        <f t="shared" si="600"/>
        <v/>
      </c>
      <c r="AR2526" s="117" t="str">
        <f>IF($C2526="", "", IF(IFERROR(INDEX(Ingredients!$AI$11:$AI$310, MATCH($C2526, Ingredients!$B$11:$B$310, 0)), "")="", "", IFERROR(INDEX(Ingredients!$AI$11:$AI$310, MATCH($C2526, Ingredients!$B$11:$B$310, 0)), "")))</f>
        <v/>
      </c>
      <c r="AT2526" s="120" t="str">
        <f t="shared" si="601"/>
        <v/>
      </c>
      <c r="AV2526" s="90" t="str">
        <f t="shared" si="591"/>
        <v/>
      </c>
      <c r="AX2526" s="90" t="str">
        <f>IF($AV2526="", "", COUNTIF($AV$11:$AV$5010, "&lt;"&amp;$AV2526)+1+COUNTIF($AV$11:$AV2526, $AV2526)-1)</f>
        <v/>
      </c>
      <c r="AZ2526" s="111" t="str">
        <f>IF($B2526="", "", SUMIF('Shopping List'!$AV$11:$AV$25, $B2526, 'Shopping List'!$BN$11:$BN$25))</f>
        <v/>
      </c>
      <c r="BB2526" s="117" t="str">
        <f t="shared" si="602"/>
        <v/>
      </c>
    </row>
    <row r="2527" spans="1:54" x14ac:dyDescent="0.25">
      <c r="A2527" s="4"/>
      <c r="B2527" s="37"/>
      <c r="C2527" s="124"/>
      <c r="D2527" s="39"/>
      <c r="E2527" s="125"/>
      <c r="F2527" s="48"/>
      <c r="G2527" s="4"/>
      <c r="H2527" s="4"/>
      <c r="I2527" s="95" t="str">
        <f>IF($C2527="", "", IF(IFERROR(INDEX(Ingredients!$C$11:$C$310, MATCH($C2527, Ingredients!$B$11:$B$310, 0)), "")="", "", IFERROR(INDEX(Ingredients!$C$11:$C$310, MATCH($C2527, Ingredients!$B$11:$B$310, 0)), "")))</f>
        <v/>
      </c>
      <c r="J2527" s="73" t="str">
        <f>IF($B2527="", "", IF(IFERROR(INDEX(Meals!$C$11:$C$260, MATCH($B2527, Meals!$B$11:$B$260, 0)), "")="", "", IFERROR(INDEX(Meals!$C$11:$C$260, MATCH($B2527, Meals!$B$11:$B$260, 0)), "")))</f>
        <v/>
      </c>
      <c r="K2527" s="4"/>
      <c r="L2527" s="72" t="str">
        <f t="shared" si="592"/>
        <v/>
      </c>
      <c r="M2527" s="73" t="str">
        <f t="shared" si="593"/>
        <v/>
      </c>
      <c r="N2527" s="4"/>
      <c r="O2527" s="78" t="str">
        <f t="shared" si="594"/>
        <v/>
      </c>
      <c r="P2527" s="79" t="str">
        <f t="shared" si="595"/>
        <v/>
      </c>
      <c r="Q2527" s="4"/>
      <c r="R2527" s="90" t="str">
        <f t="shared" si="596"/>
        <v/>
      </c>
      <c r="S2527" s="4"/>
      <c r="Y2527" s="18" t="str">
        <f t="shared" si="597"/>
        <v/>
      </c>
      <c r="AA2527" s="18" t="str">
        <f t="shared" si="588"/>
        <v/>
      </c>
      <c r="AB2527" s="18" t="str">
        <f t="shared" si="589"/>
        <v/>
      </c>
      <c r="AC2527" s="18" t="str">
        <f t="shared" si="598"/>
        <v/>
      </c>
      <c r="AD2527" s="18" t="str">
        <f t="shared" si="598"/>
        <v/>
      </c>
      <c r="AE2527" s="18" t="str">
        <f t="shared" si="599"/>
        <v/>
      </c>
      <c r="AG2527" s="95" t="str">
        <f>IF($C2527="", "", IF(IFERROR(INDEX(Ingredients!C$11:C$310, MATCH($C2527, Ingredients!$B$11:$B$310, 0)), "")="", "", IFERROR(INDEX(Ingredients!C$11:C$310, MATCH($C2527, Ingredients!$B$11:$B$310, 0)), "")))</f>
        <v/>
      </c>
      <c r="AH2527" s="105" t="str">
        <f>IF($C2527="", "", IF(IFERROR(INDEX(Ingredients!D$11:D$310, MATCH($C2527, Ingredients!$B$11:$B$310, 0)), "")="", "", IFERROR(INDEX(Ingredients!D$11:D$310, MATCH($C2527, Ingredients!$B$11:$B$310, 0)), "")))</f>
        <v/>
      </c>
      <c r="AI2527" s="106" t="str">
        <f>IF($C2527="", "", IF(IFERROR(INDEX(Ingredients!E$11:E$310, MATCH($C2527, Ingredients!$B$11:$B$310, 0)), "")="", "", IFERROR(INDEX(Ingredients!E$11:E$310, MATCH($C2527, Ingredients!$B$11:$B$310, 0)), "")))</f>
        <v/>
      </c>
      <c r="AJ2527" s="108" t="str">
        <f>IF($C2527="", "", IF(IFERROR(INDEX(Ingredients!F$11:F$310, MATCH($C2527, Ingredients!$B$11:$B$310, 0)), "")="", "", IFERROR(INDEX(Ingredients!F$11:F$310, MATCH($C2527, Ingredients!$B$11:$B$310, 0)), "")))</f>
        <v/>
      </c>
      <c r="AK2527" s="106" t="str">
        <f>IF($C2527="", "", IF(IFERROR(INDEX(Ingredients!G$11:G$310, MATCH($C2527, Ingredients!$B$11:$B$310, 0)), "")="", "", IFERROR(INDEX(Ingredients!G$11:G$310, MATCH($C2527, Ingredients!$B$11:$B$310, 0)), "")))</f>
        <v/>
      </c>
      <c r="AL2527" s="79" t="str">
        <f>IF($C2527="", "", IF(IFERROR(INDEX(Ingredients!H$11:H$310, MATCH($C2527, Ingredients!$B$11:$B$310, 0)), "")="", "", IFERROR(INDEX(Ingredients!H$11:H$310, MATCH($C2527, Ingredients!$B$11:$B$310, 0)), "")))</f>
        <v/>
      </c>
      <c r="AN2527" s="83" t="str">
        <f t="shared" si="590"/>
        <v/>
      </c>
      <c r="AP2527" s="114" t="str">
        <f t="shared" si="600"/>
        <v/>
      </c>
      <c r="AR2527" s="117" t="str">
        <f>IF($C2527="", "", IF(IFERROR(INDEX(Ingredients!$AI$11:$AI$310, MATCH($C2527, Ingredients!$B$11:$B$310, 0)), "")="", "", IFERROR(INDEX(Ingredients!$AI$11:$AI$310, MATCH($C2527, Ingredients!$B$11:$B$310, 0)), "")))</f>
        <v/>
      </c>
      <c r="AT2527" s="120" t="str">
        <f t="shared" si="601"/>
        <v/>
      </c>
      <c r="AV2527" s="90" t="str">
        <f t="shared" si="591"/>
        <v/>
      </c>
      <c r="AX2527" s="90" t="str">
        <f>IF($AV2527="", "", COUNTIF($AV$11:$AV$5010, "&lt;"&amp;$AV2527)+1+COUNTIF($AV$11:$AV2527, $AV2527)-1)</f>
        <v/>
      </c>
      <c r="AZ2527" s="111" t="str">
        <f>IF($B2527="", "", SUMIF('Shopping List'!$AV$11:$AV$25, $B2527, 'Shopping List'!$BN$11:$BN$25))</f>
        <v/>
      </c>
      <c r="BB2527" s="117" t="str">
        <f t="shared" si="602"/>
        <v/>
      </c>
    </row>
    <row r="2528" spans="1:54" x14ac:dyDescent="0.25">
      <c r="A2528" s="4"/>
      <c r="B2528" s="37"/>
      <c r="C2528" s="124"/>
      <c r="D2528" s="39"/>
      <c r="E2528" s="125"/>
      <c r="F2528" s="48"/>
      <c r="G2528" s="4"/>
      <c r="H2528" s="4"/>
      <c r="I2528" s="95" t="str">
        <f>IF($C2528="", "", IF(IFERROR(INDEX(Ingredients!$C$11:$C$310, MATCH($C2528, Ingredients!$B$11:$B$310, 0)), "")="", "", IFERROR(INDEX(Ingredients!$C$11:$C$310, MATCH($C2528, Ingredients!$B$11:$B$310, 0)), "")))</f>
        <v/>
      </c>
      <c r="J2528" s="73" t="str">
        <f>IF($B2528="", "", IF(IFERROR(INDEX(Meals!$C$11:$C$260, MATCH($B2528, Meals!$B$11:$B$260, 0)), "")="", "", IFERROR(INDEX(Meals!$C$11:$C$260, MATCH($B2528, Meals!$B$11:$B$260, 0)), "")))</f>
        <v/>
      </c>
      <c r="K2528" s="4"/>
      <c r="L2528" s="72" t="str">
        <f t="shared" si="592"/>
        <v/>
      </c>
      <c r="M2528" s="73" t="str">
        <f t="shared" si="593"/>
        <v/>
      </c>
      <c r="N2528" s="4"/>
      <c r="O2528" s="78" t="str">
        <f t="shared" si="594"/>
        <v/>
      </c>
      <c r="P2528" s="79" t="str">
        <f t="shared" si="595"/>
        <v/>
      </c>
      <c r="Q2528" s="4"/>
      <c r="R2528" s="90" t="str">
        <f t="shared" si="596"/>
        <v/>
      </c>
      <c r="S2528" s="4"/>
      <c r="Y2528" s="18" t="str">
        <f t="shared" si="597"/>
        <v/>
      </c>
      <c r="AA2528" s="18" t="str">
        <f t="shared" si="588"/>
        <v/>
      </c>
      <c r="AB2528" s="18" t="str">
        <f t="shared" si="589"/>
        <v/>
      </c>
      <c r="AC2528" s="18" t="str">
        <f t="shared" si="598"/>
        <v/>
      </c>
      <c r="AD2528" s="18" t="str">
        <f t="shared" si="598"/>
        <v/>
      </c>
      <c r="AE2528" s="18" t="str">
        <f t="shared" si="599"/>
        <v/>
      </c>
      <c r="AG2528" s="95" t="str">
        <f>IF($C2528="", "", IF(IFERROR(INDEX(Ingredients!C$11:C$310, MATCH($C2528, Ingredients!$B$11:$B$310, 0)), "")="", "", IFERROR(INDEX(Ingredients!C$11:C$310, MATCH($C2528, Ingredients!$B$11:$B$310, 0)), "")))</f>
        <v/>
      </c>
      <c r="AH2528" s="105" t="str">
        <f>IF($C2528="", "", IF(IFERROR(INDEX(Ingredients!D$11:D$310, MATCH($C2528, Ingredients!$B$11:$B$310, 0)), "")="", "", IFERROR(INDEX(Ingredients!D$11:D$310, MATCH($C2528, Ingredients!$B$11:$B$310, 0)), "")))</f>
        <v/>
      </c>
      <c r="AI2528" s="106" t="str">
        <f>IF($C2528="", "", IF(IFERROR(INDEX(Ingredients!E$11:E$310, MATCH($C2528, Ingredients!$B$11:$B$310, 0)), "")="", "", IFERROR(INDEX(Ingredients!E$11:E$310, MATCH($C2528, Ingredients!$B$11:$B$310, 0)), "")))</f>
        <v/>
      </c>
      <c r="AJ2528" s="108" t="str">
        <f>IF($C2528="", "", IF(IFERROR(INDEX(Ingredients!F$11:F$310, MATCH($C2528, Ingredients!$B$11:$B$310, 0)), "")="", "", IFERROR(INDEX(Ingredients!F$11:F$310, MATCH($C2528, Ingredients!$B$11:$B$310, 0)), "")))</f>
        <v/>
      </c>
      <c r="AK2528" s="106" t="str">
        <f>IF($C2528="", "", IF(IFERROR(INDEX(Ingredients!G$11:G$310, MATCH($C2528, Ingredients!$B$11:$B$310, 0)), "")="", "", IFERROR(INDEX(Ingredients!G$11:G$310, MATCH($C2528, Ingredients!$B$11:$B$310, 0)), "")))</f>
        <v/>
      </c>
      <c r="AL2528" s="79" t="str">
        <f>IF($C2528="", "", IF(IFERROR(INDEX(Ingredients!H$11:H$310, MATCH($C2528, Ingredients!$B$11:$B$310, 0)), "")="", "", IFERROR(INDEX(Ingredients!H$11:H$310, MATCH($C2528, Ingredients!$B$11:$B$310, 0)), "")))</f>
        <v/>
      </c>
      <c r="AN2528" s="83" t="str">
        <f t="shared" si="590"/>
        <v/>
      </c>
      <c r="AP2528" s="114" t="str">
        <f t="shared" si="600"/>
        <v/>
      </c>
      <c r="AR2528" s="117" t="str">
        <f>IF($C2528="", "", IF(IFERROR(INDEX(Ingredients!$AI$11:$AI$310, MATCH($C2528, Ingredients!$B$11:$B$310, 0)), "")="", "", IFERROR(INDEX(Ingredients!$AI$11:$AI$310, MATCH($C2528, Ingredients!$B$11:$B$310, 0)), "")))</f>
        <v/>
      </c>
      <c r="AT2528" s="120" t="str">
        <f t="shared" si="601"/>
        <v/>
      </c>
      <c r="AV2528" s="90" t="str">
        <f t="shared" si="591"/>
        <v/>
      </c>
      <c r="AX2528" s="90" t="str">
        <f>IF($AV2528="", "", COUNTIF($AV$11:$AV$5010, "&lt;"&amp;$AV2528)+1+COUNTIF($AV$11:$AV2528, $AV2528)-1)</f>
        <v/>
      </c>
      <c r="AZ2528" s="111" t="str">
        <f>IF($B2528="", "", SUMIF('Shopping List'!$AV$11:$AV$25, $B2528, 'Shopping List'!$BN$11:$BN$25))</f>
        <v/>
      </c>
      <c r="BB2528" s="117" t="str">
        <f t="shared" si="602"/>
        <v/>
      </c>
    </row>
    <row r="2529" spans="1:54" x14ac:dyDescent="0.25">
      <c r="A2529" s="4"/>
      <c r="B2529" s="37"/>
      <c r="C2529" s="124"/>
      <c r="D2529" s="39"/>
      <c r="E2529" s="125"/>
      <c r="F2529" s="48"/>
      <c r="G2529" s="4"/>
      <c r="H2529" s="4"/>
      <c r="I2529" s="95" t="str">
        <f>IF($C2529="", "", IF(IFERROR(INDEX(Ingredients!$C$11:$C$310, MATCH($C2529, Ingredients!$B$11:$B$310, 0)), "")="", "", IFERROR(INDEX(Ingredients!$C$11:$C$310, MATCH($C2529, Ingredients!$B$11:$B$310, 0)), "")))</f>
        <v/>
      </c>
      <c r="J2529" s="73" t="str">
        <f>IF($B2529="", "", IF(IFERROR(INDEX(Meals!$C$11:$C$260, MATCH($B2529, Meals!$B$11:$B$260, 0)), "")="", "", IFERROR(INDEX(Meals!$C$11:$C$260, MATCH($B2529, Meals!$B$11:$B$260, 0)), "")))</f>
        <v/>
      </c>
      <c r="K2529" s="4"/>
      <c r="L2529" s="72" t="str">
        <f t="shared" si="592"/>
        <v/>
      </c>
      <c r="M2529" s="73" t="str">
        <f t="shared" si="593"/>
        <v/>
      </c>
      <c r="N2529" s="4"/>
      <c r="O2529" s="78" t="str">
        <f t="shared" si="594"/>
        <v/>
      </c>
      <c r="P2529" s="79" t="str">
        <f t="shared" si="595"/>
        <v/>
      </c>
      <c r="Q2529" s="4"/>
      <c r="R2529" s="90" t="str">
        <f t="shared" si="596"/>
        <v/>
      </c>
      <c r="S2529" s="4"/>
      <c r="Y2529" s="18" t="str">
        <f t="shared" si="597"/>
        <v/>
      </c>
      <c r="AA2529" s="18" t="str">
        <f t="shared" si="588"/>
        <v/>
      </c>
      <c r="AB2529" s="18" t="str">
        <f t="shared" si="589"/>
        <v/>
      </c>
      <c r="AC2529" s="18" t="str">
        <f t="shared" si="598"/>
        <v/>
      </c>
      <c r="AD2529" s="18" t="str">
        <f t="shared" si="598"/>
        <v/>
      </c>
      <c r="AE2529" s="18" t="str">
        <f t="shared" si="599"/>
        <v/>
      </c>
      <c r="AG2529" s="95" t="str">
        <f>IF($C2529="", "", IF(IFERROR(INDEX(Ingredients!C$11:C$310, MATCH($C2529, Ingredients!$B$11:$B$310, 0)), "")="", "", IFERROR(INDEX(Ingredients!C$11:C$310, MATCH($C2529, Ingredients!$B$11:$B$310, 0)), "")))</f>
        <v/>
      </c>
      <c r="AH2529" s="105" t="str">
        <f>IF($C2529="", "", IF(IFERROR(INDEX(Ingredients!D$11:D$310, MATCH($C2529, Ingredients!$B$11:$B$310, 0)), "")="", "", IFERROR(INDEX(Ingredients!D$11:D$310, MATCH($C2529, Ingredients!$B$11:$B$310, 0)), "")))</f>
        <v/>
      </c>
      <c r="AI2529" s="106" t="str">
        <f>IF($C2529="", "", IF(IFERROR(INDEX(Ingredients!E$11:E$310, MATCH($C2529, Ingredients!$B$11:$B$310, 0)), "")="", "", IFERROR(INDEX(Ingredients!E$11:E$310, MATCH($C2529, Ingredients!$B$11:$B$310, 0)), "")))</f>
        <v/>
      </c>
      <c r="AJ2529" s="108" t="str">
        <f>IF($C2529="", "", IF(IFERROR(INDEX(Ingredients!F$11:F$310, MATCH($C2529, Ingredients!$B$11:$B$310, 0)), "")="", "", IFERROR(INDEX(Ingredients!F$11:F$310, MATCH($C2529, Ingredients!$B$11:$B$310, 0)), "")))</f>
        <v/>
      </c>
      <c r="AK2529" s="106" t="str">
        <f>IF($C2529="", "", IF(IFERROR(INDEX(Ingredients!G$11:G$310, MATCH($C2529, Ingredients!$B$11:$B$310, 0)), "")="", "", IFERROR(INDEX(Ingredients!G$11:G$310, MATCH($C2529, Ingredients!$B$11:$B$310, 0)), "")))</f>
        <v/>
      </c>
      <c r="AL2529" s="79" t="str">
        <f>IF($C2529="", "", IF(IFERROR(INDEX(Ingredients!H$11:H$310, MATCH($C2529, Ingredients!$B$11:$B$310, 0)), "")="", "", IFERROR(INDEX(Ingredients!H$11:H$310, MATCH($C2529, Ingredients!$B$11:$B$310, 0)), "")))</f>
        <v/>
      </c>
      <c r="AN2529" s="83" t="str">
        <f t="shared" si="590"/>
        <v/>
      </c>
      <c r="AP2529" s="114" t="str">
        <f t="shared" si="600"/>
        <v/>
      </c>
      <c r="AR2529" s="117" t="str">
        <f>IF($C2529="", "", IF(IFERROR(INDEX(Ingredients!$AI$11:$AI$310, MATCH($C2529, Ingredients!$B$11:$B$310, 0)), "")="", "", IFERROR(INDEX(Ingredients!$AI$11:$AI$310, MATCH($C2529, Ingredients!$B$11:$B$310, 0)), "")))</f>
        <v/>
      </c>
      <c r="AT2529" s="120" t="str">
        <f t="shared" si="601"/>
        <v/>
      </c>
      <c r="AV2529" s="90" t="str">
        <f t="shared" si="591"/>
        <v/>
      </c>
      <c r="AX2529" s="90" t="str">
        <f>IF($AV2529="", "", COUNTIF($AV$11:$AV$5010, "&lt;"&amp;$AV2529)+1+COUNTIF($AV$11:$AV2529, $AV2529)-1)</f>
        <v/>
      </c>
      <c r="AZ2529" s="111" t="str">
        <f>IF($B2529="", "", SUMIF('Shopping List'!$AV$11:$AV$25, $B2529, 'Shopping List'!$BN$11:$BN$25))</f>
        <v/>
      </c>
      <c r="BB2529" s="117" t="str">
        <f t="shared" si="602"/>
        <v/>
      </c>
    </row>
    <row r="2530" spans="1:54" x14ac:dyDescent="0.25">
      <c r="A2530" s="4"/>
      <c r="B2530" s="37"/>
      <c r="C2530" s="124"/>
      <c r="D2530" s="39"/>
      <c r="E2530" s="125"/>
      <c r="F2530" s="48"/>
      <c r="G2530" s="4"/>
      <c r="H2530" s="4"/>
      <c r="I2530" s="95" t="str">
        <f>IF($C2530="", "", IF(IFERROR(INDEX(Ingredients!$C$11:$C$310, MATCH($C2530, Ingredients!$B$11:$B$310, 0)), "")="", "", IFERROR(INDEX(Ingredients!$C$11:$C$310, MATCH($C2530, Ingredients!$B$11:$B$310, 0)), "")))</f>
        <v/>
      </c>
      <c r="J2530" s="73" t="str">
        <f>IF($B2530="", "", IF(IFERROR(INDEX(Meals!$C$11:$C$260, MATCH($B2530, Meals!$B$11:$B$260, 0)), "")="", "", IFERROR(INDEX(Meals!$C$11:$C$260, MATCH($B2530, Meals!$B$11:$B$260, 0)), "")))</f>
        <v/>
      </c>
      <c r="K2530" s="4"/>
      <c r="L2530" s="72" t="str">
        <f t="shared" si="592"/>
        <v/>
      </c>
      <c r="M2530" s="73" t="str">
        <f t="shared" si="593"/>
        <v/>
      </c>
      <c r="N2530" s="4"/>
      <c r="O2530" s="78" t="str">
        <f t="shared" si="594"/>
        <v/>
      </c>
      <c r="P2530" s="79" t="str">
        <f t="shared" si="595"/>
        <v/>
      </c>
      <c r="Q2530" s="4"/>
      <c r="R2530" s="90" t="str">
        <f t="shared" si="596"/>
        <v/>
      </c>
      <c r="S2530" s="4"/>
      <c r="Y2530" s="18" t="str">
        <f t="shared" si="597"/>
        <v/>
      </c>
      <c r="AA2530" s="18" t="str">
        <f t="shared" si="588"/>
        <v/>
      </c>
      <c r="AB2530" s="18" t="str">
        <f t="shared" si="589"/>
        <v/>
      </c>
      <c r="AC2530" s="18" t="str">
        <f t="shared" si="598"/>
        <v/>
      </c>
      <c r="AD2530" s="18" t="str">
        <f t="shared" si="598"/>
        <v/>
      </c>
      <c r="AE2530" s="18" t="str">
        <f t="shared" si="599"/>
        <v/>
      </c>
      <c r="AG2530" s="95" t="str">
        <f>IF($C2530="", "", IF(IFERROR(INDEX(Ingredients!C$11:C$310, MATCH($C2530, Ingredients!$B$11:$B$310, 0)), "")="", "", IFERROR(INDEX(Ingredients!C$11:C$310, MATCH($C2530, Ingredients!$B$11:$B$310, 0)), "")))</f>
        <v/>
      </c>
      <c r="AH2530" s="105" t="str">
        <f>IF($C2530="", "", IF(IFERROR(INDEX(Ingredients!D$11:D$310, MATCH($C2530, Ingredients!$B$11:$B$310, 0)), "")="", "", IFERROR(INDEX(Ingredients!D$11:D$310, MATCH($C2530, Ingredients!$B$11:$B$310, 0)), "")))</f>
        <v/>
      </c>
      <c r="AI2530" s="106" t="str">
        <f>IF($C2530="", "", IF(IFERROR(INDEX(Ingredients!E$11:E$310, MATCH($C2530, Ingredients!$B$11:$B$310, 0)), "")="", "", IFERROR(INDEX(Ingredients!E$11:E$310, MATCH($C2530, Ingredients!$B$11:$B$310, 0)), "")))</f>
        <v/>
      </c>
      <c r="AJ2530" s="108" t="str">
        <f>IF($C2530="", "", IF(IFERROR(INDEX(Ingredients!F$11:F$310, MATCH($C2530, Ingredients!$B$11:$B$310, 0)), "")="", "", IFERROR(INDEX(Ingredients!F$11:F$310, MATCH($C2530, Ingredients!$B$11:$B$310, 0)), "")))</f>
        <v/>
      </c>
      <c r="AK2530" s="106" t="str">
        <f>IF($C2530="", "", IF(IFERROR(INDEX(Ingredients!G$11:G$310, MATCH($C2530, Ingredients!$B$11:$B$310, 0)), "")="", "", IFERROR(INDEX(Ingredients!G$11:G$310, MATCH($C2530, Ingredients!$B$11:$B$310, 0)), "")))</f>
        <v/>
      </c>
      <c r="AL2530" s="79" t="str">
        <f>IF($C2530="", "", IF(IFERROR(INDEX(Ingredients!H$11:H$310, MATCH($C2530, Ingredients!$B$11:$B$310, 0)), "")="", "", IFERROR(INDEX(Ingredients!H$11:H$310, MATCH($C2530, Ingredients!$B$11:$B$310, 0)), "")))</f>
        <v/>
      </c>
      <c r="AN2530" s="83" t="str">
        <f t="shared" si="590"/>
        <v/>
      </c>
      <c r="AP2530" s="114" t="str">
        <f t="shared" si="600"/>
        <v/>
      </c>
      <c r="AR2530" s="117" t="str">
        <f>IF($C2530="", "", IF(IFERROR(INDEX(Ingredients!$AI$11:$AI$310, MATCH($C2530, Ingredients!$B$11:$B$310, 0)), "")="", "", IFERROR(INDEX(Ingredients!$AI$11:$AI$310, MATCH($C2530, Ingredients!$B$11:$B$310, 0)), "")))</f>
        <v/>
      </c>
      <c r="AT2530" s="120" t="str">
        <f t="shared" si="601"/>
        <v/>
      </c>
      <c r="AV2530" s="90" t="str">
        <f t="shared" si="591"/>
        <v/>
      </c>
      <c r="AX2530" s="90" t="str">
        <f>IF($AV2530="", "", COUNTIF($AV$11:$AV$5010, "&lt;"&amp;$AV2530)+1+COUNTIF($AV$11:$AV2530, $AV2530)-1)</f>
        <v/>
      </c>
      <c r="AZ2530" s="111" t="str">
        <f>IF($B2530="", "", SUMIF('Shopping List'!$AV$11:$AV$25, $B2530, 'Shopping List'!$BN$11:$BN$25))</f>
        <v/>
      </c>
      <c r="BB2530" s="117" t="str">
        <f t="shared" si="602"/>
        <v/>
      </c>
    </row>
    <row r="2531" spans="1:54" x14ac:dyDescent="0.25">
      <c r="A2531" s="4"/>
      <c r="B2531" s="37"/>
      <c r="C2531" s="124"/>
      <c r="D2531" s="39"/>
      <c r="E2531" s="125"/>
      <c r="F2531" s="48"/>
      <c r="G2531" s="4"/>
      <c r="H2531" s="4"/>
      <c r="I2531" s="95" t="str">
        <f>IF($C2531="", "", IF(IFERROR(INDEX(Ingredients!$C$11:$C$310, MATCH($C2531, Ingredients!$B$11:$B$310, 0)), "")="", "", IFERROR(INDEX(Ingredients!$C$11:$C$310, MATCH($C2531, Ingredients!$B$11:$B$310, 0)), "")))</f>
        <v/>
      </c>
      <c r="J2531" s="73" t="str">
        <f>IF($B2531="", "", IF(IFERROR(INDEX(Meals!$C$11:$C$260, MATCH($B2531, Meals!$B$11:$B$260, 0)), "")="", "", IFERROR(INDEX(Meals!$C$11:$C$260, MATCH($B2531, Meals!$B$11:$B$260, 0)), "")))</f>
        <v/>
      </c>
      <c r="K2531" s="4"/>
      <c r="L2531" s="72" t="str">
        <f t="shared" si="592"/>
        <v/>
      </c>
      <c r="M2531" s="73" t="str">
        <f t="shared" si="593"/>
        <v/>
      </c>
      <c r="N2531" s="4"/>
      <c r="O2531" s="78" t="str">
        <f t="shared" si="594"/>
        <v/>
      </c>
      <c r="P2531" s="79" t="str">
        <f t="shared" si="595"/>
        <v/>
      </c>
      <c r="Q2531" s="4"/>
      <c r="R2531" s="90" t="str">
        <f t="shared" si="596"/>
        <v/>
      </c>
      <c r="S2531" s="4"/>
      <c r="Y2531" s="18" t="str">
        <f t="shared" si="597"/>
        <v/>
      </c>
      <c r="AA2531" s="18" t="str">
        <f t="shared" si="588"/>
        <v/>
      </c>
      <c r="AB2531" s="18" t="str">
        <f t="shared" si="589"/>
        <v/>
      </c>
      <c r="AC2531" s="18" t="str">
        <f t="shared" si="598"/>
        <v/>
      </c>
      <c r="AD2531" s="18" t="str">
        <f t="shared" si="598"/>
        <v/>
      </c>
      <c r="AE2531" s="18" t="str">
        <f t="shared" si="599"/>
        <v/>
      </c>
      <c r="AG2531" s="95" t="str">
        <f>IF($C2531="", "", IF(IFERROR(INDEX(Ingredients!C$11:C$310, MATCH($C2531, Ingredients!$B$11:$B$310, 0)), "")="", "", IFERROR(INDEX(Ingredients!C$11:C$310, MATCH($C2531, Ingredients!$B$11:$B$310, 0)), "")))</f>
        <v/>
      </c>
      <c r="AH2531" s="105" t="str">
        <f>IF($C2531="", "", IF(IFERROR(INDEX(Ingredients!D$11:D$310, MATCH($C2531, Ingredients!$B$11:$B$310, 0)), "")="", "", IFERROR(INDEX(Ingredients!D$11:D$310, MATCH($C2531, Ingredients!$B$11:$B$310, 0)), "")))</f>
        <v/>
      </c>
      <c r="AI2531" s="106" t="str">
        <f>IF($C2531="", "", IF(IFERROR(INDEX(Ingredients!E$11:E$310, MATCH($C2531, Ingredients!$B$11:$B$310, 0)), "")="", "", IFERROR(INDEX(Ingredients!E$11:E$310, MATCH($C2531, Ingredients!$B$11:$B$310, 0)), "")))</f>
        <v/>
      </c>
      <c r="AJ2531" s="108" t="str">
        <f>IF($C2531="", "", IF(IFERROR(INDEX(Ingredients!F$11:F$310, MATCH($C2531, Ingredients!$B$11:$B$310, 0)), "")="", "", IFERROR(INDEX(Ingredients!F$11:F$310, MATCH($C2531, Ingredients!$B$11:$B$310, 0)), "")))</f>
        <v/>
      </c>
      <c r="AK2531" s="106" t="str">
        <f>IF($C2531="", "", IF(IFERROR(INDEX(Ingredients!G$11:G$310, MATCH($C2531, Ingredients!$B$11:$B$310, 0)), "")="", "", IFERROR(INDEX(Ingredients!G$11:G$310, MATCH($C2531, Ingredients!$B$11:$B$310, 0)), "")))</f>
        <v/>
      </c>
      <c r="AL2531" s="79" t="str">
        <f>IF($C2531="", "", IF(IFERROR(INDEX(Ingredients!H$11:H$310, MATCH($C2531, Ingredients!$B$11:$B$310, 0)), "")="", "", IFERROR(INDEX(Ingredients!H$11:H$310, MATCH($C2531, Ingredients!$B$11:$B$310, 0)), "")))</f>
        <v/>
      </c>
      <c r="AN2531" s="83" t="str">
        <f t="shared" si="590"/>
        <v/>
      </c>
      <c r="AP2531" s="114" t="str">
        <f t="shared" si="600"/>
        <v/>
      </c>
      <c r="AR2531" s="117" t="str">
        <f>IF($C2531="", "", IF(IFERROR(INDEX(Ingredients!$AI$11:$AI$310, MATCH($C2531, Ingredients!$B$11:$B$310, 0)), "")="", "", IFERROR(INDEX(Ingredients!$AI$11:$AI$310, MATCH($C2531, Ingredients!$B$11:$B$310, 0)), "")))</f>
        <v/>
      </c>
      <c r="AT2531" s="120" t="str">
        <f t="shared" si="601"/>
        <v/>
      </c>
      <c r="AV2531" s="90" t="str">
        <f t="shared" si="591"/>
        <v/>
      </c>
      <c r="AX2531" s="90" t="str">
        <f>IF($AV2531="", "", COUNTIF($AV$11:$AV$5010, "&lt;"&amp;$AV2531)+1+COUNTIF($AV$11:$AV2531, $AV2531)-1)</f>
        <v/>
      </c>
      <c r="AZ2531" s="111" t="str">
        <f>IF($B2531="", "", SUMIF('Shopping List'!$AV$11:$AV$25, $B2531, 'Shopping List'!$BN$11:$BN$25))</f>
        <v/>
      </c>
      <c r="BB2531" s="117" t="str">
        <f t="shared" si="602"/>
        <v/>
      </c>
    </row>
    <row r="2532" spans="1:54" x14ac:dyDescent="0.25">
      <c r="A2532" s="4"/>
      <c r="B2532" s="37"/>
      <c r="C2532" s="124"/>
      <c r="D2532" s="39"/>
      <c r="E2532" s="125"/>
      <c r="F2532" s="48"/>
      <c r="G2532" s="4"/>
      <c r="H2532" s="4"/>
      <c r="I2532" s="95" t="str">
        <f>IF($C2532="", "", IF(IFERROR(INDEX(Ingredients!$C$11:$C$310, MATCH($C2532, Ingredients!$B$11:$B$310, 0)), "")="", "", IFERROR(INDEX(Ingredients!$C$11:$C$310, MATCH($C2532, Ingredients!$B$11:$B$310, 0)), "")))</f>
        <v/>
      </c>
      <c r="J2532" s="73" t="str">
        <f>IF($B2532="", "", IF(IFERROR(INDEX(Meals!$C$11:$C$260, MATCH($B2532, Meals!$B$11:$B$260, 0)), "")="", "", IFERROR(INDEX(Meals!$C$11:$C$260, MATCH($B2532, Meals!$B$11:$B$260, 0)), "")))</f>
        <v/>
      </c>
      <c r="K2532" s="4"/>
      <c r="L2532" s="72" t="str">
        <f t="shared" si="592"/>
        <v/>
      </c>
      <c r="M2532" s="73" t="str">
        <f t="shared" si="593"/>
        <v/>
      </c>
      <c r="N2532" s="4"/>
      <c r="O2532" s="78" t="str">
        <f t="shared" si="594"/>
        <v/>
      </c>
      <c r="P2532" s="79" t="str">
        <f t="shared" si="595"/>
        <v/>
      </c>
      <c r="Q2532" s="4"/>
      <c r="R2532" s="90" t="str">
        <f t="shared" si="596"/>
        <v/>
      </c>
      <c r="S2532" s="4"/>
      <c r="Y2532" s="18" t="str">
        <f t="shared" si="597"/>
        <v/>
      </c>
      <c r="AA2532" s="18" t="str">
        <f t="shared" si="588"/>
        <v/>
      </c>
      <c r="AB2532" s="18" t="str">
        <f t="shared" si="589"/>
        <v/>
      </c>
      <c r="AC2532" s="18" t="str">
        <f t="shared" si="598"/>
        <v/>
      </c>
      <c r="AD2532" s="18" t="str">
        <f t="shared" si="598"/>
        <v/>
      </c>
      <c r="AE2532" s="18" t="str">
        <f t="shared" si="599"/>
        <v/>
      </c>
      <c r="AG2532" s="95" t="str">
        <f>IF($C2532="", "", IF(IFERROR(INDEX(Ingredients!C$11:C$310, MATCH($C2532, Ingredients!$B$11:$B$310, 0)), "")="", "", IFERROR(INDEX(Ingredients!C$11:C$310, MATCH($C2532, Ingredients!$B$11:$B$310, 0)), "")))</f>
        <v/>
      </c>
      <c r="AH2532" s="105" t="str">
        <f>IF($C2532="", "", IF(IFERROR(INDEX(Ingredients!D$11:D$310, MATCH($C2532, Ingredients!$B$11:$B$310, 0)), "")="", "", IFERROR(INDEX(Ingredients!D$11:D$310, MATCH($C2532, Ingredients!$B$11:$B$310, 0)), "")))</f>
        <v/>
      </c>
      <c r="AI2532" s="106" t="str">
        <f>IF($C2532="", "", IF(IFERROR(INDEX(Ingredients!E$11:E$310, MATCH($C2532, Ingredients!$B$11:$B$310, 0)), "")="", "", IFERROR(INDEX(Ingredients!E$11:E$310, MATCH($C2532, Ingredients!$B$11:$B$310, 0)), "")))</f>
        <v/>
      </c>
      <c r="AJ2532" s="108" t="str">
        <f>IF($C2532="", "", IF(IFERROR(INDEX(Ingredients!F$11:F$310, MATCH($C2532, Ingredients!$B$11:$B$310, 0)), "")="", "", IFERROR(INDEX(Ingredients!F$11:F$310, MATCH($C2532, Ingredients!$B$11:$B$310, 0)), "")))</f>
        <v/>
      </c>
      <c r="AK2532" s="106" t="str">
        <f>IF($C2532="", "", IF(IFERROR(INDEX(Ingredients!G$11:G$310, MATCH($C2532, Ingredients!$B$11:$B$310, 0)), "")="", "", IFERROR(INDEX(Ingredients!G$11:G$310, MATCH($C2532, Ingredients!$B$11:$B$310, 0)), "")))</f>
        <v/>
      </c>
      <c r="AL2532" s="79" t="str">
        <f>IF($C2532="", "", IF(IFERROR(INDEX(Ingredients!H$11:H$310, MATCH($C2532, Ingredients!$B$11:$B$310, 0)), "")="", "", IFERROR(INDEX(Ingredients!H$11:H$310, MATCH($C2532, Ingredients!$B$11:$B$310, 0)), "")))</f>
        <v/>
      </c>
      <c r="AN2532" s="83" t="str">
        <f t="shared" si="590"/>
        <v/>
      </c>
      <c r="AP2532" s="114" t="str">
        <f t="shared" si="600"/>
        <v/>
      </c>
      <c r="AR2532" s="117" t="str">
        <f>IF($C2532="", "", IF(IFERROR(INDEX(Ingredients!$AI$11:$AI$310, MATCH($C2532, Ingredients!$B$11:$B$310, 0)), "")="", "", IFERROR(INDEX(Ingredients!$AI$11:$AI$310, MATCH($C2532, Ingredients!$B$11:$B$310, 0)), "")))</f>
        <v/>
      </c>
      <c r="AT2532" s="120" t="str">
        <f t="shared" si="601"/>
        <v/>
      </c>
      <c r="AV2532" s="90" t="str">
        <f t="shared" si="591"/>
        <v/>
      </c>
      <c r="AX2532" s="90" t="str">
        <f>IF($AV2532="", "", COUNTIF($AV$11:$AV$5010, "&lt;"&amp;$AV2532)+1+COUNTIF($AV$11:$AV2532, $AV2532)-1)</f>
        <v/>
      </c>
      <c r="AZ2532" s="111" t="str">
        <f>IF($B2532="", "", SUMIF('Shopping List'!$AV$11:$AV$25, $B2532, 'Shopping List'!$BN$11:$BN$25))</f>
        <v/>
      </c>
      <c r="BB2532" s="117" t="str">
        <f t="shared" si="602"/>
        <v/>
      </c>
    </row>
    <row r="2533" spans="1:54" x14ac:dyDescent="0.25">
      <c r="A2533" s="4"/>
      <c r="B2533" s="37"/>
      <c r="C2533" s="124"/>
      <c r="D2533" s="39"/>
      <c r="E2533" s="125"/>
      <c r="F2533" s="48"/>
      <c r="G2533" s="4"/>
      <c r="H2533" s="4"/>
      <c r="I2533" s="95" t="str">
        <f>IF($C2533="", "", IF(IFERROR(INDEX(Ingredients!$C$11:$C$310, MATCH($C2533, Ingredients!$B$11:$B$310, 0)), "")="", "", IFERROR(INDEX(Ingredients!$C$11:$C$310, MATCH($C2533, Ingredients!$B$11:$B$310, 0)), "")))</f>
        <v/>
      </c>
      <c r="J2533" s="73" t="str">
        <f>IF($B2533="", "", IF(IFERROR(INDEX(Meals!$C$11:$C$260, MATCH($B2533, Meals!$B$11:$B$260, 0)), "")="", "", IFERROR(INDEX(Meals!$C$11:$C$260, MATCH($B2533, Meals!$B$11:$B$260, 0)), "")))</f>
        <v/>
      </c>
      <c r="K2533" s="4"/>
      <c r="L2533" s="72" t="str">
        <f t="shared" si="592"/>
        <v/>
      </c>
      <c r="M2533" s="73" t="str">
        <f t="shared" si="593"/>
        <v/>
      </c>
      <c r="N2533" s="4"/>
      <c r="O2533" s="78" t="str">
        <f t="shared" si="594"/>
        <v/>
      </c>
      <c r="P2533" s="79" t="str">
        <f t="shared" si="595"/>
        <v/>
      </c>
      <c r="Q2533" s="4"/>
      <c r="R2533" s="90" t="str">
        <f t="shared" si="596"/>
        <v/>
      </c>
      <c r="S2533" s="4"/>
      <c r="Y2533" s="18" t="str">
        <f t="shared" si="597"/>
        <v/>
      </c>
      <c r="AA2533" s="18" t="str">
        <f t="shared" si="588"/>
        <v/>
      </c>
      <c r="AB2533" s="18" t="str">
        <f t="shared" si="589"/>
        <v/>
      </c>
      <c r="AC2533" s="18" t="str">
        <f t="shared" si="598"/>
        <v/>
      </c>
      <c r="AD2533" s="18" t="str">
        <f t="shared" si="598"/>
        <v/>
      </c>
      <c r="AE2533" s="18" t="str">
        <f t="shared" si="599"/>
        <v/>
      </c>
      <c r="AG2533" s="95" t="str">
        <f>IF($C2533="", "", IF(IFERROR(INDEX(Ingredients!C$11:C$310, MATCH($C2533, Ingredients!$B$11:$B$310, 0)), "")="", "", IFERROR(INDEX(Ingredients!C$11:C$310, MATCH($C2533, Ingredients!$B$11:$B$310, 0)), "")))</f>
        <v/>
      </c>
      <c r="AH2533" s="105" t="str">
        <f>IF($C2533="", "", IF(IFERROR(INDEX(Ingredients!D$11:D$310, MATCH($C2533, Ingredients!$B$11:$B$310, 0)), "")="", "", IFERROR(INDEX(Ingredients!D$11:D$310, MATCH($C2533, Ingredients!$B$11:$B$310, 0)), "")))</f>
        <v/>
      </c>
      <c r="AI2533" s="106" t="str">
        <f>IF($C2533="", "", IF(IFERROR(INDEX(Ingredients!E$11:E$310, MATCH($C2533, Ingredients!$B$11:$B$310, 0)), "")="", "", IFERROR(INDEX(Ingredients!E$11:E$310, MATCH($C2533, Ingredients!$B$11:$B$310, 0)), "")))</f>
        <v/>
      </c>
      <c r="AJ2533" s="108" t="str">
        <f>IF($C2533="", "", IF(IFERROR(INDEX(Ingredients!F$11:F$310, MATCH($C2533, Ingredients!$B$11:$B$310, 0)), "")="", "", IFERROR(INDEX(Ingredients!F$11:F$310, MATCH($C2533, Ingredients!$B$11:$B$310, 0)), "")))</f>
        <v/>
      </c>
      <c r="AK2533" s="106" t="str">
        <f>IF($C2533="", "", IF(IFERROR(INDEX(Ingredients!G$11:G$310, MATCH($C2533, Ingredients!$B$11:$B$310, 0)), "")="", "", IFERROR(INDEX(Ingredients!G$11:G$310, MATCH($C2533, Ingredients!$B$11:$B$310, 0)), "")))</f>
        <v/>
      </c>
      <c r="AL2533" s="79" t="str">
        <f>IF($C2533="", "", IF(IFERROR(INDEX(Ingredients!H$11:H$310, MATCH($C2533, Ingredients!$B$11:$B$310, 0)), "")="", "", IFERROR(INDEX(Ingredients!H$11:H$310, MATCH($C2533, Ingredients!$B$11:$B$310, 0)), "")))</f>
        <v/>
      </c>
      <c r="AN2533" s="83" t="str">
        <f t="shared" si="590"/>
        <v/>
      </c>
      <c r="AP2533" s="114" t="str">
        <f t="shared" si="600"/>
        <v/>
      </c>
      <c r="AR2533" s="117" t="str">
        <f>IF($C2533="", "", IF(IFERROR(INDEX(Ingredients!$AI$11:$AI$310, MATCH($C2533, Ingredients!$B$11:$B$310, 0)), "")="", "", IFERROR(INDEX(Ingredients!$AI$11:$AI$310, MATCH($C2533, Ingredients!$B$11:$B$310, 0)), "")))</f>
        <v/>
      </c>
      <c r="AT2533" s="120" t="str">
        <f t="shared" si="601"/>
        <v/>
      </c>
      <c r="AV2533" s="90" t="str">
        <f t="shared" si="591"/>
        <v/>
      </c>
      <c r="AX2533" s="90" t="str">
        <f>IF($AV2533="", "", COUNTIF($AV$11:$AV$5010, "&lt;"&amp;$AV2533)+1+COUNTIF($AV$11:$AV2533, $AV2533)-1)</f>
        <v/>
      </c>
      <c r="AZ2533" s="111" t="str">
        <f>IF($B2533="", "", SUMIF('Shopping List'!$AV$11:$AV$25, $B2533, 'Shopping List'!$BN$11:$BN$25))</f>
        <v/>
      </c>
      <c r="BB2533" s="117" t="str">
        <f t="shared" si="602"/>
        <v/>
      </c>
    </row>
    <row r="2534" spans="1:54" x14ac:dyDescent="0.25">
      <c r="A2534" s="4"/>
      <c r="B2534" s="37"/>
      <c r="C2534" s="124"/>
      <c r="D2534" s="39"/>
      <c r="E2534" s="125"/>
      <c r="F2534" s="48"/>
      <c r="G2534" s="4"/>
      <c r="H2534" s="4"/>
      <c r="I2534" s="95" t="str">
        <f>IF($C2534="", "", IF(IFERROR(INDEX(Ingredients!$C$11:$C$310, MATCH($C2534, Ingredients!$B$11:$B$310, 0)), "")="", "", IFERROR(INDEX(Ingredients!$C$11:$C$310, MATCH($C2534, Ingredients!$B$11:$B$310, 0)), "")))</f>
        <v/>
      </c>
      <c r="J2534" s="73" t="str">
        <f>IF($B2534="", "", IF(IFERROR(INDEX(Meals!$C$11:$C$260, MATCH($B2534, Meals!$B$11:$B$260, 0)), "")="", "", IFERROR(INDEX(Meals!$C$11:$C$260, MATCH($B2534, Meals!$B$11:$B$260, 0)), "")))</f>
        <v/>
      </c>
      <c r="K2534" s="4"/>
      <c r="L2534" s="72" t="str">
        <f t="shared" si="592"/>
        <v/>
      </c>
      <c r="M2534" s="73" t="str">
        <f t="shared" si="593"/>
        <v/>
      </c>
      <c r="N2534" s="4"/>
      <c r="O2534" s="78" t="str">
        <f t="shared" si="594"/>
        <v/>
      </c>
      <c r="P2534" s="79" t="str">
        <f t="shared" si="595"/>
        <v/>
      </c>
      <c r="Q2534" s="4"/>
      <c r="R2534" s="90" t="str">
        <f t="shared" si="596"/>
        <v/>
      </c>
      <c r="S2534" s="4"/>
      <c r="Y2534" s="18" t="str">
        <f t="shared" si="597"/>
        <v/>
      </c>
      <c r="AA2534" s="18" t="str">
        <f t="shared" si="588"/>
        <v/>
      </c>
      <c r="AB2534" s="18" t="str">
        <f t="shared" si="589"/>
        <v/>
      </c>
      <c r="AC2534" s="18" t="str">
        <f t="shared" si="598"/>
        <v/>
      </c>
      <c r="AD2534" s="18" t="str">
        <f t="shared" si="598"/>
        <v/>
      </c>
      <c r="AE2534" s="18" t="str">
        <f t="shared" si="599"/>
        <v/>
      </c>
      <c r="AG2534" s="95" t="str">
        <f>IF($C2534="", "", IF(IFERROR(INDEX(Ingredients!C$11:C$310, MATCH($C2534, Ingredients!$B$11:$B$310, 0)), "")="", "", IFERROR(INDEX(Ingredients!C$11:C$310, MATCH($C2534, Ingredients!$B$11:$B$310, 0)), "")))</f>
        <v/>
      </c>
      <c r="AH2534" s="105" t="str">
        <f>IF($C2534="", "", IF(IFERROR(INDEX(Ingredients!D$11:D$310, MATCH($C2534, Ingredients!$B$11:$B$310, 0)), "")="", "", IFERROR(INDEX(Ingredients!D$11:D$310, MATCH($C2534, Ingredients!$B$11:$B$310, 0)), "")))</f>
        <v/>
      </c>
      <c r="AI2534" s="106" t="str">
        <f>IF($C2534="", "", IF(IFERROR(INDEX(Ingredients!E$11:E$310, MATCH($C2534, Ingredients!$B$11:$B$310, 0)), "")="", "", IFERROR(INDEX(Ingredients!E$11:E$310, MATCH($C2534, Ingredients!$B$11:$B$310, 0)), "")))</f>
        <v/>
      </c>
      <c r="AJ2534" s="108" t="str">
        <f>IF($C2534="", "", IF(IFERROR(INDEX(Ingredients!F$11:F$310, MATCH($C2534, Ingredients!$B$11:$B$310, 0)), "")="", "", IFERROR(INDEX(Ingredients!F$11:F$310, MATCH($C2534, Ingredients!$B$11:$B$310, 0)), "")))</f>
        <v/>
      </c>
      <c r="AK2534" s="106" t="str">
        <f>IF($C2534="", "", IF(IFERROR(INDEX(Ingredients!G$11:G$310, MATCH($C2534, Ingredients!$B$11:$B$310, 0)), "")="", "", IFERROR(INDEX(Ingredients!G$11:G$310, MATCH($C2534, Ingredients!$B$11:$B$310, 0)), "")))</f>
        <v/>
      </c>
      <c r="AL2534" s="79" t="str">
        <f>IF($C2534="", "", IF(IFERROR(INDEX(Ingredients!H$11:H$310, MATCH($C2534, Ingredients!$B$11:$B$310, 0)), "")="", "", IFERROR(INDEX(Ingredients!H$11:H$310, MATCH($C2534, Ingredients!$B$11:$B$310, 0)), "")))</f>
        <v/>
      </c>
      <c r="AN2534" s="83" t="str">
        <f t="shared" si="590"/>
        <v/>
      </c>
      <c r="AP2534" s="114" t="str">
        <f t="shared" si="600"/>
        <v/>
      </c>
      <c r="AR2534" s="117" t="str">
        <f>IF($C2534="", "", IF(IFERROR(INDEX(Ingredients!$AI$11:$AI$310, MATCH($C2534, Ingredients!$B$11:$B$310, 0)), "")="", "", IFERROR(INDEX(Ingredients!$AI$11:$AI$310, MATCH($C2534, Ingredients!$B$11:$B$310, 0)), "")))</f>
        <v/>
      </c>
      <c r="AT2534" s="120" t="str">
        <f t="shared" si="601"/>
        <v/>
      </c>
      <c r="AV2534" s="90" t="str">
        <f t="shared" si="591"/>
        <v/>
      </c>
      <c r="AX2534" s="90" t="str">
        <f>IF($AV2534="", "", COUNTIF($AV$11:$AV$5010, "&lt;"&amp;$AV2534)+1+COUNTIF($AV$11:$AV2534, $AV2534)-1)</f>
        <v/>
      </c>
      <c r="AZ2534" s="111" t="str">
        <f>IF($B2534="", "", SUMIF('Shopping List'!$AV$11:$AV$25, $B2534, 'Shopping List'!$BN$11:$BN$25))</f>
        <v/>
      </c>
      <c r="BB2534" s="117" t="str">
        <f t="shared" si="602"/>
        <v/>
      </c>
    </row>
    <row r="2535" spans="1:54" x14ac:dyDescent="0.25">
      <c r="A2535" s="4"/>
      <c r="B2535" s="37"/>
      <c r="C2535" s="124"/>
      <c r="D2535" s="39"/>
      <c r="E2535" s="125"/>
      <c r="F2535" s="48"/>
      <c r="G2535" s="4"/>
      <c r="H2535" s="4"/>
      <c r="I2535" s="95" t="str">
        <f>IF($C2535="", "", IF(IFERROR(INDEX(Ingredients!$C$11:$C$310, MATCH($C2535, Ingredients!$B$11:$B$310, 0)), "")="", "", IFERROR(INDEX(Ingredients!$C$11:$C$310, MATCH($C2535, Ingredients!$B$11:$B$310, 0)), "")))</f>
        <v/>
      </c>
      <c r="J2535" s="73" t="str">
        <f>IF($B2535="", "", IF(IFERROR(INDEX(Meals!$C$11:$C$260, MATCH($B2535, Meals!$B$11:$B$260, 0)), "")="", "", IFERROR(INDEX(Meals!$C$11:$C$260, MATCH($B2535, Meals!$B$11:$B$260, 0)), "")))</f>
        <v/>
      </c>
      <c r="K2535" s="4"/>
      <c r="L2535" s="72" t="str">
        <f t="shared" si="592"/>
        <v/>
      </c>
      <c r="M2535" s="73" t="str">
        <f t="shared" si="593"/>
        <v/>
      </c>
      <c r="N2535" s="4"/>
      <c r="O2535" s="78" t="str">
        <f t="shared" si="594"/>
        <v/>
      </c>
      <c r="P2535" s="79" t="str">
        <f t="shared" si="595"/>
        <v/>
      </c>
      <c r="Q2535" s="4"/>
      <c r="R2535" s="90" t="str">
        <f t="shared" si="596"/>
        <v/>
      </c>
      <c r="S2535" s="4"/>
      <c r="Y2535" s="18" t="str">
        <f t="shared" si="597"/>
        <v/>
      </c>
      <c r="AA2535" s="18" t="str">
        <f t="shared" si="588"/>
        <v/>
      </c>
      <c r="AB2535" s="18" t="str">
        <f t="shared" si="589"/>
        <v/>
      </c>
      <c r="AC2535" s="18" t="str">
        <f t="shared" si="598"/>
        <v/>
      </c>
      <c r="AD2535" s="18" t="str">
        <f t="shared" si="598"/>
        <v/>
      </c>
      <c r="AE2535" s="18" t="str">
        <f t="shared" si="599"/>
        <v/>
      </c>
      <c r="AG2535" s="95" t="str">
        <f>IF($C2535="", "", IF(IFERROR(INDEX(Ingredients!C$11:C$310, MATCH($C2535, Ingredients!$B$11:$B$310, 0)), "")="", "", IFERROR(INDEX(Ingredients!C$11:C$310, MATCH($C2535, Ingredients!$B$11:$B$310, 0)), "")))</f>
        <v/>
      </c>
      <c r="AH2535" s="105" t="str">
        <f>IF($C2535="", "", IF(IFERROR(INDEX(Ingredients!D$11:D$310, MATCH($C2535, Ingredients!$B$11:$B$310, 0)), "")="", "", IFERROR(INDEX(Ingredients!D$11:D$310, MATCH($C2535, Ingredients!$B$11:$B$310, 0)), "")))</f>
        <v/>
      </c>
      <c r="AI2535" s="106" t="str">
        <f>IF($C2535="", "", IF(IFERROR(INDEX(Ingredients!E$11:E$310, MATCH($C2535, Ingredients!$B$11:$B$310, 0)), "")="", "", IFERROR(INDEX(Ingredients!E$11:E$310, MATCH($C2535, Ingredients!$B$11:$B$310, 0)), "")))</f>
        <v/>
      </c>
      <c r="AJ2535" s="108" t="str">
        <f>IF($C2535="", "", IF(IFERROR(INDEX(Ingredients!F$11:F$310, MATCH($C2535, Ingredients!$B$11:$B$310, 0)), "")="", "", IFERROR(INDEX(Ingredients!F$11:F$310, MATCH($C2535, Ingredients!$B$11:$B$310, 0)), "")))</f>
        <v/>
      </c>
      <c r="AK2535" s="106" t="str">
        <f>IF($C2535="", "", IF(IFERROR(INDEX(Ingredients!G$11:G$310, MATCH($C2535, Ingredients!$B$11:$B$310, 0)), "")="", "", IFERROR(INDEX(Ingredients!G$11:G$310, MATCH($C2535, Ingredients!$B$11:$B$310, 0)), "")))</f>
        <v/>
      </c>
      <c r="AL2535" s="79" t="str">
        <f>IF($C2535="", "", IF(IFERROR(INDEX(Ingredients!H$11:H$310, MATCH($C2535, Ingredients!$B$11:$B$310, 0)), "")="", "", IFERROR(INDEX(Ingredients!H$11:H$310, MATCH($C2535, Ingredients!$B$11:$B$310, 0)), "")))</f>
        <v/>
      </c>
      <c r="AN2535" s="83" t="str">
        <f t="shared" si="590"/>
        <v/>
      </c>
      <c r="AP2535" s="114" t="str">
        <f t="shared" si="600"/>
        <v/>
      </c>
      <c r="AR2535" s="117" t="str">
        <f>IF($C2535="", "", IF(IFERROR(INDEX(Ingredients!$AI$11:$AI$310, MATCH($C2535, Ingredients!$B$11:$B$310, 0)), "")="", "", IFERROR(INDEX(Ingredients!$AI$11:$AI$310, MATCH($C2535, Ingredients!$B$11:$B$310, 0)), "")))</f>
        <v/>
      </c>
      <c r="AT2535" s="120" t="str">
        <f t="shared" si="601"/>
        <v/>
      </c>
      <c r="AV2535" s="90" t="str">
        <f t="shared" si="591"/>
        <v/>
      </c>
      <c r="AX2535" s="90" t="str">
        <f>IF($AV2535="", "", COUNTIF($AV$11:$AV$5010, "&lt;"&amp;$AV2535)+1+COUNTIF($AV$11:$AV2535, $AV2535)-1)</f>
        <v/>
      </c>
      <c r="AZ2535" s="111" t="str">
        <f>IF($B2535="", "", SUMIF('Shopping List'!$AV$11:$AV$25, $B2535, 'Shopping List'!$BN$11:$BN$25))</f>
        <v/>
      </c>
      <c r="BB2535" s="117" t="str">
        <f t="shared" si="602"/>
        <v/>
      </c>
    </row>
    <row r="2536" spans="1:54" x14ac:dyDescent="0.25">
      <c r="A2536" s="4"/>
      <c r="B2536" s="37"/>
      <c r="C2536" s="124"/>
      <c r="D2536" s="39"/>
      <c r="E2536" s="125"/>
      <c r="F2536" s="48"/>
      <c r="G2536" s="4"/>
      <c r="H2536" s="4"/>
      <c r="I2536" s="95" t="str">
        <f>IF($C2536="", "", IF(IFERROR(INDEX(Ingredients!$C$11:$C$310, MATCH($C2536, Ingredients!$B$11:$B$310, 0)), "")="", "", IFERROR(INDEX(Ingredients!$C$11:$C$310, MATCH($C2536, Ingredients!$B$11:$B$310, 0)), "")))</f>
        <v/>
      </c>
      <c r="J2536" s="73" t="str">
        <f>IF($B2536="", "", IF(IFERROR(INDEX(Meals!$C$11:$C$260, MATCH($B2536, Meals!$B$11:$B$260, 0)), "")="", "", IFERROR(INDEX(Meals!$C$11:$C$260, MATCH($B2536, Meals!$B$11:$B$260, 0)), "")))</f>
        <v/>
      </c>
      <c r="K2536" s="4"/>
      <c r="L2536" s="72" t="str">
        <f t="shared" si="592"/>
        <v/>
      </c>
      <c r="M2536" s="73" t="str">
        <f t="shared" si="593"/>
        <v/>
      </c>
      <c r="N2536" s="4"/>
      <c r="O2536" s="78" t="str">
        <f t="shared" si="594"/>
        <v/>
      </c>
      <c r="P2536" s="79" t="str">
        <f t="shared" si="595"/>
        <v/>
      </c>
      <c r="Q2536" s="4"/>
      <c r="R2536" s="90" t="str">
        <f t="shared" si="596"/>
        <v/>
      </c>
      <c r="S2536" s="4"/>
      <c r="Y2536" s="18" t="str">
        <f t="shared" si="597"/>
        <v/>
      </c>
      <c r="AA2536" s="18" t="str">
        <f t="shared" si="588"/>
        <v/>
      </c>
      <c r="AB2536" s="18" t="str">
        <f t="shared" si="589"/>
        <v/>
      </c>
      <c r="AC2536" s="18" t="str">
        <f t="shared" si="598"/>
        <v/>
      </c>
      <c r="AD2536" s="18" t="str">
        <f t="shared" si="598"/>
        <v/>
      </c>
      <c r="AE2536" s="18" t="str">
        <f t="shared" si="599"/>
        <v/>
      </c>
      <c r="AG2536" s="95" t="str">
        <f>IF($C2536="", "", IF(IFERROR(INDEX(Ingredients!C$11:C$310, MATCH($C2536, Ingredients!$B$11:$B$310, 0)), "")="", "", IFERROR(INDEX(Ingredients!C$11:C$310, MATCH($C2536, Ingredients!$B$11:$B$310, 0)), "")))</f>
        <v/>
      </c>
      <c r="AH2536" s="105" t="str">
        <f>IF($C2536="", "", IF(IFERROR(INDEX(Ingredients!D$11:D$310, MATCH($C2536, Ingredients!$B$11:$B$310, 0)), "")="", "", IFERROR(INDEX(Ingredients!D$11:D$310, MATCH($C2536, Ingredients!$B$11:$B$310, 0)), "")))</f>
        <v/>
      </c>
      <c r="AI2536" s="106" t="str">
        <f>IF($C2536="", "", IF(IFERROR(INDEX(Ingredients!E$11:E$310, MATCH($C2536, Ingredients!$B$11:$B$310, 0)), "")="", "", IFERROR(INDEX(Ingredients!E$11:E$310, MATCH($C2536, Ingredients!$B$11:$B$310, 0)), "")))</f>
        <v/>
      </c>
      <c r="AJ2536" s="108" t="str">
        <f>IF($C2536="", "", IF(IFERROR(INDEX(Ingredients!F$11:F$310, MATCH($C2536, Ingredients!$B$11:$B$310, 0)), "")="", "", IFERROR(INDEX(Ingredients!F$11:F$310, MATCH($C2536, Ingredients!$B$11:$B$310, 0)), "")))</f>
        <v/>
      </c>
      <c r="AK2536" s="106" t="str">
        <f>IF($C2536="", "", IF(IFERROR(INDEX(Ingredients!G$11:G$310, MATCH($C2536, Ingredients!$B$11:$B$310, 0)), "")="", "", IFERROR(INDEX(Ingredients!G$11:G$310, MATCH($C2536, Ingredients!$B$11:$B$310, 0)), "")))</f>
        <v/>
      </c>
      <c r="AL2536" s="79" t="str">
        <f>IF($C2536="", "", IF(IFERROR(INDEX(Ingredients!H$11:H$310, MATCH($C2536, Ingredients!$B$11:$B$310, 0)), "")="", "", IFERROR(INDEX(Ingredients!H$11:H$310, MATCH($C2536, Ingredients!$B$11:$B$310, 0)), "")))</f>
        <v/>
      </c>
      <c r="AN2536" s="83" t="str">
        <f t="shared" si="590"/>
        <v/>
      </c>
      <c r="AP2536" s="114" t="str">
        <f t="shared" si="600"/>
        <v/>
      </c>
      <c r="AR2536" s="117" t="str">
        <f>IF($C2536="", "", IF(IFERROR(INDEX(Ingredients!$AI$11:$AI$310, MATCH($C2536, Ingredients!$B$11:$B$310, 0)), "")="", "", IFERROR(INDEX(Ingredients!$AI$11:$AI$310, MATCH($C2536, Ingredients!$B$11:$B$310, 0)), "")))</f>
        <v/>
      </c>
      <c r="AT2536" s="120" t="str">
        <f t="shared" si="601"/>
        <v/>
      </c>
      <c r="AV2536" s="90" t="str">
        <f t="shared" si="591"/>
        <v/>
      </c>
      <c r="AX2536" s="90" t="str">
        <f>IF($AV2536="", "", COUNTIF($AV$11:$AV$5010, "&lt;"&amp;$AV2536)+1+COUNTIF($AV$11:$AV2536, $AV2536)-1)</f>
        <v/>
      </c>
      <c r="AZ2536" s="111" t="str">
        <f>IF($B2536="", "", SUMIF('Shopping List'!$AV$11:$AV$25, $B2536, 'Shopping List'!$BN$11:$BN$25))</f>
        <v/>
      </c>
      <c r="BB2536" s="117" t="str">
        <f t="shared" si="602"/>
        <v/>
      </c>
    </row>
    <row r="2537" spans="1:54" x14ac:dyDescent="0.25">
      <c r="A2537" s="4"/>
      <c r="B2537" s="37"/>
      <c r="C2537" s="124"/>
      <c r="D2537" s="39"/>
      <c r="E2537" s="125"/>
      <c r="F2537" s="48"/>
      <c r="G2537" s="4"/>
      <c r="H2537" s="4"/>
      <c r="I2537" s="95" t="str">
        <f>IF($C2537="", "", IF(IFERROR(INDEX(Ingredients!$C$11:$C$310, MATCH($C2537, Ingredients!$B$11:$B$310, 0)), "")="", "", IFERROR(INDEX(Ingredients!$C$11:$C$310, MATCH($C2537, Ingredients!$B$11:$B$310, 0)), "")))</f>
        <v/>
      </c>
      <c r="J2537" s="73" t="str">
        <f>IF($B2537="", "", IF(IFERROR(INDEX(Meals!$C$11:$C$260, MATCH($B2537, Meals!$B$11:$B$260, 0)), "")="", "", IFERROR(INDEX(Meals!$C$11:$C$260, MATCH($B2537, Meals!$B$11:$B$260, 0)), "")))</f>
        <v/>
      </c>
      <c r="K2537" s="4"/>
      <c r="L2537" s="72" t="str">
        <f t="shared" si="592"/>
        <v/>
      </c>
      <c r="M2537" s="73" t="str">
        <f t="shared" si="593"/>
        <v/>
      </c>
      <c r="N2537" s="4"/>
      <c r="O2537" s="78" t="str">
        <f t="shared" si="594"/>
        <v/>
      </c>
      <c r="P2537" s="79" t="str">
        <f t="shared" si="595"/>
        <v/>
      </c>
      <c r="Q2537" s="4"/>
      <c r="R2537" s="90" t="str">
        <f t="shared" si="596"/>
        <v/>
      </c>
      <c r="S2537" s="4"/>
      <c r="Y2537" s="18" t="str">
        <f t="shared" si="597"/>
        <v/>
      </c>
      <c r="AA2537" s="18" t="str">
        <f t="shared" si="588"/>
        <v/>
      </c>
      <c r="AB2537" s="18" t="str">
        <f t="shared" si="589"/>
        <v/>
      </c>
      <c r="AC2537" s="18" t="str">
        <f t="shared" si="598"/>
        <v/>
      </c>
      <c r="AD2537" s="18" t="str">
        <f t="shared" si="598"/>
        <v/>
      </c>
      <c r="AE2537" s="18" t="str">
        <f t="shared" si="599"/>
        <v/>
      </c>
      <c r="AG2537" s="95" t="str">
        <f>IF($C2537="", "", IF(IFERROR(INDEX(Ingredients!C$11:C$310, MATCH($C2537, Ingredients!$B$11:$B$310, 0)), "")="", "", IFERROR(INDEX(Ingredients!C$11:C$310, MATCH($C2537, Ingredients!$B$11:$B$310, 0)), "")))</f>
        <v/>
      </c>
      <c r="AH2537" s="105" t="str">
        <f>IF($C2537="", "", IF(IFERROR(INDEX(Ingredients!D$11:D$310, MATCH($C2537, Ingredients!$B$11:$B$310, 0)), "")="", "", IFERROR(INDEX(Ingredients!D$11:D$310, MATCH($C2537, Ingredients!$B$11:$B$310, 0)), "")))</f>
        <v/>
      </c>
      <c r="AI2537" s="106" t="str">
        <f>IF($C2537="", "", IF(IFERROR(INDEX(Ingredients!E$11:E$310, MATCH($C2537, Ingredients!$B$11:$B$310, 0)), "")="", "", IFERROR(INDEX(Ingredients!E$11:E$310, MATCH($C2537, Ingredients!$B$11:$B$310, 0)), "")))</f>
        <v/>
      </c>
      <c r="AJ2537" s="108" t="str">
        <f>IF($C2537="", "", IF(IFERROR(INDEX(Ingredients!F$11:F$310, MATCH($C2537, Ingredients!$B$11:$B$310, 0)), "")="", "", IFERROR(INDEX(Ingredients!F$11:F$310, MATCH($C2537, Ingredients!$B$11:$B$310, 0)), "")))</f>
        <v/>
      </c>
      <c r="AK2537" s="106" t="str">
        <f>IF($C2537="", "", IF(IFERROR(INDEX(Ingredients!G$11:G$310, MATCH($C2537, Ingredients!$B$11:$B$310, 0)), "")="", "", IFERROR(INDEX(Ingredients!G$11:G$310, MATCH($C2537, Ingredients!$B$11:$B$310, 0)), "")))</f>
        <v/>
      </c>
      <c r="AL2537" s="79" t="str">
        <f>IF($C2537="", "", IF(IFERROR(INDEX(Ingredients!H$11:H$310, MATCH($C2537, Ingredients!$B$11:$B$310, 0)), "")="", "", IFERROR(INDEX(Ingredients!H$11:H$310, MATCH($C2537, Ingredients!$B$11:$B$310, 0)), "")))</f>
        <v/>
      </c>
      <c r="AN2537" s="83" t="str">
        <f t="shared" si="590"/>
        <v/>
      </c>
      <c r="AP2537" s="114" t="str">
        <f t="shared" si="600"/>
        <v/>
      </c>
      <c r="AR2537" s="117" t="str">
        <f>IF($C2537="", "", IF(IFERROR(INDEX(Ingredients!$AI$11:$AI$310, MATCH($C2537, Ingredients!$B$11:$B$310, 0)), "")="", "", IFERROR(INDEX(Ingredients!$AI$11:$AI$310, MATCH($C2537, Ingredients!$B$11:$B$310, 0)), "")))</f>
        <v/>
      </c>
      <c r="AT2537" s="120" t="str">
        <f t="shared" si="601"/>
        <v/>
      </c>
      <c r="AV2537" s="90" t="str">
        <f t="shared" si="591"/>
        <v/>
      </c>
      <c r="AX2537" s="90" t="str">
        <f>IF($AV2537="", "", COUNTIF($AV$11:$AV$5010, "&lt;"&amp;$AV2537)+1+COUNTIF($AV$11:$AV2537, $AV2537)-1)</f>
        <v/>
      </c>
      <c r="AZ2537" s="111" t="str">
        <f>IF($B2537="", "", SUMIF('Shopping List'!$AV$11:$AV$25, $B2537, 'Shopping List'!$BN$11:$BN$25))</f>
        <v/>
      </c>
      <c r="BB2537" s="117" t="str">
        <f t="shared" si="602"/>
        <v/>
      </c>
    </row>
    <row r="2538" spans="1:54" x14ac:dyDescent="0.25">
      <c r="A2538" s="4"/>
      <c r="B2538" s="37"/>
      <c r="C2538" s="124"/>
      <c r="D2538" s="39"/>
      <c r="E2538" s="125"/>
      <c r="F2538" s="48"/>
      <c r="G2538" s="4"/>
      <c r="H2538" s="4"/>
      <c r="I2538" s="95" t="str">
        <f>IF($C2538="", "", IF(IFERROR(INDEX(Ingredients!$C$11:$C$310, MATCH($C2538, Ingredients!$B$11:$B$310, 0)), "")="", "", IFERROR(INDEX(Ingredients!$C$11:$C$310, MATCH($C2538, Ingredients!$B$11:$B$310, 0)), "")))</f>
        <v/>
      </c>
      <c r="J2538" s="73" t="str">
        <f>IF($B2538="", "", IF(IFERROR(INDEX(Meals!$C$11:$C$260, MATCH($B2538, Meals!$B$11:$B$260, 0)), "")="", "", IFERROR(INDEX(Meals!$C$11:$C$260, MATCH($B2538, Meals!$B$11:$B$260, 0)), "")))</f>
        <v/>
      </c>
      <c r="K2538" s="4"/>
      <c r="L2538" s="72" t="str">
        <f t="shared" si="592"/>
        <v/>
      </c>
      <c r="M2538" s="73" t="str">
        <f t="shared" si="593"/>
        <v/>
      </c>
      <c r="N2538" s="4"/>
      <c r="O2538" s="78" t="str">
        <f t="shared" si="594"/>
        <v/>
      </c>
      <c r="P2538" s="79" t="str">
        <f t="shared" si="595"/>
        <v/>
      </c>
      <c r="Q2538" s="4"/>
      <c r="R2538" s="90" t="str">
        <f t="shared" si="596"/>
        <v/>
      </c>
      <c r="S2538" s="4"/>
      <c r="Y2538" s="18" t="str">
        <f t="shared" si="597"/>
        <v/>
      </c>
      <c r="AA2538" s="18" t="str">
        <f t="shared" si="588"/>
        <v/>
      </c>
      <c r="AB2538" s="18" t="str">
        <f t="shared" si="589"/>
        <v/>
      </c>
      <c r="AC2538" s="18" t="str">
        <f t="shared" si="598"/>
        <v/>
      </c>
      <c r="AD2538" s="18" t="str">
        <f t="shared" si="598"/>
        <v/>
      </c>
      <c r="AE2538" s="18" t="str">
        <f t="shared" si="599"/>
        <v/>
      </c>
      <c r="AG2538" s="95" t="str">
        <f>IF($C2538="", "", IF(IFERROR(INDEX(Ingredients!C$11:C$310, MATCH($C2538, Ingredients!$B$11:$B$310, 0)), "")="", "", IFERROR(INDEX(Ingredients!C$11:C$310, MATCH($C2538, Ingredients!$B$11:$B$310, 0)), "")))</f>
        <v/>
      </c>
      <c r="AH2538" s="105" t="str">
        <f>IF($C2538="", "", IF(IFERROR(INDEX(Ingredients!D$11:D$310, MATCH($C2538, Ingredients!$B$11:$B$310, 0)), "")="", "", IFERROR(INDEX(Ingredients!D$11:D$310, MATCH($C2538, Ingredients!$B$11:$B$310, 0)), "")))</f>
        <v/>
      </c>
      <c r="AI2538" s="106" t="str">
        <f>IF($C2538="", "", IF(IFERROR(INDEX(Ingredients!E$11:E$310, MATCH($C2538, Ingredients!$B$11:$B$310, 0)), "")="", "", IFERROR(INDEX(Ingredients!E$11:E$310, MATCH($C2538, Ingredients!$B$11:$B$310, 0)), "")))</f>
        <v/>
      </c>
      <c r="AJ2538" s="108" t="str">
        <f>IF($C2538="", "", IF(IFERROR(INDEX(Ingredients!F$11:F$310, MATCH($C2538, Ingredients!$B$11:$B$310, 0)), "")="", "", IFERROR(INDEX(Ingredients!F$11:F$310, MATCH($C2538, Ingredients!$B$11:$B$310, 0)), "")))</f>
        <v/>
      </c>
      <c r="AK2538" s="106" t="str">
        <f>IF($C2538="", "", IF(IFERROR(INDEX(Ingredients!G$11:G$310, MATCH($C2538, Ingredients!$B$11:$B$310, 0)), "")="", "", IFERROR(INDEX(Ingredients!G$11:G$310, MATCH($C2538, Ingredients!$B$11:$B$310, 0)), "")))</f>
        <v/>
      </c>
      <c r="AL2538" s="79" t="str">
        <f>IF($C2538="", "", IF(IFERROR(INDEX(Ingredients!H$11:H$310, MATCH($C2538, Ingredients!$B$11:$B$310, 0)), "")="", "", IFERROR(INDEX(Ingredients!H$11:H$310, MATCH($C2538, Ingredients!$B$11:$B$310, 0)), "")))</f>
        <v/>
      </c>
      <c r="AN2538" s="83" t="str">
        <f t="shared" si="590"/>
        <v/>
      </c>
      <c r="AP2538" s="114" t="str">
        <f t="shared" si="600"/>
        <v/>
      </c>
      <c r="AR2538" s="117" t="str">
        <f>IF($C2538="", "", IF(IFERROR(INDEX(Ingredients!$AI$11:$AI$310, MATCH($C2538, Ingredients!$B$11:$B$310, 0)), "")="", "", IFERROR(INDEX(Ingredients!$AI$11:$AI$310, MATCH($C2538, Ingredients!$B$11:$B$310, 0)), "")))</f>
        <v/>
      </c>
      <c r="AT2538" s="120" t="str">
        <f t="shared" si="601"/>
        <v/>
      </c>
      <c r="AV2538" s="90" t="str">
        <f t="shared" si="591"/>
        <v/>
      </c>
      <c r="AX2538" s="90" t="str">
        <f>IF($AV2538="", "", COUNTIF($AV$11:$AV$5010, "&lt;"&amp;$AV2538)+1+COUNTIF($AV$11:$AV2538, $AV2538)-1)</f>
        <v/>
      </c>
      <c r="AZ2538" s="111" t="str">
        <f>IF($B2538="", "", SUMIF('Shopping List'!$AV$11:$AV$25, $B2538, 'Shopping List'!$BN$11:$BN$25))</f>
        <v/>
      </c>
      <c r="BB2538" s="117" t="str">
        <f t="shared" si="602"/>
        <v/>
      </c>
    </row>
    <row r="2539" spans="1:54" x14ac:dyDescent="0.25">
      <c r="A2539" s="4"/>
      <c r="B2539" s="37"/>
      <c r="C2539" s="124"/>
      <c r="D2539" s="39"/>
      <c r="E2539" s="125"/>
      <c r="F2539" s="48"/>
      <c r="G2539" s="4"/>
      <c r="H2539" s="4"/>
      <c r="I2539" s="95" t="str">
        <f>IF($C2539="", "", IF(IFERROR(INDEX(Ingredients!$C$11:$C$310, MATCH($C2539, Ingredients!$B$11:$B$310, 0)), "")="", "", IFERROR(INDEX(Ingredients!$C$11:$C$310, MATCH($C2539, Ingredients!$B$11:$B$310, 0)), "")))</f>
        <v/>
      </c>
      <c r="J2539" s="73" t="str">
        <f>IF($B2539="", "", IF(IFERROR(INDEX(Meals!$C$11:$C$260, MATCH($B2539, Meals!$B$11:$B$260, 0)), "")="", "", IFERROR(INDEX(Meals!$C$11:$C$260, MATCH($B2539, Meals!$B$11:$B$260, 0)), "")))</f>
        <v/>
      </c>
      <c r="K2539" s="4"/>
      <c r="L2539" s="72" t="str">
        <f t="shared" si="592"/>
        <v/>
      </c>
      <c r="M2539" s="73" t="str">
        <f t="shared" si="593"/>
        <v/>
      </c>
      <c r="N2539" s="4"/>
      <c r="O2539" s="78" t="str">
        <f t="shared" si="594"/>
        <v/>
      </c>
      <c r="P2539" s="79" t="str">
        <f t="shared" si="595"/>
        <v/>
      </c>
      <c r="Q2539" s="4"/>
      <c r="R2539" s="90" t="str">
        <f t="shared" si="596"/>
        <v/>
      </c>
      <c r="S2539" s="4"/>
      <c r="Y2539" s="18" t="str">
        <f t="shared" si="597"/>
        <v/>
      </c>
      <c r="AA2539" s="18" t="str">
        <f t="shared" si="588"/>
        <v/>
      </c>
      <c r="AB2539" s="18" t="str">
        <f t="shared" si="589"/>
        <v/>
      </c>
      <c r="AC2539" s="18" t="str">
        <f t="shared" si="598"/>
        <v/>
      </c>
      <c r="AD2539" s="18" t="str">
        <f t="shared" si="598"/>
        <v/>
      </c>
      <c r="AE2539" s="18" t="str">
        <f t="shared" si="599"/>
        <v/>
      </c>
      <c r="AG2539" s="95" t="str">
        <f>IF($C2539="", "", IF(IFERROR(INDEX(Ingredients!C$11:C$310, MATCH($C2539, Ingredients!$B$11:$B$310, 0)), "")="", "", IFERROR(INDEX(Ingredients!C$11:C$310, MATCH($C2539, Ingredients!$B$11:$B$310, 0)), "")))</f>
        <v/>
      </c>
      <c r="AH2539" s="105" t="str">
        <f>IF($C2539="", "", IF(IFERROR(INDEX(Ingredients!D$11:D$310, MATCH($C2539, Ingredients!$B$11:$B$310, 0)), "")="", "", IFERROR(INDEX(Ingredients!D$11:D$310, MATCH($C2539, Ingredients!$B$11:$B$310, 0)), "")))</f>
        <v/>
      </c>
      <c r="AI2539" s="106" t="str">
        <f>IF($C2539="", "", IF(IFERROR(INDEX(Ingredients!E$11:E$310, MATCH($C2539, Ingredients!$B$11:$B$310, 0)), "")="", "", IFERROR(INDEX(Ingredients!E$11:E$310, MATCH($C2539, Ingredients!$B$11:$B$310, 0)), "")))</f>
        <v/>
      </c>
      <c r="AJ2539" s="108" t="str">
        <f>IF($C2539="", "", IF(IFERROR(INDEX(Ingredients!F$11:F$310, MATCH($C2539, Ingredients!$B$11:$B$310, 0)), "")="", "", IFERROR(INDEX(Ingredients!F$11:F$310, MATCH($C2539, Ingredients!$B$11:$B$310, 0)), "")))</f>
        <v/>
      </c>
      <c r="AK2539" s="106" t="str">
        <f>IF($C2539="", "", IF(IFERROR(INDEX(Ingredients!G$11:G$310, MATCH($C2539, Ingredients!$B$11:$B$310, 0)), "")="", "", IFERROR(INDEX(Ingredients!G$11:G$310, MATCH($C2539, Ingredients!$B$11:$B$310, 0)), "")))</f>
        <v/>
      </c>
      <c r="AL2539" s="79" t="str">
        <f>IF($C2539="", "", IF(IFERROR(INDEX(Ingredients!H$11:H$310, MATCH($C2539, Ingredients!$B$11:$B$310, 0)), "")="", "", IFERROR(INDEX(Ingredients!H$11:H$310, MATCH($C2539, Ingredients!$B$11:$B$310, 0)), "")))</f>
        <v/>
      </c>
      <c r="AN2539" s="83" t="str">
        <f t="shared" si="590"/>
        <v/>
      </c>
      <c r="AP2539" s="114" t="str">
        <f t="shared" si="600"/>
        <v/>
      </c>
      <c r="AR2539" s="117" t="str">
        <f>IF($C2539="", "", IF(IFERROR(INDEX(Ingredients!$AI$11:$AI$310, MATCH($C2539, Ingredients!$B$11:$B$310, 0)), "")="", "", IFERROR(INDEX(Ingredients!$AI$11:$AI$310, MATCH($C2539, Ingredients!$B$11:$B$310, 0)), "")))</f>
        <v/>
      </c>
      <c r="AT2539" s="120" t="str">
        <f t="shared" si="601"/>
        <v/>
      </c>
      <c r="AV2539" s="90" t="str">
        <f t="shared" si="591"/>
        <v/>
      </c>
      <c r="AX2539" s="90" t="str">
        <f>IF($AV2539="", "", COUNTIF($AV$11:$AV$5010, "&lt;"&amp;$AV2539)+1+COUNTIF($AV$11:$AV2539, $AV2539)-1)</f>
        <v/>
      </c>
      <c r="AZ2539" s="111" t="str">
        <f>IF($B2539="", "", SUMIF('Shopping List'!$AV$11:$AV$25, $B2539, 'Shopping List'!$BN$11:$BN$25))</f>
        <v/>
      </c>
      <c r="BB2539" s="117" t="str">
        <f t="shared" si="602"/>
        <v/>
      </c>
    </row>
    <row r="2540" spans="1:54" x14ac:dyDescent="0.25">
      <c r="A2540" s="4"/>
      <c r="B2540" s="37"/>
      <c r="C2540" s="124"/>
      <c r="D2540" s="39"/>
      <c r="E2540" s="125"/>
      <c r="F2540" s="48"/>
      <c r="G2540" s="4"/>
      <c r="H2540" s="4"/>
      <c r="I2540" s="95" t="str">
        <f>IF($C2540="", "", IF(IFERROR(INDEX(Ingredients!$C$11:$C$310, MATCH($C2540, Ingredients!$B$11:$B$310, 0)), "")="", "", IFERROR(INDEX(Ingredients!$C$11:$C$310, MATCH($C2540, Ingredients!$B$11:$B$310, 0)), "")))</f>
        <v/>
      </c>
      <c r="J2540" s="73" t="str">
        <f>IF($B2540="", "", IF(IFERROR(INDEX(Meals!$C$11:$C$260, MATCH($B2540, Meals!$B$11:$B$260, 0)), "")="", "", IFERROR(INDEX(Meals!$C$11:$C$260, MATCH($B2540, Meals!$B$11:$B$260, 0)), "")))</f>
        <v/>
      </c>
      <c r="K2540" s="4"/>
      <c r="L2540" s="72" t="str">
        <f t="shared" si="592"/>
        <v/>
      </c>
      <c r="M2540" s="73" t="str">
        <f t="shared" si="593"/>
        <v/>
      </c>
      <c r="N2540" s="4"/>
      <c r="O2540" s="78" t="str">
        <f t="shared" si="594"/>
        <v/>
      </c>
      <c r="P2540" s="79" t="str">
        <f t="shared" si="595"/>
        <v/>
      </c>
      <c r="Q2540" s="4"/>
      <c r="R2540" s="90" t="str">
        <f t="shared" si="596"/>
        <v/>
      </c>
      <c r="S2540" s="4"/>
      <c r="Y2540" s="18" t="str">
        <f t="shared" si="597"/>
        <v/>
      </c>
      <c r="AA2540" s="18" t="str">
        <f t="shared" si="588"/>
        <v/>
      </c>
      <c r="AB2540" s="18" t="str">
        <f t="shared" si="589"/>
        <v/>
      </c>
      <c r="AC2540" s="18" t="str">
        <f t="shared" si="598"/>
        <v/>
      </c>
      <c r="AD2540" s="18" t="str">
        <f t="shared" si="598"/>
        <v/>
      </c>
      <c r="AE2540" s="18" t="str">
        <f t="shared" si="599"/>
        <v/>
      </c>
      <c r="AG2540" s="95" t="str">
        <f>IF($C2540="", "", IF(IFERROR(INDEX(Ingredients!C$11:C$310, MATCH($C2540, Ingredients!$B$11:$B$310, 0)), "")="", "", IFERROR(INDEX(Ingredients!C$11:C$310, MATCH($C2540, Ingredients!$B$11:$B$310, 0)), "")))</f>
        <v/>
      </c>
      <c r="AH2540" s="105" t="str">
        <f>IF($C2540="", "", IF(IFERROR(INDEX(Ingredients!D$11:D$310, MATCH($C2540, Ingredients!$B$11:$B$310, 0)), "")="", "", IFERROR(INDEX(Ingredients!D$11:D$310, MATCH($C2540, Ingredients!$B$11:$B$310, 0)), "")))</f>
        <v/>
      </c>
      <c r="AI2540" s="106" t="str">
        <f>IF($C2540="", "", IF(IFERROR(INDEX(Ingredients!E$11:E$310, MATCH($C2540, Ingredients!$B$11:$B$310, 0)), "")="", "", IFERROR(INDEX(Ingredients!E$11:E$310, MATCH($C2540, Ingredients!$B$11:$B$310, 0)), "")))</f>
        <v/>
      </c>
      <c r="AJ2540" s="108" t="str">
        <f>IF($C2540="", "", IF(IFERROR(INDEX(Ingredients!F$11:F$310, MATCH($C2540, Ingredients!$B$11:$B$310, 0)), "")="", "", IFERROR(INDEX(Ingredients!F$11:F$310, MATCH($C2540, Ingredients!$B$11:$B$310, 0)), "")))</f>
        <v/>
      </c>
      <c r="AK2540" s="106" t="str">
        <f>IF($C2540="", "", IF(IFERROR(INDEX(Ingredients!G$11:G$310, MATCH($C2540, Ingredients!$B$11:$B$310, 0)), "")="", "", IFERROR(INDEX(Ingredients!G$11:G$310, MATCH($C2540, Ingredients!$B$11:$B$310, 0)), "")))</f>
        <v/>
      </c>
      <c r="AL2540" s="79" t="str">
        <f>IF($C2540="", "", IF(IFERROR(INDEX(Ingredients!H$11:H$310, MATCH($C2540, Ingredients!$B$11:$B$310, 0)), "")="", "", IFERROR(INDEX(Ingredients!H$11:H$310, MATCH($C2540, Ingredients!$B$11:$B$310, 0)), "")))</f>
        <v/>
      </c>
      <c r="AN2540" s="83" t="str">
        <f t="shared" si="590"/>
        <v/>
      </c>
      <c r="AP2540" s="114" t="str">
        <f t="shared" si="600"/>
        <v/>
      </c>
      <c r="AR2540" s="117" t="str">
        <f>IF($C2540="", "", IF(IFERROR(INDEX(Ingredients!$AI$11:$AI$310, MATCH($C2540, Ingredients!$B$11:$B$310, 0)), "")="", "", IFERROR(INDEX(Ingredients!$AI$11:$AI$310, MATCH($C2540, Ingredients!$B$11:$B$310, 0)), "")))</f>
        <v/>
      </c>
      <c r="AT2540" s="120" t="str">
        <f t="shared" si="601"/>
        <v/>
      </c>
      <c r="AV2540" s="90" t="str">
        <f t="shared" si="591"/>
        <v/>
      </c>
      <c r="AX2540" s="90" t="str">
        <f>IF($AV2540="", "", COUNTIF($AV$11:$AV$5010, "&lt;"&amp;$AV2540)+1+COUNTIF($AV$11:$AV2540, $AV2540)-1)</f>
        <v/>
      </c>
      <c r="AZ2540" s="111" t="str">
        <f>IF($B2540="", "", SUMIF('Shopping List'!$AV$11:$AV$25, $B2540, 'Shopping List'!$BN$11:$BN$25))</f>
        <v/>
      </c>
      <c r="BB2540" s="117" t="str">
        <f t="shared" si="602"/>
        <v/>
      </c>
    </row>
    <row r="2541" spans="1:54" x14ac:dyDescent="0.25">
      <c r="A2541" s="4"/>
      <c r="B2541" s="37"/>
      <c r="C2541" s="124"/>
      <c r="D2541" s="39"/>
      <c r="E2541" s="125"/>
      <c r="F2541" s="48"/>
      <c r="G2541" s="4"/>
      <c r="H2541" s="4"/>
      <c r="I2541" s="95" t="str">
        <f>IF($C2541="", "", IF(IFERROR(INDEX(Ingredients!$C$11:$C$310, MATCH($C2541, Ingredients!$B$11:$B$310, 0)), "")="", "", IFERROR(INDEX(Ingredients!$C$11:$C$310, MATCH($C2541, Ingredients!$B$11:$B$310, 0)), "")))</f>
        <v/>
      </c>
      <c r="J2541" s="73" t="str">
        <f>IF($B2541="", "", IF(IFERROR(INDEX(Meals!$C$11:$C$260, MATCH($B2541, Meals!$B$11:$B$260, 0)), "")="", "", IFERROR(INDEX(Meals!$C$11:$C$260, MATCH($B2541, Meals!$B$11:$B$260, 0)), "")))</f>
        <v/>
      </c>
      <c r="K2541" s="4"/>
      <c r="L2541" s="72" t="str">
        <f t="shared" si="592"/>
        <v/>
      </c>
      <c r="M2541" s="73" t="str">
        <f t="shared" si="593"/>
        <v/>
      </c>
      <c r="N2541" s="4"/>
      <c r="O2541" s="78" t="str">
        <f t="shared" si="594"/>
        <v/>
      </c>
      <c r="P2541" s="79" t="str">
        <f t="shared" si="595"/>
        <v/>
      </c>
      <c r="Q2541" s="4"/>
      <c r="R2541" s="90" t="str">
        <f t="shared" si="596"/>
        <v/>
      </c>
      <c r="S2541" s="4"/>
      <c r="Y2541" s="18" t="str">
        <f t="shared" si="597"/>
        <v/>
      </c>
      <c r="AA2541" s="18" t="str">
        <f t="shared" si="588"/>
        <v/>
      </c>
      <c r="AB2541" s="18" t="str">
        <f t="shared" si="589"/>
        <v/>
      </c>
      <c r="AC2541" s="18" t="str">
        <f t="shared" si="598"/>
        <v/>
      </c>
      <c r="AD2541" s="18" t="str">
        <f t="shared" si="598"/>
        <v/>
      </c>
      <c r="AE2541" s="18" t="str">
        <f t="shared" si="599"/>
        <v/>
      </c>
      <c r="AG2541" s="95" t="str">
        <f>IF($C2541="", "", IF(IFERROR(INDEX(Ingredients!C$11:C$310, MATCH($C2541, Ingredients!$B$11:$B$310, 0)), "")="", "", IFERROR(INDEX(Ingredients!C$11:C$310, MATCH($C2541, Ingredients!$B$11:$B$310, 0)), "")))</f>
        <v/>
      </c>
      <c r="AH2541" s="105" t="str">
        <f>IF($C2541="", "", IF(IFERROR(INDEX(Ingredients!D$11:D$310, MATCH($C2541, Ingredients!$B$11:$B$310, 0)), "")="", "", IFERROR(INDEX(Ingredients!D$11:D$310, MATCH($C2541, Ingredients!$B$11:$B$310, 0)), "")))</f>
        <v/>
      </c>
      <c r="AI2541" s="106" t="str">
        <f>IF($C2541="", "", IF(IFERROR(INDEX(Ingredients!E$11:E$310, MATCH($C2541, Ingredients!$B$11:$B$310, 0)), "")="", "", IFERROR(INDEX(Ingredients!E$11:E$310, MATCH($C2541, Ingredients!$B$11:$B$310, 0)), "")))</f>
        <v/>
      </c>
      <c r="AJ2541" s="108" t="str">
        <f>IF($C2541="", "", IF(IFERROR(INDEX(Ingredients!F$11:F$310, MATCH($C2541, Ingredients!$B$11:$B$310, 0)), "")="", "", IFERROR(INDEX(Ingredients!F$11:F$310, MATCH($C2541, Ingredients!$B$11:$B$310, 0)), "")))</f>
        <v/>
      </c>
      <c r="AK2541" s="106" t="str">
        <f>IF($C2541="", "", IF(IFERROR(INDEX(Ingredients!G$11:G$310, MATCH($C2541, Ingredients!$B$11:$B$310, 0)), "")="", "", IFERROR(INDEX(Ingredients!G$11:G$310, MATCH($C2541, Ingredients!$B$11:$B$310, 0)), "")))</f>
        <v/>
      </c>
      <c r="AL2541" s="79" t="str">
        <f>IF($C2541="", "", IF(IFERROR(INDEX(Ingredients!H$11:H$310, MATCH($C2541, Ingredients!$B$11:$B$310, 0)), "")="", "", IFERROR(INDEX(Ingredients!H$11:H$310, MATCH($C2541, Ingredients!$B$11:$B$310, 0)), "")))</f>
        <v/>
      </c>
      <c r="AN2541" s="83" t="str">
        <f t="shared" si="590"/>
        <v/>
      </c>
      <c r="AP2541" s="114" t="str">
        <f t="shared" si="600"/>
        <v/>
      </c>
      <c r="AR2541" s="117" t="str">
        <f>IF($C2541="", "", IF(IFERROR(INDEX(Ingredients!$AI$11:$AI$310, MATCH($C2541, Ingredients!$B$11:$B$310, 0)), "")="", "", IFERROR(INDEX(Ingredients!$AI$11:$AI$310, MATCH($C2541, Ingredients!$B$11:$B$310, 0)), "")))</f>
        <v/>
      </c>
      <c r="AT2541" s="120" t="str">
        <f t="shared" si="601"/>
        <v/>
      </c>
      <c r="AV2541" s="90" t="str">
        <f t="shared" si="591"/>
        <v/>
      </c>
      <c r="AX2541" s="90" t="str">
        <f>IF($AV2541="", "", COUNTIF($AV$11:$AV$5010, "&lt;"&amp;$AV2541)+1+COUNTIF($AV$11:$AV2541, $AV2541)-1)</f>
        <v/>
      </c>
      <c r="AZ2541" s="111" t="str">
        <f>IF($B2541="", "", SUMIF('Shopping List'!$AV$11:$AV$25, $B2541, 'Shopping List'!$BN$11:$BN$25))</f>
        <v/>
      </c>
      <c r="BB2541" s="117" t="str">
        <f t="shared" si="602"/>
        <v/>
      </c>
    </row>
    <row r="2542" spans="1:54" x14ac:dyDescent="0.25">
      <c r="A2542" s="4"/>
      <c r="B2542" s="37"/>
      <c r="C2542" s="124"/>
      <c r="D2542" s="39"/>
      <c r="E2542" s="125"/>
      <c r="F2542" s="48"/>
      <c r="G2542" s="4"/>
      <c r="H2542" s="4"/>
      <c r="I2542" s="95" t="str">
        <f>IF($C2542="", "", IF(IFERROR(INDEX(Ingredients!$C$11:$C$310, MATCH($C2542, Ingredients!$B$11:$B$310, 0)), "")="", "", IFERROR(INDEX(Ingredients!$C$11:$C$310, MATCH($C2542, Ingredients!$B$11:$B$310, 0)), "")))</f>
        <v/>
      </c>
      <c r="J2542" s="73" t="str">
        <f>IF($B2542="", "", IF(IFERROR(INDEX(Meals!$C$11:$C$260, MATCH($B2542, Meals!$B$11:$B$260, 0)), "")="", "", IFERROR(INDEX(Meals!$C$11:$C$260, MATCH($B2542, Meals!$B$11:$B$260, 0)), "")))</f>
        <v/>
      </c>
      <c r="K2542" s="4"/>
      <c r="L2542" s="72" t="str">
        <f t="shared" si="592"/>
        <v/>
      </c>
      <c r="M2542" s="73" t="str">
        <f t="shared" si="593"/>
        <v/>
      </c>
      <c r="N2542" s="4"/>
      <c r="O2542" s="78" t="str">
        <f t="shared" si="594"/>
        <v/>
      </c>
      <c r="P2542" s="79" t="str">
        <f t="shared" si="595"/>
        <v/>
      </c>
      <c r="Q2542" s="4"/>
      <c r="R2542" s="90" t="str">
        <f t="shared" si="596"/>
        <v/>
      </c>
      <c r="S2542" s="4"/>
      <c r="Y2542" s="18" t="str">
        <f t="shared" si="597"/>
        <v/>
      </c>
      <c r="AA2542" s="18" t="str">
        <f t="shared" si="588"/>
        <v/>
      </c>
      <c r="AB2542" s="18" t="str">
        <f t="shared" si="589"/>
        <v/>
      </c>
      <c r="AC2542" s="18" t="str">
        <f t="shared" si="598"/>
        <v/>
      </c>
      <c r="AD2542" s="18" t="str">
        <f t="shared" si="598"/>
        <v/>
      </c>
      <c r="AE2542" s="18" t="str">
        <f t="shared" si="599"/>
        <v/>
      </c>
      <c r="AG2542" s="95" t="str">
        <f>IF($C2542="", "", IF(IFERROR(INDEX(Ingredients!C$11:C$310, MATCH($C2542, Ingredients!$B$11:$B$310, 0)), "")="", "", IFERROR(INDEX(Ingredients!C$11:C$310, MATCH($C2542, Ingredients!$B$11:$B$310, 0)), "")))</f>
        <v/>
      </c>
      <c r="AH2542" s="105" t="str">
        <f>IF($C2542="", "", IF(IFERROR(INDEX(Ingredients!D$11:D$310, MATCH($C2542, Ingredients!$B$11:$B$310, 0)), "")="", "", IFERROR(INDEX(Ingredients!D$11:D$310, MATCH($C2542, Ingredients!$B$11:$B$310, 0)), "")))</f>
        <v/>
      </c>
      <c r="AI2542" s="106" t="str">
        <f>IF($C2542="", "", IF(IFERROR(INDEX(Ingredients!E$11:E$310, MATCH($C2542, Ingredients!$B$11:$B$310, 0)), "")="", "", IFERROR(INDEX(Ingredients!E$11:E$310, MATCH($C2542, Ingredients!$B$11:$B$310, 0)), "")))</f>
        <v/>
      </c>
      <c r="AJ2542" s="108" t="str">
        <f>IF($C2542="", "", IF(IFERROR(INDEX(Ingredients!F$11:F$310, MATCH($C2542, Ingredients!$B$11:$B$310, 0)), "")="", "", IFERROR(INDEX(Ingredients!F$11:F$310, MATCH($C2542, Ingredients!$B$11:$B$310, 0)), "")))</f>
        <v/>
      </c>
      <c r="AK2542" s="106" t="str">
        <f>IF($C2542="", "", IF(IFERROR(INDEX(Ingredients!G$11:G$310, MATCH($C2542, Ingredients!$B$11:$B$310, 0)), "")="", "", IFERROR(INDEX(Ingredients!G$11:G$310, MATCH($C2542, Ingredients!$B$11:$B$310, 0)), "")))</f>
        <v/>
      </c>
      <c r="AL2542" s="79" t="str">
        <f>IF($C2542="", "", IF(IFERROR(INDEX(Ingredients!H$11:H$310, MATCH($C2542, Ingredients!$B$11:$B$310, 0)), "")="", "", IFERROR(INDEX(Ingredients!H$11:H$310, MATCH($C2542, Ingredients!$B$11:$B$310, 0)), "")))</f>
        <v/>
      </c>
      <c r="AN2542" s="83" t="str">
        <f t="shared" si="590"/>
        <v/>
      </c>
      <c r="AP2542" s="114" t="str">
        <f t="shared" si="600"/>
        <v/>
      </c>
      <c r="AR2542" s="117" t="str">
        <f>IF($C2542="", "", IF(IFERROR(INDEX(Ingredients!$AI$11:$AI$310, MATCH($C2542, Ingredients!$B$11:$B$310, 0)), "")="", "", IFERROR(INDEX(Ingredients!$AI$11:$AI$310, MATCH($C2542, Ingredients!$B$11:$B$310, 0)), "")))</f>
        <v/>
      </c>
      <c r="AT2542" s="120" t="str">
        <f t="shared" si="601"/>
        <v/>
      </c>
      <c r="AV2542" s="90" t="str">
        <f t="shared" si="591"/>
        <v/>
      </c>
      <c r="AX2542" s="90" t="str">
        <f>IF($AV2542="", "", COUNTIF($AV$11:$AV$5010, "&lt;"&amp;$AV2542)+1+COUNTIF($AV$11:$AV2542, $AV2542)-1)</f>
        <v/>
      </c>
      <c r="AZ2542" s="111" t="str">
        <f>IF($B2542="", "", SUMIF('Shopping List'!$AV$11:$AV$25, $B2542, 'Shopping List'!$BN$11:$BN$25))</f>
        <v/>
      </c>
      <c r="BB2542" s="117" t="str">
        <f t="shared" si="602"/>
        <v/>
      </c>
    </row>
    <row r="2543" spans="1:54" x14ac:dyDescent="0.25">
      <c r="A2543" s="4"/>
      <c r="B2543" s="37"/>
      <c r="C2543" s="124"/>
      <c r="D2543" s="39"/>
      <c r="E2543" s="125"/>
      <c r="F2543" s="48"/>
      <c r="G2543" s="4"/>
      <c r="H2543" s="4"/>
      <c r="I2543" s="95" t="str">
        <f>IF($C2543="", "", IF(IFERROR(INDEX(Ingredients!$C$11:$C$310, MATCH($C2543, Ingredients!$B$11:$B$310, 0)), "")="", "", IFERROR(INDEX(Ingredients!$C$11:$C$310, MATCH($C2543, Ingredients!$B$11:$B$310, 0)), "")))</f>
        <v/>
      </c>
      <c r="J2543" s="73" t="str">
        <f>IF($B2543="", "", IF(IFERROR(INDEX(Meals!$C$11:$C$260, MATCH($B2543, Meals!$B$11:$B$260, 0)), "")="", "", IFERROR(INDEX(Meals!$C$11:$C$260, MATCH($B2543, Meals!$B$11:$B$260, 0)), "")))</f>
        <v/>
      </c>
      <c r="K2543" s="4"/>
      <c r="L2543" s="72" t="str">
        <f t="shared" si="592"/>
        <v/>
      </c>
      <c r="M2543" s="73" t="str">
        <f t="shared" si="593"/>
        <v/>
      </c>
      <c r="N2543" s="4"/>
      <c r="O2543" s="78" t="str">
        <f t="shared" si="594"/>
        <v/>
      </c>
      <c r="P2543" s="79" t="str">
        <f t="shared" si="595"/>
        <v/>
      </c>
      <c r="Q2543" s="4"/>
      <c r="R2543" s="90" t="str">
        <f t="shared" si="596"/>
        <v/>
      </c>
      <c r="S2543" s="4"/>
      <c r="Y2543" s="18" t="str">
        <f t="shared" si="597"/>
        <v/>
      </c>
      <c r="AA2543" s="18" t="str">
        <f t="shared" si="588"/>
        <v/>
      </c>
      <c r="AB2543" s="18" t="str">
        <f t="shared" si="589"/>
        <v/>
      </c>
      <c r="AC2543" s="18" t="str">
        <f t="shared" si="598"/>
        <v/>
      </c>
      <c r="AD2543" s="18" t="str">
        <f t="shared" si="598"/>
        <v/>
      </c>
      <c r="AE2543" s="18" t="str">
        <f t="shared" si="599"/>
        <v/>
      </c>
      <c r="AG2543" s="95" t="str">
        <f>IF($C2543="", "", IF(IFERROR(INDEX(Ingredients!C$11:C$310, MATCH($C2543, Ingredients!$B$11:$B$310, 0)), "")="", "", IFERROR(INDEX(Ingredients!C$11:C$310, MATCH($C2543, Ingredients!$B$11:$B$310, 0)), "")))</f>
        <v/>
      </c>
      <c r="AH2543" s="105" t="str">
        <f>IF($C2543="", "", IF(IFERROR(INDEX(Ingredients!D$11:D$310, MATCH($C2543, Ingredients!$B$11:$B$310, 0)), "")="", "", IFERROR(INDEX(Ingredients!D$11:D$310, MATCH($C2543, Ingredients!$B$11:$B$310, 0)), "")))</f>
        <v/>
      </c>
      <c r="AI2543" s="106" t="str">
        <f>IF($C2543="", "", IF(IFERROR(INDEX(Ingredients!E$11:E$310, MATCH($C2543, Ingredients!$B$11:$B$310, 0)), "")="", "", IFERROR(INDEX(Ingredients!E$11:E$310, MATCH($C2543, Ingredients!$B$11:$B$310, 0)), "")))</f>
        <v/>
      </c>
      <c r="AJ2543" s="108" t="str">
        <f>IF($C2543="", "", IF(IFERROR(INDEX(Ingredients!F$11:F$310, MATCH($C2543, Ingredients!$B$11:$B$310, 0)), "")="", "", IFERROR(INDEX(Ingredients!F$11:F$310, MATCH($C2543, Ingredients!$B$11:$B$310, 0)), "")))</f>
        <v/>
      </c>
      <c r="AK2543" s="106" t="str">
        <f>IF($C2543="", "", IF(IFERROR(INDEX(Ingredients!G$11:G$310, MATCH($C2543, Ingredients!$B$11:$B$310, 0)), "")="", "", IFERROR(INDEX(Ingredients!G$11:G$310, MATCH($C2543, Ingredients!$B$11:$B$310, 0)), "")))</f>
        <v/>
      </c>
      <c r="AL2543" s="79" t="str">
        <f>IF($C2543="", "", IF(IFERROR(INDEX(Ingredients!H$11:H$310, MATCH($C2543, Ingredients!$B$11:$B$310, 0)), "")="", "", IFERROR(INDEX(Ingredients!H$11:H$310, MATCH($C2543, Ingredients!$B$11:$B$310, 0)), "")))</f>
        <v/>
      </c>
      <c r="AN2543" s="83" t="str">
        <f t="shared" si="590"/>
        <v/>
      </c>
      <c r="AP2543" s="114" t="str">
        <f t="shared" si="600"/>
        <v/>
      </c>
      <c r="AR2543" s="117" t="str">
        <f>IF($C2543="", "", IF(IFERROR(INDEX(Ingredients!$AI$11:$AI$310, MATCH($C2543, Ingredients!$B$11:$B$310, 0)), "")="", "", IFERROR(INDEX(Ingredients!$AI$11:$AI$310, MATCH($C2543, Ingredients!$B$11:$B$310, 0)), "")))</f>
        <v/>
      </c>
      <c r="AT2543" s="120" t="str">
        <f t="shared" si="601"/>
        <v/>
      </c>
      <c r="AV2543" s="90" t="str">
        <f t="shared" si="591"/>
        <v/>
      </c>
      <c r="AX2543" s="90" t="str">
        <f>IF($AV2543="", "", COUNTIF($AV$11:$AV$5010, "&lt;"&amp;$AV2543)+1+COUNTIF($AV$11:$AV2543, $AV2543)-1)</f>
        <v/>
      </c>
      <c r="AZ2543" s="111" t="str">
        <f>IF($B2543="", "", SUMIF('Shopping List'!$AV$11:$AV$25, $B2543, 'Shopping List'!$BN$11:$BN$25))</f>
        <v/>
      </c>
      <c r="BB2543" s="117" t="str">
        <f t="shared" si="602"/>
        <v/>
      </c>
    </row>
    <row r="2544" spans="1:54" x14ac:dyDescent="0.25">
      <c r="A2544" s="4"/>
      <c r="B2544" s="37"/>
      <c r="C2544" s="124"/>
      <c r="D2544" s="39"/>
      <c r="E2544" s="125"/>
      <c r="F2544" s="48"/>
      <c r="G2544" s="4"/>
      <c r="H2544" s="4"/>
      <c r="I2544" s="95" t="str">
        <f>IF($C2544="", "", IF(IFERROR(INDEX(Ingredients!$C$11:$C$310, MATCH($C2544, Ingredients!$B$11:$B$310, 0)), "")="", "", IFERROR(INDEX(Ingredients!$C$11:$C$310, MATCH($C2544, Ingredients!$B$11:$B$310, 0)), "")))</f>
        <v/>
      </c>
      <c r="J2544" s="73" t="str">
        <f>IF($B2544="", "", IF(IFERROR(INDEX(Meals!$C$11:$C$260, MATCH($B2544, Meals!$B$11:$B$260, 0)), "")="", "", IFERROR(INDEX(Meals!$C$11:$C$260, MATCH($B2544, Meals!$B$11:$B$260, 0)), "")))</f>
        <v/>
      </c>
      <c r="K2544" s="4"/>
      <c r="L2544" s="72" t="str">
        <f t="shared" si="592"/>
        <v/>
      </c>
      <c r="M2544" s="73" t="str">
        <f t="shared" si="593"/>
        <v/>
      </c>
      <c r="N2544" s="4"/>
      <c r="O2544" s="78" t="str">
        <f t="shared" si="594"/>
        <v/>
      </c>
      <c r="P2544" s="79" t="str">
        <f t="shared" si="595"/>
        <v/>
      </c>
      <c r="Q2544" s="4"/>
      <c r="R2544" s="90" t="str">
        <f t="shared" si="596"/>
        <v/>
      </c>
      <c r="S2544" s="4"/>
      <c r="Y2544" s="18" t="str">
        <f t="shared" si="597"/>
        <v/>
      </c>
      <c r="AA2544" s="18" t="str">
        <f t="shared" si="588"/>
        <v/>
      </c>
      <c r="AB2544" s="18" t="str">
        <f t="shared" si="589"/>
        <v/>
      </c>
      <c r="AC2544" s="18" t="str">
        <f t="shared" si="598"/>
        <v/>
      </c>
      <c r="AD2544" s="18" t="str">
        <f t="shared" si="598"/>
        <v/>
      </c>
      <c r="AE2544" s="18" t="str">
        <f t="shared" si="599"/>
        <v/>
      </c>
      <c r="AG2544" s="95" t="str">
        <f>IF($C2544="", "", IF(IFERROR(INDEX(Ingredients!C$11:C$310, MATCH($C2544, Ingredients!$B$11:$B$310, 0)), "")="", "", IFERROR(INDEX(Ingredients!C$11:C$310, MATCH($C2544, Ingredients!$B$11:$B$310, 0)), "")))</f>
        <v/>
      </c>
      <c r="AH2544" s="105" t="str">
        <f>IF($C2544="", "", IF(IFERROR(INDEX(Ingredients!D$11:D$310, MATCH($C2544, Ingredients!$B$11:$B$310, 0)), "")="", "", IFERROR(INDEX(Ingredients!D$11:D$310, MATCH($C2544, Ingredients!$B$11:$B$310, 0)), "")))</f>
        <v/>
      </c>
      <c r="AI2544" s="106" t="str">
        <f>IF($C2544="", "", IF(IFERROR(INDEX(Ingredients!E$11:E$310, MATCH($C2544, Ingredients!$B$11:$B$310, 0)), "")="", "", IFERROR(INDEX(Ingredients!E$11:E$310, MATCH($C2544, Ingredients!$B$11:$B$310, 0)), "")))</f>
        <v/>
      </c>
      <c r="AJ2544" s="108" t="str">
        <f>IF($C2544="", "", IF(IFERROR(INDEX(Ingredients!F$11:F$310, MATCH($C2544, Ingredients!$B$11:$B$310, 0)), "")="", "", IFERROR(INDEX(Ingredients!F$11:F$310, MATCH($C2544, Ingredients!$B$11:$B$310, 0)), "")))</f>
        <v/>
      </c>
      <c r="AK2544" s="106" t="str">
        <f>IF($C2544="", "", IF(IFERROR(INDEX(Ingredients!G$11:G$310, MATCH($C2544, Ingredients!$B$11:$B$310, 0)), "")="", "", IFERROR(INDEX(Ingredients!G$11:G$310, MATCH($C2544, Ingredients!$B$11:$B$310, 0)), "")))</f>
        <v/>
      </c>
      <c r="AL2544" s="79" t="str">
        <f>IF($C2544="", "", IF(IFERROR(INDEX(Ingredients!H$11:H$310, MATCH($C2544, Ingredients!$B$11:$B$310, 0)), "")="", "", IFERROR(INDEX(Ingredients!H$11:H$310, MATCH($C2544, Ingredients!$B$11:$B$310, 0)), "")))</f>
        <v/>
      </c>
      <c r="AN2544" s="83" t="str">
        <f t="shared" si="590"/>
        <v/>
      </c>
      <c r="AP2544" s="114" t="str">
        <f t="shared" si="600"/>
        <v/>
      </c>
      <c r="AR2544" s="117" t="str">
        <f>IF($C2544="", "", IF(IFERROR(INDEX(Ingredients!$AI$11:$AI$310, MATCH($C2544, Ingredients!$B$11:$B$310, 0)), "")="", "", IFERROR(INDEX(Ingredients!$AI$11:$AI$310, MATCH($C2544, Ingredients!$B$11:$B$310, 0)), "")))</f>
        <v/>
      </c>
      <c r="AT2544" s="120" t="str">
        <f t="shared" si="601"/>
        <v/>
      </c>
      <c r="AV2544" s="90" t="str">
        <f t="shared" si="591"/>
        <v/>
      </c>
      <c r="AX2544" s="90" t="str">
        <f>IF($AV2544="", "", COUNTIF($AV$11:$AV$5010, "&lt;"&amp;$AV2544)+1+COUNTIF($AV$11:$AV2544, $AV2544)-1)</f>
        <v/>
      </c>
      <c r="AZ2544" s="111" t="str">
        <f>IF($B2544="", "", SUMIF('Shopping List'!$AV$11:$AV$25, $B2544, 'Shopping List'!$BN$11:$BN$25))</f>
        <v/>
      </c>
      <c r="BB2544" s="117" t="str">
        <f t="shared" si="602"/>
        <v/>
      </c>
    </row>
    <row r="2545" spans="1:54" x14ac:dyDescent="0.25">
      <c r="A2545" s="4"/>
      <c r="B2545" s="37"/>
      <c r="C2545" s="124"/>
      <c r="D2545" s="39"/>
      <c r="E2545" s="125"/>
      <c r="F2545" s="48"/>
      <c r="G2545" s="4"/>
      <c r="H2545" s="4"/>
      <c r="I2545" s="95" t="str">
        <f>IF($C2545="", "", IF(IFERROR(INDEX(Ingredients!$C$11:$C$310, MATCH($C2545, Ingredients!$B$11:$B$310, 0)), "")="", "", IFERROR(INDEX(Ingredients!$C$11:$C$310, MATCH($C2545, Ingredients!$B$11:$B$310, 0)), "")))</f>
        <v/>
      </c>
      <c r="J2545" s="73" t="str">
        <f>IF($B2545="", "", IF(IFERROR(INDEX(Meals!$C$11:$C$260, MATCH($B2545, Meals!$B$11:$B$260, 0)), "")="", "", IFERROR(INDEX(Meals!$C$11:$C$260, MATCH($B2545, Meals!$B$11:$B$260, 0)), "")))</f>
        <v/>
      </c>
      <c r="K2545" s="4"/>
      <c r="L2545" s="72" t="str">
        <f t="shared" si="592"/>
        <v/>
      </c>
      <c r="M2545" s="73" t="str">
        <f t="shared" si="593"/>
        <v/>
      </c>
      <c r="N2545" s="4"/>
      <c r="O2545" s="78" t="str">
        <f t="shared" si="594"/>
        <v/>
      </c>
      <c r="P2545" s="79" t="str">
        <f t="shared" si="595"/>
        <v/>
      </c>
      <c r="Q2545" s="4"/>
      <c r="R2545" s="90" t="str">
        <f t="shared" si="596"/>
        <v/>
      </c>
      <c r="S2545" s="4"/>
      <c r="Y2545" s="18" t="str">
        <f t="shared" si="597"/>
        <v/>
      </c>
      <c r="AA2545" s="18" t="str">
        <f t="shared" si="588"/>
        <v/>
      </c>
      <c r="AB2545" s="18" t="str">
        <f t="shared" si="589"/>
        <v/>
      </c>
      <c r="AC2545" s="18" t="str">
        <f t="shared" si="598"/>
        <v/>
      </c>
      <c r="AD2545" s="18" t="str">
        <f t="shared" si="598"/>
        <v/>
      </c>
      <c r="AE2545" s="18" t="str">
        <f t="shared" si="599"/>
        <v/>
      </c>
      <c r="AG2545" s="95" t="str">
        <f>IF($C2545="", "", IF(IFERROR(INDEX(Ingredients!C$11:C$310, MATCH($C2545, Ingredients!$B$11:$B$310, 0)), "")="", "", IFERROR(INDEX(Ingredients!C$11:C$310, MATCH($C2545, Ingredients!$B$11:$B$310, 0)), "")))</f>
        <v/>
      </c>
      <c r="AH2545" s="105" t="str">
        <f>IF($C2545="", "", IF(IFERROR(INDEX(Ingredients!D$11:D$310, MATCH($C2545, Ingredients!$B$11:$B$310, 0)), "")="", "", IFERROR(INDEX(Ingredients!D$11:D$310, MATCH($C2545, Ingredients!$B$11:$B$310, 0)), "")))</f>
        <v/>
      </c>
      <c r="AI2545" s="106" t="str">
        <f>IF($C2545="", "", IF(IFERROR(INDEX(Ingredients!E$11:E$310, MATCH($C2545, Ingredients!$B$11:$B$310, 0)), "")="", "", IFERROR(INDEX(Ingredients!E$11:E$310, MATCH($C2545, Ingredients!$B$11:$B$310, 0)), "")))</f>
        <v/>
      </c>
      <c r="AJ2545" s="108" t="str">
        <f>IF($C2545="", "", IF(IFERROR(INDEX(Ingredients!F$11:F$310, MATCH($C2545, Ingredients!$B$11:$B$310, 0)), "")="", "", IFERROR(INDEX(Ingredients!F$11:F$310, MATCH($C2545, Ingredients!$B$11:$B$310, 0)), "")))</f>
        <v/>
      </c>
      <c r="AK2545" s="106" t="str">
        <f>IF($C2545="", "", IF(IFERROR(INDEX(Ingredients!G$11:G$310, MATCH($C2545, Ingredients!$B$11:$B$310, 0)), "")="", "", IFERROR(INDEX(Ingredients!G$11:G$310, MATCH($C2545, Ingredients!$B$11:$B$310, 0)), "")))</f>
        <v/>
      </c>
      <c r="AL2545" s="79" t="str">
        <f>IF($C2545="", "", IF(IFERROR(INDEX(Ingredients!H$11:H$310, MATCH($C2545, Ingredients!$B$11:$B$310, 0)), "")="", "", IFERROR(INDEX(Ingredients!H$11:H$310, MATCH($C2545, Ingredients!$B$11:$B$310, 0)), "")))</f>
        <v/>
      </c>
      <c r="AN2545" s="83" t="str">
        <f t="shared" si="590"/>
        <v/>
      </c>
      <c r="AP2545" s="114" t="str">
        <f t="shared" si="600"/>
        <v/>
      </c>
      <c r="AR2545" s="117" t="str">
        <f>IF($C2545="", "", IF(IFERROR(INDEX(Ingredients!$AI$11:$AI$310, MATCH($C2545, Ingredients!$B$11:$B$310, 0)), "")="", "", IFERROR(INDEX(Ingredients!$AI$11:$AI$310, MATCH($C2545, Ingredients!$B$11:$B$310, 0)), "")))</f>
        <v/>
      </c>
      <c r="AT2545" s="120" t="str">
        <f t="shared" si="601"/>
        <v/>
      </c>
      <c r="AV2545" s="90" t="str">
        <f t="shared" si="591"/>
        <v/>
      </c>
      <c r="AX2545" s="90" t="str">
        <f>IF($AV2545="", "", COUNTIF($AV$11:$AV$5010, "&lt;"&amp;$AV2545)+1+COUNTIF($AV$11:$AV2545, $AV2545)-1)</f>
        <v/>
      </c>
      <c r="AZ2545" s="111" t="str">
        <f>IF($B2545="", "", SUMIF('Shopping List'!$AV$11:$AV$25, $B2545, 'Shopping List'!$BN$11:$BN$25))</f>
        <v/>
      </c>
      <c r="BB2545" s="117" t="str">
        <f t="shared" si="602"/>
        <v/>
      </c>
    </row>
    <row r="2546" spans="1:54" x14ac:dyDescent="0.25">
      <c r="A2546" s="4"/>
      <c r="B2546" s="37"/>
      <c r="C2546" s="124"/>
      <c r="D2546" s="39"/>
      <c r="E2546" s="125"/>
      <c r="F2546" s="48"/>
      <c r="G2546" s="4"/>
      <c r="H2546" s="4"/>
      <c r="I2546" s="95" t="str">
        <f>IF($C2546="", "", IF(IFERROR(INDEX(Ingredients!$C$11:$C$310, MATCH($C2546, Ingredients!$B$11:$B$310, 0)), "")="", "", IFERROR(INDEX(Ingredients!$C$11:$C$310, MATCH($C2546, Ingredients!$B$11:$B$310, 0)), "")))</f>
        <v/>
      </c>
      <c r="J2546" s="73" t="str">
        <f>IF($B2546="", "", IF(IFERROR(INDEX(Meals!$C$11:$C$260, MATCH($B2546, Meals!$B$11:$B$260, 0)), "")="", "", IFERROR(INDEX(Meals!$C$11:$C$260, MATCH($B2546, Meals!$B$11:$B$260, 0)), "")))</f>
        <v/>
      </c>
      <c r="K2546" s="4"/>
      <c r="L2546" s="72" t="str">
        <f t="shared" si="592"/>
        <v/>
      </c>
      <c r="M2546" s="73" t="str">
        <f t="shared" si="593"/>
        <v/>
      </c>
      <c r="N2546" s="4"/>
      <c r="O2546" s="78" t="str">
        <f t="shared" si="594"/>
        <v/>
      </c>
      <c r="P2546" s="79" t="str">
        <f t="shared" si="595"/>
        <v/>
      </c>
      <c r="Q2546" s="4"/>
      <c r="R2546" s="90" t="str">
        <f t="shared" si="596"/>
        <v/>
      </c>
      <c r="S2546" s="4"/>
      <c r="Y2546" s="18" t="str">
        <f t="shared" si="597"/>
        <v/>
      </c>
      <c r="AA2546" s="18" t="str">
        <f t="shared" si="588"/>
        <v/>
      </c>
      <c r="AB2546" s="18" t="str">
        <f t="shared" si="589"/>
        <v/>
      </c>
      <c r="AC2546" s="18" t="str">
        <f t="shared" si="598"/>
        <v/>
      </c>
      <c r="AD2546" s="18" t="str">
        <f t="shared" si="598"/>
        <v/>
      </c>
      <c r="AE2546" s="18" t="str">
        <f t="shared" si="599"/>
        <v/>
      </c>
      <c r="AG2546" s="95" t="str">
        <f>IF($C2546="", "", IF(IFERROR(INDEX(Ingredients!C$11:C$310, MATCH($C2546, Ingredients!$B$11:$B$310, 0)), "")="", "", IFERROR(INDEX(Ingredients!C$11:C$310, MATCH($C2546, Ingredients!$B$11:$B$310, 0)), "")))</f>
        <v/>
      </c>
      <c r="AH2546" s="105" t="str">
        <f>IF($C2546="", "", IF(IFERROR(INDEX(Ingredients!D$11:D$310, MATCH($C2546, Ingredients!$B$11:$B$310, 0)), "")="", "", IFERROR(INDEX(Ingredients!D$11:D$310, MATCH($C2546, Ingredients!$B$11:$B$310, 0)), "")))</f>
        <v/>
      </c>
      <c r="AI2546" s="106" t="str">
        <f>IF($C2546="", "", IF(IFERROR(INDEX(Ingredients!E$11:E$310, MATCH($C2546, Ingredients!$B$11:$B$310, 0)), "")="", "", IFERROR(INDEX(Ingredients!E$11:E$310, MATCH($C2546, Ingredients!$B$11:$B$310, 0)), "")))</f>
        <v/>
      </c>
      <c r="AJ2546" s="108" t="str">
        <f>IF($C2546="", "", IF(IFERROR(INDEX(Ingredients!F$11:F$310, MATCH($C2546, Ingredients!$B$11:$B$310, 0)), "")="", "", IFERROR(INDEX(Ingredients!F$11:F$310, MATCH($C2546, Ingredients!$B$11:$B$310, 0)), "")))</f>
        <v/>
      </c>
      <c r="AK2546" s="106" t="str">
        <f>IF($C2546="", "", IF(IFERROR(INDEX(Ingredients!G$11:G$310, MATCH($C2546, Ingredients!$B$11:$B$310, 0)), "")="", "", IFERROR(INDEX(Ingredients!G$11:G$310, MATCH($C2546, Ingredients!$B$11:$B$310, 0)), "")))</f>
        <v/>
      </c>
      <c r="AL2546" s="79" t="str">
        <f>IF($C2546="", "", IF(IFERROR(INDEX(Ingredients!H$11:H$310, MATCH($C2546, Ingredients!$B$11:$B$310, 0)), "")="", "", IFERROR(INDEX(Ingredients!H$11:H$310, MATCH($C2546, Ingredients!$B$11:$B$310, 0)), "")))</f>
        <v/>
      </c>
      <c r="AN2546" s="83" t="str">
        <f t="shared" si="590"/>
        <v/>
      </c>
      <c r="AP2546" s="114" t="str">
        <f t="shared" si="600"/>
        <v/>
      </c>
      <c r="AR2546" s="117" t="str">
        <f>IF($C2546="", "", IF(IFERROR(INDEX(Ingredients!$AI$11:$AI$310, MATCH($C2546, Ingredients!$B$11:$B$310, 0)), "")="", "", IFERROR(INDEX(Ingredients!$AI$11:$AI$310, MATCH($C2546, Ingredients!$B$11:$B$310, 0)), "")))</f>
        <v/>
      </c>
      <c r="AT2546" s="120" t="str">
        <f t="shared" si="601"/>
        <v/>
      </c>
      <c r="AV2546" s="90" t="str">
        <f t="shared" si="591"/>
        <v/>
      </c>
      <c r="AX2546" s="90" t="str">
        <f>IF($AV2546="", "", COUNTIF($AV$11:$AV$5010, "&lt;"&amp;$AV2546)+1+COUNTIF($AV$11:$AV2546, $AV2546)-1)</f>
        <v/>
      </c>
      <c r="AZ2546" s="111" t="str">
        <f>IF($B2546="", "", SUMIF('Shopping List'!$AV$11:$AV$25, $B2546, 'Shopping List'!$BN$11:$BN$25))</f>
        <v/>
      </c>
      <c r="BB2546" s="117" t="str">
        <f t="shared" si="602"/>
        <v/>
      </c>
    </row>
    <row r="2547" spans="1:54" x14ac:dyDescent="0.25">
      <c r="A2547" s="4"/>
      <c r="B2547" s="37"/>
      <c r="C2547" s="124"/>
      <c r="D2547" s="39"/>
      <c r="E2547" s="125"/>
      <c r="F2547" s="48"/>
      <c r="G2547" s="4"/>
      <c r="H2547" s="4"/>
      <c r="I2547" s="95" t="str">
        <f>IF($C2547="", "", IF(IFERROR(INDEX(Ingredients!$C$11:$C$310, MATCH($C2547, Ingredients!$B$11:$B$310, 0)), "")="", "", IFERROR(INDEX(Ingredients!$C$11:$C$310, MATCH($C2547, Ingredients!$B$11:$B$310, 0)), "")))</f>
        <v/>
      </c>
      <c r="J2547" s="73" t="str">
        <f>IF($B2547="", "", IF(IFERROR(INDEX(Meals!$C$11:$C$260, MATCH($B2547, Meals!$B$11:$B$260, 0)), "")="", "", IFERROR(INDEX(Meals!$C$11:$C$260, MATCH($B2547, Meals!$B$11:$B$260, 0)), "")))</f>
        <v/>
      </c>
      <c r="K2547" s="4"/>
      <c r="L2547" s="72" t="str">
        <f t="shared" si="592"/>
        <v/>
      </c>
      <c r="M2547" s="73" t="str">
        <f t="shared" si="593"/>
        <v/>
      </c>
      <c r="N2547" s="4"/>
      <c r="O2547" s="78" t="str">
        <f t="shared" si="594"/>
        <v/>
      </c>
      <c r="P2547" s="79" t="str">
        <f t="shared" si="595"/>
        <v/>
      </c>
      <c r="Q2547" s="4"/>
      <c r="R2547" s="90" t="str">
        <f t="shared" si="596"/>
        <v/>
      </c>
      <c r="S2547" s="4"/>
      <c r="Y2547" s="18" t="str">
        <f t="shared" si="597"/>
        <v/>
      </c>
      <c r="AA2547" s="18" t="str">
        <f t="shared" si="588"/>
        <v/>
      </c>
      <c r="AB2547" s="18" t="str">
        <f t="shared" si="589"/>
        <v/>
      </c>
      <c r="AC2547" s="18" t="str">
        <f t="shared" si="598"/>
        <v/>
      </c>
      <c r="AD2547" s="18" t="str">
        <f t="shared" si="598"/>
        <v/>
      </c>
      <c r="AE2547" s="18" t="str">
        <f t="shared" si="599"/>
        <v/>
      </c>
      <c r="AG2547" s="95" t="str">
        <f>IF($C2547="", "", IF(IFERROR(INDEX(Ingredients!C$11:C$310, MATCH($C2547, Ingredients!$B$11:$B$310, 0)), "")="", "", IFERROR(INDEX(Ingredients!C$11:C$310, MATCH($C2547, Ingredients!$B$11:$B$310, 0)), "")))</f>
        <v/>
      </c>
      <c r="AH2547" s="105" t="str">
        <f>IF($C2547="", "", IF(IFERROR(INDEX(Ingredients!D$11:D$310, MATCH($C2547, Ingredients!$B$11:$B$310, 0)), "")="", "", IFERROR(INDEX(Ingredients!D$11:D$310, MATCH($C2547, Ingredients!$B$11:$B$310, 0)), "")))</f>
        <v/>
      </c>
      <c r="AI2547" s="106" t="str">
        <f>IF($C2547="", "", IF(IFERROR(INDEX(Ingredients!E$11:E$310, MATCH($C2547, Ingredients!$B$11:$B$310, 0)), "")="", "", IFERROR(INDEX(Ingredients!E$11:E$310, MATCH($C2547, Ingredients!$B$11:$B$310, 0)), "")))</f>
        <v/>
      </c>
      <c r="AJ2547" s="108" t="str">
        <f>IF($C2547="", "", IF(IFERROR(INDEX(Ingredients!F$11:F$310, MATCH($C2547, Ingredients!$B$11:$B$310, 0)), "")="", "", IFERROR(INDEX(Ingredients!F$11:F$310, MATCH($C2547, Ingredients!$B$11:$B$310, 0)), "")))</f>
        <v/>
      </c>
      <c r="AK2547" s="106" t="str">
        <f>IF($C2547="", "", IF(IFERROR(INDEX(Ingredients!G$11:G$310, MATCH($C2547, Ingredients!$B$11:$B$310, 0)), "")="", "", IFERROR(INDEX(Ingredients!G$11:G$310, MATCH($C2547, Ingredients!$B$11:$B$310, 0)), "")))</f>
        <v/>
      </c>
      <c r="AL2547" s="79" t="str">
        <f>IF($C2547="", "", IF(IFERROR(INDEX(Ingredients!H$11:H$310, MATCH($C2547, Ingredients!$B$11:$B$310, 0)), "")="", "", IFERROR(INDEX(Ingredients!H$11:H$310, MATCH($C2547, Ingredients!$B$11:$B$310, 0)), "")))</f>
        <v/>
      </c>
      <c r="AN2547" s="83" t="str">
        <f t="shared" si="590"/>
        <v/>
      </c>
      <c r="AP2547" s="114" t="str">
        <f t="shared" si="600"/>
        <v/>
      </c>
      <c r="AR2547" s="117" t="str">
        <f>IF($C2547="", "", IF(IFERROR(INDEX(Ingredients!$AI$11:$AI$310, MATCH($C2547, Ingredients!$B$11:$B$310, 0)), "")="", "", IFERROR(INDEX(Ingredients!$AI$11:$AI$310, MATCH($C2547, Ingredients!$B$11:$B$310, 0)), "")))</f>
        <v/>
      </c>
      <c r="AT2547" s="120" t="str">
        <f t="shared" si="601"/>
        <v/>
      </c>
      <c r="AV2547" s="90" t="str">
        <f t="shared" si="591"/>
        <v/>
      </c>
      <c r="AX2547" s="90" t="str">
        <f>IF($AV2547="", "", COUNTIF($AV$11:$AV$5010, "&lt;"&amp;$AV2547)+1+COUNTIF($AV$11:$AV2547, $AV2547)-1)</f>
        <v/>
      </c>
      <c r="AZ2547" s="111" t="str">
        <f>IF($B2547="", "", SUMIF('Shopping List'!$AV$11:$AV$25, $B2547, 'Shopping List'!$BN$11:$BN$25))</f>
        <v/>
      </c>
      <c r="BB2547" s="117" t="str">
        <f t="shared" si="602"/>
        <v/>
      </c>
    </row>
    <row r="2548" spans="1:54" x14ac:dyDescent="0.25">
      <c r="A2548" s="4"/>
      <c r="B2548" s="37"/>
      <c r="C2548" s="124"/>
      <c r="D2548" s="39"/>
      <c r="E2548" s="125"/>
      <c r="F2548" s="48"/>
      <c r="G2548" s="4"/>
      <c r="H2548" s="4"/>
      <c r="I2548" s="95" t="str">
        <f>IF($C2548="", "", IF(IFERROR(INDEX(Ingredients!$C$11:$C$310, MATCH($C2548, Ingredients!$B$11:$B$310, 0)), "")="", "", IFERROR(INDEX(Ingredients!$C$11:$C$310, MATCH($C2548, Ingredients!$B$11:$B$310, 0)), "")))</f>
        <v/>
      </c>
      <c r="J2548" s="73" t="str">
        <f>IF($B2548="", "", IF(IFERROR(INDEX(Meals!$C$11:$C$260, MATCH($B2548, Meals!$B$11:$B$260, 0)), "")="", "", IFERROR(INDEX(Meals!$C$11:$C$260, MATCH($B2548, Meals!$B$11:$B$260, 0)), "")))</f>
        <v/>
      </c>
      <c r="K2548" s="4"/>
      <c r="L2548" s="72" t="str">
        <f t="shared" si="592"/>
        <v/>
      </c>
      <c r="M2548" s="73" t="str">
        <f t="shared" si="593"/>
        <v/>
      </c>
      <c r="N2548" s="4"/>
      <c r="O2548" s="78" t="str">
        <f t="shared" si="594"/>
        <v/>
      </c>
      <c r="P2548" s="79" t="str">
        <f t="shared" si="595"/>
        <v/>
      </c>
      <c r="Q2548" s="4"/>
      <c r="R2548" s="90" t="str">
        <f t="shared" si="596"/>
        <v/>
      </c>
      <c r="S2548" s="4"/>
      <c r="Y2548" s="18" t="str">
        <f t="shared" si="597"/>
        <v/>
      </c>
      <c r="AA2548" s="18" t="str">
        <f t="shared" si="588"/>
        <v/>
      </c>
      <c r="AB2548" s="18" t="str">
        <f t="shared" si="589"/>
        <v/>
      </c>
      <c r="AC2548" s="18" t="str">
        <f t="shared" si="598"/>
        <v/>
      </c>
      <c r="AD2548" s="18" t="str">
        <f t="shared" si="598"/>
        <v/>
      </c>
      <c r="AE2548" s="18" t="str">
        <f t="shared" si="599"/>
        <v/>
      </c>
      <c r="AG2548" s="95" t="str">
        <f>IF($C2548="", "", IF(IFERROR(INDEX(Ingredients!C$11:C$310, MATCH($C2548, Ingredients!$B$11:$B$310, 0)), "")="", "", IFERROR(INDEX(Ingredients!C$11:C$310, MATCH($C2548, Ingredients!$B$11:$B$310, 0)), "")))</f>
        <v/>
      </c>
      <c r="AH2548" s="105" t="str">
        <f>IF($C2548="", "", IF(IFERROR(INDEX(Ingredients!D$11:D$310, MATCH($C2548, Ingredients!$B$11:$B$310, 0)), "")="", "", IFERROR(INDEX(Ingredients!D$11:D$310, MATCH($C2548, Ingredients!$B$11:$B$310, 0)), "")))</f>
        <v/>
      </c>
      <c r="AI2548" s="106" t="str">
        <f>IF($C2548="", "", IF(IFERROR(INDEX(Ingredients!E$11:E$310, MATCH($C2548, Ingredients!$B$11:$B$310, 0)), "")="", "", IFERROR(INDEX(Ingredients!E$11:E$310, MATCH($C2548, Ingredients!$B$11:$B$310, 0)), "")))</f>
        <v/>
      </c>
      <c r="AJ2548" s="108" t="str">
        <f>IF($C2548="", "", IF(IFERROR(INDEX(Ingredients!F$11:F$310, MATCH($C2548, Ingredients!$B$11:$B$310, 0)), "")="", "", IFERROR(INDEX(Ingredients!F$11:F$310, MATCH($C2548, Ingredients!$B$11:$B$310, 0)), "")))</f>
        <v/>
      </c>
      <c r="AK2548" s="106" t="str">
        <f>IF($C2548="", "", IF(IFERROR(INDEX(Ingredients!G$11:G$310, MATCH($C2548, Ingredients!$B$11:$B$310, 0)), "")="", "", IFERROR(INDEX(Ingredients!G$11:G$310, MATCH($C2548, Ingredients!$B$11:$B$310, 0)), "")))</f>
        <v/>
      </c>
      <c r="AL2548" s="79" t="str">
        <f>IF($C2548="", "", IF(IFERROR(INDEX(Ingredients!H$11:H$310, MATCH($C2548, Ingredients!$B$11:$B$310, 0)), "")="", "", IFERROR(INDEX(Ingredients!H$11:H$310, MATCH($C2548, Ingredients!$B$11:$B$310, 0)), "")))</f>
        <v/>
      </c>
      <c r="AN2548" s="83" t="str">
        <f t="shared" si="590"/>
        <v/>
      </c>
      <c r="AP2548" s="114" t="str">
        <f t="shared" si="600"/>
        <v/>
      </c>
      <c r="AR2548" s="117" t="str">
        <f>IF($C2548="", "", IF(IFERROR(INDEX(Ingredients!$AI$11:$AI$310, MATCH($C2548, Ingredients!$B$11:$B$310, 0)), "")="", "", IFERROR(INDEX(Ingredients!$AI$11:$AI$310, MATCH($C2548, Ingredients!$B$11:$B$310, 0)), "")))</f>
        <v/>
      </c>
      <c r="AT2548" s="120" t="str">
        <f t="shared" si="601"/>
        <v/>
      </c>
      <c r="AV2548" s="90" t="str">
        <f t="shared" si="591"/>
        <v/>
      </c>
      <c r="AX2548" s="90" t="str">
        <f>IF($AV2548="", "", COUNTIF($AV$11:$AV$5010, "&lt;"&amp;$AV2548)+1+COUNTIF($AV$11:$AV2548, $AV2548)-1)</f>
        <v/>
      </c>
      <c r="AZ2548" s="111" t="str">
        <f>IF($B2548="", "", SUMIF('Shopping List'!$AV$11:$AV$25, $B2548, 'Shopping List'!$BN$11:$BN$25))</f>
        <v/>
      </c>
      <c r="BB2548" s="117" t="str">
        <f t="shared" si="602"/>
        <v/>
      </c>
    </row>
    <row r="2549" spans="1:54" x14ac:dyDescent="0.25">
      <c r="A2549" s="4"/>
      <c r="B2549" s="37"/>
      <c r="C2549" s="124"/>
      <c r="D2549" s="39"/>
      <c r="E2549" s="125"/>
      <c r="F2549" s="48"/>
      <c r="G2549" s="4"/>
      <c r="H2549" s="4"/>
      <c r="I2549" s="95" t="str">
        <f>IF($C2549="", "", IF(IFERROR(INDEX(Ingredients!$C$11:$C$310, MATCH($C2549, Ingredients!$B$11:$B$310, 0)), "")="", "", IFERROR(INDEX(Ingredients!$C$11:$C$310, MATCH($C2549, Ingredients!$B$11:$B$310, 0)), "")))</f>
        <v/>
      </c>
      <c r="J2549" s="73" t="str">
        <f>IF($B2549="", "", IF(IFERROR(INDEX(Meals!$C$11:$C$260, MATCH($B2549, Meals!$B$11:$B$260, 0)), "")="", "", IFERROR(INDEX(Meals!$C$11:$C$260, MATCH($B2549, Meals!$B$11:$B$260, 0)), "")))</f>
        <v/>
      </c>
      <c r="K2549" s="4"/>
      <c r="L2549" s="72" t="str">
        <f t="shared" si="592"/>
        <v/>
      </c>
      <c r="M2549" s="73" t="str">
        <f t="shared" si="593"/>
        <v/>
      </c>
      <c r="N2549" s="4"/>
      <c r="O2549" s="78" t="str">
        <f t="shared" si="594"/>
        <v/>
      </c>
      <c r="P2549" s="79" t="str">
        <f t="shared" si="595"/>
        <v/>
      </c>
      <c r="Q2549" s="4"/>
      <c r="R2549" s="90" t="str">
        <f t="shared" si="596"/>
        <v/>
      </c>
      <c r="S2549" s="4"/>
      <c r="Y2549" s="18" t="str">
        <f t="shared" si="597"/>
        <v/>
      </c>
      <c r="AA2549" s="18" t="str">
        <f t="shared" si="588"/>
        <v/>
      </c>
      <c r="AB2549" s="18" t="str">
        <f t="shared" si="589"/>
        <v/>
      </c>
      <c r="AC2549" s="18" t="str">
        <f t="shared" si="598"/>
        <v/>
      </c>
      <c r="AD2549" s="18" t="str">
        <f t="shared" si="598"/>
        <v/>
      </c>
      <c r="AE2549" s="18" t="str">
        <f t="shared" si="599"/>
        <v/>
      </c>
      <c r="AG2549" s="95" t="str">
        <f>IF($C2549="", "", IF(IFERROR(INDEX(Ingredients!C$11:C$310, MATCH($C2549, Ingredients!$B$11:$B$310, 0)), "")="", "", IFERROR(INDEX(Ingredients!C$11:C$310, MATCH($C2549, Ingredients!$B$11:$B$310, 0)), "")))</f>
        <v/>
      </c>
      <c r="AH2549" s="105" t="str">
        <f>IF($C2549="", "", IF(IFERROR(INDEX(Ingredients!D$11:D$310, MATCH($C2549, Ingredients!$B$11:$B$310, 0)), "")="", "", IFERROR(INDEX(Ingredients!D$11:D$310, MATCH($C2549, Ingredients!$B$11:$B$310, 0)), "")))</f>
        <v/>
      </c>
      <c r="AI2549" s="106" t="str">
        <f>IF($C2549="", "", IF(IFERROR(INDEX(Ingredients!E$11:E$310, MATCH($C2549, Ingredients!$B$11:$B$310, 0)), "")="", "", IFERROR(INDEX(Ingredients!E$11:E$310, MATCH($C2549, Ingredients!$B$11:$B$310, 0)), "")))</f>
        <v/>
      </c>
      <c r="AJ2549" s="108" t="str">
        <f>IF($C2549="", "", IF(IFERROR(INDEX(Ingredients!F$11:F$310, MATCH($C2549, Ingredients!$B$11:$B$310, 0)), "")="", "", IFERROR(INDEX(Ingredients!F$11:F$310, MATCH($C2549, Ingredients!$B$11:$B$310, 0)), "")))</f>
        <v/>
      </c>
      <c r="AK2549" s="106" t="str">
        <f>IF($C2549="", "", IF(IFERROR(INDEX(Ingredients!G$11:G$310, MATCH($C2549, Ingredients!$B$11:$B$310, 0)), "")="", "", IFERROR(INDEX(Ingredients!G$11:G$310, MATCH($C2549, Ingredients!$B$11:$B$310, 0)), "")))</f>
        <v/>
      </c>
      <c r="AL2549" s="79" t="str">
        <f>IF($C2549="", "", IF(IFERROR(INDEX(Ingredients!H$11:H$310, MATCH($C2549, Ingredients!$B$11:$B$310, 0)), "")="", "", IFERROR(INDEX(Ingredients!H$11:H$310, MATCH($C2549, Ingredients!$B$11:$B$310, 0)), "")))</f>
        <v/>
      </c>
      <c r="AN2549" s="83" t="str">
        <f t="shared" si="590"/>
        <v/>
      </c>
      <c r="AP2549" s="114" t="str">
        <f t="shared" si="600"/>
        <v/>
      </c>
      <c r="AR2549" s="117" t="str">
        <f>IF($C2549="", "", IF(IFERROR(INDEX(Ingredients!$AI$11:$AI$310, MATCH($C2549, Ingredients!$B$11:$B$310, 0)), "")="", "", IFERROR(INDEX(Ingredients!$AI$11:$AI$310, MATCH($C2549, Ingredients!$B$11:$B$310, 0)), "")))</f>
        <v/>
      </c>
      <c r="AT2549" s="120" t="str">
        <f t="shared" si="601"/>
        <v/>
      </c>
      <c r="AV2549" s="90" t="str">
        <f t="shared" si="591"/>
        <v/>
      </c>
      <c r="AX2549" s="90" t="str">
        <f>IF($AV2549="", "", COUNTIF($AV$11:$AV$5010, "&lt;"&amp;$AV2549)+1+COUNTIF($AV$11:$AV2549, $AV2549)-1)</f>
        <v/>
      </c>
      <c r="AZ2549" s="111" t="str">
        <f>IF($B2549="", "", SUMIF('Shopping List'!$AV$11:$AV$25, $B2549, 'Shopping List'!$BN$11:$BN$25))</f>
        <v/>
      </c>
      <c r="BB2549" s="117" t="str">
        <f t="shared" si="602"/>
        <v/>
      </c>
    </row>
    <row r="2550" spans="1:54" x14ac:dyDescent="0.25">
      <c r="A2550" s="4"/>
      <c r="B2550" s="37"/>
      <c r="C2550" s="124"/>
      <c r="D2550" s="39"/>
      <c r="E2550" s="125"/>
      <c r="F2550" s="48"/>
      <c r="G2550" s="4"/>
      <c r="H2550" s="4"/>
      <c r="I2550" s="95" t="str">
        <f>IF($C2550="", "", IF(IFERROR(INDEX(Ingredients!$C$11:$C$310, MATCH($C2550, Ingredients!$B$11:$B$310, 0)), "")="", "", IFERROR(INDEX(Ingredients!$C$11:$C$310, MATCH($C2550, Ingredients!$B$11:$B$310, 0)), "")))</f>
        <v/>
      </c>
      <c r="J2550" s="73" t="str">
        <f>IF($B2550="", "", IF(IFERROR(INDEX(Meals!$C$11:$C$260, MATCH($B2550, Meals!$B$11:$B$260, 0)), "")="", "", IFERROR(INDEX(Meals!$C$11:$C$260, MATCH($B2550, Meals!$B$11:$B$260, 0)), "")))</f>
        <v/>
      </c>
      <c r="K2550" s="4"/>
      <c r="L2550" s="72" t="str">
        <f t="shared" si="592"/>
        <v/>
      </c>
      <c r="M2550" s="73" t="str">
        <f t="shared" si="593"/>
        <v/>
      </c>
      <c r="N2550" s="4"/>
      <c r="O2550" s="78" t="str">
        <f t="shared" si="594"/>
        <v/>
      </c>
      <c r="P2550" s="79" t="str">
        <f t="shared" si="595"/>
        <v/>
      </c>
      <c r="Q2550" s="4"/>
      <c r="R2550" s="90" t="str">
        <f t="shared" si="596"/>
        <v/>
      </c>
      <c r="S2550" s="4"/>
      <c r="Y2550" s="18" t="str">
        <f t="shared" si="597"/>
        <v/>
      </c>
      <c r="AA2550" s="18" t="str">
        <f t="shared" si="588"/>
        <v/>
      </c>
      <c r="AB2550" s="18" t="str">
        <f t="shared" si="589"/>
        <v/>
      </c>
      <c r="AC2550" s="18" t="str">
        <f t="shared" si="598"/>
        <v/>
      </c>
      <c r="AD2550" s="18" t="str">
        <f t="shared" si="598"/>
        <v/>
      </c>
      <c r="AE2550" s="18" t="str">
        <f t="shared" si="599"/>
        <v/>
      </c>
      <c r="AG2550" s="95" t="str">
        <f>IF($C2550="", "", IF(IFERROR(INDEX(Ingredients!C$11:C$310, MATCH($C2550, Ingredients!$B$11:$B$310, 0)), "")="", "", IFERROR(INDEX(Ingredients!C$11:C$310, MATCH($C2550, Ingredients!$B$11:$B$310, 0)), "")))</f>
        <v/>
      </c>
      <c r="AH2550" s="105" t="str">
        <f>IF($C2550="", "", IF(IFERROR(INDEX(Ingredients!D$11:D$310, MATCH($C2550, Ingredients!$B$11:$B$310, 0)), "")="", "", IFERROR(INDEX(Ingredients!D$11:D$310, MATCH($C2550, Ingredients!$B$11:$B$310, 0)), "")))</f>
        <v/>
      </c>
      <c r="AI2550" s="106" t="str">
        <f>IF($C2550="", "", IF(IFERROR(INDEX(Ingredients!E$11:E$310, MATCH($C2550, Ingredients!$B$11:$B$310, 0)), "")="", "", IFERROR(INDEX(Ingredients!E$11:E$310, MATCH($C2550, Ingredients!$B$11:$B$310, 0)), "")))</f>
        <v/>
      </c>
      <c r="AJ2550" s="108" t="str">
        <f>IF($C2550="", "", IF(IFERROR(INDEX(Ingredients!F$11:F$310, MATCH($C2550, Ingredients!$B$11:$B$310, 0)), "")="", "", IFERROR(INDEX(Ingredients!F$11:F$310, MATCH($C2550, Ingredients!$B$11:$B$310, 0)), "")))</f>
        <v/>
      </c>
      <c r="AK2550" s="106" t="str">
        <f>IF($C2550="", "", IF(IFERROR(INDEX(Ingredients!G$11:G$310, MATCH($C2550, Ingredients!$B$11:$B$310, 0)), "")="", "", IFERROR(INDEX(Ingredients!G$11:G$310, MATCH($C2550, Ingredients!$B$11:$B$310, 0)), "")))</f>
        <v/>
      </c>
      <c r="AL2550" s="79" t="str">
        <f>IF($C2550="", "", IF(IFERROR(INDEX(Ingredients!H$11:H$310, MATCH($C2550, Ingredients!$B$11:$B$310, 0)), "")="", "", IFERROR(INDEX(Ingredients!H$11:H$310, MATCH($C2550, Ingredients!$B$11:$B$310, 0)), "")))</f>
        <v/>
      </c>
      <c r="AN2550" s="83" t="str">
        <f t="shared" si="590"/>
        <v/>
      </c>
      <c r="AP2550" s="114" t="str">
        <f t="shared" si="600"/>
        <v/>
      </c>
      <c r="AR2550" s="117" t="str">
        <f>IF($C2550="", "", IF(IFERROR(INDEX(Ingredients!$AI$11:$AI$310, MATCH($C2550, Ingredients!$B$11:$B$310, 0)), "")="", "", IFERROR(INDEX(Ingredients!$AI$11:$AI$310, MATCH($C2550, Ingredients!$B$11:$B$310, 0)), "")))</f>
        <v/>
      </c>
      <c r="AT2550" s="120" t="str">
        <f t="shared" si="601"/>
        <v/>
      </c>
      <c r="AV2550" s="90" t="str">
        <f t="shared" si="591"/>
        <v/>
      </c>
      <c r="AX2550" s="90" t="str">
        <f>IF($AV2550="", "", COUNTIF($AV$11:$AV$5010, "&lt;"&amp;$AV2550)+1+COUNTIF($AV$11:$AV2550, $AV2550)-1)</f>
        <v/>
      </c>
      <c r="AZ2550" s="111" t="str">
        <f>IF($B2550="", "", SUMIF('Shopping List'!$AV$11:$AV$25, $B2550, 'Shopping List'!$BN$11:$BN$25))</f>
        <v/>
      </c>
      <c r="BB2550" s="117" t="str">
        <f t="shared" si="602"/>
        <v/>
      </c>
    </row>
    <row r="2551" spans="1:54" x14ac:dyDescent="0.25">
      <c r="A2551" s="4"/>
      <c r="B2551" s="37"/>
      <c r="C2551" s="124"/>
      <c r="D2551" s="39"/>
      <c r="E2551" s="125"/>
      <c r="F2551" s="48"/>
      <c r="G2551" s="4"/>
      <c r="H2551" s="4"/>
      <c r="I2551" s="95" t="str">
        <f>IF($C2551="", "", IF(IFERROR(INDEX(Ingredients!$C$11:$C$310, MATCH($C2551, Ingredients!$B$11:$B$310, 0)), "")="", "", IFERROR(INDEX(Ingredients!$C$11:$C$310, MATCH($C2551, Ingredients!$B$11:$B$310, 0)), "")))</f>
        <v/>
      </c>
      <c r="J2551" s="73" t="str">
        <f>IF($B2551="", "", IF(IFERROR(INDEX(Meals!$C$11:$C$260, MATCH($B2551, Meals!$B$11:$B$260, 0)), "")="", "", IFERROR(INDEX(Meals!$C$11:$C$260, MATCH($B2551, Meals!$B$11:$B$260, 0)), "")))</f>
        <v/>
      </c>
      <c r="K2551" s="4"/>
      <c r="L2551" s="72" t="str">
        <f t="shared" si="592"/>
        <v/>
      </c>
      <c r="M2551" s="73" t="str">
        <f t="shared" si="593"/>
        <v/>
      </c>
      <c r="N2551" s="4"/>
      <c r="O2551" s="78" t="str">
        <f t="shared" si="594"/>
        <v/>
      </c>
      <c r="P2551" s="79" t="str">
        <f t="shared" si="595"/>
        <v/>
      </c>
      <c r="Q2551" s="4"/>
      <c r="R2551" s="90" t="str">
        <f t="shared" si="596"/>
        <v/>
      </c>
      <c r="S2551" s="4"/>
      <c r="Y2551" s="18" t="str">
        <f t="shared" si="597"/>
        <v/>
      </c>
      <c r="AA2551" s="18" t="str">
        <f t="shared" si="588"/>
        <v/>
      </c>
      <c r="AB2551" s="18" t="str">
        <f t="shared" si="589"/>
        <v/>
      </c>
      <c r="AC2551" s="18" t="str">
        <f t="shared" si="598"/>
        <v/>
      </c>
      <c r="AD2551" s="18" t="str">
        <f t="shared" si="598"/>
        <v/>
      </c>
      <c r="AE2551" s="18" t="str">
        <f t="shared" si="599"/>
        <v/>
      </c>
      <c r="AG2551" s="95" t="str">
        <f>IF($C2551="", "", IF(IFERROR(INDEX(Ingredients!C$11:C$310, MATCH($C2551, Ingredients!$B$11:$B$310, 0)), "")="", "", IFERROR(INDEX(Ingredients!C$11:C$310, MATCH($C2551, Ingredients!$B$11:$B$310, 0)), "")))</f>
        <v/>
      </c>
      <c r="AH2551" s="105" t="str">
        <f>IF($C2551="", "", IF(IFERROR(INDEX(Ingredients!D$11:D$310, MATCH($C2551, Ingredients!$B$11:$B$310, 0)), "")="", "", IFERROR(INDEX(Ingredients!D$11:D$310, MATCH($C2551, Ingredients!$B$11:$B$310, 0)), "")))</f>
        <v/>
      </c>
      <c r="AI2551" s="106" t="str">
        <f>IF($C2551="", "", IF(IFERROR(INDEX(Ingredients!E$11:E$310, MATCH($C2551, Ingredients!$B$11:$B$310, 0)), "")="", "", IFERROR(INDEX(Ingredients!E$11:E$310, MATCH($C2551, Ingredients!$B$11:$B$310, 0)), "")))</f>
        <v/>
      </c>
      <c r="AJ2551" s="108" t="str">
        <f>IF($C2551="", "", IF(IFERROR(INDEX(Ingredients!F$11:F$310, MATCH($C2551, Ingredients!$B$11:$B$310, 0)), "")="", "", IFERROR(INDEX(Ingredients!F$11:F$310, MATCH($C2551, Ingredients!$B$11:$B$310, 0)), "")))</f>
        <v/>
      </c>
      <c r="AK2551" s="106" t="str">
        <f>IF($C2551="", "", IF(IFERROR(INDEX(Ingredients!G$11:G$310, MATCH($C2551, Ingredients!$B$11:$B$310, 0)), "")="", "", IFERROR(INDEX(Ingredients!G$11:G$310, MATCH($C2551, Ingredients!$B$11:$B$310, 0)), "")))</f>
        <v/>
      </c>
      <c r="AL2551" s="79" t="str">
        <f>IF($C2551="", "", IF(IFERROR(INDEX(Ingredients!H$11:H$310, MATCH($C2551, Ingredients!$B$11:$B$310, 0)), "")="", "", IFERROR(INDEX(Ingredients!H$11:H$310, MATCH($C2551, Ingredients!$B$11:$B$310, 0)), "")))</f>
        <v/>
      </c>
      <c r="AN2551" s="83" t="str">
        <f t="shared" si="590"/>
        <v/>
      </c>
      <c r="AP2551" s="114" t="str">
        <f t="shared" si="600"/>
        <v/>
      </c>
      <c r="AR2551" s="117" t="str">
        <f>IF($C2551="", "", IF(IFERROR(INDEX(Ingredients!$AI$11:$AI$310, MATCH($C2551, Ingredients!$B$11:$B$310, 0)), "")="", "", IFERROR(INDEX(Ingredients!$AI$11:$AI$310, MATCH($C2551, Ingredients!$B$11:$B$310, 0)), "")))</f>
        <v/>
      </c>
      <c r="AT2551" s="120" t="str">
        <f t="shared" si="601"/>
        <v/>
      </c>
      <c r="AV2551" s="90" t="str">
        <f t="shared" si="591"/>
        <v/>
      </c>
      <c r="AX2551" s="90" t="str">
        <f>IF($AV2551="", "", COUNTIF($AV$11:$AV$5010, "&lt;"&amp;$AV2551)+1+COUNTIF($AV$11:$AV2551, $AV2551)-1)</f>
        <v/>
      </c>
      <c r="AZ2551" s="111" t="str">
        <f>IF($B2551="", "", SUMIF('Shopping List'!$AV$11:$AV$25, $B2551, 'Shopping List'!$BN$11:$BN$25))</f>
        <v/>
      </c>
      <c r="BB2551" s="117" t="str">
        <f t="shared" si="602"/>
        <v/>
      </c>
    </row>
    <row r="2552" spans="1:54" x14ac:dyDescent="0.25">
      <c r="A2552" s="4"/>
      <c r="B2552" s="37"/>
      <c r="C2552" s="124"/>
      <c r="D2552" s="39"/>
      <c r="E2552" s="125"/>
      <c r="F2552" s="48"/>
      <c r="G2552" s="4"/>
      <c r="H2552" s="4"/>
      <c r="I2552" s="95" t="str">
        <f>IF($C2552="", "", IF(IFERROR(INDEX(Ingredients!$C$11:$C$310, MATCH($C2552, Ingredients!$B$11:$B$310, 0)), "")="", "", IFERROR(INDEX(Ingredients!$C$11:$C$310, MATCH($C2552, Ingredients!$B$11:$B$310, 0)), "")))</f>
        <v/>
      </c>
      <c r="J2552" s="73" t="str">
        <f>IF($B2552="", "", IF(IFERROR(INDEX(Meals!$C$11:$C$260, MATCH($B2552, Meals!$B$11:$B$260, 0)), "")="", "", IFERROR(INDEX(Meals!$C$11:$C$260, MATCH($B2552, Meals!$B$11:$B$260, 0)), "")))</f>
        <v/>
      </c>
      <c r="K2552" s="4"/>
      <c r="L2552" s="72" t="str">
        <f t="shared" si="592"/>
        <v/>
      </c>
      <c r="M2552" s="73" t="str">
        <f t="shared" si="593"/>
        <v/>
      </c>
      <c r="N2552" s="4"/>
      <c r="O2552" s="78" t="str">
        <f t="shared" si="594"/>
        <v/>
      </c>
      <c r="P2552" s="79" t="str">
        <f t="shared" si="595"/>
        <v/>
      </c>
      <c r="Q2552" s="4"/>
      <c r="R2552" s="90" t="str">
        <f t="shared" si="596"/>
        <v/>
      </c>
      <c r="S2552" s="4"/>
      <c r="Y2552" s="18" t="str">
        <f t="shared" si="597"/>
        <v/>
      </c>
      <c r="AA2552" s="18" t="str">
        <f t="shared" si="588"/>
        <v/>
      </c>
      <c r="AB2552" s="18" t="str">
        <f t="shared" si="589"/>
        <v/>
      </c>
      <c r="AC2552" s="18" t="str">
        <f t="shared" si="598"/>
        <v/>
      </c>
      <c r="AD2552" s="18" t="str">
        <f t="shared" si="598"/>
        <v/>
      </c>
      <c r="AE2552" s="18" t="str">
        <f t="shared" si="599"/>
        <v/>
      </c>
      <c r="AG2552" s="95" t="str">
        <f>IF($C2552="", "", IF(IFERROR(INDEX(Ingredients!C$11:C$310, MATCH($C2552, Ingredients!$B$11:$B$310, 0)), "")="", "", IFERROR(INDEX(Ingredients!C$11:C$310, MATCH($C2552, Ingredients!$B$11:$B$310, 0)), "")))</f>
        <v/>
      </c>
      <c r="AH2552" s="105" t="str">
        <f>IF($C2552="", "", IF(IFERROR(INDEX(Ingredients!D$11:D$310, MATCH($C2552, Ingredients!$B$11:$B$310, 0)), "")="", "", IFERROR(INDEX(Ingredients!D$11:D$310, MATCH($C2552, Ingredients!$B$11:$B$310, 0)), "")))</f>
        <v/>
      </c>
      <c r="AI2552" s="106" t="str">
        <f>IF($C2552="", "", IF(IFERROR(INDEX(Ingredients!E$11:E$310, MATCH($C2552, Ingredients!$B$11:$B$310, 0)), "")="", "", IFERROR(INDEX(Ingredients!E$11:E$310, MATCH($C2552, Ingredients!$B$11:$B$310, 0)), "")))</f>
        <v/>
      </c>
      <c r="AJ2552" s="108" t="str">
        <f>IF($C2552="", "", IF(IFERROR(INDEX(Ingredients!F$11:F$310, MATCH($C2552, Ingredients!$B$11:$B$310, 0)), "")="", "", IFERROR(INDEX(Ingredients!F$11:F$310, MATCH($C2552, Ingredients!$B$11:$B$310, 0)), "")))</f>
        <v/>
      </c>
      <c r="AK2552" s="106" t="str">
        <f>IF($C2552="", "", IF(IFERROR(INDEX(Ingredients!G$11:G$310, MATCH($C2552, Ingredients!$B$11:$B$310, 0)), "")="", "", IFERROR(INDEX(Ingredients!G$11:G$310, MATCH($C2552, Ingredients!$B$11:$B$310, 0)), "")))</f>
        <v/>
      </c>
      <c r="AL2552" s="79" t="str">
        <f>IF($C2552="", "", IF(IFERROR(INDEX(Ingredients!H$11:H$310, MATCH($C2552, Ingredients!$B$11:$B$310, 0)), "")="", "", IFERROR(INDEX(Ingredients!H$11:H$310, MATCH($C2552, Ingredients!$B$11:$B$310, 0)), "")))</f>
        <v/>
      </c>
      <c r="AN2552" s="83" t="str">
        <f t="shared" si="590"/>
        <v/>
      </c>
      <c r="AP2552" s="114" t="str">
        <f t="shared" si="600"/>
        <v/>
      </c>
      <c r="AR2552" s="117" t="str">
        <f>IF($C2552="", "", IF(IFERROR(INDEX(Ingredients!$AI$11:$AI$310, MATCH($C2552, Ingredients!$B$11:$B$310, 0)), "")="", "", IFERROR(INDEX(Ingredients!$AI$11:$AI$310, MATCH($C2552, Ingredients!$B$11:$B$310, 0)), "")))</f>
        <v/>
      </c>
      <c r="AT2552" s="120" t="str">
        <f t="shared" si="601"/>
        <v/>
      </c>
      <c r="AV2552" s="90" t="str">
        <f t="shared" si="591"/>
        <v/>
      </c>
      <c r="AX2552" s="90" t="str">
        <f>IF($AV2552="", "", COUNTIF($AV$11:$AV$5010, "&lt;"&amp;$AV2552)+1+COUNTIF($AV$11:$AV2552, $AV2552)-1)</f>
        <v/>
      </c>
      <c r="AZ2552" s="111" t="str">
        <f>IF($B2552="", "", SUMIF('Shopping List'!$AV$11:$AV$25, $B2552, 'Shopping List'!$BN$11:$BN$25))</f>
        <v/>
      </c>
      <c r="BB2552" s="117" t="str">
        <f t="shared" si="602"/>
        <v/>
      </c>
    </row>
    <row r="2553" spans="1:54" x14ac:dyDescent="0.25">
      <c r="A2553" s="4"/>
      <c r="B2553" s="37"/>
      <c r="C2553" s="124"/>
      <c r="D2553" s="39"/>
      <c r="E2553" s="125"/>
      <c r="F2553" s="48"/>
      <c r="G2553" s="4"/>
      <c r="H2553" s="4"/>
      <c r="I2553" s="95" t="str">
        <f>IF($C2553="", "", IF(IFERROR(INDEX(Ingredients!$C$11:$C$310, MATCH($C2553, Ingredients!$B$11:$B$310, 0)), "")="", "", IFERROR(INDEX(Ingredients!$C$11:$C$310, MATCH($C2553, Ingredients!$B$11:$B$310, 0)), "")))</f>
        <v/>
      </c>
      <c r="J2553" s="73" t="str">
        <f>IF($B2553="", "", IF(IFERROR(INDEX(Meals!$C$11:$C$260, MATCH($B2553, Meals!$B$11:$B$260, 0)), "")="", "", IFERROR(INDEX(Meals!$C$11:$C$260, MATCH($B2553, Meals!$B$11:$B$260, 0)), "")))</f>
        <v/>
      </c>
      <c r="K2553" s="4"/>
      <c r="L2553" s="72" t="str">
        <f t="shared" si="592"/>
        <v/>
      </c>
      <c r="M2553" s="73" t="str">
        <f t="shared" si="593"/>
        <v/>
      </c>
      <c r="N2553" s="4"/>
      <c r="O2553" s="78" t="str">
        <f t="shared" si="594"/>
        <v/>
      </c>
      <c r="P2553" s="79" t="str">
        <f t="shared" si="595"/>
        <v/>
      </c>
      <c r="Q2553" s="4"/>
      <c r="R2553" s="90" t="str">
        <f t="shared" si="596"/>
        <v/>
      </c>
      <c r="S2553" s="4"/>
      <c r="Y2553" s="18" t="str">
        <f t="shared" si="597"/>
        <v/>
      </c>
      <c r="AA2553" s="18" t="str">
        <f t="shared" si="588"/>
        <v/>
      </c>
      <c r="AB2553" s="18" t="str">
        <f t="shared" si="589"/>
        <v/>
      </c>
      <c r="AC2553" s="18" t="str">
        <f t="shared" si="598"/>
        <v/>
      </c>
      <c r="AD2553" s="18" t="str">
        <f t="shared" si="598"/>
        <v/>
      </c>
      <c r="AE2553" s="18" t="str">
        <f t="shared" si="599"/>
        <v/>
      </c>
      <c r="AG2553" s="95" t="str">
        <f>IF($C2553="", "", IF(IFERROR(INDEX(Ingredients!C$11:C$310, MATCH($C2553, Ingredients!$B$11:$B$310, 0)), "")="", "", IFERROR(INDEX(Ingredients!C$11:C$310, MATCH($C2553, Ingredients!$B$11:$B$310, 0)), "")))</f>
        <v/>
      </c>
      <c r="AH2553" s="105" t="str">
        <f>IF($C2553="", "", IF(IFERROR(INDEX(Ingredients!D$11:D$310, MATCH($C2553, Ingredients!$B$11:$B$310, 0)), "")="", "", IFERROR(INDEX(Ingredients!D$11:D$310, MATCH($C2553, Ingredients!$B$11:$B$310, 0)), "")))</f>
        <v/>
      </c>
      <c r="AI2553" s="106" t="str">
        <f>IF($C2553="", "", IF(IFERROR(INDEX(Ingredients!E$11:E$310, MATCH($C2553, Ingredients!$B$11:$B$310, 0)), "")="", "", IFERROR(INDEX(Ingredients!E$11:E$310, MATCH($C2553, Ingredients!$B$11:$B$310, 0)), "")))</f>
        <v/>
      </c>
      <c r="AJ2553" s="108" t="str">
        <f>IF($C2553="", "", IF(IFERROR(INDEX(Ingredients!F$11:F$310, MATCH($C2553, Ingredients!$B$11:$B$310, 0)), "")="", "", IFERROR(INDEX(Ingredients!F$11:F$310, MATCH($C2553, Ingredients!$B$11:$B$310, 0)), "")))</f>
        <v/>
      </c>
      <c r="AK2553" s="106" t="str">
        <f>IF($C2553="", "", IF(IFERROR(INDEX(Ingredients!G$11:G$310, MATCH($C2553, Ingredients!$B$11:$B$310, 0)), "")="", "", IFERROR(INDEX(Ingredients!G$11:G$310, MATCH($C2553, Ingredients!$B$11:$B$310, 0)), "")))</f>
        <v/>
      </c>
      <c r="AL2553" s="79" t="str">
        <f>IF($C2553="", "", IF(IFERROR(INDEX(Ingredients!H$11:H$310, MATCH($C2553, Ingredients!$B$11:$B$310, 0)), "")="", "", IFERROR(INDEX(Ingredients!H$11:H$310, MATCH($C2553, Ingredients!$B$11:$B$310, 0)), "")))</f>
        <v/>
      </c>
      <c r="AN2553" s="83" t="str">
        <f t="shared" si="590"/>
        <v/>
      </c>
      <c r="AP2553" s="114" t="str">
        <f t="shared" si="600"/>
        <v/>
      </c>
      <c r="AR2553" s="117" t="str">
        <f>IF($C2553="", "", IF(IFERROR(INDEX(Ingredients!$AI$11:$AI$310, MATCH($C2553, Ingredients!$B$11:$B$310, 0)), "")="", "", IFERROR(INDEX(Ingredients!$AI$11:$AI$310, MATCH($C2553, Ingredients!$B$11:$B$310, 0)), "")))</f>
        <v/>
      </c>
      <c r="AT2553" s="120" t="str">
        <f t="shared" si="601"/>
        <v/>
      </c>
      <c r="AV2553" s="90" t="str">
        <f t="shared" si="591"/>
        <v/>
      </c>
      <c r="AX2553" s="90" t="str">
        <f>IF($AV2553="", "", COUNTIF($AV$11:$AV$5010, "&lt;"&amp;$AV2553)+1+COUNTIF($AV$11:$AV2553, $AV2553)-1)</f>
        <v/>
      </c>
      <c r="AZ2553" s="111" t="str">
        <f>IF($B2553="", "", SUMIF('Shopping List'!$AV$11:$AV$25, $B2553, 'Shopping List'!$BN$11:$BN$25))</f>
        <v/>
      </c>
      <c r="BB2553" s="117" t="str">
        <f t="shared" si="602"/>
        <v/>
      </c>
    </row>
    <row r="2554" spans="1:54" x14ac:dyDescent="0.25">
      <c r="A2554" s="4"/>
      <c r="B2554" s="37"/>
      <c r="C2554" s="124"/>
      <c r="D2554" s="39"/>
      <c r="E2554" s="125"/>
      <c r="F2554" s="48"/>
      <c r="G2554" s="4"/>
      <c r="H2554" s="4"/>
      <c r="I2554" s="95" t="str">
        <f>IF($C2554="", "", IF(IFERROR(INDEX(Ingredients!$C$11:$C$310, MATCH($C2554, Ingredients!$B$11:$B$310, 0)), "")="", "", IFERROR(INDEX(Ingredients!$C$11:$C$310, MATCH($C2554, Ingredients!$B$11:$B$310, 0)), "")))</f>
        <v/>
      </c>
      <c r="J2554" s="73" t="str">
        <f>IF($B2554="", "", IF(IFERROR(INDEX(Meals!$C$11:$C$260, MATCH($B2554, Meals!$B$11:$B$260, 0)), "")="", "", IFERROR(INDEX(Meals!$C$11:$C$260, MATCH($B2554, Meals!$B$11:$B$260, 0)), "")))</f>
        <v/>
      </c>
      <c r="K2554" s="4"/>
      <c r="L2554" s="72" t="str">
        <f t="shared" si="592"/>
        <v/>
      </c>
      <c r="M2554" s="73" t="str">
        <f t="shared" si="593"/>
        <v/>
      </c>
      <c r="N2554" s="4"/>
      <c r="O2554" s="78" t="str">
        <f t="shared" si="594"/>
        <v/>
      </c>
      <c r="P2554" s="79" t="str">
        <f t="shared" si="595"/>
        <v/>
      </c>
      <c r="Q2554" s="4"/>
      <c r="R2554" s="90" t="str">
        <f t="shared" si="596"/>
        <v/>
      </c>
      <c r="S2554" s="4"/>
      <c r="Y2554" s="18" t="str">
        <f t="shared" si="597"/>
        <v/>
      </c>
      <c r="AA2554" s="18" t="str">
        <f t="shared" si="588"/>
        <v/>
      </c>
      <c r="AB2554" s="18" t="str">
        <f t="shared" si="589"/>
        <v/>
      </c>
      <c r="AC2554" s="18" t="str">
        <f t="shared" si="598"/>
        <v/>
      </c>
      <c r="AD2554" s="18" t="str">
        <f t="shared" si="598"/>
        <v/>
      </c>
      <c r="AE2554" s="18" t="str">
        <f t="shared" si="599"/>
        <v/>
      </c>
      <c r="AG2554" s="95" t="str">
        <f>IF($C2554="", "", IF(IFERROR(INDEX(Ingredients!C$11:C$310, MATCH($C2554, Ingredients!$B$11:$B$310, 0)), "")="", "", IFERROR(INDEX(Ingredients!C$11:C$310, MATCH($C2554, Ingredients!$B$11:$B$310, 0)), "")))</f>
        <v/>
      </c>
      <c r="AH2554" s="105" t="str">
        <f>IF($C2554="", "", IF(IFERROR(INDEX(Ingredients!D$11:D$310, MATCH($C2554, Ingredients!$B$11:$B$310, 0)), "")="", "", IFERROR(INDEX(Ingredients!D$11:D$310, MATCH($C2554, Ingredients!$B$11:$B$310, 0)), "")))</f>
        <v/>
      </c>
      <c r="AI2554" s="106" t="str">
        <f>IF($C2554="", "", IF(IFERROR(INDEX(Ingredients!E$11:E$310, MATCH($C2554, Ingredients!$B$11:$B$310, 0)), "")="", "", IFERROR(INDEX(Ingredients!E$11:E$310, MATCH($C2554, Ingredients!$B$11:$B$310, 0)), "")))</f>
        <v/>
      </c>
      <c r="AJ2554" s="108" t="str">
        <f>IF($C2554="", "", IF(IFERROR(INDEX(Ingredients!F$11:F$310, MATCH($C2554, Ingredients!$B$11:$B$310, 0)), "")="", "", IFERROR(INDEX(Ingredients!F$11:F$310, MATCH($C2554, Ingredients!$B$11:$B$310, 0)), "")))</f>
        <v/>
      </c>
      <c r="AK2554" s="106" t="str">
        <f>IF($C2554="", "", IF(IFERROR(INDEX(Ingredients!G$11:G$310, MATCH($C2554, Ingredients!$B$11:$B$310, 0)), "")="", "", IFERROR(INDEX(Ingredients!G$11:G$310, MATCH($C2554, Ingredients!$B$11:$B$310, 0)), "")))</f>
        <v/>
      </c>
      <c r="AL2554" s="79" t="str">
        <f>IF($C2554="", "", IF(IFERROR(INDEX(Ingredients!H$11:H$310, MATCH($C2554, Ingredients!$B$11:$B$310, 0)), "")="", "", IFERROR(INDEX(Ingredients!H$11:H$310, MATCH($C2554, Ingredients!$B$11:$B$310, 0)), "")))</f>
        <v/>
      </c>
      <c r="AN2554" s="83" t="str">
        <f t="shared" si="590"/>
        <v/>
      </c>
      <c r="AP2554" s="114" t="str">
        <f t="shared" si="600"/>
        <v/>
      </c>
      <c r="AR2554" s="117" t="str">
        <f>IF($C2554="", "", IF(IFERROR(INDEX(Ingredients!$AI$11:$AI$310, MATCH($C2554, Ingredients!$B$11:$B$310, 0)), "")="", "", IFERROR(INDEX(Ingredients!$AI$11:$AI$310, MATCH($C2554, Ingredients!$B$11:$B$310, 0)), "")))</f>
        <v/>
      </c>
      <c r="AT2554" s="120" t="str">
        <f t="shared" si="601"/>
        <v/>
      </c>
      <c r="AV2554" s="90" t="str">
        <f t="shared" si="591"/>
        <v/>
      </c>
      <c r="AX2554" s="90" t="str">
        <f>IF($AV2554="", "", COUNTIF($AV$11:$AV$5010, "&lt;"&amp;$AV2554)+1+COUNTIF($AV$11:$AV2554, $AV2554)-1)</f>
        <v/>
      </c>
      <c r="AZ2554" s="111" t="str">
        <f>IF($B2554="", "", SUMIF('Shopping List'!$AV$11:$AV$25, $B2554, 'Shopping List'!$BN$11:$BN$25))</f>
        <v/>
      </c>
      <c r="BB2554" s="117" t="str">
        <f t="shared" si="602"/>
        <v/>
      </c>
    </row>
    <row r="2555" spans="1:54" x14ac:dyDescent="0.25">
      <c r="A2555" s="4"/>
      <c r="B2555" s="37"/>
      <c r="C2555" s="124"/>
      <c r="D2555" s="39"/>
      <c r="E2555" s="125"/>
      <c r="F2555" s="48"/>
      <c r="G2555" s="4"/>
      <c r="H2555" s="4"/>
      <c r="I2555" s="95" t="str">
        <f>IF($C2555="", "", IF(IFERROR(INDEX(Ingredients!$C$11:$C$310, MATCH($C2555, Ingredients!$B$11:$B$310, 0)), "")="", "", IFERROR(INDEX(Ingredients!$C$11:$C$310, MATCH($C2555, Ingredients!$B$11:$B$310, 0)), "")))</f>
        <v/>
      </c>
      <c r="J2555" s="73" t="str">
        <f>IF($B2555="", "", IF(IFERROR(INDEX(Meals!$C$11:$C$260, MATCH($B2555, Meals!$B$11:$B$260, 0)), "")="", "", IFERROR(INDEX(Meals!$C$11:$C$260, MATCH($B2555, Meals!$B$11:$B$260, 0)), "")))</f>
        <v/>
      </c>
      <c r="K2555" s="4"/>
      <c r="L2555" s="72" t="str">
        <f t="shared" si="592"/>
        <v/>
      </c>
      <c r="M2555" s="73" t="str">
        <f t="shared" si="593"/>
        <v/>
      </c>
      <c r="N2555" s="4"/>
      <c r="O2555" s="78" t="str">
        <f t="shared" si="594"/>
        <v/>
      </c>
      <c r="P2555" s="79" t="str">
        <f t="shared" si="595"/>
        <v/>
      </c>
      <c r="Q2555" s="4"/>
      <c r="R2555" s="90" t="str">
        <f t="shared" si="596"/>
        <v/>
      </c>
      <c r="S2555" s="4"/>
      <c r="Y2555" s="18" t="str">
        <f t="shared" si="597"/>
        <v/>
      </c>
      <c r="AA2555" s="18" t="str">
        <f t="shared" si="588"/>
        <v/>
      </c>
      <c r="AB2555" s="18" t="str">
        <f t="shared" si="589"/>
        <v/>
      </c>
      <c r="AC2555" s="18" t="str">
        <f t="shared" si="598"/>
        <v/>
      </c>
      <c r="AD2555" s="18" t="str">
        <f t="shared" si="598"/>
        <v/>
      </c>
      <c r="AE2555" s="18" t="str">
        <f t="shared" si="599"/>
        <v/>
      </c>
      <c r="AG2555" s="95" t="str">
        <f>IF($C2555="", "", IF(IFERROR(INDEX(Ingredients!C$11:C$310, MATCH($C2555, Ingredients!$B$11:$B$310, 0)), "")="", "", IFERROR(INDEX(Ingredients!C$11:C$310, MATCH($C2555, Ingredients!$B$11:$B$310, 0)), "")))</f>
        <v/>
      </c>
      <c r="AH2555" s="105" t="str">
        <f>IF($C2555="", "", IF(IFERROR(INDEX(Ingredients!D$11:D$310, MATCH($C2555, Ingredients!$B$11:$B$310, 0)), "")="", "", IFERROR(INDEX(Ingredients!D$11:D$310, MATCH($C2555, Ingredients!$B$11:$B$310, 0)), "")))</f>
        <v/>
      </c>
      <c r="AI2555" s="106" t="str">
        <f>IF($C2555="", "", IF(IFERROR(INDEX(Ingredients!E$11:E$310, MATCH($C2555, Ingredients!$B$11:$B$310, 0)), "")="", "", IFERROR(INDEX(Ingredients!E$11:E$310, MATCH($C2555, Ingredients!$B$11:$B$310, 0)), "")))</f>
        <v/>
      </c>
      <c r="AJ2555" s="108" t="str">
        <f>IF($C2555="", "", IF(IFERROR(INDEX(Ingredients!F$11:F$310, MATCH($C2555, Ingredients!$B$11:$B$310, 0)), "")="", "", IFERROR(INDEX(Ingredients!F$11:F$310, MATCH($C2555, Ingredients!$B$11:$B$310, 0)), "")))</f>
        <v/>
      </c>
      <c r="AK2555" s="106" t="str">
        <f>IF($C2555="", "", IF(IFERROR(INDEX(Ingredients!G$11:G$310, MATCH($C2555, Ingredients!$B$11:$B$310, 0)), "")="", "", IFERROR(INDEX(Ingredients!G$11:G$310, MATCH($C2555, Ingredients!$B$11:$B$310, 0)), "")))</f>
        <v/>
      </c>
      <c r="AL2555" s="79" t="str">
        <f>IF($C2555="", "", IF(IFERROR(INDEX(Ingredients!H$11:H$310, MATCH($C2555, Ingredients!$B$11:$B$310, 0)), "")="", "", IFERROR(INDEX(Ingredients!H$11:H$310, MATCH($C2555, Ingredients!$B$11:$B$310, 0)), "")))</f>
        <v/>
      </c>
      <c r="AN2555" s="83" t="str">
        <f t="shared" si="590"/>
        <v/>
      </c>
      <c r="AP2555" s="114" t="str">
        <f t="shared" si="600"/>
        <v/>
      </c>
      <c r="AR2555" s="117" t="str">
        <f>IF($C2555="", "", IF(IFERROR(INDEX(Ingredients!$AI$11:$AI$310, MATCH($C2555, Ingredients!$B$11:$B$310, 0)), "")="", "", IFERROR(INDEX(Ingredients!$AI$11:$AI$310, MATCH($C2555, Ingredients!$B$11:$B$310, 0)), "")))</f>
        <v/>
      </c>
      <c r="AT2555" s="120" t="str">
        <f t="shared" si="601"/>
        <v/>
      </c>
      <c r="AV2555" s="90" t="str">
        <f t="shared" si="591"/>
        <v/>
      </c>
      <c r="AX2555" s="90" t="str">
        <f>IF($AV2555="", "", COUNTIF($AV$11:$AV$5010, "&lt;"&amp;$AV2555)+1+COUNTIF($AV$11:$AV2555, $AV2555)-1)</f>
        <v/>
      </c>
      <c r="AZ2555" s="111" t="str">
        <f>IF($B2555="", "", SUMIF('Shopping List'!$AV$11:$AV$25, $B2555, 'Shopping List'!$BN$11:$BN$25))</f>
        <v/>
      </c>
      <c r="BB2555" s="117" t="str">
        <f t="shared" si="602"/>
        <v/>
      </c>
    </row>
    <row r="2556" spans="1:54" x14ac:dyDescent="0.25">
      <c r="A2556" s="4"/>
      <c r="B2556" s="37"/>
      <c r="C2556" s="124"/>
      <c r="D2556" s="39"/>
      <c r="E2556" s="125"/>
      <c r="F2556" s="48"/>
      <c r="G2556" s="4"/>
      <c r="H2556" s="4"/>
      <c r="I2556" s="95" t="str">
        <f>IF($C2556="", "", IF(IFERROR(INDEX(Ingredients!$C$11:$C$310, MATCH($C2556, Ingredients!$B$11:$B$310, 0)), "")="", "", IFERROR(INDEX(Ingredients!$C$11:$C$310, MATCH($C2556, Ingredients!$B$11:$B$310, 0)), "")))</f>
        <v/>
      </c>
      <c r="J2556" s="73" t="str">
        <f>IF($B2556="", "", IF(IFERROR(INDEX(Meals!$C$11:$C$260, MATCH($B2556, Meals!$B$11:$B$260, 0)), "")="", "", IFERROR(INDEX(Meals!$C$11:$C$260, MATCH($B2556, Meals!$B$11:$B$260, 0)), "")))</f>
        <v/>
      </c>
      <c r="K2556" s="4"/>
      <c r="L2556" s="72" t="str">
        <f t="shared" si="592"/>
        <v/>
      </c>
      <c r="M2556" s="73" t="str">
        <f t="shared" si="593"/>
        <v/>
      </c>
      <c r="N2556" s="4"/>
      <c r="O2556" s="78" t="str">
        <f t="shared" si="594"/>
        <v/>
      </c>
      <c r="P2556" s="79" t="str">
        <f t="shared" si="595"/>
        <v/>
      </c>
      <c r="Q2556" s="4"/>
      <c r="R2556" s="90" t="str">
        <f t="shared" si="596"/>
        <v/>
      </c>
      <c r="S2556" s="4"/>
      <c r="Y2556" s="18" t="str">
        <f t="shared" si="597"/>
        <v/>
      </c>
      <c r="AA2556" s="18" t="str">
        <f t="shared" si="588"/>
        <v/>
      </c>
      <c r="AB2556" s="18" t="str">
        <f t="shared" si="589"/>
        <v/>
      </c>
      <c r="AC2556" s="18" t="str">
        <f t="shared" si="598"/>
        <v/>
      </c>
      <c r="AD2556" s="18" t="str">
        <f t="shared" si="598"/>
        <v/>
      </c>
      <c r="AE2556" s="18" t="str">
        <f t="shared" si="599"/>
        <v/>
      </c>
      <c r="AG2556" s="95" t="str">
        <f>IF($C2556="", "", IF(IFERROR(INDEX(Ingredients!C$11:C$310, MATCH($C2556, Ingredients!$B$11:$B$310, 0)), "")="", "", IFERROR(INDEX(Ingredients!C$11:C$310, MATCH($C2556, Ingredients!$B$11:$B$310, 0)), "")))</f>
        <v/>
      </c>
      <c r="AH2556" s="105" t="str">
        <f>IF($C2556="", "", IF(IFERROR(INDEX(Ingredients!D$11:D$310, MATCH($C2556, Ingredients!$B$11:$B$310, 0)), "")="", "", IFERROR(INDEX(Ingredients!D$11:D$310, MATCH($C2556, Ingredients!$B$11:$B$310, 0)), "")))</f>
        <v/>
      </c>
      <c r="AI2556" s="106" t="str">
        <f>IF($C2556="", "", IF(IFERROR(INDEX(Ingredients!E$11:E$310, MATCH($C2556, Ingredients!$B$11:$B$310, 0)), "")="", "", IFERROR(INDEX(Ingredients!E$11:E$310, MATCH($C2556, Ingredients!$B$11:$B$310, 0)), "")))</f>
        <v/>
      </c>
      <c r="AJ2556" s="108" t="str">
        <f>IF($C2556="", "", IF(IFERROR(INDEX(Ingredients!F$11:F$310, MATCH($C2556, Ingredients!$B$11:$B$310, 0)), "")="", "", IFERROR(INDEX(Ingredients!F$11:F$310, MATCH($C2556, Ingredients!$B$11:$B$310, 0)), "")))</f>
        <v/>
      </c>
      <c r="AK2556" s="106" t="str">
        <f>IF($C2556="", "", IF(IFERROR(INDEX(Ingredients!G$11:G$310, MATCH($C2556, Ingredients!$B$11:$B$310, 0)), "")="", "", IFERROR(INDEX(Ingredients!G$11:G$310, MATCH($C2556, Ingredients!$B$11:$B$310, 0)), "")))</f>
        <v/>
      </c>
      <c r="AL2556" s="79" t="str">
        <f>IF($C2556="", "", IF(IFERROR(INDEX(Ingredients!H$11:H$310, MATCH($C2556, Ingredients!$B$11:$B$310, 0)), "")="", "", IFERROR(INDEX(Ingredients!H$11:H$310, MATCH($C2556, Ingredients!$B$11:$B$310, 0)), "")))</f>
        <v/>
      </c>
      <c r="AN2556" s="83" t="str">
        <f t="shared" si="590"/>
        <v/>
      </c>
      <c r="AP2556" s="114" t="str">
        <f t="shared" si="600"/>
        <v/>
      </c>
      <c r="AR2556" s="117" t="str">
        <f>IF($C2556="", "", IF(IFERROR(INDEX(Ingredients!$AI$11:$AI$310, MATCH($C2556, Ingredients!$B$11:$B$310, 0)), "")="", "", IFERROR(INDEX(Ingredients!$AI$11:$AI$310, MATCH($C2556, Ingredients!$B$11:$B$310, 0)), "")))</f>
        <v/>
      </c>
      <c r="AT2556" s="120" t="str">
        <f t="shared" si="601"/>
        <v/>
      </c>
      <c r="AV2556" s="90" t="str">
        <f t="shared" si="591"/>
        <v/>
      </c>
      <c r="AX2556" s="90" t="str">
        <f>IF($AV2556="", "", COUNTIF($AV$11:$AV$5010, "&lt;"&amp;$AV2556)+1+COUNTIF($AV$11:$AV2556, $AV2556)-1)</f>
        <v/>
      </c>
      <c r="AZ2556" s="111" t="str">
        <f>IF($B2556="", "", SUMIF('Shopping List'!$AV$11:$AV$25, $B2556, 'Shopping List'!$BN$11:$BN$25))</f>
        <v/>
      </c>
      <c r="BB2556" s="117" t="str">
        <f t="shared" si="602"/>
        <v/>
      </c>
    </row>
    <row r="2557" spans="1:54" x14ac:dyDescent="0.25">
      <c r="A2557" s="4"/>
      <c r="B2557" s="37"/>
      <c r="C2557" s="124"/>
      <c r="D2557" s="39"/>
      <c r="E2557" s="125"/>
      <c r="F2557" s="48"/>
      <c r="G2557" s="4"/>
      <c r="H2557" s="4"/>
      <c r="I2557" s="95" t="str">
        <f>IF($C2557="", "", IF(IFERROR(INDEX(Ingredients!$C$11:$C$310, MATCH($C2557, Ingredients!$B$11:$B$310, 0)), "")="", "", IFERROR(INDEX(Ingredients!$C$11:$C$310, MATCH($C2557, Ingredients!$B$11:$B$310, 0)), "")))</f>
        <v/>
      </c>
      <c r="J2557" s="73" t="str">
        <f>IF($B2557="", "", IF(IFERROR(INDEX(Meals!$C$11:$C$260, MATCH($B2557, Meals!$B$11:$B$260, 0)), "")="", "", IFERROR(INDEX(Meals!$C$11:$C$260, MATCH($B2557, Meals!$B$11:$B$260, 0)), "")))</f>
        <v/>
      </c>
      <c r="K2557" s="4"/>
      <c r="L2557" s="72" t="str">
        <f t="shared" si="592"/>
        <v/>
      </c>
      <c r="M2557" s="73" t="str">
        <f t="shared" si="593"/>
        <v/>
      </c>
      <c r="N2557" s="4"/>
      <c r="O2557" s="78" t="str">
        <f t="shared" si="594"/>
        <v/>
      </c>
      <c r="P2557" s="79" t="str">
        <f t="shared" si="595"/>
        <v/>
      </c>
      <c r="Q2557" s="4"/>
      <c r="R2557" s="90" t="str">
        <f t="shared" si="596"/>
        <v/>
      </c>
      <c r="S2557" s="4"/>
      <c r="Y2557" s="18" t="str">
        <f t="shared" si="597"/>
        <v/>
      </c>
      <c r="AA2557" s="18" t="str">
        <f t="shared" si="588"/>
        <v/>
      </c>
      <c r="AB2557" s="18" t="str">
        <f t="shared" si="589"/>
        <v/>
      </c>
      <c r="AC2557" s="18" t="str">
        <f t="shared" si="598"/>
        <v/>
      </c>
      <c r="AD2557" s="18" t="str">
        <f t="shared" si="598"/>
        <v/>
      </c>
      <c r="AE2557" s="18" t="str">
        <f t="shared" si="599"/>
        <v/>
      </c>
      <c r="AG2557" s="95" t="str">
        <f>IF($C2557="", "", IF(IFERROR(INDEX(Ingredients!C$11:C$310, MATCH($C2557, Ingredients!$B$11:$B$310, 0)), "")="", "", IFERROR(INDEX(Ingredients!C$11:C$310, MATCH($C2557, Ingredients!$B$11:$B$310, 0)), "")))</f>
        <v/>
      </c>
      <c r="AH2557" s="105" t="str">
        <f>IF($C2557="", "", IF(IFERROR(INDEX(Ingredients!D$11:D$310, MATCH($C2557, Ingredients!$B$11:$B$310, 0)), "")="", "", IFERROR(INDEX(Ingredients!D$11:D$310, MATCH($C2557, Ingredients!$B$11:$B$310, 0)), "")))</f>
        <v/>
      </c>
      <c r="AI2557" s="106" t="str">
        <f>IF($C2557="", "", IF(IFERROR(INDEX(Ingredients!E$11:E$310, MATCH($C2557, Ingredients!$B$11:$B$310, 0)), "")="", "", IFERROR(INDEX(Ingredients!E$11:E$310, MATCH($C2557, Ingredients!$B$11:$B$310, 0)), "")))</f>
        <v/>
      </c>
      <c r="AJ2557" s="108" t="str">
        <f>IF($C2557="", "", IF(IFERROR(INDEX(Ingredients!F$11:F$310, MATCH($C2557, Ingredients!$B$11:$B$310, 0)), "")="", "", IFERROR(INDEX(Ingredients!F$11:F$310, MATCH($C2557, Ingredients!$B$11:$B$310, 0)), "")))</f>
        <v/>
      </c>
      <c r="AK2557" s="106" t="str">
        <f>IF($C2557="", "", IF(IFERROR(INDEX(Ingredients!G$11:G$310, MATCH($C2557, Ingredients!$B$11:$B$310, 0)), "")="", "", IFERROR(INDEX(Ingredients!G$11:G$310, MATCH($C2557, Ingredients!$B$11:$B$310, 0)), "")))</f>
        <v/>
      </c>
      <c r="AL2557" s="79" t="str">
        <f>IF($C2557="", "", IF(IFERROR(INDEX(Ingredients!H$11:H$310, MATCH($C2557, Ingredients!$B$11:$B$310, 0)), "")="", "", IFERROR(INDEX(Ingredients!H$11:H$310, MATCH($C2557, Ingredients!$B$11:$B$310, 0)), "")))</f>
        <v/>
      </c>
      <c r="AN2557" s="83" t="str">
        <f t="shared" si="590"/>
        <v/>
      </c>
      <c r="AP2557" s="114" t="str">
        <f t="shared" si="600"/>
        <v/>
      </c>
      <c r="AR2557" s="117" t="str">
        <f>IF($C2557="", "", IF(IFERROR(INDEX(Ingredients!$AI$11:$AI$310, MATCH($C2557, Ingredients!$B$11:$B$310, 0)), "")="", "", IFERROR(INDEX(Ingredients!$AI$11:$AI$310, MATCH($C2557, Ingredients!$B$11:$B$310, 0)), "")))</f>
        <v/>
      </c>
      <c r="AT2557" s="120" t="str">
        <f t="shared" si="601"/>
        <v/>
      </c>
      <c r="AV2557" s="90" t="str">
        <f t="shared" si="591"/>
        <v/>
      </c>
      <c r="AX2557" s="90" t="str">
        <f>IF($AV2557="", "", COUNTIF($AV$11:$AV$5010, "&lt;"&amp;$AV2557)+1+COUNTIF($AV$11:$AV2557, $AV2557)-1)</f>
        <v/>
      </c>
      <c r="AZ2557" s="111" t="str">
        <f>IF($B2557="", "", SUMIF('Shopping List'!$AV$11:$AV$25, $B2557, 'Shopping List'!$BN$11:$BN$25))</f>
        <v/>
      </c>
      <c r="BB2557" s="117" t="str">
        <f t="shared" si="602"/>
        <v/>
      </c>
    </row>
    <row r="2558" spans="1:54" x14ac:dyDescent="0.25">
      <c r="A2558" s="4"/>
      <c r="B2558" s="37"/>
      <c r="C2558" s="124"/>
      <c r="D2558" s="39"/>
      <c r="E2558" s="125"/>
      <c r="F2558" s="48"/>
      <c r="G2558" s="4"/>
      <c r="H2558" s="4"/>
      <c r="I2558" s="95" t="str">
        <f>IF($C2558="", "", IF(IFERROR(INDEX(Ingredients!$C$11:$C$310, MATCH($C2558, Ingredients!$B$11:$B$310, 0)), "")="", "", IFERROR(INDEX(Ingredients!$C$11:$C$310, MATCH($C2558, Ingredients!$B$11:$B$310, 0)), "")))</f>
        <v/>
      </c>
      <c r="J2558" s="73" t="str">
        <f>IF($B2558="", "", IF(IFERROR(INDEX(Meals!$C$11:$C$260, MATCH($B2558, Meals!$B$11:$B$260, 0)), "")="", "", IFERROR(INDEX(Meals!$C$11:$C$260, MATCH($B2558, Meals!$B$11:$B$260, 0)), "")))</f>
        <v/>
      </c>
      <c r="K2558" s="4"/>
      <c r="L2558" s="72" t="str">
        <f t="shared" si="592"/>
        <v/>
      </c>
      <c r="M2558" s="73" t="str">
        <f t="shared" si="593"/>
        <v/>
      </c>
      <c r="N2558" s="4"/>
      <c r="O2558" s="78" t="str">
        <f t="shared" si="594"/>
        <v/>
      </c>
      <c r="P2558" s="79" t="str">
        <f t="shared" si="595"/>
        <v/>
      </c>
      <c r="Q2558" s="4"/>
      <c r="R2558" s="90" t="str">
        <f t="shared" si="596"/>
        <v/>
      </c>
      <c r="S2558" s="4"/>
      <c r="Y2558" s="18" t="str">
        <f t="shared" si="597"/>
        <v/>
      </c>
      <c r="AA2558" s="18" t="str">
        <f t="shared" si="588"/>
        <v/>
      </c>
      <c r="AB2558" s="18" t="str">
        <f t="shared" si="589"/>
        <v/>
      </c>
      <c r="AC2558" s="18" t="str">
        <f t="shared" si="598"/>
        <v/>
      </c>
      <c r="AD2558" s="18" t="str">
        <f t="shared" si="598"/>
        <v/>
      </c>
      <c r="AE2558" s="18" t="str">
        <f t="shared" si="599"/>
        <v/>
      </c>
      <c r="AG2558" s="95" t="str">
        <f>IF($C2558="", "", IF(IFERROR(INDEX(Ingredients!C$11:C$310, MATCH($C2558, Ingredients!$B$11:$B$310, 0)), "")="", "", IFERROR(INDEX(Ingredients!C$11:C$310, MATCH($C2558, Ingredients!$B$11:$B$310, 0)), "")))</f>
        <v/>
      </c>
      <c r="AH2558" s="105" t="str">
        <f>IF($C2558="", "", IF(IFERROR(INDEX(Ingredients!D$11:D$310, MATCH($C2558, Ingredients!$B$11:$B$310, 0)), "")="", "", IFERROR(INDEX(Ingredients!D$11:D$310, MATCH($C2558, Ingredients!$B$11:$B$310, 0)), "")))</f>
        <v/>
      </c>
      <c r="AI2558" s="106" t="str">
        <f>IF($C2558="", "", IF(IFERROR(INDEX(Ingredients!E$11:E$310, MATCH($C2558, Ingredients!$B$11:$B$310, 0)), "")="", "", IFERROR(INDEX(Ingredients!E$11:E$310, MATCH($C2558, Ingredients!$B$11:$B$310, 0)), "")))</f>
        <v/>
      </c>
      <c r="AJ2558" s="108" t="str">
        <f>IF($C2558="", "", IF(IFERROR(INDEX(Ingredients!F$11:F$310, MATCH($C2558, Ingredients!$B$11:$B$310, 0)), "")="", "", IFERROR(INDEX(Ingredients!F$11:F$310, MATCH($C2558, Ingredients!$B$11:$B$310, 0)), "")))</f>
        <v/>
      </c>
      <c r="AK2558" s="106" t="str">
        <f>IF($C2558="", "", IF(IFERROR(INDEX(Ingredients!G$11:G$310, MATCH($C2558, Ingredients!$B$11:$B$310, 0)), "")="", "", IFERROR(INDEX(Ingredients!G$11:G$310, MATCH($C2558, Ingredients!$B$11:$B$310, 0)), "")))</f>
        <v/>
      </c>
      <c r="AL2558" s="79" t="str">
        <f>IF($C2558="", "", IF(IFERROR(INDEX(Ingredients!H$11:H$310, MATCH($C2558, Ingredients!$B$11:$B$310, 0)), "")="", "", IFERROR(INDEX(Ingredients!H$11:H$310, MATCH($C2558, Ingredients!$B$11:$B$310, 0)), "")))</f>
        <v/>
      </c>
      <c r="AN2558" s="83" t="str">
        <f t="shared" si="590"/>
        <v/>
      </c>
      <c r="AP2558" s="114" t="str">
        <f t="shared" si="600"/>
        <v/>
      </c>
      <c r="AR2558" s="117" t="str">
        <f>IF($C2558="", "", IF(IFERROR(INDEX(Ingredients!$AI$11:$AI$310, MATCH($C2558, Ingredients!$B$11:$B$310, 0)), "")="", "", IFERROR(INDEX(Ingredients!$AI$11:$AI$310, MATCH($C2558, Ingredients!$B$11:$B$310, 0)), "")))</f>
        <v/>
      </c>
      <c r="AT2558" s="120" t="str">
        <f t="shared" si="601"/>
        <v/>
      </c>
      <c r="AV2558" s="90" t="str">
        <f t="shared" si="591"/>
        <v/>
      </c>
      <c r="AX2558" s="90" t="str">
        <f>IF($AV2558="", "", COUNTIF($AV$11:$AV$5010, "&lt;"&amp;$AV2558)+1+COUNTIF($AV$11:$AV2558, $AV2558)-1)</f>
        <v/>
      </c>
      <c r="AZ2558" s="111" t="str">
        <f>IF($B2558="", "", SUMIF('Shopping List'!$AV$11:$AV$25, $B2558, 'Shopping List'!$BN$11:$BN$25))</f>
        <v/>
      </c>
      <c r="BB2558" s="117" t="str">
        <f t="shared" si="602"/>
        <v/>
      </c>
    </row>
    <row r="2559" spans="1:54" x14ac:dyDescent="0.25">
      <c r="A2559" s="4"/>
      <c r="B2559" s="37"/>
      <c r="C2559" s="124"/>
      <c r="D2559" s="39"/>
      <c r="E2559" s="125"/>
      <c r="F2559" s="48"/>
      <c r="G2559" s="4"/>
      <c r="H2559" s="4"/>
      <c r="I2559" s="95" t="str">
        <f>IF($C2559="", "", IF(IFERROR(INDEX(Ingredients!$C$11:$C$310, MATCH($C2559, Ingredients!$B$11:$B$310, 0)), "")="", "", IFERROR(INDEX(Ingredients!$C$11:$C$310, MATCH($C2559, Ingredients!$B$11:$B$310, 0)), "")))</f>
        <v/>
      </c>
      <c r="J2559" s="73" t="str">
        <f>IF($B2559="", "", IF(IFERROR(INDEX(Meals!$C$11:$C$260, MATCH($B2559, Meals!$B$11:$B$260, 0)), "")="", "", IFERROR(INDEX(Meals!$C$11:$C$260, MATCH($B2559, Meals!$B$11:$B$260, 0)), "")))</f>
        <v/>
      </c>
      <c r="K2559" s="4"/>
      <c r="L2559" s="72" t="str">
        <f t="shared" si="592"/>
        <v/>
      </c>
      <c r="M2559" s="73" t="str">
        <f t="shared" si="593"/>
        <v/>
      </c>
      <c r="N2559" s="4"/>
      <c r="O2559" s="78" t="str">
        <f t="shared" si="594"/>
        <v/>
      </c>
      <c r="P2559" s="79" t="str">
        <f t="shared" si="595"/>
        <v/>
      </c>
      <c r="Q2559" s="4"/>
      <c r="R2559" s="90" t="str">
        <f t="shared" si="596"/>
        <v/>
      </c>
      <c r="S2559" s="4"/>
      <c r="Y2559" s="18" t="str">
        <f t="shared" si="597"/>
        <v/>
      </c>
      <c r="AA2559" s="18" t="str">
        <f t="shared" si="588"/>
        <v/>
      </c>
      <c r="AB2559" s="18" t="str">
        <f t="shared" si="589"/>
        <v/>
      </c>
      <c r="AC2559" s="18" t="str">
        <f t="shared" si="598"/>
        <v/>
      </c>
      <c r="AD2559" s="18" t="str">
        <f t="shared" si="598"/>
        <v/>
      </c>
      <c r="AE2559" s="18" t="str">
        <f t="shared" si="599"/>
        <v/>
      </c>
      <c r="AG2559" s="95" t="str">
        <f>IF($C2559="", "", IF(IFERROR(INDEX(Ingredients!C$11:C$310, MATCH($C2559, Ingredients!$B$11:$B$310, 0)), "")="", "", IFERROR(INDEX(Ingredients!C$11:C$310, MATCH($C2559, Ingredients!$B$11:$B$310, 0)), "")))</f>
        <v/>
      </c>
      <c r="AH2559" s="105" t="str">
        <f>IF($C2559="", "", IF(IFERROR(INDEX(Ingredients!D$11:D$310, MATCH($C2559, Ingredients!$B$11:$B$310, 0)), "")="", "", IFERROR(INDEX(Ingredients!D$11:D$310, MATCH($C2559, Ingredients!$B$11:$B$310, 0)), "")))</f>
        <v/>
      </c>
      <c r="AI2559" s="106" t="str">
        <f>IF($C2559="", "", IF(IFERROR(INDEX(Ingredients!E$11:E$310, MATCH($C2559, Ingredients!$B$11:$B$310, 0)), "")="", "", IFERROR(INDEX(Ingredients!E$11:E$310, MATCH($C2559, Ingredients!$B$11:$B$310, 0)), "")))</f>
        <v/>
      </c>
      <c r="AJ2559" s="108" t="str">
        <f>IF($C2559="", "", IF(IFERROR(INDEX(Ingredients!F$11:F$310, MATCH($C2559, Ingredients!$B$11:$B$310, 0)), "")="", "", IFERROR(INDEX(Ingredients!F$11:F$310, MATCH($C2559, Ingredients!$B$11:$B$310, 0)), "")))</f>
        <v/>
      </c>
      <c r="AK2559" s="106" t="str">
        <f>IF($C2559="", "", IF(IFERROR(INDEX(Ingredients!G$11:G$310, MATCH($C2559, Ingredients!$B$11:$B$310, 0)), "")="", "", IFERROR(INDEX(Ingredients!G$11:G$310, MATCH($C2559, Ingredients!$B$11:$B$310, 0)), "")))</f>
        <v/>
      </c>
      <c r="AL2559" s="79" t="str">
        <f>IF($C2559="", "", IF(IFERROR(INDEX(Ingredients!H$11:H$310, MATCH($C2559, Ingredients!$B$11:$B$310, 0)), "")="", "", IFERROR(INDEX(Ingredients!H$11:H$310, MATCH($C2559, Ingredients!$B$11:$B$310, 0)), "")))</f>
        <v/>
      </c>
      <c r="AN2559" s="83" t="str">
        <f t="shared" si="590"/>
        <v/>
      </c>
      <c r="AP2559" s="114" t="str">
        <f t="shared" si="600"/>
        <v/>
      </c>
      <c r="AR2559" s="117" t="str">
        <f>IF($C2559="", "", IF(IFERROR(INDEX(Ingredients!$AI$11:$AI$310, MATCH($C2559, Ingredients!$B$11:$B$310, 0)), "")="", "", IFERROR(INDEX(Ingredients!$AI$11:$AI$310, MATCH($C2559, Ingredients!$B$11:$B$310, 0)), "")))</f>
        <v/>
      </c>
      <c r="AT2559" s="120" t="str">
        <f t="shared" si="601"/>
        <v/>
      </c>
      <c r="AV2559" s="90" t="str">
        <f t="shared" si="591"/>
        <v/>
      </c>
      <c r="AX2559" s="90" t="str">
        <f>IF($AV2559="", "", COUNTIF($AV$11:$AV$5010, "&lt;"&amp;$AV2559)+1+COUNTIF($AV$11:$AV2559, $AV2559)-1)</f>
        <v/>
      </c>
      <c r="AZ2559" s="111" t="str">
        <f>IF($B2559="", "", SUMIF('Shopping List'!$AV$11:$AV$25, $B2559, 'Shopping List'!$BN$11:$BN$25))</f>
        <v/>
      </c>
      <c r="BB2559" s="117" t="str">
        <f t="shared" si="602"/>
        <v/>
      </c>
    </row>
    <row r="2560" spans="1:54" x14ac:dyDescent="0.25">
      <c r="A2560" s="4"/>
      <c r="B2560" s="37"/>
      <c r="C2560" s="124"/>
      <c r="D2560" s="39"/>
      <c r="E2560" s="125"/>
      <c r="F2560" s="48"/>
      <c r="G2560" s="4"/>
      <c r="H2560" s="4"/>
      <c r="I2560" s="95" t="str">
        <f>IF($C2560="", "", IF(IFERROR(INDEX(Ingredients!$C$11:$C$310, MATCH($C2560, Ingredients!$B$11:$B$310, 0)), "")="", "", IFERROR(INDEX(Ingredients!$C$11:$C$310, MATCH($C2560, Ingredients!$B$11:$B$310, 0)), "")))</f>
        <v/>
      </c>
      <c r="J2560" s="73" t="str">
        <f>IF($B2560="", "", IF(IFERROR(INDEX(Meals!$C$11:$C$260, MATCH($B2560, Meals!$B$11:$B$260, 0)), "")="", "", IFERROR(INDEX(Meals!$C$11:$C$260, MATCH($B2560, Meals!$B$11:$B$260, 0)), "")))</f>
        <v/>
      </c>
      <c r="K2560" s="4"/>
      <c r="L2560" s="72" t="str">
        <f t="shared" si="592"/>
        <v/>
      </c>
      <c r="M2560" s="73" t="str">
        <f t="shared" si="593"/>
        <v/>
      </c>
      <c r="N2560" s="4"/>
      <c r="O2560" s="78" t="str">
        <f t="shared" si="594"/>
        <v/>
      </c>
      <c r="P2560" s="79" t="str">
        <f t="shared" si="595"/>
        <v/>
      </c>
      <c r="Q2560" s="4"/>
      <c r="R2560" s="90" t="str">
        <f t="shared" si="596"/>
        <v/>
      </c>
      <c r="S2560" s="4"/>
      <c r="Y2560" s="18" t="str">
        <f t="shared" si="597"/>
        <v/>
      </c>
      <c r="AA2560" s="18" t="str">
        <f t="shared" si="588"/>
        <v/>
      </c>
      <c r="AB2560" s="18" t="str">
        <f t="shared" si="589"/>
        <v/>
      </c>
      <c r="AC2560" s="18" t="str">
        <f t="shared" si="598"/>
        <v/>
      </c>
      <c r="AD2560" s="18" t="str">
        <f t="shared" si="598"/>
        <v/>
      </c>
      <c r="AE2560" s="18" t="str">
        <f t="shared" si="599"/>
        <v/>
      </c>
      <c r="AG2560" s="95" t="str">
        <f>IF($C2560="", "", IF(IFERROR(INDEX(Ingredients!C$11:C$310, MATCH($C2560, Ingredients!$B$11:$B$310, 0)), "")="", "", IFERROR(INDEX(Ingredients!C$11:C$310, MATCH($C2560, Ingredients!$B$11:$B$310, 0)), "")))</f>
        <v/>
      </c>
      <c r="AH2560" s="105" t="str">
        <f>IF($C2560="", "", IF(IFERROR(INDEX(Ingredients!D$11:D$310, MATCH($C2560, Ingredients!$B$11:$B$310, 0)), "")="", "", IFERROR(INDEX(Ingredients!D$11:D$310, MATCH($C2560, Ingredients!$B$11:$B$310, 0)), "")))</f>
        <v/>
      </c>
      <c r="AI2560" s="106" t="str">
        <f>IF($C2560="", "", IF(IFERROR(INDEX(Ingredients!E$11:E$310, MATCH($C2560, Ingredients!$B$11:$B$310, 0)), "")="", "", IFERROR(INDEX(Ingredients!E$11:E$310, MATCH($C2560, Ingredients!$B$11:$B$310, 0)), "")))</f>
        <v/>
      </c>
      <c r="AJ2560" s="108" t="str">
        <f>IF($C2560="", "", IF(IFERROR(INDEX(Ingredients!F$11:F$310, MATCH($C2560, Ingredients!$B$11:$B$310, 0)), "")="", "", IFERROR(INDEX(Ingredients!F$11:F$310, MATCH($C2560, Ingredients!$B$11:$B$310, 0)), "")))</f>
        <v/>
      </c>
      <c r="AK2560" s="106" t="str">
        <f>IF($C2560="", "", IF(IFERROR(INDEX(Ingredients!G$11:G$310, MATCH($C2560, Ingredients!$B$11:$B$310, 0)), "")="", "", IFERROR(INDEX(Ingredients!G$11:G$310, MATCH($C2560, Ingredients!$B$11:$B$310, 0)), "")))</f>
        <v/>
      </c>
      <c r="AL2560" s="79" t="str">
        <f>IF($C2560="", "", IF(IFERROR(INDEX(Ingredients!H$11:H$310, MATCH($C2560, Ingredients!$B$11:$B$310, 0)), "")="", "", IFERROR(INDEX(Ingredients!H$11:H$310, MATCH($C2560, Ingredients!$B$11:$B$310, 0)), "")))</f>
        <v/>
      </c>
      <c r="AN2560" s="83" t="str">
        <f t="shared" si="590"/>
        <v/>
      </c>
      <c r="AP2560" s="114" t="str">
        <f t="shared" si="600"/>
        <v/>
      </c>
      <c r="AR2560" s="117" t="str">
        <f>IF($C2560="", "", IF(IFERROR(INDEX(Ingredients!$AI$11:$AI$310, MATCH($C2560, Ingredients!$B$11:$B$310, 0)), "")="", "", IFERROR(INDEX(Ingredients!$AI$11:$AI$310, MATCH($C2560, Ingredients!$B$11:$B$310, 0)), "")))</f>
        <v/>
      </c>
      <c r="AT2560" s="120" t="str">
        <f t="shared" si="601"/>
        <v/>
      </c>
      <c r="AV2560" s="90" t="str">
        <f t="shared" si="591"/>
        <v/>
      </c>
      <c r="AX2560" s="90" t="str">
        <f>IF($AV2560="", "", COUNTIF($AV$11:$AV$5010, "&lt;"&amp;$AV2560)+1+COUNTIF($AV$11:$AV2560, $AV2560)-1)</f>
        <v/>
      </c>
      <c r="AZ2560" s="111" t="str">
        <f>IF($B2560="", "", SUMIF('Shopping List'!$AV$11:$AV$25, $B2560, 'Shopping List'!$BN$11:$BN$25))</f>
        <v/>
      </c>
      <c r="BB2560" s="117" t="str">
        <f t="shared" si="602"/>
        <v/>
      </c>
    </row>
    <row r="2561" spans="1:54" x14ac:dyDescent="0.25">
      <c r="A2561" s="4"/>
      <c r="B2561" s="37"/>
      <c r="C2561" s="124"/>
      <c r="D2561" s="39"/>
      <c r="E2561" s="125"/>
      <c r="F2561" s="48"/>
      <c r="G2561" s="4"/>
      <c r="H2561" s="4"/>
      <c r="I2561" s="95" t="str">
        <f>IF($C2561="", "", IF(IFERROR(INDEX(Ingredients!$C$11:$C$310, MATCH($C2561, Ingredients!$B$11:$B$310, 0)), "")="", "", IFERROR(INDEX(Ingredients!$C$11:$C$310, MATCH($C2561, Ingredients!$B$11:$B$310, 0)), "")))</f>
        <v/>
      </c>
      <c r="J2561" s="73" t="str">
        <f>IF($B2561="", "", IF(IFERROR(INDEX(Meals!$C$11:$C$260, MATCH($B2561, Meals!$B$11:$B$260, 0)), "")="", "", IFERROR(INDEX(Meals!$C$11:$C$260, MATCH($B2561, Meals!$B$11:$B$260, 0)), "")))</f>
        <v/>
      </c>
      <c r="K2561" s="4"/>
      <c r="L2561" s="72" t="str">
        <f t="shared" si="592"/>
        <v/>
      </c>
      <c r="M2561" s="73" t="str">
        <f t="shared" si="593"/>
        <v/>
      </c>
      <c r="N2561" s="4"/>
      <c r="O2561" s="78" t="str">
        <f t="shared" si="594"/>
        <v/>
      </c>
      <c r="P2561" s="79" t="str">
        <f t="shared" si="595"/>
        <v/>
      </c>
      <c r="Q2561" s="4"/>
      <c r="R2561" s="90" t="str">
        <f t="shared" si="596"/>
        <v/>
      </c>
      <c r="S2561" s="4"/>
      <c r="Y2561" s="18" t="str">
        <f t="shared" si="597"/>
        <v/>
      </c>
      <c r="AA2561" s="18" t="str">
        <f t="shared" si="588"/>
        <v/>
      </c>
      <c r="AB2561" s="18" t="str">
        <f t="shared" si="589"/>
        <v/>
      </c>
      <c r="AC2561" s="18" t="str">
        <f t="shared" si="598"/>
        <v/>
      </c>
      <c r="AD2561" s="18" t="str">
        <f t="shared" si="598"/>
        <v/>
      </c>
      <c r="AE2561" s="18" t="str">
        <f t="shared" si="599"/>
        <v/>
      </c>
      <c r="AG2561" s="95" t="str">
        <f>IF($C2561="", "", IF(IFERROR(INDEX(Ingredients!C$11:C$310, MATCH($C2561, Ingredients!$B$11:$B$310, 0)), "")="", "", IFERROR(INDEX(Ingredients!C$11:C$310, MATCH($C2561, Ingredients!$B$11:$B$310, 0)), "")))</f>
        <v/>
      </c>
      <c r="AH2561" s="105" t="str">
        <f>IF($C2561="", "", IF(IFERROR(INDEX(Ingredients!D$11:D$310, MATCH($C2561, Ingredients!$B$11:$B$310, 0)), "")="", "", IFERROR(INDEX(Ingredients!D$11:D$310, MATCH($C2561, Ingredients!$B$11:$B$310, 0)), "")))</f>
        <v/>
      </c>
      <c r="AI2561" s="106" t="str">
        <f>IF($C2561="", "", IF(IFERROR(INDEX(Ingredients!E$11:E$310, MATCH($C2561, Ingredients!$B$11:$B$310, 0)), "")="", "", IFERROR(INDEX(Ingredients!E$11:E$310, MATCH($C2561, Ingredients!$B$11:$B$310, 0)), "")))</f>
        <v/>
      </c>
      <c r="AJ2561" s="108" t="str">
        <f>IF($C2561="", "", IF(IFERROR(INDEX(Ingredients!F$11:F$310, MATCH($C2561, Ingredients!$B$11:$B$310, 0)), "")="", "", IFERROR(INDEX(Ingredients!F$11:F$310, MATCH($C2561, Ingredients!$B$11:$B$310, 0)), "")))</f>
        <v/>
      </c>
      <c r="AK2561" s="106" t="str">
        <f>IF($C2561="", "", IF(IFERROR(INDEX(Ingredients!G$11:G$310, MATCH($C2561, Ingredients!$B$11:$B$310, 0)), "")="", "", IFERROR(INDEX(Ingredients!G$11:G$310, MATCH($C2561, Ingredients!$B$11:$B$310, 0)), "")))</f>
        <v/>
      </c>
      <c r="AL2561" s="79" t="str">
        <f>IF($C2561="", "", IF(IFERROR(INDEX(Ingredients!H$11:H$310, MATCH($C2561, Ingredients!$B$11:$B$310, 0)), "")="", "", IFERROR(INDEX(Ingredients!H$11:H$310, MATCH($C2561, Ingredients!$B$11:$B$310, 0)), "")))</f>
        <v/>
      </c>
      <c r="AN2561" s="83" t="str">
        <f t="shared" si="590"/>
        <v/>
      </c>
      <c r="AP2561" s="114" t="str">
        <f t="shared" si="600"/>
        <v/>
      </c>
      <c r="AR2561" s="117" t="str">
        <f>IF($C2561="", "", IF(IFERROR(INDEX(Ingredients!$AI$11:$AI$310, MATCH($C2561, Ingredients!$B$11:$B$310, 0)), "")="", "", IFERROR(INDEX(Ingredients!$AI$11:$AI$310, MATCH($C2561, Ingredients!$B$11:$B$310, 0)), "")))</f>
        <v/>
      </c>
      <c r="AT2561" s="120" t="str">
        <f t="shared" si="601"/>
        <v/>
      </c>
      <c r="AV2561" s="90" t="str">
        <f t="shared" si="591"/>
        <v/>
      </c>
      <c r="AX2561" s="90" t="str">
        <f>IF($AV2561="", "", COUNTIF($AV$11:$AV$5010, "&lt;"&amp;$AV2561)+1+COUNTIF($AV$11:$AV2561, $AV2561)-1)</f>
        <v/>
      </c>
      <c r="AZ2561" s="111" t="str">
        <f>IF($B2561="", "", SUMIF('Shopping List'!$AV$11:$AV$25, $B2561, 'Shopping List'!$BN$11:$BN$25))</f>
        <v/>
      </c>
      <c r="BB2561" s="117" t="str">
        <f t="shared" si="602"/>
        <v/>
      </c>
    </row>
    <row r="2562" spans="1:54" x14ac:dyDescent="0.25">
      <c r="A2562" s="4"/>
      <c r="B2562" s="37"/>
      <c r="C2562" s="124"/>
      <c r="D2562" s="39"/>
      <c r="E2562" s="125"/>
      <c r="F2562" s="48"/>
      <c r="G2562" s="4"/>
      <c r="H2562" s="4"/>
      <c r="I2562" s="95" t="str">
        <f>IF($C2562="", "", IF(IFERROR(INDEX(Ingredients!$C$11:$C$310, MATCH($C2562, Ingredients!$B$11:$B$310, 0)), "")="", "", IFERROR(INDEX(Ingredients!$C$11:$C$310, MATCH($C2562, Ingredients!$B$11:$B$310, 0)), "")))</f>
        <v/>
      </c>
      <c r="J2562" s="73" t="str">
        <f>IF($B2562="", "", IF(IFERROR(INDEX(Meals!$C$11:$C$260, MATCH($B2562, Meals!$B$11:$B$260, 0)), "")="", "", IFERROR(INDEX(Meals!$C$11:$C$260, MATCH($B2562, Meals!$B$11:$B$260, 0)), "")))</f>
        <v/>
      </c>
      <c r="K2562" s="4"/>
      <c r="L2562" s="72" t="str">
        <f t="shared" si="592"/>
        <v/>
      </c>
      <c r="M2562" s="73" t="str">
        <f t="shared" si="593"/>
        <v/>
      </c>
      <c r="N2562" s="4"/>
      <c r="O2562" s="78" t="str">
        <f t="shared" si="594"/>
        <v/>
      </c>
      <c r="P2562" s="79" t="str">
        <f t="shared" si="595"/>
        <v/>
      </c>
      <c r="Q2562" s="4"/>
      <c r="R2562" s="90" t="str">
        <f t="shared" si="596"/>
        <v/>
      </c>
      <c r="S2562" s="4"/>
      <c r="Y2562" s="18" t="str">
        <f t="shared" si="597"/>
        <v/>
      </c>
      <c r="AA2562" s="18" t="str">
        <f t="shared" si="588"/>
        <v/>
      </c>
      <c r="AB2562" s="18" t="str">
        <f t="shared" si="589"/>
        <v/>
      </c>
      <c r="AC2562" s="18" t="str">
        <f t="shared" si="598"/>
        <v/>
      </c>
      <c r="AD2562" s="18" t="str">
        <f t="shared" si="598"/>
        <v/>
      </c>
      <c r="AE2562" s="18" t="str">
        <f t="shared" si="599"/>
        <v/>
      </c>
      <c r="AG2562" s="95" t="str">
        <f>IF($C2562="", "", IF(IFERROR(INDEX(Ingredients!C$11:C$310, MATCH($C2562, Ingredients!$B$11:$B$310, 0)), "")="", "", IFERROR(INDEX(Ingredients!C$11:C$310, MATCH($C2562, Ingredients!$B$11:$B$310, 0)), "")))</f>
        <v/>
      </c>
      <c r="AH2562" s="105" t="str">
        <f>IF($C2562="", "", IF(IFERROR(INDEX(Ingredients!D$11:D$310, MATCH($C2562, Ingredients!$B$11:$B$310, 0)), "")="", "", IFERROR(INDEX(Ingredients!D$11:D$310, MATCH($C2562, Ingredients!$B$11:$B$310, 0)), "")))</f>
        <v/>
      </c>
      <c r="AI2562" s="106" t="str">
        <f>IF($C2562="", "", IF(IFERROR(INDEX(Ingredients!E$11:E$310, MATCH($C2562, Ingredients!$B$11:$B$310, 0)), "")="", "", IFERROR(INDEX(Ingredients!E$11:E$310, MATCH($C2562, Ingredients!$B$11:$B$310, 0)), "")))</f>
        <v/>
      </c>
      <c r="AJ2562" s="108" t="str">
        <f>IF($C2562="", "", IF(IFERROR(INDEX(Ingredients!F$11:F$310, MATCH($C2562, Ingredients!$B$11:$B$310, 0)), "")="", "", IFERROR(INDEX(Ingredients!F$11:F$310, MATCH($C2562, Ingredients!$B$11:$B$310, 0)), "")))</f>
        <v/>
      </c>
      <c r="AK2562" s="106" t="str">
        <f>IF($C2562="", "", IF(IFERROR(INDEX(Ingredients!G$11:G$310, MATCH($C2562, Ingredients!$B$11:$B$310, 0)), "")="", "", IFERROR(INDEX(Ingredients!G$11:G$310, MATCH($C2562, Ingredients!$B$11:$B$310, 0)), "")))</f>
        <v/>
      </c>
      <c r="AL2562" s="79" t="str">
        <f>IF($C2562="", "", IF(IFERROR(INDEX(Ingredients!H$11:H$310, MATCH($C2562, Ingredients!$B$11:$B$310, 0)), "")="", "", IFERROR(INDEX(Ingredients!H$11:H$310, MATCH($C2562, Ingredients!$B$11:$B$310, 0)), "")))</f>
        <v/>
      </c>
      <c r="AN2562" s="83" t="str">
        <f t="shared" si="590"/>
        <v/>
      </c>
      <c r="AP2562" s="114" t="str">
        <f t="shared" si="600"/>
        <v/>
      </c>
      <c r="AR2562" s="117" t="str">
        <f>IF($C2562="", "", IF(IFERROR(INDEX(Ingredients!$AI$11:$AI$310, MATCH($C2562, Ingredients!$B$11:$B$310, 0)), "")="", "", IFERROR(INDEX(Ingredients!$AI$11:$AI$310, MATCH($C2562, Ingredients!$B$11:$B$310, 0)), "")))</f>
        <v/>
      </c>
      <c r="AT2562" s="120" t="str">
        <f t="shared" si="601"/>
        <v/>
      </c>
      <c r="AV2562" s="90" t="str">
        <f t="shared" si="591"/>
        <v/>
      </c>
      <c r="AX2562" s="90" t="str">
        <f>IF($AV2562="", "", COUNTIF($AV$11:$AV$5010, "&lt;"&amp;$AV2562)+1+COUNTIF($AV$11:$AV2562, $AV2562)-1)</f>
        <v/>
      </c>
      <c r="AZ2562" s="111" t="str">
        <f>IF($B2562="", "", SUMIF('Shopping List'!$AV$11:$AV$25, $B2562, 'Shopping List'!$BN$11:$BN$25))</f>
        <v/>
      </c>
      <c r="BB2562" s="117" t="str">
        <f t="shared" si="602"/>
        <v/>
      </c>
    </row>
    <row r="2563" spans="1:54" x14ac:dyDescent="0.25">
      <c r="A2563" s="4"/>
      <c r="B2563" s="37"/>
      <c r="C2563" s="124"/>
      <c r="D2563" s="39"/>
      <c r="E2563" s="125"/>
      <c r="F2563" s="48"/>
      <c r="G2563" s="4"/>
      <c r="H2563" s="4"/>
      <c r="I2563" s="95" t="str">
        <f>IF($C2563="", "", IF(IFERROR(INDEX(Ingredients!$C$11:$C$310, MATCH($C2563, Ingredients!$B$11:$B$310, 0)), "")="", "", IFERROR(INDEX(Ingredients!$C$11:$C$310, MATCH($C2563, Ingredients!$B$11:$B$310, 0)), "")))</f>
        <v/>
      </c>
      <c r="J2563" s="73" t="str">
        <f>IF($B2563="", "", IF(IFERROR(INDEX(Meals!$C$11:$C$260, MATCH($B2563, Meals!$B$11:$B$260, 0)), "")="", "", IFERROR(INDEX(Meals!$C$11:$C$260, MATCH($B2563, Meals!$B$11:$B$260, 0)), "")))</f>
        <v/>
      </c>
      <c r="K2563" s="4"/>
      <c r="L2563" s="72" t="str">
        <f t="shared" si="592"/>
        <v/>
      </c>
      <c r="M2563" s="73" t="str">
        <f t="shared" si="593"/>
        <v/>
      </c>
      <c r="N2563" s="4"/>
      <c r="O2563" s="78" t="str">
        <f t="shared" si="594"/>
        <v/>
      </c>
      <c r="P2563" s="79" t="str">
        <f t="shared" si="595"/>
        <v/>
      </c>
      <c r="Q2563" s="4"/>
      <c r="R2563" s="90" t="str">
        <f t="shared" si="596"/>
        <v/>
      </c>
      <c r="S2563" s="4"/>
      <c r="Y2563" s="18" t="str">
        <f t="shared" si="597"/>
        <v/>
      </c>
      <c r="AA2563" s="18" t="str">
        <f t="shared" si="588"/>
        <v/>
      </c>
      <c r="AB2563" s="18" t="str">
        <f t="shared" si="589"/>
        <v/>
      </c>
      <c r="AC2563" s="18" t="str">
        <f t="shared" si="598"/>
        <v/>
      </c>
      <c r="AD2563" s="18" t="str">
        <f t="shared" si="598"/>
        <v/>
      </c>
      <c r="AE2563" s="18" t="str">
        <f t="shared" si="599"/>
        <v/>
      </c>
      <c r="AG2563" s="95" t="str">
        <f>IF($C2563="", "", IF(IFERROR(INDEX(Ingredients!C$11:C$310, MATCH($C2563, Ingredients!$B$11:$B$310, 0)), "")="", "", IFERROR(INDEX(Ingredients!C$11:C$310, MATCH($C2563, Ingredients!$B$11:$B$310, 0)), "")))</f>
        <v/>
      </c>
      <c r="AH2563" s="105" t="str">
        <f>IF($C2563="", "", IF(IFERROR(INDEX(Ingredients!D$11:D$310, MATCH($C2563, Ingredients!$B$11:$B$310, 0)), "")="", "", IFERROR(INDEX(Ingredients!D$11:D$310, MATCH($C2563, Ingredients!$B$11:$B$310, 0)), "")))</f>
        <v/>
      </c>
      <c r="AI2563" s="106" t="str">
        <f>IF($C2563="", "", IF(IFERROR(INDEX(Ingredients!E$11:E$310, MATCH($C2563, Ingredients!$B$11:$B$310, 0)), "")="", "", IFERROR(INDEX(Ingredients!E$11:E$310, MATCH($C2563, Ingredients!$B$11:$B$310, 0)), "")))</f>
        <v/>
      </c>
      <c r="AJ2563" s="108" t="str">
        <f>IF($C2563="", "", IF(IFERROR(INDEX(Ingredients!F$11:F$310, MATCH($C2563, Ingredients!$B$11:$B$310, 0)), "")="", "", IFERROR(INDEX(Ingredients!F$11:F$310, MATCH($C2563, Ingredients!$B$11:$B$310, 0)), "")))</f>
        <v/>
      </c>
      <c r="AK2563" s="106" t="str">
        <f>IF($C2563="", "", IF(IFERROR(INDEX(Ingredients!G$11:G$310, MATCH($C2563, Ingredients!$B$11:$B$310, 0)), "")="", "", IFERROR(INDEX(Ingredients!G$11:G$310, MATCH($C2563, Ingredients!$B$11:$B$310, 0)), "")))</f>
        <v/>
      </c>
      <c r="AL2563" s="79" t="str">
        <f>IF($C2563="", "", IF(IFERROR(INDEX(Ingredients!H$11:H$310, MATCH($C2563, Ingredients!$B$11:$B$310, 0)), "")="", "", IFERROR(INDEX(Ingredients!H$11:H$310, MATCH($C2563, Ingredients!$B$11:$B$310, 0)), "")))</f>
        <v/>
      </c>
      <c r="AN2563" s="83" t="str">
        <f t="shared" si="590"/>
        <v/>
      </c>
      <c r="AP2563" s="114" t="str">
        <f t="shared" si="600"/>
        <v/>
      </c>
      <c r="AR2563" s="117" t="str">
        <f>IF($C2563="", "", IF(IFERROR(INDEX(Ingredients!$AI$11:$AI$310, MATCH($C2563, Ingredients!$B$11:$B$310, 0)), "")="", "", IFERROR(INDEX(Ingredients!$AI$11:$AI$310, MATCH($C2563, Ingredients!$B$11:$B$310, 0)), "")))</f>
        <v/>
      </c>
      <c r="AT2563" s="120" t="str">
        <f t="shared" si="601"/>
        <v/>
      </c>
      <c r="AV2563" s="90" t="str">
        <f t="shared" si="591"/>
        <v/>
      </c>
      <c r="AX2563" s="90" t="str">
        <f>IF($AV2563="", "", COUNTIF($AV$11:$AV$5010, "&lt;"&amp;$AV2563)+1+COUNTIF($AV$11:$AV2563, $AV2563)-1)</f>
        <v/>
      </c>
      <c r="AZ2563" s="111" t="str">
        <f>IF($B2563="", "", SUMIF('Shopping List'!$AV$11:$AV$25, $B2563, 'Shopping List'!$BN$11:$BN$25))</f>
        <v/>
      </c>
      <c r="BB2563" s="117" t="str">
        <f t="shared" si="602"/>
        <v/>
      </c>
    </row>
    <row r="2564" spans="1:54" x14ac:dyDescent="0.25">
      <c r="A2564" s="4"/>
      <c r="B2564" s="37"/>
      <c r="C2564" s="124"/>
      <c r="D2564" s="39"/>
      <c r="E2564" s="125"/>
      <c r="F2564" s="48"/>
      <c r="G2564" s="4"/>
      <c r="H2564" s="4"/>
      <c r="I2564" s="95" t="str">
        <f>IF($C2564="", "", IF(IFERROR(INDEX(Ingredients!$C$11:$C$310, MATCH($C2564, Ingredients!$B$11:$B$310, 0)), "")="", "", IFERROR(INDEX(Ingredients!$C$11:$C$310, MATCH($C2564, Ingredients!$B$11:$B$310, 0)), "")))</f>
        <v/>
      </c>
      <c r="J2564" s="73" t="str">
        <f>IF($B2564="", "", IF(IFERROR(INDEX(Meals!$C$11:$C$260, MATCH($B2564, Meals!$B$11:$B$260, 0)), "")="", "", IFERROR(INDEX(Meals!$C$11:$C$260, MATCH($B2564, Meals!$B$11:$B$260, 0)), "")))</f>
        <v/>
      </c>
      <c r="K2564" s="4"/>
      <c r="L2564" s="72" t="str">
        <f t="shared" si="592"/>
        <v/>
      </c>
      <c r="M2564" s="73" t="str">
        <f t="shared" si="593"/>
        <v/>
      </c>
      <c r="N2564" s="4"/>
      <c r="O2564" s="78" t="str">
        <f t="shared" si="594"/>
        <v/>
      </c>
      <c r="P2564" s="79" t="str">
        <f t="shared" si="595"/>
        <v/>
      </c>
      <c r="Q2564" s="4"/>
      <c r="R2564" s="90" t="str">
        <f t="shared" si="596"/>
        <v/>
      </c>
      <c r="S2564" s="4"/>
      <c r="Y2564" s="18" t="str">
        <f t="shared" si="597"/>
        <v/>
      </c>
      <c r="AA2564" s="18" t="str">
        <f t="shared" si="588"/>
        <v/>
      </c>
      <c r="AB2564" s="18" t="str">
        <f t="shared" si="589"/>
        <v/>
      </c>
      <c r="AC2564" s="18" t="str">
        <f t="shared" si="598"/>
        <v/>
      </c>
      <c r="AD2564" s="18" t="str">
        <f t="shared" si="598"/>
        <v/>
      </c>
      <c r="AE2564" s="18" t="str">
        <f t="shared" si="599"/>
        <v/>
      </c>
      <c r="AG2564" s="95" t="str">
        <f>IF($C2564="", "", IF(IFERROR(INDEX(Ingredients!C$11:C$310, MATCH($C2564, Ingredients!$B$11:$B$310, 0)), "")="", "", IFERROR(INDEX(Ingredients!C$11:C$310, MATCH($C2564, Ingredients!$B$11:$B$310, 0)), "")))</f>
        <v/>
      </c>
      <c r="AH2564" s="105" t="str">
        <f>IF($C2564="", "", IF(IFERROR(INDEX(Ingredients!D$11:D$310, MATCH($C2564, Ingredients!$B$11:$B$310, 0)), "")="", "", IFERROR(INDEX(Ingredients!D$11:D$310, MATCH($C2564, Ingredients!$B$11:$B$310, 0)), "")))</f>
        <v/>
      </c>
      <c r="AI2564" s="106" t="str">
        <f>IF($C2564="", "", IF(IFERROR(INDEX(Ingredients!E$11:E$310, MATCH($C2564, Ingredients!$B$11:$B$310, 0)), "")="", "", IFERROR(INDEX(Ingredients!E$11:E$310, MATCH($C2564, Ingredients!$B$11:$B$310, 0)), "")))</f>
        <v/>
      </c>
      <c r="AJ2564" s="108" t="str">
        <f>IF($C2564="", "", IF(IFERROR(INDEX(Ingredients!F$11:F$310, MATCH($C2564, Ingredients!$B$11:$B$310, 0)), "")="", "", IFERROR(INDEX(Ingredients!F$11:F$310, MATCH($C2564, Ingredients!$B$11:$B$310, 0)), "")))</f>
        <v/>
      </c>
      <c r="AK2564" s="106" t="str">
        <f>IF($C2564="", "", IF(IFERROR(INDEX(Ingredients!G$11:G$310, MATCH($C2564, Ingredients!$B$11:$B$310, 0)), "")="", "", IFERROR(INDEX(Ingredients!G$11:G$310, MATCH($C2564, Ingredients!$B$11:$B$310, 0)), "")))</f>
        <v/>
      </c>
      <c r="AL2564" s="79" t="str">
        <f>IF($C2564="", "", IF(IFERROR(INDEX(Ingredients!H$11:H$310, MATCH($C2564, Ingredients!$B$11:$B$310, 0)), "")="", "", IFERROR(INDEX(Ingredients!H$11:H$310, MATCH($C2564, Ingredients!$B$11:$B$310, 0)), "")))</f>
        <v/>
      </c>
      <c r="AN2564" s="83" t="str">
        <f t="shared" si="590"/>
        <v/>
      </c>
      <c r="AP2564" s="114" t="str">
        <f t="shared" si="600"/>
        <v/>
      </c>
      <c r="AR2564" s="117" t="str">
        <f>IF($C2564="", "", IF(IFERROR(INDEX(Ingredients!$AI$11:$AI$310, MATCH($C2564, Ingredients!$B$11:$B$310, 0)), "")="", "", IFERROR(INDEX(Ingredients!$AI$11:$AI$310, MATCH($C2564, Ingredients!$B$11:$B$310, 0)), "")))</f>
        <v/>
      </c>
      <c r="AT2564" s="120" t="str">
        <f t="shared" si="601"/>
        <v/>
      </c>
      <c r="AV2564" s="90" t="str">
        <f t="shared" si="591"/>
        <v/>
      </c>
      <c r="AX2564" s="90" t="str">
        <f>IF($AV2564="", "", COUNTIF($AV$11:$AV$5010, "&lt;"&amp;$AV2564)+1+COUNTIF($AV$11:$AV2564, $AV2564)-1)</f>
        <v/>
      </c>
      <c r="AZ2564" s="111" t="str">
        <f>IF($B2564="", "", SUMIF('Shopping List'!$AV$11:$AV$25, $B2564, 'Shopping List'!$BN$11:$BN$25))</f>
        <v/>
      </c>
      <c r="BB2564" s="117" t="str">
        <f t="shared" si="602"/>
        <v/>
      </c>
    </row>
    <row r="2565" spans="1:54" x14ac:dyDescent="0.25">
      <c r="A2565" s="4"/>
      <c r="B2565" s="37"/>
      <c r="C2565" s="124"/>
      <c r="D2565" s="39"/>
      <c r="E2565" s="125"/>
      <c r="F2565" s="48"/>
      <c r="G2565" s="4"/>
      <c r="H2565" s="4"/>
      <c r="I2565" s="95" t="str">
        <f>IF($C2565="", "", IF(IFERROR(INDEX(Ingredients!$C$11:$C$310, MATCH($C2565, Ingredients!$B$11:$B$310, 0)), "")="", "", IFERROR(INDEX(Ingredients!$C$11:$C$310, MATCH($C2565, Ingredients!$B$11:$B$310, 0)), "")))</f>
        <v/>
      </c>
      <c r="J2565" s="73" t="str">
        <f>IF($B2565="", "", IF(IFERROR(INDEX(Meals!$C$11:$C$260, MATCH($B2565, Meals!$B$11:$B$260, 0)), "")="", "", IFERROR(INDEX(Meals!$C$11:$C$260, MATCH($B2565, Meals!$B$11:$B$260, 0)), "")))</f>
        <v/>
      </c>
      <c r="K2565" s="4"/>
      <c r="L2565" s="72" t="str">
        <f t="shared" si="592"/>
        <v/>
      </c>
      <c r="M2565" s="73" t="str">
        <f t="shared" si="593"/>
        <v/>
      </c>
      <c r="N2565" s="4"/>
      <c r="O2565" s="78" t="str">
        <f t="shared" si="594"/>
        <v/>
      </c>
      <c r="P2565" s="79" t="str">
        <f t="shared" si="595"/>
        <v/>
      </c>
      <c r="Q2565" s="4"/>
      <c r="R2565" s="90" t="str">
        <f t="shared" si="596"/>
        <v/>
      </c>
      <c r="S2565" s="4"/>
      <c r="Y2565" s="18" t="str">
        <f t="shared" si="597"/>
        <v/>
      </c>
      <c r="AA2565" s="18" t="str">
        <f t="shared" si="588"/>
        <v/>
      </c>
      <c r="AB2565" s="18" t="str">
        <f t="shared" si="589"/>
        <v/>
      </c>
      <c r="AC2565" s="18" t="str">
        <f t="shared" si="598"/>
        <v/>
      </c>
      <c r="AD2565" s="18" t="str">
        <f t="shared" si="598"/>
        <v/>
      </c>
      <c r="AE2565" s="18" t="str">
        <f t="shared" si="599"/>
        <v/>
      </c>
      <c r="AG2565" s="95" t="str">
        <f>IF($C2565="", "", IF(IFERROR(INDEX(Ingredients!C$11:C$310, MATCH($C2565, Ingredients!$B$11:$B$310, 0)), "")="", "", IFERROR(INDEX(Ingredients!C$11:C$310, MATCH($C2565, Ingredients!$B$11:$B$310, 0)), "")))</f>
        <v/>
      </c>
      <c r="AH2565" s="105" t="str">
        <f>IF($C2565="", "", IF(IFERROR(INDEX(Ingredients!D$11:D$310, MATCH($C2565, Ingredients!$B$11:$B$310, 0)), "")="", "", IFERROR(INDEX(Ingredients!D$11:D$310, MATCH($C2565, Ingredients!$B$11:$B$310, 0)), "")))</f>
        <v/>
      </c>
      <c r="AI2565" s="106" t="str">
        <f>IF($C2565="", "", IF(IFERROR(INDEX(Ingredients!E$11:E$310, MATCH($C2565, Ingredients!$B$11:$B$310, 0)), "")="", "", IFERROR(INDEX(Ingredients!E$11:E$310, MATCH($C2565, Ingredients!$B$11:$B$310, 0)), "")))</f>
        <v/>
      </c>
      <c r="AJ2565" s="108" t="str">
        <f>IF($C2565="", "", IF(IFERROR(INDEX(Ingredients!F$11:F$310, MATCH($C2565, Ingredients!$B$11:$B$310, 0)), "")="", "", IFERROR(INDEX(Ingredients!F$11:F$310, MATCH($C2565, Ingredients!$B$11:$B$310, 0)), "")))</f>
        <v/>
      </c>
      <c r="AK2565" s="106" t="str">
        <f>IF($C2565="", "", IF(IFERROR(INDEX(Ingredients!G$11:G$310, MATCH($C2565, Ingredients!$B$11:$B$310, 0)), "")="", "", IFERROR(INDEX(Ingredients!G$11:G$310, MATCH($C2565, Ingredients!$B$11:$B$310, 0)), "")))</f>
        <v/>
      </c>
      <c r="AL2565" s="79" t="str">
        <f>IF($C2565="", "", IF(IFERROR(INDEX(Ingredients!H$11:H$310, MATCH($C2565, Ingredients!$B$11:$B$310, 0)), "")="", "", IFERROR(INDEX(Ingredients!H$11:H$310, MATCH($C2565, Ingredients!$B$11:$B$310, 0)), "")))</f>
        <v/>
      </c>
      <c r="AN2565" s="83" t="str">
        <f t="shared" si="590"/>
        <v/>
      </c>
      <c r="AP2565" s="114" t="str">
        <f t="shared" si="600"/>
        <v/>
      </c>
      <c r="AR2565" s="117" t="str">
        <f>IF($C2565="", "", IF(IFERROR(INDEX(Ingredients!$AI$11:$AI$310, MATCH($C2565, Ingredients!$B$11:$B$310, 0)), "")="", "", IFERROR(INDEX(Ingredients!$AI$11:$AI$310, MATCH($C2565, Ingredients!$B$11:$B$310, 0)), "")))</f>
        <v/>
      </c>
      <c r="AT2565" s="120" t="str">
        <f t="shared" si="601"/>
        <v/>
      </c>
      <c r="AV2565" s="90" t="str">
        <f t="shared" si="591"/>
        <v/>
      </c>
      <c r="AX2565" s="90" t="str">
        <f>IF($AV2565="", "", COUNTIF($AV$11:$AV$5010, "&lt;"&amp;$AV2565)+1+COUNTIF($AV$11:$AV2565, $AV2565)-1)</f>
        <v/>
      </c>
      <c r="AZ2565" s="111" t="str">
        <f>IF($B2565="", "", SUMIF('Shopping List'!$AV$11:$AV$25, $B2565, 'Shopping List'!$BN$11:$BN$25))</f>
        <v/>
      </c>
      <c r="BB2565" s="117" t="str">
        <f t="shared" si="602"/>
        <v/>
      </c>
    </row>
    <row r="2566" spans="1:54" x14ac:dyDescent="0.25">
      <c r="A2566" s="4"/>
      <c r="B2566" s="37"/>
      <c r="C2566" s="124"/>
      <c r="D2566" s="39"/>
      <c r="E2566" s="125"/>
      <c r="F2566" s="48"/>
      <c r="G2566" s="4"/>
      <c r="H2566" s="4"/>
      <c r="I2566" s="95" t="str">
        <f>IF($C2566="", "", IF(IFERROR(INDEX(Ingredients!$C$11:$C$310, MATCH($C2566, Ingredients!$B$11:$B$310, 0)), "")="", "", IFERROR(INDEX(Ingredients!$C$11:$C$310, MATCH($C2566, Ingredients!$B$11:$B$310, 0)), "")))</f>
        <v/>
      </c>
      <c r="J2566" s="73" t="str">
        <f>IF($B2566="", "", IF(IFERROR(INDEX(Meals!$C$11:$C$260, MATCH($B2566, Meals!$B$11:$B$260, 0)), "")="", "", IFERROR(INDEX(Meals!$C$11:$C$260, MATCH($B2566, Meals!$B$11:$B$260, 0)), "")))</f>
        <v/>
      </c>
      <c r="K2566" s="4"/>
      <c r="L2566" s="72" t="str">
        <f t="shared" si="592"/>
        <v/>
      </c>
      <c r="M2566" s="73" t="str">
        <f t="shared" si="593"/>
        <v/>
      </c>
      <c r="N2566" s="4"/>
      <c r="O2566" s="78" t="str">
        <f t="shared" si="594"/>
        <v/>
      </c>
      <c r="P2566" s="79" t="str">
        <f t="shared" si="595"/>
        <v/>
      </c>
      <c r="Q2566" s="4"/>
      <c r="R2566" s="90" t="str">
        <f t="shared" si="596"/>
        <v/>
      </c>
      <c r="S2566" s="4"/>
      <c r="Y2566" s="18" t="str">
        <f t="shared" si="597"/>
        <v/>
      </c>
      <c r="AA2566" s="18" t="str">
        <f t="shared" si="588"/>
        <v/>
      </c>
      <c r="AB2566" s="18" t="str">
        <f t="shared" si="589"/>
        <v/>
      </c>
      <c r="AC2566" s="18" t="str">
        <f t="shared" si="598"/>
        <v/>
      </c>
      <c r="AD2566" s="18" t="str">
        <f t="shared" si="598"/>
        <v/>
      </c>
      <c r="AE2566" s="18" t="str">
        <f t="shared" si="599"/>
        <v/>
      </c>
      <c r="AG2566" s="95" t="str">
        <f>IF($C2566="", "", IF(IFERROR(INDEX(Ingredients!C$11:C$310, MATCH($C2566, Ingredients!$B$11:$B$310, 0)), "")="", "", IFERROR(INDEX(Ingredients!C$11:C$310, MATCH($C2566, Ingredients!$B$11:$B$310, 0)), "")))</f>
        <v/>
      </c>
      <c r="AH2566" s="105" t="str">
        <f>IF($C2566="", "", IF(IFERROR(INDEX(Ingredients!D$11:D$310, MATCH($C2566, Ingredients!$B$11:$B$310, 0)), "")="", "", IFERROR(INDEX(Ingredients!D$11:D$310, MATCH($C2566, Ingredients!$B$11:$B$310, 0)), "")))</f>
        <v/>
      </c>
      <c r="AI2566" s="106" t="str">
        <f>IF($C2566="", "", IF(IFERROR(INDEX(Ingredients!E$11:E$310, MATCH($C2566, Ingredients!$B$11:$B$310, 0)), "")="", "", IFERROR(INDEX(Ingredients!E$11:E$310, MATCH($C2566, Ingredients!$B$11:$B$310, 0)), "")))</f>
        <v/>
      </c>
      <c r="AJ2566" s="108" t="str">
        <f>IF($C2566="", "", IF(IFERROR(INDEX(Ingredients!F$11:F$310, MATCH($C2566, Ingredients!$B$11:$B$310, 0)), "")="", "", IFERROR(INDEX(Ingredients!F$11:F$310, MATCH($C2566, Ingredients!$B$11:$B$310, 0)), "")))</f>
        <v/>
      </c>
      <c r="AK2566" s="106" t="str">
        <f>IF($C2566="", "", IF(IFERROR(INDEX(Ingredients!G$11:G$310, MATCH($C2566, Ingredients!$B$11:$B$310, 0)), "")="", "", IFERROR(INDEX(Ingredients!G$11:G$310, MATCH($C2566, Ingredients!$B$11:$B$310, 0)), "")))</f>
        <v/>
      </c>
      <c r="AL2566" s="79" t="str">
        <f>IF($C2566="", "", IF(IFERROR(INDEX(Ingredients!H$11:H$310, MATCH($C2566, Ingredients!$B$11:$B$310, 0)), "")="", "", IFERROR(INDEX(Ingredients!H$11:H$310, MATCH($C2566, Ingredients!$B$11:$B$310, 0)), "")))</f>
        <v/>
      </c>
      <c r="AN2566" s="83" t="str">
        <f t="shared" si="590"/>
        <v/>
      </c>
      <c r="AP2566" s="114" t="str">
        <f t="shared" si="600"/>
        <v/>
      </c>
      <c r="AR2566" s="117" t="str">
        <f>IF($C2566="", "", IF(IFERROR(INDEX(Ingredients!$AI$11:$AI$310, MATCH($C2566, Ingredients!$B$11:$B$310, 0)), "")="", "", IFERROR(INDEX(Ingredients!$AI$11:$AI$310, MATCH($C2566, Ingredients!$B$11:$B$310, 0)), "")))</f>
        <v/>
      </c>
      <c r="AT2566" s="120" t="str">
        <f t="shared" si="601"/>
        <v/>
      </c>
      <c r="AV2566" s="90" t="str">
        <f t="shared" si="591"/>
        <v/>
      </c>
      <c r="AX2566" s="90" t="str">
        <f>IF($AV2566="", "", COUNTIF($AV$11:$AV$5010, "&lt;"&amp;$AV2566)+1+COUNTIF($AV$11:$AV2566, $AV2566)-1)</f>
        <v/>
      </c>
      <c r="AZ2566" s="111" t="str">
        <f>IF($B2566="", "", SUMIF('Shopping List'!$AV$11:$AV$25, $B2566, 'Shopping List'!$BN$11:$BN$25))</f>
        <v/>
      </c>
      <c r="BB2566" s="117" t="str">
        <f t="shared" si="602"/>
        <v/>
      </c>
    </row>
    <row r="2567" spans="1:54" x14ac:dyDescent="0.25">
      <c r="A2567" s="4"/>
      <c r="B2567" s="37"/>
      <c r="C2567" s="124"/>
      <c r="D2567" s="39"/>
      <c r="E2567" s="125"/>
      <c r="F2567" s="48"/>
      <c r="G2567" s="4"/>
      <c r="H2567" s="4"/>
      <c r="I2567" s="95" t="str">
        <f>IF($C2567="", "", IF(IFERROR(INDEX(Ingredients!$C$11:$C$310, MATCH($C2567, Ingredients!$B$11:$B$310, 0)), "")="", "", IFERROR(INDEX(Ingredients!$C$11:$C$310, MATCH($C2567, Ingredients!$B$11:$B$310, 0)), "")))</f>
        <v/>
      </c>
      <c r="J2567" s="73" t="str">
        <f>IF($B2567="", "", IF(IFERROR(INDEX(Meals!$C$11:$C$260, MATCH($B2567, Meals!$B$11:$B$260, 0)), "")="", "", IFERROR(INDEX(Meals!$C$11:$C$260, MATCH($B2567, Meals!$B$11:$B$260, 0)), "")))</f>
        <v/>
      </c>
      <c r="K2567" s="4"/>
      <c r="L2567" s="72" t="str">
        <f t="shared" si="592"/>
        <v/>
      </c>
      <c r="M2567" s="73" t="str">
        <f t="shared" si="593"/>
        <v/>
      </c>
      <c r="N2567" s="4"/>
      <c r="O2567" s="78" t="str">
        <f t="shared" si="594"/>
        <v/>
      </c>
      <c r="P2567" s="79" t="str">
        <f t="shared" si="595"/>
        <v/>
      </c>
      <c r="Q2567" s="4"/>
      <c r="R2567" s="90" t="str">
        <f t="shared" si="596"/>
        <v/>
      </c>
      <c r="S2567" s="4"/>
      <c r="Y2567" s="18" t="str">
        <f t="shared" si="597"/>
        <v/>
      </c>
      <c r="AA2567" s="18" t="str">
        <f t="shared" si="588"/>
        <v/>
      </c>
      <c r="AB2567" s="18" t="str">
        <f t="shared" si="589"/>
        <v/>
      </c>
      <c r="AC2567" s="18" t="str">
        <f t="shared" si="598"/>
        <v/>
      </c>
      <c r="AD2567" s="18" t="str">
        <f t="shared" si="598"/>
        <v/>
      </c>
      <c r="AE2567" s="18" t="str">
        <f t="shared" si="599"/>
        <v/>
      </c>
      <c r="AG2567" s="95" t="str">
        <f>IF($C2567="", "", IF(IFERROR(INDEX(Ingredients!C$11:C$310, MATCH($C2567, Ingredients!$B$11:$B$310, 0)), "")="", "", IFERROR(INDEX(Ingredients!C$11:C$310, MATCH($C2567, Ingredients!$B$11:$B$310, 0)), "")))</f>
        <v/>
      </c>
      <c r="AH2567" s="105" t="str">
        <f>IF($C2567="", "", IF(IFERROR(INDEX(Ingredients!D$11:D$310, MATCH($C2567, Ingredients!$B$11:$B$310, 0)), "")="", "", IFERROR(INDEX(Ingredients!D$11:D$310, MATCH($C2567, Ingredients!$B$11:$B$310, 0)), "")))</f>
        <v/>
      </c>
      <c r="AI2567" s="106" t="str">
        <f>IF($C2567="", "", IF(IFERROR(INDEX(Ingredients!E$11:E$310, MATCH($C2567, Ingredients!$B$11:$B$310, 0)), "")="", "", IFERROR(INDEX(Ingredients!E$11:E$310, MATCH($C2567, Ingredients!$B$11:$B$310, 0)), "")))</f>
        <v/>
      </c>
      <c r="AJ2567" s="108" t="str">
        <f>IF($C2567="", "", IF(IFERROR(INDEX(Ingredients!F$11:F$310, MATCH($C2567, Ingredients!$B$11:$B$310, 0)), "")="", "", IFERROR(INDEX(Ingredients!F$11:F$310, MATCH($C2567, Ingredients!$B$11:$B$310, 0)), "")))</f>
        <v/>
      </c>
      <c r="AK2567" s="106" t="str">
        <f>IF($C2567="", "", IF(IFERROR(INDEX(Ingredients!G$11:G$310, MATCH($C2567, Ingredients!$B$11:$B$310, 0)), "")="", "", IFERROR(INDEX(Ingredients!G$11:G$310, MATCH($C2567, Ingredients!$B$11:$B$310, 0)), "")))</f>
        <v/>
      </c>
      <c r="AL2567" s="79" t="str">
        <f>IF($C2567="", "", IF(IFERROR(INDEX(Ingredients!H$11:H$310, MATCH($C2567, Ingredients!$B$11:$B$310, 0)), "")="", "", IFERROR(INDEX(Ingredients!H$11:H$310, MATCH($C2567, Ingredients!$B$11:$B$310, 0)), "")))</f>
        <v/>
      </c>
      <c r="AN2567" s="83" t="str">
        <f t="shared" si="590"/>
        <v/>
      </c>
      <c r="AP2567" s="114" t="str">
        <f t="shared" si="600"/>
        <v/>
      </c>
      <c r="AR2567" s="117" t="str">
        <f>IF($C2567="", "", IF(IFERROR(INDEX(Ingredients!$AI$11:$AI$310, MATCH($C2567, Ingredients!$B$11:$B$310, 0)), "")="", "", IFERROR(INDEX(Ingredients!$AI$11:$AI$310, MATCH($C2567, Ingredients!$B$11:$B$310, 0)), "")))</f>
        <v/>
      </c>
      <c r="AT2567" s="120" t="str">
        <f t="shared" si="601"/>
        <v/>
      </c>
      <c r="AV2567" s="90" t="str">
        <f t="shared" si="591"/>
        <v/>
      </c>
      <c r="AX2567" s="90" t="str">
        <f>IF($AV2567="", "", COUNTIF($AV$11:$AV$5010, "&lt;"&amp;$AV2567)+1+COUNTIF($AV$11:$AV2567, $AV2567)-1)</f>
        <v/>
      </c>
      <c r="AZ2567" s="111" t="str">
        <f>IF($B2567="", "", SUMIF('Shopping List'!$AV$11:$AV$25, $B2567, 'Shopping List'!$BN$11:$BN$25))</f>
        <v/>
      </c>
      <c r="BB2567" s="117" t="str">
        <f t="shared" si="602"/>
        <v/>
      </c>
    </row>
    <row r="2568" spans="1:54" x14ac:dyDescent="0.25">
      <c r="A2568" s="4"/>
      <c r="B2568" s="37"/>
      <c r="C2568" s="124"/>
      <c r="D2568" s="39"/>
      <c r="E2568" s="125"/>
      <c r="F2568" s="48"/>
      <c r="G2568" s="4"/>
      <c r="H2568" s="4"/>
      <c r="I2568" s="95" t="str">
        <f>IF($C2568="", "", IF(IFERROR(INDEX(Ingredients!$C$11:$C$310, MATCH($C2568, Ingredients!$B$11:$B$310, 0)), "")="", "", IFERROR(INDEX(Ingredients!$C$11:$C$310, MATCH($C2568, Ingredients!$B$11:$B$310, 0)), "")))</f>
        <v/>
      </c>
      <c r="J2568" s="73" t="str">
        <f>IF($B2568="", "", IF(IFERROR(INDEX(Meals!$C$11:$C$260, MATCH($B2568, Meals!$B$11:$B$260, 0)), "")="", "", IFERROR(INDEX(Meals!$C$11:$C$260, MATCH($B2568, Meals!$B$11:$B$260, 0)), "")))</f>
        <v/>
      </c>
      <c r="K2568" s="4"/>
      <c r="L2568" s="72" t="str">
        <f t="shared" si="592"/>
        <v/>
      </c>
      <c r="M2568" s="73" t="str">
        <f t="shared" si="593"/>
        <v/>
      </c>
      <c r="N2568" s="4"/>
      <c r="O2568" s="78" t="str">
        <f t="shared" si="594"/>
        <v/>
      </c>
      <c r="P2568" s="79" t="str">
        <f t="shared" si="595"/>
        <v/>
      </c>
      <c r="Q2568" s="4"/>
      <c r="R2568" s="90" t="str">
        <f t="shared" si="596"/>
        <v/>
      </c>
      <c r="S2568" s="4"/>
      <c r="Y2568" s="18" t="str">
        <f t="shared" si="597"/>
        <v/>
      </c>
      <c r="AA2568" s="18" t="str">
        <f t="shared" si="588"/>
        <v/>
      </c>
      <c r="AB2568" s="18" t="str">
        <f t="shared" si="589"/>
        <v/>
      </c>
      <c r="AC2568" s="18" t="str">
        <f t="shared" si="598"/>
        <v/>
      </c>
      <c r="AD2568" s="18" t="str">
        <f t="shared" si="598"/>
        <v/>
      </c>
      <c r="AE2568" s="18" t="str">
        <f t="shared" si="599"/>
        <v/>
      </c>
      <c r="AG2568" s="95" t="str">
        <f>IF($C2568="", "", IF(IFERROR(INDEX(Ingredients!C$11:C$310, MATCH($C2568, Ingredients!$B$11:$B$310, 0)), "")="", "", IFERROR(INDEX(Ingredients!C$11:C$310, MATCH($C2568, Ingredients!$B$11:$B$310, 0)), "")))</f>
        <v/>
      </c>
      <c r="AH2568" s="105" t="str">
        <f>IF($C2568="", "", IF(IFERROR(INDEX(Ingredients!D$11:D$310, MATCH($C2568, Ingredients!$B$11:$B$310, 0)), "")="", "", IFERROR(INDEX(Ingredients!D$11:D$310, MATCH($C2568, Ingredients!$B$11:$B$310, 0)), "")))</f>
        <v/>
      </c>
      <c r="AI2568" s="106" t="str">
        <f>IF($C2568="", "", IF(IFERROR(INDEX(Ingredients!E$11:E$310, MATCH($C2568, Ingredients!$B$11:$B$310, 0)), "")="", "", IFERROR(INDEX(Ingredients!E$11:E$310, MATCH($C2568, Ingredients!$B$11:$B$310, 0)), "")))</f>
        <v/>
      </c>
      <c r="AJ2568" s="108" t="str">
        <f>IF($C2568="", "", IF(IFERROR(INDEX(Ingredients!F$11:F$310, MATCH($C2568, Ingredients!$B$11:$B$310, 0)), "")="", "", IFERROR(INDEX(Ingredients!F$11:F$310, MATCH($C2568, Ingredients!$B$11:$B$310, 0)), "")))</f>
        <v/>
      </c>
      <c r="AK2568" s="106" t="str">
        <f>IF($C2568="", "", IF(IFERROR(INDEX(Ingredients!G$11:G$310, MATCH($C2568, Ingredients!$B$11:$B$310, 0)), "")="", "", IFERROR(INDEX(Ingredients!G$11:G$310, MATCH($C2568, Ingredients!$B$11:$B$310, 0)), "")))</f>
        <v/>
      </c>
      <c r="AL2568" s="79" t="str">
        <f>IF($C2568="", "", IF(IFERROR(INDEX(Ingredients!H$11:H$310, MATCH($C2568, Ingredients!$B$11:$B$310, 0)), "")="", "", IFERROR(INDEX(Ingredients!H$11:H$310, MATCH($C2568, Ingredients!$B$11:$B$310, 0)), "")))</f>
        <v/>
      </c>
      <c r="AN2568" s="83" t="str">
        <f t="shared" si="590"/>
        <v/>
      </c>
      <c r="AP2568" s="114" t="str">
        <f t="shared" si="600"/>
        <v/>
      </c>
      <c r="AR2568" s="117" t="str">
        <f>IF($C2568="", "", IF(IFERROR(INDEX(Ingredients!$AI$11:$AI$310, MATCH($C2568, Ingredients!$B$11:$B$310, 0)), "")="", "", IFERROR(INDEX(Ingredients!$AI$11:$AI$310, MATCH($C2568, Ingredients!$B$11:$B$310, 0)), "")))</f>
        <v/>
      </c>
      <c r="AT2568" s="120" t="str">
        <f t="shared" si="601"/>
        <v/>
      </c>
      <c r="AV2568" s="90" t="str">
        <f t="shared" si="591"/>
        <v/>
      </c>
      <c r="AX2568" s="90" t="str">
        <f>IF($AV2568="", "", COUNTIF($AV$11:$AV$5010, "&lt;"&amp;$AV2568)+1+COUNTIF($AV$11:$AV2568, $AV2568)-1)</f>
        <v/>
      </c>
      <c r="AZ2568" s="111" t="str">
        <f>IF($B2568="", "", SUMIF('Shopping List'!$AV$11:$AV$25, $B2568, 'Shopping List'!$BN$11:$BN$25))</f>
        <v/>
      </c>
      <c r="BB2568" s="117" t="str">
        <f t="shared" si="602"/>
        <v/>
      </c>
    </row>
    <row r="2569" spans="1:54" x14ac:dyDescent="0.25">
      <c r="A2569" s="4"/>
      <c r="B2569" s="37"/>
      <c r="C2569" s="124"/>
      <c r="D2569" s="39"/>
      <c r="E2569" s="125"/>
      <c r="F2569" s="48"/>
      <c r="G2569" s="4"/>
      <c r="H2569" s="4"/>
      <c r="I2569" s="95" t="str">
        <f>IF($C2569="", "", IF(IFERROR(INDEX(Ingredients!$C$11:$C$310, MATCH($C2569, Ingredients!$B$11:$B$310, 0)), "")="", "", IFERROR(INDEX(Ingredients!$C$11:$C$310, MATCH($C2569, Ingredients!$B$11:$B$310, 0)), "")))</f>
        <v/>
      </c>
      <c r="J2569" s="73" t="str">
        <f>IF($B2569="", "", IF(IFERROR(INDEX(Meals!$C$11:$C$260, MATCH($B2569, Meals!$B$11:$B$260, 0)), "")="", "", IFERROR(INDEX(Meals!$C$11:$C$260, MATCH($B2569, Meals!$B$11:$B$260, 0)), "")))</f>
        <v/>
      </c>
      <c r="K2569" s="4"/>
      <c r="L2569" s="72" t="str">
        <f t="shared" si="592"/>
        <v/>
      </c>
      <c r="M2569" s="73" t="str">
        <f t="shared" si="593"/>
        <v/>
      </c>
      <c r="N2569" s="4"/>
      <c r="O2569" s="78" t="str">
        <f t="shared" si="594"/>
        <v/>
      </c>
      <c r="P2569" s="79" t="str">
        <f t="shared" si="595"/>
        <v/>
      </c>
      <c r="Q2569" s="4"/>
      <c r="R2569" s="90" t="str">
        <f t="shared" si="596"/>
        <v/>
      </c>
      <c r="S2569" s="4"/>
      <c r="Y2569" s="18" t="str">
        <f t="shared" si="597"/>
        <v/>
      </c>
      <c r="AA2569" s="18" t="str">
        <f t="shared" si="588"/>
        <v/>
      </c>
      <c r="AB2569" s="18" t="str">
        <f t="shared" si="589"/>
        <v/>
      </c>
      <c r="AC2569" s="18" t="str">
        <f t="shared" si="598"/>
        <v/>
      </c>
      <c r="AD2569" s="18" t="str">
        <f t="shared" si="598"/>
        <v/>
      </c>
      <c r="AE2569" s="18" t="str">
        <f t="shared" si="599"/>
        <v/>
      </c>
      <c r="AG2569" s="95" t="str">
        <f>IF($C2569="", "", IF(IFERROR(INDEX(Ingredients!C$11:C$310, MATCH($C2569, Ingredients!$B$11:$B$310, 0)), "")="", "", IFERROR(INDEX(Ingredients!C$11:C$310, MATCH($C2569, Ingredients!$B$11:$B$310, 0)), "")))</f>
        <v/>
      </c>
      <c r="AH2569" s="105" t="str">
        <f>IF($C2569="", "", IF(IFERROR(INDEX(Ingredients!D$11:D$310, MATCH($C2569, Ingredients!$B$11:$B$310, 0)), "")="", "", IFERROR(INDEX(Ingredients!D$11:D$310, MATCH($C2569, Ingredients!$B$11:$B$310, 0)), "")))</f>
        <v/>
      </c>
      <c r="AI2569" s="106" t="str">
        <f>IF($C2569="", "", IF(IFERROR(INDEX(Ingredients!E$11:E$310, MATCH($C2569, Ingredients!$B$11:$B$310, 0)), "")="", "", IFERROR(INDEX(Ingredients!E$11:E$310, MATCH($C2569, Ingredients!$B$11:$B$310, 0)), "")))</f>
        <v/>
      </c>
      <c r="AJ2569" s="108" t="str">
        <f>IF($C2569="", "", IF(IFERROR(INDEX(Ingredients!F$11:F$310, MATCH($C2569, Ingredients!$B$11:$B$310, 0)), "")="", "", IFERROR(INDEX(Ingredients!F$11:F$310, MATCH($C2569, Ingredients!$B$11:$B$310, 0)), "")))</f>
        <v/>
      </c>
      <c r="AK2569" s="106" t="str">
        <f>IF($C2569="", "", IF(IFERROR(INDEX(Ingredients!G$11:G$310, MATCH($C2569, Ingredients!$B$11:$B$310, 0)), "")="", "", IFERROR(INDEX(Ingredients!G$11:G$310, MATCH($C2569, Ingredients!$B$11:$B$310, 0)), "")))</f>
        <v/>
      </c>
      <c r="AL2569" s="79" t="str">
        <f>IF($C2569="", "", IF(IFERROR(INDEX(Ingredients!H$11:H$310, MATCH($C2569, Ingredients!$B$11:$B$310, 0)), "")="", "", IFERROR(INDEX(Ingredients!H$11:H$310, MATCH($C2569, Ingredients!$B$11:$B$310, 0)), "")))</f>
        <v/>
      </c>
      <c r="AN2569" s="83" t="str">
        <f t="shared" si="590"/>
        <v/>
      </c>
      <c r="AP2569" s="114" t="str">
        <f t="shared" si="600"/>
        <v/>
      </c>
      <c r="AR2569" s="117" t="str">
        <f>IF($C2569="", "", IF(IFERROR(INDEX(Ingredients!$AI$11:$AI$310, MATCH($C2569, Ingredients!$B$11:$B$310, 0)), "")="", "", IFERROR(INDEX(Ingredients!$AI$11:$AI$310, MATCH($C2569, Ingredients!$B$11:$B$310, 0)), "")))</f>
        <v/>
      </c>
      <c r="AT2569" s="120" t="str">
        <f t="shared" si="601"/>
        <v/>
      </c>
      <c r="AV2569" s="90" t="str">
        <f t="shared" si="591"/>
        <v/>
      </c>
      <c r="AX2569" s="90" t="str">
        <f>IF($AV2569="", "", COUNTIF($AV$11:$AV$5010, "&lt;"&amp;$AV2569)+1+COUNTIF($AV$11:$AV2569, $AV2569)-1)</f>
        <v/>
      </c>
      <c r="AZ2569" s="111" t="str">
        <f>IF($B2569="", "", SUMIF('Shopping List'!$AV$11:$AV$25, $B2569, 'Shopping List'!$BN$11:$BN$25))</f>
        <v/>
      </c>
      <c r="BB2569" s="117" t="str">
        <f t="shared" si="602"/>
        <v/>
      </c>
    </row>
    <row r="2570" spans="1:54" x14ac:dyDescent="0.25">
      <c r="A2570" s="4"/>
      <c r="B2570" s="37"/>
      <c r="C2570" s="124"/>
      <c r="D2570" s="39"/>
      <c r="E2570" s="125"/>
      <c r="F2570" s="48"/>
      <c r="G2570" s="4"/>
      <c r="H2570" s="4"/>
      <c r="I2570" s="95" t="str">
        <f>IF($C2570="", "", IF(IFERROR(INDEX(Ingredients!$C$11:$C$310, MATCH($C2570, Ingredients!$B$11:$B$310, 0)), "")="", "", IFERROR(INDEX(Ingredients!$C$11:$C$310, MATCH($C2570, Ingredients!$B$11:$B$310, 0)), "")))</f>
        <v/>
      </c>
      <c r="J2570" s="73" t="str">
        <f>IF($B2570="", "", IF(IFERROR(INDEX(Meals!$C$11:$C$260, MATCH($B2570, Meals!$B$11:$B$260, 0)), "")="", "", IFERROR(INDEX(Meals!$C$11:$C$260, MATCH($B2570, Meals!$B$11:$B$260, 0)), "")))</f>
        <v/>
      </c>
      <c r="K2570" s="4"/>
      <c r="L2570" s="72" t="str">
        <f t="shared" si="592"/>
        <v/>
      </c>
      <c r="M2570" s="73" t="str">
        <f t="shared" si="593"/>
        <v/>
      </c>
      <c r="N2570" s="4"/>
      <c r="O2570" s="78" t="str">
        <f t="shared" si="594"/>
        <v/>
      </c>
      <c r="P2570" s="79" t="str">
        <f t="shared" si="595"/>
        <v/>
      </c>
      <c r="Q2570" s="4"/>
      <c r="R2570" s="90" t="str">
        <f t="shared" si="596"/>
        <v/>
      </c>
      <c r="S2570" s="4"/>
      <c r="Y2570" s="18" t="str">
        <f t="shared" si="597"/>
        <v/>
      </c>
      <c r="AA2570" s="18" t="str">
        <f t="shared" si="588"/>
        <v/>
      </c>
      <c r="AB2570" s="18" t="str">
        <f t="shared" si="589"/>
        <v/>
      </c>
      <c r="AC2570" s="18" t="str">
        <f t="shared" si="598"/>
        <v/>
      </c>
      <c r="AD2570" s="18" t="str">
        <f t="shared" si="598"/>
        <v/>
      </c>
      <c r="AE2570" s="18" t="str">
        <f t="shared" si="599"/>
        <v/>
      </c>
      <c r="AG2570" s="95" t="str">
        <f>IF($C2570="", "", IF(IFERROR(INDEX(Ingredients!C$11:C$310, MATCH($C2570, Ingredients!$B$11:$B$310, 0)), "")="", "", IFERROR(INDEX(Ingredients!C$11:C$310, MATCH($C2570, Ingredients!$B$11:$B$310, 0)), "")))</f>
        <v/>
      </c>
      <c r="AH2570" s="105" t="str">
        <f>IF($C2570="", "", IF(IFERROR(INDEX(Ingredients!D$11:D$310, MATCH($C2570, Ingredients!$B$11:$B$310, 0)), "")="", "", IFERROR(INDEX(Ingredients!D$11:D$310, MATCH($C2570, Ingredients!$B$11:$B$310, 0)), "")))</f>
        <v/>
      </c>
      <c r="AI2570" s="106" t="str">
        <f>IF($C2570="", "", IF(IFERROR(INDEX(Ingredients!E$11:E$310, MATCH($C2570, Ingredients!$B$11:$B$310, 0)), "")="", "", IFERROR(INDEX(Ingredients!E$11:E$310, MATCH($C2570, Ingredients!$B$11:$B$310, 0)), "")))</f>
        <v/>
      </c>
      <c r="AJ2570" s="108" t="str">
        <f>IF($C2570="", "", IF(IFERROR(INDEX(Ingredients!F$11:F$310, MATCH($C2570, Ingredients!$B$11:$B$310, 0)), "")="", "", IFERROR(INDEX(Ingredients!F$11:F$310, MATCH($C2570, Ingredients!$B$11:$B$310, 0)), "")))</f>
        <v/>
      </c>
      <c r="AK2570" s="106" t="str">
        <f>IF($C2570="", "", IF(IFERROR(INDEX(Ingredients!G$11:G$310, MATCH($C2570, Ingredients!$B$11:$B$310, 0)), "")="", "", IFERROR(INDEX(Ingredients!G$11:G$310, MATCH($C2570, Ingredients!$B$11:$B$310, 0)), "")))</f>
        <v/>
      </c>
      <c r="AL2570" s="79" t="str">
        <f>IF($C2570="", "", IF(IFERROR(INDEX(Ingredients!H$11:H$310, MATCH($C2570, Ingredients!$B$11:$B$310, 0)), "")="", "", IFERROR(INDEX(Ingredients!H$11:H$310, MATCH($C2570, Ingredients!$B$11:$B$310, 0)), "")))</f>
        <v/>
      </c>
      <c r="AN2570" s="83" t="str">
        <f t="shared" si="590"/>
        <v/>
      </c>
      <c r="AP2570" s="114" t="str">
        <f t="shared" si="600"/>
        <v/>
      </c>
      <c r="AR2570" s="117" t="str">
        <f>IF($C2570="", "", IF(IFERROR(INDEX(Ingredients!$AI$11:$AI$310, MATCH($C2570, Ingredients!$B$11:$B$310, 0)), "")="", "", IFERROR(INDEX(Ingredients!$AI$11:$AI$310, MATCH($C2570, Ingredients!$B$11:$B$310, 0)), "")))</f>
        <v/>
      </c>
      <c r="AT2570" s="120" t="str">
        <f t="shared" si="601"/>
        <v/>
      </c>
      <c r="AV2570" s="90" t="str">
        <f t="shared" si="591"/>
        <v/>
      </c>
      <c r="AX2570" s="90" t="str">
        <f>IF($AV2570="", "", COUNTIF($AV$11:$AV$5010, "&lt;"&amp;$AV2570)+1+COUNTIF($AV$11:$AV2570, $AV2570)-1)</f>
        <v/>
      </c>
      <c r="AZ2570" s="111" t="str">
        <f>IF($B2570="", "", SUMIF('Shopping List'!$AV$11:$AV$25, $B2570, 'Shopping List'!$BN$11:$BN$25))</f>
        <v/>
      </c>
      <c r="BB2570" s="117" t="str">
        <f t="shared" si="602"/>
        <v/>
      </c>
    </row>
    <row r="2571" spans="1:54" x14ac:dyDescent="0.25">
      <c r="A2571" s="4"/>
      <c r="B2571" s="37"/>
      <c r="C2571" s="124"/>
      <c r="D2571" s="39"/>
      <c r="E2571" s="125"/>
      <c r="F2571" s="48"/>
      <c r="G2571" s="4"/>
      <c r="H2571" s="4"/>
      <c r="I2571" s="95" t="str">
        <f>IF($C2571="", "", IF(IFERROR(INDEX(Ingredients!$C$11:$C$310, MATCH($C2571, Ingredients!$B$11:$B$310, 0)), "")="", "", IFERROR(INDEX(Ingredients!$C$11:$C$310, MATCH($C2571, Ingredients!$B$11:$B$310, 0)), "")))</f>
        <v/>
      </c>
      <c r="J2571" s="73" t="str">
        <f>IF($B2571="", "", IF(IFERROR(INDEX(Meals!$C$11:$C$260, MATCH($B2571, Meals!$B$11:$B$260, 0)), "")="", "", IFERROR(INDEX(Meals!$C$11:$C$260, MATCH($B2571, Meals!$B$11:$B$260, 0)), "")))</f>
        <v/>
      </c>
      <c r="K2571" s="4"/>
      <c r="L2571" s="72" t="str">
        <f t="shared" si="592"/>
        <v/>
      </c>
      <c r="M2571" s="73" t="str">
        <f t="shared" si="593"/>
        <v/>
      </c>
      <c r="N2571" s="4"/>
      <c r="O2571" s="78" t="str">
        <f t="shared" si="594"/>
        <v/>
      </c>
      <c r="P2571" s="79" t="str">
        <f t="shared" si="595"/>
        <v/>
      </c>
      <c r="Q2571" s="4"/>
      <c r="R2571" s="90" t="str">
        <f t="shared" si="596"/>
        <v/>
      </c>
      <c r="S2571" s="4"/>
      <c r="Y2571" s="18" t="str">
        <f t="shared" si="597"/>
        <v/>
      </c>
      <c r="AA2571" s="18" t="str">
        <f t="shared" ref="AA2571:AA2634" si="603">IF($Y2571="", "", IF(AND(AA$5="X", B2571=""), $Y$6, IF(AND(NOT(B2571=""), COUNTIF(V$11:V$260, B2571)=0), $Y$7, "")))</f>
        <v/>
      </c>
      <c r="AB2571" s="18" t="str">
        <f t="shared" ref="AB2571:AB2634" si="604">IF($Y2571="", "", IF(AND(AB$5="X", C2571=""), $Y$6, IF(AND(NOT(C2571=""), COUNTIF(W$11:W$310, C2571)=0), $Y$7, "")))</f>
        <v/>
      </c>
      <c r="AC2571" s="18" t="str">
        <f t="shared" si="598"/>
        <v/>
      </c>
      <c r="AD2571" s="18" t="str">
        <f t="shared" si="598"/>
        <v/>
      </c>
      <c r="AE2571" s="18" t="str">
        <f t="shared" si="599"/>
        <v/>
      </c>
      <c r="AG2571" s="95" t="str">
        <f>IF($C2571="", "", IF(IFERROR(INDEX(Ingredients!C$11:C$310, MATCH($C2571, Ingredients!$B$11:$B$310, 0)), "")="", "", IFERROR(INDEX(Ingredients!C$11:C$310, MATCH($C2571, Ingredients!$B$11:$B$310, 0)), "")))</f>
        <v/>
      </c>
      <c r="AH2571" s="105" t="str">
        <f>IF($C2571="", "", IF(IFERROR(INDEX(Ingredients!D$11:D$310, MATCH($C2571, Ingredients!$B$11:$B$310, 0)), "")="", "", IFERROR(INDEX(Ingredients!D$11:D$310, MATCH($C2571, Ingredients!$B$11:$B$310, 0)), "")))</f>
        <v/>
      </c>
      <c r="AI2571" s="106" t="str">
        <f>IF($C2571="", "", IF(IFERROR(INDEX(Ingredients!E$11:E$310, MATCH($C2571, Ingredients!$B$11:$B$310, 0)), "")="", "", IFERROR(INDEX(Ingredients!E$11:E$310, MATCH($C2571, Ingredients!$B$11:$B$310, 0)), "")))</f>
        <v/>
      </c>
      <c r="AJ2571" s="108" t="str">
        <f>IF($C2571="", "", IF(IFERROR(INDEX(Ingredients!F$11:F$310, MATCH($C2571, Ingredients!$B$11:$B$310, 0)), "")="", "", IFERROR(INDEX(Ingredients!F$11:F$310, MATCH($C2571, Ingredients!$B$11:$B$310, 0)), "")))</f>
        <v/>
      </c>
      <c r="AK2571" s="106" t="str">
        <f>IF($C2571="", "", IF(IFERROR(INDEX(Ingredients!G$11:G$310, MATCH($C2571, Ingredients!$B$11:$B$310, 0)), "")="", "", IFERROR(INDEX(Ingredients!G$11:G$310, MATCH($C2571, Ingredients!$B$11:$B$310, 0)), "")))</f>
        <v/>
      </c>
      <c r="AL2571" s="79" t="str">
        <f>IF($C2571="", "", IF(IFERROR(INDEX(Ingredients!H$11:H$310, MATCH($C2571, Ingredients!$B$11:$B$310, 0)), "")="", "", IFERROR(INDEX(Ingredients!H$11:H$310, MATCH($C2571, Ingredients!$B$11:$B$310, 0)), "")))</f>
        <v/>
      </c>
      <c r="AN2571" s="83" t="str">
        <f t="shared" ref="AN2571:AN2634" si="605">IF($D2571="", "", IFERROR(IF($AK2571=$AI2571, $AJ2571/$AH2571, $AJ2571), ""))</f>
        <v/>
      </c>
      <c r="AP2571" s="114" t="str">
        <f t="shared" si="600"/>
        <v/>
      </c>
      <c r="AR2571" s="117" t="str">
        <f>IF($C2571="", "", IF(IFERROR(INDEX(Ingredients!$AI$11:$AI$310, MATCH($C2571, Ingredients!$B$11:$B$310, 0)), "")="", "", IFERROR(INDEX(Ingredients!$AI$11:$AI$310, MATCH($C2571, Ingredients!$B$11:$B$310, 0)), "")))</f>
        <v/>
      </c>
      <c r="AT2571" s="120" t="str">
        <f t="shared" si="601"/>
        <v/>
      </c>
      <c r="AV2571" s="90" t="str">
        <f t="shared" ref="AV2571:AV2634" si="606">IF($AT$8="", "", IF($B2571=$AT$8, $E2571, ""))</f>
        <v/>
      </c>
      <c r="AX2571" s="90" t="str">
        <f>IF($AV2571="", "", COUNTIF($AV$11:$AV$5010, "&lt;"&amp;$AV2571)+1+COUNTIF($AV$11:$AV2571, $AV2571)-1)</f>
        <v/>
      </c>
      <c r="AZ2571" s="111" t="str">
        <f>IF($B2571="", "", SUMIF('Shopping List'!$AV$11:$AV$25, $B2571, 'Shopping List'!$BN$11:$BN$25))</f>
        <v/>
      </c>
      <c r="BB2571" s="117" t="str">
        <f t="shared" si="602"/>
        <v/>
      </c>
    </row>
    <row r="2572" spans="1:54" x14ac:dyDescent="0.25">
      <c r="A2572" s="4"/>
      <c r="B2572" s="37"/>
      <c r="C2572" s="124"/>
      <c r="D2572" s="39"/>
      <c r="E2572" s="125"/>
      <c r="F2572" s="48"/>
      <c r="G2572" s="4"/>
      <c r="H2572" s="4"/>
      <c r="I2572" s="95" t="str">
        <f>IF($C2572="", "", IF(IFERROR(INDEX(Ingredients!$C$11:$C$310, MATCH($C2572, Ingredients!$B$11:$B$310, 0)), "")="", "", IFERROR(INDEX(Ingredients!$C$11:$C$310, MATCH($C2572, Ingredients!$B$11:$B$310, 0)), "")))</f>
        <v/>
      </c>
      <c r="J2572" s="73" t="str">
        <f>IF($B2572="", "", IF(IFERROR(INDEX(Meals!$C$11:$C$260, MATCH($B2572, Meals!$B$11:$B$260, 0)), "")="", "", IFERROR(INDEX(Meals!$C$11:$C$260, MATCH($B2572, Meals!$B$11:$B$260, 0)), "")))</f>
        <v/>
      </c>
      <c r="K2572" s="4"/>
      <c r="L2572" s="72" t="str">
        <f t="shared" ref="L2572:L2635" si="607">IF($D2572="", "", IFERROR(ROUND($AN2572*$D2572, 0), ""))</f>
        <v/>
      </c>
      <c r="M2572" s="73" t="str">
        <f t="shared" ref="M2572:M2635" si="608">IFERROR(ROUND($L2572/$J2572, 0), "")</f>
        <v/>
      </c>
      <c r="N2572" s="4"/>
      <c r="O2572" s="78" t="str">
        <f t="shared" ref="O2572:O2635" si="609">IF($D2572="", "", IFERROR(ROUND($AP2572*$D2572, 2), ""))</f>
        <v/>
      </c>
      <c r="P2572" s="79" t="str">
        <f t="shared" ref="P2572:P2635" si="610">IFERROR(ROUND($O2572/$J2572, 2), "")</f>
        <v/>
      </c>
      <c r="Q2572" s="4"/>
      <c r="R2572" s="90" t="str">
        <f t="shared" ref="R2572:R2635" si="611">IF(OR($D2572="", $AR2572=""), "", IF($AR2572&gt;=$D2572, $V$3, $V$4))</f>
        <v/>
      </c>
      <c r="S2572" s="4"/>
      <c r="Y2572" s="18" t="str">
        <f t="shared" ref="Y2572:Y2635" si="612">IF(COUNTIF($B2572:$F2572, "")=5, "", "X")</f>
        <v/>
      </c>
      <c r="AA2572" s="18" t="str">
        <f t="shared" si="603"/>
        <v/>
      </c>
      <c r="AB2572" s="18" t="str">
        <f t="shared" si="604"/>
        <v/>
      </c>
      <c r="AC2572" s="18" t="str">
        <f t="shared" ref="AC2572:AD2635" si="613">IF($Y2572="", "", IF(AND(AC$5="X", D2572=""), $Y$6, IF(AND(NOT(D2572=""), ISNUMBER(D2572)=FALSE), $Y$7, "")))</f>
        <v/>
      </c>
      <c r="AD2572" s="18" t="str">
        <f t="shared" si="613"/>
        <v/>
      </c>
      <c r="AE2572" s="18" t="str">
        <f t="shared" ref="AE2572:AE2635" si="614">IF($Y2572="", "", IF(AND(AE$5="X", F2572=""), $Y$6, ""))</f>
        <v/>
      </c>
      <c r="AG2572" s="95" t="str">
        <f>IF($C2572="", "", IF(IFERROR(INDEX(Ingredients!C$11:C$310, MATCH($C2572, Ingredients!$B$11:$B$310, 0)), "")="", "", IFERROR(INDEX(Ingredients!C$11:C$310, MATCH($C2572, Ingredients!$B$11:$B$310, 0)), "")))</f>
        <v/>
      </c>
      <c r="AH2572" s="105" t="str">
        <f>IF($C2572="", "", IF(IFERROR(INDEX(Ingredients!D$11:D$310, MATCH($C2572, Ingredients!$B$11:$B$310, 0)), "")="", "", IFERROR(INDEX(Ingredients!D$11:D$310, MATCH($C2572, Ingredients!$B$11:$B$310, 0)), "")))</f>
        <v/>
      </c>
      <c r="AI2572" s="106" t="str">
        <f>IF($C2572="", "", IF(IFERROR(INDEX(Ingredients!E$11:E$310, MATCH($C2572, Ingredients!$B$11:$B$310, 0)), "")="", "", IFERROR(INDEX(Ingredients!E$11:E$310, MATCH($C2572, Ingredients!$B$11:$B$310, 0)), "")))</f>
        <v/>
      </c>
      <c r="AJ2572" s="108" t="str">
        <f>IF($C2572="", "", IF(IFERROR(INDEX(Ingredients!F$11:F$310, MATCH($C2572, Ingredients!$B$11:$B$310, 0)), "")="", "", IFERROR(INDEX(Ingredients!F$11:F$310, MATCH($C2572, Ingredients!$B$11:$B$310, 0)), "")))</f>
        <v/>
      </c>
      <c r="AK2572" s="106" t="str">
        <f>IF($C2572="", "", IF(IFERROR(INDEX(Ingredients!G$11:G$310, MATCH($C2572, Ingredients!$B$11:$B$310, 0)), "")="", "", IFERROR(INDEX(Ingredients!G$11:G$310, MATCH($C2572, Ingredients!$B$11:$B$310, 0)), "")))</f>
        <v/>
      </c>
      <c r="AL2572" s="79" t="str">
        <f>IF($C2572="", "", IF(IFERROR(INDEX(Ingredients!H$11:H$310, MATCH($C2572, Ingredients!$B$11:$B$310, 0)), "")="", "", IFERROR(INDEX(Ingredients!H$11:H$310, MATCH($C2572, Ingredients!$B$11:$B$310, 0)), "")))</f>
        <v/>
      </c>
      <c r="AN2572" s="83" t="str">
        <f t="shared" si="605"/>
        <v/>
      </c>
      <c r="AP2572" s="114" t="str">
        <f t="shared" ref="AP2572:AP2635" si="615">IF($D2572="", "", IFERROR(IF($AK2572=$AI2572, $AL2572/$AH2572, $AL2572), ""))</f>
        <v/>
      </c>
      <c r="AR2572" s="117" t="str">
        <f>IF($C2572="", "", IF(IFERROR(INDEX(Ingredients!$AI$11:$AI$310, MATCH($C2572, Ingredients!$B$11:$B$310, 0)), "")="", "", IFERROR(INDEX(Ingredients!$AI$11:$AI$310, MATCH($C2572, Ingredients!$B$11:$B$310, 0)), "")))</f>
        <v/>
      </c>
      <c r="AT2572" s="120" t="str">
        <f t="shared" ref="AT2572:AT2635" si="616">IF(OR($B2572="", $R2572=""), "", CONCATENATE($B2572, " - ", $R2572))</f>
        <v/>
      </c>
      <c r="AV2572" s="90" t="str">
        <f t="shared" si="606"/>
        <v/>
      </c>
      <c r="AX2572" s="90" t="str">
        <f>IF($AV2572="", "", COUNTIF($AV$11:$AV$5010, "&lt;"&amp;$AV2572)+1+COUNTIF($AV$11:$AV2572, $AV2572)-1)</f>
        <v/>
      </c>
      <c r="AZ2572" s="111" t="str">
        <f>IF($B2572="", "", SUMIF('Shopping List'!$AV$11:$AV$25, $B2572, 'Shopping List'!$BN$11:$BN$25))</f>
        <v/>
      </c>
      <c r="BB2572" s="117" t="str">
        <f t="shared" ref="BB2572:BB2635" si="617">IF(OR($AZ2572="", $AZ2572=0), "", IFERROR($D2572*$AZ2572, ""))</f>
        <v/>
      </c>
    </row>
    <row r="2573" spans="1:54" x14ac:dyDescent="0.25">
      <c r="A2573" s="4"/>
      <c r="B2573" s="37"/>
      <c r="C2573" s="124"/>
      <c r="D2573" s="39"/>
      <c r="E2573" s="125"/>
      <c r="F2573" s="48"/>
      <c r="G2573" s="4"/>
      <c r="H2573" s="4"/>
      <c r="I2573" s="95" t="str">
        <f>IF($C2573="", "", IF(IFERROR(INDEX(Ingredients!$C$11:$C$310, MATCH($C2573, Ingredients!$B$11:$B$310, 0)), "")="", "", IFERROR(INDEX(Ingredients!$C$11:$C$310, MATCH($C2573, Ingredients!$B$11:$B$310, 0)), "")))</f>
        <v/>
      </c>
      <c r="J2573" s="73" t="str">
        <f>IF($B2573="", "", IF(IFERROR(INDEX(Meals!$C$11:$C$260, MATCH($B2573, Meals!$B$11:$B$260, 0)), "")="", "", IFERROR(INDEX(Meals!$C$11:$C$260, MATCH($B2573, Meals!$B$11:$B$260, 0)), "")))</f>
        <v/>
      </c>
      <c r="K2573" s="4"/>
      <c r="L2573" s="72" t="str">
        <f t="shared" si="607"/>
        <v/>
      </c>
      <c r="M2573" s="73" t="str">
        <f t="shared" si="608"/>
        <v/>
      </c>
      <c r="N2573" s="4"/>
      <c r="O2573" s="78" t="str">
        <f t="shared" si="609"/>
        <v/>
      </c>
      <c r="P2573" s="79" t="str">
        <f t="shared" si="610"/>
        <v/>
      </c>
      <c r="Q2573" s="4"/>
      <c r="R2573" s="90" t="str">
        <f t="shared" si="611"/>
        <v/>
      </c>
      <c r="S2573" s="4"/>
      <c r="Y2573" s="18" t="str">
        <f t="shared" si="612"/>
        <v/>
      </c>
      <c r="AA2573" s="18" t="str">
        <f t="shared" si="603"/>
        <v/>
      </c>
      <c r="AB2573" s="18" t="str">
        <f t="shared" si="604"/>
        <v/>
      </c>
      <c r="AC2573" s="18" t="str">
        <f t="shared" si="613"/>
        <v/>
      </c>
      <c r="AD2573" s="18" t="str">
        <f t="shared" si="613"/>
        <v/>
      </c>
      <c r="AE2573" s="18" t="str">
        <f t="shared" si="614"/>
        <v/>
      </c>
      <c r="AG2573" s="95" t="str">
        <f>IF($C2573="", "", IF(IFERROR(INDEX(Ingredients!C$11:C$310, MATCH($C2573, Ingredients!$B$11:$B$310, 0)), "")="", "", IFERROR(INDEX(Ingredients!C$11:C$310, MATCH($C2573, Ingredients!$B$11:$B$310, 0)), "")))</f>
        <v/>
      </c>
      <c r="AH2573" s="105" t="str">
        <f>IF($C2573="", "", IF(IFERROR(INDEX(Ingredients!D$11:D$310, MATCH($C2573, Ingredients!$B$11:$B$310, 0)), "")="", "", IFERROR(INDEX(Ingredients!D$11:D$310, MATCH($C2573, Ingredients!$B$11:$B$310, 0)), "")))</f>
        <v/>
      </c>
      <c r="AI2573" s="106" t="str">
        <f>IF($C2573="", "", IF(IFERROR(INDEX(Ingredients!E$11:E$310, MATCH($C2573, Ingredients!$B$11:$B$310, 0)), "")="", "", IFERROR(INDEX(Ingredients!E$11:E$310, MATCH($C2573, Ingredients!$B$11:$B$310, 0)), "")))</f>
        <v/>
      </c>
      <c r="AJ2573" s="108" t="str">
        <f>IF($C2573="", "", IF(IFERROR(INDEX(Ingredients!F$11:F$310, MATCH($C2573, Ingredients!$B$11:$B$310, 0)), "")="", "", IFERROR(INDEX(Ingredients!F$11:F$310, MATCH($C2573, Ingredients!$B$11:$B$310, 0)), "")))</f>
        <v/>
      </c>
      <c r="AK2573" s="106" t="str">
        <f>IF($C2573="", "", IF(IFERROR(INDEX(Ingredients!G$11:G$310, MATCH($C2573, Ingredients!$B$11:$B$310, 0)), "")="", "", IFERROR(INDEX(Ingredients!G$11:G$310, MATCH($C2573, Ingredients!$B$11:$B$310, 0)), "")))</f>
        <v/>
      </c>
      <c r="AL2573" s="79" t="str">
        <f>IF($C2573="", "", IF(IFERROR(INDEX(Ingredients!H$11:H$310, MATCH($C2573, Ingredients!$B$11:$B$310, 0)), "")="", "", IFERROR(INDEX(Ingredients!H$11:H$310, MATCH($C2573, Ingredients!$B$11:$B$310, 0)), "")))</f>
        <v/>
      </c>
      <c r="AN2573" s="83" t="str">
        <f t="shared" si="605"/>
        <v/>
      </c>
      <c r="AP2573" s="114" t="str">
        <f t="shared" si="615"/>
        <v/>
      </c>
      <c r="AR2573" s="117" t="str">
        <f>IF($C2573="", "", IF(IFERROR(INDEX(Ingredients!$AI$11:$AI$310, MATCH($C2573, Ingredients!$B$11:$B$310, 0)), "")="", "", IFERROR(INDEX(Ingredients!$AI$11:$AI$310, MATCH($C2573, Ingredients!$B$11:$B$310, 0)), "")))</f>
        <v/>
      </c>
      <c r="AT2573" s="120" t="str">
        <f t="shared" si="616"/>
        <v/>
      </c>
      <c r="AV2573" s="90" t="str">
        <f t="shared" si="606"/>
        <v/>
      </c>
      <c r="AX2573" s="90" t="str">
        <f>IF($AV2573="", "", COUNTIF($AV$11:$AV$5010, "&lt;"&amp;$AV2573)+1+COUNTIF($AV$11:$AV2573, $AV2573)-1)</f>
        <v/>
      </c>
      <c r="AZ2573" s="111" t="str">
        <f>IF($B2573="", "", SUMIF('Shopping List'!$AV$11:$AV$25, $B2573, 'Shopping List'!$BN$11:$BN$25))</f>
        <v/>
      </c>
      <c r="BB2573" s="117" t="str">
        <f t="shared" si="617"/>
        <v/>
      </c>
    </row>
    <row r="2574" spans="1:54" x14ac:dyDescent="0.25">
      <c r="A2574" s="4"/>
      <c r="B2574" s="37"/>
      <c r="C2574" s="124"/>
      <c r="D2574" s="39"/>
      <c r="E2574" s="125"/>
      <c r="F2574" s="48"/>
      <c r="G2574" s="4"/>
      <c r="H2574" s="4"/>
      <c r="I2574" s="95" t="str">
        <f>IF($C2574="", "", IF(IFERROR(INDEX(Ingredients!$C$11:$C$310, MATCH($C2574, Ingredients!$B$11:$B$310, 0)), "")="", "", IFERROR(INDEX(Ingredients!$C$11:$C$310, MATCH($C2574, Ingredients!$B$11:$B$310, 0)), "")))</f>
        <v/>
      </c>
      <c r="J2574" s="73" t="str">
        <f>IF($B2574="", "", IF(IFERROR(INDEX(Meals!$C$11:$C$260, MATCH($B2574, Meals!$B$11:$B$260, 0)), "")="", "", IFERROR(INDEX(Meals!$C$11:$C$260, MATCH($B2574, Meals!$B$11:$B$260, 0)), "")))</f>
        <v/>
      </c>
      <c r="K2574" s="4"/>
      <c r="L2574" s="72" t="str">
        <f t="shared" si="607"/>
        <v/>
      </c>
      <c r="M2574" s="73" t="str">
        <f t="shared" si="608"/>
        <v/>
      </c>
      <c r="N2574" s="4"/>
      <c r="O2574" s="78" t="str">
        <f t="shared" si="609"/>
        <v/>
      </c>
      <c r="P2574" s="79" t="str">
        <f t="shared" si="610"/>
        <v/>
      </c>
      <c r="Q2574" s="4"/>
      <c r="R2574" s="90" t="str">
        <f t="shared" si="611"/>
        <v/>
      </c>
      <c r="S2574" s="4"/>
      <c r="Y2574" s="18" t="str">
        <f t="shared" si="612"/>
        <v/>
      </c>
      <c r="AA2574" s="18" t="str">
        <f t="shared" si="603"/>
        <v/>
      </c>
      <c r="AB2574" s="18" t="str">
        <f t="shared" si="604"/>
        <v/>
      </c>
      <c r="AC2574" s="18" t="str">
        <f t="shared" si="613"/>
        <v/>
      </c>
      <c r="AD2574" s="18" t="str">
        <f t="shared" si="613"/>
        <v/>
      </c>
      <c r="AE2574" s="18" t="str">
        <f t="shared" si="614"/>
        <v/>
      </c>
      <c r="AG2574" s="95" t="str">
        <f>IF($C2574="", "", IF(IFERROR(INDEX(Ingredients!C$11:C$310, MATCH($C2574, Ingredients!$B$11:$B$310, 0)), "")="", "", IFERROR(INDEX(Ingredients!C$11:C$310, MATCH($C2574, Ingredients!$B$11:$B$310, 0)), "")))</f>
        <v/>
      </c>
      <c r="AH2574" s="105" t="str">
        <f>IF($C2574="", "", IF(IFERROR(INDEX(Ingredients!D$11:D$310, MATCH($C2574, Ingredients!$B$11:$B$310, 0)), "")="", "", IFERROR(INDEX(Ingredients!D$11:D$310, MATCH($C2574, Ingredients!$B$11:$B$310, 0)), "")))</f>
        <v/>
      </c>
      <c r="AI2574" s="106" t="str">
        <f>IF($C2574="", "", IF(IFERROR(INDEX(Ingredients!E$11:E$310, MATCH($C2574, Ingredients!$B$11:$B$310, 0)), "")="", "", IFERROR(INDEX(Ingredients!E$11:E$310, MATCH($C2574, Ingredients!$B$11:$B$310, 0)), "")))</f>
        <v/>
      </c>
      <c r="AJ2574" s="108" t="str">
        <f>IF($C2574="", "", IF(IFERROR(INDEX(Ingredients!F$11:F$310, MATCH($C2574, Ingredients!$B$11:$B$310, 0)), "")="", "", IFERROR(INDEX(Ingredients!F$11:F$310, MATCH($C2574, Ingredients!$B$11:$B$310, 0)), "")))</f>
        <v/>
      </c>
      <c r="AK2574" s="106" t="str">
        <f>IF($C2574="", "", IF(IFERROR(INDEX(Ingredients!G$11:G$310, MATCH($C2574, Ingredients!$B$11:$B$310, 0)), "")="", "", IFERROR(INDEX(Ingredients!G$11:G$310, MATCH($C2574, Ingredients!$B$11:$B$310, 0)), "")))</f>
        <v/>
      </c>
      <c r="AL2574" s="79" t="str">
        <f>IF($C2574="", "", IF(IFERROR(INDEX(Ingredients!H$11:H$310, MATCH($C2574, Ingredients!$B$11:$B$310, 0)), "")="", "", IFERROR(INDEX(Ingredients!H$11:H$310, MATCH($C2574, Ingredients!$B$11:$B$310, 0)), "")))</f>
        <v/>
      </c>
      <c r="AN2574" s="83" t="str">
        <f t="shared" si="605"/>
        <v/>
      </c>
      <c r="AP2574" s="114" t="str">
        <f t="shared" si="615"/>
        <v/>
      </c>
      <c r="AR2574" s="117" t="str">
        <f>IF($C2574="", "", IF(IFERROR(INDEX(Ingredients!$AI$11:$AI$310, MATCH($C2574, Ingredients!$B$11:$B$310, 0)), "")="", "", IFERROR(INDEX(Ingredients!$AI$11:$AI$310, MATCH($C2574, Ingredients!$B$11:$B$310, 0)), "")))</f>
        <v/>
      </c>
      <c r="AT2574" s="120" t="str">
        <f t="shared" si="616"/>
        <v/>
      </c>
      <c r="AV2574" s="90" t="str">
        <f t="shared" si="606"/>
        <v/>
      </c>
      <c r="AX2574" s="90" t="str">
        <f>IF($AV2574="", "", COUNTIF($AV$11:$AV$5010, "&lt;"&amp;$AV2574)+1+COUNTIF($AV$11:$AV2574, $AV2574)-1)</f>
        <v/>
      </c>
      <c r="AZ2574" s="111" t="str">
        <f>IF($B2574="", "", SUMIF('Shopping List'!$AV$11:$AV$25, $B2574, 'Shopping List'!$BN$11:$BN$25))</f>
        <v/>
      </c>
      <c r="BB2574" s="117" t="str">
        <f t="shared" si="617"/>
        <v/>
      </c>
    </row>
    <row r="2575" spans="1:54" x14ac:dyDescent="0.25">
      <c r="A2575" s="4"/>
      <c r="B2575" s="37"/>
      <c r="C2575" s="124"/>
      <c r="D2575" s="39"/>
      <c r="E2575" s="125"/>
      <c r="F2575" s="48"/>
      <c r="G2575" s="4"/>
      <c r="H2575" s="4"/>
      <c r="I2575" s="95" t="str">
        <f>IF($C2575="", "", IF(IFERROR(INDEX(Ingredients!$C$11:$C$310, MATCH($C2575, Ingredients!$B$11:$B$310, 0)), "")="", "", IFERROR(INDEX(Ingredients!$C$11:$C$310, MATCH($C2575, Ingredients!$B$11:$B$310, 0)), "")))</f>
        <v/>
      </c>
      <c r="J2575" s="73" t="str">
        <f>IF($B2575="", "", IF(IFERROR(INDEX(Meals!$C$11:$C$260, MATCH($B2575, Meals!$B$11:$B$260, 0)), "")="", "", IFERROR(INDEX(Meals!$C$11:$C$260, MATCH($B2575, Meals!$B$11:$B$260, 0)), "")))</f>
        <v/>
      </c>
      <c r="K2575" s="4"/>
      <c r="L2575" s="72" t="str">
        <f t="shared" si="607"/>
        <v/>
      </c>
      <c r="M2575" s="73" t="str">
        <f t="shared" si="608"/>
        <v/>
      </c>
      <c r="N2575" s="4"/>
      <c r="O2575" s="78" t="str">
        <f t="shared" si="609"/>
        <v/>
      </c>
      <c r="P2575" s="79" t="str">
        <f t="shared" si="610"/>
        <v/>
      </c>
      <c r="Q2575" s="4"/>
      <c r="R2575" s="90" t="str">
        <f t="shared" si="611"/>
        <v/>
      </c>
      <c r="S2575" s="4"/>
      <c r="Y2575" s="18" t="str">
        <f t="shared" si="612"/>
        <v/>
      </c>
      <c r="AA2575" s="18" t="str">
        <f t="shared" si="603"/>
        <v/>
      </c>
      <c r="AB2575" s="18" t="str">
        <f t="shared" si="604"/>
        <v/>
      </c>
      <c r="AC2575" s="18" t="str">
        <f t="shared" si="613"/>
        <v/>
      </c>
      <c r="AD2575" s="18" t="str">
        <f t="shared" si="613"/>
        <v/>
      </c>
      <c r="AE2575" s="18" t="str">
        <f t="shared" si="614"/>
        <v/>
      </c>
      <c r="AG2575" s="95" t="str">
        <f>IF($C2575="", "", IF(IFERROR(INDEX(Ingredients!C$11:C$310, MATCH($C2575, Ingredients!$B$11:$B$310, 0)), "")="", "", IFERROR(INDEX(Ingredients!C$11:C$310, MATCH($C2575, Ingredients!$B$11:$B$310, 0)), "")))</f>
        <v/>
      </c>
      <c r="AH2575" s="105" t="str">
        <f>IF($C2575="", "", IF(IFERROR(INDEX(Ingredients!D$11:D$310, MATCH($C2575, Ingredients!$B$11:$B$310, 0)), "")="", "", IFERROR(INDEX(Ingredients!D$11:D$310, MATCH($C2575, Ingredients!$B$11:$B$310, 0)), "")))</f>
        <v/>
      </c>
      <c r="AI2575" s="106" t="str">
        <f>IF($C2575="", "", IF(IFERROR(INDEX(Ingredients!E$11:E$310, MATCH($C2575, Ingredients!$B$11:$B$310, 0)), "")="", "", IFERROR(INDEX(Ingredients!E$11:E$310, MATCH($C2575, Ingredients!$B$11:$B$310, 0)), "")))</f>
        <v/>
      </c>
      <c r="AJ2575" s="108" t="str">
        <f>IF($C2575="", "", IF(IFERROR(INDEX(Ingredients!F$11:F$310, MATCH($C2575, Ingredients!$B$11:$B$310, 0)), "")="", "", IFERROR(INDEX(Ingredients!F$11:F$310, MATCH($C2575, Ingredients!$B$11:$B$310, 0)), "")))</f>
        <v/>
      </c>
      <c r="AK2575" s="106" t="str">
        <f>IF($C2575="", "", IF(IFERROR(INDEX(Ingredients!G$11:G$310, MATCH($C2575, Ingredients!$B$11:$B$310, 0)), "")="", "", IFERROR(INDEX(Ingredients!G$11:G$310, MATCH($C2575, Ingredients!$B$11:$B$310, 0)), "")))</f>
        <v/>
      </c>
      <c r="AL2575" s="79" t="str">
        <f>IF($C2575="", "", IF(IFERROR(INDEX(Ingredients!H$11:H$310, MATCH($C2575, Ingredients!$B$11:$B$310, 0)), "")="", "", IFERROR(INDEX(Ingredients!H$11:H$310, MATCH($C2575, Ingredients!$B$11:$B$310, 0)), "")))</f>
        <v/>
      </c>
      <c r="AN2575" s="83" t="str">
        <f t="shared" si="605"/>
        <v/>
      </c>
      <c r="AP2575" s="114" t="str">
        <f t="shared" si="615"/>
        <v/>
      </c>
      <c r="AR2575" s="117" t="str">
        <f>IF($C2575="", "", IF(IFERROR(INDEX(Ingredients!$AI$11:$AI$310, MATCH($C2575, Ingredients!$B$11:$B$310, 0)), "")="", "", IFERROR(INDEX(Ingredients!$AI$11:$AI$310, MATCH($C2575, Ingredients!$B$11:$B$310, 0)), "")))</f>
        <v/>
      </c>
      <c r="AT2575" s="120" t="str">
        <f t="shared" si="616"/>
        <v/>
      </c>
      <c r="AV2575" s="90" t="str">
        <f t="shared" si="606"/>
        <v/>
      </c>
      <c r="AX2575" s="90" t="str">
        <f>IF($AV2575="", "", COUNTIF($AV$11:$AV$5010, "&lt;"&amp;$AV2575)+1+COUNTIF($AV$11:$AV2575, $AV2575)-1)</f>
        <v/>
      </c>
      <c r="AZ2575" s="111" t="str">
        <f>IF($B2575="", "", SUMIF('Shopping List'!$AV$11:$AV$25, $B2575, 'Shopping List'!$BN$11:$BN$25))</f>
        <v/>
      </c>
      <c r="BB2575" s="117" t="str">
        <f t="shared" si="617"/>
        <v/>
      </c>
    </row>
    <row r="2576" spans="1:54" x14ac:dyDescent="0.25">
      <c r="A2576" s="4"/>
      <c r="B2576" s="37"/>
      <c r="C2576" s="124"/>
      <c r="D2576" s="39"/>
      <c r="E2576" s="125"/>
      <c r="F2576" s="48"/>
      <c r="G2576" s="4"/>
      <c r="H2576" s="4"/>
      <c r="I2576" s="95" t="str">
        <f>IF($C2576="", "", IF(IFERROR(INDEX(Ingredients!$C$11:$C$310, MATCH($C2576, Ingredients!$B$11:$B$310, 0)), "")="", "", IFERROR(INDEX(Ingredients!$C$11:$C$310, MATCH($C2576, Ingredients!$B$11:$B$310, 0)), "")))</f>
        <v/>
      </c>
      <c r="J2576" s="73" t="str">
        <f>IF($B2576="", "", IF(IFERROR(INDEX(Meals!$C$11:$C$260, MATCH($B2576, Meals!$B$11:$B$260, 0)), "")="", "", IFERROR(INDEX(Meals!$C$11:$C$260, MATCH($B2576, Meals!$B$11:$B$260, 0)), "")))</f>
        <v/>
      </c>
      <c r="K2576" s="4"/>
      <c r="L2576" s="72" t="str">
        <f t="shared" si="607"/>
        <v/>
      </c>
      <c r="M2576" s="73" t="str">
        <f t="shared" si="608"/>
        <v/>
      </c>
      <c r="N2576" s="4"/>
      <c r="O2576" s="78" t="str">
        <f t="shared" si="609"/>
        <v/>
      </c>
      <c r="P2576" s="79" t="str">
        <f t="shared" si="610"/>
        <v/>
      </c>
      <c r="Q2576" s="4"/>
      <c r="R2576" s="90" t="str">
        <f t="shared" si="611"/>
        <v/>
      </c>
      <c r="S2576" s="4"/>
      <c r="Y2576" s="18" t="str">
        <f t="shared" si="612"/>
        <v/>
      </c>
      <c r="AA2576" s="18" t="str">
        <f t="shared" si="603"/>
        <v/>
      </c>
      <c r="AB2576" s="18" t="str">
        <f t="shared" si="604"/>
        <v/>
      </c>
      <c r="AC2576" s="18" t="str">
        <f t="shared" si="613"/>
        <v/>
      </c>
      <c r="AD2576" s="18" t="str">
        <f t="shared" si="613"/>
        <v/>
      </c>
      <c r="AE2576" s="18" t="str">
        <f t="shared" si="614"/>
        <v/>
      </c>
      <c r="AG2576" s="95" t="str">
        <f>IF($C2576="", "", IF(IFERROR(INDEX(Ingredients!C$11:C$310, MATCH($C2576, Ingredients!$B$11:$B$310, 0)), "")="", "", IFERROR(INDEX(Ingredients!C$11:C$310, MATCH($C2576, Ingredients!$B$11:$B$310, 0)), "")))</f>
        <v/>
      </c>
      <c r="AH2576" s="105" t="str">
        <f>IF($C2576="", "", IF(IFERROR(INDEX(Ingredients!D$11:D$310, MATCH($C2576, Ingredients!$B$11:$B$310, 0)), "")="", "", IFERROR(INDEX(Ingredients!D$11:D$310, MATCH($C2576, Ingredients!$B$11:$B$310, 0)), "")))</f>
        <v/>
      </c>
      <c r="AI2576" s="106" t="str">
        <f>IF($C2576="", "", IF(IFERROR(INDEX(Ingredients!E$11:E$310, MATCH($C2576, Ingredients!$B$11:$B$310, 0)), "")="", "", IFERROR(INDEX(Ingredients!E$11:E$310, MATCH($C2576, Ingredients!$B$11:$B$310, 0)), "")))</f>
        <v/>
      </c>
      <c r="AJ2576" s="108" t="str">
        <f>IF($C2576="", "", IF(IFERROR(INDEX(Ingredients!F$11:F$310, MATCH($C2576, Ingredients!$B$11:$B$310, 0)), "")="", "", IFERROR(INDEX(Ingredients!F$11:F$310, MATCH($C2576, Ingredients!$B$11:$B$310, 0)), "")))</f>
        <v/>
      </c>
      <c r="AK2576" s="106" t="str">
        <f>IF($C2576="", "", IF(IFERROR(INDEX(Ingredients!G$11:G$310, MATCH($C2576, Ingredients!$B$11:$B$310, 0)), "")="", "", IFERROR(INDEX(Ingredients!G$11:G$310, MATCH($C2576, Ingredients!$B$11:$B$310, 0)), "")))</f>
        <v/>
      </c>
      <c r="AL2576" s="79" t="str">
        <f>IF($C2576="", "", IF(IFERROR(INDEX(Ingredients!H$11:H$310, MATCH($C2576, Ingredients!$B$11:$B$310, 0)), "")="", "", IFERROR(INDEX(Ingredients!H$11:H$310, MATCH($C2576, Ingredients!$B$11:$B$310, 0)), "")))</f>
        <v/>
      </c>
      <c r="AN2576" s="83" t="str">
        <f t="shared" si="605"/>
        <v/>
      </c>
      <c r="AP2576" s="114" t="str">
        <f t="shared" si="615"/>
        <v/>
      </c>
      <c r="AR2576" s="117" t="str">
        <f>IF($C2576="", "", IF(IFERROR(INDEX(Ingredients!$AI$11:$AI$310, MATCH($C2576, Ingredients!$B$11:$B$310, 0)), "")="", "", IFERROR(INDEX(Ingredients!$AI$11:$AI$310, MATCH($C2576, Ingredients!$B$11:$B$310, 0)), "")))</f>
        <v/>
      </c>
      <c r="AT2576" s="120" t="str">
        <f t="shared" si="616"/>
        <v/>
      </c>
      <c r="AV2576" s="90" t="str">
        <f t="shared" si="606"/>
        <v/>
      </c>
      <c r="AX2576" s="90" t="str">
        <f>IF($AV2576="", "", COUNTIF($AV$11:$AV$5010, "&lt;"&amp;$AV2576)+1+COUNTIF($AV$11:$AV2576, $AV2576)-1)</f>
        <v/>
      </c>
      <c r="AZ2576" s="111" t="str">
        <f>IF($B2576="", "", SUMIF('Shopping List'!$AV$11:$AV$25, $B2576, 'Shopping List'!$BN$11:$BN$25))</f>
        <v/>
      </c>
      <c r="BB2576" s="117" t="str">
        <f t="shared" si="617"/>
        <v/>
      </c>
    </row>
    <row r="2577" spans="1:54" x14ac:dyDescent="0.25">
      <c r="A2577" s="4"/>
      <c r="B2577" s="37"/>
      <c r="C2577" s="124"/>
      <c r="D2577" s="39"/>
      <c r="E2577" s="125"/>
      <c r="F2577" s="48"/>
      <c r="G2577" s="4"/>
      <c r="H2577" s="4"/>
      <c r="I2577" s="95" t="str">
        <f>IF($C2577="", "", IF(IFERROR(INDEX(Ingredients!$C$11:$C$310, MATCH($C2577, Ingredients!$B$11:$B$310, 0)), "")="", "", IFERROR(INDEX(Ingredients!$C$11:$C$310, MATCH($C2577, Ingredients!$B$11:$B$310, 0)), "")))</f>
        <v/>
      </c>
      <c r="J2577" s="73" t="str">
        <f>IF($B2577="", "", IF(IFERROR(INDEX(Meals!$C$11:$C$260, MATCH($B2577, Meals!$B$11:$B$260, 0)), "")="", "", IFERROR(INDEX(Meals!$C$11:$C$260, MATCH($B2577, Meals!$B$11:$B$260, 0)), "")))</f>
        <v/>
      </c>
      <c r="K2577" s="4"/>
      <c r="L2577" s="72" t="str">
        <f t="shared" si="607"/>
        <v/>
      </c>
      <c r="M2577" s="73" t="str">
        <f t="shared" si="608"/>
        <v/>
      </c>
      <c r="N2577" s="4"/>
      <c r="O2577" s="78" t="str">
        <f t="shared" si="609"/>
        <v/>
      </c>
      <c r="P2577" s="79" t="str">
        <f t="shared" si="610"/>
        <v/>
      </c>
      <c r="Q2577" s="4"/>
      <c r="R2577" s="90" t="str">
        <f t="shared" si="611"/>
        <v/>
      </c>
      <c r="S2577" s="4"/>
      <c r="Y2577" s="18" t="str">
        <f t="shared" si="612"/>
        <v/>
      </c>
      <c r="AA2577" s="18" t="str">
        <f t="shared" si="603"/>
        <v/>
      </c>
      <c r="AB2577" s="18" t="str">
        <f t="shared" si="604"/>
        <v/>
      </c>
      <c r="AC2577" s="18" t="str">
        <f t="shared" si="613"/>
        <v/>
      </c>
      <c r="AD2577" s="18" t="str">
        <f t="shared" si="613"/>
        <v/>
      </c>
      <c r="AE2577" s="18" t="str">
        <f t="shared" si="614"/>
        <v/>
      </c>
      <c r="AG2577" s="95" t="str">
        <f>IF($C2577="", "", IF(IFERROR(INDEX(Ingredients!C$11:C$310, MATCH($C2577, Ingredients!$B$11:$B$310, 0)), "")="", "", IFERROR(INDEX(Ingredients!C$11:C$310, MATCH($C2577, Ingredients!$B$11:$B$310, 0)), "")))</f>
        <v/>
      </c>
      <c r="AH2577" s="105" t="str">
        <f>IF($C2577="", "", IF(IFERROR(INDEX(Ingredients!D$11:D$310, MATCH($C2577, Ingredients!$B$11:$B$310, 0)), "")="", "", IFERROR(INDEX(Ingredients!D$11:D$310, MATCH($C2577, Ingredients!$B$11:$B$310, 0)), "")))</f>
        <v/>
      </c>
      <c r="AI2577" s="106" t="str">
        <f>IF($C2577="", "", IF(IFERROR(INDEX(Ingredients!E$11:E$310, MATCH($C2577, Ingredients!$B$11:$B$310, 0)), "")="", "", IFERROR(INDEX(Ingredients!E$11:E$310, MATCH($C2577, Ingredients!$B$11:$B$310, 0)), "")))</f>
        <v/>
      </c>
      <c r="AJ2577" s="108" t="str">
        <f>IF($C2577="", "", IF(IFERROR(INDEX(Ingredients!F$11:F$310, MATCH($C2577, Ingredients!$B$11:$B$310, 0)), "")="", "", IFERROR(INDEX(Ingredients!F$11:F$310, MATCH($C2577, Ingredients!$B$11:$B$310, 0)), "")))</f>
        <v/>
      </c>
      <c r="AK2577" s="106" t="str">
        <f>IF($C2577="", "", IF(IFERROR(INDEX(Ingredients!G$11:G$310, MATCH($C2577, Ingredients!$B$11:$B$310, 0)), "")="", "", IFERROR(INDEX(Ingredients!G$11:G$310, MATCH($C2577, Ingredients!$B$11:$B$310, 0)), "")))</f>
        <v/>
      </c>
      <c r="AL2577" s="79" t="str">
        <f>IF($C2577="", "", IF(IFERROR(INDEX(Ingredients!H$11:H$310, MATCH($C2577, Ingredients!$B$11:$B$310, 0)), "")="", "", IFERROR(INDEX(Ingredients!H$11:H$310, MATCH($C2577, Ingredients!$B$11:$B$310, 0)), "")))</f>
        <v/>
      </c>
      <c r="AN2577" s="83" t="str">
        <f t="shared" si="605"/>
        <v/>
      </c>
      <c r="AP2577" s="114" t="str">
        <f t="shared" si="615"/>
        <v/>
      </c>
      <c r="AR2577" s="117" t="str">
        <f>IF($C2577="", "", IF(IFERROR(INDEX(Ingredients!$AI$11:$AI$310, MATCH($C2577, Ingredients!$B$11:$B$310, 0)), "")="", "", IFERROR(INDEX(Ingredients!$AI$11:$AI$310, MATCH($C2577, Ingredients!$B$11:$B$310, 0)), "")))</f>
        <v/>
      </c>
      <c r="AT2577" s="120" t="str">
        <f t="shared" si="616"/>
        <v/>
      </c>
      <c r="AV2577" s="90" t="str">
        <f t="shared" si="606"/>
        <v/>
      </c>
      <c r="AX2577" s="90" t="str">
        <f>IF($AV2577="", "", COUNTIF($AV$11:$AV$5010, "&lt;"&amp;$AV2577)+1+COUNTIF($AV$11:$AV2577, $AV2577)-1)</f>
        <v/>
      </c>
      <c r="AZ2577" s="111" t="str">
        <f>IF($B2577="", "", SUMIF('Shopping List'!$AV$11:$AV$25, $B2577, 'Shopping List'!$BN$11:$BN$25))</f>
        <v/>
      </c>
      <c r="BB2577" s="117" t="str">
        <f t="shared" si="617"/>
        <v/>
      </c>
    </row>
    <row r="2578" spans="1:54" x14ac:dyDescent="0.25">
      <c r="A2578" s="4"/>
      <c r="B2578" s="37"/>
      <c r="C2578" s="124"/>
      <c r="D2578" s="39"/>
      <c r="E2578" s="125"/>
      <c r="F2578" s="48"/>
      <c r="G2578" s="4"/>
      <c r="H2578" s="4"/>
      <c r="I2578" s="95" t="str">
        <f>IF($C2578="", "", IF(IFERROR(INDEX(Ingredients!$C$11:$C$310, MATCH($C2578, Ingredients!$B$11:$B$310, 0)), "")="", "", IFERROR(INDEX(Ingredients!$C$11:$C$310, MATCH($C2578, Ingredients!$B$11:$B$310, 0)), "")))</f>
        <v/>
      </c>
      <c r="J2578" s="73" t="str">
        <f>IF($B2578="", "", IF(IFERROR(INDEX(Meals!$C$11:$C$260, MATCH($B2578, Meals!$B$11:$B$260, 0)), "")="", "", IFERROR(INDEX(Meals!$C$11:$C$260, MATCH($B2578, Meals!$B$11:$B$260, 0)), "")))</f>
        <v/>
      </c>
      <c r="K2578" s="4"/>
      <c r="L2578" s="72" t="str">
        <f t="shared" si="607"/>
        <v/>
      </c>
      <c r="M2578" s="73" t="str">
        <f t="shared" si="608"/>
        <v/>
      </c>
      <c r="N2578" s="4"/>
      <c r="O2578" s="78" t="str">
        <f t="shared" si="609"/>
        <v/>
      </c>
      <c r="P2578" s="79" t="str">
        <f t="shared" si="610"/>
        <v/>
      </c>
      <c r="Q2578" s="4"/>
      <c r="R2578" s="90" t="str">
        <f t="shared" si="611"/>
        <v/>
      </c>
      <c r="S2578" s="4"/>
      <c r="Y2578" s="18" t="str">
        <f t="shared" si="612"/>
        <v/>
      </c>
      <c r="AA2578" s="18" t="str">
        <f t="shared" si="603"/>
        <v/>
      </c>
      <c r="AB2578" s="18" t="str">
        <f t="shared" si="604"/>
        <v/>
      </c>
      <c r="AC2578" s="18" t="str">
        <f t="shared" si="613"/>
        <v/>
      </c>
      <c r="AD2578" s="18" t="str">
        <f t="shared" si="613"/>
        <v/>
      </c>
      <c r="AE2578" s="18" t="str">
        <f t="shared" si="614"/>
        <v/>
      </c>
      <c r="AG2578" s="95" t="str">
        <f>IF($C2578="", "", IF(IFERROR(INDEX(Ingredients!C$11:C$310, MATCH($C2578, Ingredients!$B$11:$B$310, 0)), "")="", "", IFERROR(INDEX(Ingredients!C$11:C$310, MATCH($C2578, Ingredients!$B$11:$B$310, 0)), "")))</f>
        <v/>
      </c>
      <c r="AH2578" s="105" t="str">
        <f>IF($C2578="", "", IF(IFERROR(INDEX(Ingredients!D$11:D$310, MATCH($C2578, Ingredients!$B$11:$B$310, 0)), "")="", "", IFERROR(INDEX(Ingredients!D$11:D$310, MATCH($C2578, Ingredients!$B$11:$B$310, 0)), "")))</f>
        <v/>
      </c>
      <c r="AI2578" s="106" t="str">
        <f>IF($C2578="", "", IF(IFERROR(INDEX(Ingredients!E$11:E$310, MATCH($C2578, Ingredients!$B$11:$B$310, 0)), "")="", "", IFERROR(INDEX(Ingredients!E$11:E$310, MATCH($C2578, Ingredients!$B$11:$B$310, 0)), "")))</f>
        <v/>
      </c>
      <c r="AJ2578" s="108" t="str">
        <f>IF($C2578="", "", IF(IFERROR(INDEX(Ingredients!F$11:F$310, MATCH($C2578, Ingredients!$B$11:$B$310, 0)), "")="", "", IFERROR(INDEX(Ingredients!F$11:F$310, MATCH($C2578, Ingredients!$B$11:$B$310, 0)), "")))</f>
        <v/>
      </c>
      <c r="AK2578" s="106" t="str">
        <f>IF($C2578="", "", IF(IFERROR(INDEX(Ingredients!G$11:G$310, MATCH($C2578, Ingredients!$B$11:$B$310, 0)), "")="", "", IFERROR(INDEX(Ingredients!G$11:G$310, MATCH($C2578, Ingredients!$B$11:$B$310, 0)), "")))</f>
        <v/>
      </c>
      <c r="AL2578" s="79" t="str">
        <f>IF($C2578="", "", IF(IFERROR(INDEX(Ingredients!H$11:H$310, MATCH($C2578, Ingredients!$B$11:$B$310, 0)), "")="", "", IFERROR(INDEX(Ingredients!H$11:H$310, MATCH($C2578, Ingredients!$B$11:$B$310, 0)), "")))</f>
        <v/>
      </c>
      <c r="AN2578" s="83" t="str">
        <f t="shared" si="605"/>
        <v/>
      </c>
      <c r="AP2578" s="114" t="str">
        <f t="shared" si="615"/>
        <v/>
      </c>
      <c r="AR2578" s="117" t="str">
        <f>IF($C2578="", "", IF(IFERROR(INDEX(Ingredients!$AI$11:$AI$310, MATCH($C2578, Ingredients!$B$11:$B$310, 0)), "")="", "", IFERROR(INDEX(Ingredients!$AI$11:$AI$310, MATCH($C2578, Ingredients!$B$11:$B$310, 0)), "")))</f>
        <v/>
      </c>
      <c r="AT2578" s="120" t="str">
        <f t="shared" si="616"/>
        <v/>
      </c>
      <c r="AV2578" s="90" t="str">
        <f t="shared" si="606"/>
        <v/>
      </c>
      <c r="AX2578" s="90" t="str">
        <f>IF($AV2578="", "", COUNTIF($AV$11:$AV$5010, "&lt;"&amp;$AV2578)+1+COUNTIF($AV$11:$AV2578, $AV2578)-1)</f>
        <v/>
      </c>
      <c r="AZ2578" s="111" t="str">
        <f>IF($B2578="", "", SUMIF('Shopping List'!$AV$11:$AV$25, $B2578, 'Shopping List'!$BN$11:$BN$25))</f>
        <v/>
      </c>
      <c r="BB2578" s="117" t="str">
        <f t="shared" si="617"/>
        <v/>
      </c>
    </row>
    <row r="2579" spans="1:54" x14ac:dyDescent="0.25">
      <c r="A2579" s="4"/>
      <c r="B2579" s="37"/>
      <c r="C2579" s="124"/>
      <c r="D2579" s="39"/>
      <c r="E2579" s="125"/>
      <c r="F2579" s="48"/>
      <c r="G2579" s="4"/>
      <c r="H2579" s="4"/>
      <c r="I2579" s="95" t="str">
        <f>IF($C2579="", "", IF(IFERROR(INDEX(Ingredients!$C$11:$C$310, MATCH($C2579, Ingredients!$B$11:$B$310, 0)), "")="", "", IFERROR(INDEX(Ingredients!$C$11:$C$310, MATCH($C2579, Ingredients!$B$11:$B$310, 0)), "")))</f>
        <v/>
      </c>
      <c r="J2579" s="73" t="str">
        <f>IF($B2579="", "", IF(IFERROR(INDEX(Meals!$C$11:$C$260, MATCH($B2579, Meals!$B$11:$B$260, 0)), "")="", "", IFERROR(INDEX(Meals!$C$11:$C$260, MATCH($B2579, Meals!$B$11:$B$260, 0)), "")))</f>
        <v/>
      </c>
      <c r="K2579" s="4"/>
      <c r="L2579" s="72" t="str">
        <f t="shared" si="607"/>
        <v/>
      </c>
      <c r="M2579" s="73" t="str">
        <f t="shared" si="608"/>
        <v/>
      </c>
      <c r="N2579" s="4"/>
      <c r="O2579" s="78" t="str">
        <f t="shared" si="609"/>
        <v/>
      </c>
      <c r="P2579" s="79" t="str">
        <f t="shared" si="610"/>
        <v/>
      </c>
      <c r="Q2579" s="4"/>
      <c r="R2579" s="90" t="str">
        <f t="shared" si="611"/>
        <v/>
      </c>
      <c r="S2579" s="4"/>
      <c r="Y2579" s="18" t="str">
        <f t="shared" si="612"/>
        <v/>
      </c>
      <c r="AA2579" s="18" t="str">
        <f t="shared" si="603"/>
        <v/>
      </c>
      <c r="AB2579" s="18" t="str">
        <f t="shared" si="604"/>
        <v/>
      </c>
      <c r="AC2579" s="18" t="str">
        <f t="shared" si="613"/>
        <v/>
      </c>
      <c r="AD2579" s="18" t="str">
        <f t="shared" si="613"/>
        <v/>
      </c>
      <c r="AE2579" s="18" t="str">
        <f t="shared" si="614"/>
        <v/>
      </c>
      <c r="AG2579" s="95" t="str">
        <f>IF($C2579="", "", IF(IFERROR(INDEX(Ingredients!C$11:C$310, MATCH($C2579, Ingredients!$B$11:$B$310, 0)), "")="", "", IFERROR(INDEX(Ingredients!C$11:C$310, MATCH($C2579, Ingredients!$B$11:$B$310, 0)), "")))</f>
        <v/>
      </c>
      <c r="AH2579" s="105" t="str">
        <f>IF($C2579="", "", IF(IFERROR(INDEX(Ingredients!D$11:D$310, MATCH($C2579, Ingredients!$B$11:$B$310, 0)), "")="", "", IFERROR(INDEX(Ingredients!D$11:D$310, MATCH($C2579, Ingredients!$B$11:$B$310, 0)), "")))</f>
        <v/>
      </c>
      <c r="AI2579" s="106" t="str">
        <f>IF($C2579="", "", IF(IFERROR(INDEX(Ingredients!E$11:E$310, MATCH($C2579, Ingredients!$B$11:$B$310, 0)), "")="", "", IFERROR(INDEX(Ingredients!E$11:E$310, MATCH($C2579, Ingredients!$B$11:$B$310, 0)), "")))</f>
        <v/>
      </c>
      <c r="AJ2579" s="108" t="str">
        <f>IF($C2579="", "", IF(IFERROR(INDEX(Ingredients!F$11:F$310, MATCH($C2579, Ingredients!$B$11:$B$310, 0)), "")="", "", IFERROR(INDEX(Ingredients!F$11:F$310, MATCH($C2579, Ingredients!$B$11:$B$310, 0)), "")))</f>
        <v/>
      </c>
      <c r="AK2579" s="106" t="str">
        <f>IF($C2579="", "", IF(IFERROR(INDEX(Ingredients!G$11:G$310, MATCH($C2579, Ingredients!$B$11:$B$310, 0)), "")="", "", IFERROR(INDEX(Ingredients!G$11:G$310, MATCH($C2579, Ingredients!$B$11:$B$310, 0)), "")))</f>
        <v/>
      </c>
      <c r="AL2579" s="79" t="str">
        <f>IF($C2579="", "", IF(IFERROR(INDEX(Ingredients!H$11:H$310, MATCH($C2579, Ingredients!$B$11:$B$310, 0)), "")="", "", IFERROR(INDEX(Ingredients!H$11:H$310, MATCH($C2579, Ingredients!$B$11:$B$310, 0)), "")))</f>
        <v/>
      </c>
      <c r="AN2579" s="83" t="str">
        <f t="shared" si="605"/>
        <v/>
      </c>
      <c r="AP2579" s="114" t="str">
        <f t="shared" si="615"/>
        <v/>
      </c>
      <c r="AR2579" s="117" t="str">
        <f>IF($C2579="", "", IF(IFERROR(INDEX(Ingredients!$AI$11:$AI$310, MATCH($C2579, Ingredients!$B$11:$B$310, 0)), "")="", "", IFERROR(INDEX(Ingredients!$AI$11:$AI$310, MATCH($C2579, Ingredients!$B$11:$B$310, 0)), "")))</f>
        <v/>
      </c>
      <c r="AT2579" s="120" t="str">
        <f t="shared" si="616"/>
        <v/>
      </c>
      <c r="AV2579" s="90" t="str">
        <f t="shared" si="606"/>
        <v/>
      </c>
      <c r="AX2579" s="90" t="str">
        <f>IF($AV2579="", "", COUNTIF($AV$11:$AV$5010, "&lt;"&amp;$AV2579)+1+COUNTIF($AV$11:$AV2579, $AV2579)-1)</f>
        <v/>
      </c>
      <c r="AZ2579" s="111" t="str">
        <f>IF($B2579="", "", SUMIF('Shopping List'!$AV$11:$AV$25, $B2579, 'Shopping List'!$BN$11:$BN$25))</f>
        <v/>
      </c>
      <c r="BB2579" s="117" t="str">
        <f t="shared" si="617"/>
        <v/>
      </c>
    </row>
    <row r="2580" spans="1:54" x14ac:dyDescent="0.25">
      <c r="A2580" s="4"/>
      <c r="B2580" s="37"/>
      <c r="C2580" s="124"/>
      <c r="D2580" s="39"/>
      <c r="E2580" s="125"/>
      <c r="F2580" s="48"/>
      <c r="G2580" s="4"/>
      <c r="H2580" s="4"/>
      <c r="I2580" s="95" t="str">
        <f>IF($C2580="", "", IF(IFERROR(INDEX(Ingredients!$C$11:$C$310, MATCH($C2580, Ingredients!$B$11:$B$310, 0)), "")="", "", IFERROR(INDEX(Ingredients!$C$11:$C$310, MATCH($C2580, Ingredients!$B$11:$B$310, 0)), "")))</f>
        <v/>
      </c>
      <c r="J2580" s="73" t="str">
        <f>IF($B2580="", "", IF(IFERROR(INDEX(Meals!$C$11:$C$260, MATCH($B2580, Meals!$B$11:$B$260, 0)), "")="", "", IFERROR(INDEX(Meals!$C$11:$C$260, MATCH($B2580, Meals!$B$11:$B$260, 0)), "")))</f>
        <v/>
      </c>
      <c r="K2580" s="4"/>
      <c r="L2580" s="72" t="str">
        <f t="shared" si="607"/>
        <v/>
      </c>
      <c r="M2580" s="73" t="str">
        <f t="shared" si="608"/>
        <v/>
      </c>
      <c r="N2580" s="4"/>
      <c r="O2580" s="78" t="str">
        <f t="shared" si="609"/>
        <v/>
      </c>
      <c r="P2580" s="79" t="str">
        <f t="shared" si="610"/>
        <v/>
      </c>
      <c r="Q2580" s="4"/>
      <c r="R2580" s="90" t="str">
        <f t="shared" si="611"/>
        <v/>
      </c>
      <c r="S2580" s="4"/>
      <c r="Y2580" s="18" t="str">
        <f t="shared" si="612"/>
        <v/>
      </c>
      <c r="AA2580" s="18" t="str">
        <f t="shared" si="603"/>
        <v/>
      </c>
      <c r="AB2580" s="18" t="str">
        <f t="shared" si="604"/>
        <v/>
      </c>
      <c r="AC2580" s="18" t="str">
        <f t="shared" si="613"/>
        <v/>
      </c>
      <c r="AD2580" s="18" t="str">
        <f t="shared" si="613"/>
        <v/>
      </c>
      <c r="AE2580" s="18" t="str">
        <f t="shared" si="614"/>
        <v/>
      </c>
      <c r="AG2580" s="95" t="str">
        <f>IF($C2580="", "", IF(IFERROR(INDEX(Ingredients!C$11:C$310, MATCH($C2580, Ingredients!$B$11:$B$310, 0)), "")="", "", IFERROR(INDEX(Ingredients!C$11:C$310, MATCH($C2580, Ingredients!$B$11:$B$310, 0)), "")))</f>
        <v/>
      </c>
      <c r="AH2580" s="105" t="str">
        <f>IF($C2580="", "", IF(IFERROR(INDEX(Ingredients!D$11:D$310, MATCH($C2580, Ingredients!$B$11:$B$310, 0)), "")="", "", IFERROR(INDEX(Ingredients!D$11:D$310, MATCH($C2580, Ingredients!$B$11:$B$310, 0)), "")))</f>
        <v/>
      </c>
      <c r="AI2580" s="106" t="str">
        <f>IF($C2580="", "", IF(IFERROR(INDEX(Ingredients!E$11:E$310, MATCH($C2580, Ingredients!$B$11:$B$310, 0)), "")="", "", IFERROR(INDEX(Ingredients!E$11:E$310, MATCH($C2580, Ingredients!$B$11:$B$310, 0)), "")))</f>
        <v/>
      </c>
      <c r="AJ2580" s="108" t="str">
        <f>IF($C2580="", "", IF(IFERROR(INDEX(Ingredients!F$11:F$310, MATCH($C2580, Ingredients!$B$11:$B$310, 0)), "")="", "", IFERROR(INDEX(Ingredients!F$11:F$310, MATCH($C2580, Ingredients!$B$11:$B$310, 0)), "")))</f>
        <v/>
      </c>
      <c r="AK2580" s="106" t="str">
        <f>IF($C2580="", "", IF(IFERROR(INDEX(Ingredients!G$11:G$310, MATCH($C2580, Ingredients!$B$11:$B$310, 0)), "")="", "", IFERROR(INDEX(Ingredients!G$11:G$310, MATCH($C2580, Ingredients!$B$11:$B$310, 0)), "")))</f>
        <v/>
      </c>
      <c r="AL2580" s="79" t="str">
        <f>IF($C2580="", "", IF(IFERROR(INDEX(Ingredients!H$11:H$310, MATCH($C2580, Ingredients!$B$11:$B$310, 0)), "")="", "", IFERROR(INDEX(Ingredients!H$11:H$310, MATCH($C2580, Ingredients!$B$11:$B$310, 0)), "")))</f>
        <v/>
      </c>
      <c r="AN2580" s="83" t="str">
        <f t="shared" si="605"/>
        <v/>
      </c>
      <c r="AP2580" s="114" t="str">
        <f t="shared" si="615"/>
        <v/>
      </c>
      <c r="AR2580" s="117" t="str">
        <f>IF($C2580="", "", IF(IFERROR(INDEX(Ingredients!$AI$11:$AI$310, MATCH($C2580, Ingredients!$B$11:$B$310, 0)), "")="", "", IFERROR(INDEX(Ingredients!$AI$11:$AI$310, MATCH($C2580, Ingredients!$B$11:$B$310, 0)), "")))</f>
        <v/>
      </c>
      <c r="AT2580" s="120" t="str">
        <f t="shared" si="616"/>
        <v/>
      </c>
      <c r="AV2580" s="90" t="str">
        <f t="shared" si="606"/>
        <v/>
      </c>
      <c r="AX2580" s="90" t="str">
        <f>IF($AV2580="", "", COUNTIF($AV$11:$AV$5010, "&lt;"&amp;$AV2580)+1+COUNTIF($AV$11:$AV2580, $AV2580)-1)</f>
        <v/>
      </c>
      <c r="AZ2580" s="111" t="str">
        <f>IF($B2580="", "", SUMIF('Shopping List'!$AV$11:$AV$25, $B2580, 'Shopping List'!$BN$11:$BN$25))</f>
        <v/>
      </c>
      <c r="BB2580" s="117" t="str">
        <f t="shared" si="617"/>
        <v/>
      </c>
    </row>
    <row r="2581" spans="1:54" x14ac:dyDescent="0.25">
      <c r="A2581" s="4"/>
      <c r="B2581" s="37"/>
      <c r="C2581" s="124"/>
      <c r="D2581" s="39"/>
      <c r="E2581" s="125"/>
      <c r="F2581" s="48"/>
      <c r="G2581" s="4"/>
      <c r="H2581" s="4"/>
      <c r="I2581" s="95" t="str">
        <f>IF($C2581="", "", IF(IFERROR(INDEX(Ingredients!$C$11:$C$310, MATCH($C2581, Ingredients!$B$11:$B$310, 0)), "")="", "", IFERROR(INDEX(Ingredients!$C$11:$C$310, MATCH($C2581, Ingredients!$B$11:$B$310, 0)), "")))</f>
        <v/>
      </c>
      <c r="J2581" s="73" t="str">
        <f>IF($B2581="", "", IF(IFERROR(INDEX(Meals!$C$11:$C$260, MATCH($B2581, Meals!$B$11:$B$260, 0)), "")="", "", IFERROR(INDEX(Meals!$C$11:$C$260, MATCH($B2581, Meals!$B$11:$B$260, 0)), "")))</f>
        <v/>
      </c>
      <c r="K2581" s="4"/>
      <c r="L2581" s="72" t="str">
        <f t="shared" si="607"/>
        <v/>
      </c>
      <c r="M2581" s="73" t="str">
        <f t="shared" si="608"/>
        <v/>
      </c>
      <c r="N2581" s="4"/>
      <c r="O2581" s="78" t="str">
        <f t="shared" si="609"/>
        <v/>
      </c>
      <c r="P2581" s="79" t="str">
        <f t="shared" si="610"/>
        <v/>
      </c>
      <c r="Q2581" s="4"/>
      <c r="R2581" s="90" t="str">
        <f t="shared" si="611"/>
        <v/>
      </c>
      <c r="S2581" s="4"/>
      <c r="Y2581" s="18" t="str">
        <f t="shared" si="612"/>
        <v/>
      </c>
      <c r="AA2581" s="18" t="str">
        <f t="shared" si="603"/>
        <v/>
      </c>
      <c r="AB2581" s="18" t="str">
        <f t="shared" si="604"/>
        <v/>
      </c>
      <c r="AC2581" s="18" t="str">
        <f t="shared" si="613"/>
        <v/>
      </c>
      <c r="AD2581" s="18" t="str">
        <f t="shared" si="613"/>
        <v/>
      </c>
      <c r="AE2581" s="18" t="str">
        <f t="shared" si="614"/>
        <v/>
      </c>
      <c r="AG2581" s="95" t="str">
        <f>IF($C2581="", "", IF(IFERROR(INDEX(Ingredients!C$11:C$310, MATCH($C2581, Ingredients!$B$11:$B$310, 0)), "")="", "", IFERROR(INDEX(Ingredients!C$11:C$310, MATCH($C2581, Ingredients!$B$11:$B$310, 0)), "")))</f>
        <v/>
      </c>
      <c r="AH2581" s="105" t="str">
        <f>IF($C2581="", "", IF(IFERROR(INDEX(Ingredients!D$11:D$310, MATCH($C2581, Ingredients!$B$11:$B$310, 0)), "")="", "", IFERROR(INDEX(Ingredients!D$11:D$310, MATCH($C2581, Ingredients!$B$11:$B$310, 0)), "")))</f>
        <v/>
      </c>
      <c r="AI2581" s="106" t="str">
        <f>IF($C2581="", "", IF(IFERROR(INDEX(Ingredients!E$11:E$310, MATCH($C2581, Ingredients!$B$11:$B$310, 0)), "")="", "", IFERROR(INDEX(Ingredients!E$11:E$310, MATCH($C2581, Ingredients!$B$11:$B$310, 0)), "")))</f>
        <v/>
      </c>
      <c r="AJ2581" s="108" t="str">
        <f>IF($C2581="", "", IF(IFERROR(INDEX(Ingredients!F$11:F$310, MATCH($C2581, Ingredients!$B$11:$B$310, 0)), "")="", "", IFERROR(INDEX(Ingredients!F$11:F$310, MATCH($C2581, Ingredients!$B$11:$B$310, 0)), "")))</f>
        <v/>
      </c>
      <c r="AK2581" s="106" t="str">
        <f>IF($C2581="", "", IF(IFERROR(INDEX(Ingredients!G$11:G$310, MATCH($C2581, Ingredients!$B$11:$B$310, 0)), "")="", "", IFERROR(INDEX(Ingredients!G$11:G$310, MATCH($C2581, Ingredients!$B$11:$B$310, 0)), "")))</f>
        <v/>
      </c>
      <c r="AL2581" s="79" t="str">
        <f>IF($C2581="", "", IF(IFERROR(INDEX(Ingredients!H$11:H$310, MATCH($C2581, Ingredients!$B$11:$B$310, 0)), "")="", "", IFERROR(INDEX(Ingredients!H$11:H$310, MATCH($C2581, Ingredients!$B$11:$B$310, 0)), "")))</f>
        <v/>
      </c>
      <c r="AN2581" s="83" t="str">
        <f t="shared" si="605"/>
        <v/>
      </c>
      <c r="AP2581" s="114" t="str">
        <f t="shared" si="615"/>
        <v/>
      </c>
      <c r="AR2581" s="117" t="str">
        <f>IF($C2581="", "", IF(IFERROR(INDEX(Ingredients!$AI$11:$AI$310, MATCH($C2581, Ingredients!$B$11:$B$310, 0)), "")="", "", IFERROR(INDEX(Ingredients!$AI$11:$AI$310, MATCH($C2581, Ingredients!$B$11:$B$310, 0)), "")))</f>
        <v/>
      </c>
      <c r="AT2581" s="120" t="str">
        <f t="shared" si="616"/>
        <v/>
      </c>
      <c r="AV2581" s="90" t="str">
        <f t="shared" si="606"/>
        <v/>
      </c>
      <c r="AX2581" s="90" t="str">
        <f>IF($AV2581="", "", COUNTIF($AV$11:$AV$5010, "&lt;"&amp;$AV2581)+1+COUNTIF($AV$11:$AV2581, $AV2581)-1)</f>
        <v/>
      </c>
      <c r="AZ2581" s="111" t="str">
        <f>IF($B2581="", "", SUMIF('Shopping List'!$AV$11:$AV$25, $B2581, 'Shopping List'!$BN$11:$BN$25))</f>
        <v/>
      </c>
      <c r="BB2581" s="117" t="str">
        <f t="shared" si="617"/>
        <v/>
      </c>
    </row>
    <row r="2582" spans="1:54" x14ac:dyDescent="0.25">
      <c r="A2582" s="4"/>
      <c r="B2582" s="37"/>
      <c r="C2582" s="124"/>
      <c r="D2582" s="39"/>
      <c r="E2582" s="125"/>
      <c r="F2582" s="48"/>
      <c r="G2582" s="4"/>
      <c r="H2582" s="4"/>
      <c r="I2582" s="95" t="str">
        <f>IF($C2582="", "", IF(IFERROR(INDEX(Ingredients!$C$11:$C$310, MATCH($C2582, Ingredients!$B$11:$B$310, 0)), "")="", "", IFERROR(INDEX(Ingredients!$C$11:$C$310, MATCH($C2582, Ingredients!$B$11:$B$310, 0)), "")))</f>
        <v/>
      </c>
      <c r="J2582" s="73" t="str">
        <f>IF($B2582="", "", IF(IFERROR(INDEX(Meals!$C$11:$C$260, MATCH($B2582, Meals!$B$11:$B$260, 0)), "")="", "", IFERROR(INDEX(Meals!$C$11:$C$260, MATCH($B2582, Meals!$B$11:$B$260, 0)), "")))</f>
        <v/>
      </c>
      <c r="K2582" s="4"/>
      <c r="L2582" s="72" t="str">
        <f t="shared" si="607"/>
        <v/>
      </c>
      <c r="M2582" s="73" t="str">
        <f t="shared" si="608"/>
        <v/>
      </c>
      <c r="N2582" s="4"/>
      <c r="O2582" s="78" t="str">
        <f t="shared" si="609"/>
        <v/>
      </c>
      <c r="P2582" s="79" t="str">
        <f t="shared" si="610"/>
        <v/>
      </c>
      <c r="Q2582" s="4"/>
      <c r="R2582" s="90" t="str">
        <f t="shared" si="611"/>
        <v/>
      </c>
      <c r="S2582" s="4"/>
      <c r="Y2582" s="18" t="str">
        <f t="shared" si="612"/>
        <v/>
      </c>
      <c r="AA2582" s="18" t="str">
        <f t="shared" si="603"/>
        <v/>
      </c>
      <c r="AB2582" s="18" t="str">
        <f t="shared" si="604"/>
        <v/>
      </c>
      <c r="AC2582" s="18" t="str">
        <f t="shared" si="613"/>
        <v/>
      </c>
      <c r="AD2582" s="18" t="str">
        <f t="shared" si="613"/>
        <v/>
      </c>
      <c r="AE2582" s="18" t="str">
        <f t="shared" si="614"/>
        <v/>
      </c>
      <c r="AG2582" s="95" t="str">
        <f>IF($C2582="", "", IF(IFERROR(INDEX(Ingredients!C$11:C$310, MATCH($C2582, Ingredients!$B$11:$B$310, 0)), "")="", "", IFERROR(INDEX(Ingredients!C$11:C$310, MATCH($C2582, Ingredients!$B$11:$B$310, 0)), "")))</f>
        <v/>
      </c>
      <c r="AH2582" s="105" t="str">
        <f>IF($C2582="", "", IF(IFERROR(INDEX(Ingredients!D$11:D$310, MATCH($C2582, Ingredients!$B$11:$B$310, 0)), "")="", "", IFERROR(INDEX(Ingredients!D$11:D$310, MATCH($C2582, Ingredients!$B$11:$B$310, 0)), "")))</f>
        <v/>
      </c>
      <c r="AI2582" s="106" t="str">
        <f>IF($C2582="", "", IF(IFERROR(INDEX(Ingredients!E$11:E$310, MATCH($C2582, Ingredients!$B$11:$B$310, 0)), "")="", "", IFERROR(INDEX(Ingredients!E$11:E$310, MATCH($C2582, Ingredients!$B$11:$B$310, 0)), "")))</f>
        <v/>
      </c>
      <c r="AJ2582" s="108" t="str">
        <f>IF($C2582="", "", IF(IFERROR(INDEX(Ingredients!F$11:F$310, MATCH($C2582, Ingredients!$B$11:$B$310, 0)), "")="", "", IFERROR(INDEX(Ingredients!F$11:F$310, MATCH($C2582, Ingredients!$B$11:$B$310, 0)), "")))</f>
        <v/>
      </c>
      <c r="AK2582" s="106" t="str">
        <f>IF($C2582="", "", IF(IFERROR(INDEX(Ingredients!G$11:G$310, MATCH($C2582, Ingredients!$B$11:$B$310, 0)), "")="", "", IFERROR(INDEX(Ingredients!G$11:G$310, MATCH($C2582, Ingredients!$B$11:$B$310, 0)), "")))</f>
        <v/>
      </c>
      <c r="AL2582" s="79" t="str">
        <f>IF($C2582="", "", IF(IFERROR(INDEX(Ingredients!H$11:H$310, MATCH($C2582, Ingredients!$B$11:$B$310, 0)), "")="", "", IFERROR(INDEX(Ingredients!H$11:H$310, MATCH($C2582, Ingredients!$B$11:$B$310, 0)), "")))</f>
        <v/>
      </c>
      <c r="AN2582" s="83" t="str">
        <f t="shared" si="605"/>
        <v/>
      </c>
      <c r="AP2582" s="114" t="str">
        <f t="shared" si="615"/>
        <v/>
      </c>
      <c r="AR2582" s="117" t="str">
        <f>IF($C2582="", "", IF(IFERROR(INDEX(Ingredients!$AI$11:$AI$310, MATCH($C2582, Ingredients!$B$11:$B$310, 0)), "")="", "", IFERROR(INDEX(Ingredients!$AI$11:$AI$310, MATCH($C2582, Ingredients!$B$11:$B$310, 0)), "")))</f>
        <v/>
      </c>
      <c r="AT2582" s="120" t="str">
        <f t="shared" si="616"/>
        <v/>
      </c>
      <c r="AV2582" s="90" t="str">
        <f t="shared" si="606"/>
        <v/>
      </c>
      <c r="AX2582" s="90" t="str">
        <f>IF($AV2582="", "", COUNTIF($AV$11:$AV$5010, "&lt;"&amp;$AV2582)+1+COUNTIF($AV$11:$AV2582, $AV2582)-1)</f>
        <v/>
      </c>
      <c r="AZ2582" s="111" t="str">
        <f>IF($B2582="", "", SUMIF('Shopping List'!$AV$11:$AV$25, $B2582, 'Shopping List'!$BN$11:$BN$25))</f>
        <v/>
      </c>
      <c r="BB2582" s="117" t="str">
        <f t="shared" si="617"/>
        <v/>
      </c>
    </row>
    <row r="2583" spans="1:54" x14ac:dyDescent="0.25">
      <c r="A2583" s="4"/>
      <c r="B2583" s="37"/>
      <c r="C2583" s="124"/>
      <c r="D2583" s="39"/>
      <c r="E2583" s="125"/>
      <c r="F2583" s="48"/>
      <c r="G2583" s="4"/>
      <c r="H2583" s="4"/>
      <c r="I2583" s="95" t="str">
        <f>IF($C2583="", "", IF(IFERROR(INDEX(Ingredients!$C$11:$C$310, MATCH($C2583, Ingredients!$B$11:$B$310, 0)), "")="", "", IFERROR(INDEX(Ingredients!$C$11:$C$310, MATCH($C2583, Ingredients!$B$11:$B$310, 0)), "")))</f>
        <v/>
      </c>
      <c r="J2583" s="73" t="str">
        <f>IF($B2583="", "", IF(IFERROR(INDEX(Meals!$C$11:$C$260, MATCH($B2583, Meals!$B$11:$B$260, 0)), "")="", "", IFERROR(INDEX(Meals!$C$11:$C$260, MATCH($B2583, Meals!$B$11:$B$260, 0)), "")))</f>
        <v/>
      </c>
      <c r="K2583" s="4"/>
      <c r="L2583" s="72" t="str">
        <f t="shared" si="607"/>
        <v/>
      </c>
      <c r="M2583" s="73" t="str">
        <f t="shared" si="608"/>
        <v/>
      </c>
      <c r="N2583" s="4"/>
      <c r="O2583" s="78" t="str">
        <f t="shared" si="609"/>
        <v/>
      </c>
      <c r="P2583" s="79" t="str">
        <f t="shared" si="610"/>
        <v/>
      </c>
      <c r="Q2583" s="4"/>
      <c r="R2583" s="90" t="str">
        <f t="shared" si="611"/>
        <v/>
      </c>
      <c r="S2583" s="4"/>
      <c r="Y2583" s="18" t="str">
        <f t="shared" si="612"/>
        <v/>
      </c>
      <c r="AA2583" s="18" t="str">
        <f t="shared" si="603"/>
        <v/>
      </c>
      <c r="AB2583" s="18" t="str">
        <f t="shared" si="604"/>
        <v/>
      </c>
      <c r="AC2583" s="18" t="str">
        <f t="shared" si="613"/>
        <v/>
      </c>
      <c r="AD2583" s="18" t="str">
        <f t="shared" si="613"/>
        <v/>
      </c>
      <c r="AE2583" s="18" t="str">
        <f t="shared" si="614"/>
        <v/>
      </c>
      <c r="AG2583" s="95" t="str">
        <f>IF($C2583="", "", IF(IFERROR(INDEX(Ingredients!C$11:C$310, MATCH($C2583, Ingredients!$B$11:$B$310, 0)), "")="", "", IFERROR(INDEX(Ingredients!C$11:C$310, MATCH($C2583, Ingredients!$B$11:$B$310, 0)), "")))</f>
        <v/>
      </c>
      <c r="AH2583" s="105" t="str">
        <f>IF($C2583="", "", IF(IFERROR(INDEX(Ingredients!D$11:D$310, MATCH($C2583, Ingredients!$B$11:$B$310, 0)), "")="", "", IFERROR(INDEX(Ingredients!D$11:D$310, MATCH($C2583, Ingredients!$B$11:$B$310, 0)), "")))</f>
        <v/>
      </c>
      <c r="AI2583" s="106" t="str">
        <f>IF($C2583="", "", IF(IFERROR(INDEX(Ingredients!E$11:E$310, MATCH($C2583, Ingredients!$B$11:$B$310, 0)), "")="", "", IFERROR(INDEX(Ingredients!E$11:E$310, MATCH($C2583, Ingredients!$B$11:$B$310, 0)), "")))</f>
        <v/>
      </c>
      <c r="AJ2583" s="108" t="str">
        <f>IF($C2583="", "", IF(IFERROR(INDEX(Ingredients!F$11:F$310, MATCH($C2583, Ingredients!$B$11:$B$310, 0)), "")="", "", IFERROR(INDEX(Ingredients!F$11:F$310, MATCH($C2583, Ingredients!$B$11:$B$310, 0)), "")))</f>
        <v/>
      </c>
      <c r="AK2583" s="106" t="str">
        <f>IF($C2583="", "", IF(IFERROR(INDEX(Ingredients!G$11:G$310, MATCH($C2583, Ingredients!$B$11:$B$310, 0)), "")="", "", IFERROR(INDEX(Ingredients!G$11:G$310, MATCH($C2583, Ingredients!$B$11:$B$310, 0)), "")))</f>
        <v/>
      </c>
      <c r="AL2583" s="79" t="str">
        <f>IF($C2583="", "", IF(IFERROR(INDEX(Ingredients!H$11:H$310, MATCH($C2583, Ingredients!$B$11:$B$310, 0)), "")="", "", IFERROR(INDEX(Ingredients!H$11:H$310, MATCH($C2583, Ingredients!$B$11:$B$310, 0)), "")))</f>
        <v/>
      </c>
      <c r="AN2583" s="83" t="str">
        <f t="shared" si="605"/>
        <v/>
      </c>
      <c r="AP2583" s="114" t="str">
        <f t="shared" si="615"/>
        <v/>
      </c>
      <c r="AR2583" s="117" t="str">
        <f>IF($C2583="", "", IF(IFERROR(INDEX(Ingredients!$AI$11:$AI$310, MATCH($C2583, Ingredients!$B$11:$B$310, 0)), "")="", "", IFERROR(INDEX(Ingredients!$AI$11:$AI$310, MATCH($C2583, Ingredients!$B$11:$B$310, 0)), "")))</f>
        <v/>
      </c>
      <c r="AT2583" s="120" t="str">
        <f t="shared" si="616"/>
        <v/>
      </c>
      <c r="AV2583" s="90" t="str">
        <f t="shared" si="606"/>
        <v/>
      </c>
      <c r="AX2583" s="90" t="str">
        <f>IF($AV2583="", "", COUNTIF($AV$11:$AV$5010, "&lt;"&amp;$AV2583)+1+COUNTIF($AV$11:$AV2583, $AV2583)-1)</f>
        <v/>
      </c>
      <c r="AZ2583" s="111" t="str">
        <f>IF($B2583="", "", SUMIF('Shopping List'!$AV$11:$AV$25, $B2583, 'Shopping List'!$BN$11:$BN$25))</f>
        <v/>
      </c>
      <c r="BB2583" s="117" t="str">
        <f t="shared" si="617"/>
        <v/>
      </c>
    </row>
    <row r="2584" spans="1:54" x14ac:dyDescent="0.25">
      <c r="A2584" s="4"/>
      <c r="B2584" s="37"/>
      <c r="C2584" s="124"/>
      <c r="D2584" s="39"/>
      <c r="E2584" s="125"/>
      <c r="F2584" s="48"/>
      <c r="G2584" s="4"/>
      <c r="H2584" s="4"/>
      <c r="I2584" s="95" t="str">
        <f>IF($C2584="", "", IF(IFERROR(INDEX(Ingredients!$C$11:$C$310, MATCH($C2584, Ingredients!$B$11:$B$310, 0)), "")="", "", IFERROR(INDEX(Ingredients!$C$11:$C$310, MATCH($C2584, Ingredients!$B$11:$B$310, 0)), "")))</f>
        <v/>
      </c>
      <c r="J2584" s="73" t="str">
        <f>IF($B2584="", "", IF(IFERROR(INDEX(Meals!$C$11:$C$260, MATCH($B2584, Meals!$B$11:$B$260, 0)), "")="", "", IFERROR(INDEX(Meals!$C$11:$C$260, MATCH($B2584, Meals!$B$11:$B$260, 0)), "")))</f>
        <v/>
      </c>
      <c r="K2584" s="4"/>
      <c r="L2584" s="72" t="str">
        <f t="shared" si="607"/>
        <v/>
      </c>
      <c r="M2584" s="73" t="str">
        <f t="shared" si="608"/>
        <v/>
      </c>
      <c r="N2584" s="4"/>
      <c r="O2584" s="78" t="str">
        <f t="shared" si="609"/>
        <v/>
      </c>
      <c r="P2584" s="79" t="str">
        <f t="shared" si="610"/>
        <v/>
      </c>
      <c r="Q2584" s="4"/>
      <c r="R2584" s="90" t="str">
        <f t="shared" si="611"/>
        <v/>
      </c>
      <c r="S2584" s="4"/>
      <c r="Y2584" s="18" t="str">
        <f t="shared" si="612"/>
        <v/>
      </c>
      <c r="AA2584" s="18" t="str">
        <f t="shared" si="603"/>
        <v/>
      </c>
      <c r="AB2584" s="18" t="str">
        <f t="shared" si="604"/>
        <v/>
      </c>
      <c r="AC2584" s="18" t="str">
        <f t="shared" si="613"/>
        <v/>
      </c>
      <c r="AD2584" s="18" t="str">
        <f t="shared" si="613"/>
        <v/>
      </c>
      <c r="AE2584" s="18" t="str">
        <f t="shared" si="614"/>
        <v/>
      </c>
      <c r="AG2584" s="95" t="str">
        <f>IF($C2584="", "", IF(IFERROR(INDEX(Ingredients!C$11:C$310, MATCH($C2584, Ingredients!$B$11:$B$310, 0)), "")="", "", IFERROR(INDEX(Ingredients!C$11:C$310, MATCH($C2584, Ingredients!$B$11:$B$310, 0)), "")))</f>
        <v/>
      </c>
      <c r="AH2584" s="105" t="str">
        <f>IF($C2584="", "", IF(IFERROR(INDEX(Ingredients!D$11:D$310, MATCH($C2584, Ingredients!$B$11:$B$310, 0)), "")="", "", IFERROR(INDEX(Ingredients!D$11:D$310, MATCH($C2584, Ingredients!$B$11:$B$310, 0)), "")))</f>
        <v/>
      </c>
      <c r="AI2584" s="106" t="str">
        <f>IF($C2584="", "", IF(IFERROR(INDEX(Ingredients!E$11:E$310, MATCH($C2584, Ingredients!$B$11:$B$310, 0)), "")="", "", IFERROR(INDEX(Ingredients!E$11:E$310, MATCH($C2584, Ingredients!$B$11:$B$310, 0)), "")))</f>
        <v/>
      </c>
      <c r="AJ2584" s="108" t="str">
        <f>IF($C2584="", "", IF(IFERROR(INDEX(Ingredients!F$11:F$310, MATCH($C2584, Ingredients!$B$11:$B$310, 0)), "")="", "", IFERROR(INDEX(Ingredients!F$11:F$310, MATCH($C2584, Ingredients!$B$11:$B$310, 0)), "")))</f>
        <v/>
      </c>
      <c r="AK2584" s="106" t="str">
        <f>IF($C2584="", "", IF(IFERROR(INDEX(Ingredients!G$11:G$310, MATCH($C2584, Ingredients!$B$11:$B$310, 0)), "")="", "", IFERROR(INDEX(Ingredients!G$11:G$310, MATCH($C2584, Ingredients!$B$11:$B$310, 0)), "")))</f>
        <v/>
      </c>
      <c r="AL2584" s="79" t="str">
        <f>IF($C2584="", "", IF(IFERROR(INDEX(Ingredients!H$11:H$310, MATCH($C2584, Ingredients!$B$11:$B$310, 0)), "")="", "", IFERROR(INDEX(Ingredients!H$11:H$310, MATCH($C2584, Ingredients!$B$11:$B$310, 0)), "")))</f>
        <v/>
      </c>
      <c r="AN2584" s="83" t="str">
        <f t="shared" si="605"/>
        <v/>
      </c>
      <c r="AP2584" s="114" t="str">
        <f t="shared" si="615"/>
        <v/>
      </c>
      <c r="AR2584" s="117" t="str">
        <f>IF($C2584="", "", IF(IFERROR(INDEX(Ingredients!$AI$11:$AI$310, MATCH($C2584, Ingredients!$B$11:$B$310, 0)), "")="", "", IFERROR(INDEX(Ingredients!$AI$11:$AI$310, MATCH($C2584, Ingredients!$B$11:$B$310, 0)), "")))</f>
        <v/>
      </c>
      <c r="AT2584" s="120" t="str">
        <f t="shared" si="616"/>
        <v/>
      </c>
      <c r="AV2584" s="90" t="str">
        <f t="shared" si="606"/>
        <v/>
      </c>
      <c r="AX2584" s="90" t="str">
        <f>IF($AV2584="", "", COUNTIF($AV$11:$AV$5010, "&lt;"&amp;$AV2584)+1+COUNTIF($AV$11:$AV2584, $AV2584)-1)</f>
        <v/>
      </c>
      <c r="AZ2584" s="111" t="str">
        <f>IF($B2584="", "", SUMIF('Shopping List'!$AV$11:$AV$25, $B2584, 'Shopping List'!$BN$11:$BN$25))</f>
        <v/>
      </c>
      <c r="BB2584" s="117" t="str">
        <f t="shared" si="617"/>
        <v/>
      </c>
    </row>
    <row r="2585" spans="1:54" x14ac:dyDescent="0.25">
      <c r="A2585" s="4"/>
      <c r="B2585" s="37"/>
      <c r="C2585" s="124"/>
      <c r="D2585" s="39"/>
      <c r="E2585" s="125"/>
      <c r="F2585" s="48"/>
      <c r="G2585" s="4"/>
      <c r="H2585" s="4"/>
      <c r="I2585" s="95" t="str">
        <f>IF($C2585="", "", IF(IFERROR(INDEX(Ingredients!$C$11:$C$310, MATCH($C2585, Ingredients!$B$11:$B$310, 0)), "")="", "", IFERROR(INDEX(Ingredients!$C$11:$C$310, MATCH($C2585, Ingredients!$B$11:$B$310, 0)), "")))</f>
        <v/>
      </c>
      <c r="J2585" s="73" t="str">
        <f>IF($B2585="", "", IF(IFERROR(INDEX(Meals!$C$11:$C$260, MATCH($B2585, Meals!$B$11:$B$260, 0)), "")="", "", IFERROR(INDEX(Meals!$C$11:$C$260, MATCH($B2585, Meals!$B$11:$B$260, 0)), "")))</f>
        <v/>
      </c>
      <c r="K2585" s="4"/>
      <c r="L2585" s="72" t="str">
        <f t="shared" si="607"/>
        <v/>
      </c>
      <c r="M2585" s="73" t="str">
        <f t="shared" si="608"/>
        <v/>
      </c>
      <c r="N2585" s="4"/>
      <c r="O2585" s="78" t="str">
        <f t="shared" si="609"/>
        <v/>
      </c>
      <c r="P2585" s="79" t="str">
        <f t="shared" si="610"/>
        <v/>
      </c>
      <c r="Q2585" s="4"/>
      <c r="R2585" s="90" t="str">
        <f t="shared" si="611"/>
        <v/>
      </c>
      <c r="S2585" s="4"/>
      <c r="Y2585" s="18" t="str">
        <f t="shared" si="612"/>
        <v/>
      </c>
      <c r="AA2585" s="18" t="str">
        <f t="shared" si="603"/>
        <v/>
      </c>
      <c r="AB2585" s="18" t="str">
        <f t="shared" si="604"/>
        <v/>
      </c>
      <c r="AC2585" s="18" t="str">
        <f t="shared" si="613"/>
        <v/>
      </c>
      <c r="AD2585" s="18" t="str">
        <f t="shared" si="613"/>
        <v/>
      </c>
      <c r="AE2585" s="18" t="str">
        <f t="shared" si="614"/>
        <v/>
      </c>
      <c r="AG2585" s="95" t="str">
        <f>IF($C2585="", "", IF(IFERROR(INDEX(Ingredients!C$11:C$310, MATCH($C2585, Ingredients!$B$11:$B$310, 0)), "")="", "", IFERROR(INDEX(Ingredients!C$11:C$310, MATCH($C2585, Ingredients!$B$11:$B$310, 0)), "")))</f>
        <v/>
      </c>
      <c r="AH2585" s="105" t="str">
        <f>IF($C2585="", "", IF(IFERROR(INDEX(Ingredients!D$11:D$310, MATCH($C2585, Ingredients!$B$11:$B$310, 0)), "")="", "", IFERROR(INDEX(Ingredients!D$11:D$310, MATCH($C2585, Ingredients!$B$11:$B$310, 0)), "")))</f>
        <v/>
      </c>
      <c r="AI2585" s="106" t="str">
        <f>IF($C2585="", "", IF(IFERROR(INDEX(Ingredients!E$11:E$310, MATCH($C2585, Ingredients!$B$11:$B$310, 0)), "")="", "", IFERROR(INDEX(Ingredients!E$11:E$310, MATCH($C2585, Ingredients!$B$11:$B$310, 0)), "")))</f>
        <v/>
      </c>
      <c r="AJ2585" s="108" t="str">
        <f>IF($C2585="", "", IF(IFERROR(INDEX(Ingredients!F$11:F$310, MATCH($C2585, Ingredients!$B$11:$B$310, 0)), "")="", "", IFERROR(INDEX(Ingredients!F$11:F$310, MATCH($C2585, Ingredients!$B$11:$B$310, 0)), "")))</f>
        <v/>
      </c>
      <c r="AK2585" s="106" t="str">
        <f>IF($C2585="", "", IF(IFERROR(INDEX(Ingredients!G$11:G$310, MATCH($C2585, Ingredients!$B$11:$B$310, 0)), "")="", "", IFERROR(INDEX(Ingredients!G$11:G$310, MATCH($C2585, Ingredients!$B$11:$B$310, 0)), "")))</f>
        <v/>
      </c>
      <c r="AL2585" s="79" t="str">
        <f>IF($C2585="", "", IF(IFERROR(INDEX(Ingredients!H$11:H$310, MATCH($C2585, Ingredients!$B$11:$B$310, 0)), "")="", "", IFERROR(INDEX(Ingredients!H$11:H$310, MATCH($C2585, Ingredients!$B$11:$B$310, 0)), "")))</f>
        <v/>
      </c>
      <c r="AN2585" s="83" t="str">
        <f t="shared" si="605"/>
        <v/>
      </c>
      <c r="AP2585" s="114" t="str">
        <f t="shared" si="615"/>
        <v/>
      </c>
      <c r="AR2585" s="117" t="str">
        <f>IF($C2585="", "", IF(IFERROR(INDEX(Ingredients!$AI$11:$AI$310, MATCH($C2585, Ingredients!$B$11:$B$310, 0)), "")="", "", IFERROR(INDEX(Ingredients!$AI$11:$AI$310, MATCH($C2585, Ingredients!$B$11:$B$310, 0)), "")))</f>
        <v/>
      </c>
      <c r="AT2585" s="120" t="str">
        <f t="shared" si="616"/>
        <v/>
      </c>
      <c r="AV2585" s="90" t="str">
        <f t="shared" si="606"/>
        <v/>
      </c>
      <c r="AX2585" s="90" t="str">
        <f>IF($AV2585="", "", COUNTIF($AV$11:$AV$5010, "&lt;"&amp;$AV2585)+1+COUNTIF($AV$11:$AV2585, $AV2585)-1)</f>
        <v/>
      </c>
      <c r="AZ2585" s="111" t="str">
        <f>IF($B2585="", "", SUMIF('Shopping List'!$AV$11:$AV$25, $B2585, 'Shopping List'!$BN$11:$BN$25))</f>
        <v/>
      </c>
      <c r="BB2585" s="117" t="str">
        <f t="shared" si="617"/>
        <v/>
      </c>
    </row>
    <row r="2586" spans="1:54" x14ac:dyDescent="0.25">
      <c r="A2586" s="4"/>
      <c r="B2586" s="37"/>
      <c r="C2586" s="124"/>
      <c r="D2586" s="39"/>
      <c r="E2586" s="125"/>
      <c r="F2586" s="48"/>
      <c r="G2586" s="4"/>
      <c r="H2586" s="4"/>
      <c r="I2586" s="95" t="str">
        <f>IF($C2586="", "", IF(IFERROR(INDEX(Ingredients!$C$11:$C$310, MATCH($C2586, Ingredients!$B$11:$B$310, 0)), "")="", "", IFERROR(INDEX(Ingredients!$C$11:$C$310, MATCH($C2586, Ingredients!$B$11:$B$310, 0)), "")))</f>
        <v/>
      </c>
      <c r="J2586" s="73" t="str">
        <f>IF($B2586="", "", IF(IFERROR(INDEX(Meals!$C$11:$C$260, MATCH($B2586, Meals!$B$11:$B$260, 0)), "")="", "", IFERROR(INDEX(Meals!$C$11:$C$260, MATCH($B2586, Meals!$B$11:$B$260, 0)), "")))</f>
        <v/>
      </c>
      <c r="K2586" s="4"/>
      <c r="L2586" s="72" t="str">
        <f t="shared" si="607"/>
        <v/>
      </c>
      <c r="M2586" s="73" t="str">
        <f t="shared" si="608"/>
        <v/>
      </c>
      <c r="N2586" s="4"/>
      <c r="O2586" s="78" t="str">
        <f t="shared" si="609"/>
        <v/>
      </c>
      <c r="P2586" s="79" t="str">
        <f t="shared" si="610"/>
        <v/>
      </c>
      <c r="Q2586" s="4"/>
      <c r="R2586" s="90" t="str">
        <f t="shared" si="611"/>
        <v/>
      </c>
      <c r="S2586" s="4"/>
      <c r="Y2586" s="18" t="str">
        <f t="shared" si="612"/>
        <v/>
      </c>
      <c r="AA2586" s="18" t="str">
        <f t="shared" si="603"/>
        <v/>
      </c>
      <c r="AB2586" s="18" t="str">
        <f t="shared" si="604"/>
        <v/>
      </c>
      <c r="AC2586" s="18" t="str">
        <f t="shared" si="613"/>
        <v/>
      </c>
      <c r="AD2586" s="18" t="str">
        <f t="shared" si="613"/>
        <v/>
      </c>
      <c r="AE2586" s="18" t="str">
        <f t="shared" si="614"/>
        <v/>
      </c>
      <c r="AG2586" s="95" t="str">
        <f>IF($C2586="", "", IF(IFERROR(INDEX(Ingredients!C$11:C$310, MATCH($C2586, Ingredients!$B$11:$B$310, 0)), "")="", "", IFERROR(INDEX(Ingredients!C$11:C$310, MATCH($C2586, Ingredients!$B$11:$B$310, 0)), "")))</f>
        <v/>
      </c>
      <c r="AH2586" s="105" t="str">
        <f>IF($C2586="", "", IF(IFERROR(INDEX(Ingredients!D$11:D$310, MATCH($C2586, Ingredients!$B$11:$B$310, 0)), "")="", "", IFERROR(INDEX(Ingredients!D$11:D$310, MATCH($C2586, Ingredients!$B$11:$B$310, 0)), "")))</f>
        <v/>
      </c>
      <c r="AI2586" s="106" t="str">
        <f>IF($C2586="", "", IF(IFERROR(INDEX(Ingredients!E$11:E$310, MATCH($C2586, Ingredients!$B$11:$B$310, 0)), "")="", "", IFERROR(INDEX(Ingredients!E$11:E$310, MATCH($C2586, Ingredients!$B$11:$B$310, 0)), "")))</f>
        <v/>
      </c>
      <c r="AJ2586" s="108" t="str">
        <f>IF($C2586="", "", IF(IFERROR(INDEX(Ingredients!F$11:F$310, MATCH($C2586, Ingredients!$B$11:$B$310, 0)), "")="", "", IFERROR(INDEX(Ingredients!F$11:F$310, MATCH($C2586, Ingredients!$B$11:$B$310, 0)), "")))</f>
        <v/>
      </c>
      <c r="AK2586" s="106" t="str">
        <f>IF($C2586="", "", IF(IFERROR(INDEX(Ingredients!G$11:G$310, MATCH($C2586, Ingredients!$B$11:$B$310, 0)), "")="", "", IFERROR(INDEX(Ingredients!G$11:G$310, MATCH($C2586, Ingredients!$B$11:$B$310, 0)), "")))</f>
        <v/>
      </c>
      <c r="AL2586" s="79" t="str">
        <f>IF($C2586="", "", IF(IFERROR(INDEX(Ingredients!H$11:H$310, MATCH($C2586, Ingredients!$B$11:$B$310, 0)), "")="", "", IFERROR(INDEX(Ingredients!H$11:H$310, MATCH($C2586, Ingredients!$B$11:$B$310, 0)), "")))</f>
        <v/>
      </c>
      <c r="AN2586" s="83" t="str">
        <f t="shared" si="605"/>
        <v/>
      </c>
      <c r="AP2586" s="114" t="str">
        <f t="shared" si="615"/>
        <v/>
      </c>
      <c r="AR2586" s="117" t="str">
        <f>IF($C2586="", "", IF(IFERROR(INDEX(Ingredients!$AI$11:$AI$310, MATCH($C2586, Ingredients!$B$11:$B$310, 0)), "")="", "", IFERROR(INDEX(Ingredients!$AI$11:$AI$310, MATCH($C2586, Ingredients!$B$11:$B$310, 0)), "")))</f>
        <v/>
      </c>
      <c r="AT2586" s="120" t="str">
        <f t="shared" si="616"/>
        <v/>
      </c>
      <c r="AV2586" s="90" t="str">
        <f t="shared" si="606"/>
        <v/>
      </c>
      <c r="AX2586" s="90" t="str">
        <f>IF($AV2586="", "", COUNTIF($AV$11:$AV$5010, "&lt;"&amp;$AV2586)+1+COUNTIF($AV$11:$AV2586, $AV2586)-1)</f>
        <v/>
      </c>
      <c r="AZ2586" s="111" t="str">
        <f>IF($B2586="", "", SUMIF('Shopping List'!$AV$11:$AV$25, $B2586, 'Shopping List'!$BN$11:$BN$25))</f>
        <v/>
      </c>
      <c r="BB2586" s="117" t="str">
        <f t="shared" si="617"/>
        <v/>
      </c>
    </row>
    <row r="2587" spans="1:54" x14ac:dyDescent="0.25">
      <c r="A2587" s="4"/>
      <c r="B2587" s="37"/>
      <c r="C2587" s="124"/>
      <c r="D2587" s="39"/>
      <c r="E2587" s="125"/>
      <c r="F2587" s="48"/>
      <c r="G2587" s="4"/>
      <c r="H2587" s="4"/>
      <c r="I2587" s="95" t="str">
        <f>IF($C2587="", "", IF(IFERROR(INDEX(Ingredients!$C$11:$C$310, MATCH($C2587, Ingredients!$B$11:$B$310, 0)), "")="", "", IFERROR(INDEX(Ingredients!$C$11:$C$310, MATCH($C2587, Ingredients!$B$11:$B$310, 0)), "")))</f>
        <v/>
      </c>
      <c r="J2587" s="73" t="str">
        <f>IF($B2587="", "", IF(IFERROR(INDEX(Meals!$C$11:$C$260, MATCH($B2587, Meals!$B$11:$B$260, 0)), "")="", "", IFERROR(INDEX(Meals!$C$11:$C$260, MATCH($B2587, Meals!$B$11:$B$260, 0)), "")))</f>
        <v/>
      </c>
      <c r="K2587" s="4"/>
      <c r="L2587" s="72" t="str">
        <f t="shared" si="607"/>
        <v/>
      </c>
      <c r="M2587" s="73" t="str">
        <f t="shared" si="608"/>
        <v/>
      </c>
      <c r="N2587" s="4"/>
      <c r="O2587" s="78" t="str">
        <f t="shared" si="609"/>
        <v/>
      </c>
      <c r="P2587" s="79" t="str">
        <f t="shared" si="610"/>
        <v/>
      </c>
      <c r="Q2587" s="4"/>
      <c r="R2587" s="90" t="str">
        <f t="shared" si="611"/>
        <v/>
      </c>
      <c r="S2587" s="4"/>
      <c r="Y2587" s="18" t="str">
        <f t="shared" si="612"/>
        <v/>
      </c>
      <c r="AA2587" s="18" t="str">
        <f t="shared" si="603"/>
        <v/>
      </c>
      <c r="AB2587" s="18" t="str">
        <f t="shared" si="604"/>
        <v/>
      </c>
      <c r="AC2587" s="18" t="str">
        <f t="shared" si="613"/>
        <v/>
      </c>
      <c r="AD2587" s="18" t="str">
        <f t="shared" si="613"/>
        <v/>
      </c>
      <c r="AE2587" s="18" t="str">
        <f t="shared" si="614"/>
        <v/>
      </c>
      <c r="AG2587" s="95" t="str">
        <f>IF($C2587="", "", IF(IFERROR(INDEX(Ingredients!C$11:C$310, MATCH($C2587, Ingredients!$B$11:$B$310, 0)), "")="", "", IFERROR(INDEX(Ingredients!C$11:C$310, MATCH($C2587, Ingredients!$B$11:$B$310, 0)), "")))</f>
        <v/>
      </c>
      <c r="AH2587" s="105" t="str">
        <f>IF($C2587="", "", IF(IFERROR(INDEX(Ingredients!D$11:D$310, MATCH($C2587, Ingredients!$B$11:$B$310, 0)), "")="", "", IFERROR(INDEX(Ingredients!D$11:D$310, MATCH($C2587, Ingredients!$B$11:$B$310, 0)), "")))</f>
        <v/>
      </c>
      <c r="AI2587" s="106" t="str">
        <f>IF($C2587="", "", IF(IFERROR(INDEX(Ingredients!E$11:E$310, MATCH($C2587, Ingredients!$B$11:$B$310, 0)), "")="", "", IFERROR(INDEX(Ingredients!E$11:E$310, MATCH($C2587, Ingredients!$B$11:$B$310, 0)), "")))</f>
        <v/>
      </c>
      <c r="AJ2587" s="108" t="str">
        <f>IF($C2587="", "", IF(IFERROR(INDEX(Ingredients!F$11:F$310, MATCH($C2587, Ingredients!$B$11:$B$310, 0)), "")="", "", IFERROR(INDEX(Ingredients!F$11:F$310, MATCH($C2587, Ingredients!$B$11:$B$310, 0)), "")))</f>
        <v/>
      </c>
      <c r="AK2587" s="106" t="str">
        <f>IF($C2587="", "", IF(IFERROR(INDEX(Ingredients!G$11:G$310, MATCH($C2587, Ingredients!$B$11:$B$310, 0)), "")="", "", IFERROR(INDEX(Ingredients!G$11:G$310, MATCH($C2587, Ingredients!$B$11:$B$310, 0)), "")))</f>
        <v/>
      </c>
      <c r="AL2587" s="79" t="str">
        <f>IF($C2587="", "", IF(IFERROR(INDEX(Ingredients!H$11:H$310, MATCH($C2587, Ingredients!$B$11:$B$310, 0)), "")="", "", IFERROR(INDEX(Ingredients!H$11:H$310, MATCH($C2587, Ingredients!$B$11:$B$310, 0)), "")))</f>
        <v/>
      </c>
      <c r="AN2587" s="83" t="str">
        <f t="shared" si="605"/>
        <v/>
      </c>
      <c r="AP2587" s="114" t="str">
        <f t="shared" si="615"/>
        <v/>
      </c>
      <c r="AR2587" s="117" t="str">
        <f>IF($C2587="", "", IF(IFERROR(INDEX(Ingredients!$AI$11:$AI$310, MATCH($C2587, Ingredients!$B$11:$B$310, 0)), "")="", "", IFERROR(INDEX(Ingredients!$AI$11:$AI$310, MATCH($C2587, Ingredients!$B$11:$B$310, 0)), "")))</f>
        <v/>
      </c>
      <c r="AT2587" s="120" t="str">
        <f t="shared" si="616"/>
        <v/>
      </c>
      <c r="AV2587" s="90" t="str">
        <f t="shared" si="606"/>
        <v/>
      </c>
      <c r="AX2587" s="90" t="str">
        <f>IF($AV2587="", "", COUNTIF($AV$11:$AV$5010, "&lt;"&amp;$AV2587)+1+COUNTIF($AV$11:$AV2587, $AV2587)-1)</f>
        <v/>
      </c>
      <c r="AZ2587" s="111" t="str">
        <f>IF($B2587="", "", SUMIF('Shopping List'!$AV$11:$AV$25, $B2587, 'Shopping List'!$BN$11:$BN$25))</f>
        <v/>
      </c>
      <c r="BB2587" s="117" t="str">
        <f t="shared" si="617"/>
        <v/>
      </c>
    </row>
    <row r="2588" spans="1:54" x14ac:dyDescent="0.25">
      <c r="A2588" s="4"/>
      <c r="B2588" s="37"/>
      <c r="C2588" s="124"/>
      <c r="D2588" s="39"/>
      <c r="E2588" s="125"/>
      <c r="F2588" s="48"/>
      <c r="G2588" s="4"/>
      <c r="H2588" s="4"/>
      <c r="I2588" s="95" t="str">
        <f>IF($C2588="", "", IF(IFERROR(INDEX(Ingredients!$C$11:$C$310, MATCH($C2588, Ingredients!$B$11:$B$310, 0)), "")="", "", IFERROR(INDEX(Ingredients!$C$11:$C$310, MATCH($C2588, Ingredients!$B$11:$B$310, 0)), "")))</f>
        <v/>
      </c>
      <c r="J2588" s="73" t="str">
        <f>IF($B2588="", "", IF(IFERROR(INDEX(Meals!$C$11:$C$260, MATCH($B2588, Meals!$B$11:$B$260, 0)), "")="", "", IFERROR(INDEX(Meals!$C$11:$C$260, MATCH($B2588, Meals!$B$11:$B$260, 0)), "")))</f>
        <v/>
      </c>
      <c r="K2588" s="4"/>
      <c r="L2588" s="72" t="str">
        <f t="shared" si="607"/>
        <v/>
      </c>
      <c r="M2588" s="73" t="str">
        <f t="shared" si="608"/>
        <v/>
      </c>
      <c r="N2588" s="4"/>
      <c r="O2588" s="78" t="str">
        <f t="shared" si="609"/>
        <v/>
      </c>
      <c r="P2588" s="79" t="str">
        <f t="shared" si="610"/>
        <v/>
      </c>
      <c r="Q2588" s="4"/>
      <c r="R2588" s="90" t="str">
        <f t="shared" si="611"/>
        <v/>
      </c>
      <c r="S2588" s="4"/>
      <c r="Y2588" s="18" t="str">
        <f t="shared" si="612"/>
        <v/>
      </c>
      <c r="AA2588" s="18" t="str">
        <f t="shared" si="603"/>
        <v/>
      </c>
      <c r="AB2588" s="18" t="str">
        <f t="shared" si="604"/>
        <v/>
      </c>
      <c r="AC2588" s="18" t="str">
        <f t="shared" si="613"/>
        <v/>
      </c>
      <c r="AD2588" s="18" t="str">
        <f t="shared" si="613"/>
        <v/>
      </c>
      <c r="AE2588" s="18" t="str">
        <f t="shared" si="614"/>
        <v/>
      </c>
      <c r="AG2588" s="95" t="str">
        <f>IF($C2588="", "", IF(IFERROR(INDEX(Ingredients!C$11:C$310, MATCH($C2588, Ingredients!$B$11:$B$310, 0)), "")="", "", IFERROR(INDEX(Ingredients!C$11:C$310, MATCH($C2588, Ingredients!$B$11:$B$310, 0)), "")))</f>
        <v/>
      </c>
      <c r="AH2588" s="105" t="str">
        <f>IF($C2588="", "", IF(IFERROR(INDEX(Ingredients!D$11:D$310, MATCH($C2588, Ingredients!$B$11:$B$310, 0)), "")="", "", IFERROR(INDEX(Ingredients!D$11:D$310, MATCH($C2588, Ingredients!$B$11:$B$310, 0)), "")))</f>
        <v/>
      </c>
      <c r="AI2588" s="106" t="str">
        <f>IF($C2588="", "", IF(IFERROR(INDEX(Ingredients!E$11:E$310, MATCH($C2588, Ingredients!$B$11:$B$310, 0)), "")="", "", IFERROR(INDEX(Ingredients!E$11:E$310, MATCH($C2588, Ingredients!$B$11:$B$310, 0)), "")))</f>
        <v/>
      </c>
      <c r="AJ2588" s="108" t="str">
        <f>IF($C2588="", "", IF(IFERROR(INDEX(Ingredients!F$11:F$310, MATCH($C2588, Ingredients!$B$11:$B$310, 0)), "")="", "", IFERROR(INDEX(Ingredients!F$11:F$310, MATCH($C2588, Ingredients!$B$11:$B$310, 0)), "")))</f>
        <v/>
      </c>
      <c r="AK2588" s="106" t="str">
        <f>IF($C2588="", "", IF(IFERROR(INDEX(Ingredients!G$11:G$310, MATCH($C2588, Ingredients!$B$11:$B$310, 0)), "")="", "", IFERROR(INDEX(Ingredients!G$11:G$310, MATCH($C2588, Ingredients!$B$11:$B$310, 0)), "")))</f>
        <v/>
      </c>
      <c r="AL2588" s="79" t="str">
        <f>IF($C2588="", "", IF(IFERROR(INDEX(Ingredients!H$11:H$310, MATCH($C2588, Ingredients!$B$11:$B$310, 0)), "")="", "", IFERROR(INDEX(Ingredients!H$11:H$310, MATCH($C2588, Ingredients!$B$11:$B$310, 0)), "")))</f>
        <v/>
      </c>
      <c r="AN2588" s="83" t="str">
        <f t="shared" si="605"/>
        <v/>
      </c>
      <c r="AP2588" s="114" t="str">
        <f t="shared" si="615"/>
        <v/>
      </c>
      <c r="AR2588" s="117" t="str">
        <f>IF($C2588="", "", IF(IFERROR(INDEX(Ingredients!$AI$11:$AI$310, MATCH($C2588, Ingredients!$B$11:$B$310, 0)), "")="", "", IFERROR(INDEX(Ingredients!$AI$11:$AI$310, MATCH($C2588, Ingredients!$B$11:$B$310, 0)), "")))</f>
        <v/>
      </c>
      <c r="AT2588" s="120" t="str">
        <f t="shared" si="616"/>
        <v/>
      </c>
      <c r="AV2588" s="90" t="str">
        <f t="shared" si="606"/>
        <v/>
      </c>
      <c r="AX2588" s="90" t="str">
        <f>IF($AV2588="", "", COUNTIF($AV$11:$AV$5010, "&lt;"&amp;$AV2588)+1+COUNTIF($AV$11:$AV2588, $AV2588)-1)</f>
        <v/>
      </c>
      <c r="AZ2588" s="111" t="str">
        <f>IF($B2588="", "", SUMIF('Shopping List'!$AV$11:$AV$25, $B2588, 'Shopping List'!$BN$11:$BN$25))</f>
        <v/>
      </c>
      <c r="BB2588" s="117" t="str">
        <f t="shared" si="617"/>
        <v/>
      </c>
    </row>
    <row r="2589" spans="1:54" x14ac:dyDescent="0.25">
      <c r="A2589" s="4"/>
      <c r="B2589" s="37"/>
      <c r="C2589" s="124"/>
      <c r="D2589" s="39"/>
      <c r="E2589" s="125"/>
      <c r="F2589" s="48"/>
      <c r="G2589" s="4"/>
      <c r="H2589" s="4"/>
      <c r="I2589" s="95" t="str">
        <f>IF($C2589="", "", IF(IFERROR(INDEX(Ingredients!$C$11:$C$310, MATCH($C2589, Ingredients!$B$11:$B$310, 0)), "")="", "", IFERROR(INDEX(Ingredients!$C$11:$C$310, MATCH($C2589, Ingredients!$B$11:$B$310, 0)), "")))</f>
        <v/>
      </c>
      <c r="J2589" s="73" t="str">
        <f>IF($B2589="", "", IF(IFERROR(INDEX(Meals!$C$11:$C$260, MATCH($B2589, Meals!$B$11:$B$260, 0)), "")="", "", IFERROR(INDEX(Meals!$C$11:$C$260, MATCH($B2589, Meals!$B$11:$B$260, 0)), "")))</f>
        <v/>
      </c>
      <c r="K2589" s="4"/>
      <c r="L2589" s="72" t="str">
        <f t="shared" si="607"/>
        <v/>
      </c>
      <c r="M2589" s="73" t="str">
        <f t="shared" si="608"/>
        <v/>
      </c>
      <c r="N2589" s="4"/>
      <c r="O2589" s="78" t="str">
        <f t="shared" si="609"/>
        <v/>
      </c>
      <c r="P2589" s="79" t="str">
        <f t="shared" si="610"/>
        <v/>
      </c>
      <c r="Q2589" s="4"/>
      <c r="R2589" s="90" t="str">
        <f t="shared" si="611"/>
        <v/>
      </c>
      <c r="S2589" s="4"/>
      <c r="Y2589" s="18" t="str">
        <f t="shared" si="612"/>
        <v/>
      </c>
      <c r="AA2589" s="18" t="str">
        <f t="shared" si="603"/>
        <v/>
      </c>
      <c r="AB2589" s="18" t="str">
        <f t="shared" si="604"/>
        <v/>
      </c>
      <c r="AC2589" s="18" t="str">
        <f t="shared" si="613"/>
        <v/>
      </c>
      <c r="AD2589" s="18" t="str">
        <f t="shared" si="613"/>
        <v/>
      </c>
      <c r="AE2589" s="18" t="str">
        <f t="shared" si="614"/>
        <v/>
      </c>
      <c r="AG2589" s="95" t="str">
        <f>IF($C2589="", "", IF(IFERROR(INDEX(Ingredients!C$11:C$310, MATCH($C2589, Ingredients!$B$11:$B$310, 0)), "")="", "", IFERROR(INDEX(Ingredients!C$11:C$310, MATCH($C2589, Ingredients!$B$11:$B$310, 0)), "")))</f>
        <v/>
      </c>
      <c r="AH2589" s="105" t="str">
        <f>IF($C2589="", "", IF(IFERROR(INDEX(Ingredients!D$11:D$310, MATCH($C2589, Ingredients!$B$11:$B$310, 0)), "")="", "", IFERROR(INDEX(Ingredients!D$11:D$310, MATCH($C2589, Ingredients!$B$11:$B$310, 0)), "")))</f>
        <v/>
      </c>
      <c r="AI2589" s="106" t="str">
        <f>IF($C2589="", "", IF(IFERROR(INDEX(Ingredients!E$11:E$310, MATCH($C2589, Ingredients!$B$11:$B$310, 0)), "")="", "", IFERROR(INDEX(Ingredients!E$11:E$310, MATCH($C2589, Ingredients!$B$11:$B$310, 0)), "")))</f>
        <v/>
      </c>
      <c r="AJ2589" s="108" t="str">
        <f>IF($C2589="", "", IF(IFERROR(INDEX(Ingredients!F$11:F$310, MATCH($C2589, Ingredients!$B$11:$B$310, 0)), "")="", "", IFERROR(INDEX(Ingredients!F$11:F$310, MATCH($C2589, Ingredients!$B$11:$B$310, 0)), "")))</f>
        <v/>
      </c>
      <c r="AK2589" s="106" t="str">
        <f>IF($C2589="", "", IF(IFERROR(INDEX(Ingredients!G$11:G$310, MATCH($C2589, Ingredients!$B$11:$B$310, 0)), "")="", "", IFERROR(INDEX(Ingredients!G$11:G$310, MATCH($C2589, Ingredients!$B$11:$B$310, 0)), "")))</f>
        <v/>
      </c>
      <c r="AL2589" s="79" t="str">
        <f>IF($C2589="", "", IF(IFERROR(INDEX(Ingredients!H$11:H$310, MATCH($C2589, Ingredients!$B$11:$B$310, 0)), "")="", "", IFERROR(INDEX(Ingredients!H$11:H$310, MATCH($C2589, Ingredients!$B$11:$B$310, 0)), "")))</f>
        <v/>
      </c>
      <c r="AN2589" s="83" t="str">
        <f t="shared" si="605"/>
        <v/>
      </c>
      <c r="AP2589" s="114" t="str">
        <f t="shared" si="615"/>
        <v/>
      </c>
      <c r="AR2589" s="117" t="str">
        <f>IF($C2589="", "", IF(IFERROR(INDEX(Ingredients!$AI$11:$AI$310, MATCH($C2589, Ingredients!$B$11:$B$310, 0)), "")="", "", IFERROR(INDEX(Ingredients!$AI$11:$AI$310, MATCH($C2589, Ingredients!$B$11:$B$310, 0)), "")))</f>
        <v/>
      </c>
      <c r="AT2589" s="120" t="str">
        <f t="shared" si="616"/>
        <v/>
      </c>
      <c r="AV2589" s="90" t="str">
        <f t="shared" si="606"/>
        <v/>
      </c>
      <c r="AX2589" s="90" t="str">
        <f>IF($AV2589="", "", COUNTIF($AV$11:$AV$5010, "&lt;"&amp;$AV2589)+1+COUNTIF($AV$11:$AV2589, $AV2589)-1)</f>
        <v/>
      </c>
      <c r="AZ2589" s="111" t="str">
        <f>IF($B2589="", "", SUMIF('Shopping List'!$AV$11:$AV$25, $B2589, 'Shopping List'!$BN$11:$BN$25))</f>
        <v/>
      </c>
      <c r="BB2589" s="117" t="str">
        <f t="shared" si="617"/>
        <v/>
      </c>
    </row>
    <row r="2590" spans="1:54" x14ac:dyDescent="0.25">
      <c r="A2590" s="4"/>
      <c r="B2590" s="37"/>
      <c r="C2590" s="124"/>
      <c r="D2590" s="39"/>
      <c r="E2590" s="125"/>
      <c r="F2590" s="48"/>
      <c r="G2590" s="4"/>
      <c r="H2590" s="4"/>
      <c r="I2590" s="95" t="str">
        <f>IF($C2590="", "", IF(IFERROR(INDEX(Ingredients!$C$11:$C$310, MATCH($C2590, Ingredients!$B$11:$B$310, 0)), "")="", "", IFERROR(INDEX(Ingredients!$C$11:$C$310, MATCH($C2590, Ingredients!$B$11:$B$310, 0)), "")))</f>
        <v/>
      </c>
      <c r="J2590" s="73" t="str">
        <f>IF($B2590="", "", IF(IFERROR(INDEX(Meals!$C$11:$C$260, MATCH($B2590, Meals!$B$11:$B$260, 0)), "")="", "", IFERROR(INDEX(Meals!$C$11:$C$260, MATCH($B2590, Meals!$B$11:$B$260, 0)), "")))</f>
        <v/>
      </c>
      <c r="K2590" s="4"/>
      <c r="L2590" s="72" t="str">
        <f t="shared" si="607"/>
        <v/>
      </c>
      <c r="M2590" s="73" t="str">
        <f t="shared" si="608"/>
        <v/>
      </c>
      <c r="N2590" s="4"/>
      <c r="O2590" s="78" t="str">
        <f t="shared" si="609"/>
        <v/>
      </c>
      <c r="P2590" s="79" t="str">
        <f t="shared" si="610"/>
        <v/>
      </c>
      <c r="Q2590" s="4"/>
      <c r="R2590" s="90" t="str">
        <f t="shared" si="611"/>
        <v/>
      </c>
      <c r="S2590" s="4"/>
      <c r="Y2590" s="18" t="str">
        <f t="shared" si="612"/>
        <v/>
      </c>
      <c r="AA2590" s="18" t="str">
        <f t="shared" si="603"/>
        <v/>
      </c>
      <c r="AB2590" s="18" t="str">
        <f t="shared" si="604"/>
        <v/>
      </c>
      <c r="AC2590" s="18" t="str">
        <f t="shared" si="613"/>
        <v/>
      </c>
      <c r="AD2590" s="18" t="str">
        <f t="shared" si="613"/>
        <v/>
      </c>
      <c r="AE2590" s="18" t="str">
        <f t="shared" si="614"/>
        <v/>
      </c>
      <c r="AG2590" s="95" t="str">
        <f>IF($C2590="", "", IF(IFERROR(INDEX(Ingredients!C$11:C$310, MATCH($C2590, Ingredients!$B$11:$B$310, 0)), "")="", "", IFERROR(INDEX(Ingredients!C$11:C$310, MATCH($C2590, Ingredients!$B$11:$B$310, 0)), "")))</f>
        <v/>
      </c>
      <c r="AH2590" s="105" t="str">
        <f>IF($C2590="", "", IF(IFERROR(INDEX(Ingredients!D$11:D$310, MATCH($C2590, Ingredients!$B$11:$B$310, 0)), "")="", "", IFERROR(INDEX(Ingredients!D$11:D$310, MATCH($C2590, Ingredients!$B$11:$B$310, 0)), "")))</f>
        <v/>
      </c>
      <c r="AI2590" s="106" t="str">
        <f>IF($C2590="", "", IF(IFERROR(INDEX(Ingredients!E$11:E$310, MATCH($C2590, Ingredients!$B$11:$B$310, 0)), "")="", "", IFERROR(INDEX(Ingredients!E$11:E$310, MATCH($C2590, Ingredients!$B$11:$B$310, 0)), "")))</f>
        <v/>
      </c>
      <c r="AJ2590" s="108" t="str">
        <f>IF($C2590="", "", IF(IFERROR(INDEX(Ingredients!F$11:F$310, MATCH($C2590, Ingredients!$B$11:$B$310, 0)), "")="", "", IFERROR(INDEX(Ingredients!F$11:F$310, MATCH($C2590, Ingredients!$B$11:$B$310, 0)), "")))</f>
        <v/>
      </c>
      <c r="AK2590" s="106" t="str">
        <f>IF($C2590="", "", IF(IFERROR(INDEX(Ingredients!G$11:G$310, MATCH($C2590, Ingredients!$B$11:$B$310, 0)), "")="", "", IFERROR(INDEX(Ingredients!G$11:G$310, MATCH($C2590, Ingredients!$B$11:$B$310, 0)), "")))</f>
        <v/>
      </c>
      <c r="AL2590" s="79" t="str">
        <f>IF($C2590="", "", IF(IFERROR(INDEX(Ingredients!H$11:H$310, MATCH($C2590, Ingredients!$B$11:$B$310, 0)), "")="", "", IFERROR(INDEX(Ingredients!H$11:H$310, MATCH($C2590, Ingredients!$B$11:$B$310, 0)), "")))</f>
        <v/>
      </c>
      <c r="AN2590" s="83" t="str">
        <f t="shared" si="605"/>
        <v/>
      </c>
      <c r="AP2590" s="114" t="str">
        <f t="shared" si="615"/>
        <v/>
      </c>
      <c r="AR2590" s="117" t="str">
        <f>IF($C2590="", "", IF(IFERROR(INDEX(Ingredients!$AI$11:$AI$310, MATCH($C2590, Ingredients!$B$11:$B$310, 0)), "")="", "", IFERROR(INDEX(Ingredients!$AI$11:$AI$310, MATCH($C2590, Ingredients!$B$11:$B$310, 0)), "")))</f>
        <v/>
      </c>
      <c r="AT2590" s="120" t="str">
        <f t="shared" si="616"/>
        <v/>
      </c>
      <c r="AV2590" s="90" t="str">
        <f t="shared" si="606"/>
        <v/>
      </c>
      <c r="AX2590" s="90" t="str">
        <f>IF($AV2590="", "", COUNTIF($AV$11:$AV$5010, "&lt;"&amp;$AV2590)+1+COUNTIF($AV$11:$AV2590, $AV2590)-1)</f>
        <v/>
      </c>
      <c r="AZ2590" s="111" t="str">
        <f>IF($B2590="", "", SUMIF('Shopping List'!$AV$11:$AV$25, $B2590, 'Shopping List'!$BN$11:$BN$25))</f>
        <v/>
      </c>
      <c r="BB2590" s="117" t="str">
        <f t="shared" si="617"/>
        <v/>
      </c>
    </row>
    <row r="2591" spans="1:54" x14ac:dyDescent="0.25">
      <c r="A2591" s="4"/>
      <c r="B2591" s="37"/>
      <c r="C2591" s="124"/>
      <c r="D2591" s="39"/>
      <c r="E2591" s="125"/>
      <c r="F2591" s="48"/>
      <c r="G2591" s="4"/>
      <c r="H2591" s="4"/>
      <c r="I2591" s="95" t="str">
        <f>IF($C2591="", "", IF(IFERROR(INDEX(Ingredients!$C$11:$C$310, MATCH($C2591, Ingredients!$B$11:$B$310, 0)), "")="", "", IFERROR(INDEX(Ingredients!$C$11:$C$310, MATCH($C2591, Ingredients!$B$11:$B$310, 0)), "")))</f>
        <v/>
      </c>
      <c r="J2591" s="73" t="str">
        <f>IF($B2591="", "", IF(IFERROR(INDEX(Meals!$C$11:$C$260, MATCH($B2591, Meals!$B$11:$B$260, 0)), "")="", "", IFERROR(INDEX(Meals!$C$11:$C$260, MATCH($B2591, Meals!$B$11:$B$260, 0)), "")))</f>
        <v/>
      </c>
      <c r="K2591" s="4"/>
      <c r="L2591" s="72" t="str">
        <f t="shared" si="607"/>
        <v/>
      </c>
      <c r="M2591" s="73" t="str">
        <f t="shared" si="608"/>
        <v/>
      </c>
      <c r="N2591" s="4"/>
      <c r="O2591" s="78" t="str">
        <f t="shared" si="609"/>
        <v/>
      </c>
      <c r="P2591" s="79" t="str">
        <f t="shared" si="610"/>
        <v/>
      </c>
      <c r="Q2591" s="4"/>
      <c r="R2591" s="90" t="str">
        <f t="shared" si="611"/>
        <v/>
      </c>
      <c r="S2591" s="4"/>
      <c r="Y2591" s="18" t="str">
        <f t="shared" si="612"/>
        <v/>
      </c>
      <c r="AA2591" s="18" t="str">
        <f t="shared" si="603"/>
        <v/>
      </c>
      <c r="AB2591" s="18" t="str">
        <f t="shared" si="604"/>
        <v/>
      </c>
      <c r="AC2591" s="18" t="str">
        <f t="shared" si="613"/>
        <v/>
      </c>
      <c r="AD2591" s="18" t="str">
        <f t="shared" si="613"/>
        <v/>
      </c>
      <c r="AE2591" s="18" t="str">
        <f t="shared" si="614"/>
        <v/>
      </c>
      <c r="AG2591" s="95" t="str">
        <f>IF($C2591="", "", IF(IFERROR(INDEX(Ingredients!C$11:C$310, MATCH($C2591, Ingredients!$B$11:$B$310, 0)), "")="", "", IFERROR(INDEX(Ingredients!C$11:C$310, MATCH($C2591, Ingredients!$B$11:$B$310, 0)), "")))</f>
        <v/>
      </c>
      <c r="AH2591" s="105" t="str">
        <f>IF($C2591="", "", IF(IFERROR(INDEX(Ingredients!D$11:D$310, MATCH($C2591, Ingredients!$B$11:$B$310, 0)), "")="", "", IFERROR(INDEX(Ingredients!D$11:D$310, MATCH($C2591, Ingredients!$B$11:$B$310, 0)), "")))</f>
        <v/>
      </c>
      <c r="AI2591" s="106" t="str">
        <f>IF($C2591="", "", IF(IFERROR(INDEX(Ingredients!E$11:E$310, MATCH($C2591, Ingredients!$B$11:$B$310, 0)), "")="", "", IFERROR(INDEX(Ingredients!E$11:E$310, MATCH($C2591, Ingredients!$B$11:$B$310, 0)), "")))</f>
        <v/>
      </c>
      <c r="AJ2591" s="108" t="str">
        <f>IF($C2591="", "", IF(IFERROR(INDEX(Ingredients!F$11:F$310, MATCH($C2591, Ingredients!$B$11:$B$310, 0)), "")="", "", IFERROR(INDEX(Ingredients!F$11:F$310, MATCH($C2591, Ingredients!$B$11:$B$310, 0)), "")))</f>
        <v/>
      </c>
      <c r="AK2591" s="106" t="str">
        <f>IF($C2591="", "", IF(IFERROR(INDEX(Ingredients!G$11:G$310, MATCH($C2591, Ingredients!$B$11:$B$310, 0)), "")="", "", IFERROR(INDEX(Ingredients!G$11:G$310, MATCH($C2591, Ingredients!$B$11:$B$310, 0)), "")))</f>
        <v/>
      </c>
      <c r="AL2591" s="79" t="str">
        <f>IF($C2591="", "", IF(IFERROR(INDEX(Ingredients!H$11:H$310, MATCH($C2591, Ingredients!$B$11:$B$310, 0)), "")="", "", IFERROR(INDEX(Ingredients!H$11:H$310, MATCH($C2591, Ingredients!$B$11:$B$310, 0)), "")))</f>
        <v/>
      </c>
      <c r="AN2591" s="83" t="str">
        <f t="shared" si="605"/>
        <v/>
      </c>
      <c r="AP2591" s="114" t="str">
        <f t="shared" si="615"/>
        <v/>
      </c>
      <c r="AR2591" s="117" t="str">
        <f>IF($C2591="", "", IF(IFERROR(INDEX(Ingredients!$AI$11:$AI$310, MATCH($C2591, Ingredients!$B$11:$B$310, 0)), "")="", "", IFERROR(INDEX(Ingredients!$AI$11:$AI$310, MATCH($C2591, Ingredients!$B$11:$B$310, 0)), "")))</f>
        <v/>
      </c>
      <c r="AT2591" s="120" t="str">
        <f t="shared" si="616"/>
        <v/>
      </c>
      <c r="AV2591" s="90" t="str">
        <f t="shared" si="606"/>
        <v/>
      </c>
      <c r="AX2591" s="90" t="str">
        <f>IF($AV2591="", "", COUNTIF($AV$11:$AV$5010, "&lt;"&amp;$AV2591)+1+COUNTIF($AV$11:$AV2591, $AV2591)-1)</f>
        <v/>
      </c>
      <c r="AZ2591" s="111" t="str">
        <f>IF($B2591="", "", SUMIF('Shopping List'!$AV$11:$AV$25, $B2591, 'Shopping List'!$BN$11:$BN$25))</f>
        <v/>
      </c>
      <c r="BB2591" s="117" t="str">
        <f t="shared" si="617"/>
        <v/>
      </c>
    </row>
    <row r="2592" spans="1:54" x14ac:dyDescent="0.25">
      <c r="A2592" s="4"/>
      <c r="B2592" s="37"/>
      <c r="C2592" s="124"/>
      <c r="D2592" s="39"/>
      <c r="E2592" s="125"/>
      <c r="F2592" s="48"/>
      <c r="G2592" s="4"/>
      <c r="H2592" s="4"/>
      <c r="I2592" s="95" t="str">
        <f>IF($C2592="", "", IF(IFERROR(INDEX(Ingredients!$C$11:$C$310, MATCH($C2592, Ingredients!$B$11:$B$310, 0)), "")="", "", IFERROR(INDEX(Ingredients!$C$11:$C$310, MATCH($C2592, Ingredients!$B$11:$B$310, 0)), "")))</f>
        <v/>
      </c>
      <c r="J2592" s="73" t="str">
        <f>IF($B2592="", "", IF(IFERROR(INDEX(Meals!$C$11:$C$260, MATCH($B2592, Meals!$B$11:$B$260, 0)), "")="", "", IFERROR(INDEX(Meals!$C$11:$C$260, MATCH($B2592, Meals!$B$11:$B$260, 0)), "")))</f>
        <v/>
      </c>
      <c r="K2592" s="4"/>
      <c r="L2592" s="72" t="str">
        <f t="shared" si="607"/>
        <v/>
      </c>
      <c r="M2592" s="73" t="str">
        <f t="shared" si="608"/>
        <v/>
      </c>
      <c r="N2592" s="4"/>
      <c r="O2592" s="78" t="str">
        <f t="shared" si="609"/>
        <v/>
      </c>
      <c r="P2592" s="79" t="str">
        <f t="shared" si="610"/>
        <v/>
      </c>
      <c r="Q2592" s="4"/>
      <c r="R2592" s="90" t="str">
        <f t="shared" si="611"/>
        <v/>
      </c>
      <c r="S2592" s="4"/>
      <c r="Y2592" s="18" t="str">
        <f t="shared" si="612"/>
        <v/>
      </c>
      <c r="AA2592" s="18" t="str">
        <f t="shared" si="603"/>
        <v/>
      </c>
      <c r="AB2592" s="18" t="str">
        <f t="shared" si="604"/>
        <v/>
      </c>
      <c r="AC2592" s="18" t="str">
        <f t="shared" si="613"/>
        <v/>
      </c>
      <c r="AD2592" s="18" t="str">
        <f t="shared" si="613"/>
        <v/>
      </c>
      <c r="AE2592" s="18" t="str">
        <f t="shared" si="614"/>
        <v/>
      </c>
      <c r="AG2592" s="95" t="str">
        <f>IF($C2592="", "", IF(IFERROR(INDEX(Ingredients!C$11:C$310, MATCH($C2592, Ingredients!$B$11:$B$310, 0)), "")="", "", IFERROR(INDEX(Ingredients!C$11:C$310, MATCH($C2592, Ingredients!$B$11:$B$310, 0)), "")))</f>
        <v/>
      </c>
      <c r="AH2592" s="105" t="str">
        <f>IF($C2592="", "", IF(IFERROR(INDEX(Ingredients!D$11:D$310, MATCH($C2592, Ingredients!$B$11:$B$310, 0)), "")="", "", IFERROR(INDEX(Ingredients!D$11:D$310, MATCH($C2592, Ingredients!$B$11:$B$310, 0)), "")))</f>
        <v/>
      </c>
      <c r="AI2592" s="106" t="str">
        <f>IF($C2592="", "", IF(IFERROR(INDEX(Ingredients!E$11:E$310, MATCH($C2592, Ingredients!$B$11:$B$310, 0)), "")="", "", IFERROR(INDEX(Ingredients!E$11:E$310, MATCH($C2592, Ingredients!$B$11:$B$310, 0)), "")))</f>
        <v/>
      </c>
      <c r="AJ2592" s="108" t="str">
        <f>IF($C2592="", "", IF(IFERROR(INDEX(Ingredients!F$11:F$310, MATCH($C2592, Ingredients!$B$11:$B$310, 0)), "")="", "", IFERROR(INDEX(Ingredients!F$11:F$310, MATCH($C2592, Ingredients!$B$11:$B$310, 0)), "")))</f>
        <v/>
      </c>
      <c r="AK2592" s="106" t="str">
        <f>IF($C2592="", "", IF(IFERROR(INDEX(Ingredients!G$11:G$310, MATCH($C2592, Ingredients!$B$11:$B$310, 0)), "")="", "", IFERROR(INDEX(Ingredients!G$11:G$310, MATCH($C2592, Ingredients!$B$11:$B$310, 0)), "")))</f>
        <v/>
      </c>
      <c r="AL2592" s="79" t="str">
        <f>IF($C2592="", "", IF(IFERROR(INDEX(Ingredients!H$11:H$310, MATCH($C2592, Ingredients!$B$11:$B$310, 0)), "")="", "", IFERROR(INDEX(Ingredients!H$11:H$310, MATCH($C2592, Ingredients!$B$11:$B$310, 0)), "")))</f>
        <v/>
      </c>
      <c r="AN2592" s="83" t="str">
        <f t="shared" si="605"/>
        <v/>
      </c>
      <c r="AP2592" s="114" t="str">
        <f t="shared" si="615"/>
        <v/>
      </c>
      <c r="AR2592" s="117" t="str">
        <f>IF($C2592="", "", IF(IFERROR(INDEX(Ingredients!$AI$11:$AI$310, MATCH($C2592, Ingredients!$B$11:$B$310, 0)), "")="", "", IFERROR(INDEX(Ingredients!$AI$11:$AI$310, MATCH($C2592, Ingredients!$B$11:$B$310, 0)), "")))</f>
        <v/>
      </c>
      <c r="AT2592" s="120" t="str">
        <f t="shared" si="616"/>
        <v/>
      </c>
      <c r="AV2592" s="90" t="str">
        <f t="shared" si="606"/>
        <v/>
      </c>
      <c r="AX2592" s="90" t="str">
        <f>IF($AV2592="", "", COUNTIF($AV$11:$AV$5010, "&lt;"&amp;$AV2592)+1+COUNTIF($AV$11:$AV2592, $AV2592)-1)</f>
        <v/>
      </c>
      <c r="AZ2592" s="111" t="str">
        <f>IF($B2592="", "", SUMIF('Shopping List'!$AV$11:$AV$25, $B2592, 'Shopping List'!$BN$11:$BN$25))</f>
        <v/>
      </c>
      <c r="BB2592" s="117" t="str">
        <f t="shared" si="617"/>
        <v/>
      </c>
    </row>
    <row r="2593" spans="1:54" x14ac:dyDescent="0.25">
      <c r="A2593" s="4"/>
      <c r="B2593" s="37"/>
      <c r="C2593" s="124"/>
      <c r="D2593" s="39"/>
      <c r="E2593" s="125"/>
      <c r="F2593" s="48"/>
      <c r="G2593" s="4"/>
      <c r="H2593" s="4"/>
      <c r="I2593" s="95" t="str">
        <f>IF($C2593="", "", IF(IFERROR(INDEX(Ingredients!$C$11:$C$310, MATCH($C2593, Ingredients!$B$11:$B$310, 0)), "")="", "", IFERROR(INDEX(Ingredients!$C$11:$C$310, MATCH($C2593, Ingredients!$B$11:$B$310, 0)), "")))</f>
        <v/>
      </c>
      <c r="J2593" s="73" t="str">
        <f>IF($B2593="", "", IF(IFERROR(INDEX(Meals!$C$11:$C$260, MATCH($B2593, Meals!$B$11:$B$260, 0)), "")="", "", IFERROR(INDEX(Meals!$C$11:$C$260, MATCH($B2593, Meals!$B$11:$B$260, 0)), "")))</f>
        <v/>
      </c>
      <c r="K2593" s="4"/>
      <c r="L2593" s="72" t="str">
        <f t="shared" si="607"/>
        <v/>
      </c>
      <c r="M2593" s="73" t="str">
        <f t="shared" si="608"/>
        <v/>
      </c>
      <c r="N2593" s="4"/>
      <c r="O2593" s="78" t="str">
        <f t="shared" si="609"/>
        <v/>
      </c>
      <c r="P2593" s="79" t="str">
        <f t="shared" si="610"/>
        <v/>
      </c>
      <c r="Q2593" s="4"/>
      <c r="R2593" s="90" t="str">
        <f t="shared" si="611"/>
        <v/>
      </c>
      <c r="S2593" s="4"/>
      <c r="Y2593" s="18" t="str">
        <f t="shared" si="612"/>
        <v/>
      </c>
      <c r="AA2593" s="18" t="str">
        <f t="shared" si="603"/>
        <v/>
      </c>
      <c r="AB2593" s="18" t="str">
        <f t="shared" si="604"/>
        <v/>
      </c>
      <c r="AC2593" s="18" t="str">
        <f t="shared" si="613"/>
        <v/>
      </c>
      <c r="AD2593" s="18" t="str">
        <f t="shared" si="613"/>
        <v/>
      </c>
      <c r="AE2593" s="18" t="str">
        <f t="shared" si="614"/>
        <v/>
      </c>
      <c r="AG2593" s="95" t="str">
        <f>IF($C2593="", "", IF(IFERROR(INDEX(Ingredients!C$11:C$310, MATCH($C2593, Ingredients!$B$11:$B$310, 0)), "")="", "", IFERROR(INDEX(Ingredients!C$11:C$310, MATCH($C2593, Ingredients!$B$11:$B$310, 0)), "")))</f>
        <v/>
      </c>
      <c r="AH2593" s="105" t="str">
        <f>IF($C2593="", "", IF(IFERROR(INDEX(Ingredients!D$11:D$310, MATCH($C2593, Ingredients!$B$11:$B$310, 0)), "")="", "", IFERROR(INDEX(Ingredients!D$11:D$310, MATCH($C2593, Ingredients!$B$11:$B$310, 0)), "")))</f>
        <v/>
      </c>
      <c r="AI2593" s="106" t="str">
        <f>IF($C2593="", "", IF(IFERROR(INDEX(Ingredients!E$11:E$310, MATCH($C2593, Ingredients!$B$11:$B$310, 0)), "")="", "", IFERROR(INDEX(Ingredients!E$11:E$310, MATCH($C2593, Ingredients!$B$11:$B$310, 0)), "")))</f>
        <v/>
      </c>
      <c r="AJ2593" s="108" t="str">
        <f>IF($C2593="", "", IF(IFERROR(INDEX(Ingredients!F$11:F$310, MATCH($C2593, Ingredients!$B$11:$B$310, 0)), "")="", "", IFERROR(INDEX(Ingredients!F$11:F$310, MATCH($C2593, Ingredients!$B$11:$B$310, 0)), "")))</f>
        <v/>
      </c>
      <c r="AK2593" s="106" t="str">
        <f>IF($C2593="", "", IF(IFERROR(INDEX(Ingredients!G$11:G$310, MATCH($C2593, Ingredients!$B$11:$B$310, 0)), "")="", "", IFERROR(INDEX(Ingredients!G$11:G$310, MATCH($C2593, Ingredients!$B$11:$B$310, 0)), "")))</f>
        <v/>
      </c>
      <c r="AL2593" s="79" t="str">
        <f>IF($C2593="", "", IF(IFERROR(INDEX(Ingredients!H$11:H$310, MATCH($C2593, Ingredients!$B$11:$B$310, 0)), "")="", "", IFERROR(INDEX(Ingredients!H$11:H$310, MATCH($C2593, Ingredients!$B$11:$B$310, 0)), "")))</f>
        <v/>
      </c>
      <c r="AN2593" s="83" t="str">
        <f t="shared" si="605"/>
        <v/>
      </c>
      <c r="AP2593" s="114" t="str">
        <f t="shared" si="615"/>
        <v/>
      </c>
      <c r="AR2593" s="117" t="str">
        <f>IF($C2593="", "", IF(IFERROR(INDEX(Ingredients!$AI$11:$AI$310, MATCH($C2593, Ingredients!$B$11:$B$310, 0)), "")="", "", IFERROR(INDEX(Ingredients!$AI$11:$AI$310, MATCH($C2593, Ingredients!$B$11:$B$310, 0)), "")))</f>
        <v/>
      </c>
      <c r="AT2593" s="120" t="str">
        <f t="shared" si="616"/>
        <v/>
      </c>
      <c r="AV2593" s="90" t="str">
        <f t="shared" si="606"/>
        <v/>
      </c>
      <c r="AX2593" s="90" t="str">
        <f>IF($AV2593="", "", COUNTIF($AV$11:$AV$5010, "&lt;"&amp;$AV2593)+1+COUNTIF($AV$11:$AV2593, $AV2593)-1)</f>
        <v/>
      </c>
      <c r="AZ2593" s="111" t="str">
        <f>IF($B2593="", "", SUMIF('Shopping List'!$AV$11:$AV$25, $B2593, 'Shopping List'!$BN$11:$BN$25))</f>
        <v/>
      </c>
      <c r="BB2593" s="117" t="str">
        <f t="shared" si="617"/>
        <v/>
      </c>
    </row>
    <row r="2594" spans="1:54" x14ac:dyDescent="0.25">
      <c r="A2594" s="4"/>
      <c r="B2594" s="37"/>
      <c r="C2594" s="124"/>
      <c r="D2594" s="39"/>
      <c r="E2594" s="125"/>
      <c r="F2594" s="48"/>
      <c r="G2594" s="4"/>
      <c r="H2594" s="4"/>
      <c r="I2594" s="95" t="str">
        <f>IF($C2594="", "", IF(IFERROR(INDEX(Ingredients!$C$11:$C$310, MATCH($C2594, Ingredients!$B$11:$B$310, 0)), "")="", "", IFERROR(INDEX(Ingredients!$C$11:$C$310, MATCH($C2594, Ingredients!$B$11:$B$310, 0)), "")))</f>
        <v/>
      </c>
      <c r="J2594" s="73" t="str">
        <f>IF($B2594="", "", IF(IFERROR(INDEX(Meals!$C$11:$C$260, MATCH($B2594, Meals!$B$11:$B$260, 0)), "")="", "", IFERROR(INDEX(Meals!$C$11:$C$260, MATCH($B2594, Meals!$B$11:$B$260, 0)), "")))</f>
        <v/>
      </c>
      <c r="K2594" s="4"/>
      <c r="L2594" s="72" t="str">
        <f t="shared" si="607"/>
        <v/>
      </c>
      <c r="M2594" s="73" t="str">
        <f t="shared" si="608"/>
        <v/>
      </c>
      <c r="N2594" s="4"/>
      <c r="O2594" s="78" t="str">
        <f t="shared" si="609"/>
        <v/>
      </c>
      <c r="P2594" s="79" t="str">
        <f t="shared" si="610"/>
        <v/>
      </c>
      <c r="Q2594" s="4"/>
      <c r="R2594" s="90" t="str">
        <f t="shared" si="611"/>
        <v/>
      </c>
      <c r="S2594" s="4"/>
      <c r="Y2594" s="18" t="str">
        <f t="shared" si="612"/>
        <v/>
      </c>
      <c r="AA2594" s="18" t="str">
        <f t="shared" si="603"/>
        <v/>
      </c>
      <c r="AB2594" s="18" t="str">
        <f t="shared" si="604"/>
        <v/>
      </c>
      <c r="AC2594" s="18" t="str">
        <f t="shared" si="613"/>
        <v/>
      </c>
      <c r="AD2594" s="18" t="str">
        <f t="shared" si="613"/>
        <v/>
      </c>
      <c r="AE2594" s="18" t="str">
        <f t="shared" si="614"/>
        <v/>
      </c>
      <c r="AG2594" s="95" t="str">
        <f>IF($C2594="", "", IF(IFERROR(INDEX(Ingredients!C$11:C$310, MATCH($C2594, Ingredients!$B$11:$B$310, 0)), "")="", "", IFERROR(INDEX(Ingredients!C$11:C$310, MATCH($C2594, Ingredients!$B$11:$B$310, 0)), "")))</f>
        <v/>
      </c>
      <c r="AH2594" s="105" t="str">
        <f>IF($C2594="", "", IF(IFERROR(INDEX(Ingredients!D$11:D$310, MATCH($C2594, Ingredients!$B$11:$B$310, 0)), "")="", "", IFERROR(INDEX(Ingredients!D$11:D$310, MATCH($C2594, Ingredients!$B$11:$B$310, 0)), "")))</f>
        <v/>
      </c>
      <c r="AI2594" s="106" t="str">
        <f>IF($C2594="", "", IF(IFERROR(INDEX(Ingredients!E$11:E$310, MATCH($C2594, Ingredients!$B$11:$B$310, 0)), "")="", "", IFERROR(INDEX(Ingredients!E$11:E$310, MATCH($C2594, Ingredients!$B$11:$B$310, 0)), "")))</f>
        <v/>
      </c>
      <c r="AJ2594" s="108" t="str">
        <f>IF($C2594="", "", IF(IFERROR(INDEX(Ingredients!F$11:F$310, MATCH($C2594, Ingredients!$B$11:$B$310, 0)), "")="", "", IFERROR(INDEX(Ingredients!F$11:F$310, MATCH($C2594, Ingredients!$B$11:$B$310, 0)), "")))</f>
        <v/>
      </c>
      <c r="AK2594" s="106" t="str">
        <f>IF($C2594="", "", IF(IFERROR(INDEX(Ingredients!G$11:G$310, MATCH($C2594, Ingredients!$B$11:$B$310, 0)), "")="", "", IFERROR(INDEX(Ingredients!G$11:G$310, MATCH($C2594, Ingredients!$B$11:$B$310, 0)), "")))</f>
        <v/>
      </c>
      <c r="AL2594" s="79" t="str">
        <f>IF($C2594="", "", IF(IFERROR(INDEX(Ingredients!H$11:H$310, MATCH($C2594, Ingredients!$B$11:$B$310, 0)), "")="", "", IFERROR(INDEX(Ingredients!H$11:H$310, MATCH($C2594, Ingredients!$B$11:$B$310, 0)), "")))</f>
        <v/>
      </c>
      <c r="AN2594" s="83" t="str">
        <f t="shared" si="605"/>
        <v/>
      </c>
      <c r="AP2594" s="114" t="str">
        <f t="shared" si="615"/>
        <v/>
      </c>
      <c r="AR2594" s="117" t="str">
        <f>IF($C2594="", "", IF(IFERROR(INDEX(Ingredients!$AI$11:$AI$310, MATCH($C2594, Ingredients!$B$11:$B$310, 0)), "")="", "", IFERROR(INDEX(Ingredients!$AI$11:$AI$310, MATCH($C2594, Ingredients!$B$11:$B$310, 0)), "")))</f>
        <v/>
      </c>
      <c r="AT2594" s="120" t="str">
        <f t="shared" si="616"/>
        <v/>
      </c>
      <c r="AV2594" s="90" t="str">
        <f t="shared" si="606"/>
        <v/>
      </c>
      <c r="AX2594" s="90" t="str">
        <f>IF($AV2594="", "", COUNTIF($AV$11:$AV$5010, "&lt;"&amp;$AV2594)+1+COUNTIF($AV$11:$AV2594, $AV2594)-1)</f>
        <v/>
      </c>
      <c r="AZ2594" s="111" t="str">
        <f>IF($B2594="", "", SUMIF('Shopping List'!$AV$11:$AV$25, $B2594, 'Shopping List'!$BN$11:$BN$25))</f>
        <v/>
      </c>
      <c r="BB2594" s="117" t="str">
        <f t="shared" si="617"/>
        <v/>
      </c>
    </row>
    <row r="2595" spans="1:54" x14ac:dyDescent="0.25">
      <c r="A2595" s="4"/>
      <c r="B2595" s="37"/>
      <c r="C2595" s="124"/>
      <c r="D2595" s="39"/>
      <c r="E2595" s="125"/>
      <c r="F2595" s="48"/>
      <c r="G2595" s="4"/>
      <c r="H2595" s="4"/>
      <c r="I2595" s="95" t="str">
        <f>IF($C2595="", "", IF(IFERROR(INDEX(Ingredients!$C$11:$C$310, MATCH($C2595, Ingredients!$B$11:$B$310, 0)), "")="", "", IFERROR(INDEX(Ingredients!$C$11:$C$310, MATCH($C2595, Ingredients!$B$11:$B$310, 0)), "")))</f>
        <v/>
      </c>
      <c r="J2595" s="73" t="str">
        <f>IF($B2595="", "", IF(IFERROR(INDEX(Meals!$C$11:$C$260, MATCH($B2595, Meals!$B$11:$B$260, 0)), "")="", "", IFERROR(INDEX(Meals!$C$11:$C$260, MATCH($B2595, Meals!$B$11:$B$260, 0)), "")))</f>
        <v/>
      </c>
      <c r="K2595" s="4"/>
      <c r="L2595" s="72" t="str">
        <f t="shared" si="607"/>
        <v/>
      </c>
      <c r="M2595" s="73" t="str">
        <f t="shared" si="608"/>
        <v/>
      </c>
      <c r="N2595" s="4"/>
      <c r="O2595" s="78" t="str">
        <f t="shared" si="609"/>
        <v/>
      </c>
      <c r="P2595" s="79" t="str">
        <f t="shared" si="610"/>
        <v/>
      </c>
      <c r="Q2595" s="4"/>
      <c r="R2595" s="90" t="str">
        <f t="shared" si="611"/>
        <v/>
      </c>
      <c r="S2595" s="4"/>
      <c r="Y2595" s="18" t="str">
        <f t="shared" si="612"/>
        <v/>
      </c>
      <c r="AA2595" s="18" t="str">
        <f t="shared" si="603"/>
        <v/>
      </c>
      <c r="AB2595" s="18" t="str">
        <f t="shared" si="604"/>
        <v/>
      </c>
      <c r="AC2595" s="18" t="str">
        <f t="shared" si="613"/>
        <v/>
      </c>
      <c r="AD2595" s="18" t="str">
        <f t="shared" si="613"/>
        <v/>
      </c>
      <c r="AE2595" s="18" t="str">
        <f t="shared" si="614"/>
        <v/>
      </c>
      <c r="AG2595" s="95" t="str">
        <f>IF($C2595="", "", IF(IFERROR(INDEX(Ingredients!C$11:C$310, MATCH($C2595, Ingredients!$B$11:$B$310, 0)), "")="", "", IFERROR(INDEX(Ingredients!C$11:C$310, MATCH($C2595, Ingredients!$B$11:$B$310, 0)), "")))</f>
        <v/>
      </c>
      <c r="AH2595" s="105" t="str">
        <f>IF($C2595="", "", IF(IFERROR(INDEX(Ingredients!D$11:D$310, MATCH($C2595, Ingredients!$B$11:$B$310, 0)), "")="", "", IFERROR(INDEX(Ingredients!D$11:D$310, MATCH($C2595, Ingredients!$B$11:$B$310, 0)), "")))</f>
        <v/>
      </c>
      <c r="AI2595" s="106" t="str">
        <f>IF($C2595="", "", IF(IFERROR(INDEX(Ingredients!E$11:E$310, MATCH($C2595, Ingredients!$B$11:$B$310, 0)), "")="", "", IFERROR(INDEX(Ingredients!E$11:E$310, MATCH($C2595, Ingredients!$B$11:$B$310, 0)), "")))</f>
        <v/>
      </c>
      <c r="AJ2595" s="108" t="str">
        <f>IF($C2595="", "", IF(IFERROR(INDEX(Ingredients!F$11:F$310, MATCH($C2595, Ingredients!$B$11:$B$310, 0)), "")="", "", IFERROR(INDEX(Ingredients!F$11:F$310, MATCH($C2595, Ingredients!$B$11:$B$310, 0)), "")))</f>
        <v/>
      </c>
      <c r="AK2595" s="106" t="str">
        <f>IF($C2595="", "", IF(IFERROR(INDEX(Ingredients!G$11:G$310, MATCH($C2595, Ingredients!$B$11:$B$310, 0)), "")="", "", IFERROR(INDEX(Ingredients!G$11:G$310, MATCH($C2595, Ingredients!$B$11:$B$310, 0)), "")))</f>
        <v/>
      </c>
      <c r="AL2595" s="79" t="str">
        <f>IF($C2595="", "", IF(IFERROR(INDEX(Ingredients!H$11:H$310, MATCH($C2595, Ingredients!$B$11:$B$310, 0)), "")="", "", IFERROR(INDEX(Ingredients!H$11:H$310, MATCH($C2595, Ingredients!$B$11:$B$310, 0)), "")))</f>
        <v/>
      </c>
      <c r="AN2595" s="83" t="str">
        <f t="shared" si="605"/>
        <v/>
      </c>
      <c r="AP2595" s="114" t="str">
        <f t="shared" si="615"/>
        <v/>
      </c>
      <c r="AR2595" s="117" t="str">
        <f>IF($C2595="", "", IF(IFERROR(INDEX(Ingredients!$AI$11:$AI$310, MATCH($C2595, Ingredients!$B$11:$B$310, 0)), "")="", "", IFERROR(INDEX(Ingredients!$AI$11:$AI$310, MATCH($C2595, Ingredients!$B$11:$B$310, 0)), "")))</f>
        <v/>
      </c>
      <c r="AT2595" s="120" t="str">
        <f t="shared" si="616"/>
        <v/>
      </c>
      <c r="AV2595" s="90" t="str">
        <f t="shared" si="606"/>
        <v/>
      </c>
      <c r="AX2595" s="90" t="str">
        <f>IF($AV2595="", "", COUNTIF($AV$11:$AV$5010, "&lt;"&amp;$AV2595)+1+COUNTIF($AV$11:$AV2595, $AV2595)-1)</f>
        <v/>
      </c>
      <c r="AZ2595" s="111" t="str">
        <f>IF($B2595="", "", SUMIF('Shopping List'!$AV$11:$AV$25, $B2595, 'Shopping List'!$BN$11:$BN$25))</f>
        <v/>
      </c>
      <c r="BB2595" s="117" t="str">
        <f t="shared" si="617"/>
        <v/>
      </c>
    </row>
    <row r="2596" spans="1:54" x14ac:dyDescent="0.25">
      <c r="A2596" s="4"/>
      <c r="B2596" s="37"/>
      <c r="C2596" s="124"/>
      <c r="D2596" s="39"/>
      <c r="E2596" s="125"/>
      <c r="F2596" s="48"/>
      <c r="G2596" s="4"/>
      <c r="H2596" s="4"/>
      <c r="I2596" s="95" t="str">
        <f>IF($C2596="", "", IF(IFERROR(INDEX(Ingredients!$C$11:$C$310, MATCH($C2596, Ingredients!$B$11:$B$310, 0)), "")="", "", IFERROR(INDEX(Ingredients!$C$11:$C$310, MATCH($C2596, Ingredients!$B$11:$B$310, 0)), "")))</f>
        <v/>
      </c>
      <c r="J2596" s="73" t="str">
        <f>IF($B2596="", "", IF(IFERROR(INDEX(Meals!$C$11:$C$260, MATCH($B2596, Meals!$B$11:$B$260, 0)), "")="", "", IFERROR(INDEX(Meals!$C$11:$C$260, MATCH($B2596, Meals!$B$11:$B$260, 0)), "")))</f>
        <v/>
      </c>
      <c r="K2596" s="4"/>
      <c r="L2596" s="72" t="str">
        <f t="shared" si="607"/>
        <v/>
      </c>
      <c r="M2596" s="73" t="str">
        <f t="shared" si="608"/>
        <v/>
      </c>
      <c r="N2596" s="4"/>
      <c r="O2596" s="78" t="str">
        <f t="shared" si="609"/>
        <v/>
      </c>
      <c r="P2596" s="79" t="str">
        <f t="shared" si="610"/>
        <v/>
      </c>
      <c r="Q2596" s="4"/>
      <c r="R2596" s="90" t="str">
        <f t="shared" si="611"/>
        <v/>
      </c>
      <c r="S2596" s="4"/>
      <c r="Y2596" s="18" t="str">
        <f t="shared" si="612"/>
        <v/>
      </c>
      <c r="AA2596" s="18" t="str">
        <f t="shared" si="603"/>
        <v/>
      </c>
      <c r="AB2596" s="18" t="str">
        <f t="shared" si="604"/>
        <v/>
      </c>
      <c r="AC2596" s="18" t="str">
        <f t="shared" si="613"/>
        <v/>
      </c>
      <c r="AD2596" s="18" t="str">
        <f t="shared" si="613"/>
        <v/>
      </c>
      <c r="AE2596" s="18" t="str">
        <f t="shared" si="614"/>
        <v/>
      </c>
      <c r="AG2596" s="95" t="str">
        <f>IF($C2596="", "", IF(IFERROR(INDEX(Ingredients!C$11:C$310, MATCH($C2596, Ingredients!$B$11:$B$310, 0)), "")="", "", IFERROR(INDEX(Ingredients!C$11:C$310, MATCH($C2596, Ingredients!$B$11:$B$310, 0)), "")))</f>
        <v/>
      </c>
      <c r="AH2596" s="105" t="str">
        <f>IF($C2596="", "", IF(IFERROR(INDEX(Ingredients!D$11:D$310, MATCH($C2596, Ingredients!$B$11:$B$310, 0)), "")="", "", IFERROR(INDEX(Ingredients!D$11:D$310, MATCH($C2596, Ingredients!$B$11:$B$310, 0)), "")))</f>
        <v/>
      </c>
      <c r="AI2596" s="106" t="str">
        <f>IF($C2596="", "", IF(IFERROR(INDEX(Ingredients!E$11:E$310, MATCH($C2596, Ingredients!$B$11:$B$310, 0)), "")="", "", IFERROR(INDEX(Ingredients!E$11:E$310, MATCH($C2596, Ingredients!$B$11:$B$310, 0)), "")))</f>
        <v/>
      </c>
      <c r="AJ2596" s="108" t="str">
        <f>IF($C2596="", "", IF(IFERROR(INDEX(Ingredients!F$11:F$310, MATCH($C2596, Ingredients!$B$11:$B$310, 0)), "")="", "", IFERROR(INDEX(Ingredients!F$11:F$310, MATCH($C2596, Ingredients!$B$11:$B$310, 0)), "")))</f>
        <v/>
      </c>
      <c r="AK2596" s="106" t="str">
        <f>IF($C2596="", "", IF(IFERROR(INDEX(Ingredients!G$11:G$310, MATCH($C2596, Ingredients!$B$11:$B$310, 0)), "")="", "", IFERROR(INDEX(Ingredients!G$11:G$310, MATCH($C2596, Ingredients!$B$11:$B$310, 0)), "")))</f>
        <v/>
      </c>
      <c r="AL2596" s="79" t="str">
        <f>IF($C2596="", "", IF(IFERROR(INDEX(Ingredients!H$11:H$310, MATCH($C2596, Ingredients!$B$11:$B$310, 0)), "")="", "", IFERROR(INDEX(Ingredients!H$11:H$310, MATCH($C2596, Ingredients!$B$11:$B$310, 0)), "")))</f>
        <v/>
      </c>
      <c r="AN2596" s="83" t="str">
        <f t="shared" si="605"/>
        <v/>
      </c>
      <c r="AP2596" s="114" t="str">
        <f t="shared" si="615"/>
        <v/>
      </c>
      <c r="AR2596" s="117" t="str">
        <f>IF($C2596="", "", IF(IFERROR(INDEX(Ingredients!$AI$11:$AI$310, MATCH($C2596, Ingredients!$B$11:$B$310, 0)), "")="", "", IFERROR(INDEX(Ingredients!$AI$11:$AI$310, MATCH($C2596, Ingredients!$B$11:$B$310, 0)), "")))</f>
        <v/>
      </c>
      <c r="AT2596" s="120" t="str">
        <f t="shared" si="616"/>
        <v/>
      </c>
      <c r="AV2596" s="90" t="str">
        <f t="shared" si="606"/>
        <v/>
      </c>
      <c r="AX2596" s="90" t="str">
        <f>IF($AV2596="", "", COUNTIF($AV$11:$AV$5010, "&lt;"&amp;$AV2596)+1+COUNTIF($AV$11:$AV2596, $AV2596)-1)</f>
        <v/>
      </c>
      <c r="AZ2596" s="111" t="str">
        <f>IF($B2596="", "", SUMIF('Shopping List'!$AV$11:$AV$25, $B2596, 'Shopping List'!$BN$11:$BN$25))</f>
        <v/>
      </c>
      <c r="BB2596" s="117" t="str">
        <f t="shared" si="617"/>
        <v/>
      </c>
    </row>
    <row r="2597" spans="1:54" x14ac:dyDescent="0.25">
      <c r="A2597" s="4"/>
      <c r="B2597" s="37"/>
      <c r="C2597" s="124"/>
      <c r="D2597" s="39"/>
      <c r="E2597" s="125"/>
      <c r="F2597" s="48"/>
      <c r="G2597" s="4"/>
      <c r="H2597" s="4"/>
      <c r="I2597" s="95" t="str">
        <f>IF($C2597="", "", IF(IFERROR(INDEX(Ingredients!$C$11:$C$310, MATCH($C2597, Ingredients!$B$11:$B$310, 0)), "")="", "", IFERROR(INDEX(Ingredients!$C$11:$C$310, MATCH($C2597, Ingredients!$B$11:$B$310, 0)), "")))</f>
        <v/>
      </c>
      <c r="J2597" s="73" t="str">
        <f>IF($B2597="", "", IF(IFERROR(INDEX(Meals!$C$11:$C$260, MATCH($B2597, Meals!$B$11:$B$260, 0)), "")="", "", IFERROR(INDEX(Meals!$C$11:$C$260, MATCH($B2597, Meals!$B$11:$B$260, 0)), "")))</f>
        <v/>
      </c>
      <c r="K2597" s="4"/>
      <c r="L2597" s="72" t="str">
        <f t="shared" si="607"/>
        <v/>
      </c>
      <c r="M2597" s="73" t="str">
        <f t="shared" si="608"/>
        <v/>
      </c>
      <c r="N2597" s="4"/>
      <c r="O2597" s="78" t="str">
        <f t="shared" si="609"/>
        <v/>
      </c>
      <c r="P2597" s="79" t="str">
        <f t="shared" si="610"/>
        <v/>
      </c>
      <c r="Q2597" s="4"/>
      <c r="R2597" s="90" t="str">
        <f t="shared" si="611"/>
        <v/>
      </c>
      <c r="S2597" s="4"/>
      <c r="Y2597" s="18" t="str">
        <f t="shared" si="612"/>
        <v/>
      </c>
      <c r="AA2597" s="18" t="str">
        <f t="shared" si="603"/>
        <v/>
      </c>
      <c r="AB2597" s="18" t="str">
        <f t="shared" si="604"/>
        <v/>
      </c>
      <c r="AC2597" s="18" t="str">
        <f t="shared" si="613"/>
        <v/>
      </c>
      <c r="AD2597" s="18" t="str">
        <f t="shared" si="613"/>
        <v/>
      </c>
      <c r="AE2597" s="18" t="str">
        <f t="shared" si="614"/>
        <v/>
      </c>
      <c r="AG2597" s="95" t="str">
        <f>IF($C2597="", "", IF(IFERROR(INDEX(Ingredients!C$11:C$310, MATCH($C2597, Ingredients!$B$11:$B$310, 0)), "")="", "", IFERROR(INDEX(Ingredients!C$11:C$310, MATCH($C2597, Ingredients!$B$11:$B$310, 0)), "")))</f>
        <v/>
      </c>
      <c r="AH2597" s="105" t="str">
        <f>IF($C2597="", "", IF(IFERROR(INDEX(Ingredients!D$11:D$310, MATCH($C2597, Ingredients!$B$11:$B$310, 0)), "")="", "", IFERROR(INDEX(Ingredients!D$11:D$310, MATCH($C2597, Ingredients!$B$11:$B$310, 0)), "")))</f>
        <v/>
      </c>
      <c r="AI2597" s="106" t="str">
        <f>IF($C2597="", "", IF(IFERROR(INDEX(Ingredients!E$11:E$310, MATCH($C2597, Ingredients!$B$11:$B$310, 0)), "")="", "", IFERROR(INDEX(Ingredients!E$11:E$310, MATCH($C2597, Ingredients!$B$11:$B$310, 0)), "")))</f>
        <v/>
      </c>
      <c r="AJ2597" s="108" t="str">
        <f>IF($C2597="", "", IF(IFERROR(INDEX(Ingredients!F$11:F$310, MATCH($C2597, Ingredients!$B$11:$B$310, 0)), "")="", "", IFERROR(INDEX(Ingredients!F$11:F$310, MATCH($C2597, Ingredients!$B$11:$B$310, 0)), "")))</f>
        <v/>
      </c>
      <c r="AK2597" s="106" t="str">
        <f>IF($C2597="", "", IF(IFERROR(INDEX(Ingredients!G$11:G$310, MATCH($C2597, Ingredients!$B$11:$B$310, 0)), "")="", "", IFERROR(INDEX(Ingredients!G$11:G$310, MATCH($C2597, Ingredients!$B$11:$B$310, 0)), "")))</f>
        <v/>
      </c>
      <c r="AL2597" s="79" t="str">
        <f>IF($C2597="", "", IF(IFERROR(INDEX(Ingredients!H$11:H$310, MATCH($C2597, Ingredients!$B$11:$B$310, 0)), "")="", "", IFERROR(INDEX(Ingredients!H$11:H$310, MATCH($C2597, Ingredients!$B$11:$B$310, 0)), "")))</f>
        <v/>
      </c>
      <c r="AN2597" s="83" t="str">
        <f t="shared" si="605"/>
        <v/>
      </c>
      <c r="AP2597" s="114" t="str">
        <f t="shared" si="615"/>
        <v/>
      </c>
      <c r="AR2597" s="117" t="str">
        <f>IF($C2597="", "", IF(IFERROR(INDEX(Ingredients!$AI$11:$AI$310, MATCH($C2597, Ingredients!$B$11:$B$310, 0)), "")="", "", IFERROR(INDEX(Ingredients!$AI$11:$AI$310, MATCH($C2597, Ingredients!$B$11:$B$310, 0)), "")))</f>
        <v/>
      </c>
      <c r="AT2597" s="120" t="str">
        <f t="shared" si="616"/>
        <v/>
      </c>
      <c r="AV2597" s="90" t="str">
        <f t="shared" si="606"/>
        <v/>
      </c>
      <c r="AX2597" s="90" t="str">
        <f>IF($AV2597="", "", COUNTIF($AV$11:$AV$5010, "&lt;"&amp;$AV2597)+1+COUNTIF($AV$11:$AV2597, $AV2597)-1)</f>
        <v/>
      </c>
      <c r="AZ2597" s="111" t="str">
        <f>IF($B2597="", "", SUMIF('Shopping List'!$AV$11:$AV$25, $B2597, 'Shopping List'!$BN$11:$BN$25))</f>
        <v/>
      </c>
      <c r="BB2597" s="117" t="str">
        <f t="shared" si="617"/>
        <v/>
      </c>
    </row>
    <row r="2598" spans="1:54" x14ac:dyDescent="0.25">
      <c r="A2598" s="4"/>
      <c r="B2598" s="37"/>
      <c r="C2598" s="124"/>
      <c r="D2598" s="39"/>
      <c r="E2598" s="125"/>
      <c r="F2598" s="48"/>
      <c r="G2598" s="4"/>
      <c r="H2598" s="4"/>
      <c r="I2598" s="95" t="str">
        <f>IF($C2598="", "", IF(IFERROR(INDEX(Ingredients!$C$11:$C$310, MATCH($C2598, Ingredients!$B$11:$B$310, 0)), "")="", "", IFERROR(INDEX(Ingredients!$C$11:$C$310, MATCH($C2598, Ingredients!$B$11:$B$310, 0)), "")))</f>
        <v/>
      </c>
      <c r="J2598" s="73" t="str">
        <f>IF($B2598="", "", IF(IFERROR(INDEX(Meals!$C$11:$C$260, MATCH($B2598, Meals!$B$11:$B$260, 0)), "")="", "", IFERROR(INDEX(Meals!$C$11:$C$260, MATCH($B2598, Meals!$B$11:$B$260, 0)), "")))</f>
        <v/>
      </c>
      <c r="K2598" s="4"/>
      <c r="L2598" s="72" t="str">
        <f t="shared" si="607"/>
        <v/>
      </c>
      <c r="M2598" s="73" t="str">
        <f t="shared" si="608"/>
        <v/>
      </c>
      <c r="N2598" s="4"/>
      <c r="O2598" s="78" t="str">
        <f t="shared" si="609"/>
        <v/>
      </c>
      <c r="P2598" s="79" t="str">
        <f t="shared" si="610"/>
        <v/>
      </c>
      <c r="Q2598" s="4"/>
      <c r="R2598" s="90" t="str">
        <f t="shared" si="611"/>
        <v/>
      </c>
      <c r="S2598" s="4"/>
      <c r="Y2598" s="18" t="str">
        <f t="shared" si="612"/>
        <v/>
      </c>
      <c r="AA2598" s="18" t="str">
        <f t="shared" si="603"/>
        <v/>
      </c>
      <c r="AB2598" s="18" t="str">
        <f t="shared" si="604"/>
        <v/>
      </c>
      <c r="AC2598" s="18" t="str">
        <f t="shared" si="613"/>
        <v/>
      </c>
      <c r="AD2598" s="18" t="str">
        <f t="shared" si="613"/>
        <v/>
      </c>
      <c r="AE2598" s="18" t="str">
        <f t="shared" si="614"/>
        <v/>
      </c>
      <c r="AG2598" s="95" t="str">
        <f>IF($C2598="", "", IF(IFERROR(INDEX(Ingredients!C$11:C$310, MATCH($C2598, Ingredients!$B$11:$B$310, 0)), "")="", "", IFERROR(INDEX(Ingredients!C$11:C$310, MATCH($C2598, Ingredients!$B$11:$B$310, 0)), "")))</f>
        <v/>
      </c>
      <c r="AH2598" s="105" t="str">
        <f>IF($C2598="", "", IF(IFERROR(INDEX(Ingredients!D$11:D$310, MATCH($C2598, Ingredients!$B$11:$B$310, 0)), "")="", "", IFERROR(INDEX(Ingredients!D$11:D$310, MATCH($C2598, Ingredients!$B$11:$B$310, 0)), "")))</f>
        <v/>
      </c>
      <c r="AI2598" s="106" t="str">
        <f>IF($C2598="", "", IF(IFERROR(INDEX(Ingredients!E$11:E$310, MATCH($C2598, Ingredients!$B$11:$B$310, 0)), "")="", "", IFERROR(INDEX(Ingredients!E$11:E$310, MATCH($C2598, Ingredients!$B$11:$B$310, 0)), "")))</f>
        <v/>
      </c>
      <c r="AJ2598" s="108" t="str">
        <f>IF($C2598="", "", IF(IFERROR(INDEX(Ingredients!F$11:F$310, MATCH($C2598, Ingredients!$B$11:$B$310, 0)), "")="", "", IFERROR(INDEX(Ingredients!F$11:F$310, MATCH($C2598, Ingredients!$B$11:$B$310, 0)), "")))</f>
        <v/>
      </c>
      <c r="AK2598" s="106" t="str">
        <f>IF($C2598="", "", IF(IFERROR(INDEX(Ingredients!G$11:G$310, MATCH($C2598, Ingredients!$B$11:$B$310, 0)), "")="", "", IFERROR(INDEX(Ingredients!G$11:G$310, MATCH($C2598, Ingredients!$B$11:$B$310, 0)), "")))</f>
        <v/>
      </c>
      <c r="AL2598" s="79" t="str">
        <f>IF($C2598="", "", IF(IFERROR(INDEX(Ingredients!H$11:H$310, MATCH($C2598, Ingredients!$B$11:$B$310, 0)), "")="", "", IFERROR(INDEX(Ingredients!H$11:H$310, MATCH($C2598, Ingredients!$B$11:$B$310, 0)), "")))</f>
        <v/>
      </c>
      <c r="AN2598" s="83" t="str">
        <f t="shared" si="605"/>
        <v/>
      </c>
      <c r="AP2598" s="114" t="str">
        <f t="shared" si="615"/>
        <v/>
      </c>
      <c r="AR2598" s="117" t="str">
        <f>IF($C2598="", "", IF(IFERROR(INDEX(Ingredients!$AI$11:$AI$310, MATCH($C2598, Ingredients!$B$11:$B$310, 0)), "")="", "", IFERROR(INDEX(Ingredients!$AI$11:$AI$310, MATCH($C2598, Ingredients!$B$11:$B$310, 0)), "")))</f>
        <v/>
      </c>
      <c r="AT2598" s="120" t="str">
        <f t="shared" si="616"/>
        <v/>
      </c>
      <c r="AV2598" s="90" t="str">
        <f t="shared" si="606"/>
        <v/>
      </c>
      <c r="AX2598" s="90" t="str">
        <f>IF($AV2598="", "", COUNTIF($AV$11:$AV$5010, "&lt;"&amp;$AV2598)+1+COUNTIF($AV$11:$AV2598, $AV2598)-1)</f>
        <v/>
      </c>
      <c r="AZ2598" s="111" t="str">
        <f>IF($B2598="", "", SUMIF('Shopping List'!$AV$11:$AV$25, $B2598, 'Shopping List'!$BN$11:$BN$25))</f>
        <v/>
      </c>
      <c r="BB2598" s="117" t="str">
        <f t="shared" si="617"/>
        <v/>
      </c>
    </row>
    <row r="2599" spans="1:54" x14ac:dyDescent="0.25">
      <c r="A2599" s="4"/>
      <c r="B2599" s="37"/>
      <c r="C2599" s="124"/>
      <c r="D2599" s="39"/>
      <c r="E2599" s="125"/>
      <c r="F2599" s="48"/>
      <c r="G2599" s="4"/>
      <c r="H2599" s="4"/>
      <c r="I2599" s="95" t="str">
        <f>IF($C2599="", "", IF(IFERROR(INDEX(Ingredients!$C$11:$C$310, MATCH($C2599, Ingredients!$B$11:$B$310, 0)), "")="", "", IFERROR(INDEX(Ingredients!$C$11:$C$310, MATCH($C2599, Ingredients!$B$11:$B$310, 0)), "")))</f>
        <v/>
      </c>
      <c r="J2599" s="73" t="str">
        <f>IF($B2599="", "", IF(IFERROR(INDEX(Meals!$C$11:$C$260, MATCH($B2599, Meals!$B$11:$B$260, 0)), "")="", "", IFERROR(INDEX(Meals!$C$11:$C$260, MATCH($B2599, Meals!$B$11:$B$260, 0)), "")))</f>
        <v/>
      </c>
      <c r="K2599" s="4"/>
      <c r="L2599" s="72" t="str">
        <f t="shared" si="607"/>
        <v/>
      </c>
      <c r="M2599" s="73" t="str">
        <f t="shared" si="608"/>
        <v/>
      </c>
      <c r="N2599" s="4"/>
      <c r="O2599" s="78" t="str">
        <f t="shared" si="609"/>
        <v/>
      </c>
      <c r="P2599" s="79" t="str">
        <f t="shared" si="610"/>
        <v/>
      </c>
      <c r="Q2599" s="4"/>
      <c r="R2599" s="90" t="str">
        <f t="shared" si="611"/>
        <v/>
      </c>
      <c r="S2599" s="4"/>
      <c r="Y2599" s="18" t="str">
        <f t="shared" si="612"/>
        <v/>
      </c>
      <c r="AA2599" s="18" t="str">
        <f t="shared" si="603"/>
        <v/>
      </c>
      <c r="AB2599" s="18" t="str">
        <f t="shared" si="604"/>
        <v/>
      </c>
      <c r="AC2599" s="18" t="str">
        <f t="shared" si="613"/>
        <v/>
      </c>
      <c r="AD2599" s="18" t="str">
        <f t="shared" si="613"/>
        <v/>
      </c>
      <c r="AE2599" s="18" t="str">
        <f t="shared" si="614"/>
        <v/>
      </c>
      <c r="AG2599" s="95" t="str">
        <f>IF($C2599="", "", IF(IFERROR(INDEX(Ingredients!C$11:C$310, MATCH($C2599, Ingredients!$B$11:$B$310, 0)), "")="", "", IFERROR(INDEX(Ingredients!C$11:C$310, MATCH($C2599, Ingredients!$B$11:$B$310, 0)), "")))</f>
        <v/>
      </c>
      <c r="AH2599" s="105" t="str">
        <f>IF($C2599="", "", IF(IFERROR(INDEX(Ingredients!D$11:D$310, MATCH($C2599, Ingredients!$B$11:$B$310, 0)), "")="", "", IFERROR(INDEX(Ingredients!D$11:D$310, MATCH($C2599, Ingredients!$B$11:$B$310, 0)), "")))</f>
        <v/>
      </c>
      <c r="AI2599" s="106" t="str">
        <f>IF($C2599="", "", IF(IFERROR(INDEX(Ingredients!E$11:E$310, MATCH($C2599, Ingredients!$B$11:$B$310, 0)), "")="", "", IFERROR(INDEX(Ingredients!E$11:E$310, MATCH($C2599, Ingredients!$B$11:$B$310, 0)), "")))</f>
        <v/>
      </c>
      <c r="AJ2599" s="108" t="str">
        <f>IF($C2599="", "", IF(IFERROR(INDEX(Ingredients!F$11:F$310, MATCH($C2599, Ingredients!$B$11:$B$310, 0)), "")="", "", IFERROR(INDEX(Ingredients!F$11:F$310, MATCH($C2599, Ingredients!$B$11:$B$310, 0)), "")))</f>
        <v/>
      </c>
      <c r="AK2599" s="106" t="str">
        <f>IF($C2599="", "", IF(IFERROR(INDEX(Ingredients!G$11:G$310, MATCH($C2599, Ingredients!$B$11:$B$310, 0)), "")="", "", IFERROR(INDEX(Ingredients!G$11:G$310, MATCH($C2599, Ingredients!$B$11:$B$310, 0)), "")))</f>
        <v/>
      </c>
      <c r="AL2599" s="79" t="str">
        <f>IF($C2599="", "", IF(IFERROR(INDEX(Ingredients!H$11:H$310, MATCH($C2599, Ingredients!$B$11:$B$310, 0)), "")="", "", IFERROR(INDEX(Ingredients!H$11:H$310, MATCH($C2599, Ingredients!$B$11:$B$310, 0)), "")))</f>
        <v/>
      </c>
      <c r="AN2599" s="83" t="str">
        <f t="shared" si="605"/>
        <v/>
      </c>
      <c r="AP2599" s="114" t="str">
        <f t="shared" si="615"/>
        <v/>
      </c>
      <c r="AR2599" s="117" t="str">
        <f>IF($C2599="", "", IF(IFERROR(INDEX(Ingredients!$AI$11:$AI$310, MATCH($C2599, Ingredients!$B$11:$B$310, 0)), "")="", "", IFERROR(INDEX(Ingredients!$AI$11:$AI$310, MATCH($C2599, Ingredients!$B$11:$B$310, 0)), "")))</f>
        <v/>
      </c>
      <c r="AT2599" s="120" t="str">
        <f t="shared" si="616"/>
        <v/>
      </c>
      <c r="AV2599" s="90" t="str">
        <f t="shared" si="606"/>
        <v/>
      </c>
      <c r="AX2599" s="90" t="str">
        <f>IF($AV2599="", "", COUNTIF($AV$11:$AV$5010, "&lt;"&amp;$AV2599)+1+COUNTIF($AV$11:$AV2599, $AV2599)-1)</f>
        <v/>
      </c>
      <c r="AZ2599" s="111" t="str">
        <f>IF($B2599="", "", SUMIF('Shopping List'!$AV$11:$AV$25, $B2599, 'Shopping List'!$BN$11:$BN$25))</f>
        <v/>
      </c>
      <c r="BB2599" s="117" t="str">
        <f t="shared" si="617"/>
        <v/>
      </c>
    </row>
    <row r="2600" spans="1:54" x14ac:dyDescent="0.25">
      <c r="A2600" s="4"/>
      <c r="B2600" s="37"/>
      <c r="C2600" s="124"/>
      <c r="D2600" s="39"/>
      <c r="E2600" s="125"/>
      <c r="F2600" s="48"/>
      <c r="G2600" s="4"/>
      <c r="H2600" s="4"/>
      <c r="I2600" s="95" t="str">
        <f>IF($C2600="", "", IF(IFERROR(INDEX(Ingredients!$C$11:$C$310, MATCH($C2600, Ingredients!$B$11:$B$310, 0)), "")="", "", IFERROR(INDEX(Ingredients!$C$11:$C$310, MATCH($C2600, Ingredients!$B$11:$B$310, 0)), "")))</f>
        <v/>
      </c>
      <c r="J2600" s="73" t="str">
        <f>IF($B2600="", "", IF(IFERROR(INDEX(Meals!$C$11:$C$260, MATCH($B2600, Meals!$B$11:$B$260, 0)), "")="", "", IFERROR(INDEX(Meals!$C$11:$C$260, MATCH($B2600, Meals!$B$11:$B$260, 0)), "")))</f>
        <v/>
      </c>
      <c r="K2600" s="4"/>
      <c r="L2600" s="72" t="str">
        <f t="shared" si="607"/>
        <v/>
      </c>
      <c r="M2600" s="73" t="str">
        <f t="shared" si="608"/>
        <v/>
      </c>
      <c r="N2600" s="4"/>
      <c r="O2600" s="78" t="str">
        <f t="shared" si="609"/>
        <v/>
      </c>
      <c r="P2600" s="79" t="str">
        <f t="shared" si="610"/>
        <v/>
      </c>
      <c r="Q2600" s="4"/>
      <c r="R2600" s="90" t="str">
        <f t="shared" si="611"/>
        <v/>
      </c>
      <c r="S2600" s="4"/>
      <c r="Y2600" s="18" t="str">
        <f t="shared" si="612"/>
        <v/>
      </c>
      <c r="AA2600" s="18" t="str">
        <f t="shared" si="603"/>
        <v/>
      </c>
      <c r="AB2600" s="18" t="str">
        <f t="shared" si="604"/>
        <v/>
      </c>
      <c r="AC2600" s="18" t="str">
        <f t="shared" si="613"/>
        <v/>
      </c>
      <c r="AD2600" s="18" t="str">
        <f t="shared" si="613"/>
        <v/>
      </c>
      <c r="AE2600" s="18" t="str">
        <f t="shared" si="614"/>
        <v/>
      </c>
      <c r="AG2600" s="95" t="str">
        <f>IF($C2600="", "", IF(IFERROR(INDEX(Ingredients!C$11:C$310, MATCH($C2600, Ingredients!$B$11:$B$310, 0)), "")="", "", IFERROR(INDEX(Ingredients!C$11:C$310, MATCH($C2600, Ingredients!$B$11:$B$310, 0)), "")))</f>
        <v/>
      </c>
      <c r="AH2600" s="105" t="str">
        <f>IF($C2600="", "", IF(IFERROR(INDEX(Ingredients!D$11:D$310, MATCH($C2600, Ingredients!$B$11:$B$310, 0)), "")="", "", IFERROR(INDEX(Ingredients!D$11:D$310, MATCH($C2600, Ingredients!$B$11:$B$310, 0)), "")))</f>
        <v/>
      </c>
      <c r="AI2600" s="106" t="str">
        <f>IF($C2600="", "", IF(IFERROR(INDEX(Ingredients!E$11:E$310, MATCH($C2600, Ingredients!$B$11:$B$310, 0)), "")="", "", IFERROR(INDEX(Ingredients!E$11:E$310, MATCH($C2600, Ingredients!$B$11:$B$310, 0)), "")))</f>
        <v/>
      </c>
      <c r="AJ2600" s="108" t="str">
        <f>IF($C2600="", "", IF(IFERROR(INDEX(Ingredients!F$11:F$310, MATCH($C2600, Ingredients!$B$11:$B$310, 0)), "")="", "", IFERROR(INDEX(Ingredients!F$11:F$310, MATCH($C2600, Ingredients!$B$11:$B$310, 0)), "")))</f>
        <v/>
      </c>
      <c r="AK2600" s="106" t="str">
        <f>IF($C2600="", "", IF(IFERROR(INDEX(Ingredients!G$11:G$310, MATCH($C2600, Ingredients!$B$11:$B$310, 0)), "")="", "", IFERROR(INDEX(Ingredients!G$11:G$310, MATCH($C2600, Ingredients!$B$11:$B$310, 0)), "")))</f>
        <v/>
      </c>
      <c r="AL2600" s="79" t="str">
        <f>IF($C2600="", "", IF(IFERROR(INDEX(Ingredients!H$11:H$310, MATCH($C2600, Ingredients!$B$11:$B$310, 0)), "")="", "", IFERROR(INDEX(Ingredients!H$11:H$310, MATCH($C2600, Ingredients!$B$11:$B$310, 0)), "")))</f>
        <v/>
      </c>
      <c r="AN2600" s="83" t="str">
        <f t="shared" si="605"/>
        <v/>
      </c>
      <c r="AP2600" s="114" t="str">
        <f t="shared" si="615"/>
        <v/>
      </c>
      <c r="AR2600" s="117" t="str">
        <f>IF($C2600="", "", IF(IFERROR(INDEX(Ingredients!$AI$11:$AI$310, MATCH($C2600, Ingredients!$B$11:$B$310, 0)), "")="", "", IFERROR(INDEX(Ingredients!$AI$11:$AI$310, MATCH($C2600, Ingredients!$B$11:$B$310, 0)), "")))</f>
        <v/>
      </c>
      <c r="AT2600" s="120" t="str">
        <f t="shared" si="616"/>
        <v/>
      </c>
      <c r="AV2600" s="90" t="str">
        <f t="shared" si="606"/>
        <v/>
      </c>
      <c r="AX2600" s="90" t="str">
        <f>IF($AV2600="", "", COUNTIF($AV$11:$AV$5010, "&lt;"&amp;$AV2600)+1+COUNTIF($AV$11:$AV2600, $AV2600)-1)</f>
        <v/>
      </c>
      <c r="AZ2600" s="111" t="str">
        <f>IF($B2600="", "", SUMIF('Shopping List'!$AV$11:$AV$25, $B2600, 'Shopping List'!$BN$11:$BN$25))</f>
        <v/>
      </c>
      <c r="BB2600" s="117" t="str">
        <f t="shared" si="617"/>
        <v/>
      </c>
    </row>
    <row r="2601" spans="1:54" x14ac:dyDescent="0.25">
      <c r="A2601" s="4"/>
      <c r="B2601" s="37"/>
      <c r="C2601" s="124"/>
      <c r="D2601" s="39"/>
      <c r="E2601" s="125"/>
      <c r="F2601" s="48"/>
      <c r="G2601" s="4"/>
      <c r="H2601" s="4"/>
      <c r="I2601" s="95" t="str">
        <f>IF($C2601="", "", IF(IFERROR(INDEX(Ingredients!$C$11:$C$310, MATCH($C2601, Ingredients!$B$11:$B$310, 0)), "")="", "", IFERROR(INDEX(Ingredients!$C$11:$C$310, MATCH($C2601, Ingredients!$B$11:$B$310, 0)), "")))</f>
        <v/>
      </c>
      <c r="J2601" s="73" t="str">
        <f>IF($B2601="", "", IF(IFERROR(INDEX(Meals!$C$11:$C$260, MATCH($B2601, Meals!$B$11:$B$260, 0)), "")="", "", IFERROR(INDEX(Meals!$C$11:$C$260, MATCH($B2601, Meals!$B$11:$B$260, 0)), "")))</f>
        <v/>
      </c>
      <c r="K2601" s="4"/>
      <c r="L2601" s="72" t="str">
        <f t="shared" si="607"/>
        <v/>
      </c>
      <c r="M2601" s="73" t="str">
        <f t="shared" si="608"/>
        <v/>
      </c>
      <c r="N2601" s="4"/>
      <c r="O2601" s="78" t="str">
        <f t="shared" si="609"/>
        <v/>
      </c>
      <c r="P2601" s="79" t="str">
        <f t="shared" si="610"/>
        <v/>
      </c>
      <c r="Q2601" s="4"/>
      <c r="R2601" s="90" t="str">
        <f t="shared" si="611"/>
        <v/>
      </c>
      <c r="S2601" s="4"/>
      <c r="Y2601" s="18" t="str">
        <f t="shared" si="612"/>
        <v/>
      </c>
      <c r="AA2601" s="18" t="str">
        <f t="shared" si="603"/>
        <v/>
      </c>
      <c r="AB2601" s="18" t="str">
        <f t="shared" si="604"/>
        <v/>
      </c>
      <c r="AC2601" s="18" t="str">
        <f t="shared" si="613"/>
        <v/>
      </c>
      <c r="AD2601" s="18" t="str">
        <f t="shared" si="613"/>
        <v/>
      </c>
      <c r="AE2601" s="18" t="str">
        <f t="shared" si="614"/>
        <v/>
      </c>
      <c r="AG2601" s="95" t="str">
        <f>IF($C2601="", "", IF(IFERROR(INDEX(Ingredients!C$11:C$310, MATCH($C2601, Ingredients!$B$11:$B$310, 0)), "")="", "", IFERROR(INDEX(Ingredients!C$11:C$310, MATCH($C2601, Ingredients!$B$11:$B$310, 0)), "")))</f>
        <v/>
      </c>
      <c r="AH2601" s="105" t="str">
        <f>IF($C2601="", "", IF(IFERROR(INDEX(Ingredients!D$11:D$310, MATCH($C2601, Ingredients!$B$11:$B$310, 0)), "")="", "", IFERROR(INDEX(Ingredients!D$11:D$310, MATCH($C2601, Ingredients!$B$11:$B$310, 0)), "")))</f>
        <v/>
      </c>
      <c r="AI2601" s="106" t="str">
        <f>IF($C2601="", "", IF(IFERROR(INDEX(Ingredients!E$11:E$310, MATCH($C2601, Ingredients!$B$11:$B$310, 0)), "")="", "", IFERROR(INDEX(Ingredients!E$11:E$310, MATCH($C2601, Ingredients!$B$11:$B$310, 0)), "")))</f>
        <v/>
      </c>
      <c r="AJ2601" s="108" t="str">
        <f>IF($C2601="", "", IF(IFERROR(INDEX(Ingredients!F$11:F$310, MATCH($C2601, Ingredients!$B$11:$B$310, 0)), "")="", "", IFERROR(INDEX(Ingredients!F$11:F$310, MATCH($C2601, Ingredients!$B$11:$B$310, 0)), "")))</f>
        <v/>
      </c>
      <c r="AK2601" s="106" t="str">
        <f>IF($C2601="", "", IF(IFERROR(INDEX(Ingredients!G$11:G$310, MATCH($C2601, Ingredients!$B$11:$B$310, 0)), "")="", "", IFERROR(INDEX(Ingredients!G$11:G$310, MATCH($C2601, Ingredients!$B$11:$B$310, 0)), "")))</f>
        <v/>
      </c>
      <c r="AL2601" s="79" t="str">
        <f>IF($C2601="", "", IF(IFERROR(INDEX(Ingredients!H$11:H$310, MATCH($C2601, Ingredients!$B$11:$B$310, 0)), "")="", "", IFERROR(INDEX(Ingredients!H$11:H$310, MATCH($C2601, Ingredients!$B$11:$B$310, 0)), "")))</f>
        <v/>
      </c>
      <c r="AN2601" s="83" t="str">
        <f t="shared" si="605"/>
        <v/>
      </c>
      <c r="AP2601" s="114" t="str">
        <f t="shared" si="615"/>
        <v/>
      </c>
      <c r="AR2601" s="117" t="str">
        <f>IF($C2601="", "", IF(IFERROR(INDEX(Ingredients!$AI$11:$AI$310, MATCH($C2601, Ingredients!$B$11:$B$310, 0)), "")="", "", IFERROR(INDEX(Ingredients!$AI$11:$AI$310, MATCH($C2601, Ingredients!$B$11:$B$310, 0)), "")))</f>
        <v/>
      </c>
      <c r="AT2601" s="120" t="str">
        <f t="shared" si="616"/>
        <v/>
      </c>
      <c r="AV2601" s="90" t="str">
        <f t="shared" si="606"/>
        <v/>
      </c>
      <c r="AX2601" s="90" t="str">
        <f>IF($AV2601="", "", COUNTIF($AV$11:$AV$5010, "&lt;"&amp;$AV2601)+1+COUNTIF($AV$11:$AV2601, $AV2601)-1)</f>
        <v/>
      </c>
      <c r="AZ2601" s="111" t="str">
        <f>IF($B2601="", "", SUMIF('Shopping List'!$AV$11:$AV$25, $B2601, 'Shopping List'!$BN$11:$BN$25))</f>
        <v/>
      </c>
      <c r="BB2601" s="117" t="str">
        <f t="shared" si="617"/>
        <v/>
      </c>
    </row>
    <row r="2602" spans="1:54" x14ac:dyDescent="0.25">
      <c r="A2602" s="4"/>
      <c r="B2602" s="37"/>
      <c r="C2602" s="124"/>
      <c r="D2602" s="39"/>
      <c r="E2602" s="125"/>
      <c r="F2602" s="48"/>
      <c r="G2602" s="4"/>
      <c r="H2602" s="4"/>
      <c r="I2602" s="95" t="str">
        <f>IF($C2602="", "", IF(IFERROR(INDEX(Ingredients!$C$11:$C$310, MATCH($C2602, Ingredients!$B$11:$B$310, 0)), "")="", "", IFERROR(INDEX(Ingredients!$C$11:$C$310, MATCH($C2602, Ingredients!$B$11:$B$310, 0)), "")))</f>
        <v/>
      </c>
      <c r="J2602" s="73" t="str">
        <f>IF($B2602="", "", IF(IFERROR(INDEX(Meals!$C$11:$C$260, MATCH($B2602, Meals!$B$11:$B$260, 0)), "")="", "", IFERROR(INDEX(Meals!$C$11:$C$260, MATCH($B2602, Meals!$B$11:$B$260, 0)), "")))</f>
        <v/>
      </c>
      <c r="K2602" s="4"/>
      <c r="L2602" s="72" t="str">
        <f t="shared" si="607"/>
        <v/>
      </c>
      <c r="M2602" s="73" t="str">
        <f t="shared" si="608"/>
        <v/>
      </c>
      <c r="N2602" s="4"/>
      <c r="O2602" s="78" t="str">
        <f t="shared" si="609"/>
        <v/>
      </c>
      <c r="P2602" s="79" t="str">
        <f t="shared" si="610"/>
        <v/>
      </c>
      <c r="Q2602" s="4"/>
      <c r="R2602" s="90" t="str">
        <f t="shared" si="611"/>
        <v/>
      </c>
      <c r="S2602" s="4"/>
      <c r="Y2602" s="18" t="str">
        <f t="shared" si="612"/>
        <v/>
      </c>
      <c r="AA2602" s="18" t="str">
        <f t="shared" si="603"/>
        <v/>
      </c>
      <c r="AB2602" s="18" t="str">
        <f t="shared" si="604"/>
        <v/>
      </c>
      <c r="AC2602" s="18" t="str">
        <f t="shared" si="613"/>
        <v/>
      </c>
      <c r="AD2602" s="18" t="str">
        <f t="shared" si="613"/>
        <v/>
      </c>
      <c r="AE2602" s="18" t="str">
        <f t="shared" si="614"/>
        <v/>
      </c>
      <c r="AG2602" s="95" t="str">
        <f>IF($C2602="", "", IF(IFERROR(INDEX(Ingredients!C$11:C$310, MATCH($C2602, Ingredients!$B$11:$B$310, 0)), "")="", "", IFERROR(INDEX(Ingredients!C$11:C$310, MATCH($C2602, Ingredients!$B$11:$B$310, 0)), "")))</f>
        <v/>
      </c>
      <c r="AH2602" s="105" t="str">
        <f>IF($C2602="", "", IF(IFERROR(INDEX(Ingredients!D$11:D$310, MATCH($C2602, Ingredients!$B$11:$B$310, 0)), "")="", "", IFERROR(INDEX(Ingredients!D$11:D$310, MATCH($C2602, Ingredients!$B$11:$B$310, 0)), "")))</f>
        <v/>
      </c>
      <c r="AI2602" s="106" t="str">
        <f>IF($C2602="", "", IF(IFERROR(INDEX(Ingredients!E$11:E$310, MATCH($C2602, Ingredients!$B$11:$B$310, 0)), "")="", "", IFERROR(INDEX(Ingredients!E$11:E$310, MATCH($C2602, Ingredients!$B$11:$B$310, 0)), "")))</f>
        <v/>
      </c>
      <c r="AJ2602" s="108" t="str">
        <f>IF($C2602="", "", IF(IFERROR(INDEX(Ingredients!F$11:F$310, MATCH($C2602, Ingredients!$B$11:$B$310, 0)), "")="", "", IFERROR(INDEX(Ingredients!F$11:F$310, MATCH($C2602, Ingredients!$B$11:$B$310, 0)), "")))</f>
        <v/>
      </c>
      <c r="AK2602" s="106" t="str">
        <f>IF($C2602="", "", IF(IFERROR(INDEX(Ingredients!G$11:G$310, MATCH($C2602, Ingredients!$B$11:$B$310, 0)), "")="", "", IFERROR(INDEX(Ingredients!G$11:G$310, MATCH($C2602, Ingredients!$B$11:$B$310, 0)), "")))</f>
        <v/>
      </c>
      <c r="AL2602" s="79" t="str">
        <f>IF($C2602="", "", IF(IFERROR(INDEX(Ingredients!H$11:H$310, MATCH($C2602, Ingredients!$B$11:$B$310, 0)), "")="", "", IFERROR(INDEX(Ingredients!H$11:H$310, MATCH($C2602, Ingredients!$B$11:$B$310, 0)), "")))</f>
        <v/>
      </c>
      <c r="AN2602" s="83" t="str">
        <f t="shared" si="605"/>
        <v/>
      </c>
      <c r="AP2602" s="114" t="str">
        <f t="shared" si="615"/>
        <v/>
      </c>
      <c r="AR2602" s="117" t="str">
        <f>IF($C2602="", "", IF(IFERROR(INDEX(Ingredients!$AI$11:$AI$310, MATCH($C2602, Ingredients!$B$11:$B$310, 0)), "")="", "", IFERROR(INDEX(Ingredients!$AI$11:$AI$310, MATCH($C2602, Ingredients!$B$11:$B$310, 0)), "")))</f>
        <v/>
      </c>
      <c r="AT2602" s="120" t="str">
        <f t="shared" si="616"/>
        <v/>
      </c>
      <c r="AV2602" s="90" t="str">
        <f t="shared" si="606"/>
        <v/>
      </c>
      <c r="AX2602" s="90" t="str">
        <f>IF($AV2602="", "", COUNTIF($AV$11:$AV$5010, "&lt;"&amp;$AV2602)+1+COUNTIF($AV$11:$AV2602, $AV2602)-1)</f>
        <v/>
      </c>
      <c r="AZ2602" s="111" t="str">
        <f>IF($B2602="", "", SUMIF('Shopping List'!$AV$11:$AV$25, $B2602, 'Shopping List'!$BN$11:$BN$25))</f>
        <v/>
      </c>
      <c r="BB2602" s="117" t="str">
        <f t="shared" si="617"/>
        <v/>
      </c>
    </row>
    <row r="2603" spans="1:54" x14ac:dyDescent="0.25">
      <c r="A2603" s="4"/>
      <c r="B2603" s="37"/>
      <c r="C2603" s="124"/>
      <c r="D2603" s="39"/>
      <c r="E2603" s="125"/>
      <c r="F2603" s="48"/>
      <c r="G2603" s="4"/>
      <c r="H2603" s="4"/>
      <c r="I2603" s="95" t="str">
        <f>IF($C2603="", "", IF(IFERROR(INDEX(Ingredients!$C$11:$C$310, MATCH($C2603, Ingredients!$B$11:$B$310, 0)), "")="", "", IFERROR(INDEX(Ingredients!$C$11:$C$310, MATCH($C2603, Ingredients!$B$11:$B$310, 0)), "")))</f>
        <v/>
      </c>
      <c r="J2603" s="73" t="str">
        <f>IF($B2603="", "", IF(IFERROR(INDEX(Meals!$C$11:$C$260, MATCH($B2603, Meals!$B$11:$B$260, 0)), "")="", "", IFERROR(INDEX(Meals!$C$11:$C$260, MATCH($B2603, Meals!$B$11:$B$260, 0)), "")))</f>
        <v/>
      </c>
      <c r="K2603" s="4"/>
      <c r="L2603" s="72" t="str">
        <f t="shared" si="607"/>
        <v/>
      </c>
      <c r="M2603" s="73" t="str">
        <f t="shared" si="608"/>
        <v/>
      </c>
      <c r="N2603" s="4"/>
      <c r="O2603" s="78" t="str">
        <f t="shared" si="609"/>
        <v/>
      </c>
      <c r="P2603" s="79" t="str">
        <f t="shared" si="610"/>
        <v/>
      </c>
      <c r="Q2603" s="4"/>
      <c r="R2603" s="90" t="str">
        <f t="shared" si="611"/>
        <v/>
      </c>
      <c r="S2603" s="4"/>
      <c r="Y2603" s="18" t="str">
        <f t="shared" si="612"/>
        <v/>
      </c>
      <c r="AA2603" s="18" t="str">
        <f t="shared" si="603"/>
        <v/>
      </c>
      <c r="AB2603" s="18" t="str">
        <f t="shared" si="604"/>
        <v/>
      </c>
      <c r="AC2603" s="18" t="str">
        <f t="shared" si="613"/>
        <v/>
      </c>
      <c r="AD2603" s="18" t="str">
        <f t="shared" si="613"/>
        <v/>
      </c>
      <c r="AE2603" s="18" t="str">
        <f t="shared" si="614"/>
        <v/>
      </c>
      <c r="AG2603" s="95" t="str">
        <f>IF($C2603="", "", IF(IFERROR(INDEX(Ingredients!C$11:C$310, MATCH($C2603, Ingredients!$B$11:$B$310, 0)), "")="", "", IFERROR(INDEX(Ingredients!C$11:C$310, MATCH($C2603, Ingredients!$B$11:$B$310, 0)), "")))</f>
        <v/>
      </c>
      <c r="AH2603" s="105" t="str">
        <f>IF($C2603="", "", IF(IFERROR(INDEX(Ingredients!D$11:D$310, MATCH($C2603, Ingredients!$B$11:$B$310, 0)), "")="", "", IFERROR(INDEX(Ingredients!D$11:D$310, MATCH($C2603, Ingredients!$B$11:$B$310, 0)), "")))</f>
        <v/>
      </c>
      <c r="AI2603" s="106" t="str">
        <f>IF($C2603="", "", IF(IFERROR(INDEX(Ingredients!E$11:E$310, MATCH($C2603, Ingredients!$B$11:$B$310, 0)), "")="", "", IFERROR(INDEX(Ingredients!E$11:E$310, MATCH($C2603, Ingredients!$B$11:$B$310, 0)), "")))</f>
        <v/>
      </c>
      <c r="AJ2603" s="108" t="str">
        <f>IF($C2603="", "", IF(IFERROR(INDEX(Ingredients!F$11:F$310, MATCH($C2603, Ingredients!$B$11:$B$310, 0)), "")="", "", IFERROR(INDEX(Ingredients!F$11:F$310, MATCH($C2603, Ingredients!$B$11:$B$310, 0)), "")))</f>
        <v/>
      </c>
      <c r="AK2603" s="106" t="str">
        <f>IF($C2603="", "", IF(IFERROR(INDEX(Ingredients!G$11:G$310, MATCH($C2603, Ingredients!$B$11:$B$310, 0)), "")="", "", IFERROR(INDEX(Ingredients!G$11:G$310, MATCH($C2603, Ingredients!$B$11:$B$310, 0)), "")))</f>
        <v/>
      </c>
      <c r="AL2603" s="79" t="str">
        <f>IF($C2603="", "", IF(IFERROR(INDEX(Ingredients!H$11:H$310, MATCH($C2603, Ingredients!$B$11:$B$310, 0)), "")="", "", IFERROR(INDEX(Ingredients!H$11:H$310, MATCH($C2603, Ingredients!$B$11:$B$310, 0)), "")))</f>
        <v/>
      </c>
      <c r="AN2603" s="83" t="str">
        <f t="shared" si="605"/>
        <v/>
      </c>
      <c r="AP2603" s="114" t="str">
        <f t="shared" si="615"/>
        <v/>
      </c>
      <c r="AR2603" s="117" t="str">
        <f>IF($C2603="", "", IF(IFERROR(INDEX(Ingredients!$AI$11:$AI$310, MATCH($C2603, Ingredients!$B$11:$B$310, 0)), "")="", "", IFERROR(INDEX(Ingredients!$AI$11:$AI$310, MATCH($C2603, Ingredients!$B$11:$B$310, 0)), "")))</f>
        <v/>
      </c>
      <c r="AT2603" s="120" t="str">
        <f t="shared" si="616"/>
        <v/>
      </c>
      <c r="AV2603" s="90" t="str">
        <f t="shared" si="606"/>
        <v/>
      </c>
      <c r="AX2603" s="90" t="str">
        <f>IF($AV2603="", "", COUNTIF($AV$11:$AV$5010, "&lt;"&amp;$AV2603)+1+COUNTIF($AV$11:$AV2603, $AV2603)-1)</f>
        <v/>
      </c>
      <c r="AZ2603" s="111" t="str">
        <f>IF($B2603="", "", SUMIF('Shopping List'!$AV$11:$AV$25, $B2603, 'Shopping List'!$BN$11:$BN$25))</f>
        <v/>
      </c>
      <c r="BB2603" s="117" t="str">
        <f t="shared" si="617"/>
        <v/>
      </c>
    </row>
    <row r="2604" spans="1:54" x14ac:dyDescent="0.25">
      <c r="A2604" s="4"/>
      <c r="B2604" s="37"/>
      <c r="C2604" s="124"/>
      <c r="D2604" s="39"/>
      <c r="E2604" s="125"/>
      <c r="F2604" s="48"/>
      <c r="G2604" s="4"/>
      <c r="H2604" s="4"/>
      <c r="I2604" s="95" t="str">
        <f>IF($C2604="", "", IF(IFERROR(INDEX(Ingredients!$C$11:$C$310, MATCH($C2604, Ingredients!$B$11:$B$310, 0)), "")="", "", IFERROR(INDEX(Ingredients!$C$11:$C$310, MATCH($C2604, Ingredients!$B$11:$B$310, 0)), "")))</f>
        <v/>
      </c>
      <c r="J2604" s="73" t="str">
        <f>IF($B2604="", "", IF(IFERROR(INDEX(Meals!$C$11:$C$260, MATCH($B2604, Meals!$B$11:$B$260, 0)), "")="", "", IFERROR(INDEX(Meals!$C$11:$C$260, MATCH($B2604, Meals!$B$11:$B$260, 0)), "")))</f>
        <v/>
      </c>
      <c r="K2604" s="4"/>
      <c r="L2604" s="72" t="str">
        <f t="shared" si="607"/>
        <v/>
      </c>
      <c r="M2604" s="73" t="str">
        <f t="shared" si="608"/>
        <v/>
      </c>
      <c r="N2604" s="4"/>
      <c r="O2604" s="78" t="str">
        <f t="shared" si="609"/>
        <v/>
      </c>
      <c r="P2604" s="79" t="str">
        <f t="shared" si="610"/>
        <v/>
      </c>
      <c r="Q2604" s="4"/>
      <c r="R2604" s="90" t="str">
        <f t="shared" si="611"/>
        <v/>
      </c>
      <c r="S2604" s="4"/>
      <c r="Y2604" s="18" t="str">
        <f t="shared" si="612"/>
        <v/>
      </c>
      <c r="AA2604" s="18" t="str">
        <f t="shared" si="603"/>
        <v/>
      </c>
      <c r="AB2604" s="18" t="str">
        <f t="shared" si="604"/>
        <v/>
      </c>
      <c r="AC2604" s="18" t="str">
        <f t="shared" si="613"/>
        <v/>
      </c>
      <c r="AD2604" s="18" t="str">
        <f t="shared" si="613"/>
        <v/>
      </c>
      <c r="AE2604" s="18" t="str">
        <f t="shared" si="614"/>
        <v/>
      </c>
      <c r="AG2604" s="95" t="str">
        <f>IF($C2604="", "", IF(IFERROR(INDEX(Ingredients!C$11:C$310, MATCH($C2604, Ingredients!$B$11:$B$310, 0)), "")="", "", IFERROR(INDEX(Ingredients!C$11:C$310, MATCH($C2604, Ingredients!$B$11:$B$310, 0)), "")))</f>
        <v/>
      </c>
      <c r="AH2604" s="105" t="str">
        <f>IF($C2604="", "", IF(IFERROR(INDEX(Ingredients!D$11:D$310, MATCH($C2604, Ingredients!$B$11:$B$310, 0)), "")="", "", IFERROR(INDEX(Ingredients!D$11:D$310, MATCH($C2604, Ingredients!$B$11:$B$310, 0)), "")))</f>
        <v/>
      </c>
      <c r="AI2604" s="106" t="str">
        <f>IF($C2604="", "", IF(IFERROR(INDEX(Ingredients!E$11:E$310, MATCH($C2604, Ingredients!$B$11:$B$310, 0)), "")="", "", IFERROR(INDEX(Ingredients!E$11:E$310, MATCH($C2604, Ingredients!$B$11:$B$310, 0)), "")))</f>
        <v/>
      </c>
      <c r="AJ2604" s="108" t="str">
        <f>IF($C2604="", "", IF(IFERROR(INDEX(Ingredients!F$11:F$310, MATCH($C2604, Ingredients!$B$11:$B$310, 0)), "")="", "", IFERROR(INDEX(Ingredients!F$11:F$310, MATCH($C2604, Ingredients!$B$11:$B$310, 0)), "")))</f>
        <v/>
      </c>
      <c r="AK2604" s="106" t="str">
        <f>IF($C2604="", "", IF(IFERROR(INDEX(Ingredients!G$11:G$310, MATCH($C2604, Ingredients!$B$11:$B$310, 0)), "")="", "", IFERROR(INDEX(Ingredients!G$11:G$310, MATCH($C2604, Ingredients!$B$11:$B$310, 0)), "")))</f>
        <v/>
      </c>
      <c r="AL2604" s="79" t="str">
        <f>IF($C2604="", "", IF(IFERROR(INDEX(Ingredients!H$11:H$310, MATCH($C2604, Ingredients!$B$11:$B$310, 0)), "")="", "", IFERROR(INDEX(Ingredients!H$11:H$310, MATCH($C2604, Ingredients!$B$11:$B$310, 0)), "")))</f>
        <v/>
      </c>
      <c r="AN2604" s="83" t="str">
        <f t="shared" si="605"/>
        <v/>
      </c>
      <c r="AP2604" s="114" t="str">
        <f t="shared" si="615"/>
        <v/>
      </c>
      <c r="AR2604" s="117" t="str">
        <f>IF($C2604="", "", IF(IFERROR(INDEX(Ingredients!$AI$11:$AI$310, MATCH($C2604, Ingredients!$B$11:$B$310, 0)), "")="", "", IFERROR(INDEX(Ingredients!$AI$11:$AI$310, MATCH($C2604, Ingredients!$B$11:$B$310, 0)), "")))</f>
        <v/>
      </c>
      <c r="AT2604" s="120" t="str">
        <f t="shared" si="616"/>
        <v/>
      </c>
      <c r="AV2604" s="90" t="str">
        <f t="shared" si="606"/>
        <v/>
      </c>
      <c r="AX2604" s="90" t="str">
        <f>IF($AV2604="", "", COUNTIF($AV$11:$AV$5010, "&lt;"&amp;$AV2604)+1+COUNTIF($AV$11:$AV2604, $AV2604)-1)</f>
        <v/>
      </c>
      <c r="AZ2604" s="111" t="str">
        <f>IF($B2604="", "", SUMIF('Shopping List'!$AV$11:$AV$25, $B2604, 'Shopping List'!$BN$11:$BN$25))</f>
        <v/>
      </c>
      <c r="BB2604" s="117" t="str">
        <f t="shared" si="617"/>
        <v/>
      </c>
    </row>
    <row r="2605" spans="1:54" x14ac:dyDescent="0.25">
      <c r="A2605" s="4"/>
      <c r="B2605" s="37"/>
      <c r="C2605" s="124"/>
      <c r="D2605" s="39"/>
      <c r="E2605" s="125"/>
      <c r="F2605" s="48"/>
      <c r="G2605" s="4"/>
      <c r="H2605" s="4"/>
      <c r="I2605" s="95" t="str">
        <f>IF($C2605="", "", IF(IFERROR(INDEX(Ingredients!$C$11:$C$310, MATCH($C2605, Ingredients!$B$11:$B$310, 0)), "")="", "", IFERROR(INDEX(Ingredients!$C$11:$C$310, MATCH($C2605, Ingredients!$B$11:$B$310, 0)), "")))</f>
        <v/>
      </c>
      <c r="J2605" s="73" t="str">
        <f>IF($B2605="", "", IF(IFERROR(INDEX(Meals!$C$11:$C$260, MATCH($B2605, Meals!$B$11:$B$260, 0)), "")="", "", IFERROR(INDEX(Meals!$C$11:$C$260, MATCH($B2605, Meals!$B$11:$B$260, 0)), "")))</f>
        <v/>
      </c>
      <c r="K2605" s="4"/>
      <c r="L2605" s="72" t="str">
        <f t="shared" si="607"/>
        <v/>
      </c>
      <c r="M2605" s="73" t="str">
        <f t="shared" si="608"/>
        <v/>
      </c>
      <c r="N2605" s="4"/>
      <c r="O2605" s="78" t="str">
        <f t="shared" si="609"/>
        <v/>
      </c>
      <c r="P2605" s="79" t="str">
        <f t="shared" si="610"/>
        <v/>
      </c>
      <c r="Q2605" s="4"/>
      <c r="R2605" s="90" t="str">
        <f t="shared" si="611"/>
        <v/>
      </c>
      <c r="S2605" s="4"/>
      <c r="Y2605" s="18" t="str">
        <f t="shared" si="612"/>
        <v/>
      </c>
      <c r="AA2605" s="18" t="str">
        <f t="shared" si="603"/>
        <v/>
      </c>
      <c r="AB2605" s="18" t="str">
        <f t="shared" si="604"/>
        <v/>
      </c>
      <c r="AC2605" s="18" t="str">
        <f t="shared" si="613"/>
        <v/>
      </c>
      <c r="AD2605" s="18" t="str">
        <f t="shared" si="613"/>
        <v/>
      </c>
      <c r="AE2605" s="18" t="str">
        <f t="shared" si="614"/>
        <v/>
      </c>
      <c r="AG2605" s="95" t="str">
        <f>IF($C2605="", "", IF(IFERROR(INDEX(Ingredients!C$11:C$310, MATCH($C2605, Ingredients!$B$11:$B$310, 0)), "")="", "", IFERROR(INDEX(Ingredients!C$11:C$310, MATCH($C2605, Ingredients!$B$11:$B$310, 0)), "")))</f>
        <v/>
      </c>
      <c r="AH2605" s="105" t="str">
        <f>IF($C2605="", "", IF(IFERROR(INDEX(Ingredients!D$11:D$310, MATCH($C2605, Ingredients!$B$11:$B$310, 0)), "")="", "", IFERROR(INDEX(Ingredients!D$11:D$310, MATCH($C2605, Ingredients!$B$11:$B$310, 0)), "")))</f>
        <v/>
      </c>
      <c r="AI2605" s="106" t="str">
        <f>IF($C2605="", "", IF(IFERROR(INDEX(Ingredients!E$11:E$310, MATCH($C2605, Ingredients!$B$11:$B$310, 0)), "")="", "", IFERROR(INDEX(Ingredients!E$11:E$310, MATCH($C2605, Ingredients!$B$11:$B$310, 0)), "")))</f>
        <v/>
      </c>
      <c r="AJ2605" s="108" t="str">
        <f>IF($C2605="", "", IF(IFERROR(INDEX(Ingredients!F$11:F$310, MATCH($C2605, Ingredients!$B$11:$B$310, 0)), "")="", "", IFERROR(INDEX(Ingredients!F$11:F$310, MATCH($C2605, Ingredients!$B$11:$B$310, 0)), "")))</f>
        <v/>
      </c>
      <c r="AK2605" s="106" t="str">
        <f>IF($C2605="", "", IF(IFERROR(INDEX(Ingredients!G$11:G$310, MATCH($C2605, Ingredients!$B$11:$B$310, 0)), "")="", "", IFERROR(INDEX(Ingredients!G$11:G$310, MATCH($C2605, Ingredients!$B$11:$B$310, 0)), "")))</f>
        <v/>
      </c>
      <c r="AL2605" s="79" t="str">
        <f>IF($C2605="", "", IF(IFERROR(INDEX(Ingredients!H$11:H$310, MATCH($C2605, Ingredients!$B$11:$B$310, 0)), "")="", "", IFERROR(INDEX(Ingredients!H$11:H$310, MATCH($C2605, Ingredients!$B$11:$B$310, 0)), "")))</f>
        <v/>
      </c>
      <c r="AN2605" s="83" t="str">
        <f t="shared" si="605"/>
        <v/>
      </c>
      <c r="AP2605" s="114" t="str">
        <f t="shared" si="615"/>
        <v/>
      </c>
      <c r="AR2605" s="117" t="str">
        <f>IF($C2605="", "", IF(IFERROR(INDEX(Ingredients!$AI$11:$AI$310, MATCH($C2605, Ingredients!$B$11:$B$310, 0)), "")="", "", IFERROR(INDEX(Ingredients!$AI$11:$AI$310, MATCH($C2605, Ingredients!$B$11:$B$310, 0)), "")))</f>
        <v/>
      </c>
      <c r="AT2605" s="120" t="str">
        <f t="shared" si="616"/>
        <v/>
      </c>
      <c r="AV2605" s="90" t="str">
        <f t="shared" si="606"/>
        <v/>
      </c>
      <c r="AX2605" s="90" t="str">
        <f>IF($AV2605="", "", COUNTIF($AV$11:$AV$5010, "&lt;"&amp;$AV2605)+1+COUNTIF($AV$11:$AV2605, $AV2605)-1)</f>
        <v/>
      </c>
      <c r="AZ2605" s="111" t="str">
        <f>IF($B2605="", "", SUMIF('Shopping List'!$AV$11:$AV$25, $B2605, 'Shopping List'!$BN$11:$BN$25))</f>
        <v/>
      </c>
      <c r="BB2605" s="117" t="str">
        <f t="shared" si="617"/>
        <v/>
      </c>
    </row>
    <row r="2606" spans="1:54" x14ac:dyDescent="0.25">
      <c r="A2606" s="4"/>
      <c r="B2606" s="37"/>
      <c r="C2606" s="124"/>
      <c r="D2606" s="39"/>
      <c r="E2606" s="125"/>
      <c r="F2606" s="48"/>
      <c r="G2606" s="4"/>
      <c r="H2606" s="4"/>
      <c r="I2606" s="95" t="str">
        <f>IF($C2606="", "", IF(IFERROR(INDEX(Ingredients!$C$11:$C$310, MATCH($C2606, Ingredients!$B$11:$B$310, 0)), "")="", "", IFERROR(INDEX(Ingredients!$C$11:$C$310, MATCH($C2606, Ingredients!$B$11:$B$310, 0)), "")))</f>
        <v/>
      </c>
      <c r="J2606" s="73" t="str">
        <f>IF($B2606="", "", IF(IFERROR(INDEX(Meals!$C$11:$C$260, MATCH($B2606, Meals!$B$11:$B$260, 0)), "")="", "", IFERROR(INDEX(Meals!$C$11:$C$260, MATCH($B2606, Meals!$B$11:$B$260, 0)), "")))</f>
        <v/>
      </c>
      <c r="K2606" s="4"/>
      <c r="L2606" s="72" t="str">
        <f t="shared" si="607"/>
        <v/>
      </c>
      <c r="M2606" s="73" t="str">
        <f t="shared" si="608"/>
        <v/>
      </c>
      <c r="N2606" s="4"/>
      <c r="O2606" s="78" t="str">
        <f t="shared" si="609"/>
        <v/>
      </c>
      <c r="P2606" s="79" t="str">
        <f t="shared" si="610"/>
        <v/>
      </c>
      <c r="Q2606" s="4"/>
      <c r="R2606" s="90" t="str">
        <f t="shared" si="611"/>
        <v/>
      </c>
      <c r="S2606" s="4"/>
      <c r="Y2606" s="18" t="str">
        <f t="shared" si="612"/>
        <v/>
      </c>
      <c r="AA2606" s="18" t="str">
        <f t="shared" si="603"/>
        <v/>
      </c>
      <c r="AB2606" s="18" t="str">
        <f t="shared" si="604"/>
        <v/>
      </c>
      <c r="AC2606" s="18" t="str">
        <f t="shared" si="613"/>
        <v/>
      </c>
      <c r="AD2606" s="18" t="str">
        <f t="shared" si="613"/>
        <v/>
      </c>
      <c r="AE2606" s="18" t="str">
        <f t="shared" si="614"/>
        <v/>
      </c>
      <c r="AG2606" s="95" t="str">
        <f>IF($C2606="", "", IF(IFERROR(INDEX(Ingredients!C$11:C$310, MATCH($C2606, Ingredients!$B$11:$B$310, 0)), "")="", "", IFERROR(INDEX(Ingredients!C$11:C$310, MATCH($C2606, Ingredients!$B$11:$B$310, 0)), "")))</f>
        <v/>
      </c>
      <c r="AH2606" s="105" t="str">
        <f>IF($C2606="", "", IF(IFERROR(INDEX(Ingredients!D$11:D$310, MATCH($C2606, Ingredients!$B$11:$B$310, 0)), "")="", "", IFERROR(INDEX(Ingredients!D$11:D$310, MATCH($C2606, Ingredients!$B$11:$B$310, 0)), "")))</f>
        <v/>
      </c>
      <c r="AI2606" s="106" t="str">
        <f>IF($C2606="", "", IF(IFERROR(INDEX(Ingredients!E$11:E$310, MATCH($C2606, Ingredients!$B$11:$B$310, 0)), "")="", "", IFERROR(INDEX(Ingredients!E$11:E$310, MATCH($C2606, Ingredients!$B$11:$B$310, 0)), "")))</f>
        <v/>
      </c>
      <c r="AJ2606" s="108" t="str">
        <f>IF($C2606="", "", IF(IFERROR(INDEX(Ingredients!F$11:F$310, MATCH($C2606, Ingredients!$B$11:$B$310, 0)), "")="", "", IFERROR(INDEX(Ingredients!F$11:F$310, MATCH($C2606, Ingredients!$B$11:$B$310, 0)), "")))</f>
        <v/>
      </c>
      <c r="AK2606" s="106" t="str">
        <f>IF($C2606="", "", IF(IFERROR(INDEX(Ingredients!G$11:G$310, MATCH($C2606, Ingredients!$B$11:$B$310, 0)), "")="", "", IFERROR(INDEX(Ingredients!G$11:G$310, MATCH($C2606, Ingredients!$B$11:$B$310, 0)), "")))</f>
        <v/>
      </c>
      <c r="AL2606" s="79" t="str">
        <f>IF($C2606="", "", IF(IFERROR(INDEX(Ingredients!H$11:H$310, MATCH($C2606, Ingredients!$B$11:$B$310, 0)), "")="", "", IFERROR(INDEX(Ingredients!H$11:H$310, MATCH($C2606, Ingredients!$B$11:$B$310, 0)), "")))</f>
        <v/>
      </c>
      <c r="AN2606" s="83" t="str">
        <f t="shared" si="605"/>
        <v/>
      </c>
      <c r="AP2606" s="114" t="str">
        <f t="shared" si="615"/>
        <v/>
      </c>
      <c r="AR2606" s="117" t="str">
        <f>IF($C2606="", "", IF(IFERROR(INDEX(Ingredients!$AI$11:$AI$310, MATCH($C2606, Ingredients!$B$11:$B$310, 0)), "")="", "", IFERROR(INDEX(Ingredients!$AI$11:$AI$310, MATCH($C2606, Ingredients!$B$11:$B$310, 0)), "")))</f>
        <v/>
      </c>
      <c r="AT2606" s="120" t="str">
        <f t="shared" si="616"/>
        <v/>
      </c>
      <c r="AV2606" s="90" t="str">
        <f t="shared" si="606"/>
        <v/>
      </c>
      <c r="AX2606" s="90" t="str">
        <f>IF($AV2606="", "", COUNTIF($AV$11:$AV$5010, "&lt;"&amp;$AV2606)+1+COUNTIF($AV$11:$AV2606, $AV2606)-1)</f>
        <v/>
      </c>
      <c r="AZ2606" s="111" t="str">
        <f>IF($B2606="", "", SUMIF('Shopping List'!$AV$11:$AV$25, $B2606, 'Shopping List'!$BN$11:$BN$25))</f>
        <v/>
      </c>
      <c r="BB2606" s="117" t="str">
        <f t="shared" si="617"/>
        <v/>
      </c>
    </row>
    <row r="2607" spans="1:54" x14ac:dyDescent="0.25">
      <c r="A2607" s="4"/>
      <c r="B2607" s="37"/>
      <c r="C2607" s="124"/>
      <c r="D2607" s="39"/>
      <c r="E2607" s="125"/>
      <c r="F2607" s="48"/>
      <c r="G2607" s="4"/>
      <c r="H2607" s="4"/>
      <c r="I2607" s="95" t="str">
        <f>IF($C2607="", "", IF(IFERROR(INDEX(Ingredients!$C$11:$C$310, MATCH($C2607, Ingredients!$B$11:$B$310, 0)), "")="", "", IFERROR(INDEX(Ingredients!$C$11:$C$310, MATCH($C2607, Ingredients!$B$11:$B$310, 0)), "")))</f>
        <v/>
      </c>
      <c r="J2607" s="73" t="str">
        <f>IF($B2607="", "", IF(IFERROR(INDEX(Meals!$C$11:$C$260, MATCH($B2607, Meals!$B$11:$B$260, 0)), "")="", "", IFERROR(INDEX(Meals!$C$11:$C$260, MATCH($B2607, Meals!$B$11:$B$260, 0)), "")))</f>
        <v/>
      </c>
      <c r="K2607" s="4"/>
      <c r="L2607" s="72" t="str">
        <f t="shared" si="607"/>
        <v/>
      </c>
      <c r="M2607" s="73" t="str">
        <f t="shared" si="608"/>
        <v/>
      </c>
      <c r="N2607" s="4"/>
      <c r="O2607" s="78" t="str">
        <f t="shared" si="609"/>
        <v/>
      </c>
      <c r="P2607" s="79" t="str">
        <f t="shared" si="610"/>
        <v/>
      </c>
      <c r="Q2607" s="4"/>
      <c r="R2607" s="90" t="str">
        <f t="shared" si="611"/>
        <v/>
      </c>
      <c r="S2607" s="4"/>
      <c r="Y2607" s="18" t="str">
        <f t="shared" si="612"/>
        <v/>
      </c>
      <c r="AA2607" s="18" t="str">
        <f t="shared" si="603"/>
        <v/>
      </c>
      <c r="AB2607" s="18" t="str">
        <f t="shared" si="604"/>
        <v/>
      </c>
      <c r="AC2607" s="18" t="str">
        <f t="shared" si="613"/>
        <v/>
      </c>
      <c r="AD2607" s="18" t="str">
        <f t="shared" si="613"/>
        <v/>
      </c>
      <c r="AE2607" s="18" t="str">
        <f t="shared" si="614"/>
        <v/>
      </c>
      <c r="AG2607" s="95" t="str">
        <f>IF($C2607="", "", IF(IFERROR(INDEX(Ingredients!C$11:C$310, MATCH($C2607, Ingredients!$B$11:$B$310, 0)), "")="", "", IFERROR(INDEX(Ingredients!C$11:C$310, MATCH($C2607, Ingredients!$B$11:$B$310, 0)), "")))</f>
        <v/>
      </c>
      <c r="AH2607" s="105" t="str">
        <f>IF($C2607="", "", IF(IFERROR(INDEX(Ingredients!D$11:D$310, MATCH($C2607, Ingredients!$B$11:$B$310, 0)), "")="", "", IFERROR(INDEX(Ingredients!D$11:D$310, MATCH($C2607, Ingredients!$B$11:$B$310, 0)), "")))</f>
        <v/>
      </c>
      <c r="AI2607" s="106" t="str">
        <f>IF($C2607="", "", IF(IFERROR(INDEX(Ingredients!E$11:E$310, MATCH($C2607, Ingredients!$B$11:$B$310, 0)), "")="", "", IFERROR(INDEX(Ingredients!E$11:E$310, MATCH($C2607, Ingredients!$B$11:$B$310, 0)), "")))</f>
        <v/>
      </c>
      <c r="AJ2607" s="108" t="str">
        <f>IF($C2607="", "", IF(IFERROR(INDEX(Ingredients!F$11:F$310, MATCH($C2607, Ingredients!$B$11:$B$310, 0)), "")="", "", IFERROR(INDEX(Ingredients!F$11:F$310, MATCH($C2607, Ingredients!$B$11:$B$310, 0)), "")))</f>
        <v/>
      </c>
      <c r="AK2607" s="106" t="str">
        <f>IF($C2607="", "", IF(IFERROR(INDEX(Ingredients!G$11:G$310, MATCH($C2607, Ingredients!$B$11:$B$310, 0)), "")="", "", IFERROR(INDEX(Ingredients!G$11:G$310, MATCH($C2607, Ingredients!$B$11:$B$310, 0)), "")))</f>
        <v/>
      </c>
      <c r="AL2607" s="79" t="str">
        <f>IF($C2607="", "", IF(IFERROR(INDEX(Ingredients!H$11:H$310, MATCH($C2607, Ingredients!$B$11:$B$310, 0)), "")="", "", IFERROR(INDEX(Ingredients!H$11:H$310, MATCH($C2607, Ingredients!$B$11:$B$310, 0)), "")))</f>
        <v/>
      </c>
      <c r="AN2607" s="83" t="str">
        <f t="shared" si="605"/>
        <v/>
      </c>
      <c r="AP2607" s="114" t="str">
        <f t="shared" si="615"/>
        <v/>
      </c>
      <c r="AR2607" s="117" t="str">
        <f>IF($C2607="", "", IF(IFERROR(INDEX(Ingredients!$AI$11:$AI$310, MATCH($C2607, Ingredients!$B$11:$B$310, 0)), "")="", "", IFERROR(INDEX(Ingredients!$AI$11:$AI$310, MATCH($C2607, Ingredients!$B$11:$B$310, 0)), "")))</f>
        <v/>
      </c>
      <c r="AT2607" s="120" t="str">
        <f t="shared" si="616"/>
        <v/>
      </c>
      <c r="AV2607" s="90" t="str">
        <f t="shared" si="606"/>
        <v/>
      </c>
      <c r="AX2607" s="90" t="str">
        <f>IF($AV2607="", "", COUNTIF($AV$11:$AV$5010, "&lt;"&amp;$AV2607)+1+COUNTIF($AV$11:$AV2607, $AV2607)-1)</f>
        <v/>
      </c>
      <c r="AZ2607" s="111" t="str">
        <f>IF($B2607="", "", SUMIF('Shopping List'!$AV$11:$AV$25, $B2607, 'Shopping List'!$BN$11:$BN$25))</f>
        <v/>
      </c>
      <c r="BB2607" s="117" t="str">
        <f t="shared" si="617"/>
        <v/>
      </c>
    </row>
    <row r="2608" spans="1:54" x14ac:dyDescent="0.25">
      <c r="A2608" s="4"/>
      <c r="B2608" s="37"/>
      <c r="C2608" s="124"/>
      <c r="D2608" s="39"/>
      <c r="E2608" s="125"/>
      <c r="F2608" s="48"/>
      <c r="G2608" s="4"/>
      <c r="H2608" s="4"/>
      <c r="I2608" s="95" t="str">
        <f>IF($C2608="", "", IF(IFERROR(INDEX(Ingredients!$C$11:$C$310, MATCH($C2608, Ingredients!$B$11:$B$310, 0)), "")="", "", IFERROR(INDEX(Ingredients!$C$11:$C$310, MATCH($C2608, Ingredients!$B$11:$B$310, 0)), "")))</f>
        <v/>
      </c>
      <c r="J2608" s="73" t="str">
        <f>IF($B2608="", "", IF(IFERROR(INDEX(Meals!$C$11:$C$260, MATCH($B2608, Meals!$B$11:$B$260, 0)), "")="", "", IFERROR(INDEX(Meals!$C$11:$C$260, MATCH($B2608, Meals!$B$11:$B$260, 0)), "")))</f>
        <v/>
      </c>
      <c r="K2608" s="4"/>
      <c r="L2608" s="72" t="str">
        <f t="shared" si="607"/>
        <v/>
      </c>
      <c r="M2608" s="73" t="str">
        <f t="shared" si="608"/>
        <v/>
      </c>
      <c r="N2608" s="4"/>
      <c r="O2608" s="78" t="str">
        <f t="shared" si="609"/>
        <v/>
      </c>
      <c r="P2608" s="79" t="str">
        <f t="shared" si="610"/>
        <v/>
      </c>
      <c r="Q2608" s="4"/>
      <c r="R2608" s="90" t="str">
        <f t="shared" si="611"/>
        <v/>
      </c>
      <c r="S2608" s="4"/>
      <c r="Y2608" s="18" t="str">
        <f t="shared" si="612"/>
        <v/>
      </c>
      <c r="AA2608" s="18" t="str">
        <f t="shared" si="603"/>
        <v/>
      </c>
      <c r="AB2608" s="18" t="str">
        <f t="shared" si="604"/>
        <v/>
      </c>
      <c r="AC2608" s="18" t="str">
        <f t="shared" si="613"/>
        <v/>
      </c>
      <c r="AD2608" s="18" t="str">
        <f t="shared" si="613"/>
        <v/>
      </c>
      <c r="AE2608" s="18" t="str">
        <f t="shared" si="614"/>
        <v/>
      </c>
      <c r="AG2608" s="95" t="str">
        <f>IF($C2608="", "", IF(IFERROR(INDEX(Ingredients!C$11:C$310, MATCH($C2608, Ingredients!$B$11:$B$310, 0)), "")="", "", IFERROR(INDEX(Ingredients!C$11:C$310, MATCH($C2608, Ingredients!$B$11:$B$310, 0)), "")))</f>
        <v/>
      </c>
      <c r="AH2608" s="105" t="str">
        <f>IF($C2608="", "", IF(IFERROR(INDEX(Ingredients!D$11:D$310, MATCH($C2608, Ingredients!$B$11:$B$310, 0)), "")="", "", IFERROR(INDEX(Ingredients!D$11:D$310, MATCH($C2608, Ingredients!$B$11:$B$310, 0)), "")))</f>
        <v/>
      </c>
      <c r="AI2608" s="106" t="str">
        <f>IF($C2608="", "", IF(IFERROR(INDEX(Ingredients!E$11:E$310, MATCH($C2608, Ingredients!$B$11:$B$310, 0)), "")="", "", IFERROR(INDEX(Ingredients!E$11:E$310, MATCH($C2608, Ingredients!$B$11:$B$310, 0)), "")))</f>
        <v/>
      </c>
      <c r="AJ2608" s="108" t="str">
        <f>IF($C2608="", "", IF(IFERROR(INDEX(Ingredients!F$11:F$310, MATCH($C2608, Ingredients!$B$11:$B$310, 0)), "")="", "", IFERROR(INDEX(Ingredients!F$11:F$310, MATCH($C2608, Ingredients!$B$11:$B$310, 0)), "")))</f>
        <v/>
      </c>
      <c r="AK2608" s="106" t="str">
        <f>IF($C2608="", "", IF(IFERROR(INDEX(Ingredients!G$11:G$310, MATCH($C2608, Ingredients!$B$11:$B$310, 0)), "")="", "", IFERROR(INDEX(Ingredients!G$11:G$310, MATCH($C2608, Ingredients!$B$11:$B$310, 0)), "")))</f>
        <v/>
      </c>
      <c r="AL2608" s="79" t="str">
        <f>IF($C2608="", "", IF(IFERROR(INDEX(Ingredients!H$11:H$310, MATCH($C2608, Ingredients!$B$11:$B$310, 0)), "")="", "", IFERROR(INDEX(Ingredients!H$11:H$310, MATCH($C2608, Ingredients!$B$11:$B$310, 0)), "")))</f>
        <v/>
      </c>
      <c r="AN2608" s="83" t="str">
        <f t="shared" si="605"/>
        <v/>
      </c>
      <c r="AP2608" s="114" t="str">
        <f t="shared" si="615"/>
        <v/>
      </c>
      <c r="AR2608" s="117" t="str">
        <f>IF($C2608="", "", IF(IFERROR(INDEX(Ingredients!$AI$11:$AI$310, MATCH($C2608, Ingredients!$B$11:$B$310, 0)), "")="", "", IFERROR(INDEX(Ingredients!$AI$11:$AI$310, MATCH($C2608, Ingredients!$B$11:$B$310, 0)), "")))</f>
        <v/>
      </c>
      <c r="AT2608" s="120" t="str">
        <f t="shared" si="616"/>
        <v/>
      </c>
      <c r="AV2608" s="90" t="str">
        <f t="shared" si="606"/>
        <v/>
      </c>
      <c r="AX2608" s="90" t="str">
        <f>IF($AV2608="", "", COUNTIF($AV$11:$AV$5010, "&lt;"&amp;$AV2608)+1+COUNTIF($AV$11:$AV2608, $AV2608)-1)</f>
        <v/>
      </c>
      <c r="AZ2608" s="111" t="str">
        <f>IF($B2608="", "", SUMIF('Shopping List'!$AV$11:$AV$25, $B2608, 'Shopping List'!$BN$11:$BN$25))</f>
        <v/>
      </c>
      <c r="BB2608" s="117" t="str">
        <f t="shared" si="617"/>
        <v/>
      </c>
    </row>
    <row r="2609" spans="1:54" x14ac:dyDescent="0.25">
      <c r="A2609" s="4"/>
      <c r="B2609" s="37"/>
      <c r="C2609" s="124"/>
      <c r="D2609" s="39"/>
      <c r="E2609" s="125"/>
      <c r="F2609" s="48"/>
      <c r="G2609" s="4"/>
      <c r="H2609" s="4"/>
      <c r="I2609" s="95" t="str">
        <f>IF($C2609="", "", IF(IFERROR(INDEX(Ingredients!$C$11:$C$310, MATCH($C2609, Ingredients!$B$11:$B$310, 0)), "")="", "", IFERROR(INDEX(Ingredients!$C$11:$C$310, MATCH($C2609, Ingredients!$B$11:$B$310, 0)), "")))</f>
        <v/>
      </c>
      <c r="J2609" s="73" t="str">
        <f>IF($B2609="", "", IF(IFERROR(INDEX(Meals!$C$11:$C$260, MATCH($B2609, Meals!$B$11:$B$260, 0)), "")="", "", IFERROR(INDEX(Meals!$C$11:$C$260, MATCH($B2609, Meals!$B$11:$B$260, 0)), "")))</f>
        <v/>
      </c>
      <c r="K2609" s="4"/>
      <c r="L2609" s="72" t="str">
        <f t="shared" si="607"/>
        <v/>
      </c>
      <c r="M2609" s="73" t="str">
        <f t="shared" si="608"/>
        <v/>
      </c>
      <c r="N2609" s="4"/>
      <c r="O2609" s="78" t="str">
        <f t="shared" si="609"/>
        <v/>
      </c>
      <c r="P2609" s="79" t="str">
        <f t="shared" si="610"/>
        <v/>
      </c>
      <c r="Q2609" s="4"/>
      <c r="R2609" s="90" t="str">
        <f t="shared" si="611"/>
        <v/>
      </c>
      <c r="S2609" s="4"/>
      <c r="Y2609" s="18" t="str">
        <f t="shared" si="612"/>
        <v/>
      </c>
      <c r="AA2609" s="18" t="str">
        <f t="shared" si="603"/>
        <v/>
      </c>
      <c r="AB2609" s="18" t="str">
        <f t="shared" si="604"/>
        <v/>
      </c>
      <c r="AC2609" s="18" t="str">
        <f t="shared" si="613"/>
        <v/>
      </c>
      <c r="AD2609" s="18" t="str">
        <f t="shared" si="613"/>
        <v/>
      </c>
      <c r="AE2609" s="18" t="str">
        <f t="shared" si="614"/>
        <v/>
      </c>
      <c r="AG2609" s="95" t="str">
        <f>IF($C2609="", "", IF(IFERROR(INDEX(Ingredients!C$11:C$310, MATCH($C2609, Ingredients!$B$11:$B$310, 0)), "")="", "", IFERROR(INDEX(Ingredients!C$11:C$310, MATCH($C2609, Ingredients!$B$11:$B$310, 0)), "")))</f>
        <v/>
      </c>
      <c r="AH2609" s="105" t="str">
        <f>IF($C2609="", "", IF(IFERROR(INDEX(Ingredients!D$11:D$310, MATCH($C2609, Ingredients!$B$11:$B$310, 0)), "")="", "", IFERROR(INDEX(Ingredients!D$11:D$310, MATCH($C2609, Ingredients!$B$11:$B$310, 0)), "")))</f>
        <v/>
      </c>
      <c r="AI2609" s="106" t="str">
        <f>IF($C2609="", "", IF(IFERROR(INDEX(Ingredients!E$11:E$310, MATCH($C2609, Ingredients!$B$11:$B$310, 0)), "")="", "", IFERROR(INDEX(Ingredients!E$11:E$310, MATCH($C2609, Ingredients!$B$11:$B$310, 0)), "")))</f>
        <v/>
      </c>
      <c r="AJ2609" s="108" t="str">
        <f>IF($C2609="", "", IF(IFERROR(INDEX(Ingredients!F$11:F$310, MATCH($C2609, Ingredients!$B$11:$B$310, 0)), "")="", "", IFERROR(INDEX(Ingredients!F$11:F$310, MATCH($C2609, Ingredients!$B$11:$B$310, 0)), "")))</f>
        <v/>
      </c>
      <c r="AK2609" s="106" t="str">
        <f>IF($C2609="", "", IF(IFERROR(INDEX(Ingredients!G$11:G$310, MATCH($C2609, Ingredients!$B$11:$B$310, 0)), "")="", "", IFERROR(INDEX(Ingredients!G$11:G$310, MATCH($C2609, Ingredients!$B$11:$B$310, 0)), "")))</f>
        <v/>
      </c>
      <c r="AL2609" s="79" t="str">
        <f>IF($C2609="", "", IF(IFERROR(INDEX(Ingredients!H$11:H$310, MATCH($C2609, Ingredients!$B$11:$B$310, 0)), "")="", "", IFERROR(INDEX(Ingredients!H$11:H$310, MATCH($C2609, Ingredients!$B$11:$B$310, 0)), "")))</f>
        <v/>
      </c>
      <c r="AN2609" s="83" t="str">
        <f t="shared" si="605"/>
        <v/>
      </c>
      <c r="AP2609" s="114" t="str">
        <f t="shared" si="615"/>
        <v/>
      </c>
      <c r="AR2609" s="117" t="str">
        <f>IF($C2609="", "", IF(IFERROR(INDEX(Ingredients!$AI$11:$AI$310, MATCH($C2609, Ingredients!$B$11:$B$310, 0)), "")="", "", IFERROR(INDEX(Ingredients!$AI$11:$AI$310, MATCH($C2609, Ingredients!$B$11:$B$310, 0)), "")))</f>
        <v/>
      </c>
      <c r="AT2609" s="120" t="str">
        <f t="shared" si="616"/>
        <v/>
      </c>
      <c r="AV2609" s="90" t="str">
        <f t="shared" si="606"/>
        <v/>
      </c>
      <c r="AX2609" s="90" t="str">
        <f>IF($AV2609="", "", COUNTIF($AV$11:$AV$5010, "&lt;"&amp;$AV2609)+1+COUNTIF($AV$11:$AV2609, $AV2609)-1)</f>
        <v/>
      </c>
      <c r="AZ2609" s="111" t="str">
        <f>IF($B2609="", "", SUMIF('Shopping List'!$AV$11:$AV$25, $B2609, 'Shopping List'!$BN$11:$BN$25))</f>
        <v/>
      </c>
      <c r="BB2609" s="117" t="str">
        <f t="shared" si="617"/>
        <v/>
      </c>
    </row>
    <row r="2610" spans="1:54" x14ac:dyDescent="0.25">
      <c r="A2610" s="4"/>
      <c r="B2610" s="37"/>
      <c r="C2610" s="124"/>
      <c r="D2610" s="39"/>
      <c r="E2610" s="125"/>
      <c r="F2610" s="48"/>
      <c r="G2610" s="4"/>
      <c r="H2610" s="4"/>
      <c r="I2610" s="95" t="str">
        <f>IF($C2610="", "", IF(IFERROR(INDEX(Ingredients!$C$11:$C$310, MATCH($C2610, Ingredients!$B$11:$B$310, 0)), "")="", "", IFERROR(INDEX(Ingredients!$C$11:$C$310, MATCH($C2610, Ingredients!$B$11:$B$310, 0)), "")))</f>
        <v/>
      </c>
      <c r="J2610" s="73" t="str">
        <f>IF($B2610="", "", IF(IFERROR(INDEX(Meals!$C$11:$C$260, MATCH($B2610, Meals!$B$11:$B$260, 0)), "")="", "", IFERROR(INDEX(Meals!$C$11:$C$260, MATCH($B2610, Meals!$B$11:$B$260, 0)), "")))</f>
        <v/>
      </c>
      <c r="K2610" s="4"/>
      <c r="L2610" s="72" t="str">
        <f t="shared" si="607"/>
        <v/>
      </c>
      <c r="M2610" s="73" t="str">
        <f t="shared" si="608"/>
        <v/>
      </c>
      <c r="N2610" s="4"/>
      <c r="O2610" s="78" t="str">
        <f t="shared" si="609"/>
        <v/>
      </c>
      <c r="P2610" s="79" t="str">
        <f t="shared" si="610"/>
        <v/>
      </c>
      <c r="Q2610" s="4"/>
      <c r="R2610" s="90" t="str">
        <f t="shared" si="611"/>
        <v/>
      </c>
      <c r="S2610" s="4"/>
      <c r="Y2610" s="18" t="str">
        <f t="shared" si="612"/>
        <v/>
      </c>
      <c r="AA2610" s="18" t="str">
        <f t="shared" si="603"/>
        <v/>
      </c>
      <c r="AB2610" s="18" t="str">
        <f t="shared" si="604"/>
        <v/>
      </c>
      <c r="AC2610" s="18" t="str">
        <f t="shared" si="613"/>
        <v/>
      </c>
      <c r="AD2610" s="18" t="str">
        <f t="shared" si="613"/>
        <v/>
      </c>
      <c r="AE2610" s="18" t="str">
        <f t="shared" si="614"/>
        <v/>
      </c>
      <c r="AG2610" s="95" t="str">
        <f>IF($C2610="", "", IF(IFERROR(INDEX(Ingredients!C$11:C$310, MATCH($C2610, Ingredients!$B$11:$B$310, 0)), "")="", "", IFERROR(INDEX(Ingredients!C$11:C$310, MATCH($C2610, Ingredients!$B$11:$B$310, 0)), "")))</f>
        <v/>
      </c>
      <c r="AH2610" s="105" t="str">
        <f>IF($C2610="", "", IF(IFERROR(INDEX(Ingredients!D$11:D$310, MATCH($C2610, Ingredients!$B$11:$B$310, 0)), "")="", "", IFERROR(INDEX(Ingredients!D$11:D$310, MATCH($C2610, Ingredients!$B$11:$B$310, 0)), "")))</f>
        <v/>
      </c>
      <c r="AI2610" s="106" t="str">
        <f>IF($C2610="", "", IF(IFERROR(INDEX(Ingredients!E$11:E$310, MATCH($C2610, Ingredients!$B$11:$B$310, 0)), "")="", "", IFERROR(INDEX(Ingredients!E$11:E$310, MATCH($C2610, Ingredients!$B$11:$B$310, 0)), "")))</f>
        <v/>
      </c>
      <c r="AJ2610" s="108" t="str">
        <f>IF($C2610="", "", IF(IFERROR(INDEX(Ingredients!F$11:F$310, MATCH($C2610, Ingredients!$B$11:$B$310, 0)), "")="", "", IFERROR(INDEX(Ingredients!F$11:F$310, MATCH($C2610, Ingredients!$B$11:$B$310, 0)), "")))</f>
        <v/>
      </c>
      <c r="AK2610" s="106" t="str">
        <f>IF($C2610="", "", IF(IFERROR(INDEX(Ingredients!G$11:G$310, MATCH($C2610, Ingredients!$B$11:$B$310, 0)), "")="", "", IFERROR(INDEX(Ingredients!G$11:G$310, MATCH($C2610, Ingredients!$B$11:$B$310, 0)), "")))</f>
        <v/>
      </c>
      <c r="AL2610" s="79" t="str">
        <f>IF($C2610="", "", IF(IFERROR(INDEX(Ingredients!H$11:H$310, MATCH($C2610, Ingredients!$B$11:$B$310, 0)), "")="", "", IFERROR(INDEX(Ingredients!H$11:H$310, MATCH($C2610, Ingredients!$B$11:$B$310, 0)), "")))</f>
        <v/>
      </c>
      <c r="AN2610" s="83" t="str">
        <f t="shared" si="605"/>
        <v/>
      </c>
      <c r="AP2610" s="114" t="str">
        <f t="shared" si="615"/>
        <v/>
      </c>
      <c r="AR2610" s="117" t="str">
        <f>IF($C2610="", "", IF(IFERROR(INDEX(Ingredients!$AI$11:$AI$310, MATCH($C2610, Ingredients!$B$11:$B$310, 0)), "")="", "", IFERROR(INDEX(Ingredients!$AI$11:$AI$310, MATCH($C2610, Ingredients!$B$11:$B$310, 0)), "")))</f>
        <v/>
      </c>
      <c r="AT2610" s="120" t="str">
        <f t="shared" si="616"/>
        <v/>
      </c>
      <c r="AV2610" s="90" t="str">
        <f t="shared" si="606"/>
        <v/>
      </c>
      <c r="AX2610" s="90" t="str">
        <f>IF($AV2610="", "", COUNTIF($AV$11:$AV$5010, "&lt;"&amp;$AV2610)+1+COUNTIF($AV$11:$AV2610, $AV2610)-1)</f>
        <v/>
      </c>
      <c r="AZ2610" s="111" t="str">
        <f>IF($B2610="", "", SUMIF('Shopping List'!$AV$11:$AV$25, $B2610, 'Shopping List'!$BN$11:$BN$25))</f>
        <v/>
      </c>
      <c r="BB2610" s="117" t="str">
        <f t="shared" si="617"/>
        <v/>
      </c>
    </row>
    <row r="2611" spans="1:54" x14ac:dyDescent="0.25">
      <c r="A2611" s="4"/>
      <c r="B2611" s="37"/>
      <c r="C2611" s="124"/>
      <c r="D2611" s="39"/>
      <c r="E2611" s="125"/>
      <c r="F2611" s="48"/>
      <c r="G2611" s="4"/>
      <c r="H2611" s="4"/>
      <c r="I2611" s="95" t="str">
        <f>IF($C2611="", "", IF(IFERROR(INDEX(Ingredients!$C$11:$C$310, MATCH($C2611, Ingredients!$B$11:$B$310, 0)), "")="", "", IFERROR(INDEX(Ingredients!$C$11:$C$310, MATCH($C2611, Ingredients!$B$11:$B$310, 0)), "")))</f>
        <v/>
      </c>
      <c r="J2611" s="73" t="str">
        <f>IF($B2611="", "", IF(IFERROR(INDEX(Meals!$C$11:$C$260, MATCH($B2611, Meals!$B$11:$B$260, 0)), "")="", "", IFERROR(INDEX(Meals!$C$11:$C$260, MATCH($B2611, Meals!$B$11:$B$260, 0)), "")))</f>
        <v/>
      </c>
      <c r="K2611" s="4"/>
      <c r="L2611" s="72" t="str">
        <f t="shared" si="607"/>
        <v/>
      </c>
      <c r="M2611" s="73" t="str">
        <f t="shared" si="608"/>
        <v/>
      </c>
      <c r="N2611" s="4"/>
      <c r="O2611" s="78" t="str">
        <f t="shared" si="609"/>
        <v/>
      </c>
      <c r="P2611" s="79" t="str">
        <f t="shared" si="610"/>
        <v/>
      </c>
      <c r="Q2611" s="4"/>
      <c r="R2611" s="90" t="str">
        <f t="shared" si="611"/>
        <v/>
      </c>
      <c r="S2611" s="4"/>
      <c r="Y2611" s="18" t="str">
        <f t="shared" si="612"/>
        <v/>
      </c>
      <c r="AA2611" s="18" t="str">
        <f t="shared" si="603"/>
        <v/>
      </c>
      <c r="AB2611" s="18" t="str">
        <f t="shared" si="604"/>
        <v/>
      </c>
      <c r="AC2611" s="18" t="str">
        <f t="shared" si="613"/>
        <v/>
      </c>
      <c r="AD2611" s="18" t="str">
        <f t="shared" si="613"/>
        <v/>
      </c>
      <c r="AE2611" s="18" t="str">
        <f t="shared" si="614"/>
        <v/>
      </c>
      <c r="AG2611" s="95" t="str">
        <f>IF($C2611="", "", IF(IFERROR(INDEX(Ingredients!C$11:C$310, MATCH($C2611, Ingredients!$B$11:$B$310, 0)), "")="", "", IFERROR(INDEX(Ingredients!C$11:C$310, MATCH($C2611, Ingredients!$B$11:$B$310, 0)), "")))</f>
        <v/>
      </c>
      <c r="AH2611" s="105" t="str">
        <f>IF($C2611="", "", IF(IFERROR(INDEX(Ingredients!D$11:D$310, MATCH($C2611, Ingredients!$B$11:$B$310, 0)), "")="", "", IFERROR(INDEX(Ingredients!D$11:D$310, MATCH($C2611, Ingredients!$B$11:$B$310, 0)), "")))</f>
        <v/>
      </c>
      <c r="AI2611" s="106" t="str">
        <f>IF($C2611="", "", IF(IFERROR(INDEX(Ingredients!E$11:E$310, MATCH($C2611, Ingredients!$B$11:$B$310, 0)), "")="", "", IFERROR(INDEX(Ingredients!E$11:E$310, MATCH($C2611, Ingredients!$B$11:$B$310, 0)), "")))</f>
        <v/>
      </c>
      <c r="AJ2611" s="108" t="str">
        <f>IF($C2611="", "", IF(IFERROR(INDEX(Ingredients!F$11:F$310, MATCH($C2611, Ingredients!$B$11:$B$310, 0)), "")="", "", IFERROR(INDEX(Ingredients!F$11:F$310, MATCH($C2611, Ingredients!$B$11:$B$310, 0)), "")))</f>
        <v/>
      </c>
      <c r="AK2611" s="106" t="str">
        <f>IF($C2611="", "", IF(IFERROR(INDEX(Ingredients!G$11:G$310, MATCH($C2611, Ingredients!$B$11:$B$310, 0)), "")="", "", IFERROR(INDEX(Ingredients!G$11:G$310, MATCH($C2611, Ingredients!$B$11:$B$310, 0)), "")))</f>
        <v/>
      </c>
      <c r="AL2611" s="79" t="str">
        <f>IF($C2611="", "", IF(IFERROR(INDEX(Ingredients!H$11:H$310, MATCH($C2611, Ingredients!$B$11:$B$310, 0)), "")="", "", IFERROR(INDEX(Ingredients!H$11:H$310, MATCH($C2611, Ingredients!$B$11:$B$310, 0)), "")))</f>
        <v/>
      </c>
      <c r="AN2611" s="83" t="str">
        <f t="shared" si="605"/>
        <v/>
      </c>
      <c r="AP2611" s="114" t="str">
        <f t="shared" si="615"/>
        <v/>
      </c>
      <c r="AR2611" s="117" t="str">
        <f>IF($C2611="", "", IF(IFERROR(INDEX(Ingredients!$AI$11:$AI$310, MATCH($C2611, Ingredients!$B$11:$B$310, 0)), "")="", "", IFERROR(INDEX(Ingredients!$AI$11:$AI$310, MATCH($C2611, Ingredients!$B$11:$B$310, 0)), "")))</f>
        <v/>
      </c>
      <c r="AT2611" s="120" t="str">
        <f t="shared" si="616"/>
        <v/>
      </c>
      <c r="AV2611" s="90" t="str">
        <f t="shared" si="606"/>
        <v/>
      </c>
      <c r="AX2611" s="90" t="str">
        <f>IF($AV2611="", "", COUNTIF($AV$11:$AV$5010, "&lt;"&amp;$AV2611)+1+COUNTIF($AV$11:$AV2611, $AV2611)-1)</f>
        <v/>
      </c>
      <c r="AZ2611" s="111" t="str">
        <f>IF($B2611="", "", SUMIF('Shopping List'!$AV$11:$AV$25, $B2611, 'Shopping List'!$BN$11:$BN$25))</f>
        <v/>
      </c>
      <c r="BB2611" s="117" t="str">
        <f t="shared" si="617"/>
        <v/>
      </c>
    </row>
    <row r="2612" spans="1:54" x14ac:dyDescent="0.25">
      <c r="A2612" s="4"/>
      <c r="B2612" s="37"/>
      <c r="C2612" s="124"/>
      <c r="D2612" s="39"/>
      <c r="E2612" s="125"/>
      <c r="F2612" s="48"/>
      <c r="G2612" s="4"/>
      <c r="H2612" s="4"/>
      <c r="I2612" s="95" t="str">
        <f>IF($C2612="", "", IF(IFERROR(INDEX(Ingredients!$C$11:$C$310, MATCH($C2612, Ingredients!$B$11:$B$310, 0)), "")="", "", IFERROR(INDEX(Ingredients!$C$11:$C$310, MATCH($C2612, Ingredients!$B$11:$B$310, 0)), "")))</f>
        <v/>
      </c>
      <c r="J2612" s="73" t="str">
        <f>IF($B2612="", "", IF(IFERROR(INDEX(Meals!$C$11:$C$260, MATCH($B2612, Meals!$B$11:$B$260, 0)), "")="", "", IFERROR(INDEX(Meals!$C$11:$C$260, MATCH($B2612, Meals!$B$11:$B$260, 0)), "")))</f>
        <v/>
      </c>
      <c r="K2612" s="4"/>
      <c r="L2612" s="72" t="str">
        <f t="shared" si="607"/>
        <v/>
      </c>
      <c r="M2612" s="73" t="str">
        <f t="shared" si="608"/>
        <v/>
      </c>
      <c r="N2612" s="4"/>
      <c r="O2612" s="78" t="str">
        <f t="shared" si="609"/>
        <v/>
      </c>
      <c r="P2612" s="79" t="str">
        <f t="shared" si="610"/>
        <v/>
      </c>
      <c r="Q2612" s="4"/>
      <c r="R2612" s="90" t="str">
        <f t="shared" si="611"/>
        <v/>
      </c>
      <c r="S2612" s="4"/>
      <c r="Y2612" s="18" t="str">
        <f t="shared" si="612"/>
        <v/>
      </c>
      <c r="AA2612" s="18" t="str">
        <f t="shared" si="603"/>
        <v/>
      </c>
      <c r="AB2612" s="18" t="str">
        <f t="shared" si="604"/>
        <v/>
      </c>
      <c r="AC2612" s="18" t="str">
        <f t="shared" si="613"/>
        <v/>
      </c>
      <c r="AD2612" s="18" t="str">
        <f t="shared" si="613"/>
        <v/>
      </c>
      <c r="AE2612" s="18" t="str">
        <f t="shared" si="614"/>
        <v/>
      </c>
      <c r="AG2612" s="95" t="str">
        <f>IF($C2612="", "", IF(IFERROR(INDEX(Ingredients!C$11:C$310, MATCH($C2612, Ingredients!$B$11:$B$310, 0)), "")="", "", IFERROR(INDEX(Ingredients!C$11:C$310, MATCH($C2612, Ingredients!$B$11:$B$310, 0)), "")))</f>
        <v/>
      </c>
      <c r="AH2612" s="105" t="str">
        <f>IF($C2612="", "", IF(IFERROR(INDEX(Ingredients!D$11:D$310, MATCH($C2612, Ingredients!$B$11:$B$310, 0)), "")="", "", IFERROR(INDEX(Ingredients!D$11:D$310, MATCH($C2612, Ingredients!$B$11:$B$310, 0)), "")))</f>
        <v/>
      </c>
      <c r="AI2612" s="106" t="str">
        <f>IF($C2612="", "", IF(IFERROR(INDEX(Ingredients!E$11:E$310, MATCH($C2612, Ingredients!$B$11:$B$310, 0)), "")="", "", IFERROR(INDEX(Ingredients!E$11:E$310, MATCH($C2612, Ingredients!$B$11:$B$310, 0)), "")))</f>
        <v/>
      </c>
      <c r="AJ2612" s="108" t="str">
        <f>IF($C2612="", "", IF(IFERROR(INDEX(Ingredients!F$11:F$310, MATCH($C2612, Ingredients!$B$11:$B$310, 0)), "")="", "", IFERROR(INDEX(Ingredients!F$11:F$310, MATCH($C2612, Ingredients!$B$11:$B$310, 0)), "")))</f>
        <v/>
      </c>
      <c r="AK2612" s="106" t="str">
        <f>IF($C2612="", "", IF(IFERROR(INDEX(Ingredients!G$11:G$310, MATCH($C2612, Ingredients!$B$11:$B$310, 0)), "")="", "", IFERROR(INDEX(Ingredients!G$11:G$310, MATCH($C2612, Ingredients!$B$11:$B$310, 0)), "")))</f>
        <v/>
      </c>
      <c r="AL2612" s="79" t="str">
        <f>IF($C2612="", "", IF(IFERROR(INDEX(Ingredients!H$11:H$310, MATCH($C2612, Ingredients!$B$11:$B$310, 0)), "")="", "", IFERROR(INDEX(Ingredients!H$11:H$310, MATCH($C2612, Ingredients!$B$11:$B$310, 0)), "")))</f>
        <v/>
      </c>
      <c r="AN2612" s="83" t="str">
        <f t="shared" si="605"/>
        <v/>
      </c>
      <c r="AP2612" s="114" t="str">
        <f t="shared" si="615"/>
        <v/>
      </c>
      <c r="AR2612" s="117" t="str">
        <f>IF($C2612="", "", IF(IFERROR(INDEX(Ingredients!$AI$11:$AI$310, MATCH($C2612, Ingredients!$B$11:$B$310, 0)), "")="", "", IFERROR(INDEX(Ingredients!$AI$11:$AI$310, MATCH($C2612, Ingredients!$B$11:$B$310, 0)), "")))</f>
        <v/>
      </c>
      <c r="AT2612" s="120" t="str">
        <f t="shared" si="616"/>
        <v/>
      </c>
      <c r="AV2612" s="90" t="str">
        <f t="shared" si="606"/>
        <v/>
      </c>
      <c r="AX2612" s="90" t="str">
        <f>IF($AV2612="", "", COUNTIF($AV$11:$AV$5010, "&lt;"&amp;$AV2612)+1+COUNTIF($AV$11:$AV2612, $AV2612)-1)</f>
        <v/>
      </c>
      <c r="AZ2612" s="111" t="str">
        <f>IF($B2612="", "", SUMIF('Shopping List'!$AV$11:$AV$25, $B2612, 'Shopping List'!$BN$11:$BN$25))</f>
        <v/>
      </c>
      <c r="BB2612" s="117" t="str">
        <f t="shared" si="617"/>
        <v/>
      </c>
    </row>
    <row r="2613" spans="1:54" x14ac:dyDescent="0.25">
      <c r="A2613" s="4"/>
      <c r="B2613" s="37"/>
      <c r="C2613" s="124"/>
      <c r="D2613" s="39"/>
      <c r="E2613" s="125"/>
      <c r="F2613" s="48"/>
      <c r="G2613" s="4"/>
      <c r="H2613" s="4"/>
      <c r="I2613" s="95" t="str">
        <f>IF($C2613="", "", IF(IFERROR(INDEX(Ingredients!$C$11:$C$310, MATCH($C2613, Ingredients!$B$11:$B$310, 0)), "")="", "", IFERROR(INDEX(Ingredients!$C$11:$C$310, MATCH($C2613, Ingredients!$B$11:$B$310, 0)), "")))</f>
        <v/>
      </c>
      <c r="J2613" s="73" t="str">
        <f>IF($B2613="", "", IF(IFERROR(INDEX(Meals!$C$11:$C$260, MATCH($B2613, Meals!$B$11:$B$260, 0)), "")="", "", IFERROR(INDEX(Meals!$C$11:$C$260, MATCH($B2613, Meals!$B$11:$B$260, 0)), "")))</f>
        <v/>
      </c>
      <c r="K2613" s="4"/>
      <c r="L2613" s="72" t="str">
        <f t="shared" si="607"/>
        <v/>
      </c>
      <c r="M2613" s="73" t="str">
        <f t="shared" si="608"/>
        <v/>
      </c>
      <c r="N2613" s="4"/>
      <c r="O2613" s="78" t="str">
        <f t="shared" si="609"/>
        <v/>
      </c>
      <c r="P2613" s="79" t="str">
        <f t="shared" si="610"/>
        <v/>
      </c>
      <c r="Q2613" s="4"/>
      <c r="R2613" s="90" t="str">
        <f t="shared" si="611"/>
        <v/>
      </c>
      <c r="S2613" s="4"/>
      <c r="Y2613" s="18" t="str">
        <f t="shared" si="612"/>
        <v/>
      </c>
      <c r="AA2613" s="18" t="str">
        <f t="shared" si="603"/>
        <v/>
      </c>
      <c r="AB2613" s="18" t="str">
        <f t="shared" si="604"/>
        <v/>
      </c>
      <c r="AC2613" s="18" t="str">
        <f t="shared" si="613"/>
        <v/>
      </c>
      <c r="AD2613" s="18" t="str">
        <f t="shared" si="613"/>
        <v/>
      </c>
      <c r="AE2613" s="18" t="str">
        <f t="shared" si="614"/>
        <v/>
      </c>
      <c r="AG2613" s="95" t="str">
        <f>IF($C2613="", "", IF(IFERROR(INDEX(Ingredients!C$11:C$310, MATCH($C2613, Ingredients!$B$11:$B$310, 0)), "")="", "", IFERROR(INDEX(Ingredients!C$11:C$310, MATCH($C2613, Ingredients!$B$11:$B$310, 0)), "")))</f>
        <v/>
      </c>
      <c r="AH2613" s="105" t="str">
        <f>IF($C2613="", "", IF(IFERROR(INDEX(Ingredients!D$11:D$310, MATCH($C2613, Ingredients!$B$11:$B$310, 0)), "")="", "", IFERROR(INDEX(Ingredients!D$11:D$310, MATCH($C2613, Ingredients!$B$11:$B$310, 0)), "")))</f>
        <v/>
      </c>
      <c r="AI2613" s="106" t="str">
        <f>IF($C2613="", "", IF(IFERROR(INDEX(Ingredients!E$11:E$310, MATCH($C2613, Ingredients!$B$11:$B$310, 0)), "")="", "", IFERROR(INDEX(Ingredients!E$11:E$310, MATCH($C2613, Ingredients!$B$11:$B$310, 0)), "")))</f>
        <v/>
      </c>
      <c r="AJ2613" s="108" t="str">
        <f>IF($C2613="", "", IF(IFERROR(INDEX(Ingredients!F$11:F$310, MATCH($C2613, Ingredients!$B$11:$B$310, 0)), "")="", "", IFERROR(INDEX(Ingredients!F$11:F$310, MATCH($C2613, Ingredients!$B$11:$B$310, 0)), "")))</f>
        <v/>
      </c>
      <c r="AK2613" s="106" t="str">
        <f>IF($C2613="", "", IF(IFERROR(INDEX(Ingredients!G$11:G$310, MATCH($C2613, Ingredients!$B$11:$B$310, 0)), "")="", "", IFERROR(INDEX(Ingredients!G$11:G$310, MATCH($C2613, Ingredients!$B$11:$B$310, 0)), "")))</f>
        <v/>
      </c>
      <c r="AL2613" s="79" t="str">
        <f>IF($C2613="", "", IF(IFERROR(INDEX(Ingredients!H$11:H$310, MATCH($C2613, Ingredients!$B$11:$B$310, 0)), "")="", "", IFERROR(INDEX(Ingredients!H$11:H$310, MATCH($C2613, Ingredients!$B$11:$B$310, 0)), "")))</f>
        <v/>
      </c>
      <c r="AN2613" s="83" t="str">
        <f t="shared" si="605"/>
        <v/>
      </c>
      <c r="AP2613" s="114" t="str">
        <f t="shared" si="615"/>
        <v/>
      </c>
      <c r="AR2613" s="117" t="str">
        <f>IF($C2613="", "", IF(IFERROR(INDEX(Ingredients!$AI$11:$AI$310, MATCH($C2613, Ingredients!$B$11:$B$310, 0)), "")="", "", IFERROR(INDEX(Ingredients!$AI$11:$AI$310, MATCH($C2613, Ingredients!$B$11:$B$310, 0)), "")))</f>
        <v/>
      </c>
      <c r="AT2613" s="120" t="str">
        <f t="shared" si="616"/>
        <v/>
      </c>
      <c r="AV2613" s="90" t="str">
        <f t="shared" si="606"/>
        <v/>
      </c>
      <c r="AX2613" s="90" t="str">
        <f>IF($AV2613="", "", COUNTIF($AV$11:$AV$5010, "&lt;"&amp;$AV2613)+1+COUNTIF($AV$11:$AV2613, $AV2613)-1)</f>
        <v/>
      </c>
      <c r="AZ2613" s="111" t="str">
        <f>IF($B2613="", "", SUMIF('Shopping List'!$AV$11:$AV$25, $B2613, 'Shopping List'!$BN$11:$BN$25))</f>
        <v/>
      </c>
      <c r="BB2613" s="117" t="str">
        <f t="shared" si="617"/>
        <v/>
      </c>
    </row>
    <row r="2614" spans="1:54" x14ac:dyDescent="0.25">
      <c r="A2614" s="4"/>
      <c r="B2614" s="37"/>
      <c r="C2614" s="124"/>
      <c r="D2614" s="39"/>
      <c r="E2614" s="125"/>
      <c r="F2614" s="48"/>
      <c r="G2614" s="4"/>
      <c r="H2614" s="4"/>
      <c r="I2614" s="95" t="str">
        <f>IF($C2614="", "", IF(IFERROR(INDEX(Ingredients!$C$11:$C$310, MATCH($C2614, Ingredients!$B$11:$B$310, 0)), "")="", "", IFERROR(INDEX(Ingredients!$C$11:$C$310, MATCH($C2614, Ingredients!$B$11:$B$310, 0)), "")))</f>
        <v/>
      </c>
      <c r="J2614" s="73" t="str">
        <f>IF($B2614="", "", IF(IFERROR(INDEX(Meals!$C$11:$C$260, MATCH($B2614, Meals!$B$11:$B$260, 0)), "")="", "", IFERROR(INDEX(Meals!$C$11:$C$260, MATCH($B2614, Meals!$B$11:$B$260, 0)), "")))</f>
        <v/>
      </c>
      <c r="K2614" s="4"/>
      <c r="L2614" s="72" t="str">
        <f t="shared" si="607"/>
        <v/>
      </c>
      <c r="M2614" s="73" t="str">
        <f t="shared" si="608"/>
        <v/>
      </c>
      <c r="N2614" s="4"/>
      <c r="O2614" s="78" t="str">
        <f t="shared" si="609"/>
        <v/>
      </c>
      <c r="P2614" s="79" t="str">
        <f t="shared" si="610"/>
        <v/>
      </c>
      <c r="Q2614" s="4"/>
      <c r="R2614" s="90" t="str">
        <f t="shared" si="611"/>
        <v/>
      </c>
      <c r="S2614" s="4"/>
      <c r="Y2614" s="18" t="str">
        <f t="shared" si="612"/>
        <v/>
      </c>
      <c r="AA2614" s="18" t="str">
        <f t="shared" si="603"/>
        <v/>
      </c>
      <c r="AB2614" s="18" t="str">
        <f t="shared" si="604"/>
        <v/>
      </c>
      <c r="AC2614" s="18" t="str">
        <f t="shared" si="613"/>
        <v/>
      </c>
      <c r="AD2614" s="18" t="str">
        <f t="shared" si="613"/>
        <v/>
      </c>
      <c r="AE2614" s="18" t="str">
        <f t="shared" si="614"/>
        <v/>
      </c>
      <c r="AG2614" s="95" t="str">
        <f>IF($C2614="", "", IF(IFERROR(INDEX(Ingredients!C$11:C$310, MATCH($C2614, Ingredients!$B$11:$B$310, 0)), "")="", "", IFERROR(INDEX(Ingredients!C$11:C$310, MATCH($C2614, Ingredients!$B$11:$B$310, 0)), "")))</f>
        <v/>
      </c>
      <c r="AH2614" s="105" t="str">
        <f>IF($C2614="", "", IF(IFERROR(INDEX(Ingredients!D$11:D$310, MATCH($C2614, Ingredients!$B$11:$B$310, 0)), "")="", "", IFERROR(INDEX(Ingredients!D$11:D$310, MATCH($C2614, Ingredients!$B$11:$B$310, 0)), "")))</f>
        <v/>
      </c>
      <c r="AI2614" s="106" t="str">
        <f>IF($C2614="", "", IF(IFERROR(INDEX(Ingredients!E$11:E$310, MATCH($C2614, Ingredients!$B$11:$B$310, 0)), "")="", "", IFERROR(INDEX(Ingredients!E$11:E$310, MATCH($C2614, Ingredients!$B$11:$B$310, 0)), "")))</f>
        <v/>
      </c>
      <c r="AJ2614" s="108" t="str">
        <f>IF($C2614="", "", IF(IFERROR(INDEX(Ingredients!F$11:F$310, MATCH($C2614, Ingredients!$B$11:$B$310, 0)), "")="", "", IFERROR(INDEX(Ingredients!F$11:F$310, MATCH($C2614, Ingredients!$B$11:$B$310, 0)), "")))</f>
        <v/>
      </c>
      <c r="AK2614" s="106" t="str">
        <f>IF($C2614="", "", IF(IFERROR(INDEX(Ingredients!G$11:G$310, MATCH($C2614, Ingredients!$B$11:$B$310, 0)), "")="", "", IFERROR(INDEX(Ingredients!G$11:G$310, MATCH($C2614, Ingredients!$B$11:$B$310, 0)), "")))</f>
        <v/>
      </c>
      <c r="AL2614" s="79" t="str">
        <f>IF($C2614="", "", IF(IFERROR(INDEX(Ingredients!H$11:H$310, MATCH($C2614, Ingredients!$B$11:$B$310, 0)), "")="", "", IFERROR(INDEX(Ingredients!H$11:H$310, MATCH($C2614, Ingredients!$B$11:$B$310, 0)), "")))</f>
        <v/>
      </c>
      <c r="AN2614" s="83" t="str">
        <f t="shared" si="605"/>
        <v/>
      </c>
      <c r="AP2614" s="114" t="str">
        <f t="shared" si="615"/>
        <v/>
      </c>
      <c r="AR2614" s="117" t="str">
        <f>IF($C2614="", "", IF(IFERROR(INDEX(Ingredients!$AI$11:$AI$310, MATCH($C2614, Ingredients!$B$11:$B$310, 0)), "")="", "", IFERROR(INDEX(Ingredients!$AI$11:$AI$310, MATCH($C2614, Ingredients!$B$11:$B$310, 0)), "")))</f>
        <v/>
      </c>
      <c r="AT2614" s="120" t="str">
        <f t="shared" si="616"/>
        <v/>
      </c>
      <c r="AV2614" s="90" t="str">
        <f t="shared" si="606"/>
        <v/>
      </c>
      <c r="AX2614" s="90" t="str">
        <f>IF($AV2614="", "", COUNTIF($AV$11:$AV$5010, "&lt;"&amp;$AV2614)+1+COUNTIF($AV$11:$AV2614, $AV2614)-1)</f>
        <v/>
      </c>
      <c r="AZ2614" s="111" t="str">
        <f>IF($B2614="", "", SUMIF('Shopping List'!$AV$11:$AV$25, $B2614, 'Shopping List'!$BN$11:$BN$25))</f>
        <v/>
      </c>
      <c r="BB2614" s="117" t="str">
        <f t="shared" si="617"/>
        <v/>
      </c>
    </row>
    <row r="2615" spans="1:54" x14ac:dyDescent="0.25">
      <c r="A2615" s="4"/>
      <c r="B2615" s="37"/>
      <c r="C2615" s="124"/>
      <c r="D2615" s="39"/>
      <c r="E2615" s="125"/>
      <c r="F2615" s="48"/>
      <c r="G2615" s="4"/>
      <c r="H2615" s="4"/>
      <c r="I2615" s="95" t="str">
        <f>IF($C2615="", "", IF(IFERROR(INDEX(Ingredients!$C$11:$C$310, MATCH($C2615, Ingredients!$B$11:$B$310, 0)), "")="", "", IFERROR(INDEX(Ingredients!$C$11:$C$310, MATCH($C2615, Ingredients!$B$11:$B$310, 0)), "")))</f>
        <v/>
      </c>
      <c r="J2615" s="73" t="str">
        <f>IF($B2615="", "", IF(IFERROR(INDEX(Meals!$C$11:$C$260, MATCH($B2615, Meals!$B$11:$B$260, 0)), "")="", "", IFERROR(INDEX(Meals!$C$11:$C$260, MATCH($B2615, Meals!$B$11:$B$260, 0)), "")))</f>
        <v/>
      </c>
      <c r="K2615" s="4"/>
      <c r="L2615" s="72" t="str">
        <f t="shared" si="607"/>
        <v/>
      </c>
      <c r="M2615" s="73" t="str">
        <f t="shared" si="608"/>
        <v/>
      </c>
      <c r="N2615" s="4"/>
      <c r="O2615" s="78" t="str">
        <f t="shared" si="609"/>
        <v/>
      </c>
      <c r="P2615" s="79" t="str">
        <f t="shared" si="610"/>
        <v/>
      </c>
      <c r="Q2615" s="4"/>
      <c r="R2615" s="90" t="str">
        <f t="shared" si="611"/>
        <v/>
      </c>
      <c r="S2615" s="4"/>
      <c r="Y2615" s="18" t="str">
        <f t="shared" si="612"/>
        <v/>
      </c>
      <c r="AA2615" s="18" t="str">
        <f t="shared" si="603"/>
        <v/>
      </c>
      <c r="AB2615" s="18" t="str">
        <f t="shared" si="604"/>
        <v/>
      </c>
      <c r="AC2615" s="18" t="str">
        <f t="shared" si="613"/>
        <v/>
      </c>
      <c r="AD2615" s="18" t="str">
        <f t="shared" si="613"/>
        <v/>
      </c>
      <c r="AE2615" s="18" t="str">
        <f t="shared" si="614"/>
        <v/>
      </c>
      <c r="AG2615" s="95" t="str">
        <f>IF($C2615="", "", IF(IFERROR(INDEX(Ingredients!C$11:C$310, MATCH($C2615, Ingredients!$B$11:$B$310, 0)), "")="", "", IFERROR(INDEX(Ingredients!C$11:C$310, MATCH($C2615, Ingredients!$B$11:$B$310, 0)), "")))</f>
        <v/>
      </c>
      <c r="AH2615" s="105" t="str">
        <f>IF($C2615="", "", IF(IFERROR(INDEX(Ingredients!D$11:D$310, MATCH($C2615, Ingredients!$B$11:$B$310, 0)), "")="", "", IFERROR(INDEX(Ingredients!D$11:D$310, MATCH($C2615, Ingredients!$B$11:$B$310, 0)), "")))</f>
        <v/>
      </c>
      <c r="AI2615" s="106" t="str">
        <f>IF($C2615="", "", IF(IFERROR(INDEX(Ingredients!E$11:E$310, MATCH($C2615, Ingredients!$B$11:$B$310, 0)), "")="", "", IFERROR(INDEX(Ingredients!E$11:E$310, MATCH($C2615, Ingredients!$B$11:$B$310, 0)), "")))</f>
        <v/>
      </c>
      <c r="AJ2615" s="108" t="str">
        <f>IF($C2615="", "", IF(IFERROR(INDEX(Ingredients!F$11:F$310, MATCH($C2615, Ingredients!$B$11:$B$310, 0)), "")="", "", IFERROR(INDEX(Ingredients!F$11:F$310, MATCH($C2615, Ingredients!$B$11:$B$310, 0)), "")))</f>
        <v/>
      </c>
      <c r="AK2615" s="106" t="str">
        <f>IF($C2615="", "", IF(IFERROR(INDEX(Ingredients!G$11:G$310, MATCH($C2615, Ingredients!$B$11:$B$310, 0)), "")="", "", IFERROR(INDEX(Ingredients!G$11:G$310, MATCH($C2615, Ingredients!$B$11:$B$310, 0)), "")))</f>
        <v/>
      </c>
      <c r="AL2615" s="79" t="str">
        <f>IF($C2615="", "", IF(IFERROR(INDEX(Ingredients!H$11:H$310, MATCH($C2615, Ingredients!$B$11:$B$310, 0)), "")="", "", IFERROR(INDEX(Ingredients!H$11:H$310, MATCH($C2615, Ingredients!$B$11:$B$310, 0)), "")))</f>
        <v/>
      </c>
      <c r="AN2615" s="83" t="str">
        <f t="shared" si="605"/>
        <v/>
      </c>
      <c r="AP2615" s="114" t="str">
        <f t="shared" si="615"/>
        <v/>
      </c>
      <c r="AR2615" s="117" t="str">
        <f>IF($C2615="", "", IF(IFERROR(INDEX(Ingredients!$AI$11:$AI$310, MATCH($C2615, Ingredients!$B$11:$B$310, 0)), "")="", "", IFERROR(INDEX(Ingredients!$AI$11:$AI$310, MATCH($C2615, Ingredients!$B$11:$B$310, 0)), "")))</f>
        <v/>
      </c>
      <c r="AT2615" s="120" t="str">
        <f t="shared" si="616"/>
        <v/>
      </c>
      <c r="AV2615" s="90" t="str">
        <f t="shared" si="606"/>
        <v/>
      </c>
      <c r="AX2615" s="90" t="str">
        <f>IF($AV2615="", "", COUNTIF($AV$11:$AV$5010, "&lt;"&amp;$AV2615)+1+COUNTIF($AV$11:$AV2615, $AV2615)-1)</f>
        <v/>
      </c>
      <c r="AZ2615" s="111" t="str">
        <f>IF($B2615="", "", SUMIF('Shopping List'!$AV$11:$AV$25, $B2615, 'Shopping List'!$BN$11:$BN$25))</f>
        <v/>
      </c>
      <c r="BB2615" s="117" t="str">
        <f t="shared" si="617"/>
        <v/>
      </c>
    </row>
    <row r="2616" spans="1:54" x14ac:dyDescent="0.25">
      <c r="A2616" s="4"/>
      <c r="B2616" s="37"/>
      <c r="C2616" s="124"/>
      <c r="D2616" s="39"/>
      <c r="E2616" s="125"/>
      <c r="F2616" s="48"/>
      <c r="G2616" s="4"/>
      <c r="H2616" s="4"/>
      <c r="I2616" s="95" t="str">
        <f>IF($C2616="", "", IF(IFERROR(INDEX(Ingredients!$C$11:$C$310, MATCH($C2616, Ingredients!$B$11:$B$310, 0)), "")="", "", IFERROR(INDEX(Ingredients!$C$11:$C$310, MATCH($C2616, Ingredients!$B$11:$B$310, 0)), "")))</f>
        <v/>
      </c>
      <c r="J2616" s="73" t="str">
        <f>IF($B2616="", "", IF(IFERROR(INDEX(Meals!$C$11:$C$260, MATCH($B2616, Meals!$B$11:$B$260, 0)), "")="", "", IFERROR(INDEX(Meals!$C$11:$C$260, MATCH($B2616, Meals!$B$11:$B$260, 0)), "")))</f>
        <v/>
      </c>
      <c r="K2616" s="4"/>
      <c r="L2616" s="72" t="str">
        <f t="shared" si="607"/>
        <v/>
      </c>
      <c r="M2616" s="73" t="str">
        <f t="shared" si="608"/>
        <v/>
      </c>
      <c r="N2616" s="4"/>
      <c r="O2616" s="78" t="str">
        <f t="shared" si="609"/>
        <v/>
      </c>
      <c r="P2616" s="79" t="str">
        <f t="shared" si="610"/>
        <v/>
      </c>
      <c r="Q2616" s="4"/>
      <c r="R2616" s="90" t="str">
        <f t="shared" si="611"/>
        <v/>
      </c>
      <c r="S2616" s="4"/>
      <c r="Y2616" s="18" t="str">
        <f t="shared" si="612"/>
        <v/>
      </c>
      <c r="AA2616" s="18" t="str">
        <f t="shared" si="603"/>
        <v/>
      </c>
      <c r="AB2616" s="18" t="str">
        <f t="shared" si="604"/>
        <v/>
      </c>
      <c r="AC2616" s="18" t="str">
        <f t="shared" si="613"/>
        <v/>
      </c>
      <c r="AD2616" s="18" t="str">
        <f t="shared" si="613"/>
        <v/>
      </c>
      <c r="AE2616" s="18" t="str">
        <f t="shared" si="614"/>
        <v/>
      </c>
      <c r="AG2616" s="95" t="str">
        <f>IF($C2616="", "", IF(IFERROR(INDEX(Ingredients!C$11:C$310, MATCH($C2616, Ingredients!$B$11:$B$310, 0)), "")="", "", IFERROR(INDEX(Ingredients!C$11:C$310, MATCH($C2616, Ingredients!$B$11:$B$310, 0)), "")))</f>
        <v/>
      </c>
      <c r="AH2616" s="105" t="str">
        <f>IF($C2616="", "", IF(IFERROR(INDEX(Ingredients!D$11:D$310, MATCH($C2616, Ingredients!$B$11:$B$310, 0)), "")="", "", IFERROR(INDEX(Ingredients!D$11:D$310, MATCH($C2616, Ingredients!$B$11:$B$310, 0)), "")))</f>
        <v/>
      </c>
      <c r="AI2616" s="106" t="str">
        <f>IF($C2616="", "", IF(IFERROR(INDEX(Ingredients!E$11:E$310, MATCH($C2616, Ingredients!$B$11:$B$310, 0)), "")="", "", IFERROR(INDEX(Ingredients!E$11:E$310, MATCH($C2616, Ingredients!$B$11:$B$310, 0)), "")))</f>
        <v/>
      </c>
      <c r="AJ2616" s="108" t="str">
        <f>IF($C2616="", "", IF(IFERROR(INDEX(Ingredients!F$11:F$310, MATCH($C2616, Ingredients!$B$11:$B$310, 0)), "")="", "", IFERROR(INDEX(Ingredients!F$11:F$310, MATCH($C2616, Ingredients!$B$11:$B$310, 0)), "")))</f>
        <v/>
      </c>
      <c r="AK2616" s="106" t="str">
        <f>IF($C2616="", "", IF(IFERROR(INDEX(Ingredients!G$11:G$310, MATCH($C2616, Ingredients!$B$11:$B$310, 0)), "")="", "", IFERROR(INDEX(Ingredients!G$11:G$310, MATCH($C2616, Ingredients!$B$11:$B$310, 0)), "")))</f>
        <v/>
      </c>
      <c r="AL2616" s="79" t="str">
        <f>IF($C2616="", "", IF(IFERROR(INDEX(Ingredients!H$11:H$310, MATCH($C2616, Ingredients!$B$11:$B$310, 0)), "")="", "", IFERROR(INDEX(Ingredients!H$11:H$310, MATCH($C2616, Ingredients!$B$11:$B$310, 0)), "")))</f>
        <v/>
      </c>
      <c r="AN2616" s="83" t="str">
        <f t="shared" si="605"/>
        <v/>
      </c>
      <c r="AP2616" s="114" t="str">
        <f t="shared" si="615"/>
        <v/>
      </c>
      <c r="AR2616" s="117" t="str">
        <f>IF($C2616="", "", IF(IFERROR(INDEX(Ingredients!$AI$11:$AI$310, MATCH($C2616, Ingredients!$B$11:$B$310, 0)), "")="", "", IFERROR(INDEX(Ingredients!$AI$11:$AI$310, MATCH($C2616, Ingredients!$B$11:$B$310, 0)), "")))</f>
        <v/>
      </c>
      <c r="AT2616" s="120" t="str">
        <f t="shared" si="616"/>
        <v/>
      </c>
      <c r="AV2616" s="90" t="str">
        <f t="shared" si="606"/>
        <v/>
      </c>
      <c r="AX2616" s="90" t="str">
        <f>IF($AV2616="", "", COUNTIF($AV$11:$AV$5010, "&lt;"&amp;$AV2616)+1+COUNTIF($AV$11:$AV2616, $AV2616)-1)</f>
        <v/>
      </c>
      <c r="AZ2616" s="111" t="str">
        <f>IF($B2616="", "", SUMIF('Shopping List'!$AV$11:$AV$25, $B2616, 'Shopping List'!$BN$11:$BN$25))</f>
        <v/>
      </c>
      <c r="BB2616" s="117" t="str">
        <f t="shared" si="617"/>
        <v/>
      </c>
    </row>
    <row r="2617" spans="1:54" x14ac:dyDescent="0.25">
      <c r="A2617" s="4"/>
      <c r="B2617" s="37"/>
      <c r="C2617" s="124"/>
      <c r="D2617" s="39"/>
      <c r="E2617" s="125"/>
      <c r="F2617" s="48"/>
      <c r="G2617" s="4"/>
      <c r="H2617" s="4"/>
      <c r="I2617" s="95" t="str">
        <f>IF($C2617="", "", IF(IFERROR(INDEX(Ingredients!$C$11:$C$310, MATCH($C2617, Ingredients!$B$11:$B$310, 0)), "")="", "", IFERROR(INDEX(Ingredients!$C$11:$C$310, MATCH($C2617, Ingredients!$B$11:$B$310, 0)), "")))</f>
        <v/>
      </c>
      <c r="J2617" s="73" t="str">
        <f>IF($B2617="", "", IF(IFERROR(INDEX(Meals!$C$11:$C$260, MATCH($B2617, Meals!$B$11:$B$260, 0)), "")="", "", IFERROR(INDEX(Meals!$C$11:$C$260, MATCH($B2617, Meals!$B$11:$B$260, 0)), "")))</f>
        <v/>
      </c>
      <c r="K2617" s="4"/>
      <c r="L2617" s="72" t="str">
        <f t="shared" si="607"/>
        <v/>
      </c>
      <c r="M2617" s="73" t="str">
        <f t="shared" si="608"/>
        <v/>
      </c>
      <c r="N2617" s="4"/>
      <c r="O2617" s="78" t="str">
        <f t="shared" si="609"/>
        <v/>
      </c>
      <c r="P2617" s="79" t="str">
        <f t="shared" si="610"/>
        <v/>
      </c>
      <c r="Q2617" s="4"/>
      <c r="R2617" s="90" t="str">
        <f t="shared" si="611"/>
        <v/>
      </c>
      <c r="S2617" s="4"/>
      <c r="Y2617" s="18" t="str">
        <f t="shared" si="612"/>
        <v/>
      </c>
      <c r="AA2617" s="18" t="str">
        <f t="shared" si="603"/>
        <v/>
      </c>
      <c r="AB2617" s="18" t="str">
        <f t="shared" si="604"/>
        <v/>
      </c>
      <c r="AC2617" s="18" t="str">
        <f t="shared" si="613"/>
        <v/>
      </c>
      <c r="AD2617" s="18" t="str">
        <f t="shared" si="613"/>
        <v/>
      </c>
      <c r="AE2617" s="18" t="str">
        <f t="shared" si="614"/>
        <v/>
      </c>
      <c r="AG2617" s="95" t="str">
        <f>IF($C2617="", "", IF(IFERROR(INDEX(Ingredients!C$11:C$310, MATCH($C2617, Ingredients!$B$11:$B$310, 0)), "")="", "", IFERROR(INDEX(Ingredients!C$11:C$310, MATCH($C2617, Ingredients!$B$11:$B$310, 0)), "")))</f>
        <v/>
      </c>
      <c r="AH2617" s="105" t="str">
        <f>IF($C2617="", "", IF(IFERROR(INDEX(Ingredients!D$11:D$310, MATCH($C2617, Ingredients!$B$11:$B$310, 0)), "")="", "", IFERROR(INDEX(Ingredients!D$11:D$310, MATCH($C2617, Ingredients!$B$11:$B$310, 0)), "")))</f>
        <v/>
      </c>
      <c r="AI2617" s="106" t="str">
        <f>IF($C2617="", "", IF(IFERROR(INDEX(Ingredients!E$11:E$310, MATCH($C2617, Ingredients!$B$11:$B$310, 0)), "")="", "", IFERROR(INDEX(Ingredients!E$11:E$310, MATCH($C2617, Ingredients!$B$11:$B$310, 0)), "")))</f>
        <v/>
      </c>
      <c r="AJ2617" s="108" t="str">
        <f>IF($C2617="", "", IF(IFERROR(INDEX(Ingredients!F$11:F$310, MATCH($C2617, Ingredients!$B$11:$B$310, 0)), "")="", "", IFERROR(INDEX(Ingredients!F$11:F$310, MATCH($C2617, Ingredients!$B$11:$B$310, 0)), "")))</f>
        <v/>
      </c>
      <c r="AK2617" s="106" t="str">
        <f>IF($C2617="", "", IF(IFERROR(INDEX(Ingredients!G$11:G$310, MATCH($C2617, Ingredients!$B$11:$B$310, 0)), "")="", "", IFERROR(INDEX(Ingredients!G$11:G$310, MATCH($C2617, Ingredients!$B$11:$B$310, 0)), "")))</f>
        <v/>
      </c>
      <c r="AL2617" s="79" t="str">
        <f>IF($C2617="", "", IF(IFERROR(INDEX(Ingredients!H$11:H$310, MATCH($C2617, Ingredients!$B$11:$B$310, 0)), "")="", "", IFERROR(INDEX(Ingredients!H$11:H$310, MATCH($C2617, Ingredients!$B$11:$B$310, 0)), "")))</f>
        <v/>
      </c>
      <c r="AN2617" s="83" t="str">
        <f t="shared" si="605"/>
        <v/>
      </c>
      <c r="AP2617" s="114" t="str">
        <f t="shared" si="615"/>
        <v/>
      </c>
      <c r="AR2617" s="117" t="str">
        <f>IF($C2617="", "", IF(IFERROR(INDEX(Ingredients!$AI$11:$AI$310, MATCH($C2617, Ingredients!$B$11:$B$310, 0)), "")="", "", IFERROR(INDEX(Ingredients!$AI$11:$AI$310, MATCH($C2617, Ingredients!$B$11:$B$310, 0)), "")))</f>
        <v/>
      </c>
      <c r="AT2617" s="120" t="str">
        <f t="shared" si="616"/>
        <v/>
      </c>
      <c r="AV2617" s="90" t="str">
        <f t="shared" si="606"/>
        <v/>
      </c>
      <c r="AX2617" s="90" t="str">
        <f>IF($AV2617="", "", COUNTIF($AV$11:$AV$5010, "&lt;"&amp;$AV2617)+1+COUNTIF($AV$11:$AV2617, $AV2617)-1)</f>
        <v/>
      </c>
      <c r="AZ2617" s="111" t="str">
        <f>IF($B2617="", "", SUMIF('Shopping List'!$AV$11:$AV$25, $B2617, 'Shopping List'!$BN$11:$BN$25))</f>
        <v/>
      </c>
      <c r="BB2617" s="117" t="str">
        <f t="shared" si="617"/>
        <v/>
      </c>
    </row>
    <row r="2618" spans="1:54" x14ac:dyDescent="0.25">
      <c r="A2618" s="4"/>
      <c r="B2618" s="37"/>
      <c r="C2618" s="124"/>
      <c r="D2618" s="39"/>
      <c r="E2618" s="125"/>
      <c r="F2618" s="48"/>
      <c r="G2618" s="4"/>
      <c r="H2618" s="4"/>
      <c r="I2618" s="95" t="str">
        <f>IF($C2618="", "", IF(IFERROR(INDEX(Ingredients!$C$11:$C$310, MATCH($C2618, Ingredients!$B$11:$B$310, 0)), "")="", "", IFERROR(INDEX(Ingredients!$C$11:$C$310, MATCH($C2618, Ingredients!$B$11:$B$310, 0)), "")))</f>
        <v/>
      </c>
      <c r="J2618" s="73" t="str">
        <f>IF($B2618="", "", IF(IFERROR(INDEX(Meals!$C$11:$C$260, MATCH($B2618, Meals!$B$11:$B$260, 0)), "")="", "", IFERROR(INDEX(Meals!$C$11:$C$260, MATCH($B2618, Meals!$B$11:$B$260, 0)), "")))</f>
        <v/>
      </c>
      <c r="K2618" s="4"/>
      <c r="L2618" s="72" t="str">
        <f t="shared" si="607"/>
        <v/>
      </c>
      <c r="M2618" s="73" t="str">
        <f t="shared" si="608"/>
        <v/>
      </c>
      <c r="N2618" s="4"/>
      <c r="O2618" s="78" t="str">
        <f t="shared" si="609"/>
        <v/>
      </c>
      <c r="P2618" s="79" t="str">
        <f t="shared" si="610"/>
        <v/>
      </c>
      <c r="Q2618" s="4"/>
      <c r="R2618" s="90" t="str">
        <f t="shared" si="611"/>
        <v/>
      </c>
      <c r="S2618" s="4"/>
      <c r="Y2618" s="18" t="str">
        <f t="shared" si="612"/>
        <v/>
      </c>
      <c r="AA2618" s="18" t="str">
        <f t="shared" si="603"/>
        <v/>
      </c>
      <c r="AB2618" s="18" t="str">
        <f t="shared" si="604"/>
        <v/>
      </c>
      <c r="AC2618" s="18" t="str">
        <f t="shared" si="613"/>
        <v/>
      </c>
      <c r="AD2618" s="18" t="str">
        <f t="shared" si="613"/>
        <v/>
      </c>
      <c r="AE2618" s="18" t="str">
        <f t="shared" si="614"/>
        <v/>
      </c>
      <c r="AG2618" s="95" t="str">
        <f>IF($C2618="", "", IF(IFERROR(INDEX(Ingredients!C$11:C$310, MATCH($C2618, Ingredients!$B$11:$B$310, 0)), "")="", "", IFERROR(INDEX(Ingredients!C$11:C$310, MATCH($C2618, Ingredients!$B$11:$B$310, 0)), "")))</f>
        <v/>
      </c>
      <c r="AH2618" s="105" t="str">
        <f>IF($C2618="", "", IF(IFERROR(INDEX(Ingredients!D$11:D$310, MATCH($C2618, Ingredients!$B$11:$B$310, 0)), "")="", "", IFERROR(INDEX(Ingredients!D$11:D$310, MATCH($C2618, Ingredients!$B$11:$B$310, 0)), "")))</f>
        <v/>
      </c>
      <c r="AI2618" s="106" t="str">
        <f>IF($C2618="", "", IF(IFERROR(INDEX(Ingredients!E$11:E$310, MATCH($C2618, Ingredients!$B$11:$B$310, 0)), "")="", "", IFERROR(INDEX(Ingredients!E$11:E$310, MATCH($C2618, Ingredients!$B$11:$B$310, 0)), "")))</f>
        <v/>
      </c>
      <c r="AJ2618" s="108" t="str">
        <f>IF($C2618="", "", IF(IFERROR(INDEX(Ingredients!F$11:F$310, MATCH($C2618, Ingredients!$B$11:$B$310, 0)), "")="", "", IFERROR(INDEX(Ingredients!F$11:F$310, MATCH($C2618, Ingredients!$B$11:$B$310, 0)), "")))</f>
        <v/>
      </c>
      <c r="AK2618" s="106" t="str">
        <f>IF($C2618="", "", IF(IFERROR(INDEX(Ingredients!G$11:G$310, MATCH($C2618, Ingredients!$B$11:$B$310, 0)), "")="", "", IFERROR(INDEX(Ingredients!G$11:G$310, MATCH($C2618, Ingredients!$B$11:$B$310, 0)), "")))</f>
        <v/>
      </c>
      <c r="AL2618" s="79" t="str">
        <f>IF($C2618="", "", IF(IFERROR(INDEX(Ingredients!H$11:H$310, MATCH($C2618, Ingredients!$B$11:$B$310, 0)), "")="", "", IFERROR(INDEX(Ingredients!H$11:H$310, MATCH($C2618, Ingredients!$B$11:$B$310, 0)), "")))</f>
        <v/>
      </c>
      <c r="AN2618" s="83" t="str">
        <f t="shared" si="605"/>
        <v/>
      </c>
      <c r="AP2618" s="114" t="str">
        <f t="shared" si="615"/>
        <v/>
      </c>
      <c r="AR2618" s="117" t="str">
        <f>IF($C2618="", "", IF(IFERROR(INDEX(Ingredients!$AI$11:$AI$310, MATCH($C2618, Ingredients!$B$11:$B$310, 0)), "")="", "", IFERROR(INDEX(Ingredients!$AI$11:$AI$310, MATCH($C2618, Ingredients!$B$11:$B$310, 0)), "")))</f>
        <v/>
      </c>
      <c r="AT2618" s="120" t="str">
        <f t="shared" si="616"/>
        <v/>
      </c>
      <c r="AV2618" s="90" t="str">
        <f t="shared" si="606"/>
        <v/>
      </c>
      <c r="AX2618" s="90" t="str">
        <f>IF($AV2618="", "", COUNTIF($AV$11:$AV$5010, "&lt;"&amp;$AV2618)+1+COUNTIF($AV$11:$AV2618, $AV2618)-1)</f>
        <v/>
      </c>
      <c r="AZ2618" s="111" t="str">
        <f>IF($B2618="", "", SUMIF('Shopping List'!$AV$11:$AV$25, $B2618, 'Shopping List'!$BN$11:$BN$25))</f>
        <v/>
      </c>
      <c r="BB2618" s="117" t="str">
        <f t="shared" si="617"/>
        <v/>
      </c>
    </row>
    <row r="2619" spans="1:54" x14ac:dyDescent="0.25">
      <c r="A2619" s="4"/>
      <c r="B2619" s="37"/>
      <c r="C2619" s="124"/>
      <c r="D2619" s="39"/>
      <c r="E2619" s="125"/>
      <c r="F2619" s="48"/>
      <c r="G2619" s="4"/>
      <c r="H2619" s="4"/>
      <c r="I2619" s="95" t="str">
        <f>IF($C2619="", "", IF(IFERROR(INDEX(Ingredients!$C$11:$C$310, MATCH($C2619, Ingredients!$B$11:$B$310, 0)), "")="", "", IFERROR(INDEX(Ingredients!$C$11:$C$310, MATCH($C2619, Ingredients!$B$11:$B$310, 0)), "")))</f>
        <v/>
      </c>
      <c r="J2619" s="73" t="str">
        <f>IF($B2619="", "", IF(IFERROR(INDEX(Meals!$C$11:$C$260, MATCH($B2619, Meals!$B$11:$B$260, 0)), "")="", "", IFERROR(INDEX(Meals!$C$11:$C$260, MATCH($B2619, Meals!$B$11:$B$260, 0)), "")))</f>
        <v/>
      </c>
      <c r="K2619" s="4"/>
      <c r="L2619" s="72" t="str">
        <f t="shared" si="607"/>
        <v/>
      </c>
      <c r="M2619" s="73" t="str">
        <f t="shared" si="608"/>
        <v/>
      </c>
      <c r="N2619" s="4"/>
      <c r="O2619" s="78" t="str">
        <f t="shared" si="609"/>
        <v/>
      </c>
      <c r="P2619" s="79" t="str">
        <f t="shared" si="610"/>
        <v/>
      </c>
      <c r="Q2619" s="4"/>
      <c r="R2619" s="90" t="str">
        <f t="shared" si="611"/>
        <v/>
      </c>
      <c r="S2619" s="4"/>
      <c r="Y2619" s="18" t="str">
        <f t="shared" si="612"/>
        <v/>
      </c>
      <c r="AA2619" s="18" t="str">
        <f t="shared" si="603"/>
        <v/>
      </c>
      <c r="AB2619" s="18" t="str">
        <f t="shared" si="604"/>
        <v/>
      </c>
      <c r="AC2619" s="18" t="str">
        <f t="shared" si="613"/>
        <v/>
      </c>
      <c r="AD2619" s="18" t="str">
        <f t="shared" si="613"/>
        <v/>
      </c>
      <c r="AE2619" s="18" t="str">
        <f t="shared" si="614"/>
        <v/>
      </c>
      <c r="AG2619" s="95" t="str">
        <f>IF($C2619="", "", IF(IFERROR(INDEX(Ingredients!C$11:C$310, MATCH($C2619, Ingredients!$B$11:$B$310, 0)), "")="", "", IFERROR(INDEX(Ingredients!C$11:C$310, MATCH($C2619, Ingredients!$B$11:$B$310, 0)), "")))</f>
        <v/>
      </c>
      <c r="AH2619" s="105" t="str">
        <f>IF($C2619="", "", IF(IFERROR(INDEX(Ingredients!D$11:D$310, MATCH($C2619, Ingredients!$B$11:$B$310, 0)), "")="", "", IFERROR(INDEX(Ingredients!D$11:D$310, MATCH($C2619, Ingredients!$B$11:$B$310, 0)), "")))</f>
        <v/>
      </c>
      <c r="AI2619" s="106" t="str">
        <f>IF($C2619="", "", IF(IFERROR(INDEX(Ingredients!E$11:E$310, MATCH($C2619, Ingredients!$B$11:$B$310, 0)), "")="", "", IFERROR(INDEX(Ingredients!E$11:E$310, MATCH($C2619, Ingredients!$B$11:$B$310, 0)), "")))</f>
        <v/>
      </c>
      <c r="AJ2619" s="108" t="str">
        <f>IF($C2619="", "", IF(IFERROR(INDEX(Ingredients!F$11:F$310, MATCH($C2619, Ingredients!$B$11:$B$310, 0)), "")="", "", IFERROR(INDEX(Ingredients!F$11:F$310, MATCH($C2619, Ingredients!$B$11:$B$310, 0)), "")))</f>
        <v/>
      </c>
      <c r="AK2619" s="106" t="str">
        <f>IF($C2619="", "", IF(IFERROR(INDEX(Ingredients!G$11:G$310, MATCH($C2619, Ingredients!$B$11:$B$310, 0)), "")="", "", IFERROR(INDEX(Ingredients!G$11:G$310, MATCH($C2619, Ingredients!$B$11:$B$310, 0)), "")))</f>
        <v/>
      </c>
      <c r="AL2619" s="79" t="str">
        <f>IF($C2619="", "", IF(IFERROR(INDEX(Ingredients!H$11:H$310, MATCH($C2619, Ingredients!$B$11:$B$310, 0)), "")="", "", IFERROR(INDEX(Ingredients!H$11:H$310, MATCH($C2619, Ingredients!$B$11:$B$310, 0)), "")))</f>
        <v/>
      </c>
      <c r="AN2619" s="83" t="str">
        <f t="shared" si="605"/>
        <v/>
      </c>
      <c r="AP2619" s="114" t="str">
        <f t="shared" si="615"/>
        <v/>
      </c>
      <c r="AR2619" s="117" t="str">
        <f>IF($C2619="", "", IF(IFERROR(INDEX(Ingredients!$AI$11:$AI$310, MATCH($C2619, Ingredients!$B$11:$B$310, 0)), "")="", "", IFERROR(INDEX(Ingredients!$AI$11:$AI$310, MATCH($C2619, Ingredients!$B$11:$B$310, 0)), "")))</f>
        <v/>
      </c>
      <c r="AT2619" s="120" t="str">
        <f t="shared" si="616"/>
        <v/>
      </c>
      <c r="AV2619" s="90" t="str">
        <f t="shared" si="606"/>
        <v/>
      </c>
      <c r="AX2619" s="90" t="str">
        <f>IF($AV2619="", "", COUNTIF($AV$11:$AV$5010, "&lt;"&amp;$AV2619)+1+COUNTIF($AV$11:$AV2619, $AV2619)-1)</f>
        <v/>
      </c>
      <c r="AZ2619" s="111" t="str">
        <f>IF($B2619="", "", SUMIF('Shopping List'!$AV$11:$AV$25, $B2619, 'Shopping List'!$BN$11:$BN$25))</f>
        <v/>
      </c>
      <c r="BB2619" s="117" t="str">
        <f t="shared" si="617"/>
        <v/>
      </c>
    </row>
    <row r="2620" spans="1:54" x14ac:dyDescent="0.25">
      <c r="A2620" s="4"/>
      <c r="B2620" s="37"/>
      <c r="C2620" s="124"/>
      <c r="D2620" s="39"/>
      <c r="E2620" s="125"/>
      <c r="F2620" s="48"/>
      <c r="G2620" s="4"/>
      <c r="H2620" s="4"/>
      <c r="I2620" s="95" t="str">
        <f>IF($C2620="", "", IF(IFERROR(INDEX(Ingredients!$C$11:$C$310, MATCH($C2620, Ingredients!$B$11:$B$310, 0)), "")="", "", IFERROR(INDEX(Ingredients!$C$11:$C$310, MATCH($C2620, Ingredients!$B$11:$B$310, 0)), "")))</f>
        <v/>
      </c>
      <c r="J2620" s="73" t="str">
        <f>IF($B2620="", "", IF(IFERROR(INDEX(Meals!$C$11:$C$260, MATCH($B2620, Meals!$B$11:$B$260, 0)), "")="", "", IFERROR(INDEX(Meals!$C$11:$C$260, MATCH($B2620, Meals!$B$11:$B$260, 0)), "")))</f>
        <v/>
      </c>
      <c r="K2620" s="4"/>
      <c r="L2620" s="72" t="str">
        <f t="shared" si="607"/>
        <v/>
      </c>
      <c r="M2620" s="73" t="str">
        <f t="shared" si="608"/>
        <v/>
      </c>
      <c r="N2620" s="4"/>
      <c r="O2620" s="78" t="str">
        <f t="shared" si="609"/>
        <v/>
      </c>
      <c r="P2620" s="79" t="str">
        <f t="shared" si="610"/>
        <v/>
      </c>
      <c r="Q2620" s="4"/>
      <c r="R2620" s="90" t="str">
        <f t="shared" si="611"/>
        <v/>
      </c>
      <c r="S2620" s="4"/>
      <c r="Y2620" s="18" t="str">
        <f t="shared" si="612"/>
        <v/>
      </c>
      <c r="AA2620" s="18" t="str">
        <f t="shared" si="603"/>
        <v/>
      </c>
      <c r="AB2620" s="18" t="str">
        <f t="shared" si="604"/>
        <v/>
      </c>
      <c r="AC2620" s="18" t="str">
        <f t="shared" si="613"/>
        <v/>
      </c>
      <c r="AD2620" s="18" t="str">
        <f t="shared" si="613"/>
        <v/>
      </c>
      <c r="AE2620" s="18" t="str">
        <f t="shared" si="614"/>
        <v/>
      </c>
      <c r="AG2620" s="95" t="str">
        <f>IF($C2620="", "", IF(IFERROR(INDEX(Ingredients!C$11:C$310, MATCH($C2620, Ingredients!$B$11:$B$310, 0)), "")="", "", IFERROR(INDEX(Ingredients!C$11:C$310, MATCH($C2620, Ingredients!$B$11:$B$310, 0)), "")))</f>
        <v/>
      </c>
      <c r="AH2620" s="105" t="str">
        <f>IF($C2620="", "", IF(IFERROR(INDEX(Ingredients!D$11:D$310, MATCH($C2620, Ingredients!$B$11:$B$310, 0)), "")="", "", IFERROR(INDEX(Ingredients!D$11:D$310, MATCH($C2620, Ingredients!$B$11:$B$310, 0)), "")))</f>
        <v/>
      </c>
      <c r="AI2620" s="106" t="str">
        <f>IF($C2620="", "", IF(IFERROR(INDEX(Ingredients!E$11:E$310, MATCH($C2620, Ingredients!$B$11:$B$310, 0)), "")="", "", IFERROR(INDEX(Ingredients!E$11:E$310, MATCH($C2620, Ingredients!$B$11:$B$310, 0)), "")))</f>
        <v/>
      </c>
      <c r="AJ2620" s="108" t="str">
        <f>IF($C2620="", "", IF(IFERROR(INDEX(Ingredients!F$11:F$310, MATCH($C2620, Ingredients!$B$11:$B$310, 0)), "")="", "", IFERROR(INDEX(Ingredients!F$11:F$310, MATCH($C2620, Ingredients!$B$11:$B$310, 0)), "")))</f>
        <v/>
      </c>
      <c r="AK2620" s="106" t="str">
        <f>IF($C2620="", "", IF(IFERROR(INDEX(Ingredients!G$11:G$310, MATCH($C2620, Ingredients!$B$11:$B$310, 0)), "")="", "", IFERROR(INDEX(Ingredients!G$11:G$310, MATCH($C2620, Ingredients!$B$11:$B$310, 0)), "")))</f>
        <v/>
      </c>
      <c r="AL2620" s="79" t="str">
        <f>IF($C2620="", "", IF(IFERROR(INDEX(Ingredients!H$11:H$310, MATCH($C2620, Ingredients!$B$11:$B$310, 0)), "")="", "", IFERROR(INDEX(Ingredients!H$11:H$310, MATCH($C2620, Ingredients!$B$11:$B$310, 0)), "")))</f>
        <v/>
      </c>
      <c r="AN2620" s="83" t="str">
        <f t="shared" si="605"/>
        <v/>
      </c>
      <c r="AP2620" s="114" t="str">
        <f t="shared" si="615"/>
        <v/>
      </c>
      <c r="AR2620" s="117" t="str">
        <f>IF($C2620="", "", IF(IFERROR(INDEX(Ingredients!$AI$11:$AI$310, MATCH($C2620, Ingredients!$B$11:$B$310, 0)), "")="", "", IFERROR(INDEX(Ingredients!$AI$11:$AI$310, MATCH($C2620, Ingredients!$B$11:$B$310, 0)), "")))</f>
        <v/>
      </c>
      <c r="AT2620" s="120" t="str">
        <f t="shared" si="616"/>
        <v/>
      </c>
      <c r="AV2620" s="90" t="str">
        <f t="shared" si="606"/>
        <v/>
      </c>
      <c r="AX2620" s="90" t="str">
        <f>IF($AV2620="", "", COUNTIF($AV$11:$AV$5010, "&lt;"&amp;$AV2620)+1+COUNTIF($AV$11:$AV2620, $AV2620)-1)</f>
        <v/>
      </c>
      <c r="AZ2620" s="111" t="str">
        <f>IF($B2620="", "", SUMIF('Shopping List'!$AV$11:$AV$25, $B2620, 'Shopping List'!$BN$11:$BN$25))</f>
        <v/>
      </c>
      <c r="BB2620" s="117" t="str">
        <f t="shared" si="617"/>
        <v/>
      </c>
    </row>
    <row r="2621" spans="1:54" x14ac:dyDescent="0.25">
      <c r="A2621" s="4"/>
      <c r="B2621" s="37"/>
      <c r="C2621" s="124"/>
      <c r="D2621" s="39"/>
      <c r="E2621" s="125"/>
      <c r="F2621" s="48"/>
      <c r="G2621" s="4"/>
      <c r="H2621" s="4"/>
      <c r="I2621" s="95" t="str">
        <f>IF($C2621="", "", IF(IFERROR(INDEX(Ingredients!$C$11:$C$310, MATCH($C2621, Ingredients!$B$11:$B$310, 0)), "")="", "", IFERROR(INDEX(Ingredients!$C$11:$C$310, MATCH($C2621, Ingredients!$B$11:$B$310, 0)), "")))</f>
        <v/>
      </c>
      <c r="J2621" s="73" t="str">
        <f>IF($B2621="", "", IF(IFERROR(INDEX(Meals!$C$11:$C$260, MATCH($B2621, Meals!$B$11:$B$260, 0)), "")="", "", IFERROR(INDEX(Meals!$C$11:$C$260, MATCH($B2621, Meals!$B$11:$B$260, 0)), "")))</f>
        <v/>
      </c>
      <c r="K2621" s="4"/>
      <c r="L2621" s="72" t="str">
        <f t="shared" si="607"/>
        <v/>
      </c>
      <c r="M2621" s="73" t="str">
        <f t="shared" si="608"/>
        <v/>
      </c>
      <c r="N2621" s="4"/>
      <c r="O2621" s="78" t="str">
        <f t="shared" si="609"/>
        <v/>
      </c>
      <c r="P2621" s="79" t="str">
        <f t="shared" si="610"/>
        <v/>
      </c>
      <c r="Q2621" s="4"/>
      <c r="R2621" s="90" t="str">
        <f t="shared" si="611"/>
        <v/>
      </c>
      <c r="S2621" s="4"/>
      <c r="Y2621" s="18" t="str">
        <f t="shared" si="612"/>
        <v/>
      </c>
      <c r="AA2621" s="18" t="str">
        <f t="shared" si="603"/>
        <v/>
      </c>
      <c r="AB2621" s="18" t="str">
        <f t="shared" si="604"/>
        <v/>
      </c>
      <c r="AC2621" s="18" t="str">
        <f t="shared" si="613"/>
        <v/>
      </c>
      <c r="AD2621" s="18" t="str">
        <f t="shared" si="613"/>
        <v/>
      </c>
      <c r="AE2621" s="18" t="str">
        <f t="shared" si="614"/>
        <v/>
      </c>
      <c r="AG2621" s="95" t="str">
        <f>IF($C2621="", "", IF(IFERROR(INDEX(Ingredients!C$11:C$310, MATCH($C2621, Ingredients!$B$11:$B$310, 0)), "")="", "", IFERROR(INDEX(Ingredients!C$11:C$310, MATCH($C2621, Ingredients!$B$11:$B$310, 0)), "")))</f>
        <v/>
      </c>
      <c r="AH2621" s="105" t="str">
        <f>IF($C2621="", "", IF(IFERROR(INDEX(Ingredients!D$11:D$310, MATCH($C2621, Ingredients!$B$11:$B$310, 0)), "")="", "", IFERROR(INDEX(Ingredients!D$11:D$310, MATCH($C2621, Ingredients!$B$11:$B$310, 0)), "")))</f>
        <v/>
      </c>
      <c r="AI2621" s="106" t="str">
        <f>IF($C2621="", "", IF(IFERROR(INDEX(Ingredients!E$11:E$310, MATCH($C2621, Ingredients!$B$11:$B$310, 0)), "")="", "", IFERROR(INDEX(Ingredients!E$11:E$310, MATCH($C2621, Ingredients!$B$11:$B$310, 0)), "")))</f>
        <v/>
      </c>
      <c r="AJ2621" s="108" t="str">
        <f>IF($C2621="", "", IF(IFERROR(INDEX(Ingredients!F$11:F$310, MATCH($C2621, Ingredients!$B$11:$B$310, 0)), "")="", "", IFERROR(INDEX(Ingredients!F$11:F$310, MATCH($C2621, Ingredients!$B$11:$B$310, 0)), "")))</f>
        <v/>
      </c>
      <c r="AK2621" s="106" t="str">
        <f>IF($C2621="", "", IF(IFERROR(INDEX(Ingredients!G$11:G$310, MATCH($C2621, Ingredients!$B$11:$B$310, 0)), "")="", "", IFERROR(INDEX(Ingredients!G$11:G$310, MATCH($C2621, Ingredients!$B$11:$B$310, 0)), "")))</f>
        <v/>
      </c>
      <c r="AL2621" s="79" t="str">
        <f>IF($C2621="", "", IF(IFERROR(INDEX(Ingredients!H$11:H$310, MATCH($C2621, Ingredients!$B$11:$B$310, 0)), "")="", "", IFERROR(INDEX(Ingredients!H$11:H$310, MATCH($C2621, Ingredients!$B$11:$B$310, 0)), "")))</f>
        <v/>
      </c>
      <c r="AN2621" s="83" t="str">
        <f t="shared" si="605"/>
        <v/>
      </c>
      <c r="AP2621" s="114" t="str">
        <f t="shared" si="615"/>
        <v/>
      </c>
      <c r="AR2621" s="117" t="str">
        <f>IF($C2621="", "", IF(IFERROR(INDEX(Ingredients!$AI$11:$AI$310, MATCH($C2621, Ingredients!$B$11:$B$310, 0)), "")="", "", IFERROR(INDEX(Ingredients!$AI$11:$AI$310, MATCH($C2621, Ingredients!$B$11:$B$310, 0)), "")))</f>
        <v/>
      </c>
      <c r="AT2621" s="120" t="str">
        <f t="shared" si="616"/>
        <v/>
      </c>
      <c r="AV2621" s="90" t="str">
        <f t="shared" si="606"/>
        <v/>
      </c>
      <c r="AX2621" s="90" t="str">
        <f>IF($AV2621="", "", COUNTIF($AV$11:$AV$5010, "&lt;"&amp;$AV2621)+1+COUNTIF($AV$11:$AV2621, $AV2621)-1)</f>
        <v/>
      </c>
      <c r="AZ2621" s="111" t="str">
        <f>IF($B2621="", "", SUMIF('Shopping List'!$AV$11:$AV$25, $B2621, 'Shopping List'!$BN$11:$BN$25))</f>
        <v/>
      </c>
      <c r="BB2621" s="117" t="str">
        <f t="shared" si="617"/>
        <v/>
      </c>
    </row>
    <row r="2622" spans="1:54" x14ac:dyDescent="0.25">
      <c r="A2622" s="4"/>
      <c r="B2622" s="37"/>
      <c r="C2622" s="124"/>
      <c r="D2622" s="39"/>
      <c r="E2622" s="125"/>
      <c r="F2622" s="48"/>
      <c r="G2622" s="4"/>
      <c r="H2622" s="4"/>
      <c r="I2622" s="95" t="str">
        <f>IF($C2622="", "", IF(IFERROR(INDEX(Ingredients!$C$11:$C$310, MATCH($C2622, Ingredients!$B$11:$B$310, 0)), "")="", "", IFERROR(INDEX(Ingredients!$C$11:$C$310, MATCH($C2622, Ingredients!$B$11:$B$310, 0)), "")))</f>
        <v/>
      </c>
      <c r="J2622" s="73" t="str">
        <f>IF($B2622="", "", IF(IFERROR(INDEX(Meals!$C$11:$C$260, MATCH($B2622, Meals!$B$11:$B$260, 0)), "")="", "", IFERROR(INDEX(Meals!$C$11:$C$260, MATCH($B2622, Meals!$B$11:$B$260, 0)), "")))</f>
        <v/>
      </c>
      <c r="K2622" s="4"/>
      <c r="L2622" s="72" t="str">
        <f t="shared" si="607"/>
        <v/>
      </c>
      <c r="M2622" s="73" t="str">
        <f t="shared" si="608"/>
        <v/>
      </c>
      <c r="N2622" s="4"/>
      <c r="O2622" s="78" t="str">
        <f t="shared" si="609"/>
        <v/>
      </c>
      <c r="P2622" s="79" t="str">
        <f t="shared" si="610"/>
        <v/>
      </c>
      <c r="Q2622" s="4"/>
      <c r="R2622" s="90" t="str">
        <f t="shared" si="611"/>
        <v/>
      </c>
      <c r="S2622" s="4"/>
      <c r="Y2622" s="18" t="str">
        <f t="shared" si="612"/>
        <v/>
      </c>
      <c r="AA2622" s="18" t="str">
        <f t="shared" si="603"/>
        <v/>
      </c>
      <c r="AB2622" s="18" t="str">
        <f t="shared" si="604"/>
        <v/>
      </c>
      <c r="AC2622" s="18" t="str">
        <f t="shared" si="613"/>
        <v/>
      </c>
      <c r="AD2622" s="18" t="str">
        <f t="shared" si="613"/>
        <v/>
      </c>
      <c r="AE2622" s="18" t="str">
        <f t="shared" si="614"/>
        <v/>
      </c>
      <c r="AG2622" s="95" t="str">
        <f>IF($C2622="", "", IF(IFERROR(INDEX(Ingredients!C$11:C$310, MATCH($C2622, Ingredients!$B$11:$B$310, 0)), "")="", "", IFERROR(INDEX(Ingredients!C$11:C$310, MATCH($C2622, Ingredients!$B$11:$B$310, 0)), "")))</f>
        <v/>
      </c>
      <c r="AH2622" s="105" t="str">
        <f>IF($C2622="", "", IF(IFERROR(INDEX(Ingredients!D$11:D$310, MATCH($C2622, Ingredients!$B$11:$B$310, 0)), "")="", "", IFERROR(INDEX(Ingredients!D$11:D$310, MATCH($C2622, Ingredients!$B$11:$B$310, 0)), "")))</f>
        <v/>
      </c>
      <c r="AI2622" s="106" t="str">
        <f>IF($C2622="", "", IF(IFERROR(INDEX(Ingredients!E$11:E$310, MATCH($C2622, Ingredients!$B$11:$B$310, 0)), "")="", "", IFERROR(INDEX(Ingredients!E$11:E$310, MATCH($C2622, Ingredients!$B$11:$B$310, 0)), "")))</f>
        <v/>
      </c>
      <c r="AJ2622" s="108" t="str">
        <f>IF($C2622="", "", IF(IFERROR(INDEX(Ingredients!F$11:F$310, MATCH($C2622, Ingredients!$B$11:$B$310, 0)), "")="", "", IFERROR(INDEX(Ingredients!F$11:F$310, MATCH($C2622, Ingredients!$B$11:$B$310, 0)), "")))</f>
        <v/>
      </c>
      <c r="AK2622" s="106" t="str">
        <f>IF($C2622="", "", IF(IFERROR(INDEX(Ingredients!G$11:G$310, MATCH($C2622, Ingredients!$B$11:$B$310, 0)), "")="", "", IFERROR(INDEX(Ingredients!G$11:G$310, MATCH($C2622, Ingredients!$B$11:$B$310, 0)), "")))</f>
        <v/>
      </c>
      <c r="AL2622" s="79" t="str">
        <f>IF($C2622="", "", IF(IFERROR(INDEX(Ingredients!H$11:H$310, MATCH($C2622, Ingredients!$B$11:$B$310, 0)), "")="", "", IFERROR(INDEX(Ingredients!H$11:H$310, MATCH($C2622, Ingredients!$B$11:$B$310, 0)), "")))</f>
        <v/>
      </c>
      <c r="AN2622" s="83" t="str">
        <f t="shared" si="605"/>
        <v/>
      </c>
      <c r="AP2622" s="114" t="str">
        <f t="shared" si="615"/>
        <v/>
      </c>
      <c r="AR2622" s="117" t="str">
        <f>IF($C2622="", "", IF(IFERROR(INDEX(Ingredients!$AI$11:$AI$310, MATCH($C2622, Ingredients!$B$11:$B$310, 0)), "")="", "", IFERROR(INDEX(Ingredients!$AI$11:$AI$310, MATCH($C2622, Ingredients!$B$11:$B$310, 0)), "")))</f>
        <v/>
      </c>
      <c r="AT2622" s="120" t="str">
        <f t="shared" si="616"/>
        <v/>
      </c>
      <c r="AV2622" s="90" t="str">
        <f t="shared" si="606"/>
        <v/>
      </c>
      <c r="AX2622" s="90" t="str">
        <f>IF($AV2622="", "", COUNTIF($AV$11:$AV$5010, "&lt;"&amp;$AV2622)+1+COUNTIF($AV$11:$AV2622, $AV2622)-1)</f>
        <v/>
      </c>
      <c r="AZ2622" s="111" t="str">
        <f>IF($B2622="", "", SUMIF('Shopping List'!$AV$11:$AV$25, $B2622, 'Shopping List'!$BN$11:$BN$25))</f>
        <v/>
      </c>
      <c r="BB2622" s="117" t="str">
        <f t="shared" si="617"/>
        <v/>
      </c>
    </row>
    <row r="2623" spans="1:54" x14ac:dyDescent="0.25">
      <c r="A2623" s="4"/>
      <c r="B2623" s="37"/>
      <c r="C2623" s="124"/>
      <c r="D2623" s="39"/>
      <c r="E2623" s="125"/>
      <c r="F2623" s="48"/>
      <c r="G2623" s="4"/>
      <c r="H2623" s="4"/>
      <c r="I2623" s="95" t="str">
        <f>IF($C2623="", "", IF(IFERROR(INDEX(Ingredients!$C$11:$C$310, MATCH($C2623, Ingredients!$B$11:$B$310, 0)), "")="", "", IFERROR(INDEX(Ingredients!$C$11:$C$310, MATCH($C2623, Ingredients!$B$11:$B$310, 0)), "")))</f>
        <v/>
      </c>
      <c r="J2623" s="73" t="str">
        <f>IF($B2623="", "", IF(IFERROR(INDEX(Meals!$C$11:$C$260, MATCH($B2623, Meals!$B$11:$B$260, 0)), "")="", "", IFERROR(INDEX(Meals!$C$11:$C$260, MATCH($B2623, Meals!$B$11:$B$260, 0)), "")))</f>
        <v/>
      </c>
      <c r="K2623" s="4"/>
      <c r="L2623" s="72" t="str">
        <f t="shared" si="607"/>
        <v/>
      </c>
      <c r="M2623" s="73" t="str">
        <f t="shared" si="608"/>
        <v/>
      </c>
      <c r="N2623" s="4"/>
      <c r="O2623" s="78" t="str">
        <f t="shared" si="609"/>
        <v/>
      </c>
      <c r="P2623" s="79" t="str">
        <f t="shared" si="610"/>
        <v/>
      </c>
      <c r="Q2623" s="4"/>
      <c r="R2623" s="90" t="str">
        <f t="shared" si="611"/>
        <v/>
      </c>
      <c r="S2623" s="4"/>
      <c r="Y2623" s="18" t="str">
        <f t="shared" si="612"/>
        <v/>
      </c>
      <c r="AA2623" s="18" t="str">
        <f t="shared" si="603"/>
        <v/>
      </c>
      <c r="AB2623" s="18" t="str">
        <f t="shared" si="604"/>
        <v/>
      </c>
      <c r="AC2623" s="18" t="str">
        <f t="shared" si="613"/>
        <v/>
      </c>
      <c r="AD2623" s="18" t="str">
        <f t="shared" si="613"/>
        <v/>
      </c>
      <c r="AE2623" s="18" t="str">
        <f t="shared" si="614"/>
        <v/>
      </c>
      <c r="AG2623" s="95" t="str">
        <f>IF($C2623="", "", IF(IFERROR(INDEX(Ingredients!C$11:C$310, MATCH($C2623, Ingredients!$B$11:$B$310, 0)), "")="", "", IFERROR(INDEX(Ingredients!C$11:C$310, MATCH($C2623, Ingredients!$B$11:$B$310, 0)), "")))</f>
        <v/>
      </c>
      <c r="AH2623" s="105" t="str">
        <f>IF($C2623="", "", IF(IFERROR(INDEX(Ingredients!D$11:D$310, MATCH($C2623, Ingredients!$B$11:$B$310, 0)), "")="", "", IFERROR(INDEX(Ingredients!D$11:D$310, MATCH($C2623, Ingredients!$B$11:$B$310, 0)), "")))</f>
        <v/>
      </c>
      <c r="AI2623" s="106" t="str">
        <f>IF($C2623="", "", IF(IFERROR(INDEX(Ingredients!E$11:E$310, MATCH($C2623, Ingredients!$B$11:$B$310, 0)), "")="", "", IFERROR(INDEX(Ingredients!E$11:E$310, MATCH($C2623, Ingredients!$B$11:$B$310, 0)), "")))</f>
        <v/>
      </c>
      <c r="AJ2623" s="108" t="str">
        <f>IF($C2623="", "", IF(IFERROR(INDEX(Ingredients!F$11:F$310, MATCH($C2623, Ingredients!$B$11:$B$310, 0)), "")="", "", IFERROR(INDEX(Ingredients!F$11:F$310, MATCH($C2623, Ingredients!$B$11:$B$310, 0)), "")))</f>
        <v/>
      </c>
      <c r="AK2623" s="106" t="str">
        <f>IF($C2623="", "", IF(IFERROR(INDEX(Ingredients!G$11:G$310, MATCH($C2623, Ingredients!$B$11:$B$310, 0)), "")="", "", IFERROR(INDEX(Ingredients!G$11:G$310, MATCH($C2623, Ingredients!$B$11:$B$310, 0)), "")))</f>
        <v/>
      </c>
      <c r="AL2623" s="79" t="str">
        <f>IF($C2623="", "", IF(IFERROR(INDEX(Ingredients!H$11:H$310, MATCH($C2623, Ingredients!$B$11:$B$310, 0)), "")="", "", IFERROR(INDEX(Ingredients!H$11:H$310, MATCH($C2623, Ingredients!$B$11:$B$310, 0)), "")))</f>
        <v/>
      </c>
      <c r="AN2623" s="83" t="str">
        <f t="shared" si="605"/>
        <v/>
      </c>
      <c r="AP2623" s="114" t="str">
        <f t="shared" si="615"/>
        <v/>
      </c>
      <c r="AR2623" s="117" t="str">
        <f>IF($C2623="", "", IF(IFERROR(INDEX(Ingredients!$AI$11:$AI$310, MATCH($C2623, Ingredients!$B$11:$B$310, 0)), "")="", "", IFERROR(INDEX(Ingredients!$AI$11:$AI$310, MATCH($C2623, Ingredients!$B$11:$B$310, 0)), "")))</f>
        <v/>
      </c>
      <c r="AT2623" s="120" t="str">
        <f t="shared" si="616"/>
        <v/>
      </c>
      <c r="AV2623" s="90" t="str">
        <f t="shared" si="606"/>
        <v/>
      </c>
      <c r="AX2623" s="90" t="str">
        <f>IF($AV2623="", "", COUNTIF($AV$11:$AV$5010, "&lt;"&amp;$AV2623)+1+COUNTIF($AV$11:$AV2623, $AV2623)-1)</f>
        <v/>
      </c>
      <c r="AZ2623" s="111" t="str">
        <f>IF($B2623="", "", SUMIF('Shopping List'!$AV$11:$AV$25, $B2623, 'Shopping List'!$BN$11:$BN$25))</f>
        <v/>
      </c>
      <c r="BB2623" s="117" t="str">
        <f t="shared" si="617"/>
        <v/>
      </c>
    </row>
    <row r="2624" spans="1:54" x14ac:dyDescent="0.25">
      <c r="A2624" s="4"/>
      <c r="B2624" s="37"/>
      <c r="C2624" s="124"/>
      <c r="D2624" s="39"/>
      <c r="E2624" s="125"/>
      <c r="F2624" s="48"/>
      <c r="G2624" s="4"/>
      <c r="H2624" s="4"/>
      <c r="I2624" s="95" t="str">
        <f>IF($C2624="", "", IF(IFERROR(INDEX(Ingredients!$C$11:$C$310, MATCH($C2624, Ingredients!$B$11:$B$310, 0)), "")="", "", IFERROR(INDEX(Ingredients!$C$11:$C$310, MATCH($C2624, Ingredients!$B$11:$B$310, 0)), "")))</f>
        <v/>
      </c>
      <c r="J2624" s="73" t="str">
        <f>IF($B2624="", "", IF(IFERROR(INDEX(Meals!$C$11:$C$260, MATCH($B2624, Meals!$B$11:$B$260, 0)), "")="", "", IFERROR(INDEX(Meals!$C$11:$C$260, MATCH($B2624, Meals!$B$11:$B$260, 0)), "")))</f>
        <v/>
      </c>
      <c r="K2624" s="4"/>
      <c r="L2624" s="72" t="str">
        <f t="shared" si="607"/>
        <v/>
      </c>
      <c r="M2624" s="73" t="str">
        <f t="shared" si="608"/>
        <v/>
      </c>
      <c r="N2624" s="4"/>
      <c r="O2624" s="78" t="str">
        <f t="shared" si="609"/>
        <v/>
      </c>
      <c r="P2624" s="79" t="str">
        <f t="shared" si="610"/>
        <v/>
      </c>
      <c r="Q2624" s="4"/>
      <c r="R2624" s="90" t="str">
        <f t="shared" si="611"/>
        <v/>
      </c>
      <c r="S2624" s="4"/>
      <c r="Y2624" s="18" t="str">
        <f t="shared" si="612"/>
        <v/>
      </c>
      <c r="AA2624" s="18" t="str">
        <f t="shared" si="603"/>
        <v/>
      </c>
      <c r="AB2624" s="18" t="str">
        <f t="shared" si="604"/>
        <v/>
      </c>
      <c r="AC2624" s="18" t="str">
        <f t="shared" si="613"/>
        <v/>
      </c>
      <c r="AD2624" s="18" t="str">
        <f t="shared" si="613"/>
        <v/>
      </c>
      <c r="AE2624" s="18" t="str">
        <f t="shared" si="614"/>
        <v/>
      </c>
      <c r="AG2624" s="95" t="str">
        <f>IF($C2624="", "", IF(IFERROR(INDEX(Ingredients!C$11:C$310, MATCH($C2624, Ingredients!$B$11:$B$310, 0)), "")="", "", IFERROR(INDEX(Ingredients!C$11:C$310, MATCH($C2624, Ingredients!$B$11:$B$310, 0)), "")))</f>
        <v/>
      </c>
      <c r="AH2624" s="105" t="str">
        <f>IF($C2624="", "", IF(IFERROR(INDEX(Ingredients!D$11:D$310, MATCH($C2624, Ingredients!$B$11:$B$310, 0)), "")="", "", IFERROR(INDEX(Ingredients!D$11:D$310, MATCH($C2624, Ingredients!$B$11:$B$310, 0)), "")))</f>
        <v/>
      </c>
      <c r="AI2624" s="106" t="str">
        <f>IF($C2624="", "", IF(IFERROR(INDEX(Ingredients!E$11:E$310, MATCH($C2624, Ingredients!$B$11:$B$310, 0)), "")="", "", IFERROR(INDEX(Ingredients!E$11:E$310, MATCH($C2624, Ingredients!$B$11:$B$310, 0)), "")))</f>
        <v/>
      </c>
      <c r="AJ2624" s="108" t="str">
        <f>IF($C2624="", "", IF(IFERROR(INDEX(Ingredients!F$11:F$310, MATCH($C2624, Ingredients!$B$11:$B$310, 0)), "")="", "", IFERROR(INDEX(Ingredients!F$11:F$310, MATCH($C2624, Ingredients!$B$11:$B$310, 0)), "")))</f>
        <v/>
      </c>
      <c r="AK2624" s="106" t="str">
        <f>IF($C2624="", "", IF(IFERROR(INDEX(Ingredients!G$11:G$310, MATCH($C2624, Ingredients!$B$11:$B$310, 0)), "")="", "", IFERROR(INDEX(Ingredients!G$11:G$310, MATCH($C2624, Ingredients!$B$11:$B$310, 0)), "")))</f>
        <v/>
      </c>
      <c r="AL2624" s="79" t="str">
        <f>IF($C2624="", "", IF(IFERROR(INDEX(Ingredients!H$11:H$310, MATCH($C2624, Ingredients!$B$11:$B$310, 0)), "")="", "", IFERROR(INDEX(Ingredients!H$11:H$310, MATCH($C2624, Ingredients!$B$11:$B$310, 0)), "")))</f>
        <v/>
      </c>
      <c r="AN2624" s="83" t="str">
        <f t="shared" si="605"/>
        <v/>
      </c>
      <c r="AP2624" s="114" t="str">
        <f t="shared" si="615"/>
        <v/>
      </c>
      <c r="AR2624" s="117" t="str">
        <f>IF($C2624="", "", IF(IFERROR(INDEX(Ingredients!$AI$11:$AI$310, MATCH($C2624, Ingredients!$B$11:$B$310, 0)), "")="", "", IFERROR(INDEX(Ingredients!$AI$11:$AI$310, MATCH($C2624, Ingredients!$B$11:$B$310, 0)), "")))</f>
        <v/>
      </c>
      <c r="AT2624" s="120" t="str">
        <f t="shared" si="616"/>
        <v/>
      </c>
      <c r="AV2624" s="90" t="str">
        <f t="shared" si="606"/>
        <v/>
      </c>
      <c r="AX2624" s="90" t="str">
        <f>IF($AV2624="", "", COUNTIF($AV$11:$AV$5010, "&lt;"&amp;$AV2624)+1+COUNTIF($AV$11:$AV2624, $AV2624)-1)</f>
        <v/>
      </c>
      <c r="AZ2624" s="111" t="str">
        <f>IF($B2624="", "", SUMIF('Shopping List'!$AV$11:$AV$25, $B2624, 'Shopping List'!$BN$11:$BN$25))</f>
        <v/>
      </c>
      <c r="BB2624" s="117" t="str">
        <f t="shared" si="617"/>
        <v/>
      </c>
    </row>
    <row r="2625" spans="1:54" x14ac:dyDescent="0.25">
      <c r="A2625" s="4"/>
      <c r="B2625" s="37"/>
      <c r="C2625" s="124"/>
      <c r="D2625" s="39"/>
      <c r="E2625" s="125"/>
      <c r="F2625" s="48"/>
      <c r="G2625" s="4"/>
      <c r="H2625" s="4"/>
      <c r="I2625" s="95" t="str">
        <f>IF($C2625="", "", IF(IFERROR(INDEX(Ingredients!$C$11:$C$310, MATCH($C2625, Ingredients!$B$11:$B$310, 0)), "")="", "", IFERROR(INDEX(Ingredients!$C$11:$C$310, MATCH($C2625, Ingredients!$B$11:$B$310, 0)), "")))</f>
        <v/>
      </c>
      <c r="J2625" s="73" t="str">
        <f>IF($B2625="", "", IF(IFERROR(INDEX(Meals!$C$11:$C$260, MATCH($B2625, Meals!$B$11:$B$260, 0)), "")="", "", IFERROR(INDEX(Meals!$C$11:$C$260, MATCH($B2625, Meals!$B$11:$B$260, 0)), "")))</f>
        <v/>
      </c>
      <c r="K2625" s="4"/>
      <c r="L2625" s="72" t="str">
        <f t="shared" si="607"/>
        <v/>
      </c>
      <c r="M2625" s="73" t="str">
        <f t="shared" si="608"/>
        <v/>
      </c>
      <c r="N2625" s="4"/>
      <c r="O2625" s="78" t="str">
        <f t="shared" si="609"/>
        <v/>
      </c>
      <c r="P2625" s="79" t="str">
        <f t="shared" si="610"/>
        <v/>
      </c>
      <c r="Q2625" s="4"/>
      <c r="R2625" s="90" t="str">
        <f t="shared" si="611"/>
        <v/>
      </c>
      <c r="S2625" s="4"/>
      <c r="Y2625" s="18" t="str">
        <f t="shared" si="612"/>
        <v/>
      </c>
      <c r="AA2625" s="18" t="str">
        <f t="shared" si="603"/>
        <v/>
      </c>
      <c r="AB2625" s="18" t="str">
        <f t="shared" si="604"/>
        <v/>
      </c>
      <c r="AC2625" s="18" t="str">
        <f t="shared" si="613"/>
        <v/>
      </c>
      <c r="AD2625" s="18" t="str">
        <f t="shared" si="613"/>
        <v/>
      </c>
      <c r="AE2625" s="18" t="str">
        <f t="shared" si="614"/>
        <v/>
      </c>
      <c r="AG2625" s="95" t="str">
        <f>IF($C2625="", "", IF(IFERROR(INDEX(Ingredients!C$11:C$310, MATCH($C2625, Ingredients!$B$11:$B$310, 0)), "")="", "", IFERROR(INDEX(Ingredients!C$11:C$310, MATCH($C2625, Ingredients!$B$11:$B$310, 0)), "")))</f>
        <v/>
      </c>
      <c r="AH2625" s="105" t="str">
        <f>IF($C2625="", "", IF(IFERROR(INDEX(Ingredients!D$11:D$310, MATCH($C2625, Ingredients!$B$11:$B$310, 0)), "")="", "", IFERROR(INDEX(Ingredients!D$11:D$310, MATCH($C2625, Ingredients!$B$11:$B$310, 0)), "")))</f>
        <v/>
      </c>
      <c r="AI2625" s="106" t="str">
        <f>IF($C2625="", "", IF(IFERROR(INDEX(Ingredients!E$11:E$310, MATCH($C2625, Ingredients!$B$11:$B$310, 0)), "")="", "", IFERROR(INDEX(Ingredients!E$11:E$310, MATCH($C2625, Ingredients!$B$11:$B$310, 0)), "")))</f>
        <v/>
      </c>
      <c r="AJ2625" s="108" t="str">
        <f>IF($C2625="", "", IF(IFERROR(INDEX(Ingredients!F$11:F$310, MATCH($C2625, Ingredients!$B$11:$B$310, 0)), "")="", "", IFERROR(INDEX(Ingredients!F$11:F$310, MATCH($C2625, Ingredients!$B$11:$B$310, 0)), "")))</f>
        <v/>
      </c>
      <c r="AK2625" s="106" t="str">
        <f>IF($C2625="", "", IF(IFERROR(INDEX(Ingredients!G$11:G$310, MATCH($C2625, Ingredients!$B$11:$B$310, 0)), "")="", "", IFERROR(INDEX(Ingredients!G$11:G$310, MATCH($C2625, Ingredients!$B$11:$B$310, 0)), "")))</f>
        <v/>
      </c>
      <c r="AL2625" s="79" t="str">
        <f>IF($C2625="", "", IF(IFERROR(INDEX(Ingredients!H$11:H$310, MATCH($C2625, Ingredients!$B$11:$B$310, 0)), "")="", "", IFERROR(INDEX(Ingredients!H$11:H$310, MATCH($C2625, Ingredients!$B$11:$B$310, 0)), "")))</f>
        <v/>
      </c>
      <c r="AN2625" s="83" t="str">
        <f t="shared" si="605"/>
        <v/>
      </c>
      <c r="AP2625" s="114" t="str">
        <f t="shared" si="615"/>
        <v/>
      </c>
      <c r="AR2625" s="117" t="str">
        <f>IF($C2625="", "", IF(IFERROR(INDEX(Ingredients!$AI$11:$AI$310, MATCH($C2625, Ingredients!$B$11:$B$310, 0)), "")="", "", IFERROR(INDEX(Ingredients!$AI$11:$AI$310, MATCH($C2625, Ingredients!$B$11:$B$310, 0)), "")))</f>
        <v/>
      </c>
      <c r="AT2625" s="120" t="str">
        <f t="shared" si="616"/>
        <v/>
      </c>
      <c r="AV2625" s="90" t="str">
        <f t="shared" si="606"/>
        <v/>
      </c>
      <c r="AX2625" s="90" t="str">
        <f>IF($AV2625="", "", COUNTIF($AV$11:$AV$5010, "&lt;"&amp;$AV2625)+1+COUNTIF($AV$11:$AV2625, $AV2625)-1)</f>
        <v/>
      </c>
      <c r="AZ2625" s="111" t="str">
        <f>IF($B2625="", "", SUMIF('Shopping List'!$AV$11:$AV$25, $B2625, 'Shopping List'!$BN$11:$BN$25))</f>
        <v/>
      </c>
      <c r="BB2625" s="117" t="str">
        <f t="shared" si="617"/>
        <v/>
      </c>
    </row>
    <row r="2626" spans="1:54" x14ac:dyDescent="0.25">
      <c r="A2626" s="4"/>
      <c r="B2626" s="37"/>
      <c r="C2626" s="124"/>
      <c r="D2626" s="39"/>
      <c r="E2626" s="125"/>
      <c r="F2626" s="48"/>
      <c r="G2626" s="4"/>
      <c r="H2626" s="4"/>
      <c r="I2626" s="95" t="str">
        <f>IF($C2626="", "", IF(IFERROR(INDEX(Ingredients!$C$11:$C$310, MATCH($C2626, Ingredients!$B$11:$B$310, 0)), "")="", "", IFERROR(INDEX(Ingredients!$C$11:$C$310, MATCH($C2626, Ingredients!$B$11:$B$310, 0)), "")))</f>
        <v/>
      </c>
      <c r="J2626" s="73" t="str">
        <f>IF($B2626="", "", IF(IFERROR(INDEX(Meals!$C$11:$C$260, MATCH($B2626, Meals!$B$11:$B$260, 0)), "")="", "", IFERROR(INDEX(Meals!$C$11:$C$260, MATCH($B2626, Meals!$B$11:$B$260, 0)), "")))</f>
        <v/>
      </c>
      <c r="K2626" s="4"/>
      <c r="L2626" s="72" t="str">
        <f t="shared" si="607"/>
        <v/>
      </c>
      <c r="M2626" s="73" t="str">
        <f t="shared" si="608"/>
        <v/>
      </c>
      <c r="N2626" s="4"/>
      <c r="O2626" s="78" t="str">
        <f t="shared" si="609"/>
        <v/>
      </c>
      <c r="P2626" s="79" t="str">
        <f t="shared" si="610"/>
        <v/>
      </c>
      <c r="Q2626" s="4"/>
      <c r="R2626" s="90" t="str">
        <f t="shared" si="611"/>
        <v/>
      </c>
      <c r="S2626" s="4"/>
      <c r="Y2626" s="18" t="str">
        <f t="shared" si="612"/>
        <v/>
      </c>
      <c r="AA2626" s="18" t="str">
        <f t="shared" si="603"/>
        <v/>
      </c>
      <c r="AB2626" s="18" t="str">
        <f t="shared" si="604"/>
        <v/>
      </c>
      <c r="AC2626" s="18" t="str">
        <f t="shared" si="613"/>
        <v/>
      </c>
      <c r="AD2626" s="18" t="str">
        <f t="shared" si="613"/>
        <v/>
      </c>
      <c r="AE2626" s="18" t="str">
        <f t="shared" si="614"/>
        <v/>
      </c>
      <c r="AG2626" s="95" t="str">
        <f>IF($C2626="", "", IF(IFERROR(INDEX(Ingredients!C$11:C$310, MATCH($C2626, Ingredients!$B$11:$B$310, 0)), "")="", "", IFERROR(INDEX(Ingredients!C$11:C$310, MATCH($C2626, Ingredients!$B$11:$B$310, 0)), "")))</f>
        <v/>
      </c>
      <c r="AH2626" s="105" t="str">
        <f>IF($C2626="", "", IF(IFERROR(INDEX(Ingredients!D$11:D$310, MATCH($C2626, Ingredients!$B$11:$B$310, 0)), "")="", "", IFERROR(INDEX(Ingredients!D$11:D$310, MATCH($C2626, Ingredients!$B$11:$B$310, 0)), "")))</f>
        <v/>
      </c>
      <c r="AI2626" s="106" t="str">
        <f>IF($C2626="", "", IF(IFERROR(INDEX(Ingredients!E$11:E$310, MATCH($C2626, Ingredients!$B$11:$B$310, 0)), "")="", "", IFERROR(INDEX(Ingredients!E$11:E$310, MATCH($C2626, Ingredients!$B$11:$B$310, 0)), "")))</f>
        <v/>
      </c>
      <c r="AJ2626" s="108" t="str">
        <f>IF($C2626="", "", IF(IFERROR(INDEX(Ingredients!F$11:F$310, MATCH($C2626, Ingredients!$B$11:$B$310, 0)), "")="", "", IFERROR(INDEX(Ingredients!F$11:F$310, MATCH($C2626, Ingredients!$B$11:$B$310, 0)), "")))</f>
        <v/>
      </c>
      <c r="AK2626" s="106" t="str">
        <f>IF($C2626="", "", IF(IFERROR(INDEX(Ingredients!G$11:G$310, MATCH($C2626, Ingredients!$B$11:$B$310, 0)), "")="", "", IFERROR(INDEX(Ingredients!G$11:G$310, MATCH($C2626, Ingredients!$B$11:$B$310, 0)), "")))</f>
        <v/>
      </c>
      <c r="AL2626" s="79" t="str">
        <f>IF($C2626="", "", IF(IFERROR(INDEX(Ingredients!H$11:H$310, MATCH($C2626, Ingredients!$B$11:$B$310, 0)), "")="", "", IFERROR(INDEX(Ingredients!H$11:H$310, MATCH($C2626, Ingredients!$B$11:$B$310, 0)), "")))</f>
        <v/>
      </c>
      <c r="AN2626" s="83" t="str">
        <f t="shared" si="605"/>
        <v/>
      </c>
      <c r="AP2626" s="114" t="str">
        <f t="shared" si="615"/>
        <v/>
      </c>
      <c r="AR2626" s="117" t="str">
        <f>IF($C2626="", "", IF(IFERROR(INDEX(Ingredients!$AI$11:$AI$310, MATCH($C2626, Ingredients!$B$11:$B$310, 0)), "")="", "", IFERROR(INDEX(Ingredients!$AI$11:$AI$310, MATCH($C2626, Ingredients!$B$11:$B$310, 0)), "")))</f>
        <v/>
      </c>
      <c r="AT2626" s="120" t="str">
        <f t="shared" si="616"/>
        <v/>
      </c>
      <c r="AV2626" s="90" t="str">
        <f t="shared" si="606"/>
        <v/>
      </c>
      <c r="AX2626" s="90" t="str">
        <f>IF($AV2626="", "", COUNTIF($AV$11:$AV$5010, "&lt;"&amp;$AV2626)+1+COUNTIF($AV$11:$AV2626, $AV2626)-1)</f>
        <v/>
      </c>
      <c r="AZ2626" s="111" t="str">
        <f>IF($B2626="", "", SUMIF('Shopping List'!$AV$11:$AV$25, $B2626, 'Shopping List'!$BN$11:$BN$25))</f>
        <v/>
      </c>
      <c r="BB2626" s="117" t="str">
        <f t="shared" si="617"/>
        <v/>
      </c>
    </row>
    <row r="2627" spans="1:54" x14ac:dyDescent="0.25">
      <c r="A2627" s="4"/>
      <c r="B2627" s="37"/>
      <c r="C2627" s="124"/>
      <c r="D2627" s="39"/>
      <c r="E2627" s="125"/>
      <c r="F2627" s="48"/>
      <c r="G2627" s="4"/>
      <c r="H2627" s="4"/>
      <c r="I2627" s="95" t="str">
        <f>IF($C2627="", "", IF(IFERROR(INDEX(Ingredients!$C$11:$C$310, MATCH($C2627, Ingredients!$B$11:$B$310, 0)), "")="", "", IFERROR(INDEX(Ingredients!$C$11:$C$310, MATCH($C2627, Ingredients!$B$11:$B$310, 0)), "")))</f>
        <v/>
      </c>
      <c r="J2627" s="73" t="str">
        <f>IF($B2627="", "", IF(IFERROR(INDEX(Meals!$C$11:$C$260, MATCH($B2627, Meals!$B$11:$B$260, 0)), "")="", "", IFERROR(INDEX(Meals!$C$11:$C$260, MATCH($B2627, Meals!$B$11:$B$260, 0)), "")))</f>
        <v/>
      </c>
      <c r="K2627" s="4"/>
      <c r="L2627" s="72" t="str">
        <f t="shared" si="607"/>
        <v/>
      </c>
      <c r="M2627" s="73" t="str">
        <f t="shared" si="608"/>
        <v/>
      </c>
      <c r="N2627" s="4"/>
      <c r="O2627" s="78" t="str">
        <f t="shared" si="609"/>
        <v/>
      </c>
      <c r="P2627" s="79" t="str">
        <f t="shared" si="610"/>
        <v/>
      </c>
      <c r="Q2627" s="4"/>
      <c r="R2627" s="90" t="str">
        <f t="shared" si="611"/>
        <v/>
      </c>
      <c r="S2627" s="4"/>
      <c r="Y2627" s="18" t="str">
        <f t="shared" si="612"/>
        <v/>
      </c>
      <c r="AA2627" s="18" t="str">
        <f t="shared" si="603"/>
        <v/>
      </c>
      <c r="AB2627" s="18" t="str">
        <f t="shared" si="604"/>
        <v/>
      </c>
      <c r="AC2627" s="18" t="str">
        <f t="shared" si="613"/>
        <v/>
      </c>
      <c r="AD2627" s="18" t="str">
        <f t="shared" si="613"/>
        <v/>
      </c>
      <c r="AE2627" s="18" t="str">
        <f t="shared" si="614"/>
        <v/>
      </c>
      <c r="AG2627" s="95" t="str">
        <f>IF($C2627="", "", IF(IFERROR(INDEX(Ingredients!C$11:C$310, MATCH($C2627, Ingredients!$B$11:$B$310, 0)), "")="", "", IFERROR(INDEX(Ingredients!C$11:C$310, MATCH($C2627, Ingredients!$B$11:$B$310, 0)), "")))</f>
        <v/>
      </c>
      <c r="AH2627" s="105" t="str">
        <f>IF($C2627="", "", IF(IFERROR(INDEX(Ingredients!D$11:D$310, MATCH($C2627, Ingredients!$B$11:$B$310, 0)), "")="", "", IFERROR(INDEX(Ingredients!D$11:D$310, MATCH($C2627, Ingredients!$B$11:$B$310, 0)), "")))</f>
        <v/>
      </c>
      <c r="AI2627" s="106" t="str">
        <f>IF($C2627="", "", IF(IFERROR(INDEX(Ingredients!E$11:E$310, MATCH($C2627, Ingredients!$B$11:$B$310, 0)), "")="", "", IFERROR(INDEX(Ingredients!E$11:E$310, MATCH($C2627, Ingredients!$B$11:$B$310, 0)), "")))</f>
        <v/>
      </c>
      <c r="AJ2627" s="108" t="str">
        <f>IF($C2627="", "", IF(IFERROR(INDEX(Ingredients!F$11:F$310, MATCH($C2627, Ingredients!$B$11:$B$310, 0)), "")="", "", IFERROR(INDEX(Ingredients!F$11:F$310, MATCH($C2627, Ingredients!$B$11:$B$310, 0)), "")))</f>
        <v/>
      </c>
      <c r="AK2627" s="106" t="str">
        <f>IF($C2627="", "", IF(IFERROR(INDEX(Ingredients!G$11:G$310, MATCH($C2627, Ingredients!$B$11:$B$310, 0)), "")="", "", IFERROR(INDEX(Ingredients!G$11:G$310, MATCH($C2627, Ingredients!$B$11:$B$310, 0)), "")))</f>
        <v/>
      </c>
      <c r="AL2627" s="79" t="str">
        <f>IF($C2627="", "", IF(IFERROR(INDEX(Ingredients!H$11:H$310, MATCH($C2627, Ingredients!$B$11:$B$310, 0)), "")="", "", IFERROR(INDEX(Ingredients!H$11:H$310, MATCH($C2627, Ingredients!$B$11:$B$310, 0)), "")))</f>
        <v/>
      </c>
      <c r="AN2627" s="83" t="str">
        <f t="shared" si="605"/>
        <v/>
      </c>
      <c r="AP2627" s="114" t="str">
        <f t="shared" si="615"/>
        <v/>
      </c>
      <c r="AR2627" s="117" t="str">
        <f>IF($C2627="", "", IF(IFERROR(INDEX(Ingredients!$AI$11:$AI$310, MATCH($C2627, Ingredients!$B$11:$B$310, 0)), "")="", "", IFERROR(INDEX(Ingredients!$AI$11:$AI$310, MATCH($C2627, Ingredients!$B$11:$B$310, 0)), "")))</f>
        <v/>
      </c>
      <c r="AT2627" s="120" t="str">
        <f t="shared" si="616"/>
        <v/>
      </c>
      <c r="AV2627" s="90" t="str">
        <f t="shared" si="606"/>
        <v/>
      </c>
      <c r="AX2627" s="90" t="str">
        <f>IF($AV2627="", "", COUNTIF($AV$11:$AV$5010, "&lt;"&amp;$AV2627)+1+COUNTIF($AV$11:$AV2627, $AV2627)-1)</f>
        <v/>
      </c>
      <c r="AZ2627" s="111" t="str">
        <f>IF($B2627="", "", SUMIF('Shopping List'!$AV$11:$AV$25, $B2627, 'Shopping List'!$BN$11:$BN$25))</f>
        <v/>
      </c>
      <c r="BB2627" s="117" t="str">
        <f t="shared" si="617"/>
        <v/>
      </c>
    </row>
    <row r="2628" spans="1:54" x14ac:dyDescent="0.25">
      <c r="A2628" s="4"/>
      <c r="B2628" s="37"/>
      <c r="C2628" s="124"/>
      <c r="D2628" s="39"/>
      <c r="E2628" s="125"/>
      <c r="F2628" s="48"/>
      <c r="G2628" s="4"/>
      <c r="H2628" s="4"/>
      <c r="I2628" s="95" t="str">
        <f>IF($C2628="", "", IF(IFERROR(INDEX(Ingredients!$C$11:$C$310, MATCH($C2628, Ingredients!$B$11:$B$310, 0)), "")="", "", IFERROR(INDEX(Ingredients!$C$11:$C$310, MATCH($C2628, Ingredients!$B$11:$B$310, 0)), "")))</f>
        <v/>
      </c>
      <c r="J2628" s="73" t="str">
        <f>IF($B2628="", "", IF(IFERROR(INDEX(Meals!$C$11:$C$260, MATCH($B2628, Meals!$B$11:$B$260, 0)), "")="", "", IFERROR(INDEX(Meals!$C$11:$C$260, MATCH($B2628, Meals!$B$11:$B$260, 0)), "")))</f>
        <v/>
      </c>
      <c r="K2628" s="4"/>
      <c r="L2628" s="72" t="str">
        <f t="shared" si="607"/>
        <v/>
      </c>
      <c r="M2628" s="73" t="str">
        <f t="shared" si="608"/>
        <v/>
      </c>
      <c r="N2628" s="4"/>
      <c r="O2628" s="78" t="str">
        <f t="shared" si="609"/>
        <v/>
      </c>
      <c r="P2628" s="79" t="str">
        <f t="shared" si="610"/>
        <v/>
      </c>
      <c r="Q2628" s="4"/>
      <c r="R2628" s="90" t="str">
        <f t="shared" si="611"/>
        <v/>
      </c>
      <c r="S2628" s="4"/>
      <c r="Y2628" s="18" t="str">
        <f t="shared" si="612"/>
        <v/>
      </c>
      <c r="AA2628" s="18" t="str">
        <f t="shared" si="603"/>
        <v/>
      </c>
      <c r="AB2628" s="18" t="str">
        <f t="shared" si="604"/>
        <v/>
      </c>
      <c r="AC2628" s="18" t="str">
        <f t="shared" si="613"/>
        <v/>
      </c>
      <c r="AD2628" s="18" t="str">
        <f t="shared" si="613"/>
        <v/>
      </c>
      <c r="AE2628" s="18" t="str">
        <f t="shared" si="614"/>
        <v/>
      </c>
      <c r="AG2628" s="95" t="str">
        <f>IF($C2628="", "", IF(IFERROR(INDEX(Ingredients!C$11:C$310, MATCH($C2628, Ingredients!$B$11:$B$310, 0)), "")="", "", IFERROR(INDEX(Ingredients!C$11:C$310, MATCH($C2628, Ingredients!$B$11:$B$310, 0)), "")))</f>
        <v/>
      </c>
      <c r="AH2628" s="105" t="str">
        <f>IF($C2628="", "", IF(IFERROR(INDEX(Ingredients!D$11:D$310, MATCH($C2628, Ingredients!$B$11:$B$310, 0)), "")="", "", IFERROR(INDEX(Ingredients!D$11:D$310, MATCH($C2628, Ingredients!$B$11:$B$310, 0)), "")))</f>
        <v/>
      </c>
      <c r="AI2628" s="106" t="str">
        <f>IF($C2628="", "", IF(IFERROR(INDEX(Ingredients!E$11:E$310, MATCH($C2628, Ingredients!$B$11:$B$310, 0)), "")="", "", IFERROR(INDEX(Ingredients!E$11:E$310, MATCH($C2628, Ingredients!$B$11:$B$310, 0)), "")))</f>
        <v/>
      </c>
      <c r="AJ2628" s="108" t="str">
        <f>IF($C2628="", "", IF(IFERROR(INDEX(Ingredients!F$11:F$310, MATCH($C2628, Ingredients!$B$11:$B$310, 0)), "")="", "", IFERROR(INDEX(Ingredients!F$11:F$310, MATCH($C2628, Ingredients!$B$11:$B$310, 0)), "")))</f>
        <v/>
      </c>
      <c r="AK2628" s="106" t="str">
        <f>IF($C2628="", "", IF(IFERROR(INDEX(Ingredients!G$11:G$310, MATCH($C2628, Ingredients!$B$11:$B$310, 0)), "")="", "", IFERROR(INDEX(Ingredients!G$11:G$310, MATCH($C2628, Ingredients!$B$11:$B$310, 0)), "")))</f>
        <v/>
      </c>
      <c r="AL2628" s="79" t="str">
        <f>IF($C2628="", "", IF(IFERROR(INDEX(Ingredients!H$11:H$310, MATCH($C2628, Ingredients!$B$11:$B$310, 0)), "")="", "", IFERROR(INDEX(Ingredients!H$11:H$310, MATCH($C2628, Ingredients!$B$11:$B$310, 0)), "")))</f>
        <v/>
      </c>
      <c r="AN2628" s="83" t="str">
        <f t="shared" si="605"/>
        <v/>
      </c>
      <c r="AP2628" s="114" t="str">
        <f t="shared" si="615"/>
        <v/>
      </c>
      <c r="AR2628" s="117" t="str">
        <f>IF($C2628="", "", IF(IFERROR(INDEX(Ingredients!$AI$11:$AI$310, MATCH($C2628, Ingredients!$B$11:$B$310, 0)), "")="", "", IFERROR(INDEX(Ingredients!$AI$11:$AI$310, MATCH($C2628, Ingredients!$B$11:$B$310, 0)), "")))</f>
        <v/>
      </c>
      <c r="AT2628" s="120" t="str">
        <f t="shared" si="616"/>
        <v/>
      </c>
      <c r="AV2628" s="90" t="str">
        <f t="shared" si="606"/>
        <v/>
      </c>
      <c r="AX2628" s="90" t="str">
        <f>IF($AV2628="", "", COUNTIF($AV$11:$AV$5010, "&lt;"&amp;$AV2628)+1+COUNTIF($AV$11:$AV2628, $AV2628)-1)</f>
        <v/>
      </c>
      <c r="AZ2628" s="111" t="str">
        <f>IF($B2628="", "", SUMIF('Shopping List'!$AV$11:$AV$25, $B2628, 'Shopping List'!$BN$11:$BN$25))</f>
        <v/>
      </c>
      <c r="BB2628" s="117" t="str">
        <f t="shared" si="617"/>
        <v/>
      </c>
    </row>
    <row r="2629" spans="1:54" x14ac:dyDescent="0.25">
      <c r="A2629" s="4"/>
      <c r="B2629" s="37"/>
      <c r="C2629" s="124"/>
      <c r="D2629" s="39"/>
      <c r="E2629" s="125"/>
      <c r="F2629" s="48"/>
      <c r="G2629" s="4"/>
      <c r="H2629" s="4"/>
      <c r="I2629" s="95" t="str">
        <f>IF($C2629="", "", IF(IFERROR(INDEX(Ingredients!$C$11:$C$310, MATCH($C2629, Ingredients!$B$11:$B$310, 0)), "")="", "", IFERROR(INDEX(Ingredients!$C$11:$C$310, MATCH($C2629, Ingredients!$B$11:$B$310, 0)), "")))</f>
        <v/>
      </c>
      <c r="J2629" s="73" t="str">
        <f>IF($B2629="", "", IF(IFERROR(INDEX(Meals!$C$11:$C$260, MATCH($B2629, Meals!$B$11:$B$260, 0)), "")="", "", IFERROR(INDEX(Meals!$C$11:$C$260, MATCH($B2629, Meals!$B$11:$B$260, 0)), "")))</f>
        <v/>
      </c>
      <c r="K2629" s="4"/>
      <c r="L2629" s="72" t="str">
        <f t="shared" si="607"/>
        <v/>
      </c>
      <c r="M2629" s="73" t="str">
        <f t="shared" si="608"/>
        <v/>
      </c>
      <c r="N2629" s="4"/>
      <c r="O2629" s="78" t="str">
        <f t="shared" si="609"/>
        <v/>
      </c>
      <c r="P2629" s="79" t="str">
        <f t="shared" si="610"/>
        <v/>
      </c>
      <c r="Q2629" s="4"/>
      <c r="R2629" s="90" t="str">
        <f t="shared" si="611"/>
        <v/>
      </c>
      <c r="S2629" s="4"/>
      <c r="Y2629" s="18" t="str">
        <f t="shared" si="612"/>
        <v/>
      </c>
      <c r="AA2629" s="18" t="str">
        <f t="shared" si="603"/>
        <v/>
      </c>
      <c r="AB2629" s="18" t="str">
        <f t="shared" si="604"/>
        <v/>
      </c>
      <c r="AC2629" s="18" t="str">
        <f t="shared" si="613"/>
        <v/>
      </c>
      <c r="AD2629" s="18" t="str">
        <f t="shared" si="613"/>
        <v/>
      </c>
      <c r="AE2629" s="18" t="str">
        <f t="shared" si="614"/>
        <v/>
      </c>
      <c r="AG2629" s="95" t="str">
        <f>IF($C2629="", "", IF(IFERROR(INDEX(Ingredients!C$11:C$310, MATCH($C2629, Ingredients!$B$11:$B$310, 0)), "")="", "", IFERROR(INDEX(Ingredients!C$11:C$310, MATCH($C2629, Ingredients!$B$11:$B$310, 0)), "")))</f>
        <v/>
      </c>
      <c r="AH2629" s="105" t="str">
        <f>IF($C2629="", "", IF(IFERROR(INDEX(Ingredients!D$11:D$310, MATCH($C2629, Ingredients!$B$11:$B$310, 0)), "")="", "", IFERROR(INDEX(Ingredients!D$11:D$310, MATCH($C2629, Ingredients!$B$11:$B$310, 0)), "")))</f>
        <v/>
      </c>
      <c r="AI2629" s="106" t="str">
        <f>IF($C2629="", "", IF(IFERROR(INDEX(Ingredients!E$11:E$310, MATCH($C2629, Ingredients!$B$11:$B$310, 0)), "")="", "", IFERROR(INDEX(Ingredients!E$11:E$310, MATCH($C2629, Ingredients!$B$11:$B$310, 0)), "")))</f>
        <v/>
      </c>
      <c r="AJ2629" s="108" t="str">
        <f>IF($C2629="", "", IF(IFERROR(INDEX(Ingredients!F$11:F$310, MATCH($C2629, Ingredients!$B$11:$B$310, 0)), "")="", "", IFERROR(INDEX(Ingredients!F$11:F$310, MATCH($C2629, Ingredients!$B$11:$B$310, 0)), "")))</f>
        <v/>
      </c>
      <c r="AK2629" s="106" t="str">
        <f>IF($C2629="", "", IF(IFERROR(INDEX(Ingredients!G$11:G$310, MATCH($C2629, Ingredients!$B$11:$B$310, 0)), "")="", "", IFERROR(INDEX(Ingredients!G$11:G$310, MATCH($C2629, Ingredients!$B$11:$B$310, 0)), "")))</f>
        <v/>
      </c>
      <c r="AL2629" s="79" t="str">
        <f>IF($C2629="", "", IF(IFERROR(INDEX(Ingredients!H$11:H$310, MATCH($C2629, Ingredients!$B$11:$B$310, 0)), "")="", "", IFERROR(INDEX(Ingredients!H$11:H$310, MATCH($C2629, Ingredients!$B$11:$B$310, 0)), "")))</f>
        <v/>
      </c>
      <c r="AN2629" s="83" t="str">
        <f t="shared" si="605"/>
        <v/>
      </c>
      <c r="AP2629" s="114" t="str">
        <f t="shared" si="615"/>
        <v/>
      </c>
      <c r="AR2629" s="117" t="str">
        <f>IF($C2629="", "", IF(IFERROR(INDEX(Ingredients!$AI$11:$AI$310, MATCH($C2629, Ingredients!$B$11:$B$310, 0)), "")="", "", IFERROR(INDEX(Ingredients!$AI$11:$AI$310, MATCH($C2629, Ingredients!$B$11:$B$310, 0)), "")))</f>
        <v/>
      </c>
      <c r="AT2629" s="120" t="str">
        <f t="shared" si="616"/>
        <v/>
      </c>
      <c r="AV2629" s="90" t="str">
        <f t="shared" si="606"/>
        <v/>
      </c>
      <c r="AX2629" s="90" t="str">
        <f>IF($AV2629="", "", COUNTIF($AV$11:$AV$5010, "&lt;"&amp;$AV2629)+1+COUNTIF($AV$11:$AV2629, $AV2629)-1)</f>
        <v/>
      </c>
      <c r="AZ2629" s="111" t="str">
        <f>IF($B2629="", "", SUMIF('Shopping List'!$AV$11:$AV$25, $B2629, 'Shopping List'!$BN$11:$BN$25))</f>
        <v/>
      </c>
      <c r="BB2629" s="117" t="str">
        <f t="shared" si="617"/>
        <v/>
      </c>
    </row>
    <row r="2630" spans="1:54" x14ac:dyDescent="0.25">
      <c r="A2630" s="4"/>
      <c r="B2630" s="37"/>
      <c r="C2630" s="124"/>
      <c r="D2630" s="39"/>
      <c r="E2630" s="125"/>
      <c r="F2630" s="48"/>
      <c r="G2630" s="4"/>
      <c r="H2630" s="4"/>
      <c r="I2630" s="95" t="str">
        <f>IF($C2630="", "", IF(IFERROR(INDEX(Ingredients!$C$11:$C$310, MATCH($C2630, Ingredients!$B$11:$B$310, 0)), "")="", "", IFERROR(INDEX(Ingredients!$C$11:$C$310, MATCH($C2630, Ingredients!$B$11:$B$310, 0)), "")))</f>
        <v/>
      </c>
      <c r="J2630" s="73" t="str">
        <f>IF($B2630="", "", IF(IFERROR(INDEX(Meals!$C$11:$C$260, MATCH($B2630, Meals!$B$11:$B$260, 0)), "")="", "", IFERROR(INDEX(Meals!$C$11:$C$260, MATCH($B2630, Meals!$B$11:$B$260, 0)), "")))</f>
        <v/>
      </c>
      <c r="K2630" s="4"/>
      <c r="L2630" s="72" t="str">
        <f t="shared" si="607"/>
        <v/>
      </c>
      <c r="M2630" s="73" t="str">
        <f t="shared" si="608"/>
        <v/>
      </c>
      <c r="N2630" s="4"/>
      <c r="O2630" s="78" t="str">
        <f t="shared" si="609"/>
        <v/>
      </c>
      <c r="P2630" s="79" t="str">
        <f t="shared" si="610"/>
        <v/>
      </c>
      <c r="Q2630" s="4"/>
      <c r="R2630" s="90" t="str">
        <f t="shared" si="611"/>
        <v/>
      </c>
      <c r="S2630" s="4"/>
      <c r="Y2630" s="18" t="str">
        <f t="shared" si="612"/>
        <v/>
      </c>
      <c r="AA2630" s="18" t="str">
        <f t="shared" si="603"/>
        <v/>
      </c>
      <c r="AB2630" s="18" t="str">
        <f t="shared" si="604"/>
        <v/>
      </c>
      <c r="AC2630" s="18" t="str">
        <f t="shared" si="613"/>
        <v/>
      </c>
      <c r="AD2630" s="18" t="str">
        <f t="shared" si="613"/>
        <v/>
      </c>
      <c r="AE2630" s="18" t="str">
        <f t="shared" si="614"/>
        <v/>
      </c>
      <c r="AG2630" s="95" t="str">
        <f>IF($C2630="", "", IF(IFERROR(INDEX(Ingredients!C$11:C$310, MATCH($C2630, Ingredients!$B$11:$B$310, 0)), "")="", "", IFERROR(INDEX(Ingredients!C$11:C$310, MATCH($C2630, Ingredients!$B$11:$B$310, 0)), "")))</f>
        <v/>
      </c>
      <c r="AH2630" s="105" t="str">
        <f>IF($C2630="", "", IF(IFERROR(INDEX(Ingredients!D$11:D$310, MATCH($C2630, Ingredients!$B$11:$B$310, 0)), "")="", "", IFERROR(INDEX(Ingredients!D$11:D$310, MATCH($C2630, Ingredients!$B$11:$B$310, 0)), "")))</f>
        <v/>
      </c>
      <c r="AI2630" s="106" t="str">
        <f>IF($C2630="", "", IF(IFERROR(INDEX(Ingredients!E$11:E$310, MATCH($C2630, Ingredients!$B$11:$B$310, 0)), "")="", "", IFERROR(INDEX(Ingredients!E$11:E$310, MATCH($C2630, Ingredients!$B$11:$B$310, 0)), "")))</f>
        <v/>
      </c>
      <c r="AJ2630" s="108" t="str">
        <f>IF($C2630="", "", IF(IFERROR(INDEX(Ingredients!F$11:F$310, MATCH($C2630, Ingredients!$B$11:$B$310, 0)), "")="", "", IFERROR(INDEX(Ingredients!F$11:F$310, MATCH($C2630, Ingredients!$B$11:$B$310, 0)), "")))</f>
        <v/>
      </c>
      <c r="AK2630" s="106" t="str">
        <f>IF($C2630="", "", IF(IFERROR(INDEX(Ingredients!G$11:G$310, MATCH($C2630, Ingredients!$B$11:$B$310, 0)), "")="", "", IFERROR(INDEX(Ingredients!G$11:G$310, MATCH($C2630, Ingredients!$B$11:$B$310, 0)), "")))</f>
        <v/>
      </c>
      <c r="AL2630" s="79" t="str">
        <f>IF($C2630="", "", IF(IFERROR(INDEX(Ingredients!H$11:H$310, MATCH($C2630, Ingredients!$B$11:$B$310, 0)), "")="", "", IFERROR(INDEX(Ingredients!H$11:H$310, MATCH($C2630, Ingredients!$B$11:$B$310, 0)), "")))</f>
        <v/>
      </c>
      <c r="AN2630" s="83" t="str">
        <f t="shared" si="605"/>
        <v/>
      </c>
      <c r="AP2630" s="114" t="str">
        <f t="shared" si="615"/>
        <v/>
      </c>
      <c r="AR2630" s="117" t="str">
        <f>IF($C2630="", "", IF(IFERROR(INDEX(Ingredients!$AI$11:$AI$310, MATCH($C2630, Ingredients!$B$11:$B$310, 0)), "")="", "", IFERROR(INDEX(Ingredients!$AI$11:$AI$310, MATCH($C2630, Ingredients!$B$11:$B$310, 0)), "")))</f>
        <v/>
      </c>
      <c r="AT2630" s="120" t="str">
        <f t="shared" si="616"/>
        <v/>
      </c>
      <c r="AV2630" s="90" t="str">
        <f t="shared" si="606"/>
        <v/>
      </c>
      <c r="AX2630" s="90" t="str">
        <f>IF($AV2630="", "", COUNTIF($AV$11:$AV$5010, "&lt;"&amp;$AV2630)+1+COUNTIF($AV$11:$AV2630, $AV2630)-1)</f>
        <v/>
      </c>
      <c r="AZ2630" s="111" t="str">
        <f>IF($B2630="", "", SUMIF('Shopping List'!$AV$11:$AV$25, $B2630, 'Shopping List'!$BN$11:$BN$25))</f>
        <v/>
      </c>
      <c r="BB2630" s="117" t="str">
        <f t="shared" si="617"/>
        <v/>
      </c>
    </row>
    <row r="2631" spans="1:54" x14ac:dyDescent="0.25">
      <c r="A2631" s="4"/>
      <c r="B2631" s="37"/>
      <c r="C2631" s="124"/>
      <c r="D2631" s="39"/>
      <c r="E2631" s="125"/>
      <c r="F2631" s="48"/>
      <c r="G2631" s="4"/>
      <c r="H2631" s="4"/>
      <c r="I2631" s="95" t="str">
        <f>IF($C2631="", "", IF(IFERROR(INDEX(Ingredients!$C$11:$C$310, MATCH($C2631, Ingredients!$B$11:$B$310, 0)), "")="", "", IFERROR(INDEX(Ingredients!$C$11:$C$310, MATCH($C2631, Ingredients!$B$11:$B$310, 0)), "")))</f>
        <v/>
      </c>
      <c r="J2631" s="73" t="str">
        <f>IF($B2631="", "", IF(IFERROR(INDEX(Meals!$C$11:$C$260, MATCH($B2631, Meals!$B$11:$B$260, 0)), "")="", "", IFERROR(INDEX(Meals!$C$11:$C$260, MATCH($B2631, Meals!$B$11:$B$260, 0)), "")))</f>
        <v/>
      </c>
      <c r="K2631" s="4"/>
      <c r="L2631" s="72" t="str">
        <f t="shared" si="607"/>
        <v/>
      </c>
      <c r="M2631" s="73" t="str">
        <f t="shared" si="608"/>
        <v/>
      </c>
      <c r="N2631" s="4"/>
      <c r="O2631" s="78" t="str">
        <f t="shared" si="609"/>
        <v/>
      </c>
      <c r="P2631" s="79" t="str">
        <f t="shared" si="610"/>
        <v/>
      </c>
      <c r="Q2631" s="4"/>
      <c r="R2631" s="90" t="str">
        <f t="shared" si="611"/>
        <v/>
      </c>
      <c r="S2631" s="4"/>
      <c r="Y2631" s="18" t="str">
        <f t="shared" si="612"/>
        <v/>
      </c>
      <c r="AA2631" s="18" t="str">
        <f t="shared" si="603"/>
        <v/>
      </c>
      <c r="AB2631" s="18" t="str">
        <f t="shared" si="604"/>
        <v/>
      </c>
      <c r="AC2631" s="18" t="str">
        <f t="shared" si="613"/>
        <v/>
      </c>
      <c r="AD2631" s="18" t="str">
        <f t="shared" si="613"/>
        <v/>
      </c>
      <c r="AE2631" s="18" t="str">
        <f t="shared" si="614"/>
        <v/>
      </c>
      <c r="AG2631" s="95" t="str">
        <f>IF($C2631="", "", IF(IFERROR(INDEX(Ingredients!C$11:C$310, MATCH($C2631, Ingredients!$B$11:$B$310, 0)), "")="", "", IFERROR(INDEX(Ingredients!C$11:C$310, MATCH($C2631, Ingredients!$B$11:$B$310, 0)), "")))</f>
        <v/>
      </c>
      <c r="AH2631" s="105" t="str">
        <f>IF($C2631="", "", IF(IFERROR(INDEX(Ingredients!D$11:D$310, MATCH($C2631, Ingredients!$B$11:$B$310, 0)), "")="", "", IFERROR(INDEX(Ingredients!D$11:D$310, MATCH($C2631, Ingredients!$B$11:$B$310, 0)), "")))</f>
        <v/>
      </c>
      <c r="AI2631" s="106" t="str">
        <f>IF($C2631="", "", IF(IFERROR(INDEX(Ingredients!E$11:E$310, MATCH($C2631, Ingredients!$B$11:$B$310, 0)), "")="", "", IFERROR(INDEX(Ingredients!E$11:E$310, MATCH($C2631, Ingredients!$B$11:$B$310, 0)), "")))</f>
        <v/>
      </c>
      <c r="AJ2631" s="108" t="str">
        <f>IF($C2631="", "", IF(IFERROR(INDEX(Ingredients!F$11:F$310, MATCH($C2631, Ingredients!$B$11:$B$310, 0)), "")="", "", IFERROR(INDEX(Ingredients!F$11:F$310, MATCH($C2631, Ingredients!$B$11:$B$310, 0)), "")))</f>
        <v/>
      </c>
      <c r="AK2631" s="106" t="str">
        <f>IF($C2631="", "", IF(IFERROR(INDEX(Ingredients!G$11:G$310, MATCH($C2631, Ingredients!$B$11:$B$310, 0)), "")="", "", IFERROR(INDEX(Ingredients!G$11:G$310, MATCH($C2631, Ingredients!$B$11:$B$310, 0)), "")))</f>
        <v/>
      </c>
      <c r="AL2631" s="79" t="str">
        <f>IF($C2631="", "", IF(IFERROR(INDEX(Ingredients!H$11:H$310, MATCH($C2631, Ingredients!$B$11:$B$310, 0)), "")="", "", IFERROR(INDEX(Ingredients!H$11:H$310, MATCH($C2631, Ingredients!$B$11:$B$310, 0)), "")))</f>
        <v/>
      </c>
      <c r="AN2631" s="83" t="str">
        <f t="shared" si="605"/>
        <v/>
      </c>
      <c r="AP2631" s="114" t="str">
        <f t="shared" si="615"/>
        <v/>
      </c>
      <c r="AR2631" s="117" t="str">
        <f>IF($C2631="", "", IF(IFERROR(INDEX(Ingredients!$AI$11:$AI$310, MATCH($C2631, Ingredients!$B$11:$B$310, 0)), "")="", "", IFERROR(INDEX(Ingredients!$AI$11:$AI$310, MATCH($C2631, Ingredients!$B$11:$B$310, 0)), "")))</f>
        <v/>
      </c>
      <c r="AT2631" s="120" t="str">
        <f t="shared" si="616"/>
        <v/>
      </c>
      <c r="AV2631" s="90" t="str">
        <f t="shared" si="606"/>
        <v/>
      </c>
      <c r="AX2631" s="90" t="str">
        <f>IF($AV2631="", "", COUNTIF($AV$11:$AV$5010, "&lt;"&amp;$AV2631)+1+COUNTIF($AV$11:$AV2631, $AV2631)-1)</f>
        <v/>
      </c>
      <c r="AZ2631" s="111" t="str">
        <f>IF($B2631="", "", SUMIF('Shopping List'!$AV$11:$AV$25, $B2631, 'Shopping List'!$BN$11:$BN$25))</f>
        <v/>
      </c>
      <c r="BB2631" s="117" t="str">
        <f t="shared" si="617"/>
        <v/>
      </c>
    </row>
    <row r="2632" spans="1:54" x14ac:dyDescent="0.25">
      <c r="A2632" s="4"/>
      <c r="B2632" s="37"/>
      <c r="C2632" s="124"/>
      <c r="D2632" s="39"/>
      <c r="E2632" s="125"/>
      <c r="F2632" s="48"/>
      <c r="G2632" s="4"/>
      <c r="H2632" s="4"/>
      <c r="I2632" s="95" t="str">
        <f>IF($C2632="", "", IF(IFERROR(INDEX(Ingredients!$C$11:$C$310, MATCH($C2632, Ingredients!$B$11:$B$310, 0)), "")="", "", IFERROR(INDEX(Ingredients!$C$11:$C$310, MATCH($C2632, Ingredients!$B$11:$B$310, 0)), "")))</f>
        <v/>
      </c>
      <c r="J2632" s="73" t="str">
        <f>IF($B2632="", "", IF(IFERROR(INDEX(Meals!$C$11:$C$260, MATCH($B2632, Meals!$B$11:$B$260, 0)), "")="", "", IFERROR(INDEX(Meals!$C$11:$C$260, MATCH($B2632, Meals!$B$11:$B$260, 0)), "")))</f>
        <v/>
      </c>
      <c r="K2632" s="4"/>
      <c r="L2632" s="72" t="str">
        <f t="shared" si="607"/>
        <v/>
      </c>
      <c r="M2632" s="73" t="str">
        <f t="shared" si="608"/>
        <v/>
      </c>
      <c r="N2632" s="4"/>
      <c r="O2632" s="78" t="str">
        <f t="shared" si="609"/>
        <v/>
      </c>
      <c r="P2632" s="79" t="str">
        <f t="shared" si="610"/>
        <v/>
      </c>
      <c r="Q2632" s="4"/>
      <c r="R2632" s="90" t="str">
        <f t="shared" si="611"/>
        <v/>
      </c>
      <c r="S2632" s="4"/>
      <c r="Y2632" s="18" t="str">
        <f t="shared" si="612"/>
        <v/>
      </c>
      <c r="AA2632" s="18" t="str">
        <f t="shared" si="603"/>
        <v/>
      </c>
      <c r="AB2632" s="18" t="str">
        <f t="shared" si="604"/>
        <v/>
      </c>
      <c r="AC2632" s="18" t="str">
        <f t="shared" si="613"/>
        <v/>
      </c>
      <c r="AD2632" s="18" t="str">
        <f t="shared" si="613"/>
        <v/>
      </c>
      <c r="AE2632" s="18" t="str">
        <f t="shared" si="614"/>
        <v/>
      </c>
      <c r="AG2632" s="95" t="str">
        <f>IF($C2632="", "", IF(IFERROR(INDEX(Ingredients!C$11:C$310, MATCH($C2632, Ingredients!$B$11:$B$310, 0)), "")="", "", IFERROR(INDEX(Ingredients!C$11:C$310, MATCH($C2632, Ingredients!$B$11:$B$310, 0)), "")))</f>
        <v/>
      </c>
      <c r="AH2632" s="105" t="str">
        <f>IF($C2632="", "", IF(IFERROR(INDEX(Ingredients!D$11:D$310, MATCH($C2632, Ingredients!$B$11:$B$310, 0)), "")="", "", IFERROR(INDEX(Ingredients!D$11:D$310, MATCH($C2632, Ingredients!$B$11:$B$310, 0)), "")))</f>
        <v/>
      </c>
      <c r="AI2632" s="106" t="str">
        <f>IF($C2632="", "", IF(IFERROR(INDEX(Ingredients!E$11:E$310, MATCH($C2632, Ingredients!$B$11:$B$310, 0)), "")="", "", IFERROR(INDEX(Ingredients!E$11:E$310, MATCH($C2632, Ingredients!$B$11:$B$310, 0)), "")))</f>
        <v/>
      </c>
      <c r="AJ2632" s="108" t="str">
        <f>IF($C2632="", "", IF(IFERROR(INDEX(Ingredients!F$11:F$310, MATCH($C2632, Ingredients!$B$11:$B$310, 0)), "")="", "", IFERROR(INDEX(Ingredients!F$11:F$310, MATCH($C2632, Ingredients!$B$11:$B$310, 0)), "")))</f>
        <v/>
      </c>
      <c r="AK2632" s="106" t="str">
        <f>IF($C2632="", "", IF(IFERROR(INDEX(Ingredients!G$11:G$310, MATCH($C2632, Ingredients!$B$11:$B$310, 0)), "")="", "", IFERROR(INDEX(Ingredients!G$11:G$310, MATCH($C2632, Ingredients!$B$11:$B$310, 0)), "")))</f>
        <v/>
      </c>
      <c r="AL2632" s="79" t="str">
        <f>IF($C2632="", "", IF(IFERROR(INDEX(Ingredients!H$11:H$310, MATCH($C2632, Ingredients!$B$11:$B$310, 0)), "")="", "", IFERROR(INDEX(Ingredients!H$11:H$310, MATCH($C2632, Ingredients!$B$11:$B$310, 0)), "")))</f>
        <v/>
      </c>
      <c r="AN2632" s="83" t="str">
        <f t="shared" si="605"/>
        <v/>
      </c>
      <c r="AP2632" s="114" t="str">
        <f t="shared" si="615"/>
        <v/>
      </c>
      <c r="AR2632" s="117" t="str">
        <f>IF($C2632="", "", IF(IFERROR(INDEX(Ingredients!$AI$11:$AI$310, MATCH($C2632, Ingredients!$B$11:$B$310, 0)), "")="", "", IFERROR(INDEX(Ingredients!$AI$11:$AI$310, MATCH($C2632, Ingredients!$B$11:$B$310, 0)), "")))</f>
        <v/>
      </c>
      <c r="AT2632" s="120" t="str">
        <f t="shared" si="616"/>
        <v/>
      </c>
      <c r="AV2632" s="90" t="str">
        <f t="shared" si="606"/>
        <v/>
      </c>
      <c r="AX2632" s="90" t="str">
        <f>IF($AV2632="", "", COUNTIF($AV$11:$AV$5010, "&lt;"&amp;$AV2632)+1+COUNTIF($AV$11:$AV2632, $AV2632)-1)</f>
        <v/>
      </c>
      <c r="AZ2632" s="111" t="str">
        <f>IF($B2632="", "", SUMIF('Shopping List'!$AV$11:$AV$25, $B2632, 'Shopping List'!$BN$11:$BN$25))</f>
        <v/>
      </c>
      <c r="BB2632" s="117" t="str">
        <f t="shared" si="617"/>
        <v/>
      </c>
    </row>
    <row r="2633" spans="1:54" x14ac:dyDescent="0.25">
      <c r="A2633" s="4"/>
      <c r="B2633" s="37"/>
      <c r="C2633" s="124"/>
      <c r="D2633" s="39"/>
      <c r="E2633" s="125"/>
      <c r="F2633" s="48"/>
      <c r="G2633" s="4"/>
      <c r="H2633" s="4"/>
      <c r="I2633" s="95" t="str">
        <f>IF($C2633="", "", IF(IFERROR(INDEX(Ingredients!$C$11:$C$310, MATCH($C2633, Ingredients!$B$11:$B$310, 0)), "")="", "", IFERROR(INDEX(Ingredients!$C$11:$C$310, MATCH($C2633, Ingredients!$B$11:$B$310, 0)), "")))</f>
        <v/>
      </c>
      <c r="J2633" s="73" t="str">
        <f>IF($B2633="", "", IF(IFERROR(INDEX(Meals!$C$11:$C$260, MATCH($B2633, Meals!$B$11:$B$260, 0)), "")="", "", IFERROR(INDEX(Meals!$C$11:$C$260, MATCH($B2633, Meals!$B$11:$B$260, 0)), "")))</f>
        <v/>
      </c>
      <c r="K2633" s="4"/>
      <c r="L2633" s="72" t="str">
        <f t="shared" si="607"/>
        <v/>
      </c>
      <c r="M2633" s="73" t="str">
        <f t="shared" si="608"/>
        <v/>
      </c>
      <c r="N2633" s="4"/>
      <c r="O2633" s="78" t="str">
        <f t="shared" si="609"/>
        <v/>
      </c>
      <c r="P2633" s="79" t="str">
        <f t="shared" si="610"/>
        <v/>
      </c>
      <c r="Q2633" s="4"/>
      <c r="R2633" s="90" t="str">
        <f t="shared" si="611"/>
        <v/>
      </c>
      <c r="S2633" s="4"/>
      <c r="Y2633" s="18" t="str">
        <f t="shared" si="612"/>
        <v/>
      </c>
      <c r="AA2633" s="18" t="str">
        <f t="shared" si="603"/>
        <v/>
      </c>
      <c r="AB2633" s="18" t="str">
        <f t="shared" si="604"/>
        <v/>
      </c>
      <c r="AC2633" s="18" t="str">
        <f t="shared" si="613"/>
        <v/>
      </c>
      <c r="AD2633" s="18" t="str">
        <f t="shared" si="613"/>
        <v/>
      </c>
      <c r="AE2633" s="18" t="str">
        <f t="shared" si="614"/>
        <v/>
      </c>
      <c r="AG2633" s="95" t="str">
        <f>IF($C2633="", "", IF(IFERROR(INDEX(Ingredients!C$11:C$310, MATCH($C2633, Ingredients!$B$11:$B$310, 0)), "")="", "", IFERROR(INDEX(Ingredients!C$11:C$310, MATCH($C2633, Ingredients!$B$11:$B$310, 0)), "")))</f>
        <v/>
      </c>
      <c r="AH2633" s="105" t="str">
        <f>IF($C2633="", "", IF(IFERROR(INDEX(Ingredients!D$11:D$310, MATCH($C2633, Ingredients!$B$11:$B$310, 0)), "")="", "", IFERROR(INDEX(Ingredients!D$11:D$310, MATCH($C2633, Ingredients!$B$11:$B$310, 0)), "")))</f>
        <v/>
      </c>
      <c r="AI2633" s="106" t="str">
        <f>IF($C2633="", "", IF(IFERROR(INDEX(Ingredients!E$11:E$310, MATCH($C2633, Ingredients!$B$11:$B$310, 0)), "")="", "", IFERROR(INDEX(Ingredients!E$11:E$310, MATCH($C2633, Ingredients!$B$11:$B$310, 0)), "")))</f>
        <v/>
      </c>
      <c r="AJ2633" s="108" t="str">
        <f>IF($C2633="", "", IF(IFERROR(INDEX(Ingredients!F$11:F$310, MATCH($C2633, Ingredients!$B$11:$B$310, 0)), "")="", "", IFERROR(INDEX(Ingredients!F$11:F$310, MATCH($C2633, Ingredients!$B$11:$B$310, 0)), "")))</f>
        <v/>
      </c>
      <c r="AK2633" s="106" t="str">
        <f>IF($C2633="", "", IF(IFERROR(INDEX(Ingredients!G$11:G$310, MATCH($C2633, Ingredients!$B$11:$B$310, 0)), "")="", "", IFERROR(INDEX(Ingredients!G$11:G$310, MATCH($C2633, Ingredients!$B$11:$B$310, 0)), "")))</f>
        <v/>
      </c>
      <c r="AL2633" s="79" t="str">
        <f>IF($C2633="", "", IF(IFERROR(INDEX(Ingredients!H$11:H$310, MATCH($C2633, Ingredients!$B$11:$B$310, 0)), "")="", "", IFERROR(INDEX(Ingredients!H$11:H$310, MATCH($C2633, Ingredients!$B$11:$B$310, 0)), "")))</f>
        <v/>
      </c>
      <c r="AN2633" s="83" t="str">
        <f t="shared" si="605"/>
        <v/>
      </c>
      <c r="AP2633" s="114" t="str">
        <f t="shared" si="615"/>
        <v/>
      </c>
      <c r="AR2633" s="117" t="str">
        <f>IF($C2633="", "", IF(IFERROR(INDEX(Ingredients!$AI$11:$AI$310, MATCH($C2633, Ingredients!$B$11:$B$310, 0)), "")="", "", IFERROR(INDEX(Ingredients!$AI$11:$AI$310, MATCH($C2633, Ingredients!$B$11:$B$310, 0)), "")))</f>
        <v/>
      </c>
      <c r="AT2633" s="120" t="str">
        <f t="shared" si="616"/>
        <v/>
      </c>
      <c r="AV2633" s="90" t="str">
        <f t="shared" si="606"/>
        <v/>
      </c>
      <c r="AX2633" s="90" t="str">
        <f>IF($AV2633="", "", COUNTIF($AV$11:$AV$5010, "&lt;"&amp;$AV2633)+1+COUNTIF($AV$11:$AV2633, $AV2633)-1)</f>
        <v/>
      </c>
      <c r="AZ2633" s="111" t="str">
        <f>IF($B2633="", "", SUMIF('Shopping List'!$AV$11:$AV$25, $B2633, 'Shopping List'!$BN$11:$BN$25))</f>
        <v/>
      </c>
      <c r="BB2633" s="117" t="str">
        <f t="shared" si="617"/>
        <v/>
      </c>
    </row>
    <row r="2634" spans="1:54" x14ac:dyDescent="0.25">
      <c r="A2634" s="4"/>
      <c r="B2634" s="37"/>
      <c r="C2634" s="124"/>
      <c r="D2634" s="39"/>
      <c r="E2634" s="125"/>
      <c r="F2634" s="48"/>
      <c r="G2634" s="4"/>
      <c r="H2634" s="4"/>
      <c r="I2634" s="95" t="str">
        <f>IF($C2634="", "", IF(IFERROR(INDEX(Ingredients!$C$11:$C$310, MATCH($C2634, Ingredients!$B$11:$B$310, 0)), "")="", "", IFERROR(INDEX(Ingredients!$C$11:$C$310, MATCH($C2634, Ingredients!$B$11:$B$310, 0)), "")))</f>
        <v/>
      </c>
      <c r="J2634" s="73" t="str">
        <f>IF($B2634="", "", IF(IFERROR(INDEX(Meals!$C$11:$C$260, MATCH($B2634, Meals!$B$11:$B$260, 0)), "")="", "", IFERROR(INDEX(Meals!$C$11:$C$260, MATCH($B2634, Meals!$B$11:$B$260, 0)), "")))</f>
        <v/>
      </c>
      <c r="K2634" s="4"/>
      <c r="L2634" s="72" t="str">
        <f t="shared" si="607"/>
        <v/>
      </c>
      <c r="M2634" s="73" t="str">
        <f t="shared" si="608"/>
        <v/>
      </c>
      <c r="N2634" s="4"/>
      <c r="O2634" s="78" t="str">
        <f t="shared" si="609"/>
        <v/>
      </c>
      <c r="P2634" s="79" t="str">
        <f t="shared" si="610"/>
        <v/>
      </c>
      <c r="Q2634" s="4"/>
      <c r="R2634" s="90" t="str">
        <f t="shared" si="611"/>
        <v/>
      </c>
      <c r="S2634" s="4"/>
      <c r="Y2634" s="18" t="str">
        <f t="shared" si="612"/>
        <v/>
      </c>
      <c r="AA2634" s="18" t="str">
        <f t="shared" si="603"/>
        <v/>
      </c>
      <c r="AB2634" s="18" t="str">
        <f t="shared" si="604"/>
        <v/>
      </c>
      <c r="AC2634" s="18" t="str">
        <f t="shared" si="613"/>
        <v/>
      </c>
      <c r="AD2634" s="18" t="str">
        <f t="shared" si="613"/>
        <v/>
      </c>
      <c r="AE2634" s="18" t="str">
        <f t="shared" si="614"/>
        <v/>
      </c>
      <c r="AG2634" s="95" t="str">
        <f>IF($C2634="", "", IF(IFERROR(INDEX(Ingredients!C$11:C$310, MATCH($C2634, Ingredients!$B$11:$B$310, 0)), "")="", "", IFERROR(INDEX(Ingredients!C$11:C$310, MATCH($C2634, Ingredients!$B$11:$B$310, 0)), "")))</f>
        <v/>
      </c>
      <c r="AH2634" s="105" t="str">
        <f>IF($C2634="", "", IF(IFERROR(INDEX(Ingredients!D$11:D$310, MATCH($C2634, Ingredients!$B$11:$B$310, 0)), "")="", "", IFERROR(INDEX(Ingredients!D$11:D$310, MATCH($C2634, Ingredients!$B$11:$B$310, 0)), "")))</f>
        <v/>
      </c>
      <c r="AI2634" s="106" t="str">
        <f>IF($C2634="", "", IF(IFERROR(INDEX(Ingredients!E$11:E$310, MATCH($C2634, Ingredients!$B$11:$B$310, 0)), "")="", "", IFERROR(INDEX(Ingredients!E$11:E$310, MATCH($C2634, Ingredients!$B$11:$B$310, 0)), "")))</f>
        <v/>
      </c>
      <c r="AJ2634" s="108" t="str">
        <f>IF($C2634="", "", IF(IFERROR(INDEX(Ingredients!F$11:F$310, MATCH($C2634, Ingredients!$B$11:$B$310, 0)), "")="", "", IFERROR(INDEX(Ingredients!F$11:F$310, MATCH($C2634, Ingredients!$B$11:$B$310, 0)), "")))</f>
        <v/>
      </c>
      <c r="AK2634" s="106" t="str">
        <f>IF($C2634="", "", IF(IFERROR(INDEX(Ingredients!G$11:G$310, MATCH($C2634, Ingredients!$B$11:$B$310, 0)), "")="", "", IFERROR(INDEX(Ingredients!G$11:G$310, MATCH($C2634, Ingredients!$B$11:$B$310, 0)), "")))</f>
        <v/>
      </c>
      <c r="AL2634" s="79" t="str">
        <f>IF($C2634="", "", IF(IFERROR(INDEX(Ingredients!H$11:H$310, MATCH($C2634, Ingredients!$B$11:$B$310, 0)), "")="", "", IFERROR(INDEX(Ingredients!H$11:H$310, MATCH($C2634, Ingredients!$B$11:$B$310, 0)), "")))</f>
        <v/>
      </c>
      <c r="AN2634" s="83" t="str">
        <f t="shared" si="605"/>
        <v/>
      </c>
      <c r="AP2634" s="114" t="str">
        <f t="shared" si="615"/>
        <v/>
      </c>
      <c r="AR2634" s="117" t="str">
        <f>IF($C2634="", "", IF(IFERROR(INDEX(Ingredients!$AI$11:$AI$310, MATCH($C2634, Ingredients!$B$11:$B$310, 0)), "")="", "", IFERROR(INDEX(Ingredients!$AI$11:$AI$310, MATCH($C2634, Ingredients!$B$11:$B$310, 0)), "")))</f>
        <v/>
      </c>
      <c r="AT2634" s="120" t="str">
        <f t="shared" si="616"/>
        <v/>
      </c>
      <c r="AV2634" s="90" t="str">
        <f t="shared" si="606"/>
        <v/>
      </c>
      <c r="AX2634" s="90" t="str">
        <f>IF($AV2634="", "", COUNTIF($AV$11:$AV$5010, "&lt;"&amp;$AV2634)+1+COUNTIF($AV$11:$AV2634, $AV2634)-1)</f>
        <v/>
      </c>
      <c r="AZ2634" s="111" t="str">
        <f>IF($B2634="", "", SUMIF('Shopping List'!$AV$11:$AV$25, $B2634, 'Shopping List'!$BN$11:$BN$25))</f>
        <v/>
      </c>
      <c r="BB2634" s="117" t="str">
        <f t="shared" si="617"/>
        <v/>
      </c>
    </row>
    <row r="2635" spans="1:54" x14ac:dyDescent="0.25">
      <c r="A2635" s="4"/>
      <c r="B2635" s="37"/>
      <c r="C2635" s="124"/>
      <c r="D2635" s="39"/>
      <c r="E2635" s="125"/>
      <c r="F2635" s="48"/>
      <c r="G2635" s="4"/>
      <c r="H2635" s="4"/>
      <c r="I2635" s="95" t="str">
        <f>IF($C2635="", "", IF(IFERROR(INDEX(Ingredients!$C$11:$C$310, MATCH($C2635, Ingredients!$B$11:$B$310, 0)), "")="", "", IFERROR(INDEX(Ingredients!$C$11:$C$310, MATCH($C2635, Ingredients!$B$11:$B$310, 0)), "")))</f>
        <v/>
      </c>
      <c r="J2635" s="73" t="str">
        <f>IF($B2635="", "", IF(IFERROR(INDEX(Meals!$C$11:$C$260, MATCH($B2635, Meals!$B$11:$B$260, 0)), "")="", "", IFERROR(INDEX(Meals!$C$11:$C$260, MATCH($B2635, Meals!$B$11:$B$260, 0)), "")))</f>
        <v/>
      </c>
      <c r="K2635" s="4"/>
      <c r="L2635" s="72" t="str">
        <f t="shared" si="607"/>
        <v/>
      </c>
      <c r="M2635" s="73" t="str">
        <f t="shared" si="608"/>
        <v/>
      </c>
      <c r="N2635" s="4"/>
      <c r="O2635" s="78" t="str">
        <f t="shared" si="609"/>
        <v/>
      </c>
      <c r="P2635" s="79" t="str">
        <f t="shared" si="610"/>
        <v/>
      </c>
      <c r="Q2635" s="4"/>
      <c r="R2635" s="90" t="str">
        <f t="shared" si="611"/>
        <v/>
      </c>
      <c r="S2635" s="4"/>
      <c r="Y2635" s="18" t="str">
        <f t="shared" si="612"/>
        <v/>
      </c>
      <c r="AA2635" s="18" t="str">
        <f t="shared" ref="AA2635:AA2698" si="618">IF($Y2635="", "", IF(AND(AA$5="X", B2635=""), $Y$6, IF(AND(NOT(B2635=""), COUNTIF(V$11:V$260, B2635)=0), $Y$7, "")))</f>
        <v/>
      </c>
      <c r="AB2635" s="18" t="str">
        <f t="shared" ref="AB2635:AB2698" si="619">IF($Y2635="", "", IF(AND(AB$5="X", C2635=""), $Y$6, IF(AND(NOT(C2635=""), COUNTIF(W$11:W$310, C2635)=0), $Y$7, "")))</f>
        <v/>
      </c>
      <c r="AC2635" s="18" t="str">
        <f t="shared" si="613"/>
        <v/>
      </c>
      <c r="AD2635" s="18" t="str">
        <f t="shared" si="613"/>
        <v/>
      </c>
      <c r="AE2635" s="18" t="str">
        <f t="shared" si="614"/>
        <v/>
      </c>
      <c r="AG2635" s="95" t="str">
        <f>IF($C2635="", "", IF(IFERROR(INDEX(Ingredients!C$11:C$310, MATCH($C2635, Ingredients!$B$11:$B$310, 0)), "")="", "", IFERROR(INDEX(Ingredients!C$11:C$310, MATCH($C2635, Ingredients!$B$11:$B$310, 0)), "")))</f>
        <v/>
      </c>
      <c r="AH2635" s="105" t="str">
        <f>IF($C2635="", "", IF(IFERROR(INDEX(Ingredients!D$11:D$310, MATCH($C2635, Ingredients!$B$11:$B$310, 0)), "")="", "", IFERROR(INDEX(Ingredients!D$11:D$310, MATCH($C2635, Ingredients!$B$11:$B$310, 0)), "")))</f>
        <v/>
      </c>
      <c r="AI2635" s="106" t="str">
        <f>IF($C2635="", "", IF(IFERROR(INDEX(Ingredients!E$11:E$310, MATCH($C2635, Ingredients!$B$11:$B$310, 0)), "")="", "", IFERROR(INDEX(Ingredients!E$11:E$310, MATCH($C2635, Ingredients!$B$11:$B$310, 0)), "")))</f>
        <v/>
      </c>
      <c r="AJ2635" s="108" t="str">
        <f>IF($C2635="", "", IF(IFERROR(INDEX(Ingredients!F$11:F$310, MATCH($C2635, Ingredients!$B$11:$B$310, 0)), "")="", "", IFERROR(INDEX(Ingredients!F$11:F$310, MATCH($C2635, Ingredients!$B$11:$B$310, 0)), "")))</f>
        <v/>
      </c>
      <c r="AK2635" s="106" t="str">
        <f>IF($C2635="", "", IF(IFERROR(INDEX(Ingredients!G$11:G$310, MATCH($C2635, Ingredients!$B$11:$B$310, 0)), "")="", "", IFERROR(INDEX(Ingredients!G$11:G$310, MATCH($C2635, Ingredients!$B$11:$B$310, 0)), "")))</f>
        <v/>
      </c>
      <c r="AL2635" s="79" t="str">
        <f>IF($C2635="", "", IF(IFERROR(INDEX(Ingredients!H$11:H$310, MATCH($C2635, Ingredients!$B$11:$B$310, 0)), "")="", "", IFERROR(INDEX(Ingredients!H$11:H$310, MATCH($C2635, Ingredients!$B$11:$B$310, 0)), "")))</f>
        <v/>
      </c>
      <c r="AN2635" s="83" t="str">
        <f t="shared" ref="AN2635:AN2698" si="620">IF($D2635="", "", IFERROR(IF($AK2635=$AI2635, $AJ2635/$AH2635, $AJ2635), ""))</f>
        <v/>
      </c>
      <c r="AP2635" s="114" t="str">
        <f t="shared" si="615"/>
        <v/>
      </c>
      <c r="AR2635" s="117" t="str">
        <f>IF($C2635="", "", IF(IFERROR(INDEX(Ingredients!$AI$11:$AI$310, MATCH($C2635, Ingredients!$B$11:$B$310, 0)), "")="", "", IFERROR(INDEX(Ingredients!$AI$11:$AI$310, MATCH($C2635, Ingredients!$B$11:$B$310, 0)), "")))</f>
        <v/>
      </c>
      <c r="AT2635" s="120" t="str">
        <f t="shared" si="616"/>
        <v/>
      </c>
      <c r="AV2635" s="90" t="str">
        <f t="shared" ref="AV2635:AV2698" si="621">IF($AT$8="", "", IF($B2635=$AT$8, $E2635, ""))</f>
        <v/>
      </c>
      <c r="AX2635" s="90" t="str">
        <f>IF($AV2635="", "", COUNTIF($AV$11:$AV$5010, "&lt;"&amp;$AV2635)+1+COUNTIF($AV$11:$AV2635, $AV2635)-1)</f>
        <v/>
      </c>
      <c r="AZ2635" s="111" t="str">
        <f>IF($B2635="", "", SUMIF('Shopping List'!$AV$11:$AV$25, $B2635, 'Shopping List'!$BN$11:$BN$25))</f>
        <v/>
      </c>
      <c r="BB2635" s="117" t="str">
        <f t="shared" si="617"/>
        <v/>
      </c>
    </row>
    <row r="2636" spans="1:54" x14ac:dyDescent="0.25">
      <c r="A2636" s="4"/>
      <c r="B2636" s="37"/>
      <c r="C2636" s="124"/>
      <c r="D2636" s="39"/>
      <c r="E2636" s="125"/>
      <c r="F2636" s="48"/>
      <c r="G2636" s="4"/>
      <c r="H2636" s="4"/>
      <c r="I2636" s="95" t="str">
        <f>IF($C2636="", "", IF(IFERROR(INDEX(Ingredients!$C$11:$C$310, MATCH($C2636, Ingredients!$B$11:$B$310, 0)), "")="", "", IFERROR(INDEX(Ingredients!$C$11:$C$310, MATCH($C2636, Ingredients!$B$11:$B$310, 0)), "")))</f>
        <v/>
      </c>
      <c r="J2636" s="73" t="str">
        <f>IF($B2636="", "", IF(IFERROR(INDEX(Meals!$C$11:$C$260, MATCH($B2636, Meals!$B$11:$B$260, 0)), "")="", "", IFERROR(INDEX(Meals!$C$11:$C$260, MATCH($B2636, Meals!$B$11:$B$260, 0)), "")))</f>
        <v/>
      </c>
      <c r="K2636" s="4"/>
      <c r="L2636" s="72" t="str">
        <f t="shared" ref="L2636:L2699" si="622">IF($D2636="", "", IFERROR(ROUND($AN2636*$D2636, 0), ""))</f>
        <v/>
      </c>
      <c r="M2636" s="73" t="str">
        <f t="shared" ref="M2636:M2699" si="623">IFERROR(ROUND($L2636/$J2636, 0), "")</f>
        <v/>
      </c>
      <c r="N2636" s="4"/>
      <c r="O2636" s="78" t="str">
        <f t="shared" ref="O2636:O2699" si="624">IF($D2636="", "", IFERROR(ROUND($AP2636*$D2636, 2), ""))</f>
        <v/>
      </c>
      <c r="P2636" s="79" t="str">
        <f t="shared" ref="P2636:P2699" si="625">IFERROR(ROUND($O2636/$J2636, 2), "")</f>
        <v/>
      </c>
      <c r="Q2636" s="4"/>
      <c r="R2636" s="90" t="str">
        <f t="shared" ref="R2636:R2699" si="626">IF(OR($D2636="", $AR2636=""), "", IF($AR2636&gt;=$D2636, $V$3, $V$4))</f>
        <v/>
      </c>
      <c r="S2636" s="4"/>
      <c r="Y2636" s="18" t="str">
        <f t="shared" ref="Y2636:Y2699" si="627">IF(COUNTIF($B2636:$F2636, "")=5, "", "X")</f>
        <v/>
      </c>
      <c r="AA2636" s="18" t="str">
        <f t="shared" si="618"/>
        <v/>
      </c>
      <c r="AB2636" s="18" t="str">
        <f t="shared" si="619"/>
        <v/>
      </c>
      <c r="AC2636" s="18" t="str">
        <f t="shared" ref="AC2636:AD2699" si="628">IF($Y2636="", "", IF(AND(AC$5="X", D2636=""), $Y$6, IF(AND(NOT(D2636=""), ISNUMBER(D2636)=FALSE), $Y$7, "")))</f>
        <v/>
      </c>
      <c r="AD2636" s="18" t="str">
        <f t="shared" si="628"/>
        <v/>
      </c>
      <c r="AE2636" s="18" t="str">
        <f t="shared" ref="AE2636:AE2699" si="629">IF($Y2636="", "", IF(AND(AE$5="X", F2636=""), $Y$6, ""))</f>
        <v/>
      </c>
      <c r="AG2636" s="95" t="str">
        <f>IF($C2636="", "", IF(IFERROR(INDEX(Ingredients!C$11:C$310, MATCH($C2636, Ingredients!$B$11:$B$310, 0)), "")="", "", IFERROR(INDEX(Ingredients!C$11:C$310, MATCH($C2636, Ingredients!$B$11:$B$310, 0)), "")))</f>
        <v/>
      </c>
      <c r="AH2636" s="105" t="str">
        <f>IF($C2636="", "", IF(IFERROR(INDEX(Ingredients!D$11:D$310, MATCH($C2636, Ingredients!$B$11:$B$310, 0)), "")="", "", IFERROR(INDEX(Ingredients!D$11:D$310, MATCH($C2636, Ingredients!$B$11:$B$310, 0)), "")))</f>
        <v/>
      </c>
      <c r="AI2636" s="106" t="str">
        <f>IF($C2636="", "", IF(IFERROR(INDEX(Ingredients!E$11:E$310, MATCH($C2636, Ingredients!$B$11:$B$310, 0)), "")="", "", IFERROR(INDEX(Ingredients!E$11:E$310, MATCH($C2636, Ingredients!$B$11:$B$310, 0)), "")))</f>
        <v/>
      </c>
      <c r="AJ2636" s="108" t="str">
        <f>IF($C2636="", "", IF(IFERROR(INDEX(Ingredients!F$11:F$310, MATCH($C2636, Ingredients!$B$11:$B$310, 0)), "")="", "", IFERROR(INDEX(Ingredients!F$11:F$310, MATCH($C2636, Ingredients!$B$11:$B$310, 0)), "")))</f>
        <v/>
      </c>
      <c r="AK2636" s="106" t="str">
        <f>IF($C2636="", "", IF(IFERROR(INDEX(Ingredients!G$11:G$310, MATCH($C2636, Ingredients!$B$11:$B$310, 0)), "")="", "", IFERROR(INDEX(Ingredients!G$11:G$310, MATCH($C2636, Ingredients!$B$11:$B$310, 0)), "")))</f>
        <v/>
      </c>
      <c r="AL2636" s="79" t="str">
        <f>IF($C2636="", "", IF(IFERROR(INDEX(Ingredients!H$11:H$310, MATCH($C2636, Ingredients!$B$11:$B$310, 0)), "")="", "", IFERROR(INDEX(Ingredients!H$11:H$310, MATCH($C2636, Ingredients!$B$11:$B$310, 0)), "")))</f>
        <v/>
      </c>
      <c r="AN2636" s="83" t="str">
        <f t="shared" si="620"/>
        <v/>
      </c>
      <c r="AP2636" s="114" t="str">
        <f t="shared" ref="AP2636:AP2699" si="630">IF($D2636="", "", IFERROR(IF($AK2636=$AI2636, $AL2636/$AH2636, $AL2636), ""))</f>
        <v/>
      </c>
      <c r="AR2636" s="117" t="str">
        <f>IF($C2636="", "", IF(IFERROR(INDEX(Ingredients!$AI$11:$AI$310, MATCH($C2636, Ingredients!$B$11:$B$310, 0)), "")="", "", IFERROR(INDEX(Ingredients!$AI$11:$AI$310, MATCH($C2636, Ingredients!$B$11:$B$310, 0)), "")))</f>
        <v/>
      </c>
      <c r="AT2636" s="120" t="str">
        <f t="shared" ref="AT2636:AT2699" si="631">IF(OR($B2636="", $R2636=""), "", CONCATENATE($B2636, " - ", $R2636))</f>
        <v/>
      </c>
      <c r="AV2636" s="90" t="str">
        <f t="shared" si="621"/>
        <v/>
      </c>
      <c r="AX2636" s="90" t="str">
        <f>IF($AV2636="", "", COUNTIF($AV$11:$AV$5010, "&lt;"&amp;$AV2636)+1+COUNTIF($AV$11:$AV2636, $AV2636)-1)</f>
        <v/>
      </c>
      <c r="AZ2636" s="111" t="str">
        <f>IF($B2636="", "", SUMIF('Shopping List'!$AV$11:$AV$25, $B2636, 'Shopping List'!$BN$11:$BN$25))</f>
        <v/>
      </c>
      <c r="BB2636" s="117" t="str">
        <f t="shared" ref="BB2636:BB2699" si="632">IF(OR($AZ2636="", $AZ2636=0), "", IFERROR($D2636*$AZ2636, ""))</f>
        <v/>
      </c>
    </row>
    <row r="2637" spans="1:54" x14ac:dyDescent="0.25">
      <c r="A2637" s="4"/>
      <c r="B2637" s="37"/>
      <c r="C2637" s="124"/>
      <c r="D2637" s="39"/>
      <c r="E2637" s="125"/>
      <c r="F2637" s="48"/>
      <c r="G2637" s="4"/>
      <c r="H2637" s="4"/>
      <c r="I2637" s="95" t="str">
        <f>IF($C2637="", "", IF(IFERROR(INDEX(Ingredients!$C$11:$C$310, MATCH($C2637, Ingredients!$B$11:$B$310, 0)), "")="", "", IFERROR(INDEX(Ingredients!$C$11:$C$310, MATCH($C2637, Ingredients!$B$11:$B$310, 0)), "")))</f>
        <v/>
      </c>
      <c r="J2637" s="73" t="str">
        <f>IF($B2637="", "", IF(IFERROR(INDEX(Meals!$C$11:$C$260, MATCH($B2637, Meals!$B$11:$B$260, 0)), "")="", "", IFERROR(INDEX(Meals!$C$11:$C$260, MATCH($B2637, Meals!$B$11:$B$260, 0)), "")))</f>
        <v/>
      </c>
      <c r="K2637" s="4"/>
      <c r="L2637" s="72" t="str">
        <f t="shared" si="622"/>
        <v/>
      </c>
      <c r="M2637" s="73" t="str">
        <f t="shared" si="623"/>
        <v/>
      </c>
      <c r="N2637" s="4"/>
      <c r="O2637" s="78" t="str">
        <f t="shared" si="624"/>
        <v/>
      </c>
      <c r="P2637" s="79" t="str">
        <f t="shared" si="625"/>
        <v/>
      </c>
      <c r="Q2637" s="4"/>
      <c r="R2637" s="90" t="str">
        <f t="shared" si="626"/>
        <v/>
      </c>
      <c r="S2637" s="4"/>
      <c r="Y2637" s="18" t="str">
        <f t="shared" si="627"/>
        <v/>
      </c>
      <c r="AA2637" s="18" t="str">
        <f t="shared" si="618"/>
        <v/>
      </c>
      <c r="AB2637" s="18" t="str">
        <f t="shared" si="619"/>
        <v/>
      </c>
      <c r="AC2637" s="18" t="str">
        <f t="shared" si="628"/>
        <v/>
      </c>
      <c r="AD2637" s="18" t="str">
        <f t="shared" si="628"/>
        <v/>
      </c>
      <c r="AE2637" s="18" t="str">
        <f t="shared" si="629"/>
        <v/>
      </c>
      <c r="AG2637" s="95" t="str">
        <f>IF($C2637="", "", IF(IFERROR(INDEX(Ingredients!C$11:C$310, MATCH($C2637, Ingredients!$B$11:$B$310, 0)), "")="", "", IFERROR(INDEX(Ingredients!C$11:C$310, MATCH($C2637, Ingredients!$B$11:$B$310, 0)), "")))</f>
        <v/>
      </c>
      <c r="AH2637" s="105" t="str">
        <f>IF($C2637="", "", IF(IFERROR(INDEX(Ingredients!D$11:D$310, MATCH($C2637, Ingredients!$B$11:$B$310, 0)), "")="", "", IFERROR(INDEX(Ingredients!D$11:D$310, MATCH($C2637, Ingredients!$B$11:$B$310, 0)), "")))</f>
        <v/>
      </c>
      <c r="AI2637" s="106" t="str">
        <f>IF($C2637="", "", IF(IFERROR(INDEX(Ingredients!E$11:E$310, MATCH($C2637, Ingredients!$B$11:$B$310, 0)), "")="", "", IFERROR(INDEX(Ingredients!E$11:E$310, MATCH($C2637, Ingredients!$B$11:$B$310, 0)), "")))</f>
        <v/>
      </c>
      <c r="AJ2637" s="108" t="str">
        <f>IF($C2637="", "", IF(IFERROR(INDEX(Ingredients!F$11:F$310, MATCH($C2637, Ingredients!$B$11:$B$310, 0)), "")="", "", IFERROR(INDEX(Ingredients!F$11:F$310, MATCH($C2637, Ingredients!$B$11:$B$310, 0)), "")))</f>
        <v/>
      </c>
      <c r="AK2637" s="106" t="str">
        <f>IF($C2637="", "", IF(IFERROR(INDEX(Ingredients!G$11:G$310, MATCH($C2637, Ingredients!$B$11:$B$310, 0)), "")="", "", IFERROR(INDEX(Ingredients!G$11:G$310, MATCH($C2637, Ingredients!$B$11:$B$310, 0)), "")))</f>
        <v/>
      </c>
      <c r="AL2637" s="79" t="str">
        <f>IF($C2637="", "", IF(IFERROR(INDEX(Ingredients!H$11:H$310, MATCH($C2637, Ingredients!$B$11:$B$310, 0)), "")="", "", IFERROR(INDEX(Ingredients!H$11:H$310, MATCH($C2637, Ingredients!$B$11:$B$310, 0)), "")))</f>
        <v/>
      </c>
      <c r="AN2637" s="83" t="str">
        <f t="shared" si="620"/>
        <v/>
      </c>
      <c r="AP2637" s="114" t="str">
        <f t="shared" si="630"/>
        <v/>
      </c>
      <c r="AR2637" s="117" t="str">
        <f>IF($C2637="", "", IF(IFERROR(INDEX(Ingredients!$AI$11:$AI$310, MATCH($C2637, Ingredients!$B$11:$B$310, 0)), "")="", "", IFERROR(INDEX(Ingredients!$AI$11:$AI$310, MATCH($C2637, Ingredients!$B$11:$B$310, 0)), "")))</f>
        <v/>
      </c>
      <c r="AT2637" s="120" t="str">
        <f t="shared" si="631"/>
        <v/>
      </c>
      <c r="AV2637" s="90" t="str">
        <f t="shared" si="621"/>
        <v/>
      </c>
      <c r="AX2637" s="90" t="str">
        <f>IF($AV2637="", "", COUNTIF($AV$11:$AV$5010, "&lt;"&amp;$AV2637)+1+COUNTIF($AV$11:$AV2637, $AV2637)-1)</f>
        <v/>
      </c>
      <c r="AZ2637" s="111" t="str">
        <f>IF($B2637="", "", SUMIF('Shopping List'!$AV$11:$AV$25, $B2637, 'Shopping List'!$BN$11:$BN$25))</f>
        <v/>
      </c>
      <c r="BB2637" s="117" t="str">
        <f t="shared" si="632"/>
        <v/>
      </c>
    </row>
    <row r="2638" spans="1:54" x14ac:dyDescent="0.25">
      <c r="A2638" s="4"/>
      <c r="B2638" s="37"/>
      <c r="C2638" s="124"/>
      <c r="D2638" s="39"/>
      <c r="E2638" s="125"/>
      <c r="F2638" s="48"/>
      <c r="G2638" s="4"/>
      <c r="H2638" s="4"/>
      <c r="I2638" s="95" t="str">
        <f>IF($C2638="", "", IF(IFERROR(INDEX(Ingredients!$C$11:$C$310, MATCH($C2638, Ingredients!$B$11:$B$310, 0)), "")="", "", IFERROR(INDEX(Ingredients!$C$11:$C$310, MATCH($C2638, Ingredients!$B$11:$B$310, 0)), "")))</f>
        <v/>
      </c>
      <c r="J2638" s="73" t="str">
        <f>IF($B2638="", "", IF(IFERROR(INDEX(Meals!$C$11:$C$260, MATCH($B2638, Meals!$B$11:$B$260, 0)), "")="", "", IFERROR(INDEX(Meals!$C$11:$C$260, MATCH($B2638, Meals!$B$11:$B$260, 0)), "")))</f>
        <v/>
      </c>
      <c r="K2638" s="4"/>
      <c r="L2638" s="72" t="str">
        <f t="shared" si="622"/>
        <v/>
      </c>
      <c r="M2638" s="73" t="str">
        <f t="shared" si="623"/>
        <v/>
      </c>
      <c r="N2638" s="4"/>
      <c r="O2638" s="78" t="str">
        <f t="shared" si="624"/>
        <v/>
      </c>
      <c r="P2638" s="79" t="str">
        <f t="shared" si="625"/>
        <v/>
      </c>
      <c r="Q2638" s="4"/>
      <c r="R2638" s="90" t="str">
        <f t="shared" si="626"/>
        <v/>
      </c>
      <c r="S2638" s="4"/>
      <c r="Y2638" s="18" t="str">
        <f t="shared" si="627"/>
        <v/>
      </c>
      <c r="AA2638" s="18" t="str">
        <f t="shared" si="618"/>
        <v/>
      </c>
      <c r="AB2638" s="18" t="str">
        <f t="shared" si="619"/>
        <v/>
      </c>
      <c r="AC2638" s="18" t="str">
        <f t="shared" si="628"/>
        <v/>
      </c>
      <c r="AD2638" s="18" t="str">
        <f t="shared" si="628"/>
        <v/>
      </c>
      <c r="AE2638" s="18" t="str">
        <f t="shared" si="629"/>
        <v/>
      </c>
      <c r="AG2638" s="95" t="str">
        <f>IF($C2638="", "", IF(IFERROR(INDEX(Ingredients!C$11:C$310, MATCH($C2638, Ingredients!$B$11:$B$310, 0)), "")="", "", IFERROR(INDEX(Ingredients!C$11:C$310, MATCH($C2638, Ingredients!$B$11:$B$310, 0)), "")))</f>
        <v/>
      </c>
      <c r="AH2638" s="105" t="str">
        <f>IF($C2638="", "", IF(IFERROR(INDEX(Ingredients!D$11:D$310, MATCH($C2638, Ingredients!$B$11:$B$310, 0)), "")="", "", IFERROR(INDEX(Ingredients!D$11:D$310, MATCH($C2638, Ingredients!$B$11:$B$310, 0)), "")))</f>
        <v/>
      </c>
      <c r="AI2638" s="106" t="str">
        <f>IF($C2638="", "", IF(IFERROR(INDEX(Ingredients!E$11:E$310, MATCH($C2638, Ingredients!$B$11:$B$310, 0)), "")="", "", IFERROR(INDEX(Ingredients!E$11:E$310, MATCH($C2638, Ingredients!$B$11:$B$310, 0)), "")))</f>
        <v/>
      </c>
      <c r="AJ2638" s="108" t="str">
        <f>IF($C2638="", "", IF(IFERROR(INDEX(Ingredients!F$11:F$310, MATCH($C2638, Ingredients!$B$11:$B$310, 0)), "")="", "", IFERROR(INDEX(Ingredients!F$11:F$310, MATCH($C2638, Ingredients!$B$11:$B$310, 0)), "")))</f>
        <v/>
      </c>
      <c r="AK2638" s="106" t="str">
        <f>IF($C2638="", "", IF(IFERROR(INDEX(Ingredients!G$11:G$310, MATCH($C2638, Ingredients!$B$11:$B$310, 0)), "")="", "", IFERROR(INDEX(Ingredients!G$11:G$310, MATCH($C2638, Ingredients!$B$11:$B$310, 0)), "")))</f>
        <v/>
      </c>
      <c r="AL2638" s="79" t="str">
        <f>IF($C2638="", "", IF(IFERROR(INDEX(Ingredients!H$11:H$310, MATCH($C2638, Ingredients!$B$11:$B$310, 0)), "")="", "", IFERROR(INDEX(Ingredients!H$11:H$310, MATCH($C2638, Ingredients!$B$11:$B$310, 0)), "")))</f>
        <v/>
      </c>
      <c r="AN2638" s="83" t="str">
        <f t="shared" si="620"/>
        <v/>
      </c>
      <c r="AP2638" s="114" t="str">
        <f t="shared" si="630"/>
        <v/>
      </c>
      <c r="AR2638" s="117" t="str">
        <f>IF($C2638="", "", IF(IFERROR(INDEX(Ingredients!$AI$11:$AI$310, MATCH($C2638, Ingredients!$B$11:$B$310, 0)), "")="", "", IFERROR(INDEX(Ingredients!$AI$11:$AI$310, MATCH($C2638, Ingredients!$B$11:$B$310, 0)), "")))</f>
        <v/>
      </c>
      <c r="AT2638" s="120" t="str">
        <f t="shared" si="631"/>
        <v/>
      </c>
      <c r="AV2638" s="90" t="str">
        <f t="shared" si="621"/>
        <v/>
      </c>
      <c r="AX2638" s="90" t="str">
        <f>IF($AV2638="", "", COUNTIF($AV$11:$AV$5010, "&lt;"&amp;$AV2638)+1+COUNTIF($AV$11:$AV2638, $AV2638)-1)</f>
        <v/>
      </c>
      <c r="AZ2638" s="111" t="str">
        <f>IF($B2638="", "", SUMIF('Shopping List'!$AV$11:$AV$25, $B2638, 'Shopping List'!$BN$11:$BN$25))</f>
        <v/>
      </c>
      <c r="BB2638" s="117" t="str">
        <f t="shared" si="632"/>
        <v/>
      </c>
    </row>
    <row r="2639" spans="1:54" x14ac:dyDescent="0.25">
      <c r="A2639" s="4"/>
      <c r="B2639" s="37"/>
      <c r="C2639" s="124"/>
      <c r="D2639" s="39"/>
      <c r="E2639" s="125"/>
      <c r="F2639" s="48"/>
      <c r="G2639" s="4"/>
      <c r="H2639" s="4"/>
      <c r="I2639" s="95" t="str">
        <f>IF($C2639="", "", IF(IFERROR(INDEX(Ingredients!$C$11:$C$310, MATCH($C2639, Ingredients!$B$11:$B$310, 0)), "")="", "", IFERROR(INDEX(Ingredients!$C$11:$C$310, MATCH($C2639, Ingredients!$B$11:$B$310, 0)), "")))</f>
        <v/>
      </c>
      <c r="J2639" s="73" t="str">
        <f>IF($B2639="", "", IF(IFERROR(INDEX(Meals!$C$11:$C$260, MATCH($B2639, Meals!$B$11:$B$260, 0)), "")="", "", IFERROR(INDEX(Meals!$C$11:$C$260, MATCH($B2639, Meals!$B$11:$B$260, 0)), "")))</f>
        <v/>
      </c>
      <c r="K2639" s="4"/>
      <c r="L2639" s="72" t="str">
        <f t="shared" si="622"/>
        <v/>
      </c>
      <c r="M2639" s="73" t="str">
        <f t="shared" si="623"/>
        <v/>
      </c>
      <c r="N2639" s="4"/>
      <c r="O2639" s="78" t="str">
        <f t="shared" si="624"/>
        <v/>
      </c>
      <c r="P2639" s="79" t="str">
        <f t="shared" si="625"/>
        <v/>
      </c>
      <c r="Q2639" s="4"/>
      <c r="R2639" s="90" t="str">
        <f t="shared" si="626"/>
        <v/>
      </c>
      <c r="S2639" s="4"/>
      <c r="Y2639" s="18" t="str">
        <f t="shared" si="627"/>
        <v/>
      </c>
      <c r="AA2639" s="18" t="str">
        <f t="shared" si="618"/>
        <v/>
      </c>
      <c r="AB2639" s="18" t="str">
        <f t="shared" si="619"/>
        <v/>
      </c>
      <c r="AC2639" s="18" t="str">
        <f t="shared" si="628"/>
        <v/>
      </c>
      <c r="AD2639" s="18" t="str">
        <f t="shared" si="628"/>
        <v/>
      </c>
      <c r="AE2639" s="18" t="str">
        <f t="shared" si="629"/>
        <v/>
      </c>
      <c r="AG2639" s="95" t="str">
        <f>IF($C2639="", "", IF(IFERROR(INDEX(Ingredients!C$11:C$310, MATCH($C2639, Ingredients!$B$11:$B$310, 0)), "")="", "", IFERROR(INDEX(Ingredients!C$11:C$310, MATCH($C2639, Ingredients!$B$11:$B$310, 0)), "")))</f>
        <v/>
      </c>
      <c r="AH2639" s="105" t="str">
        <f>IF($C2639="", "", IF(IFERROR(INDEX(Ingredients!D$11:D$310, MATCH($C2639, Ingredients!$B$11:$B$310, 0)), "")="", "", IFERROR(INDEX(Ingredients!D$11:D$310, MATCH($C2639, Ingredients!$B$11:$B$310, 0)), "")))</f>
        <v/>
      </c>
      <c r="AI2639" s="106" t="str">
        <f>IF($C2639="", "", IF(IFERROR(INDEX(Ingredients!E$11:E$310, MATCH($C2639, Ingredients!$B$11:$B$310, 0)), "")="", "", IFERROR(INDEX(Ingredients!E$11:E$310, MATCH($C2639, Ingredients!$B$11:$B$310, 0)), "")))</f>
        <v/>
      </c>
      <c r="AJ2639" s="108" t="str">
        <f>IF($C2639="", "", IF(IFERROR(INDEX(Ingredients!F$11:F$310, MATCH($C2639, Ingredients!$B$11:$B$310, 0)), "")="", "", IFERROR(INDEX(Ingredients!F$11:F$310, MATCH($C2639, Ingredients!$B$11:$B$310, 0)), "")))</f>
        <v/>
      </c>
      <c r="AK2639" s="106" t="str">
        <f>IF($C2639="", "", IF(IFERROR(INDEX(Ingredients!G$11:G$310, MATCH($C2639, Ingredients!$B$11:$B$310, 0)), "")="", "", IFERROR(INDEX(Ingredients!G$11:G$310, MATCH($C2639, Ingredients!$B$11:$B$310, 0)), "")))</f>
        <v/>
      </c>
      <c r="AL2639" s="79" t="str">
        <f>IF($C2639="", "", IF(IFERROR(INDEX(Ingredients!H$11:H$310, MATCH($C2639, Ingredients!$B$11:$B$310, 0)), "")="", "", IFERROR(INDEX(Ingredients!H$11:H$310, MATCH($C2639, Ingredients!$B$11:$B$310, 0)), "")))</f>
        <v/>
      </c>
      <c r="AN2639" s="83" t="str">
        <f t="shared" si="620"/>
        <v/>
      </c>
      <c r="AP2639" s="114" t="str">
        <f t="shared" si="630"/>
        <v/>
      </c>
      <c r="AR2639" s="117" t="str">
        <f>IF($C2639="", "", IF(IFERROR(INDEX(Ingredients!$AI$11:$AI$310, MATCH($C2639, Ingredients!$B$11:$B$310, 0)), "")="", "", IFERROR(INDEX(Ingredients!$AI$11:$AI$310, MATCH($C2639, Ingredients!$B$11:$B$310, 0)), "")))</f>
        <v/>
      </c>
      <c r="AT2639" s="120" t="str">
        <f t="shared" si="631"/>
        <v/>
      </c>
      <c r="AV2639" s="90" t="str">
        <f t="shared" si="621"/>
        <v/>
      </c>
      <c r="AX2639" s="90" t="str">
        <f>IF($AV2639="", "", COUNTIF($AV$11:$AV$5010, "&lt;"&amp;$AV2639)+1+COUNTIF($AV$11:$AV2639, $AV2639)-1)</f>
        <v/>
      </c>
      <c r="AZ2639" s="111" t="str">
        <f>IF($B2639="", "", SUMIF('Shopping List'!$AV$11:$AV$25, $B2639, 'Shopping List'!$BN$11:$BN$25))</f>
        <v/>
      </c>
      <c r="BB2639" s="117" t="str">
        <f t="shared" si="632"/>
        <v/>
      </c>
    </row>
    <row r="2640" spans="1:54" x14ac:dyDescent="0.25">
      <c r="A2640" s="4"/>
      <c r="B2640" s="37"/>
      <c r="C2640" s="124"/>
      <c r="D2640" s="39"/>
      <c r="E2640" s="125"/>
      <c r="F2640" s="48"/>
      <c r="G2640" s="4"/>
      <c r="H2640" s="4"/>
      <c r="I2640" s="95" t="str">
        <f>IF($C2640="", "", IF(IFERROR(INDEX(Ingredients!$C$11:$C$310, MATCH($C2640, Ingredients!$B$11:$B$310, 0)), "")="", "", IFERROR(INDEX(Ingredients!$C$11:$C$310, MATCH($C2640, Ingredients!$B$11:$B$310, 0)), "")))</f>
        <v/>
      </c>
      <c r="J2640" s="73" t="str">
        <f>IF($B2640="", "", IF(IFERROR(INDEX(Meals!$C$11:$C$260, MATCH($B2640, Meals!$B$11:$B$260, 0)), "")="", "", IFERROR(INDEX(Meals!$C$11:$C$260, MATCH($B2640, Meals!$B$11:$B$260, 0)), "")))</f>
        <v/>
      </c>
      <c r="K2640" s="4"/>
      <c r="L2640" s="72" t="str">
        <f t="shared" si="622"/>
        <v/>
      </c>
      <c r="M2640" s="73" t="str">
        <f t="shared" si="623"/>
        <v/>
      </c>
      <c r="N2640" s="4"/>
      <c r="O2640" s="78" t="str">
        <f t="shared" si="624"/>
        <v/>
      </c>
      <c r="P2640" s="79" t="str">
        <f t="shared" si="625"/>
        <v/>
      </c>
      <c r="Q2640" s="4"/>
      <c r="R2640" s="90" t="str">
        <f t="shared" si="626"/>
        <v/>
      </c>
      <c r="S2640" s="4"/>
      <c r="Y2640" s="18" t="str">
        <f t="shared" si="627"/>
        <v/>
      </c>
      <c r="AA2640" s="18" t="str">
        <f t="shared" si="618"/>
        <v/>
      </c>
      <c r="AB2640" s="18" t="str">
        <f t="shared" si="619"/>
        <v/>
      </c>
      <c r="AC2640" s="18" t="str">
        <f t="shared" si="628"/>
        <v/>
      </c>
      <c r="AD2640" s="18" t="str">
        <f t="shared" si="628"/>
        <v/>
      </c>
      <c r="AE2640" s="18" t="str">
        <f t="shared" si="629"/>
        <v/>
      </c>
      <c r="AG2640" s="95" t="str">
        <f>IF($C2640="", "", IF(IFERROR(INDEX(Ingredients!C$11:C$310, MATCH($C2640, Ingredients!$B$11:$B$310, 0)), "")="", "", IFERROR(INDEX(Ingredients!C$11:C$310, MATCH($C2640, Ingredients!$B$11:$B$310, 0)), "")))</f>
        <v/>
      </c>
      <c r="AH2640" s="105" t="str">
        <f>IF($C2640="", "", IF(IFERROR(INDEX(Ingredients!D$11:D$310, MATCH($C2640, Ingredients!$B$11:$B$310, 0)), "")="", "", IFERROR(INDEX(Ingredients!D$11:D$310, MATCH($C2640, Ingredients!$B$11:$B$310, 0)), "")))</f>
        <v/>
      </c>
      <c r="AI2640" s="106" t="str">
        <f>IF($C2640="", "", IF(IFERROR(INDEX(Ingredients!E$11:E$310, MATCH($C2640, Ingredients!$B$11:$B$310, 0)), "")="", "", IFERROR(INDEX(Ingredients!E$11:E$310, MATCH($C2640, Ingredients!$B$11:$B$310, 0)), "")))</f>
        <v/>
      </c>
      <c r="AJ2640" s="108" t="str">
        <f>IF($C2640="", "", IF(IFERROR(INDEX(Ingredients!F$11:F$310, MATCH($C2640, Ingredients!$B$11:$B$310, 0)), "")="", "", IFERROR(INDEX(Ingredients!F$11:F$310, MATCH($C2640, Ingredients!$B$11:$B$310, 0)), "")))</f>
        <v/>
      </c>
      <c r="AK2640" s="106" t="str">
        <f>IF($C2640="", "", IF(IFERROR(INDEX(Ingredients!G$11:G$310, MATCH($C2640, Ingredients!$B$11:$B$310, 0)), "")="", "", IFERROR(INDEX(Ingredients!G$11:G$310, MATCH($C2640, Ingredients!$B$11:$B$310, 0)), "")))</f>
        <v/>
      </c>
      <c r="AL2640" s="79" t="str">
        <f>IF($C2640="", "", IF(IFERROR(INDEX(Ingredients!H$11:H$310, MATCH($C2640, Ingredients!$B$11:$B$310, 0)), "")="", "", IFERROR(INDEX(Ingredients!H$11:H$310, MATCH($C2640, Ingredients!$B$11:$B$310, 0)), "")))</f>
        <v/>
      </c>
      <c r="AN2640" s="83" t="str">
        <f t="shared" si="620"/>
        <v/>
      </c>
      <c r="AP2640" s="114" t="str">
        <f t="shared" si="630"/>
        <v/>
      </c>
      <c r="AR2640" s="117" t="str">
        <f>IF($C2640="", "", IF(IFERROR(INDEX(Ingredients!$AI$11:$AI$310, MATCH($C2640, Ingredients!$B$11:$B$310, 0)), "")="", "", IFERROR(INDEX(Ingredients!$AI$11:$AI$310, MATCH($C2640, Ingredients!$B$11:$B$310, 0)), "")))</f>
        <v/>
      </c>
      <c r="AT2640" s="120" t="str">
        <f t="shared" si="631"/>
        <v/>
      </c>
      <c r="AV2640" s="90" t="str">
        <f t="shared" si="621"/>
        <v/>
      </c>
      <c r="AX2640" s="90" t="str">
        <f>IF($AV2640="", "", COUNTIF($AV$11:$AV$5010, "&lt;"&amp;$AV2640)+1+COUNTIF($AV$11:$AV2640, $AV2640)-1)</f>
        <v/>
      </c>
      <c r="AZ2640" s="111" t="str">
        <f>IF($B2640="", "", SUMIF('Shopping List'!$AV$11:$AV$25, $B2640, 'Shopping List'!$BN$11:$BN$25))</f>
        <v/>
      </c>
      <c r="BB2640" s="117" t="str">
        <f t="shared" si="632"/>
        <v/>
      </c>
    </row>
    <row r="2641" spans="1:54" x14ac:dyDescent="0.25">
      <c r="A2641" s="4"/>
      <c r="B2641" s="37"/>
      <c r="C2641" s="124"/>
      <c r="D2641" s="39"/>
      <c r="E2641" s="125"/>
      <c r="F2641" s="48"/>
      <c r="G2641" s="4"/>
      <c r="H2641" s="4"/>
      <c r="I2641" s="95" t="str">
        <f>IF($C2641="", "", IF(IFERROR(INDEX(Ingredients!$C$11:$C$310, MATCH($C2641, Ingredients!$B$11:$B$310, 0)), "")="", "", IFERROR(INDEX(Ingredients!$C$11:$C$310, MATCH($C2641, Ingredients!$B$11:$B$310, 0)), "")))</f>
        <v/>
      </c>
      <c r="J2641" s="73" t="str">
        <f>IF($B2641="", "", IF(IFERROR(INDEX(Meals!$C$11:$C$260, MATCH($B2641, Meals!$B$11:$B$260, 0)), "")="", "", IFERROR(INDEX(Meals!$C$11:$C$260, MATCH($B2641, Meals!$B$11:$B$260, 0)), "")))</f>
        <v/>
      </c>
      <c r="K2641" s="4"/>
      <c r="L2641" s="72" t="str">
        <f t="shared" si="622"/>
        <v/>
      </c>
      <c r="M2641" s="73" t="str">
        <f t="shared" si="623"/>
        <v/>
      </c>
      <c r="N2641" s="4"/>
      <c r="O2641" s="78" t="str">
        <f t="shared" si="624"/>
        <v/>
      </c>
      <c r="P2641" s="79" t="str">
        <f t="shared" si="625"/>
        <v/>
      </c>
      <c r="Q2641" s="4"/>
      <c r="R2641" s="90" t="str">
        <f t="shared" si="626"/>
        <v/>
      </c>
      <c r="S2641" s="4"/>
      <c r="Y2641" s="18" t="str">
        <f t="shared" si="627"/>
        <v/>
      </c>
      <c r="AA2641" s="18" t="str">
        <f t="shared" si="618"/>
        <v/>
      </c>
      <c r="AB2641" s="18" t="str">
        <f t="shared" si="619"/>
        <v/>
      </c>
      <c r="AC2641" s="18" t="str">
        <f t="shared" si="628"/>
        <v/>
      </c>
      <c r="AD2641" s="18" t="str">
        <f t="shared" si="628"/>
        <v/>
      </c>
      <c r="AE2641" s="18" t="str">
        <f t="shared" si="629"/>
        <v/>
      </c>
      <c r="AG2641" s="95" t="str">
        <f>IF($C2641="", "", IF(IFERROR(INDEX(Ingredients!C$11:C$310, MATCH($C2641, Ingredients!$B$11:$B$310, 0)), "")="", "", IFERROR(INDEX(Ingredients!C$11:C$310, MATCH($C2641, Ingredients!$B$11:$B$310, 0)), "")))</f>
        <v/>
      </c>
      <c r="AH2641" s="105" t="str">
        <f>IF($C2641="", "", IF(IFERROR(INDEX(Ingredients!D$11:D$310, MATCH($C2641, Ingredients!$B$11:$B$310, 0)), "")="", "", IFERROR(INDEX(Ingredients!D$11:D$310, MATCH($C2641, Ingredients!$B$11:$B$310, 0)), "")))</f>
        <v/>
      </c>
      <c r="AI2641" s="106" t="str">
        <f>IF($C2641="", "", IF(IFERROR(INDEX(Ingredients!E$11:E$310, MATCH($C2641, Ingredients!$B$11:$B$310, 0)), "")="", "", IFERROR(INDEX(Ingredients!E$11:E$310, MATCH($C2641, Ingredients!$B$11:$B$310, 0)), "")))</f>
        <v/>
      </c>
      <c r="AJ2641" s="108" t="str">
        <f>IF($C2641="", "", IF(IFERROR(INDEX(Ingredients!F$11:F$310, MATCH($C2641, Ingredients!$B$11:$B$310, 0)), "")="", "", IFERROR(INDEX(Ingredients!F$11:F$310, MATCH($C2641, Ingredients!$B$11:$B$310, 0)), "")))</f>
        <v/>
      </c>
      <c r="AK2641" s="106" t="str">
        <f>IF($C2641="", "", IF(IFERROR(INDEX(Ingredients!G$11:G$310, MATCH($C2641, Ingredients!$B$11:$B$310, 0)), "")="", "", IFERROR(INDEX(Ingredients!G$11:G$310, MATCH($C2641, Ingredients!$B$11:$B$310, 0)), "")))</f>
        <v/>
      </c>
      <c r="AL2641" s="79" t="str">
        <f>IF($C2641="", "", IF(IFERROR(INDEX(Ingredients!H$11:H$310, MATCH($C2641, Ingredients!$B$11:$B$310, 0)), "")="", "", IFERROR(INDEX(Ingredients!H$11:H$310, MATCH($C2641, Ingredients!$B$11:$B$310, 0)), "")))</f>
        <v/>
      </c>
      <c r="AN2641" s="83" t="str">
        <f t="shared" si="620"/>
        <v/>
      </c>
      <c r="AP2641" s="114" t="str">
        <f t="shared" si="630"/>
        <v/>
      </c>
      <c r="AR2641" s="117" t="str">
        <f>IF($C2641="", "", IF(IFERROR(INDEX(Ingredients!$AI$11:$AI$310, MATCH($C2641, Ingredients!$B$11:$B$310, 0)), "")="", "", IFERROR(INDEX(Ingredients!$AI$11:$AI$310, MATCH($C2641, Ingredients!$B$11:$B$310, 0)), "")))</f>
        <v/>
      </c>
      <c r="AT2641" s="120" t="str">
        <f t="shared" si="631"/>
        <v/>
      </c>
      <c r="AV2641" s="90" t="str">
        <f t="shared" si="621"/>
        <v/>
      </c>
      <c r="AX2641" s="90" t="str">
        <f>IF($AV2641="", "", COUNTIF($AV$11:$AV$5010, "&lt;"&amp;$AV2641)+1+COUNTIF($AV$11:$AV2641, $AV2641)-1)</f>
        <v/>
      </c>
      <c r="AZ2641" s="111" t="str">
        <f>IF($B2641="", "", SUMIF('Shopping List'!$AV$11:$AV$25, $B2641, 'Shopping List'!$BN$11:$BN$25))</f>
        <v/>
      </c>
      <c r="BB2641" s="117" t="str">
        <f t="shared" si="632"/>
        <v/>
      </c>
    </row>
    <row r="2642" spans="1:54" x14ac:dyDescent="0.25">
      <c r="A2642" s="4"/>
      <c r="B2642" s="37"/>
      <c r="C2642" s="124"/>
      <c r="D2642" s="39"/>
      <c r="E2642" s="125"/>
      <c r="F2642" s="48"/>
      <c r="G2642" s="4"/>
      <c r="H2642" s="4"/>
      <c r="I2642" s="95" t="str">
        <f>IF($C2642="", "", IF(IFERROR(INDEX(Ingredients!$C$11:$C$310, MATCH($C2642, Ingredients!$B$11:$B$310, 0)), "")="", "", IFERROR(INDEX(Ingredients!$C$11:$C$310, MATCH($C2642, Ingredients!$B$11:$B$310, 0)), "")))</f>
        <v/>
      </c>
      <c r="J2642" s="73" t="str">
        <f>IF($B2642="", "", IF(IFERROR(INDEX(Meals!$C$11:$C$260, MATCH($B2642, Meals!$B$11:$B$260, 0)), "")="", "", IFERROR(INDEX(Meals!$C$11:$C$260, MATCH($B2642, Meals!$B$11:$B$260, 0)), "")))</f>
        <v/>
      </c>
      <c r="K2642" s="4"/>
      <c r="L2642" s="72" t="str">
        <f t="shared" si="622"/>
        <v/>
      </c>
      <c r="M2642" s="73" t="str">
        <f t="shared" si="623"/>
        <v/>
      </c>
      <c r="N2642" s="4"/>
      <c r="O2642" s="78" t="str">
        <f t="shared" si="624"/>
        <v/>
      </c>
      <c r="P2642" s="79" t="str">
        <f t="shared" si="625"/>
        <v/>
      </c>
      <c r="Q2642" s="4"/>
      <c r="R2642" s="90" t="str">
        <f t="shared" si="626"/>
        <v/>
      </c>
      <c r="S2642" s="4"/>
      <c r="Y2642" s="18" t="str">
        <f t="shared" si="627"/>
        <v/>
      </c>
      <c r="AA2642" s="18" t="str">
        <f t="shared" si="618"/>
        <v/>
      </c>
      <c r="AB2642" s="18" t="str">
        <f t="shared" si="619"/>
        <v/>
      </c>
      <c r="AC2642" s="18" t="str">
        <f t="shared" si="628"/>
        <v/>
      </c>
      <c r="AD2642" s="18" t="str">
        <f t="shared" si="628"/>
        <v/>
      </c>
      <c r="AE2642" s="18" t="str">
        <f t="shared" si="629"/>
        <v/>
      </c>
      <c r="AG2642" s="95" t="str">
        <f>IF($C2642="", "", IF(IFERROR(INDEX(Ingredients!C$11:C$310, MATCH($C2642, Ingredients!$B$11:$B$310, 0)), "")="", "", IFERROR(INDEX(Ingredients!C$11:C$310, MATCH($C2642, Ingredients!$B$11:$B$310, 0)), "")))</f>
        <v/>
      </c>
      <c r="AH2642" s="105" t="str">
        <f>IF($C2642="", "", IF(IFERROR(INDEX(Ingredients!D$11:D$310, MATCH($C2642, Ingredients!$B$11:$B$310, 0)), "")="", "", IFERROR(INDEX(Ingredients!D$11:D$310, MATCH($C2642, Ingredients!$B$11:$B$310, 0)), "")))</f>
        <v/>
      </c>
      <c r="AI2642" s="106" t="str">
        <f>IF($C2642="", "", IF(IFERROR(INDEX(Ingredients!E$11:E$310, MATCH($C2642, Ingredients!$B$11:$B$310, 0)), "")="", "", IFERROR(INDEX(Ingredients!E$11:E$310, MATCH($C2642, Ingredients!$B$11:$B$310, 0)), "")))</f>
        <v/>
      </c>
      <c r="AJ2642" s="108" t="str">
        <f>IF($C2642="", "", IF(IFERROR(INDEX(Ingredients!F$11:F$310, MATCH($C2642, Ingredients!$B$11:$B$310, 0)), "")="", "", IFERROR(INDEX(Ingredients!F$11:F$310, MATCH($C2642, Ingredients!$B$11:$B$310, 0)), "")))</f>
        <v/>
      </c>
      <c r="AK2642" s="106" t="str">
        <f>IF($C2642="", "", IF(IFERROR(INDEX(Ingredients!G$11:G$310, MATCH($C2642, Ingredients!$B$11:$B$310, 0)), "")="", "", IFERROR(INDEX(Ingredients!G$11:G$310, MATCH($C2642, Ingredients!$B$11:$B$310, 0)), "")))</f>
        <v/>
      </c>
      <c r="AL2642" s="79" t="str">
        <f>IF($C2642="", "", IF(IFERROR(INDEX(Ingredients!H$11:H$310, MATCH($C2642, Ingredients!$B$11:$B$310, 0)), "")="", "", IFERROR(INDEX(Ingredients!H$11:H$310, MATCH($C2642, Ingredients!$B$11:$B$310, 0)), "")))</f>
        <v/>
      </c>
      <c r="AN2642" s="83" t="str">
        <f t="shared" si="620"/>
        <v/>
      </c>
      <c r="AP2642" s="114" t="str">
        <f t="shared" si="630"/>
        <v/>
      </c>
      <c r="AR2642" s="117" t="str">
        <f>IF($C2642="", "", IF(IFERROR(INDEX(Ingredients!$AI$11:$AI$310, MATCH($C2642, Ingredients!$B$11:$B$310, 0)), "")="", "", IFERROR(INDEX(Ingredients!$AI$11:$AI$310, MATCH($C2642, Ingredients!$B$11:$B$310, 0)), "")))</f>
        <v/>
      </c>
      <c r="AT2642" s="120" t="str">
        <f t="shared" si="631"/>
        <v/>
      </c>
      <c r="AV2642" s="90" t="str">
        <f t="shared" si="621"/>
        <v/>
      </c>
      <c r="AX2642" s="90" t="str">
        <f>IF($AV2642="", "", COUNTIF($AV$11:$AV$5010, "&lt;"&amp;$AV2642)+1+COUNTIF($AV$11:$AV2642, $AV2642)-1)</f>
        <v/>
      </c>
      <c r="AZ2642" s="111" t="str">
        <f>IF($B2642="", "", SUMIF('Shopping List'!$AV$11:$AV$25, $B2642, 'Shopping List'!$BN$11:$BN$25))</f>
        <v/>
      </c>
      <c r="BB2642" s="117" t="str">
        <f t="shared" si="632"/>
        <v/>
      </c>
    </row>
    <row r="2643" spans="1:54" x14ac:dyDescent="0.25">
      <c r="A2643" s="4"/>
      <c r="B2643" s="37"/>
      <c r="C2643" s="124"/>
      <c r="D2643" s="39"/>
      <c r="E2643" s="125"/>
      <c r="F2643" s="48"/>
      <c r="G2643" s="4"/>
      <c r="H2643" s="4"/>
      <c r="I2643" s="95" t="str">
        <f>IF($C2643="", "", IF(IFERROR(INDEX(Ingredients!$C$11:$C$310, MATCH($C2643, Ingredients!$B$11:$B$310, 0)), "")="", "", IFERROR(INDEX(Ingredients!$C$11:$C$310, MATCH($C2643, Ingredients!$B$11:$B$310, 0)), "")))</f>
        <v/>
      </c>
      <c r="J2643" s="73" t="str">
        <f>IF($B2643="", "", IF(IFERROR(INDEX(Meals!$C$11:$C$260, MATCH($B2643, Meals!$B$11:$B$260, 0)), "")="", "", IFERROR(INDEX(Meals!$C$11:$C$260, MATCH($B2643, Meals!$B$11:$B$260, 0)), "")))</f>
        <v/>
      </c>
      <c r="K2643" s="4"/>
      <c r="L2643" s="72" t="str">
        <f t="shared" si="622"/>
        <v/>
      </c>
      <c r="M2643" s="73" t="str">
        <f t="shared" si="623"/>
        <v/>
      </c>
      <c r="N2643" s="4"/>
      <c r="O2643" s="78" t="str">
        <f t="shared" si="624"/>
        <v/>
      </c>
      <c r="P2643" s="79" t="str">
        <f t="shared" si="625"/>
        <v/>
      </c>
      <c r="Q2643" s="4"/>
      <c r="R2643" s="90" t="str">
        <f t="shared" si="626"/>
        <v/>
      </c>
      <c r="S2643" s="4"/>
      <c r="Y2643" s="18" t="str">
        <f t="shared" si="627"/>
        <v/>
      </c>
      <c r="AA2643" s="18" t="str">
        <f t="shared" si="618"/>
        <v/>
      </c>
      <c r="AB2643" s="18" t="str">
        <f t="shared" si="619"/>
        <v/>
      </c>
      <c r="AC2643" s="18" t="str">
        <f t="shared" si="628"/>
        <v/>
      </c>
      <c r="AD2643" s="18" t="str">
        <f t="shared" si="628"/>
        <v/>
      </c>
      <c r="AE2643" s="18" t="str">
        <f t="shared" si="629"/>
        <v/>
      </c>
      <c r="AG2643" s="95" t="str">
        <f>IF($C2643="", "", IF(IFERROR(INDEX(Ingredients!C$11:C$310, MATCH($C2643, Ingredients!$B$11:$B$310, 0)), "")="", "", IFERROR(INDEX(Ingredients!C$11:C$310, MATCH($C2643, Ingredients!$B$11:$B$310, 0)), "")))</f>
        <v/>
      </c>
      <c r="AH2643" s="105" t="str">
        <f>IF($C2643="", "", IF(IFERROR(INDEX(Ingredients!D$11:D$310, MATCH($C2643, Ingredients!$B$11:$B$310, 0)), "")="", "", IFERROR(INDEX(Ingredients!D$11:D$310, MATCH($C2643, Ingredients!$B$11:$B$310, 0)), "")))</f>
        <v/>
      </c>
      <c r="AI2643" s="106" t="str">
        <f>IF($C2643="", "", IF(IFERROR(INDEX(Ingredients!E$11:E$310, MATCH($C2643, Ingredients!$B$11:$B$310, 0)), "")="", "", IFERROR(INDEX(Ingredients!E$11:E$310, MATCH($C2643, Ingredients!$B$11:$B$310, 0)), "")))</f>
        <v/>
      </c>
      <c r="AJ2643" s="108" t="str">
        <f>IF($C2643="", "", IF(IFERROR(INDEX(Ingredients!F$11:F$310, MATCH($C2643, Ingredients!$B$11:$B$310, 0)), "")="", "", IFERROR(INDEX(Ingredients!F$11:F$310, MATCH($C2643, Ingredients!$B$11:$B$310, 0)), "")))</f>
        <v/>
      </c>
      <c r="AK2643" s="106" t="str">
        <f>IF($C2643="", "", IF(IFERROR(INDEX(Ingredients!G$11:G$310, MATCH($C2643, Ingredients!$B$11:$B$310, 0)), "")="", "", IFERROR(INDEX(Ingredients!G$11:G$310, MATCH($C2643, Ingredients!$B$11:$B$310, 0)), "")))</f>
        <v/>
      </c>
      <c r="AL2643" s="79" t="str">
        <f>IF($C2643="", "", IF(IFERROR(INDEX(Ingredients!H$11:H$310, MATCH($C2643, Ingredients!$B$11:$B$310, 0)), "")="", "", IFERROR(INDEX(Ingredients!H$11:H$310, MATCH($C2643, Ingredients!$B$11:$B$310, 0)), "")))</f>
        <v/>
      </c>
      <c r="AN2643" s="83" t="str">
        <f t="shared" si="620"/>
        <v/>
      </c>
      <c r="AP2643" s="114" t="str">
        <f t="shared" si="630"/>
        <v/>
      </c>
      <c r="AR2643" s="117" t="str">
        <f>IF($C2643="", "", IF(IFERROR(INDEX(Ingredients!$AI$11:$AI$310, MATCH($C2643, Ingredients!$B$11:$B$310, 0)), "")="", "", IFERROR(INDEX(Ingredients!$AI$11:$AI$310, MATCH($C2643, Ingredients!$B$11:$B$310, 0)), "")))</f>
        <v/>
      </c>
      <c r="AT2643" s="120" t="str">
        <f t="shared" si="631"/>
        <v/>
      </c>
      <c r="AV2643" s="90" t="str">
        <f t="shared" si="621"/>
        <v/>
      </c>
      <c r="AX2643" s="90" t="str">
        <f>IF($AV2643="", "", COUNTIF($AV$11:$AV$5010, "&lt;"&amp;$AV2643)+1+COUNTIF($AV$11:$AV2643, $AV2643)-1)</f>
        <v/>
      </c>
      <c r="AZ2643" s="111" t="str">
        <f>IF($B2643="", "", SUMIF('Shopping List'!$AV$11:$AV$25, $B2643, 'Shopping List'!$BN$11:$BN$25))</f>
        <v/>
      </c>
      <c r="BB2643" s="117" t="str">
        <f t="shared" si="632"/>
        <v/>
      </c>
    </row>
    <row r="2644" spans="1:54" x14ac:dyDescent="0.25">
      <c r="A2644" s="4"/>
      <c r="B2644" s="37"/>
      <c r="C2644" s="124"/>
      <c r="D2644" s="39"/>
      <c r="E2644" s="125"/>
      <c r="F2644" s="48"/>
      <c r="G2644" s="4"/>
      <c r="H2644" s="4"/>
      <c r="I2644" s="95" t="str">
        <f>IF($C2644="", "", IF(IFERROR(INDEX(Ingredients!$C$11:$C$310, MATCH($C2644, Ingredients!$B$11:$B$310, 0)), "")="", "", IFERROR(INDEX(Ingredients!$C$11:$C$310, MATCH($C2644, Ingredients!$B$11:$B$310, 0)), "")))</f>
        <v/>
      </c>
      <c r="J2644" s="73" t="str">
        <f>IF($B2644="", "", IF(IFERROR(INDEX(Meals!$C$11:$C$260, MATCH($B2644, Meals!$B$11:$B$260, 0)), "")="", "", IFERROR(INDEX(Meals!$C$11:$C$260, MATCH($B2644, Meals!$B$11:$B$260, 0)), "")))</f>
        <v/>
      </c>
      <c r="K2644" s="4"/>
      <c r="L2644" s="72" t="str">
        <f t="shared" si="622"/>
        <v/>
      </c>
      <c r="M2644" s="73" t="str">
        <f t="shared" si="623"/>
        <v/>
      </c>
      <c r="N2644" s="4"/>
      <c r="O2644" s="78" t="str">
        <f t="shared" si="624"/>
        <v/>
      </c>
      <c r="P2644" s="79" t="str">
        <f t="shared" si="625"/>
        <v/>
      </c>
      <c r="Q2644" s="4"/>
      <c r="R2644" s="90" t="str">
        <f t="shared" si="626"/>
        <v/>
      </c>
      <c r="S2644" s="4"/>
      <c r="Y2644" s="18" t="str">
        <f t="shared" si="627"/>
        <v/>
      </c>
      <c r="AA2644" s="18" t="str">
        <f t="shared" si="618"/>
        <v/>
      </c>
      <c r="AB2644" s="18" t="str">
        <f t="shared" si="619"/>
        <v/>
      </c>
      <c r="AC2644" s="18" t="str">
        <f t="shared" si="628"/>
        <v/>
      </c>
      <c r="AD2644" s="18" t="str">
        <f t="shared" si="628"/>
        <v/>
      </c>
      <c r="AE2644" s="18" t="str">
        <f t="shared" si="629"/>
        <v/>
      </c>
      <c r="AG2644" s="95" t="str">
        <f>IF($C2644="", "", IF(IFERROR(INDEX(Ingredients!C$11:C$310, MATCH($C2644, Ingredients!$B$11:$B$310, 0)), "")="", "", IFERROR(INDEX(Ingredients!C$11:C$310, MATCH($C2644, Ingredients!$B$11:$B$310, 0)), "")))</f>
        <v/>
      </c>
      <c r="AH2644" s="105" t="str">
        <f>IF($C2644="", "", IF(IFERROR(INDEX(Ingredients!D$11:D$310, MATCH($C2644, Ingredients!$B$11:$B$310, 0)), "")="", "", IFERROR(INDEX(Ingredients!D$11:D$310, MATCH($C2644, Ingredients!$B$11:$B$310, 0)), "")))</f>
        <v/>
      </c>
      <c r="AI2644" s="106" t="str">
        <f>IF($C2644="", "", IF(IFERROR(INDEX(Ingredients!E$11:E$310, MATCH($C2644, Ingredients!$B$11:$B$310, 0)), "")="", "", IFERROR(INDEX(Ingredients!E$11:E$310, MATCH($C2644, Ingredients!$B$11:$B$310, 0)), "")))</f>
        <v/>
      </c>
      <c r="AJ2644" s="108" t="str">
        <f>IF($C2644="", "", IF(IFERROR(INDEX(Ingredients!F$11:F$310, MATCH($C2644, Ingredients!$B$11:$B$310, 0)), "")="", "", IFERROR(INDEX(Ingredients!F$11:F$310, MATCH($C2644, Ingredients!$B$11:$B$310, 0)), "")))</f>
        <v/>
      </c>
      <c r="AK2644" s="106" t="str">
        <f>IF($C2644="", "", IF(IFERROR(INDEX(Ingredients!G$11:G$310, MATCH($C2644, Ingredients!$B$11:$B$310, 0)), "")="", "", IFERROR(INDEX(Ingredients!G$11:G$310, MATCH($C2644, Ingredients!$B$11:$B$310, 0)), "")))</f>
        <v/>
      </c>
      <c r="AL2644" s="79" t="str">
        <f>IF($C2644="", "", IF(IFERROR(INDEX(Ingredients!H$11:H$310, MATCH($C2644, Ingredients!$B$11:$B$310, 0)), "")="", "", IFERROR(INDEX(Ingredients!H$11:H$310, MATCH($C2644, Ingredients!$B$11:$B$310, 0)), "")))</f>
        <v/>
      </c>
      <c r="AN2644" s="83" t="str">
        <f t="shared" si="620"/>
        <v/>
      </c>
      <c r="AP2644" s="114" t="str">
        <f t="shared" si="630"/>
        <v/>
      </c>
      <c r="AR2644" s="117" t="str">
        <f>IF($C2644="", "", IF(IFERROR(INDEX(Ingredients!$AI$11:$AI$310, MATCH($C2644, Ingredients!$B$11:$B$310, 0)), "")="", "", IFERROR(INDEX(Ingredients!$AI$11:$AI$310, MATCH($C2644, Ingredients!$B$11:$B$310, 0)), "")))</f>
        <v/>
      </c>
      <c r="AT2644" s="120" t="str">
        <f t="shared" si="631"/>
        <v/>
      </c>
      <c r="AV2644" s="90" t="str">
        <f t="shared" si="621"/>
        <v/>
      </c>
      <c r="AX2644" s="90" t="str">
        <f>IF($AV2644="", "", COUNTIF($AV$11:$AV$5010, "&lt;"&amp;$AV2644)+1+COUNTIF($AV$11:$AV2644, $AV2644)-1)</f>
        <v/>
      </c>
      <c r="AZ2644" s="111" t="str">
        <f>IF($B2644="", "", SUMIF('Shopping List'!$AV$11:$AV$25, $B2644, 'Shopping List'!$BN$11:$BN$25))</f>
        <v/>
      </c>
      <c r="BB2644" s="117" t="str">
        <f t="shared" si="632"/>
        <v/>
      </c>
    </row>
    <row r="2645" spans="1:54" x14ac:dyDescent="0.25">
      <c r="A2645" s="4"/>
      <c r="B2645" s="37"/>
      <c r="C2645" s="124"/>
      <c r="D2645" s="39"/>
      <c r="E2645" s="125"/>
      <c r="F2645" s="48"/>
      <c r="G2645" s="4"/>
      <c r="H2645" s="4"/>
      <c r="I2645" s="95" t="str">
        <f>IF($C2645="", "", IF(IFERROR(INDEX(Ingredients!$C$11:$C$310, MATCH($C2645, Ingredients!$B$11:$B$310, 0)), "")="", "", IFERROR(INDEX(Ingredients!$C$11:$C$310, MATCH($C2645, Ingredients!$B$11:$B$310, 0)), "")))</f>
        <v/>
      </c>
      <c r="J2645" s="73" t="str">
        <f>IF($B2645="", "", IF(IFERROR(INDEX(Meals!$C$11:$C$260, MATCH($B2645, Meals!$B$11:$B$260, 0)), "")="", "", IFERROR(INDEX(Meals!$C$11:$C$260, MATCH($B2645, Meals!$B$11:$B$260, 0)), "")))</f>
        <v/>
      </c>
      <c r="K2645" s="4"/>
      <c r="L2645" s="72" t="str">
        <f t="shared" si="622"/>
        <v/>
      </c>
      <c r="M2645" s="73" t="str">
        <f t="shared" si="623"/>
        <v/>
      </c>
      <c r="N2645" s="4"/>
      <c r="O2645" s="78" t="str">
        <f t="shared" si="624"/>
        <v/>
      </c>
      <c r="P2645" s="79" t="str">
        <f t="shared" si="625"/>
        <v/>
      </c>
      <c r="Q2645" s="4"/>
      <c r="R2645" s="90" t="str">
        <f t="shared" si="626"/>
        <v/>
      </c>
      <c r="S2645" s="4"/>
      <c r="Y2645" s="18" t="str">
        <f t="shared" si="627"/>
        <v/>
      </c>
      <c r="AA2645" s="18" t="str">
        <f t="shared" si="618"/>
        <v/>
      </c>
      <c r="AB2645" s="18" t="str">
        <f t="shared" si="619"/>
        <v/>
      </c>
      <c r="AC2645" s="18" t="str">
        <f t="shared" si="628"/>
        <v/>
      </c>
      <c r="AD2645" s="18" t="str">
        <f t="shared" si="628"/>
        <v/>
      </c>
      <c r="AE2645" s="18" t="str">
        <f t="shared" si="629"/>
        <v/>
      </c>
      <c r="AG2645" s="95" t="str">
        <f>IF($C2645="", "", IF(IFERROR(INDEX(Ingredients!C$11:C$310, MATCH($C2645, Ingredients!$B$11:$B$310, 0)), "")="", "", IFERROR(INDEX(Ingredients!C$11:C$310, MATCH($C2645, Ingredients!$B$11:$B$310, 0)), "")))</f>
        <v/>
      </c>
      <c r="AH2645" s="105" t="str">
        <f>IF($C2645="", "", IF(IFERROR(INDEX(Ingredients!D$11:D$310, MATCH($C2645, Ingredients!$B$11:$B$310, 0)), "")="", "", IFERROR(INDEX(Ingredients!D$11:D$310, MATCH($C2645, Ingredients!$B$11:$B$310, 0)), "")))</f>
        <v/>
      </c>
      <c r="AI2645" s="106" t="str">
        <f>IF($C2645="", "", IF(IFERROR(INDEX(Ingredients!E$11:E$310, MATCH($C2645, Ingredients!$B$11:$B$310, 0)), "")="", "", IFERROR(INDEX(Ingredients!E$11:E$310, MATCH($C2645, Ingredients!$B$11:$B$310, 0)), "")))</f>
        <v/>
      </c>
      <c r="AJ2645" s="108" t="str">
        <f>IF($C2645="", "", IF(IFERROR(INDEX(Ingredients!F$11:F$310, MATCH($C2645, Ingredients!$B$11:$B$310, 0)), "")="", "", IFERROR(INDEX(Ingredients!F$11:F$310, MATCH($C2645, Ingredients!$B$11:$B$310, 0)), "")))</f>
        <v/>
      </c>
      <c r="AK2645" s="106" t="str">
        <f>IF($C2645="", "", IF(IFERROR(INDEX(Ingredients!G$11:G$310, MATCH($C2645, Ingredients!$B$11:$B$310, 0)), "")="", "", IFERROR(INDEX(Ingredients!G$11:G$310, MATCH($C2645, Ingredients!$B$11:$B$310, 0)), "")))</f>
        <v/>
      </c>
      <c r="AL2645" s="79" t="str">
        <f>IF($C2645="", "", IF(IFERROR(INDEX(Ingredients!H$11:H$310, MATCH($C2645, Ingredients!$B$11:$B$310, 0)), "")="", "", IFERROR(INDEX(Ingredients!H$11:H$310, MATCH($C2645, Ingredients!$B$11:$B$310, 0)), "")))</f>
        <v/>
      </c>
      <c r="AN2645" s="83" t="str">
        <f t="shared" si="620"/>
        <v/>
      </c>
      <c r="AP2645" s="114" t="str">
        <f t="shared" si="630"/>
        <v/>
      </c>
      <c r="AR2645" s="117" t="str">
        <f>IF($C2645="", "", IF(IFERROR(INDEX(Ingredients!$AI$11:$AI$310, MATCH($C2645, Ingredients!$B$11:$B$310, 0)), "")="", "", IFERROR(INDEX(Ingredients!$AI$11:$AI$310, MATCH($C2645, Ingredients!$B$11:$B$310, 0)), "")))</f>
        <v/>
      </c>
      <c r="AT2645" s="120" t="str">
        <f t="shared" si="631"/>
        <v/>
      </c>
      <c r="AV2645" s="90" t="str">
        <f t="shared" si="621"/>
        <v/>
      </c>
      <c r="AX2645" s="90" t="str">
        <f>IF($AV2645="", "", COUNTIF($AV$11:$AV$5010, "&lt;"&amp;$AV2645)+1+COUNTIF($AV$11:$AV2645, $AV2645)-1)</f>
        <v/>
      </c>
      <c r="AZ2645" s="111" t="str">
        <f>IF($B2645="", "", SUMIF('Shopping List'!$AV$11:$AV$25, $B2645, 'Shopping List'!$BN$11:$BN$25))</f>
        <v/>
      </c>
      <c r="BB2645" s="117" t="str">
        <f t="shared" si="632"/>
        <v/>
      </c>
    </row>
    <row r="2646" spans="1:54" x14ac:dyDescent="0.25">
      <c r="A2646" s="4"/>
      <c r="B2646" s="37"/>
      <c r="C2646" s="124"/>
      <c r="D2646" s="39"/>
      <c r="E2646" s="125"/>
      <c r="F2646" s="48"/>
      <c r="G2646" s="4"/>
      <c r="H2646" s="4"/>
      <c r="I2646" s="95" t="str">
        <f>IF($C2646="", "", IF(IFERROR(INDEX(Ingredients!$C$11:$C$310, MATCH($C2646, Ingredients!$B$11:$B$310, 0)), "")="", "", IFERROR(INDEX(Ingredients!$C$11:$C$310, MATCH($C2646, Ingredients!$B$11:$B$310, 0)), "")))</f>
        <v/>
      </c>
      <c r="J2646" s="73" t="str">
        <f>IF($B2646="", "", IF(IFERROR(INDEX(Meals!$C$11:$C$260, MATCH($B2646, Meals!$B$11:$B$260, 0)), "")="", "", IFERROR(INDEX(Meals!$C$11:$C$260, MATCH($B2646, Meals!$B$11:$B$260, 0)), "")))</f>
        <v/>
      </c>
      <c r="K2646" s="4"/>
      <c r="L2646" s="72" t="str">
        <f t="shared" si="622"/>
        <v/>
      </c>
      <c r="M2646" s="73" t="str">
        <f t="shared" si="623"/>
        <v/>
      </c>
      <c r="N2646" s="4"/>
      <c r="O2646" s="78" t="str">
        <f t="shared" si="624"/>
        <v/>
      </c>
      <c r="P2646" s="79" t="str">
        <f t="shared" si="625"/>
        <v/>
      </c>
      <c r="Q2646" s="4"/>
      <c r="R2646" s="90" t="str">
        <f t="shared" si="626"/>
        <v/>
      </c>
      <c r="S2646" s="4"/>
      <c r="Y2646" s="18" t="str">
        <f t="shared" si="627"/>
        <v/>
      </c>
      <c r="AA2646" s="18" t="str">
        <f t="shared" si="618"/>
        <v/>
      </c>
      <c r="AB2646" s="18" t="str">
        <f t="shared" si="619"/>
        <v/>
      </c>
      <c r="AC2646" s="18" t="str">
        <f t="shared" si="628"/>
        <v/>
      </c>
      <c r="AD2646" s="18" t="str">
        <f t="shared" si="628"/>
        <v/>
      </c>
      <c r="AE2646" s="18" t="str">
        <f t="shared" si="629"/>
        <v/>
      </c>
      <c r="AG2646" s="95" t="str">
        <f>IF($C2646="", "", IF(IFERROR(INDEX(Ingredients!C$11:C$310, MATCH($C2646, Ingredients!$B$11:$B$310, 0)), "")="", "", IFERROR(INDEX(Ingredients!C$11:C$310, MATCH($C2646, Ingredients!$B$11:$B$310, 0)), "")))</f>
        <v/>
      </c>
      <c r="AH2646" s="105" t="str">
        <f>IF($C2646="", "", IF(IFERROR(INDEX(Ingredients!D$11:D$310, MATCH($C2646, Ingredients!$B$11:$B$310, 0)), "")="", "", IFERROR(INDEX(Ingredients!D$11:D$310, MATCH($C2646, Ingredients!$B$11:$B$310, 0)), "")))</f>
        <v/>
      </c>
      <c r="AI2646" s="106" t="str">
        <f>IF($C2646="", "", IF(IFERROR(INDEX(Ingredients!E$11:E$310, MATCH($C2646, Ingredients!$B$11:$B$310, 0)), "")="", "", IFERROR(INDEX(Ingredients!E$11:E$310, MATCH($C2646, Ingredients!$B$11:$B$310, 0)), "")))</f>
        <v/>
      </c>
      <c r="AJ2646" s="108" t="str">
        <f>IF($C2646="", "", IF(IFERROR(INDEX(Ingredients!F$11:F$310, MATCH($C2646, Ingredients!$B$11:$B$310, 0)), "")="", "", IFERROR(INDEX(Ingredients!F$11:F$310, MATCH($C2646, Ingredients!$B$11:$B$310, 0)), "")))</f>
        <v/>
      </c>
      <c r="AK2646" s="106" t="str">
        <f>IF($C2646="", "", IF(IFERROR(INDEX(Ingredients!G$11:G$310, MATCH($C2646, Ingredients!$B$11:$B$310, 0)), "")="", "", IFERROR(INDEX(Ingredients!G$11:G$310, MATCH($C2646, Ingredients!$B$11:$B$310, 0)), "")))</f>
        <v/>
      </c>
      <c r="AL2646" s="79" t="str">
        <f>IF($C2646="", "", IF(IFERROR(INDEX(Ingredients!H$11:H$310, MATCH($C2646, Ingredients!$B$11:$B$310, 0)), "")="", "", IFERROR(INDEX(Ingredients!H$11:H$310, MATCH($C2646, Ingredients!$B$11:$B$310, 0)), "")))</f>
        <v/>
      </c>
      <c r="AN2646" s="83" t="str">
        <f t="shared" si="620"/>
        <v/>
      </c>
      <c r="AP2646" s="114" t="str">
        <f t="shared" si="630"/>
        <v/>
      </c>
      <c r="AR2646" s="117" t="str">
        <f>IF($C2646="", "", IF(IFERROR(INDEX(Ingredients!$AI$11:$AI$310, MATCH($C2646, Ingredients!$B$11:$B$310, 0)), "")="", "", IFERROR(INDEX(Ingredients!$AI$11:$AI$310, MATCH($C2646, Ingredients!$B$11:$B$310, 0)), "")))</f>
        <v/>
      </c>
      <c r="AT2646" s="120" t="str">
        <f t="shared" si="631"/>
        <v/>
      </c>
      <c r="AV2646" s="90" t="str">
        <f t="shared" si="621"/>
        <v/>
      </c>
      <c r="AX2646" s="90" t="str">
        <f>IF($AV2646="", "", COUNTIF($AV$11:$AV$5010, "&lt;"&amp;$AV2646)+1+COUNTIF($AV$11:$AV2646, $AV2646)-1)</f>
        <v/>
      </c>
      <c r="AZ2646" s="111" t="str">
        <f>IF($B2646="", "", SUMIF('Shopping List'!$AV$11:$AV$25, $B2646, 'Shopping List'!$BN$11:$BN$25))</f>
        <v/>
      </c>
      <c r="BB2646" s="117" t="str">
        <f t="shared" si="632"/>
        <v/>
      </c>
    </row>
    <row r="2647" spans="1:54" x14ac:dyDescent="0.25">
      <c r="A2647" s="4"/>
      <c r="B2647" s="37"/>
      <c r="C2647" s="124"/>
      <c r="D2647" s="39"/>
      <c r="E2647" s="125"/>
      <c r="F2647" s="48"/>
      <c r="G2647" s="4"/>
      <c r="H2647" s="4"/>
      <c r="I2647" s="95" t="str">
        <f>IF($C2647="", "", IF(IFERROR(INDEX(Ingredients!$C$11:$C$310, MATCH($C2647, Ingredients!$B$11:$B$310, 0)), "")="", "", IFERROR(INDEX(Ingredients!$C$11:$C$310, MATCH($C2647, Ingredients!$B$11:$B$310, 0)), "")))</f>
        <v/>
      </c>
      <c r="J2647" s="73" t="str">
        <f>IF($B2647="", "", IF(IFERROR(INDEX(Meals!$C$11:$C$260, MATCH($B2647, Meals!$B$11:$B$260, 0)), "")="", "", IFERROR(INDEX(Meals!$C$11:$C$260, MATCH($B2647, Meals!$B$11:$B$260, 0)), "")))</f>
        <v/>
      </c>
      <c r="K2647" s="4"/>
      <c r="L2647" s="72" t="str">
        <f t="shared" si="622"/>
        <v/>
      </c>
      <c r="M2647" s="73" t="str">
        <f t="shared" si="623"/>
        <v/>
      </c>
      <c r="N2647" s="4"/>
      <c r="O2647" s="78" t="str">
        <f t="shared" si="624"/>
        <v/>
      </c>
      <c r="P2647" s="79" t="str">
        <f t="shared" si="625"/>
        <v/>
      </c>
      <c r="Q2647" s="4"/>
      <c r="R2647" s="90" t="str">
        <f t="shared" si="626"/>
        <v/>
      </c>
      <c r="S2647" s="4"/>
      <c r="Y2647" s="18" t="str">
        <f t="shared" si="627"/>
        <v/>
      </c>
      <c r="AA2647" s="18" t="str">
        <f t="shared" si="618"/>
        <v/>
      </c>
      <c r="AB2647" s="18" t="str">
        <f t="shared" si="619"/>
        <v/>
      </c>
      <c r="AC2647" s="18" t="str">
        <f t="shared" si="628"/>
        <v/>
      </c>
      <c r="AD2647" s="18" t="str">
        <f t="shared" si="628"/>
        <v/>
      </c>
      <c r="AE2647" s="18" t="str">
        <f t="shared" si="629"/>
        <v/>
      </c>
      <c r="AG2647" s="95" t="str">
        <f>IF($C2647="", "", IF(IFERROR(INDEX(Ingredients!C$11:C$310, MATCH($C2647, Ingredients!$B$11:$B$310, 0)), "")="", "", IFERROR(INDEX(Ingredients!C$11:C$310, MATCH($C2647, Ingredients!$B$11:$B$310, 0)), "")))</f>
        <v/>
      </c>
      <c r="AH2647" s="105" t="str">
        <f>IF($C2647="", "", IF(IFERROR(INDEX(Ingredients!D$11:D$310, MATCH($C2647, Ingredients!$B$11:$B$310, 0)), "")="", "", IFERROR(INDEX(Ingredients!D$11:D$310, MATCH($C2647, Ingredients!$B$11:$B$310, 0)), "")))</f>
        <v/>
      </c>
      <c r="AI2647" s="106" t="str">
        <f>IF($C2647="", "", IF(IFERROR(INDEX(Ingredients!E$11:E$310, MATCH($C2647, Ingredients!$B$11:$B$310, 0)), "")="", "", IFERROR(INDEX(Ingredients!E$11:E$310, MATCH($C2647, Ingredients!$B$11:$B$310, 0)), "")))</f>
        <v/>
      </c>
      <c r="AJ2647" s="108" t="str">
        <f>IF($C2647="", "", IF(IFERROR(INDEX(Ingredients!F$11:F$310, MATCH($C2647, Ingredients!$B$11:$B$310, 0)), "")="", "", IFERROR(INDEX(Ingredients!F$11:F$310, MATCH($C2647, Ingredients!$B$11:$B$310, 0)), "")))</f>
        <v/>
      </c>
      <c r="AK2647" s="106" t="str">
        <f>IF($C2647="", "", IF(IFERROR(INDEX(Ingredients!G$11:G$310, MATCH($C2647, Ingredients!$B$11:$B$310, 0)), "")="", "", IFERROR(INDEX(Ingredients!G$11:G$310, MATCH($C2647, Ingredients!$B$11:$B$310, 0)), "")))</f>
        <v/>
      </c>
      <c r="AL2647" s="79" t="str">
        <f>IF($C2647="", "", IF(IFERROR(INDEX(Ingredients!H$11:H$310, MATCH($C2647, Ingredients!$B$11:$B$310, 0)), "")="", "", IFERROR(INDEX(Ingredients!H$11:H$310, MATCH($C2647, Ingredients!$B$11:$B$310, 0)), "")))</f>
        <v/>
      </c>
      <c r="AN2647" s="83" t="str">
        <f t="shared" si="620"/>
        <v/>
      </c>
      <c r="AP2647" s="114" t="str">
        <f t="shared" si="630"/>
        <v/>
      </c>
      <c r="AR2647" s="117" t="str">
        <f>IF($C2647="", "", IF(IFERROR(INDEX(Ingredients!$AI$11:$AI$310, MATCH($C2647, Ingredients!$B$11:$B$310, 0)), "")="", "", IFERROR(INDEX(Ingredients!$AI$11:$AI$310, MATCH($C2647, Ingredients!$B$11:$B$310, 0)), "")))</f>
        <v/>
      </c>
      <c r="AT2647" s="120" t="str">
        <f t="shared" si="631"/>
        <v/>
      </c>
      <c r="AV2647" s="90" t="str">
        <f t="shared" si="621"/>
        <v/>
      </c>
      <c r="AX2647" s="90" t="str">
        <f>IF($AV2647="", "", COUNTIF($AV$11:$AV$5010, "&lt;"&amp;$AV2647)+1+COUNTIF($AV$11:$AV2647, $AV2647)-1)</f>
        <v/>
      </c>
      <c r="AZ2647" s="111" t="str">
        <f>IF($B2647="", "", SUMIF('Shopping List'!$AV$11:$AV$25, $B2647, 'Shopping List'!$BN$11:$BN$25))</f>
        <v/>
      </c>
      <c r="BB2647" s="117" t="str">
        <f t="shared" si="632"/>
        <v/>
      </c>
    </row>
    <row r="2648" spans="1:54" x14ac:dyDescent="0.25">
      <c r="A2648" s="4"/>
      <c r="B2648" s="37"/>
      <c r="C2648" s="124"/>
      <c r="D2648" s="39"/>
      <c r="E2648" s="125"/>
      <c r="F2648" s="48"/>
      <c r="G2648" s="4"/>
      <c r="H2648" s="4"/>
      <c r="I2648" s="95" t="str">
        <f>IF($C2648="", "", IF(IFERROR(INDEX(Ingredients!$C$11:$C$310, MATCH($C2648, Ingredients!$B$11:$B$310, 0)), "")="", "", IFERROR(INDEX(Ingredients!$C$11:$C$310, MATCH($C2648, Ingredients!$B$11:$B$310, 0)), "")))</f>
        <v/>
      </c>
      <c r="J2648" s="73" t="str">
        <f>IF($B2648="", "", IF(IFERROR(INDEX(Meals!$C$11:$C$260, MATCH($B2648, Meals!$B$11:$B$260, 0)), "")="", "", IFERROR(INDEX(Meals!$C$11:$C$260, MATCH($B2648, Meals!$B$11:$B$260, 0)), "")))</f>
        <v/>
      </c>
      <c r="K2648" s="4"/>
      <c r="L2648" s="72" t="str">
        <f t="shared" si="622"/>
        <v/>
      </c>
      <c r="M2648" s="73" t="str">
        <f t="shared" si="623"/>
        <v/>
      </c>
      <c r="N2648" s="4"/>
      <c r="O2648" s="78" t="str">
        <f t="shared" si="624"/>
        <v/>
      </c>
      <c r="P2648" s="79" t="str">
        <f t="shared" si="625"/>
        <v/>
      </c>
      <c r="Q2648" s="4"/>
      <c r="R2648" s="90" t="str">
        <f t="shared" si="626"/>
        <v/>
      </c>
      <c r="S2648" s="4"/>
      <c r="Y2648" s="18" t="str">
        <f t="shared" si="627"/>
        <v/>
      </c>
      <c r="AA2648" s="18" t="str">
        <f t="shared" si="618"/>
        <v/>
      </c>
      <c r="AB2648" s="18" t="str">
        <f t="shared" si="619"/>
        <v/>
      </c>
      <c r="AC2648" s="18" t="str">
        <f t="shared" si="628"/>
        <v/>
      </c>
      <c r="AD2648" s="18" t="str">
        <f t="shared" si="628"/>
        <v/>
      </c>
      <c r="AE2648" s="18" t="str">
        <f t="shared" si="629"/>
        <v/>
      </c>
      <c r="AG2648" s="95" t="str">
        <f>IF($C2648="", "", IF(IFERROR(INDEX(Ingredients!C$11:C$310, MATCH($C2648, Ingredients!$B$11:$B$310, 0)), "")="", "", IFERROR(INDEX(Ingredients!C$11:C$310, MATCH($C2648, Ingredients!$B$11:$B$310, 0)), "")))</f>
        <v/>
      </c>
      <c r="AH2648" s="105" t="str">
        <f>IF($C2648="", "", IF(IFERROR(INDEX(Ingredients!D$11:D$310, MATCH($C2648, Ingredients!$B$11:$B$310, 0)), "")="", "", IFERROR(INDEX(Ingredients!D$11:D$310, MATCH($C2648, Ingredients!$B$11:$B$310, 0)), "")))</f>
        <v/>
      </c>
      <c r="AI2648" s="106" t="str">
        <f>IF($C2648="", "", IF(IFERROR(INDEX(Ingredients!E$11:E$310, MATCH($C2648, Ingredients!$B$11:$B$310, 0)), "")="", "", IFERROR(INDEX(Ingredients!E$11:E$310, MATCH($C2648, Ingredients!$B$11:$B$310, 0)), "")))</f>
        <v/>
      </c>
      <c r="AJ2648" s="108" t="str">
        <f>IF($C2648="", "", IF(IFERROR(INDEX(Ingredients!F$11:F$310, MATCH($C2648, Ingredients!$B$11:$B$310, 0)), "")="", "", IFERROR(INDEX(Ingredients!F$11:F$310, MATCH($C2648, Ingredients!$B$11:$B$310, 0)), "")))</f>
        <v/>
      </c>
      <c r="AK2648" s="106" t="str">
        <f>IF($C2648="", "", IF(IFERROR(INDEX(Ingredients!G$11:G$310, MATCH($C2648, Ingredients!$B$11:$B$310, 0)), "")="", "", IFERROR(INDEX(Ingredients!G$11:G$310, MATCH($C2648, Ingredients!$B$11:$B$310, 0)), "")))</f>
        <v/>
      </c>
      <c r="AL2648" s="79" t="str">
        <f>IF($C2648="", "", IF(IFERROR(INDEX(Ingredients!H$11:H$310, MATCH($C2648, Ingredients!$B$11:$B$310, 0)), "")="", "", IFERROR(INDEX(Ingredients!H$11:H$310, MATCH($C2648, Ingredients!$B$11:$B$310, 0)), "")))</f>
        <v/>
      </c>
      <c r="AN2648" s="83" t="str">
        <f t="shared" si="620"/>
        <v/>
      </c>
      <c r="AP2648" s="114" t="str">
        <f t="shared" si="630"/>
        <v/>
      </c>
      <c r="AR2648" s="117" t="str">
        <f>IF($C2648="", "", IF(IFERROR(INDEX(Ingredients!$AI$11:$AI$310, MATCH($C2648, Ingredients!$B$11:$B$310, 0)), "")="", "", IFERROR(INDEX(Ingredients!$AI$11:$AI$310, MATCH($C2648, Ingredients!$B$11:$B$310, 0)), "")))</f>
        <v/>
      </c>
      <c r="AT2648" s="120" t="str">
        <f t="shared" si="631"/>
        <v/>
      </c>
      <c r="AV2648" s="90" t="str">
        <f t="shared" si="621"/>
        <v/>
      </c>
      <c r="AX2648" s="90" t="str">
        <f>IF($AV2648="", "", COUNTIF($AV$11:$AV$5010, "&lt;"&amp;$AV2648)+1+COUNTIF($AV$11:$AV2648, $AV2648)-1)</f>
        <v/>
      </c>
      <c r="AZ2648" s="111" t="str">
        <f>IF($B2648="", "", SUMIF('Shopping List'!$AV$11:$AV$25, $B2648, 'Shopping List'!$BN$11:$BN$25))</f>
        <v/>
      </c>
      <c r="BB2648" s="117" t="str">
        <f t="shared" si="632"/>
        <v/>
      </c>
    </row>
    <row r="2649" spans="1:54" x14ac:dyDescent="0.25">
      <c r="A2649" s="4"/>
      <c r="B2649" s="37"/>
      <c r="C2649" s="124"/>
      <c r="D2649" s="39"/>
      <c r="E2649" s="125"/>
      <c r="F2649" s="48"/>
      <c r="G2649" s="4"/>
      <c r="H2649" s="4"/>
      <c r="I2649" s="95" t="str">
        <f>IF($C2649="", "", IF(IFERROR(INDEX(Ingredients!$C$11:$C$310, MATCH($C2649, Ingredients!$B$11:$B$310, 0)), "")="", "", IFERROR(INDEX(Ingredients!$C$11:$C$310, MATCH($C2649, Ingredients!$B$11:$B$310, 0)), "")))</f>
        <v/>
      </c>
      <c r="J2649" s="73" t="str">
        <f>IF($B2649="", "", IF(IFERROR(INDEX(Meals!$C$11:$C$260, MATCH($B2649, Meals!$B$11:$B$260, 0)), "")="", "", IFERROR(INDEX(Meals!$C$11:$C$260, MATCH($B2649, Meals!$B$11:$B$260, 0)), "")))</f>
        <v/>
      </c>
      <c r="K2649" s="4"/>
      <c r="L2649" s="72" t="str">
        <f t="shared" si="622"/>
        <v/>
      </c>
      <c r="M2649" s="73" t="str">
        <f t="shared" si="623"/>
        <v/>
      </c>
      <c r="N2649" s="4"/>
      <c r="O2649" s="78" t="str">
        <f t="shared" si="624"/>
        <v/>
      </c>
      <c r="P2649" s="79" t="str">
        <f t="shared" si="625"/>
        <v/>
      </c>
      <c r="Q2649" s="4"/>
      <c r="R2649" s="90" t="str">
        <f t="shared" si="626"/>
        <v/>
      </c>
      <c r="S2649" s="4"/>
      <c r="Y2649" s="18" t="str">
        <f t="shared" si="627"/>
        <v/>
      </c>
      <c r="AA2649" s="18" t="str">
        <f t="shared" si="618"/>
        <v/>
      </c>
      <c r="AB2649" s="18" t="str">
        <f t="shared" si="619"/>
        <v/>
      </c>
      <c r="AC2649" s="18" t="str">
        <f t="shared" si="628"/>
        <v/>
      </c>
      <c r="AD2649" s="18" t="str">
        <f t="shared" si="628"/>
        <v/>
      </c>
      <c r="AE2649" s="18" t="str">
        <f t="shared" si="629"/>
        <v/>
      </c>
      <c r="AG2649" s="95" t="str">
        <f>IF($C2649="", "", IF(IFERROR(INDEX(Ingredients!C$11:C$310, MATCH($C2649, Ingredients!$B$11:$B$310, 0)), "")="", "", IFERROR(INDEX(Ingredients!C$11:C$310, MATCH($C2649, Ingredients!$B$11:$B$310, 0)), "")))</f>
        <v/>
      </c>
      <c r="AH2649" s="105" t="str">
        <f>IF($C2649="", "", IF(IFERROR(INDEX(Ingredients!D$11:D$310, MATCH($C2649, Ingredients!$B$11:$B$310, 0)), "")="", "", IFERROR(INDEX(Ingredients!D$11:D$310, MATCH($C2649, Ingredients!$B$11:$B$310, 0)), "")))</f>
        <v/>
      </c>
      <c r="AI2649" s="106" t="str">
        <f>IF($C2649="", "", IF(IFERROR(INDEX(Ingredients!E$11:E$310, MATCH($C2649, Ingredients!$B$11:$B$310, 0)), "")="", "", IFERROR(INDEX(Ingredients!E$11:E$310, MATCH($C2649, Ingredients!$B$11:$B$310, 0)), "")))</f>
        <v/>
      </c>
      <c r="AJ2649" s="108" t="str">
        <f>IF($C2649="", "", IF(IFERROR(INDEX(Ingredients!F$11:F$310, MATCH($C2649, Ingredients!$B$11:$B$310, 0)), "")="", "", IFERROR(INDEX(Ingredients!F$11:F$310, MATCH($C2649, Ingredients!$B$11:$B$310, 0)), "")))</f>
        <v/>
      </c>
      <c r="AK2649" s="106" t="str">
        <f>IF($C2649="", "", IF(IFERROR(INDEX(Ingredients!G$11:G$310, MATCH($C2649, Ingredients!$B$11:$B$310, 0)), "")="", "", IFERROR(INDEX(Ingredients!G$11:G$310, MATCH($C2649, Ingredients!$B$11:$B$310, 0)), "")))</f>
        <v/>
      </c>
      <c r="AL2649" s="79" t="str">
        <f>IF($C2649="", "", IF(IFERROR(INDEX(Ingredients!H$11:H$310, MATCH($C2649, Ingredients!$B$11:$B$310, 0)), "")="", "", IFERROR(INDEX(Ingredients!H$11:H$310, MATCH($C2649, Ingredients!$B$11:$B$310, 0)), "")))</f>
        <v/>
      </c>
      <c r="AN2649" s="83" t="str">
        <f t="shared" si="620"/>
        <v/>
      </c>
      <c r="AP2649" s="114" t="str">
        <f t="shared" si="630"/>
        <v/>
      </c>
      <c r="AR2649" s="117" t="str">
        <f>IF($C2649="", "", IF(IFERROR(INDEX(Ingredients!$AI$11:$AI$310, MATCH($C2649, Ingredients!$B$11:$B$310, 0)), "")="", "", IFERROR(INDEX(Ingredients!$AI$11:$AI$310, MATCH($C2649, Ingredients!$B$11:$B$310, 0)), "")))</f>
        <v/>
      </c>
      <c r="AT2649" s="120" t="str">
        <f t="shared" si="631"/>
        <v/>
      </c>
      <c r="AV2649" s="90" t="str">
        <f t="shared" si="621"/>
        <v/>
      </c>
      <c r="AX2649" s="90" t="str">
        <f>IF($AV2649="", "", COUNTIF($AV$11:$AV$5010, "&lt;"&amp;$AV2649)+1+COUNTIF($AV$11:$AV2649, $AV2649)-1)</f>
        <v/>
      </c>
      <c r="AZ2649" s="111" t="str">
        <f>IF($B2649="", "", SUMIF('Shopping List'!$AV$11:$AV$25, $B2649, 'Shopping List'!$BN$11:$BN$25))</f>
        <v/>
      </c>
      <c r="BB2649" s="117" t="str">
        <f t="shared" si="632"/>
        <v/>
      </c>
    </row>
    <row r="2650" spans="1:54" x14ac:dyDescent="0.25">
      <c r="A2650" s="4"/>
      <c r="B2650" s="37"/>
      <c r="C2650" s="124"/>
      <c r="D2650" s="39"/>
      <c r="E2650" s="125"/>
      <c r="F2650" s="48"/>
      <c r="G2650" s="4"/>
      <c r="H2650" s="4"/>
      <c r="I2650" s="95" t="str">
        <f>IF($C2650="", "", IF(IFERROR(INDEX(Ingredients!$C$11:$C$310, MATCH($C2650, Ingredients!$B$11:$B$310, 0)), "")="", "", IFERROR(INDEX(Ingredients!$C$11:$C$310, MATCH($C2650, Ingredients!$B$11:$B$310, 0)), "")))</f>
        <v/>
      </c>
      <c r="J2650" s="73" t="str">
        <f>IF($B2650="", "", IF(IFERROR(INDEX(Meals!$C$11:$C$260, MATCH($B2650, Meals!$B$11:$B$260, 0)), "")="", "", IFERROR(INDEX(Meals!$C$11:$C$260, MATCH($B2650, Meals!$B$11:$B$260, 0)), "")))</f>
        <v/>
      </c>
      <c r="K2650" s="4"/>
      <c r="L2650" s="72" t="str">
        <f t="shared" si="622"/>
        <v/>
      </c>
      <c r="M2650" s="73" t="str">
        <f t="shared" si="623"/>
        <v/>
      </c>
      <c r="N2650" s="4"/>
      <c r="O2650" s="78" t="str">
        <f t="shared" si="624"/>
        <v/>
      </c>
      <c r="P2650" s="79" t="str">
        <f t="shared" si="625"/>
        <v/>
      </c>
      <c r="Q2650" s="4"/>
      <c r="R2650" s="90" t="str">
        <f t="shared" si="626"/>
        <v/>
      </c>
      <c r="S2650" s="4"/>
      <c r="Y2650" s="18" t="str">
        <f t="shared" si="627"/>
        <v/>
      </c>
      <c r="AA2650" s="18" t="str">
        <f t="shared" si="618"/>
        <v/>
      </c>
      <c r="AB2650" s="18" t="str">
        <f t="shared" si="619"/>
        <v/>
      </c>
      <c r="AC2650" s="18" t="str">
        <f t="shared" si="628"/>
        <v/>
      </c>
      <c r="AD2650" s="18" t="str">
        <f t="shared" si="628"/>
        <v/>
      </c>
      <c r="AE2650" s="18" t="str">
        <f t="shared" si="629"/>
        <v/>
      </c>
      <c r="AG2650" s="95" t="str">
        <f>IF($C2650="", "", IF(IFERROR(INDEX(Ingredients!C$11:C$310, MATCH($C2650, Ingredients!$B$11:$B$310, 0)), "")="", "", IFERROR(INDEX(Ingredients!C$11:C$310, MATCH($C2650, Ingredients!$B$11:$B$310, 0)), "")))</f>
        <v/>
      </c>
      <c r="AH2650" s="105" t="str">
        <f>IF($C2650="", "", IF(IFERROR(INDEX(Ingredients!D$11:D$310, MATCH($C2650, Ingredients!$B$11:$B$310, 0)), "")="", "", IFERROR(INDEX(Ingredients!D$11:D$310, MATCH($C2650, Ingredients!$B$11:$B$310, 0)), "")))</f>
        <v/>
      </c>
      <c r="AI2650" s="106" t="str">
        <f>IF($C2650="", "", IF(IFERROR(INDEX(Ingredients!E$11:E$310, MATCH($C2650, Ingredients!$B$11:$B$310, 0)), "")="", "", IFERROR(INDEX(Ingredients!E$11:E$310, MATCH($C2650, Ingredients!$B$11:$B$310, 0)), "")))</f>
        <v/>
      </c>
      <c r="AJ2650" s="108" t="str">
        <f>IF($C2650="", "", IF(IFERROR(INDEX(Ingredients!F$11:F$310, MATCH($C2650, Ingredients!$B$11:$B$310, 0)), "")="", "", IFERROR(INDEX(Ingredients!F$11:F$310, MATCH($C2650, Ingredients!$B$11:$B$310, 0)), "")))</f>
        <v/>
      </c>
      <c r="AK2650" s="106" t="str">
        <f>IF($C2650="", "", IF(IFERROR(INDEX(Ingredients!G$11:G$310, MATCH($C2650, Ingredients!$B$11:$B$310, 0)), "")="", "", IFERROR(INDEX(Ingredients!G$11:G$310, MATCH($C2650, Ingredients!$B$11:$B$310, 0)), "")))</f>
        <v/>
      </c>
      <c r="AL2650" s="79" t="str">
        <f>IF($C2650="", "", IF(IFERROR(INDEX(Ingredients!H$11:H$310, MATCH($C2650, Ingredients!$B$11:$B$310, 0)), "")="", "", IFERROR(INDEX(Ingredients!H$11:H$310, MATCH($C2650, Ingredients!$B$11:$B$310, 0)), "")))</f>
        <v/>
      </c>
      <c r="AN2650" s="83" t="str">
        <f t="shared" si="620"/>
        <v/>
      </c>
      <c r="AP2650" s="114" t="str">
        <f t="shared" si="630"/>
        <v/>
      </c>
      <c r="AR2650" s="117" t="str">
        <f>IF($C2650="", "", IF(IFERROR(INDEX(Ingredients!$AI$11:$AI$310, MATCH($C2650, Ingredients!$B$11:$B$310, 0)), "")="", "", IFERROR(INDEX(Ingredients!$AI$11:$AI$310, MATCH($C2650, Ingredients!$B$11:$B$310, 0)), "")))</f>
        <v/>
      </c>
      <c r="AT2650" s="120" t="str">
        <f t="shared" si="631"/>
        <v/>
      </c>
      <c r="AV2650" s="90" t="str">
        <f t="shared" si="621"/>
        <v/>
      </c>
      <c r="AX2650" s="90" t="str">
        <f>IF($AV2650="", "", COUNTIF($AV$11:$AV$5010, "&lt;"&amp;$AV2650)+1+COUNTIF($AV$11:$AV2650, $AV2650)-1)</f>
        <v/>
      </c>
      <c r="AZ2650" s="111" t="str">
        <f>IF($B2650="", "", SUMIF('Shopping List'!$AV$11:$AV$25, $B2650, 'Shopping List'!$BN$11:$BN$25))</f>
        <v/>
      </c>
      <c r="BB2650" s="117" t="str">
        <f t="shared" si="632"/>
        <v/>
      </c>
    </row>
    <row r="2651" spans="1:54" x14ac:dyDescent="0.25">
      <c r="A2651" s="4"/>
      <c r="B2651" s="37"/>
      <c r="C2651" s="124"/>
      <c r="D2651" s="39"/>
      <c r="E2651" s="125"/>
      <c r="F2651" s="48"/>
      <c r="G2651" s="4"/>
      <c r="H2651" s="4"/>
      <c r="I2651" s="95" t="str">
        <f>IF($C2651="", "", IF(IFERROR(INDEX(Ingredients!$C$11:$C$310, MATCH($C2651, Ingredients!$B$11:$B$310, 0)), "")="", "", IFERROR(INDEX(Ingredients!$C$11:$C$310, MATCH($C2651, Ingredients!$B$11:$B$310, 0)), "")))</f>
        <v/>
      </c>
      <c r="J2651" s="73" t="str">
        <f>IF($B2651="", "", IF(IFERROR(INDEX(Meals!$C$11:$C$260, MATCH($B2651, Meals!$B$11:$B$260, 0)), "")="", "", IFERROR(INDEX(Meals!$C$11:$C$260, MATCH($B2651, Meals!$B$11:$B$260, 0)), "")))</f>
        <v/>
      </c>
      <c r="K2651" s="4"/>
      <c r="L2651" s="72" t="str">
        <f t="shared" si="622"/>
        <v/>
      </c>
      <c r="M2651" s="73" t="str">
        <f t="shared" si="623"/>
        <v/>
      </c>
      <c r="N2651" s="4"/>
      <c r="O2651" s="78" t="str">
        <f t="shared" si="624"/>
        <v/>
      </c>
      <c r="P2651" s="79" t="str">
        <f t="shared" si="625"/>
        <v/>
      </c>
      <c r="Q2651" s="4"/>
      <c r="R2651" s="90" t="str">
        <f t="shared" si="626"/>
        <v/>
      </c>
      <c r="S2651" s="4"/>
      <c r="Y2651" s="18" t="str">
        <f t="shared" si="627"/>
        <v/>
      </c>
      <c r="AA2651" s="18" t="str">
        <f t="shared" si="618"/>
        <v/>
      </c>
      <c r="AB2651" s="18" t="str">
        <f t="shared" si="619"/>
        <v/>
      </c>
      <c r="AC2651" s="18" t="str">
        <f t="shared" si="628"/>
        <v/>
      </c>
      <c r="AD2651" s="18" t="str">
        <f t="shared" si="628"/>
        <v/>
      </c>
      <c r="AE2651" s="18" t="str">
        <f t="shared" si="629"/>
        <v/>
      </c>
      <c r="AG2651" s="95" t="str">
        <f>IF($C2651="", "", IF(IFERROR(INDEX(Ingredients!C$11:C$310, MATCH($C2651, Ingredients!$B$11:$B$310, 0)), "")="", "", IFERROR(INDEX(Ingredients!C$11:C$310, MATCH($C2651, Ingredients!$B$11:$B$310, 0)), "")))</f>
        <v/>
      </c>
      <c r="AH2651" s="105" t="str">
        <f>IF($C2651="", "", IF(IFERROR(INDEX(Ingredients!D$11:D$310, MATCH($C2651, Ingredients!$B$11:$B$310, 0)), "")="", "", IFERROR(INDEX(Ingredients!D$11:D$310, MATCH($C2651, Ingredients!$B$11:$B$310, 0)), "")))</f>
        <v/>
      </c>
      <c r="AI2651" s="106" t="str">
        <f>IF($C2651="", "", IF(IFERROR(INDEX(Ingredients!E$11:E$310, MATCH($C2651, Ingredients!$B$11:$B$310, 0)), "")="", "", IFERROR(INDEX(Ingredients!E$11:E$310, MATCH($C2651, Ingredients!$B$11:$B$310, 0)), "")))</f>
        <v/>
      </c>
      <c r="AJ2651" s="108" t="str">
        <f>IF($C2651="", "", IF(IFERROR(INDEX(Ingredients!F$11:F$310, MATCH($C2651, Ingredients!$B$11:$B$310, 0)), "")="", "", IFERROR(INDEX(Ingredients!F$11:F$310, MATCH($C2651, Ingredients!$B$11:$B$310, 0)), "")))</f>
        <v/>
      </c>
      <c r="AK2651" s="106" t="str">
        <f>IF($C2651="", "", IF(IFERROR(INDEX(Ingredients!G$11:G$310, MATCH($C2651, Ingredients!$B$11:$B$310, 0)), "")="", "", IFERROR(INDEX(Ingredients!G$11:G$310, MATCH($C2651, Ingredients!$B$11:$B$310, 0)), "")))</f>
        <v/>
      </c>
      <c r="AL2651" s="79" t="str">
        <f>IF($C2651="", "", IF(IFERROR(INDEX(Ingredients!H$11:H$310, MATCH($C2651, Ingredients!$B$11:$B$310, 0)), "")="", "", IFERROR(INDEX(Ingredients!H$11:H$310, MATCH($C2651, Ingredients!$B$11:$B$310, 0)), "")))</f>
        <v/>
      </c>
      <c r="AN2651" s="83" t="str">
        <f t="shared" si="620"/>
        <v/>
      </c>
      <c r="AP2651" s="114" t="str">
        <f t="shared" si="630"/>
        <v/>
      </c>
      <c r="AR2651" s="117" t="str">
        <f>IF($C2651="", "", IF(IFERROR(INDEX(Ingredients!$AI$11:$AI$310, MATCH($C2651, Ingredients!$B$11:$B$310, 0)), "")="", "", IFERROR(INDEX(Ingredients!$AI$11:$AI$310, MATCH($C2651, Ingredients!$B$11:$B$310, 0)), "")))</f>
        <v/>
      </c>
      <c r="AT2651" s="120" t="str">
        <f t="shared" si="631"/>
        <v/>
      </c>
      <c r="AV2651" s="90" t="str">
        <f t="shared" si="621"/>
        <v/>
      </c>
      <c r="AX2651" s="90" t="str">
        <f>IF($AV2651="", "", COUNTIF($AV$11:$AV$5010, "&lt;"&amp;$AV2651)+1+COUNTIF($AV$11:$AV2651, $AV2651)-1)</f>
        <v/>
      </c>
      <c r="AZ2651" s="111" t="str">
        <f>IF($B2651="", "", SUMIF('Shopping List'!$AV$11:$AV$25, $B2651, 'Shopping List'!$BN$11:$BN$25))</f>
        <v/>
      </c>
      <c r="BB2651" s="117" t="str">
        <f t="shared" si="632"/>
        <v/>
      </c>
    </row>
    <row r="2652" spans="1:54" x14ac:dyDescent="0.25">
      <c r="A2652" s="4"/>
      <c r="B2652" s="37"/>
      <c r="C2652" s="124"/>
      <c r="D2652" s="39"/>
      <c r="E2652" s="125"/>
      <c r="F2652" s="48"/>
      <c r="G2652" s="4"/>
      <c r="H2652" s="4"/>
      <c r="I2652" s="95" t="str">
        <f>IF($C2652="", "", IF(IFERROR(INDEX(Ingredients!$C$11:$C$310, MATCH($C2652, Ingredients!$B$11:$B$310, 0)), "")="", "", IFERROR(INDEX(Ingredients!$C$11:$C$310, MATCH($C2652, Ingredients!$B$11:$B$310, 0)), "")))</f>
        <v/>
      </c>
      <c r="J2652" s="73" t="str">
        <f>IF($B2652="", "", IF(IFERROR(INDEX(Meals!$C$11:$C$260, MATCH($B2652, Meals!$B$11:$B$260, 0)), "")="", "", IFERROR(INDEX(Meals!$C$11:$C$260, MATCH($B2652, Meals!$B$11:$B$260, 0)), "")))</f>
        <v/>
      </c>
      <c r="K2652" s="4"/>
      <c r="L2652" s="72" t="str">
        <f t="shared" si="622"/>
        <v/>
      </c>
      <c r="M2652" s="73" t="str">
        <f t="shared" si="623"/>
        <v/>
      </c>
      <c r="N2652" s="4"/>
      <c r="O2652" s="78" t="str">
        <f t="shared" si="624"/>
        <v/>
      </c>
      <c r="P2652" s="79" t="str">
        <f t="shared" si="625"/>
        <v/>
      </c>
      <c r="Q2652" s="4"/>
      <c r="R2652" s="90" t="str">
        <f t="shared" si="626"/>
        <v/>
      </c>
      <c r="S2652" s="4"/>
      <c r="Y2652" s="18" t="str">
        <f t="shared" si="627"/>
        <v/>
      </c>
      <c r="AA2652" s="18" t="str">
        <f t="shared" si="618"/>
        <v/>
      </c>
      <c r="AB2652" s="18" t="str">
        <f t="shared" si="619"/>
        <v/>
      </c>
      <c r="AC2652" s="18" t="str">
        <f t="shared" si="628"/>
        <v/>
      </c>
      <c r="AD2652" s="18" t="str">
        <f t="shared" si="628"/>
        <v/>
      </c>
      <c r="AE2652" s="18" t="str">
        <f t="shared" si="629"/>
        <v/>
      </c>
      <c r="AG2652" s="95" t="str">
        <f>IF($C2652="", "", IF(IFERROR(INDEX(Ingredients!C$11:C$310, MATCH($C2652, Ingredients!$B$11:$B$310, 0)), "")="", "", IFERROR(INDEX(Ingredients!C$11:C$310, MATCH($C2652, Ingredients!$B$11:$B$310, 0)), "")))</f>
        <v/>
      </c>
      <c r="AH2652" s="105" t="str">
        <f>IF($C2652="", "", IF(IFERROR(INDEX(Ingredients!D$11:D$310, MATCH($C2652, Ingredients!$B$11:$B$310, 0)), "")="", "", IFERROR(INDEX(Ingredients!D$11:D$310, MATCH($C2652, Ingredients!$B$11:$B$310, 0)), "")))</f>
        <v/>
      </c>
      <c r="AI2652" s="106" t="str">
        <f>IF($C2652="", "", IF(IFERROR(INDEX(Ingredients!E$11:E$310, MATCH($C2652, Ingredients!$B$11:$B$310, 0)), "")="", "", IFERROR(INDEX(Ingredients!E$11:E$310, MATCH($C2652, Ingredients!$B$11:$B$310, 0)), "")))</f>
        <v/>
      </c>
      <c r="AJ2652" s="108" t="str">
        <f>IF($C2652="", "", IF(IFERROR(INDEX(Ingredients!F$11:F$310, MATCH($C2652, Ingredients!$B$11:$B$310, 0)), "")="", "", IFERROR(INDEX(Ingredients!F$11:F$310, MATCH($C2652, Ingredients!$B$11:$B$310, 0)), "")))</f>
        <v/>
      </c>
      <c r="AK2652" s="106" t="str">
        <f>IF($C2652="", "", IF(IFERROR(INDEX(Ingredients!G$11:G$310, MATCH($C2652, Ingredients!$B$11:$B$310, 0)), "")="", "", IFERROR(INDEX(Ingredients!G$11:G$310, MATCH($C2652, Ingredients!$B$11:$B$310, 0)), "")))</f>
        <v/>
      </c>
      <c r="AL2652" s="79" t="str">
        <f>IF($C2652="", "", IF(IFERROR(INDEX(Ingredients!H$11:H$310, MATCH($C2652, Ingredients!$B$11:$B$310, 0)), "")="", "", IFERROR(INDEX(Ingredients!H$11:H$310, MATCH($C2652, Ingredients!$B$11:$B$310, 0)), "")))</f>
        <v/>
      </c>
      <c r="AN2652" s="83" t="str">
        <f t="shared" si="620"/>
        <v/>
      </c>
      <c r="AP2652" s="114" t="str">
        <f t="shared" si="630"/>
        <v/>
      </c>
      <c r="AR2652" s="117" t="str">
        <f>IF($C2652="", "", IF(IFERROR(INDEX(Ingredients!$AI$11:$AI$310, MATCH($C2652, Ingredients!$B$11:$B$310, 0)), "")="", "", IFERROR(INDEX(Ingredients!$AI$11:$AI$310, MATCH($C2652, Ingredients!$B$11:$B$310, 0)), "")))</f>
        <v/>
      </c>
      <c r="AT2652" s="120" t="str">
        <f t="shared" si="631"/>
        <v/>
      </c>
      <c r="AV2652" s="90" t="str">
        <f t="shared" si="621"/>
        <v/>
      </c>
      <c r="AX2652" s="90" t="str">
        <f>IF($AV2652="", "", COUNTIF($AV$11:$AV$5010, "&lt;"&amp;$AV2652)+1+COUNTIF($AV$11:$AV2652, $AV2652)-1)</f>
        <v/>
      </c>
      <c r="AZ2652" s="111" t="str">
        <f>IF($B2652="", "", SUMIF('Shopping List'!$AV$11:$AV$25, $B2652, 'Shopping List'!$BN$11:$BN$25))</f>
        <v/>
      </c>
      <c r="BB2652" s="117" t="str">
        <f t="shared" si="632"/>
        <v/>
      </c>
    </row>
    <row r="2653" spans="1:54" x14ac:dyDescent="0.25">
      <c r="A2653" s="4"/>
      <c r="B2653" s="37"/>
      <c r="C2653" s="124"/>
      <c r="D2653" s="39"/>
      <c r="E2653" s="125"/>
      <c r="F2653" s="48"/>
      <c r="G2653" s="4"/>
      <c r="H2653" s="4"/>
      <c r="I2653" s="95" t="str">
        <f>IF($C2653="", "", IF(IFERROR(INDEX(Ingredients!$C$11:$C$310, MATCH($C2653, Ingredients!$B$11:$B$310, 0)), "")="", "", IFERROR(INDEX(Ingredients!$C$11:$C$310, MATCH($C2653, Ingredients!$B$11:$B$310, 0)), "")))</f>
        <v/>
      </c>
      <c r="J2653" s="73" t="str">
        <f>IF($B2653="", "", IF(IFERROR(INDEX(Meals!$C$11:$C$260, MATCH($B2653, Meals!$B$11:$B$260, 0)), "")="", "", IFERROR(INDEX(Meals!$C$11:$C$260, MATCH($B2653, Meals!$B$11:$B$260, 0)), "")))</f>
        <v/>
      </c>
      <c r="K2653" s="4"/>
      <c r="L2653" s="72" t="str">
        <f t="shared" si="622"/>
        <v/>
      </c>
      <c r="M2653" s="73" t="str">
        <f t="shared" si="623"/>
        <v/>
      </c>
      <c r="N2653" s="4"/>
      <c r="O2653" s="78" t="str">
        <f t="shared" si="624"/>
        <v/>
      </c>
      <c r="P2653" s="79" t="str">
        <f t="shared" si="625"/>
        <v/>
      </c>
      <c r="Q2653" s="4"/>
      <c r="R2653" s="90" t="str">
        <f t="shared" si="626"/>
        <v/>
      </c>
      <c r="S2653" s="4"/>
      <c r="Y2653" s="18" t="str">
        <f t="shared" si="627"/>
        <v/>
      </c>
      <c r="AA2653" s="18" t="str">
        <f t="shared" si="618"/>
        <v/>
      </c>
      <c r="AB2653" s="18" t="str">
        <f t="shared" si="619"/>
        <v/>
      </c>
      <c r="AC2653" s="18" t="str">
        <f t="shared" si="628"/>
        <v/>
      </c>
      <c r="AD2653" s="18" t="str">
        <f t="shared" si="628"/>
        <v/>
      </c>
      <c r="AE2653" s="18" t="str">
        <f t="shared" si="629"/>
        <v/>
      </c>
      <c r="AG2653" s="95" t="str">
        <f>IF($C2653="", "", IF(IFERROR(INDEX(Ingredients!C$11:C$310, MATCH($C2653, Ingredients!$B$11:$B$310, 0)), "")="", "", IFERROR(INDEX(Ingredients!C$11:C$310, MATCH($C2653, Ingredients!$B$11:$B$310, 0)), "")))</f>
        <v/>
      </c>
      <c r="AH2653" s="105" t="str">
        <f>IF($C2653="", "", IF(IFERROR(INDEX(Ingredients!D$11:D$310, MATCH($C2653, Ingredients!$B$11:$B$310, 0)), "")="", "", IFERROR(INDEX(Ingredients!D$11:D$310, MATCH($C2653, Ingredients!$B$11:$B$310, 0)), "")))</f>
        <v/>
      </c>
      <c r="AI2653" s="106" t="str">
        <f>IF($C2653="", "", IF(IFERROR(INDEX(Ingredients!E$11:E$310, MATCH($C2653, Ingredients!$B$11:$B$310, 0)), "")="", "", IFERROR(INDEX(Ingredients!E$11:E$310, MATCH($C2653, Ingredients!$B$11:$B$310, 0)), "")))</f>
        <v/>
      </c>
      <c r="AJ2653" s="108" t="str">
        <f>IF($C2653="", "", IF(IFERROR(INDEX(Ingredients!F$11:F$310, MATCH($C2653, Ingredients!$B$11:$B$310, 0)), "")="", "", IFERROR(INDEX(Ingredients!F$11:F$310, MATCH($C2653, Ingredients!$B$11:$B$310, 0)), "")))</f>
        <v/>
      </c>
      <c r="AK2653" s="106" t="str">
        <f>IF($C2653="", "", IF(IFERROR(INDEX(Ingredients!G$11:G$310, MATCH($C2653, Ingredients!$B$11:$B$310, 0)), "")="", "", IFERROR(INDEX(Ingredients!G$11:G$310, MATCH($C2653, Ingredients!$B$11:$B$310, 0)), "")))</f>
        <v/>
      </c>
      <c r="AL2653" s="79" t="str">
        <f>IF($C2653="", "", IF(IFERROR(INDEX(Ingredients!H$11:H$310, MATCH($C2653, Ingredients!$B$11:$B$310, 0)), "")="", "", IFERROR(INDEX(Ingredients!H$11:H$310, MATCH($C2653, Ingredients!$B$11:$B$310, 0)), "")))</f>
        <v/>
      </c>
      <c r="AN2653" s="83" t="str">
        <f t="shared" si="620"/>
        <v/>
      </c>
      <c r="AP2653" s="114" t="str">
        <f t="shared" si="630"/>
        <v/>
      </c>
      <c r="AR2653" s="117" t="str">
        <f>IF($C2653="", "", IF(IFERROR(INDEX(Ingredients!$AI$11:$AI$310, MATCH($C2653, Ingredients!$B$11:$B$310, 0)), "")="", "", IFERROR(INDEX(Ingredients!$AI$11:$AI$310, MATCH($C2653, Ingredients!$B$11:$B$310, 0)), "")))</f>
        <v/>
      </c>
      <c r="AT2653" s="120" t="str">
        <f t="shared" si="631"/>
        <v/>
      </c>
      <c r="AV2653" s="90" t="str">
        <f t="shared" si="621"/>
        <v/>
      </c>
      <c r="AX2653" s="90" t="str">
        <f>IF($AV2653="", "", COUNTIF($AV$11:$AV$5010, "&lt;"&amp;$AV2653)+1+COUNTIF($AV$11:$AV2653, $AV2653)-1)</f>
        <v/>
      </c>
      <c r="AZ2653" s="111" t="str">
        <f>IF($B2653="", "", SUMIF('Shopping List'!$AV$11:$AV$25, $B2653, 'Shopping List'!$BN$11:$BN$25))</f>
        <v/>
      </c>
      <c r="BB2653" s="117" t="str">
        <f t="shared" si="632"/>
        <v/>
      </c>
    </row>
    <row r="2654" spans="1:54" x14ac:dyDescent="0.25">
      <c r="A2654" s="4"/>
      <c r="B2654" s="37"/>
      <c r="C2654" s="124"/>
      <c r="D2654" s="39"/>
      <c r="E2654" s="125"/>
      <c r="F2654" s="48"/>
      <c r="G2654" s="4"/>
      <c r="H2654" s="4"/>
      <c r="I2654" s="95" t="str">
        <f>IF($C2654="", "", IF(IFERROR(INDEX(Ingredients!$C$11:$C$310, MATCH($C2654, Ingredients!$B$11:$B$310, 0)), "")="", "", IFERROR(INDEX(Ingredients!$C$11:$C$310, MATCH($C2654, Ingredients!$B$11:$B$310, 0)), "")))</f>
        <v/>
      </c>
      <c r="J2654" s="73" t="str">
        <f>IF($B2654="", "", IF(IFERROR(INDEX(Meals!$C$11:$C$260, MATCH($B2654, Meals!$B$11:$B$260, 0)), "")="", "", IFERROR(INDEX(Meals!$C$11:$C$260, MATCH($B2654, Meals!$B$11:$B$260, 0)), "")))</f>
        <v/>
      </c>
      <c r="K2654" s="4"/>
      <c r="L2654" s="72" t="str">
        <f t="shared" si="622"/>
        <v/>
      </c>
      <c r="M2654" s="73" t="str">
        <f t="shared" si="623"/>
        <v/>
      </c>
      <c r="N2654" s="4"/>
      <c r="O2654" s="78" t="str">
        <f t="shared" si="624"/>
        <v/>
      </c>
      <c r="P2654" s="79" t="str">
        <f t="shared" si="625"/>
        <v/>
      </c>
      <c r="Q2654" s="4"/>
      <c r="R2654" s="90" t="str">
        <f t="shared" si="626"/>
        <v/>
      </c>
      <c r="S2654" s="4"/>
      <c r="Y2654" s="18" t="str">
        <f t="shared" si="627"/>
        <v/>
      </c>
      <c r="AA2654" s="18" t="str">
        <f t="shared" si="618"/>
        <v/>
      </c>
      <c r="AB2654" s="18" t="str">
        <f t="shared" si="619"/>
        <v/>
      </c>
      <c r="AC2654" s="18" t="str">
        <f t="shared" si="628"/>
        <v/>
      </c>
      <c r="AD2654" s="18" t="str">
        <f t="shared" si="628"/>
        <v/>
      </c>
      <c r="AE2654" s="18" t="str">
        <f t="shared" si="629"/>
        <v/>
      </c>
      <c r="AG2654" s="95" t="str">
        <f>IF($C2654="", "", IF(IFERROR(INDEX(Ingredients!C$11:C$310, MATCH($C2654, Ingredients!$B$11:$B$310, 0)), "")="", "", IFERROR(INDEX(Ingredients!C$11:C$310, MATCH($C2654, Ingredients!$B$11:$B$310, 0)), "")))</f>
        <v/>
      </c>
      <c r="AH2654" s="105" t="str">
        <f>IF($C2654="", "", IF(IFERROR(INDEX(Ingredients!D$11:D$310, MATCH($C2654, Ingredients!$B$11:$B$310, 0)), "")="", "", IFERROR(INDEX(Ingredients!D$11:D$310, MATCH($C2654, Ingredients!$B$11:$B$310, 0)), "")))</f>
        <v/>
      </c>
      <c r="AI2654" s="106" t="str">
        <f>IF($C2654="", "", IF(IFERROR(INDEX(Ingredients!E$11:E$310, MATCH($C2654, Ingredients!$B$11:$B$310, 0)), "")="", "", IFERROR(INDEX(Ingredients!E$11:E$310, MATCH($C2654, Ingredients!$B$11:$B$310, 0)), "")))</f>
        <v/>
      </c>
      <c r="AJ2654" s="108" t="str">
        <f>IF($C2654="", "", IF(IFERROR(INDEX(Ingredients!F$11:F$310, MATCH($C2654, Ingredients!$B$11:$B$310, 0)), "")="", "", IFERROR(INDEX(Ingredients!F$11:F$310, MATCH($C2654, Ingredients!$B$11:$B$310, 0)), "")))</f>
        <v/>
      </c>
      <c r="AK2654" s="106" t="str">
        <f>IF($C2654="", "", IF(IFERROR(INDEX(Ingredients!G$11:G$310, MATCH($C2654, Ingredients!$B$11:$B$310, 0)), "")="", "", IFERROR(INDEX(Ingredients!G$11:G$310, MATCH($C2654, Ingredients!$B$11:$B$310, 0)), "")))</f>
        <v/>
      </c>
      <c r="AL2654" s="79" t="str">
        <f>IF($C2654="", "", IF(IFERROR(INDEX(Ingredients!H$11:H$310, MATCH($C2654, Ingredients!$B$11:$B$310, 0)), "")="", "", IFERROR(INDEX(Ingredients!H$11:H$310, MATCH($C2654, Ingredients!$B$11:$B$310, 0)), "")))</f>
        <v/>
      </c>
      <c r="AN2654" s="83" t="str">
        <f t="shared" si="620"/>
        <v/>
      </c>
      <c r="AP2654" s="114" t="str">
        <f t="shared" si="630"/>
        <v/>
      </c>
      <c r="AR2654" s="117" t="str">
        <f>IF($C2654="", "", IF(IFERROR(INDEX(Ingredients!$AI$11:$AI$310, MATCH($C2654, Ingredients!$B$11:$B$310, 0)), "")="", "", IFERROR(INDEX(Ingredients!$AI$11:$AI$310, MATCH($C2654, Ingredients!$B$11:$B$310, 0)), "")))</f>
        <v/>
      </c>
      <c r="AT2654" s="120" t="str">
        <f t="shared" si="631"/>
        <v/>
      </c>
      <c r="AV2654" s="90" t="str">
        <f t="shared" si="621"/>
        <v/>
      </c>
      <c r="AX2654" s="90" t="str">
        <f>IF($AV2654="", "", COUNTIF($AV$11:$AV$5010, "&lt;"&amp;$AV2654)+1+COUNTIF($AV$11:$AV2654, $AV2654)-1)</f>
        <v/>
      </c>
      <c r="AZ2654" s="111" t="str">
        <f>IF($B2654="", "", SUMIF('Shopping List'!$AV$11:$AV$25, $B2654, 'Shopping List'!$BN$11:$BN$25))</f>
        <v/>
      </c>
      <c r="BB2654" s="117" t="str">
        <f t="shared" si="632"/>
        <v/>
      </c>
    </row>
    <row r="2655" spans="1:54" x14ac:dyDescent="0.25">
      <c r="A2655" s="4"/>
      <c r="B2655" s="37"/>
      <c r="C2655" s="124"/>
      <c r="D2655" s="39"/>
      <c r="E2655" s="125"/>
      <c r="F2655" s="48"/>
      <c r="G2655" s="4"/>
      <c r="H2655" s="4"/>
      <c r="I2655" s="95" t="str">
        <f>IF($C2655="", "", IF(IFERROR(INDEX(Ingredients!$C$11:$C$310, MATCH($C2655, Ingredients!$B$11:$B$310, 0)), "")="", "", IFERROR(INDEX(Ingredients!$C$11:$C$310, MATCH($C2655, Ingredients!$B$11:$B$310, 0)), "")))</f>
        <v/>
      </c>
      <c r="J2655" s="73" t="str">
        <f>IF($B2655="", "", IF(IFERROR(INDEX(Meals!$C$11:$C$260, MATCH($B2655, Meals!$B$11:$B$260, 0)), "")="", "", IFERROR(INDEX(Meals!$C$11:$C$260, MATCH($B2655, Meals!$B$11:$B$260, 0)), "")))</f>
        <v/>
      </c>
      <c r="K2655" s="4"/>
      <c r="L2655" s="72" t="str">
        <f t="shared" si="622"/>
        <v/>
      </c>
      <c r="M2655" s="73" t="str">
        <f t="shared" si="623"/>
        <v/>
      </c>
      <c r="N2655" s="4"/>
      <c r="O2655" s="78" t="str">
        <f t="shared" si="624"/>
        <v/>
      </c>
      <c r="P2655" s="79" t="str">
        <f t="shared" si="625"/>
        <v/>
      </c>
      <c r="Q2655" s="4"/>
      <c r="R2655" s="90" t="str">
        <f t="shared" si="626"/>
        <v/>
      </c>
      <c r="S2655" s="4"/>
      <c r="Y2655" s="18" t="str">
        <f t="shared" si="627"/>
        <v/>
      </c>
      <c r="AA2655" s="18" t="str">
        <f t="shared" si="618"/>
        <v/>
      </c>
      <c r="AB2655" s="18" t="str">
        <f t="shared" si="619"/>
        <v/>
      </c>
      <c r="AC2655" s="18" t="str">
        <f t="shared" si="628"/>
        <v/>
      </c>
      <c r="AD2655" s="18" t="str">
        <f t="shared" si="628"/>
        <v/>
      </c>
      <c r="AE2655" s="18" t="str">
        <f t="shared" si="629"/>
        <v/>
      </c>
      <c r="AG2655" s="95" t="str">
        <f>IF($C2655="", "", IF(IFERROR(INDEX(Ingredients!C$11:C$310, MATCH($C2655, Ingredients!$B$11:$B$310, 0)), "")="", "", IFERROR(INDEX(Ingredients!C$11:C$310, MATCH($C2655, Ingredients!$B$11:$B$310, 0)), "")))</f>
        <v/>
      </c>
      <c r="AH2655" s="105" t="str">
        <f>IF($C2655="", "", IF(IFERROR(INDEX(Ingredients!D$11:D$310, MATCH($C2655, Ingredients!$B$11:$B$310, 0)), "")="", "", IFERROR(INDEX(Ingredients!D$11:D$310, MATCH($C2655, Ingredients!$B$11:$B$310, 0)), "")))</f>
        <v/>
      </c>
      <c r="AI2655" s="106" t="str">
        <f>IF($C2655="", "", IF(IFERROR(INDEX(Ingredients!E$11:E$310, MATCH($C2655, Ingredients!$B$11:$B$310, 0)), "")="", "", IFERROR(INDEX(Ingredients!E$11:E$310, MATCH($C2655, Ingredients!$B$11:$B$310, 0)), "")))</f>
        <v/>
      </c>
      <c r="AJ2655" s="108" t="str">
        <f>IF($C2655="", "", IF(IFERROR(INDEX(Ingredients!F$11:F$310, MATCH($C2655, Ingredients!$B$11:$B$310, 0)), "")="", "", IFERROR(INDEX(Ingredients!F$11:F$310, MATCH($C2655, Ingredients!$B$11:$B$310, 0)), "")))</f>
        <v/>
      </c>
      <c r="AK2655" s="106" t="str">
        <f>IF($C2655="", "", IF(IFERROR(INDEX(Ingredients!G$11:G$310, MATCH($C2655, Ingredients!$B$11:$B$310, 0)), "")="", "", IFERROR(INDEX(Ingredients!G$11:G$310, MATCH($C2655, Ingredients!$B$11:$B$310, 0)), "")))</f>
        <v/>
      </c>
      <c r="AL2655" s="79" t="str">
        <f>IF($C2655="", "", IF(IFERROR(INDEX(Ingredients!H$11:H$310, MATCH($C2655, Ingredients!$B$11:$B$310, 0)), "")="", "", IFERROR(INDEX(Ingredients!H$11:H$310, MATCH($C2655, Ingredients!$B$11:$B$310, 0)), "")))</f>
        <v/>
      </c>
      <c r="AN2655" s="83" t="str">
        <f t="shared" si="620"/>
        <v/>
      </c>
      <c r="AP2655" s="114" t="str">
        <f t="shared" si="630"/>
        <v/>
      </c>
      <c r="AR2655" s="117" t="str">
        <f>IF($C2655="", "", IF(IFERROR(INDEX(Ingredients!$AI$11:$AI$310, MATCH($C2655, Ingredients!$B$11:$B$310, 0)), "")="", "", IFERROR(INDEX(Ingredients!$AI$11:$AI$310, MATCH($C2655, Ingredients!$B$11:$B$310, 0)), "")))</f>
        <v/>
      </c>
      <c r="AT2655" s="120" t="str">
        <f t="shared" si="631"/>
        <v/>
      </c>
      <c r="AV2655" s="90" t="str">
        <f t="shared" si="621"/>
        <v/>
      </c>
      <c r="AX2655" s="90" t="str">
        <f>IF($AV2655="", "", COUNTIF($AV$11:$AV$5010, "&lt;"&amp;$AV2655)+1+COUNTIF($AV$11:$AV2655, $AV2655)-1)</f>
        <v/>
      </c>
      <c r="AZ2655" s="111" t="str">
        <f>IF($B2655="", "", SUMIF('Shopping List'!$AV$11:$AV$25, $B2655, 'Shopping List'!$BN$11:$BN$25))</f>
        <v/>
      </c>
      <c r="BB2655" s="117" t="str">
        <f t="shared" si="632"/>
        <v/>
      </c>
    </row>
    <row r="2656" spans="1:54" x14ac:dyDescent="0.25">
      <c r="A2656" s="4"/>
      <c r="B2656" s="37"/>
      <c r="C2656" s="124"/>
      <c r="D2656" s="39"/>
      <c r="E2656" s="125"/>
      <c r="F2656" s="48"/>
      <c r="G2656" s="4"/>
      <c r="H2656" s="4"/>
      <c r="I2656" s="95" t="str">
        <f>IF($C2656="", "", IF(IFERROR(INDEX(Ingredients!$C$11:$C$310, MATCH($C2656, Ingredients!$B$11:$B$310, 0)), "")="", "", IFERROR(INDEX(Ingredients!$C$11:$C$310, MATCH($C2656, Ingredients!$B$11:$B$310, 0)), "")))</f>
        <v/>
      </c>
      <c r="J2656" s="73" t="str">
        <f>IF($B2656="", "", IF(IFERROR(INDEX(Meals!$C$11:$C$260, MATCH($B2656, Meals!$B$11:$B$260, 0)), "")="", "", IFERROR(INDEX(Meals!$C$11:$C$260, MATCH($B2656, Meals!$B$11:$B$260, 0)), "")))</f>
        <v/>
      </c>
      <c r="K2656" s="4"/>
      <c r="L2656" s="72" t="str">
        <f t="shared" si="622"/>
        <v/>
      </c>
      <c r="M2656" s="73" t="str">
        <f t="shared" si="623"/>
        <v/>
      </c>
      <c r="N2656" s="4"/>
      <c r="O2656" s="78" t="str">
        <f t="shared" si="624"/>
        <v/>
      </c>
      <c r="P2656" s="79" t="str">
        <f t="shared" si="625"/>
        <v/>
      </c>
      <c r="Q2656" s="4"/>
      <c r="R2656" s="90" t="str">
        <f t="shared" si="626"/>
        <v/>
      </c>
      <c r="S2656" s="4"/>
      <c r="Y2656" s="18" t="str">
        <f t="shared" si="627"/>
        <v/>
      </c>
      <c r="AA2656" s="18" t="str">
        <f t="shared" si="618"/>
        <v/>
      </c>
      <c r="AB2656" s="18" t="str">
        <f t="shared" si="619"/>
        <v/>
      </c>
      <c r="AC2656" s="18" t="str">
        <f t="shared" si="628"/>
        <v/>
      </c>
      <c r="AD2656" s="18" t="str">
        <f t="shared" si="628"/>
        <v/>
      </c>
      <c r="AE2656" s="18" t="str">
        <f t="shared" si="629"/>
        <v/>
      </c>
      <c r="AG2656" s="95" t="str">
        <f>IF($C2656="", "", IF(IFERROR(INDEX(Ingredients!C$11:C$310, MATCH($C2656, Ingredients!$B$11:$B$310, 0)), "")="", "", IFERROR(INDEX(Ingredients!C$11:C$310, MATCH($C2656, Ingredients!$B$11:$B$310, 0)), "")))</f>
        <v/>
      </c>
      <c r="AH2656" s="105" t="str">
        <f>IF($C2656="", "", IF(IFERROR(INDEX(Ingredients!D$11:D$310, MATCH($C2656, Ingredients!$B$11:$B$310, 0)), "")="", "", IFERROR(INDEX(Ingredients!D$11:D$310, MATCH($C2656, Ingredients!$B$11:$B$310, 0)), "")))</f>
        <v/>
      </c>
      <c r="AI2656" s="106" t="str">
        <f>IF($C2656="", "", IF(IFERROR(INDEX(Ingredients!E$11:E$310, MATCH($C2656, Ingredients!$B$11:$B$310, 0)), "")="", "", IFERROR(INDEX(Ingredients!E$11:E$310, MATCH($C2656, Ingredients!$B$11:$B$310, 0)), "")))</f>
        <v/>
      </c>
      <c r="AJ2656" s="108" t="str">
        <f>IF($C2656="", "", IF(IFERROR(INDEX(Ingredients!F$11:F$310, MATCH($C2656, Ingredients!$B$11:$B$310, 0)), "")="", "", IFERROR(INDEX(Ingredients!F$11:F$310, MATCH($C2656, Ingredients!$B$11:$B$310, 0)), "")))</f>
        <v/>
      </c>
      <c r="AK2656" s="106" t="str">
        <f>IF($C2656="", "", IF(IFERROR(INDEX(Ingredients!G$11:G$310, MATCH($C2656, Ingredients!$B$11:$B$310, 0)), "")="", "", IFERROR(INDEX(Ingredients!G$11:G$310, MATCH($C2656, Ingredients!$B$11:$B$310, 0)), "")))</f>
        <v/>
      </c>
      <c r="AL2656" s="79" t="str">
        <f>IF($C2656="", "", IF(IFERROR(INDEX(Ingredients!H$11:H$310, MATCH($C2656, Ingredients!$B$11:$B$310, 0)), "")="", "", IFERROR(INDEX(Ingredients!H$11:H$310, MATCH($C2656, Ingredients!$B$11:$B$310, 0)), "")))</f>
        <v/>
      </c>
      <c r="AN2656" s="83" t="str">
        <f t="shared" si="620"/>
        <v/>
      </c>
      <c r="AP2656" s="114" t="str">
        <f t="shared" si="630"/>
        <v/>
      </c>
      <c r="AR2656" s="117" t="str">
        <f>IF($C2656="", "", IF(IFERROR(INDEX(Ingredients!$AI$11:$AI$310, MATCH($C2656, Ingredients!$B$11:$B$310, 0)), "")="", "", IFERROR(INDEX(Ingredients!$AI$11:$AI$310, MATCH($C2656, Ingredients!$B$11:$B$310, 0)), "")))</f>
        <v/>
      </c>
      <c r="AT2656" s="120" t="str">
        <f t="shared" si="631"/>
        <v/>
      </c>
      <c r="AV2656" s="90" t="str">
        <f t="shared" si="621"/>
        <v/>
      </c>
      <c r="AX2656" s="90" t="str">
        <f>IF($AV2656="", "", COUNTIF($AV$11:$AV$5010, "&lt;"&amp;$AV2656)+1+COUNTIF($AV$11:$AV2656, $AV2656)-1)</f>
        <v/>
      </c>
      <c r="AZ2656" s="111" t="str">
        <f>IF($B2656="", "", SUMIF('Shopping List'!$AV$11:$AV$25, $B2656, 'Shopping List'!$BN$11:$BN$25))</f>
        <v/>
      </c>
      <c r="BB2656" s="117" t="str">
        <f t="shared" si="632"/>
        <v/>
      </c>
    </row>
    <row r="2657" spans="1:54" x14ac:dyDescent="0.25">
      <c r="A2657" s="4"/>
      <c r="B2657" s="37"/>
      <c r="C2657" s="124"/>
      <c r="D2657" s="39"/>
      <c r="E2657" s="125"/>
      <c r="F2657" s="48"/>
      <c r="G2657" s="4"/>
      <c r="H2657" s="4"/>
      <c r="I2657" s="95" t="str">
        <f>IF($C2657="", "", IF(IFERROR(INDEX(Ingredients!$C$11:$C$310, MATCH($C2657, Ingredients!$B$11:$B$310, 0)), "")="", "", IFERROR(INDEX(Ingredients!$C$11:$C$310, MATCH($C2657, Ingredients!$B$11:$B$310, 0)), "")))</f>
        <v/>
      </c>
      <c r="J2657" s="73" t="str">
        <f>IF($B2657="", "", IF(IFERROR(INDEX(Meals!$C$11:$C$260, MATCH($B2657, Meals!$B$11:$B$260, 0)), "")="", "", IFERROR(INDEX(Meals!$C$11:$C$260, MATCH($B2657, Meals!$B$11:$B$260, 0)), "")))</f>
        <v/>
      </c>
      <c r="K2657" s="4"/>
      <c r="L2657" s="72" t="str">
        <f t="shared" si="622"/>
        <v/>
      </c>
      <c r="M2657" s="73" t="str">
        <f t="shared" si="623"/>
        <v/>
      </c>
      <c r="N2657" s="4"/>
      <c r="O2657" s="78" t="str">
        <f t="shared" si="624"/>
        <v/>
      </c>
      <c r="P2657" s="79" t="str">
        <f t="shared" si="625"/>
        <v/>
      </c>
      <c r="Q2657" s="4"/>
      <c r="R2657" s="90" t="str">
        <f t="shared" si="626"/>
        <v/>
      </c>
      <c r="S2657" s="4"/>
      <c r="Y2657" s="18" t="str">
        <f t="shared" si="627"/>
        <v/>
      </c>
      <c r="AA2657" s="18" t="str">
        <f t="shared" si="618"/>
        <v/>
      </c>
      <c r="AB2657" s="18" t="str">
        <f t="shared" si="619"/>
        <v/>
      </c>
      <c r="AC2657" s="18" t="str">
        <f t="shared" si="628"/>
        <v/>
      </c>
      <c r="AD2657" s="18" t="str">
        <f t="shared" si="628"/>
        <v/>
      </c>
      <c r="AE2657" s="18" t="str">
        <f t="shared" si="629"/>
        <v/>
      </c>
      <c r="AG2657" s="95" t="str">
        <f>IF($C2657="", "", IF(IFERROR(INDEX(Ingredients!C$11:C$310, MATCH($C2657, Ingredients!$B$11:$B$310, 0)), "")="", "", IFERROR(INDEX(Ingredients!C$11:C$310, MATCH($C2657, Ingredients!$B$11:$B$310, 0)), "")))</f>
        <v/>
      </c>
      <c r="AH2657" s="105" t="str">
        <f>IF($C2657="", "", IF(IFERROR(INDEX(Ingredients!D$11:D$310, MATCH($C2657, Ingredients!$B$11:$B$310, 0)), "")="", "", IFERROR(INDEX(Ingredients!D$11:D$310, MATCH($C2657, Ingredients!$B$11:$B$310, 0)), "")))</f>
        <v/>
      </c>
      <c r="AI2657" s="106" t="str">
        <f>IF($C2657="", "", IF(IFERROR(INDEX(Ingredients!E$11:E$310, MATCH($C2657, Ingredients!$B$11:$B$310, 0)), "")="", "", IFERROR(INDEX(Ingredients!E$11:E$310, MATCH($C2657, Ingredients!$B$11:$B$310, 0)), "")))</f>
        <v/>
      </c>
      <c r="AJ2657" s="108" t="str">
        <f>IF($C2657="", "", IF(IFERROR(INDEX(Ingredients!F$11:F$310, MATCH($C2657, Ingredients!$B$11:$B$310, 0)), "")="", "", IFERROR(INDEX(Ingredients!F$11:F$310, MATCH($C2657, Ingredients!$B$11:$B$310, 0)), "")))</f>
        <v/>
      </c>
      <c r="AK2657" s="106" t="str">
        <f>IF($C2657="", "", IF(IFERROR(INDEX(Ingredients!G$11:G$310, MATCH($C2657, Ingredients!$B$11:$B$310, 0)), "")="", "", IFERROR(INDEX(Ingredients!G$11:G$310, MATCH($C2657, Ingredients!$B$11:$B$310, 0)), "")))</f>
        <v/>
      </c>
      <c r="AL2657" s="79" t="str">
        <f>IF($C2657="", "", IF(IFERROR(INDEX(Ingredients!H$11:H$310, MATCH($C2657, Ingredients!$B$11:$B$310, 0)), "")="", "", IFERROR(INDEX(Ingredients!H$11:H$310, MATCH($C2657, Ingredients!$B$11:$B$310, 0)), "")))</f>
        <v/>
      </c>
      <c r="AN2657" s="83" t="str">
        <f t="shared" si="620"/>
        <v/>
      </c>
      <c r="AP2657" s="114" t="str">
        <f t="shared" si="630"/>
        <v/>
      </c>
      <c r="AR2657" s="117" t="str">
        <f>IF($C2657="", "", IF(IFERROR(INDEX(Ingredients!$AI$11:$AI$310, MATCH($C2657, Ingredients!$B$11:$B$310, 0)), "")="", "", IFERROR(INDEX(Ingredients!$AI$11:$AI$310, MATCH($C2657, Ingredients!$B$11:$B$310, 0)), "")))</f>
        <v/>
      </c>
      <c r="AT2657" s="120" t="str">
        <f t="shared" si="631"/>
        <v/>
      </c>
      <c r="AV2657" s="90" t="str">
        <f t="shared" si="621"/>
        <v/>
      </c>
      <c r="AX2657" s="90" t="str">
        <f>IF($AV2657="", "", COUNTIF($AV$11:$AV$5010, "&lt;"&amp;$AV2657)+1+COUNTIF($AV$11:$AV2657, $AV2657)-1)</f>
        <v/>
      </c>
      <c r="AZ2657" s="111" t="str">
        <f>IF($B2657="", "", SUMIF('Shopping List'!$AV$11:$AV$25, $B2657, 'Shopping List'!$BN$11:$BN$25))</f>
        <v/>
      </c>
      <c r="BB2657" s="117" t="str">
        <f t="shared" si="632"/>
        <v/>
      </c>
    </row>
    <row r="2658" spans="1:54" x14ac:dyDescent="0.25">
      <c r="A2658" s="4"/>
      <c r="B2658" s="37"/>
      <c r="C2658" s="124"/>
      <c r="D2658" s="39"/>
      <c r="E2658" s="125"/>
      <c r="F2658" s="48"/>
      <c r="G2658" s="4"/>
      <c r="H2658" s="4"/>
      <c r="I2658" s="95" t="str">
        <f>IF($C2658="", "", IF(IFERROR(INDEX(Ingredients!$C$11:$C$310, MATCH($C2658, Ingredients!$B$11:$B$310, 0)), "")="", "", IFERROR(INDEX(Ingredients!$C$11:$C$310, MATCH($C2658, Ingredients!$B$11:$B$310, 0)), "")))</f>
        <v/>
      </c>
      <c r="J2658" s="73" t="str">
        <f>IF($B2658="", "", IF(IFERROR(INDEX(Meals!$C$11:$C$260, MATCH($B2658, Meals!$B$11:$B$260, 0)), "")="", "", IFERROR(INDEX(Meals!$C$11:$C$260, MATCH($B2658, Meals!$B$11:$B$260, 0)), "")))</f>
        <v/>
      </c>
      <c r="K2658" s="4"/>
      <c r="L2658" s="72" t="str">
        <f t="shared" si="622"/>
        <v/>
      </c>
      <c r="M2658" s="73" t="str">
        <f t="shared" si="623"/>
        <v/>
      </c>
      <c r="N2658" s="4"/>
      <c r="O2658" s="78" t="str">
        <f t="shared" si="624"/>
        <v/>
      </c>
      <c r="P2658" s="79" t="str">
        <f t="shared" si="625"/>
        <v/>
      </c>
      <c r="Q2658" s="4"/>
      <c r="R2658" s="90" t="str">
        <f t="shared" si="626"/>
        <v/>
      </c>
      <c r="S2658" s="4"/>
      <c r="Y2658" s="18" t="str">
        <f t="shared" si="627"/>
        <v/>
      </c>
      <c r="AA2658" s="18" t="str">
        <f t="shared" si="618"/>
        <v/>
      </c>
      <c r="AB2658" s="18" t="str">
        <f t="shared" si="619"/>
        <v/>
      </c>
      <c r="AC2658" s="18" t="str">
        <f t="shared" si="628"/>
        <v/>
      </c>
      <c r="AD2658" s="18" t="str">
        <f t="shared" si="628"/>
        <v/>
      </c>
      <c r="AE2658" s="18" t="str">
        <f t="shared" si="629"/>
        <v/>
      </c>
      <c r="AG2658" s="95" t="str">
        <f>IF($C2658="", "", IF(IFERROR(INDEX(Ingredients!C$11:C$310, MATCH($C2658, Ingredients!$B$11:$B$310, 0)), "")="", "", IFERROR(INDEX(Ingredients!C$11:C$310, MATCH($C2658, Ingredients!$B$11:$B$310, 0)), "")))</f>
        <v/>
      </c>
      <c r="AH2658" s="105" t="str">
        <f>IF($C2658="", "", IF(IFERROR(INDEX(Ingredients!D$11:D$310, MATCH($C2658, Ingredients!$B$11:$B$310, 0)), "")="", "", IFERROR(INDEX(Ingredients!D$11:D$310, MATCH($C2658, Ingredients!$B$11:$B$310, 0)), "")))</f>
        <v/>
      </c>
      <c r="AI2658" s="106" t="str">
        <f>IF($C2658="", "", IF(IFERROR(INDEX(Ingredients!E$11:E$310, MATCH($C2658, Ingredients!$B$11:$B$310, 0)), "")="", "", IFERROR(INDEX(Ingredients!E$11:E$310, MATCH($C2658, Ingredients!$B$11:$B$310, 0)), "")))</f>
        <v/>
      </c>
      <c r="AJ2658" s="108" t="str">
        <f>IF($C2658="", "", IF(IFERROR(INDEX(Ingredients!F$11:F$310, MATCH($C2658, Ingredients!$B$11:$B$310, 0)), "")="", "", IFERROR(INDEX(Ingredients!F$11:F$310, MATCH($C2658, Ingredients!$B$11:$B$310, 0)), "")))</f>
        <v/>
      </c>
      <c r="AK2658" s="106" t="str">
        <f>IF($C2658="", "", IF(IFERROR(INDEX(Ingredients!G$11:G$310, MATCH($C2658, Ingredients!$B$11:$B$310, 0)), "")="", "", IFERROR(INDEX(Ingredients!G$11:G$310, MATCH($C2658, Ingredients!$B$11:$B$310, 0)), "")))</f>
        <v/>
      </c>
      <c r="AL2658" s="79" t="str">
        <f>IF($C2658="", "", IF(IFERROR(INDEX(Ingredients!H$11:H$310, MATCH($C2658, Ingredients!$B$11:$B$310, 0)), "")="", "", IFERROR(INDEX(Ingredients!H$11:H$310, MATCH($C2658, Ingredients!$B$11:$B$310, 0)), "")))</f>
        <v/>
      </c>
      <c r="AN2658" s="83" t="str">
        <f t="shared" si="620"/>
        <v/>
      </c>
      <c r="AP2658" s="114" t="str">
        <f t="shared" si="630"/>
        <v/>
      </c>
      <c r="AR2658" s="117" t="str">
        <f>IF($C2658="", "", IF(IFERROR(INDEX(Ingredients!$AI$11:$AI$310, MATCH($C2658, Ingredients!$B$11:$B$310, 0)), "")="", "", IFERROR(INDEX(Ingredients!$AI$11:$AI$310, MATCH($C2658, Ingredients!$B$11:$B$310, 0)), "")))</f>
        <v/>
      </c>
      <c r="AT2658" s="120" t="str">
        <f t="shared" si="631"/>
        <v/>
      </c>
      <c r="AV2658" s="90" t="str">
        <f t="shared" si="621"/>
        <v/>
      </c>
      <c r="AX2658" s="90" t="str">
        <f>IF($AV2658="", "", COUNTIF($AV$11:$AV$5010, "&lt;"&amp;$AV2658)+1+COUNTIF($AV$11:$AV2658, $AV2658)-1)</f>
        <v/>
      </c>
      <c r="AZ2658" s="111" t="str">
        <f>IF($B2658="", "", SUMIF('Shopping List'!$AV$11:$AV$25, $B2658, 'Shopping List'!$BN$11:$BN$25))</f>
        <v/>
      </c>
      <c r="BB2658" s="117" t="str">
        <f t="shared" si="632"/>
        <v/>
      </c>
    </row>
    <row r="2659" spans="1:54" x14ac:dyDescent="0.25">
      <c r="A2659" s="4"/>
      <c r="B2659" s="37"/>
      <c r="C2659" s="124"/>
      <c r="D2659" s="39"/>
      <c r="E2659" s="125"/>
      <c r="F2659" s="48"/>
      <c r="G2659" s="4"/>
      <c r="H2659" s="4"/>
      <c r="I2659" s="95" t="str">
        <f>IF($C2659="", "", IF(IFERROR(INDEX(Ingredients!$C$11:$C$310, MATCH($C2659, Ingredients!$B$11:$B$310, 0)), "")="", "", IFERROR(INDEX(Ingredients!$C$11:$C$310, MATCH($C2659, Ingredients!$B$11:$B$310, 0)), "")))</f>
        <v/>
      </c>
      <c r="J2659" s="73" t="str">
        <f>IF($B2659="", "", IF(IFERROR(INDEX(Meals!$C$11:$C$260, MATCH($B2659, Meals!$B$11:$B$260, 0)), "")="", "", IFERROR(INDEX(Meals!$C$11:$C$260, MATCH($B2659, Meals!$B$11:$B$260, 0)), "")))</f>
        <v/>
      </c>
      <c r="K2659" s="4"/>
      <c r="L2659" s="72" t="str">
        <f t="shared" si="622"/>
        <v/>
      </c>
      <c r="M2659" s="73" t="str">
        <f t="shared" si="623"/>
        <v/>
      </c>
      <c r="N2659" s="4"/>
      <c r="O2659" s="78" t="str">
        <f t="shared" si="624"/>
        <v/>
      </c>
      <c r="P2659" s="79" t="str">
        <f t="shared" si="625"/>
        <v/>
      </c>
      <c r="Q2659" s="4"/>
      <c r="R2659" s="90" t="str">
        <f t="shared" si="626"/>
        <v/>
      </c>
      <c r="S2659" s="4"/>
      <c r="Y2659" s="18" t="str">
        <f t="shared" si="627"/>
        <v/>
      </c>
      <c r="AA2659" s="18" t="str">
        <f t="shared" si="618"/>
        <v/>
      </c>
      <c r="AB2659" s="18" t="str">
        <f t="shared" si="619"/>
        <v/>
      </c>
      <c r="AC2659" s="18" t="str">
        <f t="shared" si="628"/>
        <v/>
      </c>
      <c r="AD2659" s="18" t="str">
        <f t="shared" si="628"/>
        <v/>
      </c>
      <c r="AE2659" s="18" t="str">
        <f t="shared" si="629"/>
        <v/>
      </c>
      <c r="AG2659" s="95" t="str">
        <f>IF($C2659="", "", IF(IFERROR(INDEX(Ingredients!C$11:C$310, MATCH($C2659, Ingredients!$B$11:$B$310, 0)), "")="", "", IFERROR(INDEX(Ingredients!C$11:C$310, MATCH($C2659, Ingredients!$B$11:$B$310, 0)), "")))</f>
        <v/>
      </c>
      <c r="AH2659" s="105" t="str">
        <f>IF($C2659="", "", IF(IFERROR(INDEX(Ingredients!D$11:D$310, MATCH($C2659, Ingredients!$B$11:$B$310, 0)), "")="", "", IFERROR(INDEX(Ingredients!D$11:D$310, MATCH($C2659, Ingredients!$B$11:$B$310, 0)), "")))</f>
        <v/>
      </c>
      <c r="AI2659" s="106" t="str">
        <f>IF($C2659="", "", IF(IFERROR(INDEX(Ingredients!E$11:E$310, MATCH($C2659, Ingredients!$B$11:$B$310, 0)), "")="", "", IFERROR(INDEX(Ingredients!E$11:E$310, MATCH($C2659, Ingredients!$B$11:$B$310, 0)), "")))</f>
        <v/>
      </c>
      <c r="AJ2659" s="108" t="str">
        <f>IF($C2659="", "", IF(IFERROR(INDEX(Ingredients!F$11:F$310, MATCH($C2659, Ingredients!$B$11:$B$310, 0)), "")="", "", IFERROR(INDEX(Ingredients!F$11:F$310, MATCH($C2659, Ingredients!$B$11:$B$310, 0)), "")))</f>
        <v/>
      </c>
      <c r="AK2659" s="106" t="str">
        <f>IF($C2659="", "", IF(IFERROR(INDEX(Ingredients!G$11:G$310, MATCH($C2659, Ingredients!$B$11:$B$310, 0)), "")="", "", IFERROR(INDEX(Ingredients!G$11:G$310, MATCH($C2659, Ingredients!$B$11:$B$310, 0)), "")))</f>
        <v/>
      </c>
      <c r="AL2659" s="79" t="str">
        <f>IF($C2659="", "", IF(IFERROR(INDEX(Ingredients!H$11:H$310, MATCH($C2659, Ingredients!$B$11:$B$310, 0)), "")="", "", IFERROR(INDEX(Ingredients!H$11:H$310, MATCH($C2659, Ingredients!$B$11:$B$310, 0)), "")))</f>
        <v/>
      </c>
      <c r="AN2659" s="83" t="str">
        <f t="shared" si="620"/>
        <v/>
      </c>
      <c r="AP2659" s="114" t="str">
        <f t="shared" si="630"/>
        <v/>
      </c>
      <c r="AR2659" s="117" t="str">
        <f>IF($C2659="", "", IF(IFERROR(INDEX(Ingredients!$AI$11:$AI$310, MATCH($C2659, Ingredients!$B$11:$B$310, 0)), "")="", "", IFERROR(INDEX(Ingredients!$AI$11:$AI$310, MATCH($C2659, Ingredients!$B$11:$B$310, 0)), "")))</f>
        <v/>
      </c>
      <c r="AT2659" s="120" t="str">
        <f t="shared" si="631"/>
        <v/>
      </c>
      <c r="AV2659" s="90" t="str">
        <f t="shared" si="621"/>
        <v/>
      </c>
      <c r="AX2659" s="90" t="str">
        <f>IF($AV2659="", "", COUNTIF($AV$11:$AV$5010, "&lt;"&amp;$AV2659)+1+COUNTIF($AV$11:$AV2659, $AV2659)-1)</f>
        <v/>
      </c>
      <c r="AZ2659" s="111" t="str">
        <f>IF($B2659="", "", SUMIF('Shopping List'!$AV$11:$AV$25, $B2659, 'Shopping List'!$BN$11:$BN$25))</f>
        <v/>
      </c>
      <c r="BB2659" s="117" t="str">
        <f t="shared" si="632"/>
        <v/>
      </c>
    </row>
    <row r="2660" spans="1:54" x14ac:dyDescent="0.25">
      <c r="A2660" s="4"/>
      <c r="B2660" s="37"/>
      <c r="C2660" s="124"/>
      <c r="D2660" s="39"/>
      <c r="E2660" s="125"/>
      <c r="F2660" s="48"/>
      <c r="G2660" s="4"/>
      <c r="H2660" s="4"/>
      <c r="I2660" s="95" t="str">
        <f>IF($C2660="", "", IF(IFERROR(INDEX(Ingredients!$C$11:$C$310, MATCH($C2660, Ingredients!$B$11:$B$310, 0)), "")="", "", IFERROR(INDEX(Ingredients!$C$11:$C$310, MATCH($C2660, Ingredients!$B$11:$B$310, 0)), "")))</f>
        <v/>
      </c>
      <c r="J2660" s="73" t="str">
        <f>IF($B2660="", "", IF(IFERROR(INDEX(Meals!$C$11:$C$260, MATCH($B2660, Meals!$B$11:$B$260, 0)), "")="", "", IFERROR(INDEX(Meals!$C$11:$C$260, MATCH($B2660, Meals!$B$11:$B$260, 0)), "")))</f>
        <v/>
      </c>
      <c r="K2660" s="4"/>
      <c r="L2660" s="72" t="str">
        <f t="shared" si="622"/>
        <v/>
      </c>
      <c r="M2660" s="73" t="str">
        <f t="shared" si="623"/>
        <v/>
      </c>
      <c r="N2660" s="4"/>
      <c r="O2660" s="78" t="str">
        <f t="shared" si="624"/>
        <v/>
      </c>
      <c r="P2660" s="79" t="str">
        <f t="shared" si="625"/>
        <v/>
      </c>
      <c r="Q2660" s="4"/>
      <c r="R2660" s="90" t="str">
        <f t="shared" si="626"/>
        <v/>
      </c>
      <c r="S2660" s="4"/>
      <c r="Y2660" s="18" t="str">
        <f t="shared" si="627"/>
        <v/>
      </c>
      <c r="AA2660" s="18" t="str">
        <f t="shared" si="618"/>
        <v/>
      </c>
      <c r="AB2660" s="18" t="str">
        <f t="shared" si="619"/>
        <v/>
      </c>
      <c r="AC2660" s="18" t="str">
        <f t="shared" si="628"/>
        <v/>
      </c>
      <c r="AD2660" s="18" t="str">
        <f t="shared" si="628"/>
        <v/>
      </c>
      <c r="AE2660" s="18" t="str">
        <f t="shared" si="629"/>
        <v/>
      </c>
      <c r="AG2660" s="95" t="str">
        <f>IF($C2660="", "", IF(IFERROR(INDEX(Ingredients!C$11:C$310, MATCH($C2660, Ingredients!$B$11:$B$310, 0)), "")="", "", IFERROR(INDEX(Ingredients!C$11:C$310, MATCH($C2660, Ingredients!$B$11:$B$310, 0)), "")))</f>
        <v/>
      </c>
      <c r="AH2660" s="105" t="str">
        <f>IF($C2660="", "", IF(IFERROR(INDEX(Ingredients!D$11:D$310, MATCH($C2660, Ingredients!$B$11:$B$310, 0)), "")="", "", IFERROR(INDEX(Ingredients!D$11:D$310, MATCH($C2660, Ingredients!$B$11:$B$310, 0)), "")))</f>
        <v/>
      </c>
      <c r="AI2660" s="106" t="str">
        <f>IF($C2660="", "", IF(IFERROR(INDEX(Ingredients!E$11:E$310, MATCH($C2660, Ingredients!$B$11:$B$310, 0)), "")="", "", IFERROR(INDEX(Ingredients!E$11:E$310, MATCH($C2660, Ingredients!$B$11:$B$310, 0)), "")))</f>
        <v/>
      </c>
      <c r="AJ2660" s="108" t="str">
        <f>IF($C2660="", "", IF(IFERROR(INDEX(Ingredients!F$11:F$310, MATCH($C2660, Ingredients!$B$11:$B$310, 0)), "")="", "", IFERROR(INDEX(Ingredients!F$11:F$310, MATCH($C2660, Ingredients!$B$11:$B$310, 0)), "")))</f>
        <v/>
      </c>
      <c r="AK2660" s="106" t="str">
        <f>IF($C2660="", "", IF(IFERROR(INDEX(Ingredients!G$11:G$310, MATCH($C2660, Ingredients!$B$11:$B$310, 0)), "")="", "", IFERROR(INDEX(Ingredients!G$11:G$310, MATCH($C2660, Ingredients!$B$11:$B$310, 0)), "")))</f>
        <v/>
      </c>
      <c r="AL2660" s="79" t="str">
        <f>IF($C2660="", "", IF(IFERROR(INDEX(Ingredients!H$11:H$310, MATCH($C2660, Ingredients!$B$11:$B$310, 0)), "")="", "", IFERROR(INDEX(Ingredients!H$11:H$310, MATCH($C2660, Ingredients!$B$11:$B$310, 0)), "")))</f>
        <v/>
      </c>
      <c r="AN2660" s="83" t="str">
        <f t="shared" si="620"/>
        <v/>
      </c>
      <c r="AP2660" s="114" t="str">
        <f t="shared" si="630"/>
        <v/>
      </c>
      <c r="AR2660" s="117" t="str">
        <f>IF($C2660="", "", IF(IFERROR(INDEX(Ingredients!$AI$11:$AI$310, MATCH($C2660, Ingredients!$B$11:$B$310, 0)), "")="", "", IFERROR(INDEX(Ingredients!$AI$11:$AI$310, MATCH($C2660, Ingredients!$B$11:$B$310, 0)), "")))</f>
        <v/>
      </c>
      <c r="AT2660" s="120" t="str">
        <f t="shared" si="631"/>
        <v/>
      </c>
      <c r="AV2660" s="90" t="str">
        <f t="shared" si="621"/>
        <v/>
      </c>
      <c r="AX2660" s="90" t="str">
        <f>IF($AV2660="", "", COUNTIF($AV$11:$AV$5010, "&lt;"&amp;$AV2660)+1+COUNTIF($AV$11:$AV2660, $AV2660)-1)</f>
        <v/>
      </c>
      <c r="AZ2660" s="111" t="str">
        <f>IF($B2660="", "", SUMIF('Shopping List'!$AV$11:$AV$25, $B2660, 'Shopping List'!$BN$11:$BN$25))</f>
        <v/>
      </c>
      <c r="BB2660" s="117" t="str">
        <f t="shared" si="632"/>
        <v/>
      </c>
    </row>
    <row r="2661" spans="1:54" x14ac:dyDescent="0.25">
      <c r="A2661" s="4"/>
      <c r="B2661" s="37"/>
      <c r="C2661" s="124"/>
      <c r="D2661" s="39"/>
      <c r="E2661" s="125"/>
      <c r="F2661" s="48"/>
      <c r="G2661" s="4"/>
      <c r="H2661" s="4"/>
      <c r="I2661" s="95" t="str">
        <f>IF($C2661="", "", IF(IFERROR(INDEX(Ingredients!$C$11:$C$310, MATCH($C2661, Ingredients!$B$11:$B$310, 0)), "")="", "", IFERROR(INDEX(Ingredients!$C$11:$C$310, MATCH($C2661, Ingredients!$B$11:$B$310, 0)), "")))</f>
        <v/>
      </c>
      <c r="J2661" s="73" t="str">
        <f>IF($B2661="", "", IF(IFERROR(INDEX(Meals!$C$11:$C$260, MATCH($B2661, Meals!$B$11:$B$260, 0)), "")="", "", IFERROR(INDEX(Meals!$C$11:$C$260, MATCH($B2661, Meals!$B$11:$B$260, 0)), "")))</f>
        <v/>
      </c>
      <c r="K2661" s="4"/>
      <c r="L2661" s="72" t="str">
        <f t="shared" si="622"/>
        <v/>
      </c>
      <c r="M2661" s="73" t="str">
        <f t="shared" si="623"/>
        <v/>
      </c>
      <c r="N2661" s="4"/>
      <c r="O2661" s="78" t="str">
        <f t="shared" si="624"/>
        <v/>
      </c>
      <c r="P2661" s="79" t="str">
        <f t="shared" si="625"/>
        <v/>
      </c>
      <c r="Q2661" s="4"/>
      <c r="R2661" s="90" t="str">
        <f t="shared" si="626"/>
        <v/>
      </c>
      <c r="S2661" s="4"/>
      <c r="Y2661" s="18" t="str">
        <f t="shared" si="627"/>
        <v/>
      </c>
      <c r="AA2661" s="18" t="str">
        <f t="shared" si="618"/>
        <v/>
      </c>
      <c r="AB2661" s="18" t="str">
        <f t="shared" si="619"/>
        <v/>
      </c>
      <c r="AC2661" s="18" t="str">
        <f t="shared" si="628"/>
        <v/>
      </c>
      <c r="AD2661" s="18" t="str">
        <f t="shared" si="628"/>
        <v/>
      </c>
      <c r="AE2661" s="18" t="str">
        <f t="shared" si="629"/>
        <v/>
      </c>
      <c r="AG2661" s="95" t="str">
        <f>IF($C2661="", "", IF(IFERROR(INDEX(Ingredients!C$11:C$310, MATCH($C2661, Ingredients!$B$11:$B$310, 0)), "")="", "", IFERROR(INDEX(Ingredients!C$11:C$310, MATCH($C2661, Ingredients!$B$11:$B$310, 0)), "")))</f>
        <v/>
      </c>
      <c r="AH2661" s="105" t="str">
        <f>IF($C2661="", "", IF(IFERROR(INDEX(Ingredients!D$11:D$310, MATCH($C2661, Ingredients!$B$11:$B$310, 0)), "")="", "", IFERROR(INDEX(Ingredients!D$11:D$310, MATCH($C2661, Ingredients!$B$11:$B$310, 0)), "")))</f>
        <v/>
      </c>
      <c r="AI2661" s="106" t="str">
        <f>IF($C2661="", "", IF(IFERROR(INDEX(Ingredients!E$11:E$310, MATCH($C2661, Ingredients!$B$11:$B$310, 0)), "")="", "", IFERROR(INDEX(Ingredients!E$11:E$310, MATCH($C2661, Ingredients!$B$11:$B$310, 0)), "")))</f>
        <v/>
      </c>
      <c r="AJ2661" s="108" t="str">
        <f>IF($C2661="", "", IF(IFERROR(INDEX(Ingredients!F$11:F$310, MATCH($C2661, Ingredients!$B$11:$B$310, 0)), "")="", "", IFERROR(INDEX(Ingredients!F$11:F$310, MATCH($C2661, Ingredients!$B$11:$B$310, 0)), "")))</f>
        <v/>
      </c>
      <c r="AK2661" s="106" t="str">
        <f>IF($C2661="", "", IF(IFERROR(INDEX(Ingredients!G$11:G$310, MATCH($C2661, Ingredients!$B$11:$B$310, 0)), "")="", "", IFERROR(INDEX(Ingredients!G$11:G$310, MATCH($C2661, Ingredients!$B$11:$B$310, 0)), "")))</f>
        <v/>
      </c>
      <c r="AL2661" s="79" t="str">
        <f>IF($C2661="", "", IF(IFERROR(INDEX(Ingredients!H$11:H$310, MATCH($C2661, Ingredients!$B$11:$B$310, 0)), "")="", "", IFERROR(INDEX(Ingredients!H$11:H$310, MATCH($C2661, Ingredients!$B$11:$B$310, 0)), "")))</f>
        <v/>
      </c>
      <c r="AN2661" s="83" t="str">
        <f t="shared" si="620"/>
        <v/>
      </c>
      <c r="AP2661" s="114" t="str">
        <f t="shared" si="630"/>
        <v/>
      </c>
      <c r="AR2661" s="117" t="str">
        <f>IF($C2661="", "", IF(IFERROR(INDEX(Ingredients!$AI$11:$AI$310, MATCH($C2661, Ingredients!$B$11:$B$310, 0)), "")="", "", IFERROR(INDEX(Ingredients!$AI$11:$AI$310, MATCH($C2661, Ingredients!$B$11:$B$310, 0)), "")))</f>
        <v/>
      </c>
      <c r="AT2661" s="120" t="str">
        <f t="shared" si="631"/>
        <v/>
      </c>
      <c r="AV2661" s="90" t="str">
        <f t="shared" si="621"/>
        <v/>
      </c>
      <c r="AX2661" s="90" t="str">
        <f>IF($AV2661="", "", COUNTIF($AV$11:$AV$5010, "&lt;"&amp;$AV2661)+1+COUNTIF($AV$11:$AV2661, $AV2661)-1)</f>
        <v/>
      </c>
      <c r="AZ2661" s="111" t="str">
        <f>IF($B2661="", "", SUMIF('Shopping List'!$AV$11:$AV$25, $B2661, 'Shopping List'!$BN$11:$BN$25))</f>
        <v/>
      </c>
      <c r="BB2661" s="117" t="str">
        <f t="shared" si="632"/>
        <v/>
      </c>
    </row>
    <row r="2662" spans="1:54" x14ac:dyDescent="0.25">
      <c r="A2662" s="4"/>
      <c r="B2662" s="37"/>
      <c r="C2662" s="124"/>
      <c r="D2662" s="39"/>
      <c r="E2662" s="125"/>
      <c r="F2662" s="48"/>
      <c r="G2662" s="4"/>
      <c r="H2662" s="4"/>
      <c r="I2662" s="95" t="str">
        <f>IF($C2662="", "", IF(IFERROR(INDEX(Ingredients!$C$11:$C$310, MATCH($C2662, Ingredients!$B$11:$B$310, 0)), "")="", "", IFERROR(INDEX(Ingredients!$C$11:$C$310, MATCH($C2662, Ingredients!$B$11:$B$310, 0)), "")))</f>
        <v/>
      </c>
      <c r="J2662" s="73" t="str">
        <f>IF($B2662="", "", IF(IFERROR(INDEX(Meals!$C$11:$C$260, MATCH($B2662, Meals!$B$11:$B$260, 0)), "")="", "", IFERROR(INDEX(Meals!$C$11:$C$260, MATCH($B2662, Meals!$B$11:$B$260, 0)), "")))</f>
        <v/>
      </c>
      <c r="K2662" s="4"/>
      <c r="L2662" s="72" t="str">
        <f t="shared" si="622"/>
        <v/>
      </c>
      <c r="M2662" s="73" t="str">
        <f t="shared" si="623"/>
        <v/>
      </c>
      <c r="N2662" s="4"/>
      <c r="O2662" s="78" t="str">
        <f t="shared" si="624"/>
        <v/>
      </c>
      <c r="P2662" s="79" t="str">
        <f t="shared" si="625"/>
        <v/>
      </c>
      <c r="Q2662" s="4"/>
      <c r="R2662" s="90" t="str">
        <f t="shared" si="626"/>
        <v/>
      </c>
      <c r="S2662" s="4"/>
      <c r="Y2662" s="18" t="str">
        <f t="shared" si="627"/>
        <v/>
      </c>
      <c r="AA2662" s="18" t="str">
        <f t="shared" si="618"/>
        <v/>
      </c>
      <c r="AB2662" s="18" t="str">
        <f t="shared" si="619"/>
        <v/>
      </c>
      <c r="AC2662" s="18" t="str">
        <f t="shared" si="628"/>
        <v/>
      </c>
      <c r="AD2662" s="18" t="str">
        <f t="shared" si="628"/>
        <v/>
      </c>
      <c r="AE2662" s="18" t="str">
        <f t="shared" si="629"/>
        <v/>
      </c>
      <c r="AG2662" s="95" t="str">
        <f>IF($C2662="", "", IF(IFERROR(INDEX(Ingredients!C$11:C$310, MATCH($C2662, Ingredients!$B$11:$B$310, 0)), "")="", "", IFERROR(INDEX(Ingredients!C$11:C$310, MATCH($C2662, Ingredients!$B$11:$B$310, 0)), "")))</f>
        <v/>
      </c>
      <c r="AH2662" s="105" t="str">
        <f>IF($C2662="", "", IF(IFERROR(INDEX(Ingredients!D$11:D$310, MATCH($C2662, Ingredients!$B$11:$B$310, 0)), "")="", "", IFERROR(INDEX(Ingredients!D$11:D$310, MATCH($C2662, Ingredients!$B$11:$B$310, 0)), "")))</f>
        <v/>
      </c>
      <c r="AI2662" s="106" t="str">
        <f>IF($C2662="", "", IF(IFERROR(INDEX(Ingredients!E$11:E$310, MATCH($C2662, Ingredients!$B$11:$B$310, 0)), "")="", "", IFERROR(INDEX(Ingredients!E$11:E$310, MATCH($C2662, Ingredients!$B$11:$B$310, 0)), "")))</f>
        <v/>
      </c>
      <c r="AJ2662" s="108" t="str">
        <f>IF($C2662="", "", IF(IFERROR(INDEX(Ingredients!F$11:F$310, MATCH($C2662, Ingredients!$B$11:$B$310, 0)), "")="", "", IFERROR(INDEX(Ingredients!F$11:F$310, MATCH($C2662, Ingredients!$B$11:$B$310, 0)), "")))</f>
        <v/>
      </c>
      <c r="AK2662" s="106" t="str">
        <f>IF($C2662="", "", IF(IFERROR(INDEX(Ingredients!G$11:G$310, MATCH($C2662, Ingredients!$B$11:$B$310, 0)), "")="", "", IFERROR(INDEX(Ingredients!G$11:G$310, MATCH($C2662, Ingredients!$B$11:$B$310, 0)), "")))</f>
        <v/>
      </c>
      <c r="AL2662" s="79" t="str">
        <f>IF($C2662="", "", IF(IFERROR(INDEX(Ingredients!H$11:H$310, MATCH($C2662, Ingredients!$B$11:$B$310, 0)), "")="", "", IFERROR(INDEX(Ingredients!H$11:H$310, MATCH($C2662, Ingredients!$B$11:$B$310, 0)), "")))</f>
        <v/>
      </c>
      <c r="AN2662" s="83" t="str">
        <f t="shared" si="620"/>
        <v/>
      </c>
      <c r="AP2662" s="114" t="str">
        <f t="shared" si="630"/>
        <v/>
      </c>
      <c r="AR2662" s="117" t="str">
        <f>IF($C2662="", "", IF(IFERROR(INDEX(Ingredients!$AI$11:$AI$310, MATCH($C2662, Ingredients!$B$11:$B$310, 0)), "")="", "", IFERROR(INDEX(Ingredients!$AI$11:$AI$310, MATCH($C2662, Ingredients!$B$11:$B$310, 0)), "")))</f>
        <v/>
      </c>
      <c r="AT2662" s="120" t="str">
        <f t="shared" si="631"/>
        <v/>
      </c>
      <c r="AV2662" s="90" t="str">
        <f t="shared" si="621"/>
        <v/>
      </c>
      <c r="AX2662" s="90" t="str">
        <f>IF($AV2662="", "", COUNTIF($AV$11:$AV$5010, "&lt;"&amp;$AV2662)+1+COUNTIF($AV$11:$AV2662, $AV2662)-1)</f>
        <v/>
      </c>
      <c r="AZ2662" s="111" t="str">
        <f>IF($B2662="", "", SUMIF('Shopping List'!$AV$11:$AV$25, $B2662, 'Shopping List'!$BN$11:$BN$25))</f>
        <v/>
      </c>
      <c r="BB2662" s="117" t="str">
        <f t="shared" si="632"/>
        <v/>
      </c>
    </row>
    <row r="2663" spans="1:54" x14ac:dyDescent="0.25">
      <c r="A2663" s="4"/>
      <c r="B2663" s="37"/>
      <c r="C2663" s="124"/>
      <c r="D2663" s="39"/>
      <c r="E2663" s="125"/>
      <c r="F2663" s="48"/>
      <c r="G2663" s="4"/>
      <c r="H2663" s="4"/>
      <c r="I2663" s="95" t="str">
        <f>IF($C2663="", "", IF(IFERROR(INDEX(Ingredients!$C$11:$C$310, MATCH($C2663, Ingredients!$B$11:$B$310, 0)), "")="", "", IFERROR(INDEX(Ingredients!$C$11:$C$310, MATCH($C2663, Ingredients!$B$11:$B$310, 0)), "")))</f>
        <v/>
      </c>
      <c r="J2663" s="73" t="str">
        <f>IF($B2663="", "", IF(IFERROR(INDEX(Meals!$C$11:$C$260, MATCH($B2663, Meals!$B$11:$B$260, 0)), "")="", "", IFERROR(INDEX(Meals!$C$11:$C$260, MATCH($B2663, Meals!$B$11:$B$260, 0)), "")))</f>
        <v/>
      </c>
      <c r="K2663" s="4"/>
      <c r="L2663" s="72" t="str">
        <f t="shared" si="622"/>
        <v/>
      </c>
      <c r="M2663" s="73" t="str">
        <f t="shared" si="623"/>
        <v/>
      </c>
      <c r="N2663" s="4"/>
      <c r="O2663" s="78" t="str">
        <f t="shared" si="624"/>
        <v/>
      </c>
      <c r="P2663" s="79" t="str">
        <f t="shared" si="625"/>
        <v/>
      </c>
      <c r="Q2663" s="4"/>
      <c r="R2663" s="90" t="str">
        <f t="shared" si="626"/>
        <v/>
      </c>
      <c r="S2663" s="4"/>
      <c r="Y2663" s="18" t="str">
        <f t="shared" si="627"/>
        <v/>
      </c>
      <c r="AA2663" s="18" t="str">
        <f t="shared" si="618"/>
        <v/>
      </c>
      <c r="AB2663" s="18" t="str">
        <f t="shared" si="619"/>
        <v/>
      </c>
      <c r="AC2663" s="18" t="str">
        <f t="shared" si="628"/>
        <v/>
      </c>
      <c r="AD2663" s="18" t="str">
        <f t="shared" si="628"/>
        <v/>
      </c>
      <c r="AE2663" s="18" t="str">
        <f t="shared" si="629"/>
        <v/>
      </c>
      <c r="AG2663" s="95" t="str">
        <f>IF($C2663="", "", IF(IFERROR(INDEX(Ingredients!C$11:C$310, MATCH($C2663, Ingredients!$B$11:$B$310, 0)), "")="", "", IFERROR(INDEX(Ingredients!C$11:C$310, MATCH($C2663, Ingredients!$B$11:$B$310, 0)), "")))</f>
        <v/>
      </c>
      <c r="AH2663" s="105" t="str">
        <f>IF($C2663="", "", IF(IFERROR(INDEX(Ingredients!D$11:D$310, MATCH($C2663, Ingredients!$B$11:$B$310, 0)), "")="", "", IFERROR(INDEX(Ingredients!D$11:D$310, MATCH($C2663, Ingredients!$B$11:$B$310, 0)), "")))</f>
        <v/>
      </c>
      <c r="AI2663" s="106" t="str">
        <f>IF($C2663="", "", IF(IFERROR(INDEX(Ingredients!E$11:E$310, MATCH($C2663, Ingredients!$B$11:$B$310, 0)), "")="", "", IFERROR(INDEX(Ingredients!E$11:E$310, MATCH($C2663, Ingredients!$B$11:$B$310, 0)), "")))</f>
        <v/>
      </c>
      <c r="AJ2663" s="108" t="str">
        <f>IF($C2663="", "", IF(IFERROR(INDEX(Ingredients!F$11:F$310, MATCH($C2663, Ingredients!$B$11:$B$310, 0)), "")="", "", IFERROR(INDEX(Ingredients!F$11:F$310, MATCH($C2663, Ingredients!$B$11:$B$310, 0)), "")))</f>
        <v/>
      </c>
      <c r="AK2663" s="106" t="str">
        <f>IF($C2663="", "", IF(IFERROR(INDEX(Ingredients!G$11:G$310, MATCH($C2663, Ingredients!$B$11:$B$310, 0)), "")="", "", IFERROR(INDEX(Ingredients!G$11:G$310, MATCH($C2663, Ingredients!$B$11:$B$310, 0)), "")))</f>
        <v/>
      </c>
      <c r="AL2663" s="79" t="str">
        <f>IF($C2663="", "", IF(IFERROR(INDEX(Ingredients!H$11:H$310, MATCH($C2663, Ingredients!$B$11:$B$310, 0)), "")="", "", IFERROR(INDEX(Ingredients!H$11:H$310, MATCH($C2663, Ingredients!$B$11:$B$310, 0)), "")))</f>
        <v/>
      </c>
      <c r="AN2663" s="83" t="str">
        <f t="shared" si="620"/>
        <v/>
      </c>
      <c r="AP2663" s="114" t="str">
        <f t="shared" si="630"/>
        <v/>
      </c>
      <c r="AR2663" s="117" t="str">
        <f>IF($C2663="", "", IF(IFERROR(INDEX(Ingredients!$AI$11:$AI$310, MATCH($C2663, Ingredients!$B$11:$B$310, 0)), "")="", "", IFERROR(INDEX(Ingredients!$AI$11:$AI$310, MATCH($C2663, Ingredients!$B$11:$B$310, 0)), "")))</f>
        <v/>
      </c>
      <c r="AT2663" s="120" t="str">
        <f t="shared" si="631"/>
        <v/>
      </c>
      <c r="AV2663" s="90" t="str">
        <f t="shared" si="621"/>
        <v/>
      </c>
      <c r="AX2663" s="90" t="str">
        <f>IF($AV2663="", "", COUNTIF($AV$11:$AV$5010, "&lt;"&amp;$AV2663)+1+COUNTIF($AV$11:$AV2663, $AV2663)-1)</f>
        <v/>
      </c>
      <c r="AZ2663" s="111" t="str">
        <f>IF($B2663="", "", SUMIF('Shopping List'!$AV$11:$AV$25, $B2663, 'Shopping List'!$BN$11:$BN$25))</f>
        <v/>
      </c>
      <c r="BB2663" s="117" t="str">
        <f t="shared" si="632"/>
        <v/>
      </c>
    </row>
    <row r="2664" spans="1:54" x14ac:dyDescent="0.25">
      <c r="A2664" s="4"/>
      <c r="B2664" s="37"/>
      <c r="C2664" s="124"/>
      <c r="D2664" s="39"/>
      <c r="E2664" s="125"/>
      <c r="F2664" s="48"/>
      <c r="G2664" s="4"/>
      <c r="H2664" s="4"/>
      <c r="I2664" s="95" t="str">
        <f>IF($C2664="", "", IF(IFERROR(INDEX(Ingredients!$C$11:$C$310, MATCH($C2664, Ingredients!$B$11:$B$310, 0)), "")="", "", IFERROR(INDEX(Ingredients!$C$11:$C$310, MATCH($C2664, Ingredients!$B$11:$B$310, 0)), "")))</f>
        <v/>
      </c>
      <c r="J2664" s="73" t="str">
        <f>IF($B2664="", "", IF(IFERROR(INDEX(Meals!$C$11:$C$260, MATCH($B2664, Meals!$B$11:$B$260, 0)), "")="", "", IFERROR(INDEX(Meals!$C$11:$C$260, MATCH($B2664, Meals!$B$11:$B$260, 0)), "")))</f>
        <v/>
      </c>
      <c r="K2664" s="4"/>
      <c r="L2664" s="72" t="str">
        <f t="shared" si="622"/>
        <v/>
      </c>
      <c r="M2664" s="73" t="str">
        <f t="shared" si="623"/>
        <v/>
      </c>
      <c r="N2664" s="4"/>
      <c r="O2664" s="78" t="str">
        <f t="shared" si="624"/>
        <v/>
      </c>
      <c r="P2664" s="79" t="str">
        <f t="shared" si="625"/>
        <v/>
      </c>
      <c r="Q2664" s="4"/>
      <c r="R2664" s="90" t="str">
        <f t="shared" si="626"/>
        <v/>
      </c>
      <c r="S2664" s="4"/>
      <c r="Y2664" s="18" t="str">
        <f t="shared" si="627"/>
        <v/>
      </c>
      <c r="AA2664" s="18" t="str">
        <f t="shared" si="618"/>
        <v/>
      </c>
      <c r="AB2664" s="18" t="str">
        <f t="shared" si="619"/>
        <v/>
      </c>
      <c r="AC2664" s="18" t="str">
        <f t="shared" si="628"/>
        <v/>
      </c>
      <c r="AD2664" s="18" t="str">
        <f t="shared" si="628"/>
        <v/>
      </c>
      <c r="AE2664" s="18" t="str">
        <f t="shared" si="629"/>
        <v/>
      </c>
      <c r="AG2664" s="95" t="str">
        <f>IF($C2664="", "", IF(IFERROR(INDEX(Ingredients!C$11:C$310, MATCH($C2664, Ingredients!$B$11:$B$310, 0)), "")="", "", IFERROR(INDEX(Ingredients!C$11:C$310, MATCH($C2664, Ingredients!$B$11:$B$310, 0)), "")))</f>
        <v/>
      </c>
      <c r="AH2664" s="105" t="str">
        <f>IF($C2664="", "", IF(IFERROR(INDEX(Ingredients!D$11:D$310, MATCH($C2664, Ingredients!$B$11:$B$310, 0)), "")="", "", IFERROR(INDEX(Ingredients!D$11:D$310, MATCH($C2664, Ingredients!$B$11:$B$310, 0)), "")))</f>
        <v/>
      </c>
      <c r="AI2664" s="106" t="str">
        <f>IF($C2664="", "", IF(IFERROR(INDEX(Ingredients!E$11:E$310, MATCH($C2664, Ingredients!$B$11:$B$310, 0)), "")="", "", IFERROR(INDEX(Ingredients!E$11:E$310, MATCH($C2664, Ingredients!$B$11:$B$310, 0)), "")))</f>
        <v/>
      </c>
      <c r="AJ2664" s="108" t="str">
        <f>IF($C2664="", "", IF(IFERROR(INDEX(Ingredients!F$11:F$310, MATCH($C2664, Ingredients!$B$11:$B$310, 0)), "")="", "", IFERROR(INDEX(Ingredients!F$11:F$310, MATCH($C2664, Ingredients!$B$11:$B$310, 0)), "")))</f>
        <v/>
      </c>
      <c r="AK2664" s="106" t="str">
        <f>IF($C2664="", "", IF(IFERROR(INDEX(Ingredients!G$11:G$310, MATCH($C2664, Ingredients!$B$11:$B$310, 0)), "")="", "", IFERROR(INDEX(Ingredients!G$11:G$310, MATCH($C2664, Ingredients!$B$11:$B$310, 0)), "")))</f>
        <v/>
      </c>
      <c r="AL2664" s="79" t="str">
        <f>IF($C2664="", "", IF(IFERROR(INDEX(Ingredients!H$11:H$310, MATCH($C2664, Ingredients!$B$11:$B$310, 0)), "")="", "", IFERROR(INDEX(Ingredients!H$11:H$310, MATCH($C2664, Ingredients!$B$11:$B$310, 0)), "")))</f>
        <v/>
      </c>
      <c r="AN2664" s="83" t="str">
        <f t="shared" si="620"/>
        <v/>
      </c>
      <c r="AP2664" s="114" t="str">
        <f t="shared" si="630"/>
        <v/>
      </c>
      <c r="AR2664" s="117" t="str">
        <f>IF($C2664="", "", IF(IFERROR(INDEX(Ingredients!$AI$11:$AI$310, MATCH($C2664, Ingredients!$B$11:$B$310, 0)), "")="", "", IFERROR(INDEX(Ingredients!$AI$11:$AI$310, MATCH($C2664, Ingredients!$B$11:$B$310, 0)), "")))</f>
        <v/>
      </c>
      <c r="AT2664" s="120" t="str">
        <f t="shared" si="631"/>
        <v/>
      </c>
      <c r="AV2664" s="90" t="str">
        <f t="shared" si="621"/>
        <v/>
      </c>
      <c r="AX2664" s="90" t="str">
        <f>IF($AV2664="", "", COUNTIF($AV$11:$AV$5010, "&lt;"&amp;$AV2664)+1+COUNTIF($AV$11:$AV2664, $AV2664)-1)</f>
        <v/>
      </c>
      <c r="AZ2664" s="111" t="str">
        <f>IF($B2664="", "", SUMIF('Shopping List'!$AV$11:$AV$25, $B2664, 'Shopping List'!$BN$11:$BN$25))</f>
        <v/>
      </c>
      <c r="BB2664" s="117" t="str">
        <f t="shared" si="632"/>
        <v/>
      </c>
    </row>
    <row r="2665" spans="1:54" x14ac:dyDescent="0.25">
      <c r="A2665" s="4"/>
      <c r="B2665" s="37"/>
      <c r="C2665" s="124"/>
      <c r="D2665" s="39"/>
      <c r="E2665" s="125"/>
      <c r="F2665" s="48"/>
      <c r="G2665" s="4"/>
      <c r="H2665" s="4"/>
      <c r="I2665" s="95" t="str">
        <f>IF($C2665="", "", IF(IFERROR(INDEX(Ingredients!$C$11:$C$310, MATCH($C2665, Ingredients!$B$11:$B$310, 0)), "")="", "", IFERROR(INDEX(Ingredients!$C$11:$C$310, MATCH($C2665, Ingredients!$B$11:$B$310, 0)), "")))</f>
        <v/>
      </c>
      <c r="J2665" s="73" t="str">
        <f>IF($B2665="", "", IF(IFERROR(INDEX(Meals!$C$11:$C$260, MATCH($B2665, Meals!$B$11:$B$260, 0)), "")="", "", IFERROR(INDEX(Meals!$C$11:$C$260, MATCH($B2665, Meals!$B$11:$B$260, 0)), "")))</f>
        <v/>
      </c>
      <c r="K2665" s="4"/>
      <c r="L2665" s="72" t="str">
        <f t="shared" si="622"/>
        <v/>
      </c>
      <c r="M2665" s="73" t="str">
        <f t="shared" si="623"/>
        <v/>
      </c>
      <c r="N2665" s="4"/>
      <c r="O2665" s="78" t="str">
        <f t="shared" si="624"/>
        <v/>
      </c>
      <c r="P2665" s="79" t="str">
        <f t="shared" si="625"/>
        <v/>
      </c>
      <c r="Q2665" s="4"/>
      <c r="R2665" s="90" t="str">
        <f t="shared" si="626"/>
        <v/>
      </c>
      <c r="S2665" s="4"/>
      <c r="Y2665" s="18" t="str">
        <f t="shared" si="627"/>
        <v/>
      </c>
      <c r="AA2665" s="18" t="str">
        <f t="shared" si="618"/>
        <v/>
      </c>
      <c r="AB2665" s="18" t="str">
        <f t="shared" si="619"/>
        <v/>
      </c>
      <c r="AC2665" s="18" t="str">
        <f t="shared" si="628"/>
        <v/>
      </c>
      <c r="AD2665" s="18" t="str">
        <f t="shared" si="628"/>
        <v/>
      </c>
      <c r="AE2665" s="18" t="str">
        <f t="shared" si="629"/>
        <v/>
      </c>
      <c r="AG2665" s="95" t="str">
        <f>IF($C2665="", "", IF(IFERROR(INDEX(Ingredients!C$11:C$310, MATCH($C2665, Ingredients!$B$11:$B$310, 0)), "")="", "", IFERROR(INDEX(Ingredients!C$11:C$310, MATCH($C2665, Ingredients!$B$11:$B$310, 0)), "")))</f>
        <v/>
      </c>
      <c r="AH2665" s="105" t="str">
        <f>IF($C2665="", "", IF(IFERROR(INDEX(Ingredients!D$11:D$310, MATCH($C2665, Ingredients!$B$11:$B$310, 0)), "")="", "", IFERROR(INDEX(Ingredients!D$11:D$310, MATCH($C2665, Ingredients!$B$11:$B$310, 0)), "")))</f>
        <v/>
      </c>
      <c r="AI2665" s="106" t="str">
        <f>IF($C2665="", "", IF(IFERROR(INDEX(Ingredients!E$11:E$310, MATCH($C2665, Ingredients!$B$11:$B$310, 0)), "")="", "", IFERROR(INDEX(Ingredients!E$11:E$310, MATCH($C2665, Ingredients!$B$11:$B$310, 0)), "")))</f>
        <v/>
      </c>
      <c r="AJ2665" s="108" t="str">
        <f>IF($C2665="", "", IF(IFERROR(INDEX(Ingredients!F$11:F$310, MATCH($C2665, Ingredients!$B$11:$B$310, 0)), "")="", "", IFERROR(INDEX(Ingredients!F$11:F$310, MATCH($C2665, Ingredients!$B$11:$B$310, 0)), "")))</f>
        <v/>
      </c>
      <c r="AK2665" s="106" t="str">
        <f>IF($C2665="", "", IF(IFERROR(INDEX(Ingredients!G$11:G$310, MATCH($C2665, Ingredients!$B$11:$B$310, 0)), "")="", "", IFERROR(INDEX(Ingredients!G$11:G$310, MATCH($C2665, Ingredients!$B$11:$B$310, 0)), "")))</f>
        <v/>
      </c>
      <c r="AL2665" s="79" t="str">
        <f>IF($C2665="", "", IF(IFERROR(INDEX(Ingredients!H$11:H$310, MATCH($C2665, Ingredients!$B$11:$B$310, 0)), "")="", "", IFERROR(INDEX(Ingredients!H$11:H$310, MATCH($C2665, Ingredients!$B$11:$B$310, 0)), "")))</f>
        <v/>
      </c>
      <c r="AN2665" s="83" t="str">
        <f t="shared" si="620"/>
        <v/>
      </c>
      <c r="AP2665" s="114" t="str">
        <f t="shared" si="630"/>
        <v/>
      </c>
      <c r="AR2665" s="117" t="str">
        <f>IF($C2665="", "", IF(IFERROR(INDEX(Ingredients!$AI$11:$AI$310, MATCH($C2665, Ingredients!$B$11:$B$310, 0)), "")="", "", IFERROR(INDEX(Ingredients!$AI$11:$AI$310, MATCH($C2665, Ingredients!$B$11:$B$310, 0)), "")))</f>
        <v/>
      </c>
      <c r="AT2665" s="120" t="str">
        <f t="shared" si="631"/>
        <v/>
      </c>
      <c r="AV2665" s="90" t="str">
        <f t="shared" si="621"/>
        <v/>
      </c>
      <c r="AX2665" s="90" t="str">
        <f>IF($AV2665="", "", COUNTIF($AV$11:$AV$5010, "&lt;"&amp;$AV2665)+1+COUNTIF($AV$11:$AV2665, $AV2665)-1)</f>
        <v/>
      </c>
      <c r="AZ2665" s="111" t="str">
        <f>IF($B2665="", "", SUMIF('Shopping List'!$AV$11:$AV$25, $B2665, 'Shopping List'!$BN$11:$BN$25))</f>
        <v/>
      </c>
      <c r="BB2665" s="117" t="str">
        <f t="shared" si="632"/>
        <v/>
      </c>
    </row>
    <row r="2666" spans="1:54" x14ac:dyDescent="0.25">
      <c r="A2666" s="4"/>
      <c r="B2666" s="37"/>
      <c r="C2666" s="124"/>
      <c r="D2666" s="39"/>
      <c r="E2666" s="125"/>
      <c r="F2666" s="48"/>
      <c r="G2666" s="4"/>
      <c r="H2666" s="4"/>
      <c r="I2666" s="95" t="str">
        <f>IF($C2666="", "", IF(IFERROR(INDEX(Ingredients!$C$11:$C$310, MATCH($C2666, Ingredients!$B$11:$B$310, 0)), "")="", "", IFERROR(INDEX(Ingredients!$C$11:$C$310, MATCH($C2666, Ingredients!$B$11:$B$310, 0)), "")))</f>
        <v/>
      </c>
      <c r="J2666" s="73" t="str">
        <f>IF($B2666="", "", IF(IFERROR(INDEX(Meals!$C$11:$C$260, MATCH($B2666, Meals!$B$11:$B$260, 0)), "")="", "", IFERROR(INDEX(Meals!$C$11:$C$260, MATCH($B2666, Meals!$B$11:$B$260, 0)), "")))</f>
        <v/>
      </c>
      <c r="K2666" s="4"/>
      <c r="L2666" s="72" t="str">
        <f t="shared" si="622"/>
        <v/>
      </c>
      <c r="M2666" s="73" t="str">
        <f t="shared" si="623"/>
        <v/>
      </c>
      <c r="N2666" s="4"/>
      <c r="O2666" s="78" t="str">
        <f t="shared" si="624"/>
        <v/>
      </c>
      <c r="P2666" s="79" t="str">
        <f t="shared" si="625"/>
        <v/>
      </c>
      <c r="Q2666" s="4"/>
      <c r="R2666" s="90" t="str">
        <f t="shared" si="626"/>
        <v/>
      </c>
      <c r="S2666" s="4"/>
      <c r="Y2666" s="18" t="str">
        <f t="shared" si="627"/>
        <v/>
      </c>
      <c r="AA2666" s="18" t="str">
        <f t="shared" si="618"/>
        <v/>
      </c>
      <c r="AB2666" s="18" t="str">
        <f t="shared" si="619"/>
        <v/>
      </c>
      <c r="AC2666" s="18" t="str">
        <f t="shared" si="628"/>
        <v/>
      </c>
      <c r="AD2666" s="18" t="str">
        <f t="shared" si="628"/>
        <v/>
      </c>
      <c r="AE2666" s="18" t="str">
        <f t="shared" si="629"/>
        <v/>
      </c>
      <c r="AG2666" s="95" t="str">
        <f>IF($C2666="", "", IF(IFERROR(INDEX(Ingredients!C$11:C$310, MATCH($C2666, Ingredients!$B$11:$B$310, 0)), "")="", "", IFERROR(INDEX(Ingredients!C$11:C$310, MATCH($C2666, Ingredients!$B$11:$B$310, 0)), "")))</f>
        <v/>
      </c>
      <c r="AH2666" s="105" t="str">
        <f>IF($C2666="", "", IF(IFERROR(INDEX(Ingredients!D$11:D$310, MATCH($C2666, Ingredients!$B$11:$B$310, 0)), "")="", "", IFERROR(INDEX(Ingredients!D$11:D$310, MATCH($C2666, Ingredients!$B$11:$B$310, 0)), "")))</f>
        <v/>
      </c>
      <c r="AI2666" s="106" t="str">
        <f>IF($C2666="", "", IF(IFERROR(INDEX(Ingredients!E$11:E$310, MATCH($C2666, Ingredients!$B$11:$B$310, 0)), "")="", "", IFERROR(INDEX(Ingredients!E$11:E$310, MATCH($C2666, Ingredients!$B$11:$B$310, 0)), "")))</f>
        <v/>
      </c>
      <c r="AJ2666" s="108" t="str">
        <f>IF($C2666="", "", IF(IFERROR(INDEX(Ingredients!F$11:F$310, MATCH($C2666, Ingredients!$B$11:$B$310, 0)), "")="", "", IFERROR(INDEX(Ingredients!F$11:F$310, MATCH($C2666, Ingredients!$B$11:$B$310, 0)), "")))</f>
        <v/>
      </c>
      <c r="AK2666" s="106" t="str">
        <f>IF($C2666="", "", IF(IFERROR(INDEX(Ingredients!G$11:G$310, MATCH($C2666, Ingredients!$B$11:$B$310, 0)), "")="", "", IFERROR(INDEX(Ingredients!G$11:G$310, MATCH($C2666, Ingredients!$B$11:$B$310, 0)), "")))</f>
        <v/>
      </c>
      <c r="AL2666" s="79" t="str">
        <f>IF($C2666="", "", IF(IFERROR(INDEX(Ingredients!H$11:H$310, MATCH($C2666, Ingredients!$B$11:$B$310, 0)), "")="", "", IFERROR(INDEX(Ingredients!H$11:H$310, MATCH($C2666, Ingredients!$B$11:$B$310, 0)), "")))</f>
        <v/>
      </c>
      <c r="AN2666" s="83" t="str">
        <f t="shared" si="620"/>
        <v/>
      </c>
      <c r="AP2666" s="114" t="str">
        <f t="shared" si="630"/>
        <v/>
      </c>
      <c r="AR2666" s="117" t="str">
        <f>IF($C2666="", "", IF(IFERROR(INDEX(Ingredients!$AI$11:$AI$310, MATCH($C2666, Ingredients!$B$11:$B$310, 0)), "")="", "", IFERROR(INDEX(Ingredients!$AI$11:$AI$310, MATCH($C2666, Ingredients!$B$11:$B$310, 0)), "")))</f>
        <v/>
      </c>
      <c r="AT2666" s="120" t="str">
        <f t="shared" si="631"/>
        <v/>
      </c>
      <c r="AV2666" s="90" t="str">
        <f t="shared" si="621"/>
        <v/>
      </c>
      <c r="AX2666" s="90" t="str">
        <f>IF($AV2666="", "", COUNTIF($AV$11:$AV$5010, "&lt;"&amp;$AV2666)+1+COUNTIF($AV$11:$AV2666, $AV2666)-1)</f>
        <v/>
      </c>
      <c r="AZ2666" s="111" t="str">
        <f>IF($B2666="", "", SUMIF('Shopping List'!$AV$11:$AV$25, $B2666, 'Shopping List'!$BN$11:$BN$25))</f>
        <v/>
      </c>
      <c r="BB2666" s="117" t="str">
        <f t="shared" si="632"/>
        <v/>
      </c>
    </row>
    <row r="2667" spans="1:54" x14ac:dyDescent="0.25">
      <c r="A2667" s="4"/>
      <c r="B2667" s="37"/>
      <c r="C2667" s="124"/>
      <c r="D2667" s="39"/>
      <c r="E2667" s="125"/>
      <c r="F2667" s="48"/>
      <c r="G2667" s="4"/>
      <c r="H2667" s="4"/>
      <c r="I2667" s="95" t="str">
        <f>IF($C2667="", "", IF(IFERROR(INDEX(Ingredients!$C$11:$C$310, MATCH($C2667, Ingredients!$B$11:$B$310, 0)), "")="", "", IFERROR(INDEX(Ingredients!$C$11:$C$310, MATCH($C2667, Ingredients!$B$11:$B$310, 0)), "")))</f>
        <v/>
      </c>
      <c r="J2667" s="73" t="str">
        <f>IF($B2667="", "", IF(IFERROR(INDEX(Meals!$C$11:$C$260, MATCH($B2667, Meals!$B$11:$B$260, 0)), "")="", "", IFERROR(INDEX(Meals!$C$11:$C$260, MATCH($B2667, Meals!$B$11:$B$260, 0)), "")))</f>
        <v/>
      </c>
      <c r="K2667" s="4"/>
      <c r="L2667" s="72" t="str">
        <f t="shared" si="622"/>
        <v/>
      </c>
      <c r="M2667" s="73" t="str">
        <f t="shared" si="623"/>
        <v/>
      </c>
      <c r="N2667" s="4"/>
      <c r="O2667" s="78" t="str">
        <f t="shared" si="624"/>
        <v/>
      </c>
      <c r="P2667" s="79" t="str">
        <f t="shared" si="625"/>
        <v/>
      </c>
      <c r="Q2667" s="4"/>
      <c r="R2667" s="90" t="str">
        <f t="shared" si="626"/>
        <v/>
      </c>
      <c r="S2667" s="4"/>
      <c r="Y2667" s="18" t="str">
        <f t="shared" si="627"/>
        <v/>
      </c>
      <c r="AA2667" s="18" t="str">
        <f t="shared" si="618"/>
        <v/>
      </c>
      <c r="AB2667" s="18" t="str">
        <f t="shared" si="619"/>
        <v/>
      </c>
      <c r="AC2667" s="18" t="str">
        <f t="shared" si="628"/>
        <v/>
      </c>
      <c r="AD2667" s="18" t="str">
        <f t="shared" si="628"/>
        <v/>
      </c>
      <c r="AE2667" s="18" t="str">
        <f t="shared" si="629"/>
        <v/>
      </c>
      <c r="AG2667" s="95" t="str">
        <f>IF($C2667="", "", IF(IFERROR(INDEX(Ingredients!C$11:C$310, MATCH($C2667, Ingredients!$B$11:$B$310, 0)), "")="", "", IFERROR(INDEX(Ingredients!C$11:C$310, MATCH($C2667, Ingredients!$B$11:$B$310, 0)), "")))</f>
        <v/>
      </c>
      <c r="AH2667" s="105" t="str">
        <f>IF($C2667="", "", IF(IFERROR(INDEX(Ingredients!D$11:D$310, MATCH($C2667, Ingredients!$B$11:$B$310, 0)), "")="", "", IFERROR(INDEX(Ingredients!D$11:D$310, MATCH($C2667, Ingredients!$B$11:$B$310, 0)), "")))</f>
        <v/>
      </c>
      <c r="AI2667" s="106" t="str">
        <f>IF($C2667="", "", IF(IFERROR(INDEX(Ingredients!E$11:E$310, MATCH($C2667, Ingredients!$B$11:$B$310, 0)), "")="", "", IFERROR(INDEX(Ingredients!E$11:E$310, MATCH($C2667, Ingredients!$B$11:$B$310, 0)), "")))</f>
        <v/>
      </c>
      <c r="AJ2667" s="108" t="str">
        <f>IF($C2667="", "", IF(IFERROR(INDEX(Ingredients!F$11:F$310, MATCH($C2667, Ingredients!$B$11:$B$310, 0)), "")="", "", IFERROR(INDEX(Ingredients!F$11:F$310, MATCH($C2667, Ingredients!$B$11:$B$310, 0)), "")))</f>
        <v/>
      </c>
      <c r="AK2667" s="106" t="str">
        <f>IF($C2667="", "", IF(IFERROR(INDEX(Ingredients!G$11:G$310, MATCH($C2667, Ingredients!$B$11:$B$310, 0)), "")="", "", IFERROR(INDEX(Ingredients!G$11:G$310, MATCH($C2667, Ingredients!$B$11:$B$310, 0)), "")))</f>
        <v/>
      </c>
      <c r="AL2667" s="79" t="str">
        <f>IF($C2667="", "", IF(IFERROR(INDEX(Ingredients!H$11:H$310, MATCH($C2667, Ingredients!$B$11:$B$310, 0)), "")="", "", IFERROR(INDEX(Ingredients!H$11:H$310, MATCH($C2667, Ingredients!$B$11:$B$310, 0)), "")))</f>
        <v/>
      </c>
      <c r="AN2667" s="83" t="str">
        <f t="shared" si="620"/>
        <v/>
      </c>
      <c r="AP2667" s="114" t="str">
        <f t="shared" si="630"/>
        <v/>
      </c>
      <c r="AR2667" s="117" t="str">
        <f>IF($C2667="", "", IF(IFERROR(INDEX(Ingredients!$AI$11:$AI$310, MATCH($C2667, Ingredients!$B$11:$B$310, 0)), "")="", "", IFERROR(INDEX(Ingredients!$AI$11:$AI$310, MATCH($C2667, Ingredients!$B$11:$B$310, 0)), "")))</f>
        <v/>
      </c>
      <c r="AT2667" s="120" t="str">
        <f t="shared" si="631"/>
        <v/>
      </c>
      <c r="AV2667" s="90" t="str">
        <f t="shared" si="621"/>
        <v/>
      </c>
      <c r="AX2667" s="90" t="str">
        <f>IF($AV2667="", "", COUNTIF($AV$11:$AV$5010, "&lt;"&amp;$AV2667)+1+COUNTIF($AV$11:$AV2667, $AV2667)-1)</f>
        <v/>
      </c>
      <c r="AZ2667" s="111" t="str">
        <f>IF($B2667="", "", SUMIF('Shopping List'!$AV$11:$AV$25, $B2667, 'Shopping List'!$BN$11:$BN$25))</f>
        <v/>
      </c>
      <c r="BB2667" s="117" t="str">
        <f t="shared" si="632"/>
        <v/>
      </c>
    </row>
    <row r="2668" spans="1:54" x14ac:dyDescent="0.25">
      <c r="A2668" s="4"/>
      <c r="B2668" s="37"/>
      <c r="C2668" s="124"/>
      <c r="D2668" s="39"/>
      <c r="E2668" s="125"/>
      <c r="F2668" s="48"/>
      <c r="G2668" s="4"/>
      <c r="H2668" s="4"/>
      <c r="I2668" s="95" t="str">
        <f>IF($C2668="", "", IF(IFERROR(INDEX(Ingredients!$C$11:$C$310, MATCH($C2668, Ingredients!$B$11:$B$310, 0)), "")="", "", IFERROR(INDEX(Ingredients!$C$11:$C$310, MATCH($C2668, Ingredients!$B$11:$B$310, 0)), "")))</f>
        <v/>
      </c>
      <c r="J2668" s="73" t="str">
        <f>IF($B2668="", "", IF(IFERROR(INDEX(Meals!$C$11:$C$260, MATCH($B2668, Meals!$B$11:$B$260, 0)), "")="", "", IFERROR(INDEX(Meals!$C$11:$C$260, MATCH($B2668, Meals!$B$11:$B$260, 0)), "")))</f>
        <v/>
      </c>
      <c r="K2668" s="4"/>
      <c r="L2668" s="72" t="str">
        <f t="shared" si="622"/>
        <v/>
      </c>
      <c r="M2668" s="73" t="str">
        <f t="shared" si="623"/>
        <v/>
      </c>
      <c r="N2668" s="4"/>
      <c r="O2668" s="78" t="str">
        <f t="shared" si="624"/>
        <v/>
      </c>
      <c r="P2668" s="79" t="str">
        <f t="shared" si="625"/>
        <v/>
      </c>
      <c r="Q2668" s="4"/>
      <c r="R2668" s="90" t="str">
        <f t="shared" si="626"/>
        <v/>
      </c>
      <c r="S2668" s="4"/>
      <c r="Y2668" s="18" t="str">
        <f t="shared" si="627"/>
        <v/>
      </c>
      <c r="AA2668" s="18" t="str">
        <f t="shared" si="618"/>
        <v/>
      </c>
      <c r="AB2668" s="18" t="str">
        <f t="shared" si="619"/>
        <v/>
      </c>
      <c r="AC2668" s="18" t="str">
        <f t="shared" si="628"/>
        <v/>
      </c>
      <c r="AD2668" s="18" t="str">
        <f t="shared" si="628"/>
        <v/>
      </c>
      <c r="AE2668" s="18" t="str">
        <f t="shared" si="629"/>
        <v/>
      </c>
      <c r="AG2668" s="95" t="str">
        <f>IF($C2668="", "", IF(IFERROR(INDEX(Ingredients!C$11:C$310, MATCH($C2668, Ingredients!$B$11:$B$310, 0)), "")="", "", IFERROR(INDEX(Ingredients!C$11:C$310, MATCH($C2668, Ingredients!$B$11:$B$310, 0)), "")))</f>
        <v/>
      </c>
      <c r="AH2668" s="105" t="str">
        <f>IF($C2668="", "", IF(IFERROR(INDEX(Ingredients!D$11:D$310, MATCH($C2668, Ingredients!$B$11:$B$310, 0)), "")="", "", IFERROR(INDEX(Ingredients!D$11:D$310, MATCH($C2668, Ingredients!$B$11:$B$310, 0)), "")))</f>
        <v/>
      </c>
      <c r="AI2668" s="106" t="str">
        <f>IF($C2668="", "", IF(IFERROR(INDEX(Ingredients!E$11:E$310, MATCH($C2668, Ingredients!$B$11:$B$310, 0)), "")="", "", IFERROR(INDEX(Ingredients!E$11:E$310, MATCH($C2668, Ingredients!$B$11:$B$310, 0)), "")))</f>
        <v/>
      </c>
      <c r="AJ2668" s="108" t="str">
        <f>IF($C2668="", "", IF(IFERROR(INDEX(Ingredients!F$11:F$310, MATCH($C2668, Ingredients!$B$11:$B$310, 0)), "")="", "", IFERROR(INDEX(Ingredients!F$11:F$310, MATCH($C2668, Ingredients!$B$11:$B$310, 0)), "")))</f>
        <v/>
      </c>
      <c r="AK2668" s="106" t="str">
        <f>IF($C2668="", "", IF(IFERROR(INDEX(Ingredients!G$11:G$310, MATCH($C2668, Ingredients!$B$11:$B$310, 0)), "")="", "", IFERROR(INDEX(Ingredients!G$11:G$310, MATCH($C2668, Ingredients!$B$11:$B$310, 0)), "")))</f>
        <v/>
      </c>
      <c r="AL2668" s="79" t="str">
        <f>IF($C2668="", "", IF(IFERROR(INDEX(Ingredients!H$11:H$310, MATCH($C2668, Ingredients!$B$11:$B$310, 0)), "")="", "", IFERROR(INDEX(Ingredients!H$11:H$310, MATCH($C2668, Ingredients!$B$11:$B$310, 0)), "")))</f>
        <v/>
      </c>
      <c r="AN2668" s="83" t="str">
        <f t="shared" si="620"/>
        <v/>
      </c>
      <c r="AP2668" s="114" t="str">
        <f t="shared" si="630"/>
        <v/>
      </c>
      <c r="AR2668" s="117" t="str">
        <f>IF($C2668="", "", IF(IFERROR(INDEX(Ingredients!$AI$11:$AI$310, MATCH($C2668, Ingredients!$B$11:$B$310, 0)), "")="", "", IFERROR(INDEX(Ingredients!$AI$11:$AI$310, MATCH($C2668, Ingredients!$B$11:$B$310, 0)), "")))</f>
        <v/>
      </c>
      <c r="AT2668" s="120" t="str">
        <f t="shared" si="631"/>
        <v/>
      </c>
      <c r="AV2668" s="90" t="str">
        <f t="shared" si="621"/>
        <v/>
      </c>
      <c r="AX2668" s="90" t="str">
        <f>IF($AV2668="", "", COUNTIF($AV$11:$AV$5010, "&lt;"&amp;$AV2668)+1+COUNTIF($AV$11:$AV2668, $AV2668)-1)</f>
        <v/>
      </c>
      <c r="AZ2668" s="111" t="str">
        <f>IF($B2668="", "", SUMIF('Shopping List'!$AV$11:$AV$25, $B2668, 'Shopping List'!$BN$11:$BN$25))</f>
        <v/>
      </c>
      <c r="BB2668" s="117" t="str">
        <f t="shared" si="632"/>
        <v/>
      </c>
    </row>
    <row r="2669" spans="1:54" x14ac:dyDescent="0.25">
      <c r="A2669" s="4"/>
      <c r="B2669" s="37"/>
      <c r="C2669" s="124"/>
      <c r="D2669" s="39"/>
      <c r="E2669" s="125"/>
      <c r="F2669" s="48"/>
      <c r="G2669" s="4"/>
      <c r="H2669" s="4"/>
      <c r="I2669" s="95" t="str">
        <f>IF($C2669="", "", IF(IFERROR(INDEX(Ingredients!$C$11:$C$310, MATCH($C2669, Ingredients!$B$11:$B$310, 0)), "")="", "", IFERROR(INDEX(Ingredients!$C$11:$C$310, MATCH($C2669, Ingredients!$B$11:$B$310, 0)), "")))</f>
        <v/>
      </c>
      <c r="J2669" s="73" t="str">
        <f>IF($B2669="", "", IF(IFERROR(INDEX(Meals!$C$11:$C$260, MATCH($B2669, Meals!$B$11:$B$260, 0)), "")="", "", IFERROR(INDEX(Meals!$C$11:$C$260, MATCH($B2669, Meals!$B$11:$B$260, 0)), "")))</f>
        <v/>
      </c>
      <c r="K2669" s="4"/>
      <c r="L2669" s="72" t="str">
        <f t="shared" si="622"/>
        <v/>
      </c>
      <c r="M2669" s="73" t="str">
        <f t="shared" si="623"/>
        <v/>
      </c>
      <c r="N2669" s="4"/>
      <c r="O2669" s="78" t="str">
        <f t="shared" si="624"/>
        <v/>
      </c>
      <c r="P2669" s="79" t="str">
        <f t="shared" si="625"/>
        <v/>
      </c>
      <c r="Q2669" s="4"/>
      <c r="R2669" s="90" t="str">
        <f t="shared" si="626"/>
        <v/>
      </c>
      <c r="S2669" s="4"/>
      <c r="Y2669" s="18" t="str">
        <f t="shared" si="627"/>
        <v/>
      </c>
      <c r="AA2669" s="18" t="str">
        <f t="shared" si="618"/>
        <v/>
      </c>
      <c r="AB2669" s="18" t="str">
        <f t="shared" si="619"/>
        <v/>
      </c>
      <c r="AC2669" s="18" t="str">
        <f t="shared" si="628"/>
        <v/>
      </c>
      <c r="AD2669" s="18" t="str">
        <f t="shared" si="628"/>
        <v/>
      </c>
      <c r="AE2669" s="18" t="str">
        <f t="shared" si="629"/>
        <v/>
      </c>
      <c r="AG2669" s="95" t="str">
        <f>IF($C2669="", "", IF(IFERROR(INDEX(Ingredients!C$11:C$310, MATCH($C2669, Ingredients!$B$11:$B$310, 0)), "")="", "", IFERROR(INDEX(Ingredients!C$11:C$310, MATCH($C2669, Ingredients!$B$11:$B$310, 0)), "")))</f>
        <v/>
      </c>
      <c r="AH2669" s="105" t="str">
        <f>IF($C2669="", "", IF(IFERROR(INDEX(Ingredients!D$11:D$310, MATCH($C2669, Ingredients!$B$11:$B$310, 0)), "")="", "", IFERROR(INDEX(Ingredients!D$11:D$310, MATCH($C2669, Ingredients!$B$11:$B$310, 0)), "")))</f>
        <v/>
      </c>
      <c r="AI2669" s="106" t="str">
        <f>IF($C2669="", "", IF(IFERROR(INDEX(Ingredients!E$11:E$310, MATCH($C2669, Ingredients!$B$11:$B$310, 0)), "")="", "", IFERROR(INDEX(Ingredients!E$11:E$310, MATCH($C2669, Ingredients!$B$11:$B$310, 0)), "")))</f>
        <v/>
      </c>
      <c r="AJ2669" s="108" t="str">
        <f>IF($C2669="", "", IF(IFERROR(INDEX(Ingredients!F$11:F$310, MATCH($C2669, Ingredients!$B$11:$B$310, 0)), "")="", "", IFERROR(INDEX(Ingredients!F$11:F$310, MATCH($C2669, Ingredients!$B$11:$B$310, 0)), "")))</f>
        <v/>
      </c>
      <c r="AK2669" s="106" t="str">
        <f>IF($C2669="", "", IF(IFERROR(INDEX(Ingredients!G$11:G$310, MATCH($C2669, Ingredients!$B$11:$B$310, 0)), "")="", "", IFERROR(INDEX(Ingredients!G$11:G$310, MATCH($C2669, Ingredients!$B$11:$B$310, 0)), "")))</f>
        <v/>
      </c>
      <c r="AL2669" s="79" t="str">
        <f>IF($C2669="", "", IF(IFERROR(INDEX(Ingredients!H$11:H$310, MATCH($C2669, Ingredients!$B$11:$B$310, 0)), "")="", "", IFERROR(INDEX(Ingredients!H$11:H$310, MATCH($C2669, Ingredients!$B$11:$B$310, 0)), "")))</f>
        <v/>
      </c>
      <c r="AN2669" s="83" t="str">
        <f t="shared" si="620"/>
        <v/>
      </c>
      <c r="AP2669" s="114" t="str">
        <f t="shared" si="630"/>
        <v/>
      </c>
      <c r="AR2669" s="117" t="str">
        <f>IF($C2669="", "", IF(IFERROR(INDEX(Ingredients!$AI$11:$AI$310, MATCH($C2669, Ingredients!$B$11:$B$310, 0)), "")="", "", IFERROR(INDEX(Ingredients!$AI$11:$AI$310, MATCH($C2669, Ingredients!$B$11:$B$310, 0)), "")))</f>
        <v/>
      </c>
      <c r="AT2669" s="120" t="str">
        <f t="shared" si="631"/>
        <v/>
      </c>
      <c r="AV2669" s="90" t="str">
        <f t="shared" si="621"/>
        <v/>
      </c>
      <c r="AX2669" s="90" t="str">
        <f>IF($AV2669="", "", COUNTIF($AV$11:$AV$5010, "&lt;"&amp;$AV2669)+1+COUNTIF($AV$11:$AV2669, $AV2669)-1)</f>
        <v/>
      </c>
      <c r="AZ2669" s="111" t="str">
        <f>IF($B2669="", "", SUMIF('Shopping List'!$AV$11:$AV$25, $B2669, 'Shopping List'!$BN$11:$BN$25))</f>
        <v/>
      </c>
      <c r="BB2669" s="117" t="str">
        <f t="shared" si="632"/>
        <v/>
      </c>
    </row>
    <row r="2670" spans="1:54" x14ac:dyDescent="0.25">
      <c r="A2670" s="4"/>
      <c r="B2670" s="37"/>
      <c r="C2670" s="124"/>
      <c r="D2670" s="39"/>
      <c r="E2670" s="125"/>
      <c r="F2670" s="48"/>
      <c r="G2670" s="4"/>
      <c r="H2670" s="4"/>
      <c r="I2670" s="95" t="str">
        <f>IF($C2670="", "", IF(IFERROR(INDEX(Ingredients!$C$11:$C$310, MATCH($C2670, Ingredients!$B$11:$B$310, 0)), "")="", "", IFERROR(INDEX(Ingredients!$C$11:$C$310, MATCH($C2670, Ingredients!$B$11:$B$310, 0)), "")))</f>
        <v/>
      </c>
      <c r="J2670" s="73" t="str">
        <f>IF($B2670="", "", IF(IFERROR(INDEX(Meals!$C$11:$C$260, MATCH($B2670, Meals!$B$11:$B$260, 0)), "")="", "", IFERROR(INDEX(Meals!$C$11:$C$260, MATCH($B2670, Meals!$B$11:$B$260, 0)), "")))</f>
        <v/>
      </c>
      <c r="K2670" s="4"/>
      <c r="L2670" s="72" t="str">
        <f t="shared" si="622"/>
        <v/>
      </c>
      <c r="M2670" s="73" t="str">
        <f t="shared" si="623"/>
        <v/>
      </c>
      <c r="N2670" s="4"/>
      <c r="O2670" s="78" t="str">
        <f t="shared" si="624"/>
        <v/>
      </c>
      <c r="P2670" s="79" t="str">
        <f t="shared" si="625"/>
        <v/>
      </c>
      <c r="Q2670" s="4"/>
      <c r="R2670" s="90" t="str">
        <f t="shared" si="626"/>
        <v/>
      </c>
      <c r="S2670" s="4"/>
      <c r="Y2670" s="18" t="str">
        <f t="shared" si="627"/>
        <v/>
      </c>
      <c r="AA2670" s="18" t="str">
        <f t="shared" si="618"/>
        <v/>
      </c>
      <c r="AB2670" s="18" t="str">
        <f t="shared" si="619"/>
        <v/>
      </c>
      <c r="AC2670" s="18" t="str">
        <f t="shared" si="628"/>
        <v/>
      </c>
      <c r="AD2670" s="18" t="str">
        <f t="shared" si="628"/>
        <v/>
      </c>
      <c r="AE2670" s="18" t="str">
        <f t="shared" si="629"/>
        <v/>
      </c>
      <c r="AG2670" s="95" t="str">
        <f>IF($C2670="", "", IF(IFERROR(INDEX(Ingredients!C$11:C$310, MATCH($C2670, Ingredients!$B$11:$B$310, 0)), "")="", "", IFERROR(INDEX(Ingredients!C$11:C$310, MATCH($C2670, Ingredients!$B$11:$B$310, 0)), "")))</f>
        <v/>
      </c>
      <c r="AH2670" s="105" t="str">
        <f>IF($C2670="", "", IF(IFERROR(INDEX(Ingredients!D$11:D$310, MATCH($C2670, Ingredients!$B$11:$B$310, 0)), "")="", "", IFERROR(INDEX(Ingredients!D$11:D$310, MATCH($C2670, Ingredients!$B$11:$B$310, 0)), "")))</f>
        <v/>
      </c>
      <c r="AI2670" s="106" t="str">
        <f>IF($C2670="", "", IF(IFERROR(INDEX(Ingredients!E$11:E$310, MATCH($C2670, Ingredients!$B$11:$B$310, 0)), "")="", "", IFERROR(INDEX(Ingredients!E$11:E$310, MATCH($C2670, Ingredients!$B$11:$B$310, 0)), "")))</f>
        <v/>
      </c>
      <c r="AJ2670" s="108" t="str">
        <f>IF($C2670="", "", IF(IFERROR(INDEX(Ingredients!F$11:F$310, MATCH($C2670, Ingredients!$B$11:$B$310, 0)), "")="", "", IFERROR(INDEX(Ingredients!F$11:F$310, MATCH($C2670, Ingredients!$B$11:$B$310, 0)), "")))</f>
        <v/>
      </c>
      <c r="AK2670" s="106" t="str">
        <f>IF($C2670="", "", IF(IFERROR(INDEX(Ingredients!G$11:G$310, MATCH($C2670, Ingredients!$B$11:$B$310, 0)), "")="", "", IFERROR(INDEX(Ingredients!G$11:G$310, MATCH($C2670, Ingredients!$B$11:$B$310, 0)), "")))</f>
        <v/>
      </c>
      <c r="AL2670" s="79" t="str">
        <f>IF($C2670="", "", IF(IFERROR(INDEX(Ingredients!H$11:H$310, MATCH($C2670, Ingredients!$B$11:$B$310, 0)), "")="", "", IFERROR(INDEX(Ingredients!H$11:H$310, MATCH($C2670, Ingredients!$B$11:$B$310, 0)), "")))</f>
        <v/>
      </c>
      <c r="AN2670" s="83" t="str">
        <f t="shared" si="620"/>
        <v/>
      </c>
      <c r="AP2670" s="114" t="str">
        <f t="shared" si="630"/>
        <v/>
      </c>
      <c r="AR2670" s="117" t="str">
        <f>IF($C2670="", "", IF(IFERROR(INDEX(Ingredients!$AI$11:$AI$310, MATCH($C2670, Ingredients!$B$11:$B$310, 0)), "")="", "", IFERROR(INDEX(Ingredients!$AI$11:$AI$310, MATCH($C2670, Ingredients!$B$11:$B$310, 0)), "")))</f>
        <v/>
      </c>
      <c r="AT2670" s="120" t="str">
        <f t="shared" si="631"/>
        <v/>
      </c>
      <c r="AV2670" s="90" t="str">
        <f t="shared" si="621"/>
        <v/>
      </c>
      <c r="AX2670" s="90" t="str">
        <f>IF($AV2670="", "", COUNTIF($AV$11:$AV$5010, "&lt;"&amp;$AV2670)+1+COUNTIF($AV$11:$AV2670, $AV2670)-1)</f>
        <v/>
      </c>
      <c r="AZ2670" s="111" t="str">
        <f>IF($B2670="", "", SUMIF('Shopping List'!$AV$11:$AV$25, $B2670, 'Shopping List'!$BN$11:$BN$25))</f>
        <v/>
      </c>
      <c r="BB2670" s="117" t="str">
        <f t="shared" si="632"/>
        <v/>
      </c>
    </row>
    <row r="2671" spans="1:54" x14ac:dyDescent="0.25">
      <c r="A2671" s="4"/>
      <c r="B2671" s="37"/>
      <c r="C2671" s="124"/>
      <c r="D2671" s="39"/>
      <c r="E2671" s="125"/>
      <c r="F2671" s="48"/>
      <c r="G2671" s="4"/>
      <c r="H2671" s="4"/>
      <c r="I2671" s="95" t="str">
        <f>IF($C2671="", "", IF(IFERROR(INDEX(Ingredients!$C$11:$C$310, MATCH($C2671, Ingredients!$B$11:$B$310, 0)), "")="", "", IFERROR(INDEX(Ingredients!$C$11:$C$310, MATCH($C2671, Ingredients!$B$11:$B$310, 0)), "")))</f>
        <v/>
      </c>
      <c r="J2671" s="73" t="str">
        <f>IF($B2671="", "", IF(IFERROR(INDEX(Meals!$C$11:$C$260, MATCH($B2671, Meals!$B$11:$B$260, 0)), "")="", "", IFERROR(INDEX(Meals!$C$11:$C$260, MATCH($B2671, Meals!$B$11:$B$260, 0)), "")))</f>
        <v/>
      </c>
      <c r="K2671" s="4"/>
      <c r="L2671" s="72" t="str">
        <f t="shared" si="622"/>
        <v/>
      </c>
      <c r="M2671" s="73" t="str">
        <f t="shared" si="623"/>
        <v/>
      </c>
      <c r="N2671" s="4"/>
      <c r="O2671" s="78" t="str">
        <f t="shared" si="624"/>
        <v/>
      </c>
      <c r="P2671" s="79" t="str">
        <f t="shared" si="625"/>
        <v/>
      </c>
      <c r="Q2671" s="4"/>
      <c r="R2671" s="90" t="str">
        <f t="shared" si="626"/>
        <v/>
      </c>
      <c r="S2671" s="4"/>
      <c r="Y2671" s="18" t="str">
        <f t="shared" si="627"/>
        <v/>
      </c>
      <c r="AA2671" s="18" t="str">
        <f t="shared" si="618"/>
        <v/>
      </c>
      <c r="AB2671" s="18" t="str">
        <f t="shared" si="619"/>
        <v/>
      </c>
      <c r="AC2671" s="18" t="str">
        <f t="shared" si="628"/>
        <v/>
      </c>
      <c r="AD2671" s="18" t="str">
        <f t="shared" si="628"/>
        <v/>
      </c>
      <c r="AE2671" s="18" t="str">
        <f t="shared" si="629"/>
        <v/>
      </c>
      <c r="AG2671" s="95" t="str">
        <f>IF($C2671="", "", IF(IFERROR(INDEX(Ingredients!C$11:C$310, MATCH($C2671, Ingredients!$B$11:$B$310, 0)), "")="", "", IFERROR(INDEX(Ingredients!C$11:C$310, MATCH($C2671, Ingredients!$B$11:$B$310, 0)), "")))</f>
        <v/>
      </c>
      <c r="AH2671" s="105" t="str">
        <f>IF($C2671="", "", IF(IFERROR(INDEX(Ingredients!D$11:D$310, MATCH($C2671, Ingredients!$B$11:$B$310, 0)), "")="", "", IFERROR(INDEX(Ingredients!D$11:D$310, MATCH($C2671, Ingredients!$B$11:$B$310, 0)), "")))</f>
        <v/>
      </c>
      <c r="AI2671" s="106" t="str">
        <f>IF($C2671="", "", IF(IFERROR(INDEX(Ingredients!E$11:E$310, MATCH($C2671, Ingredients!$B$11:$B$310, 0)), "")="", "", IFERROR(INDEX(Ingredients!E$11:E$310, MATCH($C2671, Ingredients!$B$11:$B$310, 0)), "")))</f>
        <v/>
      </c>
      <c r="AJ2671" s="108" t="str">
        <f>IF($C2671="", "", IF(IFERROR(INDEX(Ingredients!F$11:F$310, MATCH($C2671, Ingredients!$B$11:$B$310, 0)), "")="", "", IFERROR(INDEX(Ingredients!F$11:F$310, MATCH($C2671, Ingredients!$B$11:$B$310, 0)), "")))</f>
        <v/>
      </c>
      <c r="AK2671" s="106" t="str">
        <f>IF($C2671="", "", IF(IFERROR(INDEX(Ingredients!G$11:G$310, MATCH($C2671, Ingredients!$B$11:$B$310, 0)), "")="", "", IFERROR(INDEX(Ingredients!G$11:G$310, MATCH($C2671, Ingredients!$B$11:$B$310, 0)), "")))</f>
        <v/>
      </c>
      <c r="AL2671" s="79" t="str">
        <f>IF($C2671="", "", IF(IFERROR(INDEX(Ingredients!H$11:H$310, MATCH($C2671, Ingredients!$B$11:$B$310, 0)), "")="", "", IFERROR(INDEX(Ingredients!H$11:H$310, MATCH($C2671, Ingredients!$B$11:$B$310, 0)), "")))</f>
        <v/>
      </c>
      <c r="AN2671" s="83" t="str">
        <f t="shared" si="620"/>
        <v/>
      </c>
      <c r="AP2671" s="114" t="str">
        <f t="shared" si="630"/>
        <v/>
      </c>
      <c r="AR2671" s="117" t="str">
        <f>IF($C2671="", "", IF(IFERROR(INDEX(Ingredients!$AI$11:$AI$310, MATCH($C2671, Ingredients!$B$11:$B$310, 0)), "")="", "", IFERROR(INDEX(Ingredients!$AI$11:$AI$310, MATCH($C2671, Ingredients!$B$11:$B$310, 0)), "")))</f>
        <v/>
      </c>
      <c r="AT2671" s="120" t="str">
        <f t="shared" si="631"/>
        <v/>
      </c>
      <c r="AV2671" s="90" t="str">
        <f t="shared" si="621"/>
        <v/>
      </c>
      <c r="AX2671" s="90" t="str">
        <f>IF($AV2671="", "", COUNTIF($AV$11:$AV$5010, "&lt;"&amp;$AV2671)+1+COUNTIF($AV$11:$AV2671, $AV2671)-1)</f>
        <v/>
      </c>
      <c r="AZ2671" s="111" t="str">
        <f>IF($B2671="", "", SUMIF('Shopping List'!$AV$11:$AV$25, $B2671, 'Shopping List'!$BN$11:$BN$25))</f>
        <v/>
      </c>
      <c r="BB2671" s="117" t="str">
        <f t="shared" si="632"/>
        <v/>
      </c>
    </row>
    <row r="2672" spans="1:54" x14ac:dyDescent="0.25">
      <c r="A2672" s="4"/>
      <c r="B2672" s="37"/>
      <c r="C2672" s="124"/>
      <c r="D2672" s="39"/>
      <c r="E2672" s="125"/>
      <c r="F2672" s="48"/>
      <c r="G2672" s="4"/>
      <c r="H2672" s="4"/>
      <c r="I2672" s="95" t="str">
        <f>IF($C2672="", "", IF(IFERROR(INDEX(Ingredients!$C$11:$C$310, MATCH($C2672, Ingredients!$B$11:$B$310, 0)), "")="", "", IFERROR(INDEX(Ingredients!$C$11:$C$310, MATCH($C2672, Ingredients!$B$11:$B$310, 0)), "")))</f>
        <v/>
      </c>
      <c r="J2672" s="73" t="str">
        <f>IF($B2672="", "", IF(IFERROR(INDEX(Meals!$C$11:$C$260, MATCH($B2672, Meals!$B$11:$B$260, 0)), "")="", "", IFERROR(INDEX(Meals!$C$11:$C$260, MATCH($B2672, Meals!$B$11:$B$260, 0)), "")))</f>
        <v/>
      </c>
      <c r="K2672" s="4"/>
      <c r="L2672" s="72" t="str">
        <f t="shared" si="622"/>
        <v/>
      </c>
      <c r="M2672" s="73" t="str">
        <f t="shared" si="623"/>
        <v/>
      </c>
      <c r="N2672" s="4"/>
      <c r="O2672" s="78" t="str">
        <f t="shared" si="624"/>
        <v/>
      </c>
      <c r="P2672" s="79" t="str">
        <f t="shared" si="625"/>
        <v/>
      </c>
      <c r="Q2672" s="4"/>
      <c r="R2672" s="90" t="str">
        <f t="shared" si="626"/>
        <v/>
      </c>
      <c r="S2672" s="4"/>
      <c r="Y2672" s="18" t="str">
        <f t="shared" si="627"/>
        <v/>
      </c>
      <c r="AA2672" s="18" t="str">
        <f t="shared" si="618"/>
        <v/>
      </c>
      <c r="AB2672" s="18" t="str">
        <f t="shared" si="619"/>
        <v/>
      </c>
      <c r="AC2672" s="18" t="str">
        <f t="shared" si="628"/>
        <v/>
      </c>
      <c r="AD2672" s="18" t="str">
        <f t="shared" si="628"/>
        <v/>
      </c>
      <c r="AE2672" s="18" t="str">
        <f t="shared" si="629"/>
        <v/>
      </c>
      <c r="AG2672" s="95" t="str">
        <f>IF($C2672="", "", IF(IFERROR(INDEX(Ingredients!C$11:C$310, MATCH($C2672, Ingredients!$B$11:$B$310, 0)), "")="", "", IFERROR(INDEX(Ingredients!C$11:C$310, MATCH($C2672, Ingredients!$B$11:$B$310, 0)), "")))</f>
        <v/>
      </c>
      <c r="AH2672" s="105" t="str">
        <f>IF($C2672="", "", IF(IFERROR(INDEX(Ingredients!D$11:D$310, MATCH($C2672, Ingredients!$B$11:$B$310, 0)), "")="", "", IFERROR(INDEX(Ingredients!D$11:D$310, MATCH($C2672, Ingredients!$B$11:$B$310, 0)), "")))</f>
        <v/>
      </c>
      <c r="AI2672" s="106" t="str">
        <f>IF($C2672="", "", IF(IFERROR(INDEX(Ingredients!E$11:E$310, MATCH($C2672, Ingredients!$B$11:$B$310, 0)), "")="", "", IFERROR(INDEX(Ingredients!E$11:E$310, MATCH($C2672, Ingredients!$B$11:$B$310, 0)), "")))</f>
        <v/>
      </c>
      <c r="AJ2672" s="108" t="str">
        <f>IF($C2672="", "", IF(IFERROR(INDEX(Ingredients!F$11:F$310, MATCH($C2672, Ingredients!$B$11:$B$310, 0)), "")="", "", IFERROR(INDEX(Ingredients!F$11:F$310, MATCH($C2672, Ingredients!$B$11:$B$310, 0)), "")))</f>
        <v/>
      </c>
      <c r="AK2672" s="106" t="str">
        <f>IF($C2672="", "", IF(IFERROR(INDEX(Ingredients!G$11:G$310, MATCH($C2672, Ingredients!$B$11:$B$310, 0)), "")="", "", IFERROR(INDEX(Ingredients!G$11:G$310, MATCH($C2672, Ingredients!$B$11:$B$310, 0)), "")))</f>
        <v/>
      </c>
      <c r="AL2672" s="79" t="str">
        <f>IF($C2672="", "", IF(IFERROR(INDEX(Ingredients!H$11:H$310, MATCH($C2672, Ingredients!$B$11:$B$310, 0)), "")="", "", IFERROR(INDEX(Ingredients!H$11:H$310, MATCH($C2672, Ingredients!$B$11:$B$310, 0)), "")))</f>
        <v/>
      </c>
      <c r="AN2672" s="83" t="str">
        <f t="shared" si="620"/>
        <v/>
      </c>
      <c r="AP2672" s="114" t="str">
        <f t="shared" si="630"/>
        <v/>
      </c>
      <c r="AR2672" s="117" t="str">
        <f>IF($C2672="", "", IF(IFERROR(INDEX(Ingredients!$AI$11:$AI$310, MATCH($C2672, Ingredients!$B$11:$B$310, 0)), "")="", "", IFERROR(INDEX(Ingredients!$AI$11:$AI$310, MATCH($C2672, Ingredients!$B$11:$B$310, 0)), "")))</f>
        <v/>
      </c>
      <c r="AT2672" s="120" t="str">
        <f t="shared" si="631"/>
        <v/>
      </c>
      <c r="AV2672" s="90" t="str">
        <f t="shared" si="621"/>
        <v/>
      </c>
      <c r="AX2672" s="90" t="str">
        <f>IF($AV2672="", "", COUNTIF($AV$11:$AV$5010, "&lt;"&amp;$AV2672)+1+COUNTIF($AV$11:$AV2672, $AV2672)-1)</f>
        <v/>
      </c>
      <c r="AZ2672" s="111" t="str">
        <f>IF($B2672="", "", SUMIF('Shopping List'!$AV$11:$AV$25, $B2672, 'Shopping List'!$BN$11:$BN$25))</f>
        <v/>
      </c>
      <c r="BB2672" s="117" t="str">
        <f t="shared" si="632"/>
        <v/>
      </c>
    </row>
    <row r="2673" spans="1:54" x14ac:dyDescent="0.25">
      <c r="A2673" s="4"/>
      <c r="B2673" s="37"/>
      <c r="C2673" s="124"/>
      <c r="D2673" s="39"/>
      <c r="E2673" s="125"/>
      <c r="F2673" s="48"/>
      <c r="G2673" s="4"/>
      <c r="H2673" s="4"/>
      <c r="I2673" s="95" t="str">
        <f>IF($C2673="", "", IF(IFERROR(INDEX(Ingredients!$C$11:$C$310, MATCH($C2673, Ingredients!$B$11:$B$310, 0)), "")="", "", IFERROR(INDEX(Ingredients!$C$11:$C$310, MATCH($C2673, Ingredients!$B$11:$B$310, 0)), "")))</f>
        <v/>
      </c>
      <c r="J2673" s="73" t="str">
        <f>IF($B2673="", "", IF(IFERROR(INDEX(Meals!$C$11:$C$260, MATCH($B2673, Meals!$B$11:$B$260, 0)), "")="", "", IFERROR(INDEX(Meals!$C$11:$C$260, MATCH($B2673, Meals!$B$11:$B$260, 0)), "")))</f>
        <v/>
      </c>
      <c r="K2673" s="4"/>
      <c r="L2673" s="72" t="str">
        <f t="shared" si="622"/>
        <v/>
      </c>
      <c r="M2673" s="73" t="str">
        <f t="shared" si="623"/>
        <v/>
      </c>
      <c r="N2673" s="4"/>
      <c r="O2673" s="78" t="str">
        <f t="shared" si="624"/>
        <v/>
      </c>
      <c r="P2673" s="79" t="str">
        <f t="shared" si="625"/>
        <v/>
      </c>
      <c r="Q2673" s="4"/>
      <c r="R2673" s="90" t="str">
        <f t="shared" si="626"/>
        <v/>
      </c>
      <c r="S2673" s="4"/>
      <c r="Y2673" s="18" t="str">
        <f t="shared" si="627"/>
        <v/>
      </c>
      <c r="AA2673" s="18" t="str">
        <f t="shared" si="618"/>
        <v/>
      </c>
      <c r="AB2673" s="18" t="str">
        <f t="shared" si="619"/>
        <v/>
      </c>
      <c r="AC2673" s="18" t="str">
        <f t="shared" si="628"/>
        <v/>
      </c>
      <c r="AD2673" s="18" t="str">
        <f t="shared" si="628"/>
        <v/>
      </c>
      <c r="AE2673" s="18" t="str">
        <f t="shared" si="629"/>
        <v/>
      </c>
      <c r="AG2673" s="95" t="str">
        <f>IF($C2673="", "", IF(IFERROR(INDEX(Ingredients!C$11:C$310, MATCH($C2673, Ingredients!$B$11:$B$310, 0)), "")="", "", IFERROR(INDEX(Ingredients!C$11:C$310, MATCH($C2673, Ingredients!$B$11:$B$310, 0)), "")))</f>
        <v/>
      </c>
      <c r="AH2673" s="105" t="str">
        <f>IF($C2673="", "", IF(IFERROR(INDEX(Ingredients!D$11:D$310, MATCH($C2673, Ingredients!$B$11:$B$310, 0)), "")="", "", IFERROR(INDEX(Ingredients!D$11:D$310, MATCH($C2673, Ingredients!$B$11:$B$310, 0)), "")))</f>
        <v/>
      </c>
      <c r="AI2673" s="106" t="str">
        <f>IF($C2673="", "", IF(IFERROR(INDEX(Ingredients!E$11:E$310, MATCH($C2673, Ingredients!$B$11:$B$310, 0)), "")="", "", IFERROR(INDEX(Ingredients!E$11:E$310, MATCH($C2673, Ingredients!$B$11:$B$310, 0)), "")))</f>
        <v/>
      </c>
      <c r="AJ2673" s="108" t="str">
        <f>IF($C2673="", "", IF(IFERROR(INDEX(Ingredients!F$11:F$310, MATCH($C2673, Ingredients!$B$11:$B$310, 0)), "")="", "", IFERROR(INDEX(Ingredients!F$11:F$310, MATCH($C2673, Ingredients!$B$11:$B$310, 0)), "")))</f>
        <v/>
      </c>
      <c r="AK2673" s="106" t="str">
        <f>IF($C2673="", "", IF(IFERROR(INDEX(Ingredients!G$11:G$310, MATCH($C2673, Ingredients!$B$11:$B$310, 0)), "")="", "", IFERROR(INDEX(Ingredients!G$11:G$310, MATCH($C2673, Ingredients!$B$11:$B$310, 0)), "")))</f>
        <v/>
      </c>
      <c r="AL2673" s="79" t="str">
        <f>IF($C2673="", "", IF(IFERROR(INDEX(Ingredients!H$11:H$310, MATCH($C2673, Ingredients!$B$11:$B$310, 0)), "")="", "", IFERROR(INDEX(Ingredients!H$11:H$310, MATCH($C2673, Ingredients!$B$11:$B$310, 0)), "")))</f>
        <v/>
      </c>
      <c r="AN2673" s="83" t="str">
        <f t="shared" si="620"/>
        <v/>
      </c>
      <c r="AP2673" s="114" t="str">
        <f t="shared" si="630"/>
        <v/>
      </c>
      <c r="AR2673" s="117" t="str">
        <f>IF($C2673="", "", IF(IFERROR(INDEX(Ingredients!$AI$11:$AI$310, MATCH($C2673, Ingredients!$B$11:$B$310, 0)), "")="", "", IFERROR(INDEX(Ingredients!$AI$11:$AI$310, MATCH($C2673, Ingredients!$B$11:$B$310, 0)), "")))</f>
        <v/>
      </c>
      <c r="AT2673" s="120" t="str">
        <f t="shared" si="631"/>
        <v/>
      </c>
      <c r="AV2673" s="90" t="str">
        <f t="shared" si="621"/>
        <v/>
      </c>
      <c r="AX2673" s="90" t="str">
        <f>IF($AV2673="", "", COUNTIF($AV$11:$AV$5010, "&lt;"&amp;$AV2673)+1+COUNTIF($AV$11:$AV2673, $AV2673)-1)</f>
        <v/>
      </c>
      <c r="AZ2673" s="111" t="str">
        <f>IF($B2673="", "", SUMIF('Shopping List'!$AV$11:$AV$25, $B2673, 'Shopping List'!$BN$11:$BN$25))</f>
        <v/>
      </c>
      <c r="BB2673" s="117" t="str">
        <f t="shared" si="632"/>
        <v/>
      </c>
    </row>
    <row r="2674" spans="1:54" x14ac:dyDescent="0.25">
      <c r="A2674" s="4"/>
      <c r="B2674" s="37"/>
      <c r="C2674" s="124"/>
      <c r="D2674" s="39"/>
      <c r="E2674" s="125"/>
      <c r="F2674" s="48"/>
      <c r="G2674" s="4"/>
      <c r="H2674" s="4"/>
      <c r="I2674" s="95" t="str">
        <f>IF($C2674="", "", IF(IFERROR(INDEX(Ingredients!$C$11:$C$310, MATCH($C2674, Ingredients!$B$11:$B$310, 0)), "")="", "", IFERROR(INDEX(Ingredients!$C$11:$C$310, MATCH($C2674, Ingredients!$B$11:$B$310, 0)), "")))</f>
        <v/>
      </c>
      <c r="J2674" s="73" t="str">
        <f>IF($B2674="", "", IF(IFERROR(INDEX(Meals!$C$11:$C$260, MATCH($B2674, Meals!$B$11:$B$260, 0)), "")="", "", IFERROR(INDEX(Meals!$C$11:$C$260, MATCH($B2674, Meals!$B$11:$B$260, 0)), "")))</f>
        <v/>
      </c>
      <c r="K2674" s="4"/>
      <c r="L2674" s="72" t="str">
        <f t="shared" si="622"/>
        <v/>
      </c>
      <c r="M2674" s="73" t="str">
        <f t="shared" si="623"/>
        <v/>
      </c>
      <c r="N2674" s="4"/>
      <c r="O2674" s="78" t="str">
        <f t="shared" si="624"/>
        <v/>
      </c>
      <c r="P2674" s="79" t="str">
        <f t="shared" si="625"/>
        <v/>
      </c>
      <c r="Q2674" s="4"/>
      <c r="R2674" s="90" t="str">
        <f t="shared" si="626"/>
        <v/>
      </c>
      <c r="S2674" s="4"/>
      <c r="Y2674" s="18" t="str">
        <f t="shared" si="627"/>
        <v/>
      </c>
      <c r="AA2674" s="18" t="str">
        <f t="shared" si="618"/>
        <v/>
      </c>
      <c r="AB2674" s="18" t="str">
        <f t="shared" si="619"/>
        <v/>
      </c>
      <c r="AC2674" s="18" t="str">
        <f t="shared" si="628"/>
        <v/>
      </c>
      <c r="AD2674" s="18" t="str">
        <f t="shared" si="628"/>
        <v/>
      </c>
      <c r="AE2674" s="18" t="str">
        <f t="shared" si="629"/>
        <v/>
      </c>
      <c r="AG2674" s="95" t="str">
        <f>IF($C2674="", "", IF(IFERROR(INDEX(Ingredients!C$11:C$310, MATCH($C2674, Ingredients!$B$11:$B$310, 0)), "")="", "", IFERROR(INDEX(Ingredients!C$11:C$310, MATCH($C2674, Ingredients!$B$11:$B$310, 0)), "")))</f>
        <v/>
      </c>
      <c r="AH2674" s="105" t="str">
        <f>IF($C2674="", "", IF(IFERROR(INDEX(Ingredients!D$11:D$310, MATCH($C2674, Ingredients!$B$11:$B$310, 0)), "")="", "", IFERROR(INDEX(Ingredients!D$11:D$310, MATCH($C2674, Ingredients!$B$11:$B$310, 0)), "")))</f>
        <v/>
      </c>
      <c r="AI2674" s="106" t="str">
        <f>IF($C2674="", "", IF(IFERROR(INDEX(Ingredients!E$11:E$310, MATCH($C2674, Ingredients!$B$11:$B$310, 0)), "")="", "", IFERROR(INDEX(Ingredients!E$11:E$310, MATCH($C2674, Ingredients!$B$11:$B$310, 0)), "")))</f>
        <v/>
      </c>
      <c r="AJ2674" s="108" t="str">
        <f>IF($C2674="", "", IF(IFERROR(INDEX(Ingredients!F$11:F$310, MATCH($C2674, Ingredients!$B$11:$B$310, 0)), "")="", "", IFERROR(INDEX(Ingredients!F$11:F$310, MATCH($C2674, Ingredients!$B$11:$B$310, 0)), "")))</f>
        <v/>
      </c>
      <c r="AK2674" s="106" t="str">
        <f>IF($C2674="", "", IF(IFERROR(INDEX(Ingredients!G$11:G$310, MATCH($C2674, Ingredients!$B$11:$B$310, 0)), "")="", "", IFERROR(INDEX(Ingredients!G$11:G$310, MATCH($C2674, Ingredients!$B$11:$B$310, 0)), "")))</f>
        <v/>
      </c>
      <c r="AL2674" s="79" t="str">
        <f>IF($C2674="", "", IF(IFERROR(INDEX(Ingredients!H$11:H$310, MATCH($C2674, Ingredients!$B$11:$B$310, 0)), "")="", "", IFERROR(INDEX(Ingredients!H$11:H$310, MATCH($C2674, Ingredients!$B$11:$B$310, 0)), "")))</f>
        <v/>
      </c>
      <c r="AN2674" s="83" t="str">
        <f t="shared" si="620"/>
        <v/>
      </c>
      <c r="AP2674" s="114" t="str">
        <f t="shared" si="630"/>
        <v/>
      </c>
      <c r="AR2674" s="117" t="str">
        <f>IF($C2674="", "", IF(IFERROR(INDEX(Ingredients!$AI$11:$AI$310, MATCH($C2674, Ingredients!$B$11:$B$310, 0)), "")="", "", IFERROR(INDEX(Ingredients!$AI$11:$AI$310, MATCH($C2674, Ingredients!$B$11:$B$310, 0)), "")))</f>
        <v/>
      </c>
      <c r="AT2674" s="120" t="str">
        <f t="shared" si="631"/>
        <v/>
      </c>
      <c r="AV2674" s="90" t="str">
        <f t="shared" si="621"/>
        <v/>
      </c>
      <c r="AX2674" s="90" t="str">
        <f>IF($AV2674="", "", COUNTIF($AV$11:$AV$5010, "&lt;"&amp;$AV2674)+1+COUNTIF($AV$11:$AV2674, $AV2674)-1)</f>
        <v/>
      </c>
      <c r="AZ2674" s="111" t="str">
        <f>IF($B2674="", "", SUMIF('Shopping List'!$AV$11:$AV$25, $B2674, 'Shopping List'!$BN$11:$BN$25))</f>
        <v/>
      </c>
      <c r="BB2674" s="117" t="str">
        <f t="shared" si="632"/>
        <v/>
      </c>
    </row>
    <row r="2675" spans="1:54" x14ac:dyDescent="0.25">
      <c r="A2675" s="4"/>
      <c r="B2675" s="37"/>
      <c r="C2675" s="124"/>
      <c r="D2675" s="39"/>
      <c r="E2675" s="125"/>
      <c r="F2675" s="48"/>
      <c r="G2675" s="4"/>
      <c r="H2675" s="4"/>
      <c r="I2675" s="95" t="str">
        <f>IF($C2675="", "", IF(IFERROR(INDEX(Ingredients!$C$11:$C$310, MATCH($C2675, Ingredients!$B$11:$B$310, 0)), "")="", "", IFERROR(INDEX(Ingredients!$C$11:$C$310, MATCH($C2675, Ingredients!$B$11:$B$310, 0)), "")))</f>
        <v/>
      </c>
      <c r="J2675" s="73" t="str">
        <f>IF($B2675="", "", IF(IFERROR(INDEX(Meals!$C$11:$C$260, MATCH($B2675, Meals!$B$11:$B$260, 0)), "")="", "", IFERROR(INDEX(Meals!$C$11:$C$260, MATCH($B2675, Meals!$B$11:$B$260, 0)), "")))</f>
        <v/>
      </c>
      <c r="K2675" s="4"/>
      <c r="L2675" s="72" t="str">
        <f t="shared" si="622"/>
        <v/>
      </c>
      <c r="M2675" s="73" t="str">
        <f t="shared" si="623"/>
        <v/>
      </c>
      <c r="N2675" s="4"/>
      <c r="O2675" s="78" t="str">
        <f t="shared" si="624"/>
        <v/>
      </c>
      <c r="P2675" s="79" t="str">
        <f t="shared" si="625"/>
        <v/>
      </c>
      <c r="Q2675" s="4"/>
      <c r="R2675" s="90" t="str">
        <f t="shared" si="626"/>
        <v/>
      </c>
      <c r="S2675" s="4"/>
      <c r="Y2675" s="18" t="str">
        <f t="shared" si="627"/>
        <v/>
      </c>
      <c r="AA2675" s="18" t="str">
        <f t="shared" si="618"/>
        <v/>
      </c>
      <c r="AB2675" s="18" t="str">
        <f t="shared" si="619"/>
        <v/>
      </c>
      <c r="AC2675" s="18" t="str">
        <f t="shared" si="628"/>
        <v/>
      </c>
      <c r="AD2675" s="18" t="str">
        <f t="shared" si="628"/>
        <v/>
      </c>
      <c r="AE2675" s="18" t="str">
        <f t="shared" si="629"/>
        <v/>
      </c>
      <c r="AG2675" s="95" t="str">
        <f>IF($C2675="", "", IF(IFERROR(INDEX(Ingredients!C$11:C$310, MATCH($C2675, Ingredients!$B$11:$B$310, 0)), "")="", "", IFERROR(INDEX(Ingredients!C$11:C$310, MATCH($C2675, Ingredients!$B$11:$B$310, 0)), "")))</f>
        <v/>
      </c>
      <c r="AH2675" s="105" t="str">
        <f>IF($C2675="", "", IF(IFERROR(INDEX(Ingredients!D$11:D$310, MATCH($C2675, Ingredients!$B$11:$B$310, 0)), "")="", "", IFERROR(INDEX(Ingredients!D$11:D$310, MATCH($C2675, Ingredients!$B$11:$B$310, 0)), "")))</f>
        <v/>
      </c>
      <c r="AI2675" s="106" t="str">
        <f>IF($C2675="", "", IF(IFERROR(INDEX(Ingredients!E$11:E$310, MATCH($C2675, Ingredients!$B$11:$B$310, 0)), "")="", "", IFERROR(INDEX(Ingredients!E$11:E$310, MATCH($C2675, Ingredients!$B$11:$B$310, 0)), "")))</f>
        <v/>
      </c>
      <c r="AJ2675" s="108" t="str">
        <f>IF($C2675="", "", IF(IFERROR(INDEX(Ingredients!F$11:F$310, MATCH($C2675, Ingredients!$B$11:$B$310, 0)), "")="", "", IFERROR(INDEX(Ingredients!F$11:F$310, MATCH($C2675, Ingredients!$B$11:$B$310, 0)), "")))</f>
        <v/>
      </c>
      <c r="AK2675" s="106" t="str">
        <f>IF($C2675="", "", IF(IFERROR(INDEX(Ingredients!G$11:G$310, MATCH($C2675, Ingredients!$B$11:$B$310, 0)), "")="", "", IFERROR(INDEX(Ingredients!G$11:G$310, MATCH($C2675, Ingredients!$B$11:$B$310, 0)), "")))</f>
        <v/>
      </c>
      <c r="AL2675" s="79" t="str">
        <f>IF($C2675="", "", IF(IFERROR(INDEX(Ingredients!H$11:H$310, MATCH($C2675, Ingredients!$B$11:$B$310, 0)), "")="", "", IFERROR(INDEX(Ingredients!H$11:H$310, MATCH($C2675, Ingredients!$B$11:$B$310, 0)), "")))</f>
        <v/>
      </c>
      <c r="AN2675" s="83" t="str">
        <f t="shared" si="620"/>
        <v/>
      </c>
      <c r="AP2675" s="114" t="str">
        <f t="shared" si="630"/>
        <v/>
      </c>
      <c r="AR2675" s="117" t="str">
        <f>IF($C2675="", "", IF(IFERROR(INDEX(Ingredients!$AI$11:$AI$310, MATCH($C2675, Ingredients!$B$11:$B$310, 0)), "")="", "", IFERROR(INDEX(Ingredients!$AI$11:$AI$310, MATCH($C2675, Ingredients!$B$11:$B$310, 0)), "")))</f>
        <v/>
      </c>
      <c r="AT2675" s="120" t="str">
        <f t="shared" si="631"/>
        <v/>
      </c>
      <c r="AV2675" s="90" t="str">
        <f t="shared" si="621"/>
        <v/>
      </c>
      <c r="AX2675" s="90" t="str">
        <f>IF($AV2675="", "", COUNTIF($AV$11:$AV$5010, "&lt;"&amp;$AV2675)+1+COUNTIF($AV$11:$AV2675, $AV2675)-1)</f>
        <v/>
      </c>
      <c r="AZ2675" s="111" t="str">
        <f>IF($B2675="", "", SUMIF('Shopping List'!$AV$11:$AV$25, $B2675, 'Shopping List'!$BN$11:$BN$25))</f>
        <v/>
      </c>
      <c r="BB2675" s="117" t="str">
        <f t="shared" si="632"/>
        <v/>
      </c>
    </row>
    <row r="2676" spans="1:54" x14ac:dyDescent="0.25">
      <c r="A2676" s="4"/>
      <c r="B2676" s="37"/>
      <c r="C2676" s="124"/>
      <c r="D2676" s="39"/>
      <c r="E2676" s="125"/>
      <c r="F2676" s="48"/>
      <c r="G2676" s="4"/>
      <c r="H2676" s="4"/>
      <c r="I2676" s="95" t="str">
        <f>IF($C2676="", "", IF(IFERROR(INDEX(Ingredients!$C$11:$C$310, MATCH($C2676, Ingredients!$B$11:$B$310, 0)), "")="", "", IFERROR(INDEX(Ingredients!$C$11:$C$310, MATCH($C2676, Ingredients!$B$11:$B$310, 0)), "")))</f>
        <v/>
      </c>
      <c r="J2676" s="73" t="str">
        <f>IF($B2676="", "", IF(IFERROR(INDEX(Meals!$C$11:$C$260, MATCH($B2676, Meals!$B$11:$B$260, 0)), "")="", "", IFERROR(INDEX(Meals!$C$11:$C$260, MATCH($B2676, Meals!$B$11:$B$260, 0)), "")))</f>
        <v/>
      </c>
      <c r="K2676" s="4"/>
      <c r="L2676" s="72" t="str">
        <f t="shared" si="622"/>
        <v/>
      </c>
      <c r="M2676" s="73" t="str">
        <f t="shared" si="623"/>
        <v/>
      </c>
      <c r="N2676" s="4"/>
      <c r="O2676" s="78" t="str">
        <f t="shared" si="624"/>
        <v/>
      </c>
      <c r="P2676" s="79" t="str">
        <f t="shared" si="625"/>
        <v/>
      </c>
      <c r="Q2676" s="4"/>
      <c r="R2676" s="90" t="str">
        <f t="shared" si="626"/>
        <v/>
      </c>
      <c r="S2676" s="4"/>
      <c r="Y2676" s="18" t="str">
        <f t="shared" si="627"/>
        <v/>
      </c>
      <c r="AA2676" s="18" t="str">
        <f t="shared" si="618"/>
        <v/>
      </c>
      <c r="AB2676" s="18" t="str">
        <f t="shared" si="619"/>
        <v/>
      </c>
      <c r="AC2676" s="18" t="str">
        <f t="shared" si="628"/>
        <v/>
      </c>
      <c r="AD2676" s="18" t="str">
        <f t="shared" si="628"/>
        <v/>
      </c>
      <c r="AE2676" s="18" t="str">
        <f t="shared" si="629"/>
        <v/>
      </c>
      <c r="AG2676" s="95" t="str">
        <f>IF($C2676="", "", IF(IFERROR(INDEX(Ingredients!C$11:C$310, MATCH($C2676, Ingredients!$B$11:$B$310, 0)), "")="", "", IFERROR(INDEX(Ingredients!C$11:C$310, MATCH($C2676, Ingredients!$B$11:$B$310, 0)), "")))</f>
        <v/>
      </c>
      <c r="AH2676" s="105" t="str">
        <f>IF($C2676="", "", IF(IFERROR(INDEX(Ingredients!D$11:D$310, MATCH($C2676, Ingredients!$B$11:$B$310, 0)), "")="", "", IFERROR(INDEX(Ingredients!D$11:D$310, MATCH($C2676, Ingredients!$B$11:$B$310, 0)), "")))</f>
        <v/>
      </c>
      <c r="AI2676" s="106" t="str">
        <f>IF($C2676="", "", IF(IFERROR(INDEX(Ingredients!E$11:E$310, MATCH($C2676, Ingredients!$B$11:$B$310, 0)), "")="", "", IFERROR(INDEX(Ingredients!E$11:E$310, MATCH($C2676, Ingredients!$B$11:$B$310, 0)), "")))</f>
        <v/>
      </c>
      <c r="AJ2676" s="108" t="str">
        <f>IF($C2676="", "", IF(IFERROR(INDEX(Ingredients!F$11:F$310, MATCH($C2676, Ingredients!$B$11:$B$310, 0)), "")="", "", IFERROR(INDEX(Ingredients!F$11:F$310, MATCH($C2676, Ingredients!$B$11:$B$310, 0)), "")))</f>
        <v/>
      </c>
      <c r="AK2676" s="106" t="str">
        <f>IF($C2676="", "", IF(IFERROR(INDEX(Ingredients!G$11:G$310, MATCH($C2676, Ingredients!$B$11:$B$310, 0)), "")="", "", IFERROR(INDEX(Ingredients!G$11:G$310, MATCH($C2676, Ingredients!$B$11:$B$310, 0)), "")))</f>
        <v/>
      </c>
      <c r="AL2676" s="79" t="str">
        <f>IF($C2676="", "", IF(IFERROR(INDEX(Ingredients!H$11:H$310, MATCH($C2676, Ingredients!$B$11:$B$310, 0)), "")="", "", IFERROR(INDEX(Ingredients!H$11:H$310, MATCH($C2676, Ingredients!$B$11:$B$310, 0)), "")))</f>
        <v/>
      </c>
      <c r="AN2676" s="83" t="str">
        <f t="shared" si="620"/>
        <v/>
      </c>
      <c r="AP2676" s="114" t="str">
        <f t="shared" si="630"/>
        <v/>
      </c>
      <c r="AR2676" s="117" t="str">
        <f>IF($C2676="", "", IF(IFERROR(INDEX(Ingredients!$AI$11:$AI$310, MATCH($C2676, Ingredients!$B$11:$B$310, 0)), "")="", "", IFERROR(INDEX(Ingredients!$AI$11:$AI$310, MATCH($C2676, Ingredients!$B$11:$B$310, 0)), "")))</f>
        <v/>
      </c>
      <c r="AT2676" s="120" t="str">
        <f t="shared" si="631"/>
        <v/>
      </c>
      <c r="AV2676" s="90" t="str">
        <f t="shared" si="621"/>
        <v/>
      </c>
      <c r="AX2676" s="90" t="str">
        <f>IF($AV2676="", "", COUNTIF($AV$11:$AV$5010, "&lt;"&amp;$AV2676)+1+COUNTIF($AV$11:$AV2676, $AV2676)-1)</f>
        <v/>
      </c>
      <c r="AZ2676" s="111" t="str">
        <f>IF($B2676="", "", SUMIF('Shopping List'!$AV$11:$AV$25, $B2676, 'Shopping List'!$BN$11:$BN$25))</f>
        <v/>
      </c>
      <c r="BB2676" s="117" t="str">
        <f t="shared" si="632"/>
        <v/>
      </c>
    </row>
    <row r="2677" spans="1:54" x14ac:dyDescent="0.25">
      <c r="A2677" s="4"/>
      <c r="B2677" s="37"/>
      <c r="C2677" s="124"/>
      <c r="D2677" s="39"/>
      <c r="E2677" s="125"/>
      <c r="F2677" s="48"/>
      <c r="G2677" s="4"/>
      <c r="H2677" s="4"/>
      <c r="I2677" s="95" t="str">
        <f>IF($C2677="", "", IF(IFERROR(INDEX(Ingredients!$C$11:$C$310, MATCH($C2677, Ingredients!$B$11:$B$310, 0)), "")="", "", IFERROR(INDEX(Ingredients!$C$11:$C$310, MATCH($C2677, Ingredients!$B$11:$B$310, 0)), "")))</f>
        <v/>
      </c>
      <c r="J2677" s="73" t="str">
        <f>IF($B2677="", "", IF(IFERROR(INDEX(Meals!$C$11:$C$260, MATCH($B2677, Meals!$B$11:$B$260, 0)), "")="", "", IFERROR(INDEX(Meals!$C$11:$C$260, MATCH($B2677, Meals!$B$11:$B$260, 0)), "")))</f>
        <v/>
      </c>
      <c r="K2677" s="4"/>
      <c r="L2677" s="72" t="str">
        <f t="shared" si="622"/>
        <v/>
      </c>
      <c r="M2677" s="73" t="str">
        <f t="shared" si="623"/>
        <v/>
      </c>
      <c r="N2677" s="4"/>
      <c r="O2677" s="78" t="str">
        <f t="shared" si="624"/>
        <v/>
      </c>
      <c r="P2677" s="79" t="str">
        <f t="shared" si="625"/>
        <v/>
      </c>
      <c r="Q2677" s="4"/>
      <c r="R2677" s="90" t="str">
        <f t="shared" si="626"/>
        <v/>
      </c>
      <c r="S2677" s="4"/>
      <c r="Y2677" s="18" t="str">
        <f t="shared" si="627"/>
        <v/>
      </c>
      <c r="AA2677" s="18" t="str">
        <f t="shared" si="618"/>
        <v/>
      </c>
      <c r="AB2677" s="18" t="str">
        <f t="shared" si="619"/>
        <v/>
      </c>
      <c r="AC2677" s="18" t="str">
        <f t="shared" si="628"/>
        <v/>
      </c>
      <c r="AD2677" s="18" t="str">
        <f t="shared" si="628"/>
        <v/>
      </c>
      <c r="AE2677" s="18" t="str">
        <f t="shared" si="629"/>
        <v/>
      </c>
      <c r="AG2677" s="95" t="str">
        <f>IF($C2677="", "", IF(IFERROR(INDEX(Ingredients!C$11:C$310, MATCH($C2677, Ingredients!$B$11:$B$310, 0)), "")="", "", IFERROR(INDEX(Ingredients!C$11:C$310, MATCH($C2677, Ingredients!$B$11:$B$310, 0)), "")))</f>
        <v/>
      </c>
      <c r="AH2677" s="105" t="str">
        <f>IF($C2677="", "", IF(IFERROR(INDEX(Ingredients!D$11:D$310, MATCH($C2677, Ingredients!$B$11:$B$310, 0)), "")="", "", IFERROR(INDEX(Ingredients!D$11:D$310, MATCH($C2677, Ingredients!$B$11:$B$310, 0)), "")))</f>
        <v/>
      </c>
      <c r="AI2677" s="106" t="str">
        <f>IF($C2677="", "", IF(IFERROR(INDEX(Ingredients!E$11:E$310, MATCH($C2677, Ingredients!$B$11:$B$310, 0)), "")="", "", IFERROR(INDEX(Ingredients!E$11:E$310, MATCH($C2677, Ingredients!$B$11:$B$310, 0)), "")))</f>
        <v/>
      </c>
      <c r="AJ2677" s="108" t="str">
        <f>IF($C2677="", "", IF(IFERROR(INDEX(Ingredients!F$11:F$310, MATCH($C2677, Ingredients!$B$11:$B$310, 0)), "")="", "", IFERROR(INDEX(Ingredients!F$11:F$310, MATCH($C2677, Ingredients!$B$11:$B$310, 0)), "")))</f>
        <v/>
      </c>
      <c r="AK2677" s="106" t="str">
        <f>IF($C2677="", "", IF(IFERROR(INDEX(Ingredients!G$11:G$310, MATCH($C2677, Ingredients!$B$11:$B$310, 0)), "")="", "", IFERROR(INDEX(Ingredients!G$11:G$310, MATCH($C2677, Ingredients!$B$11:$B$310, 0)), "")))</f>
        <v/>
      </c>
      <c r="AL2677" s="79" t="str">
        <f>IF($C2677="", "", IF(IFERROR(INDEX(Ingredients!H$11:H$310, MATCH($C2677, Ingredients!$B$11:$B$310, 0)), "")="", "", IFERROR(INDEX(Ingredients!H$11:H$310, MATCH($C2677, Ingredients!$B$11:$B$310, 0)), "")))</f>
        <v/>
      </c>
      <c r="AN2677" s="83" t="str">
        <f t="shared" si="620"/>
        <v/>
      </c>
      <c r="AP2677" s="114" t="str">
        <f t="shared" si="630"/>
        <v/>
      </c>
      <c r="AR2677" s="117" t="str">
        <f>IF($C2677="", "", IF(IFERROR(INDEX(Ingredients!$AI$11:$AI$310, MATCH($C2677, Ingredients!$B$11:$B$310, 0)), "")="", "", IFERROR(INDEX(Ingredients!$AI$11:$AI$310, MATCH($C2677, Ingredients!$B$11:$B$310, 0)), "")))</f>
        <v/>
      </c>
      <c r="AT2677" s="120" t="str">
        <f t="shared" si="631"/>
        <v/>
      </c>
      <c r="AV2677" s="90" t="str">
        <f t="shared" si="621"/>
        <v/>
      </c>
      <c r="AX2677" s="90" t="str">
        <f>IF($AV2677="", "", COUNTIF($AV$11:$AV$5010, "&lt;"&amp;$AV2677)+1+COUNTIF($AV$11:$AV2677, $AV2677)-1)</f>
        <v/>
      </c>
      <c r="AZ2677" s="111" t="str">
        <f>IF($B2677="", "", SUMIF('Shopping List'!$AV$11:$AV$25, $B2677, 'Shopping List'!$BN$11:$BN$25))</f>
        <v/>
      </c>
      <c r="BB2677" s="117" t="str">
        <f t="shared" si="632"/>
        <v/>
      </c>
    </row>
    <row r="2678" spans="1:54" x14ac:dyDescent="0.25">
      <c r="A2678" s="4"/>
      <c r="B2678" s="37"/>
      <c r="C2678" s="124"/>
      <c r="D2678" s="39"/>
      <c r="E2678" s="125"/>
      <c r="F2678" s="48"/>
      <c r="G2678" s="4"/>
      <c r="H2678" s="4"/>
      <c r="I2678" s="95" t="str">
        <f>IF($C2678="", "", IF(IFERROR(INDEX(Ingredients!$C$11:$C$310, MATCH($C2678, Ingredients!$B$11:$B$310, 0)), "")="", "", IFERROR(INDEX(Ingredients!$C$11:$C$310, MATCH($C2678, Ingredients!$B$11:$B$310, 0)), "")))</f>
        <v/>
      </c>
      <c r="J2678" s="73" t="str">
        <f>IF($B2678="", "", IF(IFERROR(INDEX(Meals!$C$11:$C$260, MATCH($B2678, Meals!$B$11:$B$260, 0)), "")="", "", IFERROR(INDEX(Meals!$C$11:$C$260, MATCH($B2678, Meals!$B$11:$B$260, 0)), "")))</f>
        <v/>
      </c>
      <c r="K2678" s="4"/>
      <c r="L2678" s="72" t="str">
        <f t="shared" si="622"/>
        <v/>
      </c>
      <c r="M2678" s="73" t="str">
        <f t="shared" si="623"/>
        <v/>
      </c>
      <c r="N2678" s="4"/>
      <c r="O2678" s="78" t="str">
        <f t="shared" si="624"/>
        <v/>
      </c>
      <c r="P2678" s="79" t="str">
        <f t="shared" si="625"/>
        <v/>
      </c>
      <c r="Q2678" s="4"/>
      <c r="R2678" s="90" t="str">
        <f t="shared" si="626"/>
        <v/>
      </c>
      <c r="S2678" s="4"/>
      <c r="Y2678" s="18" t="str">
        <f t="shared" si="627"/>
        <v/>
      </c>
      <c r="AA2678" s="18" t="str">
        <f t="shared" si="618"/>
        <v/>
      </c>
      <c r="AB2678" s="18" t="str">
        <f t="shared" si="619"/>
        <v/>
      </c>
      <c r="AC2678" s="18" t="str">
        <f t="shared" si="628"/>
        <v/>
      </c>
      <c r="AD2678" s="18" t="str">
        <f t="shared" si="628"/>
        <v/>
      </c>
      <c r="AE2678" s="18" t="str">
        <f t="shared" si="629"/>
        <v/>
      </c>
      <c r="AG2678" s="95" t="str">
        <f>IF($C2678="", "", IF(IFERROR(INDEX(Ingredients!C$11:C$310, MATCH($C2678, Ingredients!$B$11:$B$310, 0)), "")="", "", IFERROR(INDEX(Ingredients!C$11:C$310, MATCH($C2678, Ingredients!$B$11:$B$310, 0)), "")))</f>
        <v/>
      </c>
      <c r="AH2678" s="105" t="str">
        <f>IF($C2678="", "", IF(IFERROR(INDEX(Ingredients!D$11:D$310, MATCH($C2678, Ingredients!$B$11:$B$310, 0)), "")="", "", IFERROR(INDEX(Ingredients!D$11:D$310, MATCH($C2678, Ingredients!$B$11:$B$310, 0)), "")))</f>
        <v/>
      </c>
      <c r="AI2678" s="106" t="str">
        <f>IF($C2678="", "", IF(IFERROR(INDEX(Ingredients!E$11:E$310, MATCH($C2678, Ingredients!$B$11:$B$310, 0)), "")="", "", IFERROR(INDEX(Ingredients!E$11:E$310, MATCH($C2678, Ingredients!$B$11:$B$310, 0)), "")))</f>
        <v/>
      </c>
      <c r="AJ2678" s="108" t="str">
        <f>IF($C2678="", "", IF(IFERROR(INDEX(Ingredients!F$11:F$310, MATCH($C2678, Ingredients!$B$11:$B$310, 0)), "")="", "", IFERROR(INDEX(Ingredients!F$11:F$310, MATCH($C2678, Ingredients!$B$11:$B$310, 0)), "")))</f>
        <v/>
      </c>
      <c r="AK2678" s="106" t="str">
        <f>IF($C2678="", "", IF(IFERROR(INDEX(Ingredients!G$11:G$310, MATCH($C2678, Ingredients!$B$11:$B$310, 0)), "")="", "", IFERROR(INDEX(Ingredients!G$11:G$310, MATCH($C2678, Ingredients!$B$11:$B$310, 0)), "")))</f>
        <v/>
      </c>
      <c r="AL2678" s="79" t="str">
        <f>IF($C2678="", "", IF(IFERROR(INDEX(Ingredients!H$11:H$310, MATCH($C2678, Ingredients!$B$11:$B$310, 0)), "")="", "", IFERROR(INDEX(Ingredients!H$11:H$310, MATCH($C2678, Ingredients!$B$11:$B$310, 0)), "")))</f>
        <v/>
      </c>
      <c r="AN2678" s="83" t="str">
        <f t="shared" si="620"/>
        <v/>
      </c>
      <c r="AP2678" s="114" t="str">
        <f t="shared" si="630"/>
        <v/>
      </c>
      <c r="AR2678" s="117" t="str">
        <f>IF($C2678="", "", IF(IFERROR(INDEX(Ingredients!$AI$11:$AI$310, MATCH($C2678, Ingredients!$B$11:$B$310, 0)), "")="", "", IFERROR(INDEX(Ingredients!$AI$11:$AI$310, MATCH($C2678, Ingredients!$B$11:$B$310, 0)), "")))</f>
        <v/>
      </c>
      <c r="AT2678" s="120" t="str">
        <f t="shared" si="631"/>
        <v/>
      </c>
      <c r="AV2678" s="90" t="str">
        <f t="shared" si="621"/>
        <v/>
      </c>
      <c r="AX2678" s="90" t="str">
        <f>IF($AV2678="", "", COUNTIF($AV$11:$AV$5010, "&lt;"&amp;$AV2678)+1+COUNTIF($AV$11:$AV2678, $AV2678)-1)</f>
        <v/>
      </c>
      <c r="AZ2678" s="111" t="str">
        <f>IF($B2678="", "", SUMIF('Shopping List'!$AV$11:$AV$25, $B2678, 'Shopping List'!$BN$11:$BN$25))</f>
        <v/>
      </c>
      <c r="BB2678" s="117" t="str">
        <f t="shared" si="632"/>
        <v/>
      </c>
    </row>
    <row r="2679" spans="1:54" x14ac:dyDescent="0.25">
      <c r="A2679" s="4"/>
      <c r="B2679" s="37"/>
      <c r="C2679" s="124"/>
      <c r="D2679" s="39"/>
      <c r="E2679" s="125"/>
      <c r="F2679" s="48"/>
      <c r="G2679" s="4"/>
      <c r="H2679" s="4"/>
      <c r="I2679" s="95" t="str">
        <f>IF($C2679="", "", IF(IFERROR(INDEX(Ingredients!$C$11:$C$310, MATCH($C2679, Ingredients!$B$11:$B$310, 0)), "")="", "", IFERROR(INDEX(Ingredients!$C$11:$C$310, MATCH($C2679, Ingredients!$B$11:$B$310, 0)), "")))</f>
        <v/>
      </c>
      <c r="J2679" s="73" t="str">
        <f>IF($B2679="", "", IF(IFERROR(INDEX(Meals!$C$11:$C$260, MATCH($B2679, Meals!$B$11:$B$260, 0)), "")="", "", IFERROR(INDEX(Meals!$C$11:$C$260, MATCH($B2679, Meals!$B$11:$B$260, 0)), "")))</f>
        <v/>
      </c>
      <c r="K2679" s="4"/>
      <c r="L2679" s="72" t="str">
        <f t="shared" si="622"/>
        <v/>
      </c>
      <c r="M2679" s="73" t="str">
        <f t="shared" si="623"/>
        <v/>
      </c>
      <c r="N2679" s="4"/>
      <c r="O2679" s="78" t="str">
        <f t="shared" si="624"/>
        <v/>
      </c>
      <c r="P2679" s="79" t="str">
        <f t="shared" si="625"/>
        <v/>
      </c>
      <c r="Q2679" s="4"/>
      <c r="R2679" s="90" t="str">
        <f t="shared" si="626"/>
        <v/>
      </c>
      <c r="S2679" s="4"/>
      <c r="Y2679" s="18" t="str">
        <f t="shared" si="627"/>
        <v/>
      </c>
      <c r="AA2679" s="18" t="str">
        <f t="shared" si="618"/>
        <v/>
      </c>
      <c r="AB2679" s="18" t="str">
        <f t="shared" si="619"/>
        <v/>
      </c>
      <c r="AC2679" s="18" t="str">
        <f t="shared" si="628"/>
        <v/>
      </c>
      <c r="AD2679" s="18" t="str">
        <f t="shared" si="628"/>
        <v/>
      </c>
      <c r="AE2679" s="18" t="str">
        <f t="shared" si="629"/>
        <v/>
      </c>
      <c r="AG2679" s="95" t="str">
        <f>IF($C2679="", "", IF(IFERROR(INDEX(Ingredients!C$11:C$310, MATCH($C2679, Ingredients!$B$11:$B$310, 0)), "")="", "", IFERROR(INDEX(Ingredients!C$11:C$310, MATCH($C2679, Ingredients!$B$11:$B$310, 0)), "")))</f>
        <v/>
      </c>
      <c r="AH2679" s="105" t="str">
        <f>IF($C2679="", "", IF(IFERROR(INDEX(Ingredients!D$11:D$310, MATCH($C2679, Ingredients!$B$11:$B$310, 0)), "")="", "", IFERROR(INDEX(Ingredients!D$11:D$310, MATCH($C2679, Ingredients!$B$11:$B$310, 0)), "")))</f>
        <v/>
      </c>
      <c r="AI2679" s="106" t="str">
        <f>IF($C2679="", "", IF(IFERROR(INDEX(Ingredients!E$11:E$310, MATCH($C2679, Ingredients!$B$11:$B$310, 0)), "")="", "", IFERROR(INDEX(Ingredients!E$11:E$310, MATCH($C2679, Ingredients!$B$11:$B$310, 0)), "")))</f>
        <v/>
      </c>
      <c r="AJ2679" s="108" t="str">
        <f>IF($C2679="", "", IF(IFERROR(INDEX(Ingredients!F$11:F$310, MATCH($C2679, Ingredients!$B$11:$B$310, 0)), "")="", "", IFERROR(INDEX(Ingredients!F$11:F$310, MATCH($C2679, Ingredients!$B$11:$B$310, 0)), "")))</f>
        <v/>
      </c>
      <c r="AK2679" s="106" t="str">
        <f>IF($C2679="", "", IF(IFERROR(INDEX(Ingredients!G$11:G$310, MATCH($C2679, Ingredients!$B$11:$B$310, 0)), "")="", "", IFERROR(INDEX(Ingredients!G$11:G$310, MATCH($C2679, Ingredients!$B$11:$B$310, 0)), "")))</f>
        <v/>
      </c>
      <c r="AL2679" s="79" t="str">
        <f>IF($C2679="", "", IF(IFERROR(INDEX(Ingredients!H$11:H$310, MATCH($C2679, Ingredients!$B$11:$B$310, 0)), "")="", "", IFERROR(INDEX(Ingredients!H$11:H$310, MATCH($C2679, Ingredients!$B$11:$B$310, 0)), "")))</f>
        <v/>
      </c>
      <c r="AN2679" s="83" t="str">
        <f t="shared" si="620"/>
        <v/>
      </c>
      <c r="AP2679" s="114" t="str">
        <f t="shared" si="630"/>
        <v/>
      </c>
      <c r="AR2679" s="117" t="str">
        <f>IF($C2679="", "", IF(IFERROR(INDEX(Ingredients!$AI$11:$AI$310, MATCH($C2679, Ingredients!$B$11:$B$310, 0)), "")="", "", IFERROR(INDEX(Ingredients!$AI$11:$AI$310, MATCH($C2679, Ingredients!$B$11:$B$310, 0)), "")))</f>
        <v/>
      </c>
      <c r="AT2679" s="120" t="str">
        <f t="shared" si="631"/>
        <v/>
      </c>
      <c r="AV2679" s="90" t="str">
        <f t="shared" si="621"/>
        <v/>
      </c>
      <c r="AX2679" s="90" t="str">
        <f>IF($AV2679="", "", COUNTIF($AV$11:$AV$5010, "&lt;"&amp;$AV2679)+1+COUNTIF($AV$11:$AV2679, $AV2679)-1)</f>
        <v/>
      </c>
      <c r="AZ2679" s="111" t="str">
        <f>IF($B2679="", "", SUMIF('Shopping List'!$AV$11:$AV$25, $B2679, 'Shopping List'!$BN$11:$BN$25))</f>
        <v/>
      </c>
      <c r="BB2679" s="117" t="str">
        <f t="shared" si="632"/>
        <v/>
      </c>
    </row>
    <row r="2680" spans="1:54" x14ac:dyDescent="0.25">
      <c r="A2680" s="4"/>
      <c r="B2680" s="37"/>
      <c r="C2680" s="124"/>
      <c r="D2680" s="39"/>
      <c r="E2680" s="125"/>
      <c r="F2680" s="48"/>
      <c r="G2680" s="4"/>
      <c r="H2680" s="4"/>
      <c r="I2680" s="95" t="str">
        <f>IF($C2680="", "", IF(IFERROR(INDEX(Ingredients!$C$11:$C$310, MATCH($C2680, Ingredients!$B$11:$B$310, 0)), "")="", "", IFERROR(INDEX(Ingredients!$C$11:$C$310, MATCH($C2680, Ingredients!$B$11:$B$310, 0)), "")))</f>
        <v/>
      </c>
      <c r="J2680" s="73" t="str">
        <f>IF($B2680="", "", IF(IFERROR(INDEX(Meals!$C$11:$C$260, MATCH($B2680, Meals!$B$11:$B$260, 0)), "")="", "", IFERROR(INDEX(Meals!$C$11:$C$260, MATCH($B2680, Meals!$B$11:$B$260, 0)), "")))</f>
        <v/>
      </c>
      <c r="K2680" s="4"/>
      <c r="L2680" s="72" t="str">
        <f t="shared" si="622"/>
        <v/>
      </c>
      <c r="M2680" s="73" t="str">
        <f t="shared" si="623"/>
        <v/>
      </c>
      <c r="N2680" s="4"/>
      <c r="O2680" s="78" t="str">
        <f t="shared" si="624"/>
        <v/>
      </c>
      <c r="P2680" s="79" t="str">
        <f t="shared" si="625"/>
        <v/>
      </c>
      <c r="Q2680" s="4"/>
      <c r="R2680" s="90" t="str">
        <f t="shared" si="626"/>
        <v/>
      </c>
      <c r="S2680" s="4"/>
      <c r="Y2680" s="18" t="str">
        <f t="shared" si="627"/>
        <v/>
      </c>
      <c r="AA2680" s="18" t="str">
        <f t="shared" si="618"/>
        <v/>
      </c>
      <c r="AB2680" s="18" t="str">
        <f t="shared" si="619"/>
        <v/>
      </c>
      <c r="AC2680" s="18" t="str">
        <f t="shared" si="628"/>
        <v/>
      </c>
      <c r="AD2680" s="18" t="str">
        <f t="shared" si="628"/>
        <v/>
      </c>
      <c r="AE2680" s="18" t="str">
        <f t="shared" si="629"/>
        <v/>
      </c>
      <c r="AG2680" s="95" t="str">
        <f>IF($C2680="", "", IF(IFERROR(INDEX(Ingredients!C$11:C$310, MATCH($C2680, Ingredients!$B$11:$B$310, 0)), "")="", "", IFERROR(INDEX(Ingredients!C$11:C$310, MATCH($C2680, Ingredients!$B$11:$B$310, 0)), "")))</f>
        <v/>
      </c>
      <c r="AH2680" s="105" t="str">
        <f>IF($C2680="", "", IF(IFERROR(INDEX(Ingredients!D$11:D$310, MATCH($C2680, Ingredients!$B$11:$B$310, 0)), "")="", "", IFERROR(INDEX(Ingredients!D$11:D$310, MATCH($C2680, Ingredients!$B$11:$B$310, 0)), "")))</f>
        <v/>
      </c>
      <c r="AI2680" s="106" t="str">
        <f>IF($C2680="", "", IF(IFERROR(INDEX(Ingredients!E$11:E$310, MATCH($C2680, Ingredients!$B$11:$B$310, 0)), "")="", "", IFERROR(INDEX(Ingredients!E$11:E$310, MATCH($C2680, Ingredients!$B$11:$B$310, 0)), "")))</f>
        <v/>
      </c>
      <c r="AJ2680" s="108" t="str">
        <f>IF($C2680="", "", IF(IFERROR(INDEX(Ingredients!F$11:F$310, MATCH($C2680, Ingredients!$B$11:$B$310, 0)), "")="", "", IFERROR(INDEX(Ingredients!F$11:F$310, MATCH($C2680, Ingredients!$B$11:$B$310, 0)), "")))</f>
        <v/>
      </c>
      <c r="AK2680" s="106" t="str">
        <f>IF($C2680="", "", IF(IFERROR(INDEX(Ingredients!G$11:G$310, MATCH($C2680, Ingredients!$B$11:$B$310, 0)), "")="", "", IFERROR(INDEX(Ingredients!G$11:G$310, MATCH($C2680, Ingredients!$B$11:$B$310, 0)), "")))</f>
        <v/>
      </c>
      <c r="AL2680" s="79" t="str">
        <f>IF($C2680="", "", IF(IFERROR(INDEX(Ingredients!H$11:H$310, MATCH($C2680, Ingredients!$B$11:$B$310, 0)), "")="", "", IFERROR(INDEX(Ingredients!H$11:H$310, MATCH($C2680, Ingredients!$B$11:$B$310, 0)), "")))</f>
        <v/>
      </c>
      <c r="AN2680" s="83" t="str">
        <f t="shared" si="620"/>
        <v/>
      </c>
      <c r="AP2680" s="114" t="str">
        <f t="shared" si="630"/>
        <v/>
      </c>
      <c r="AR2680" s="117" t="str">
        <f>IF($C2680="", "", IF(IFERROR(INDEX(Ingredients!$AI$11:$AI$310, MATCH($C2680, Ingredients!$B$11:$B$310, 0)), "")="", "", IFERROR(INDEX(Ingredients!$AI$11:$AI$310, MATCH($C2680, Ingredients!$B$11:$B$310, 0)), "")))</f>
        <v/>
      </c>
      <c r="AT2680" s="120" t="str">
        <f t="shared" si="631"/>
        <v/>
      </c>
      <c r="AV2680" s="90" t="str">
        <f t="shared" si="621"/>
        <v/>
      </c>
      <c r="AX2680" s="90" t="str">
        <f>IF($AV2680="", "", COUNTIF($AV$11:$AV$5010, "&lt;"&amp;$AV2680)+1+COUNTIF($AV$11:$AV2680, $AV2680)-1)</f>
        <v/>
      </c>
      <c r="AZ2680" s="111" t="str">
        <f>IF($B2680="", "", SUMIF('Shopping List'!$AV$11:$AV$25, $B2680, 'Shopping List'!$BN$11:$BN$25))</f>
        <v/>
      </c>
      <c r="BB2680" s="117" t="str">
        <f t="shared" si="632"/>
        <v/>
      </c>
    </row>
    <row r="2681" spans="1:54" x14ac:dyDescent="0.25">
      <c r="A2681" s="4"/>
      <c r="B2681" s="37"/>
      <c r="C2681" s="124"/>
      <c r="D2681" s="39"/>
      <c r="E2681" s="125"/>
      <c r="F2681" s="48"/>
      <c r="G2681" s="4"/>
      <c r="H2681" s="4"/>
      <c r="I2681" s="95" t="str">
        <f>IF($C2681="", "", IF(IFERROR(INDEX(Ingredients!$C$11:$C$310, MATCH($C2681, Ingredients!$B$11:$B$310, 0)), "")="", "", IFERROR(INDEX(Ingredients!$C$11:$C$310, MATCH($C2681, Ingredients!$B$11:$B$310, 0)), "")))</f>
        <v/>
      </c>
      <c r="J2681" s="73" t="str">
        <f>IF($B2681="", "", IF(IFERROR(INDEX(Meals!$C$11:$C$260, MATCH($B2681, Meals!$B$11:$B$260, 0)), "")="", "", IFERROR(INDEX(Meals!$C$11:$C$260, MATCH($B2681, Meals!$B$11:$B$260, 0)), "")))</f>
        <v/>
      </c>
      <c r="K2681" s="4"/>
      <c r="L2681" s="72" t="str">
        <f t="shared" si="622"/>
        <v/>
      </c>
      <c r="M2681" s="73" t="str">
        <f t="shared" si="623"/>
        <v/>
      </c>
      <c r="N2681" s="4"/>
      <c r="O2681" s="78" t="str">
        <f t="shared" si="624"/>
        <v/>
      </c>
      <c r="P2681" s="79" t="str">
        <f t="shared" si="625"/>
        <v/>
      </c>
      <c r="Q2681" s="4"/>
      <c r="R2681" s="90" t="str">
        <f t="shared" si="626"/>
        <v/>
      </c>
      <c r="S2681" s="4"/>
      <c r="Y2681" s="18" t="str">
        <f t="shared" si="627"/>
        <v/>
      </c>
      <c r="AA2681" s="18" t="str">
        <f t="shared" si="618"/>
        <v/>
      </c>
      <c r="AB2681" s="18" t="str">
        <f t="shared" si="619"/>
        <v/>
      </c>
      <c r="AC2681" s="18" t="str">
        <f t="shared" si="628"/>
        <v/>
      </c>
      <c r="AD2681" s="18" t="str">
        <f t="shared" si="628"/>
        <v/>
      </c>
      <c r="AE2681" s="18" t="str">
        <f t="shared" si="629"/>
        <v/>
      </c>
      <c r="AG2681" s="95" t="str">
        <f>IF($C2681="", "", IF(IFERROR(INDEX(Ingredients!C$11:C$310, MATCH($C2681, Ingredients!$B$11:$B$310, 0)), "")="", "", IFERROR(INDEX(Ingredients!C$11:C$310, MATCH($C2681, Ingredients!$B$11:$B$310, 0)), "")))</f>
        <v/>
      </c>
      <c r="AH2681" s="105" t="str">
        <f>IF($C2681="", "", IF(IFERROR(INDEX(Ingredients!D$11:D$310, MATCH($C2681, Ingredients!$B$11:$B$310, 0)), "")="", "", IFERROR(INDEX(Ingredients!D$11:D$310, MATCH($C2681, Ingredients!$B$11:$B$310, 0)), "")))</f>
        <v/>
      </c>
      <c r="AI2681" s="106" t="str">
        <f>IF($C2681="", "", IF(IFERROR(INDEX(Ingredients!E$11:E$310, MATCH($C2681, Ingredients!$B$11:$B$310, 0)), "")="", "", IFERROR(INDEX(Ingredients!E$11:E$310, MATCH($C2681, Ingredients!$B$11:$B$310, 0)), "")))</f>
        <v/>
      </c>
      <c r="AJ2681" s="108" t="str">
        <f>IF($C2681="", "", IF(IFERROR(INDEX(Ingredients!F$11:F$310, MATCH($C2681, Ingredients!$B$11:$B$310, 0)), "")="", "", IFERROR(INDEX(Ingredients!F$11:F$310, MATCH($C2681, Ingredients!$B$11:$B$310, 0)), "")))</f>
        <v/>
      </c>
      <c r="AK2681" s="106" t="str">
        <f>IF($C2681="", "", IF(IFERROR(INDEX(Ingredients!G$11:G$310, MATCH($C2681, Ingredients!$B$11:$B$310, 0)), "")="", "", IFERROR(INDEX(Ingredients!G$11:G$310, MATCH($C2681, Ingredients!$B$11:$B$310, 0)), "")))</f>
        <v/>
      </c>
      <c r="AL2681" s="79" t="str">
        <f>IF($C2681="", "", IF(IFERROR(INDEX(Ingredients!H$11:H$310, MATCH($C2681, Ingredients!$B$11:$B$310, 0)), "")="", "", IFERROR(INDEX(Ingredients!H$11:H$310, MATCH($C2681, Ingredients!$B$11:$B$310, 0)), "")))</f>
        <v/>
      </c>
      <c r="AN2681" s="83" t="str">
        <f t="shared" si="620"/>
        <v/>
      </c>
      <c r="AP2681" s="114" t="str">
        <f t="shared" si="630"/>
        <v/>
      </c>
      <c r="AR2681" s="117" t="str">
        <f>IF($C2681="", "", IF(IFERROR(INDEX(Ingredients!$AI$11:$AI$310, MATCH($C2681, Ingredients!$B$11:$B$310, 0)), "")="", "", IFERROR(INDEX(Ingredients!$AI$11:$AI$310, MATCH($C2681, Ingredients!$B$11:$B$310, 0)), "")))</f>
        <v/>
      </c>
      <c r="AT2681" s="120" t="str">
        <f t="shared" si="631"/>
        <v/>
      </c>
      <c r="AV2681" s="90" t="str">
        <f t="shared" si="621"/>
        <v/>
      </c>
      <c r="AX2681" s="90" t="str">
        <f>IF($AV2681="", "", COUNTIF($AV$11:$AV$5010, "&lt;"&amp;$AV2681)+1+COUNTIF($AV$11:$AV2681, $AV2681)-1)</f>
        <v/>
      </c>
      <c r="AZ2681" s="111" t="str">
        <f>IF($B2681="", "", SUMIF('Shopping List'!$AV$11:$AV$25, $B2681, 'Shopping List'!$BN$11:$BN$25))</f>
        <v/>
      </c>
      <c r="BB2681" s="117" t="str">
        <f t="shared" si="632"/>
        <v/>
      </c>
    </row>
    <row r="2682" spans="1:54" x14ac:dyDescent="0.25">
      <c r="A2682" s="4"/>
      <c r="B2682" s="37"/>
      <c r="C2682" s="124"/>
      <c r="D2682" s="39"/>
      <c r="E2682" s="125"/>
      <c r="F2682" s="48"/>
      <c r="G2682" s="4"/>
      <c r="H2682" s="4"/>
      <c r="I2682" s="95" t="str">
        <f>IF($C2682="", "", IF(IFERROR(INDEX(Ingredients!$C$11:$C$310, MATCH($C2682, Ingredients!$B$11:$B$310, 0)), "")="", "", IFERROR(INDEX(Ingredients!$C$11:$C$310, MATCH($C2682, Ingredients!$B$11:$B$310, 0)), "")))</f>
        <v/>
      </c>
      <c r="J2682" s="73" t="str">
        <f>IF($B2682="", "", IF(IFERROR(INDEX(Meals!$C$11:$C$260, MATCH($B2682, Meals!$B$11:$B$260, 0)), "")="", "", IFERROR(INDEX(Meals!$C$11:$C$260, MATCH($B2682, Meals!$B$11:$B$260, 0)), "")))</f>
        <v/>
      </c>
      <c r="K2682" s="4"/>
      <c r="L2682" s="72" t="str">
        <f t="shared" si="622"/>
        <v/>
      </c>
      <c r="M2682" s="73" t="str">
        <f t="shared" si="623"/>
        <v/>
      </c>
      <c r="N2682" s="4"/>
      <c r="O2682" s="78" t="str">
        <f t="shared" si="624"/>
        <v/>
      </c>
      <c r="P2682" s="79" t="str">
        <f t="shared" si="625"/>
        <v/>
      </c>
      <c r="Q2682" s="4"/>
      <c r="R2682" s="90" t="str">
        <f t="shared" si="626"/>
        <v/>
      </c>
      <c r="S2682" s="4"/>
      <c r="Y2682" s="18" t="str">
        <f t="shared" si="627"/>
        <v/>
      </c>
      <c r="AA2682" s="18" t="str">
        <f t="shared" si="618"/>
        <v/>
      </c>
      <c r="AB2682" s="18" t="str">
        <f t="shared" si="619"/>
        <v/>
      </c>
      <c r="AC2682" s="18" t="str">
        <f t="shared" si="628"/>
        <v/>
      </c>
      <c r="AD2682" s="18" t="str">
        <f t="shared" si="628"/>
        <v/>
      </c>
      <c r="AE2682" s="18" t="str">
        <f t="shared" si="629"/>
        <v/>
      </c>
      <c r="AG2682" s="95" t="str">
        <f>IF($C2682="", "", IF(IFERROR(INDEX(Ingredients!C$11:C$310, MATCH($C2682, Ingredients!$B$11:$B$310, 0)), "")="", "", IFERROR(INDEX(Ingredients!C$11:C$310, MATCH($C2682, Ingredients!$B$11:$B$310, 0)), "")))</f>
        <v/>
      </c>
      <c r="AH2682" s="105" t="str">
        <f>IF($C2682="", "", IF(IFERROR(INDEX(Ingredients!D$11:D$310, MATCH($C2682, Ingredients!$B$11:$B$310, 0)), "")="", "", IFERROR(INDEX(Ingredients!D$11:D$310, MATCH($C2682, Ingredients!$B$11:$B$310, 0)), "")))</f>
        <v/>
      </c>
      <c r="AI2682" s="106" t="str">
        <f>IF($C2682="", "", IF(IFERROR(INDEX(Ingredients!E$11:E$310, MATCH($C2682, Ingredients!$B$11:$B$310, 0)), "")="", "", IFERROR(INDEX(Ingredients!E$11:E$310, MATCH($C2682, Ingredients!$B$11:$B$310, 0)), "")))</f>
        <v/>
      </c>
      <c r="AJ2682" s="108" t="str">
        <f>IF($C2682="", "", IF(IFERROR(INDEX(Ingredients!F$11:F$310, MATCH($C2682, Ingredients!$B$11:$B$310, 0)), "")="", "", IFERROR(INDEX(Ingredients!F$11:F$310, MATCH($C2682, Ingredients!$B$11:$B$310, 0)), "")))</f>
        <v/>
      </c>
      <c r="AK2682" s="106" t="str">
        <f>IF($C2682="", "", IF(IFERROR(INDEX(Ingredients!G$11:G$310, MATCH($C2682, Ingredients!$B$11:$B$310, 0)), "")="", "", IFERROR(INDEX(Ingredients!G$11:G$310, MATCH($C2682, Ingredients!$B$11:$B$310, 0)), "")))</f>
        <v/>
      </c>
      <c r="AL2682" s="79" t="str">
        <f>IF($C2682="", "", IF(IFERROR(INDEX(Ingredients!H$11:H$310, MATCH($C2682, Ingredients!$B$11:$B$310, 0)), "")="", "", IFERROR(INDEX(Ingredients!H$11:H$310, MATCH($C2682, Ingredients!$B$11:$B$310, 0)), "")))</f>
        <v/>
      </c>
      <c r="AN2682" s="83" t="str">
        <f t="shared" si="620"/>
        <v/>
      </c>
      <c r="AP2682" s="114" t="str">
        <f t="shared" si="630"/>
        <v/>
      </c>
      <c r="AR2682" s="117" t="str">
        <f>IF($C2682="", "", IF(IFERROR(INDEX(Ingredients!$AI$11:$AI$310, MATCH($C2682, Ingredients!$B$11:$B$310, 0)), "")="", "", IFERROR(INDEX(Ingredients!$AI$11:$AI$310, MATCH($C2682, Ingredients!$B$11:$B$310, 0)), "")))</f>
        <v/>
      </c>
      <c r="AT2682" s="120" t="str">
        <f t="shared" si="631"/>
        <v/>
      </c>
      <c r="AV2682" s="90" t="str">
        <f t="shared" si="621"/>
        <v/>
      </c>
      <c r="AX2682" s="90" t="str">
        <f>IF($AV2682="", "", COUNTIF($AV$11:$AV$5010, "&lt;"&amp;$AV2682)+1+COUNTIF($AV$11:$AV2682, $AV2682)-1)</f>
        <v/>
      </c>
      <c r="AZ2682" s="111" t="str">
        <f>IF($B2682="", "", SUMIF('Shopping List'!$AV$11:$AV$25, $B2682, 'Shopping List'!$BN$11:$BN$25))</f>
        <v/>
      </c>
      <c r="BB2682" s="117" t="str">
        <f t="shared" si="632"/>
        <v/>
      </c>
    </row>
    <row r="2683" spans="1:54" x14ac:dyDescent="0.25">
      <c r="A2683" s="4"/>
      <c r="B2683" s="37"/>
      <c r="C2683" s="124"/>
      <c r="D2683" s="39"/>
      <c r="E2683" s="125"/>
      <c r="F2683" s="48"/>
      <c r="G2683" s="4"/>
      <c r="H2683" s="4"/>
      <c r="I2683" s="95" t="str">
        <f>IF($C2683="", "", IF(IFERROR(INDEX(Ingredients!$C$11:$C$310, MATCH($C2683, Ingredients!$B$11:$B$310, 0)), "")="", "", IFERROR(INDEX(Ingredients!$C$11:$C$310, MATCH($C2683, Ingredients!$B$11:$B$310, 0)), "")))</f>
        <v/>
      </c>
      <c r="J2683" s="73" t="str">
        <f>IF($B2683="", "", IF(IFERROR(INDEX(Meals!$C$11:$C$260, MATCH($B2683, Meals!$B$11:$B$260, 0)), "")="", "", IFERROR(INDEX(Meals!$C$11:$C$260, MATCH($B2683, Meals!$B$11:$B$260, 0)), "")))</f>
        <v/>
      </c>
      <c r="K2683" s="4"/>
      <c r="L2683" s="72" t="str">
        <f t="shared" si="622"/>
        <v/>
      </c>
      <c r="M2683" s="73" t="str">
        <f t="shared" si="623"/>
        <v/>
      </c>
      <c r="N2683" s="4"/>
      <c r="O2683" s="78" t="str">
        <f t="shared" si="624"/>
        <v/>
      </c>
      <c r="P2683" s="79" t="str">
        <f t="shared" si="625"/>
        <v/>
      </c>
      <c r="Q2683" s="4"/>
      <c r="R2683" s="90" t="str">
        <f t="shared" si="626"/>
        <v/>
      </c>
      <c r="S2683" s="4"/>
      <c r="Y2683" s="18" t="str">
        <f t="shared" si="627"/>
        <v/>
      </c>
      <c r="AA2683" s="18" t="str">
        <f t="shared" si="618"/>
        <v/>
      </c>
      <c r="AB2683" s="18" t="str">
        <f t="shared" si="619"/>
        <v/>
      </c>
      <c r="AC2683" s="18" t="str">
        <f t="shared" si="628"/>
        <v/>
      </c>
      <c r="AD2683" s="18" t="str">
        <f t="shared" si="628"/>
        <v/>
      </c>
      <c r="AE2683" s="18" t="str">
        <f t="shared" si="629"/>
        <v/>
      </c>
      <c r="AG2683" s="95" t="str">
        <f>IF($C2683="", "", IF(IFERROR(INDEX(Ingredients!C$11:C$310, MATCH($C2683, Ingredients!$B$11:$B$310, 0)), "")="", "", IFERROR(INDEX(Ingredients!C$11:C$310, MATCH($C2683, Ingredients!$B$11:$B$310, 0)), "")))</f>
        <v/>
      </c>
      <c r="AH2683" s="105" t="str">
        <f>IF($C2683="", "", IF(IFERROR(INDEX(Ingredients!D$11:D$310, MATCH($C2683, Ingredients!$B$11:$B$310, 0)), "")="", "", IFERROR(INDEX(Ingredients!D$11:D$310, MATCH($C2683, Ingredients!$B$11:$B$310, 0)), "")))</f>
        <v/>
      </c>
      <c r="AI2683" s="106" t="str">
        <f>IF($C2683="", "", IF(IFERROR(INDEX(Ingredients!E$11:E$310, MATCH($C2683, Ingredients!$B$11:$B$310, 0)), "")="", "", IFERROR(INDEX(Ingredients!E$11:E$310, MATCH($C2683, Ingredients!$B$11:$B$310, 0)), "")))</f>
        <v/>
      </c>
      <c r="AJ2683" s="108" t="str">
        <f>IF($C2683="", "", IF(IFERROR(INDEX(Ingredients!F$11:F$310, MATCH($C2683, Ingredients!$B$11:$B$310, 0)), "")="", "", IFERROR(INDEX(Ingredients!F$11:F$310, MATCH($C2683, Ingredients!$B$11:$B$310, 0)), "")))</f>
        <v/>
      </c>
      <c r="AK2683" s="106" t="str">
        <f>IF($C2683="", "", IF(IFERROR(INDEX(Ingredients!G$11:G$310, MATCH($C2683, Ingredients!$B$11:$B$310, 0)), "")="", "", IFERROR(INDEX(Ingredients!G$11:G$310, MATCH($C2683, Ingredients!$B$11:$B$310, 0)), "")))</f>
        <v/>
      </c>
      <c r="AL2683" s="79" t="str">
        <f>IF($C2683="", "", IF(IFERROR(INDEX(Ingredients!H$11:H$310, MATCH($C2683, Ingredients!$B$11:$B$310, 0)), "")="", "", IFERROR(INDEX(Ingredients!H$11:H$310, MATCH($C2683, Ingredients!$B$11:$B$310, 0)), "")))</f>
        <v/>
      </c>
      <c r="AN2683" s="83" t="str">
        <f t="shared" si="620"/>
        <v/>
      </c>
      <c r="AP2683" s="114" t="str">
        <f t="shared" si="630"/>
        <v/>
      </c>
      <c r="AR2683" s="117" t="str">
        <f>IF($C2683="", "", IF(IFERROR(INDEX(Ingredients!$AI$11:$AI$310, MATCH($C2683, Ingredients!$B$11:$B$310, 0)), "")="", "", IFERROR(INDEX(Ingredients!$AI$11:$AI$310, MATCH($C2683, Ingredients!$B$11:$B$310, 0)), "")))</f>
        <v/>
      </c>
      <c r="AT2683" s="120" t="str">
        <f t="shared" si="631"/>
        <v/>
      </c>
      <c r="AV2683" s="90" t="str">
        <f t="shared" si="621"/>
        <v/>
      </c>
      <c r="AX2683" s="90" t="str">
        <f>IF($AV2683="", "", COUNTIF($AV$11:$AV$5010, "&lt;"&amp;$AV2683)+1+COUNTIF($AV$11:$AV2683, $AV2683)-1)</f>
        <v/>
      </c>
      <c r="AZ2683" s="111" t="str">
        <f>IF($B2683="", "", SUMIF('Shopping List'!$AV$11:$AV$25, $B2683, 'Shopping List'!$BN$11:$BN$25))</f>
        <v/>
      </c>
      <c r="BB2683" s="117" t="str">
        <f t="shared" si="632"/>
        <v/>
      </c>
    </row>
    <row r="2684" spans="1:54" x14ac:dyDescent="0.25">
      <c r="A2684" s="4"/>
      <c r="B2684" s="37"/>
      <c r="C2684" s="124"/>
      <c r="D2684" s="39"/>
      <c r="E2684" s="125"/>
      <c r="F2684" s="48"/>
      <c r="G2684" s="4"/>
      <c r="H2684" s="4"/>
      <c r="I2684" s="95" t="str">
        <f>IF($C2684="", "", IF(IFERROR(INDEX(Ingredients!$C$11:$C$310, MATCH($C2684, Ingredients!$B$11:$B$310, 0)), "")="", "", IFERROR(INDEX(Ingredients!$C$11:$C$310, MATCH($C2684, Ingredients!$B$11:$B$310, 0)), "")))</f>
        <v/>
      </c>
      <c r="J2684" s="73" t="str">
        <f>IF($B2684="", "", IF(IFERROR(INDEX(Meals!$C$11:$C$260, MATCH($B2684, Meals!$B$11:$B$260, 0)), "")="", "", IFERROR(INDEX(Meals!$C$11:$C$260, MATCH($B2684, Meals!$B$11:$B$260, 0)), "")))</f>
        <v/>
      </c>
      <c r="K2684" s="4"/>
      <c r="L2684" s="72" t="str">
        <f t="shared" si="622"/>
        <v/>
      </c>
      <c r="M2684" s="73" t="str">
        <f t="shared" si="623"/>
        <v/>
      </c>
      <c r="N2684" s="4"/>
      <c r="O2684" s="78" t="str">
        <f t="shared" si="624"/>
        <v/>
      </c>
      <c r="P2684" s="79" t="str">
        <f t="shared" si="625"/>
        <v/>
      </c>
      <c r="Q2684" s="4"/>
      <c r="R2684" s="90" t="str">
        <f t="shared" si="626"/>
        <v/>
      </c>
      <c r="S2684" s="4"/>
      <c r="Y2684" s="18" t="str">
        <f t="shared" si="627"/>
        <v/>
      </c>
      <c r="AA2684" s="18" t="str">
        <f t="shared" si="618"/>
        <v/>
      </c>
      <c r="AB2684" s="18" t="str">
        <f t="shared" si="619"/>
        <v/>
      </c>
      <c r="AC2684" s="18" t="str">
        <f t="shared" si="628"/>
        <v/>
      </c>
      <c r="AD2684" s="18" t="str">
        <f t="shared" si="628"/>
        <v/>
      </c>
      <c r="AE2684" s="18" t="str">
        <f t="shared" si="629"/>
        <v/>
      </c>
      <c r="AG2684" s="95" t="str">
        <f>IF($C2684="", "", IF(IFERROR(INDEX(Ingredients!C$11:C$310, MATCH($C2684, Ingredients!$B$11:$B$310, 0)), "")="", "", IFERROR(INDEX(Ingredients!C$11:C$310, MATCH($C2684, Ingredients!$B$11:$B$310, 0)), "")))</f>
        <v/>
      </c>
      <c r="AH2684" s="105" t="str">
        <f>IF($C2684="", "", IF(IFERROR(INDEX(Ingredients!D$11:D$310, MATCH($C2684, Ingredients!$B$11:$B$310, 0)), "")="", "", IFERROR(INDEX(Ingredients!D$11:D$310, MATCH($C2684, Ingredients!$B$11:$B$310, 0)), "")))</f>
        <v/>
      </c>
      <c r="AI2684" s="106" t="str">
        <f>IF($C2684="", "", IF(IFERROR(INDEX(Ingredients!E$11:E$310, MATCH($C2684, Ingredients!$B$11:$B$310, 0)), "")="", "", IFERROR(INDEX(Ingredients!E$11:E$310, MATCH($C2684, Ingredients!$B$11:$B$310, 0)), "")))</f>
        <v/>
      </c>
      <c r="AJ2684" s="108" t="str">
        <f>IF($C2684="", "", IF(IFERROR(INDEX(Ingredients!F$11:F$310, MATCH($C2684, Ingredients!$B$11:$B$310, 0)), "")="", "", IFERROR(INDEX(Ingredients!F$11:F$310, MATCH($C2684, Ingredients!$B$11:$B$310, 0)), "")))</f>
        <v/>
      </c>
      <c r="AK2684" s="106" t="str">
        <f>IF($C2684="", "", IF(IFERROR(INDEX(Ingredients!G$11:G$310, MATCH($C2684, Ingredients!$B$11:$B$310, 0)), "")="", "", IFERROR(INDEX(Ingredients!G$11:G$310, MATCH($C2684, Ingredients!$B$11:$B$310, 0)), "")))</f>
        <v/>
      </c>
      <c r="AL2684" s="79" t="str">
        <f>IF($C2684="", "", IF(IFERROR(INDEX(Ingredients!H$11:H$310, MATCH($C2684, Ingredients!$B$11:$B$310, 0)), "")="", "", IFERROR(INDEX(Ingredients!H$11:H$310, MATCH($C2684, Ingredients!$B$11:$B$310, 0)), "")))</f>
        <v/>
      </c>
      <c r="AN2684" s="83" t="str">
        <f t="shared" si="620"/>
        <v/>
      </c>
      <c r="AP2684" s="114" t="str">
        <f t="shared" si="630"/>
        <v/>
      </c>
      <c r="AR2684" s="117" t="str">
        <f>IF($C2684="", "", IF(IFERROR(INDEX(Ingredients!$AI$11:$AI$310, MATCH($C2684, Ingredients!$B$11:$B$310, 0)), "")="", "", IFERROR(INDEX(Ingredients!$AI$11:$AI$310, MATCH($C2684, Ingredients!$B$11:$B$310, 0)), "")))</f>
        <v/>
      </c>
      <c r="AT2684" s="120" t="str">
        <f t="shared" si="631"/>
        <v/>
      </c>
      <c r="AV2684" s="90" t="str">
        <f t="shared" si="621"/>
        <v/>
      </c>
      <c r="AX2684" s="90" t="str">
        <f>IF($AV2684="", "", COUNTIF($AV$11:$AV$5010, "&lt;"&amp;$AV2684)+1+COUNTIF($AV$11:$AV2684, $AV2684)-1)</f>
        <v/>
      </c>
      <c r="AZ2684" s="111" t="str">
        <f>IF($B2684="", "", SUMIF('Shopping List'!$AV$11:$AV$25, $B2684, 'Shopping List'!$BN$11:$BN$25))</f>
        <v/>
      </c>
      <c r="BB2684" s="117" t="str">
        <f t="shared" si="632"/>
        <v/>
      </c>
    </row>
    <row r="2685" spans="1:54" x14ac:dyDescent="0.25">
      <c r="A2685" s="4"/>
      <c r="B2685" s="37"/>
      <c r="C2685" s="124"/>
      <c r="D2685" s="39"/>
      <c r="E2685" s="125"/>
      <c r="F2685" s="48"/>
      <c r="G2685" s="4"/>
      <c r="H2685" s="4"/>
      <c r="I2685" s="95" t="str">
        <f>IF($C2685="", "", IF(IFERROR(INDEX(Ingredients!$C$11:$C$310, MATCH($C2685, Ingredients!$B$11:$B$310, 0)), "")="", "", IFERROR(INDEX(Ingredients!$C$11:$C$310, MATCH($C2685, Ingredients!$B$11:$B$310, 0)), "")))</f>
        <v/>
      </c>
      <c r="J2685" s="73" t="str">
        <f>IF($B2685="", "", IF(IFERROR(INDEX(Meals!$C$11:$C$260, MATCH($B2685, Meals!$B$11:$B$260, 0)), "")="", "", IFERROR(INDEX(Meals!$C$11:$C$260, MATCH($B2685, Meals!$B$11:$B$260, 0)), "")))</f>
        <v/>
      </c>
      <c r="K2685" s="4"/>
      <c r="L2685" s="72" t="str">
        <f t="shared" si="622"/>
        <v/>
      </c>
      <c r="M2685" s="73" t="str">
        <f t="shared" si="623"/>
        <v/>
      </c>
      <c r="N2685" s="4"/>
      <c r="O2685" s="78" t="str">
        <f t="shared" si="624"/>
        <v/>
      </c>
      <c r="P2685" s="79" t="str">
        <f t="shared" si="625"/>
        <v/>
      </c>
      <c r="Q2685" s="4"/>
      <c r="R2685" s="90" t="str">
        <f t="shared" si="626"/>
        <v/>
      </c>
      <c r="S2685" s="4"/>
      <c r="Y2685" s="18" t="str">
        <f t="shared" si="627"/>
        <v/>
      </c>
      <c r="AA2685" s="18" t="str">
        <f t="shared" si="618"/>
        <v/>
      </c>
      <c r="AB2685" s="18" t="str">
        <f t="shared" si="619"/>
        <v/>
      </c>
      <c r="AC2685" s="18" t="str">
        <f t="shared" si="628"/>
        <v/>
      </c>
      <c r="AD2685" s="18" t="str">
        <f t="shared" si="628"/>
        <v/>
      </c>
      <c r="AE2685" s="18" t="str">
        <f t="shared" si="629"/>
        <v/>
      </c>
      <c r="AG2685" s="95" t="str">
        <f>IF($C2685="", "", IF(IFERROR(INDEX(Ingredients!C$11:C$310, MATCH($C2685, Ingredients!$B$11:$B$310, 0)), "")="", "", IFERROR(INDEX(Ingredients!C$11:C$310, MATCH($C2685, Ingredients!$B$11:$B$310, 0)), "")))</f>
        <v/>
      </c>
      <c r="AH2685" s="105" t="str">
        <f>IF($C2685="", "", IF(IFERROR(INDEX(Ingredients!D$11:D$310, MATCH($C2685, Ingredients!$B$11:$B$310, 0)), "")="", "", IFERROR(INDEX(Ingredients!D$11:D$310, MATCH($C2685, Ingredients!$B$11:$B$310, 0)), "")))</f>
        <v/>
      </c>
      <c r="AI2685" s="106" t="str">
        <f>IF($C2685="", "", IF(IFERROR(INDEX(Ingredients!E$11:E$310, MATCH($C2685, Ingredients!$B$11:$B$310, 0)), "")="", "", IFERROR(INDEX(Ingredients!E$11:E$310, MATCH($C2685, Ingredients!$B$11:$B$310, 0)), "")))</f>
        <v/>
      </c>
      <c r="AJ2685" s="108" t="str">
        <f>IF($C2685="", "", IF(IFERROR(INDEX(Ingredients!F$11:F$310, MATCH($C2685, Ingredients!$B$11:$B$310, 0)), "")="", "", IFERROR(INDEX(Ingredients!F$11:F$310, MATCH($C2685, Ingredients!$B$11:$B$310, 0)), "")))</f>
        <v/>
      </c>
      <c r="AK2685" s="106" t="str">
        <f>IF($C2685="", "", IF(IFERROR(INDEX(Ingredients!G$11:G$310, MATCH($C2685, Ingredients!$B$11:$B$310, 0)), "")="", "", IFERROR(INDEX(Ingredients!G$11:G$310, MATCH($C2685, Ingredients!$B$11:$B$310, 0)), "")))</f>
        <v/>
      </c>
      <c r="AL2685" s="79" t="str">
        <f>IF($C2685="", "", IF(IFERROR(INDEX(Ingredients!H$11:H$310, MATCH($C2685, Ingredients!$B$11:$B$310, 0)), "")="", "", IFERROR(INDEX(Ingredients!H$11:H$310, MATCH($C2685, Ingredients!$B$11:$B$310, 0)), "")))</f>
        <v/>
      </c>
      <c r="AN2685" s="83" t="str">
        <f t="shared" si="620"/>
        <v/>
      </c>
      <c r="AP2685" s="114" t="str">
        <f t="shared" si="630"/>
        <v/>
      </c>
      <c r="AR2685" s="117" t="str">
        <f>IF($C2685="", "", IF(IFERROR(INDEX(Ingredients!$AI$11:$AI$310, MATCH($C2685, Ingredients!$B$11:$B$310, 0)), "")="", "", IFERROR(INDEX(Ingredients!$AI$11:$AI$310, MATCH($C2685, Ingredients!$B$11:$B$310, 0)), "")))</f>
        <v/>
      </c>
      <c r="AT2685" s="120" t="str">
        <f t="shared" si="631"/>
        <v/>
      </c>
      <c r="AV2685" s="90" t="str">
        <f t="shared" si="621"/>
        <v/>
      </c>
      <c r="AX2685" s="90" t="str">
        <f>IF($AV2685="", "", COUNTIF($AV$11:$AV$5010, "&lt;"&amp;$AV2685)+1+COUNTIF($AV$11:$AV2685, $AV2685)-1)</f>
        <v/>
      </c>
      <c r="AZ2685" s="111" t="str">
        <f>IF($B2685="", "", SUMIF('Shopping List'!$AV$11:$AV$25, $B2685, 'Shopping List'!$BN$11:$BN$25))</f>
        <v/>
      </c>
      <c r="BB2685" s="117" t="str">
        <f t="shared" si="632"/>
        <v/>
      </c>
    </row>
    <row r="2686" spans="1:54" x14ac:dyDescent="0.25">
      <c r="A2686" s="4"/>
      <c r="B2686" s="37"/>
      <c r="C2686" s="124"/>
      <c r="D2686" s="39"/>
      <c r="E2686" s="125"/>
      <c r="F2686" s="48"/>
      <c r="G2686" s="4"/>
      <c r="H2686" s="4"/>
      <c r="I2686" s="95" t="str">
        <f>IF($C2686="", "", IF(IFERROR(INDEX(Ingredients!$C$11:$C$310, MATCH($C2686, Ingredients!$B$11:$B$310, 0)), "")="", "", IFERROR(INDEX(Ingredients!$C$11:$C$310, MATCH($C2686, Ingredients!$B$11:$B$310, 0)), "")))</f>
        <v/>
      </c>
      <c r="J2686" s="73" t="str">
        <f>IF($B2686="", "", IF(IFERROR(INDEX(Meals!$C$11:$C$260, MATCH($B2686, Meals!$B$11:$B$260, 0)), "")="", "", IFERROR(INDEX(Meals!$C$11:$C$260, MATCH($B2686, Meals!$B$11:$B$260, 0)), "")))</f>
        <v/>
      </c>
      <c r="K2686" s="4"/>
      <c r="L2686" s="72" t="str">
        <f t="shared" si="622"/>
        <v/>
      </c>
      <c r="M2686" s="73" t="str">
        <f t="shared" si="623"/>
        <v/>
      </c>
      <c r="N2686" s="4"/>
      <c r="O2686" s="78" t="str">
        <f t="shared" si="624"/>
        <v/>
      </c>
      <c r="P2686" s="79" t="str">
        <f t="shared" si="625"/>
        <v/>
      </c>
      <c r="Q2686" s="4"/>
      <c r="R2686" s="90" t="str">
        <f t="shared" si="626"/>
        <v/>
      </c>
      <c r="S2686" s="4"/>
      <c r="Y2686" s="18" t="str">
        <f t="shared" si="627"/>
        <v/>
      </c>
      <c r="AA2686" s="18" t="str">
        <f t="shared" si="618"/>
        <v/>
      </c>
      <c r="AB2686" s="18" t="str">
        <f t="shared" si="619"/>
        <v/>
      </c>
      <c r="AC2686" s="18" t="str">
        <f t="shared" si="628"/>
        <v/>
      </c>
      <c r="AD2686" s="18" t="str">
        <f t="shared" si="628"/>
        <v/>
      </c>
      <c r="AE2686" s="18" t="str">
        <f t="shared" si="629"/>
        <v/>
      </c>
      <c r="AG2686" s="95" t="str">
        <f>IF($C2686="", "", IF(IFERROR(INDEX(Ingredients!C$11:C$310, MATCH($C2686, Ingredients!$B$11:$B$310, 0)), "")="", "", IFERROR(INDEX(Ingredients!C$11:C$310, MATCH($C2686, Ingredients!$B$11:$B$310, 0)), "")))</f>
        <v/>
      </c>
      <c r="AH2686" s="105" t="str">
        <f>IF($C2686="", "", IF(IFERROR(INDEX(Ingredients!D$11:D$310, MATCH($C2686, Ingredients!$B$11:$B$310, 0)), "")="", "", IFERROR(INDEX(Ingredients!D$11:D$310, MATCH($C2686, Ingredients!$B$11:$B$310, 0)), "")))</f>
        <v/>
      </c>
      <c r="AI2686" s="106" t="str">
        <f>IF($C2686="", "", IF(IFERROR(INDEX(Ingredients!E$11:E$310, MATCH($C2686, Ingredients!$B$11:$B$310, 0)), "")="", "", IFERROR(INDEX(Ingredients!E$11:E$310, MATCH($C2686, Ingredients!$B$11:$B$310, 0)), "")))</f>
        <v/>
      </c>
      <c r="AJ2686" s="108" t="str">
        <f>IF($C2686="", "", IF(IFERROR(INDEX(Ingredients!F$11:F$310, MATCH($C2686, Ingredients!$B$11:$B$310, 0)), "")="", "", IFERROR(INDEX(Ingredients!F$11:F$310, MATCH($C2686, Ingredients!$B$11:$B$310, 0)), "")))</f>
        <v/>
      </c>
      <c r="AK2686" s="106" t="str">
        <f>IF($C2686="", "", IF(IFERROR(INDEX(Ingredients!G$11:G$310, MATCH($C2686, Ingredients!$B$11:$B$310, 0)), "")="", "", IFERROR(INDEX(Ingredients!G$11:G$310, MATCH($C2686, Ingredients!$B$11:$B$310, 0)), "")))</f>
        <v/>
      </c>
      <c r="AL2686" s="79" t="str">
        <f>IF($C2686="", "", IF(IFERROR(INDEX(Ingredients!H$11:H$310, MATCH($C2686, Ingredients!$B$11:$B$310, 0)), "")="", "", IFERROR(INDEX(Ingredients!H$11:H$310, MATCH($C2686, Ingredients!$B$11:$B$310, 0)), "")))</f>
        <v/>
      </c>
      <c r="AN2686" s="83" t="str">
        <f t="shared" si="620"/>
        <v/>
      </c>
      <c r="AP2686" s="114" t="str">
        <f t="shared" si="630"/>
        <v/>
      </c>
      <c r="AR2686" s="117" t="str">
        <f>IF($C2686="", "", IF(IFERROR(INDEX(Ingredients!$AI$11:$AI$310, MATCH($C2686, Ingredients!$B$11:$B$310, 0)), "")="", "", IFERROR(INDEX(Ingredients!$AI$11:$AI$310, MATCH($C2686, Ingredients!$B$11:$B$310, 0)), "")))</f>
        <v/>
      </c>
      <c r="AT2686" s="120" t="str">
        <f t="shared" si="631"/>
        <v/>
      </c>
      <c r="AV2686" s="90" t="str">
        <f t="shared" si="621"/>
        <v/>
      </c>
      <c r="AX2686" s="90" t="str">
        <f>IF($AV2686="", "", COUNTIF($AV$11:$AV$5010, "&lt;"&amp;$AV2686)+1+COUNTIF($AV$11:$AV2686, $AV2686)-1)</f>
        <v/>
      </c>
      <c r="AZ2686" s="111" t="str">
        <f>IF($B2686="", "", SUMIF('Shopping List'!$AV$11:$AV$25, $B2686, 'Shopping List'!$BN$11:$BN$25))</f>
        <v/>
      </c>
      <c r="BB2686" s="117" t="str">
        <f t="shared" si="632"/>
        <v/>
      </c>
    </row>
    <row r="2687" spans="1:54" x14ac:dyDescent="0.25">
      <c r="A2687" s="4"/>
      <c r="B2687" s="37"/>
      <c r="C2687" s="124"/>
      <c r="D2687" s="39"/>
      <c r="E2687" s="125"/>
      <c r="F2687" s="48"/>
      <c r="G2687" s="4"/>
      <c r="H2687" s="4"/>
      <c r="I2687" s="95" t="str">
        <f>IF($C2687="", "", IF(IFERROR(INDEX(Ingredients!$C$11:$C$310, MATCH($C2687, Ingredients!$B$11:$B$310, 0)), "")="", "", IFERROR(INDEX(Ingredients!$C$11:$C$310, MATCH($C2687, Ingredients!$B$11:$B$310, 0)), "")))</f>
        <v/>
      </c>
      <c r="J2687" s="73" t="str">
        <f>IF($B2687="", "", IF(IFERROR(INDEX(Meals!$C$11:$C$260, MATCH($B2687, Meals!$B$11:$B$260, 0)), "")="", "", IFERROR(INDEX(Meals!$C$11:$C$260, MATCH($B2687, Meals!$B$11:$B$260, 0)), "")))</f>
        <v/>
      </c>
      <c r="K2687" s="4"/>
      <c r="L2687" s="72" t="str">
        <f t="shared" si="622"/>
        <v/>
      </c>
      <c r="M2687" s="73" t="str">
        <f t="shared" si="623"/>
        <v/>
      </c>
      <c r="N2687" s="4"/>
      <c r="O2687" s="78" t="str">
        <f t="shared" si="624"/>
        <v/>
      </c>
      <c r="P2687" s="79" t="str">
        <f t="shared" si="625"/>
        <v/>
      </c>
      <c r="Q2687" s="4"/>
      <c r="R2687" s="90" t="str">
        <f t="shared" si="626"/>
        <v/>
      </c>
      <c r="S2687" s="4"/>
      <c r="Y2687" s="18" t="str">
        <f t="shared" si="627"/>
        <v/>
      </c>
      <c r="AA2687" s="18" t="str">
        <f t="shared" si="618"/>
        <v/>
      </c>
      <c r="AB2687" s="18" t="str">
        <f t="shared" si="619"/>
        <v/>
      </c>
      <c r="AC2687" s="18" t="str">
        <f t="shared" si="628"/>
        <v/>
      </c>
      <c r="AD2687" s="18" t="str">
        <f t="shared" si="628"/>
        <v/>
      </c>
      <c r="AE2687" s="18" t="str">
        <f t="shared" si="629"/>
        <v/>
      </c>
      <c r="AG2687" s="95" t="str">
        <f>IF($C2687="", "", IF(IFERROR(INDEX(Ingredients!C$11:C$310, MATCH($C2687, Ingredients!$B$11:$B$310, 0)), "")="", "", IFERROR(INDEX(Ingredients!C$11:C$310, MATCH($C2687, Ingredients!$B$11:$B$310, 0)), "")))</f>
        <v/>
      </c>
      <c r="AH2687" s="105" t="str">
        <f>IF($C2687="", "", IF(IFERROR(INDEX(Ingredients!D$11:D$310, MATCH($C2687, Ingredients!$B$11:$B$310, 0)), "")="", "", IFERROR(INDEX(Ingredients!D$11:D$310, MATCH($C2687, Ingredients!$B$11:$B$310, 0)), "")))</f>
        <v/>
      </c>
      <c r="AI2687" s="106" t="str">
        <f>IF($C2687="", "", IF(IFERROR(INDEX(Ingredients!E$11:E$310, MATCH($C2687, Ingredients!$B$11:$B$310, 0)), "")="", "", IFERROR(INDEX(Ingredients!E$11:E$310, MATCH($C2687, Ingredients!$B$11:$B$310, 0)), "")))</f>
        <v/>
      </c>
      <c r="AJ2687" s="108" t="str">
        <f>IF($C2687="", "", IF(IFERROR(INDEX(Ingredients!F$11:F$310, MATCH($C2687, Ingredients!$B$11:$B$310, 0)), "")="", "", IFERROR(INDEX(Ingredients!F$11:F$310, MATCH($C2687, Ingredients!$B$11:$B$310, 0)), "")))</f>
        <v/>
      </c>
      <c r="AK2687" s="106" t="str">
        <f>IF($C2687="", "", IF(IFERROR(INDEX(Ingredients!G$11:G$310, MATCH($C2687, Ingredients!$B$11:$B$310, 0)), "")="", "", IFERROR(INDEX(Ingredients!G$11:G$310, MATCH($C2687, Ingredients!$B$11:$B$310, 0)), "")))</f>
        <v/>
      </c>
      <c r="AL2687" s="79" t="str">
        <f>IF($C2687="", "", IF(IFERROR(INDEX(Ingredients!H$11:H$310, MATCH($C2687, Ingredients!$B$11:$B$310, 0)), "")="", "", IFERROR(INDEX(Ingredients!H$11:H$310, MATCH($C2687, Ingredients!$B$11:$B$310, 0)), "")))</f>
        <v/>
      </c>
      <c r="AN2687" s="83" t="str">
        <f t="shared" si="620"/>
        <v/>
      </c>
      <c r="AP2687" s="114" t="str">
        <f t="shared" si="630"/>
        <v/>
      </c>
      <c r="AR2687" s="117" t="str">
        <f>IF($C2687="", "", IF(IFERROR(INDEX(Ingredients!$AI$11:$AI$310, MATCH($C2687, Ingredients!$B$11:$B$310, 0)), "")="", "", IFERROR(INDEX(Ingredients!$AI$11:$AI$310, MATCH($C2687, Ingredients!$B$11:$B$310, 0)), "")))</f>
        <v/>
      </c>
      <c r="AT2687" s="120" t="str">
        <f t="shared" si="631"/>
        <v/>
      </c>
      <c r="AV2687" s="90" t="str">
        <f t="shared" si="621"/>
        <v/>
      </c>
      <c r="AX2687" s="90" t="str">
        <f>IF($AV2687="", "", COUNTIF($AV$11:$AV$5010, "&lt;"&amp;$AV2687)+1+COUNTIF($AV$11:$AV2687, $AV2687)-1)</f>
        <v/>
      </c>
      <c r="AZ2687" s="111" t="str">
        <f>IF($B2687="", "", SUMIF('Shopping List'!$AV$11:$AV$25, $B2687, 'Shopping List'!$BN$11:$BN$25))</f>
        <v/>
      </c>
      <c r="BB2687" s="117" t="str">
        <f t="shared" si="632"/>
        <v/>
      </c>
    </row>
    <row r="2688" spans="1:54" x14ac:dyDescent="0.25">
      <c r="A2688" s="4"/>
      <c r="B2688" s="37"/>
      <c r="C2688" s="124"/>
      <c r="D2688" s="39"/>
      <c r="E2688" s="125"/>
      <c r="F2688" s="48"/>
      <c r="G2688" s="4"/>
      <c r="H2688" s="4"/>
      <c r="I2688" s="95" t="str">
        <f>IF($C2688="", "", IF(IFERROR(INDEX(Ingredients!$C$11:$C$310, MATCH($C2688, Ingredients!$B$11:$B$310, 0)), "")="", "", IFERROR(INDEX(Ingredients!$C$11:$C$310, MATCH($C2688, Ingredients!$B$11:$B$310, 0)), "")))</f>
        <v/>
      </c>
      <c r="J2688" s="73" t="str">
        <f>IF($B2688="", "", IF(IFERROR(INDEX(Meals!$C$11:$C$260, MATCH($B2688, Meals!$B$11:$B$260, 0)), "")="", "", IFERROR(INDEX(Meals!$C$11:$C$260, MATCH($B2688, Meals!$B$11:$B$260, 0)), "")))</f>
        <v/>
      </c>
      <c r="K2688" s="4"/>
      <c r="L2688" s="72" t="str">
        <f t="shared" si="622"/>
        <v/>
      </c>
      <c r="M2688" s="73" t="str">
        <f t="shared" si="623"/>
        <v/>
      </c>
      <c r="N2688" s="4"/>
      <c r="O2688" s="78" t="str">
        <f t="shared" si="624"/>
        <v/>
      </c>
      <c r="P2688" s="79" t="str">
        <f t="shared" si="625"/>
        <v/>
      </c>
      <c r="Q2688" s="4"/>
      <c r="R2688" s="90" t="str">
        <f t="shared" si="626"/>
        <v/>
      </c>
      <c r="S2688" s="4"/>
      <c r="Y2688" s="18" t="str">
        <f t="shared" si="627"/>
        <v/>
      </c>
      <c r="AA2688" s="18" t="str">
        <f t="shared" si="618"/>
        <v/>
      </c>
      <c r="AB2688" s="18" t="str">
        <f t="shared" si="619"/>
        <v/>
      </c>
      <c r="AC2688" s="18" t="str">
        <f t="shared" si="628"/>
        <v/>
      </c>
      <c r="AD2688" s="18" t="str">
        <f t="shared" si="628"/>
        <v/>
      </c>
      <c r="AE2688" s="18" t="str">
        <f t="shared" si="629"/>
        <v/>
      </c>
      <c r="AG2688" s="95" t="str">
        <f>IF($C2688="", "", IF(IFERROR(INDEX(Ingredients!C$11:C$310, MATCH($C2688, Ingredients!$B$11:$B$310, 0)), "")="", "", IFERROR(INDEX(Ingredients!C$11:C$310, MATCH($C2688, Ingredients!$B$11:$B$310, 0)), "")))</f>
        <v/>
      </c>
      <c r="AH2688" s="105" t="str">
        <f>IF($C2688="", "", IF(IFERROR(INDEX(Ingredients!D$11:D$310, MATCH($C2688, Ingredients!$B$11:$B$310, 0)), "")="", "", IFERROR(INDEX(Ingredients!D$11:D$310, MATCH($C2688, Ingredients!$B$11:$B$310, 0)), "")))</f>
        <v/>
      </c>
      <c r="AI2688" s="106" t="str">
        <f>IF($C2688="", "", IF(IFERROR(INDEX(Ingredients!E$11:E$310, MATCH($C2688, Ingredients!$B$11:$B$310, 0)), "")="", "", IFERROR(INDEX(Ingredients!E$11:E$310, MATCH($C2688, Ingredients!$B$11:$B$310, 0)), "")))</f>
        <v/>
      </c>
      <c r="AJ2688" s="108" t="str">
        <f>IF($C2688="", "", IF(IFERROR(INDEX(Ingredients!F$11:F$310, MATCH($C2688, Ingredients!$B$11:$B$310, 0)), "")="", "", IFERROR(INDEX(Ingredients!F$11:F$310, MATCH($C2688, Ingredients!$B$11:$B$310, 0)), "")))</f>
        <v/>
      </c>
      <c r="AK2688" s="106" t="str">
        <f>IF($C2688="", "", IF(IFERROR(INDEX(Ingredients!G$11:G$310, MATCH($C2688, Ingredients!$B$11:$B$310, 0)), "")="", "", IFERROR(INDEX(Ingredients!G$11:G$310, MATCH($C2688, Ingredients!$B$11:$B$310, 0)), "")))</f>
        <v/>
      </c>
      <c r="AL2688" s="79" t="str">
        <f>IF($C2688="", "", IF(IFERROR(INDEX(Ingredients!H$11:H$310, MATCH($C2688, Ingredients!$B$11:$B$310, 0)), "")="", "", IFERROR(INDEX(Ingredients!H$11:H$310, MATCH($C2688, Ingredients!$B$11:$B$310, 0)), "")))</f>
        <v/>
      </c>
      <c r="AN2688" s="83" t="str">
        <f t="shared" si="620"/>
        <v/>
      </c>
      <c r="AP2688" s="114" t="str">
        <f t="shared" si="630"/>
        <v/>
      </c>
      <c r="AR2688" s="117" t="str">
        <f>IF($C2688="", "", IF(IFERROR(INDEX(Ingredients!$AI$11:$AI$310, MATCH($C2688, Ingredients!$B$11:$B$310, 0)), "")="", "", IFERROR(INDEX(Ingredients!$AI$11:$AI$310, MATCH($C2688, Ingredients!$B$11:$B$310, 0)), "")))</f>
        <v/>
      </c>
      <c r="AT2688" s="120" t="str">
        <f t="shared" si="631"/>
        <v/>
      </c>
      <c r="AV2688" s="90" t="str">
        <f t="shared" si="621"/>
        <v/>
      </c>
      <c r="AX2688" s="90" t="str">
        <f>IF($AV2688="", "", COUNTIF($AV$11:$AV$5010, "&lt;"&amp;$AV2688)+1+COUNTIF($AV$11:$AV2688, $AV2688)-1)</f>
        <v/>
      </c>
      <c r="AZ2688" s="111" t="str">
        <f>IF($B2688="", "", SUMIF('Shopping List'!$AV$11:$AV$25, $B2688, 'Shopping List'!$BN$11:$BN$25))</f>
        <v/>
      </c>
      <c r="BB2688" s="117" t="str">
        <f t="shared" si="632"/>
        <v/>
      </c>
    </row>
    <row r="2689" spans="1:54" x14ac:dyDescent="0.25">
      <c r="A2689" s="4"/>
      <c r="B2689" s="37"/>
      <c r="C2689" s="124"/>
      <c r="D2689" s="39"/>
      <c r="E2689" s="125"/>
      <c r="F2689" s="48"/>
      <c r="G2689" s="4"/>
      <c r="H2689" s="4"/>
      <c r="I2689" s="95" t="str">
        <f>IF($C2689="", "", IF(IFERROR(INDEX(Ingredients!$C$11:$C$310, MATCH($C2689, Ingredients!$B$11:$B$310, 0)), "")="", "", IFERROR(INDEX(Ingredients!$C$11:$C$310, MATCH($C2689, Ingredients!$B$11:$B$310, 0)), "")))</f>
        <v/>
      </c>
      <c r="J2689" s="73" t="str">
        <f>IF($B2689="", "", IF(IFERROR(INDEX(Meals!$C$11:$C$260, MATCH($B2689, Meals!$B$11:$B$260, 0)), "")="", "", IFERROR(INDEX(Meals!$C$11:$C$260, MATCH($B2689, Meals!$B$11:$B$260, 0)), "")))</f>
        <v/>
      </c>
      <c r="K2689" s="4"/>
      <c r="L2689" s="72" t="str">
        <f t="shared" si="622"/>
        <v/>
      </c>
      <c r="M2689" s="73" t="str">
        <f t="shared" si="623"/>
        <v/>
      </c>
      <c r="N2689" s="4"/>
      <c r="O2689" s="78" t="str">
        <f t="shared" si="624"/>
        <v/>
      </c>
      <c r="P2689" s="79" t="str">
        <f t="shared" si="625"/>
        <v/>
      </c>
      <c r="Q2689" s="4"/>
      <c r="R2689" s="90" t="str">
        <f t="shared" si="626"/>
        <v/>
      </c>
      <c r="S2689" s="4"/>
      <c r="Y2689" s="18" t="str">
        <f t="shared" si="627"/>
        <v/>
      </c>
      <c r="AA2689" s="18" t="str">
        <f t="shared" si="618"/>
        <v/>
      </c>
      <c r="AB2689" s="18" t="str">
        <f t="shared" si="619"/>
        <v/>
      </c>
      <c r="AC2689" s="18" t="str">
        <f t="shared" si="628"/>
        <v/>
      </c>
      <c r="AD2689" s="18" t="str">
        <f t="shared" si="628"/>
        <v/>
      </c>
      <c r="AE2689" s="18" t="str">
        <f t="shared" si="629"/>
        <v/>
      </c>
      <c r="AG2689" s="95" t="str">
        <f>IF($C2689="", "", IF(IFERROR(INDEX(Ingredients!C$11:C$310, MATCH($C2689, Ingredients!$B$11:$B$310, 0)), "")="", "", IFERROR(INDEX(Ingredients!C$11:C$310, MATCH($C2689, Ingredients!$B$11:$B$310, 0)), "")))</f>
        <v/>
      </c>
      <c r="AH2689" s="105" t="str">
        <f>IF($C2689="", "", IF(IFERROR(INDEX(Ingredients!D$11:D$310, MATCH($C2689, Ingredients!$B$11:$B$310, 0)), "")="", "", IFERROR(INDEX(Ingredients!D$11:D$310, MATCH($C2689, Ingredients!$B$11:$B$310, 0)), "")))</f>
        <v/>
      </c>
      <c r="AI2689" s="106" t="str">
        <f>IF($C2689="", "", IF(IFERROR(INDEX(Ingredients!E$11:E$310, MATCH($C2689, Ingredients!$B$11:$B$310, 0)), "")="", "", IFERROR(INDEX(Ingredients!E$11:E$310, MATCH($C2689, Ingredients!$B$11:$B$310, 0)), "")))</f>
        <v/>
      </c>
      <c r="AJ2689" s="108" t="str">
        <f>IF($C2689="", "", IF(IFERROR(INDEX(Ingredients!F$11:F$310, MATCH($C2689, Ingredients!$B$11:$B$310, 0)), "")="", "", IFERROR(INDEX(Ingredients!F$11:F$310, MATCH($C2689, Ingredients!$B$11:$B$310, 0)), "")))</f>
        <v/>
      </c>
      <c r="AK2689" s="106" t="str">
        <f>IF($C2689="", "", IF(IFERROR(INDEX(Ingredients!G$11:G$310, MATCH($C2689, Ingredients!$B$11:$B$310, 0)), "")="", "", IFERROR(INDEX(Ingredients!G$11:G$310, MATCH($C2689, Ingredients!$B$11:$B$310, 0)), "")))</f>
        <v/>
      </c>
      <c r="AL2689" s="79" t="str">
        <f>IF($C2689="", "", IF(IFERROR(INDEX(Ingredients!H$11:H$310, MATCH($C2689, Ingredients!$B$11:$B$310, 0)), "")="", "", IFERROR(INDEX(Ingredients!H$11:H$310, MATCH($C2689, Ingredients!$B$11:$B$310, 0)), "")))</f>
        <v/>
      </c>
      <c r="AN2689" s="83" t="str">
        <f t="shared" si="620"/>
        <v/>
      </c>
      <c r="AP2689" s="114" t="str">
        <f t="shared" si="630"/>
        <v/>
      </c>
      <c r="AR2689" s="117" t="str">
        <f>IF($C2689="", "", IF(IFERROR(INDEX(Ingredients!$AI$11:$AI$310, MATCH($C2689, Ingredients!$B$11:$B$310, 0)), "")="", "", IFERROR(INDEX(Ingredients!$AI$11:$AI$310, MATCH($C2689, Ingredients!$B$11:$B$310, 0)), "")))</f>
        <v/>
      </c>
      <c r="AT2689" s="120" t="str">
        <f t="shared" si="631"/>
        <v/>
      </c>
      <c r="AV2689" s="90" t="str">
        <f t="shared" si="621"/>
        <v/>
      </c>
      <c r="AX2689" s="90" t="str">
        <f>IF($AV2689="", "", COUNTIF($AV$11:$AV$5010, "&lt;"&amp;$AV2689)+1+COUNTIF($AV$11:$AV2689, $AV2689)-1)</f>
        <v/>
      </c>
      <c r="AZ2689" s="111" t="str">
        <f>IF($B2689="", "", SUMIF('Shopping List'!$AV$11:$AV$25, $B2689, 'Shopping List'!$BN$11:$BN$25))</f>
        <v/>
      </c>
      <c r="BB2689" s="117" t="str">
        <f t="shared" si="632"/>
        <v/>
      </c>
    </row>
    <row r="2690" spans="1:54" x14ac:dyDescent="0.25">
      <c r="A2690" s="4"/>
      <c r="B2690" s="37"/>
      <c r="C2690" s="124"/>
      <c r="D2690" s="39"/>
      <c r="E2690" s="125"/>
      <c r="F2690" s="48"/>
      <c r="G2690" s="4"/>
      <c r="H2690" s="4"/>
      <c r="I2690" s="95" t="str">
        <f>IF($C2690="", "", IF(IFERROR(INDEX(Ingredients!$C$11:$C$310, MATCH($C2690, Ingredients!$B$11:$B$310, 0)), "")="", "", IFERROR(INDEX(Ingredients!$C$11:$C$310, MATCH($C2690, Ingredients!$B$11:$B$310, 0)), "")))</f>
        <v/>
      </c>
      <c r="J2690" s="73" t="str">
        <f>IF($B2690="", "", IF(IFERROR(INDEX(Meals!$C$11:$C$260, MATCH($B2690, Meals!$B$11:$B$260, 0)), "")="", "", IFERROR(INDEX(Meals!$C$11:$C$260, MATCH($B2690, Meals!$B$11:$B$260, 0)), "")))</f>
        <v/>
      </c>
      <c r="K2690" s="4"/>
      <c r="L2690" s="72" t="str">
        <f t="shared" si="622"/>
        <v/>
      </c>
      <c r="M2690" s="73" t="str">
        <f t="shared" si="623"/>
        <v/>
      </c>
      <c r="N2690" s="4"/>
      <c r="O2690" s="78" t="str">
        <f t="shared" si="624"/>
        <v/>
      </c>
      <c r="P2690" s="79" t="str">
        <f t="shared" si="625"/>
        <v/>
      </c>
      <c r="Q2690" s="4"/>
      <c r="R2690" s="90" t="str">
        <f t="shared" si="626"/>
        <v/>
      </c>
      <c r="S2690" s="4"/>
      <c r="Y2690" s="18" t="str">
        <f t="shared" si="627"/>
        <v/>
      </c>
      <c r="AA2690" s="18" t="str">
        <f t="shared" si="618"/>
        <v/>
      </c>
      <c r="AB2690" s="18" t="str">
        <f t="shared" si="619"/>
        <v/>
      </c>
      <c r="AC2690" s="18" t="str">
        <f t="shared" si="628"/>
        <v/>
      </c>
      <c r="AD2690" s="18" t="str">
        <f t="shared" si="628"/>
        <v/>
      </c>
      <c r="AE2690" s="18" t="str">
        <f t="shared" si="629"/>
        <v/>
      </c>
      <c r="AG2690" s="95" t="str">
        <f>IF($C2690="", "", IF(IFERROR(INDEX(Ingredients!C$11:C$310, MATCH($C2690, Ingredients!$B$11:$B$310, 0)), "")="", "", IFERROR(INDEX(Ingredients!C$11:C$310, MATCH($C2690, Ingredients!$B$11:$B$310, 0)), "")))</f>
        <v/>
      </c>
      <c r="AH2690" s="105" t="str">
        <f>IF($C2690="", "", IF(IFERROR(INDEX(Ingredients!D$11:D$310, MATCH($C2690, Ingredients!$B$11:$B$310, 0)), "")="", "", IFERROR(INDEX(Ingredients!D$11:D$310, MATCH($C2690, Ingredients!$B$11:$B$310, 0)), "")))</f>
        <v/>
      </c>
      <c r="AI2690" s="106" t="str">
        <f>IF($C2690="", "", IF(IFERROR(INDEX(Ingredients!E$11:E$310, MATCH($C2690, Ingredients!$B$11:$B$310, 0)), "")="", "", IFERROR(INDEX(Ingredients!E$11:E$310, MATCH($C2690, Ingredients!$B$11:$B$310, 0)), "")))</f>
        <v/>
      </c>
      <c r="AJ2690" s="108" t="str">
        <f>IF($C2690="", "", IF(IFERROR(INDEX(Ingredients!F$11:F$310, MATCH($C2690, Ingredients!$B$11:$B$310, 0)), "")="", "", IFERROR(INDEX(Ingredients!F$11:F$310, MATCH($C2690, Ingredients!$B$11:$B$310, 0)), "")))</f>
        <v/>
      </c>
      <c r="AK2690" s="106" t="str">
        <f>IF($C2690="", "", IF(IFERROR(INDEX(Ingredients!G$11:G$310, MATCH($C2690, Ingredients!$B$11:$B$310, 0)), "")="", "", IFERROR(INDEX(Ingredients!G$11:G$310, MATCH($C2690, Ingredients!$B$11:$B$310, 0)), "")))</f>
        <v/>
      </c>
      <c r="AL2690" s="79" t="str">
        <f>IF($C2690="", "", IF(IFERROR(INDEX(Ingredients!H$11:H$310, MATCH($C2690, Ingredients!$B$11:$B$310, 0)), "")="", "", IFERROR(INDEX(Ingredients!H$11:H$310, MATCH($C2690, Ingredients!$B$11:$B$310, 0)), "")))</f>
        <v/>
      </c>
      <c r="AN2690" s="83" t="str">
        <f t="shared" si="620"/>
        <v/>
      </c>
      <c r="AP2690" s="114" t="str">
        <f t="shared" si="630"/>
        <v/>
      </c>
      <c r="AR2690" s="117" t="str">
        <f>IF($C2690="", "", IF(IFERROR(INDEX(Ingredients!$AI$11:$AI$310, MATCH($C2690, Ingredients!$B$11:$B$310, 0)), "")="", "", IFERROR(INDEX(Ingredients!$AI$11:$AI$310, MATCH($C2690, Ingredients!$B$11:$B$310, 0)), "")))</f>
        <v/>
      </c>
      <c r="AT2690" s="120" t="str">
        <f t="shared" si="631"/>
        <v/>
      </c>
      <c r="AV2690" s="90" t="str">
        <f t="shared" si="621"/>
        <v/>
      </c>
      <c r="AX2690" s="90" t="str">
        <f>IF($AV2690="", "", COUNTIF($AV$11:$AV$5010, "&lt;"&amp;$AV2690)+1+COUNTIF($AV$11:$AV2690, $AV2690)-1)</f>
        <v/>
      </c>
      <c r="AZ2690" s="111" t="str">
        <f>IF($B2690="", "", SUMIF('Shopping List'!$AV$11:$AV$25, $B2690, 'Shopping List'!$BN$11:$BN$25))</f>
        <v/>
      </c>
      <c r="BB2690" s="117" t="str">
        <f t="shared" si="632"/>
        <v/>
      </c>
    </row>
    <row r="2691" spans="1:54" x14ac:dyDescent="0.25">
      <c r="A2691" s="4"/>
      <c r="B2691" s="37"/>
      <c r="C2691" s="124"/>
      <c r="D2691" s="39"/>
      <c r="E2691" s="125"/>
      <c r="F2691" s="48"/>
      <c r="G2691" s="4"/>
      <c r="H2691" s="4"/>
      <c r="I2691" s="95" t="str">
        <f>IF($C2691="", "", IF(IFERROR(INDEX(Ingredients!$C$11:$C$310, MATCH($C2691, Ingredients!$B$11:$B$310, 0)), "")="", "", IFERROR(INDEX(Ingredients!$C$11:$C$310, MATCH($C2691, Ingredients!$B$11:$B$310, 0)), "")))</f>
        <v/>
      </c>
      <c r="J2691" s="73" t="str">
        <f>IF($B2691="", "", IF(IFERROR(INDEX(Meals!$C$11:$C$260, MATCH($B2691, Meals!$B$11:$B$260, 0)), "")="", "", IFERROR(INDEX(Meals!$C$11:$C$260, MATCH($B2691, Meals!$B$11:$B$260, 0)), "")))</f>
        <v/>
      </c>
      <c r="K2691" s="4"/>
      <c r="L2691" s="72" t="str">
        <f t="shared" si="622"/>
        <v/>
      </c>
      <c r="M2691" s="73" t="str">
        <f t="shared" si="623"/>
        <v/>
      </c>
      <c r="N2691" s="4"/>
      <c r="O2691" s="78" t="str">
        <f t="shared" si="624"/>
        <v/>
      </c>
      <c r="P2691" s="79" t="str">
        <f t="shared" si="625"/>
        <v/>
      </c>
      <c r="Q2691" s="4"/>
      <c r="R2691" s="90" t="str">
        <f t="shared" si="626"/>
        <v/>
      </c>
      <c r="S2691" s="4"/>
      <c r="Y2691" s="18" t="str">
        <f t="shared" si="627"/>
        <v/>
      </c>
      <c r="AA2691" s="18" t="str">
        <f t="shared" si="618"/>
        <v/>
      </c>
      <c r="AB2691" s="18" t="str">
        <f t="shared" si="619"/>
        <v/>
      </c>
      <c r="AC2691" s="18" t="str">
        <f t="shared" si="628"/>
        <v/>
      </c>
      <c r="AD2691" s="18" t="str">
        <f t="shared" si="628"/>
        <v/>
      </c>
      <c r="AE2691" s="18" t="str">
        <f t="shared" si="629"/>
        <v/>
      </c>
      <c r="AG2691" s="95" t="str">
        <f>IF($C2691="", "", IF(IFERROR(INDEX(Ingredients!C$11:C$310, MATCH($C2691, Ingredients!$B$11:$B$310, 0)), "")="", "", IFERROR(INDEX(Ingredients!C$11:C$310, MATCH($C2691, Ingredients!$B$11:$B$310, 0)), "")))</f>
        <v/>
      </c>
      <c r="AH2691" s="105" t="str">
        <f>IF($C2691="", "", IF(IFERROR(INDEX(Ingredients!D$11:D$310, MATCH($C2691, Ingredients!$B$11:$B$310, 0)), "")="", "", IFERROR(INDEX(Ingredients!D$11:D$310, MATCH($C2691, Ingredients!$B$11:$B$310, 0)), "")))</f>
        <v/>
      </c>
      <c r="AI2691" s="106" t="str">
        <f>IF($C2691="", "", IF(IFERROR(INDEX(Ingredients!E$11:E$310, MATCH($C2691, Ingredients!$B$11:$B$310, 0)), "")="", "", IFERROR(INDEX(Ingredients!E$11:E$310, MATCH($C2691, Ingredients!$B$11:$B$310, 0)), "")))</f>
        <v/>
      </c>
      <c r="AJ2691" s="108" t="str">
        <f>IF($C2691="", "", IF(IFERROR(INDEX(Ingredients!F$11:F$310, MATCH($C2691, Ingredients!$B$11:$B$310, 0)), "")="", "", IFERROR(INDEX(Ingredients!F$11:F$310, MATCH($C2691, Ingredients!$B$11:$B$310, 0)), "")))</f>
        <v/>
      </c>
      <c r="AK2691" s="106" t="str">
        <f>IF($C2691="", "", IF(IFERROR(INDEX(Ingredients!G$11:G$310, MATCH($C2691, Ingredients!$B$11:$B$310, 0)), "")="", "", IFERROR(INDEX(Ingredients!G$11:G$310, MATCH($C2691, Ingredients!$B$11:$B$310, 0)), "")))</f>
        <v/>
      </c>
      <c r="AL2691" s="79" t="str">
        <f>IF($C2691="", "", IF(IFERROR(INDEX(Ingredients!H$11:H$310, MATCH($C2691, Ingredients!$B$11:$B$310, 0)), "")="", "", IFERROR(INDEX(Ingredients!H$11:H$310, MATCH($C2691, Ingredients!$B$11:$B$310, 0)), "")))</f>
        <v/>
      </c>
      <c r="AN2691" s="83" t="str">
        <f t="shared" si="620"/>
        <v/>
      </c>
      <c r="AP2691" s="114" t="str">
        <f t="shared" si="630"/>
        <v/>
      </c>
      <c r="AR2691" s="117" t="str">
        <f>IF($C2691="", "", IF(IFERROR(INDEX(Ingredients!$AI$11:$AI$310, MATCH($C2691, Ingredients!$B$11:$B$310, 0)), "")="", "", IFERROR(INDEX(Ingredients!$AI$11:$AI$310, MATCH($C2691, Ingredients!$B$11:$B$310, 0)), "")))</f>
        <v/>
      </c>
      <c r="AT2691" s="120" t="str">
        <f t="shared" si="631"/>
        <v/>
      </c>
      <c r="AV2691" s="90" t="str">
        <f t="shared" si="621"/>
        <v/>
      </c>
      <c r="AX2691" s="90" t="str">
        <f>IF($AV2691="", "", COUNTIF($AV$11:$AV$5010, "&lt;"&amp;$AV2691)+1+COUNTIF($AV$11:$AV2691, $AV2691)-1)</f>
        <v/>
      </c>
      <c r="AZ2691" s="111" t="str">
        <f>IF($B2691="", "", SUMIF('Shopping List'!$AV$11:$AV$25, $B2691, 'Shopping List'!$BN$11:$BN$25))</f>
        <v/>
      </c>
      <c r="BB2691" s="117" t="str">
        <f t="shared" si="632"/>
        <v/>
      </c>
    </row>
    <row r="2692" spans="1:54" x14ac:dyDescent="0.25">
      <c r="A2692" s="4"/>
      <c r="B2692" s="37"/>
      <c r="C2692" s="124"/>
      <c r="D2692" s="39"/>
      <c r="E2692" s="125"/>
      <c r="F2692" s="48"/>
      <c r="G2692" s="4"/>
      <c r="H2692" s="4"/>
      <c r="I2692" s="95" t="str">
        <f>IF($C2692="", "", IF(IFERROR(INDEX(Ingredients!$C$11:$C$310, MATCH($C2692, Ingredients!$B$11:$B$310, 0)), "")="", "", IFERROR(INDEX(Ingredients!$C$11:$C$310, MATCH($C2692, Ingredients!$B$11:$B$310, 0)), "")))</f>
        <v/>
      </c>
      <c r="J2692" s="73" t="str">
        <f>IF($B2692="", "", IF(IFERROR(INDEX(Meals!$C$11:$C$260, MATCH($B2692, Meals!$B$11:$B$260, 0)), "")="", "", IFERROR(INDEX(Meals!$C$11:$C$260, MATCH($B2692, Meals!$B$11:$B$260, 0)), "")))</f>
        <v/>
      </c>
      <c r="K2692" s="4"/>
      <c r="L2692" s="72" t="str">
        <f t="shared" si="622"/>
        <v/>
      </c>
      <c r="M2692" s="73" t="str">
        <f t="shared" si="623"/>
        <v/>
      </c>
      <c r="N2692" s="4"/>
      <c r="O2692" s="78" t="str">
        <f t="shared" si="624"/>
        <v/>
      </c>
      <c r="P2692" s="79" t="str">
        <f t="shared" si="625"/>
        <v/>
      </c>
      <c r="Q2692" s="4"/>
      <c r="R2692" s="90" t="str">
        <f t="shared" si="626"/>
        <v/>
      </c>
      <c r="S2692" s="4"/>
      <c r="Y2692" s="18" t="str">
        <f t="shared" si="627"/>
        <v/>
      </c>
      <c r="AA2692" s="18" t="str">
        <f t="shared" si="618"/>
        <v/>
      </c>
      <c r="AB2692" s="18" t="str">
        <f t="shared" si="619"/>
        <v/>
      </c>
      <c r="AC2692" s="18" t="str">
        <f t="shared" si="628"/>
        <v/>
      </c>
      <c r="AD2692" s="18" t="str">
        <f t="shared" si="628"/>
        <v/>
      </c>
      <c r="AE2692" s="18" t="str">
        <f t="shared" si="629"/>
        <v/>
      </c>
      <c r="AG2692" s="95" t="str">
        <f>IF($C2692="", "", IF(IFERROR(INDEX(Ingredients!C$11:C$310, MATCH($C2692, Ingredients!$B$11:$B$310, 0)), "")="", "", IFERROR(INDEX(Ingredients!C$11:C$310, MATCH($C2692, Ingredients!$B$11:$B$310, 0)), "")))</f>
        <v/>
      </c>
      <c r="AH2692" s="105" t="str">
        <f>IF($C2692="", "", IF(IFERROR(INDEX(Ingredients!D$11:D$310, MATCH($C2692, Ingredients!$B$11:$B$310, 0)), "")="", "", IFERROR(INDEX(Ingredients!D$11:D$310, MATCH($C2692, Ingredients!$B$11:$B$310, 0)), "")))</f>
        <v/>
      </c>
      <c r="AI2692" s="106" t="str">
        <f>IF($C2692="", "", IF(IFERROR(INDEX(Ingredients!E$11:E$310, MATCH($C2692, Ingredients!$B$11:$B$310, 0)), "")="", "", IFERROR(INDEX(Ingredients!E$11:E$310, MATCH($C2692, Ingredients!$B$11:$B$310, 0)), "")))</f>
        <v/>
      </c>
      <c r="AJ2692" s="108" t="str">
        <f>IF($C2692="", "", IF(IFERROR(INDEX(Ingredients!F$11:F$310, MATCH($C2692, Ingredients!$B$11:$B$310, 0)), "")="", "", IFERROR(INDEX(Ingredients!F$11:F$310, MATCH($C2692, Ingredients!$B$11:$B$310, 0)), "")))</f>
        <v/>
      </c>
      <c r="AK2692" s="106" t="str">
        <f>IF($C2692="", "", IF(IFERROR(INDEX(Ingredients!G$11:G$310, MATCH($C2692, Ingredients!$B$11:$B$310, 0)), "")="", "", IFERROR(INDEX(Ingredients!G$11:G$310, MATCH($C2692, Ingredients!$B$11:$B$310, 0)), "")))</f>
        <v/>
      </c>
      <c r="AL2692" s="79" t="str">
        <f>IF($C2692="", "", IF(IFERROR(INDEX(Ingredients!H$11:H$310, MATCH($C2692, Ingredients!$B$11:$B$310, 0)), "")="", "", IFERROR(INDEX(Ingredients!H$11:H$310, MATCH($C2692, Ingredients!$B$11:$B$310, 0)), "")))</f>
        <v/>
      </c>
      <c r="AN2692" s="83" t="str">
        <f t="shared" si="620"/>
        <v/>
      </c>
      <c r="AP2692" s="114" t="str">
        <f t="shared" si="630"/>
        <v/>
      </c>
      <c r="AR2692" s="117" t="str">
        <f>IF($C2692="", "", IF(IFERROR(INDEX(Ingredients!$AI$11:$AI$310, MATCH($C2692, Ingredients!$B$11:$B$310, 0)), "")="", "", IFERROR(INDEX(Ingredients!$AI$11:$AI$310, MATCH($C2692, Ingredients!$B$11:$B$310, 0)), "")))</f>
        <v/>
      </c>
      <c r="AT2692" s="120" t="str">
        <f t="shared" si="631"/>
        <v/>
      </c>
      <c r="AV2692" s="90" t="str">
        <f t="shared" si="621"/>
        <v/>
      </c>
      <c r="AX2692" s="90" t="str">
        <f>IF($AV2692="", "", COUNTIF($AV$11:$AV$5010, "&lt;"&amp;$AV2692)+1+COUNTIF($AV$11:$AV2692, $AV2692)-1)</f>
        <v/>
      </c>
      <c r="AZ2692" s="111" t="str">
        <f>IF($B2692="", "", SUMIF('Shopping List'!$AV$11:$AV$25, $B2692, 'Shopping List'!$BN$11:$BN$25))</f>
        <v/>
      </c>
      <c r="BB2692" s="117" t="str">
        <f t="shared" si="632"/>
        <v/>
      </c>
    </row>
    <row r="2693" spans="1:54" x14ac:dyDescent="0.25">
      <c r="A2693" s="4"/>
      <c r="B2693" s="37"/>
      <c r="C2693" s="124"/>
      <c r="D2693" s="39"/>
      <c r="E2693" s="125"/>
      <c r="F2693" s="48"/>
      <c r="G2693" s="4"/>
      <c r="H2693" s="4"/>
      <c r="I2693" s="95" t="str">
        <f>IF($C2693="", "", IF(IFERROR(INDEX(Ingredients!$C$11:$C$310, MATCH($C2693, Ingredients!$B$11:$B$310, 0)), "")="", "", IFERROR(INDEX(Ingredients!$C$11:$C$310, MATCH($C2693, Ingredients!$B$11:$B$310, 0)), "")))</f>
        <v/>
      </c>
      <c r="J2693" s="73" t="str">
        <f>IF($B2693="", "", IF(IFERROR(INDEX(Meals!$C$11:$C$260, MATCH($B2693, Meals!$B$11:$B$260, 0)), "")="", "", IFERROR(INDEX(Meals!$C$11:$C$260, MATCH($B2693, Meals!$B$11:$B$260, 0)), "")))</f>
        <v/>
      </c>
      <c r="K2693" s="4"/>
      <c r="L2693" s="72" t="str">
        <f t="shared" si="622"/>
        <v/>
      </c>
      <c r="M2693" s="73" t="str">
        <f t="shared" si="623"/>
        <v/>
      </c>
      <c r="N2693" s="4"/>
      <c r="O2693" s="78" t="str">
        <f t="shared" si="624"/>
        <v/>
      </c>
      <c r="P2693" s="79" t="str">
        <f t="shared" si="625"/>
        <v/>
      </c>
      <c r="Q2693" s="4"/>
      <c r="R2693" s="90" t="str">
        <f t="shared" si="626"/>
        <v/>
      </c>
      <c r="S2693" s="4"/>
      <c r="Y2693" s="18" t="str">
        <f t="shared" si="627"/>
        <v/>
      </c>
      <c r="AA2693" s="18" t="str">
        <f t="shared" si="618"/>
        <v/>
      </c>
      <c r="AB2693" s="18" t="str">
        <f t="shared" si="619"/>
        <v/>
      </c>
      <c r="AC2693" s="18" t="str">
        <f t="shared" si="628"/>
        <v/>
      </c>
      <c r="AD2693" s="18" t="str">
        <f t="shared" si="628"/>
        <v/>
      </c>
      <c r="AE2693" s="18" t="str">
        <f t="shared" si="629"/>
        <v/>
      </c>
      <c r="AG2693" s="95" t="str">
        <f>IF($C2693="", "", IF(IFERROR(INDEX(Ingredients!C$11:C$310, MATCH($C2693, Ingredients!$B$11:$B$310, 0)), "")="", "", IFERROR(INDEX(Ingredients!C$11:C$310, MATCH($C2693, Ingredients!$B$11:$B$310, 0)), "")))</f>
        <v/>
      </c>
      <c r="AH2693" s="105" t="str">
        <f>IF($C2693="", "", IF(IFERROR(INDEX(Ingredients!D$11:D$310, MATCH($C2693, Ingredients!$B$11:$B$310, 0)), "")="", "", IFERROR(INDEX(Ingredients!D$11:D$310, MATCH($C2693, Ingredients!$B$11:$B$310, 0)), "")))</f>
        <v/>
      </c>
      <c r="AI2693" s="106" t="str">
        <f>IF($C2693="", "", IF(IFERROR(INDEX(Ingredients!E$11:E$310, MATCH($C2693, Ingredients!$B$11:$B$310, 0)), "")="", "", IFERROR(INDEX(Ingredients!E$11:E$310, MATCH($C2693, Ingredients!$B$11:$B$310, 0)), "")))</f>
        <v/>
      </c>
      <c r="AJ2693" s="108" t="str">
        <f>IF($C2693="", "", IF(IFERROR(INDEX(Ingredients!F$11:F$310, MATCH($C2693, Ingredients!$B$11:$B$310, 0)), "")="", "", IFERROR(INDEX(Ingredients!F$11:F$310, MATCH($C2693, Ingredients!$B$11:$B$310, 0)), "")))</f>
        <v/>
      </c>
      <c r="AK2693" s="106" t="str">
        <f>IF($C2693="", "", IF(IFERROR(INDEX(Ingredients!G$11:G$310, MATCH($C2693, Ingredients!$B$11:$B$310, 0)), "")="", "", IFERROR(INDEX(Ingredients!G$11:G$310, MATCH($C2693, Ingredients!$B$11:$B$310, 0)), "")))</f>
        <v/>
      </c>
      <c r="AL2693" s="79" t="str">
        <f>IF($C2693="", "", IF(IFERROR(INDEX(Ingredients!H$11:H$310, MATCH($C2693, Ingredients!$B$11:$B$310, 0)), "")="", "", IFERROR(INDEX(Ingredients!H$11:H$310, MATCH($C2693, Ingredients!$B$11:$B$310, 0)), "")))</f>
        <v/>
      </c>
      <c r="AN2693" s="83" t="str">
        <f t="shared" si="620"/>
        <v/>
      </c>
      <c r="AP2693" s="114" t="str">
        <f t="shared" si="630"/>
        <v/>
      </c>
      <c r="AR2693" s="117" t="str">
        <f>IF($C2693="", "", IF(IFERROR(INDEX(Ingredients!$AI$11:$AI$310, MATCH($C2693, Ingredients!$B$11:$B$310, 0)), "")="", "", IFERROR(INDEX(Ingredients!$AI$11:$AI$310, MATCH($C2693, Ingredients!$B$11:$B$310, 0)), "")))</f>
        <v/>
      </c>
      <c r="AT2693" s="120" t="str">
        <f t="shared" si="631"/>
        <v/>
      </c>
      <c r="AV2693" s="90" t="str">
        <f t="shared" si="621"/>
        <v/>
      </c>
      <c r="AX2693" s="90" t="str">
        <f>IF($AV2693="", "", COUNTIF($AV$11:$AV$5010, "&lt;"&amp;$AV2693)+1+COUNTIF($AV$11:$AV2693, $AV2693)-1)</f>
        <v/>
      </c>
      <c r="AZ2693" s="111" t="str">
        <f>IF($B2693="", "", SUMIF('Shopping List'!$AV$11:$AV$25, $B2693, 'Shopping List'!$BN$11:$BN$25))</f>
        <v/>
      </c>
      <c r="BB2693" s="117" t="str">
        <f t="shared" si="632"/>
        <v/>
      </c>
    </row>
    <row r="2694" spans="1:54" x14ac:dyDescent="0.25">
      <c r="A2694" s="4"/>
      <c r="B2694" s="37"/>
      <c r="C2694" s="124"/>
      <c r="D2694" s="39"/>
      <c r="E2694" s="125"/>
      <c r="F2694" s="48"/>
      <c r="G2694" s="4"/>
      <c r="H2694" s="4"/>
      <c r="I2694" s="95" t="str">
        <f>IF($C2694="", "", IF(IFERROR(INDEX(Ingredients!$C$11:$C$310, MATCH($C2694, Ingredients!$B$11:$B$310, 0)), "")="", "", IFERROR(INDEX(Ingredients!$C$11:$C$310, MATCH($C2694, Ingredients!$B$11:$B$310, 0)), "")))</f>
        <v/>
      </c>
      <c r="J2694" s="73" t="str">
        <f>IF($B2694="", "", IF(IFERROR(INDEX(Meals!$C$11:$C$260, MATCH($B2694, Meals!$B$11:$B$260, 0)), "")="", "", IFERROR(INDEX(Meals!$C$11:$C$260, MATCH($B2694, Meals!$B$11:$B$260, 0)), "")))</f>
        <v/>
      </c>
      <c r="K2694" s="4"/>
      <c r="L2694" s="72" t="str">
        <f t="shared" si="622"/>
        <v/>
      </c>
      <c r="M2694" s="73" t="str">
        <f t="shared" si="623"/>
        <v/>
      </c>
      <c r="N2694" s="4"/>
      <c r="O2694" s="78" t="str">
        <f t="shared" si="624"/>
        <v/>
      </c>
      <c r="P2694" s="79" t="str">
        <f t="shared" si="625"/>
        <v/>
      </c>
      <c r="Q2694" s="4"/>
      <c r="R2694" s="90" t="str">
        <f t="shared" si="626"/>
        <v/>
      </c>
      <c r="S2694" s="4"/>
      <c r="Y2694" s="18" t="str">
        <f t="shared" si="627"/>
        <v/>
      </c>
      <c r="AA2694" s="18" t="str">
        <f t="shared" si="618"/>
        <v/>
      </c>
      <c r="AB2694" s="18" t="str">
        <f t="shared" si="619"/>
        <v/>
      </c>
      <c r="AC2694" s="18" t="str">
        <f t="shared" si="628"/>
        <v/>
      </c>
      <c r="AD2694" s="18" t="str">
        <f t="shared" si="628"/>
        <v/>
      </c>
      <c r="AE2694" s="18" t="str">
        <f t="shared" si="629"/>
        <v/>
      </c>
      <c r="AG2694" s="95" t="str">
        <f>IF($C2694="", "", IF(IFERROR(INDEX(Ingredients!C$11:C$310, MATCH($C2694, Ingredients!$B$11:$B$310, 0)), "")="", "", IFERROR(INDEX(Ingredients!C$11:C$310, MATCH($C2694, Ingredients!$B$11:$B$310, 0)), "")))</f>
        <v/>
      </c>
      <c r="AH2694" s="105" t="str">
        <f>IF($C2694="", "", IF(IFERROR(INDEX(Ingredients!D$11:D$310, MATCH($C2694, Ingredients!$B$11:$B$310, 0)), "")="", "", IFERROR(INDEX(Ingredients!D$11:D$310, MATCH($C2694, Ingredients!$B$11:$B$310, 0)), "")))</f>
        <v/>
      </c>
      <c r="AI2694" s="106" t="str">
        <f>IF($C2694="", "", IF(IFERROR(INDEX(Ingredients!E$11:E$310, MATCH($C2694, Ingredients!$B$11:$B$310, 0)), "")="", "", IFERROR(INDEX(Ingredients!E$11:E$310, MATCH($C2694, Ingredients!$B$11:$B$310, 0)), "")))</f>
        <v/>
      </c>
      <c r="AJ2694" s="108" t="str">
        <f>IF($C2694="", "", IF(IFERROR(INDEX(Ingredients!F$11:F$310, MATCH($C2694, Ingredients!$B$11:$B$310, 0)), "")="", "", IFERROR(INDEX(Ingredients!F$11:F$310, MATCH($C2694, Ingredients!$B$11:$B$310, 0)), "")))</f>
        <v/>
      </c>
      <c r="AK2694" s="106" t="str">
        <f>IF($C2694="", "", IF(IFERROR(INDEX(Ingredients!G$11:G$310, MATCH($C2694, Ingredients!$B$11:$B$310, 0)), "")="", "", IFERROR(INDEX(Ingredients!G$11:G$310, MATCH($C2694, Ingredients!$B$11:$B$310, 0)), "")))</f>
        <v/>
      </c>
      <c r="AL2694" s="79" t="str">
        <f>IF($C2694="", "", IF(IFERROR(INDEX(Ingredients!H$11:H$310, MATCH($C2694, Ingredients!$B$11:$B$310, 0)), "")="", "", IFERROR(INDEX(Ingredients!H$11:H$310, MATCH($C2694, Ingredients!$B$11:$B$310, 0)), "")))</f>
        <v/>
      </c>
      <c r="AN2694" s="83" t="str">
        <f t="shared" si="620"/>
        <v/>
      </c>
      <c r="AP2694" s="114" t="str">
        <f t="shared" si="630"/>
        <v/>
      </c>
      <c r="AR2694" s="117" t="str">
        <f>IF($C2694="", "", IF(IFERROR(INDEX(Ingredients!$AI$11:$AI$310, MATCH($C2694, Ingredients!$B$11:$B$310, 0)), "")="", "", IFERROR(INDEX(Ingredients!$AI$11:$AI$310, MATCH($C2694, Ingredients!$B$11:$B$310, 0)), "")))</f>
        <v/>
      </c>
      <c r="AT2694" s="120" t="str">
        <f t="shared" si="631"/>
        <v/>
      </c>
      <c r="AV2694" s="90" t="str">
        <f t="shared" si="621"/>
        <v/>
      </c>
      <c r="AX2694" s="90" t="str">
        <f>IF($AV2694="", "", COUNTIF($AV$11:$AV$5010, "&lt;"&amp;$AV2694)+1+COUNTIF($AV$11:$AV2694, $AV2694)-1)</f>
        <v/>
      </c>
      <c r="AZ2694" s="111" t="str">
        <f>IF($B2694="", "", SUMIF('Shopping List'!$AV$11:$AV$25, $B2694, 'Shopping List'!$BN$11:$BN$25))</f>
        <v/>
      </c>
      <c r="BB2694" s="117" t="str">
        <f t="shared" si="632"/>
        <v/>
      </c>
    </row>
    <row r="2695" spans="1:54" x14ac:dyDescent="0.25">
      <c r="A2695" s="4"/>
      <c r="B2695" s="37"/>
      <c r="C2695" s="124"/>
      <c r="D2695" s="39"/>
      <c r="E2695" s="125"/>
      <c r="F2695" s="48"/>
      <c r="G2695" s="4"/>
      <c r="H2695" s="4"/>
      <c r="I2695" s="95" t="str">
        <f>IF($C2695="", "", IF(IFERROR(INDEX(Ingredients!$C$11:$C$310, MATCH($C2695, Ingredients!$B$11:$B$310, 0)), "")="", "", IFERROR(INDEX(Ingredients!$C$11:$C$310, MATCH($C2695, Ingredients!$B$11:$B$310, 0)), "")))</f>
        <v/>
      </c>
      <c r="J2695" s="73" t="str">
        <f>IF($B2695="", "", IF(IFERROR(INDEX(Meals!$C$11:$C$260, MATCH($B2695, Meals!$B$11:$B$260, 0)), "")="", "", IFERROR(INDEX(Meals!$C$11:$C$260, MATCH($B2695, Meals!$B$11:$B$260, 0)), "")))</f>
        <v/>
      </c>
      <c r="K2695" s="4"/>
      <c r="L2695" s="72" t="str">
        <f t="shared" si="622"/>
        <v/>
      </c>
      <c r="M2695" s="73" t="str">
        <f t="shared" si="623"/>
        <v/>
      </c>
      <c r="N2695" s="4"/>
      <c r="O2695" s="78" t="str">
        <f t="shared" si="624"/>
        <v/>
      </c>
      <c r="P2695" s="79" t="str">
        <f t="shared" si="625"/>
        <v/>
      </c>
      <c r="Q2695" s="4"/>
      <c r="R2695" s="90" t="str">
        <f t="shared" si="626"/>
        <v/>
      </c>
      <c r="S2695" s="4"/>
      <c r="Y2695" s="18" t="str">
        <f t="shared" si="627"/>
        <v/>
      </c>
      <c r="AA2695" s="18" t="str">
        <f t="shared" si="618"/>
        <v/>
      </c>
      <c r="AB2695" s="18" t="str">
        <f t="shared" si="619"/>
        <v/>
      </c>
      <c r="AC2695" s="18" t="str">
        <f t="shared" si="628"/>
        <v/>
      </c>
      <c r="AD2695" s="18" t="str">
        <f t="shared" si="628"/>
        <v/>
      </c>
      <c r="AE2695" s="18" t="str">
        <f t="shared" si="629"/>
        <v/>
      </c>
      <c r="AG2695" s="95" t="str">
        <f>IF($C2695="", "", IF(IFERROR(INDEX(Ingredients!C$11:C$310, MATCH($C2695, Ingredients!$B$11:$B$310, 0)), "")="", "", IFERROR(INDEX(Ingredients!C$11:C$310, MATCH($C2695, Ingredients!$B$11:$B$310, 0)), "")))</f>
        <v/>
      </c>
      <c r="AH2695" s="105" t="str">
        <f>IF($C2695="", "", IF(IFERROR(INDEX(Ingredients!D$11:D$310, MATCH($C2695, Ingredients!$B$11:$B$310, 0)), "")="", "", IFERROR(INDEX(Ingredients!D$11:D$310, MATCH($C2695, Ingredients!$B$11:$B$310, 0)), "")))</f>
        <v/>
      </c>
      <c r="AI2695" s="106" t="str">
        <f>IF($C2695="", "", IF(IFERROR(INDEX(Ingredients!E$11:E$310, MATCH($C2695, Ingredients!$B$11:$B$310, 0)), "")="", "", IFERROR(INDEX(Ingredients!E$11:E$310, MATCH($C2695, Ingredients!$B$11:$B$310, 0)), "")))</f>
        <v/>
      </c>
      <c r="AJ2695" s="108" t="str">
        <f>IF($C2695="", "", IF(IFERROR(INDEX(Ingredients!F$11:F$310, MATCH($C2695, Ingredients!$B$11:$B$310, 0)), "")="", "", IFERROR(INDEX(Ingredients!F$11:F$310, MATCH($C2695, Ingredients!$B$11:$B$310, 0)), "")))</f>
        <v/>
      </c>
      <c r="AK2695" s="106" t="str">
        <f>IF($C2695="", "", IF(IFERROR(INDEX(Ingredients!G$11:G$310, MATCH($C2695, Ingredients!$B$11:$B$310, 0)), "")="", "", IFERROR(INDEX(Ingredients!G$11:G$310, MATCH($C2695, Ingredients!$B$11:$B$310, 0)), "")))</f>
        <v/>
      </c>
      <c r="AL2695" s="79" t="str">
        <f>IF($C2695="", "", IF(IFERROR(INDEX(Ingredients!H$11:H$310, MATCH($C2695, Ingredients!$B$11:$B$310, 0)), "")="", "", IFERROR(INDEX(Ingredients!H$11:H$310, MATCH($C2695, Ingredients!$B$11:$B$310, 0)), "")))</f>
        <v/>
      </c>
      <c r="AN2695" s="83" t="str">
        <f t="shared" si="620"/>
        <v/>
      </c>
      <c r="AP2695" s="114" t="str">
        <f t="shared" si="630"/>
        <v/>
      </c>
      <c r="AR2695" s="117" t="str">
        <f>IF($C2695="", "", IF(IFERROR(INDEX(Ingredients!$AI$11:$AI$310, MATCH($C2695, Ingredients!$B$11:$B$310, 0)), "")="", "", IFERROR(INDEX(Ingredients!$AI$11:$AI$310, MATCH($C2695, Ingredients!$B$11:$B$310, 0)), "")))</f>
        <v/>
      </c>
      <c r="AT2695" s="120" t="str">
        <f t="shared" si="631"/>
        <v/>
      </c>
      <c r="AV2695" s="90" t="str">
        <f t="shared" si="621"/>
        <v/>
      </c>
      <c r="AX2695" s="90" t="str">
        <f>IF($AV2695="", "", COUNTIF($AV$11:$AV$5010, "&lt;"&amp;$AV2695)+1+COUNTIF($AV$11:$AV2695, $AV2695)-1)</f>
        <v/>
      </c>
      <c r="AZ2695" s="111" t="str">
        <f>IF($B2695="", "", SUMIF('Shopping List'!$AV$11:$AV$25, $B2695, 'Shopping List'!$BN$11:$BN$25))</f>
        <v/>
      </c>
      <c r="BB2695" s="117" t="str">
        <f t="shared" si="632"/>
        <v/>
      </c>
    </row>
    <row r="2696" spans="1:54" x14ac:dyDescent="0.25">
      <c r="A2696" s="4"/>
      <c r="B2696" s="37"/>
      <c r="C2696" s="124"/>
      <c r="D2696" s="39"/>
      <c r="E2696" s="125"/>
      <c r="F2696" s="48"/>
      <c r="G2696" s="4"/>
      <c r="H2696" s="4"/>
      <c r="I2696" s="95" t="str">
        <f>IF($C2696="", "", IF(IFERROR(INDEX(Ingredients!$C$11:$C$310, MATCH($C2696, Ingredients!$B$11:$B$310, 0)), "")="", "", IFERROR(INDEX(Ingredients!$C$11:$C$310, MATCH($C2696, Ingredients!$B$11:$B$310, 0)), "")))</f>
        <v/>
      </c>
      <c r="J2696" s="73" t="str">
        <f>IF($B2696="", "", IF(IFERROR(INDEX(Meals!$C$11:$C$260, MATCH($B2696, Meals!$B$11:$B$260, 0)), "")="", "", IFERROR(INDEX(Meals!$C$11:$C$260, MATCH($B2696, Meals!$B$11:$B$260, 0)), "")))</f>
        <v/>
      </c>
      <c r="K2696" s="4"/>
      <c r="L2696" s="72" t="str">
        <f t="shared" si="622"/>
        <v/>
      </c>
      <c r="M2696" s="73" t="str">
        <f t="shared" si="623"/>
        <v/>
      </c>
      <c r="N2696" s="4"/>
      <c r="O2696" s="78" t="str">
        <f t="shared" si="624"/>
        <v/>
      </c>
      <c r="P2696" s="79" t="str">
        <f t="shared" si="625"/>
        <v/>
      </c>
      <c r="Q2696" s="4"/>
      <c r="R2696" s="90" t="str">
        <f t="shared" si="626"/>
        <v/>
      </c>
      <c r="S2696" s="4"/>
      <c r="Y2696" s="18" t="str">
        <f t="shared" si="627"/>
        <v/>
      </c>
      <c r="AA2696" s="18" t="str">
        <f t="shared" si="618"/>
        <v/>
      </c>
      <c r="AB2696" s="18" t="str">
        <f t="shared" si="619"/>
        <v/>
      </c>
      <c r="AC2696" s="18" t="str">
        <f t="shared" si="628"/>
        <v/>
      </c>
      <c r="AD2696" s="18" t="str">
        <f t="shared" si="628"/>
        <v/>
      </c>
      <c r="AE2696" s="18" t="str">
        <f t="shared" si="629"/>
        <v/>
      </c>
      <c r="AG2696" s="95" t="str">
        <f>IF($C2696="", "", IF(IFERROR(INDEX(Ingredients!C$11:C$310, MATCH($C2696, Ingredients!$B$11:$B$310, 0)), "")="", "", IFERROR(INDEX(Ingredients!C$11:C$310, MATCH($C2696, Ingredients!$B$11:$B$310, 0)), "")))</f>
        <v/>
      </c>
      <c r="AH2696" s="105" t="str">
        <f>IF($C2696="", "", IF(IFERROR(INDEX(Ingredients!D$11:D$310, MATCH($C2696, Ingredients!$B$11:$B$310, 0)), "")="", "", IFERROR(INDEX(Ingredients!D$11:D$310, MATCH($C2696, Ingredients!$B$11:$B$310, 0)), "")))</f>
        <v/>
      </c>
      <c r="AI2696" s="106" t="str">
        <f>IF($C2696="", "", IF(IFERROR(INDEX(Ingredients!E$11:E$310, MATCH($C2696, Ingredients!$B$11:$B$310, 0)), "")="", "", IFERROR(INDEX(Ingredients!E$11:E$310, MATCH($C2696, Ingredients!$B$11:$B$310, 0)), "")))</f>
        <v/>
      </c>
      <c r="AJ2696" s="108" t="str">
        <f>IF($C2696="", "", IF(IFERROR(INDEX(Ingredients!F$11:F$310, MATCH($C2696, Ingredients!$B$11:$B$310, 0)), "")="", "", IFERROR(INDEX(Ingredients!F$11:F$310, MATCH($C2696, Ingredients!$B$11:$B$310, 0)), "")))</f>
        <v/>
      </c>
      <c r="AK2696" s="106" t="str">
        <f>IF($C2696="", "", IF(IFERROR(INDEX(Ingredients!G$11:G$310, MATCH($C2696, Ingredients!$B$11:$B$310, 0)), "")="", "", IFERROR(INDEX(Ingredients!G$11:G$310, MATCH($C2696, Ingredients!$B$11:$B$310, 0)), "")))</f>
        <v/>
      </c>
      <c r="AL2696" s="79" t="str">
        <f>IF($C2696="", "", IF(IFERROR(INDEX(Ingredients!H$11:H$310, MATCH($C2696, Ingredients!$B$11:$B$310, 0)), "")="", "", IFERROR(INDEX(Ingredients!H$11:H$310, MATCH($C2696, Ingredients!$B$11:$B$310, 0)), "")))</f>
        <v/>
      </c>
      <c r="AN2696" s="83" t="str">
        <f t="shared" si="620"/>
        <v/>
      </c>
      <c r="AP2696" s="114" t="str">
        <f t="shared" si="630"/>
        <v/>
      </c>
      <c r="AR2696" s="117" t="str">
        <f>IF($C2696="", "", IF(IFERROR(INDEX(Ingredients!$AI$11:$AI$310, MATCH($C2696, Ingredients!$B$11:$B$310, 0)), "")="", "", IFERROR(INDEX(Ingredients!$AI$11:$AI$310, MATCH($C2696, Ingredients!$B$11:$B$310, 0)), "")))</f>
        <v/>
      </c>
      <c r="AT2696" s="120" t="str">
        <f t="shared" si="631"/>
        <v/>
      </c>
      <c r="AV2696" s="90" t="str">
        <f t="shared" si="621"/>
        <v/>
      </c>
      <c r="AX2696" s="90" t="str">
        <f>IF($AV2696="", "", COUNTIF($AV$11:$AV$5010, "&lt;"&amp;$AV2696)+1+COUNTIF($AV$11:$AV2696, $AV2696)-1)</f>
        <v/>
      </c>
      <c r="AZ2696" s="111" t="str">
        <f>IF($B2696="", "", SUMIF('Shopping List'!$AV$11:$AV$25, $B2696, 'Shopping List'!$BN$11:$BN$25))</f>
        <v/>
      </c>
      <c r="BB2696" s="117" t="str">
        <f t="shared" si="632"/>
        <v/>
      </c>
    </row>
    <row r="2697" spans="1:54" x14ac:dyDescent="0.25">
      <c r="A2697" s="4"/>
      <c r="B2697" s="37"/>
      <c r="C2697" s="124"/>
      <c r="D2697" s="39"/>
      <c r="E2697" s="125"/>
      <c r="F2697" s="48"/>
      <c r="G2697" s="4"/>
      <c r="H2697" s="4"/>
      <c r="I2697" s="95" t="str">
        <f>IF($C2697="", "", IF(IFERROR(INDEX(Ingredients!$C$11:$C$310, MATCH($C2697, Ingredients!$B$11:$B$310, 0)), "")="", "", IFERROR(INDEX(Ingredients!$C$11:$C$310, MATCH($C2697, Ingredients!$B$11:$B$310, 0)), "")))</f>
        <v/>
      </c>
      <c r="J2697" s="73" t="str">
        <f>IF($B2697="", "", IF(IFERROR(INDEX(Meals!$C$11:$C$260, MATCH($B2697, Meals!$B$11:$B$260, 0)), "")="", "", IFERROR(INDEX(Meals!$C$11:$C$260, MATCH($B2697, Meals!$B$11:$B$260, 0)), "")))</f>
        <v/>
      </c>
      <c r="K2697" s="4"/>
      <c r="L2697" s="72" t="str">
        <f t="shared" si="622"/>
        <v/>
      </c>
      <c r="M2697" s="73" t="str">
        <f t="shared" si="623"/>
        <v/>
      </c>
      <c r="N2697" s="4"/>
      <c r="O2697" s="78" t="str">
        <f t="shared" si="624"/>
        <v/>
      </c>
      <c r="P2697" s="79" t="str">
        <f t="shared" si="625"/>
        <v/>
      </c>
      <c r="Q2697" s="4"/>
      <c r="R2697" s="90" t="str">
        <f t="shared" si="626"/>
        <v/>
      </c>
      <c r="S2697" s="4"/>
      <c r="Y2697" s="18" t="str">
        <f t="shared" si="627"/>
        <v/>
      </c>
      <c r="AA2697" s="18" t="str">
        <f t="shared" si="618"/>
        <v/>
      </c>
      <c r="AB2697" s="18" t="str">
        <f t="shared" si="619"/>
        <v/>
      </c>
      <c r="AC2697" s="18" t="str">
        <f t="shared" si="628"/>
        <v/>
      </c>
      <c r="AD2697" s="18" t="str">
        <f t="shared" si="628"/>
        <v/>
      </c>
      <c r="AE2697" s="18" t="str">
        <f t="shared" si="629"/>
        <v/>
      </c>
      <c r="AG2697" s="95" t="str">
        <f>IF($C2697="", "", IF(IFERROR(INDEX(Ingredients!C$11:C$310, MATCH($C2697, Ingredients!$B$11:$B$310, 0)), "")="", "", IFERROR(INDEX(Ingredients!C$11:C$310, MATCH($C2697, Ingredients!$B$11:$B$310, 0)), "")))</f>
        <v/>
      </c>
      <c r="AH2697" s="105" t="str">
        <f>IF($C2697="", "", IF(IFERROR(INDEX(Ingredients!D$11:D$310, MATCH($C2697, Ingredients!$B$11:$B$310, 0)), "")="", "", IFERROR(INDEX(Ingredients!D$11:D$310, MATCH($C2697, Ingredients!$B$11:$B$310, 0)), "")))</f>
        <v/>
      </c>
      <c r="AI2697" s="106" t="str">
        <f>IF($C2697="", "", IF(IFERROR(INDEX(Ingredients!E$11:E$310, MATCH($C2697, Ingredients!$B$11:$B$310, 0)), "")="", "", IFERROR(INDEX(Ingredients!E$11:E$310, MATCH($C2697, Ingredients!$B$11:$B$310, 0)), "")))</f>
        <v/>
      </c>
      <c r="AJ2697" s="108" t="str">
        <f>IF($C2697="", "", IF(IFERROR(INDEX(Ingredients!F$11:F$310, MATCH($C2697, Ingredients!$B$11:$B$310, 0)), "")="", "", IFERROR(INDEX(Ingredients!F$11:F$310, MATCH($C2697, Ingredients!$B$11:$B$310, 0)), "")))</f>
        <v/>
      </c>
      <c r="AK2697" s="106" t="str">
        <f>IF($C2697="", "", IF(IFERROR(INDEX(Ingredients!G$11:G$310, MATCH($C2697, Ingredients!$B$11:$B$310, 0)), "")="", "", IFERROR(INDEX(Ingredients!G$11:G$310, MATCH($C2697, Ingredients!$B$11:$B$310, 0)), "")))</f>
        <v/>
      </c>
      <c r="AL2697" s="79" t="str">
        <f>IF($C2697="", "", IF(IFERROR(INDEX(Ingredients!H$11:H$310, MATCH($C2697, Ingredients!$B$11:$B$310, 0)), "")="", "", IFERROR(INDEX(Ingredients!H$11:H$310, MATCH($C2697, Ingredients!$B$11:$B$310, 0)), "")))</f>
        <v/>
      </c>
      <c r="AN2697" s="83" t="str">
        <f t="shared" si="620"/>
        <v/>
      </c>
      <c r="AP2697" s="114" t="str">
        <f t="shared" si="630"/>
        <v/>
      </c>
      <c r="AR2697" s="117" t="str">
        <f>IF($C2697="", "", IF(IFERROR(INDEX(Ingredients!$AI$11:$AI$310, MATCH($C2697, Ingredients!$B$11:$B$310, 0)), "")="", "", IFERROR(INDEX(Ingredients!$AI$11:$AI$310, MATCH($C2697, Ingredients!$B$11:$B$310, 0)), "")))</f>
        <v/>
      </c>
      <c r="AT2697" s="120" t="str">
        <f t="shared" si="631"/>
        <v/>
      </c>
      <c r="AV2697" s="90" t="str">
        <f t="shared" si="621"/>
        <v/>
      </c>
      <c r="AX2697" s="90" t="str">
        <f>IF($AV2697="", "", COUNTIF($AV$11:$AV$5010, "&lt;"&amp;$AV2697)+1+COUNTIF($AV$11:$AV2697, $AV2697)-1)</f>
        <v/>
      </c>
      <c r="AZ2697" s="111" t="str">
        <f>IF($B2697="", "", SUMIF('Shopping List'!$AV$11:$AV$25, $B2697, 'Shopping List'!$BN$11:$BN$25))</f>
        <v/>
      </c>
      <c r="BB2697" s="117" t="str">
        <f t="shared" si="632"/>
        <v/>
      </c>
    </row>
    <row r="2698" spans="1:54" x14ac:dyDescent="0.25">
      <c r="A2698" s="4"/>
      <c r="B2698" s="37"/>
      <c r="C2698" s="124"/>
      <c r="D2698" s="39"/>
      <c r="E2698" s="125"/>
      <c r="F2698" s="48"/>
      <c r="G2698" s="4"/>
      <c r="H2698" s="4"/>
      <c r="I2698" s="95" t="str">
        <f>IF($C2698="", "", IF(IFERROR(INDEX(Ingredients!$C$11:$C$310, MATCH($C2698, Ingredients!$B$11:$B$310, 0)), "")="", "", IFERROR(INDEX(Ingredients!$C$11:$C$310, MATCH($C2698, Ingredients!$B$11:$B$310, 0)), "")))</f>
        <v/>
      </c>
      <c r="J2698" s="73" t="str">
        <f>IF($B2698="", "", IF(IFERROR(INDEX(Meals!$C$11:$C$260, MATCH($B2698, Meals!$B$11:$B$260, 0)), "")="", "", IFERROR(INDEX(Meals!$C$11:$C$260, MATCH($B2698, Meals!$B$11:$B$260, 0)), "")))</f>
        <v/>
      </c>
      <c r="K2698" s="4"/>
      <c r="L2698" s="72" t="str">
        <f t="shared" si="622"/>
        <v/>
      </c>
      <c r="M2698" s="73" t="str">
        <f t="shared" si="623"/>
        <v/>
      </c>
      <c r="N2698" s="4"/>
      <c r="O2698" s="78" t="str">
        <f t="shared" si="624"/>
        <v/>
      </c>
      <c r="P2698" s="79" t="str">
        <f t="shared" si="625"/>
        <v/>
      </c>
      <c r="Q2698" s="4"/>
      <c r="R2698" s="90" t="str">
        <f t="shared" si="626"/>
        <v/>
      </c>
      <c r="S2698" s="4"/>
      <c r="Y2698" s="18" t="str">
        <f t="shared" si="627"/>
        <v/>
      </c>
      <c r="AA2698" s="18" t="str">
        <f t="shared" si="618"/>
        <v/>
      </c>
      <c r="AB2698" s="18" t="str">
        <f t="shared" si="619"/>
        <v/>
      </c>
      <c r="AC2698" s="18" t="str">
        <f t="shared" si="628"/>
        <v/>
      </c>
      <c r="AD2698" s="18" t="str">
        <f t="shared" si="628"/>
        <v/>
      </c>
      <c r="AE2698" s="18" t="str">
        <f t="shared" si="629"/>
        <v/>
      </c>
      <c r="AG2698" s="95" t="str">
        <f>IF($C2698="", "", IF(IFERROR(INDEX(Ingredients!C$11:C$310, MATCH($C2698, Ingredients!$B$11:$B$310, 0)), "")="", "", IFERROR(INDEX(Ingredients!C$11:C$310, MATCH($C2698, Ingredients!$B$11:$B$310, 0)), "")))</f>
        <v/>
      </c>
      <c r="AH2698" s="105" t="str">
        <f>IF($C2698="", "", IF(IFERROR(INDEX(Ingredients!D$11:D$310, MATCH($C2698, Ingredients!$B$11:$B$310, 0)), "")="", "", IFERROR(INDEX(Ingredients!D$11:D$310, MATCH($C2698, Ingredients!$B$11:$B$310, 0)), "")))</f>
        <v/>
      </c>
      <c r="AI2698" s="106" t="str">
        <f>IF($C2698="", "", IF(IFERROR(INDEX(Ingredients!E$11:E$310, MATCH($C2698, Ingredients!$B$11:$B$310, 0)), "")="", "", IFERROR(INDEX(Ingredients!E$11:E$310, MATCH($C2698, Ingredients!$B$11:$B$310, 0)), "")))</f>
        <v/>
      </c>
      <c r="AJ2698" s="108" t="str">
        <f>IF($C2698="", "", IF(IFERROR(INDEX(Ingredients!F$11:F$310, MATCH($C2698, Ingredients!$B$11:$B$310, 0)), "")="", "", IFERROR(INDEX(Ingredients!F$11:F$310, MATCH($C2698, Ingredients!$B$11:$B$310, 0)), "")))</f>
        <v/>
      </c>
      <c r="AK2698" s="106" t="str">
        <f>IF($C2698="", "", IF(IFERROR(INDEX(Ingredients!G$11:G$310, MATCH($C2698, Ingredients!$B$11:$B$310, 0)), "")="", "", IFERROR(INDEX(Ingredients!G$11:G$310, MATCH($C2698, Ingredients!$B$11:$B$310, 0)), "")))</f>
        <v/>
      </c>
      <c r="AL2698" s="79" t="str">
        <f>IF($C2698="", "", IF(IFERROR(INDEX(Ingredients!H$11:H$310, MATCH($C2698, Ingredients!$B$11:$B$310, 0)), "")="", "", IFERROR(INDEX(Ingredients!H$11:H$310, MATCH($C2698, Ingredients!$B$11:$B$310, 0)), "")))</f>
        <v/>
      </c>
      <c r="AN2698" s="83" t="str">
        <f t="shared" si="620"/>
        <v/>
      </c>
      <c r="AP2698" s="114" t="str">
        <f t="shared" si="630"/>
        <v/>
      </c>
      <c r="AR2698" s="117" t="str">
        <f>IF($C2698="", "", IF(IFERROR(INDEX(Ingredients!$AI$11:$AI$310, MATCH($C2698, Ingredients!$B$11:$B$310, 0)), "")="", "", IFERROR(INDEX(Ingredients!$AI$11:$AI$310, MATCH($C2698, Ingredients!$B$11:$B$310, 0)), "")))</f>
        <v/>
      </c>
      <c r="AT2698" s="120" t="str">
        <f t="shared" si="631"/>
        <v/>
      </c>
      <c r="AV2698" s="90" t="str">
        <f t="shared" si="621"/>
        <v/>
      </c>
      <c r="AX2698" s="90" t="str">
        <f>IF($AV2698="", "", COUNTIF($AV$11:$AV$5010, "&lt;"&amp;$AV2698)+1+COUNTIF($AV$11:$AV2698, $AV2698)-1)</f>
        <v/>
      </c>
      <c r="AZ2698" s="111" t="str">
        <f>IF($B2698="", "", SUMIF('Shopping List'!$AV$11:$AV$25, $B2698, 'Shopping List'!$BN$11:$BN$25))</f>
        <v/>
      </c>
      <c r="BB2698" s="117" t="str">
        <f t="shared" si="632"/>
        <v/>
      </c>
    </row>
    <row r="2699" spans="1:54" x14ac:dyDescent="0.25">
      <c r="A2699" s="4"/>
      <c r="B2699" s="37"/>
      <c r="C2699" s="124"/>
      <c r="D2699" s="39"/>
      <c r="E2699" s="125"/>
      <c r="F2699" s="48"/>
      <c r="G2699" s="4"/>
      <c r="H2699" s="4"/>
      <c r="I2699" s="95" t="str">
        <f>IF($C2699="", "", IF(IFERROR(INDEX(Ingredients!$C$11:$C$310, MATCH($C2699, Ingredients!$B$11:$B$310, 0)), "")="", "", IFERROR(INDEX(Ingredients!$C$11:$C$310, MATCH($C2699, Ingredients!$B$11:$B$310, 0)), "")))</f>
        <v/>
      </c>
      <c r="J2699" s="73" t="str">
        <f>IF($B2699="", "", IF(IFERROR(INDEX(Meals!$C$11:$C$260, MATCH($B2699, Meals!$B$11:$B$260, 0)), "")="", "", IFERROR(INDEX(Meals!$C$11:$C$260, MATCH($B2699, Meals!$B$11:$B$260, 0)), "")))</f>
        <v/>
      </c>
      <c r="K2699" s="4"/>
      <c r="L2699" s="72" t="str">
        <f t="shared" si="622"/>
        <v/>
      </c>
      <c r="M2699" s="73" t="str">
        <f t="shared" si="623"/>
        <v/>
      </c>
      <c r="N2699" s="4"/>
      <c r="O2699" s="78" t="str">
        <f t="shared" si="624"/>
        <v/>
      </c>
      <c r="P2699" s="79" t="str">
        <f t="shared" si="625"/>
        <v/>
      </c>
      <c r="Q2699" s="4"/>
      <c r="R2699" s="90" t="str">
        <f t="shared" si="626"/>
        <v/>
      </c>
      <c r="S2699" s="4"/>
      <c r="Y2699" s="18" t="str">
        <f t="shared" si="627"/>
        <v/>
      </c>
      <c r="AA2699" s="18" t="str">
        <f t="shared" ref="AA2699:AA2762" si="633">IF($Y2699="", "", IF(AND(AA$5="X", B2699=""), $Y$6, IF(AND(NOT(B2699=""), COUNTIF(V$11:V$260, B2699)=0), $Y$7, "")))</f>
        <v/>
      </c>
      <c r="AB2699" s="18" t="str">
        <f t="shared" ref="AB2699:AB2762" si="634">IF($Y2699="", "", IF(AND(AB$5="X", C2699=""), $Y$6, IF(AND(NOT(C2699=""), COUNTIF(W$11:W$310, C2699)=0), $Y$7, "")))</f>
        <v/>
      </c>
      <c r="AC2699" s="18" t="str">
        <f t="shared" si="628"/>
        <v/>
      </c>
      <c r="AD2699" s="18" t="str">
        <f t="shared" si="628"/>
        <v/>
      </c>
      <c r="AE2699" s="18" t="str">
        <f t="shared" si="629"/>
        <v/>
      </c>
      <c r="AG2699" s="95" t="str">
        <f>IF($C2699="", "", IF(IFERROR(INDEX(Ingredients!C$11:C$310, MATCH($C2699, Ingredients!$B$11:$B$310, 0)), "")="", "", IFERROR(INDEX(Ingredients!C$11:C$310, MATCH($C2699, Ingredients!$B$11:$B$310, 0)), "")))</f>
        <v/>
      </c>
      <c r="AH2699" s="105" t="str">
        <f>IF($C2699="", "", IF(IFERROR(INDEX(Ingredients!D$11:D$310, MATCH($C2699, Ingredients!$B$11:$B$310, 0)), "")="", "", IFERROR(INDEX(Ingredients!D$11:D$310, MATCH($C2699, Ingredients!$B$11:$B$310, 0)), "")))</f>
        <v/>
      </c>
      <c r="AI2699" s="106" t="str">
        <f>IF($C2699="", "", IF(IFERROR(INDEX(Ingredients!E$11:E$310, MATCH($C2699, Ingredients!$B$11:$B$310, 0)), "")="", "", IFERROR(INDEX(Ingredients!E$11:E$310, MATCH($C2699, Ingredients!$B$11:$B$310, 0)), "")))</f>
        <v/>
      </c>
      <c r="AJ2699" s="108" t="str">
        <f>IF($C2699="", "", IF(IFERROR(INDEX(Ingredients!F$11:F$310, MATCH($C2699, Ingredients!$B$11:$B$310, 0)), "")="", "", IFERROR(INDEX(Ingredients!F$11:F$310, MATCH($C2699, Ingredients!$B$11:$B$310, 0)), "")))</f>
        <v/>
      </c>
      <c r="AK2699" s="106" t="str">
        <f>IF($C2699="", "", IF(IFERROR(INDEX(Ingredients!G$11:G$310, MATCH($C2699, Ingredients!$B$11:$B$310, 0)), "")="", "", IFERROR(INDEX(Ingredients!G$11:G$310, MATCH($C2699, Ingredients!$B$11:$B$310, 0)), "")))</f>
        <v/>
      </c>
      <c r="AL2699" s="79" t="str">
        <f>IF($C2699="", "", IF(IFERROR(INDEX(Ingredients!H$11:H$310, MATCH($C2699, Ingredients!$B$11:$B$310, 0)), "")="", "", IFERROR(INDEX(Ingredients!H$11:H$310, MATCH($C2699, Ingredients!$B$11:$B$310, 0)), "")))</f>
        <v/>
      </c>
      <c r="AN2699" s="83" t="str">
        <f t="shared" ref="AN2699:AN2762" si="635">IF($D2699="", "", IFERROR(IF($AK2699=$AI2699, $AJ2699/$AH2699, $AJ2699), ""))</f>
        <v/>
      </c>
      <c r="AP2699" s="114" t="str">
        <f t="shared" si="630"/>
        <v/>
      </c>
      <c r="AR2699" s="117" t="str">
        <f>IF($C2699="", "", IF(IFERROR(INDEX(Ingredients!$AI$11:$AI$310, MATCH($C2699, Ingredients!$B$11:$B$310, 0)), "")="", "", IFERROR(INDEX(Ingredients!$AI$11:$AI$310, MATCH($C2699, Ingredients!$B$11:$B$310, 0)), "")))</f>
        <v/>
      </c>
      <c r="AT2699" s="120" t="str">
        <f t="shared" si="631"/>
        <v/>
      </c>
      <c r="AV2699" s="90" t="str">
        <f t="shared" ref="AV2699:AV2762" si="636">IF($AT$8="", "", IF($B2699=$AT$8, $E2699, ""))</f>
        <v/>
      </c>
      <c r="AX2699" s="90" t="str">
        <f>IF($AV2699="", "", COUNTIF($AV$11:$AV$5010, "&lt;"&amp;$AV2699)+1+COUNTIF($AV$11:$AV2699, $AV2699)-1)</f>
        <v/>
      </c>
      <c r="AZ2699" s="111" t="str">
        <f>IF($B2699="", "", SUMIF('Shopping List'!$AV$11:$AV$25, $B2699, 'Shopping List'!$BN$11:$BN$25))</f>
        <v/>
      </c>
      <c r="BB2699" s="117" t="str">
        <f t="shared" si="632"/>
        <v/>
      </c>
    </row>
    <row r="2700" spans="1:54" x14ac:dyDescent="0.25">
      <c r="A2700" s="4"/>
      <c r="B2700" s="37"/>
      <c r="C2700" s="124"/>
      <c r="D2700" s="39"/>
      <c r="E2700" s="125"/>
      <c r="F2700" s="48"/>
      <c r="G2700" s="4"/>
      <c r="H2700" s="4"/>
      <c r="I2700" s="95" t="str">
        <f>IF($C2700="", "", IF(IFERROR(INDEX(Ingredients!$C$11:$C$310, MATCH($C2700, Ingredients!$B$11:$B$310, 0)), "")="", "", IFERROR(INDEX(Ingredients!$C$11:$C$310, MATCH($C2700, Ingredients!$B$11:$B$310, 0)), "")))</f>
        <v/>
      </c>
      <c r="J2700" s="73" t="str">
        <f>IF($B2700="", "", IF(IFERROR(INDEX(Meals!$C$11:$C$260, MATCH($B2700, Meals!$B$11:$B$260, 0)), "")="", "", IFERROR(INDEX(Meals!$C$11:$C$260, MATCH($B2700, Meals!$B$11:$B$260, 0)), "")))</f>
        <v/>
      </c>
      <c r="K2700" s="4"/>
      <c r="L2700" s="72" t="str">
        <f t="shared" ref="L2700:L2763" si="637">IF($D2700="", "", IFERROR(ROUND($AN2700*$D2700, 0), ""))</f>
        <v/>
      </c>
      <c r="M2700" s="73" t="str">
        <f t="shared" ref="M2700:M2763" si="638">IFERROR(ROUND($L2700/$J2700, 0), "")</f>
        <v/>
      </c>
      <c r="N2700" s="4"/>
      <c r="O2700" s="78" t="str">
        <f t="shared" ref="O2700:O2763" si="639">IF($D2700="", "", IFERROR(ROUND($AP2700*$D2700, 2), ""))</f>
        <v/>
      </c>
      <c r="P2700" s="79" t="str">
        <f t="shared" ref="P2700:P2763" si="640">IFERROR(ROUND($O2700/$J2700, 2), "")</f>
        <v/>
      </c>
      <c r="Q2700" s="4"/>
      <c r="R2700" s="90" t="str">
        <f t="shared" ref="R2700:R2763" si="641">IF(OR($D2700="", $AR2700=""), "", IF($AR2700&gt;=$D2700, $V$3, $V$4))</f>
        <v/>
      </c>
      <c r="S2700" s="4"/>
      <c r="Y2700" s="18" t="str">
        <f t="shared" ref="Y2700:Y2763" si="642">IF(COUNTIF($B2700:$F2700, "")=5, "", "X")</f>
        <v/>
      </c>
      <c r="AA2700" s="18" t="str">
        <f t="shared" si="633"/>
        <v/>
      </c>
      <c r="AB2700" s="18" t="str">
        <f t="shared" si="634"/>
        <v/>
      </c>
      <c r="AC2700" s="18" t="str">
        <f t="shared" ref="AC2700:AD2763" si="643">IF($Y2700="", "", IF(AND(AC$5="X", D2700=""), $Y$6, IF(AND(NOT(D2700=""), ISNUMBER(D2700)=FALSE), $Y$7, "")))</f>
        <v/>
      </c>
      <c r="AD2700" s="18" t="str">
        <f t="shared" si="643"/>
        <v/>
      </c>
      <c r="AE2700" s="18" t="str">
        <f t="shared" ref="AE2700:AE2763" si="644">IF($Y2700="", "", IF(AND(AE$5="X", F2700=""), $Y$6, ""))</f>
        <v/>
      </c>
      <c r="AG2700" s="95" t="str">
        <f>IF($C2700="", "", IF(IFERROR(INDEX(Ingredients!C$11:C$310, MATCH($C2700, Ingredients!$B$11:$B$310, 0)), "")="", "", IFERROR(INDEX(Ingredients!C$11:C$310, MATCH($C2700, Ingredients!$B$11:$B$310, 0)), "")))</f>
        <v/>
      </c>
      <c r="AH2700" s="105" t="str">
        <f>IF($C2700="", "", IF(IFERROR(INDEX(Ingredients!D$11:D$310, MATCH($C2700, Ingredients!$B$11:$B$310, 0)), "")="", "", IFERROR(INDEX(Ingredients!D$11:D$310, MATCH($C2700, Ingredients!$B$11:$B$310, 0)), "")))</f>
        <v/>
      </c>
      <c r="AI2700" s="106" t="str">
        <f>IF($C2700="", "", IF(IFERROR(INDEX(Ingredients!E$11:E$310, MATCH($C2700, Ingredients!$B$11:$B$310, 0)), "")="", "", IFERROR(INDEX(Ingredients!E$11:E$310, MATCH($C2700, Ingredients!$B$11:$B$310, 0)), "")))</f>
        <v/>
      </c>
      <c r="AJ2700" s="108" t="str">
        <f>IF($C2700="", "", IF(IFERROR(INDEX(Ingredients!F$11:F$310, MATCH($C2700, Ingredients!$B$11:$B$310, 0)), "")="", "", IFERROR(INDEX(Ingredients!F$11:F$310, MATCH($C2700, Ingredients!$B$11:$B$310, 0)), "")))</f>
        <v/>
      </c>
      <c r="AK2700" s="106" t="str">
        <f>IF($C2700="", "", IF(IFERROR(INDEX(Ingredients!G$11:G$310, MATCH($C2700, Ingredients!$B$11:$B$310, 0)), "")="", "", IFERROR(INDEX(Ingredients!G$11:G$310, MATCH($C2700, Ingredients!$B$11:$B$310, 0)), "")))</f>
        <v/>
      </c>
      <c r="AL2700" s="79" t="str">
        <f>IF($C2700="", "", IF(IFERROR(INDEX(Ingredients!H$11:H$310, MATCH($C2700, Ingredients!$B$11:$B$310, 0)), "")="", "", IFERROR(INDEX(Ingredients!H$11:H$310, MATCH($C2700, Ingredients!$B$11:$B$310, 0)), "")))</f>
        <v/>
      </c>
      <c r="AN2700" s="83" t="str">
        <f t="shared" si="635"/>
        <v/>
      </c>
      <c r="AP2700" s="114" t="str">
        <f t="shared" ref="AP2700:AP2763" si="645">IF($D2700="", "", IFERROR(IF($AK2700=$AI2700, $AL2700/$AH2700, $AL2700), ""))</f>
        <v/>
      </c>
      <c r="AR2700" s="117" t="str">
        <f>IF($C2700="", "", IF(IFERROR(INDEX(Ingredients!$AI$11:$AI$310, MATCH($C2700, Ingredients!$B$11:$B$310, 0)), "")="", "", IFERROR(INDEX(Ingredients!$AI$11:$AI$310, MATCH($C2700, Ingredients!$B$11:$B$310, 0)), "")))</f>
        <v/>
      </c>
      <c r="AT2700" s="120" t="str">
        <f t="shared" ref="AT2700:AT2763" si="646">IF(OR($B2700="", $R2700=""), "", CONCATENATE($B2700, " - ", $R2700))</f>
        <v/>
      </c>
      <c r="AV2700" s="90" t="str">
        <f t="shared" si="636"/>
        <v/>
      </c>
      <c r="AX2700" s="90" t="str">
        <f>IF($AV2700="", "", COUNTIF($AV$11:$AV$5010, "&lt;"&amp;$AV2700)+1+COUNTIF($AV$11:$AV2700, $AV2700)-1)</f>
        <v/>
      </c>
      <c r="AZ2700" s="111" t="str">
        <f>IF($B2700="", "", SUMIF('Shopping List'!$AV$11:$AV$25, $B2700, 'Shopping List'!$BN$11:$BN$25))</f>
        <v/>
      </c>
      <c r="BB2700" s="117" t="str">
        <f t="shared" ref="BB2700:BB2763" si="647">IF(OR($AZ2700="", $AZ2700=0), "", IFERROR($D2700*$AZ2700, ""))</f>
        <v/>
      </c>
    </row>
    <row r="2701" spans="1:54" x14ac:dyDescent="0.25">
      <c r="A2701" s="4"/>
      <c r="B2701" s="37"/>
      <c r="C2701" s="124"/>
      <c r="D2701" s="39"/>
      <c r="E2701" s="125"/>
      <c r="F2701" s="48"/>
      <c r="G2701" s="4"/>
      <c r="H2701" s="4"/>
      <c r="I2701" s="95" t="str">
        <f>IF($C2701="", "", IF(IFERROR(INDEX(Ingredients!$C$11:$C$310, MATCH($C2701, Ingredients!$B$11:$B$310, 0)), "")="", "", IFERROR(INDEX(Ingredients!$C$11:$C$310, MATCH($C2701, Ingredients!$B$11:$B$310, 0)), "")))</f>
        <v/>
      </c>
      <c r="J2701" s="73" t="str">
        <f>IF($B2701="", "", IF(IFERROR(INDEX(Meals!$C$11:$C$260, MATCH($B2701, Meals!$B$11:$B$260, 0)), "")="", "", IFERROR(INDEX(Meals!$C$11:$C$260, MATCH($B2701, Meals!$B$11:$B$260, 0)), "")))</f>
        <v/>
      </c>
      <c r="K2701" s="4"/>
      <c r="L2701" s="72" t="str">
        <f t="shared" si="637"/>
        <v/>
      </c>
      <c r="M2701" s="73" t="str">
        <f t="shared" si="638"/>
        <v/>
      </c>
      <c r="N2701" s="4"/>
      <c r="O2701" s="78" t="str">
        <f t="shared" si="639"/>
        <v/>
      </c>
      <c r="P2701" s="79" t="str">
        <f t="shared" si="640"/>
        <v/>
      </c>
      <c r="Q2701" s="4"/>
      <c r="R2701" s="90" t="str">
        <f t="shared" si="641"/>
        <v/>
      </c>
      <c r="S2701" s="4"/>
      <c r="Y2701" s="18" t="str">
        <f t="shared" si="642"/>
        <v/>
      </c>
      <c r="AA2701" s="18" t="str">
        <f t="shared" si="633"/>
        <v/>
      </c>
      <c r="AB2701" s="18" t="str">
        <f t="shared" si="634"/>
        <v/>
      </c>
      <c r="AC2701" s="18" t="str">
        <f t="shared" si="643"/>
        <v/>
      </c>
      <c r="AD2701" s="18" t="str">
        <f t="shared" si="643"/>
        <v/>
      </c>
      <c r="AE2701" s="18" t="str">
        <f t="shared" si="644"/>
        <v/>
      </c>
      <c r="AG2701" s="95" t="str">
        <f>IF($C2701="", "", IF(IFERROR(INDEX(Ingredients!C$11:C$310, MATCH($C2701, Ingredients!$B$11:$B$310, 0)), "")="", "", IFERROR(INDEX(Ingredients!C$11:C$310, MATCH($C2701, Ingredients!$B$11:$B$310, 0)), "")))</f>
        <v/>
      </c>
      <c r="AH2701" s="105" t="str">
        <f>IF($C2701="", "", IF(IFERROR(INDEX(Ingredients!D$11:D$310, MATCH($C2701, Ingredients!$B$11:$B$310, 0)), "")="", "", IFERROR(INDEX(Ingredients!D$11:D$310, MATCH($C2701, Ingredients!$B$11:$B$310, 0)), "")))</f>
        <v/>
      </c>
      <c r="AI2701" s="106" t="str">
        <f>IF($C2701="", "", IF(IFERROR(INDEX(Ingredients!E$11:E$310, MATCH($C2701, Ingredients!$B$11:$B$310, 0)), "")="", "", IFERROR(INDEX(Ingredients!E$11:E$310, MATCH($C2701, Ingredients!$B$11:$B$310, 0)), "")))</f>
        <v/>
      </c>
      <c r="AJ2701" s="108" t="str">
        <f>IF($C2701="", "", IF(IFERROR(INDEX(Ingredients!F$11:F$310, MATCH($C2701, Ingredients!$B$11:$B$310, 0)), "")="", "", IFERROR(INDEX(Ingredients!F$11:F$310, MATCH($C2701, Ingredients!$B$11:$B$310, 0)), "")))</f>
        <v/>
      </c>
      <c r="AK2701" s="106" t="str">
        <f>IF($C2701="", "", IF(IFERROR(INDEX(Ingredients!G$11:G$310, MATCH($C2701, Ingredients!$B$11:$B$310, 0)), "")="", "", IFERROR(INDEX(Ingredients!G$11:G$310, MATCH($C2701, Ingredients!$B$11:$B$310, 0)), "")))</f>
        <v/>
      </c>
      <c r="AL2701" s="79" t="str">
        <f>IF($C2701="", "", IF(IFERROR(INDEX(Ingredients!H$11:H$310, MATCH($C2701, Ingredients!$B$11:$B$310, 0)), "")="", "", IFERROR(INDEX(Ingredients!H$11:H$310, MATCH($C2701, Ingredients!$B$11:$B$310, 0)), "")))</f>
        <v/>
      </c>
      <c r="AN2701" s="83" t="str">
        <f t="shared" si="635"/>
        <v/>
      </c>
      <c r="AP2701" s="114" t="str">
        <f t="shared" si="645"/>
        <v/>
      </c>
      <c r="AR2701" s="117" t="str">
        <f>IF($C2701="", "", IF(IFERROR(INDEX(Ingredients!$AI$11:$AI$310, MATCH($C2701, Ingredients!$B$11:$B$310, 0)), "")="", "", IFERROR(INDEX(Ingredients!$AI$11:$AI$310, MATCH($C2701, Ingredients!$B$11:$B$310, 0)), "")))</f>
        <v/>
      </c>
      <c r="AT2701" s="120" t="str">
        <f t="shared" si="646"/>
        <v/>
      </c>
      <c r="AV2701" s="90" t="str">
        <f t="shared" si="636"/>
        <v/>
      </c>
      <c r="AX2701" s="90" t="str">
        <f>IF($AV2701="", "", COUNTIF($AV$11:$AV$5010, "&lt;"&amp;$AV2701)+1+COUNTIF($AV$11:$AV2701, $AV2701)-1)</f>
        <v/>
      </c>
      <c r="AZ2701" s="111" t="str">
        <f>IF($B2701="", "", SUMIF('Shopping List'!$AV$11:$AV$25, $B2701, 'Shopping List'!$BN$11:$BN$25))</f>
        <v/>
      </c>
      <c r="BB2701" s="117" t="str">
        <f t="shared" si="647"/>
        <v/>
      </c>
    </row>
    <row r="2702" spans="1:54" x14ac:dyDescent="0.25">
      <c r="A2702" s="4"/>
      <c r="B2702" s="37"/>
      <c r="C2702" s="124"/>
      <c r="D2702" s="39"/>
      <c r="E2702" s="125"/>
      <c r="F2702" s="48"/>
      <c r="G2702" s="4"/>
      <c r="H2702" s="4"/>
      <c r="I2702" s="95" t="str">
        <f>IF($C2702="", "", IF(IFERROR(INDEX(Ingredients!$C$11:$C$310, MATCH($C2702, Ingredients!$B$11:$B$310, 0)), "")="", "", IFERROR(INDEX(Ingredients!$C$11:$C$310, MATCH($C2702, Ingredients!$B$11:$B$310, 0)), "")))</f>
        <v/>
      </c>
      <c r="J2702" s="73" t="str">
        <f>IF($B2702="", "", IF(IFERROR(INDEX(Meals!$C$11:$C$260, MATCH($B2702, Meals!$B$11:$B$260, 0)), "")="", "", IFERROR(INDEX(Meals!$C$11:$C$260, MATCH($B2702, Meals!$B$11:$B$260, 0)), "")))</f>
        <v/>
      </c>
      <c r="K2702" s="4"/>
      <c r="L2702" s="72" t="str">
        <f t="shared" si="637"/>
        <v/>
      </c>
      <c r="M2702" s="73" t="str">
        <f t="shared" si="638"/>
        <v/>
      </c>
      <c r="N2702" s="4"/>
      <c r="O2702" s="78" t="str">
        <f t="shared" si="639"/>
        <v/>
      </c>
      <c r="P2702" s="79" t="str">
        <f t="shared" si="640"/>
        <v/>
      </c>
      <c r="Q2702" s="4"/>
      <c r="R2702" s="90" t="str">
        <f t="shared" si="641"/>
        <v/>
      </c>
      <c r="S2702" s="4"/>
      <c r="Y2702" s="18" t="str">
        <f t="shared" si="642"/>
        <v/>
      </c>
      <c r="AA2702" s="18" t="str">
        <f t="shared" si="633"/>
        <v/>
      </c>
      <c r="AB2702" s="18" t="str">
        <f t="shared" si="634"/>
        <v/>
      </c>
      <c r="AC2702" s="18" t="str">
        <f t="shared" si="643"/>
        <v/>
      </c>
      <c r="AD2702" s="18" t="str">
        <f t="shared" si="643"/>
        <v/>
      </c>
      <c r="AE2702" s="18" t="str">
        <f t="shared" si="644"/>
        <v/>
      </c>
      <c r="AG2702" s="95" t="str">
        <f>IF($C2702="", "", IF(IFERROR(INDEX(Ingredients!C$11:C$310, MATCH($C2702, Ingredients!$B$11:$B$310, 0)), "")="", "", IFERROR(INDEX(Ingredients!C$11:C$310, MATCH($C2702, Ingredients!$B$11:$B$310, 0)), "")))</f>
        <v/>
      </c>
      <c r="AH2702" s="105" t="str">
        <f>IF($C2702="", "", IF(IFERROR(INDEX(Ingredients!D$11:D$310, MATCH($C2702, Ingredients!$B$11:$B$310, 0)), "")="", "", IFERROR(INDEX(Ingredients!D$11:D$310, MATCH($C2702, Ingredients!$B$11:$B$310, 0)), "")))</f>
        <v/>
      </c>
      <c r="AI2702" s="106" t="str">
        <f>IF($C2702="", "", IF(IFERROR(INDEX(Ingredients!E$11:E$310, MATCH($C2702, Ingredients!$B$11:$B$310, 0)), "")="", "", IFERROR(INDEX(Ingredients!E$11:E$310, MATCH($C2702, Ingredients!$B$11:$B$310, 0)), "")))</f>
        <v/>
      </c>
      <c r="AJ2702" s="108" t="str">
        <f>IF($C2702="", "", IF(IFERROR(INDEX(Ingredients!F$11:F$310, MATCH($C2702, Ingredients!$B$11:$B$310, 0)), "")="", "", IFERROR(INDEX(Ingredients!F$11:F$310, MATCH($C2702, Ingredients!$B$11:$B$310, 0)), "")))</f>
        <v/>
      </c>
      <c r="AK2702" s="106" t="str">
        <f>IF($C2702="", "", IF(IFERROR(INDEX(Ingredients!G$11:G$310, MATCH($C2702, Ingredients!$B$11:$B$310, 0)), "")="", "", IFERROR(INDEX(Ingredients!G$11:G$310, MATCH($C2702, Ingredients!$B$11:$B$310, 0)), "")))</f>
        <v/>
      </c>
      <c r="AL2702" s="79" t="str">
        <f>IF($C2702="", "", IF(IFERROR(INDEX(Ingredients!H$11:H$310, MATCH($C2702, Ingredients!$B$11:$B$310, 0)), "")="", "", IFERROR(INDEX(Ingredients!H$11:H$310, MATCH($C2702, Ingredients!$B$11:$B$310, 0)), "")))</f>
        <v/>
      </c>
      <c r="AN2702" s="83" t="str">
        <f t="shared" si="635"/>
        <v/>
      </c>
      <c r="AP2702" s="114" t="str">
        <f t="shared" si="645"/>
        <v/>
      </c>
      <c r="AR2702" s="117" t="str">
        <f>IF($C2702="", "", IF(IFERROR(INDEX(Ingredients!$AI$11:$AI$310, MATCH($C2702, Ingredients!$B$11:$B$310, 0)), "")="", "", IFERROR(INDEX(Ingredients!$AI$11:$AI$310, MATCH($C2702, Ingredients!$B$11:$B$310, 0)), "")))</f>
        <v/>
      </c>
      <c r="AT2702" s="120" t="str">
        <f t="shared" si="646"/>
        <v/>
      </c>
      <c r="AV2702" s="90" t="str">
        <f t="shared" si="636"/>
        <v/>
      </c>
      <c r="AX2702" s="90" t="str">
        <f>IF($AV2702="", "", COUNTIF($AV$11:$AV$5010, "&lt;"&amp;$AV2702)+1+COUNTIF($AV$11:$AV2702, $AV2702)-1)</f>
        <v/>
      </c>
      <c r="AZ2702" s="111" t="str">
        <f>IF($B2702="", "", SUMIF('Shopping List'!$AV$11:$AV$25, $B2702, 'Shopping List'!$BN$11:$BN$25))</f>
        <v/>
      </c>
      <c r="BB2702" s="117" t="str">
        <f t="shared" si="647"/>
        <v/>
      </c>
    </row>
    <row r="2703" spans="1:54" x14ac:dyDescent="0.25">
      <c r="A2703" s="4"/>
      <c r="B2703" s="37"/>
      <c r="C2703" s="124"/>
      <c r="D2703" s="39"/>
      <c r="E2703" s="125"/>
      <c r="F2703" s="48"/>
      <c r="G2703" s="4"/>
      <c r="H2703" s="4"/>
      <c r="I2703" s="95" t="str">
        <f>IF($C2703="", "", IF(IFERROR(INDEX(Ingredients!$C$11:$C$310, MATCH($C2703, Ingredients!$B$11:$B$310, 0)), "")="", "", IFERROR(INDEX(Ingredients!$C$11:$C$310, MATCH($C2703, Ingredients!$B$11:$B$310, 0)), "")))</f>
        <v/>
      </c>
      <c r="J2703" s="73" t="str">
        <f>IF($B2703="", "", IF(IFERROR(INDEX(Meals!$C$11:$C$260, MATCH($B2703, Meals!$B$11:$B$260, 0)), "")="", "", IFERROR(INDEX(Meals!$C$11:$C$260, MATCH($B2703, Meals!$B$11:$B$260, 0)), "")))</f>
        <v/>
      </c>
      <c r="K2703" s="4"/>
      <c r="L2703" s="72" t="str">
        <f t="shared" si="637"/>
        <v/>
      </c>
      <c r="M2703" s="73" t="str">
        <f t="shared" si="638"/>
        <v/>
      </c>
      <c r="N2703" s="4"/>
      <c r="O2703" s="78" t="str">
        <f t="shared" si="639"/>
        <v/>
      </c>
      <c r="P2703" s="79" t="str">
        <f t="shared" si="640"/>
        <v/>
      </c>
      <c r="Q2703" s="4"/>
      <c r="R2703" s="90" t="str">
        <f t="shared" si="641"/>
        <v/>
      </c>
      <c r="S2703" s="4"/>
      <c r="Y2703" s="18" t="str">
        <f t="shared" si="642"/>
        <v/>
      </c>
      <c r="AA2703" s="18" t="str">
        <f t="shared" si="633"/>
        <v/>
      </c>
      <c r="AB2703" s="18" t="str">
        <f t="shared" si="634"/>
        <v/>
      </c>
      <c r="AC2703" s="18" t="str">
        <f t="shared" si="643"/>
        <v/>
      </c>
      <c r="AD2703" s="18" t="str">
        <f t="shared" si="643"/>
        <v/>
      </c>
      <c r="AE2703" s="18" t="str">
        <f t="shared" si="644"/>
        <v/>
      </c>
      <c r="AG2703" s="95" t="str">
        <f>IF($C2703="", "", IF(IFERROR(INDEX(Ingredients!C$11:C$310, MATCH($C2703, Ingredients!$B$11:$B$310, 0)), "")="", "", IFERROR(INDEX(Ingredients!C$11:C$310, MATCH($C2703, Ingredients!$B$11:$B$310, 0)), "")))</f>
        <v/>
      </c>
      <c r="AH2703" s="105" t="str">
        <f>IF($C2703="", "", IF(IFERROR(INDEX(Ingredients!D$11:D$310, MATCH($C2703, Ingredients!$B$11:$B$310, 0)), "")="", "", IFERROR(INDEX(Ingredients!D$11:D$310, MATCH($C2703, Ingredients!$B$11:$B$310, 0)), "")))</f>
        <v/>
      </c>
      <c r="AI2703" s="106" t="str">
        <f>IF($C2703="", "", IF(IFERROR(INDEX(Ingredients!E$11:E$310, MATCH($C2703, Ingredients!$B$11:$B$310, 0)), "")="", "", IFERROR(INDEX(Ingredients!E$11:E$310, MATCH($C2703, Ingredients!$B$11:$B$310, 0)), "")))</f>
        <v/>
      </c>
      <c r="AJ2703" s="108" t="str">
        <f>IF($C2703="", "", IF(IFERROR(INDEX(Ingredients!F$11:F$310, MATCH($C2703, Ingredients!$B$11:$B$310, 0)), "")="", "", IFERROR(INDEX(Ingredients!F$11:F$310, MATCH($C2703, Ingredients!$B$11:$B$310, 0)), "")))</f>
        <v/>
      </c>
      <c r="AK2703" s="106" t="str">
        <f>IF($C2703="", "", IF(IFERROR(INDEX(Ingredients!G$11:G$310, MATCH($C2703, Ingredients!$B$11:$B$310, 0)), "")="", "", IFERROR(INDEX(Ingredients!G$11:G$310, MATCH($C2703, Ingredients!$B$11:$B$310, 0)), "")))</f>
        <v/>
      </c>
      <c r="AL2703" s="79" t="str">
        <f>IF($C2703="", "", IF(IFERROR(INDEX(Ingredients!H$11:H$310, MATCH($C2703, Ingredients!$B$11:$B$310, 0)), "")="", "", IFERROR(INDEX(Ingredients!H$11:H$310, MATCH($C2703, Ingredients!$B$11:$B$310, 0)), "")))</f>
        <v/>
      </c>
      <c r="AN2703" s="83" t="str">
        <f t="shared" si="635"/>
        <v/>
      </c>
      <c r="AP2703" s="114" t="str">
        <f t="shared" si="645"/>
        <v/>
      </c>
      <c r="AR2703" s="117" t="str">
        <f>IF($C2703="", "", IF(IFERROR(INDEX(Ingredients!$AI$11:$AI$310, MATCH($C2703, Ingredients!$B$11:$B$310, 0)), "")="", "", IFERROR(INDEX(Ingredients!$AI$11:$AI$310, MATCH($C2703, Ingredients!$B$11:$B$310, 0)), "")))</f>
        <v/>
      </c>
      <c r="AT2703" s="120" t="str">
        <f t="shared" si="646"/>
        <v/>
      </c>
      <c r="AV2703" s="90" t="str">
        <f t="shared" si="636"/>
        <v/>
      </c>
      <c r="AX2703" s="90" t="str">
        <f>IF($AV2703="", "", COUNTIF($AV$11:$AV$5010, "&lt;"&amp;$AV2703)+1+COUNTIF($AV$11:$AV2703, $AV2703)-1)</f>
        <v/>
      </c>
      <c r="AZ2703" s="111" t="str">
        <f>IF($B2703="", "", SUMIF('Shopping List'!$AV$11:$AV$25, $B2703, 'Shopping List'!$BN$11:$BN$25))</f>
        <v/>
      </c>
      <c r="BB2703" s="117" t="str">
        <f t="shared" si="647"/>
        <v/>
      </c>
    </row>
    <row r="2704" spans="1:54" x14ac:dyDescent="0.25">
      <c r="A2704" s="4"/>
      <c r="B2704" s="37"/>
      <c r="C2704" s="124"/>
      <c r="D2704" s="39"/>
      <c r="E2704" s="125"/>
      <c r="F2704" s="48"/>
      <c r="G2704" s="4"/>
      <c r="H2704" s="4"/>
      <c r="I2704" s="95" t="str">
        <f>IF($C2704="", "", IF(IFERROR(INDEX(Ingredients!$C$11:$C$310, MATCH($C2704, Ingredients!$B$11:$B$310, 0)), "")="", "", IFERROR(INDEX(Ingredients!$C$11:$C$310, MATCH($C2704, Ingredients!$B$11:$B$310, 0)), "")))</f>
        <v/>
      </c>
      <c r="J2704" s="73" t="str">
        <f>IF($B2704="", "", IF(IFERROR(INDEX(Meals!$C$11:$C$260, MATCH($B2704, Meals!$B$11:$B$260, 0)), "")="", "", IFERROR(INDEX(Meals!$C$11:$C$260, MATCH($B2704, Meals!$B$11:$B$260, 0)), "")))</f>
        <v/>
      </c>
      <c r="K2704" s="4"/>
      <c r="L2704" s="72" t="str">
        <f t="shared" si="637"/>
        <v/>
      </c>
      <c r="M2704" s="73" t="str">
        <f t="shared" si="638"/>
        <v/>
      </c>
      <c r="N2704" s="4"/>
      <c r="O2704" s="78" t="str">
        <f t="shared" si="639"/>
        <v/>
      </c>
      <c r="P2704" s="79" t="str">
        <f t="shared" si="640"/>
        <v/>
      </c>
      <c r="Q2704" s="4"/>
      <c r="R2704" s="90" t="str">
        <f t="shared" si="641"/>
        <v/>
      </c>
      <c r="S2704" s="4"/>
      <c r="Y2704" s="18" t="str">
        <f t="shared" si="642"/>
        <v/>
      </c>
      <c r="AA2704" s="18" t="str">
        <f t="shared" si="633"/>
        <v/>
      </c>
      <c r="AB2704" s="18" t="str">
        <f t="shared" si="634"/>
        <v/>
      </c>
      <c r="AC2704" s="18" t="str">
        <f t="shared" si="643"/>
        <v/>
      </c>
      <c r="AD2704" s="18" t="str">
        <f t="shared" si="643"/>
        <v/>
      </c>
      <c r="AE2704" s="18" t="str">
        <f t="shared" si="644"/>
        <v/>
      </c>
      <c r="AG2704" s="95" t="str">
        <f>IF($C2704="", "", IF(IFERROR(INDEX(Ingredients!C$11:C$310, MATCH($C2704, Ingredients!$B$11:$B$310, 0)), "")="", "", IFERROR(INDEX(Ingredients!C$11:C$310, MATCH($C2704, Ingredients!$B$11:$B$310, 0)), "")))</f>
        <v/>
      </c>
      <c r="AH2704" s="105" t="str">
        <f>IF($C2704="", "", IF(IFERROR(INDEX(Ingredients!D$11:D$310, MATCH($C2704, Ingredients!$B$11:$B$310, 0)), "")="", "", IFERROR(INDEX(Ingredients!D$11:D$310, MATCH($C2704, Ingredients!$B$11:$B$310, 0)), "")))</f>
        <v/>
      </c>
      <c r="AI2704" s="106" t="str">
        <f>IF($C2704="", "", IF(IFERROR(INDEX(Ingredients!E$11:E$310, MATCH($C2704, Ingredients!$B$11:$B$310, 0)), "")="", "", IFERROR(INDEX(Ingredients!E$11:E$310, MATCH($C2704, Ingredients!$B$11:$B$310, 0)), "")))</f>
        <v/>
      </c>
      <c r="AJ2704" s="108" t="str">
        <f>IF($C2704="", "", IF(IFERROR(INDEX(Ingredients!F$11:F$310, MATCH($C2704, Ingredients!$B$11:$B$310, 0)), "")="", "", IFERROR(INDEX(Ingredients!F$11:F$310, MATCH($C2704, Ingredients!$B$11:$B$310, 0)), "")))</f>
        <v/>
      </c>
      <c r="AK2704" s="106" t="str">
        <f>IF($C2704="", "", IF(IFERROR(INDEX(Ingredients!G$11:G$310, MATCH($C2704, Ingredients!$B$11:$B$310, 0)), "")="", "", IFERROR(INDEX(Ingredients!G$11:G$310, MATCH($C2704, Ingredients!$B$11:$B$310, 0)), "")))</f>
        <v/>
      </c>
      <c r="AL2704" s="79" t="str">
        <f>IF($C2704="", "", IF(IFERROR(INDEX(Ingredients!H$11:H$310, MATCH($C2704, Ingredients!$B$11:$B$310, 0)), "")="", "", IFERROR(INDEX(Ingredients!H$11:H$310, MATCH($C2704, Ingredients!$B$11:$B$310, 0)), "")))</f>
        <v/>
      </c>
      <c r="AN2704" s="83" t="str">
        <f t="shared" si="635"/>
        <v/>
      </c>
      <c r="AP2704" s="114" t="str">
        <f t="shared" si="645"/>
        <v/>
      </c>
      <c r="AR2704" s="117" t="str">
        <f>IF($C2704="", "", IF(IFERROR(INDEX(Ingredients!$AI$11:$AI$310, MATCH($C2704, Ingredients!$B$11:$B$310, 0)), "")="", "", IFERROR(INDEX(Ingredients!$AI$11:$AI$310, MATCH($C2704, Ingredients!$B$11:$B$310, 0)), "")))</f>
        <v/>
      </c>
      <c r="AT2704" s="120" t="str">
        <f t="shared" si="646"/>
        <v/>
      </c>
      <c r="AV2704" s="90" t="str">
        <f t="shared" si="636"/>
        <v/>
      </c>
      <c r="AX2704" s="90" t="str">
        <f>IF($AV2704="", "", COUNTIF($AV$11:$AV$5010, "&lt;"&amp;$AV2704)+1+COUNTIF($AV$11:$AV2704, $AV2704)-1)</f>
        <v/>
      </c>
      <c r="AZ2704" s="111" t="str">
        <f>IF($B2704="", "", SUMIF('Shopping List'!$AV$11:$AV$25, $B2704, 'Shopping List'!$BN$11:$BN$25))</f>
        <v/>
      </c>
      <c r="BB2704" s="117" t="str">
        <f t="shared" si="647"/>
        <v/>
      </c>
    </row>
    <row r="2705" spans="1:54" x14ac:dyDescent="0.25">
      <c r="A2705" s="4"/>
      <c r="B2705" s="37"/>
      <c r="C2705" s="124"/>
      <c r="D2705" s="39"/>
      <c r="E2705" s="125"/>
      <c r="F2705" s="48"/>
      <c r="G2705" s="4"/>
      <c r="H2705" s="4"/>
      <c r="I2705" s="95" t="str">
        <f>IF($C2705="", "", IF(IFERROR(INDEX(Ingredients!$C$11:$C$310, MATCH($C2705, Ingredients!$B$11:$B$310, 0)), "")="", "", IFERROR(INDEX(Ingredients!$C$11:$C$310, MATCH($C2705, Ingredients!$B$11:$B$310, 0)), "")))</f>
        <v/>
      </c>
      <c r="J2705" s="73" t="str">
        <f>IF($B2705="", "", IF(IFERROR(INDEX(Meals!$C$11:$C$260, MATCH($B2705, Meals!$B$11:$B$260, 0)), "")="", "", IFERROR(INDEX(Meals!$C$11:$C$260, MATCH($B2705, Meals!$B$11:$B$260, 0)), "")))</f>
        <v/>
      </c>
      <c r="K2705" s="4"/>
      <c r="L2705" s="72" t="str">
        <f t="shared" si="637"/>
        <v/>
      </c>
      <c r="M2705" s="73" t="str">
        <f t="shared" si="638"/>
        <v/>
      </c>
      <c r="N2705" s="4"/>
      <c r="O2705" s="78" t="str">
        <f t="shared" si="639"/>
        <v/>
      </c>
      <c r="P2705" s="79" t="str">
        <f t="shared" si="640"/>
        <v/>
      </c>
      <c r="Q2705" s="4"/>
      <c r="R2705" s="90" t="str">
        <f t="shared" si="641"/>
        <v/>
      </c>
      <c r="S2705" s="4"/>
      <c r="Y2705" s="18" t="str">
        <f t="shared" si="642"/>
        <v/>
      </c>
      <c r="AA2705" s="18" t="str">
        <f t="shared" si="633"/>
        <v/>
      </c>
      <c r="AB2705" s="18" t="str">
        <f t="shared" si="634"/>
        <v/>
      </c>
      <c r="AC2705" s="18" t="str">
        <f t="shared" si="643"/>
        <v/>
      </c>
      <c r="AD2705" s="18" t="str">
        <f t="shared" si="643"/>
        <v/>
      </c>
      <c r="AE2705" s="18" t="str">
        <f t="shared" si="644"/>
        <v/>
      </c>
      <c r="AG2705" s="95" t="str">
        <f>IF($C2705="", "", IF(IFERROR(INDEX(Ingredients!C$11:C$310, MATCH($C2705, Ingredients!$B$11:$B$310, 0)), "")="", "", IFERROR(INDEX(Ingredients!C$11:C$310, MATCH($C2705, Ingredients!$B$11:$B$310, 0)), "")))</f>
        <v/>
      </c>
      <c r="AH2705" s="105" t="str">
        <f>IF($C2705="", "", IF(IFERROR(INDEX(Ingredients!D$11:D$310, MATCH($C2705, Ingredients!$B$11:$B$310, 0)), "")="", "", IFERROR(INDEX(Ingredients!D$11:D$310, MATCH($C2705, Ingredients!$B$11:$B$310, 0)), "")))</f>
        <v/>
      </c>
      <c r="AI2705" s="106" t="str">
        <f>IF($C2705="", "", IF(IFERROR(INDEX(Ingredients!E$11:E$310, MATCH($C2705, Ingredients!$B$11:$B$310, 0)), "")="", "", IFERROR(INDEX(Ingredients!E$11:E$310, MATCH($C2705, Ingredients!$B$11:$B$310, 0)), "")))</f>
        <v/>
      </c>
      <c r="AJ2705" s="108" t="str">
        <f>IF($C2705="", "", IF(IFERROR(INDEX(Ingredients!F$11:F$310, MATCH($C2705, Ingredients!$B$11:$B$310, 0)), "")="", "", IFERROR(INDEX(Ingredients!F$11:F$310, MATCH($C2705, Ingredients!$B$11:$B$310, 0)), "")))</f>
        <v/>
      </c>
      <c r="AK2705" s="106" t="str">
        <f>IF($C2705="", "", IF(IFERROR(INDEX(Ingredients!G$11:G$310, MATCH($C2705, Ingredients!$B$11:$B$310, 0)), "")="", "", IFERROR(INDEX(Ingredients!G$11:G$310, MATCH($C2705, Ingredients!$B$11:$B$310, 0)), "")))</f>
        <v/>
      </c>
      <c r="AL2705" s="79" t="str">
        <f>IF($C2705="", "", IF(IFERROR(INDEX(Ingredients!H$11:H$310, MATCH($C2705, Ingredients!$B$11:$B$310, 0)), "")="", "", IFERROR(INDEX(Ingredients!H$11:H$310, MATCH($C2705, Ingredients!$B$11:$B$310, 0)), "")))</f>
        <v/>
      </c>
      <c r="AN2705" s="83" t="str">
        <f t="shared" si="635"/>
        <v/>
      </c>
      <c r="AP2705" s="114" t="str">
        <f t="shared" si="645"/>
        <v/>
      </c>
      <c r="AR2705" s="117" t="str">
        <f>IF($C2705="", "", IF(IFERROR(INDEX(Ingredients!$AI$11:$AI$310, MATCH($C2705, Ingredients!$B$11:$B$310, 0)), "")="", "", IFERROR(INDEX(Ingredients!$AI$11:$AI$310, MATCH($C2705, Ingredients!$B$11:$B$310, 0)), "")))</f>
        <v/>
      </c>
      <c r="AT2705" s="120" t="str">
        <f t="shared" si="646"/>
        <v/>
      </c>
      <c r="AV2705" s="90" t="str">
        <f t="shared" si="636"/>
        <v/>
      </c>
      <c r="AX2705" s="90" t="str">
        <f>IF($AV2705="", "", COUNTIF($AV$11:$AV$5010, "&lt;"&amp;$AV2705)+1+COUNTIF($AV$11:$AV2705, $AV2705)-1)</f>
        <v/>
      </c>
      <c r="AZ2705" s="111" t="str">
        <f>IF($B2705="", "", SUMIF('Shopping List'!$AV$11:$AV$25, $B2705, 'Shopping List'!$BN$11:$BN$25))</f>
        <v/>
      </c>
      <c r="BB2705" s="117" t="str">
        <f t="shared" si="647"/>
        <v/>
      </c>
    </row>
    <row r="2706" spans="1:54" x14ac:dyDescent="0.25">
      <c r="A2706" s="4"/>
      <c r="B2706" s="37"/>
      <c r="C2706" s="124"/>
      <c r="D2706" s="39"/>
      <c r="E2706" s="125"/>
      <c r="F2706" s="48"/>
      <c r="G2706" s="4"/>
      <c r="H2706" s="4"/>
      <c r="I2706" s="95" t="str">
        <f>IF($C2706="", "", IF(IFERROR(INDEX(Ingredients!$C$11:$C$310, MATCH($C2706, Ingredients!$B$11:$B$310, 0)), "")="", "", IFERROR(INDEX(Ingredients!$C$11:$C$310, MATCH($C2706, Ingredients!$B$11:$B$310, 0)), "")))</f>
        <v/>
      </c>
      <c r="J2706" s="73" t="str">
        <f>IF($B2706="", "", IF(IFERROR(INDEX(Meals!$C$11:$C$260, MATCH($B2706, Meals!$B$11:$B$260, 0)), "")="", "", IFERROR(INDEX(Meals!$C$11:$C$260, MATCH($B2706, Meals!$B$11:$B$260, 0)), "")))</f>
        <v/>
      </c>
      <c r="K2706" s="4"/>
      <c r="L2706" s="72" t="str">
        <f t="shared" si="637"/>
        <v/>
      </c>
      <c r="M2706" s="73" t="str">
        <f t="shared" si="638"/>
        <v/>
      </c>
      <c r="N2706" s="4"/>
      <c r="O2706" s="78" t="str">
        <f t="shared" si="639"/>
        <v/>
      </c>
      <c r="P2706" s="79" t="str">
        <f t="shared" si="640"/>
        <v/>
      </c>
      <c r="Q2706" s="4"/>
      <c r="R2706" s="90" t="str">
        <f t="shared" si="641"/>
        <v/>
      </c>
      <c r="S2706" s="4"/>
      <c r="Y2706" s="18" t="str">
        <f t="shared" si="642"/>
        <v/>
      </c>
      <c r="AA2706" s="18" t="str">
        <f t="shared" si="633"/>
        <v/>
      </c>
      <c r="AB2706" s="18" t="str">
        <f t="shared" si="634"/>
        <v/>
      </c>
      <c r="AC2706" s="18" t="str">
        <f t="shared" si="643"/>
        <v/>
      </c>
      <c r="AD2706" s="18" t="str">
        <f t="shared" si="643"/>
        <v/>
      </c>
      <c r="AE2706" s="18" t="str">
        <f t="shared" si="644"/>
        <v/>
      </c>
      <c r="AG2706" s="95" t="str">
        <f>IF($C2706="", "", IF(IFERROR(INDEX(Ingredients!C$11:C$310, MATCH($C2706, Ingredients!$B$11:$B$310, 0)), "")="", "", IFERROR(INDEX(Ingredients!C$11:C$310, MATCH($C2706, Ingredients!$B$11:$B$310, 0)), "")))</f>
        <v/>
      </c>
      <c r="AH2706" s="105" t="str">
        <f>IF($C2706="", "", IF(IFERROR(INDEX(Ingredients!D$11:D$310, MATCH($C2706, Ingredients!$B$11:$B$310, 0)), "")="", "", IFERROR(INDEX(Ingredients!D$11:D$310, MATCH($C2706, Ingredients!$B$11:$B$310, 0)), "")))</f>
        <v/>
      </c>
      <c r="AI2706" s="106" t="str">
        <f>IF($C2706="", "", IF(IFERROR(INDEX(Ingredients!E$11:E$310, MATCH($C2706, Ingredients!$B$11:$B$310, 0)), "")="", "", IFERROR(INDEX(Ingredients!E$11:E$310, MATCH($C2706, Ingredients!$B$11:$B$310, 0)), "")))</f>
        <v/>
      </c>
      <c r="AJ2706" s="108" t="str">
        <f>IF($C2706="", "", IF(IFERROR(INDEX(Ingredients!F$11:F$310, MATCH($C2706, Ingredients!$B$11:$B$310, 0)), "")="", "", IFERROR(INDEX(Ingredients!F$11:F$310, MATCH($C2706, Ingredients!$B$11:$B$310, 0)), "")))</f>
        <v/>
      </c>
      <c r="AK2706" s="106" t="str">
        <f>IF($C2706="", "", IF(IFERROR(INDEX(Ingredients!G$11:G$310, MATCH($C2706, Ingredients!$B$11:$B$310, 0)), "")="", "", IFERROR(INDEX(Ingredients!G$11:G$310, MATCH($C2706, Ingredients!$B$11:$B$310, 0)), "")))</f>
        <v/>
      </c>
      <c r="AL2706" s="79" t="str">
        <f>IF($C2706="", "", IF(IFERROR(INDEX(Ingredients!H$11:H$310, MATCH($C2706, Ingredients!$B$11:$B$310, 0)), "")="", "", IFERROR(INDEX(Ingredients!H$11:H$310, MATCH($C2706, Ingredients!$B$11:$B$310, 0)), "")))</f>
        <v/>
      </c>
      <c r="AN2706" s="83" t="str">
        <f t="shared" si="635"/>
        <v/>
      </c>
      <c r="AP2706" s="114" t="str">
        <f t="shared" si="645"/>
        <v/>
      </c>
      <c r="AR2706" s="117" t="str">
        <f>IF($C2706="", "", IF(IFERROR(INDEX(Ingredients!$AI$11:$AI$310, MATCH($C2706, Ingredients!$B$11:$B$310, 0)), "")="", "", IFERROR(INDEX(Ingredients!$AI$11:$AI$310, MATCH($C2706, Ingredients!$B$11:$B$310, 0)), "")))</f>
        <v/>
      </c>
      <c r="AT2706" s="120" t="str">
        <f t="shared" si="646"/>
        <v/>
      </c>
      <c r="AV2706" s="90" t="str">
        <f t="shared" si="636"/>
        <v/>
      </c>
      <c r="AX2706" s="90" t="str">
        <f>IF($AV2706="", "", COUNTIF($AV$11:$AV$5010, "&lt;"&amp;$AV2706)+1+COUNTIF($AV$11:$AV2706, $AV2706)-1)</f>
        <v/>
      </c>
      <c r="AZ2706" s="111" t="str">
        <f>IF($B2706="", "", SUMIF('Shopping List'!$AV$11:$AV$25, $B2706, 'Shopping List'!$BN$11:$BN$25))</f>
        <v/>
      </c>
      <c r="BB2706" s="117" t="str">
        <f t="shared" si="647"/>
        <v/>
      </c>
    </row>
    <row r="2707" spans="1:54" x14ac:dyDescent="0.25">
      <c r="A2707" s="4"/>
      <c r="B2707" s="37"/>
      <c r="C2707" s="124"/>
      <c r="D2707" s="39"/>
      <c r="E2707" s="125"/>
      <c r="F2707" s="48"/>
      <c r="G2707" s="4"/>
      <c r="H2707" s="4"/>
      <c r="I2707" s="95" t="str">
        <f>IF($C2707="", "", IF(IFERROR(INDEX(Ingredients!$C$11:$C$310, MATCH($C2707, Ingredients!$B$11:$B$310, 0)), "")="", "", IFERROR(INDEX(Ingredients!$C$11:$C$310, MATCH($C2707, Ingredients!$B$11:$B$310, 0)), "")))</f>
        <v/>
      </c>
      <c r="J2707" s="73" t="str">
        <f>IF($B2707="", "", IF(IFERROR(INDEX(Meals!$C$11:$C$260, MATCH($B2707, Meals!$B$11:$B$260, 0)), "")="", "", IFERROR(INDEX(Meals!$C$11:$C$260, MATCH($B2707, Meals!$B$11:$B$260, 0)), "")))</f>
        <v/>
      </c>
      <c r="K2707" s="4"/>
      <c r="L2707" s="72" t="str">
        <f t="shared" si="637"/>
        <v/>
      </c>
      <c r="M2707" s="73" t="str">
        <f t="shared" si="638"/>
        <v/>
      </c>
      <c r="N2707" s="4"/>
      <c r="O2707" s="78" t="str">
        <f t="shared" si="639"/>
        <v/>
      </c>
      <c r="P2707" s="79" t="str">
        <f t="shared" si="640"/>
        <v/>
      </c>
      <c r="Q2707" s="4"/>
      <c r="R2707" s="90" t="str">
        <f t="shared" si="641"/>
        <v/>
      </c>
      <c r="S2707" s="4"/>
      <c r="Y2707" s="18" t="str">
        <f t="shared" si="642"/>
        <v/>
      </c>
      <c r="AA2707" s="18" t="str">
        <f t="shared" si="633"/>
        <v/>
      </c>
      <c r="AB2707" s="18" t="str">
        <f t="shared" si="634"/>
        <v/>
      </c>
      <c r="AC2707" s="18" t="str">
        <f t="shared" si="643"/>
        <v/>
      </c>
      <c r="AD2707" s="18" t="str">
        <f t="shared" si="643"/>
        <v/>
      </c>
      <c r="AE2707" s="18" t="str">
        <f t="shared" si="644"/>
        <v/>
      </c>
      <c r="AG2707" s="95" t="str">
        <f>IF($C2707="", "", IF(IFERROR(INDEX(Ingredients!C$11:C$310, MATCH($C2707, Ingredients!$B$11:$B$310, 0)), "")="", "", IFERROR(INDEX(Ingredients!C$11:C$310, MATCH($C2707, Ingredients!$B$11:$B$310, 0)), "")))</f>
        <v/>
      </c>
      <c r="AH2707" s="105" t="str">
        <f>IF($C2707="", "", IF(IFERROR(INDEX(Ingredients!D$11:D$310, MATCH($C2707, Ingredients!$B$11:$B$310, 0)), "")="", "", IFERROR(INDEX(Ingredients!D$11:D$310, MATCH($C2707, Ingredients!$B$11:$B$310, 0)), "")))</f>
        <v/>
      </c>
      <c r="AI2707" s="106" t="str">
        <f>IF($C2707="", "", IF(IFERROR(INDEX(Ingredients!E$11:E$310, MATCH($C2707, Ingredients!$B$11:$B$310, 0)), "")="", "", IFERROR(INDEX(Ingredients!E$11:E$310, MATCH($C2707, Ingredients!$B$11:$B$310, 0)), "")))</f>
        <v/>
      </c>
      <c r="AJ2707" s="108" t="str">
        <f>IF($C2707="", "", IF(IFERROR(INDEX(Ingredients!F$11:F$310, MATCH($C2707, Ingredients!$B$11:$B$310, 0)), "")="", "", IFERROR(INDEX(Ingredients!F$11:F$310, MATCH($C2707, Ingredients!$B$11:$B$310, 0)), "")))</f>
        <v/>
      </c>
      <c r="AK2707" s="106" t="str">
        <f>IF($C2707="", "", IF(IFERROR(INDEX(Ingredients!G$11:G$310, MATCH($C2707, Ingredients!$B$11:$B$310, 0)), "")="", "", IFERROR(INDEX(Ingredients!G$11:G$310, MATCH($C2707, Ingredients!$B$11:$B$310, 0)), "")))</f>
        <v/>
      </c>
      <c r="AL2707" s="79" t="str">
        <f>IF($C2707="", "", IF(IFERROR(INDEX(Ingredients!H$11:H$310, MATCH($C2707, Ingredients!$B$11:$B$310, 0)), "")="", "", IFERROR(INDEX(Ingredients!H$11:H$310, MATCH($C2707, Ingredients!$B$11:$B$310, 0)), "")))</f>
        <v/>
      </c>
      <c r="AN2707" s="83" t="str">
        <f t="shared" si="635"/>
        <v/>
      </c>
      <c r="AP2707" s="114" t="str">
        <f t="shared" si="645"/>
        <v/>
      </c>
      <c r="AR2707" s="117" t="str">
        <f>IF($C2707="", "", IF(IFERROR(INDEX(Ingredients!$AI$11:$AI$310, MATCH($C2707, Ingredients!$B$11:$B$310, 0)), "")="", "", IFERROR(INDEX(Ingredients!$AI$11:$AI$310, MATCH($C2707, Ingredients!$B$11:$B$310, 0)), "")))</f>
        <v/>
      </c>
      <c r="AT2707" s="120" t="str">
        <f t="shared" si="646"/>
        <v/>
      </c>
      <c r="AV2707" s="90" t="str">
        <f t="shared" si="636"/>
        <v/>
      </c>
      <c r="AX2707" s="90" t="str">
        <f>IF($AV2707="", "", COUNTIF($AV$11:$AV$5010, "&lt;"&amp;$AV2707)+1+COUNTIF($AV$11:$AV2707, $AV2707)-1)</f>
        <v/>
      </c>
      <c r="AZ2707" s="111" t="str">
        <f>IF($B2707="", "", SUMIF('Shopping List'!$AV$11:$AV$25, $B2707, 'Shopping List'!$BN$11:$BN$25))</f>
        <v/>
      </c>
      <c r="BB2707" s="117" t="str">
        <f t="shared" si="647"/>
        <v/>
      </c>
    </row>
    <row r="2708" spans="1:54" x14ac:dyDescent="0.25">
      <c r="A2708" s="4"/>
      <c r="B2708" s="37"/>
      <c r="C2708" s="124"/>
      <c r="D2708" s="39"/>
      <c r="E2708" s="125"/>
      <c r="F2708" s="48"/>
      <c r="G2708" s="4"/>
      <c r="H2708" s="4"/>
      <c r="I2708" s="95" t="str">
        <f>IF($C2708="", "", IF(IFERROR(INDEX(Ingredients!$C$11:$C$310, MATCH($C2708, Ingredients!$B$11:$B$310, 0)), "")="", "", IFERROR(INDEX(Ingredients!$C$11:$C$310, MATCH($C2708, Ingredients!$B$11:$B$310, 0)), "")))</f>
        <v/>
      </c>
      <c r="J2708" s="73" t="str">
        <f>IF($B2708="", "", IF(IFERROR(INDEX(Meals!$C$11:$C$260, MATCH($B2708, Meals!$B$11:$B$260, 0)), "")="", "", IFERROR(INDEX(Meals!$C$11:$C$260, MATCH($B2708, Meals!$B$11:$B$260, 0)), "")))</f>
        <v/>
      </c>
      <c r="K2708" s="4"/>
      <c r="L2708" s="72" t="str">
        <f t="shared" si="637"/>
        <v/>
      </c>
      <c r="M2708" s="73" t="str">
        <f t="shared" si="638"/>
        <v/>
      </c>
      <c r="N2708" s="4"/>
      <c r="O2708" s="78" t="str">
        <f t="shared" si="639"/>
        <v/>
      </c>
      <c r="P2708" s="79" t="str">
        <f t="shared" si="640"/>
        <v/>
      </c>
      <c r="Q2708" s="4"/>
      <c r="R2708" s="90" t="str">
        <f t="shared" si="641"/>
        <v/>
      </c>
      <c r="S2708" s="4"/>
      <c r="Y2708" s="18" t="str">
        <f t="shared" si="642"/>
        <v/>
      </c>
      <c r="AA2708" s="18" t="str">
        <f t="shared" si="633"/>
        <v/>
      </c>
      <c r="AB2708" s="18" t="str">
        <f t="shared" si="634"/>
        <v/>
      </c>
      <c r="AC2708" s="18" t="str">
        <f t="shared" si="643"/>
        <v/>
      </c>
      <c r="AD2708" s="18" t="str">
        <f t="shared" si="643"/>
        <v/>
      </c>
      <c r="AE2708" s="18" t="str">
        <f t="shared" si="644"/>
        <v/>
      </c>
      <c r="AG2708" s="95" t="str">
        <f>IF($C2708="", "", IF(IFERROR(INDEX(Ingredients!C$11:C$310, MATCH($C2708, Ingredients!$B$11:$B$310, 0)), "")="", "", IFERROR(INDEX(Ingredients!C$11:C$310, MATCH($C2708, Ingredients!$B$11:$B$310, 0)), "")))</f>
        <v/>
      </c>
      <c r="AH2708" s="105" t="str">
        <f>IF($C2708="", "", IF(IFERROR(INDEX(Ingredients!D$11:D$310, MATCH($C2708, Ingredients!$B$11:$B$310, 0)), "")="", "", IFERROR(INDEX(Ingredients!D$11:D$310, MATCH($C2708, Ingredients!$B$11:$B$310, 0)), "")))</f>
        <v/>
      </c>
      <c r="AI2708" s="106" t="str">
        <f>IF($C2708="", "", IF(IFERROR(INDEX(Ingredients!E$11:E$310, MATCH($C2708, Ingredients!$B$11:$B$310, 0)), "")="", "", IFERROR(INDEX(Ingredients!E$11:E$310, MATCH($C2708, Ingredients!$B$11:$B$310, 0)), "")))</f>
        <v/>
      </c>
      <c r="AJ2708" s="108" t="str">
        <f>IF($C2708="", "", IF(IFERROR(INDEX(Ingredients!F$11:F$310, MATCH($C2708, Ingredients!$B$11:$B$310, 0)), "")="", "", IFERROR(INDEX(Ingredients!F$11:F$310, MATCH($C2708, Ingredients!$B$11:$B$310, 0)), "")))</f>
        <v/>
      </c>
      <c r="AK2708" s="106" t="str">
        <f>IF($C2708="", "", IF(IFERROR(INDEX(Ingredients!G$11:G$310, MATCH($C2708, Ingredients!$B$11:$B$310, 0)), "")="", "", IFERROR(INDEX(Ingredients!G$11:G$310, MATCH($C2708, Ingredients!$B$11:$B$310, 0)), "")))</f>
        <v/>
      </c>
      <c r="AL2708" s="79" t="str">
        <f>IF($C2708="", "", IF(IFERROR(INDEX(Ingredients!H$11:H$310, MATCH($C2708, Ingredients!$B$11:$B$310, 0)), "")="", "", IFERROR(INDEX(Ingredients!H$11:H$310, MATCH($C2708, Ingredients!$B$11:$B$310, 0)), "")))</f>
        <v/>
      </c>
      <c r="AN2708" s="83" t="str">
        <f t="shared" si="635"/>
        <v/>
      </c>
      <c r="AP2708" s="114" t="str">
        <f t="shared" si="645"/>
        <v/>
      </c>
      <c r="AR2708" s="117" t="str">
        <f>IF($C2708="", "", IF(IFERROR(INDEX(Ingredients!$AI$11:$AI$310, MATCH($C2708, Ingredients!$B$11:$B$310, 0)), "")="", "", IFERROR(INDEX(Ingredients!$AI$11:$AI$310, MATCH($C2708, Ingredients!$B$11:$B$310, 0)), "")))</f>
        <v/>
      </c>
      <c r="AT2708" s="120" t="str">
        <f t="shared" si="646"/>
        <v/>
      </c>
      <c r="AV2708" s="90" t="str">
        <f t="shared" si="636"/>
        <v/>
      </c>
      <c r="AX2708" s="90" t="str">
        <f>IF($AV2708="", "", COUNTIF($AV$11:$AV$5010, "&lt;"&amp;$AV2708)+1+COUNTIF($AV$11:$AV2708, $AV2708)-1)</f>
        <v/>
      </c>
      <c r="AZ2708" s="111" t="str">
        <f>IF($B2708="", "", SUMIF('Shopping List'!$AV$11:$AV$25, $B2708, 'Shopping List'!$BN$11:$BN$25))</f>
        <v/>
      </c>
      <c r="BB2708" s="117" t="str">
        <f t="shared" si="647"/>
        <v/>
      </c>
    </row>
    <row r="2709" spans="1:54" x14ac:dyDescent="0.25">
      <c r="A2709" s="4"/>
      <c r="B2709" s="37"/>
      <c r="C2709" s="124"/>
      <c r="D2709" s="39"/>
      <c r="E2709" s="125"/>
      <c r="F2709" s="48"/>
      <c r="G2709" s="4"/>
      <c r="H2709" s="4"/>
      <c r="I2709" s="95" t="str">
        <f>IF($C2709="", "", IF(IFERROR(INDEX(Ingredients!$C$11:$C$310, MATCH($C2709, Ingredients!$B$11:$B$310, 0)), "")="", "", IFERROR(INDEX(Ingredients!$C$11:$C$310, MATCH($C2709, Ingredients!$B$11:$B$310, 0)), "")))</f>
        <v/>
      </c>
      <c r="J2709" s="73" t="str">
        <f>IF($B2709="", "", IF(IFERROR(INDEX(Meals!$C$11:$C$260, MATCH($B2709, Meals!$B$11:$B$260, 0)), "")="", "", IFERROR(INDEX(Meals!$C$11:$C$260, MATCH($B2709, Meals!$B$11:$B$260, 0)), "")))</f>
        <v/>
      </c>
      <c r="K2709" s="4"/>
      <c r="L2709" s="72" t="str">
        <f t="shared" si="637"/>
        <v/>
      </c>
      <c r="M2709" s="73" t="str">
        <f t="shared" si="638"/>
        <v/>
      </c>
      <c r="N2709" s="4"/>
      <c r="O2709" s="78" t="str">
        <f t="shared" si="639"/>
        <v/>
      </c>
      <c r="P2709" s="79" t="str">
        <f t="shared" si="640"/>
        <v/>
      </c>
      <c r="Q2709" s="4"/>
      <c r="R2709" s="90" t="str">
        <f t="shared" si="641"/>
        <v/>
      </c>
      <c r="S2709" s="4"/>
      <c r="Y2709" s="18" t="str">
        <f t="shared" si="642"/>
        <v/>
      </c>
      <c r="AA2709" s="18" t="str">
        <f t="shared" si="633"/>
        <v/>
      </c>
      <c r="AB2709" s="18" t="str">
        <f t="shared" si="634"/>
        <v/>
      </c>
      <c r="AC2709" s="18" t="str">
        <f t="shared" si="643"/>
        <v/>
      </c>
      <c r="AD2709" s="18" t="str">
        <f t="shared" si="643"/>
        <v/>
      </c>
      <c r="AE2709" s="18" t="str">
        <f t="shared" si="644"/>
        <v/>
      </c>
      <c r="AG2709" s="95" t="str">
        <f>IF($C2709="", "", IF(IFERROR(INDEX(Ingredients!C$11:C$310, MATCH($C2709, Ingredients!$B$11:$B$310, 0)), "")="", "", IFERROR(INDEX(Ingredients!C$11:C$310, MATCH($C2709, Ingredients!$B$11:$B$310, 0)), "")))</f>
        <v/>
      </c>
      <c r="AH2709" s="105" t="str">
        <f>IF($C2709="", "", IF(IFERROR(INDEX(Ingredients!D$11:D$310, MATCH($C2709, Ingredients!$B$11:$B$310, 0)), "")="", "", IFERROR(INDEX(Ingredients!D$11:D$310, MATCH($C2709, Ingredients!$B$11:$B$310, 0)), "")))</f>
        <v/>
      </c>
      <c r="AI2709" s="106" t="str">
        <f>IF($C2709="", "", IF(IFERROR(INDEX(Ingredients!E$11:E$310, MATCH($C2709, Ingredients!$B$11:$B$310, 0)), "")="", "", IFERROR(INDEX(Ingredients!E$11:E$310, MATCH($C2709, Ingredients!$B$11:$B$310, 0)), "")))</f>
        <v/>
      </c>
      <c r="AJ2709" s="108" t="str">
        <f>IF($C2709="", "", IF(IFERROR(INDEX(Ingredients!F$11:F$310, MATCH($C2709, Ingredients!$B$11:$B$310, 0)), "")="", "", IFERROR(INDEX(Ingredients!F$11:F$310, MATCH($C2709, Ingredients!$B$11:$B$310, 0)), "")))</f>
        <v/>
      </c>
      <c r="AK2709" s="106" t="str">
        <f>IF($C2709="", "", IF(IFERROR(INDEX(Ingredients!G$11:G$310, MATCH($C2709, Ingredients!$B$11:$B$310, 0)), "")="", "", IFERROR(INDEX(Ingredients!G$11:G$310, MATCH($C2709, Ingredients!$B$11:$B$310, 0)), "")))</f>
        <v/>
      </c>
      <c r="AL2709" s="79" t="str">
        <f>IF($C2709="", "", IF(IFERROR(INDEX(Ingredients!H$11:H$310, MATCH($C2709, Ingredients!$B$11:$B$310, 0)), "")="", "", IFERROR(INDEX(Ingredients!H$11:H$310, MATCH($C2709, Ingredients!$B$11:$B$310, 0)), "")))</f>
        <v/>
      </c>
      <c r="AN2709" s="83" t="str">
        <f t="shared" si="635"/>
        <v/>
      </c>
      <c r="AP2709" s="114" t="str">
        <f t="shared" si="645"/>
        <v/>
      </c>
      <c r="AR2709" s="117" t="str">
        <f>IF($C2709="", "", IF(IFERROR(INDEX(Ingredients!$AI$11:$AI$310, MATCH($C2709, Ingredients!$B$11:$B$310, 0)), "")="", "", IFERROR(INDEX(Ingredients!$AI$11:$AI$310, MATCH($C2709, Ingredients!$B$11:$B$310, 0)), "")))</f>
        <v/>
      </c>
      <c r="AT2709" s="120" t="str">
        <f t="shared" si="646"/>
        <v/>
      </c>
      <c r="AV2709" s="90" t="str">
        <f t="shared" si="636"/>
        <v/>
      </c>
      <c r="AX2709" s="90" t="str">
        <f>IF($AV2709="", "", COUNTIF($AV$11:$AV$5010, "&lt;"&amp;$AV2709)+1+COUNTIF($AV$11:$AV2709, $AV2709)-1)</f>
        <v/>
      </c>
      <c r="AZ2709" s="111" t="str">
        <f>IF($B2709="", "", SUMIF('Shopping List'!$AV$11:$AV$25, $B2709, 'Shopping List'!$BN$11:$BN$25))</f>
        <v/>
      </c>
      <c r="BB2709" s="117" t="str">
        <f t="shared" si="647"/>
        <v/>
      </c>
    </row>
    <row r="2710" spans="1:54" x14ac:dyDescent="0.25">
      <c r="A2710" s="4"/>
      <c r="B2710" s="37"/>
      <c r="C2710" s="124"/>
      <c r="D2710" s="39"/>
      <c r="E2710" s="125"/>
      <c r="F2710" s="48"/>
      <c r="G2710" s="4"/>
      <c r="H2710" s="4"/>
      <c r="I2710" s="95" t="str">
        <f>IF($C2710="", "", IF(IFERROR(INDEX(Ingredients!$C$11:$C$310, MATCH($C2710, Ingredients!$B$11:$B$310, 0)), "")="", "", IFERROR(INDEX(Ingredients!$C$11:$C$310, MATCH($C2710, Ingredients!$B$11:$B$310, 0)), "")))</f>
        <v/>
      </c>
      <c r="J2710" s="73" t="str">
        <f>IF($B2710="", "", IF(IFERROR(INDEX(Meals!$C$11:$C$260, MATCH($B2710, Meals!$B$11:$B$260, 0)), "")="", "", IFERROR(INDEX(Meals!$C$11:$C$260, MATCH($B2710, Meals!$B$11:$B$260, 0)), "")))</f>
        <v/>
      </c>
      <c r="K2710" s="4"/>
      <c r="L2710" s="72" t="str">
        <f t="shared" si="637"/>
        <v/>
      </c>
      <c r="M2710" s="73" t="str">
        <f t="shared" si="638"/>
        <v/>
      </c>
      <c r="N2710" s="4"/>
      <c r="O2710" s="78" t="str">
        <f t="shared" si="639"/>
        <v/>
      </c>
      <c r="P2710" s="79" t="str">
        <f t="shared" si="640"/>
        <v/>
      </c>
      <c r="Q2710" s="4"/>
      <c r="R2710" s="90" t="str">
        <f t="shared" si="641"/>
        <v/>
      </c>
      <c r="S2710" s="4"/>
      <c r="Y2710" s="18" t="str">
        <f t="shared" si="642"/>
        <v/>
      </c>
      <c r="AA2710" s="18" t="str">
        <f t="shared" si="633"/>
        <v/>
      </c>
      <c r="AB2710" s="18" t="str">
        <f t="shared" si="634"/>
        <v/>
      </c>
      <c r="AC2710" s="18" t="str">
        <f t="shared" si="643"/>
        <v/>
      </c>
      <c r="AD2710" s="18" t="str">
        <f t="shared" si="643"/>
        <v/>
      </c>
      <c r="AE2710" s="18" t="str">
        <f t="shared" si="644"/>
        <v/>
      </c>
      <c r="AG2710" s="95" t="str">
        <f>IF($C2710="", "", IF(IFERROR(INDEX(Ingredients!C$11:C$310, MATCH($C2710, Ingredients!$B$11:$B$310, 0)), "")="", "", IFERROR(INDEX(Ingredients!C$11:C$310, MATCH($C2710, Ingredients!$B$11:$B$310, 0)), "")))</f>
        <v/>
      </c>
      <c r="AH2710" s="105" t="str">
        <f>IF($C2710="", "", IF(IFERROR(INDEX(Ingredients!D$11:D$310, MATCH($C2710, Ingredients!$B$11:$B$310, 0)), "")="", "", IFERROR(INDEX(Ingredients!D$11:D$310, MATCH($C2710, Ingredients!$B$11:$B$310, 0)), "")))</f>
        <v/>
      </c>
      <c r="AI2710" s="106" t="str">
        <f>IF($C2710="", "", IF(IFERROR(INDEX(Ingredients!E$11:E$310, MATCH($C2710, Ingredients!$B$11:$B$310, 0)), "")="", "", IFERROR(INDEX(Ingredients!E$11:E$310, MATCH($C2710, Ingredients!$B$11:$B$310, 0)), "")))</f>
        <v/>
      </c>
      <c r="AJ2710" s="108" t="str">
        <f>IF($C2710="", "", IF(IFERROR(INDEX(Ingredients!F$11:F$310, MATCH($C2710, Ingredients!$B$11:$B$310, 0)), "")="", "", IFERROR(INDEX(Ingredients!F$11:F$310, MATCH($C2710, Ingredients!$B$11:$B$310, 0)), "")))</f>
        <v/>
      </c>
      <c r="AK2710" s="106" t="str">
        <f>IF($C2710="", "", IF(IFERROR(INDEX(Ingredients!G$11:G$310, MATCH($C2710, Ingredients!$B$11:$B$310, 0)), "")="", "", IFERROR(INDEX(Ingredients!G$11:G$310, MATCH($C2710, Ingredients!$B$11:$B$310, 0)), "")))</f>
        <v/>
      </c>
      <c r="AL2710" s="79" t="str">
        <f>IF($C2710="", "", IF(IFERROR(INDEX(Ingredients!H$11:H$310, MATCH($C2710, Ingredients!$B$11:$B$310, 0)), "")="", "", IFERROR(INDEX(Ingredients!H$11:H$310, MATCH($C2710, Ingredients!$B$11:$B$310, 0)), "")))</f>
        <v/>
      </c>
      <c r="AN2710" s="83" t="str">
        <f t="shared" si="635"/>
        <v/>
      </c>
      <c r="AP2710" s="114" t="str">
        <f t="shared" si="645"/>
        <v/>
      </c>
      <c r="AR2710" s="117" t="str">
        <f>IF($C2710="", "", IF(IFERROR(INDEX(Ingredients!$AI$11:$AI$310, MATCH($C2710, Ingredients!$B$11:$B$310, 0)), "")="", "", IFERROR(INDEX(Ingredients!$AI$11:$AI$310, MATCH($C2710, Ingredients!$B$11:$B$310, 0)), "")))</f>
        <v/>
      </c>
      <c r="AT2710" s="120" t="str">
        <f t="shared" si="646"/>
        <v/>
      </c>
      <c r="AV2710" s="90" t="str">
        <f t="shared" si="636"/>
        <v/>
      </c>
      <c r="AX2710" s="90" t="str">
        <f>IF($AV2710="", "", COUNTIF($AV$11:$AV$5010, "&lt;"&amp;$AV2710)+1+COUNTIF($AV$11:$AV2710, $AV2710)-1)</f>
        <v/>
      </c>
      <c r="AZ2710" s="111" t="str">
        <f>IF($B2710="", "", SUMIF('Shopping List'!$AV$11:$AV$25, $B2710, 'Shopping List'!$BN$11:$BN$25))</f>
        <v/>
      </c>
      <c r="BB2710" s="117" t="str">
        <f t="shared" si="647"/>
        <v/>
      </c>
    </row>
    <row r="2711" spans="1:54" x14ac:dyDescent="0.25">
      <c r="A2711" s="4"/>
      <c r="B2711" s="37"/>
      <c r="C2711" s="124"/>
      <c r="D2711" s="39"/>
      <c r="E2711" s="125"/>
      <c r="F2711" s="48"/>
      <c r="G2711" s="4"/>
      <c r="H2711" s="4"/>
      <c r="I2711" s="95" t="str">
        <f>IF($C2711="", "", IF(IFERROR(INDEX(Ingredients!$C$11:$C$310, MATCH($C2711, Ingredients!$B$11:$B$310, 0)), "")="", "", IFERROR(INDEX(Ingredients!$C$11:$C$310, MATCH($C2711, Ingredients!$B$11:$B$310, 0)), "")))</f>
        <v/>
      </c>
      <c r="J2711" s="73" t="str">
        <f>IF($B2711="", "", IF(IFERROR(INDEX(Meals!$C$11:$C$260, MATCH($B2711, Meals!$B$11:$B$260, 0)), "")="", "", IFERROR(INDEX(Meals!$C$11:$C$260, MATCH($B2711, Meals!$B$11:$B$260, 0)), "")))</f>
        <v/>
      </c>
      <c r="K2711" s="4"/>
      <c r="L2711" s="72" t="str">
        <f t="shared" si="637"/>
        <v/>
      </c>
      <c r="M2711" s="73" t="str">
        <f t="shared" si="638"/>
        <v/>
      </c>
      <c r="N2711" s="4"/>
      <c r="O2711" s="78" t="str">
        <f t="shared" si="639"/>
        <v/>
      </c>
      <c r="P2711" s="79" t="str">
        <f t="shared" si="640"/>
        <v/>
      </c>
      <c r="Q2711" s="4"/>
      <c r="R2711" s="90" t="str">
        <f t="shared" si="641"/>
        <v/>
      </c>
      <c r="S2711" s="4"/>
      <c r="Y2711" s="18" t="str">
        <f t="shared" si="642"/>
        <v/>
      </c>
      <c r="AA2711" s="18" t="str">
        <f t="shared" si="633"/>
        <v/>
      </c>
      <c r="AB2711" s="18" t="str">
        <f t="shared" si="634"/>
        <v/>
      </c>
      <c r="AC2711" s="18" t="str">
        <f t="shared" si="643"/>
        <v/>
      </c>
      <c r="AD2711" s="18" t="str">
        <f t="shared" si="643"/>
        <v/>
      </c>
      <c r="AE2711" s="18" t="str">
        <f t="shared" si="644"/>
        <v/>
      </c>
      <c r="AG2711" s="95" t="str">
        <f>IF($C2711="", "", IF(IFERROR(INDEX(Ingredients!C$11:C$310, MATCH($C2711, Ingredients!$B$11:$B$310, 0)), "")="", "", IFERROR(INDEX(Ingredients!C$11:C$310, MATCH($C2711, Ingredients!$B$11:$B$310, 0)), "")))</f>
        <v/>
      </c>
      <c r="AH2711" s="105" t="str">
        <f>IF($C2711="", "", IF(IFERROR(INDEX(Ingredients!D$11:D$310, MATCH($C2711, Ingredients!$B$11:$B$310, 0)), "")="", "", IFERROR(INDEX(Ingredients!D$11:D$310, MATCH($C2711, Ingredients!$B$11:$B$310, 0)), "")))</f>
        <v/>
      </c>
      <c r="AI2711" s="106" t="str">
        <f>IF($C2711="", "", IF(IFERROR(INDEX(Ingredients!E$11:E$310, MATCH($C2711, Ingredients!$B$11:$B$310, 0)), "")="", "", IFERROR(INDEX(Ingredients!E$11:E$310, MATCH($C2711, Ingredients!$B$11:$B$310, 0)), "")))</f>
        <v/>
      </c>
      <c r="AJ2711" s="108" t="str">
        <f>IF($C2711="", "", IF(IFERROR(INDEX(Ingredients!F$11:F$310, MATCH($C2711, Ingredients!$B$11:$B$310, 0)), "")="", "", IFERROR(INDEX(Ingredients!F$11:F$310, MATCH($C2711, Ingredients!$B$11:$B$310, 0)), "")))</f>
        <v/>
      </c>
      <c r="AK2711" s="106" t="str">
        <f>IF($C2711="", "", IF(IFERROR(INDEX(Ingredients!G$11:G$310, MATCH($C2711, Ingredients!$B$11:$B$310, 0)), "")="", "", IFERROR(INDEX(Ingredients!G$11:G$310, MATCH($C2711, Ingredients!$B$11:$B$310, 0)), "")))</f>
        <v/>
      </c>
      <c r="AL2711" s="79" t="str">
        <f>IF($C2711="", "", IF(IFERROR(INDEX(Ingredients!H$11:H$310, MATCH($C2711, Ingredients!$B$11:$B$310, 0)), "")="", "", IFERROR(INDEX(Ingredients!H$11:H$310, MATCH($C2711, Ingredients!$B$11:$B$310, 0)), "")))</f>
        <v/>
      </c>
      <c r="AN2711" s="83" t="str">
        <f t="shared" si="635"/>
        <v/>
      </c>
      <c r="AP2711" s="114" t="str">
        <f t="shared" si="645"/>
        <v/>
      </c>
      <c r="AR2711" s="117" t="str">
        <f>IF($C2711="", "", IF(IFERROR(INDEX(Ingredients!$AI$11:$AI$310, MATCH($C2711, Ingredients!$B$11:$B$310, 0)), "")="", "", IFERROR(INDEX(Ingredients!$AI$11:$AI$310, MATCH($C2711, Ingredients!$B$11:$B$310, 0)), "")))</f>
        <v/>
      </c>
      <c r="AT2711" s="120" t="str">
        <f t="shared" si="646"/>
        <v/>
      </c>
      <c r="AV2711" s="90" t="str">
        <f t="shared" si="636"/>
        <v/>
      </c>
      <c r="AX2711" s="90" t="str">
        <f>IF($AV2711="", "", COUNTIF($AV$11:$AV$5010, "&lt;"&amp;$AV2711)+1+COUNTIF($AV$11:$AV2711, $AV2711)-1)</f>
        <v/>
      </c>
      <c r="AZ2711" s="111" t="str">
        <f>IF($B2711="", "", SUMIF('Shopping List'!$AV$11:$AV$25, $B2711, 'Shopping List'!$BN$11:$BN$25))</f>
        <v/>
      </c>
      <c r="BB2711" s="117" t="str">
        <f t="shared" si="647"/>
        <v/>
      </c>
    </row>
    <row r="2712" spans="1:54" x14ac:dyDescent="0.25">
      <c r="A2712" s="4"/>
      <c r="B2712" s="37"/>
      <c r="C2712" s="124"/>
      <c r="D2712" s="39"/>
      <c r="E2712" s="125"/>
      <c r="F2712" s="48"/>
      <c r="G2712" s="4"/>
      <c r="H2712" s="4"/>
      <c r="I2712" s="95" t="str">
        <f>IF($C2712="", "", IF(IFERROR(INDEX(Ingredients!$C$11:$C$310, MATCH($C2712, Ingredients!$B$11:$B$310, 0)), "")="", "", IFERROR(INDEX(Ingredients!$C$11:$C$310, MATCH($C2712, Ingredients!$B$11:$B$310, 0)), "")))</f>
        <v/>
      </c>
      <c r="J2712" s="73" t="str">
        <f>IF($B2712="", "", IF(IFERROR(INDEX(Meals!$C$11:$C$260, MATCH($B2712, Meals!$B$11:$B$260, 0)), "")="", "", IFERROR(INDEX(Meals!$C$11:$C$260, MATCH($B2712, Meals!$B$11:$B$260, 0)), "")))</f>
        <v/>
      </c>
      <c r="K2712" s="4"/>
      <c r="L2712" s="72" t="str">
        <f t="shared" si="637"/>
        <v/>
      </c>
      <c r="M2712" s="73" t="str">
        <f t="shared" si="638"/>
        <v/>
      </c>
      <c r="N2712" s="4"/>
      <c r="O2712" s="78" t="str">
        <f t="shared" si="639"/>
        <v/>
      </c>
      <c r="P2712" s="79" t="str">
        <f t="shared" si="640"/>
        <v/>
      </c>
      <c r="Q2712" s="4"/>
      <c r="R2712" s="90" t="str">
        <f t="shared" si="641"/>
        <v/>
      </c>
      <c r="S2712" s="4"/>
      <c r="Y2712" s="18" t="str">
        <f t="shared" si="642"/>
        <v/>
      </c>
      <c r="AA2712" s="18" t="str">
        <f t="shared" si="633"/>
        <v/>
      </c>
      <c r="AB2712" s="18" t="str">
        <f t="shared" si="634"/>
        <v/>
      </c>
      <c r="AC2712" s="18" t="str">
        <f t="shared" si="643"/>
        <v/>
      </c>
      <c r="AD2712" s="18" t="str">
        <f t="shared" si="643"/>
        <v/>
      </c>
      <c r="AE2712" s="18" t="str">
        <f t="shared" si="644"/>
        <v/>
      </c>
      <c r="AG2712" s="95" t="str">
        <f>IF($C2712="", "", IF(IFERROR(INDEX(Ingredients!C$11:C$310, MATCH($C2712, Ingredients!$B$11:$B$310, 0)), "")="", "", IFERROR(INDEX(Ingredients!C$11:C$310, MATCH($C2712, Ingredients!$B$11:$B$310, 0)), "")))</f>
        <v/>
      </c>
      <c r="AH2712" s="105" t="str">
        <f>IF($C2712="", "", IF(IFERROR(INDEX(Ingredients!D$11:D$310, MATCH($C2712, Ingredients!$B$11:$B$310, 0)), "")="", "", IFERROR(INDEX(Ingredients!D$11:D$310, MATCH($C2712, Ingredients!$B$11:$B$310, 0)), "")))</f>
        <v/>
      </c>
      <c r="AI2712" s="106" t="str">
        <f>IF($C2712="", "", IF(IFERROR(INDEX(Ingredients!E$11:E$310, MATCH($C2712, Ingredients!$B$11:$B$310, 0)), "")="", "", IFERROR(INDEX(Ingredients!E$11:E$310, MATCH($C2712, Ingredients!$B$11:$B$310, 0)), "")))</f>
        <v/>
      </c>
      <c r="AJ2712" s="108" t="str">
        <f>IF($C2712="", "", IF(IFERROR(INDEX(Ingredients!F$11:F$310, MATCH($C2712, Ingredients!$B$11:$B$310, 0)), "")="", "", IFERROR(INDEX(Ingredients!F$11:F$310, MATCH($C2712, Ingredients!$B$11:$B$310, 0)), "")))</f>
        <v/>
      </c>
      <c r="AK2712" s="106" t="str">
        <f>IF($C2712="", "", IF(IFERROR(INDEX(Ingredients!G$11:G$310, MATCH($C2712, Ingredients!$B$11:$B$310, 0)), "")="", "", IFERROR(INDEX(Ingredients!G$11:G$310, MATCH($C2712, Ingredients!$B$11:$B$310, 0)), "")))</f>
        <v/>
      </c>
      <c r="AL2712" s="79" t="str">
        <f>IF($C2712="", "", IF(IFERROR(INDEX(Ingredients!H$11:H$310, MATCH($C2712, Ingredients!$B$11:$B$310, 0)), "")="", "", IFERROR(INDEX(Ingredients!H$11:H$310, MATCH($C2712, Ingredients!$B$11:$B$310, 0)), "")))</f>
        <v/>
      </c>
      <c r="AN2712" s="83" t="str">
        <f t="shared" si="635"/>
        <v/>
      </c>
      <c r="AP2712" s="114" t="str">
        <f t="shared" si="645"/>
        <v/>
      </c>
      <c r="AR2712" s="117" t="str">
        <f>IF($C2712="", "", IF(IFERROR(INDEX(Ingredients!$AI$11:$AI$310, MATCH($C2712, Ingredients!$B$11:$B$310, 0)), "")="", "", IFERROR(INDEX(Ingredients!$AI$11:$AI$310, MATCH($C2712, Ingredients!$B$11:$B$310, 0)), "")))</f>
        <v/>
      </c>
      <c r="AT2712" s="120" t="str">
        <f t="shared" si="646"/>
        <v/>
      </c>
      <c r="AV2712" s="90" t="str">
        <f t="shared" si="636"/>
        <v/>
      </c>
      <c r="AX2712" s="90" t="str">
        <f>IF($AV2712="", "", COUNTIF($AV$11:$AV$5010, "&lt;"&amp;$AV2712)+1+COUNTIF($AV$11:$AV2712, $AV2712)-1)</f>
        <v/>
      </c>
      <c r="AZ2712" s="111" t="str">
        <f>IF($B2712="", "", SUMIF('Shopping List'!$AV$11:$AV$25, $B2712, 'Shopping List'!$BN$11:$BN$25))</f>
        <v/>
      </c>
      <c r="BB2712" s="117" t="str">
        <f t="shared" si="647"/>
        <v/>
      </c>
    </row>
    <row r="2713" spans="1:54" x14ac:dyDescent="0.25">
      <c r="A2713" s="4"/>
      <c r="B2713" s="37"/>
      <c r="C2713" s="124"/>
      <c r="D2713" s="39"/>
      <c r="E2713" s="125"/>
      <c r="F2713" s="48"/>
      <c r="G2713" s="4"/>
      <c r="H2713" s="4"/>
      <c r="I2713" s="95" t="str">
        <f>IF($C2713="", "", IF(IFERROR(INDEX(Ingredients!$C$11:$C$310, MATCH($C2713, Ingredients!$B$11:$B$310, 0)), "")="", "", IFERROR(INDEX(Ingredients!$C$11:$C$310, MATCH($C2713, Ingredients!$B$11:$B$310, 0)), "")))</f>
        <v/>
      </c>
      <c r="J2713" s="73" t="str">
        <f>IF($B2713="", "", IF(IFERROR(INDEX(Meals!$C$11:$C$260, MATCH($B2713, Meals!$B$11:$B$260, 0)), "")="", "", IFERROR(INDEX(Meals!$C$11:$C$260, MATCH($B2713, Meals!$B$11:$B$260, 0)), "")))</f>
        <v/>
      </c>
      <c r="K2713" s="4"/>
      <c r="L2713" s="72" t="str">
        <f t="shared" si="637"/>
        <v/>
      </c>
      <c r="M2713" s="73" t="str">
        <f t="shared" si="638"/>
        <v/>
      </c>
      <c r="N2713" s="4"/>
      <c r="O2713" s="78" t="str">
        <f t="shared" si="639"/>
        <v/>
      </c>
      <c r="P2713" s="79" t="str">
        <f t="shared" si="640"/>
        <v/>
      </c>
      <c r="Q2713" s="4"/>
      <c r="R2713" s="90" t="str">
        <f t="shared" si="641"/>
        <v/>
      </c>
      <c r="S2713" s="4"/>
      <c r="Y2713" s="18" t="str">
        <f t="shared" si="642"/>
        <v/>
      </c>
      <c r="AA2713" s="18" t="str">
        <f t="shared" si="633"/>
        <v/>
      </c>
      <c r="AB2713" s="18" t="str">
        <f t="shared" si="634"/>
        <v/>
      </c>
      <c r="AC2713" s="18" t="str">
        <f t="shared" si="643"/>
        <v/>
      </c>
      <c r="AD2713" s="18" t="str">
        <f t="shared" si="643"/>
        <v/>
      </c>
      <c r="AE2713" s="18" t="str">
        <f t="shared" si="644"/>
        <v/>
      </c>
      <c r="AG2713" s="95" t="str">
        <f>IF($C2713="", "", IF(IFERROR(INDEX(Ingredients!C$11:C$310, MATCH($C2713, Ingredients!$B$11:$B$310, 0)), "")="", "", IFERROR(INDEX(Ingredients!C$11:C$310, MATCH($C2713, Ingredients!$B$11:$B$310, 0)), "")))</f>
        <v/>
      </c>
      <c r="AH2713" s="105" t="str">
        <f>IF($C2713="", "", IF(IFERROR(INDEX(Ingredients!D$11:D$310, MATCH($C2713, Ingredients!$B$11:$B$310, 0)), "")="", "", IFERROR(INDEX(Ingredients!D$11:D$310, MATCH($C2713, Ingredients!$B$11:$B$310, 0)), "")))</f>
        <v/>
      </c>
      <c r="AI2713" s="106" t="str">
        <f>IF($C2713="", "", IF(IFERROR(INDEX(Ingredients!E$11:E$310, MATCH($C2713, Ingredients!$B$11:$B$310, 0)), "")="", "", IFERROR(INDEX(Ingredients!E$11:E$310, MATCH($C2713, Ingredients!$B$11:$B$310, 0)), "")))</f>
        <v/>
      </c>
      <c r="AJ2713" s="108" t="str">
        <f>IF($C2713="", "", IF(IFERROR(INDEX(Ingredients!F$11:F$310, MATCH($C2713, Ingredients!$B$11:$B$310, 0)), "")="", "", IFERROR(INDEX(Ingredients!F$11:F$310, MATCH($C2713, Ingredients!$B$11:$B$310, 0)), "")))</f>
        <v/>
      </c>
      <c r="AK2713" s="106" t="str">
        <f>IF($C2713="", "", IF(IFERROR(INDEX(Ingredients!G$11:G$310, MATCH($C2713, Ingredients!$B$11:$B$310, 0)), "")="", "", IFERROR(INDEX(Ingredients!G$11:G$310, MATCH($C2713, Ingredients!$B$11:$B$310, 0)), "")))</f>
        <v/>
      </c>
      <c r="AL2713" s="79" t="str">
        <f>IF($C2713="", "", IF(IFERROR(INDEX(Ingredients!H$11:H$310, MATCH($C2713, Ingredients!$B$11:$B$310, 0)), "")="", "", IFERROR(INDEX(Ingredients!H$11:H$310, MATCH($C2713, Ingredients!$B$11:$B$310, 0)), "")))</f>
        <v/>
      </c>
      <c r="AN2713" s="83" t="str">
        <f t="shared" si="635"/>
        <v/>
      </c>
      <c r="AP2713" s="114" t="str">
        <f t="shared" si="645"/>
        <v/>
      </c>
      <c r="AR2713" s="117" t="str">
        <f>IF($C2713="", "", IF(IFERROR(INDEX(Ingredients!$AI$11:$AI$310, MATCH($C2713, Ingredients!$B$11:$B$310, 0)), "")="", "", IFERROR(INDEX(Ingredients!$AI$11:$AI$310, MATCH($C2713, Ingredients!$B$11:$B$310, 0)), "")))</f>
        <v/>
      </c>
      <c r="AT2713" s="120" t="str">
        <f t="shared" si="646"/>
        <v/>
      </c>
      <c r="AV2713" s="90" t="str">
        <f t="shared" si="636"/>
        <v/>
      </c>
      <c r="AX2713" s="90" t="str">
        <f>IF($AV2713="", "", COUNTIF($AV$11:$AV$5010, "&lt;"&amp;$AV2713)+1+COUNTIF($AV$11:$AV2713, $AV2713)-1)</f>
        <v/>
      </c>
      <c r="AZ2713" s="111" t="str">
        <f>IF($B2713="", "", SUMIF('Shopping List'!$AV$11:$AV$25, $B2713, 'Shopping List'!$BN$11:$BN$25))</f>
        <v/>
      </c>
      <c r="BB2713" s="117" t="str">
        <f t="shared" si="647"/>
        <v/>
      </c>
    </row>
    <row r="2714" spans="1:54" x14ac:dyDescent="0.25">
      <c r="A2714" s="4"/>
      <c r="B2714" s="37"/>
      <c r="C2714" s="124"/>
      <c r="D2714" s="39"/>
      <c r="E2714" s="125"/>
      <c r="F2714" s="48"/>
      <c r="G2714" s="4"/>
      <c r="H2714" s="4"/>
      <c r="I2714" s="95" t="str">
        <f>IF($C2714="", "", IF(IFERROR(INDEX(Ingredients!$C$11:$C$310, MATCH($C2714, Ingredients!$B$11:$B$310, 0)), "")="", "", IFERROR(INDEX(Ingredients!$C$11:$C$310, MATCH($C2714, Ingredients!$B$11:$B$310, 0)), "")))</f>
        <v/>
      </c>
      <c r="J2714" s="73" t="str">
        <f>IF($B2714="", "", IF(IFERROR(INDEX(Meals!$C$11:$C$260, MATCH($B2714, Meals!$B$11:$B$260, 0)), "")="", "", IFERROR(INDEX(Meals!$C$11:$C$260, MATCH($B2714, Meals!$B$11:$B$260, 0)), "")))</f>
        <v/>
      </c>
      <c r="K2714" s="4"/>
      <c r="L2714" s="72" t="str">
        <f t="shared" si="637"/>
        <v/>
      </c>
      <c r="M2714" s="73" t="str">
        <f t="shared" si="638"/>
        <v/>
      </c>
      <c r="N2714" s="4"/>
      <c r="O2714" s="78" t="str">
        <f t="shared" si="639"/>
        <v/>
      </c>
      <c r="P2714" s="79" t="str">
        <f t="shared" si="640"/>
        <v/>
      </c>
      <c r="Q2714" s="4"/>
      <c r="R2714" s="90" t="str">
        <f t="shared" si="641"/>
        <v/>
      </c>
      <c r="S2714" s="4"/>
      <c r="Y2714" s="18" t="str">
        <f t="shared" si="642"/>
        <v/>
      </c>
      <c r="AA2714" s="18" t="str">
        <f t="shared" si="633"/>
        <v/>
      </c>
      <c r="AB2714" s="18" t="str">
        <f t="shared" si="634"/>
        <v/>
      </c>
      <c r="AC2714" s="18" t="str">
        <f t="shared" si="643"/>
        <v/>
      </c>
      <c r="AD2714" s="18" t="str">
        <f t="shared" si="643"/>
        <v/>
      </c>
      <c r="AE2714" s="18" t="str">
        <f t="shared" si="644"/>
        <v/>
      </c>
      <c r="AG2714" s="95" t="str">
        <f>IF($C2714="", "", IF(IFERROR(INDEX(Ingredients!C$11:C$310, MATCH($C2714, Ingredients!$B$11:$B$310, 0)), "")="", "", IFERROR(INDEX(Ingredients!C$11:C$310, MATCH($C2714, Ingredients!$B$11:$B$310, 0)), "")))</f>
        <v/>
      </c>
      <c r="AH2714" s="105" t="str">
        <f>IF($C2714="", "", IF(IFERROR(INDEX(Ingredients!D$11:D$310, MATCH($C2714, Ingredients!$B$11:$B$310, 0)), "")="", "", IFERROR(INDEX(Ingredients!D$11:D$310, MATCH($C2714, Ingredients!$B$11:$B$310, 0)), "")))</f>
        <v/>
      </c>
      <c r="AI2714" s="106" t="str">
        <f>IF($C2714="", "", IF(IFERROR(INDEX(Ingredients!E$11:E$310, MATCH($C2714, Ingredients!$B$11:$B$310, 0)), "")="", "", IFERROR(INDEX(Ingredients!E$11:E$310, MATCH($C2714, Ingredients!$B$11:$B$310, 0)), "")))</f>
        <v/>
      </c>
      <c r="AJ2714" s="108" t="str">
        <f>IF($C2714="", "", IF(IFERROR(INDEX(Ingredients!F$11:F$310, MATCH($C2714, Ingredients!$B$11:$B$310, 0)), "")="", "", IFERROR(INDEX(Ingredients!F$11:F$310, MATCH($C2714, Ingredients!$B$11:$B$310, 0)), "")))</f>
        <v/>
      </c>
      <c r="AK2714" s="106" t="str">
        <f>IF($C2714="", "", IF(IFERROR(INDEX(Ingredients!G$11:G$310, MATCH($C2714, Ingredients!$B$11:$B$310, 0)), "")="", "", IFERROR(INDEX(Ingredients!G$11:G$310, MATCH($C2714, Ingredients!$B$11:$B$310, 0)), "")))</f>
        <v/>
      </c>
      <c r="AL2714" s="79" t="str">
        <f>IF($C2714="", "", IF(IFERROR(INDEX(Ingredients!H$11:H$310, MATCH($C2714, Ingredients!$B$11:$B$310, 0)), "")="", "", IFERROR(INDEX(Ingredients!H$11:H$310, MATCH($C2714, Ingredients!$B$11:$B$310, 0)), "")))</f>
        <v/>
      </c>
      <c r="AN2714" s="83" t="str">
        <f t="shared" si="635"/>
        <v/>
      </c>
      <c r="AP2714" s="114" t="str">
        <f t="shared" si="645"/>
        <v/>
      </c>
      <c r="AR2714" s="117" t="str">
        <f>IF($C2714="", "", IF(IFERROR(INDEX(Ingredients!$AI$11:$AI$310, MATCH($C2714, Ingredients!$B$11:$B$310, 0)), "")="", "", IFERROR(INDEX(Ingredients!$AI$11:$AI$310, MATCH($C2714, Ingredients!$B$11:$B$310, 0)), "")))</f>
        <v/>
      </c>
      <c r="AT2714" s="120" t="str">
        <f t="shared" si="646"/>
        <v/>
      </c>
      <c r="AV2714" s="90" t="str">
        <f t="shared" si="636"/>
        <v/>
      </c>
      <c r="AX2714" s="90" t="str">
        <f>IF($AV2714="", "", COUNTIF($AV$11:$AV$5010, "&lt;"&amp;$AV2714)+1+COUNTIF($AV$11:$AV2714, $AV2714)-1)</f>
        <v/>
      </c>
      <c r="AZ2714" s="111" t="str">
        <f>IF($B2714="", "", SUMIF('Shopping List'!$AV$11:$AV$25, $B2714, 'Shopping List'!$BN$11:$BN$25))</f>
        <v/>
      </c>
      <c r="BB2714" s="117" t="str">
        <f t="shared" si="647"/>
        <v/>
      </c>
    </row>
    <row r="2715" spans="1:54" x14ac:dyDescent="0.25">
      <c r="A2715" s="4"/>
      <c r="B2715" s="37"/>
      <c r="C2715" s="124"/>
      <c r="D2715" s="39"/>
      <c r="E2715" s="125"/>
      <c r="F2715" s="48"/>
      <c r="G2715" s="4"/>
      <c r="H2715" s="4"/>
      <c r="I2715" s="95" t="str">
        <f>IF($C2715="", "", IF(IFERROR(INDEX(Ingredients!$C$11:$C$310, MATCH($C2715, Ingredients!$B$11:$B$310, 0)), "")="", "", IFERROR(INDEX(Ingredients!$C$11:$C$310, MATCH($C2715, Ingredients!$B$11:$B$310, 0)), "")))</f>
        <v/>
      </c>
      <c r="J2715" s="73" t="str">
        <f>IF($B2715="", "", IF(IFERROR(INDEX(Meals!$C$11:$C$260, MATCH($B2715, Meals!$B$11:$B$260, 0)), "")="", "", IFERROR(INDEX(Meals!$C$11:$C$260, MATCH($B2715, Meals!$B$11:$B$260, 0)), "")))</f>
        <v/>
      </c>
      <c r="K2715" s="4"/>
      <c r="L2715" s="72" t="str">
        <f t="shared" si="637"/>
        <v/>
      </c>
      <c r="M2715" s="73" t="str">
        <f t="shared" si="638"/>
        <v/>
      </c>
      <c r="N2715" s="4"/>
      <c r="O2715" s="78" t="str">
        <f t="shared" si="639"/>
        <v/>
      </c>
      <c r="P2715" s="79" t="str">
        <f t="shared" si="640"/>
        <v/>
      </c>
      <c r="Q2715" s="4"/>
      <c r="R2715" s="90" t="str">
        <f t="shared" si="641"/>
        <v/>
      </c>
      <c r="S2715" s="4"/>
      <c r="Y2715" s="18" t="str">
        <f t="shared" si="642"/>
        <v/>
      </c>
      <c r="AA2715" s="18" t="str">
        <f t="shared" si="633"/>
        <v/>
      </c>
      <c r="AB2715" s="18" t="str">
        <f t="shared" si="634"/>
        <v/>
      </c>
      <c r="AC2715" s="18" t="str">
        <f t="shared" si="643"/>
        <v/>
      </c>
      <c r="AD2715" s="18" t="str">
        <f t="shared" si="643"/>
        <v/>
      </c>
      <c r="AE2715" s="18" t="str">
        <f t="shared" si="644"/>
        <v/>
      </c>
      <c r="AG2715" s="95" t="str">
        <f>IF($C2715="", "", IF(IFERROR(INDEX(Ingredients!C$11:C$310, MATCH($C2715, Ingredients!$B$11:$B$310, 0)), "")="", "", IFERROR(INDEX(Ingredients!C$11:C$310, MATCH($C2715, Ingredients!$B$11:$B$310, 0)), "")))</f>
        <v/>
      </c>
      <c r="AH2715" s="105" t="str">
        <f>IF($C2715="", "", IF(IFERROR(INDEX(Ingredients!D$11:D$310, MATCH($C2715, Ingredients!$B$11:$B$310, 0)), "")="", "", IFERROR(INDEX(Ingredients!D$11:D$310, MATCH($C2715, Ingredients!$B$11:$B$310, 0)), "")))</f>
        <v/>
      </c>
      <c r="AI2715" s="106" t="str">
        <f>IF($C2715="", "", IF(IFERROR(INDEX(Ingredients!E$11:E$310, MATCH($C2715, Ingredients!$B$11:$B$310, 0)), "")="", "", IFERROR(INDEX(Ingredients!E$11:E$310, MATCH($C2715, Ingredients!$B$11:$B$310, 0)), "")))</f>
        <v/>
      </c>
      <c r="AJ2715" s="108" t="str">
        <f>IF($C2715="", "", IF(IFERROR(INDEX(Ingredients!F$11:F$310, MATCH($C2715, Ingredients!$B$11:$B$310, 0)), "")="", "", IFERROR(INDEX(Ingredients!F$11:F$310, MATCH($C2715, Ingredients!$B$11:$B$310, 0)), "")))</f>
        <v/>
      </c>
      <c r="AK2715" s="106" t="str">
        <f>IF($C2715="", "", IF(IFERROR(INDEX(Ingredients!G$11:G$310, MATCH($C2715, Ingredients!$B$11:$B$310, 0)), "")="", "", IFERROR(INDEX(Ingredients!G$11:G$310, MATCH($C2715, Ingredients!$B$11:$B$310, 0)), "")))</f>
        <v/>
      </c>
      <c r="AL2715" s="79" t="str">
        <f>IF($C2715="", "", IF(IFERROR(INDEX(Ingredients!H$11:H$310, MATCH($C2715, Ingredients!$B$11:$B$310, 0)), "")="", "", IFERROR(INDEX(Ingredients!H$11:H$310, MATCH($C2715, Ingredients!$B$11:$B$310, 0)), "")))</f>
        <v/>
      </c>
      <c r="AN2715" s="83" t="str">
        <f t="shared" si="635"/>
        <v/>
      </c>
      <c r="AP2715" s="114" t="str">
        <f t="shared" si="645"/>
        <v/>
      </c>
      <c r="AR2715" s="117" t="str">
        <f>IF($C2715="", "", IF(IFERROR(INDEX(Ingredients!$AI$11:$AI$310, MATCH($C2715, Ingredients!$B$11:$B$310, 0)), "")="", "", IFERROR(INDEX(Ingredients!$AI$11:$AI$310, MATCH($C2715, Ingredients!$B$11:$B$310, 0)), "")))</f>
        <v/>
      </c>
      <c r="AT2715" s="120" t="str">
        <f t="shared" si="646"/>
        <v/>
      </c>
      <c r="AV2715" s="90" t="str">
        <f t="shared" si="636"/>
        <v/>
      </c>
      <c r="AX2715" s="90" t="str">
        <f>IF($AV2715="", "", COUNTIF($AV$11:$AV$5010, "&lt;"&amp;$AV2715)+1+COUNTIF($AV$11:$AV2715, $AV2715)-1)</f>
        <v/>
      </c>
      <c r="AZ2715" s="111" t="str">
        <f>IF($B2715="", "", SUMIF('Shopping List'!$AV$11:$AV$25, $B2715, 'Shopping List'!$BN$11:$BN$25))</f>
        <v/>
      </c>
      <c r="BB2715" s="117" t="str">
        <f t="shared" si="647"/>
        <v/>
      </c>
    </row>
    <row r="2716" spans="1:54" x14ac:dyDescent="0.25">
      <c r="A2716" s="4"/>
      <c r="B2716" s="37"/>
      <c r="C2716" s="124"/>
      <c r="D2716" s="39"/>
      <c r="E2716" s="125"/>
      <c r="F2716" s="48"/>
      <c r="G2716" s="4"/>
      <c r="H2716" s="4"/>
      <c r="I2716" s="95" t="str">
        <f>IF($C2716="", "", IF(IFERROR(INDEX(Ingredients!$C$11:$C$310, MATCH($C2716, Ingredients!$B$11:$B$310, 0)), "")="", "", IFERROR(INDEX(Ingredients!$C$11:$C$310, MATCH($C2716, Ingredients!$B$11:$B$310, 0)), "")))</f>
        <v/>
      </c>
      <c r="J2716" s="73" t="str">
        <f>IF($B2716="", "", IF(IFERROR(INDEX(Meals!$C$11:$C$260, MATCH($B2716, Meals!$B$11:$B$260, 0)), "")="", "", IFERROR(INDEX(Meals!$C$11:$C$260, MATCH($B2716, Meals!$B$11:$B$260, 0)), "")))</f>
        <v/>
      </c>
      <c r="K2716" s="4"/>
      <c r="L2716" s="72" t="str">
        <f t="shared" si="637"/>
        <v/>
      </c>
      <c r="M2716" s="73" t="str">
        <f t="shared" si="638"/>
        <v/>
      </c>
      <c r="N2716" s="4"/>
      <c r="O2716" s="78" t="str">
        <f t="shared" si="639"/>
        <v/>
      </c>
      <c r="P2716" s="79" t="str">
        <f t="shared" si="640"/>
        <v/>
      </c>
      <c r="Q2716" s="4"/>
      <c r="R2716" s="90" t="str">
        <f t="shared" si="641"/>
        <v/>
      </c>
      <c r="S2716" s="4"/>
      <c r="Y2716" s="18" t="str">
        <f t="shared" si="642"/>
        <v/>
      </c>
      <c r="AA2716" s="18" t="str">
        <f t="shared" si="633"/>
        <v/>
      </c>
      <c r="AB2716" s="18" t="str">
        <f t="shared" si="634"/>
        <v/>
      </c>
      <c r="AC2716" s="18" t="str">
        <f t="shared" si="643"/>
        <v/>
      </c>
      <c r="AD2716" s="18" t="str">
        <f t="shared" si="643"/>
        <v/>
      </c>
      <c r="AE2716" s="18" t="str">
        <f t="shared" si="644"/>
        <v/>
      </c>
      <c r="AG2716" s="95" t="str">
        <f>IF($C2716="", "", IF(IFERROR(INDEX(Ingredients!C$11:C$310, MATCH($C2716, Ingredients!$B$11:$B$310, 0)), "")="", "", IFERROR(INDEX(Ingredients!C$11:C$310, MATCH($C2716, Ingredients!$B$11:$B$310, 0)), "")))</f>
        <v/>
      </c>
      <c r="AH2716" s="105" t="str">
        <f>IF($C2716="", "", IF(IFERROR(INDEX(Ingredients!D$11:D$310, MATCH($C2716, Ingredients!$B$11:$B$310, 0)), "")="", "", IFERROR(INDEX(Ingredients!D$11:D$310, MATCH($C2716, Ingredients!$B$11:$B$310, 0)), "")))</f>
        <v/>
      </c>
      <c r="AI2716" s="106" t="str">
        <f>IF($C2716="", "", IF(IFERROR(INDEX(Ingredients!E$11:E$310, MATCH($C2716, Ingredients!$B$11:$B$310, 0)), "")="", "", IFERROR(INDEX(Ingredients!E$11:E$310, MATCH($C2716, Ingredients!$B$11:$B$310, 0)), "")))</f>
        <v/>
      </c>
      <c r="AJ2716" s="108" t="str">
        <f>IF($C2716="", "", IF(IFERROR(INDEX(Ingredients!F$11:F$310, MATCH($C2716, Ingredients!$B$11:$B$310, 0)), "")="", "", IFERROR(INDEX(Ingredients!F$11:F$310, MATCH($C2716, Ingredients!$B$11:$B$310, 0)), "")))</f>
        <v/>
      </c>
      <c r="AK2716" s="106" t="str">
        <f>IF($C2716="", "", IF(IFERROR(INDEX(Ingredients!G$11:G$310, MATCH($C2716, Ingredients!$B$11:$B$310, 0)), "")="", "", IFERROR(INDEX(Ingredients!G$11:G$310, MATCH($C2716, Ingredients!$B$11:$B$310, 0)), "")))</f>
        <v/>
      </c>
      <c r="AL2716" s="79" t="str">
        <f>IF($C2716="", "", IF(IFERROR(INDEX(Ingredients!H$11:H$310, MATCH($C2716, Ingredients!$B$11:$B$310, 0)), "")="", "", IFERROR(INDEX(Ingredients!H$11:H$310, MATCH($C2716, Ingredients!$B$11:$B$310, 0)), "")))</f>
        <v/>
      </c>
      <c r="AN2716" s="83" t="str">
        <f t="shared" si="635"/>
        <v/>
      </c>
      <c r="AP2716" s="114" t="str">
        <f t="shared" si="645"/>
        <v/>
      </c>
      <c r="AR2716" s="117" t="str">
        <f>IF($C2716="", "", IF(IFERROR(INDEX(Ingredients!$AI$11:$AI$310, MATCH($C2716, Ingredients!$B$11:$B$310, 0)), "")="", "", IFERROR(INDEX(Ingredients!$AI$11:$AI$310, MATCH($C2716, Ingredients!$B$11:$B$310, 0)), "")))</f>
        <v/>
      </c>
      <c r="AT2716" s="120" t="str">
        <f t="shared" si="646"/>
        <v/>
      </c>
      <c r="AV2716" s="90" t="str">
        <f t="shared" si="636"/>
        <v/>
      </c>
      <c r="AX2716" s="90" t="str">
        <f>IF($AV2716="", "", COUNTIF($AV$11:$AV$5010, "&lt;"&amp;$AV2716)+1+COUNTIF($AV$11:$AV2716, $AV2716)-1)</f>
        <v/>
      </c>
      <c r="AZ2716" s="111" t="str">
        <f>IF($B2716="", "", SUMIF('Shopping List'!$AV$11:$AV$25, $B2716, 'Shopping List'!$BN$11:$BN$25))</f>
        <v/>
      </c>
      <c r="BB2716" s="117" t="str">
        <f t="shared" si="647"/>
        <v/>
      </c>
    </row>
    <row r="2717" spans="1:54" x14ac:dyDescent="0.25">
      <c r="A2717" s="4"/>
      <c r="B2717" s="37"/>
      <c r="C2717" s="124"/>
      <c r="D2717" s="39"/>
      <c r="E2717" s="125"/>
      <c r="F2717" s="48"/>
      <c r="G2717" s="4"/>
      <c r="H2717" s="4"/>
      <c r="I2717" s="95" t="str">
        <f>IF($C2717="", "", IF(IFERROR(INDEX(Ingredients!$C$11:$C$310, MATCH($C2717, Ingredients!$B$11:$B$310, 0)), "")="", "", IFERROR(INDEX(Ingredients!$C$11:$C$310, MATCH($C2717, Ingredients!$B$11:$B$310, 0)), "")))</f>
        <v/>
      </c>
      <c r="J2717" s="73" t="str">
        <f>IF($B2717="", "", IF(IFERROR(INDEX(Meals!$C$11:$C$260, MATCH($B2717, Meals!$B$11:$B$260, 0)), "")="", "", IFERROR(INDEX(Meals!$C$11:$C$260, MATCH($B2717, Meals!$B$11:$B$260, 0)), "")))</f>
        <v/>
      </c>
      <c r="K2717" s="4"/>
      <c r="L2717" s="72" t="str">
        <f t="shared" si="637"/>
        <v/>
      </c>
      <c r="M2717" s="73" t="str">
        <f t="shared" si="638"/>
        <v/>
      </c>
      <c r="N2717" s="4"/>
      <c r="O2717" s="78" t="str">
        <f t="shared" si="639"/>
        <v/>
      </c>
      <c r="P2717" s="79" t="str">
        <f t="shared" si="640"/>
        <v/>
      </c>
      <c r="Q2717" s="4"/>
      <c r="R2717" s="90" t="str">
        <f t="shared" si="641"/>
        <v/>
      </c>
      <c r="S2717" s="4"/>
      <c r="Y2717" s="18" t="str">
        <f t="shared" si="642"/>
        <v/>
      </c>
      <c r="AA2717" s="18" t="str">
        <f t="shared" si="633"/>
        <v/>
      </c>
      <c r="AB2717" s="18" t="str">
        <f t="shared" si="634"/>
        <v/>
      </c>
      <c r="AC2717" s="18" t="str">
        <f t="shared" si="643"/>
        <v/>
      </c>
      <c r="AD2717" s="18" t="str">
        <f t="shared" si="643"/>
        <v/>
      </c>
      <c r="AE2717" s="18" t="str">
        <f t="shared" si="644"/>
        <v/>
      </c>
      <c r="AG2717" s="95" t="str">
        <f>IF($C2717="", "", IF(IFERROR(INDEX(Ingredients!C$11:C$310, MATCH($C2717, Ingredients!$B$11:$B$310, 0)), "")="", "", IFERROR(INDEX(Ingredients!C$11:C$310, MATCH($C2717, Ingredients!$B$11:$B$310, 0)), "")))</f>
        <v/>
      </c>
      <c r="AH2717" s="105" t="str">
        <f>IF($C2717="", "", IF(IFERROR(INDEX(Ingredients!D$11:D$310, MATCH($C2717, Ingredients!$B$11:$B$310, 0)), "")="", "", IFERROR(INDEX(Ingredients!D$11:D$310, MATCH($C2717, Ingredients!$B$11:$B$310, 0)), "")))</f>
        <v/>
      </c>
      <c r="AI2717" s="106" t="str">
        <f>IF($C2717="", "", IF(IFERROR(INDEX(Ingredients!E$11:E$310, MATCH($C2717, Ingredients!$B$11:$B$310, 0)), "")="", "", IFERROR(INDEX(Ingredients!E$11:E$310, MATCH($C2717, Ingredients!$B$11:$B$310, 0)), "")))</f>
        <v/>
      </c>
      <c r="AJ2717" s="108" t="str">
        <f>IF($C2717="", "", IF(IFERROR(INDEX(Ingredients!F$11:F$310, MATCH($C2717, Ingredients!$B$11:$B$310, 0)), "")="", "", IFERROR(INDEX(Ingredients!F$11:F$310, MATCH($C2717, Ingredients!$B$11:$B$310, 0)), "")))</f>
        <v/>
      </c>
      <c r="AK2717" s="106" t="str">
        <f>IF($C2717="", "", IF(IFERROR(INDEX(Ingredients!G$11:G$310, MATCH($C2717, Ingredients!$B$11:$B$310, 0)), "")="", "", IFERROR(INDEX(Ingredients!G$11:G$310, MATCH($C2717, Ingredients!$B$11:$B$310, 0)), "")))</f>
        <v/>
      </c>
      <c r="AL2717" s="79" t="str">
        <f>IF($C2717="", "", IF(IFERROR(INDEX(Ingredients!H$11:H$310, MATCH($C2717, Ingredients!$B$11:$B$310, 0)), "")="", "", IFERROR(INDEX(Ingredients!H$11:H$310, MATCH($C2717, Ingredients!$B$11:$B$310, 0)), "")))</f>
        <v/>
      </c>
      <c r="AN2717" s="83" t="str">
        <f t="shared" si="635"/>
        <v/>
      </c>
      <c r="AP2717" s="114" t="str">
        <f t="shared" si="645"/>
        <v/>
      </c>
      <c r="AR2717" s="117" t="str">
        <f>IF($C2717="", "", IF(IFERROR(INDEX(Ingredients!$AI$11:$AI$310, MATCH($C2717, Ingredients!$B$11:$B$310, 0)), "")="", "", IFERROR(INDEX(Ingredients!$AI$11:$AI$310, MATCH($C2717, Ingredients!$B$11:$B$310, 0)), "")))</f>
        <v/>
      </c>
      <c r="AT2717" s="120" t="str">
        <f t="shared" si="646"/>
        <v/>
      </c>
      <c r="AV2717" s="90" t="str">
        <f t="shared" si="636"/>
        <v/>
      </c>
      <c r="AX2717" s="90" t="str">
        <f>IF($AV2717="", "", COUNTIF($AV$11:$AV$5010, "&lt;"&amp;$AV2717)+1+COUNTIF($AV$11:$AV2717, $AV2717)-1)</f>
        <v/>
      </c>
      <c r="AZ2717" s="111" t="str">
        <f>IF($B2717="", "", SUMIF('Shopping List'!$AV$11:$AV$25, $B2717, 'Shopping List'!$BN$11:$BN$25))</f>
        <v/>
      </c>
      <c r="BB2717" s="117" t="str">
        <f t="shared" si="647"/>
        <v/>
      </c>
    </row>
    <row r="2718" spans="1:54" x14ac:dyDescent="0.25">
      <c r="A2718" s="4"/>
      <c r="B2718" s="37"/>
      <c r="C2718" s="124"/>
      <c r="D2718" s="39"/>
      <c r="E2718" s="125"/>
      <c r="F2718" s="48"/>
      <c r="G2718" s="4"/>
      <c r="H2718" s="4"/>
      <c r="I2718" s="95" t="str">
        <f>IF($C2718="", "", IF(IFERROR(INDEX(Ingredients!$C$11:$C$310, MATCH($C2718, Ingredients!$B$11:$B$310, 0)), "")="", "", IFERROR(INDEX(Ingredients!$C$11:$C$310, MATCH($C2718, Ingredients!$B$11:$B$310, 0)), "")))</f>
        <v/>
      </c>
      <c r="J2718" s="73" t="str">
        <f>IF($B2718="", "", IF(IFERROR(INDEX(Meals!$C$11:$C$260, MATCH($B2718, Meals!$B$11:$B$260, 0)), "")="", "", IFERROR(INDEX(Meals!$C$11:$C$260, MATCH($B2718, Meals!$B$11:$B$260, 0)), "")))</f>
        <v/>
      </c>
      <c r="K2718" s="4"/>
      <c r="L2718" s="72" t="str">
        <f t="shared" si="637"/>
        <v/>
      </c>
      <c r="M2718" s="73" t="str">
        <f t="shared" si="638"/>
        <v/>
      </c>
      <c r="N2718" s="4"/>
      <c r="O2718" s="78" t="str">
        <f t="shared" si="639"/>
        <v/>
      </c>
      <c r="P2718" s="79" t="str">
        <f t="shared" si="640"/>
        <v/>
      </c>
      <c r="Q2718" s="4"/>
      <c r="R2718" s="90" t="str">
        <f t="shared" si="641"/>
        <v/>
      </c>
      <c r="S2718" s="4"/>
      <c r="Y2718" s="18" t="str">
        <f t="shared" si="642"/>
        <v/>
      </c>
      <c r="AA2718" s="18" t="str">
        <f t="shared" si="633"/>
        <v/>
      </c>
      <c r="AB2718" s="18" t="str">
        <f t="shared" si="634"/>
        <v/>
      </c>
      <c r="AC2718" s="18" t="str">
        <f t="shared" si="643"/>
        <v/>
      </c>
      <c r="AD2718" s="18" t="str">
        <f t="shared" si="643"/>
        <v/>
      </c>
      <c r="AE2718" s="18" t="str">
        <f t="shared" si="644"/>
        <v/>
      </c>
      <c r="AG2718" s="95" t="str">
        <f>IF($C2718="", "", IF(IFERROR(INDEX(Ingredients!C$11:C$310, MATCH($C2718, Ingredients!$B$11:$B$310, 0)), "")="", "", IFERROR(INDEX(Ingredients!C$11:C$310, MATCH($C2718, Ingredients!$B$11:$B$310, 0)), "")))</f>
        <v/>
      </c>
      <c r="AH2718" s="105" t="str">
        <f>IF($C2718="", "", IF(IFERROR(INDEX(Ingredients!D$11:D$310, MATCH($C2718, Ingredients!$B$11:$B$310, 0)), "")="", "", IFERROR(INDEX(Ingredients!D$11:D$310, MATCH($C2718, Ingredients!$B$11:$B$310, 0)), "")))</f>
        <v/>
      </c>
      <c r="AI2718" s="106" t="str">
        <f>IF($C2718="", "", IF(IFERROR(INDEX(Ingredients!E$11:E$310, MATCH($C2718, Ingredients!$B$11:$B$310, 0)), "")="", "", IFERROR(INDEX(Ingredients!E$11:E$310, MATCH($C2718, Ingredients!$B$11:$B$310, 0)), "")))</f>
        <v/>
      </c>
      <c r="AJ2718" s="108" t="str">
        <f>IF($C2718="", "", IF(IFERROR(INDEX(Ingredients!F$11:F$310, MATCH($C2718, Ingredients!$B$11:$B$310, 0)), "")="", "", IFERROR(INDEX(Ingredients!F$11:F$310, MATCH($C2718, Ingredients!$B$11:$B$310, 0)), "")))</f>
        <v/>
      </c>
      <c r="AK2718" s="106" t="str">
        <f>IF($C2718="", "", IF(IFERROR(INDEX(Ingredients!G$11:G$310, MATCH($C2718, Ingredients!$B$11:$B$310, 0)), "")="", "", IFERROR(INDEX(Ingredients!G$11:G$310, MATCH($C2718, Ingredients!$B$11:$B$310, 0)), "")))</f>
        <v/>
      </c>
      <c r="AL2718" s="79" t="str">
        <f>IF($C2718="", "", IF(IFERROR(INDEX(Ingredients!H$11:H$310, MATCH($C2718, Ingredients!$B$11:$B$310, 0)), "")="", "", IFERROR(INDEX(Ingredients!H$11:H$310, MATCH($C2718, Ingredients!$B$11:$B$310, 0)), "")))</f>
        <v/>
      </c>
      <c r="AN2718" s="83" t="str">
        <f t="shared" si="635"/>
        <v/>
      </c>
      <c r="AP2718" s="114" t="str">
        <f t="shared" si="645"/>
        <v/>
      </c>
      <c r="AR2718" s="117" t="str">
        <f>IF($C2718="", "", IF(IFERROR(INDEX(Ingredients!$AI$11:$AI$310, MATCH($C2718, Ingredients!$B$11:$B$310, 0)), "")="", "", IFERROR(INDEX(Ingredients!$AI$11:$AI$310, MATCH($C2718, Ingredients!$B$11:$B$310, 0)), "")))</f>
        <v/>
      </c>
      <c r="AT2718" s="120" t="str">
        <f t="shared" si="646"/>
        <v/>
      </c>
      <c r="AV2718" s="90" t="str">
        <f t="shared" si="636"/>
        <v/>
      </c>
      <c r="AX2718" s="90" t="str">
        <f>IF($AV2718="", "", COUNTIF($AV$11:$AV$5010, "&lt;"&amp;$AV2718)+1+COUNTIF($AV$11:$AV2718, $AV2718)-1)</f>
        <v/>
      </c>
      <c r="AZ2718" s="111" t="str">
        <f>IF($B2718="", "", SUMIF('Shopping List'!$AV$11:$AV$25, $B2718, 'Shopping List'!$BN$11:$BN$25))</f>
        <v/>
      </c>
      <c r="BB2718" s="117" t="str">
        <f t="shared" si="647"/>
        <v/>
      </c>
    </row>
    <row r="2719" spans="1:54" x14ac:dyDescent="0.25">
      <c r="A2719" s="4"/>
      <c r="B2719" s="37"/>
      <c r="C2719" s="124"/>
      <c r="D2719" s="39"/>
      <c r="E2719" s="125"/>
      <c r="F2719" s="48"/>
      <c r="G2719" s="4"/>
      <c r="H2719" s="4"/>
      <c r="I2719" s="95" t="str">
        <f>IF($C2719="", "", IF(IFERROR(INDEX(Ingredients!$C$11:$C$310, MATCH($C2719, Ingredients!$B$11:$B$310, 0)), "")="", "", IFERROR(INDEX(Ingredients!$C$11:$C$310, MATCH($C2719, Ingredients!$B$11:$B$310, 0)), "")))</f>
        <v/>
      </c>
      <c r="J2719" s="73" t="str">
        <f>IF($B2719="", "", IF(IFERROR(INDEX(Meals!$C$11:$C$260, MATCH($B2719, Meals!$B$11:$B$260, 0)), "")="", "", IFERROR(INDEX(Meals!$C$11:$C$260, MATCH($B2719, Meals!$B$11:$B$260, 0)), "")))</f>
        <v/>
      </c>
      <c r="K2719" s="4"/>
      <c r="L2719" s="72" t="str">
        <f t="shared" si="637"/>
        <v/>
      </c>
      <c r="M2719" s="73" t="str">
        <f t="shared" si="638"/>
        <v/>
      </c>
      <c r="N2719" s="4"/>
      <c r="O2719" s="78" t="str">
        <f t="shared" si="639"/>
        <v/>
      </c>
      <c r="P2719" s="79" t="str">
        <f t="shared" si="640"/>
        <v/>
      </c>
      <c r="Q2719" s="4"/>
      <c r="R2719" s="90" t="str">
        <f t="shared" si="641"/>
        <v/>
      </c>
      <c r="S2719" s="4"/>
      <c r="Y2719" s="18" t="str">
        <f t="shared" si="642"/>
        <v/>
      </c>
      <c r="AA2719" s="18" t="str">
        <f t="shared" si="633"/>
        <v/>
      </c>
      <c r="AB2719" s="18" t="str">
        <f t="shared" si="634"/>
        <v/>
      </c>
      <c r="AC2719" s="18" t="str">
        <f t="shared" si="643"/>
        <v/>
      </c>
      <c r="AD2719" s="18" t="str">
        <f t="shared" si="643"/>
        <v/>
      </c>
      <c r="AE2719" s="18" t="str">
        <f t="shared" si="644"/>
        <v/>
      </c>
      <c r="AG2719" s="95" t="str">
        <f>IF($C2719="", "", IF(IFERROR(INDEX(Ingredients!C$11:C$310, MATCH($C2719, Ingredients!$B$11:$B$310, 0)), "")="", "", IFERROR(INDEX(Ingredients!C$11:C$310, MATCH($C2719, Ingredients!$B$11:$B$310, 0)), "")))</f>
        <v/>
      </c>
      <c r="AH2719" s="105" t="str">
        <f>IF($C2719="", "", IF(IFERROR(INDEX(Ingredients!D$11:D$310, MATCH($C2719, Ingredients!$B$11:$B$310, 0)), "")="", "", IFERROR(INDEX(Ingredients!D$11:D$310, MATCH($C2719, Ingredients!$B$11:$B$310, 0)), "")))</f>
        <v/>
      </c>
      <c r="AI2719" s="106" t="str">
        <f>IF($C2719="", "", IF(IFERROR(INDEX(Ingredients!E$11:E$310, MATCH($C2719, Ingredients!$B$11:$B$310, 0)), "")="", "", IFERROR(INDEX(Ingredients!E$11:E$310, MATCH($C2719, Ingredients!$B$11:$B$310, 0)), "")))</f>
        <v/>
      </c>
      <c r="AJ2719" s="108" t="str">
        <f>IF($C2719="", "", IF(IFERROR(INDEX(Ingredients!F$11:F$310, MATCH($C2719, Ingredients!$B$11:$B$310, 0)), "")="", "", IFERROR(INDEX(Ingredients!F$11:F$310, MATCH($C2719, Ingredients!$B$11:$B$310, 0)), "")))</f>
        <v/>
      </c>
      <c r="AK2719" s="106" t="str">
        <f>IF($C2719="", "", IF(IFERROR(INDEX(Ingredients!G$11:G$310, MATCH($C2719, Ingredients!$B$11:$B$310, 0)), "")="", "", IFERROR(INDEX(Ingredients!G$11:G$310, MATCH($C2719, Ingredients!$B$11:$B$310, 0)), "")))</f>
        <v/>
      </c>
      <c r="AL2719" s="79" t="str">
        <f>IF($C2719="", "", IF(IFERROR(INDEX(Ingredients!H$11:H$310, MATCH($C2719, Ingredients!$B$11:$B$310, 0)), "")="", "", IFERROR(INDEX(Ingredients!H$11:H$310, MATCH($C2719, Ingredients!$B$11:$B$310, 0)), "")))</f>
        <v/>
      </c>
      <c r="AN2719" s="83" t="str">
        <f t="shared" si="635"/>
        <v/>
      </c>
      <c r="AP2719" s="114" t="str">
        <f t="shared" si="645"/>
        <v/>
      </c>
      <c r="AR2719" s="117" t="str">
        <f>IF($C2719="", "", IF(IFERROR(INDEX(Ingredients!$AI$11:$AI$310, MATCH($C2719, Ingredients!$B$11:$B$310, 0)), "")="", "", IFERROR(INDEX(Ingredients!$AI$11:$AI$310, MATCH($C2719, Ingredients!$B$11:$B$310, 0)), "")))</f>
        <v/>
      </c>
      <c r="AT2719" s="120" t="str">
        <f t="shared" si="646"/>
        <v/>
      </c>
      <c r="AV2719" s="90" t="str">
        <f t="shared" si="636"/>
        <v/>
      </c>
      <c r="AX2719" s="90" t="str">
        <f>IF($AV2719="", "", COUNTIF($AV$11:$AV$5010, "&lt;"&amp;$AV2719)+1+COUNTIF($AV$11:$AV2719, $AV2719)-1)</f>
        <v/>
      </c>
      <c r="AZ2719" s="111" t="str">
        <f>IF($B2719="", "", SUMIF('Shopping List'!$AV$11:$AV$25, $B2719, 'Shopping List'!$BN$11:$BN$25))</f>
        <v/>
      </c>
      <c r="BB2719" s="117" t="str">
        <f t="shared" si="647"/>
        <v/>
      </c>
    </row>
    <row r="2720" spans="1:54" x14ac:dyDescent="0.25">
      <c r="A2720" s="4"/>
      <c r="B2720" s="37"/>
      <c r="C2720" s="124"/>
      <c r="D2720" s="39"/>
      <c r="E2720" s="125"/>
      <c r="F2720" s="48"/>
      <c r="G2720" s="4"/>
      <c r="H2720" s="4"/>
      <c r="I2720" s="95" t="str">
        <f>IF($C2720="", "", IF(IFERROR(INDEX(Ingredients!$C$11:$C$310, MATCH($C2720, Ingredients!$B$11:$B$310, 0)), "")="", "", IFERROR(INDEX(Ingredients!$C$11:$C$310, MATCH($C2720, Ingredients!$B$11:$B$310, 0)), "")))</f>
        <v/>
      </c>
      <c r="J2720" s="73" t="str">
        <f>IF($B2720="", "", IF(IFERROR(INDEX(Meals!$C$11:$C$260, MATCH($B2720, Meals!$B$11:$B$260, 0)), "")="", "", IFERROR(INDEX(Meals!$C$11:$C$260, MATCH($B2720, Meals!$B$11:$B$260, 0)), "")))</f>
        <v/>
      </c>
      <c r="K2720" s="4"/>
      <c r="L2720" s="72" t="str">
        <f t="shared" si="637"/>
        <v/>
      </c>
      <c r="M2720" s="73" t="str">
        <f t="shared" si="638"/>
        <v/>
      </c>
      <c r="N2720" s="4"/>
      <c r="O2720" s="78" t="str">
        <f t="shared" si="639"/>
        <v/>
      </c>
      <c r="P2720" s="79" t="str">
        <f t="shared" si="640"/>
        <v/>
      </c>
      <c r="Q2720" s="4"/>
      <c r="R2720" s="90" t="str">
        <f t="shared" si="641"/>
        <v/>
      </c>
      <c r="S2720" s="4"/>
      <c r="Y2720" s="18" t="str">
        <f t="shared" si="642"/>
        <v/>
      </c>
      <c r="AA2720" s="18" t="str">
        <f t="shared" si="633"/>
        <v/>
      </c>
      <c r="AB2720" s="18" t="str">
        <f t="shared" si="634"/>
        <v/>
      </c>
      <c r="AC2720" s="18" t="str">
        <f t="shared" si="643"/>
        <v/>
      </c>
      <c r="AD2720" s="18" t="str">
        <f t="shared" si="643"/>
        <v/>
      </c>
      <c r="AE2720" s="18" t="str">
        <f t="shared" si="644"/>
        <v/>
      </c>
      <c r="AG2720" s="95" t="str">
        <f>IF($C2720="", "", IF(IFERROR(INDEX(Ingredients!C$11:C$310, MATCH($C2720, Ingredients!$B$11:$B$310, 0)), "")="", "", IFERROR(INDEX(Ingredients!C$11:C$310, MATCH($C2720, Ingredients!$B$11:$B$310, 0)), "")))</f>
        <v/>
      </c>
      <c r="AH2720" s="105" t="str">
        <f>IF($C2720="", "", IF(IFERROR(INDEX(Ingredients!D$11:D$310, MATCH($C2720, Ingredients!$B$11:$B$310, 0)), "")="", "", IFERROR(INDEX(Ingredients!D$11:D$310, MATCH($C2720, Ingredients!$B$11:$B$310, 0)), "")))</f>
        <v/>
      </c>
      <c r="AI2720" s="106" t="str">
        <f>IF($C2720="", "", IF(IFERROR(INDEX(Ingredients!E$11:E$310, MATCH($C2720, Ingredients!$B$11:$B$310, 0)), "")="", "", IFERROR(INDEX(Ingredients!E$11:E$310, MATCH($C2720, Ingredients!$B$11:$B$310, 0)), "")))</f>
        <v/>
      </c>
      <c r="AJ2720" s="108" t="str">
        <f>IF($C2720="", "", IF(IFERROR(INDEX(Ingredients!F$11:F$310, MATCH($C2720, Ingredients!$B$11:$B$310, 0)), "")="", "", IFERROR(INDEX(Ingredients!F$11:F$310, MATCH($C2720, Ingredients!$B$11:$B$310, 0)), "")))</f>
        <v/>
      </c>
      <c r="AK2720" s="106" t="str">
        <f>IF($C2720="", "", IF(IFERROR(INDEX(Ingredients!G$11:G$310, MATCH($C2720, Ingredients!$B$11:$B$310, 0)), "")="", "", IFERROR(INDEX(Ingredients!G$11:G$310, MATCH($C2720, Ingredients!$B$11:$B$310, 0)), "")))</f>
        <v/>
      </c>
      <c r="AL2720" s="79" t="str">
        <f>IF($C2720="", "", IF(IFERROR(INDEX(Ingredients!H$11:H$310, MATCH($C2720, Ingredients!$B$11:$B$310, 0)), "")="", "", IFERROR(INDEX(Ingredients!H$11:H$310, MATCH($C2720, Ingredients!$B$11:$B$310, 0)), "")))</f>
        <v/>
      </c>
      <c r="AN2720" s="83" t="str">
        <f t="shared" si="635"/>
        <v/>
      </c>
      <c r="AP2720" s="114" t="str">
        <f t="shared" si="645"/>
        <v/>
      </c>
      <c r="AR2720" s="117" t="str">
        <f>IF($C2720="", "", IF(IFERROR(INDEX(Ingredients!$AI$11:$AI$310, MATCH($C2720, Ingredients!$B$11:$B$310, 0)), "")="", "", IFERROR(INDEX(Ingredients!$AI$11:$AI$310, MATCH($C2720, Ingredients!$B$11:$B$310, 0)), "")))</f>
        <v/>
      </c>
      <c r="AT2720" s="120" t="str">
        <f t="shared" si="646"/>
        <v/>
      </c>
      <c r="AV2720" s="90" t="str">
        <f t="shared" si="636"/>
        <v/>
      </c>
      <c r="AX2720" s="90" t="str">
        <f>IF($AV2720="", "", COUNTIF($AV$11:$AV$5010, "&lt;"&amp;$AV2720)+1+COUNTIF($AV$11:$AV2720, $AV2720)-1)</f>
        <v/>
      </c>
      <c r="AZ2720" s="111" t="str">
        <f>IF($B2720="", "", SUMIF('Shopping List'!$AV$11:$AV$25, $B2720, 'Shopping List'!$BN$11:$BN$25))</f>
        <v/>
      </c>
      <c r="BB2720" s="117" t="str">
        <f t="shared" si="647"/>
        <v/>
      </c>
    </row>
    <row r="2721" spans="1:54" x14ac:dyDescent="0.25">
      <c r="A2721" s="4"/>
      <c r="B2721" s="37"/>
      <c r="C2721" s="124"/>
      <c r="D2721" s="39"/>
      <c r="E2721" s="125"/>
      <c r="F2721" s="48"/>
      <c r="G2721" s="4"/>
      <c r="H2721" s="4"/>
      <c r="I2721" s="95" t="str">
        <f>IF($C2721="", "", IF(IFERROR(INDEX(Ingredients!$C$11:$C$310, MATCH($C2721, Ingredients!$B$11:$B$310, 0)), "")="", "", IFERROR(INDEX(Ingredients!$C$11:$C$310, MATCH($C2721, Ingredients!$B$11:$B$310, 0)), "")))</f>
        <v/>
      </c>
      <c r="J2721" s="73" t="str">
        <f>IF($B2721="", "", IF(IFERROR(INDEX(Meals!$C$11:$C$260, MATCH($B2721, Meals!$B$11:$B$260, 0)), "")="", "", IFERROR(INDEX(Meals!$C$11:$C$260, MATCH($B2721, Meals!$B$11:$B$260, 0)), "")))</f>
        <v/>
      </c>
      <c r="K2721" s="4"/>
      <c r="L2721" s="72" t="str">
        <f t="shared" si="637"/>
        <v/>
      </c>
      <c r="M2721" s="73" t="str">
        <f t="shared" si="638"/>
        <v/>
      </c>
      <c r="N2721" s="4"/>
      <c r="O2721" s="78" t="str">
        <f t="shared" si="639"/>
        <v/>
      </c>
      <c r="P2721" s="79" t="str">
        <f t="shared" si="640"/>
        <v/>
      </c>
      <c r="Q2721" s="4"/>
      <c r="R2721" s="90" t="str">
        <f t="shared" si="641"/>
        <v/>
      </c>
      <c r="S2721" s="4"/>
      <c r="Y2721" s="18" t="str">
        <f t="shared" si="642"/>
        <v/>
      </c>
      <c r="AA2721" s="18" t="str">
        <f t="shared" si="633"/>
        <v/>
      </c>
      <c r="AB2721" s="18" t="str">
        <f t="shared" si="634"/>
        <v/>
      </c>
      <c r="AC2721" s="18" t="str">
        <f t="shared" si="643"/>
        <v/>
      </c>
      <c r="AD2721" s="18" t="str">
        <f t="shared" si="643"/>
        <v/>
      </c>
      <c r="AE2721" s="18" t="str">
        <f t="shared" si="644"/>
        <v/>
      </c>
      <c r="AG2721" s="95" t="str">
        <f>IF($C2721="", "", IF(IFERROR(INDEX(Ingredients!C$11:C$310, MATCH($C2721, Ingredients!$B$11:$B$310, 0)), "")="", "", IFERROR(INDEX(Ingredients!C$11:C$310, MATCH($C2721, Ingredients!$B$11:$B$310, 0)), "")))</f>
        <v/>
      </c>
      <c r="AH2721" s="105" t="str">
        <f>IF($C2721="", "", IF(IFERROR(INDEX(Ingredients!D$11:D$310, MATCH($C2721, Ingredients!$B$11:$B$310, 0)), "")="", "", IFERROR(INDEX(Ingredients!D$11:D$310, MATCH($C2721, Ingredients!$B$11:$B$310, 0)), "")))</f>
        <v/>
      </c>
      <c r="AI2721" s="106" t="str">
        <f>IF($C2721="", "", IF(IFERROR(INDEX(Ingredients!E$11:E$310, MATCH($C2721, Ingredients!$B$11:$B$310, 0)), "")="", "", IFERROR(INDEX(Ingredients!E$11:E$310, MATCH($C2721, Ingredients!$B$11:$B$310, 0)), "")))</f>
        <v/>
      </c>
      <c r="AJ2721" s="108" t="str">
        <f>IF($C2721="", "", IF(IFERROR(INDEX(Ingredients!F$11:F$310, MATCH($C2721, Ingredients!$B$11:$B$310, 0)), "")="", "", IFERROR(INDEX(Ingredients!F$11:F$310, MATCH($C2721, Ingredients!$B$11:$B$310, 0)), "")))</f>
        <v/>
      </c>
      <c r="AK2721" s="106" t="str">
        <f>IF($C2721="", "", IF(IFERROR(INDEX(Ingredients!G$11:G$310, MATCH($C2721, Ingredients!$B$11:$B$310, 0)), "")="", "", IFERROR(INDEX(Ingredients!G$11:G$310, MATCH($C2721, Ingredients!$B$11:$B$310, 0)), "")))</f>
        <v/>
      </c>
      <c r="AL2721" s="79" t="str">
        <f>IF($C2721="", "", IF(IFERROR(INDEX(Ingredients!H$11:H$310, MATCH($C2721, Ingredients!$B$11:$B$310, 0)), "")="", "", IFERROR(INDEX(Ingredients!H$11:H$310, MATCH($C2721, Ingredients!$B$11:$B$310, 0)), "")))</f>
        <v/>
      </c>
      <c r="AN2721" s="83" t="str">
        <f t="shared" si="635"/>
        <v/>
      </c>
      <c r="AP2721" s="114" t="str">
        <f t="shared" si="645"/>
        <v/>
      </c>
      <c r="AR2721" s="117" t="str">
        <f>IF($C2721="", "", IF(IFERROR(INDEX(Ingredients!$AI$11:$AI$310, MATCH($C2721, Ingredients!$B$11:$B$310, 0)), "")="", "", IFERROR(INDEX(Ingredients!$AI$11:$AI$310, MATCH($C2721, Ingredients!$B$11:$B$310, 0)), "")))</f>
        <v/>
      </c>
      <c r="AT2721" s="120" t="str">
        <f t="shared" si="646"/>
        <v/>
      </c>
      <c r="AV2721" s="90" t="str">
        <f t="shared" si="636"/>
        <v/>
      </c>
      <c r="AX2721" s="90" t="str">
        <f>IF($AV2721="", "", COUNTIF($AV$11:$AV$5010, "&lt;"&amp;$AV2721)+1+COUNTIF($AV$11:$AV2721, $AV2721)-1)</f>
        <v/>
      </c>
      <c r="AZ2721" s="111" t="str">
        <f>IF($B2721="", "", SUMIF('Shopping List'!$AV$11:$AV$25, $B2721, 'Shopping List'!$BN$11:$BN$25))</f>
        <v/>
      </c>
      <c r="BB2721" s="117" t="str">
        <f t="shared" si="647"/>
        <v/>
      </c>
    </row>
    <row r="2722" spans="1:54" x14ac:dyDescent="0.25">
      <c r="A2722" s="4"/>
      <c r="B2722" s="37"/>
      <c r="C2722" s="124"/>
      <c r="D2722" s="39"/>
      <c r="E2722" s="125"/>
      <c r="F2722" s="48"/>
      <c r="G2722" s="4"/>
      <c r="H2722" s="4"/>
      <c r="I2722" s="95" t="str">
        <f>IF($C2722="", "", IF(IFERROR(INDEX(Ingredients!$C$11:$C$310, MATCH($C2722, Ingredients!$B$11:$B$310, 0)), "")="", "", IFERROR(INDEX(Ingredients!$C$11:$C$310, MATCH($C2722, Ingredients!$B$11:$B$310, 0)), "")))</f>
        <v/>
      </c>
      <c r="J2722" s="73" t="str">
        <f>IF($B2722="", "", IF(IFERROR(INDEX(Meals!$C$11:$C$260, MATCH($B2722, Meals!$B$11:$B$260, 0)), "")="", "", IFERROR(INDEX(Meals!$C$11:$C$260, MATCH($B2722, Meals!$B$11:$B$260, 0)), "")))</f>
        <v/>
      </c>
      <c r="K2722" s="4"/>
      <c r="L2722" s="72" t="str">
        <f t="shared" si="637"/>
        <v/>
      </c>
      <c r="M2722" s="73" t="str">
        <f t="shared" si="638"/>
        <v/>
      </c>
      <c r="N2722" s="4"/>
      <c r="O2722" s="78" t="str">
        <f t="shared" si="639"/>
        <v/>
      </c>
      <c r="P2722" s="79" t="str">
        <f t="shared" si="640"/>
        <v/>
      </c>
      <c r="Q2722" s="4"/>
      <c r="R2722" s="90" t="str">
        <f t="shared" si="641"/>
        <v/>
      </c>
      <c r="S2722" s="4"/>
      <c r="Y2722" s="18" t="str">
        <f t="shared" si="642"/>
        <v/>
      </c>
      <c r="AA2722" s="18" t="str">
        <f t="shared" si="633"/>
        <v/>
      </c>
      <c r="AB2722" s="18" t="str">
        <f t="shared" si="634"/>
        <v/>
      </c>
      <c r="AC2722" s="18" t="str">
        <f t="shared" si="643"/>
        <v/>
      </c>
      <c r="AD2722" s="18" t="str">
        <f t="shared" si="643"/>
        <v/>
      </c>
      <c r="AE2722" s="18" t="str">
        <f t="shared" si="644"/>
        <v/>
      </c>
      <c r="AG2722" s="95" t="str">
        <f>IF($C2722="", "", IF(IFERROR(INDEX(Ingredients!C$11:C$310, MATCH($C2722, Ingredients!$B$11:$B$310, 0)), "")="", "", IFERROR(INDEX(Ingredients!C$11:C$310, MATCH($C2722, Ingredients!$B$11:$B$310, 0)), "")))</f>
        <v/>
      </c>
      <c r="AH2722" s="105" t="str">
        <f>IF($C2722="", "", IF(IFERROR(INDEX(Ingredients!D$11:D$310, MATCH($C2722, Ingredients!$B$11:$B$310, 0)), "")="", "", IFERROR(INDEX(Ingredients!D$11:D$310, MATCH($C2722, Ingredients!$B$11:$B$310, 0)), "")))</f>
        <v/>
      </c>
      <c r="AI2722" s="106" t="str">
        <f>IF($C2722="", "", IF(IFERROR(INDEX(Ingredients!E$11:E$310, MATCH($C2722, Ingredients!$B$11:$B$310, 0)), "")="", "", IFERROR(INDEX(Ingredients!E$11:E$310, MATCH($C2722, Ingredients!$B$11:$B$310, 0)), "")))</f>
        <v/>
      </c>
      <c r="AJ2722" s="108" t="str">
        <f>IF($C2722="", "", IF(IFERROR(INDEX(Ingredients!F$11:F$310, MATCH($C2722, Ingredients!$B$11:$B$310, 0)), "")="", "", IFERROR(INDEX(Ingredients!F$11:F$310, MATCH($C2722, Ingredients!$B$11:$B$310, 0)), "")))</f>
        <v/>
      </c>
      <c r="AK2722" s="106" t="str">
        <f>IF($C2722="", "", IF(IFERROR(INDEX(Ingredients!G$11:G$310, MATCH($C2722, Ingredients!$B$11:$B$310, 0)), "")="", "", IFERROR(INDEX(Ingredients!G$11:G$310, MATCH($C2722, Ingredients!$B$11:$B$310, 0)), "")))</f>
        <v/>
      </c>
      <c r="AL2722" s="79" t="str">
        <f>IF($C2722="", "", IF(IFERROR(INDEX(Ingredients!H$11:H$310, MATCH($C2722, Ingredients!$B$11:$B$310, 0)), "")="", "", IFERROR(INDEX(Ingredients!H$11:H$310, MATCH($C2722, Ingredients!$B$11:$B$310, 0)), "")))</f>
        <v/>
      </c>
      <c r="AN2722" s="83" t="str">
        <f t="shared" si="635"/>
        <v/>
      </c>
      <c r="AP2722" s="114" t="str">
        <f t="shared" si="645"/>
        <v/>
      </c>
      <c r="AR2722" s="117" t="str">
        <f>IF($C2722="", "", IF(IFERROR(INDEX(Ingredients!$AI$11:$AI$310, MATCH($C2722, Ingredients!$B$11:$B$310, 0)), "")="", "", IFERROR(INDEX(Ingredients!$AI$11:$AI$310, MATCH($C2722, Ingredients!$B$11:$B$310, 0)), "")))</f>
        <v/>
      </c>
      <c r="AT2722" s="120" t="str">
        <f t="shared" si="646"/>
        <v/>
      </c>
      <c r="AV2722" s="90" t="str">
        <f t="shared" si="636"/>
        <v/>
      </c>
      <c r="AX2722" s="90" t="str">
        <f>IF($AV2722="", "", COUNTIF($AV$11:$AV$5010, "&lt;"&amp;$AV2722)+1+COUNTIF($AV$11:$AV2722, $AV2722)-1)</f>
        <v/>
      </c>
      <c r="AZ2722" s="111" t="str">
        <f>IF($B2722="", "", SUMIF('Shopping List'!$AV$11:$AV$25, $B2722, 'Shopping List'!$BN$11:$BN$25))</f>
        <v/>
      </c>
      <c r="BB2722" s="117" t="str">
        <f t="shared" si="647"/>
        <v/>
      </c>
    </row>
    <row r="2723" spans="1:54" x14ac:dyDescent="0.25">
      <c r="A2723" s="4"/>
      <c r="B2723" s="37"/>
      <c r="C2723" s="124"/>
      <c r="D2723" s="39"/>
      <c r="E2723" s="125"/>
      <c r="F2723" s="48"/>
      <c r="G2723" s="4"/>
      <c r="H2723" s="4"/>
      <c r="I2723" s="95" t="str">
        <f>IF($C2723="", "", IF(IFERROR(INDEX(Ingredients!$C$11:$C$310, MATCH($C2723, Ingredients!$B$11:$B$310, 0)), "")="", "", IFERROR(INDEX(Ingredients!$C$11:$C$310, MATCH($C2723, Ingredients!$B$11:$B$310, 0)), "")))</f>
        <v/>
      </c>
      <c r="J2723" s="73" t="str">
        <f>IF($B2723="", "", IF(IFERROR(INDEX(Meals!$C$11:$C$260, MATCH($B2723, Meals!$B$11:$B$260, 0)), "")="", "", IFERROR(INDEX(Meals!$C$11:$C$260, MATCH($B2723, Meals!$B$11:$B$260, 0)), "")))</f>
        <v/>
      </c>
      <c r="K2723" s="4"/>
      <c r="L2723" s="72" t="str">
        <f t="shared" si="637"/>
        <v/>
      </c>
      <c r="M2723" s="73" t="str">
        <f t="shared" si="638"/>
        <v/>
      </c>
      <c r="N2723" s="4"/>
      <c r="O2723" s="78" t="str">
        <f t="shared" si="639"/>
        <v/>
      </c>
      <c r="P2723" s="79" t="str">
        <f t="shared" si="640"/>
        <v/>
      </c>
      <c r="Q2723" s="4"/>
      <c r="R2723" s="90" t="str">
        <f t="shared" si="641"/>
        <v/>
      </c>
      <c r="S2723" s="4"/>
      <c r="Y2723" s="18" t="str">
        <f t="shared" si="642"/>
        <v/>
      </c>
      <c r="AA2723" s="18" t="str">
        <f t="shared" si="633"/>
        <v/>
      </c>
      <c r="AB2723" s="18" t="str">
        <f t="shared" si="634"/>
        <v/>
      </c>
      <c r="AC2723" s="18" t="str">
        <f t="shared" si="643"/>
        <v/>
      </c>
      <c r="AD2723" s="18" t="str">
        <f t="shared" si="643"/>
        <v/>
      </c>
      <c r="AE2723" s="18" t="str">
        <f t="shared" si="644"/>
        <v/>
      </c>
      <c r="AG2723" s="95" t="str">
        <f>IF($C2723="", "", IF(IFERROR(INDEX(Ingredients!C$11:C$310, MATCH($C2723, Ingredients!$B$11:$B$310, 0)), "")="", "", IFERROR(INDEX(Ingredients!C$11:C$310, MATCH($C2723, Ingredients!$B$11:$B$310, 0)), "")))</f>
        <v/>
      </c>
      <c r="AH2723" s="105" t="str">
        <f>IF($C2723="", "", IF(IFERROR(INDEX(Ingredients!D$11:D$310, MATCH($C2723, Ingredients!$B$11:$B$310, 0)), "")="", "", IFERROR(INDEX(Ingredients!D$11:D$310, MATCH($C2723, Ingredients!$B$11:$B$310, 0)), "")))</f>
        <v/>
      </c>
      <c r="AI2723" s="106" t="str">
        <f>IF($C2723="", "", IF(IFERROR(INDEX(Ingredients!E$11:E$310, MATCH($C2723, Ingredients!$B$11:$B$310, 0)), "")="", "", IFERROR(INDEX(Ingredients!E$11:E$310, MATCH($C2723, Ingredients!$B$11:$B$310, 0)), "")))</f>
        <v/>
      </c>
      <c r="AJ2723" s="108" t="str">
        <f>IF($C2723="", "", IF(IFERROR(INDEX(Ingredients!F$11:F$310, MATCH($C2723, Ingredients!$B$11:$B$310, 0)), "")="", "", IFERROR(INDEX(Ingredients!F$11:F$310, MATCH($C2723, Ingredients!$B$11:$B$310, 0)), "")))</f>
        <v/>
      </c>
      <c r="AK2723" s="106" t="str">
        <f>IF($C2723="", "", IF(IFERROR(INDEX(Ingredients!G$11:G$310, MATCH($C2723, Ingredients!$B$11:$B$310, 0)), "")="", "", IFERROR(INDEX(Ingredients!G$11:G$310, MATCH($C2723, Ingredients!$B$11:$B$310, 0)), "")))</f>
        <v/>
      </c>
      <c r="AL2723" s="79" t="str">
        <f>IF($C2723="", "", IF(IFERROR(INDEX(Ingredients!H$11:H$310, MATCH($C2723, Ingredients!$B$11:$B$310, 0)), "")="", "", IFERROR(INDEX(Ingredients!H$11:H$310, MATCH($C2723, Ingredients!$B$11:$B$310, 0)), "")))</f>
        <v/>
      </c>
      <c r="AN2723" s="83" t="str">
        <f t="shared" si="635"/>
        <v/>
      </c>
      <c r="AP2723" s="114" t="str">
        <f t="shared" si="645"/>
        <v/>
      </c>
      <c r="AR2723" s="117" t="str">
        <f>IF($C2723="", "", IF(IFERROR(INDEX(Ingredients!$AI$11:$AI$310, MATCH($C2723, Ingredients!$B$11:$B$310, 0)), "")="", "", IFERROR(INDEX(Ingredients!$AI$11:$AI$310, MATCH($C2723, Ingredients!$B$11:$B$310, 0)), "")))</f>
        <v/>
      </c>
      <c r="AT2723" s="120" t="str">
        <f t="shared" si="646"/>
        <v/>
      </c>
      <c r="AV2723" s="90" t="str">
        <f t="shared" si="636"/>
        <v/>
      </c>
      <c r="AX2723" s="90" t="str">
        <f>IF($AV2723="", "", COUNTIF($AV$11:$AV$5010, "&lt;"&amp;$AV2723)+1+COUNTIF($AV$11:$AV2723, $AV2723)-1)</f>
        <v/>
      </c>
      <c r="AZ2723" s="111" t="str">
        <f>IF($B2723="", "", SUMIF('Shopping List'!$AV$11:$AV$25, $B2723, 'Shopping List'!$BN$11:$BN$25))</f>
        <v/>
      </c>
      <c r="BB2723" s="117" t="str">
        <f t="shared" si="647"/>
        <v/>
      </c>
    </row>
    <row r="2724" spans="1:54" x14ac:dyDescent="0.25">
      <c r="A2724" s="4"/>
      <c r="B2724" s="37"/>
      <c r="C2724" s="124"/>
      <c r="D2724" s="39"/>
      <c r="E2724" s="125"/>
      <c r="F2724" s="48"/>
      <c r="G2724" s="4"/>
      <c r="H2724" s="4"/>
      <c r="I2724" s="95" t="str">
        <f>IF($C2724="", "", IF(IFERROR(INDEX(Ingredients!$C$11:$C$310, MATCH($C2724, Ingredients!$B$11:$B$310, 0)), "")="", "", IFERROR(INDEX(Ingredients!$C$11:$C$310, MATCH($C2724, Ingredients!$B$11:$B$310, 0)), "")))</f>
        <v/>
      </c>
      <c r="J2724" s="73" t="str">
        <f>IF($B2724="", "", IF(IFERROR(INDEX(Meals!$C$11:$C$260, MATCH($B2724, Meals!$B$11:$B$260, 0)), "")="", "", IFERROR(INDEX(Meals!$C$11:$C$260, MATCH($B2724, Meals!$B$11:$B$260, 0)), "")))</f>
        <v/>
      </c>
      <c r="K2724" s="4"/>
      <c r="L2724" s="72" t="str">
        <f t="shared" si="637"/>
        <v/>
      </c>
      <c r="M2724" s="73" t="str">
        <f t="shared" si="638"/>
        <v/>
      </c>
      <c r="N2724" s="4"/>
      <c r="O2724" s="78" t="str">
        <f t="shared" si="639"/>
        <v/>
      </c>
      <c r="P2724" s="79" t="str">
        <f t="shared" si="640"/>
        <v/>
      </c>
      <c r="Q2724" s="4"/>
      <c r="R2724" s="90" t="str">
        <f t="shared" si="641"/>
        <v/>
      </c>
      <c r="S2724" s="4"/>
      <c r="Y2724" s="18" t="str">
        <f t="shared" si="642"/>
        <v/>
      </c>
      <c r="AA2724" s="18" t="str">
        <f t="shared" si="633"/>
        <v/>
      </c>
      <c r="AB2724" s="18" t="str">
        <f t="shared" si="634"/>
        <v/>
      </c>
      <c r="AC2724" s="18" t="str">
        <f t="shared" si="643"/>
        <v/>
      </c>
      <c r="AD2724" s="18" t="str">
        <f t="shared" si="643"/>
        <v/>
      </c>
      <c r="AE2724" s="18" t="str">
        <f t="shared" si="644"/>
        <v/>
      </c>
      <c r="AG2724" s="95" t="str">
        <f>IF($C2724="", "", IF(IFERROR(INDEX(Ingredients!C$11:C$310, MATCH($C2724, Ingredients!$B$11:$B$310, 0)), "")="", "", IFERROR(INDEX(Ingredients!C$11:C$310, MATCH($C2724, Ingredients!$B$11:$B$310, 0)), "")))</f>
        <v/>
      </c>
      <c r="AH2724" s="105" t="str">
        <f>IF($C2724="", "", IF(IFERROR(INDEX(Ingredients!D$11:D$310, MATCH($C2724, Ingredients!$B$11:$B$310, 0)), "")="", "", IFERROR(INDEX(Ingredients!D$11:D$310, MATCH($C2724, Ingredients!$B$11:$B$310, 0)), "")))</f>
        <v/>
      </c>
      <c r="AI2724" s="106" t="str">
        <f>IF($C2724="", "", IF(IFERROR(INDEX(Ingredients!E$11:E$310, MATCH($C2724, Ingredients!$B$11:$B$310, 0)), "")="", "", IFERROR(INDEX(Ingredients!E$11:E$310, MATCH($C2724, Ingredients!$B$11:$B$310, 0)), "")))</f>
        <v/>
      </c>
      <c r="AJ2724" s="108" t="str">
        <f>IF($C2724="", "", IF(IFERROR(INDEX(Ingredients!F$11:F$310, MATCH($C2724, Ingredients!$B$11:$B$310, 0)), "")="", "", IFERROR(INDEX(Ingredients!F$11:F$310, MATCH($C2724, Ingredients!$B$11:$B$310, 0)), "")))</f>
        <v/>
      </c>
      <c r="AK2724" s="106" t="str">
        <f>IF($C2724="", "", IF(IFERROR(INDEX(Ingredients!G$11:G$310, MATCH($C2724, Ingredients!$B$11:$B$310, 0)), "")="", "", IFERROR(INDEX(Ingredients!G$11:G$310, MATCH($C2724, Ingredients!$B$11:$B$310, 0)), "")))</f>
        <v/>
      </c>
      <c r="AL2724" s="79" t="str">
        <f>IF($C2724="", "", IF(IFERROR(INDEX(Ingredients!H$11:H$310, MATCH($C2724, Ingredients!$B$11:$B$310, 0)), "")="", "", IFERROR(INDEX(Ingredients!H$11:H$310, MATCH($C2724, Ingredients!$B$11:$B$310, 0)), "")))</f>
        <v/>
      </c>
      <c r="AN2724" s="83" t="str">
        <f t="shared" si="635"/>
        <v/>
      </c>
      <c r="AP2724" s="114" t="str">
        <f t="shared" si="645"/>
        <v/>
      </c>
      <c r="AR2724" s="117" t="str">
        <f>IF($C2724="", "", IF(IFERROR(INDEX(Ingredients!$AI$11:$AI$310, MATCH($C2724, Ingredients!$B$11:$B$310, 0)), "")="", "", IFERROR(INDEX(Ingredients!$AI$11:$AI$310, MATCH($C2724, Ingredients!$B$11:$B$310, 0)), "")))</f>
        <v/>
      </c>
      <c r="AT2724" s="120" t="str">
        <f t="shared" si="646"/>
        <v/>
      </c>
      <c r="AV2724" s="90" t="str">
        <f t="shared" si="636"/>
        <v/>
      </c>
      <c r="AX2724" s="90" t="str">
        <f>IF($AV2724="", "", COUNTIF($AV$11:$AV$5010, "&lt;"&amp;$AV2724)+1+COUNTIF($AV$11:$AV2724, $AV2724)-1)</f>
        <v/>
      </c>
      <c r="AZ2724" s="111" t="str">
        <f>IF($B2724="", "", SUMIF('Shopping List'!$AV$11:$AV$25, $B2724, 'Shopping List'!$BN$11:$BN$25))</f>
        <v/>
      </c>
      <c r="BB2724" s="117" t="str">
        <f t="shared" si="647"/>
        <v/>
      </c>
    </row>
    <row r="2725" spans="1:54" x14ac:dyDescent="0.25">
      <c r="A2725" s="4"/>
      <c r="B2725" s="37"/>
      <c r="C2725" s="124"/>
      <c r="D2725" s="39"/>
      <c r="E2725" s="125"/>
      <c r="F2725" s="48"/>
      <c r="G2725" s="4"/>
      <c r="H2725" s="4"/>
      <c r="I2725" s="95" t="str">
        <f>IF($C2725="", "", IF(IFERROR(INDEX(Ingredients!$C$11:$C$310, MATCH($C2725, Ingredients!$B$11:$B$310, 0)), "")="", "", IFERROR(INDEX(Ingredients!$C$11:$C$310, MATCH($C2725, Ingredients!$B$11:$B$310, 0)), "")))</f>
        <v/>
      </c>
      <c r="J2725" s="73" t="str">
        <f>IF($B2725="", "", IF(IFERROR(INDEX(Meals!$C$11:$C$260, MATCH($B2725, Meals!$B$11:$B$260, 0)), "")="", "", IFERROR(INDEX(Meals!$C$11:$C$260, MATCH($B2725, Meals!$B$11:$B$260, 0)), "")))</f>
        <v/>
      </c>
      <c r="K2725" s="4"/>
      <c r="L2725" s="72" t="str">
        <f t="shared" si="637"/>
        <v/>
      </c>
      <c r="M2725" s="73" t="str">
        <f t="shared" si="638"/>
        <v/>
      </c>
      <c r="N2725" s="4"/>
      <c r="O2725" s="78" t="str">
        <f t="shared" si="639"/>
        <v/>
      </c>
      <c r="P2725" s="79" t="str">
        <f t="shared" si="640"/>
        <v/>
      </c>
      <c r="Q2725" s="4"/>
      <c r="R2725" s="90" t="str">
        <f t="shared" si="641"/>
        <v/>
      </c>
      <c r="S2725" s="4"/>
      <c r="Y2725" s="18" t="str">
        <f t="shared" si="642"/>
        <v/>
      </c>
      <c r="AA2725" s="18" t="str">
        <f t="shared" si="633"/>
        <v/>
      </c>
      <c r="AB2725" s="18" t="str">
        <f t="shared" si="634"/>
        <v/>
      </c>
      <c r="AC2725" s="18" t="str">
        <f t="shared" si="643"/>
        <v/>
      </c>
      <c r="AD2725" s="18" t="str">
        <f t="shared" si="643"/>
        <v/>
      </c>
      <c r="AE2725" s="18" t="str">
        <f t="shared" si="644"/>
        <v/>
      </c>
      <c r="AG2725" s="95" t="str">
        <f>IF($C2725="", "", IF(IFERROR(INDEX(Ingredients!C$11:C$310, MATCH($C2725, Ingredients!$B$11:$B$310, 0)), "")="", "", IFERROR(INDEX(Ingredients!C$11:C$310, MATCH($C2725, Ingredients!$B$11:$B$310, 0)), "")))</f>
        <v/>
      </c>
      <c r="AH2725" s="105" t="str">
        <f>IF($C2725="", "", IF(IFERROR(INDEX(Ingredients!D$11:D$310, MATCH($C2725, Ingredients!$B$11:$B$310, 0)), "")="", "", IFERROR(INDEX(Ingredients!D$11:D$310, MATCH($C2725, Ingredients!$B$11:$B$310, 0)), "")))</f>
        <v/>
      </c>
      <c r="AI2725" s="106" t="str">
        <f>IF($C2725="", "", IF(IFERROR(INDEX(Ingredients!E$11:E$310, MATCH($C2725, Ingredients!$B$11:$B$310, 0)), "")="", "", IFERROR(INDEX(Ingredients!E$11:E$310, MATCH($C2725, Ingredients!$B$11:$B$310, 0)), "")))</f>
        <v/>
      </c>
      <c r="AJ2725" s="108" t="str">
        <f>IF($C2725="", "", IF(IFERROR(INDEX(Ingredients!F$11:F$310, MATCH($C2725, Ingredients!$B$11:$B$310, 0)), "")="", "", IFERROR(INDEX(Ingredients!F$11:F$310, MATCH($C2725, Ingredients!$B$11:$B$310, 0)), "")))</f>
        <v/>
      </c>
      <c r="AK2725" s="106" t="str">
        <f>IF($C2725="", "", IF(IFERROR(INDEX(Ingredients!G$11:G$310, MATCH($C2725, Ingredients!$B$11:$B$310, 0)), "")="", "", IFERROR(INDEX(Ingredients!G$11:G$310, MATCH($C2725, Ingredients!$B$11:$B$310, 0)), "")))</f>
        <v/>
      </c>
      <c r="AL2725" s="79" t="str">
        <f>IF($C2725="", "", IF(IFERROR(INDEX(Ingredients!H$11:H$310, MATCH($C2725, Ingredients!$B$11:$B$310, 0)), "")="", "", IFERROR(INDEX(Ingredients!H$11:H$310, MATCH($C2725, Ingredients!$B$11:$B$310, 0)), "")))</f>
        <v/>
      </c>
      <c r="AN2725" s="83" t="str">
        <f t="shared" si="635"/>
        <v/>
      </c>
      <c r="AP2725" s="114" t="str">
        <f t="shared" si="645"/>
        <v/>
      </c>
      <c r="AR2725" s="117" t="str">
        <f>IF($C2725="", "", IF(IFERROR(INDEX(Ingredients!$AI$11:$AI$310, MATCH($C2725, Ingredients!$B$11:$B$310, 0)), "")="", "", IFERROR(INDEX(Ingredients!$AI$11:$AI$310, MATCH($C2725, Ingredients!$B$11:$B$310, 0)), "")))</f>
        <v/>
      </c>
      <c r="AT2725" s="120" t="str">
        <f t="shared" si="646"/>
        <v/>
      </c>
      <c r="AV2725" s="90" t="str">
        <f t="shared" si="636"/>
        <v/>
      </c>
      <c r="AX2725" s="90" t="str">
        <f>IF($AV2725="", "", COUNTIF($AV$11:$AV$5010, "&lt;"&amp;$AV2725)+1+COUNTIF($AV$11:$AV2725, $AV2725)-1)</f>
        <v/>
      </c>
      <c r="AZ2725" s="111" t="str">
        <f>IF($B2725="", "", SUMIF('Shopping List'!$AV$11:$AV$25, $B2725, 'Shopping List'!$BN$11:$BN$25))</f>
        <v/>
      </c>
      <c r="BB2725" s="117" t="str">
        <f t="shared" si="647"/>
        <v/>
      </c>
    </row>
    <row r="2726" spans="1:54" x14ac:dyDescent="0.25">
      <c r="A2726" s="4"/>
      <c r="B2726" s="37"/>
      <c r="C2726" s="124"/>
      <c r="D2726" s="39"/>
      <c r="E2726" s="125"/>
      <c r="F2726" s="48"/>
      <c r="G2726" s="4"/>
      <c r="H2726" s="4"/>
      <c r="I2726" s="95" t="str">
        <f>IF($C2726="", "", IF(IFERROR(INDEX(Ingredients!$C$11:$C$310, MATCH($C2726, Ingredients!$B$11:$B$310, 0)), "")="", "", IFERROR(INDEX(Ingredients!$C$11:$C$310, MATCH($C2726, Ingredients!$B$11:$B$310, 0)), "")))</f>
        <v/>
      </c>
      <c r="J2726" s="73" t="str">
        <f>IF($B2726="", "", IF(IFERROR(INDEX(Meals!$C$11:$C$260, MATCH($B2726, Meals!$B$11:$B$260, 0)), "")="", "", IFERROR(INDEX(Meals!$C$11:$C$260, MATCH($B2726, Meals!$B$11:$B$260, 0)), "")))</f>
        <v/>
      </c>
      <c r="K2726" s="4"/>
      <c r="L2726" s="72" t="str">
        <f t="shared" si="637"/>
        <v/>
      </c>
      <c r="M2726" s="73" t="str">
        <f t="shared" si="638"/>
        <v/>
      </c>
      <c r="N2726" s="4"/>
      <c r="O2726" s="78" t="str">
        <f t="shared" si="639"/>
        <v/>
      </c>
      <c r="P2726" s="79" t="str">
        <f t="shared" si="640"/>
        <v/>
      </c>
      <c r="Q2726" s="4"/>
      <c r="R2726" s="90" t="str">
        <f t="shared" si="641"/>
        <v/>
      </c>
      <c r="S2726" s="4"/>
      <c r="Y2726" s="18" t="str">
        <f t="shared" si="642"/>
        <v/>
      </c>
      <c r="AA2726" s="18" t="str">
        <f t="shared" si="633"/>
        <v/>
      </c>
      <c r="AB2726" s="18" t="str">
        <f t="shared" si="634"/>
        <v/>
      </c>
      <c r="AC2726" s="18" t="str">
        <f t="shared" si="643"/>
        <v/>
      </c>
      <c r="AD2726" s="18" t="str">
        <f t="shared" si="643"/>
        <v/>
      </c>
      <c r="AE2726" s="18" t="str">
        <f t="shared" si="644"/>
        <v/>
      </c>
      <c r="AG2726" s="95" t="str">
        <f>IF($C2726="", "", IF(IFERROR(INDEX(Ingredients!C$11:C$310, MATCH($C2726, Ingredients!$B$11:$B$310, 0)), "")="", "", IFERROR(INDEX(Ingredients!C$11:C$310, MATCH($C2726, Ingredients!$B$11:$B$310, 0)), "")))</f>
        <v/>
      </c>
      <c r="AH2726" s="105" t="str">
        <f>IF($C2726="", "", IF(IFERROR(INDEX(Ingredients!D$11:D$310, MATCH($C2726, Ingredients!$B$11:$B$310, 0)), "")="", "", IFERROR(INDEX(Ingredients!D$11:D$310, MATCH($C2726, Ingredients!$B$11:$B$310, 0)), "")))</f>
        <v/>
      </c>
      <c r="AI2726" s="106" t="str">
        <f>IF($C2726="", "", IF(IFERROR(INDEX(Ingredients!E$11:E$310, MATCH($C2726, Ingredients!$B$11:$B$310, 0)), "")="", "", IFERROR(INDEX(Ingredients!E$11:E$310, MATCH($C2726, Ingredients!$B$11:$B$310, 0)), "")))</f>
        <v/>
      </c>
      <c r="AJ2726" s="108" t="str">
        <f>IF($C2726="", "", IF(IFERROR(INDEX(Ingredients!F$11:F$310, MATCH($C2726, Ingredients!$B$11:$B$310, 0)), "")="", "", IFERROR(INDEX(Ingredients!F$11:F$310, MATCH($C2726, Ingredients!$B$11:$B$310, 0)), "")))</f>
        <v/>
      </c>
      <c r="AK2726" s="106" t="str">
        <f>IF($C2726="", "", IF(IFERROR(INDEX(Ingredients!G$11:G$310, MATCH($C2726, Ingredients!$B$11:$B$310, 0)), "")="", "", IFERROR(INDEX(Ingredients!G$11:G$310, MATCH($C2726, Ingredients!$B$11:$B$310, 0)), "")))</f>
        <v/>
      </c>
      <c r="AL2726" s="79" t="str">
        <f>IF($C2726="", "", IF(IFERROR(INDEX(Ingredients!H$11:H$310, MATCH($C2726, Ingredients!$B$11:$B$310, 0)), "")="", "", IFERROR(INDEX(Ingredients!H$11:H$310, MATCH($C2726, Ingredients!$B$11:$B$310, 0)), "")))</f>
        <v/>
      </c>
      <c r="AN2726" s="83" t="str">
        <f t="shared" si="635"/>
        <v/>
      </c>
      <c r="AP2726" s="114" t="str">
        <f t="shared" si="645"/>
        <v/>
      </c>
      <c r="AR2726" s="117" t="str">
        <f>IF($C2726="", "", IF(IFERROR(INDEX(Ingredients!$AI$11:$AI$310, MATCH($C2726, Ingredients!$B$11:$B$310, 0)), "")="", "", IFERROR(INDEX(Ingredients!$AI$11:$AI$310, MATCH($C2726, Ingredients!$B$11:$B$310, 0)), "")))</f>
        <v/>
      </c>
      <c r="AT2726" s="120" t="str">
        <f t="shared" si="646"/>
        <v/>
      </c>
      <c r="AV2726" s="90" t="str">
        <f t="shared" si="636"/>
        <v/>
      </c>
      <c r="AX2726" s="90" t="str">
        <f>IF($AV2726="", "", COUNTIF($AV$11:$AV$5010, "&lt;"&amp;$AV2726)+1+COUNTIF($AV$11:$AV2726, $AV2726)-1)</f>
        <v/>
      </c>
      <c r="AZ2726" s="111" t="str">
        <f>IF($B2726="", "", SUMIF('Shopping List'!$AV$11:$AV$25, $B2726, 'Shopping List'!$BN$11:$BN$25))</f>
        <v/>
      </c>
      <c r="BB2726" s="117" t="str">
        <f t="shared" si="647"/>
        <v/>
      </c>
    </row>
    <row r="2727" spans="1:54" x14ac:dyDescent="0.25">
      <c r="A2727" s="4"/>
      <c r="B2727" s="37"/>
      <c r="C2727" s="124"/>
      <c r="D2727" s="39"/>
      <c r="E2727" s="125"/>
      <c r="F2727" s="48"/>
      <c r="G2727" s="4"/>
      <c r="H2727" s="4"/>
      <c r="I2727" s="95" t="str">
        <f>IF($C2727="", "", IF(IFERROR(INDEX(Ingredients!$C$11:$C$310, MATCH($C2727, Ingredients!$B$11:$B$310, 0)), "")="", "", IFERROR(INDEX(Ingredients!$C$11:$C$310, MATCH($C2727, Ingredients!$B$11:$B$310, 0)), "")))</f>
        <v/>
      </c>
      <c r="J2727" s="73" t="str">
        <f>IF($B2727="", "", IF(IFERROR(INDEX(Meals!$C$11:$C$260, MATCH($B2727, Meals!$B$11:$B$260, 0)), "")="", "", IFERROR(INDEX(Meals!$C$11:$C$260, MATCH($B2727, Meals!$B$11:$B$260, 0)), "")))</f>
        <v/>
      </c>
      <c r="K2727" s="4"/>
      <c r="L2727" s="72" t="str">
        <f t="shared" si="637"/>
        <v/>
      </c>
      <c r="M2727" s="73" t="str">
        <f t="shared" si="638"/>
        <v/>
      </c>
      <c r="N2727" s="4"/>
      <c r="O2727" s="78" t="str">
        <f t="shared" si="639"/>
        <v/>
      </c>
      <c r="P2727" s="79" t="str">
        <f t="shared" si="640"/>
        <v/>
      </c>
      <c r="Q2727" s="4"/>
      <c r="R2727" s="90" t="str">
        <f t="shared" si="641"/>
        <v/>
      </c>
      <c r="S2727" s="4"/>
      <c r="Y2727" s="18" t="str">
        <f t="shared" si="642"/>
        <v/>
      </c>
      <c r="AA2727" s="18" t="str">
        <f t="shared" si="633"/>
        <v/>
      </c>
      <c r="AB2727" s="18" t="str">
        <f t="shared" si="634"/>
        <v/>
      </c>
      <c r="AC2727" s="18" t="str">
        <f t="shared" si="643"/>
        <v/>
      </c>
      <c r="AD2727" s="18" t="str">
        <f t="shared" si="643"/>
        <v/>
      </c>
      <c r="AE2727" s="18" t="str">
        <f t="shared" si="644"/>
        <v/>
      </c>
      <c r="AG2727" s="95" t="str">
        <f>IF($C2727="", "", IF(IFERROR(INDEX(Ingredients!C$11:C$310, MATCH($C2727, Ingredients!$B$11:$B$310, 0)), "")="", "", IFERROR(INDEX(Ingredients!C$11:C$310, MATCH($C2727, Ingredients!$B$11:$B$310, 0)), "")))</f>
        <v/>
      </c>
      <c r="AH2727" s="105" t="str">
        <f>IF($C2727="", "", IF(IFERROR(INDEX(Ingredients!D$11:D$310, MATCH($C2727, Ingredients!$B$11:$B$310, 0)), "")="", "", IFERROR(INDEX(Ingredients!D$11:D$310, MATCH($C2727, Ingredients!$B$11:$B$310, 0)), "")))</f>
        <v/>
      </c>
      <c r="AI2727" s="106" t="str">
        <f>IF($C2727="", "", IF(IFERROR(INDEX(Ingredients!E$11:E$310, MATCH($C2727, Ingredients!$B$11:$B$310, 0)), "")="", "", IFERROR(INDEX(Ingredients!E$11:E$310, MATCH($C2727, Ingredients!$B$11:$B$310, 0)), "")))</f>
        <v/>
      </c>
      <c r="AJ2727" s="108" t="str">
        <f>IF($C2727="", "", IF(IFERROR(INDEX(Ingredients!F$11:F$310, MATCH($C2727, Ingredients!$B$11:$B$310, 0)), "")="", "", IFERROR(INDEX(Ingredients!F$11:F$310, MATCH($C2727, Ingredients!$B$11:$B$310, 0)), "")))</f>
        <v/>
      </c>
      <c r="AK2727" s="106" t="str">
        <f>IF($C2727="", "", IF(IFERROR(INDEX(Ingredients!G$11:G$310, MATCH($C2727, Ingredients!$B$11:$B$310, 0)), "")="", "", IFERROR(INDEX(Ingredients!G$11:G$310, MATCH($C2727, Ingredients!$B$11:$B$310, 0)), "")))</f>
        <v/>
      </c>
      <c r="AL2727" s="79" t="str">
        <f>IF($C2727="", "", IF(IFERROR(INDEX(Ingredients!H$11:H$310, MATCH($C2727, Ingredients!$B$11:$B$310, 0)), "")="", "", IFERROR(INDEX(Ingredients!H$11:H$310, MATCH($C2727, Ingredients!$B$11:$B$310, 0)), "")))</f>
        <v/>
      </c>
      <c r="AN2727" s="83" t="str">
        <f t="shared" si="635"/>
        <v/>
      </c>
      <c r="AP2727" s="114" t="str">
        <f t="shared" si="645"/>
        <v/>
      </c>
      <c r="AR2727" s="117" t="str">
        <f>IF($C2727="", "", IF(IFERROR(INDEX(Ingredients!$AI$11:$AI$310, MATCH($C2727, Ingredients!$B$11:$B$310, 0)), "")="", "", IFERROR(INDEX(Ingredients!$AI$11:$AI$310, MATCH($C2727, Ingredients!$B$11:$B$310, 0)), "")))</f>
        <v/>
      </c>
      <c r="AT2727" s="120" t="str">
        <f t="shared" si="646"/>
        <v/>
      </c>
      <c r="AV2727" s="90" t="str">
        <f t="shared" si="636"/>
        <v/>
      </c>
      <c r="AX2727" s="90" t="str">
        <f>IF($AV2727="", "", COUNTIF($AV$11:$AV$5010, "&lt;"&amp;$AV2727)+1+COUNTIF($AV$11:$AV2727, $AV2727)-1)</f>
        <v/>
      </c>
      <c r="AZ2727" s="111" t="str">
        <f>IF($B2727="", "", SUMIF('Shopping List'!$AV$11:$AV$25, $B2727, 'Shopping List'!$BN$11:$BN$25))</f>
        <v/>
      </c>
      <c r="BB2727" s="117" t="str">
        <f t="shared" si="647"/>
        <v/>
      </c>
    </row>
    <row r="2728" spans="1:54" x14ac:dyDescent="0.25">
      <c r="A2728" s="4"/>
      <c r="B2728" s="37"/>
      <c r="C2728" s="124"/>
      <c r="D2728" s="39"/>
      <c r="E2728" s="125"/>
      <c r="F2728" s="48"/>
      <c r="G2728" s="4"/>
      <c r="H2728" s="4"/>
      <c r="I2728" s="95" t="str">
        <f>IF($C2728="", "", IF(IFERROR(INDEX(Ingredients!$C$11:$C$310, MATCH($C2728, Ingredients!$B$11:$B$310, 0)), "")="", "", IFERROR(INDEX(Ingredients!$C$11:$C$310, MATCH($C2728, Ingredients!$B$11:$B$310, 0)), "")))</f>
        <v/>
      </c>
      <c r="J2728" s="73" t="str">
        <f>IF($B2728="", "", IF(IFERROR(INDEX(Meals!$C$11:$C$260, MATCH($B2728, Meals!$B$11:$B$260, 0)), "")="", "", IFERROR(INDEX(Meals!$C$11:$C$260, MATCH($B2728, Meals!$B$11:$B$260, 0)), "")))</f>
        <v/>
      </c>
      <c r="K2728" s="4"/>
      <c r="L2728" s="72" t="str">
        <f t="shared" si="637"/>
        <v/>
      </c>
      <c r="M2728" s="73" t="str">
        <f t="shared" si="638"/>
        <v/>
      </c>
      <c r="N2728" s="4"/>
      <c r="O2728" s="78" t="str">
        <f t="shared" si="639"/>
        <v/>
      </c>
      <c r="P2728" s="79" t="str">
        <f t="shared" si="640"/>
        <v/>
      </c>
      <c r="Q2728" s="4"/>
      <c r="R2728" s="90" t="str">
        <f t="shared" si="641"/>
        <v/>
      </c>
      <c r="S2728" s="4"/>
      <c r="Y2728" s="18" t="str">
        <f t="shared" si="642"/>
        <v/>
      </c>
      <c r="AA2728" s="18" t="str">
        <f t="shared" si="633"/>
        <v/>
      </c>
      <c r="AB2728" s="18" t="str">
        <f t="shared" si="634"/>
        <v/>
      </c>
      <c r="AC2728" s="18" t="str">
        <f t="shared" si="643"/>
        <v/>
      </c>
      <c r="AD2728" s="18" t="str">
        <f t="shared" si="643"/>
        <v/>
      </c>
      <c r="AE2728" s="18" t="str">
        <f t="shared" si="644"/>
        <v/>
      </c>
      <c r="AG2728" s="95" t="str">
        <f>IF($C2728="", "", IF(IFERROR(INDEX(Ingredients!C$11:C$310, MATCH($C2728, Ingredients!$B$11:$B$310, 0)), "")="", "", IFERROR(INDEX(Ingredients!C$11:C$310, MATCH($C2728, Ingredients!$B$11:$B$310, 0)), "")))</f>
        <v/>
      </c>
      <c r="AH2728" s="105" t="str">
        <f>IF($C2728="", "", IF(IFERROR(INDEX(Ingredients!D$11:D$310, MATCH($C2728, Ingredients!$B$11:$B$310, 0)), "")="", "", IFERROR(INDEX(Ingredients!D$11:D$310, MATCH($C2728, Ingredients!$B$11:$B$310, 0)), "")))</f>
        <v/>
      </c>
      <c r="AI2728" s="106" t="str">
        <f>IF($C2728="", "", IF(IFERROR(INDEX(Ingredients!E$11:E$310, MATCH($C2728, Ingredients!$B$11:$B$310, 0)), "")="", "", IFERROR(INDEX(Ingredients!E$11:E$310, MATCH($C2728, Ingredients!$B$11:$B$310, 0)), "")))</f>
        <v/>
      </c>
      <c r="AJ2728" s="108" t="str">
        <f>IF($C2728="", "", IF(IFERROR(INDEX(Ingredients!F$11:F$310, MATCH($C2728, Ingredients!$B$11:$B$310, 0)), "")="", "", IFERROR(INDEX(Ingredients!F$11:F$310, MATCH($C2728, Ingredients!$B$11:$B$310, 0)), "")))</f>
        <v/>
      </c>
      <c r="AK2728" s="106" t="str">
        <f>IF($C2728="", "", IF(IFERROR(INDEX(Ingredients!G$11:G$310, MATCH($C2728, Ingredients!$B$11:$B$310, 0)), "")="", "", IFERROR(INDEX(Ingredients!G$11:G$310, MATCH($C2728, Ingredients!$B$11:$B$310, 0)), "")))</f>
        <v/>
      </c>
      <c r="AL2728" s="79" t="str">
        <f>IF($C2728="", "", IF(IFERROR(INDEX(Ingredients!H$11:H$310, MATCH($C2728, Ingredients!$B$11:$B$310, 0)), "")="", "", IFERROR(INDEX(Ingredients!H$11:H$310, MATCH($C2728, Ingredients!$B$11:$B$310, 0)), "")))</f>
        <v/>
      </c>
      <c r="AN2728" s="83" t="str">
        <f t="shared" si="635"/>
        <v/>
      </c>
      <c r="AP2728" s="114" t="str">
        <f t="shared" si="645"/>
        <v/>
      </c>
      <c r="AR2728" s="117" t="str">
        <f>IF($C2728="", "", IF(IFERROR(INDEX(Ingredients!$AI$11:$AI$310, MATCH($C2728, Ingredients!$B$11:$B$310, 0)), "")="", "", IFERROR(INDEX(Ingredients!$AI$11:$AI$310, MATCH($C2728, Ingredients!$B$11:$B$310, 0)), "")))</f>
        <v/>
      </c>
      <c r="AT2728" s="120" t="str">
        <f t="shared" si="646"/>
        <v/>
      </c>
      <c r="AV2728" s="90" t="str">
        <f t="shared" si="636"/>
        <v/>
      </c>
      <c r="AX2728" s="90" t="str">
        <f>IF($AV2728="", "", COUNTIF($AV$11:$AV$5010, "&lt;"&amp;$AV2728)+1+COUNTIF($AV$11:$AV2728, $AV2728)-1)</f>
        <v/>
      </c>
      <c r="AZ2728" s="111" t="str">
        <f>IF($B2728="", "", SUMIF('Shopping List'!$AV$11:$AV$25, $B2728, 'Shopping List'!$BN$11:$BN$25))</f>
        <v/>
      </c>
      <c r="BB2728" s="117" t="str">
        <f t="shared" si="647"/>
        <v/>
      </c>
    </row>
    <row r="2729" spans="1:54" x14ac:dyDescent="0.25">
      <c r="A2729" s="4"/>
      <c r="B2729" s="37"/>
      <c r="C2729" s="124"/>
      <c r="D2729" s="39"/>
      <c r="E2729" s="125"/>
      <c r="F2729" s="48"/>
      <c r="G2729" s="4"/>
      <c r="H2729" s="4"/>
      <c r="I2729" s="95" t="str">
        <f>IF($C2729="", "", IF(IFERROR(INDEX(Ingredients!$C$11:$C$310, MATCH($C2729, Ingredients!$B$11:$B$310, 0)), "")="", "", IFERROR(INDEX(Ingredients!$C$11:$C$310, MATCH($C2729, Ingredients!$B$11:$B$310, 0)), "")))</f>
        <v/>
      </c>
      <c r="J2729" s="73" t="str">
        <f>IF($B2729="", "", IF(IFERROR(INDEX(Meals!$C$11:$C$260, MATCH($B2729, Meals!$B$11:$B$260, 0)), "")="", "", IFERROR(INDEX(Meals!$C$11:$C$260, MATCH($B2729, Meals!$B$11:$B$260, 0)), "")))</f>
        <v/>
      </c>
      <c r="K2729" s="4"/>
      <c r="L2729" s="72" t="str">
        <f t="shared" si="637"/>
        <v/>
      </c>
      <c r="M2729" s="73" t="str">
        <f t="shared" si="638"/>
        <v/>
      </c>
      <c r="N2729" s="4"/>
      <c r="O2729" s="78" t="str">
        <f t="shared" si="639"/>
        <v/>
      </c>
      <c r="P2729" s="79" t="str">
        <f t="shared" si="640"/>
        <v/>
      </c>
      <c r="Q2729" s="4"/>
      <c r="R2729" s="90" t="str">
        <f t="shared" si="641"/>
        <v/>
      </c>
      <c r="S2729" s="4"/>
      <c r="Y2729" s="18" t="str">
        <f t="shared" si="642"/>
        <v/>
      </c>
      <c r="AA2729" s="18" t="str">
        <f t="shared" si="633"/>
        <v/>
      </c>
      <c r="AB2729" s="18" t="str">
        <f t="shared" si="634"/>
        <v/>
      </c>
      <c r="AC2729" s="18" t="str">
        <f t="shared" si="643"/>
        <v/>
      </c>
      <c r="AD2729" s="18" t="str">
        <f t="shared" si="643"/>
        <v/>
      </c>
      <c r="AE2729" s="18" t="str">
        <f t="shared" si="644"/>
        <v/>
      </c>
      <c r="AG2729" s="95" t="str">
        <f>IF($C2729="", "", IF(IFERROR(INDEX(Ingredients!C$11:C$310, MATCH($C2729, Ingredients!$B$11:$B$310, 0)), "")="", "", IFERROR(INDEX(Ingredients!C$11:C$310, MATCH($C2729, Ingredients!$B$11:$B$310, 0)), "")))</f>
        <v/>
      </c>
      <c r="AH2729" s="105" t="str">
        <f>IF($C2729="", "", IF(IFERROR(INDEX(Ingredients!D$11:D$310, MATCH($C2729, Ingredients!$B$11:$B$310, 0)), "")="", "", IFERROR(INDEX(Ingredients!D$11:D$310, MATCH($C2729, Ingredients!$B$11:$B$310, 0)), "")))</f>
        <v/>
      </c>
      <c r="AI2729" s="106" t="str">
        <f>IF($C2729="", "", IF(IFERROR(INDEX(Ingredients!E$11:E$310, MATCH($C2729, Ingredients!$B$11:$B$310, 0)), "")="", "", IFERROR(INDEX(Ingredients!E$11:E$310, MATCH($C2729, Ingredients!$B$11:$B$310, 0)), "")))</f>
        <v/>
      </c>
      <c r="AJ2729" s="108" t="str">
        <f>IF($C2729="", "", IF(IFERROR(INDEX(Ingredients!F$11:F$310, MATCH($C2729, Ingredients!$B$11:$B$310, 0)), "")="", "", IFERROR(INDEX(Ingredients!F$11:F$310, MATCH($C2729, Ingredients!$B$11:$B$310, 0)), "")))</f>
        <v/>
      </c>
      <c r="AK2729" s="106" t="str">
        <f>IF($C2729="", "", IF(IFERROR(INDEX(Ingredients!G$11:G$310, MATCH($C2729, Ingredients!$B$11:$B$310, 0)), "")="", "", IFERROR(INDEX(Ingredients!G$11:G$310, MATCH($C2729, Ingredients!$B$11:$B$310, 0)), "")))</f>
        <v/>
      </c>
      <c r="AL2729" s="79" t="str">
        <f>IF($C2729="", "", IF(IFERROR(INDEX(Ingredients!H$11:H$310, MATCH($C2729, Ingredients!$B$11:$B$310, 0)), "")="", "", IFERROR(INDEX(Ingredients!H$11:H$310, MATCH($C2729, Ingredients!$B$11:$B$310, 0)), "")))</f>
        <v/>
      </c>
      <c r="AN2729" s="83" t="str">
        <f t="shared" si="635"/>
        <v/>
      </c>
      <c r="AP2729" s="114" t="str">
        <f t="shared" si="645"/>
        <v/>
      </c>
      <c r="AR2729" s="117" t="str">
        <f>IF($C2729="", "", IF(IFERROR(INDEX(Ingredients!$AI$11:$AI$310, MATCH($C2729, Ingredients!$B$11:$B$310, 0)), "")="", "", IFERROR(INDEX(Ingredients!$AI$11:$AI$310, MATCH($C2729, Ingredients!$B$11:$B$310, 0)), "")))</f>
        <v/>
      </c>
      <c r="AT2729" s="120" t="str">
        <f t="shared" si="646"/>
        <v/>
      </c>
      <c r="AV2729" s="90" t="str">
        <f t="shared" si="636"/>
        <v/>
      </c>
      <c r="AX2729" s="90" t="str">
        <f>IF($AV2729="", "", COUNTIF($AV$11:$AV$5010, "&lt;"&amp;$AV2729)+1+COUNTIF($AV$11:$AV2729, $AV2729)-1)</f>
        <v/>
      </c>
      <c r="AZ2729" s="111" t="str">
        <f>IF($B2729="", "", SUMIF('Shopping List'!$AV$11:$AV$25, $B2729, 'Shopping List'!$BN$11:$BN$25))</f>
        <v/>
      </c>
      <c r="BB2729" s="117" t="str">
        <f t="shared" si="647"/>
        <v/>
      </c>
    </row>
    <row r="2730" spans="1:54" x14ac:dyDescent="0.25">
      <c r="A2730" s="4"/>
      <c r="B2730" s="37"/>
      <c r="C2730" s="124"/>
      <c r="D2730" s="39"/>
      <c r="E2730" s="125"/>
      <c r="F2730" s="48"/>
      <c r="G2730" s="4"/>
      <c r="H2730" s="4"/>
      <c r="I2730" s="95" t="str">
        <f>IF($C2730="", "", IF(IFERROR(INDEX(Ingredients!$C$11:$C$310, MATCH($C2730, Ingredients!$B$11:$B$310, 0)), "")="", "", IFERROR(INDEX(Ingredients!$C$11:$C$310, MATCH($C2730, Ingredients!$B$11:$B$310, 0)), "")))</f>
        <v/>
      </c>
      <c r="J2730" s="73" t="str">
        <f>IF($B2730="", "", IF(IFERROR(INDEX(Meals!$C$11:$C$260, MATCH($B2730, Meals!$B$11:$B$260, 0)), "")="", "", IFERROR(INDEX(Meals!$C$11:$C$260, MATCH($B2730, Meals!$B$11:$B$260, 0)), "")))</f>
        <v/>
      </c>
      <c r="K2730" s="4"/>
      <c r="L2730" s="72" t="str">
        <f t="shared" si="637"/>
        <v/>
      </c>
      <c r="M2730" s="73" t="str">
        <f t="shared" si="638"/>
        <v/>
      </c>
      <c r="N2730" s="4"/>
      <c r="O2730" s="78" t="str">
        <f t="shared" si="639"/>
        <v/>
      </c>
      <c r="P2730" s="79" t="str">
        <f t="shared" si="640"/>
        <v/>
      </c>
      <c r="Q2730" s="4"/>
      <c r="R2730" s="90" t="str">
        <f t="shared" si="641"/>
        <v/>
      </c>
      <c r="S2730" s="4"/>
      <c r="Y2730" s="18" t="str">
        <f t="shared" si="642"/>
        <v/>
      </c>
      <c r="AA2730" s="18" t="str">
        <f t="shared" si="633"/>
        <v/>
      </c>
      <c r="AB2730" s="18" t="str">
        <f t="shared" si="634"/>
        <v/>
      </c>
      <c r="AC2730" s="18" t="str">
        <f t="shared" si="643"/>
        <v/>
      </c>
      <c r="AD2730" s="18" t="str">
        <f t="shared" si="643"/>
        <v/>
      </c>
      <c r="AE2730" s="18" t="str">
        <f t="shared" si="644"/>
        <v/>
      </c>
      <c r="AG2730" s="95" t="str">
        <f>IF($C2730="", "", IF(IFERROR(INDEX(Ingredients!C$11:C$310, MATCH($C2730, Ingredients!$B$11:$B$310, 0)), "")="", "", IFERROR(INDEX(Ingredients!C$11:C$310, MATCH($C2730, Ingredients!$B$11:$B$310, 0)), "")))</f>
        <v/>
      </c>
      <c r="AH2730" s="105" t="str">
        <f>IF($C2730="", "", IF(IFERROR(INDEX(Ingredients!D$11:D$310, MATCH($C2730, Ingredients!$B$11:$B$310, 0)), "")="", "", IFERROR(INDEX(Ingredients!D$11:D$310, MATCH($C2730, Ingredients!$B$11:$B$310, 0)), "")))</f>
        <v/>
      </c>
      <c r="AI2730" s="106" t="str">
        <f>IF($C2730="", "", IF(IFERROR(INDEX(Ingredients!E$11:E$310, MATCH($C2730, Ingredients!$B$11:$B$310, 0)), "")="", "", IFERROR(INDEX(Ingredients!E$11:E$310, MATCH($C2730, Ingredients!$B$11:$B$310, 0)), "")))</f>
        <v/>
      </c>
      <c r="AJ2730" s="108" t="str">
        <f>IF($C2730="", "", IF(IFERROR(INDEX(Ingredients!F$11:F$310, MATCH($C2730, Ingredients!$B$11:$B$310, 0)), "")="", "", IFERROR(INDEX(Ingredients!F$11:F$310, MATCH($C2730, Ingredients!$B$11:$B$310, 0)), "")))</f>
        <v/>
      </c>
      <c r="AK2730" s="106" t="str">
        <f>IF($C2730="", "", IF(IFERROR(INDEX(Ingredients!G$11:G$310, MATCH($C2730, Ingredients!$B$11:$B$310, 0)), "")="", "", IFERROR(INDEX(Ingredients!G$11:G$310, MATCH($C2730, Ingredients!$B$11:$B$310, 0)), "")))</f>
        <v/>
      </c>
      <c r="AL2730" s="79" t="str">
        <f>IF($C2730="", "", IF(IFERROR(INDEX(Ingredients!H$11:H$310, MATCH($C2730, Ingredients!$B$11:$B$310, 0)), "")="", "", IFERROR(INDEX(Ingredients!H$11:H$310, MATCH($C2730, Ingredients!$B$11:$B$310, 0)), "")))</f>
        <v/>
      </c>
      <c r="AN2730" s="83" t="str">
        <f t="shared" si="635"/>
        <v/>
      </c>
      <c r="AP2730" s="114" t="str">
        <f t="shared" si="645"/>
        <v/>
      </c>
      <c r="AR2730" s="117" t="str">
        <f>IF($C2730="", "", IF(IFERROR(INDEX(Ingredients!$AI$11:$AI$310, MATCH($C2730, Ingredients!$B$11:$B$310, 0)), "")="", "", IFERROR(INDEX(Ingredients!$AI$11:$AI$310, MATCH($C2730, Ingredients!$B$11:$B$310, 0)), "")))</f>
        <v/>
      </c>
      <c r="AT2730" s="120" t="str">
        <f t="shared" si="646"/>
        <v/>
      </c>
      <c r="AV2730" s="90" t="str">
        <f t="shared" si="636"/>
        <v/>
      </c>
      <c r="AX2730" s="90" t="str">
        <f>IF($AV2730="", "", COUNTIF($AV$11:$AV$5010, "&lt;"&amp;$AV2730)+1+COUNTIF($AV$11:$AV2730, $AV2730)-1)</f>
        <v/>
      </c>
      <c r="AZ2730" s="111" t="str">
        <f>IF($B2730="", "", SUMIF('Shopping List'!$AV$11:$AV$25, $B2730, 'Shopping List'!$BN$11:$BN$25))</f>
        <v/>
      </c>
      <c r="BB2730" s="117" t="str">
        <f t="shared" si="647"/>
        <v/>
      </c>
    </row>
    <row r="2731" spans="1:54" x14ac:dyDescent="0.25">
      <c r="A2731" s="4"/>
      <c r="B2731" s="37"/>
      <c r="C2731" s="124"/>
      <c r="D2731" s="39"/>
      <c r="E2731" s="125"/>
      <c r="F2731" s="48"/>
      <c r="G2731" s="4"/>
      <c r="H2731" s="4"/>
      <c r="I2731" s="95" t="str">
        <f>IF($C2731="", "", IF(IFERROR(INDEX(Ingredients!$C$11:$C$310, MATCH($C2731, Ingredients!$B$11:$B$310, 0)), "")="", "", IFERROR(INDEX(Ingredients!$C$11:$C$310, MATCH($C2731, Ingredients!$B$11:$B$310, 0)), "")))</f>
        <v/>
      </c>
      <c r="J2731" s="73" t="str">
        <f>IF($B2731="", "", IF(IFERROR(INDEX(Meals!$C$11:$C$260, MATCH($B2731, Meals!$B$11:$B$260, 0)), "")="", "", IFERROR(INDEX(Meals!$C$11:$C$260, MATCH($B2731, Meals!$B$11:$B$260, 0)), "")))</f>
        <v/>
      </c>
      <c r="K2731" s="4"/>
      <c r="L2731" s="72" t="str">
        <f t="shared" si="637"/>
        <v/>
      </c>
      <c r="M2731" s="73" t="str">
        <f t="shared" si="638"/>
        <v/>
      </c>
      <c r="N2731" s="4"/>
      <c r="O2731" s="78" t="str">
        <f t="shared" si="639"/>
        <v/>
      </c>
      <c r="P2731" s="79" t="str">
        <f t="shared" si="640"/>
        <v/>
      </c>
      <c r="Q2731" s="4"/>
      <c r="R2731" s="90" t="str">
        <f t="shared" si="641"/>
        <v/>
      </c>
      <c r="S2731" s="4"/>
      <c r="Y2731" s="18" t="str">
        <f t="shared" si="642"/>
        <v/>
      </c>
      <c r="AA2731" s="18" t="str">
        <f t="shared" si="633"/>
        <v/>
      </c>
      <c r="AB2731" s="18" t="str">
        <f t="shared" si="634"/>
        <v/>
      </c>
      <c r="AC2731" s="18" t="str">
        <f t="shared" si="643"/>
        <v/>
      </c>
      <c r="AD2731" s="18" t="str">
        <f t="shared" si="643"/>
        <v/>
      </c>
      <c r="AE2731" s="18" t="str">
        <f t="shared" si="644"/>
        <v/>
      </c>
      <c r="AG2731" s="95" t="str">
        <f>IF($C2731="", "", IF(IFERROR(INDEX(Ingredients!C$11:C$310, MATCH($C2731, Ingredients!$B$11:$B$310, 0)), "")="", "", IFERROR(INDEX(Ingredients!C$11:C$310, MATCH($C2731, Ingredients!$B$11:$B$310, 0)), "")))</f>
        <v/>
      </c>
      <c r="AH2731" s="105" t="str">
        <f>IF($C2731="", "", IF(IFERROR(INDEX(Ingredients!D$11:D$310, MATCH($C2731, Ingredients!$B$11:$B$310, 0)), "")="", "", IFERROR(INDEX(Ingredients!D$11:D$310, MATCH($C2731, Ingredients!$B$11:$B$310, 0)), "")))</f>
        <v/>
      </c>
      <c r="AI2731" s="106" t="str">
        <f>IF($C2731="", "", IF(IFERROR(INDEX(Ingredients!E$11:E$310, MATCH($C2731, Ingredients!$B$11:$B$310, 0)), "")="", "", IFERROR(INDEX(Ingredients!E$11:E$310, MATCH($C2731, Ingredients!$B$11:$B$310, 0)), "")))</f>
        <v/>
      </c>
      <c r="AJ2731" s="108" t="str">
        <f>IF($C2731="", "", IF(IFERROR(INDEX(Ingredients!F$11:F$310, MATCH($C2731, Ingredients!$B$11:$B$310, 0)), "")="", "", IFERROR(INDEX(Ingredients!F$11:F$310, MATCH($C2731, Ingredients!$B$11:$B$310, 0)), "")))</f>
        <v/>
      </c>
      <c r="AK2731" s="106" t="str">
        <f>IF($C2731="", "", IF(IFERROR(INDEX(Ingredients!G$11:G$310, MATCH($C2731, Ingredients!$B$11:$B$310, 0)), "")="", "", IFERROR(INDEX(Ingredients!G$11:G$310, MATCH($C2731, Ingredients!$B$11:$B$310, 0)), "")))</f>
        <v/>
      </c>
      <c r="AL2731" s="79" t="str">
        <f>IF($C2731="", "", IF(IFERROR(INDEX(Ingredients!H$11:H$310, MATCH($C2731, Ingredients!$B$11:$B$310, 0)), "")="", "", IFERROR(INDEX(Ingredients!H$11:H$310, MATCH($C2731, Ingredients!$B$11:$B$310, 0)), "")))</f>
        <v/>
      </c>
      <c r="AN2731" s="83" t="str">
        <f t="shared" si="635"/>
        <v/>
      </c>
      <c r="AP2731" s="114" t="str">
        <f t="shared" si="645"/>
        <v/>
      </c>
      <c r="AR2731" s="117" t="str">
        <f>IF($C2731="", "", IF(IFERROR(INDEX(Ingredients!$AI$11:$AI$310, MATCH($C2731, Ingredients!$B$11:$B$310, 0)), "")="", "", IFERROR(INDEX(Ingredients!$AI$11:$AI$310, MATCH($C2731, Ingredients!$B$11:$B$310, 0)), "")))</f>
        <v/>
      </c>
      <c r="AT2731" s="120" t="str">
        <f t="shared" si="646"/>
        <v/>
      </c>
      <c r="AV2731" s="90" t="str">
        <f t="shared" si="636"/>
        <v/>
      </c>
      <c r="AX2731" s="90" t="str">
        <f>IF($AV2731="", "", COUNTIF($AV$11:$AV$5010, "&lt;"&amp;$AV2731)+1+COUNTIF($AV$11:$AV2731, $AV2731)-1)</f>
        <v/>
      </c>
      <c r="AZ2731" s="111" t="str">
        <f>IF($B2731="", "", SUMIF('Shopping List'!$AV$11:$AV$25, $B2731, 'Shopping List'!$BN$11:$BN$25))</f>
        <v/>
      </c>
      <c r="BB2731" s="117" t="str">
        <f t="shared" si="647"/>
        <v/>
      </c>
    </row>
    <row r="2732" spans="1:54" x14ac:dyDescent="0.25">
      <c r="A2732" s="4"/>
      <c r="B2732" s="37"/>
      <c r="C2732" s="124"/>
      <c r="D2732" s="39"/>
      <c r="E2732" s="125"/>
      <c r="F2732" s="48"/>
      <c r="G2732" s="4"/>
      <c r="H2732" s="4"/>
      <c r="I2732" s="95" t="str">
        <f>IF($C2732="", "", IF(IFERROR(INDEX(Ingredients!$C$11:$C$310, MATCH($C2732, Ingredients!$B$11:$B$310, 0)), "")="", "", IFERROR(INDEX(Ingredients!$C$11:$C$310, MATCH($C2732, Ingredients!$B$11:$B$310, 0)), "")))</f>
        <v/>
      </c>
      <c r="J2732" s="73" t="str">
        <f>IF($B2732="", "", IF(IFERROR(INDEX(Meals!$C$11:$C$260, MATCH($B2732, Meals!$B$11:$B$260, 0)), "")="", "", IFERROR(INDEX(Meals!$C$11:$C$260, MATCH($B2732, Meals!$B$11:$B$260, 0)), "")))</f>
        <v/>
      </c>
      <c r="K2732" s="4"/>
      <c r="L2732" s="72" t="str">
        <f t="shared" si="637"/>
        <v/>
      </c>
      <c r="M2732" s="73" t="str">
        <f t="shared" si="638"/>
        <v/>
      </c>
      <c r="N2732" s="4"/>
      <c r="O2732" s="78" t="str">
        <f t="shared" si="639"/>
        <v/>
      </c>
      <c r="P2732" s="79" t="str">
        <f t="shared" si="640"/>
        <v/>
      </c>
      <c r="Q2732" s="4"/>
      <c r="R2732" s="90" t="str">
        <f t="shared" si="641"/>
        <v/>
      </c>
      <c r="S2732" s="4"/>
      <c r="Y2732" s="18" t="str">
        <f t="shared" si="642"/>
        <v/>
      </c>
      <c r="AA2732" s="18" t="str">
        <f t="shared" si="633"/>
        <v/>
      </c>
      <c r="AB2732" s="18" t="str">
        <f t="shared" si="634"/>
        <v/>
      </c>
      <c r="AC2732" s="18" t="str">
        <f t="shared" si="643"/>
        <v/>
      </c>
      <c r="AD2732" s="18" t="str">
        <f t="shared" si="643"/>
        <v/>
      </c>
      <c r="AE2732" s="18" t="str">
        <f t="shared" si="644"/>
        <v/>
      </c>
      <c r="AG2732" s="95" t="str">
        <f>IF($C2732="", "", IF(IFERROR(INDEX(Ingredients!C$11:C$310, MATCH($C2732, Ingredients!$B$11:$B$310, 0)), "")="", "", IFERROR(INDEX(Ingredients!C$11:C$310, MATCH($C2732, Ingredients!$B$11:$B$310, 0)), "")))</f>
        <v/>
      </c>
      <c r="AH2732" s="105" t="str">
        <f>IF($C2732="", "", IF(IFERROR(INDEX(Ingredients!D$11:D$310, MATCH($C2732, Ingredients!$B$11:$B$310, 0)), "")="", "", IFERROR(INDEX(Ingredients!D$11:D$310, MATCH($C2732, Ingredients!$B$11:$B$310, 0)), "")))</f>
        <v/>
      </c>
      <c r="AI2732" s="106" t="str">
        <f>IF($C2732="", "", IF(IFERROR(INDEX(Ingredients!E$11:E$310, MATCH($C2732, Ingredients!$B$11:$B$310, 0)), "")="", "", IFERROR(INDEX(Ingredients!E$11:E$310, MATCH($C2732, Ingredients!$B$11:$B$310, 0)), "")))</f>
        <v/>
      </c>
      <c r="AJ2732" s="108" t="str">
        <f>IF($C2732="", "", IF(IFERROR(INDEX(Ingredients!F$11:F$310, MATCH($C2732, Ingredients!$B$11:$B$310, 0)), "")="", "", IFERROR(INDEX(Ingredients!F$11:F$310, MATCH($C2732, Ingredients!$B$11:$B$310, 0)), "")))</f>
        <v/>
      </c>
      <c r="AK2732" s="106" t="str">
        <f>IF($C2732="", "", IF(IFERROR(INDEX(Ingredients!G$11:G$310, MATCH($C2732, Ingredients!$B$11:$B$310, 0)), "")="", "", IFERROR(INDEX(Ingredients!G$11:G$310, MATCH($C2732, Ingredients!$B$11:$B$310, 0)), "")))</f>
        <v/>
      </c>
      <c r="AL2732" s="79" t="str">
        <f>IF($C2732="", "", IF(IFERROR(INDEX(Ingredients!H$11:H$310, MATCH($C2732, Ingredients!$B$11:$B$310, 0)), "")="", "", IFERROR(INDEX(Ingredients!H$11:H$310, MATCH($C2732, Ingredients!$B$11:$B$310, 0)), "")))</f>
        <v/>
      </c>
      <c r="AN2732" s="83" t="str">
        <f t="shared" si="635"/>
        <v/>
      </c>
      <c r="AP2732" s="114" t="str">
        <f t="shared" si="645"/>
        <v/>
      </c>
      <c r="AR2732" s="117" t="str">
        <f>IF($C2732="", "", IF(IFERROR(INDEX(Ingredients!$AI$11:$AI$310, MATCH($C2732, Ingredients!$B$11:$B$310, 0)), "")="", "", IFERROR(INDEX(Ingredients!$AI$11:$AI$310, MATCH($C2732, Ingredients!$B$11:$B$310, 0)), "")))</f>
        <v/>
      </c>
      <c r="AT2732" s="120" t="str">
        <f t="shared" si="646"/>
        <v/>
      </c>
      <c r="AV2732" s="90" t="str">
        <f t="shared" si="636"/>
        <v/>
      </c>
      <c r="AX2732" s="90" t="str">
        <f>IF($AV2732="", "", COUNTIF($AV$11:$AV$5010, "&lt;"&amp;$AV2732)+1+COUNTIF($AV$11:$AV2732, $AV2732)-1)</f>
        <v/>
      </c>
      <c r="AZ2732" s="111" t="str">
        <f>IF($B2732="", "", SUMIF('Shopping List'!$AV$11:$AV$25, $B2732, 'Shopping List'!$BN$11:$BN$25))</f>
        <v/>
      </c>
      <c r="BB2732" s="117" t="str">
        <f t="shared" si="647"/>
        <v/>
      </c>
    </row>
    <row r="2733" spans="1:54" x14ac:dyDescent="0.25">
      <c r="A2733" s="4"/>
      <c r="B2733" s="37"/>
      <c r="C2733" s="124"/>
      <c r="D2733" s="39"/>
      <c r="E2733" s="125"/>
      <c r="F2733" s="48"/>
      <c r="G2733" s="4"/>
      <c r="H2733" s="4"/>
      <c r="I2733" s="95" t="str">
        <f>IF($C2733="", "", IF(IFERROR(INDEX(Ingredients!$C$11:$C$310, MATCH($C2733, Ingredients!$B$11:$B$310, 0)), "")="", "", IFERROR(INDEX(Ingredients!$C$11:$C$310, MATCH($C2733, Ingredients!$B$11:$B$310, 0)), "")))</f>
        <v/>
      </c>
      <c r="J2733" s="73" t="str">
        <f>IF($B2733="", "", IF(IFERROR(INDEX(Meals!$C$11:$C$260, MATCH($B2733, Meals!$B$11:$B$260, 0)), "")="", "", IFERROR(INDEX(Meals!$C$11:$C$260, MATCH($B2733, Meals!$B$11:$B$260, 0)), "")))</f>
        <v/>
      </c>
      <c r="K2733" s="4"/>
      <c r="L2733" s="72" t="str">
        <f t="shared" si="637"/>
        <v/>
      </c>
      <c r="M2733" s="73" t="str">
        <f t="shared" si="638"/>
        <v/>
      </c>
      <c r="N2733" s="4"/>
      <c r="O2733" s="78" t="str">
        <f t="shared" si="639"/>
        <v/>
      </c>
      <c r="P2733" s="79" t="str">
        <f t="shared" si="640"/>
        <v/>
      </c>
      <c r="Q2733" s="4"/>
      <c r="R2733" s="90" t="str">
        <f t="shared" si="641"/>
        <v/>
      </c>
      <c r="S2733" s="4"/>
      <c r="Y2733" s="18" t="str">
        <f t="shared" si="642"/>
        <v/>
      </c>
      <c r="AA2733" s="18" t="str">
        <f t="shared" si="633"/>
        <v/>
      </c>
      <c r="AB2733" s="18" t="str">
        <f t="shared" si="634"/>
        <v/>
      </c>
      <c r="AC2733" s="18" t="str">
        <f t="shared" si="643"/>
        <v/>
      </c>
      <c r="AD2733" s="18" t="str">
        <f t="shared" si="643"/>
        <v/>
      </c>
      <c r="AE2733" s="18" t="str">
        <f t="shared" si="644"/>
        <v/>
      </c>
      <c r="AG2733" s="95" t="str">
        <f>IF($C2733="", "", IF(IFERROR(INDEX(Ingredients!C$11:C$310, MATCH($C2733, Ingredients!$B$11:$B$310, 0)), "")="", "", IFERROR(INDEX(Ingredients!C$11:C$310, MATCH($C2733, Ingredients!$B$11:$B$310, 0)), "")))</f>
        <v/>
      </c>
      <c r="AH2733" s="105" t="str">
        <f>IF($C2733="", "", IF(IFERROR(INDEX(Ingredients!D$11:D$310, MATCH($C2733, Ingredients!$B$11:$B$310, 0)), "")="", "", IFERROR(INDEX(Ingredients!D$11:D$310, MATCH($C2733, Ingredients!$B$11:$B$310, 0)), "")))</f>
        <v/>
      </c>
      <c r="AI2733" s="106" t="str">
        <f>IF($C2733="", "", IF(IFERROR(INDEX(Ingredients!E$11:E$310, MATCH($C2733, Ingredients!$B$11:$B$310, 0)), "")="", "", IFERROR(INDEX(Ingredients!E$11:E$310, MATCH($C2733, Ingredients!$B$11:$B$310, 0)), "")))</f>
        <v/>
      </c>
      <c r="AJ2733" s="108" t="str">
        <f>IF($C2733="", "", IF(IFERROR(INDEX(Ingredients!F$11:F$310, MATCH($C2733, Ingredients!$B$11:$B$310, 0)), "")="", "", IFERROR(INDEX(Ingredients!F$11:F$310, MATCH($C2733, Ingredients!$B$11:$B$310, 0)), "")))</f>
        <v/>
      </c>
      <c r="AK2733" s="106" t="str">
        <f>IF($C2733="", "", IF(IFERROR(INDEX(Ingredients!G$11:G$310, MATCH($C2733, Ingredients!$B$11:$B$310, 0)), "")="", "", IFERROR(INDEX(Ingredients!G$11:G$310, MATCH($C2733, Ingredients!$B$11:$B$310, 0)), "")))</f>
        <v/>
      </c>
      <c r="AL2733" s="79" t="str">
        <f>IF($C2733="", "", IF(IFERROR(INDEX(Ingredients!H$11:H$310, MATCH($C2733, Ingredients!$B$11:$B$310, 0)), "")="", "", IFERROR(INDEX(Ingredients!H$11:H$310, MATCH($C2733, Ingredients!$B$11:$B$310, 0)), "")))</f>
        <v/>
      </c>
      <c r="AN2733" s="83" t="str">
        <f t="shared" si="635"/>
        <v/>
      </c>
      <c r="AP2733" s="114" t="str">
        <f t="shared" si="645"/>
        <v/>
      </c>
      <c r="AR2733" s="117" t="str">
        <f>IF($C2733="", "", IF(IFERROR(INDEX(Ingredients!$AI$11:$AI$310, MATCH($C2733, Ingredients!$B$11:$B$310, 0)), "")="", "", IFERROR(INDEX(Ingredients!$AI$11:$AI$310, MATCH($C2733, Ingredients!$B$11:$B$310, 0)), "")))</f>
        <v/>
      </c>
      <c r="AT2733" s="120" t="str">
        <f t="shared" si="646"/>
        <v/>
      </c>
      <c r="AV2733" s="90" t="str">
        <f t="shared" si="636"/>
        <v/>
      </c>
      <c r="AX2733" s="90" t="str">
        <f>IF($AV2733="", "", COUNTIF($AV$11:$AV$5010, "&lt;"&amp;$AV2733)+1+COUNTIF($AV$11:$AV2733, $AV2733)-1)</f>
        <v/>
      </c>
      <c r="AZ2733" s="111" t="str">
        <f>IF($B2733="", "", SUMIF('Shopping List'!$AV$11:$AV$25, $B2733, 'Shopping List'!$BN$11:$BN$25))</f>
        <v/>
      </c>
      <c r="BB2733" s="117" t="str">
        <f t="shared" si="647"/>
        <v/>
      </c>
    </row>
    <row r="2734" spans="1:54" x14ac:dyDescent="0.25">
      <c r="A2734" s="4"/>
      <c r="B2734" s="37"/>
      <c r="C2734" s="124"/>
      <c r="D2734" s="39"/>
      <c r="E2734" s="125"/>
      <c r="F2734" s="48"/>
      <c r="G2734" s="4"/>
      <c r="H2734" s="4"/>
      <c r="I2734" s="95" t="str">
        <f>IF($C2734="", "", IF(IFERROR(INDEX(Ingredients!$C$11:$C$310, MATCH($C2734, Ingredients!$B$11:$B$310, 0)), "")="", "", IFERROR(INDEX(Ingredients!$C$11:$C$310, MATCH($C2734, Ingredients!$B$11:$B$310, 0)), "")))</f>
        <v/>
      </c>
      <c r="J2734" s="73" t="str">
        <f>IF($B2734="", "", IF(IFERROR(INDEX(Meals!$C$11:$C$260, MATCH($B2734, Meals!$B$11:$B$260, 0)), "")="", "", IFERROR(INDEX(Meals!$C$11:$C$260, MATCH($B2734, Meals!$B$11:$B$260, 0)), "")))</f>
        <v/>
      </c>
      <c r="K2734" s="4"/>
      <c r="L2734" s="72" t="str">
        <f t="shared" si="637"/>
        <v/>
      </c>
      <c r="M2734" s="73" t="str">
        <f t="shared" si="638"/>
        <v/>
      </c>
      <c r="N2734" s="4"/>
      <c r="O2734" s="78" t="str">
        <f t="shared" si="639"/>
        <v/>
      </c>
      <c r="P2734" s="79" t="str">
        <f t="shared" si="640"/>
        <v/>
      </c>
      <c r="Q2734" s="4"/>
      <c r="R2734" s="90" t="str">
        <f t="shared" si="641"/>
        <v/>
      </c>
      <c r="S2734" s="4"/>
      <c r="Y2734" s="18" t="str">
        <f t="shared" si="642"/>
        <v/>
      </c>
      <c r="AA2734" s="18" t="str">
        <f t="shared" si="633"/>
        <v/>
      </c>
      <c r="AB2734" s="18" t="str">
        <f t="shared" si="634"/>
        <v/>
      </c>
      <c r="AC2734" s="18" t="str">
        <f t="shared" si="643"/>
        <v/>
      </c>
      <c r="AD2734" s="18" t="str">
        <f t="shared" si="643"/>
        <v/>
      </c>
      <c r="AE2734" s="18" t="str">
        <f t="shared" si="644"/>
        <v/>
      </c>
      <c r="AG2734" s="95" t="str">
        <f>IF($C2734="", "", IF(IFERROR(INDEX(Ingredients!C$11:C$310, MATCH($C2734, Ingredients!$B$11:$B$310, 0)), "")="", "", IFERROR(INDEX(Ingredients!C$11:C$310, MATCH($C2734, Ingredients!$B$11:$B$310, 0)), "")))</f>
        <v/>
      </c>
      <c r="AH2734" s="105" t="str">
        <f>IF($C2734="", "", IF(IFERROR(INDEX(Ingredients!D$11:D$310, MATCH($C2734, Ingredients!$B$11:$B$310, 0)), "")="", "", IFERROR(INDEX(Ingredients!D$11:D$310, MATCH($C2734, Ingredients!$B$11:$B$310, 0)), "")))</f>
        <v/>
      </c>
      <c r="AI2734" s="106" t="str">
        <f>IF($C2734="", "", IF(IFERROR(INDEX(Ingredients!E$11:E$310, MATCH($C2734, Ingredients!$B$11:$B$310, 0)), "")="", "", IFERROR(INDEX(Ingredients!E$11:E$310, MATCH($C2734, Ingredients!$B$11:$B$310, 0)), "")))</f>
        <v/>
      </c>
      <c r="AJ2734" s="108" t="str">
        <f>IF($C2734="", "", IF(IFERROR(INDEX(Ingredients!F$11:F$310, MATCH($C2734, Ingredients!$B$11:$B$310, 0)), "")="", "", IFERROR(INDEX(Ingredients!F$11:F$310, MATCH($C2734, Ingredients!$B$11:$B$310, 0)), "")))</f>
        <v/>
      </c>
      <c r="AK2734" s="106" t="str">
        <f>IF($C2734="", "", IF(IFERROR(INDEX(Ingredients!G$11:G$310, MATCH($C2734, Ingredients!$B$11:$B$310, 0)), "")="", "", IFERROR(INDEX(Ingredients!G$11:G$310, MATCH($C2734, Ingredients!$B$11:$B$310, 0)), "")))</f>
        <v/>
      </c>
      <c r="AL2734" s="79" t="str">
        <f>IF($C2734="", "", IF(IFERROR(INDEX(Ingredients!H$11:H$310, MATCH($C2734, Ingredients!$B$11:$B$310, 0)), "")="", "", IFERROR(INDEX(Ingredients!H$11:H$310, MATCH($C2734, Ingredients!$B$11:$B$310, 0)), "")))</f>
        <v/>
      </c>
      <c r="AN2734" s="83" t="str">
        <f t="shared" si="635"/>
        <v/>
      </c>
      <c r="AP2734" s="114" t="str">
        <f t="shared" si="645"/>
        <v/>
      </c>
      <c r="AR2734" s="117" t="str">
        <f>IF($C2734="", "", IF(IFERROR(INDEX(Ingredients!$AI$11:$AI$310, MATCH($C2734, Ingredients!$B$11:$B$310, 0)), "")="", "", IFERROR(INDEX(Ingredients!$AI$11:$AI$310, MATCH($C2734, Ingredients!$B$11:$B$310, 0)), "")))</f>
        <v/>
      </c>
      <c r="AT2734" s="120" t="str">
        <f t="shared" si="646"/>
        <v/>
      </c>
      <c r="AV2734" s="90" t="str">
        <f t="shared" si="636"/>
        <v/>
      </c>
      <c r="AX2734" s="90" t="str">
        <f>IF($AV2734="", "", COUNTIF($AV$11:$AV$5010, "&lt;"&amp;$AV2734)+1+COUNTIF($AV$11:$AV2734, $AV2734)-1)</f>
        <v/>
      </c>
      <c r="AZ2734" s="111" t="str">
        <f>IF($B2734="", "", SUMIF('Shopping List'!$AV$11:$AV$25, $B2734, 'Shopping List'!$BN$11:$BN$25))</f>
        <v/>
      </c>
      <c r="BB2734" s="117" t="str">
        <f t="shared" si="647"/>
        <v/>
      </c>
    </row>
    <row r="2735" spans="1:54" x14ac:dyDescent="0.25">
      <c r="A2735" s="4"/>
      <c r="B2735" s="37"/>
      <c r="C2735" s="124"/>
      <c r="D2735" s="39"/>
      <c r="E2735" s="125"/>
      <c r="F2735" s="48"/>
      <c r="G2735" s="4"/>
      <c r="H2735" s="4"/>
      <c r="I2735" s="95" t="str">
        <f>IF($C2735="", "", IF(IFERROR(INDEX(Ingredients!$C$11:$C$310, MATCH($C2735, Ingredients!$B$11:$B$310, 0)), "")="", "", IFERROR(INDEX(Ingredients!$C$11:$C$310, MATCH($C2735, Ingredients!$B$11:$B$310, 0)), "")))</f>
        <v/>
      </c>
      <c r="J2735" s="73" t="str">
        <f>IF($B2735="", "", IF(IFERROR(INDEX(Meals!$C$11:$C$260, MATCH($B2735, Meals!$B$11:$B$260, 0)), "")="", "", IFERROR(INDEX(Meals!$C$11:$C$260, MATCH($B2735, Meals!$B$11:$B$260, 0)), "")))</f>
        <v/>
      </c>
      <c r="K2735" s="4"/>
      <c r="L2735" s="72" t="str">
        <f t="shared" si="637"/>
        <v/>
      </c>
      <c r="M2735" s="73" t="str">
        <f t="shared" si="638"/>
        <v/>
      </c>
      <c r="N2735" s="4"/>
      <c r="O2735" s="78" t="str">
        <f t="shared" si="639"/>
        <v/>
      </c>
      <c r="P2735" s="79" t="str">
        <f t="shared" si="640"/>
        <v/>
      </c>
      <c r="Q2735" s="4"/>
      <c r="R2735" s="90" t="str">
        <f t="shared" si="641"/>
        <v/>
      </c>
      <c r="S2735" s="4"/>
      <c r="Y2735" s="18" t="str">
        <f t="shared" si="642"/>
        <v/>
      </c>
      <c r="AA2735" s="18" t="str">
        <f t="shared" si="633"/>
        <v/>
      </c>
      <c r="AB2735" s="18" t="str">
        <f t="shared" si="634"/>
        <v/>
      </c>
      <c r="AC2735" s="18" t="str">
        <f t="shared" si="643"/>
        <v/>
      </c>
      <c r="AD2735" s="18" t="str">
        <f t="shared" si="643"/>
        <v/>
      </c>
      <c r="AE2735" s="18" t="str">
        <f t="shared" si="644"/>
        <v/>
      </c>
      <c r="AG2735" s="95" t="str">
        <f>IF($C2735="", "", IF(IFERROR(INDEX(Ingredients!C$11:C$310, MATCH($C2735, Ingredients!$B$11:$B$310, 0)), "")="", "", IFERROR(INDEX(Ingredients!C$11:C$310, MATCH($C2735, Ingredients!$B$11:$B$310, 0)), "")))</f>
        <v/>
      </c>
      <c r="AH2735" s="105" t="str">
        <f>IF($C2735="", "", IF(IFERROR(INDEX(Ingredients!D$11:D$310, MATCH($C2735, Ingredients!$B$11:$B$310, 0)), "")="", "", IFERROR(INDEX(Ingredients!D$11:D$310, MATCH($C2735, Ingredients!$B$11:$B$310, 0)), "")))</f>
        <v/>
      </c>
      <c r="AI2735" s="106" t="str">
        <f>IF($C2735="", "", IF(IFERROR(INDEX(Ingredients!E$11:E$310, MATCH($C2735, Ingredients!$B$11:$B$310, 0)), "")="", "", IFERROR(INDEX(Ingredients!E$11:E$310, MATCH($C2735, Ingredients!$B$11:$B$310, 0)), "")))</f>
        <v/>
      </c>
      <c r="AJ2735" s="108" t="str">
        <f>IF($C2735="", "", IF(IFERROR(INDEX(Ingredients!F$11:F$310, MATCH($C2735, Ingredients!$B$11:$B$310, 0)), "")="", "", IFERROR(INDEX(Ingredients!F$11:F$310, MATCH($C2735, Ingredients!$B$11:$B$310, 0)), "")))</f>
        <v/>
      </c>
      <c r="AK2735" s="106" t="str">
        <f>IF($C2735="", "", IF(IFERROR(INDEX(Ingredients!G$11:G$310, MATCH($C2735, Ingredients!$B$11:$B$310, 0)), "")="", "", IFERROR(INDEX(Ingredients!G$11:G$310, MATCH($C2735, Ingredients!$B$11:$B$310, 0)), "")))</f>
        <v/>
      </c>
      <c r="AL2735" s="79" t="str">
        <f>IF($C2735="", "", IF(IFERROR(INDEX(Ingredients!H$11:H$310, MATCH($C2735, Ingredients!$B$11:$B$310, 0)), "")="", "", IFERROR(INDEX(Ingredients!H$11:H$310, MATCH($C2735, Ingredients!$B$11:$B$310, 0)), "")))</f>
        <v/>
      </c>
      <c r="AN2735" s="83" t="str">
        <f t="shared" si="635"/>
        <v/>
      </c>
      <c r="AP2735" s="114" t="str">
        <f t="shared" si="645"/>
        <v/>
      </c>
      <c r="AR2735" s="117" t="str">
        <f>IF($C2735="", "", IF(IFERROR(INDEX(Ingredients!$AI$11:$AI$310, MATCH($C2735, Ingredients!$B$11:$B$310, 0)), "")="", "", IFERROR(INDEX(Ingredients!$AI$11:$AI$310, MATCH($C2735, Ingredients!$B$11:$B$310, 0)), "")))</f>
        <v/>
      </c>
      <c r="AT2735" s="120" t="str">
        <f t="shared" si="646"/>
        <v/>
      </c>
      <c r="AV2735" s="90" t="str">
        <f t="shared" si="636"/>
        <v/>
      </c>
      <c r="AX2735" s="90" t="str">
        <f>IF($AV2735="", "", COUNTIF($AV$11:$AV$5010, "&lt;"&amp;$AV2735)+1+COUNTIF($AV$11:$AV2735, $AV2735)-1)</f>
        <v/>
      </c>
      <c r="AZ2735" s="111" t="str">
        <f>IF($B2735="", "", SUMIF('Shopping List'!$AV$11:$AV$25, $B2735, 'Shopping List'!$BN$11:$BN$25))</f>
        <v/>
      </c>
      <c r="BB2735" s="117" t="str">
        <f t="shared" si="647"/>
        <v/>
      </c>
    </row>
    <row r="2736" spans="1:54" x14ac:dyDescent="0.25">
      <c r="A2736" s="4"/>
      <c r="B2736" s="37"/>
      <c r="C2736" s="124"/>
      <c r="D2736" s="39"/>
      <c r="E2736" s="125"/>
      <c r="F2736" s="48"/>
      <c r="G2736" s="4"/>
      <c r="H2736" s="4"/>
      <c r="I2736" s="95" t="str">
        <f>IF($C2736="", "", IF(IFERROR(INDEX(Ingredients!$C$11:$C$310, MATCH($C2736, Ingredients!$B$11:$B$310, 0)), "")="", "", IFERROR(INDEX(Ingredients!$C$11:$C$310, MATCH($C2736, Ingredients!$B$11:$B$310, 0)), "")))</f>
        <v/>
      </c>
      <c r="J2736" s="73" t="str">
        <f>IF($B2736="", "", IF(IFERROR(INDEX(Meals!$C$11:$C$260, MATCH($B2736, Meals!$B$11:$B$260, 0)), "")="", "", IFERROR(INDEX(Meals!$C$11:$C$260, MATCH($B2736, Meals!$B$11:$B$260, 0)), "")))</f>
        <v/>
      </c>
      <c r="K2736" s="4"/>
      <c r="L2736" s="72" t="str">
        <f t="shared" si="637"/>
        <v/>
      </c>
      <c r="M2736" s="73" t="str">
        <f t="shared" si="638"/>
        <v/>
      </c>
      <c r="N2736" s="4"/>
      <c r="O2736" s="78" t="str">
        <f t="shared" si="639"/>
        <v/>
      </c>
      <c r="P2736" s="79" t="str">
        <f t="shared" si="640"/>
        <v/>
      </c>
      <c r="Q2736" s="4"/>
      <c r="R2736" s="90" t="str">
        <f t="shared" si="641"/>
        <v/>
      </c>
      <c r="S2736" s="4"/>
      <c r="Y2736" s="18" t="str">
        <f t="shared" si="642"/>
        <v/>
      </c>
      <c r="AA2736" s="18" t="str">
        <f t="shared" si="633"/>
        <v/>
      </c>
      <c r="AB2736" s="18" t="str">
        <f t="shared" si="634"/>
        <v/>
      </c>
      <c r="AC2736" s="18" t="str">
        <f t="shared" si="643"/>
        <v/>
      </c>
      <c r="AD2736" s="18" t="str">
        <f t="shared" si="643"/>
        <v/>
      </c>
      <c r="AE2736" s="18" t="str">
        <f t="shared" si="644"/>
        <v/>
      </c>
      <c r="AG2736" s="95" t="str">
        <f>IF($C2736="", "", IF(IFERROR(INDEX(Ingredients!C$11:C$310, MATCH($C2736, Ingredients!$B$11:$B$310, 0)), "")="", "", IFERROR(INDEX(Ingredients!C$11:C$310, MATCH($C2736, Ingredients!$B$11:$B$310, 0)), "")))</f>
        <v/>
      </c>
      <c r="AH2736" s="105" t="str">
        <f>IF($C2736="", "", IF(IFERROR(INDEX(Ingredients!D$11:D$310, MATCH($C2736, Ingredients!$B$11:$B$310, 0)), "")="", "", IFERROR(INDEX(Ingredients!D$11:D$310, MATCH($C2736, Ingredients!$B$11:$B$310, 0)), "")))</f>
        <v/>
      </c>
      <c r="AI2736" s="106" t="str">
        <f>IF($C2736="", "", IF(IFERROR(INDEX(Ingredients!E$11:E$310, MATCH($C2736, Ingredients!$B$11:$B$310, 0)), "")="", "", IFERROR(INDEX(Ingredients!E$11:E$310, MATCH($C2736, Ingredients!$B$11:$B$310, 0)), "")))</f>
        <v/>
      </c>
      <c r="AJ2736" s="108" t="str">
        <f>IF($C2736="", "", IF(IFERROR(INDEX(Ingredients!F$11:F$310, MATCH($C2736, Ingredients!$B$11:$B$310, 0)), "")="", "", IFERROR(INDEX(Ingredients!F$11:F$310, MATCH($C2736, Ingredients!$B$11:$B$310, 0)), "")))</f>
        <v/>
      </c>
      <c r="AK2736" s="106" t="str">
        <f>IF($C2736="", "", IF(IFERROR(INDEX(Ingredients!G$11:G$310, MATCH($C2736, Ingredients!$B$11:$B$310, 0)), "")="", "", IFERROR(INDEX(Ingredients!G$11:G$310, MATCH($C2736, Ingredients!$B$11:$B$310, 0)), "")))</f>
        <v/>
      </c>
      <c r="AL2736" s="79" t="str">
        <f>IF($C2736="", "", IF(IFERROR(INDEX(Ingredients!H$11:H$310, MATCH($C2736, Ingredients!$B$11:$B$310, 0)), "")="", "", IFERROR(INDEX(Ingredients!H$11:H$310, MATCH($C2736, Ingredients!$B$11:$B$310, 0)), "")))</f>
        <v/>
      </c>
      <c r="AN2736" s="83" t="str">
        <f t="shared" si="635"/>
        <v/>
      </c>
      <c r="AP2736" s="114" t="str">
        <f t="shared" si="645"/>
        <v/>
      </c>
      <c r="AR2736" s="117" t="str">
        <f>IF($C2736="", "", IF(IFERROR(INDEX(Ingredients!$AI$11:$AI$310, MATCH($C2736, Ingredients!$B$11:$B$310, 0)), "")="", "", IFERROR(INDEX(Ingredients!$AI$11:$AI$310, MATCH($C2736, Ingredients!$B$11:$B$310, 0)), "")))</f>
        <v/>
      </c>
      <c r="AT2736" s="120" t="str">
        <f t="shared" si="646"/>
        <v/>
      </c>
      <c r="AV2736" s="90" t="str">
        <f t="shared" si="636"/>
        <v/>
      </c>
      <c r="AX2736" s="90" t="str">
        <f>IF($AV2736="", "", COUNTIF($AV$11:$AV$5010, "&lt;"&amp;$AV2736)+1+COUNTIF($AV$11:$AV2736, $AV2736)-1)</f>
        <v/>
      </c>
      <c r="AZ2736" s="111" t="str">
        <f>IF($B2736="", "", SUMIF('Shopping List'!$AV$11:$AV$25, $B2736, 'Shopping List'!$BN$11:$BN$25))</f>
        <v/>
      </c>
      <c r="BB2736" s="117" t="str">
        <f t="shared" si="647"/>
        <v/>
      </c>
    </row>
    <row r="2737" spans="1:54" x14ac:dyDescent="0.25">
      <c r="A2737" s="4"/>
      <c r="B2737" s="37"/>
      <c r="C2737" s="124"/>
      <c r="D2737" s="39"/>
      <c r="E2737" s="125"/>
      <c r="F2737" s="48"/>
      <c r="G2737" s="4"/>
      <c r="H2737" s="4"/>
      <c r="I2737" s="95" t="str">
        <f>IF($C2737="", "", IF(IFERROR(INDEX(Ingredients!$C$11:$C$310, MATCH($C2737, Ingredients!$B$11:$B$310, 0)), "")="", "", IFERROR(INDEX(Ingredients!$C$11:$C$310, MATCH($C2737, Ingredients!$B$11:$B$310, 0)), "")))</f>
        <v/>
      </c>
      <c r="J2737" s="73" t="str">
        <f>IF($B2737="", "", IF(IFERROR(INDEX(Meals!$C$11:$C$260, MATCH($B2737, Meals!$B$11:$B$260, 0)), "")="", "", IFERROR(INDEX(Meals!$C$11:$C$260, MATCH($B2737, Meals!$B$11:$B$260, 0)), "")))</f>
        <v/>
      </c>
      <c r="K2737" s="4"/>
      <c r="L2737" s="72" t="str">
        <f t="shared" si="637"/>
        <v/>
      </c>
      <c r="M2737" s="73" t="str">
        <f t="shared" si="638"/>
        <v/>
      </c>
      <c r="N2737" s="4"/>
      <c r="O2737" s="78" t="str">
        <f t="shared" si="639"/>
        <v/>
      </c>
      <c r="P2737" s="79" t="str">
        <f t="shared" si="640"/>
        <v/>
      </c>
      <c r="Q2737" s="4"/>
      <c r="R2737" s="90" t="str">
        <f t="shared" si="641"/>
        <v/>
      </c>
      <c r="S2737" s="4"/>
      <c r="Y2737" s="18" t="str">
        <f t="shared" si="642"/>
        <v/>
      </c>
      <c r="AA2737" s="18" t="str">
        <f t="shared" si="633"/>
        <v/>
      </c>
      <c r="AB2737" s="18" t="str">
        <f t="shared" si="634"/>
        <v/>
      </c>
      <c r="AC2737" s="18" t="str">
        <f t="shared" si="643"/>
        <v/>
      </c>
      <c r="AD2737" s="18" t="str">
        <f t="shared" si="643"/>
        <v/>
      </c>
      <c r="AE2737" s="18" t="str">
        <f t="shared" si="644"/>
        <v/>
      </c>
      <c r="AG2737" s="95" t="str">
        <f>IF($C2737="", "", IF(IFERROR(INDEX(Ingredients!C$11:C$310, MATCH($C2737, Ingredients!$B$11:$B$310, 0)), "")="", "", IFERROR(INDEX(Ingredients!C$11:C$310, MATCH($C2737, Ingredients!$B$11:$B$310, 0)), "")))</f>
        <v/>
      </c>
      <c r="AH2737" s="105" t="str">
        <f>IF($C2737="", "", IF(IFERROR(INDEX(Ingredients!D$11:D$310, MATCH($C2737, Ingredients!$B$11:$B$310, 0)), "")="", "", IFERROR(INDEX(Ingredients!D$11:D$310, MATCH($C2737, Ingredients!$B$11:$B$310, 0)), "")))</f>
        <v/>
      </c>
      <c r="AI2737" s="106" t="str">
        <f>IF($C2737="", "", IF(IFERROR(INDEX(Ingredients!E$11:E$310, MATCH($C2737, Ingredients!$B$11:$B$310, 0)), "")="", "", IFERROR(INDEX(Ingredients!E$11:E$310, MATCH($C2737, Ingredients!$B$11:$B$310, 0)), "")))</f>
        <v/>
      </c>
      <c r="AJ2737" s="108" t="str">
        <f>IF($C2737="", "", IF(IFERROR(INDEX(Ingredients!F$11:F$310, MATCH($C2737, Ingredients!$B$11:$B$310, 0)), "")="", "", IFERROR(INDEX(Ingredients!F$11:F$310, MATCH($C2737, Ingredients!$B$11:$B$310, 0)), "")))</f>
        <v/>
      </c>
      <c r="AK2737" s="106" t="str">
        <f>IF($C2737="", "", IF(IFERROR(INDEX(Ingredients!G$11:G$310, MATCH($C2737, Ingredients!$B$11:$B$310, 0)), "")="", "", IFERROR(INDEX(Ingredients!G$11:G$310, MATCH($C2737, Ingredients!$B$11:$B$310, 0)), "")))</f>
        <v/>
      </c>
      <c r="AL2737" s="79" t="str">
        <f>IF($C2737="", "", IF(IFERROR(INDEX(Ingredients!H$11:H$310, MATCH($C2737, Ingredients!$B$11:$B$310, 0)), "")="", "", IFERROR(INDEX(Ingredients!H$11:H$310, MATCH($C2737, Ingredients!$B$11:$B$310, 0)), "")))</f>
        <v/>
      </c>
      <c r="AN2737" s="83" t="str">
        <f t="shared" si="635"/>
        <v/>
      </c>
      <c r="AP2737" s="114" t="str">
        <f t="shared" si="645"/>
        <v/>
      </c>
      <c r="AR2737" s="117" t="str">
        <f>IF($C2737="", "", IF(IFERROR(INDEX(Ingredients!$AI$11:$AI$310, MATCH($C2737, Ingredients!$B$11:$B$310, 0)), "")="", "", IFERROR(INDEX(Ingredients!$AI$11:$AI$310, MATCH($C2737, Ingredients!$B$11:$B$310, 0)), "")))</f>
        <v/>
      </c>
      <c r="AT2737" s="120" t="str">
        <f t="shared" si="646"/>
        <v/>
      </c>
      <c r="AV2737" s="90" t="str">
        <f t="shared" si="636"/>
        <v/>
      </c>
      <c r="AX2737" s="90" t="str">
        <f>IF($AV2737="", "", COUNTIF($AV$11:$AV$5010, "&lt;"&amp;$AV2737)+1+COUNTIF($AV$11:$AV2737, $AV2737)-1)</f>
        <v/>
      </c>
      <c r="AZ2737" s="111" t="str">
        <f>IF($B2737="", "", SUMIF('Shopping List'!$AV$11:$AV$25, $B2737, 'Shopping List'!$BN$11:$BN$25))</f>
        <v/>
      </c>
      <c r="BB2737" s="117" t="str">
        <f t="shared" si="647"/>
        <v/>
      </c>
    </row>
    <row r="2738" spans="1:54" x14ac:dyDescent="0.25">
      <c r="A2738" s="4"/>
      <c r="B2738" s="37"/>
      <c r="C2738" s="124"/>
      <c r="D2738" s="39"/>
      <c r="E2738" s="125"/>
      <c r="F2738" s="48"/>
      <c r="G2738" s="4"/>
      <c r="H2738" s="4"/>
      <c r="I2738" s="95" t="str">
        <f>IF($C2738="", "", IF(IFERROR(INDEX(Ingredients!$C$11:$C$310, MATCH($C2738, Ingredients!$B$11:$B$310, 0)), "")="", "", IFERROR(INDEX(Ingredients!$C$11:$C$310, MATCH($C2738, Ingredients!$B$11:$B$310, 0)), "")))</f>
        <v/>
      </c>
      <c r="J2738" s="73" t="str">
        <f>IF($B2738="", "", IF(IFERROR(INDEX(Meals!$C$11:$C$260, MATCH($B2738, Meals!$B$11:$B$260, 0)), "")="", "", IFERROR(INDEX(Meals!$C$11:$C$260, MATCH($B2738, Meals!$B$11:$B$260, 0)), "")))</f>
        <v/>
      </c>
      <c r="K2738" s="4"/>
      <c r="L2738" s="72" t="str">
        <f t="shared" si="637"/>
        <v/>
      </c>
      <c r="M2738" s="73" t="str">
        <f t="shared" si="638"/>
        <v/>
      </c>
      <c r="N2738" s="4"/>
      <c r="O2738" s="78" t="str">
        <f t="shared" si="639"/>
        <v/>
      </c>
      <c r="P2738" s="79" t="str">
        <f t="shared" si="640"/>
        <v/>
      </c>
      <c r="Q2738" s="4"/>
      <c r="R2738" s="90" t="str">
        <f t="shared" si="641"/>
        <v/>
      </c>
      <c r="S2738" s="4"/>
      <c r="Y2738" s="18" t="str">
        <f t="shared" si="642"/>
        <v/>
      </c>
      <c r="AA2738" s="18" t="str">
        <f t="shared" si="633"/>
        <v/>
      </c>
      <c r="AB2738" s="18" t="str">
        <f t="shared" si="634"/>
        <v/>
      </c>
      <c r="AC2738" s="18" t="str">
        <f t="shared" si="643"/>
        <v/>
      </c>
      <c r="AD2738" s="18" t="str">
        <f t="shared" si="643"/>
        <v/>
      </c>
      <c r="AE2738" s="18" t="str">
        <f t="shared" si="644"/>
        <v/>
      </c>
      <c r="AG2738" s="95" t="str">
        <f>IF($C2738="", "", IF(IFERROR(INDEX(Ingredients!C$11:C$310, MATCH($C2738, Ingredients!$B$11:$B$310, 0)), "")="", "", IFERROR(INDEX(Ingredients!C$11:C$310, MATCH($C2738, Ingredients!$B$11:$B$310, 0)), "")))</f>
        <v/>
      </c>
      <c r="AH2738" s="105" t="str">
        <f>IF($C2738="", "", IF(IFERROR(INDEX(Ingredients!D$11:D$310, MATCH($C2738, Ingredients!$B$11:$B$310, 0)), "")="", "", IFERROR(INDEX(Ingredients!D$11:D$310, MATCH($C2738, Ingredients!$B$11:$B$310, 0)), "")))</f>
        <v/>
      </c>
      <c r="AI2738" s="106" t="str">
        <f>IF($C2738="", "", IF(IFERROR(INDEX(Ingredients!E$11:E$310, MATCH($C2738, Ingredients!$B$11:$B$310, 0)), "")="", "", IFERROR(INDEX(Ingredients!E$11:E$310, MATCH($C2738, Ingredients!$B$11:$B$310, 0)), "")))</f>
        <v/>
      </c>
      <c r="AJ2738" s="108" t="str">
        <f>IF($C2738="", "", IF(IFERROR(INDEX(Ingredients!F$11:F$310, MATCH($C2738, Ingredients!$B$11:$B$310, 0)), "")="", "", IFERROR(INDEX(Ingredients!F$11:F$310, MATCH($C2738, Ingredients!$B$11:$B$310, 0)), "")))</f>
        <v/>
      </c>
      <c r="AK2738" s="106" t="str">
        <f>IF($C2738="", "", IF(IFERROR(INDEX(Ingredients!G$11:G$310, MATCH($C2738, Ingredients!$B$11:$B$310, 0)), "")="", "", IFERROR(INDEX(Ingredients!G$11:G$310, MATCH($C2738, Ingredients!$B$11:$B$310, 0)), "")))</f>
        <v/>
      </c>
      <c r="AL2738" s="79" t="str">
        <f>IF($C2738="", "", IF(IFERROR(INDEX(Ingredients!H$11:H$310, MATCH($C2738, Ingredients!$B$11:$B$310, 0)), "")="", "", IFERROR(INDEX(Ingredients!H$11:H$310, MATCH($C2738, Ingredients!$B$11:$B$310, 0)), "")))</f>
        <v/>
      </c>
      <c r="AN2738" s="83" t="str">
        <f t="shared" si="635"/>
        <v/>
      </c>
      <c r="AP2738" s="114" t="str">
        <f t="shared" si="645"/>
        <v/>
      </c>
      <c r="AR2738" s="117" t="str">
        <f>IF($C2738="", "", IF(IFERROR(INDEX(Ingredients!$AI$11:$AI$310, MATCH($C2738, Ingredients!$B$11:$B$310, 0)), "")="", "", IFERROR(INDEX(Ingredients!$AI$11:$AI$310, MATCH($C2738, Ingredients!$B$11:$B$310, 0)), "")))</f>
        <v/>
      </c>
      <c r="AT2738" s="120" t="str">
        <f t="shared" si="646"/>
        <v/>
      </c>
      <c r="AV2738" s="90" t="str">
        <f t="shared" si="636"/>
        <v/>
      </c>
      <c r="AX2738" s="90" t="str">
        <f>IF($AV2738="", "", COUNTIF($AV$11:$AV$5010, "&lt;"&amp;$AV2738)+1+COUNTIF($AV$11:$AV2738, $AV2738)-1)</f>
        <v/>
      </c>
      <c r="AZ2738" s="111" t="str">
        <f>IF($B2738="", "", SUMIF('Shopping List'!$AV$11:$AV$25, $B2738, 'Shopping List'!$BN$11:$BN$25))</f>
        <v/>
      </c>
      <c r="BB2738" s="117" t="str">
        <f t="shared" si="647"/>
        <v/>
      </c>
    </row>
    <row r="2739" spans="1:54" x14ac:dyDescent="0.25">
      <c r="A2739" s="4"/>
      <c r="B2739" s="37"/>
      <c r="C2739" s="124"/>
      <c r="D2739" s="39"/>
      <c r="E2739" s="125"/>
      <c r="F2739" s="48"/>
      <c r="G2739" s="4"/>
      <c r="H2739" s="4"/>
      <c r="I2739" s="95" t="str">
        <f>IF($C2739="", "", IF(IFERROR(INDEX(Ingredients!$C$11:$C$310, MATCH($C2739, Ingredients!$B$11:$B$310, 0)), "")="", "", IFERROR(INDEX(Ingredients!$C$11:$C$310, MATCH($C2739, Ingredients!$B$11:$B$310, 0)), "")))</f>
        <v/>
      </c>
      <c r="J2739" s="73" t="str">
        <f>IF($B2739="", "", IF(IFERROR(INDEX(Meals!$C$11:$C$260, MATCH($B2739, Meals!$B$11:$B$260, 0)), "")="", "", IFERROR(INDEX(Meals!$C$11:$C$260, MATCH($B2739, Meals!$B$11:$B$260, 0)), "")))</f>
        <v/>
      </c>
      <c r="K2739" s="4"/>
      <c r="L2739" s="72" t="str">
        <f t="shared" si="637"/>
        <v/>
      </c>
      <c r="M2739" s="73" t="str">
        <f t="shared" si="638"/>
        <v/>
      </c>
      <c r="N2739" s="4"/>
      <c r="O2739" s="78" t="str">
        <f t="shared" si="639"/>
        <v/>
      </c>
      <c r="P2739" s="79" t="str">
        <f t="shared" si="640"/>
        <v/>
      </c>
      <c r="Q2739" s="4"/>
      <c r="R2739" s="90" t="str">
        <f t="shared" si="641"/>
        <v/>
      </c>
      <c r="S2739" s="4"/>
      <c r="Y2739" s="18" t="str">
        <f t="shared" si="642"/>
        <v/>
      </c>
      <c r="AA2739" s="18" t="str">
        <f t="shared" si="633"/>
        <v/>
      </c>
      <c r="AB2739" s="18" t="str">
        <f t="shared" si="634"/>
        <v/>
      </c>
      <c r="AC2739" s="18" t="str">
        <f t="shared" si="643"/>
        <v/>
      </c>
      <c r="AD2739" s="18" t="str">
        <f t="shared" si="643"/>
        <v/>
      </c>
      <c r="AE2739" s="18" t="str">
        <f t="shared" si="644"/>
        <v/>
      </c>
      <c r="AG2739" s="95" t="str">
        <f>IF($C2739="", "", IF(IFERROR(INDEX(Ingredients!C$11:C$310, MATCH($C2739, Ingredients!$B$11:$B$310, 0)), "")="", "", IFERROR(INDEX(Ingredients!C$11:C$310, MATCH($C2739, Ingredients!$B$11:$B$310, 0)), "")))</f>
        <v/>
      </c>
      <c r="AH2739" s="105" t="str">
        <f>IF($C2739="", "", IF(IFERROR(INDEX(Ingredients!D$11:D$310, MATCH($C2739, Ingredients!$B$11:$B$310, 0)), "")="", "", IFERROR(INDEX(Ingredients!D$11:D$310, MATCH($C2739, Ingredients!$B$11:$B$310, 0)), "")))</f>
        <v/>
      </c>
      <c r="AI2739" s="106" t="str">
        <f>IF($C2739="", "", IF(IFERROR(INDEX(Ingredients!E$11:E$310, MATCH($C2739, Ingredients!$B$11:$B$310, 0)), "")="", "", IFERROR(INDEX(Ingredients!E$11:E$310, MATCH($C2739, Ingredients!$B$11:$B$310, 0)), "")))</f>
        <v/>
      </c>
      <c r="AJ2739" s="108" t="str">
        <f>IF($C2739="", "", IF(IFERROR(INDEX(Ingredients!F$11:F$310, MATCH($C2739, Ingredients!$B$11:$B$310, 0)), "")="", "", IFERROR(INDEX(Ingredients!F$11:F$310, MATCH($C2739, Ingredients!$B$11:$B$310, 0)), "")))</f>
        <v/>
      </c>
      <c r="AK2739" s="106" t="str">
        <f>IF($C2739="", "", IF(IFERROR(INDEX(Ingredients!G$11:G$310, MATCH($C2739, Ingredients!$B$11:$B$310, 0)), "")="", "", IFERROR(INDEX(Ingredients!G$11:G$310, MATCH($C2739, Ingredients!$B$11:$B$310, 0)), "")))</f>
        <v/>
      </c>
      <c r="AL2739" s="79" t="str">
        <f>IF($C2739="", "", IF(IFERROR(INDEX(Ingredients!H$11:H$310, MATCH($C2739, Ingredients!$B$11:$B$310, 0)), "")="", "", IFERROR(INDEX(Ingredients!H$11:H$310, MATCH($C2739, Ingredients!$B$11:$B$310, 0)), "")))</f>
        <v/>
      </c>
      <c r="AN2739" s="83" t="str">
        <f t="shared" si="635"/>
        <v/>
      </c>
      <c r="AP2739" s="114" t="str">
        <f t="shared" si="645"/>
        <v/>
      </c>
      <c r="AR2739" s="117" t="str">
        <f>IF($C2739="", "", IF(IFERROR(INDEX(Ingredients!$AI$11:$AI$310, MATCH($C2739, Ingredients!$B$11:$B$310, 0)), "")="", "", IFERROR(INDEX(Ingredients!$AI$11:$AI$310, MATCH($C2739, Ingredients!$B$11:$B$310, 0)), "")))</f>
        <v/>
      </c>
      <c r="AT2739" s="120" t="str">
        <f t="shared" si="646"/>
        <v/>
      </c>
      <c r="AV2739" s="90" t="str">
        <f t="shared" si="636"/>
        <v/>
      </c>
      <c r="AX2739" s="90" t="str">
        <f>IF($AV2739="", "", COUNTIF($AV$11:$AV$5010, "&lt;"&amp;$AV2739)+1+COUNTIF($AV$11:$AV2739, $AV2739)-1)</f>
        <v/>
      </c>
      <c r="AZ2739" s="111" t="str">
        <f>IF($B2739="", "", SUMIF('Shopping List'!$AV$11:$AV$25, $B2739, 'Shopping List'!$BN$11:$BN$25))</f>
        <v/>
      </c>
      <c r="BB2739" s="117" t="str">
        <f t="shared" si="647"/>
        <v/>
      </c>
    </row>
    <row r="2740" spans="1:54" x14ac:dyDescent="0.25">
      <c r="A2740" s="4"/>
      <c r="B2740" s="37"/>
      <c r="C2740" s="124"/>
      <c r="D2740" s="39"/>
      <c r="E2740" s="125"/>
      <c r="F2740" s="48"/>
      <c r="G2740" s="4"/>
      <c r="H2740" s="4"/>
      <c r="I2740" s="95" t="str">
        <f>IF($C2740="", "", IF(IFERROR(INDEX(Ingredients!$C$11:$C$310, MATCH($C2740, Ingredients!$B$11:$B$310, 0)), "")="", "", IFERROR(INDEX(Ingredients!$C$11:$C$310, MATCH($C2740, Ingredients!$B$11:$B$310, 0)), "")))</f>
        <v/>
      </c>
      <c r="J2740" s="73" t="str">
        <f>IF($B2740="", "", IF(IFERROR(INDEX(Meals!$C$11:$C$260, MATCH($B2740, Meals!$B$11:$B$260, 0)), "")="", "", IFERROR(INDEX(Meals!$C$11:$C$260, MATCH($B2740, Meals!$B$11:$B$260, 0)), "")))</f>
        <v/>
      </c>
      <c r="K2740" s="4"/>
      <c r="L2740" s="72" t="str">
        <f t="shared" si="637"/>
        <v/>
      </c>
      <c r="M2740" s="73" t="str">
        <f t="shared" si="638"/>
        <v/>
      </c>
      <c r="N2740" s="4"/>
      <c r="O2740" s="78" t="str">
        <f t="shared" si="639"/>
        <v/>
      </c>
      <c r="P2740" s="79" t="str">
        <f t="shared" si="640"/>
        <v/>
      </c>
      <c r="Q2740" s="4"/>
      <c r="R2740" s="90" t="str">
        <f t="shared" si="641"/>
        <v/>
      </c>
      <c r="S2740" s="4"/>
      <c r="Y2740" s="18" t="str">
        <f t="shared" si="642"/>
        <v/>
      </c>
      <c r="AA2740" s="18" t="str">
        <f t="shared" si="633"/>
        <v/>
      </c>
      <c r="AB2740" s="18" t="str">
        <f t="shared" si="634"/>
        <v/>
      </c>
      <c r="AC2740" s="18" t="str">
        <f t="shared" si="643"/>
        <v/>
      </c>
      <c r="AD2740" s="18" t="str">
        <f t="shared" si="643"/>
        <v/>
      </c>
      <c r="AE2740" s="18" t="str">
        <f t="shared" si="644"/>
        <v/>
      </c>
      <c r="AG2740" s="95" t="str">
        <f>IF($C2740="", "", IF(IFERROR(INDEX(Ingredients!C$11:C$310, MATCH($C2740, Ingredients!$B$11:$B$310, 0)), "")="", "", IFERROR(INDEX(Ingredients!C$11:C$310, MATCH($C2740, Ingredients!$B$11:$B$310, 0)), "")))</f>
        <v/>
      </c>
      <c r="AH2740" s="105" t="str">
        <f>IF($C2740="", "", IF(IFERROR(INDEX(Ingredients!D$11:D$310, MATCH($C2740, Ingredients!$B$11:$B$310, 0)), "")="", "", IFERROR(INDEX(Ingredients!D$11:D$310, MATCH($C2740, Ingredients!$B$11:$B$310, 0)), "")))</f>
        <v/>
      </c>
      <c r="AI2740" s="106" t="str">
        <f>IF($C2740="", "", IF(IFERROR(INDEX(Ingredients!E$11:E$310, MATCH($C2740, Ingredients!$B$11:$B$310, 0)), "")="", "", IFERROR(INDEX(Ingredients!E$11:E$310, MATCH($C2740, Ingredients!$B$11:$B$310, 0)), "")))</f>
        <v/>
      </c>
      <c r="AJ2740" s="108" t="str">
        <f>IF($C2740="", "", IF(IFERROR(INDEX(Ingredients!F$11:F$310, MATCH($C2740, Ingredients!$B$11:$B$310, 0)), "")="", "", IFERROR(INDEX(Ingredients!F$11:F$310, MATCH($C2740, Ingredients!$B$11:$B$310, 0)), "")))</f>
        <v/>
      </c>
      <c r="AK2740" s="106" t="str">
        <f>IF($C2740="", "", IF(IFERROR(INDEX(Ingredients!G$11:G$310, MATCH($C2740, Ingredients!$B$11:$B$310, 0)), "")="", "", IFERROR(INDEX(Ingredients!G$11:G$310, MATCH($C2740, Ingredients!$B$11:$B$310, 0)), "")))</f>
        <v/>
      </c>
      <c r="AL2740" s="79" t="str">
        <f>IF($C2740="", "", IF(IFERROR(INDEX(Ingredients!H$11:H$310, MATCH($C2740, Ingredients!$B$11:$B$310, 0)), "")="", "", IFERROR(INDEX(Ingredients!H$11:H$310, MATCH($C2740, Ingredients!$B$11:$B$310, 0)), "")))</f>
        <v/>
      </c>
      <c r="AN2740" s="83" t="str">
        <f t="shared" si="635"/>
        <v/>
      </c>
      <c r="AP2740" s="114" t="str">
        <f t="shared" si="645"/>
        <v/>
      </c>
      <c r="AR2740" s="117" t="str">
        <f>IF($C2740="", "", IF(IFERROR(INDEX(Ingredients!$AI$11:$AI$310, MATCH($C2740, Ingredients!$B$11:$B$310, 0)), "")="", "", IFERROR(INDEX(Ingredients!$AI$11:$AI$310, MATCH($C2740, Ingredients!$B$11:$B$310, 0)), "")))</f>
        <v/>
      </c>
      <c r="AT2740" s="120" t="str">
        <f t="shared" si="646"/>
        <v/>
      </c>
      <c r="AV2740" s="90" t="str">
        <f t="shared" si="636"/>
        <v/>
      </c>
      <c r="AX2740" s="90" t="str">
        <f>IF($AV2740="", "", COUNTIF($AV$11:$AV$5010, "&lt;"&amp;$AV2740)+1+COUNTIF($AV$11:$AV2740, $AV2740)-1)</f>
        <v/>
      </c>
      <c r="AZ2740" s="111" t="str">
        <f>IF($B2740="", "", SUMIF('Shopping List'!$AV$11:$AV$25, $B2740, 'Shopping List'!$BN$11:$BN$25))</f>
        <v/>
      </c>
      <c r="BB2740" s="117" t="str">
        <f t="shared" si="647"/>
        <v/>
      </c>
    </row>
    <row r="2741" spans="1:54" x14ac:dyDescent="0.25">
      <c r="A2741" s="4"/>
      <c r="B2741" s="37"/>
      <c r="C2741" s="124"/>
      <c r="D2741" s="39"/>
      <c r="E2741" s="125"/>
      <c r="F2741" s="48"/>
      <c r="G2741" s="4"/>
      <c r="H2741" s="4"/>
      <c r="I2741" s="95" t="str">
        <f>IF($C2741="", "", IF(IFERROR(INDEX(Ingredients!$C$11:$C$310, MATCH($C2741, Ingredients!$B$11:$B$310, 0)), "")="", "", IFERROR(INDEX(Ingredients!$C$11:$C$310, MATCH($C2741, Ingredients!$B$11:$B$310, 0)), "")))</f>
        <v/>
      </c>
      <c r="J2741" s="73" t="str">
        <f>IF($B2741="", "", IF(IFERROR(INDEX(Meals!$C$11:$C$260, MATCH($B2741, Meals!$B$11:$B$260, 0)), "")="", "", IFERROR(INDEX(Meals!$C$11:$C$260, MATCH($B2741, Meals!$B$11:$B$260, 0)), "")))</f>
        <v/>
      </c>
      <c r="K2741" s="4"/>
      <c r="L2741" s="72" t="str">
        <f t="shared" si="637"/>
        <v/>
      </c>
      <c r="M2741" s="73" t="str">
        <f t="shared" si="638"/>
        <v/>
      </c>
      <c r="N2741" s="4"/>
      <c r="O2741" s="78" t="str">
        <f t="shared" si="639"/>
        <v/>
      </c>
      <c r="P2741" s="79" t="str">
        <f t="shared" si="640"/>
        <v/>
      </c>
      <c r="Q2741" s="4"/>
      <c r="R2741" s="90" t="str">
        <f t="shared" si="641"/>
        <v/>
      </c>
      <c r="S2741" s="4"/>
      <c r="Y2741" s="18" t="str">
        <f t="shared" si="642"/>
        <v/>
      </c>
      <c r="AA2741" s="18" t="str">
        <f t="shared" si="633"/>
        <v/>
      </c>
      <c r="AB2741" s="18" t="str">
        <f t="shared" si="634"/>
        <v/>
      </c>
      <c r="AC2741" s="18" t="str">
        <f t="shared" si="643"/>
        <v/>
      </c>
      <c r="AD2741" s="18" t="str">
        <f t="shared" si="643"/>
        <v/>
      </c>
      <c r="AE2741" s="18" t="str">
        <f t="shared" si="644"/>
        <v/>
      </c>
      <c r="AG2741" s="95" t="str">
        <f>IF($C2741="", "", IF(IFERROR(INDEX(Ingredients!C$11:C$310, MATCH($C2741, Ingredients!$B$11:$B$310, 0)), "")="", "", IFERROR(INDEX(Ingredients!C$11:C$310, MATCH($C2741, Ingredients!$B$11:$B$310, 0)), "")))</f>
        <v/>
      </c>
      <c r="AH2741" s="105" t="str">
        <f>IF($C2741="", "", IF(IFERROR(INDEX(Ingredients!D$11:D$310, MATCH($C2741, Ingredients!$B$11:$B$310, 0)), "")="", "", IFERROR(INDEX(Ingredients!D$11:D$310, MATCH($C2741, Ingredients!$B$11:$B$310, 0)), "")))</f>
        <v/>
      </c>
      <c r="AI2741" s="106" t="str">
        <f>IF($C2741="", "", IF(IFERROR(INDEX(Ingredients!E$11:E$310, MATCH($C2741, Ingredients!$B$11:$B$310, 0)), "")="", "", IFERROR(INDEX(Ingredients!E$11:E$310, MATCH($C2741, Ingredients!$B$11:$B$310, 0)), "")))</f>
        <v/>
      </c>
      <c r="AJ2741" s="108" t="str">
        <f>IF($C2741="", "", IF(IFERROR(INDEX(Ingredients!F$11:F$310, MATCH($C2741, Ingredients!$B$11:$B$310, 0)), "")="", "", IFERROR(INDEX(Ingredients!F$11:F$310, MATCH($C2741, Ingredients!$B$11:$B$310, 0)), "")))</f>
        <v/>
      </c>
      <c r="AK2741" s="106" t="str">
        <f>IF($C2741="", "", IF(IFERROR(INDEX(Ingredients!G$11:G$310, MATCH($C2741, Ingredients!$B$11:$B$310, 0)), "")="", "", IFERROR(INDEX(Ingredients!G$11:G$310, MATCH($C2741, Ingredients!$B$11:$B$310, 0)), "")))</f>
        <v/>
      </c>
      <c r="AL2741" s="79" t="str">
        <f>IF($C2741="", "", IF(IFERROR(INDEX(Ingredients!H$11:H$310, MATCH($C2741, Ingredients!$B$11:$B$310, 0)), "")="", "", IFERROR(INDEX(Ingredients!H$11:H$310, MATCH($C2741, Ingredients!$B$11:$B$310, 0)), "")))</f>
        <v/>
      </c>
      <c r="AN2741" s="83" t="str">
        <f t="shared" si="635"/>
        <v/>
      </c>
      <c r="AP2741" s="114" t="str">
        <f t="shared" si="645"/>
        <v/>
      </c>
      <c r="AR2741" s="117" t="str">
        <f>IF($C2741="", "", IF(IFERROR(INDEX(Ingredients!$AI$11:$AI$310, MATCH($C2741, Ingredients!$B$11:$B$310, 0)), "")="", "", IFERROR(INDEX(Ingredients!$AI$11:$AI$310, MATCH($C2741, Ingredients!$B$11:$B$310, 0)), "")))</f>
        <v/>
      </c>
      <c r="AT2741" s="120" t="str">
        <f t="shared" si="646"/>
        <v/>
      </c>
      <c r="AV2741" s="90" t="str">
        <f t="shared" si="636"/>
        <v/>
      </c>
      <c r="AX2741" s="90" t="str">
        <f>IF($AV2741="", "", COUNTIF($AV$11:$AV$5010, "&lt;"&amp;$AV2741)+1+COUNTIF($AV$11:$AV2741, $AV2741)-1)</f>
        <v/>
      </c>
      <c r="AZ2741" s="111" t="str">
        <f>IF($B2741="", "", SUMIF('Shopping List'!$AV$11:$AV$25, $B2741, 'Shopping List'!$BN$11:$BN$25))</f>
        <v/>
      </c>
      <c r="BB2741" s="117" t="str">
        <f t="shared" si="647"/>
        <v/>
      </c>
    </row>
    <row r="2742" spans="1:54" x14ac:dyDescent="0.25">
      <c r="A2742" s="4"/>
      <c r="B2742" s="37"/>
      <c r="C2742" s="124"/>
      <c r="D2742" s="39"/>
      <c r="E2742" s="125"/>
      <c r="F2742" s="48"/>
      <c r="G2742" s="4"/>
      <c r="H2742" s="4"/>
      <c r="I2742" s="95" t="str">
        <f>IF($C2742="", "", IF(IFERROR(INDEX(Ingredients!$C$11:$C$310, MATCH($C2742, Ingredients!$B$11:$B$310, 0)), "")="", "", IFERROR(INDEX(Ingredients!$C$11:$C$310, MATCH($C2742, Ingredients!$B$11:$B$310, 0)), "")))</f>
        <v/>
      </c>
      <c r="J2742" s="73" t="str">
        <f>IF($B2742="", "", IF(IFERROR(INDEX(Meals!$C$11:$C$260, MATCH($B2742, Meals!$B$11:$B$260, 0)), "")="", "", IFERROR(INDEX(Meals!$C$11:$C$260, MATCH($B2742, Meals!$B$11:$B$260, 0)), "")))</f>
        <v/>
      </c>
      <c r="K2742" s="4"/>
      <c r="L2742" s="72" t="str">
        <f t="shared" si="637"/>
        <v/>
      </c>
      <c r="M2742" s="73" t="str">
        <f t="shared" si="638"/>
        <v/>
      </c>
      <c r="N2742" s="4"/>
      <c r="O2742" s="78" t="str">
        <f t="shared" si="639"/>
        <v/>
      </c>
      <c r="P2742" s="79" t="str">
        <f t="shared" si="640"/>
        <v/>
      </c>
      <c r="Q2742" s="4"/>
      <c r="R2742" s="90" t="str">
        <f t="shared" si="641"/>
        <v/>
      </c>
      <c r="S2742" s="4"/>
      <c r="Y2742" s="18" t="str">
        <f t="shared" si="642"/>
        <v/>
      </c>
      <c r="AA2742" s="18" t="str">
        <f t="shared" si="633"/>
        <v/>
      </c>
      <c r="AB2742" s="18" t="str">
        <f t="shared" si="634"/>
        <v/>
      </c>
      <c r="AC2742" s="18" t="str">
        <f t="shared" si="643"/>
        <v/>
      </c>
      <c r="AD2742" s="18" t="str">
        <f t="shared" si="643"/>
        <v/>
      </c>
      <c r="AE2742" s="18" t="str">
        <f t="shared" si="644"/>
        <v/>
      </c>
      <c r="AG2742" s="95" t="str">
        <f>IF($C2742="", "", IF(IFERROR(INDEX(Ingredients!C$11:C$310, MATCH($C2742, Ingredients!$B$11:$B$310, 0)), "")="", "", IFERROR(INDEX(Ingredients!C$11:C$310, MATCH($C2742, Ingredients!$B$11:$B$310, 0)), "")))</f>
        <v/>
      </c>
      <c r="AH2742" s="105" t="str">
        <f>IF($C2742="", "", IF(IFERROR(INDEX(Ingredients!D$11:D$310, MATCH($C2742, Ingredients!$B$11:$B$310, 0)), "")="", "", IFERROR(INDEX(Ingredients!D$11:D$310, MATCH($C2742, Ingredients!$B$11:$B$310, 0)), "")))</f>
        <v/>
      </c>
      <c r="AI2742" s="106" t="str">
        <f>IF($C2742="", "", IF(IFERROR(INDEX(Ingredients!E$11:E$310, MATCH($C2742, Ingredients!$B$11:$B$310, 0)), "")="", "", IFERROR(INDEX(Ingredients!E$11:E$310, MATCH($C2742, Ingredients!$B$11:$B$310, 0)), "")))</f>
        <v/>
      </c>
      <c r="AJ2742" s="108" t="str">
        <f>IF($C2742="", "", IF(IFERROR(INDEX(Ingredients!F$11:F$310, MATCH($C2742, Ingredients!$B$11:$B$310, 0)), "")="", "", IFERROR(INDEX(Ingredients!F$11:F$310, MATCH($C2742, Ingredients!$B$11:$B$310, 0)), "")))</f>
        <v/>
      </c>
      <c r="AK2742" s="106" t="str">
        <f>IF($C2742="", "", IF(IFERROR(INDEX(Ingredients!G$11:G$310, MATCH($C2742, Ingredients!$B$11:$B$310, 0)), "")="", "", IFERROR(INDEX(Ingredients!G$11:G$310, MATCH($C2742, Ingredients!$B$11:$B$310, 0)), "")))</f>
        <v/>
      </c>
      <c r="AL2742" s="79" t="str">
        <f>IF($C2742="", "", IF(IFERROR(INDEX(Ingredients!H$11:H$310, MATCH($C2742, Ingredients!$B$11:$B$310, 0)), "")="", "", IFERROR(INDEX(Ingredients!H$11:H$310, MATCH($C2742, Ingredients!$B$11:$B$310, 0)), "")))</f>
        <v/>
      </c>
      <c r="AN2742" s="83" t="str">
        <f t="shared" si="635"/>
        <v/>
      </c>
      <c r="AP2742" s="114" t="str">
        <f t="shared" si="645"/>
        <v/>
      </c>
      <c r="AR2742" s="117" t="str">
        <f>IF($C2742="", "", IF(IFERROR(INDEX(Ingredients!$AI$11:$AI$310, MATCH($C2742, Ingredients!$B$11:$B$310, 0)), "")="", "", IFERROR(INDEX(Ingredients!$AI$11:$AI$310, MATCH($C2742, Ingredients!$B$11:$B$310, 0)), "")))</f>
        <v/>
      </c>
      <c r="AT2742" s="120" t="str">
        <f t="shared" si="646"/>
        <v/>
      </c>
      <c r="AV2742" s="90" t="str">
        <f t="shared" si="636"/>
        <v/>
      </c>
      <c r="AX2742" s="90" t="str">
        <f>IF($AV2742="", "", COUNTIF($AV$11:$AV$5010, "&lt;"&amp;$AV2742)+1+COUNTIF($AV$11:$AV2742, $AV2742)-1)</f>
        <v/>
      </c>
      <c r="AZ2742" s="111" t="str">
        <f>IF($B2742="", "", SUMIF('Shopping List'!$AV$11:$AV$25, $B2742, 'Shopping List'!$BN$11:$BN$25))</f>
        <v/>
      </c>
      <c r="BB2742" s="117" t="str">
        <f t="shared" si="647"/>
        <v/>
      </c>
    </row>
    <row r="2743" spans="1:54" x14ac:dyDescent="0.25">
      <c r="A2743" s="4"/>
      <c r="B2743" s="37"/>
      <c r="C2743" s="124"/>
      <c r="D2743" s="39"/>
      <c r="E2743" s="125"/>
      <c r="F2743" s="48"/>
      <c r="G2743" s="4"/>
      <c r="H2743" s="4"/>
      <c r="I2743" s="95" t="str">
        <f>IF($C2743="", "", IF(IFERROR(INDEX(Ingredients!$C$11:$C$310, MATCH($C2743, Ingredients!$B$11:$B$310, 0)), "")="", "", IFERROR(INDEX(Ingredients!$C$11:$C$310, MATCH($C2743, Ingredients!$B$11:$B$310, 0)), "")))</f>
        <v/>
      </c>
      <c r="J2743" s="73" t="str">
        <f>IF($B2743="", "", IF(IFERROR(INDEX(Meals!$C$11:$C$260, MATCH($B2743, Meals!$B$11:$B$260, 0)), "")="", "", IFERROR(INDEX(Meals!$C$11:$C$260, MATCH($B2743, Meals!$B$11:$B$260, 0)), "")))</f>
        <v/>
      </c>
      <c r="K2743" s="4"/>
      <c r="L2743" s="72" t="str">
        <f t="shared" si="637"/>
        <v/>
      </c>
      <c r="M2743" s="73" t="str">
        <f t="shared" si="638"/>
        <v/>
      </c>
      <c r="N2743" s="4"/>
      <c r="O2743" s="78" t="str">
        <f t="shared" si="639"/>
        <v/>
      </c>
      <c r="P2743" s="79" t="str">
        <f t="shared" si="640"/>
        <v/>
      </c>
      <c r="Q2743" s="4"/>
      <c r="R2743" s="90" t="str">
        <f t="shared" si="641"/>
        <v/>
      </c>
      <c r="S2743" s="4"/>
      <c r="Y2743" s="18" t="str">
        <f t="shared" si="642"/>
        <v/>
      </c>
      <c r="AA2743" s="18" t="str">
        <f t="shared" si="633"/>
        <v/>
      </c>
      <c r="AB2743" s="18" t="str">
        <f t="shared" si="634"/>
        <v/>
      </c>
      <c r="AC2743" s="18" t="str">
        <f t="shared" si="643"/>
        <v/>
      </c>
      <c r="AD2743" s="18" t="str">
        <f t="shared" si="643"/>
        <v/>
      </c>
      <c r="AE2743" s="18" t="str">
        <f t="shared" si="644"/>
        <v/>
      </c>
      <c r="AG2743" s="95" t="str">
        <f>IF($C2743="", "", IF(IFERROR(INDEX(Ingredients!C$11:C$310, MATCH($C2743, Ingredients!$B$11:$B$310, 0)), "")="", "", IFERROR(INDEX(Ingredients!C$11:C$310, MATCH($C2743, Ingredients!$B$11:$B$310, 0)), "")))</f>
        <v/>
      </c>
      <c r="AH2743" s="105" t="str">
        <f>IF($C2743="", "", IF(IFERROR(INDEX(Ingredients!D$11:D$310, MATCH($C2743, Ingredients!$B$11:$B$310, 0)), "")="", "", IFERROR(INDEX(Ingredients!D$11:D$310, MATCH($C2743, Ingredients!$B$11:$B$310, 0)), "")))</f>
        <v/>
      </c>
      <c r="AI2743" s="106" t="str">
        <f>IF($C2743="", "", IF(IFERROR(INDEX(Ingredients!E$11:E$310, MATCH($C2743, Ingredients!$B$11:$B$310, 0)), "")="", "", IFERROR(INDEX(Ingredients!E$11:E$310, MATCH($C2743, Ingredients!$B$11:$B$310, 0)), "")))</f>
        <v/>
      </c>
      <c r="AJ2743" s="108" t="str">
        <f>IF($C2743="", "", IF(IFERROR(INDEX(Ingredients!F$11:F$310, MATCH($C2743, Ingredients!$B$11:$B$310, 0)), "")="", "", IFERROR(INDEX(Ingredients!F$11:F$310, MATCH($C2743, Ingredients!$B$11:$B$310, 0)), "")))</f>
        <v/>
      </c>
      <c r="AK2743" s="106" t="str">
        <f>IF($C2743="", "", IF(IFERROR(INDEX(Ingredients!G$11:G$310, MATCH($C2743, Ingredients!$B$11:$B$310, 0)), "")="", "", IFERROR(INDEX(Ingredients!G$11:G$310, MATCH($C2743, Ingredients!$B$11:$B$310, 0)), "")))</f>
        <v/>
      </c>
      <c r="AL2743" s="79" t="str">
        <f>IF($C2743="", "", IF(IFERROR(INDEX(Ingredients!H$11:H$310, MATCH($C2743, Ingredients!$B$11:$B$310, 0)), "")="", "", IFERROR(INDEX(Ingredients!H$11:H$310, MATCH($C2743, Ingredients!$B$11:$B$310, 0)), "")))</f>
        <v/>
      </c>
      <c r="AN2743" s="83" t="str">
        <f t="shared" si="635"/>
        <v/>
      </c>
      <c r="AP2743" s="114" t="str">
        <f t="shared" si="645"/>
        <v/>
      </c>
      <c r="AR2743" s="117" t="str">
        <f>IF($C2743="", "", IF(IFERROR(INDEX(Ingredients!$AI$11:$AI$310, MATCH($C2743, Ingredients!$B$11:$B$310, 0)), "")="", "", IFERROR(INDEX(Ingredients!$AI$11:$AI$310, MATCH($C2743, Ingredients!$B$11:$B$310, 0)), "")))</f>
        <v/>
      </c>
      <c r="AT2743" s="120" t="str">
        <f t="shared" si="646"/>
        <v/>
      </c>
      <c r="AV2743" s="90" t="str">
        <f t="shared" si="636"/>
        <v/>
      </c>
      <c r="AX2743" s="90" t="str">
        <f>IF($AV2743="", "", COUNTIF($AV$11:$AV$5010, "&lt;"&amp;$AV2743)+1+COUNTIF($AV$11:$AV2743, $AV2743)-1)</f>
        <v/>
      </c>
      <c r="AZ2743" s="111" t="str">
        <f>IF($B2743="", "", SUMIF('Shopping List'!$AV$11:$AV$25, $B2743, 'Shopping List'!$BN$11:$BN$25))</f>
        <v/>
      </c>
      <c r="BB2743" s="117" t="str">
        <f t="shared" si="647"/>
        <v/>
      </c>
    </row>
    <row r="2744" spans="1:54" x14ac:dyDescent="0.25">
      <c r="A2744" s="4"/>
      <c r="B2744" s="37"/>
      <c r="C2744" s="124"/>
      <c r="D2744" s="39"/>
      <c r="E2744" s="125"/>
      <c r="F2744" s="48"/>
      <c r="G2744" s="4"/>
      <c r="H2744" s="4"/>
      <c r="I2744" s="95" t="str">
        <f>IF($C2744="", "", IF(IFERROR(INDEX(Ingredients!$C$11:$C$310, MATCH($C2744, Ingredients!$B$11:$B$310, 0)), "")="", "", IFERROR(INDEX(Ingredients!$C$11:$C$310, MATCH($C2744, Ingredients!$B$11:$B$310, 0)), "")))</f>
        <v/>
      </c>
      <c r="J2744" s="73" t="str">
        <f>IF($B2744="", "", IF(IFERROR(INDEX(Meals!$C$11:$C$260, MATCH($B2744, Meals!$B$11:$B$260, 0)), "")="", "", IFERROR(INDEX(Meals!$C$11:$C$260, MATCH($B2744, Meals!$B$11:$B$260, 0)), "")))</f>
        <v/>
      </c>
      <c r="K2744" s="4"/>
      <c r="L2744" s="72" t="str">
        <f t="shared" si="637"/>
        <v/>
      </c>
      <c r="M2744" s="73" t="str">
        <f t="shared" si="638"/>
        <v/>
      </c>
      <c r="N2744" s="4"/>
      <c r="O2744" s="78" t="str">
        <f t="shared" si="639"/>
        <v/>
      </c>
      <c r="P2744" s="79" t="str">
        <f t="shared" si="640"/>
        <v/>
      </c>
      <c r="Q2744" s="4"/>
      <c r="R2744" s="90" t="str">
        <f t="shared" si="641"/>
        <v/>
      </c>
      <c r="S2744" s="4"/>
      <c r="Y2744" s="18" t="str">
        <f t="shared" si="642"/>
        <v/>
      </c>
      <c r="AA2744" s="18" t="str">
        <f t="shared" si="633"/>
        <v/>
      </c>
      <c r="AB2744" s="18" t="str">
        <f t="shared" si="634"/>
        <v/>
      </c>
      <c r="AC2744" s="18" t="str">
        <f t="shared" si="643"/>
        <v/>
      </c>
      <c r="AD2744" s="18" t="str">
        <f t="shared" si="643"/>
        <v/>
      </c>
      <c r="AE2744" s="18" t="str">
        <f t="shared" si="644"/>
        <v/>
      </c>
      <c r="AG2744" s="95" t="str">
        <f>IF($C2744="", "", IF(IFERROR(INDEX(Ingredients!C$11:C$310, MATCH($C2744, Ingredients!$B$11:$B$310, 0)), "")="", "", IFERROR(INDEX(Ingredients!C$11:C$310, MATCH($C2744, Ingredients!$B$11:$B$310, 0)), "")))</f>
        <v/>
      </c>
      <c r="AH2744" s="105" t="str">
        <f>IF($C2744="", "", IF(IFERROR(INDEX(Ingredients!D$11:D$310, MATCH($C2744, Ingredients!$B$11:$B$310, 0)), "")="", "", IFERROR(INDEX(Ingredients!D$11:D$310, MATCH($C2744, Ingredients!$B$11:$B$310, 0)), "")))</f>
        <v/>
      </c>
      <c r="AI2744" s="106" t="str">
        <f>IF($C2744="", "", IF(IFERROR(INDEX(Ingredients!E$11:E$310, MATCH($C2744, Ingredients!$B$11:$B$310, 0)), "")="", "", IFERROR(INDEX(Ingredients!E$11:E$310, MATCH($C2744, Ingredients!$B$11:$B$310, 0)), "")))</f>
        <v/>
      </c>
      <c r="AJ2744" s="108" t="str">
        <f>IF($C2744="", "", IF(IFERROR(INDEX(Ingredients!F$11:F$310, MATCH($C2744, Ingredients!$B$11:$B$310, 0)), "")="", "", IFERROR(INDEX(Ingredients!F$11:F$310, MATCH($C2744, Ingredients!$B$11:$B$310, 0)), "")))</f>
        <v/>
      </c>
      <c r="AK2744" s="106" t="str">
        <f>IF($C2744="", "", IF(IFERROR(INDEX(Ingredients!G$11:G$310, MATCH($C2744, Ingredients!$B$11:$B$310, 0)), "")="", "", IFERROR(INDEX(Ingredients!G$11:G$310, MATCH($C2744, Ingredients!$B$11:$B$310, 0)), "")))</f>
        <v/>
      </c>
      <c r="AL2744" s="79" t="str">
        <f>IF($C2744="", "", IF(IFERROR(INDEX(Ingredients!H$11:H$310, MATCH($C2744, Ingredients!$B$11:$B$310, 0)), "")="", "", IFERROR(INDEX(Ingredients!H$11:H$310, MATCH($C2744, Ingredients!$B$11:$B$310, 0)), "")))</f>
        <v/>
      </c>
      <c r="AN2744" s="83" t="str">
        <f t="shared" si="635"/>
        <v/>
      </c>
      <c r="AP2744" s="114" t="str">
        <f t="shared" si="645"/>
        <v/>
      </c>
      <c r="AR2744" s="117" t="str">
        <f>IF($C2744="", "", IF(IFERROR(INDEX(Ingredients!$AI$11:$AI$310, MATCH($C2744, Ingredients!$B$11:$B$310, 0)), "")="", "", IFERROR(INDEX(Ingredients!$AI$11:$AI$310, MATCH($C2744, Ingredients!$B$11:$B$310, 0)), "")))</f>
        <v/>
      </c>
      <c r="AT2744" s="120" t="str">
        <f t="shared" si="646"/>
        <v/>
      </c>
      <c r="AV2744" s="90" t="str">
        <f t="shared" si="636"/>
        <v/>
      </c>
      <c r="AX2744" s="90" t="str">
        <f>IF($AV2744="", "", COUNTIF($AV$11:$AV$5010, "&lt;"&amp;$AV2744)+1+COUNTIF($AV$11:$AV2744, $AV2744)-1)</f>
        <v/>
      </c>
      <c r="AZ2744" s="111" t="str">
        <f>IF($B2744="", "", SUMIF('Shopping List'!$AV$11:$AV$25, $B2744, 'Shopping List'!$BN$11:$BN$25))</f>
        <v/>
      </c>
      <c r="BB2744" s="117" t="str">
        <f t="shared" si="647"/>
        <v/>
      </c>
    </row>
    <row r="2745" spans="1:54" x14ac:dyDescent="0.25">
      <c r="A2745" s="4"/>
      <c r="B2745" s="37"/>
      <c r="C2745" s="124"/>
      <c r="D2745" s="39"/>
      <c r="E2745" s="125"/>
      <c r="F2745" s="48"/>
      <c r="G2745" s="4"/>
      <c r="H2745" s="4"/>
      <c r="I2745" s="95" t="str">
        <f>IF($C2745="", "", IF(IFERROR(INDEX(Ingredients!$C$11:$C$310, MATCH($C2745, Ingredients!$B$11:$B$310, 0)), "")="", "", IFERROR(INDEX(Ingredients!$C$11:$C$310, MATCH($C2745, Ingredients!$B$11:$B$310, 0)), "")))</f>
        <v/>
      </c>
      <c r="J2745" s="73" t="str">
        <f>IF($B2745="", "", IF(IFERROR(INDEX(Meals!$C$11:$C$260, MATCH($B2745, Meals!$B$11:$B$260, 0)), "")="", "", IFERROR(INDEX(Meals!$C$11:$C$260, MATCH($B2745, Meals!$B$11:$B$260, 0)), "")))</f>
        <v/>
      </c>
      <c r="K2745" s="4"/>
      <c r="L2745" s="72" t="str">
        <f t="shared" si="637"/>
        <v/>
      </c>
      <c r="M2745" s="73" t="str">
        <f t="shared" si="638"/>
        <v/>
      </c>
      <c r="N2745" s="4"/>
      <c r="O2745" s="78" t="str">
        <f t="shared" si="639"/>
        <v/>
      </c>
      <c r="P2745" s="79" t="str">
        <f t="shared" si="640"/>
        <v/>
      </c>
      <c r="Q2745" s="4"/>
      <c r="R2745" s="90" t="str">
        <f t="shared" si="641"/>
        <v/>
      </c>
      <c r="S2745" s="4"/>
      <c r="Y2745" s="18" t="str">
        <f t="shared" si="642"/>
        <v/>
      </c>
      <c r="AA2745" s="18" t="str">
        <f t="shared" si="633"/>
        <v/>
      </c>
      <c r="AB2745" s="18" t="str">
        <f t="shared" si="634"/>
        <v/>
      </c>
      <c r="AC2745" s="18" t="str">
        <f t="shared" si="643"/>
        <v/>
      </c>
      <c r="AD2745" s="18" t="str">
        <f t="shared" si="643"/>
        <v/>
      </c>
      <c r="AE2745" s="18" t="str">
        <f t="shared" si="644"/>
        <v/>
      </c>
      <c r="AG2745" s="95" t="str">
        <f>IF($C2745="", "", IF(IFERROR(INDEX(Ingredients!C$11:C$310, MATCH($C2745, Ingredients!$B$11:$B$310, 0)), "")="", "", IFERROR(INDEX(Ingredients!C$11:C$310, MATCH($C2745, Ingredients!$B$11:$B$310, 0)), "")))</f>
        <v/>
      </c>
      <c r="AH2745" s="105" t="str">
        <f>IF($C2745="", "", IF(IFERROR(INDEX(Ingredients!D$11:D$310, MATCH($C2745, Ingredients!$B$11:$B$310, 0)), "")="", "", IFERROR(INDEX(Ingredients!D$11:D$310, MATCH($C2745, Ingredients!$B$11:$B$310, 0)), "")))</f>
        <v/>
      </c>
      <c r="AI2745" s="106" t="str">
        <f>IF($C2745="", "", IF(IFERROR(INDEX(Ingredients!E$11:E$310, MATCH($C2745, Ingredients!$B$11:$B$310, 0)), "")="", "", IFERROR(INDEX(Ingredients!E$11:E$310, MATCH($C2745, Ingredients!$B$11:$B$310, 0)), "")))</f>
        <v/>
      </c>
      <c r="AJ2745" s="108" t="str">
        <f>IF($C2745="", "", IF(IFERROR(INDEX(Ingredients!F$11:F$310, MATCH($C2745, Ingredients!$B$11:$B$310, 0)), "")="", "", IFERROR(INDEX(Ingredients!F$11:F$310, MATCH($C2745, Ingredients!$B$11:$B$310, 0)), "")))</f>
        <v/>
      </c>
      <c r="AK2745" s="106" t="str">
        <f>IF($C2745="", "", IF(IFERROR(INDEX(Ingredients!G$11:G$310, MATCH($C2745, Ingredients!$B$11:$B$310, 0)), "")="", "", IFERROR(INDEX(Ingredients!G$11:G$310, MATCH($C2745, Ingredients!$B$11:$B$310, 0)), "")))</f>
        <v/>
      </c>
      <c r="AL2745" s="79" t="str">
        <f>IF($C2745="", "", IF(IFERROR(INDEX(Ingredients!H$11:H$310, MATCH($C2745, Ingredients!$B$11:$B$310, 0)), "")="", "", IFERROR(INDEX(Ingredients!H$11:H$310, MATCH($C2745, Ingredients!$B$11:$B$310, 0)), "")))</f>
        <v/>
      </c>
      <c r="AN2745" s="83" t="str">
        <f t="shared" si="635"/>
        <v/>
      </c>
      <c r="AP2745" s="114" t="str">
        <f t="shared" si="645"/>
        <v/>
      </c>
      <c r="AR2745" s="117" t="str">
        <f>IF($C2745="", "", IF(IFERROR(INDEX(Ingredients!$AI$11:$AI$310, MATCH($C2745, Ingredients!$B$11:$B$310, 0)), "")="", "", IFERROR(INDEX(Ingredients!$AI$11:$AI$310, MATCH($C2745, Ingredients!$B$11:$B$310, 0)), "")))</f>
        <v/>
      </c>
      <c r="AT2745" s="120" t="str">
        <f t="shared" si="646"/>
        <v/>
      </c>
      <c r="AV2745" s="90" t="str">
        <f t="shared" si="636"/>
        <v/>
      </c>
      <c r="AX2745" s="90" t="str">
        <f>IF($AV2745="", "", COUNTIF($AV$11:$AV$5010, "&lt;"&amp;$AV2745)+1+COUNTIF($AV$11:$AV2745, $AV2745)-1)</f>
        <v/>
      </c>
      <c r="AZ2745" s="111" t="str">
        <f>IF($B2745="", "", SUMIF('Shopping List'!$AV$11:$AV$25, $B2745, 'Shopping List'!$BN$11:$BN$25))</f>
        <v/>
      </c>
      <c r="BB2745" s="117" t="str">
        <f t="shared" si="647"/>
        <v/>
      </c>
    </row>
    <row r="2746" spans="1:54" x14ac:dyDescent="0.25">
      <c r="A2746" s="4"/>
      <c r="B2746" s="37"/>
      <c r="C2746" s="124"/>
      <c r="D2746" s="39"/>
      <c r="E2746" s="125"/>
      <c r="F2746" s="48"/>
      <c r="G2746" s="4"/>
      <c r="H2746" s="4"/>
      <c r="I2746" s="95" t="str">
        <f>IF($C2746="", "", IF(IFERROR(INDEX(Ingredients!$C$11:$C$310, MATCH($C2746, Ingredients!$B$11:$B$310, 0)), "")="", "", IFERROR(INDEX(Ingredients!$C$11:$C$310, MATCH($C2746, Ingredients!$B$11:$B$310, 0)), "")))</f>
        <v/>
      </c>
      <c r="J2746" s="73" t="str">
        <f>IF($B2746="", "", IF(IFERROR(INDEX(Meals!$C$11:$C$260, MATCH($B2746, Meals!$B$11:$B$260, 0)), "")="", "", IFERROR(INDEX(Meals!$C$11:$C$260, MATCH($B2746, Meals!$B$11:$B$260, 0)), "")))</f>
        <v/>
      </c>
      <c r="K2746" s="4"/>
      <c r="L2746" s="72" t="str">
        <f t="shared" si="637"/>
        <v/>
      </c>
      <c r="M2746" s="73" t="str">
        <f t="shared" si="638"/>
        <v/>
      </c>
      <c r="N2746" s="4"/>
      <c r="O2746" s="78" t="str">
        <f t="shared" si="639"/>
        <v/>
      </c>
      <c r="P2746" s="79" t="str">
        <f t="shared" si="640"/>
        <v/>
      </c>
      <c r="Q2746" s="4"/>
      <c r="R2746" s="90" t="str">
        <f t="shared" si="641"/>
        <v/>
      </c>
      <c r="S2746" s="4"/>
      <c r="Y2746" s="18" t="str">
        <f t="shared" si="642"/>
        <v/>
      </c>
      <c r="AA2746" s="18" t="str">
        <f t="shared" si="633"/>
        <v/>
      </c>
      <c r="AB2746" s="18" t="str">
        <f t="shared" si="634"/>
        <v/>
      </c>
      <c r="AC2746" s="18" t="str">
        <f t="shared" si="643"/>
        <v/>
      </c>
      <c r="AD2746" s="18" t="str">
        <f t="shared" si="643"/>
        <v/>
      </c>
      <c r="AE2746" s="18" t="str">
        <f t="shared" si="644"/>
        <v/>
      </c>
      <c r="AG2746" s="95" t="str">
        <f>IF($C2746="", "", IF(IFERROR(INDEX(Ingredients!C$11:C$310, MATCH($C2746, Ingredients!$B$11:$B$310, 0)), "")="", "", IFERROR(INDEX(Ingredients!C$11:C$310, MATCH($C2746, Ingredients!$B$11:$B$310, 0)), "")))</f>
        <v/>
      </c>
      <c r="AH2746" s="105" t="str">
        <f>IF($C2746="", "", IF(IFERROR(INDEX(Ingredients!D$11:D$310, MATCH($C2746, Ingredients!$B$11:$B$310, 0)), "")="", "", IFERROR(INDEX(Ingredients!D$11:D$310, MATCH($C2746, Ingredients!$B$11:$B$310, 0)), "")))</f>
        <v/>
      </c>
      <c r="AI2746" s="106" t="str">
        <f>IF($C2746="", "", IF(IFERROR(INDEX(Ingredients!E$11:E$310, MATCH($C2746, Ingredients!$B$11:$B$310, 0)), "")="", "", IFERROR(INDEX(Ingredients!E$11:E$310, MATCH($C2746, Ingredients!$B$11:$B$310, 0)), "")))</f>
        <v/>
      </c>
      <c r="AJ2746" s="108" t="str">
        <f>IF($C2746="", "", IF(IFERROR(INDEX(Ingredients!F$11:F$310, MATCH($C2746, Ingredients!$B$11:$B$310, 0)), "")="", "", IFERROR(INDEX(Ingredients!F$11:F$310, MATCH($C2746, Ingredients!$B$11:$B$310, 0)), "")))</f>
        <v/>
      </c>
      <c r="AK2746" s="106" t="str">
        <f>IF($C2746="", "", IF(IFERROR(INDEX(Ingredients!G$11:G$310, MATCH($C2746, Ingredients!$B$11:$B$310, 0)), "")="", "", IFERROR(INDEX(Ingredients!G$11:G$310, MATCH($C2746, Ingredients!$B$11:$B$310, 0)), "")))</f>
        <v/>
      </c>
      <c r="AL2746" s="79" t="str">
        <f>IF($C2746="", "", IF(IFERROR(INDEX(Ingredients!H$11:H$310, MATCH($C2746, Ingredients!$B$11:$B$310, 0)), "")="", "", IFERROR(INDEX(Ingredients!H$11:H$310, MATCH($C2746, Ingredients!$B$11:$B$310, 0)), "")))</f>
        <v/>
      </c>
      <c r="AN2746" s="83" t="str">
        <f t="shared" si="635"/>
        <v/>
      </c>
      <c r="AP2746" s="114" t="str">
        <f t="shared" si="645"/>
        <v/>
      </c>
      <c r="AR2746" s="117" t="str">
        <f>IF($C2746="", "", IF(IFERROR(INDEX(Ingredients!$AI$11:$AI$310, MATCH($C2746, Ingredients!$B$11:$B$310, 0)), "")="", "", IFERROR(INDEX(Ingredients!$AI$11:$AI$310, MATCH($C2746, Ingredients!$B$11:$B$310, 0)), "")))</f>
        <v/>
      </c>
      <c r="AT2746" s="120" t="str">
        <f t="shared" si="646"/>
        <v/>
      </c>
      <c r="AV2746" s="90" t="str">
        <f t="shared" si="636"/>
        <v/>
      </c>
      <c r="AX2746" s="90" t="str">
        <f>IF($AV2746="", "", COUNTIF($AV$11:$AV$5010, "&lt;"&amp;$AV2746)+1+COUNTIF($AV$11:$AV2746, $AV2746)-1)</f>
        <v/>
      </c>
      <c r="AZ2746" s="111" t="str">
        <f>IF($B2746="", "", SUMIF('Shopping List'!$AV$11:$AV$25, $B2746, 'Shopping List'!$BN$11:$BN$25))</f>
        <v/>
      </c>
      <c r="BB2746" s="117" t="str">
        <f t="shared" si="647"/>
        <v/>
      </c>
    </row>
    <row r="2747" spans="1:54" x14ac:dyDescent="0.25">
      <c r="A2747" s="4"/>
      <c r="B2747" s="37"/>
      <c r="C2747" s="124"/>
      <c r="D2747" s="39"/>
      <c r="E2747" s="125"/>
      <c r="F2747" s="48"/>
      <c r="G2747" s="4"/>
      <c r="H2747" s="4"/>
      <c r="I2747" s="95" t="str">
        <f>IF($C2747="", "", IF(IFERROR(INDEX(Ingredients!$C$11:$C$310, MATCH($C2747, Ingredients!$B$11:$B$310, 0)), "")="", "", IFERROR(INDEX(Ingredients!$C$11:$C$310, MATCH($C2747, Ingredients!$B$11:$B$310, 0)), "")))</f>
        <v/>
      </c>
      <c r="J2747" s="73" t="str">
        <f>IF($B2747="", "", IF(IFERROR(INDEX(Meals!$C$11:$C$260, MATCH($B2747, Meals!$B$11:$B$260, 0)), "")="", "", IFERROR(INDEX(Meals!$C$11:$C$260, MATCH($B2747, Meals!$B$11:$B$260, 0)), "")))</f>
        <v/>
      </c>
      <c r="K2747" s="4"/>
      <c r="L2747" s="72" t="str">
        <f t="shared" si="637"/>
        <v/>
      </c>
      <c r="M2747" s="73" t="str">
        <f t="shared" si="638"/>
        <v/>
      </c>
      <c r="N2747" s="4"/>
      <c r="O2747" s="78" t="str">
        <f t="shared" si="639"/>
        <v/>
      </c>
      <c r="P2747" s="79" t="str">
        <f t="shared" si="640"/>
        <v/>
      </c>
      <c r="Q2747" s="4"/>
      <c r="R2747" s="90" t="str">
        <f t="shared" si="641"/>
        <v/>
      </c>
      <c r="S2747" s="4"/>
      <c r="Y2747" s="18" t="str">
        <f t="shared" si="642"/>
        <v/>
      </c>
      <c r="AA2747" s="18" t="str">
        <f t="shared" si="633"/>
        <v/>
      </c>
      <c r="AB2747" s="18" t="str">
        <f t="shared" si="634"/>
        <v/>
      </c>
      <c r="AC2747" s="18" t="str">
        <f t="shared" si="643"/>
        <v/>
      </c>
      <c r="AD2747" s="18" t="str">
        <f t="shared" si="643"/>
        <v/>
      </c>
      <c r="AE2747" s="18" t="str">
        <f t="shared" si="644"/>
        <v/>
      </c>
      <c r="AG2747" s="95" t="str">
        <f>IF($C2747="", "", IF(IFERROR(INDEX(Ingredients!C$11:C$310, MATCH($C2747, Ingredients!$B$11:$B$310, 0)), "")="", "", IFERROR(INDEX(Ingredients!C$11:C$310, MATCH($C2747, Ingredients!$B$11:$B$310, 0)), "")))</f>
        <v/>
      </c>
      <c r="AH2747" s="105" t="str">
        <f>IF($C2747="", "", IF(IFERROR(INDEX(Ingredients!D$11:D$310, MATCH($C2747, Ingredients!$B$11:$B$310, 0)), "")="", "", IFERROR(INDEX(Ingredients!D$11:D$310, MATCH($C2747, Ingredients!$B$11:$B$310, 0)), "")))</f>
        <v/>
      </c>
      <c r="AI2747" s="106" t="str">
        <f>IF($C2747="", "", IF(IFERROR(INDEX(Ingredients!E$11:E$310, MATCH($C2747, Ingredients!$B$11:$B$310, 0)), "")="", "", IFERROR(INDEX(Ingredients!E$11:E$310, MATCH($C2747, Ingredients!$B$11:$B$310, 0)), "")))</f>
        <v/>
      </c>
      <c r="AJ2747" s="108" t="str">
        <f>IF($C2747="", "", IF(IFERROR(INDEX(Ingredients!F$11:F$310, MATCH($C2747, Ingredients!$B$11:$B$310, 0)), "")="", "", IFERROR(INDEX(Ingredients!F$11:F$310, MATCH($C2747, Ingredients!$B$11:$B$310, 0)), "")))</f>
        <v/>
      </c>
      <c r="AK2747" s="106" t="str">
        <f>IF($C2747="", "", IF(IFERROR(INDEX(Ingredients!G$11:G$310, MATCH($C2747, Ingredients!$B$11:$B$310, 0)), "")="", "", IFERROR(INDEX(Ingredients!G$11:G$310, MATCH($C2747, Ingredients!$B$11:$B$310, 0)), "")))</f>
        <v/>
      </c>
      <c r="AL2747" s="79" t="str">
        <f>IF($C2747="", "", IF(IFERROR(INDEX(Ingredients!H$11:H$310, MATCH($C2747, Ingredients!$B$11:$B$310, 0)), "")="", "", IFERROR(INDEX(Ingredients!H$11:H$310, MATCH($C2747, Ingredients!$B$11:$B$310, 0)), "")))</f>
        <v/>
      </c>
      <c r="AN2747" s="83" t="str">
        <f t="shared" si="635"/>
        <v/>
      </c>
      <c r="AP2747" s="114" t="str">
        <f t="shared" si="645"/>
        <v/>
      </c>
      <c r="AR2747" s="117" t="str">
        <f>IF($C2747="", "", IF(IFERROR(INDEX(Ingredients!$AI$11:$AI$310, MATCH($C2747, Ingredients!$B$11:$B$310, 0)), "")="", "", IFERROR(INDEX(Ingredients!$AI$11:$AI$310, MATCH($C2747, Ingredients!$B$11:$B$310, 0)), "")))</f>
        <v/>
      </c>
      <c r="AT2747" s="120" t="str">
        <f t="shared" si="646"/>
        <v/>
      </c>
      <c r="AV2747" s="90" t="str">
        <f t="shared" si="636"/>
        <v/>
      </c>
      <c r="AX2747" s="90" t="str">
        <f>IF($AV2747="", "", COUNTIF($AV$11:$AV$5010, "&lt;"&amp;$AV2747)+1+COUNTIF($AV$11:$AV2747, $AV2747)-1)</f>
        <v/>
      </c>
      <c r="AZ2747" s="111" t="str">
        <f>IF($B2747="", "", SUMIF('Shopping List'!$AV$11:$AV$25, $B2747, 'Shopping List'!$BN$11:$BN$25))</f>
        <v/>
      </c>
      <c r="BB2747" s="117" t="str">
        <f t="shared" si="647"/>
        <v/>
      </c>
    </row>
    <row r="2748" spans="1:54" x14ac:dyDescent="0.25">
      <c r="A2748" s="4"/>
      <c r="B2748" s="37"/>
      <c r="C2748" s="124"/>
      <c r="D2748" s="39"/>
      <c r="E2748" s="125"/>
      <c r="F2748" s="48"/>
      <c r="G2748" s="4"/>
      <c r="H2748" s="4"/>
      <c r="I2748" s="95" t="str">
        <f>IF($C2748="", "", IF(IFERROR(INDEX(Ingredients!$C$11:$C$310, MATCH($C2748, Ingredients!$B$11:$B$310, 0)), "")="", "", IFERROR(INDEX(Ingredients!$C$11:$C$310, MATCH($C2748, Ingredients!$B$11:$B$310, 0)), "")))</f>
        <v/>
      </c>
      <c r="J2748" s="73" t="str">
        <f>IF($B2748="", "", IF(IFERROR(INDEX(Meals!$C$11:$C$260, MATCH($B2748, Meals!$B$11:$B$260, 0)), "")="", "", IFERROR(INDEX(Meals!$C$11:$C$260, MATCH($B2748, Meals!$B$11:$B$260, 0)), "")))</f>
        <v/>
      </c>
      <c r="K2748" s="4"/>
      <c r="L2748" s="72" t="str">
        <f t="shared" si="637"/>
        <v/>
      </c>
      <c r="M2748" s="73" t="str">
        <f t="shared" si="638"/>
        <v/>
      </c>
      <c r="N2748" s="4"/>
      <c r="O2748" s="78" t="str">
        <f t="shared" si="639"/>
        <v/>
      </c>
      <c r="P2748" s="79" t="str">
        <f t="shared" si="640"/>
        <v/>
      </c>
      <c r="Q2748" s="4"/>
      <c r="R2748" s="90" t="str">
        <f t="shared" si="641"/>
        <v/>
      </c>
      <c r="S2748" s="4"/>
      <c r="Y2748" s="18" t="str">
        <f t="shared" si="642"/>
        <v/>
      </c>
      <c r="AA2748" s="18" t="str">
        <f t="shared" si="633"/>
        <v/>
      </c>
      <c r="AB2748" s="18" t="str">
        <f t="shared" si="634"/>
        <v/>
      </c>
      <c r="AC2748" s="18" t="str">
        <f t="shared" si="643"/>
        <v/>
      </c>
      <c r="AD2748" s="18" t="str">
        <f t="shared" si="643"/>
        <v/>
      </c>
      <c r="AE2748" s="18" t="str">
        <f t="shared" si="644"/>
        <v/>
      </c>
      <c r="AG2748" s="95" t="str">
        <f>IF($C2748="", "", IF(IFERROR(INDEX(Ingredients!C$11:C$310, MATCH($C2748, Ingredients!$B$11:$B$310, 0)), "")="", "", IFERROR(INDEX(Ingredients!C$11:C$310, MATCH($C2748, Ingredients!$B$11:$B$310, 0)), "")))</f>
        <v/>
      </c>
      <c r="AH2748" s="105" t="str">
        <f>IF($C2748="", "", IF(IFERROR(INDEX(Ingredients!D$11:D$310, MATCH($C2748, Ingredients!$B$11:$B$310, 0)), "")="", "", IFERROR(INDEX(Ingredients!D$11:D$310, MATCH($C2748, Ingredients!$B$11:$B$310, 0)), "")))</f>
        <v/>
      </c>
      <c r="AI2748" s="106" t="str">
        <f>IF($C2748="", "", IF(IFERROR(INDEX(Ingredients!E$11:E$310, MATCH($C2748, Ingredients!$B$11:$B$310, 0)), "")="", "", IFERROR(INDEX(Ingredients!E$11:E$310, MATCH($C2748, Ingredients!$B$11:$B$310, 0)), "")))</f>
        <v/>
      </c>
      <c r="AJ2748" s="108" t="str">
        <f>IF($C2748="", "", IF(IFERROR(INDEX(Ingredients!F$11:F$310, MATCH($C2748, Ingredients!$B$11:$B$310, 0)), "")="", "", IFERROR(INDEX(Ingredients!F$11:F$310, MATCH($C2748, Ingredients!$B$11:$B$310, 0)), "")))</f>
        <v/>
      </c>
      <c r="AK2748" s="106" t="str">
        <f>IF($C2748="", "", IF(IFERROR(INDEX(Ingredients!G$11:G$310, MATCH($C2748, Ingredients!$B$11:$B$310, 0)), "")="", "", IFERROR(INDEX(Ingredients!G$11:G$310, MATCH($C2748, Ingredients!$B$11:$B$310, 0)), "")))</f>
        <v/>
      </c>
      <c r="AL2748" s="79" t="str">
        <f>IF($C2748="", "", IF(IFERROR(INDEX(Ingredients!H$11:H$310, MATCH($C2748, Ingredients!$B$11:$B$310, 0)), "")="", "", IFERROR(INDEX(Ingredients!H$11:H$310, MATCH($C2748, Ingredients!$B$11:$B$310, 0)), "")))</f>
        <v/>
      </c>
      <c r="AN2748" s="83" t="str">
        <f t="shared" si="635"/>
        <v/>
      </c>
      <c r="AP2748" s="114" t="str">
        <f t="shared" si="645"/>
        <v/>
      </c>
      <c r="AR2748" s="117" t="str">
        <f>IF($C2748="", "", IF(IFERROR(INDEX(Ingredients!$AI$11:$AI$310, MATCH($C2748, Ingredients!$B$11:$B$310, 0)), "")="", "", IFERROR(INDEX(Ingredients!$AI$11:$AI$310, MATCH($C2748, Ingredients!$B$11:$B$310, 0)), "")))</f>
        <v/>
      </c>
      <c r="AT2748" s="120" t="str">
        <f t="shared" si="646"/>
        <v/>
      </c>
      <c r="AV2748" s="90" t="str">
        <f t="shared" si="636"/>
        <v/>
      </c>
      <c r="AX2748" s="90" t="str">
        <f>IF($AV2748="", "", COUNTIF($AV$11:$AV$5010, "&lt;"&amp;$AV2748)+1+COUNTIF($AV$11:$AV2748, $AV2748)-1)</f>
        <v/>
      </c>
      <c r="AZ2748" s="111" t="str">
        <f>IF($B2748="", "", SUMIF('Shopping List'!$AV$11:$AV$25, $B2748, 'Shopping List'!$BN$11:$BN$25))</f>
        <v/>
      </c>
      <c r="BB2748" s="117" t="str">
        <f t="shared" si="647"/>
        <v/>
      </c>
    </row>
    <row r="2749" spans="1:54" x14ac:dyDescent="0.25">
      <c r="A2749" s="4"/>
      <c r="B2749" s="37"/>
      <c r="C2749" s="124"/>
      <c r="D2749" s="39"/>
      <c r="E2749" s="125"/>
      <c r="F2749" s="48"/>
      <c r="G2749" s="4"/>
      <c r="H2749" s="4"/>
      <c r="I2749" s="95" t="str">
        <f>IF($C2749="", "", IF(IFERROR(INDEX(Ingredients!$C$11:$C$310, MATCH($C2749, Ingredients!$B$11:$B$310, 0)), "")="", "", IFERROR(INDEX(Ingredients!$C$11:$C$310, MATCH($C2749, Ingredients!$B$11:$B$310, 0)), "")))</f>
        <v/>
      </c>
      <c r="J2749" s="73" t="str">
        <f>IF($B2749="", "", IF(IFERROR(INDEX(Meals!$C$11:$C$260, MATCH($B2749, Meals!$B$11:$B$260, 0)), "")="", "", IFERROR(INDEX(Meals!$C$11:$C$260, MATCH($B2749, Meals!$B$11:$B$260, 0)), "")))</f>
        <v/>
      </c>
      <c r="K2749" s="4"/>
      <c r="L2749" s="72" t="str">
        <f t="shared" si="637"/>
        <v/>
      </c>
      <c r="M2749" s="73" t="str">
        <f t="shared" si="638"/>
        <v/>
      </c>
      <c r="N2749" s="4"/>
      <c r="O2749" s="78" t="str">
        <f t="shared" si="639"/>
        <v/>
      </c>
      <c r="P2749" s="79" t="str">
        <f t="shared" si="640"/>
        <v/>
      </c>
      <c r="Q2749" s="4"/>
      <c r="R2749" s="90" t="str">
        <f t="shared" si="641"/>
        <v/>
      </c>
      <c r="S2749" s="4"/>
      <c r="Y2749" s="18" t="str">
        <f t="shared" si="642"/>
        <v/>
      </c>
      <c r="AA2749" s="18" t="str">
        <f t="shared" si="633"/>
        <v/>
      </c>
      <c r="AB2749" s="18" t="str">
        <f t="shared" si="634"/>
        <v/>
      </c>
      <c r="AC2749" s="18" t="str">
        <f t="shared" si="643"/>
        <v/>
      </c>
      <c r="AD2749" s="18" t="str">
        <f t="shared" si="643"/>
        <v/>
      </c>
      <c r="AE2749" s="18" t="str">
        <f t="shared" si="644"/>
        <v/>
      </c>
      <c r="AG2749" s="95" t="str">
        <f>IF($C2749="", "", IF(IFERROR(INDEX(Ingredients!C$11:C$310, MATCH($C2749, Ingredients!$B$11:$B$310, 0)), "")="", "", IFERROR(INDEX(Ingredients!C$11:C$310, MATCH($C2749, Ingredients!$B$11:$B$310, 0)), "")))</f>
        <v/>
      </c>
      <c r="AH2749" s="105" t="str">
        <f>IF($C2749="", "", IF(IFERROR(INDEX(Ingredients!D$11:D$310, MATCH($C2749, Ingredients!$B$11:$B$310, 0)), "")="", "", IFERROR(INDEX(Ingredients!D$11:D$310, MATCH($C2749, Ingredients!$B$11:$B$310, 0)), "")))</f>
        <v/>
      </c>
      <c r="AI2749" s="106" t="str">
        <f>IF($C2749="", "", IF(IFERROR(INDEX(Ingredients!E$11:E$310, MATCH($C2749, Ingredients!$B$11:$B$310, 0)), "")="", "", IFERROR(INDEX(Ingredients!E$11:E$310, MATCH($C2749, Ingredients!$B$11:$B$310, 0)), "")))</f>
        <v/>
      </c>
      <c r="AJ2749" s="108" t="str">
        <f>IF($C2749="", "", IF(IFERROR(INDEX(Ingredients!F$11:F$310, MATCH($C2749, Ingredients!$B$11:$B$310, 0)), "")="", "", IFERROR(INDEX(Ingredients!F$11:F$310, MATCH($C2749, Ingredients!$B$11:$B$310, 0)), "")))</f>
        <v/>
      </c>
      <c r="AK2749" s="106" t="str">
        <f>IF($C2749="", "", IF(IFERROR(INDEX(Ingredients!G$11:G$310, MATCH($C2749, Ingredients!$B$11:$B$310, 0)), "")="", "", IFERROR(INDEX(Ingredients!G$11:G$310, MATCH($C2749, Ingredients!$B$11:$B$310, 0)), "")))</f>
        <v/>
      </c>
      <c r="AL2749" s="79" t="str">
        <f>IF($C2749="", "", IF(IFERROR(INDEX(Ingredients!H$11:H$310, MATCH($C2749, Ingredients!$B$11:$B$310, 0)), "")="", "", IFERROR(INDEX(Ingredients!H$11:H$310, MATCH($C2749, Ingredients!$B$11:$B$310, 0)), "")))</f>
        <v/>
      </c>
      <c r="AN2749" s="83" t="str">
        <f t="shared" si="635"/>
        <v/>
      </c>
      <c r="AP2749" s="114" t="str">
        <f t="shared" si="645"/>
        <v/>
      </c>
      <c r="AR2749" s="117" t="str">
        <f>IF($C2749="", "", IF(IFERROR(INDEX(Ingredients!$AI$11:$AI$310, MATCH($C2749, Ingredients!$B$11:$B$310, 0)), "")="", "", IFERROR(INDEX(Ingredients!$AI$11:$AI$310, MATCH($C2749, Ingredients!$B$11:$B$310, 0)), "")))</f>
        <v/>
      </c>
      <c r="AT2749" s="120" t="str">
        <f t="shared" si="646"/>
        <v/>
      </c>
      <c r="AV2749" s="90" t="str">
        <f t="shared" si="636"/>
        <v/>
      </c>
      <c r="AX2749" s="90" t="str">
        <f>IF($AV2749="", "", COUNTIF($AV$11:$AV$5010, "&lt;"&amp;$AV2749)+1+COUNTIF($AV$11:$AV2749, $AV2749)-1)</f>
        <v/>
      </c>
      <c r="AZ2749" s="111" t="str">
        <f>IF($B2749="", "", SUMIF('Shopping List'!$AV$11:$AV$25, $B2749, 'Shopping List'!$BN$11:$BN$25))</f>
        <v/>
      </c>
      <c r="BB2749" s="117" t="str">
        <f t="shared" si="647"/>
        <v/>
      </c>
    </row>
    <row r="2750" spans="1:54" x14ac:dyDescent="0.25">
      <c r="A2750" s="4"/>
      <c r="B2750" s="37"/>
      <c r="C2750" s="124"/>
      <c r="D2750" s="39"/>
      <c r="E2750" s="125"/>
      <c r="F2750" s="48"/>
      <c r="G2750" s="4"/>
      <c r="H2750" s="4"/>
      <c r="I2750" s="95" t="str">
        <f>IF($C2750="", "", IF(IFERROR(INDEX(Ingredients!$C$11:$C$310, MATCH($C2750, Ingredients!$B$11:$B$310, 0)), "")="", "", IFERROR(INDEX(Ingredients!$C$11:$C$310, MATCH($C2750, Ingredients!$B$11:$B$310, 0)), "")))</f>
        <v/>
      </c>
      <c r="J2750" s="73" t="str">
        <f>IF($B2750="", "", IF(IFERROR(INDEX(Meals!$C$11:$C$260, MATCH($B2750, Meals!$B$11:$B$260, 0)), "")="", "", IFERROR(INDEX(Meals!$C$11:$C$260, MATCH($B2750, Meals!$B$11:$B$260, 0)), "")))</f>
        <v/>
      </c>
      <c r="K2750" s="4"/>
      <c r="L2750" s="72" t="str">
        <f t="shared" si="637"/>
        <v/>
      </c>
      <c r="M2750" s="73" t="str">
        <f t="shared" si="638"/>
        <v/>
      </c>
      <c r="N2750" s="4"/>
      <c r="O2750" s="78" t="str">
        <f t="shared" si="639"/>
        <v/>
      </c>
      <c r="P2750" s="79" t="str">
        <f t="shared" si="640"/>
        <v/>
      </c>
      <c r="Q2750" s="4"/>
      <c r="R2750" s="90" t="str">
        <f t="shared" si="641"/>
        <v/>
      </c>
      <c r="S2750" s="4"/>
      <c r="Y2750" s="18" t="str">
        <f t="shared" si="642"/>
        <v/>
      </c>
      <c r="AA2750" s="18" t="str">
        <f t="shared" si="633"/>
        <v/>
      </c>
      <c r="AB2750" s="18" t="str">
        <f t="shared" si="634"/>
        <v/>
      </c>
      <c r="AC2750" s="18" t="str">
        <f t="shared" si="643"/>
        <v/>
      </c>
      <c r="AD2750" s="18" t="str">
        <f t="shared" si="643"/>
        <v/>
      </c>
      <c r="AE2750" s="18" t="str">
        <f t="shared" si="644"/>
        <v/>
      </c>
      <c r="AG2750" s="95" t="str">
        <f>IF($C2750="", "", IF(IFERROR(INDEX(Ingredients!C$11:C$310, MATCH($C2750, Ingredients!$B$11:$B$310, 0)), "")="", "", IFERROR(INDEX(Ingredients!C$11:C$310, MATCH($C2750, Ingredients!$B$11:$B$310, 0)), "")))</f>
        <v/>
      </c>
      <c r="AH2750" s="105" t="str">
        <f>IF($C2750="", "", IF(IFERROR(INDEX(Ingredients!D$11:D$310, MATCH($C2750, Ingredients!$B$11:$B$310, 0)), "")="", "", IFERROR(INDEX(Ingredients!D$11:D$310, MATCH($C2750, Ingredients!$B$11:$B$310, 0)), "")))</f>
        <v/>
      </c>
      <c r="AI2750" s="106" t="str">
        <f>IF($C2750="", "", IF(IFERROR(INDEX(Ingredients!E$11:E$310, MATCH($C2750, Ingredients!$B$11:$B$310, 0)), "")="", "", IFERROR(INDEX(Ingredients!E$11:E$310, MATCH($C2750, Ingredients!$B$11:$B$310, 0)), "")))</f>
        <v/>
      </c>
      <c r="AJ2750" s="108" t="str">
        <f>IF($C2750="", "", IF(IFERROR(INDEX(Ingredients!F$11:F$310, MATCH($C2750, Ingredients!$B$11:$B$310, 0)), "")="", "", IFERROR(INDEX(Ingredients!F$11:F$310, MATCH($C2750, Ingredients!$B$11:$B$310, 0)), "")))</f>
        <v/>
      </c>
      <c r="AK2750" s="106" t="str">
        <f>IF($C2750="", "", IF(IFERROR(INDEX(Ingredients!G$11:G$310, MATCH($C2750, Ingredients!$B$11:$B$310, 0)), "")="", "", IFERROR(INDEX(Ingredients!G$11:G$310, MATCH($C2750, Ingredients!$B$11:$B$310, 0)), "")))</f>
        <v/>
      </c>
      <c r="AL2750" s="79" t="str">
        <f>IF($C2750="", "", IF(IFERROR(INDEX(Ingredients!H$11:H$310, MATCH($C2750, Ingredients!$B$11:$B$310, 0)), "")="", "", IFERROR(INDEX(Ingredients!H$11:H$310, MATCH($C2750, Ingredients!$B$11:$B$310, 0)), "")))</f>
        <v/>
      </c>
      <c r="AN2750" s="83" t="str">
        <f t="shared" si="635"/>
        <v/>
      </c>
      <c r="AP2750" s="114" t="str">
        <f t="shared" si="645"/>
        <v/>
      </c>
      <c r="AR2750" s="117" t="str">
        <f>IF($C2750="", "", IF(IFERROR(INDEX(Ingredients!$AI$11:$AI$310, MATCH($C2750, Ingredients!$B$11:$B$310, 0)), "")="", "", IFERROR(INDEX(Ingredients!$AI$11:$AI$310, MATCH($C2750, Ingredients!$B$11:$B$310, 0)), "")))</f>
        <v/>
      </c>
      <c r="AT2750" s="120" t="str">
        <f t="shared" si="646"/>
        <v/>
      </c>
      <c r="AV2750" s="90" t="str">
        <f t="shared" si="636"/>
        <v/>
      </c>
      <c r="AX2750" s="90" t="str">
        <f>IF($AV2750="", "", COUNTIF($AV$11:$AV$5010, "&lt;"&amp;$AV2750)+1+COUNTIF($AV$11:$AV2750, $AV2750)-1)</f>
        <v/>
      </c>
      <c r="AZ2750" s="111" t="str">
        <f>IF($B2750="", "", SUMIF('Shopping List'!$AV$11:$AV$25, $B2750, 'Shopping List'!$BN$11:$BN$25))</f>
        <v/>
      </c>
      <c r="BB2750" s="117" t="str">
        <f t="shared" si="647"/>
        <v/>
      </c>
    </row>
    <row r="2751" spans="1:54" x14ac:dyDescent="0.25">
      <c r="A2751" s="4"/>
      <c r="B2751" s="37"/>
      <c r="C2751" s="124"/>
      <c r="D2751" s="39"/>
      <c r="E2751" s="125"/>
      <c r="F2751" s="48"/>
      <c r="G2751" s="4"/>
      <c r="H2751" s="4"/>
      <c r="I2751" s="95" t="str">
        <f>IF($C2751="", "", IF(IFERROR(INDEX(Ingredients!$C$11:$C$310, MATCH($C2751, Ingredients!$B$11:$B$310, 0)), "")="", "", IFERROR(INDEX(Ingredients!$C$11:$C$310, MATCH($C2751, Ingredients!$B$11:$B$310, 0)), "")))</f>
        <v/>
      </c>
      <c r="J2751" s="73" t="str">
        <f>IF($B2751="", "", IF(IFERROR(INDEX(Meals!$C$11:$C$260, MATCH($B2751, Meals!$B$11:$B$260, 0)), "")="", "", IFERROR(INDEX(Meals!$C$11:$C$260, MATCH($B2751, Meals!$B$11:$B$260, 0)), "")))</f>
        <v/>
      </c>
      <c r="K2751" s="4"/>
      <c r="L2751" s="72" t="str">
        <f t="shared" si="637"/>
        <v/>
      </c>
      <c r="M2751" s="73" t="str">
        <f t="shared" si="638"/>
        <v/>
      </c>
      <c r="N2751" s="4"/>
      <c r="O2751" s="78" t="str">
        <f t="shared" si="639"/>
        <v/>
      </c>
      <c r="P2751" s="79" t="str">
        <f t="shared" si="640"/>
        <v/>
      </c>
      <c r="Q2751" s="4"/>
      <c r="R2751" s="90" t="str">
        <f t="shared" si="641"/>
        <v/>
      </c>
      <c r="S2751" s="4"/>
      <c r="Y2751" s="18" t="str">
        <f t="shared" si="642"/>
        <v/>
      </c>
      <c r="AA2751" s="18" t="str">
        <f t="shared" si="633"/>
        <v/>
      </c>
      <c r="AB2751" s="18" t="str">
        <f t="shared" si="634"/>
        <v/>
      </c>
      <c r="AC2751" s="18" t="str">
        <f t="shared" si="643"/>
        <v/>
      </c>
      <c r="AD2751" s="18" t="str">
        <f t="shared" si="643"/>
        <v/>
      </c>
      <c r="AE2751" s="18" t="str">
        <f t="shared" si="644"/>
        <v/>
      </c>
      <c r="AG2751" s="95" t="str">
        <f>IF($C2751="", "", IF(IFERROR(INDEX(Ingredients!C$11:C$310, MATCH($C2751, Ingredients!$B$11:$B$310, 0)), "")="", "", IFERROR(INDEX(Ingredients!C$11:C$310, MATCH($C2751, Ingredients!$B$11:$B$310, 0)), "")))</f>
        <v/>
      </c>
      <c r="AH2751" s="105" t="str">
        <f>IF($C2751="", "", IF(IFERROR(INDEX(Ingredients!D$11:D$310, MATCH($C2751, Ingredients!$B$11:$B$310, 0)), "")="", "", IFERROR(INDEX(Ingredients!D$11:D$310, MATCH($C2751, Ingredients!$B$11:$B$310, 0)), "")))</f>
        <v/>
      </c>
      <c r="AI2751" s="106" t="str">
        <f>IF($C2751="", "", IF(IFERROR(INDEX(Ingredients!E$11:E$310, MATCH($C2751, Ingredients!$B$11:$B$310, 0)), "")="", "", IFERROR(INDEX(Ingredients!E$11:E$310, MATCH($C2751, Ingredients!$B$11:$B$310, 0)), "")))</f>
        <v/>
      </c>
      <c r="AJ2751" s="108" t="str">
        <f>IF($C2751="", "", IF(IFERROR(INDEX(Ingredients!F$11:F$310, MATCH($C2751, Ingredients!$B$11:$B$310, 0)), "")="", "", IFERROR(INDEX(Ingredients!F$11:F$310, MATCH($C2751, Ingredients!$B$11:$B$310, 0)), "")))</f>
        <v/>
      </c>
      <c r="AK2751" s="106" t="str">
        <f>IF($C2751="", "", IF(IFERROR(INDEX(Ingredients!G$11:G$310, MATCH($C2751, Ingredients!$B$11:$B$310, 0)), "")="", "", IFERROR(INDEX(Ingredients!G$11:G$310, MATCH($C2751, Ingredients!$B$11:$B$310, 0)), "")))</f>
        <v/>
      </c>
      <c r="AL2751" s="79" t="str">
        <f>IF($C2751="", "", IF(IFERROR(INDEX(Ingredients!H$11:H$310, MATCH($C2751, Ingredients!$B$11:$B$310, 0)), "")="", "", IFERROR(INDEX(Ingredients!H$11:H$310, MATCH($C2751, Ingredients!$B$11:$B$310, 0)), "")))</f>
        <v/>
      </c>
      <c r="AN2751" s="83" t="str">
        <f t="shared" si="635"/>
        <v/>
      </c>
      <c r="AP2751" s="114" t="str">
        <f t="shared" si="645"/>
        <v/>
      </c>
      <c r="AR2751" s="117" t="str">
        <f>IF($C2751="", "", IF(IFERROR(INDEX(Ingredients!$AI$11:$AI$310, MATCH($C2751, Ingredients!$B$11:$B$310, 0)), "")="", "", IFERROR(INDEX(Ingredients!$AI$11:$AI$310, MATCH($C2751, Ingredients!$B$11:$B$310, 0)), "")))</f>
        <v/>
      </c>
      <c r="AT2751" s="120" t="str">
        <f t="shared" si="646"/>
        <v/>
      </c>
      <c r="AV2751" s="90" t="str">
        <f t="shared" si="636"/>
        <v/>
      </c>
      <c r="AX2751" s="90" t="str">
        <f>IF($AV2751="", "", COUNTIF($AV$11:$AV$5010, "&lt;"&amp;$AV2751)+1+COUNTIF($AV$11:$AV2751, $AV2751)-1)</f>
        <v/>
      </c>
      <c r="AZ2751" s="111" t="str">
        <f>IF($B2751="", "", SUMIF('Shopping List'!$AV$11:$AV$25, $B2751, 'Shopping List'!$BN$11:$BN$25))</f>
        <v/>
      </c>
      <c r="BB2751" s="117" t="str">
        <f t="shared" si="647"/>
        <v/>
      </c>
    </row>
    <row r="2752" spans="1:54" x14ac:dyDescent="0.25">
      <c r="A2752" s="4"/>
      <c r="B2752" s="37"/>
      <c r="C2752" s="124"/>
      <c r="D2752" s="39"/>
      <c r="E2752" s="125"/>
      <c r="F2752" s="48"/>
      <c r="G2752" s="4"/>
      <c r="H2752" s="4"/>
      <c r="I2752" s="95" t="str">
        <f>IF($C2752="", "", IF(IFERROR(INDEX(Ingredients!$C$11:$C$310, MATCH($C2752, Ingredients!$B$11:$B$310, 0)), "")="", "", IFERROR(INDEX(Ingredients!$C$11:$C$310, MATCH($C2752, Ingredients!$B$11:$B$310, 0)), "")))</f>
        <v/>
      </c>
      <c r="J2752" s="73" t="str">
        <f>IF($B2752="", "", IF(IFERROR(INDEX(Meals!$C$11:$C$260, MATCH($B2752, Meals!$B$11:$B$260, 0)), "")="", "", IFERROR(INDEX(Meals!$C$11:$C$260, MATCH($B2752, Meals!$B$11:$B$260, 0)), "")))</f>
        <v/>
      </c>
      <c r="K2752" s="4"/>
      <c r="L2752" s="72" t="str">
        <f t="shared" si="637"/>
        <v/>
      </c>
      <c r="M2752" s="73" t="str">
        <f t="shared" si="638"/>
        <v/>
      </c>
      <c r="N2752" s="4"/>
      <c r="O2752" s="78" t="str">
        <f t="shared" si="639"/>
        <v/>
      </c>
      <c r="P2752" s="79" t="str">
        <f t="shared" si="640"/>
        <v/>
      </c>
      <c r="Q2752" s="4"/>
      <c r="R2752" s="90" t="str">
        <f t="shared" si="641"/>
        <v/>
      </c>
      <c r="S2752" s="4"/>
      <c r="Y2752" s="18" t="str">
        <f t="shared" si="642"/>
        <v/>
      </c>
      <c r="AA2752" s="18" t="str">
        <f t="shared" si="633"/>
        <v/>
      </c>
      <c r="AB2752" s="18" t="str">
        <f t="shared" si="634"/>
        <v/>
      </c>
      <c r="AC2752" s="18" t="str">
        <f t="shared" si="643"/>
        <v/>
      </c>
      <c r="AD2752" s="18" t="str">
        <f t="shared" si="643"/>
        <v/>
      </c>
      <c r="AE2752" s="18" t="str">
        <f t="shared" si="644"/>
        <v/>
      </c>
      <c r="AG2752" s="95" t="str">
        <f>IF($C2752="", "", IF(IFERROR(INDEX(Ingredients!C$11:C$310, MATCH($C2752, Ingredients!$B$11:$B$310, 0)), "")="", "", IFERROR(INDEX(Ingredients!C$11:C$310, MATCH($C2752, Ingredients!$B$11:$B$310, 0)), "")))</f>
        <v/>
      </c>
      <c r="AH2752" s="105" t="str">
        <f>IF($C2752="", "", IF(IFERROR(INDEX(Ingredients!D$11:D$310, MATCH($C2752, Ingredients!$B$11:$B$310, 0)), "")="", "", IFERROR(INDEX(Ingredients!D$11:D$310, MATCH($C2752, Ingredients!$B$11:$B$310, 0)), "")))</f>
        <v/>
      </c>
      <c r="AI2752" s="106" t="str">
        <f>IF($C2752="", "", IF(IFERROR(INDEX(Ingredients!E$11:E$310, MATCH($C2752, Ingredients!$B$11:$B$310, 0)), "")="", "", IFERROR(INDEX(Ingredients!E$11:E$310, MATCH($C2752, Ingredients!$B$11:$B$310, 0)), "")))</f>
        <v/>
      </c>
      <c r="AJ2752" s="108" t="str">
        <f>IF($C2752="", "", IF(IFERROR(INDEX(Ingredients!F$11:F$310, MATCH($C2752, Ingredients!$B$11:$B$310, 0)), "")="", "", IFERROR(INDEX(Ingredients!F$11:F$310, MATCH($C2752, Ingredients!$B$11:$B$310, 0)), "")))</f>
        <v/>
      </c>
      <c r="AK2752" s="106" t="str">
        <f>IF($C2752="", "", IF(IFERROR(INDEX(Ingredients!G$11:G$310, MATCH($C2752, Ingredients!$B$11:$B$310, 0)), "")="", "", IFERROR(INDEX(Ingredients!G$11:G$310, MATCH($C2752, Ingredients!$B$11:$B$310, 0)), "")))</f>
        <v/>
      </c>
      <c r="AL2752" s="79" t="str">
        <f>IF($C2752="", "", IF(IFERROR(INDEX(Ingredients!H$11:H$310, MATCH($C2752, Ingredients!$B$11:$B$310, 0)), "")="", "", IFERROR(INDEX(Ingredients!H$11:H$310, MATCH($C2752, Ingredients!$B$11:$B$310, 0)), "")))</f>
        <v/>
      </c>
      <c r="AN2752" s="83" t="str">
        <f t="shared" si="635"/>
        <v/>
      </c>
      <c r="AP2752" s="114" t="str">
        <f t="shared" si="645"/>
        <v/>
      </c>
      <c r="AR2752" s="117" t="str">
        <f>IF($C2752="", "", IF(IFERROR(INDEX(Ingredients!$AI$11:$AI$310, MATCH($C2752, Ingredients!$B$11:$B$310, 0)), "")="", "", IFERROR(INDEX(Ingredients!$AI$11:$AI$310, MATCH($C2752, Ingredients!$B$11:$B$310, 0)), "")))</f>
        <v/>
      </c>
      <c r="AT2752" s="120" t="str">
        <f t="shared" si="646"/>
        <v/>
      </c>
      <c r="AV2752" s="90" t="str">
        <f t="shared" si="636"/>
        <v/>
      </c>
      <c r="AX2752" s="90" t="str">
        <f>IF($AV2752="", "", COUNTIF($AV$11:$AV$5010, "&lt;"&amp;$AV2752)+1+COUNTIF($AV$11:$AV2752, $AV2752)-1)</f>
        <v/>
      </c>
      <c r="AZ2752" s="111" t="str">
        <f>IF($B2752="", "", SUMIF('Shopping List'!$AV$11:$AV$25, $B2752, 'Shopping List'!$BN$11:$BN$25))</f>
        <v/>
      </c>
      <c r="BB2752" s="117" t="str">
        <f t="shared" si="647"/>
        <v/>
      </c>
    </row>
    <row r="2753" spans="1:54" x14ac:dyDescent="0.25">
      <c r="A2753" s="4"/>
      <c r="B2753" s="37"/>
      <c r="C2753" s="124"/>
      <c r="D2753" s="39"/>
      <c r="E2753" s="125"/>
      <c r="F2753" s="48"/>
      <c r="G2753" s="4"/>
      <c r="H2753" s="4"/>
      <c r="I2753" s="95" t="str">
        <f>IF($C2753="", "", IF(IFERROR(INDEX(Ingredients!$C$11:$C$310, MATCH($C2753, Ingredients!$B$11:$B$310, 0)), "")="", "", IFERROR(INDEX(Ingredients!$C$11:$C$310, MATCH($C2753, Ingredients!$B$11:$B$310, 0)), "")))</f>
        <v/>
      </c>
      <c r="J2753" s="73" t="str">
        <f>IF($B2753="", "", IF(IFERROR(INDEX(Meals!$C$11:$C$260, MATCH($B2753, Meals!$B$11:$B$260, 0)), "")="", "", IFERROR(INDEX(Meals!$C$11:$C$260, MATCH($B2753, Meals!$B$11:$B$260, 0)), "")))</f>
        <v/>
      </c>
      <c r="K2753" s="4"/>
      <c r="L2753" s="72" t="str">
        <f t="shared" si="637"/>
        <v/>
      </c>
      <c r="M2753" s="73" t="str">
        <f t="shared" si="638"/>
        <v/>
      </c>
      <c r="N2753" s="4"/>
      <c r="O2753" s="78" t="str">
        <f t="shared" si="639"/>
        <v/>
      </c>
      <c r="P2753" s="79" t="str">
        <f t="shared" si="640"/>
        <v/>
      </c>
      <c r="Q2753" s="4"/>
      <c r="R2753" s="90" t="str">
        <f t="shared" si="641"/>
        <v/>
      </c>
      <c r="S2753" s="4"/>
      <c r="Y2753" s="18" t="str">
        <f t="shared" si="642"/>
        <v/>
      </c>
      <c r="AA2753" s="18" t="str">
        <f t="shared" si="633"/>
        <v/>
      </c>
      <c r="AB2753" s="18" t="str">
        <f t="shared" si="634"/>
        <v/>
      </c>
      <c r="AC2753" s="18" t="str">
        <f t="shared" si="643"/>
        <v/>
      </c>
      <c r="AD2753" s="18" t="str">
        <f t="shared" si="643"/>
        <v/>
      </c>
      <c r="AE2753" s="18" t="str">
        <f t="shared" si="644"/>
        <v/>
      </c>
      <c r="AG2753" s="95" t="str">
        <f>IF($C2753="", "", IF(IFERROR(INDEX(Ingredients!C$11:C$310, MATCH($C2753, Ingredients!$B$11:$B$310, 0)), "")="", "", IFERROR(INDEX(Ingredients!C$11:C$310, MATCH($C2753, Ingredients!$B$11:$B$310, 0)), "")))</f>
        <v/>
      </c>
      <c r="AH2753" s="105" t="str">
        <f>IF($C2753="", "", IF(IFERROR(INDEX(Ingredients!D$11:D$310, MATCH($C2753, Ingredients!$B$11:$B$310, 0)), "")="", "", IFERROR(INDEX(Ingredients!D$11:D$310, MATCH($C2753, Ingredients!$B$11:$B$310, 0)), "")))</f>
        <v/>
      </c>
      <c r="AI2753" s="106" t="str">
        <f>IF($C2753="", "", IF(IFERROR(INDEX(Ingredients!E$11:E$310, MATCH($C2753, Ingredients!$B$11:$B$310, 0)), "")="", "", IFERROR(INDEX(Ingredients!E$11:E$310, MATCH($C2753, Ingredients!$B$11:$B$310, 0)), "")))</f>
        <v/>
      </c>
      <c r="AJ2753" s="108" t="str">
        <f>IF($C2753="", "", IF(IFERROR(INDEX(Ingredients!F$11:F$310, MATCH($C2753, Ingredients!$B$11:$B$310, 0)), "")="", "", IFERROR(INDEX(Ingredients!F$11:F$310, MATCH($C2753, Ingredients!$B$11:$B$310, 0)), "")))</f>
        <v/>
      </c>
      <c r="AK2753" s="106" t="str">
        <f>IF($C2753="", "", IF(IFERROR(INDEX(Ingredients!G$11:G$310, MATCH($C2753, Ingredients!$B$11:$B$310, 0)), "")="", "", IFERROR(INDEX(Ingredients!G$11:G$310, MATCH($C2753, Ingredients!$B$11:$B$310, 0)), "")))</f>
        <v/>
      </c>
      <c r="AL2753" s="79" t="str">
        <f>IF($C2753="", "", IF(IFERROR(INDEX(Ingredients!H$11:H$310, MATCH($C2753, Ingredients!$B$11:$B$310, 0)), "")="", "", IFERROR(INDEX(Ingredients!H$11:H$310, MATCH($C2753, Ingredients!$B$11:$B$310, 0)), "")))</f>
        <v/>
      </c>
      <c r="AN2753" s="83" t="str">
        <f t="shared" si="635"/>
        <v/>
      </c>
      <c r="AP2753" s="114" t="str">
        <f t="shared" si="645"/>
        <v/>
      </c>
      <c r="AR2753" s="117" t="str">
        <f>IF($C2753="", "", IF(IFERROR(INDEX(Ingredients!$AI$11:$AI$310, MATCH($C2753, Ingredients!$B$11:$B$310, 0)), "")="", "", IFERROR(INDEX(Ingredients!$AI$11:$AI$310, MATCH($C2753, Ingredients!$B$11:$B$310, 0)), "")))</f>
        <v/>
      </c>
      <c r="AT2753" s="120" t="str">
        <f t="shared" si="646"/>
        <v/>
      </c>
      <c r="AV2753" s="90" t="str">
        <f t="shared" si="636"/>
        <v/>
      </c>
      <c r="AX2753" s="90" t="str">
        <f>IF($AV2753="", "", COUNTIF($AV$11:$AV$5010, "&lt;"&amp;$AV2753)+1+COUNTIF($AV$11:$AV2753, $AV2753)-1)</f>
        <v/>
      </c>
      <c r="AZ2753" s="111" t="str">
        <f>IF($B2753="", "", SUMIF('Shopping List'!$AV$11:$AV$25, $B2753, 'Shopping List'!$BN$11:$BN$25))</f>
        <v/>
      </c>
      <c r="BB2753" s="117" t="str">
        <f t="shared" si="647"/>
        <v/>
      </c>
    </row>
    <row r="2754" spans="1:54" x14ac:dyDescent="0.25">
      <c r="A2754" s="4"/>
      <c r="B2754" s="37"/>
      <c r="C2754" s="124"/>
      <c r="D2754" s="39"/>
      <c r="E2754" s="125"/>
      <c r="F2754" s="48"/>
      <c r="G2754" s="4"/>
      <c r="H2754" s="4"/>
      <c r="I2754" s="95" t="str">
        <f>IF($C2754="", "", IF(IFERROR(INDEX(Ingredients!$C$11:$C$310, MATCH($C2754, Ingredients!$B$11:$B$310, 0)), "")="", "", IFERROR(INDEX(Ingredients!$C$11:$C$310, MATCH($C2754, Ingredients!$B$11:$B$310, 0)), "")))</f>
        <v/>
      </c>
      <c r="J2754" s="73" t="str">
        <f>IF($B2754="", "", IF(IFERROR(INDEX(Meals!$C$11:$C$260, MATCH($B2754, Meals!$B$11:$B$260, 0)), "")="", "", IFERROR(INDEX(Meals!$C$11:$C$260, MATCH($B2754, Meals!$B$11:$B$260, 0)), "")))</f>
        <v/>
      </c>
      <c r="K2754" s="4"/>
      <c r="L2754" s="72" t="str">
        <f t="shared" si="637"/>
        <v/>
      </c>
      <c r="M2754" s="73" t="str">
        <f t="shared" si="638"/>
        <v/>
      </c>
      <c r="N2754" s="4"/>
      <c r="O2754" s="78" t="str">
        <f t="shared" si="639"/>
        <v/>
      </c>
      <c r="P2754" s="79" t="str">
        <f t="shared" si="640"/>
        <v/>
      </c>
      <c r="Q2754" s="4"/>
      <c r="R2754" s="90" t="str">
        <f t="shared" si="641"/>
        <v/>
      </c>
      <c r="S2754" s="4"/>
      <c r="Y2754" s="18" t="str">
        <f t="shared" si="642"/>
        <v/>
      </c>
      <c r="AA2754" s="18" t="str">
        <f t="shared" si="633"/>
        <v/>
      </c>
      <c r="AB2754" s="18" t="str">
        <f t="shared" si="634"/>
        <v/>
      </c>
      <c r="AC2754" s="18" t="str">
        <f t="shared" si="643"/>
        <v/>
      </c>
      <c r="AD2754" s="18" t="str">
        <f t="shared" si="643"/>
        <v/>
      </c>
      <c r="AE2754" s="18" t="str">
        <f t="shared" si="644"/>
        <v/>
      </c>
      <c r="AG2754" s="95" t="str">
        <f>IF($C2754="", "", IF(IFERROR(INDEX(Ingredients!C$11:C$310, MATCH($C2754, Ingredients!$B$11:$B$310, 0)), "")="", "", IFERROR(INDEX(Ingredients!C$11:C$310, MATCH($C2754, Ingredients!$B$11:$B$310, 0)), "")))</f>
        <v/>
      </c>
      <c r="AH2754" s="105" t="str">
        <f>IF($C2754="", "", IF(IFERROR(INDEX(Ingredients!D$11:D$310, MATCH($C2754, Ingredients!$B$11:$B$310, 0)), "")="", "", IFERROR(INDEX(Ingredients!D$11:D$310, MATCH($C2754, Ingredients!$B$11:$B$310, 0)), "")))</f>
        <v/>
      </c>
      <c r="AI2754" s="106" t="str">
        <f>IF($C2754="", "", IF(IFERROR(INDEX(Ingredients!E$11:E$310, MATCH($C2754, Ingredients!$B$11:$B$310, 0)), "")="", "", IFERROR(INDEX(Ingredients!E$11:E$310, MATCH($C2754, Ingredients!$B$11:$B$310, 0)), "")))</f>
        <v/>
      </c>
      <c r="AJ2754" s="108" t="str">
        <f>IF($C2754="", "", IF(IFERROR(INDEX(Ingredients!F$11:F$310, MATCH($C2754, Ingredients!$B$11:$B$310, 0)), "")="", "", IFERROR(INDEX(Ingredients!F$11:F$310, MATCH($C2754, Ingredients!$B$11:$B$310, 0)), "")))</f>
        <v/>
      </c>
      <c r="AK2754" s="106" t="str">
        <f>IF($C2754="", "", IF(IFERROR(INDEX(Ingredients!G$11:G$310, MATCH($C2754, Ingredients!$B$11:$B$310, 0)), "")="", "", IFERROR(INDEX(Ingredients!G$11:G$310, MATCH($C2754, Ingredients!$B$11:$B$310, 0)), "")))</f>
        <v/>
      </c>
      <c r="AL2754" s="79" t="str">
        <f>IF($C2754="", "", IF(IFERROR(INDEX(Ingredients!H$11:H$310, MATCH($C2754, Ingredients!$B$11:$B$310, 0)), "")="", "", IFERROR(INDEX(Ingredients!H$11:H$310, MATCH($C2754, Ingredients!$B$11:$B$310, 0)), "")))</f>
        <v/>
      </c>
      <c r="AN2754" s="83" t="str">
        <f t="shared" si="635"/>
        <v/>
      </c>
      <c r="AP2754" s="114" t="str">
        <f t="shared" si="645"/>
        <v/>
      </c>
      <c r="AR2754" s="117" t="str">
        <f>IF($C2754="", "", IF(IFERROR(INDEX(Ingredients!$AI$11:$AI$310, MATCH($C2754, Ingredients!$B$11:$B$310, 0)), "")="", "", IFERROR(INDEX(Ingredients!$AI$11:$AI$310, MATCH($C2754, Ingredients!$B$11:$B$310, 0)), "")))</f>
        <v/>
      </c>
      <c r="AT2754" s="120" t="str">
        <f t="shared" si="646"/>
        <v/>
      </c>
      <c r="AV2754" s="90" t="str">
        <f t="shared" si="636"/>
        <v/>
      </c>
      <c r="AX2754" s="90" t="str">
        <f>IF($AV2754="", "", COUNTIF($AV$11:$AV$5010, "&lt;"&amp;$AV2754)+1+COUNTIF($AV$11:$AV2754, $AV2754)-1)</f>
        <v/>
      </c>
      <c r="AZ2754" s="111" t="str">
        <f>IF($B2754="", "", SUMIF('Shopping List'!$AV$11:$AV$25, $B2754, 'Shopping List'!$BN$11:$BN$25))</f>
        <v/>
      </c>
      <c r="BB2754" s="117" t="str">
        <f t="shared" si="647"/>
        <v/>
      </c>
    </row>
    <row r="2755" spans="1:54" x14ac:dyDescent="0.25">
      <c r="A2755" s="4"/>
      <c r="B2755" s="37"/>
      <c r="C2755" s="124"/>
      <c r="D2755" s="39"/>
      <c r="E2755" s="125"/>
      <c r="F2755" s="48"/>
      <c r="G2755" s="4"/>
      <c r="H2755" s="4"/>
      <c r="I2755" s="95" t="str">
        <f>IF($C2755="", "", IF(IFERROR(INDEX(Ingredients!$C$11:$C$310, MATCH($C2755, Ingredients!$B$11:$B$310, 0)), "")="", "", IFERROR(INDEX(Ingredients!$C$11:$C$310, MATCH($C2755, Ingredients!$B$11:$B$310, 0)), "")))</f>
        <v/>
      </c>
      <c r="J2755" s="73" t="str">
        <f>IF($B2755="", "", IF(IFERROR(INDEX(Meals!$C$11:$C$260, MATCH($B2755, Meals!$B$11:$B$260, 0)), "")="", "", IFERROR(INDEX(Meals!$C$11:$C$260, MATCH($B2755, Meals!$B$11:$B$260, 0)), "")))</f>
        <v/>
      </c>
      <c r="K2755" s="4"/>
      <c r="L2755" s="72" t="str">
        <f t="shared" si="637"/>
        <v/>
      </c>
      <c r="M2755" s="73" t="str">
        <f t="shared" si="638"/>
        <v/>
      </c>
      <c r="N2755" s="4"/>
      <c r="O2755" s="78" t="str">
        <f t="shared" si="639"/>
        <v/>
      </c>
      <c r="P2755" s="79" t="str">
        <f t="shared" si="640"/>
        <v/>
      </c>
      <c r="Q2755" s="4"/>
      <c r="R2755" s="90" t="str">
        <f t="shared" si="641"/>
        <v/>
      </c>
      <c r="S2755" s="4"/>
      <c r="Y2755" s="18" t="str">
        <f t="shared" si="642"/>
        <v/>
      </c>
      <c r="AA2755" s="18" t="str">
        <f t="shared" si="633"/>
        <v/>
      </c>
      <c r="AB2755" s="18" t="str">
        <f t="shared" si="634"/>
        <v/>
      </c>
      <c r="AC2755" s="18" t="str">
        <f t="shared" si="643"/>
        <v/>
      </c>
      <c r="AD2755" s="18" t="str">
        <f t="shared" si="643"/>
        <v/>
      </c>
      <c r="AE2755" s="18" t="str">
        <f t="shared" si="644"/>
        <v/>
      </c>
      <c r="AG2755" s="95" t="str">
        <f>IF($C2755="", "", IF(IFERROR(INDEX(Ingredients!C$11:C$310, MATCH($C2755, Ingredients!$B$11:$B$310, 0)), "")="", "", IFERROR(INDEX(Ingredients!C$11:C$310, MATCH($C2755, Ingredients!$B$11:$B$310, 0)), "")))</f>
        <v/>
      </c>
      <c r="AH2755" s="105" t="str">
        <f>IF($C2755="", "", IF(IFERROR(INDEX(Ingredients!D$11:D$310, MATCH($C2755, Ingredients!$B$11:$B$310, 0)), "")="", "", IFERROR(INDEX(Ingredients!D$11:D$310, MATCH($C2755, Ingredients!$B$11:$B$310, 0)), "")))</f>
        <v/>
      </c>
      <c r="AI2755" s="106" t="str">
        <f>IF($C2755="", "", IF(IFERROR(INDEX(Ingredients!E$11:E$310, MATCH($C2755, Ingredients!$B$11:$B$310, 0)), "")="", "", IFERROR(INDEX(Ingredients!E$11:E$310, MATCH($C2755, Ingredients!$B$11:$B$310, 0)), "")))</f>
        <v/>
      </c>
      <c r="AJ2755" s="108" t="str">
        <f>IF($C2755="", "", IF(IFERROR(INDEX(Ingredients!F$11:F$310, MATCH($C2755, Ingredients!$B$11:$B$310, 0)), "")="", "", IFERROR(INDEX(Ingredients!F$11:F$310, MATCH($C2755, Ingredients!$B$11:$B$310, 0)), "")))</f>
        <v/>
      </c>
      <c r="AK2755" s="106" t="str">
        <f>IF($C2755="", "", IF(IFERROR(INDEX(Ingredients!G$11:G$310, MATCH($C2755, Ingredients!$B$11:$B$310, 0)), "")="", "", IFERROR(INDEX(Ingredients!G$11:G$310, MATCH($C2755, Ingredients!$B$11:$B$310, 0)), "")))</f>
        <v/>
      </c>
      <c r="AL2755" s="79" t="str">
        <f>IF($C2755="", "", IF(IFERROR(INDEX(Ingredients!H$11:H$310, MATCH($C2755, Ingredients!$B$11:$B$310, 0)), "")="", "", IFERROR(INDEX(Ingredients!H$11:H$310, MATCH($C2755, Ingredients!$B$11:$B$310, 0)), "")))</f>
        <v/>
      </c>
      <c r="AN2755" s="83" t="str">
        <f t="shared" si="635"/>
        <v/>
      </c>
      <c r="AP2755" s="114" t="str">
        <f t="shared" si="645"/>
        <v/>
      </c>
      <c r="AR2755" s="117" t="str">
        <f>IF($C2755="", "", IF(IFERROR(INDEX(Ingredients!$AI$11:$AI$310, MATCH($C2755, Ingredients!$B$11:$B$310, 0)), "")="", "", IFERROR(INDEX(Ingredients!$AI$11:$AI$310, MATCH($C2755, Ingredients!$B$11:$B$310, 0)), "")))</f>
        <v/>
      </c>
      <c r="AT2755" s="120" t="str">
        <f t="shared" si="646"/>
        <v/>
      </c>
      <c r="AV2755" s="90" t="str">
        <f t="shared" si="636"/>
        <v/>
      </c>
      <c r="AX2755" s="90" t="str">
        <f>IF($AV2755="", "", COUNTIF($AV$11:$AV$5010, "&lt;"&amp;$AV2755)+1+COUNTIF($AV$11:$AV2755, $AV2755)-1)</f>
        <v/>
      </c>
      <c r="AZ2755" s="111" t="str">
        <f>IF($B2755="", "", SUMIF('Shopping List'!$AV$11:$AV$25, $B2755, 'Shopping List'!$BN$11:$BN$25))</f>
        <v/>
      </c>
      <c r="BB2755" s="117" t="str">
        <f t="shared" si="647"/>
        <v/>
      </c>
    </row>
    <row r="2756" spans="1:54" x14ac:dyDescent="0.25">
      <c r="A2756" s="4"/>
      <c r="B2756" s="37"/>
      <c r="C2756" s="124"/>
      <c r="D2756" s="39"/>
      <c r="E2756" s="125"/>
      <c r="F2756" s="48"/>
      <c r="G2756" s="4"/>
      <c r="H2756" s="4"/>
      <c r="I2756" s="95" t="str">
        <f>IF($C2756="", "", IF(IFERROR(INDEX(Ingredients!$C$11:$C$310, MATCH($C2756, Ingredients!$B$11:$B$310, 0)), "")="", "", IFERROR(INDEX(Ingredients!$C$11:$C$310, MATCH($C2756, Ingredients!$B$11:$B$310, 0)), "")))</f>
        <v/>
      </c>
      <c r="J2756" s="73" t="str">
        <f>IF($B2756="", "", IF(IFERROR(INDEX(Meals!$C$11:$C$260, MATCH($B2756, Meals!$B$11:$B$260, 0)), "")="", "", IFERROR(INDEX(Meals!$C$11:$C$260, MATCH($B2756, Meals!$B$11:$B$260, 0)), "")))</f>
        <v/>
      </c>
      <c r="K2756" s="4"/>
      <c r="L2756" s="72" t="str">
        <f t="shared" si="637"/>
        <v/>
      </c>
      <c r="M2756" s="73" t="str">
        <f t="shared" si="638"/>
        <v/>
      </c>
      <c r="N2756" s="4"/>
      <c r="O2756" s="78" t="str">
        <f t="shared" si="639"/>
        <v/>
      </c>
      <c r="P2756" s="79" t="str">
        <f t="shared" si="640"/>
        <v/>
      </c>
      <c r="Q2756" s="4"/>
      <c r="R2756" s="90" t="str">
        <f t="shared" si="641"/>
        <v/>
      </c>
      <c r="S2756" s="4"/>
      <c r="Y2756" s="18" t="str">
        <f t="shared" si="642"/>
        <v/>
      </c>
      <c r="AA2756" s="18" t="str">
        <f t="shared" si="633"/>
        <v/>
      </c>
      <c r="AB2756" s="18" t="str">
        <f t="shared" si="634"/>
        <v/>
      </c>
      <c r="AC2756" s="18" t="str">
        <f t="shared" si="643"/>
        <v/>
      </c>
      <c r="AD2756" s="18" t="str">
        <f t="shared" si="643"/>
        <v/>
      </c>
      <c r="AE2756" s="18" t="str">
        <f t="shared" si="644"/>
        <v/>
      </c>
      <c r="AG2756" s="95" t="str">
        <f>IF($C2756="", "", IF(IFERROR(INDEX(Ingredients!C$11:C$310, MATCH($C2756, Ingredients!$B$11:$B$310, 0)), "")="", "", IFERROR(INDEX(Ingredients!C$11:C$310, MATCH($C2756, Ingredients!$B$11:$B$310, 0)), "")))</f>
        <v/>
      </c>
      <c r="AH2756" s="105" t="str">
        <f>IF($C2756="", "", IF(IFERROR(INDEX(Ingredients!D$11:D$310, MATCH($C2756, Ingredients!$B$11:$B$310, 0)), "")="", "", IFERROR(INDEX(Ingredients!D$11:D$310, MATCH($C2756, Ingredients!$B$11:$B$310, 0)), "")))</f>
        <v/>
      </c>
      <c r="AI2756" s="106" t="str">
        <f>IF($C2756="", "", IF(IFERROR(INDEX(Ingredients!E$11:E$310, MATCH($C2756, Ingredients!$B$11:$B$310, 0)), "")="", "", IFERROR(INDEX(Ingredients!E$11:E$310, MATCH($C2756, Ingredients!$B$11:$B$310, 0)), "")))</f>
        <v/>
      </c>
      <c r="AJ2756" s="108" t="str">
        <f>IF($C2756="", "", IF(IFERROR(INDEX(Ingredients!F$11:F$310, MATCH($C2756, Ingredients!$B$11:$B$310, 0)), "")="", "", IFERROR(INDEX(Ingredients!F$11:F$310, MATCH($C2756, Ingredients!$B$11:$B$310, 0)), "")))</f>
        <v/>
      </c>
      <c r="AK2756" s="106" t="str">
        <f>IF($C2756="", "", IF(IFERROR(INDEX(Ingredients!G$11:G$310, MATCH($C2756, Ingredients!$B$11:$B$310, 0)), "")="", "", IFERROR(INDEX(Ingredients!G$11:G$310, MATCH($C2756, Ingredients!$B$11:$B$310, 0)), "")))</f>
        <v/>
      </c>
      <c r="AL2756" s="79" t="str">
        <f>IF($C2756="", "", IF(IFERROR(INDEX(Ingredients!H$11:H$310, MATCH($C2756, Ingredients!$B$11:$B$310, 0)), "")="", "", IFERROR(INDEX(Ingredients!H$11:H$310, MATCH($C2756, Ingredients!$B$11:$B$310, 0)), "")))</f>
        <v/>
      </c>
      <c r="AN2756" s="83" t="str">
        <f t="shared" si="635"/>
        <v/>
      </c>
      <c r="AP2756" s="114" t="str">
        <f t="shared" si="645"/>
        <v/>
      </c>
      <c r="AR2756" s="117" t="str">
        <f>IF($C2756="", "", IF(IFERROR(INDEX(Ingredients!$AI$11:$AI$310, MATCH($C2756, Ingredients!$B$11:$B$310, 0)), "")="", "", IFERROR(INDEX(Ingredients!$AI$11:$AI$310, MATCH($C2756, Ingredients!$B$11:$B$310, 0)), "")))</f>
        <v/>
      </c>
      <c r="AT2756" s="120" t="str">
        <f t="shared" si="646"/>
        <v/>
      </c>
      <c r="AV2756" s="90" t="str">
        <f t="shared" si="636"/>
        <v/>
      </c>
      <c r="AX2756" s="90" t="str">
        <f>IF($AV2756="", "", COUNTIF($AV$11:$AV$5010, "&lt;"&amp;$AV2756)+1+COUNTIF($AV$11:$AV2756, $AV2756)-1)</f>
        <v/>
      </c>
      <c r="AZ2756" s="111" t="str">
        <f>IF($B2756="", "", SUMIF('Shopping List'!$AV$11:$AV$25, $B2756, 'Shopping List'!$BN$11:$BN$25))</f>
        <v/>
      </c>
      <c r="BB2756" s="117" t="str">
        <f t="shared" si="647"/>
        <v/>
      </c>
    </row>
    <row r="2757" spans="1:54" x14ac:dyDescent="0.25">
      <c r="A2757" s="4"/>
      <c r="B2757" s="37"/>
      <c r="C2757" s="124"/>
      <c r="D2757" s="39"/>
      <c r="E2757" s="125"/>
      <c r="F2757" s="48"/>
      <c r="G2757" s="4"/>
      <c r="H2757" s="4"/>
      <c r="I2757" s="95" t="str">
        <f>IF($C2757="", "", IF(IFERROR(INDEX(Ingredients!$C$11:$C$310, MATCH($C2757, Ingredients!$B$11:$B$310, 0)), "")="", "", IFERROR(INDEX(Ingredients!$C$11:$C$310, MATCH($C2757, Ingredients!$B$11:$B$310, 0)), "")))</f>
        <v/>
      </c>
      <c r="J2757" s="73" t="str">
        <f>IF($B2757="", "", IF(IFERROR(INDEX(Meals!$C$11:$C$260, MATCH($B2757, Meals!$B$11:$B$260, 0)), "")="", "", IFERROR(INDEX(Meals!$C$11:$C$260, MATCH($B2757, Meals!$B$11:$B$260, 0)), "")))</f>
        <v/>
      </c>
      <c r="K2757" s="4"/>
      <c r="L2757" s="72" t="str">
        <f t="shared" si="637"/>
        <v/>
      </c>
      <c r="M2757" s="73" t="str">
        <f t="shared" si="638"/>
        <v/>
      </c>
      <c r="N2757" s="4"/>
      <c r="O2757" s="78" t="str">
        <f t="shared" si="639"/>
        <v/>
      </c>
      <c r="P2757" s="79" t="str">
        <f t="shared" si="640"/>
        <v/>
      </c>
      <c r="Q2757" s="4"/>
      <c r="R2757" s="90" t="str">
        <f t="shared" si="641"/>
        <v/>
      </c>
      <c r="S2757" s="4"/>
      <c r="Y2757" s="18" t="str">
        <f t="shared" si="642"/>
        <v/>
      </c>
      <c r="AA2757" s="18" t="str">
        <f t="shared" si="633"/>
        <v/>
      </c>
      <c r="AB2757" s="18" t="str">
        <f t="shared" si="634"/>
        <v/>
      </c>
      <c r="AC2757" s="18" t="str">
        <f t="shared" si="643"/>
        <v/>
      </c>
      <c r="AD2757" s="18" t="str">
        <f t="shared" si="643"/>
        <v/>
      </c>
      <c r="AE2757" s="18" t="str">
        <f t="shared" si="644"/>
        <v/>
      </c>
      <c r="AG2757" s="95" t="str">
        <f>IF($C2757="", "", IF(IFERROR(INDEX(Ingredients!C$11:C$310, MATCH($C2757, Ingredients!$B$11:$B$310, 0)), "")="", "", IFERROR(INDEX(Ingredients!C$11:C$310, MATCH($C2757, Ingredients!$B$11:$B$310, 0)), "")))</f>
        <v/>
      </c>
      <c r="AH2757" s="105" t="str">
        <f>IF($C2757="", "", IF(IFERROR(INDEX(Ingredients!D$11:D$310, MATCH($C2757, Ingredients!$B$11:$B$310, 0)), "")="", "", IFERROR(INDEX(Ingredients!D$11:D$310, MATCH($C2757, Ingredients!$B$11:$B$310, 0)), "")))</f>
        <v/>
      </c>
      <c r="AI2757" s="106" t="str">
        <f>IF($C2757="", "", IF(IFERROR(INDEX(Ingredients!E$11:E$310, MATCH($C2757, Ingredients!$B$11:$B$310, 0)), "")="", "", IFERROR(INDEX(Ingredients!E$11:E$310, MATCH($C2757, Ingredients!$B$11:$B$310, 0)), "")))</f>
        <v/>
      </c>
      <c r="AJ2757" s="108" t="str">
        <f>IF($C2757="", "", IF(IFERROR(INDEX(Ingredients!F$11:F$310, MATCH($C2757, Ingredients!$B$11:$B$310, 0)), "")="", "", IFERROR(INDEX(Ingredients!F$11:F$310, MATCH($C2757, Ingredients!$B$11:$B$310, 0)), "")))</f>
        <v/>
      </c>
      <c r="AK2757" s="106" t="str">
        <f>IF($C2757="", "", IF(IFERROR(INDEX(Ingredients!G$11:G$310, MATCH($C2757, Ingredients!$B$11:$B$310, 0)), "")="", "", IFERROR(INDEX(Ingredients!G$11:G$310, MATCH($C2757, Ingredients!$B$11:$B$310, 0)), "")))</f>
        <v/>
      </c>
      <c r="AL2757" s="79" t="str">
        <f>IF($C2757="", "", IF(IFERROR(INDEX(Ingredients!H$11:H$310, MATCH($C2757, Ingredients!$B$11:$B$310, 0)), "")="", "", IFERROR(INDEX(Ingredients!H$11:H$310, MATCH($C2757, Ingredients!$B$11:$B$310, 0)), "")))</f>
        <v/>
      </c>
      <c r="AN2757" s="83" t="str">
        <f t="shared" si="635"/>
        <v/>
      </c>
      <c r="AP2757" s="114" t="str">
        <f t="shared" si="645"/>
        <v/>
      </c>
      <c r="AR2757" s="117" t="str">
        <f>IF($C2757="", "", IF(IFERROR(INDEX(Ingredients!$AI$11:$AI$310, MATCH($C2757, Ingredients!$B$11:$B$310, 0)), "")="", "", IFERROR(INDEX(Ingredients!$AI$11:$AI$310, MATCH($C2757, Ingredients!$B$11:$B$310, 0)), "")))</f>
        <v/>
      </c>
      <c r="AT2757" s="120" t="str">
        <f t="shared" si="646"/>
        <v/>
      </c>
      <c r="AV2757" s="90" t="str">
        <f t="shared" si="636"/>
        <v/>
      </c>
      <c r="AX2757" s="90" t="str">
        <f>IF($AV2757="", "", COUNTIF($AV$11:$AV$5010, "&lt;"&amp;$AV2757)+1+COUNTIF($AV$11:$AV2757, $AV2757)-1)</f>
        <v/>
      </c>
      <c r="AZ2757" s="111" t="str">
        <f>IF($B2757="", "", SUMIF('Shopping List'!$AV$11:$AV$25, $B2757, 'Shopping List'!$BN$11:$BN$25))</f>
        <v/>
      </c>
      <c r="BB2757" s="117" t="str">
        <f t="shared" si="647"/>
        <v/>
      </c>
    </row>
    <row r="2758" spans="1:54" x14ac:dyDescent="0.25">
      <c r="A2758" s="4"/>
      <c r="B2758" s="37"/>
      <c r="C2758" s="124"/>
      <c r="D2758" s="39"/>
      <c r="E2758" s="125"/>
      <c r="F2758" s="48"/>
      <c r="G2758" s="4"/>
      <c r="H2758" s="4"/>
      <c r="I2758" s="95" t="str">
        <f>IF($C2758="", "", IF(IFERROR(INDEX(Ingredients!$C$11:$C$310, MATCH($C2758, Ingredients!$B$11:$B$310, 0)), "")="", "", IFERROR(INDEX(Ingredients!$C$11:$C$310, MATCH($C2758, Ingredients!$B$11:$B$310, 0)), "")))</f>
        <v/>
      </c>
      <c r="J2758" s="73" t="str">
        <f>IF($B2758="", "", IF(IFERROR(INDEX(Meals!$C$11:$C$260, MATCH($B2758, Meals!$B$11:$B$260, 0)), "")="", "", IFERROR(INDEX(Meals!$C$11:$C$260, MATCH($B2758, Meals!$B$11:$B$260, 0)), "")))</f>
        <v/>
      </c>
      <c r="K2758" s="4"/>
      <c r="L2758" s="72" t="str">
        <f t="shared" si="637"/>
        <v/>
      </c>
      <c r="M2758" s="73" t="str">
        <f t="shared" si="638"/>
        <v/>
      </c>
      <c r="N2758" s="4"/>
      <c r="O2758" s="78" t="str">
        <f t="shared" si="639"/>
        <v/>
      </c>
      <c r="P2758" s="79" t="str">
        <f t="shared" si="640"/>
        <v/>
      </c>
      <c r="Q2758" s="4"/>
      <c r="R2758" s="90" t="str">
        <f t="shared" si="641"/>
        <v/>
      </c>
      <c r="S2758" s="4"/>
      <c r="Y2758" s="18" t="str">
        <f t="shared" si="642"/>
        <v/>
      </c>
      <c r="AA2758" s="18" t="str">
        <f t="shared" si="633"/>
        <v/>
      </c>
      <c r="AB2758" s="18" t="str">
        <f t="shared" si="634"/>
        <v/>
      </c>
      <c r="AC2758" s="18" t="str">
        <f t="shared" si="643"/>
        <v/>
      </c>
      <c r="AD2758" s="18" t="str">
        <f t="shared" si="643"/>
        <v/>
      </c>
      <c r="AE2758" s="18" t="str">
        <f t="shared" si="644"/>
        <v/>
      </c>
      <c r="AG2758" s="95" t="str">
        <f>IF($C2758="", "", IF(IFERROR(INDEX(Ingredients!C$11:C$310, MATCH($C2758, Ingredients!$B$11:$B$310, 0)), "")="", "", IFERROR(INDEX(Ingredients!C$11:C$310, MATCH($C2758, Ingredients!$B$11:$B$310, 0)), "")))</f>
        <v/>
      </c>
      <c r="AH2758" s="105" t="str">
        <f>IF($C2758="", "", IF(IFERROR(INDEX(Ingredients!D$11:D$310, MATCH($C2758, Ingredients!$B$11:$B$310, 0)), "")="", "", IFERROR(INDEX(Ingredients!D$11:D$310, MATCH($C2758, Ingredients!$B$11:$B$310, 0)), "")))</f>
        <v/>
      </c>
      <c r="AI2758" s="106" t="str">
        <f>IF($C2758="", "", IF(IFERROR(INDEX(Ingredients!E$11:E$310, MATCH($C2758, Ingredients!$B$11:$B$310, 0)), "")="", "", IFERROR(INDEX(Ingredients!E$11:E$310, MATCH($C2758, Ingredients!$B$11:$B$310, 0)), "")))</f>
        <v/>
      </c>
      <c r="AJ2758" s="108" t="str">
        <f>IF($C2758="", "", IF(IFERROR(INDEX(Ingredients!F$11:F$310, MATCH($C2758, Ingredients!$B$11:$B$310, 0)), "")="", "", IFERROR(INDEX(Ingredients!F$11:F$310, MATCH($C2758, Ingredients!$B$11:$B$310, 0)), "")))</f>
        <v/>
      </c>
      <c r="AK2758" s="106" t="str">
        <f>IF($C2758="", "", IF(IFERROR(INDEX(Ingredients!G$11:G$310, MATCH($C2758, Ingredients!$B$11:$B$310, 0)), "")="", "", IFERROR(INDEX(Ingredients!G$11:G$310, MATCH($C2758, Ingredients!$B$11:$B$310, 0)), "")))</f>
        <v/>
      </c>
      <c r="AL2758" s="79" t="str">
        <f>IF($C2758="", "", IF(IFERROR(INDEX(Ingredients!H$11:H$310, MATCH($C2758, Ingredients!$B$11:$B$310, 0)), "")="", "", IFERROR(INDEX(Ingredients!H$11:H$310, MATCH($C2758, Ingredients!$B$11:$B$310, 0)), "")))</f>
        <v/>
      </c>
      <c r="AN2758" s="83" t="str">
        <f t="shared" si="635"/>
        <v/>
      </c>
      <c r="AP2758" s="114" t="str">
        <f t="shared" si="645"/>
        <v/>
      </c>
      <c r="AR2758" s="117" t="str">
        <f>IF($C2758="", "", IF(IFERROR(INDEX(Ingredients!$AI$11:$AI$310, MATCH($C2758, Ingredients!$B$11:$B$310, 0)), "")="", "", IFERROR(INDEX(Ingredients!$AI$11:$AI$310, MATCH($C2758, Ingredients!$B$11:$B$310, 0)), "")))</f>
        <v/>
      </c>
      <c r="AT2758" s="120" t="str">
        <f t="shared" si="646"/>
        <v/>
      </c>
      <c r="AV2758" s="90" t="str">
        <f t="shared" si="636"/>
        <v/>
      </c>
      <c r="AX2758" s="90" t="str">
        <f>IF($AV2758="", "", COUNTIF($AV$11:$AV$5010, "&lt;"&amp;$AV2758)+1+COUNTIF($AV$11:$AV2758, $AV2758)-1)</f>
        <v/>
      </c>
      <c r="AZ2758" s="111" t="str">
        <f>IF($B2758="", "", SUMIF('Shopping List'!$AV$11:$AV$25, $B2758, 'Shopping List'!$BN$11:$BN$25))</f>
        <v/>
      </c>
      <c r="BB2758" s="117" t="str">
        <f t="shared" si="647"/>
        <v/>
      </c>
    </row>
    <row r="2759" spans="1:54" x14ac:dyDescent="0.25">
      <c r="A2759" s="4"/>
      <c r="B2759" s="37"/>
      <c r="C2759" s="124"/>
      <c r="D2759" s="39"/>
      <c r="E2759" s="125"/>
      <c r="F2759" s="48"/>
      <c r="G2759" s="4"/>
      <c r="H2759" s="4"/>
      <c r="I2759" s="95" t="str">
        <f>IF($C2759="", "", IF(IFERROR(INDEX(Ingredients!$C$11:$C$310, MATCH($C2759, Ingredients!$B$11:$B$310, 0)), "")="", "", IFERROR(INDEX(Ingredients!$C$11:$C$310, MATCH($C2759, Ingredients!$B$11:$B$310, 0)), "")))</f>
        <v/>
      </c>
      <c r="J2759" s="73" t="str">
        <f>IF($B2759="", "", IF(IFERROR(INDEX(Meals!$C$11:$C$260, MATCH($B2759, Meals!$B$11:$B$260, 0)), "")="", "", IFERROR(INDEX(Meals!$C$11:$C$260, MATCH($B2759, Meals!$B$11:$B$260, 0)), "")))</f>
        <v/>
      </c>
      <c r="K2759" s="4"/>
      <c r="L2759" s="72" t="str">
        <f t="shared" si="637"/>
        <v/>
      </c>
      <c r="M2759" s="73" t="str">
        <f t="shared" si="638"/>
        <v/>
      </c>
      <c r="N2759" s="4"/>
      <c r="O2759" s="78" t="str">
        <f t="shared" si="639"/>
        <v/>
      </c>
      <c r="P2759" s="79" t="str">
        <f t="shared" si="640"/>
        <v/>
      </c>
      <c r="Q2759" s="4"/>
      <c r="R2759" s="90" t="str">
        <f t="shared" si="641"/>
        <v/>
      </c>
      <c r="S2759" s="4"/>
      <c r="Y2759" s="18" t="str">
        <f t="shared" si="642"/>
        <v/>
      </c>
      <c r="AA2759" s="18" t="str">
        <f t="shared" si="633"/>
        <v/>
      </c>
      <c r="AB2759" s="18" t="str">
        <f t="shared" si="634"/>
        <v/>
      </c>
      <c r="AC2759" s="18" t="str">
        <f t="shared" si="643"/>
        <v/>
      </c>
      <c r="AD2759" s="18" t="str">
        <f t="shared" si="643"/>
        <v/>
      </c>
      <c r="AE2759" s="18" t="str">
        <f t="shared" si="644"/>
        <v/>
      </c>
      <c r="AG2759" s="95" t="str">
        <f>IF($C2759="", "", IF(IFERROR(INDEX(Ingredients!C$11:C$310, MATCH($C2759, Ingredients!$B$11:$B$310, 0)), "")="", "", IFERROR(INDEX(Ingredients!C$11:C$310, MATCH($C2759, Ingredients!$B$11:$B$310, 0)), "")))</f>
        <v/>
      </c>
      <c r="AH2759" s="105" t="str">
        <f>IF($C2759="", "", IF(IFERROR(INDEX(Ingredients!D$11:D$310, MATCH($C2759, Ingredients!$B$11:$B$310, 0)), "")="", "", IFERROR(INDEX(Ingredients!D$11:D$310, MATCH($C2759, Ingredients!$B$11:$B$310, 0)), "")))</f>
        <v/>
      </c>
      <c r="AI2759" s="106" t="str">
        <f>IF($C2759="", "", IF(IFERROR(INDEX(Ingredients!E$11:E$310, MATCH($C2759, Ingredients!$B$11:$B$310, 0)), "")="", "", IFERROR(INDEX(Ingredients!E$11:E$310, MATCH($C2759, Ingredients!$B$11:$B$310, 0)), "")))</f>
        <v/>
      </c>
      <c r="AJ2759" s="108" t="str">
        <f>IF($C2759="", "", IF(IFERROR(INDEX(Ingredients!F$11:F$310, MATCH($C2759, Ingredients!$B$11:$B$310, 0)), "")="", "", IFERROR(INDEX(Ingredients!F$11:F$310, MATCH($C2759, Ingredients!$B$11:$B$310, 0)), "")))</f>
        <v/>
      </c>
      <c r="AK2759" s="106" t="str">
        <f>IF($C2759="", "", IF(IFERROR(INDEX(Ingredients!G$11:G$310, MATCH($C2759, Ingredients!$B$11:$B$310, 0)), "")="", "", IFERROR(INDEX(Ingredients!G$11:G$310, MATCH($C2759, Ingredients!$B$11:$B$310, 0)), "")))</f>
        <v/>
      </c>
      <c r="AL2759" s="79" t="str">
        <f>IF($C2759="", "", IF(IFERROR(INDEX(Ingredients!H$11:H$310, MATCH($C2759, Ingredients!$B$11:$B$310, 0)), "")="", "", IFERROR(INDEX(Ingredients!H$11:H$310, MATCH($C2759, Ingredients!$B$11:$B$310, 0)), "")))</f>
        <v/>
      </c>
      <c r="AN2759" s="83" t="str">
        <f t="shared" si="635"/>
        <v/>
      </c>
      <c r="AP2759" s="114" t="str">
        <f t="shared" si="645"/>
        <v/>
      </c>
      <c r="AR2759" s="117" t="str">
        <f>IF($C2759="", "", IF(IFERROR(INDEX(Ingredients!$AI$11:$AI$310, MATCH($C2759, Ingredients!$B$11:$B$310, 0)), "")="", "", IFERROR(INDEX(Ingredients!$AI$11:$AI$310, MATCH($C2759, Ingredients!$B$11:$B$310, 0)), "")))</f>
        <v/>
      </c>
      <c r="AT2759" s="120" t="str">
        <f t="shared" si="646"/>
        <v/>
      </c>
      <c r="AV2759" s="90" t="str">
        <f t="shared" si="636"/>
        <v/>
      </c>
      <c r="AX2759" s="90" t="str">
        <f>IF($AV2759="", "", COUNTIF($AV$11:$AV$5010, "&lt;"&amp;$AV2759)+1+COUNTIF($AV$11:$AV2759, $AV2759)-1)</f>
        <v/>
      </c>
      <c r="AZ2759" s="111" t="str">
        <f>IF($B2759="", "", SUMIF('Shopping List'!$AV$11:$AV$25, $B2759, 'Shopping List'!$BN$11:$BN$25))</f>
        <v/>
      </c>
      <c r="BB2759" s="117" t="str">
        <f t="shared" si="647"/>
        <v/>
      </c>
    </row>
    <row r="2760" spans="1:54" x14ac:dyDescent="0.25">
      <c r="A2760" s="4"/>
      <c r="B2760" s="37"/>
      <c r="C2760" s="124"/>
      <c r="D2760" s="39"/>
      <c r="E2760" s="125"/>
      <c r="F2760" s="48"/>
      <c r="G2760" s="4"/>
      <c r="H2760" s="4"/>
      <c r="I2760" s="95" t="str">
        <f>IF($C2760="", "", IF(IFERROR(INDEX(Ingredients!$C$11:$C$310, MATCH($C2760, Ingredients!$B$11:$B$310, 0)), "")="", "", IFERROR(INDEX(Ingredients!$C$11:$C$310, MATCH($C2760, Ingredients!$B$11:$B$310, 0)), "")))</f>
        <v/>
      </c>
      <c r="J2760" s="73" t="str">
        <f>IF($B2760="", "", IF(IFERROR(INDEX(Meals!$C$11:$C$260, MATCH($B2760, Meals!$B$11:$B$260, 0)), "")="", "", IFERROR(INDEX(Meals!$C$11:$C$260, MATCH($B2760, Meals!$B$11:$B$260, 0)), "")))</f>
        <v/>
      </c>
      <c r="K2760" s="4"/>
      <c r="L2760" s="72" t="str">
        <f t="shared" si="637"/>
        <v/>
      </c>
      <c r="M2760" s="73" t="str">
        <f t="shared" si="638"/>
        <v/>
      </c>
      <c r="N2760" s="4"/>
      <c r="O2760" s="78" t="str">
        <f t="shared" si="639"/>
        <v/>
      </c>
      <c r="P2760" s="79" t="str">
        <f t="shared" si="640"/>
        <v/>
      </c>
      <c r="Q2760" s="4"/>
      <c r="R2760" s="90" t="str">
        <f t="shared" si="641"/>
        <v/>
      </c>
      <c r="S2760" s="4"/>
      <c r="Y2760" s="18" t="str">
        <f t="shared" si="642"/>
        <v/>
      </c>
      <c r="AA2760" s="18" t="str">
        <f t="shared" si="633"/>
        <v/>
      </c>
      <c r="AB2760" s="18" t="str">
        <f t="shared" si="634"/>
        <v/>
      </c>
      <c r="AC2760" s="18" t="str">
        <f t="shared" si="643"/>
        <v/>
      </c>
      <c r="AD2760" s="18" t="str">
        <f t="shared" si="643"/>
        <v/>
      </c>
      <c r="AE2760" s="18" t="str">
        <f t="shared" si="644"/>
        <v/>
      </c>
      <c r="AG2760" s="95" t="str">
        <f>IF($C2760="", "", IF(IFERROR(INDEX(Ingredients!C$11:C$310, MATCH($C2760, Ingredients!$B$11:$B$310, 0)), "")="", "", IFERROR(INDEX(Ingredients!C$11:C$310, MATCH($C2760, Ingredients!$B$11:$B$310, 0)), "")))</f>
        <v/>
      </c>
      <c r="AH2760" s="105" t="str">
        <f>IF($C2760="", "", IF(IFERROR(INDEX(Ingredients!D$11:D$310, MATCH($C2760, Ingredients!$B$11:$B$310, 0)), "")="", "", IFERROR(INDEX(Ingredients!D$11:D$310, MATCH($C2760, Ingredients!$B$11:$B$310, 0)), "")))</f>
        <v/>
      </c>
      <c r="AI2760" s="106" t="str">
        <f>IF($C2760="", "", IF(IFERROR(INDEX(Ingredients!E$11:E$310, MATCH($C2760, Ingredients!$B$11:$B$310, 0)), "")="", "", IFERROR(INDEX(Ingredients!E$11:E$310, MATCH($C2760, Ingredients!$B$11:$B$310, 0)), "")))</f>
        <v/>
      </c>
      <c r="AJ2760" s="108" t="str">
        <f>IF($C2760="", "", IF(IFERROR(INDEX(Ingredients!F$11:F$310, MATCH($C2760, Ingredients!$B$11:$B$310, 0)), "")="", "", IFERROR(INDEX(Ingredients!F$11:F$310, MATCH($C2760, Ingredients!$B$11:$B$310, 0)), "")))</f>
        <v/>
      </c>
      <c r="AK2760" s="106" t="str">
        <f>IF($C2760="", "", IF(IFERROR(INDEX(Ingredients!G$11:G$310, MATCH($C2760, Ingredients!$B$11:$B$310, 0)), "")="", "", IFERROR(INDEX(Ingredients!G$11:G$310, MATCH($C2760, Ingredients!$B$11:$B$310, 0)), "")))</f>
        <v/>
      </c>
      <c r="AL2760" s="79" t="str">
        <f>IF($C2760="", "", IF(IFERROR(INDEX(Ingredients!H$11:H$310, MATCH($C2760, Ingredients!$B$11:$B$310, 0)), "")="", "", IFERROR(INDEX(Ingredients!H$11:H$310, MATCH($C2760, Ingredients!$B$11:$B$310, 0)), "")))</f>
        <v/>
      </c>
      <c r="AN2760" s="83" t="str">
        <f t="shared" si="635"/>
        <v/>
      </c>
      <c r="AP2760" s="114" t="str">
        <f t="shared" si="645"/>
        <v/>
      </c>
      <c r="AR2760" s="117" t="str">
        <f>IF($C2760="", "", IF(IFERROR(INDEX(Ingredients!$AI$11:$AI$310, MATCH($C2760, Ingredients!$B$11:$B$310, 0)), "")="", "", IFERROR(INDEX(Ingredients!$AI$11:$AI$310, MATCH($C2760, Ingredients!$B$11:$B$310, 0)), "")))</f>
        <v/>
      </c>
      <c r="AT2760" s="120" t="str">
        <f t="shared" si="646"/>
        <v/>
      </c>
      <c r="AV2760" s="90" t="str">
        <f t="shared" si="636"/>
        <v/>
      </c>
      <c r="AX2760" s="90" t="str">
        <f>IF($AV2760="", "", COUNTIF($AV$11:$AV$5010, "&lt;"&amp;$AV2760)+1+COUNTIF($AV$11:$AV2760, $AV2760)-1)</f>
        <v/>
      </c>
      <c r="AZ2760" s="111" t="str">
        <f>IF($B2760="", "", SUMIF('Shopping List'!$AV$11:$AV$25, $B2760, 'Shopping List'!$BN$11:$BN$25))</f>
        <v/>
      </c>
      <c r="BB2760" s="117" t="str">
        <f t="shared" si="647"/>
        <v/>
      </c>
    </row>
    <row r="2761" spans="1:54" x14ac:dyDescent="0.25">
      <c r="A2761" s="4"/>
      <c r="B2761" s="37"/>
      <c r="C2761" s="124"/>
      <c r="D2761" s="39"/>
      <c r="E2761" s="125"/>
      <c r="F2761" s="48"/>
      <c r="G2761" s="4"/>
      <c r="H2761" s="4"/>
      <c r="I2761" s="95" t="str">
        <f>IF($C2761="", "", IF(IFERROR(INDEX(Ingredients!$C$11:$C$310, MATCH($C2761, Ingredients!$B$11:$B$310, 0)), "")="", "", IFERROR(INDEX(Ingredients!$C$11:$C$310, MATCH($C2761, Ingredients!$B$11:$B$310, 0)), "")))</f>
        <v/>
      </c>
      <c r="J2761" s="73" t="str">
        <f>IF($B2761="", "", IF(IFERROR(INDEX(Meals!$C$11:$C$260, MATCH($B2761, Meals!$B$11:$B$260, 0)), "")="", "", IFERROR(INDEX(Meals!$C$11:$C$260, MATCH($B2761, Meals!$B$11:$B$260, 0)), "")))</f>
        <v/>
      </c>
      <c r="K2761" s="4"/>
      <c r="L2761" s="72" t="str">
        <f t="shared" si="637"/>
        <v/>
      </c>
      <c r="M2761" s="73" t="str">
        <f t="shared" si="638"/>
        <v/>
      </c>
      <c r="N2761" s="4"/>
      <c r="O2761" s="78" t="str">
        <f t="shared" si="639"/>
        <v/>
      </c>
      <c r="P2761" s="79" t="str">
        <f t="shared" si="640"/>
        <v/>
      </c>
      <c r="Q2761" s="4"/>
      <c r="R2761" s="90" t="str">
        <f t="shared" si="641"/>
        <v/>
      </c>
      <c r="S2761" s="4"/>
      <c r="Y2761" s="18" t="str">
        <f t="shared" si="642"/>
        <v/>
      </c>
      <c r="AA2761" s="18" t="str">
        <f t="shared" si="633"/>
        <v/>
      </c>
      <c r="AB2761" s="18" t="str">
        <f t="shared" si="634"/>
        <v/>
      </c>
      <c r="AC2761" s="18" t="str">
        <f t="shared" si="643"/>
        <v/>
      </c>
      <c r="AD2761" s="18" t="str">
        <f t="shared" si="643"/>
        <v/>
      </c>
      <c r="AE2761" s="18" t="str">
        <f t="shared" si="644"/>
        <v/>
      </c>
      <c r="AG2761" s="95" t="str">
        <f>IF($C2761="", "", IF(IFERROR(INDEX(Ingredients!C$11:C$310, MATCH($C2761, Ingredients!$B$11:$B$310, 0)), "")="", "", IFERROR(INDEX(Ingredients!C$11:C$310, MATCH($C2761, Ingredients!$B$11:$B$310, 0)), "")))</f>
        <v/>
      </c>
      <c r="AH2761" s="105" t="str">
        <f>IF($C2761="", "", IF(IFERROR(INDEX(Ingredients!D$11:D$310, MATCH($C2761, Ingredients!$B$11:$B$310, 0)), "")="", "", IFERROR(INDEX(Ingredients!D$11:D$310, MATCH($C2761, Ingredients!$B$11:$B$310, 0)), "")))</f>
        <v/>
      </c>
      <c r="AI2761" s="106" t="str">
        <f>IF($C2761="", "", IF(IFERROR(INDEX(Ingredients!E$11:E$310, MATCH($C2761, Ingredients!$B$11:$B$310, 0)), "")="", "", IFERROR(INDEX(Ingredients!E$11:E$310, MATCH($C2761, Ingredients!$B$11:$B$310, 0)), "")))</f>
        <v/>
      </c>
      <c r="AJ2761" s="108" t="str">
        <f>IF($C2761="", "", IF(IFERROR(INDEX(Ingredients!F$11:F$310, MATCH($C2761, Ingredients!$B$11:$B$310, 0)), "")="", "", IFERROR(INDEX(Ingredients!F$11:F$310, MATCH($C2761, Ingredients!$B$11:$B$310, 0)), "")))</f>
        <v/>
      </c>
      <c r="AK2761" s="106" t="str">
        <f>IF($C2761="", "", IF(IFERROR(INDEX(Ingredients!G$11:G$310, MATCH($C2761, Ingredients!$B$11:$B$310, 0)), "")="", "", IFERROR(INDEX(Ingredients!G$11:G$310, MATCH($C2761, Ingredients!$B$11:$B$310, 0)), "")))</f>
        <v/>
      </c>
      <c r="AL2761" s="79" t="str">
        <f>IF($C2761="", "", IF(IFERROR(INDEX(Ingredients!H$11:H$310, MATCH($C2761, Ingredients!$B$11:$B$310, 0)), "")="", "", IFERROR(INDEX(Ingredients!H$11:H$310, MATCH($C2761, Ingredients!$B$11:$B$310, 0)), "")))</f>
        <v/>
      </c>
      <c r="AN2761" s="83" t="str">
        <f t="shared" si="635"/>
        <v/>
      </c>
      <c r="AP2761" s="114" t="str">
        <f t="shared" si="645"/>
        <v/>
      </c>
      <c r="AR2761" s="117" t="str">
        <f>IF($C2761="", "", IF(IFERROR(INDEX(Ingredients!$AI$11:$AI$310, MATCH($C2761, Ingredients!$B$11:$B$310, 0)), "")="", "", IFERROR(INDEX(Ingredients!$AI$11:$AI$310, MATCH($C2761, Ingredients!$B$11:$B$310, 0)), "")))</f>
        <v/>
      </c>
      <c r="AT2761" s="120" t="str">
        <f t="shared" si="646"/>
        <v/>
      </c>
      <c r="AV2761" s="90" t="str">
        <f t="shared" si="636"/>
        <v/>
      </c>
      <c r="AX2761" s="90" t="str">
        <f>IF($AV2761="", "", COUNTIF($AV$11:$AV$5010, "&lt;"&amp;$AV2761)+1+COUNTIF($AV$11:$AV2761, $AV2761)-1)</f>
        <v/>
      </c>
      <c r="AZ2761" s="111" t="str">
        <f>IF($B2761="", "", SUMIF('Shopping List'!$AV$11:$AV$25, $B2761, 'Shopping List'!$BN$11:$BN$25))</f>
        <v/>
      </c>
      <c r="BB2761" s="117" t="str">
        <f t="shared" si="647"/>
        <v/>
      </c>
    </row>
    <row r="2762" spans="1:54" x14ac:dyDescent="0.25">
      <c r="A2762" s="4"/>
      <c r="B2762" s="37"/>
      <c r="C2762" s="124"/>
      <c r="D2762" s="39"/>
      <c r="E2762" s="125"/>
      <c r="F2762" s="48"/>
      <c r="G2762" s="4"/>
      <c r="H2762" s="4"/>
      <c r="I2762" s="95" t="str">
        <f>IF($C2762="", "", IF(IFERROR(INDEX(Ingredients!$C$11:$C$310, MATCH($C2762, Ingredients!$B$11:$B$310, 0)), "")="", "", IFERROR(INDEX(Ingredients!$C$11:$C$310, MATCH($C2762, Ingredients!$B$11:$B$310, 0)), "")))</f>
        <v/>
      </c>
      <c r="J2762" s="73" t="str">
        <f>IF($B2762="", "", IF(IFERROR(INDEX(Meals!$C$11:$C$260, MATCH($B2762, Meals!$B$11:$B$260, 0)), "")="", "", IFERROR(INDEX(Meals!$C$11:$C$260, MATCH($B2762, Meals!$B$11:$B$260, 0)), "")))</f>
        <v/>
      </c>
      <c r="K2762" s="4"/>
      <c r="L2762" s="72" t="str">
        <f t="shared" si="637"/>
        <v/>
      </c>
      <c r="M2762" s="73" t="str">
        <f t="shared" si="638"/>
        <v/>
      </c>
      <c r="N2762" s="4"/>
      <c r="O2762" s="78" t="str">
        <f t="shared" si="639"/>
        <v/>
      </c>
      <c r="P2762" s="79" t="str">
        <f t="shared" si="640"/>
        <v/>
      </c>
      <c r="Q2762" s="4"/>
      <c r="R2762" s="90" t="str">
        <f t="shared" si="641"/>
        <v/>
      </c>
      <c r="S2762" s="4"/>
      <c r="Y2762" s="18" t="str">
        <f t="shared" si="642"/>
        <v/>
      </c>
      <c r="AA2762" s="18" t="str">
        <f t="shared" si="633"/>
        <v/>
      </c>
      <c r="AB2762" s="18" t="str">
        <f t="shared" si="634"/>
        <v/>
      </c>
      <c r="AC2762" s="18" t="str">
        <f t="shared" si="643"/>
        <v/>
      </c>
      <c r="AD2762" s="18" t="str">
        <f t="shared" si="643"/>
        <v/>
      </c>
      <c r="AE2762" s="18" t="str">
        <f t="shared" si="644"/>
        <v/>
      </c>
      <c r="AG2762" s="95" t="str">
        <f>IF($C2762="", "", IF(IFERROR(INDEX(Ingredients!C$11:C$310, MATCH($C2762, Ingredients!$B$11:$B$310, 0)), "")="", "", IFERROR(INDEX(Ingredients!C$11:C$310, MATCH($C2762, Ingredients!$B$11:$B$310, 0)), "")))</f>
        <v/>
      </c>
      <c r="AH2762" s="105" t="str">
        <f>IF($C2762="", "", IF(IFERROR(INDEX(Ingredients!D$11:D$310, MATCH($C2762, Ingredients!$B$11:$B$310, 0)), "")="", "", IFERROR(INDEX(Ingredients!D$11:D$310, MATCH($C2762, Ingredients!$B$11:$B$310, 0)), "")))</f>
        <v/>
      </c>
      <c r="AI2762" s="106" t="str">
        <f>IF($C2762="", "", IF(IFERROR(INDEX(Ingredients!E$11:E$310, MATCH($C2762, Ingredients!$B$11:$B$310, 0)), "")="", "", IFERROR(INDEX(Ingredients!E$11:E$310, MATCH($C2762, Ingredients!$B$11:$B$310, 0)), "")))</f>
        <v/>
      </c>
      <c r="AJ2762" s="108" t="str">
        <f>IF($C2762="", "", IF(IFERROR(INDEX(Ingredients!F$11:F$310, MATCH($C2762, Ingredients!$B$11:$B$310, 0)), "")="", "", IFERROR(INDEX(Ingredients!F$11:F$310, MATCH($C2762, Ingredients!$B$11:$B$310, 0)), "")))</f>
        <v/>
      </c>
      <c r="AK2762" s="106" t="str">
        <f>IF($C2762="", "", IF(IFERROR(INDEX(Ingredients!G$11:G$310, MATCH($C2762, Ingredients!$B$11:$B$310, 0)), "")="", "", IFERROR(INDEX(Ingredients!G$11:G$310, MATCH($C2762, Ingredients!$B$11:$B$310, 0)), "")))</f>
        <v/>
      </c>
      <c r="AL2762" s="79" t="str">
        <f>IF($C2762="", "", IF(IFERROR(INDEX(Ingredients!H$11:H$310, MATCH($C2762, Ingredients!$B$11:$B$310, 0)), "")="", "", IFERROR(INDEX(Ingredients!H$11:H$310, MATCH($C2762, Ingredients!$B$11:$B$310, 0)), "")))</f>
        <v/>
      </c>
      <c r="AN2762" s="83" t="str">
        <f t="shared" si="635"/>
        <v/>
      </c>
      <c r="AP2762" s="114" t="str">
        <f t="shared" si="645"/>
        <v/>
      </c>
      <c r="AR2762" s="117" t="str">
        <f>IF($C2762="", "", IF(IFERROR(INDEX(Ingredients!$AI$11:$AI$310, MATCH($C2762, Ingredients!$B$11:$B$310, 0)), "")="", "", IFERROR(INDEX(Ingredients!$AI$11:$AI$310, MATCH($C2762, Ingredients!$B$11:$B$310, 0)), "")))</f>
        <v/>
      </c>
      <c r="AT2762" s="120" t="str">
        <f t="shared" si="646"/>
        <v/>
      </c>
      <c r="AV2762" s="90" t="str">
        <f t="shared" si="636"/>
        <v/>
      </c>
      <c r="AX2762" s="90" t="str">
        <f>IF($AV2762="", "", COUNTIF($AV$11:$AV$5010, "&lt;"&amp;$AV2762)+1+COUNTIF($AV$11:$AV2762, $AV2762)-1)</f>
        <v/>
      </c>
      <c r="AZ2762" s="111" t="str">
        <f>IF($B2762="", "", SUMIF('Shopping List'!$AV$11:$AV$25, $B2762, 'Shopping List'!$BN$11:$BN$25))</f>
        <v/>
      </c>
      <c r="BB2762" s="117" t="str">
        <f t="shared" si="647"/>
        <v/>
      </c>
    </row>
    <row r="2763" spans="1:54" x14ac:dyDescent="0.25">
      <c r="A2763" s="4"/>
      <c r="B2763" s="37"/>
      <c r="C2763" s="124"/>
      <c r="D2763" s="39"/>
      <c r="E2763" s="125"/>
      <c r="F2763" s="48"/>
      <c r="G2763" s="4"/>
      <c r="H2763" s="4"/>
      <c r="I2763" s="95" t="str">
        <f>IF($C2763="", "", IF(IFERROR(INDEX(Ingredients!$C$11:$C$310, MATCH($C2763, Ingredients!$B$11:$B$310, 0)), "")="", "", IFERROR(INDEX(Ingredients!$C$11:$C$310, MATCH($C2763, Ingredients!$B$11:$B$310, 0)), "")))</f>
        <v/>
      </c>
      <c r="J2763" s="73" t="str">
        <f>IF($B2763="", "", IF(IFERROR(INDEX(Meals!$C$11:$C$260, MATCH($B2763, Meals!$B$11:$B$260, 0)), "")="", "", IFERROR(INDEX(Meals!$C$11:$C$260, MATCH($B2763, Meals!$B$11:$B$260, 0)), "")))</f>
        <v/>
      </c>
      <c r="K2763" s="4"/>
      <c r="L2763" s="72" t="str">
        <f t="shared" si="637"/>
        <v/>
      </c>
      <c r="M2763" s="73" t="str">
        <f t="shared" si="638"/>
        <v/>
      </c>
      <c r="N2763" s="4"/>
      <c r="O2763" s="78" t="str">
        <f t="shared" si="639"/>
        <v/>
      </c>
      <c r="P2763" s="79" t="str">
        <f t="shared" si="640"/>
        <v/>
      </c>
      <c r="Q2763" s="4"/>
      <c r="R2763" s="90" t="str">
        <f t="shared" si="641"/>
        <v/>
      </c>
      <c r="S2763" s="4"/>
      <c r="Y2763" s="18" t="str">
        <f t="shared" si="642"/>
        <v/>
      </c>
      <c r="AA2763" s="18" t="str">
        <f t="shared" ref="AA2763:AA2826" si="648">IF($Y2763="", "", IF(AND(AA$5="X", B2763=""), $Y$6, IF(AND(NOT(B2763=""), COUNTIF(V$11:V$260, B2763)=0), $Y$7, "")))</f>
        <v/>
      </c>
      <c r="AB2763" s="18" t="str">
        <f t="shared" ref="AB2763:AB2826" si="649">IF($Y2763="", "", IF(AND(AB$5="X", C2763=""), $Y$6, IF(AND(NOT(C2763=""), COUNTIF(W$11:W$310, C2763)=0), $Y$7, "")))</f>
        <v/>
      </c>
      <c r="AC2763" s="18" t="str">
        <f t="shared" si="643"/>
        <v/>
      </c>
      <c r="AD2763" s="18" t="str">
        <f t="shared" si="643"/>
        <v/>
      </c>
      <c r="AE2763" s="18" t="str">
        <f t="shared" si="644"/>
        <v/>
      </c>
      <c r="AG2763" s="95" t="str">
        <f>IF($C2763="", "", IF(IFERROR(INDEX(Ingredients!C$11:C$310, MATCH($C2763, Ingredients!$B$11:$B$310, 0)), "")="", "", IFERROR(INDEX(Ingredients!C$11:C$310, MATCH($C2763, Ingredients!$B$11:$B$310, 0)), "")))</f>
        <v/>
      </c>
      <c r="AH2763" s="105" t="str">
        <f>IF($C2763="", "", IF(IFERROR(INDEX(Ingredients!D$11:D$310, MATCH($C2763, Ingredients!$B$11:$B$310, 0)), "")="", "", IFERROR(INDEX(Ingredients!D$11:D$310, MATCH($C2763, Ingredients!$B$11:$B$310, 0)), "")))</f>
        <v/>
      </c>
      <c r="AI2763" s="106" t="str">
        <f>IF($C2763="", "", IF(IFERROR(INDEX(Ingredients!E$11:E$310, MATCH($C2763, Ingredients!$B$11:$B$310, 0)), "")="", "", IFERROR(INDEX(Ingredients!E$11:E$310, MATCH($C2763, Ingredients!$B$11:$B$310, 0)), "")))</f>
        <v/>
      </c>
      <c r="AJ2763" s="108" t="str">
        <f>IF($C2763="", "", IF(IFERROR(INDEX(Ingredients!F$11:F$310, MATCH($C2763, Ingredients!$B$11:$B$310, 0)), "")="", "", IFERROR(INDEX(Ingredients!F$11:F$310, MATCH($C2763, Ingredients!$B$11:$B$310, 0)), "")))</f>
        <v/>
      </c>
      <c r="AK2763" s="106" t="str">
        <f>IF($C2763="", "", IF(IFERROR(INDEX(Ingredients!G$11:G$310, MATCH($C2763, Ingredients!$B$11:$B$310, 0)), "")="", "", IFERROR(INDEX(Ingredients!G$11:G$310, MATCH($C2763, Ingredients!$B$11:$B$310, 0)), "")))</f>
        <v/>
      </c>
      <c r="AL2763" s="79" t="str">
        <f>IF($C2763="", "", IF(IFERROR(INDEX(Ingredients!H$11:H$310, MATCH($C2763, Ingredients!$B$11:$B$310, 0)), "")="", "", IFERROR(INDEX(Ingredients!H$11:H$310, MATCH($C2763, Ingredients!$B$11:$B$310, 0)), "")))</f>
        <v/>
      </c>
      <c r="AN2763" s="83" t="str">
        <f t="shared" ref="AN2763:AN2826" si="650">IF($D2763="", "", IFERROR(IF($AK2763=$AI2763, $AJ2763/$AH2763, $AJ2763), ""))</f>
        <v/>
      </c>
      <c r="AP2763" s="114" t="str">
        <f t="shared" si="645"/>
        <v/>
      </c>
      <c r="AR2763" s="117" t="str">
        <f>IF($C2763="", "", IF(IFERROR(INDEX(Ingredients!$AI$11:$AI$310, MATCH($C2763, Ingredients!$B$11:$B$310, 0)), "")="", "", IFERROR(INDEX(Ingredients!$AI$11:$AI$310, MATCH($C2763, Ingredients!$B$11:$B$310, 0)), "")))</f>
        <v/>
      </c>
      <c r="AT2763" s="120" t="str">
        <f t="shared" si="646"/>
        <v/>
      </c>
      <c r="AV2763" s="90" t="str">
        <f t="shared" ref="AV2763:AV2826" si="651">IF($AT$8="", "", IF($B2763=$AT$8, $E2763, ""))</f>
        <v/>
      </c>
      <c r="AX2763" s="90" t="str">
        <f>IF($AV2763="", "", COUNTIF($AV$11:$AV$5010, "&lt;"&amp;$AV2763)+1+COUNTIF($AV$11:$AV2763, $AV2763)-1)</f>
        <v/>
      </c>
      <c r="AZ2763" s="111" t="str">
        <f>IF($B2763="", "", SUMIF('Shopping List'!$AV$11:$AV$25, $B2763, 'Shopping List'!$BN$11:$BN$25))</f>
        <v/>
      </c>
      <c r="BB2763" s="117" t="str">
        <f t="shared" si="647"/>
        <v/>
      </c>
    </row>
    <row r="2764" spans="1:54" x14ac:dyDescent="0.25">
      <c r="A2764" s="4"/>
      <c r="B2764" s="37"/>
      <c r="C2764" s="124"/>
      <c r="D2764" s="39"/>
      <c r="E2764" s="125"/>
      <c r="F2764" s="48"/>
      <c r="G2764" s="4"/>
      <c r="H2764" s="4"/>
      <c r="I2764" s="95" t="str">
        <f>IF($C2764="", "", IF(IFERROR(INDEX(Ingredients!$C$11:$C$310, MATCH($C2764, Ingredients!$B$11:$B$310, 0)), "")="", "", IFERROR(INDEX(Ingredients!$C$11:$C$310, MATCH($C2764, Ingredients!$B$11:$B$310, 0)), "")))</f>
        <v/>
      </c>
      <c r="J2764" s="73" t="str">
        <f>IF($B2764="", "", IF(IFERROR(INDEX(Meals!$C$11:$C$260, MATCH($B2764, Meals!$B$11:$B$260, 0)), "")="", "", IFERROR(INDEX(Meals!$C$11:$C$260, MATCH($B2764, Meals!$B$11:$B$260, 0)), "")))</f>
        <v/>
      </c>
      <c r="K2764" s="4"/>
      <c r="L2764" s="72" t="str">
        <f t="shared" ref="L2764:L2827" si="652">IF($D2764="", "", IFERROR(ROUND($AN2764*$D2764, 0), ""))</f>
        <v/>
      </c>
      <c r="M2764" s="73" t="str">
        <f t="shared" ref="M2764:M2827" si="653">IFERROR(ROUND($L2764/$J2764, 0), "")</f>
        <v/>
      </c>
      <c r="N2764" s="4"/>
      <c r="O2764" s="78" t="str">
        <f t="shared" ref="O2764:O2827" si="654">IF($D2764="", "", IFERROR(ROUND($AP2764*$D2764, 2), ""))</f>
        <v/>
      </c>
      <c r="P2764" s="79" t="str">
        <f t="shared" ref="P2764:P2827" si="655">IFERROR(ROUND($O2764/$J2764, 2), "")</f>
        <v/>
      </c>
      <c r="Q2764" s="4"/>
      <c r="R2764" s="90" t="str">
        <f t="shared" ref="R2764:R2827" si="656">IF(OR($D2764="", $AR2764=""), "", IF($AR2764&gt;=$D2764, $V$3, $V$4))</f>
        <v/>
      </c>
      <c r="S2764" s="4"/>
      <c r="Y2764" s="18" t="str">
        <f t="shared" ref="Y2764:Y2827" si="657">IF(COUNTIF($B2764:$F2764, "")=5, "", "X")</f>
        <v/>
      </c>
      <c r="AA2764" s="18" t="str">
        <f t="shared" si="648"/>
        <v/>
      </c>
      <c r="AB2764" s="18" t="str">
        <f t="shared" si="649"/>
        <v/>
      </c>
      <c r="AC2764" s="18" t="str">
        <f t="shared" ref="AC2764:AD2827" si="658">IF($Y2764="", "", IF(AND(AC$5="X", D2764=""), $Y$6, IF(AND(NOT(D2764=""), ISNUMBER(D2764)=FALSE), $Y$7, "")))</f>
        <v/>
      </c>
      <c r="AD2764" s="18" t="str">
        <f t="shared" si="658"/>
        <v/>
      </c>
      <c r="AE2764" s="18" t="str">
        <f t="shared" ref="AE2764:AE2827" si="659">IF($Y2764="", "", IF(AND(AE$5="X", F2764=""), $Y$6, ""))</f>
        <v/>
      </c>
      <c r="AG2764" s="95" t="str">
        <f>IF($C2764="", "", IF(IFERROR(INDEX(Ingredients!C$11:C$310, MATCH($C2764, Ingredients!$B$11:$B$310, 0)), "")="", "", IFERROR(INDEX(Ingredients!C$11:C$310, MATCH($C2764, Ingredients!$B$11:$B$310, 0)), "")))</f>
        <v/>
      </c>
      <c r="AH2764" s="105" t="str">
        <f>IF($C2764="", "", IF(IFERROR(INDEX(Ingredients!D$11:D$310, MATCH($C2764, Ingredients!$B$11:$B$310, 0)), "")="", "", IFERROR(INDEX(Ingredients!D$11:D$310, MATCH($C2764, Ingredients!$B$11:$B$310, 0)), "")))</f>
        <v/>
      </c>
      <c r="AI2764" s="106" t="str">
        <f>IF($C2764="", "", IF(IFERROR(INDEX(Ingredients!E$11:E$310, MATCH($C2764, Ingredients!$B$11:$B$310, 0)), "")="", "", IFERROR(INDEX(Ingredients!E$11:E$310, MATCH($C2764, Ingredients!$B$11:$B$310, 0)), "")))</f>
        <v/>
      </c>
      <c r="AJ2764" s="108" t="str">
        <f>IF($C2764="", "", IF(IFERROR(INDEX(Ingredients!F$11:F$310, MATCH($C2764, Ingredients!$B$11:$B$310, 0)), "")="", "", IFERROR(INDEX(Ingredients!F$11:F$310, MATCH($C2764, Ingredients!$B$11:$B$310, 0)), "")))</f>
        <v/>
      </c>
      <c r="AK2764" s="106" t="str">
        <f>IF($C2764="", "", IF(IFERROR(INDEX(Ingredients!G$11:G$310, MATCH($C2764, Ingredients!$B$11:$B$310, 0)), "")="", "", IFERROR(INDEX(Ingredients!G$11:G$310, MATCH($C2764, Ingredients!$B$11:$B$310, 0)), "")))</f>
        <v/>
      </c>
      <c r="AL2764" s="79" t="str">
        <f>IF($C2764="", "", IF(IFERROR(INDEX(Ingredients!H$11:H$310, MATCH($C2764, Ingredients!$B$11:$B$310, 0)), "")="", "", IFERROR(INDEX(Ingredients!H$11:H$310, MATCH($C2764, Ingredients!$B$11:$B$310, 0)), "")))</f>
        <v/>
      </c>
      <c r="AN2764" s="83" t="str">
        <f t="shared" si="650"/>
        <v/>
      </c>
      <c r="AP2764" s="114" t="str">
        <f t="shared" ref="AP2764:AP2827" si="660">IF($D2764="", "", IFERROR(IF($AK2764=$AI2764, $AL2764/$AH2764, $AL2764), ""))</f>
        <v/>
      </c>
      <c r="AR2764" s="117" t="str">
        <f>IF($C2764="", "", IF(IFERROR(INDEX(Ingredients!$AI$11:$AI$310, MATCH($C2764, Ingredients!$B$11:$B$310, 0)), "")="", "", IFERROR(INDEX(Ingredients!$AI$11:$AI$310, MATCH($C2764, Ingredients!$B$11:$B$310, 0)), "")))</f>
        <v/>
      </c>
      <c r="AT2764" s="120" t="str">
        <f t="shared" ref="AT2764:AT2827" si="661">IF(OR($B2764="", $R2764=""), "", CONCATENATE($B2764, " - ", $R2764))</f>
        <v/>
      </c>
      <c r="AV2764" s="90" t="str">
        <f t="shared" si="651"/>
        <v/>
      </c>
      <c r="AX2764" s="90" t="str">
        <f>IF($AV2764="", "", COUNTIF($AV$11:$AV$5010, "&lt;"&amp;$AV2764)+1+COUNTIF($AV$11:$AV2764, $AV2764)-1)</f>
        <v/>
      </c>
      <c r="AZ2764" s="111" t="str">
        <f>IF($B2764="", "", SUMIF('Shopping List'!$AV$11:$AV$25, $B2764, 'Shopping List'!$BN$11:$BN$25))</f>
        <v/>
      </c>
      <c r="BB2764" s="117" t="str">
        <f t="shared" ref="BB2764:BB2827" si="662">IF(OR($AZ2764="", $AZ2764=0), "", IFERROR($D2764*$AZ2764, ""))</f>
        <v/>
      </c>
    </row>
    <row r="2765" spans="1:54" x14ac:dyDescent="0.25">
      <c r="A2765" s="4"/>
      <c r="B2765" s="37"/>
      <c r="C2765" s="124"/>
      <c r="D2765" s="39"/>
      <c r="E2765" s="125"/>
      <c r="F2765" s="48"/>
      <c r="G2765" s="4"/>
      <c r="H2765" s="4"/>
      <c r="I2765" s="95" t="str">
        <f>IF($C2765="", "", IF(IFERROR(INDEX(Ingredients!$C$11:$C$310, MATCH($C2765, Ingredients!$B$11:$B$310, 0)), "")="", "", IFERROR(INDEX(Ingredients!$C$11:$C$310, MATCH($C2765, Ingredients!$B$11:$B$310, 0)), "")))</f>
        <v/>
      </c>
      <c r="J2765" s="73" t="str">
        <f>IF($B2765="", "", IF(IFERROR(INDEX(Meals!$C$11:$C$260, MATCH($B2765, Meals!$B$11:$B$260, 0)), "")="", "", IFERROR(INDEX(Meals!$C$11:$C$260, MATCH($B2765, Meals!$B$11:$B$260, 0)), "")))</f>
        <v/>
      </c>
      <c r="K2765" s="4"/>
      <c r="L2765" s="72" t="str">
        <f t="shared" si="652"/>
        <v/>
      </c>
      <c r="M2765" s="73" t="str">
        <f t="shared" si="653"/>
        <v/>
      </c>
      <c r="N2765" s="4"/>
      <c r="O2765" s="78" t="str">
        <f t="shared" si="654"/>
        <v/>
      </c>
      <c r="P2765" s="79" t="str">
        <f t="shared" si="655"/>
        <v/>
      </c>
      <c r="Q2765" s="4"/>
      <c r="R2765" s="90" t="str">
        <f t="shared" si="656"/>
        <v/>
      </c>
      <c r="S2765" s="4"/>
      <c r="Y2765" s="18" t="str">
        <f t="shared" si="657"/>
        <v/>
      </c>
      <c r="AA2765" s="18" t="str">
        <f t="shared" si="648"/>
        <v/>
      </c>
      <c r="AB2765" s="18" t="str">
        <f t="shared" si="649"/>
        <v/>
      </c>
      <c r="AC2765" s="18" t="str">
        <f t="shared" si="658"/>
        <v/>
      </c>
      <c r="AD2765" s="18" t="str">
        <f t="shared" si="658"/>
        <v/>
      </c>
      <c r="AE2765" s="18" t="str">
        <f t="shared" si="659"/>
        <v/>
      </c>
      <c r="AG2765" s="95" t="str">
        <f>IF($C2765="", "", IF(IFERROR(INDEX(Ingredients!C$11:C$310, MATCH($C2765, Ingredients!$B$11:$B$310, 0)), "")="", "", IFERROR(INDEX(Ingredients!C$11:C$310, MATCH($C2765, Ingredients!$B$11:$B$310, 0)), "")))</f>
        <v/>
      </c>
      <c r="AH2765" s="105" t="str">
        <f>IF($C2765="", "", IF(IFERROR(INDEX(Ingredients!D$11:D$310, MATCH($C2765, Ingredients!$B$11:$B$310, 0)), "")="", "", IFERROR(INDEX(Ingredients!D$11:D$310, MATCH($C2765, Ingredients!$B$11:$B$310, 0)), "")))</f>
        <v/>
      </c>
      <c r="AI2765" s="106" t="str">
        <f>IF($C2765="", "", IF(IFERROR(INDEX(Ingredients!E$11:E$310, MATCH($C2765, Ingredients!$B$11:$B$310, 0)), "")="", "", IFERROR(INDEX(Ingredients!E$11:E$310, MATCH($C2765, Ingredients!$B$11:$B$310, 0)), "")))</f>
        <v/>
      </c>
      <c r="AJ2765" s="108" t="str">
        <f>IF($C2765="", "", IF(IFERROR(INDEX(Ingredients!F$11:F$310, MATCH($C2765, Ingredients!$B$11:$B$310, 0)), "")="", "", IFERROR(INDEX(Ingredients!F$11:F$310, MATCH($C2765, Ingredients!$B$11:$B$310, 0)), "")))</f>
        <v/>
      </c>
      <c r="AK2765" s="106" t="str">
        <f>IF($C2765="", "", IF(IFERROR(INDEX(Ingredients!G$11:G$310, MATCH($C2765, Ingredients!$B$11:$B$310, 0)), "")="", "", IFERROR(INDEX(Ingredients!G$11:G$310, MATCH($C2765, Ingredients!$B$11:$B$310, 0)), "")))</f>
        <v/>
      </c>
      <c r="AL2765" s="79" t="str">
        <f>IF($C2765="", "", IF(IFERROR(INDEX(Ingredients!H$11:H$310, MATCH($C2765, Ingredients!$B$11:$B$310, 0)), "")="", "", IFERROR(INDEX(Ingredients!H$11:H$310, MATCH($C2765, Ingredients!$B$11:$B$310, 0)), "")))</f>
        <v/>
      </c>
      <c r="AN2765" s="83" t="str">
        <f t="shared" si="650"/>
        <v/>
      </c>
      <c r="AP2765" s="114" t="str">
        <f t="shared" si="660"/>
        <v/>
      </c>
      <c r="AR2765" s="117" t="str">
        <f>IF($C2765="", "", IF(IFERROR(INDEX(Ingredients!$AI$11:$AI$310, MATCH($C2765, Ingredients!$B$11:$B$310, 0)), "")="", "", IFERROR(INDEX(Ingredients!$AI$11:$AI$310, MATCH($C2765, Ingredients!$B$11:$B$310, 0)), "")))</f>
        <v/>
      </c>
      <c r="AT2765" s="120" t="str">
        <f t="shared" si="661"/>
        <v/>
      </c>
      <c r="AV2765" s="90" t="str">
        <f t="shared" si="651"/>
        <v/>
      </c>
      <c r="AX2765" s="90" t="str">
        <f>IF($AV2765="", "", COUNTIF($AV$11:$AV$5010, "&lt;"&amp;$AV2765)+1+COUNTIF($AV$11:$AV2765, $AV2765)-1)</f>
        <v/>
      </c>
      <c r="AZ2765" s="111" t="str">
        <f>IF($B2765="", "", SUMIF('Shopping List'!$AV$11:$AV$25, $B2765, 'Shopping List'!$BN$11:$BN$25))</f>
        <v/>
      </c>
      <c r="BB2765" s="117" t="str">
        <f t="shared" si="662"/>
        <v/>
      </c>
    </row>
    <row r="2766" spans="1:54" x14ac:dyDescent="0.25">
      <c r="A2766" s="4"/>
      <c r="B2766" s="37"/>
      <c r="C2766" s="124"/>
      <c r="D2766" s="39"/>
      <c r="E2766" s="125"/>
      <c r="F2766" s="48"/>
      <c r="G2766" s="4"/>
      <c r="H2766" s="4"/>
      <c r="I2766" s="95" t="str">
        <f>IF($C2766="", "", IF(IFERROR(INDEX(Ingredients!$C$11:$C$310, MATCH($C2766, Ingredients!$B$11:$B$310, 0)), "")="", "", IFERROR(INDEX(Ingredients!$C$11:$C$310, MATCH($C2766, Ingredients!$B$11:$B$310, 0)), "")))</f>
        <v/>
      </c>
      <c r="J2766" s="73" t="str">
        <f>IF($B2766="", "", IF(IFERROR(INDEX(Meals!$C$11:$C$260, MATCH($B2766, Meals!$B$11:$B$260, 0)), "")="", "", IFERROR(INDEX(Meals!$C$11:$C$260, MATCH($B2766, Meals!$B$11:$B$260, 0)), "")))</f>
        <v/>
      </c>
      <c r="K2766" s="4"/>
      <c r="L2766" s="72" t="str">
        <f t="shared" si="652"/>
        <v/>
      </c>
      <c r="M2766" s="73" t="str">
        <f t="shared" si="653"/>
        <v/>
      </c>
      <c r="N2766" s="4"/>
      <c r="O2766" s="78" t="str">
        <f t="shared" si="654"/>
        <v/>
      </c>
      <c r="P2766" s="79" t="str">
        <f t="shared" si="655"/>
        <v/>
      </c>
      <c r="Q2766" s="4"/>
      <c r="R2766" s="90" t="str">
        <f t="shared" si="656"/>
        <v/>
      </c>
      <c r="S2766" s="4"/>
      <c r="Y2766" s="18" t="str">
        <f t="shared" si="657"/>
        <v/>
      </c>
      <c r="AA2766" s="18" t="str">
        <f t="shared" si="648"/>
        <v/>
      </c>
      <c r="AB2766" s="18" t="str">
        <f t="shared" si="649"/>
        <v/>
      </c>
      <c r="AC2766" s="18" t="str">
        <f t="shared" si="658"/>
        <v/>
      </c>
      <c r="AD2766" s="18" t="str">
        <f t="shared" si="658"/>
        <v/>
      </c>
      <c r="AE2766" s="18" t="str">
        <f t="shared" si="659"/>
        <v/>
      </c>
      <c r="AG2766" s="95" t="str">
        <f>IF($C2766="", "", IF(IFERROR(INDEX(Ingredients!C$11:C$310, MATCH($C2766, Ingredients!$B$11:$B$310, 0)), "")="", "", IFERROR(INDEX(Ingredients!C$11:C$310, MATCH($C2766, Ingredients!$B$11:$B$310, 0)), "")))</f>
        <v/>
      </c>
      <c r="AH2766" s="105" t="str">
        <f>IF($C2766="", "", IF(IFERROR(INDEX(Ingredients!D$11:D$310, MATCH($C2766, Ingredients!$B$11:$B$310, 0)), "")="", "", IFERROR(INDEX(Ingredients!D$11:D$310, MATCH($C2766, Ingredients!$B$11:$B$310, 0)), "")))</f>
        <v/>
      </c>
      <c r="AI2766" s="106" t="str">
        <f>IF($C2766="", "", IF(IFERROR(INDEX(Ingredients!E$11:E$310, MATCH($C2766, Ingredients!$B$11:$B$310, 0)), "")="", "", IFERROR(INDEX(Ingredients!E$11:E$310, MATCH($C2766, Ingredients!$B$11:$B$310, 0)), "")))</f>
        <v/>
      </c>
      <c r="AJ2766" s="108" t="str">
        <f>IF($C2766="", "", IF(IFERROR(INDEX(Ingredients!F$11:F$310, MATCH($C2766, Ingredients!$B$11:$B$310, 0)), "")="", "", IFERROR(INDEX(Ingredients!F$11:F$310, MATCH($C2766, Ingredients!$B$11:$B$310, 0)), "")))</f>
        <v/>
      </c>
      <c r="AK2766" s="106" t="str">
        <f>IF($C2766="", "", IF(IFERROR(INDEX(Ingredients!G$11:G$310, MATCH($C2766, Ingredients!$B$11:$B$310, 0)), "")="", "", IFERROR(INDEX(Ingredients!G$11:G$310, MATCH($C2766, Ingredients!$B$11:$B$310, 0)), "")))</f>
        <v/>
      </c>
      <c r="AL2766" s="79" t="str">
        <f>IF($C2766="", "", IF(IFERROR(INDEX(Ingredients!H$11:H$310, MATCH($C2766, Ingredients!$B$11:$B$310, 0)), "")="", "", IFERROR(INDEX(Ingredients!H$11:H$310, MATCH($C2766, Ingredients!$B$11:$B$310, 0)), "")))</f>
        <v/>
      </c>
      <c r="AN2766" s="83" t="str">
        <f t="shared" si="650"/>
        <v/>
      </c>
      <c r="AP2766" s="114" t="str">
        <f t="shared" si="660"/>
        <v/>
      </c>
      <c r="AR2766" s="117" t="str">
        <f>IF($C2766="", "", IF(IFERROR(INDEX(Ingredients!$AI$11:$AI$310, MATCH($C2766, Ingredients!$B$11:$B$310, 0)), "")="", "", IFERROR(INDEX(Ingredients!$AI$11:$AI$310, MATCH($C2766, Ingredients!$B$11:$B$310, 0)), "")))</f>
        <v/>
      </c>
      <c r="AT2766" s="120" t="str">
        <f t="shared" si="661"/>
        <v/>
      </c>
      <c r="AV2766" s="90" t="str">
        <f t="shared" si="651"/>
        <v/>
      </c>
      <c r="AX2766" s="90" t="str">
        <f>IF($AV2766="", "", COUNTIF($AV$11:$AV$5010, "&lt;"&amp;$AV2766)+1+COUNTIF($AV$11:$AV2766, $AV2766)-1)</f>
        <v/>
      </c>
      <c r="AZ2766" s="111" t="str">
        <f>IF($B2766="", "", SUMIF('Shopping List'!$AV$11:$AV$25, $B2766, 'Shopping List'!$BN$11:$BN$25))</f>
        <v/>
      </c>
      <c r="BB2766" s="117" t="str">
        <f t="shared" si="662"/>
        <v/>
      </c>
    </row>
    <row r="2767" spans="1:54" x14ac:dyDescent="0.25">
      <c r="A2767" s="4"/>
      <c r="B2767" s="37"/>
      <c r="C2767" s="124"/>
      <c r="D2767" s="39"/>
      <c r="E2767" s="125"/>
      <c r="F2767" s="48"/>
      <c r="G2767" s="4"/>
      <c r="H2767" s="4"/>
      <c r="I2767" s="95" t="str">
        <f>IF($C2767="", "", IF(IFERROR(INDEX(Ingredients!$C$11:$C$310, MATCH($C2767, Ingredients!$B$11:$B$310, 0)), "")="", "", IFERROR(INDEX(Ingredients!$C$11:$C$310, MATCH($C2767, Ingredients!$B$11:$B$310, 0)), "")))</f>
        <v/>
      </c>
      <c r="J2767" s="73" t="str">
        <f>IF($B2767="", "", IF(IFERROR(INDEX(Meals!$C$11:$C$260, MATCH($B2767, Meals!$B$11:$B$260, 0)), "")="", "", IFERROR(INDEX(Meals!$C$11:$C$260, MATCH($B2767, Meals!$B$11:$B$260, 0)), "")))</f>
        <v/>
      </c>
      <c r="K2767" s="4"/>
      <c r="L2767" s="72" t="str">
        <f t="shared" si="652"/>
        <v/>
      </c>
      <c r="M2767" s="73" t="str">
        <f t="shared" si="653"/>
        <v/>
      </c>
      <c r="N2767" s="4"/>
      <c r="O2767" s="78" t="str">
        <f t="shared" si="654"/>
        <v/>
      </c>
      <c r="P2767" s="79" t="str">
        <f t="shared" si="655"/>
        <v/>
      </c>
      <c r="Q2767" s="4"/>
      <c r="R2767" s="90" t="str">
        <f t="shared" si="656"/>
        <v/>
      </c>
      <c r="S2767" s="4"/>
      <c r="Y2767" s="18" t="str">
        <f t="shared" si="657"/>
        <v/>
      </c>
      <c r="AA2767" s="18" t="str">
        <f t="shared" si="648"/>
        <v/>
      </c>
      <c r="AB2767" s="18" t="str">
        <f t="shared" si="649"/>
        <v/>
      </c>
      <c r="AC2767" s="18" t="str">
        <f t="shared" si="658"/>
        <v/>
      </c>
      <c r="AD2767" s="18" t="str">
        <f t="shared" si="658"/>
        <v/>
      </c>
      <c r="AE2767" s="18" t="str">
        <f t="shared" si="659"/>
        <v/>
      </c>
      <c r="AG2767" s="95" t="str">
        <f>IF($C2767="", "", IF(IFERROR(INDEX(Ingredients!C$11:C$310, MATCH($C2767, Ingredients!$B$11:$B$310, 0)), "")="", "", IFERROR(INDEX(Ingredients!C$11:C$310, MATCH($C2767, Ingredients!$B$11:$B$310, 0)), "")))</f>
        <v/>
      </c>
      <c r="AH2767" s="105" t="str">
        <f>IF($C2767="", "", IF(IFERROR(INDEX(Ingredients!D$11:D$310, MATCH($C2767, Ingredients!$B$11:$B$310, 0)), "")="", "", IFERROR(INDEX(Ingredients!D$11:D$310, MATCH($C2767, Ingredients!$B$11:$B$310, 0)), "")))</f>
        <v/>
      </c>
      <c r="AI2767" s="106" t="str">
        <f>IF($C2767="", "", IF(IFERROR(INDEX(Ingredients!E$11:E$310, MATCH($C2767, Ingredients!$B$11:$B$310, 0)), "")="", "", IFERROR(INDEX(Ingredients!E$11:E$310, MATCH($C2767, Ingredients!$B$11:$B$310, 0)), "")))</f>
        <v/>
      </c>
      <c r="AJ2767" s="108" t="str">
        <f>IF($C2767="", "", IF(IFERROR(INDEX(Ingredients!F$11:F$310, MATCH($C2767, Ingredients!$B$11:$B$310, 0)), "")="", "", IFERROR(INDEX(Ingredients!F$11:F$310, MATCH($C2767, Ingredients!$B$11:$B$310, 0)), "")))</f>
        <v/>
      </c>
      <c r="AK2767" s="106" t="str">
        <f>IF($C2767="", "", IF(IFERROR(INDEX(Ingredients!G$11:G$310, MATCH($C2767, Ingredients!$B$11:$B$310, 0)), "")="", "", IFERROR(INDEX(Ingredients!G$11:G$310, MATCH($C2767, Ingredients!$B$11:$B$310, 0)), "")))</f>
        <v/>
      </c>
      <c r="AL2767" s="79" t="str">
        <f>IF($C2767="", "", IF(IFERROR(INDEX(Ingredients!H$11:H$310, MATCH($C2767, Ingredients!$B$11:$B$310, 0)), "")="", "", IFERROR(INDEX(Ingredients!H$11:H$310, MATCH($C2767, Ingredients!$B$11:$B$310, 0)), "")))</f>
        <v/>
      </c>
      <c r="AN2767" s="83" t="str">
        <f t="shared" si="650"/>
        <v/>
      </c>
      <c r="AP2767" s="114" t="str">
        <f t="shared" si="660"/>
        <v/>
      </c>
      <c r="AR2767" s="117" t="str">
        <f>IF($C2767="", "", IF(IFERROR(INDEX(Ingredients!$AI$11:$AI$310, MATCH($C2767, Ingredients!$B$11:$B$310, 0)), "")="", "", IFERROR(INDEX(Ingredients!$AI$11:$AI$310, MATCH($C2767, Ingredients!$B$11:$B$310, 0)), "")))</f>
        <v/>
      </c>
      <c r="AT2767" s="120" t="str">
        <f t="shared" si="661"/>
        <v/>
      </c>
      <c r="AV2767" s="90" t="str">
        <f t="shared" si="651"/>
        <v/>
      </c>
      <c r="AX2767" s="90" t="str">
        <f>IF($AV2767="", "", COUNTIF($AV$11:$AV$5010, "&lt;"&amp;$AV2767)+1+COUNTIF($AV$11:$AV2767, $AV2767)-1)</f>
        <v/>
      </c>
      <c r="AZ2767" s="111" t="str">
        <f>IF($B2767="", "", SUMIF('Shopping List'!$AV$11:$AV$25, $B2767, 'Shopping List'!$BN$11:$BN$25))</f>
        <v/>
      </c>
      <c r="BB2767" s="117" t="str">
        <f t="shared" si="662"/>
        <v/>
      </c>
    </row>
    <row r="2768" spans="1:54" x14ac:dyDescent="0.25">
      <c r="A2768" s="4"/>
      <c r="B2768" s="37"/>
      <c r="C2768" s="124"/>
      <c r="D2768" s="39"/>
      <c r="E2768" s="125"/>
      <c r="F2768" s="48"/>
      <c r="G2768" s="4"/>
      <c r="H2768" s="4"/>
      <c r="I2768" s="95" t="str">
        <f>IF($C2768="", "", IF(IFERROR(INDEX(Ingredients!$C$11:$C$310, MATCH($C2768, Ingredients!$B$11:$B$310, 0)), "")="", "", IFERROR(INDEX(Ingredients!$C$11:$C$310, MATCH($C2768, Ingredients!$B$11:$B$310, 0)), "")))</f>
        <v/>
      </c>
      <c r="J2768" s="73" t="str">
        <f>IF($B2768="", "", IF(IFERROR(INDEX(Meals!$C$11:$C$260, MATCH($B2768, Meals!$B$11:$B$260, 0)), "")="", "", IFERROR(INDEX(Meals!$C$11:$C$260, MATCH($B2768, Meals!$B$11:$B$260, 0)), "")))</f>
        <v/>
      </c>
      <c r="K2768" s="4"/>
      <c r="L2768" s="72" t="str">
        <f t="shared" si="652"/>
        <v/>
      </c>
      <c r="M2768" s="73" t="str">
        <f t="shared" si="653"/>
        <v/>
      </c>
      <c r="N2768" s="4"/>
      <c r="O2768" s="78" t="str">
        <f t="shared" si="654"/>
        <v/>
      </c>
      <c r="P2768" s="79" t="str">
        <f t="shared" si="655"/>
        <v/>
      </c>
      <c r="Q2768" s="4"/>
      <c r="R2768" s="90" t="str">
        <f t="shared" si="656"/>
        <v/>
      </c>
      <c r="S2768" s="4"/>
      <c r="Y2768" s="18" t="str">
        <f t="shared" si="657"/>
        <v/>
      </c>
      <c r="AA2768" s="18" t="str">
        <f t="shared" si="648"/>
        <v/>
      </c>
      <c r="AB2768" s="18" t="str">
        <f t="shared" si="649"/>
        <v/>
      </c>
      <c r="AC2768" s="18" t="str">
        <f t="shared" si="658"/>
        <v/>
      </c>
      <c r="AD2768" s="18" t="str">
        <f t="shared" si="658"/>
        <v/>
      </c>
      <c r="AE2768" s="18" t="str">
        <f t="shared" si="659"/>
        <v/>
      </c>
      <c r="AG2768" s="95" t="str">
        <f>IF($C2768="", "", IF(IFERROR(INDEX(Ingredients!C$11:C$310, MATCH($C2768, Ingredients!$B$11:$B$310, 0)), "")="", "", IFERROR(INDEX(Ingredients!C$11:C$310, MATCH($C2768, Ingredients!$B$11:$B$310, 0)), "")))</f>
        <v/>
      </c>
      <c r="AH2768" s="105" t="str">
        <f>IF($C2768="", "", IF(IFERROR(INDEX(Ingredients!D$11:D$310, MATCH($C2768, Ingredients!$B$11:$B$310, 0)), "")="", "", IFERROR(INDEX(Ingredients!D$11:D$310, MATCH($C2768, Ingredients!$B$11:$B$310, 0)), "")))</f>
        <v/>
      </c>
      <c r="AI2768" s="106" t="str">
        <f>IF($C2768="", "", IF(IFERROR(INDEX(Ingredients!E$11:E$310, MATCH($C2768, Ingredients!$B$11:$B$310, 0)), "")="", "", IFERROR(INDEX(Ingredients!E$11:E$310, MATCH($C2768, Ingredients!$B$11:$B$310, 0)), "")))</f>
        <v/>
      </c>
      <c r="AJ2768" s="108" t="str">
        <f>IF($C2768="", "", IF(IFERROR(INDEX(Ingredients!F$11:F$310, MATCH($C2768, Ingredients!$B$11:$B$310, 0)), "")="", "", IFERROR(INDEX(Ingredients!F$11:F$310, MATCH($C2768, Ingredients!$B$11:$B$310, 0)), "")))</f>
        <v/>
      </c>
      <c r="AK2768" s="106" t="str">
        <f>IF($C2768="", "", IF(IFERROR(INDEX(Ingredients!G$11:G$310, MATCH($C2768, Ingredients!$B$11:$B$310, 0)), "")="", "", IFERROR(INDEX(Ingredients!G$11:G$310, MATCH($C2768, Ingredients!$B$11:$B$310, 0)), "")))</f>
        <v/>
      </c>
      <c r="AL2768" s="79" t="str">
        <f>IF($C2768="", "", IF(IFERROR(INDEX(Ingredients!H$11:H$310, MATCH($C2768, Ingredients!$B$11:$B$310, 0)), "")="", "", IFERROR(INDEX(Ingredients!H$11:H$310, MATCH($C2768, Ingredients!$B$11:$B$310, 0)), "")))</f>
        <v/>
      </c>
      <c r="AN2768" s="83" t="str">
        <f t="shared" si="650"/>
        <v/>
      </c>
      <c r="AP2768" s="114" t="str">
        <f t="shared" si="660"/>
        <v/>
      </c>
      <c r="AR2768" s="117" t="str">
        <f>IF($C2768="", "", IF(IFERROR(INDEX(Ingredients!$AI$11:$AI$310, MATCH($C2768, Ingredients!$B$11:$B$310, 0)), "")="", "", IFERROR(INDEX(Ingredients!$AI$11:$AI$310, MATCH($C2768, Ingredients!$B$11:$B$310, 0)), "")))</f>
        <v/>
      </c>
      <c r="AT2768" s="120" t="str">
        <f t="shared" si="661"/>
        <v/>
      </c>
      <c r="AV2768" s="90" t="str">
        <f t="shared" si="651"/>
        <v/>
      </c>
      <c r="AX2768" s="90" t="str">
        <f>IF($AV2768="", "", COUNTIF($AV$11:$AV$5010, "&lt;"&amp;$AV2768)+1+COUNTIF($AV$11:$AV2768, $AV2768)-1)</f>
        <v/>
      </c>
      <c r="AZ2768" s="111" t="str">
        <f>IF($B2768="", "", SUMIF('Shopping List'!$AV$11:$AV$25, $B2768, 'Shopping List'!$BN$11:$BN$25))</f>
        <v/>
      </c>
      <c r="BB2768" s="117" t="str">
        <f t="shared" si="662"/>
        <v/>
      </c>
    </row>
    <row r="2769" spans="1:54" x14ac:dyDescent="0.25">
      <c r="A2769" s="4"/>
      <c r="B2769" s="37"/>
      <c r="C2769" s="124"/>
      <c r="D2769" s="39"/>
      <c r="E2769" s="125"/>
      <c r="F2769" s="48"/>
      <c r="G2769" s="4"/>
      <c r="H2769" s="4"/>
      <c r="I2769" s="95" t="str">
        <f>IF($C2769="", "", IF(IFERROR(INDEX(Ingredients!$C$11:$C$310, MATCH($C2769, Ingredients!$B$11:$B$310, 0)), "")="", "", IFERROR(INDEX(Ingredients!$C$11:$C$310, MATCH($C2769, Ingredients!$B$11:$B$310, 0)), "")))</f>
        <v/>
      </c>
      <c r="J2769" s="73" t="str">
        <f>IF($B2769="", "", IF(IFERROR(INDEX(Meals!$C$11:$C$260, MATCH($B2769, Meals!$B$11:$B$260, 0)), "")="", "", IFERROR(INDEX(Meals!$C$11:$C$260, MATCH($B2769, Meals!$B$11:$B$260, 0)), "")))</f>
        <v/>
      </c>
      <c r="K2769" s="4"/>
      <c r="L2769" s="72" t="str">
        <f t="shared" si="652"/>
        <v/>
      </c>
      <c r="M2769" s="73" t="str">
        <f t="shared" si="653"/>
        <v/>
      </c>
      <c r="N2769" s="4"/>
      <c r="O2769" s="78" t="str">
        <f t="shared" si="654"/>
        <v/>
      </c>
      <c r="P2769" s="79" t="str">
        <f t="shared" si="655"/>
        <v/>
      </c>
      <c r="Q2769" s="4"/>
      <c r="R2769" s="90" t="str">
        <f t="shared" si="656"/>
        <v/>
      </c>
      <c r="S2769" s="4"/>
      <c r="Y2769" s="18" t="str">
        <f t="shared" si="657"/>
        <v/>
      </c>
      <c r="AA2769" s="18" t="str">
        <f t="shared" si="648"/>
        <v/>
      </c>
      <c r="AB2769" s="18" t="str">
        <f t="shared" si="649"/>
        <v/>
      </c>
      <c r="AC2769" s="18" t="str">
        <f t="shared" si="658"/>
        <v/>
      </c>
      <c r="AD2769" s="18" t="str">
        <f t="shared" si="658"/>
        <v/>
      </c>
      <c r="AE2769" s="18" t="str">
        <f t="shared" si="659"/>
        <v/>
      </c>
      <c r="AG2769" s="95" t="str">
        <f>IF($C2769="", "", IF(IFERROR(INDEX(Ingredients!C$11:C$310, MATCH($C2769, Ingredients!$B$11:$B$310, 0)), "")="", "", IFERROR(INDEX(Ingredients!C$11:C$310, MATCH($C2769, Ingredients!$B$11:$B$310, 0)), "")))</f>
        <v/>
      </c>
      <c r="AH2769" s="105" t="str">
        <f>IF($C2769="", "", IF(IFERROR(INDEX(Ingredients!D$11:D$310, MATCH($C2769, Ingredients!$B$11:$B$310, 0)), "")="", "", IFERROR(INDEX(Ingredients!D$11:D$310, MATCH($C2769, Ingredients!$B$11:$B$310, 0)), "")))</f>
        <v/>
      </c>
      <c r="AI2769" s="106" t="str">
        <f>IF($C2769="", "", IF(IFERROR(INDEX(Ingredients!E$11:E$310, MATCH($C2769, Ingredients!$B$11:$B$310, 0)), "")="", "", IFERROR(INDEX(Ingredients!E$11:E$310, MATCH($C2769, Ingredients!$B$11:$B$310, 0)), "")))</f>
        <v/>
      </c>
      <c r="AJ2769" s="108" t="str">
        <f>IF($C2769="", "", IF(IFERROR(INDEX(Ingredients!F$11:F$310, MATCH($C2769, Ingredients!$B$11:$B$310, 0)), "")="", "", IFERROR(INDEX(Ingredients!F$11:F$310, MATCH($C2769, Ingredients!$B$11:$B$310, 0)), "")))</f>
        <v/>
      </c>
      <c r="AK2769" s="106" t="str">
        <f>IF($C2769="", "", IF(IFERROR(INDEX(Ingredients!G$11:G$310, MATCH($C2769, Ingredients!$B$11:$B$310, 0)), "")="", "", IFERROR(INDEX(Ingredients!G$11:G$310, MATCH($C2769, Ingredients!$B$11:$B$310, 0)), "")))</f>
        <v/>
      </c>
      <c r="AL2769" s="79" t="str">
        <f>IF($C2769="", "", IF(IFERROR(INDEX(Ingredients!H$11:H$310, MATCH($C2769, Ingredients!$B$11:$B$310, 0)), "")="", "", IFERROR(INDEX(Ingredients!H$11:H$310, MATCH($C2769, Ingredients!$B$11:$B$310, 0)), "")))</f>
        <v/>
      </c>
      <c r="AN2769" s="83" t="str">
        <f t="shared" si="650"/>
        <v/>
      </c>
      <c r="AP2769" s="114" t="str">
        <f t="shared" si="660"/>
        <v/>
      </c>
      <c r="AR2769" s="117" t="str">
        <f>IF($C2769="", "", IF(IFERROR(INDEX(Ingredients!$AI$11:$AI$310, MATCH($C2769, Ingredients!$B$11:$B$310, 0)), "")="", "", IFERROR(INDEX(Ingredients!$AI$11:$AI$310, MATCH($C2769, Ingredients!$B$11:$B$310, 0)), "")))</f>
        <v/>
      </c>
      <c r="AT2769" s="120" t="str">
        <f t="shared" si="661"/>
        <v/>
      </c>
      <c r="AV2769" s="90" t="str">
        <f t="shared" si="651"/>
        <v/>
      </c>
      <c r="AX2769" s="90" t="str">
        <f>IF($AV2769="", "", COUNTIF($AV$11:$AV$5010, "&lt;"&amp;$AV2769)+1+COUNTIF($AV$11:$AV2769, $AV2769)-1)</f>
        <v/>
      </c>
      <c r="AZ2769" s="111" t="str">
        <f>IF($B2769="", "", SUMIF('Shopping List'!$AV$11:$AV$25, $B2769, 'Shopping List'!$BN$11:$BN$25))</f>
        <v/>
      </c>
      <c r="BB2769" s="117" t="str">
        <f t="shared" si="662"/>
        <v/>
      </c>
    </row>
    <row r="2770" spans="1:54" x14ac:dyDescent="0.25">
      <c r="A2770" s="4"/>
      <c r="B2770" s="37"/>
      <c r="C2770" s="124"/>
      <c r="D2770" s="39"/>
      <c r="E2770" s="125"/>
      <c r="F2770" s="48"/>
      <c r="G2770" s="4"/>
      <c r="H2770" s="4"/>
      <c r="I2770" s="95" t="str">
        <f>IF($C2770="", "", IF(IFERROR(INDEX(Ingredients!$C$11:$C$310, MATCH($C2770, Ingredients!$B$11:$B$310, 0)), "")="", "", IFERROR(INDEX(Ingredients!$C$11:$C$310, MATCH($C2770, Ingredients!$B$11:$B$310, 0)), "")))</f>
        <v/>
      </c>
      <c r="J2770" s="73" t="str">
        <f>IF($B2770="", "", IF(IFERROR(INDEX(Meals!$C$11:$C$260, MATCH($B2770, Meals!$B$11:$B$260, 0)), "")="", "", IFERROR(INDEX(Meals!$C$11:$C$260, MATCH($B2770, Meals!$B$11:$B$260, 0)), "")))</f>
        <v/>
      </c>
      <c r="K2770" s="4"/>
      <c r="L2770" s="72" t="str">
        <f t="shared" si="652"/>
        <v/>
      </c>
      <c r="M2770" s="73" t="str">
        <f t="shared" si="653"/>
        <v/>
      </c>
      <c r="N2770" s="4"/>
      <c r="O2770" s="78" t="str">
        <f t="shared" si="654"/>
        <v/>
      </c>
      <c r="P2770" s="79" t="str">
        <f t="shared" si="655"/>
        <v/>
      </c>
      <c r="Q2770" s="4"/>
      <c r="R2770" s="90" t="str">
        <f t="shared" si="656"/>
        <v/>
      </c>
      <c r="S2770" s="4"/>
      <c r="Y2770" s="18" t="str">
        <f t="shared" si="657"/>
        <v/>
      </c>
      <c r="AA2770" s="18" t="str">
        <f t="shared" si="648"/>
        <v/>
      </c>
      <c r="AB2770" s="18" t="str">
        <f t="shared" si="649"/>
        <v/>
      </c>
      <c r="AC2770" s="18" t="str">
        <f t="shared" si="658"/>
        <v/>
      </c>
      <c r="AD2770" s="18" t="str">
        <f t="shared" si="658"/>
        <v/>
      </c>
      <c r="AE2770" s="18" t="str">
        <f t="shared" si="659"/>
        <v/>
      </c>
      <c r="AG2770" s="95" t="str">
        <f>IF($C2770="", "", IF(IFERROR(INDEX(Ingredients!C$11:C$310, MATCH($C2770, Ingredients!$B$11:$B$310, 0)), "")="", "", IFERROR(INDEX(Ingredients!C$11:C$310, MATCH($C2770, Ingredients!$B$11:$B$310, 0)), "")))</f>
        <v/>
      </c>
      <c r="AH2770" s="105" t="str">
        <f>IF($C2770="", "", IF(IFERROR(INDEX(Ingredients!D$11:D$310, MATCH($C2770, Ingredients!$B$11:$B$310, 0)), "")="", "", IFERROR(INDEX(Ingredients!D$11:D$310, MATCH($C2770, Ingredients!$B$11:$B$310, 0)), "")))</f>
        <v/>
      </c>
      <c r="AI2770" s="106" t="str">
        <f>IF($C2770="", "", IF(IFERROR(INDEX(Ingredients!E$11:E$310, MATCH($C2770, Ingredients!$B$11:$B$310, 0)), "")="", "", IFERROR(INDEX(Ingredients!E$11:E$310, MATCH($C2770, Ingredients!$B$11:$B$310, 0)), "")))</f>
        <v/>
      </c>
      <c r="AJ2770" s="108" t="str">
        <f>IF($C2770="", "", IF(IFERROR(INDEX(Ingredients!F$11:F$310, MATCH($C2770, Ingredients!$B$11:$B$310, 0)), "")="", "", IFERROR(INDEX(Ingredients!F$11:F$310, MATCH($C2770, Ingredients!$B$11:$B$310, 0)), "")))</f>
        <v/>
      </c>
      <c r="AK2770" s="106" t="str">
        <f>IF($C2770="", "", IF(IFERROR(INDEX(Ingredients!G$11:G$310, MATCH($C2770, Ingredients!$B$11:$B$310, 0)), "")="", "", IFERROR(INDEX(Ingredients!G$11:G$310, MATCH($C2770, Ingredients!$B$11:$B$310, 0)), "")))</f>
        <v/>
      </c>
      <c r="AL2770" s="79" t="str">
        <f>IF($C2770="", "", IF(IFERROR(INDEX(Ingredients!H$11:H$310, MATCH($C2770, Ingredients!$B$11:$B$310, 0)), "")="", "", IFERROR(INDEX(Ingredients!H$11:H$310, MATCH($C2770, Ingredients!$B$11:$B$310, 0)), "")))</f>
        <v/>
      </c>
      <c r="AN2770" s="83" t="str">
        <f t="shared" si="650"/>
        <v/>
      </c>
      <c r="AP2770" s="114" t="str">
        <f t="shared" si="660"/>
        <v/>
      </c>
      <c r="AR2770" s="117" t="str">
        <f>IF($C2770="", "", IF(IFERROR(INDEX(Ingredients!$AI$11:$AI$310, MATCH($C2770, Ingredients!$B$11:$B$310, 0)), "")="", "", IFERROR(INDEX(Ingredients!$AI$11:$AI$310, MATCH($C2770, Ingredients!$B$11:$B$310, 0)), "")))</f>
        <v/>
      </c>
      <c r="AT2770" s="120" t="str">
        <f t="shared" si="661"/>
        <v/>
      </c>
      <c r="AV2770" s="90" t="str">
        <f t="shared" si="651"/>
        <v/>
      </c>
      <c r="AX2770" s="90" t="str">
        <f>IF($AV2770="", "", COUNTIF($AV$11:$AV$5010, "&lt;"&amp;$AV2770)+1+COUNTIF($AV$11:$AV2770, $AV2770)-1)</f>
        <v/>
      </c>
      <c r="AZ2770" s="111" t="str">
        <f>IF($B2770="", "", SUMIF('Shopping List'!$AV$11:$AV$25, $B2770, 'Shopping List'!$BN$11:$BN$25))</f>
        <v/>
      </c>
      <c r="BB2770" s="117" t="str">
        <f t="shared" si="662"/>
        <v/>
      </c>
    </row>
    <row r="2771" spans="1:54" x14ac:dyDescent="0.25">
      <c r="A2771" s="4"/>
      <c r="B2771" s="37"/>
      <c r="C2771" s="124"/>
      <c r="D2771" s="39"/>
      <c r="E2771" s="125"/>
      <c r="F2771" s="48"/>
      <c r="G2771" s="4"/>
      <c r="H2771" s="4"/>
      <c r="I2771" s="95" t="str">
        <f>IF($C2771="", "", IF(IFERROR(INDEX(Ingredients!$C$11:$C$310, MATCH($C2771, Ingredients!$B$11:$B$310, 0)), "")="", "", IFERROR(INDEX(Ingredients!$C$11:$C$310, MATCH($C2771, Ingredients!$B$11:$B$310, 0)), "")))</f>
        <v/>
      </c>
      <c r="J2771" s="73" t="str">
        <f>IF($B2771="", "", IF(IFERROR(INDEX(Meals!$C$11:$C$260, MATCH($B2771, Meals!$B$11:$B$260, 0)), "")="", "", IFERROR(INDEX(Meals!$C$11:$C$260, MATCH($B2771, Meals!$B$11:$B$260, 0)), "")))</f>
        <v/>
      </c>
      <c r="K2771" s="4"/>
      <c r="L2771" s="72" t="str">
        <f t="shared" si="652"/>
        <v/>
      </c>
      <c r="M2771" s="73" t="str">
        <f t="shared" si="653"/>
        <v/>
      </c>
      <c r="N2771" s="4"/>
      <c r="O2771" s="78" t="str">
        <f t="shared" si="654"/>
        <v/>
      </c>
      <c r="P2771" s="79" t="str">
        <f t="shared" si="655"/>
        <v/>
      </c>
      <c r="Q2771" s="4"/>
      <c r="R2771" s="90" t="str">
        <f t="shared" si="656"/>
        <v/>
      </c>
      <c r="S2771" s="4"/>
      <c r="Y2771" s="18" t="str">
        <f t="shared" si="657"/>
        <v/>
      </c>
      <c r="AA2771" s="18" t="str">
        <f t="shared" si="648"/>
        <v/>
      </c>
      <c r="AB2771" s="18" t="str">
        <f t="shared" si="649"/>
        <v/>
      </c>
      <c r="AC2771" s="18" t="str">
        <f t="shared" si="658"/>
        <v/>
      </c>
      <c r="AD2771" s="18" t="str">
        <f t="shared" si="658"/>
        <v/>
      </c>
      <c r="AE2771" s="18" t="str">
        <f t="shared" si="659"/>
        <v/>
      </c>
      <c r="AG2771" s="95" t="str">
        <f>IF($C2771="", "", IF(IFERROR(INDEX(Ingredients!C$11:C$310, MATCH($C2771, Ingredients!$B$11:$B$310, 0)), "")="", "", IFERROR(INDEX(Ingredients!C$11:C$310, MATCH($C2771, Ingredients!$B$11:$B$310, 0)), "")))</f>
        <v/>
      </c>
      <c r="AH2771" s="105" t="str">
        <f>IF($C2771="", "", IF(IFERROR(INDEX(Ingredients!D$11:D$310, MATCH($C2771, Ingredients!$B$11:$B$310, 0)), "")="", "", IFERROR(INDEX(Ingredients!D$11:D$310, MATCH($C2771, Ingredients!$B$11:$B$310, 0)), "")))</f>
        <v/>
      </c>
      <c r="AI2771" s="106" t="str">
        <f>IF($C2771="", "", IF(IFERROR(INDEX(Ingredients!E$11:E$310, MATCH($C2771, Ingredients!$B$11:$B$310, 0)), "")="", "", IFERROR(INDEX(Ingredients!E$11:E$310, MATCH($C2771, Ingredients!$B$11:$B$310, 0)), "")))</f>
        <v/>
      </c>
      <c r="AJ2771" s="108" t="str">
        <f>IF($C2771="", "", IF(IFERROR(INDEX(Ingredients!F$11:F$310, MATCH($C2771, Ingredients!$B$11:$B$310, 0)), "")="", "", IFERROR(INDEX(Ingredients!F$11:F$310, MATCH($C2771, Ingredients!$B$11:$B$310, 0)), "")))</f>
        <v/>
      </c>
      <c r="AK2771" s="106" t="str">
        <f>IF($C2771="", "", IF(IFERROR(INDEX(Ingredients!G$11:G$310, MATCH($C2771, Ingredients!$B$11:$B$310, 0)), "")="", "", IFERROR(INDEX(Ingredients!G$11:G$310, MATCH($C2771, Ingredients!$B$11:$B$310, 0)), "")))</f>
        <v/>
      </c>
      <c r="AL2771" s="79" t="str">
        <f>IF($C2771="", "", IF(IFERROR(INDEX(Ingredients!H$11:H$310, MATCH($C2771, Ingredients!$B$11:$B$310, 0)), "")="", "", IFERROR(INDEX(Ingredients!H$11:H$310, MATCH($C2771, Ingredients!$B$11:$B$310, 0)), "")))</f>
        <v/>
      </c>
      <c r="AN2771" s="83" t="str">
        <f t="shared" si="650"/>
        <v/>
      </c>
      <c r="AP2771" s="114" t="str">
        <f t="shared" si="660"/>
        <v/>
      </c>
      <c r="AR2771" s="117" t="str">
        <f>IF($C2771="", "", IF(IFERROR(INDEX(Ingredients!$AI$11:$AI$310, MATCH($C2771, Ingredients!$B$11:$B$310, 0)), "")="", "", IFERROR(INDEX(Ingredients!$AI$11:$AI$310, MATCH($C2771, Ingredients!$B$11:$B$310, 0)), "")))</f>
        <v/>
      </c>
      <c r="AT2771" s="120" t="str">
        <f t="shared" si="661"/>
        <v/>
      </c>
      <c r="AV2771" s="90" t="str">
        <f t="shared" si="651"/>
        <v/>
      </c>
      <c r="AX2771" s="90" t="str">
        <f>IF($AV2771="", "", COUNTIF($AV$11:$AV$5010, "&lt;"&amp;$AV2771)+1+COUNTIF($AV$11:$AV2771, $AV2771)-1)</f>
        <v/>
      </c>
      <c r="AZ2771" s="111" t="str">
        <f>IF($B2771="", "", SUMIF('Shopping List'!$AV$11:$AV$25, $B2771, 'Shopping List'!$BN$11:$BN$25))</f>
        <v/>
      </c>
      <c r="BB2771" s="117" t="str">
        <f t="shared" si="662"/>
        <v/>
      </c>
    </row>
    <row r="2772" spans="1:54" x14ac:dyDescent="0.25">
      <c r="A2772" s="4"/>
      <c r="B2772" s="37"/>
      <c r="C2772" s="124"/>
      <c r="D2772" s="39"/>
      <c r="E2772" s="125"/>
      <c r="F2772" s="48"/>
      <c r="G2772" s="4"/>
      <c r="H2772" s="4"/>
      <c r="I2772" s="95" t="str">
        <f>IF($C2772="", "", IF(IFERROR(INDEX(Ingredients!$C$11:$C$310, MATCH($C2772, Ingredients!$B$11:$B$310, 0)), "")="", "", IFERROR(INDEX(Ingredients!$C$11:$C$310, MATCH($C2772, Ingredients!$B$11:$B$310, 0)), "")))</f>
        <v/>
      </c>
      <c r="J2772" s="73" t="str">
        <f>IF($B2772="", "", IF(IFERROR(INDEX(Meals!$C$11:$C$260, MATCH($B2772, Meals!$B$11:$B$260, 0)), "")="", "", IFERROR(INDEX(Meals!$C$11:$C$260, MATCH($B2772, Meals!$B$11:$B$260, 0)), "")))</f>
        <v/>
      </c>
      <c r="K2772" s="4"/>
      <c r="L2772" s="72" t="str">
        <f t="shared" si="652"/>
        <v/>
      </c>
      <c r="M2772" s="73" t="str">
        <f t="shared" si="653"/>
        <v/>
      </c>
      <c r="N2772" s="4"/>
      <c r="O2772" s="78" t="str">
        <f t="shared" si="654"/>
        <v/>
      </c>
      <c r="P2772" s="79" t="str">
        <f t="shared" si="655"/>
        <v/>
      </c>
      <c r="Q2772" s="4"/>
      <c r="R2772" s="90" t="str">
        <f t="shared" si="656"/>
        <v/>
      </c>
      <c r="S2772" s="4"/>
      <c r="Y2772" s="18" t="str">
        <f t="shared" si="657"/>
        <v/>
      </c>
      <c r="AA2772" s="18" t="str">
        <f t="shared" si="648"/>
        <v/>
      </c>
      <c r="AB2772" s="18" t="str">
        <f t="shared" si="649"/>
        <v/>
      </c>
      <c r="AC2772" s="18" t="str">
        <f t="shared" si="658"/>
        <v/>
      </c>
      <c r="AD2772" s="18" t="str">
        <f t="shared" si="658"/>
        <v/>
      </c>
      <c r="AE2772" s="18" t="str">
        <f t="shared" si="659"/>
        <v/>
      </c>
      <c r="AG2772" s="95" t="str">
        <f>IF($C2772="", "", IF(IFERROR(INDEX(Ingredients!C$11:C$310, MATCH($C2772, Ingredients!$B$11:$B$310, 0)), "")="", "", IFERROR(INDEX(Ingredients!C$11:C$310, MATCH($C2772, Ingredients!$B$11:$B$310, 0)), "")))</f>
        <v/>
      </c>
      <c r="AH2772" s="105" t="str">
        <f>IF($C2772="", "", IF(IFERROR(INDEX(Ingredients!D$11:D$310, MATCH($C2772, Ingredients!$B$11:$B$310, 0)), "")="", "", IFERROR(INDEX(Ingredients!D$11:D$310, MATCH($C2772, Ingredients!$B$11:$B$310, 0)), "")))</f>
        <v/>
      </c>
      <c r="AI2772" s="106" t="str">
        <f>IF($C2772="", "", IF(IFERROR(INDEX(Ingredients!E$11:E$310, MATCH($C2772, Ingredients!$B$11:$B$310, 0)), "")="", "", IFERROR(INDEX(Ingredients!E$11:E$310, MATCH($C2772, Ingredients!$B$11:$B$310, 0)), "")))</f>
        <v/>
      </c>
      <c r="AJ2772" s="108" t="str">
        <f>IF($C2772="", "", IF(IFERROR(INDEX(Ingredients!F$11:F$310, MATCH($C2772, Ingredients!$B$11:$B$310, 0)), "")="", "", IFERROR(INDEX(Ingredients!F$11:F$310, MATCH($C2772, Ingredients!$B$11:$B$310, 0)), "")))</f>
        <v/>
      </c>
      <c r="AK2772" s="106" t="str">
        <f>IF($C2772="", "", IF(IFERROR(INDEX(Ingredients!G$11:G$310, MATCH($C2772, Ingredients!$B$11:$B$310, 0)), "")="", "", IFERROR(INDEX(Ingredients!G$11:G$310, MATCH($C2772, Ingredients!$B$11:$B$310, 0)), "")))</f>
        <v/>
      </c>
      <c r="AL2772" s="79" t="str">
        <f>IF($C2772="", "", IF(IFERROR(INDEX(Ingredients!H$11:H$310, MATCH($C2772, Ingredients!$B$11:$B$310, 0)), "")="", "", IFERROR(INDEX(Ingredients!H$11:H$310, MATCH($C2772, Ingredients!$B$11:$B$310, 0)), "")))</f>
        <v/>
      </c>
      <c r="AN2772" s="83" t="str">
        <f t="shared" si="650"/>
        <v/>
      </c>
      <c r="AP2772" s="114" t="str">
        <f t="shared" si="660"/>
        <v/>
      </c>
      <c r="AR2772" s="117" t="str">
        <f>IF($C2772="", "", IF(IFERROR(INDEX(Ingredients!$AI$11:$AI$310, MATCH($C2772, Ingredients!$B$11:$B$310, 0)), "")="", "", IFERROR(INDEX(Ingredients!$AI$11:$AI$310, MATCH($C2772, Ingredients!$B$11:$B$310, 0)), "")))</f>
        <v/>
      </c>
      <c r="AT2772" s="120" t="str">
        <f t="shared" si="661"/>
        <v/>
      </c>
      <c r="AV2772" s="90" t="str">
        <f t="shared" si="651"/>
        <v/>
      </c>
      <c r="AX2772" s="90" t="str">
        <f>IF($AV2772="", "", COUNTIF($AV$11:$AV$5010, "&lt;"&amp;$AV2772)+1+COUNTIF($AV$11:$AV2772, $AV2772)-1)</f>
        <v/>
      </c>
      <c r="AZ2772" s="111" t="str">
        <f>IF($B2772="", "", SUMIF('Shopping List'!$AV$11:$AV$25, $B2772, 'Shopping List'!$BN$11:$BN$25))</f>
        <v/>
      </c>
      <c r="BB2772" s="117" t="str">
        <f t="shared" si="662"/>
        <v/>
      </c>
    </row>
    <row r="2773" spans="1:54" x14ac:dyDescent="0.25">
      <c r="A2773" s="4"/>
      <c r="B2773" s="37"/>
      <c r="C2773" s="124"/>
      <c r="D2773" s="39"/>
      <c r="E2773" s="125"/>
      <c r="F2773" s="48"/>
      <c r="G2773" s="4"/>
      <c r="H2773" s="4"/>
      <c r="I2773" s="95" t="str">
        <f>IF($C2773="", "", IF(IFERROR(INDEX(Ingredients!$C$11:$C$310, MATCH($C2773, Ingredients!$B$11:$B$310, 0)), "")="", "", IFERROR(INDEX(Ingredients!$C$11:$C$310, MATCH($C2773, Ingredients!$B$11:$B$310, 0)), "")))</f>
        <v/>
      </c>
      <c r="J2773" s="73" t="str">
        <f>IF($B2773="", "", IF(IFERROR(INDEX(Meals!$C$11:$C$260, MATCH($B2773, Meals!$B$11:$B$260, 0)), "")="", "", IFERROR(INDEX(Meals!$C$11:$C$260, MATCH($B2773, Meals!$B$11:$B$260, 0)), "")))</f>
        <v/>
      </c>
      <c r="K2773" s="4"/>
      <c r="L2773" s="72" t="str">
        <f t="shared" si="652"/>
        <v/>
      </c>
      <c r="M2773" s="73" t="str">
        <f t="shared" si="653"/>
        <v/>
      </c>
      <c r="N2773" s="4"/>
      <c r="O2773" s="78" t="str">
        <f t="shared" si="654"/>
        <v/>
      </c>
      <c r="P2773" s="79" t="str">
        <f t="shared" si="655"/>
        <v/>
      </c>
      <c r="Q2773" s="4"/>
      <c r="R2773" s="90" t="str">
        <f t="shared" si="656"/>
        <v/>
      </c>
      <c r="S2773" s="4"/>
      <c r="Y2773" s="18" t="str">
        <f t="shared" si="657"/>
        <v/>
      </c>
      <c r="AA2773" s="18" t="str">
        <f t="shared" si="648"/>
        <v/>
      </c>
      <c r="AB2773" s="18" t="str">
        <f t="shared" si="649"/>
        <v/>
      </c>
      <c r="AC2773" s="18" t="str">
        <f t="shared" si="658"/>
        <v/>
      </c>
      <c r="AD2773" s="18" t="str">
        <f t="shared" si="658"/>
        <v/>
      </c>
      <c r="AE2773" s="18" t="str">
        <f t="shared" si="659"/>
        <v/>
      </c>
      <c r="AG2773" s="95" t="str">
        <f>IF($C2773="", "", IF(IFERROR(INDEX(Ingredients!C$11:C$310, MATCH($C2773, Ingredients!$B$11:$B$310, 0)), "")="", "", IFERROR(INDEX(Ingredients!C$11:C$310, MATCH($C2773, Ingredients!$B$11:$B$310, 0)), "")))</f>
        <v/>
      </c>
      <c r="AH2773" s="105" t="str">
        <f>IF($C2773="", "", IF(IFERROR(INDEX(Ingredients!D$11:D$310, MATCH($C2773, Ingredients!$B$11:$B$310, 0)), "")="", "", IFERROR(INDEX(Ingredients!D$11:D$310, MATCH($C2773, Ingredients!$B$11:$B$310, 0)), "")))</f>
        <v/>
      </c>
      <c r="AI2773" s="106" t="str">
        <f>IF($C2773="", "", IF(IFERROR(INDEX(Ingredients!E$11:E$310, MATCH($C2773, Ingredients!$B$11:$B$310, 0)), "")="", "", IFERROR(INDEX(Ingredients!E$11:E$310, MATCH($C2773, Ingredients!$B$11:$B$310, 0)), "")))</f>
        <v/>
      </c>
      <c r="AJ2773" s="108" t="str">
        <f>IF($C2773="", "", IF(IFERROR(INDEX(Ingredients!F$11:F$310, MATCH($C2773, Ingredients!$B$11:$B$310, 0)), "")="", "", IFERROR(INDEX(Ingredients!F$11:F$310, MATCH($C2773, Ingredients!$B$11:$B$310, 0)), "")))</f>
        <v/>
      </c>
      <c r="AK2773" s="106" t="str">
        <f>IF($C2773="", "", IF(IFERROR(INDEX(Ingredients!G$11:G$310, MATCH($C2773, Ingredients!$B$11:$B$310, 0)), "")="", "", IFERROR(INDEX(Ingredients!G$11:G$310, MATCH($C2773, Ingredients!$B$11:$B$310, 0)), "")))</f>
        <v/>
      </c>
      <c r="AL2773" s="79" t="str">
        <f>IF($C2773="", "", IF(IFERROR(INDEX(Ingredients!H$11:H$310, MATCH($C2773, Ingredients!$B$11:$B$310, 0)), "")="", "", IFERROR(INDEX(Ingredients!H$11:H$310, MATCH($C2773, Ingredients!$B$11:$B$310, 0)), "")))</f>
        <v/>
      </c>
      <c r="AN2773" s="83" t="str">
        <f t="shared" si="650"/>
        <v/>
      </c>
      <c r="AP2773" s="114" t="str">
        <f t="shared" si="660"/>
        <v/>
      </c>
      <c r="AR2773" s="117" t="str">
        <f>IF($C2773="", "", IF(IFERROR(INDEX(Ingredients!$AI$11:$AI$310, MATCH($C2773, Ingredients!$B$11:$B$310, 0)), "")="", "", IFERROR(INDEX(Ingredients!$AI$11:$AI$310, MATCH($C2773, Ingredients!$B$11:$B$310, 0)), "")))</f>
        <v/>
      </c>
      <c r="AT2773" s="120" t="str">
        <f t="shared" si="661"/>
        <v/>
      </c>
      <c r="AV2773" s="90" t="str">
        <f t="shared" si="651"/>
        <v/>
      </c>
      <c r="AX2773" s="90" t="str">
        <f>IF($AV2773="", "", COUNTIF($AV$11:$AV$5010, "&lt;"&amp;$AV2773)+1+COUNTIF($AV$11:$AV2773, $AV2773)-1)</f>
        <v/>
      </c>
      <c r="AZ2773" s="111" t="str">
        <f>IF($B2773="", "", SUMIF('Shopping List'!$AV$11:$AV$25, $B2773, 'Shopping List'!$BN$11:$BN$25))</f>
        <v/>
      </c>
      <c r="BB2773" s="117" t="str">
        <f t="shared" si="662"/>
        <v/>
      </c>
    </row>
    <row r="2774" spans="1:54" x14ac:dyDescent="0.25">
      <c r="A2774" s="4"/>
      <c r="B2774" s="37"/>
      <c r="C2774" s="124"/>
      <c r="D2774" s="39"/>
      <c r="E2774" s="125"/>
      <c r="F2774" s="48"/>
      <c r="G2774" s="4"/>
      <c r="H2774" s="4"/>
      <c r="I2774" s="95" t="str">
        <f>IF($C2774="", "", IF(IFERROR(INDEX(Ingredients!$C$11:$C$310, MATCH($C2774, Ingredients!$B$11:$B$310, 0)), "")="", "", IFERROR(INDEX(Ingredients!$C$11:$C$310, MATCH($C2774, Ingredients!$B$11:$B$310, 0)), "")))</f>
        <v/>
      </c>
      <c r="J2774" s="73" t="str">
        <f>IF($B2774="", "", IF(IFERROR(INDEX(Meals!$C$11:$C$260, MATCH($B2774, Meals!$B$11:$B$260, 0)), "")="", "", IFERROR(INDEX(Meals!$C$11:$C$260, MATCH($B2774, Meals!$B$11:$B$260, 0)), "")))</f>
        <v/>
      </c>
      <c r="K2774" s="4"/>
      <c r="L2774" s="72" t="str">
        <f t="shared" si="652"/>
        <v/>
      </c>
      <c r="M2774" s="73" t="str">
        <f t="shared" si="653"/>
        <v/>
      </c>
      <c r="N2774" s="4"/>
      <c r="O2774" s="78" t="str">
        <f t="shared" si="654"/>
        <v/>
      </c>
      <c r="P2774" s="79" t="str">
        <f t="shared" si="655"/>
        <v/>
      </c>
      <c r="Q2774" s="4"/>
      <c r="R2774" s="90" t="str">
        <f t="shared" si="656"/>
        <v/>
      </c>
      <c r="S2774" s="4"/>
      <c r="Y2774" s="18" t="str">
        <f t="shared" si="657"/>
        <v/>
      </c>
      <c r="AA2774" s="18" t="str">
        <f t="shared" si="648"/>
        <v/>
      </c>
      <c r="AB2774" s="18" t="str">
        <f t="shared" si="649"/>
        <v/>
      </c>
      <c r="AC2774" s="18" t="str">
        <f t="shared" si="658"/>
        <v/>
      </c>
      <c r="AD2774" s="18" t="str">
        <f t="shared" si="658"/>
        <v/>
      </c>
      <c r="AE2774" s="18" t="str">
        <f t="shared" si="659"/>
        <v/>
      </c>
      <c r="AG2774" s="95" t="str">
        <f>IF($C2774="", "", IF(IFERROR(INDEX(Ingredients!C$11:C$310, MATCH($C2774, Ingredients!$B$11:$B$310, 0)), "")="", "", IFERROR(INDEX(Ingredients!C$11:C$310, MATCH($C2774, Ingredients!$B$11:$B$310, 0)), "")))</f>
        <v/>
      </c>
      <c r="AH2774" s="105" t="str">
        <f>IF($C2774="", "", IF(IFERROR(INDEX(Ingredients!D$11:D$310, MATCH($C2774, Ingredients!$B$11:$B$310, 0)), "")="", "", IFERROR(INDEX(Ingredients!D$11:D$310, MATCH($C2774, Ingredients!$B$11:$B$310, 0)), "")))</f>
        <v/>
      </c>
      <c r="AI2774" s="106" t="str">
        <f>IF($C2774="", "", IF(IFERROR(INDEX(Ingredients!E$11:E$310, MATCH($C2774, Ingredients!$B$11:$B$310, 0)), "")="", "", IFERROR(INDEX(Ingredients!E$11:E$310, MATCH($C2774, Ingredients!$B$11:$B$310, 0)), "")))</f>
        <v/>
      </c>
      <c r="AJ2774" s="108" t="str">
        <f>IF($C2774="", "", IF(IFERROR(INDEX(Ingredients!F$11:F$310, MATCH($C2774, Ingredients!$B$11:$B$310, 0)), "")="", "", IFERROR(INDEX(Ingredients!F$11:F$310, MATCH($C2774, Ingredients!$B$11:$B$310, 0)), "")))</f>
        <v/>
      </c>
      <c r="AK2774" s="106" t="str">
        <f>IF($C2774="", "", IF(IFERROR(INDEX(Ingredients!G$11:G$310, MATCH($C2774, Ingredients!$B$11:$B$310, 0)), "")="", "", IFERROR(INDEX(Ingredients!G$11:G$310, MATCH($C2774, Ingredients!$B$11:$B$310, 0)), "")))</f>
        <v/>
      </c>
      <c r="AL2774" s="79" t="str">
        <f>IF($C2774="", "", IF(IFERROR(INDEX(Ingredients!H$11:H$310, MATCH($C2774, Ingredients!$B$11:$B$310, 0)), "")="", "", IFERROR(INDEX(Ingredients!H$11:H$310, MATCH($C2774, Ingredients!$B$11:$B$310, 0)), "")))</f>
        <v/>
      </c>
      <c r="AN2774" s="83" t="str">
        <f t="shared" si="650"/>
        <v/>
      </c>
      <c r="AP2774" s="114" t="str">
        <f t="shared" si="660"/>
        <v/>
      </c>
      <c r="AR2774" s="117" t="str">
        <f>IF($C2774="", "", IF(IFERROR(INDEX(Ingredients!$AI$11:$AI$310, MATCH($C2774, Ingredients!$B$11:$B$310, 0)), "")="", "", IFERROR(INDEX(Ingredients!$AI$11:$AI$310, MATCH($C2774, Ingredients!$B$11:$B$310, 0)), "")))</f>
        <v/>
      </c>
      <c r="AT2774" s="120" t="str">
        <f t="shared" si="661"/>
        <v/>
      </c>
      <c r="AV2774" s="90" t="str">
        <f t="shared" si="651"/>
        <v/>
      </c>
      <c r="AX2774" s="90" t="str">
        <f>IF($AV2774="", "", COUNTIF($AV$11:$AV$5010, "&lt;"&amp;$AV2774)+1+COUNTIF($AV$11:$AV2774, $AV2774)-1)</f>
        <v/>
      </c>
      <c r="AZ2774" s="111" t="str">
        <f>IF($B2774="", "", SUMIF('Shopping List'!$AV$11:$AV$25, $B2774, 'Shopping List'!$BN$11:$BN$25))</f>
        <v/>
      </c>
      <c r="BB2774" s="117" t="str">
        <f t="shared" si="662"/>
        <v/>
      </c>
    </row>
    <row r="2775" spans="1:54" x14ac:dyDescent="0.25">
      <c r="A2775" s="4"/>
      <c r="B2775" s="37"/>
      <c r="C2775" s="124"/>
      <c r="D2775" s="39"/>
      <c r="E2775" s="125"/>
      <c r="F2775" s="48"/>
      <c r="G2775" s="4"/>
      <c r="H2775" s="4"/>
      <c r="I2775" s="95" t="str">
        <f>IF($C2775="", "", IF(IFERROR(INDEX(Ingredients!$C$11:$C$310, MATCH($C2775, Ingredients!$B$11:$B$310, 0)), "")="", "", IFERROR(INDEX(Ingredients!$C$11:$C$310, MATCH($C2775, Ingredients!$B$11:$B$310, 0)), "")))</f>
        <v/>
      </c>
      <c r="J2775" s="73" t="str">
        <f>IF($B2775="", "", IF(IFERROR(INDEX(Meals!$C$11:$C$260, MATCH($B2775, Meals!$B$11:$B$260, 0)), "")="", "", IFERROR(INDEX(Meals!$C$11:$C$260, MATCH($B2775, Meals!$B$11:$B$260, 0)), "")))</f>
        <v/>
      </c>
      <c r="K2775" s="4"/>
      <c r="L2775" s="72" t="str">
        <f t="shared" si="652"/>
        <v/>
      </c>
      <c r="M2775" s="73" t="str">
        <f t="shared" si="653"/>
        <v/>
      </c>
      <c r="N2775" s="4"/>
      <c r="O2775" s="78" t="str">
        <f t="shared" si="654"/>
        <v/>
      </c>
      <c r="P2775" s="79" t="str">
        <f t="shared" si="655"/>
        <v/>
      </c>
      <c r="Q2775" s="4"/>
      <c r="R2775" s="90" t="str">
        <f t="shared" si="656"/>
        <v/>
      </c>
      <c r="S2775" s="4"/>
      <c r="Y2775" s="18" t="str">
        <f t="shared" si="657"/>
        <v/>
      </c>
      <c r="AA2775" s="18" t="str">
        <f t="shared" si="648"/>
        <v/>
      </c>
      <c r="AB2775" s="18" t="str">
        <f t="shared" si="649"/>
        <v/>
      </c>
      <c r="AC2775" s="18" t="str">
        <f t="shared" si="658"/>
        <v/>
      </c>
      <c r="AD2775" s="18" t="str">
        <f t="shared" si="658"/>
        <v/>
      </c>
      <c r="AE2775" s="18" t="str">
        <f t="shared" si="659"/>
        <v/>
      </c>
      <c r="AG2775" s="95" t="str">
        <f>IF($C2775="", "", IF(IFERROR(INDEX(Ingredients!C$11:C$310, MATCH($C2775, Ingredients!$B$11:$B$310, 0)), "")="", "", IFERROR(INDEX(Ingredients!C$11:C$310, MATCH($C2775, Ingredients!$B$11:$B$310, 0)), "")))</f>
        <v/>
      </c>
      <c r="AH2775" s="105" t="str">
        <f>IF($C2775="", "", IF(IFERROR(INDEX(Ingredients!D$11:D$310, MATCH($C2775, Ingredients!$B$11:$B$310, 0)), "")="", "", IFERROR(INDEX(Ingredients!D$11:D$310, MATCH($C2775, Ingredients!$B$11:$B$310, 0)), "")))</f>
        <v/>
      </c>
      <c r="AI2775" s="106" t="str">
        <f>IF($C2775="", "", IF(IFERROR(INDEX(Ingredients!E$11:E$310, MATCH($C2775, Ingredients!$B$11:$B$310, 0)), "")="", "", IFERROR(INDEX(Ingredients!E$11:E$310, MATCH($C2775, Ingredients!$B$11:$B$310, 0)), "")))</f>
        <v/>
      </c>
      <c r="AJ2775" s="108" t="str">
        <f>IF($C2775="", "", IF(IFERROR(INDEX(Ingredients!F$11:F$310, MATCH($C2775, Ingredients!$B$11:$B$310, 0)), "")="", "", IFERROR(INDEX(Ingredients!F$11:F$310, MATCH($C2775, Ingredients!$B$11:$B$310, 0)), "")))</f>
        <v/>
      </c>
      <c r="AK2775" s="106" t="str">
        <f>IF($C2775="", "", IF(IFERROR(INDEX(Ingredients!G$11:G$310, MATCH($C2775, Ingredients!$B$11:$B$310, 0)), "")="", "", IFERROR(INDEX(Ingredients!G$11:G$310, MATCH($C2775, Ingredients!$B$11:$B$310, 0)), "")))</f>
        <v/>
      </c>
      <c r="AL2775" s="79" t="str">
        <f>IF($C2775="", "", IF(IFERROR(INDEX(Ingredients!H$11:H$310, MATCH($C2775, Ingredients!$B$11:$B$310, 0)), "")="", "", IFERROR(INDEX(Ingredients!H$11:H$310, MATCH($C2775, Ingredients!$B$11:$B$310, 0)), "")))</f>
        <v/>
      </c>
      <c r="AN2775" s="83" t="str">
        <f t="shared" si="650"/>
        <v/>
      </c>
      <c r="AP2775" s="114" t="str">
        <f t="shared" si="660"/>
        <v/>
      </c>
      <c r="AR2775" s="117" t="str">
        <f>IF($C2775="", "", IF(IFERROR(INDEX(Ingredients!$AI$11:$AI$310, MATCH($C2775, Ingredients!$B$11:$B$310, 0)), "")="", "", IFERROR(INDEX(Ingredients!$AI$11:$AI$310, MATCH($C2775, Ingredients!$B$11:$B$310, 0)), "")))</f>
        <v/>
      </c>
      <c r="AT2775" s="120" t="str">
        <f t="shared" si="661"/>
        <v/>
      </c>
      <c r="AV2775" s="90" t="str">
        <f t="shared" si="651"/>
        <v/>
      </c>
      <c r="AX2775" s="90" t="str">
        <f>IF($AV2775="", "", COUNTIF($AV$11:$AV$5010, "&lt;"&amp;$AV2775)+1+COUNTIF($AV$11:$AV2775, $AV2775)-1)</f>
        <v/>
      </c>
      <c r="AZ2775" s="111" t="str">
        <f>IF($B2775="", "", SUMIF('Shopping List'!$AV$11:$AV$25, $B2775, 'Shopping List'!$BN$11:$BN$25))</f>
        <v/>
      </c>
      <c r="BB2775" s="117" t="str">
        <f t="shared" si="662"/>
        <v/>
      </c>
    </row>
    <row r="2776" spans="1:54" x14ac:dyDescent="0.25">
      <c r="A2776" s="4"/>
      <c r="B2776" s="37"/>
      <c r="C2776" s="124"/>
      <c r="D2776" s="39"/>
      <c r="E2776" s="125"/>
      <c r="F2776" s="48"/>
      <c r="G2776" s="4"/>
      <c r="H2776" s="4"/>
      <c r="I2776" s="95" t="str">
        <f>IF($C2776="", "", IF(IFERROR(INDEX(Ingredients!$C$11:$C$310, MATCH($C2776, Ingredients!$B$11:$B$310, 0)), "")="", "", IFERROR(INDEX(Ingredients!$C$11:$C$310, MATCH($C2776, Ingredients!$B$11:$B$310, 0)), "")))</f>
        <v/>
      </c>
      <c r="J2776" s="73" t="str">
        <f>IF($B2776="", "", IF(IFERROR(INDEX(Meals!$C$11:$C$260, MATCH($B2776, Meals!$B$11:$B$260, 0)), "")="", "", IFERROR(INDEX(Meals!$C$11:$C$260, MATCH($B2776, Meals!$B$11:$B$260, 0)), "")))</f>
        <v/>
      </c>
      <c r="K2776" s="4"/>
      <c r="L2776" s="72" t="str">
        <f t="shared" si="652"/>
        <v/>
      </c>
      <c r="M2776" s="73" t="str">
        <f t="shared" si="653"/>
        <v/>
      </c>
      <c r="N2776" s="4"/>
      <c r="O2776" s="78" t="str">
        <f t="shared" si="654"/>
        <v/>
      </c>
      <c r="P2776" s="79" t="str">
        <f t="shared" si="655"/>
        <v/>
      </c>
      <c r="Q2776" s="4"/>
      <c r="R2776" s="90" t="str">
        <f t="shared" si="656"/>
        <v/>
      </c>
      <c r="S2776" s="4"/>
      <c r="Y2776" s="18" t="str">
        <f t="shared" si="657"/>
        <v/>
      </c>
      <c r="AA2776" s="18" t="str">
        <f t="shared" si="648"/>
        <v/>
      </c>
      <c r="AB2776" s="18" t="str">
        <f t="shared" si="649"/>
        <v/>
      </c>
      <c r="AC2776" s="18" t="str">
        <f t="shared" si="658"/>
        <v/>
      </c>
      <c r="AD2776" s="18" t="str">
        <f t="shared" si="658"/>
        <v/>
      </c>
      <c r="AE2776" s="18" t="str">
        <f t="shared" si="659"/>
        <v/>
      </c>
      <c r="AG2776" s="95" t="str">
        <f>IF($C2776="", "", IF(IFERROR(INDEX(Ingredients!C$11:C$310, MATCH($C2776, Ingredients!$B$11:$B$310, 0)), "")="", "", IFERROR(INDEX(Ingredients!C$11:C$310, MATCH($C2776, Ingredients!$B$11:$B$310, 0)), "")))</f>
        <v/>
      </c>
      <c r="AH2776" s="105" t="str">
        <f>IF($C2776="", "", IF(IFERROR(INDEX(Ingredients!D$11:D$310, MATCH($C2776, Ingredients!$B$11:$B$310, 0)), "")="", "", IFERROR(INDEX(Ingredients!D$11:D$310, MATCH($C2776, Ingredients!$B$11:$B$310, 0)), "")))</f>
        <v/>
      </c>
      <c r="AI2776" s="106" t="str">
        <f>IF($C2776="", "", IF(IFERROR(INDEX(Ingredients!E$11:E$310, MATCH($C2776, Ingredients!$B$11:$B$310, 0)), "")="", "", IFERROR(INDEX(Ingredients!E$11:E$310, MATCH($C2776, Ingredients!$B$11:$B$310, 0)), "")))</f>
        <v/>
      </c>
      <c r="AJ2776" s="108" t="str">
        <f>IF($C2776="", "", IF(IFERROR(INDEX(Ingredients!F$11:F$310, MATCH($C2776, Ingredients!$B$11:$B$310, 0)), "")="", "", IFERROR(INDEX(Ingredients!F$11:F$310, MATCH($C2776, Ingredients!$B$11:$B$310, 0)), "")))</f>
        <v/>
      </c>
      <c r="AK2776" s="106" t="str">
        <f>IF($C2776="", "", IF(IFERROR(INDEX(Ingredients!G$11:G$310, MATCH($C2776, Ingredients!$B$11:$B$310, 0)), "")="", "", IFERROR(INDEX(Ingredients!G$11:G$310, MATCH($C2776, Ingredients!$B$11:$B$310, 0)), "")))</f>
        <v/>
      </c>
      <c r="AL2776" s="79" t="str">
        <f>IF($C2776="", "", IF(IFERROR(INDEX(Ingredients!H$11:H$310, MATCH($C2776, Ingredients!$B$11:$B$310, 0)), "")="", "", IFERROR(INDEX(Ingredients!H$11:H$310, MATCH($C2776, Ingredients!$B$11:$B$310, 0)), "")))</f>
        <v/>
      </c>
      <c r="AN2776" s="83" t="str">
        <f t="shared" si="650"/>
        <v/>
      </c>
      <c r="AP2776" s="114" t="str">
        <f t="shared" si="660"/>
        <v/>
      </c>
      <c r="AR2776" s="117" t="str">
        <f>IF($C2776="", "", IF(IFERROR(INDEX(Ingredients!$AI$11:$AI$310, MATCH($C2776, Ingredients!$B$11:$B$310, 0)), "")="", "", IFERROR(INDEX(Ingredients!$AI$11:$AI$310, MATCH($C2776, Ingredients!$B$11:$B$310, 0)), "")))</f>
        <v/>
      </c>
      <c r="AT2776" s="120" t="str">
        <f t="shared" si="661"/>
        <v/>
      </c>
      <c r="AV2776" s="90" t="str">
        <f t="shared" si="651"/>
        <v/>
      </c>
      <c r="AX2776" s="90" t="str">
        <f>IF($AV2776="", "", COUNTIF($AV$11:$AV$5010, "&lt;"&amp;$AV2776)+1+COUNTIF($AV$11:$AV2776, $AV2776)-1)</f>
        <v/>
      </c>
      <c r="AZ2776" s="111" t="str">
        <f>IF($B2776="", "", SUMIF('Shopping List'!$AV$11:$AV$25, $B2776, 'Shopping List'!$BN$11:$BN$25))</f>
        <v/>
      </c>
      <c r="BB2776" s="117" t="str">
        <f t="shared" si="662"/>
        <v/>
      </c>
    </row>
    <row r="2777" spans="1:54" x14ac:dyDescent="0.25">
      <c r="A2777" s="4"/>
      <c r="B2777" s="37"/>
      <c r="C2777" s="124"/>
      <c r="D2777" s="39"/>
      <c r="E2777" s="125"/>
      <c r="F2777" s="48"/>
      <c r="G2777" s="4"/>
      <c r="H2777" s="4"/>
      <c r="I2777" s="95" t="str">
        <f>IF($C2777="", "", IF(IFERROR(INDEX(Ingredients!$C$11:$C$310, MATCH($C2777, Ingredients!$B$11:$B$310, 0)), "")="", "", IFERROR(INDEX(Ingredients!$C$11:$C$310, MATCH($C2777, Ingredients!$B$11:$B$310, 0)), "")))</f>
        <v/>
      </c>
      <c r="J2777" s="73" t="str">
        <f>IF($B2777="", "", IF(IFERROR(INDEX(Meals!$C$11:$C$260, MATCH($B2777, Meals!$B$11:$B$260, 0)), "")="", "", IFERROR(INDEX(Meals!$C$11:$C$260, MATCH($B2777, Meals!$B$11:$B$260, 0)), "")))</f>
        <v/>
      </c>
      <c r="K2777" s="4"/>
      <c r="L2777" s="72" t="str">
        <f t="shared" si="652"/>
        <v/>
      </c>
      <c r="M2777" s="73" t="str">
        <f t="shared" si="653"/>
        <v/>
      </c>
      <c r="N2777" s="4"/>
      <c r="O2777" s="78" t="str">
        <f t="shared" si="654"/>
        <v/>
      </c>
      <c r="P2777" s="79" t="str">
        <f t="shared" si="655"/>
        <v/>
      </c>
      <c r="Q2777" s="4"/>
      <c r="R2777" s="90" t="str">
        <f t="shared" si="656"/>
        <v/>
      </c>
      <c r="S2777" s="4"/>
      <c r="Y2777" s="18" t="str">
        <f t="shared" si="657"/>
        <v/>
      </c>
      <c r="AA2777" s="18" t="str">
        <f t="shared" si="648"/>
        <v/>
      </c>
      <c r="AB2777" s="18" t="str">
        <f t="shared" si="649"/>
        <v/>
      </c>
      <c r="AC2777" s="18" t="str">
        <f t="shared" si="658"/>
        <v/>
      </c>
      <c r="AD2777" s="18" t="str">
        <f t="shared" si="658"/>
        <v/>
      </c>
      <c r="AE2777" s="18" t="str">
        <f t="shared" si="659"/>
        <v/>
      </c>
      <c r="AG2777" s="95" t="str">
        <f>IF($C2777="", "", IF(IFERROR(INDEX(Ingredients!C$11:C$310, MATCH($C2777, Ingredients!$B$11:$B$310, 0)), "")="", "", IFERROR(INDEX(Ingredients!C$11:C$310, MATCH($C2777, Ingredients!$B$11:$B$310, 0)), "")))</f>
        <v/>
      </c>
      <c r="AH2777" s="105" t="str">
        <f>IF($C2777="", "", IF(IFERROR(INDEX(Ingredients!D$11:D$310, MATCH($C2777, Ingredients!$B$11:$B$310, 0)), "")="", "", IFERROR(INDEX(Ingredients!D$11:D$310, MATCH($C2777, Ingredients!$B$11:$B$310, 0)), "")))</f>
        <v/>
      </c>
      <c r="AI2777" s="106" t="str">
        <f>IF($C2777="", "", IF(IFERROR(INDEX(Ingredients!E$11:E$310, MATCH($C2777, Ingredients!$B$11:$B$310, 0)), "")="", "", IFERROR(INDEX(Ingredients!E$11:E$310, MATCH($C2777, Ingredients!$B$11:$B$310, 0)), "")))</f>
        <v/>
      </c>
      <c r="AJ2777" s="108" t="str">
        <f>IF($C2777="", "", IF(IFERROR(INDEX(Ingredients!F$11:F$310, MATCH($C2777, Ingredients!$B$11:$B$310, 0)), "")="", "", IFERROR(INDEX(Ingredients!F$11:F$310, MATCH($C2777, Ingredients!$B$11:$B$310, 0)), "")))</f>
        <v/>
      </c>
      <c r="AK2777" s="106" t="str">
        <f>IF($C2777="", "", IF(IFERROR(INDEX(Ingredients!G$11:G$310, MATCH($C2777, Ingredients!$B$11:$B$310, 0)), "")="", "", IFERROR(INDEX(Ingredients!G$11:G$310, MATCH($C2777, Ingredients!$B$11:$B$310, 0)), "")))</f>
        <v/>
      </c>
      <c r="AL2777" s="79" t="str">
        <f>IF($C2777="", "", IF(IFERROR(INDEX(Ingredients!H$11:H$310, MATCH($C2777, Ingredients!$B$11:$B$310, 0)), "")="", "", IFERROR(INDEX(Ingredients!H$11:H$310, MATCH($C2777, Ingredients!$B$11:$B$310, 0)), "")))</f>
        <v/>
      </c>
      <c r="AN2777" s="83" t="str">
        <f t="shared" si="650"/>
        <v/>
      </c>
      <c r="AP2777" s="114" t="str">
        <f t="shared" si="660"/>
        <v/>
      </c>
      <c r="AR2777" s="117" t="str">
        <f>IF($C2777="", "", IF(IFERROR(INDEX(Ingredients!$AI$11:$AI$310, MATCH($C2777, Ingredients!$B$11:$B$310, 0)), "")="", "", IFERROR(INDEX(Ingredients!$AI$11:$AI$310, MATCH($C2777, Ingredients!$B$11:$B$310, 0)), "")))</f>
        <v/>
      </c>
      <c r="AT2777" s="120" t="str">
        <f t="shared" si="661"/>
        <v/>
      </c>
      <c r="AV2777" s="90" t="str">
        <f t="shared" si="651"/>
        <v/>
      </c>
      <c r="AX2777" s="90" t="str">
        <f>IF($AV2777="", "", COUNTIF($AV$11:$AV$5010, "&lt;"&amp;$AV2777)+1+COUNTIF($AV$11:$AV2777, $AV2777)-1)</f>
        <v/>
      </c>
      <c r="AZ2777" s="111" t="str">
        <f>IF($B2777="", "", SUMIF('Shopping List'!$AV$11:$AV$25, $B2777, 'Shopping List'!$BN$11:$BN$25))</f>
        <v/>
      </c>
      <c r="BB2777" s="117" t="str">
        <f t="shared" si="662"/>
        <v/>
      </c>
    </row>
    <row r="2778" spans="1:54" x14ac:dyDescent="0.25">
      <c r="A2778" s="4"/>
      <c r="B2778" s="37"/>
      <c r="C2778" s="124"/>
      <c r="D2778" s="39"/>
      <c r="E2778" s="125"/>
      <c r="F2778" s="48"/>
      <c r="G2778" s="4"/>
      <c r="H2778" s="4"/>
      <c r="I2778" s="95" t="str">
        <f>IF($C2778="", "", IF(IFERROR(INDEX(Ingredients!$C$11:$C$310, MATCH($C2778, Ingredients!$B$11:$B$310, 0)), "")="", "", IFERROR(INDEX(Ingredients!$C$11:$C$310, MATCH($C2778, Ingredients!$B$11:$B$310, 0)), "")))</f>
        <v/>
      </c>
      <c r="J2778" s="73" t="str">
        <f>IF($B2778="", "", IF(IFERROR(INDEX(Meals!$C$11:$C$260, MATCH($B2778, Meals!$B$11:$B$260, 0)), "")="", "", IFERROR(INDEX(Meals!$C$11:$C$260, MATCH($B2778, Meals!$B$11:$B$260, 0)), "")))</f>
        <v/>
      </c>
      <c r="K2778" s="4"/>
      <c r="L2778" s="72" t="str">
        <f t="shared" si="652"/>
        <v/>
      </c>
      <c r="M2778" s="73" t="str">
        <f t="shared" si="653"/>
        <v/>
      </c>
      <c r="N2778" s="4"/>
      <c r="O2778" s="78" t="str">
        <f t="shared" si="654"/>
        <v/>
      </c>
      <c r="P2778" s="79" t="str">
        <f t="shared" si="655"/>
        <v/>
      </c>
      <c r="Q2778" s="4"/>
      <c r="R2778" s="90" t="str">
        <f t="shared" si="656"/>
        <v/>
      </c>
      <c r="S2778" s="4"/>
      <c r="Y2778" s="18" t="str">
        <f t="shared" si="657"/>
        <v/>
      </c>
      <c r="AA2778" s="18" t="str">
        <f t="shared" si="648"/>
        <v/>
      </c>
      <c r="AB2778" s="18" t="str">
        <f t="shared" si="649"/>
        <v/>
      </c>
      <c r="AC2778" s="18" t="str">
        <f t="shared" si="658"/>
        <v/>
      </c>
      <c r="AD2778" s="18" t="str">
        <f t="shared" si="658"/>
        <v/>
      </c>
      <c r="AE2778" s="18" t="str">
        <f t="shared" si="659"/>
        <v/>
      </c>
      <c r="AG2778" s="95" t="str">
        <f>IF($C2778="", "", IF(IFERROR(INDEX(Ingredients!C$11:C$310, MATCH($C2778, Ingredients!$B$11:$B$310, 0)), "")="", "", IFERROR(INDEX(Ingredients!C$11:C$310, MATCH($C2778, Ingredients!$B$11:$B$310, 0)), "")))</f>
        <v/>
      </c>
      <c r="AH2778" s="105" t="str">
        <f>IF($C2778="", "", IF(IFERROR(INDEX(Ingredients!D$11:D$310, MATCH($C2778, Ingredients!$B$11:$B$310, 0)), "")="", "", IFERROR(INDEX(Ingredients!D$11:D$310, MATCH($C2778, Ingredients!$B$11:$B$310, 0)), "")))</f>
        <v/>
      </c>
      <c r="AI2778" s="106" t="str">
        <f>IF($C2778="", "", IF(IFERROR(INDEX(Ingredients!E$11:E$310, MATCH($C2778, Ingredients!$B$11:$B$310, 0)), "")="", "", IFERROR(INDEX(Ingredients!E$11:E$310, MATCH($C2778, Ingredients!$B$11:$B$310, 0)), "")))</f>
        <v/>
      </c>
      <c r="AJ2778" s="108" t="str">
        <f>IF($C2778="", "", IF(IFERROR(INDEX(Ingredients!F$11:F$310, MATCH($C2778, Ingredients!$B$11:$B$310, 0)), "")="", "", IFERROR(INDEX(Ingredients!F$11:F$310, MATCH($C2778, Ingredients!$B$11:$B$310, 0)), "")))</f>
        <v/>
      </c>
      <c r="AK2778" s="106" t="str">
        <f>IF($C2778="", "", IF(IFERROR(INDEX(Ingredients!G$11:G$310, MATCH($C2778, Ingredients!$B$11:$B$310, 0)), "")="", "", IFERROR(INDEX(Ingredients!G$11:G$310, MATCH($C2778, Ingredients!$B$11:$B$310, 0)), "")))</f>
        <v/>
      </c>
      <c r="AL2778" s="79" t="str">
        <f>IF($C2778="", "", IF(IFERROR(INDEX(Ingredients!H$11:H$310, MATCH($C2778, Ingredients!$B$11:$B$310, 0)), "")="", "", IFERROR(INDEX(Ingredients!H$11:H$310, MATCH($C2778, Ingredients!$B$11:$B$310, 0)), "")))</f>
        <v/>
      </c>
      <c r="AN2778" s="83" t="str">
        <f t="shared" si="650"/>
        <v/>
      </c>
      <c r="AP2778" s="114" t="str">
        <f t="shared" si="660"/>
        <v/>
      </c>
      <c r="AR2778" s="117" t="str">
        <f>IF($C2778="", "", IF(IFERROR(INDEX(Ingredients!$AI$11:$AI$310, MATCH($C2778, Ingredients!$B$11:$B$310, 0)), "")="", "", IFERROR(INDEX(Ingredients!$AI$11:$AI$310, MATCH($C2778, Ingredients!$B$11:$B$310, 0)), "")))</f>
        <v/>
      </c>
      <c r="AT2778" s="120" t="str">
        <f t="shared" si="661"/>
        <v/>
      </c>
      <c r="AV2778" s="90" t="str">
        <f t="shared" si="651"/>
        <v/>
      </c>
      <c r="AX2778" s="90" t="str">
        <f>IF($AV2778="", "", COUNTIF($AV$11:$AV$5010, "&lt;"&amp;$AV2778)+1+COUNTIF($AV$11:$AV2778, $AV2778)-1)</f>
        <v/>
      </c>
      <c r="AZ2778" s="111" t="str">
        <f>IF($B2778="", "", SUMIF('Shopping List'!$AV$11:$AV$25, $B2778, 'Shopping List'!$BN$11:$BN$25))</f>
        <v/>
      </c>
      <c r="BB2778" s="117" t="str">
        <f t="shared" si="662"/>
        <v/>
      </c>
    </row>
    <row r="2779" spans="1:54" x14ac:dyDescent="0.25">
      <c r="A2779" s="4"/>
      <c r="B2779" s="37"/>
      <c r="C2779" s="124"/>
      <c r="D2779" s="39"/>
      <c r="E2779" s="125"/>
      <c r="F2779" s="48"/>
      <c r="G2779" s="4"/>
      <c r="H2779" s="4"/>
      <c r="I2779" s="95" t="str">
        <f>IF($C2779="", "", IF(IFERROR(INDEX(Ingredients!$C$11:$C$310, MATCH($C2779, Ingredients!$B$11:$B$310, 0)), "")="", "", IFERROR(INDEX(Ingredients!$C$11:$C$310, MATCH($C2779, Ingredients!$B$11:$B$310, 0)), "")))</f>
        <v/>
      </c>
      <c r="J2779" s="73" t="str">
        <f>IF($B2779="", "", IF(IFERROR(INDEX(Meals!$C$11:$C$260, MATCH($B2779, Meals!$B$11:$B$260, 0)), "")="", "", IFERROR(INDEX(Meals!$C$11:$C$260, MATCH($B2779, Meals!$B$11:$B$260, 0)), "")))</f>
        <v/>
      </c>
      <c r="K2779" s="4"/>
      <c r="L2779" s="72" t="str">
        <f t="shared" si="652"/>
        <v/>
      </c>
      <c r="M2779" s="73" t="str">
        <f t="shared" si="653"/>
        <v/>
      </c>
      <c r="N2779" s="4"/>
      <c r="O2779" s="78" t="str">
        <f t="shared" si="654"/>
        <v/>
      </c>
      <c r="P2779" s="79" t="str">
        <f t="shared" si="655"/>
        <v/>
      </c>
      <c r="Q2779" s="4"/>
      <c r="R2779" s="90" t="str">
        <f t="shared" si="656"/>
        <v/>
      </c>
      <c r="S2779" s="4"/>
      <c r="Y2779" s="18" t="str">
        <f t="shared" si="657"/>
        <v/>
      </c>
      <c r="AA2779" s="18" t="str">
        <f t="shared" si="648"/>
        <v/>
      </c>
      <c r="AB2779" s="18" t="str">
        <f t="shared" si="649"/>
        <v/>
      </c>
      <c r="AC2779" s="18" t="str">
        <f t="shared" si="658"/>
        <v/>
      </c>
      <c r="AD2779" s="18" t="str">
        <f t="shared" si="658"/>
        <v/>
      </c>
      <c r="AE2779" s="18" t="str">
        <f t="shared" si="659"/>
        <v/>
      </c>
      <c r="AG2779" s="95" t="str">
        <f>IF($C2779="", "", IF(IFERROR(INDEX(Ingredients!C$11:C$310, MATCH($C2779, Ingredients!$B$11:$B$310, 0)), "")="", "", IFERROR(INDEX(Ingredients!C$11:C$310, MATCH($C2779, Ingredients!$B$11:$B$310, 0)), "")))</f>
        <v/>
      </c>
      <c r="AH2779" s="105" t="str">
        <f>IF($C2779="", "", IF(IFERROR(INDEX(Ingredients!D$11:D$310, MATCH($C2779, Ingredients!$B$11:$B$310, 0)), "")="", "", IFERROR(INDEX(Ingredients!D$11:D$310, MATCH($C2779, Ingredients!$B$11:$B$310, 0)), "")))</f>
        <v/>
      </c>
      <c r="AI2779" s="106" t="str">
        <f>IF($C2779="", "", IF(IFERROR(INDEX(Ingredients!E$11:E$310, MATCH($C2779, Ingredients!$B$11:$B$310, 0)), "")="", "", IFERROR(INDEX(Ingredients!E$11:E$310, MATCH($C2779, Ingredients!$B$11:$B$310, 0)), "")))</f>
        <v/>
      </c>
      <c r="AJ2779" s="108" t="str">
        <f>IF($C2779="", "", IF(IFERROR(INDEX(Ingredients!F$11:F$310, MATCH($C2779, Ingredients!$B$11:$B$310, 0)), "")="", "", IFERROR(INDEX(Ingredients!F$11:F$310, MATCH($C2779, Ingredients!$B$11:$B$310, 0)), "")))</f>
        <v/>
      </c>
      <c r="AK2779" s="106" t="str">
        <f>IF($C2779="", "", IF(IFERROR(INDEX(Ingredients!G$11:G$310, MATCH($C2779, Ingredients!$B$11:$B$310, 0)), "")="", "", IFERROR(INDEX(Ingredients!G$11:G$310, MATCH($C2779, Ingredients!$B$11:$B$310, 0)), "")))</f>
        <v/>
      </c>
      <c r="AL2779" s="79" t="str">
        <f>IF($C2779="", "", IF(IFERROR(INDEX(Ingredients!H$11:H$310, MATCH($C2779, Ingredients!$B$11:$B$310, 0)), "")="", "", IFERROR(INDEX(Ingredients!H$11:H$310, MATCH($C2779, Ingredients!$B$11:$B$310, 0)), "")))</f>
        <v/>
      </c>
      <c r="AN2779" s="83" t="str">
        <f t="shared" si="650"/>
        <v/>
      </c>
      <c r="AP2779" s="114" t="str">
        <f t="shared" si="660"/>
        <v/>
      </c>
      <c r="AR2779" s="117" t="str">
        <f>IF($C2779="", "", IF(IFERROR(INDEX(Ingredients!$AI$11:$AI$310, MATCH($C2779, Ingredients!$B$11:$B$310, 0)), "")="", "", IFERROR(INDEX(Ingredients!$AI$11:$AI$310, MATCH($C2779, Ingredients!$B$11:$B$310, 0)), "")))</f>
        <v/>
      </c>
      <c r="AT2779" s="120" t="str">
        <f t="shared" si="661"/>
        <v/>
      </c>
      <c r="AV2779" s="90" t="str">
        <f t="shared" si="651"/>
        <v/>
      </c>
      <c r="AX2779" s="90" t="str">
        <f>IF($AV2779="", "", COUNTIF($AV$11:$AV$5010, "&lt;"&amp;$AV2779)+1+COUNTIF($AV$11:$AV2779, $AV2779)-1)</f>
        <v/>
      </c>
      <c r="AZ2779" s="111" t="str">
        <f>IF($B2779="", "", SUMIF('Shopping List'!$AV$11:$AV$25, $B2779, 'Shopping List'!$BN$11:$BN$25))</f>
        <v/>
      </c>
      <c r="BB2779" s="117" t="str">
        <f t="shared" si="662"/>
        <v/>
      </c>
    </row>
    <row r="2780" spans="1:54" x14ac:dyDescent="0.25">
      <c r="A2780" s="4"/>
      <c r="B2780" s="37"/>
      <c r="C2780" s="124"/>
      <c r="D2780" s="39"/>
      <c r="E2780" s="125"/>
      <c r="F2780" s="48"/>
      <c r="G2780" s="4"/>
      <c r="H2780" s="4"/>
      <c r="I2780" s="95" t="str">
        <f>IF($C2780="", "", IF(IFERROR(INDEX(Ingredients!$C$11:$C$310, MATCH($C2780, Ingredients!$B$11:$B$310, 0)), "")="", "", IFERROR(INDEX(Ingredients!$C$11:$C$310, MATCH($C2780, Ingredients!$B$11:$B$310, 0)), "")))</f>
        <v/>
      </c>
      <c r="J2780" s="73" t="str">
        <f>IF($B2780="", "", IF(IFERROR(INDEX(Meals!$C$11:$C$260, MATCH($B2780, Meals!$B$11:$B$260, 0)), "")="", "", IFERROR(INDEX(Meals!$C$11:$C$260, MATCH($B2780, Meals!$B$11:$B$260, 0)), "")))</f>
        <v/>
      </c>
      <c r="K2780" s="4"/>
      <c r="L2780" s="72" t="str">
        <f t="shared" si="652"/>
        <v/>
      </c>
      <c r="M2780" s="73" t="str">
        <f t="shared" si="653"/>
        <v/>
      </c>
      <c r="N2780" s="4"/>
      <c r="O2780" s="78" t="str">
        <f t="shared" si="654"/>
        <v/>
      </c>
      <c r="P2780" s="79" t="str">
        <f t="shared" si="655"/>
        <v/>
      </c>
      <c r="Q2780" s="4"/>
      <c r="R2780" s="90" t="str">
        <f t="shared" si="656"/>
        <v/>
      </c>
      <c r="S2780" s="4"/>
      <c r="Y2780" s="18" t="str">
        <f t="shared" si="657"/>
        <v/>
      </c>
      <c r="AA2780" s="18" t="str">
        <f t="shared" si="648"/>
        <v/>
      </c>
      <c r="AB2780" s="18" t="str">
        <f t="shared" si="649"/>
        <v/>
      </c>
      <c r="AC2780" s="18" t="str">
        <f t="shared" si="658"/>
        <v/>
      </c>
      <c r="AD2780" s="18" t="str">
        <f t="shared" si="658"/>
        <v/>
      </c>
      <c r="AE2780" s="18" t="str">
        <f t="shared" si="659"/>
        <v/>
      </c>
      <c r="AG2780" s="95" t="str">
        <f>IF($C2780="", "", IF(IFERROR(INDEX(Ingredients!C$11:C$310, MATCH($C2780, Ingredients!$B$11:$B$310, 0)), "")="", "", IFERROR(INDEX(Ingredients!C$11:C$310, MATCH($C2780, Ingredients!$B$11:$B$310, 0)), "")))</f>
        <v/>
      </c>
      <c r="AH2780" s="105" t="str">
        <f>IF($C2780="", "", IF(IFERROR(INDEX(Ingredients!D$11:D$310, MATCH($C2780, Ingredients!$B$11:$B$310, 0)), "")="", "", IFERROR(INDEX(Ingredients!D$11:D$310, MATCH($C2780, Ingredients!$B$11:$B$310, 0)), "")))</f>
        <v/>
      </c>
      <c r="AI2780" s="106" t="str">
        <f>IF($C2780="", "", IF(IFERROR(INDEX(Ingredients!E$11:E$310, MATCH($C2780, Ingredients!$B$11:$B$310, 0)), "")="", "", IFERROR(INDEX(Ingredients!E$11:E$310, MATCH($C2780, Ingredients!$B$11:$B$310, 0)), "")))</f>
        <v/>
      </c>
      <c r="AJ2780" s="108" t="str">
        <f>IF($C2780="", "", IF(IFERROR(INDEX(Ingredients!F$11:F$310, MATCH($C2780, Ingredients!$B$11:$B$310, 0)), "")="", "", IFERROR(INDEX(Ingredients!F$11:F$310, MATCH($C2780, Ingredients!$B$11:$B$310, 0)), "")))</f>
        <v/>
      </c>
      <c r="AK2780" s="106" t="str">
        <f>IF($C2780="", "", IF(IFERROR(INDEX(Ingredients!G$11:G$310, MATCH($C2780, Ingredients!$B$11:$B$310, 0)), "")="", "", IFERROR(INDEX(Ingredients!G$11:G$310, MATCH($C2780, Ingredients!$B$11:$B$310, 0)), "")))</f>
        <v/>
      </c>
      <c r="AL2780" s="79" t="str">
        <f>IF($C2780="", "", IF(IFERROR(INDEX(Ingredients!H$11:H$310, MATCH($C2780, Ingredients!$B$11:$B$310, 0)), "")="", "", IFERROR(INDEX(Ingredients!H$11:H$310, MATCH($C2780, Ingredients!$B$11:$B$310, 0)), "")))</f>
        <v/>
      </c>
      <c r="AN2780" s="83" t="str">
        <f t="shared" si="650"/>
        <v/>
      </c>
      <c r="AP2780" s="114" t="str">
        <f t="shared" si="660"/>
        <v/>
      </c>
      <c r="AR2780" s="117" t="str">
        <f>IF($C2780="", "", IF(IFERROR(INDEX(Ingredients!$AI$11:$AI$310, MATCH($C2780, Ingredients!$B$11:$B$310, 0)), "")="", "", IFERROR(INDEX(Ingredients!$AI$11:$AI$310, MATCH($C2780, Ingredients!$B$11:$B$310, 0)), "")))</f>
        <v/>
      </c>
      <c r="AT2780" s="120" t="str">
        <f t="shared" si="661"/>
        <v/>
      </c>
      <c r="AV2780" s="90" t="str">
        <f t="shared" si="651"/>
        <v/>
      </c>
      <c r="AX2780" s="90" t="str">
        <f>IF($AV2780="", "", COUNTIF($AV$11:$AV$5010, "&lt;"&amp;$AV2780)+1+COUNTIF($AV$11:$AV2780, $AV2780)-1)</f>
        <v/>
      </c>
      <c r="AZ2780" s="111" t="str">
        <f>IF($B2780="", "", SUMIF('Shopping List'!$AV$11:$AV$25, $B2780, 'Shopping List'!$BN$11:$BN$25))</f>
        <v/>
      </c>
      <c r="BB2780" s="117" t="str">
        <f t="shared" si="662"/>
        <v/>
      </c>
    </row>
    <row r="2781" spans="1:54" x14ac:dyDescent="0.25">
      <c r="A2781" s="4"/>
      <c r="B2781" s="37"/>
      <c r="C2781" s="124"/>
      <c r="D2781" s="39"/>
      <c r="E2781" s="125"/>
      <c r="F2781" s="48"/>
      <c r="G2781" s="4"/>
      <c r="H2781" s="4"/>
      <c r="I2781" s="95" t="str">
        <f>IF($C2781="", "", IF(IFERROR(INDEX(Ingredients!$C$11:$C$310, MATCH($C2781, Ingredients!$B$11:$B$310, 0)), "")="", "", IFERROR(INDEX(Ingredients!$C$11:$C$310, MATCH($C2781, Ingredients!$B$11:$B$310, 0)), "")))</f>
        <v/>
      </c>
      <c r="J2781" s="73" t="str">
        <f>IF($B2781="", "", IF(IFERROR(INDEX(Meals!$C$11:$C$260, MATCH($B2781, Meals!$B$11:$B$260, 0)), "")="", "", IFERROR(INDEX(Meals!$C$11:$C$260, MATCH($B2781, Meals!$B$11:$B$260, 0)), "")))</f>
        <v/>
      </c>
      <c r="K2781" s="4"/>
      <c r="L2781" s="72" t="str">
        <f t="shared" si="652"/>
        <v/>
      </c>
      <c r="M2781" s="73" t="str">
        <f t="shared" si="653"/>
        <v/>
      </c>
      <c r="N2781" s="4"/>
      <c r="O2781" s="78" t="str">
        <f t="shared" si="654"/>
        <v/>
      </c>
      <c r="P2781" s="79" t="str">
        <f t="shared" si="655"/>
        <v/>
      </c>
      <c r="Q2781" s="4"/>
      <c r="R2781" s="90" t="str">
        <f t="shared" si="656"/>
        <v/>
      </c>
      <c r="S2781" s="4"/>
      <c r="Y2781" s="18" t="str">
        <f t="shared" si="657"/>
        <v/>
      </c>
      <c r="AA2781" s="18" t="str">
        <f t="shared" si="648"/>
        <v/>
      </c>
      <c r="AB2781" s="18" t="str">
        <f t="shared" si="649"/>
        <v/>
      </c>
      <c r="AC2781" s="18" t="str">
        <f t="shared" si="658"/>
        <v/>
      </c>
      <c r="AD2781" s="18" t="str">
        <f t="shared" si="658"/>
        <v/>
      </c>
      <c r="AE2781" s="18" t="str">
        <f t="shared" si="659"/>
        <v/>
      </c>
      <c r="AG2781" s="95" t="str">
        <f>IF($C2781="", "", IF(IFERROR(INDEX(Ingredients!C$11:C$310, MATCH($C2781, Ingredients!$B$11:$B$310, 0)), "")="", "", IFERROR(INDEX(Ingredients!C$11:C$310, MATCH($C2781, Ingredients!$B$11:$B$310, 0)), "")))</f>
        <v/>
      </c>
      <c r="AH2781" s="105" t="str">
        <f>IF($C2781="", "", IF(IFERROR(INDEX(Ingredients!D$11:D$310, MATCH($C2781, Ingredients!$B$11:$B$310, 0)), "")="", "", IFERROR(INDEX(Ingredients!D$11:D$310, MATCH($C2781, Ingredients!$B$11:$B$310, 0)), "")))</f>
        <v/>
      </c>
      <c r="AI2781" s="106" t="str">
        <f>IF($C2781="", "", IF(IFERROR(INDEX(Ingredients!E$11:E$310, MATCH($C2781, Ingredients!$B$11:$B$310, 0)), "")="", "", IFERROR(INDEX(Ingredients!E$11:E$310, MATCH($C2781, Ingredients!$B$11:$B$310, 0)), "")))</f>
        <v/>
      </c>
      <c r="AJ2781" s="108" t="str">
        <f>IF($C2781="", "", IF(IFERROR(INDEX(Ingredients!F$11:F$310, MATCH($C2781, Ingredients!$B$11:$B$310, 0)), "")="", "", IFERROR(INDEX(Ingredients!F$11:F$310, MATCH($C2781, Ingredients!$B$11:$B$310, 0)), "")))</f>
        <v/>
      </c>
      <c r="AK2781" s="106" t="str">
        <f>IF($C2781="", "", IF(IFERROR(INDEX(Ingredients!G$11:G$310, MATCH($C2781, Ingredients!$B$11:$B$310, 0)), "")="", "", IFERROR(INDEX(Ingredients!G$11:G$310, MATCH($C2781, Ingredients!$B$11:$B$310, 0)), "")))</f>
        <v/>
      </c>
      <c r="AL2781" s="79" t="str">
        <f>IF($C2781="", "", IF(IFERROR(INDEX(Ingredients!H$11:H$310, MATCH($C2781, Ingredients!$B$11:$B$310, 0)), "")="", "", IFERROR(INDEX(Ingredients!H$11:H$310, MATCH($C2781, Ingredients!$B$11:$B$310, 0)), "")))</f>
        <v/>
      </c>
      <c r="AN2781" s="83" t="str">
        <f t="shared" si="650"/>
        <v/>
      </c>
      <c r="AP2781" s="114" t="str">
        <f t="shared" si="660"/>
        <v/>
      </c>
      <c r="AR2781" s="117" t="str">
        <f>IF($C2781="", "", IF(IFERROR(INDEX(Ingredients!$AI$11:$AI$310, MATCH($C2781, Ingredients!$B$11:$B$310, 0)), "")="", "", IFERROR(INDEX(Ingredients!$AI$11:$AI$310, MATCH($C2781, Ingredients!$B$11:$B$310, 0)), "")))</f>
        <v/>
      </c>
      <c r="AT2781" s="120" t="str">
        <f t="shared" si="661"/>
        <v/>
      </c>
      <c r="AV2781" s="90" t="str">
        <f t="shared" si="651"/>
        <v/>
      </c>
      <c r="AX2781" s="90" t="str">
        <f>IF($AV2781="", "", COUNTIF($AV$11:$AV$5010, "&lt;"&amp;$AV2781)+1+COUNTIF($AV$11:$AV2781, $AV2781)-1)</f>
        <v/>
      </c>
      <c r="AZ2781" s="111" t="str">
        <f>IF($B2781="", "", SUMIF('Shopping List'!$AV$11:$AV$25, $B2781, 'Shopping List'!$BN$11:$BN$25))</f>
        <v/>
      </c>
      <c r="BB2781" s="117" t="str">
        <f t="shared" si="662"/>
        <v/>
      </c>
    </row>
    <row r="2782" spans="1:54" x14ac:dyDescent="0.25">
      <c r="A2782" s="4"/>
      <c r="B2782" s="37"/>
      <c r="C2782" s="124"/>
      <c r="D2782" s="39"/>
      <c r="E2782" s="125"/>
      <c r="F2782" s="48"/>
      <c r="G2782" s="4"/>
      <c r="H2782" s="4"/>
      <c r="I2782" s="95" t="str">
        <f>IF($C2782="", "", IF(IFERROR(INDEX(Ingredients!$C$11:$C$310, MATCH($C2782, Ingredients!$B$11:$B$310, 0)), "")="", "", IFERROR(INDEX(Ingredients!$C$11:$C$310, MATCH($C2782, Ingredients!$B$11:$B$310, 0)), "")))</f>
        <v/>
      </c>
      <c r="J2782" s="73" t="str">
        <f>IF($B2782="", "", IF(IFERROR(INDEX(Meals!$C$11:$C$260, MATCH($B2782, Meals!$B$11:$B$260, 0)), "")="", "", IFERROR(INDEX(Meals!$C$11:$C$260, MATCH($B2782, Meals!$B$11:$B$260, 0)), "")))</f>
        <v/>
      </c>
      <c r="K2782" s="4"/>
      <c r="L2782" s="72" t="str">
        <f t="shared" si="652"/>
        <v/>
      </c>
      <c r="M2782" s="73" t="str">
        <f t="shared" si="653"/>
        <v/>
      </c>
      <c r="N2782" s="4"/>
      <c r="O2782" s="78" t="str">
        <f t="shared" si="654"/>
        <v/>
      </c>
      <c r="P2782" s="79" t="str">
        <f t="shared" si="655"/>
        <v/>
      </c>
      <c r="Q2782" s="4"/>
      <c r="R2782" s="90" t="str">
        <f t="shared" si="656"/>
        <v/>
      </c>
      <c r="S2782" s="4"/>
      <c r="Y2782" s="18" t="str">
        <f t="shared" si="657"/>
        <v/>
      </c>
      <c r="AA2782" s="18" t="str">
        <f t="shared" si="648"/>
        <v/>
      </c>
      <c r="AB2782" s="18" t="str">
        <f t="shared" si="649"/>
        <v/>
      </c>
      <c r="AC2782" s="18" t="str">
        <f t="shared" si="658"/>
        <v/>
      </c>
      <c r="AD2782" s="18" t="str">
        <f t="shared" si="658"/>
        <v/>
      </c>
      <c r="AE2782" s="18" t="str">
        <f t="shared" si="659"/>
        <v/>
      </c>
      <c r="AG2782" s="95" t="str">
        <f>IF($C2782="", "", IF(IFERROR(INDEX(Ingredients!C$11:C$310, MATCH($C2782, Ingredients!$B$11:$B$310, 0)), "")="", "", IFERROR(INDEX(Ingredients!C$11:C$310, MATCH($C2782, Ingredients!$B$11:$B$310, 0)), "")))</f>
        <v/>
      </c>
      <c r="AH2782" s="105" t="str">
        <f>IF($C2782="", "", IF(IFERROR(INDEX(Ingredients!D$11:D$310, MATCH($C2782, Ingredients!$B$11:$B$310, 0)), "")="", "", IFERROR(INDEX(Ingredients!D$11:D$310, MATCH($C2782, Ingredients!$B$11:$B$310, 0)), "")))</f>
        <v/>
      </c>
      <c r="AI2782" s="106" t="str">
        <f>IF($C2782="", "", IF(IFERROR(INDEX(Ingredients!E$11:E$310, MATCH($C2782, Ingredients!$B$11:$B$310, 0)), "")="", "", IFERROR(INDEX(Ingredients!E$11:E$310, MATCH($C2782, Ingredients!$B$11:$B$310, 0)), "")))</f>
        <v/>
      </c>
      <c r="AJ2782" s="108" t="str">
        <f>IF($C2782="", "", IF(IFERROR(INDEX(Ingredients!F$11:F$310, MATCH($C2782, Ingredients!$B$11:$B$310, 0)), "")="", "", IFERROR(INDEX(Ingredients!F$11:F$310, MATCH($C2782, Ingredients!$B$11:$B$310, 0)), "")))</f>
        <v/>
      </c>
      <c r="AK2782" s="106" t="str">
        <f>IF($C2782="", "", IF(IFERROR(INDEX(Ingredients!G$11:G$310, MATCH($C2782, Ingredients!$B$11:$B$310, 0)), "")="", "", IFERROR(INDEX(Ingredients!G$11:G$310, MATCH($C2782, Ingredients!$B$11:$B$310, 0)), "")))</f>
        <v/>
      </c>
      <c r="AL2782" s="79" t="str">
        <f>IF($C2782="", "", IF(IFERROR(INDEX(Ingredients!H$11:H$310, MATCH($C2782, Ingredients!$B$11:$B$310, 0)), "")="", "", IFERROR(INDEX(Ingredients!H$11:H$310, MATCH($C2782, Ingredients!$B$11:$B$310, 0)), "")))</f>
        <v/>
      </c>
      <c r="AN2782" s="83" t="str">
        <f t="shared" si="650"/>
        <v/>
      </c>
      <c r="AP2782" s="114" t="str">
        <f t="shared" si="660"/>
        <v/>
      </c>
      <c r="AR2782" s="117" t="str">
        <f>IF($C2782="", "", IF(IFERROR(INDEX(Ingredients!$AI$11:$AI$310, MATCH($C2782, Ingredients!$B$11:$B$310, 0)), "")="", "", IFERROR(INDEX(Ingredients!$AI$11:$AI$310, MATCH($C2782, Ingredients!$B$11:$B$310, 0)), "")))</f>
        <v/>
      </c>
      <c r="AT2782" s="120" t="str">
        <f t="shared" si="661"/>
        <v/>
      </c>
      <c r="AV2782" s="90" t="str">
        <f t="shared" si="651"/>
        <v/>
      </c>
      <c r="AX2782" s="90" t="str">
        <f>IF($AV2782="", "", COUNTIF($AV$11:$AV$5010, "&lt;"&amp;$AV2782)+1+COUNTIF($AV$11:$AV2782, $AV2782)-1)</f>
        <v/>
      </c>
      <c r="AZ2782" s="111" t="str">
        <f>IF($B2782="", "", SUMIF('Shopping List'!$AV$11:$AV$25, $B2782, 'Shopping List'!$BN$11:$BN$25))</f>
        <v/>
      </c>
      <c r="BB2782" s="117" t="str">
        <f t="shared" si="662"/>
        <v/>
      </c>
    </row>
    <row r="2783" spans="1:54" x14ac:dyDescent="0.25">
      <c r="A2783" s="4"/>
      <c r="B2783" s="37"/>
      <c r="C2783" s="124"/>
      <c r="D2783" s="39"/>
      <c r="E2783" s="125"/>
      <c r="F2783" s="48"/>
      <c r="G2783" s="4"/>
      <c r="H2783" s="4"/>
      <c r="I2783" s="95" t="str">
        <f>IF($C2783="", "", IF(IFERROR(INDEX(Ingredients!$C$11:$C$310, MATCH($C2783, Ingredients!$B$11:$B$310, 0)), "")="", "", IFERROR(INDEX(Ingredients!$C$11:$C$310, MATCH($C2783, Ingredients!$B$11:$B$310, 0)), "")))</f>
        <v/>
      </c>
      <c r="J2783" s="73" t="str">
        <f>IF($B2783="", "", IF(IFERROR(INDEX(Meals!$C$11:$C$260, MATCH($B2783, Meals!$B$11:$B$260, 0)), "")="", "", IFERROR(INDEX(Meals!$C$11:$C$260, MATCH($B2783, Meals!$B$11:$B$260, 0)), "")))</f>
        <v/>
      </c>
      <c r="K2783" s="4"/>
      <c r="L2783" s="72" t="str">
        <f t="shared" si="652"/>
        <v/>
      </c>
      <c r="M2783" s="73" t="str">
        <f t="shared" si="653"/>
        <v/>
      </c>
      <c r="N2783" s="4"/>
      <c r="O2783" s="78" t="str">
        <f t="shared" si="654"/>
        <v/>
      </c>
      <c r="P2783" s="79" t="str">
        <f t="shared" si="655"/>
        <v/>
      </c>
      <c r="Q2783" s="4"/>
      <c r="R2783" s="90" t="str">
        <f t="shared" si="656"/>
        <v/>
      </c>
      <c r="S2783" s="4"/>
      <c r="Y2783" s="18" t="str">
        <f t="shared" si="657"/>
        <v/>
      </c>
      <c r="AA2783" s="18" t="str">
        <f t="shared" si="648"/>
        <v/>
      </c>
      <c r="AB2783" s="18" t="str">
        <f t="shared" si="649"/>
        <v/>
      </c>
      <c r="AC2783" s="18" t="str">
        <f t="shared" si="658"/>
        <v/>
      </c>
      <c r="AD2783" s="18" t="str">
        <f t="shared" si="658"/>
        <v/>
      </c>
      <c r="AE2783" s="18" t="str">
        <f t="shared" si="659"/>
        <v/>
      </c>
      <c r="AG2783" s="95" t="str">
        <f>IF($C2783="", "", IF(IFERROR(INDEX(Ingredients!C$11:C$310, MATCH($C2783, Ingredients!$B$11:$B$310, 0)), "")="", "", IFERROR(INDEX(Ingredients!C$11:C$310, MATCH($C2783, Ingredients!$B$11:$B$310, 0)), "")))</f>
        <v/>
      </c>
      <c r="AH2783" s="105" t="str">
        <f>IF($C2783="", "", IF(IFERROR(INDEX(Ingredients!D$11:D$310, MATCH($C2783, Ingredients!$B$11:$B$310, 0)), "")="", "", IFERROR(INDEX(Ingredients!D$11:D$310, MATCH($C2783, Ingredients!$B$11:$B$310, 0)), "")))</f>
        <v/>
      </c>
      <c r="AI2783" s="106" t="str">
        <f>IF($C2783="", "", IF(IFERROR(INDEX(Ingredients!E$11:E$310, MATCH($C2783, Ingredients!$B$11:$B$310, 0)), "")="", "", IFERROR(INDEX(Ingredients!E$11:E$310, MATCH($C2783, Ingredients!$B$11:$B$310, 0)), "")))</f>
        <v/>
      </c>
      <c r="AJ2783" s="108" t="str">
        <f>IF($C2783="", "", IF(IFERROR(INDEX(Ingredients!F$11:F$310, MATCH($C2783, Ingredients!$B$11:$B$310, 0)), "")="", "", IFERROR(INDEX(Ingredients!F$11:F$310, MATCH($C2783, Ingredients!$B$11:$B$310, 0)), "")))</f>
        <v/>
      </c>
      <c r="AK2783" s="106" t="str">
        <f>IF($C2783="", "", IF(IFERROR(INDEX(Ingredients!G$11:G$310, MATCH($C2783, Ingredients!$B$11:$B$310, 0)), "")="", "", IFERROR(INDEX(Ingredients!G$11:G$310, MATCH($C2783, Ingredients!$B$11:$B$310, 0)), "")))</f>
        <v/>
      </c>
      <c r="AL2783" s="79" t="str">
        <f>IF($C2783="", "", IF(IFERROR(INDEX(Ingredients!H$11:H$310, MATCH($C2783, Ingredients!$B$11:$B$310, 0)), "")="", "", IFERROR(INDEX(Ingredients!H$11:H$310, MATCH($C2783, Ingredients!$B$11:$B$310, 0)), "")))</f>
        <v/>
      </c>
      <c r="AN2783" s="83" t="str">
        <f t="shared" si="650"/>
        <v/>
      </c>
      <c r="AP2783" s="114" t="str">
        <f t="shared" si="660"/>
        <v/>
      </c>
      <c r="AR2783" s="117" t="str">
        <f>IF($C2783="", "", IF(IFERROR(INDEX(Ingredients!$AI$11:$AI$310, MATCH($C2783, Ingredients!$B$11:$B$310, 0)), "")="", "", IFERROR(INDEX(Ingredients!$AI$11:$AI$310, MATCH($C2783, Ingredients!$B$11:$B$310, 0)), "")))</f>
        <v/>
      </c>
      <c r="AT2783" s="120" t="str">
        <f t="shared" si="661"/>
        <v/>
      </c>
      <c r="AV2783" s="90" t="str">
        <f t="shared" si="651"/>
        <v/>
      </c>
      <c r="AX2783" s="90" t="str">
        <f>IF($AV2783="", "", COUNTIF($AV$11:$AV$5010, "&lt;"&amp;$AV2783)+1+COUNTIF($AV$11:$AV2783, $AV2783)-1)</f>
        <v/>
      </c>
      <c r="AZ2783" s="111" t="str">
        <f>IF($B2783="", "", SUMIF('Shopping List'!$AV$11:$AV$25, $B2783, 'Shopping List'!$BN$11:$BN$25))</f>
        <v/>
      </c>
      <c r="BB2783" s="117" t="str">
        <f t="shared" si="662"/>
        <v/>
      </c>
    </row>
    <row r="2784" spans="1:54" x14ac:dyDescent="0.25">
      <c r="A2784" s="4"/>
      <c r="B2784" s="37"/>
      <c r="C2784" s="124"/>
      <c r="D2784" s="39"/>
      <c r="E2784" s="125"/>
      <c r="F2784" s="48"/>
      <c r="G2784" s="4"/>
      <c r="H2784" s="4"/>
      <c r="I2784" s="95" t="str">
        <f>IF($C2784="", "", IF(IFERROR(INDEX(Ingredients!$C$11:$C$310, MATCH($C2784, Ingredients!$B$11:$B$310, 0)), "")="", "", IFERROR(INDEX(Ingredients!$C$11:$C$310, MATCH($C2784, Ingredients!$B$11:$B$310, 0)), "")))</f>
        <v/>
      </c>
      <c r="J2784" s="73" t="str">
        <f>IF($B2784="", "", IF(IFERROR(INDEX(Meals!$C$11:$C$260, MATCH($B2784, Meals!$B$11:$B$260, 0)), "")="", "", IFERROR(INDEX(Meals!$C$11:$C$260, MATCH($B2784, Meals!$B$11:$B$260, 0)), "")))</f>
        <v/>
      </c>
      <c r="K2784" s="4"/>
      <c r="L2784" s="72" t="str">
        <f t="shared" si="652"/>
        <v/>
      </c>
      <c r="M2784" s="73" t="str">
        <f t="shared" si="653"/>
        <v/>
      </c>
      <c r="N2784" s="4"/>
      <c r="O2784" s="78" t="str">
        <f t="shared" si="654"/>
        <v/>
      </c>
      <c r="P2784" s="79" t="str">
        <f t="shared" si="655"/>
        <v/>
      </c>
      <c r="Q2784" s="4"/>
      <c r="R2784" s="90" t="str">
        <f t="shared" si="656"/>
        <v/>
      </c>
      <c r="S2784" s="4"/>
      <c r="Y2784" s="18" t="str">
        <f t="shared" si="657"/>
        <v/>
      </c>
      <c r="AA2784" s="18" t="str">
        <f t="shared" si="648"/>
        <v/>
      </c>
      <c r="AB2784" s="18" t="str">
        <f t="shared" si="649"/>
        <v/>
      </c>
      <c r="AC2784" s="18" t="str">
        <f t="shared" si="658"/>
        <v/>
      </c>
      <c r="AD2784" s="18" t="str">
        <f t="shared" si="658"/>
        <v/>
      </c>
      <c r="AE2784" s="18" t="str">
        <f t="shared" si="659"/>
        <v/>
      </c>
      <c r="AG2784" s="95" t="str">
        <f>IF($C2784="", "", IF(IFERROR(INDEX(Ingredients!C$11:C$310, MATCH($C2784, Ingredients!$B$11:$B$310, 0)), "")="", "", IFERROR(INDEX(Ingredients!C$11:C$310, MATCH($C2784, Ingredients!$B$11:$B$310, 0)), "")))</f>
        <v/>
      </c>
      <c r="AH2784" s="105" t="str">
        <f>IF($C2784="", "", IF(IFERROR(INDEX(Ingredients!D$11:D$310, MATCH($C2784, Ingredients!$B$11:$B$310, 0)), "")="", "", IFERROR(INDEX(Ingredients!D$11:D$310, MATCH($C2784, Ingredients!$B$11:$B$310, 0)), "")))</f>
        <v/>
      </c>
      <c r="AI2784" s="106" t="str">
        <f>IF($C2784="", "", IF(IFERROR(INDEX(Ingredients!E$11:E$310, MATCH($C2784, Ingredients!$B$11:$B$310, 0)), "")="", "", IFERROR(INDEX(Ingredients!E$11:E$310, MATCH($C2784, Ingredients!$B$11:$B$310, 0)), "")))</f>
        <v/>
      </c>
      <c r="AJ2784" s="108" t="str">
        <f>IF($C2784="", "", IF(IFERROR(INDEX(Ingredients!F$11:F$310, MATCH($C2784, Ingredients!$B$11:$B$310, 0)), "")="", "", IFERROR(INDEX(Ingredients!F$11:F$310, MATCH($C2784, Ingredients!$B$11:$B$310, 0)), "")))</f>
        <v/>
      </c>
      <c r="AK2784" s="106" t="str">
        <f>IF($C2784="", "", IF(IFERROR(INDEX(Ingredients!G$11:G$310, MATCH($C2784, Ingredients!$B$11:$B$310, 0)), "")="", "", IFERROR(INDEX(Ingredients!G$11:G$310, MATCH($C2784, Ingredients!$B$11:$B$310, 0)), "")))</f>
        <v/>
      </c>
      <c r="AL2784" s="79" t="str">
        <f>IF($C2784="", "", IF(IFERROR(INDEX(Ingredients!H$11:H$310, MATCH($C2784, Ingredients!$B$11:$B$310, 0)), "")="", "", IFERROR(INDEX(Ingredients!H$11:H$310, MATCH($C2784, Ingredients!$B$11:$B$310, 0)), "")))</f>
        <v/>
      </c>
      <c r="AN2784" s="83" t="str">
        <f t="shared" si="650"/>
        <v/>
      </c>
      <c r="AP2784" s="114" t="str">
        <f t="shared" si="660"/>
        <v/>
      </c>
      <c r="AR2784" s="117" t="str">
        <f>IF($C2784="", "", IF(IFERROR(INDEX(Ingredients!$AI$11:$AI$310, MATCH($C2784, Ingredients!$B$11:$B$310, 0)), "")="", "", IFERROR(INDEX(Ingredients!$AI$11:$AI$310, MATCH($C2784, Ingredients!$B$11:$B$310, 0)), "")))</f>
        <v/>
      </c>
      <c r="AT2784" s="120" t="str">
        <f t="shared" si="661"/>
        <v/>
      </c>
      <c r="AV2784" s="90" t="str">
        <f t="shared" si="651"/>
        <v/>
      </c>
      <c r="AX2784" s="90" t="str">
        <f>IF($AV2784="", "", COUNTIF($AV$11:$AV$5010, "&lt;"&amp;$AV2784)+1+COUNTIF($AV$11:$AV2784, $AV2784)-1)</f>
        <v/>
      </c>
      <c r="AZ2784" s="111" t="str">
        <f>IF($B2784="", "", SUMIF('Shopping List'!$AV$11:$AV$25, $B2784, 'Shopping List'!$BN$11:$BN$25))</f>
        <v/>
      </c>
      <c r="BB2784" s="117" t="str">
        <f t="shared" si="662"/>
        <v/>
      </c>
    </row>
    <row r="2785" spans="1:54" x14ac:dyDescent="0.25">
      <c r="A2785" s="4"/>
      <c r="B2785" s="37"/>
      <c r="C2785" s="124"/>
      <c r="D2785" s="39"/>
      <c r="E2785" s="125"/>
      <c r="F2785" s="48"/>
      <c r="G2785" s="4"/>
      <c r="H2785" s="4"/>
      <c r="I2785" s="95" t="str">
        <f>IF($C2785="", "", IF(IFERROR(INDEX(Ingredients!$C$11:$C$310, MATCH($C2785, Ingredients!$B$11:$B$310, 0)), "")="", "", IFERROR(INDEX(Ingredients!$C$11:$C$310, MATCH($C2785, Ingredients!$B$11:$B$310, 0)), "")))</f>
        <v/>
      </c>
      <c r="J2785" s="73" t="str">
        <f>IF($B2785="", "", IF(IFERROR(INDEX(Meals!$C$11:$C$260, MATCH($B2785, Meals!$B$11:$B$260, 0)), "")="", "", IFERROR(INDEX(Meals!$C$11:$C$260, MATCH($B2785, Meals!$B$11:$B$260, 0)), "")))</f>
        <v/>
      </c>
      <c r="K2785" s="4"/>
      <c r="L2785" s="72" t="str">
        <f t="shared" si="652"/>
        <v/>
      </c>
      <c r="M2785" s="73" t="str">
        <f t="shared" si="653"/>
        <v/>
      </c>
      <c r="N2785" s="4"/>
      <c r="O2785" s="78" t="str">
        <f t="shared" si="654"/>
        <v/>
      </c>
      <c r="P2785" s="79" t="str">
        <f t="shared" si="655"/>
        <v/>
      </c>
      <c r="Q2785" s="4"/>
      <c r="R2785" s="90" t="str">
        <f t="shared" si="656"/>
        <v/>
      </c>
      <c r="S2785" s="4"/>
      <c r="Y2785" s="18" t="str">
        <f t="shared" si="657"/>
        <v/>
      </c>
      <c r="AA2785" s="18" t="str">
        <f t="shared" si="648"/>
        <v/>
      </c>
      <c r="AB2785" s="18" t="str">
        <f t="shared" si="649"/>
        <v/>
      </c>
      <c r="AC2785" s="18" t="str">
        <f t="shared" si="658"/>
        <v/>
      </c>
      <c r="AD2785" s="18" t="str">
        <f t="shared" si="658"/>
        <v/>
      </c>
      <c r="AE2785" s="18" t="str">
        <f t="shared" si="659"/>
        <v/>
      </c>
      <c r="AG2785" s="95" t="str">
        <f>IF($C2785="", "", IF(IFERROR(INDEX(Ingredients!C$11:C$310, MATCH($C2785, Ingredients!$B$11:$B$310, 0)), "")="", "", IFERROR(INDEX(Ingredients!C$11:C$310, MATCH($C2785, Ingredients!$B$11:$B$310, 0)), "")))</f>
        <v/>
      </c>
      <c r="AH2785" s="105" t="str">
        <f>IF($C2785="", "", IF(IFERROR(INDEX(Ingredients!D$11:D$310, MATCH($C2785, Ingredients!$B$11:$B$310, 0)), "")="", "", IFERROR(INDEX(Ingredients!D$11:D$310, MATCH($C2785, Ingredients!$B$11:$B$310, 0)), "")))</f>
        <v/>
      </c>
      <c r="AI2785" s="106" t="str">
        <f>IF($C2785="", "", IF(IFERROR(INDEX(Ingredients!E$11:E$310, MATCH($C2785, Ingredients!$B$11:$B$310, 0)), "")="", "", IFERROR(INDEX(Ingredients!E$11:E$310, MATCH($C2785, Ingredients!$B$11:$B$310, 0)), "")))</f>
        <v/>
      </c>
      <c r="AJ2785" s="108" t="str">
        <f>IF($C2785="", "", IF(IFERROR(INDEX(Ingredients!F$11:F$310, MATCH($C2785, Ingredients!$B$11:$B$310, 0)), "")="", "", IFERROR(INDEX(Ingredients!F$11:F$310, MATCH($C2785, Ingredients!$B$11:$B$310, 0)), "")))</f>
        <v/>
      </c>
      <c r="AK2785" s="106" t="str">
        <f>IF($C2785="", "", IF(IFERROR(INDEX(Ingredients!G$11:G$310, MATCH($C2785, Ingredients!$B$11:$B$310, 0)), "")="", "", IFERROR(INDEX(Ingredients!G$11:G$310, MATCH($C2785, Ingredients!$B$11:$B$310, 0)), "")))</f>
        <v/>
      </c>
      <c r="AL2785" s="79" t="str">
        <f>IF($C2785="", "", IF(IFERROR(INDEX(Ingredients!H$11:H$310, MATCH($C2785, Ingredients!$B$11:$B$310, 0)), "")="", "", IFERROR(INDEX(Ingredients!H$11:H$310, MATCH($C2785, Ingredients!$B$11:$B$310, 0)), "")))</f>
        <v/>
      </c>
      <c r="AN2785" s="83" t="str">
        <f t="shared" si="650"/>
        <v/>
      </c>
      <c r="AP2785" s="114" t="str">
        <f t="shared" si="660"/>
        <v/>
      </c>
      <c r="AR2785" s="117" t="str">
        <f>IF($C2785="", "", IF(IFERROR(INDEX(Ingredients!$AI$11:$AI$310, MATCH($C2785, Ingredients!$B$11:$B$310, 0)), "")="", "", IFERROR(INDEX(Ingredients!$AI$11:$AI$310, MATCH($C2785, Ingredients!$B$11:$B$310, 0)), "")))</f>
        <v/>
      </c>
      <c r="AT2785" s="120" t="str">
        <f t="shared" si="661"/>
        <v/>
      </c>
      <c r="AV2785" s="90" t="str">
        <f t="shared" si="651"/>
        <v/>
      </c>
      <c r="AX2785" s="90" t="str">
        <f>IF($AV2785="", "", COUNTIF($AV$11:$AV$5010, "&lt;"&amp;$AV2785)+1+COUNTIF($AV$11:$AV2785, $AV2785)-1)</f>
        <v/>
      </c>
      <c r="AZ2785" s="111" t="str">
        <f>IF($B2785="", "", SUMIF('Shopping List'!$AV$11:$AV$25, $B2785, 'Shopping List'!$BN$11:$BN$25))</f>
        <v/>
      </c>
      <c r="BB2785" s="117" t="str">
        <f t="shared" si="662"/>
        <v/>
      </c>
    </row>
    <row r="2786" spans="1:54" x14ac:dyDescent="0.25">
      <c r="A2786" s="4"/>
      <c r="B2786" s="37"/>
      <c r="C2786" s="124"/>
      <c r="D2786" s="39"/>
      <c r="E2786" s="125"/>
      <c r="F2786" s="48"/>
      <c r="G2786" s="4"/>
      <c r="H2786" s="4"/>
      <c r="I2786" s="95" t="str">
        <f>IF($C2786="", "", IF(IFERROR(INDEX(Ingredients!$C$11:$C$310, MATCH($C2786, Ingredients!$B$11:$B$310, 0)), "")="", "", IFERROR(INDEX(Ingredients!$C$11:$C$310, MATCH($C2786, Ingredients!$B$11:$B$310, 0)), "")))</f>
        <v/>
      </c>
      <c r="J2786" s="73" t="str">
        <f>IF($B2786="", "", IF(IFERROR(INDEX(Meals!$C$11:$C$260, MATCH($B2786, Meals!$B$11:$B$260, 0)), "")="", "", IFERROR(INDEX(Meals!$C$11:$C$260, MATCH($B2786, Meals!$B$11:$B$260, 0)), "")))</f>
        <v/>
      </c>
      <c r="K2786" s="4"/>
      <c r="L2786" s="72" t="str">
        <f t="shared" si="652"/>
        <v/>
      </c>
      <c r="M2786" s="73" t="str">
        <f t="shared" si="653"/>
        <v/>
      </c>
      <c r="N2786" s="4"/>
      <c r="O2786" s="78" t="str">
        <f t="shared" si="654"/>
        <v/>
      </c>
      <c r="P2786" s="79" t="str">
        <f t="shared" si="655"/>
        <v/>
      </c>
      <c r="Q2786" s="4"/>
      <c r="R2786" s="90" t="str">
        <f t="shared" si="656"/>
        <v/>
      </c>
      <c r="S2786" s="4"/>
      <c r="Y2786" s="18" t="str">
        <f t="shared" si="657"/>
        <v/>
      </c>
      <c r="AA2786" s="18" t="str">
        <f t="shared" si="648"/>
        <v/>
      </c>
      <c r="AB2786" s="18" t="str">
        <f t="shared" si="649"/>
        <v/>
      </c>
      <c r="AC2786" s="18" t="str">
        <f t="shared" si="658"/>
        <v/>
      </c>
      <c r="AD2786" s="18" t="str">
        <f t="shared" si="658"/>
        <v/>
      </c>
      <c r="AE2786" s="18" t="str">
        <f t="shared" si="659"/>
        <v/>
      </c>
      <c r="AG2786" s="95" t="str">
        <f>IF($C2786="", "", IF(IFERROR(INDEX(Ingredients!C$11:C$310, MATCH($C2786, Ingredients!$B$11:$B$310, 0)), "")="", "", IFERROR(INDEX(Ingredients!C$11:C$310, MATCH($C2786, Ingredients!$B$11:$B$310, 0)), "")))</f>
        <v/>
      </c>
      <c r="AH2786" s="105" t="str">
        <f>IF($C2786="", "", IF(IFERROR(INDEX(Ingredients!D$11:D$310, MATCH($C2786, Ingredients!$B$11:$B$310, 0)), "")="", "", IFERROR(INDEX(Ingredients!D$11:D$310, MATCH($C2786, Ingredients!$B$11:$B$310, 0)), "")))</f>
        <v/>
      </c>
      <c r="AI2786" s="106" t="str">
        <f>IF($C2786="", "", IF(IFERROR(INDEX(Ingredients!E$11:E$310, MATCH($C2786, Ingredients!$B$11:$B$310, 0)), "")="", "", IFERROR(INDEX(Ingredients!E$11:E$310, MATCH($C2786, Ingredients!$B$11:$B$310, 0)), "")))</f>
        <v/>
      </c>
      <c r="AJ2786" s="108" t="str">
        <f>IF($C2786="", "", IF(IFERROR(INDEX(Ingredients!F$11:F$310, MATCH($C2786, Ingredients!$B$11:$B$310, 0)), "")="", "", IFERROR(INDEX(Ingredients!F$11:F$310, MATCH($C2786, Ingredients!$B$11:$B$310, 0)), "")))</f>
        <v/>
      </c>
      <c r="AK2786" s="106" t="str">
        <f>IF($C2786="", "", IF(IFERROR(INDEX(Ingredients!G$11:G$310, MATCH($C2786, Ingredients!$B$11:$B$310, 0)), "")="", "", IFERROR(INDEX(Ingredients!G$11:G$310, MATCH($C2786, Ingredients!$B$11:$B$310, 0)), "")))</f>
        <v/>
      </c>
      <c r="AL2786" s="79" t="str">
        <f>IF($C2786="", "", IF(IFERROR(INDEX(Ingredients!H$11:H$310, MATCH($C2786, Ingredients!$B$11:$B$310, 0)), "")="", "", IFERROR(INDEX(Ingredients!H$11:H$310, MATCH($C2786, Ingredients!$B$11:$B$310, 0)), "")))</f>
        <v/>
      </c>
      <c r="AN2786" s="83" t="str">
        <f t="shared" si="650"/>
        <v/>
      </c>
      <c r="AP2786" s="114" t="str">
        <f t="shared" si="660"/>
        <v/>
      </c>
      <c r="AR2786" s="117" t="str">
        <f>IF($C2786="", "", IF(IFERROR(INDEX(Ingredients!$AI$11:$AI$310, MATCH($C2786, Ingredients!$B$11:$B$310, 0)), "")="", "", IFERROR(INDEX(Ingredients!$AI$11:$AI$310, MATCH($C2786, Ingredients!$B$11:$B$310, 0)), "")))</f>
        <v/>
      </c>
      <c r="AT2786" s="120" t="str">
        <f t="shared" si="661"/>
        <v/>
      </c>
      <c r="AV2786" s="90" t="str">
        <f t="shared" si="651"/>
        <v/>
      </c>
      <c r="AX2786" s="90" t="str">
        <f>IF($AV2786="", "", COUNTIF($AV$11:$AV$5010, "&lt;"&amp;$AV2786)+1+COUNTIF($AV$11:$AV2786, $AV2786)-1)</f>
        <v/>
      </c>
      <c r="AZ2786" s="111" t="str">
        <f>IF($B2786="", "", SUMIF('Shopping List'!$AV$11:$AV$25, $B2786, 'Shopping List'!$BN$11:$BN$25))</f>
        <v/>
      </c>
      <c r="BB2786" s="117" t="str">
        <f t="shared" si="662"/>
        <v/>
      </c>
    </row>
    <row r="2787" spans="1:54" x14ac:dyDescent="0.25">
      <c r="A2787" s="4"/>
      <c r="B2787" s="37"/>
      <c r="C2787" s="124"/>
      <c r="D2787" s="39"/>
      <c r="E2787" s="125"/>
      <c r="F2787" s="48"/>
      <c r="G2787" s="4"/>
      <c r="H2787" s="4"/>
      <c r="I2787" s="95" t="str">
        <f>IF($C2787="", "", IF(IFERROR(INDEX(Ingredients!$C$11:$C$310, MATCH($C2787, Ingredients!$B$11:$B$310, 0)), "")="", "", IFERROR(INDEX(Ingredients!$C$11:$C$310, MATCH($C2787, Ingredients!$B$11:$B$310, 0)), "")))</f>
        <v/>
      </c>
      <c r="J2787" s="73" t="str">
        <f>IF($B2787="", "", IF(IFERROR(INDEX(Meals!$C$11:$C$260, MATCH($B2787, Meals!$B$11:$B$260, 0)), "")="", "", IFERROR(INDEX(Meals!$C$11:$C$260, MATCH($B2787, Meals!$B$11:$B$260, 0)), "")))</f>
        <v/>
      </c>
      <c r="K2787" s="4"/>
      <c r="L2787" s="72" t="str">
        <f t="shared" si="652"/>
        <v/>
      </c>
      <c r="M2787" s="73" t="str">
        <f t="shared" si="653"/>
        <v/>
      </c>
      <c r="N2787" s="4"/>
      <c r="O2787" s="78" t="str">
        <f t="shared" si="654"/>
        <v/>
      </c>
      <c r="P2787" s="79" t="str">
        <f t="shared" si="655"/>
        <v/>
      </c>
      <c r="Q2787" s="4"/>
      <c r="R2787" s="90" t="str">
        <f t="shared" si="656"/>
        <v/>
      </c>
      <c r="S2787" s="4"/>
      <c r="Y2787" s="18" t="str">
        <f t="shared" si="657"/>
        <v/>
      </c>
      <c r="AA2787" s="18" t="str">
        <f t="shared" si="648"/>
        <v/>
      </c>
      <c r="AB2787" s="18" t="str">
        <f t="shared" si="649"/>
        <v/>
      </c>
      <c r="AC2787" s="18" t="str">
        <f t="shared" si="658"/>
        <v/>
      </c>
      <c r="AD2787" s="18" t="str">
        <f t="shared" si="658"/>
        <v/>
      </c>
      <c r="AE2787" s="18" t="str">
        <f t="shared" si="659"/>
        <v/>
      </c>
      <c r="AG2787" s="95" t="str">
        <f>IF($C2787="", "", IF(IFERROR(INDEX(Ingredients!C$11:C$310, MATCH($C2787, Ingredients!$B$11:$B$310, 0)), "")="", "", IFERROR(INDEX(Ingredients!C$11:C$310, MATCH($C2787, Ingredients!$B$11:$B$310, 0)), "")))</f>
        <v/>
      </c>
      <c r="AH2787" s="105" t="str">
        <f>IF($C2787="", "", IF(IFERROR(INDEX(Ingredients!D$11:D$310, MATCH($C2787, Ingredients!$B$11:$B$310, 0)), "")="", "", IFERROR(INDEX(Ingredients!D$11:D$310, MATCH($C2787, Ingredients!$B$11:$B$310, 0)), "")))</f>
        <v/>
      </c>
      <c r="AI2787" s="106" t="str">
        <f>IF($C2787="", "", IF(IFERROR(INDEX(Ingredients!E$11:E$310, MATCH($C2787, Ingredients!$B$11:$B$310, 0)), "")="", "", IFERROR(INDEX(Ingredients!E$11:E$310, MATCH($C2787, Ingredients!$B$11:$B$310, 0)), "")))</f>
        <v/>
      </c>
      <c r="AJ2787" s="108" t="str">
        <f>IF($C2787="", "", IF(IFERROR(INDEX(Ingredients!F$11:F$310, MATCH($C2787, Ingredients!$B$11:$B$310, 0)), "")="", "", IFERROR(INDEX(Ingredients!F$11:F$310, MATCH($C2787, Ingredients!$B$11:$B$310, 0)), "")))</f>
        <v/>
      </c>
      <c r="AK2787" s="106" t="str">
        <f>IF($C2787="", "", IF(IFERROR(INDEX(Ingredients!G$11:G$310, MATCH($C2787, Ingredients!$B$11:$B$310, 0)), "")="", "", IFERROR(INDEX(Ingredients!G$11:G$310, MATCH($C2787, Ingredients!$B$11:$B$310, 0)), "")))</f>
        <v/>
      </c>
      <c r="AL2787" s="79" t="str">
        <f>IF($C2787="", "", IF(IFERROR(INDEX(Ingredients!H$11:H$310, MATCH($C2787, Ingredients!$B$11:$B$310, 0)), "")="", "", IFERROR(INDEX(Ingredients!H$11:H$310, MATCH($C2787, Ingredients!$B$11:$B$310, 0)), "")))</f>
        <v/>
      </c>
      <c r="AN2787" s="83" t="str">
        <f t="shared" si="650"/>
        <v/>
      </c>
      <c r="AP2787" s="114" t="str">
        <f t="shared" si="660"/>
        <v/>
      </c>
      <c r="AR2787" s="117" t="str">
        <f>IF($C2787="", "", IF(IFERROR(INDEX(Ingredients!$AI$11:$AI$310, MATCH($C2787, Ingredients!$B$11:$B$310, 0)), "")="", "", IFERROR(INDEX(Ingredients!$AI$11:$AI$310, MATCH($C2787, Ingredients!$B$11:$B$310, 0)), "")))</f>
        <v/>
      </c>
      <c r="AT2787" s="120" t="str">
        <f t="shared" si="661"/>
        <v/>
      </c>
      <c r="AV2787" s="90" t="str">
        <f t="shared" si="651"/>
        <v/>
      </c>
      <c r="AX2787" s="90" t="str">
        <f>IF($AV2787="", "", COUNTIF($AV$11:$AV$5010, "&lt;"&amp;$AV2787)+1+COUNTIF($AV$11:$AV2787, $AV2787)-1)</f>
        <v/>
      </c>
      <c r="AZ2787" s="111" t="str">
        <f>IF($B2787="", "", SUMIF('Shopping List'!$AV$11:$AV$25, $B2787, 'Shopping List'!$BN$11:$BN$25))</f>
        <v/>
      </c>
      <c r="BB2787" s="117" t="str">
        <f t="shared" si="662"/>
        <v/>
      </c>
    </row>
    <row r="2788" spans="1:54" x14ac:dyDescent="0.25">
      <c r="A2788" s="4"/>
      <c r="B2788" s="37"/>
      <c r="C2788" s="124"/>
      <c r="D2788" s="39"/>
      <c r="E2788" s="125"/>
      <c r="F2788" s="48"/>
      <c r="G2788" s="4"/>
      <c r="H2788" s="4"/>
      <c r="I2788" s="95" t="str">
        <f>IF($C2788="", "", IF(IFERROR(INDEX(Ingredients!$C$11:$C$310, MATCH($C2788, Ingredients!$B$11:$B$310, 0)), "")="", "", IFERROR(INDEX(Ingredients!$C$11:$C$310, MATCH($C2788, Ingredients!$B$11:$B$310, 0)), "")))</f>
        <v/>
      </c>
      <c r="J2788" s="73" t="str">
        <f>IF($B2788="", "", IF(IFERROR(INDEX(Meals!$C$11:$C$260, MATCH($B2788, Meals!$B$11:$B$260, 0)), "")="", "", IFERROR(INDEX(Meals!$C$11:$C$260, MATCH($B2788, Meals!$B$11:$B$260, 0)), "")))</f>
        <v/>
      </c>
      <c r="K2788" s="4"/>
      <c r="L2788" s="72" t="str">
        <f t="shared" si="652"/>
        <v/>
      </c>
      <c r="M2788" s="73" t="str">
        <f t="shared" si="653"/>
        <v/>
      </c>
      <c r="N2788" s="4"/>
      <c r="O2788" s="78" t="str">
        <f t="shared" si="654"/>
        <v/>
      </c>
      <c r="P2788" s="79" t="str">
        <f t="shared" si="655"/>
        <v/>
      </c>
      <c r="Q2788" s="4"/>
      <c r="R2788" s="90" t="str">
        <f t="shared" si="656"/>
        <v/>
      </c>
      <c r="S2788" s="4"/>
      <c r="Y2788" s="18" t="str">
        <f t="shared" si="657"/>
        <v/>
      </c>
      <c r="AA2788" s="18" t="str">
        <f t="shared" si="648"/>
        <v/>
      </c>
      <c r="AB2788" s="18" t="str">
        <f t="shared" si="649"/>
        <v/>
      </c>
      <c r="AC2788" s="18" t="str">
        <f t="shared" si="658"/>
        <v/>
      </c>
      <c r="AD2788" s="18" t="str">
        <f t="shared" si="658"/>
        <v/>
      </c>
      <c r="AE2788" s="18" t="str">
        <f t="shared" si="659"/>
        <v/>
      </c>
      <c r="AG2788" s="95" t="str">
        <f>IF($C2788="", "", IF(IFERROR(INDEX(Ingredients!C$11:C$310, MATCH($C2788, Ingredients!$B$11:$B$310, 0)), "")="", "", IFERROR(INDEX(Ingredients!C$11:C$310, MATCH($C2788, Ingredients!$B$11:$B$310, 0)), "")))</f>
        <v/>
      </c>
      <c r="AH2788" s="105" t="str">
        <f>IF($C2788="", "", IF(IFERROR(INDEX(Ingredients!D$11:D$310, MATCH($C2788, Ingredients!$B$11:$B$310, 0)), "")="", "", IFERROR(INDEX(Ingredients!D$11:D$310, MATCH($C2788, Ingredients!$B$11:$B$310, 0)), "")))</f>
        <v/>
      </c>
      <c r="AI2788" s="106" t="str">
        <f>IF($C2788="", "", IF(IFERROR(INDEX(Ingredients!E$11:E$310, MATCH($C2788, Ingredients!$B$11:$B$310, 0)), "")="", "", IFERROR(INDEX(Ingredients!E$11:E$310, MATCH($C2788, Ingredients!$B$11:$B$310, 0)), "")))</f>
        <v/>
      </c>
      <c r="AJ2788" s="108" t="str">
        <f>IF($C2788="", "", IF(IFERROR(INDEX(Ingredients!F$11:F$310, MATCH($C2788, Ingredients!$B$11:$B$310, 0)), "")="", "", IFERROR(INDEX(Ingredients!F$11:F$310, MATCH($C2788, Ingredients!$B$11:$B$310, 0)), "")))</f>
        <v/>
      </c>
      <c r="AK2788" s="106" t="str">
        <f>IF($C2788="", "", IF(IFERROR(INDEX(Ingredients!G$11:G$310, MATCH($C2788, Ingredients!$B$11:$B$310, 0)), "")="", "", IFERROR(INDEX(Ingredients!G$11:G$310, MATCH($C2788, Ingredients!$B$11:$B$310, 0)), "")))</f>
        <v/>
      </c>
      <c r="AL2788" s="79" t="str">
        <f>IF($C2788="", "", IF(IFERROR(INDEX(Ingredients!H$11:H$310, MATCH($C2788, Ingredients!$B$11:$B$310, 0)), "")="", "", IFERROR(INDEX(Ingredients!H$11:H$310, MATCH($C2788, Ingredients!$B$11:$B$310, 0)), "")))</f>
        <v/>
      </c>
      <c r="AN2788" s="83" t="str">
        <f t="shared" si="650"/>
        <v/>
      </c>
      <c r="AP2788" s="114" t="str">
        <f t="shared" si="660"/>
        <v/>
      </c>
      <c r="AR2788" s="117" t="str">
        <f>IF($C2788="", "", IF(IFERROR(INDEX(Ingredients!$AI$11:$AI$310, MATCH($C2788, Ingredients!$B$11:$B$310, 0)), "")="", "", IFERROR(INDEX(Ingredients!$AI$11:$AI$310, MATCH($C2788, Ingredients!$B$11:$B$310, 0)), "")))</f>
        <v/>
      </c>
      <c r="AT2788" s="120" t="str">
        <f t="shared" si="661"/>
        <v/>
      </c>
      <c r="AV2788" s="90" t="str">
        <f t="shared" si="651"/>
        <v/>
      </c>
      <c r="AX2788" s="90" t="str">
        <f>IF($AV2788="", "", COUNTIF($AV$11:$AV$5010, "&lt;"&amp;$AV2788)+1+COUNTIF($AV$11:$AV2788, $AV2788)-1)</f>
        <v/>
      </c>
      <c r="AZ2788" s="111" t="str">
        <f>IF($B2788="", "", SUMIF('Shopping List'!$AV$11:$AV$25, $B2788, 'Shopping List'!$BN$11:$BN$25))</f>
        <v/>
      </c>
      <c r="BB2788" s="117" t="str">
        <f t="shared" si="662"/>
        <v/>
      </c>
    </row>
    <row r="2789" spans="1:54" x14ac:dyDescent="0.25">
      <c r="A2789" s="4"/>
      <c r="B2789" s="37"/>
      <c r="C2789" s="124"/>
      <c r="D2789" s="39"/>
      <c r="E2789" s="125"/>
      <c r="F2789" s="48"/>
      <c r="G2789" s="4"/>
      <c r="H2789" s="4"/>
      <c r="I2789" s="95" t="str">
        <f>IF($C2789="", "", IF(IFERROR(INDEX(Ingredients!$C$11:$C$310, MATCH($C2789, Ingredients!$B$11:$B$310, 0)), "")="", "", IFERROR(INDEX(Ingredients!$C$11:$C$310, MATCH($C2789, Ingredients!$B$11:$B$310, 0)), "")))</f>
        <v/>
      </c>
      <c r="J2789" s="73" t="str">
        <f>IF($B2789="", "", IF(IFERROR(INDEX(Meals!$C$11:$C$260, MATCH($B2789, Meals!$B$11:$B$260, 0)), "")="", "", IFERROR(INDEX(Meals!$C$11:$C$260, MATCH($B2789, Meals!$B$11:$B$260, 0)), "")))</f>
        <v/>
      </c>
      <c r="K2789" s="4"/>
      <c r="L2789" s="72" t="str">
        <f t="shared" si="652"/>
        <v/>
      </c>
      <c r="M2789" s="73" t="str">
        <f t="shared" si="653"/>
        <v/>
      </c>
      <c r="N2789" s="4"/>
      <c r="O2789" s="78" t="str">
        <f t="shared" si="654"/>
        <v/>
      </c>
      <c r="P2789" s="79" t="str">
        <f t="shared" si="655"/>
        <v/>
      </c>
      <c r="Q2789" s="4"/>
      <c r="R2789" s="90" t="str">
        <f t="shared" si="656"/>
        <v/>
      </c>
      <c r="S2789" s="4"/>
      <c r="Y2789" s="18" t="str">
        <f t="shared" si="657"/>
        <v/>
      </c>
      <c r="AA2789" s="18" t="str">
        <f t="shared" si="648"/>
        <v/>
      </c>
      <c r="AB2789" s="18" t="str">
        <f t="shared" si="649"/>
        <v/>
      </c>
      <c r="AC2789" s="18" t="str">
        <f t="shared" si="658"/>
        <v/>
      </c>
      <c r="AD2789" s="18" t="str">
        <f t="shared" si="658"/>
        <v/>
      </c>
      <c r="AE2789" s="18" t="str">
        <f t="shared" si="659"/>
        <v/>
      </c>
      <c r="AG2789" s="95" t="str">
        <f>IF($C2789="", "", IF(IFERROR(INDEX(Ingredients!C$11:C$310, MATCH($C2789, Ingredients!$B$11:$B$310, 0)), "")="", "", IFERROR(INDEX(Ingredients!C$11:C$310, MATCH($C2789, Ingredients!$B$11:$B$310, 0)), "")))</f>
        <v/>
      </c>
      <c r="AH2789" s="105" t="str">
        <f>IF($C2789="", "", IF(IFERROR(INDEX(Ingredients!D$11:D$310, MATCH($C2789, Ingredients!$B$11:$B$310, 0)), "")="", "", IFERROR(INDEX(Ingredients!D$11:D$310, MATCH($C2789, Ingredients!$B$11:$B$310, 0)), "")))</f>
        <v/>
      </c>
      <c r="AI2789" s="106" t="str">
        <f>IF($C2789="", "", IF(IFERROR(INDEX(Ingredients!E$11:E$310, MATCH($C2789, Ingredients!$B$11:$B$310, 0)), "")="", "", IFERROR(INDEX(Ingredients!E$11:E$310, MATCH($C2789, Ingredients!$B$11:$B$310, 0)), "")))</f>
        <v/>
      </c>
      <c r="AJ2789" s="108" t="str">
        <f>IF($C2789="", "", IF(IFERROR(INDEX(Ingredients!F$11:F$310, MATCH($C2789, Ingredients!$B$11:$B$310, 0)), "")="", "", IFERROR(INDEX(Ingredients!F$11:F$310, MATCH($C2789, Ingredients!$B$11:$B$310, 0)), "")))</f>
        <v/>
      </c>
      <c r="AK2789" s="106" t="str">
        <f>IF($C2789="", "", IF(IFERROR(INDEX(Ingredients!G$11:G$310, MATCH($C2789, Ingredients!$B$11:$B$310, 0)), "")="", "", IFERROR(INDEX(Ingredients!G$11:G$310, MATCH($C2789, Ingredients!$B$11:$B$310, 0)), "")))</f>
        <v/>
      </c>
      <c r="AL2789" s="79" t="str">
        <f>IF($C2789="", "", IF(IFERROR(INDEX(Ingredients!H$11:H$310, MATCH($C2789, Ingredients!$B$11:$B$310, 0)), "")="", "", IFERROR(INDEX(Ingredients!H$11:H$310, MATCH($C2789, Ingredients!$B$11:$B$310, 0)), "")))</f>
        <v/>
      </c>
      <c r="AN2789" s="83" t="str">
        <f t="shared" si="650"/>
        <v/>
      </c>
      <c r="AP2789" s="114" t="str">
        <f t="shared" si="660"/>
        <v/>
      </c>
      <c r="AR2789" s="117" t="str">
        <f>IF($C2789="", "", IF(IFERROR(INDEX(Ingredients!$AI$11:$AI$310, MATCH($C2789, Ingredients!$B$11:$B$310, 0)), "")="", "", IFERROR(INDEX(Ingredients!$AI$11:$AI$310, MATCH($C2789, Ingredients!$B$11:$B$310, 0)), "")))</f>
        <v/>
      </c>
      <c r="AT2789" s="120" t="str">
        <f t="shared" si="661"/>
        <v/>
      </c>
      <c r="AV2789" s="90" t="str">
        <f t="shared" si="651"/>
        <v/>
      </c>
      <c r="AX2789" s="90" t="str">
        <f>IF($AV2789="", "", COUNTIF($AV$11:$AV$5010, "&lt;"&amp;$AV2789)+1+COUNTIF($AV$11:$AV2789, $AV2789)-1)</f>
        <v/>
      </c>
      <c r="AZ2789" s="111" t="str">
        <f>IF($B2789="", "", SUMIF('Shopping List'!$AV$11:$AV$25, $B2789, 'Shopping List'!$BN$11:$BN$25))</f>
        <v/>
      </c>
      <c r="BB2789" s="117" t="str">
        <f t="shared" si="662"/>
        <v/>
      </c>
    </row>
    <row r="2790" spans="1:54" x14ac:dyDescent="0.25">
      <c r="A2790" s="4"/>
      <c r="B2790" s="37"/>
      <c r="C2790" s="124"/>
      <c r="D2790" s="39"/>
      <c r="E2790" s="125"/>
      <c r="F2790" s="48"/>
      <c r="G2790" s="4"/>
      <c r="H2790" s="4"/>
      <c r="I2790" s="95" t="str">
        <f>IF($C2790="", "", IF(IFERROR(INDEX(Ingredients!$C$11:$C$310, MATCH($C2790, Ingredients!$B$11:$B$310, 0)), "")="", "", IFERROR(INDEX(Ingredients!$C$11:$C$310, MATCH($C2790, Ingredients!$B$11:$B$310, 0)), "")))</f>
        <v/>
      </c>
      <c r="J2790" s="73" t="str">
        <f>IF($B2790="", "", IF(IFERROR(INDEX(Meals!$C$11:$C$260, MATCH($B2790, Meals!$B$11:$B$260, 0)), "")="", "", IFERROR(INDEX(Meals!$C$11:$C$260, MATCH($B2790, Meals!$B$11:$B$260, 0)), "")))</f>
        <v/>
      </c>
      <c r="K2790" s="4"/>
      <c r="L2790" s="72" t="str">
        <f t="shared" si="652"/>
        <v/>
      </c>
      <c r="M2790" s="73" t="str">
        <f t="shared" si="653"/>
        <v/>
      </c>
      <c r="N2790" s="4"/>
      <c r="O2790" s="78" t="str">
        <f t="shared" si="654"/>
        <v/>
      </c>
      <c r="P2790" s="79" t="str">
        <f t="shared" si="655"/>
        <v/>
      </c>
      <c r="Q2790" s="4"/>
      <c r="R2790" s="90" t="str">
        <f t="shared" si="656"/>
        <v/>
      </c>
      <c r="S2790" s="4"/>
      <c r="Y2790" s="18" t="str">
        <f t="shared" si="657"/>
        <v/>
      </c>
      <c r="AA2790" s="18" t="str">
        <f t="shared" si="648"/>
        <v/>
      </c>
      <c r="AB2790" s="18" t="str">
        <f t="shared" si="649"/>
        <v/>
      </c>
      <c r="AC2790" s="18" t="str">
        <f t="shared" si="658"/>
        <v/>
      </c>
      <c r="AD2790" s="18" t="str">
        <f t="shared" si="658"/>
        <v/>
      </c>
      <c r="AE2790" s="18" t="str">
        <f t="shared" si="659"/>
        <v/>
      </c>
      <c r="AG2790" s="95" t="str">
        <f>IF($C2790="", "", IF(IFERROR(INDEX(Ingredients!C$11:C$310, MATCH($C2790, Ingredients!$B$11:$B$310, 0)), "")="", "", IFERROR(INDEX(Ingredients!C$11:C$310, MATCH($C2790, Ingredients!$B$11:$B$310, 0)), "")))</f>
        <v/>
      </c>
      <c r="AH2790" s="105" t="str">
        <f>IF($C2790="", "", IF(IFERROR(INDEX(Ingredients!D$11:D$310, MATCH($C2790, Ingredients!$B$11:$B$310, 0)), "")="", "", IFERROR(INDEX(Ingredients!D$11:D$310, MATCH($C2790, Ingredients!$B$11:$B$310, 0)), "")))</f>
        <v/>
      </c>
      <c r="AI2790" s="106" t="str">
        <f>IF($C2790="", "", IF(IFERROR(INDEX(Ingredients!E$11:E$310, MATCH($C2790, Ingredients!$B$11:$B$310, 0)), "")="", "", IFERROR(INDEX(Ingredients!E$11:E$310, MATCH($C2790, Ingredients!$B$11:$B$310, 0)), "")))</f>
        <v/>
      </c>
      <c r="AJ2790" s="108" t="str">
        <f>IF($C2790="", "", IF(IFERROR(INDEX(Ingredients!F$11:F$310, MATCH($C2790, Ingredients!$B$11:$B$310, 0)), "")="", "", IFERROR(INDEX(Ingredients!F$11:F$310, MATCH($C2790, Ingredients!$B$11:$B$310, 0)), "")))</f>
        <v/>
      </c>
      <c r="AK2790" s="106" t="str">
        <f>IF($C2790="", "", IF(IFERROR(INDEX(Ingredients!G$11:G$310, MATCH($C2790, Ingredients!$B$11:$B$310, 0)), "")="", "", IFERROR(INDEX(Ingredients!G$11:G$310, MATCH($C2790, Ingredients!$B$11:$B$310, 0)), "")))</f>
        <v/>
      </c>
      <c r="AL2790" s="79" t="str">
        <f>IF($C2790="", "", IF(IFERROR(INDEX(Ingredients!H$11:H$310, MATCH($C2790, Ingredients!$B$11:$B$310, 0)), "")="", "", IFERROR(INDEX(Ingredients!H$11:H$310, MATCH($C2790, Ingredients!$B$11:$B$310, 0)), "")))</f>
        <v/>
      </c>
      <c r="AN2790" s="83" t="str">
        <f t="shared" si="650"/>
        <v/>
      </c>
      <c r="AP2790" s="114" t="str">
        <f t="shared" si="660"/>
        <v/>
      </c>
      <c r="AR2790" s="117" t="str">
        <f>IF($C2790="", "", IF(IFERROR(INDEX(Ingredients!$AI$11:$AI$310, MATCH($C2790, Ingredients!$B$11:$B$310, 0)), "")="", "", IFERROR(INDEX(Ingredients!$AI$11:$AI$310, MATCH($C2790, Ingredients!$B$11:$B$310, 0)), "")))</f>
        <v/>
      </c>
      <c r="AT2790" s="120" t="str">
        <f t="shared" si="661"/>
        <v/>
      </c>
      <c r="AV2790" s="90" t="str">
        <f t="shared" si="651"/>
        <v/>
      </c>
      <c r="AX2790" s="90" t="str">
        <f>IF($AV2790="", "", COUNTIF($AV$11:$AV$5010, "&lt;"&amp;$AV2790)+1+COUNTIF($AV$11:$AV2790, $AV2790)-1)</f>
        <v/>
      </c>
      <c r="AZ2790" s="111" t="str">
        <f>IF($B2790="", "", SUMIF('Shopping List'!$AV$11:$AV$25, $B2790, 'Shopping List'!$BN$11:$BN$25))</f>
        <v/>
      </c>
      <c r="BB2790" s="117" t="str">
        <f t="shared" si="662"/>
        <v/>
      </c>
    </row>
    <row r="2791" spans="1:54" x14ac:dyDescent="0.25">
      <c r="A2791" s="4"/>
      <c r="B2791" s="37"/>
      <c r="C2791" s="124"/>
      <c r="D2791" s="39"/>
      <c r="E2791" s="125"/>
      <c r="F2791" s="48"/>
      <c r="G2791" s="4"/>
      <c r="H2791" s="4"/>
      <c r="I2791" s="95" t="str">
        <f>IF($C2791="", "", IF(IFERROR(INDEX(Ingredients!$C$11:$C$310, MATCH($C2791, Ingredients!$B$11:$B$310, 0)), "")="", "", IFERROR(INDEX(Ingredients!$C$11:$C$310, MATCH($C2791, Ingredients!$B$11:$B$310, 0)), "")))</f>
        <v/>
      </c>
      <c r="J2791" s="73" t="str">
        <f>IF($B2791="", "", IF(IFERROR(INDEX(Meals!$C$11:$C$260, MATCH($B2791, Meals!$B$11:$B$260, 0)), "")="", "", IFERROR(INDEX(Meals!$C$11:$C$260, MATCH($B2791, Meals!$B$11:$B$260, 0)), "")))</f>
        <v/>
      </c>
      <c r="K2791" s="4"/>
      <c r="L2791" s="72" t="str">
        <f t="shared" si="652"/>
        <v/>
      </c>
      <c r="M2791" s="73" t="str">
        <f t="shared" si="653"/>
        <v/>
      </c>
      <c r="N2791" s="4"/>
      <c r="O2791" s="78" t="str">
        <f t="shared" si="654"/>
        <v/>
      </c>
      <c r="P2791" s="79" t="str">
        <f t="shared" si="655"/>
        <v/>
      </c>
      <c r="Q2791" s="4"/>
      <c r="R2791" s="90" t="str">
        <f t="shared" si="656"/>
        <v/>
      </c>
      <c r="S2791" s="4"/>
      <c r="Y2791" s="18" t="str">
        <f t="shared" si="657"/>
        <v/>
      </c>
      <c r="AA2791" s="18" t="str">
        <f t="shared" si="648"/>
        <v/>
      </c>
      <c r="AB2791" s="18" t="str">
        <f t="shared" si="649"/>
        <v/>
      </c>
      <c r="AC2791" s="18" t="str">
        <f t="shared" si="658"/>
        <v/>
      </c>
      <c r="AD2791" s="18" t="str">
        <f t="shared" si="658"/>
        <v/>
      </c>
      <c r="AE2791" s="18" t="str">
        <f t="shared" si="659"/>
        <v/>
      </c>
      <c r="AG2791" s="95" t="str">
        <f>IF($C2791="", "", IF(IFERROR(INDEX(Ingredients!C$11:C$310, MATCH($C2791, Ingredients!$B$11:$B$310, 0)), "")="", "", IFERROR(INDEX(Ingredients!C$11:C$310, MATCH($C2791, Ingredients!$B$11:$B$310, 0)), "")))</f>
        <v/>
      </c>
      <c r="AH2791" s="105" t="str">
        <f>IF($C2791="", "", IF(IFERROR(INDEX(Ingredients!D$11:D$310, MATCH($C2791, Ingredients!$B$11:$B$310, 0)), "")="", "", IFERROR(INDEX(Ingredients!D$11:D$310, MATCH($C2791, Ingredients!$B$11:$B$310, 0)), "")))</f>
        <v/>
      </c>
      <c r="AI2791" s="106" t="str">
        <f>IF($C2791="", "", IF(IFERROR(INDEX(Ingredients!E$11:E$310, MATCH($C2791, Ingredients!$B$11:$B$310, 0)), "")="", "", IFERROR(INDEX(Ingredients!E$11:E$310, MATCH($C2791, Ingredients!$B$11:$B$310, 0)), "")))</f>
        <v/>
      </c>
      <c r="AJ2791" s="108" t="str">
        <f>IF($C2791="", "", IF(IFERROR(INDEX(Ingredients!F$11:F$310, MATCH($C2791, Ingredients!$B$11:$B$310, 0)), "")="", "", IFERROR(INDEX(Ingredients!F$11:F$310, MATCH($C2791, Ingredients!$B$11:$B$310, 0)), "")))</f>
        <v/>
      </c>
      <c r="AK2791" s="106" t="str">
        <f>IF($C2791="", "", IF(IFERROR(INDEX(Ingredients!G$11:G$310, MATCH($C2791, Ingredients!$B$11:$B$310, 0)), "")="", "", IFERROR(INDEX(Ingredients!G$11:G$310, MATCH($C2791, Ingredients!$B$11:$B$310, 0)), "")))</f>
        <v/>
      </c>
      <c r="AL2791" s="79" t="str">
        <f>IF($C2791="", "", IF(IFERROR(INDEX(Ingredients!H$11:H$310, MATCH($C2791, Ingredients!$B$11:$B$310, 0)), "")="", "", IFERROR(INDEX(Ingredients!H$11:H$310, MATCH($C2791, Ingredients!$B$11:$B$310, 0)), "")))</f>
        <v/>
      </c>
      <c r="AN2791" s="83" t="str">
        <f t="shared" si="650"/>
        <v/>
      </c>
      <c r="AP2791" s="114" t="str">
        <f t="shared" si="660"/>
        <v/>
      </c>
      <c r="AR2791" s="117" t="str">
        <f>IF($C2791="", "", IF(IFERROR(INDEX(Ingredients!$AI$11:$AI$310, MATCH($C2791, Ingredients!$B$11:$B$310, 0)), "")="", "", IFERROR(INDEX(Ingredients!$AI$11:$AI$310, MATCH($C2791, Ingredients!$B$11:$B$310, 0)), "")))</f>
        <v/>
      </c>
      <c r="AT2791" s="120" t="str">
        <f t="shared" si="661"/>
        <v/>
      </c>
      <c r="AV2791" s="90" t="str">
        <f t="shared" si="651"/>
        <v/>
      </c>
      <c r="AX2791" s="90" t="str">
        <f>IF($AV2791="", "", COUNTIF($AV$11:$AV$5010, "&lt;"&amp;$AV2791)+1+COUNTIF($AV$11:$AV2791, $AV2791)-1)</f>
        <v/>
      </c>
      <c r="AZ2791" s="111" t="str">
        <f>IF($B2791="", "", SUMIF('Shopping List'!$AV$11:$AV$25, $B2791, 'Shopping List'!$BN$11:$BN$25))</f>
        <v/>
      </c>
      <c r="BB2791" s="117" t="str">
        <f t="shared" si="662"/>
        <v/>
      </c>
    </row>
    <row r="2792" spans="1:54" x14ac:dyDescent="0.25">
      <c r="A2792" s="4"/>
      <c r="B2792" s="37"/>
      <c r="C2792" s="124"/>
      <c r="D2792" s="39"/>
      <c r="E2792" s="125"/>
      <c r="F2792" s="48"/>
      <c r="G2792" s="4"/>
      <c r="H2792" s="4"/>
      <c r="I2792" s="95" t="str">
        <f>IF($C2792="", "", IF(IFERROR(INDEX(Ingredients!$C$11:$C$310, MATCH($C2792, Ingredients!$B$11:$B$310, 0)), "")="", "", IFERROR(INDEX(Ingredients!$C$11:$C$310, MATCH($C2792, Ingredients!$B$11:$B$310, 0)), "")))</f>
        <v/>
      </c>
      <c r="J2792" s="73" t="str">
        <f>IF($B2792="", "", IF(IFERROR(INDEX(Meals!$C$11:$C$260, MATCH($B2792, Meals!$B$11:$B$260, 0)), "")="", "", IFERROR(INDEX(Meals!$C$11:$C$260, MATCH($B2792, Meals!$B$11:$B$260, 0)), "")))</f>
        <v/>
      </c>
      <c r="K2792" s="4"/>
      <c r="L2792" s="72" t="str">
        <f t="shared" si="652"/>
        <v/>
      </c>
      <c r="M2792" s="73" t="str">
        <f t="shared" si="653"/>
        <v/>
      </c>
      <c r="N2792" s="4"/>
      <c r="O2792" s="78" t="str">
        <f t="shared" si="654"/>
        <v/>
      </c>
      <c r="P2792" s="79" t="str">
        <f t="shared" si="655"/>
        <v/>
      </c>
      <c r="Q2792" s="4"/>
      <c r="R2792" s="90" t="str">
        <f t="shared" si="656"/>
        <v/>
      </c>
      <c r="S2792" s="4"/>
      <c r="Y2792" s="18" t="str">
        <f t="shared" si="657"/>
        <v/>
      </c>
      <c r="AA2792" s="18" t="str">
        <f t="shared" si="648"/>
        <v/>
      </c>
      <c r="AB2792" s="18" t="str">
        <f t="shared" si="649"/>
        <v/>
      </c>
      <c r="AC2792" s="18" t="str">
        <f t="shared" si="658"/>
        <v/>
      </c>
      <c r="AD2792" s="18" t="str">
        <f t="shared" si="658"/>
        <v/>
      </c>
      <c r="AE2792" s="18" t="str">
        <f t="shared" si="659"/>
        <v/>
      </c>
      <c r="AG2792" s="95" t="str">
        <f>IF($C2792="", "", IF(IFERROR(INDEX(Ingredients!C$11:C$310, MATCH($C2792, Ingredients!$B$11:$B$310, 0)), "")="", "", IFERROR(INDEX(Ingredients!C$11:C$310, MATCH($C2792, Ingredients!$B$11:$B$310, 0)), "")))</f>
        <v/>
      </c>
      <c r="AH2792" s="105" t="str">
        <f>IF($C2792="", "", IF(IFERROR(INDEX(Ingredients!D$11:D$310, MATCH($C2792, Ingredients!$B$11:$B$310, 0)), "")="", "", IFERROR(INDEX(Ingredients!D$11:D$310, MATCH($C2792, Ingredients!$B$11:$B$310, 0)), "")))</f>
        <v/>
      </c>
      <c r="AI2792" s="106" t="str">
        <f>IF($C2792="", "", IF(IFERROR(INDEX(Ingredients!E$11:E$310, MATCH($C2792, Ingredients!$B$11:$B$310, 0)), "")="", "", IFERROR(INDEX(Ingredients!E$11:E$310, MATCH($C2792, Ingredients!$B$11:$B$310, 0)), "")))</f>
        <v/>
      </c>
      <c r="AJ2792" s="108" t="str">
        <f>IF($C2792="", "", IF(IFERROR(INDEX(Ingredients!F$11:F$310, MATCH($C2792, Ingredients!$B$11:$B$310, 0)), "")="", "", IFERROR(INDEX(Ingredients!F$11:F$310, MATCH($C2792, Ingredients!$B$11:$B$310, 0)), "")))</f>
        <v/>
      </c>
      <c r="AK2792" s="106" t="str">
        <f>IF($C2792="", "", IF(IFERROR(INDEX(Ingredients!G$11:G$310, MATCH($C2792, Ingredients!$B$11:$B$310, 0)), "")="", "", IFERROR(INDEX(Ingredients!G$11:G$310, MATCH($C2792, Ingredients!$B$11:$B$310, 0)), "")))</f>
        <v/>
      </c>
      <c r="AL2792" s="79" t="str">
        <f>IF($C2792="", "", IF(IFERROR(INDEX(Ingredients!H$11:H$310, MATCH($C2792, Ingredients!$B$11:$B$310, 0)), "")="", "", IFERROR(INDEX(Ingredients!H$11:H$310, MATCH($C2792, Ingredients!$B$11:$B$310, 0)), "")))</f>
        <v/>
      </c>
      <c r="AN2792" s="83" t="str">
        <f t="shared" si="650"/>
        <v/>
      </c>
      <c r="AP2792" s="114" t="str">
        <f t="shared" si="660"/>
        <v/>
      </c>
      <c r="AR2792" s="117" t="str">
        <f>IF($C2792="", "", IF(IFERROR(INDEX(Ingredients!$AI$11:$AI$310, MATCH($C2792, Ingredients!$B$11:$B$310, 0)), "")="", "", IFERROR(INDEX(Ingredients!$AI$11:$AI$310, MATCH($C2792, Ingredients!$B$11:$B$310, 0)), "")))</f>
        <v/>
      </c>
      <c r="AT2792" s="120" t="str">
        <f t="shared" si="661"/>
        <v/>
      </c>
      <c r="AV2792" s="90" t="str">
        <f t="shared" si="651"/>
        <v/>
      </c>
      <c r="AX2792" s="90" t="str">
        <f>IF($AV2792="", "", COUNTIF($AV$11:$AV$5010, "&lt;"&amp;$AV2792)+1+COUNTIF($AV$11:$AV2792, $AV2792)-1)</f>
        <v/>
      </c>
      <c r="AZ2792" s="111" t="str">
        <f>IF($B2792="", "", SUMIF('Shopping List'!$AV$11:$AV$25, $B2792, 'Shopping List'!$BN$11:$BN$25))</f>
        <v/>
      </c>
      <c r="BB2792" s="117" t="str">
        <f t="shared" si="662"/>
        <v/>
      </c>
    </row>
    <row r="2793" spans="1:54" x14ac:dyDescent="0.25">
      <c r="A2793" s="4"/>
      <c r="B2793" s="37"/>
      <c r="C2793" s="124"/>
      <c r="D2793" s="39"/>
      <c r="E2793" s="125"/>
      <c r="F2793" s="48"/>
      <c r="G2793" s="4"/>
      <c r="H2793" s="4"/>
      <c r="I2793" s="95" t="str">
        <f>IF($C2793="", "", IF(IFERROR(INDEX(Ingredients!$C$11:$C$310, MATCH($C2793, Ingredients!$B$11:$B$310, 0)), "")="", "", IFERROR(INDEX(Ingredients!$C$11:$C$310, MATCH($C2793, Ingredients!$B$11:$B$310, 0)), "")))</f>
        <v/>
      </c>
      <c r="J2793" s="73" t="str">
        <f>IF($B2793="", "", IF(IFERROR(INDEX(Meals!$C$11:$C$260, MATCH($B2793, Meals!$B$11:$B$260, 0)), "")="", "", IFERROR(INDEX(Meals!$C$11:$C$260, MATCH($B2793, Meals!$B$11:$B$260, 0)), "")))</f>
        <v/>
      </c>
      <c r="K2793" s="4"/>
      <c r="L2793" s="72" t="str">
        <f t="shared" si="652"/>
        <v/>
      </c>
      <c r="M2793" s="73" t="str">
        <f t="shared" si="653"/>
        <v/>
      </c>
      <c r="N2793" s="4"/>
      <c r="O2793" s="78" t="str">
        <f t="shared" si="654"/>
        <v/>
      </c>
      <c r="P2793" s="79" t="str">
        <f t="shared" si="655"/>
        <v/>
      </c>
      <c r="Q2793" s="4"/>
      <c r="R2793" s="90" t="str">
        <f t="shared" si="656"/>
        <v/>
      </c>
      <c r="S2793" s="4"/>
      <c r="Y2793" s="18" t="str">
        <f t="shared" si="657"/>
        <v/>
      </c>
      <c r="AA2793" s="18" t="str">
        <f t="shared" si="648"/>
        <v/>
      </c>
      <c r="AB2793" s="18" t="str">
        <f t="shared" si="649"/>
        <v/>
      </c>
      <c r="AC2793" s="18" t="str">
        <f t="shared" si="658"/>
        <v/>
      </c>
      <c r="AD2793" s="18" t="str">
        <f t="shared" si="658"/>
        <v/>
      </c>
      <c r="AE2793" s="18" t="str">
        <f t="shared" si="659"/>
        <v/>
      </c>
      <c r="AG2793" s="95" t="str">
        <f>IF($C2793="", "", IF(IFERROR(INDEX(Ingredients!C$11:C$310, MATCH($C2793, Ingredients!$B$11:$B$310, 0)), "")="", "", IFERROR(INDEX(Ingredients!C$11:C$310, MATCH($C2793, Ingredients!$B$11:$B$310, 0)), "")))</f>
        <v/>
      </c>
      <c r="AH2793" s="105" t="str">
        <f>IF($C2793="", "", IF(IFERROR(INDEX(Ingredients!D$11:D$310, MATCH($C2793, Ingredients!$B$11:$B$310, 0)), "")="", "", IFERROR(INDEX(Ingredients!D$11:D$310, MATCH($C2793, Ingredients!$B$11:$B$310, 0)), "")))</f>
        <v/>
      </c>
      <c r="AI2793" s="106" t="str">
        <f>IF($C2793="", "", IF(IFERROR(INDEX(Ingredients!E$11:E$310, MATCH($C2793, Ingredients!$B$11:$B$310, 0)), "")="", "", IFERROR(INDEX(Ingredients!E$11:E$310, MATCH($C2793, Ingredients!$B$11:$B$310, 0)), "")))</f>
        <v/>
      </c>
      <c r="AJ2793" s="108" t="str">
        <f>IF($C2793="", "", IF(IFERROR(INDEX(Ingredients!F$11:F$310, MATCH($C2793, Ingredients!$B$11:$B$310, 0)), "")="", "", IFERROR(INDEX(Ingredients!F$11:F$310, MATCH($C2793, Ingredients!$B$11:$B$310, 0)), "")))</f>
        <v/>
      </c>
      <c r="AK2793" s="106" t="str">
        <f>IF($C2793="", "", IF(IFERROR(INDEX(Ingredients!G$11:G$310, MATCH($C2793, Ingredients!$B$11:$B$310, 0)), "")="", "", IFERROR(INDEX(Ingredients!G$11:G$310, MATCH($C2793, Ingredients!$B$11:$B$310, 0)), "")))</f>
        <v/>
      </c>
      <c r="AL2793" s="79" t="str">
        <f>IF($C2793="", "", IF(IFERROR(INDEX(Ingredients!H$11:H$310, MATCH($C2793, Ingredients!$B$11:$B$310, 0)), "")="", "", IFERROR(INDEX(Ingredients!H$11:H$310, MATCH($C2793, Ingredients!$B$11:$B$310, 0)), "")))</f>
        <v/>
      </c>
      <c r="AN2793" s="83" t="str">
        <f t="shared" si="650"/>
        <v/>
      </c>
      <c r="AP2793" s="114" t="str">
        <f t="shared" si="660"/>
        <v/>
      </c>
      <c r="AR2793" s="117" t="str">
        <f>IF($C2793="", "", IF(IFERROR(INDEX(Ingredients!$AI$11:$AI$310, MATCH($C2793, Ingredients!$B$11:$B$310, 0)), "")="", "", IFERROR(INDEX(Ingredients!$AI$11:$AI$310, MATCH($C2793, Ingredients!$B$11:$B$310, 0)), "")))</f>
        <v/>
      </c>
      <c r="AT2793" s="120" t="str">
        <f t="shared" si="661"/>
        <v/>
      </c>
      <c r="AV2793" s="90" t="str">
        <f t="shared" si="651"/>
        <v/>
      </c>
      <c r="AX2793" s="90" t="str">
        <f>IF($AV2793="", "", COUNTIF($AV$11:$AV$5010, "&lt;"&amp;$AV2793)+1+COUNTIF($AV$11:$AV2793, $AV2793)-1)</f>
        <v/>
      </c>
      <c r="AZ2793" s="111" t="str">
        <f>IF($B2793="", "", SUMIF('Shopping List'!$AV$11:$AV$25, $B2793, 'Shopping List'!$BN$11:$BN$25))</f>
        <v/>
      </c>
      <c r="BB2793" s="117" t="str">
        <f t="shared" si="662"/>
        <v/>
      </c>
    </row>
    <row r="2794" spans="1:54" x14ac:dyDescent="0.25">
      <c r="A2794" s="4"/>
      <c r="B2794" s="37"/>
      <c r="C2794" s="124"/>
      <c r="D2794" s="39"/>
      <c r="E2794" s="125"/>
      <c r="F2794" s="48"/>
      <c r="G2794" s="4"/>
      <c r="H2794" s="4"/>
      <c r="I2794" s="95" t="str">
        <f>IF($C2794="", "", IF(IFERROR(INDEX(Ingredients!$C$11:$C$310, MATCH($C2794, Ingredients!$B$11:$B$310, 0)), "")="", "", IFERROR(INDEX(Ingredients!$C$11:$C$310, MATCH($C2794, Ingredients!$B$11:$B$310, 0)), "")))</f>
        <v/>
      </c>
      <c r="J2794" s="73" t="str">
        <f>IF($B2794="", "", IF(IFERROR(INDEX(Meals!$C$11:$C$260, MATCH($B2794, Meals!$B$11:$B$260, 0)), "")="", "", IFERROR(INDEX(Meals!$C$11:$C$260, MATCH($B2794, Meals!$B$11:$B$260, 0)), "")))</f>
        <v/>
      </c>
      <c r="K2794" s="4"/>
      <c r="L2794" s="72" t="str">
        <f t="shared" si="652"/>
        <v/>
      </c>
      <c r="M2794" s="73" t="str">
        <f t="shared" si="653"/>
        <v/>
      </c>
      <c r="N2794" s="4"/>
      <c r="O2794" s="78" t="str">
        <f t="shared" si="654"/>
        <v/>
      </c>
      <c r="P2794" s="79" t="str">
        <f t="shared" si="655"/>
        <v/>
      </c>
      <c r="Q2794" s="4"/>
      <c r="R2794" s="90" t="str">
        <f t="shared" si="656"/>
        <v/>
      </c>
      <c r="S2794" s="4"/>
      <c r="Y2794" s="18" t="str">
        <f t="shared" si="657"/>
        <v/>
      </c>
      <c r="AA2794" s="18" t="str">
        <f t="shared" si="648"/>
        <v/>
      </c>
      <c r="AB2794" s="18" t="str">
        <f t="shared" si="649"/>
        <v/>
      </c>
      <c r="AC2794" s="18" t="str">
        <f t="shared" si="658"/>
        <v/>
      </c>
      <c r="AD2794" s="18" t="str">
        <f t="shared" si="658"/>
        <v/>
      </c>
      <c r="AE2794" s="18" t="str">
        <f t="shared" si="659"/>
        <v/>
      </c>
      <c r="AG2794" s="95" t="str">
        <f>IF($C2794="", "", IF(IFERROR(INDEX(Ingredients!C$11:C$310, MATCH($C2794, Ingredients!$B$11:$B$310, 0)), "")="", "", IFERROR(INDEX(Ingredients!C$11:C$310, MATCH($C2794, Ingredients!$B$11:$B$310, 0)), "")))</f>
        <v/>
      </c>
      <c r="AH2794" s="105" t="str">
        <f>IF($C2794="", "", IF(IFERROR(INDEX(Ingredients!D$11:D$310, MATCH($C2794, Ingredients!$B$11:$B$310, 0)), "")="", "", IFERROR(INDEX(Ingredients!D$11:D$310, MATCH($C2794, Ingredients!$B$11:$B$310, 0)), "")))</f>
        <v/>
      </c>
      <c r="AI2794" s="106" t="str">
        <f>IF($C2794="", "", IF(IFERROR(INDEX(Ingredients!E$11:E$310, MATCH($C2794, Ingredients!$B$11:$B$310, 0)), "")="", "", IFERROR(INDEX(Ingredients!E$11:E$310, MATCH($C2794, Ingredients!$B$11:$B$310, 0)), "")))</f>
        <v/>
      </c>
      <c r="AJ2794" s="108" t="str">
        <f>IF($C2794="", "", IF(IFERROR(INDEX(Ingredients!F$11:F$310, MATCH($C2794, Ingredients!$B$11:$B$310, 0)), "")="", "", IFERROR(INDEX(Ingredients!F$11:F$310, MATCH($C2794, Ingredients!$B$11:$B$310, 0)), "")))</f>
        <v/>
      </c>
      <c r="AK2794" s="106" t="str">
        <f>IF($C2794="", "", IF(IFERROR(INDEX(Ingredients!G$11:G$310, MATCH($C2794, Ingredients!$B$11:$B$310, 0)), "")="", "", IFERROR(INDEX(Ingredients!G$11:G$310, MATCH($C2794, Ingredients!$B$11:$B$310, 0)), "")))</f>
        <v/>
      </c>
      <c r="AL2794" s="79" t="str">
        <f>IF($C2794="", "", IF(IFERROR(INDEX(Ingredients!H$11:H$310, MATCH($C2794, Ingredients!$B$11:$B$310, 0)), "")="", "", IFERROR(INDEX(Ingredients!H$11:H$310, MATCH($C2794, Ingredients!$B$11:$B$310, 0)), "")))</f>
        <v/>
      </c>
      <c r="AN2794" s="83" t="str">
        <f t="shared" si="650"/>
        <v/>
      </c>
      <c r="AP2794" s="114" t="str">
        <f t="shared" si="660"/>
        <v/>
      </c>
      <c r="AR2794" s="117" t="str">
        <f>IF($C2794="", "", IF(IFERROR(INDEX(Ingredients!$AI$11:$AI$310, MATCH($C2794, Ingredients!$B$11:$B$310, 0)), "")="", "", IFERROR(INDEX(Ingredients!$AI$11:$AI$310, MATCH($C2794, Ingredients!$B$11:$B$310, 0)), "")))</f>
        <v/>
      </c>
      <c r="AT2794" s="120" t="str">
        <f t="shared" si="661"/>
        <v/>
      </c>
      <c r="AV2794" s="90" t="str">
        <f t="shared" si="651"/>
        <v/>
      </c>
      <c r="AX2794" s="90" t="str">
        <f>IF($AV2794="", "", COUNTIF($AV$11:$AV$5010, "&lt;"&amp;$AV2794)+1+COUNTIF($AV$11:$AV2794, $AV2794)-1)</f>
        <v/>
      </c>
      <c r="AZ2794" s="111" t="str">
        <f>IF($B2794="", "", SUMIF('Shopping List'!$AV$11:$AV$25, $B2794, 'Shopping List'!$BN$11:$BN$25))</f>
        <v/>
      </c>
      <c r="BB2794" s="117" t="str">
        <f t="shared" si="662"/>
        <v/>
      </c>
    </row>
    <row r="2795" spans="1:54" x14ac:dyDescent="0.25">
      <c r="A2795" s="4"/>
      <c r="B2795" s="37"/>
      <c r="C2795" s="124"/>
      <c r="D2795" s="39"/>
      <c r="E2795" s="125"/>
      <c r="F2795" s="48"/>
      <c r="G2795" s="4"/>
      <c r="H2795" s="4"/>
      <c r="I2795" s="95" t="str">
        <f>IF($C2795="", "", IF(IFERROR(INDEX(Ingredients!$C$11:$C$310, MATCH($C2795, Ingredients!$B$11:$B$310, 0)), "")="", "", IFERROR(INDEX(Ingredients!$C$11:$C$310, MATCH($C2795, Ingredients!$B$11:$B$310, 0)), "")))</f>
        <v/>
      </c>
      <c r="J2795" s="73" t="str">
        <f>IF($B2795="", "", IF(IFERROR(INDEX(Meals!$C$11:$C$260, MATCH($B2795, Meals!$B$11:$B$260, 0)), "")="", "", IFERROR(INDEX(Meals!$C$11:$C$260, MATCH($B2795, Meals!$B$11:$B$260, 0)), "")))</f>
        <v/>
      </c>
      <c r="K2795" s="4"/>
      <c r="L2795" s="72" t="str">
        <f t="shared" si="652"/>
        <v/>
      </c>
      <c r="M2795" s="73" t="str">
        <f t="shared" si="653"/>
        <v/>
      </c>
      <c r="N2795" s="4"/>
      <c r="O2795" s="78" t="str">
        <f t="shared" si="654"/>
        <v/>
      </c>
      <c r="P2795" s="79" t="str">
        <f t="shared" si="655"/>
        <v/>
      </c>
      <c r="Q2795" s="4"/>
      <c r="R2795" s="90" t="str">
        <f t="shared" si="656"/>
        <v/>
      </c>
      <c r="S2795" s="4"/>
      <c r="Y2795" s="18" t="str">
        <f t="shared" si="657"/>
        <v/>
      </c>
      <c r="AA2795" s="18" t="str">
        <f t="shared" si="648"/>
        <v/>
      </c>
      <c r="AB2795" s="18" t="str">
        <f t="shared" si="649"/>
        <v/>
      </c>
      <c r="AC2795" s="18" t="str">
        <f t="shared" si="658"/>
        <v/>
      </c>
      <c r="AD2795" s="18" t="str">
        <f t="shared" si="658"/>
        <v/>
      </c>
      <c r="AE2795" s="18" t="str">
        <f t="shared" si="659"/>
        <v/>
      </c>
      <c r="AG2795" s="95" t="str">
        <f>IF($C2795="", "", IF(IFERROR(INDEX(Ingredients!C$11:C$310, MATCH($C2795, Ingredients!$B$11:$B$310, 0)), "")="", "", IFERROR(INDEX(Ingredients!C$11:C$310, MATCH($C2795, Ingredients!$B$11:$B$310, 0)), "")))</f>
        <v/>
      </c>
      <c r="AH2795" s="105" t="str">
        <f>IF($C2795="", "", IF(IFERROR(INDEX(Ingredients!D$11:D$310, MATCH($C2795, Ingredients!$B$11:$B$310, 0)), "")="", "", IFERROR(INDEX(Ingredients!D$11:D$310, MATCH($C2795, Ingredients!$B$11:$B$310, 0)), "")))</f>
        <v/>
      </c>
      <c r="AI2795" s="106" t="str">
        <f>IF($C2795="", "", IF(IFERROR(INDEX(Ingredients!E$11:E$310, MATCH($C2795, Ingredients!$B$11:$B$310, 0)), "")="", "", IFERROR(INDEX(Ingredients!E$11:E$310, MATCH($C2795, Ingredients!$B$11:$B$310, 0)), "")))</f>
        <v/>
      </c>
      <c r="AJ2795" s="108" t="str">
        <f>IF($C2795="", "", IF(IFERROR(INDEX(Ingredients!F$11:F$310, MATCH($C2795, Ingredients!$B$11:$B$310, 0)), "")="", "", IFERROR(INDEX(Ingredients!F$11:F$310, MATCH($C2795, Ingredients!$B$11:$B$310, 0)), "")))</f>
        <v/>
      </c>
      <c r="AK2795" s="106" t="str">
        <f>IF($C2795="", "", IF(IFERROR(INDEX(Ingredients!G$11:G$310, MATCH($C2795, Ingredients!$B$11:$B$310, 0)), "")="", "", IFERROR(INDEX(Ingredients!G$11:G$310, MATCH($C2795, Ingredients!$B$11:$B$310, 0)), "")))</f>
        <v/>
      </c>
      <c r="AL2795" s="79" t="str">
        <f>IF($C2795="", "", IF(IFERROR(INDEX(Ingredients!H$11:H$310, MATCH($C2795, Ingredients!$B$11:$B$310, 0)), "")="", "", IFERROR(INDEX(Ingredients!H$11:H$310, MATCH($C2795, Ingredients!$B$11:$B$310, 0)), "")))</f>
        <v/>
      </c>
      <c r="AN2795" s="83" t="str">
        <f t="shared" si="650"/>
        <v/>
      </c>
      <c r="AP2795" s="114" t="str">
        <f t="shared" si="660"/>
        <v/>
      </c>
      <c r="AR2795" s="117" t="str">
        <f>IF($C2795="", "", IF(IFERROR(INDEX(Ingredients!$AI$11:$AI$310, MATCH($C2795, Ingredients!$B$11:$B$310, 0)), "")="", "", IFERROR(INDEX(Ingredients!$AI$11:$AI$310, MATCH($C2795, Ingredients!$B$11:$B$310, 0)), "")))</f>
        <v/>
      </c>
      <c r="AT2795" s="120" t="str">
        <f t="shared" si="661"/>
        <v/>
      </c>
      <c r="AV2795" s="90" t="str">
        <f t="shared" si="651"/>
        <v/>
      </c>
      <c r="AX2795" s="90" t="str">
        <f>IF($AV2795="", "", COUNTIF($AV$11:$AV$5010, "&lt;"&amp;$AV2795)+1+COUNTIF($AV$11:$AV2795, $AV2795)-1)</f>
        <v/>
      </c>
      <c r="AZ2795" s="111" t="str">
        <f>IF($B2795="", "", SUMIF('Shopping List'!$AV$11:$AV$25, $B2795, 'Shopping List'!$BN$11:$BN$25))</f>
        <v/>
      </c>
      <c r="BB2795" s="117" t="str">
        <f t="shared" si="662"/>
        <v/>
      </c>
    </row>
    <row r="2796" spans="1:54" x14ac:dyDescent="0.25">
      <c r="A2796" s="4"/>
      <c r="B2796" s="37"/>
      <c r="C2796" s="124"/>
      <c r="D2796" s="39"/>
      <c r="E2796" s="125"/>
      <c r="F2796" s="48"/>
      <c r="G2796" s="4"/>
      <c r="H2796" s="4"/>
      <c r="I2796" s="95" t="str">
        <f>IF($C2796="", "", IF(IFERROR(INDEX(Ingredients!$C$11:$C$310, MATCH($C2796, Ingredients!$B$11:$B$310, 0)), "")="", "", IFERROR(INDEX(Ingredients!$C$11:$C$310, MATCH($C2796, Ingredients!$B$11:$B$310, 0)), "")))</f>
        <v/>
      </c>
      <c r="J2796" s="73" t="str">
        <f>IF($B2796="", "", IF(IFERROR(INDEX(Meals!$C$11:$C$260, MATCH($B2796, Meals!$B$11:$B$260, 0)), "")="", "", IFERROR(INDEX(Meals!$C$11:$C$260, MATCH($B2796, Meals!$B$11:$B$260, 0)), "")))</f>
        <v/>
      </c>
      <c r="K2796" s="4"/>
      <c r="L2796" s="72" t="str">
        <f t="shared" si="652"/>
        <v/>
      </c>
      <c r="M2796" s="73" t="str">
        <f t="shared" si="653"/>
        <v/>
      </c>
      <c r="N2796" s="4"/>
      <c r="O2796" s="78" t="str">
        <f t="shared" si="654"/>
        <v/>
      </c>
      <c r="P2796" s="79" t="str">
        <f t="shared" si="655"/>
        <v/>
      </c>
      <c r="Q2796" s="4"/>
      <c r="R2796" s="90" t="str">
        <f t="shared" si="656"/>
        <v/>
      </c>
      <c r="S2796" s="4"/>
      <c r="Y2796" s="18" t="str">
        <f t="shared" si="657"/>
        <v/>
      </c>
      <c r="AA2796" s="18" t="str">
        <f t="shared" si="648"/>
        <v/>
      </c>
      <c r="AB2796" s="18" t="str">
        <f t="shared" si="649"/>
        <v/>
      </c>
      <c r="AC2796" s="18" t="str">
        <f t="shared" si="658"/>
        <v/>
      </c>
      <c r="AD2796" s="18" t="str">
        <f t="shared" si="658"/>
        <v/>
      </c>
      <c r="AE2796" s="18" t="str">
        <f t="shared" si="659"/>
        <v/>
      </c>
      <c r="AG2796" s="95" t="str">
        <f>IF($C2796="", "", IF(IFERROR(INDEX(Ingredients!C$11:C$310, MATCH($C2796, Ingredients!$B$11:$B$310, 0)), "")="", "", IFERROR(INDEX(Ingredients!C$11:C$310, MATCH($C2796, Ingredients!$B$11:$B$310, 0)), "")))</f>
        <v/>
      </c>
      <c r="AH2796" s="105" t="str">
        <f>IF($C2796="", "", IF(IFERROR(INDEX(Ingredients!D$11:D$310, MATCH($C2796, Ingredients!$B$11:$B$310, 0)), "")="", "", IFERROR(INDEX(Ingredients!D$11:D$310, MATCH($C2796, Ingredients!$B$11:$B$310, 0)), "")))</f>
        <v/>
      </c>
      <c r="AI2796" s="106" t="str">
        <f>IF($C2796="", "", IF(IFERROR(INDEX(Ingredients!E$11:E$310, MATCH($C2796, Ingredients!$B$11:$B$310, 0)), "")="", "", IFERROR(INDEX(Ingredients!E$11:E$310, MATCH($C2796, Ingredients!$B$11:$B$310, 0)), "")))</f>
        <v/>
      </c>
      <c r="AJ2796" s="108" t="str">
        <f>IF($C2796="", "", IF(IFERROR(INDEX(Ingredients!F$11:F$310, MATCH($C2796, Ingredients!$B$11:$B$310, 0)), "")="", "", IFERROR(INDEX(Ingredients!F$11:F$310, MATCH($C2796, Ingredients!$B$11:$B$310, 0)), "")))</f>
        <v/>
      </c>
      <c r="AK2796" s="106" t="str">
        <f>IF($C2796="", "", IF(IFERROR(INDEX(Ingredients!G$11:G$310, MATCH($C2796, Ingredients!$B$11:$B$310, 0)), "")="", "", IFERROR(INDEX(Ingredients!G$11:G$310, MATCH($C2796, Ingredients!$B$11:$B$310, 0)), "")))</f>
        <v/>
      </c>
      <c r="AL2796" s="79" t="str">
        <f>IF($C2796="", "", IF(IFERROR(INDEX(Ingredients!H$11:H$310, MATCH($C2796, Ingredients!$B$11:$B$310, 0)), "")="", "", IFERROR(INDEX(Ingredients!H$11:H$310, MATCH($C2796, Ingredients!$B$11:$B$310, 0)), "")))</f>
        <v/>
      </c>
      <c r="AN2796" s="83" t="str">
        <f t="shared" si="650"/>
        <v/>
      </c>
      <c r="AP2796" s="114" t="str">
        <f t="shared" si="660"/>
        <v/>
      </c>
      <c r="AR2796" s="117" t="str">
        <f>IF($C2796="", "", IF(IFERROR(INDEX(Ingredients!$AI$11:$AI$310, MATCH($C2796, Ingredients!$B$11:$B$310, 0)), "")="", "", IFERROR(INDEX(Ingredients!$AI$11:$AI$310, MATCH($C2796, Ingredients!$B$11:$B$310, 0)), "")))</f>
        <v/>
      </c>
      <c r="AT2796" s="120" t="str">
        <f t="shared" si="661"/>
        <v/>
      </c>
      <c r="AV2796" s="90" t="str">
        <f t="shared" si="651"/>
        <v/>
      </c>
      <c r="AX2796" s="90" t="str">
        <f>IF($AV2796="", "", COUNTIF($AV$11:$AV$5010, "&lt;"&amp;$AV2796)+1+COUNTIF($AV$11:$AV2796, $AV2796)-1)</f>
        <v/>
      </c>
      <c r="AZ2796" s="111" t="str">
        <f>IF($B2796="", "", SUMIF('Shopping List'!$AV$11:$AV$25, $B2796, 'Shopping List'!$BN$11:$BN$25))</f>
        <v/>
      </c>
      <c r="BB2796" s="117" t="str">
        <f t="shared" si="662"/>
        <v/>
      </c>
    </row>
    <row r="2797" spans="1:54" x14ac:dyDescent="0.25">
      <c r="A2797" s="4"/>
      <c r="B2797" s="37"/>
      <c r="C2797" s="124"/>
      <c r="D2797" s="39"/>
      <c r="E2797" s="125"/>
      <c r="F2797" s="48"/>
      <c r="G2797" s="4"/>
      <c r="H2797" s="4"/>
      <c r="I2797" s="95" t="str">
        <f>IF($C2797="", "", IF(IFERROR(INDEX(Ingredients!$C$11:$C$310, MATCH($C2797, Ingredients!$B$11:$B$310, 0)), "")="", "", IFERROR(INDEX(Ingredients!$C$11:$C$310, MATCH($C2797, Ingredients!$B$11:$B$310, 0)), "")))</f>
        <v/>
      </c>
      <c r="J2797" s="73" t="str">
        <f>IF($B2797="", "", IF(IFERROR(INDEX(Meals!$C$11:$C$260, MATCH($B2797, Meals!$B$11:$B$260, 0)), "")="", "", IFERROR(INDEX(Meals!$C$11:$C$260, MATCH($B2797, Meals!$B$11:$B$260, 0)), "")))</f>
        <v/>
      </c>
      <c r="K2797" s="4"/>
      <c r="L2797" s="72" t="str">
        <f t="shared" si="652"/>
        <v/>
      </c>
      <c r="M2797" s="73" t="str">
        <f t="shared" si="653"/>
        <v/>
      </c>
      <c r="N2797" s="4"/>
      <c r="O2797" s="78" t="str">
        <f t="shared" si="654"/>
        <v/>
      </c>
      <c r="P2797" s="79" t="str">
        <f t="shared" si="655"/>
        <v/>
      </c>
      <c r="Q2797" s="4"/>
      <c r="R2797" s="90" t="str">
        <f t="shared" si="656"/>
        <v/>
      </c>
      <c r="S2797" s="4"/>
      <c r="Y2797" s="18" t="str">
        <f t="shared" si="657"/>
        <v/>
      </c>
      <c r="AA2797" s="18" t="str">
        <f t="shared" si="648"/>
        <v/>
      </c>
      <c r="AB2797" s="18" t="str">
        <f t="shared" si="649"/>
        <v/>
      </c>
      <c r="AC2797" s="18" t="str">
        <f t="shared" si="658"/>
        <v/>
      </c>
      <c r="AD2797" s="18" t="str">
        <f t="shared" si="658"/>
        <v/>
      </c>
      <c r="AE2797" s="18" t="str">
        <f t="shared" si="659"/>
        <v/>
      </c>
      <c r="AG2797" s="95" t="str">
        <f>IF($C2797="", "", IF(IFERROR(INDEX(Ingredients!C$11:C$310, MATCH($C2797, Ingredients!$B$11:$B$310, 0)), "")="", "", IFERROR(INDEX(Ingredients!C$11:C$310, MATCH($C2797, Ingredients!$B$11:$B$310, 0)), "")))</f>
        <v/>
      </c>
      <c r="AH2797" s="105" t="str">
        <f>IF($C2797="", "", IF(IFERROR(INDEX(Ingredients!D$11:D$310, MATCH($C2797, Ingredients!$B$11:$B$310, 0)), "")="", "", IFERROR(INDEX(Ingredients!D$11:D$310, MATCH($C2797, Ingredients!$B$11:$B$310, 0)), "")))</f>
        <v/>
      </c>
      <c r="AI2797" s="106" t="str">
        <f>IF($C2797="", "", IF(IFERROR(INDEX(Ingredients!E$11:E$310, MATCH($C2797, Ingredients!$B$11:$B$310, 0)), "")="", "", IFERROR(INDEX(Ingredients!E$11:E$310, MATCH($C2797, Ingredients!$B$11:$B$310, 0)), "")))</f>
        <v/>
      </c>
      <c r="AJ2797" s="108" t="str">
        <f>IF($C2797="", "", IF(IFERROR(INDEX(Ingredients!F$11:F$310, MATCH($C2797, Ingredients!$B$11:$B$310, 0)), "")="", "", IFERROR(INDEX(Ingredients!F$11:F$310, MATCH($C2797, Ingredients!$B$11:$B$310, 0)), "")))</f>
        <v/>
      </c>
      <c r="AK2797" s="106" t="str">
        <f>IF($C2797="", "", IF(IFERROR(INDEX(Ingredients!G$11:G$310, MATCH($C2797, Ingredients!$B$11:$B$310, 0)), "")="", "", IFERROR(INDEX(Ingredients!G$11:G$310, MATCH($C2797, Ingredients!$B$11:$B$310, 0)), "")))</f>
        <v/>
      </c>
      <c r="AL2797" s="79" t="str">
        <f>IF($C2797="", "", IF(IFERROR(INDEX(Ingredients!H$11:H$310, MATCH($C2797, Ingredients!$B$11:$B$310, 0)), "")="", "", IFERROR(INDEX(Ingredients!H$11:H$310, MATCH($C2797, Ingredients!$B$11:$B$310, 0)), "")))</f>
        <v/>
      </c>
      <c r="AN2797" s="83" t="str">
        <f t="shared" si="650"/>
        <v/>
      </c>
      <c r="AP2797" s="114" t="str">
        <f t="shared" si="660"/>
        <v/>
      </c>
      <c r="AR2797" s="117" t="str">
        <f>IF($C2797="", "", IF(IFERROR(INDEX(Ingredients!$AI$11:$AI$310, MATCH($C2797, Ingredients!$B$11:$B$310, 0)), "")="", "", IFERROR(INDEX(Ingredients!$AI$11:$AI$310, MATCH($C2797, Ingredients!$B$11:$B$310, 0)), "")))</f>
        <v/>
      </c>
      <c r="AT2797" s="120" t="str">
        <f t="shared" si="661"/>
        <v/>
      </c>
      <c r="AV2797" s="90" t="str">
        <f t="shared" si="651"/>
        <v/>
      </c>
      <c r="AX2797" s="90" t="str">
        <f>IF($AV2797="", "", COUNTIF($AV$11:$AV$5010, "&lt;"&amp;$AV2797)+1+COUNTIF($AV$11:$AV2797, $AV2797)-1)</f>
        <v/>
      </c>
      <c r="AZ2797" s="111" t="str">
        <f>IF($B2797="", "", SUMIF('Shopping List'!$AV$11:$AV$25, $B2797, 'Shopping List'!$BN$11:$BN$25))</f>
        <v/>
      </c>
      <c r="BB2797" s="117" t="str">
        <f t="shared" si="662"/>
        <v/>
      </c>
    </row>
    <row r="2798" spans="1:54" x14ac:dyDescent="0.25">
      <c r="A2798" s="4"/>
      <c r="B2798" s="37"/>
      <c r="C2798" s="124"/>
      <c r="D2798" s="39"/>
      <c r="E2798" s="125"/>
      <c r="F2798" s="48"/>
      <c r="G2798" s="4"/>
      <c r="H2798" s="4"/>
      <c r="I2798" s="95" t="str">
        <f>IF($C2798="", "", IF(IFERROR(INDEX(Ingredients!$C$11:$C$310, MATCH($C2798, Ingredients!$B$11:$B$310, 0)), "")="", "", IFERROR(INDEX(Ingredients!$C$11:$C$310, MATCH($C2798, Ingredients!$B$11:$B$310, 0)), "")))</f>
        <v/>
      </c>
      <c r="J2798" s="73" t="str">
        <f>IF($B2798="", "", IF(IFERROR(INDEX(Meals!$C$11:$C$260, MATCH($B2798, Meals!$B$11:$B$260, 0)), "")="", "", IFERROR(INDEX(Meals!$C$11:$C$260, MATCH($B2798, Meals!$B$11:$B$260, 0)), "")))</f>
        <v/>
      </c>
      <c r="K2798" s="4"/>
      <c r="L2798" s="72" t="str">
        <f t="shared" si="652"/>
        <v/>
      </c>
      <c r="M2798" s="73" t="str">
        <f t="shared" si="653"/>
        <v/>
      </c>
      <c r="N2798" s="4"/>
      <c r="O2798" s="78" t="str">
        <f t="shared" si="654"/>
        <v/>
      </c>
      <c r="P2798" s="79" t="str">
        <f t="shared" si="655"/>
        <v/>
      </c>
      <c r="Q2798" s="4"/>
      <c r="R2798" s="90" t="str">
        <f t="shared" si="656"/>
        <v/>
      </c>
      <c r="S2798" s="4"/>
      <c r="Y2798" s="18" t="str">
        <f t="shared" si="657"/>
        <v/>
      </c>
      <c r="AA2798" s="18" t="str">
        <f t="shared" si="648"/>
        <v/>
      </c>
      <c r="AB2798" s="18" t="str">
        <f t="shared" si="649"/>
        <v/>
      </c>
      <c r="AC2798" s="18" t="str">
        <f t="shared" si="658"/>
        <v/>
      </c>
      <c r="AD2798" s="18" t="str">
        <f t="shared" si="658"/>
        <v/>
      </c>
      <c r="AE2798" s="18" t="str">
        <f t="shared" si="659"/>
        <v/>
      </c>
      <c r="AG2798" s="95" t="str">
        <f>IF($C2798="", "", IF(IFERROR(INDEX(Ingredients!C$11:C$310, MATCH($C2798, Ingredients!$B$11:$B$310, 0)), "")="", "", IFERROR(INDEX(Ingredients!C$11:C$310, MATCH($C2798, Ingredients!$B$11:$B$310, 0)), "")))</f>
        <v/>
      </c>
      <c r="AH2798" s="105" t="str">
        <f>IF($C2798="", "", IF(IFERROR(INDEX(Ingredients!D$11:D$310, MATCH($C2798, Ingredients!$B$11:$B$310, 0)), "")="", "", IFERROR(INDEX(Ingredients!D$11:D$310, MATCH($C2798, Ingredients!$B$11:$B$310, 0)), "")))</f>
        <v/>
      </c>
      <c r="AI2798" s="106" t="str">
        <f>IF($C2798="", "", IF(IFERROR(INDEX(Ingredients!E$11:E$310, MATCH($C2798, Ingredients!$B$11:$B$310, 0)), "")="", "", IFERROR(INDEX(Ingredients!E$11:E$310, MATCH($C2798, Ingredients!$B$11:$B$310, 0)), "")))</f>
        <v/>
      </c>
      <c r="AJ2798" s="108" t="str">
        <f>IF($C2798="", "", IF(IFERROR(INDEX(Ingredients!F$11:F$310, MATCH($C2798, Ingredients!$B$11:$B$310, 0)), "")="", "", IFERROR(INDEX(Ingredients!F$11:F$310, MATCH($C2798, Ingredients!$B$11:$B$310, 0)), "")))</f>
        <v/>
      </c>
      <c r="AK2798" s="106" t="str">
        <f>IF($C2798="", "", IF(IFERROR(INDEX(Ingredients!G$11:G$310, MATCH($C2798, Ingredients!$B$11:$B$310, 0)), "")="", "", IFERROR(INDEX(Ingredients!G$11:G$310, MATCH($C2798, Ingredients!$B$11:$B$310, 0)), "")))</f>
        <v/>
      </c>
      <c r="AL2798" s="79" t="str">
        <f>IF($C2798="", "", IF(IFERROR(INDEX(Ingredients!H$11:H$310, MATCH($C2798, Ingredients!$B$11:$B$310, 0)), "")="", "", IFERROR(INDEX(Ingredients!H$11:H$310, MATCH($C2798, Ingredients!$B$11:$B$310, 0)), "")))</f>
        <v/>
      </c>
      <c r="AN2798" s="83" t="str">
        <f t="shared" si="650"/>
        <v/>
      </c>
      <c r="AP2798" s="114" t="str">
        <f t="shared" si="660"/>
        <v/>
      </c>
      <c r="AR2798" s="117" t="str">
        <f>IF($C2798="", "", IF(IFERROR(INDEX(Ingredients!$AI$11:$AI$310, MATCH($C2798, Ingredients!$B$11:$B$310, 0)), "")="", "", IFERROR(INDEX(Ingredients!$AI$11:$AI$310, MATCH($C2798, Ingredients!$B$11:$B$310, 0)), "")))</f>
        <v/>
      </c>
      <c r="AT2798" s="120" t="str">
        <f t="shared" si="661"/>
        <v/>
      </c>
      <c r="AV2798" s="90" t="str">
        <f t="shared" si="651"/>
        <v/>
      </c>
      <c r="AX2798" s="90" t="str">
        <f>IF($AV2798="", "", COUNTIF($AV$11:$AV$5010, "&lt;"&amp;$AV2798)+1+COUNTIF($AV$11:$AV2798, $AV2798)-1)</f>
        <v/>
      </c>
      <c r="AZ2798" s="111" t="str">
        <f>IF($B2798="", "", SUMIF('Shopping List'!$AV$11:$AV$25, $B2798, 'Shopping List'!$BN$11:$BN$25))</f>
        <v/>
      </c>
      <c r="BB2798" s="117" t="str">
        <f t="shared" si="662"/>
        <v/>
      </c>
    </row>
    <row r="2799" spans="1:54" x14ac:dyDescent="0.25">
      <c r="A2799" s="4"/>
      <c r="B2799" s="37"/>
      <c r="C2799" s="124"/>
      <c r="D2799" s="39"/>
      <c r="E2799" s="125"/>
      <c r="F2799" s="48"/>
      <c r="G2799" s="4"/>
      <c r="H2799" s="4"/>
      <c r="I2799" s="95" t="str">
        <f>IF($C2799="", "", IF(IFERROR(INDEX(Ingredients!$C$11:$C$310, MATCH($C2799, Ingredients!$B$11:$B$310, 0)), "")="", "", IFERROR(INDEX(Ingredients!$C$11:$C$310, MATCH($C2799, Ingredients!$B$11:$B$310, 0)), "")))</f>
        <v/>
      </c>
      <c r="J2799" s="73" t="str">
        <f>IF($B2799="", "", IF(IFERROR(INDEX(Meals!$C$11:$C$260, MATCH($B2799, Meals!$B$11:$B$260, 0)), "")="", "", IFERROR(INDEX(Meals!$C$11:$C$260, MATCH($B2799, Meals!$B$11:$B$260, 0)), "")))</f>
        <v/>
      </c>
      <c r="K2799" s="4"/>
      <c r="L2799" s="72" t="str">
        <f t="shared" si="652"/>
        <v/>
      </c>
      <c r="M2799" s="73" t="str">
        <f t="shared" si="653"/>
        <v/>
      </c>
      <c r="N2799" s="4"/>
      <c r="O2799" s="78" t="str">
        <f t="shared" si="654"/>
        <v/>
      </c>
      <c r="P2799" s="79" t="str">
        <f t="shared" si="655"/>
        <v/>
      </c>
      <c r="Q2799" s="4"/>
      <c r="R2799" s="90" t="str">
        <f t="shared" si="656"/>
        <v/>
      </c>
      <c r="S2799" s="4"/>
      <c r="Y2799" s="18" t="str">
        <f t="shared" si="657"/>
        <v/>
      </c>
      <c r="AA2799" s="18" t="str">
        <f t="shared" si="648"/>
        <v/>
      </c>
      <c r="AB2799" s="18" t="str">
        <f t="shared" si="649"/>
        <v/>
      </c>
      <c r="AC2799" s="18" t="str">
        <f t="shared" si="658"/>
        <v/>
      </c>
      <c r="AD2799" s="18" t="str">
        <f t="shared" si="658"/>
        <v/>
      </c>
      <c r="AE2799" s="18" t="str">
        <f t="shared" si="659"/>
        <v/>
      </c>
      <c r="AG2799" s="95" t="str">
        <f>IF($C2799="", "", IF(IFERROR(INDEX(Ingredients!C$11:C$310, MATCH($C2799, Ingredients!$B$11:$B$310, 0)), "")="", "", IFERROR(INDEX(Ingredients!C$11:C$310, MATCH($C2799, Ingredients!$B$11:$B$310, 0)), "")))</f>
        <v/>
      </c>
      <c r="AH2799" s="105" t="str">
        <f>IF($C2799="", "", IF(IFERROR(INDEX(Ingredients!D$11:D$310, MATCH($C2799, Ingredients!$B$11:$B$310, 0)), "")="", "", IFERROR(INDEX(Ingredients!D$11:D$310, MATCH($C2799, Ingredients!$B$11:$B$310, 0)), "")))</f>
        <v/>
      </c>
      <c r="AI2799" s="106" t="str">
        <f>IF($C2799="", "", IF(IFERROR(INDEX(Ingredients!E$11:E$310, MATCH($C2799, Ingredients!$B$11:$B$310, 0)), "")="", "", IFERROR(INDEX(Ingredients!E$11:E$310, MATCH($C2799, Ingredients!$B$11:$B$310, 0)), "")))</f>
        <v/>
      </c>
      <c r="AJ2799" s="108" t="str">
        <f>IF($C2799="", "", IF(IFERROR(INDEX(Ingredients!F$11:F$310, MATCH($C2799, Ingredients!$B$11:$B$310, 0)), "")="", "", IFERROR(INDEX(Ingredients!F$11:F$310, MATCH($C2799, Ingredients!$B$11:$B$310, 0)), "")))</f>
        <v/>
      </c>
      <c r="AK2799" s="106" t="str">
        <f>IF($C2799="", "", IF(IFERROR(INDEX(Ingredients!G$11:G$310, MATCH($C2799, Ingredients!$B$11:$B$310, 0)), "")="", "", IFERROR(INDEX(Ingredients!G$11:G$310, MATCH($C2799, Ingredients!$B$11:$B$310, 0)), "")))</f>
        <v/>
      </c>
      <c r="AL2799" s="79" t="str">
        <f>IF($C2799="", "", IF(IFERROR(INDEX(Ingredients!H$11:H$310, MATCH($C2799, Ingredients!$B$11:$B$310, 0)), "")="", "", IFERROR(INDEX(Ingredients!H$11:H$310, MATCH($C2799, Ingredients!$B$11:$B$310, 0)), "")))</f>
        <v/>
      </c>
      <c r="AN2799" s="83" t="str">
        <f t="shared" si="650"/>
        <v/>
      </c>
      <c r="AP2799" s="114" t="str">
        <f t="shared" si="660"/>
        <v/>
      </c>
      <c r="AR2799" s="117" t="str">
        <f>IF($C2799="", "", IF(IFERROR(INDEX(Ingredients!$AI$11:$AI$310, MATCH($C2799, Ingredients!$B$11:$B$310, 0)), "")="", "", IFERROR(INDEX(Ingredients!$AI$11:$AI$310, MATCH($C2799, Ingredients!$B$11:$B$310, 0)), "")))</f>
        <v/>
      </c>
      <c r="AT2799" s="120" t="str">
        <f t="shared" si="661"/>
        <v/>
      </c>
      <c r="AV2799" s="90" t="str">
        <f t="shared" si="651"/>
        <v/>
      </c>
      <c r="AX2799" s="90" t="str">
        <f>IF($AV2799="", "", COUNTIF($AV$11:$AV$5010, "&lt;"&amp;$AV2799)+1+COUNTIF($AV$11:$AV2799, $AV2799)-1)</f>
        <v/>
      </c>
      <c r="AZ2799" s="111" t="str">
        <f>IF($B2799="", "", SUMIF('Shopping List'!$AV$11:$AV$25, $B2799, 'Shopping List'!$BN$11:$BN$25))</f>
        <v/>
      </c>
      <c r="BB2799" s="117" t="str">
        <f t="shared" si="662"/>
        <v/>
      </c>
    </row>
    <row r="2800" spans="1:54" x14ac:dyDescent="0.25">
      <c r="A2800" s="4"/>
      <c r="B2800" s="37"/>
      <c r="C2800" s="124"/>
      <c r="D2800" s="39"/>
      <c r="E2800" s="125"/>
      <c r="F2800" s="48"/>
      <c r="G2800" s="4"/>
      <c r="H2800" s="4"/>
      <c r="I2800" s="95" t="str">
        <f>IF($C2800="", "", IF(IFERROR(INDEX(Ingredients!$C$11:$C$310, MATCH($C2800, Ingredients!$B$11:$B$310, 0)), "")="", "", IFERROR(INDEX(Ingredients!$C$11:$C$310, MATCH($C2800, Ingredients!$B$11:$B$310, 0)), "")))</f>
        <v/>
      </c>
      <c r="J2800" s="73" t="str">
        <f>IF($B2800="", "", IF(IFERROR(INDEX(Meals!$C$11:$C$260, MATCH($B2800, Meals!$B$11:$B$260, 0)), "")="", "", IFERROR(INDEX(Meals!$C$11:$C$260, MATCH($B2800, Meals!$B$11:$B$260, 0)), "")))</f>
        <v/>
      </c>
      <c r="K2800" s="4"/>
      <c r="L2800" s="72" t="str">
        <f t="shared" si="652"/>
        <v/>
      </c>
      <c r="M2800" s="73" t="str">
        <f t="shared" si="653"/>
        <v/>
      </c>
      <c r="N2800" s="4"/>
      <c r="O2800" s="78" t="str">
        <f t="shared" si="654"/>
        <v/>
      </c>
      <c r="P2800" s="79" t="str">
        <f t="shared" si="655"/>
        <v/>
      </c>
      <c r="Q2800" s="4"/>
      <c r="R2800" s="90" t="str">
        <f t="shared" si="656"/>
        <v/>
      </c>
      <c r="S2800" s="4"/>
      <c r="Y2800" s="18" t="str">
        <f t="shared" si="657"/>
        <v/>
      </c>
      <c r="AA2800" s="18" t="str">
        <f t="shared" si="648"/>
        <v/>
      </c>
      <c r="AB2800" s="18" t="str">
        <f t="shared" si="649"/>
        <v/>
      </c>
      <c r="AC2800" s="18" t="str">
        <f t="shared" si="658"/>
        <v/>
      </c>
      <c r="AD2800" s="18" t="str">
        <f t="shared" si="658"/>
        <v/>
      </c>
      <c r="AE2800" s="18" t="str">
        <f t="shared" si="659"/>
        <v/>
      </c>
      <c r="AG2800" s="95" t="str">
        <f>IF($C2800="", "", IF(IFERROR(INDEX(Ingredients!C$11:C$310, MATCH($C2800, Ingredients!$B$11:$B$310, 0)), "")="", "", IFERROR(INDEX(Ingredients!C$11:C$310, MATCH($C2800, Ingredients!$B$11:$B$310, 0)), "")))</f>
        <v/>
      </c>
      <c r="AH2800" s="105" t="str">
        <f>IF($C2800="", "", IF(IFERROR(INDEX(Ingredients!D$11:D$310, MATCH($C2800, Ingredients!$B$11:$B$310, 0)), "")="", "", IFERROR(INDEX(Ingredients!D$11:D$310, MATCH($C2800, Ingredients!$B$11:$B$310, 0)), "")))</f>
        <v/>
      </c>
      <c r="AI2800" s="106" t="str">
        <f>IF($C2800="", "", IF(IFERROR(INDEX(Ingredients!E$11:E$310, MATCH($C2800, Ingredients!$B$11:$B$310, 0)), "")="", "", IFERROR(INDEX(Ingredients!E$11:E$310, MATCH($C2800, Ingredients!$B$11:$B$310, 0)), "")))</f>
        <v/>
      </c>
      <c r="AJ2800" s="108" t="str">
        <f>IF($C2800="", "", IF(IFERROR(INDEX(Ingredients!F$11:F$310, MATCH($C2800, Ingredients!$B$11:$B$310, 0)), "")="", "", IFERROR(INDEX(Ingredients!F$11:F$310, MATCH($C2800, Ingredients!$B$11:$B$310, 0)), "")))</f>
        <v/>
      </c>
      <c r="AK2800" s="106" t="str">
        <f>IF($C2800="", "", IF(IFERROR(INDEX(Ingredients!G$11:G$310, MATCH($C2800, Ingredients!$B$11:$B$310, 0)), "")="", "", IFERROR(INDEX(Ingredients!G$11:G$310, MATCH($C2800, Ingredients!$B$11:$B$310, 0)), "")))</f>
        <v/>
      </c>
      <c r="AL2800" s="79" t="str">
        <f>IF($C2800="", "", IF(IFERROR(INDEX(Ingredients!H$11:H$310, MATCH($C2800, Ingredients!$B$11:$B$310, 0)), "")="", "", IFERROR(INDEX(Ingredients!H$11:H$310, MATCH($C2800, Ingredients!$B$11:$B$310, 0)), "")))</f>
        <v/>
      </c>
      <c r="AN2800" s="83" t="str">
        <f t="shared" si="650"/>
        <v/>
      </c>
      <c r="AP2800" s="114" t="str">
        <f t="shared" si="660"/>
        <v/>
      </c>
      <c r="AR2800" s="117" t="str">
        <f>IF($C2800="", "", IF(IFERROR(INDEX(Ingredients!$AI$11:$AI$310, MATCH($C2800, Ingredients!$B$11:$B$310, 0)), "")="", "", IFERROR(INDEX(Ingredients!$AI$11:$AI$310, MATCH($C2800, Ingredients!$B$11:$B$310, 0)), "")))</f>
        <v/>
      </c>
      <c r="AT2800" s="120" t="str">
        <f t="shared" si="661"/>
        <v/>
      </c>
      <c r="AV2800" s="90" t="str">
        <f t="shared" si="651"/>
        <v/>
      </c>
      <c r="AX2800" s="90" t="str">
        <f>IF($AV2800="", "", COUNTIF($AV$11:$AV$5010, "&lt;"&amp;$AV2800)+1+COUNTIF($AV$11:$AV2800, $AV2800)-1)</f>
        <v/>
      </c>
      <c r="AZ2800" s="111" t="str">
        <f>IF($B2800="", "", SUMIF('Shopping List'!$AV$11:$AV$25, $B2800, 'Shopping List'!$BN$11:$BN$25))</f>
        <v/>
      </c>
      <c r="BB2800" s="117" t="str">
        <f t="shared" si="662"/>
        <v/>
      </c>
    </row>
    <row r="2801" spans="1:54" x14ac:dyDescent="0.25">
      <c r="A2801" s="4"/>
      <c r="B2801" s="37"/>
      <c r="C2801" s="124"/>
      <c r="D2801" s="39"/>
      <c r="E2801" s="125"/>
      <c r="F2801" s="48"/>
      <c r="G2801" s="4"/>
      <c r="H2801" s="4"/>
      <c r="I2801" s="95" t="str">
        <f>IF($C2801="", "", IF(IFERROR(INDEX(Ingredients!$C$11:$C$310, MATCH($C2801, Ingredients!$B$11:$B$310, 0)), "")="", "", IFERROR(INDEX(Ingredients!$C$11:$C$310, MATCH($C2801, Ingredients!$B$11:$B$310, 0)), "")))</f>
        <v/>
      </c>
      <c r="J2801" s="73" t="str">
        <f>IF($B2801="", "", IF(IFERROR(INDEX(Meals!$C$11:$C$260, MATCH($B2801, Meals!$B$11:$B$260, 0)), "")="", "", IFERROR(INDEX(Meals!$C$11:$C$260, MATCH($B2801, Meals!$B$11:$B$260, 0)), "")))</f>
        <v/>
      </c>
      <c r="K2801" s="4"/>
      <c r="L2801" s="72" t="str">
        <f t="shared" si="652"/>
        <v/>
      </c>
      <c r="M2801" s="73" t="str">
        <f t="shared" si="653"/>
        <v/>
      </c>
      <c r="N2801" s="4"/>
      <c r="O2801" s="78" t="str">
        <f t="shared" si="654"/>
        <v/>
      </c>
      <c r="P2801" s="79" t="str">
        <f t="shared" si="655"/>
        <v/>
      </c>
      <c r="Q2801" s="4"/>
      <c r="R2801" s="90" t="str">
        <f t="shared" si="656"/>
        <v/>
      </c>
      <c r="S2801" s="4"/>
      <c r="Y2801" s="18" t="str">
        <f t="shared" si="657"/>
        <v/>
      </c>
      <c r="AA2801" s="18" t="str">
        <f t="shared" si="648"/>
        <v/>
      </c>
      <c r="AB2801" s="18" t="str">
        <f t="shared" si="649"/>
        <v/>
      </c>
      <c r="AC2801" s="18" t="str">
        <f t="shared" si="658"/>
        <v/>
      </c>
      <c r="AD2801" s="18" t="str">
        <f t="shared" si="658"/>
        <v/>
      </c>
      <c r="AE2801" s="18" t="str">
        <f t="shared" si="659"/>
        <v/>
      </c>
      <c r="AG2801" s="95" t="str">
        <f>IF($C2801="", "", IF(IFERROR(INDEX(Ingredients!C$11:C$310, MATCH($C2801, Ingredients!$B$11:$B$310, 0)), "")="", "", IFERROR(INDEX(Ingredients!C$11:C$310, MATCH($C2801, Ingredients!$B$11:$B$310, 0)), "")))</f>
        <v/>
      </c>
      <c r="AH2801" s="105" t="str">
        <f>IF($C2801="", "", IF(IFERROR(INDEX(Ingredients!D$11:D$310, MATCH($C2801, Ingredients!$B$11:$B$310, 0)), "")="", "", IFERROR(INDEX(Ingredients!D$11:D$310, MATCH($C2801, Ingredients!$B$11:$B$310, 0)), "")))</f>
        <v/>
      </c>
      <c r="AI2801" s="106" t="str">
        <f>IF($C2801="", "", IF(IFERROR(INDEX(Ingredients!E$11:E$310, MATCH($C2801, Ingredients!$B$11:$B$310, 0)), "")="", "", IFERROR(INDEX(Ingredients!E$11:E$310, MATCH($C2801, Ingredients!$B$11:$B$310, 0)), "")))</f>
        <v/>
      </c>
      <c r="AJ2801" s="108" t="str">
        <f>IF($C2801="", "", IF(IFERROR(INDEX(Ingredients!F$11:F$310, MATCH($C2801, Ingredients!$B$11:$B$310, 0)), "")="", "", IFERROR(INDEX(Ingredients!F$11:F$310, MATCH($C2801, Ingredients!$B$11:$B$310, 0)), "")))</f>
        <v/>
      </c>
      <c r="AK2801" s="106" t="str">
        <f>IF($C2801="", "", IF(IFERROR(INDEX(Ingredients!G$11:G$310, MATCH($C2801, Ingredients!$B$11:$B$310, 0)), "")="", "", IFERROR(INDEX(Ingredients!G$11:G$310, MATCH($C2801, Ingredients!$B$11:$B$310, 0)), "")))</f>
        <v/>
      </c>
      <c r="AL2801" s="79" t="str">
        <f>IF($C2801="", "", IF(IFERROR(INDEX(Ingredients!H$11:H$310, MATCH($C2801, Ingredients!$B$11:$B$310, 0)), "")="", "", IFERROR(INDEX(Ingredients!H$11:H$310, MATCH($C2801, Ingredients!$B$11:$B$310, 0)), "")))</f>
        <v/>
      </c>
      <c r="AN2801" s="83" t="str">
        <f t="shared" si="650"/>
        <v/>
      </c>
      <c r="AP2801" s="114" t="str">
        <f t="shared" si="660"/>
        <v/>
      </c>
      <c r="AR2801" s="117" t="str">
        <f>IF($C2801="", "", IF(IFERROR(INDEX(Ingredients!$AI$11:$AI$310, MATCH($C2801, Ingredients!$B$11:$B$310, 0)), "")="", "", IFERROR(INDEX(Ingredients!$AI$11:$AI$310, MATCH($C2801, Ingredients!$B$11:$B$310, 0)), "")))</f>
        <v/>
      </c>
      <c r="AT2801" s="120" t="str">
        <f t="shared" si="661"/>
        <v/>
      </c>
      <c r="AV2801" s="90" t="str">
        <f t="shared" si="651"/>
        <v/>
      </c>
      <c r="AX2801" s="90" t="str">
        <f>IF($AV2801="", "", COUNTIF($AV$11:$AV$5010, "&lt;"&amp;$AV2801)+1+COUNTIF($AV$11:$AV2801, $AV2801)-1)</f>
        <v/>
      </c>
      <c r="AZ2801" s="111" t="str">
        <f>IF($B2801="", "", SUMIF('Shopping List'!$AV$11:$AV$25, $B2801, 'Shopping List'!$BN$11:$BN$25))</f>
        <v/>
      </c>
      <c r="BB2801" s="117" t="str">
        <f t="shared" si="662"/>
        <v/>
      </c>
    </row>
    <row r="2802" spans="1:54" x14ac:dyDescent="0.25">
      <c r="A2802" s="4"/>
      <c r="B2802" s="37"/>
      <c r="C2802" s="124"/>
      <c r="D2802" s="39"/>
      <c r="E2802" s="125"/>
      <c r="F2802" s="48"/>
      <c r="G2802" s="4"/>
      <c r="H2802" s="4"/>
      <c r="I2802" s="95" t="str">
        <f>IF($C2802="", "", IF(IFERROR(INDEX(Ingredients!$C$11:$C$310, MATCH($C2802, Ingredients!$B$11:$B$310, 0)), "")="", "", IFERROR(INDEX(Ingredients!$C$11:$C$310, MATCH($C2802, Ingredients!$B$11:$B$310, 0)), "")))</f>
        <v/>
      </c>
      <c r="J2802" s="73" t="str">
        <f>IF($B2802="", "", IF(IFERROR(INDEX(Meals!$C$11:$C$260, MATCH($B2802, Meals!$B$11:$B$260, 0)), "")="", "", IFERROR(INDEX(Meals!$C$11:$C$260, MATCH($B2802, Meals!$B$11:$B$260, 0)), "")))</f>
        <v/>
      </c>
      <c r="K2802" s="4"/>
      <c r="L2802" s="72" t="str">
        <f t="shared" si="652"/>
        <v/>
      </c>
      <c r="M2802" s="73" t="str">
        <f t="shared" si="653"/>
        <v/>
      </c>
      <c r="N2802" s="4"/>
      <c r="O2802" s="78" t="str">
        <f t="shared" si="654"/>
        <v/>
      </c>
      <c r="P2802" s="79" t="str">
        <f t="shared" si="655"/>
        <v/>
      </c>
      <c r="Q2802" s="4"/>
      <c r="R2802" s="90" t="str">
        <f t="shared" si="656"/>
        <v/>
      </c>
      <c r="S2802" s="4"/>
      <c r="Y2802" s="18" t="str">
        <f t="shared" si="657"/>
        <v/>
      </c>
      <c r="AA2802" s="18" t="str">
        <f t="shared" si="648"/>
        <v/>
      </c>
      <c r="AB2802" s="18" t="str">
        <f t="shared" si="649"/>
        <v/>
      </c>
      <c r="AC2802" s="18" t="str">
        <f t="shared" si="658"/>
        <v/>
      </c>
      <c r="AD2802" s="18" t="str">
        <f t="shared" si="658"/>
        <v/>
      </c>
      <c r="AE2802" s="18" t="str">
        <f t="shared" si="659"/>
        <v/>
      </c>
      <c r="AG2802" s="95" t="str">
        <f>IF($C2802="", "", IF(IFERROR(INDEX(Ingredients!C$11:C$310, MATCH($C2802, Ingredients!$B$11:$B$310, 0)), "")="", "", IFERROR(INDEX(Ingredients!C$11:C$310, MATCH($C2802, Ingredients!$B$11:$B$310, 0)), "")))</f>
        <v/>
      </c>
      <c r="AH2802" s="105" t="str">
        <f>IF($C2802="", "", IF(IFERROR(INDEX(Ingredients!D$11:D$310, MATCH($C2802, Ingredients!$B$11:$B$310, 0)), "")="", "", IFERROR(INDEX(Ingredients!D$11:D$310, MATCH($C2802, Ingredients!$B$11:$B$310, 0)), "")))</f>
        <v/>
      </c>
      <c r="AI2802" s="106" t="str">
        <f>IF($C2802="", "", IF(IFERROR(INDEX(Ingredients!E$11:E$310, MATCH($C2802, Ingredients!$B$11:$B$310, 0)), "")="", "", IFERROR(INDEX(Ingredients!E$11:E$310, MATCH($C2802, Ingredients!$B$11:$B$310, 0)), "")))</f>
        <v/>
      </c>
      <c r="AJ2802" s="108" t="str">
        <f>IF($C2802="", "", IF(IFERROR(INDEX(Ingredients!F$11:F$310, MATCH($C2802, Ingredients!$B$11:$B$310, 0)), "")="", "", IFERROR(INDEX(Ingredients!F$11:F$310, MATCH($C2802, Ingredients!$B$11:$B$310, 0)), "")))</f>
        <v/>
      </c>
      <c r="AK2802" s="106" t="str">
        <f>IF($C2802="", "", IF(IFERROR(INDEX(Ingredients!G$11:G$310, MATCH($C2802, Ingredients!$B$11:$B$310, 0)), "")="", "", IFERROR(INDEX(Ingredients!G$11:G$310, MATCH($C2802, Ingredients!$B$11:$B$310, 0)), "")))</f>
        <v/>
      </c>
      <c r="AL2802" s="79" t="str">
        <f>IF($C2802="", "", IF(IFERROR(INDEX(Ingredients!H$11:H$310, MATCH($C2802, Ingredients!$B$11:$B$310, 0)), "")="", "", IFERROR(INDEX(Ingredients!H$11:H$310, MATCH($C2802, Ingredients!$B$11:$B$310, 0)), "")))</f>
        <v/>
      </c>
      <c r="AN2802" s="83" t="str">
        <f t="shared" si="650"/>
        <v/>
      </c>
      <c r="AP2802" s="114" t="str">
        <f t="shared" si="660"/>
        <v/>
      </c>
      <c r="AR2802" s="117" t="str">
        <f>IF($C2802="", "", IF(IFERROR(INDEX(Ingredients!$AI$11:$AI$310, MATCH($C2802, Ingredients!$B$11:$B$310, 0)), "")="", "", IFERROR(INDEX(Ingredients!$AI$11:$AI$310, MATCH($C2802, Ingredients!$B$11:$B$310, 0)), "")))</f>
        <v/>
      </c>
      <c r="AT2802" s="120" t="str">
        <f t="shared" si="661"/>
        <v/>
      </c>
      <c r="AV2802" s="90" t="str">
        <f t="shared" si="651"/>
        <v/>
      </c>
      <c r="AX2802" s="90" t="str">
        <f>IF($AV2802="", "", COUNTIF($AV$11:$AV$5010, "&lt;"&amp;$AV2802)+1+COUNTIF($AV$11:$AV2802, $AV2802)-1)</f>
        <v/>
      </c>
      <c r="AZ2802" s="111" t="str">
        <f>IF($B2802="", "", SUMIF('Shopping List'!$AV$11:$AV$25, $B2802, 'Shopping List'!$BN$11:$BN$25))</f>
        <v/>
      </c>
      <c r="BB2802" s="117" t="str">
        <f t="shared" si="662"/>
        <v/>
      </c>
    </row>
    <row r="2803" spans="1:54" x14ac:dyDescent="0.25">
      <c r="A2803" s="4"/>
      <c r="B2803" s="37"/>
      <c r="C2803" s="124"/>
      <c r="D2803" s="39"/>
      <c r="E2803" s="125"/>
      <c r="F2803" s="48"/>
      <c r="G2803" s="4"/>
      <c r="H2803" s="4"/>
      <c r="I2803" s="95" t="str">
        <f>IF($C2803="", "", IF(IFERROR(INDEX(Ingredients!$C$11:$C$310, MATCH($C2803, Ingredients!$B$11:$B$310, 0)), "")="", "", IFERROR(INDEX(Ingredients!$C$11:$C$310, MATCH($C2803, Ingredients!$B$11:$B$310, 0)), "")))</f>
        <v/>
      </c>
      <c r="J2803" s="73" t="str">
        <f>IF($B2803="", "", IF(IFERROR(INDEX(Meals!$C$11:$C$260, MATCH($B2803, Meals!$B$11:$B$260, 0)), "")="", "", IFERROR(INDEX(Meals!$C$11:$C$260, MATCH($B2803, Meals!$B$11:$B$260, 0)), "")))</f>
        <v/>
      </c>
      <c r="K2803" s="4"/>
      <c r="L2803" s="72" t="str">
        <f t="shared" si="652"/>
        <v/>
      </c>
      <c r="M2803" s="73" t="str">
        <f t="shared" si="653"/>
        <v/>
      </c>
      <c r="N2803" s="4"/>
      <c r="O2803" s="78" t="str">
        <f t="shared" si="654"/>
        <v/>
      </c>
      <c r="P2803" s="79" t="str">
        <f t="shared" si="655"/>
        <v/>
      </c>
      <c r="Q2803" s="4"/>
      <c r="R2803" s="90" t="str">
        <f t="shared" si="656"/>
        <v/>
      </c>
      <c r="S2803" s="4"/>
      <c r="Y2803" s="18" t="str">
        <f t="shared" si="657"/>
        <v/>
      </c>
      <c r="AA2803" s="18" t="str">
        <f t="shared" si="648"/>
        <v/>
      </c>
      <c r="AB2803" s="18" t="str">
        <f t="shared" si="649"/>
        <v/>
      </c>
      <c r="AC2803" s="18" t="str">
        <f t="shared" si="658"/>
        <v/>
      </c>
      <c r="AD2803" s="18" t="str">
        <f t="shared" si="658"/>
        <v/>
      </c>
      <c r="AE2803" s="18" t="str">
        <f t="shared" si="659"/>
        <v/>
      </c>
      <c r="AG2803" s="95" t="str">
        <f>IF($C2803="", "", IF(IFERROR(INDEX(Ingredients!C$11:C$310, MATCH($C2803, Ingredients!$B$11:$B$310, 0)), "")="", "", IFERROR(INDEX(Ingredients!C$11:C$310, MATCH($C2803, Ingredients!$B$11:$B$310, 0)), "")))</f>
        <v/>
      </c>
      <c r="AH2803" s="105" t="str">
        <f>IF($C2803="", "", IF(IFERROR(INDEX(Ingredients!D$11:D$310, MATCH($C2803, Ingredients!$B$11:$B$310, 0)), "")="", "", IFERROR(INDEX(Ingredients!D$11:D$310, MATCH($C2803, Ingredients!$B$11:$B$310, 0)), "")))</f>
        <v/>
      </c>
      <c r="AI2803" s="106" t="str">
        <f>IF($C2803="", "", IF(IFERROR(INDEX(Ingredients!E$11:E$310, MATCH($C2803, Ingredients!$B$11:$B$310, 0)), "")="", "", IFERROR(INDEX(Ingredients!E$11:E$310, MATCH($C2803, Ingredients!$B$11:$B$310, 0)), "")))</f>
        <v/>
      </c>
      <c r="AJ2803" s="108" t="str">
        <f>IF($C2803="", "", IF(IFERROR(INDEX(Ingredients!F$11:F$310, MATCH($C2803, Ingredients!$B$11:$B$310, 0)), "")="", "", IFERROR(INDEX(Ingredients!F$11:F$310, MATCH($C2803, Ingredients!$B$11:$B$310, 0)), "")))</f>
        <v/>
      </c>
      <c r="AK2803" s="106" t="str">
        <f>IF($C2803="", "", IF(IFERROR(INDEX(Ingredients!G$11:G$310, MATCH($C2803, Ingredients!$B$11:$B$310, 0)), "")="", "", IFERROR(INDEX(Ingredients!G$11:G$310, MATCH($C2803, Ingredients!$B$11:$B$310, 0)), "")))</f>
        <v/>
      </c>
      <c r="AL2803" s="79" t="str">
        <f>IF($C2803="", "", IF(IFERROR(INDEX(Ingredients!H$11:H$310, MATCH($C2803, Ingredients!$B$11:$B$310, 0)), "")="", "", IFERROR(INDEX(Ingredients!H$11:H$310, MATCH($C2803, Ingredients!$B$11:$B$310, 0)), "")))</f>
        <v/>
      </c>
      <c r="AN2803" s="83" t="str">
        <f t="shared" si="650"/>
        <v/>
      </c>
      <c r="AP2803" s="114" t="str">
        <f t="shared" si="660"/>
        <v/>
      </c>
      <c r="AR2803" s="117" t="str">
        <f>IF($C2803="", "", IF(IFERROR(INDEX(Ingredients!$AI$11:$AI$310, MATCH($C2803, Ingredients!$B$11:$B$310, 0)), "")="", "", IFERROR(INDEX(Ingredients!$AI$11:$AI$310, MATCH($C2803, Ingredients!$B$11:$B$310, 0)), "")))</f>
        <v/>
      </c>
      <c r="AT2803" s="120" t="str">
        <f t="shared" si="661"/>
        <v/>
      </c>
      <c r="AV2803" s="90" t="str">
        <f t="shared" si="651"/>
        <v/>
      </c>
      <c r="AX2803" s="90" t="str">
        <f>IF($AV2803="", "", COUNTIF($AV$11:$AV$5010, "&lt;"&amp;$AV2803)+1+COUNTIF($AV$11:$AV2803, $AV2803)-1)</f>
        <v/>
      </c>
      <c r="AZ2803" s="111" t="str">
        <f>IF($B2803="", "", SUMIF('Shopping List'!$AV$11:$AV$25, $B2803, 'Shopping List'!$BN$11:$BN$25))</f>
        <v/>
      </c>
      <c r="BB2803" s="117" t="str">
        <f t="shared" si="662"/>
        <v/>
      </c>
    </row>
    <row r="2804" spans="1:54" x14ac:dyDescent="0.25">
      <c r="A2804" s="4"/>
      <c r="B2804" s="37"/>
      <c r="C2804" s="124"/>
      <c r="D2804" s="39"/>
      <c r="E2804" s="125"/>
      <c r="F2804" s="48"/>
      <c r="G2804" s="4"/>
      <c r="H2804" s="4"/>
      <c r="I2804" s="95" t="str">
        <f>IF($C2804="", "", IF(IFERROR(INDEX(Ingredients!$C$11:$C$310, MATCH($C2804, Ingredients!$B$11:$B$310, 0)), "")="", "", IFERROR(INDEX(Ingredients!$C$11:$C$310, MATCH($C2804, Ingredients!$B$11:$B$310, 0)), "")))</f>
        <v/>
      </c>
      <c r="J2804" s="73" t="str">
        <f>IF($B2804="", "", IF(IFERROR(INDEX(Meals!$C$11:$C$260, MATCH($B2804, Meals!$B$11:$B$260, 0)), "")="", "", IFERROR(INDEX(Meals!$C$11:$C$260, MATCH($B2804, Meals!$B$11:$B$260, 0)), "")))</f>
        <v/>
      </c>
      <c r="K2804" s="4"/>
      <c r="L2804" s="72" t="str">
        <f t="shared" si="652"/>
        <v/>
      </c>
      <c r="M2804" s="73" t="str">
        <f t="shared" si="653"/>
        <v/>
      </c>
      <c r="N2804" s="4"/>
      <c r="O2804" s="78" t="str">
        <f t="shared" si="654"/>
        <v/>
      </c>
      <c r="P2804" s="79" t="str">
        <f t="shared" si="655"/>
        <v/>
      </c>
      <c r="Q2804" s="4"/>
      <c r="R2804" s="90" t="str">
        <f t="shared" si="656"/>
        <v/>
      </c>
      <c r="S2804" s="4"/>
      <c r="Y2804" s="18" t="str">
        <f t="shared" si="657"/>
        <v/>
      </c>
      <c r="AA2804" s="18" t="str">
        <f t="shared" si="648"/>
        <v/>
      </c>
      <c r="AB2804" s="18" t="str">
        <f t="shared" si="649"/>
        <v/>
      </c>
      <c r="AC2804" s="18" t="str">
        <f t="shared" si="658"/>
        <v/>
      </c>
      <c r="AD2804" s="18" t="str">
        <f t="shared" si="658"/>
        <v/>
      </c>
      <c r="AE2804" s="18" t="str">
        <f t="shared" si="659"/>
        <v/>
      </c>
      <c r="AG2804" s="95" t="str">
        <f>IF($C2804="", "", IF(IFERROR(INDEX(Ingredients!C$11:C$310, MATCH($C2804, Ingredients!$B$11:$B$310, 0)), "")="", "", IFERROR(INDEX(Ingredients!C$11:C$310, MATCH($C2804, Ingredients!$B$11:$B$310, 0)), "")))</f>
        <v/>
      </c>
      <c r="AH2804" s="105" t="str">
        <f>IF($C2804="", "", IF(IFERROR(INDEX(Ingredients!D$11:D$310, MATCH($C2804, Ingredients!$B$11:$B$310, 0)), "")="", "", IFERROR(INDEX(Ingredients!D$11:D$310, MATCH($C2804, Ingredients!$B$11:$B$310, 0)), "")))</f>
        <v/>
      </c>
      <c r="AI2804" s="106" t="str">
        <f>IF($C2804="", "", IF(IFERROR(INDEX(Ingredients!E$11:E$310, MATCH($C2804, Ingredients!$B$11:$B$310, 0)), "")="", "", IFERROR(INDEX(Ingredients!E$11:E$310, MATCH($C2804, Ingredients!$B$11:$B$310, 0)), "")))</f>
        <v/>
      </c>
      <c r="AJ2804" s="108" t="str">
        <f>IF($C2804="", "", IF(IFERROR(INDEX(Ingredients!F$11:F$310, MATCH($C2804, Ingredients!$B$11:$B$310, 0)), "")="", "", IFERROR(INDEX(Ingredients!F$11:F$310, MATCH($C2804, Ingredients!$B$11:$B$310, 0)), "")))</f>
        <v/>
      </c>
      <c r="AK2804" s="106" t="str">
        <f>IF($C2804="", "", IF(IFERROR(INDEX(Ingredients!G$11:G$310, MATCH($C2804, Ingredients!$B$11:$B$310, 0)), "")="", "", IFERROR(INDEX(Ingredients!G$11:G$310, MATCH($C2804, Ingredients!$B$11:$B$310, 0)), "")))</f>
        <v/>
      </c>
      <c r="AL2804" s="79" t="str">
        <f>IF($C2804="", "", IF(IFERROR(INDEX(Ingredients!H$11:H$310, MATCH($C2804, Ingredients!$B$11:$B$310, 0)), "")="", "", IFERROR(INDEX(Ingredients!H$11:H$310, MATCH($C2804, Ingredients!$B$11:$B$310, 0)), "")))</f>
        <v/>
      </c>
      <c r="AN2804" s="83" t="str">
        <f t="shared" si="650"/>
        <v/>
      </c>
      <c r="AP2804" s="114" t="str">
        <f t="shared" si="660"/>
        <v/>
      </c>
      <c r="AR2804" s="117" t="str">
        <f>IF($C2804="", "", IF(IFERROR(INDEX(Ingredients!$AI$11:$AI$310, MATCH($C2804, Ingredients!$B$11:$B$310, 0)), "")="", "", IFERROR(INDEX(Ingredients!$AI$11:$AI$310, MATCH($C2804, Ingredients!$B$11:$B$310, 0)), "")))</f>
        <v/>
      </c>
      <c r="AT2804" s="120" t="str">
        <f t="shared" si="661"/>
        <v/>
      </c>
      <c r="AV2804" s="90" t="str">
        <f t="shared" si="651"/>
        <v/>
      </c>
      <c r="AX2804" s="90" t="str">
        <f>IF($AV2804="", "", COUNTIF($AV$11:$AV$5010, "&lt;"&amp;$AV2804)+1+COUNTIF($AV$11:$AV2804, $AV2804)-1)</f>
        <v/>
      </c>
      <c r="AZ2804" s="111" t="str">
        <f>IF($B2804="", "", SUMIF('Shopping List'!$AV$11:$AV$25, $B2804, 'Shopping List'!$BN$11:$BN$25))</f>
        <v/>
      </c>
      <c r="BB2804" s="117" t="str">
        <f t="shared" si="662"/>
        <v/>
      </c>
    </row>
    <row r="2805" spans="1:54" x14ac:dyDescent="0.25">
      <c r="A2805" s="4"/>
      <c r="B2805" s="37"/>
      <c r="C2805" s="124"/>
      <c r="D2805" s="39"/>
      <c r="E2805" s="125"/>
      <c r="F2805" s="48"/>
      <c r="G2805" s="4"/>
      <c r="H2805" s="4"/>
      <c r="I2805" s="95" t="str">
        <f>IF($C2805="", "", IF(IFERROR(INDEX(Ingredients!$C$11:$C$310, MATCH($C2805, Ingredients!$B$11:$B$310, 0)), "")="", "", IFERROR(INDEX(Ingredients!$C$11:$C$310, MATCH($C2805, Ingredients!$B$11:$B$310, 0)), "")))</f>
        <v/>
      </c>
      <c r="J2805" s="73" t="str">
        <f>IF($B2805="", "", IF(IFERROR(INDEX(Meals!$C$11:$C$260, MATCH($B2805, Meals!$B$11:$B$260, 0)), "")="", "", IFERROR(INDEX(Meals!$C$11:$C$260, MATCH($B2805, Meals!$B$11:$B$260, 0)), "")))</f>
        <v/>
      </c>
      <c r="K2805" s="4"/>
      <c r="L2805" s="72" t="str">
        <f t="shared" si="652"/>
        <v/>
      </c>
      <c r="M2805" s="73" t="str">
        <f t="shared" si="653"/>
        <v/>
      </c>
      <c r="N2805" s="4"/>
      <c r="O2805" s="78" t="str">
        <f t="shared" si="654"/>
        <v/>
      </c>
      <c r="P2805" s="79" t="str">
        <f t="shared" si="655"/>
        <v/>
      </c>
      <c r="Q2805" s="4"/>
      <c r="R2805" s="90" t="str">
        <f t="shared" si="656"/>
        <v/>
      </c>
      <c r="S2805" s="4"/>
      <c r="Y2805" s="18" t="str">
        <f t="shared" si="657"/>
        <v/>
      </c>
      <c r="AA2805" s="18" t="str">
        <f t="shared" si="648"/>
        <v/>
      </c>
      <c r="AB2805" s="18" t="str">
        <f t="shared" si="649"/>
        <v/>
      </c>
      <c r="AC2805" s="18" t="str">
        <f t="shared" si="658"/>
        <v/>
      </c>
      <c r="AD2805" s="18" t="str">
        <f t="shared" si="658"/>
        <v/>
      </c>
      <c r="AE2805" s="18" t="str">
        <f t="shared" si="659"/>
        <v/>
      </c>
      <c r="AG2805" s="95" t="str">
        <f>IF($C2805="", "", IF(IFERROR(INDEX(Ingredients!C$11:C$310, MATCH($C2805, Ingredients!$B$11:$B$310, 0)), "")="", "", IFERROR(INDEX(Ingredients!C$11:C$310, MATCH($C2805, Ingredients!$B$11:$B$310, 0)), "")))</f>
        <v/>
      </c>
      <c r="AH2805" s="105" t="str">
        <f>IF($C2805="", "", IF(IFERROR(INDEX(Ingredients!D$11:D$310, MATCH($C2805, Ingredients!$B$11:$B$310, 0)), "")="", "", IFERROR(INDEX(Ingredients!D$11:D$310, MATCH($C2805, Ingredients!$B$11:$B$310, 0)), "")))</f>
        <v/>
      </c>
      <c r="AI2805" s="106" t="str">
        <f>IF($C2805="", "", IF(IFERROR(INDEX(Ingredients!E$11:E$310, MATCH($C2805, Ingredients!$B$11:$B$310, 0)), "")="", "", IFERROR(INDEX(Ingredients!E$11:E$310, MATCH($C2805, Ingredients!$B$11:$B$310, 0)), "")))</f>
        <v/>
      </c>
      <c r="AJ2805" s="108" t="str">
        <f>IF($C2805="", "", IF(IFERROR(INDEX(Ingredients!F$11:F$310, MATCH($C2805, Ingredients!$B$11:$B$310, 0)), "")="", "", IFERROR(INDEX(Ingredients!F$11:F$310, MATCH($C2805, Ingredients!$B$11:$B$310, 0)), "")))</f>
        <v/>
      </c>
      <c r="AK2805" s="106" t="str">
        <f>IF($C2805="", "", IF(IFERROR(INDEX(Ingredients!G$11:G$310, MATCH($C2805, Ingredients!$B$11:$B$310, 0)), "")="", "", IFERROR(INDEX(Ingredients!G$11:G$310, MATCH($C2805, Ingredients!$B$11:$B$310, 0)), "")))</f>
        <v/>
      </c>
      <c r="AL2805" s="79" t="str">
        <f>IF($C2805="", "", IF(IFERROR(INDEX(Ingredients!H$11:H$310, MATCH($C2805, Ingredients!$B$11:$B$310, 0)), "")="", "", IFERROR(INDEX(Ingredients!H$11:H$310, MATCH($C2805, Ingredients!$B$11:$B$310, 0)), "")))</f>
        <v/>
      </c>
      <c r="AN2805" s="83" t="str">
        <f t="shared" si="650"/>
        <v/>
      </c>
      <c r="AP2805" s="114" t="str">
        <f t="shared" si="660"/>
        <v/>
      </c>
      <c r="AR2805" s="117" t="str">
        <f>IF($C2805="", "", IF(IFERROR(INDEX(Ingredients!$AI$11:$AI$310, MATCH($C2805, Ingredients!$B$11:$B$310, 0)), "")="", "", IFERROR(INDEX(Ingredients!$AI$11:$AI$310, MATCH($C2805, Ingredients!$B$11:$B$310, 0)), "")))</f>
        <v/>
      </c>
      <c r="AT2805" s="120" t="str">
        <f t="shared" si="661"/>
        <v/>
      </c>
      <c r="AV2805" s="90" t="str">
        <f t="shared" si="651"/>
        <v/>
      </c>
      <c r="AX2805" s="90" t="str">
        <f>IF($AV2805="", "", COUNTIF($AV$11:$AV$5010, "&lt;"&amp;$AV2805)+1+COUNTIF($AV$11:$AV2805, $AV2805)-1)</f>
        <v/>
      </c>
      <c r="AZ2805" s="111" t="str">
        <f>IF($B2805="", "", SUMIF('Shopping List'!$AV$11:$AV$25, $B2805, 'Shopping List'!$BN$11:$BN$25))</f>
        <v/>
      </c>
      <c r="BB2805" s="117" t="str">
        <f t="shared" si="662"/>
        <v/>
      </c>
    </row>
    <row r="2806" spans="1:54" x14ac:dyDescent="0.25">
      <c r="A2806" s="4"/>
      <c r="B2806" s="37"/>
      <c r="C2806" s="124"/>
      <c r="D2806" s="39"/>
      <c r="E2806" s="125"/>
      <c r="F2806" s="48"/>
      <c r="G2806" s="4"/>
      <c r="H2806" s="4"/>
      <c r="I2806" s="95" t="str">
        <f>IF($C2806="", "", IF(IFERROR(INDEX(Ingredients!$C$11:$C$310, MATCH($C2806, Ingredients!$B$11:$B$310, 0)), "")="", "", IFERROR(INDEX(Ingredients!$C$11:$C$310, MATCH($C2806, Ingredients!$B$11:$B$310, 0)), "")))</f>
        <v/>
      </c>
      <c r="J2806" s="73" t="str">
        <f>IF($B2806="", "", IF(IFERROR(INDEX(Meals!$C$11:$C$260, MATCH($B2806, Meals!$B$11:$B$260, 0)), "")="", "", IFERROR(INDEX(Meals!$C$11:$C$260, MATCH($B2806, Meals!$B$11:$B$260, 0)), "")))</f>
        <v/>
      </c>
      <c r="K2806" s="4"/>
      <c r="L2806" s="72" t="str">
        <f t="shared" si="652"/>
        <v/>
      </c>
      <c r="M2806" s="73" t="str">
        <f t="shared" si="653"/>
        <v/>
      </c>
      <c r="N2806" s="4"/>
      <c r="O2806" s="78" t="str">
        <f t="shared" si="654"/>
        <v/>
      </c>
      <c r="P2806" s="79" t="str">
        <f t="shared" si="655"/>
        <v/>
      </c>
      <c r="Q2806" s="4"/>
      <c r="R2806" s="90" t="str">
        <f t="shared" si="656"/>
        <v/>
      </c>
      <c r="S2806" s="4"/>
      <c r="Y2806" s="18" t="str">
        <f t="shared" si="657"/>
        <v/>
      </c>
      <c r="AA2806" s="18" t="str">
        <f t="shared" si="648"/>
        <v/>
      </c>
      <c r="AB2806" s="18" t="str">
        <f t="shared" si="649"/>
        <v/>
      </c>
      <c r="AC2806" s="18" t="str">
        <f t="shared" si="658"/>
        <v/>
      </c>
      <c r="AD2806" s="18" t="str">
        <f t="shared" si="658"/>
        <v/>
      </c>
      <c r="AE2806" s="18" t="str">
        <f t="shared" si="659"/>
        <v/>
      </c>
      <c r="AG2806" s="95" t="str">
        <f>IF($C2806="", "", IF(IFERROR(INDEX(Ingredients!C$11:C$310, MATCH($C2806, Ingredients!$B$11:$B$310, 0)), "")="", "", IFERROR(INDEX(Ingredients!C$11:C$310, MATCH($C2806, Ingredients!$B$11:$B$310, 0)), "")))</f>
        <v/>
      </c>
      <c r="AH2806" s="105" t="str">
        <f>IF($C2806="", "", IF(IFERROR(INDEX(Ingredients!D$11:D$310, MATCH($C2806, Ingredients!$B$11:$B$310, 0)), "")="", "", IFERROR(INDEX(Ingredients!D$11:D$310, MATCH($C2806, Ingredients!$B$11:$B$310, 0)), "")))</f>
        <v/>
      </c>
      <c r="AI2806" s="106" t="str">
        <f>IF($C2806="", "", IF(IFERROR(INDEX(Ingredients!E$11:E$310, MATCH($C2806, Ingredients!$B$11:$B$310, 0)), "")="", "", IFERROR(INDEX(Ingredients!E$11:E$310, MATCH($C2806, Ingredients!$B$11:$B$310, 0)), "")))</f>
        <v/>
      </c>
      <c r="AJ2806" s="108" t="str">
        <f>IF($C2806="", "", IF(IFERROR(INDEX(Ingredients!F$11:F$310, MATCH($C2806, Ingredients!$B$11:$B$310, 0)), "")="", "", IFERROR(INDEX(Ingredients!F$11:F$310, MATCH($C2806, Ingredients!$B$11:$B$310, 0)), "")))</f>
        <v/>
      </c>
      <c r="AK2806" s="106" t="str">
        <f>IF($C2806="", "", IF(IFERROR(INDEX(Ingredients!G$11:G$310, MATCH($C2806, Ingredients!$B$11:$B$310, 0)), "")="", "", IFERROR(INDEX(Ingredients!G$11:G$310, MATCH($C2806, Ingredients!$B$11:$B$310, 0)), "")))</f>
        <v/>
      </c>
      <c r="AL2806" s="79" t="str">
        <f>IF($C2806="", "", IF(IFERROR(INDEX(Ingredients!H$11:H$310, MATCH($C2806, Ingredients!$B$11:$B$310, 0)), "")="", "", IFERROR(INDEX(Ingredients!H$11:H$310, MATCH($C2806, Ingredients!$B$11:$B$310, 0)), "")))</f>
        <v/>
      </c>
      <c r="AN2806" s="83" t="str">
        <f t="shared" si="650"/>
        <v/>
      </c>
      <c r="AP2806" s="114" t="str">
        <f t="shared" si="660"/>
        <v/>
      </c>
      <c r="AR2806" s="117" t="str">
        <f>IF($C2806="", "", IF(IFERROR(INDEX(Ingredients!$AI$11:$AI$310, MATCH($C2806, Ingredients!$B$11:$B$310, 0)), "")="", "", IFERROR(INDEX(Ingredients!$AI$11:$AI$310, MATCH($C2806, Ingredients!$B$11:$B$310, 0)), "")))</f>
        <v/>
      </c>
      <c r="AT2806" s="120" t="str">
        <f t="shared" si="661"/>
        <v/>
      </c>
      <c r="AV2806" s="90" t="str">
        <f t="shared" si="651"/>
        <v/>
      </c>
      <c r="AX2806" s="90" t="str">
        <f>IF($AV2806="", "", COUNTIF($AV$11:$AV$5010, "&lt;"&amp;$AV2806)+1+COUNTIF($AV$11:$AV2806, $AV2806)-1)</f>
        <v/>
      </c>
      <c r="AZ2806" s="111" t="str">
        <f>IF($B2806="", "", SUMIF('Shopping List'!$AV$11:$AV$25, $B2806, 'Shopping List'!$BN$11:$BN$25))</f>
        <v/>
      </c>
      <c r="BB2806" s="117" t="str">
        <f t="shared" si="662"/>
        <v/>
      </c>
    </row>
    <row r="2807" spans="1:54" x14ac:dyDescent="0.25">
      <c r="A2807" s="4"/>
      <c r="B2807" s="37"/>
      <c r="C2807" s="124"/>
      <c r="D2807" s="39"/>
      <c r="E2807" s="125"/>
      <c r="F2807" s="48"/>
      <c r="G2807" s="4"/>
      <c r="H2807" s="4"/>
      <c r="I2807" s="95" t="str">
        <f>IF($C2807="", "", IF(IFERROR(INDEX(Ingredients!$C$11:$C$310, MATCH($C2807, Ingredients!$B$11:$B$310, 0)), "")="", "", IFERROR(INDEX(Ingredients!$C$11:$C$310, MATCH($C2807, Ingredients!$B$11:$B$310, 0)), "")))</f>
        <v/>
      </c>
      <c r="J2807" s="73" t="str">
        <f>IF($B2807="", "", IF(IFERROR(INDEX(Meals!$C$11:$C$260, MATCH($B2807, Meals!$B$11:$B$260, 0)), "")="", "", IFERROR(INDEX(Meals!$C$11:$C$260, MATCH($B2807, Meals!$B$11:$B$260, 0)), "")))</f>
        <v/>
      </c>
      <c r="K2807" s="4"/>
      <c r="L2807" s="72" t="str">
        <f t="shared" si="652"/>
        <v/>
      </c>
      <c r="M2807" s="73" t="str">
        <f t="shared" si="653"/>
        <v/>
      </c>
      <c r="N2807" s="4"/>
      <c r="O2807" s="78" t="str">
        <f t="shared" si="654"/>
        <v/>
      </c>
      <c r="P2807" s="79" t="str">
        <f t="shared" si="655"/>
        <v/>
      </c>
      <c r="Q2807" s="4"/>
      <c r="R2807" s="90" t="str">
        <f t="shared" si="656"/>
        <v/>
      </c>
      <c r="S2807" s="4"/>
      <c r="Y2807" s="18" t="str">
        <f t="shared" si="657"/>
        <v/>
      </c>
      <c r="AA2807" s="18" t="str">
        <f t="shared" si="648"/>
        <v/>
      </c>
      <c r="AB2807" s="18" t="str">
        <f t="shared" si="649"/>
        <v/>
      </c>
      <c r="AC2807" s="18" t="str">
        <f t="shared" si="658"/>
        <v/>
      </c>
      <c r="AD2807" s="18" t="str">
        <f t="shared" si="658"/>
        <v/>
      </c>
      <c r="AE2807" s="18" t="str">
        <f t="shared" si="659"/>
        <v/>
      </c>
      <c r="AG2807" s="95" t="str">
        <f>IF($C2807="", "", IF(IFERROR(INDEX(Ingredients!C$11:C$310, MATCH($C2807, Ingredients!$B$11:$B$310, 0)), "")="", "", IFERROR(INDEX(Ingredients!C$11:C$310, MATCH($C2807, Ingredients!$B$11:$B$310, 0)), "")))</f>
        <v/>
      </c>
      <c r="AH2807" s="105" t="str">
        <f>IF($C2807="", "", IF(IFERROR(INDEX(Ingredients!D$11:D$310, MATCH($C2807, Ingredients!$B$11:$B$310, 0)), "")="", "", IFERROR(INDEX(Ingredients!D$11:D$310, MATCH($C2807, Ingredients!$B$11:$B$310, 0)), "")))</f>
        <v/>
      </c>
      <c r="AI2807" s="106" t="str">
        <f>IF($C2807="", "", IF(IFERROR(INDEX(Ingredients!E$11:E$310, MATCH($C2807, Ingredients!$B$11:$B$310, 0)), "")="", "", IFERROR(INDEX(Ingredients!E$11:E$310, MATCH($C2807, Ingredients!$B$11:$B$310, 0)), "")))</f>
        <v/>
      </c>
      <c r="AJ2807" s="108" t="str">
        <f>IF($C2807="", "", IF(IFERROR(INDEX(Ingredients!F$11:F$310, MATCH($C2807, Ingredients!$B$11:$B$310, 0)), "")="", "", IFERROR(INDEX(Ingredients!F$11:F$310, MATCH($C2807, Ingredients!$B$11:$B$310, 0)), "")))</f>
        <v/>
      </c>
      <c r="AK2807" s="106" t="str">
        <f>IF($C2807="", "", IF(IFERROR(INDEX(Ingredients!G$11:G$310, MATCH($C2807, Ingredients!$B$11:$B$310, 0)), "")="", "", IFERROR(INDEX(Ingredients!G$11:G$310, MATCH($C2807, Ingredients!$B$11:$B$310, 0)), "")))</f>
        <v/>
      </c>
      <c r="AL2807" s="79" t="str">
        <f>IF($C2807="", "", IF(IFERROR(INDEX(Ingredients!H$11:H$310, MATCH($C2807, Ingredients!$B$11:$B$310, 0)), "")="", "", IFERROR(INDEX(Ingredients!H$11:H$310, MATCH($C2807, Ingredients!$B$11:$B$310, 0)), "")))</f>
        <v/>
      </c>
      <c r="AN2807" s="83" t="str">
        <f t="shared" si="650"/>
        <v/>
      </c>
      <c r="AP2807" s="114" t="str">
        <f t="shared" si="660"/>
        <v/>
      </c>
      <c r="AR2807" s="117" t="str">
        <f>IF($C2807="", "", IF(IFERROR(INDEX(Ingredients!$AI$11:$AI$310, MATCH($C2807, Ingredients!$B$11:$B$310, 0)), "")="", "", IFERROR(INDEX(Ingredients!$AI$11:$AI$310, MATCH($C2807, Ingredients!$B$11:$B$310, 0)), "")))</f>
        <v/>
      </c>
      <c r="AT2807" s="120" t="str">
        <f t="shared" si="661"/>
        <v/>
      </c>
      <c r="AV2807" s="90" t="str">
        <f t="shared" si="651"/>
        <v/>
      </c>
      <c r="AX2807" s="90" t="str">
        <f>IF($AV2807="", "", COUNTIF($AV$11:$AV$5010, "&lt;"&amp;$AV2807)+1+COUNTIF($AV$11:$AV2807, $AV2807)-1)</f>
        <v/>
      </c>
      <c r="AZ2807" s="111" t="str">
        <f>IF($B2807="", "", SUMIF('Shopping List'!$AV$11:$AV$25, $B2807, 'Shopping List'!$BN$11:$BN$25))</f>
        <v/>
      </c>
      <c r="BB2807" s="117" t="str">
        <f t="shared" si="662"/>
        <v/>
      </c>
    </row>
    <row r="2808" spans="1:54" x14ac:dyDescent="0.25">
      <c r="A2808" s="4"/>
      <c r="B2808" s="37"/>
      <c r="C2808" s="124"/>
      <c r="D2808" s="39"/>
      <c r="E2808" s="125"/>
      <c r="F2808" s="48"/>
      <c r="G2808" s="4"/>
      <c r="H2808" s="4"/>
      <c r="I2808" s="95" t="str">
        <f>IF($C2808="", "", IF(IFERROR(INDEX(Ingredients!$C$11:$C$310, MATCH($C2808, Ingredients!$B$11:$B$310, 0)), "")="", "", IFERROR(INDEX(Ingredients!$C$11:$C$310, MATCH($C2808, Ingredients!$B$11:$B$310, 0)), "")))</f>
        <v/>
      </c>
      <c r="J2808" s="73" t="str">
        <f>IF($B2808="", "", IF(IFERROR(INDEX(Meals!$C$11:$C$260, MATCH($B2808, Meals!$B$11:$B$260, 0)), "")="", "", IFERROR(INDEX(Meals!$C$11:$C$260, MATCH($B2808, Meals!$B$11:$B$260, 0)), "")))</f>
        <v/>
      </c>
      <c r="K2808" s="4"/>
      <c r="L2808" s="72" t="str">
        <f t="shared" si="652"/>
        <v/>
      </c>
      <c r="M2808" s="73" t="str">
        <f t="shared" si="653"/>
        <v/>
      </c>
      <c r="N2808" s="4"/>
      <c r="O2808" s="78" t="str">
        <f t="shared" si="654"/>
        <v/>
      </c>
      <c r="P2808" s="79" t="str">
        <f t="shared" si="655"/>
        <v/>
      </c>
      <c r="Q2808" s="4"/>
      <c r="R2808" s="90" t="str">
        <f t="shared" si="656"/>
        <v/>
      </c>
      <c r="S2808" s="4"/>
      <c r="Y2808" s="18" t="str">
        <f t="shared" si="657"/>
        <v/>
      </c>
      <c r="AA2808" s="18" t="str">
        <f t="shared" si="648"/>
        <v/>
      </c>
      <c r="AB2808" s="18" t="str">
        <f t="shared" si="649"/>
        <v/>
      </c>
      <c r="AC2808" s="18" t="str">
        <f t="shared" si="658"/>
        <v/>
      </c>
      <c r="AD2808" s="18" t="str">
        <f t="shared" si="658"/>
        <v/>
      </c>
      <c r="AE2808" s="18" t="str">
        <f t="shared" si="659"/>
        <v/>
      </c>
      <c r="AG2808" s="95" t="str">
        <f>IF($C2808="", "", IF(IFERROR(INDEX(Ingredients!C$11:C$310, MATCH($C2808, Ingredients!$B$11:$B$310, 0)), "")="", "", IFERROR(INDEX(Ingredients!C$11:C$310, MATCH($C2808, Ingredients!$B$11:$B$310, 0)), "")))</f>
        <v/>
      </c>
      <c r="AH2808" s="105" t="str">
        <f>IF($C2808="", "", IF(IFERROR(INDEX(Ingredients!D$11:D$310, MATCH($C2808, Ingredients!$B$11:$B$310, 0)), "")="", "", IFERROR(INDEX(Ingredients!D$11:D$310, MATCH($C2808, Ingredients!$B$11:$B$310, 0)), "")))</f>
        <v/>
      </c>
      <c r="AI2808" s="106" t="str">
        <f>IF($C2808="", "", IF(IFERROR(INDEX(Ingredients!E$11:E$310, MATCH($C2808, Ingredients!$B$11:$B$310, 0)), "")="", "", IFERROR(INDEX(Ingredients!E$11:E$310, MATCH($C2808, Ingredients!$B$11:$B$310, 0)), "")))</f>
        <v/>
      </c>
      <c r="AJ2808" s="108" t="str">
        <f>IF($C2808="", "", IF(IFERROR(INDEX(Ingredients!F$11:F$310, MATCH($C2808, Ingredients!$B$11:$B$310, 0)), "")="", "", IFERROR(INDEX(Ingredients!F$11:F$310, MATCH($C2808, Ingredients!$B$11:$B$310, 0)), "")))</f>
        <v/>
      </c>
      <c r="AK2808" s="106" t="str">
        <f>IF($C2808="", "", IF(IFERROR(INDEX(Ingredients!G$11:G$310, MATCH($C2808, Ingredients!$B$11:$B$310, 0)), "")="", "", IFERROR(INDEX(Ingredients!G$11:G$310, MATCH($C2808, Ingredients!$B$11:$B$310, 0)), "")))</f>
        <v/>
      </c>
      <c r="AL2808" s="79" t="str">
        <f>IF($C2808="", "", IF(IFERROR(INDEX(Ingredients!H$11:H$310, MATCH($C2808, Ingredients!$B$11:$B$310, 0)), "")="", "", IFERROR(INDEX(Ingredients!H$11:H$310, MATCH($C2808, Ingredients!$B$11:$B$310, 0)), "")))</f>
        <v/>
      </c>
      <c r="AN2808" s="83" t="str">
        <f t="shared" si="650"/>
        <v/>
      </c>
      <c r="AP2808" s="114" t="str">
        <f t="shared" si="660"/>
        <v/>
      </c>
      <c r="AR2808" s="117" t="str">
        <f>IF($C2808="", "", IF(IFERROR(INDEX(Ingredients!$AI$11:$AI$310, MATCH($C2808, Ingredients!$B$11:$B$310, 0)), "")="", "", IFERROR(INDEX(Ingredients!$AI$11:$AI$310, MATCH($C2808, Ingredients!$B$11:$B$310, 0)), "")))</f>
        <v/>
      </c>
      <c r="AT2808" s="120" t="str">
        <f t="shared" si="661"/>
        <v/>
      </c>
      <c r="AV2808" s="90" t="str">
        <f t="shared" si="651"/>
        <v/>
      </c>
      <c r="AX2808" s="90" t="str">
        <f>IF($AV2808="", "", COUNTIF($AV$11:$AV$5010, "&lt;"&amp;$AV2808)+1+COUNTIF($AV$11:$AV2808, $AV2808)-1)</f>
        <v/>
      </c>
      <c r="AZ2808" s="111" t="str">
        <f>IF($B2808="", "", SUMIF('Shopping List'!$AV$11:$AV$25, $B2808, 'Shopping List'!$BN$11:$BN$25))</f>
        <v/>
      </c>
      <c r="BB2808" s="117" t="str">
        <f t="shared" si="662"/>
        <v/>
      </c>
    </row>
    <row r="2809" spans="1:54" x14ac:dyDescent="0.25">
      <c r="A2809" s="4"/>
      <c r="B2809" s="37"/>
      <c r="C2809" s="124"/>
      <c r="D2809" s="39"/>
      <c r="E2809" s="125"/>
      <c r="F2809" s="48"/>
      <c r="G2809" s="4"/>
      <c r="H2809" s="4"/>
      <c r="I2809" s="95" t="str">
        <f>IF($C2809="", "", IF(IFERROR(INDEX(Ingredients!$C$11:$C$310, MATCH($C2809, Ingredients!$B$11:$B$310, 0)), "")="", "", IFERROR(INDEX(Ingredients!$C$11:$C$310, MATCH($C2809, Ingredients!$B$11:$B$310, 0)), "")))</f>
        <v/>
      </c>
      <c r="J2809" s="73" t="str">
        <f>IF($B2809="", "", IF(IFERROR(INDEX(Meals!$C$11:$C$260, MATCH($B2809, Meals!$B$11:$B$260, 0)), "")="", "", IFERROR(INDEX(Meals!$C$11:$C$260, MATCH($B2809, Meals!$B$11:$B$260, 0)), "")))</f>
        <v/>
      </c>
      <c r="K2809" s="4"/>
      <c r="L2809" s="72" t="str">
        <f t="shared" si="652"/>
        <v/>
      </c>
      <c r="M2809" s="73" t="str">
        <f t="shared" si="653"/>
        <v/>
      </c>
      <c r="N2809" s="4"/>
      <c r="O2809" s="78" t="str">
        <f t="shared" si="654"/>
        <v/>
      </c>
      <c r="P2809" s="79" t="str">
        <f t="shared" si="655"/>
        <v/>
      </c>
      <c r="Q2809" s="4"/>
      <c r="R2809" s="90" t="str">
        <f t="shared" si="656"/>
        <v/>
      </c>
      <c r="S2809" s="4"/>
      <c r="Y2809" s="18" t="str">
        <f t="shared" si="657"/>
        <v/>
      </c>
      <c r="AA2809" s="18" t="str">
        <f t="shared" si="648"/>
        <v/>
      </c>
      <c r="AB2809" s="18" t="str">
        <f t="shared" si="649"/>
        <v/>
      </c>
      <c r="AC2809" s="18" t="str">
        <f t="shared" si="658"/>
        <v/>
      </c>
      <c r="AD2809" s="18" t="str">
        <f t="shared" si="658"/>
        <v/>
      </c>
      <c r="AE2809" s="18" t="str">
        <f t="shared" si="659"/>
        <v/>
      </c>
      <c r="AG2809" s="95" t="str">
        <f>IF($C2809="", "", IF(IFERROR(INDEX(Ingredients!C$11:C$310, MATCH($C2809, Ingredients!$B$11:$B$310, 0)), "")="", "", IFERROR(INDEX(Ingredients!C$11:C$310, MATCH($C2809, Ingredients!$B$11:$B$310, 0)), "")))</f>
        <v/>
      </c>
      <c r="AH2809" s="105" t="str">
        <f>IF($C2809="", "", IF(IFERROR(INDEX(Ingredients!D$11:D$310, MATCH($C2809, Ingredients!$B$11:$B$310, 0)), "")="", "", IFERROR(INDEX(Ingredients!D$11:D$310, MATCH($C2809, Ingredients!$B$11:$B$310, 0)), "")))</f>
        <v/>
      </c>
      <c r="AI2809" s="106" t="str">
        <f>IF($C2809="", "", IF(IFERROR(INDEX(Ingredients!E$11:E$310, MATCH($C2809, Ingredients!$B$11:$B$310, 0)), "")="", "", IFERROR(INDEX(Ingredients!E$11:E$310, MATCH($C2809, Ingredients!$B$11:$B$310, 0)), "")))</f>
        <v/>
      </c>
      <c r="AJ2809" s="108" t="str">
        <f>IF($C2809="", "", IF(IFERROR(INDEX(Ingredients!F$11:F$310, MATCH($C2809, Ingredients!$B$11:$B$310, 0)), "")="", "", IFERROR(INDEX(Ingredients!F$11:F$310, MATCH($C2809, Ingredients!$B$11:$B$310, 0)), "")))</f>
        <v/>
      </c>
      <c r="AK2809" s="106" t="str">
        <f>IF($C2809="", "", IF(IFERROR(INDEX(Ingredients!G$11:G$310, MATCH($C2809, Ingredients!$B$11:$B$310, 0)), "")="", "", IFERROR(INDEX(Ingredients!G$11:G$310, MATCH($C2809, Ingredients!$B$11:$B$310, 0)), "")))</f>
        <v/>
      </c>
      <c r="AL2809" s="79" t="str">
        <f>IF($C2809="", "", IF(IFERROR(INDEX(Ingredients!H$11:H$310, MATCH($C2809, Ingredients!$B$11:$B$310, 0)), "")="", "", IFERROR(INDEX(Ingredients!H$11:H$310, MATCH($C2809, Ingredients!$B$11:$B$310, 0)), "")))</f>
        <v/>
      </c>
      <c r="AN2809" s="83" t="str">
        <f t="shared" si="650"/>
        <v/>
      </c>
      <c r="AP2809" s="114" t="str">
        <f t="shared" si="660"/>
        <v/>
      </c>
      <c r="AR2809" s="117" t="str">
        <f>IF($C2809="", "", IF(IFERROR(INDEX(Ingredients!$AI$11:$AI$310, MATCH($C2809, Ingredients!$B$11:$B$310, 0)), "")="", "", IFERROR(INDEX(Ingredients!$AI$11:$AI$310, MATCH($C2809, Ingredients!$B$11:$B$310, 0)), "")))</f>
        <v/>
      </c>
      <c r="AT2809" s="120" t="str">
        <f t="shared" si="661"/>
        <v/>
      </c>
      <c r="AV2809" s="90" t="str">
        <f t="shared" si="651"/>
        <v/>
      </c>
      <c r="AX2809" s="90" t="str">
        <f>IF($AV2809="", "", COUNTIF($AV$11:$AV$5010, "&lt;"&amp;$AV2809)+1+COUNTIF($AV$11:$AV2809, $AV2809)-1)</f>
        <v/>
      </c>
      <c r="AZ2809" s="111" t="str">
        <f>IF($B2809="", "", SUMIF('Shopping List'!$AV$11:$AV$25, $B2809, 'Shopping List'!$BN$11:$BN$25))</f>
        <v/>
      </c>
      <c r="BB2809" s="117" t="str">
        <f t="shared" si="662"/>
        <v/>
      </c>
    </row>
    <row r="2810" spans="1:54" x14ac:dyDescent="0.25">
      <c r="A2810" s="4"/>
      <c r="B2810" s="37"/>
      <c r="C2810" s="124"/>
      <c r="D2810" s="39"/>
      <c r="E2810" s="125"/>
      <c r="F2810" s="48"/>
      <c r="G2810" s="4"/>
      <c r="H2810" s="4"/>
      <c r="I2810" s="95" t="str">
        <f>IF($C2810="", "", IF(IFERROR(INDEX(Ingredients!$C$11:$C$310, MATCH($C2810, Ingredients!$B$11:$B$310, 0)), "")="", "", IFERROR(INDEX(Ingredients!$C$11:$C$310, MATCH($C2810, Ingredients!$B$11:$B$310, 0)), "")))</f>
        <v/>
      </c>
      <c r="J2810" s="73" t="str">
        <f>IF($B2810="", "", IF(IFERROR(INDEX(Meals!$C$11:$C$260, MATCH($B2810, Meals!$B$11:$B$260, 0)), "")="", "", IFERROR(INDEX(Meals!$C$11:$C$260, MATCH($B2810, Meals!$B$11:$B$260, 0)), "")))</f>
        <v/>
      </c>
      <c r="K2810" s="4"/>
      <c r="L2810" s="72" t="str">
        <f t="shared" si="652"/>
        <v/>
      </c>
      <c r="M2810" s="73" t="str">
        <f t="shared" si="653"/>
        <v/>
      </c>
      <c r="N2810" s="4"/>
      <c r="O2810" s="78" t="str">
        <f t="shared" si="654"/>
        <v/>
      </c>
      <c r="P2810" s="79" t="str">
        <f t="shared" si="655"/>
        <v/>
      </c>
      <c r="Q2810" s="4"/>
      <c r="R2810" s="90" t="str">
        <f t="shared" si="656"/>
        <v/>
      </c>
      <c r="S2810" s="4"/>
      <c r="Y2810" s="18" t="str">
        <f t="shared" si="657"/>
        <v/>
      </c>
      <c r="AA2810" s="18" t="str">
        <f t="shared" si="648"/>
        <v/>
      </c>
      <c r="AB2810" s="18" t="str">
        <f t="shared" si="649"/>
        <v/>
      </c>
      <c r="AC2810" s="18" t="str">
        <f t="shared" si="658"/>
        <v/>
      </c>
      <c r="AD2810" s="18" t="str">
        <f t="shared" si="658"/>
        <v/>
      </c>
      <c r="AE2810" s="18" t="str">
        <f t="shared" si="659"/>
        <v/>
      </c>
      <c r="AG2810" s="95" t="str">
        <f>IF($C2810="", "", IF(IFERROR(INDEX(Ingredients!C$11:C$310, MATCH($C2810, Ingredients!$B$11:$B$310, 0)), "")="", "", IFERROR(INDEX(Ingredients!C$11:C$310, MATCH($C2810, Ingredients!$B$11:$B$310, 0)), "")))</f>
        <v/>
      </c>
      <c r="AH2810" s="105" t="str">
        <f>IF($C2810="", "", IF(IFERROR(INDEX(Ingredients!D$11:D$310, MATCH($C2810, Ingredients!$B$11:$B$310, 0)), "")="", "", IFERROR(INDEX(Ingredients!D$11:D$310, MATCH($C2810, Ingredients!$B$11:$B$310, 0)), "")))</f>
        <v/>
      </c>
      <c r="AI2810" s="106" t="str">
        <f>IF($C2810="", "", IF(IFERROR(INDEX(Ingredients!E$11:E$310, MATCH($C2810, Ingredients!$B$11:$B$310, 0)), "")="", "", IFERROR(INDEX(Ingredients!E$11:E$310, MATCH($C2810, Ingredients!$B$11:$B$310, 0)), "")))</f>
        <v/>
      </c>
      <c r="AJ2810" s="108" t="str">
        <f>IF($C2810="", "", IF(IFERROR(INDEX(Ingredients!F$11:F$310, MATCH($C2810, Ingredients!$B$11:$B$310, 0)), "")="", "", IFERROR(INDEX(Ingredients!F$11:F$310, MATCH($C2810, Ingredients!$B$11:$B$310, 0)), "")))</f>
        <v/>
      </c>
      <c r="AK2810" s="106" t="str">
        <f>IF($C2810="", "", IF(IFERROR(INDEX(Ingredients!G$11:G$310, MATCH($C2810, Ingredients!$B$11:$B$310, 0)), "")="", "", IFERROR(INDEX(Ingredients!G$11:G$310, MATCH($C2810, Ingredients!$B$11:$B$310, 0)), "")))</f>
        <v/>
      </c>
      <c r="AL2810" s="79" t="str">
        <f>IF($C2810="", "", IF(IFERROR(INDEX(Ingredients!H$11:H$310, MATCH($C2810, Ingredients!$B$11:$B$310, 0)), "")="", "", IFERROR(INDEX(Ingredients!H$11:H$310, MATCH($C2810, Ingredients!$B$11:$B$310, 0)), "")))</f>
        <v/>
      </c>
      <c r="AN2810" s="83" t="str">
        <f t="shared" si="650"/>
        <v/>
      </c>
      <c r="AP2810" s="114" t="str">
        <f t="shared" si="660"/>
        <v/>
      </c>
      <c r="AR2810" s="117" t="str">
        <f>IF($C2810="", "", IF(IFERROR(INDEX(Ingredients!$AI$11:$AI$310, MATCH($C2810, Ingredients!$B$11:$B$310, 0)), "")="", "", IFERROR(INDEX(Ingredients!$AI$11:$AI$310, MATCH($C2810, Ingredients!$B$11:$B$310, 0)), "")))</f>
        <v/>
      </c>
      <c r="AT2810" s="120" t="str">
        <f t="shared" si="661"/>
        <v/>
      </c>
      <c r="AV2810" s="90" t="str">
        <f t="shared" si="651"/>
        <v/>
      </c>
      <c r="AX2810" s="90" t="str">
        <f>IF($AV2810="", "", COUNTIF($AV$11:$AV$5010, "&lt;"&amp;$AV2810)+1+COUNTIF($AV$11:$AV2810, $AV2810)-1)</f>
        <v/>
      </c>
      <c r="AZ2810" s="111" t="str">
        <f>IF($B2810="", "", SUMIF('Shopping List'!$AV$11:$AV$25, $B2810, 'Shopping List'!$BN$11:$BN$25))</f>
        <v/>
      </c>
      <c r="BB2810" s="117" t="str">
        <f t="shared" si="662"/>
        <v/>
      </c>
    </row>
    <row r="2811" spans="1:54" x14ac:dyDescent="0.25">
      <c r="A2811" s="4"/>
      <c r="B2811" s="37"/>
      <c r="C2811" s="124"/>
      <c r="D2811" s="39"/>
      <c r="E2811" s="125"/>
      <c r="F2811" s="48"/>
      <c r="G2811" s="4"/>
      <c r="H2811" s="4"/>
      <c r="I2811" s="95" t="str">
        <f>IF($C2811="", "", IF(IFERROR(INDEX(Ingredients!$C$11:$C$310, MATCH($C2811, Ingredients!$B$11:$B$310, 0)), "")="", "", IFERROR(INDEX(Ingredients!$C$11:$C$310, MATCH($C2811, Ingredients!$B$11:$B$310, 0)), "")))</f>
        <v/>
      </c>
      <c r="J2811" s="73" t="str">
        <f>IF($B2811="", "", IF(IFERROR(INDEX(Meals!$C$11:$C$260, MATCH($B2811, Meals!$B$11:$B$260, 0)), "")="", "", IFERROR(INDEX(Meals!$C$11:$C$260, MATCH($B2811, Meals!$B$11:$B$260, 0)), "")))</f>
        <v/>
      </c>
      <c r="K2811" s="4"/>
      <c r="L2811" s="72" t="str">
        <f t="shared" si="652"/>
        <v/>
      </c>
      <c r="M2811" s="73" t="str">
        <f t="shared" si="653"/>
        <v/>
      </c>
      <c r="N2811" s="4"/>
      <c r="O2811" s="78" t="str">
        <f t="shared" si="654"/>
        <v/>
      </c>
      <c r="P2811" s="79" t="str">
        <f t="shared" si="655"/>
        <v/>
      </c>
      <c r="Q2811" s="4"/>
      <c r="R2811" s="90" t="str">
        <f t="shared" si="656"/>
        <v/>
      </c>
      <c r="S2811" s="4"/>
      <c r="Y2811" s="18" t="str">
        <f t="shared" si="657"/>
        <v/>
      </c>
      <c r="AA2811" s="18" t="str">
        <f t="shared" si="648"/>
        <v/>
      </c>
      <c r="AB2811" s="18" t="str">
        <f t="shared" si="649"/>
        <v/>
      </c>
      <c r="AC2811" s="18" t="str">
        <f t="shared" si="658"/>
        <v/>
      </c>
      <c r="AD2811" s="18" t="str">
        <f t="shared" si="658"/>
        <v/>
      </c>
      <c r="AE2811" s="18" t="str">
        <f t="shared" si="659"/>
        <v/>
      </c>
      <c r="AG2811" s="95" t="str">
        <f>IF($C2811="", "", IF(IFERROR(INDEX(Ingredients!C$11:C$310, MATCH($C2811, Ingredients!$B$11:$B$310, 0)), "")="", "", IFERROR(INDEX(Ingredients!C$11:C$310, MATCH($C2811, Ingredients!$B$11:$B$310, 0)), "")))</f>
        <v/>
      </c>
      <c r="AH2811" s="105" t="str">
        <f>IF($C2811="", "", IF(IFERROR(INDEX(Ingredients!D$11:D$310, MATCH($C2811, Ingredients!$B$11:$B$310, 0)), "")="", "", IFERROR(INDEX(Ingredients!D$11:D$310, MATCH($C2811, Ingredients!$B$11:$B$310, 0)), "")))</f>
        <v/>
      </c>
      <c r="AI2811" s="106" t="str">
        <f>IF($C2811="", "", IF(IFERROR(INDEX(Ingredients!E$11:E$310, MATCH($C2811, Ingredients!$B$11:$B$310, 0)), "")="", "", IFERROR(INDEX(Ingredients!E$11:E$310, MATCH($C2811, Ingredients!$B$11:$B$310, 0)), "")))</f>
        <v/>
      </c>
      <c r="AJ2811" s="108" t="str">
        <f>IF($C2811="", "", IF(IFERROR(INDEX(Ingredients!F$11:F$310, MATCH($C2811, Ingredients!$B$11:$B$310, 0)), "")="", "", IFERROR(INDEX(Ingredients!F$11:F$310, MATCH($C2811, Ingredients!$B$11:$B$310, 0)), "")))</f>
        <v/>
      </c>
      <c r="AK2811" s="106" t="str">
        <f>IF($C2811="", "", IF(IFERROR(INDEX(Ingredients!G$11:G$310, MATCH($C2811, Ingredients!$B$11:$B$310, 0)), "")="", "", IFERROR(INDEX(Ingredients!G$11:G$310, MATCH($C2811, Ingredients!$B$11:$B$310, 0)), "")))</f>
        <v/>
      </c>
      <c r="AL2811" s="79" t="str">
        <f>IF($C2811="", "", IF(IFERROR(INDEX(Ingredients!H$11:H$310, MATCH($C2811, Ingredients!$B$11:$B$310, 0)), "")="", "", IFERROR(INDEX(Ingredients!H$11:H$310, MATCH($C2811, Ingredients!$B$11:$B$310, 0)), "")))</f>
        <v/>
      </c>
      <c r="AN2811" s="83" t="str">
        <f t="shared" si="650"/>
        <v/>
      </c>
      <c r="AP2811" s="114" t="str">
        <f t="shared" si="660"/>
        <v/>
      </c>
      <c r="AR2811" s="117" t="str">
        <f>IF($C2811="", "", IF(IFERROR(INDEX(Ingredients!$AI$11:$AI$310, MATCH($C2811, Ingredients!$B$11:$B$310, 0)), "")="", "", IFERROR(INDEX(Ingredients!$AI$11:$AI$310, MATCH($C2811, Ingredients!$B$11:$B$310, 0)), "")))</f>
        <v/>
      </c>
      <c r="AT2811" s="120" t="str">
        <f t="shared" si="661"/>
        <v/>
      </c>
      <c r="AV2811" s="90" t="str">
        <f t="shared" si="651"/>
        <v/>
      </c>
      <c r="AX2811" s="90" t="str">
        <f>IF($AV2811="", "", COUNTIF($AV$11:$AV$5010, "&lt;"&amp;$AV2811)+1+COUNTIF($AV$11:$AV2811, $AV2811)-1)</f>
        <v/>
      </c>
      <c r="AZ2811" s="111" t="str">
        <f>IF($B2811="", "", SUMIF('Shopping List'!$AV$11:$AV$25, $B2811, 'Shopping List'!$BN$11:$BN$25))</f>
        <v/>
      </c>
      <c r="BB2811" s="117" t="str">
        <f t="shared" si="662"/>
        <v/>
      </c>
    </row>
    <row r="2812" spans="1:54" x14ac:dyDescent="0.25">
      <c r="A2812" s="4"/>
      <c r="B2812" s="37"/>
      <c r="C2812" s="124"/>
      <c r="D2812" s="39"/>
      <c r="E2812" s="125"/>
      <c r="F2812" s="48"/>
      <c r="G2812" s="4"/>
      <c r="H2812" s="4"/>
      <c r="I2812" s="95" t="str">
        <f>IF($C2812="", "", IF(IFERROR(INDEX(Ingredients!$C$11:$C$310, MATCH($C2812, Ingredients!$B$11:$B$310, 0)), "")="", "", IFERROR(INDEX(Ingredients!$C$11:$C$310, MATCH($C2812, Ingredients!$B$11:$B$310, 0)), "")))</f>
        <v/>
      </c>
      <c r="J2812" s="73" t="str">
        <f>IF($B2812="", "", IF(IFERROR(INDEX(Meals!$C$11:$C$260, MATCH($B2812, Meals!$B$11:$B$260, 0)), "")="", "", IFERROR(INDEX(Meals!$C$11:$C$260, MATCH($B2812, Meals!$B$11:$B$260, 0)), "")))</f>
        <v/>
      </c>
      <c r="K2812" s="4"/>
      <c r="L2812" s="72" t="str">
        <f t="shared" si="652"/>
        <v/>
      </c>
      <c r="M2812" s="73" t="str">
        <f t="shared" si="653"/>
        <v/>
      </c>
      <c r="N2812" s="4"/>
      <c r="O2812" s="78" t="str">
        <f t="shared" si="654"/>
        <v/>
      </c>
      <c r="P2812" s="79" t="str">
        <f t="shared" si="655"/>
        <v/>
      </c>
      <c r="Q2812" s="4"/>
      <c r="R2812" s="90" t="str">
        <f t="shared" si="656"/>
        <v/>
      </c>
      <c r="S2812" s="4"/>
      <c r="Y2812" s="18" t="str">
        <f t="shared" si="657"/>
        <v/>
      </c>
      <c r="AA2812" s="18" t="str">
        <f t="shared" si="648"/>
        <v/>
      </c>
      <c r="AB2812" s="18" t="str">
        <f t="shared" si="649"/>
        <v/>
      </c>
      <c r="AC2812" s="18" t="str">
        <f t="shared" si="658"/>
        <v/>
      </c>
      <c r="AD2812" s="18" t="str">
        <f t="shared" si="658"/>
        <v/>
      </c>
      <c r="AE2812" s="18" t="str">
        <f t="shared" si="659"/>
        <v/>
      </c>
      <c r="AG2812" s="95" t="str">
        <f>IF($C2812="", "", IF(IFERROR(INDEX(Ingredients!C$11:C$310, MATCH($C2812, Ingredients!$B$11:$B$310, 0)), "")="", "", IFERROR(INDEX(Ingredients!C$11:C$310, MATCH($C2812, Ingredients!$B$11:$B$310, 0)), "")))</f>
        <v/>
      </c>
      <c r="AH2812" s="105" t="str">
        <f>IF($C2812="", "", IF(IFERROR(INDEX(Ingredients!D$11:D$310, MATCH($C2812, Ingredients!$B$11:$B$310, 0)), "")="", "", IFERROR(INDEX(Ingredients!D$11:D$310, MATCH($C2812, Ingredients!$B$11:$B$310, 0)), "")))</f>
        <v/>
      </c>
      <c r="AI2812" s="106" t="str">
        <f>IF($C2812="", "", IF(IFERROR(INDEX(Ingredients!E$11:E$310, MATCH($C2812, Ingredients!$B$11:$B$310, 0)), "")="", "", IFERROR(INDEX(Ingredients!E$11:E$310, MATCH($C2812, Ingredients!$B$11:$B$310, 0)), "")))</f>
        <v/>
      </c>
      <c r="AJ2812" s="108" t="str">
        <f>IF($C2812="", "", IF(IFERROR(INDEX(Ingredients!F$11:F$310, MATCH($C2812, Ingredients!$B$11:$B$310, 0)), "")="", "", IFERROR(INDEX(Ingredients!F$11:F$310, MATCH($C2812, Ingredients!$B$11:$B$310, 0)), "")))</f>
        <v/>
      </c>
      <c r="AK2812" s="106" t="str">
        <f>IF($C2812="", "", IF(IFERROR(INDEX(Ingredients!G$11:G$310, MATCH($C2812, Ingredients!$B$11:$B$310, 0)), "")="", "", IFERROR(INDEX(Ingredients!G$11:G$310, MATCH($C2812, Ingredients!$B$11:$B$310, 0)), "")))</f>
        <v/>
      </c>
      <c r="AL2812" s="79" t="str">
        <f>IF($C2812="", "", IF(IFERROR(INDEX(Ingredients!H$11:H$310, MATCH($C2812, Ingredients!$B$11:$B$310, 0)), "")="", "", IFERROR(INDEX(Ingredients!H$11:H$310, MATCH($C2812, Ingredients!$B$11:$B$310, 0)), "")))</f>
        <v/>
      </c>
      <c r="AN2812" s="83" t="str">
        <f t="shared" si="650"/>
        <v/>
      </c>
      <c r="AP2812" s="114" t="str">
        <f t="shared" si="660"/>
        <v/>
      </c>
      <c r="AR2812" s="117" t="str">
        <f>IF($C2812="", "", IF(IFERROR(INDEX(Ingredients!$AI$11:$AI$310, MATCH($C2812, Ingredients!$B$11:$B$310, 0)), "")="", "", IFERROR(INDEX(Ingredients!$AI$11:$AI$310, MATCH($C2812, Ingredients!$B$11:$B$310, 0)), "")))</f>
        <v/>
      </c>
      <c r="AT2812" s="120" t="str">
        <f t="shared" si="661"/>
        <v/>
      </c>
      <c r="AV2812" s="90" t="str">
        <f t="shared" si="651"/>
        <v/>
      </c>
      <c r="AX2812" s="90" t="str">
        <f>IF($AV2812="", "", COUNTIF($AV$11:$AV$5010, "&lt;"&amp;$AV2812)+1+COUNTIF($AV$11:$AV2812, $AV2812)-1)</f>
        <v/>
      </c>
      <c r="AZ2812" s="111" t="str">
        <f>IF($B2812="", "", SUMIF('Shopping List'!$AV$11:$AV$25, $B2812, 'Shopping List'!$BN$11:$BN$25))</f>
        <v/>
      </c>
      <c r="BB2812" s="117" t="str">
        <f t="shared" si="662"/>
        <v/>
      </c>
    </row>
    <row r="2813" spans="1:54" x14ac:dyDescent="0.25">
      <c r="A2813" s="4"/>
      <c r="B2813" s="37"/>
      <c r="C2813" s="124"/>
      <c r="D2813" s="39"/>
      <c r="E2813" s="125"/>
      <c r="F2813" s="48"/>
      <c r="G2813" s="4"/>
      <c r="H2813" s="4"/>
      <c r="I2813" s="95" t="str">
        <f>IF($C2813="", "", IF(IFERROR(INDEX(Ingredients!$C$11:$C$310, MATCH($C2813, Ingredients!$B$11:$B$310, 0)), "")="", "", IFERROR(INDEX(Ingredients!$C$11:$C$310, MATCH($C2813, Ingredients!$B$11:$B$310, 0)), "")))</f>
        <v/>
      </c>
      <c r="J2813" s="73" t="str">
        <f>IF($B2813="", "", IF(IFERROR(INDEX(Meals!$C$11:$C$260, MATCH($B2813, Meals!$B$11:$B$260, 0)), "")="", "", IFERROR(INDEX(Meals!$C$11:$C$260, MATCH($B2813, Meals!$B$11:$B$260, 0)), "")))</f>
        <v/>
      </c>
      <c r="K2813" s="4"/>
      <c r="L2813" s="72" t="str">
        <f t="shared" si="652"/>
        <v/>
      </c>
      <c r="M2813" s="73" t="str">
        <f t="shared" si="653"/>
        <v/>
      </c>
      <c r="N2813" s="4"/>
      <c r="O2813" s="78" t="str">
        <f t="shared" si="654"/>
        <v/>
      </c>
      <c r="P2813" s="79" t="str">
        <f t="shared" si="655"/>
        <v/>
      </c>
      <c r="Q2813" s="4"/>
      <c r="R2813" s="90" t="str">
        <f t="shared" si="656"/>
        <v/>
      </c>
      <c r="S2813" s="4"/>
      <c r="Y2813" s="18" t="str">
        <f t="shared" si="657"/>
        <v/>
      </c>
      <c r="AA2813" s="18" t="str">
        <f t="shared" si="648"/>
        <v/>
      </c>
      <c r="AB2813" s="18" t="str">
        <f t="shared" si="649"/>
        <v/>
      </c>
      <c r="AC2813" s="18" t="str">
        <f t="shared" si="658"/>
        <v/>
      </c>
      <c r="AD2813" s="18" t="str">
        <f t="shared" si="658"/>
        <v/>
      </c>
      <c r="AE2813" s="18" t="str">
        <f t="shared" si="659"/>
        <v/>
      </c>
      <c r="AG2813" s="95" t="str">
        <f>IF($C2813="", "", IF(IFERROR(INDEX(Ingredients!C$11:C$310, MATCH($C2813, Ingredients!$B$11:$B$310, 0)), "")="", "", IFERROR(INDEX(Ingredients!C$11:C$310, MATCH($C2813, Ingredients!$B$11:$B$310, 0)), "")))</f>
        <v/>
      </c>
      <c r="AH2813" s="105" t="str">
        <f>IF($C2813="", "", IF(IFERROR(INDEX(Ingredients!D$11:D$310, MATCH($C2813, Ingredients!$B$11:$B$310, 0)), "")="", "", IFERROR(INDEX(Ingredients!D$11:D$310, MATCH($C2813, Ingredients!$B$11:$B$310, 0)), "")))</f>
        <v/>
      </c>
      <c r="AI2813" s="106" t="str">
        <f>IF($C2813="", "", IF(IFERROR(INDEX(Ingredients!E$11:E$310, MATCH($C2813, Ingredients!$B$11:$B$310, 0)), "")="", "", IFERROR(INDEX(Ingredients!E$11:E$310, MATCH($C2813, Ingredients!$B$11:$B$310, 0)), "")))</f>
        <v/>
      </c>
      <c r="AJ2813" s="108" t="str">
        <f>IF($C2813="", "", IF(IFERROR(INDEX(Ingredients!F$11:F$310, MATCH($C2813, Ingredients!$B$11:$B$310, 0)), "")="", "", IFERROR(INDEX(Ingredients!F$11:F$310, MATCH($C2813, Ingredients!$B$11:$B$310, 0)), "")))</f>
        <v/>
      </c>
      <c r="AK2813" s="106" t="str">
        <f>IF($C2813="", "", IF(IFERROR(INDEX(Ingredients!G$11:G$310, MATCH($C2813, Ingredients!$B$11:$B$310, 0)), "")="", "", IFERROR(INDEX(Ingredients!G$11:G$310, MATCH($C2813, Ingredients!$B$11:$B$310, 0)), "")))</f>
        <v/>
      </c>
      <c r="AL2813" s="79" t="str">
        <f>IF($C2813="", "", IF(IFERROR(INDEX(Ingredients!H$11:H$310, MATCH($C2813, Ingredients!$B$11:$B$310, 0)), "")="", "", IFERROR(INDEX(Ingredients!H$11:H$310, MATCH($C2813, Ingredients!$B$11:$B$310, 0)), "")))</f>
        <v/>
      </c>
      <c r="AN2813" s="83" t="str">
        <f t="shared" si="650"/>
        <v/>
      </c>
      <c r="AP2813" s="114" t="str">
        <f t="shared" si="660"/>
        <v/>
      </c>
      <c r="AR2813" s="117" t="str">
        <f>IF($C2813="", "", IF(IFERROR(INDEX(Ingredients!$AI$11:$AI$310, MATCH($C2813, Ingredients!$B$11:$B$310, 0)), "")="", "", IFERROR(INDEX(Ingredients!$AI$11:$AI$310, MATCH($C2813, Ingredients!$B$11:$B$310, 0)), "")))</f>
        <v/>
      </c>
      <c r="AT2813" s="120" t="str">
        <f t="shared" si="661"/>
        <v/>
      </c>
      <c r="AV2813" s="90" t="str">
        <f t="shared" si="651"/>
        <v/>
      </c>
      <c r="AX2813" s="90" t="str">
        <f>IF($AV2813="", "", COUNTIF($AV$11:$AV$5010, "&lt;"&amp;$AV2813)+1+COUNTIF($AV$11:$AV2813, $AV2813)-1)</f>
        <v/>
      </c>
      <c r="AZ2813" s="111" t="str">
        <f>IF($B2813="", "", SUMIF('Shopping List'!$AV$11:$AV$25, $B2813, 'Shopping List'!$BN$11:$BN$25))</f>
        <v/>
      </c>
      <c r="BB2813" s="117" t="str">
        <f t="shared" si="662"/>
        <v/>
      </c>
    </row>
    <row r="2814" spans="1:54" x14ac:dyDescent="0.25">
      <c r="A2814" s="4"/>
      <c r="B2814" s="37"/>
      <c r="C2814" s="124"/>
      <c r="D2814" s="39"/>
      <c r="E2814" s="125"/>
      <c r="F2814" s="48"/>
      <c r="G2814" s="4"/>
      <c r="H2814" s="4"/>
      <c r="I2814" s="95" t="str">
        <f>IF($C2814="", "", IF(IFERROR(INDEX(Ingredients!$C$11:$C$310, MATCH($C2814, Ingredients!$B$11:$B$310, 0)), "")="", "", IFERROR(INDEX(Ingredients!$C$11:$C$310, MATCH($C2814, Ingredients!$B$11:$B$310, 0)), "")))</f>
        <v/>
      </c>
      <c r="J2814" s="73" t="str">
        <f>IF($B2814="", "", IF(IFERROR(INDEX(Meals!$C$11:$C$260, MATCH($B2814, Meals!$B$11:$B$260, 0)), "")="", "", IFERROR(INDEX(Meals!$C$11:$C$260, MATCH($B2814, Meals!$B$11:$B$260, 0)), "")))</f>
        <v/>
      </c>
      <c r="K2814" s="4"/>
      <c r="L2814" s="72" t="str">
        <f t="shared" si="652"/>
        <v/>
      </c>
      <c r="M2814" s="73" t="str">
        <f t="shared" si="653"/>
        <v/>
      </c>
      <c r="N2814" s="4"/>
      <c r="O2814" s="78" t="str">
        <f t="shared" si="654"/>
        <v/>
      </c>
      <c r="P2814" s="79" t="str">
        <f t="shared" si="655"/>
        <v/>
      </c>
      <c r="Q2814" s="4"/>
      <c r="R2814" s="90" t="str">
        <f t="shared" si="656"/>
        <v/>
      </c>
      <c r="S2814" s="4"/>
      <c r="Y2814" s="18" t="str">
        <f t="shared" si="657"/>
        <v/>
      </c>
      <c r="AA2814" s="18" t="str">
        <f t="shared" si="648"/>
        <v/>
      </c>
      <c r="AB2814" s="18" t="str">
        <f t="shared" si="649"/>
        <v/>
      </c>
      <c r="AC2814" s="18" t="str">
        <f t="shared" si="658"/>
        <v/>
      </c>
      <c r="AD2814" s="18" t="str">
        <f t="shared" si="658"/>
        <v/>
      </c>
      <c r="AE2814" s="18" t="str">
        <f t="shared" si="659"/>
        <v/>
      </c>
      <c r="AG2814" s="95" t="str">
        <f>IF($C2814="", "", IF(IFERROR(INDEX(Ingredients!C$11:C$310, MATCH($C2814, Ingredients!$B$11:$B$310, 0)), "")="", "", IFERROR(INDEX(Ingredients!C$11:C$310, MATCH($C2814, Ingredients!$B$11:$B$310, 0)), "")))</f>
        <v/>
      </c>
      <c r="AH2814" s="105" t="str">
        <f>IF($C2814="", "", IF(IFERROR(INDEX(Ingredients!D$11:D$310, MATCH($C2814, Ingredients!$B$11:$B$310, 0)), "")="", "", IFERROR(INDEX(Ingredients!D$11:D$310, MATCH($C2814, Ingredients!$B$11:$B$310, 0)), "")))</f>
        <v/>
      </c>
      <c r="AI2814" s="106" t="str">
        <f>IF($C2814="", "", IF(IFERROR(INDEX(Ingredients!E$11:E$310, MATCH($C2814, Ingredients!$B$11:$B$310, 0)), "")="", "", IFERROR(INDEX(Ingredients!E$11:E$310, MATCH($C2814, Ingredients!$B$11:$B$310, 0)), "")))</f>
        <v/>
      </c>
      <c r="AJ2814" s="108" t="str">
        <f>IF($C2814="", "", IF(IFERROR(INDEX(Ingredients!F$11:F$310, MATCH($C2814, Ingredients!$B$11:$B$310, 0)), "")="", "", IFERROR(INDEX(Ingredients!F$11:F$310, MATCH($C2814, Ingredients!$B$11:$B$310, 0)), "")))</f>
        <v/>
      </c>
      <c r="AK2814" s="106" t="str">
        <f>IF($C2814="", "", IF(IFERROR(INDEX(Ingredients!G$11:G$310, MATCH($C2814, Ingredients!$B$11:$B$310, 0)), "")="", "", IFERROR(INDEX(Ingredients!G$11:G$310, MATCH($C2814, Ingredients!$B$11:$B$310, 0)), "")))</f>
        <v/>
      </c>
      <c r="AL2814" s="79" t="str">
        <f>IF($C2814="", "", IF(IFERROR(INDEX(Ingredients!H$11:H$310, MATCH($C2814, Ingredients!$B$11:$B$310, 0)), "")="", "", IFERROR(INDEX(Ingredients!H$11:H$310, MATCH($C2814, Ingredients!$B$11:$B$310, 0)), "")))</f>
        <v/>
      </c>
      <c r="AN2814" s="83" t="str">
        <f t="shared" si="650"/>
        <v/>
      </c>
      <c r="AP2814" s="114" t="str">
        <f t="shared" si="660"/>
        <v/>
      </c>
      <c r="AR2814" s="117" t="str">
        <f>IF($C2814="", "", IF(IFERROR(INDEX(Ingredients!$AI$11:$AI$310, MATCH($C2814, Ingredients!$B$11:$B$310, 0)), "")="", "", IFERROR(INDEX(Ingredients!$AI$11:$AI$310, MATCH($C2814, Ingredients!$B$11:$B$310, 0)), "")))</f>
        <v/>
      </c>
      <c r="AT2814" s="120" t="str">
        <f t="shared" si="661"/>
        <v/>
      </c>
      <c r="AV2814" s="90" t="str">
        <f t="shared" si="651"/>
        <v/>
      </c>
      <c r="AX2814" s="90" t="str">
        <f>IF($AV2814="", "", COUNTIF($AV$11:$AV$5010, "&lt;"&amp;$AV2814)+1+COUNTIF($AV$11:$AV2814, $AV2814)-1)</f>
        <v/>
      </c>
      <c r="AZ2814" s="111" t="str">
        <f>IF($B2814="", "", SUMIF('Shopping List'!$AV$11:$AV$25, $B2814, 'Shopping List'!$BN$11:$BN$25))</f>
        <v/>
      </c>
      <c r="BB2814" s="117" t="str">
        <f t="shared" si="662"/>
        <v/>
      </c>
    </row>
    <row r="2815" spans="1:54" x14ac:dyDescent="0.25">
      <c r="A2815" s="4"/>
      <c r="B2815" s="37"/>
      <c r="C2815" s="124"/>
      <c r="D2815" s="39"/>
      <c r="E2815" s="125"/>
      <c r="F2815" s="48"/>
      <c r="G2815" s="4"/>
      <c r="H2815" s="4"/>
      <c r="I2815" s="95" t="str">
        <f>IF($C2815="", "", IF(IFERROR(INDEX(Ingredients!$C$11:$C$310, MATCH($C2815, Ingredients!$B$11:$B$310, 0)), "")="", "", IFERROR(INDEX(Ingredients!$C$11:$C$310, MATCH($C2815, Ingredients!$B$11:$B$310, 0)), "")))</f>
        <v/>
      </c>
      <c r="J2815" s="73" t="str">
        <f>IF($B2815="", "", IF(IFERROR(INDEX(Meals!$C$11:$C$260, MATCH($B2815, Meals!$B$11:$B$260, 0)), "")="", "", IFERROR(INDEX(Meals!$C$11:$C$260, MATCH($B2815, Meals!$B$11:$B$260, 0)), "")))</f>
        <v/>
      </c>
      <c r="K2815" s="4"/>
      <c r="L2815" s="72" t="str">
        <f t="shared" si="652"/>
        <v/>
      </c>
      <c r="M2815" s="73" t="str">
        <f t="shared" si="653"/>
        <v/>
      </c>
      <c r="N2815" s="4"/>
      <c r="O2815" s="78" t="str">
        <f t="shared" si="654"/>
        <v/>
      </c>
      <c r="P2815" s="79" t="str">
        <f t="shared" si="655"/>
        <v/>
      </c>
      <c r="Q2815" s="4"/>
      <c r="R2815" s="90" t="str">
        <f t="shared" si="656"/>
        <v/>
      </c>
      <c r="S2815" s="4"/>
      <c r="Y2815" s="18" t="str">
        <f t="shared" si="657"/>
        <v/>
      </c>
      <c r="AA2815" s="18" t="str">
        <f t="shared" si="648"/>
        <v/>
      </c>
      <c r="AB2815" s="18" t="str">
        <f t="shared" si="649"/>
        <v/>
      </c>
      <c r="AC2815" s="18" t="str">
        <f t="shared" si="658"/>
        <v/>
      </c>
      <c r="AD2815" s="18" t="str">
        <f t="shared" si="658"/>
        <v/>
      </c>
      <c r="AE2815" s="18" t="str">
        <f t="shared" si="659"/>
        <v/>
      </c>
      <c r="AG2815" s="95" t="str">
        <f>IF($C2815="", "", IF(IFERROR(INDEX(Ingredients!C$11:C$310, MATCH($C2815, Ingredients!$B$11:$B$310, 0)), "")="", "", IFERROR(INDEX(Ingredients!C$11:C$310, MATCH($C2815, Ingredients!$B$11:$B$310, 0)), "")))</f>
        <v/>
      </c>
      <c r="AH2815" s="105" t="str">
        <f>IF($C2815="", "", IF(IFERROR(INDEX(Ingredients!D$11:D$310, MATCH($C2815, Ingredients!$B$11:$B$310, 0)), "")="", "", IFERROR(INDEX(Ingredients!D$11:D$310, MATCH($C2815, Ingredients!$B$11:$B$310, 0)), "")))</f>
        <v/>
      </c>
      <c r="AI2815" s="106" t="str">
        <f>IF($C2815="", "", IF(IFERROR(INDEX(Ingredients!E$11:E$310, MATCH($C2815, Ingredients!$B$11:$B$310, 0)), "")="", "", IFERROR(INDEX(Ingredients!E$11:E$310, MATCH($C2815, Ingredients!$B$11:$B$310, 0)), "")))</f>
        <v/>
      </c>
      <c r="AJ2815" s="108" t="str">
        <f>IF($C2815="", "", IF(IFERROR(INDEX(Ingredients!F$11:F$310, MATCH($C2815, Ingredients!$B$11:$B$310, 0)), "")="", "", IFERROR(INDEX(Ingredients!F$11:F$310, MATCH($C2815, Ingredients!$B$11:$B$310, 0)), "")))</f>
        <v/>
      </c>
      <c r="AK2815" s="106" t="str">
        <f>IF($C2815="", "", IF(IFERROR(INDEX(Ingredients!G$11:G$310, MATCH($C2815, Ingredients!$B$11:$B$310, 0)), "")="", "", IFERROR(INDEX(Ingredients!G$11:G$310, MATCH($C2815, Ingredients!$B$11:$B$310, 0)), "")))</f>
        <v/>
      </c>
      <c r="AL2815" s="79" t="str">
        <f>IF($C2815="", "", IF(IFERROR(INDEX(Ingredients!H$11:H$310, MATCH($C2815, Ingredients!$B$11:$B$310, 0)), "")="", "", IFERROR(INDEX(Ingredients!H$11:H$310, MATCH($C2815, Ingredients!$B$11:$B$310, 0)), "")))</f>
        <v/>
      </c>
      <c r="AN2815" s="83" t="str">
        <f t="shared" si="650"/>
        <v/>
      </c>
      <c r="AP2815" s="114" t="str">
        <f t="shared" si="660"/>
        <v/>
      </c>
      <c r="AR2815" s="117" t="str">
        <f>IF($C2815="", "", IF(IFERROR(INDEX(Ingredients!$AI$11:$AI$310, MATCH($C2815, Ingredients!$B$11:$B$310, 0)), "")="", "", IFERROR(INDEX(Ingredients!$AI$11:$AI$310, MATCH($C2815, Ingredients!$B$11:$B$310, 0)), "")))</f>
        <v/>
      </c>
      <c r="AT2815" s="120" t="str">
        <f t="shared" si="661"/>
        <v/>
      </c>
      <c r="AV2815" s="90" t="str">
        <f t="shared" si="651"/>
        <v/>
      </c>
      <c r="AX2815" s="90" t="str">
        <f>IF($AV2815="", "", COUNTIF($AV$11:$AV$5010, "&lt;"&amp;$AV2815)+1+COUNTIF($AV$11:$AV2815, $AV2815)-1)</f>
        <v/>
      </c>
      <c r="AZ2815" s="111" t="str">
        <f>IF($B2815="", "", SUMIF('Shopping List'!$AV$11:$AV$25, $B2815, 'Shopping List'!$BN$11:$BN$25))</f>
        <v/>
      </c>
      <c r="BB2815" s="117" t="str">
        <f t="shared" si="662"/>
        <v/>
      </c>
    </row>
    <row r="2816" spans="1:54" x14ac:dyDescent="0.25">
      <c r="A2816" s="4"/>
      <c r="B2816" s="37"/>
      <c r="C2816" s="124"/>
      <c r="D2816" s="39"/>
      <c r="E2816" s="125"/>
      <c r="F2816" s="48"/>
      <c r="G2816" s="4"/>
      <c r="H2816" s="4"/>
      <c r="I2816" s="95" t="str">
        <f>IF($C2816="", "", IF(IFERROR(INDEX(Ingredients!$C$11:$C$310, MATCH($C2816, Ingredients!$B$11:$B$310, 0)), "")="", "", IFERROR(INDEX(Ingredients!$C$11:$C$310, MATCH($C2816, Ingredients!$B$11:$B$310, 0)), "")))</f>
        <v/>
      </c>
      <c r="J2816" s="73" t="str">
        <f>IF($B2816="", "", IF(IFERROR(INDEX(Meals!$C$11:$C$260, MATCH($B2816, Meals!$B$11:$B$260, 0)), "")="", "", IFERROR(INDEX(Meals!$C$11:$C$260, MATCH($B2816, Meals!$B$11:$B$260, 0)), "")))</f>
        <v/>
      </c>
      <c r="K2816" s="4"/>
      <c r="L2816" s="72" t="str">
        <f t="shared" si="652"/>
        <v/>
      </c>
      <c r="M2816" s="73" t="str">
        <f t="shared" si="653"/>
        <v/>
      </c>
      <c r="N2816" s="4"/>
      <c r="O2816" s="78" t="str">
        <f t="shared" si="654"/>
        <v/>
      </c>
      <c r="P2816" s="79" t="str">
        <f t="shared" si="655"/>
        <v/>
      </c>
      <c r="Q2816" s="4"/>
      <c r="R2816" s="90" t="str">
        <f t="shared" si="656"/>
        <v/>
      </c>
      <c r="S2816" s="4"/>
      <c r="Y2816" s="18" t="str">
        <f t="shared" si="657"/>
        <v/>
      </c>
      <c r="AA2816" s="18" t="str">
        <f t="shared" si="648"/>
        <v/>
      </c>
      <c r="AB2816" s="18" t="str">
        <f t="shared" si="649"/>
        <v/>
      </c>
      <c r="AC2816" s="18" t="str">
        <f t="shared" si="658"/>
        <v/>
      </c>
      <c r="AD2816" s="18" t="str">
        <f t="shared" si="658"/>
        <v/>
      </c>
      <c r="AE2816" s="18" t="str">
        <f t="shared" si="659"/>
        <v/>
      </c>
      <c r="AG2816" s="95" t="str">
        <f>IF($C2816="", "", IF(IFERROR(INDEX(Ingredients!C$11:C$310, MATCH($C2816, Ingredients!$B$11:$B$310, 0)), "")="", "", IFERROR(INDEX(Ingredients!C$11:C$310, MATCH($C2816, Ingredients!$B$11:$B$310, 0)), "")))</f>
        <v/>
      </c>
      <c r="AH2816" s="105" t="str">
        <f>IF($C2816="", "", IF(IFERROR(INDEX(Ingredients!D$11:D$310, MATCH($C2816, Ingredients!$B$11:$B$310, 0)), "")="", "", IFERROR(INDEX(Ingredients!D$11:D$310, MATCH($C2816, Ingredients!$B$11:$B$310, 0)), "")))</f>
        <v/>
      </c>
      <c r="AI2816" s="106" t="str">
        <f>IF($C2816="", "", IF(IFERROR(INDEX(Ingredients!E$11:E$310, MATCH($C2816, Ingredients!$B$11:$B$310, 0)), "")="", "", IFERROR(INDEX(Ingredients!E$11:E$310, MATCH($C2816, Ingredients!$B$11:$B$310, 0)), "")))</f>
        <v/>
      </c>
      <c r="AJ2816" s="108" t="str">
        <f>IF($C2816="", "", IF(IFERROR(INDEX(Ingredients!F$11:F$310, MATCH($C2816, Ingredients!$B$11:$B$310, 0)), "")="", "", IFERROR(INDEX(Ingredients!F$11:F$310, MATCH($C2816, Ingredients!$B$11:$B$310, 0)), "")))</f>
        <v/>
      </c>
      <c r="AK2816" s="106" t="str">
        <f>IF($C2816="", "", IF(IFERROR(INDEX(Ingredients!G$11:G$310, MATCH($C2816, Ingredients!$B$11:$B$310, 0)), "")="", "", IFERROR(INDEX(Ingredients!G$11:G$310, MATCH($C2816, Ingredients!$B$11:$B$310, 0)), "")))</f>
        <v/>
      </c>
      <c r="AL2816" s="79" t="str">
        <f>IF($C2816="", "", IF(IFERROR(INDEX(Ingredients!H$11:H$310, MATCH($C2816, Ingredients!$B$11:$B$310, 0)), "")="", "", IFERROR(INDEX(Ingredients!H$11:H$310, MATCH($C2816, Ingredients!$B$11:$B$310, 0)), "")))</f>
        <v/>
      </c>
      <c r="AN2816" s="83" t="str">
        <f t="shared" si="650"/>
        <v/>
      </c>
      <c r="AP2816" s="114" t="str">
        <f t="shared" si="660"/>
        <v/>
      </c>
      <c r="AR2816" s="117" t="str">
        <f>IF($C2816="", "", IF(IFERROR(INDEX(Ingredients!$AI$11:$AI$310, MATCH($C2816, Ingredients!$B$11:$B$310, 0)), "")="", "", IFERROR(INDEX(Ingredients!$AI$11:$AI$310, MATCH($C2816, Ingredients!$B$11:$B$310, 0)), "")))</f>
        <v/>
      </c>
      <c r="AT2816" s="120" t="str">
        <f t="shared" si="661"/>
        <v/>
      </c>
      <c r="AV2816" s="90" t="str">
        <f t="shared" si="651"/>
        <v/>
      </c>
      <c r="AX2816" s="90" t="str">
        <f>IF($AV2816="", "", COUNTIF($AV$11:$AV$5010, "&lt;"&amp;$AV2816)+1+COUNTIF($AV$11:$AV2816, $AV2816)-1)</f>
        <v/>
      </c>
      <c r="AZ2816" s="111" t="str">
        <f>IF($B2816="", "", SUMIF('Shopping List'!$AV$11:$AV$25, $B2816, 'Shopping List'!$BN$11:$BN$25))</f>
        <v/>
      </c>
      <c r="BB2816" s="117" t="str">
        <f t="shared" si="662"/>
        <v/>
      </c>
    </row>
    <row r="2817" spans="1:54" x14ac:dyDescent="0.25">
      <c r="A2817" s="4"/>
      <c r="B2817" s="37"/>
      <c r="C2817" s="124"/>
      <c r="D2817" s="39"/>
      <c r="E2817" s="125"/>
      <c r="F2817" s="48"/>
      <c r="G2817" s="4"/>
      <c r="H2817" s="4"/>
      <c r="I2817" s="95" t="str">
        <f>IF($C2817="", "", IF(IFERROR(INDEX(Ingredients!$C$11:$C$310, MATCH($C2817, Ingredients!$B$11:$B$310, 0)), "")="", "", IFERROR(INDEX(Ingredients!$C$11:$C$310, MATCH($C2817, Ingredients!$B$11:$B$310, 0)), "")))</f>
        <v/>
      </c>
      <c r="J2817" s="73" t="str">
        <f>IF($B2817="", "", IF(IFERROR(INDEX(Meals!$C$11:$C$260, MATCH($B2817, Meals!$B$11:$B$260, 0)), "")="", "", IFERROR(INDEX(Meals!$C$11:$C$260, MATCH($B2817, Meals!$B$11:$B$260, 0)), "")))</f>
        <v/>
      </c>
      <c r="K2817" s="4"/>
      <c r="L2817" s="72" t="str">
        <f t="shared" si="652"/>
        <v/>
      </c>
      <c r="M2817" s="73" t="str">
        <f t="shared" si="653"/>
        <v/>
      </c>
      <c r="N2817" s="4"/>
      <c r="O2817" s="78" t="str">
        <f t="shared" si="654"/>
        <v/>
      </c>
      <c r="P2817" s="79" t="str">
        <f t="shared" si="655"/>
        <v/>
      </c>
      <c r="Q2817" s="4"/>
      <c r="R2817" s="90" t="str">
        <f t="shared" si="656"/>
        <v/>
      </c>
      <c r="S2817" s="4"/>
      <c r="Y2817" s="18" t="str">
        <f t="shared" si="657"/>
        <v/>
      </c>
      <c r="AA2817" s="18" t="str">
        <f t="shared" si="648"/>
        <v/>
      </c>
      <c r="AB2817" s="18" t="str">
        <f t="shared" si="649"/>
        <v/>
      </c>
      <c r="AC2817" s="18" t="str">
        <f t="shared" si="658"/>
        <v/>
      </c>
      <c r="AD2817" s="18" t="str">
        <f t="shared" si="658"/>
        <v/>
      </c>
      <c r="AE2817" s="18" t="str">
        <f t="shared" si="659"/>
        <v/>
      </c>
      <c r="AG2817" s="95" t="str">
        <f>IF($C2817="", "", IF(IFERROR(INDEX(Ingredients!C$11:C$310, MATCH($C2817, Ingredients!$B$11:$B$310, 0)), "")="", "", IFERROR(INDEX(Ingredients!C$11:C$310, MATCH($C2817, Ingredients!$B$11:$B$310, 0)), "")))</f>
        <v/>
      </c>
      <c r="AH2817" s="105" t="str">
        <f>IF($C2817="", "", IF(IFERROR(INDEX(Ingredients!D$11:D$310, MATCH($C2817, Ingredients!$B$11:$B$310, 0)), "")="", "", IFERROR(INDEX(Ingredients!D$11:D$310, MATCH($C2817, Ingredients!$B$11:$B$310, 0)), "")))</f>
        <v/>
      </c>
      <c r="AI2817" s="106" t="str">
        <f>IF($C2817="", "", IF(IFERROR(INDEX(Ingredients!E$11:E$310, MATCH($C2817, Ingredients!$B$11:$B$310, 0)), "")="", "", IFERROR(INDEX(Ingredients!E$11:E$310, MATCH($C2817, Ingredients!$B$11:$B$310, 0)), "")))</f>
        <v/>
      </c>
      <c r="AJ2817" s="108" t="str">
        <f>IF($C2817="", "", IF(IFERROR(INDEX(Ingredients!F$11:F$310, MATCH($C2817, Ingredients!$B$11:$B$310, 0)), "")="", "", IFERROR(INDEX(Ingredients!F$11:F$310, MATCH($C2817, Ingredients!$B$11:$B$310, 0)), "")))</f>
        <v/>
      </c>
      <c r="AK2817" s="106" t="str">
        <f>IF($C2817="", "", IF(IFERROR(INDEX(Ingredients!G$11:G$310, MATCH($C2817, Ingredients!$B$11:$B$310, 0)), "")="", "", IFERROR(INDEX(Ingredients!G$11:G$310, MATCH($C2817, Ingredients!$B$11:$B$310, 0)), "")))</f>
        <v/>
      </c>
      <c r="AL2817" s="79" t="str">
        <f>IF($C2817="", "", IF(IFERROR(INDEX(Ingredients!H$11:H$310, MATCH($C2817, Ingredients!$B$11:$B$310, 0)), "")="", "", IFERROR(INDEX(Ingredients!H$11:H$310, MATCH($C2817, Ingredients!$B$11:$B$310, 0)), "")))</f>
        <v/>
      </c>
      <c r="AN2817" s="83" t="str">
        <f t="shared" si="650"/>
        <v/>
      </c>
      <c r="AP2817" s="114" t="str">
        <f t="shared" si="660"/>
        <v/>
      </c>
      <c r="AR2817" s="117" t="str">
        <f>IF($C2817="", "", IF(IFERROR(INDEX(Ingredients!$AI$11:$AI$310, MATCH($C2817, Ingredients!$B$11:$B$310, 0)), "")="", "", IFERROR(INDEX(Ingredients!$AI$11:$AI$310, MATCH($C2817, Ingredients!$B$11:$B$310, 0)), "")))</f>
        <v/>
      </c>
      <c r="AT2817" s="120" t="str">
        <f t="shared" si="661"/>
        <v/>
      </c>
      <c r="AV2817" s="90" t="str">
        <f t="shared" si="651"/>
        <v/>
      </c>
      <c r="AX2817" s="90" t="str">
        <f>IF($AV2817="", "", COUNTIF($AV$11:$AV$5010, "&lt;"&amp;$AV2817)+1+COUNTIF($AV$11:$AV2817, $AV2817)-1)</f>
        <v/>
      </c>
      <c r="AZ2817" s="111" t="str">
        <f>IF($B2817="", "", SUMIF('Shopping List'!$AV$11:$AV$25, $B2817, 'Shopping List'!$BN$11:$BN$25))</f>
        <v/>
      </c>
      <c r="BB2817" s="117" t="str">
        <f t="shared" si="662"/>
        <v/>
      </c>
    </row>
    <row r="2818" spans="1:54" x14ac:dyDescent="0.25">
      <c r="A2818" s="4"/>
      <c r="B2818" s="37"/>
      <c r="C2818" s="124"/>
      <c r="D2818" s="39"/>
      <c r="E2818" s="125"/>
      <c r="F2818" s="48"/>
      <c r="G2818" s="4"/>
      <c r="H2818" s="4"/>
      <c r="I2818" s="95" t="str">
        <f>IF($C2818="", "", IF(IFERROR(INDEX(Ingredients!$C$11:$C$310, MATCH($C2818, Ingredients!$B$11:$B$310, 0)), "")="", "", IFERROR(INDEX(Ingredients!$C$11:$C$310, MATCH($C2818, Ingredients!$B$11:$B$310, 0)), "")))</f>
        <v/>
      </c>
      <c r="J2818" s="73" t="str">
        <f>IF($B2818="", "", IF(IFERROR(INDEX(Meals!$C$11:$C$260, MATCH($B2818, Meals!$B$11:$B$260, 0)), "")="", "", IFERROR(INDEX(Meals!$C$11:$C$260, MATCH($B2818, Meals!$B$11:$B$260, 0)), "")))</f>
        <v/>
      </c>
      <c r="K2818" s="4"/>
      <c r="L2818" s="72" t="str">
        <f t="shared" si="652"/>
        <v/>
      </c>
      <c r="M2818" s="73" t="str">
        <f t="shared" si="653"/>
        <v/>
      </c>
      <c r="N2818" s="4"/>
      <c r="O2818" s="78" t="str">
        <f t="shared" si="654"/>
        <v/>
      </c>
      <c r="P2818" s="79" t="str">
        <f t="shared" si="655"/>
        <v/>
      </c>
      <c r="Q2818" s="4"/>
      <c r="R2818" s="90" t="str">
        <f t="shared" si="656"/>
        <v/>
      </c>
      <c r="S2818" s="4"/>
      <c r="Y2818" s="18" t="str">
        <f t="shared" si="657"/>
        <v/>
      </c>
      <c r="AA2818" s="18" t="str">
        <f t="shared" si="648"/>
        <v/>
      </c>
      <c r="AB2818" s="18" t="str">
        <f t="shared" si="649"/>
        <v/>
      </c>
      <c r="AC2818" s="18" t="str">
        <f t="shared" si="658"/>
        <v/>
      </c>
      <c r="AD2818" s="18" t="str">
        <f t="shared" si="658"/>
        <v/>
      </c>
      <c r="AE2818" s="18" t="str">
        <f t="shared" si="659"/>
        <v/>
      </c>
      <c r="AG2818" s="95" t="str">
        <f>IF($C2818="", "", IF(IFERROR(INDEX(Ingredients!C$11:C$310, MATCH($C2818, Ingredients!$B$11:$B$310, 0)), "")="", "", IFERROR(INDEX(Ingredients!C$11:C$310, MATCH($C2818, Ingredients!$B$11:$B$310, 0)), "")))</f>
        <v/>
      </c>
      <c r="AH2818" s="105" t="str">
        <f>IF($C2818="", "", IF(IFERROR(INDEX(Ingredients!D$11:D$310, MATCH($C2818, Ingredients!$B$11:$B$310, 0)), "")="", "", IFERROR(INDEX(Ingredients!D$11:D$310, MATCH($C2818, Ingredients!$B$11:$B$310, 0)), "")))</f>
        <v/>
      </c>
      <c r="AI2818" s="106" t="str">
        <f>IF($C2818="", "", IF(IFERROR(INDEX(Ingredients!E$11:E$310, MATCH($C2818, Ingredients!$B$11:$B$310, 0)), "")="", "", IFERROR(INDEX(Ingredients!E$11:E$310, MATCH($C2818, Ingredients!$B$11:$B$310, 0)), "")))</f>
        <v/>
      </c>
      <c r="AJ2818" s="108" t="str">
        <f>IF($C2818="", "", IF(IFERROR(INDEX(Ingredients!F$11:F$310, MATCH($C2818, Ingredients!$B$11:$B$310, 0)), "")="", "", IFERROR(INDEX(Ingredients!F$11:F$310, MATCH($C2818, Ingredients!$B$11:$B$310, 0)), "")))</f>
        <v/>
      </c>
      <c r="AK2818" s="106" t="str">
        <f>IF($C2818="", "", IF(IFERROR(INDEX(Ingredients!G$11:G$310, MATCH($C2818, Ingredients!$B$11:$B$310, 0)), "")="", "", IFERROR(INDEX(Ingredients!G$11:G$310, MATCH($C2818, Ingredients!$B$11:$B$310, 0)), "")))</f>
        <v/>
      </c>
      <c r="AL2818" s="79" t="str">
        <f>IF($C2818="", "", IF(IFERROR(INDEX(Ingredients!H$11:H$310, MATCH($C2818, Ingredients!$B$11:$B$310, 0)), "")="", "", IFERROR(INDEX(Ingredients!H$11:H$310, MATCH($C2818, Ingredients!$B$11:$B$310, 0)), "")))</f>
        <v/>
      </c>
      <c r="AN2818" s="83" t="str">
        <f t="shared" si="650"/>
        <v/>
      </c>
      <c r="AP2818" s="114" t="str">
        <f t="shared" si="660"/>
        <v/>
      </c>
      <c r="AR2818" s="117" t="str">
        <f>IF($C2818="", "", IF(IFERROR(INDEX(Ingredients!$AI$11:$AI$310, MATCH($C2818, Ingredients!$B$11:$B$310, 0)), "")="", "", IFERROR(INDEX(Ingredients!$AI$11:$AI$310, MATCH($C2818, Ingredients!$B$11:$B$310, 0)), "")))</f>
        <v/>
      </c>
      <c r="AT2818" s="120" t="str">
        <f t="shared" si="661"/>
        <v/>
      </c>
      <c r="AV2818" s="90" t="str">
        <f t="shared" si="651"/>
        <v/>
      </c>
      <c r="AX2818" s="90" t="str">
        <f>IF($AV2818="", "", COUNTIF($AV$11:$AV$5010, "&lt;"&amp;$AV2818)+1+COUNTIF($AV$11:$AV2818, $AV2818)-1)</f>
        <v/>
      </c>
      <c r="AZ2818" s="111" t="str">
        <f>IF($B2818="", "", SUMIF('Shopping List'!$AV$11:$AV$25, $B2818, 'Shopping List'!$BN$11:$BN$25))</f>
        <v/>
      </c>
      <c r="BB2818" s="117" t="str">
        <f t="shared" si="662"/>
        <v/>
      </c>
    </row>
    <row r="2819" spans="1:54" x14ac:dyDescent="0.25">
      <c r="A2819" s="4"/>
      <c r="B2819" s="37"/>
      <c r="C2819" s="124"/>
      <c r="D2819" s="39"/>
      <c r="E2819" s="125"/>
      <c r="F2819" s="48"/>
      <c r="G2819" s="4"/>
      <c r="H2819" s="4"/>
      <c r="I2819" s="95" t="str">
        <f>IF($C2819="", "", IF(IFERROR(INDEX(Ingredients!$C$11:$C$310, MATCH($C2819, Ingredients!$B$11:$B$310, 0)), "")="", "", IFERROR(INDEX(Ingredients!$C$11:$C$310, MATCH($C2819, Ingredients!$B$11:$B$310, 0)), "")))</f>
        <v/>
      </c>
      <c r="J2819" s="73" t="str">
        <f>IF($B2819="", "", IF(IFERROR(INDEX(Meals!$C$11:$C$260, MATCH($B2819, Meals!$B$11:$B$260, 0)), "")="", "", IFERROR(INDEX(Meals!$C$11:$C$260, MATCH($B2819, Meals!$B$11:$B$260, 0)), "")))</f>
        <v/>
      </c>
      <c r="K2819" s="4"/>
      <c r="L2819" s="72" t="str">
        <f t="shared" si="652"/>
        <v/>
      </c>
      <c r="M2819" s="73" t="str">
        <f t="shared" si="653"/>
        <v/>
      </c>
      <c r="N2819" s="4"/>
      <c r="O2819" s="78" t="str">
        <f t="shared" si="654"/>
        <v/>
      </c>
      <c r="P2819" s="79" t="str">
        <f t="shared" si="655"/>
        <v/>
      </c>
      <c r="Q2819" s="4"/>
      <c r="R2819" s="90" t="str">
        <f t="shared" si="656"/>
        <v/>
      </c>
      <c r="S2819" s="4"/>
      <c r="Y2819" s="18" t="str">
        <f t="shared" si="657"/>
        <v/>
      </c>
      <c r="AA2819" s="18" t="str">
        <f t="shared" si="648"/>
        <v/>
      </c>
      <c r="AB2819" s="18" t="str">
        <f t="shared" si="649"/>
        <v/>
      </c>
      <c r="AC2819" s="18" t="str">
        <f t="shared" si="658"/>
        <v/>
      </c>
      <c r="AD2819" s="18" t="str">
        <f t="shared" si="658"/>
        <v/>
      </c>
      <c r="AE2819" s="18" t="str">
        <f t="shared" si="659"/>
        <v/>
      </c>
      <c r="AG2819" s="95" t="str">
        <f>IF($C2819="", "", IF(IFERROR(INDEX(Ingredients!C$11:C$310, MATCH($C2819, Ingredients!$B$11:$B$310, 0)), "")="", "", IFERROR(INDEX(Ingredients!C$11:C$310, MATCH($C2819, Ingredients!$B$11:$B$310, 0)), "")))</f>
        <v/>
      </c>
      <c r="AH2819" s="105" t="str">
        <f>IF($C2819="", "", IF(IFERROR(INDEX(Ingredients!D$11:D$310, MATCH($C2819, Ingredients!$B$11:$B$310, 0)), "")="", "", IFERROR(INDEX(Ingredients!D$11:D$310, MATCH($C2819, Ingredients!$B$11:$B$310, 0)), "")))</f>
        <v/>
      </c>
      <c r="AI2819" s="106" t="str">
        <f>IF($C2819="", "", IF(IFERROR(INDEX(Ingredients!E$11:E$310, MATCH($C2819, Ingredients!$B$11:$B$310, 0)), "")="", "", IFERROR(INDEX(Ingredients!E$11:E$310, MATCH($C2819, Ingredients!$B$11:$B$310, 0)), "")))</f>
        <v/>
      </c>
      <c r="AJ2819" s="108" t="str">
        <f>IF($C2819="", "", IF(IFERROR(INDEX(Ingredients!F$11:F$310, MATCH($C2819, Ingredients!$B$11:$B$310, 0)), "")="", "", IFERROR(INDEX(Ingredients!F$11:F$310, MATCH($C2819, Ingredients!$B$11:$B$310, 0)), "")))</f>
        <v/>
      </c>
      <c r="AK2819" s="106" t="str">
        <f>IF($C2819="", "", IF(IFERROR(INDEX(Ingredients!G$11:G$310, MATCH($C2819, Ingredients!$B$11:$B$310, 0)), "")="", "", IFERROR(INDEX(Ingredients!G$11:G$310, MATCH($C2819, Ingredients!$B$11:$B$310, 0)), "")))</f>
        <v/>
      </c>
      <c r="AL2819" s="79" t="str">
        <f>IF($C2819="", "", IF(IFERROR(INDEX(Ingredients!H$11:H$310, MATCH($C2819, Ingredients!$B$11:$B$310, 0)), "")="", "", IFERROR(INDEX(Ingredients!H$11:H$310, MATCH($C2819, Ingredients!$B$11:$B$310, 0)), "")))</f>
        <v/>
      </c>
      <c r="AN2819" s="83" t="str">
        <f t="shared" si="650"/>
        <v/>
      </c>
      <c r="AP2819" s="114" t="str">
        <f t="shared" si="660"/>
        <v/>
      </c>
      <c r="AR2819" s="117" t="str">
        <f>IF($C2819="", "", IF(IFERROR(INDEX(Ingredients!$AI$11:$AI$310, MATCH($C2819, Ingredients!$B$11:$B$310, 0)), "")="", "", IFERROR(INDEX(Ingredients!$AI$11:$AI$310, MATCH($C2819, Ingredients!$B$11:$B$310, 0)), "")))</f>
        <v/>
      </c>
      <c r="AT2819" s="120" t="str">
        <f t="shared" si="661"/>
        <v/>
      </c>
      <c r="AV2819" s="90" t="str">
        <f t="shared" si="651"/>
        <v/>
      </c>
      <c r="AX2819" s="90" t="str">
        <f>IF($AV2819="", "", COUNTIF($AV$11:$AV$5010, "&lt;"&amp;$AV2819)+1+COUNTIF($AV$11:$AV2819, $AV2819)-1)</f>
        <v/>
      </c>
      <c r="AZ2819" s="111" t="str">
        <f>IF($B2819="", "", SUMIF('Shopping List'!$AV$11:$AV$25, $B2819, 'Shopping List'!$BN$11:$BN$25))</f>
        <v/>
      </c>
      <c r="BB2819" s="117" t="str">
        <f t="shared" si="662"/>
        <v/>
      </c>
    </row>
    <row r="2820" spans="1:54" x14ac:dyDescent="0.25">
      <c r="A2820" s="4"/>
      <c r="B2820" s="37"/>
      <c r="C2820" s="124"/>
      <c r="D2820" s="39"/>
      <c r="E2820" s="125"/>
      <c r="F2820" s="48"/>
      <c r="G2820" s="4"/>
      <c r="H2820" s="4"/>
      <c r="I2820" s="95" t="str">
        <f>IF($C2820="", "", IF(IFERROR(INDEX(Ingredients!$C$11:$C$310, MATCH($C2820, Ingredients!$B$11:$B$310, 0)), "")="", "", IFERROR(INDEX(Ingredients!$C$11:$C$310, MATCH($C2820, Ingredients!$B$11:$B$310, 0)), "")))</f>
        <v/>
      </c>
      <c r="J2820" s="73" t="str">
        <f>IF($B2820="", "", IF(IFERROR(INDEX(Meals!$C$11:$C$260, MATCH($B2820, Meals!$B$11:$B$260, 0)), "")="", "", IFERROR(INDEX(Meals!$C$11:$C$260, MATCH($B2820, Meals!$B$11:$B$260, 0)), "")))</f>
        <v/>
      </c>
      <c r="K2820" s="4"/>
      <c r="L2820" s="72" t="str">
        <f t="shared" si="652"/>
        <v/>
      </c>
      <c r="M2820" s="73" t="str">
        <f t="shared" si="653"/>
        <v/>
      </c>
      <c r="N2820" s="4"/>
      <c r="O2820" s="78" t="str">
        <f t="shared" si="654"/>
        <v/>
      </c>
      <c r="P2820" s="79" t="str">
        <f t="shared" si="655"/>
        <v/>
      </c>
      <c r="Q2820" s="4"/>
      <c r="R2820" s="90" t="str">
        <f t="shared" si="656"/>
        <v/>
      </c>
      <c r="S2820" s="4"/>
      <c r="Y2820" s="18" t="str">
        <f t="shared" si="657"/>
        <v/>
      </c>
      <c r="AA2820" s="18" t="str">
        <f t="shared" si="648"/>
        <v/>
      </c>
      <c r="AB2820" s="18" t="str">
        <f t="shared" si="649"/>
        <v/>
      </c>
      <c r="AC2820" s="18" t="str">
        <f t="shared" si="658"/>
        <v/>
      </c>
      <c r="AD2820" s="18" t="str">
        <f t="shared" si="658"/>
        <v/>
      </c>
      <c r="AE2820" s="18" t="str">
        <f t="shared" si="659"/>
        <v/>
      </c>
      <c r="AG2820" s="95" t="str">
        <f>IF($C2820="", "", IF(IFERROR(INDEX(Ingredients!C$11:C$310, MATCH($C2820, Ingredients!$B$11:$B$310, 0)), "")="", "", IFERROR(INDEX(Ingredients!C$11:C$310, MATCH($C2820, Ingredients!$B$11:$B$310, 0)), "")))</f>
        <v/>
      </c>
      <c r="AH2820" s="105" t="str">
        <f>IF($C2820="", "", IF(IFERROR(INDEX(Ingredients!D$11:D$310, MATCH($C2820, Ingredients!$B$11:$B$310, 0)), "")="", "", IFERROR(INDEX(Ingredients!D$11:D$310, MATCH($C2820, Ingredients!$B$11:$B$310, 0)), "")))</f>
        <v/>
      </c>
      <c r="AI2820" s="106" t="str">
        <f>IF($C2820="", "", IF(IFERROR(INDEX(Ingredients!E$11:E$310, MATCH($C2820, Ingredients!$B$11:$B$310, 0)), "")="", "", IFERROR(INDEX(Ingredients!E$11:E$310, MATCH($C2820, Ingredients!$B$11:$B$310, 0)), "")))</f>
        <v/>
      </c>
      <c r="AJ2820" s="108" t="str">
        <f>IF($C2820="", "", IF(IFERROR(INDEX(Ingredients!F$11:F$310, MATCH($C2820, Ingredients!$B$11:$B$310, 0)), "")="", "", IFERROR(INDEX(Ingredients!F$11:F$310, MATCH($C2820, Ingredients!$B$11:$B$310, 0)), "")))</f>
        <v/>
      </c>
      <c r="AK2820" s="106" t="str">
        <f>IF($C2820="", "", IF(IFERROR(INDEX(Ingredients!G$11:G$310, MATCH($C2820, Ingredients!$B$11:$B$310, 0)), "")="", "", IFERROR(INDEX(Ingredients!G$11:G$310, MATCH($C2820, Ingredients!$B$11:$B$310, 0)), "")))</f>
        <v/>
      </c>
      <c r="AL2820" s="79" t="str">
        <f>IF($C2820="", "", IF(IFERROR(INDEX(Ingredients!H$11:H$310, MATCH($C2820, Ingredients!$B$11:$B$310, 0)), "")="", "", IFERROR(INDEX(Ingredients!H$11:H$310, MATCH($C2820, Ingredients!$B$11:$B$310, 0)), "")))</f>
        <v/>
      </c>
      <c r="AN2820" s="83" t="str">
        <f t="shared" si="650"/>
        <v/>
      </c>
      <c r="AP2820" s="114" t="str">
        <f t="shared" si="660"/>
        <v/>
      </c>
      <c r="AR2820" s="117" t="str">
        <f>IF($C2820="", "", IF(IFERROR(INDEX(Ingredients!$AI$11:$AI$310, MATCH($C2820, Ingredients!$B$11:$B$310, 0)), "")="", "", IFERROR(INDEX(Ingredients!$AI$11:$AI$310, MATCH($C2820, Ingredients!$B$11:$B$310, 0)), "")))</f>
        <v/>
      </c>
      <c r="AT2820" s="120" t="str">
        <f t="shared" si="661"/>
        <v/>
      </c>
      <c r="AV2820" s="90" t="str">
        <f t="shared" si="651"/>
        <v/>
      </c>
      <c r="AX2820" s="90" t="str">
        <f>IF($AV2820="", "", COUNTIF($AV$11:$AV$5010, "&lt;"&amp;$AV2820)+1+COUNTIF($AV$11:$AV2820, $AV2820)-1)</f>
        <v/>
      </c>
      <c r="AZ2820" s="111" t="str">
        <f>IF($B2820="", "", SUMIF('Shopping List'!$AV$11:$AV$25, $B2820, 'Shopping List'!$BN$11:$BN$25))</f>
        <v/>
      </c>
      <c r="BB2820" s="117" t="str">
        <f t="shared" si="662"/>
        <v/>
      </c>
    </row>
    <row r="2821" spans="1:54" x14ac:dyDescent="0.25">
      <c r="A2821" s="4"/>
      <c r="B2821" s="37"/>
      <c r="C2821" s="124"/>
      <c r="D2821" s="39"/>
      <c r="E2821" s="125"/>
      <c r="F2821" s="48"/>
      <c r="G2821" s="4"/>
      <c r="H2821" s="4"/>
      <c r="I2821" s="95" t="str">
        <f>IF($C2821="", "", IF(IFERROR(INDEX(Ingredients!$C$11:$C$310, MATCH($C2821, Ingredients!$B$11:$B$310, 0)), "")="", "", IFERROR(INDEX(Ingredients!$C$11:$C$310, MATCH($C2821, Ingredients!$B$11:$B$310, 0)), "")))</f>
        <v/>
      </c>
      <c r="J2821" s="73" t="str">
        <f>IF($B2821="", "", IF(IFERROR(INDEX(Meals!$C$11:$C$260, MATCH($B2821, Meals!$B$11:$B$260, 0)), "")="", "", IFERROR(INDEX(Meals!$C$11:$C$260, MATCH($B2821, Meals!$B$11:$B$260, 0)), "")))</f>
        <v/>
      </c>
      <c r="K2821" s="4"/>
      <c r="L2821" s="72" t="str">
        <f t="shared" si="652"/>
        <v/>
      </c>
      <c r="M2821" s="73" t="str">
        <f t="shared" si="653"/>
        <v/>
      </c>
      <c r="N2821" s="4"/>
      <c r="O2821" s="78" t="str">
        <f t="shared" si="654"/>
        <v/>
      </c>
      <c r="P2821" s="79" t="str">
        <f t="shared" si="655"/>
        <v/>
      </c>
      <c r="Q2821" s="4"/>
      <c r="R2821" s="90" t="str">
        <f t="shared" si="656"/>
        <v/>
      </c>
      <c r="S2821" s="4"/>
      <c r="Y2821" s="18" t="str">
        <f t="shared" si="657"/>
        <v/>
      </c>
      <c r="AA2821" s="18" t="str">
        <f t="shared" si="648"/>
        <v/>
      </c>
      <c r="AB2821" s="18" t="str">
        <f t="shared" si="649"/>
        <v/>
      </c>
      <c r="AC2821" s="18" t="str">
        <f t="shared" si="658"/>
        <v/>
      </c>
      <c r="AD2821" s="18" t="str">
        <f t="shared" si="658"/>
        <v/>
      </c>
      <c r="AE2821" s="18" t="str">
        <f t="shared" si="659"/>
        <v/>
      </c>
      <c r="AG2821" s="95" t="str">
        <f>IF($C2821="", "", IF(IFERROR(INDEX(Ingredients!C$11:C$310, MATCH($C2821, Ingredients!$B$11:$B$310, 0)), "")="", "", IFERROR(INDEX(Ingredients!C$11:C$310, MATCH($C2821, Ingredients!$B$11:$B$310, 0)), "")))</f>
        <v/>
      </c>
      <c r="AH2821" s="105" t="str">
        <f>IF($C2821="", "", IF(IFERROR(INDEX(Ingredients!D$11:D$310, MATCH($C2821, Ingredients!$B$11:$B$310, 0)), "")="", "", IFERROR(INDEX(Ingredients!D$11:D$310, MATCH($C2821, Ingredients!$B$11:$B$310, 0)), "")))</f>
        <v/>
      </c>
      <c r="AI2821" s="106" t="str">
        <f>IF($C2821="", "", IF(IFERROR(INDEX(Ingredients!E$11:E$310, MATCH($C2821, Ingredients!$B$11:$B$310, 0)), "")="", "", IFERROR(INDEX(Ingredients!E$11:E$310, MATCH($C2821, Ingredients!$B$11:$B$310, 0)), "")))</f>
        <v/>
      </c>
      <c r="AJ2821" s="108" t="str">
        <f>IF($C2821="", "", IF(IFERROR(INDEX(Ingredients!F$11:F$310, MATCH($C2821, Ingredients!$B$11:$B$310, 0)), "")="", "", IFERROR(INDEX(Ingredients!F$11:F$310, MATCH($C2821, Ingredients!$B$11:$B$310, 0)), "")))</f>
        <v/>
      </c>
      <c r="AK2821" s="106" t="str">
        <f>IF($C2821="", "", IF(IFERROR(INDEX(Ingredients!G$11:G$310, MATCH($C2821, Ingredients!$B$11:$B$310, 0)), "")="", "", IFERROR(INDEX(Ingredients!G$11:G$310, MATCH($C2821, Ingredients!$B$11:$B$310, 0)), "")))</f>
        <v/>
      </c>
      <c r="AL2821" s="79" t="str">
        <f>IF($C2821="", "", IF(IFERROR(INDEX(Ingredients!H$11:H$310, MATCH($C2821, Ingredients!$B$11:$B$310, 0)), "")="", "", IFERROR(INDEX(Ingredients!H$11:H$310, MATCH($C2821, Ingredients!$B$11:$B$310, 0)), "")))</f>
        <v/>
      </c>
      <c r="AN2821" s="83" t="str">
        <f t="shared" si="650"/>
        <v/>
      </c>
      <c r="AP2821" s="114" t="str">
        <f t="shared" si="660"/>
        <v/>
      </c>
      <c r="AR2821" s="117" t="str">
        <f>IF($C2821="", "", IF(IFERROR(INDEX(Ingredients!$AI$11:$AI$310, MATCH($C2821, Ingredients!$B$11:$B$310, 0)), "")="", "", IFERROR(INDEX(Ingredients!$AI$11:$AI$310, MATCH($C2821, Ingredients!$B$11:$B$310, 0)), "")))</f>
        <v/>
      </c>
      <c r="AT2821" s="120" t="str">
        <f t="shared" si="661"/>
        <v/>
      </c>
      <c r="AV2821" s="90" t="str">
        <f t="shared" si="651"/>
        <v/>
      </c>
      <c r="AX2821" s="90" t="str">
        <f>IF($AV2821="", "", COUNTIF($AV$11:$AV$5010, "&lt;"&amp;$AV2821)+1+COUNTIF($AV$11:$AV2821, $AV2821)-1)</f>
        <v/>
      </c>
      <c r="AZ2821" s="111" t="str">
        <f>IF($B2821="", "", SUMIF('Shopping List'!$AV$11:$AV$25, $B2821, 'Shopping List'!$BN$11:$BN$25))</f>
        <v/>
      </c>
      <c r="BB2821" s="117" t="str">
        <f t="shared" si="662"/>
        <v/>
      </c>
    </row>
    <row r="2822" spans="1:54" x14ac:dyDescent="0.25">
      <c r="A2822" s="4"/>
      <c r="B2822" s="37"/>
      <c r="C2822" s="124"/>
      <c r="D2822" s="39"/>
      <c r="E2822" s="125"/>
      <c r="F2822" s="48"/>
      <c r="G2822" s="4"/>
      <c r="H2822" s="4"/>
      <c r="I2822" s="95" t="str">
        <f>IF($C2822="", "", IF(IFERROR(INDEX(Ingredients!$C$11:$C$310, MATCH($C2822, Ingredients!$B$11:$B$310, 0)), "")="", "", IFERROR(INDEX(Ingredients!$C$11:$C$310, MATCH($C2822, Ingredients!$B$11:$B$310, 0)), "")))</f>
        <v/>
      </c>
      <c r="J2822" s="73" t="str">
        <f>IF($B2822="", "", IF(IFERROR(INDEX(Meals!$C$11:$C$260, MATCH($B2822, Meals!$B$11:$B$260, 0)), "")="", "", IFERROR(INDEX(Meals!$C$11:$C$260, MATCH($B2822, Meals!$B$11:$B$260, 0)), "")))</f>
        <v/>
      </c>
      <c r="K2822" s="4"/>
      <c r="L2822" s="72" t="str">
        <f t="shared" si="652"/>
        <v/>
      </c>
      <c r="M2822" s="73" t="str">
        <f t="shared" si="653"/>
        <v/>
      </c>
      <c r="N2822" s="4"/>
      <c r="O2822" s="78" t="str">
        <f t="shared" si="654"/>
        <v/>
      </c>
      <c r="P2822" s="79" t="str">
        <f t="shared" si="655"/>
        <v/>
      </c>
      <c r="Q2822" s="4"/>
      <c r="R2822" s="90" t="str">
        <f t="shared" si="656"/>
        <v/>
      </c>
      <c r="S2822" s="4"/>
      <c r="Y2822" s="18" t="str">
        <f t="shared" si="657"/>
        <v/>
      </c>
      <c r="AA2822" s="18" t="str">
        <f t="shared" si="648"/>
        <v/>
      </c>
      <c r="AB2822" s="18" t="str">
        <f t="shared" si="649"/>
        <v/>
      </c>
      <c r="AC2822" s="18" t="str">
        <f t="shared" si="658"/>
        <v/>
      </c>
      <c r="AD2822" s="18" t="str">
        <f t="shared" si="658"/>
        <v/>
      </c>
      <c r="AE2822" s="18" t="str">
        <f t="shared" si="659"/>
        <v/>
      </c>
      <c r="AG2822" s="95" t="str">
        <f>IF($C2822="", "", IF(IFERROR(INDEX(Ingredients!C$11:C$310, MATCH($C2822, Ingredients!$B$11:$B$310, 0)), "")="", "", IFERROR(INDEX(Ingredients!C$11:C$310, MATCH($C2822, Ingredients!$B$11:$B$310, 0)), "")))</f>
        <v/>
      </c>
      <c r="AH2822" s="105" t="str">
        <f>IF($C2822="", "", IF(IFERROR(INDEX(Ingredients!D$11:D$310, MATCH($C2822, Ingredients!$B$11:$B$310, 0)), "")="", "", IFERROR(INDEX(Ingredients!D$11:D$310, MATCH($C2822, Ingredients!$B$11:$B$310, 0)), "")))</f>
        <v/>
      </c>
      <c r="AI2822" s="106" t="str">
        <f>IF($C2822="", "", IF(IFERROR(INDEX(Ingredients!E$11:E$310, MATCH($C2822, Ingredients!$B$11:$B$310, 0)), "")="", "", IFERROR(INDEX(Ingredients!E$11:E$310, MATCH($C2822, Ingredients!$B$11:$B$310, 0)), "")))</f>
        <v/>
      </c>
      <c r="AJ2822" s="108" t="str">
        <f>IF($C2822="", "", IF(IFERROR(INDEX(Ingredients!F$11:F$310, MATCH($C2822, Ingredients!$B$11:$B$310, 0)), "")="", "", IFERROR(INDEX(Ingredients!F$11:F$310, MATCH($C2822, Ingredients!$B$11:$B$310, 0)), "")))</f>
        <v/>
      </c>
      <c r="AK2822" s="106" t="str">
        <f>IF($C2822="", "", IF(IFERROR(INDEX(Ingredients!G$11:G$310, MATCH($C2822, Ingredients!$B$11:$B$310, 0)), "")="", "", IFERROR(INDEX(Ingredients!G$11:G$310, MATCH($C2822, Ingredients!$B$11:$B$310, 0)), "")))</f>
        <v/>
      </c>
      <c r="AL2822" s="79" t="str">
        <f>IF($C2822="", "", IF(IFERROR(INDEX(Ingredients!H$11:H$310, MATCH($C2822, Ingredients!$B$11:$B$310, 0)), "")="", "", IFERROR(INDEX(Ingredients!H$11:H$310, MATCH($C2822, Ingredients!$B$11:$B$310, 0)), "")))</f>
        <v/>
      </c>
      <c r="AN2822" s="83" t="str">
        <f t="shared" si="650"/>
        <v/>
      </c>
      <c r="AP2822" s="114" t="str">
        <f t="shared" si="660"/>
        <v/>
      </c>
      <c r="AR2822" s="117" t="str">
        <f>IF($C2822="", "", IF(IFERROR(INDEX(Ingredients!$AI$11:$AI$310, MATCH($C2822, Ingredients!$B$11:$B$310, 0)), "")="", "", IFERROR(INDEX(Ingredients!$AI$11:$AI$310, MATCH($C2822, Ingredients!$B$11:$B$310, 0)), "")))</f>
        <v/>
      </c>
      <c r="AT2822" s="120" t="str">
        <f t="shared" si="661"/>
        <v/>
      </c>
      <c r="AV2822" s="90" t="str">
        <f t="shared" si="651"/>
        <v/>
      </c>
      <c r="AX2822" s="90" t="str">
        <f>IF($AV2822="", "", COUNTIF($AV$11:$AV$5010, "&lt;"&amp;$AV2822)+1+COUNTIF($AV$11:$AV2822, $AV2822)-1)</f>
        <v/>
      </c>
      <c r="AZ2822" s="111" t="str">
        <f>IF($B2822="", "", SUMIF('Shopping List'!$AV$11:$AV$25, $B2822, 'Shopping List'!$BN$11:$BN$25))</f>
        <v/>
      </c>
      <c r="BB2822" s="117" t="str">
        <f t="shared" si="662"/>
        <v/>
      </c>
    </row>
    <row r="2823" spans="1:54" x14ac:dyDescent="0.25">
      <c r="A2823" s="4"/>
      <c r="B2823" s="37"/>
      <c r="C2823" s="124"/>
      <c r="D2823" s="39"/>
      <c r="E2823" s="125"/>
      <c r="F2823" s="48"/>
      <c r="G2823" s="4"/>
      <c r="H2823" s="4"/>
      <c r="I2823" s="95" t="str">
        <f>IF($C2823="", "", IF(IFERROR(INDEX(Ingredients!$C$11:$C$310, MATCH($C2823, Ingredients!$B$11:$B$310, 0)), "")="", "", IFERROR(INDEX(Ingredients!$C$11:$C$310, MATCH($C2823, Ingredients!$B$11:$B$310, 0)), "")))</f>
        <v/>
      </c>
      <c r="J2823" s="73" t="str">
        <f>IF($B2823="", "", IF(IFERROR(INDEX(Meals!$C$11:$C$260, MATCH($B2823, Meals!$B$11:$B$260, 0)), "")="", "", IFERROR(INDEX(Meals!$C$11:$C$260, MATCH($B2823, Meals!$B$11:$B$260, 0)), "")))</f>
        <v/>
      </c>
      <c r="K2823" s="4"/>
      <c r="L2823" s="72" t="str">
        <f t="shared" si="652"/>
        <v/>
      </c>
      <c r="M2823" s="73" t="str">
        <f t="shared" si="653"/>
        <v/>
      </c>
      <c r="N2823" s="4"/>
      <c r="O2823" s="78" t="str">
        <f t="shared" si="654"/>
        <v/>
      </c>
      <c r="P2823" s="79" t="str">
        <f t="shared" si="655"/>
        <v/>
      </c>
      <c r="Q2823" s="4"/>
      <c r="R2823" s="90" t="str">
        <f t="shared" si="656"/>
        <v/>
      </c>
      <c r="S2823" s="4"/>
      <c r="Y2823" s="18" t="str">
        <f t="shared" si="657"/>
        <v/>
      </c>
      <c r="AA2823" s="18" t="str">
        <f t="shared" si="648"/>
        <v/>
      </c>
      <c r="AB2823" s="18" t="str">
        <f t="shared" si="649"/>
        <v/>
      </c>
      <c r="AC2823" s="18" t="str">
        <f t="shared" si="658"/>
        <v/>
      </c>
      <c r="AD2823" s="18" t="str">
        <f t="shared" si="658"/>
        <v/>
      </c>
      <c r="AE2823" s="18" t="str">
        <f t="shared" si="659"/>
        <v/>
      </c>
      <c r="AG2823" s="95" t="str">
        <f>IF($C2823="", "", IF(IFERROR(INDEX(Ingredients!C$11:C$310, MATCH($C2823, Ingredients!$B$11:$B$310, 0)), "")="", "", IFERROR(INDEX(Ingredients!C$11:C$310, MATCH($C2823, Ingredients!$B$11:$B$310, 0)), "")))</f>
        <v/>
      </c>
      <c r="AH2823" s="105" t="str">
        <f>IF($C2823="", "", IF(IFERROR(INDEX(Ingredients!D$11:D$310, MATCH($C2823, Ingredients!$B$11:$B$310, 0)), "")="", "", IFERROR(INDEX(Ingredients!D$11:D$310, MATCH($C2823, Ingredients!$B$11:$B$310, 0)), "")))</f>
        <v/>
      </c>
      <c r="AI2823" s="106" t="str">
        <f>IF($C2823="", "", IF(IFERROR(INDEX(Ingredients!E$11:E$310, MATCH($C2823, Ingredients!$B$11:$B$310, 0)), "")="", "", IFERROR(INDEX(Ingredients!E$11:E$310, MATCH($C2823, Ingredients!$B$11:$B$310, 0)), "")))</f>
        <v/>
      </c>
      <c r="AJ2823" s="108" t="str">
        <f>IF($C2823="", "", IF(IFERROR(INDEX(Ingredients!F$11:F$310, MATCH($C2823, Ingredients!$B$11:$B$310, 0)), "")="", "", IFERROR(INDEX(Ingredients!F$11:F$310, MATCH($C2823, Ingredients!$B$11:$B$310, 0)), "")))</f>
        <v/>
      </c>
      <c r="AK2823" s="106" t="str">
        <f>IF($C2823="", "", IF(IFERROR(INDEX(Ingredients!G$11:G$310, MATCH($C2823, Ingredients!$B$11:$B$310, 0)), "")="", "", IFERROR(INDEX(Ingredients!G$11:G$310, MATCH($C2823, Ingredients!$B$11:$B$310, 0)), "")))</f>
        <v/>
      </c>
      <c r="AL2823" s="79" t="str">
        <f>IF($C2823="", "", IF(IFERROR(INDEX(Ingredients!H$11:H$310, MATCH($C2823, Ingredients!$B$11:$B$310, 0)), "")="", "", IFERROR(INDEX(Ingredients!H$11:H$310, MATCH($C2823, Ingredients!$B$11:$B$310, 0)), "")))</f>
        <v/>
      </c>
      <c r="AN2823" s="83" t="str">
        <f t="shared" si="650"/>
        <v/>
      </c>
      <c r="AP2823" s="114" t="str">
        <f t="shared" si="660"/>
        <v/>
      </c>
      <c r="AR2823" s="117" t="str">
        <f>IF($C2823="", "", IF(IFERROR(INDEX(Ingredients!$AI$11:$AI$310, MATCH($C2823, Ingredients!$B$11:$B$310, 0)), "")="", "", IFERROR(INDEX(Ingredients!$AI$11:$AI$310, MATCH($C2823, Ingredients!$B$11:$B$310, 0)), "")))</f>
        <v/>
      </c>
      <c r="AT2823" s="120" t="str">
        <f t="shared" si="661"/>
        <v/>
      </c>
      <c r="AV2823" s="90" t="str">
        <f t="shared" si="651"/>
        <v/>
      </c>
      <c r="AX2823" s="90" t="str">
        <f>IF($AV2823="", "", COUNTIF($AV$11:$AV$5010, "&lt;"&amp;$AV2823)+1+COUNTIF($AV$11:$AV2823, $AV2823)-1)</f>
        <v/>
      </c>
      <c r="AZ2823" s="111" t="str">
        <f>IF($B2823="", "", SUMIF('Shopping List'!$AV$11:$AV$25, $B2823, 'Shopping List'!$BN$11:$BN$25))</f>
        <v/>
      </c>
      <c r="BB2823" s="117" t="str">
        <f t="shared" si="662"/>
        <v/>
      </c>
    </row>
    <row r="2824" spans="1:54" x14ac:dyDescent="0.25">
      <c r="A2824" s="4"/>
      <c r="B2824" s="37"/>
      <c r="C2824" s="124"/>
      <c r="D2824" s="39"/>
      <c r="E2824" s="125"/>
      <c r="F2824" s="48"/>
      <c r="G2824" s="4"/>
      <c r="H2824" s="4"/>
      <c r="I2824" s="95" t="str">
        <f>IF($C2824="", "", IF(IFERROR(INDEX(Ingredients!$C$11:$C$310, MATCH($C2824, Ingredients!$B$11:$B$310, 0)), "")="", "", IFERROR(INDEX(Ingredients!$C$11:$C$310, MATCH($C2824, Ingredients!$B$11:$B$310, 0)), "")))</f>
        <v/>
      </c>
      <c r="J2824" s="73" t="str">
        <f>IF($B2824="", "", IF(IFERROR(INDEX(Meals!$C$11:$C$260, MATCH($B2824, Meals!$B$11:$B$260, 0)), "")="", "", IFERROR(INDEX(Meals!$C$11:$C$260, MATCH($B2824, Meals!$B$11:$B$260, 0)), "")))</f>
        <v/>
      </c>
      <c r="K2824" s="4"/>
      <c r="L2824" s="72" t="str">
        <f t="shared" si="652"/>
        <v/>
      </c>
      <c r="M2824" s="73" t="str">
        <f t="shared" si="653"/>
        <v/>
      </c>
      <c r="N2824" s="4"/>
      <c r="O2824" s="78" t="str">
        <f t="shared" si="654"/>
        <v/>
      </c>
      <c r="P2824" s="79" t="str">
        <f t="shared" si="655"/>
        <v/>
      </c>
      <c r="Q2824" s="4"/>
      <c r="R2824" s="90" t="str">
        <f t="shared" si="656"/>
        <v/>
      </c>
      <c r="S2824" s="4"/>
      <c r="Y2824" s="18" t="str">
        <f t="shared" si="657"/>
        <v/>
      </c>
      <c r="AA2824" s="18" t="str">
        <f t="shared" si="648"/>
        <v/>
      </c>
      <c r="AB2824" s="18" t="str">
        <f t="shared" si="649"/>
        <v/>
      </c>
      <c r="AC2824" s="18" t="str">
        <f t="shared" si="658"/>
        <v/>
      </c>
      <c r="AD2824" s="18" t="str">
        <f t="shared" si="658"/>
        <v/>
      </c>
      <c r="AE2824" s="18" t="str">
        <f t="shared" si="659"/>
        <v/>
      </c>
      <c r="AG2824" s="95" t="str">
        <f>IF($C2824="", "", IF(IFERROR(INDEX(Ingredients!C$11:C$310, MATCH($C2824, Ingredients!$B$11:$B$310, 0)), "")="", "", IFERROR(INDEX(Ingredients!C$11:C$310, MATCH($C2824, Ingredients!$B$11:$B$310, 0)), "")))</f>
        <v/>
      </c>
      <c r="AH2824" s="105" t="str">
        <f>IF($C2824="", "", IF(IFERROR(INDEX(Ingredients!D$11:D$310, MATCH($C2824, Ingredients!$B$11:$B$310, 0)), "")="", "", IFERROR(INDEX(Ingredients!D$11:D$310, MATCH($C2824, Ingredients!$B$11:$B$310, 0)), "")))</f>
        <v/>
      </c>
      <c r="AI2824" s="106" t="str">
        <f>IF($C2824="", "", IF(IFERROR(INDEX(Ingredients!E$11:E$310, MATCH($C2824, Ingredients!$B$11:$B$310, 0)), "")="", "", IFERROR(INDEX(Ingredients!E$11:E$310, MATCH($C2824, Ingredients!$B$11:$B$310, 0)), "")))</f>
        <v/>
      </c>
      <c r="AJ2824" s="108" t="str">
        <f>IF($C2824="", "", IF(IFERROR(INDEX(Ingredients!F$11:F$310, MATCH($C2824, Ingredients!$B$11:$B$310, 0)), "")="", "", IFERROR(INDEX(Ingredients!F$11:F$310, MATCH($C2824, Ingredients!$B$11:$B$310, 0)), "")))</f>
        <v/>
      </c>
      <c r="AK2824" s="106" t="str">
        <f>IF($C2824="", "", IF(IFERROR(INDEX(Ingredients!G$11:G$310, MATCH($C2824, Ingredients!$B$11:$B$310, 0)), "")="", "", IFERROR(INDEX(Ingredients!G$11:G$310, MATCH($C2824, Ingredients!$B$11:$B$310, 0)), "")))</f>
        <v/>
      </c>
      <c r="AL2824" s="79" t="str">
        <f>IF($C2824="", "", IF(IFERROR(INDEX(Ingredients!H$11:H$310, MATCH($C2824, Ingredients!$B$11:$B$310, 0)), "")="", "", IFERROR(INDEX(Ingredients!H$11:H$310, MATCH($C2824, Ingredients!$B$11:$B$310, 0)), "")))</f>
        <v/>
      </c>
      <c r="AN2824" s="83" t="str">
        <f t="shared" si="650"/>
        <v/>
      </c>
      <c r="AP2824" s="114" t="str">
        <f t="shared" si="660"/>
        <v/>
      </c>
      <c r="AR2824" s="117" t="str">
        <f>IF($C2824="", "", IF(IFERROR(INDEX(Ingredients!$AI$11:$AI$310, MATCH($C2824, Ingredients!$B$11:$B$310, 0)), "")="", "", IFERROR(INDEX(Ingredients!$AI$11:$AI$310, MATCH($C2824, Ingredients!$B$11:$B$310, 0)), "")))</f>
        <v/>
      </c>
      <c r="AT2824" s="120" t="str">
        <f t="shared" si="661"/>
        <v/>
      </c>
      <c r="AV2824" s="90" t="str">
        <f t="shared" si="651"/>
        <v/>
      </c>
      <c r="AX2824" s="90" t="str">
        <f>IF($AV2824="", "", COUNTIF($AV$11:$AV$5010, "&lt;"&amp;$AV2824)+1+COUNTIF($AV$11:$AV2824, $AV2824)-1)</f>
        <v/>
      </c>
      <c r="AZ2824" s="111" t="str">
        <f>IF($B2824="", "", SUMIF('Shopping List'!$AV$11:$AV$25, $B2824, 'Shopping List'!$BN$11:$BN$25))</f>
        <v/>
      </c>
      <c r="BB2824" s="117" t="str">
        <f t="shared" si="662"/>
        <v/>
      </c>
    </row>
    <row r="2825" spans="1:54" x14ac:dyDescent="0.25">
      <c r="A2825" s="4"/>
      <c r="B2825" s="37"/>
      <c r="C2825" s="124"/>
      <c r="D2825" s="39"/>
      <c r="E2825" s="125"/>
      <c r="F2825" s="48"/>
      <c r="G2825" s="4"/>
      <c r="H2825" s="4"/>
      <c r="I2825" s="95" t="str">
        <f>IF($C2825="", "", IF(IFERROR(INDEX(Ingredients!$C$11:$C$310, MATCH($C2825, Ingredients!$B$11:$B$310, 0)), "")="", "", IFERROR(INDEX(Ingredients!$C$11:$C$310, MATCH($C2825, Ingredients!$B$11:$B$310, 0)), "")))</f>
        <v/>
      </c>
      <c r="J2825" s="73" t="str">
        <f>IF($B2825="", "", IF(IFERROR(INDEX(Meals!$C$11:$C$260, MATCH($B2825, Meals!$B$11:$B$260, 0)), "")="", "", IFERROR(INDEX(Meals!$C$11:$C$260, MATCH($B2825, Meals!$B$11:$B$260, 0)), "")))</f>
        <v/>
      </c>
      <c r="K2825" s="4"/>
      <c r="L2825" s="72" t="str">
        <f t="shared" si="652"/>
        <v/>
      </c>
      <c r="M2825" s="73" t="str">
        <f t="shared" si="653"/>
        <v/>
      </c>
      <c r="N2825" s="4"/>
      <c r="O2825" s="78" t="str">
        <f t="shared" si="654"/>
        <v/>
      </c>
      <c r="P2825" s="79" t="str">
        <f t="shared" si="655"/>
        <v/>
      </c>
      <c r="Q2825" s="4"/>
      <c r="R2825" s="90" t="str">
        <f t="shared" si="656"/>
        <v/>
      </c>
      <c r="S2825" s="4"/>
      <c r="Y2825" s="18" t="str">
        <f t="shared" si="657"/>
        <v/>
      </c>
      <c r="AA2825" s="18" t="str">
        <f t="shared" si="648"/>
        <v/>
      </c>
      <c r="AB2825" s="18" t="str">
        <f t="shared" si="649"/>
        <v/>
      </c>
      <c r="AC2825" s="18" t="str">
        <f t="shared" si="658"/>
        <v/>
      </c>
      <c r="AD2825" s="18" t="str">
        <f t="shared" si="658"/>
        <v/>
      </c>
      <c r="AE2825" s="18" t="str">
        <f t="shared" si="659"/>
        <v/>
      </c>
      <c r="AG2825" s="95" t="str">
        <f>IF($C2825="", "", IF(IFERROR(INDEX(Ingredients!C$11:C$310, MATCH($C2825, Ingredients!$B$11:$B$310, 0)), "")="", "", IFERROR(INDEX(Ingredients!C$11:C$310, MATCH($C2825, Ingredients!$B$11:$B$310, 0)), "")))</f>
        <v/>
      </c>
      <c r="AH2825" s="105" t="str">
        <f>IF($C2825="", "", IF(IFERROR(INDEX(Ingredients!D$11:D$310, MATCH($C2825, Ingredients!$B$11:$B$310, 0)), "")="", "", IFERROR(INDEX(Ingredients!D$11:D$310, MATCH($C2825, Ingredients!$B$11:$B$310, 0)), "")))</f>
        <v/>
      </c>
      <c r="AI2825" s="106" t="str">
        <f>IF($C2825="", "", IF(IFERROR(INDEX(Ingredients!E$11:E$310, MATCH($C2825, Ingredients!$B$11:$B$310, 0)), "")="", "", IFERROR(INDEX(Ingredients!E$11:E$310, MATCH($C2825, Ingredients!$B$11:$B$310, 0)), "")))</f>
        <v/>
      </c>
      <c r="AJ2825" s="108" t="str">
        <f>IF($C2825="", "", IF(IFERROR(INDEX(Ingredients!F$11:F$310, MATCH($C2825, Ingredients!$B$11:$B$310, 0)), "")="", "", IFERROR(INDEX(Ingredients!F$11:F$310, MATCH($C2825, Ingredients!$B$11:$B$310, 0)), "")))</f>
        <v/>
      </c>
      <c r="AK2825" s="106" t="str">
        <f>IF($C2825="", "", IF(IFERROR(INDEX(Ingredients!G$11:G$310, MATCH($C2825, Ingredients!$B$11:$B$310, 0)), "")="", "", IFERROR(INDEX(Ingredients!G$11:G$310, MATCH($C2825, Ingredients!$B$11:$B$310, 0)), "")))</f>
        <v/>
      </c>
      <c r="AL2825" s="79" t="str">
        <f>IF($C2825="", "", IF(IFERROR(INDEX(Ingredients!H$11:H$310, MATCH($C2825, Ingredients!$B$11:$B$310, 0)), "")="", "", IFERROR(INDEX(Ingredients!H$11:H$310, MATCH($C2825, Ingredients!$B$11:$B$310, 0)), "")))</f>
        <v/>
      </c>
      <c r="AN2825" s="83" t="str">
        <f t="shared" si="650"/>
        <v/>
      </c>
      <c r="AP2825" s="114" t="str">
        <f t="shared" si="660"/>
        <v/>
      </c>
      <c r="AR2825" s="117" t="str">
        <f>IF($C2825="", "", IF(IFERROR(INDEX(Ingredients!$AI$11:$AI$310, MATCH($C2825, Ingredients!$B$11:$B$310, 0)), "")="", "", IFERROR(INDEX(Ingredients!$AI$11:$AI$310, MATCH($C2825, Ingredients!$B$11:$B$310, 0)), "")))</f>
        <v/>
      </c>
      <c r="AT2825" s="120" t="str">
        <f t="shared" si="661"/>
        <v/>
      </c>
      <c r="AV2825" s="90" t="str">
        <f t="shared" si="651"/>
        <v/>
      </c>
      <c r="AX2825" s="90" t="str">
        <f>IF($AV2825="", "", COUNTIF($AV$11:$AV$5010, "&lt;"&amp;$AV2825)+1+COUNTIF($AV$11:$AV2825, $AV2825)-1)</f>
        <v/>
      </c>
      <c r="AZ2825" s="111" t="str">
        <f>IF($B2825="", "", SUMIF('Shopping List'!$AV$11:$AV$25, $B2825, 'Shopping List'!$BN$11:$BN$25))</f>
        <v/>
      </c>
      <c r="BB2825" s="117" t="str">
        <f t="shared" si="662"/>
        <v/>
      </c>
    </row>
    <row r="2826" spans="1:54" x14ac:dyDescent="0.25">
      <c r="A2826" s="4"/>
      <c r="B2826" s="37"/>
      <c r="C2826" s="124"/>
      <c r="D2826" s="39"/>
      <c r="E2826" s="125"/>
      <c r="F2826" s="48"/>
      <c r="G2826" s="4"/>
      <c r="H2826" s="4"/>
      <c r="I2826" s="95" t="str">
        <f>IF($C2826="", "", IF(IFERROR(INDEX(Ingredients!$C$11:$C$310, MATCH($C2826, Ingredients!$B$11:$B$310, 0)), "")="", "", IFERROR(INDEX(Ingredients!$C$11:$C$310, MATCH($C2826, Ingredients!$B$11:$B$310, 0)), "")))</f>
        <v/>
      </c>
      <c r="J2826" s="73" t="str">
        <f>IF($B2826="", "", IF(IFERROR(INDEX(Meals!$C$11:$C$260, MATCH($B2826, Meals!$B$11:$B$260, 0)), "")="", "", IFERROR(INDEX(Meals!$C$11:$C$260, MATCH($B2826, Meals!$B$11:$B$260, 0)), "")))</f>
        <v/>
      </c>
      <c r="K2826" s="4"/>
      <c r="L2826" s="72" t="str">
        <f t="shared" si="652"/>
        <v/>
      </c>
      <c r="M2826" s="73" t="str">
        <f t="shared" si="653"/>
        <v/>
      </c>
      <c r="N2826" s="4"/>
      <c r="O2826" s="78" t="str">
        <f t="shared" si="654"/>
        <v/>
      </c>
      <c r="P2826" s="79" t="str">
        <f t="shared" si="655"/>
        <v/>
      </c>
      <c r="Q2826" s="4"/>
      <c r="R2826" s="90" t="str">
        <f t="shared" si="656"/>
        <v/>
      </c>
      <c r="S2826" s="4"/>
      <c r="Y2826" s="18" t="str">
        <f t="shared" si="657"/>
        <v/>
      </c>
      <c r="AA2826" s="18" t="str">
        <f t="shared" si="648"/>
        <v/>
      </c>
      <c r="AB2826" s="18" t="str">
        <f t="shared" si="649"/>
        <v/>
      </c>
      <c r="AC2826" s="18" t="str">
        <f t="shared" si="658"/>
        <v/>
      </c>
      <c r="AD2826" s="18" t="str">
        <f t="shared" si="658"/>
        <v/>
      </c>
      <c r="AE2826" s="18" t="str">
        <f t="shared" si="659"/>
        <v/>
      </c>
      <c r="AG2826" s="95" t="str">
        <f>IF($C2826="", "", IF(IFERROR(INDEX(Ingredients!C$11:C$310, MATCH($C2826, Ingredients!$B$11:$B$310, 0)), "")="", "", IFERROR(INDEX(Ingredients!C$11:C$310, MATCH($C2826, Ingredients!$B$11:$B$310, 0)), "")))</f>
        <v/>
      </c>
      <c r="AH2826" s="105" t="str">
        <f>IF($C2826="", "", IF(IFERROR(INDEX(Ingredients!D$11:D$310, MATCH($C2826, Ingredients!$B$11:$B$310, 0)), "")="", "", IFERROR(INDEX(Ingredients!D$11:D$310, MATCH($C2826, Ingredients!$B$11:$B$310, 0)), "")))</f>
        <v/>
      </c>
      <c r="AI2826" s="106" t="str">
        <f>IF($C2826="", "", IF(IFERROR(INDEX(Ingredients!E$11:E$310, MATCH($C2826, Ingredients!$B$11:$B$310, 0)), "")="", "", IFERROR(INDEX(Ingredients!E$11:E$310, MATCH($C2826, Ingredients!$B$11:$B$310, 0)), "")))</f>
        <v/>
      </c>
      <c r="AJ2826" s="108" t="str">
        <f>IF($C2826="", "", IF(IFERROR(INDEX(Ingredients!F$11:F$310, MATCH($C2826, Ingredients!$B$11:$B$310, 0)), "")="", "", IFERROR(INDEX(Ingredients!F$11:F$310, MATCH($C2826, Ingredients!$B$11:$B$310, 0)), "")))</f>
        <v/>
      </c>
      <c r="AK2826" s="106" t="str">
        <f>IF($C2826="", "", IF(IFERROR(INDEX(Ingredients!G$11:G$310, MATCH($C2826, Ingredients!$B$11:$B$310, 0)), "")="", "", IFERROR(INDEX(Ingredients!G$11:G$310, MATCH($C2826, Ingredients!$B$11:$B$310, 0)), "")))</f>
        <v/>
      </c>
      <c r="AL2826" s="79" t="str">
        <f>IF($C2826="", "", IF(IFERROR(INDEX(Ingredients!H$11:H$310, MATCH($C2826, Ingredients!$B$11:$B$310, 0)), "")="", "", IFERROR(INDEX(Ingredients!H$11:H$310, MATCH($C2826, Ingredients!$B$11:$B$310, 0)), "")))</f>
        <v/>
      </c>
      <c r="AN2826" s="83" t="str">
        <f t="shared" si="650"/>
        <v/>
      </c>
      <c r="AP2826" s="114" t="str">
        <f t="shared" si="660"/>
        <v/>
      </c>
      <c r="AR2826" s="117" t="str">
        <f>IF($C2826="", "", IF(IFERROR(INDEX(Ingredients!$AI$11:$AI$310, MATCH($C2826, Ingredients!$B$11:$B$310, 0)), "")="", "", IFERROR(INDEX(Ingredients!$AI$11:$AI$310, MATCH($C2826, Ingredients!$B$11:$B$310, 0)), "")))</f>
        <v/>
      </c>
      <c r="AT2826" s="120" t="str">
        <f t="shared" si="661"/>
        <v/>
      </c>
      <c r="AV2826" s="90" t="str">
        <f t="shared" si="651"/>
        <v/>
      </c>
      <c r="AX2826" s="90" t="str">
        <f>IF($AV2826="", "", COUNTIF($AV$11:$AV$5010, "&lt;"&amp;$AV2826)+1+COUNTIF($AV$11:$AV2826, $AV2826)-1)</f>
        <v/>
      </c>
      <c r="AZ2826" s="111" t="str">
        <f>IF($B2826="", "", SUMIF('Shopping List'!$AV$11:$AV$25, $B2826, 'Shopping List'!$BN$11:$BN$25))</f>
        <v/>
      </c>
      <c r="BB2826" s="117" t="str">
        <f t="shared" si="662"/>
        <v/>
      </c>
    </row>
    <row r="2827" spans="1:54" x14ac:dyDescent="0.25">
      <c r="A2827" s="4"/>
      <c r="B2827" s="37"/>
      <c r="C2827" s="124"/>
      <c r="D2827" s="39"/>
      <c r="E2827" s="125"/>
      <c r="F2827" s="48"/>
      <c r="G2827" s="4"/>
      <c r="H2827" s="4"/>
      <c r="I2827" s="95" t="str">
        <f>IF($C2827="", "", IF(IFERROR(INDEX(Ingredients!$C$11:$C$310, MATCH($C2827, Ingredients!$B$11:$B$310, 0)), "")="", "", IFERROR(INDEX(Ingredients!$C$11:$C$310, MATCH($C2827, Ingredients!$B$11:$B$310, 0)), "")))</f>
        <v/>
      </c>
      <c r="J2827" s="73" t="str">
        <f>IF($B2827="", "", IF(IFERROR(INDEX(Meals!$C$11:$C$260, MATCH($B2827, Meals!$B$11:$B$260, 0)), "")="", "", IFERROR(INDEX(Meals!$C$11:$C$260, MATCH($B2827, Meals!$B$11:$B$260, 0)), "")))</f>
        <v/>
      </c>
      <c r="K2827" s="4"/>
      <c r="L2827" s="72" t="str">
        <f t="shared" si="652"/>
        <v/>
      </c>
      <c r="M2827" s="73" t="str">
        <f t="shared" si="653"/>
        <v/>
      </c>
      <c r="N2827" s="4"/>
      <c r="O2827" s="78" t="str">
        <f t="shared" si="654"/>
        <v/>
      </c>
      <c r="P2827" s="79" t="str">
        <f t="shared" si="655"/>
        <v/>
      </c>
      <c r="Q2827" s="4"/>
      <c r="R2827" s="90" t="str">
        <f t="shared" si="656"/>
        <v/>
      </c>
      <c r="S2827" s="4"/>
      <c r="Y2827" s="18" t="str">
        <f t="shared" si="657"/>
        <v/>
      </c>
      <c r="AA2827" s="18" t="str">
        <f t="shared" ref="AA2827:AA2890" si="663">IF($Y2827="", "", IF(AND(AA$5="X", B2827=""), $Y$6, IF(AND(NOT(B2827=""), COUNTIF(V$11:V$260, B2827)=0), $Y$7, "")))</f>
        <v/>
      </c>
      <c r="AB2827" s="18" t="str">
        <f t="shared" ref="AB2827:AB2890" si="664">IF($Y2827="", "", IF(AND(AB$5="X", C2827=""), $Y$6, IF(AND(NOT(C2827=""), COUNTIF(W$11:W$310, C2827)=0), $Y$7, "")))</f>
        <v/>
      </c>
      <c r="AC2827" s="18" t="str">
        <f t="shared" si="658"/>
        <v/>
      </c>
      <c r="AD2827" s="18" t="str">
        <f t="shared" si="658"/>
        <v/>
      </c>
      <c r="AE2827" s="18" t="str">
        <f t="shared" si="659"/>
        <v/>
      </c>
      <c r="AG2827" s="95" t="str">
        <f>IF($C2827="", "", IF(IFERROR(INDEX(Ingredients!C$11:C$310, MATCH($C2827, Ingredients!$B$11:$B$310, 0)), "")="", "", IFERROR(INDEX(Ingredients!C$11:C$310, MATCH($C2827, Ingredients!$B$11:$B$310, 0)), "")))</f>
        <v/>
      </c>
      <c r="AH2827" s="105" t="str">
        <f>IF($C2827="", "", IF(IFERROR(INDEX(Ingredients!D$11:D$310, MATCH($C2827, Ingredients!$B$11:$B$310, 0)), "")="", "", IFERROR(INDEX(Ingredients!D$11:D$310, MATCH($C2827, Ingredients!$B$11:$B$310, 0)), "")))</f>
        <v/>
      </c>
      <c r="AI2827" s="106" t="str">
        <f>IF($C2827="", "", IF(IFERROR(INDEX(Ingredients!E$11:E$310, MATCH($C2827, Ingredients!$B$11:$B$310, 0)), "")="", "", IFERROR(INDEX(Ingredients!E$11:E$310, MATCH($C2827, Ingredients!$B$11:$B$310, 0)), "")))</f>
        <v/>
      </c>
      <c r="AJ2827" s="108" t="str">
        <f>IF($C2827="", "", IF(IFERROR(INDEX(Ingredients!F$11:F$310, MATCH($C2827, Ingredients!$B$11:$B$310, 0)), "")="", "", IFERROR(INDEX(Ingredients!F$11:F$310, MATCH($C2827, Ingredients!$B$11:$B$310, 0)), "")))</f>
        <v/>
      </c>
      <c r="AK2827" s="106" t="str">
        <f>IF($C2827="", "", IF(IFERROR(INDEX(Ingredients!G$11:G$310, MATCH($C2827, Ingredients!$B$11:$B$310, 0)), "")="", "", IFERROR(INDEX(Ingredients!G$11:G$310, MATCH($C2827, Ingredients!$B$11:$B$310, 0)), "")))</f>
        <v/>
      </c>
      <c r="AL2827" s="79" t="str">
        <f>IF($C2827="", "", IF(IFERROR(INDEX(Ingredients!H$11:H$310, MATCH($C2827, Ingredients!$B$11:$B$310, 0)), "")="", "", IFERROR(INDEX(Ingredients!H$11:H$310, MATCH($C2827, Ingredients!$B$11:$B$310, 0)), "")))</f>
        <v/>
      </c>
      <c r="AN2827" s="83" t="str">
        <f t="shared" ref="AN2827:AN2890" si="665">IF($D2827="", "", IFERROR(IF($AK2827=$AI2827, $AJ2827/$AH2827, $AJ2827), ""))</f>
        <v/>
      </c>
      <c r="AP2827" s="114" t="str">
        <f t="shared" si="660"/>
        <v/>
      </c>
      <c r="AR2827" s="117" t="str">
        <f>IF($C2827="", "", IF(IFERROR(INDEX(Ingredients!$AI$11:$AI$310, MATCH($C2827, Ingredients!$B$11:$B$310, 0)), "")="", "", IFERROR(INDEX(Ingredients!$AI$11:$AI$310, MATCH($C2827, Ingredients!$B$11:$B$310, 0)), "")))</f>
        <v/>
      </c>
      <c r="AT2827" s="120" t="str">
        <f t="shared" si="661"/>
        <v/>
      </c>
      <c r="AV2827" s="90" t="str">
        <f t="shared" ref="AV2827:AV2890" si="666">IF($AT$8="", "", IF($B2827=$AT$8, $E2827, ""))</f>
        <v/>
      </c>
      <c r="AX2827" s="90" t="str">
        <f>IF($AV2827="", "", COUNTIF($AV$11:$AV$5010, "&lt;"&amp;$AV2827)+1+COUNTIF($AV$11:$AV2827, $AV2827)-1)</f>
        <v/>
      </c>
      <c r="AZ2827" s="111" t="str">
        <f>IF($B2827="", "", SUMIF('Shopping List'!$AV$11:$AV$25, $B2827, 'Shopping List'!$BN$11:$BN$25))</f>
        <v/>
      </c>
      <c r="BB2827" s="117" t="str">
        <f t="shared" si="662"/>
        <v/>
      </c>
    </row>
    <row r="2828" spans="1:54" x14ac:dyDescent="0.25">
      <c r="A2828" s="4"/>
      <c r="B2828" s="37"/>
      <c r="C2828" s="124"/>
      <c r="D2828" s="39"/>
      <c r="E2828" s="125"/>
      <c r="F2828" s="48"/>
      <c r="G2828" s="4"/>
      <c r="H2828" s="4"/>
      <c r="I2828" s="95" t="str">
        <f>IF($C2828="", "", IF(IFERROR(INDEX(Ingredients!$C$11:$C$310, MATCH($C2828, Ingredients!$B$11:$B$310, 0)), "")="", "", IFERROR(INDEX(Ingredients!$C$11:$C$310, MATCH($C2828, Ingredients!$B$11:$B$310, 0)), "")))</f>
        <v/>
      </c>
      <c r="J2828" s="73" t="str">
        <f>IF($B2828="", "", IF(IFERROR(INDEX(Meals!$C$11:$C$260, MATCH($B2828, Meals!$B$11:$B$260, 0)), "")="", "", IFERROR(INDEX(Meals!$C$11:$C$260, MATCH($B2828, Meals!$B$11:$B$260, 0)), "")))</f>
        <v/>
      </c>
      <c r="K2828" s="4"/>
      <c r="L2828" s="72" t="str">
        <f t="shared" ref="L2828:L2891" si="667">IF($D2828="", "", IFERROR(ROUND($AN2828*$D2828, 0), ""))</f>
        <v/>
      </c>
      <c r="M2828" s="73" t="str">
        <f t="shared" ref="M2828:M2891" si="668">IFERROR(ROUND($L2828/$J2828, 0), "")</f>
        <v/>
      </c>
      <c r="N2828" s="4"/>
      <c r="O2828" s="78" t="str">
        <f t="shared" ref="O2828:O2891" si="669">IF($D2828="", "", IFERROR(ROUND($AP2828*$D2828, 2), ""))</f>
        <v/>
      </c>
      <c r="P2828" s="79" t="str">
        <f t="shared" ref="P2828:P2891" si="670">IFERROR(ROUND($O2828/$J2828, 2), "")</f>
        <v/>
      </c>
      <c r="Q2828" s="4"/>
      <c r="R2828" s="90" t="str">
        <f t="shared" ref="R2828:R2891" si="671">IF(OR($D2828="", $AR2828=""), "", IF($AR2828&gt;=$D2828, $V$3, $V$4))</f>
        <v/>
      </c>
      <c r="S2828" s="4"/>
      <c r="Y2828" s="18" t="str">
        <f t="shared" ref="Y2828:Y2891" si="672">IF(COUNTIF($B2828:$F2828, "")=5, "", "X")</f>
        <v/>
      </c>
      <c r="AA2828" s="18" t="str">
        <f t="shared" si="663"/>
        <v/>
      </c>
      <c r="AB2828" s="18" t="str">
        <f t="shared" si="664"/>
        <v/>
      </c>
      <c r="AC2828" s="18" t="str">
        <f t="shared" ref="AC2828:AD2891" si="673">IF($Y2828="", "", IF(AND(AC$5="X", D2828=""), $Y$6, IF(AND(NOT(D2828=""), ISNUMBER(D2828)=FALSE), $Y$7, "")))</f>
        <v/>
      </c>
      <c r="AD2828" s="18" t="str">
        <f t="shared" si="673"/>
        <v/>
      </c>
      <c r="AE2828" s="18" t="str">
        <f t="shared" ref="AE2828:AE2891" si="674">IF($Y2828="", "", IF(AND(AE$5="X", F2828=""), $Y$6, ""))</f>
        <v/>
      </c>
      <c r="AG2828" s="95" t="str">
        <f>IF($C2828="", "", IF(IFERROR(INDEX(Ingredients!C$11:C$310, MATCH($C2828, Ingredients!$B$11:$B$310, 0)), "")="", "", IFERROR(INDEX(Ingredients!C$11:C$310, MATCH($C2828, Ingredients!$B$11:$B$310, 0)), "")))</f>
        <v/>
      </c>
      <c r="AH2828" s="105" t="str">
        <f>IF($C2828="", "", IF(IFERROR(INDEX(Ingredients!D$11:D$310, MATCH($C2828, Ingredients!$B$11:$B$310, 0)), "")="", "", IFERROR(INDEX(Ingredients!D$11:D$310, MATCH($C2828, Ingredients!$B$11:$B$310, 0)), "")))</f>
        <v/>
      </c>
      <c r="AI2828" s="106" t="str">
        <f>IF($C2828="", "", IF(IFERROR(INDEX(Ingredients!E$11:E$310, MATCH($C2828, Ingredients!$B$11:$B$310, 0)), "")="", "", IFERROR(INDEX(Ingredients!E$11:E$310, MATCH($C2828, Ingredients!$B$11:$B$310, 0)), "")))</f>
        <v/>
      </c>
      <c r="AJ2828" s="108" t="str">
        <f>IF($C2828="", "", IF(IFERROR(INDEX(Ingredients!F$11:F$310, MATCH($C2828, Ingredients!$B$11:$B$310, 0)), "")="", "", IFERROR(INDEX(Ingredients!F$11:F$310, MATCH($C2828, Ingredients!$B$11:$B$310, 0)), "")))</f>
        <v/>
      </c>
      <c r="AK2828" s="106" t="str">
        <f>IF($C2828="", "", IF(IFERROR(INDEX(Ingredients!G$11:G$310, MATCH($C2828, Ingredients!$B$11:$B$310, 0)), "")="", "", IFERROR(INDEX(Ingredients!G$11:G$310, MATCH($C2828, Ingredients!$B$11:$B$310, 0)), "")))</f>
        <v/>
      </c>
      <c r="AL2828" s="79" t="str">
        <f>IF($C2828="", "", IF(IFERROR(INDEX(Ingredients!H$11:H$310, MATCH($C2828, Ingredients!$B$11:$B$310, 0)), "")="", "", IFERROR(INDEX(Ingredients!H$11:H$310, MATCH($C2828, Ingredients!$B$11:$B$310, 0)), "")))</f>
        <v/>
      </c>
      <c r="AN2828" s="83" t="str">
        <f t="shared" si="665"/>
        <v/>
      </c>
      <c r="AP2828" s="114" t="str">
        <f t="shared" ref="AP2828:AP2891" si="675">IF($D2828="", "", IFERROR(IF($AK2828=$AI2828, $AL2828/$AH2828, $AL2828), ""))</f>
        <v/>
      </c>
      <c r="AR2828" s="117" t="str">
        <f>IF($C2828="", "", IF(IFERROR(INDEX(Ingredients!$AI$11:$AI$310, MATCH($C2828, Ingredients!$B$11:$B$310, 0)), "")="", "", IFERROR(INDEX(Ingredients!$AI$11:$AI$310, MATCH($C2828, Ingredients!$B$11:$B$310, 0)), "")))</f>
        <v/>
      </c>
      <c r="AT2828" s="120" t="str">
        <f t="shared" ref="AT2828:AT2891" si="676">IF(OR($B2828="", $R2828=""), "", CONCATENATE($B2828, " - ", $R2828))</f>
        <v/>
      </c>
      <c r="AV2828" s="90" t="str">
        <f t="shared" si="666"/>
        <v/>
      </c>
      <c r="AX2828" s="90" t="str">
        <f>IF($AV2828="", "", COUNTIF($AV$11:$AV$5010, "&lt;"&amp;$AV2828)+1+COUNTIF($AV$11:$AV2828, $AV2828)-1)</f>
        <v/>
      </c>
      <c r="AZ2828" s="111" t="str">
        <f>IF($B2828="", "", SUMIF('Shopping List'!$AV$11:$AV$25, $B2828, 'Shopping List'!$BN$11:$BN$25))</f>
        <v/>
      </c>
      <c r="BB2828" s="117" t="str">
        <f t="shared" ref="BB2828:BB2891" si="677">IF(OR($AZ2828="", $AZ2828=0), "", IFERROR($D2828*$AZ2828, ""))</f>
        <v/>
      </c>
    </row>
    <row r="2829" spans="1:54" x14ac:dyDescent="0.25">
      <c r="A2829" s="4"/>
      <c r="B2829" s="37"/>
      <c r="C2829" s="124"/>
      <c r="D2829" s="39"/>
      <c r="E2829" s="125"/>
      <c r="F2829" s="48"/>
      <c r="G2829" s="4"/>
      <c r="H2829" s="4"/>
      <c r="I2829" s="95" t="str">
        <f>IF($C2829="", "", IF(IFERROR(INDEX(Ingredients!$C$11:$C$310, MATCH($C2829, Ingredients!$B$11:$B$310, 0)), "")="", "", IFERROR(INDEX(Ingredients!$C$11:$C$310, MATCH($C2829, Ingredients!$B$11:$B$310, 0)), "")))</f>
        <v/>
      </c>
      <c r="J2829" s="73" t="str">
        <f>IF($B2829="", "", IF(IFERROR(INDEX(Meals!$C$11:$C$260, MATCH($B2829, Meals!$B$11:$B$260, 0)), "")="", "", IFERROR(INDEX(Meals!$C$11:$C$260, MATCH($B2829, Meals!$B$11:$B$260, 0)), "")))</f>
        <v/>
      </c>
      <c r="K2829" s="4"/>
      <c r="L2829" s="72" t="str">
        <f t="shared" si="667"/>
        <v/>
      </c>
      <c r="M2829" s="73" t="str">
        <f t="shared" si="668"/>
        <v/>
      </c>
      <c r="N2829" s="4"/>
      <c r="O2829" s="78" t="str">
        <f t="shared" si="669"/>
        <v/>
      </c>
      <c r="P2829" s="79" t="str">
        <f t="shared" si="670"/>
        <v/>
      </c>
      <c r="Q2829" s="4"/>
      <c r="R2829" s="90" t="str">
        <f t="shared" si="671"/>
        <v/>
      </c>
      <c r="S2829" s="4"/>
      <c r="Y2829" s="18" t="str">
        <f t="shared" si="672"/>
        <v/>
      </c>
      <c r="AA2829" s="18" t="str">
        <f t="shared" si="663"/>
        <v/>
      </c>
      <c r="AB2829" s="18" t="str">
        <f t="shared" si="664"/>
        <v/>
      </c>
      <c r="AC2829" s="18" t="str">
        <f t="shared" si="673"/>
        <v/>
      </c>
      <c r="AD2829" s="18" t="str">
        <f t="shared" si="673"/>
        <v/>
      </c>
      <c r="AE2829" s="18" t="str">
        <f t="shared" si="674"/>
        <v/>
      </c>
      <c r="AG2829" s="95" t="str">
        <f>IF($C2829="", "", IF(IFERROR(INDEX(Ingredients!C$11:C$310, MATCH($C2829, Ingredients!$B$11:$B$310, 0)), "")="", "", IFERROR(INDEX(Ingredients!C$11:C$310, MATCH($C2829, Ingredients!$B$11:$B$310, 0)), "")))</f>
        <v/>
      </c>
      <c r="AH2829" s="105" t="str">
        <f>IF($C2829="", "", IF(IFERROR(INDEX(Ingredients!D$11:D$310, MATCH($C2829, Ingredients!$B$11:$B$310, 0)), "")="", "", IFERROR(INDEX(Ingredients!D$11:D$310, MATCH($C2829, Ingredients!$B$11:$B$310, 0)), "")))</f>
        <v/>
      </c>
      <c r="AI2829" s="106" t="str">
        <f>IF($C2829="", "", IF(IFERROR(INDEX(Ingredients!E$11:E$310, MATCH($C2829, Ingredients!$B$11:$B$310, 0)), "")="", "", IFERROR(INDEX(Ingredients!E$11:E$310, MATCH($C2829, Ingredients!$B$11:$B$310, 0)), "")))</f>
        <v/>
      </c>
      <c r="AJ2829" s="108" t="str">
        <f>IF($C2829="", "", IF(IFERROR(INDEX(Ingredients!F$11:F$310, MATCH($C2829, Ingredients!$B$11:$B$310, 0)), "")="", "", IFERROR(INDEX(Ingredients!F$11:F$310, MATCH($C2829, Ingredients!$B$11:$B$310, 0)), "")))</f>
        <v/>
      </c>
      <c r="AK2829" s="106" t="str">
        <f>IF($C2829="", "", IF(IFERROR(INDEX(Ingredients!G$11:G$310, MATCH($C2829, Ingredients!$B$11:$B$310, 0)), "")="", "", IFERROR(INDEX(Ingredients!G$11:G$310, MATCH($C2829, Ingredients!$B$11:$B$310, 0)), "")))</f>
        <v/>
      </c>
      <c r="AL2829" s="79" t="str">
        <f>IF($C2829="", "", IF(IFERROR(INDEX(Ingredients!H$11:H$310, MATCH($C2829, Ingredients!$B$11:$B$310, 0)), "")="", "", IFERROR(INDEX(Ingredients!H$11:H$310, MATCH($C2829, Ingredients!$B$11:$B$310, 0)), "")))</f>
        <v/>
      </c>
      <c r="AN2829" s="83" t="str">
        <f t="shared" si="665"/>
        <v/>
      </c>
      <c r="AP2829" s="114" t="str">
        <f t="shared" si="675"/>
        <v/>
      </c>
      <c r="AR2829" s="117" t="str">
        <f>IF($C2829="", "", IF(IFERROR(INDEX(Ingredients!$AI$11:$AI$310, MATCH($C2829, Ingredients!$B$11:$B$310, 0)), "")="", "", IFERROR(INDEX(Ingredients!$AI$11:$AI$310, MATCH($C2829, Ingredients!$B$11:$B$310, 0)), "")))</f>
        <v/>
      </c>
      <c r="AT2829" s="120" t="str">
        <f t="shared" si="676"/>
        <v/>
      </c>
      <c r="AV2829" s="90" t="str">
        <f t="shared" si="666"/>
        <v/>
      </c>
      <c r="AX2829" s="90" t="str">
        <f>IF($AV2829="", "", COUNTIF($AV$11:$AV$5010, "&lt;"&amp;$AV2829)+1+COUNTIF($AV$11:$AV2829, $AV2829)-1)</f>
        <v/>
      </c>
      <c r="AZ2829" s="111" t="str">
        <f>IF($B2829="", "", SUMIF('Shopping List'!$AV$11:$AV$25, $B2829, 'Shopping List'!$BN$11:$BN$25))</f>
        <v/>
      </c>
      <c r="BB2829" s="117" t="str">
        <f t="shared" si="677"/>
        <v/>
      </c>
    </row>
    <row r="2830" spans="1:54" x14ac:dyDescent="0.25">
      <c r="A2830" s="4"/>
      <c r="B2830" s="37"/>
      <c r="C2830" s="124"/>
      <c r="D2830" s="39"/>
      <c r="E2830" s="125"/>
      <c r="F2830" s="48"/>
      <c r="G2830" s="4"/>
      <c r="H2830" s="4"/>
      <c r="I2830" s="95" t="str">
        <f>IF($C2830="", "", IF(IFERROR(INDEX(Ingredients!$C$11:$C$310, MATCH($C2830, Ingredients!$B$11:$B$310, 0)), "")="", "", IFERROR(INDEX(Ingredients!$C$11:$C$310, MATCH($C2830, Ingredients!$B$11:$B$310, 0)), "")))</f>
        <v/>
      </c>
      <c r="J2830" s="73" t="str">
        <f>IF($B2830="", "", IF(IFERROR(INDEX(Meals!$C$11:$C$260, MATCH($B2830, Meals!$B$11:$B$260, 0)), "")="", "", IFERROR(INDEX(Meals!$C$11:$C$260, MATCH($B2830, Meals!$B$11:$B$260, 0)), "")))</f>
        <v/>
      </c>
      <c r="K2830" s="4"/>
      <c r="L2830" s="72" t="str">
        <f t="shared" si="667"/>
        <v/>
      </c>
      <c r="M2830" s="73" t="str">
        <f t="shared" si="668"/>
        <v/>
      </c>
      <c r="N2830" s="4"/>
      <c r="O2830" s="78" t="str">
        <f t="shared" si="669"/>
        <v/>
      </c>
      <c r="P2830" s="79" t="str">
        <f t="shared" si="670"/>
        <v/>
      </c>
      <c r="Q2830" s="4"/>
      <c r="R2830" s="90" t="str">
        <f t="shared" si="671"/>
        <v/>
      </c>
      <c r="S2830" s="4"/>
      <c r="Y2830" s="18" t="str">
        <f t="shared" si="672"/>
        <v/>
      </c>
      <c r="AA2830" s="18" t="str">
        <f t="shared" si="663"/>
        <v/>
      </c>
      <c r="AB2830" s="18" t="str">
        <f t="shared" si="664"/>
        <v/>
      </c>
      <c r="AC2830" s="18" t="str">
        <f t="shared" si="673"/>
        <v/>
      </c>
      <c r="AD2830" s="18" t="str">
        <f t="shared" si="673"/>
        <v/>
      </c>
      <c r="AE2830" s="18" t="str">
        <f t="shared" si="674"/>
        <v/>
      </c>
      <c r="AG2830" s="95" t="str">
        <f>IF($C2830="", "", IF(IFERROR(INDEX(Ingredients!C$11:C$310, MATCH($C2830, Ingredients!$B$11:$B$310, 0)), "")="", "", IFERROR(INDEX(Ingredients!C$11:C$310, MATCH($C2830, Ingredients!$B$11:$B$310, 0)), "")))</f>
        <v/>
      </c>
      <c r="AH2830" s="105" t="str">
        <f>IF($C2830="", "", IF(IFERROR(INDEX(Ingredients!D$11:D$310, MATCH($C2830, Ingredients!$B$11:$B$310, 0)), "")="", "", IFERROR(INDEX(Ingredients!D$11:D$310, MATCH($C2830, Ingredients!$B$11:$B$310, 0)), "")))</f>
        <v/>
      </c>
      <c r="AI2830" s="106" t="str">
        <f>IF($C2830="", "", IF(IFERROR(INDEX(Ingredients!E$11:E$310, MATCH($C2830, Ingredients!$B$11:$B$310, 0)), "")="", "", IFERROR(INDEX(Ingredients!E$11:E$310, MATCH($C2830, Ingredients!$B$11:$B$310, 0)), "")))</f>
        <v/>
      </c>
      <c r="AJ2830" s="108" t="str">
        <f>IF($C2830="", "", IF(IFERROR(INDEX(Ingredients!F$11:F$310, MATCH($C2830, Ingredients!$B$11:$B$310, 0)), "")="", "", IFERROR(INDEX(Ingredients!F$11:F$310, MATCH($C2830, Ingredients!$B$11:$B$310, 0)), "")))</f>
        <v/>
      </c>
      <c r="AK2830" s="106" t="str">
        <f>IF($C2830="", "", IF(IFERROR(INDEX(Ingredients!G$11:G$310, MATCH($C2830, Ingredients!$B$11:$B$310, 0)), "")="", "", IFERROR(INDEX(Ingredients!G$11:G$310, MATCH($C2830, Ingredients!$B$11:$B$310, 0)), "")))</f>
        <v/>
      </c>
      <c r="AL2830" s="79" t="str">
        <f>IF($C2830="", "", IF(IFERROR(INDEX(Ingredients!H$11:H$310, MATCH($C2830, Ingredients!$B$11:$B$310, 0)), "")="", "", IFERROR(INDEX(Ingredients!H$11:H$310, MATCH($C2830, Ingredients!$B$11:$B$310, 0)), "")))</f>
        <v/>
      </c>
      <c r="AN2830" s="83" t="str">
        <f t="shared" si="665"/>
        <v/>
      </c>
      <c r="AP2830" s="114" t="str">
        <f t="shared" si="675"/>
        <v/>
      </c>
      <c r="AR2830" s="117" t="str">
        <f>IF($C2830="", "", IF(IFERROR(INDEX(Ingredients!$AI$11:$AI$310, MATCH($C2830, Ingredients!$B$11:$B$310, 0)), "")="", "", IFERROR(INDEX(Ingredients!$AI$11:$AI$310, MATCH($C2830, Ingredients!$B$11:$B$310, 0)), "")))</f>
        <v/>
      </c>
      <c r="AT2830" s="120" t="str">
        <f t="shared" si="676"/>
        <v/>
      </c>
      <c r="AV2830" s="90" t="str">
        <f t="shared" si="666"/>
        <v/>
      </c>
      <c r="AX2830" s="90" t="str">
        <f>IF($AV2830="", "", COUNTIF($AV$11:$AV$5010, "&lt;"&amp;$AV2830)+1+COUNTIF($AV$11:$AV2830, $AV2830)-1)</f>
        <v/>
      </c>
      <c r="AZ2830" s="111" t="str">
        <f>IF($B2830="", "", SUMIF('Shopping List'!$AV$11:$AV$25, $B2830, 'Shopping List'!$BN$11:$BN$25))</f>
        <v/>
      </c>
      <c r="BB2830" s="117" t="str">
        <f t="shared" si="677"/>
        <v/>
      </c>
    </row>
    <row r="2831" spans="1:54" x14ac:dyDescent="0.25">
      <c r="A2831" s="4"/>
      <c r="B2831" s="37"/>
      <c r="C2831" s="124"/>
      <c r="D2831" s="39"/>
      <c r="E2831" s="125"/>
      <c r="F2831" s="48"/>
      <c r="G2831" s="4"/>
      <c r="H2831" s="4"/>
      <c r="I2831" s="95" t="str">
        <f>IF($C2831="", "", IF(IFERROR(INDEX(Ingredients!$C$11:$C$310, MATCH($C2831, Ingredients!$B$11:$B$310, 0)), "")="", "", IFERROR(INDEX(Ingredients!$C$11:$C$310, MATCH($C2831, Ingredients!$B$11:$B$310, 0)), "")))</f>
        <v/>
      </c>
      <c r="J2831" s="73" t="str">
        <f>IF($B2831="", "", IF(IFERROR(INDEX(Meals!$C$11:$C$260, MATCH($B2831, Meals!$B$11:$B$260, 0)), "")="", "", IFERROR(INDEX(Meals!$C$11:$C$260, MATCH($B2831, Meals!$B$11:$B$260, 0)), "")))</f>
        <v/>
      </c>
      <c r="K2831" s="4"/>
      <c r="L2831" s="72" t="str">
        <f t="shared" si="667"/>
        <v/>
      </c>
      <c r="M2831" s="73" t="str">
        <f t="shared" si="668"/>
        <v/>
      </c>
      <c r="N2831" s="4"/>
      <c r="O2831" s="78" t="str">
        <f t="shared" si="669"/>
        <v/>
      </c>
      <c r="P2831" s="79" t="str">
        <f t="shared" si="670"/>
        <v/>
      </c>
      <c r="Q2831" s="4"/>
      <c r="R2831" s="90" t="str">
        <f t="shared" si="671"/>
        <v/>
      </c>
      <c r="S2831" s="4"/>
      <c r="Y2831" s="18" t="str">
        <f t="shared" si="672"/>
        <v/>
      </c>
      <c r="AA2831" s="18" t="str">
        <f t="shared" si="663"/>
        <v/>
      </c>
      <c r="AB2831" s="18" t="str">
        <f t="shared" si="664"/>
        <v/>
      </c>
      <c r="AC2831" s="18" t="str">
        <f t="shared" si="673"/>
        <v/>
      </c>
      <c r="AD2831" s="18" t="str">
        <f t="shared" si="673"/>
        <v/>
      </c>
      <c r="AE2831" s="18" t="str">
        <f t="shared" si="674"/>
        <v/>
      </c>
      <c r="AG2831" s="95" t="str">
        <f>IF($C2831="", "", IF(IFERROR(INDEX(Ingredients!C$11:C$310, MATCH($C2831, Ingredients!$B$11:$B$310, 0)), "")="", "", IFERROR(INDEX(Ingredients!C$11:C$310, MATCH($C2831, Ingredients!$B$11:$B$310, 0)), "")))</f>
        <v/>
      </c>
      <c r="AH2831" s="105" t="str">
        <f>IF($C2831="", "", IF(IFERROR(INDEX(Ingredients!D$11:D$310, MATCH($C2831, Ingredients!$B$11:$B$310, 0)), "")="", "", IFERROR(INDEX(Ingredients!D$11:D$310, MATCH($C2831, Ingredients!$B$11:$B$310, 0)), "")))</f>
        <v/>
      </c>
      <c r="AI2831" s="106" t="str">
        <f>IF($C2831="", "", IF(IFERROR(INDEX(Ingredients!E$11:E$310, MATCH($C2831, Ingredients!$B$11:$B$310, 0)), "")="", "", IFERROR(INDEX(Ingredients!E$11:E$310, MATCH($C2831, Ingredients!$B$11:$B$310, 0)), "")))</f>
        <v/>
      </c>
      <c r="AJ2831" s="108" t="str">
        <f>IF($C2831="", "", IF(IFERROR(INDEX(Ingredients!F$11:F$310, MATCH($C2831, Ingredients!$B$11:$B$310, 0)), "")="", "", IFERROR(INDEX(Ingredients!F$11:F$310, MATCH($C2831, Ingredients!$B$11:$B$310, 0)), "")))</f>
        <v/>
      </c>
      <c r="AK2831" s="106" t="str">
        <f>IF($C2831="", "", IF(IFERROR(INDEX(Ingredients!G$11:G$310, MATCH($C2831, Ingredients!$B$11:$B$310, 0)), "")="", "", IFERROR(INDEX(Ingredients!G$11:G$310, MATCH($C2831, Ingredients!$B$11:$B$310, 0)), "")))</f>
        <v/>
      </c>
      <c r="AL2831" s="79" t="str">
        <f>IF($C2831="", "", IF(IFERROR(INDEX(Ingredients!H$11:H$310, MATCH($C2831, Ingredients!$B$11:$B$310, 0)), "")="", "", IFERROR(INDEX(Ingredients!H$11:H$310, MATCH($C2831, Ingredients!$B$11:$B$310, 0)), "")))</f>
        <v/>
      </c>
      <c r="AN2831" s="83" t="str">
        <f t="shared" si="665"/>
        <v/>
      </c>
      <c r="AP2831" s="114" t="str">
        <f t="shared" si="675"/>
        <v/>
      </c>
      <c r="AR2831" s="117" t="str">
        <f>IF($C2831="", "", IF(IFERROR(INDEX(Ingredients!$AI$11:$AI$310, MATCH($C2831, Ingredients!$B$11:$B$310, 0)), "")="", "", IFERROR(INDEX(Ingredients!$AI$11:$AI$310, MATCH($C2831, Ingredients!$B$11:$B$310, 0)), "")))</f>
        <v/>
      </c>
      <c r="AT2831" s="120" t="str">
        <f t="shared" si="676"/>
        <v/>
      </c>
      <c r="AV2831" s="90" t="str">
        <f t="shared" si="666"/>
        <v/>
      </c>
      <c r="AX2831" s="90" t="str">
        <f>IF($AV2831="", "", COUNTIF($AV$11:$AV$5010, "&lt;"&amp;$AV2831)+1+COUNTIF($AV$11:$AV2831, $AV2831)-1)</f>
        <v/>
      </c>
      <c r="AZ2831" s="111" t="str">
        <f>IF($B2831="", "", SUMIF('Shopping List'!$AV$11:$AV$25, $B2831, 'Shopping List'!$BN$11:$BN$25))</f>
        <v/>
      </c>
      <c r="BB2831" s="117" t="str">
        <f t="shared" si="677"/>
        <v/>
      </c>
    </row>
    <row r="2832" spans="1:54" x14ac:dyDescent="0.25">
      <c r="A2832" s="4"/>
      <c r="B2832" s="37"/>
      <c r="C2832" s="124"/>
      <c r="D2832" s="39"/>
      <c r="E2832" s="125"/>
      <c r="F2832" s="48"/>
      <c r="G2832" s="4"/>
      <c r="H2832" s="4"/>
      <c r="I2832" s="95" t="str">
        <f>IF($C2832="", "", IF(IFERROR(INDEX(Ingredients!$C$11:$C$310, MATCH($C2832, Ingredients!$B$11:$B$310, 0)), "")="", "", IFERROR(INDEX(Ingredients!$C$11:$C$310, MATCH($C2832, Ingredients!$B$11:$B$310, 0)), "")))</f>
        <v/>
      </c>
      <c r="J2832" s="73" t="str">
        <f>IF($B2832="", "", IF(IFERROR(INDEX(Meals!$C$11:$C$260, MATCH($B2832, Meals!$B$11:$B$260, 0)), "")="", "", IFERROR(INDEX(Meals!$C$11:$C$260, MATCH($B2832, Meals!$B$11:$B$260, 0)), "")))</f>
        <v/>
      </c>
      <c r="K2832" s="4"/>
      <c r="L2832" s="72" t="str">
        <f t="shared" si="667"/>
        <v/>
      </c>
      <c r="M2832" s="73" t="str">
        <f t="shared" si="668"/>
        <v/>
      </c>
      <c r="N2832" s="4"/>
      <c r="O2832" s="78" t="str">
        <f t="shared" si="669"/>
        <v/>
      </c>
      <c r="P2832" s="79" t="str">
        <f t="shared" si="670"/>
        <v/>
      </c>
      <c r="Q2832" s="4"/>
      <c r="R2832" s="90" t="str">
        <f t="shared" si="671"/>
        <v/>
      </c>
      <c r="S2832" s="4"/>
      <c r="Y2832" s="18" t="str">
        <f t="shared" si="672"/>
        <v/>
      </c>
      <c r="AA2832" s="18" t="str">
        <f t="shared" si="663"/>
        <v/>
      </c>
      <c r="AB2832" s="18" t="str">
        <f t="shared" si="664"/>
        <v/>
      </c>
      <c r="AC2832" s="18" t="str">
        <f t="shared" si="673"/>
        <v/>
      </c>
      <c r="AD2832" s="18" t="str">
        <f t="shared" si="673"/>
        <v/>
      </c>
      <c r="AE2832" s="18" t="str">
        <f t="shared" si="674"/>
        <v/>
      </c>
      <c r="AG2832" s="95" t="str">
        <f>IF($C2832="", "", IF(IFERROR(INDEX(Ingredients!C$11:C$310, MATCH($C2832, Ingredients!$B$11:$B$310, 0)), "")="", "", IFERROR(INDEX(Ingredients!C$11:C$310, MATCH($C2832, Ingredients!$B$11:$B$310, 0)), "")))</f>
        <v/>
      </c>
      <c r="AH2832" s="105" t="str">
        <f>IF($C2832="", "", IF(IFERROR(INDEX(Ingredients!D$11:D$310, MATCH($C2832, Ingredients!$B$11:$B$310, 0)), "")="", "", IFERROR(INDEX(Ingredients!D$11:D$310, MATCH($C2832, Ingredients!$B$11:$B$310, 0)), "")))</f>
        <v/>
      </c>
      <c r="AI2832" s="106" t="str">
        <f>IF($C2832="", "", IF(IFERROR(INDEX(Ingredients!E$11:E$310, MATCH($C2832, Ingredients!$B$11:$B$310, 0)), "")="", "", IFERROR(INDEX(Ingredients!E$11:E$310, MATCH($C2832, Ingredients!$B$11:$B$310, 0)), "")))</f>
        <v/>
      </c>
      <c r="AJ2832" s="108" t="str">
        <f>IF($C2832="", "", IF(IFERROR(INDEX(Ingredients!F$11:F$310, MATCH($C2832, Ingredients!$B$11:$B$310, 0)), "")="", "", IFERROR(INDEX(Ingredients!F$11:F$310, MATCH($C2832, Ingredients!$B$11:$B$310, 0)), "")))</f>
        <v/>
      </c>
      <c r="AK2832" s="106" t="str">
        <f>IF($C2832="", "", IF(IFERROR(INDEX(Ingredients!G$11:G$310, MATCH($C2832, Ingredients!$B$11:$B$310, 0)), "")="", "", IFERROR(INDEX(Ingredients!G$11:G$310, MATCH($C2832, Ingredients!$B$11:$B$310, 0)), "")))</f>
        <v/>
      </c>
      <c r="AL2832" s="79" t="str">
        <f>IF($C2832="", "", IF(IFERROR(INDEX(Ingredients!H$11:H$310, MATCH($C2832, Ingredients!$B$11:$B$310, 0)), "")="", "", IFERROR(INDEX(Ingredients!H$11:H$310, MATCH($C2832, Ingredients!$B$11:$B$310, 0)), "")))</f>
        <v/>
      </c>
      <c r="AN2832" s="83" t="str">
        <f t="shared" si="665"/>
        <v/>
      </c>
      <c r="AP2832" s="114" t="str">
        <f t="shared" si="675"/>
        <v/>
      </c>
      <c r="AR2832" s="117" t="str">
        <f>IF($C2832="", "", IF(IFERROR(INDEX(Ingredients!$AI$11:$AI$310, MATCH($C2832, Ingredients!$B$11:$B$310, 0)), "")="", "", IFERROR(INDEX(Ingredients!$AI$11:$AI$310, MATCH($C2832, Ingredients!$B$11:$B$310, 0)), "")))</f>
        <v/>
      </c>
      <c r="AT2832" s="120" t="str">
        <f t="shared" si="676"/>
        <v/>
      </c>
      <c r="AV2832" s="90" t="str">
        <f t="shared" si="666"/>
        <v/>
      </c>
      <c r="AX2832" s="90" t="str">
        <f>IF($AV2832="", "", COUNTIF($AV$11:$AV$5010, "&lt;"&amp;$AV2832)+1+COUNTIF($AV$11:$AV2832, $AV2832)-1)</f>
        <v/>
      </c>
      <c r="AZ2832" s="111" t="str">
        <f>IF($B2832="", "", SUMIF('Shopping List'!$AV$11:$AV$25, $B2832, 'Shopping List'!$BN$11:$BN$25))</f>
        <v/>
      </c>
      <c r="BB2832" s="117" t="str">
        <f t="shared" si="677"/>
        <v/>
      </c>
    </row>
    <row r="2833" spans="1:54" x14ac:dyDescent="0.25">
      <c r="A2833" s="4"/>
      <c r="B2833" s="37"/>
      <c r="C2833" s="124"/>
      <c r="D2833" s="39"/>
      <c r="E2833" s="125"/>
      <c r="F2833" s="48"/>
      <c r="G2833" s="4"/>
      <c r="H2833" s="4"/>
      <c r="I2833" s="95" t="str">
        <f>IF($C2833="", "", IF(IFERROR(INDEX(Ingredients!$C$11:$C$310, MATCH($C2833, Ingredients!$B$11:$B$310, 0)), "")="", "", IFERROR(INDEX(Ingredients!$C$11:$C$310, MATCH($C2833, Ingredients!$B$11:$B$310, 0)), "")))</f>
        <v/>
      </c>
      <c r="J2833" s="73" t="str">
        <f>IF($B2833="", "", IF(IFERROR(INDEX(Meals!$C$11:$C$260, MATCH($B2833, Meals!$B$11:$B$260, 0)), "")="", "", IFERROR(INDEX(Meals!$C$11:$C$260, MATCH($B2833, Meals!$B$11:$B$260, 0)), "")))</f>
        <v/>
      </c>
      <c r="K2833" s="4"/>
      <c r="L2833" s="72" t="str">
        <f t="shared" si="667"/>
        <v/>
      </c>
      <c r="M2833" s="73" t="str">
        <f t="shared" si="668"/>
        <v/>
      </c>
      <c r="N2833" s="4"/>
      <c r="O2833" s="78" t="str">
        <f t="shared" si="669"/>
        <v/>
      </c>
      <c r="P2833" s="79" t="str">
        <f t="shared" si="670"/>
        <v/>
      </c>
      <c r="Q2833" s="4"/>
      <c r="R2833" s="90" t="str">
        <f t="shared" si="671"/>
        <v/>
      </c>
      <c r="S2833" s="4"/>
      <c r="Y2833" s="18" t="str">
        <f t="shared" si="672"/>
        <v/>
      </c>
      <c r="AA2833" s="18" t="str">
        <f t="shared" si="663"/>
        <v/>
      </c>
      <c r="AB2833" s="18" t="str">
        <f t="shared" si="664"/>
        <v/>
      </c>
      <c r="AC2833" s="18" t="str">
        <f t="shared" si="673"/>
        <v/>
      </c>
      <c r="AD2833" s="18" t="str">
        <f t="shared" si="673"/>
        <v/>
      </c>
      <c r="AE2833" s="18" t="str">
        <f t="shared" si="674"/>
        <v/>
      </c>
      <c r="AG2833" s="95" t="str">
        <f>IF($C2833="", "", IF(IFERROR(INDEX(Ingredients!C$11:C$310, MATCH($C2833, Ingredients!$B$11:$B$310, 0)), "")="", "", IFERROR(INDEX(Ingredients!C$11:C$310, MATCH($C2833, Ingredients!$B$11:$B$310, 0)), "")))</f>
        <v/>
      </c>
      <c r="AH2833" s="105" t="str">
        <f>IF($C2833="", "", IF(IFERROR(INDEX(Ingredients!D$11:D$310, MATCH($C2833, Ingredients!$B$11:$B$310, 0)), "")="", "", IFERROR(INDEX(Ingredients!D$11:D$310, MATCH($C2833, Ingredients!$B$11:$B$310, 0)), "")))</f>
        <v/>
      </c>
      <c r="AI2833" s="106" t="str">
        <f>IF($C2833="", "", IF(IFERROR(INDEX(Ingredients!E$11:E$310, MATCH($C2833, Ingredients!$B$11:$B$310, 0)), "")="", "", IFERROR(INDEX(Ingredients!E$11:E$310, MATCH($C2833, Ingredients!$B$11:$B$310, 0)), "")))</f>
        <v/>
      </c>
      <c r="AJ2833" s="108" t="str">
        <f>IF($C2833="", "", IF(IFERROR(INDEX(Ingredients!F$11:F$310, MATCH($C2833, Ingredients!$B$11:$B$310, 0)), "")="", "", IFERROR(INDEX(Ingredients!F$11:F$310, MATCH($C2833, Ingredients!$B$11:$B$310, 0)), "")))</f>
        <v/>
      </c>
      <c r="AK2833" s="106" t="str">
        <f>IF($C2833="", "", IF(IFERROR(INDEX(Ingredients!G$11:G$310, MATCH($C2833, Ingredients!$B$11:$B$310, 0)), "")="", "", IFERROR(INDEX(Ingredients!G$11:G$310, MATCH($C2833, Ingredients!$B$11:$B$310, 0)), "")))</f>
        <v/>
      </c>
      <c r="AL2833" s="79" t="str">
        <f>IF($C2833="", "", IF(IFERROR(INDEX(Ingredients!H$11:H$310, MATCH($C2833, Ingredients!$B$11:$B$310, 0)), "")="", "", IFERROR(INDEX(Ingredients!H$11:H$310, MATCH($C2833, Ingredients!$B$11:$B$310, 0)), "")))</f>
        <v/>
      </c>
      <c r="AN2833" s="83" t="str">
        <f t="shared" si="665"/>
        <v/>
      </c>
      <c r="AP2833" s="114" t="str">
        <f t="shared" si="675"/>
        <v/>
      </c>
      <c r="AR2833" s="117" t="str">
        <f>IF($C2833="", "", IF(IFERROR(INDEX(Ingredients!$AI$11:$AI$310, MATCH($C2833, Ingredients!$B$11:$B$310, 0)), "")="", "", IFERROR(INDEX(Ingredients!$AI$11:$AI$310, MATCH($C2833, Ingredients!$B$11:$B$310, 0)), "")))</f>
        <v/>
      </c>
      <c r="AT2833" s="120" t="str">
        <f t="shared" si="676"/>
        <v/>
      </c>
      <c r="AV2833" s="90" t="str">
        <f t="shared" si="666"/>
        <v/>
      </c>
      <c r="AX2833" s="90" t="str">
        <f>IF($AV2833="", "", COUNTIF($AV$11:$AV$5010, "&lt;"&amp;$AV2833)+1+COUNTIF($AV$11:$AV2833, $AV2833)-1)</f>
        <v/>
      </c>
      <c r="AZ2833" s="111" t="str">
        <f>IF($B2833="", "", SUMIF('Shopping List'!$AV$11:$AV$25, $B2833, 'Shopping List'!$BN$11:$BN$25))</f>
        <v/>
      </c>
      <c r="BB2833" s="117" t="str">
        <f t="shared" si="677"/>
        <v/>
      </c>
    </row>
    <row r="2834" spans="1:54" x14ac:dyDescent="0.25">
      <c r="A2834" s="4"/>
      <c r="B2834" s="37"/>
      <c r="C2834" s="124"/>
      <c r="D2834" s="39"/>
      <c r="E2834" s="125"/>
      <c r="F2834" s="48"/>
      <c r="G2834" s="4"/>
      <c r="H2834" s="4"/>
      <c r="I2834" s="95" t="str">
        <f>IF($C2834="", "", IF(IFERROR(INDEX(Ingredients!$C$11:$C$310, MATCH($C2834, Ingredients!$B$11:$B$310, 0)), "")="", "", IFERROR(INDEX(Ingredients!$C$11:$C$310, MATCH($C2834, Ingredients!$B$11:$B$310, 0)), "")))</f>
        <v/>
      </c>
      <c r="J2834" s="73" t="str">
        <f>IF($B2834="", "", IF(IFERROR(INDEX(Meals!$C$11:$C$260, MATCH($B2834, Meals!$B$11:$B$260, 0)), "")="", "", IFERROR(INDEX(Meals!$C$11:$C$260, MATCH($B2834, Meals!$B$11:$B$260, 0)), "")))</f>
        <v/>
      </c>
      <c r="K2834" s="4"/>
      <c r="L2834" s="72" t="str">
        <f t="shared" si="667"/>
        <v/>
      </c>
      <c r="M2834" s="73" t="str">
        <f t="shared" si="668"/>
        <v/>
      </c>
      <c r="N2834" s="4"/>
      <c r="O2834" s="78" t="str">
        <f t="shared" si="669"/>
        <v/>
      </c>
      <c r="P2834" s="79" t="str">
        <f t="shared" si="670"/>
        <v/>
      </c>
      <c r="Q2834" s="4"/>
      <c r="R2834" s="90" t="str">
        <f t="shared" si="671"/>
        <v/>
      </c>
      <c r="S2834" s="4"/>
      <c r="Y2834" s="18" t="str">
        <f t="shared" si="672"/>
        <v/>
      </c>
      <c r="AA2834" s="18" t="str">
        <f t="shared" si="663"/>
        <v/>
      </c>
      <c r="AB2834" s="18" t="str">
        <f t="shared" si="664"/>
        <v/>
      </c>
      <c r="AC2834" s="18" t="str">
        <f t="shared" si="673"/>
        <v/>
      </c>
      <c r="AD2834" s="18" t="str">
        <f t="shared" si="673"/>
        <v/>
      </c>
      <c r="AE2834" s="18" t="str">
        <f t="shared" si="674"/>
        <v/>
      </c>
      <c r="AG2834" s="95" t="str">
        <f>IF($C2834="", "", IF(IFERROR(INDEX(Ingredients!C$11:C$310, MATCH($C2834, Ingredients!$B$11:$B$310, 0)), "")="", "", IFERROR(INDEX(Ingredients!C$11:C$310, MATCH($C2834, Ingredients!$B$11:$B$310, 0)), "")))</f>
        <v/>
      </c>
      <c r="AH2834" s="105" t="str">
        <f>IF($C2834="", "", IF(IFERROR(INDEX(Ingredients!D$11:D$310, MATCH($C2834, Ingredients!$B$11:$B$310, 0)), "")="", "", IFERROR(INDEX(Ingredients!D$11:D$310, MATCH($C2834, Ingredients!$B$11:$B$310, 0)), "")))</f>
        <v/>
      </c>
      <c r="AI2834" s="106" t="str">
        <f>IF($C2834="", "", IF(IFERROR(INDEX(Ingredients!E$11:E$310, MATCH($C2834, Ingredients!$B$11:$B$310, 0)), "")="", "", IFERROR(INDEX(Ingredients!E$11:E$310, MATCH($C2834, Ingredients!$B$11:$B$310, 0)), "")))</f>
        <v/>
      </c>
      <c r="AJ2834" s="108" t="str">
        <f>IF($C2834="", "", IF(IFERROR(INDEX(Ingredients!F$11:F$310, MATCH($C2834, Ingredients!$B$11:$B$310, 0)), "")="", "", IFERROR(INDEX(Ingredients!F$11:F$310, MATCH($C2834, Ingredients!$B$11:$B$310, 0)), "")))</f>
        <v/>
      </c>
      <c r="AK2834" s="106" t="str">
        <f>IF($C2834="", "", IF(IFERROR(INDEX(Ingredients!G$11:G$310, MATCH($C2834, Ingredients!$B$11:$B$310, 0)), "")="", "", IFERROR(INDEX(Ingredients!G$11:G$310, MATCH($C2834, Ingredients!$B$11:$B$310, 0)), "")))</f>
        <v/>
      </c>
      <c r="AL2834" s="79" t="str">
        <f>IF($C2834="", "", IF(IFERROR(INDEX(Ingredients!H$11:H$310, MATCH($C2834, Ingredients!$B$11:$B$310, 0)), "")="", "", IFERROR(INDEX(Ingredients!H$11:H$310, MATCH($C2834, Ingredients!$B$11:$B$310, 0)), "")))</f>
        <v/>
      </c>
      <c r="AN2834" s="83" t="str">
        <f t="shared" si="665"/>
        <v/>
      </c>
      <c r="AP2834" s="114" t="str">
        <f t="shared" si="675"/>
        <v/>
      </c>
      <c r="AR2834" s="117" t="str">
        <f>IF($C2834="", "", IF(IFERROR(INDEX(Ingredients!$AI$11:$AI$310, MATCH($C2834, Ingredients!$B$11:$B$310, 0)), "")="", "", IFERROR(INDEX(Ingredients!$AI$11:$AI$310, MATCH($C2834, Ingredients!$B$11:$B$310, 0)), "")))</f>
        <v/>
      </c>
      <c r="AT2834" s="120" t="str">
        <f t="shared" si="676"/>
        <v/>
      </c>
      <c r="AV2834" s="90" t="str">
        <f t="shared" si="666"/>
        <v/>
      </c>
      <c r="AX2834" s="90" t="str">
        <f>IF($AV2834="", "", COUNTIF($AV$11:$AV$5010, "&lt;"&amp;$AV2834)+1+COUNTIF($AV$11:$AV2834, $AV2834)-1)</f>
        <v/>
      </c>
      <c r="AZ2834" s="111" t="str">
        <f>IF($B2834="", "", SUMIF('Shopping List'!$AV$11:$AV$25, $B2834, 'Shopping List'!$BN$11:$BN$25))</f>
        <v/>
      </c>
      <c r="BB2834" s="117" t="str">
        <f t="shared" si="677"/>
        <v/>
      </c>
    </row>
    <row r="2835" spans="1:54" x14ac:dyDescent="0.25">
      <c r="A2835" s="4"/>
      <c r="B2835" s="37"/>
      <c r="C2835" s="124"/>
      <c r="D2835" s="39"/>
      <c r="E2835" s="125"/>
      <c r="F2835" s="48"/>
      <c r="G2835" s="4"/>
      <c r="H2835" s="4"/>
      <c r="I2835" s="95" t="str">
        <f>IF($C2835="", "", IF(IFERROR(INDEX(Ingredients!$C$11:$C$310, MATCH($C2835, Ingredients!$B$11:$B$310, 0)), "")="", "", IFERROR(INDEX(Ingredients!$C$11:$C$310, MATCH($C2835, Ingredients!$B$11:$B$310, 0)), "")))</f>
        <v/>
      </c>
      <c r="J2835" s="73" t="str">
        <f>IF($B2835="", "", IF(IFERROR(INDEX(Meals!$C$11:$C$260, MATCH($B2835, Meals!$B$11:$B$260, 0)), "")="", "", IFERROR(INDEX(Meals!$C$11:$C$260, MATCH($B2835, Meals!$B$11:$B$260, 0)), "")))</f>
        <v/>
      </c>
      <c r="K2835" s="4"/>
      <c r="L2835" s="72" t="str">
        <f t="shared" si="667"/>
        <v/>
      </c>
      <c r="M2835" s="73" t="str">
        <f t="shared" si="668"/>
        <v/>
      </c>
      <c r="N2835" s="4"/>
      <c r="O2835" s="78" t="str">
        <f t="shared" si="669"/>
        <v/>
      </c>
      <c r="P2835" s="79" t="str">
        <f t="shared" si="670"/>
        <v/>
      </c>
      <c r="Q2835" s="4"/>
      <c r="R2835" s="90" t="str">
        <f t="shared" si="671"/>
        <v/>
      </c>
      <c r="S2835" s="4"/>
      <c r="Y2835" s="18" t="str">
        <f t="shared" si="672"/>
        <v/>
      </c>
      <c r="AA2835" s="18" t="str">
        <f t="shared" si="663"/>
        <v/>
      </c>
      <c r="AB2835" s="18" t="str">
        <f t="shared" si="664"/>
        <v/>
      </c>
      <c r="AC2835" s="18" t="str">
        <f t="shared" si="673"/>
        <v/>
      </c>
      <c r="AD2835" s="18" t="str">
        <f t="shared" si="673"/>
        <v/>
      </c>
      <c r="AE2835" s="18" t="str">
        <f t="shared" si="674"/>
        <v/>
      </c>
      <c r="AG2835" s="95" t="str">
        <f>IF($C2835="", "", IF(IFERROR(INDEX(Ingredients!C$11:C$310, MATCH($C2835, Ingredients!$B$11:$B$310, 0)), "")="", "", IFERROR(INDEX(Ingredients!C$11:C$310, MATCH($C2835, Ingredients!$B$11:$B$310, 0)), "")))</f>
        <v/>
      </c>
      <c r="AH2835" s="105" t="str">
        <f>IF($C2835="", "", IF(IFERROR(INDEX(Ingredients!D$11:D$310, MATCH($C2835, Ingredients!$B$11:$B$310, 0)), "")="", "", IFERROR(INDEX(Ingredients!D$11:D$310, MATCH($C2835, Ingredients!$B$11:$B$310, 0)), "")))</f>
        <v/>
      </c>
      <c r="AI2835" s="106" t="str">
        <f>IF($C2835="", "", IF(IFERROR(INDEX(Ingredients!E$11:E$310, MATCH($C2835, Ingredients!$B$11:$B$310, 0)), "")="", "", IFERROR(INDEX(Ingredients!E$11:E$310, MATCH($C2835, Ingredients!$B$11:$B$310, 0)), "")))</f>
        <v/>
      </c>
      <c r="AJ2835" s="108" t="str">
        <f>IF($C2835="", "", IF(IFERROR(INDEX(Ingredients!F$11:F$310, MATCH($C2835, Ingredients!$B$11:$B$310, 0)), "")="", "", IFERROR(INDEX(Ingredients!F$11:F$310, MATCH($C2835, Ingredients!$B$11:$B$310, 0)), "")))</f>
        <v/>
      </c>
      <c r="AK2835" s="106" t="str">
        <f>IF($C2835="", "", IF(IFERROR(INDEX(Ingredients!G$11:G$310, MATCH($C2835, Ingredients!$B$11:$B$310, 0)), "")="", "", IFERROR(INDEX(Ingredients!G$11:G$310, MATCH($C2835, Ingredients!$B$11:$B$310, 0)), "")))</f>
        <v/>
      </c>
      <c r="AL2835" s="79" t="str">
        <f>IF($C2835="", "", IF(IFERROR(INDEX(Ingredients!H$11:H$310, MATCH($C2835, Ingredients!$B$11:$B$310, 0)), "")="", "", IFERROR(INDEX(Ingredients!H$11:H$310, MATCH($C2835, Ingredients!$B$11:$B$310, 0)), "")))</f>
        <v/>
      </c>
      <c r="AN2835" s="83" t="str">
        <f t="shared" si="665"/>
        <v/>
      </c>
      <c r="AP2835" s="114" t="str">
        <f t="shared" si="675"/>
        <v/>
      </c>
      <c r="AR2835" s="117" t="str">
        <f>IF($C2835="", "", IF(IFERROR(INDEX(Ingredients!$AI$11:$AI$310, MATCH($C2835, Ingredients!$B$11:$B$310, 0)), "")="", "", IFERROR(INDEX(Ingredients!$AI$11:$AI$310, MATCH($C2835, Ingredients!$B$11:$B$310, 0)), "")))</f>
        <v/>
      </c>
      <c r="AT2835" s="120" t="str">
        <f t="shared" si="676"/>
        <v/>
      </c>
      <c r="AV2835" s="90" t="str">
        <f t="shared" si="666"/>
        <v/>
      </c>
      <c r="AX2835" s="90" t="str">
        <f>IF($AV2835="", "", COUNTIF($AV$11:$AV$5010, "&lt;"&amp;$AV2835)+1+COUNTIF($AV$11:$AV2835, $AV2835)-1)</f>
        <v/>
      </c>
      <c r="AZ2835" s="111" t="str">
        <f>IF($B2835="", "", SUMIF('Shopping List'!$AV$11:$AV$25, $B2835, 'Shopping List'!$BN$11:$BN$25))</f>
        <v/>
      </c>
      <c r="BB2835" s="117" t="str">
        <f t="shared" si="677"/>
        <v/>
      </c>
    </row>
    <row r="2836" spans="1:54" x14ac:dyDescent="0.25">
      <c r="A2836" s="4"/>
      <c r="B2836" s="37"/>
      <c r="C2836" s="124"/>
      <c r="D2836" s="39"/>
      <c r="E2836" s="125"/>
      <c r="F2836" s="48"/>
      <c r="G2836" s="4"/>
      <c r="H2836" s="4"/>
      <c r="I2836" s="95" t="str">
        <f>IF($C2836="", "", IF(IFERROR(INDEX(Ingredients!$C$11:$C$310, MATCH($C2836, Ingredients!$B$11:$B$310, 0)), "")="", "", IFERROR(INDEX(Ingredients!$C$11:$C$310, MATCH($C2836, Ingredients!$B$11:$B$310, 0)), "")))</f>
        <v/>
      </c>
      <c r="J2836" s="73" t="str">
        <f>IF($B2836="", "", IF(IFERROR(INDEX(Meals!$C$11:$C$260, MATCH($B2836, Meals!$B$11:$B$260, 0)), "")="", "", IFERROR(INDEX(Meals!$C$11:$C$260, MATCH($B2836, Meals!$B$11:$B$260, 0)), "")))</f>
        <v/>
      </c>
      <c r="K2836" s="4"/>
      <c r="L2836" s="72" t="str">
        <f t="shared" si="667"/>
        <v/>
      </c>
      <c r="M2836" s="73" t="str">
        <f t="shared" si="668"/>
        <v/>
      </c>
      <c r="N2836" s="4"/>
      <c r="O2836" s="78" t="str">
        <f t="shared" si="669"/>
        <v/>
      </c>
      <c r="P2836" s="79" t="str">
        <f t="shared" si="670"/>
        <v/>
      </c>
      <c r="Q2836" s="4"/>
      <c r="R2836" s="90" t="str">
        <f t="shared" si="671"/>
        <v/>
      </c>
      <c r="S2836" s="4"/>
      <c r="Y2836" s="18" t="str">
        <f t="shared" si="672"/>
        <v/>
      </c>
      <c r="AA2836" s="18" t="str">
        <f t="shared" si="663"/>
        <v/>
      </c>
      <c r="AB2836" s="18" t="str">
        <f t="shared" si="664"/>
        <v/>
      </c>
      <c r="AC2836" s="18" t="str">
        <f t="shared" si="673"/>
        <v/>
      </c>
      <c r="AD2836" s="18" t="str">
        <f t="shared" si="673"/>
        <v/>
      </c>
      <c r="AE2836" s="18" t="str">
        <f t="shared" si="674"/>
        <v/>
      </c>
      <c r="AG2836" s="95" t="str">
        <f>IF($C2836="", "", IF(IFERROR(INDEX(Ingredients!C$11:C$310, MATCH($C2836, Ingredients!$B$11:$B$310, 0)), "")="", "", IFERROR(INDEX(Ingredients!C$11:C$310, MATCH($C2836, Ingredients!$B$11:$B$310, 0)), "")))</f>
        <v/>
      </c>
      <c r="AH2836" s="105" t="str">
        <f>IF($C2836="", "", IF(IFERROR(INDEX(Ingredients!D$11:D$310, MATCH($C2836, Ingredients!$B$11:$B$310, 0)), "")="", "", IFERROR(INDEX(Ingredients!D$11:D$310, MATCH($C2836, Ingredients!$B$11:$B$310, 0)), "")))</f>
        <v/>
      </c>
      <c r="AI2836" s="106" t="str">
        <f>IF($C2836="", "", IF(IFERROR(INDEX(Ingredients!E$11:E$310, MATCH($C2836, Ingredients!$B$11:$B$310, 0)), "")="", "", IFERROR(INDEX(Ingredients!E$11:E$310, MATCH($C2836, Ingredients!$B$11:$B$310, 0)), "")))</f>
        <v/>
      </c>
      <c r="AJ2836" s="108" t="str">
        <f>IF($C2836="", "", IF(IFERROR(INDEX(Ingredients!F$11:F$310, MATCH($C2836, Ingredients!$B$11:$B$310, 0)), "")="", "", IFERROR(INDEX(Ingredients!F$11:F$310, MATCH($C2836, Ingredients!$B$11:$B$310, 0)), "")))</f>
        <v/>
      </c>
      <c r="AK2836" s="106" t="str">
        <f>IF($C2836="", "", IF(IFERROR(INDEX(Ingredients!G$11:G$310, MATCH($C2836, Ingredients!$B$11:$B$310, 0)), "")="", "", IFERROR(INDEX(Ingredients!G$11:G$310, MATCH($C2836, Ingredients!$B$11:$B$310, 0)), "")))</f>
        <v/>
      </c>
      <c r="AL2836" s="79" t="str">
        <f>IF($C2836="", "", IF(IFERROR(INDEX(Ingredients!H$11:H$310, MATCH($C2836, Ingredients!$B$11:$B$310, 0)), "")="", "", IFERROR(INDEX(Ingredients!H$11:H$310, MATCH($C2836, Ingredients!$B$11:$B$310, 0)), "")))</f>
        <v/>
      </c>
      <c r="AN2836" s="83" t="str">
        <f t="shared" si="665"/>
        <v/>
      </c>
      <c r="AP2836" s="114" t="str">
        <f t="shared" si="675"/>
        <v/>
      </c>
      <c r="AR2836" s="117" t="str">
        <f>IF($C2836="", "", IF(IFERROR(INDEX(Ingredients!$AI$11:$AI$310, MATCH($C2836, Ingredients!$B$11:$B$310, 0)), "")="", "", IFERROR(INDEX(Ingredients!$AI$11:$AI$310, MATCH($C2836, Ingredients!$B$11:$B$310, 0)), "")))</f>
        <v/>
      </c>
      <c r="AT2836" s="120" t="str">
        <f t="shared" si="676"/>
        <v/>
      </c>
      <c r="AV2836" s="90" t="str">
        <f t="shared" si="666"/>
        <v/>
      </c>
      <c r="AX2836" s="90" t="str">
        <f>IF($AV2836="", "", COUNTIF($AV$11:$AV$5010, "&lt;"&amp;$AV2836)+1+COUNTIF($AV$11:$AV2836, $AV2836)-1)</f>
        <v/>
      </c>
      <c r="AZ2836" s="111" t="str">
        <f>IF($B2836="", "", SUMIF('Shopping List'!$AV$11:$AV$25, $B2836, 'Shopping List'!$BN$11:$BN$25))</f>
        <v/>
      </c>
      <c r="BB2836" s="117" t="str">
        <f t="shared" si="677"/>
        <v/>
      </c>
    </row>
    <row r="2837" spans="1:54" x14ac:dyDescent="0.25">
      <c r="A2837" s="4"/>
      <c r="B2837" s="37"/>
      <c r="C2837" s="124"/>
      <c r="D2837" s="39"/>
      <c r="E2837" s="125"/>
      <c r="F2837" s="48"/>
      <c r="G2837" s="4"/>
      <c r="H2837" s="4"/>
      <c r="I2837" s="95" t="str">
        <f>IF($C2837="", "", IF(IFERROR(INDEX(Ingredients!$C$11:$C$310, MATCH($C2837, Ingredients!$B$11:$B$310, 0)), "")="", "", IFERROR(INDEX(Ingredients!$C$11:$C$310, MATCH($C2837, Ingredients!$B$11:$B$310, 0)), "")))</f>
        <v/>
      </c>
      <c r="J2837" s="73" t="str">
        <f>IF($B2837="", "", IF(IFERROR(INDEX(Meals!$C$11:$C$260, MATCH($B2837, Meals!$B$11:$B$260, 0)), "")="", "", IFERROR(INDEX(Meals!$C$11:$C$260, MATCH($B2837, Meals!$B$11:$B$260, 0)), "")))</f>
        <v/>
      </c>
      <c r="K2837" s="4"/>
      <c r="L2837" s="72" t="str">
        <f t="shared" si="667"/>
        <v/>
      </c>
      <c r="M2837" s="73" t="str">
        <f t="shared" si="668"/>
        <v/>
      </c>
      <c r="N2837" s="4"/>
      <c r="O2837" s="78" t="str">
        <f t="shared" si="669"/>
        <v/>
      </c>
      <c r="P2837" s="79" t="str">
        <f t="shared" si="670"/>
        <v/>
      </c>
      <c r="Q2837" s="4"/>
      <c r="R2837" s="90" t="str">
        <f t="shared" si="671"/>
        <v/>
      </c>
      <c r="S2837" s="4"/>
      <c r="Y2837" s="18" t="str">
        <f t="shared" si="672"/>
        <v/>
      </c>
      <c r="AA2837" s="18" t="str">
        <f t="shared" si="663"/>
        <v/>
      </c>
      <c r="AB2837" s="18" t="str">
        <f t="shared" si="664"/>
        <v/>
      </c>
      <c r="AC2837" s="18" t="str">
        <f t="shared" si="673"/>
        <v/>
      </c>
      <c r="AD2837" s="18" t="str">
        <f t="shared" si="673"/>
        <v/>
      </c>
      <c r="AE2837" s="18" t="str">
        <f t="shared" si="674"/>
        <v/>
      </c>
      <c r="AG2837" s="95" t="str">
        <f>IF($C2837="", "", IF(IFERROR(INDEX(Ingredients!C$11:C$310, MATCH($C2837, Ingredients!$B$11:$B$310, 0)), "")="", "", IFERROR(INDEX(Ingredients!C$11:C$310, MATCH($C2837, Ingredients!$B$11:$B$310, 0)), "")))</f>
        <v/>
      </c>
      <c r="AH2837" s="105" t="str">
        <f>IF($C2837="", "", IF(IFERROR(INDEX(Ingredients!D$11:D$310, MATCH($C2837, Ingredients!$B$11:$B$310, 0)), "")="", "", IFERROR(INDEX(Ingredients!D$11:D$310, MATCH($C2837, Ingredients!$B$11:$B$310, 0)), "")))</f>
        <v/>
      </c>
      <c r="AI2837" s="106" t="str">
        <f>IF($C2837="", "", IF(IFERROR(INDEX(Ingredients!E$11:E$310, MATCH($C2837, Ingredients!$B$11:$B$310, 0)), "")="", "", IFERROR(INDEX(Ingredients!E$11:E$310, MATCH($C2837, Ingredients!$B$11:$B$310, 0)), "")))</f>
        <v/>
      </c>
      <c r="AJ2837" s="108" t="str">
        <f>IF($C2837="", "", IF(IFERROR(INDEX(Ingredients!F$11:F$310, MATCH($C2837, Ingredients!$B$11:$B$310, 0)), "")="", "", IFERROR(INDEX(Ingredients!F$11:F$310, MATCH($C2837, Ingredients!$B$11:$B$310, 0)), "")))</f>
        <v/>
      </c>
      <c r="AK2837" s="106" t="str">
        <f>IF($C2837="", "", IF(IFERROR(INDEX(Ingredients!G$11:G$310, MATCH($C2837, Ingredients!$B$11:$B$310, 0)), "")="", "", IFERROR(INDEX(Ingredients!G$11:G$310, MATCH($C2837, Ingredients!$B$11:$B$310, 0)), "")))</f>
        <v/>
      </c>
      <c r="AL2837" s="79" t="str">
        <f>IF($C2837="", "", IF(IFERROR(INDEX(Ingredients!H$11:H$310, MATCH($C2837, Ingredients!$B$11:$B$310, 0)), "")="", "", IFERROR(INDEX(Ingredients!H$11:H$310, MATCH($C2837, Ingredients!$B$11:$B$310, 0)), "")))</f>
        <v/>
      </c>
      <c r="AN2837" s="83" t="str">
        <f t="shared" si="665"/>
        <v/>
      </c>
      <c r="AP2837" s="114" t="str">
        <f t="shared" si="675"/>
        <v/>
      </c>
      <c r="AR2837" s="117" t="str">
        <f>IF($C2837="", "", IF(IFERROR(INDEX(Ingredients!$AI$11:$AI$310, MATCH($C2837, Ingredients!$B$11:$B$310, 0)), "")="", "", IFERROR(INDEX(Ingredients!$AI$11:$AI$310, MATCH($C2837, Ingredients!$B$11:$B$310, 0)), "")))</f>
        <v/>
      </c>
      <c r="AT2837" s="120" t="str">
        <f t="shared" si="676"/>
        <v/>
      </c>
      <c r="AV2837" s="90" t="str">
        <f t="shared" si="666"/>
        <v/>
      </c>
      <c r="AX2837" s="90" t="str">
        <f>IF($AV2837="", "", COUNTIF($AV$11:$AV$5010, "&lt;"&amp;$AV2837)+1+COUNTIF($AV$11:$AV2837, $AV2837)-1)</f>
        <v/>
      </c>
      <c r="AZ2837" s="111" t="str">
        <f>IF($B2837="", "", SUMIF('Shopping List'!$AV$11:$AV$25, $B2837, 'Shopping List'!$BN$11:$BN$25))</f>
        <v/>
      </c>
      <c r="BB2837" s="117" t="str">
        <f t="shared" si="677"/>
        <v/>
      </c>
    </row>
    <row r="2838" spans="1:54" x14ac:dyDescent="0.25">
      <c r="A2838" s="4"/>
      <c r="B2838" s="37"/>
      <c r="C2838" s="124"/>
      <c r="D2838" s="39"/>
      <c r="E2838" s="125"/>
      <c r="F2838" s="48"/>
      <c r="G2838" s="4"/>
      <c r="H2838" s="4"/>
      <c r="I2838" s="95" t="str">
        <f>IF($C2838="", "", IF(IFERROR(INDEX(Ingredients!$C$11:$C$310, MATCH($C2838, Ingredients!$B$11:$B$310, 0)), "")="", "", IFERROR(INDEX(Ingredients!$C$11:$C$310, MATCH($C2838, Ingredients!$B$11:$B$310, 0)), "")))</f>
        <v/>
      </c>
      <c r="J2838" s="73" t="str">
        <f>IF($B2838="", "", IF(IFERROR(INDEX(Meals!$C$11:$C$260, MATCH($B2838, Meals!$B$11:$B$260, 0)), "")="", "", IFERROR(INDEX(Meals!$C$11:$C$260, MATCH($B2838, Meals!$B$11:$B$260, 0)), "")))</f>
        <v/>
      </c>
      <c r="K2838" s="4"/>
      <c r="L2838" s="72" t="str">
        <f t="shared" si="667"/>
        <v/>
      </c>
      <c r="M2838" s="73" t="str">
        <f t="shared" si="668"/>
        <v/>
      </c>
      <c r="N2838" s="4"/>
      <c r="O2838" s="78" t="str">
        <f t="shared" si="669"/>
        <v/>
      </c>
      <c r="P2838" s="79" t="str">
        <f t="shared" si="670"/>
        <v/>
      </c>
      <c r="Q2838" s="4"/>
      <c r="R2838" s="90" t="str">
        <f t="shared" si="671"/>
        <v/>
      </c>
      <c r="S2838" s="4"/>
      <c r="Y2838" s="18" t="str">
        <f t="shared" si="672"/>
        <v/>
      </c>
      <c r="AA2838" s="18" t="str">
        <f t="shared" si="663"/>
        <v/>
      </c>
      <c r="AB2838" s="18" t="str">
        <f t="shared" si="664"/>
        <v/>
      </c>
      <c r="AC2838" s="18" t="str">
        <f t="shared" si="673"/>
        <v/>
      </c>
      <c r="AD2838" s="18" t="str">
        <f t="shared" si="673"/>
        <v/>
      </c>
      <c r="AE2838" s="18" t="str">
        <f t="shared" si="674"/>
        <v/>
      </c>
      <c r="AG2838" s="95" t="str">
        <f>IF($C2838="", "", IF(IFERROR(INDEX(Ingredients!C$11:C$310, MATCH($C2838, Ingredients!$B$11:$B$310, 0)), "")="", "", IFERROR(INDEX(Ingredients!C$11:C$310, MATCH($C2838, Ingredients!$B$11:$B$310, 0)), "")))</f>
        <v/>
      </c>
      <c r="AH2838" s="105" t="str">
        <f>IF($C2838="", "", IF(IFERROR(INDEX(Ingredients!D$11:D$310, MATCH($C2838, Ingredients!$B$11:$B$310, 0)), "")="", "", IFERROR(INDEX(Ingredients!D$11:D$310, MATCH($C2838, Ingredients!$B$11:$B$310, 0)), "")))</f>
        <v/>
      </c>
      <c r="AI2838" s="106" t="str">
        <f>IF($C2838="", "", IF(IFERROR(INDEX(Ingredients!E$11:E$310, MATCH($C2838, Ingredients!$B$11:$B$310, 0)), "")="", "", IFERROR(INDEX(Ingredients!E$11:E$310, MATCH($C2838, Ingredients!$B$11:$B$310, 0)), "")))</f>
        <v/>
      </c>
      <c r="AJ2838" s="108" t="str">
        <f>IF($C2838="", "", IF(IFERROR(INDEX(Ingredients!F$11:F$310, MATCH($C2838, Ingredients!$B$11:$B$310, 0)), "")="", "", IFERROR(INDEX(Ingredients!F$11:F$310, MATCH($C2838, Ingredients!$B$11:$B$310, 0)), "")))</f>
        <v/>
      </c>
      <c r="AK2838" s="106" t="str">
        <f>IF($C2838="", "", IF(IFERROR(INDEX(Ingredients!G$11:G$310, MATCH($C2838, Ingredients!$B$11:$B$310, 0)), "")="", "", IFERROR(INDEX(Ingredients!G$11:G$310, MATCH($C2838, Ingredients!$B$11:$B$310, 0)), "")))</f>
        <v/>
      </c>
      <c r="AL2838" s="79" t="str">
        <f>IF($C2838="", "", IF(IFERROR(INDEX(Ingredients!H$11:H$310, MATCH($C2838, Ingredients!$B$11:$B$310, 0)), "")="", "", IFERROR(INDEX(Ingredients!H$11:H$310, MATCH($C2838, Ingredients!$B$11:$B$310, 0)), "")))</f>
        <v/>
      </c>
      <c r="AN2838" s="83" t="str">
        <f t="shared" si="665"/>
        <v/>
      </c>
      <c r="AP2838" s="114" t="str">
        <f t="shared" si="675"/>
        <v/>
      </c>
      <c r="AR2838" s="117" t="str">
        <f>IF($C2838="", "", IF(IFERROR(INDEX(Ingredients!$AI$11:$AI$310, MATCH($C2838, Ingredients!$B$11:$B$310, 0)), "")="", "", IFERROR(INDEX(Ingredients!$AI$11:$AI$310, MATCH($C2838, Ingredients!$B$11:$B$310, 0)), "")))</f>
        <v/>
      </c>
      <c r="AT2838" s="120" t="str">
        <f t="shared" si="676"/>
        <v/>
      </c>
      <c r="AV2838" s="90" t="str">
        <f t="shared" si="666"/>
        <v/>
      </c>
      <c r="AX2838" s="90" t="str">
        <f>IF($AV2838="", "", COUNTIF($AV$11:$AV$5010, "&lt;"&amp;$AV2838)+1+COUNTIF($AV$11:$AV2838, $AV2838)-1)</f>
        <v/>
      </c>
      <c r="AZ2838" s="111" t="str">
        <f>IF($B2838="", "", SUMIF('Shopping List'!$AV$11:$AV$25, $B2838, 'Shopping List'!$BN$11:$BN$25))</f>
        <v/>
      </c>
      <c r="BB2838" s="117" t="str">
        <f t="shared" si="677"/>
        <v/>
      </c>
    </row>
    <row r="2839" spans="1:54" x14ac:dyDescent="0.25">
      <c r="A2839" s="4"/>
      <c r="B2839" s="37"/>
      <c r="C2839" s="124"/>
      <c r="D2839" s="39"/>
      <c r="E2839" s="125"/>
      <c r="F2839" s="48"/>
      <c r="G2839" s="4"/>
      <c r="H2839" s="4"/>
      <c r="I2839" s="95" t="str">
        <f>IF($C2839="", "", IF(IFERROR(INDEX(Ingredients!$C$11:$C$310, MATCH($C2839, Ingredients!$B$11:$B$310, 0)), "")="", "", IFERROR(INDEX(Ingredients!$C$11:$C$310, MATCH($C2839, Ingredients!$B$11:$B$310, 0)), "")))</f>
        <v/>
      </c>
      <c r="J2839" s="73" t="str">
        <f>IF($B2839="", "", IF(IFERROR(INDEX(Meals!$C$11:$C$260, MATCH($B2839, Meals!$B$11:$B$260, 0)), "")="", "", IFERROR(INDEX(Meals!$C$11:$C$260, MATCH($B2839, Meals!$B$11:$B$260, 0)), "")))</f>
        <v/>
      </c>
      <c r="K2839" s="4"/>
      <c r="L2839" s="72" t="str">
        <f t="shared" si="667"/>
        <v/>
      </c>
      <c r="M2839" s="73" t="str">
        <f t="shared" si="668"/>
        <v/>
      </c>
      <c r="N2839" s="4"/>
      <c r="O2839" s="78" t="str">
        <f t="shared" si="669"/>
        <v/>
      </c>
      <c r="P2839" s="79" t="str">
        <f t="shared" si="670"/>
        <v/>
      </c>
      <c r="Q2839" s="4"/>
      <c r="R2839" s="90" t="str">
        <f t="shared" si="671"/>
        <v/>
      </c>
      <c r="S2839" s="4"/>
      <c r="Y2839" s="18" t="str">
        <f t="shared" si="672"/>
        <v/>
      </c>
      <c r="AA2839" s="18" t="str">
        <f t="shared" si="663"/>
        <v/>
      </c>
      <c r="AB2839" s="18" t="str">
        <f t="shared" si="664"/>
        <v/>
      </c>
      <c r="AC2839" s="18" t="str">
        <f t="shared" si="673"/>
        <v/>
      </c>
      <c r="AD2839" s="18" t="str">
        <f t="shared" si="673"/>
        <v/>
      </c>
      <c r="AE2839" s="18" t="str">
        <f t="shared" si="674"/>
        <v/>
      </c>
      <c r="AG2839" s="95" t="str">
        <f>IF($C2839="", "", IF(IFERROR(INDEX(Ingredients!C$11:C$310, MATCH($C2839, Ingredients!$B$11:$B$310, 0)), "")="", "", IFERROR(INDEX(Ingredients!C$11:C$310, MATCH($C2839, Ingredients!$B$11:$B$310, 0)), "")))</f>
        <v/>
      </c>
      <c r="AH2839" s="105" t="str">
        <f>IF($C2839="", "", IF(IFERROR(INDEX(Ingredients!D$11:D$310, MATCH($C2839, Ingredients!$B$11:$B$310, 0)), "")="", "", IFERROR(INDEX(Ingredients!D$11:D$310, MATCH($C2839, Ingredients!$B$11:$B$310, 0)), "")))</f>
        <v/>
      </c>
      <c r="AI2839" s="106" t="str">
        <f>IF($C2839="", "", IF(IFERROR(INDEX(Ingredients!E$11:E$310, MATCH($C2839, Ingredients!$B$11:$B$310, 0)), "")="", "", IFERROR(INDEX(Ingredients!E$11:E$310, MATCH($C2839, Ingredients!$B$11:$B$310, 0)), "")))</f>
        <v/>
      </c>
      <c r="AJ2839" s="108" t="str">
        <f>IF($C2839="", "", IF(IFERROR(INDEX(Ingredients!F$11:F$310, MATCH($C2839, Ingredients!$B$11:$B$310, 0)), "")="", "", IFERROR(INDEX(Ingredients!F$11:F$310, MATCH($C2839, Ingredients!$B$11:$B$310, 0)), "")))</f>
        <v/>
      </c>
      <c r="AK2839" s="106" t="str">
        <f>IF($C2839="", "", IF(IFERROR(INDEX(Ingredients!G$11:G$310, MATCH($C2839, Ingredients!$B$11:$B$310, 0)), "")="", "", IFERROR(INDEX(Ingredients!G$11:G$310, MATCH($C2839, Ingredients!$B$11:$B$310, 0)), "")))</f>
        <v/>
      </c>
      <c r="AL2839" s="79" t="str">
        <f>IF($C2839="", "", IF(IFERROR(INDEX(Ingredients!H$11:H$310, MATCH($C2839, Ingredients!$B$11:$B$310, 0)), "")="", "", IFERROR(INDEX(Ingredients!H$11:H$310, MATCH($C2839, Ingredients!$B$11:$B$310, 0)), "")))</f>
        <v/>
      </c>
      <c r="AN2839" s="83" t="str">
        <f t="shared" si="665"/>
        <v/>
      </c>
      <c r="AP2839" s="114" t="str">
        <f t="shared" si="675"/>
        <v/>
      </c>
      <c r="AR2839" s="117" t="str">
        <f>IF($C2839="", "", IF(IFERROR(INDEX(Ingredients!$AI$11:$AI$310, MATCH($C2839, Ingredients!$B$11:$B$310, 0)), "")="", "", IFERROR(INDEX(Ingredients!$AI$11:$AI$310, MATCH($C2839, Ingredients!$B$11:$B$310, 0)), "")))</f>
        <v/>
      </c>
      <c r="AT2839" s="120" t="str">
        <f t="shared" si="676"/>
        <v/>
      </c>
      <c r="AV2839" s="90" t="str">
        <f t="shared" si="666"/>
        <v/>
      </c>
      <c r="AX2839" s="90" t="str">
        <f>IF($AV2839="", "", COUNTIF($AV$11:$AV$5010, "&lt;"&amp;$AV2839)+1+COUNTIF($AV$11:$AV2839, $AV2839)-1)</f>
        <v/>
      </c>
      <c r="AZ2839" s="111" t="str">
        <f>IF($B2839="", "", SUMIF('Shopping List'!$AV$11:$AV$25, $B2839, 'Shopping List'!$BN$11:$BN$25))</f>
        <v/>
      </c>
      <c r="BB2839" s="117" t="str">
        <f t="shared" si="677"/>
        <v/>
      </c>
    </row>
    <row r="2840" spans="1:54" x14ac:dyDescent="0.25">
      <c r="A2840" s="4"/>
      <c r="B2840" s="37"/>
      <c r="C2840" s="124"/>
      <c r="D2840" s="39"/>
      <c r="E2840" s="125"/>
      <c r="F2840" s="48"/>
      <c r="G2840" s="4"/>
      <c r="H2840" s="4"/>
      <c r="I2840" s="95" t="str">
        <f>IF($C2840="", "", IF(IFERROR(INDEX(Ingredients!$C$11:$C$310, MATCH($C2840, Ingredients!$B$11:$B$310, 0)), "")="", "", IFERROR(INDEX(Ingredients!$C$11:$C$310, MATCH($C2840, Ingredients!$B$11:$B$310, 0)), "")))</f>
        <v/>
      </c>
      <c r="J2840" s="73" t="str">
        <f>IF($B2840="", "", IF(IFERROR(INDEX(Meals!$C$11:$C$260, MATCH($B2840, Meals!$B$11:$B$260, 0)), "")="", "", IFERROR(INDEX(Meals!$C$11:$C$260, MATCH($B2840, Meals!$B$11:$B$260, 0)), "")))</f>
        <v/>
      </c>
      <c r="K2840" s="4"/>
      <c r="L2840" s="72" t="str">
        <f t="shared" si="667"/>
        <v/>
      </c>
      <c r="M2840" s="73" t="str">
        <f t="shared" si="668"/>
        <v/>
      </c>
      <c r="N2840" s="4"/>
      <c r="O2840" s="78" t="str">
        <f t="shared" si="669"/>
        <v/>
      </c>
      <c r="P2840" s="79" t="str">
        <f t="shared" si="670"/>
        <v/>
      </c>
      <c r="Q2840" s="4"/>
      <c r="R2840" s="90" t="str">
        <f t="shared" si="671"/>
        <v/>
      </c>
      <c r="S2840" s="4"/>
      <c r="Y2840" s="18" t="str">
        <f t="shared" si="672"/>
        <v/>
      </c>
      <c r="AA2840" s="18" t="str">
        <f t="shared" si="663"/>
        <v/>
      </c>
      <c r="AB2840" s="18" t="str">
        <f t="shared" si="664"/>
        <v/>
      </c>
      <c r="AC2840" s="18" t="str">
        <f t="shared" si="673"/>
        <v/>
      </c>
      <c r="AD2840" s="18" t="str">
        <f t="shared" si="673"/>
        <v/>
      </c>
      <c r="AE2840" s="18" t="str">
        <f t="shared" si="674"/>
        <v/>
      </c>
      <c r="AG2840" s="95" t="str">
        <f>IF($C2840="", "", IF(IFERROR(INDEX(Ingredients!C$11:C$310, MATCH($C2840, Ingredients!$B$11:$B$310, 0)), "")="", "", IFERROR(INDEX(Ingredients!C$11:C$310, MATCH($C2840, Ingredients!$B$11:$B$310, 0)), "")))</f>
        <v/>
      </c>
      <c r="AH2840" s="105" t="str">
        <f>IF($C2840="", "", IF(IFERROR(INDEX(Ingredients!D$11:D$310, MATCH($C2840, Ingredients!$B$11:$B$310, 0)), "")="", "", IFERROR(INDEX(Ingredients!D$11:D$310, MATCH($C2840, Ingredients!$B$11:$B$310, 0)), "")))</f>
        <v/>
      </c>
      <c r="AI2840" s="106" t="str">
        <f>IF($C2840="", "", IF(IFERROR(INDEX(Ingredients!E$11:E$310, MATCH($C2840, Ingredients!$B$11:$B$310, 0)), "")="", "", IFERROR(INDEX(Ingredients!E$11:E$310, MATCH($C2840, Ingredients!$B$11:$B$310, 0)), "")))</f>
        <v/>
      </c>
      <c r="AJ2840" s="108" t="str">
        <f>IF($C2840="", "", IF(IFERROR(INDEX(Ingredients!F$11:F$310, MATCH($C2840, Ingredients!$B$11:$B$310, 0)), "")="", "", IFERROR(INDEX(Ingredients!F$11:F$310, MATCH($C2840, Ingredients!$B$11:$B$310, 0)), "")))</f>
        <v/>
      </c>
      <c r="AK2840" s="106" t="str">
        <f>IF($C2840="", "", IF(IFERROR(INDEX(Ingredients!G$11:G$310, MATCH($C2840, Ingredients!$B$11:$B$310, 0)), "")="", "", IFERROR(INDEX(Ingredients!G$11:G$310, MATCH($C2840, Ingredients!$B$11:$B$310, 0)), "")))</f>
        <v/>
      </c>
      <c r="AL2840" s="79" t="str">
        <f>IF($C2840="", "", IF(IFERROR(INDEX(Ingredients!H$11:H$310, MATCH($C2840, Ingredients!$B$11:$B$310, 0)), "")="", "", IFERROR(INDEX(Ingredients!H$11:H$310, MATCH($C2840, Ingredients!$B$11:$B$310, 0)), "")))</f>
        <v/>
      </c>
      <c r="AN2840" s="83" t="str">
        <f t="shared" si="665"/>
        <v/>
      </c>
      <c r="AP2840" s="114" t="str">
        <f t="shared" si="675"/>
        <v/>
      </c>
      <c r="AR2840" s="117" t="str">
        <f>IF($C2840="", "", IF(IFERROR(INDEX(Ingredients!$AI$11:$AI$310, MATCH($C2840, Ingredients!$B$11:$B$310, 0)), "")="", "", IFERROR(INDEX(Ingredients!$AI$11:$AI$310, MATCH($C2840, Ingredients!$B$11:$B$310, 0)), "")))</f>
        <v/>
      </c>
      <c r="AT2840" s="120" t="str">
        <f t="shared" si="676"/>
        <v/>
      </c>
      <c r="AV2840" s="90" t="str">
        <f t="shared" si="666"/>
        <v/>
      </c>
      <c r="AX2840" s="90" t="str">
        <f>IF($AV2840="", "", COUNTIF($AV$11:$AV$5010, "&lt;"&amp;$AV2840)+1+COUNTIF($AV$11:$AV2840, $AV2840)-1)</f>
        <v/>
      </c>
      <c r="AZ2840" s="111" t="str">
        <f>IF($B2840="", "", SUMIF('Shopping List'!$AV$11:$AV$25, $B2840, 'Shopping List'!$BN$11:$BN$25))</f>
        <v/>
      </c>
      <c r="BB2840" s="117" t="str">
        <f t="shared" si="677"/>
        <v/>
      </c>
    </row>
    <row r="2841" spans="1:54" x14ac:dyDescent="0.25">
      <c r="A2841" s="4"/>
      <c r="B2841" s="37"/>
      <c r="C2841" s="124"/>
      <c r="D2841" s="39"/>
      <c r="E2841" s="125"/>
      <c r="F2841" s="48"/>
      <c r="G2841" s="4"/>
      <c r="H2841" s="4"/>
      <c r="I2841" s="95" t="str">
        <f>IF($C2841="", "", IF(IFERROR(INDEX(Ingredients!$C$11:$C$310, MATCH($C2841, Ingredients!$B$11:$B$310, 0)), "")="", "", IFERROR(INDEX(Ingredients!$C$11:$C$310, MATCH($C2841, Ingredients!$B$11:$B$310, 0)), "")))</f>
        <v/>
      </c>
      <c r="J2841" s="73" t="str">
        <f>IF($B2841="", "", IF(IFERROR(INDEX(Meals!$C$11:$C$260, MATCH($B2841, Meals!$B$11:$B$260, 0)), "")="", "", IFERROR(INDEX(Meals!$C$11:$C$260, MATCH($B2841, Meals!$B$11:$B$260, 0)), "")))</f>
        <v/>
      </c>
      <c r="K2841" s="4"/>
      <c r="L2841" s="72" t="str">
        <f t="shared" si="667"/>
        <v/>
      </c>
      <c r="M2841" s="73" t="str">
        <f t="shared" si="668"/>
        <v/>
      </c>
      <c r="N2841" s="4"/>
      <c r="O2841" s="78" t="str">
        <f t="shared" si="669"/>
        <v/>
      </c>
      <c r="P2841" s="79" t="str">
        <f t="shared" si="670"/>
        <v/>
      </c>
      <c r="Q2841" s="4"/>
      <c r="R2841" s="90" t="str">
        <f t="shared" si="671"/>
        <v/>
      </c>
      <c r="S2841" s="4"/>
      <c r="Y2841" s="18" t="str">
        <f t="shared" si="672"/>
        <v/>
      </c>
      <c r="AA2841" s="18" t="str">
        <f t="shared" si="663"/>
        <v/>
      </c>
      <c r="AB2841" s="18" t="str">
        <f t="shared" si="664"/>
        <v/>
      </c>
      <c r="AC2841" s="18" t="str">
        <f t="shared" si="673"/>
        <v/>
      </c>
      <c r="AD2841" s="18" t="str">
        <f t="shared" si="673"/>
        <v/>
      </c>
      <c r="AE2841" s="18" t="str">
        <f t="shared" si="674"/>
        <v/>
      </c>
      <c r="AG2841" s="95" t="str">
        <f>IF($C2841="", "", IF(IFERROR(INDEX(Ingredients!C$11:C$310, MATCH($C2841, Ingredients!$B$11:$B$310, 0)), "")="", "", IFERROR(INDEX(Ingredients!C$11:C$310, MATCH($C2841, Ingredients!$B$11:$B$310, 0)), "")))</f>
        <v/>
      </c>
      <c r="AH2841" s="105" t="str">
        <f>IF($C2841="", "", IF(IFERROR(INDEX(Ingredients!D$11:D$310, MATCH($C2841, Ingredients!$B$11:$B$310, 0)), "")="", "", IFERROR(INDEX(Ingredients!D$11:D$310, MATCH($C2841, Ingredients!$B$11:$B$310, 0)), "")))</f>
        <v/>
      </c>
      <c r="AI2841" s="106" t="str">
        <f>IF($C2841="", "", IF(IFERROR(INDEX(Ingredients!E$11:E$310, MATCH($C2841, Ingredients!$B$11:$B$310, 0)), "")="", "", IFERROR(INDEX(Ingredients!E$11:E$310, MATCH($C2841, Ingredients!$B$11:$B$310, 0)), "")))</f>
        <v/>
      </c>
      <c r="AJ2841" s="108" t="str">
        <f>IF($C2841="", "", IF(IFERROR(INDEX(Ingredients!F$11:F$310, MATCH($C2841, Ingredients!$B$11:$B$310, 0)), "")="", "", IFERROR(INDEX(Ingredients!F$11:F$310, MATCH($C2841, Ingredients!$B$11:$B$310, 0)), "")))</f>
        <v/>
      </c>
      <c r="AK2841" s="106" t="str">
        <f>IF($C2841="", "", IF(IFERROR(INDEX(Ingredients!G$11:G$310, MATCH($C2841, Ingredients!$B$11:$B$310, 0)), "")="", "", IFERROR(INDEX(Ingredients!G$11:G$310, MATCH($C2841, Ingredients!$B$11:$B$310, 0)), "")))</f>
        <v/>
      </c>
      <c r="AL2841" s="79" t="str">
        <f>IF($C2841="", "", IF(IFERROR(INDEX(Ingredients!H$11:H$310, MATCH($C2841, Ingredients!$B$11:$B$310, 0)), "")="", "", IFERROR(INDEX(Ingredients!H$11:H$310, MATCH($C2841, Ingredients!$B$11:$B$310, 0)), "")))</f>
        <v/>
      </c>
      <c r="AN2841" s="83" t="str">
        <f t="shared" si="665"/>
        <v/>
      </c>
      <c r="AP2841" s="114" t="str">
        <f t="shared" si="675"/>
        <v/>
      </c>
      <c r="AR2841" s="117" t="str">
        <f>IF($C2841="", "", IF(IFERROR(INDEX(Ingredients!$AI$11:$AI$310, MATCH($C2841, Ingredients!$B$11:$B$310, 0)), "")="", "", IFERROR(INDEX(Ingredients!$AI$11:$AI$310, MATCH($C2841, Ingredients!$B$11:$B$310, 0)), "")))</f>
        <v/>
      </c>
      <c r="AT2841" s="120" t="str">
        <f t="shared" si="676"/>
        <v/>
      </c>
      <c r="AV2841" s="90" t="str">
        <f t="shared" si="666"/>
        <v/>
      </c>
      <c r="AX2841" s="90" t="str">
        <f>IF($AV2841="", "", COUNTIF($AV$11:$AV$5010, "&lt;"&amp;$AV2841)+1+COUNTIF($AV$11:$AV2841, $AV2841)-1)</f>
        <v/>
      </c>
      <c r="AZ2841" s="111" t="str">
        <f>IF($B2841="", "", SUMIF('Shopping List'!$AV$11:$AV$25, $B2841, 'Shopping List'!$BN$11:$BN$25))</f>
        <v/>
      </c>
      <c r="BB2841" s="117" t="str">
        <f t="shared" si="677"/>
        <v/>
      </c>
    </row>
    <row r="2842" spans="1:54" x14ac:dyDescent="0.25">
      <c r="A2842" s="4"/>
      <c r="B2842" s="37"/>
      <c r="C2842" s="124"/>
      <c r="D2842" s="39"/>
      <c r="E2842" s="125"/>
      <c r="F2842" s="48"/>
      <c r="G2842" s="4"/>
      <c r="H2842" s="4"/>
      <c r="I2842" s="95" t="str">
        <f>IF($C2842="", "", IF(IFERROR(INDEX(Ingredients!$C$11:$C$310, MATCH($C2842, Ingredients!$B$11:$B$310, 0)), "")="", "", IFERROR(INDEX(Ingredients!$C$11:$C$310, MATCH($C2842, Ingredients!$B$11:$B$310, 0)), "")))</f>
        <v/>
      </c>
      <c r="J2842" s="73" t="str">
        <f>IF($B2842="", "", IF(IFERROR(INDEX(Meals!$C$11:$C$260, MATCH($B2842, Meals!$B$11:$B$260, 0)), "")="", "", IFERROR(INDEX(Meals!$C$11:$C$260, MATCH($B2842, Meals!$B$11:$B$260, 0)), "")))</f>
        <v/>
      </c>
      <c r="K2842" s="4"/>
      <c r="L2842" s="72" t="str">
        <f t="shared" si="667"/>
        <v/>
      </c>
      <c r="M2842" s="73" t="str">
        <f t="shared" si="668"/>
        <v/>
      </c>
      <c r="N2842" s="4"/>
      <c r="O2842" s="78" t="str">
        <f t="shared" si="669"/>
        <v/>
      </c>
      <c r="P2842" s="79" t="str">
        <f t="shared" si="670"/>
        <v/>
      </c>
      <c r="Q2842" s="4"/>
      <c r="R2842" s="90" t="str">
        <f t="shared" si="671"/>
        <v/>
      </c>
      <c r="S2842" s="4"/>
      <c r="Y2842" s="18" t="str">
        <f t="shared" si="672"/>
        <v/>
      </c>
      <c r="AA2842" s="18" t="str">
        <f t="shared" si="663"/>
        <v/>
      </c>
      <c r="AB2842" s="18" t="str">
        <f t="shared" si="664"/>
        <v/>
      </c>
      <c r="AC2842" s="18" t="str">
        <f t="shared" si="673"/>
        <v/>
      </c>
      <c r="AD2842" s="18" t="str">
        <f t="shared" si="673"/>
        <v/>
      </c>
      <c r="AE2842" s="18" t="str">
        <f t="shared" si="674"/>
        <v/>
      </c>
      <c r="AG2842" s="95" t="str">
        <f>IF($C2842="", "", IF(IFERROR(INDEX(Ingredients!C$11:C$310, MATCH($C2842, Ingredients!$B$11:$B$310, 0)), "")="", "", IFERROR(INDEX(Ingredients!C$11:C$310, MATCH($C2842, Ingredients!$B$11:$B$310, 0)), "")))</f>
        <v/>
      </c>
      <c r="AH2842" s="105" t="str">
        <f>IF($C2842="", "", IF(IFERROR(INDEX(Ingredients!D$11:D$310, MATCH($C2842, Ingredients!$B$11:$B$310, 0)), "")="", "", IFERROR(INDEX(Ingredients!D$11:D$310, MATCH($C2842, Ingredients!$B$11:$B$310, 0)), "")))</f>
        <v/>
      </c>
      <c r="AI2842" s="106" t="str">
        <f>IF($C2842="", "", IF(IFERROR(INDEX(Ingredients!E$11:E$310, MATCH($C2842, Ingredients!$B$11:$B$310, 0)), "")="", "", IFERROR(INDEX(Ingredients!E$11:E$310, MATCH($C2842, Ingredients!$B$11:$B$310, 0)), "")))</f>
        <v/>
      </c>
      <c r="AJ2842" s="108" t="str">
        <f>IF($C2842="", "", IF(IFERROR(INDEX(Ingredients!F$11:F$310, MATCH($C2842, Ingredients!$B$11:$B$310, 0)), "")="", "", IFERROR(INDEX(Ingredients!F$11:F$310, MATCH($C2842, Ingredients!$B$11:$B$310, 0)), "")))</f>
        <v/>
      </c>
      <c r="AK2842" s="106" t="str">
        <f>IF($C2842="", "", IF(IFERROR(INDEX(Ingredients!G$11:G$310, MATCH($C2842, Ingredients!$B$11:$B$310, 0)), "")="", "", IFERROR(INDEX(Ingredients!G$11:G$310, MATCH($C2842, Ingredients!$B$11:$B$310, 0)), "")))</f>
        <v/>
      </c>
      <c r="AL2842" s="79" t="str">
        <f>IF($C2842="", "", IF(IFERROR(INDEX(Ingredients!H$11:H$310, MATCH($C2842, Ingredients!$B$11:$B$310, 0)), "")="", "", IFERROR(INDEX(Ingredients!H$11:H$310, MATCH($C2842, Ingredients!$B$11:$B$310, 0)), "")))</f>
        <v/>
      </c>
      <c r="AN2842" s="83" t="str">
        <f t="shared" si="665"/>
        <v/>
      </c>
      <c r="AP2842" s="114" t="str">
        <f t="shared" si="675"/>
        <v/>
      </c>
      <c r="AR2842" s="117" t="str">
        <f>IF($C2842="", "", IF(IFERROR(INDEX(Ingredients!$AI$11:$AI$310, MATCH($C2842, Ingredients!$B$11:$B$310, 0)), "")="", "", IFERROR(INDEX(Ingredients!$AI$11:$AI$310, MATCH($C2842, Ingredients!$B$11:$B$310, 0)), "")))</f>
        <v/>
      </c>
      <c r="AT2842" s="120" t="str">
        <f t="shared" si="676"/>
        <v/>
      </c>
      <c r="AV2842" s="90" t="str">
        <f t="shared" si="666"/>
        <v/>
      </c>
      <c r="AX2842" s="90" t="str">
        <f>IF($AV2842="", "", COUNTIF($AV$11:$AV$5010, "&lt;"&amp;$AV2842)+1+COUNTIF($AV$11:$AV2842, $AV2842)-1)</f>
        <v/>
      </c>
      <c r="AZ2842" s="111" t="str">
        <f>IF($B2842="", "", SUMIF('Shopping List'!$AV$11:$AV$25, $B2842, 'Shopping List'!$BN$11:$BN$25))</f>
        <v/>
      </c>
      <c r="BB2842" s="117" t="str">
        <f t="shared" si="677"/>
        <v/>
      </c>
    </row>
    <row r="2843" spans="1:54" x14ac:dyDescent="0.25">
      <c r="A2843" s="4"/>
      <c r="B2843" s="37"/>
      <c r="C2843" s="124"/>
      <c r="D2843" s="39"/>
      <c r="E2843" s="125"/>
      <c r="F2843" s="48"/>
      <c r="G2843" s="4"/>
      <c r="H2843" s="4"/>
      <c r="I2843" s="95" t="str">
        <f>IF($C2843="", "", IF(IFERROR(INDEX(Ingredients!$C$11:$C$310, MATCH($C2843, Ingredients!$B$11:$B$310, 0)), "")="", "", IFERROR(INDEX(Ingredients!$C$11:$C$310, MATCH($C2843, Ingredients!$B$11:$B$310, 0)), "")))</f>
        <v/>
      </c>
      <c r="J2843" s="73" t="str">
        <f>IF($B2843="", "", IF(IFERROR(INDEX(Meals!$C$11:$C$260, MATCH($B2843, Meals!$B$11:$B$260, 0)), "")="", "", IFERROR(INDEX(Meals!$C$11:$C$260, MATCH($B2843, Meals!$B$11:$B$260, 0)), "")))</f>
        <v/>
      </c>
      <c r="K2843" s="4"/>
      <c r="L2843" s="72" t="str">
        <f t="shared" si="667"/>
        <v/>
      </c>
      <c r="M2843" s="73" t="str">
        <f t="shared" si="668"/>
        <v/>
      </c>
      <c r="N2843" s="4"/>
      <c r="O2843" s="78" t="str">
        <f t="shared" si="669"/>
        <v/>
      </c>
      <c r="P2843" s="79" t="str">
        <f t="shared" si="670"/>
        <v/>
      </c>
      <c r="Q2843" s="4"/>
      <c r="R2843" s="90" t="str">
        <f t="shared" si="671"/>
        <v/>
      </c>
      <c r="S2843" s="4"/>
      <c r="Y2843" s="18" t="str">
        <f t="shared" si="672"/>
        <v/>
      </c>
      <c r="AA2843" s="18" t="str">
        <f t="shared" si="663"/>
        <v/>
      </c>
      <c r="AB2843" s="18" t="str">
        <f t="shared" si="664"/>
        <v/>
      </c>
      <c r="AC2843" s="18" t="str">
        <f t="shared" si="673"/>
        <v/>
      </c>
      <c r="AD2843" s="18" t="str">
        <f t="shared" si="673"/>
        <v/>
      </c>
      <c r="AE2843" s="18" t="str">
        <f t="shared" si="674"/>
        <v/>
      </c>
      <c r="AG2843" s="95" t="str">
        <f>IF($C2843="", "", IF(IFERROR(INDEX(Ingredients!C$11:C$310, MATCH($C2843, Ingredients!$B$11:$B$310, 0)), "")="", "", IFERROR(INDEX(Ingredients!C$11:C$310, MATCH($C2843, Ingredients!$B$11:$B$310, 0)), "")))</f>
        <v/>
      </c>
      <c r="AH2843" s="105" t="str">
        <f>IF($C2843="", "", IF(IFERROR(INDEX(Ingredients!D$11:D$310, MATCH($C2843, Ingredients!$B$11:$B$310, 0)), "")="", "", IFERROR(INDEX(Ingredients!D$11:D$310, MATCH($C2843, Ingredients!$B$11:$B$310, 0)), "")))</f>
        <v/>
      </c>
      <c r="AI2843" s="106" t="str">
        <f>IF($C2843="", "", IF(IFERROR(INDEX(Ingredients!E$11:E$310, MATCH($C2843, Ingredients!$B$11:$B$310, 0)), "")="", "", IFERROR(INDEX(Ingredients!E$11:E$310, MATCH($C2843, Ingredients!$B$11:$B$310, 0)), "")))</f>
        <v/>
      </c>
      <c r="AJ2843" s="108" t="str">
        <f>IF($C2843="", "", IF(IFERROR(INDEX(Ingredients!F$11:F$310, MATCH($C2843, Ingredients!$B$11:$B$310, 0)), "")="", "", IFERROR(INDEX(Ingredients!F$11:F$310, MATCH($C2843, Ingredients!$B$11:$B$310, 0)), "")))</f>
        <v/>
      </c>
      <c r="AK2843" s="106" t="str">
        <f>IF($C2843="", "", IF(IFERROR(INDEX(Ingredients!G$11:G$310, MATCH($C2843, Ingredients!$B$11:$B$310, 0)), "")="", "", IFERROR(INDEX(Ingredients!G$11:G$310, MATCH($C2843, Ingredients!$B$11:$B$310, 0)), "")))</f>
        <v/>
      </c>
      <c r="AL2843" s="79" t="str">
        <f>IF($C2843="", "", IF(IFERROR(INDEX(Ingredients!H$11:H$310, MATCH($C2843, Ingredients!$B$11:$B$310, 0)), "")="", "", IFERROR(INDEX(Ingredients!H$11:H$310, MATCH($C2843, Ingredients!$B$11:$B$310, 0)), "")))</f>
        <v/>
      </c>
      <c r="AN2843" s="83" t="str">
        <f t="shared" si="665"/>
        <v/>
      </c>
      <c r="AP2843" s="114" t="str">
        <f t="shared" si="675"/>
        <v/>
      </c>
      <c r="AR2843" s="117" t="str">
        <f>IF($C2843="", "", IF(IFERROR(INDEX(Ingredients!$AI$11:$AI$310, MATCH($C2843, Ingredients!$B$11:$B$310, 0)), "")="", "", IFERROR(INDEX(Ingredients!$AI$11:$AI$310, MATCH($C2843, Ingredients!$B$11:$B$310, 0)), "")))</f>
        <v/>
      </c>
      <c r="AT2843" s="120" t="str">
        <f t="shared" si="676"/>
        <v/>
      </c>
      <c r="AV2843" s="90" t="str">
        <f t="shared" si="666"/>
        <v/>
      </c>
      <c r="AX2843" s="90" t="str">
        <f>IF($AV2843="", "", COUNTIF($AV$11:$AV$5010, "&lt;"&amp;$AV2843)+1+COUNTIF($AV$11:$AV2843, $AV2843)-1)</f>
        <v/>
      </c>
      <c r="AZ2843" s="111" t="str">
        <f>IF($B2843="", "", SUMIF('Shopping List'!$AV$11:$AV$25, $B2843, 'Shopping List'!$BN$11:$BN$25))</f>
        <v/>
      </c>
      <c r="BB2843" s="117" t="str">
        <f t="shared" si="677"/>
        <v/>
      </c>
    </row>
    <row r="2844" spans="1:54" x14ac:dyDescent="0.25">
      <c r="A2844" s="4"/>
      <c r="B2844" s="37"/>
      <c r="C2844" s="124"/>
      <c r="D2844" s="39"/>
      <c r="E2844" s="125"/>
      <c r="F2844" s="48"/>
      <c r="G2844" s="4"/>
      <c r="H2844" s="4"/>
      <c r="I2844" s="95" t="str">
        <f>IF($C2844="", "", IF(IFERROR(INDEX(Ingredients!$C$11:$C$310, MATCH($C2844, Ingredients!$B$11:$B$310, 0)), "")="", "", IFERROR(INDEX(Ingredients!$C$11:$C$310, MATCH($C2844, Ingredients!$B$11:$B$310, 0)), "")))</f>
        <v/>
      </c>
      <c r="J2844" s="73" t="str">
        <f>IF($B2844="", "", IF(IFERROR(INDEX(Meals!$C$11:$C$260, MATCH($B2844, Meals!$B$11:$B$260, 0)), "")="", "", IFERROR(INDEX(Meals!$C$11:$C$260, MATCH($B2844, Meals!$B$11:$B$260, 0)), "")))</f>
        <v/>
      </c>
      <c r="K2844" s="4"/>
      <c r="L2844" s="72" t="str">
        <f t="shared" si="667"/>
        <v/>
      </c>
      <c r="M2844" s="73" t="str">
        <f t="shared" si="668"/>
        <v/>
      </c>
      <c r="N2844" s="4"/>
      <c r="O2844" s="78" t="str">
        <f t="shared" si="669"/>
        <v/>
      </c>
      <c r="P2844" s="79" t="str">
        <f t="shared" si="670"/>
        <v/>
      </c>
      <c r="Q2844" s="4"/>
      <c r="R2844" s="90" t="str">
        <f t="shared" si="671"/>
        <v/>
      </c>
      <c r="S2844" s="4"/>
      <c r="Y2844" s="18" t="str">
        <f t="shared" si="672"/>
        <v/>
      </c>
      <c r="AA2844" s="18" t="str">
        <f t="shared" si="663"/>
        <v/>
      </c>
      <c r="AB2844" s="18" t="str">
        <f t="shared" si="664"/>
        <v/>
      </c>
      <c r="AC2844" s="18" t="str">
        <f t="shared" si="673"/>
        <v/>
      </c>
      <c r="AD2844" s="18" t="str">
        <f t="shared" si="673"/>
        <v/>
      </c>
      <c r="AE2844" s="18" t="str">
        <f t="shared" si="674"/>
        <v/>
      </c>
      <c r="AG2844" s="95" t="str">
        <f>IF($C2844="", "", IF(IFERROR(INDEX(Ingredients!C$11:C$310, MATCH($C2844, Ingredients!$B$11:$B$310, 0)), "")="", "", IFERROR(INDEX(Ingredients!C$11:C$310, MATCH($C2844, Ingredients!$B$11:$B$310, 0)), "")))</f>
        <v/>
      </c>
      <c r="AH2844" s="105" t="str">
        <f>IF($C2844="", "", IF(IFERROR(INDEX(Ingredients!D$11:D$310, MATCH($C2844, Ingredients!$B$11:$B$310, 0)), "")="", "", IFERROR(INDEX(Ingredients!D$11:D$310, MATCH($C2844, Ingredients!$B$11:$B$310, 0)), "")))</f>
        <v/>
      </c>
      <c r="AI2844" s="106" t="str">
        <f>IF($C2844="", "", IF(IFERROR(INDEX(Ingredients!E$11:E$310, MATCH($C2844, Ingredients!$B$11:$B$310, 0)), "")="", "", IFERROR(INDEX(Ingredients!E$11:E$310, MATCH($C2844, Ingredients!$B$11:$B$310, 0)), "")))</f>
        <v/>
      </c>
      <c r="AJ2844" s="108" t="str">
        <f>IF($C2844="", "", IF(IFERROR(INDEX(Ingredients!F$11:F$310, MATCH($C2844, Ingredients!$B$11:$B$310, 0)), "")="", "", IFERROR(INDEX(Ingredients!F$11:F$310, MATCH($C2844, Ingredients!$B$11:$B$310, 0)), "")))</f>
        <v/>
      </c>
      <c r="AK2844" s="106" t="str">
        <f>IF($C2844="", "", IF(IFERROR(INDEX(Ingredients!G$11:G$310, MATCH($C2844, Ingredients!$B$11:$B$310, 0)), "")="", "", IFERROR(INDEX(Ingredients!G$11:G$310, MATCH($C2844, Ingredients!$B$11:$B$310, 0)), "")))</f>
        <v/>
      </c>
      <c r="AL2844" s="79" t="str">
        <f>IF($C2844="", "", IF(IFERROR(INDEX(Ingredients!H$11:H$310, MATCH($C2844, Ingredients!$B$11:$B$310, 0)), "")="", "", IFERROR(INDEX(Ingredients!H$11:H$310, MATCH($C2844, Ingredients!$B$11:$B$310, 0)), "")))</f>
        <v/>
      </c>
      <c r="AN2844" s="83" t="str">
        <f t="shared" si="665"/>
        <v/>
      </c>
      <c r="AP2844" s="114" t="str">
        <f t="shared" si="675"/>
        <v/>
      </c>
      <c r="AR2844" s="117" t="str">
        <f>IF($C2844="", "", IF(IFERROR(INDEX(Ingredients!$AI$11:$AI$310, MATCH($C2844, Ingredients!$B$11:$B$310, 0)), "")="", "", IFERROR(INDEX(Ingredients!$AI$11:$AI$310, MATCH($C2844, Ingredients!$B$11:$B$310, 0)), "")))</f>
        <v/>
      </c>
      <c r="AT2844" s="120" t="str">
        <f t="shared" si="676"/>
        <v/>
      </c>
      <c r="AV2844" s="90" t="str">
        <f t="shared" si="666"/>
        <v/>
      </c>
      <c r="AX2844" s="90" t="str">
        <f>IF($AV2844="", "", COUNTIF($AV$11:$AV$5010, "&lt;"&amp;$AV2844)+1+COUNTIF($AV$11:$AV2844, $AV2844)-1)</f>
        <v/>
      </c>
      <c r="AZ2844" s="111" t="str">
        <f>IF($B2844="", "", SUMIF('Shopping List'!$AV$11:$AV$25, $B2844, 'Shopping List'!$BN$11:$BN$25))</f>
        <v/>
      </c>
      <c r="BB2844" s="117" t="str">
        <f t="shared" si="677"/>
        <v/>
      </c>
    </row>
    <row r="2845" spans="1:54" x14ac:dyDescent="0.25">
      <c r="A2845" s="4"/>
      <c r="B2845" s="37"/>
      <c r="C2845" s="124"/>
      <c r="D2845" s="39"/>
      <c r="E2845" s="125"/>
      <c r="F2845" s="48"/>
      <c r="G2845" s="4"/>
      <c r="H2845" s="4"/>
      <c r="I2845" s="95" t="str">
        <f>IF($C2845="", "", IF(IFERROR(INDEX(Ingredients!$C$11:$C$310, MATCH($C2845, Ingredients!$B$11:$B$310, 0)), "")="", "", IFERROR(INDEX(Ingredients!$C$11:$C$310, MATCH($C2845, Ingredients!$B$11:$B$310, 0)), "")))</f>
        <v/>
      </c>
      <c r="J2845" s="73" t="str">
        <f>IF($B2845="", "", IF(IFERROR(INDEX(Meals!$C$11:$C$260, MATCH($B2845, Meals!$B$11:$B$260, 0)), "")="", "", IFERROR(INDEX(Meals!$C$11:$C$260, MATCH($B2845, Meals!$B$11:$B$260, 0)), "")))</f>
        <v/>
      </c>
      <c r="K2845" s="4"/>
      <c r="L2845" s="72" t="str">
        <f t="shared" si="667"/>
        <v/>
      </c>
      <c r="M2845" s="73" t="str">
        <f t="shared" si="668"/>
        <v/>
      </c>
      <c r="N2845" s="4"/>
      <c r="O2845" s="78" t="str">
        <f t="shared" si="669"/>
        <v/>
      </c>
      <c r="P2845" s="79" t="str">
        <f t="shared" si="670"/>
        <v/>
      </c>
      <c r="Q2845" s="4"/>
      <c r="R2845" s="90" t="str">
        <f t="shared" si="671"/>
        <v/>
      </c>
      <c r="S2845" s="4"/>
      <c r="Y2845" s="18" t="str">
        <f t="shared" si="672"/>
        <v/>
      </c>
      <c r="AA2845" s="18" t="str">
        <f t="shared" si="663"/>
        <v/>
      </c>
      <c r="AB2845" s="18" t="str">
        <f t="shared" si="664"/>
        <v/>
      </c>
      <c r="AC2845" s="18" t="str">
        <f t="shared" si="673"/>
        <v/>
      </c>
      <c r="AD2845" s="18" t="str">
        <f t="shared" si="673"/>
        <v/>
      </c>
      <c r="AE2845" s="18" t="str">
        <f t="shared" si="674"/>
        <v/>
      </c>
      <c r="AG2845" s="95" t="str">
        <f>IF($C2845="", "", IF(IFERROR(INDEX(Ingredients!C$11:C$310, MATCH($C2845, Ingredients!$B$11:$B$310, 0)), "")="", "", IFERROR(INDEX(Ingredients!C$11:C$310, MATCH($C2845, Ingredients!$B$11:$B$310, 0)), "")))</f>
        <v/>
      </c>
      <c r="AH2845" s="105" t="str">
        <f>IF($C2845="", "", IF(IFERROR(INDEX(Ingredients!D$11:D$310, MATCH($C2845, Ingredients!$B$11:$B$310, 0)), "")="", "", IFERROR(INDEX(Ingredients!D$11:D$310, MATCH($C2845, Ingredients!$B$11:$B$310, 0)), "")))</f>
        <v/>
      </c>
      <c r="AI2845" s="106" t="str">
        <f>IF($C2845="", "", IF(IFERROR(INDEX(Ingredients!E$11:E$310, MATCH($C2845, Ingredients!$B$11:$B$310, 0)), "")="", "", IFERROR(INDEX(Ingredients!E$11:E$310, MATCH($C2845, Ingredients!$B$11:$B$310, 0)), "")))</f>
        <v/>
      </c>
      <c r="AJ2845" s="108" t="str">
        <f>IF($C2845="", "", IF(IFERROR(INDEX(Ingredients!F$11:F$310, MATCH($C2845, Ingredients!$B$11:$B$310, 0)), "")="", "", IFERROR(INDEX(Ingredients!F$11:F$310, MATCH($C2845, Ingredients!$B$11:$B$310, 0)), "")))</f>
        <v/>
      </c>
      <c r="AK2845" s="106" t="str">
        <f>IF($C2845="", "", IF(IFERROR(INDEX(Ingredients!G$11:G$310, MATCH($C2845, Ingredients!$B$11:$B$310, 0)), "")="", "", IFERROR(INDEX(Ingredients!G$11:G$310, MATCH($C2845, Ingredients!$B$11:$B$310, 0)), "")))</f>
        <v/>
      </c>
      <c r="AL2845" s="79" t="str">
        <f>IF($C2845="", "", IF(IFERROR(INDEX(Ingredients!H$11:H$310, MATCH($C2845, Ingredients!$B$11:$B$310, 0)), "")="", "", IFERROR(INDEX(Ingredients!H$11:H$310, MATCH($C2845, Ingredients!$B$11:$B$310, 0)), "")))</f>
        <v/>
      </c>
      <c r="AN2845" s="83" t="str">
        <f t="shared" si="665"/>
        <v/>
      </c>
      <c r="AP2845" s="114" t="str">
        <f t="shared" si="675"/>
        <v/>
      </c>
      <c r="AR2845" s="117" t="str">
        <f>IF($C2845="", "", IF(IFERROR(INDEX(Ingredients!$AI$11:$AI$310, MATCH($C2845, Ingredients!$B$11:$B$310, 0)), "")="", "", IFERROR(INDEX(Ingredients!$AI$11:$AI$310, MATCH($C2845, Ingredients!$B$11:$B$310, 0)), "")))</f>
        <v/>
      </c>
      <c r="AT2845" s="120" t="str">
        <f t="shared" si="676"/>
        <v/>
      </c>
      <c r="AV2845" s="90" t="str">
        <f t="shared" si="666"/>
        <v/>
      </c>
      <c r="AX2845" s="90" t="str">
        <f>IF($AV2845="", "", COUNTIF($AV$11:$AV$5010, "&lt;"&amp;$AV2845)+1+COUNTIF($AV$11:$AV2845, $AV2845)-1)</f>
        <v/>
      </c>
      <c r="AZ2845" s="111" t="str">
        <f>IF($B2845="", "", SUMIF('Shopping List'!$AV$11:$AV$25, $B2845, 'Shopping List'!$BN$11:$BN$25))</f>
        <v/>
      </c>
      <c r="BB2845" s="117" t="str">
        <f t="shared" si="677"/>
        <v/>
      </c>
    </row>
    <row r="2846" spans="1:54" x14ac:dyDescent="0.25">
      <c r="A2846" s="4"/>
      <c r="B2846" s="37"/>
      <c r="C2846" s="124"/>
      <c r="D2846" s="39"/>
      <c r="E2846" s="125"/>
      <c r="F2846" s="48"/>
      <c r="G2846" s="4"/>
      <c r="H2846" s="4"/>
      <c r="I2846" s="95" t="str">
        <f>IF($C2846="", "", IF(IFERROR(INDEX(Ingredients!$C$11:$C$310, MATCH($C2846, Ingredients!$B$11:$B$310, 0)), "")="", "", IFERROR(INDEX(Ingredients!$C$11:$C$310, MATCH($C2846, Ingredients!$B$11:$B$310, 0)), "")))</f>
        <v/>
      </c>
      <c r="J2846" s="73" t="str">
        <f>IF($B2846="", "", IF(IFERROR(INDEX(Meals!$C$11:$C$260, MATCH($B2846, Meals!$B$11:$B$260, 0)), "")="", "", IFERROR(INDEX(Meals!$C$11:$C$260, MATCH($B2846, Meals!$B$11:$B$260, 0)), "")))</f>
        <v/>
      </c>
      <c r="K2846" s="4"/>
      <c r="L2846" s="72" t="str">
        <f t="shared" si="667"/>
        <v/>
      </c>
      <c r="M2846" s="73" t="str">
        <f t="shared" si="668"/>
        <v/>
      </c>
      <c r="N2846" s="4"/>
      <c r="O2846" s="78" t="str">
        <f t="shared" si="669"/>
        <v/>
      </c>
      <c r="P2846" s="79" t="str">
        <f t="shared" si="670"/>
        <v/>
      </c>
      <c r="Q2846" s="4"/>
      <c r="R2846" s="90" t="str">
        <f t="shared" si="671"/>
        <v/>
      </c>
      <c r="S2846" s="4"/>
      <c r="Y2846" s="18" t="str">
        <f t="shared" si="672"/>
        <v/>
      </c>
      <c r="AA2846" s="18" t="str">
        <f t="shared" si="663"/>
        <v/>
      </c>
      <c r="AB2846" s="18" t="str">
        <f t="shared" si="664"/>
        <v/>
      </c>
      <c r="AC2846" s="18" t="str">
        <f t="shared" si="673"/>
        <v/>
      </c>
      <c r="AD2846" s="18" t="str">
        <f t="shared" si="673"/>
        <v/>
      </c>
      <c r="AE2846" s="18" t="str">
        <f t="shared" si="674"/>
        <v/>
      </c>
      <c r="AG2846" s="95" t="str">
        <f>IF($C2846="", "", IF(IFERROR(INDEX(Ingredients!C$11:C$310, MATCH($C2846, Ingredients!$B$11:$B$310, 0)), "")="", "", IFERROR(INDEX(Ingredients!C$11:C$310, MATCH($C2846, Ingredients!$B$11:$B$310, 0)), "")))</f>
        <v/>
      </c>
      <c r="AH2846" s="105" t="str">
        <f>IF($C2846="", "", IF(IFERROR(INDEX(Ingredients!D$11:D$310, MATCH($C2846, Ingredients!$B$11:$B$310, 0)), "")="", "", IFERROR(INDEX(Ingredients!D$11:D$310, MATCH($C2846, Ingredients!$B$11:$B$310, 0)), "")))</f>
        <v/>
      </c>
      <c r="AI2846" s="106" t="str">
        <f>IF($C2846="", "", IF(IFERROR(INDEX(Ingredients!E$11:E$310, MATCH($C2846, Ingredients!$B$11:$B$310, 0)), "")="", "", IFERROR(INDEX(Ingredients!E$11:E$310, MATCH($C2846, Ingredients!$B$11:$B$310, 0)), "")))</f>
        <v/>
      </c>
      <c r="AJ2846" s="108" t="str">
        <f>IF($C2846="", "", IF(IFERROR(INDEX(Ingredients!F$11:F$310, MATCH($C2846, Ingredients!$B$11:$B$310, 0)), "")="", "", IFERROR(INDEX(Ingredients!F$11:F$310, MATCH($C2846, Ingredients!$B$11:$B$310, 0)), "")))</f>
        <v/>
      </c>
      <c r="AK2846" s="106" t="str">
        <f>IF($C2846="", "", IF(IFERROR(INDEX(Ingredients!G$11:G$310, MATCH($C2846, Ingredients!$B$11:$B$310, 0)), "")="", "", IFERROR(INDEX(Ingredients!G$11:G$310, MATCH($C2846, Ingredients!$B$11:$B$310, 0)), "")))</f>
        <v/>
      </c>
      <c r="AL2846" s="79" t="str">
        <f>IF($C2846="", "", IF(IFERROR(INDEX(Ingredients!H$11:H$310, MATCH($C2846, Ingredients!$B$11:$B$310, 0)), "")="", "", IFERROR(INDEX(Ingredients!H$11:H$310, MATCH($C2846, Ingredients!$B$11:$B$310, 0)), "")))</f>
        <v/>
      </c>
      <c r="AN2846" s="83" t="str">
        <f t="shared" si="665"/>
        <v/>
      </c>
      <c r="AP2846" s="114" t="str">
        <f t="shared" si="675"/>
        <v/>
      </c>
      <c r="AR2846" s="117" t="str">
        <f>IF($C2846="", "", IF(IFERROR(INDEX(Ingredients!$AI$11:$AI$310, MATCH($C2846, Ingredients!$B$11:$B$310, 0)), "")="", "", IFERROR(INDEX(Ingredients!$AI$11:$AI$310, MATCH($C2846, Ingredients!$B$11:$B$310, 0)), "")))</f>
        <v/>
      </c>
      <c r="AT2846" s="120" t="str">
        <f t="shared" si="676"/>
        <v/>
      </c>
      <c r="AV2846" s="90" t="str">
        <f t="shared" si="666"/>
        <v/>
      </c>
      <c r="AX2846" s="90" t="str">
        <f>IF($AV2846="", "", COUNTIF($AV$11:$AV$5010, "&lt;"&amp;$AV2846)+1+COUNTIF($AV$11:$AV2846, $AV2846)-1)</f>
        <v/>
      </c>
      <c r="AZ2846" s="111" t="str">
        <f>IF($B2846="", "", SUMIF('Shopping List'!$AV$11:$AV$25, $B2846, 'Shopping List'!$BN$11:$BN$25))</f>
        <v/>
      </c>
      <c r="BB2846" s="117" t="str">
        <f t="shared" si="677"/>
        <v/>
      </c>
    </row>
    <row r="2847" spans="1:54" x14ac:dyDescent="0.25">
      <c r="A2847" s="4"/>
      <c r="B2847" s="37"/>
      <c r="C2847" s="124"/>
      <c r="D2847" s="39"/>
      <c r="E2847" s="125"/>
      <c r="F2847" s="48"/>
      <c r="G2847" s="4"/>
      <c r="H2847" s="4"/>
      <c r="I2847" s="95" t="str">
        <f>IF($C2847="", "", IF(IFERROR(INDEX(Ingredients!$C$11:$C$310, MATCH($C2847, Ingredients!$B$11:$B$310, 0)), "")="", "", IFERROR(INDEX(Ingredients!$C$11:$C$310, MATCH($C2847, Ingredients!$B$11:$B$310, 0)), "")))</f>
        <v/>
      </c>
      <c r="J2847" s="73" t="str">
        <f>IF($B2847="", "", IF(IFERROR(INDEX(Meals!$C$11:$C$260, MATCH($B2847, Meals!$B$11:$B$260, 0)), "")="", "", IFERROR(INDEX(Meals!$C$11:$C$260, MATCH($B2847, Meals!$B$11:$B$260, 0)), "")))</f>
        <v/>
      </c>
      <c r="K2847" s="4"/>
      <c r="L2847" s="72" t="str">
        <f t="shared" si="667"/>
        <v/>
      </c>
      <c r="M2847" s="73" t="str">
        <f t="shared" si="668"/>
        <v/>
      </c>
      <c r="N2847" s="4"/>
      <c r="O2847" s="78" t="str">
        <f t="shared" si="669"/>
        <v/>
      </c>
      <c r="P2847" s="79" t="str">
        <f t="shared" si="670"/>
        <v/>
      </c>
      <c r="Q2847" s="4"/>
      <c r="R2847" s="90" t="str">
        <f t="shared" si="671"/>
        <v/>
      </c>
      <c r="S2847" s="4"/>
      <c r="Y2847" s="18" t="str">
        <f t="shared" si="672"/>
        <v/>
      </c>
      <c r="AA2847" s="18" t="str">
        <f t="shared" si="663"/>
        <v/>
      </c>
      <c r="AB2847" s="18" t="str">
        <f t="shared" si="664"/>
        <v/>
      </c>
      <c r="AC2847" s="18" t="str">
        <f t="shared" si="673"/>
        <v/>
      </c>
      <c r="AD2847" s="18" t="str">
        <f t="shared" si="673"/>
        <v/>
      </c>
      <c r="AE2847" s="18" t="str">
        <f t="shared" si="674"/>
        <v/>
      </c>
      <c r="AG2847" s="95" t="str">
        <f>IF($C2847="", "", IF(IFERROR(INDEX(Ingredients!C$11:C$310, MATCH($C2847, Ingredients!$B$11:$B$310, 0)), "")="", "", IFERROR(INDEX(Ingredients!C$11:C$310, MATCH($C2847, Ingredients!$B$11:$B$310, 0)), "")))</f>
        <v/>
      </c>
      <c r="AH2847" s="105" t="str">
        <f>IF($C2847="", "", IF(IFERROR(INDEX(Ingredients!D$11:D$310, MATCH($C2847, Ingredients!$B$11:$B$310, 0)), "")="", "", IFERROR(INDEX(Ingredients!D$11:D$310, MATCH($C2847, Ingredients!$B$11:$B$310, 0)), "")))</f>
        <v/>
      </c>
      <c r="AI2847" s="106" t="str">
        <f>IF($C2847="", "", IF(IFERROR(INDEX(Ingredients!E$11:E$310, MATCH($C2847, Ingredients!$B$11:$B$310, 0)), "")="", "", IFERROR(INDEX(Ingredients!E$11:E$310, MATCH($C2847, Ingredients!$B$11:$B$310, 0)), "")))</f>
        <v/>
      </c>
      <c r="AJ2847" s="108" t="str">
        <f>IF($C2847="", "", IF(IFERROR(INDEX(Ingredients!F$11:F$310, MATCH($C2847, Ingredients!$B$11:$B$310, 0)), "")="", "", IFERROR(INDEX(Ingredients!F$11:F$310, MATCH($C2847, Ingredients!$B$11:$B$310, 0)), "")))</f>
        <v/>
      </c>
      <c r="AK2847" s="106" t="str">
        <f>IF($C2847="", "", IF(IFERROR(INDEX(Ingredients!G$11:G$310, MATCH($C2847, Ingredients!$B$11:$B$310, 0)), "")="", "", IFERROR(INDEX(Ingredients!G$11:G$310, MATCH($C2847, Ingredients!$B$11:$B$310, 0)), "")))</f>
        <v/>
      </c>
      <c r="AL2847" s="79" t="str">
        <f>IF($C2847="", "", IF(IFERROR(INDEX(Ingredients!H$11:H$310, MATCH($C2847, Ingredients!$B$11:$B$310, 0)), "")="", "", IFERROR(INDEX(Ingredients!H$11:H$310, MATCH($C2847, Ingredients!$B$11:$B$310, 0)), "")))</f>
        <v/>
      </c>
      <c r="AN2847" s="83" t="str">
        <f t="shared" si="665"/>
        <v/>
      </c>
      <c r="AP2847" s="114" t="str">
        <f t="shared" si="675"/>
        <v/>
      </c>
      <c r="AR2847" s="117" t="str">
        <f>IF($C2847="", "", IF(IFERROR(INDEX(Ingredients!$AI$11:$AI$310, MATCH($C2847, Ingredients!$B$11:$B$310, 0)), "")="", "", IFERROR(INDEX(Ingredients!$AI$11:$AI$310, MATCH($C2847, Ingredients!$B$11:$B$310, 0)), "")))</f>
        <v/>
      </c>
      <c r="AT2847" s="120" t="str">
        <f t="shared" si="676"/>
        <v/>
      </c>
      <c r="AV2847" s="90" t="str">
        <f t="shared" si="666"/>
        <v/>
      </c>
      <c r="AX2847" s="90" t="str">
        <f>IF($AV2847="", "", COUNTIF($AV$11:$AV$5010, "&lt;"&amp;$AV2847)+1+COUNTIF($AV$11:$AV2847, $AV2847)-1)</f>
        <v/>
      </c>
      <c r="AZ2847" s="111" t="str">
        <f>IF($B2847="", "", SUMIF('Shopping List'!$AV$11:$AV$25, $B2847, 'Shopping List'!$BN$11:$BN$25))</f>
        <v/>
      </c>
      <c r="BB2847" s="117" t="str">
        <f t="shared" si="677"/>
        <v/>
      </c>
    </row>
    <row r="2848" spans="1:54" x14ac:dyDescent="0.25">
      <c r="A2848" s="4"/>
      <c r="B2848" s="37"/>
      <c r="C2848" s="124"/>
      <c r="D2848" s="39"/>
      <c r="E2848" s="125"/>
      <c r="F2848" s="48"/>
      <c r="G2848" s="4"/>
      <c r="H2848" s="4"/>
      <c r="I2848" s="95" t="str">
        <f>IF($C2848="", "", IF(IFERROR(INDEX(Ingredients!$C$11:$C$310, MATCH($C2848, Ingredients!$B$11:$B$310, 0)), "")="", "", IFERROR(INDEX(Ingredients!$C$11:$C$310, MATCH($C2848, Ingredients!$B$11:$B$310, 0)), "")))</f>
        <v/>
      </c>
      <c r="J2848" s="73" t="str">
        <f>IF($B2848="", "", IF(IFERROR(INDEX(Meals!$C$11:$C$260, MATCH($B2848, Meals!$B$11:$B$260, 0)), "")="", "", IFERROR(INDEX(Meals!$C$11:$C$260, MATCH($B2848, Meals!$B$11:$B$260, 0)), "")))</f>
        <v/>
      </c>
      <c r="K2848" s="4"/>
      <c r="L2848" s="72" t="str">
        <f t="shared" si="667"/>
        <v/>
      </c>
      <c r="M2848" s="73" t="str">
        <f t="shared" si="668"/>
        <v/>
      </c>
      <c r="N2848" s="4"/>
      <c r="O2848" s="78" t="str">
        <f t="shared" si="669"/>
        <v/>
      </c>
      <c r="P2848" s="79" t="str">
        <f t="shared" si="670"/>
        <v/>
      </c>
      <c r="Q2848" s="4"/>
      <c r="R2848" s="90" t="str">
        <f t="shared" si="671"/>
        <v/>
      </c>
      <c r="S2848" s="4"/>
      <c r="Y2848" s="18" t="str">
        <f t="shared" si="672"/>
        <v/>
      </c>
      <c r="AA2848" s="18" t="str">
        <f t="shared" si="663"/>
        <v/>
      </c>
      <c r="AB2848" s="18" t="str">
        <f t="shared" si="664"/>
        <v/>
      </c>
      <c r="AC2848" s="18" t="str">
        <f t="shared" si="673"/>
        <v/>
      </c>
      <c r="AD2848" s="18" t="str">
        <f t="shared" si="673"/>
        <v/>
      </c>
      <c r="AE2848" s="18" t="str">
        <f t="shared" si="674"/>
        <v/>
      </c>
      <c r="AG2848" s="95" t="str">
        <f>IF($C2848="", "", IF(IFERROR(INDEX(Ingredients!C$11:C$310, MATCH($C2848, Ingredients!$B$11:$B$310, 0)), "")="", "", IFERROR(INDEX(Ingredients!C$11:C$310, MATCH($C2848, Ingredients!$B$11:$B$310, 0)), "")))</f>
        <v/>
      </c>
      <c r="AH2848" s="105" t="str">
        <f>IF($C2848="", "", IF(IFERROR(INDEX(Ingredients!D$11:D$310, MATCH($C2848, Ingredients!$B$11:$B$310, 0)), "")="", "", IFERROR(INDEX(Ingredients!D$11:D$310, MATCH($C2848, Ingredients!$B$11:$B$310, 0)), "")))</f>
        <v/>
      </c>
      <c r="AI2848" s="106" t="str">
        <f>IF($C2848="", "", IF(IFERROR(INDEX(Ingredients!E$11:E$310, MATCH($C2848, Ingredients!$B$11:$B$310, 0)), "")="", "", IFERROR(INDEX(Ingredients!E$11:E$310, MATCH($C2848, Ingredients!$B$11:$B$310, 0)), "")))</f>
        <v/>
      </c>
      <c r="AJ2848" s="108" t="str">
        <f>IF($C2848="", "", IF(IFERROR(INDEX(Ingredients!F$11:F$310, MATCH($C2848, Ingredients!$B$11:$B$310, 0)), "")="", "", IFERROR(INDEX(Ingredients!F$11:F$310, MATCH($C2848, Ingredients!$B$11:$B$310, 0)), "")))</f>
        <v/>
      </c>
      <c r="AK2848" s="106" t="str">
        <f>IF($C2848="", "", IF(IFERROR(INDEX(Ingredients!G$11:G$310, MATCH($C2848, Ingredients!$B$11:$B$310, 0)), "")="", "", IFERROR(INDEX(Ingredients!G$11:G$310, MATCH($C2848, Ingredients!$B$11:$B$310, 0)), "")))</f>
        <v/>
      </c>
      <c r="AL2848" s="79" t="str">
        <f>IF($C2848="", "", IF(IFERROR(INDEX(Ingredients!H$11:H$310, MATCH($C2848, Ingredients!$B$11:$B$310, 0)), "")="", "", IFERROR(INDEX(Ingredients!H$11:H$310, MATCH($C2848, Ingredients!$B$11:$B$310, 0)), "")))</f>
        <v/>
      </c>
      <c r="AN2848" s="83" t="str">
        <f t="shared" si="665"/>
        <v/>
      </c>
      <c r="AP2848" s="114" t="str">
        <f t="shared" si="675"/>
        <v/>
      </c>
      <c r="AR2848" s="117" t="str">
        <f>IF($C2848="", "", IF(IFERROR(INDEX(Ingredients!$AI$11:$AI$310, MATCH($C2848, Ingredients!$B$11:$B$310, 0)), "")="", "", IFERROR(INDEX(Ingredients!$AI$11:$AI$310, MATCH($C2848, Ingredients!$B$11:$B$310, 0)), "")))</f>
        <v/>
      </c>
      <c r="AT2848" s="120" t="str">
        <f t="shared" si="676"/>
        <v/>
      </c>
      <c r="AV2848" s="90" t="str">
        <f t="shared" si="666"/>
        <v/>
      </c>
      <c r="AX2848" s="90" t="str">
        <f>IF($AV2848="", "", COUNTIF($AV$11:$AV$5010, "&lt;"&amp;$AV2848)+1+COUNTIF($AV$11:$AV2848, $AV2848)-1)</f>
        <v/>
      </c>
      <c r="AZ2848" s="111" t="str">
        <f>IF($B2848="", "", SUMIF('Shopping List'!$AV$11:$AV$25, $B2848, 'Shopping List'!$BN$11:$BN$25))</f>
        <v/>
      </c>
      <c r="BB2848" s="117" t="str">
        <f t="shared" si="677"/>
        <v/>
      </c>
    </row>
    <row r="2849" spans="1:54" x14ac:dyDescent="0.25">
      <c r="A2849" s="4"/>
      <c r="B2849" s="37"/>
      <c r="C2849" s="124"/>
      <c r="D2849" s="39"/>
      <c r="E2849" s="125"/>
      <c r="F2849" s="48"/>
      <c r="G2849" s="4"/>
      <c r="H2849" s="4"/>
      <c r="I2849" s="95" t="str">
        <f>IF($C2849="", "", IF(IFERROR(INDEX(Ingredients!$C$11:$C$310, MATCH($C2849, Ingredients!$B$11:$B$310, 0)), "")="", "", IFERROR(INDEX(Ingredients!$C$11:$C$310, MATCH($C2849, Ingredients!$B$11:$B$310, 0)), "")))</f>
        <v/>
      </c>
      <c r="J2849" s="73" t="str">
        <f>IF($B2849="", "", IF(IFERROR(INDEX(Meals!$C$11:$C$260, MATCH($B2849, Meals!$B$11:$B$260, 0)), "")="", "", IFERROR(INDEX(Meals!$C$11:$C$260, MATCH($B2849, Meals!$B$11:$B$260, 0)), "")))</f>
        <v/>
      </c>
      <c r="K2849" s="4"/>
      <c r="L2849" s="72" t="str">
        <f t="shared" si="667"/>
        <v/>
      </c>
      <c r="M2849" s="73" t="str">
        <f t="shared" si="668"/>
        <v/>
      </c>
      <c r="N2849" s="4"/>
      <c r="O2849" s="78" t="str">
        <f t="shared" si="669"/>
        <v/>
      </c>
      <c r="P2849" s="79" t="str">
        <f t="shared" si="670"/>
        <v/>
      </c>
      <c r="Q2849" s="4"/>
      <c r="R2849" s="90" t="str">
        <f t="shared" si="671"/>
        <v/>
      </c>
      <c r="S2849" s="4"/>
      <c r="Y2849" s="18" t="str">
        <f t="shared" si="672"/>
        <v/>
      </c>
      <c r="AA2849" s="18" t="str">
        <f t="shared" si="663"/>
        <v/>
      </c>
      <c r="AB2849" s="18" t="str">
        <f t="shared" si="664"/>
        <v/>
      </c>
      <c r="AC2849" s="18" t="str">
        <f t="shared" si="673"/>
        <v/>
      </c>
      <c r="AD2849" s="18" t="str">
        <f t="shared" si="673"/>
        <v/>
      </c>
      <c r="AE2849" s="18" t="str">
        <f t="shared" si="674"/>
        <v/>
      </c>
      <c r="AG2849" s="95" t="str">
        <f>IF($C2849="", "", IF(IFERROR(INDEX(Ingredients!C$11:C$310, MATCH($C2849, Ingredients!$B$11:$B$310, 0)), "")="", "", IFERROR(INDEX(Ingredients!C$11:C$310, MATCH($C2849, Ingredients!$B$11:$B$310, 0)), "")))</f>
        <v/>
      </c>
      <c r="AH2849" s="105" t="str">
        <f>IF($C2849="", "", IF(IFERROR(INDEX(Ingredients!D$11:D$310, MATCH($C2849, Ingredients!$B$11:$B$310, 0)), "")="", "", IFERROR(INDEX(Ingredients!D$11:D$310, MATCH($C2849, Ingredients!$B$11:$B$310, 0)), "")))</f>
        <v/>
      </c>
      <c r="AI2849" s="106" t="str">
        <f>IF($C2849="", "", IF(IFERROR(INDEX(Ingredients!E$11:E$310, MATCH($C2849, Ingredients!$B$11:$B$310, 0)), "")="", "", IFERROR(INDEX(Ingredients!E$11:E$310, MATCH($C2849, Ingredients!$B$11:$B$310, 0)), "")))</f>
        <v/>
      </c>
      <c r="AJ2849" s="108" t="str">
        <f>IF($C2849="", "", IF(IFERROR(INDEX(Ingredients!F$11:F$310, MATCH($C2849, Ingredients!$B$11:$B$310, 0)), "")="", "", IFERROR(INDEX(Ingredients!F$11:F$310, MATCH($C2849, Ingredients!$B$11:$B$310, 0)), "")))</f>
        <v/>
      </c>
      <c r="AK2849" s="106" t="str">
        <f>IF($C2849="", "", IF(IFERROR(INDEX(Ingredients!G$11:G$310, MATCH($C2849, Ingredients!$B$11:$B$310, 0)), "")="", "", IFERROR(INDEX(Ingredients!G$11:G$310, MATCH($C2849, Ingredients!$B$11:$B$310, 0)), "")))</f>
        <v/>
      </c>
      <c r="AL2849" s="79" t="str">
        <f>IF($C2849="", "", IF(IFERROR(INDEX(Ingredients!H$11:H$310, MATCH($C2849, Ingredients!$B$11:$B$310, 0)), "")="", "", IFERROR(INDEX(Ingredients!H$11:H$310, MATCH($C2849, Ingredients!$B$11:$B$310, 0)), "")))</f>
        <v/>
      </c>
      <c r="AN2849" s="83" t="str">
        <f t="shared" si="665"/>
        <v/>
      </c>
      <c r="AP2849" s="114" t="str">
        <f t="shared" si="675"/>
        <v/>
      </c>
      <c r="AR2849" s="117" t="str">
        <f>IF($C2849="", "", IF(IFERROR(INDEX(Ingredients!$AI$11:$AI$310, MATCH($C2849, Ingredients!$B$11:$B$310, 0)), "")="", "", IFERROR(INDEX(Ingredients!$AI$11:$AI$310, MATCH($C2849, Ingredients!$B$11:$B$310, 0)), "")))</f>
        <v/>
      </c>
      <c r="AT2849" s="120" t="str">
        <f t="shared" si="676"/>
        <v/>
      </c>
      <c r="AV2849" s="90" t="str">
        <f t="shared" si="666"/>
        <v/>
      </c>
      <c r="AX2849" s="90" t="str">
        <f>IF($AV2849="", "", COUNTIF($AV$11:$AV$5010, "&lt;"&amp;$AV2849)+1+COUNTIF($AV$11:$AV2849, $AV2849)-1)</f>
        <v/>
      </c>
      <c r="AZ2849" s="111" t="str">
        <f>IF($B2849="", "", SUMIF('Shopping List'!$AV$11:$AV$25, $B2849, 'Shopping List'!$BN$11:$BN$25))</f>
        <v/>
      </c>
      <c r="BB2849" s="117" t="str">
        <f t="shared" si="677"/>
        <v/>
      </c>
    </row>
    <row r="2850" spans="1:54" x14ac:dyDescent="0.25">
      <c r="A2850" s="4"/>
      <c r="B2850" s="37"/>
      <c r="C2850" s="124"/>
      <c r="D2850" s="39"/>
      <c r="E2850" s="125"/>
      <c r="F2850" s="48"/>
      <c r="G2850" s="4"/>
      <c r="H2850" s="4"/>
      <c r="I2850" s="95" t="str">
        <f>IF($C2850="", "", IF(IFERROR(INDEX(Ingredients!$C$11:$C$310, MATCH($C2850, Ingredients!$B$11:$B$310, 0)), "")="", "", IFERROR(INDEX(Ingredients!$C$11:$C$310, MATCH($C2850, Ingredients!$B$11:$B$310, 0)), "")))</f>
        <v/>
      </c>
      <c r="J2850" s="73" t="str">
        <f>IF($B2850="", "", IF(IFERROR(INDEX(Meals!$C$11:$C$260, MATCH($B2850, Meals!$B$11:$B$260, 0)), "")="", "", IFERROR(INDEX(Meals!$C$11:$C$260, MATCH($B2850, Meals!$B$11:$B$260, 0)), "")))</f>
        <v/>
      </c>
      <c r="K2850" s="4"/>
      <c r="L2850" s="72" t="str">
        <f t="shared" si="667"/>
        <v/>
      </c>
      <c r="M2850" s="73" t="str">
        <f t="shared" si="668"/>
        <v/>
      </c>
      <c r="N2850" s="4"/>
      <c r="O2850" s="78" t="str">
        <f t="shared" si="669"/>
        <v/>
      </c>
      <c r="P2850" s="79" t="str">
        <f t="shared" si="670"/>
        <v/>
      </c>
      <c r="Q2850" s="4"/>
      <c r="R2850" s="90" t="str">
        <f t="shared" si="671"/>
        <v/>
      </c>
      <c r="S2850" s="4"/>
      <c r="Y2850" s="18" t="str">
        <f t="shared" si="672"/>
        <v/>
      </c>
      <c r="AA2850" s="18" t="str">
        <f t="shared" si="663"/>
        <v/>
      </c>
      <c r="AB2850" s="18" t="str">
        <f t="shared" si="664"/>
        <v/>
      </c>
      <c r="AC2850" s="18" t="str">
        <f t="shared" si="673"/>
        <v/>
      </c>
      <c r="AD2850" s="18" t="str">
        <f t="shared" si="673"/>
        <v/>
      </c>
      <c r="AE2850" s="18" t="str">
        <f t="shared" si="674"/>
        <v/>
      </c>
      <c r="AG2850" s="95" t="str">
        <f>IF($C2850="", "", IF(IFERROR(INDEX(Ingredients!C$11:C$310, MATCH($C2850, Ingredients!$B$11:$B$310, 0)), "")="", "", IFERROR(INDEX(Ingredients!C$11:C$310, MATCH($C2850, Ingredients!$B$11:$B$310, 0)), "")))</f>
        <v/>
      </c>
      <c r="AH2850" s="105" t="str">
        <f>IF($C2850="", "", IF(IFERROR(INDEX(Ingredients!D$11:D$310, MATCH($C2850, Ingredients!$B$11:$B$310, 0)), "")="", "", IFERROR(INDEX(Ingredients!D$11:D$310, MATCH($C2850, Ingredients!$B$11:$B$310, 0)), "")))</f>
        <v/>
      </c>
      <c r="AI2850" s="106" t="str">
        <f>IF($C2850="", "", IF(IFERROR(INDEX(Ingredients!E$11:E$310, MATCH($C2850, Ingredients!$B$11:$B$310, 0)), "")="", "", IFERROR(INDEX(Ingredients!E$11:E$310, MATCH($C2850, Ingredients!$B$11:$B$310, 0)), "")))</f>
        <v/>
      </c>
      <c r="AJ2850" s="108" t="str">
        <f>IF($C2850="", "", IF(IFERROR(INDEX(Ingredients!F$11:F$310, MATCH($C2850, Ingredients!$B$11:$B$310, 0)), "")="", "", IFERROR(INDEX(Ingredients!F$11:F$310, MATCH($C2850, Ingredients!$B$11:$B$310, 0)), "")))</f>
        <v/>
      </c>
      <c r="AK2850" s="106" t="str">
        <f>IF($C2850="", "", IF(IFERROR(INDEX(Ingredients!G$11:G$310, MATCH($C2850, Ingredients!$B$11:$B$310, 0)), "")="", "", IFERROR(INDEX(Ingredients!G$11:G$310, MATCH($C2850, Ingredients!$B$11:$B$310, 0)), "")))</f>
        <v/>
      </c>
      <c r="AL2850" s="79" t="str">
        <f>IF($C2850="", "", IF(IFERROR(INDEX(Ingredients!H$11:H$310, MATCH($C2850, Ingredients!$B$11:$B$310, 0)), "")="", "", IFERROR(INDEX(Ingredients!H$11:H$310, MATCH($C2850, Ingredients!$B$11:$B$310, 0)), "")))</f>
        <v/>
      </c>
      <c r="AN2850" s="83" t="str">
        <f t="shared" si="665"/>
        <v/>
      </c>
      <c r="AP2850" s="114" t="str">
        <f t="shared" si="675"/>
        <v/>
      </c>
      <c r="AR2850" s="117" t="str">
        <f>IF($C2850="", "", IF(IFERROR(INDEX(Ingredients!$AI$11:$AI$310, MATCH($C2850, Ingredients!$B$11:$B$310, 0)), "")="", "", IFERROR(INDEX(Ingredients!$AI$11:$AI$310, MATCH($C2850, Ingredients!$B$11:$B$310, 0)), "")))</f>
        <v/>
      </c>
      <c r="AT2850" s="120" t="str">
        <f t="shared" si="676"/>
        <v/>
      </c>
      <c r="AV2850" s="90" t="str">
        <f t="shared" si="666"/>
        <v/>
      </c>
      <c r="AX2850" s="90" t="str">
        <f>IF($AV2850="", "", COUNTIF($AV$11:$AV$5010, "&lt;"&amp;$AV2850)+1+COUNTIF($AV$11:$AV2850, $AV2850)-1)</f>
        <v/>
      </c>
      <c r="AZ2850" s="111" t="str">
        <f>IF($B2850="", "", SUMIF('Shopping List'!$AV$11:$AV$25, $B2850, 'Shopping List'!$BN$11:$BN$25))</f>
        <v/>
      </c>
      <c r="BB2850" s="117" t="str">
        <f t="shared" si="677"/>
        <v/>
      </c>
    </row>
    <row r="2851" spans="1:54" x14ac:dyDescent="0.25">
      <c r="A2851" s="4"/>
      <c r="B2851" s="37"/>
      <c r="C2851" s="124"/>
      <c r="D2851" s="39"/>
      <c r="E2851" s="125"/>
      <c r="F2851" s="48"/>
      <c r="G2851" s="4"/>
      <c r="H2851" s="4"/>
      <c r="I2851" s="95" t="str">
        <f>IF($C2851="", "", IF(IFERROR(INDEX(Ingredients!$C$11:$C$310, MATCH($C2851, Ingredients!$B$11:$B$310, 0)), "")="", "", IFERROR(INDEX(Ingredients!$C$11:$C$310, MATCH($C2851, Ingredients!$B$11:$B$310, 0)), "")))</f>
        <v/>
      </c>
      <c r="J2851" s="73" t="str">
        <f>IF($B2851="", "", IF(IFERROR(INDEX(Meals!$C$11:$C$260, MATCH($B2851, Meals!$B$11:$B$260, 0)), "")="", "", IFERROR(INDEX(Meals!$C$11:$C$260, MATCH($B2851, Meals!$B$11:$B$260, 0)), "")))</f>
        <v/>
      </c>
      <c r="K2851" s="4"/>
      <c r="L2851" s="72" t="str">
        <f t="shared" si="667"/>
        <v/>
      </c>
      <c r="M2851" s="73" t="str">
        <f t="shared" si="668"/>
        <v/>
      </c>
      <c r="N2851" s="4"/>
      <c r="O2851" s="78" t="str">
        <f t="shared" si="669"/>
        <v/>
      </c>
      <c r="P2851" s="79" t="str">
        <f t="shared" si="670"/>
        <v/>
      </c>
      <c r="Q2851" s="4"/>
      <c r="R2851" s="90" t="str">
        <f t="shared" si="671"/>
        <v/>
      </c>
      <c r="S2851" s="4"/>
      <c r="Y2851" s="18" t="str">
        <f t="shared" si="672"/>
        <v/>
      </c>
      <c r="AA2851" s="18" t="str">
        <f t="shared" si="663"/>
        <v/>
      </c>
      <c r="AB2851" s="18" t="str">
        <f t="shared" si="664"/>
        <v/>
      </c>
      <c r="AC2851" s="18" t="str">
        <f t="shared" si="673"/>
        <v/>
      </c>
      <c r="AD2851" s="18" t="str">
        <f t="shared" si="673"/>
        <v/>
      </c>
      <c r="AE2851" s="18" t="str">
        <f t="shared" si="674"/>
        <v/>
      </c>
      <c r="AG2851" s="95" t="str">
        <f>IF($C2851="", "", IF(IFERROR(INDEX(Ingredients!C$11:C$310, MATCH($C2851, Ingredients!$B$11:$B$310, 0)), "")="", "", IFERROR(INDEX(Ingredients!C$11:C$310, MATCH($C2851, Ingredients!$B$11:$B$310, 0)), "")))</f>
        <v/>
      </c>
      <c r="AH2851" s="105" t="str">
        <f>IF($C2851="", "", IF(IFERROR(INDEX(Ingredients!D$11:D$310, MATCH($C2851, Ingredients!$B$11:$B$310, 0)), "")="", "", IFERROR(INDEX(Ingredients!D$11:D$310, MATCH($C2851, Ingredients!$B$11:$B$310, 0)), "")))</f>
        <v/>
      </c>
      <c r="AI2851" s="106" t="str">
        <f>IF($C2851="", "", IF(IFERROR(INDEX(Ingredients!E$11:E$310, MATCH($C2851, Ingredients!$B$11:$B$310, 0)), "")="", "", IFERROR(INDEX(Ingredients!E$11:E$310, MATCH($C2851, Ingredients!$B$11:$B$310, 0)), "")))</f>
        <v/>
      </c>
      <c r="AJ2851" s="108" t="str">
        <f>IF($C2851="", "", IF(IFERROR(INDEX(Ingredients!F$11:F$310, MATCH($C2851, Ingredients!$B$11:$B$310, 0)), "")="", "", IFERROR(INDEX(Ingredients!F$11:F$310, MATCH($C2851, Ingredients!$B$11:$B$310, 0)), "")))</f>
        <v/>
      </c>
      <c r="AK2851" s="106" t="str">
        <f>IF($C2851="", "", IF(IFERROR(INDEX(Ingredients!G$11:G$310, MATCH($C2851, Ingredients!$B$11:$B$310, 0)), "")="", "", IFERROR(INDEX(Ingredients!G$11:G$310, MATCH($C2851, Ingredients!$B$11:$B$310, 0)), "")))</f>
        <v/>
      </c>
      <c r="AL2851" s="79" t="str">
        <f>IF($C2851="", "", IF(IFERROR(INDEX(Ingredients!H$11:H$310, MATCH($C2851, Ingredients!$B$11:$B$310, 0)), "")="", "", IFERROR(INDEX(Ingredients!H$11:H$310, MATCH($C2851, Ingredients!$B$11:$B$310, 0)), "")))</f>
        <v/>
      </c>
      <c r="AN2851" s="83" t="str">
        <f t="shared" si="665"/>
        <v/>
      </c>
      <c r="AP2851" s="114" t="str">
        <f t="shared" si="675"/>
        <v/>
      </c>
      <c r="AR2851" s="117" t="str">
        <f>IF($C2851="", "", IF(IFERROR(INDEX(Ingredients!$AI$11:$AI$310, MATCH($C2851, Ingredients!$B$11:$B$310, 0)), "")="", "", IFERROR(INDEX(Ingredients!$AI$11:$AI$310, MATCH($C2851, Ingredients!$B$11:$B$310, 0)), "")))</f>
        <v/>
      </c>
      <c r="AT2851" s="120" t="str">
        <f t="shared" si="676"/>
        <v/>
      </c>
      <c r="AV2851" s="90" t="str">
        <f t="shared" si="666"/>
        <v/>
      </c>
      <c r="AX2851" s="90" t="str">
        <f>IF($AV2851="", "", COUNTIF($AV$11:$AV$5010, "&lt;"&amp;$AV2851)+1+COUNTIF($AV$11:$AV2851, $AV2851)-1)</f>
        <v/>
      </c>
      <c r="AZ2851" s="111" t="str">
        <f>IF($B2851="", "", SUMIF('Shopping List'!$AV$11:$AV$25, $B2851, 'Shopping List'!$BN$11:$BN$25))</f>
        <v/>
      </c>
      <c r="BB2851" s="117" t="str">
        <f t="shared" si="677"/>
        <v/>
      </c>
    </row>
    <row r="2852" spans="1:54" x14ac:dyDescent="0.25">
      <c r="A2852" s="4"/>
      <c r="B2852" s="37"/>
      <c r="C2852" s="124"/>
      <c r="D2852" s="39"/>
      <c r="E2852" s="125"/>
      <c r="F2852" s="48"/>
      <c r="G2852" s="4"/>
      <c r="H2852" s="4"/>
      <c r="I2852" s="95" t="str">
        <f>IF($C2852="", "", IF(IFERROR(INDEX(Ingredients!$C$11:$C$310, MATCH($C2852, Ingredients!$B$11:$B$310, 0)), "")="", "", IFERROR(INDEX(Ingredients!$C$11:$C$310, MATCH($C2852, Ingredients!$B$11:$B$310, 0)), "")))</f>
        <v/>
      </c>
      <c r="J2852" s="73" t="str">
        <f>IF($B2852="", "", IF(IFERROR(INDEX(Meals!$C$11:$C$260, MATCH($B2852, Meals!$B$11:$B$260, 0)), "")="", "", IFERROR(INDEX(Meals!$C$11:$C$260, MATCH($B2852, Meals!$B$11:$B$260, 0)), "")))</f>
        <v/>
      </c>
      <c r="K2852" s="4"/>
      <c r="L2852" s="72" t="str">
        <f t="shared" si="667"/>
        <v/>
      </c>
      <c r="M2852" s="73" t="str">
        <f t="shared" si="668"/>
        <v/>
      </c>
      <c r="N2852" s="4"/>
      <c r="O2852" s="78" t="str">
        <f t="shared" si="669"/>
        <v/>
      </c>
      <c r="P2852" s="79" t="str">
        <f t="shared" si="670"/>
        <v/>
      </c>
      <c r="Q2852" s="4"/>
      <c r="R2852" s="90" t="str">
        <f t="shared" si="671"/>
        <v/>
      </c>
      <c r="S2852" s="4"/>
      <c r="Y2852" s="18" t="str">
        <f t="shared" si="672"/>
        <v/>
      </c>
      <c r="AA2852" s="18" t="str">
        <f t="shared" si="663"/>
        <v/>
      </c>
      <c r="AB2852" s="18" t="str">
        <f t="shared" si="664"/>
        <v/>
      </c>
      <c r="AC2852" s="18" t="str">
        <f t="shared" si="673"/>
        <v/>
      </c>
      <c r="AD2852" s="18" t="str">
        <f t="shared" si="673"/>
        <v/>
      </c>
      <c r="AE2852" s="18" t="str">
        <f t="shared" si="674"/>
        <v/>
      </c>
      <c r="AG2852" s="95" t="str">
        <f>IF($C2852="", "", IF(IFERROR(INDEX(Ingredients!C$11:C$310, MATCH($C2852, Ingredients!$B$11:$B$310, 0)), "")="", "", IFERROR(INDEX(Ingredients!C$11:C$310, MATCH($C2852, Ingredients!$B$11:$B$310, 0)), "")))</f>
        <v/>
      </c>
      <c r="AH2852" s="105" t="str">
        <f>IF($C2852="", "", IF(IFERROR(INDEX(Ingredients!D$11:D$310, MATCH($C2852, Ingredients!$B$11:$B$310, 0)), "")="", "", IFERROR(INDEX(Ingredients!D$11:D$310, MATCH($C2852, Ingredients!$B$11:$B$310, 0)), "")))</f>
        <v/>
      </c>
      <c r="AI2852" s="106" t="str">
        <f>IF($C2852="", "", IF(IFERROR(INDEX(Ingredients!E$11:E$310, MATCH($C2852, Ingredients!$B$11:$B$310, 0)), "")="", "", IFERROR(INDEX(Ingredients!E$11:E$310, MATCH($C2852, Ingredients!$B$11:$B$310, 0)), "")))</f>
        <v/>
      </c>
      <c r="AJ2852" s="108" t="str">
        <f>IF($C2852="", "", IF(IFERROR(INDEX(Ingredients!F$11:F$310, MATCH($C2852, Ingredients!$B$11:$B$310, 0)), "")="", "", IFERROR(INDEX(Ingredients!F$11:F$310, MATCH($C2852, Ingredients!$B$11:$B$310, 0)), "")))</f>
        <v/>
      </c>
      <c r="AK2852" s="106" t="str">
        <f>IF($C2852="", "", IF(IFERROR(INDEX(Ingredients!G$11:G$310, MATCH($C2852, Ingredients!$B$11:$B$310, 0)), "")="", "", IFERROR(INDEX(Ingredients!G$11:G$310, MATCH($C2852, Ingredients!$B$11:$B$310, 0)), "")))</f>
        <v/>
      </c>
      <c r="AL2852" s="79" t="str">
        <f>IF($C2852="", "", IF(IFERROR(INDEX(Ingredients!H$11:H$310, MATCH($C2852, Ingredients!$B$11:$B$310, 0)), "")="", "", IFERROR(INDEX(Ingredients!H$11:H$310, MATCH($C2852, Ingredients!$B$11:$B$310, 0)), "")))</f>
        <v/>
      </c>
      <c r="AN2852" s="83" t="str">
        <f t="shared" si="665"/>
        <v/>
      </c>
      <c r="AP2852" s="114" t="str">
        <f t="shared" si="675"/>
        <v/>
      </c>
      <c r="AR2852" s="117" t="str">
        <f>IF($C2852="", "", IF(IFERROR(INDEX(Ingredients!$AI$11:$AI$310, MATCH($C2852, Ingredients!$B$11:$B$310, 0)), "")="", "", IFERROR(INDEX(Ingredients!$AI$11:$AI$310, MATCH($C2852, Ingredients!$B$11:$B$310, 0)), "")))</f>
        <v/>
      </c>
      <c r="AT2852" s="120" t="str">
        <f t="shared" si="676"/>
        <v/>
      </c>
      <c r="AV2852" s="90" t="str">
        <f t="shared" si="666"/>
        <v/>
      </c>
      <c r="AX2852" s="90" t="str">
        <f>IF($AV2852="", "", COUNTIF($AV$11:$AV$5010, "&lt;"&amp;$AV2852)+1+COUNTIF($AV$11:$AV2852, $AV2852)-1)</f>
        <v/>
      </c>
      <c r="AZ2852" s="111" t="str">
        <f>IF($B2852="", "", SUMIF('Shopping List'!$AV$11:$AV$25, $B2852, 'Shopping List'!$BN$11:$BN$25))</f>
        <v/>
      </c>
      <c r="BB2852" s="117" t="str">
        <f t="shared" si="677"/>
        <v/>
      </c>
    </row>
    <row r="2853" spans="1:54" x14ac:dyDescent="0.25">
      <c r="A2853" s="4"/>
      <c r="B2853" s="37"/>
      <c r="C2853" s="124"/>
      <c r="D2853" s="39"/>
      <c r="E2853" s="125"/>
      <c r="F2853" s="48"/>
      <c r="G2853" s="4"/>
      <c r="H2853" s="4"/>
      <c r="I2853" s="95" t="str">
        <f>IF($C2853="", "", IF(IFERROR(INDEX(Ingredients!$C$11:$C$310, MATCH($C2853, Ingredients!$B$11:$B$310, 0)), "")="", "", IFERROR(INDEX(Ingredients!$C$11:$C$310, MATCH($C2853, Ingredients!$B$11:$B$310, 0)), "")))</f>
        <v/>
      </c>
      <c r="J2853" s="73" t="str">
        <f>IF($B2853="", "", IF(IFERROR(INDEX(Meals!$C$11:$C$260, MATCH($B2853, Meals!$B$11:$B$260, 0)), "")="", "", IFERROR(INDEX(Meals!$C$11:$C$260, MATCH($B2853, Meals!$B$11:$B$260, 0)), "")))</f>
        <v/>
      </c>
      <c r="K2853" s="4"/>
      <c r="L2853" s="72" t="str">
        <f t="shared" si="667"/>
        <v/>
      </c>
      <c r="M2853" s="73" t="str">
        <f t="shared" si="668"/>
        <v/>
      </c>
      <c r="N2853" s="4"/>
      <c r="O2853" s="78" t="str">
        <f t="shared" si="669"/>
        <v/>
      </c>
      <c r="P2853" s="79" t="str">
        <f t="shared" si="670"/>
        <v/>
      </c>
      <c r="Q2853" s="4"/>
      <c r="R2853" s="90" t="str">
        <f t="shared" si="671"/>
        <v/>
      </c>
      <c r="S2853" s="4"/>
      <c r="Y2853" s="18" t="str">
        <f t="shared" si="672"/>
        <v/>
      </c>
      <c r="AA2853" s="18" t="str">
        <f t="shared" si="663"/>
        <v/>
      </c>
      <c r="AB2853" s="18" t="str">
        <f t="shared" si="664"/>
        <v/>
      </c>
      <c r="AC2853" s="18" t="str">
        <f t="shared" si="673"/>
        <v/>
      </c>
      <c r="AD2853" s="18" t="str">
        <f t="shared" si="673"/>
        <v/>
      </c>
      <c r="AE2853" s="18" t="str">
        <f t="shared" si="674"/>
        <v/>
      </c>
      <c r="AG2853" s="95" t="str">
        <f>IF($C2853="", "", IF(IFERROR(INDEX(Ingredients!C$11:C$310, MATCH($C2853, Ingredients!$B$11:$B$310, 0)), "")="", "", IFERROR(INDEX(Ingredients!C$11:C$310, MATCH($C2853, Ingredients!$B$11:$B$310, 0)), "")))</f>
        <v/>
      </c>
      <c r="AH2853" s="105" t="str">
        <f>IF($C2853="", "", IF(IFERROR(INDEX(Ingredients!D$11:D$310, MATCH($C2853, Ingredients!$B$11:$B$310, 0)), "")="", "", IFERROR(INDEX(Ingredients!D$11:D$310, MATCH($C2853, Ingredients!$B$11:$B$310, 0)), "")))</f>
        <v/>
      </c>
      <c r="AI2853" s="106" t="str">
        <f>IF($C2853="", "", IF(IFERROR(INDEX(Ingredients!E$11:E$310, MATCH($C2853, Ingredients!$B$11:$B$310, 0)), "")="", "", IFERROR(INDEX(Ingredients!E$11:E$310, MATCH($C2853, Ingredients!$B$11:$B$310, 0)), "")))</f>
        <v/>
      </c>
      <c r="AJ2853" s="108" t="str">
        <f>IF($C2853="", "", IF(IFERROR(INDEX(Ingredients!F$11:F$310, MATCH($C2853, Ingredients!$B$11:$B$310, 0)), "")="", "", IFERROR(INDEX(Ingredients!F$11:F$310, MATCH($C2853, Ingredients!$B$11:$B$310, 0)), "")))</f>
        <v/>
      </c>
      <c r="AK2853" s="106" t="str">
        <f>IF($C2853="", "", IF(IFERROR(INDEX(Ingredients!G$11:G$310, MATCH($C2853, Ingredients!$B$11:$B$310, 0)), "")="", "", IFERROR(INDEX(Ingredients!G$11:G$310, MATCH($C2853, Ingredients!$B$11:$B$310, 0)), "")))</f>
        <v/>
      </c>
      <c r="AL2853" s="79" t="str">
        <f>IF($C2853="", "", IF(IFERROR(INDEX(Ingredients!H$11:H$310, MATCH($C2853, Ingredients!$B$11:$B$310, 0)), "")="", "", IFERROR(INDEX(Ingredients!H$11:H$310, MATCH($C2853, Ingredients!$B$11:$B$310, 0)), "")))</f>
        <v/>
      </c>
      <c r="AN2853" s="83" t="str">
        <f t="shared" si="665"/>
        <v/>
      </c>
      <c r="AP2853" s="114" t="str">
        <f t="shared" si="675"/>
        <v/>
      </c>
      <c r="AR2853" s="117" t="str">
        <f>IF($C2853="", "", IF(IFERROR(INDEX(Ingredients!$AI$11:$AI$310, MATCH($C2853, Ingredients!$B$11:$B$310, 0)), "")="", "", IFERROR(INDEX(Ingredients!$AI$11:$AI$310, MATCH($C2853, Ingredients!$B$11:$B$310, 0)), "")))</f>
        <v/>
      </c>
      <c r="AT2853" s="120" t="str">
        <f t="shared" si="676"/>
        <v/>
      </c>
      <c r="AV2853" s="90" t="str">
        <f t="shared" si="666"/>
        <v/>
      </c>
      <c r="AX2853" s="90" t="str">
        <f>IF($AV2853="", "", COUNTIF($AV$11:$AV$5010, "&lt;"&amp;$AV2853)+1+COUNTIF($AV$11:$AV2853, $AV2853)-1)</f>
        <v/>
      </c>
      <c r="AZ2853" s="111" t="str">
        <f>IF($B2853="", "", SUMIF('Shopping List'!$AV$11:$AV$25, $B2853, 'Shopping List'!$BN$11:$BN$25))</f>
        <v/>
      </c>
      <c r="BB2853" s="117" t="str">
        <f t="shared" si="677"/>
        <v/>
      </c>
    </row>
    <row r="2854" spans="1:54" x14ac:dyDescent="0.25">
      <c r="A2854" s="4"/>
      <c r="B2854" s="37"/>
      <c r="C2854" s="124"/>
      <c r="D2854" s="39"/>
      <c r="E2854" s="125"/>
      <c r="F2854" s="48"/>
      <c r="G2854" s="4"/>
      <c r="H2854" s="4"/>
      <c r="I2854" s="95" t="str">
        <f>IF($C2854="", "", IF(IFERROR(INDEX(Ingredients!$C$11:$C$310, MATCH($C2854, Ingredients!$B$11:$B$310, 0)), "")="", "", IFERROR(INDEX(Ingredients!$C$11:$C$310, MATCH($C2854, Ingredients!$B$11:$B$310, 0)), "")))</f>
        <v/>
      </c>
      <c r="J2854" s="73" t="str">
        <f>IF($B2854="", "", IF(IFERROR(INDEX(Meals!$C$11:$C$260, MATCH($B2854, Meals!$B$11:$B$260, 0)), "")="", "", IFERROR(INDEX(Meals!$C$11:$C$260, MATCH($B2854, Meals!$B$11:$B$260, 0)), "")))</f>
        <v/>
      </c>
      <c r="K2854" s="4"/>
      <c r="L2854" s="72" t="str">
        <f t="shared" si="667"/>
        <v/>
      </c>
      <c r="M2854" s="73" t="str">
        <f t="shared" si="668"/>
        <v/>
      </c>
      <c r="N2854" s="4"/>
      <c r="O2854" s="78" t="str">
        <f t="shared" si="669"/>
        <v/>
      </c>
      <c r="P2854" s="79" t="str">
        <f t="shared" si="670"/>
        <v/>
      </c>
      <c r="Q2854" s="4"/>
      <c r="R2854" s="90" t="str">
        <f t="shared" si="671"/>
        <v/>
      </c>
      <c r="S2854" s="4"/>
      <c r="Y2854" s="18" t="str">
        <f t="shared" si="672"/>
        <v/>
      </c>
      <c r="AA2854" s="18" t="str">
        <f t="shared" si="663"/>
        <v/>
      </c>
      <c r="AB2854" s="18" t="str">
        <f t="shared" si="664"/>
        <v/>
      </c>
      <c r="AC2854" s="18" t="str">
        <f t="shared" si="673"/>
        <v/>
      </c>
      <c r="AD2854" s="18" t="str">
        <f t="shared" si="673"/>
        <v/>
      </c>
      <c r="AE2854" s="18" t="str">
        <f t="shared" si="674"/>
        <v/>
      </c>
      <c r="AG2854" s="95" t="str">
        <f>IF($C2854="", "", IF(IFERROR(INDEX(Ingredients!C$11:C$310, MATCH($C2854, Ingredients!$B$11:$B$310, 0)), "")="", "", IFERROR(INDEX(Ingredients!C$11:C$310, MATCH($C2854, Ingredients!$B$11:$B$310, 0)), "")))</f>
        <v/>
      </c>
      <c r="AH2854" s="105" t="str">
        <f>IF($C2854="", "", IF(IFERROR(INDEX(Ingredients!D$11:D$310, MATCH($C2854, Ingredients!$B$11:$B$310, 0)), "")="", "", IFERROR(INDEX(Ingredients!D$11:D$310, MATCH($C2854, Ingredients!$B$11:$B$310, 0)), "")))</f>
        <v/>
      </c>
      <c r="AI2854" s="106" t="str">
        <f>IF($C2854="", "", IF(IFERROR(INDEX(Ingredients!E$11:E$310, MATCH($C2854, Ingredients!$B$11:$B$310, 0)), "")="", "", IFERROR(INDEX(Ingredients!E$11:E$310, MATCH($C2854, Ingredients!$B$11:$B$310, 0)), "")))</f>
        <v/>
      </c>
      <c r="AJ2854" s="108" t="str">
        <f>IF($C2854="", "", IF(IFERROR(INDEX(Ingredients!F$11:F$310, MATCH($C2854, Ingredients!$B$11:$B$310, 0)), "")="", "", IFERROR(INDEX(Ingredients!F$11:F$310, MATCH($C2854, Ingredients!$B$11:$B$310, 0)), "")))</f>
        <v/>
      </c>
      <c r="AK2854" s="106" t="str">
        <f>IF($C2854="", "", IF(IFERROR(INDEX(Ingredients!G$11:G$310, MATCH($C2854, Ingredients!$B$11:$B$310, 0)), "")="", "", IFERROR(INDEX(Ingredients!G$11:G$310, MATCH($C2854, Ingredients!$B$11:$B$310, 0)), "")))</f>
        <v/>
      </c>
      <c r="AL2854" s="79" t="str">
        <f>IF($C2854="", "", IF(IFERROR(INDEX(Ingredients!H$11:H$310, MATCH($C2854, Ingredients!$B$11:$B$310, 0)), "")="", "", IFERROR(INDEX(Ingredients!H$11:H$310, MATCH($C2854, Ingredients!$B$11:$B$310, 0)), "")))</f>
        <v/>
      </c>
      <c r="AN2854" s="83" t="str">
        <f t="shared" si="665"/>
        <v/>
      </c>
      <c r="AP2854" s="114" t="str">
        <f t="shared" si="675"/>
        <v/>
      </c>
      <c r="AR2854" s="117" t="str">
        <f>IF($C2854="", "", IF(IFERROR(INDEX(Ingredients!$AI$11:$AI$310, MATCH($C2854, Ingredients!$B$11:$B$310, 0)), "")="", "", IFERROR(INDEX(Ingredients!$AI$11:$AI$310, MATCH($C2854, Ingredients!$B$11:$B$310, 0)), "")))</f>
        <v/>
      </c>
      <c r="AT2854" s="120" t="str">
        <f t="shared" si="676"/>
        <v/>
      </c>
      <c r="AV2854" s="90" t="str">
        <f t="shared" si="666"/>
        <v/>
      </c>
      <c r="AX2854" s="90" t="str">
        <f>IF($AV2854="", "", COUNTIF($AV$11:$AV$5010, "&lt;"&amp;$AV2854)+1+COUNTIF($AV$11:$AV2854, $AV2854)-1)</f>
        <v/>
      </c>
      <c r="AZ2854" s="111" t="str">
        <f>IF($B2854="", "", SUMIF('Shopping List'!$AV$11:$AV$25, $B2854, 'Shopping List'!$BN$11:$BN$25))</f>
        <v/>
      </c>
      <c r="BB2854" s="117" t="str">
        <f t="shared" si="677"/>
        <v/>
      </c>
    </row>
    <row r="2855" spans="1:54" x14ac:dyDescent="0.25">
      <c r="A2855" s="4"/>
      <c r="B2855" s="37"/>
      <c r="C2855" s="124"/>
      <c r="D2855" s="39"/>
      <c r="E2855" s="125"/>
      <c r="F2855" s="48"/>
      <c r="G2855" s="4"/>
      <c r="H2855" s="4"/>
      <c r="I2855" s="95" t="str">
        <f>IF($C2855="", "", IF(IFERROR(INDEX(Ingredients!$C$11:$C$310, MATCH($C2855, Ingredients!$B$11:$B$310, 0)), "")="", "", IFERROR(INDEX(Ingredients!$C$11:$C$310, MATCH($C2855, Ingredients!$B$11:$B$310, 0)), "")))</f>
        <v/>
      </c>
      <c r="J2855" s="73" t="str">
        <f>IF($B2855="", "", IF(IFERROR(INDEX(Meals!$C$11:$C$260, MATCH($B2855, Meals!$B$11:$B$260, 0)), "")="", "", IFERROR(INDEX(Meals!$C$11:$C$260, MATCH($B2855, Meals!$B$11:$B$260, 0)), "")))</f>
        <v/>
      </c>
      <c r="K2855" s="4"/>
      <c r="L2855" s="72" t="str">
        <f t="shared" si="667"/>
        <v/>
      </c>
      <c r="M2855" s="73" t="str">
        <f t="shared" si="668"/>
        <v/>
      </c>
      <c r="N2855" s="4"/>
      <c r="O2855" s="78" t="str">
        <f t="shared" si="669"/>
        <v/>
      </c>
      <c r="P2855" s="79" t="str">
        <f t="shared" si="670"/>
        <v/>
      </c>
      <c r="Q2855" s="4"/>
      <c r="R2855" s="90" t="str">
        <f t="shared" si="671"/>
        <v/>
      </c>
      <c r="S2855" s="4"/>
      <c r="Y2855" s="18" t="str">
        <f t="shared" si="672"/>
        <v/>
      </c>
      <c r="AA2855" s="18" t="str">
        <f t="shared" si="663"/>
        <v/>
      </c>
      <c r="AB2855" s="18" t="str">
        <f t="shared" si="664"/>
        <v/>
      </c>
      <c r="AC2855" s="18" t="str">
        <f t="shared" si="673"/>
        <v/>
      </c>
      <c r="AD2855" s="18" t="str">
        <f t="shared" si="673"/>
        <v/>
      </c>
      <c r="AE2855" s="18" t="str">
        <f t="shared" si="674"/>
        <v/>
      </c>
      <c r="AG2855" s="95" t="str">
        <f>IF($C2855="", "", IF(IFERROR(INDEX(Ingredients!C$11:C$310, MATCH($C2855, Ingredients!$B$11:$B$310, 0)), "")="", "", IFERROR(INDEX(Ingredients!C$11:C$310, MATCH($C2855, Ingredients!$B$11:$B$310, 0)), "")))</f>
        <v/>
      </c>
      <c r="AH2855" s="105" t="str">
        <f>IF($C2855="", "", IF(IFERROR(INDEX(Ingredients!D$11:D$310, MATCH($C2855, Ingredients!$B$11:$B$310, 0)), "")="", "", IFERROR(INDEX(Ingredients!D$11:D$310, MATCH($C2855, Ingredients!$B$11:$B$310, 0)), "")))</f>
        <v/>
      </c>
      <c r="AI2855" s="106" t="str">
        <f>IF($C2855="", "", IF(IFERROR(INDEX(Ingredients!E$11:E$310, MATCH($C2855, Ingredients!$B$11:$B$310, 0)), "")="", "", IFERROR(INDEX(Ingredients!E$11:E$310, MATCH($C2855, Ingredients!$B$11:$B$310, 0)), "")))</f>
        <v/>
      </c>
      <c r="AJ2855" s="108" t="str">
        <f>IF($C2855="", "", IF(IFERROR(INDEX(Ingredients!F$11:F$310, MATCH($C2855, Ingredients!$B$11:$B$310, 0)), "")="", "", IFERROR(INDEX(Ingredients!F$11:F$310, MATCH($C2855, Ingredients!$B$11:$B$310, 0)), "")))</f>
        <v/>
      </c>
      <c r="AK2855" s="106" t="str">
        <f>IF($C2855="", "", IF(IFERROR(INDEX(Ingredients!G$11:G$310, MATCH($C2855, Ingredients!$B$11:$B$310, 0)), "")="", "", IFERROR(INDEX(Ingredients!G$11:G$310, MATCH($C2855, Ingredients!$B$11:$B$310, 0)), "")))</f>
        <v/>
      </c>
      <c r="AL2855" s="79" t="str">
        <f>IF($C2855="", "", IF(IFERROR(INDEX(Ingredients!H$11:H$310, MATCH($C2855, Ingredients!$B$11:$B$310, 0)), "")="", "", IFERROR(INDEX(Ingredients!H$11:H$310, MATCH($C2855, Ingredients!$B$11:$B$310, 0)), "")))</f>
        <v/>
      </c>
      <c r="AN2855" s="83" t="str">
        <f t="shared" si="665"/>
        <v/>
      </c>
      <c r="AP2855" s="114" t="str">
        <f t="shared" si="675"/>
        <v/>
      </c>
      <c r="AR2855" s="117" t="str">
        <f>IF($C2855="", "", IF(IFERROR(INDEX(Ingredients!$AI$11:$AI$310, MATCH($C2855, Ingredients!$B$11:$B$310, 0)), "")="", "", IFERROR(INDEX(Ingredients!$AI$11:$AI$310, MATCH($C2855, Ingredients!$B$11:$B$310, 0)), "")))</f>
        <v/>
      </c>
      <c r="AT2855" s="120" t="str">
        <f t="shared" si="676"/>
        <v/>
      </c>
      <c r="AV2855" s="90" t="str">
        <f t="shared" si="666"/>
        <v/>
      </c>
      <c r="AX2855" s="90" t="str">
        <f>IF($AV2855="", "", COUNTIF($AV$11:$AV$5010, "&lt;"&amp;$AV2855)+1+COUNTIF($AV$11:$AV2855, $AV2855)-1)</f>
        <v/>
      </c>
      <c r="AZ2855" s="111" t="str">
        <f>IF($B2855="", "", SUMIF('Shopping List'!$AV$11:$AV$25, $B2855, 'Shopping List'!$BN$11:$BN$25))</f>
        <v/>
      </c>
      <c r="BB2855" s="117" t="str">
        <f t="shared" si="677"/>
        <v/>
      </c>
    </row>
    <row r="2856" spans="1:54" x14ac:dyDescent="0.25">
      <c r="A2856" s="4"/>
      <c r="B2856" s="37"/>
      <c r="C2856" s="124"/>
      <c r="D2856" s="39"/>
      <c r="E2856" s="125"/>
      <c r="F2856" s="48"/>
      <c r="G2856" s="4"/>
      <c r="H2856" s="4"/>
      <c r="I2856" s="95" t="str">
        <f>IF($C2856="", "", IF(IFERROR(INDEX(Ingredients!$C$11:$C$310, MATCH($C2856, Ingredients!$B$11:$B$310, 0)), "")="", "", IFERROR(INDEX(Ingredients!$C$11:$C$310, MATCH($C2856, Ingredients!$B$11:$B$310, 0)), "")))</f>
        <v/>
      </c>
      <c r="J2856" s="73" t="str">
        <f>IF($B2856="", "", IF(IFERROR(INDEX(Meals!$C$11:$C$260, MATCH($B2856, Meals!$B$11:$B$260, 0)), "")="", "", IFERROR(INDEX(Meals!$C$11:$C$260, MATCH($B2856, Meals!$B$11:$B$260, 0)), "")))</f>
        <v/>
      </c>
      <c r="K2856" s="4"/>
      <c r="L2856" s="72" t="str">
        <f t="shared" si="667"/>
        <v/>
      </c>
      <c r="M2856" s="73" t="str">
        <f t="shared" si="668"/>
        <v/>
      </c>
      <c r="N2856" s="4"/>
      <c r="O2856" s="78" t="str">
        <f t="shared" si="669"/>
        <v/>
      </c>
      <c r="P2856" s="79" t="str">
        <f t="shared" si="670"/>
        <v/>
      </c>
      <c r="Q2856" s="4"/>
      <c r="R2856" s="90" t="str">
        <f t="shared" si="671"/>
        <v/>
      </c>
      <c r="S2856" s="4"/>
      <c r="Y2856" s="18" t="str">
        <f t="shared" si="672"/>
        <v/>
      </c>
      <c r="AA2856" s="18" t="str">
        <f t="shared" si="663"/>
        <v/>
      </c>
      <c r="AB2856" s="18" t="str">
        <f t="shared" si="664"/>
        <v/>
      </c>
      <c r="AC2856" s="18" t="str">
        <f t="shared" si="673"/>
        <v/>
      </c>
      <c r="AD2856" s="18" t="str">
        <f t="shared" si="673"/>
        <v/>
      </c>
      <c r="AE2856" s="18" t="str">
        <f t="shared" si="674"/>
        <v/>
      </c>
      <c r="AG2856" s="95" t="str">
        <f>IF($C2856="", "", IF(IFERROR(INDEX(Ingredients!C$11:C$310, MATCH($C2856, Ingredients!$B$11:$B$310, 0)), "")="", "", IFERROR(INDEX(Ingredients!C$11:C$310, MATCH($C2856, Ingredients!$B$11:$B$310, 0)), "")))</f>
        <v/>
      </c>
      <c r="AH2856" s="105" t="str">
        <f>IF($C2856="", "", IF(IFERROR(INDEX(Ingredients!D$11:D$310, MATCH($C2856, Ingredients!$B$11:$B$310, 0)), "")="", "", IFERROR(INDEX(Ingredients!D$11:D$310, MATCH($C2856, Ingredients!$B$11:$B$310, 0)), "")))</f>
        <v/>
      </c>
      <c r="AI2856" s="106" t="str">
        <f>IF($C2856="", "", IF(IFERROR(INDEX(Ingredients!E$11:E$310, MATCH($C2856, Ingredients!$B$11:$B$310, 0)), "")="", "", IFERROR(INDEX(Ingredients!E$11:E$310, MATCH($C2856, Ingredients!$B$11:$B$310, 0)), "")))</f>
        <v/>
      </c>
      <c r="AJ2856" s="108" t="str">
        <f>IF($C2856="", "", IF(IFERROR(INDEX(Ingredients!F$11:F$310, MATCH($C2856, Ingredients!$B$11:$B$310, 0)), "")="", "", IFERROR(INDEX(Ingredients!F$11:F$310, MATCH($C2856, Ingredients!$B$11:$B$310, 0)), "")))</f>
        <v/>
      </c>
      <c r="AK2856" s="106" t="str">
        <f>IF($C2856="", "", IF(IFERROR(INDEX(Ingredients!G$11:G$310, MATCH($C2856, Ingredients!$B$11:$B$310, 0)), "")="", "", IFERROR(INDEX(Ingredients!G$11:G$310, MATCH($C2856, Ingredients!$B$11:$B$310, 0)), "")))</f>
        <v/>
      </c>
      <c r="AL2856" s="79" t="str">
        <f>IF($C2856="", "", IF(IFERROR(INDEX(Ingredients!H$11:H$310, MATCH($C2856, Ingredients!$B$11:$B$310, 0)), "")="", "", IFERROR(INDEX(Ingredients!H$11:H$310, MATCH($C2856, Ingredients!$B$11:$B$310, 0)), "")))</f>
        <v/>
      </c>
      <c r="AN2856" s="83" t="str">
        <f t="shared" si="665"/>
        <v/>
      </c>
      <c r="AP2856" s="114" t="str">
        <f t="shared" si="675"/>
        <v/>
      </c>
      <c r="AR2856" s="117" t="str">
        <f>IF($C2856="", "", IF(IFERROR(INDEX(Ingredients!$AI$11:$AI$310, MATCH($C2856, Ingredients!$B$11:$B$310, 0)), "")="", "", IFERROR(INDEX(Ingredients!$AI$11:$AI$310, MATCH($C2856, Ingredients!$B$11:$B$310, 0)), "")))</f>
        <v/>
      </c>
      <c r="AT2856" s="120" t="str">
        <f t="shared" si="676"/>
        <v/>
      </c>
      <c r="AV2856" s="90" t="str">
        <f t="shared" si="666"/>
        <v/>
      </c>
      <c r="AX2856" s="90" t="str">
        <f>IF($AV2856="", "", COUNTIF($AV$11:$AV$5010, "&lt;"&amp;$AV2856)+1+COUNTIF($AV$11:$AV2856, $AV2856)-1)</f>
        <v/>
      </c>
      <c r="AZ2856" s="111" t="str">
        <f>IF($B2856="", "", SUMIF('Shopping List'!$AV$11:$AV$25, $B2856, 'Shopping List'!$BN$11:$BN$25))</f>
        <v/>
      </c>
      <c r="BB2856" s="117" t="str">
        <f t="shared" si="677"/>
        <v/>
      </c>
    </row>
    <row r="2857" spans="1:54" x14ac:dyDescent="0.25">
      <c r="A2857" s="4"/>
      <c r="B2857" s="37"/>
      <c r="C2857" s="124"/>
      <c r="D2857" s="39"/>
      <c r="E2857" s="125"/>
      <c r="F2857" s="48"/>
      <c r="G2857" s="4"/>
      <c r="H2857" s="4"/>
      <c r="I2857" s="95" t="str">
        <f>IF($C2857="", "", IF(IFERROR(INDEX(Ingredients!$C$11:$C$310, MATCH($C2857, Ingredients!$B$11:$B$310, 0)), "")="", "", IFERROR(INDEX(Ingredients!$C$11:$C$310, MATCH($C2857, Ingredients!$B$11:$B$310, 0)), "")))</f>
        <v/>
      </c>
      <c r="J2857" s="73" t="str">
        <f>IF($B2857="", "", IF(IFERROR(INDEX(Meals!$C$11:$C$260, MATCH($B2857, Meals!$B$11:$B$260, 0)), "")="", "", IFERROR(INDEX(Meals!$C$11:$C$260, MATCH($B2857, Meals!$B$11:$B$260, 0)), "")))</f>
        <v/>
      </c>
      <c r="K2857" s="4"/>
      <c r="L2857" s="72" t="str">
        <f t="shared" si="667"/>
        <v/>
      </c>
      <c r="M2857" s="73" t="str">
        <f t="shared" si="668"/>
        <v/>
      </c>
      <c r="N2857" s="4"/>
      <c r="O2857" s="78" t="str">
        <f t="shared" si="669"/>
        <v/>
      </c>
      <c r="P2857" s="79" t="str">
        <f t="shared" si="670"/>
        <v/>
      </c>
      <c r="Q2857" s="4"/>
      <c r="R2857" s="90" t="str">
        <f t="shared" si="671"/>
        <v/>
      </c>
      <c r="S2857" s="4"/>
      <c r="Y2857" s="18" t="str">
        <f t="shared" si="672"/>
        <v/>
      </c>
      <c r="AA2857" s="18" t="str">
        <f t="shared" si="663"/>
        <v/>
      </c>
      <c r="AB2857" s="18" t="str">
        <f t="shared" si="664"/>
        <v/>
      </c>
      <c r="AC2857" s="18" t="str">
        <f t="shared" si="673"/>
        <v/>
      </c>
      <c r="AD2857" s="18" t="str">
        <f t="shared" si="673"/>
        <v/>
      </c>
      <c r="AE2857" s="18" t="str">
        <f t="shared" si="674"/>
        <v/>
      </c>
      <c r="AG2857" s="95" t="str">
        <f>IF($C2857="", "", IF(IFERROR(INDEX(Ingredients!C$11:C$310, MATCH($C2857, Ingredients!$B$11:$B$310, 0)), "")="", "", IFERROR(INDEX(Ingredients!C$11:C$310, MATCH($C2857, Ingredients!$B$11:$B$310, 0)), "")))</f>
        <v/>
      </c>
      <c r="AH2857" s="105" t="str">
        <f>IF($C2857="", "", IF(IFERROR(INDEX(Ingredients!D$11:D$310, MATCH($C2857, Ingredients!$B$11:$B$310, 0)), "")="", "", IFERROR(INDEX(Ingredients!D$11:D$310, MATCH($C2857, Ingredients!$B$11:$B$310, 0)), "")))</f>
        <v/>
      </c>
      <c r="AI2857" s="106" t="str">
        <f>IF($C2857="", "", IF(IFERROR(INDEX(Ingredients!E$11:E$310, MATCH($C2857, Ingredients!$B$11:$B$310, 0)), "")="", "", IFERROR(INDEX(Ingredients!E$11:E$310, MATCH($C2857, Ingredients!$B$11:$B$310, 0)), "")))</f>
        <v/>
      </c>
      <c r="AJ2857" s="108" t="str">
        <f>IF($C2857="", "", IF(IFERROR(INDEX(Ingredients!F$11:F$310, MATCH($C2857, Ingredients!$B$11:$B$310, 0)), "")="", "", IFERROR(INDEX(Ingredients!F$11:F$310, MATCH($C2857, Ingredients!$B$11:$B$310, 0)), "")))</f>
        <v/>
      </c>
      <c r="AK2857" s="106" t="str">
        <f>IF($C2857="", "", IF(IFERROR(INDEX(Ingredients!G$11:G$310, MATCH($C2857, Ingredients!$B$11:$B$310, 0)), "")="", "", IFERROR(INDEX(Ingredients!G$11:G$310, MATCH($C2857, Ingredients!$B$11:$B$310, 0)), "")))</f>
        <v/>
      </c>
      <c r="AL2857" s="79" t="str">
        <f>IF($C2857="", "", IF(IFERROR(INDEX(Ingredients!H$11:H$310, MATCH($C2857, Ingredients!$B$11:$B$310, 0)), "")="", "", IFERROR(INDEX(Ingredients!H$11:H$310, MATCH($C2857, Ingredients!$B$11:$B$310, 0)), "")))</f>
        <v/>
      </c>
      <c r="AN2857" s="83" t="str">
        <f t="shared" si="665"/>
        <v/>
      </c>
      <c r="AP2857" s="114" t="str">
        <f t="shared" si="675"/>
        <v/>
      </c>
      <c r="AR2857" s="117" t="str">
        <f>IF($C2857="", "", IF(IFERROR(INDEX(Ingredients!$AI$11:$AI$310, MATCH($C2857, Ingredients!$B$11:$B$310, 0)), "")="", "", IFERROR(INDEX(Ingredients!$AI$11:$AI$310, MATCH($C2857, Ingredients!$B$11:$B$310, 0)), "")))</f>
        <v/>
      </c>
      <c r="AT2857" s="120" t="str">
        <f t="shared" si="676"/>
        <v/>
      </c>
      <c r="AV2857" s="90" t="str">
        <f t="shared" si="666"/>
        <v/>
      </c>
      <c r="AX2857" s="90" t="str">
        <f>IF($AV2857="", "", COUNTIF($AV$11:$AV$5010, "&lt;"&amp;$AV2857)+1+COUNTIF($AV$11:$AV2857, $AV2857)-1)</f>
        <v/>
      </c>
      <c r="AZ2857" s="111" t="str">
        <f>IF($B2857="", "", SUMIF('Shopping List'!$AV$11:$AV$25, $B2857, 'Shopping List'!$BN$11:$BN$25))</f>
        <v/>
      </c>
      <c r="BB2857" s="117" t="str">
        <f t="shared" si="677"/>
        <v/>
      </c>
    </row>
    <row r="2858" spans="1:54" x14ac:dyDescent="0.25">
      <c r="A2858" s="4"/>
      <c r="B2858" s="37"/>
      <c r="C2858" s="124"/>
      <c r="D2858" s="39"/>
      <c r="E2858" s="125"/>
      <c r="F2858" s="48"/>
      <c r="G2858" s="4"/>
      <c r="H2858" s="4"/>
      <c r="I2858" s="95" t="str">
        <f>IF($C2858="", "", IF(IFERROR(INDEX(Ingredients!$C$11:$C$310, MATCH($C2858, Ingredients!$B$11:$B$310, 0)), "")="", "", IFERROR(INDEX(Ingredients!$C$11:$C$310, MATCH($C2858, Ingredients!$B$11:$B$310, 0)), "")))</f>
        <v/>
      </c>
      <c r="J2858" s="73" t="str">
        <f>IF($B2858="", "", IF(IFERROR(INDEX(Meals!$C$11:$C$260, MATCH($B2858, Meals!$B$11:$B$260, 0)), "")="", "", IFERROR(INDEX(Meals!$C$11:$C$260, MATCH($B2858, Meals!$B$11:$B$260, 0)), "")))</f>
        <v/>
      </c>
      <c r="K2858" s="4"/>
      <c r="L2858" s="72" t="str">
        <f t="shared" si="667"/>
        <v/>
      </c>
      <c r="M2858" s="73" t="str">
        <f t="shared" si="668"/>
        <v/>
      </c>
      <c r="N2858" s="4"/>
      <c r="O2858" s="78" t="str">
        <f t="shared" si="669"/>
        <v/>
      </c>
      <c r="P2858" s="79" t="str">
        <f t="shared" si="670"/>
        <v/>
      </c>
      <c r="Q2858" s="4"/>
      <c r="R2858" s="90" t="str">
        <f t="shared" si="671"/>
        <v/>
      </c>
      <c r="S2858" s="4"/>
      <c r="Y2858" s="18" t="str">
        <f t="shared" si="672"/>
        <v/>
      </c>
      <c r="AA2858" s="18" t="str">
        <f t="shared" si="663"/>
        <v/>
      </c>
      <c r="AB2858" s="18" t="str">
        <f t="shared" si="664"/>
        <v/>
      </c>
      <c r="AC2858" s="18" t="str">
        <f t="shared" si="673"/>
        <v/>
      </c>
      <c r="AD2858" s="18" t="str">
        <f t="shared" si="673"/>
        <v/>
      </c>
      <c r="AE2858" s="18" t="str">
        <f t="shared" si="674"/>
        <v/>
      </c>
      <c r="AG2858" s="95" t="str">
        <f>IF($C2858="", "", IF(IFERROR(INDEX(Ingredients!C$11:C$310, MATCH($C2858, Ingredients!$B$11:$B$310, 0)), "")="", "", IFERROR(INDEX(Ingredients!C$11:C$310, MATCH($C2858, Ingredients!$B$11:$B$310, 0)), "")))</f>
        <v/>
      </c>
      <c r="AH2858" s="105" t="str">
        <f>IF($C2858="", "", IF(IFERROR(INDEX(Ingredients!D$11:D$310, MATCH($C2858, Ingredients!$B$11:$B$310, 0)), "")="", "", IFERROR(INDEX(Ingredients!D$11:D$310, MATCH($C2858, Ingredients!$B$11:$B$310, 0)), "")))</f>
        <v/>
      </c>
      <c r="AI2858" s="106" t="str">
        <f>IF($C2858="", "", IF(IFERROR(INDEX(Ingredients!E$11:E$310, MATCH($C2858, Ingredients!$B$11:$B$310, 0)), "")="", "", IFERROR(INDEX(Ingredients!E$11:E$310, MATCH($C2858, Ingredients!$B$11:$B$310, 0)), "")))</f>
        <v/>
      </c>
      <c r="AJ2858" s="108" t="str">
        <f>IF($C2858="", "", IF(IFERROR(INDEX(Ingredients!F$11:F$310, MATCH($C2858, Ingredients!$B$11:$B$310, 0)), "")="", "", IFERROR(INDEX(Ingredients!F$11:F$310, MATCH($C2858, Ingredients!$B$11:$B$310, 0)), "")))</f>
        <v/>
      </c>
      <c r="AK2858" s="106" t="str">
        <f>IF($C2858="", "", IF(IFERROR(INDEX(Ingredients!G$11:G$310, MATCH($C2858, Ingredients!$B$11:$B$310, 0)), "")="", "", IFERROR(INDEX(Ingredients!G$11:G$310, MATCH($C2858, Ingredients!$B$11:$B$310, 0)), "")))</f>
        <v/>
      </c>
      <c r="AL2858" s="79" t="str">
        <f>IF($C2858="", "", IF(IFERROR(INDEX(Ingredients!H$11:H$310, MATCH($C2858, Ingredients!$B$11:$B$310, 0)), "")="", "", IFERROR(INDEX(Ingredients!H$11:H$310, MATCH($C2858, Ingredients!$B$11:$B$310, 0)), "")))</f>
        <v/>
      </c>
      <c r="AN2858" s="83" t="str">
        <f t="shared" si="665"/>
        <v/>
      </c>
      <c r="AP2858" s="114" t="str">
        <f t="shared" si="675"/>
        <v/>
      </c>
      <c r="AR2858" s="117" t="str">
        <f>IF($C2858="", "", IF(IFERROR(INDEX(Ingredients!$AI$11:$AI$310, MATCH($C2858, Ingredients!$B$11:$B$310, 0)), "")="", "", IFERROR(INDEX(Ingredients!$AI$11:$AI$310, MATCH($C2858, Ingredients!$B$11:$B$310, 0)), "")))</f>
        <v/>
      </c>
      <c r="AT2858" s="120" t="str">
        <f t="shared" si="676"/>
        <v/>
      </c>
      <c r="AV2858" s="90" t="str">
        <f t="shared" si="666"/>
        <v/>
      </c>
      <c r="AX2858" s="90" t="str">
        <f>IF($AV2858="", "", COUNTIF($AV$11:$AV$5010, "&lt;"&amp;$AV2858)+1+COUNTIF($AV$11:$AV2858, $AV2858)-1)</f>
        <v/>
      </c>
      <c r="AZ2858" s="111" t="str">
        <f>IF($B2858="", "", SUMIF('Shopping List'!$AV$11:$AV$25, $B2858, 'Shopping List'!$BN$11:$BN$25))</f>
        <v/>
      </c>
      <c r="BB2858" s="117" t="str">
        <f t="shared" si="677"/>
        <v/>
      </c>
    </row>
    <row r="2859" spans="1:54" x14ac:dyDescent="0.25">
      <c r="A2859" s="4"/>
      <c r="B2859" s="37"/>
      <c r="C2859" s="124"/>
      <c r="D2859" s="39"/>
      <c r="E2859" s="125"/>
      <c r="F2859" s="48"/>
      <c r="G2859" s="4"/>
      <c r="H2859" s="4"/>
      <c r="I2859" s="95" t="str">
        <f>IF($C2859="", "", IF(IFERROR(INDEX(Ingredients!$C$11:$C$310, MATCH($C2859, Ingredients!$B$11:$B$310, 0)), "")="", "", IFERROR(INDEX(Ingredients!$C$11:$C$310, MATCH($C2859, Ingredients!$B$11:$B$310, 0)), "")))</f>
        <v/>
      </c>
      <c r="J2859" s="73" t="str">
        <f>IF($B2859="", "", IF(IFERROR(INDEX(Meals!$C$11:$C$260, MATCH($B2859, Meals!$B$11:$B$260, 0)), "")="", "", IFERROR(INDEX(Meals!$C$11:$C$260, MATCH($B2859, Meals!$B$11:$B$260, 0)), "")))</f>
        <v/>
      </c>
      <c r="K2859" s="4"/>
      <c r="L2859" s="72" t="str">
        <f t="shared" si="667"/>
        <v/>
      </c>
      <c r="M2859" s="73" t="str">
        <f t="shared" si="668"/>
        <v/>
      </c>
      <c r="N2859" s="4"/>
      <c r="O2859" s="78" t="str">
        <f t="shared" si="669"/>
        <v/>
      </c>
      <c r="P2859" s="79" t="str">
        <f t="shared" si="670"/>
        <v/>
      </c>
      <c r="Q2859" s="4"/>
      <c r="R2859" s="90" t="str">
        <f t="shared" si="671"/>
        <v/>
      </c>
      <c r="S2859" s="4"/>
      <c r="Y2859" s="18" t="str">
        <f t="shared" si="672"/>
        <v/>
      </c>
      <c r="AA2859" s="18" t="str">
        <f t="shared" si="663"/>
        <v/>
      </c>
      <c r="AB2859" s="18" t="str">
        <f t="shared" si="664"/>
        <v/>
      </c>
      <c r="AC2859" s="18" t="str">
        <f t="shared" si="673"/>
        <v/>
      </c>
      <c r="AD2859" s="18" t="str">
        <f t="shared" si="673"/>
        <v/>
      </c>
      <c r="AE2859" s="18" t="str">
        <f t="shared" si="674"/>
        <v/>
      </c>
      <c r="AG2859" s="95" t="str">
        <f>IF($C2859="", "", IF(IFERROR(INDEX(Ingredients!C$11:C$310, MATCH($C2859, Ingredients!$B$11:$B$310, 0)), "")="", "", IFERROR(INDEX(Ingredients!C$11:C$310, MATCH($C2859, Ingredients!$B$11:$B$310, 0)), "")))</f>
        <v/>
      </c>
      <c r="AH2859" s="105" t="str">
        <f>IF($C2859="", "", IF(IFERROR(INDEX(Ingredients!D$11:D$310, MATCH($C2859, Ingredients!$B$11:$B$310, 0)), "")="", "", IFERROR(INDEX(Ingredients!D$11:D$310, MATCH($C2859, Ingredients!$B$11:$B$310, 0)), "")))</f>
        <v/>
      </c>
      <c r="AI2859" s="106" t="str">
        <f>IF($C2859="", "", IF(IFERROR(INDEX(Ingredients!E$11:E$310, MATCH($C2859, Ingredients!$B$11:$B$310, 0)), "")="", "", IFERROR(INDEX(Ingredients!E$11:E$310, MATCH($C2859, Ingredients!$B$11:$B$310, 0)), "")))</f>
        <v/>
      </c>
      <c r="AJ2859" s="108" t="str">
        <f>IF($C2859="", "", IF(IFERROR(INDEX(Ingredients!F$11:F$310, MATCH($C2859, Ingredients!$B$11:$B$310, 0)), "")="", "", IFERROR(INDEX(Ingredients!F$11:F$310, MATCH($C2859, Ingredients!$B$11:$B$310, 0)), "")))</f>
        <v/>
      </c>
      <c r="AK2859" s="106" t="str">
        <f>IF($C2859="", "", IF(IFERROR(INDEX(Ingredients!G$11:G$310, MATCH($C2859, Ingredients!$B$11:$B$310, 0)), "")="", "", IFERROR(INDEX(Ingredients!G$11:G$310, MATCH($C2859, Ingredients!$B$11:$B$310, 0)), "")))</f>
        <v/>
      </c>
      <c r="AL2859" s="79" t="str">
        <f>IF($C2859="", "", IF(IFERROR(INDEX(Ingredients!H$11:H$310, MATCH($C2859, Ingredients!$B$11:$B$310, 0)), "")="", "", IFERROR(INDEX(Ingredients!H$11:H$310, MATCH($C2859, Ingredients!$B$11:$B$310, 0)), "")))</f>
        <v/>
      </c>
      <c r="AN2859" s="83" t="str">
        <f t="shared" si="665"/>
        <v/>
      </c>
      <c r="AP2859" s="114" t="str">
        <f t="shared" si="675"/>
        <v/>
      </c>
      <c r="AR2859" s="117" t="str">
        <f>IF($C2859="", "", IF(IFERROR(INDEX(Ingredients!$AI$11:$AI$310, MATCH($C2859, Ingredients!$B$11:$B$310, 0)), "")="", "", IFERROR(INDEX(Ingredients!$AI$11:$AI$310, MATCH($C2859, Ingredients!$B$11:$B$310, 0)), "")))</f>
        <v/>
      </c>
      <c r="AT2859" s="120" t="str">
        <f t="shared" si="676"/>
        <v/>
      </c>
      <c r="AV2859" s="90" t="str">
        <f t="shared" si="666"/>
        <v/>
      </c>
      <c r="AX2859" s="90" t="str">
        <f>IF($AV2859="", "", COUNTIF($AV$11:$AV$5010, "&lt;"&amp;$AV2859)+1+COUNTIF($AV$11:$AV2859, $AV2859)-1)</f>
        <v/>
      </c>
      <c r="AZ2859" s="111" t="str">
        <f>IF($B2859="", "", SUMIF('Shopping List'!$AV$11:$AV$25, $B2859, 'Shopping List'!$BN$11:$BN$25))</f>
        <v/>
      </c>
      <c r="BB2859" s="117" t="str">
        <f t="shared" si="677"/>
        <v/>
      </c>
    </row>
    <row r="2860" spans="1:54" x14ac:dyDescent="0.25">
      <c r="A2860" s="4"/>
      <c r="B2860" s="37"/>
      <c r="C2860" s="124"/>
      <c r="D2860" s="39"/>
      <c r="E2860" s="125"/>
      <c r="F2860" s="48"/>
      <c r="G2860" s="4"/>
      <c r="H2860" s="4"/>
      <c r="I2860" s="95" t="str">
        <f>IF($C2860="", "", IF(IFERROR(INDEX(Ingredients!$C$11:$C$310, MATCH($C2860, Ingredients!$B$11:$B$310, 0)), "")="", "", IFERROR(INDEX(Ingredients!$C$11:$C$310, MATCH($C2860, Ingredients!$B$11:$B$310, 0)), "")))</f>
        <v/>
      </c>
      <c r="J2860" s="73" t="str">
        <f>IF($B2860="", "", IF(IFERROR(INDEX(Meals!$C$11:$C$260, MATCH($B2860, Meals!$B$11:$B$260, 0)), "")="", "", IFERROR(INDEX(Meals!$C$11:$C$260, MATCH($B2860, Meals!$B$11:$B$260, 0)), "")))</f>
        <v/>
      </c>
      <c r="K2860" s="4"/>
      <c r="L2860" s="72" t="str">
        <f t="shared" si="667"/>
        <v/>
      </c>
      <c r="M2860" s="73" t="str">
        <f t="shared" si="668"/>
        <v/>
      </c>
      <c r="N2860" s="4"/>
      <c r="O2860" s="78" t="str">
        <f t="shared" si="669"/>
        <v/>
      </c>
      <c r="P2860" s="79" t="str">
        <f t="shared" si="670"/>
        <v/>
      </c>
      <c r="Q2860" s="4"/>
      <c r="R2860" s="90" t="str">
        <f t="shared" si="671"/>
        <v/>
      </c>
      <c r="S2860" s="4"/>
      <c r="Y2860" s="18" t="str">
        <f t="shared" si="672"/>
        <v/>
      </c>
      <c r="AA2860" s="18" t="str">
        <f t="shared" si="663"/>
        <v/>
      </c>
      <c r="AB2860" s="18" t="str">
        <f t="shared" si="664"/>
        <v/>
      </c>
      <c r="AC2860" s="18" t="str">
        <f t="shared" si="673"/>
        <v/>
      </c>
      <c r="AD2860" s="18" t="str">
        <f t="shared" si="673"/>
        <v/>
      </c>
      <c r="AE2860" s="18" t="str">
        <f t="shared" si="674"/>
        <v/>
      </c>
      <c r="AG2860" s="95" t="str">
        <f>IF($C2860="", "", IF(IFERROR(INDEX(Ingredients!C$11:C$310, MATCH($C2860, Ingredients!$B$11:$B$310, 0)), "")="", "", IFERROR(INDEX(Ingredients!C$11:C$310, MATCH($C2860, Ingredients!$B$11:$B$310, 0)), "")))</f>
        <v/>
      </c>
      <c r="AH2860" s="105" t="str">
        <f>IF($C2860="", "", IF(IFERROR(INDEX(Ingredients!D$11:D$310, MATCH($C2860, Ingredients!$B$11:$B$310, 0)), "")="", "", IFERROR(INDEX(Ingredients!D$11:D$310, MATCH($C2860, Ingredients!$B$11:$B$310, 0)), "")))</f>
        <v/>
      </c>
      <c r="AI2860" s="106" t="str">
        <f>IF($C2860="", "", IF(IFERROR(INDEX(Ingredients!E$11:E$310, MATCH($C2860, Ingredients!$B$11:$B$310, 0)), "")="", "", IFERROR(INDEX(Ingredients!E$11:E$310, MATCH($C2860, Ingredients!$B$11:$B$310, 0)), "")))</f>
        <v/>
      </c>
      <c r="AJ2860" s="108" t="str">
        <f>IF($C2860="", "", IF(IFERROR(INDEX(Ingredients!F$11:F$310, MATCH($C2860, Ingredients!$B$11:$B$310, 0)), "")="", "", IFERROR(INDEX(Ingredients!F$11:F$310, MATCH($C2860, Ingredients!$B$11:$B$310, 0)), "")))</f>
        <v/>
      </c>
      <c r="AK2860" s="106" t="str">
        <f>IF($C2860="", "", IF(IFERROR(INDEX(Ingredients!G$11:G$310, MATCH($C2860, Ingredients!$B$11:$B$310, 0)), "")="", "", IFERROR(INDEX(Ingredients!G$11:G$310, MATCH($C2860, Ingredients!$B$11:$B$310, 0)), "")))</f>
        <v/>
      </c>
      <c r="AL2860" s="79" t="str">
        <f>IF($C2860="", "", IF(IFERROR(INDEX(Ingredients!H$11:H$310, MATCH($C2860, Ingredients!$B$11:$B$310, 0)), "")="", "", IFERROR(INDEX(Ingredients!H$11:H$310, MATCH($C2860, Ingredients!$B$11:$B$310, 0)), "")))</f>
        <v/>
      </c>
      <c r="AN2860" s="83" t="str">
        <f t="shared" si="665"/>
        <v/>
      </c>
      <c r="AP2860" s="114" t="str">
        <f t="shared" si="675"/>
        <v/>
      </c>
      <c r="AR2860" s="117" t="str">
        <f>IF($C2860="", "", IF(IFERROR(INDEX(Ingredients!$AI$11:$AI$310, MATCH($C2860, Ingredients!$B$11:$B$310, 0)), "")="", "", IFERROR(INDEX(Ingredients!$AI$11:$AI$310, MATCH($C2860, Ingredients!$B$11:$B$310, 0)), "")))</f>
        <v/>
      </c>
      <c r="AT2860" s="120" t="str">
        <f t="shared" si="676"/>
        <v/>
      </c>
      <c r="AV2860" s="90" t="str">
        <f t="shared" si="666"/>
        <v/>
      </c>
      <c r="AX2860" s="90" t="str">
        <f>IF($AV2860="", "", COUNTIF($AV$11:$AV$5010, "&lt;"&amp;$AV2860)+1+COUNTIF($AV$11:$AV2860, $AV2860)-1)</f>
        <v/>
      </c>
      <c r="AZ2860" s="111" t="str">
        <f>IF($B2860="", "", SUMIF('Shopping List'!$AV$11:$AV$25, $B2860, 'Shopping List'!$BN$11:$BN$25))</f>
        <v/>
      </c>
      <c r="BB2860" s="117" t="str">
        <f t="shared" si="677"/>
        <v/>
      </c>
    </row>
    <row r="2861" spans="1:54" x14ac:dyDescent="0.25">
      <c r="A2861" s="4"/>
      <c r="B2861" s="37"/>
      <c r="C2861" s="124"/>
      <c r="D2861" s="39"/>
      <c r="E2861" s="125"/>
      <c r="F2861" s="48"/>
      <c r="G2861" s="4"/>
      <c r="H2861" s="4"/>
      <c r="I2861" s="95" t="str">
        <f>IF($C2861="", "", IF(IFERROR(INDEX(Ingredients!$C$11:$C$310, MATCH($C2861, Ingredients!$B$11:$B$310, 0)), "")="", "", IFERROR(INDEX(Ingredients!$C$11:$C$310, MATCH($C2861, Ingredients!$B$11:$B$310, 0)), "")))</f>
        <v/>
      </c>
      <c r="J2861" s="73" t="str">
        <f>IF($B2861="", "", IF(IFERROR(INDEX(Meals!$C$11:$C$260, MATCH($B2861, Meals!$B$11:$B$260, 0)), "")="", "", IFERROR(INDEX(Meals!$C$11:$C$260, MATCH($B2861, Meals!$B$11:$B$260, 0)), "")))</f>
        <v/>
      </c>
      <c r="K2861" s="4"/>
      <c r="L2861" s="72" t="str">
        <f t="shared" si="667"/>
        <v/>
      </c>
      <c r="M2861" s="73" t="str">
        <f t="shared" si="668"/>
        <v/>
      </c>
      <c r="N2861" s="4"/>
      <c r="O2861" s="78" t="str">
        <f t="shared" si="669"/>
        <v/>
      </c>
      <c r="P2861" s="79" t="str">
        <f t="shared" si="670"/>
        <v/>
      </c>
      <c r="Q2861" s="4"/>
      <c r="R2861" s="90" t="str">
        <f t="shared" si="671"/>
        <v/>
      </c>
      <c r="S2861" s="4"/>
      <c r="Y2861" s="18" t="str">
        <f t="shared" si="672"/>
        <v/>
      </c>
      <c r="AA2861" s="18" t="str">
        <f t="shared" si="663"/>
        <v/>
      </c>
      <c r="AB2861" s="18" t="str">
        <f t="shared" si="664"/>
        <v/>
      </c>
      <c r="AC2861" s="18" t="str">
        <f t="shared" si="673"/>
        <v/>
      </c>
      <c r="AD2861" s="18" t="str">
        <f t="shared" si="673"/>
        <v/>
      </c>
      <c r="AE2861" s="18" t="str">
        <f t="shared" si="674"/>
        <v/>
      </c>
      <c r="AG2861" s="95" t="str">
        <f>IF($C2861="", "", IF(IFERROR(INDEX(Ingredients!C$11:C$310, MATCH($C2861, Ingredients!$B$11:$B$310, 0)), "")="", "", IFERROR(INDEX(Ingredients!C$11:C$310, MATCH($C2861, Ingredients!$B$11:$B$310, 0)), "")))</f>
        <v/>
      </c>
      <c r="AH2861" s="105" t="str">
        <f>IF($C2861="", "", IF(IFERROR(INDEX(Ingredients!D$11:D$310, MATCH($C2861, Ingredients!$B$11:$B$310, 0)), "")="", "", IFERROR(INDEX(Ingredients!D$11:D$310, MATCH($C2861, Ingredients!$B$11:$B$310, 0)), "")))</f>
        <v/>
      </c>
      <c r="AI2861" s="106" t="str">
        <f>IF($C2861="", "", IF(IFERROR(INDEX(Ingredients!E$11:E$310, MATCH($C2861, Ingredients!$B$11:$B$310, 0)), "")="", "", IFERROR(INDEX(Ingredients!E$11:E$310, MATCH($C2861, Ingredients!$B$11:$B$310, 0)), "")))</f>
        <v/>
      </c>
      <c r="AJ2861" s="108" t="str">
        <f>IF($C2861="", "", IF(IFERROR(INDEX(Ingredients!F$11:F$310, MATCH($C2861, Ingredients!$B$11:$B$310, 0)), "")="", "", IFERROR(INDEX(Ingredients!F$11:F$310, MATCH($C2861, Ingredients!$B$11:$B$310, 0)), "")))</f>
        <v/>
      </c>
      <c r="AK2861" s="106" t="str">
        <f>IF($C2861="", "", IF(IFERROR(INDEX(Ingredients!G$11:G$310, MATCH($C2861, Ingredients!$B$11:$B$310, 0)), "")="", "", IFERROR(INDEX(Ingredients!G$11:G$310, MATCH($C2861, Ingredients!$B$11:$B$310, 0)), "")))</f>
        <v/>
      </c>
      <c r="AL2861" s="79" t="str">
        <f>IF($C2861="", "", IF(IFERROR(INDEX(Ingredients!H$11:H$310, MATCH($C2861, Ingredients!$B$11:$B$310, 0)), "")="", "", IFERROR(INDEX(Ingredients!H$11:H$310, MATCH($C2861, Ingredients!$B$11:$B$310, 0)), "")))</f>
        <v/>
      </c>
      <c r="AN2861" s="83" t="str">
        <f t="shared" si="665"/>
        <v/>
      </c>
      <c r="AP2861" s="114" t="str">
        <f t="shared" si="675"/>
        <v/>
      </c>
      <c r="AR2861" s="117" t="str">
        <f>IF($C2861="", "", IF(IFERROR(INDEX(Ingredients!$AI$11:$AI$310, MATCH($C2861, Ingredients!$B$11:$B$310, 0)), "")="", "", IFERROR(INDEX(Ingredients!$AI$11:$AI$310, MATCH($C2861, Ingredients!$B$11:$B$310, 0)), "")))</f>
        <v/>
      </c>
      <c r="AT2861" s="120" t="str">
        <f t="shared" si="676"/>
        <v/>
      </c>
      <c r="AV2861" s="90" t="str">
        <f t="shared" si="666"/>
        <v/>
      </c>
      <c r="AX2861" s="90" t="str">
        <f>IF($AV2861="", "", COUNTIF($AV$11:$AV$5010, "&lt;"&amp;$AV2861)+1+COUNTIF($AV$11:$AV2861, $AV2861)-1)</f>
        <v/>
      </c>
      <c r="AZ2861" s="111" t="str">
        <f>IF($B2861="", "", SUMIF('Shopping List'!$AV$11:$AV$25, $B2861, 'Shopping List'!$BN$11:$BN$25))</f>
        <v/>
      </c>
      <c r="BB2861" s="117" t="str">
        <f t="shared" si="677"/>
        <v/>
      </c>
    </row>
    <row r="2862" spans="1:54" x14ac:dyDescent="0.25">
      <c r="A2862" s="4"/>
      <c r="B2862" s="37"/>
      <c r="C2862" s="124"/>
      <c r="D2862" s="39"/>
      <c r="E2862" s="125"/>
      <c r="F2862" s="48"/>
      <c r="G2862" s="4"/>
      <c r="H2862" s="4"/>
      <c r="I2862" s="95" t="str">
        <f>IF($C2862="", "", IF(IFERROR(INDEX(Ingredients!$C$11:$C$310, MATCH($C2862, Ingredients!$B$11:$B$310, 0)), "")="", "", IFERROR(INDEX(Ingredients!$C$11:$C$310, MATCH($C2862, Ingredients!$B$11:$B$310, 0)), "")))</f>
        <v/>
      </c>
      <c r="J2862" s="73" t="str">
        <f>IF($B2862="", "", IF(IFERROR(INDEX(Meals!$C$11:$C$260, MATCH($B2862, Meals!$B$11:$B$260, 0)), "")="", "", IFERROR(INDEX(Meals!$C$11:$C$260, MATCH($B2862, Meals!$B$11:$B$260, 0)), "")))</f>
        <v/>
      </c>
      <c r="K2862" s="4"/>
      <c r="L2862" s="72" t="str">
        <f t="shared" si="667"/>
        <v/>
      </c>
      <c r="M2862" s="73" t="str">
        <f t="shared" si="668"/>
        <v/>
      </c>
      <c r="N2862" s="4"/>
      <c r="O2862" s="78" t="str">
        <f t="shared" si="669"/>
        <v/>
      </c>
      <c r="P2862" s="79" t="str">
        <f t="shared" si="670"/>
        <v/>
      </c>
      <c r="Q2862" s="4"/>
      <c r="R2862" s="90" t="str">
        <f t="shared" si="671"/>
        <v/>
      </c>
      <c r="S2862" s="4"/>
      <c r="Y2862" s="18" t="str">
        <f t="shared" si="672"/>
        <v/>
      </c>
      <c r="AA2862" s="18" t="str">
        <f t="shared" si="663"/>
        <v/>
      </c>
      <c r="AB2862" s="18" t="str">
        <f t="shared" si="664"/>
        <v/>
      </c>
      <c r="AC2862" s="18" t="str">
        <f t="shared" si="673"/>
        <v/>
      </c>
      <c r="AD2862" s="18" t="str">
        <f t="shared" si="673"/>
        <v/>
      </c>
      <c r="AE2862" s="18" t="str">
        <f t="shared" si="674"/>
        <v/>
      </c>
      <c r="AG2862" s="95" t="str">
        <f>IF($C2862="", "", IF(IFERROR(INDEX(Ingredients!C$11:C$310, MATCH($C2862, Ingredients!$B$11:$B$310, 0)), "")="", "", IFERROR(INDEX(Ingredients!C$11:C$310, MATCH($C2862, Ingredients!$B$11:$B$310, 0)), "")))</f>
        <v/>
      </c>
      <c r="AH2862" s="105" t="str">
        <f>IF($C2862="", "", IF(IFERROR(INDEX(Ingredients!D$11:D$310, MATCH($C2862, Ingredients!$B$11:$B$310, 0)), "")="", "", IFERROR(INDEX(Ingredients!D$11:D$310, MATCH($C2862, Ingredients!$B$11:$B$310, 0)), "")))</f>
        <v/>
      </c>
      <c r="AI2862" s="106" t="str">
        <f>IF($C2862="", "", IF(IFERROR(INDEX(Ingredients!E$11:E$310, MATCH($C2862, Ingredients!$B$11:$B$310, 0)), "")="", "", IFERROR(INDEX(Ingredients!E$11:E$310, MATCH($C2862, Ingredients!$B$11:$B$310, 0)), "")))</f>
        <v/>
      </c>
      <c r="AJ2862" s="108" t="str">
        <f>IF($C2862="", "", IF(IFERROR(INDEX(Ingredients!F$11:F$310, MATCH($C2862, Ingredients!$B$11:$B$310, 0)), "")="", "", IFERROR(INDEX(Ingredients!F$11:F$310, MATCH($C2862, Ingredients!$B$11:$B$310, 0)), "")))</f>
        <v/>
      </c>
      <c r="AK2862" s="106" t="str">
        <f>IF($C2862="", "", IF(IFERROR(INDEX(Ingredients!G$11:G$310, MATCH($C2862, Ingredients!$B$11:$B$310, 0)), "")="", "", IFERROR(INDEX(Ingredients!G$11:G$310, MATCH($C2862, Ingredients!$B$11:$B$310, 0)), "")))</f>
        <v/>
      </c>
      <c r="AL2862" s="79" t="str">
        <f>IF($C2862="", "", IF(IFERROR(INDEX(Ingredients!H$11:H$310, MATCH($C2862, Ingredients!$B$11:$B$310, 0)), "")="", "", IFERROR(INDEX(Ingredients!H$11:H$310, MATCH($C2862, Ingredients!$B$11:$B$310, 0)), "")))</f>
        <v/>
      </c>
      <c r="AN2862" s="83" t="str">
        <f t="shared" si="665"/>
        <v/>
      </c>
      <c r="AP2862" s="114" t="str">
        <f t="shared" si="675"/>
        <v/>
      </c>
      <c r="AR2862" s="117" t="str">
        <f>IF($C2862="", "", IF(IFERROR(INDEX(Ingredients!$AI$11:$AI$310, MATCH($C2862, Ingredients!$B$11:$B$310, 0)), "")="", "", IFERROR(INDEX(Ingredients!$AI$11:$AI$310, MATCH($C2862, Ingredients!$B$11:$B$310, 0)), "")))</f>
        <v/>
      </c>
      <c r="AT2862" s="120" t="str">
        <f t="shared" si="676"/>
        <v/>
      </c>
      <c r="AV2862" s="90" t="str">
        <f t="shared" si="666"/>
        <v/>
      </c>
      <c r="AX2862" s="90" t="str">
        <f>IF($AV2862="", "", COUNTIF($AV$11:$AV$5010, "&lt;"&amp;$AV2862)+1+COUNTIF($AV$11:$AV2862, $AV2862)-1)</f>
        <v/>
      </c>
      <c r="AZ2862" s="111" t="str">
        <f>IF($B2862="", "", SUMIF('Shopping List'!$AV$11:$AV$25, $B2862, 'Shopping List'!$BN$11:$BN$25))</f>
        <v/>
      </c>
      <c r="BB2862" s="117" t="str">
        <f t="shared" si="677"/>
        <v/>
      </c>
    </row>
    <row r="2863" spans="1:54" x14ac:dyDescent="0.25">
      <c r="A2863" s="4"/>
      <c r="B2863" s="37"/>
      <c r="C2863" s="124"/>
      <c r="D2863" s="39"/>
      <c r="E2863" s="125"/>
      <c r="F2863" s="48"/>
      <c r="G2863" s="4"/>
      <c r="H2863" s="4"/>
      <c r="I2863" s="95" t="str">
        <f>IF($C2863="", "", IF(IFERROR(INDEX(Ingredients!$C$11:$C$310, MATCH($C2863, Ingredients!$B$11:$B$310, 0)), "")="", "", IFERROR(INDEX(Ingredients!$C$11:$C$310, MATCH($C2863, Ingredients!$B$11:$B$310, 0)), "")))</f>
        <v/>
      </c>
      <c r="J2863" s="73" t="str">
        <f>IF($B2863="", "", IF(IFERROR(INDEX(Meals!$C$11:$C$260, MATCH($B2863, Meals!$B$11:$B$260, 0)), "")="", "", IFERROR(INDEX(Meals!$C$11:$C$260, MATCH($B2863, Meals!$B$11:$B$260, 0)), "")))</f>
        <v/>
      </c>
      <c r="K2863" s="4"/>
      <c r="L2863" s="72" t="str">
        <f t="shared" si="667"/>
        <v/>
      </c>
      <c r="M2863" s="73" t="str">
        <f t="shared" si="668"/>
        <v/>
      </c>
      <c r="N2863" s="4"/>
      <c r="O2863" s="78" t="str">
        <f t="shared" si="669"/>
        <v/>
      </c>
      <c r="P2863" s="79" t="str">
        <f t="shared" si="670"/>
        <v/>
      </c>
      <c r="Q2863" s="4"/>
      <c r="R2863" s="90" t="str">
        <f t="shared" si="671"/>
        <v/>
      </c>
      <c r="S2863" s="4"/>
      <c r="Y2863" s="18" t="str">
        <f t="shared" si="672"/>
        <v/>
      </c>
      <c r="AA2863" s="18" t="str">
        <f t="shared" si="663"/>
        <v/>
      </c>
      <c r="AB2863" s="18" t="str">
        <f t="shared" si="664"/>
        <v/>
      </c>
      <c r="AC2863" s="18" t="str">
        <f t="shared" si="673"/>
        <v/>
      </c>
      <c r="AD2863" s="18" t="str">
        <f t="shared" si="673"/>
        <v/>
      </c>
      <c r="AE2863" s="18" t="str">
        <f t="shared" si="674"/>
        <v/>
      </c>
      <c r="AG2863" s="95" t="str">
        <f>IF($C2863="", "", IF(IFERROR(INDEX(Ingredients!C$11:C$310, MATCH($C2863, Ingredients!$B$11:$B$310, 0)), "")="", "", IFERROR(INDEX(Ingredients!C$11:C$310, MATCH($C2863, Ingredients!$B$11:$B$310, 0)), "")))</f>
        <v/>
      </c>
      <c r="AH2863" s="105" t="str">
        <f>IF($C2863="", "", IF(IFERROR(INDEX(Ingredients!D$11:D$310, MATCH($C2863, Ingredients!$B$11:$B$310, 0)), "")="", "", IFERROR(INDEX(Ingredients!D$11:D$310, MATCH($C2863, Ingredients!$B$11:$B$310, 0)), "")))</f>
        <v/>
      </c>
      <c r="AI2863" s="106" t="str">
        <f>IF($C2863="", "", IF(IFERROR(INDEX(Ingredients!E$11:E$310, MATCH($C2863, Ingredients!$B$11:$B$310, 0)), "")="", "", IFERROR(INDEX(Ingredients!E$11:E$310, MATCH($C2863, Ingredients!$B$11:$B$310, 0)), "")))</f>
        <v/>
      </c>
      <c r="AJ2863" s="108" t="str">
        <f>IF($C2863="", "", IF(IFERROR(INDEX(Ingredients!F$11:F$310, MATCH($C2863, Ingredients!$B$11:$B$310, 0)), "")="", "", IFERROR(INDEX(Ingredients!F$11:F$310, MATCH($C2863, Ingredients!$B$11:$B$310, 0)), "")))</f>
        <v/>
      </c>
      <c r="AK2863" s="106" t="str">
        <f>IF($C2863="", "", IF(IFERROR(INDEX(Ingredients!G$11:G$310, MATCH($C2863, Ingredients!$B$11:$B$310, 0)), "")="", "", IFERROR(INDEX(Ingredients!G$11:G$310, MATCH($C2863, Ingredients!$B$11:$B$310, 0)), "")))</f>
        <v/>
      </c>
      <c r="AL2863" s="79" t="str">
        <f>IF($C2863="", "", IF(IFERROR(INDEX(Ingredients!H$11:H$310, MATCH($C2863, Ingredients!$B$11:$B$310, 0)), "")="", "", IFERROR(INDEX(Ingredients!H$11:H$310, MATCH($C2863, Ingredients!$B$11:$B$310, 0)), "")))</f>
        <v/>
      </c>
      <c r="AN2863" s="83" t="str">
        <f t="shared" si="665"/>
        <v/>
      </c>
      <c r="AP2863" s="114" t="str">
        <f t="shared" si="675"/>
        <v/>
      </c>
      <c r="AR2863" s="117" t="str">
        <f>IF($C2863="", "", IF(IFERROR(INDEX(Ingredients!$AI$11:$AI$310, MATCH($C2863, Ingredients!$B$11:$B$310, 0)), "")="", "", IFERROR(INDEX(Ingredients!$AI$11:$AI$310, MATCH($C2863, Ingredients!$B$11:$B$310, 0)), "")))</f>
        <v/>
      </c>
      <c r="AT2863" s="120" t="str">
        <f t="shared" si="676"/>
        <v/>
      </c>
      <c r="AV2863" s="90" t="str">
        <f t="shared" si="666"/>
        <v/>
      </c>
      <c r="AX2863" s="90" t="str">
        <f>IF($AV2863="", "", COUNTIF($AV$11:$AV$5010, "&lt;"&amp;$AV2863)+1+COUNTIF($AV$11:$AV2863, $AV2863)-1)</f>
        <v/>
      </c>
      <c r="AZ2863" s="111" t="str">
        <f>IF($B2863="", "", SUMIF('Shopping List'!$AV$11:$AV$25, $B2863, 'Shopping List'!$BN$11:$BN$25))</f>
        <v/>
      </c>
      <c r="BB2863" s="117" t="str">
        <f t="shared" si="677"/>
        <v/>
      </c>
    </row>
    <row r="2864" spans="1:54" x14ac:dyDescent="0.25">
      <c r="A2864" s="4"/>
      <c r="B2864" s="37"/>
      <c r="C2864" s="124"/>
      <c r="D2864" s="39"/>
      <c r="E2864" s="125"/>
      <c r="F2864" s="48"/>
      <c r="G2864" s="4"/>
      <c r="H2864" s="4"/>
      <c r="I2864" s="95" t="str">
        <f>IF($C2864="", "", IF(IFERROR(INDEX(Ingredients!$C$11:$C$310, MATCH($C2864, Ingredients!$B$11:$B$310, 0)), "")="", "", IFERROR(INDEX(Ingredients!$C$11:$C$310, MATCH($C2864, Ingredients!$B$11:$B$310, 0)), "")))</f>
        <v/>
      </c>
      <c r="J2864" s="73" t="str">
        <f>IF($B2864="", "", IF(IFERROR(INDEX(Meals!$C$11:$C$260, MATCH($B2864, Meals!$B$11:$B$260, 0)), "")="", "", IFERROR(INDEX(Meals!$C$11:$C$260, MATCH($B2864, Meals!$B$11:$B$260, 0)), "")))</f>
        <v/>
      </c>
      <c r="K2864" s="4"/>
      <c r="L2864" s="72" t="str">
        <f t="shared" si="667"/>
        <v/>
      </c>
      <c r="M2864" s="73" t="str">
        <f t="shared" si="668"/>
        <v/>
      </c>
      <c r="N2864" s="4"/>
      <c r="O2864" s="78" t="str">
        <f t="shared" si="669"/>
        <v/>
      </c>
      <c r="P2864" s="79" t="str">
        <f t="shared" si="670"/>
        <v/>
      </c>
      <c r="Q2864" s="4"/>
      <c r="R2864" s="90" t="str">
        <f t="shared" si="671"/>
        <v/>
      </c>
      <c r="S2864" s="4"/>
      <c r="Y2864" s="18" t="str">
        <f t="shared" si="672"/>
        <v/>
      </c>
      <c r="AA2864" s="18" t="str">
        <f t="shared" si="663"/>
        <v/>
      </c>
      <c r="AB2864" s="18" t="str">
        <f t="shared" si="664"/>
        <v/>
      </c>
      <c r="AC2864" s="18" t="str">
        <f t="shared" si="673"/>
        <v/>
      </c>
      <c r="AD2864" s="18" t="str">
        <f t="shared" si="673"/>
        <v/>
      </c>
      <c r="AE2864" s="18" t="str">
        <f t="shared" si="674"/>
        <v/>
      </c>
      <c r="AG2864" s="95" t="str">
        <f>IF($C2864="", "", IF(IFERROR(INDEX(Ingredients!C$11:C$310, MATCH($C2864, Ingredients!$B$11:$B$310, 0)), "")="", "", IFERROR(INDEX(Ingredients!C$11:C$310, MATCH($C2864, Ingredients!$B$11:$B$310, 0)), "")))</f>
        <v/>
      </c>
      <c r="AH2864" s="105" t="str">
        <f>IF($C2864="", "", IF(IFERROR(INDEX(Ingredients!D$11:D$310, MATCH($C2864, Ingredients!$B$11:$B$310, 0)), "")="", "", IFERROR(INDEX(Ingredients!D$11:D$310, MATCH($C2864, Ingredients!$B$11:$B$310, 0)), "")))</f>
        <v/>
      </c>
      <c r="AI2864" s="106" t="str">
        <f>IF($C2864="", "", IF(IFERROR(INDEX(Ingredients!E$11:E$310, MATCH($C2864, Ingredients!$B$11:$B$310, 0)), "")="", "", IFERROR(INDEX(Ingredients!E$11:E$310, MATCH($C2864, Ingredients!$B$11:$B$310, 0)), "")))</f>
        <v/>
      </c>
      <c r="AJ2864" s="108" t="str">
        <f>IF($C2864="", "", IF(IFERROR(INDEX(Ingredients!F$11:F$310, MATCH($C2864, Ingredients!$B$11:$B$310, 0)), "")="", "", IFERROR(INDEX(Ingredients!F$11:F$310, MATCH($C2864, Ingredients!$B$11:$B$310, 0)), "")))</f>
        <v/>
      </c>
      <c r="AK2864" s="106" t="str">
        <f>IF($C2864="", "", IF(IFERROR(INDEX(Ingredients!G$11:G$310, MATCH($C2864, Ingredients!$B$11:$B$310, 0)), "")="", "", IFERROR(INDEX(Ingredients!G$11:G$310, MATCH($C2864, Ingredients!$B$11:$B$310, 0)), "")))</f>
        <v/>
      </c>
      <c r="AL2864" s="79" t="str">
        <f>IF($C2864="", "", IF(IFERROR(INDEX(Ingredients!H$11:H$310, MATCH($C2864, Ingredients!$B$11:$B$310, 0)), "")="", "", IFERROR(INDEX(Ingredients!H$11:H$310, MATCH($C2864, Ingredients!$B$11:$B$310, 0)), "")))</f>
        <v/>
      </c>
      <c r="AN2864" s="83" t="str">
        <f t="shared" si="665"/>
        <v/>
      </c>
      <c r="AP2864" s="114" t="str">
        <f t="shared" si="675"/>
        <v/>
      </c>
      <c r="AR2864" s="117" t="str">
        <f>IF($C2864="", "", IF(IFERROR(INDEX(Ingredients!$AI$11:$AI$310, MATCH($C2864, Ingredients!$B$11:$B$310, 0)), "")="", "", IFERROR(INDEX(Ingredients!$AI$11:$AI$310, MATCH($C2864, Ingredients!$B$11:$B$310, 0)), "")))</f>
        <v/>
      </c>
      <c r="AT2864" s="120" t="str">
        <f t="shared" si="676"/>
        <v/>
      </c>
      <c r="AV2864" s="90" t="str">
        <f t="shared" si="666"/>
        <v/>
      </c>
      <c r="AX2864" s="90" t="str">
        <f>IF($AV2864="", "", COUNTIF($AV$11:$AV$5010, "&lt;"&amp;$AV2864)+1+COUNTIF($AV$11:$AV2864, $AV2864)-1)</f>
        <v/>
      </c>
      <c r="AZ2864" s="111" t="str">
        <f>IF($B2864="", "", SUMIF('Shopping List'!$AV$11:$AV$25, $B2864, 'Shopping List'!$BN$11:$BN$25))</f>
        <v/>
      </c>
      <c r="BB2864" s="117" t="str">
        <f t="shared" si="677"/>
        <v/>
      </c>
    </row>
    <row r="2865" spans="1:54" x14ac:dyDescent="0.25">
      <c r="A2865" s="4"/>
      <c r="B2865" s="37"/>
      <c r="C2865" s="124"/>
      <c r="D2865" s="39"/>
      <c r="E2865" s="125"/>
      <c r="F2865" s="48"/>
      <c r="G2865" s="4"/>
      <c r="H2865" s="4"/>
      <c r="I2865" s="95" t="str">
        <f>IF($C2865="", "", IF(IFERROR(INDEX(Ingredients!$C$11:$C$310, MATCH($C2865, Ingredients!$B$11:$B$310, 0)), "")="", "", IFERROR(INDEX(Ingredients!$C$11:$C$310, MATCH($C2865, Ingredients!$B$11:$B$310, 0)), "")))</f>
        <v/>
      </c>
      <c r="J2865" s="73" t="str">
        <f>IF($B2865="", "", IF(IFERROR(INDEX(Meals!$C$11:$C$260, MATCH($B2865, Meals!$B$11:$B$260, 0)), "")="", "", IFERROR(INDEX(Meals!$C$11:$C$260, MATCH($B2865, Meals!$B$11:$B$260, 0)), "")))</f>
        <v/>
      </c>
      <c r="K2865" s="4"/>
      <c r="L2865" s="72" t="str">
        <f t="shared" si="667"/>
        <v/>
      </c>
      <c r="M2865" s="73" t="str">
        <f t="shared" si="668"/>
        <v/>
      </c>
      <c r="N2865" s="4"/>
      <c r="O2865" s="78" t="str">
        <f t="shared" si="669"/>
        <v/>
      </c>
      <c r="P2865" s="79" t="str">
        <f t="shared" si="670"/>
        <v/>
      </c>
      <c r="Q2865" s="4"/>
      <c r="R2865" s="90" t="str">
        <f t="shared" si="671"/>
        <v/>
      </c>
      <c r="S2865" s="4"/>
      <c r="Y2865" s="18" t="str">
        <f t="shared" si="672"/>
        <v/>
      </c>
      <c r="AA2865" s="18" t="str">
        <f t="shared" si="663"/>
        <v/>
      </c>
      <c r="AB2865" s="18" t="str">
        <f t="shared" si="664"/>
        <v/>
      </c>
      <c r="AC2865" s="18" t="str">
        <f t="shared" si="673"/>
        <v/>
      </c>
      <c r="AD2865" s="18" t="str">
        <f t="shared" si="673"/>
        <v/>
      </c>
      <c r="AE2865" s="18" t="str">
        <f t="shared" si="674"/>
        <v/>
      </c>
      <c r="AG2865" s="95" t="str">
        <f>IF($C2865="", "", IF(IFERROR(INDEX(Ingredients!C$11:C$310, MATCH($C2865, Ingredients!$B$11:$B$310, 0)), "")="", "", IFERROR(INDEX(Ingredients!C$11:C$310, MATCH($C2865, Ingredients!$B$11:$B$310, 0)), "")))</f>
        <v/>
      </c>
      <c r="AH2865" s="105" t="str">
        <f>IF($C2865="", "", IF(IFERROR(INDEX(Ingredients!D$11:D$310, MATCH($C2865, Ingredients!$B$11:$B$310, 0)), "")="", "", IFERROR(INDEX(Ingredients!D$11:D$310, MATCH($C2865, Ingredients!$B$11:$B$310, 0)), "")))</f>
        <v/>
      </c>
      <c r="AI2865" s="106" t="str">
        <f>IF($C2865="", "", IF(IFERROR(INDEX(Ingredients!E$11:E$310, MATCH($C2865, Ingredients!$B$11:$B$310, 0)), "")="", "", IFERROR(INDEX(Ingredients!E$11:E$310, MATCH($C2865, Ingredients!$B$11:$B$310, 0)), "")))</f>
        <v/>
      </c>
      <c r="AJ2865" s="108" t="str">
        <f>IF($C2865="", "", IF(IFERROR(INDEX(Ingredients!F$11:F$310, MATCH($C2865, Ingredients!$B$11:$B$310, 0)), "")="", "", IFERROR(INDEX(Ingredients!F$11:F$310, MATCH($C2865, Ingredients!$B$11:$B$310, 0)), "")))</f>
        <v/>
      </c>
      <c r="AK2865" s="106" t="str">
        <f>IF($C2865="", "", IF(IFERROR(INDEX(Ingredients!G$11:G$310, MATCH($C2865, Ingredients!$B$11:$B$310, 0)), "")="", "", IFERROR(INDEX(Ingredients!G$11:G$310, MATCH($C2865, Ingredients!$B$11:$B$310, 0)), "")))</f>
        <v/>
      </c>
      <c r="AL2865" s="79" t="str">
        <f>IF($C2865="", "", IF(IFERROR(INDEX(Ingredients!H$11:H$310, MATCH($C2865, Ingredients!$B$11:$B$310, 0)), "")="", "", IFERROR(INDEX(Ingredients!H$11:H$310, MATCH($C2865, Ingredients!$B$11:$B$310, 0)), "")))</f>
        <v/>
      </c>
      <c r="AN2865" s="83" t="str">
        <f t="shared" si="665"/>
        <v/>
      </c>
      <c r="AP2865" s="114" t="str">
        <f t="shared" si="675"/>
        <v/>
      </c>
      <c r="AR2865" s="117" t="str">
        <f>IF($C2865="", "", IF(IFERROR(INDEX(Ingredients!$AI$11:$AI$310, MATCH($C2865, Ingredients!$B$11:$B$310, 0)), "")="", "", IFERROR(INDEX(Ingredients!$AI$11:$AI$310, MATCH($C2865, Ingredients!$B$11:$B$310, 0)), "")))</f>
        <v/>
      </c>
      <c r="AT2865" s="120" t="str">
        <f t="shared" si="676"/>
        <v/>
      </c>
      <c r="AV2865" s="90" t="str">
        <f t="shared" si="666"/>
        <v/>
      </c>
      <c r="AX2865" s="90" t="str">
        <f>IF($AV2865="", "", COUNTIF($AV$11:$AV$5010, "&lt;"&amp;$AV2865)+1+COUNTIF($AV$11:$AV2865, $AV2865)-1)</f>
        <v/>
      </c>
      <c r="AZ2865" s="111" t="str">
        <f>IF($B2865="", "", SUMIF('Shopping List'!$AV$11:$AV$25, $B2865, 'Shopping List'!$BN$11:$BN$25))</f>
        <v/>
      </c>
      <c r="BB2865" s="117" t="str">
        <f t="shared" si="677"/>
        <v/>
      </c>
    </row>
    <row r="2866" spans="1:54" x14ac:dyDescent="0.25">
      <c r="A2866" s="4"/>
      <c r="B2866" s="37"/>
      <c r="C2866" s="124"/>
      <c r="D2866" s="39"/>
      <c r="E2866" s="125"/>
      <c r="F2866" s="48"/>
      <c r="G2866" s="4"/>
      <c r="H2866" s="4"/>
      <c r="I2866" s="95" t="str">
        <f>IF($C2866="", "", IF(IFERROR(INDEX(Ingredients!$C$11:$C$310, MATCH($C2866, Ingredients!$B$11:$B$310, 0)), "")="", "", IFERROR(INDEX(Ingredients!$C$11:$C$310, MATCH($C2866, Ingredients!$B$11:$B$310, 0)), "")))</f>
        <v/>
      </c>
      <c r="J2866" s="73" t="str">
        <f>IF($B2866="", "", IF(IFERROR(INDEX(Meals!$C$11:$C$260, MATCH($B2866, Meals!$B$11:$B$260, 0)), "")="", "", IFERROR(INDEX(Meals!$C$11:$C$260, MATCH($B2866, Meals!$B$11:$B$260, 0)), "")))</f>
        <v/>
      </c>
      <c r="K2866" s="4"/>
      <c r="L2866" s="72" t="str">
        <f t="shared" si="667"/>
        <v/>
      </c>
      <c r="M2866" s="73" t="str">
        <f t="shared" si="668"/>
        <v/>
      </c>
      <c r="N2866" s="4"/>
      <c r="O2866" s="78" t="str">
        <f t="shared" si="669"/>
        <v/>
      </c>
      <c r="P2866" s="79" t="str">
        <f t="shared" si="670"/>
        <v/>
      </c>
      <c r="Q2866" s="4"/>
      <c r="R2866" s="90" t="str">
        <f t="shared" si="671"/>
        <v/>
      </c>
      <c r="S2866" s="4"/>
      <c r="Y2866" s="18" t="str">
        <f t="shared" si="672"/>
        <v/>
      </c>
      <c r="AA2866" s="18" t="str">
        <f t="shared" si="663"/>
        <v/>
      </c>
      <c r="AB2866" s="18" t="str">
        <f t="shared" si="664"/>
        <v/>
      </c>
      <c r="AC2866" s="18" t="str">
        <f t="shared" si="673"/>
        <v/>
      </c>
      <c r="AD2866" s="18" t="str">
        <f t="shared" si="673"/>
        <v/>
      </c>
      <c r="AE2866" s="18" t="str">
        <f t="shared" si="674"/>
        <v/>
      </c>
      <c r="AG2866" s="95" t="str">
        <f>IF($C2866="", "", IF(IFERROR(INDEX(Ingredients!C$11:C$310, MATCH($C2866, Ingredients!$B$11:$B$310, 0)), "")="", "", IFERROR(INDEX(Ingredients!C$11:C$310, MATCH($C2866, Ingredients!$B$11:$B$310, 0)), "")))</f>
        <v/>
      </c>
      <c r="AH2866" s="105" t="str">
        <f>IF($C2866="", "", IF(IFERROR(INDEX(Ingredients!D$11:D$310, MATCH($C2866, Ingredients!$B$11:$B$310, 0)), "")="", "", IFERROR(INDEX(Ingredients!D$11:D$310, MATCH($C2866, Ingredients!$B$11:$B$310, 0)), "")))</f>
        <v/>
      </c>
      <c r="AI2866" s="106" t="str">
        <f>IF($C2866="", "", IF(IFERROR(INDEX(Ingredients!E$11:E$310, MATCH($C2866, Ingredients!$B$11:$B$310, 0)), "")="", "", IFERROR(INDEX(Ingredients!E$11:E$310, MATCH($C2866, Ingredients!$B$11:$B$310, 0)), "")))</f>
        <v/>
      </c>
      <c r="AJ2866" s="108" t="str">
        <f>IF($C2866="", "", IF(IFERROR(INDEX(Ingredients!F$11:F$310, MATCH($C2866, Ingredients!$B$11:$B$310, 0)), "")="", "", IFERROR(INDEX(Ingredients!F$11:F$310, MATCH($C2866, Ingredients!$B$11:$B$310, 0)), "")))</f>
        <v/>
      </c>
      <c r="AK2866" s="106" t="str">
        <f>IF($C2866="", "", IF(IFERROR(INDEX(Ingredients!G$11:G$310, MATCH($C2866, Ingredients!$B$11:$B$310, 0)), "")="", "", IFERROR(INDEX(Ingredients!G$11:G$310, MATCH($C2866, Ingredients!$B$11:$B$310, 0)), "")))</f>
        <v/>
      </c>
      <c r="AL2866" s="79" t="str">
        <f>IF($C2866="", "", IF(IFERROR(INDEX(Ingredients!H$11:H$310, MATCH($C2866, Ingredients!$B$11:$B$310, 0)), "")="", "", IFERROR(INDEX(Ingredients!H$11:H$310, MATCH($C2866, Ingredients!$B$11:$B$310, 0)), "")))</f>
        <v/>
      </c>
      <c r="AN2866" s="83" t="str">
        <f t="shared" si="665"/>
        <v/>
      </c>
      <c r="AP2866" s="114" t="str">
        <f t="shared" si="675"/>
        <v/>
      </c>
      <c r="AR2866" s="117" t="str">
        <f>IF($C2866="", "", IF(IFERROR(INDEX(Ingredients!$AI$11:$AI$310, MATCH($C2866, Ingredients!$B$11:$B$310, 0)), "")="", "", IFERROR(INDEX(Ingredients!$AI$11:$AI$310, MATCH($C2866, Ingredients!$B$11:$B$310, 0)), "")))</f>
        <v/>
      </c>
      <c r="AT2866" s="120" t="str">
        <f t="shared" si="676"/>
        <v/>
      </c>
      <c r="AV2866" s="90" t="str">
        <f t="shared" si="666"/>
        <v/>
      </c>
      <c r="AX2866" s="90" t="str">
        <f>IF($AV2866="", "", COUNTIF($AV$11:$AV$5010, "&lt;"&amp;$AV2866)+1+COUNTIF($AV$11:$AV2866, $AV2866)-1)</f>
        <v/>
      </c>
      <c r="AZ2866" s="111" t="str">
        <f>IF($B2866="", "", SUMIF('Shopping List'!$AV$11:$AV$25, $B2866, 'Shopping List'!$BN$11:$BN$25))</f>
        <v/>
      </c>
      <c r="BB2866" s="117" t="str">
        <f t="shared" si="677"/>
        <v/>
      </c>
    </row>
    <row r="2867" spans="1:54" x14ac:dyDescent="0.25">
      <c r="A2867" s="4"/>
      <c r="B2867" s="37"/>
      <c r="C2867" s="124"/>
      <c r="D2867" s="39"/>
      <c r="E2867" s="125"/>
      <c r="F2867" s="48"/>
      <c r="G2867" s="4"/>
      <c r="H2867" s="4"/>
      <c r="I2867" s="95" t="str">
        <f>IF($C2867="", "", IF(IFERROR(INDEX(Ingredients!$C$11:$C$310, MATCH($C2867, Ingredients!$B$11:$B$310, 0)), "")="", "", IFERROR(INDEX(Ingredients!$C$11:$C$310, MATCH($C2867, Ingredients!$B$11:$B$310, 0)), "")))</f>
        <v/>
      </c>
      <c r="J2867" s="73" t="str">
        <f>IF($B2867="", "", IF(IFERROR(INDEX(Meals!$C$11:$C$260, MATCH($B2867, Meals!$B$11:$B$260, 0)), "")="", "", IFERROR(INDEX(Meals!$C$11:$C$260, MATCH($B2867, Meals!$B$11:$B$260, 0)), "")))</f>
        <v/>
      </c>
      <c r="K2867" s="4"/>
      <c r="L2867" s="72" t="str">
        <f t="shared" si="667"/>
        <v/>
      </c>
      <c r="M2867" s="73" t="str">
        <f t="shared" si="668"/>
        <v/>
      </c>
      <c r="N2867" s="4"/>
      <c r="O2867" s="78" t="str">
        <f t="shared" si="669"/>
        <v/>
      </c>
      <c r="P2867" s="79" t="str">
        <f t="shared" si="670"/>
        <v/>
      </c>
      <c r="Q2867" s="4"/>
      <c r="R2867" s="90" t="str">
        <f t="shared" si="671"/>
        <v/>
      </c>
      <c r="S2867" s="4"/>
      <c r="Y2867" s="18" t="str">
        <f t="shared" si="672"/>
        <v/>
      </c>
      <c r="AA2867" s="18" t="str">
        <f t="shared" si="663"/>
        <v/>
      </c>
      <c r="AB2867" s="18" t="str">
        <f t="shared" si="664"/>
        <v/>
      </c>
      <c r="AC2867" s="18" t="str">
        <f t="shared" si="673"/>
        <v/>
      </c>
      <c r="AD2867" s="18" t="str">
        <f t="shared" si="673"/>
        <v/>
      </c>
      <c r="AE2867" s="18" t="str">
        <f t="shared" si="674"/>
        <v/>
      </c>
      <c r="AG2867" s="95" t="str">
        <f>IF($C2867="", "", IF(IFERROR(INDEX(Ingredients!C$11:C$310, MATCH($C2867, Ingredients!$B$11:$B$310, 0)), "")="", "", IFERROR(INDEX(Ingredients!C$11:C$310, MATCH($C2867, Ingredients!$B$11:$B$310, 0)), "")))</f>
        <v/>
      </c>
      <c r="AH2867" s="105" t="str">
        <f>IF($C2867="", "", IF(IFERROR(INDEX(Ingredients!D$11:D$310, MATCH($C2867, Ingredients!$B$11:$B$310, 0)), "")="", "", IFERROR(INDEX(Ingredients!D$11:D$310, MATCH($C2867, Ingredients!$B$11:$B$310, 0)), "")))</f>
        <v/>
      </c>
      <c r="AI2867" s="106" t="str">
        <f>IF($C2867="", "", IF(IFERROR(INDEX(Ingredients!E$11:E$310, MATCH($C2867, Ingredients!$B$11:$B$310, 0)), "")="", "", IFERROR(INDEX(Ingredients!E$11:E$310, MATCH($C2867, Ingredients!$B$11:$B$310, 0)), "")))</f>
        <v/>
      </c>
      <c r="AJ2867" s="108" t="str">
        <f>IF($C2867="", "", IF(IFERROR(INDEX(Ingredients!F$11:F$310, MATCH($C2867, Ingredients!$B$11:$B$310, 0)), "")="", "", IFERROR(INDEX(Ingredients!F$11:F$310, MATCH($C2867, Ingredients!$B$11:$B$310, 0)), "")))</f>
        <v/>
      </c>
      <c r="AK2867" s="106" t="str">
        <f>IF($C2867="", "", IF(IFERROR(INDEX(Ingredients!G$11:G$310, MATCH($C2867, Ingredients!$B$11:$B$310, 0)), "")="", "", IFERROR(INDEX(Ingredients!G$11:G$310, MATCH($C2867, Ingredients!$B$11:$B$310, 0)), "")))</f>
        <v/>
      </c>
      <c r="AL2867" s="79" t="str">
        <f>IF($C2867="", "", IF(IFERROR(INDEX(Ingredients!H$11:H$310, MATCH($C2867, Ingredients!$B$11:$B$310, 0)), "")="", "", IFERROR(INDEX(Ingredients!H$11:H$310, MATCH($C2867, Ingredients!$B$11:$B$310, 0)), "")))</f>
        <v/>
      </c>
      <c r="AN2867" s="83" t="str">
        <f t="shared" si="665"/>
        <v/>
      </c>
      <c r="AP2867" s="114" t="str">
        <f t="shared" si="675"/>
        <v/>
      </c>
      <c r="AR2867" s="117" t="str">
        <f>IF($C2867="", "", IF(IFERROR(INDEX(Ingredients!$AI$11:$AI$310, MATCH($C2867, Ingredients!$B$11:$B$310, 0)), "")="", "", IFERROR(INDEX(Ingredients!$AI$11:$AI$310, MATCH($C2867, Ingredients!$B$11:$B$310, 0)), "")))</f>
        <v/>
      </c>
      <c r="AT2867" s="120" t="str">
        <f t="shared" si="676"/>
        <v/>
      </c>
      <c r="AV2867" s="90" t="str">
        <f t="shared" si="666"/>
        <v/>
      </c>
      <c r="AX2867" s="90" t="str">
        <f>IF($AV2867="", "", COUNTIF($AV$11:$AV$5010, "&lt;"&amp;$AV2867)+1+COUNTIF($AV$11:$AV2867, $AV2867)-1)</f>
        <v/>
      </c>
      <c r="AZ2867" s="111" t="str">
        <f>IF($B2867="", "", SUMIF('Shopping List'!$AV$11:$AV$25, $B2867, 'Shopping List'!$BN$11:$BN$25))</f>
        <v/>
      </c>
      <c r="BB2867" s="117" t="str">
        <f t="shared" si="677"/>
        <v/>
      </c>
    </row>
    <row r="2868" spans="1:54" x14ac:dyDescent="0.25">
      <c r="A2868" s="4"/>
      <c r="B2868" s="37"/>
      <c r="C2868" s="124"/>
      <c r="D2868" s="39"/>
      <c r="E2868" s="125"/>
      <c r="F2868" s="48"/>
      <c r="G2868" s="4"/>
      <c r="H2868" s="4"/>
      <c r="I2868" s="95" t="str">
        <f>IF($C2868="", "", IF(IFERROR(INDEX(Ingredients!$C$11:$C$310, MATCH($C2868, Ingredients!$B$11:$B$310, 0)), "")="", "", IFERROR(INDEX(Ingredients!$C$11:$C$310, MATCH($C2868, Ingredients!$B$11:$B$310, 0)), "")))</f>
        <v/>
      </c>
      <c r="J2868" s="73" t="str">
        <f>IF($B2868="", "", IF(IFERROR(INDEX(Meals!$C$11:$C$260, MATCH($B2868, Meals!$B$11:$B$260, 0)), "")="", "", IFERROR(INDEX(Meals!$C$11:$C$260, MATCH($B2868, Meals!$B$11:$B$260, 0)), "")))</f>
        <v/>
      </c>
      <c r="K2868" s="4"/>
      <c r="L2868" s="72" t="str">
        <f t="shared" si="667"/>
        <v/>
      </c>
      <c r="M2868" s="73" t="str">
        <f t="shared" si="668"/>
        <v/>
      </c>
      <c r="N2868" s="4"/>
      <c r="O2868" s="78" t="str">
        <f t="shared" si="669"/>
        <v/>
      </c>
      <c r="P2868" s="79" t="str">
        <f t="shared" si="670"/>
        <v/>
      </c>
      <c r="Q2868" s="4"/>
      <c r="R2868" s="90" t="str">
        <f t="shared" si="671"/>
        <v/>
      </c>
      <c r="S2868" s="4"/>
      <c r="Y2868" s="18" t="str">
        <f t="shared" si="672"/>
        <v/>
      </c>
      <c r="AA2868" s="18" t="str">
        <f t="shared" si="663"/>
        <v/>
      </c>
      <c r="AB2868" s="18" t="str">
        <f t="shared" si="664"/>
        <v/>
      </c>
      <c r="AC2868" s="18" t="str">
        <f t="shared" si="673"/>
        <v/>
      </c>
      <c r="AD2868" s="18" t="str">
        <f t="shared" si="673"/>
        <v/>
      </c>
      <c r="AE2868" s="18" t="str">
        <f t="shared" si="674"/>
        <v/>
      </c>
      <c r="AG2868" s="95" t="str">
        <f>IF($C2868="", "", IF(IFERROR(INDEX(Ingredients!C$11:C$310, MATCH($C2868, Ingredients!$B$11:$B$310, 0)), "")="", "", IFERROR(INDEX(Ingredients!C$11:C$310, MATCH($C2868, Ingredients!$B$11:$B$310, 0)), "")))</f>
        <v/>
      </c>
      <c r="AH2868" s="105" t="str">
        <f>IF($C2868="", "", IF(IFERROR(INDEX(Ingredients!D$11:D$310, MATCH($C2868, Ingredients!$B$11:$B$310, 0)), "")="", "", IFERROR(INDEX(Ingredients!D$11:D$310, MATCH($C2868, Ingredients!$B$11:$B$310, 0)), "")))</f>
        <v/>
      </c>
      <c r="AI2868" s="106" t="str">
        <f>IF($C2868="", "", IF(IFERROR(INDEX(Ingredients!E$11:E$310, MATCH($C2868, Ingredients!$B$11:$B$310, 0)), "")="", "", IFERROR(INDEX(Ingredients!E$11:E$310, MATCH($C2868, Ingredients!$B$11:$B$310, 0)), "")))</f>
        <v/>
      </c>
      <c r="AJ2868" s="108" t="str">
        <f>IF($C2868="", "", IF(IFERROR(INDEX(Ingredients!F$11:F$310, MATCH($C2868, Ingredients!$B$11:$B$310, 0)), "")="", "", IFERROR(INDEX(Ingredients!F$11:F$310, MATCH($C2868, Ingredients!$B$11:$B$310, 0)), "")))</f>
        <v/>
      </c>
      <c r="AK2868" s="106" t="str">
        <f>IF($C2868="", "", IF(IFERROR(INDEX(Ingredients!G$11:G$310, MATCH($C2868, Ingredients!$B$11:$B$310, 0)), "")="", "", IFERROR(INDEX(Ingredients!G$11:G$310, MATCH($C2868, Ingredients!$B$11:$B$310, 0)), "")))</f>
        <v/>
      </c>
      <c r="AL2868" s="79" t="str">
        <f>IF($C2868="", "", IF(IFERROR(INDEX(Ingredients!H$11:H$310, MATCH($C2868, Ingredients!$B$11:$B$310, 0)), "")="", "", IFERROR(INDEX(Ingredients!H$11:H$310, MATCH($C2868, Ingredients!$B$11:$B$310, 0)), "")))</f>
        <v/>
      </c>
      <c r="AN2868" s="83" t="str">
        <f t="shared" si="665"/>
        <v/>
      </c>
      <c r="AP2868" s="114" t="str">
        <f t="shared" si="675"/>
        <v/>
      </c>
      <c r="AR2868" s="117" t="str">
        <f>IF($C2868="", "", IF(IFERROR(INDEX(Ingredients!$AI$11:$AI$310, MATCH($C2868, Ingredients!$B$11:$B$310, 0)), "")="", "", IFERROR(INDEX(Ingredients!$AI$11:$AI$310, MATCH($C2868, Ingredients!$B$11:$B$310, 0)), "")))</f>
        <v/>
      </c>
      <c r="AT2868" s="120" t="str">
        <f t="shared" si="676"/>
        <v/>
      </c>
      <c r="AV2868" s="90" t="str">
        <f t="shared" si="666"/>
        <v/>
      </c>
      <c r="AX2868" s="90" t="str">
        <f>IF($AV2868="", "", COUNTIF($AV$11:$AV$5010, "&lt;"&amp;$AV2868)+1+COUNTIF($AV$11:$AV2868, $AV2868)-1)</f>
        <v/>
      </c>
      <c r="AZ2868" s="111" t="str">
        <f>IF($B2868="", "", SUMIF('Shopping List'!$AV$11:$AV$25, $B2868, 'Shopping List'!$BN$11:$BN$25))</f>
        <v/>
      </c>
      <c r="BB2868" s="117" t="str">
        <f t="shared" si="677"/>
        <v/>
      </c>
    </row>
    <row r="2869" spans="1:54" x14ac:dyDescent="0.25">
      <c r="A2869" s="4"/>
      <c r="B2869" s="37"/>
      <c r="C2869" s="124"/>
      <c r="D2869" s="39"/>
      <c r="E2869" s="125"/>
      <c r="F2869" s="48"/>
      <c r="G2869" s="4"/>
      <c r="H2869" s="4"/>
      <c r="I2869" s="95" t="str">
        <f>IF($C2869="", "", IF(IFERROR(INDEX(Ingredients!$C$11:$C$310, MATCH($C2869, Ingredients!$B$11:$B$310, 0)), "")="", "", IFERROR(INDEX(Ingredients!$C$11:$C$310, MATCH($C2869, Ingredients!$B$11:$B$310, 0)), "")))</f>
        <v/>
      </c>
      <c r="J2869" s="73" t="str">
        <f>IF($B2869="", "", IF(IFERROR(INDEX(Meals!$C$11:$C$260, MATCH($B2869, Meals!$B$11:$B$260, 0)), "")="", "", IFERROR(INDEX(Meals!$C$11:$C$260, MATCH($B2869, Meals!$B$11:$B$260, 0)), "")))</f>
        <v/>
      </c>
      <c r="K2869" s="4"/>
      <c r="L2869" s="72" t="str">
        <f t="shared" si="667"/>
        <v/>
      </c>
      <c r="M2869" s="73" t="str">
        <f t="shared" si="668"/>
        <v/>
      </c>
      <c r="N2869" s="4"/>
      <c r="O2869" s="78" t="str">
        <f t="shared" si="669"/>
        <v/>
      </c>
      <c r="P2869" s="79" t="str">
        <f t="shared" si="670"/>
        <v/>
      </c>
      <c r="Q2869" s="4"/>
      <c r="R2869" s="90" t="str">
        <f t="shared" si="671"/>
        <v/>
      </c>
      <c r="S2869" s="4"/>
      <c r="Y2869" s="18" t="str">
        <f t="shared" si="672"/>
        <v/>
      </c>
      <c r="AA2869" s="18" t="str">
        <f t="shared" si="663"/>
        <v/>
      </c>
      <c r="AB2869" s="18" t="str">
        <f t="shared" si="664"/>
        <v/>
      </c>
      <c r="AC2869" s="18" t="str">
        <f t="shared" si="673"/>
        <v/>
      </c>
      <c r="AD2869" s="18" t="str">
        <f t="shared" si="673"/>
        <v/>
      </c>
      <c r="AE2869" s="18" t="str">
        <f t="shared" si="674"/>
        <v/>
      </c>
      <c r="AG2869" s="95" t="str">
        <f>IF($C2869="", "", IF(IFERROR(INDEX(Ingredients!C$11:C$310, MATCH($C2869, Ingredients!$B$11:$B$310, 0)), "")="", "", IFERROR(INDEX(Ingredients!C$11:C$310, MATCH($C2869, Ingredients!$B$11:$B$310, 0)), "")))</f>
        <v/>
      </c>
      <c r="AH2869" s="105" t="str">
        <f>IF($C2869="", "", IF(IFERROR(INDEX(Ingredients!D$11:D$310, MATCH($C2869, Ingredients!$B$11:$B$310, 0)), "")="", "", IFERROR(INDEX(Ingredients!D$11:D$310, MATCH($C2869, Ingredients!$B$11:$B$310, 0)), "")))</f>
        <v/>
      </c>
      <c r="AI2869" s="106" t="str">
        <f>IF($C2869="", "", IF(IFERROR(INDEX(Ingredients!E$11:E$310, MATCH($C2869, Ingredients!$B$11:$B$310, 0)), "")="", "", IFERROR(INDEX(Ingredients!E$11:E$310, MATCH($C2869, Ingredients!$B$11:$B$310, 0)), "")))</f>
        <v/>
      </c>
      <c r="AJ2869" s="108" t="str">
        <f>IF($C2869="", "", IF(IFERROR(INDEX(Ingredients!F$11:F$310, MATCH($C2869, Ingredients!$B$11:$B$310, 0)), "")="", "", IFERROR(INDEX(Ingredients!F$11:F$310, MATCH($C2869, Ingredients!$B$11:$B$310, 0)), "")))</f>
        <v/>
      </c>
      <c r="AK2869" s="106" t="str">
        <f>IF($C2869="", "", IF(IFERROR(INDEX(Ingredients!G$11:G$310, MATCH($C2869, Ingredients!$B$11:$B$310, 0)), "")="", "", IFERROR(INDEX(Ingredients!G$11:G$310, MATCH($C2869, Ingredients!$B$11:$B$310, 0)), "")))</f>
        <v/>
      </c>
      <c r="AL2869" s="79" t="str">
        <f>IF($C2869="", "", IF(IFERROR(INDEX(Ingredients!H$11:H$310, MATCH($C2869, Ingredients!$B$11:$B$310, 0)), "")="", "", IFERROR(INDEX(Ingredients!H$11:H$310, MATCH($C2869, Ingredients!$B$11:$B$310, 0)), "")))</f>
        <v/>
      </c>
      <c r="AN2869" s="83" t="str">
        <f t="shared" si="665"/>
        <v/>
      </c>
      <c r="AP2869" s="114" t="str">
        <f t="shared" si="675"/>
        <v/>
      </c>
      <c r="AR2869" s="117" t="str">
        <f>IF($C2869="", "", IF(IFERROR(INDEX(Ingredients!$AI$11:$AI$310, MATCH($C2869, Ingredients!$B$11:$B$310, 0)), "")="", "", IFERROR(INDEX(Ingredients!$AI$11:$AI$310, MATCH($C2869, Ingredients!$B$11:$B$310, 0)), "")))</f>
        <v/>
      </c>
      <c r="AT2869" s="120" t="str">
        <f t="shared" si="676"/>
        <v/>
      </c>
      <c r="AV2869" s="90" t="str">
        <f t="shared" si="666"/>
        <v/>
      </c>
      <c r="AX2869" s="90" t="str">
        <f>IF($AV2869="", "", COUNTIF($AV$11:$AV$5010, "&lt;"&amp;$AV2869)+1+COUNTIF($AV$11:$AV2869, $AV2869)-1)</f>
        <v/>
      </c>
      <c r="AZ2869" s="111" t="str">
        <f>IF($B2869="", "", SUMIF('Shopping List'!$AV$11:$AV$25, $B2869, 'Shopping List'!$BN$11:$BN$25))</f>
        <v/>
      </c>
      <c r="BB2869" s="117" t="str">
        <f t="shared" si="677"/>
        <v/>
      </c>
    </row>
    <row r="2870" spans="1:54" x14ac:dyDescent="0.25">
      <c r="A2870" s="4"/>
      <c r="B2870" s="37"/>
      <c r="C2870" s="124"/>
      <c r="D2870" s="39"/>
      <c r="E2870" s="125"/>
      <c r="F2870" s="48"/>
      <c r="G2870" s="4"/>
      <c r="H2870" s="4"/>
      <c r="I2870" s="95" t="str">
        <f>IF($C2870="", "", IF(IFERROR(INDEX(Ingredients!$C$11:$C$310, MATCH($C2870, Ingredients!$B$11:$B$310, 0)), "")="", "", IFERROR(INDEX(Ingredients!$C$11:$C$310, MATCH($C2870, Ingredients!$B$11:$B$310, 0)), "")))</f>
        <v/>
      </c>
      <c r="J2870" s="73" t="str">
        <f>IF($B2870="", "", IF(IFERROR(INDEX(Meals!$C$11:$C$260, MATCH($B2870, Meals!$B$11:$B$260, 0)), "")="", "", IFERROR(INDEX(Meals!$C$11:$C$260, MATCH($B2870, Meals!$B$11:$B$260, 0)), "")))</f>
        <v/>
      </c>
      <c r="K2870" s="4"/>
      <c r="L2870" s="72" t="str">
        <f t="shared" si="667"/>
        <v/>
      </c>
      <c r="M2870" s="73" t="str">
        <f t="shared" si="668"/>
        <v/>
      </c>
      <c r="N2870" s="4"/>
      <c r="O2870" s="78" t="str">
        <f t="shared" si="669"/>
        <v/>
      </c>
      <c r="P2870" s="79" t="str">
        <f t="shared" si="670"/>
        <v/>
      </c>
      <c r="Q2870" s="4"/>
      <c r="R2870" s="90" t="str">
        <f t="shared" si="671"/>
        <v/>
      </c>
      <c r="S2870" s="4"/>
      <c r="Y2870" s="18" t="str">
        <f t="shared" si="672"/>
        <v/>
      </c>
      <c r="AA2870" s="18" t="str">
        <f t="shared" si="663"/>
        <v/>
      </c>
      <c r="AB2870" s="18" t="str">
        <f t="shared" si="664"/>
        <v/>
      </c>
      <c r="AC2870" s="18" t="str">
        <f t="shared" si="673"/>
        <v/>
      </c>
      <c r="AD2870" s="18" t="str">
        <f t="shared" si="673"/>
        <v/>
      </c>
      <c r="AE2870" s="18" t="str">
        <f t="shared" si="674"/>
        <v/>
      </c>
      <c r="AG2870" s="95" t="str">
        <f>IF($C2870="", "", IF(IFERROR(INDEX(Ingredients!C$11:C$310, MATCH($C2870, Ingredients!$B$11:$B$310, 0)), "")="", "", IFERROR(INDEX(Ingredients!C$11:C$310, MATCH($C2870, Ingredients!$B$11:$B$310, 0)), "")))</f>
        <v/>
      </c>
      <c r="AH2870" s="105" t="str">
        <f>IF($C2870="", "", IF(IFERROR(INDEX(Ingredients!D$11:D$310, MATCH($C2870, Ingredients!$B$11:$B$310, 0)), "")="", "", IFERROR(INDEX(Ingredients!D$11:D$310, MATCH($C2870, Ingredients!$B$11:$B$310, 0)), "")))</f>
        <v/>
      </c>
      <c r="AI2870" s="106" t="str">
        <f>IF($C2870="", "", IF(IFERROR(INDEX(Ingredients!E$11:E$310, MATCH($C2870, Ingredients!$B$11:$B$310, 0)), "")="", "", IFERROR(INDEX(Ingredients!E$11:E$310, MATCH($C2870, Ingredients!$B$11:$B$310, 0)), "")))</f>
        <v/>
      </c>
      <c r="AJ2870" s="108" t="str">
        <f>IF($C2870="", "", IF(IFERROR(INDEX(Ingredients!F$11:F$310, MATCH($C2870, Ingredients!$B$11:$B$310, 0)), "")="", "", IFERROR(INDEX(Ingredients!F$11:F$310, MATCH($C2870, Ingredients!$B$11:$B$310, 0)), "")))</f>
        <v/>
      </c>
      <c r="AK2870" s="106" t="str">
        <f>IF($C2870="", "", IF(IFERROR(INDEX(Ingredients!G$11:G$310, MATCH($C2870, Ingredients!$B$11:$B$310, 0)), "")="", "", IFERROR(INDEX(Ingredients!G$11:G$310, MATCH($C2870, Ingredients!$B$11:$B$310, 0)), "")))</f>
        <v/>
      </c>
      <c r="AL2870" s="79" t="str">
        <f>IF($C2870="", "", IF(IFERROR(INDEX(Ingredients!H$11:H$310, MATCH($C2870, Ingredients!$B$11:$B$310, 0)), "")="", "", IFERROR(INDEX(Ingredients!H$11:H$310, MATCH($C2870, Ingredients!$B$11:$B$310, 0)), "")))</f>
        <v/>
      </c>
      <c r="AN2870" s="83" t="str">
        <f t="shared" si="665"/>
        <v/>
      </c>
      <c r="AP2870" s="114" t="str">
        <f t="shared" si="675"/>
        <v/>
      </c>
      <c r="AR2870" s="117" t="str">
        <f>IF($C2870="", "", IF(IFERROR(INDEX(Ingredients!$AI$11:$AI$310, MATCH($C2870, Ingredients!$B$11:$B$310, 0)), "")="", "", IFERROR(INDEX(Ingredients!$AI$11:$AI$310, MATCH($C2870, Ingredients!$B$11:$B$310, 0)), "")))</f>
        <v/>
      </c>
      <c r="AT2870" s="120" t="str">
        <f t="shared" si="676"/>
        <v/>
      </c>
      <c r="AV2870" s="90" t="str">
        <f t="shared" si="666"/>
        <v/>
      </c>
      <c r="AX2870" s="90" t="str">
        <f>IF($AV2870="", "", COUNTIF($AV$11:$AV$5010, "&lt;"&amp;$AV2870)+1+COUNTIF($AV$11:$AV2870, $AV2870)-1)</f>
        <v/>
      </c>
      <c r="AZ2870" s="111" t="str">
        <f>IF($B2870="", "", SUMIF('Shopping List'!$AV$11:$AV$25, $B2870, 'Shopping List'!$BN$11:$BN$25))</f>
        <v/>
      </c>
      <c r="BB2870" s="117" t="str">
        <f t="shared" si="677"/>
        <v/>
      </c>
    </row>
    <row r="2871" spans="1:54" x14ac:dyDescent="0.25">
      <c r="A2871" s="4"/>
      <c r="B2871" s="37"/>
      <c r="C2871" s="124"/>
      <c r="D2871" s="39"/>
      <c r="E2871" s="125"/>
      <c r="F2871" s="48"/>
      <c r="G2871" s="4"/>
      <c r="H2871" s="4"/>
      <c r="I2871" s="95" t="str">
        <f>IF($C2871="", "", IF(IFERROR(INDEX(Ingredients!$C$11:$C$310, MATCH($C2871, Ingredients!$B$11:$B$310, 0)), "")="", "", IFERROR(INDEX(Ingredients!$C$11:$C$310, MATCH($C2871, Ingredients!$B$11:$B$310, 0)), "")))</f>
        <v/>
      </c>
      <c r="J2871" s="73" t="str">
        <f>IF($B2871="", "", IF(IFERROR(INDEX(Meals!$C$11:$C$260, MATCH($B2871, Meals!$B$11:$B$260, 0)), "")="", "", IFERROR(INDEX(Meals!$C$11:$C$260, MATCH($B2871, Meals!$B$11:$B$260, 0)), "")))</f>
        <v/>
      </c>
      <c r="K2871" s="4"/>
      <c r="L2871" s="72" t="str">
        <f t="shared" si="667"/>
        <v/>
      </c>
      <c r="M2871" s="73" t="str">
        <f t="shared" si="668"/>
        <v/>
      </c>
      <c r="N2871" s="4"/>
      <c r="O2871" s="78" t="str">
        <f t="shared" si="669"/>
        <v/>
      </c>
      <c r="P2871" s="79" t="str">
        <f t="shared" si="670"/>
        <v/>
      </c>
      <c r="Q2871" s="4"/>
      <c r="R2871" s="90" t="str">
        <f t="shared" si="671"/>
        <v/>
      </c>
      <c r="S2871" s="4"/>
      <c r="Y2871" s="18" t="str">
        <f t="shared" si="672"/>
        <v/>
      </c>
      <c r="AA2871" s="18" t="str">
        <f t="shared" si="663"/>
        <v/>
      </c>
      <c r="AB2871" s="18" t="str">
        <f t="shared" si="664"/>
        <v/>
      </c>
      <c r="AC2871" s="18" t="str">
        <f t="shared" si="673"/>
        <v/>
      </c>
      <c r="AD2871" s="18" t="str">
        <f t="shared" si="673"/>
        <v/>
      </c>
      <c r="AE2871" s="18" t="str">
        <f t="shared" si="674"/>
        <v/>
      </c>
      <c r="AG2871" s="95" t="str">
        <f>IF($C2871="", "", IF(IFERROR(INDEX(Ingredients!C$11:C$310, MATCH($C2871, Ingredients!$B$11:$B$310, 0)), "")="", "", IFERROR(INDEX(Ingredients!C$11:C$310, MATCH($C2871, Ingredients!$B$11:$B$310, 0)), "")))</f>
        <v/>
      </c>
      <c r="AH2871" s="105" t="str">
        <f>IF($C2871="", "", IF(IFERROR(INDEX(Ingredients!D$11:D$310, MATCH($C2871, Ingredients!$B$11:$B$310, 0)), "")="", "", IFERROR(INDEX(Ingredients!D$11:D$310, MATCH($C2871, Ingredients!$B$11:$B$310, 0)), "")))</f>
        <v/>
      </c>
      <c r="AI2871" s="106" t="str">
        <f>IF($C2871="", "", IF(IFERROR(INDEX(Ingredients!E$11:E$310, MATCH($C2871, Ingredients!$B$11:$B$310, 0)), "")="", "", IFERROR(INDEX(Ingredients!E$11:E$310, MATCH($C2871, Ingredients!$B$11:$B$310, 0)), "")))</f>
        <v/>
      </c>
      <c r="AJ2871" s="108" t="str">
        <f>IF($C2871="", "", IF(IFERROR(INDEX(Ingredients!F$11:F$310, MATCH($C2871, Ingredients!$B$11:$B$310, 0)), "")="", "", IFERROR(INDEX(Ingredients!F$11:F$310, MATCH($C2871, Ingredients!$B$11:$B$310, 0)), "")))</f>
        <v/>
      </c>
      <c r="AK2871" s="106" t="str">
        <f>IF($C2871="", "", IF(IFERROR(INDEX(Ingredients!G$11:G$310, MATCH($C2871, Ingredients!$B$11:$B$310, 0)), "")="", "", IFERROR(INDEX(Ingredients!G$11:G$310, MATCH($C2871, Ingredients!$B$11:$B$310, 0)), "")))</f>
        <v/>
      </c>
      <c r="AL2871" s="79" t="str">
        <f>IF($C2871="", "", IF(IFERROR(INDEX(Ingredients!H$11:H$310, MATCH($C2871, Ingredients!$B$11:$B$310, 0)), "")="", "", IFERROR(INDEX(Ingredients!H$11:H$310, MATCH($C2871, Ingredients!$B$11:$B$310, 0)), "")))</f>
        <v/>
      </c>
      <c r="AN2871" s="83" t="str">
        <f t="shared" si="665"/>
        <v/>
      </c>
      <c r="AP2871" s="114" t="str">
        <f t="shared" si="675"/>
        <v/>
      </c>
      <c r="AR2871" s="117" t="str">
        <f>IF($C2871="", "", IF(IFERROR(INDEX(Ingredients!$AI$11:$AI$310, MATCH($C2871, Ingredients!$B$11:$B$310, 0)), "")="", "", IFERROR(INDEX(Ingredients!$AI$11:$AI$310, MATCH($C2871, Ingredients!$B$11:$B$310, 0)), "")))</f>
        <v/>
      </c>
      <c r="AT2871" s="120" t="str">
        <f t="shared" si="676"/>
        <v/>
      </c>
      <c r="AV2871" s="90" t="str">
        <f t="shared" si="666"/>
        <v/>
      </c>
      <c r="AX2871" s="90" t="str">
        <f>IF($AV2871="", "", COUNTIF($AV$11:$AV$5010, "&lt;"&amp;$AV2871)+1+COUNTIF($AV$11:$AV2871, $AV2871)-1)</f>
        <v/>
      </c>
      <c r="AZ2871" s="111" t="str">
        <f>IF($B2871="", "", SUMIF('Shopping List'!$AV$11:$AV$25, $B2871, 'Shopping List'!$BN$11:$BN$25))</f>
        <v/>
      </c>
      <c r="BB2871" s="117" t="str">
        <f t="shared" si="677"/>
        <v/>
      </c>
    </row>
    <row r="2872" spans="1:54" x14ac:dyDescent="0.25">
      <c r="A2872" s="4"/>
      <c r="B2872" s="37"/>
      <c r="C2872" s="124"/>
      <c r="D2872" s="39"/>
      <c r="E2872" s="125"/>
      <c r="F2872" s="48"/>
      <c r="G2872" s="4"/>
      <c r="H2872" s="4"/>
      <c r="I2872" s="95" t="str">
        <f>IF($C2872="", "", IF(IFERROR(INDEX(Ingredients!$C$11:$C$310, MATCH($C2872, Ingredients!$B$11:$B$310, 0)), "")="", "", IFERROR(INDEX(Ingredients!$C$11:$C$310, MATCH($C2872, Ingredients!$B$11:$B$310, 0)), "")))</f>
        <v/>
      </c>
      <c r="J2872" s="73" t="str">
        <f>IF($B2872="", "", IF(IFERROR(INDEX(Meals!$C$11:$C$260, MATCH($B2872, Meals!$B$11:$B$260, 0)), "")="", "", IFERROR(INDEX(Meals!$C$11:$C$260, MATCH($B2872, Meals!$B$11:$B$260, 0)), "")))</f>
        <v/>
      </c>
      <c r="K2872" s="4"/>
      <c r="L2872" s="72" t="str">
        <f t="shared" si="667"/>
        <v/>
      </c>
      <c r="M2872" s="73" t="str">
        <f t="shared" si="668"/>
        <v/>
      </c>
      <c r="N2872" s="4"/>
      <c r="O2872" s="78" t="str">
        <f t="shared" si="669"/>
        <v/>
      </c>
      <c r="P2872" s="79" t="str">
        <f t="shared" si="670"/>
        <v/>
      </c>
      <c r="Q2872" s="4"/>
      <c r="R2872" s="90" t="str">
        <f t="shared" si="671"/>
        <v/>
      </c>
      <c r="S2872" s="4"/>
      <c r="Y2872" s="18" t="str">
        <f t="shared" si="672"/>
        <v/>
      </c>
      <c r="AA2872" s="18" t="str">
        <f t="shared" si="663"/>
        <v/>
      </c>
      <c r="AB2872" s="18" t="str">
        <f t="shared" si="664"/>
        <v/>
      </c>
      <c r="AC2872" s="18" t="str">
        <f t="shared" si="673"/>
        <v/>
      </c>
      <c r="AD2872" s="18" t="str">
        <f t="shared" si="673"/>
        <v/>
      </c>
      <c r="AE2872" s="18" t="str">
        <f t="shared" si="674"/>
        <v/>
      </c>
      <c r="AG2872" s="95" t="str">
        <f>IF($C2872="", "", IF(IFERROR(INDEX(Ingredients!C$11:C$310, MATCH($C2872, Ingredients!$B$11:$B$310, 0)), "")="", "", IFERROR(INDEX(Ingredients!C$11:C$310, MATCH($C2872, Ingredients!$B$11:$B$310, 0)), "")))</f>
        <v/>
      </c>
      <c r="AH2872" s="105" t="str">
        <f>IF($C2872="", "", IF(IFERROR(INDEX(Ingredients!D$11:D$310, MATCH($C2872, Ingredients!$B$11:$B$310, 0)), "")="", "", IFERROR(INDEX(Ingredients!D$11:D$310, MATCH($C2872, Ingredients!$B$11:$B$310, 0)), "")))</f>
        <v/>
      </c>
      <c r="AI2872" s="106" t="str">
        <f>IF($C2872="", "", IF(IFERROR(INDEX(Ingredients!E$11:E$310, MATCH($C2872, Ingredients!$B$11:$B$310, 0)), "")="", "", IFERROR(INDEX(Ingredients!E$11:E$310, MATCH($C2872, Ingredients!$B$11:$B$310, 0)), "")))</f>
        <v/>
      </c>
      <c r="AJ2872" s="108" t="str">
        <f>IF($C2872="", "", IF(IFERROR(INDEX(Ingredients!F$11:F$310, MATCH($C2872, Ingredients!$B$11:$B$310, 0)), "")="", "", IFERROR(INDEX(Ingredients!F$11:F$310, MATCH($C2872, Ingredients!$B$11:$B$310, 0)), "")))</f>
        <v/>
      </c>
      <c r="AK2872" s="106" t="str">
        <f>IF($C2872="", "", IF(IFERROR(INDEX(Ingredients!G$11:G$310, MATCH($C2872, Ingredients!$B$11:$B$310, 0)), "")="", "", IFERROR(INDEX(Ingredients!G$11:G$310, MATCH($C2872, Ingredients!$B$11:$B$310, 0)), "")))</f>
        <v/>
      </c>
      <c r="AL2872" s="79" t="str">
        <f>IF($C2872="", "", IF(IFERROR(INDEX(Ingredients!H$11:H$310, MATCH($C2872, Ingredients!$B$11:$B$310, 0)), "")="", "", IFERROR(INDEX(Ingredients!H$11:H$310, MATCH($C2872, Ingredients!$B$11:$B$310, 0)), "")))</f>
        <v/>
      </c>
      <c r="AN2872" s="83" t="str">
        <f t="shared" si="665"/>
        <v/>
      </c>
      <c r="AP2872" s="114" t="str">
        <f t="shared" si="675"/>
        <v/>
      </c>
      <c r="AR2872" s="117" t="str">
        <f>IF($C2872="", "", IF(IFERROR(INDEX(Ingredients!$AI$11:$AI$310, MATCH($C2872, Ingredients!$B$11:$B$310, 0)), "")="", "", IFERROR(INDEX(Ingredients!$AI$11:$AI$310, MATCH($C2872, Ingredients!$B$11:$B$310, 0)), "")))</f>
        <v/>
      </c>
      <c r="AT2872" s="120" t="str">
        <f t="shared" si="676"/>
        <v/>
      </c>
      <c r="AV2872" s="90" t="str">
        <f t="shared" si="666"/>
        <v/>
      </c>
      <c r="AX2872" s="90" t="str">
        <f>IF($AV2872="", "", COUNTIF($AV$11:$AV$5010, "&lt;"&amp;$AV2872)+1+COUNTIF($AV$11:$AV2872, $AV2872)-1)</f>
        <v/>
      </c>
      <c r="AZ2872" s="111" t="str">
        <f>IF($B2872="", "", SUMIF('Shopping List'!$AV$11:$AV$25, $B2872, 'Shopping List'!$BN$11:$BN$25))</f>
        <v/>
      </c>
      <c r="BB2872" s="117" t="str">
        <f t="shared" si="677"/>
        <v/>
      </c>
    </row>
    <row r="2873" spans="1:54" x14ac:dyDescent="0.25">
      <c r="A2873" s="4"/>
      <c r="B2873" s="37"/>
      <c r="C2873" s="124"/>
      <c r="D2873" s="39"/>
      <c r="E2873" s="125"/>
      <c r="F2873" s="48"/>
      <c r="G2873" s="4"/>
      <c r="H2873" s="4"/>
      <c r="I2873" s="95" t="str">
        <f>IF($C2873="", "", IF(IFERROR(INDEX(Ingredients!$C$11:$C$310, MATCH($C2873, Ingredients!$B$11:$B$310, 0)), "")="", "", IFERROR(INDEX(Ingredients!$C$11:$C$310, MATCH($C2873, Ingredients!$B$11:$B$310, 0)), "")))</f>
        <v/>
      </c>
      <c r="J2873" s="73" t="str">
        <f>IF($B2873="", "", IF(IFERROR(INDEX(Meals!$C$11:$C$260, MATCH($B2873, Meals!$B$11:$B$260, 0)), "")="", "", IFERROR(INDEX(Meals!$C$11:$C$260, MATCH($B2873, Meals!$B$11:$B$260, 0)), "")))</f>
        <v/>
      </c>
      <c r="K2873" s="4"/>
      <c r="L2873" s="72" t="str">
        <f t="shared" si="667"/>
        <v/>
      </c>
      <c r="M2873" s="73" t="str">
        <f t="shared" si="668"/>
        <v/>
      </c>
      <c r="N2873" s="4"/>
      <c r="O2873" s="78" t="str">
        <f t="shared" si="669"/>
        <v/>
      </c>
      <c r="P2873" s="79" t="str">
        <f t="shared" si="670"/>
        <v/>
      </c>
      <c r="Q2873" s="4"/>
      <c r="R2873" s="90" t="str">
        <f t="shared" si="671"/>
        <v/>
      </c>
      <c r="S2873" s="4"/>
      <c r="Y2873" s="18" t="str">
        <f t="shared" si="672"/>
        <v/>
      </c>
      <c r="AA2873" s="18" t="str">
        <f t="shared" si="663"/>
        <v/>
      </c>
      <c r="AB2873" s="18" t="str">
        <f t="shared" si="664"/>
        <v/>
      </c>
      <c r="AC2873" s="18" t="str">
        <f t="shared" si="673"/>
        <v/>
      </c>
      <c r="AD2873" s="18" t="str">
        <f t="shared" si="673"/>
        <v/>
      </c>
      <c r="AE2873" s="18" t="str">
        <f t="shared" si="674"/>
        <v/>
      </c>
      <c r="AG2873" s="95" t="str">
        <f>IF($C2873="", "", IF(IFERROR(INDEX(Ingredients!C$11:C$310, MATCH($C2873, Ingredients!$B$11:$B$310, 0)), "")="", "", IFERROR(INDEX(Ingredients!C$11:C$310, MATCH($C2873, Ingredients!$B$11:$B$310, 0)), "")))</f>
        <v/>
      </c>
      <c r="AH2873" s="105" t="str">
        <f>IF($C2873="", "", IF(IFERROR(INDEX(Ingredients!D$11:D$310, MATCH($C2873, Ingredients!$B$11:$B$310, 0)), "")="", "", IFERROR(INDEX(Ingredients!D$11:D$310, MATCH($C2873, Ingredients!$B$11:$B$310, 0)), "")))</f>
        <v/>
      </c>
      <c r="AI2873" s="106" t="str">
        <f>IF($C2873="", "", IF(IFERROR(INDEX(Ingredients!E$11:E$310, MATCH($C2873, Ingredients!$B$11:$B$310, 0)), "")="", "", IFERROR(INDEX(Ingredients!E$11:E$310, MATCH($C2873, Ingredients!$B$11:$B$310, 0)), "")))</f>
        <v/>
      </c>
      <c r="AJ2873" s="108" t="str">
        <f>IF($C2873="", "", IF(IFERROR(INDEX(Ingredients!F$11:F$310, MATCH($C2873, Ingredients!$B$11:$B$310, 0)), "")="", "", IFERROR(INDEX(Ingredients!F$11:F$310, MATCH($C2873, Ingredients!$B$11:$B$310, 0)), "")))</f>
        <v/>
      </c>
      <c r="AK2873" s="106" t="str">
        <f>IF($C2873="", "", IF(IFERROR(INDEX(Ingredients!G$11:G$310, MATCH($C2873, Ingredients!$B$11:$B$310, 0)), "")="", "", IFERROR(INDEX(Ingredients!G$11:G$310, MATCH($C2873, Ingredients!$B$11:$B$310, 0)), "")))</f>
        <v/>
      </c>
      <c r="AL2873" s="79" t="str">
        <f>IF($C2873="", "", IF(IFERROR(INDEX(Ingredients!H$11:H$310, MATCH($C2873, Ingredients!$B$11:$B$310, 0)), "")="", "", IFERROR(INDEX(Ingredients!H$11:H$310, MATCH($C2873, Ingredients!$B$11:$B$310, 0)), "")))</f>
        <v/>
      </c>
      <c r="AN2873" s="83" t="str">
        <f t="shared" si="665"/>
        <v/>
      </c>
      <c r="AP2873" s="114" t="str">
        <f t="shared" si="675"/>
        <v/>
      </c>
      <c r="AR2873" s="117" t="str">
        <f>IF($C2873="", "", IF(IFERROR(INDEX(Ingredients!$AI$11:$AI$310, MATCH($C2873, Ingredients!$B$11:$B$310, 0)), "")="", "", IFERROR(INDEX(Ingredients!$AI$11:$AI$310, MATCH($C2873, Ingredients!$B$11:$B$310, 0)), "")))</f>
        <v/>
      </c>
      <c r="AT2873" s="120" t="str">
        <f t="shared" si="676"/>
        <v/>
      </c>
      <c r="AV2873" s="90" t="str">
        <f t="shared" si="666"/>
        <v/>
      </c>
      <c r="AX2873" s="90" t="str">
        <f>IF($AV2873="", "", COUNTIF($AV$11:$AV$5010, "&lt;"&amp;$AV2873)+1+COUNTIF($AV$11:$AV2873, $AV2873)-1)</f>
        <v/>
      </c>
      <c r="AZ2873" s="111" t="str">
        <f>IF($B2873="", "", SUMIF('Shopping List'!$AV$11:$AV$25, $B2873, 'Shopping List'!$BN$11:$BN$25))</f>
        <v/>
      </c>
      <c r="BB2873" s="117" t="str">
        <f t="shared" si="677"/>
        <v/>
      </c>
    </row>
    <row r="2874" spans="1:54" x14ac:dyDescent="0.25">
      <c r="A2874" s="4"/>
      <c r="B2874" s="37"/>
      <c r="C2874" s="124"/>
      <c r="D2874" s="39"/>
      <c r="E2874" s="125"/>
      <c r="F2874" s="48"/>
      <c r="G2874" s="4"/>
      <c r="H2874" s="4"/>
      <c r="I2874" s="95" t="str">
        <f>IF($C2874="", "", IF(IFERROR(INDEX(Ingredients!$C$11:$C$310, MATCH($C2874, Ingredients!$B$11:$B$310, 0)), "")="", "", IFERROR(INDEX(Ingredients!$C$11:$C$310, MATCH($C2874, Ingredients!$B$11:$B$310, 0)), "")))</f>
        <v/>
      </c>
      <c r="J2874" s="73" t="str">
        <f>IF($B2874="", "", IF(IFERROR(INDEX(Meals!$C$11:$C$260, MATCH($B2874, Meals!$B$11:$B$260, 0)), "")="", "", IFERROR(INDEX(Meals!$C$11:$C$260, MATCH($B2874, Meals!$B$11:$B$260, 0)), "")))</f>
        <v/>
      </c>
      <c r="K2874" s="4"/>
      <c r="L2874" s="72" t="str">
        <f t="shared" si="667"/>
        <v/>
      </c>
      <c r="M2874" s="73" t="str">
        <f t="shared" si="668"/>
        <v/>
      </c>
      <c r="N2874" s="4"/>
      <c r="O2874" s="78" t="str">
        <f t="shared" si="669"/>
        <v/>
      </c>
      <c r="P2874" s="79" t="str">
        <f t="shared" si="670"/>
        <v/>
      </c>
      <c r="Q2874" s="4"/>
      <c r="R2874" s="90" t="str">
        <f t="shared" si="671"/>
        <v/>
      </c>
      <c r="S2874" s="4"/>
      <c r="Y2874" s="18" t="str">
        <f t="shared" si="672"/>
        <v/>
      </c>
      <c r="AA2874" s="18" t="str">
        <f t="shared" si="663"/>
        <v/>
      </c>
      <c r="AB2874" s="18" t="str">
        <f t="shared" si="664"/>
        <v/>
      </c>
      <c r="AC2874" s="18" t="str">
        <f t="shared" si="673"/>
        <v/>
      </c>
      <c r="AD2874" s="18" t="str">
        <f t="shared" si="673"/>
        <v/>
      </c>
      <c r="AE2874" s="18" t="str">
        <f t="shared" si="674"/>
        <v/>
      </c>
      <c r="AG2874" s="95" t="str">
        <f>IF($C2874="", "", IF(IFERROR(INDEX(Ingredients!C$11:C$310, MATCH($C2874, Ingredients!$B$11:$B$310, 0)), "")="", "", IFERROR(INDEX(Ingredients!C$11:C$310, MATCH($C2874, Ingredients!$B$11:$B$310, 0)), "")))</f>
        <v/>
      </c>
      <c r="AH2874" s="105" t="str">
        <f>IF($C2874="", "", IF(IFERROR(INDEX(Ingredients!D$11:D$310, MATCH($C2874, Ingredients!$B$11:$B$310, 0)), "")="", "", IFERROR(INDEX(Ingredients!D$11:D$310, MATCH($C2874, Ingredients!$B$11:$B$310, 0)), "")))</f>
        <v/>
      </c>
      <c r="AI2874" s="106" t="str">
        <f>IF($C2874="", "", IF(IFERROR(INDEX(Ingredients!E$11:E$310, MATCH($C2874, Ingredients!$B$11:$B$310, 0)), "")="", "", IFERROR(INDEX(Ingredients!E$11:E$310, MATCH($C2874, Ingredients!$B$11:$B$310, 0)), "")))</f>
        <v/>
      </c>
      <c r="AJ2874" s="108" t="str">
        <f>IF($C2874="", "", IF(IFERROR(INDEX(Ingredients!F$11:F$310, MATCH($C2874, Ingredients!$B$11:$B$310, 0)), "")="", "", IFERROR(INDEX(Ingredients!F$11:F$310, MATCH($C2874, Ingredients!$B$11:$B$310, 0)), "")))</f>
        <v/>
      </c>
      <c r="AK2874" s="106" t="str">
        <f>IF($C2874="", "", IF(IFERROR(INDEX(Ingredients!G$11:G$310, MATCH($C2874, Ingredients!$B$11:$B$310, 0)), "")="", "", IFERROR(INDEX(Ingredients!G$11:G$310, MATCH($C2874, Ingredients!$B$11:$B$310, 0)), "")))</f>
        <v/>
      </c>
      <c r="AL2874" s="79" t="str">
        <f>IF($C2874="", "", IF(IFERROR(INDEX(Ingredients!H$11:H$310, MATCH($C2874, Ingredients!$B$11:$B$310, 0)), "")="", "", IFERROR(INDEX(Ingredients!H$11:H$310, MATCH($C2874, Ingredients!$B$11:$B$310, 0)), "")))</f>
        <v/>
      </c>
      <c r="AN2874" s="83" t="str">
        <f t="shared" si="665"/>
        <v/>
      </c>
      <c r="AP2874" s="114" t="str">
        <f t="shared" si="675"/>
        <v/>
      </c>
      <c r="AR2874" s="117" t="str">
        <f>IF($C2874="", "", IF(IFERROR(INDEX(Ingredients!$AI$11:$AI$310, MATCH($C2874, Ingredients!$B$11:$B$310, 0)), "")="", "", IFERROR(INDEX(Ingredients!$AI$11:$AI$310, MATCH($C2874, Ingredients!$B$11:$B$310, 0)), "")))</f>
        <v/>
      </c>
      <c r="AT2874" s="120" t="str">
        <f t="shared" si="676"/>
        <v/>
      </c>
      <c r="AV2874" s="90" t="str">
        <f t="shared" si="666"/>
        <v/>
      </c>
      <c r="AX2874" s="90" t="str">
        <f>IF($AV2874="", "", COUNTIF($AV$11:$AV$5010, "&lt;"&amp;$AV2874)+1+COUNTIF($AV$11:$AV2874, $AV2874)-1)</f>
        <v/>
      </c>
      <c r="AZ2874" s="111" t="str">
        <f>IF($B2874="", "", SUMIF('Shopping List'!$AV$11:$AV$25, $B2874, 'Shopping List'!$BN$11:$BN$25))</f>
        <v/>
      </c>
      <c r="BB2874" s="117" t="str">
        <f t="shared" si="677"/>
        <v/>
      </c>
    </row>
    <row r="2875" spans="1:54" x14ac:dyDescent="0.25">
      <c r="A2875" s="4"/>
      <c r="B2875" s="37"/>
      <c r="C2875" s="124"/>
      <c r="D2875" s="39"/>
      <c r="E2875" s="125"/>
      <c r="F2875" s="48"/>
      <c r="G2875" s="4"/>
      <c r="H2875" s="4"/>
      <c r="I2875" s="95" t="str">
        <f>IF($C2875="", "", IF(IFERROR(INDEX(Ingredients!$C$11:$C$310, MATCH($C2875, Ingredients!$B$11:$B$310, 0)), "")="", "", IFERROR(INDEX(Ingredients!$C$11:$C$310, MATCH($C2875, Ingredients!$B$11:$B$310, 0)), "")))</f>
        <v/>
      </c>
      <c r="J2875" s="73" t="str">
        <f>IF($B2875="", "", IF(IFERROR(INDEX(Meals!$C$11:$C$260, MATCH($B2875, Meals!$B$11:$B$260, 0)), "")="", "", IFERROR(INDEX(Meals!$C$11:$C$260, MATCH($B2875, Meals!$B$11:$B$260, 0)), "")))</f>
        <v/>
      </c>
      <c r="K2875" s="4"/>
      <c r="L2875" s="72" t="str">
        <f t="shared" si="667"/>
        <v/>
      </c>
      <c r="M2875" s="73" t="str">
        <f t="shared" si="668"/>
        <v/>
      </c>
      <c r="N2875" s="4"/>
      <c r="O2875" s="78" t="str">
        <f t="shared" si="669"/>
        <v/>
      </c>
      <c r="P2875" s="79" t="str">
        <f t="shared" si="670"/>
        <v/>
      </c>
      <c r="Q2875" s="4"/>
      <c r="R2875" s="90" t="str">
        <f t="shared" si="671"/>
        <v/>
      </c>
      <c r="S2875" s="4"/>
      <c r="Y2875" s="18" t="str">
        <f t="shared" si="672"/>
        <v/>
      </c>
      <c r="AA2875" s="18" t="str">
        <f t="shared" si="663"/>
        <v/>
      </c>
      <c r="AB2875" s="18" t="str">
        <f t="shared" si="664"/>
        <v/>
      </c>
      <c r="AC2875" s="18" t="str">
        <f t="shared" si="673"/>
        <v/>
      </c>
      <c r="AD2875" s="18" t="str">
        <f t="shared" si="673"/>
        <v/>
      </c>
      <c r="AE2875" s="18" t="str">
        <f t="shared" si="674"/>
        <v/>
      </c>
      <c r="AG2875" s="95" t="str">
        <f>IF($C2875="", "", IF(IFERROR(INDEX(Ingredients!C$11:C$310, MATCH($C2875, Ingredients!$B$11:$B$310, 0)), "")="", "", IFERROR(INDEX(Ingredients!C$11:C$310, MATCH($C2875, Ingredients!$B$11:$B$310, 0)), "")))</f>
        <v/>
      </c>
      <c r="AH2875" s="105" t="str">
        <f>IF($C2875="", "", IF(IFERROR(INDEX(Ingredients!D$11:D$310, MATCH($C2875, Ingredients!$B$11:$B$310, 0)), "")="", "", IFERROR(INDEX(Ingredients!D$11:D$310, MATCH($C2875, Ingredients!$B$11:$B$310, 0)), "")))</f>
        <v/>
      </c>
      <c r="AI2875" s="106" t="str">
        <f>IF($C2875="", "", IF(IFERROR(INDEX(Ingredients!E$11:E$310, MATCH($C2875, Ingredients!$B$11:$B$310, 0)), "")="", "", IFERROR(INDEX(Ingredients!E$11:E$310, MATCH($C2875, Ingredients!$B$11:$B$310, 0)), "")))</f>
        <v/>
      </c>
      <c r="AJ2875" s="108" t="str">
        <f>IF($C2875="", "", IF(IFERROR(INDEX(Ingredients!F$11:F$310, MATCH($C2875, Ingredients!$B$11:$B$310, 0)), "")="", "", IFERROR(INDEX(Ingredients!F$11:F$310, MATCH($C2875, Ingredients!$B$11:$B$310, 0)), "")))</f>
        <v/>
      </c>
      <c r="AK2875" s="106" t="str">
        <f>IF($C2875="", "", IF(IFERROR(INDEX(Ingredients!G$11:G$310, MATCH($C2875, Ingredients!$B$11:$B$310, 0)), "")="", "", IFERROR(INDEX(Ingredients!G$11:G$310, MATCH($C2875, Ingredients!$B$11:$B$310, 0)), "")))</f>
        <v/>
      </c>
      <c r="AL2875" s="79" t="str">
        <f>IF($C2875="", "", IF(IFERROR(INDEX(Ingredients!H$11:H$310, MATCH($C2875, Ingredients!$B$11:$B$310, 0)), "")="", "", IFERROR(INDEX(Ingredients!H$11:H$310, MATCH($C2875, Ingredients!$B$11:$B$310, 0)), "")))</f>
        <v/>
      </c>
      <c r="AN2875" s="83" t="str">
        <f t="shared" si="665"/>
        <v/>
      </c>
      <c r="AP2875" s="114" t="str">
        <f t="shared" si="675"/>
        <v/>
      </c>
      <c r="AR2875" s="117" t="str">
        <f>IF($C2875="", "", IF(IFERROR(INDEX(Ingredients!$AI$11:$AI$310, MATCH($C2875, Ingredients!$B$11:$B$310, 0)), "")="", "", IFERROR(INDEX(Ingredients!$AI$11:$AI$310, MATCH($C2875, Ingredients!$B$11:$B$310, 0)), "")))</f>
        <v/>
      </c>
      <c r="AT2875" s="120" t="str">
        <f t="shared" si="676"/>
        <v/>
      </c>
      <c r="AV2875" s="90" t="str">
        <f t="shared" si="666"/>
        <v/>
      </c>
      <c r="AX2875" s="90" t="str">
        <f>IF($AV2875="", "", COUNTIF($AV$11:$AV$5010, "&lt;"&amp;$AV2875)+1+COUNTIF($AV$11:$AV2875, $AV2875)-1)</f>
        <v/>
      </c>
      <c r="AZ2875" s="111" t="str">
        <f>IF($B2875="", "", SUMIF('Shopping List'!$AV$11:$AV$25, $B2875, 'Shopping List'!$BN$11:$BN$25))</f>
        <v/>
      </c>
      <c r="BB2875" s="117" t="str">
        <f t="shared" si="677"/>
        <v/>
      </c>
    </row>
    <row r="2876" spans="1:54" x14ac:dyDescent="0.25">
      <c r="A2876" s="4"/>
      <c r="B2876" s="37"/>
      <c r="C2876" s="124"/>
      <c r="D2876" s="39"/>
      <c r="E2876" s="125"/>
      <c r="F2876" s="48"/>
      <c r="G2876" s="4"/>
      <c r="H2876" s="4"/>
      <c r="I2876" s="95" t="str">
        <f>IF($C2876="", "", IF(IFERROR(INDEX(Ingredients!$C$11:$C$310, MATCH($C2876, Ingredients!$B$11:$B$310, 0)), "")="", "", IFERROR(INDEX(Ingredients!$C$11:$C$310, MATCH($C2876, Ingredients!$B$11:$B$310, 0)), "")))</f>
        <v/>
      </c>
      <c r="J2876" s="73" t="str">
        <f>IF($B2876="", "", IF(IFERROR(INDEX(Meals!$C$11:$C$260, MATCH($B2876, Meals!$B$11:$B$260, 0)), "")="", "", IFERROR(INDEX(Meals!$C$11:$C$260, MATCH($B2876, Meals!$B$11:$B$260, 0)), "")))</f>
        <v/>
      </c>
      <c r="K2876" s="4"/>
      <c r="L2876" s="72" t="str">
        <f t="shared" si="667"/>
        <v/>
      </c>
      <c r="M2876" s="73" t="str">
        <f t="shared" si="668"/>
        <v/>
      </c>
      <c r="N2876" s="4"/>
      <c r="O2876" s="78" t="str">
        <f t="shared" si="669"/>
        <v/>
      </c>
      <c r="P2876" s="79" t="str">
        <f t="shared" si="670"/>
        <v/>
      </c>
      <c r="Q2876" s="4"/>
      <c r="R2876" s="90" t="str">
        <f t="shared" si="671"/>
        <v/>
      </c>
      <c r="S2876" s="4"/>
      <c r="Y2876" s="18" t="str">
        <f t="shared" si="672"/>
        <v/>
      </c>
      <c r="AA2876" s="18" t="str">
        <f t="shared" si="663"/>
        <v/>
      </c>
      <c r="AB2876" s="18" t="str">
        <f t="shared" si="664"/>
        <v/>
      </c>
      <c r="AC2876" s="18" t="str">
        <f t="shared" si="673"/>
        <v/>
      </c>
      <c r="AD2876" s="18" t="str">
        <f t="shared" si="673"/>
        <v/>
      </c>
      <c r="AE2876" s="18" t="str">
        <f t="shared" si="674"/>
        <v/>
      </c>
      <c r="AG2876" s="95" t="str">
        <f>IF($C2876="", "", IF(IFERROR(INDEX(Ingredients!C$11:C$310, MATCH($C2876, Ingredients!$B$11:$B$310, 0)), "")="", "", IFERROR(INDEX(Ingredients!C$11:C$310, MATCH($C2876, Ingredients!$B$11:$B$310, 0)), "")))</f>
        <v/>
      </c>
      <c r="AH2876" s="105" t="str">
        <f>IF($C2876="", "", IF(IFERROR(INDEX(Ingredients!D$11:D$310, MATCH($C2876, Ingredients!$B$11:$B$310, 0)), "")="", "", IFERROR(INDEX(Ingredients!D$11:D$310, MATCH($C2876, Ingredients!$B$11:$B$310, 0)), "")))</f>
        <v/>
      </c>
      <c r="AI2876" s="106" t="str">
        <f>IF($C2876="", "", IF(IFERROR(INDEX(Ingredients!E$11:E$310, MATCH($C2876, Ingredients!$B$11:$B$310, 0)), "")="", "", IFERROR(INDEX(Ingredients!E$11:E$310, MATCH($C2876, Ingredients!$B$11:$B$310, 0)), "")))</f>
        <v/>
      </c>
      <c r="AJ2876" s="108" t="str">
        <f>IF($C2876="", "", IF(IFERROR(INDEX(Ingredients!F$11:F$310, MATCH($C2876, Ingredients!$B$11:$B$310, 0)), "")="", "", IFERROR(INDEX(Ingredients!F$11:F$310, MATCH($C2876, Ingredients!$B$11:$B$310, 0)), "")))</f>
        <v/>
      </c>
      <c r="AK2876" s="106" t="str">
        <f>IF($C2876="", "", IF(IFERROR(INDEX(Ingredients!G$11:G$310, MATCH($C2876, Ingredients!$B$11:$B$310, 0)), "")="", "", IFERROR(INDEX(Ingredients!G$11:G$310, MATCH($C2876, Ingredients!$B$11:$B$310, 0)), "")))</f>
        <v/>
      </c>
      <c r="AL2876" s="79" t="str">
        <f>IF($C2876="", "", IF(IFERROR(INDEX(Ingredients!H$11:H$310, MATCH($C2876, Ingredients!$B$11:$B$310, 0)), "")="", "", IFERROR(INDEX(Ingredients!H$11:H$310, MATCH($C2876, Ingredients!$B$11:$B$310, 0)), "")))</f>
        <v/>
      </c>
      <c r="AN2876" s="83" t="str">
        <f t="shared" si="665"/>
        <v/>
      </c>
      <c r="AP2876" s="114" t="str">
        <f t="shared" si="675"/>
        <v/>
      </c>
      <c r="AR2876" s="117" t="str">
        <f>IF($C2876="", "", IF(IFERROR(INDEX(Ingredients!$AI$11:$AI$310, MATCH($C2876, Ingredients!$B$11:$B$310, 0)), "")="", "", IFERROR(INDEX(Ingredients!$AI$11:$AI$310, MATCH($C2876, Ingredients!$B$11:$B$310, 0)), "")))</f>
        <v/>
      </c>
      <c r="AT2876" s="120" t="str">
        <f t="shared" si="676"/>
        <v/>
      </c>
      <c r="AV2876" s="90" t="str">
        <f t="shared" si="666"/>
        <v/>
      </c>
      <c r="AX2876" s="90" t="str">
        <f>IF($AV2876="", "", COUNTIF($AV$11:$AV$5010, "&lt;"&amp;$AV2876)+1+COUNTIF($AV$11:$AV2876, $AV2876)-1)</f>
        <v/>
      </c>
      <c r="AZ2876" s="111" t="str">
        <f>IF($B2876="", "", SUMIF('Shopping List'!$AV$11:$AV$25, $B2876, 'Shopping List'!$BN$11:$BN$25))</f>
        <v/>
      </c>
      <c r="BB2876" s="117" t="str">
        <f t="shared" si="677"/>
        <v/>
      </c>
    </row>
    <row r="2877" spans="1:54" x14ac:dyDescent="0.25">
      <c r="A2877" s="4"/>
      <c r="B2877" s="37"/>
      <c r="C2877" s="124"/>
      <c r="D2877" s="39"/>
      <c r="E2877" s="125"/>
      <c r="F2877" s="48"/>
      <c r="G2877" s="4"/>
      <c r="H2877" s="4"/>
      <c r="I2877" s="95" t="str">
        <f>IF($C2877="", "", IF(IFERROR(INDEX(Ingredients!$C$11:$C$310, MATCH($C2877, Ingredients!$B$11:$B$310, 0)), "")="", "", IFERROR(INDEX(Ingredients!$C$11:$C$310, MATCH($C2877, Ingredients!$B$11:$B$310, 0)), "")))</f>
        <v/>
      </c>
      <c r="J2877" s="73" t="str">
        <f>IF($B2877="", "", IF(IFERROR(INDEX(Meals!$C$11:$C$260, MATCH($B2877, Meals!$B$11:$B$260, 0)), "")="", "", IFERROR(INDEX(Meals!$C$11:$C$260, MATCH($B2877, Meals!$B$11:$B$260, 0)), "")))</f>
        <v/>
      </c>
      <c r="K2877" s="4"/>
      <c r="L2877" s="72" t="str">
        <f t="shared" si="667"/>
        <v/>
      </c>
      <c r="M2877" s="73" t="str">
        <f t="shared" si="668"/>
        <v/>
      </c>
      <c r="N2877" s="4"/>
      <c r="O2877" s="78" t="str">
        <f t="shared" si="669"/>
        <v/>
      </c>
      <c r="P2877" s="79" t="str">
        <f t="shared" si="670"/>
        <v/>
      </c>
      <c r="Q2877" s="4"/>
      <c r="R2877" s="90" t="str">
        <f t="shared" si="671"/>
        <v/>
      </c>
      <c r="S2877" s="4"/>
      <c r="Y2877" s="18" t="str">
        <f t="shared" si="672"/>
        <v/>
      </c>
      <c r="AA2877" s="18" t="str">
        <f t="shared" si="663"/>
        <v/>
      </c>
      <c r="AB2877" s="18" t="str">
        <f t="shared" si="664"/>
        <v/>
      </c>
      <c r="AC2877" s="18" t="str">
        <f t="shared" si="673"/>
        <v/>
      </c>
      <c r="AD2877" s="18" t="str">
        <f t="shared" si="673"/>
        <v/>
      </c>
      <c r="AE2877" s="18" t="str">
        <f t="shared" si="674"/>
        <v/>
      </c>
      <c r="AG2877" s="95" t="str">
        <f>IF($C2877="", "", IF(IFERROR(INDEX(Ingredients!C$11:C$310, MATCH($C2877, Ingredients!$B$11:$B$310, 0)), "")="", "", IFERROR(INDEX(Ingredients!C$11:C$310, MATCH($C2877, Ingredients!$B$11:$B$310, 0)), "")))</f>
        <v/>
      </c>
      <c r="AH2877" s="105" t="str">
        <f>IF($C2877="", "", IF(IFERROR(INDEX(Ingredients!D$11:D$310, MATCH($C2877, Ingredients!$B$11:$B$310, 0)), "")="", "", IFERROR(INDEX(Ingredients!D$11:D$310, MATCH($C2877, Ingredients!$B$11:$B$310, 0)), "")))</f>
        <v/>
      </c>
      <c r="AI2877" s="106" t="str">
        <f>IF($C2877="", "", IF(IFERROR(INDEX(Ingredients!E$11:E$310, MATCH($C2877, Ingredients!$B$11:$B$310, 0)), "")="", "", IFERROR(INDEX(Ingredients!E$11:E$310, MATCH($C2877, Ingredients!$B$11:$B$310, 0)), "")))</f>
        <v/>
      </c>
      <c r="AJ2877" s="108" t="str">
        <f>IF($C2877="", "", IF(IFERROR(INDEX(Ingredients!F$11:F$310, MATCH($C2877, Ingredients!$B$11:$B$310, 0)), "")="", "", IFERROR(INDEX(Ingredients!F$11:F$310, MATCH($C2877, Ingredients!$B$11:$B$310, 0)), "")))</f>
        <v/>
      </c>
      <c r="AK2877" s="106" t="str">
        <f>IF($C2877="", "", IF(IFERROR(INDEX(Ingredients!G$11:G$310, MATCH($C2877, Ingredients!$B$11:$B$310, 0)), "")="", "", IFERROR(INDEX(Ingredients!G$11:G$310, MATCH($C2877, Ingredients!$B$11:$B$310, 0)), "")))</f>
        <v/>
      </c>
      <c r="AL2877" s="79" t="str">
        <f>IF($C2877="", "", IF(IFERROR(INDEX(Ingredients!H$11:H$310, MATCH($C2877, Ingredients!$B$11:$B$310, 0)), "")="", "", IFERROR(INDEX(Ingredients!H$11:H$310, MATCH($C2877, Ingredients!$B$11:$B$310, 0)), "")))</f>
        <v/>
      </c>
      <c r="AN2877" s="83" t="str">
        <f t="shared" si="665"/>
        <v/>
      </c>
      <c r="AP2877" s="114" t="str">
        <f t="shared" si="675"/>
        <v/>
      </c>
      <c r="AR2877" s="117" t="str">
        <f>IF($C2877="", "", IF(IFERROR(INDEX(Ingredients!$AI$11:$AI$310, MATCH($C2877, Ingredients!$B$11:$B$310, 0)), "")="", "", IFERROR(INDEX(Ingredients!$AI$11:$AI$310, MATCH($C2877, Ingredients!$B$11:$B$310, 0)), "")))</f>
        <v/>
      </c>
      <c r="AT2877" s="120" t="str">
        <f t="shared" si="676"/>
        <v/>
      </c>
      <c r="AV2877" s="90" t="str">
        <f t="shared" si="666"/>
        <v/>
      </c>
      <c r="AX2877" s="90" t="str">
        <f>IF($AV2877="", "", COUNTIF($AV$11:$AV$5010, "&lt;"&amp;$AV2877)+1+COUNTIF($AV$11:$AV2877, $AV2877)-1)</f>
        <v/>
      </c>
      <c r="AZ2877" s="111" t="str">
        <f>IF($B2877="", "", SUMIF('Shopping List'!$AV$11:$AV$25, $B2877, 'Shopping List'!$BN$11:$BN$25))</f>
        <v/>
      </c>
      <c r="BB2877" s="117" t="str">
        <f t="shared" si="677"/>
        <v/>
      </c>
    </row>
    <row r="2878" spans="1:54" x14ac:dyDescent="0.25">
      <c r="A2878" s="4"/>
      <c r="B2878" s="37"/>
      <c r="C2878" s="124"/>
      <c r="D2878" s="39"/>
      <c r="E2878" s="125"/>
      <c r="F2878" s="48"/>
      <c r="G2878" s="4"/>
      <c r="H2878" s="4"/>
      <c r="I2878" s="95" t="str">
        <f>IF($C2878="", "", IF(IFERROR(INDEX(Ingredients!$C$11:$C$310, MATCH($C2878, Ingredients!$B$11:$B$310, 0)), "")="", "", IFERROR(INDEX(Ingredients!$C$11:$C$310, MATCH($C2878, Ingredients!$B$11:$B$310, 0)), "")))</f>
        <v/>
      </c>
      <c r="J2878" s="73" t="str">
        <f>IF($B2878="", "", IF(IFERROR(INDEX(Meals!$C$11:$C$260, MATCH($B2878, Meals!$B$11:$B$260, 0)), "")="", "", IFERROR(INDEX(Meals!$C$11:$C$260, MATCH($B2878, Meals!$B$11:$B$260, 0)), "")))</f>
        <v/>
      </c>
      <c r="K2878" s="4"/>
      <c r="L2878" s="72" t="str">
        <f t="shared" si="667"/>
        <v/>
      </c>
      <c r="M2878" s="73" t="str">
        <f t="shared" si="668"/>
        <v/>
      </c>
      <c r="N2878" s="4"/>
      <c r="O2878" s="78" t="str">
        <f t="shared" si="669"/>
        <v/>
      </c>
      <c r="P2878" s="79" t="str">
        <f t="shared" si="670"/>
        <v/>
      </c>
      <c r="Q2878" s="4"/>
      <c r="R2878" s="90" t="str">
        <f t="shared" si="671"/>
        <v/>
      </c>
      <c r="S2878" s="4"/>
      <c r="Y2878" s="18" t="str">
        <f t="shared" si="672"/>
        <v/>
      </c>
      <c r="AA2878" s="18" t="str">
        <f t="shared" si="663"/>
        <v/>
      </c>
      <c r="AB2878" s="18" t="str">
        <f t="shared" si="664"/>
        <v/>
      </c>
      <c r="AC2878" s="18" t="str">
        <f t="shared" si="673"/>
        <v/>
      </c>
      <c r="AD2878" s="18" t="str">
        <f t="shared" si="673"/>
        <v/>
      </c>
      <c r="AE2878" s="18" t="str">
        <f t="shared" si="674"/>
        <v/>
      </c>
      <c r="AG2878" s="95" t="str">
        <f>IF($C2878="", "", IF(IFERROR(INDEX(Ingredients!C$11:C$310, MATCH($C2878, Ingredients!$B$11:$B$310, 0)), "")="", "", IFERROR(INDEX(Ingredients!C$11:C$310, MATCH($C2878, Ingredients!$B$11:$B$310, 0)), "")))</f>
        <v/>
      </c>
      <c r="AH2878" s="105" t="str">
        <f>IF($C2878="", "", IF(IFERROR(INDEX(Ingredients!D$11:D$310, MATCH($C2878, Ingredients!$B$11:$B$310, 0)), "")="", "", IFERROR(INDEX(Ingredients!D$11:D$310, MATCH($C2878, Ingredients!$B$11:$B$310, 0)), "")))</f>
        <v/>
      </c>
      <c r="AI2878" s="106" t="str">
        <f>IF($C2878="", "", IF(IFERROR(INDEX(Ingredients!E$11:E$310, MATCH($C2878, Ingredients!$B$11:$B$310, 0)), "")="", "", IFERROR(INDEX(Ingredients!E$11:E$310, MATCH($C2878, Ingredients!$B$11:$B$310, 0)), "")))</f>
        <v/>
      </c>
      <c r="AJ2878" s="108" t="str">
        <f>IF($C2878="", "", IF(IFERROR(INDEX(Ingredients!F$11:F$310, MATCH($C2878, Ingredients!$B$11:$B$310, 0)), "")="", "", IFERROR(INDEX(Ingredients!F$11:F$310, MATCH($C2878, Ingredients!$B$11:$B$310, 0)), "")))</f>
        <v/>
      </c>
      <c r="AK2878" s="106" t="str">
        <f>IF($C2878="", "", IF(IFERROR(INDEX(Ingredients!G$11:G$310, MATCH($C2878, Ingredients!$B$11:$B$310, 0)), "")="", "", IFERROR(INDEX(Ingredients!G$11:G$310, MATCH($C2878, Ingredients!$B$11:$B$310, 0)), "")))</f>
        <v/>
      </c>
      <c r="AL2878" s="79" t="str">
        <f>IF($C2878="", "", IF(IFERROR(INDEX(Ingredients!H$11:H$310, MATCH($C2878, Ingredients!$B$11:$B$310, 0)), "")="", "", IFERROR(INDEX(Ingredients!H$11:H$310, MATCH($C2878, Ingredients!$B$11:$B$310, 0)), "")))</f>
        <v/>
      </c>
      <c r="AN2878" s="83" t="str">
        <f t="shared" si="665"/>
        <v/>
      </c>
      <c r="AP2878" s="114" t="str">
        <f t="shared" si="675"/>
        <v/>
      </c>
      <c r="AR2878" s="117" t="str">
        <f>IF($C2878="", "", IF(IFERROR(INDEX(Ingredients!$AI$11:$AI$310, MATCH($C2878, Ingredients!$B$11:$B$310, 0)), "")="", "", IFERROR(INDEX(Ingredients!$AI$11:$AI$310, MATCH($C2878, Ingredients!$B$11:$B$310, 0)), "")))</f>
        <v/>
      </c>
      <c r="AT2878" s="120" t="str">
        <f t="shared" si="676"/>
        <v/>
      </c>
      <c r="AV2878" s="90" t="str">
        <f t="shared" si="666"/>
        <v/>
      </c>
      <c r="AX2878" s="90" t="str">
        <f>IF($AV2878="", "", COUNTIF($AV$11:$AV$5010, "&lt;"&amp;$AV2878)+1+COUNTIF($AV$11:$AV2878, $AV2878)-1)</f>
        <v/>
      </c>
      <c r="AZ2878" s="111" t="str">
        <f>IF($B2878="", "", SUMIF('Shopping List'!$AV$11:$AV$25, $B2878, 'Shopping List'!$BN$11:$BN$25))</f>
        <v/>
      </c>
      <c r="BB2878" s="117" t="str">
        <f t="shared" si="677"/>
        <v/>
      </c>
    </row>
    <row r="2879" spans="1:54" x14ac:dyDescent="0.25">
      <c r="A2879" s="4"/>
      <c r="B2879" s="37"/>
      <c r="C2879" s="124"/>
      <c r="D2879" s="39"/>
      <c r="E2879" s="125"/>
      <c r="F2879" s="48"/>
      <c r="G2879" s="4"/>
      <c r="H2879" s="4"/>
      <c r="I2879" s="95" t="str">
        <f>IF($C2879="", "", IF(IFERROR(INDEX(Ingredients!$C$11:$C$310, MATCH($C2879, Ingredients!$B$11:$B$310, 0)), "")="", "", IFERROR(INDEX(Ingredients!$C$11:$C$310, MATCH($C2879, Ingredients!$B$11:$B$310, 0)), "")))</f>
        <v/>
      </c>
      <c r="J2879" s="73" t="str">
        <f>IF($B2879="", "", IF(IFERROR(INDEX(Meals!$C$11:$C$260, MATCH($B2879, Meals!$B$11:$B$260, 0)), "")="", "", IFERROR(INDEX(Meals!$C$11:$C$260, MATCH($B2879, Meals!$B$11:$B$260, 0)), "")))</f>
        <v/>
      </c>
      <c r="K2879" s="4"/>
      <c r="L2879" s="72" t="str">
        <f t="shared" si="667"/>
        <v/>
      </c>
      <c r="M2879" s="73" t="str">
        <f t="shared" si="668"/>
        <v/>
      </c>
      <c r="N2879" s="4"/>
      <c r="O2879" s="78" t="str">
        <f t="shared" si="669"/>
        <v/>
      </c>
      <c r="P2879" s="79" t="str">
        <f t="shared" si="670"/>
        <v/>
      </c>
      <c r="Q2879" s="4"/>
      <c r="R2879" s="90" t="str">
        <f t="shared" si="671"/>
        <v/>
      </c>
      <c r="S2879" s="4"/>
      <c r="Y2879" s="18" t="str">
        <f t="shared" si="672"/>
        <v/>
      </c>
      <c r="AA2879" s="18" t="str">
        <f t="shared" si="663"/>
        <v/>
      </c>
      <c r="AB2879" s="18" t="str">
        <f t="shared" si="664"/>
        <v/>
      </c>
      <c r="AC2879" s="18" t="str">
        <f t="shared" si="673"/>
        <v/>
      </c>
      <c r="AD2879" s="18" t="str">
        <f t="shared" si="673"/>
        <v/>
      </c>
      <c r="AE2879" s="18" t="str">
        <f t="shared" si="674"/>
        <v/>
      </c>
      <c r="AG2879" s="95" t="str">
        <f>IF($C2879="", "", IF(IFERROR(INDEX(Ingredients!C$11:C$310, MATCH($C2879, Ingredients!$B$11:$B$310, 0)), "")="", "", IFERROR(INDEX(Ingredients!C$11:C$310, MATCH($C2879, Ingredients!$B$11:$B$310, 0)), "")))</f>
        <v/>
      </c>
      <c r="AH2879" s="105" t="str">
        <f>IF($C2879="", "", IF(IFERROR(INDEX(Ingredients!D$11:D$310, MATCH($C2879, Ingredients!$B$11:$B$310, 0)), "")="", "", IFERROR(INDEX(Ingredients!D$11:D$310, MATCH($C2879, Ingredients!$B$11:$B$310, 0)), "")))</f>
        <v/>
      </c>
      <c r="AI2879" s="106" t="str">
        <f>IF($C2879="", "", IF(IFERROR(INDEX(Ingredients!E$11:E$310, MATCH($C2879, Ingredients!$B$11:$B$310, 0)), "")="", "", IFERROR(INDEX(Ingredients!E$11:E$310, MATCH($C2879, Ingredients!$B$11:$B$310, 0)), "")))</f>
        <v/>
      </c>
      <c r="AJ2879" s="108" t="str">
        <f>IF($C2879="", "", IF(IFERROR(INDEX(Ingredients!F$11:F$310, MATCH($C2879, Ingredients!$B$11:$B$310, 0)), "")="", "", IFERROR(INDEX(Ingredients!F$11:F$310, MATCH($C2879, Ingredients!$B$11:$B$310, 0)), "")))</f>
        <v/>
      </c>
      <c r="AK2879" s="106" t="str">
        <f>IF($C2879="", "", IF(IFERROR(INDEX(Ingredients!G$11:G$310, MATCH($C2879, Ingredients!$B$11:$B$310, 0)), "")="", "", IFERROR(INDEX(Ingredients!G$11:G$310, MATCH($C2879, Ingredients!$B$11:$B$310, 0)), "")))</f>
        <v/>
      </c>
      <c r="AL2879" s="79" t="str">
        <f>IF($C2879="", "", IF(IFERROR(INDEX(Ingredients!H$11:H$310, MATCH($C2879, Ingredients!$B$11:$B$310, 0)), "")="", "", IFERROR(INDEX(Ingredients!H$11:H$310, MATCH($C2879, Ingredients!$B$11:$B$310, 0)), "")))</f>
        <v/>
      </c>
      <c r="AN2879" s="83" t="str">
        <f t="shared" si="665"/>
        <v/>
      </c>
      <c r="AP2879" s="114" t="str">
        <f t="shared" si="675"/>
        <v/>
      </c>
      <c r="AR2879" s="117" t="str">
        <f>IF($C2879="", "", IF(IFERROR(INDEX(Ingredients!$AI$11:$AI$310, MATCH($C2879, Ingredients!$B$11:$B$310, 0)), "")="", "", IFERROR(INDEX(Ingredients!$AI$11:$AI$310, MATCH($C2879, Ingredients!$B$11:$B$310, 0)), "")))</f>
        <v/>
      </c>
      <c r="AT2879" s="120" t="str">
        <f t="shared" si="676"/>
        <v/>
      </c>
      <c r="AV2879" s="90" t="str">
        <f t="shared" si="666"/>
        <v/>
      </c>
      <c r="AX2879" s="90" t="str">
        <f>IF($AV2879="", "", COUNTIF($AV$11:$AV$5010, "&lt;"&amp;$AV2879)+1+COUNTIF($AV$11:$AV2879, $AV2879)-1)</f>
        <v/>
      </c>
      <c r="AZ2879" s="111" t="str">
        <f>IF($B2879="", "", SUMIF('Shopping List'!$AV$11:$AV$25, $B2879, 'Shopping List'!$BN$11:$BN$25))</f>
        <v/>
      </c>
      <c r="BB2879" s="117" t="str">
        <f t="shared" si="677"/>
        <v/>
      </c>
    </row>
    <row r="2880" spans="1:54" x14ac:dyDescent="0.25">
      <c r="A2880" s="4"/>
      <c r="B2880" s="37"/>
      <c r="C2880" s="124"/>
      <c r="D2880" s="39"/>
      <c r="E2880" s="125"/>
      <c r="F2880" s="48"/>
      <c r="G2880" s="4"/>
      <c r="H2880" s="4"/>
      <c r="I2880" s="95" t="str">
        <f>IF($C2880="", "", IF(IFERROR(INDEX(Ingredients!$C$11:$C$310, MATCH($C2880, Ingredients!$B$11:$B$310, 0)), "")="", "", IFERROR(INDEX(Ingredients!$C$11:$C$310, MATCH($C2880, Ingredients!$B$11:$B$310, 0)), "")))</f>
        <v/>
      </c>
      <c r="J2880" s="73" t="str">
        <f>IF($B2880="", "", IF(IFERROR(INDEX(Meals!$C$11:$C$260, MATCH($B2880, Meals!$B$11:$B$260, 0)), "")="", "", IFERROR(INDEX(Meals!$C$11:$C$260, MATCH($B2880, Meals!$B$11:$B$260, 0)), "")))</f>
        <v/>
      </c>
      <c r="K2880" s="4"/>
      <c r="L2880" s="72" t="str">
        <f t="shared" si="667"/>
        <v/>
      </c>
      <c r="M2880" s="73" t="str">
        <f t="shared" si="668"/>
        <v/>
      </c>
      <c r="N2880" s="4"/>
      <c r="O2880" s="78" t="str">
        <f t="shared" si="669"/>
        <v/>
      </c>
      <c r="P2880" s="79" t="str">
        <f t="shared" si="670"/>
        <v/>
      </c>
      <c r="Q2880" s="4"/>
      <c r="R2880" s="90" t="str">
        <f t="shared" si="671"/>
        <v/>
      </c>
      <c r="S2880" s="4"/>
      <c r="Y2880" s="18" t="str">
        <f t="shared" si="672"/>
        <v/>
      </c>
      <c r="AA2880" s="18" t="str">
        <f t="shared" si="663"/>
        <v/>
      </c>
      <c r="AB2880" s="18" t="str">
        <f t="shared" si="664"/>
        <v/>
      </c>
      <c r="AC2880" s="18" t="str">
        <f t="shared" si="673"/>
        <v/>
      </c>
      <c r="AD2880" s="18" t="str">
        <f t="shared" si="673"/>
        <v/>
      </c>
      <c r="AE2880" s="18" t="str">
        <f t="shared" si="674"/>
        <v/>
      </c>
      <c r="AG2880" s="95" t="str">
        <f>IF($C2880="", "", IF(IFERROR(INDEX(Ingredients!C$11:C$310, MATCH($C2880, Ingredients!$B$11:$B$310, 0)), "")="", "", IFERROR(INDEX(Ingredients!C$11:C$310, MATCH($C2880, Ingredients!$B$11:$B$310, 0)), "")))</f>
        <v/>
      </c>
      <c r="AH2880" s="105" t="str">
        <f>IF($C2880="", "", IF(IFERROR(INDEX(Ingredients!D$11:D$310, MATCH($C2880, Ingredients!$B$11:$B$310, 0)), "")="", "", IFERROR(INDEX(Ingredients!D$11:D$310, MATCH($C2880, Ingredients!$B$11:$B$310, 0)), "")))</f>
        <v/>
      </c>
      <c r="AI2880" s="106" t="str">
        <f>IF($C2880="", "", IF(IFERROR(INDEX(Ingredients!E$11:E$310, MATCH($C2880, Ingredients!$B$11:$B$310, 0)), "")="", "", IFERROR(INDEX(Ingredients!E$11:E$310, MATCH($C2880, Ingredients!$B$11:$B$310, 0)), "")))</f>
        <v/>
      </c>
      <c r="AJ2880" s="108" t="str">
        <f>IF($C2880="", "", IF(IFERROR(INDEX(Ingredients!F$11:F$310, MATCH($C2880, Ingredients!$B$11:$B$310, 0)), "")="", "", IFERROR(INDEX(Ingredients!F$11:F$310, MATCH($C2880, Ingredients!$B$11:$B$310, 0)), "")))</f>
        <v/>
      </c>
      <c r="AK2880" s="106" t="str">
        <f>IF($C2880="", "", IF(IFERROR(INDEX(Ingredients!G$11:G$310, MATCH($C2880, Ingredients!$B$11:$B$310, 0)), "")="", "", IFERROR(INDEX(Ingredients!G$11:G$310, MATCH($C2880, Ingredients!$B$11:$B$310, 0)), "")))</f>
        <v/>
      </c>
      <c r="AL2880" s="79" t="str">
        <f>IF($C2880="", "", IF(IFERROR(INDEX(Ingredients!H$11:H$310, MATCH($C2880, Ingredients!$B$11:$B$310, 0)), "")="", "", IFERROR(INDEX(Ingredients!H$11:H$310, MATCH($C2880, Ingredients!$B$11:$B$310, 0)), "")))</f>
        <v/>
      </c>
      <c r="AN2880" s="83" t="str">
        <f t="shared" si="665"/>
        <v/>
      </c>
      <c r="AP2880" s="114" t="str">
        <f t="shared" si="675"/>
        <v/>
      </c>
      <c r="AR2880" s="117" t="str">
        <f>IF($C2880="", "", IF(IFERROR(INDEX(Ingredients!$AI$11:$AI$310, MATCH($C2880, Ingredients!$B$11:$B$310, 0)), "")="", "", IFERROR(INDEX(Ingredients!$AI$11:$AI$310, MATCH($C2880, Ingredients!$B$11:$B$310, 0)), "")))</f>
        <v/>
      </c>
      <c r="AT2880" s="120" t="str">
        <f t="shared" si="676"/>
        <v/>
      </c>
      <c r="AV2880" s="90" t="str">
        <f t="shared" si="666"/>
        <v/>
      </c>
      <c r="AX2880" s="90" t="str">
        <f>IF($AV2880="", "", COUNTIF($AV$11:$AV$5010, "&lt;"&amp;$AV2880)+1+COUNTIF($AV$11:$AV2880, $AV2880)-1)</f>
        <v/>
      </c>
      <c r="AZ2880" s="111" t="str">
        <f>IF($B2880="", "", SUMIF('Shopping List'!$AV$11:$AV$25, $B2880, 'Shopping List'!$BN$11:$BN$25))</f>
        <v/>
      </c>
      <c r="BB2880" s="117" t="str">
        <f t="shared" si="677"/>
        <v/>
      </c>
    </row>
    <row r="2881" spans="1:54" x14ac:dyDescent="0.25">
      <c r="A2881" s="4"/>
      <c r="B2881" s="37"/>
      <c r="C2881" s="124"/>
      <c r="D2881" s="39"/>
      <c r="E2881" s="125"/>
      <c r="F2881" s="48"/>
      <c r="G2881" s="4"/>
      <c r="H2881" s="4"/>
      <c r="I2881" s="95" t="str">
        <f>IF($C2881="", "", IF(IFERROR(INDEX(Ingredients!$C$11:$C$310, MATCH($C2881, Ingredients!$B$11:$B$310, 0)), "")="", "", IFERROR(INDEX(Ingredients!$C$11:$C$310, MATCH($C2881, Ingredients!$B$11:$B$310, 0)), "")))</f>
        <v/>
      </c>
      <c r="J2881" s="73" t="str">
        <f>IF($B2881="", "", IF(IFERROR(INDEX(Meals!$C$11:$C$260, MATCH($B2881, Meals!$B$11:$B$260, 0)), "")="", "", IFERROR(INDEX(Meals!$C$11:$C$260, MATCH($B2881, Meals!$B$11:$B$260, 0)), "")))</f>
        <v/>
      </c>
      <c r="K2881" s="4"/>
      <c r="L2881" s="72" t="str">
        <f t="shared" si="667"/>
        <v/>
      </c>
      <c r="M2881" s="73" t="str">
        <f t="shared" si="668"/>
        <v/>
      </c>
      <c r="N2881" s="4"/>
      <c r="O2881" s="78" t="str">
        <f t="shared" si="669"/>
        <v/>
      </c>
      <c r="P2881" s="79" t="str">
        <f t="shared" si="670"/>
        <v/>
      </c>
      <c r="Q2881" s="4"/>
      <c r="R2881" s="90" t="str">
        <f t="shared" si="671"/>
        <v/>
      </c>
      <c r="S2881" s="4"/>
      <c r="Y2881" s="18" t="str">
        <f t="shared" si="672"/>
        <v/>
      </c>
      <c r="AA2881" s="18" t="str">
        <f t="shared" si="663"/>
        <v/>
      </c>
      <c r="AB2881" s="18" t="str">
        <f t="shared" si="664"/>
        <v/>
      </c>
      <c r="AC2881" s="18" t="str">
        <f t="shared" si="673"/>
        <v/>
      </c>
      <c r="AD2881" s="18" t="str">
        <f t="shared" si="673"/>
        <v/>
      </c>
      <c r="AE2881" s="18" t="str">
        <f t="shared" si="674"/>
        <v/>
      </c>
      <c r="AG2881" s="95" t="str">
        <f>IF($C2881="", "", IF(IFERROR(INDEX(Ingredients!C$11:C$310, MATCH($C2881, Ingredients!$B$11:$B$310, 0)), "")="", "", IFERROR(INDEX(Ingredients!C$11:C$310, MATCH($C2881, Ingredients!$B$11:$B$310, 0)), "")))</f>
        <v/>
      </c>
      <c r="AH2881" s="105" t="str">
        <f>IF($C2881="", "", IF(IFERROR(INDEX(Ingredients!D$11:D$310, MATCH($C2881, Ingredients!$B$11:$B$310, 0)), "")="", "", IFERROR(INDEX(Ingredients!D$11:D$310, MATCH($C2881, Ingredients!$B$11:$B$310, 0)), "")))</f>
        <v/>
      </c>
      <c r="AI2881" s="106" t="str">
        <f>IF($C2881="", "", IF(IFERROR(INDEX(Ingredients!E$11:E$310, MATCH($C2881, Ingredients!$B$11:$B$310, 0)), "")="", "", IFERROR(INDEX(Ingredients!E$11:E$310, MATCH($C2881, Ingredients!$B$11:$B$310, 0)), "")))</f>
        <v/>
      </c>
      <c r="AJ2881" s="108" t="str">
        <f>IF($C2881="", "", IF(IFERROR(INDEX(Ingredients!F$11:F$310, MATCH($C2881, Ingredients!$B$11:$B$310, 0)), "")="", "", IFERROR(INDEX(Ingredients!F$11:F$310, MATCH($C2881, Ingredients!$B$11:$B$310, 0)), "")))</f>
        <v/>
      </c>
      <c r="AK2881" s="106" t="str">
        <f>IF($C2881="", "", IF(IFERROR(INDEX(Ingredients!G$11:G$310, MATCH($C2881, Ingredients!$B$11:$B$310, 0)), "")="", "", IFERROR(INDEX(Ingredients!G$11:G$310, MATCH($C2881, Ingredients!$B$11:$B$310, 0)), "")))</f>
        <v/>
      </c>
      <c r="AL2881" s="79" t="str">
        <f>IF($C2881="", "", IF(IFERROR(INDEX(Ingredients!H$11:H$310, MATCH($C2881, Ingredients!$B$11:$B$310, 0)), "")="", "", IFERROR(INDEX(Ingredients!H$11:H$310, MATCH($C2881, Ingredients!$B$11:$B$310, 0)), "")))</f>
        <v/>
      </c>
      <c r="AN2881" s="83" t="str">
        <f t="shared" si="665"/>
        <v/>
      </c>
      <c r="AP2881" s="114" t="str">
        <f t="shared" si="675"/>
        <v/>
      </c>
      <c r="AR2881" s="117" t="str">
        <f>IF($C2881="", "", IF(IFERROR(INDEX(Ingredients!$AI$11:$AI$310, MATCH($C2881, Ingredients!$B$11:$B$310, 0)), "")="", "", IFERROR(INDEX(Ingredients!$AI$11:$AI$310, MATCH($C2881, Ingredients!$B$11:$B$310, 0)), "")))</f>
        <v/>
      </c>
      <c r="AT2881" s="120" t="str">
        <f t="shared" si="676"/>
        <v/>
      </c>
      <c r="AV2881" s="90" t="str">
        <f t="shared" si="666"/>
        <v/>
      </c>
      <c r="AX2881" s="90" t="str">
        <f>IF($AV2881="", "", COUNTIF($AV$11:$AV$5010, "&lt;"&amp;$AV2881)+1+COUNTIF($AV$11:$AV2881, $AV2881)-1)</f>
        <v/>
      </c>
      <c r="AZ2881" s="111" t="str">
        <f>IF($B2881="", "", SUMIF('Shopping List'!$AV$11:$AV$25, $B2881, 'Shopping List'!$BN$11:$BN$25))</f>
        <v/>
      </c>
      <c r="BB2881" s="117" t="str">
        <f t="shared" si="677"/>
        <v/>
      </c>
    </row>
    <row r="2882" spans="1:54" x14ac:dyDescent="0.25">
      <c r="A2882" s="4"/>
      <c r="B2882" s="37"/>
      <c r="C2882" s="124"/>
      <c r="D2882" s="39"/>
      <c r="E2882" s="125"/>
      <c r="F2882" s="48"/>
      <c r="G2882" s="4"/>
      <c r="H2882" s="4"/>
      <c r="I2882" s="95" t="str">
        <f>IF($C2882="", "", IF(IFERROR(INDEX(Ingredients!$C$11:$C$310, MATCH($C2882, Ingredients!$B$11:$B$310, 0)), "")="", "", IFERROR(INDEX(Ingredients!$C$11:$C$310, MATCH($C2882, Ingredients!$B$11:$B$310, 0)), "")))</f>
        <v/>
      </c>
      <c r="J2882" s="73" t="str">
        <f>IF($B2882="", "", IF(IFERROR(INDEX(Meals!$C$11:$C$260, MATCH($B2882, Meals!$B$11:$B$260, 0)), "")="", "", IFERROR(INDEX(Meals!$C$11:$C$260, MATCH($B2882, Meals!$B$11:$B$260, 0)), "")))</f>
        <v/>
      </c>
      <c r="K2882" s="4"/>
      <c r="L2882" s="72" t="str">
        <f t="shared" si="667"/>
        <v/>
      </c>
      <c r="M2882" s="73" t="str">
        <f t="shared" si="668"/>
        <v/>
      </c>
      <c r="N2882" s="4"/>
      <c r="O2882" s="78" t="str">
        <f t="shared" si="669"/>
        <v/>
      </c>
      <c r="P2882" s="79" t="str">
        <f t="shared" si="670"/>
        <v/>
      </c>
      <c r="Q2882" s="4"/>
      <c r="R2882" s="90" t="str">
        <f t="shared" si="671"/>
        <v/>
      </c>
      <c r="S2882" s="4"/>
      <c r="Y2882" s="18" t="str">
        <f t="shared" si="672"/>
        <v/>
      </c>
      <c r="AA2882" s="18" t="str">
        <f t="shared" si="663"/>
        <v/>
      </c>
      <c r="AB2882" s="18" t="str">
        <f t="shared" si="664"/>
        <v/>
      </c>
      <c r="AC2882" s="18" t="str">
        <f t="shared" si="673"/>
        <v/>
      </c>
      <c r="AD2882" s="18" t="str">
        <f t="shared" si="673"/>
        <v/>
      </c>
      <c r="AE2882" s="18" t="str">
        <f t="shared" si="674"/>
        <v/>
      </c>
      <c r="AG2882" s="95" t="str">
        <f>IF($C2882="", "", IF(IFERROR(INDEX(Ingredients!C$11:C$310, MATCH($C2882, Ingredients!$B$11:$B$310, 0)), "")="", "", IFERROR(INDEX(Ingredients!C$11:C$310, MATCH($C2882, Ingredients!$B$11:$B$310, 0)), "")))</f>
        <v/>
      </c>
      <c r="AH2882" s="105" t="str">
        <f>IF($C2882="", "", IF(IFERROR(INDEX(Ingredients!D$11:D$310, MATCH($C2882, Ingredients!$B$11:$B$310, 0)), "")="", "", IFERROR(INDEX(Ingredients!D$11:D$310, MATCH($C2882, Ingredients!$B$11:$B$310, 0)), "")))</f>
        <v/>
      </c>
      <c r="AI2882" s="106" t="str">
        <f>IF($C2882="", "", IF(IFERROR(INDEX(Ingredients!E$11:E$310, MATCH($C2882, Ingredients!$B$11:$B$310, 0)), "")="", "", IFERROR(INDEX(Ingredients!E$11:E$310, MATCH($C2882, Ingredients!$B$11:$B$310, 0)), "")))</f>
        <v/>
      </c>
      <c r="AJ2882" s="108" t="str">
        <f>IF($C2882="", "", IF(IFERROR(INDEX(Ingredients!F$11:F$310, MATCH($C2882, Ingredients!$B$11:$B$310, 0)), "")="", "", IFERROR(INDEX(Ingredients!F$11:F$310, MATCH($C2882, Ingredients!$B$11:$B$310, 0)), "")))</f>
        <v/>
      </c>
      <c r="AK2882" s="106" t="str">
        <f>IF($C2882="", "", IF(IFERROR(INDEX(Ingredients!G$11:G$310, MATCH($C2882, Ingredients!$B$11:$B$310, 0)), "")="", "", IFERROR(INDEX(Ingredients!G$11:G$310, MATCH($C2882, Ingredients!$B$11:$B$310, 0)), "")))</f>
        <v/>
      </c>
      <c r="AL2882" s="79" t="str">
        <f>IF($C2882="", "", IF(IFERROR(INDEX(Ingredients!H$11:H$310, MATCH($C2882, Ingredients!$B$11:$B$310, 0)), "")="", "", IFERROR(INDEX(Ingredients!H$11:H$310, MATCH($C2882, Ingredients!$B$11:$B$310, 0)), "")))</f>
        <v/>
      </c>
      <c r="AN2882" s="83" t="str">
        <f t="shared" si="665"/>
        <v/>
      </c>
      <c r="AP2882" s="114" t="str">
        <f t="shared" si="675"/>
        <v/>
      </c>
      <c r="AR2882" s="117" t="str">
        <f>IF($C2882="", "", IF(IFERROR(INDEX(Ingredients!$AI$11:$AI$310, MATCH($C2882, Ingredients!$B$11:$B$310, 0)), "")="", "", IFERROR(INDEX(Ingredients!$AI$11:$AI$310, MATCH($C2882, Ingredients!$B$11:$B$310, 0)), "")))</f>
        <v/>
      </c>
      <c r="AT2882" s="120" t="str">
        <f t="shared" si="676"/>
        <v/>
      </c>
      <c r="AV2882" s="90" t="str">
        <f t="shared" si="666"/>
        <v/>
      </c>
      <c r="AX2882" s="90" t="str">
        <f>IF($AV2882="", "", COUNTIF($AV$11:$AV$5010, "&lt;"&amp;$AV2882)+1+COUNTIF($AV$11:$AV2882, $AV2882)-1)</f>
        <v/>
      </c>
      <c r="AZ2882" s="111" t="str">
        <f>IF($B2882="", "", SUMIF('Shopping List'!$AV$11:$AV$25, $B2882, 'Shopping List'!$BN$11:$BN$25))</f>
        <v/>
      </c>
      <c r="BB2882" s="117" t="str">
        <f t="shared" si="677"/>
        <v/>
      </c>
    </row>
    <row r="2883" spans="1:54" x14ac:dyDescent="0.25">
      <c r="A2883" s="4"/>
      <c r="B2883" s="37"/>
      <c r="C2883" s="124"/>
      <c r="D2883" s="39"/>
      <c r="E2883" s="125"/>
      <c r="F2883" s="48"/>
      <c r="G2883" s="4"/>
      <c r="H2883" s="4"/>
      <c r="I2883" s="95" t="str">
        <f>IF($C2883="", "", IF(IFERROR(INDEX(Ingredients!$C$11:$C$310, MATCH($C2883, Ingredients!$B$11:$B$310, 0)), "")="", "", IFERROR(INDEX(Ingredients!$C$11:$C$310, MATCH($C2883, Ingredients!$B$11:$B$310, 0)), "")))</f>
        <v/>
      </c>
      <c r="J2883" s="73" t="str">
        <f>IF($B2883="", "", IF(IFERROR(INDEX(Meals!$C$11:$C$260, MATCH($B2883, Meals!$B$11:$B$260, 0)), "")="", "", IFERROR(INDEX(Meals!$C$11:$C$260, MATCH($B2883, Meals!$B$11:$B$260, 0)), "")))</f>
        <v/>
      </c>
      <c r="K2883" s="4"/>
      <c r="L2883" s="72" t="str">
        <f t="shared" si="667"/>
        <v/>
      </c>
      <c r="M2883" s="73" t="str">
        <f t="shared" si="668"/>
        <v/>
      </c>
      <c r="N2883" s="4"/>
      <c r="O2883" s="78" t="str">
        <f t="shared" si="669"/>
        <v/>
      </c>
      <c r="P2883" s="79" t="str">
        <f t="shared" si="670"/>
        <v/>
      </c>
      <c r="Q2883" s="4"/>
      <c r="R2883" s="90" t="str">
        <f t="shared" si="671"/>
        <v/>
      </c>
      <c r="S2883" s="4"/>
      <c r="Y2883" s="18" t="str">
        <f t="shared" si="672"/>
        <v/>
      </c>
      <c r="AA2883" s="18" t="str">
        <f t="shared" si="663"/>
        <v/>
      </c>
      <c r="AB2883" s="18" t="str">
        <f t="shared" si="664"/>
        <v/>
      </c>
      <c r="AC2883" s="18" t="str">
        <f t="shared" si="673"/>
        <v/>
      </c>
      <c r="AD2883" s="18" t="str">
        <f t="shared" si="673"/>
        <v/>
      </c>
      <c r="AE2883" s="18" t="str">
        <f t="shared" si="674"/>
        <v/>
      </c>
      <c r="AG2883" s="95" t="str">
        <f>IF($C2883="", "", IF(IFERROR(INDEX(Ingredients!C$11:C$310, MATCH($C2883, Ingredients!$B$11:$B$310, 0)), "")="", "", IFERROR(INDEX(Ingredients!C$11:C$310, MATCH($C2883, Ingredients!$B$11:$B$310, 0)), "")))</f>
        <v/>
      </c>
      <c r="AH2883" s="105" t="str">
        <f>IF($C2883="", "", IF(IFERROR(INDEX(Ingredients!D$11:D$310, MATCH($C2883, Ingredients!$B$11:$B$310, 0)), "")="", "", IFERROR(INDEX(Ingredients!D$11:D$310, MATCH($C2883, Ingredients!$B$11:$B$310, 0)), "")))</f>
        <v/>
      </c>
      <c r="AI2883" s="106" t="str">
        <f>IF($C2883="", "", IF(IFERROR(INDEX(Ingredients!E$11:E$310, MATCH($C2883, Ingredients!$B$11:$B$310, 0)), "")="", "", IFERROR(INDEX(Ingredients!E$11:E$310, MATCH($C2883, Ingredients!$B$11:$B$310, 0)), "")))</f>
        <v/>
      </c>
      <c r="AJ2883" s="108" t="str">
        <f>IF($C2883="", "", IF(IFERROR(INDEX(Ingredients!F$11:F$310, MATCH($C2883, Ingredients!$B$11:$B$310, 0)), "")="", "", IFERROR(INDEX(Ingredients!F$11:F$310, MATCH($C2883, Ingredients!$B$11:$B$310, 0)), "")))</f>
        <v/>
      </c>
      <c r="AK2883" s="106" t="str">
        <f>IF($C2883="", "", IF(IFERROR(INDEX(Ingredients!G$11:G$310, MATCH($C2883, Ingredients!$B$11:$B$310, 0)), "")="", "", IFERROR(INDEX(Ingredients!G$11:G$310, MATCH($C2883, Ingredients!$B$11:$B$310, 0)), "")))</f>
        <v/>
      </c>
      <c r="AL2883" s="79" t="str">
        <f>IF($C2883="", "", IF(IFERROR(INDEX(Ingredients!H$11:H$310, MATCH($C2883, Ingredients!$B$11:$B$310, 0)), "")="", "", IFERROR(INDEX(Ingredients!H$11:H$310, MATCH($C2883, Ingredients!$B$11:$B$310, 0)), "")))</f>
        <v/>
      </c>
      <c r="AN2883" s="83" t="str">
        <f t="shared" si="665"/>
        <v/>
      </c>
      <c r="AP2883" s="114" t="str">
        <f t="shared" si="675"/>
        <v/>
      </c>
      <c r="AR2883" s="117" t="str">
        <f>IF($C2883="", "", IF(IFERROR(INDEX(Ingredients!$AI$11:$AI$310, MATCH($C2883, Ingredients!$B$11:$B$310, 0)), "")="", "", IFERROR(INDEX(Ingredients!$AI$11:$AI$310, MATCH($C2883, Ingredients!$B$11:$B$310, 0)), "")))</f>
        <v/>
      </c>
      <c r="AT2883" s="120" t="str">
        <f t="shared" si="676"/>
        <v/>
      </c>
      <c r="AV2883" s="90" t="str">
        <f t="shared" si="666"/>
        <v/>
      </c>
      <c r="AX2883" s="90" t="str">
        <f>IF($AV2883="", "", COUNTIF($AV$11:$AV$5010, "&lt;"&amp;$AV2883)+1+COUNTIF($AV$11:$AV2883, $AV2883)-1)</f>
        <v/>
      </c>
      <c r="AZ2883" s="111" t="str">
        <f>IF($B2883="", "", SUMIF('Shopping List'!$AV$11:$AV$25, $B2883, 'Shopping List'!$BN$11:$BN$25))</f>
        <v/>
      </c>
      <c r="BB2883" s="117" t="str">
        <f t="shared" si="677"/>
        <v/>
      </c>
    </row>
    <row r="2884" spans="1:54" x14ac:dyDescent="0.25">
      <c r="A2884" s="4"/>
      <c r="B2884" s="37"/>
      <c r="C2884" s="124"/>
      <c r="D2884" s="39"/>
      <c r="E2884" s="125"/>
      <c r="F2884" s="48"/>
      <c r="G2884" s="4"/>
      <c r="H2884" s="4"/>
      <c r="I2884" s="95" t="str">
        <f>IF($C2884="", "", IF(IFERROR(INDEX(Ingredients!$C$11:$C$310, MATCH($C2884, Ingredients!$B$11:$B$310, 0)), "")="", "", IFERROR(INDEX(Ingredients!$C$11:$C$310, MATCH($C2884, Ingredients!$B$11:$B$310, 0)), "")))</f>
        <v/>
      </c>
      <c r="J2884" s="73" t="str">
        <f>IF($B2884="", "", IF(IFERROR(INDEX(Meals!$C$11:$C$260, MATCH($B2884, Meals!$B$11:$B$260, 0)), "")="", "", IFERROR(INDEX(Meals!$C$11:$C$260, MATCH($B2884, Meals!$B$11:$B$260, 0)), "")))</f>
        <v/>
      </c>
      <c r="K2884" s="4"/>
      <c r="L2884" s="72" t="str">
        <f t="shared" si="667"/>
        <v/>
      </c>
      <c r="M2884" s="73" t="str">
        <f t="shared" si="668"/>
        <v/>
      </c>
      <c r="N2884" s="4"/>
      <c r="O2884" s="78" t="str">
        <f t="shared" si="669"/>
        <v/>
      </c>
      <c r="P2884" s="79" t="str">
        <f t="shared" si="670"/>
        <v/>
      </c>
      <c r="Q2884" s="4"/>
      <c r="R2884" s="90" t="str">
        <f t="shared" si="671"/>
        <v/>
      </c>
      <c r="S2884" s="4"/>
      <c r="Y2884" s="18" t="str">
        <f t="shared" si="672"/>
        <v/>
      </c>
      <c r="AA2884" s="18" t="str">
        <f t="shared" si="663"/>
        <v/>
      </c>
      <c r="AB2884" s="18" t="str">
        <f t="shared" si="664"/>
        <v/>
      </c>
      <c r="AC2884" s="18" t="str">
        <f t="shared" si="673"/>
        <v/>
      </c>
      <c r="AD2884" s="18" t="str">
        <f t="shared" si="673"/>
        <v/>
      </c>
      <c r="AE2884" s="18" t="str">
        <f t="shared" si="674"/>
        <v/>
      </c>
      <c r="AG2884" s="95" t="str">
        <f>IF($C2884="", "", IF(IFERROR(INDEX(Ingredients!C$11:C$310, MATCH($C2884, Ingredients!$B$11:$B$310, 0)), "")="", "", IFERROR(INDEX(Ingredients!C$11:C$310, MATCH($C2884, Ingredients!$B$11:$B$310, 0)), "")))</f>
        <v/>
      </c>
      <c r="AH2884" s="105" t="str">
        <f>IF($C2884="", "", IF(IFERROR(INDEX(Ingredients!D$11:D$310, MATCH($C2884, Ingredients!$B$11:$B$310, 0)), "")="", "", IFERROR(INDEX(Ingredients!D$11:D$310, MATCH($C2884, Ingredients!$B$11:$B$310, 0)), "")))</f>
        <v/>
      </c>
      <c r="AI2884" s="106" t="str">
        <f>IF($C2884="", "", IF(IFERROR(INDEX(Ingredients!E$11:E$310, MATCH($C2884, Ingredients!$B$11:$B$310, 0)), "")="", "", IFERROR(INDEX(Ingredients!E$11:E$310, MATCH($C2884, Ingredients!$B$11:$B$310, 0)), "")))</f>
        <v/>
      </c>
      <c r="AJ2884" s="108" t="str">
        <f>IF($C2884="", "", IF(IFERROR(INDEX(Ingredients!F$11:F$310, MATCH($C2884, Ingredients!$B$11:$B$310, 0)), "")="", "", IFERROR(INDEX(Ingredients!F$11:F$310, MATCH($C2884, Ingredients!$B$11:$B$310, 0)), "")))</f>
        <v/>
      </c>
      <c r="AK2884" s="106" t="str">
        <f>IF($C2884="", "", IF(IFERROR(INDEX(Ingredients!G$11:G$310, MATCH($C2884, Ingredients!$B$11:$B$310, 0)), "")="", "", IFERROR(INDEX(Ingredients!G$11:G$310, MATCH($C2884, Ingredients!$B$11:$B$310, 0)), "")))</f>
        <v/>
      </c>
      <c r="AL2884" s="79" t="str">
        <f>IF($C2884="", "", IF(IFERROR(INDEX(Ingredients!H$11:H$310, MATCH($C2884, Ingredients!$B$11:$B$310, 0)), "")="", "", IFERROR(INDEX(Ingredients!H$11:H$310, MATCH($C2884, Ingredients!$B$11:$B$310, 0)), "")))</f>
        <v/>
      </c>
      <c r="AN2884" s="83" t="str">
        <f t="shared" si="665"/>
        <v/>
      </c>
      <c r="AP2884" s="114" t="str">
        <f t="shared" si="675"/>
        <v/>
      </c>
      <c r="AR2884" s="117" t="str">
        <f>IF($C2884="", "", IF(IFERROR(INDEX(Ingredients!$AI$11:$AI$310, MATCH($C2884, Ingredients!$B$11:$B$310, 0)), "")="", "", IFERROR(INDEX(Ingredients!$AI$11:$AI$310, MATCH($C2884, Ingredients!$B$11:$B$310, 0)), "")))</f>
        <v/>
      </c>
      <c r="AT2884" s="120" t="str">
        <f t="shared" si="676"/>
        <v/>
      </c>
      <c r="AV2884" s="90" t="str">
        <f t="shared" si="666"/>
        <v/>
      </c>
      <c r="AX2884" s="90" t="str">
        <f>IF($AV2884="", "", COUNTIF($AV$11:$AV$5010, "&lt;"&amp;$AV2884)+1+COUNTIF($AV$11:$AV2884, $AV2884)-1)</f>
        <v/>
      </c>
      <c r="AZ2884" s="111" t="str">
        <f>IF($B2884="", "", SUMIF('Shopping List'!$AV$11:$AV$25, $B2884, 'Shopping List'!$BN$11:$BN$25))</f>
        <v/>
      </c>
      <c r="BB2884" s="117" t="str">
        <f t="shared" si="677"/>
        <v/>
      </c>
    </row>
    <row r="2885" spans="1:54" x14ac:dyDescent="0.25">
      <c r="A2885" s="4"/>
      <c r="B2885" s="37"/>
      <c r="C2885" s="124"/>
      <c r="D2885" s="39"/>
      <c r="E2885" s="125"/>
      <c r="F2885" s="48"/>
      <c r="G2885" s="4"/>
      <c r="H2885" s="4"/>
      <c r="I2885" s="95" t="str">
        <f>IF($C2885="", "", IF(IFERROR(INDEX(Ingredients!$C$11:$C$310, MATCH($C2885, Ingredients!$B$11:$B$310, 0)), "")="", "", IFERROR(INDEX(Ingredients!$C$11:$C$310, MATCH($C2885, Ingredients!$B$11:$B$310, 0)), "")))</f>
        <v/>
      </c>
      <c r="J2885" s="73" t="str">
        <f>IF($B2885="", "", IF(IFERROR(INDEX(Meals!$C$11:$C$260, MATCH($B2885, Meals!$B$11:$B$260, 0)), "")="", "", IFERROR(INDEX(Meals!$C$11:$C$260, MATCH($B2885, Meals!$B$11:$B$260, 0)), "")))</f>
        <v/>
      </c>
      <c r="K2885" s="4"/>
      <c r="L2885" s="72" t="str">
        <f t="shared" si="667"/>
        <v/>
      </c>
      <c r="M2885" s="73" t="str">
        <f t="shared" si="668"/>
        <v/>
      </c>
      <c r="N2885" s="4"/>
      <c r="O2885" s="78" t="str">
        <f t="shared" si="669"/>
        <v/>
      </c>
      <c r="P2885" s="79" t="str">
        <f t="shared" si="670"/>
        <v/>
      </c>
      <c r="Q2885" s="4"/>
      <c r="R2885" s="90" t="str">
        <f t="shared" si="671"/>
        <v/>
      </c>
      <c r="S2885" s="4"/>
      <c r="Y2885" s="18" t="str">
        <f t="shared" si="672"/>
        <v/>
      </c>
      <c r="AA2885" s="18" t="str">
        <f t="shared" si="663"/>
        <v/>
      </c>
      <c r="AB2885" s="18" t="str">
        <f t="shared" si="664"/>
        <v/>
      </c>
      <c r="AC2885" s="18" t="str">
        <f t="shared" si="673"/>
        <v/>
      </c>
      <c r="AD2885" s="18" t="str">
        <f t="shared" si="673"/>
        <v/>
      </c>
      <c r="AE2885" s="18" t="str">
        <f t="shared" si="674"/>
        <v/>
      </c>
      <c r="AG2885" s="95" t="str">
        <f>IF($C2885="", "", IF(IFERROR(INDEX(Ingredients!C$11:C$310, MATCH($C2885, Ingredients!$B$11:$B$310, 0)), "")="", "", IFERROR(INDEX(Ingredients!C$11:C$310, MATCH($C2885, Ingredients!$B$11:$B$310, 0)), "")))</f>
        <v/>
      </c>
      <c r="AH2885" s="105" t="str">
        <f>IF($C2885="", "", IF(IFERROR(INDEX(Ingredients!D$11:D$310, MATCH($C2885, Ingredients!$B$11:$B$310, 0)), "")="", "", IFERROR(INDEX(Ingredients!D$11:D$310, MATCH($C2885, Ingredients!$B$11:$B$310, 0)), "")))</f>
        <v/>
      </c>
      <c r="AI2885" s="106" t="str">
        <f>IF($C2885="", "", IF(IFERROR(INDEX(Ingredients!E$11:E$310, MATCH($C2885, Ingredients!$B$11:$B$310, 0)), "")="", "", IFERROR(INDEX(Ingredients!E$11:E$310, MATCH($C2885, Ingredients!$B$11:$B$310, 0)), "")))</f>
        <v/>
      </c>
      <c r="AJ2885" s="108" t="str">
        <f>IF($C2885="", "", IF(IFERROR(INDEX(Ingredients!F$11:F$310, MATCH($C2885, Ingredients!$B$11:$B$310, 0)), "")="", "", IFERROR(INDEX(Ingredients!F$11:F$310, MATCH($C2885, Ingredients!$B$11:$B$310, 0)), "")))</f>
        <v/>
      </c>
      <c r="AK2885" s="106" t="str">
        <f>IF($C2885="", "", IF(IFERROR(INDEX(Ingredients!G$11:G$310, MATCH($C2885, Ingredients!$B$11:$B$310, 0)), "")="", "", IFERROR(INDEX(Ingredients!G$11:G$310, MATCH($C2885, Ingredients!$B$11:$B$310, 0)), "")))</f>
        <v/>
      </c>
      <c r="AL2885" s="79" t="str">
        <f>IF($C2885="", "", IF(IFERROR(INDEX(Ingredients!H$11:H$310, MATCH($C2885, Ingredients!$B$11:$B$310, 0)), "")="", "", IFERROR(INDEX(Ingredients!H$11:H$310, MATCH($C2885, Ingredients!$B$11:$B$310, 0)), "")))</f>
        <v/>
      </c>
      <c r="AN2885" s="83" t="str">
        <f t="shared" si="665"/>
        <v/>
      </c>
      <c r="AP2885" s="114" t="str">
        <f t="shared" si="675"/>
        <v/>
      </c>
      <c r="AR2885" s="117" t="str">
        <f>IF($C2885="", "", IF(IFERROR(INDEX(Ingredients!$AI$11:$AI$310, MATCH($C2885, Ingredients!$B$11:$B$310, 0)), "")="", "", IFERROR(INDEX(Ingredients!$AI$11:$AI$310, MATCH($C2885, Ingredients!$B$11:$B$310, 0)), "")))</f>
        <v/>
      </c>
      <c r="AT2885" s="120" t="str">
        <f t="shared" si="676"/>
        <v/>
      </c>
      <c r="AV2885" s="90" t="str">
        <f t="shared" si="666"/>
        <v/>
      </c>
      <c r="AX2885" s="90" t="str">
        <f>IF($AV2885="", "", COUNTIF($AV$11:$AV$5010, "&lt;"&amp;$AV2885)+1+COUNTIF($AV$11:$AV2885, $AV2885)-1)</f>
        <v/>
      </c>
      <c r="AZ2885" s="111" t="str">
        <f>IF($B2885="", "", SUMIF('Shopping List'!$AV$11:$AV$25, $B2885, 'Shopping List'!$BN$11:$BN$25))</f>
        <v/>
      </c>
      <c r="BB2885" s="117" t="str">
        <f t="shared" si="677"/>
        <v/>
      </c>
    </row>
    <row r="2886" spans="1:54" x14ac:dyDescent="0.25">
      <c r="A2886" s="4"/>
      <c r="B2886" s="37"/>
      <c r="C2886" s="124"/>
      <c r="D2886" s="39"/>
      <c r="E2886" s="125"/>
      <c r="F2886" s="48"/>
      <c r="G2886" s="4"/>
      <c r="H2886" s="4"/>
      <c r="I2886" s="95" t="str">
        <f>IF($C2886="", "", IF(IFERROR(INDEX(Ingredients!$C$11:$C$310, MATCH($C2886, Ingredients!$B$11:$B$310, 0)), "")="", "", IFERROR(INDEX(Ingredients!$C$11:$C$310, MATCH($C2886, Ingredients!$B$11:$B$310, 0)), "")))</f>
        <v/>
      </c>
      <c r="J2886" s="73" t="str">
        <f>IF($B2886="", "", IF(IFERROR(INDEX(Meals!$C$11:$C$260, MATCH($B2886, Meals!$B$11:$B$260, 0)), "")="", "", IFERROR(INDEX(Meals!$C$11:$C$260, MATCH($B2886, Meals!$B$11:$B$260, 0)), "")))</f>
        <v/>
      </c>
      <c r="K2886" s="4"/>
      <c r="L2886" s="72" t="str">
        <f t="shared" si="667"/>
        <v/>
      </c>
      <c r="M2886" s="73" t="str">
        <f t="shared" si="668"/>
        <v/>
      </c>
      <c r="N2886" s="4"/>
      <c r="O2886" s="78" t="str">
        <f t="shared" si="669"/>
        <v/>
      </c>
      <c r="P2886" s="79" t="str">
        <f t="shared" si="670"/>
        <v/>
      </c>
      <c r="Q2886" s="4"/>
      <c r="R2886" s="90" t="str">
        <f t="shared" si="671"/>
        <v/>
      </c>
      <c r="S2886" s="4"/>
      <c r="Y2886" s="18" t="str">
        <f t="shared" si="672"/>
        <v/>
      </c>
      <c r="AA2886" s="18" t="str">
        <f t="shared" si="663"/>
        <v/>
      </c>
      <c r="AB2886" s="18" t="str">
        <f t="shared" si="664"/>
        <v/>
      </c>
      <c r="AC2886" s="18" t="str">
        <f t="shared" si="673"/>
        <v/>
      </c>
      <c r="AD2886" s="18" t="str">
        <f t="shared" si="673"/>
        <v/>
      </c>
      <c r="AE2886" s="18" t="str">
        <f t="shared" si="674"/>
        <v/>
      </c>
      <c r="AG2886" s="95" t="str">
        <f>IF($C2886="", "", IF(IFERROR(INDEX(Ingredients!C$11:C$310, MATCH($C2886, Ingredients!$B$11:$B$310, 0)), "")="", "", IFERROR(INDEX(Ingredients!C$11:C$310, MATCH($C2886, Ingredients!$B$11:$B$310, 0)), "")))</f>
        <v/>
      </c>
      <c r="AH2886" s="105" t="str">
        <f>IF($C2886="", "", IF(IFERROR(INDEX(Ingredients!D$11:D$310, MATCH($C2886, Ingredients!$B$11:$B$310, 0)), "")="", "", IFERROR(INDEX(Ingredients!D$11:D$310, MATCH($C2886, Ingredients!$B$11:$B$310, 0)), "")))</f>
        <v/>
      </c>
      <c r="AI2886" s="106" t="str">
        <f>IF($C2886="", "", IF(IFERROR(INDEX(Ingredients!E$11:E$310, MATCH($C2886, Ingredients!$B$11:$B$310, 0)), "")="", "", IFERROR(INDEX(Ingredients!E$11:E$310, MATCH($C2886, Ingredients!$B$11:$B$310, 0)), "")))</f>
        <v/>
      </c>
      <c r="AJ2886" s="108" t="str">
        <f>IF($C2886="", "", IF(IFERROR(INDEX(Ingredients!F$11:F$310, MATCH($C2886, Ingredients!$B$11:$B$310, 0)), "")="", "", IFERROR(INDEX(Ingredients!F$11:F$310, MATCH($C2886, Ingredients!$B$11:$B$310, 0)), "")))</f>
        <v/>
      </c>
      <c r="AK2886" s="106" t="str">
        <f>IF($C2886="", "", IF(IFERROR(INDEX(Ingredients!G$11:G$310, MATCH($C2886, Ingredients!$B$11:$B$310, 0)), "")="", "", IFERROR(INDEX(Ingredients!G$11:G$310, MATCH($C2886, Ingredients!$B$11:$B$310, 0)), "")))</f>
        <v/>
      </c>
      <c r="AL2886" s="79" t="str">
        <f>IF($C2886="", "", IF(IFERROR(INDEX(Ingredients!H$11:H$310, MATCH($C2886, Ingredients!$B$11:$B$310, 0)), "")="", "", IFERROR(INDEX(Ingredients!H$11:H$310, MATCH($C2886, Ingredients!$B$11:$B$310, 0)), "")))</f>
        <v/>
      </c>
      <c r="AN2886" s="83" t="str">
        <f t="shared" si="665"/>
        <v/>
      </c>
      <c r="AP2886" s="114" t="str">
        <f t="shared" si="675"/>
        <v/>
      </c>
      <c r="AR2886" s="117" t="str">
        <f>IF($C2886="", "", IF(IFERROR(INDEX(Ingredients!$AI$11:$AI$310, MATCH($C2886, Ingredients!$B$11:$B$310, 0)), "")="", "", IFERROR(INDEX(Ingredients!$AI$11:$AI$310, MATCH($C2886, Ingredients!$B$11:$B$310, 0)), "")))</f>
        <v/>
      </c>
      <c r="AT2886" s="120" t="str">
        <f t="shared" si="676"/>
        <v/>
      </c>
      <c r="AV2886" s="90" t="str">
        <f t="shared" si="666"/>
        <v/>
      </c>
      <c r="AX2886" s="90" t="str">
        <f>IF($AV2886="", "", COUNTIF($AV$11:$AV$5010, "&lt;"&amp;$AV2886)+1+COUNTIF($AV$11:$AV2886, $AV2886)-1)</f>
        <v/>
      </c>
      <c r="AZ2886" s="111" t="str">
        <f>IF($B2886="", "", SUMIF('Shopping List'!$AV$11:$AV$25, $B2886, 'Shopping List'!$BN$11:$BN$25))</f>
        <v/>
      </c>
      <c r="BB2886" s="117" t="str">
        <f t="shared" si="677"/>
        <v/>
      </c>
    </row>
    <row r="2887" spans="1:54" x14ac:dyDescent="0.25">
      <c r="A2887" s="4"/>
      <c r="B2887" s="37"/>
      <c r="C2887" s="124"/>
      <c r="D2887" s="39"/>
      <c r="E2887" s="125"/>
      <c r="F2887" s="48"/>
      <c r="G2887" s="4"/>
      <c r="H2887" s="4"/>
      <c r="I2887" s="95" t="str">
        <f>IF($C2887="", "", IF(IFERROR(INDEX(Ingredients!$C$11:$C$310, MATCH($C2887, Ingredients!$B$11:$B$310, 0)), "")="", "", IFERROR(INDEX(Ingredients!$C$11:$C$310, MATCH($C2887, Ingredients!$B$11:$B$310, 0)), "")))</f>
        <v/>
      </c>
      <c r="J2887" s="73" t="str">
        <f>IF($B2887="", "", IF(IFERROR(INDEX(Meals!$C$11:$C$260, MATCH($B2887, Meals!$B$11:$B$260, 0)), "")="", "", IFERROR(INDEX(Meals!$C$11:$C$260, MATCH($B2887, Meals!$B$11:$B$260, 0)), "")))</f>
        <v/>
      </c>
      <c r="K2887" s="4"/>
      <c r="L2887" s="72" t="str">
        <f t="shared" si="667"/>
        <v/>
      </c>
      <c r="M2887" s="73" t="str">
        <f t="shared" si="668"/>
        <v/>
      </c>
      <c r="N2887" s="4"/>
      <c r="O2887" s="78" t="str">
        <f t="shared" si="669"/>
        <v/>
      </c>
      <c r="P2887" s="79" t="str">
        <f t="shared" si="670"/>
        <v/>
      </c>
      <c r="Q2887" s="4"/>
      <c r="R2887" s="90" t="str">
        <f t="shared" si="671"/>
        <v/>
      </c>
      <c r="S2887" s="4"/>
      <c r="Y2887" s="18" t="str">
        <f t="shared" si="672"/>
        <v/>
      </c>
      <c r="AA2887" s="18" t="str">
        <f t="shared" si="663"/>
        <v/>
      </c>
      <c r="AB2887" s="18" t="str">
        <f t="shared" si="664"/>
        <v/>
      </c>
      <c r="AC2887" s="18" t="str">
        <f t="shared" si="673"/>
        <v/>
      </c>
      <c r="AD2887" s="18" t="str">
        <f t="shared" si="673"/>
        <v/>
      </c>
      <c r="AE2887" s="18" t="str">
        <f t="shared" si="674"/>
        <v/>
      </c>
      <c r="AG2887" s="95" t="str">
        <f>IF($C2887="", "", IF(IFERROR(INDEX(Ingredients!C$11:C$310, MATCH($C2887, Ingredients!$B$11:$B$310, 0)), "")="", "", IFERROR(INDEX(Ingredients!C$11:C$310, MATCH($C2887, Ingredients!$B$11:$B$310, 0)), "")))</f>
        <v/>
      </c>
      <c r="AH2887" s="105" t="str">
        <f>IF($C2887="", "", IF(IFERROR(INDEX(Ingredients!D$11:D$310, MATCH($C2887, Ingredients!$B$11:$B$310, 0)), "")="", "", IFERROR(INDEX(Ingredients!D$11:D$310, MATCH($C2887, Ingredients!$B$11:$B$310, 0)), "")))</f>
        <v/>
      </c>
      <c r="AI2887" s="106" t="str">
        <f>IF($C2887="", "", IF(IFERROR(INDEX(Ingredients!E$11:E$310, MATCH($C2887, Ingredients!$B$11:$B$310, 0)), "")="", "", IFERROR(INDEX(Ingredients!E$11:E$310, MATCH($C2887, Ingredients!$B$11:$B$310, 0)), "")))</f>
        <v/>
      </c>
      <c r="AJ2887" s="108" t="str">
        <f>IF($C2887="", "", IF(IFERROR(INDEX(Ingredients!F$11:F$310, MATCH($C2887, Ingredients!$B$11:$B$310, 0)), "")="", "", IFERROR(INDEX(Ingredients!F$11:F$310, MATCH($C2887, Ingredients!$B$11:$B$310, 0)), "")))</f>
        <v/>
      </c>
      <c r="AK2887" s="106" t="str">
        <f>IF($C2887="", "", IF(IFERROR(INDEX(Ingredients!G$11:G$310, MATCH($C2887, Ingredients!$B$11:$B$310, 0)), "")="", "", IFERROR(INDEX(Ingredients!G$11:G$310, MATCH($C2887, Ingredients!$B$11:$B$310, 0)), "")))</f>
        <v/>
      </c>
      <c r="AL2887" s="79" t="str">
        <f>IF($C2887="", "", IF(IFERROR(INDEX(Ingredients!H$11:H$310, MATCH($C2887, Ingredients!$B$11:$B$310, 0)), "")="", "", IFERROR(INDEX(Ingredients!H$11:H$310, MATCH($C2887, Ingredients!$B$11:$B$310, 0)), "")))</f>
        <v/>
      </c>
      <c r="AN2887" s="83" t="str">
        <f t="shared" si="665"/>
        <v/>
      </c>
      <c r="AP2887" s="114" t="str">
        <f t="shared" si="675"/>
        <v/>
      </c>
      <c r="AR2887" s="117" t="str">
        <f>IF($C2887="", "", IF(IFERROR(INDEX(Ingredients!$AI$11:$AI$310, MATCH($C2887, Ingredients!$B$11:$B$310, 0)), "")="", "", IFERROR(INDEX(Ingredients!$AI$11:$AI$310, MATCH($C2887, Ingredients!$B$11:$B$310, 0)), "")))</f>
        <v/>
      </c>
      <c r="AT2887" s="120" t="str">
        <f t="shared" si="676"/>
        <v/>
      </c>
      <c r="AV2887" s="90" t="str">
        <f t="shared" si="666"/>
        <v/>
      </c>
      <c r="AX2887" s="90" t="str">
        <f>IF($AV2887="", "", COUNTIF($AV$11:$AV$5010, "&lt;"&amp;$AV2887)+1+COUNTIF($AV$11:$AV2887, $AV2887)-1)</f>
        <v/>
      </c>
      <c r="AZ2887" s="111" t="str">
        <f>IF($B2887="", "", SUMIF('Shopping List'!$AV$11:$AV$25, $B2887, 'Shopping List'!$BN$11:$BN$25))</f>
        <v/>
      </c>
      <c r="BB2887" s="117" t="str">
        <f t="shared" si="677"/>
        <v/>
      </c>
    </row>
    <row r="2888" spans="1:54" x14ac:dyDescent="0.25">
      <c r="A2888" s="4"/>
      <c r="B2888" s="37"/>
      <c r="C2888" s="124"/>
      <c r="D2888" s="39"/>
      <c r="E2888" s="125"/>
      <c r="F2888" s="48"/>
      <c r="G2888" s="4"/>
      <c r="H2888" s="4"/>
      <c r="I2888" s="95" t="str">
        <f>IF($C2888="", "", IF(IFERROR(INDEX(Ingredients!$C$11:$C$310, MATCH($C2888, Ingredients!$B$11:$B$310, 0)), "")="", "", IFERROR(INDEX(Ingredients!$C$11:$C$310, MATCH($C2888, Ingredients!$B$11:$B$310, 0)), "")))</f>
        <v/>
      </c>
      <c r="J2888" s="73" t="str">
        <f>IF($B2888="", "", IF(IFERROR(INDEX(Meals!$C$11:$C$260, MATCH($B2888, Meals!$B$11:$B$260, 0)), "")="", "", IFERROR(INDEX(Meals!$C$11:$C$260, MATCH($B2888, Meals!$B$11:$B$260, 0)), "")))</f>
        <v/>
      </c>
      <c r="K2888" s="4"/>
      <c r="L2888" s="72" t="str">
        <f t="shared" si="667"/>
        <v/>
      </c>
      <c r="M2888" s="73" t="str">
        <f t="shared" si="668"/>
        <v/>
      </c>
      <c r="N2888" s="4"/>
      <c r="O2888" s="78" t="str">
        <f t="shared" si="669"/>
        <v/>
      </c>
      <c r="P2888" s="79" t="str">
        <f t="shared" si="670"/>
        <v/>
      </c>
      <c r="Q2888" s="4"/>
      <c r="R2888" s="90" t="str">
        <f t="shared" si="671"/>
        <v/>
      </c>
      <c r="S2888" s="4"/>
      <c r="Y2888" s="18" t="str">
        <f t="shared" si="672"/>
        <v/>
      </c>
      <c r="AA2888" s="18" t="str">
        <f t="shared" si="663"/>
        <v/>
      </c>
      <c r="AB2888" s="18" t="str">
        <f t="shared" si="664"/>
        <v/>
      </c>
      <c r="AC2888" s="18" t="str">
        <f t="shared" si="673"/>
        <v/>
      </c>
      <c r="AD2888" s="18" t="str">
        <f t="shared" si="673"/>
        <v/>
      </c>
      <c r="AE2888" s="18" t="str">
        <f t="shared" si="674"/>
        <v/>
      </c>
      <c r="AG2888" s="95" t="str">
        <f>IF($C2888="", "", IF(IFERROR(INDEX(Ingredients!C$11:C$310, MATCH($C2888, Ingredients!$B$11:$B$310, 0)), "")="", "", IFERROR(INDEX(Ingredients!C$11:C$310, MATCH($C2888, Ingredients!$B$11:$B$310, 0)), "")))</f>
        <v/>
      </c>
      <c r="AH2888" s="105" t="str">
        <f>IF($C2888="", "", IF(IFERROR(INDEX(Ingredients!D$11:D$310, MATCH($C2888, Ingredients!$B$11:$B$310, 0)), "")="", "", IFERROR(INDEX(Ingredients!D$11:D$310, MATCH($C2888, Ingredients!$B$11:$B$310, 0)), "")))</f>
        <v/>
      </c>
      <c r="AI2888" s="106" t="str">
        <f>IF($C2888="", "", IF(IFERROR(INDEX(Ingredients!E$11:E$310, MATCH($C2888, Ingredients!$B$11:$B$310, 0)), "")="", "", IFERROR(INDEX(Ingredients!E$11:E$310, MATCH($C2888, Ingredients!$B$11:$B$310, 0)), "")))</f>
        <v/>
      </c>
      <c r="AJ2888" s="108" t="str">
        <f>IF($C2888="", "", IF(IFERROR(INDEX(Ingredients!F$11:F$310, MATCH($C2888, Ingredients!$B$11:$B$310, 0)), "")="", "", IFERROR(INDEX(Ingredients!F$11:F$310, MATCH($C2888, Ingredients!$B$11:$B$310, 0)), "")))</f>
        <v/>
      </c>
      <c r="AK2888" s="106" t="str">
        <f>IF($C2888="", "", IF(IFERROR(INDEX(Ingredients!G$11:G$310, MATCH($C2888, Ingredients!$B$11:$B$310, 0)), "")="", "", IFERROR(INDEX(Ingredients!G$11:G$310, MATCH($C2888, Ingredients!$B$11:$B$310, 0)), "")))</f>
        <v/>
      </c>
      <c r="AL2888" s="79" t="str">
        <f>IF($C2888="", "", IF(IFERROR(INDEX(Ingredients!H$11:H$310, MATCH($C2888, Ingredients!$B$11:$B$310, 0)), "")="", "", IFERROR(INDEX(Ingredients!H$11:H$310, MATCH($C2888, Ingredients!$B$11:$B$310, 0)), "")))</f>
        <v/>
      </c>
      <c r="AN2888" s="83" t="str">
        <f t="shared" si="665"/>
        <v/>
      </c>
      <c r="AP2888" s="114" t="str">
        <f t="shared" si="675"/>
        <v/>
      </c>
      <c r="AR2888" s="117" t="str">
        <f>IF($C2888="", "", IF(IFERROR(INDEX(Ingredients!$AI$11:$AI$310, MATCH($C2888, Ingredients!$B$11:$B$310, 0)), "")="", "", IFERROR(INDEX(Ingredients!$AI$11:$AI$310, MATCH($C2888, Ingredients!$B$11:$B$310, 0)), "")))</f>
        <v/>
      </c>
      <c r="AT2888" s="120" t="str">
        <f t="shared" si="676"/>
        <v/>
      </c>
      <c r="AV2888" s="90" t="str">
        <f t="shared" si="666"/>
        <v/>
      </c>
      <c r="AX2888" s="90" t="str">
        <f>IF($AV2888="", "", COUNTIF($AV$11:$AV$5010, "&lt;"&amp;$AV2888)+1+COUNTIF($AV$11:$AV2888, $AV2888)-1)</f>
        <v/>
      </c>
      <c r="AZ2888" s="111" t="str">
        <f>IF($B2888="", "", SUMIF('Shopping List'!$AV$11:$AV$25, $B2888, 'Shopping List'!$BN$11:$BN$25))</f>
        <v/>
      </c>
      <c r="BB2888" s="117" t="str">
        <f t="shared" si="677"/>
        <v/>
      </c>
    </row>
    <row r="2889" spans="1:54" x14ac:dyDescent="0.25">
      <c r="A2889" s="4"/>
      <c r="B2889" s="37"/>
      <c r="C2889" s="124"/>
      <c r="D2889" s="39"/>
      <c r="E2889" s="125"/>
      <c r="F2889" s="48"/>
      <c r="G2889" s="4"/>
      <c r="H2889" s="4"/>
      <c r="I2889" s="95" t="str">
        <f>IF($C2889="", "", IF(IFERROR(INDEX(Ingredients!$C$11:$C$310, MATCH($C2889, Ingredients!$B$11:$B$310, 0)), "")="", "", IFERROR(INDEX(Ingredients!$C$11:$C$310, MATCH($C2889, Ingredients!$B$11:$B$310, 0)), "")))</f>
        <v/>
      </c>
      <c r="J2889" s="73" t="str">
        <f>IF($B2889="", "", IF(IFERROR(INDEX(Meals!$C$11:$C$260, MATCH($B2889, Meals!$B$11:$B$260, 0)), "")="", "", IFERROR(INDEX(Meals!$C$11:$C$260, MATCH($B2889, Meals!$B$11:$B$260, 0)), "")))</f>
        <v/>
      </c>
      <c r="K2889" s="4"/>
      <c r="L2889" s="72" t="str">
        <f t="shared" si="667"/>
        <v/>
      </c>
      <c r="M2889" s="73" t="str">
        <f t="shared" si="668"/>
        <v/>
      </c>
      <c r="N2889" s="4"/>
      <c r="O2889" s="78" t="str">
        <f t="shared" si="669"/>
        <v/>
      </c>
      <c r="P2889" s="79" t="str">
        <f t="shared" si="670"/>
        <v/>
      </c>
      <c r="Q2889" s="4"/>
      <c r="R2889" s="90" t="str">
        <f t="shared" si="671"/>
        <v/>
      </c>
      <c r="S2889" s="4"/>
      <c r="Y2889" s="18" t="str">
        <f t="shared" si="672"/>
        <v/>
      </c>
      <c r="AA2889" s="18" t="str">
        <f t="shared" si="663"/>
        <v/>
      </c>
      <c r="AB2889" s="18" t="str">
        <f t="shared" si="664"/>
        <v/>
      </c>
      <c r="AC2889" s="18" t="str">
        <f t="shared" si="673"/>
        <v/>
      </c>
      <c r="AD2889" s="18" t="str">
        <f t="shared" si="673"/>
        <v/>
      </c>
      <c r="AE2889" s="18" t="str">
        <f t="shared" si="674"/>
        <v/>
      </c>
      <c r="AG2889" s="95" t="str">
        <f>IF($C2889="", "", IF(IFERROR(INDEX(Ingredients!C$11:C$310, MATCH($C2889, Ingredients!$B$11:$B$310, 0)), "")="", "", IFERROR(INDEX(Ingredients!C$11:C$310, MATCH($C2889, Ingredients!$B$11:$B$310, 0)), "")))</f>
        <v/>
      </c>
      <c r="AH2889" s="105" t="str">
        <f>IF($C2889="", "", IF(IFERROR(INDEX(Ingredients!D$11:D$310, MATCH($C2889, Ingredients!$B$11:$B$310, 0)), "")="", "", IFERROR(INDEX(Ingredients!D$11:D$310, MATCH($C2889, Ingredients!$B$11:$B$310, 0)), "")))</f>
        <v/>
      </c>
      <c r="AI2889" s="106" t="str">
        <f>IF($C2889="", "", IF(IFERROR(INDEX(Ingredients!E$11:E$310, MATCH($C2889, Ingredients!$B$11:$B$310, 0)), "")="", "", IFERROR(INDEX(Ingredients!E$11:E$310, MATCH($C2889, Ingredients!$B$11:$B$310, 0)), "")))</f>
        <v/>
      </c>
      <c r="AJ2889" s="108" t="str">
        <f>IF($C2889="", "", IF(IFERROR(INDEX(Ingredients!F$11:F$310, MATCH($C2889, Ingredients!$B$11:$B$310, 0)), "")="", "", IFERROR(INDEX(Ingredients!F$11:F$310, MATCH($C2889, Ingredients!$B$11:$B$310, 0)), "")))</f>
        <v/>
      </c>
      <c r="AK2889" s="106" t="str">
        <f>IF($C2889="", "", IF(IFERROR(INDEX(Ingredients!G$11:G$310, MATCH($C2889, Ingredients!$B$11:$B$310, 0)), "")="", "", IFERROR(INDEX(Ingredients!G$11:G$310, MATCH($C2889, Ingredients!$B$11:$B$310, 0)), "")))</f>
        <v/>
      </c>
      <c r="AL2889" s="79" t="str">
        <f>IF($C2889="", "", IF(IFERROR(INDEX(Ingredients!H$11:H$310, MATCH($C2889, Ingredients!$B$11:$B$310, 0)), "")="", "", IFERROR(INDEX(Ingredients!H$11:H$310, MATCH($C2889, Ingredients!$B$11:$B$310, 0)), "")))</f>
        <v/>
      </c>
      <c r="AN2889" s="83" t="str">
        <f t="shared" si="665"/>
        <v/>
      </c>
      <c r="AP2889" s="114" t="str">
        <f t="shared" si="675"/>
        <v/>
      </c>
      <c r="AR2889" s="117" t="str">
        <f>IF($C2889="", "", IF(IFERROR(INDEX(Ingredients!$AI$11:$AI$310, MATCH($C2889, Ingredients!$B$11:$B$310, 0)), "")="", "", IFERROR(INDEX(Ingredients!$AI$11:$AI$310, MATCH($C2889, Ingredients!$B$11:$B$310, 0)), "")))</f>
        <v/>
      </c>
      <c r="AT2889" s="120" t="str">
        <f t="shared" si="676"/>
        <v/>
      </c>
      <c r="AV2889" s="90" t="str">
        <f t="shared" si="666"/>
        <v/>
      </c>
      <c r="AX2889" s="90" t="str">
        <f>IF($AV2889="", "", COUNTIF($AV$11:$AV$5010, "&lt;"&amp;$AV2889)+1+COUNTIF($AV$11:$AV2889, $AV2889)-1)</f>
        <v/>
      </c>
      <c r="AZ2889" s="111" t="str">
        <f>IF($B2889="", "", SUMIF('Shopping List'!$AV$11:$AV$25, $B2889, 'Shopping List'!$BN$11:$BN$25))</f>
        <v/>
      </c>
      <c r="BB2889" s="117" t="str">
        <f t="shared" si="677"/>
        <v/>
      </c>
    </row>
    <row r="2890" spans="1:54" x14ac:dyDescent="0.25">
      <c r="A2890" s="4"/>
      <c r="B2890" s="37"/>
      <c r="C2890" s="124"/>
      <c r="D2890" s="39"/>
      <c r="E2890" s="125"/>
      <c r="F2890" s="48"/>
      <c r="G2890" s="4"/>
      <c r="H2890" s="4"/>
      <c r="I2890" s="95" t="str">
        <f>IF($C2890="", "", IF(IFERROR(INDEX(Ingredients!$C$11:$C$310, MATCH($C2890, Ingredients!$B$11:$B$310, 0)), "")="", "", IFERROR(INDEX(Ingredients!$C$11:$C$310, MATCH($C2890, Ingredients!$B$11:$B$310, 0)), "")))</f>
        <v/>
      </c>
      <c r="J2890" s="73" t="str">
        <f>IF($B2890="", "", IF(IFERROR(INDEX(Meals!$C$11:$C$260, MATCH($B2890, Meals!$B$11:$B$260, 0)), "")="", "", IFERROR(INDEX(Meals!$C$11:$C$260, MATCH($B2890, Meals!$B$11:$B$260, 0)), "")))</f>
        <v/>
      </c>
      <c r="K2890" s="4"/>
      <c r="L2890" s="72" t="str">
        <f t="shared" si="667"/>
        <v/>
      </c>
      <c r="M2890" s="73" t="str">
        <f t="shared" si="668"/>
        <v/>
      </c>
      <c r="N2890" s="4"/>
      <c r="O2890" s="78" t="str">
        <f t="shared" si="669"/>
        <v/>
      </c>
      <c r="P2890" s="79" t="str">
        <f t="shared" si="670"/>
        <v/>
      </c>
      <c r="Q2890" s="4"/>
      <c r="R2890" s="90" t="str">
        <f t="shared" si="671"/>
        <v/>
      </c>
      <c r="S2890" s="4"/>
      <c r="Y2890" s="18" t="str">
        <f t="shared" si="672"/>
        <v/>
      </c>
      <c r="AA2890" s="18" t="str">
        <f t="shared" si="663"/>
        <v/>
      </c>
      <c r="AB2890" s="18" t="str">
        <f t="shared" si="664"/>
        <v/>
      </c>
      <c r="AC2890" s="18" t="str">
        <f t="shared" si="673"/>
        <v/>
      </c>
      <c r="AD2890" s="18" t="str">
        <f t="shared" si="673"/>
        <v/>
      </c>
      <c r="AE2890" s="18" t="str">
        <f t="shared" si="674"/>
        <v/>
      </c>
      <c r="AG2890" s="95" t="str">
        <f>IF($C2890="", "", IF(IFERROR(INDEX(Ingredients!C$11:C$310, MATCH($C2890, Ingredients!$B$11:$B$310, 0)), "")="", "", IFERROR(INDEX(Ingredients!C$11:C$310, MATCH($C2890, Ingredients!$B$11:$B$310, 0)), "")))</f>
        <v/>
      </c>
      <c r="AH2890" s="105" t="str">
        <f>IF($C2890="", "", IF(IFERROR(INDEX(Ingredients!D$11:D$310, MATCH($C2890, Ingredients!$B$11:$B$310, 0)), "")="", "", IFERROR(INDEX(Ingredients!D$11:D$310, MATCH($C2890, Ingredients!$B$11:$B$310, 0)), "")))</f>
        <v/>
      </c>
      <c r="AI2890" s="106" t="str">
        <f>IF($C2890="", "", IF(IFERROR(INDEX(Ingredients!E$11:E$310, MATCH($C2890, Ingredients!$B$11:$B$310, 0)), "")="", "", IFERROR(INDEX(Ingredients!E$11:E$310, MATCH($C2890, Ingredients!$B$11:$B$310, 0)), "")))</f>
        <v/>
      </c>
      <c r="AJ2890" s="108" t="str">
        <f>IF($C2890="", "", IF(IFERROR(INDEX(Ingredients!F$11:F$310, MATCH($C2890, Ingredients!$B$11:$B$310, 0)), "")="", "", IFERROR(INDEX(Ingredients!F$11:F$310, MATCH($C2890, Ingredients!$B$11:$B$310, 0)), "")))</f>
        <v/>
      </c>
      <c r="AK2890" s="106" t="str">
        <f>IF($C2890="", "", IF(IFERROR(INDEX(Ingredients!G$11:G$310, MATCH($C2890, Ingredients!$B$11:$B$310, 0)), "")="", "", IFERROR(INDEX(Ingredients!G$11:G$310, MATCH($C2890, Ingredients!$B$11:$B$310, 0)), "")))</f>
        <v/>
      </c>
      <c r="AL2890" s="79" t="str">
        <f>IF($C2890="", "", IF(IFERROR(INDEX(Ingredients!H$11:H$310, MATCH($C2890, Ingredients!$B$11:$B$310, 0)), "")="", "", IFERROR(INDEX(Ingredients!H$11:H$310, MATCH($C2890, Ingredients!$B$11:$B$310, 0)), "")))</f>
        <v/>
      </c>
      <c r="AN2890" s="83" t="str">
        <f t="shared" si="665"/>
        <v/>
      </c>
      <c r="AP2890" s="114" t="str">
        <f t="shared" si="675"/>
        <v/>
      </c>
      <c r="AR2890" s="117" t="str">
        <f>IF($C2890="", "", IF(IFERROR(INDEX(Ingredients!$AI$11:$AI$310, MATCH($C2890, Ingredients!$B$11:$B$310, 0)), "")="", "", IFERROR(INDEX(Ingredients!$AI$11:$AI$310, MATCH($C2890, Ingredients!$B$11:$B$310, 0)), "")))</f>
        <v/>
      </c>
      <c r="AT2890" s="120" t="str">
        <f t="shared" si="676"/>
        <v/>
      </c>
      <c r="AV2890" s="90" t="str">
        <f t="shared" si="666"/>
        <v/>
      </c>
      <c r="AX2890" s="90" t="str">
        <f>IF($AV2890="", "", COUNTIF($AV$11:$AV$5010, "&lt;"&amp;$AV2890)+1+COUNTIF($AV$11:$AV2890, $AV2890)-1)</f>
        <v/>
      </c>
      <c r="AZ2890" s="111" t="str">
        <f>IF($B2890="", "", SUMIF('Shopping List'!$AV$11:$AV$25, $B2890, 'Shopping List'!$BN$11:$BN$25))</f>
        <v/>
      </c>
      <c r="BB2890" s="117" t="str">
        <f t="shared" si="677"/>
        <v/>
      </c>
    </row>
    <row r="2891" spans="1:54" x14ac:dyDescent="0.25">
      <c r="A2891" s="4"/>
      <c r="B2891" s="37"/>
      <c r="C2891" s="124"/>
      <c r="D2891" s="39"/>
      <c r="E2891" s="125"/>
      <c r="F2891" s="48"/>
      <c r="G2891" s="4"/>
      <c r="H2891" s="4"/>
      <c r="I2891" s="95" t="str">
        <f>IF($C2891="", "", IF(IFERROR(INDEX(Ingredients!$C$11:$C$310, MATCH($C2891, Ingredients!$B$11:$B$310, 0)), "")="", "", IFERROR(INDEX(Ingredients!$C$11:$C$310, MATCH($C2891, Ingredients!$B$11:$B$310, 0)), "")))</f>
        <v/>
      </c>
      <c r="J2891" s="73" t="str">
        <f>IF($B2891="", "", IF(IFERROR(INDEX(Meals!$C$11:$C$260, MATCH($B2891, Meals!$B$11:$B$260, 0)), "")="", "", IFERROR(INDEX(Meals!$C$11:$C$260, MATCH($B2891, Meals!$B$11:$B$260, 0)), "")))</f>
        <v/>
      </c>
      <c r="K2891" s="4"/>
      <c r="L2891" s="72" t="str">
        <f t="shared" si="667"/>
        <v/>
      </c>
      <c r="M2891" s="73" t="str">
        <f t="shared" si="668"/>
        <v/>
      </c>
      <c r="N2891" s="4"/>
      <c r="O2891" s="78" t="str">
        <f t="shared" si="669"/>
        <v/>
      </c>
      <c r="P2891" s="79" t="str">
        <f t="shared" si="670"/>
        <v/>
      </c>
      <c r="Q2891" s="4"/>
      <c r="R2891" s="90" t="str">
        <f t="shared" si="671"/>
        <v/>
      </c>
      <c r="S2891" s="4"/>
      <c r="Y2891" s="18" t="str">
        <f t="shared" si="672"/>
        <v/>
      </c>
      <c r="AA2891" s="18" t="str">
        <f t="shared" ref="AA2891:AA2954" si="678">IF($Y2891="", "", IF(AND(AA$5="X", B2891=""), $Y$6, IF(AND(NOT(B2891=""), COUNTIF(V$11:V$260, B2891)=0), $Y$7, "")))</f>
        <v/>
      </c>
      <c r="AB2891" s="18" t="str">
        <f t="shared" ref="AB2891:AB2954" si="679">IF($Y2891="", "", IF(AND(AB$5="X", C2891=""), $Y$6, IF(AND(NOT(C2891=""), COUNTIF(W$11:W$310, C2891)=0), $Y$7, "")))</f>
        <v/>
      </c>
      <c r="AC2891" s="18" t="str">
        <f t="shared" si="673"/>
        <v/>
      </c>
      <c r="AD2891" s="18" t="str">
        <f t="shared" si="673"/>
        <v/>
      </c>
      <c r="AE2891" s="18" t="str">
        <f t="shared" si="674"/>
        <v/>
      </c>
      <c r="AG2891" s="95" t="str">
        <f>IF($C2891="", "", IF(IFERROR(INDEX(Ingredients!C$11:C$310, MATCH($C2891, Ingredients!$B$11:$B$310, 0)), "")="", "", IFERROR(INDEX(Ingredients!C$11:C$310, MATCH($C2891, Ingredients!$B$11:$B$310, 0)), "")))</f>
        <v/>
      </c>
      <c r="AH2891" s="105" t="str">
        <f>IF($C2891="", "", IF(IFERROR(INDEX(Ingredients!D$11:D$310, MATCH($C2891, Ingredients!$B$11:$B$310, 0)), "")="", "", IFERROR(INDEX(Ingredients!D$11:D$310, MATCH($C2891, Ingredients!$B$11:$B$310, 0)), "")))</f>
        <v/>
      </c>
      <c r="AI2891" s="106" t="str">
        <f>IF($C2891="", "", IF(IFERROR(INDEX(Ingredients!E$11:E$310, MATCH($C2891, Ingredients!$B$11:$B$310, 0)), "")="", "", IFERROR(INDEX(Ingredients!E$11:E$310, MATCH($C2891, Ingredients!$B$11:$B$310, 0)), "")))</f>
        <v/>
      </c>
      <c r="AJ2891" s="108" t="str">
        <f>IF($C2891="", "", IF(IFERROR(INDEX(Ingredients!F$11:F$310, MATCH($C2891, Ingredients!$B$11:$B$310, 0)), "")="", "", IFERROR(INDEX(Ingredients!F$11:F$310, MATCH($C2891, Ingredients!$B$11:$B$310, 0)), "")))</f>
        <v/>
      </c>
      <c r="AK2891" s="106" t="str">
        <f>IF($C2891="", "", IF(IFERROR(INDEX(Ingredients!G$11:G$310, MATCH($C2891, Ingredients!$B$11:$B$310, 0)), "")="", "", IFERROR(INDEX(Ingredients!G$11:G$310, MATCH($C2891, Ingredients!$B$11:$B$310, 0)), "")))</f>
        <v/>
      </c>
      <c r="AL2891" s="79" t="str">
        <f>IF($C2891="", "", IF(IFERROR(INDEX(Ingredients!H$11:H$310, MATCH($C2891, Ingredients!$B$11:$B$310, 0)), "")="", "", IFERROR(INDEX(Ingredients!H$11:H$310, MATCH($C2891, Ingredients!$B$11:$B$310, 0)), "")))</f>
        <v/>
      </c>
      <c r="AN2891" s="83" t="str">
        <f t="shared" ref="AN2891:AN2954" si="680">IF($D2891="", "", IFERROR(IF($AK2891=$AI2891, $AJ2891/$AH2891, $AJ2891), ""))</f>
        <v/>
      </c>
      <c r="AP2891" s="114" t="str">
        <f t="shared" si="675"/>
        <v/>
      </c>
      <c r="AR2891" s="117" t="str">
        <f>IF($C2891="", "", IF(IFERROR(INDEX(Ingredients!$AI$11:$AI$310, MATCH($C2891, Ingredients!$B$11:$B$310, 0)), "")="", "", IFERROR(INDEX(Ingredients!$AI$11:$AI$310, MATCH($C2891, Ingredients!$B$11:$B$310, 0)), "")))</f>
        <v/>
      </c>
      <c r="AT2891" s="120" t="str">
        <f t="shared" si="676"/>
        <v/>
      </c>
      <c r="AV2891" s="90" t="str">
        <f t="shared" ref="AV2891:AV2954" si="681">IF($AT$8="", "", IF($B2891=$AT$8, $E2891, ""))</f>
        <v/>
      </c>
      <c r="AX2891" s="90" t="str">
        <f>IF($AV2891="", "", COUNTIF($AV$11:$AV$5010, "&lt;"&amp;$AV2891)+1+COUNTIF($AV$11:$AV2891, $AV2891)-1)</f>
        <v/>
      </c>
      <c r="AZ2891" s="111" t="str">
        <f>IF($B2891="", "", SUMIF('Shopping List'!$AV$11:$AV$25, $B2891, 'Shopping List'!$BN$11:$BN$25))</f>
        <v/>
      </c>
      <c r="BB2891" s="117" t="str">
        <f t="shared" si="677"/>
        <v/>
      </c>
    </row>
    <row r="2892" spans="1:54" x14ac:dyDescent="0.25">
      <c r="A2892" s="4"/>
      <c r="B2892" s="37"/>
      <c r="C2892" s="124"/>
      <c r="D2892" s="39"/>
      <c r="E2892" s="125"/>
      <c r="F2892" s="48"/>
      <c r="G2892" s="4"/>
      <c r="H2892" s="4"/>
      <c r="I2892" s="95" t="str">
        <f>IF($C2892="", "", IF(IFERROR(INDEX(Ingredients!$C$11:$C$310, MATCH($C2892, Ingredients!$B$11:$B$310, 0)), "")="", "", IFERROR(INDEX(Ingredients!$C$11:$C$310, MATCH($C2892, Ingredients!$B$11:$B$310, 0)), "")))</f>
        <v/>
      </c>
      <c r="J2892" s="73" t="str">
        <f>IF($B2892="", "", IF(IFERROR(INDEX(Meals!$C$11:$C$260, MATCH($B2892, Meals!$B$11:$B$260, 0)), "")="", "", IFERROR(INDEX(Meals!$C$11:$C$260, MATCH($B2892, Meals!$B$11:$B$260, 0)), "")))</f>
        <v/>
      </c>
      <c r="K2892" s="4"/>
      <c r="L2892" s="72" t="str">
        <f t="shared" ref="L2892:L2955" si="682">IF($D2892="", "", IFERROR(ROUND($AN2892*$D2892, 0), ""))</f>
        <v/>
      </c>
      <c r="M2892" s="73" t="str">
        <f t="shared" ref="M2892:M2955" si="683">IFERROR(ROUND($L2892/$J2892, 0), "")</f>
        <v/>
      </c>
      <c r="N2892" s="4"/>
      <c r="O2892" s="78" t="str">
        <f t="shared" ref="O2892:O2955" si="684">IF($D2892="", "", IFERROR(ROUND($AP2892*$D2892, 2), ""))</f>
        <v/>
      </c>
      <c r="P2892" s="79" t="str">
        <f t="shared" ref="P2892:P2955" si="685">IFERROR(ROUND($O2892/$J2892, 2), "")</f>
        <v/>
      </c>
      <c r="Q2892" s="4"/>
      <c r="R2892" s="90" t="str">
        <f t="shared" ref="R2892:R2955" si="686">IF(OR($D2892="", $AR2892=""), "", IF($AR2892&gt;=$D2892, $V$3, $V$4))</f>
        <v/>
      </c>
      <c r="S2892" s="4"/>
      <c r="Y2892" s="18" t="str">
        <f t="shared" ref="Y2892:Y2955" si="687">IF(COUNTIF($B2892:$F2892, "")=5, "", "X")</f>
        <v/>
      </c>
      <c r="AA2892" s="18" t="str">
        <f t="shared" si="678"/>
        <v/>
      </c>
      <c r="AB2892" s="18" t="str">
        <f t="shared" si="679"/>
        <v/>
      </c>
      <c r="AC2892" s="18" t="str">
        <f t="shared" ref="AC2892:AD2955" si="688">IF($Y2892="", "", IF(AND(AC$5="X", D2892=""), $Y$6, IF(AND(NOT(D2892=""), ISNUMBER(D2892)=FALSE), $Y$7, "")))</f>
        <v/>
      </c>
      <c r="AD2892" s="18" t="str">
        <f t="shared" si="688"/>
        <v/>
      </c>
      <c r="AE2892" s="18" t="str">
        <f t="shared" ref="AE2892:AE2955" si="689">IF($Y2892="", "", IF(AND(AE$5="X", F2892=""), $Y$6, ""))</f>
        <v/>
      </c>
      <c r="AG2892" s="95" t="str">
        <f>IF($C2892="", "", IF(IFERROR(INDEX(Ingredients!C$11:C$310, MATCH($C2892, Ingredients!$B$11:$B$310, 0)), "")="", "", IFERROR(INDEX(Ingredients!C$11:C$310, MATCH($C2892, Ingredients!$B$11:$B$310, 0)), "")))</f>
        <v/>
      </c>
      <c r="AH2892" s="105" t="str">
        <f>IF($C2892="", "", IF(IFERROR(INDEX(Ingredients!D$11:D$310, MATCH($C2892, Ingredients!$B$11:$B$310, 0)), "")="", "", IFERROR(INDEX(Ingredients!D$11:D$310, MATCH($C2892, Ingredients!$B$11:$B$310, 0)), "")))</f>
        <v/>
      </c>
      <c r="AI2892" s="106" t="str">
        <f>IF($C2892="", "", IF(IFERROR(INDEX(Ingredients!E$11:E$310, MATCH($C2892, Ingredients!$B$11:$B$310, 0)), "")="", "", IFERROR(INDEX(Ingredients!E$11:E$310, MATCH($C2892, Ingredients!$B$11:$B$310, 0)), "")))</f>
        <v/>
      </c>
      <c r="AJ2892" s="108" t="str">
        <f>IF($C2892="", "", IF(IFERROR(INDEX(Ingredients!F$11:F$310, MATCH($C2892, Ingredients!$B$11:$B$310, 0)), "")="", "", IFERROR(INDEX(Ingredients!F$11:F$310, MATCH($C2892, Ingredients!$B$11:$B$310, 0)), "")))</f>
        <v/>
      </c>
      <c r="AK2892" s="106" t="str">
        <f>IF($C2892="", "", IF(IFERROR(INDEX(Ingredients!G$11:G$310, MATCH($C2892, Ingredients!$B$11:$B$310, 0)), "")="", "", IFERROR(INDEX(Ingredients!G$11:G$310, MATCH($C2892, Ingredients!$B$11:$B$310, 0)), "")))</f>
        <v/>
      </c>
      <c r="AL2892" s="79" t="str">
        <f>IF($C2892="", "", IF(IFERROR(INDEX(Ingredients!H$11:H$310, MATCH($C2892, Ingredients!$B$11:$B$310, 0)), "")="", "", IFERROR(INDEX(Ingredients!H$11:H$310, MATCH($C2892, Ingredients!$B$11:$B$310, 0)), "")))</f>
        <v/>
      </c>
      <c r="AN2892" s="83" t="str">
        <f t="shared" si="680"/>
        <v/>
      </c>
      <c r="AP2892" s="114" t="str">
        <f t="shared" ref="AP2892:AP2955" si="690">IF($D2892="", "", IFERROR(IF($AK2892=$AI2892, $AL2892/$AH2892, $AL2892), ""))</f>
        <v/>
      </c>
      <c r="AR2892" s="117" t="str">
        <f>IF($C2892="", "", IF(IFERROR(INDEX(Ingredients!$AI$11:$AI$310, MATCH($C2892, Ingredients!$B$11:$B$310, 0)), "")="", "", IFERROR(INDEX(Ingredients!$AI$11:$AI$310, MATCH($C2892, Ingredients!$B$11:$B$310, 0)), "")))</f>
        <v/>
      </c>
      <c r="AT2892" s="120" t="str">
        <f t="shared" ref="AT2892:AT2955" si="691">IF(OR($B2892="", $R2892=""), "", CONCATENATE($B2892, " - ", $R2892))</f>
        <v/>
      </c>
      <c r="AV2892" s="90" t="str">
        <f t="shared" si="681"/>
        <v/>
      </c>
      <c r="AX2892" s="90" t="str">
        <f>IF($AV2892="", "", COUNTIF($AV$11:$AV$5010, "&lt;"&amp;$AV2892)+1+COUNTIF($AV$11:$AV2892, $AV2892)-1)</f>
        <v/>
      </c>
      <c r="AZ2892" s="111" t="str">
        <f>IF($B2892="", "", SUMIF('Shopping List'!$AV$11:$AV$25, $B2892, 'Shopping List'!$BN$11:$BN$25))</f>
        <v/>
      </c>
      <c r="BB2892" s="117" t="str">
        <f t="shared" ref="BB2892:BB2955" si="692">IF(OR($AZ2892="", $AZ2892=0), "", IFERROR($D2892*$AZ2892, ""))</f>
        <v/>
      </c>
    </row>
    <row r="2893" spans="1:54" x14ac:dyDescent="0.25">
      <c r="A2893" s="4"/>
      <c r="B2893" s="37"/>
      <c r="C2893" s="124"/>
      <c r="D2893" s="39"/>
      <c r="E2893" s="125"/>
      <c r="F2893" s="48"/>
      <c r="G2893" s="4"/>
      <c r="H2893" s="4"/>
      <c r="I2893" s="95" t="str">
        <f>IF($C2893="", "", IF(IFERROR(INDEX(Ingredients!$C$11:$C$310, MATCH($C2893, Ingredients!$B$11:$B$310, 0)), "")="", "", IFERROR(INDEX(Ingredients!$C$11:$C$310, MATCH($C2893, Ingredients!$B$11:$B$310, 0)), "")))</f>
        <v/>
      </c>
      <c r="J2893" s="73" t="str">
        <f>IF($B2893="", "", IF(IFERROR(INDEX(Meals!$C$11:$C$260, MATCH($B2893, Meals!$B$11:$B$260, 0)), "")="", "", IFERROR(INDEX(Meals!$C$11:$C$260, MATCH($B2893, Meals!$B$11:$B$260, 0)), "")))</f>
        <v/>
      </c>
      <c r="K2893" s="4"/>
      <c r="L2893" s="72" t="str">
        <f t="shared" si="682"/>
        <v/>
      </c>
      <c r="M2893" s="73" t="str">
        <f t="shared" si="683"/>
        <v/>
      </c>
      <c r="N2893" s="4"/>
      <c r="O2893" s="78" t="str">
        <f t="shared" si="684"/>
        <v/>
      </c>
      <c r="P2893" s="79" t="str">
        <f t="shared" si="685"/>
        <v/>
      </c>
      <c r="Q2893" s="4"/>
      <c r="R2893" s="90" t="str">
        <f t="shared" si="686"/>
        <v/>
      </c>
      <c r="S2893" s="4"/>
      <c r="Y2893" s="18" t="str">
        <f t="shared" si="687"/>
        <v/>
      </c>
      <c r="AA2893" s="18" t="str">
        <f t="shared" si="678"/>
        <v/>
      </c>
      <c r="AB2893" s="18" t="str">
        <f t="shared" si="679"/>
        <v/>
      </c>
      <c r="AC2893" s="18" t="str">
        <f t="shared" si="688"/>
        <v/>
      </c>
      <c r="AD2893" s="18" t="str">
        <f t="shared" si="688"/>
        <v/>
      </c>
      <c r="AE2893" s="18" t="str">
        <f t="shared" si="689"/>
        <v/>
      </c>
      <c r="AG2893" s="95" t="str">
        <f>IF($C2893="", "", IF(IFERROR(INDEX(Ingredients!C$11:C$310, MATCH($C2893, Ingredients!$B$11:$B$310, 0)), "")="", "", IFERROR(INDEX(Ingredients!C$11:C$310, MATCH($C2893, Ingredients!$B$11:$B$310, 0)), "")))</f>
        <v/>
      </c>
      <c r="AH2893" s="105" t="str">
        <f>IF($C2893="", "", IF(IFERROR(INDEX(Ingredients!D$11:D$310, MATCH($C2893, Ingredients!$B$11:$B$310, 0)), "")="", "", IFERROR(INDEX(Ingredients!D$11:D$310, MATCH($C2893, Ingredients!$B$11:$B$310, 0)), "")))</f>
        <v/>
      </c>
      <c r="AI2893" s="106" t="str">
        <f>IF($C2893="", "", IF(IFERROR(INDEX(Ingredients!E$11:E$310, MATCH($C2893, Ingredients!$B$11:$B$310, 0)), "")="", "", IFERROR(INDEX(Ingredients!E$11:E$310, MATCH($C2893, Ingredients!$B$11:$B$310, 0)), "")))</f>
        <v/>
      </c>
      <c r="AJ2893" s="108" t="str">
        <f>IF($C2893="", "", IF(IFERROR(INDEX(Ingredients!F$11:F$310, MATCH($C2893, Ingredients!$B$11:$B$310, 0)), "")="", "", IFERROR(INDEX(Ingredients!F$11:F$310, MATCH($C2893, Ingredients!$B$11:$B$310, 0)), "")))</f>
        <v/>
      </c>
      <c r="AK2893" s="106" t="str">
        <f>IF($C2893="", "", IF(IFERROR(INDEX(Ingredients!G$11:G$310, MATCH($C2893, Ingredients!$B$11:$B$310, 0)), "")="", "", IFERROR(INDEX(Ingredients!G$11:G$310, MATCH($C2893, Ingredients!$B$11:$B$310, 0)), "")))</f>
        <v/>
      </c>
      <c r="AL2893" s="79" t="str">
        <f>IF($C2893="", "", IF(IFERROR(INDEX(Ingredients!H$11:H$310, MATCH($C2893, Ingredients!$B$11:$B$310, 0)), "")="", "", IFERROR(INDEX(Ingredients!H$11:H$310, MATCH($C2893, Ingredients!$B$11:$B$310, 0)), "")))</f>
        <v/>
      </c>
      <c r="AN2893" s="83" t="str">
        <f t="shared" si="680"/>
        <v/>
      </c>
      <c r="AP2893" s="114" t="str">
        <f t="shared" si="690"/>
        <v/>
      </c>
      <c r="AR2893" s="117" t="str">
        <f>IF($C2893="", "", IF(IFERROR(INDEX(Ingredients!$AI$11:$AI$310, MATCH($C2893, Ingredients!$B$11:$B$310, 0)), "")="", "", IFERROR(INDEX(Ingredients!$AI$11:$AI$310, MATCH($C2893, Ingredients!$B$11:$B$310, 0)), "")))</f>
        <v/>
      </c>
      <c r="AT2893" s="120" t="str">
        <f t="shared" si="691"/>
        <v/>
      </c>
      <c r="AV2893" s="90" t="str">
        <f t="shared" si="681"/>
        <v/>
      </c>
      <c r="AX2893" s="90" t="str">
        <f>IF($AV2893="", "", COUNTIF($AV$11:$AV$5010, "&lt;"&amp;$AV2893)+1+COUNTIF($AV$11:$AV2893, $AV2893)-1)</f>
        <v/>
      </c>
      <c r="AZ2893" s="111" t="str">
        <f>IF($B2893="", "", SUMIF('Shopping List'!$AV$11:$AV$25, $B2893, 'Shopping List'!$BN$11:$BN$25))</f>
        <v/>
      </c>
      <c r="BB2893" s="117" t="str">
        <f t="shared" si="692"/>
        <v/>
      </c>
    </row>
    <row r="2894" spans="1:54" x14ac:dyDescent="0.25">
      <c r="A2894" s="4"/>
      <c r="B2894" s="37"/>
      <c r="C2894" s="124"/>
      <c r="D2894" s="39"/>
      <c r="E2894" s="125"/>
      <c r="F2894" s="48"/>
      <c r="G2894" s="4"/>
      <c r="H2894" s="4"/>
      <c r="I2894" s="95" t="str">
        <f>IF($C2894="", "", IF(IFERROR(INDEX(Ingredients!$C$11:$C$310, MATCH($C2894, Ingredients!$B$11:$B$310, 0)), "")="", "", IFERROR(INDEX(Ingredients!$C$11:$C$310, MATCH($C2894, Ingredients!$B$11:$B$310, 0)), "")))</f>
        <v/>
      </c>
      <c r="J2894" s="73" t="str">
        <f>IF($B2894="", "", IF(IFERROR(INDEX(Meals!$C$11:$C$260, MATCH($B2894, Meals!$B$11:$B$260, 0)), "")="", "", IFERROR(INDEX(Meals!$C$11:$C$260, MATCH($B2894, Meals!$B$11:$B$260, 0)), "")))</f>
        <v/>
      </c>
      <c r="K2894" s="4"/>
      <c r="L2894" s="72" t="str">
        <f t="shared" si="682"/>
        <v/>
      </c>
      <c r="M2894" s="73" t="str">
        <f t="shared" si="683"/>
        <v/>
      </c>
      <c r="N2894" s="4"/>
      <c r="O2894" s="78" t="str">
        <f t="shared" si="684"/>
        <v/>
      </c>
      <c r="P2894" s="79" t="str">
        <f t="shared" si="685"/>
        <v/>
      </c>
      <c r="Q2894" s="4"/>
      <c r="R2894" s="90" t="str">
        <f t="shared" si="686"/>
        <v/>
      </c>
      <c r="S2894" s="4"/>
      <c r="Y2894" s="18" t="str">
        <f t="shared" si="687"/>
        <v/>
      </c>
      <c r="AA2894" s="18" t="str">
        <f t="shared" si="678"/>
        <v/>
      </c>
      <c r="AB2894" s="18" t="str">
        <f t="shared" si="679"/>
        <v/>
      </c>
      <c r="AC2894" s="18" t="str">
        <f t="shared" si="688"/>
        <v/>
      </c>
      <c r="AD2894" s="18" t="str">
        <f t="shared" si="688"/>
        <v/>
      </c>
      <c r="AE2894" s="18" t="str">
        <f t="shared" si="689"/>
        <v/>
      </c>
      <c r="AG2894" s="95" t="str">
        <f>IF($C2894="", "", IF(IFERROR(INDEX(Ingredients!C$11:C$310, MATCH($C2894, Ingredients!$B$11:$B$310, 0)), "")="", "", IFERROR(INDEX(Ingredients!C$11:C$310, MATCH($C2894, Ingredients!$B$11:$B$310, 0)), "")))</f>
        <v/>
      </c>
      <c r="AH2894" s="105" t="str">
        <f>IF($C2894="", "", IF(IFERROR(INDEX(Ingredients!D$11:D$310, MATCH($C2894, Ingredients!$B$11:$B$310, 0)), "")="", "", IFERROR(INDEX(Ingredients!D$11:D$310, MATCH($C2894, Ingredients!$B$11:$B$310, 0)), "")))</f>
        <v/>
      </c>
      <c r="AI2894" s="106" t="str">
        <f>IF($C2894="", "", IF(IFERROR(INDEX(Ingredients!E$11:E$310, MATCH($C2894, Ingredients!$B$11:$B$310, 0)), "")="", "", IFERROR(INDEX(Ingredients!E$11:E$310, MATCH($C2894, Ingredients!$B$11:$B$310, 0)), "")))</f>
        <v/>
      </c>
      <c r="AJ2894" s="108" t="str">
        <f>IF($C2894="", "", IF(IFERROR(INDEX(Ingredients!F$11:F$310, MATCH($C2894, Ingredients!$B$11:$B$310, 0)), "")="", "", IFERROR(INDEX(Ingredients!F$11:F$310, MATCH($C2894, Ingredients!$B$11:$B$310, 0)), "")))</f>
        <v/>
      </c>
      <c r="AK2894" s="106" t="str">
        <f>IF($C2894="", "", IF(IFERROR(INDEX(Ingredients!G$11:G$310, MATCH($C2894, Ingredients!$B$11:$B$310, 0)), "")="", "", IFERROR(INDEX(Ingredients!G$11:G$310, MATCH($C2894, Ingredients!$B$11:$B$310, 0)), "")))</f>
        <v/>
      </c>
      <c r="AL2894" s="79" t="str">
        <f>IF($C2894="", "", IF(IFERROR(INDEX(Ingredients!H$11:H$310, MATCH($C2894, Ingredients!$B$11:$B$310, 0)), "")="", "", IFERROR(INDEX(Ingredients!H$11:H$310, MATCH($C2894, Ingredients!$B$11:$B$310, 0)), "")))</f>
        <v/>
      </c>
      <c r="AN2894" s="83" t="str">
        <f t="shared" si="680"/>
        <v/>
      </c>
      <c r="AP2894" s="114" t="str">
        <f t="shared" si="690"/>
        <v/>
      </c>
      <c r="AR2894" s="117" t="str">
        <f>IF($C2894="", "", IF(IFERROR(INDEX(Ingredients!$AI$11:$AI$310, MATCH($C2894, Ingredients!$B$11:$B$310, 0)), "")="", "", IFERROR(INDEX(Ingredients!$AI$11:$AI$310, MATCH($C2894, Ingredients!$B$11:$B$310, 0)), "")))</f>
        <v/>
      </c>
      <c r="AT2894" s="120" t="str">
        <f t="shared" si="691"/>
        <v/>
      </c>
      <c r="AV2894" s="90" t="str">
        <f t="shared" si="681"/>
        <v/>
      </c>
      <c r="AX2894" s="90" t="str">
        <f>IF($AV2894="", "", COUNTIF($AV$11:$AV$5010, "&lt;"&amp;$AV2894)+1+COUNTIF($AV$11:$AV2894, $AV2894)-1)</f>
        <v/>
      </c>
      <c r="AZ2894" s="111" t="str">
        <f>IF($B2894="", "", SUMIF('Shopping List'!$AV$11:$AV$25, $B2894, 'Shopping List'!$BN$11:$BN$25))</f>
        <v/>
      </c>
      <c r="BB2894" s="117" t="str">
        <f t="shared" si="692"/>
        <v/>
      </c>
    </row>
    <row r="2895" spans="1:54" x14ac:dyDescent="0.25">
      <c r="A2895" s="4"/>
      <c r="B2895" s="37"/>
      <c r="C2895" s="124"/>
      <c r="D2895" s="39"/>
      <c r="E2895" s="125"/>
      <c r="F2895" s="48"/>
      <c r="G2895" s="4"/>
      <c r="H2895" s="4"/>
      <c r="I2895" s="95" t="str">
        <f>IF($C2895="", "", IF(IFERROR(INDEX(Ingredients!$C$11:$C$310, MATCH($C2895, Ingredients!$B$11:$B$310, 0)), "")="", "", IFERROR(INDEX(Ingredients!$C$11:$C$310, MATCH($C2895, Ingredients!$B$11:$B$310, 0)), "")))</f>
        <v/>
      </c>
      <c r="J2895" s="73" t="str">
        <f>IF($B2895="", "", IF(IFERROR(INDEX(Meals!$C$11:$C$260, MATCH($B2895, Meals!$B$11:$B$260, 0)), "")="", "", IFERROR(INDEX(Meals!$C$11:$C$260, MATCH($B2895, Meals!$B$11:$B$260, 0)), "")))</f>
        <v/>
      </c>
      <c r="K2895" s="4"/>
      <c r="L2895" s="72" t="str">
        <f t="shared" si="682"/>
        <v/>
      </c>
      <c r="M2895" s="73" t="str">
        <f t="shared" si="683"/>
        <v/>
      </c>
      <c r="N2895" s="4"/>
      <c r="O2895" s="78" t="str">
        <f t="shared" si="684"/>
        <v/>
      </c>
      <c r="P2895" s="79" t="str">
        <f t="shared" si="685"/>
        <v/>
      </c>
      <c r="Q2895" s="4"/>
      <c r="R2895" s="90" t="str">
        <f t="shared" si="686"/>
        <v/>
      </c>
      <c r="S2895" s="4"/>
      <c r="Y2895" s="18" t="str">
        <f t="shared" si="687"/>
        <v/>
      </c>
      <c r="AA2895" s="18" t="str">
        <f t="shared" si="678"/>
        <v/>
      </c>
      <c r="AB2895" s="18" t="str">
        <f t="shared" si="679"/>
        <v/>
      </c>
      <c r="AC2895" s="18" t="str">
        <f t="shared" si="688"/>
        <v/>
      </c>
      <c r="AD2895" s="18" t="str">
        <f t="shared" si="688"/>
        <v/>
      </c>
      <c r="AE2895" s="18" t="str">
        <f t="shared" si="689"/>
        <v/>
      </c>
      <c r="AG2895" s="95" t="str">
        <f>IF($C2895="", "", IF(IFERROR(INDEX(Ingredients!C$11:C$310, MATCH($C2895, Ingredients!$B$11:$B$310, 0)), "")="", "", IFERROR(INDEX(Ingredients!C$11:C$310, MATCH($C2895, Ingredients!$B$11:$B$310, 0)), "")))</f>
        <v/>
      </c>
      <c r="AH2895" s="105" t="str">
        <f>IF($C2895="", "", IF(IFERROR(INDEX(Ingredients!D$11:D$310, MATCH($C2895, Ingredients!$B$11:$B$310, 0)), "")="", "", IFERROR(INDEX(Ingredients!D$11:D$310, MATCH($C2895, Ingredients!$B$11:$B$310, 0)), "")))</f>
        <v/>
      </c>
      <c r="AI2895" s="106" t="str">
        <f>IF($C2895="", "", IF(IFERROR(INDEX(Ingredients!E$11:E$310, MATCH($C2895, Ingredients!$B$11:$B$310, 0)), "")="", "", IFERROR(INDEX(Ingredients!E$11:E$310, MATCH($C2895, Ingredients!$B$11:$B$310, 0)), "")))</f>
        <v/>
      </c>
      <c r="AJ2895" s="108" t="str">
        <f>IF($C2895="", "", IF(IFERROR(INDEX(Ingredients!F$11:F$310, MATCH($C2895, Ingredients!$B$11:$B$310, 0)), "")="", "", IFERROR(INDEX(Ingredients!F$11:F$310, MATCH($C2895, Ingredients!$B$11:$B$310, 0)), "")))</f>
        <v/>
      </c>
      <c r="AK2895" s="106" t="str">
        <f>IF($C2895="", "", IF(IFERROR(INDEX(Ingredients!G$11:G$310, MATCH($C2895, Ingredients!$B$11:$B$310, 0)), "")="", "", IFERROR(INDEX(Ingredients!G$11:G$310, MATCH($C2895, Ingredients!$B$11:$B$310, 0)), "")))</f>
        <v/>
      </c>
      <c r="AL2895" s="79" t="str">
        <f>IF($C2895="", "", IF(IFERROR(INDEX(Ingredients!H$11:H$310, MATCH($C2895, Ingredients!$B$11:$B$310, 0)), "")="", "", IFERROR(INDEX(Ingredients!H$11:H$310, MATCH($C2895, Ingredients!$B$11:$B$310, 0)), "")))</f>
        <v/>
      </c>
      <c r="AN2895" s="83" t="str">
        <f t="shared" si="680"/>
        <v/>
      </c>
      <c r="AP2895" s="114" t="str">
        <f t="shared" si="690"/>
        <v/>
      </c>
      <c r="AR2895" s="117" t="str">
        <f>IF($C2895="", "", IF(IFERROR(INDEX(Ingredients!$AI$11:$AI$310, MATCH($C2895, Ingredients!$B$11:$B$310, 0)), "")="", "", IFERROR(INDEX(Ingredients!$AI$11:$AI$310, MATCH($C2895, Ingredients!$B$11:$B$310, 0)), "")))</f>
        <v/>
      </c>
      <c r="AT2895" s="120" t="str">
        <f t="shared" si="691"/>
        <v/>
      </c>
      <c r="AV2895" s="90" t="str">
        <f t="shared" si="681"/>
        <v/>
      </c>
      <c r="AX2895" s="90" t="str">
        <f>IF($AV2895="", "", COUNTIF($AV$11:$AV$5010, "&lt;"&amp;$AV2895)+1+COUNTIF($AV$11:$AV2895, $AV2895)-1)</f>
        <v/>
      </c>
      <c r="AZ2895" s="111" t="str">
        <f>IF($B2895="", "", SUMIF('Shopping List'!$AV$11:$AV$25, $B2895, 'Shopping List'!$BN$11:$BN$25))</f>
        <v/>
      </c>
      <c r="BB2895" s="117" t="str">
        <f t="shared" si="692"/>
        <v/>
      </c>
    </row>
    <row r="2896" spans="1:54" x14ac:dyDescent="0.25">
      <c r="A2896" s="4"/>
      <c r="B2896" s="37"/>
      <c r="C2896" s="124"/>
      <c r="D2896" s="39"/>
      <c r="E2896" s="125"/>
      <c r="F2896" s="48"/>
      <c r="G2896" s="4"/>
      <c r="H2896" s="4"/>
      <c r="I2896" s="95" t="str">
        <f>IF($C2896="", "", IF(IFERROR(INDEX(Ingredients!$C$11:$C$310, MATCH($C2896, Ingredients!$B$11:$B$310, 0)), "")="", "", IFERROR(INDEX(Ingredients!$C$11:$C$310, MATCH($C2896, Ingredients!$B$11:$B$310, 0)), "")))</f>
        <v/>
      </c>
      <c r="J2896" s="73" t="str">
        <f>IF($B2896="", "", IF(IFERROR(INDEX(Meals!$C$11:$C$260, MATCH($B2896, Meals!$B$11:$B$260, 0)), "")="", "", IFERROR(INDEX(Meals!$C$11:$C$260, MATCH($B2896, Meals!$B$11:$B$260, 0)), "")))</f>
        <v/>
      </c>
      <c r="K2896" s="4"/>
      <c r="L2896" s="72" t="str">
        <f t="shared" si="682"/>
        <v/>
      </c>
      <c r="M2896" s="73" t="str">
        <f t="shared" si="683"/>
        <v/>
      </c>
      <c r="N2896" s="4"/>
      <c r="O2896" s="78" t="str">
        <f t="shared" si="684"/>
        <v/>
      </c>
      <c r="P2896" s="79" t="str">
        <f t="shared" si="685"/>
        <v/>
      </c>
      <c r="Q2896" s="4"/>
      <c r="R2896" s="90" t="str">
        <f t="shared" si="686"/>
        <v/>
      </c>
      <c r="S2896" s="4"/>
      <c r="Y2896" s="18" t="str">
        <f t="shared" si="687"/>
        <v/>
      </c>
      <c r="AA2896" s="18" t="str">
        <f t="shared" si="678"/>
        <v/>
      </c>
      <c r="AB2896" s="18" t="str">
        <f t="shared" si="679"/>
        <v/>
      </c>
      <c r="AC2896" s="18" t="str">
        <f t="shared" si="688"/>
        <v/>
      </c>
      <c r="AD2896" s="18" t="str">
        <f t="shared" si="688"/>
        <v/>
      </c>
      <c r="AE2896" s="18" t="str">
        <f t="shared" si="689"/>
        <v/>
      </c>
      <c r="AG2896" s="95" t="str">
        <f>IF($C2896="", "", IF(IFERROR(INDEX(Ingredients!C$11:C$310, MATCH($C2896, Ingredients!$B$11:$B$310, 0)), "")="", "", IFERROR(INDEX(Ingredients!C$11:C$310, MATCH($C2896, Ingredients!$B$11:$B$310, 0)), "")))</f>
        <v/>
      </c>
      <c r="AH2896" s="105" t="str">
        <f>IF($C2896="", "", IF(IFERROR(INDEX(Ingredients!D$11:D$310, MATCH($C2896, Ingredients!$B$11:$B$310, 0)), "")="", "", IFERROR(INDEX(Ingredients!D$11:D$310, MATCH($C2896, Ingredients!$B$11:$B$310, 0)), "")))</f>
        <v/>
      </c>
      <c r="AI2896" s="106" t="str">
        <f>IF($C2896="", "", IF(IFERROR(INDEX(Ingredients!E$11:E$310, MATCH($C2896, Ingredients!$B$11:$B$310, 0)), "")="", "", IFERROR(INDEX(Ingredients!E$11:E$310, MATCH($C2896, Ingredients!$B$11:$B$310, 0)), "")))</f>
        <v/>
      </c>
      <c r="AJ2896" s="108" t="str">
        <f>IF($C2896="", "", IF(IFERROR(INDEX(Ingredients!F$11:F$310, MATCH($C2896, Ingredients!$B$11:$B$310, 0)), "")="", "", IFERROR(INDEX(Ingredients!F$11:F$310, MATCH($C2896, Ingredients!$B$11:$B$310, 0)), "")))</f>
        <v/>
      </c>
      <c r="AK2896" s="106" t="str">
        <f>IF($C2896="", "", IF(IFERROR(INDEX(Ingredients!G$11:G$310, MATCH($C2896, Ingredients!$B$11:$B$310, 0)), "")="", "", IFERROR(INDEX(Ingredients!G$11:G$310, MATCH($C2896, Ingredients!$B$11:$B$310, 0)), "")))</f>
        <v/>
      </c>
      <c r="AL2896" s="79" t="str">
        <f>IF($C2896="", "", IF(IFERROR(INDEX(Ingredients!H$11:H$310, MATCH($C2896, Ingredients!$B$11:$B$310, 0)), "")="", "", IFERROR(INDEX(Ingredients!H$11:H$310, MATCH($C2896, Ingredients!$B$11:$B$310, 0)), "")))</f>
        <v/>
      </c>
      <c r="AN2896" s="83" t="str">
        <f t="shared" si="680"/>
        <v/>
      </c>
      <c r="AP2896" s="114" t="str">
        <f t="shared" si="690"/>
        <v/>
      </c>
      <c r="AR2896" s="117" t="str">
        <f>IF($C2896="", "", IF(IFERROR(INDEX(Ingredients!$AI$11:$AI$310, MATCH($C2896, Ingredients!$B$11:$B$310, 0)), "")="", "", IFERROR(INDEX(Ingredients!$AI$11:$AI$310, MATCH($C2896, Ingredients!$B$11:$B$310, 0)), "")))</f>
        <v/>
      </c>
      <c r="AT2896" s="120" t="str">
        <f t="shared" si="691"/>
        <v/>
      </c>
      <c r="AV2896" s="90" t="str">
        <f t="shared" si="681"/>
        <v/>
      </c>
      <c r="AX2896" s="90" t="str">
        <f>IF($AV2896="", "", COUNTIF($AV$11:$AV$5010, "&lt;"&amp;$AV2896)+1+COUNTIF($AV$11:$AV2896, $AV2896)-1)</f>
        <v/>
      </c>
      <c r="AZ2896" s="111" t="str">
        <f>IF($B2896="", "", SUMIF('Shopping List'!$AV$11:$AV$25, $B2896, 'Shopping List'!$BN$11:$BN$25))</f>
        <v/>
      </c>
      <c r="BB2896" s="117" t="str">
        <f t="shared" si="692"/>
        <v/>
      </c>
    </row>
    <row r="2897" spans="1:54" x14ac:dyDescent="0.25">
      <c r="A2897" s="4"/>
      <c r="B2897" s="37"/>
      <c r="C2897" s="124"/>
      <c r="D2897" s="39"/>
      <c r="E2897" s="125"/>
      <c r="F2897" s="48"/>
      <c r="G2897" s="4"/>
      <c r="H2897" s="4"/>
      <c r="I2897" s="95" t="str">
        <f>IF($C2897="", "", IF(IFERROR(INDEX(Ingredients!$C$11:$C$310, MATCH($C2897, Ingredients!$B$11:$B$310, 0)), "")="", "", IFERROR(INDEX(Ingredients!$C$11:$C$310, MATCH($C2897, Ingredients!$B$11:$B$310, 0)), "")))</f>
        <v/>
      </c>
      <c r="J2897" s="73" t="str">
        <f>IF($B2897="", "", IF(IFERROR(INDEX(Meals!$C$11:$C$260, MATCH($B2897, Meals!$B$11:$B$260, 0)), "")="", "", IFERROR(INDEX(Meals!$C$11:$C$260, MATCH($B2897, Meals!$B$11:$B$260, 0)), "")))</f>
        <v/>
      </c>
      <c r="K2897" s="4"/>
      <c r="L2897" s="72" t="str">
        <f t="shared" si="682"/>
        <v/>
      </c>
      <c r="M2897" s="73" t="str">
        <f t="shared" si="683"/>
        <v/>
      </c>
      <c r="N2897" s="4"/>
      <c r="O2897" s="78" t="str">
        <f t="shared" si="684"/>
        <v/>
      </c>
      <c r="P2897" s="79" t="str">
        <f t="shared" si="685"/>
        <v/>
      </c>
      <c r="Q2897" s="4"/>
      <c r="R2897" s="90" t="str">
        <f t="shared" si="686"/>
        <v/>
      </c>
      <c r="S2897" s="4"/>
      <c r="Y2897" s="18" t="str">
        <f t="shared" si="687"/>
        <v/>
      </c>
      <c r="AA2897" s="18" t="str">
        <f t="shared" si="678"/>
        <v/>
      </c>
      <c r="AB2897" s="18" t="str">
        <f t="shared" si="679"/>
        <v/>
      </c>
      <c r="AC2897" s="18" t="str">
        <f t="shared" si="688"/>
        <v/>
      </c>
      <c r="AD2897" s="18" t="str">
        <f t="shared" si="688"/>
        <v/>
      </c>
      <c r="AE2897" s="18" t="str">
        <f t="shared" si="689"/>
        <v/>
      </c>
      <c r="AG2897" s="95" t="str">
        <f>IF($C2897="", "", IF(IFERROR(INDEX(Ingredients!C$11:C$310, MATCH($C2897, Ingredients!$B$11:$B$310, 0)), "")="", "", IFERROR(INDEX(Ingredients!C$11:C$310, MATCH($C2897, Ingredients!$B$11:$B$310, 0)), "")))</f>
        <v/>
      </c>
      <c r="AH2897" s="105" t="str">
        <f>IF($C2897="", "", IF(IFERROR(INDEX(Ingredients!D$11:D$310, MATCH($C2897, Ingredients!$B$11:$B$310, 0)), "")="", "", IFERROR(INDEX(Ingredients!D$11:D$310, MATCH($C2897, Ingredients!$B$11:$B$310, 0)), "")))</f>
        <v/>
      </c>
      <c r="AI2897" s="106" t="str">
        <f>IF($C2897="", "", IF(IFERROR(INDEX(Ingredients!E$11:E$310, MATCH($C2897, Ingredients!$B$11:$B$310, 0)), "")="", "", IFERROR(INDEX(Ingredients!E$11:E$310, MATCH($C2897, Ingredients!$B$11:$B$310, 0)), "")))</f>
        <v/>
      </c>
      <c r="AJ2897" s="108" t="str">
        <f>IF($C2897="", "", IF(IFERROR(INDEX(Ingredients!F$11:F$310, MATCH($C2897, Ingredients!$B$11:$B$310, 0)), "")="", "", IFERROR(INDEX(Ingredients!F$11:F$310, MATCH($C2897, Ingredients!$B$11:$B$310, 0)), "")))</f>
        <v/>
      </c>
      <c r="AK2897" s="106" t="str">
        <f>IF($C2897="", "", IF(IFERROR(INDEX(Ingredients!G$11:G$310, MATCH($C2897, Ingredients!$B$11:$B$310, 0)), "")="", "", IFERROR(INDEX(Ingredients!G$11:G$310, MATCH($C2897, Ingredients!$B$11:$B$310, 0)), "")))</f>
        <v/>
      </c>
      <c r="AL2897" s="79" t="str">
        <f>IF($C2897="", "", IF(IFERROR(INDEX(Ingredients!H$11:H$310, MATCH($C2897, Ingredients!$B$11:$B$310, 0)), "")="", "", IFERROR(INDEX(Ingredients!H$11:H$310, MATCH($C2897, Ingredients!$B$11:$B$310, 0)), "")))</f>
        <v/>
      </c>
      <c r="AN2897" s="83" t="str">
        <f t="shared" si="680"/>
        <v/>
      </c>
      <c r="AP2897" s="114" t="str">
        <f t="shared" si="690"/>
        <v/>
      </c>
      <c r="AR2897" s="117" t="str">
        <f>IF($C2897="", "", IF(IFERROR(INDEX(Ingredients!$AI$11:$AI$310, MATCH($C2897, Ingredients!$B$11:$B$310, 0)), "")="", "", IFERROR(INDEX(Ingredients!$AI$11:$AI$310, MATCH($C2897, Ingredients!$B$11:$B$310, 0)), "")))</f>
        <v/>
      </c>
      <c r="AT2897" s="120" t="str">
        <f t="shared" si="691"/>
        <v/>
      </c>
      <c r="AV2897" s="90" t="str">
        <f t="shared" si="681"/>
        <v/>
      </c>
      <c r="AX2897" s="90" t="str">
        <f>IF($AV2897="", "", COUNTIF($AV$11:$AV$5010, "&lt;"&amp;$AV2897)+1+COUNTIF($AV$11:$AV2897, $AV2897)-1)</f>
        <v/>
      </c>
      <c r="AZ2897" s="111" t="str">
        <f>IF($B2897="", "", SUMIF('Shopping List'!$AV$11:$AV$25, $B2897, 'Shopping List'!$BN$11:$BN$25))</f>
        <v/>
      </c>
      <c r="BB2897" s="117" t="str">
        <f t="shared" si="692"/>
        <v/>
      </c>
    </row>
    <row r="2898" spans="1:54" x14ac:dyDescent="0.25">
      <c r="A2898" s="4"/>
      <c r="B2898" s="37"/>
      <c r="C2898" s="124"/>
      <c r="D2898" s="39"/>
      <c r="E2898" s="125"/>
      <c r="F2898" s="48"/>
      <c r="G2898" s="4"/>
      <c r="H2898" s="4"/>
      <c r="I2898" s="95" t="str">
        <f>IF($C2898="", "", IF(IFERROR(INDEX(Ingredients!$C$11:$C$310, MATCH($C2898, Ingredients!$B$11:$B$310, 0)), "")="", "", IFERROR(INDEX(Ingredients!$C$11:$C$310, MATCH($C2898, Ingredients!$B$11:$B$310, 0)), "")))</f>
        <v/>
      </c>
      <c r="J2898" s="73" t="str">
        <f>IF($B2898="", "", IF(IFERROR(INDEX(Meals!$C$11:$C$260, MATCH($B2898, Meals!$B$11:$B$260, 0)), "")="", "", IFERROR(INDEX(Meals!$C$11:$C$260, MATCH($B2898, Meals!$B$11:$B$260, 0)), "")))</f>
        <v/>
      </c>
      <c r="K2898" s="4"/>
      <c r="L2898" s="72" t="str">
        <f t="shared" si="682"/>
        <v/>
      </c>
      <c r="M2898" s="73" t="str">
        <f t="shared" si="683"/>
        <v/>
      </c>
      <c r="N2898" s="4"/>
      <c r="O2898" s="78" t="str">
        <f t="shared" si="684"/>
        <v/>
      </c>
      <c r="P2898" s="79" t="str">
        <f t="shared" si="685"/>
        <v/>
      </c>
      <c r="Q2898" s="4"/>
      <c r="R2898" s="90" t="str">
        <f t="shared" si="686"/>
        <v/>
      </c>
      <c r="S2898" s="4"/>
      <c r="Y2898" s="18" t="str">
        <f t="shared" si="687"/>
        <v/>
      </c>
      <c r="AA2898" s="18" t="str">
        <f t="shared" si="678"/>
        <v/>
      </c>
      <c r="AB2898" s="18" t="str">
        <f t="shared" si="679"/>
        <v/>
      </c>
      <c r="AC2898" s="18" t="str">
        <f t="shared" si="688"/>
        <v/>
      </c>
      <c r="AD2898" s="18" t="str">
        <f t="shared" si="688"/>
        <v/>
      </c>
      <c r="AE2898" s="18" t="str">
        <f t="shared" si="689"/>
        <v/>
      </c>
      <c r="AG2898" s="95" t="str">
        <f>IF($C2898="", "", IF(IFERROR(INDEX(Ingredients!C$11:C$310, MATCH($C2898, Ingredients!$B$11:$B$310, 0)), "")="", "", IFERROR(INDEX(Ingredients!C$11:C$310, MATCH($C2898, Ingredients!$B$11:$B$310, 0)), "")))</f>
        <v/>
      </c>
      <c r="AH2898" s="105" t="str">
        <f>IF($C2898="", "", IF(IFERROR(INDEX(Ingredients!D$11:D$310, MATCH($C2898, Ingredients!$B$11:$B$310, 0)), "")="", "", IFERROR(INDEX(Ingredients!D$11:D$310, MATCH($C2898, Ingredients!$B$11:$B$310, 0)), "")))</f>
        <v/>
      </c>
      <c r="AI2898" s="106" t="str">
        <f>IF($C2898="", "", IF(IFERROR(INDEX(Ingredients!E$11:E$310, MATCH($C2898, Ingredients!$B$11:$B$310, 0)), "")="", "", IFERROR(INDEX(Ingredients!E$11:E$310, MATCH($C2898, Ingredients!$B$11:$B$310, 0)), "")))</f>
        <v/>
      </c>
      <c r="AJ2898" s="108" t="str">
        <f>IF($C2898="", "", IF(IFERROR(INDEX(Ingredients!F$11:F$310, MATCH($C2898, Ingredients!$B$11:$B$310, 0)), "")="", "", IFERROR(INDEX(Ingredients!F$11:F$310, MATCH($C2898, Ingredients!$B$11:$B$310, 0)), "")))</f>
        <v/>
      </c>
      <c r="AK2898" s="106" t="str">
        <f>IF($C2898="", "", IF(IFERROR(INDEX(Ingredients!G$11:G$310, MATCH($C2898, Ingredients!$B$11:$B$310, 0)), "")="", "", IFERROR(INDEX(Ingredients!G$11:G$310, MATCH($C2898, Ingredients!$B$11:$B$310, 0)), "")))</f>
        <v/>
      </c>
      <c r="AL2898" s="79" t="str">
        <f>IF($C2898="", "", IF(IFERROR(INDEX(Ingredients!H$11:H$310, MATCH($C2898, Ingredients!$B$11:$B$310, 0)), "")="", "", IFERROR(INDEX(Ingredients!H$11:H$310, MATCH($C2898, Ingredients!$B$11:$B$310, 0)), "")))</f>
        <v/>
      </c>
      <c r="AN2898" s="83" t="str">
        <f t="shared" si="680"/>
        <v/>
      </c>
      <c r="AP2898" s="114" t="str">
        <f t="shared" si="690"/>
        <v/>
      </c>
      <c r="AR2898" s="117" t="str">
        <f>IF($C2898="", "", IF(IFERROR(INDEX(Ingredients!$AI$11:$AI$310, MATCH($C2898, Ingredients!$B$11:$B$310, 0)), "")="", "", IFERROR(INDEX(Ingredients!$AI$11:$AI$310, MATCH($C2898, Ingredients!$B$11:$B$310, 0)), "")))</f>
        <v/>
      </c>
      <c r="AT2898" s="120" t="str">
        <f t="shared" si="691"/>
        <v/>
      </c>
      <c r="AV2898" s="90" t="str">
        <f t="shared" si="681"/>
        <v/>
      </c>
      <c r="AX2898" s="90" t="str">
        <f>IF($AV2898="", "", COUNTIF($AV$11:$AV$5010, "&lt;"&amp;$AV2898)+1+COUNTIF($AV$11:$AV2898, $AV2898)-1)</f>
        <v/>
      </c>
      <c r="AZ2898" s="111" t="str">
        <f>IF($B2898="", "", SUMIF('Shopping List'!$AV$11:$AV$25, $B2898, 'Shopping List'!$BN$11:$BN$25))</f>
        <v/>
      </c>
      <c r="BB2898" s="117" t="str">
        <f t="shared" si="692"/>
        <v/>
      </c>
    </row>
    <row r="2899" spans="1:54" x14ac:dyDescent="0.25">
      <c r="A2899" s="4"/>
      <c r="B2899" s="37"/>
      <c r="C2899" s="124"/>
      <c r="D2899" s="39"/>
      <c r="E2899" s="125"/>
      <c r="F2899" s="48"/>
      <c r="G2899" s="4"/>
      <c r="H2899" s="4"/>
      <c r="I2899" s="95" t="str">
        <f>IF($C2899="", "", IF(IFERROR(INDEX(Ingredients!$C$11:$C$310, MATCH($C2899, Ingredients!$B$11:$B$310, 0)), "")="", "", IFERROR(INDEX(Ingredients!$C$11:$C$310, MATCH($C2899, Ingredients!$B$11:$B$310, 0)), "")))</f>
        <v/>
      </c>
      <c r="J2899" s="73" t="str">
        <f>IF($B2899="", "", IF(IFERROR(INDEX(Meals!$C$11:$C$260, MATCH($B2899, Meals!$B$11:$B$260, 0)), "")="", "", IFERROR(INDEX(Meals!$C$11:$C$260, MATCH($B2899, Meals!$B$11:$B$260, 0)), "")))</f>
        <v/>
      </c>
      <c r="K2899" s="4"/>
      <c r="L2899" s="72" t="str">
        <f t="shared" si="682"/>
        <v/>
      </c>
      <c r="M2899" s="73" t="str">
        <f t="shared" si="683"/>
        <v/>
      </c>
      <c r="N2899" s="4"/>
      <c r="O2899" s="78" t="str">
        <f t="shared" si="684"/>
        <v/>
      </c>
      <c r="P2899" s="79" t="str">
        <f t="shared" si="685"/>
        <v/>
      </c>
      <c r="Q2899" s="4"/>
      <c r="R2899" s="90" t="str">
        <f t="shared" si="686"/>
        <v/>
      </c>
      <c r="S2899" s="4"/>
      <c r="Y2899" s="18" t="str">
        <f t="shared" si="687"/>
        <v/>
      </c>
      <c r="AA2899" s="18" t="str">
        <f t="shared" si="678"/>
        <v/>
      </c>
      <c r="AB2899" s="18" t="str">
        <f t="shared" si="679"/>
        <v/>
      </c>
      <c r="AC2899" s="18" t="str">
        <f t="shared" si="688"/>
        <v/>
      </c>
      <c r="AD2899" s="18" t="str">
        <f t="shared" si="688"/>
        <v/>
      </c>
      <c r="AE2899" s="18" t="str">
        <f t="shared" si="689"/>
        <v/>
      </c>
      <c r="AG2899" s="95" t="str">
        <f>IF($C2899="", "", IF(IFERROR(INDEX(Ingredients!C$11:C$310, MATCH($C2899, Ingredients!$B$11:$B$310, 0)), "")="", "", IFERROR(INDEX(Ingredients!C$11:C$310, MATCH($C2899, Ingredients!$B$11:$B$310, 0)), "")))</f>
        <v/>
      </c>
      <c r="AH2899" s="105" t="str">
        <f>IF($C2899="", "", IF(IFERROR(INDEX(Ingredients!D$11:D$310, MATCH($C2899, Ingredients!$B$11:$B$310, 0)), "")="", "", IFERROR(INDEX(Ingredients!D$11:D$310, MATCH($C2899, Ingredients!$B$11:$B$310, 0)), "")))</f>
        <v/>
      </c>
      <c r="AI2899" s="106" t="str">
        <f>IF($C2899="", "", IF(IFERROR(INDEX(Ingredients!E$11:E$310, MATCH($C2899, Ingredients!$B$11:$B$310, 0)), "")="", "", IFERROR(INDEX(Ingredients!E$11:E$310, MATCH($C2899, Ingredients!$B$11:$B$310, 0)), "")))</f>
        <v/>
      </c>
      <c r="AJ2899" s="108" t="str">
        <f>IF($C2899="", "", IF(IFERROR(INDEX(Ingredients!F$11:F$310, MATCH($C2899, Ingredients!$B$11:$B$310, 0)), "")="", "", IFERROR(INDEX(Ingredients!F$11:F$310, MATCH($C2899, Ingredients!$B$11:$B$310, 0)), "")))</f>
        <v/>
      </c>
      <c r="AK2899" s="106" t="str">
        <f>IF($C2899="", "", IF(IFERROR(INDEX(Ingredients!G$11:G$310, MATCH($C2899, Ingredients!$B$11:$B$310, 0)), "")="", "", IFERROR(INDEX(Ingredients!G$11:G$310, MATCH($C2899, Ingredients!$B$11:$B$310, 0)), "")))</f>
        <v/>
      </c>
      <c r="AL2899" s="79" t="str">
        <f>IF($C2899="", "", IF(IFERROR(INDEX(Ingredients!H$11:H$310, MATCH($C2899, Ingredients!$B$11:$B$310, 0)), "")="", "", IFERROR(INDEX(Ingredients!H$11:H$310, MATCH($C2899, Ingredients!$B$11:$B$310, 0)), "")))</f>
        <v/>
      </c>
      <c r="AN2899" s="83" t="str">
        <f t="shared" si="680"/>
        <v/>
      </c>
      <c r="AP2899" s="114" t="str">
        <f t="shared" si="690"/>
        <v/>
      </c>
      <c r="AR2899" s="117" t="str">
        <f>IF($C2899="", "", IF(IFERROR(INDEX(Ingredients!$AI$11:$AI$310, MATCH($C2899, Ingredients!$B$11:$B$310, 0)), "")="", "", IFERROR(INDEX(Ingredients!$AI$11:$AI$310, MATCH($C2899, Ingredients!$B$11:$B$310, 0)), "")))</f>
        <v/>
      </c>
      <c r="AT2899" s="120" t="str">
        <f t="shared" si="691"/>
        <v/>
      </c>
      <c r="AV2899" s="90" t="str">
        <f t="shared" si="681"/>
        <v/>
      </c>
      <c r="AX2899" s="90" t="str">
        <f>IF($AV2899="", "", COUNTIF($AV$11:$AV$5010, "&lt;"&amp;$AV2899)+1+COUNTIF($AV$11:$AV2899, $AV2899)-1)</f>
        <v/>
      </c>
      <c r="AZ2899" s="111" t="str">
        <f>IF($B2899="", "", SUMIF('Shopping List'!$AV$11:$AV$25, $B2899, 'Shopping List'!$BN$11:$BN$25))</f>
        <v/>
      </c>
      <c r="BB2899" s="117" t="str">
        <f t="shared" si="692"/>
        <v/>
      </c>
    </row>
    <row r="2900" spans="1:54" x14ac:dyDescent="0.25">
      <c r="A2900" s="4"/>
      <c r="B2900" s="37"/>
      <c r="C2900" s="124"/>
      <c r="D2900" s="39"/>
      <c r="E2900" s="125"/>
      <c r="F2900" s="48"/>
      <c r="G2900" s="4"/>
      <c r="H2900" s="4"/>
      <c r="I2900" s="95" t="str">
        <f>IF($C2900="", "", IF(IFERROR(INDEX(Ingredients!$C$11:$C$310, MATCH($C2900, Ingredients!$B$11:$B$310, 0)), "")="", "", IFERROR(INDEX(Ingredients!$C$11:$C$310, MATCH($C2900, Ingredients!$B$11:$B$310, 0)), "")))</f>
        <v/>
      </c>
      <c r="J2900" s="73" t="str">
        <f>IF($B2900="", "", IF(IFERROR(INDEX(Meals!$C$11:$C$260, MATCH($B2900, Meals!$B$11:$B$260, 0)), "")="", "", IFERROR(INDEX(Meals!$C$11:$C$260, MATCH($B2900, Meals!$B$11:$B$260, 0)), "")))</f>
        <v/>
      </c>
      <c r="K2900" s="4"/>
      <c r="L2900" s="72" t="str">
        <f t="shared" si="682"/>
        <v/>
      </c>
      <c r="M2900" s="73" t="str">
        <f t="shared" si="683"/>
        <v/>
      </c>
      <c r="N2900" s="4"/>
      <c r="O2900" s="78" t="str">
        <f t="shared" si="684"/>
        <v/>
      </c>
      <c r="P2900" s="79" t="str">
        <f t="shared" si="685"/>
        <v/>
      </c>
      <c r="Q2900" s="4"/>
      <c r="R2900" s="90" t="str">
        <f t="shared" si="686"/>
        <v/>
      </c>
      <c r="S2900" s="4"/>
      <c r="Y2900" s="18" t="str">
        <f t="shared" si="687"/>
        <v/>
      </c>
      <c r="AA2900" s="18" t="str">
        <f t="shared" si="678"/>
        <v/>
      </c>
      <c r="AB2900" s="18" t="str">
        <f t="shared" si="679"/>
        <v/>
      </c>
      <c r="AC2900" s="18" t="str">
        <f t="shared" si="688"/>
        <v/>
      </c>
      <c r="AD2900" s="18" t="str">
        <f t="shared" si="688"/>
        <v/>
      </c>
      <c r="AE2900" s="18" t="str">
        <f t="shared" si="689"/>
        <v/>
      </c>
      <c r="AG2900" s="95" t="str">
        <f>IF($C2900="", "", IF(IFERROR(INDEX(Ingredients!C$11:C$310, MATCH($C2900, Ingredients!$B$11:$B$310, 0)), "")="", "", IFERROR(INDEX(Ingredients!C$11:C$310, MATCH($C2900, Ingredients!$B$11:$B$310, 0)), "")))</f>
        <v/>
      </c>
      <c r="AH2900" s="105" t="str">
        <f>IF($C2900="", "", IF(IFERROR(INDEX(Ingredients!D$11:D$310, MATCH($C2900, Ingredients!$B$11:$B$310, 0)), "")="", "", IFERROR(INDEX(Ingredients!D$11:D$310, MATCH($C2900, Ingredients!$B$11:$B$310, 0)), "")))</f>
        <v/>
      </c>
      <c r="AI2900" s="106" t="str">
        <f>IF($C2900="", "", IF(IFERROR(INDEX(Ingredients!E$11:E$310, MATCH($C2900, Ingredients!$B$11:$B$310, 0)), "")="", "", IFERROR(INDEX(Ingredients!E$11:E$310, MATCH($C2900, Ingredients!$B$11:$B$310, 0)), "")))</f>
        <v/>
      </c>
      <c r="AJ2900" s="108" t="str">
        <f>IF($C2900="", "", IF(IFERROR(INDEX(Ingredients!F$11:F$310, MATCH($C2900, Ingredients!$B$11:$B$310, 0)), "")="", "", IFERROR(INDEX(Ingredients!F$11:F$310, MATCH($C2900, Ingredients!$B$11:$B$310, 0)), "")))</f>
        <v/>
      </c>
      <c r="AK2900" s="106" t="str">
        <f>IF($C2900="", "", IF(IFERROR(INDEX(Ingredients!G$11:G$310, MATCH($C2900, Ingredients!$B$11:$B$310, 0)), "")="", "", IFERROR(INDEX(Ingredients!G$11:G$310, MATCH($C2900, Ingredients!$B$11:$B$310, 0)), "")))</f>
        <v/>
      </c>
      <c r="AL2900" s="79" t="str">
        <f>IF($C2900="", "", IF(IFERROR(INDEX(Ingredients!H$11:H$310, MATCH($C2900, Ingredients!$B$11:$B$310, 0)), "")="", "", IFERROR(INDEX(Ingredients!H$11:H$310, MATCH($C2900, Ingredients!$B$11:$B$310, 0)), "")))</f>
        <v/>
      </c>
      <c r="AN2900" s="83" t="str">
        <f t="shared" si="680"/>
        <v/>
      </c>
      <c r="AP2900" s="114" t="str">
        <f t="shared" si="690"/>
        <v/>
      </c>
      <c r="AR2900" s="117" t="str">
        <f>IF($C2900="", "", IF(IFERROR(INDEX(Ingredients!$AI$11:$AI$310, MATCH($C2900, Ingredients!$B$11:$B$310, 0)), "")="", "", IFERROR(INDEX(Ingredients!$AI$11:$AI$310, MATCH($C2900, Ingredients!$B$11:$B$310, 0)), "")))</f>
        <v/>
      </c>
      <c r="AT2900" s="120" t="str">
        <f t="shared" si="691"/>
        <v/>
      </c>
      <c r="AV2900" s="90" t="str">
        <f t="shared" si="681"/>
        <v/>
      </c>
      <c r="AX2900" s="90" t="str">
        <f>IF($AV2900="", "", COUNTIF($AV$11:$AV$5010, "&lt;"&amp;$AV2900)+1+COUNTIF($AV$11:$AV2900, $AV2900)-1)</f>
        <v/>
      </c>
      <c r="AZ2900" s="111" t="str">
        <f>IF($B2900="", "", SUMIF('Shopping List'!$AV$11:$AV$25, $B2900, 'Shopping List'!$BN$11:$BN$25))</f>
        <v/>
      </c>
      <c r="BB2900" s="117" t="str">
        <f t="shared" si="692"/>
        <v/>
      </c>
    </row>
    <row r="2901" spans="1:54" x14ac:dyDescent="0.25">
      <c r="A2901" s="4"/>
      <c r="B2901" s="37"/>
      <c r="C2901" s="124"/>
      <c r="D2901" s="39"/>
      <c r="E2901" s="125"/>
      <c r="F2901" s="48"/>
      <c r="G2901" s="4"/>
      <c r="H2901" s="4"/>
      <c r="I2901" s="95" t="str">
        <f>IF($C2901="", "", IF(IFERROR(INDEX(Ingredients!$C$11:$C$310, MATCH($C2901, Ingredients!$B$11:$B$310, 0)), "")="", "", IFERROR(INDEX(Ingredients!$C$11:$C$310, MATCH($C2901, Ingredients!$B$11:$B$310, 0)), "")))</f>
        <v/>
      </c>
      <c r="J2901" s="73" t="str">
        <f>IF($B2901="", "", IF(IFERROR(INDEX(Meals!$C$11:$C$260, MATCH($B2901, Meals!$B$11:$B$260, 0)), "")="", "", IFERROR(INDEX(Meals!$C$11:$C$260, MATCH($B2901, Meals!$B$11:$B$260, 0)), "")))</f>
        <v/>
      </c>
      <c r="K2901" s="4"/>
      <c r="L2901" s="72" t="str">
        <f t="shared" si="682"/>
        <v/>
      </c>
      <c r="M2901" s="73" t="str">
        <f t="shared" si="683"/>
        <v/>
      </c>
      <c r="N2901" s="4"/>
      <c r="O2901" s="78" t="str">
        <f t="shared" si="684"/>
        <v/>
      </c>
      <c r="P2901" s="79" t="str">
        <f t="shared" si="685"/>
        <v/>
      </c>
      <c r="Q2901" s="4"/>
      <c r="R2901" s="90" t="str">
        <f t="shared" si="686"/>
        <v/>
      </c>
      <c r="S2901" s="4"/>
      <c r="Y2901" s="18" t="str">
        <f t="shared" si="687"/>
        <v/>
      </c>
      <c r="AA2901" s="18" t="str">
        <f t="shared" si="678"/>
        <v/>
      </c>
      <c r="AB2901" s="18" t="str">
        <f t="shared" si="679"/>
        <v/>
      </c>
      <c r="AC2901" s="18" t="str">
        <f t="shared" si="688"/>
        <v/>
      </c>
      <c r="AD2901" s="18" t="str">
        <f t="shared" si="688"/>
        <v/>
      </c>
      <c r="AE2901" s="18" t="str">
        <f t="shared" si="689"/>
        <v/>
      </c>
      <c r="AG2901" s="95" t="str">
        <f>IF($C2901="", "", IF(IFERROR(INDEX(Ingredients!C$11:C$310, MATCH($C2901, Ingredients!$B$11:$B$310, 0)), "")="", "", IFERROR(INDEX(Ingredients!C$11:C$310, MATCH($C2901, Ingredients!$B$11:$B$310, 0)), "")))</f>
        <v/>
      </c>
      <c r="AH2901" s="105" t="str">
        <f>IF($C2901="", "", IF(IFERROR(INDEX(Ingredients!D$11:D$310, MATCH($C2901, Ingredients!$B$11:$B$310, 0)), "")="", "", IFERROR(INDEX(Ingredients!D$11:D$310, MATCH($C2901, Ingredients!$B$11:$B$310, 0)), "")))</f>
        <v/>
      </c>
      <c r="AI2901" s="106" t="str">
        <f>IF($C2901="", "", IF(IFERROR(INDEX(Ingredients!E$11:E$310, MATCH($C2901, Ingredients!$B$11:$B$310, 0)), "")="", "", IFERROR(INDEX(Ingredients!E$11:E$310, MATCH($C2901, Ingredients!$B$11:$B$310, 0)), "")))</f>
        <v/>
      </c>
      <c r="AJ2901" s="108" t="str">
        <f>IF($C2901="", "", IF(IFERROR(INDEX(Ingredients!F$11:F$310, MATCH($C2901, Ingredients!$B$11:$B$310, 0)), "")="", "", IFERROR(INDEX(Ingredients!F$11:F$310, MATCH($C2901, Ingredients!$B$11:$B$310, 0)), "")))</f>
        <v/>
      </c>
      <c r="AK2901" s="106" t="str">
        <f>IF($C2901="", "", IF(IFERROR(INDEX(Ingredients!G$11:G$310, MATCH($C2901, Ingredients!$B$11:$B$310, 0)), "")="", "", IFERROR(INDEX(Ingredients!G$11:G$310, MATCH($C2901, Ingredients!$B$11:$B$310, 0)), "")))</f>
        <v/>
      </c>
      <c r="AL2901" s="79" t="str">
        <f>IF($C2901="", "", IF(IFERROR(INDEX(Ingredients!H$11:H$310, MATCH($C2901, Ingredients!$B$11:$B$310, 0)), "")="", "", IFERROR(INDEX(Ingredients!H$11:H$310, MATCH($C2901, Ingredients!$B$11:$B$310, 0)), "")))</f>
        <v/>
      </c>
      <c r="AN2901" s="83" t="str">
        <f t="shared" si="680"/>
        <v/>
      </c>
      <c r="AP2901" s="114" t="str">
        <f t="shared" si="690"/>
        <v/>
      </c>
      <c r="AR2901" s="117" t="str">
        <f>IF($C2901="", "", IF(IFERROR(INDEX(Ingredients!$AI$11:$AI$310, MATCH($C2901, Ingredients!$B$11:$B$310, 0)), "")="", "", IFERROR(INDEX(Ingredients!$AI$11:$AI$310, MATCH($C2901, Ingredients!$B$11:$B$310, 0)), "")))</f>
        <v/>
      </c>
      <c r="AT2901" s="120" t="str">
        <f t="shared" si="691"/>
        <v/>
      </c>
      <c r="AV2901" s="90" t="str">
        <f t="shared" si="681"/>
        <v/>
      </c>
      <c r="AX2901" s="90" t="str">
        <f>IF($AV2901="", "", COUNTIF($AV$11:$AV$5010, "&lt;"&amp;$AV2901)+1+COUNTIF($AV$11:$AV2901, $AV2901)-1)</f>
        <v/>
      </c>
      <c r="AZ2901" s="111" t="str">
        <f>IF($B2901="", "", SUMIF('Shopping List'!$AV$11:$AV$25, $B2901, 'Shopping List'!$BN$11:$BN$25))</f>
        <v/>
      </c>
      <c r="BB2901" s="117" t="str">
        <f t="shared" si="692"/>
        <v/>
      </c>
    </row>
    <row r="2902" spans="1:54" x14ac:dyDescent="0.25">
      <c r="A2902" s="4"/>
      <c r="B2902" s="37"/>
      <c r="C2902" s="124"/>
      <c r="D2902" s="39"/>
      <c r="E2902" s="125"/>
      <c r="F2902" s="48"/>
      <c r="G2902" s="4"/>
      <c r="H2902" s="4"/>
      <c r="I2902" s="95" t="str">
        <f>IF($C2902="", "", IF(IFERROR(INDEX(Ingredients!$C$11:$C$310, MATCH($C2902, Ingredients!$B$11:$B$310, 0)), "")="", "", IFERROR(INDEX(Ingredients!$C$11:$C$310, MATCH($C2902, Ingredients!$B$11:$B$310, 0)), "")))</f>
        <v/>
      </c>
      <c r="J2902" s="73" t="str">
        <f>IF($B2902="", "", IF(IFERROR(INDEX(Meals!$C$11:$C$260, MATCH($B2902, Meals!$B$11:$B$260, 0)), "")="", "", IFERROR(INDEX(Meals!$C$11:$C$260, MATCH($B2902, Meals!$B$11:$B$260, 0)), "")))</f>
        <v/>
      </c>
      <c r="K2902" s="4"/>
      <c r="L2902" s="72" t="str">
        <f t="shared" si="682"/>
        <v/>
      </c>
      <c r="M2902" s="73" t="str">
        <f t="shared" si="683"/>
        <v/>
      </c>
      <c r="N2902" s="4"/>
      <c r="O2902" s="78" t="str">
        <f t="shared" si="684"/>
        <v/>
      </c>
      <c r="P2902" s="79" t="str">
        <f t="shared" si="685"/>
        <v/>
      </c>
      <c r="Q2902" s="4"/>
      <c r="R2902" s="90" t="str">
        <f t="shared" si="686"/>
        <v/>
      </c>
      <c r="S2902" s="4"/>
      <c r="Y2902" s="18" t="str">
        <f t="shared" si="687"/>
        <v/>
      </c>
      <c r="AA2902" s="18" t="str">
        <f t="shared" si="678"/>
        <v/>
      </c>
      <c r="AB2902" s="18" t="str">
        <f t="shared" si="679"/>
        <v/>
      </c>
      <c r="AC2902" s="18" t="str">
        <f t="shared" si="688"/>
        <v/>
      </c>
      <c r="AD2902" s="18" t="str">
        <f t="shared" si="688"/>
        <v/>
      </c>
      <c r="AE2902" s="18" t="str">
        <f t="shared" si="689"/>
        <v/>
      </c>
      <c r="AG2902" s="95" t="str">
        <f>IF($C2902="", "", IF(IFERROR(INDEX(Ingredients!C$11:C$310, MATCH($C2902, Ingredients!$B$11:$B$310, 0)), "")="", "", IFERROR(INDEX(Ingredients!C$11:C$310, MATCH($C2902, Ingredients!$B$11:$B$310, 0)), "")))</f>
        <v/>
      </c>
      <c r="AH2902" s="105" t="str">
        <f>IF($C2902="", "", IF(IFERROR(INDEX(Ingredients!D$11:D$310, MATCH($C2902, Ingredients!$B$11:$B$310, 0)), "")="", "", IFERROR(INDEX(Ingredients!D$11:D$310, MATCH($C2902, Ingredients!$B$11:$B$310, 0)), "")))</f>
        <v/>
      </c>
      <c r="AI2902" s="106" t="str">
        <f>IF($C2902="", "", IF(IFERROR(INDEX(Ingredients!E$11:E$310, MATCH($C2902, Ingredients!$B$11:$B$310, 0)), "")="", "", IFERROR(INDEX(Ingredients!E$11:E$310, MATCH($C2902, Ingredients!$B$11:$B$310, 0)), "")))</f>
        <v/>
      </c>
      <c r="AJ2902" s="108" t="str">
        <f>IF($C2902="", "", IF(IFERROR(INDEX(Ingredients!F$11:F$310, MATCH($C2902, Ingredients!$B$11:$B$310, 0)), "")="", "", IFERROR(INDEX(Ingredients!F$11:F$310, MATCH($C2902, Ingredients!$B$11:$B$310, 0)), "")))</f>
        <v/>
      </c>
      <c r="AK2902" s="106" t="str">
        <f>IF($C2902="", "", IF(IFERROR(INDEX(Ingredients!G$11:G$310, MATCH($C2902, Ingredients!$B$11:$B$310, 0)), "")="", "", IFERROR(INDEX(Ingredients!G$11:G$310, MATCH($C2902, Ingredients!$B$11:$B$310, 0)), "")))</f>
        <v/>
      </c>
      <c r="AL2902" s="79" t="str">
        <f>IF($C2902="", "", IF(IFERROR(INDEX(Ingredients!H$11:H$310, MATCH($C2902, Ingredients!$B$11:$B$310, 0)), "")="", "", IFERROR(INDEX(Ingredients!H$11:H$310, MATCH($C2902, Ingredients!$B$11:$B$310, 0)), "")))</f>
        <v/>
      </c>
      <c r="AN2902" s="83" t="str">
        <f t="shared" si="680"/>
        <v/>
      </c>
      <c r="AP2902" s="114" t="str">
        <f t="shared" si="690"/>
        <v/>
      </c>
      <c r="AR2902" s="117" t="str">
        <f>IF($C2902="", "", IF(IFERROR(INDEX(Ingredients!$AI$11:$AI$310, MATCH($C2902, Ingredients!$B$11:$B$310, 0)), "")="", "", IFERROR(INDEX(Ingredients!$AI$11:$AI$310, MATCH($C2902, Ingredients!$B$11:$B$310, 0)), "")))</f>
        <v/>
      </c>
      <c r="AT2902" s="120" t="str">
        <f t="shared" si="691"/>
        <v/>
      </c>
      <c r="AV2902" s="90" t="str">
        <f t="shared" si="681"/>
        <v/>
      </c>
      <c r="AX2902" s="90" t="str">
        <f>IF($AV2902="", "", COUNTIF($AV$11:$AV$5010, "&lt;"&amp;$AV2902)+1+COUNTIF($AV$11:$AV2902, $AV2902)-1)</f>
        <v/>
      </c>
      <c r="AZ2902" s="111" t="str">
        <f>IF($B2902="", "", SUMIF('Shopping List'!$AV$11:$AV$25, $B2902, 'Shopping List'!$BN$11:$BN$25))</f>
        <v/>
      </c>
      <c r="BB2902" s="117" t="str">
        <f t="shared" si="692"/>
        <v/>
      </c>
    </row>
    <row r="2903" spans="1:54" x14ac:dyDescent="0.25">
      <c r="A2903" s="4"/>
      <c r="B2903" s="37"/>
      <c r="C2903" s="124"/>
      <c r="D2903" s="39"/>
      <c r="E2903" s="125"/>
      <c r="F2903" s="48"/>
      <c r="G2903" s="4"/>
      <c r="H2903" s="4"/>
      <c r="I2903" s="95" t="str">
        <f>IF($C2903="", "", IF(IFERROR(INDEX(Ingredients!$C$11:$C$310, MATCH($C2903, Ingredients!$B$11:$B$310, 0)), "")="", "", IFERROR(INDEX(Ingredients!$C$11:$C$310, MATCH($C2903, Ingredients!$B$11:$B$310, 0)), "")))</f>
        <v/>
      </c>
      <c r="J2903" s="73" t="str">
        <f>IF($B2903="", "", IF(IFERROR(INDEX(Meals!$C$11:$C$260, MATCH($B2903, Meals!$B$11:$B$260, 0)), "")="", "", IFERROR(INDEX(Meals!$C$11:$C$260, MATCH($B2903, Meals!$B$11:$B$260, 0)), "")))</f>
        <v/>
      </c>
      <c r="K2903" s="4"/>
      <c r="L2903" s="72" t="str">
        <f t="shared" si="682"/>
        <v/>
      </c>
      <c r="M2903" s="73" t="str">
        <f t="shared" si="683"/>
        <v/>
      </c>
      <c r="N2903" s="4"/>
      <c r="O2903" s="78" t="str">
        <f t="shared" si="684"/>
        <v/>
      </c>
      <c r="P2903" s="79" t="str">
        <f t="shared" si="685"/>
        <v/>
      </c>
      <c r="Q2903" s="4"/>
      <c r="R2903" s="90" t="str">
        <f t="shared" si="686"/>
        <v/>
      </c>
      <c r="S2903" s="4"/>
      <c r="Y2903" s="18" t="str">
        <f t="shared" si="687"/>
        <v/>
      </c>
      <c r="AA2903" s="18" t="str">
        <f t="shared" si="678"/>
        <v/>
      </c>
      <c r="AB2903" s="18" t="str">
        <f t="shared" si="679"/>
        <v/>
      </c>
      <c r="AC2903" s="18" t="str">
        <f t="shared" si="688"/>
        <v/>
      </c>
      <c r="AD2903" s="18" t="str">
        <f t="shared" si="688"/>
        <v/>
      </c>
      <c r="AE2903" s="18" t="str">
        <f t="shared" si="689"/>
        <v/>
      </c>
      <c r="AG2903" s="95" t="str">
        <f>IF($C2903="", "", IF(IFERROR(INDEX(Ingredients!C$11:C$310, MATCH($C2903, Ingredients!$B$11:$B$310, 0)), "")="", "", IFERROR(INDEX(Ingredients!C$11:C$310, MATCH($C2903, Ingredients!$B$11:$B$310, 0)), "")))</f>
        <v/>
      </c>
      <c r="AH2903" s="105" t="str">
        <f>IF($C2903="", "", IF(IFERROR(INDEX(Ingredients!D$11:D$310, MATCH($C2903, Ingredients!$B$11:$B$310, 0)), "")="", "", IFERROR(INDEX(Ingredients!D$11:D$310, MATCH($C2903, Ingredients!$B$11:$B$310, 0)), "")))</f>
        <v/>
      </c>
      <c r="AI2903" s="106" t="str">
        <f>IF($C2903="", "", IF(IFERROR(INDEX(Ingredients!E$11:E$310, MATCH($C2903, Ingredients!$B$11:$B$310, 0)), "")="", "", IFERROR(INDEX(Ingredients!E$11:E$310, MATCH($C2903, Ingredients!$B$11:$B$310, 0)), "")))</f>
        <v/>
      </c>
      <c r="AJ2903" s="108" t="str">
        <f>IF($C2903="", "", IF(IFERROR(INDEX(Ingredients!F$11:F$310, MATCH($C2903, Ingredients!$B$11:$B$310, 0)), "")="", "", IFERROR(INDEX(Ingredients!F$11:F$310, MATCH($C2903, Ingredients!$B$11:$B$310, 0)), "")))</f>
        <v/>
      </c>
      <c r="AK2903" s="106" t="str">
        <f>IF($C2903="", "", IF(IFERROR(INDEX(Ingredients!G$11:G$310, MATCH($C2903, Ingredients!$B$11:$B$310, 0)), "")="", "", IFERROR(INDEX(Ingredients!G$11:G$310, MATCH($C2903, Ingredients!$B$11:$B$310, 0)), "")))</f>
        <v/>
      </c>
      <c r="AL2903" s="79" t="str">
        <f>IF($C2903="", "", IF(IFERROR(INDEX(Ingredients!H$11:H$310, MATCH($C2903, Ingredients!$B$11:$B$310, 0)), "")="", "", IFERROR(INDEX(Ingredients!H$11:H$310, MATCH($C2903, Ingredients!$B$11:$B$310, 0)), "")))</f>
        <v/>
      </c>
      <c r="AN2903" s="83" t="str">
        <f t="shared" si="680"/>
        <v/>
      </c>
      <c r="AP2903" s="114" t="str">
        <f t="shared" si="690"/>
        <v/>
      </c>
      <c r="AR2903" s="117" t="str">
        <f>IF($C2903="", "", IF(IFERROR(INDEX(Ingredients!$AI$11:$AI$310, MATCH($C2903, Ingredients!$B$11:$B$310, 0)), "")="", "", IFERROR(INDEX(Ingredients!$AI$11:$AI$310, MATCH($C2903, Ingredients!$B$11:$B$310, 0)), "")))</f>
        <v/>
      </c>
      <c r="AT2903" s="120" t="str">
        <f t="shared" si="691"/>
        <v/>
      </c>
      <c r="AV2903" s="90" t="str">
        <f t="shared" si="681"/>
        <v/>
      </c>
      <c r="AX2903" s="90" t="str">
        <f>IF($AV2903="", "", COUNTIF($AV$11:$AV$5010, "&lt;"&amp;$AV2903)+1+COUNTIF($AV$11:$AV2903, $AV2903)-1)</f>
        <v/>
      </c>
      <c r="AZ2903" s="111" t="str">
        <f>IF($B2903="", "", SUMIF('Shopping List'!$AV$11:$AV$25, $B2903, 'Shopping List'!$BN$11:$BN$25))</f>
        <v/>
      </c>
      <c r="BB2903" s="117" t="str">
        <f t="shared" si="692"/>
        <v/>
      </c>
    </row>
    <row r="2904" spans="1:54" x14ac:dyDescent="0.25">
      <c r="A2904" s="4"/>
      <c r="B2904" s="37"/>
      <c r="C2904" s="124"/>
      <c r="D2904" s="39"/>
      <c r="E2904" s="125"/>
      <c r="F2904" s="48"/>
      <c r="G2904" s="4"/>
      <c r="H2904" s="4"/>
      <c r="I2904" s="95" t="str">
        <f>IF($C2904="", "", IF(IFERROR(INDEX(Ingredients!$C$11:$C$310, MATCH($C2904, Ingredients!$B$11:$B$310, 0)), "")="", "", IFERROR(INDEX(Ingredients!$C$11:$C$310, MATCH($C2904, Ingredients!$B$11:$B$310, 0)), "")))</f>
        <v/>
      </c>
      <c r="J2904" s="73" t="str">
        <f>IF($B2904="", "", IF(IFERROR(INDEX(Meals!$C$11:$C$260, MATCH($B2904, Meals!$B$11:$B$260, 0)), "")="", "", IFERROR(INDEX(Meals!$C$11:$C$260, MATCH($B2904, Meals!$B$11:$B$260, 0)), "")))</f>
        <v/>
      </c>
      <c r="K2904" s="4"/>
      <c r="L2904" s="72" t="str">
        <f t="shared" si="682"/>
        <v/>
      </c>
      <c r="M2904" s="73" t="str">
        <f t="shared" si="683"/>
        <v/>
      </c>
      <c r="N2904" s="4"/>
      <c r="O2904" s="78" t="str">
        <f t="shared" si="684"/>
        <v/>
      </c>
      <c r="P2904" s="79" t="str">
        <f t="shared" si="685"/>
        <v/>
      </c>
      <c r="Q2904" s="4"/>
      <c r="R2904" s="90" t="str">
        <f t="shared" si="686"/>
        <v/>
      </c>
      <c r="S2904" s="4"/>
      <c r="Y2904" s="18" t="str">
        <f t="shared" si="687"/>
        <v/>
      </c>
      <c r="AA2904" s="18" t="str">
        <f t="shared" si="678"/>
        <v/>
      </c>
      <c r="AB2904" s="18" t="str">
        <f t="shared" si="679"/>
        <v/>
      </c>
      <c r="AC2904" s="18" t="str">
        <f t="shared" si="688"/>
        <v/>
      </c>
      <c r="AD2904" s="18" t="str">
        <f t="shared" si="688"/>
        <v/>
      </c>
      <c r="AE2904" s="18" t="str">
        <f t="shared" si="689"/>
        <v/>
      </c>
      <c r="AG2904" s="95" t="str">
        <f>IF($C2904="", "", IF(IFERROR(INDEX(Ingredients!C$11:C$310, MATCH($C2904, Ingredients!$B$11:$B$310, 0)), "")="", "", IFERROR(INDEX(Ingredients!C$11:C$310, MATCH($C2904, Ingredients!$B$11:$B$310, 0)), "")))</f>
        <v/>
      </c>
      <c r="AH2904" s="105" t="str">
        <f>IF($C2904="", "", IF(IFERROR(INDEX(Ingredients!D$11:D$310, MATCH($C2904, Ingredients!$B$11:$B$310, 0)), "")="", "", IFERROR(INDEX(Ingredients!D$11:D$310, MATCH($C2904, Ingredients!$B$11:$B$310, 0)), "")))</f>
        <v/>
      </c>
      <c r="AI2904" s="106" t="str">
        <f>IF($C2904="", "", IF(IFERROR(INDEX(Ingredients!E$11:E$310, MATCH($C2904, Ingredients!$B$11:$B$310, 0)), "")="", "", IFERROR(INDEX(Ingredients!E$11:E$310, MATCH($C2904, Ingredients!$B$11:$B$310, 0)), "")))</f>
        <v/>
      </c>
      <c r="AJ2904" s="108" t="str">
        <f>IF($C2904="", "", IF(IFERROR(INDEX(Ingredients!F$11:F$310, MATCH($C2904, Ingredients!$B$11:$B$310, 0)), "")="", "", IFERROR(INDEX(Ingredients!F$11:F$310, MATCH($C2904, Ingredients!$B$11:$B$310, 0)), "")))</f>
        <v/>
      </c>
      <c r="AK2904" s="106" t="str">
        <f>IF($C2904="", "", IF(IFERROR(INDEX(Ingredients!G$11:G$310, MATCH($C2904, Ingredients!$B$11:$B$310, 0)), "")="", "", IFERROR(INDEX(Ingredients!G$11:G$310, MATCH($C2904, Ingredients!$B$11:$B$310, 0)), "")))</f>
        <v/>
      </c>
      <c r="AL2904" s="79" t="str">
        <f>IF($C2904="", "", IF(IFERROR(INDEX(Ingredients!H$11:H$310, MATCH($C2904, Ingredients!$B$11:$B$310, 0)), "")="", "", IFERROR(INDEX(Ingredients!H$11:H$310, MATCH($C2904, Ingredients!$B$11:$B$310, 0)), "")))</f>
        <v/>
      </c>
      <c r="AN2904" s="83" t="str">
        <f t="shared" si="680"/>
        <v/>
      </c>
      <c r="AP2904" s="114" t="str">
        <f t="shared" si="690"/>
        <v/>
      </c>
      <c r="AR2904" s="117" t="str">
        <f>IF($C2904="", "", IF(IFERROR(INDEX(Ingredients!$AI$11:$AI$310, MATCH($C2904, Ingredients!$B$11:$B$310, 0)), "")="", "", IFERROR(INDEX(Ingredients!$AI$11:$AI$310, MATCH($C2904, Ingredients!$B$11:$B$310, 0)), "")))</f>
        <v/>
      </c>
      <c r="AT2904" s="120" t="str">
        <f t="shared" si="691"/>
        <v/>
      </c>
      <c r="AV2904" s="90" t="str">
        <f t="shared" si="681"/>
        <v/>
      </c>
      <c r="AX2904" s="90" t="str">
        <f>IF($AV2904="", "", COUNTIF($AV$11:$AV$5010, "&lt;"&amp;$AV2904)+1+COUNTIF($AV$11:$AV2904, $AV2904)-1)</f>
        <v/>
      </c>
      <c r="AZ2904" s="111" t="str">
        <f>IF($B2904="", "", SUMIF('Shopping List'!$AV$11:$AV$25, $B2904, 'Shopping List'!$BN$11:$BN$25))</f>
        <v/>
      </c>
      <c r="BB2904" s="117" t="str">
        <f t="shared" si="692"/>
        <v/>
      </c>
    </row>
    <row r="2905" spans="1:54" x14ac:dyDescent="0.25">
      <c r="A2905" s="4"/>
      <c r="B2905" s="37"/>
      <c r="C2905" s="124"/>
      <c r="D2905" s="39"/>
      <c r="E2905" s="125"/>
      <c r="F2905" s="48"/>
      <c r="G2905" s="4"/>
      <c r="H2905" s="4"/>
      <c r="I2905" s="95" t="str">
        <f>IF($C2905="", "", IF(IFERROR(INDEX(Ingredients!$C$11:$C$310, MATCH($C2905, Ingredients!$B$11:$B$310, 0)), "")="", "", IFERROR(INDEX(Ingredients!$C$11:$C$310, MATCH($C2905, Ingredients!$B$11:$B$310, 0)), "")))</f>
        <v/>
      </c>
      <c r="J2905" s="73" t="str">
        <f>IF($B2905="", "", IF(IFERROR(INDEX(Meals!$C$11:$C$260, MATCH($B2905, Meals!$B$11:$B$260, 0)), "")="", "", IFERROR(INDEX(Meals!$C$11:$C$260, MATCH($B2905, Meals!$B$11:$B$260, 0)), "")))</f>
        <v/>
      </c>
      <c r="K2905" s="4"/>
      <c r="L2905" s="72" t="str">
        <f t="shared" si="682"/>
        <v/>
      </c>
      <c r="M2905" s="73" t="str">
        <f t="shared" si="683"/>
        <v/>
      </c>
      <c r="N2905" s="4"/>
      <c r="O2905" s="78" t="str">
        <f t="shared" si="684"/>
        <v/>
      </c>
      <c r="P2905" s="79" t="str">
        <f t="shared" si="685"/>
        <v/>
      </c>
      <c r="Q2905" s="4"/>
      <c r="R2905" s="90" t="str">
        <f t="shared" si="686"/>
        <v/>
      </c>
      <c r="S2905" s="4"/>
      <c r="Y2905" s="18" t="str">
        <f t="shared" si="687"/>
        <v/>
      </c>
      <c r="AA2905" s="18" t="str">
        <f t="shared" si="678"/>
        <v/>
      </c>
      <c r="AB2905" s="18" t="str">
        <f t="shared" si="679"/>
        <v/>
      </c>
      <c r="AC2905" s="18" t="str">
        <f t="shared" si="688"/>
        <v/>
      </c>
      <c r="AD2905" s="18" t="str">
        <f t="shared" si="688"/>
        <v/>
      </c>
      <c r="AE2905" s="18" t="str">
        <f t="shared" si="689"/>
        <v/>
      </c>
      <c r="AG2905" s="95" t="str">
        <f>IF($C2905="", "", IF(IFERROR(INDEX(Ingredients!C$11:C$310, MATCH($C2905, Ingredients!$B$11:$B$310, 0)), "")="", "", IFERROR(INDEX(Ingredients!C$11:C$310, MATCH($C2905, Ingredients!$B$11:$B$310, 0)), "")))</f>
        <v/>
      </c>
      <c r="AH2905" s="105" t="str">
        <f>IF($C2905="", "", IF(IFERROR(INDEX(Ingredients!D$11:D$310, MATCH($C2905, Ingredients!$B$11:$B$310, 0)), "")="", "", IFERROR(INDEX(Ingredients!D$11:D$310, MATCH($C2905, Ingredients!$B$11:$B$310, 0)), "")))</f>
        <v/>
      </c>
      <c r="AI2905" s="106" t="str">
        <f>IF($C2905="", "", IF(IFERROR(INDEX(Ingredients!E$11:E$310, MATCH($C2905, Ingredients!$B$11:$B$310, 0)), "")="", "", IFERROR(INDEX(Ingredients!E$11:E$310, MATCH($C2905, Ingredients!$B$11:$B$310, 0)), "")))</f>
        <v/>
      </c>
      <c r="AJ2905" s="108" t="str">
        <f>IF($C2905="", "", IF(IFERROR(INDEX(Ingredients!F$11:F$310, MATCH($C2905, Ingredients!$B$11:$B$310, 0)), "")="", "", IFERROR(INDEX(Ingredients!F$11:F$310, MATCH($C2905, Ingredients!$B$11:$B$310, 0)), "")))</f>
        <v/>
      </c>
      <c r="AK2905" s="106" t="str">
        <f>IF($C2905="", "", IF(IFERROR(INDEX(Ingredients!G$11:G$310, MATCH($C2905, Ingredients!$B$11:$B$310, 0)), "")="", "", IFERROR(INDEX(Ingredients!G$11:G$310, MATCH($C2905, Ingredients!$B$11:$B$310, 0)), "")))</f>
        <v/>
      </c>
      <c r="AL2905" s="79" t="str">
        <f>IF($C2905="", "", IF(IFERROR(INDEX(Ingredients!H$11:H$310, MATCH($C2905, Ingredients!$B$11:$B$310, 0)), "")="", "", IFERROR(INDEX(Ingredients!H$11:H$310, MATCH($C2905, Ingredients!$B$11:$B$310, 0)), "")))</f>
        <v/>
      </c>
      <c r="AN2905" s="83" t="str">
        <f t="shared" si="680"/>
        <v/>
      </c>
      <c r="AP2905" s="114" t="str">
        <f t="shared" si="690"/>
        <v/>
      </c>
      <c r="AR2905" s="117" t="str">
        <f>IF($C2905="", "", IF(IFERROR(INDEX(Ingredients!$AI$11:$AI$310, MATCH($C2905, Ingredients!$B$11:$B$310, 0)), "")="", "", IFERROR(INDEX(Ingredients!$AI$11:$AI$310, MATCH($C2905, Ingredients!$B$11:$B$310, 0)), "")))</f>
        <v/>
      </c>
      <c r="AT2905" s="120" t="str">
        <f t="shared" si="691"/>
        <v/>
      </c>
      <c r="AV2905" s="90" t="str">
        <f t="shared" si="681"/>
        <v/>
      </c>
      <c r="AX2905" s="90" t="str">
        <f>IF($AV2905="", "", COUNTIF($AV$11:$AV$5010, "&lt;"&amp;$AV2905)+1+COUNTIF($AV$11:$AV2905, $AV2905)-1)</f>
        <v/>
      </c>
      <c r="AZ2905" s="111" t="str">
        <f>IF($B2905="", "", SUMIF('Shopping List'!$AV$11:$AV$25, $B2905, 'Shopping List'!$BN$11:$BN$25))</f>
        <v/>
      </c>
      <c r="BB2905" s="117" t="str">
        <f t="shared" si="692"/>
        <v/>
      </c>
    </row>
    <row r="2906" spans="1:54" x14ac:dyDescent="0.25">
      <c r="A2906" s="4"/>
      <c r="B2906" s="37"/>
      <c r="C2906" s="124"/>
      <c r="D2906" s="39"/>
      <c r="E2906" s="125"/>
      <c r="F2906" s="48"/>
      <c r="G2906" s="4"/>
      <c r="H2906" s="4"/>
      <c r="I2906" s="95" t="str">
        <f>IF($C2906="", "", IF(IFERROR(INDEX(Ingredients!$C$11:$C$310, MATCH($C2906, Ingredients!$B$11:$B$310, 0)), "")="", "", IFERROR(INDEX(Ingredients!$C$11:$C$310, MATCH($C2906, Ingredients!$B$11:$B$310, 0)), "")))</f>
        <v/>
      </c>
      <c r="J2906" s="73" t="str">
        <f>IF($B2906="", "", IF(IFERROR(INDEX(Meals!$C$11:$C$260, MATCH($B2906, Meals!$B$11:$B$260, 0)), "")="", "", IFERROR(INDEX(Meals!$C$11:$C$260, MATCH($B2906, Meals!$B$11:$B$260, 0)), "")))</f>
        <v/>
      </c>
      <c r="K2906" s="4"/>
      <c r="L2906" s="72" t="str">
        <f t="shared" si="682"/>
        <v/>
      </c>
      <c r="M2906" s="73" t="str">
        <f t="shared" si="683"/>
        <v/>
      </c>
      <c r="N2906" s="4"/>
      <c r="O2906" s="78" t="str">
        <f t="shared" si="684"/>
        <v/>
      </c>
      <c r="P2906" s="79" t="str">
        <f t="shared" si="685"/>
        <v/>
      </c>
      <c r="Q2906" s="4"/>
      <c r="R2906" s="90" t="str">
        <f t="shared" si="686"/>
        <v/>
      </c>
      <c r="S2906" s="4"/>
      <c r="Y2906" s="18" t="str">
        <f t="shared" si="687"/>
        <v/>
      </c>
      <c r="AA2906" s="18" t="str">
        <f t="shared" si="678"/>
        <v/>
      </c>
      <c r="AB2906" s="18" t="str">
        <f t="shared" si="679"/>
        <v/>
      </c>
      <c r="AC2906" s="18" t="str">
        <f t="shared" si="688"/>
        <v/>
      </c>
      <c r="AD2906" s="18" t="str">
        <f t="shared" si="688"/>
        <v/>
      </c>
      <c r="AE2906" s="18" t="str">
        <f t="shared" si="689"/>
        <v/>
      </c>
      <c r="AG2906" s="95" t="str">
        <f>IF($C2906="", "", IF(IFERROR(INDEX(Ingredients!C$11:C$310, MATCH($C2906, Ingredients!$B$11:$B$310, 0)), "")="", "", IFERROR(INDEX(Ingredients!C$11:C$310, MATCH($C2906, Ingredients!$B$11:$B$310, 0)), "")))</f>
        <v/>
      </c>
      <c r="AH2906" s="105" t="str">
        <f>IF($C2906="", "", IF(IFERROR(INDEX(Ingredients!D$11:D$310, MATCH($C2906, Ingredients!$B$11:$B$310, 0)), "")="", "", IFERROR(INDEX(Ingredients!D$11:D$310, MATCH($C2906, Ingredients!$B$11:$B$310, 0)), "")))</f>
        <v/>
      </c>
      <c r="AI2906" s="106" t="str">
        <f>IF($C2906="", "", IF(IFERROR(INDEX(Ingredients!E$11:E$310, MATCH($C2906, Ingredients!$B$11:$B$310, 0)), "")="", "", IFERROR(INDEX(Ingredients!E$11:E$310, MATCH($C2906, Ingredients!$B$11:$B$310, 0)), "")))</f>
        <v/>
      </c>
      <c r="AJ2906" s="108" t="str">
        <f>IF($C2906="", "", IF(IFERROR(INDEX(Ingredients!F$11:F$310, MATCH($C2906, Ingredients!$B$11:$B$310, 0)), "")="", "", IFERROR(INDEX(Ingredients!F$11:F$310, MATCH($C2906, Ingredients!$B$11:$B$310, 0)), "")))</f>
        <v/>
      </c>
      <c r="AK2906" s="106" t="str">
        <f>IF($C2906="", "", IF(IFERROR(INDEX(Ingredients!G$11:G$310, MATCH($C2906, Ingredients!$B$11:$B$310, 0)), "")="", "", IFERROR(INDEX(Ingredients!G$11:G$310, MATCH($C2906, Ingredients!$B$11:$B$310, 0)), "")))</f>
        <v/>
      </c>
      <c r="AL2906" s="79" t="str">
        <f>IF($C2906="", "", IF(IFERROR(INDEX(Ingredients!H$11:H$310, MATCH($C2906, Ingredients!$B$11:$B$310, 0)), "")="", "", IFERROR(INDEX(Ingredients!H$11:H$310, MATCH($C2906, Ingredients!$B$11:$B$310, 0)), "")))</f>
        <v/>
      </c>
      <c r="AN2906" s="83" t="str">
        <f t="shared" si="680"/>
        <v/>
      </c>
      <c r="AP2906" s="114" t="str">
        <f t="shared" si="690"/>
        <v/>
      </c>
      <c r="AR2906" s="117" t="str">
        <f>IF($C2906="", "", IF(IFERROR(INDEX(Ingredients!$AI$11:$AI$310, MATCH($C2906, Ingredients!$B$11:$B$310, 0)), "")="", "", IFERROR(INDEX(Ingredients!$AI$11:$AI$310, MATCH($C2906, Ingredients!$B$11:$B$310, 0)), "")))</f>
        <v/>
      </c>
      <c r="AT2906" s="120" t="str">
        <f t="shared" si="691"/>
        <v/>
      </c>
      <c r="AV2906" s="90" t="str">
        <f t="shared" si="681"/>
        <v/>
      </c>
      <c r="AX2906" s="90" t="str">
        <f>IF($AV2906="", "", COUNTIF($AV$11:$AV$5010, "&lt;"&amp;$AV2906)+1+COUNTIF($AV$11:$AV2906, $AV2906)-1)</f>
        <v/>
      </c>
      <c r="AZ2906" s="111" t="str">
        <f>IF($B2906="", "", SUMIF('Shopping List'!$AV$11:$AV$25, $B2906, 'Shopping List'!$BN$11:$BN$25))</f>
        <v/>
      </c>
      <c r="BB2906" s="117" t="str">
        <f t="shared" si="692"/>
        <v/>
      </c>
    </row>
    <row r="2907" spans="1:54" x14ac:dyDescent="0.25">
      <c r="A2907" s="4"/>
      <c r="B2907" s="37"/>
      <c r="C2907" s="124"/>
      <c r="D2907" s="39"/>
      <c r="E2907" s="125"/>
      <c r="F2907" s="48"/>
      <c r="G2907" s="4"/>
      <c r="H2907" s="4"/>
      <c r="I2907" s="95" t="str">
        <f>IF($C2907="", "", IF(IFERROR(INDEX(Ingredients!$C$11:$C$310, MATCH($C2907, Ingredients!$B$11:$B$310, 0)), "")="", "", IFERROR(INDEX(Ingredients!$C$11:$C$310, MATCH($C2907, Ingredients!$B$11:$B$310, 0)), "")))</f>
        <v/>
      </c>
      <c r="J2907" s="73" t="str">
        <f>IF($B2907="", "", IF(IFERROR(INDEX(Meals!$C$11:$C$260, MATCH($B2907, Meals!$B$11:$B$260, 0)), "")="", "", IFERROR(INDEX(Meals!$C$11:$C$260, MATCH($B2907, Meals!$B$11:$B$260, 0)), "")))</f>
        <v/>
      </c>
      <c r="K2907" s="4"/>
      <c r="L2907" s="72" t="str">
        <f t="shared" si="682"/>
        <v/>
      </c>
      <c r="M2907" s="73" t="str">
        <f t="shared" si="683"/>
        <v/>
      </c>
      <c r="N2907" s="4"/>
      <c r="O2907" s="78" t="str">
        <f t="shared" si="684"/>
        <v/>
      </c>
      <c r="P2907" s="79" t="str">
        <f t="shared" si="685"/>
        <v/>
      </c>
      <c r="Q2907" s="4"/>
      <c r="R2907" s="90" t="str">
        <f t="shared" si="686"/>
        <v/>
      </c>
      <c r="S2907" s="4"/>
      <c r="Y2907" s="18" t="str">
        <f t="shared" si="687"/>
        <v/>
      </c>
      <c r="AA2907" s="18" t="str">
        <f t="shared" si="678"/>
        <v/>
      </c>
      <c r="AB2907" s="18" t="str">
        <f t="shared" si="679"/>
        <v/>
      </c>
      <c r="AC2907" s="18" t="str">
        <f t="shared" si="688"/>
        <v/>
      </c>
      <c r="AD2907" s="18" t="str">
        <f t="shared" si="688"/>
        <v/>
      </c>
      <c r="AE2907" s="18" t="str">
        <f t="shared" si="689"/>
        <v/>
      </c>
      <c r="AG2907" s="95" t="str">
        <f>IF($C2907="", "", IF(IFERROR(INDEX(Ingredients!C$11:C$310, MATCH($C2907, Ingredients!$B$11:$B$310, 0)), "")="", "", IFERROR(INDEX(Ingredients!C$11:C$310, MATCH($C2907, Ingredients!$B$11:$B$310, 0)), "")))</f>
        <v/>
      </c>
      <c r="AH2907" s="105" t="str">
        <f>IF($C2907="", "", IF(IFERROR(INDEX(Ingredients!D$11:D$310, MATCH($C2907, Ingredients!$B$11:$B$310, 0)), "")="", "", IFERROR(INDEX(Ingredients!D$11:D$310, MATCH($C2907, Ingredients!$B$11:$B$310, 0)), "")))</f>
        <v/>
      </c>
      <c r="AI2907" s="106" t="str">
        <f>IF($C2907="", "", IF(IFERROR(INDEX(Ingredients!E$11:E$310, MATCH($C2907, Ingredients!$B$11:$B$310, 0)), "")="", "", IFERROR(INDEX(Ingredients!E$11:E$310, MATCH($C2907, Ingredients!$B$11:$B$310, 0)), "")))</f>
        <v/>
      </c>
      <c r="AJ2907" s="108" t="str">
        <f>IF($C2907="", "", IF(IFERROR(INDEX(Ingredients!F$11:F$310, MATCH($C2907, Ingredients!$B$11:$B$310, 0)), "")="", "", IFERROR(INDEX(Ingredients!F$11:F$310, MATCH($C2907, Ingredients!$B$11:$B$310, 0)), "")))</f>
        <v/>
      </c>
      <c r="AK2907" s="106" t="str">
        <f>IF($C2907="", "", IF(IFERROR(INDEX(Ingredients!G$11:G$310, MATCH($C2907, Ingredients!$B$11:$B$310, 0)), "")="", "", IFERROR(INDEX(Ingredients!G$11:G$310, MATCH($C2907, Ingredients!$B$11:$B$310, 0)), "")))</f>
        <v/>
      </c>
      <c r="AL2907" s="79" t="str">
        <f>IF($C2907="", "", IF(IFERROR(INDEX(Ingredients!H$11:H$310, MATCH($C2907, Ingredients!$B$11:$B$310, 0)), "")="", "", IFERROR(INDEX(Ingredients!H$11:H$310, MATCH($C2907, Ingredients!$B$11:$B$310, 0)), "")))</f>
        <v/>
      </c>
      <c r="AN2907" s="83" t="str">
        <f t="shared" si="680"/>
        <v/>
      </c>
      <c r="AP2907" s="114" t="str">
        <f t="shared" si="690"/>
        <v/>
      </c>
      <c r="AR2907" s="117" t="str">
        <f>IF($C2907="", "", IF(IFERROR(INDEX(Ingredients!$AI$11:$AI$310, MATCH($C2907, Ingredients!$B$11:$B$310, 0)), "")="", "", IFERROR(INDEX(Ingredients!$AI$11:$AI$310, MATCH($C2907, Ingredients!$B$11:$B$310, 0)), "")))</f>
        <v/>
      </c>
      <c r="AT2907" s="120" t="str">
        <f t="shared" si="691"/>
        <v/>
      </c>
      <c r="AV2907" s="90" t="str">
        <f t="shared" si="681"/>
        <v/>
      </c>
      <c r="AX2907" s="90" t="str">
        <f>IF($AV2907="", "", COUNTIF($AV$11:$AV$5010, "&lt;"&amp;$AV2907)+1+COUNTIF($AV$11:$AV2907, $AV2907)-1)</f>
        <v/>
      </c>
      <c r="AZ2907" s="111" t="str">
        <f>IF($B2907="", "", SUMIF('Shopping List'!$AV$11:$AV$25, $B2907, 'Shopping List'!$BN$11:$BN$25))</f>
        <v/>
      </c>
      <c r="BB2907" s="117" t="str">
        <f t="shared" si="692"/>
        <v/>
      </c>
    </row>
    <row r="2908" spans="1:54" x14ac:dyDescent="0.25">
      <c r="A2908" s="4"/>
      <c r="B2908" s="37"/>
      <c r="C2908" s="124"/>
      <c r="D2908" s="39"/>
      <c r="E2908" s="125"/>
      <c r="F2908" s="48"/>
      <c r="G2908" s="4"/>
      <c r="H2908" s="4"/>
      <c r="I2908" s="95" t="str">
        <f>IF($C2908="", "", IF(IFERROR(INDEX(Ingredients!$C$11:$C$310, MATCH($C2908, Ingredients!$B$11:$B$310, 0)), "")="", "", IFERROR(INDEX(Ingredients!$C$11:$C$310, MATCH($C2908, Ingredients!$B$11:$B$310, 0)), "")))</f>
        <v/>
      </c>
      <c r="J2908" s="73" t="str">
        <f>IF($B2908="", "", IF(IFERROR(INDEX(Meals!$C$11:$C$260, MATCH($B2908, Meals!$B$11:$B$260, 0)), "")="", "", IFERROR(INDEX(Meals!$C$11:$C$260, MATCH($B2908, Meals!$B$11:$B$260, 0)), "")))</f>
        <v/>
      </c>
      <c r="K2908" s="4"/>
      <c r="L2908" s="72" t="str">
        <f t="shared" si="682"/>
        <v/>
      </c>
      <c r="M2908" s="73" t="str">
        <f t="shared" si="683"/>
        <v/>
      </c>
      <c r="N2908" s="4"/>
      <c r="O2908" s="78" t="str">
        <f t="shared" si="684"/>
        <v/>
      </c>
      <c r="P2908" s="79" t="str">
        <f t="shared" si="685"/>
        <v/>
      </c>
      <c r="Q2908" s="4"/>
      <c r="R2908" s="90" t="str">
        <f t="shared" si="686"/>
        <v/>
      </c>
      <c r="S2908" s="4"/>
      <c r="Y2908" s="18" t="str">
        <f t="shared" si="687"/>
        <v/>
      </c>
      <c r="AA2908" s="18" t="str">
        <f t="shared" si="678"/>
        <v/>
      </c>
      <c r="AB2908" s="18" t="str">
        <f t="shared" si="679"/>
        <v/>
      </c>
      <c r="AC2908" s="18" t="str">
        <f t="shared" si="688"/>
        <v/>
      </c>
      <c r="AD2908" s="18" t="str">
        <f t="shared" si="688"/>
        <v/>
      </c>
      <c r="AE2908" s="18" t="str">
        <f t="shared" si="689"/>
        <v/>
      </c>
      <c r="AG2908" s="95" t="str">
        <f>IF($C2908="", "", IF(IFERROR(INDEX(Ingredients!C$11:C$310, MATCH($C2908, Ingredients!$B$11:$B$310, 0)), "")="", "", IFERROR(INDEX(Ingredients!C$11:C$310, MATCH($C2908, Ingredients!$B$11:$B$310, 0)), "")))</f>
        <v/>
      </c>
      <c r="AH2908" s="105" t="str">
        <f>IF($C2908="", "", IF(IFERROR(INDEX(Ingredients!D$11:D$310, MATCH($C2908, Ingredients!$B$11:$B$310, 0)), "")="", "", IFERROR(INDEX(Ingredients!D$11:D$310, MATCH($C2908, Ingredients!$B$11:$B$310, 0)), "")))</f>
        <v/>
      </c>
      <c r="AI2908" s="106" t="str">
        <f>IF($C2908="", "", IF(IFERROR(INDEX(Ingredients!E$11:E$310, MATCH($C2908, Ingredients!$B$11:$B$310, 0)), "")="", "", IFERROR(INDEX(Ingredients!E$11:E$310, MATCH($C2908, Ingredients!$B$11:$B$310, 0)), "")))</f>
        <v/>
      </c>
      <c r="AJ2908" s="108" t="str">
        <f>IF($C2908="", "", IF(IFERROR(INDEX(Ingredients!F$11:F$310, MATCH($C2908, Ingredients!$B$11:$B$310, 0)), "")="", "", IFERROR(INDEX(Ingredients!F$11:F$310, MATCH($C2908, Ingredients!$B$11:$B$310, 0)), "")))</f>
        <v/>
      </c>
      <c r="AK2908" s="106" t="str">
        <f>IF($C2908="", "", IF(IFERROR(INDEX(Ingredients!G$11:G$310, MATCH($C2908, Ingredients!$B$11:$B$310, 0)), "")="", "", IFERROR(INDEX(Ingredients!G$11:G$310, MATCH($C2908, Ingredients!$B$11:$B$310, 0)), "")))</f>
        <v/>
      </c>
      <c r="AL2908" s="79" t="str">
        <f>IF($C2908="", "", IF(IFERROR(INDEX(Ingredients!H$11:H$310, MATCH($C2908, Ingredients!$B$11:$B$310, 0)), "")="", "", IFERROR(INDEX(Ingredients!H$11:H$310, MATCH($C2908, Ingredients!$B$11:$B$310, 0)), "")))</f>
        <v/>
      </c>
      <c r="AN2908" s="83" t="str">
        <f t="shared" si="680"/>
        <v/>
      </c>
      <c r="AP2908" s="114" t="str">
        <f t="shared" si="690"/>
        <v/>
      </c>
      <c r="AR2908" s="117" t="str">
        <f>IF($C2908="", "", IF(IFERROR(INDEX(Ingredients!$AI$11:$AI$310, MATCH($C2908, Ingredients!$B$11:$B$310, 0)), "")="", "", IFERROR(INDEX(Ingredients!$AI$11:$AI$310, MATCH($C2908, Ingredients!$B$11:$B$310, 0)), "")))</f>
        <v/>
      </c>
      <c r="AT2908" s="120" t="str">
        <f t="shared" si="691"/>
        <v/>
      </c>
      <c r="AV2908" s="90" t="str">
        <f t="shared" si="681"/>
        <v/>
      </c>
      <c r="AX2908" s="90" t="str">
        <f>IF($AV2908="", "", COUNTIF($AV$11:$AV$5010, "&lt;"&amp;$AV2908)+1+COUNTIF($AV$11:$AV2908, $AV2908)-1)</f>
        <v/>
      </c>
      <c r="AZ2908" s="111" t="str">
        <f>IF($B2908="", "", SUMIF('Shopping List'!$AV$11:$AV$25, $B2908, 'Shopping List'!$BN$11:$BN$25))</f>
        <v/>
      </c>
      <c r="BB2908" s="117" t="str">
        <f t="shared" si="692"/>
        <v/>
      </c>
    </row>
    <row r="2909" spans="1:54" x14ac:dyDescent="0.25">
      <c r="A2909" s="4"/>
      <c r="B2909" s="37"/>
      <c r="C2909" s="124"/>
      <c r="D2909" s="39"/>
      <c r="E2909" s="125"/>
      <c r="F2909" s="48"/>
      <c r="G2909" s="4"/>
      <c r="H2909" s="4"/>
      <c r="I2909" s="95" t="str">
        <f>IF($C2909="", "", IF(IFERROR(INDEX(Ingredients!$C$11:$C$310, MATCH($C2909, Ingredients!$B$11:$B$310, 0)), "")="", "", IFERROR(INDEX(Ingredients!$C$11:$C$310, MATCH($C2909, Ingredients!$B$11:$B$310, 0)), "")))</f>
        <v/>
      </c>
      <c r="J2909" s="73" t="str">
        <f>IF($B2909="", "", IF(IFERROR(INDEX(Meals!$C$11:$C$260, MATCH($B2909, Meals!$B$11:$B$260, 0)), "")="", "", IFERROR(INDEX(Meals!$C$11:$C$260, MATCH($B2909, Meals!$B$11:$B$260, 0)), "")))</f>
        <v/>
      </c>
      <c r="K2909" s="4"/>
      <c r="L2909" s="72" t="str">
        <f t="shared" si="682"/>
        <v/>
      </c>
      <c r="M2909" s="73" t="str">
        <f t="shared" si="683"/>
        <v/>
      </c>
      <c r="N2909" s="4"/>
      <c r="O2909" s="78" t="str">
        <f t="shared" si="684"/>
        <v/>
      </c>
      <c r="P2909" s="79" t="str">
        <f t="shared" si="685"/>
        <v/>
      </c>
      <c r="Q2909" s="4"/>
      <c r="R2909" s="90" t="str">
        <f t="shared" si="686"/>
        <v/>
      </c>
      <c r="S2909" s="4"/>
      <c r="Y2909" s="18" t="str">
        <f t="shared" si="687"/>
        <v/>
      </c>
      <c r="AA2909" s="18" t="str">
        <f t="shared" si="678"/>
        <v/>
      </c>
      <c r="AB2909" s="18" t="str">
        <f t="shared" si="679"/>
        <v/>
      </c>
      <c r="AC2909" s="18" t="str">
        <f t="shared" si="688"/>
        <v/>
      </c>
      <c r="AD2909" s="18" t="str">
        <f t="shared" si="688"/>
        <v/>
      </c>
      <c r="AE2909" s="18" t="str">
        <f t="shared" si="689"/>
        <v/>
      </c>
      <c r="AG2909" s="95" t="str">
        <f>IF($C2909="", "", IF(IFERROR(INDEX(Ingredients!C$11:C$310, MATCH($C2909, Ingredients!$B$11:$B$310, 0)), "")="", "", IFERROR(INDEX(Ingredients!C$11:C$310, MATCH($C2909, Ingredients!$B$11:$B$310, 0)), "")))</f>
        <v/>
      </c>
      <c r="AH2909" s="105" t="str">
        <f>IF($C2909="", "", IF(IFERROR(INDEX(Ingredients!D$11:D$310, MATCH($C2909, Ingredients!$B$11:$B$310, 0)), "")="", "", IFERROR(INDEX(Ingredients!D$11:D$310, MATCH($C2909, Ingredients!$B$11:$B$310, 0)), "")))</f>
        <v/>
      </c>
      <c r="AI2909" s="106" t="str">
        <f>IF($C2909="", "", IF(IFERROR(INDEX(Ingredients!E$11:E$310, MATCH($C2909, Ingredients!$B$11:$B$310, 0)), "")="", "", IFERROR(INDEX(Ingredients!E$11:E$310, MATCH($C2909, Ingredients!$B$11:$B$310, 0)), "")))</f>
        <v/>
      </c>
      <c r="AJ2909" s="108" t="str">
        <f>IF($C2909="", "", IF(IFERROR(INDEX(Ingredients!F$11:F$310, MATCH($C2909, Ingredients!$B$11:$B$310, 0)), "")="", "", IFERROR(INDEX(Ingredients!F$11:F$310, MATCH($C2909, Ingredients!$B$11:$B$310, 0)), "")))</f>
        <v/>
      </c>
      <c r="AK2909" s="106" t="str">
        <f>IF($C2909="", "", IF(IFERROR(INDEX(Ingredients!G$11:G$310, MATCH($C2909, Ingredients!$B$11:$B$310, 0)), "")="", "", IFERROR(INDEX(Ingredients!G$11:G$310, MATCH($C2909, Ingredients!$B$11:$B$310, 0)), "")))</f>
        <v/>
      </c>
      <c r="AL2909" s="79" t="str">
        <f>IF($C2909="", "", IF(IFERROR(INDEX(Ingredients!H$11:H$310, MATCH($C2909, Ingredients!$B$11:$B$310, 0)), "")="", "", IFERROR(INDEX(Ingredients!H$11:H$310, MATCH($C2909, Ingredients!$B$11:$B$310, 0)), "")))</f>
        <v/>
      </c>
      <c r="AN2909" s="83" t="str">
        <f t="shared" si="680"/>
        <v/>
      </c>
      <c r="AP2909" s="114" t="str">
        <f t="shared" si="690"/>
        <v/>
      </c>
      <c r="AR2909" s="117" t="str">
        <f>IF($C2909="", "", IF(IFERROR(INDEX(Ingredients!$AI$11:$AI$310, MATCH($C2909, Ingredients!$B$11:$B$310, 0)), "")="", "", IFERROR(INDEX(Ingredients!$AI$11:$AI$310, MATCH($C2909, Ingredients!$B$11:$B$310, 0)), "")))</f>
        <v/>
      </c>
      <c r="AT2909" s="120" t="str">
        <f t="shared" si="691"/>
        <v/>
      </c>
      <c r="AV2909" s="90" t="str">
        <f t="shared" si="681"/>
        <v/>
      </c>
      <c r="AX2909" s="90" t="str">
        <f>IF($AV2909="", "", COUNTIF($AV$11:$AV$5010, "&lt;"&amp;$AV2909)+1+COUNTIF($AV$11:$AV2909, $AV2909)-1)</f>
        <v/>
      </c>
      <c r="AZ2909" s="111" t="str">
        <f>IF($B2909="", "", SUMIF('Shopping List'!$AV$11:$AV$25, $B2909, 'Shopping List'!$BN$11:$BN$25))</f>
        <v/>
      </c>
      <c r="BB2909" s="117" t="str">
        <f t="shared" si="692"/>
        <v/>
      </c>
    </row>
    <row r="2910" spans="1:54" x14ac:dyDescent="0.25">
      <c r="A2910" s="4"/>
      <c r="B2910" s="37"/>
      <c r="C2910" s="124"/>
      <c r="D2910" s="39"/>
      <c r="E2910" s="125"/>
      <c r="F2910" s="48"/>
      <c r="G2910" s="4"/>
      <c r="H2910" s="4"/>
      <c r="I2910" s="95" t="str">
        <f>IF($C2910="", "", IF(IFERROR(INDEX(Ingredients!$C$11:$C$310, MATCH($C2910, Ingredients!$B$11:$B$310, 0)), "")="", "", IFERROR(INDEX(Ingredients!$C$11:$C$310, MATCH($C2910, Ingredients!$B$11:$B$310, 0)), "")))</f>
        <v/>
      </c>
      <c r="J2910" s="73" t="str">
        <f>IF($B2910="", "", IF(IFERROR(INDEX(Meals!$C$11:$C$260, MATCH($B2910, Meals!$B$11:$B$260, 0)), "")="", "", IFERROR(INDEX(Meals!$C$11:$C$260, MATCH($B2910, Meals!$B$11:$B$260, 0)), "")))</f>
        <v/>
      </c>
      <c r="K2910" s="4"/>
      <c r="L2910" s="72" t="str">
        <f t="shared" si="682"/>
        <v/>
      </c>
      <c r="M2910" s="73" t="str">
        <f t="shared" si="683"/>
        <v/>
      </c>
      <c r="N2910" s="4"/>
      <c r="O2910" s="78" t="str">
        <f t="shared" si="684"/>
        <v/>
      </c>
      <c r="P2910" s="79" t="str">
        <f t="shared" si="685"/>
        <v/>
      </c>
      <c r="Q2910" s="4"/>
      <c r="R2910" s="90" t="str">
        <f t="shared" si="686"/>
        <v/>
      </c>
      <c r="S2910" s="4"/>
      <c r="Y2910" s="18" t="str">
        <f t="shared" si="687"/>
        <v/>
      </c>
      <c r="AA2910" s="18" t="str">
        <f t="shared" si="678"/>
        <v/>
      </c>
      <c r="AB2910" s="18" t="str">
        <f t="shared" si="679"/>
        <v/>
      </c>
      <c r="AC2910" s="18" t="str">
        <f t="shared" si="688"/>
        <v/>
      </c>
      <c r="AD2910" s="18" t="str">
        <f t="shared" si="688"/>
        <v/>
      </c>
      <c r="AE2910" s="18" t="str">
        <f t="shared" si="689"/>
        <v/>
      </c>
      <c r="AG2910" s="95" t="str">
        <f>IF($C2910="", "", IF(IFERROR(INDEX(Ingredients!C$11:C$310, MATCH($C2910, Ingredients!$B$11:$B$310, 0)), "")="", "", IFERROR(INDEX(Ingredients!C$11:C$310, MATCH($C2910, Ingredients!$B$11:$B$310, 0)), "")))</f>
        <v/>
      </c>
      <c r="AH2910" s="105" t="str">
        <f>IF($C2910="", "", IF(IFERROR(INDEX(Ingredients!D$11:D$310, MATCH($C2910, Ingredients!$B$11:$B$310, 0)), "")="", "", IFERROR(INDEX(Ingredients!D$11:D$310, MATCH($C2910, Ingredients!$B$11:$B$310, 0)), "")))</f>
        <v/>
      </c>
      <c r="AI2910" s="106" t="str">
        <f>IF($C2910="", "", IF(IFERROR(INDEX(Ingredients!E$11:E$310, MATCH($C2910, Ingredients!$B$11:$B$310, 0)), "")="", "", IFERROR(INDEX(Ingredients!E$11:E$310, MATCH($C2910, Ingredients!$B$11:$B$310, 0)), "")))</f>
        <v/>
      </c>
      <c r="AJ2910" s="108" t="str">
        <f>IF($C2910="", "", IF(IFERROR(INDEX(Ingredients!F$11:F$310, MATCH($C2910, Ingredients!$B$11:$B$310, 0)), "")="", "", IFERROR(INDEX(Ingredients!F$11:F$310, MATCH($C2910, Ingredients!$B$11:$B$310, 0)), "")))</f>
        <v/>
      </c>
      <c r="AK2910" s="106" t="str">
        <f>IF($C2910="", "", IF(IFERROR(INDEX(Ingredients!G$11:G$310, MATCH($C2910, Ingredients!$B$11:$B$310, 0)), "")="", "", IFERROR(INDEX(Ingredients!G$11:G$310, MATCH($C2910, Ingredients!$B$11:$B$310, 0)), "")))</f>
        <v/>
      </c>
      <c r="AL2910" s="79" t="str">
        <f>IF($C2910="", "", IF(IFERROR(INDEX(Ingredients!H$11:H$310, MATCH($C2910, Ingredients!$B$11:$B$310, 0)), "")="", "", IFERROR(INDEX(Ingredients!H$11:H$310, MATCH($C2910, Ingredients!$B$11:$B$310, 0)), "")))</f>
        <v/>
      </c>
      <c r="AN2910" s="83" t="str">
        <f t="shared" si="680"/>
        <v/>
      </c>
      <c r="AP2910" s="114" t="str">
        <f t="shared" si="690"/>
        <v/>
      </c>
      <c r="AR2910" s="117" t="str">
        <f>IF($C2910="", "", IF(IFERROR(INDEX(Ingredients!$AI$11:$AI$310, MATCH($C2910, Ingredients!$B$11:$B$310, 0)), "")="", "", IFERROR(INDEX(Ingredients!$AI$11:$AI$310, MATCH($C2910, Ingredients!$B$11:$B$310, 0)), "")))</f>
        <v/>
      </c>
      <c r="AT2910" s="120" t="str">
        <f t="shared" si="691"/>
        <v/>
      </c>
      <c r="AV2910" s="90" t="str">
        <f t="shared" si="681"/>
        <v/>
      </c>
      <c r="AX2910" s="90" t="str">
        <f>IF($AV2910="", "", COUNTIF($AV$11:$AV$5010, "&lt;"&amp;$AV2910)+1+COUNTIF($AV$11:$AV2910, $AV2910)-1)</f>
        <v/>
      </c>
      <c r="AZ2910" s="111" t="str">
        <f>IF($B2910="", "", SUMIF('Shopping List'!$AV$11:$AV$25, $B2910, 'Shopping List'!$BN$11:$BN$25))</f>
        <v/>
      </c>
      <c r="BB2910" s="117" t="str">
        <f t="shared" si="692"/>
        <v/>
      </c>
    </row>
    <row r="2911" spans="1:54" x14ac:dyDescent="0.25">
      <c r="A2911" s="4"/>
      <c r="B2911" s="37"/>
      <c r="C2911" s="124"/>
      <c r="D2911" s="39"/>
      <c r="E2911" s="125"/>
      <c r="F2911" s="48"/>
      <c r="G2911" s="4"/>
      <c r="H2911" s="4"/>
      <c r="I2911" s="95" t="str">
        <f>IF($C2911="", "", IF(IFERROR(INDEX(Ingredients!$C$11:$C$310, MATCH($C2911, Ingredients!$B$11:$B$310, 0)), "")="", "", IFERROR(INDEX(Ingredients!$C$11:$C$310, MATCH($C2911, Ingredients!$B$11:$B$310, 0)), "")))</f>
        <v/>
      </c>
      <c r="J2911" s="73" t="str">
        <f>IF($B2911="", "", IF(IFERROR(INDEX(Meals!$C$11:$C$260, MATCH($B2911, Meals!$B$11:$B$260, 0)), "")="", "", IFERROR(INDEX(Meals!$C$11:$C$260, MATCH($B2911, Meals!$B$11:$B$260, 0)), "")))</f>
        <v/>
      </c>
      <c r="K2911" s="4"/>
      <c r="L2911" s="72" t="str">
        <f t="shared" si="682"/>
        <v/>
      </c>
      <c r="M2911" s="73" t="str">
        <f t="shared" si="683"/>
        <v/>
      </c>
      <c r="N2911" s="4"/>
      <c r="O2911" s="78" t="str">
        <f t="shared" si="684"/>
        <v/>
      </c>
      <c r="P2911" s="79" t="str">
        <f t="shared" si="685"/>
        <v/>
      </c>
      <c r="Q2911" s="4"/>
      <c r="R2911" s="90" t="str">
        <f t="shared" si="686"/>
        <v/>
      </c>
      <c r="S2911" s="4"/>
      <c r="Y2911" s="18" t="str">
        <f t="shared" si="687"/>
        <v/>
      </c>
      <c r="AA2911" s="18" t="str">
        <f t="shared" si="678"/>
        <v/>
      </c>
      <c r="AB2911" s="18" t="str">
        <f t="shared" si="679"/>
        <v/>
      </c>
      <c r="AC2911" s="18" t="str">
        <f t="shared" si="688"/>
        <v/>
      </c>
      <c r="AD2911" s="18" t="str">
        <f t="shared" si="688"/>
        <v/>
      </c>
      <c r="AE2911" s="18" t="str">
        <f t="shared" si="689"/>
        <v/>
      </c>
      <c r="AG2911" s="95" t="str">
        <f>IF($C2911="", "", IF(IFERROR(INDEX(Ingredients!C$11:C$310, MATCH($C2911, Ingredients!$B$11:$B$310, 0)), "")="", "", IFERROR(INDEX(Ingredients!C$11:C$310, MATCH($C2911, Ingredients!$B$11:$B$310, 0)), "")))</f>
        <v/>
      </c>
      <c r="AH2911" s="105" t="str">
        <f>IF($C2911="", "", IF(IFERROR(INDEX(Ingredients!D$11:D$310, MATCH($C2911, Ingredients!$B$11:$B$310, 0)), "")="", "", IFERROR(INDEX(Ingredients!D$11:D$310, MATCH($C2911, Ingredients!$B$11:$B$310, 0)), "")))</f>
        <v/>
      </c>
      <c r="AI2911" s="106" t="str">
        <f>IF($C2911="", "", IF(IFERROR(INDEX(Ingredients!E$11:E$310, MATCH($C2911, Ingredients!$B$11:$B$310, 0)), "")="", "", IFERROR(INDEX(Ingredients!E$11:E$310, MATCH($C2911, Ingredients!$B$11:$B$310, 0)), "")))</f>
        <v/>
      </c>
      <c r="AJ2911" s="108" t="str">
        <f>IF($C2911="", "", IF(IFERROR(INDEX(Ingredients!F$11:F$310, MATCH($C2911, Ingredients!$B$11:$B$310, 0)), "")="", "", IFERROR(INDEX(Ingredients!F$11:F$310, MATCH($C2911, Ingredients!$B$11:$B$310, 0)), "")))</f>
        <v/>
      </c>
      <c r="AK2911" s="106" t="str">
        <f>IF($C2911="", "", IF(IFERROR(INDEX(Ingredients!G$11:G$310, MATCH($C2911, Ingredients!$B$11:$B$310, 0)), "")="", "", IFERROR(INDEX(Ingredients!G$11:G$310, MATCH($C2911, Ingredients!$B$11:$B$310, 0)), "")))</f>
        <v/>
      </c>
      <c r="AL2911" s="79" t="str">
        <f>IF($C2911="", "", IF(IFERROR(INDEX(Ingredients!H$11:H$310, MATCH($C2911, Ingredients!$B$11:$B$310, 0)), "")="", "", IFERROR(INDEX(Ingredients!H$11:H$310, MATCH($C2911, Ingredients!$B$11:$B$310, 0)), "")))</f>
        <v/>
      </c>
      <c r="AN2911" s="83" t="str">
        <f t="shared" si="680"/>
        <v/>
      </c>
      <c r="AP2911" s="114" t="str">
        <f t="shared" si="690"/>
        <v/>
      </c>
      <c r="AR2911" s="117" t="str">
        <f>IF($C2911="", "", IF(IFERROR(INDEX(Ingredients!$AI$11:$AI$310, MATCH($C2911, Ingredients!$B$11:$B$310, 0)), "")="", "", IFERROR(INDEX(Ingredients!$AI$11:$AI$310, MATCH($C2911, Ingredients!$B$11:$B$310, 0)), "")))</f>
        <v/>
      </c>
      <c r="AT2911" s="120" t="str">
        <f t="shared" si="691"/>
        <v/>
      </c>
      <c r="AV2911" s="90" t="str">
        <f t="shared" si="681"/>
        <v/>
      </c>
      <c r="AX2911" s="90" t="str">
        <f>IF($AV2911="", "", COUNTIF($AV$11:$AV$5010, "&lt;"&amp;$AV2911)+1+COUNTIF($AV$11:$AV2911, $AV2911)-1)</f>
        <v/>
      </c>
      <c r="AZ2911" s="111" t="str">
        <f>IF($B2911="", "", SUMIF('Shopping List'!$AV$11:$AV$25, $B2911, 'Shopping List'!$BN$11:$BN$25))</f>
        <v/>
      </c>
      <c r="BB2911" s="117" t="str">
        <f t="shared" si="692"/>
        <v/>
      </c>
    </row>
    <row r="2912" spans="1:54" x14ac:dyDescent="0.25">
      <c r="A2912" s="4"/>
      <c r="B2912" s="37"/>
      <c r="C2912" s="124"/>
      <c r="D2912" s="39"/>
      <c r="E2912" s="125"/>
      <c r="F2912" s="48"/>
      <c r="G2912" s="4"/>
      <c r="H2912" s="4"/>
      <c r="I2912" s="95" t="str">
        <f>IF($C2912="", "", IF(IFERROR(INDEX(Ingredients!$C$11:$C$310, MATCH($C2912, Ingredients!$B$11:$B$310, 0)), "")="", "", IFERROR(INDEX(Ingredients!$C$11:$C$310, MATCH($C2912, Ingredients!$B$11:$B$310, 0)), "")))</f>
        <v/>
      </c>
      <c r="J2912" s="73" t="str">
        <f>IF($B2912="", "", IF(IFERROR(INDEX(Meals!$C$11:$C$260, MATCH($B2912, Meals!$B$11:$B$260, 0)), "")="", "", IFERROR(INDEX(Meals!$C$11:$C$260, MATCH($B2912, Meals!$B$11:$B$260, 0)), "")))</f>
        <v/>
      </c>
      <c r="K2912" s="4"/>
      <c r="L2912" s="72" t="str">
        <f t="shared" si="682"/>
        <v/>
      </c>
      <c r="M2912" s="73" t="str">
        <f t="shared" si="683"/>
        <v/>
      </c>
      <c r="N2912" s="4"/>
      <c r="O2912" s="78" t="str">
        <f t="shared" si="684"/>
        <v/>
      </c>
      <c r="P2912" s="79" t="str">
        <f t="shared" si="685"/>
        <v/>
      </c>
      <c r="Q2912" s="4"/>
      <c r="R2912" s="90" t="str">
        <f t="shared" si="686"/>
        <v/>
      </c>
      <c r="S2912" s="4"/>
      <c r="Y2912" s="18" t="str">
        <f t="shared" si="687"/>
        <v/>
      </c>
      <c r="AA2912" s="18" t="str">
        <f t="shared" si="678"/>
        <v/>
      </c>
      <c r="AB2912" s="18" t="str">
        <f t="shared" si="679"/>
        <v/>
      </c>
      <c r="AC2912" s="18" t="str">
        <f t="shared" si="688"/>
        <v/>
      </c>
      <c r="AD2912" s="18" t="str">
        <f t="shared" si="688"/>
        <v/>
      </c>
      <c r="AE2912" s="18" t="str">
        <f t="shared" si="689"/>
        <v/>
      </c>
      <c r="AG2912" s="95" t="str">
        <f>IF($C2912="", "", IF(IFERROR(INDEX(Ingredients!C$11:C$310, MATCH($C2912, Ingredients!$B$11:$B$310, 0)), "")="", "", IFERROR(INDEX(Ingredients!C$11:C$310, MATCH($C2912, Ingredients!$B$11:$B$310, 0)), "")))</f>
        <v/>
      </c>
      <c r="AH2912" s="105" t="str">
        <f>IF($C2912="", "", IF(IFERROR(INDEX(Ingredients!D$11:D$310, MATCH($C2912, Ingredients!$B$11:$B$310, 0)), "")="", "", IFERROR(INDEX(Ingredients!D$11:D$310, MATCH($C2912, Ingredients!$B$11:$B$310, 0)), "")))</f>
        <v/>
      </c>
      <c r="AI2912" s="106" t="str">
        <f>IF($C2912="", "", IF(IFERROR(INDEX(Ingredients!E$11:E$310, MATCH($C2912, Ingredients!$B$11:$B$310, 0)), "")="", "", IFERROR(INDEX(Ingredients!E$11:E$310, MATCH($C2912, Ingredients!$B$11:$B$310, 0)), "")))</f>
        <v/>
      </c>
      <c r="AJ2912" s="108" t="str">
        <f>IF($C2912="", "", IF(IFERROR(INDEX(Ingredients!F$11:F$310, MATCH($C2912, Ingredients!$B$11:$B$310, 0)), "")="", "", IFERROR(INDEX(Ingredients!F$11:F$310, MATCH($C2912, Ingredients!$B$11:$B$310, 0)), "")))</f>
        <v/>
      </c>
      <c r="AK2912" s="106" t="str">
        <f>IF($C2912="", "", IF(IFERROR(INDEX(Ingredients!G$11:G$310, MATCH($C2912, Ingredients!$B$11:$B$310, 0)), "")="", "", IFERROR(INDEX(Ingredients!G$11:G$310, MATCH($C2912, Ingredients!$B$11:$B$310, 0)), "")))</f>
        <v/>
      </c>
      <c r="AL2912" s="79" t="str">
        <f>IF($C2912="", "", IF(IFERROR(INDEX(Ingredients!H$11:H$310, MATCH($C2912, Ingredients!$B$11:$B$310, 0)), "")="", "", IFERROR(INDEX(Ingredients!H$11:H$310, MATCH($C2912, Ingredients!$B$11:$B$310, 0)), "")))</f>
        <v/>
      </c>
      <c r="AN2912" s="83" t="str">
        <f t="shared" si="680"/>
        <v/>
      </c>
      <c r="AP2912" s="114" t="str">
        <f t="shared" si="690"/>
        <v/>
      </c>
      <c r="AR2912" s="117" t="str">
        <f>IF($C2912="", "", IF(IFERROR(INDEX(Ingredients!$AI$11:$AI$310, MATCH($C2912, Ingredients!$B$11:$B$310, 0)), "")="", "", IFERROR(INDEX(Ingredients!$AI$11:$AI$310, MATCH($C2912, Ingredients!$B$11:$B$310, 0)), "")))</f>
        <v/>
      </c>
      <c r="AT2912" s="120" t="str">
        <f t="shared" si="691"/>
        <v/>
      </c>
      <c r="AV2912" s="90" t="str">
        <f t="shared" si="681"/>
        <v/>
      </c>
      <c r="AX2912" s="90" t="str">
        <f>IF($AV2912="", "", COUNTIF($AV$11:$AV$5010, "&lt;"&amp;$AV2912)+1+COUNTIF($AV$11:$AV2912, $AV2912)-1)</f>
        <v/>
      </c>
      <c r="AZ2912" s="111" t="str">
        <f>IF($B2912="", "", SUMIF('Shopping List'!$AV$11:$AV$25, $B2912, 'Shopping List'!$BN$11:$BN$25))</f>
        <v/>
      </c>
      <c r="BB2912" s="117" t="str">
        <f t="shared" si="692"/>
        <v/>
      </c>
    </row>
    <row r="2913" spans="1:54" x14ac:dyDescent="0.25">
      <c r="A2913" s="4"/>
      <c r="B2913" s="37"/>
      <c r="C2913" s="124"/>
      <c r="D2913" s="39"/>
      <c r="E2913" s="125"/>
      <c r="F2913" s="48"/>
      <c r="G2913" s="4"/>
      <c r="H2913" s="4"/>
      <c r="I2913" s="95" t="str">
        <f>IF($C2913="", "", IF(IFERROR(INDEX(Ingredients!$C$11:$C$310, MATCH($C2913, Ingredients!$B$11:$B$310, 0)), "")="", "", IFERROR(INDEX(Ingredients!$C$11:$C$310, MATCH($C2913, Ingredients!$B$11:$B$310, 0)), "")))</f>
        <v/>
      </c>
      <c r="J2913" s="73" t="str">
        <f>IF($B2913="", "", IF(IFERROR(INDEX(Meals!$C$11:$C$260, MATCH($B2913, Meals!$B$11:$B$260, 0)), "")="", "", IFERROR(INDEX(Meals!$C$11:$C$260, MATCH($B2913, Meals!$B$11:$B$260, 0)), "")))</f>
        <v/>
      </c>
      <c r="K2913" s="4"/>
      <c r="L2913" s="72" t="str">
        <f t="shared" si="682"/>
        <v/>
      </c>
      <c r="M2913" s="73" t="str">
        <f t="shared" si="683"/>
        <v/>
      </c>
      <c r="N2913" s="4"/>
      <c r="O2913" s="78" t="str">
        <f t="shared" si="684"/>
        <v/>
      </c>
      <c r="P2913" s="79" t="str">
        <f t="shared" si="685"/>
        <v/>
      </c>
      <c r="Q2913" s="4"/>
      <c r="R2913" s="90" t="str">
        <f t="shared" si="686"/>
        <v/>
      </c>
      <c r="S2913" s="4"/>
      <c r="Y2913" s="18" t="str">
        <f t="shared" si="687"/>
        <v/>
      </c>
      <c r="AA2913" s="18" t="str">
        <f t="shared" si="678"/>
        <v/>
      </c>
      <c r="AB2913" s="18" t="str">
        <f t="shared" si="679"/>
        <v/>
      </c>
      <c r="AC2913" s="18" t="str">
        <f t="shared" si="688"/>
        <v/>
      </c>
      <c r="AD2913" s="18" t="str">
        <f t="shared" si="688"/>
        <v/>
      </c>
      <c r="AE2913" s="18" t="str">
        <f t="shared" si="689"/>
        <v/>
      </c>
      <c r="AG2913" s="95" t="str">
        <f>IF($C2913="", "", IF(IFERROR(INDEX(Ingredients!C$11:C$310, MATCH($C2913, Ingredients!$B$11:$B$310, 0)), "")="", "", IFERROR(INDEX(Ingredients!C$11:C$310, MATCH($C2913, Ingredients!$B$11:$B$310, 0)), "")))</f>
        <v/>
      </c>
      <c r="AH2913" s="105" t="str">
        <f>IF($C2913="", "", IF(IFERROR(INDEX(Ingredients!D$11:D$310, MATCH($C2913, Ingredients!$B$11:$B$310, 0)), "")="", "", IFERROR(INDEX(Ingredients!D$11:D$310, MATCH($C2913, Ingredients!$B$11:$B$310, 0)), "")))</f>
        <v/>
      </c>
      <c r="AI2913" s="106" t="str">
        <f>IF($C2913="", "", IF(IFERROR(INDEX(Ingredients!E$11:E$310, MATCH($C2913, Ingredients!$B$11:$B$310, 0)), "")="", "", IFERROR(INDEX(Ingredients!E$11:E$310, MATCH($C2913, Ingredients!$B$11:$B$310, 0)), "")))</f>
        <v/>
      </c>
      <c r="AJ2913" s="108" t="str">
        <f>IF($C2913="", "", IF(IFERROR(INDEX(Ingredients!F$11:F$310, MATCH($C2913, Ingredients!$B$11:$B$310, 0)), "")="", "", IFERROR(INDEX(Ingredients!F$11:F$310, MATCH($C2913, Ingredients!$B$11:$B$310, 0)), "")))</f>
        <v/>
      </c>
      <c r="AK2913" s="106" t="str">
        <f>IF($C2913="", "", IF(IFERROR(INDEX(Ingredients!G$11:G$310, MATCH($C2913, Ingredients!$B$11:$B$310, 0)), "")="", "", IFERROR(INDEX(Ingredients!G$11:G$310, MATCH($C2913, Ingredients!$B$11:$B$310, 0)), "")))</f>
        <v/>
      </c>
      <c r="AL2913" s="79" t="str">
        <f>IF($C2913="", "", IF(IFERROR(INDEX(Ingredients!H$11:H$310, MATCH($C2913, Ingredients!$B$11:$B$310, 0)), "")="", "", IFERROR(INDEX(Ingredients!H$11:H$310, MATCH($C2913, Ingredients!$B$11:$B$310, 0)), "")))</f>
        <v/>
      </c>
      <c r="AN2913" s="83" t="str">
        <f t="shared" si="680"/>
        <v/>
      </c>
      <c r="AP2913" s="114" t="str">
        <f t="shared" si="690"/>
        <v/>
      </c>
      <c r="AR2913" s="117" t="str">
        <f>IF($C2913="", "", IF(IFERROR(INDEX(Ingredients!$AI$11:$AI$310, MATCH($C2913, Ingredients!$B$11:$B$310, 0)), "")="", "", IFERROR(INDEX(Ingredients!$AI$11:$AI$310, MATCH($C2913, Ingredients!$B$11:$B$310, 0)), "")))</f>
        <v/>
      </c>
      <c r="AT2913" s="120" t="str">
        <f t="shared" si="691"/>
        <v/>
      </c>
      <c r="AV2913" s="90" t="str">
        <f t="shared" si="681"/>
        <v/>
      </c>
      <c r="AX2913" s="90" t="str">
        <f>IF($AV2913="", "", COUNTIF($AV$11:$AV$5010, "&lt;"&amp;$AV2913)+1+COUNTIF($AV$11:$AV2913, $AV2913)-1)</f>
        <v/>
      </c>
      <c r="AZ2913" s="111" t="str">
        <f>IF($B2913="", "", SUMIF('Shopping List'!$AV$11:$AV$25, $B2913, 'Shopping List'!$BN$11:$BN$25))</f>
        <v/>
      </c>
      <c r="BB2913" s="117" t="str">
        <f t="shared" si="692"/>
        <v/>
      </c>
    </row>
    <row r="2914" spans="1:54" x14ac:dyDescent="0.25">
      <c r="A2914" s="4"/>
      <c r="B2914" s="37"/>
      <c r="C2914" s="124"/>
      <c r="D2914" s="39"/>
      <c r="E2914" s="125"/>
      <c r="F2914" s="48"/>
      <c r="G2914" s="4"/>
      <c r="H2914" s="4"/>
      <c r="I2914" s="95" t="str">
        <f>IF($C2914="", "", IF(IFERROR(INDEX(Ingredients!$C$11:$C$310, MATCH($C2914, Ingredients!$B$11:$B$310, 0)), "")="", "", IFERROR(INDEX(Ingredients!$C$11:$C$310, MATCH($C2914, Ingredients!$B$11:$B$310, 0)), "")))</f>
        <v/>
      </c>
      <c r="J2914" s="73" t="str">
        <f>IF($B2914="", "", IF(IFERROR(INDEX(Meals!$C$11:$C$260, MATCH($B2914, Meals!$B$11:$B$260, 0)), "")="", "", IFERROR(INDEX(Meals!$C$11:$C$260, MATCH($B2914, Meals!$B$11:$B$260, 0)), "")))</f>
        <v/>
      </c>
      <c r="K2914" s="4"/>
      <c r="L2914" s="72" t="str">
        <f t="shared" si="682"/>
        <v/>
      </c>
      <c r="M2914" s="73" t="str">
        <f t="shared" si="683"/>
        <v/>
      </c>
      <c r="N2914" s="4"/>
      <c r="O2914" s="78" t="str">
        <f t="shared" si="684"/>
        <v/>
      </c>
      <c r="P2914" s="79" t="str">
        <f t="shared" si="685"/>
        <v/>
      </c>
      <c r="Q2914" s="4"/>
      <c r="R2914" s="90" t="str">
        <f t="shared" si="686"/>
        <v/>
      </c>
      <c r="S2914" s="4"/>
      <c r="Y2914" s="18" t="str">
        <f t="shared" si="687"/>
        <v/>
      </c>
      <c r="AA2914" s="18" t="str">
        <f t="shared" si="678"/>
        <v/>
      </c>
      <c r="AB2914" s="18" t="str">
        <f t="shared" si="679"/>
        <v/>
      </c>
      <c r="AC2914" s="18" t="str">
        <f t="shared" si="688"/>
        <v/>
      </c>
      <c r="AD2914" s="18" t="str">
        <f t="shared" si="688"/>
        <v/>
      </c>
      <c r="AE2914" s="18" t="str">
        <f t="shared" si="689"/>
        <v/>
      </c>
      <c r="AG2914" s="95" t="str">
        <f>IF($C2914="", "", IF(IFERROR(INDEX(Ingredients!C$11:C$310, MATCH($C2914, Ingredients!$B$11:$B$310, 0)), "")="", "", IFERROR(INDEX(Ingredients!C$11:C$310, MATCH($C2914, Ingredients!$B$11:$B$310, 0)), "")))</f>
        <v/>
      </c>
      <c r="AH2914" s="105" t="str">
        <f>IF($C2914="", "", IF(IFERROR(INDEX(Ingredients!D$11:D$310, MATCH($C2914, Ingredients!$B$11:$B$310, 0)), "")="", "", IFERROR(INDEX(Ingredients!D$11:D$310, MATCH($C2914, Ingredients!$B$11:$B$310, 0)), "")))</f>
        <v/>
      </c>
      <c r="AI2914" s="106" t="str">
        <f>IF($C2914="", "", IF(IFERROR(INDEX(Ingredients!E$11:E$310, MATCH($C2914, Ingredients!$B$11:$B$310, 0)), "")="", "", IFERROR(INDEX(Ingredients!E$11:E$310, MATCH($C2914, Ingredients!$B$11:$B$310, 0)), "")))</f>
        <v/>
      </c>
      <c r="AJ2914" s="108" t="str">
        <f>IF($C2914="", "", IF(IFERROR(INDEX(Ingredients!F$11:F$310, MATCH($C2914, Ingredients!$B$11:$B$310, 0)), "")="", "", IFERROR(INDEX(Ingredients!F$11:F$310, MATCH($C2914, Ingredients!$B$11:$B$310, 0)), "")))</f>
        <v/>
      </c>
      <c r="AK2914" s="106" t="str">
        <f>IF($C2914="", "", IF(IFERROR(INDEX(Ingredients!G$11:G$310, MATCH($C2914, Ingredients!$B$11:$B$310, 0)), "")="", "", IFERROR(INDEX(Ingredients!G$11:G$310, MATCH($C2914, Ingredients!$B$11:$B$310, 0)), "")))</f>
        <v/>
      </c>
      <c r="AL2914" s="79" t="str">
        <f>IF($C2914="", "", IF(IFERROR(INDEX(Ingredients!H$11:H$310, MATCH($C2914, Ingredients!$B$11:$B$310, 0)), "")="", "", IFERROR(INDEX(Ingredients!H$11:H$310, MATCH($C2914, Ingredients!$B$11:$B$310, 0)), "")))</f>
        <v/>
      </c>
      <c r="AN2914" s="83" t="str">
        <f t="shared" si="680"/>
        <v/>
      </c>
      <c r="AP2914" s="114" t="str">
        <f t="shared" si="690"/>
        <v/>
      </c>
      <c r="AR2914" s="117" t="str">
        <f>IF($C2914="", "", IF(IFERROR(INDEX(Ingredients!$AI$11:$AI$310, MATCH($C2914, Ingredients!$B$11:$B$310, 0)), "")="", "", IFERROR(INDEX(Ingredients!$AI$11:$AI$310, MATCH($C2914, Ingredients!$B$11:$B$310, 0)), "")))</f>
        <v/>
      </c>
      <c r="AT2914" s="120" t="str">
        <f t="shared" si="691"/>
        <v/>
      </c>
      <c r="AV2914" s="90" t="str">
        <f t="shared" si="681"/>
        <v/>
      </c>
      <c r="AX2914" s="90" t="str">
        <f>IF($AV2914="", "", COUNTIF($AV$11:$AV$5010, "&lt;"&amp;$AV2914)+1+COUNTIF($AV$11:$AV2914, $AV2914)-1)</f>
        <v/>
      </c>
      <c r="AZ2914" s="111" t="str">
        <f>IF($B2914="", "", SUMIF('Shopping List'!$AV$11:$AV$25, $B2914, 'Shopping List'!$BN$11:$BN$25))</f>
        <v/>
      </c>
      <c r="BB2914" s="117" t="str">
        <f t="shared" si="692"/>
        <v/>
      </c>
    </row>
    <row r="2915" spans="1:54" x14ac:dyDescent="0.25">
      <c r="A2915" s="4"/>
      <c r="B2915" s="37"/>
      <c r="C2915" s="124"/>
      <c r="D2915" s="39"/>
      <c r="E2915" s="125"/>
      <c r="F2915" s="48"/>
      <c r="G2915" s="4"/>
      <c r="H2915" s="4"/>
      <c r="I2915" s="95" t="str">
        <f>IF($C2915="", "", IF(IFERROR(INDEX(Ingredients!$C$11:$C$310, MATCH($C2915, Ingredients!$B$11:$B$310, 0)), "")="", "", IFERROR(INDEX(Ingredients!$C$11:$C$310, MATCH($C2915, Ingredients!$B$11:$B$310, 0)), "")))</f>
        <v/>
      </c>
      <c r="J2915" s="73" t="str">
        <f>IF($B2915="", "", IF(IFERROR(INDEX(Meals!$C$11:$C$260, MATCH($B2915, Meals!$B$11:$B$260, 0)), "")="", "", IFERROR(INDEX(Meals!$C$11:$C$260, MATCH($B2915, Meals!$B$11:$B$260, 0)), "")))</f>
        <v/>
      </c>
      <c r="K2915" s="4"/>
      <c r="L2915" s="72" t="str">
        <f t="shared" si="682"/>
        <v/>
      </c>
      <c r="M2915" s="73" t="str">
        <f t="shared" si="683"/>
        <v/>
      </c>
      <c r="N2915" s="4"/>
      <c r="O2915" s="78" t="str">
        <f t="shared" si="684"/>
        <v/>
      </c>
      <c r="P2915" s="79" t="str">
        <f t="shared" si="685"/>
        <v/>
      </c>
      <c r="Q2915" s="4"/>
      <c r="R2915" s="90" t="str">
        <f t="shared" si="686"/>
        <v/>
      </c>
      <c r="S2915" s="4"/>
      <c r="Y2915" s="18" t="str">
        <f t="shared" si="687"/>
        <v/>
      </c>
      <c r="AA2915" s="18" t="str">
        <f t="shared" si="678"/>
        <v/>
      </c>
      <c r="AB2915" s="18" t="str">
        <f t="shared" si="679"/>
        <v/>
      </c>
      <c r="AC2915" s="18" t="str">
        <f t="shared" si="688"/>
        <v/>
      </c>
      <c r="AD2915" s="18" t="str">
        <f t="shared" si="688"/>
        <v/>
      </c>
      <c r="AE2915" s="18" t="str">
        <f t="shared" si="689"/>
        <v/>
      </c>
      <c r="AG2915" s="95" t="str">
        <f>IF($C2915="", "", IF(IFERROR(INDEX(Ingredients!C$11:C$310, MATCH($C2915, Ingredients!$B$11:$B$310, 0)), "")="", "", IFERROR(INDEX(Ingredients!C$11:C$310, MATCH($C2915, Ingredients!$B$11:$B$310, 0)), "")))</f>
        <v/>
      </c>
      <c r="AH2915" s="105" t="str">
        <f>IF($C2915="", "", IF(IFERROR(INDEX(Ingredients!D$11:D$310, MATCH($C2915, Ingredients!$B$11:$B$310, 0)), "")="", "", IFERROR(INDEX(Ingredients!D$11:D$310, MATCH($C2915, Ingredients!$B$11:$B$310, 0)), "")))</f>
        <v/>
      </c>
      <c r="AI2915" s="106" t="str">
        <f>IF($C2915="", "", IF(IFERROR(INDEX(Ingredients!E$11:E$310, MATCH($C2915, Ingredients!$B$11:$B$310, 0)), "")="", "", IFERROR(INDEX(Ingredients!E$11:E$310, MATCH($C2915, Ingredients!$B$11:$B$310, 0)), "")))</f>
        <v/>
      </c>
      <c r="AJ2915" s="108" t="str">
        <f>IF($C2915="", "", IF(IFERROR(INDEX(Ingredients!F$11:F$310, MATCH($C2915, Ingredients!$B$11:$B$310, 0)), "")="", "", IFERROR(INDEX(Ingredients!F$11:F$310, MATCH($C2915, Ingredients!$B$11:$B$310, 0)), "")))</f>
        <v/>
      </c>
      <c r="AK2915" s="106" t="str">
        <f>IF($C2915="", "", IF(IFERROR(INDEX(Ingredients!G$11:G$310, MATCH($C2915, Ingredients!$B$11:$B$310, 0)), "")="", "", IFERROR(INDEX(Ingredients!G$11:G$310, MATCH($C2915, Ingredients!$B$11:$B$310, 0)), "")))</f>
        <v/>
      </c>
      <c r="AL2915" s="79" t="str">
        <f>IF($C2915="", "", IF(IFERROR(INDEX(Ingredients!H$11:H$310, MATCH($C2915, Ingredients!$B$11:$B$310, 0)), "")="", "", IFERROR(INDEX(Ingredients!H$11:H$310, MATCH($C2915, Ingredients!$B$11:$B$310, 0)), "")))</f>
        <v/>
      </c>
      <c r="AN2915" s="83" t="str">
        <f t="shared" si="680"/>
        <v/>
      </c>
      <c r="AP2915" s="114" t="str">
        <f t="shared" si="690"/>
        <v/>
      </c>
      <c r="AR2915" s="117" t="str">
        <f>IF($C2915="", "", IF(IFERROR(INDEX(Ingredients!$AI$11:$AI$310, MATCH($C2915, Ingredients!$B$11:$B$310, 0)), "")="", "", IFERROR(INDEX(Ingredients!$AI$11:$AI$310, MATCH($C2915, Ingredients!$B$11:$B$310, 0)), "")))</f>
        <v/>
      </c>
      <c r="AT2915" s="120" t="str">
        <f t="shared" si="691"/>
        <v/>
      </c>
      <c r="AV2915" s="90" t="str">
        <f t="shared" si="681"/>
        <v/>
      </c>
      <c r="AX2915" s="90" t="str">
        <f>IF($AV2915="", "", COUNTIF($AV$11:$AV$5010, "&lt;"&amp;$AV2915)+1+COUNTIF($AV$11:$AV2915, $AV2915)-1)</f>
        <v/>
      </c>
      <c r="AZ2915" s="111" t="str">
        <f>IF($B2915="", "", SUMIF('Shopping List'!$AV$11:$AV$25, $B2915, 'Shopping List'!$BN$11:$BN$25))</f>
        <v/>
      </c>
      <c r="BB2915" s="117" t="str">
        <f t="shared" si="692"/>
        <v/>
      </c>
    </row>
    <row r="2916" spans="1:54" x14ac:dyDescent="0.25">
      <c r="A2916" s="4"/>
      <c r="B2916" s="37"/>
      <c r="C2916" s="124"/>
      <c r="D2916" s="39"/>
      <c r="E2916" s="125"/>
      <c r="F2916" s="48"/>
      <c r="G2916" s="4"/>
      <c r="H2916" s="4"/>
      <c r="I2916" s="95" t="str">
        <f>IF($C2916="", "", IF(IFERROR(INDEX(Ingredients!$C$11:$C$310, MATCH($C2916, Ingredients!$B$11:$B$310, 0)), "")="", "", IFERROR(INDEX(Ingredients!$C$11:$C$310, MATCH($C2916, Ingredients!$B$11:$B$310, 0)), "")))</f>
        <v/>
      </c>
      <c r="J2916" s="73" t="str">
        <f>IF($B2916="", "", IF(IFERROR(INDEX(Meals!$C$11:$C$260, MATCH($B2916, Meals!$B$11:$B$260, 0)), "")="", "", IFERROR(INDEX(Meals!$C$11:$C$260, MATCH($B2916, Meals!$B$11:$B$260, 0)), "")))</f>
        <v/>
      </c>
      <c r="K2916" s="4"/>
      <c r="L2916" s="72" t="str">
        <f t="shared" si="682"/>
        <v/>
      </c>
      <c r="M2916" s="73" t="str">
        <f t="shared" si="683"/>
        <v/>
      </c>
      <c r="N2916" s="4"/>
      <c r="O2916" s="78" t="str">
        <f t="shared" si="684"/>
        <v/>
      </c>
      <c r="P2916" s="79" t="str">
        <f t="shared" si="685"/>
        <v/>
      </c>
      <c r="Q2916" s="4"/>
      <c r="R2916" s="90" t="str">
        <f t="shared" si="686"/>
        <v/>
      </c>
      <c r="S2916" s="4"/>
      <c r="Y2916" s="18" t="str">
        <f t="shared" si="687"/>
        <v/>
      </c>
      <c r="AA2916" s="18" t="str">
        <f t="shared" si="678"/>
        <v/>
      </c>
      <c r="AB2916" s="18" t="str">
        <f t="shared" si="679"/>
        <v/>
      </c>
      <c r="AC2916" s="18" t="str">
        <f t="shared" si="688"/>
        <v/>
      </c>
      <c r="AD2916" s="18" t="str">
        <f t="shared" si="688"/>
        <v/>
      </c>
      <c r="AE2916" s="18" t="str">
        <f t="shared" si="689"/>
        <v/>
      </c>
      <c r="AG2916" s="95" t="str">
        <f>IF($C2916="", "", IF(IFERROR(INDEX(Ingredients!C$11:C$310, MATCH($C2916, Ingredients!$B$11:$B$310, 0)), "")="", "", IFERROR(INDEX(Ingredients!C$11:C$310, MATCH($C2916, Ingredients!$B$11:$B$310, 0)), "")))</f>
        <v/>
      </c>
      <c r="AH2916" s="105" t="str">
        <f>IF($C2916="", "", IF(IFERROR(INDEX(Ingredients!D$11:D$310, MATCH($C2916, Ingredients!$B$11:$B$310, 0)), "")="", "", IFERROR(INDEX(Ingredients!D$11:D$310, MATCH($C2916, Ingredients!$B$11:$B$310, 0)), "")))</f>
        <v/>
      </c>
      <c r="AI2916" s="106" t="str">
        <f>IF($C2916="", "", IF(IFERROR(INDEX(Ingredients!E$11:E$310, MATCH($C2916, Ingredients!$B$11:$B$310, 0)), "")="", "", IFERROR(INDEX(Ingredients!E$11:E$310, MATCH($C2916, Ingredients!$B$11:$B$310, 0)), "")))</f>
        <v/>
      </c>
      <c r="AJ2916" s="108" t="str">
        <f>IF($C2916="", "", IF(IFERROR(INDEX(Ingredients!F$11:F$310, MATCH($C2916, Ingredients!$B$11:$B$310, 0)), "")="", "", IFERROR(INDEX(Ingredients!F$11:F$310, MATCH($C2916, Ingredients!$B$11:$B$310, 0)), "")))</f>
        <v/>
      </c>
      <c r="AK2916" s="106" t="str">
        <f>IF($C2916="", "", IF(IFERROR(INDEX(Ingredients!G$11:G$310, MATCH($C2916, Ingredients!$B$11:$B$310, 0)), "")="", "", IFERROR(INDEX(Ingredients!G$11:G$310, MATCH($C2916, Ingredients!$B$11:$B$310, 0)), "")))</f>
        <v/>
      </c>
      <c r="AL2916" s="79" t="str">
        <f>IF($C2916="", "", IF(IFERROR(INDEX(Ingredients!H$11:H$310, MATCH($C2916, Ingredients!$B$11:$B$310, 0)), "")="", "", IFERROR(INDEX(Ingredients!H$11:H$310, MATCH($C2916, Ingredients!$B$11:$B$310, 0)), "")))</f>
        <v/>
      </c>
      <c r="AN2916" s="83" t="str">
        <f t="shared" si="680"/>
        <v/>
      </c>
      <c r="AP2916" s="114" t="str">
        <f t="shared" si="690"/>
        <v/>
      </c>
      <c r="AR2916" s="117" t="str">
        <f>IF($C2916="", "", IF(IFERROR(INDEX(Ingredients!$AI$11:$AI$310, MATCH($C2916, Ingredients!$B$11:$B$310, 0)), "")="", "", IFERROR(INDEX(Ingredients!$AI$11:$AI$310, MATCH($C2916, Ingredients!$B$11:$B$310, 0)), "")))</f>
        <v/>
      </c>
      <c r="AT2916" s="120" t="str">
        <f t="shared" si="691"/>
        <v/>
      </c>
      <c r="AV2916" s="90" t="str">
        <f t="shared" si="681"/>
        <v/>
      </c>
      <c r="AX2916" s="90" t="str">
        <f>IF($AV2916="", "", COUNTIF($AV$11:$AV$5010, "&lt;"&amp;$AV2916)+1+COUNTIF($AV$11:$AV2916, $AV2916)-1)</f>
        <v/>
      </c>
      <c r="AZ2916" s="111" t="str">
        <f>IF($B2916="", "", SUMIF('Shopping List'!$AV$11:$AV$25, $B2916, 'Shopping List'!$BN$11:$BN$25))</f>
        <v/>
      </c>
      <c r="BB2916" s="117" t="str">
        <f t="shared" si="692"/>
        <v/>
      </c>
    </row>
    <row r="2917" spans="1:54" x14ac:dyDescent="0.25">
      <c r="A2917" s="4"/>
      <c r="B2917" s="37"/>
      <c r="C2917" s="124"/>
      <c r="D2917" s="39"/>
      <c r="E2917" s="125"/>
      <c r="F2917" s="48"/>
      <c r="G2917" s="4"/>
      <c r="H2917" s="4"/>
      <c r="I2917" s="95" t="str">
        <f>IF($C2917="", "", IF(IFERROR(INDEX(Ingredients!$C$11:$C$310, MATCH($C2917, Ingredients!$B$11:$B$310, 0)), "")="", "", IFERROR(INDEX(Ingredients!$C$11:$C$310, MATCH($C2917, Ingredients!$B$11:$B$310, 0)), "")))</f>
        <v/>
      </c>
      <c r="J2917" s="73" t="str">
        <f>IF($B2917="", "", IF(IFERROR(INDEX(Meals!$C$11:$C$260, MATCH($B2917, Meals!$B$11:$B$260, 0)), "")="", "", IFERROR(INDEX(Meals!$C$11:$C$260, MATCH($B2917, Meals!$B$11:$B$260, 0)), "")))</f>
        <v/>
      </c>
      <c r="K2917" s="4"/>
      <c r="L2917" s="72" t="str">
        <f t="shared" si="682"/>
        <v/>
      </c>
      <c r="M2917" s="73" t="str">
        <f t="shared" si="683"/>
        <v/>
      </c>
      <c r="N2917" s="4"/>
      <c r="O2917" s="78" t="str">
        <f t="shared" si="684"/>
        <v/>
      </c>
      <c r="P2917" s="79" t="str">
        <f t="shared" si="685"/>
        <v/>
      </c>
      <c r="Q2917" s="4"/>
      <c r="R2917" s="90" t="str">
        <f t="shared" si="686"/>
        <v/>
      </c>
      <c r="S2917" s="4"/>
      <c r="Y2917" s="18" t="str">
        <f t="shared" si="687"/>
        <v/>
      </c>
      <c r="AA2917" s="18" t="str">
        <f t="shared" si="678"/>
        <v/>
      </c>
      <c r="AB2917" s="18" t="str">
        <f t="shared" si="679"/>
        <v/>
      </c>
      <c r="AC2917" s="18" t="str">
        <f t="shared" si="688"/>
        <v/>
      </c>
      <c r="AD2917" s="18" t="str">
        <f t="shared" si="688"/>
        <v/>
      </c>
      <c r="AE2917" s="18" t="str">
        <f t="shared" si="689"/>
        <v/>
      </c>
      <c r="AG2917" s="95" t="str">
        <f>IF($C2917="", "", IF(IFERROR(INDEX(Ingredients!C$11:C$310, MATCH($C2917, Ingredients!$B$11:$B$310, 0)), "")="", "", IFERROR(INDEX(Ingredients!C$11:C$310, MATCH($C2917, Ingredients!$B$11:$B$310, 0)), "")))</f>
        <v/>
      </c>
      <c r="AH2917" s="105" t="str">
        <f>IF($C2917="", "", IF(IFERROR(INDEX(Ingredients!D$11:D$310, MATCH($C2917, Ingredients!$B$11:$B$310, 0)), "")="", "", IFERROR(INDEX(Ingredients!D$11:D$310, MATCH($C2917, Ingredients!$B$11:$B$310, 0)), "")))</f>
        <v/>
      </c>
      <c r="AI2917" s="106" t="str">
        <f>IF($C2917="", "", IF(IFERROR(INDEX(Ingredients!E$11:E$310, MATCH($C2917, Ingredients!$B$11:$B$310, 0)), "")="", "", IFERROR(INDEX(Ingredients!E$11:E$310, MATCH($C2917, Ingredients!$B$11:$B$310, 0)), "")))</f>
        <v/>
      </c>
      <c r="AJ2917" s="108" t="str">
        <f>IF($C2917="", "", IF(IFERROR(INDEX(Ingredients!F$11:F$310, MATCH($C2917, Ingredients!$B$11:$B$310, 0)), "")="", "", IFERROR(INDEX(Ingredients!F$11:F$310, MATCH($C2917, Ingredients!$B$11:$B$310, 0)), "")))</f>
        <v/>
      </c>
      <c r="AK2917" s="106" t="str">
        <f>IF($C2917="", "", IF(IFERROR(INDEX(Ingredients!G$11:G$310, MATCH($C2917, Ingredients!$B$11:$B$310, 0)), "")="", "", IFERROR(INDEX(Ingredients!G$11:G$310, MATCH($C2917, Ingredients!$B$11:$B$310, 0)), "")))</f>
        <v/>
      </c>
      <c r="AL2917" s="79" t="str">
        <f>IF($C2917="", "", IF(IFERROR(INDEX(Ingredients!H$11:H$310, MATCH($C2917, Ingredients!$B$11:$B$310, 0)), "")="", "", IFERROR(INDEX(Ingredients!H$11:H$310, MATCH($C2917, Ingredients!$B$11:$B$310, 0)), "")))</f>
        <v/>
      </c>
      <c r="AN2917" s="83" t="str">
        <f t="shared" si="680"/>
        <v/>
      </c>
      <c r="AP2917" s="114" t="str">
        <f t="shared" si="690"/>
        <v/>
      </c>
      <c r="AR2917" s="117" t="str">
        <f>IF($C2917="", "", IF(IFERROR(INDEX(Ingredients!$AI$11:$AI$310, MATCH($C2917, Ingredients!$B$11:$B$310, 0)), "")="", "", IFERROR(INDEX(Ingredients!$AI$11:$AI$310, MATCH($C2917, Ingredients!$B$11:$B$310, 0)), "")))</f>
        <v/>
      </c>
      <c r="AT2917" s="120" t="str">
        <f t="shared" si="691"/>
        <v/>
      </c>
      <c r="AV2917" s="90" t="str">
        <f t="shared" si="681"/>
        <v/>
      </c>
      <c r="AX2917" s="90" t="str">
        <f>IF($AV2917="", "", COUNTIF($AV$11:$AV$5010, "&lt;"&amp;$AV2917)+1+COUNTIF($AV$11:$AV2917, $AV2917)-1)</f>
        <v/>
      </c>
      <c r="AZ2917" s="111" t="str">
        <f>IF($B2917="", "", SUMIF('Shopping List'!$AV$11:$AV$25, $B2917, 'Shopping List'!$BN$11:$BN$25))</f>
        <v/>
      </c>
      <c r="BB2917" s="117" t="str">
        <f t="shared" si="692"/>
        <v/>
      </c>
    </row>
    <row r="2918" spans="1:54" x14ac:dyDescent="0.25">
      <c r="A2918" s="4"/>
      <c r="B2918" s="37"/>
      <c r="C2918" s="124"/>
      <c r="D2918" s="39"/>
      <c r="E2918" s="125"/>
      <c r="F2918" s="48"/>
      <c r="G2918" s="4"/>
      <c r="H2918" s="4"/>
      <c r="I2918" s="95" t="str">
        <f>IF($C2918="", "", IF(IFERROR(INDEX(Ingredients!$C$11:$C$310, MATCH($C2918, Ingredients!$B$11:$B$310, 0)), "")="", "", IFERROR(INDEX(Ingredients!$C$11:$C$310, MATCH($C2918, Ingredients!$B$11:$B$310, 0)), "")))</f>
        <v/>
      </c>
      <c r="J2918" s="73" t="str">
        <f>IF($B2918="", "", IF(IFERROR(INDEX(Meals!$C$11:$C$260, MATCH($B2918, Meals!$B$11:$B$260, 0)), "")="", "", IFERROR(INDEX(Meals!$C$11:$C$260, MATCH($B2918, Meals!$B$11:$B$260, 0)), "")))</f>
        <v/>
      </c>
      <c r="K2918" s="4"/>
      <c r="L2918" s="72" t="str">
        <f t="shared" si="682"/>
        <v/>
      </c>
      <c r="M2918" s="73" t="str">
        <f t="shared" si="683"/>
        <v/>
      </c>
      <c r="N2918" s="4"/>
      <c r="O2918" s="78" t="str">
        <f t="shared" si="684"/>
        <v/>
      </c>
      <c r="P2918" s="79" t="str">
        <f t="shared" si="685"/>
        <v/>
      </c>
      <c r="Q2918" s="4"/>
      <c r="R2918" s="90" t="str">
        <f t="shared" si="686"/>
        <v/>
      </c>
      <c r="S2918" s="4"/>
      <c r="Y2918" s="18" t="str">
        <f t="shared" si="687"/>
        <v/>
      </c>
      <c r="AA2918" s="18" t="str">
        <f t="shared" si="678"/>
        <v/>
      </c>
      <c r="AB2918" s="18" t="str">
        <f t="shared" si="679"/>
        <v/>
      </c>
      <c r="AC2918" s="18" t="str">
        <f t="shared" si="688"/>
        <v/>
      </c>
      <c r="AD2918" s="18" t="str">
        <f t="shared" si="688"/>
        <v/>
      </c>
      <c r="AE2918" s="18" t="str">
        <f t="shared" si="689"/>
        <v/>
      </c>
      <c r="AG2918" s="95" t="str">
        <f>IF($C2918="", "", IF(IFERROR(INDEX(Ingredients!C$11:C$310, MATCH($C2918, Ingredients!$B$11:$B$310, 0)), "")="", "", IFERROR(INDEX(Ingredients!C$11:C$310, MATCH($C2918, Ingredients!$B$11:$B$310, 0)), "")))</f>
        <v/>
      </c>
      <c r="AH2918" s="105" t="str">
        <f>IF($C2918="", "", IF(IFERROR(INDEX(Ingredients!D$11:D$310, MATCH($C2918, Ingredients!$B$11:$B$310, 0)), "")="", "", IFERROR(INDEX(Ingredients!D$11:D$310, MATCH($C2918, Ingredients!$B$11:$B$310, 0)), "")))</f>
        <v/>
      </c>
      <c r="AI2918" s="106" t="str">
        <f>IF($C2918="", "", IF(IFERROR(INDEX(Ingredients!E$11:E$310, MATCH($C2918, Ingredients!$B$11:$B$310, 0)), "")="", "", IFERROR(INDEX(Ingredients!E$11:E$310, MATCH($C2918, Ingredients!$B$11:$B$310, 0)), "")))</f>
        <v/>
      </c>
      <c r="AJ2918" s="108" t="str">
        <f>IF($C2918="", "", IF(IFERROR(INDEX(Ingredients!F$11:F$310, MATCH($C2918, Ingredients!$B$11:$B$310, 0)), "")="", "", IFERROR(INDEX(Ingredients!F$11:F$310, MATCH($C2918, Ingredients!$B$11:$B$310, 0)), "")))</f>
        <v/>
      </c>
      <c r="AK2918" s="106" t="str">
        <f>IF($C2918="", "", IF(IFERROR(INDEX(Ingredients!G$11:G$310, MATCH($C2918, Ingredients!$B$11:$B$310, 0)), "")="", "", IFERROR(INDEX(Ingredients!G$11:G$310, MATCH($C2918, Ingredients!$B$11:$B$310, 0)), "")))</f>
        <v/>
      </c>
      <c r="AL2918" s="79" t="str">
        <f>IF($C2918="", "", IF(IFERROR(INDEX(Ingredients!H$11:H$310, MATCH($C2918, Ingredients!$B$11:$B$310, 0)), "")="", "", IFERROR(INDEX(Ingredients!H$11:H$310, MATCH($C2918, Ingredients!$B$11:$B$310, 0)), "")))</f>
        <v/>
      </c>
      <c r="AN2918" s="83" t="str">
        <f t="shared" si="680"/>
        <v/>
      </c>
      <c r="AP2918" s="114" t="str">
        <f t="shared" si="690"/>
        <v/>
      </c>
      <c r="AR2918" s="117" t="str">
        <f>IF($C2918="", "", IF(IFERROR(INDEX(Ingredients!$AI$11:$AI$310, MATCH($C2918, Ingredients!$B$11:$B$310, 0)), "")="", "", IFERROR(INDEX(Ingredients!$AI$11:$AI$310, MATCH($C2918, Ingredients!$B$11:$B$310, 0)), "")))</f>
        <v/>
      </c>
      <c r="AT2918" s="120" t="str">
        <f t="shared" si="691"/>
        <v/>
      </c>
      <c r="AV2918" s="90" t="str">
        <f t="shared" si="681"/>
        <v/>
      </c>
      <c r="AX2918" s="90" t="str">
        <f>IF($AV2918="", "", COUNTIF($AV$11:$AV$5010, "&lt;"&amp;$AV2918)+1+COUNTIF($AV$11:$AV2918, $AV2918)-1)</f>
        <v/>
      </c>
      <c r="AZ2918" s="111" t="str">
        <f>IF($B2918="", "", SUMIF('Shopping List'!$AV$11:$AV$25, $B2918, 'Shopping List'!$BN$11:$BN$25))</f>
        <v/>
      </c>
      <c r="BB2918" s="117" t="str">
        <f t="shared" si="692"/>
        <v/>
      </c>
    </row>
    <row r="2919" spans="1:54" x14ac:dyDescent="0.25">
      <c r="A2919" s="4"/>
      <c r="B2919" s="37"/>
      <c r="C2919" s="124"/>
      <c r="D2919" s="39"/>
      <c r="E2919" s="125"/>
      <c r="F2919" s="48"/>
      <c r="G2919" s="4"/>
      <c r="H2919" s="4"/>
      <c r="I2919" s="95" t="str">
        <f>IF($C2919="", "", IF(IFERROR(INDEX(Ingredients!$C$11:$C$310, MATCH($C2919, Ingredients!$B$11:$B$310, 0)), "")="", "", IFERROR(INDEX(Ingredients!$C$11:$C$310, MATCH($C2919, Ingredients!$B$11:$B$310, 0)), "")))</f>
        <v/>
      </c>
      <c r="J2919" s="73" t="str">
        <f>IF($B2919="", "", IF(IFERROR(INDEX(Meals!$C$11:$C$260, MATCH($B2919, Meals!$B$11:$B$260, 0)), "")="", "", IFERROR(INDEX(Meals!$C$11:$C$260, MATCH($B2919, Meals!$B$11:$B$260, 0)), "")))</f>
        <v/>
      </c>
      <c r="K2919" s="4"/>
      <c r="L2919" s="72" t="str">
        <f t="shared" si="682"/>
        <v/>
      </c>
      <c r="M2919" s="73" t="str">
        <f t="shared" si="683"/>
        <v/>
      </c>
      <c r="N2919" s="4"/>
      <c r="O2919" s="78" t="str">
        <f t="shared" si="684"/>
        <v/>
      </c>
      <c r="P2919" s="79" t="str">
        <f t="shared" si="685"/>
        <v/>
      </c>
      <c r="Q2919" s="4"/>
      <c r="R2919" s="90" t="str">
        <f t="shared" si="686"/>
        <v/>
      </c>
      <c r="S2919" s="4"/>
      <c r="Y2919" s="18" t="str">
        <f t="shared" si="687"/>
        <v/>
      </c>
      <c r="AA2919" s="18" t="str">
        <f t="shared" si="678"/>
        <v/>
      </c>
      <c r="AB2919" s="18" t="str">
        <f t="shared" si="679"/>
        <v/>
      </c>
      <c r="AC2919" s="18" t="str">
        <f t="shared" si="688"/>
        <v/>
      </c>
      <c r="AD2919" s="18" t="str">
        <f t="shared" si="688"/>
        <v/>
      </c>
      <c r="AE2919" s="18" t="str">
        <f t="shared" si="689"/>
        <v/>
      </c>
      <c r="AG2919" s="95" t="str">
        <f>IF($C2919="", "", IF(IFERROR(INDEX(Ingredients!C$11:C$310, MATCH($C2919, Ingredients!$B$11:$B$310, 0)), "")="", "", IFERROR(INDEX(Ingredients!C$11:C$310, MATCH($C2919, Ingredients!$B$11:$B$310, 0)), "")))</f>
        <v/>
      </c>
      <c r="AH2919" s="105" t="str">
        <f>IF($C2919="", "", IF(IFERROR(INDEX(Ingredients!D$11:D$310, MATCH($C2919, Ingredients!$B$11:$B$310, 0)), "")="", "", IFERROR(INDEX(Ingredients!D$11:D$310, MATCH($C2919, Ingredients!$B$11:$B$310, 0)), "")))</f>
        <v/>
      </c>
      <c r="AI2919" s="106" t="str">
        <f>IF($C2919="", "", IF(IFERROR(INDEX(Ingredients!E$11:E$310, MATCH($C2919, Ingredients!$B$11:$B$310, 0)), "")="", "", IFERROR(INDEX(Ingredients!E$11:E$310, MATCH($C2919, Ingredients!$B$11:$B$310, 0)), "")))</f>
        <v/>
      </c>
      <c r="AJ2919" s="108" t="str">
        <f>IF($C2919="", "", IF(IFERROR(INDEX(Ingredients!F$11:F$310, MATCH($C2919, Ingredients!$B$11:$B$310, 0)), "")="", "", IFERROR(INDEX(Ingredients!F$11:F$310, MATCH($C2919, Ingredients!$B$11:$B$310, 0)), "")))</f>
        <v/>
      </c>
      <c r="AK2919" s="106" t="str">
        <f>IF($C2919="", "", IF(IFERROR(INDEX(Ingredients!G$11:G$310, MATCH($C2919, Ingredients!$B$11:$B$310, 0)), "")="", "", IFERROR(INDEX(Ingredients!G$11:G$310, MATCH($C2919, Ingredients!$B$11:$B$310, 0)), "")))</f>
        <v/>
      </c>
      <c r="AL2919" s="79" t="str">
        <f>IF($C2919="", "", IF(IFERROR(INDEX(Ingredients!H$11:H$310, MATCH($C2919, Ingredients!$B$11:$B$310, 0)), "")="", "", IFERROR(INDEX(Ingredients!H$11:H$310, MATCH($C2919, Ingredients!$B$11:$B$310, 0)), "")))</f>
        <v/>
      </c>
      <c r="AN2919" s="83" t="str">
        <f t="shared" si="680"/>
        <v/>
      </c>
      <c r="AP2919" s="114" t="str">
        <f t="shared" si="690"/>
        <v/>
      </c>
      <c r="AR2919" s="117" t="str">
        <f>IF($C2919="", "", IF(IFERROR(INDEX(Ingredients!$AI$11:$AI$310, MATCH($C2919, Ingredients!$B$11:$B$310, 0)), "")="", "", IFERROR(INDEX(Ingredients!$AI$11:$AI$310, MATCH($C2919, Ingredients!$B$11:$B$310, 0)), "")))</f>
        <v/>
      </c>
      <c r="AT2919" s="120" t="str">
        <f t="shared" si="691"/>
        <v/>
      </c>
      <c r="AV2919" s="90" t="str">
        <f t="shared" si="681"/>
        <v/>
      </c>
      <c r="AX2919" s="90" t="str">
        <f>IF($AV2919="", "", COUNTIF($AV$11:$AV$5010, "&lt;"&amp;$AV2919)+1+COUNTIF($AV$11:$AV2919, $AV2919)-1)</f>
        <v/>
      </c>
      <c r="AZ2919" s="111" t="str">
        <f>IF($B2919="", "", SUMIF('Shopping List'!$AV$11:$AV$25, $B2919, 'Shopping List'!$BN$11:$BN$25))</f>
        <v/>
      </c>
      <c r="BB2919" s="117" t="str">
        <f t="shared" si="692"/>
        <v/>
      </c>
    </row>
    <row r="2920" spans="1:54" x14ac:dyDescent="0.25">
      <c r="A2920" s="4"/>
      <c r="B2920" s="37"/>
      <c r="C2920" s="124"/>
      <c r="D2920" s="39"/>
      <c r="E2920" s="125"/>
      <c r="F2920" s="48"/>
      <c r="G2920" s="4"/>
      <c r="H2920" s="4"/>
      <c r="I2920" s="95" t="str">
        <f>IF($C2920="", "", IF(IFERROR(INDEX(Ingredients!$C$11:$C$310, MATCH($C2920, Ingredients!$B$11:$B$310, 0)), "")="", "", IFERROR(INDEX(Ingredients!$C$11:$C$310, MATCH($C2920, Ingredients!$B$11:$B$310, 0)), "")))</f>
        <v/>
      </c>
      <c r="J2920" s="73" t="str">
        <f>IF($B2920="", "", IF(IFERROR(INDEX(Meals!$C$11:$C$260, MATCH($B2920, Meals!$B$11:$B$260, 0)), "")="", "", IFERROR(INDEX(Meals!$C$11:$C$260, MATCH($B2920, Meals!$B$11:$B$260, 0)), "")))</f>
        <v/>
      </c>
      <c r="K2920" s="4"/>
      <c r="L2920" s="72" t="str">
        <f t="shared" si="682"/>
        <v/>
      </c>
      <c r="M2920" s="73" t="str">
        <f t="shared" si="683"/>
        <v/>
      </c>
      <c r="N2920" s="4"/>
      <c r="O2920" s="78" t="str">
        <f t="shared" si="684"/>
        <v/>
      </c>
      <c r="P2920" s="79" t="str">
        <f t="shared" si="685"/>
        <v/>
      </c>
      <c r="Q2920" s="4"/>
      <c r="R2920" s="90" t="str">
        <f t="shared" si="686"/>
        <v/>
      </c>
      <c r="S2920" s="4"/>
      <c r="Y2920" s="18" t="str">
        <f t="shared" si="687"/>
        <v/>
      </c>
      <c r="AA2920" s="18" t="str">
        <f t="shared" si="678"/>
        <v/>
      </c>
      <c r="AB2920" s="18" t="str">
        <f t="shared" si="679"/>
        <v/>
      </c>
      <c r="AC2920" s="18" t="str">
        <f t="shared" si="688"/>
        <v/>
      </c>
      <c r="AD2920" s="18" t="str">
        <f t="shared" si="688"/>
        <v/>
      </c>
      <c r="AE2920" s="18" t="str">
        <f t="shared" si="689"/>
        <v/>
      </c>
      <c r="AG2920" s="95" t="str">
        <f>IF($C2920="", "", IF(IFERROR(INDEX(Ingredients!C$11:C$310, MATCH($C2920, Ingredients!$B$11:$B$310, 0)), "")="", "", IFERROR(INDEX(Ingredients!C$11:C$310, MATCH($C2920, Ingredients!$B$11:$B$310, 0)), "")))</f>
        <v/>
      </c>
      <c r="AH2920" s="105" t="str">
        <f>IF($C2920="", "", IF(IFERROR(INDEX(Ingredients!D$11:D$310, MATCH($C2920, Ingredients!$B$11:$B$310, 0)), "")="", "", IFERROR(INDEX(Ingredients!D$11:D$310, MATCH($C2920, Ingredients!$B$11:$B$310, 0)), "")))</f>
        <v/>
      </c>
      <c r="AI2920" s="106" t="str">
        <f>IF($C2920="", "", IF(IFERROR(INDEX(Ingredients!E$11:E$310, MATCH($C2920, Ingredients!$B$11:$B$310, 0)), "")="", "", IFERROR(INDEX(Ingredients!E$11:E$310, MATCH($C2920, Ingredients!$B$11:$B$310, 0)), "")))</f>
        <v/>
      </c>
      <c r="AJ2920" s="108" t="str">
        <f>IF($C2920="", "", IF(IFERROR(INDEX(Ingredients!F$11:F$310, MATCH($C2920, Ingredients!$B$11:$B$310, 0)), "")="", "", IFERROR(INDEX(Ingredients!F$11:F$310, MATCH($C2920, Ingredients!$B$11:$B$310, 0)), "")))</f>
        <v/>
      </c>
      <c r="AK2920" s="106" t="str">
        <f>IF($C2920="", "", IF(IFERROR(INDEX(Ingredients!G$11:G$310, MATCH($C2920, Ingredients!$B$11:$B$310, 0)), "")="", "", IFERROR(INDEX(Ingredients!G$11:G$310, MATCH($C2920, Ingredients!$B$11:$B$310, 0)), "")))</f>
        <v/>
      </c>
      <c r="AL2920" s="79" t="str">
        <f>IF($C2920="", "", IF(IFERROR(INDEX(Ingredients!H$11:H$310, MATCH($C2920, Ingredients!$B$11:$B$310, 0)), "")="", "", IFERROR(INDEX(Ingredients!H$11:H$310, MATCH($C2920, Ingredients!$B$11:$B$310, 0)), "")))</f>
        <v/>
      </c>
      <c r="AN2920" s="83" t="str">
        <f t="shared" si="680"/>
        <v/>
      </c>
      <c r="AP2920" s="114" t="str">
        <f t="shared" si="690"/>
        <v/>
      </c>
      <c r="AR2920" s="117" t="str">
        <f>IF($C2920="", "", IF(IFERROR(INDEX(Ingredients!$AI$11:$AI$310, MATCH($C2920, Ingredients!$B$11:$B$310, 0)), "")="", "", IFERROR(INDEX(Ingredients!$AI$11:$AI$310, MATCH($C2920, Ingredients!$B$11:$B$310, 0)), "")))</f>
        <v/>
      </c>
      <c r="AT2920" s="120" t="str">
        <f t="shared" si="691"/>
        <v/>
      </c>
      <c r="AV2920" s="90" t="str">
        <f t="shared" si="681"/>
        <v/>
      </c>
      <c r="AX2920" s="90" t="str">
        <f>IF($AV2920="", "", COUNTIF($AV$11:$AV$5010, "&lt;"&amp;$AV2920)+1+COUNTIF($AV$11:$AV2920, $AV2920)-1)</f>
        <v/>
      </c>
      <c r="AZ2920" s="111" t="str">
        <f>IF($B2920="", "", SUMIF('Shopping List'!$AV$11:$AV$25, $B2920, 'Shopping List'!$BN$11:$BN$25))</f>
        <v/>
      </c>
      <c r="BB2920" s="117" t="str">
        <f t="shared" si="692"/>
        <v/>
      </c>
    </row>
    <row r="2921" spans="1:54" x14ac:dyDescent="0.25">
      <c r="A2921" s="4"/>
      <c r="B2921" s="37"/>
      <c r="C2921" s="124"/>
      <c r="D2921" s="39"/>
      <c r="E2921" s="125"/>
      <c r="F2921" s="48"/>
      <c r="G2921" s="4"/>
      <c r="H2921" s="4"/>
      <c r="I2921" s="95" t="str">
        <f>IF($C2921="", "", IF(IFERROR(INDEX(Ingredients!$C$11:$C$310, MATCH($C2921, Ingredients!$B$11:$B$310, 0)), "")="", "", IFERROR(INDEX(Ingredients!$C$11:$C$310, MATCH($C2921, Ingredients!$B$11:$B$310, 0)), "")))</f>
        <v/>
      </c>
      <c r="J2921" s="73" t="str">
        <f>IF($B2921="", "", IF(IFERROR(INDEX(Meals!$C$11:$C$260, MATCH($B2921, Meals!$B$11:$B$260, 0)), "")="", "", IFERROR(INDEX(Meals!$C$11:$C$260, MATCH($B2921, Meals!$B$11:$B$260, 0)), "")))</f>
        <v/>
      </c>
      <c r="K2921" s="4"/>
      <c r="L2921" s="72" t="str">
        <f t="shared" si="682"/>
        <v/>
      </c>
      <c r="M2921" s="73" t="str">
        <f t="shared" si="683"/>
        <v/>
      </c>
      <c r="N2921" s="4"/>
      <c r="O2921" s="78" t="str">
        <f t="shared" si="684"/>
        <v/>
      </c>
      <c r="P2921" s="79" t="str">
        <f t="shared" si="685"/>
        <v/>
      </c>
      <c r="Q2921" s="4"/>
      <c r="R2921" s="90" t="str">
        <f t="shared" si="686"/>
        <v/>
      </c>
      <c r="S2921" s="4"/>
      <c r="Y2921" s="18" t="str">
        <f t="shared" si="687"/>
        <v/>
      </c>
      <c r="AA2921" s="18" t="str">
        <f t="shared" si="678"/>
        <v/>
      </c>
      <c r="AB2921" s="18" t="str">
        <f t="shared" si="679"/>
        <v/>
      </c>
      <c r="AC2921" s="18" t="str">
        <f t="shared" si="688"/>
        <v/>
      </c>
      <c r="AD2921" s="18" t="str">
        <f t="shared" si="688"/>
        <v/>
      </c>
      <c r="AE2921" s="18" t="str">
        <f t="shared" si="689"/>
        <v/>
      </c>
      <c r="AG2921" s="95" t="str">
        <f>IF($C2921="", "", IF(IFERROR(INDEX(Ingredients!C$11:C$310, MATCH($C2921, Ingredients!$B$11:$B$310, 0)), "")="", "", IFERROR(INDEX(Ingredients!C$11:C$310, MATCH($C2921, Ingredients!$B$11:$B$310, 0)), "")))</f>
        <v/>
      </c>
      <c r="AH2921" s="105" t="str">
        <f>IF($C2921="", "", IF(IFERROR(INDEX(Ingredients!D$11:D$310, MATCH($C2921, Ingredients!$B$11:$B$310, 0)), "")="", "", IFERROR(INDEX(Ingredients!D$11:D$310, MATCH($C2921, Ingredients!$B$11:$B$310, 0)), "")))</f>
        <v/>
      </c>
      <c r="AI2921" s="106" t="str">
        <f>IF($C2921="", "", IF(IFERROR(INDEX(Ingredients!E$11:E$310, MATCH($C2921, Ingredients!$B$11:$B$310, 0)), "")="", "", IFERROR(INDEX(Ingredients!E$11:E$310, MATCH($C2921, Ingredients!$B$11:$B$310, 0)), "")))</f>
        <v/>
      </c>
      <c r="AJ2921" s="108" t="str">
        <f>IF($C2921="", "", IF(IFERROR(INDEX(Ingredients!F$11:F$310, MATCH($C2921, Ingredients!$B$11:$B$310, 0)), "")="", "", IFERROR(INDEX(Ingredients!F$11:F$310, MATCH($C2921, Ingredients!$B$11:$B$310, 0)), "")))</f>
        <v/>
      </c>
      <c r="AK2921" s="106" t="str">
        <f>IF($C2921="", "", IF(IFERROR(INDEX(Ingredients!G$11:G$310, MATCH($C2921, Ingredients!$B$11:$B$310, 0)), "")="", "", IFERROR(INDEX(Ingredients!G$11:G$310, MATCH($C2921, Ingredients!$B$11:$B$310, 0)), "")))</f>
        <v/>
      </c>
      <c r="AL2921" s="79" t="str">
        <f>IF($C2921="", "", IF(IFERROR(INDEX(Ingredients!H$11:H$310, MATCH($C2921, Ingredients!$B$11:$B$310, 0)), "")="", "", IFERROR(INDEX(Ingredients!H$11:H$310, MATCH($C2921, Ingredients!$B$11:$B$310, 0)), "")))</f>
        <v/>
      </c>
      <c r="AN2921" s="83" t="str">
        <f t="shared" si="680"/>
        <v/>
      </c>
      <c r="AP2921" s="114" t="str">
        <f t="shared" si="690"/>
        <v/>
      </c>
      <c r="AR2921" s="117" t="str">
        <f>IF($C2921="", "", IF(IFERROR(INDEX(Ingredients!$AI$11:$AI$310, MATCH($C2921, Ingredients!$B$11:$B$310, 0)), "")="", "", IFERROR(INDEX(Ingredients!$AI$11:$AI$310, MATCH($C2921, Ingredients!$B$11:$B$310, 0)), "")))</f>
        <v/>
      </c>
      <c r="AT2921" s="120" t="str">
        <f t="shared" si="691"/>
        <v/>
      </c>
      <c r="AV2921" s="90" t="str">
        <f t="shared" si="681"/>
        <v/>
      </c>
      <c r="AX2921" s="90" t="str">
        <f>IF($AV2921="", "", COUNTIF($AV$11:$AV$5010, "&lt;"&amp;$AV2921)+1+COUNTIF($AV$11:$AV2921, $AV2921)-1)</f>
        <v/>
      </c>
      <c r="AZ2921" s="111" t="str">
        <f>IF($B2921="", "", SUMIF('Shopping List'!$AV$11:$AV$25, $B2921, 'Shopping List'!$BN$11:$BN$25))</f>
        <v/>
      </c>
      <c r="BB2921" s="117" t="str">
        <f t="shared" si="692"/>
        <v/>
      </c>
    </row>
    <row r="2922" spans="1:54" x14ac:dyDescent="0.25">
      <c r="A2922" s="4"/>
      <c r="B2922" s="37"/>
      <c r="C2922" s="124"/>
      <c r="D2922" s="39"/>
      <c r="E2922" s="125"/>
      <c r="F2922" s="48"/>
      <c r="G2922" s="4"/>
      <c r="H2922" s="4"/>
      <c r="I2922" s="95" t="str">
        <f>IF($C2922="", "", IF(IFERROR(INDEX(Ingredients!$C$11:$C$310, MATCH($C2922, Ingredients!$B$11:$B$310, 0)), "")="", "", IFERROR(INDEX(Ingredients!$C$11:$C$310, MATCH($C2922, Ingredients!$B$11:$B$310, 0)), "")))</f>
        <v/>
      </c>
      <c r="J2922" s="73" t="str">
        <f>IF($B2922="", "", IF(IFERROR(INDEX(Meals!$C$11:$C$260, MATCH($B2922, Meals!$B$11:$B$260, 0)), "")="", "", IFERROR(INDEX(Meals!$C$11:$C$260, MATCH($B2922, Meals!$B$11:$B$260, 0)), "")))</f>
        <v/>
      </c>
      <c r="K2922" s="4"/>
      <c r="L2922" s="72" t="str">
        <f t="shared" si="682"/>
        <v/>
      </c>
      <c r="M2922" s="73" t="str">
        <f t="shared" si="683"/>
        <v/>
      </c>
      <c r="N2922" s="4"/>
      <c r="O2922" s="78" t="str">
        <f t="shared" si="684"/>
        <v/>
      </c>
      <c r="P2922" s="79" t="str">
        <f t="shared" si="685"/>
        <v/>
      </c>
      <c r="Q2922" s="4"/>
      <c r="R2922" s="90" t="str">
        <f t="shared" si="686"/>
        <v/>
      </c>
      <c r="S2922" s="4"/>
      <c r="Y2922" s="18" t="str">
        <f t="shared" si="687"/>
        <v/>
      </c>
      <c r="AA2922" s="18" t="str">
        <f t="shared" si="678"/>
        <v/>
      </c>
      <c r="AB2922" s="18" t="str">
        <f t="shared" si="679"/>
        <v/>
      </c>
      <c r="AC2922" s="18" t="str">
        <f t="shared" si="688"/>
        <v/>
      </c>
      <c r="AD2922" s="18" t="str">
        <f t="shared" si="688"/>
        <v/>
      </c>
      <c r="AE2922" s="18" t="str">
        <f t="shared" si="689"/>
        <v/>
      </c>
      <c r="AG2922" s="95" t="str">
        <f>IF($C2922="", "", IF(IFERROR(INDEX(Ingredients!C$11:C$310, MATCH($C2922, Ingredients!$B$11:$B$310, 0)), "")="", "", IFERROR(INDEX(Ingredients!C$11:C$310, MATCH($C2922, Ingredients!$B$11:$B$310, 0)), "")))</f>
        <v/>
      </c>
      <c r="AH2922" s="105" t="str">
        <f>IF($C2922="", "", IF(IFERROR(INDEX(Ingredients!D$11:D$310, MATCH($C2922, Ingredients!$B$11:$B$310, 0)), "")="", "", IFERROR(INDEX(Ingredients!D$11:D$310, MATCH($C2922, Ingredients!$B$11:$B$310, 0)), "")))</f>
        <v/>
      </c>
      <c r="AI2922" s="106" t="str">
        <f>IF($C2922="", "", IF(IFERROR(INDEX(Ingredients!E$11:E$310, MATCH($C2922, Ingredients!$B$11:$B$310, 0)), "")="", "", IFERROR(INDEX(Ingredients!E$11:E$310, MATCH($C2922, Ingredients!$B$11:$B$310, 0)), "")))</f>
        <v/>
      </c>
      <c r="AJ2922" s="108" t="str">
        <f>IF($C2922="", "", IF(IFERROR(INDEX(Ingredients!F$11:F$310, MATCH($C2922, Ingredients!$B$11:$B$310, 0)), "")="", "", IFERROR(INDEX(Ingredients!F$11:F$310, MATCH($C2922, Ingredients!$B$11:$B$310, 0)), "")))</f>
        <v/>
      </c>
      <c r="AK2922" s="106" t="str">
        <f>IF($C2922="", "", IF(IFERROR(INDEX(Ingredients!G$11:G$310, MATCH($C2922, Ingredients!$B$11:$B$310, 0)), "")="", "", IFERROR(INDEX(Ingredients!G$11:G$310, MATCH($C2922, Ingredients!$B$11:$B$310, 0)), "")))</f>
        <v/>
      </c>
      <c r="AL2922" s="79" t="str">
        <f>IF($C2922="", "", IF(IFERROR(INDEX(Ingredients!H$11:H$310, MATCH($C2922, Ingredients!$B$11:$B$310, 0)), "")="", "", IFERROR(INDEX(Ingredients!H$11:H$310, MATCH($C2922, Ingredients!$B$11:$B$310, 0)), "")))</f>
        <v/>
      </c>
      <c r="AN2922" s="83" t="str">
        <f t="shared" si="680"/>
        <v/>
      </c>
      <c r="AP2922" s="114" t="str">
        <f t="shared" si="690"/>
        <v/>
      </c>
      <c r="AR2922" s="117" t="str">
        <f>IF($C2922="", "", IF(IFERROR(INDEX(Ingredients!$AI$11:$AI$310, MATCH($C2922, Ingredients!$B$11:$B$310, 0)), "")="", "", IFERROR(INDEX(Ingredients!$AI$11:$AI$310, MATCH($C2922, Ingredients!$B$11:$B$310, 0)), "")))</f>
        <v/>
      </c>
      <c r="AT2922" s="120" t="str">
        <f t="shared" si="691"/>
        <v/>
      </c>
      <c r="AV2922" s="90" t="str">
        <f t="shared" si="681"/>
        <v/>
      </c>
      <c r="AX2922" s="90" t="str">
        <f>IF($AV2922="", "", COUNTIF($AV$11:$AV$5010, "&lt;"&amp;$AV2922)+1+COUNTIF($AV$11:$AV2922, $AV2922)-1)</f>
        <v/>
      </c>
      <c r="AZ2922" s="111" t="str">
        <f>IF($B2922="", "", SUMIF('Shopping List'!$AV$11:$AV$25, $B2922, 'Shopping List'!$BN$11:$BN$25))</f>
        <v/>
      </c>
      <c r="BB2922" s="117" t="str">
        <f t="shared" si="692"/>
        <v/>
      </c>
    </row>
    <row r="2923" spans="1:54" x14ac:dyDescent="0.25">
      <c r="A2923" s="4"/>
      <c r="B2923" s="37"/>
      <c r="C2923" s="124"/>
      <c r="D2923" s="39"/>
      <c r="E2923" s="125"/>
      <c r="F2923" s="48"/>
      <c r="G2923" s="4"/>
      <c r="H2923" s="4"/>
      <c r="I2923" s="95" t="str">
        <f>IF($C2923="", "", IF(IFERROR(INDEX(Ingredients!$C$11:$C$310, MATCH($C2923, Ingredients!$B$11:$B$310, 0)), "")="", "", IFERROR(INDEX(Ingredients!$C$11:$C$310, MATCH($C2923, Ingredients!$B$11:$B$310, 0)), "")))</f>
        <v/>
      </c>
      <c r="J2923" s="73" t="str">
        <f>IF($B2923="", "", IF(IFERROR(INDEX(Meals!$C$11:$C$260, MATCH($B2923, Meals!$B$11:$B$260, 0)), "")="", "", IFERROR(INDEX(Meals!$C$11:$C$260, MATCH($B2923, Meals!$B$11:$B$260, 0)), "")))</f>
        <v/>
      </c>
      <c r="K2923" s="4"/>
      <c r="L2923" s="72" t="str">
        <f t="shared" si="682"/>
        <v/>
      </c>
      <c r="M2923" s="73" t="str">
        <f t="shared" si="683"/>
        <v/>
      </c>
      <c r="N2923" s="4"/>
      <c r="O2923" s="78" t="str">
        <f t="shared" si="684"/>
        <v/>
      </c>
      <c r="P2923" s="79" t="str">
        <f t="shared" si="685"/>
        <v/>
      </c>
      <c r="Q2923" s="4"/>
      <c r="R2923" s="90" t="str">
        <f t="shared" si="686"/>
        <v/>
      </c>
      <c r="S2923" s="4"/>
      <c r="Y2923" s="18" t="str">
        <f t="shared" si="687"/>
        <v/>
      </c>
      <c r="AA2923" s="18" t="str">
        <f t="shared" si="678"/>
        <v/>
      </c>
      <c r="AB2923" s="18" t="str">
        <f t="shared" si="679"/>
        <v/>
      </c>
      <c r="AC2923" s="18" t="str">
        <f t="shared" si="688"/>
        <v/>
      </c>
      <c r="AD2923" s="18" t="str">
        <f t="shared" si="688"/>
        <v/>
      </c>
      <c r="AE2923" s="18" t="str">
        <f t="shared" si="689"/>
        <v/>
      </c>
      <c r="AG2923" s="95" t="str">
        <f>IF($C2923="", "", IF(IFERROR(INDEX(Ingredients!C$11:C$310, MATCH($C2923, Ingredients!$B$11:$B$310, 0)), "")="", "", IFERROR(INDEX(Ingredients!C$11:C$310, MATCH($C2923, Ingredients!$B$11:$B$310, 0)), "")))</f>
        <v/>
      </c>
      <c r="AH2923" s="105" t="str">
        <f>IF($C2923="", "", IF(IFERROR(INDEX(Ingredients!D$11:D$310, MATCH($C2923, Ingredients!$B$11:$B$310, 0)), "")="", "", IFERROR(INDEX(Ingredients!D$11:D$310, MATCH($C2923, Ingredients!$B$11:$B$310, 0)), "")))</f>
        <v/>
      </c>
      <c r="AI2923" s="106" t="str">
        <f>IF($C2923="", "", IF(IFERROR(INDEX(Ingredients!E$11:E$310, MATCH($C2923, Ingredients!$B$11:$B$310, 0)), "")="", "", IFERROR(INDEX(Ingredients!E$11:E$310, MATCH($C2923, Ingredients!$B$11:$B$310, 0)), "")))</f>
        <v/>
      </c>
      <c r="AJ2923" s="108" t="str">
        <f>IF($C2923="", "", IF(IFERROR(INDEX(Ingredients!F$11:F$310, MATCH($C2923, Ingredients!$B$11:$B$310, 0)), "")="", "", IFERROR(INDEX(Ingredients!F$11:F$310, MATCH($C2923, Ingredients!$B$11:$B$310, 0)), "")))</f>
        <v/>
      </c>
      <c r="AK2923" s="106" t="str">
        <f>IF($C2923="", "", IF(IFERROR(INDEX(Ingredients!G$11:G$310, MATCH($C2923, Ingredients!$B$11:$B$310, 0)), "")="", "", IFERROR(INDEX(Ingredients!G$11:G$310, MATCH($C2923, Ingredients!$B$11:$B$310, 0)), "")))</f>
        <v/>
      </c>
      <c r="AL2923" s="79" t="str">
        <f>IF($C2923="", "", IF(IFERROR(INDEX(Ingredients!H$11:H$310, MATCH($C2923, Ingredients!$B$11:$B$310, 0)), "")="", "", IFERROR(INDEX(Ingredients!H$11:H$310, MATCH($C2923, Ingredients!$B$11:$B$310, 0)), "")))</f>
        <v/>
      </c>
      <c r="AN2923" s="83" t="str">
        <f t="shared" si="680"/>
        <v/>
      </c>
      <c r="AP2923" s="114" t="str">
        <f t="shared" si="690"/>
        <v/>
      </c>
      <c r="AR2923" s="117" t="str">
        <f>IF($C2923="", "", IF(IFERROR(INDEX(Ingredients!$AI$11:$AI$310, MATCH($C2923, Ingredients!$B$11:$B$310, 0)), "")="", "", IFERROR(INDEX(Ingredients!$AI$11:$AI$310, MATCH($C2923, Ingredients!$B$11:$B$310, 0)), "")))</f>
        <v/>
      </c>
      <c r="AT2923" s="120" t="str">
        <f t="shared" si="691"/>
        <v/>
      </c>
      <c r="AV2923" s="90" t="str">
        <f t="shared" si="681"/>
        <v/>
      </c>
      <c r="AX2923" s="90" t="str">
        <f>IF($AV2923="", "", COUNTIF($AV$11:$AV$5010, "&lt;"&amp;$AV2923)+1+COUNTIF($AV$11:$AV2923, $AV2923)-1)</f>
        <v/>
      </c>
      <c r="AZ2923" s="111" t="str">
        <f>IF($B2923="", "", SUMIF('Shopping List'!$AV$11:$AV$25, $B2923, 'Shopping List'!$BN$11:$BN$25))</f>
        <v/>
      </c>
      <c r="BB2923" s="117" t="str">
        <f t="shared" si="692"/>
        <v/>
      </c>
    </row>
    <row r="2924" spans="1:54" x14ac:dyDescent="0.25">
      <c r="A2924" s="4"/>
      <c r="B2924" s="37"/>
      <c r="C2924" s="124"/>
      <c r="D2924" s="39"/>
      <c r="E2924" s="125"/>
      <c r="F2924" s="48"/>
      <c r="G2924" s="4"/>
      <c r="H2924" s="4"/>
      <c r="I2924" s="95" t="str">
        <f>IF($C2924="", "", IF(IFERROR(INDEX(Ingredients!$C$11:$C$310, MATCH($C2924, Ingredients!$B$11:$B$310, 0)), "")="", "", IFERROR(INDEX(Ingredients!$C$11:$C$310, MATCH($C2924, Ingredients!$B$11:$B$310, 0)), "")))</f>
        <v/>
      </c>
      <c r="J2924" s="73" t="str">
        <f>IF($B2924="", "", IF(IFERROR(INDEX(Meals!$C$11:$C$260, MATCH($B2924, Meals!$B$11:$B$260, 0)), "")="", "", IFERROR(INDEX(Meals!$C$11:$C$260, MATCH($B2924, Meals!$B$11:$B$260, 0)), "")))</f>
        <v/>
      </c>
      <c r="K2924" s="4"/>
      <c r="L2924" s="72" t="str">
        <f t="shared" si="682"/>
        <v/>
      </c>
      <c r="M2924" s="73" t="str">
        <f t="shared" si="683"/>
        <v/>
      </c>
      <c r="N2924" s="4"/>
      <c r="O2924" s="78" t="str">
        <f t="shared" si="684"/>
        <v/>
      </c>
      <c r="P2924" s="79" t="str">
        <f t="shared" si="685"/>
        <v/>
      </c>
      <c r="Q2924" s="4"/>
      <c r="R2924" s="90" t="str">
        <f t="shared" si="686"/>
        <v/>
      </c>
      <c r="S2924" s="4"/>
      <c r="Y2924" s="18" t="str">
        <f t="shared" si="687"/>
        <v/>
      </c>
      <c r="AA2924" s="18" t="str">
        <f t="shared" si="678"/>
        <v/>
      </c>
      <c r="AB2924" s="18" t="str">
        <f t="shared" si="679"/>
        <v/>
      </c>
      <c r="AC2924" s="18" t="str">
        <f t="shared" si="688"/>
        <v/>
      </c>
      <c r="AD2924" s="18" t="str">
        <f t="shared" si="688"/>
        <v/>
      </c>
      <c r="AE2924" s="18" t="str">
        <f t="shared" si="689"/>
        <v/>
      </c>
      <c r="AG2924" s="95" t="str">
        <f>IF($C2924="", "", IF(IFERROR(INDEX(Ingredients!C$11:C$310, MATCH($C2924, Ingredients!$B$11:$B$310, 0)), "")="", "", IFERROR(INDEX(Ingredients!C$11:C$310, MATCH($C2924, Ingredients!$B$11:$B$310, 0)), "")))</f>
        <v/>
      </c>
      <c r="AH2924" s="105" t="str">
        <f>IF($C2924="", "", IF(IFERROR(INDEX(Ingredients!D$11:D$310, MATCH($C2924, Ingredients!$B$11:$B$310, 0)), "")="", "", IFERROR(INDEX(Ingredients!D$11:D$310, MATCH($C2924, Ingredients!$B$11:$B$310, 0)), "")))</f>
        <v/>
      </c>
      <c r="AI2924" s="106" t="str">
        <f>IF($C2924="", "", IF(IFERROR(INDEX(Ingredients!E$11:E$310, MATCH($C2924, Ingredients!$B$11:$B$310, 0)), "")="", "", IFERROR(INDEX(Ingredients!E$11:E$310, MATCH($C2924, Ingredients!$B$11:$B$310, 0)), "")))</f>
        <v/>
      </c>
      <c r="AJ2924" s="108" t="str">
        <f>IF($C2924="", "", IF(IFERROR(INDEX(Ingredients!F$11:F$310, MATCH($C2924, Ingredients!$B$11:$B$310, 0)), "")="", "", IFERROR(INDEX(Ingredients!F$11:F$310, MATCH($C2924, Ingredients!$B$11:$B$310, 0)), "")))</f>
        <v/>
      </c>
      <c r="AK2924" s="106" t="str">
        <f>IF($C2924="", "", IF(IFERROR(INDEX(Ingredients!G$11:G$310, MATCH($C2924, Ingredients!$B$11:$B$310, 0)), "")="", "", IFERROR(INDEX(Ingredients!G$11:G$310, MATCH($C2924, Ingredients!$B$11:$B$310, 0)), "")))</f>
        <v/>
      </c>
      <c r="AL2924" s="79" t="str">
        <f>IF($C2924="", "", IF(IFERROR(INDEX(Ingredients!H$11:H$310, MATCH($C2924, Ingredients!$B$11:$B$310, 0)), "")="", "", IFERROR(INDEX(Ingredients!H$11:H$310, MATCH($C2924, Ingredients!$B$11:$B$310, 0)), "")))</f>
        <v/>
      </c>
      <c r="AN2924" s="83" t="str">
        <f t="shared" si="680"/>
        <v/>
      </c>
      <c r="AP2924" s="114" t="str">
        <f t="shared" si="690"/>
        <v/>
      </c>
      <c r="AR2924" s="117" t="str">
        <f>IF($C2924="", "", IF(IFERROR(INDEX(Ingredients!$AI$11:$AI$310, MATCH($C2924, Ingredients!$B$11:$B$310, 0)), "")="", "", IFERROR(INDEX(Ingredients!$AI$11:$AI$310, MATCH($C2924, Ingredients!$B$11:$B$310, 0)), "")))</f>
        <v/>
      </c>
      <c r="AT2924" s="120" t="str">
        <f t="shared" si="691"/>
        <v/>
      </c>
      <c r="AV2924" s="90" t="str">
        <f t="shared" si="681"/>
        <v/>
      </c>
      <c r="AX2924" s="90" t="str">
        <f>IF($AV2924="", "", COUNTIF($AV$11:$AV$5010, "&lt;"&amp;$AV2924)+1+COUNTIF($AV$11:$AV2924, $AV2924)-1)</f>
        <v/>
      </c>
      <c r="AZ2924" s="111" t="str">
        <f>IF($B2924="", "", SUMIF('Shopping List'!$AV$11:$AV$25, $B2924, 'Shopping List'!$BN$11:$BN$25))</f>
        <v/>
      </c>
      <c r="BB2924" s="117" t="str">
        <f t="shared" si="692"/>
        <v/>
      </c>
    </row>
    <row r="2925" spans="1:54" x14ac:dyDescent="0.25">
      <c r="A2925" s="4"/>
      <c r="B2925" s="37"/>
      <c r="C2925" s="124"/>
      <c r="D2925" s="39"/>
      <c r="E2925" s="125"/>
      <c r="F2925" s="48"/>
      <c r="G2925" s="4"/>
      <c r="H2925" s="4"/>
      <c r="I2925" s="95" t="str">
        <f>IF($C2925="", "", IF(IFERROR(INDEX(Ingredients!$C$11:$C$310, MATCH($C2925, Ingredients!$B$11:$B$310, 0)), "")="", "", IFERROR(INDEX(Ingredients!$C$11:$C$310, MATCH($C2925, Ingredients!$B$11:$B$310, 0)), "")))</f>
        <v/>
      </c>
      <c r="J2925" s="73" t="str">
        <f>IF($B2925="", "", IF(IFERROR(INDEX(Meals!$C$11:$C$260, MATCH($B2925, Meals!$B$11:$B$260, 0)), "")="", "", IFERROR(INDEX(Meals!$C$11:$C$260, MATCH($B2925, Meals!$B$11:$B$260, 0)), "")))</f>
        <v/>
      </c>
      <c r="K2925" s="4"/>
      <c r="L2925" s="72" t="str">
        <f t="shared" si="682"/>
        <v/>
      </c>
      <c r="M2925" s="73" t="str">
        <f t="shared" si="683"/>
        <v/>
      </c>
      <c r="N2925" s="4"/>
      <c r="O2925" s="78" t="str">
        <f t="shared" si="684"/>
        <v/>
      </c>
      <c r="P2925" s="79" t="str">
        <f t="shared" si="685"/>
        <v/>
      </c>
      <c r="Q2925" s="4"/>
      <c r="R2925" s="90" t="str">
        <f t="shared" si="686"/>
        <v/>
      </c>
      <c r="S2925" s="4"/>
      <c r="Y2925" s="18" t="str">
        <f t="shared" si="687"/>
        <v/>
      </c>
      <c r="AA2925" s="18" t="str">
        <f t="shared" si="678"/>
        <v/>
      </c>
      <c r="AB2925" s="18" t="str">
        <f t="shared" si="679"/>
        <v/>
      </c>
      <c r="AC2925" s="18" t="str">
        <f t="shared" si="688"/>
        <v/>
      </c>
      <c r="AD2925" s="18" t="str">
        <f t="shared" si="688"/>
        <v/>
      </c>
      <c r="AE2925" s="18" t="str">
        <f t="shared" si="689"/>
        <v/>
      </c>
      <c r="AG2925" s="95" t="str">
        <f>IF($C2925="", "", IF(IFERROR(INDEX(Ingredients!C$11:C$310, MATCH($C2925, Ingredients!$B$11:$B$310, 0)), "")="", "", IFERROR(INDEX(Ingredients!C$11:C$310, MATCH($C2925, Ingredients!$B$11:$B$310, 0)), "")))</f>
        <v/>
      </c>
      <c r="AH2925" s="105" t="str">
        <f>IF($C2925="", "", IF(IFERROR(INDEX(Ingredients!D$11:D$310, MATCH($C2925, Ingredients!$B$11:$B$310, 0)), "")="", "", IFERROR(INDEX(Ingredients!D$11:D$310, MATCH($C2925, Ingredients!$B$11:$B$310, 0)), "")))</f>
        <v/>
      </c>
      <c r="AI2925" s="106" t="str">
        <f>IF($C2925="", "", IF(IFERROR(INDEX(Ingredients!E$11:E$310, MATCH($C2925, Ingredients!$B$11:$B$310, 0)), "")="", "", IFERROR(INDEX(Ingredients!E$11:E$310, MATCH($C2925, Ingredients!$B$11:$B$310, 0)), "")))</f>
        <v/>
      </c>
      <c r="AJ2925" s="108" t="str">
        <f>IF($C2925="", "", IF(IFERROR(INDEX(Ingredients!F$11:F$310, MATCH($C2925, Ingredients!$B$11:$B$310, 0)), "")="", "", IFERROR(INDEX(Ingredients!F$11:F$310, MATCH($C2925, Ingredients!$B$11:$B$310, 0)), "")))</f>
        <v/>
      </c>
      <c r="AK2925" s="106" t="str">
        <f>IF($C2925="", "", IF(IFERROR(INDEX(Ingredients!G$11:G$310, MATCH($C2925, Ingredients!$B$11:$B$310, 0)), "")="", "", IFERROR(INDEX(Ingredients!G$11:G$310, MATCH($C2925, Ingredients!$B$11:$B$310, 0)), "")))</f>
        <v/>
      </c>
      <c r="AL2925" s="79" t="str">
        <f>IF($C2925="", "", IF(IFERROR(INDEX(Ingredients!H$11:H$310, MATCH($C2925, Ingredients!$B$11:$B$310, 0)), "")="", "", IFERROR(INDEX(Ingredients!H$11:H$310, MATCH($C2925, Ingredients!$B$11:$B$310, 0)), "")))</f>
        <v/>
      </c>
      <c r="AN2925" s="83" t="str">
        <f t="shared" si="680"/>
        <v/>
      </c>
      <c r="AP2925" s="114" t="str">
        <f t="shared" si="690"/>
        <v/>
      </c>
      <c r="AR2925" s="117" t="str">
        <f>IF($C2925="", "", IF(IFERROR(INDEX(Ingredients!$AI$11:$AI$310, MATCH($C2925, Ingredients!$B$11:$B$310, 0)), "")="", "", IFERROR(INDEX(Ingredients!$AI$11:$AI$310, MATCH($C2925, Ingredients!$B$11:$B$310, 0)), "")))</f>
        <v/>
      </c>
      <c r="AT2925" s="120" t="str">
        <f t="shared" si="691"/>
        <v/>
      </c>
      <c r="AV2925" s="90" t="str">
        <f t="shared" si="681"/>
        <v/>
      </c>
      <c r="AX2925" s="90" t="str">
        <f>IF($AV2925="", "", COUNTIF($AV$11:$AV$5010, "&lt;"&amp;$AV2925)+1+COUNTIF($AV$11:$AV2925, $AV2925)-1)</f>
        <v/>
      </c>
      <c r="AZ2925" s="111" t="str">
        <f>IF($B2925="", "", SUMIF('Shopping List'!$AV$11:$AV$25, $B2925, 'Shopping List'!$BN$11:$BN$25))</f>
        <v/>
      </c>
      <c r="BB2925" s="117" t="str">
        <f t="shared" si="692"/>
        <v/>
      </c>
    </row>
    <row r="2926" spans="1:54" x14ac:dyDescent="0.25">
      <c r="A2926" s="4"/>
      <c r="B2926" s="37"/>
      <c r="C2926" s="124"/>
      <c r="D2926" s="39"/>
      <c r="E2926" s="125"/>
      <c r="F2926" s="48"/>
      <c r="G2926" s="4"/>
      <c r="H2926" s="4"/>
      <c r="I2926" s="95" t="str">
        <f>IF($C2926="", "", IF(IFERROR(INDEX(Ingredients!$C$11:$C$310, MATCH($C2926, Ingredients!$B$11:$B$310, 0)), "")="", "", IFERROR(INDEX(Ingredients!$C$11:$C$310, MATCH($C2926, Ingredients!$B$11:$B$310, 0)), "")))</f>
        <v/>
      </c>
      <c r="J2926" s="73" t="str">
        <f>IF($B2926="", "", IF(IFERROR(INDEX(Meals!$C$11:$C$260, MATCH($B2926, Meals!$B$11:$B$260, 0)), "")="", "", IFERROR(INDEX(Meals!$C$11:$C$260, MATCH($B2926, Meals!$B$11:$B$260, 0)), "")))</f>
        <v/>
      </c>
      <c r="K2926" s="4"/>
      <c r="L2926" s="72" t="str">
        <f t="shared" si="682"/>
        <v/>
      </c>
      <c r="M2926" s="73" t="str">
        <f t="shared" si="683"/>
        <v/>
      </c>
      <c r="N2926" s="4"/>
      <c r="O2926" s="78" t="str">
        <f t="shared" si="684"/>
        <v/>
      </c>
      <c r="P2926" s="79" t="str">
        <f t="shared" si="685"/>
        <v/>
      </c>
      <c r="Q2926" s="4"/>
      <c r="R2926" s="90" t="str">
        <f t="shared" si="686"/>
        <v/>
      </c>
      <c r="S2926" s="4"/>
      <c r="Y2926" s="18" t="str">
        <f t="shared" si="687"/>
        <v/>
      </c>
      <c r="AA2926" s="18" t="str">
        <f t="shared" si="678"/>
        <v/>
      </c>
      <c r="AB2926" s="18" t="str">
        <f t="shared" si="679"/>
        <v/>
      </c>
      <c r="AC2926" s="18" t="str">
        <f t="shared" si="688"/>
        <v/>
      </c>
      <c r="AD2926" s="18" t="str">
        <f t="shared" si="688"/>
        <v/>
      </c>
      <c r="AE2926" s="18" t="str">
        <f t="shared" si="689"/>
        <v/>
      </c>
      <c r="AG2926" s="95" t="str">
        <f>IF($C2926="", "", IF(IFERROR(INDEX(Ingredients!C$11:C$310, MATCH($C2926, Ingredients!$B$11:$B$310, 0)), "")="", "", IFERROR(INDEX(Ingredients!C$11:C$310, MATCH($C2926, Ingredients!$B$11:$B$310, 0)), "")))</f>
        <v/>
      </c>
      <c r="AH2926" s="105" t="str">
        <f>IF($C2926="", "", IF(IFERROR(INDEX(Ingredients!D$11:D$310, MATCH($C2926, Ingredients!$B$11:$B$310, 0)), "")="", "", IFERROR(INDEX(Ingredients!D$11:D$310, MATCH($C2926, Ingredients!$B$11:$B$310, 0)), "")))</f>
        <v/>
      </c>
      <c r="AI2926" s="106" t="str">
        <f>IF($C2926="", "", IF(IFERROR(INDEX(Ingredients!E$11:E$310, MATCH($C2926, Ingredients!$B$11:$B$310, 0)), "")="", "", IFERROR(INDEX(Ingredients!E$11:E$310, MATCH($C2926, Ingredients!$B$11:$B$310, 0)), "")))</f>
        <v/>
      </c>
      <c r="AJ2926" s="108" t="str">
        <f>IF($C2926="", "", IF(IFERROR(INDEX(Ingredients!F$11:F$310, MATCH($C2926, Ingredients!$B$11:$B$310, 0)), "")="", "", IFERROR(INDEX(Ingredients!F$11:F$310, MATCH($C2926, Ingredients!$B$11:$B$310, 0)), "")))</f>
        <v/>
      </c>
      <c r="AK2926" s="106" t="str">
        <f>IF($C2926="", "", IF(IFERROR(INDEX(Ingredients!G$11:G$310, MATCH($C2926, Ingredients!$B$11:$B$310, 0)), "")="", "", IFERROR(INDEX(Ingredients!G$11:G$310, MATCH($C2926, Ingredients!$B$11:$B$310, 0)), "")))</f>
        <v/>
      </c>
      <c r="AL2926" s="79" t="str">
        <f>IF($C2926="", "", IF(IFERROR(INDEX(Ingredients!H$11:H$310, MATCH($C2926, Ingredients!$B$11:$B$310, 0)), "")="", "", IFERROR(INDEX(Ingredients!H$11:H$310, MATCH($C2926, Ingredients!$B$11:$B$310, 0)), "")))</f>
        <v/>
      </c>
      <c r="AN2926" s="83" t="str">
        <f t="shared" si="680"/>
        <v/>
      </c>
      <c r="AP2926" s="114" t="str">
        <f t="shared" si="690"/>
        <v/>
      </c>
      <c r="AR2926" s="117" t="str">
        <f>IF($C2926="", "", IF(IFERROR(INDEX(Ingredients!$AI$11:$AI$310, MATCH($C2926, Ingredients!$B$11:$B$310, 0)), "")="", "", IFERROR(INDEX(Ingredients!$AI$11:$AI$310, MATCH($C2926, Ingredients!$B$11:$B$310, 0)), "")))</f>
        <v/>
      </c>
      <c r="AT2926" s="120" t="str">
        <f t="shared" si="691"/>
        <v/>
      </c>
      <c r="AV2926" s="90" t="str">
        <f t="shared" si="681"/>
        <v/>
      </c>
      <c r="AX2926" s="90" t="str">
        <f>IF($AV2926="", "", COUNTIF($AV$11:$AV$5010, "&lt;"&amp;$AV2926)+1+COUNTIF($AV$11:$AV2926, $AV2926)-1)</f>
        <v/>
      </c>
      <c r="AZ2926" s="111" t="str">
        <f>IF($B2926="", "", SUMIF('Shopping List'!$AV$11:$AV$25, $B2926, 'Shopping List'!$BN$11:$BN$25))</f>
        <v/>
      </c>
      <c r="BB2926" s="117" t="str">
        <f t="shared" si="692"/>
        <v/>
      </c>
    </row>
    <row r="2927" spans="1:54" x14ac:dyDescent="0.25">
      <c r="A2927" s="4"/>
      <c r="B2927" s="37"/>
      <c r="C2927" s="124"/>
      <c r="D2927" s="39"/>
      <c r="E2927" s="125"/>
      <c r="F2927" s="48"/>
      <c r="G2927" s="4"/>
      <c r="H2927" s="4"/>
      <c r="I2927" s="95" t="str">
        <f>IF($C2927="", "", IF(IFERROR(INDEX(Ingredients!$C$11:$C$310, MATCH($C2927, Ingredients!$B$11:$B$310, 0)), "")="", "", IFERROR(INDEX(Ingredients!$C$11:$C$310, MATCH($C2927, Ingredients!$B$11:$B$310, 0)), "")))</f>
        <v/>
      </c>
      <c r="J2927" s="73" t="str">
        <f>IF($B2927="", "", IF(IFERROR(INDEX(Meals!$C$11:$C$260, MATCH($B2927, Meals!$B$11:$B$260, 0)), "")="", "", IFERROR(INDEX(Meals!$C$11:$C$260, MATCH($B2927, Meals!$B$11:$B$260, 0)), "")))</f>
        <v/>
      </c>
      <c r="K2927" s="4"/>
      <c r="L2927" s="72" t="str">
        <f t="shared" si="682"/>
        <v/>
      </c>
      <c r="M2927" s="73" t="str">
        <f t="shared" si="683"/>
        <v/>
      </c>
      <c r="N2927" s="4"/>
      <c r="O2927" s="78" t="str">
        <f t="shared" si="684"/>
        <v/>
      </c>
      <c r="P2927" s="79" t="str">
        <f t="shared" si="685"/>
        <v/>
      </c>
      <c r="Q2927" s="4"/>
      <c r="R2927" s="90" t="str">
        <f t="shared" si="686"/>
        <v/>
      </c>
      <c r="S2927" s="4"/>
      <c r="Y2927" s="18" t="str">
        <f t="shared" si="687"/>
        <v/>
      </c>
      <c r="AA2927" s="18" t="str">
        <f t="shared" si="678"/>
        <v/>
      </c>
      <c r="AB2927" s="18" t="str">
        <f t="shared" si="679"/>
        <v/>
      </c>
      <c r="AC2927" s="18" t="str">
        <f t="shared" si="688"/>
        <v/>
      </c>
      <c r="AD2927" s="18" t="str">
        <f t="shared" si="688"/>
        <v/>
      </c>
      <c r="AE2927" s="18" t="str">
        <f t="shared" si="689"/>
        <v/>
      </c>
      <c r="AG2927" s="95" t="str">
        <f>IF($C2927="", "", IF(IFERROR(INDEX(Ingredients!C$11:C$310, MATCH($C2927, Ingredients!$B$11:$B$310, 0)), "")="", "", IFERROR(INDEX(Ingredients!C$11:C$310, MATCH($C2927, Ingredients!$B$11:$B$310, 0)), "")))</f>
        <v/>
      </c>
      <c r="AH2927" s="105" t="str">
        <f>IF($C2927="", "", IF(IFERROR(INDEX(Ingredients!D$11:D$310, MATCH($C2927, Ingredients!$B$11:$B$310, 0)), "")="", "", IFERROR(INDEX(Ingredients!D$11:D$310, MATCH($C2927, Ingredients!$B$11:$B$310, 0)), "")))</f>
        <v/>
      </c>
      <c r="AI2927" s="106" t="str">
        <f>IF($C2927="", "", IF(IFERROR(INDEX(Ingredients!E$11:E$310, MATCH($C2927, Ingredients!$B$11:$B$310, 0)), "")="", "", IFERROR(INDEX(Ingredients!E$11:E$310, MATCH($C2927, Ingredients!$B$11:$B$310, 0)), "")))</f>
        <v/>
      </c>
      <c r="AJ2927" s="108" t="str">
        <f>IF($C2927="", "", IF(IFERROR(INDEX(Ingredients!F$11:F$310, MATCH($C2927, Ingredients!$B$11:$B$310, 0)), "")="", "", IFERROR(INDEX(Ingredients!F$11:F$310, MATCH($C2927, Ingredients!$B$11:$B$310, 0)), "")))</f>
        <v/>
      </c>
      <c r="AK2927" s="106" t="str">
        <f>IF($C2927="", "", IF(IFERROR(INDEX(Ingredients!G$11:G$310, MATCH($C2927, Ingredients!$B$11:$B$310, 0)), "")="", "", IFERROR(INDEX(Ingredients!G$11:G$310, MATCH($C2927, Ingredients!$B$11:$B$310, 0)), "")))</f>
        <v/>
      </c>
      <c r="AL2927" s="79" t="str">
        <f>IF($C2927="", "", IF(IFERROR(INDEX(Ingredients!H$11:H$310, MATCH($C2927, Ingredients!$B$11:$B$310, 0)), "")="", "", IFERROR(INDEX(Ingredients!H$11:H$310, MATCH($C2927, Ingredients!$B$11:$B$310, 0)), "")))</f>
        <v/>
      </c>
      <c r="AN2927" s="83" t="str">
        <f t="shared" si="680"/>
        <v/>
      </c>
      <c r="AP2927" s="114" t="str">
        <f t="shared" si="690"/>
        <v/>
      </c>
      <c r="AR2927" s="117" t="str">
        <f>IF($C2927="", "", IF(IFERROR(INDEX(Ingredients!$AI$11:$AI$310, MATCH($C2927, Ingredients!$B$11:$B$310, 0)), "")="", "", IFERROR(INDEX(Ingredients!$AI$11:$AI$310, MATCH($C2927, Ingredients!$B$11:$B$310, 0)), "")))</f>
        <v/>
      </c>
      <c r="AT2927" s="120" t="str">
        <f t="shared" si="691"/>
        <v/>
      </c>
      <c r="AV2927" s="90" t="str">
        <f t="shared" si="681"/>
        <v/>
      </c>
      <c r="AX2927" s="90" t="str">
        <f>IF($AV2927="", "", COUNTIF($AV$11:$AV$5010, "&lt;"&amp;$AV2927)+1+COUNTIF($AV$11:$AV2927, $AV2927)-1)</f>
        <v/>
      </c>
      <c r="AZ2927" s="111" t="str">
        <f>IF($B2927="", "", SUMIF('Shopping List'!$AV$11:$AV$25, $B2927, 'Shopping List'!$BN$11:$BN$25))</f>
        <v/>
      </c>
      <c r="BB2927" s="117" t="str">
        <f t="shared" si="692"/>
        <v/>
      </c>
    </row>
    <row r="2928" spans="1:54" x14ac:dyDescent="0.25">
      <c r="A2928" s="4"/>
      <c r="B2928" s="37"/>
      <c r="C2928" s="124"/>
      <c r="D2928" s="39"/>
      <c r="E2928" s="125"/>
      <c r="F2928" s="48"/>
      <c r="G2928" s="4"/>
      <c r="H2928" s="4"/>
      <c r="I2928" s="95" t="str">
        <f>IF($C2928="", "", IF(IFERROR(INDEX(Ingredients!$C$11:$C$310, MATCH($C2928, Ingredients!$B$11:$B$310, 0)), "")="", "", IFERROR(INDEX(Ingredients!$C$11:$C$310, MATCH($C2928, Ingredients!$B$11:$B$310, 0)), "")))</f>
        <v/>
      </c>
      <c r="J2928" s="73" t="str">
        <f>IF($B2928="", "", IF(IFERROR(INDEX(Meals!$C$11:$C$260, MATCH($B2928, Meals!$B$11:$B$260, 0)), "")="", "", IFERROR(INDEX(Meals!$C$11:$C$260, MATCH($B2928, Meals!$B$11:$B$260, 0)), "")))</f>
        <v/>
      </c>
      <c r="K2928" s="4"/>
      <c r="L2928" s="72" t="str">
        <f t="shared" si="682"/>
        <v/>
      </c>
      <c r="M2928" s="73" t="str">
        <f t="shared" si="683"/>
        <v/>
      </c>
      <c r="N2928" s="4"/>
      <c r="O2928" s="78" t="str">
        <f t="shared" si="684"/>
        <v/>
      </c>
      <c r="P2928" s="79" t="str">
        <f t="shared" si="685"/>
        <v/>
      </c>
      <c r="Q2928" s="4"/>
      <c r="R2928" s="90" t="str">
        <f t="shared" si="686"/>
        <v/>
      </c>
      <c r="S2928" s="4"/>
      <c r="Y2928" s="18" t="str">
        <f t="shared" si="687"/>
        <v/>
      </c>
      <c r="AA2928" s="18" t="str">
        <f t="shared" si="678"/>
        <v/>
      </c>
      <c r="AB2928" s="18" t="str">
        <f t="shared" si="679"/>
        <v/>
      </c>
      <c r="AC2928" s="18" t="str">
        <f t="shared" si="688"/>
        <v/>
      </c>
      <c r="AD2928" s="18" t="str">
        <f t="shared" si="688"/>
        <v/>
      </c>
      <c r="AE2928" s="18" t="str">
        <f t="shared" si="689"/>
        <v/>
      </c>
      <c r="AG2928" s="95" t="str">
        <f>IF($C2928="", "", IF(IFERROR(INDEX(Ingredients!C$11:C$310, MATCH($C2928, Ingredients!$B$11:$B$310, 0)), "")="", "", IFERROR(INDEX(Ingredients!C$11:C$310, MATCH($C2928, Ingredients!$B$11:$B$310, 0)), "")))</f>
        <v/>
      </c>
      <c r="AH2928" s="105" t="str">
        <f>IF($C2928="", "", IF(IFERROR(INDEX(Ingredients!D$11:D$310, MATCH($C2928, Ingredients!$B$11:$B$310, 0)), "")="", "", IFERROR(INDEX(Ingredients!D$11:D$310, MATCH($C2928, Ingredients!$B$11:$B$310, 0)), "")))</f>
        <v/>
      </c>
      <c r="AI2928" s="106" t="str">
        <f>IF($C2928="", "", IF(IFERROR(INDEX(Ingredients!E$11:E$310, MATCH($C2928, Ingredients!$B$11:$B$310, 0)), "")="", "", IFERROR(INDEX(Ingredients!E$11:E$310, MATCH($C2928, Ingredients!$B$11:$B$310, 0)), "")))</f>
        <v/>
      </c>
      <c r="AJ2928" s="108" t="str">
        <f>IF($C2928="", "", IF(IFERROR(INDEX(Ingredients!F$11:F$310, MATCH($C2928, Ingredients!$B$11:$B$310, 0)), "")="", "", IFERROR(INDEX(Ingredients!F$11:F$310, MATCH($C2928, Ingredients!$B$11:$B$310, 0)), "")))</f>
        <v/>
      </c>
      <c r="AK2928" s="106" t="str">
        <f>IF($C2928="", "", IF(IFERROR(INDEX(Ingredients!G$11:G$310, MATCH($C2928, Ingredients!$B$11:$B$310, 0)), "")="", "", IFERROR(INDEX(Ingredients!G$11:G$310, MATCH($C2928, Ingredients!$B$11:$B$310, 0)), "")))</f>
        <v/>
      </c>
      <c r="AL2928" s="79" t="str">
        <f>IF($C2928="", "", IF(IFERROR(INDEX(Ingredients!H$11:H$310, MATCH($C2928, Ingredients!$B$11:$B$310, 0)), "")="", "", IFERROR(INDEX(Ingredients!H$11:H$310, MATCH($C2928, Ingredients!$B$11:$B$310, 0)), "")))</f>
        <v/>
      </c>
      <c r="AN2928" s="83" t="str">
        <f t="shared" si="680"/>
        <v/>
      </c>
      <c r="AP2928" s="114" t="str">
        <f t="shared" si="690"/>
        <v/>
      </c>
      <c r="AR2928" s="117" t="str">
        <f>IF($C2928="", "", IF(IFERROR(INDEX(Ingredients!$AI$11:$AI$310, MATCH($C2928, Ingredients!$B$11:$B$310, 0)), "")="", "", IFERROR(INDEX(Ingredients!$AI$11:$AI$310, MATCH($C2928, Ingredients!$B$11:$B$310, 0)), "")))</f>
        <v/>
      </c>
      <c r="AT2928" s="120" t="str">
        <f t="shared" si="691"/>
        <v/>
      </c>
      <c r="AV2928" s="90" t="str">
        <f t="shared" si="681"/>
        <v/>
      </c>
      <c r="AX2928" s="90" t="str">
        <f>IF($AV2928="", "", COUNTIF($AV$11:$AV$5010, "&lt;"&amp;$AV2928)+1+COUNTIF($AV$11:$AV2928, $AV2928)-1)</f>
        <v/>
      </c>
      <c r="AZ2928" s="111" t="str">
        <f>IF($B2928="", "", SUMIF('Shopping List'!$AV$11:$AV$25, $B2928, 'Shopping List'!$BN$11:$BN$25))</f>
        <v/>
      </c>
      <c r="BB2928" s="117" t="str">
        <f t="shared" si="692"/>
        <v/>
      </c>
    </row>
    <row r="2929" spans="1:54" x14ac:dyDescent="0.25">
      <c r="A2929" s="4"/>
      <c r="B2929" s="37"/>
      <c r="C2929" s="124"/>
      <c r="D2929" s="39"/>
      <c r="E2929" s="125"/>
      <c r="F2929" s="48"/>
      <c r="G2929" s="4"/>
      <c r="H2929" s="4"/>
      <c r="I2929" s="95" t="str">
        <f>IF($C2929="", "", IF(IFERROR(INDEX(Ingredients!$C$11:$C$310, MATCH($C2929, Ingredients!$B$11:$B$310, 0)), "")="", "", IFERROR(INDEX(Ingredients!$C$11:$C$310, MATCH($C2929, Ingredients!$B$11:$B$310, 0)), "")))</f>
        <v/>
      </c>
      <c r="J2929" s="73" t="str">
        <f>IF($B2929="", "", IF(IFERROR(INDEX(Meals!$C$11:$C$260, MATCH($B2929, Meals!$B$11:$B$260, 0)), "")="", "", IFERROR(INDEX(Meals!$C$11:$C$260, MATCH($B2929, Meals!$B$11:$B$260, 0)), "")))</f>
        <v/>
      </c>
      <c r="K2929" s="4"/>
      <c r="L2929" s="72" t="str">
        <f t="shared" si="682"/>
        <v/>
      </c>
      <c r="M2929" s="73" t="str">
        <f t="shared" si="683"/>
        <v/>
      </c>
      <c r="N2929" s="4"/>
      <c r="O2929" s="78" t="str">
        <f t="shared" si="684"/>
        <v/>
      </c>
      <c r="P2929" s="79" t="str">
        <f t="shared" si="685"/>
        <v/>
      </c>
      <c r="Q2929" s="4"/>
      <c r="R2929" s="90" t="str">
        <f t="shared" si="686"/>
        <v/>
      </c>
      <c r="S2929" s="4"/>
      <c r="Y2929" s="18" t="str">
        <f t="shared" si="687"/>
        <v/>
      </c>
      <c r="AA2929" s="18" t="str">
        <f t="shared" si="678"/>
        <v/>
      </c>
      <c r="AB2929" s="18" t="str">
        <f t="shared" si="679"/>
        <v/>
      </c>
      <c r="AC2929" s="18" t="str">
        <f t="shared" si="688"/>
        <v/>
      </c>
      <c r="AD2929" s="18" t="str">
        <f t="shared" si="688"/>
        <v/>
      </c>
      <c r="AE2929" s="18" t="str">
        <f t="shared" si="689"/>
        <v/>
      </c>
      <c r="AG2929" s="95" t="str">
        <f>IF($C2929="", "", IF(IFERROR(INDEX(Ingredients!C$11:C$310, MATCH($C2929, Ingredients!$B$11:$B$310, 0)), "")="", "", IFERROR(INDEX(Ingredients!C$11:C$310, MATCH($C2929, Ingredients!$B$11:$B$310, 0)), "")))</f>
        <v/>
      </c>
      <c r="AH2929" s="105" t="str">
        <f>IF($C2929="", "", IF(IFERROR(INDEX(Ingredients!D$11:D$310, MATCH($C2929, Ingredients!$B$11:$B$310, 0)), "")="", "", IFERROR(INDEX(Ingredients!D$11:D$310, MATCH($C2929, Ingredients!$B$11:$B$310, 0)), "")))</f>
        <v/>
      </c>
      <c r="AI2929" s="106" t="str">
        <f>IF($C2929="", "", IF(IFERROR(INDEX(Ingredients!E$11:E$310, MATCH($C2929, Ingredients!$B$11:$B$310, 0)), "")="", "", IFERROR(INDEX(Ingredients!E$11:E$310, MATCH($C2929, Ingredients!$B$11:$B$310, 0)), "")))</f>
        <v/>
      </c>
      <c r="AJ2929" s="108" t="str">
        <f>IF($C2929="", "", IF(IFERROR(INDEX(Ingredients!F$11:F$310, MATCH($C2929, Ingredients!$B$11:$B$310, 0)), "")="", "", IFERROR(INDEX(Ingredients!F$11:F$310, MATCH($C2929, Ingredients!$B$11:$B$310, 0)), "")))</f>
        <v/>
      </c>
      <c r="AK2929" s="106" t="str">
        <f>IF($C2929="", "", IF(IFERROR(INDEX(Ingredients!G$11:G$310, MATCH($C2929, Ingredients!$B$11:$B$310, 0)), "")="", "", IFERROR(INDEX(Ingredients!G$11:G$310, MATCH($C2929, Ingredients!$B$11:$B$310, 0)), "")))</f>
        <v/>
      </c>
      <c r="AL2929" s="79" t="str">
        <f>IF($C2929="", "", IF(IFERROR(INDEX(Ingredients!H$11:H$310, MATCH($C2929, Ingredients!$B$11:$B$310, 0)), "")="", "", IFERROR(INDEX(Ingredients!H$11:H$310, MATCH($C2929, Ingredients!$B$11:$B$310, 0)), "")))</f>
        <v/>
      </c>
      <c r="AN2929" s="83" t="str">
        <f t="shared" si="680"/>
        <v/>
      </c>
      <c r="AP2929" s="114" t="str">
        <f t="shared" si="690"/>
        <v/>
      </c>
      <c r="AR2929" s="117" t="str">
        <f>IF($C2929="", "", IF(IFERROR(INDEX(Ingredients!$AI$11:$AI$310, MATCH($C2929, Ingredients!$B$11:$B$310, 0)), "")="", "", IFERROR(INDEX(Ingredients!$AI$11:$AI$310, MATCH($C2929, Ingredients!$B$11:$B$310, 0)), "")))</f>
        <v/>
      </c>
      <c r="AT2929" s="120" t="str">
        <f t="shared" si="691"/>
        <v/>
      </c>
      <c r="AV2929" s="90" t="str">
        <f t="shared" si="681"/>
        <v/>
      </c>
      <c r="AX2929" s="90" t="str">
        <f>IF($AV2929="", "", COUNTIF($AV$11:$AV$5010, "&lt;"&amp;$AV2929)+1+COUNTIF($AV$11:$AV2929, $AV2929)-1)</f>
        <v/>
      </c>
      <c r="AZ2929" s="111" t="str">
        <f>IF($B2929="", "", SUMIF('Shopping List'!$AV$11:$AV$25, $B2929, 'Shopping List'!$BN$11:$BN$25))</f>
        <v/>
      </c>
      <c r="BB2929" s="117" t="str">
        <f t="shared" si="692"/>
        <v/>
      </c>
    </row>
    <row r="2930" spans="1:54" x14ac:dyDescent="0.25">
      <c r="A2930" s="4"/>
      <c r="B2930" s="37"/>
      <c r="C2930" s="124"/>
      <c r="D2930" s="39"/>
      <c r="E2930" s="125"/>
      <c r="F2930" s="48"/>
      <c r="G2930" s="4"/>
      <c r="H2930" s="4"/>
      <c r="I2930" s="95" t="str">
        <f>IF($C2930="", "", IF(IFERROR(INDEX(Ingredients!$C$11:$C$310, MATCH($C2930, Ingredients!$B$11:$B$310, 0)), "")="", "", IFERROR(INDEX(Ingredients!$C$11:$C$310, MATCH($C2930, Ingredients!$B$11:$B$310, 0)), "")))</f>
        <v/>
      </c>
      <c r="J2930" s="73" t="str">
        <f>IF($B2930="", "", IF(IFERROR(INDEX(Meals!$C$11:$C$260, MATCH($B2930, Meals!$B$11:$B$260, 0)), "")="", "", IFERROR(INDEX(Meals!$C$11:$C$260, MATCH($B2930, Meals!$B$11:$B$260, 0)), "")))</f>
        <v/>
      </c>
      <c r="K2930" s="4"/>
      <c r="L2930" s="72" t="str">
        <f t="shared" si="682"/>
        <v/>
      </c>
      <c r="M2930" s="73" t="str">
        <f t="shared" si="683"/>
        <v/>
      </c>
      <c r="N2930" s="4"/>
      <c r="O2930" s="78" t="str">
        <f t="shared" si="684"/>
        <v/>
      </c>
      <c r="P2930" s="79" t="str">
        <f t="shared" si="685"/>
        <v/>
      </c>
      <c r="Q2930" s="4"/>
      <c r="R2930" s="90" t="str">
        <f t="shared" si="686"/>
        <v/>
      </c>
      <c r="S2930" s="4"/>
      <c r="Y2930" s="18" t="str">
        <f t="shared" si="687"/>
        <v/>
      </c>
      <c r="AA2930" s="18" t="str">
        <f t="shared" si="678"/>
        <v/>
      </c>
      <c r="AB2930" s="18" t="str">
        <f t="shared" si="679"/>
        <v/>
      </c>
      <c r="AC2930" s="18" t="str">
        <f t="shared" si="688"/>
        <v/>
      </c>
      <c r="AD2930" s="18" t="str">
        <f t="shared" si="688"/>
        <v/>
      </c>
      <c r="AE2930" s="18" t="str">
        <f t="shared" si="689"/>
        <v/>
      </c>
      <c r="AG2930" s="95" t="str">
        <f>IF($C2930="", "", IF(IFERROR(INDEX(Ingredients!C$11:C$310, MATCH($C2930, Ingredients!$B$11:$B$310, 0)), "")="", "", IFERROR(INDEX(Ingredients!C$11:C$310, MATCH($C2930, Ingredients!$B$11:$B$310, 0)), "")))</f>
        <v/>
      </c>
      <c r="AH2930" s="105" t="str">
        <f>IF($C2930="", "", IF(IFERROR(INDEX(Ingredients!D$11:D$310, MATCH($C2930, Ingredients!$B$11:$B$310, 0)), "")="", "", IFERROR(INDEX(Ingredients!D$11:D$310, MATCH($C2930, Ingredients!$B$11:$B$310, 0)), "")))</f>
        <v/>
      </c>
      <c r="AI2930" s="106" t="str">
        <f>IF($C2930="", "", IF(IFERROR(INDEX(Ingredients!E$11:E$310, MATCH($C2930, Ingredients!$B$11:$B$310, 0)), "")="", "", IFERROR(INDEX(Ingredients!E$11:E$310, MATCH($C2930, Ingredients!$B$11:$B$310, 0)), "")))</f>
        <v/>
      </c>
      <c r="AJ2930" s="108" t="str">
        <f>IF($C2930="", "", IF(IFERROR(INDEX(Ingredients!F$11:F$310, MATCH($C2930, Ingredients!$B$11:$B$310, 0)), "")="", "", IFERROR(INDEX(Ingredients!F$11:F$310, MATCH($C2930, Ingredients!$B$11:$B$310, 0)), "")))</f>
        <v/>
      </c>
      <c r="AK2930" s="106" t="str">
        <f>IF($C2930="", "", IF(IFERROR(INDEX(Ingredients!G$11:G$310, MATCH($C2930, Ingredients!$B$11:$B$310, 0)), "")="", "", IFERROR(INDEX(Ingredients!G$11:G$310, MATCH($C2930, Ingredients!$B$11:$B$310, 0)), "")))</f>
        <v/>
      </c>
      <c r="AL2930" s="79" t="str">
        <f>IF($C2930="", "", IF(IFERROR(INDEX(Ingredients!H$11:H$310, MATCH($C2930, Ingredients!$B$11:$B$310, 0)), "")="", "", IFERROR(INDEX(Ingredients!H$11:H$310, MATCH($C2930, Ingredients!$B$11:$B$310, 0)), "")))</f>
        <v/>
      </c>
      <c r="AN2930" s="83" t="str">
        <f t="shared" si="680"/>
        <v/>
      </c>
      <c r="AP2930" s="114" t="str">
        <f t="shared" si="690"/>
        <v/>
      </c>
      <c r="AR2930" s="117" t="str">
        <f>IF($C2930="", "", IF(IFERROR(INDEX(Ingredients!$AI$11:$AI$310, MATCH($C2930, Ingredients!$B$11:$B$310, 0)), "")="", "", IFERROR(INDEX(Ingredients!$AI$11:$AI$310, MATCH($C2930, Ingredients!$B$11:$B$310, 0)), "")))</f>
        <v/>
      </c>
      <c r="AT2930" s="120" t="str">
        <f t="shared" si="691"/>
        <v/>
      </c>
      <c r="AV2930" s="90" t="str">
        <f t="shared" si="681"/>
        <v/>
      </c>
      <c r="AX2930" s="90" t="str">
        <f>IF($AV2930="", "", COUNTIF($AV$11:$AV$5010, "&lt;"&amp;$AV2930)+1+COUNTIF($AV$11:$AV2930, $AV2930)-1)</f>
        <v/>
      </c>
      <c r="AZ2930" s="111" t="str">
        <f>IF($B2930="", "", SUMIF('Shopping List'!$AV$11:$AV$25, $B2930, 'Shopping List'!$BN$11:$BN$25))</f>
        <v/>
      </c>
      <c r="BB2930" s="117" t="str">
        <f t="shared" si="692"/>
        <v/>
      </c>
    </row>
    <row r="2931" spans="1:54" x14ac:dyDescent="0.25">
      <c r="A2931" s="4"/>
      <c r="B2931" s="37"/>
      <c r="C2931" s="124"/>
      <c r="D2931" s="39"/>
      <c r="E2931" s="125"/>
      <c r="F2931" s="48"/>
      <c r="G2931" s="4"/>
      <c r="H2931" s="4"/>
      <c r="I2931" s="95" t="str">
        <f>IF($C2931="", "", IF(IFERROR(INDEX(Ingredients!$C$11:$C$310, MATCH($C2931, Ingredients!$B$11:$B$310, 0)), "")="", "", IFERROR(INDEX(Ingredients!$C$11:$C$310, MATCH($C2931, Ingredients!$B$11:$B$310, 0)), "")))</f>
        <v/>
      </c>
      <c r="J2931" s="73" t="str">
        <f>IF($B2931="", "", IF(IFERROR(INDEX(Meals!$C$11:$C$260, MATCH($B2931, Meals!$B$11:$B$260, 0)), "")="", "", IFERROR(INDEX(Meals!$C$11:$C$260, MATCH($B2931, Meals!$B$11:$B$260, 0)), "")))</f>
        <v/>
      </c>
      <c r="K2931" s="4"/>
      <c r="L2931" s="72" t="str">
        <f t="shared" si="682"/>
        <v/>
      </c>
      <c r="M2931" s="73" t="str">
        <f t="shared" si="683"/>
        <v/>
      </c>
      <c r="N2931" s="4"/>
      <c r="O2931" s="78" t="str">
        <f t="shared" si="684"/>
        <v/>
      </c>
      <c r="P2931" s="79" t="str">
        <f t="shared" si="685"/>
        <v/>
      </c>
      <c r="Q2931" s="4"/>
      <c r="R2931" s="90" t="str">
        <f t="shared" si="686"/>
        <v/>
      </c>
      <c r="S2931" s="4"/>
      <c r="Y2931" s="18" t="str">
        <f t="shared" si="687"/>
        <v/>
      </c>
      <c r="AA2931" s="18" t="str">
        <f t="shared" si="678"/>
        <v/>
      </c>
      <c r="AB2931" s="18" t="str">
        <f t="shared" si="679"/>
        <v/>
      </c>
      <c r="AC2931" s="18" t="str">
        <f t="shared" si="688"/>
        <v/>
      </c>
      <c r="AD2931" s="18" t="str">
        <f t="shared" si="688"/>
        <v/>
      </c>
      <c r="AE2931" s="18" t="str">
        <f t="shared" si="689"/>
        <v/>
      </c>
      <c r="AG2931" s="95" t="str">
        <f>IF($C2931="", "", IF(IFERROR(INDEX(Ingredients!C$11:C$310, MATCH($C2931, Ingredients!$B$11:$B$310, 0)), "")="", "", IFERROR(INDEX(Ingredients!C$11:C$310, MATCH($C2931, Ingredients!$B$11:$B$310, 0)), "")))</f>
        <v/>
      </c>
      <c r="AH2931" s="105" t="str">
        <f>IF($C2931="", "", IF(IFERROR(INDEX(Ingredients!D$11:D$310, MATCH($C2931, Ingredients!$B$11:$B$310, 0)), "")="", "", IFERROR(INDEX(Ingredients!D$11:D$310, MATCH($C2931, Ingredients!$B$11:$B$310, 0)), "")))</f>
        <v/>
      </c>
      <c r="AI2931" s="106" t="str">
        <f>IF($C2931="", "", IF(IFERROR(INDEX(Ingredients!E$11:E$310, MATCH($C2931, Ingredients!$B$11:$B$310, 0)), "")="", "", IFERROR(INDEX(Ingredients!E$11:E$310, MATCH($C2931, Ingredients!$B$11:$B$310, 0)), "")))</f>
        <v/>
      </c>
      <c r="AJ2931" s="108" t="str">
        <f>IF($C2931="", "", IF(IFERROR(INDEX(Ingredients!F$11:F$310, MATCH($C2931, Ingredients!$B$11:$B$310, 0)), "")="", "", IFERROR(INDEX(Ingredients!F$11:F$310, MATCH($C2931, Ingredients!$B$11:$B$310, 0)), "")))</f>
        <v/>
      </c>
      <c r="AK2931" s="106" t="str">
        <f>IF($C2931="", "", IF(IFERROR(INDEX(Ingredients!G$11:G$310, MATCH($C2931, Ingredients!$B$11:$B$310, 0)), "")="", "", IFERROR(INDEX(Ingredients!G$11:G$310, MATCH($C2931, Ingredients!$B$11:$B$310, 0)), "")))</f>
        <v/>
      </c>
      <c r="AL2931" s="79" t="str">
        <f>IF($C2931="", "", IF(IFERROR(INDEX(Ingredients!H$11:H$310, MATCH($C2931, Ingredients!$B$11:$B$310, 0)), "")="", "", IFERROR(INDEX(Ingredients!H$11:H$310, MATCH($C2931, Ingredients!$B$11:$B$310, 0)), "")))</f>
        <v/>
      </c>
      <c r="AN2931" s="83" t="str">
        <f t="shared" si="680"/>
        <v/>
      </c>
      <c r="AP2931" s="114" t="str">
        <f t="shared" si="690"/>
        <v/>
      </c>
      <c r="AR2931" s="117" t="str">
        <f>IF($C2931="", "", IF(IFERROR(INDEX(Ingredients!$AI$11:$AI$310, MATCH($C2931, Ingredients!$B$11:$B$310, 0)), "")="", "", IFERROR(INDEX(Ingredients!$AI$11:$AI$310, MATCH($C2931, Ingredients!$B$11:$B$310, 0)), "")))</f>
        <v/>
      </c>
      <c r="AT2931" s="120" t="str">
        <f t="shared" si="691"/>
        <v/>
      </c>
      <c r="AV2931" s="90" t="str">
        <f t="shared" si="681"/>
        <v/>
      </c>
      <c r="AX2931" s="90" t="str">
        <f>IF($AV2931="", "", COUNTIF($AV$11:$AV$5010, "&lt;"&amp;$AV2931)+1+COUNTIF($AV$11:$AV2931, $AV2931)-1)</f>
        <v/>
      </c>
      <c r="AZ2931" s="111" t="str">
        <f>IF($B2931="", "", SUMIF('Shopping List'!$AV$11:$AV$25, $B2931, 'Shopping List'!$BN$11:$BN$25))</f>
        <v/>
      </c>
      <c r="BB2931" s="117" t="str">
        <f t="shared" si="692"/>
        <v/>
      </c>
    </row>
    <row r="2932" spans="1:54" x14ac:dyDescent="0.25">
      <c r="A2932" s="4"/>
      <c r="B2932" s="37"/>
      <c r="C2932" s="124"/>
      <c r="D2932" s="39"/>
      <c r="E2932" s="125"/>
      <c r="F2932" s="48"/>
      <c r="G2932" s="4"/>
      <c r="H2932" s="4"/>
      <c r="I2932" s="95" t="str">
        <f>IF($C2932="", "", IF(IFERROR(INDEX(Ingredients!$C$11:$C$310, MATCH($C2932, Ingredients!$B$11:$B$310, 0)), "")="", "", IFERROR(INDEX(Ingredients!$C$11:$C$310, MATCH($C2932, Ingredients!$B$11:$B$310, 0)), "")))</f>
        <v/>
      </c>
      <c r="J2932" s="73" t="str">
        <f>IF($B2932="", "", IF(IFERROR(INDEX(Meals!$C$11:$C$260, MATCH($B2932, Meals!$B$11:$B$260, 0)), "")="", "", IFERROR(INDEX(Meals!$C$11:$C$260, MATCH($B2932, Meals!$B$11:$B$260, 0)), "")))</f>
        <v/>
      </c>
      <c r="K2932" s="4"/>
      <c r="L2932" s="72" t="str">
        <f t="shared" si="682"/>
        <v/>
      </c>
      <c r="M2932" s="73" t="str">
        <f t="shared" si="683"/>
        <v/>
      </c>
      <c r="N2932" s="4"/>
      <c r="O2932" s="78" t="str">
        <f t="shared" si="684"/>
        <v/>
      </c>
      <c r="P2932" s="79" t="str">
        <f t="shared" si="685"/>
        <v/>
      </c>
      <c r="Q2932" s="4"/>
      <c r="R2932" s="90" t="str">
        <f t="shared" si="686"/>
        <v/>
      </c>
      <c r="S2932" s="4"/>
      <c r="Y2932" s="18" t="str">
        <f t="shared" si="687"/>
        <v/>
      </c>
      <c r="AA2932" s="18" t="str">
        <f t="shared" si="678"/>
        <v/>
      </c>
      <c r="AB2932" s="18" t="str">
        <f t="shared" si="679"/>
        <v/>
      </c>
      <c r="AC2932" s="18" t="str">
        <f t="shared" si="688"/>
        <v/>
      </c>
      <c r="AD2932" s="18" t="str">
        <f t="shared" si="688"/>
        <v/>
      </c>
      <c r="AE2932" s="18" t="str">
        <f t="shared" si="689"/>
        <v/>
      </c>
      <c r="AG2932" s="95" t="str">
        <f>IF($C2932="", "", IF(IFERROR(INDEX(Ingredients!C$11:C$310, MATCH($C2932, Ingredients!$B$11:$B$310, 0)), "")="", "", IFERROR(INDEX(Ingredients!C$11:C$310, MATCH($C2932, Ingredients!$B$11:$B$310, 0)), "")))</f>
        <v/>
      </c>
      <c r="AH2932" s="105" t="str">
        <f>IF($C2932="", "", IF(IFERROR(INDEX(Ingredients!D$11:D$310, MATCH($C2932, Ingredients!$B$11:$B$310, 0)), "")="", "", IFERROR(INDEX(Ingredients!D$11:D$310, MATCH($C2932, Ingredients!$B$11:$B$310, 0)), "")))</f>
        <v/>
      </c>
      <c r="AI2932" s="106" t="str">
        <f>IF($C2932="", "", IF(IFERROR(INDEX(Ingredients!E$11:E$310, MATCH($C2932, Ingredients!$B$11:$B$310, 0)), "")="", "", IFERROR(INDEX(Ingredients!E$11:E$310, MATCH($C2932, Ingredients!$B$11:$B$310, 0)), "")))</f>
        <v/>
      </c>
      <c r="AJ2932" s="108" t="str">
        <f>IF($C2932="", "", IF(IFERROR(INDEX(Ingredients!F$11:F$310, MATCH($C2932, Ingredients!$B$11:$B$310, 0)), "")="", "", IFERROR(INDEX(Ingredients!F$11:F$310, MATCH($C2932, Ingredients!$B$11:$B$310, 0)), "")))</f>
        <v/>
      </c>
      <c r="AK2932" s="106" t="str">
        <f>IF($C2932="", "", IF(IFERROR(INDEX(Ingredients!G$11:G$310, MATCH($C2932, Ingredients!$B$11:$B$310, 0)), "")="", "", IFERROR(INDEX(Ingredients!G$11:G$310, MATCH($C2932, Ingredients!$B$11:$B$310, 0)), "")))</f>
        <v/>
      </c>
      <c r="AL2932" s="79" t="str">
        <f>IF($C2932="", "", IF(IFERROR(INDEX(Ingredients!H$11:H$310, MATCH($C2932, Ingredients!$B$11:$B$310, 0)), "")="", "", IFERROR(INDEX(Ingredients!H$11:H$310, MATCH($C2932, Ingredients!$B$11:$B$310, 0)), "")))</f>
        <v/>
      </c>
      <c r="AN2932" s="83" t="str">
        <f t="shared" si="680"/>
        <v/>
      </c>
      <c r="AP2932" s="114" t="str">
        <f t="shared" si="690"/>
        <v/>
      </c>
      <c r="AR2932" s="117" t="str">
        <f>IF($C2932="", "", IF(IFERROR(INDEX(Ingredients!$AI$11:$AI$310, MATCH($C2932, Ingredients!$B$11:$B$310, 0)), "")="", "", IFERROR(INDEX(Ingredients!$AI$11:$AI$310, MATCH($C2932, Ingredients!$B$11:$B$310, 0)), "")))</f>
        <v/>
      </c>
      <c r="AT2932" s="120" t="str">
        <f t="shared" si="691"/>
        <v/>
      </c>
      <c r="AV2932" s="90" t="str">
        <f t="shared" si="681"/>
        <v/>
      </c>
      <c r="AX2932" s="90" t="str">
        <f>IF($AV2932="", "", COUNTIF($AV$11:$AV$5010, "&lt;"&amp;$AV2932)+1+COUNTIF($AV$11:$AV2932, $AV2932)-1)</f>
        <v/>
      </c>
      <c r="AZ2932" s="111" t="str">
        <f>IF($B2932="", "", SUMIF('Shopping List'!$AV$11:$AV$25, $B2932, 'Shopping List'!$BN$11:$BN$25))</f>
        <v/>
      </c>
      <c r="BB2932" s="117" t="str">
        <f t="shared" si="692"/>
        <v/>
      </c>
    </row>
    <row r="2933" spans="1:54" x14ac:dyDescent="0.25">
      <c r="A2933" s="4"/>
      <c r="B2933" s="37"/>
      <c r="C2933" s="124"/>
      <c r="D2933" s="39"/>
      <c r="E2933" s="125"/>
      <c r="F2933" s="48"/>
      <c r="G2933" s="4"/>
      <c r="H2933" s="4"/>
      <c r="I2933" s="95" t="str">
        <f>IF($C2933="", "", IF(IFERROR(INDEX(Ingredients!$C$11:$C$310, MATCH($C2933, Ingredients!$B$11:$B$310, 0)), "")="", "", IFERROR(INDEX(Ingredients!$C$11:$C$310, MATCH($C2933, Ingredients!$B$11:$B$310, 0)), "")))</f>
        <v/>
      </c>
      <c r="J2933" s="73" t="str">
        <f>IF($B2933="", "", IF(IFERROR(INDEX(Meals!$C$11:$C$260, MATCH($B2933, Meals!$B$11:$B$260, 0)), "")="", "", IFERROR(INDEX(Meals!$C$11:$C$260, MATCH($B2933, Meals!$B$11:$B$260, 0)), "")))</f>
        <v/>
      </c>
      <c r="K2933" s="4"/>
      <c r="L2933" s="72" t="str">
        <f t="shared" si="682"/>
        <v/>
      </c>
      <c r="M2933" s="73" t="str">
        <f t="shared" si="683"/>
        <v/>
      </c>
      <c r="N2933" s="4"/>
      <c r="O2933" s="78" t="str">
        <f t="shared" si="684"/>
        <v/>
      </c>
      <c r="P2933" s="79" t="str">
        <f t="shared" si="685"/>
        <v/>
      </c>
      <c r="Q2933" s="4"/>
      <c r="R2933" s="90" t="str">
        <f t="shared" si="686"/>
        <v/>
      </c>
      <c r="S2933" s="4"/>
      <c r="Y2933" s="18" t="str">
        <f t="shared" si="687"/>
        <v/>
      </c>
      <c r="AA2933" s="18" t="str">
        <f t="shared" si="678"/>
        <v/>
      </c>
      <c r="AB2933" s="18" t="str">
        <f t="shared" si="679"/>
        <v/>
      </c>
      <c r="AC2933" s="18" t="str">
        <f t="shared" si="688"/>
        <v/>
      </c>
      <c r="AD2933" s="18" t="str">
        <f t="shared" si="688"/>
        <v/>
      </c>
      <c r="AE2933" s="18" t="str">
        <f t="shared" si="689"/>
        <v/>
      </c>
      <c r="AG2933" s="95" t="str">
        <f>IF($C2933="", "", IF(IFERROR(INDEX(Ingredients!C$11:C$310, MATCH($C2933, Ingredients!$B$11:$B$310, 0)), "")="", "", IFERROR(INDEX(Ingredients!C$11:C$310, MATCH($C2933, Ingredients!$B$11:$B$310, 0)), "")))</f>
        <v/>
      </c>
      <c r="AH2933" s="105" t="str">
        <f>IF($C2933="", "", IF(IFERROR(INDEX(Ingredients!D$11:D$310, MATCH($C2933, Ingredients!$B$11:$B$310, 0)), "")="", "", IFERROR(INDEX(Ingredients!D$11:D$310, MATCH($C2933, Ingredients!$B$11:$B$310, 0)), "")))</f>
        <v/>
      </c>
      <c r="AI2933" s="106" t="str">
        <f>IF($C2933="", "", IF(IFERROR(INDEX(Ingredients!E$11:E$310, MATCH($C2933, Ingredients!$B$11:$B$310, 0)), "")="", "", IFERROR(INDEX(Ingredients!E$11:E$310, MATCH($C2933, Ingredients!$B$11:$B$310, 0)), "")))</f>
        <v/>
      </c>
      <c r="AJ2933" s="108" t="str">
        <f>IF($C2933="", "", IF(IFERROR(INDEX(Ingredients!F$11:F$310, MATCH($C2933, Ingredients!$B$11:$B$310, 0)), "")="", "", IFERROR(INDEX(Ingredients!F$11:F$310, MATCH($C2933, Ingredients!$B$11:$B$310, 0)), "")))</f>
        <v/>
      </c>
      <c r="AK2933" s="106" t="str">
        <f>IF($C2933="", "", IF(IFERROR(INDEX(Ingredients!G$11:G$310, MATCH($C2933, Ingredients!$B$11:$B$310, 0)), "")="", "", IFERROR(INDEX(Ingredients!G$11:G$310, MATCH($C2933, Ingredients!$B$11:$B$310, 0)), "")))</f>
        <v/>
      </c>
      <c r="AL2933" s="79" t="str">
        <f>IF($C2933="", "", IF(IFERROR(INDEX(Ingredients!H$11:H$310, MATCH($C2933, Ingredients!$B$11:$B$310, 0)), "")="", "", IFERROR(INDEX(Ingredients!H$11:H$310, MATCH($C2933, Ingredients!$B$11:$B$310, 0)), "")))</f>
        <v/>
      </c>
      <c r="AN2933" s="83" t="str">
        <f t="shared" si="680"/>
        <v/>
      </c>
      <c r="AP2933" s="114" t="str">
        <f t="shared" si="690"/>
        <v/>
      </c>
      <c r="AR2933" s="117" t="str">
        <f>IF($C2933="", "", IF(IFERROR(INDEX(Ingredients!$AI$11:$AI$310, MATCH($C2933, Ingredients!$B$11:$B$310, 0)), "")="", "", IFERROR(INDEX(Ingredients!$AI$11:$AI$310, MATCH($C2933, Ingredients!$B$11:$B$310, 0)), "")))</f>
        <v/>
      </c>
      <c r="AT2933" s="120" t="str">
        <f t="shared" si="691"/>
        <v/>
      </c>
      <c r="AV2933" s="90" t="str">
        <f t="shared" si="681"/>
        <v/>
      </c>
      <c r="AX2933" s="90" t="str">
        <f>IF($AV2933="", "", COUNTIF($AV$11:$AV$5010, "&lt;"&amp;$AV2933)+1+COUNTIF($AV$11:$AV2933, $AV2933)-1)</f>
        <v/>
      </c>
      <c r="AZ2933" s="111" t="str">
        <f>IF($B2933="", "", SUMIF('Shopping List'!$AV$11:$AV$25, $B2933, 'Shopping List'!$BN$11:$BN$25))</f>
        <v/>
      </c>
      <c r="BB2933" s="117" t="str">
        <f t="shared" si="692"/>
        <v/>
      </c>
    </row>
    <row r="2934" spans="1:54" x14ac:dyDescent="0.25">
      <c r="A2934" s="4"/>
      <c r="B2934" s="37"/>
      <c r="C2934" s="124"/>
      <c r="D2934" s="39"/>
      <c r="E2934" s="125"/>
      <c r="F2934" s="48"/>
      <c r="G2934" s="4"/>
      <c r="H2934" s="4"/>
      <c r="I2934" s="95" t="str">
        <f>IF($C2934="", "", IF(IFERROR(INDEX(Ingredients!$C$11:$C$310, MATCH($C2934, Ingredients!$B$11:$B$310, 0)), "")="", "", IFERROR(INDEX(Ingredients!$C$11:$C$310, MATCH($C2934, Ingredients!$B$11:$B$310, 0)), "")))</f>
        <v/>
      </c>
      <c r="J2934" s="73" t="str">
        <f>IF($B2934="", "", IF(IFERROR(INDEX(Meals!$C$11:$C$260, MATCH($B2934, Meals!$B$11:$B$260, 0)), "")="", "", IFERROR(INDEX(Meals!$C$11:$C$260, MATCH($B2934, Meals!$B$11:$B$260, 0)), "")))</f>
        <v/>
      </c>
      <c r="K2934" s="4"/>
      <c r="L2934" s="72" t="str">
        <f t="shared" si="682"/>
        <v/>
      </c>
      <c r="M2934" s="73" t="str">
        <f t="shared" si="683"/>
        <v/>
      </c>
      <c r="N2934" s="4"/>
      <c r="O2934" s="78" t="str">
        <f t="shared" si="684"/>
        <v/>
      </c>
      <c r="P2934" s="79" t="str">
        <f t="shared" si="685"/>
        <v/>
      </c>
      <c r="Q2934" s="4"/>
      <c r="R2934" s="90" t="str">
        <f t="shared" si="686"/>
        <v/>
      </c>
      <c r="S2934" s="4"/>
      <c r="Y2934" s="18" t="str">
        <f t="shared" si="687"/>
        <v/>
      </c>
      <c r="AA2934" s="18" t="str">
        <f t="shared" si="678"/>
        <v/>
      </c>
      <c r="AB2934" s="18" t="str">
        <f t="shared" si="679"/>
        <v/>
      </c>
      <c r="AC2934" s="18" t="str">
        <f t="shared" si="688"/>
        <v/>
      </c>
      <c r="AD2934" s="18" t="str">
        <f t="shared" si="688"/>
        <v/>
      </c>
      <c r="AE2934" s="18" t="str">
        <f t="shared" si="689"/>
        <v/>
      </c>
      <c r="AG2934" s="95" t="str">
        <f>IF($C2934="", "", IF(IFERROR(INDEX(Ingredients!C$11:C$310, MATCH($C2934, Ingredients!$B$11:$B$310, 0)), "")="", "", IFERROR(INDEX(Ingredients!C$11:C$310, MATCH($C2934, Ingredients!$B$11:$B$310, 0)), "")))</f>
        <v/>
      </c>
      <c r="AH2934" s="105" t="str">
        <f>IF($C2934="", "", IF(IFERROR(INDEX(Ingredients!D$11:D$310, MATCH($C2934, Ingredients!$B$11:$B$310, 0)), "")="", "", IFERROR(INDEX(Ingredients!D$11:D$310, MATCH($C2934, Ingredients!$B$11:$B$310, 0)), "")))</f>
        <v/>
      </c>
      <c r="AI2934" s="106" t="str">
        <f>IF($C2934="", "", IF(IFERROR(INDEX(Ingredients!E$11:E$310, MATCH($C2934, Ingredients!$B$11:$B$310, 0)), "")="", "", IFERROR(INDEX(Ingredients!E$11:E$310, MATCH($C2934, Ingredients!$B$11:$B$310, 0)), "")))</f>
        <v/>
      </c>
      <c r="AJ2934" s="108" t="str">
        <f>IF($C2934="", "", IF(IFERROR(INDEX(Ingredients!F$11:F$310, MATCH($C2934, Ingredients!$B$11:$B$310, 0)), "")="", "", IFERROR(INDEX(Ingredients!F$11:F$310, MATCH($C2934, Ingredients!$B$11:$B$310, 0)), "")))</f>
        <v/>
      </c>
      <c r="AK2934" s="106" t="str">
        <f>IF($C2934="", "", IF(IFERROR(INDEX(Ingredients!G$11:G$310, MATCH($C2934, Ingredients!$B$11:$B$310, 0)), "")="", "", IFERROR(INDEX(Ingredients!G$11:G$310, MATCH($C2934, Ingredients!$B$11:$B$310, 0)), "")))</f>
        <v/>
      </c>
      <c r="AL2934" s="79" t="str">
        <f>IF($C2934="", "", IF(IFERROR(INDEX(Ingredients!H$11:H$310, MATCH($C2934, Ingredients!$B$11:$B$310, 0)), "")="", "", IFERROR(INDEX(Ingredients!H$11:H$310, MATCH($C2934, Ingredients!$B$11:$B$310, 0)), "")))</f>
        <v/>
      </c>
      <c r="AN2934" s="83" t="str">
        <f t="shared" si="680"/>
        <v/>
      </c>
      <c r="AP2934" s="114" t="str">
        <f t="shared" si="690"/>
        <v/>
      </c>
      <c r="AR2934" s="117" t="str">
        <f>IF($C2934="", "", IF(IFERROR(INDEX(Ingredients!$AI$11:$AI$310, MATCH($C2934, Ingredients!$B$11:$B$310, 0)), "")="", "", IFERROR(INDEX(Ingredients!$AI$11:$AI$310, MATCH($C2934, Ingredients!$B$11:$B$310, 0)), "")))</f>
        <v/>
      </c>
      <c r="AT2934" s="120" t="str">
        <f t="shared" si="691"/>
        <v/>
      </c>
      <c r="AV2934" s="90" t="str">
        <f t="shared" si="681"/>
        <v/>
      </c>
      <c r="AX2934" s="90" t="str">
        <f>IF($AV2934="", "", COUNTIF($AV$11:$AV$5010, "&lt;"&amp;$AV2934)+1+COUNTIF($AV$11:$AV2934, $AV2934)-1)</f>
        <v/>
      </c>
      <c r="AZ2934" s="111" t="str">
        <f>IF($B2934="", "", SUMIF('Shopping List'!$AV$11:$AV$25, $B2934, 'Shopping List'!$BN$11:$BN$25))</f>
        <v/>
      </c>
      <c r="BB2934" s="117" t="str">
        <f t="shared" si="692"/>
        <v/>
      </c>
    </row>
    <row r="2935" spans="1:54" x14ac:dyDescent="0.25">
      <c r="A2935" s="4"/>
      <c r="B2935" s="37"/>
      <c r="C2935" s="124"/>
      <c r="D2935" s="39"/>
      <c r="E2935" s="125"/>
      <c r="F2935" s="48"/>
      <c r="G2935" s="4"/>
      <c r="H2935" s="4"/>
      <c r="I2935" s="95" t="str">
        <f>IF($C2935="", "", IF(IFERROR(INDEX(Ingredients!$C$11:$C$310, MATCH($C2935, Ingredients!$B$11:$B$310, 0)), "")="", "", IFERROR(INDEX(Ingredients!$C$11:$C$310, MATCH($C2935, Ingredients!$B$11:$B$310, 0)), "")))</f>
        <v/>
      </c>
      <c r="J2935" s="73" t="str">
        <f>IF($B2935="", "", IF(IFERROR(INDEX(Meals!$C$11:$C$260, MATCH($B2935, Meals!$B$11:$B$260, 0)), "")="", "", IFERROR(INDEX(Meals!$C$11:$C$260, MATCH($B2935, Meals!$B$11:$B$260, 0)), "")))</f>
        <v/>
      </c>
      <c r="K2935" s="4"/>
      <c r="L2935" s="72" t="str">
        <f t="shared" si="682"/>
        <v/>
      </c>
      <c r="M2935" s="73" t="str">
        <f t="shared" si="683"/>
        <v/>
      </c>
      <c r="N2935" s="4"/>
      <c r="O2935" s="78" t="str">
        <f t="shared" si="684"/>
        <v/>
      </c>
      <c r="P2935" s="79" t="str">
        <f t="shared" si="685"/>
        <v/>
      </c>
      <c r="Q2935" s="4"/>
      <c r="R2935" s="90" t="str">
        <f t="shared" si="686"/>
        <v/>
      </c>
      <c r="S2935" s="4"/>
      <c r="Y2935" s="18" t="str">
        <f t="shared" si="687"/>
        <v/>
      </c>
      <c r="AA2935" s="18" t="str">
        <f t="shared" si="678"/>
        <v/>
      </c>
      <c r="AB2935" s="18" t="str">
        <f t="shared" si="679"/>
        <v/>
      </c>
      <c r="AC2935" s="18" t="str">
        <f t="shared" si="688"/>
        <v/>
      </c>
      <c r="AD2935" s="18" t="str">
        <f t="shared" si="688"/>
        <v/>
      </c>
      <c r="AE2935" s="18" t="str">
        <f t="shared" si="689"/>
        <v/>
      </c>
      <c r="AG2935" s="95" t="str">
        <f>IF($C2935="", "", IF(IFERROR(INDEX(Ingredients!C$11:C$310, MATCH($C2935, Ingredients!$B$11:$B$310, 0)), "")="", "", IFERROR(INDEX(Ingredients!C$11:C$310, MATCH($C2935, Ingredients!$B$11:$B$310, 0)), "")))</f>
        <v/>
      </c>
      <c r="AH2935" s="105" t="str">
        <f>IF($C2935="", "", IF(IFERROR(INDEX(Ingredients!D$11:D$310, MATCH($C2935, Ingredients!$B$11:$B$310, 0)), "")="", "", IFERROR(INDEX(Ingredients!D$11:D$310, MATCH($C2935, Ingredients!$B$11:$B$310, 0)), "")))</f>
        <v/>
      </c>
      <c r="AI2935" s="106" t="str">
        <f>IF($C2935="", "", IF(IFERROR(INDEX(Ingredients!E$11:E$310, MATCH($C2935, Ingredients!$B$11:$B$310, 0)), "")="", "", IFERROR(INDEX(Ingredients!E$11:E$310, MATCH($C2935, Ingredients!$B$11:$B$310, 0)), "")))</f>
        <v/>
      </c>
      <c r="AJ2935" s="108" t="str">
        <f>IF($C2935="", "", IF(IFERROR(INDEX(Ingredients!F$11:F$310, MATCH($C2935, Ingredients!$B$11:$B$310, 0)), "")="", "", IFERROR(INDEX(Ingredients!F$11:F$310, MATCH($C2935, Ingredients!$B$11:$B$310, 0)), "")))</f>
        <v/>
      </c>
      <c r="AK2935" s="106" t="str">
        <f>IF($C2935="", "", IF(IFERROR(INDEX(Ingredients!G$11:G$310, MATCH($C2935, Ingredients!$B$11:$B$310, 0)), "")="", "", IFERROR(INDEX(Ingredients!G$11:G$310, MATCH($C2935, Ingredients!$B$11:$B$310, 0)), "")))</f>
        <v/>
      </c>
      <c r="AL2935" s="79" t="str">
        <f>IF($C2935="", "", IF(IFERROR(INDEX(Ingredients!H$11:H$310, MATCH($C2935, Ingredients!$B$11:$B$310, 0)), "")="", "", IFERROR(INDEX(Ingredients!H$11:H$310, MATCH($C2935, Ingredients!$B$11:$B$310, 0)), "")))</f>
        <v/>
      </c>
      <c r="AN2935" s="83" t="str">
        <f t="shared" si="680"/>
        <v/>
      </c>
      <c r="AP2935" s="114" t="str">
        <f t="shared" si="690"/>
        <v/>
      </c>
      <c r="AR2935" s="117" t="str">
        <f>IF($C2935="", "", IF(IFERROR(INDEX(Ingredients!$AI$11:$AI$310, MATCH($C2935, Ingredients!$B$11:$B$310, 0)), "")="", "", IFERROR(INDEX(Ingredients!$AI$11:$AI$310, MATCH($C2935, Ingredients!$B$11:$B$310, 0)), "")))</f>
        <v/>
      </c>
      <c r="AT2935" s="120" t="str">
        <f t="shared" si="691"/>
        <v/>
      </c>
      <c r="AV2935" s="90" t="str">
        <f t="shared" si="681"/>
        <v/>
      </c>
      <c r="AX2935" s="90" t="str">
        <f>IF($AV2935="", "", COUNTIF($AV$11:$AV$5010, "&lt;"&amp;$AV2935)+1+COUNTIF($AV$11:$AV2935, $AV2935)-1)</f>
        <v/>
      </c>
      <c r="AZ2935" s="111" t="str">
        <f>IF($B2935="", "", SUMIF('Shopping List'!$AV$11:$AV$25, $B2935, 'Shopping List'!$BN$11:$BN$25))</f>
        <v/>
      </c>
      <c r="BB2935" s="117" t="str">
        <f t="shared" si="692"/>
        <v/>
      </c>
    </row>
    <row r="2936" spans="1:54" x14ac:dyDescent="0.25">
      <c r="A2936" s="4"/>
      <c r="B2936" s="37"/>
      <c r="C2936" s="124"/>
      <c r="D2936" s="39"/>
      <c r="E2936" s="125"/>
      <c r="F2936" s="48"/>
      <c r="G2936" s="4"/>
      <c r="H2936" s="4"/>
      <c r="I2936" s="95" t="str">
        <f>IF($C2936="", "", IF(IFERROR(INDEX(Ingredients!$C$11:$C$310, MATCH($C2936, Ingredients!$B$11:$B$310, 0)), "")="", "", IFERROR(INDEX(Ingredients!$C$11:$C$310, MATCH($C2936, Ingredients!$B$11:$B$310, 0)), "")))</f>
        <v/>
      </c>
      <c r="J2936" s="73" t="str">
        <f>IF($B2936="", "", IF(IFERROR(INDEX(Meals!$C$11:$C$260, MATCH($B2936, Meals!$B$11:$B$260, 0)), "")="", "", IFERROR(INDEX(Meals!$C$11:$C$260, MATCH($B2936, Meals!$B$11:$B$260, 0)), "")))</f>
        <v/>
      </c>
      <c r="K2936" s="4"/>
      <c r="L2936" s="72" t="str">
        <f t="shared" si="682"/>
        <v/>
      </c>
      <c r="M2936" s="73" t="str">
        <f t="shared" si="683"/>
        <v/>
      </c>
      <c r="N2936" s="4"/>
      <c r="O2936" s="78" t="str">
        <f t="shared" si="684"/>
        <v/>
      </c>
      <c r="P2936" s="79" t="str">
        <f t="shared" si="685"/>
        <v/>
      </c>
      <c r="Q2936" s="4"/>
      <c r="R2936" s="90" t="str">
        <f t="shared" si="686"/>
        <v/>
      </c>
      <c r="S2936" s="4"/>
      <c r="Y2936" s="18" t="str">
        <f t="shared" si="687"/>
        <v/>
      </c>
      <c r="AA2936" s="18" t="str">
        <f t="shared" si="678"/>
        <v/>
      </c>
      <c r="AB2936" s="18" t="str">
        <f t="shared" si="679"/>
        <v/>
      </c>
      <c r="AC2936" s="18" t="str">
        <f t="shared" si="688"/>
        <v/>
      </c>
      <c r="AD2936" s="18" t="str">
        <f t="shared" si="688"/>
        <v/>
      </c>
      <c r="AE2936" s="18" t="str">
        <f t="shared" si="689"/>
        <v/>
      </c>
      <c r="AG2936" s="95" t="str">
        <f>IF($C2936="", "", IF(IFERROR(INDEX(Ingredients!C$11:C$310, MATCH($C2936, Ingredients!$B$11:$B$310, 0)), "")="", "", IFERROR(INDEX(Ingredients!C$11:C$310, MATCH($C2936, Ingredients!$B$11:$B$310, 0)), "")))</f>
        <v/>
      </c>
      <c r="AH2936" s="105" t="str">
        <f>IF($C2936="", "", IF(IFERROR(INDEX(Ingredients!D$11:D$310, MATCH($C2936, Ingredients!$B$11:$B$310, 0)), "")="", "", IFERROR(INDEX(Ingredients!D$11:D$310, MATCH($C2936, Ingredients!$B$11:$B$310, 0)), "")))</f>
        <v/>
      </c>
      <c r="AI2936" s="106" t="str">
        <f>IF($C2936="", "", IF(IFERROR(INDEX(Ingredients!E$11:E$310, MATCH($C2936, Ingredients!$B$11:$B$310, 0)), "")="", "", IFERROR(INDEX(Ingredients!E$11:E$310, MATCH($C2936, Ingredients!$B$11:$B$310, 0)), "")))</f>
        <v/>
      </c>
      <c r="AJ2936" s="108" t="str">
        <f>IF($C2936="", "", IF(IFERROR(INDEX(Ingredients!F$11:F$310, MATCH($C2936, Ingredients!$B$11:$B$310, 0)), "")="", "", IFERROR(INDEX(Ingredients!F$11:F$310, MATCH($C2936, Ingredients!$B$11:$B$310, 0)), "")))</f>
        <v/>
      </c>
      <c r="AK2936" s="106" t="str">
        <f>IF($C2936="", "", IF(IFERROR(INDEX(Ingredients!G$11:G$310, MATCH($C2936, Ingredients!$B$11:$B$310, 0)), "")="", "", IFERROR(INDEX(Ingredients!G$11:G$310, MATCH($C2936, Ingredients!$B$11:$B$310, 0)), "")))</f>
        <v/>
      </c>
      <c r="AL2936" s="79" t="str">
        <f>IF($C2936="", "", IF(IFERROR(INDEX(Ingredients!H$11:H$310, MATCH($C2936, Ingredients!$B$11:$B$310, 0)), "")="", "", IFERROR(INDEX(Ingredients!H$11:H$310, MATCH($C2936, Ingredients!$B$11:$B$310, 0)), "")))</f>
        <v/>
      </c>
      <c r="AN2936" s="83" t="str">
        <f t="shared" si="680"/>
        <v/>
      </c>
      <c r="AP2936" s="114" t="str">
        <f t="shared" si="690"/>
        <v/>
      </c>
      <c r="AR2936" s="117" t="str">
        <f>IF($C2936="", "", IF(IFERROR(INDEX(Ingredients!$AI$11:$AI$310, MATCH($C2936, Ingredients!$B$11:$B$310, 0)), "")="", "", IFERROR(INDEX(Ingredients!$AI$11:$AI$310, MATCH($C2936, Ingredients!$B$11:$B$310, 0)), "")))</f>
        <v/>
      </c>
      <c r="AT2936" s="120" t="str">
        <f t="shared" si="691"/>
        <v/>
      </c>
      <c r="AV2936" s="90" t="str">
        <f t="shared" si="681"/>
        <v/>
      </c>
      <c r="AX2936" s="90" t="str">
        <f>IF($AV2936="", "", COUNTIF($AV$11:$AV$5010, "&lt;"&amp;$AV2936)+1+COUNTIF($AV$11:$AV2936, $AV2936)-1)</f>
        <v/>
      </c>
      <c r="AZ2936" s="111" t="str">
        <f>IF($B2936="", "", SUMIF('Shopping List'!$AV$11:$AV$25, $B2936, 'Shopping List'!$BN$11:$BN$25))</f>
        <v/>
      </c>
      <c r="BB2936" s="117" t="str">
        <f t="shared" si="692"/>
        <v/>
      </c>
    </row>
    <row r="2937" spans="1:54" x14ac:dyDescent="0.25">
      <c r="A2937" s="4"/>
      <c r="B2937" s="37"/>
      <c r="C2937" s="124"/>
      <c r="D2937" s="39"/>
      <c r="E2937" s="125"/>
      <c r="F2937" s="48"/>
      <c r="G2937" s="4"/>
      <c r="H2937" s="4"/>
      <c r="I2937" s="95" t="str">
        <f>IF($C2937="", "", IF(IFERROR(INDEX(Ingredients!$C$11:$C$310, MATCH($C2937, Ingredients!$B$11:$B$310, 0)), "")="", "", IFERROR(INDEX(Ingredients!$C$11:$C$310, MATCH($C2937, Ingredients!$B$11:$B$310, 0)), "")))</f>
        <v/>
      </c>
      <c r="J2937" s="73" t="str">
        <f>IF($B2937="", "", IF(IFERROR(INDEX(Meals!$C$11:$C$260, MATCH($B2937, Meals!$B$11:$B$260, 0)), "")="", "", IFERROR(INDEX(Meals!$C$11:$C$260, MATCH($B2937, Meals!$B$11:$B$260, 0)), "")))</f>
        <v/>
      </c>
      <c r="K2937" s="4"/>
      <c r="L2937" s="72" t="str">
        <f t="shared" si="682"/>
        <v/>
      </c>
      <c r="M2937" s="73" t="str">
        <f t="shared" si="683"/>
        <v/>
      </c>
      <c r="N2937" s="4"/>
      <c r="O2937" s="78" t="str">
        <f t="shared" si="684"/>
        <v/>
      </c>
      <c r="P2937" s="79" t="str">
        <f t="shared" si="685"/>
        <v/>
      </c>
      <c r="Q2937" s="4"/>
      <c r="R2937" s="90" t="str">
        <f t="shared" si="686"/>
        <v/>
      </c>
      <c r="S2937" s="4"/>
      <c r="Y2937" s="18" t="str">
        <f t="shared" si="687"/>
        <v/>
      </c>
      <c r="AA2937" s="18" t="str">
        <f t="shared" si="678"/>
        <v/>
      </c>
      <c r="AB2937" s="18" t="str">
        <f t="shared" si="679"/>
        <v/>
      </c>
      <c r="AC2937" s="18" t="str">
        <f t="shared" si="688"/>
        <v/>
      </c>
      <c r="AD2937" s="18" t="str">
        <f t="shared" si="688"/>
        <v/>
      </c>
      <c r="AE2937" s="18" t="str">
        <f t="shared" si="689"/>
        <v/>
      </c>
      <c r="AG2937" s="95" t="str">
        <f>IF($C2937="", "", IF(IFERROR(INDEX(Ingredients!C$11:C$310, MATCH($C2937, Ingredients!$B$11:$B$310, 0)), "")="", "", IFERROR(INDEX(Ingredients!C$11:C$310, MATCH($C2937, Ingredients!$B$11:$B$310, 0)), "")))</f>
        <v/>
      </c>
      <c r="AH2937" s="105" t="str">
        <f>IF($C2937="", "", IF(IFERROR(INDEX(Ingredients!D$11:D$310, MATCH($C2937, Ingredients!$B$11:$B$310, 0)), "")="", "", IFERROR(INDEX(Ingredients!D$11:D$310, MATCH($C2937, Ingredients!$B$11:$B$310, 0)), "")))</f>
        <v/>
      </c>
      <c r="AI2937" s="106" t="str">
        <f>IF($C2937="", "", IF(IFERROR(INDEX(Ingredients!E$11:E$310, MATCH($C2937, Ingredients!$B$11:$B$310, 0)), "")="", "", IFERROR(INDEX(Ingredients!E$11:E$310, MATCH($C2937, Ingredients!$B$11:$B$310, 0)), "")))</f>
        <v/>
      </c>
      <c r="AJ2937" s="108" t="str">
        <f>IF($C2937="", "", IF(IFERROR(INDEX(Ingredients!F$11:F$310, MATCH($C2937, Ingredients!$B$11:$B$310, 0)), "")="", "", IFERROR(INDEX(Ingredients!F$11:F$310, MATCH($C2937, Ingredients!$B$11:$B$310, 0)), "")))</f>
        <v/>
      </c>
      <c r="AK2937" s="106" t="str">
        <f>IF($C2937="", "", IF(IFERROR(INDEX(Ingredients!G$11:G$310, MATCH($C2937, Ingredients!$B$11:$B$310, 0)), "")="", "", IFERROR(INDEX(Ingredients!G$11:G$310, MATCH($C2937, Ingredients!$B$11:$B$310, 0)), "")))</f>
        <v/>
      </c>
      <c r="AL2937" s="79" t="str">
        <f>IF($C2937="", "", IF(IFERROR(INDEX(Ingredients!H$11:H$310, MATCH($C2937, Ingredients!$B$11:$B$310, 0)), "")="", "", IFERROR(INDEX(Ingredients!H$11:H$310, MATCH($C2937, Ingredients!$B$11:$B$310, 0)), "")))</f>
        <v/>
      </c>
      <c r="AN2937" s="83" t="str">
        <f t="shared" si="680"/>
        <v/>
      </c>
      <c r="AP2937" s="114" t="str">
        <f t="shared" si="690"/>
        <v/>
      </c>
      <c r="AR2937" s="117" t="str">
        <f>IF($C2937="", "", IF(IFERROR(INDEX(Ingredients!$AI$11:$AI$310, MATCH($C2937, Ingredients!$B$11:$B$310, 0)), "")="", "", IFERROR(INDEX(Ingredients!$AI$11:$AI$310, MATCH($C2937, Ingredients!$B$11:$B$310, 0)), "")))</f>
        <v/>
      </c>
      <c r="AT2937" s="120" t="str">
        <f t="shared" si="691"/>
        <v/>
      </c>
      <c r="AV2937" s="90" t="str">
        <f t="shared" si="681"/>
        <v/>
      </c>
      <c r="AX2937" s="90" t="str">
        <f>IF($AV2937="", "", COUNTIF($AV$11:$AV$5010, "&lt;"&amp;$AV2937)+1+COUNTIF($AV$11:$AV2937, $AV2937)-1)</f>
        <v/>
      </c>
      <c r="AZ2937" s="111" t="str">
        <f>IF($B2937="", "", SUMIF('Shopping List'!$AV$11:$AV$25, $B2937, 'Shopping List'!$BN$11:$BN$25))</f>
        <v/>
      </c>
      <c r="BB2937" s="117" t="str">
        <f t="shared" si="692"/>
        <v/>
      </c>
    </row>
    <row r="2938" spans="1:54" x14ac:dyDescent="0.25">
      <c r="A2938" s="4"/>
      <c r="B2938" s="37"/>
      <c r="C2938" s="124"/>
      <c r="D2938" s="39"/>
      <c r="E2938" s="125"/>
      <c r="F2938" s="48"/>
      <c r="G2938" s="4"/>
      <c r="H2938" s="4"/>
      <c r="I2938" s="95" t="str">
        <f>IF($C2938="", "", IF(IFERROR(INDEX(Ingredients!$C$11:$C$310, MATCH($C2938, Ingredients!$B$11:$B$310, 0)), "")="", "", IFERROR(INDEX(Ingredients!$C$11:$C$310, MATCH($C2938, Ingredients!$B$11:$B$310, 0)), "")))</f>
        <v/>
      </c>
      <c r="J2938" s="73" t="str">
        <f>IF($B2938="", "", IF(IFERROR(INDEX(Meals!$C$11:$C$260, MATCH($B2938, Meals!$B$11:$B$260, 0)), "")="", "", IFERROR(INDEX(Meals!$C$11:$C$260, MATCH($B2938, Meals!$B$11:$B$260, 0)), "")))</f>
        <v/>
      </c>
      <c r="K2938" s="4"/>
      <c r="L2938" s="72" t="str">
        <f t="shared" si="682"/>
        <v/>
      </c>
      <c r="M2938" s="73" t="str">
        <f t="shared" si="683"/>
        <v/>
      </c>
      <c r="N2938" s="4"/>
      <c r="O2938" s="78" t="str">
        <f t="shared" si="684"/>
        <v/>
      </c>
      <c r="P2938" s="79" t="str">
        <f t="shared" si="685"/>
        <v/>
      </c>
      <c r="Q2938" s="4"/>
      <c r="R2938" s="90" t="str">
        <f t="shared" si="686"/>
        <v/>
      </c>
      <c r="S2938" s="4"/>
      <c r="Y2938" s="18" t="str">
        <f t="shared" si="687"/>
        <v/>
      </c>
      <c r="AA2938" s="18" t="str">
        <f t="shared" si="678"/>
        <v/>
      </c>
      <c r="AB2938" s="18" t="str">
        <f t="shared" si="679"/>
        <v/>
      </c>
      <c r="AC2938" s="18" t="str">
        <f t="shared" si="688"/>
        <v/>
      </c>
      <c r="AD2938" s="18" t="str">
        <f t="shared" si="688"/>
        <v/>
      </c>
      <c r="AE2938" s="18" t="str">
        <f t="shared" si="689"/>
        <v/>
      </c>
      <c r="AG2938" s="95" t="str">
        <f>IF($C2938="", "", IF(IFERROR(INDEX(Ingredients!C$11:C$310, MATCH($C2938, Ingredients!$B$11:$B$310, 0)), "")="", "", IFERROR(INDEX(Ingredients!C$11:C$310, MATCH($C2938, Ingredients!$B$11:$B$310, 0)), "")))</f>
        <v/>
      </c>
      <c r="AH2938" s="105" t="str">
        <f>IF($C2938="", "", IF(IFERROR(INDEX(Ingredients!D$11:D$310, MATCH($C2938, Ingredients!$B$11:$B$310, 0)), "")="", "", IFERROR(INDEX(Ingredients!D$11:D$310, MATCH($C2938, Ingredients!$B$11:$B$310, 0)), "")))</f>
        <v/>
      </c>
      <c r="AI2938" s="106" t="str">
        <f>IF($C2938="", "", IF(IFERROR(INDEX(Ingredients!E$11:E$310, MATCH($C2938, Ingredients!$B$11:$B$310, 0)), "")="", "", IFERROR(INDEX(Ingredients!E$11:E$310, MATCH($C2938, Ingredients!$B$11:$B$310, 0)), "")))</f>
        <v/>
      </c>
      <c r="AJ2938" s="108" t="str">
        <f>IF($C2938="", "", IF(IFERROR(INDEX(Ingredients!F$11:F$310, MATCH($C2938, Ingredients!$B$11:$B$310, 0)), "")="", "", IFERROR(INDEX(Ingredients!F$11:F$310, MATCH($C2938, Ingredients!$B$11:$B$310, 0)), "")))</f>
        <v/>
      </c>
      <c r="AK2938" s="106" t="str">
        <f>IF($C2938="", "", IF(IFERROR(INDEX(Ingredients!G$11:G$310, MATCH($C2938, Ingredients!$B$11:$B$310, 0)), "")="", "", IFERROR(INDEX(Ingredients!G$11:G$310, MATCH($C2938, Ingredients!$B$11:$B$310, 0)), "")))</f>
        <v/>
      </c>
      <c r="AL2938" s="79" t="str">
        <f>IF($C2938="", "", IF(IFERROR(INDEX(Ingredients!H$11:H$310, MATCH($C2938, Ingredients!$B$11:$B$310, 0)), "")="", "", IFERROR(INDEX(Ingredients!H$11:H$310, MATCH($C2938, Ingredients!$B$11:$B$310, 0)), "")))</f>
        <v/>
      </c>
      <c r="AN2938" s="83" t="str">
        <f t="shared" si="680"/>
        <v/>
      </c>
      <c r="AP2938" s="114" t="str">
        <f t="shared" si="690"/>
        <v/>
      </c>
      <c r="AR2938" s="117" t="str">
        <f>IF($C2938="", "", IF(IFERROR(INDEX(Ingredients!$AI$11:$AI$310, MATCH($C2938, Ingredients!$B$11:$B$310, 0)), "")="", "", IFERROR(INDEX(Ingredients!$AI$11:$AI$310, MATCH($C2938, Ingredients!$B$11:$B$310, 0)), "")))</f>
        <v/>
      </c>
      <c r="AT2938" s="120" t="str">
        <f t="shared" si="691"/>
        <v/>
      </c>
      <c r="AV2938" s="90" t="str">
        <f t="shared" si="681"/>
        <v/>
      </c>
      <c r="AX2938" s="90" t="str">
        <f>IF($AV2938="", "", COUNTIF($AV$11:$AV$5010, "&lt;"&amp;$AV2938)+1+COUNTIF($AV$11:$AV2938, $AV2938)-1)</f>
        <v/>
      </c>
      <c r="AZ2938" s="111" t="str">
        <f>IF($B2938="", "", SUMIF('Shopping List'!$AV$11:$AV$25, $B2938, 'Shopping List'!$BN$11:$BN$25))</f>
        <v/>
      </c>
      <c r="BB2938" s="117" t="str">
        <f t="shared" si="692"/>
        <v/>
      </c>
    </row>
    <row r="2939" spans="1:54" x14ac:dyDescent="0.25">
      <c r="A2939" s="4"/>
      <c r="B2939" s="37"/>
      <c r="C2939" s="124"/>
      <c r="D2939" s="39"/>
      <c r="E2939" s="125"/>
      <c r="F2939" s="48"/>
      <c r="G2939" s="4"/>
      <c r="H2939" s="4"/>
      <c r="I2939" s="95" t="str">
        <f>IF($C2939="", "", IF(IFERROR(INDEX(Ingredients!$C$11:$C$310, MATCH($C2939, Ingredients!$B$11:$B$310, 0)), "")="", "", IFERROR(INDEX(Ingredients!$C$11:$C$310, MATCH($C2939, Ingredients!$B$11:$B$310, 0)), "")))</f>
        <v/>
      </c>
      <c r="J2939" s="73" t="str">
        <f>IF($B2939="", "", IF(IFERROR(INDEX(Meals!$C$11:$C$260, MATCH($B2939, Meals!$B$11:$B$260, 0)), "")="", "", IFERROR(INDEX(Meals!$C$11:$C$260, MATCH($B2939, Meals!$B$11:$B$260, 0)), "")))</f>
        <v/>
      </c>
      <c r="K2939" s="4"/>
      <c r="L2939" s="72" t="str">
        <f t="shared" si="682"/>
        <v/>
      </c>
      <c r="M2939" s="73" t="str">
        <f t="shared" si="683"/>
        <v/>
      </c>
      <c r="N2939" s="4"/>
      <c r="O2939" s="78" t="str">
        <f t="shared" si="684"/>
        <v/>
      </c>
      <c r="P2939" s="79" t="str">
        <f t="shared" si="685"/>
        <v/>
      </c>
      <c r="Q2939" s="4"/>
      <c r="R2939" s="90" t="str">
        <f t="shared" si="686"/>
        <v/>
      </c>
      <c r="S2939" s="4"/>
      <c r="Y2939" s="18" t="str">
        <f t="shared" si="687"/>
        <v/>
      </c>
      <c r="AA2939" s="18" t="str">
        <f t="shared" si="678"/>
        <v/>
      </c>
      <c r="AB2939" s="18" t="str">
        <f t="shared" si="679"/>
        <v/>
      </c>
      <c r="AC2939" s="18" t="str">
        <f t="shared" si="688"/>
        <v/>
      </c>
      <c r="AD2939" s="18" t="str">
        <f t="shared" si="688"/>
        <v/>
      </c>
      <c r="AE2939" s="18" t="str">
        <f t="shared" si="689"/>
        <v/>
      </c>
      <c r="AG2939" s="95" t="str">
        <f>IF($C2939="", "", IF(IFERROR(INDEX(Ingredients!C$11:C$310, MATCH($C2939, Ingredients!$B$11:$B$310, 0)), "")="", "", IFERROR(INDEX(Ingredients!C$11:C$310, MATCH($C2939, Ingredients!$B$11:$B$310, 0)), "")))</f>
        <v/>
      </c>
      <c r="AH2939" s="105" t="str">
        <f>IF($C2939="", "", IF(IFERROR(INDEX(Ingredients!D$11:D$310, MATCH($C2939, Ingredients!$B$11:$B$310, 0)), "")="", "", IFERROR(INDEX(Ingredients!D$11:D$310, MATCH($C2939, Ingredients!$B$11:$B$310, 0)), "")))</f>
        <v/>
      </c>
      <c r="AI2939" s="106" t="str">
        <f>IF($C2939="", "", IF(IFERROR(INDEX(Ingredients!E$11:E$310, MATCH($C2939, Ingredients!$B$11:$B$310, 0)), "")="", "", IFERROR(INDEX(Ingredients!E$11:E$310, MATCH($C2939, Ingredients!$B$11:$B$310, 0)), "")))</f>
        <v/>
      </c>
      <c r="AJ2939" s="108" t="str">
        <f>IF($C2939="", "", IF(IFERROR(INDEX(Ingredients!F$11:F$310, MATCH($C2939, Ingredients!$B$11:$B$310, 0)), "")="", "", IFERROR(INDEX(Ingredients!F$11:F$310, MATCH($C2939, Ingredients!$B$11:$B$310, 0)), "")))</f>
        <v/>
      </c>
      <c r="AK2939" s="106" t="str">
        <f>IF($C2939="", "", IF(IFERROR(INDEX(Ingredients!G$11:G$310, MATCH($C2939, Ingredients!$B$11:$B$310, 0)), "")="", "", IFERROR(INDEX(Ingredients!G$11:G$310, MATCH($C2939, Ingredients!$B$11:$B$310, 0)), "")))</f>
        <v/>
      </c>
      <c r="AL2939" s="79" t="str">
        <f>IF($C2939="", "", IF(IFERROR(INDEX(Ingredients!H$11:H$310, MATCH($C2939, Ingredients!$B$11:$B$310, 0)), "")="", "", IFERROR(INDEX(Ingredients!H$11:H$310, MATCH($C2939, Ingredients!$B$11:$B$310, 0)), "")))</f>
        <v/>
      </c>
      <c r="AN2939" s="83" t="str">
        <f t="shared" si="680"/>
        <v/>
      </c>
      <c r="AP2939" s="114" t="str">
        <f t="shared" si="690"/>
        <v/>
      </c>
      <c r="AR2939" s="117" t="str">
        <f>IF($C2939="", "", IF(IFERROR(INDEX(Ingredients!$AI$11:$AI$310, MATCH($C2939, Ingredients!$B$11:$B$310, 0)), "")="", "", IFERROR(INDEX(Ingredients!$AI$11:$AI$310, MATCH($C2939, Ingredients!$B$11:$B$310, 0)), "")))</f>
        <v/>
      </c>
      <c r="AT2939" s="120" t="str">
        <f t="shared" si="691"/>
        <v/>
      </c>
      <c r="AV2939" s="90" t="str">
        <f t="shared" si="681"/>
        <v/>
      </c>
      <c r="AX2939" s="90" t="str">
        <f>IF($AV2939="", "", COUNTIF($AV$11:$AV$5010, "&lt;"&amp;$AV2939)+1+COUNTIF($AV$11:$AV2939, $AV2939)-1)</f>
        <v/>
      </c>
      <c r="AZ2939" s="111" t="str">
        <f>IF($B2939="", "", SUMIF('Shopping List'!$AV$11:$AV$25, $B2939, 'Shopping List'!$BN$11:$BN$25))</f>
        <v/>
      </c>
      <c r="BB2939" s="117" t="str">
        <f t="shared" si="692"/>
        <v/>
      </c>
    </row>
    <row r="2940" spans="1:54" x14ac:dyDescent="0.25">
      <c r="A2940" s="4"/>
      <c r="B2940" s="37"/>
      <c r="C2940" s="124"/>
      <c r="D2940" s="39"/>
      <c r="E2940" s="125"/>
      <c r="F2940" s="48"/>
      <c r="G2940" s="4"/>
      <c r="H2940" s="4"/>
      <c r="I2940" s="95" t="str">
        <f>IF($C2940="", "", IF(IFERROR(INDEX(Ingredients!$C$11:$C$310, MATCH($C2940, Ingredients!$B$11:$B$310, 0)), "")="", "", IFERROR(INDEX(Ingredients!$C$11:$C$310, MATCH($C2940, Ingredients!$B$11:$B$310, 0)), "")))</f>
        <v/>
      </c>
      <c r="J2940" s="73" t="str">
        <f>IF($B2940="", "", IF(IFERROR(INDEX(Meals!$C$11:$C$260, MATCH($B2940, Meals!$B$11:$B$260, 0)), "")="", "", IFERROR(INDEX(Meals!$C$11:$C$260, MATCH($B2940, Meals!$B$11:$B$260, 0)), "")))</f>
        <v/>
      </c>
      <c r="K2940" s="4"/>
      <c r="L2940" s="72" t="str">
        <f t="shared" si="682"/>
        <v/>
      </c>
      <c r="M2940" s="73" t="str">
        <f t="shared" si="683"/>
        <v/>
      </c>
      <c r="N2940" s="4"/>
      <c r="O2940" s="78" t="str">
        <f t="shared" si="684"/>
        <v/>
      </c>
      <c r="P2940" s="79" t="str">
        <f t="shared" si="685"/>
        <v/>
      </c>
      <c r="Q2940" s="4"/>
      <c r="R2940" s="90" t="str">
        <f t="shared" si="686"/>
        <v/>
      </c>
      <c r="S2940" s="4"/>
      <c r="Y2940" s="18" t="str">
        <f t="shared" si="687"/>
        <v/>
      </c>
      <c r="AA2940" s="18" t="str">
        <f t="shared" si="678"/>
        <v/>
      </c>
      <c r="AB2940" s="18" t="str">
        <f t="shared" si="679"/>
        <v/>
      </c>
      <c r="AC2940" s="18" t="str">
        <f t="shared" si="688"/>
        <v/>
      </c>
      <c r="AD2940" s="18" t="str">
        <f t="shared" si="688"/>
        <v/>
      </c>
      <c r="AE2940" s="18" t="str">
        <f t="shared" si="689"/>
        <v/>
      </c>
      <c r="AG2940" s="95" t="str">
        <f>IF($C2940="", "", IF(IFERROR(INDEX(Ingredients!C$11:C$310, MATCH($C2940, Ingredients!$B$11:$B$310, 0)), "")="", "", IFERROR(INDEX(Ingredients!C$11:C$310, MATCH($C2940, Ingredients!$B$11:$B$310, 0)), "")))</f>
        <v/>
      </c>
      <c r="AH2940" s="105" t="str">
        <f>IF($C2940="", "", IF(IFERROR(INDEX(Ingredients!D$11:D$310, MATCH($C2940, Ingredients!$B$11:$B$310, 0)), "")="", "", IFERROR(INDEX(Ingredients!D$11:D$310, MATCH($C2940, Ingredients!$B$11:$B$310, 0)), "")))</f>
        <v/>
      </c>
      <c r="AI2940" s="106" t="str">
        <f>IF($C2940="", "", IF(IFERROR(INDEX(Ingredients!E$11:E$310, MATCH($C2940, Ingredients!$B$11:$B$310, 0)), "")="", "", IFERROR(INDEX(Ingredients!E$11:E$310, MATCH($C2940, Ingredients!$B$11:$B$310, 0)), "")))</f>
        <v/>
      </c>
      <c r="AJ2940" s="108" t="str">
        <f>IF($C2940="", "", IF(IFERROR(INDEX(Ingredients!F$11:F$310, MATCH($C2940, Ingredients!$B$11:$B$310, 0)), "")="", "", IFERROR(INDEX(Ingredients!F$11:F$310, MATCH($C2940, Ingredients!$B$11:$B$310, 0)), "")))</f>
        <v/>
      </c>
      <c r="AK2940" s="106" t="str">
        <f>IF($C2940="", "", IF(IFERROR(INDEX(Ingredients!G$11:G$310, MATCH($C2940, Ingredients!$B$11:$B$310, 0)), "")="", "", IFERROR(INDEX(Ingredients!G$11:G$310, MATCH($C2940, Ingredients!$B$11:$B$310, 0)), "")))</f>
        <v/>
      </c>
      <c r="AL2940" s="79" t="str">
        <f>IF($C2940="", "", IF(IFERROR(INDEX(Ingredients!H$11:H$310, MATCH($C2940, Ingredients!$B$11:$B$310, 0)), "")="", "", IFERROR(INDEX(Ingredients!H$11:H$310, MATCH($C2940, Ingredients!$B$11:$B$310, 0)), "")))</f>
        <v/>
      </c>
      <c r="AN2940" s="83" t="str">
        <f t="shared" si="680"/>
        <v/>
      </c>
      <c r="AP2940" s="114" t="str">
        <f t="shared" si="690"/>
        <v/>
      </c>
      <c r="AR2940" s="117" t="str">
        <f>IF($C2940="", "", IF(IFERROR(INDEX(Ingredients!$AI$11:$AI$310, MATCH($C2940, Ingredients!$B$11:$B$310, 0)), "")="", "", IFERROR(INDEX(Ingredients!$AI$11:$AI$310, MATCH($C2940, Ingredients!$B$11:$B$310, 0)), "")))</f>
        <v/>
      </c>
      <c r="AT2940" s="120" t="str">
        <f t="shared" si="691"/>
        <v/>
      </c>
      <c r="AV2940" s="90" t="str">
        <f t="shared" si="681"/>
        <v/>
      </c>
      <c r="AX2940" s="90" t="str">
        <f>IF($AV2940="", "", COUNTIF($AV$11:$AV$5010, "&lt;"&amp;$AV2940)+1+COUNTIF($AV$11:$AV2940, $AV2940)-1)</f>
        <v/>
      </c>
      <c r="AZ2940" s="111" t="str">
        <f>IF($B2940="", "", SUMIF('Shopping List'!$AV$11:$AV$25, $B2940, 'Shopping List'!$BN$11:$BN$25))</f>
        <v/>
      </c>
      <c r="BB2940" s="117" t="str">
        <f t="shared" si="692"/>
        <v/>
      </c>
    </row>
    <row r="2941" spans="1:54" x14ac:dyDescent="0.25">
      <c r="A2941" s="4"/>
      <c r="B2941" s="37"/>
      <c r="C2941" s="124"/>
      <c r="D2941" s="39"/>
      <c r="E2941" s="125"/>
      <c r="F2941" s="48"/>
      <c r="G2941" s="4"/>
      <c r="H2941" s="4"/>
      <c r="I2941" s="95" t="str">
        <f>IF($C2941="", "", IF(IFERROR(INDEX(Ingredients!$C$11:$C$310, MATCH($C2941, Ingredients!$B$11:$B$310, 0)), "")="", "", IFERROR(INDEX(Ingredients!$C$11:$C$310, MATCH($C2941, Ingredients!$B$11:$B$310, 0)), "")))</f>
        <v/>
      </c>
      <c r="J2941" s="73" t="str">
        <f>IF($B2941="", "", IF(IFERROR(INDEX(Meals!$C$11:$C$260, MATCH($B2941, Meals!$B$11:$B$260, 0)), "")="", "", IFERROR(INDEX(Meals!$C$11:$C$260, MATCH($B2941, Meals!$B$11:$B$260, 0)), "")))</f>
        <v/>
      </c>
      <c r="K2941" s="4"/>
      <c r="L2941" s="72" t="str">
        <f t="shared" si="682"/>
        <v/>
      </c>
      <c r="M2941" s="73" t="str">
        <f t="shared" si="683"/>
        <v/>
      </c>
      <c r="N2941" s="4"/>
      <c r="O2941" s="78" t="str">
        <f t="shared" si="684"/>
        <v/>
      </c>
      <c r="P2941" s="79" t="str">
        <f t="shared" si="685"/>
        <v/>
      </c>
      <c r="Q2941" s="4"/>
      <c r="R2941" s="90" t="str">
        <f t="shared" si="686"/>
        <v/>
      </c>
      <c r="S2941" s="4"/>
      <c r="Y2941" s="18" t="str">
        <f t="shared" si="687"/>
        <v/>
      </c>
      <c r="AA2941" s="18" t="str">
        <f t="shared" si="678"/>
        <v/>
      </c>
      <c r="AB2941" s="18" t="str">
        <f t="shared" si="679"/>
        <v/>
      </c>
      <c r="AC2941" s="18" t="str">
        <f t="shared" si="688"/>
        <v/>
      </c>
      <c r="AD2941" s="18" t="str">
        <f t="shared" si="688"/>
        <v/>
      </c>
      <c r="AE2941" s="18" t="str">
        <f t="shared" si="689"/>
        <v/>
      </c>
      <c r="AG2941" s="95" t="str">
        <f>IF($C2941="", "", IF(IFERROR(INDEX(Ingredients!C$11:C$310, MATCH($C2941, Ingredients!$B$11:$B$310, 0)), "")="", "", IFERROR(INDEX(Ingredients!C$11:C$310, MATCH($C2941, Ingredients!$B$11:$B$310, 0)), "")))</f>
        <v/>
      </c>
      <c r="AH2941" s="105" t="str">
        <f>IF($C2941="", "", IF(IFERROR(INDEX(Ingredients!D$11:D$310, MATCH($C2941, Ingredients!$B$11:$B$310, 0)), "")="", "", IFERROR(INDEX(Ingredients!D$11:D$310, MATCH($C2941, Ingredients!$B$11:$B$310, 0)), "")))</f>
        <v/>
      </c>
      <c r="AI2941" s="106" t="str">
        <f>IF($C2941="", "", IF(IFERROR(INDEX(Ingredients!E$11:E$310, MATCH($C2941, Ingredients!$B$11:$B$310, 0)), "")="", "", IFERROR(INDEX(Ingredients!E$11:E$310, MATCH($C2941, Ingredients!$B$11:$B$310, 0)), "")))</f>
        <v/>
      </c>
      <c r="AJ2941" s="108" t="str">
        <f>IF($C2941="", "", IF(IFERROR(INDEX(Ingredients!F$11:F$310, MATCH($C2941, Ingredients!$B$11:$B$310, 0)), "")="", "", IFERROR(INDEX(Ingredients!F$11:F$310, MATCH($C2941, Ingredients!$B$11:$B$310, 0)), "")))</f>
        <v/>
      </c>
      <c r="AK2941" s="106" t="str">
        <f>IF($C2941="", "", IF(IFERROR(INDEX(Ingredients!G$11:G$310, MATCH($C2941, Ingredients!$B$11:$B$310, 0)), "")="", "", IFERROR(INDEX(Ingredients!G$11:G$310, MATCH($C2941, Ingredients!$B$11:$B$310, 0)), "")))</f>
        <v/>
      </c>
      <c r="AL2941" s="79" t="str">
        <f>IF($C2941="", "", IF(IFERROR(INDEX(Ingredients!H$11:H$310, MATCH($C2941, Ingredients!$B$11:$B$310, 0)), "")="", "", IFERROR(INDEX(Ingredients!H$11:H$310, MATCH($C2941, Ingredients!$B$11:$B$310, 0)), "")))</f>
        <v/>
      </c>
      <c r="AN2941" s="83" t="str">
        <f t="shared" si="680"/>
        <v/>
      </c>
      <c r="AP2941" s="114" t="str">
        <f t="shared" si="690"/>
        <v/>
      </c>
      <c r="AR2941" s="117" t="str">
        <f>IF($C2941="", "", IF(IFERROR(INDEX(Ingredients!$AI$11:$AI$310, MATCH($C2941, Ingredients!$B$11:$B$310, 0)), "")="", "", IFERROR(INDEX(Ingredients!$AI$11:$AI$310, MATCH($C2941, Ingredients!$B$11:$B$310, 0)), "")))</f>
        <v/>
      </c>
      <c r="AT2941" s="120" t="str">
        <f t="shared" si="691"/>
        <v/>
      </c>
      <c r="AV2941" s="90" t="str">
        <f t="shared" si="681"/>
        <v/>
      </c>
      <c r="AX2941" s="90" t="str">
        <f>IF($AV2941="", "", COUNTIF($AV$11:$AV$5010, "&lt;"&amp;$AV2941)+1+COUNTIF($AV$11:$AV2941, $AV2941)-1)</f>
        <v/>
      </c>
      <c r="AZ2941" s="111" t="str">
        <f>IF($B2941="", "", SUMIF('Shopping List'!$AV$11:$AV$25, $B2941, 'Shopping List'!$BN$11:$BN$25))</f>
        <v/>
      </c>
      <c r="BB2941" s="117" t="str">
        <f t="shared" si="692"/>
        <v/>
      </c>
    </row>
    <row r="2942" spans="1:54" x14ac:dyDescent="0.25">
      <c r="A2942" s="4"/>
      <c r="B2942" s="37"/>
      <c r="C2942" s="124"/>
      <c r="D2942" s="39"/>
      <c r="E2942" s="125"/>
      <c r="F2942" s="48"/>
      <c r="G2942" s="4"/>
      <c r="H2942" s="4"/>
      <c r="I2942" s="95" t="str">
        <f>IF($C2942="", "", IF(IFERROR(INDEX(Ingredients!$C$11:$C$310, MATCH($C2942, Ingredients!$B$11:$B$310, 0)), "")="", "", IFERROR(INDEX(Ingredients!$C$11:$C$310, MATCH($C2942, Ingredients!$B$11:$B$310, 0)), "")))</f>
        <v/>
      </c>
      <c r="J2942" s="73" t="str">
        <f>IF($B2942="", "", IF(IFERROR(INDEX(Meals!$C$11:$C$260, MATCH($B2942, Meals!$B$11:$B$260, 0)), "")="", "", IFERROR(INDEX(Meals!$C$11:$C$260, MATCH($B2942, Meals!$B$11:$B$260, 0)), "")))</f>
        <v/>
      </c>
      <c r="K2942" s="4"/>
      <c r="L2942" s="72" t="str">
        <f t="shared" si="682"/>
        <v/>
      </c>
      <c r="M2942" s="73" t="str">
        <f t="shared" si="683"/>
        <v/>
      </c>
      <c r="N2942" s="4"/>
      <c r="O2942" s="78" t="str">
        <f t="shared" si="684"/>
        <v/>
      </c>
      <c r="P2942" s="79" t="str">
        <f t="shared" si="685"/>
        <v/>
      </c>
      <c r="Q2942" s="4"/>
      <c r="R2942" s="90" t="str">
        <f t="shared" si="686"/>
        <v/>
      </c>
      <c r="S2942" s="4"/>
      <c r="Y2942" s="18" t="str">
        <f t="shared" si="687"/>
        <v/>
      </c>
      <c r="AA2942" s="18" t="str">
        <f t="shared" si="678"/>
        <v/>
      </c>
      <c r="AB2942" s="18" t="str">
        <f t="shared" si="679"/>
        <v/>
      </c>
      <c r="AC2942" s="18" t="str">
        <f t="shared" si="688"/>
        <v/>
      </c>
      <c r="AD2942" s="18" t="str">
        <f t="shared" si="688"/>
        <v/>
      </c>
      <c r="AE2942" s="18" t="str">
        <f t="shared" si="689"/>
        <v/>
      </c>
      <c r="AG2942" s="95" t="str">
        <f>IF($C2942="", "", IF(IFERROR(INDEX(Ingredients!C$11:C$310, MATCH($C2942, Ingredients!$B$11:$B$310, 0)), "")="", "", IFERROR(INDEX(Ingredients!C$11:C$310, MATCH($C2942, Ingredients!$B$11:$B$310, 0)), "")))</f>
        <v/>
      </c>
      <c r="AH2942" s="105" t="str">
        <f>IF($C2942="", "", IF(IFERROR(INDEX(Ingredients!D$11:D$310, MATCH($C2942, Ingredients!$B$11:$B$310, 0)), "")="", "", IFERROR(INDEX(Ingredients!D$11:D$310, MATCH($C2942, Ingredients!$B$11:$B$310, 0)), "")))</f>
        <v/>
      </c>
      <c r="AI2942" s="106" t="str">
        <f>IF($C2942="", "", IF(IFERROR(INDEX(Ingredients!E$11:E$310, MATCH($C2942, Ingredients!$B$11:$B$310, 0)), "")="", "", IFERROR(INDEX(Ingredients!E$11:E$310, MATCH($C2942, Ingredients!$B$11:$B$310, 0)), "")))</f>
        <v/>
      </c>
      <c r="AJ2942" s="108" t="str">
        <f>IF($C2942="", "", IF(IFERROR(INDEX(Ingredients!F$11:F$310, MATCH($C2942, Ingredients!$B$11:$B$310, 0)), "")="", "", IFERROR(INDEX(Ingredients!F$11:F$310, MATCH($C2942, Ingredients!$B$11:$B$310, 0)), "")))</f>
        <v/>
      </c>
      <c r="AK2942" s="106" t="str">
        <f>IF($C2942="", "", IF(IFERROR(INDEX(Ingredients!G$11:G$310, MATCH($C2942, Ingredients!$B$11:$B$310, 0)), "")="", "", IFERROR(INDEX(Ingredients!G$11:G$310, MATCH($C2942, Ingredients!$B$11:$B$310, 0)), "")))</f>
        <v/>
      </c>
      <c r="AL2942" s="79" t="str">
        <f>IF($C2942="", "", IF(IFERROR(INDEX(Ingredients!H$11:H$310, MATCH($C2942, Ingredients!$B$11:$B$310, 0)), "")="", "", IFERROR(INDEX(Ingredients!H$11:H$310, MATCH($C2942, Ingredients!$B$11:$B$310, 0)), "")))</f>
        <v/>
      </c>
      <c r="AN2942" s="83" t="str">
        <f t="shared" si="680"/>
        <v/>
      </c>
      <c r="AP2942" s="114" t="str">
        <f t="shared" si="690"/>
        <v/>
      </c>
      <c r="AR2942" s="117" t="str">
        <f>IF($C2942="", "", IF(IFERROR(INDEX(Ingredients!$AI$11:$AI$310, MATCH($C2942, Ingredients!$B$11:$B$310, 0)), "")="", "", IFERROR(INDEX(Ingredients!$AI$11:$AI$310, MATCH($C2942, Ingredients!$B$11:$B$310, 0)), "")))</f>
        <v/>
      </c>
      <c r="AT2942" s="120" t="str">
        <f t="shared" si="691"/>
        <v/>
      </c>
      <c r="AV2942" s="90" t="str">
        <f t="shared" si="681"/>
        <v/>
      </c>
      <c r="AX2942" s="90" t="str">
        <f>IF($AV2942="", "", COUNTIF($AV$11:$AV$5010, "&lt;"&amp;$AV2942)+1+COUNTIF($AV$11:$AV2942, $AV2942)-1)</f>
        <v/>
      </c>
      <c r="AZ2942" s="111" t="str">
        <f>IF($B2942="", "", SUMIF('Shopping List'!$AV$11:$AV$25, $B2942, 'Shopping List'!$BN$11:$BN$25))</f>
        <v/>
      </c>
      <c r="BB2942" s="117" t="str">
        <f t="shared" si="692"/>
        <v/>
      </c>
    </row>
    <row r="2943" spans="1:54" x14ac:dyDescent="0.25">
      <c r="A2943" s="4"/>
      <c r="B2943" s="37"/>
      <c r="C2943" s="124"/>
      <c r="D2943" s="39"/>
      <c r="E2943" s="125"/>
      <c r="F2943" s="48"/>
      <c r="G2943" s="4"/>
      <c r="H2943" s="4"/>
      <c r="I2943" s="95" t="str">
        <f>IF($C2943="", "", IF(IFERROR(INDEX(Ingredients!$C$11:$C$310, MATCH($C2943, Ingredients!$B$11:$B$310, 0)), "")="", "", IFERROR(INDEX(Ingredients!$C$11:$C$310, MATCH($C2943, Ingredients!$B$11:$B$310, 0)), "")))</f>
        <v/>
      </c>
      <c r="J2943" s="73" t="str">
        <f>IF($B2943="", "", IF(IFERROR(INDEX(Meals!$C$11:$C$260, MATCH($B2943, Meals!$B$11:$B$260, 0)), "")="", "", IFERROR(INDEX(Meals!$C$11:$C$260, MATCH($B2943, Meals!$B$11:$B$260, 0)), "")))</f>
        <v/>
      </c>
      <c r="K2943" s="4"/>
      <c r="L2943" s="72" t="str">
        <f t="shared" si="682"/>
        <v/>
      </c>
      <c r="M2943" s="73" t="str">
        <f t="shared" si="683"/>
        <v/>
      </c>
      <c r="N2943" s="4"/>
      <c r="O2943" s="78" t="str">
        <f t="shared" si="684"/>
        <v/>
      </c>
      <c r="P2943" s="79" t="str">
        <f t="shared" si="685"/>
        <v/>
      </c>
      <c r="Q2943" s="4"/>
      <c r="R2943" s="90" t="str">
        <f t="shared" si="686"/>
        <v/>
      </c>
      <c r="S2943" s="4"/>
      <c r="Y2943" s="18" t="str">
        <f t="shared" si="687"/>
        <v/>
      </c>
      <c r="AA2943" s="18" t="str">
        <f t="shared" si="678"/>
        <v/>
      </c>
      <c r="AB2943" s="18" t="str">
        <f t="shared" si="679"/>
        <v/>
      </c>
      <c r="AC2943" s="18" t="str">
        <f t="shared" si="688"/>
        <v/>
      </c>
      <c r="AD2943" s="18" t="str">
        <f t="shared" si="688"/>
        <v/>
      </c>
      <c r="AE2943" s="18" t="str">
        <f t="shared" si="689"/>
        <v/>
      </c>
      <c r="AG2943" s="95" t="str">
        <f>IF($C2943="", "", IF(IFERROR(INDEX(Ingredients!C$11:C$310, MATCH($C2943, Ingredients!$B$11:$B$310, 0)), "")="", "", IFERROR(INDEX(Ingredients!C$11:C$310, MATCH($C2943, Ingredients!$B$11:$B$310, 0)), "")))</f>
        <v/>
      </c>
      <c r="AH2943" s="105" t="str">
        <f>IF($C2943="", "", IF(IFERROR(INDEX(Ingredients!D$11:D$310, MATCH($C2943, Ingredients!$B$11:$B$310, 0)), "")="", "", IFERROR(INDEX(Ingredients!D$11:D$310, MATCH($C2943, Ingredients!$B$11:$B$310, 0)), "")))</f>
        <v/>
      </c>
      <c r="AI2943" s="106" t="str">
        <f>IF($C2943="", "", IF(IFERROR(INDEX(Ingredients!E$11:E$310, MATCH($C2943, Ingredients!$B$11:$B$310, 0)), "")="", "", IFERROR(INDEX(Ingredients!E$11:E$310, MATCH($C2943, Ingredients!$B$11:$B$310, 0)), "")))</f>
        <v/>
      </c>
      <c r="AJ2943" s="108" t="str">
        <f>IF($C2943="", "", IF(IFERROR(INDEX(Ingredients!F$11:F$310, MATCH($C2943, Ingredients!$B$11:$B$310, 0)), "")="", "", IFERROR(INDEX(Ingredients!F$11:F$310, MATCH($C2943, Ingredients!$B$11:$B$310, 0)), "")))</f>
        <v/>
      </c>
      <c r="AK2943" s="106" t="str">
        <f>IF($C2943="", "", IF(IFERROR(INDEX(Ingredients!G$11:G$310, MATCH($C2943, Ingredients!$B$11:$B$310, 0)), "")="", "", IFERROR(INDEX(Ingredients!G$11:G$310, MATCH($C2943, Ingredients!$B$11:$B$310, 0)), "")))</f>
        <v/>
      </c>
      <c r="AL2943" s="79" t="str">
        <f>IF($C2943="", "", IF(IFERROR(INDEX(Ingredients!H$11:H$310, MATCH($C2943, Ingredients!$B$11:$B$310, 0)), "")="", "", IFERROR(INDEX(Ingredients!H$11:H$310, MATCH($C2943, Ingredients!$B$11:$B$310, 0)), "")))</f>
        <v/>
      </c>
      <c r="AN2943" s="83" t="str">
        <f t="shared" si="680"/>
        <v/>
      </c>
      <c r="AP2943" s="114" t="str">
        <f t="shared" si="690"/>
        <v/>
      </c>
      <c r="AR2943" s="117" t="str">
        <f>IF($C2943="", "", IF(IFERROR(INDEX(Ingredients!$AI$11:$AI$310, MATCH($C2943, Ingredients!$B$11:$B$310, 0)), "")="", "", IFERROR(INDEX(Ingredients!$AI$11:$AI$310, MATCH($C2943, Ingredients!$B$11:$B$310, 0)), "")))</f>
        <v/>
      </c>
      <c r="AT2943" s="120" t="str">
        <f t="shared" si="691"/>
        <v/>
      </c>
      <c r="AV2943" s="90" t="str">
        <f t="shared" si="681"/>
        <v/>
      </c>
      <c r="AX2943" s="90" t="str">
        <f>IF($AV2943="", "", COUNTIF($AV$11:$AV$5010, "&lt;"&amp;$AV2943)+1+COUNTIF($AV$11:$AV2943, $AV2943)-1)</f>
        <v/>
      </c>
      <c r="AZ2943" s="111" t="str">
        <f>IF($B2943="", "", SUMIF('Shopping List'!$AV$11:$AV$25, $B2943, 'Shopping List'!$BN$11:$BN$25))</f>
        <v/>
      </c>
      <c r="BB2943" s="117" t="str">
        <f t="shared" si="692"/>
        <v/>
      </c>
    </row>
    <row r="2944" spans="1:54" x14ac:dyDescent="0.25">
      <c r="A2944" s="4"/>
      <c r="B2944" s="37"/>
      <c r="C2944" s="124"/>
      <c r="D2944" s="39"/>
      <c r="E2944" s="125"/>
      <c r="F2944" s="48"/>
      <c r="G2944" s="4"/>
      <c r="H2944" s="4"/>
      <c r="I2944" s="95" t="str">
        <f>IF($C2944="", "", IF(IFERROR(INDEX(Ingredients!$C$11:$C$310, MATCH($C2944, Ingredients!$B$11:$B$310, 0)), "")="", "", IFERROR(INDEX(Ingredients!$C$11:$C$310, MATCH($C2944, Ingredients!$B$11:$B$310, 0)), "")))</f>
        <v/>
      </c>
      <c r="J2944" s="73" t="str">
        <f>IF($B2944="", "", IF(IFERROR(INDEX(Meals!$C$11:$C$260, MATCH($B2944, Meals!$B$11:$B$260, 0)), "")="", "", IFERROR(INDEX(Meals!$C$11:$C$260, MATCH($B2944, Meals!$B$11:$B$260, 0)), "")))</f>
        <v/>
      </c>
      <c r="K2944" s="4"/>
      <c r="L2944" s="72" t="str">
        <f t="shared" si="682"/>
        <v/>
      </c>
      <c r="M2944" s="73" t="str">
        <f t="shared" si="683"/>
        <v/>
      </c>
      <c r="N2944" s="4"/>
      <c r="O2944" s="78" t="str">
        <f t="shared" si="684"/>
        <v/>
      </c>
      <c r="P2944" s="79" t="str">
        <f t="shared" si="685"/>
        <v/>
      </c>
      <c r="Q2944" s="4"/>
      <c r="R2944" s="90" t="str">
        <f t="shared" si="686"/>
        <v/>
      </c>
      <c r="S2944" s="4"/>
      <c r="Y2944" s="18" t="str">
        <f t="shared" si="687"/>
        <v/>
      </c>
      <c r="AA2944" s="18" t="str">
        <f t="shared" si="678"/>
        <v/>
      </c>
      <c r="AB2944" s="18" t="str">
        <f t="shared" si="679"/>
        <v/>
      </c>
      <c r="AC2944" s="18" t="str">
        <f t="shared" si="688"/>
        <v/>
      </c>
      <c r="AD2944" s="18" t="str">
        <f t="shared" si="688"/>
        <v/>
      </c>
      <c r="AE2944" s="18" t="str">
        <f t="shared" si="689"/>
        <v/>
      </c>
      <c r="AG2944" s="95" t="str">
        <f>IF($C2944="", "", IF(IFERROR(INDEX(Ingredients!C$11:C$310, MATCH($C2944, Ingredients!$B$11:$B$310, 0)), "")="", "", IFERROR(INDEX(Ingredients!C$11:C$310, MATCH($C2944, Ingredients!$B$11:$B$310, 0)), "")))</f>
        <v/>
      </c>
      <c r="AH2944" s="105" t="str">
        <f>IF($C2944="", "", IF(IFERROR(INDEX(Ingredients!D$11:D$310, MATCH($C2944, Ingredients!$B$11:$B$310, 0)), "")="", "", IFERROR(INDEX(Ingredients!D$11:D$310, MATCH($C2944, Ingredients!$B$11:$B$310, 0)), "")))</f>
        <v/>
      </c>
      <c r="AI2944" s="106" t="str">
        <f>IF($C2944="", "", IF(IFERROR(INDEX(Ingredients!E$11:E$310, MATCH($C2944, Ingredients!$B$11:$B$310, 0)), "")="", "", IFERROR(INDEX(Ingredients!E$11:E$310, MATCH($C2944, Ingredients!$B$11:$B$310, 0)), "")))</f>
        <v/>
      </c>
      <c r="AJ2944" s="108" t="str">
        <f>IF($C2944="", "", IF(IFERROR(INDEX(Ingredients!F$11:F$310, MATCH($C2944, Ingredients!$B$11:$B$310, 0)), "")="", "", IFERROR(INDEX(Ingredients!F$11:F$310, MATCH($C2944, Ingredients!$B$11:$B$310, 0)), "")))</f>
        <v/>
      </c>
      <c r="AK2944" s="106" t="str">
        <f>IF($C2944="", "", IF(IFERROR(INDEX(Ingredients!G$11:G$310, MATCH($C2944, Ingredients!$B$11:$B$310, 0)), "")="", "", IFERROR(INDEX(Ingredients!G$11:G$310, MATCH($C2944, Ingredients!$B$11:$B$310, 0)), "")))</f>
        <v/>
      </c>
      <c r="AL2944" s="79" t="str">
        <f>IF($C2944="", "", IF(IFERROR(INDEX(Ingredients!H$11:H$310, MATCH($C2944, Ingredients!$B$11:$B$310, 0)), "")="", "", IFERROR(INDEX(Ingredients!H$11:H$310, MATCH($C2944, Ingredients!$B$11:$B$310, 0)), "")))</f>
        <v/>
      </c>
      <c r="AN2944" s="83" t="str">
        <f t="shared" si="680"/>
        <v/>
      </c>
      <c r="AP2944" s="114" t="str">
        <f t="shared" si="690"/>
        <v/>
      </c>
      <c r="AR2944" s="117" t="str">
        <f>IF($C2944="", "", IF(IFERROR(INDEX(Ingredients!$AI$11:$AI$310, MATCH($C2944, Ingredients!$B$11:$B$310, 0)), "")="", "", IFERROR(INDEX(Ingredients!$AI$11:$AI$310, MATCH($C2944, Ingredients!$B$11:$B$310, 0)), "")))</f>
        <v/>
      </c>
      <c r="AT2944" s="120" t="str">
        <f t="shared" si="691"/>
        <v/>
      </c>
      <c r="AV2944" s="90" t="str">
        <f t="shared" si="681"/>
        <v/>
      </c>
      <c r="AX2944" s="90" t="str">
        <f>IF($AV2944="", "", COUNTIF($AV$11:$AV$5010, "&lt;"&amp;$AV2944)+1+COUNTIF($AV$11:$AV2944, $AV2944)-1)</f>
        <v/>
      </c>
      <c r="AZ2944" s="111" t="str">
        <f>IF($B2944="", "", SUMIF('Shopping List'!$AV$11:$AV$25, $B2944, 'Shopping List'!$BN$11:$BN$25))</f>
        <v/>
      </c>
      <c r="BB2944" s="117" t="str">
        <f t="shared" si="692"/>
        <v/>
      </c>
    </row>
    <row r="2945" spans="1:54" x14ac:dyDescent="0.25">
      <c r="A2945" s="4"/>
      <c r="B2945" s="37"/>
      <c r="C2945" s="124"/>
      <c r="D2945" s="39"/>
      <c r="E2945" s="125"/>
      <c r="F2945" s="48"/>
      <c r="G2945" s="4"/>
      <c r="H2945" s="4"/>
      <c r="I2945" s="95" t="str">
        <f>IF($C2945="", "", IF(IFERROR(INDEX(Ingredients!$C$11:$C$310, MATCH($C2945, Ingredients!$B$11:$B$310, 0)), "")="", "", IFERROR(INDEX(Ingredients!$C$11:$C$310, MATCH($C2945, Ingredients!$B$11:$B$310, 0)), "")))</f>
        <v/>
      </c>
      <c r="J2945" s="73" t="str">
        <f>IF($B2945="", "", IF(IFERROR(INDEX(Meals!$C$11:$C$260, MATCH($B2945, Meals!$B$11:$B$260, 0)), "")="", "", IFERROR(INDEX(Meals!$C$11:$C$260, MATCH($B2945, Meals!$B$11:$B$260, 0)), "")))</f>
        <v/>
      </c>
      <c r="K2945" s="4"/>
      <c r="L2945" s="72" t="str">
        <f t="shared" si="682"/>
        <v/>
      </c>
      <c r="M2945" s="73" t="str">
        <f t="shared" si="683"/>
        <v/>
      </c>
      <c r="N2945" s="4"/>
      <c r="O2945" s="78" t="str">
        <f t="shared" si="684"/>
        <v/>
      </c>
      <c r="P2945" s="79" t="str">
        <f t="shared" si="685"/>
        <v/>
      </c>
      <c r="Q2945" s="4"/>
      <c r="R2945" s="90" t="str">
        <f t="shared" si="686"/>
        <v/>
      </c>
      <c r="S2945" s="4"/>
      <c r="Y2945" s="18" t="str">
        <f t="shared" si="687"/>
        <v/>
      </c>
      <c r="AA2945" s="18" t="str">
        <f t="shared" si="678"/>
        <v/>
      </c>
      <c r="AB2945" s="18" t="str">
        <f t="shared" si="679"/>
        <v/>
      </c>
      <c r="AC2945" s="18" t="str">
        <f t="shared" si="688"/>
        <v/>
      </c>
      <c r="AD2945" s="18" t="str">
        <f t="shared" si="688"/>
        <v/>
      </c>
      <c r="AE2945" s="18" t="str">
        <f t="shared" si="689"/>
        <v/>
      </c>
      <c r="AG2945" s="95" t="str">
        <f>IF($C2945="", "", IF(IFERROR(INDEX(Ingredients!C$11:C$310, MATCH($C2945, Ingredients!$B$11:$B$310, 0)), "")="", "", IFERROR(INDEX(Ingredients!C$11:C$310, MATCH($C2945, Ingredients!$B$11:$B$310, 0)), "")))</f>
        <v/>
      </c>
      <c r="AH2945" s="105" t="str">
        <f>IF($C2945="", "", IF(IFERROR(INDEX(Ingredients!D$11:D$310, MATCH($C2945, Ingredients!$B$11:$B$310, 0)), "")="", "", IFERROR(INDEX(Ingredients!D$11:D$310, MATCH($C2945, Ingredients!$B$11:$B$310, 0)), "")))</f>
        <v/>
      </c>
      <c r="AI2945" s="106" t="str">
        <f>IF($C2945="", "", IF(IFERROR(INDEX(Ingredients!E$11:E$310, MATCH($C2945, Ingredients!$B$11:$B$310, 0)), "")="", "", IFERROR(INDEX(Ingredients!E$11:E$310, MATCH($C2945, Ingredients!$B$11:$B$310, 0)), "")))</f>
        <v/>
      </c>
      <c r="AJ2945" s="108" t="str">
        <f>IF($C2945="", "", IF(IFERROR(INDEX(Ingredients!F$11:F$310, MATCH($C2945, Ingredients!$B$11:$B$310, 0)), "")="", "", IFERROR(INDEX(Ingredients!F$11:F$310, MATCH($C2945, Ingredients!$B$11:$B$310, 0)), "")))</f>
        <v/>
      </c>
      <c r="AK2945" s="106" t="str">
        <f>IF($C2945="", "", IF(IFERROR(INDEX(Ingredients!G$11:G$310, MATCH($C2945, Ingredients!$B$11:$B$310, 0)), "")="", "", IFERROR(INDEX(Ingredients!G$11:G$310, MATCH($C2945, Ingredients!$B$11:$B$310, 0)), "")))</f>
        <v/>
      </c>
      <c r="AL2945" s="79" t="str">
        <f>IF($C2945="", "", IF(IFERROR(INDEX(Ingredients!H$11:H$310, MATCH($C2945, Ingredients!$B$11:$B$310, 0)), "")="", "", IFERROR(INDEX(Ingredients!H$11:H$310, MATCH($C2945, Ingredients!$B$11:$B$310, 0)), "")))</f>
        <v/>
      </c>
      <c r="AN2945" s="83" t="str">
        <f t="shared" si="680"/>
        <v/>
      </c>
      <c r="AP2945" s="114" t="str">
        <f t="shared" si="690"/>
        <v/>
      </c>
      <c r="AR2945" s="117" t="str">
        <f>IF($C2945="", "", IF(IFERROR(INDEX(Ingredients!$AI$11:$AI$310, MATCH($C2945, Ingredients!$B$11:$B$310, 0)), "")="", "", IFERROR(INDEX(Ingredients!$AI$11:$AI$310, MATCH($C2945, Ingredients!$B$11:$B$310, 0)), "")))</f>
        <v/>
      </c>
      <c r="AT2945" s="120" t="str">
        <f t="shared" si="691"/>
        <v/>
      </c>
      <c r="AV2945" s="90" t="str">
        <f t="shared" si="681"/>
        <v/>
      </c>
      <c r="AX2945" s="90" t="str">
        <f>IF($AV2945="", "", COUNTIF($AV$11:$AV$5010, "&lt;"&amp;$AV2945)+1+COUNTIF($AV$11:$AV2945, $AV2945)-1)</f>
        <v/>
      </c>
      <c r="AZ2945" s="111" t="str">
        <f>IF($B2945="", "", SUMIF('Shopping List'!$AV$11:$AV$25, $B2945, 'Shopping List'!$BN$11:$BN$25))</f>
        <v/>
      </c>
      <c r="BB2945" s="117" t="str">
        <f t="shared" si="692"/>
        <v/>
      </c>
    </row>
    <row r="2946" spans="1:54" x14ac:dyDescent="0.25">
      <c r="A2946" s="4"/>
      <c r="B2946" s="37"/>
      <c r="C2946" s="124"/>
      <c r="D2946" s="39"/>
      <c r="E2946" s="125"/>
      <c r="F2946" s="48"/>
      <c r="G2946" s="4"/>
      <c r="H2946" s="4"/>
      <c r="I2946" s="95" t="str">
        <f>IF($C2946="", "", IF(IFERROR(INDEX(Ingredients!$C$11:$C$310, MATCH($C2946, Ingredients!$B$11:$B$310, 0)), "")="", "", IFERROR(INDEX(Ingredients!$C$11:$C$310, MATCH($C2946, Ingredients!$B$11:$B$310, 0)), "")))</f>
        <v/>
      </c>
      <c r="J2946" s="73" t="str">
        <f>IF($B2946="", "", IF(IFERROR(INDEX(Meals!$C$11:$C$260, MATCH($B2946, Meals!$B$11:$B$260, 0)), "")="", "", IFERROR(INDEX(Meals!$C$11:$C$260, MATCH($B2946, Meals!$B$11:$B$260, 0)), "")))</f>
        <v/>
      </c>
      <c r="K2946" s="4"/>
      <c r="L2946" s="72" t="str">
        <f t="shared" si="682"/>
        <v/>
      </c>
      <c r="M2946" s="73" t="str">
        <f t="shared" si="683"/>
        <v/>
      </c>
      <c r="N2946" s="4"/>
      <c r="O2946" s="78" t="str">
        <f t="shared" si="684"/>
        <v/>
      </c>
      <c r="P2946" s="79" t="str">
        <f t="shared" si="685"/>
        <v/>
      </c>
      <c r="Q2946" s="4"/>
      <c r="R2946" s="90" t="str">
        <f t="shared" si="686"/>
        <v/>
      </c>
      <c r="S2946" s="4"/>
      <c r="Y2946" s="18" t="str">
        <f t="shared" si="687"/>
        <v/>
      </c>
      <c r="AA2946" s="18" t="str">
        <f t="shared" si="678"/>
        <v/>
      </c>
      <c r="AB2946" s="18" t="str">
        <f t="shared" si="679"/>
        <v/>
      </c>
      <c r="AC2946" s="18" t="str">
        <f t="shared" si="688"/>
        <v/>
      </c>
      <c r="AD2946" s="18" t="str">
        <f t="shared" si="688"/>
        <v/>
      </c>
      <c r="AE2946" s="18" t="str">
        <f t="shared" si="689"/>
        <v/>
      </c>
      <c r="AG2946" s="95" t="str">
        <f>IF($C2946="", "", IF(IFERROR(INDEX(Ingredients!C$11:C$310, MATCH($C2946, Ingredients!$B$11:$B$310, 0)), "")="", "", IFERROR(INDEX(Ingredients!C$11:C$310, MATCH($C2946, Ingredients!$B$11:$B$310, 0)), "")))</f>
        <v/>
      </c>
      <c r="AH2946" s="105" t="str">
        <f>IF($C2946="", "", IF(IFERROR(INDEX(Ingredients!D$11:D$310, MATCH($C2946, Ingredients!$B$11:$B$310, 0)), "")="", "", IFERROR(INDEX(Ingredients!D$11:D$310, MATCH($C2946, Ingredients!$B$11:$B$310, 0)), "")))</f>
        <v/>
      </c>
      <c r="AI2946" s="106" t="str">
        <f>IF($C2946="", "", IF(IFERROR(INDEX(Ingredients!E$11:E$310, MATCH($C2946, Ingredients!$B$11:$B$310, 0)), "")="", "", IFERROR(INDEX(Ingredients!E$11:E$310, MATCH($C2946, Ingredients!$B$11:$B$310, 0)), "")))</f>
        <v/>
      </c>
      <c r="AJ2946" s="108" t="str">
        <f>IF($C2946="", "", IF(IFERROR(INDEX(Ingredients!F$11:F$310, MATCH($C2946, Ingredients!$B$11:$B$310, 0)), "")="", "", IFERROR(INDEX(Ingredients!F$11:F$310, MATCH($C2946, Ingredients!$B$11:$B$310, 0)), "")))</f>
        <v/>
      </c>
      <c r="AK2946" s="106" t="str">
        <f>IF($C2946="", "", IF(IFERROR(INDEX(Ingredients!G$11:G$310, MATCH($C2946, Ingredients!$B$11:$B$310, 0)), "")="", "", IFERROR(INDEX(Ingredients!G$11:G$310, MATCH($C2946, Ingredients!$B$11:$B$310, 0)), "")))</f>
        <v/>
      </c>
      <c r="AL2946" s="79" t="str">
        <f>IF($C2946="", "", IF(IFERROR(INDEX(Ingredients!H$11:H$310, MATCH($C2946, Ingredients!$B$11:$B$310, 0)), "")="", "", IFERROR(INDEX(Ingredients!H$11:H$310, MATCH($C2946, Ingredients!$B$11:$B$310, 0)), "")))</f>
        <v/>
      </c>
      <c r="AN2946" s="83" t="str">
        <f t="shared" si="680"/>
        <v/>
      </c>
      <c r="AP2946" s="114" t="str">
        <f t="shared" si="690"/>
        <v/>
      </c>
      <c r="AR2946" s="117" t="str">
        <f>IF($C2946="", "", IF(IFERROR(INDEX(Ingredients!$AI$11:$AI$310, MATCH($C2946, Ingredients!$B$11:$B$310, 0)), "")="", "", IFERROR(INDEX(Ingredients!$AI$11:$AI$310, MATCH($C2946, Ingredients!$B$11:$B$310, 0)), "")))</f>
        <v/>
      </c>
      <c r="AT2946" s="120" t="str">
        <f t="shared" si="691"/>
        <v/>
      </c>
      <c r="AV2946" s="90" t="str">
        <f t="shared" si="681"/>
        <v/>
      </c>
      <c r="AX2946" s="90" t="str">
        <f>IF($AV2946="", "", COUNTIF($AV$11:$AV$5010, "&lt;"&amp;$AV2946)+1+COUNTIF($AV$11:$AV2946, $AV2946)-1)</f>
        <v/>
      </c>
      <c r="AZ2946" s="111" t="str">
        <f>IF($B2946="", "", SUMIF('Shopping List'!$AV$11:$AV$25, $B2946, 'Shopping List'!$BN$11:$BN$25))</f>
        <v/>
      </c>
      <c r="BB2946" s="117" t="str">
        <f t="shared" si="692"/>
        <v/>
      </c>
    </row>
    <row r="2947" spans="1:54" x14ac:dyDescent="0.25">
      <c r="A2947" s="4"/>
      <c r="B2947" s="37"/>
      <c r="C2947" s="124"/>
      <c r="D2947" s="39"/>
      <c r="E2947" s="125"/>
      <c r="F2947" s="48"/>
      <c r="G2947" s="4"/>
      <c r="H2947" s="4"/>
      <c r="I2947" s="95" t="str">
        <f>IF($C2947="", "", IF(IFERROR(INDEX(Ingredients!$C$11:$C$310, MATCH($C2947, Ingredients!$B$11:$B$310, 0)), "")="", "", IFERROR(INDEX(Ingredients!$C$11:$C$310, MATCH($C2947, Ingredients!$B$11:$B$310, 0)), "")))</f>
        <v/>
      </c>
      <c r="J2947" s="73" t="str">
        <f>IF($B2947="", "", IF(IFERROR(INDEX(Meals!$C$11:$C$260, MATCH($B2947, Meals!$B$11:$B$260, 0)), "")="", "", IFERROR(INDEX(Meals!$C$11:$C$260, MATCH($B2947, Meals!$B$11:$B$260, 0)), "")))</f>
        <v/>
      </c>
      <c r="K2947" s="4"/>
      <c r="L2947" s="72" t="str">
        <f t="shared" si="682"/>
        <v/>
      </c>
      <c r="M2947" s="73" t="str">
        <f t="shared" si="683"/>
        <v/>
      </c>
      <c r="N2947" s="4"/>
      <c r="O2947" s="78" t="str">
        <f t="shared" si="684"/>
        <v/>
      </c>
      <c r="P2947" s="79" t="str">
        <f t="shared" si="685"/>
        <v/>
      </c>
      <c r="Q2947" s="4"/>
      <c r="R2947" s="90" t="str">
        <f t="shared" si="686"/>
        <v/>
      </c>
      <c r="S2947" s="4"/>
      <c r="Y2947" s="18" t="str">
        <f t="shared" si="687"/>
        <v/>
      </c>
      <c r="AA2947" s="18" t="str">
        <f t="shared" si="678"/>
        <v/>
      </c>
      <c r="AB2947" s="18" t="str">
        <f t="shared" si="679"/>
        <v/>
      </c>
      <c r="AC2947" s="18" t="str">
        <f t="shared" si="688"/>
        <v/>
      </c>
      <c r="AD2947" s="18" t="str">
        <f t="shared" si="688"/>
        <v/>
      </c>
      <c r="AE2947" s="18" t="str">
        <f t="shared" si="689"/>
        <v/>
      </c>
      <c r="AG2947" s="95" t="str">
        <f>IF($C2947="", "", IF(IFERROR(INDEX(Ingredients!C$11:C$310, MATCH($C2947, Ingredients!$B$11:$B$310, 0)), "")="", "", IFERROR(INDEX(Ingredients!C$11:C$310, MATCH($C2947, Ingredients!$B$11:$B$310, 0)), "")))</f>
        <v/>
      </c>
      <c r="AH2947" s="105" t="str">
        <f>IF($C2947="", "", IF(IFERROR(INDEX(Ingredients!D$11:D$310, MATCH($C2947, Ingredients!$B$11:$B$310, 0)), "")="", "", IFERROR(INDEX(Ingredients!D$11:D$310, MATCH($C2947, Ingredients!$B$11:$B$310, 0)), "")))</f>
        <v/>
      </c>
      <c r="AI2947" s="106" t="str">
        <f>IF($C2947="", "", IF(IFERROR(INDEX(Ingredients!E$11:E$310, MATCH($C2947, Ingredients!$B$11:$B$310, 0)), "")="", "", IFERROR(INDEX(Ingredients!E$11:E$310, MATCH($C2947, Ingredients!$B$11:$B$310, 0)), "")))</f>
        <v/>
      </c>
      <c r="AJ2947" s="108" t="str">
        <f>IF($C2947="", "", IF(IFERROR(INDEX(Ingredients!F$11:F$310, MATCH($C2947, Ingredients!$B$11:$B$310, 0)), "")="", "", IFERROR(INDEX(Ingredients!F$11:F$310, MATCH($C2947, Ingredients!$B$11:$B$310, 0)), "")))</f>
        <v/>
      </c>
      <c r="AK2947" s="106" t="str">
        <f>IF($C2947="", "", IF(IFERROR(INDEX(Ingredients!G$11:G$310, MATCH($C2947, Ingredients!$B$11:$B$310, 0)), "")="", "", IFERROR(INDEX(Ingredients!G$11:G$310, MATCH($C2947, Ingredients!$B$11:$B$310, 0)), "")))</f>
        <v/>
      </c>
      <c r="AL2947" s="79" t="str">
        <f>IF($C2947="", "", IF(IFERROR(INDEX(Ingredients!H$11:H$310, MATCH($C2947, Ingredients!$B$11:$B$310, 0)), "")="", "", IFERROR(INDEX(Ingredients!H$11:H$310, MATCH($C2947, Ingredients!$B$11:$B$310, 0)), "")))</f>
        <v/>
      </c>
      <c r="AN2947" s="83" t="str">
        <f t="shared" si="680"/>
        <v/>
      </c>
      <c r="AP2947" s="114" t="str">
        <f t="shared" si="690"/>
        <v/>
      </c>
      <c r="AR2947" s="117" t="str">
        <f>IF($C2947="", "", IF(IFERROR(INDEX(Ingredients!$AI$11:$AI$310, MATCH($C2947, Ingredients!$B$11:$B$310, 0)), "")="", "", IFERROR(INDEX(Ingredients!$AI$11:$AI$310, MATCH($C2947, Ingredients!$B$11:$B$310, 0)), "")))</f>
        <v/>
      </c>
      <c r="AT2947" s="120" t="str">
        <f t="shared" si="691"/>
        <v/>
      </c>
      <c r="AV2947" s="90" t="str">
        <f t="shared" si="681"/>
        <v/>
      </c>
      <c r="AX2947" s="90" t="str">
        <f>IF($AV2947="", "", COUNTIF($AV$11:$AV$5010, "&lt;"&amp;$AV2947)+1+COUNTIF($AV$11:$AV2947, $AV2947)-1)</f>
        <v/>
      </c>
      <c r="AZ2947" s="111" t="str">
        <f>IF($B2947="", "", SUMIF('Shopping List'!$AV$11:$AV$25, $B2947, 'Shopping List'!$BN$11:$BN$25))</f>
        <v/>
      </c>
      <c r="BB2947" s="117" t="str">
        <f t="shared" si="692"/>
        <v/>
      </c>
    </row>
    <row r="2948" spans="1:54" x14ac:dyDescent="0.25">
      <c r="A2948" s="4"/>
      <c r="B2948" s="37"/>
      <c r="C2948" s="124"/>
      <c r="D2948" s="39"/>
      <c r="E2948" s="125"/>
      <c r="F2948" s="48"/>
      <c r="G2948" s="4"/>
      <c r="H2948" s="4"/>
      <c r="I2948" s="95" t="str">
        <f>IF($C2948="", "", IF(IFERROR(INDEX(Ingredients!$C$11:$C$310, MATCH($C2948, Ingredients!$B$11:$B$310, 0)), "")="", "", IFERROR(INDEX(Ingredients!$C$11:$C$310, MATCH($C2948, Ingredients!$B$11:$B$310, 0)), "")))</f>
        <v/>
      </c>
      <c r="J2948" s="73" t="str">
        <f>IF($B2948="", "", IF(IFERROR(INDEX(Meals!$C$11:$C$260, MATCH($B2948, Meals!$B$11:$B$260, 0)), "")="", "", IFERROR(INDEX(Meals!$C$11:$C$260, MATCH($B2948, Meals!$B$11:$B$260, 0)), "")))</f>
        <v/>
      </c>
      <c r="K2948" s="4"/>
      <c r="L2948" s="72" t="str">
        <f t="shared" si="682"/>
        <v/>
      </c>
      <c r="M2948" s="73" t="str">
        <f t="shared" si="683"/>
        <v/>
      </c>
      <c r="N2948" s="4"/>
      <c r="O2948" s="78" t="str">
        <f t="shared" si="684"/>
        <v/>
      </c>
      <c r="P2948" s="79" t="str">
        <f t="shared" si="685"/>
        <v/>
      </c>
      <c r="Q2948" s="4"/>
      <c r="R2948" s="90" t="str">
        <f t="shared" si="686"/>
        <v/>
      </c>
      <c r="S2948" s="4"/>
      <c r="Y2948" s="18" t="str">
        <f t="shared" si="687"/>
        <v/>
      </c>
      <c r="AA2948" s="18" t="str">
        <f t="shared" si="678"/>
        <v/>
      </c>
      <c r="AB2948" s="18" t="str">
        <f t="shared" si="679"/>
        <v/>
      </c>
      <c r="AC2948" s="18" t="str">
        <f t="shared" si="688"/>
        <v/>
      </c>
      <c r="AD2948" s="18" t="str">
        <f t="shared" si="688"/>
        <v/>
      </c>
      <c r="AE2948" s="18" t="str">
        <f t="shared" si="689"/>
        <v/>
      </c>
      <c r="AG2948" s="95" t="str">
        <f>IF($C2948="", "", IF(IFERROR(INDEX(Ingredients!C$11:C$310, MATCH($C2948, Ingredients!$B$11:$B$310, 0)), "")="", "", IFERROR(INDEX(Ingredients!C$11:C$310, MATCH($C2948, Ingredients!$B$11:$B$310, 0)), "")))</f>
        <v/>
      </c>
      <c r="AH2948" s="105" t="str">
        <f>IF($C2948="", "", IF(IFERROR(INDEX(Ingredients!D$11:D$310, MATCH($C2948, Ingredients!$B$11:$B$310, 0)), "")="", "", IFERROR(INDEX(Ingredients!D$11:D$310, MATCH($C2948, Ingredients!$B$11:$B$310, 0)), "")))</f>
        <v/>
      </c>
      <c r="AI2948" s="106" t="str">
        <f>IF($C2948="", "", IF(IFERROR(INDEX(Ingredients!E$11:E$310, MATCH($C2948, Ingredients!$B$11:$B$310, 0)), "")="", "", IFERROR(INDEX(Ingredients!E$11:E$310, MATCH($C2948, Ingredients!$B$11:$B$310, 0)), "")))</f>
        <v/>
      </c>
      <c r="AJ2948" s="108" t="str">
        <f>IF($C2948="", "", IF(IFERROR(INDEX(Ingredients!F$11:F$310, MATCH($C2948, Ingredients!$B$11:$B$310, 0)), "")="", "", IFERROR(INDEX(Ingredients!F$11:F$310, MATCH($C2948, Ingredients!$B$11:$B$310, 0)), "")))</f>
        <v/>
      </c>
      <c r="AK2948" s="106" t="str">
        <f>IF($C2948="", "", IF(IFERROR(INDEX(Ingredients!G$11:G$310, MATCH($C2948, Ingredients!$B$11:$B$310, 0)), "")="", "", IFERROR(INDEX(Ingredients!G$11:G$310, MATCH($C2948, Ingredients!$B$11:$B$310, 0)), "")))</f>
        <v/>
      </c>
      <c r="AL2948" s="79" t="str">
        <f>IF($C2948="", "", IF(IFERROR(INDEX(Ingredients!H$11:H$310, MATCH($C2948, Ingredients!$B$11:$B$310, 0)), "")="", "", IFERROR(INDEX(Ingredients!H$11:H$310, MATCH($C2948, Ingredients!$B$11:$B$310, 0)), "")))</f>
        <v/>
      </c>
      <c r="AN2948" s="83" t="str">
        <f t="shared" si="680"/>
        <v/>
      </c>
      <c r="AP2948" s="114" t="str">
        <f t="shared" si="690"/>
        <v/>
      </c>
      <c r="AR2948" s="117" t="str">
        <f>IF($C2948="", "", IF(IFERROR(INDEX(Ingredients!$AI$11:$AI$310, MATCH($C2948, Ingredients!$B$11:$B$310, 0)), "")="", "", IFERROR(INDEX(Ingredients!$AI$11:$AI$310, MATCH($C2948, Ingredients!$B$11:$B$310, 0)), "")))</f>
        <v/>
      </c>
      <c r="AT2948" s="120" t="str">
        <f t="shared" si="691"/>
        <v/>
      </c>
      <c r="AV2948" s="90" t="str">
        <f t="shared" si="681"/>
        <v/>
      </c>
      <c r="AX2948" s="90" t="str">
        <f>IF($AV2948="", "", COUNTIF($AV$11:$AV$5010, "&lt;"&amp;$AV2948)+1+COUNTIF($AV$11:$AV2948, $AV2948)-1)</f>
        <v/>
      </c>
      <c r="AZ2948" s="111" t="str">
        <f>IF($B2948="", "", SUMIF('Shopping List'!$AV$11:$AV$25, $B2948, 'Shopping List'!$BN$11:$BN$25))</f>
        <v/>
      </c>
      <c r="BB2948" s="117" t="str">
        <f t="shared" si="692"/>
        <v/>
      </c>
    </row>
    <row r="2949" spans="1:54" x14ac:dyDescent="0.25">
      <c r="A2949" s="4"/>
      <c r="B2949" s="37"/>
      <c r="C2949" s="124"/>
      <c r="D2949" s="39"/>
      <c r="E2949" s="125"/>
      <c r="F2949" s="48"/>
      <c r="G2949" s="4"/>
      <c r="H2949" s="4"/>
      <c r="I2949" s="95" t="str">
        <f>IF($C2949="", "", IF(IFERROR(INDEX(Ingredients!$C$11:$C$310, MATCH($C2949, Ingredients!$B$11:$B$310, 0)), "")="", "", IFERROR(INDEX(Ingredients!$C$11:$C$310, MATCH($C2949, Ingredients!$B$11:$B$310, 0)), "")))</f>
        <v/>
      </c>
      <c r="J2949" s="73" t="str">
        <f>IF($B2949="", "", IF(IFERROR(INDEX(Meals!$C$11:$C$260, MATCH($B2949, Meals!$B$11:$B$260, 0)), "")="", "", IFERROR(INDEX(Meals!$C$11:$C$260, MATCH($B2949, Meals!$B$11:$B$260, 0)), "")))</f>
        <v/>
      </c>
      <c r="K2949" s="4"/>
      <c r="L2949" s="72" t="str">
        <f t="shared" si="682"/>
        <v/>
      </c>
      <c r="M2949" s="73" t="str">
        <f t="shared" si="683"/>
        <v/>
      </c>
      <c r="N2949" s="4"/>
      <c r="O2949" s="78" t="str">
        <f t="shared" si="684"/>
        <v/>
      </c>
      <c r="P2949" s="79" t="str">
        <f t="shared" si="685"/>
        <v/>
      </c>
      <c r="Q2949" s="4"/>
      <c r="R2949" s="90" t="str">
        <f t="shared" si="686"/>
        <v/>
      </c>
      <c r="S2949" s="4"/>
      <c r="Y2949" s="18" t="str">
        <f t="shared" si="687"/>
        <v/>
      </c>
      <c r="AA2949" s="18" t="str">
        <f t="shared" si="678"/>
        <v/>
      </c>
      <c r="AB2949" s="18" t="str">
        <f t="shared" si="679"/>
        <v/>
      </c>
      <c r="AC2949" s="18" t="str">
        <f t="shared" si="688"/>
        <v/>
      </c>
      <c r="AD2949" s="18" t="str">
        <f t="shared" si="688"/>
        <v/>
      </c>
      <c r="AE2949" s="18" t="str">
        <f t="shared" si="689"/>
        <v/>
      </c>
      <c r="AG2949" s="95" t="str">
        <f>IF($C2949="", "", IF(IFERROR(INDEX(Ingredients!C$11:C$310, MATCH($C2949, Ingredients!$B$11:$B$310, 0)), "")="", "", IFERROR(INDEX(Ingredients!C$11:C$310, MATCH($C2949, Ingredients!$B$11:$B$310, 0)), "")))</f>
        <v/>
      </c>
      <c r="AH2949" s="105" t="str">
        <f>IF($C2949="", "", IF(IFERROR(INDEX(Ingredients!D$11:D$310, MATCH($C2949, Ingredients!$B$11:$B$310, 0)), "")="", "", IFERROR(INDEX(Ingredients!D$11:D$310, MATCH($C2949, Ingredients!$B$11:$B$310, 0)), "")))</f>
        <v/>
      </c>
      <c r="AI2949" s="106" t="str">
        <f>IF($C2949="", "", IF(IFERROR(INDEX(Ingredients!E$11:E$310, MATCH($C2949, Ingredients!$B$11:$B$310, 0)), "")="", "", IFERROR(INDEX(Ingredients!E$11:E$310, MATCH($C2949, Ingredients!$B$11:$B$310, 0)), "")))</f>
        <v/>
      </c>
      <c r="AJ2949" s="108" t="str">
        <f>IF($C2949="", "", IF(IFERROR(INDEX(Ingredients!F$11:F$310, MATCH($C2949, Ingredients!$B$11:$B$310, 0)), "")="", "", IFERROR(INDEX(Ingredients!F$11:F$310, MATCH($C2949, Ingredients!$B$11:$B$310, 0)), "")))</f>
        <v/>
      </c>
      <c r="AK2949" s="106" t="str">
        <f>IF($C2949="", "", IF(IFERROR(INDEX(Ingredients!G$11:G$310, MATCH($C2949, Ingredients!$B$11:$B$310, 0)), "")="", "", IFERROR(INDEX(Ingredients!G$11:G$310, MATCH($C2949, Ingredients!$B$11:$B$310, 0)), "")))</f>
        <v/>
      </c>
      <c r="AL2949" s="79" t="str">
        <f>IF($C2949="", "", IF(IFERROR(INDEX(Ingredients!H$11:H$310, MATCH($C2949, Ingredients!$B$11:$B$310, 0)), "")="", "", IFERROR(INDEX(Ingredients!H$11:H$310, MATCH($C2949, Ingredients!$B$11:$B$310, 0)), "")))</f>
        <v/>
      </c>
      <c r="AN2949" s="83" t="str">
        <f t="shared" si="680"/>
        <v/>
      </c>
      <c r="AP2949" s="114" t="str">
        <f t="shared" si="690"/>
        <v/>
      </c>
      <c r="AR2949" s="117" t="str">
        <f>IF($C2949="", "", IF(IFERROR(INDEX(Ingredients!$AI$11:$AI$310, MATCH($C2949, Ingredients!$B$11:$B$310, 0)), "")="", "", IFERROR(INDEX(Ingredients!$AI$11:$AI$310, MATCH($C2949, Ingredients!$B$11:$B$310, 0)), "")))</f>
        <v/>
      </c>
      <c r="AT2949" s="120" t="str">
        <f t="shared" si="691"/>
        <v/>
      </c>
      <c r="AV2949" s="90" t="str">
        <f t="shared" si="681"/>
        <v/>
      </c>
      <c r="AX2949" s="90" t="str">
        <f>IF($AV2949="", "", COUNTIF($AV$11:$AV$5010, "&lt;"&amp;$AV2949)+1+COUNTIF($AV$11:$AV2949, $AV2949)-1)</f>
        <v/>
      </c>
      <c r="AZ2949" s="111" t="str">
        <f>IF($B2949="", "", SUMIF('Shopping List'!$AV$11:$AV$25, $B2949, 'Shopping List'!$BN$11:$BN$25))</f>
        <v/>
      </c>
      <c r="BB2949" s="117" t="str">
        <f t="shared" si="692"/>
        <v/>
      </c>
    </row>
    <row r="2950" spans="1:54" x14ac:dyDescent="0.25">
      <c r="A2950" s="4"/>
      <c r="B2950" s="37"/>
      <c r="C2950" s="124"/>
      <c r="D2950" s="39"/>
      <c r="E2950" s="125"/>
      <c r="F2950" s="48"/>
      <c r="G2950" s="4"/>
      <c r="H2950" s="4"/>
      <c r="I2950" s="95" t="str">
        <f>IF($C2950="", "", IF(IFERROR(INDEX(Ingredients!$C$11:$C$310, MATCH($C2950, Ingredients!$B$11:$B$310, 0)), "")="", "", IFERROR(INDEX(Ingredients!$C$11:$C$310, MATCH($C2950, Ingredients!$B$11:$B$310, 0)), "")))</f>
        <v/>
      </c>
      <c r="J2950" s="73" t="str">
        <f>IF($B2950="", "", IF(IFERROR(INDEX(Meals!$C$11:$C$260, MATCH($B2950, Meals!$B$11:$B$260, 0)), "")="", "", IFERROR(INDEX(Meals!$C$11:$C$260, MATCH($B2950, Meals!$B$11:$B$260, 0)), "")))</f>
        <v/>
      </c>
      <c r="K2950" s="4"/>
      <c r="L2950" s="72" t="str">
        <f t="shared" si="682"/>
        <v/>
      </c>
      <c r="M2950" s="73" t="str">
        <f t="shared" si="683"/>
        <v/>
      </c>
      <c r="N2950" s="4"/>
      <c r="O2950" s="78" t="str">
        <f t="shared" si="684"/>
        <v/>
      </c>
      <c r="P2950" s="79" t="str">
        <f t="shared" si="685"/>
        <v/>
      </c>
      <c r="Q2950" s="4"/>
      <c r="R2950" s="90" t="str">
        <f t="shared" si="686"/>
        <v/>
      </c>
      <c r="S2950" s="4"/>
      <c r="Y2950" s="18" t="str">
        <f t="shared" si="687"/>
        <v/>
      </c>
      <c r="AA2950" s="18" t="str">
        <f t="shared" si="678"/>
        <v/>
      </c>
      <c r="AB2950" s="18" t="str">
        <f t="shared" si="679"/>
        <v/>
      </c>
      <c r="AC2950" s="18" t="str">
        <f t="shared" si="688"/>
        <v/>
      </c>
      <c r="AD2950" s="18" t="str">
        <f t="shared" si="688"/>
        <v/>
      </c>
      <c r="AE2950" s="18" t="str">
        <f t="shared" si="689"/>
        <v/>
      </c>
      <c r="AG2950" s="95" t="str">
        <f>IF($C2950="", "", IF(IFERROR(INDEX(Ingredients!C$11:C$310, MATCH($C2950, Ingredients!$B$11:$B$310, 0)), "")="", "", IFERROR(INDEX(Ingredients!C$11:C$310, MATCH($C2950, Ingredients!$B$11:$B$310, 0)), "")))</f>
        <v/>
      </c>
      <c r="AH2950" s="105" t="str">
        <f>IF($C2950="", "", IF(IFERROR(INDEX(Ingredients!D$11:D$310, MATCH($C2950, Ingredients!$B$11:$B$310, 0)), "")="", "", IFERROR(INDEX(Ingredients!D$11:D$310, MATCH($C2950, Ingredients!$B$11:$B$310, 0)), "")))</f>
        <v/>
      </c>
      <c r="AI2950" s="106" t="str">
        <f>IF($C2950="", "", IF(IFERROR(INDEX(Ingredients!E$11:E$310, MATCH($C2950, Ingredients!$B$11:$B$310, 0)), "")="", "", IFERROR(INDEX(Ingredients!E$11:E$310, MATCH($C2950, Ingredients!$B$11:$B$310, 0)), "")))</f>
        <v/>
      </c>
      <c r="AJ2950" s="108" t="str">
        <f>IF($C2950="", "", IF(IFERROR(INDEX(Ingredients!F$11:F$310, MATCH($C2950, Ingredients!$B$11:$B$310, 0)), "")="", "", IFERROR(INDEX(Ingredients!F$11:F$310, MATCH($C2950, Ingredients!$B$11:$B$310, 0)), "")))</f>
        <v/>
      </c>
      <c r="AK2950" s="106" t="str">
        <f>IF($C2950="", "", IF(IFERROR(INDEX(Ingredients!G$11:G$310, MATCH($C2950, Ingredients!$B$11:$B$310, 0)), "")="", "", IFERROR(INDEX(Ingredients!G$11:G$310, MATCH($C2950, Ingredients!$B$11:$B$310, 0)), "")))</f>
        <v/>
      </c>
      <c r="AL2950" s="79" t="str">
        <f>IF($C2950="", "", IF(IFERROR(INDEX(Ingredients!H$11:H$310, MATCH($C2950, Ingredients!$B$11:$B$310, 0)), "")="", "", IFERROR(INDEX(Ingredients!H$11:H$310, MATCH($C2950, Ingredients!$B$11:$B$310, 0)), "")))</f>
        <v/>
      </c>
      <c r="AN2950" s="83" t="str">
        <f t="shared" si="680"/>
        <v/>
      </c>
      <c r="AP2950" s="114" t="str">
        <f t="shared" si="690"/>
        <v/>
      </c>
      <c r="AR2950" s="117" t="str">
        <f>IF($C2950="", "", IF(IFERROR(INDEX(Ingredients!$AI$11:$AI$310, MATCH($C2950, Ingredients!$B$11:$B$310, 0)), "")="", "", IFERROR(INDEX(Ingredients!$AI$11:$AI$310, MATCH($C2950, Ingredients!$B$11:$B$310, 0)), "")))</f>
        <v/>
      </c>
      <c r="AT2950" s="120" t="str">
        <f t="shared" si="691"/>
        <v/>
      </c>
      <c r="AV2950" s="90" t="str">
        <f t="shared" si="681"/>
        <v/>
      </c>
      <c r="AX2950" s="90" t="str">
        <f>IF($AV2950="", "", COUNTIF($AV$11:$AV$5010, "&lt;"&amp;$AV2950)+1+COUNTIF($AV$11:$AV2950, $AV2950)-1)</f>
        <v/>
      </c>
      <c r="AZ2950" s="111" t="str">
        <f>IF($B2950="", "", SUMIF('Shopping List'!$AV$11:$AV$25, $B2950, 'Shopping List'!$BN$11:$BN$25))</f>
        <v/>
      </c>
      <c r="BB2950" s="117" t="str">
        <f t="shared" si="692"/>
        <v/>
      </c>
    </row>
    <row r="2951" spans="1:54" x14ac:dyDescent="0.25">
      <c r="A2951" s="4"/>
      <c r="B2951" s="37"/>
      <c r="C2951" s="124"/>
      <c r="D2951" s="39"/>
      <c r="E2951" s="125"/>
      <c r="F2951" s="48"/>
      <c r="G2951" s="4"/>
      <c r="H2951" s="4"/>
      <c r="I2951" s="95" t="str">
        <f>IF($C2951="", "", IF(IFERROR(INDEX(Ingredients!$C$11:$C$310, MATCH($C2951, Ingredients!$B$11:$B$310, 0)), "")="", "", IFERROR(INDEX(Ingredients!$C$11:$C$310, MATCH($C2951, Ingredients!$B$11:$B$310, 0)), "")))</f>
        <v/>
      </c>
      <c r="J2951" s="73" t="str">
        <f>IF($B2951="", "", IF(IFERROR(INDEX(Meals!$C$11:$C$260, MATCH($B2951, Meals!$B$11:$B$260, 0)), "")="", "", IFERROR(INDEX(Meals!$C$11:$C$260, MATCH($B2951, Meals!$B$11:$B$260, 0)), "")))</f>
        <v/>
      </c>
      <c r="K2951" s="4"/>
      <c r="L2951" s="72" t="str">
        <f t="shared" si="682"/>
        <v/>
      </c>
      <c r="M2951" s="73" t="str">
        <f t="shared" si="683"/>
        <v/>
      </c>
      <c r="N2951" s="4"/>
      <c r="O2951" s="78" t="str">
        <f t="shared" si="684"/>
        <v/>
      </c>
      <c r="P2951" s="79" t="str">
        <f t="shared" si="685"/>
        <v/>
      </c>
      <c r="Q2951" s="4"/>
      <c r="R2951" s="90" t="str">
        <f t="shared" si="686"/>
        <v/>
      </c>
      <c r="S2951" s="4"/>
      <c r="Y2951" s="18" t="str">
        <f t="shared" si="687"/>
        <v/>
      </c>
      <c r="AA2951" s="18" t="str">
        <f t="shared" si="678"/>
        <v/>
      </c>
      <c r="AB2951" s="18" t="str">
        <f t="shared" si="679"/>
        <v/>
      </c>
      <c r="AC2951" s="18" t="str">
        <f t="shared" si="688"/>
        <v/>
      </c>
      <c r="AD2951" s="18" t="str">
        <f t="shared" si="688"/>
        <v/>
      </c>
      <c r="AE2951" s="18" t="str">
        <f t="shared" si="689"/>
        <v/>
      </c>
      <c r="AG2951" s="95" t="str">
        <f>IF($C2951="", "", IF(IFERROR(INDEX(Ingredients!C$11:C$310, MATCH($C2951, Ingredients!$B$11:$B$310, 0)), "")="", "", IFERROR(INDEX(Ingredients!C$11:C$310, MATCH($C2951, Ingredients!$B$11:$B$310, 0)), "")))</f>
        <v/>
      </c>
      <c r="AH2951" s="105" t="str">
        <f>IF($C2951="", "", IF(IFERROR(INDEX(Ingredients!D$11:D$310, MATCH($C2951, Ingredients!$B$11:$B$310, 0)), "")="", "", IFERROR(INDEX(Ingredients!D$11:D$310, MATCH($C2951, Ingredients!$B$11:$B$310, 0)), "")))</f>
        <v/>
      </c>
      <c r="AI2951" s="106" t="str">
        <f>IF($C2951="", "", IF(IFERROR(INDEX(Ingredients!E$11:E$310, MATCH($C2951, Ingredients!$B$11:$B$310, 0)), "")="", "", IFERROR(INDEX(Ingredients!E$11:E$310, MATCH($C2951, Ingredients!$B$11:$B$310, 0)), "")))</f>
        <v/>
      </c>
      <c r="AJ2951" s="108" t="str">
        <f>IF($C2951="", "", IF(IFERROR(INDEX(Ingredients!F$11:F$310, MATCH($C2951, Ingredients!$B$11:$B$310, 0)), "")="", "", IFERROR(INDEX(Ingredients!F$11:F$310, MATCH($C2951, Ingredients!$B$11:$B$310, 0)), "")))</f>
        <v/>
      </c>
      <c r="AK2951" s="106" t="str">
        <f>IF($C2951="", "", IF(IFERROR(INDEX(Ingredients!G$11:G$310, MATCH($C2951, Ingredients!$B$11:$B$310, 0)), "")="", "", IFERROR(INDEX(Ingredients!G$11:G$310, MATCH($C2951, Ingredients!$B$11:$B$310, 0)), "")))</f>
        <v/>
      </c>
      <c r="AL2951" s="79" t="str">
        <f>IF($C2951="", "", IF(IFERROR(INDEX(Ingredients!H$11:H$310, MATCH($C2951, Ingredients!$B$11:$B$310, 0)), "")="", "", IFERROR(INDEX(Ingredients!H$11:H$310, MATCH($C2951, Ingredients!$B$11:$B$310, 0)), "")))</f>
        <v/>
      </c>
      <c r="AN2951" s="83" t="str">
        <f t="shared" si="680"/>
        <v/>
      </c>
      <c r="AP2951" s="114" t="str">
        <f t="shared" si="690"/>
        <v/>
      </c>
      <c r="AR2951" s="117" t="str">
        <f>IF($C2951="", "", IF(IFERROR(INDEX(Ingredients!$AI$11:$AI$310, MATCH($C2951, Ingredients!$B$11:$B$310, 0)), "")="", "", IFERROR(INDEX(Ingredients!$AI$11:$AI$310, MATCH($C2951, Ingredients!$B$11:$B$310, 0)), "")))</f>
        <v/>
      </c>
      <c r="AT2951" s="120" t="str">
        <f t="shared" si="691"/>
        <v/>
      </c>
      <c r="AV2951" s="90" t="str">
        <f t="shared" si="681"/>
        <v/>
      </c>
      <c r="AX2951" s="90" t="str">
        <f>IF($AV2951="", "", COUNTIF($AV$11:$AV$5010, "&lt;"&amp;$AV2951)+1+COUNTIF($AV$11:$AV2951, $AV2951)-1)</f>
        <v/>
      </c>
      <c r="AZ2951" s="111" t="str">
        <f>IF($B2951="", "", SUMIF('Shopping List'!$AV$11:$AV$25, $B2951, 'Shopping List'!$BN$11:$BN$25))</f>
        <v/>
      </c>
      <c r="BB2951" s="117" t="str">
        <f t="shared" si="692"/>
        <v/>
      </c>
    </row>
    <row r="2952" spans="1:54" x14ac:dyDescent="0.25">
      <c r="A2952" s="4"/>
      <c r="B2952" s="37"/>
      <c r="C2952" s="124"/>
      <c r="D2952" s="39"/>
      <c r="E2952" s="125"/>
      <c r="F2952" s="48"/>
      <c r="G2952" s="4"/>
      <c r="H2952" s="4"/>
      <c r="I2952" s="95" t="str">
        <f>IF($C2952="", "", IF(IFERROR(INDEX(Ingredients!$C$11:$C$310, MATCH($C2952, Ingredients!$B$11:$B$310, 0)), "")="", "", IFERROR(INDEX(Ingredients!$C$11:$C$310, MATCH($C2952, Ingredients!$B$11:$B$310, 0)), "")))</f>
        <v/>
      </c>
      <c r="J2952" s="73" t="str">
        <f>IF($B2952="", "", IF(IFERROR(INDEX(Meals!$C$11:$C$260, MATCH($B2952, Meals!$B$11:$B$260, 0)), "")="", "", IFERROR(INDEX(Meals!$C$11:$C$260, MATCH($B2952, Meals!$B$11:$B$260, 0)), "")))</f>
        <v/>
      </c>
      <c r="K2952" s="4"/>
      <c r="L2952" s="72" t="str">
        <f t="shared" si="682"/>
        <v/>
      </c>
      <c r="M2952" s="73" t="str">
        <f t="shared" si="683"/>
        <v/>
      </c>
      <c r="N2952" s="4"/>
      <c r="O2952" s="78" t="str">
        <f t="shared" si="684"/>
        <v/>
      </c>
      <c r="P2952" s="79" t="str">
        <f t="shared" si="685"/>
        <v/>
      </c>
      <c r="Q2952" s="4"/>
      <c r="R2952" s="90" t="str">
        <f t="shared" si="686"/>
        <v/>
      </c>
      <c r="S2952" s="4"/>
      <c r="Y2952" s="18" t="str">
        <f t="shared" si="687"/>
        <v/>
      </c>
      <c r="AA2952" s="18" t="str">
        <f t="shared" si="678"/>
        <v/>
      </c>
      <c r="AB2952" s="18" t="str">
        <f t="shared" si="679"/>
        <v/>
      </c>
      <c r="AC2952" s="18" t="str">
        <f t="shared" si="688"/>
        <v/>
      </c>
      <c r="AD2952" s="18" t="str">
        <f t="shared" si="688"/>
        <v/>
      </c>
      <c r="AE2952" s="18" t="str">
        <f t="shared" si="689"/>
        <v/>
      </c>
      <c r="AG2952" s="95" t="str">
        <f>IF($C2952="", "", IF(IFERROR(INDEX(Ingredients!C$11:C$310, MATCH($C2952, Ingredients!$B$11:$B$310, 0)), "")="", "", IFERROR(INDEX(Ingredients!C$11:C$310, MATCH($C2952, Ingredients!$B$11:$B$310, 0)), "")))</f>
        <v/>
      </c>
      <c r="AH2952" s="105" t="str">
        <f>IF($C2952="", "", IF(IFERROR(INDEX(Ingredients!D$11:D$310, MATCH($C2952, Ingredients!$B$11:$B$310, 0)), "")="", "", IFERROR(INDEX(Ingredients!D$11:D$310, MATCH($C2952, Ingredients!$B$11:$B$310, 0)), "")))</f>
        <v/>
      </c>
      <c r="AI2952" s="106" t="str">
        <f>IF($C2952="", "", IF(IFERROR(INDEX(Ingredients!E$11:E$310, MATCH($C2952, Ingredients!$B$11:$B$310, 0)), "")="", "", IFERROR(INDEX(Ingredients!E$11:E$310, MATCH($C2952, Ingredients!$B$11:$B$310, 0)), "")))</f>
        <v/>
      </c>
      <c r="AJ2952" s="108" t="str">
        <f>IF($C2952="", "", IF(IFERROR(INDEX(Ingredients!F$11:F$310, MATCH($C2952, Ingredients!$B$11:$B$310, 0)), "")="", "", IFERROR(INDEX(Ingredients!F$11:F$310, MATCH($C2952, Ingredients!$B$11:$B$310, 0)), "")))</f>
        <v/>
      </c>
      <c r="AK2952" s="106" t="str">
        <f>IF($C2952="", "", IF(IFERROR(INDEX(Ingredients!G$11:G$310, MATCH($C2952, Ingredients!$B$11:$B$310, 0)), "")="", "", IFERROR(INDEX(Ingredients!G$11:G$310, MATCH($C2952, Ingredients!$B$11:$B$310, 0)), "")))</f>
        <v/>
      </c>
      <c r="AL2952" s="79" t="str">
        <f>IF($C2952="", "", IF(IFERROR(INDEX(Ingredients!H$11:H$310, MATCH($C2952, Ingredients!$B$11:$B$310, 0)), "")="", "", IFERROR(INDEX(Ingredients!H$11:H$310, MATCH($C2952, Ingredients!$B$11:$B$310, 0)), "")))</f>
        <v/>
      </c>
      <c r="AN2952" s="83" t="str">
        <f t="shared" si="680"/>
        <v/>
      </c>
      <c r="AP2952" s="114" t="str">
        <f t="shared" si="690"/>
        <v/>
      </c>
      <c r="AR2952" s="117" t="str">
        <f>IF($C2952="", "", IF(IFERROR(INDEX(Ingredients!$AI$11:$AI$310, MATCH($C2952, Ingredients!$B$11:$B$310, 0)), "")="", "", IFERROR(INDEX(Ingredients!$AI$11:$AI$310, MATCH($C2952, Ingredients!$B$11:$B$310, 0)), "")))</f>
        <v/>
      </c>
      <c r="AT2952" s="120" t="str">
        <f t="shared" si="691"/>
        <v/>
      </c>
      <c r="AV2952" s="90" t="str">
        <f t="shared" si="681"/>
        <v/>
      </c>
      <c r="AX2952" s="90" t="str">
        <f>IF($AV2952="", "", COUNTIF($AV$11:$AV$5010, "&lt;"&amp;$AV2952)+1+COUNTIF($AV$11:$AV2952, $AV2952)-1)</f>
        <v/>
      </c>
      <c r="AZ2952" s="111" t="str">
        <f>IF($B2952="", "", SUMIF('Shopping List'!$AV$11:$AV$25, $B2952, 'Shopping List'!$BN$11:$BN$25))</f>
        <v/>
      </c>
      <c r="BB2952" s="117" t="str">
        <f t="shared" si="692"/>
        <v/>
      </c>
    </row>
    <row r="2953" spans="1:54" x14ac:dyDescent="0.25">
      <c r="A2953" s="4"/>
      <c r="B2953" s="37"/>
      <c r="C2953" s="124"/>
      <c r="D2953" s="39"/>
      <c r="E2953" s="125"/>
      <c r="F2953" s="48"/>
      <c r="G2953" s="4"/>
      <c r="H2953" s="4"/>
      <c r="I2953" s="95" t="str">
        <f>IF($C2953="", "", IF(IFERROR(INDEX(Ingredients!$C$11:$C$310, MATCH($C2953, Ingredients!$B$11:$B$310, 0)), "")="", "", IFERROR(INDEX(Ingredients!$C$11:$C$310, MATCH($C2953, Ingredients!$B$11:$B$310, 0)), "")))</f>
        <v/>
      </c>
      <c r="J2953" s="73" t="str">
        <f>IF($B2953="", "", IF(IFERROR(INDEX(Meals!$C$11:$C$260, MATCH($B2953, Meals!$B$11:$B$260, 0)), "")="", "", IFERROR(INDEX(Meals!$C$11:$C$260, MATCH($B2953, Meals!$B$11:$B$260, 0)), "")))</f>
        <v/>
      </c>
      <c r="K2953" s="4"/>
      <c r="L2953" s="72" t="str">
        <f t="shared" si="682"/>
        <v/>
      </c>
      <c r="M2953" s="73" t="str">
        <f t="shared" si="683"/>
        <v/>
      </c>
      <c r="N2953" s="4"/>
      <c r="O2953" s="78" t="str">
        <f t="shared" si="684"/>
        <v/>
      </c>
      <c r="P2953" s="79" t="str">
        <f t="shared" si="685"/>
        <v/>
      </c>
      <c r="Q2953" s="4"/>
      <c r="R2953" s="90" t="str">
        <f t="shared" si="686"/>
        <v/>
      </c>
      <c r="S2953" s="4"/>
      <c r="Y2953" s="18" t="str">
        <f t="shared" si="687"/>
        <v/>
      </c>
      <c r="AA2953" s="18" t="str">
        <f t="shared" si="678"/>
        <v/>
      </c>
      <c r="AB2953" s="18" t="str">
        <f t="shared" si="679"/>
        <v/>
      </c>
      <c r="AC2953" s="18" t="str">
        <f t="shared" si="688"/>
        <v/>
      </c>
      <c r="AD2953" s="18" t="str">
        <f t="shared" si="688"/>
        <v/>
      </c>
      <c r="AE2953" s="18" t="str">
        <f t="shared" si="689"/>
        <v/>
      </c>
      <c r="AG2953" s="95" t="str">
        <f>IF($C2953="", "", IF(IFERROR(INDEX(Ingredients!C$11:C$310, MATCH($C2953, Ingredients!$B$11:$B$310, 0)), "")="", "", IFERROR(INDEX(Ingredients!C$11:C$310, MATCH($C2953, Ingredients!$B$11:$B$310, 0)), "")))</f>
        <v/>
      </c>
      <c r="AH2953" s="105" t="str">
        <f>IF($C2953="", "", IF(IFERROR(INDEX(Ingredients!D$11:D$310, MATCH($C2953, Ingredients!$B$11:$B$310, 0)), "")="", "", IFERROR(INDEX(Ingredients!D$11:D$310, MATCH($C2953, Ingredients!$B$11:$B$310, 0)), "")))</f>
        <v/>
      </c>
      <c r="AI2953" s="106" t="str">
        <f>IF($C2953="", "", IF(IFERROR(INDEX(Ingredients!E$11:E$310, MATCH($C2953, Ingredients!$B$11:$B$310, 0)), "")="", "", IFERROR(INDEX(Ingredients!E$11:E$310, MATCH($C2953, Ingredients!$B$11:$B$310, 0)), "")))</f>
        <v/>
      </c>
      <c r="AJ2953" s="108" t="str">
        <f>IF($C2953="", "", IF(IFERROR(INDEX(Ingredients!F$11:F$310, MATCH($C2953, Ingredients!$B$11:$B$310, 0)), "")="", "", IFERROR(INDEX(Ingredients!F$11:F$310, MATCH($C2953, Ingredients!$B$11:$B$310, 0)), "")))</f>
        <v/>
      </c>
      <c r="AK2953" s="106" t="str">
        <f>IF($C2953="", "", IF(IFERROR(INDEX(Ingredients!G$11:G$310, MATCH($C2953, Ingredients!$B$11:$B$310, 0)), "")="", "", IFERROR(INDEX(Ingredients!G$11:G$310, MATCH($C2953, Ingredients!$B$11:$B$310, 0)), "")))</f>
        <v/>
      </c>
      <c r="AL2953" s="79" t="str">
        <f>IF($C2953="", "", IF(IFERROR(INDEX(Ingredients!H$11:H$310, MATCH($C2953, Ingredients!$B$11:$B$310, 0)), "")="", "", IFERROR(INDEX(Ingredients!H$11:H$310, MATCH($C2953, Ingredients!$B$11:$B$310, 0)), "")))</f>
        <v/>
      </c>
      <c r="AN2953" s="83" t="str">
        <f t="shared" si="680"/>
        <v/>
      </c>
      <c r="AP2953" s="114" t="str">
        <f t="shared" si="690"/>
        <v/>
      </c>
      <c r="AR2953" s="117" t="str">
        <f>IF($C2953="", "", IF(IFERROR(INDEX(Ingredients!$AI$11:$AI$310, MATCH($C2953, Ingredients!$B$11:$B$310, 0)), "")="", "", IFERROR(INDEX(Ingredients!$AI$11:$AI$310, MATCH($C2953, Ingredients!$B$11:$B$310, 0)), "")))</f>
        <v/>
      </c>
      <c r="AT2953" s="120" t="str">
        <f t="shared" si="691"/>
        <v/>
      </c>
      <c r="AV2953" s="90" t="str">
        <f t="shared" si="681"/>
        <v/>
      </c>
      <c r="AX2953" s="90" t="str">
        <f>IF($AV2953="", "", COUNTIF($AV$11:$AV$5010, "&lt;"&amp;$AV2953)+1+COUNTIF($AV$11:$AV2953, $AV2953)-1)</f>
        <v/>
      </c>
      <c r="AZ2953" s="111" t="str">
        <f>IF($B2953="", "", SUMIF('Shopping List'!$AV$11:$AV$25, $B2953, 'Shopping List'!$BN$11:$BN$25))</f>
        <v/>
      </c>
      <c r="BB2953" s="117" t="str">
        <f t="shared" si="692"/>
        <v/>
      </c>
    </row>
    <row r="2954" spans="1:54" x14ac:dyDescent="0.25">
      <c r="A2954" s="4"/>
      <c r="B2954" s="37"/>
      <c r="C2954" s="124"/>
      <c r="D2954" s="39"/>
      <c r="E2954" s="125"/>
      <c r="F2954" s="48"/>
      <c r="G2954" s="4"/>
      <c r="H2954" s="4"/>
      <c r="I2954" s="95" t="str">
        <f>IF($C2954="", "", IF(IFERROR(INDEX(Ingredients!$C$11:$C$310, MATCH($C2954, Ingredients!$B$11:$B$310, 0)), "")="", "", IFERROR(INDEX(Ingredients!$C$11:$C$310, MATCH($C2954, Ingredients!$B$11:$B$310, 0)), "")))</f>
        <v/>
      </c>
      <c r="J2954" s="73" t="str">
        <f>IF($B2954="", "", IF(IFERROR(INDEX(Meals!$C$11:$C$260, MATCH($B2954, Meals!$B$11:$B$260, 0)), "")="", "", IFERROR(INDEX(Meals!$C$11:$C$260, MATCH($B2954, Meals!$B$11:$B$260, 0)), "")))</f>
        <v/>
      </c>
      <c r="K2954" s="4"/>
      <c r="L2954" s="72" t="str">
        <f t="shared" si="682"/>
        <v/>
      </c>
      <c r="M2954" s="73" t="str">
        <f t="shared" si="683"/>
        <v/>
      </c>
      <c r="N2954" s="4"/>
      <c r="O2954" s="78" t="str">
        <f t="shared" si="684"/>
        <v/>
      </c>
      <c r="P2954" s="79" t="str">
        <f t="shared" si="685"/>
        <v/>
      </c>
      <c r="Q2954" s="4"/>
      <c r="R2954" s="90" t="str">
        <f t="shared" si="686"/>
        <v/>
      </c>
      <c r="S2954" s="4"/>
      <c r="Y2954" s="18" t="str">
        <f t="shared" si="687"/>
        <v/>
      </c>
      <c r="AA2954" s="18" t="str">
        <f t="shared" si="678"/>
        <v/>
      </c>
      <c r="AB2954" s="18" t="str">
        <f t="shared" si="679"/>
        <v/>
      </c>
      <c r="AC2954" s="18" t="str">
        <f t="shared" si="688"/>
        <v/>
      </c>
      <c r="AD2954" s="18" t="str">
        <f t="shared" si="688"/>
        <v/>
      </c>
      <c r="AE2954" s="18" t="str">
        <f t="shared" si="689"/>
        <v/>
      </c>
      <c r="AG2954" s="95" t="str">
        <f>IF($C2954="", "", IF(IFERROR(INDEX(Ingredients!C$11:C$310, MATCH($C2954, Ingredients!$B$11:$B$310, 0)), "")="", "", IFERROR(INDEX(Ingredients!C$11:C$310, MATCH($C2954, Ingredients!$B$11:$B$310, 0)), "")))</f>
        <v/>
      </c>
      <c r="AH2954" s="105" t="str">
        <f>IF($C2954="", "", IF(IFERROR(INDEX(Ingredients!D$11:D$310, MATCH($C2954, Ingredients!$B$11:$B$310, 0)), "")="", "", IFERROR(INDEX(Ingredients!D$11:D$310, MATCH($C2954, Ingredients!$B$11:$B$310, 0)), "")))</f>
        <v/>
      </c>
      <c r="AI2954" s="106" t="str">
        <f>IF($C2954="", "", IF(IFERROR(INDEX(Ingredients!E$11:E$310, MATCH($C2954, Ingredients!$B$11:$B$310, 0)), "")="", "", IFERROR(INDEX(Ingredients!E$11:E$310, MATCH($C2954, Ingredients!$B$11:$B$310, 0)), "")))</f>
        <v/>
      </c>
      <c r="AJ2954" s="108" t="str">
        <f>IF($C2954="", "", IF(IFERROR(INDEX(Ingredients!F$11:F$310, MATCH($C2954, Ingredients!$B$11:$B$310, 0)), "")="", "", IFERROR(INDEX(Ingredients!F$11:F$310, MATCH($C2954, Ingredients!$B$11:$B$310, 0)), "")))</f>
        <v/>
      </c>
      <c r="AK2954" s="106" t="str">
        <f>IF($C2954="", "", IF(IFERROR(INDEX(Ingredients!G$11:G$310, MATCH($C2954, Ingredients!$B$11:$B$310, 0)), "")="", "", IFERROR(INDEX(Ingredients!G$11:G$310, MATCH($C2954, Ingredients!$B$11:$B$310, 0)), "")))</f>
        <v/>
      </c>
      <c r="AL2954" s="79" t="str">
        <f>IF($C2954="", "", IF(IFERROR(INDEX(Ingredients!H$11:H$310, MATCH($C2954, Ingredients!$B$11:$B$310, 0)), "")="", "", IFERROR(INDEX(Ingredients!H$11:H$310, MATCH($C2954, Ingredients!$B$11:$B$310, 0)), "")))</f>
        <v/>
      </c>
      <c r="AN2954" s="83" t="str">
        <f t="shared" si="680"/>
        <v/>
      </c>
      <c r="AP2954" s="114" t="str">
        <f t="shared" si="690"/>
        <v/>
      </c>
      <c r="AR2954" s="117" t="str">
        <f>IF($C2954="", "", IF(IFERROR(INDEX(Ingredients!$AI$11:$AI$310, MATCH($C2954, Ingredients!$B$11:$B$310, 0)), "")="", "", IFERROR(INDEX(Ingredients!$AI$11:$AI$310, MATCH($C2954, Ingredients!$B$11:$B$310, 0)), "")))</f>
        <v/>
      </c>
      <c r="AT2954" s="120" t="str">
        <f t="shared" si="691"/>
        <v/>
      </c>
      <c r="AV2954" s="90" t="str">
        <f t="shared" si="681"/>
        <v/>
      </c>
      <c r="AX2954" s="90" t="str">
        <f>IF($AV2954="", "", COUNTIF($AV$11:$AV$5010, "&lt;"&amp;$AV2954)+1+COUNTIF($AV$11:$AV2954, $AV2954)-1)</f>
        <v/>
      </c>
      <c r="AZ2954" s="111" t="str">
        <f>IF($B2954="", "", SUMIF('Shopping List'!$AV$11:$AV$25, $B2954, 'Shopping List'!$BN$11:$BN$25))</f>
        <v/>
      </c>
      <c r="BB2954" s="117" t="str">
        <f t="shared" si="692"/>
        <v/>
      </c>
    </row>
    <row r="2955" spans="1:54" x14ac:dyDescent="0.25">
      <c r="A2955" s="4"/>
      <c r="B2955" s="37"/>
      <c r="C2955" s="124"/>
      <c r="D2955" s="39"/>
      <c r="E2955" s="125"/>
      <c r="F2955" s="48"/>
      <c r="G2955" s="4"/>
      <c r="H2955" s="4"/>
      <c r="I2955" s="95" t="str">
        <f>IF($C2955="", "", IF(IFERROR(INDEX(Ingredients!$C$11:$C$310, MATCH($C2955, Ingredients!$B$11:$B$310, 0)), "")="", "", IFERROR(INDEX(Ingredients!$C$11:$C$310, MATCH($C2955, Ingredients!$B$11:$B$310, 0)), "")))</f>
        <v/>
      </c>
      <c r="J2955" s="73" t="str">
        <f>IF($B2955="", "", IF(IFERROR(INDEX(Meals!$C$11:$C$260, MATCH($B2955, Meals!$B$11:$B$260, 0)), "")="", "", IFERROR(INDEX(Meals!$C$11:$C$260, MATCH($B2955, Meals!$B$11:$B$260, 0)), "")))</f>
        <v/>
      </c>
      <c r="K2955" s="4"/>
      <c r="L2955" s="72" t="str">
        <f t="shared" si="682"/>
        <v/>
      </c>
      <c r="M2955" s="73" t="str">
        <f t="shared" si="683"/>
        <v/>
      </c>
      <c r="N2955" s="4"/>
      <c r="O2955" s="78" t="str">
        <f t="shared" si="684"/>
        <v/>
      </c>
      <c r="P2955" s="79" t="str">
        <f t="shared" si="685"/>
        <v/>
      </c>
      <c r="Q2955" s="4"/>
      <c r="R2955" s="90" t="str">
        <f t="shared" si="686"/>
        <v/>
      </c>
      <c r="S2955" s="4"/>
      <c r="Y2955" s="18" t="str">
        <f t="shared" si="687"/>
        <v/>
      </c>
      <c r="AA2955" s="18" t="str">
        <f t="shared" ref="AA2955:AA3018" si="693">IF($Y2955="", "", IF(AND(AA$5="X", B2955=""), $Y$6, IF(AND(NOT(B2955=""), COUNTIF(V$11:V$260, B2955)=0), $Y$7, "")))</f>
        <v/>
      </c>
      <c r="AB2955" s="18" t="str">
        <f t="shared" ref="AB2955:AB3018" si="694">IF($Y2955="", "", IF(AND(AB$5="X", C2955=""), $Y$6, IF(AND(NOT(C2955=""), COUNTIF(W$11:W$310, C2955)=0), $Y$7, "")))</f>
        <v/>
      </c>
      <c r="AC2955" s="18" t="str">
        <f t="shared" si="688"/>
        <v/>
      </c>
      <c r="AD2955" s="18" t="str">
        <f t="shared" si="688"/>
        <v/>
      </c>
      <c r="AE2955" s="18" t="str">
        <f t="shared" si="689"/>
        <v/>
      </c>
      <c r="AG2955" s="95" t="str">
        <f>IF($C2955="", "", IF(IFERROR(INDEX(Ingredients!C$11:C$310, MATCH($C2955, Ingredients!$B$11:$B$310, 0)), "")="", "", IFERROR(INDEX(Ingredients!C$11:C$310, MATCH($C2955, Ingredients!$B$11:$B$310, 0)), "")))</f>
        <v/>
      </c>
      <c r="AH2955" s="105" t="str">
        <f>IF($C2955="", "", IF(IFERROR(INDEX(Ingredients!D$11:D$310, MATCH($C2955, Ingredients!$B$11:$B$310, 0)), "")="", "", IFERROR(INDEX(Ingredients!D$11:D$310, MATCH($C2955, Ingredients!$B$11:$B$310, 0)), "")))</f>
        <v/>
      </c>
      <c r="AI2955" s="106" t="str">
        <f>IF($C2955="", "", IF(IFERROR(INDEX(Ingredients!E$11:E$310, MATCH($C2955, Ingredients!$B$11:$B$310, 0)), "")="", "", IFERROR(INDEX(Ingredients!E$11:E$310, MATCH($C2955, Ingredients!$B$11:$B$310, 0)), "")))</f>
        <v/>
      </c>
      <c r="AJ2955" s="108" t="str">
        <f>IF($C2955="", "", IF(IFERROR(INDEX(Ingredients!F$11:F$310, MATCH($C2955, Ingredients!$B$11:$B$310, 0)), "")="", "", IFERROR(INDEX(Ingredients!F$11:F$310, MATCH($C2955, Ingredients!$B$11:$B$310, 0)), "")))</f>
        <v/>
      </c>
      <c r="AK2955" s="106" t="str">
        <f>IF($C2955="", "", IF(IFERROR(INDEX(Ingredients!G$11:G$310, MATCH($C2955, Ingredients!$B$11:$B$310, 0)), "")="", "", IFERROR(INDEX(Ingredients!G$11:G$310, MATCH($C2955, Ingredients!$B$11:$B$310, 0)), "")))</f>
        <v/>
      </c>
      <c r="AL2955" s="79" t="str">
        <f>IF($C2955="", "", IF(IFERROR(INDEX(Ingredients!H$11:H$310, MATCH($C2955, Ingredients!$B$11:$B$310, 0)), "")="", "", IFERROR(INDEX(Ingredients!H$11:H$310, MATCH($C2955, Ingredients!$B$11:$B$310, 0)), "")))</f>
        <v/>
      </c>
      <c r="AN2955" s="83" t="str">
        <f t="shared" ref="AN2955:AN3018" si="695">IF($D2955="", "", IFERROR(IF($AK2955=$AI2955, $AJ2955/$AH2955, $AJ2955), ""))</f>
        <v/>
      </c>
      <c r="AP2955" s="114" t="str">
        <f t="shared" si="690"/>
        <v/>
      </c>
      <c r="AR2955" s="117" t="str">
        <f>IF($C2955="", "", IF(IFERROR(INDEX(Ingredients!$AI$11:$AI$310, MATCH($C2955, Ingredients!$B$11:$B$310, 0)), "")="", "", IFERROR(INDEX(Ingredients!$AI$11:$AI$310, MATCH($C2955, Ingredients!$B$11:$B$310, 0)), "")))</f>
        <v/>
      </c>
      <c r="AT2955" s="120" t="str">
        <f t="shared" si="691"/>
        <v/>
      </c>
      <c r="AV2955" s="90" t="str">
        <f t="shared" ref="AV2955:AV3018" si="696">IF($AT$8="", "", IF($B2955=$AT$8, $E2955, ""))</f>
        <v/>
      </c>
      <c r="AX2955" s="90" t="str">
        <f>IF($AV2955="", "", COUNTIF($AV$11:$AV$5010, "&lt;"&amp;$AV2955)+1+COUNTIF($AV$11:$AV2955, $AV2955)-1)</f>
        <v/>
      </c>
      <c r="AZ2955" s="111" t="str">
        <f>IF($B2955="", "", SUMIF('Shopping List'!$AV$11:$AV$25, $B2955, 'Shopping List'!$BN$11:$BN$25))</f>
        <v/>
      </c>
      <c r="BB2955" s="117" t="str">
        <f t="shared" si="692"/>
        <v/>
      </c>
    </row>
    <row r="2956" spans="1:54" x14ac:dyDescent="0.25">
      <c r="A2956" s="4"/>
      <c r="B2956" s="37"/>
      <c r="C2956" s="124"/>
      <c r="D2956" s="39"/>
      <c r="E2956" s="125"/>
      <c r="F2956" s="48"/>
      <c r="G2956" s="4"/>
      <c r="H2956" s="4"/>
      <c r="I2956" s="95" t="str">
        <f>IF($C2956="", "", IF(IFERROR(INDEX(Ingredients!$C$11:$C$310, MATCH($C2956, Ingredients!$B$11:$B$310, 0)), "")="", "", IFERROR(INDEX(Ingredients!$C$11:$C$310, MATCH($C2956, Ingredients!$B$11:$B$310, 0)), "")))</f>
        <v/>
      </c>
      <c r="J2956" s="73" t="str">
        <f>IF($B2956="", "", IF(IFERROR(INDEX(Meals!$C$11:$C$260, MATCH($B2956, Meals!$B$11:$B$260, 0)), "")="", "", IFERROR(INDEX(Meals!$C$11:$C$260, MATCH($B2956, Meals!$B$11:$B$260, 0)), "")))</f>
        <v/>
      </c>
      <c r="K2956" s="4"/>
      <c r="L2956" s="72" t="str">
        <f t="shared" ref="L2956:L3019" si="697">IF($D2956="", "", IFERROR(ROUND($AN2956*$D2956, 0), ""))</f>
        <v/>
      </c>
      <c r="M2956" s="73" t="str">
        <f t="shared" ref="M2956:M3019" si="698">IFERROR(ROUND($L2956/$J2956, 0), "")</f>
        <v/>
      </c>
      <c r="N2956" s="4"/>
      <c r="O2956" s="78" t="str">
        <f t="shared" ref="O2956:O3019" si="699">IF($D2956="", "", IFERROR(ROUND($AP2956*$D2956, 2), ""))</f>
        <v/>
      </c>
      <c r="P2956" s="79" t="str">
        <f t="shared" ref="P2956:P3019" si="700">IFERROR(ROUND($O2956/$J2956, 2), "")</f>
        <v/>
      </c>
      <c r="Q2956" s="4"/>
      <c r="R2956" s="90" t="str">
        <f t="shared" ref="R2956:R3019" si="701">IF(OR($D2956="", $AR2956=""), "", IF($AR2956&gt;=$D2956, $V$3, $V$4))</f>
        <v/>
      </c>
      <c r="S2956" s="4"/>
      <c r="Y2956" s="18" t="str">
        <f t="shared" ref="Y2956:Y3019" si="702">IF(COUNTIF($B2956:$F2956, "")=5, "", "X")</f>
        <v/>
      </c>
      <c r="AA2956" s="18" t="str">
        <f t="shared" si="693"/>
        <v/>
      </c>
      <c r="AB2956" s="18" t="str">
        <f t="shared" si="694"/>
        <v/>
      </c>
      <c r="AC2956" s="18" t="str">
        <f t="shared" ref="AC2956:AD3019" si="703">IF($Y2956="", "", IF(AND(AC$5="X", D2956=""), $Y$6, IF(AND(NOT(D2956=""), ISNUMBER(D2956)=FALSE), $Y$7, "")))</f>
        <v/>
      </c>
      <c r="AD2956" s="18" t="str">
        <f t="shared" si="703"/>
        <v/>
      </c>
      <c r="AE2956" s="18" t="str">
        <f t="shared" ref="AE2956:AE3019" si="704">IF($Y2956="", "", IF(AND(AE$5="X", F2956=""), $Y$6, ""))</f>
        <v/>
      </c>
      <c r="AG2956" s="95" t="str">
        <f>IF($C2956="", "", IF(IFERROR(INDEX(Ingredients!C$11:C$310, MATCH($C2956, Ingredients!$B$11:$B$310, 0)), "")="", "", IFERROR(INDEX(Ingredients!C$11:C$310, MATCH($C2956, Ingredients!$B$11:$B$310, 0)), "")))</f>
        <v/>
      </c>
      <c r="AH2956" s="105" t="str">
        <f>IF($C2956="", "", IF(IFERROR(INDEX(Ingredients!D$11:D$310, MATCH($C2956, Ingredients!$B$11:$B$310, 0)), "")="", "", IFERROR(INDEX(Ingredients!D$11:D$310, MATCH($C2956, Ingredients!$B$11:$B$310, 0)), "")))</f>
        <v/>
      </c>
      <c r="AI2956" s="106" t="str">
        <f>IF($C2956="", "", IF(IFERROR(INDEX(Ingredients!E$11:E$310, MATCH($C2956, Ingredients!$B$11:$B$310, 0)), "")="", "", IFERROR(INDEX(Ingredients!E$11:E$310, MATCH($C2956, Ingredients!$B$11:$B$310, 0)), "")))</f>
        <v/>
      </c>
      <c r="AJ2956" s="108" t="str">
        <f>IF($C2956="", "", IF(IFERROR(INDEX(Ingredients!F$11:F$310, MATCH($C2956, Ingredients!$B$11:$B$310, 0)), "")="", "", IFERROR(INDEX(Ingredients!F$11:F$310, MATCH($C2956, Ingredients!$B$11:$B$310, 0)), "")))</f>
        <v/>
      </c>
      <c r="AK2956" s="106" t="str">
        <f>IF($C2956="", "", IF(IFERROR(INDEX(Ingredients!G$11:G$310, MATCH($C2956, Ingredients!$B$11:$B$310, 0)), "")="", "", IFERROR(INDEX(Ingredients!G$11:G$310, MATCH($C2956, Ingredients!$B$11:$B$310, 0)), "")))</f>
        <v/>
      </c>
      <c r="AL2956" s="79" t="str">
        <f>IF($C2956="", "", IF(IFERROR(INDEX(Ingredients!H$11:H$310, MATCH($C2956, Ingredients!$B$11:$B$310, 0)), "")="", "", IFERROR(INDEX(Ingredients!H$11:H$310, MATCH($C2956, Ingredients!$B$11:$B$310, 0)), "")))</f>
        <v/>
      </c>
      <c r="AN2956" s="83" t="str">
        <f t="shared" si="695"/>
        <v/>
      </c>
      <c r="AP2956" s="114" t="str">
        <f t="shared" ref="AP2956:AP3019" si="705">IF($D2956="", "", IFERROR(IF($AK2956=$AI2956, $AL2956/$AH2956, $AL2956), ""))</f>
        <v/>
      </c>
      <c r="AR2956" s="117" t="str">
        <f>IF($C2956="", "", IF(IFERROR(INDEX(Ingredients!$AI$11:$AI$310, MATCH($C2956, Ingredients!$B$11:$B$310, 0)), "")="", "", IFERROR(INDEX(Ingredients!$AI$11:$AI$310, MATCH($C2956, Ingredients!$B$11:$B$310, 0)), "")))</f>
        <v/>
      </c>
      <c r="AT2956" s="120" t="str">
        <f t="shared" ref="AT2956:AT3019" si="706">IF(OR($B2956="", $R2956=""), "", CONCATENATE($B2956, " - ", $R2956))</f>
        <v/>
      </c>
      <c r="AV2956" s="90" t="str">
        <f t="shared" si="696"/>
        <v/>
      </c>
      <c r="AX2956" s="90" t="str">
        <f>IF($AV2956="", "", COUNTIF($AV$11:$AV$5010, "&lt;"&amp;$AV2956)+1+COUNTIF($AV$11:$AV2956, $AV2956)-1)</f>
        <v/>
      </c>
      <c r="AZ2956" s="111" t="str">
        <f>IF($B2956="", "", SUMIF('Shopping List'!$AV$11:$AV$25, $B2956, 'Shopping List'!$BN$11:$BN$25))</f>
        <v/>
      </c>
      <c r="BB2956" s="117" t="str">
        <f t="shared" ref="BB2956:BB3019" si="707">IF(OR($AZ2956="", $AZ2956=0), "", IFERROR($D2956*$AZ2956, ""))</f>
        <v/>
      </c>
    </row>
    <row r="2957" spans="1:54" x14ac:dyDescent="0.25">
      <c r="A2957" s="4"/>
      <c r="B2957" s="37"/>
      <c r="C2957" s="124"/>
      <c r="D2957" s="39"/>
      <c r="E2957" s="125"/>
      <c r="F2957" s="48"/>
      <c r="G2957" s="4"/>
      <c r="H2957" s="4"/>
      <c r="I2957" s="95" t="str">
        <f>IF($C2957="", "", IF(IFERROR(INDEX(Ingredients!$C$11:$C$310, MATCH($C2957, Ingredients!$B$11:$B$310, 0)), "")="", "", IFERROR(INDEX(Ingredients!$C$11:$C$310, MATCH($C2957, Ingredients!$B$11:$B$310, 0)), "")))</f>
        <v/>
      </c>
      <c r="J2957" s="73" t="str">
        <f>IF($B2957="", "", IF(IFERROR(INDEX(Meals!$C$11:$C$260, MATCH($B2957, Meals!$B$11:$B$260, 0)), "")="", "", IFERROR(INDEX(Meals!$C$11:$C$260, MATCH($B2957, Meals!$B$11:$B$260, 0)), "")))</f>
        <v/>
      </c>
      <c r="K2957" s="4"/>
      <c r="L2957" s="72" t="str">
        <f t="shared" si="697"/>
        <v/>
      </c>
      <c r="M2957" s="73" t="str">
        <f t="shared" si="698"/>
        <v/>
      </c>
      <c r="N2957" s="4"/>
      <c r="O2957" s="78" t="str">
        <f t="shared" si="699"/>
        <v/>
      </c>
      <c r="P2957" s="79" t="str">
        <f t="shared" si="700"/>
        <v/>
      </c>
      <c r="Q2957" s="4"/>
      <c r="R2957" s="90" t="str">
        <f t="shared" si="701"/>
        <v/>
      </c>
      <c r="S2957" s="4"/>
      <c r="Y2957" s="18" t="str">
        <f t="shared" si="702"/>
        <v/>
      </c>
      <c r="AA2957" s="18" t="str">
        <f t="shared" si="693"/>
        <v/>
      </c>
      <c r="AB2957" s="18" t="str">
        <f t="shared" si="694"/>
        <v/>
      </c>
      <c r="AC2957" s="18" t="str">
        <f t="shared" si="703"/>
        <v/>
      </c>
      <c r="AD2957" s="18" t="str">
        <f t="shared" si="703"/>
        <v/>
      </c>
      <c r="AE2957" s="18" t="str">
        <f t="shared" si="704"/>
        <v/>
      </c>
      <c r="AG2957" s="95" t="str">
        <f>IF($C2957="", "", IF(IFERROR(INDEX(Ingredients!C$11:C$310, MATCH($C2957, Ingredients!$B$11:$B$310, 0)), "")="", "", IFERROR(INDEX(Ingredients!C$11:C$310, MATCH($C2957, Ingredients!$B$11:$B$310, 0)), "")))</f>
        <v/>
      </c>
      <c r="AH2957" s="105" t="str">
        <f>IF($C2957="", "", IF(IFERROR(INDEX(Ingredients!D$11:D$310, MATCH($C2957, Ingredients!$B$11:$B$310, 0)), "")="", "", IFERROR(INDEX(Ingredients!D$11:D$310, MATCH($C2957, Ingredients!$B$11:$B$310, 0)), "")))</f>
        <v/>
      </c>
      <c r="AI2957" s="106" t="str">
        <f>IF($C2957="", "", IF(IFERROR(INDEX(Ingredients!E$11:E$310, MATCH($C2957, Ingredients!$B$11:$B$310, 0)), "")="", "", IFERROR(INDEX(Ingredients!E$11:E$310, MATCH($C2957, Ingredients!$B$11:$B$310, 0)), "")))</f>
        <v/>
      </c>
      <c r="AJ2957" s="108" t="str">
        <f>IF($C2957="", "", IF(IFERROR(INDEX(Ingredients!F$11:F$310, MATCH($C2957, Ingredients!$B$11:$B$310, 0)), "")="", "", IFERROR(INDEX(Ingredients!F$11:F$310, MATCH($C2957, Ingredients!$B$11:$B$310, 0)), "")))</f>
        <v/>
      </c>
      <c r="AK2957" s="106" t="str">
        <f>IF($C2957="", "", IF(IFERROR(INDEX(Ingredients!G$11:G$310, MATCH($C2957, Ingredients!$B$11:$B$310, 0)), "")="", "", IFERROR(INDEX(Ingredients!G$11:G$310, MATCH($C2957, Ingredients!$B$11:$B$310, 0)), "")))</f>
        <v/>
      </c>
      <c r="AL2957" s="79" t="str">
        <f>IF($C2957="", "", IF(IFERROR(INDEX(Ingredients!H$11:H$310, MATCH($C2957, Ingredients!$B$11:$B$310, 0)), "")="", "", IFERROR(INDEX(Ingredients!H$11:H$310, MATCH($C2957, Ingredients!$B$11:$B$310, 0)), "")))</f>
        <v/>
      </c>
      <c r="AN2957" s="83" t="str">
        <f t="shared" si="695"/>
        <v/>
      </c>
      <c r="AP2957" s="114" t="str">
        <f t="shared" si="705"/>
        <v/>
      </c>
      <c r="AR2957" s="117" t="str">
        <f>IF($C2957="", "", IF(IFERROR(INDEX(Ingredients!$AI$11:$AI$310, MATCH($C2957, Ingredients!$B$11:$B$310, 0)), "")="", "", IFERROR(INDEX(Ingredients!$AI$11:$AI$310, MATCH($C2957, Ingredients!$B$11:$B$310, 0)), "")))</f>
        <v/>
      </c>
      <c r="AT2957" s="120" t="str">
        <f t="shared" si="706"/>
        <v/>
      </c>
      <c r="AV2957" s="90" t="str">
        <f t="shared" si="696"/>
        <v/>
      </c>
      <c r="AX2957" s="90" t="str">
        <f>IF($AV2957="", "", COUNTIF($AV$11:$AV$5010, "&lt;"&amp;$AV2957)+1+COUNTIF($AV$11:$AV2957, $AV2957)-1)</f>
        <v/>
      </c>
      <c r="AZ2957" s="111" t="str">
        <f>IF($B2957="", "", SUMIF('Shopping List'!$AV$11:$AV$25, $B2957, 'Shopping List'!$BN$11:$BN$25))</f>
        <v/>
      </c>
      <c r="BB2957" s="117" t="str">
        <f t="shared" si="707"/>
        <v/>
      </c>
    </row>
    <row r="2958" spans="1:54" x14ac:dyDescent="0.25">
      <c r="A2958" s="4"/>
      <c r="B2958" s="37"/>
      <c r="C2958" s="124"/>
      <c r="D2958" s="39"/>
      <c r="E2958" s="125"/>
      <c r="F2958" s="48"/>
      <c r="G2958" s="4"/>
      <c r="H2958" s="4"/>
      <c r="I2958" s="95" t="str">
        <f>IF($C2958="", "", IF(IFERROR(INDEX(Ingredients!$C$11:$C$310, MATCH($C2958, Ingredients!$B$11:$B$310, 0)), "")="", "", IFERROR(INDEX(Ingredients!$C$11:$C$310, MATCH($C2958, Ingredients!$B$11:$B$310, 0)), "")))</f>
        <v/>
      </c>
      <c r="J2958" s="73" t="str">
        <f>IF($B2958="", "", IF(IFERROR(INDEX(Meals!$C$11:$C$260, MATCH($B2958, Meals!$B$11:$B$260, 0)), "")="", "", IFERROR(INDEX(Meals!$C$11:$C$260, MATCH($B2958, Meals!$B$11:$B$260, 0)), "")))</f>
        <v/>
      </c>
      <c r="K2958" s="4"/>
      <c r="L2958" s="72" t="str">
        <f t="shared" si="697"/>
        <v/>
      </c>
      <c r="M2958" s="73" t="str">
        <f t="shared" si="698"/>
        <v/>
      </c>
      <c r="N2958" s="4"/>
      <c r="O2958" s="78" t="str">
        <f t="shared" si="699"/>
        <v/>
      </c>
      <c r="P2958" s="79" t="str">
        <f t="shared" si="700"/>
        <v/>
      </c>
      <c r="Q2958" s="4"/>
      <c r="R2958" s="90" t="str">
        <f t="shared" si="701"/>
        <v/>
      </c>
      <c r="S2958" s="4"/>
      <c r="Y2958" s="18" t="str">
        <f t="shared" si="702"/>
        <v/>
      </c>
      <c r="AA2958" s="18" t="str">
        <f t="shared" si="693"/>
        <v/>
      </c>
      <c r="AB2958" s="18" t="str">
        <f t="shared" si="694"/>
        <v/>
      </c>
      <c r="AC2958" s="18" t="str">
        <f t="shared" si="703"/>
        <v/>
      </c>
      <c r="AD2958" s="18" t="str">
        <f t="shared" si="703"/>
        <v/>
      </c>
      <c r="AE2958" s="18" t="str">
        <f t="shared" si="704"/>
        <v/>
      </c>
      <c r="AG2958" s="95" t="str">
        <f>IF($C2958="", "", IF(IFERROR(INDEX(Ingredients!C$11:C$310, MATCH($C2958, Ingredients!$B$11:$B$310, 0)), "")="", "", IFERROR(INDEX(Ingredients!C$11:C$310, MATCH($C2958, Ingredients!$B$11:$B$310, 0)), "")))</f>
        <v/>
      </c>
      <c r="AH2958" s="105" t="str">
        <f>IF($C2958="", "", IF(IFERROR(INDEX(Ingredients!D$11:D$310, MATCH($C2958, Ingredients!$B$11:$B$310, 0)), "")="", "", IFERROR(INDEX(Ingredients!D$11:D$310, MATCH($C2958, Ingredients!$B$11:$B$310, 0)), "")))</f>
        <v/>
      </c>
      <c r="AI2958" s="106" t="str">
        <f>IF($C2958="", "", IF(IFERROR(INDEX(Ingredients!E$11:E$310, MATCH($C2958, Ingredients!$B$11:$B$310, 0)), "")="", "", IFERROR(INDEX(Ingredients!E$11:E$310, MATCH($C2958, Ingredients!$B$11:$B$310, 0)), "")))</f>
        <v/>
      </c>
      <c r="AJ2958" s="108" t="str">
        <f>IF($C2958="", "", IF(IFERROR(INDEX(Ingredients!F$11:F$310, MATCH($C2958, Ingredients!$B$11:$B$310, 0)), "")="", "", IFERROR(INDEX(Ingredients!F$11:F$310, MATCH($C2958, Ingredients!$B$11:$B$310, 0)), "")))</f>
        <v/>
      </c>
      <c r="AK2958" s="106" t="str">
        <f>IF($C2958="", "", IF(IFERROR(INDEX(Ingredients!G$11:G$310, MATCH($C2958, Ingredients!$B$11:$B$310, 0)), "")="", "", IFERROR(INDEX(Ingredients!G$11:G$310, MATCH($C2958, Ingredients!$B$11:$B$310, 0)), "")))</f>
        <v/>
      </c>
      <c r="AL2958" s="79" t="str">
        <f>IF($C2958="", "", IF(IFERROR(INDEX(Ingredients!H$11:H$310, MATCH($C2958, Ingredients!$B$11:$B$310, 0)), "")="", "", IFERROR(INDEX(Ingredients!H$11:H$310, MATCH($C2958, Ingredients!$B$11:$B$310, 0)), "")))</f>
        <v/>
      </c>
      <c r="AN2958" s="83" t="str">
        <f t="shared" si="695"/>
        <v/>
      </c>
      <c r="AP2958" s="114" t="str">
        <f t="shared" si="705"/>
        <v/>
      </c>
      <c r="AR2958" s="117" t="str">
        <f>IF($C2958="", "", IF(IFERROR(INDEX(Ingredients!$AI$11:$AI$310, MATCH($C2958, Ingredients!$B$11:$B$310, 0)), "")="", "", IFERROR(INDEX(Ingredients!$AI$11:$AI$310, MATCH($C2958, Ingredients!$B$11:$B$310, 0)), "")))</f>
        <v/>
      </c>
      <c r="AT2958" s="120" t="str">
        <f t="shared" si="706"/>
        <v/>
      </c>
      <c r="AV2958" s="90" t="str">
        <f t="shared" si="696"/>
        <v/>
      </c>
      <c r="AX2958" s="90" t="str">
        <f>IF($AV2958="", "", COUNTIF($AV$11:$AV$5010, "&lt;"&amp;$AV2958)+1+COUNTIF($AV$11:$AV2958, $AV2958)-1)</f>
        <v/>
      </c>
      <c r="AZ2958" s="111" t="str">
        <f>IF($B2958="", "", SUMIF('Shopping List'!$AV$11:$AV$25, $B2958, 'Shopping List'!$BN$11:$BN$25))</f>
        <v/>
      </c>
      <c r="BB2958" s="117" t="str">
        <f t="shared" si="707"/>
        <v/>
      </c>
    </row>
    <row r="2959" spans="1:54" x14ac:dyDescent="0.25">
      <c r="A2959" s="4"/>
      <c r="B2959" s="37"/>
      <c r="C2959" s="124"/>
      <c r="D2959" s="39"/>
      <c r="E2959" s="125"/>
      <c r="F2959" s="48"/>
      <c r="G2959" s="4"/>
      <c r="H2959" s="4"/>
      <c r="I2959" s="95" t="str">
        <f>IF($C2959="", "", IF(IFERROR(INDEX(Ingredients!$C$11:$C$310, MATCH($C2959, Ingredients!$B$11:$B$310, 0)), "")="", "", IFERROR(INDEX(Ingredients!$C$11:$C$310, MATCH($C2959, Ingredients!$B$11:$B$310, 0)), "")))</f>
        <v/>
      </c>
      <c r="J2959" s="73" t="str">
        <f>IF($B2959="", "", IF(IFERROR(INDEX(Meals!$C$11:$C$260, MATCH($B2959, Meals!$B$11:$B$260, 0)), "")="", "", IFERROR(INDEX(Meals!$C$11:$C$260, MATCH($B2959, Meals!$B$11:$B$260, 0)), "")))</f>
        <v/>
      </c>
      <c r="K2959" s="4"/>
      <c r="L2959" s="72" t="str">
        <f t="shared" si="697"/>
        <v/>
      </c>
      <c r="M2959" s="73" t="str">
        <f t="shared" si="698"/>
        <v/>
      </c>
      <c r="N2959" s="4"/>
      <c r="O2959" s="78" t="str">
        <f t="shared" si="699"/>
        <v/>
      </c>
      <c r="P2959" s="79" t="str">
        <f t="shared" si="700"/>
        <v/>
      </c>
      <c r="Q2959" s="4"/>
      <c r="R2959" s="90" t="str">
        <f t="shared" si="701"/>
        <v/>
      </c>
      <c r="S2959" s="4"/>
      <c r="Y2959" s="18" t="str">
        <f t="shared" si="702"/>
        <v/>
      </c>
      <c r="AA2959" s="18" t="str">
        <f t="shared" si="693"/>
        <v/>
      </c>
      <c r="AB2959" s="18" t="str">
        <f t="shared" si="694"/>
        <v/>
      </c>
      <c r="AC2959" s="18" t="str">
        <f t="shared" si="703"/>
        <v/>
      </c>
      <c r="AD2959" s="18" t="str">
        <f t="shared" si="703"/>
        <v/>
      </c>
      <c r="AE2959" s="18" t="str">
        <f t="shared" si="704"/>
        <v/>
      </c>
      <c r="AG2959" s="95" t="str">
        <f>IF($C2959="", "", IF(IFERROR(INDEX(Ingredients!C$11:C$310, MATCH($C2959, Ingredients!$B$11:$B$310, 0)), "")="", "", IFERROR(INDEX(Ingredients!C$11:C$310, MATCH($C2959, Ingredients!$B$11:$B$310, 0)), "")))</f>
        <v/>
      </c>
      <c r="AH2959" s="105" t="str">
        <f>IF($C2959="", "", IF(IFERROR(INDEX(Ingredients!D$11:D$310, MATCH($C2959, Ingredients!$B$11:$B$310, 0)), "")="", "", IFERROR(INDEX(Ingredients!D$11:D$310, MATCH($C2959, Ingredients!$B$11:$B$310, 0)), "")))</f>
        <v/>
      </c>
      <c r="AI2959" s="106" t="str">
        <f>IF($C2959="", "", IF(IFERROR(INDEX(Ingredients!E$11:E$310, MATCH($C2959, Ingredients!$B$11:$B$310, 0)), "")="", "", IFERROR(INDEX(Ingredients!E$11:E$310, MATCH($C2959, Ingredients!$B$11:$B$310, 0)), "")))</f>
        <v/>
      </c>
      <c r="AJ2959" s="108" t="str">
        <f>IF($C2959="", "", IF(IFERROR(INDEX(Ingredients!F$11:F$310, MATCH($C2959, Ingredients!$B$11:$B$310, 0)), "")="", "", IFERROR(INDEX(Ingredients!F$11:F$310, MATCH($C2959, Ingredients!$B$11:$B$310, 0)), "")))</f>
        <v/>
      </c>
      <c r="AK2959" s="106" t="str">
        <f>IF($C2959="", "", IF(IFERROR(INDEX(Ingredients!G$11:G$310, MATCH($C2959, Ingredients!$B$11:$B$310, 0)), "")="", "", IFERROR(INDEX(Ingredients!G$11:G$310, MATCH($C2959, Ingredients!$B$11:$B$310, 0)), "")))</f>
        <v/>
      </c>
      <c r="AL2959" s="79" t="str">
        <f>IF($C2959="", "", IF(IFERROR(INDEX(Ingredients!H$11:H$310, MATCH($C2959, Ingredients!$B$11:$B$310, 0)), "")="", "", IFERROR(INDEX(Ingredients!H$11:H$310, MATCH($C2959, Ingredients!$B$11:$B$310, 0)), "")))</f>
        <v/>
      </c>
      <c r="AN2959" s="83" t="str">
        <f t="shared" si="695"/>
        <v/>
      </c>
      <c r="AP2959" s="114" t="str">
        <f t="shared" si="705"/>
        <v/>
      </c>
      <c r="AR2959" s="117" t="str">
        <f>IF($C2959="", "", IF(IFERROR(INDEX(Ingredients!$AI$11:$AI$310, MATCH($C2959, Ingredients!$B$11:$B$310, 0)), "")="", "", IFERROR(INDEX(Ingredients!$AI$11:$AI$310, MATCH($C2959, Ingredients!$B$11:$B$310, 0)), "")))</f>
        <v/>
      </c>
      <c r="AT2959" s="120" t="str">
        <f t="shared" si="706"/>
        <v/>
      </c>
      <c r="AV2959" s="90" t="str">
        <f t="shared" si="696"/>
        <v/>
      </c>
      <c r="AX2959" s="90" t="str">
        <f>IF($AV2959="", "", COUNTIF($AV$11:$AV$5010, "&lt;"&amp;$AV2959)+1+COUNTIF($AV$11:$AV2959, $AV2959)-1)</f>
        <v/>
      </c>
      <c r="AZ2959" s="111" t="str">
        <f>IF($B2959="", "", SUMIF('Shopping List'!$AV$11:$AV$25, $B2959, 'Shopping List'!$BN$11:$BN$25))</f>
        <v/>
      </c>
      <c r="BB2959" s="117" t="str">
        <f t="shared" si="707"/>
        <v/>
      </c>
    </row>
    <row r="2960" spans="1:54" x14ac:dyDescent="0.25">
      <c r="A2960" s="4"/>
      <c r="B2960" s="37"/>
      <c r="C2960" s="124"/>
      <c r="D2960" s="39"/>
      <c r="E2960" s="125"/>
      <c r="F2960" s="48"/>
      <c r="G2960" s="4"/>
      <c r="H2960" s="4"/>
      <c r="I2960" s="95" t="str">
        <f>IF($C2960="", "", IF(IFERROR(INDEX(Ingredients!$C$11:$C$310, MATCH($C2960, Ingredients!$B$11:$B$310, 0)), "")="", "", IFERROR(INDEX(Ingredients!$C$11:$C$310, MATCH($C2960, Ingredients!$B$11:$B$310, 0)), "")))</f>
        <v/>
      </c>
      <c r="J2960" s="73" t="str">
        <f>IF($B2960="", "", IF(IFERROR(INDEX(Meals!$C$11:$C$260, MATCH($B2960, Meals!$B$11:$B$260, 0)), "")="", "", IFERROR(INDEX(Meals!$C$11:$C$260, MATCH($B2960, Meals!$B$11:$B$260, 0)), "")))</f>
        <v/>
      </c>
      <c r="K2960" s="4"/>
      <c r="L2960" s="72" t="str">
        <f t="shared" si="697"/>
        <v/>
      </c>
      <c r="M2960" s="73" t="str">
        <f t="shared" si="698"/>
        <v/>
      </c>
      <c r="N2960" s="4"/>
      <c r="O2960" s="78" t="str">
        <f t="shared" si="699"/>
        <v/>
      </c>
      <c r="P2960" s="79" t="str">
        <f t="shared" si="700"/>
        <v/>
      </c>
      <c r="Q2960" s="4"/>
      <c r="R2960" s="90" t="str">
        <f t="shared" si="701"/>
        <v/>
      </c>
      <c r="S2960" s="4"/>
      <c r="Y2960" s="18" t="str">
        <f t="shared" si="702"/>
        <v/>
      </c>
      <c r="AA2960" s="18" t="str">
        <f t="shared" si="693"/>
        <v/>
      </c>
      <c r="AB2960" s="18" t="str">
        <f t="shared" si="694"/>
        <v/>
      </c>
      <c r="AC2960" s="18" t="str">
        <f t="shared" si="703"/>
        <v/>
      </c>
      <c r="AD2960" s="18" t="str">
        <f t="shared" si="703"/>
        <v/>
      </c>
      <c r="AE2960" s="18" t="str">
        <f t="shared" si="704"/>
        <v/>
      </c>
      <c r="AG2960" s="95" t="str">
        <f>IF($C2960="", "", IF(IFERROR(INDEX(Ingredients!C$11:C$310, MATCH($C2960, Ingredients!$B$11:$B$310, 0)), "")="", "", IFERROR(INDEX(Ingredients!C$11:C$310, MATCH($C2960, Ingredients!$B$11:$B$310, 0)), "")))</f>
        <v/>
      </c>
      <c r="AH2960" s="105" t="str">
        <f>IF($C2960="", "", IF(IFERROR(INDEX(Ingredients!D$11:D$310, MATCH($C2960, Ingredients!$B$11:$B$310, 0)), "")="", "", IFERROR(INDEX(Ingredients!D$11:D$310, MATCH($C2960, Ingredients!$B$11:$B$310, 0)), "")))</f>
        <v/>
      </c>
      <c r="AI2960" s="106" t="str">
        <f>IF($C2960="", "", IF(IFERROR(INDEX(Ingredients!E$11:E$310, MATCH($C2960, Ingredients!$B$11:$B$310, 0)), "")="", "", IFERROR(INDEX(Ingredients!E$11:E$310, MATCH($C2960, Ingredients!$B$11:$B$310, 0)), "")))</f>
        <v/>
      </c>
      <c r="AJ2960" s="108" t="str">
        <f>IF($C2960="", "", IF(IFERROR(INDEX(Ingredients!F$11:F$310, MATCH($C2960, Ingredients!$B$11:$B$310, 0)), "")="", "", IFERROR(INDEX(Ingredients!F$11:F$310, MATCH($C2960, Ingredients!$B$11:$B$310, 0)), "")))</f>
        <v/>
      </c>
      <c r="AK2960" s="106" t="str">
        <f>IF($C2960="", "", IF(IFERROR(INDEX(Ingredients!G$11:G$310, MATCH($C2960, Ingredients!$B$11:$B$310, 0)), "")="", "", IFERROR(INDEX(Ingredients!G$11:G$310, MATCH($C2960, Ingredients!$B$11:$B$310, 0)), "")))</f>
        <v/>
      </c>
      <c r="AL2960" s="79" t="str">
        <f>IF($C2960="", "", IF(IFERROR(INDEX(Ingredients!H$11:H$310, MATCH($C2960, Ingredients!$B$11:$B$310, 0)), "")="", "", IFERROR(INDEX(Ingredients!H$11:H$310, MATCH($C2960, Ingredients!$B$11:$B$310, 0)), "")))</f>
        <v/>
      </c>
      <c r="AN2960" s="83" t="str">
        <f t="shared" si="695"/>
        <v/>
      </c>
      <c r="AP2960" s="114" t="str">
        <f t="shared" si="705"/>
        <v/>
      </c>
      <c r="AR2960" s="117" t="str">
        <f>IF($C2960="", "", IF(IFERROR(INDEX(Ingredients!$AI$11:$AI$310, MATCH($C2960, Ingredients!$B$11:$B$310, 0)), "")="", "", IFERROR(INDEX(Ingredients!$AI$11:$AI$310, MATCH($C2960, Ingredients!$B$11:$B$310, 0)), "")))</f>
        <v/>
      </c>
      <c r="AT2960" s="120" t="str">
        <f t="shared" si="706"/>
        <v/>
      </c>
      <c r="AV2960" s="90" t="str">
        <f t="shared" si="696"/>
        <v/>
      </c>
      <c r="AX2960" s="90" t="str">
        <f>IF($AV2960="", "", COUNTIF($AV$11:$AV$5010, "&lt;"&amp;$AV2960)+1+COUNTIF($AV$11:$AV2960, $AV2960)-1)</f>
        <v/>
      </c>
      <c r="AZ2960" s="111" t="str">
        <f>IF($B2960="", "", SUMIF('Shopping List'!$AV$11:$AV$25, $B2960, 'Shopping List'!$BN$11:$BN$25))</f>
        <v/>
      </c>
      <c r="BB2960" s="117" t="str">
        <f t="shared" si="707"/>
        <v/>
      </c>
    </row>
    <row r="2961" spans="1:54" x14ac:dyDescent="0.25">
      <c r="A2961" s="4"/>
      <c r="B2961" s="37"/>
      <c r="C2961" s="124"/>
      <c r="D2961" s="39"/>
      <c r="E2961" s="125"/>
      <c r="F2961" s="48"/>
      <c r="G2961" s="4"/>
      <c r="H2961" s="4"/>
      <c r="I2961" s="95" t="str">
        <f>IF($C2961="", "", IF(IFERROR(INDEX(Ingredients!$C$11:$C$310, MATCH($C2961, Ingredients!$B$11:$B$310, 0)), "")="", "", IFERROR(INDEX(Ingredients!$C$11:$C$310, MATCH($C2961, Ingredients!$B$11:$B$310, 0)), "")))</f>
        <v/>
      </c>
      <c r="J2961" s="73" t="str">
        <f>IF($B2961="", "", IF(IFERROR(INDEX(Meals!$C$11:$C$260, MATCH($B2961, Meals!$B$11:$B$260, 0)), "")="", "", IFERROR(INDEX(Meals!$C$11:$C$260, MATCH($B2961, Meals!$B$11:$B$260, 0)), "")))</f>
        <v/>
      </c>
      <c r="K2961" s="4"/>
      <c r="L2961" s="72" t="str">
        <f t="shared" si="697"/>
        <v/>
      </c>
      <c r="M2961" s="73" t="str">
        <f t="shared" si="698"/>
        <v/>
      </c>
      <c r="N2961" s="4"/>
      <c r="O2961" s="78" t="str">
        <f t="shared" si="699"/>
        <v/>
      </c>
      <c r="P2961" s="79" t="str">
        <f t="shared" si="700"/>
        <v/>
      </c>
      <c r="Q2961" s="4"/>
      <c r="R2961" s="90" t="str">
        <f t="shared" si="701"/>
        <v/>
      </c>
      <c r="S2961" s="4"/>
      <c r="Y2961" s="18" t="str">
        <f t="shared" si="702"/>
        <v/>
      </c>
      <c r="AA2961" s="18" t="str">
        <f t="shared" si="693"/>
        <v/>
      </c>
      <c r="AB2961" s="18" t="str">
        <f t="shared" si="694"/>
        <v/>
      </c>
      <c r="AC2961" s="18" t="str">
        <f t="shared" si="703"/>
        <v/>
      </c>
      <c r="AD2961" s="18" t="str">
        <f t="shared" si="703"/>
        <v/>
      </c>
      <c r="AE2961" s="18" t="str">
        <f t="shared" si="704"/>
        <v/>
      </c>
      <c r="AG2961" s="95" t="str">
        <f>IF($C2961="", "", IF(IFERROR(INDEX(Ingredients!C$11:C$310, MATCH($C2961, Ingredients!$B$11:$B$310, 0)), "")="", "", IFERROR(INDEX(Ingredients!C$11:C$310, MATCH($C2961, Ingredients!$B$11:$B$310, 0)), "")))</f>
        <v/>
      </c>
      <c r="AH2961" s="105" t="str">
        <f>IF($C2961="", "", IF(IFERROR(INDEX(Ingredients!D$11:D$310, MATCH($C2961, Ingredients!$B$11:$B$310, 0)), "")="", "", IFERROR(INDEX(Ingredients!D$11:D$310, MATCH($C2961, Ingredients!$B$11:$B$310, 0)), "")))</f>
        <v/>
      </c>
      <c r="AI2961" s="106" t="str">
        <f>IF($C2961="", "", IF(IFERROR(INDEX(Ingredients!E$11:E$310, MATCH($C2961, Ingredients!$B$11:$B$310, 0)), "")="", "", IFERROR(INDEX(Ingredients!E$11:E$310, MATCH($C2961, Ingredients!$B$11:$B$310, 0)), "")))</f>
        <v/>
      </c>
      <c r="AJ2961" s="108" t="str">
        <f>IF($C2961="", "", IF(IFERROR(INDEX(Ingredients!F$11:F$310, MATCH($C2961, Ingredients!$B$11:$B$310, 0)), "")="", "", IFERROR(INDEX(Ingredients!F$11:F$310, MATCH($C2961, Ingredients!$B$11:$B$310, 0)), "")))</f>
        <v/>
      </c>
      <c r="AK2961" s="106" t="str">
        <f>IF($C2961="", "", IF(IFERROR(INDEX(Ingredients!G$11:G$310, MATCH($C2961, Ingredients!$B$11:$B$310, 0)), "")="", "", IFERROR(INDEX(Ingredients!G$11:G$310, MATCH($C2961, Ingredients!$B$11:$B$310, 0)), "")))</f>
        <v/>
      </c>
      <c r="AL2961" s="79" t="str">
        <f>IF($C2961="", "", IF(IFERROR(INDEX(Ingredients!H$11:H$310, MATCH($C2961, Ingredients!$B$11:$B$310, 0)), "")="", "", IFERROR(INDEX(Ingredients!H$11:H$310, MATCH($C2961, Ingredients!$B$11:$B$310, 0)), "")))</f>
        <v/>
      </c>
      <c r="AN2961" s="83" t="str">
        <f t="shared" si="695"/>
        <v/>
      </c>
      <c r="AP2961" s="114" t="str">
        <f t="shared" si="705"/>
        <v/>
      </c>
      <c r="AR2961" s="117" t="str">
        <f>IF($C2961="", "", IF(IFERROR(INDEX(Ingredients!$AI$11:$AI$310, MATCH($C2961, Ingredients!$B$11:$B$310, 0)), "")="", "", IFERROR(INDEX(Ingredients!$AI$11:$AI$310, MATCH($C2961, Ingredients!$B$11:$B$310, 0)), "")))</f>
        <v/>
      </c>
      <c r="AT2961" s="120" t="str">
        <f t="shared" si="706"/>
        <v/>
      </c>
      <c r="AV2961" s="90" t="str">
        <f t="shared" si="696"/>
        <v/>
      </c>
      <c r="AX2961" s="90" t="str">
        <f>IF($AV2961="", "", COUNTIF($AV$11:$AV$5010, "&lt;"&amp;$AV2961)+1+COUNTIF($AV$11:$AV2961, $AV2961)-1)</f>
        <v/>
      </c>
      <c r="AZ2961" s="111" t="str">
        <f>IF($B2961="", "", SUMIF('Shopping List'!$AV$11:$AV$25, $B2961, 'Shopping List'!$BN$11:$BN$25))</f>
        <v/>
      </c>
      <c r="BB2961" s="117" t="str">
        <f t="shared" si="707"/>
        <v/>
      </c>
    </row>
    <row r="2962" spans="1:54" x14ac:dyDescent="0.25">
      <c r="A2962" s="4"/>
      <c r="B2962" s="37"/>
      <c r="C2962" s="124"/>
      <c r="D2962" s="39"/>
      <c r="E2962" s="125"/>
      <c r="F2962" s="48"/>
      <c r="G2962" s="4"/>
      <c r="H2962" s="4"/>
      <c r="I2962" s="95" t="str">
        <f>IF($C2962="", "", IF(IFERROR(INDEX(Ingredients!$C$11:$C$310, MATCH($C2962, Ingredients!$B$11:$B$310, 0)), "")="", "", IFERROR(INDEX(Ingredients!$C$11:$C$310, MATCH($C2962, Ingredients!$B$11:$B$310, 0)), "")))</f>
        <v/>
      </c>
      <c r="J2962" s="73" t="str">
        <f>IF($B2962="", "", IF(IFERROR(INDEX(Meals!$C$11:$C$260, MATCH($B2962, Meals!$B$11:$B$260, 0)), "")="", "", IFERROR(INDEX(Meals!$C$11:$C$260, MATCH($B2962, Meals!$B$11:$B$260, 0)), "")))</f>
        <v/>
      </c>
      <c r="K2962" s="4"/>
      <c r="L2962" s="72" t="str">
        <f t="shared" si="697"/>
        <v/>
      </c>
      <c r="M2962" s="73" t="str">
        <f t="shared" si="698"/>
        <v/>
      </c>
      <c r="N2962" s="4"/>
      <c r="O2962" s="78" t="str">
        <f t="shared" si="699"/>
        <v/>
      </c>
      <c r="P2962" s="79" t="str">
        <f t="shared" si="700"/>
        <v/>
      </c>
      <c r="Q2962" s="4"/>
      <c r="R2962" s="90" t="str">
        <f t="shared" si="701"/>
        <v/>
      </c>
      <c r="S2962" s="4"/>
      <c r="Y2962" s="18" t="str">
        <f t="shared" si="702"/>
        <v/>
      </c>
      <c r="AA2962" s="18" t="str">
        <f t="shared" si="693"/>
        <v/>
      </c>
      <c r="AB2962" s="18" t="str">
        <f t="shared" si="694"/>
        <v/>
      </c>
      <c r="AC2962" s="18" t="str">
        <f t="shared" si="703"/>
        <v/>
      </c>
      <c r="AD2962" s="18" t="str">
        <f t="shared" si="703"/>
        <v/>
      </c>
      <c r="AE2962" s="18" t="str">
        <f t="shared" si="704"/>
        <v/>
      </c>
      <c r="AG2962" s="95" t="str">
        <f>IF($C2962="", "", IF(IFERROR(INDEX(Ingredients!C$11:C$310, MATCH($C2962, Ingredients!$B$11:$B$310, 0)), "")="", "", IFERROR(INDEX(Ingredients!C$11:C$310, MATCH($C2962, Ingredients!$B$11:$B$310, 0)), "")))</f>
        <v/>
      </c>
      <c r="AH2962" s="105" t="str">
        <f>IF($C2962="", "", IF(IFERROR(INDEX(Ingredients!D$11:D$310, MATCH($C2962, Ingredients!$B$11:$B$310, 0)), "")="", "", IFERROR(INDEX(Ingredients!D$11:D$310, MATCH($C2962, Ingredients!$B$11:$B$310, 0)), "")))</f>
        <v/>
      </c>
      <c r="AI2962" s="106" t="str">
        <f>IF($C2962="", "", IF(IFERROR(INDEX(Ingredients!E$11:E$310, MATCH($C2962, Ingredients!$B$11:$B$310, 0)), "")="", "", IFERROR(INDEX(Ingredients!E$11:E$310, MATCH($C2962, Ingredients!$B$11:$B$310, 0)), "")))</f>
        <v/>
      </c>
      <c r="AJ2962" s="108" t="str">
        <f>IF($C2962="", "", IF(IFERROR(INDEX(Ingredients!F$11:F$310, MATCH($C2962, Ingredients!$B$11:$B$310, 0)), "")="", "", IFERROR(INDEX(Ingredients!F$11:F$310, MATCH($C2962, Ingredients!$B$11:$B$310, 0)), "")))</f>
        <v/>
      </c>
      <c r="AK2962" s="106" t="str">
        <f>IF($C2962="", "", IF(IFERROR(INDEX(Ingredients!G$11:G$310, MATCH($C2962, Ingredients!$B$11:$B$310, 0)), "")="", "", IFERROR(INDEX(Ingredients!G$11:G$310, MATCH($C2962, Ingredients!$B$11:$B$310, 0)), "")))</f>
        <v/>
      </c>
      <c r="AL2962" s="79" t="str">
        <f>IF($C2962="", "", IF(IFERROR(INDEX(Ingredients!H$11:H$310, MATCH($C2962, Ingredients!$B$11:$B$310, 0)), "")="", "", IFERROR(INDEX(Ingredients!H$11:H$310, MATCH($C2962, Ingredients!$B$11:$B$310, 0)), "")))</f>
        <v/>
      </c>
      <c r="AN2962" s="83" t="str">
        <f t="shared" si="695"/>
        <v/>
      </c>
      <c r="AP2962" s="114" t="str">
        <f t="shared" si="705"/>
        <v/>
      </c>
      <c r="AR2962" s="117" t="str">
        <f>IF($C2962="", "", IF(IFERROR(INDEX(Ingredients!$AI$11:$AI$310, MATCH($C2962, Ingredients!$B$11:$B$310, 0)), "")="", "", IFERROR(INDEX(Ingredients!$AI$11:$AI$310, MATCH($C2962, Ingredients!$B$11:$B$310, 0)), "")))</f>
        <v/>
      </c>
      <c r="AT2962" s="120" t="str">
        <f t="shared" si="706"/>
        <v/>
      </c>
      <c r="AV2962" s="90" t="str">
        <f t="shared" si="696"/>
        <v/>
      </c>
      <c r="AX2962" s="90" t="str">
        <f>IF($AV2962="", "", COUNTIF($AV$11:$AV$5010, "&lt;"&amp;$AV2962)+1+COUNTIF($AV$11:$AV2962, $AV2962)-1)</f>
        <v/>
      </c>
      <c r="AZ2962" s="111" t="str">
        <f>IF($B2962="", "", SUMIF('Shopping List'!$AV$11:$AV$25, $B2962, 'Shopping List'!$BN$11:$BN$25))</f>
        <v/>
      </c>
      <c r="BB2962" s="117" t="str">
        <f t="shared" si="707"/>
        <v/>
      </c>
    </row>
    <row r="2963" spans="1:54" x14ac:dyDescent="0.25">
      <c r="A2963" s="4"/>
      <c r="B2963" s="37"/>
      <c r="C2963" s="124"/>
      <c r="D2963" s="39"/>
      <c r="E2963" s="125"/>
      <c r="F2963" s="48"/>
      <c r="G2963" s="4"/>
      <c r="H2963" s="4"/>
      <c r="I2963" s="95" t="str">
        <f>IF($C2963="", "", IF(IFERROR(INDEX(Ingredients!$C$11:$C$310, MATCH($C2963, Ingredients!$B$11:$B$310, 0)), "")="", "", IFERROR(INDEX(Ingredients!$C$11:$C$310, MATCH($C2963, Ingredients!$B$11:$B$310, 0)), "")))</f>
        <v/>
      </c>
      <c r="J2963" s="73" t="str">
        <f>IF($B2963="", "", IF(IFERROR(INDEX(Meals!$C$11:$C$260, MATCH($B2963, Meals!$B$11:$B$260, 0)), "")="", "", IFERROR(INDEX(Meals!$C$11:$C$260, MATCH($B2963, Meals!$B$11:$B$260, 0)), "")))</f>
        <v/>
      </c>
      <c r="K2963" s="4"/>
      <c r="L2963" s="72" t="str">
        <f t="shared" si="697"/>
        <v/>
      </c>
      <c r="M2963" s="73" t="str">
        <f t="shared" si="698"/>
        <v/>
      </c>
      <c r="N2963" s="4"/>
      <c r="O2963" s="78" t="str">
        <f t="shared" si="699"/>
        <v/>
      </c>
      <c r="P2963" s="79" t="str">
        <f t="shared" si="700"/>
        <v/>
      </c>
      <c r="Q2963" s="4"/>
      <c r="R2963" s="90" t="str">
        <f t="shared" si="701"/>
        <v/>
      </c>
      <c r="S2963" s="4"/>
      <c r="Y2963" s="18" t="str">
        <f t="shared" si="702"/>
        <v/>
      </c>
      <c r="AA2963" s="18" t="str">
        <f t="shared" si="693"/>
        <v/>
      </c>
      <c r="AB2963" s="18" t="str">
        <f t="shared" si="694"/>
        <v/>
      </c>
      <c r="AC2963" s="18" t="str">
        <f t="shared" si="703"/>
        <v/>
      </c>
      <c r="AD2963" s="18" t="str">
        <f t="shared" si="703"/>
        <v/>
      </c>
      <c r="AE2963" s="18" t="str">
        <f t="shared" si="704"/>
        <v/>
      </c>
      <c r="AG2963" s="95" t="str">
        <f>IF($C2963="", "", IF(IFERROR(INDEX(Ingredients!C$11:C$310, MATCH($C2963, Ingredients!$B$11:$B$310, 0)), "")="", "", IFERROR(INDEX(Ingredients!C$11:C$310, MATCH($C2963, Ingredients!$B$11:$B$310, 0)), "")))</f>
        <v/>
      </c>
      <c r="AH2963" s="105" t="str">
        <f>IF($C2963="", "", IF(IFERROR(INDEX(Ingredients!D$11:D$310, MATCH($C2963, Ingredients!$B$11:$B$310, 0)), "")="", "", IFERROR(INDEX(Ingredients!D$11:D$310, MATCH($C2963, Ingredients!$B$11:$B$310, 0)), "")))</f>
        <v/>
      </c>
      <c r="AI2963" s="106" t="str">
        <f>IF($C2963="", "", IF(IFERROR(INDEX(Ingredients!E$11:E$310, MATCH($C2963, Ingredients!$B$11:$B$310, 0)), "")="", "", IFERROR(INDEX(Ingredients!E$11:E$310, MATCH($C2963, Ingredients!$B$11:$B$310, 0)), "")))</f>
        <v/>
      </c>
      <c r="AJ2963" s="108" t="str">
        <f>IF($C2963="", "", IF(IFERROR(INDEX(Ingredients!F$11:F$310, MATCH($C2963, Ingredients!$B$11:$B$310, 0)), "")="", "", IFERROR(INDEX(Ingredients!F$11:F$310, MATCH($C2963, Ingredients!$B$11:$B$310, 0)), "")))</f>
        <v/>
      </c>
      <c r="AK2963" s="106" t="str">
        <f>IF($C2963="", "", IF(IFERROR(INDEX(Ingredients!G$11:G$310, MATCH($C2963, Ingredients!$B$11:$B$310, 0)), "")="", "", IFERROR(INDEX(Ingredients!G$11:G$310, MATCH($C2963, Ingredients!$B$11:$B$310, 0)), "")))</f>
        <v/>
      </c>
      <c r="AL2963" s="79" t="str">
        <f>IF($C2963="", "", IF(IFERROR(INDEX(Ingredients!H$11:H$310, MATCH($C2963, Ingredients!$B$11:$B$310, 0)), "")="", "", IFERROR(INDEX(Ingredients!H$11:H$310, MATCH($C2963, Ingredients!$B$11:$B$310, 0)), "")))</f>
        <v/>
      </c>
      <c r="AN2963" s="83" t="str">
        <f t="shared" si="695"/>
        <v/>
      </c>
      <c r="AP2963" s="114" t="str">
        <f t="shared" si="705"/>
        <v/>
      </c>
      <c r="AR2963" s="117" t="str">
        <f>IF($C2963="", "", IF(IFERROR(INDEX(Ingredients!$AI$11:$AI$310, MATCH($C2963, Ingredients!$B$11:$B$310, 0)), "")="", "", IFERROR(INDEX(Ingredients!$AI$11:$AI$310, MATCH($C2963, Ingredients!$B$11:$B$310, 0)), "")))</f>
        <v/>
      </c>
      <c r="AT2963" s="120" t="str">
        <f t="shared" si="706"/>
        <v/>
      </c>
      <c r="AV2963" s="90" t="str">
        <f t="shared" si="696"/>
        <v/>
      </c>
      <c r="AX2963" s="90" t="str">
        <f>IF($AV2963="", "", COUNTIF($AV$11:$AV$5010, "&lt;"&amp;$AV2963)+1+COUNTIF($AV$11:$AV2963, $AV2963)-1)</f>
        <v/>
      </c>
      <c r="AZ2963" s="111" t="str">
        <f>IF($B2963="", "", SUMIF('Shopping List'!$AV$11:$AV$25, $B2963, 'Shopping List'!$BN$11:$BN$25))</f>
        <v/>
      </c>
      <c r="BB2963" s="117" t="str">
        <f t="shared" si="707"/>
        <v/>
      </c>
    </row>
    <row r="2964" spans="1:54" x14ac:dyDescent="0.25">
      <c r="A2964" s="4"/>
      <c r="B2964" s="37"/>
      <c r="C2964" s="124"/>
      <c r="D2964" s="39"/>
      <c r="E2964" s="125"/>
      <c r="F2964" s="48"/>
      <c r="G2964" s="4"/>
      <c r="H2964" s="4"/>
      <c r="I2964" s="95" t="str">
        <f>IF($C2964="", "", IF(IFERROR(INDEX(Ingredients!$C$11:$C$310, MATCH($C2964, Ingredients!$B$11:$B$310, 0)), "")="", "", IFERROR(INDEX(Ingredients!$C$11:$C$310, MATCH($C2964, Ingredients!$B$11:$B$310, 0)), "")))</f>
        <v/>
      </c>
      <c r="J2964" s="73" t="str">
        <f>IF($B2964="", "", IF(IFERROR(INDEX(Meals!$C$11:$C$260, MATCH($B2964, Meals!$B$11:$B$260, 0)), "")="", "", IFERROR(INDEX(Meals!$C$11:$C$260, MATCH($B2964, Meals!$B$11:$B$260, 0)), "")))</f>
        <v/>
      </c>
      <c r="K2964" s="4"/>
      <c r="L2964" s="72" t="str">
        <f t="shared" si="697"/>
        <v/>
      </c>
      <c r="M2964" s="73" t="str">
        <f t="shared" si="698"/>
        <v/>
      </c>
      <c r="N2964" s="4"/>
      <c r="O2964" s="78" t="str">
        <f t="shared" si="699"/>
        <v/>
      </c>
      <c r="P2964" s="79" t="str">
        <f t="shared" si="700"/>
        <v/>
      </c>
      <c r="Q2964" s="4"/>
      <c r="R2964" s="90" t="str">
        <f t="shared" si="701"/>
        <v/>
      </c>
      <c r="S2964" s="4"/>
      <c r="Y2964" s="18" t="str">
        <f t="shared" si="702"/>
        <v/>
      </c>
      <c r="AA2964" s="18" t="str">
        <f t="shared" si="693"/>
        <v/>
      </c>
      <c r="AB2964" s="18" t="str">
        <f t="shared" si="694"/>
        <v/>
      </c>
      <c r="AC2964" s="18" t="str">
        <f t="shared" si="703"/>
        <v/>
      </c>
      <c r="AD2964" s="18" t="str">
        <f t="shared" si="703"/>
        <v/>
      </c>
      <c r="AE2964" s="18" t="str">
        <f t="shared" si="704"/>
        <v/>
      </c>
      <c r="AG2964" s="95" t="str">
        <f>IF($C2964="", "", IF(IFERROR(INDEX(Ingredients!C$11:C$310, MATCH($C2964, Ingredients!$B$11:$B$310, 0)), "")="", "", IFERROR(INDEX(Ingredients!C$11:C$310, MATCH($C2964, Ingredients!$B$11:$B$310, 0)), "")))</f>
        <v/>
      </c>
      <c r="AH2964" s="105" t="str">
        <f>IF($C2964="", "", IF(IFERROR(INDEX(Ingredients!D$11:D$310, MATCH($C2964, Ingredients!$B$11:$B$310, 0)), "")="", "", IFERROR(INDEX(Ingredients!D$11:D$310, MATCH($C2964, Ingredients!$B$11:$B$310, 0)), "")))</f>
        <v/>
      </c>
      <c r="AI2964" s="106" t="str">
        <f>IF($C2964="", "", IF(IFERROR(INDEX(Ingredients!E$11:E$310, MATCH($C2964, Ingredients!$B$11:$B$310, 0)), "")="", "", IFERROR(INDEX(Ingredients!E$11:E$310, MATCH($C2964, Ingredients!$B$11:$B$310, 0)), "")))</f>
        <v/>
      </c>
      <c r="AJ2964" s="108" t="str">
        <f>IF($C2964="", "", IF(IFERROR(INDEX(Ingredients!F$11:F$310, MATCH($C2964, Ingredients!$B$11:$B$310, 0)), "")="", "", IFERROR(INDEX(Ingredients!F$11:F$310, MATCH($C2964, Ingredients!$B$11:$B$310, 0)), "")))</f>
        <v/>
      </c>
      <c r="AK2964" s="106" t="str">
        <f>IF($C2964="", "", IF(IFERROR(INDEX(Ingredients!G$11:G$310, MATCH($C2964, Ingredients!$B$11:$B$310, 0)), "")="", "", IFERROR(INDEX(Ingredients!G$11:G$310, MATCH($C2964, Ingredients!$B$11:$B$310, 0)), "")))</f>
        <v/>
      </c>
      <c r="AL2964" s="79" t="str">
        <f>IF($C2964="", "", IF(IFERROR(INDEX(Ingredients!H$11:H$310, MATCH($C2964, Ingredients!$B$11:$B$310, 0)), "")="", "", IFERROR(INDEX(Ingredients!H$11:H$310, MATCH($C2964, Ingredients!$B$11:$B$310, 0)), "")))</f>
        <v/>
      </c>
      <c r="AN2964" s="83" t="str">
        <f t="shared" si="695"/>
        <v/>
      </c>
      <c r="AP2964" s="114" t="str">
        <f t="shared" si="705"/>
        <v/>
      </c>
      <c r="AR2964" s="117" t="str">
        <f>IF($C2964="", "", IF(IFERROR(INDEX(Ingredients!$AI$11:$AI$310, MATCH($C2964, Ingredients!$B$11:$B$310, 0)), "")="", "", IFERROR(INDEX(Ingredients!$AI$11:$AI$310, MATCH($C2964, Ingredients!$B$11:$B$310, 0)), "")))</f>
        <v/>
      </c>
      <c r="AT2964" s="120" t="str">
        <f t="shared" si="706"/>
        <v/>
      </c>
      <c r="AV2964" s="90" t="str">
        <f t="shared" si="696"/>
        <v/>
      </c>
      <c r="AX2964" s="90" t="str">
        <f>IF($AV2964="", "", COUNTIF($AV$11:$AV$5010, "&lt;"&amp;$AV2964)+1+COUNTIF($AV$11:$AV2964, $AV2964)-1)</f>
        <v/>
      </c>
      <c r="AZ2964" s="111" t="str">
        <f>IF($B2964="", "", SUMIF('Shopping List'!$AV$11:$AV$25, $B2964, 'Shopping List'!$BN$11:$BN$25))</f>
        <v/>
      </c>
      <c r="BB2964" s="117" t="str">
        <f t="shared" si="707"/>
        <v/>
      </c>
    </row>
    <row r="2965" spans="1:54" x14ac:dyDescent="0.25">
      <c r="A2965" s="4"/>
      <c r="B2965" s="37"/>
      <c r="C2965" s="124"/>
      <c r="D2965" s="39"/>
      <c r="E2965" s="125"/>
      <c r="F2965" s="48"/>
      <c r="G2965" s="4"/>
      <c r="H2965" s="4"/>
      <c r="I2965" s="95" t="str">
        <f>IF($C2965="", "", IF(IFERROR(INDEX(Ingredients!$C$11:$C$310, MATCH($C2965, Ingredients!$B$11:$B$310, 0)), "")="", "", IFERROR(INDEX(Ingredients!$C$11:$C$310, MATCH($C2965, Ingredients!$B$11:$B$310, 0)), "")))</f>
        <v/>
      </c>
      <c r="J2965" s="73" t="str">
        <f>IF($B2965="", "", IF(IFERROR(INDEX(Meals!$C$11:$C$260, MATCH($B2965, Meals!$B$11:$B$260, 0)), "")="", "", IFERROR(INDEX(Meals!$C$11:$C$260, MATCH($B2965, Meals!$B$11:$B$260, 0)), "")))</f>
        <v/>
      </c>
      <c r="K2965" s="4"/>
      <c r="L2965" s="72" t="str">
        <f t="shared" si="697"/>
        <v/>
      </c>
      <c r="M2965" s="73" t="str">
        <f t="shared" si="698"/>
        <v/>
      </c>
      <c r="N2965" s="4"/>
      <c r="O2965" s="78" t="str">
        <f t="shared" si="699"/>
        <v/>
      </c>
      <c r="P2965" s="79" t="str">
        <f t="shared" si="700"/>
        <v/>
      </c>
      <c r="Q2965" s="4"/>
      <c r="R2965" s="90" t="str">
        <f t="shared" si="701"/>
        <v/>
      </c>
      <c r="S2965" s="4"/>
      <c r="Y2965" s="18" t="str">
        <f t="shared" si="702"/>
        <v/>
      </c>
      <c r="AA2965" s="18" t="str">
        <f t="shared" si="693"/>
        <v/>
      </c>
      <c r="AB2965" s="18" t="str">
        <f t="shared" si="694"/>
        <v/>
      </c>
      <c r="AC2965" s="18" t="str">
        <f t="shared" si="703"/>
        <v/>
      </c>
      <c r="AD2965" s="18" t="str">
        <f t="shared" si="703"/>
        <v/>
      </c>
      <c r="AE2965" s="18" t="str">
        <f t="shared" si="704"/>
        <v/>
      </c>
      <c r="AG2965" s="95" t="str">
        <f>IF($C2965="", "", IF(IFERROR(INDEX(Ingredients!C$11:C$310, MATCH($C2965, Ingredients!$B$11:$B$310, 0)), "")="", "", IFERROR(INDEX(Ingredients!C$11:C$310, MATCH($C2965, Ingredients!$B$11:$B$310, 0)), "")))</f>
        <v/>
      </c>
      <c r="AH2965" s="105" t="str">
        <f>IF($C2965="", "", IF(IFERROR(INDEX(Ingredients!D$11:D$310, MATCH($C2965, Ingredients!$B$11:$B$310, 0)), "")="", "", IFERROR(INDEX(Ingredients!D$11:D$310, MATCH($C2965, Ingredients!$B$11:$B$310, 0)), "")))</f>
        <v/>
      </c>
      <c r="AI2965" s="106" t="str">
        <f>IF($C2965="", "", IF(IFERROR(INDEX(Ingredients!E$11:E$310, MATCH($C2965, Ingredients!$B$11:$B$310, 0)), "")="", "", IFERROR(INDEX(Ingredients!E$11:E$310, MATCH($C2965, Ingredients!$B$11:$B$310, 0)), "")))</f>
        <v/>
      </c>
      <c r="AJ2965" s="108" t="str">
        <f>IF($C2965="", "", IF(IFERROR(INDEX(Ingredients!F$11:F$310, MATCH($C2965, Ingredients!$B$11:$B$310, 0)), "")="", "", IFERROR(INDEX(Ingredients!F$11:F$310, MATCH($C2965, Ingredients!$B$11:$B$310, 0)), "")))</f>
        <v/>
      </c>
      <c r="AK2965" s="106" t="str">
        <f>IF($C2965="", "", IF(IFERROR(INDEX(Ingredients!G$11:G$310, MATCH($C2965, Ingredients!$B$11:$B$310, 0)), "")="", "", IFERROR(INDEX(Ingredients!G$11:G$310, MATCH($C2965, Ingredients!$B$11:$B$310, 0)), "")))</f>
        <v/>
      </c>
      <c r="AL2965" s="79" t="str">
        <f>IF($C2965="", "", IF(IFERROR(INDEX(Ingredients!H$11:H$310, MATCH($C2965, Ingredients!$B$11:$B$310, 0)), "")="", "", IFERROR(INDEX(Ingredients!H$11:H$310, MATCH($C2965, Ingredients!$B$11:$B$310, 0)), "")))</f>
        <v/>
      </c>
      <c r="AN2965" s="83" t="str">
        <f t="shared" si="695"/>
        <v/>
      </c>
      <c r="AP2965" s="114" t="str">
        <f t="shared" si="705"/>
        <v/>
      </c>
      <c r="AR2965" s="117" t="str">
        <f>IF($C2965="", "", IF(IFERROR(INDEX(Ingredients!$AI$11:$AI$310, MATCH($C2965, Ingredients!$B$11:$B$310, 0)), "")="", "", IFERROR(INDEX(Ingredients!$AI$11:$AI$310, MATCH($C2965, Ingredients!$B$11:$B$310, 0)), "")))</f>
        <v/>
      </c>
      <c r="AT2965" s="120" t="str">
        <f t="shared" si="706"/>
        <v/>
      </c>
      <c r="AV2965" s="90" t="str">
        <f t="shared" si="696"/>
        <v/>
      </c>
      <c r="AX2965" s="90" t="str">
        <f>IF($AV2965="", "", COUNTIF($AV$11:$AV$5010, "&lt;"&amp;$AV2965)+1+COUNTIF($AV$11:$AV2965, $AV2965)-1)</f>
        <v/>
      </c>
      <c r="AZ2965" s="111" t="str">
        <f>IF($B2965="", "", SUMIF('Shopping List'!$AV$11:$AV$25, $B2965, 'Shopping List'!$BN$11:$BN$25))</f>
        <v/>
      </c>
      <c r="BB2965" s="117" t="str">
        <f t="shared" si="707"/>
        <v/>
      </c>
    </row>
    <row r="2966" spans="1:54" x14ac:dyDescent="0.25">
      <c r="A2966" s="4"/>
      <c r="B2966" s="37"/>
      <c r="C2966" s="124"/>
      <c r="D2966" s="39"/>
      <c r="E2966" s="125"/>
      <c r="F2966" s="48"/>
      <c r="G2966" s="4"/>
      <c r="H2966" s="4"/>
      <c r="I2966" s="95" t="str">
        <f>IF($C2966="", "", IF(IFERROR(INDEX(Ingredients!$C$11:$C$310, MATCH($C2966, Ingredients!$B$11:$B$310, 0)), "")="", "", IFERROR(INDEX(Ingredients!$C$11:$C$310, MATCH($C2966, Ingredients!$B$11:$B$310, 0)), "")))</f>
        <v/>
      </c>
      <c r="J2966" s="73" t="str">
        <f>IF($B2966="", "", IF(IFERROR(INDEX(Meals!$C$11:$C$260, MATCH($B2966, Meals!$B$11:$B$260, 0)), "")="", "", IFERROR(INDEX(Meals!$C$11:$C$260, MATCH($B2966, Meals!$B$11:$B$260, 0)), "")))</f>
        <v/>
      </c>
      <c r="K2966" s="4"/>
      <c r="L2966" s="72" t="str">
        <f t="shared" si="697"/>
        <v/>
      </c>
      <c r="M2966" s="73" t="str">
        <f t="shared" si="698"/>
        <v/>
      </c>
      <c r="N2966" s="4"/>
      <c r="O2966" s="78" t="str">
        <f t="shared" si="699"/>
        <v/>
      </c>
      <c r="P2966" s="79" t="str">
        <f t="shared" si="700"/>
        <v/>
      </c>
      <c r="Q2966" s="4"/>
      <c r="R2966" s="90" t="str">
        <f t="shared" si="701"/>
        <v/>
      </c>
      <c r="S2966" s="4"/>
      <c r="Y2966" s="18" t="str">
        <f t="shared" si="702"/>
        <v/>
      </c>
      <c r="AA2966" s="18" t="str">
        <f t="shared" si="693"/>
        <v/>
      </c>
      <c r="AB2966" s="18" t="str">
        <f t="shared" si="694"/>
        <v/>
      </c>
      <c r="AC2966" s="18" t="str">
        <f t="shared" si="703"/>
        <v/>
      </c>
      <c r="AD2966" s="18" t="str">
        <f t="shared" si="703"/>
        <v/>
      </c>
      <c r="AE2966" s="18" t="str">
        <f t="shared" si="704"/>
        <v/>
      </c>
      <c r="AG2966" s="95" t="str">
        <f>IF($C2966="", "", IF(IFERROR(INDEX(Ingredients!C$11:C$310, MATCH($C2966, Ingredients!$B$11:$B$310, 0)), "")="", "", IFERROR(INDEX(Ingredients!C$11:C$310, MATCH($C2966, Ingredients!$B$11:$B$310, 0)), "")))</f>
        <v/>
      </c>
      <c r="AH2966" s="105" t="str">
        <f>IF($C2966="", "", IF(IFERROR(INDEX(Ingredients!D$11:D$310, MATCH($C2966, Ingredients!$B$11:$B$310, 0)), "")="", "", IFERROR(INDEX(Ingredients!D$11:D$310, MATCH($C2966, Ingredients!$B$11:$B$310, 0)), "")))</f>
        <v/>
      </c>
      <c r="AI2966" s="106" t="str">
        <f>IF($C2966="", "", IF(IFERROR(INDEX(Ingredients!E$11:E$310, MATCH($C2966, Ingredients!$B$11:$B$310, 0)), "")="", "", IFERROR(INDEX(Ingredients!E$11:E$310, MATCH($C2966, Ingredients!$B$11:$B$310, 0)), "")))</f>
        <v/>
      </c>
      <c r="AJ2966" s="108" t="str">
        <f>IF($C2966="", "", IF(IFERROR(INDEX(Ingredients!F$11:F$310, MATCH($C2966, Ingredients!$B$11:$B$310, 0)), "")="", "", IFERROR(INDEX(Ingredients!F$11:F$310, MATCH($C2966, Ingredients!$B$11:$B$310, 0)), "")))</f>
        <v/>
      </c>
      <c r="AK2966" s="106" t="str">
        <f>IF($C2966="", "", IF(IFERROR(INDEX(Ingredients!G$11:G$310, MATCH($C2966, Ingredients!$B$11:$B$310, 0)), "")="", "", IFERROR(INDEX(Ingredients!G$11:G$310, MATCH($C2966, Ingredients!$B$11:$B$310, 0)), "")))</f>
        <v/>
      </c>
      <c r="AL2966" s="79" t="str">
        <f>IF($C2966="", "", IF(IFERROR(INDEX(Ingredients!H$11:H$310, MATCH($C2966, Ingredients!$B$11:$B$310, 0)), "")="", "", IFERROR(INDEX(Ingredients!H$11:H$310, MATCH($C2966, Ingredients!$B$11:$B$310, 0)), "")))</f>
        <v/>
      </c>
      <c r="AN2966" s="83" t="str">
        <f t="shared" si="695"/>
        <v/>
      </c>
      <c r="AP2966" s="114" t="str">
        <f t="shared" si="705"/>
        <v/>
      </c>
      <c r="AR2966" s="117" t="str">
        <f>IF($C2966="", "", IF(IFERROR(INDEX(Ingredients!$AI$11:$AI$310, MATCH($C2966, Ingredients!$B$11:$B$310, 0)), "")="", "", IFERROR(INDEX(Ingredients!$AI$11:$AI$310, MATCH($C2966, Ingredients!$B$11:$B$310, 0)), "")))</f>
        <v/>
      </c>
      <c r="AT2966" s="120" t="str">
        <f t="shared" si="706"/>
        <v/>
      </c>
      <c r="AV2966" s="90" t="str">
        <f t="shared" si="696"/>
        <v/>
      </c>
      <c r="AX2966" s="90" t="str">
        <f>IF($AV2966="", "", COUNTIF($AV$11:$AV$5010, "&lt;"&amp;$AV2966)+1+COUNTIF($AV$11:$AV2966, $AV2966)-1)</f>
        <v/>
      </c>
      <c r="AZ2966" s="111" t="str">
        <f>IF($B2966="", "", SUMIF('Shopping List'!$AV$11:$AV$25, $B2966, 'Shopping List'!$BN$11:$BN$25))</f>
        <v/>
      </c>
      <c r="BB2966" s="117" t="str">
        <f t="shared" si="707"/>
        <v/>
      </c>
    </row>
    <row r="2967" spans="1:54" x14ac:dyDescent="0.25">
      <c r="A2967" s="4"/>
      <c r="B2967" s="37"/>
      <c r="C2967" s="124"/>
      <c r="D2967" s="39"/>
      <c r="E2967" s="125"/>
      <c r="F2967" s="48"/>
      <c r="G2967" s="4"/>
      <c r="H2967" s="4"/>
      <c r="I2967" s="95" t="str">
        <f>IF($C2967="", "", IF(IFERROR(INDEX(Ingredients!$C$11:$C$310, MATCH($C2967, Ingredients!$B$11:$B$310, 0)), "")="", "", IFERROR(INDEX(Ingredients!$C$11:$C$310, MATCH($C2967, Ingredients!$B$11:$B$310, 0)), "")))</f>
        <v/>
      </c>
      <c r="J2967" s="73" t="str">
        <f>IF($B2967="", "", IF(IFERROR(INDEX(Meals!$C$11:$C$260, MATCH($B2967, Meals!$B$11:$B$260, 0)), "")="", "", IFERROR(INDEX(Meals!$C$11:$C$260, MATCH($B2967, Meals!$B$11:$B$260, 0)), "")))</f>
        <v/>
      </c>
      <c r="K2967" s="4"/>
      <c r="L2967" s="72" t="str">
        <f t="shared" si="697"/>
        <v/>
      </c>
      <c r="M2967" s="73" t="str">
        <f t="shared" si="698"/>
        <v/>
      </c>
      <c r="N2967" s="4"/>
      <c r="O2967" s="78" t="str">
        <f t="shared" si="699"/>
        <v/>
      </c>
      <c r="P2967" s="79" t="str">
        <f t="shared" si="700"/>
        <v/>
      </c>
      <c r="Q2967" s="4"/>
      <c r="R2967" s="90" t="str">
        <f t="shared" si="701"/>
        <v/>
      </c>
      <c r="S2967" s="4"/>
      <c r="Y2967" s="18" t="str">
        <f t="shared" si="702"/>
        <v/>
      </c>
      <c r="AA2967" s="18" t="str">
        <f t="shared" si="693"/>
        <v/>
      </c>
      <c r="AB2967" s="18" t="str">
        <f t="shared" si="694"/>
        <v/>
      </c>
      <c r="AC2967" s="18" t="str">
        <f t="shared" si="703"/>
        <v/>
      </c>
      <c r="AD2967" s="18" t="str">
        <f t="shared" si="703"/>
        <v/>
      </c>
      <c r="AE2967" s="18" t="str">
        <f t="shared" si="704"/>
        <v/>
      </c>
      <c r="AG2967" s="95" t="str">
        <f>IF($C2967="", "", IF(IFERROR(INDEX(Ingredients!C$11:C$310, MATCH($C2967, Ingredients!$B$11:$B$310, 0)), "")="", "", IFERROR(INDEX(Ingredients!C$11:C$310, MATCH($C2967, Ingredients!$B$11:$B$310, 0)), "")))</f>
        <v/>
      </c>
      <c r="AH2967" s="105" t="str">
        <f>IF($C2967="", "", IF(IFERROR(INDEX(Ingredients!D$11:D$310, MATCH($C2967, Ingredients!$B$11:$B$310, 0)), "")="", "", IFERROR(INDEX(Ingredients!D$11:D$310, MATCH($C2967, Ingredients!$B$11:$B$310, 0)), "")))</f>
        <v/>
      </c>
      <c r="AI2967" s="106" t="str">
        <f>IF($C2967="", "", IF(IFERROR(INDEX(Ingredients!E$11:E$310, MATCH($C2967, Ingredients!$B$11:$B$310, 0)), "")="", "", IFERROR(INDEX(Ingredients!E$11:E$310, MATCH($C2967, Ingredients!$B$11:$B$310, 0)), "")))</f>
        <v/>
      </c>
      <c r="AJ2967" s="108" t="str">
        <f>IF($C2967="", "", IF(IFERROR(INDEX(Ingredients!F$11:F$310, MATCH($C2967, Ingredients!$B$11:$B$310, 0)), "")="", "", IFERROR(INDEX(Ingredients!F$11:F$310, MATCH($C2967, Ingredients!$B$11:$B$310, 0)), "")))</f>
        <v/>
      </c>
      <c r="AK2967" s="106" t="str">
        <f>IF($C2967="", "", IF(IFERROR(INDEX(Ingredients!G$11:G$310, MATCH($C2967, Ingredients!$B$11:$B$310, 0)), "")="", "", IFERROR(INDEX(Ingredients!G$11:G$310, MATCH($C2967, Ingredients!$B$11:$B$310, 0)), "")))</f>
        <v/>
      </c>
      <c r="AL2967" s="79" t="str">
        <f>IF($C2967="", "", IF(IFERROR(INDEX(Ingredients!H$11:H$310, MATCH($C2967, Ingredients!$B$11:$B$310, 0)), "")="", "", IFERROR(INDEX(Ingredients!H$11:H$310, MATCH($C2967, Ingredients!$B$11:$B$310, 0)), "")))</f>
        <v/>
      </c>
      <c r="AN2967" s="83" t="str">
        <f t="shared" si="695"/>
        <v/>
      </c>
      <c r="AP2967" s="114" t="str">
        <f t="shared" si="705"/>
        <v/>
      </c>
      <c r="AR2967" s="117" t="str">
        <f>IF($C2967="", "", IF(IFERROR(INDEX(Ingredients!$AI$11:$AI$310, MATCH($C2967, Ingredients!$B$11:$B$310, 0)), "")="", "", IFERROR(INDEX(Ingredients!$AI$11:$AI$310, MATCH($C2967, Ingredients!$B$11:$B$310, 0)), "")))</f>
        <v/>
      </c>
      <c r="AT2967" s="120" t="str">
        <f t="shared" si="706"/>
        <v/>
      </c>
      <c r="AV2967" s="90" t="str">
        <f t="shared" si="696"/>
        <v/>
      </c>
      <c r="AX2967" s="90" t="str">
        <f>IF($AV2967="", "", COUNTIF($AV$11:$AV$5010, "&lt;"&amp;$AV2967)+1+COUNTIF($AV$11:$AV2967, $AV2967)-1)</f>
        <v/>
      </c>
      <c r="AZ2967" s="111" t="str">
        <f>IF($B2967="", "", SUMIF('Shopping List'!$AV$11:$AV$25, $B2967, 'Shopping List'!$BN$11:$BN$25))</f>
        <v/>
      </c>
      <c r="BB2967" s="117" t="str">
        <f t="shared" si="707"/>
        <v/>
      </c>
    </row>
    <row r="2968" spans="1:54" x14ac:dyDescent="0.25">
      <c r="A2968" s="4"/>
      <c r="B2968" s="37"/>
      <c r="C2968" s="124"/>
      <c r="D2968" s="39"/>
      <c r="E2968" s="125"/>
      <c r="F2968" s="48"/>
      <c r="G2968" s="4"/>
      <c r="H2968" s="4"/>
      <c r="I2968" s="95" t="str">
        <f>IF($C2968="", "", IF(IFERROR(INDEX(Ingredients!$C$11:$C$310, MATCH($C2968, Ingredients!$B$11:$B$310, 0)), "")="", "", IFERROR(INDEX(Ingredients!$C$11:$C$310, MATCH($C2968, Ingredients!$B$11:$B$310, 0)), "")))</f>
        <v/>
      </c>
      <c r="J2968" s="73" t="str">
        <f>IF($B2968="", "", IF(IFERROR(INDEX(Meals!$C$11:$C$260, MATCH($B2968, Meals!$B$11:$B$260, 0)), "")="", "", IFERROR(INDEX(Meals!$C$11:$C$260, MATCH($B2968, Meals!$B$11:$B$260, 0)), "")))</f>
        <v/>
      </c>
      <c r="K2968" s="4"/>
      <c r="L2968" s="72" t="str">
        <f t="shared" si="697"/>
        <v/>
      </c>
      <c r="M2968" s="73" t="str">
        <f t="shared" si="698"/>
        <v/>
      </c>
      <c r="N2968" s="4"/>
      <c r="O2968" s="78" t="str">
        <f t="shared" si="699"/>
        <v/>
      </c>
      <c r="P2968" s="79" t="str">
        <f t="shared" si="700"/>
        <v/>
      </c>
      <c r="Q2968" s="4"/>
      <c r="R2968" s="90" t="str">
        <f t="shared" si="701"/>
        <v/>
      </c>
      <c r="S2968" s="4"/>
      <c r="Y2968" s="18" t="str">
        <f t="shared" si="702"/>
        <v/>
      </c>
      <c r="AA2968" s="18" t="str">
        <f t="shared" si="693"/>
        <v/>
      </c>
      <c r="AB2968" s="18" t="str">
        <f t="shared" si="694"/>
        <v/>
      </c>
      <c r="AC2968" s="18" t="str">
        <f t="shared" si="703"/>
        <v/>
      </c>
      <c r="AD2968" s="18" t="str">
        <f t="shared" si="703"/>
        <v/>
      </c>
      <c r="AE2968" s="18" t="str">
        <f t="shared" si="704"/>
        <v/>
      </c>
      <c r="AG2968" s="95" t="str">
        <f>IF($C2968="", "", IF(IFERROR(INDEX(Ingredients!C$11:C$310, MATCH($C2968, Ingredients!$B$11:$B$310, 0)), "")="", "", IFERROR(INDEX(Ingredients!C$11:C$310, MATCH($C2968, Ingredients!$B$11:$B$310, 0)), "")))</f>
        <v/>
      </c>
      <c r="AH2968" s="105" t="str">
        <f>IF($C2968="", "", IF(IFERROR(INDEX(Ingredients!D$11:D$310, MATCH($C2968, Ingredients!$B$11:$B$310, 0)), "")="", "", IFERROR(INDEX(Ingredients!D$11:D$310, MATCH($C2968, Ingredients!$B$11:$B$310, 0)), "")))</f>
        <v/>
      </c>
      <c r="AI2968" s="106" t="str">
        <f>IF($C2968="", "", IF(IFERROR(INDEX(Ingredients!E$11:E$310, MATCH($C2968, Ingredients!$B$11:$B$310, 0)), "")="", "", IFERROR(INDEX(Ingredients!E$11:E$310, MATCH($C2968, Ingredients!$B$11:$B$310, 0)), "")))</f>
        <v/>
      </c>
      <c r="AJ2968" s="108" t="str">
        <f>IF($C2968="", "", IF(IFERROR(INDEX(Ingredients!F$11:F$310, MATCH($C2968, Ingredients!$B$11:$B$310, 0)), "")="", "", IFERROR(INDEX(Ingredients!F$11:F$310, MATCH($C2968, Ingredients!$B$11:$B$310, 0)), "")))</f>
        <v/>
      </c>
      <c r="AK2968" s="106" t="str">
        <f>IF($C2968="", "", IF(IFERROR(INDEX(Ingredients!G$11:G$310, MATCH($C2968, Ingredients!$B$11:$B$310, 0)), "")="", "", IFERROR(INDEX(Ingredients!G$11:G$310, MATCH($C2968, Ingredients!$B$11:$B$310, 0)), "")))</f>
        <v/>
      </c>
      <c r="AL2968" s="79" t="str">
        <f>IF($C2968="", "", IF(IFERROR(INDEX(Ingredients!H$11:H$310, MATCH($C2968, Ingredients!$B$11:$B$310, 0)), "")="", "", IFERROR(INDEX(Ingredients!H$11:H$310, MATCH($C2968, Ingredients!$B$11:$B$310, 0)), "")))</f>
        <v/>
      </c>
      <c r="AN2968" s="83" t="str">
        <f t="shared" si="695"/>
        <v/>
      </c>
      <c r="AP2968" s="114" t="str">
        <f t="shared" si="705"/>
        <v/>
      </c>
      <c r="AR2968" s="117" t="str">
        <f>IF($C2968="", "", IF(IFERROR(INDEX(Ingredients!$AI$11:$AI$310, MATCH($C2968, Ingredients!$B$11:$B$310, 0)), "")="", "", IFERROR(INDEX(Ingredients!$AI$11:$AI$310, MATCH($C2968, Ingredients!$B$11:$B$310, 0)), "")))</f>
        <v/>
      </c>
      <c r="AT2968" s="120" t="str">
        <f t="shared" si="706"/>
        <v/>
      </c>
      <c r="AV2968" s="90" t="str">
        <f t="shared" si="696"/>
        <v/>
      </c>
      <c r="AX2968" s="90" t="str">
        <f>IF($AV2968="", "", COUNTIF($AV$11:$AV$5010, "&lt;"&amp;$AV2968)+1+COUNTIF($AV$11:$AV2968, $AV2968)-1)</f>
        <v/>
      </c>
      <c r="AZ2968" s="111" t="str">
        <f>IF($B2968="", "", SUMIF('Shopping List'!$AV$11:$AV$25, $B2968, 'Shopping List'!$BN$11:$BN$25))</f>
        <v/>
      </c>
      <c r="BB2968" s="117" t="str">
        <f t="shared" si="707"/>
        <v/>
      </c>
    </row>
    <row r="2969" spans="1:54" x14ac:dyDescent="0.25">
      <c r="A2969" s="4"/>
      <c r="B2969" s="37"/>
      <c r="C2969" s="124"/>
      <c r="D2969" s="39"/>
      <c r="E2969" s="125"/>
      <c r="F2969" s="48"/>
      <c r="G2969" s="4"/>
      <c r="H2969" s="4"/>
      <c r="I2969" s="95" t="str">
        <f>IF($C2969="", "", IF(IFERROR(INDEX(Ingredients!$C$11:$C$310, MATCH($C2969, Ingredients!$B$11:$B$310, 0)), "")="", "", IFERROR(INDEX(Ingredients!$C$11:$C$310, MATCH($C2969, Ingredients!$B$11:$B$310, 0)), "")))</f>
        <v/>
      </c>
      <c r="J2969" s="73" t="str">
        <f>IF($B2969="", "", IF(IFERROR(INDEX(Meals!$C$11:$C$260, MATCH($B2969, Meals!$B$11:$B$260, 0)), "")="", "", IFERROR(INDEX(Meals!$C$11:$C$260, MATCH($B2969, Meals!$B$11:$B$260, 0)), "")))</f>
        <v/>
      </c>
      <c r="K2969" s="4"/>
      <c r="L2969" s="72" t="str">
        <f t="shared" si="697"/>
        <v/>
      </c>
      <c r="M2969" s="73" t="str">
        <f t="shared" si="698"/>
        <v/>
      </c>
      <c r="N2969" s="4"/>
      <c r="O2969" s="78" t="str">
        <f t="shared" si="699"/>
        <v/>
      </c>
      <c r="P2969" s="79" t="str">
        <f t="shared" si="700"/>
        <v/>
      </c>
      <c r="Q2969" s="4"/>
      <c r="R2969" s="90" t="str">
        <f t="shared" si="701"/>
        <v/>
      </c>
      <c r="S2969" s="4"/>
      <c r="Y2969" s="18" t="str">
        <f t="shared" si="702"/>
        <v/>
      </c>
      <c r="AA2969" s="18" t="str">
        <f t="shared" si="693"/>
        <v/>
      </c>
      <c r="AB2969" s="18" t="str">
        <f t="shared" si="694"/>
        <v/>
      </c>
      <c r="AC2969" s="18" t="str">
        <f t="shared" si="703"/>
        <v/>
      </c>
      <c r="AD2969" s="18" t="str">
        <f t="shared" si="703"/>
        <v/>
      </c>
      <c r="AE2969" s="18" t="str">
        <f t="shared" si="704"/>
        <v/>
      </c>
      <c r="AG2969" s="95" t="str">
        <f>IF($C2969="", "", IF(IFERROR(INDEX(Ingredients!C$11:C$310, MATCH($C2969, Ingredients!$B$11:$B$310, 0)), "")="", "", IFERROR(INDEX(Ingredients!C$11:C$310, MATCH($C2969, Ingredients!$B$11:$B$310, 0)), "")))</f>
        <v/>
      </c>
      <c r="AH2969" s="105" t="str">
        <f>IF($C2969="", "", IF(IFERROR(INDEX(Ingredients!D$11:D$310, MATCH($C2969, Ingredients!$B$11:$B$310, 0)), "")="", "", IFERROR(INDEX(Ingredients!D$11:D$310, MATCH($C2969, Ingredients!$B$11:$B$310, 0)), "")))</f>
        <v/>
      </c>
      <c r="AI2969" s="106" t="str">
        <f>IF($C2969="", "", IF(IFERROR(INDEX(Ingredients!E$11:E$310, MATCH($C2969, Ingredients!$B$11:$B$310, 0)), "")="", "", IFERROR(INDEX(Ingredients!E$11:E$310, MATCH($C2969, Ingredients!$B$11:$B$310, 0)), "")))</f>
        <v/>
      </c>
      <c r="AJ2969" s="108" t="str">
        <f>IF($C2969="", "", IF(IFERROR(INDEX(Ingredients!F$11:F$310, MATCH($C2969, Ingredients!$B$11:$B$310, 0)), "")="", "", IFERROR(INDEX(Ingredients!F$11:F$310, MATCH($C2969, Ingredients!$B$11:$B$310, 0)), "")))</f>
        <v/>
      </c>
      <c r="AK2969" s="106" t="str">
        <f>IF($C2969="", "", IF(IFERROR(INDEX(Ingredients!G$11:G$310, MATCH($C2969, Ingredients!$B$11:$B$310, 0)), "")="", "", IFERROR(INDEX(Ingredients!G$11:G$310, MATCH($C2969, Ingredients!$B$11:$B$310, 0)), "")))</f>
        <v/>
      </c>
      <c r="AL2969" s="79" t="str">
        <f>IF($C2969="", "", IF(IFERROR(INDEX(Ingredients!H$11:H$310, MATCH($C2969, Ingredients!$B$11:$B$310, 0)), "")="", "", IFERROR(INDEX(Ingredients!H$11:H$310, MATCH($C2969, Ingredients!$B$11:$B$310, 0)), "")))</f>
        <v/>
      </c>
      <c r="AN2969" s="83" t="str">
        <f t="shared" si="695"/>
        <v/>
      </c>
      <c r="AP2969" s="114" t="str">
        <f t="shared" si="705"/>
        <v/>
      </c>
      <c r="AR2969" s="117" t="str">
        <f>IF($C2969="", "", IF(IFERROR(INDEX(Ingredients!$AI$11:$AI$310, MATCH($C2969, Ingredients!$B$11:$B$310, 0)), "")="", "", IFERROR(INDEX(Ingredients!$AI$11:$AI$310, MATCH($C2969, Ingredients!$B$11:$B$310, 0)), "")))</f>
        <v/>
      </c>
      <c r="AT2969" s="120" t="str">
        <f t="shared" si="706"/>
        <v/>
      </c>
      <c r="AV2969" s="90" t="str">
        <f t="shared" si="696"/>
        <v/>
      </c>
      <c r="AX2969" s="90" t="str">
        <f>IF($AV2969="", "", COUNTIF($AV$11:$AV$5010, "&lt;"&amp;$AV2969)+1+COUNTIF($AV$11:$AV2969, $AV2969)-1)</f>
        <v/>
      </c>
      <c r="AZ2969" s="111" t="str">
        <f>IF($B2969="", "", SUMIF('Shopping List'!$AV$11:$AV$25, $B2969, 'Shopping List'!$BN$11:$BN$25))</f>
        <v/>
      </c>
      <c r="BB2969" s="117" t="str">
        <f t="shared" si="707"/>
        <v/>
      </c>
    </row>
    <row r="2970" spans="1:54" x14ac:dyDescent="0.25">
      <c r="A2970" s="4"/>
      <c r="B2970" s="37"/>
      <c r="C2970" s="124"/>
      <c r="D2970" s="39"/>
      <c r="E2970" s="125"/>
      <c r="F2970" s="48"/>
      <c r="G2970" s="4"/>
      <c r="H2970" s="4"/>
      <c r="I2970" s="95" t="str">
        <f>IF($C2970="", "", IF(IFERROR(INDEX(Ingredients!$C$11:$C$310, MATCH($C2970, Ingredients!$B$11:$B$310, 0)), "")="", "", IFERROR(INDEX(Ingredients!$C$11:$C$310, MATCH($C2970, Ingredients!$B$11:$B$310, 0)), "")))</f>
        <v/>
      </c>
      <c r="J2970" s="73" t="str">
        <f>IF($B2970="", "", IF(IFERROR(INDEX(Meals!$C$11:$C$260, MATCH($B2970, Meals!$B$11:$B$260, 0)), "")="", "", IFERROR(INDEX(Meals!$C$11:$C$260, MATCH($B2970, Meals!$B$11:$B$260, 0)), "")))</f>
        <v/>
      </c>
      <c r="K2970" s="4"/>
      <c r="L2970" s="72" t="str">
        <f t="shared" si="697"/>
        <v/>
      </c>
      <c r="M2970" s="73" t="str">
        <f t="shared" si="698"/>
        <v/>
      </c>
      <c r="N2970" s="4"/>
      <c r="O2970" s="78" t="str">
        <f t="shared" si="699"/>
        <v/>
      </c>
      <c r="P2970" s="79" t="str">
        <f t="shared" si="700"/>
        <v/>
      </c>
      <c r="Q2970" s="4"/>
      <c r="R2970" s="90" t="str">
        <f t="shared" si="701"/>
        <v/>
      </c>
      <c r="S2970" s="4"/>
      <c r="Y2970" s="18" t="str">
        <f t="shared" si="702"/>
        <v/>
      </c>
      <c r="AA2970" s="18" t="str">
        <f t="shared" si="693"/>
        <v/>
      </c>
      <c r="AB2970" s="18" t="str">
        <f t="shared" si="694"/>
        <v/>
      </c>
      <c r="AC2970" s="18" t="str">
        <f t="shared" si="703"/>
        <v/>
      </c>
      <c r="AD2970" s="18" t="str">
        <f t="shared" si="703"/>
        <v/>
      </c>
      <c r="AE2970" s="18" t="str">
        <f t="shared" si="704"/>
        <v/>
      </c>
      <c r="AG2970" s="95" t="str">
        <f>IF($C2970="", "", IF(IFERROR(INDEX(Ingredients!C$11:C$310, MATCH($C2970, Ingredients!$B$11:$B$310, 0)), "")="", "", IFERROR(INDEX(Ingredients!C$11:C$310, MATCH($C2970, Ingredients!$B$11:$B$310, 0)), "")))</f>
        <v/>
      </c>
      <c r="AH2970" s="105" t="str">
        <f>IF($C2970="", "", IF(IFERROR(INDEX(Ingredients!D$11:D$310, MATCH($C2970, Ingredients!$B$11:$B$310, 0)), "")="", "", IFERROR(INDEX(Ingredients!D$11:D$310, MATCH($C2970, Ingredients!$B$11:$B$310, 0)), "")))</f>
        <v/>
      </c>
      <c r="AI2970" s="106" t="str">
        <f>IF($C2970="", "", IF(IFERROR(INDEX(Ingredients!E$11:E$310, MATCH($C2970, Ingredients!$B$11:$B$310, 0)), "")="", "", IFERROR(INDEX(Ingredients!E$11:E$310, MATCH($C2970, Ingredients!$B$11:$B$310, 0)), "")))</f>
        <v/>
      </c>
      <c r="AJ2970" s="108" t="str">
        <f>IF($C2970="", "", IF(IFERROR(INDEX(Ingredients!F$11:F$310, MATCH($C2970, Ingredients!$B$11:$B$310, 0)), "")="", "", IFERROR(INDEX(Ingredients!F$11:F$310, MATCH($C2970, Ingredients!$B$11:$B$310, 0)), "")))</f>
        <v/>
      </c>
      <c r="AK2970" s="106" t="str">
        <f>IF($C2970="", "", IF(IFERROR(INDEX(Ingredients!G$11:G$310, MATCH($C2970, Ingredients!$B$11:$B$310, 0)), "")="", "", IFERROR(INDEX(Ingredients!G$11:G$310, MATCH($C2970, Ingredients!$B$11:$B$310, 0)), "")))</f>
        <v/>
      </c>
      <c r="AL2970" s="79" t="str">
        <f>IF($C2970="", "", IF(IFERROR(INDEX(Ingredients!H$11:H$310, MATCH($C2970, Ingredients!$B$11:$B$310, 0)), "")="", "", IFERROR(INDEX(Ingredients!H$11:H$310, MATCH($C2970, Ingredients!$B$11:$B$310, 0)), "")))</f>
        <v/>
      </c>
      <c r="AN2970" s="83" t="str">
        <f t="shared" si="695"/>
        <v/>
      </c>
      <c r="AP2970" s="114" t="str">
        <f t="shared" si="705"/>
        <v/>
      </c>
      <c r="AR2970" s="117" t="str">
        <f>IF($C2970="", "", IF(IFERROR(INDEX(Ingredients!$AI$11:$AI$310, MATCH($C2970, Ingredients!$B$11:$B$310, 0)), "")="", "", IFERROR(INDEX(Ingredients!$AI$11:$AI$310, MATCH($C2970, Ingredients!$B$11:$B$310, 0)), "")))</f>
        <v/>
      </c>
      <c r="AT2970" s="120" t="str">
        <f t="shared" si="706"/>
        <v/>
      </c>
      <c r="AV2970" s="90" t="str">
        <f t="shared" si="696"/>
        <v/>
      </c>
      <c r="AX2970" s="90" t="str">
        <f>IF($AV2970="", "", COUNTIF($AV$11:$AV$5010, "&lt;"&amp;$AV2970)+1+COUNTIF($AV$11:$AV2970, $AV2970)-1)</f>
        <v/>
      </c>
      <c r="AZ2970" s="111" t="str">
        <f>IF($B2970="", "", SUMIF('Shopping List'!$AV$11:$AV$25, $B2970, 'Shopping List'!$BN$11:$BN$25))</f>
        <v/>
      </c>
      <c r="BB2970" s="117" t="str">
        <f t="shared" si="707"/>
        <v/>
      </c>
    </row>
    <row r="2971" spans="1:54" x14ac:dyDescent="0.25">
      <c r="A2971" s="4"/>
      <c r="B2971" s="37"/>
      <c r="C2971" s="124"/>
      <c r="D2971" s="39"/>
      <c r="E2971" s="125"/>
      <c r="F2971" s="48"/>
      <c r="G2971" s="4"/>
      <c r="H2971" s="4"/>
      <c r="I2971" s="95" t="str">
        <f>IF($C2971="", "", IF(IFERROR(INDEX(Ingredients!$C$11:$C$310, MATCH($C2971, Ingredients!$B$11:$B$310, 0)), "")="", "", IFERROR(INDEX(Ingredients!$C$11:$C$310, MATCH($C2971, Ingredients!$B$11:$B$310, 0)), "")))</f>
        <v/>
      </c>
      <c r="J2971" s="73" t="str">
        <f>IF($B2971="", "", IF(IFERROR(INDEX(Meals!$C$11:$C$260, MATCH($B2971, Meals!$B$11:$B$260, 0)), "")="", "", IFERROR(INDEX(Meals!$C$11:$C$260, MATCH($B2971, Meals!$B$11:$B$260, 0)), "")))</f>
        <v/>
      </c>
      <c r="K2971" s="4"/>
      <c r="L2971" s="72" t="str">
        <f t="shared" si="697"/>
        <v/>
      </c>
      <c r="M2971" s="73" t="str">
        <f t="shared" si="698"/>
        <v/>
      </c>
      <c r="N2971" s="4"/>
      <c r="O2971" s="78" t="str">
        <f t="shared" si="699"/>
        <v/>
      </c>
      <c r="P2971" s="79" t="str">
        <f t="shared" si="700"/>
        <v/>
      </c>
      <c r="Q2971" s="4"/>
      <c r="R2971" s="90" t="str">
        <f t="shared" si="701"/>
        <v/>
      </c>
      <c r="S2971" s="4"/>
      <c r="Y2971" s="18" t="str">
        <f t="shared" si="702"/>
        <v/>
      </c>
      <c r="AA2971" s="18" t="str">
        <f t="shared" si="693"/>
        <v/>
      </c>
      <c r="AB2971" s="18" t="str">
        <f t="shared" si="694"/>
        <v/>
      </c>
      <c r="AC2971" s="18" t="str">
        <f t="shared" si="703"/>
        <v/>
      </c>
      <c r="AD2971" s="18" t="str">
        <f t="shared" si="703"/>
        <v/>
      </c>
      <c r="AE2971" s="18" t="str">
        <f t="shared" si="704"/>
        <v/>
      </c>
      <c r="AG2971" s="95" t="str">
        <f>IF($C2971="", "", IF(IFERROR(INDEX(Ingredients!C$11:C$310, MATCH($C2971, Ingredients!$B$11:$B$310, 0)), "")="", "", IFERROR(INDEX(Ingredients!C$11:C$310, MATCH($C2971, Ingredients!$B$11:$B$310, 0)), "")))</f>
        <v/>
      </c>
      <c r="AH2971" s="105" t="str">
        <f>IF($C2971="", "", IF(IFERROR(INDEX(Ingredients!D$11:D$310, MATCH($C2971, Ingredients!$B$11:$B$310, 0)), "")="", "", IFERROR(INDEX(Ingredients!D$11:D$310, MATCH($C2971, Ingredients!$B$11:$B$310, 0)), "")))</f>
        <v/>
      </c>
      <c r="AI2971" s="106" t="str">
        <f>IF($C2971="", "", IF(IFERROR(INDEX(Ingredients!E$11:E$310, MATCH($C2971, Ingredients!$B$11:$B$310, 0)), "")="", "", IFERROR(INDEX(Ingredients!E$11:E$310, MATCH($C2971, Ingredients!$B$11:$B$310, 0)), "")))</f>
        <v/>
      </c>
      <c r="AJ2971" s="108" t="str">
        <f>IF($C2971="", "", IF(IFERROR(INDEX(Ingredients!F$11:F$310, MATCH($C2971, Ingredients!$B$11:$B$310, 0)), "")="", "", IFERROR(INDEX(Ingredients!F$11:F$310, MATCH($C2971, Ingredients!$B$11:$B$310, 0)), "")))</f>
        <v/>
      </c>
      <c r="AK2971" s="106" t="str">
        <f>IF($C2971="", "", IF(IFERROR(INDEX(Ingredients!G$11:G$310, MATCH($C2971, Ingredients!$B$11:$B$310, 0)), "")="", "", IFERROR(INDEX(Ingredients!G$11:G$310, MATCH($C2971, Ingredients!$B$11:$B$310, 0)), "")))</f>
        <v/>
      </c>
      <c r="AL2971" s="79" t="str">
        <f>IF($C2971="", "", IF(IFERROR(INDEX(Ingredients!H$11:H$310, MATCH($C2971, Ingredients!$B$11:$B$310, 0)), "")="", "", IFERROR(INDEX(Ingredients!H$11:H$310, MATCH($C2971, Ingredients!$B$11:$B$310, 0)), "")))</f>
        <v/>
      </c>
      <c r="AN2971" s="83" t="str">
        <f t="shared" si="695"/>
        <v/>
      </c>
      <c r="AP2971" s="114" t="str">
        <f t="shared" si="705"/>
        <v/>
      </c>
      <c r="AR2971" s="117" t="str">
        <f>IF($C2971="", "", IF(IFERROR(INDEX(Ingredients!$AI$11:$AI$310, MATCH($C2971, Ingredients!$B$11:$B$310, 0)), "")="", "", IFERROR(INDEX(Ingredients!$AI$11:$AI$310, MATCH($C2971, Ingredients!$B$11:$B$310, 0)), "")))</f>
        <v/>
      </c>
      <c r="AT2971" s="120" t="str">
        <f t="shared" si="706"/>
        <v/>
      </c>
      <c r="AV2971" s="90" t="str">
        <f t="shared" si="696"/>
        <v/>
      </c>
      <c r="AX2971" s="90" t="str">
        <f>IF($AV2971="", "", COUNTIF($AV$11:$AV$5010, "&lt;"&amp;$AV2971)+1+COUNTIF($AV$11:$AV2971, $AV2971)-1)</f>
        <v/>
      </c>
      <c r="AZ2971" s="111" t="str">
        <f>IF($B2971="", "", SUMIF('Shopping List'!$AV$11:$AV$25, $B2971, 'Shopping List'!$BN$11:$BN$25))</f>
        <v/>
      </c>
      <c r="BB2971" s="117" t="str">
        <f t="shared" si="707"/>
        <v/>
      </c>
    </row>
    <row r="2972" spans="1:54" x14ac:dyDescent="0.25">
      <c r="A2972" s="4"/>
      <c r="B2972" s="37"/>
      <c r="C2972" s="124"/>
      <c r="D2972" s="39"/>
      <c r="E2972" s="125"/>
      <c r="F2972" s="48"/>
      <c r="G2972" s="4"/>
      <c r="H2972" s="4"/>
      <c r="I2972" s="95" t="str">
        <f>IF($C2972="", "", IF(IFERROR(INDEX(Ingredients!$C$11:$C$310, MATCH($C2972, Ingredients!$B$11:$B$310, 0)), "")="", "", IFERROR(INDEX(Ingredients!$C$11:$C$310, MATCH($C2972, Ingredients!$B$11:$B$310, 0)), "")))</f>
        <v/>
      </c>
      <c r="J2972" s="73" t="str">
        <f>IF($B2972="", "", IF(IFERROR(INDEX(Meals!$C$11:$C$260, MATCH($B2972, Meals!$B$11:$B$260, 0)), "")="", "", IFERROR(INDEX(Meals!$C$11:$C$260, MATCH($B2972, Meals!$B$11:$B$260, 0)), "")))</f>
        <v/>
      </c>
      <c r="K2972" s="4"/>
      <c r="L2972" s="72" t="str">
        <f t="shared" si="697"/>
        <v/>
      </c>
      <c r="M2972" s="73" t="str">
        <f t="shared" si="698"/>
        <v/>
      </c>
      <c r="N2972" s="4"/>
      <c r="O2972" s="78" t="str">
        <f t="shared" si="699"/>
        <v/>
      </c>
      <c r="P2972" s="79" t="str">
        <f t="shared" si="700"/>
        <v/>
      </c>
      <c r="Q2972" s="4"/>
      <c r="R2972" s="90" t="str">
        <f t="shared" si="701"/>
        <v/>
      </c>
      <c r="S2972" s="4"/>
      <c r="Y2972" s="18" t="str">
        <f t="shared" si="702"/>
        <v/>
      </c>
      <c r="AA2972" s="18" t="str">
        <f t="shared" si="693"/>
        <v/>
      </c>
      <c r="AB2972" s="18" t="str">
        <f t="shared" si="694"/>
        <v/>
      </c>
      <c r="AC2972" s="18" t="str">
        <f t="shared" si="703"/>
        <v/>
      </c>
      <c r="AD2972" s="18" t="str">
        <f t="shared" si="703"/>
        <v/>
      </c>
      <c r="AE2972" s="18" t="str">
        <f t="shared" si="704"/>
        <v/>
      </c>
      <c r="AG2972" s="95" t="str">
        <f>IF($C2972="", "", IF(IFERROR(INDEX(Ingredients!C$11:C$310, MATCH($C2972, Ingredients!$B$11:$B$310, 0)), "")="", "", IFERROR(INDEX(Ingredients!C$11:C$310, MATCH($C2972, Ingredients!$B$11:$B$310, 0)), "")))</f>
        <v/>
      </c>
      <c r="AH2972" s="105" t="str">
        <f>IF($C2972="", "", IF(IFERROR(INDEX(Ingredients!D$11:D$310, MATCH($C2972, Ingredients!$B$11:$B$310, 0)), "")="", "", IFERROR(INDEX(Ingredients!D$11:D$310, MATCH($C2972, Ingredients!$B$11:$B$310, 0)), "")))</f>
        <v/>
      </c>
      <c r="AI2972" s="106" t="str">
        <f>IF($C2972="", "", IF(IFERROR(INDEX(Ingredients!E$11:E$310, MATCH($C2972, Ingredients!$B$11:$B$310, 0)), "")="", "", IFERROR(INDEX(Ingredients!E$11:E$310, MATCH($C2972, Ingredients!$B$11:$B$310, 0)), "")))</f>
        <v/>
      </c>
      <c r="AJ2972" s="108" t="str">
        <f>IF($C2972="", "", IF(IFERROR(INDEX(Ingredients!F$11:F$310, MATCH($C2972, Ingredients!$B$11:$B$310, 0)), "")="", "", IFERROR(INDEX(Ingredients!F$11:F$310, MATCH($C2972, Ingredients!$B$11:$B$310, 0)), "")))</f>
        <v/>
      </c>
      <c r="AK2972" s="106" t="str">
        <f>IF($C2972="", "", IF(IFERROR(INDEX(Ingredients!G$11:G$310, MATCH($C2972, Ingredients!$B$11:$B$310, 0)), "")="", "", IFERROR(INDEX(Ingredients!G$11:G$310, MATCH($C2972, Ingredients!$B$11:$B$310, 0)), "")))</f>
        <v/>
      </c>
      <c r="AL2972" s="79" t="str">
        <f>IF($C2972="", "", IF(IFERROR(INDEX(Ingredients!H$11:H$310, MATCH($C2972, Ingredients!$B$11:$B$310, 0)), "")="", "", IFERROR(INDEX(Ingredients!H$11:H$310, MATCH($C2972, Ingredients!$B$11:$B$310, 0)), "")))</f>
        <v/>
      </c>
      <c r="AN2972" s="83" t="str">
        <f t="shared" si="695"/>
        <v/>
      </c>
      <c r="AP2972" s="114" t="str">
        <f t="shared" si="705"/>
        <v/>
      </c>
      <c r="AR2972" s="117" t="str">
        <f>IF($C2972="", "", IF(IFERROR(INDEX(Ingredients!$AI$11:$AI$310, MATCH($C2972, Ingredients!$B$11:$B$310, 0)), "")="", "", IFERROR(INDEX(Ingredients!$AI$11:$AI$310, MATCH($C2972, Ingredients!$B$11:$B$310, 0)), "")))</f>
        <v/>
      </c>
      <c r="AT2972" s="120" t="str">
        <f t="shared" si="706"/>
        <v/>
      </c>
      <c r="AV2972" s="90" t="str">
        <f t="shared" si="696"/>
        <v/>
      </c>
      <c r="AX2972" s="90" t="str">
        <f>IF($AV2972="", "", COUNTIF($AV$11:$AV$5010, "&lt;"&amp;$AV2972)+1+COUNTIF($AV$11:$AV2972, $AV2972)-1)</f>
        <v/>
      </c>
      <c r="AZ2972" s="111" t="str">
        <f>IF($B2972="", "", SUMIF('Shopping List'!$AV$11:$AV$25, $B2972, 'Shopping List'!$BN$11:$BN$25))</f>
        <v/>
      </c>
      <c r="BB2972" s="117" t="str">
        <f t="shared" si="707"/>
        <v/>
      </c>
    </row>
    <row r="2973" spans="1:54" x14ac:dyDescent="0.25">
      <c r="A2973" s="4"/>
      <c r="B2973" s="37"/>
      <c r="C2973" s="124"/>
      <c r="D2973" s="39"/>
      <c r="E2973" s="125"/>
      <c r="F2973" s="48"/>
      <c r="G2973" s="4"/>
      <c r="H2973" s="4"/>
      <c r="I2973" s="95" t="str">
        <f>IF($C2973="", "", IF(IFERROR(INDEX(Ingredients!$C$11:$C$310, MATCH($C2973, Ingredients!$B$11:$B$310, 0)), "")="", "", IFERROR(INDEX(Ingredients!$C$11:$C$310, MATCH($C2973, Ingredients!$B$11:$B$310, 0)), "")))</f>
        <v/>
      </c>
      <c r="J2973" s="73" t="str">
        <f>IF($B2973="", "", IF(IFERROR(INDEX(Meals!$C$11:$C$260, MATCH($B2973, Meals!$B$11:$B$260, 0)), "")="", "", IFERROR(INDEX(Meals!$C$11:$C$260, MATCH($B2973, Meals!$B$11:$B$260, 0)), "")))</f>
        <v/>
      </c>
      <c r="K2973" s="4"/>
      <c r="L2973" s="72" t="str">
        <f t="shared" si="697"/>
        <v/>
      </c>
      <c r="M2973" s="73" t="str">
        <f t="shared" si="698"/>
        <v/>
      </c>
      <c r="N2973" s="4"/>
      <c r="O2973" s="78" t="str">
        <f t="shared" si="699"/>
        <v/>
      </c>
      <c r="P2973" s="79" t="str">
        <f t="shared" si="700"/>
        <v/>
      </c>
      <c r="Q2973" s="4"/>
      <c r="R2973" s="90" t="str">
        <f t="shared" si="701"/>
        <v/>
      </c>
      <c r="S2973" s="4"/>
      <c r="Y2973" s="18" t="str">
        <f t="shared" si="702"/>
        <v/>
      </c>
      <c r="AA2973" s="18" t="str">
        <f t="shared" si="693"/>
        <v/>
      </c>
      <c r="AB2973" s="18" t="str">
        <f t="shared" si="694"/>
        <v/>
      </c>
      <c r="AC2973" s="18" t="str">
        <f t="shared" si="703"/>
        <v/>
      </c>
      <c r="AD2973" s="18" t="str">
        <f t="shared" si="703"/>
        <v/>
      </c>
      <c r="AE2973" s="18" t="str">
        <f t="shared" si="704"/>
        <v/>
      </c>
      <c r="AG2973" s="95" t="str">
        <f>IF($C2973="", "", IF(IFERROR(INDEX(Ingredients!C$11:C$310, MATCH($C2973, Ingredients!$B$11:$B$310, 0)), "")="", "", IFERROR(INDEX(Ingredients!C$11:C$310, MATCH($C2973, Ingredients!$B$11:$B$310, 0)), "")))</f>
        <v/>
      </c>
      <c r="AH2973" s="105" t="str">
        <f>IF($C2973="", "", IF(IFERROR(INDEX(Ingredients!D$11:D$310, MATCH($C2973, Ingredients!$B$11:$B$310, 0)), "")="", "", IFERROR(INDEX(Ingredients!D$11:D$310, MATCH($C2973, Ingredients!$B$11:$B$310, 0)), "")))</f>
        <v/>
      </c>
      <c r="AI2973" s="106" t="str">
        <f>IF($C2973="", "", IF(IFERROR(INDEX(Ingredients!E$11:E$310, MATCH($C2973, Ingredients!$B$11:$B$310, 0)), "")="", "", IFERROR(INDEX(Ingredients!E$11:E$310, MATCH($C2973, Ingredients!$B$11:$B$310, 0)), "")))</f>
        <v/>
      </c>
      <c r="AJ2973" s="108" t="str">
        <f>IF($C2973="", "", IF(IFERROR(INDEX(Ingredients!F$11:F$310, MATCH($C2973, Ingredients!$B$11:$B$310, 0)), "")="", "", IFERROR(INDEX(Ingredients!F$11:F$310, MATCH($C2973, Ingredients!$B$11:$B$310, 0)), "")))</f>
        <v/>
      </c>
      <c r="AK2973" s="106" t="str">
        <f>IF($C2973="", "", IF(IFERROR(INDEX(Ingredients!G$11:G$310, MATCH($C2973, Ingredients!$B$11:$B$310, 0)), "")="", "", IFERROR(INDEX(Ingredients!G$11:G$310, MATCH($C2973, Ingredients!$B$11:$B$310, 0)), "")))</f>
        <v/>
      </c>
      <c r="AL2973" s="79" t="str">
        <f>IF($C2973="", "", IF(IFERROR(INDEX(Ingredients!H$11:H$310, MATCH($C2973, Ingredients!$B$11:$B$310, 0)), "")="", "", IFERROR(INDEX(Ingredients!H$11:H$310, MATCH($C2973, Ingredients!$B$11:$B$310, 0)), "")))</f>
        <v/>
      </c>
      <c r="AN2973" s="83" t="str">
        <f t="shared" si="695"/>
        <v/>
      </c>
      <c r="AP2973" s="114" t="str">
        <f t="shared" si="705"/>
        <v/>
      </c>
      <c r="AR2973" s="117" t="str">
        <f>IF($C2973="", "", IF(IFERROR(INDEX(Ingredients!$AI$11:$AI$310, MATCH($C2973, Ingredients!$B$11:$B$310, 0)), "")="", "", IFERROR(INDEX(Ingredients!$AI$11:$AI$310, MATCH($C2973, Ingredients!$B$11:$B$310, 0)), "")))</f>
        <v/>
      </c>
      <c r="AT2973" s="120" t="str">
        <f t="shared" si="706"/>
        <v/>
      </c>
      <c r="AV2973" s="90" t="str">
        <f t="shared" si="696"/>
        <v/>
      </c>
      <c r="AX2973" s="90" t="str">
        <f>IF($AV2973="", "", COUNTIF($AV$11:$AV$5010, "&lt;"&amp;$AV2973)+1+COUNTIF($AV$11:$AV2973, $AV2973)-1)</f>
        <v/>
      </c>
      <c r="AZ2973" s="111" t="str">
        <f>IF($B2973="", "", SUMIF('Shopping List'!$AV$11:$AV$25, $B2973, 'Shopping List'!$BN$11:$BN$25))</f>
        <v/>
      </c>
      <c r="BB2973" s="117" t="str">
        <f t="shared" si="707"/>
        <v/>
      </c>
    </row>
    <row r="2974" spans="1:54" x14ac:dyDescent="0.25">
      <c r="A2974" s="4"/>
      <c r="B2974" s="37"/>
      <c r="C2974" s="124"/>
      <c r="D2974" s="39"/>
      <c r="E2974" s="125"/>
      <c r="F2974" s="48"/>
      <c r="G2974" s="4"/>
      <c r="H2974" s="4"/>
      <c r="I2974" s="95" t="str">
        <f>IF($C2974="", "", IF(IFERROR(INDEX(Ingredients!$C$11:$C$310, MATCH($C2974, Ingredients!$B$11:$B$310, 0)), "")="", "", IFERROR(INDEX(Ingredients!$C$11:$C$310, MATCH($C2974, Ingredients!$B$11:$B$310, 0)), "")))</f>
        <v/>
      </c>
      <c r="J2974" s="73" t="str">
        <f>IF($B2974="", "", IF(IFERROR(INDEX(Meals!$C$11:$C$260, MATCH($B2974, Meals!$B$11:$B$260, 0)), "")="", "", IFERROR(INDEX(Meals!$C$11:$C$260, MATCH($B2974, Meals!$B$11:$B$260, 0)), "")))</f>
        <v/>
      </c>
      <c r="K2974" s="4"/>
      <c r="L2974" s="72" t="str">
        <f t="shared" si="697"/>
        <v/>
      </c>
      <c r="M2974" s="73" t="str">
        <f t="shared" si="698"/>
        <v/>
      </c>
      <c r="N2974" s="4"/>
      <c r="O2974" s="78" t="str">
        <f t="shared" si="699"/>
        <v/>
      </c>
      <c r="P2974" s="79" t="str">
        <f t="shared" si="700"/>
        <v/>
      </c>
      <c r="Q2974" s="4"/>
      <c r="R2974" s="90" t="str">
        <f t="shared" si="701"/>
        <v/>
      </c>
      <c r="S2974" s="4"/>
      <c r="Y2974" s="18" t="str">
        <f t="shared" si="702"/>
        <v/>
      </c>
      <c r="AA2974" s="18" t="str">
        <f t="shared" si="693"/>
        <v/>
      </c>
      <c r="AB2974" s="18" t="str">
        <f t="shared" si="694"/>
        <v/>
      </c>
      <c r="AC2974" s="18" t="str">
        <f t="shared" si="703"/>
        <v/>
      </c>
      <c r="AD2974" s="18" t="str">
        <f t="shared" si="703"/>
        <v/>
      </c>
      <c r="AE2974" s="18" t="str">
        <f t="shared" si="704"/>
        <v/>
      </c>
      <c r="AG2974" s="95" t="str">
        <f>IF($C2974="", "", IF(IFERROR(INDEX(Ingredients!C$11:C$310, MATCH($C2974, Ingredients!$B$11:$B$310, 0)), "")="", "", IFERROR(INDEX(Ingredients!C$11:C$310, MATCH($C2974, Ingredients!$B$11:$B$310, 0)), "")))</f>
        <v/>
      </c>
      <c r="AH2974" s="105" t="str">
        <f>IF($C2974="", "", IF(IFERROR(INDEX(Ingredients!D$11:D$310, MATCH($C2974, Ingredients!$B$11:$B$310, 0)), "")="", "", IFERROR(INDEX(Ingredients!D$11:D$310, MATCH($C2974, Ingredients!$B$11:$B$310, 0)), "")))</f>
        <v/>
      </c>
      <c r="AI2974" s="106" t="str">
        <f>IF($C2974="", "", IF(IFERROR(INDEX(Ingredients!E$11:E$310, MATCH($C2974, Ingredients!$B$11:$B$310, 0)), "")="", "", IFERROR(INDEX(Ingredients!E$11:E$310, MATCH($C2974, Ingredients!$B$11:$B$310, 0)), "")))</f>
        <v/>
      </c>
      <c r="AJ2974" s="108" t="str">
        <f>IF($C2974="", "", IF(IFERROR(INDEX(Ingredients!F$11:F$310, MATCH($C2974, Ingredients!$B$11:$B$310, 0)), "")="", "", IFERROR(INDEX(Ingredients!F$11:F$310, MATCH($C2974, Ingredients!$B$11:$B$310, 0)), "")))</f>
        <v/>
      </c>
      <c r="AK2974" s="106" t="str">
        <f>IF($C2974="", "", IF(IFERROR(INDEX(Ingredients!G$11:G$310, MATCH($C2974, Ingredients!$B$11:$B$310, 0)), "")="", "", IFERROR(INDEX(Ingredients!G$11:G$310, MATCH($C2974, Ingredients!$B$11:$B$310, 0)), "")))</f>
        <v/>
      </c>
      <c r="AL2974" s="79" t="str">
        <f>IF($C2974="", "", IF(IFERROR(INDEX(Ingredients!H$11:H$310, MATCH($C2974, Ingredients!$B$11:$B$310, 0)), "")="", "", IFERROR(INDEX(Ingredients!H$11:H$310, MATCH($C2974, Ingredients!$B$11:$B$310, 0)), "")))</f>
        <v/>
      </c>
      <c r="AN2974" s="83" t="str">
        <f t="shared" si="695"/>
        <v/>
      </c>
      <c r="AP2974" s="114" t="str">
        <f t="shared" si="705"/>
        <v/>
      </c>
      <c r="AR2974" s="117" t="str">
        <f>IF($C2974="", "", IF(IFERROR(INDEX(Ingredients!$AI$11:$AI$310, MATCH($C2974, Ingredients!$B$11:$B$310, 0)), "")="", "", IFERROR(INDEX(Ingredients!$AI$11:$AI$310, MATCH($C2974, Ingredients!$B$11:$B$310, 0)), "")))</f>
        <v/>
      </c>
      <c r="AT2974" s="120" t="str">
        <f t="shared" si="706"/>
        <v/>
      </c>
      <c r="AV2974" s="90" t="str">
        <f t="shared" si="696"/>
        <v/>
      </c>
      <c r="AX2974" s="90" t="str">
        <f>IF($AV2974="", "", COUNTIF($AV$11:$AV$5010, "&lt;"&amp;$AV2974)+1+COUNTIF($AV$11:$AV2974, $AV2974)-1)</f>
        <v/>
      </c>
      <c r="AZ2974" s="111" t="str">
        <f>IF($B2974="", "", SUMIF('Shopping List'!$AV$11:$AV$25, $B2974, 'Shopping List'!$BN$11:$BN$25))</f>
        <v/>
      </c>
      <c r="BB2974" s="117" t="str">
        <f t="shared" si="707"/>
        <v/>
      </c>
    </row>
    <row r="2975" spans="1:54" x14ac:dyDescent="0.25">
      <c r="A2975" s="4"/>
      <c r="B2975" s="37"/>
      <c r="C2975" s="124"/>
      <c r="D2975" s="39"/>
      <c r="E2975" s="125"/>
      <c r="F2975" s="48"/>
      <c r="G2975" s="4"/>
      <c r="H2975" s="4"/>
      <c r="I2975" s="95" t="str">
        <f>IF($C2975="", "", IF(IFERROR(INDEX(Ingredients!$C$11:$C$310, MATCH($C2975, Ingredients!$B$11:$B$310, 0)), "")="", "", IFERROR(INDEX(Ingredients!$C$11:$C$310, MATCH($C2975, Ingredients!$B$11:$B$310, 0)), "")))</f>
        <v/>
      </c>
      <c r="J2975" s="73" t="str">
        <f>IF($B2975="", "", IF(IFERROR(INDEX(Meals!$C$11:$C$260, MATCH($B2975, Meals!$B$11:$B$260, 0)), "")="", "", IFERROR(INDEX(Meals!$C$11:$C$260, MATCH($B2975, Meals!$B$11:$B$260, 0)), "")))</f>
        <v/>
      </c>
      <c r="K2975" s="4"/>
      <c r="L2975" s="72" t="str">
        <f t="shared" si="697"/>
        <v/>
      </c>
      <c r="M2975" s="73" t="str">
        <f t="shared" si="698"/>
        <v/>
      </c>
      <c r="N2975" s="4"/>
      <c r="O2975" s="78" t="str">
        <f t="shared" si="699"/>
        <v/>
      </c>
      <c r="P2975" s="79" t="str">
        <f t="shared" si="700"/>
        <v/>
      </c>
      <c r="Q2975" s="4"/>
      <c r="R2975" s="90" t="str">
        <f t="shared" si="701"/>
        <v/>
      </c>
      <c r="S2975" s="4"/>
      <c r="Y2975" s="18" t="str">
        <f t="shared" si="702"/>
        <v/>
      </c>
      <c r="AA2975" s="18" t="str">
        <f t="shared" si="693"/>
        <v/>
      </c>
      <c r="AB2975" s="18" t="str">
        <f t="shared" si="694"/>
        <v/>
      </c>
      <c r="AC2975" s="18" t="str">
        <f t="shared" si="703"/>
        <v/>
      </c>
      <c r="AD2975" s="18" t="str">
        <f t="shared" si="703"/>
        <v/>
      </c>
      <c r="AE2975" s="18" t="str">
        <f t="shared" si="704"/>
        <v/>
      </c>
      <c r="AG2975" s="95" t="str">
        <f>IF($C2975="", "", IF(IFERROR(INDEX(Ingredients!C$11:C$310, MATCH($C2975, Ingredients!$B$11:$B$310, 0)), "")="", "", IFERROR(INDEX(Ingredients!C$11:C$310, MATCH($C2975, Ingredients!$B$11:$B$310, 0)), "")))</f>
        <v/>
      </c>
      <c r="AH2975" s="105" t="str">
        <f>IF($C2975="", "", IF(IFERROR(INDEX(Ingredients!D$11:D$310, MATCH($C2975, Ingredients!$B$11:$B$310, 0)), "")="", "", IFERROR(INDEX(Ingredients!D$11:D$310, MATCH($C2975, Ingredients!$B$11:$B$310, 0)), "")))</f>
        <v/>
      </c>
      <c r="AI2975" s="106" t="str">
        <f>IF($C2975="", "", IF(IFERROR(INDEX(Ingredients!E$11:E$310, MATCH($C2975, Ingredients!$B$11:$B$310, 0)), "")="", "", IFERROR(INDEX(Ingredients!E$11:E$310, MATCH($C2975, Ingredients!$B$11:$B$310, 0)), "")))</f>
        <v/>
      </c>
      <c r="AJ2975" s="108" t="str">
        <f>IF($C2975="", "", IF(IFERROR(INDEX(Ingredients!F$11:F$310, MATCH($C2975, Ingredients!$B$11:$B$310, 0)), "")="", "", IFERROR(INDEX(Ingredients!F$11:F$310, MATCH($C2975, Ingredients!$B$11:$B$310, 0)), "")))</f>
        <v/>
      </c>
      <c r="AK2975" s="106" t="str">
        <f>IF($C2975="", "", IF(IFERROR(INDEX(Ingredients!G$11:G$310, MATCH($C2975, Ingredients!$B$11:$B$310, 0)), "")="", "", IFERROR(INDEX(Ingredients!G$11:G$310, MATCH($C2975, Ingredients!$B$11:$B$310, 0)), "")))</f>
        <v/>
      </c>
      <c r="AL2975" s="79" t="str">
        <f>IF($C2975="", "", IF(IFERROR(INDEX(Ingredients!H$11:H$310, MATCH($C2975, Ingredients!$B$11:$B$310, 0)), "")="", "", IFERROR(INDEX(Ingredients!H$11:H$310, MATCH($C2975, Ingredients!$B$11:$B$310, 0)), "")))</f>
        <v/>
      </c>
      <c r="AN2975" s="83" t="str">
        <f t="shared" si="695"/>
        <v/>
      </c>
      <c r="AP2975" s="114" t="str">
        <f t="shared" si="705"/>
        <v/>
      </c>
      <c r="AR2975" s="117" t="str">
        <f>IF($C2975="", "", IF(IFERROR(INDEX(Ingredients!$AI$11:$AI$310, MATCH($C2975, Ingredients!$B$11:$B$310, 0)), "")="", "", IFERROR(INDEX(Ingredients!$AI$11:$AI$310, MATCH($C2975, Ingredients!$B$11:$B$310, 0)), "")))</f>
        <v/>
      </c>
      <c r="AT2975" s="120" t="str">
        <f t="shared" si="706"/>
        <v/>
      </c>
      <c r="AV2975" s="90" t="str">
        <f t="shared" si="696"/>
        <v/>
      </c>
      <c r="AX2975" s="90" t="str">
        <f>IF($AV2975="", "", COUNTIF($AV$11:$AV$5010, "&lt;"&amp;$AV2975)+1+COUNTIF($AV$11:$AV2975, $AV2975)-1)</f>
        <v/>
      </c>
      <c r="AZ2975" s="111" t="str">
        <f>IF($B2975="", "", SUMIF('Shopping List'!$AV$11:$AV$25, $B2975, 'Shopping List'!$BN$11:$BN$25))</f>
        <v/>
      </c>
      <c r="BB2975" s="117" t="str">
        <f t="shared" si="707"/>
        <v/>
      </c>
    </row>
    <row r="2976" spans="1:54" x14ac:dyDescent="0.25">
      <c r="A2976" s="4"/>
      <c r="B2976" s="37"/>
      <c r="C2976" s="124"/>
      <c r="D2976" s="39"/>
      <c r="E2976" s="125"/>
      <c r="F2976" s="48"/>
      <c r="G2976" s="4"/>
      <c r="H2976" s="4"/>
      <c r="I2976" s="95" t="str">
        <f>IF($C2976="", "", IF(IFERROR(INDEX(Ingredients!$C$11:$C$310, MATCH($C2976, Ingredients!$B$11:$B$310, 0)), "")="", "", IFERROR(INDEX(Ingredients!$C$11:$C$310, MATCH($C2976, Ingredients!$B$11:$B$310, 0)), "")))</f>
        <v/>
      </c>
      <c r="J2976" s="73" t="str">
        <f>IF($B2976="", "", IF(IFERROR(INDEX(Meals!$C$11:$C$260, MATCH($B2976, Meals!$B$11:$B$260, 0)), "")="", "", IFERROR(INDEX(Meals!$C$11:$C$260, MATCH($B2976, Meals!$B$11:$B$260, 0)), "")))</f>
        <v/>
      </c>
      <c r="K2976" s="4"/>
      <c r="L2976" s="72" t="str">
        <f t="shared" si="697"/>
        <v/>
      </c>
      <c r="M2976" s="73" t="str">
        <f t="shared" si="698"/>
        <v/>
      </c>
      <c r="N2976" s="4"/>
      <c r="O2976" s="78" t="str">
        <f t="shared" si="699"/>
        <v/>
      </c>
      <c r="P2976" s="79" t="str">
        <f t="shared" si="700"/>
        <v/>
      </c>
      <c r="Q2976" s="4"/>
      <c r="R2976" s="90" t="str">
        <f t="shared" si="701"/>
        <v/>
      </c>
      <c r="S2976" s="4"/>
      <c r="Y2976" s="18" t="str">
        <f t="shared" si="702"/>
        <v/>
      </c>
      <c r="AA2976" s="18" t="str">
        <f t="shared" si="693"/>
        <v/>
      </c>
      <c r="AB2976" s="18" t="str">
        <f t="shared" si="694"/>
        <v/>
      </c>
      <c r="AC2976" s="18" t="str">
        <f t="shared" si="703"/>
        <v/>
      </c>
      <c r="AD2976" s="18" t="str">
        <f t="shared" si="703"/>
        <v/>
      </c>
      <c r="AE2976" s="18" t="str">
        <f t="shared" si="704"/>
        <v/>
      </c>
      <c r="AG2976" s="95" t="str">
        <f>IF($C2976="", "", IF(IFERROR(INDEX(Ingredients!C$11:C$310, MATCH($C2976, Ingredients!$B$11:$B$310, 0)), "")="", "", IFERROR(INDEX(Ingredients!C$11:C$310, MATCH($C2976, Ingredients!$B$11:$B$310, 0)), "")))</f>
        <v/>
      </c>
      <c r="AH2976" s="105" t="str">
        <f>IF($C2976="", "", IF(IFERROR(INDEX(Ingredients!D$11:D$310, MATCH($C2976, Ingredients!$B$11:$B$310, 0)), "")="", "", IFERROR(INDEX(Ingredients!D$11:D$310, MATCH($C2976, Ingredients!$B$11:$B$310, 0)), "")))</f>
        <v/>
      </c>
      <c r="AI2976" s="106" t="str">
        <f>IF($C2976="", "", IF(IFERROR(INDEX(Ingredients!E$11:E$310, MATCH($C2976, Ingredients!$B$11:$B$310, 0)), "")="", "", IFERROR(INDEX(Ingredients!E$11:E$310, MATCH($C2976, Ingredients!$B$11:$B$310, 0)), "")))</f>
        <v/>
      </c>
      <c r="AJ2976" s="108" t="str">
        <f>IF($C2976="", "", IF(IFERROR(INDEX(Ingredients!F$11:F$310, MATCH($C2976, Ingredients!$B$11:$B$310, 0)), "")="", "", IFERROR(INDEX(Ingredients!F$11:F$310, MATCH($C2976, Ingredients!$B$11:$B$310, 0)), "")))</f>
        <v/>
      </c>
      <c r="AK2976" s="106" t="str">
        <f>IF($C2976="", "", IF(IFERROR(INDEX(Ingredients!G$11:G$310, MATCH($C2976, Ingredients!$B$11:$B$310, 0)), "")="", "", IFERROR(INDEX(Ingredients!G$11:G$310, MATCH($C2976, Ingredients!$B$11:$B$310, 0)), "")))</f>
        <v/>
      </c>
      <c r="AL2976" s="79" t="str">
        <f>IF($C2976="", "", IF(IFERROR(INDEX(Ingredients!H$11:H$310, MATCH($C2976, Ingredients!$B$11:$B$310, 0)), "")="", "", IFERROR(INDEX(Ingredients!H$11:H$310, MATCH($C2976, Ingredients!$B$11:$B$310, 0)), "")))</f>
        <v/>
      </c>
      <c r="AN2976" s="83" t="str">
        <f t="shared" si="695"/>
        <v/>
      </c>
      <c r="AP2976" s="114" t="str">
        <f t="shared" si="705"/>
        <v/>
      </c>
      <c r="AR2976" s="117" t="str">
        <f>IF($C2976="", "", IF(IFERROR(INDEX(Ingredients!$AI$11:$AI$310, MATCH($C2976, Ingredients!$B$11:$B$310, 0)), "")="", "", IFERROR(INDEX(Ingredients!$AI$11:$AI$310, MATCH($C2976, Ingredients!$B$11:$B$310, 0)), "")))</f>
        <v/>
      </c>
      <c r="AT2976" s="120" t="str">
        <f t="shared" si="706"/>
        <v/>
      </c>
      <c r="AV2976" s="90" t="str">
        <f t="shared" si="696"/>
        <v/>
      </c>
      <c r="AX2976" s="90" t="str">
        <f>IF($AV2976="", "", COUNTIF($AV$11:$AV$5010, "&lt;"&amp;$AV2976)+1+COUNTIF($AV$11:$AV2976, $AV2976)-1)</f>
        <v/>
      </c>
      <c r="AZ2976" s="111" t="str">
        <f>IF($B2976="", "", SUMIF('Shopping List'!$AV$11:$AV$25, $B2976, 'Shopping List'!$BN$11:$BN$25))</f>
        <v/>
      </c>
      <c r="BB2976" s="117" t="str">
        <f t="shared" si="707"/>
        <v/>
      </c>
    </row>
    <row r="2977" spans="1:54" x14ac:dyDescent="0.25">
      <c r="A2977" s="4"/>
      <c r="B2977" s="37"/>
      <c r="C2977" s="124"/>
      <c r="D2977" s="39"/>
      <c r="E2977" s="125"/>
      <c r="F2977" s="48"/>
      <c r="G2977" s="4"/>
      <c r="H2977" s="4"/>
      <c r="I2977" s="95" t="str">
        <f>IF($C2977="", "", IF(IFERROR(INDEX(Ingredients!$C$11:$C$310, MATCH($C2977, Ingredients!$B$11:$B$310, 0)), "")="", "", IFERROR(INDEX(Ingredients!$C$11:$C$310, MATCH($C2977, Ingredients!$B$11:$B$310, 0)), "")))</f>
        <v/>
      </c>
      <c r="J2977" s="73" t="str">
        <f>IF($B2977="", "", IF(IFERROR(INDEX(Meals!$C$11:$C$260, MATCH($B2977, Meals!$B$11:$B$260, 0)), "")="", "", IFERROR(INDEX(Meals!$C$11:$C$260, MATCH($B2977, Meals!$B$11:$B$260, 0)), "")))</f>
        <v/>
      </c>
      <c r="K2977" s="4"/>
      <c r="L2977" s="72" t="str">
        <f t="shared" si="697"/>
        <v/>
      </c>
      <c r="M2977" s="73" t="str">
        <f t="shared" si="698"/>
        <v/>
      </c>
      <c r="N2977" s="4"/>
      <c r="O2977" s="78" t="str">
        <f t="shared" si="699"/>
        <v/>
      </c>
      <c r="P2977" s="79" t="str">
        <f t="shared" si="700"/>
        <v/>
      </c>
      <c r="Q2977" s="4"/>
      <c r="R2977" s="90" t="str">
        <f t="shared" si="701"/>
        <v/>
      </c>
      <c r="S2977" s="4"/>
      <c r="Y2977" s="18" t="str">
        <f t="shared" si="702"/>
        <v/>
      </c>
      <c r="AA2977" s="18" t="str">
        <f t="shared" si="693"/>
        <v/>
      </c>
      <c r="AB2977" s="18" t="str">
        <f t="shared" si="694"/>
        <v/>
      </c>
      <c r="AC2977" s="18" t="str">
        <f t="shared" si="703"/>
        <v/>
      </c>
      <c r="AD2977" s="18" t="str">
        <f t="shared" si="703"/>
        <v/>
      </c>
      <c r="AE2977" s="18" t="str">
        <f t="shared" si="704"/>
        <v/>
      </c>
      <c r="AG2977" s="95" t="str">
        <f>IF($C2977="", "", IF(IFERROR(INDEX(Ingredients!C$11:C$310, MATCH($C2977, Ingredients!$B$11:$B$310, 0)), "")="", "", IFERROR(INDEX(Ingredients!C$11:C$310, MATCH($C2977, Ingredients!$B$11:$B$310, 0)), "")))</f>
        <v/>
      </c>
      <c r="AH2977" s="105" t="str">
        <f>IF($C2977="", "", IF(IFERROR(INDEX(Ingredients!D$11:D$310, MATCH($C2977, Ingredients!$B$11:$B$310, 0)), "")="", "", IFERROR(INDEX(Ingredients!D$11:D$310, MATCH($C2977, Ingredients!$B$11:$B$310, 0)), "")))</f>
        <v/>
      </c>
      <c r="AI2977" s="106" t="str">
        <f>IF($C2977="", "", IF(IFERROR(INDEX(Ingredients!E$11:E$310, MATCH($C2977, Ingredients!$B$11:$B$310, 0)), "")="", "", IFERROR(INDEX(Ingredients!E$11:E$310, MATCH($C2977, Ingredients!$B$11:$B$310, 0)), "")))</f>
        <v/>
      </c>
      <c r="AJ2977" s="108" t="str">
        <f>IF($C2977="", "", IF(IFERROR(INDEX(Ingredients!F$11:F$310, MATCH($C2977, Ingredients!$B$11:$B$310, 0)), "")="", "", IFERROR(INDEX(Ingredients!F$11:F$310, MATCH($C2977, Ingredients!$B$11:$B$310, 0)), "")))</f>
        <v/>
      </c>
      <c r="AK2977" s="106" t="str">
        <f>IF($C2977="", "", IF(IFERROR(INDEX(Ingredients!G$11:G$310, MATCH($C2977, Ingredients!$B$11:$B$310, 0)), "")="", "", IFERROR(INDEX(Ingredients!G$11:G$310, MATCH($C2977, Ingredients!$B$11:$B$310, 0)), "")))</f>
        <v/>
      </c>
      <c r="AL2977" s="79" t="str">
        <f>IF($C2977="", "", IF(IFERROR(INDEX(Ingredients!H$11:H$310, MATCH($C2977, Ingredients!$B$11:$B$310, 0)), "")="", "", IFERROR(INDEX(Ingredients!H$11:H$310, MATCH($C2977, Ingredients!$B$11:$B$310, 0)), "")))</f>
        <v/>
      </c>
      <c r="AN2977" s="83" t="str">
        <f t="shared" si="695"/>
        <v/>
      </c>
      <c r="AP2977" s="114" t="str">
        <f t="shared" si="705"/>
        <v/>
      </c>
      <c r="AR2977" s="117" t="str">
        <f>IF($C2977="", "", IF(IFERROR(INDEX(Ingredients!$AI$11:$AI$310, MATCH($C2977, Ingredients!$B$11:$B$310, 0)), "")="", "", IFERROR(INDEX(Ingredients!$AI$11:$AI$310, MATCH($C2977, Ingredients!$B$11:$B$310, 0)), "")))</f>
        <v/>
      </c>
      <c r="AT2977" s="120" t="str">
        <f t="shared" si="706"/>
        <v/>
      </c>
      <c r="AV2977" s="90" t="str">
        <f t="shared" si="696"/>
        <v/>
      </c>
      <c r="AX2977" s="90" t="str">
        <f>IF($AV2977="", "", COUNTIF($AV$11:$AV$5010, "&lt;"&amp;$AV2977)+1+COUNTIF($AV$11:$AV2977, $AV2977)-1)</f>
        <v/>
      </c>
      <c r="AZ2977" s="111" t="str">
        <f>IF($B2977="", "", SUMIF('Shopping List'!$AV$11:$AV$25, $B2977, 'Shopping List'!$BN$11:$BN$25))</f>
        <v/>
      </c>
      <c r="BB2977" s="117" t="str">
        <f t="shared" si="707"/>
        <v/>
      </c>
    </row>
    <row r="2978" spans="1:54" x14ac:dyDescent="0.25">
      <c r="A2978" s="4"/>
      <c r="B2978" s="37"/>
      <c r="C2978" s="124"/>
      <c r="D2978" s="39"/>
      <c r="E2978" s="125"/>
      <c r="F2978" s="48"/>
      <c r="G2978" s="4"/>
      <c r="H2978" s="4"/>
      <c r="I2978" s="95" t="str">
        <f>IF($C2978="", "", IF(IFERROR(INDEX(Ingredients!$C$11:$C$310, MATCH($C2978, Ingredients!$B$11:$B$310, 0)), "")="", "", IFERROR(INDEX(Ingredients!$C$11:$C$310, MATCH($C2978, Ingredients!$B$11:$B$310, 0)), "")))</f>
        <v/>
      </c>
      <c r="J2978" s="73" t="str">
        <f>IF($B2978="", "", IF(IFERROR(INDEX(Meals!$C$11:$C$260, MATCH($B2978, Meals!$B$11:$B$260, 0)), "")="", "", IFERROR(INDEX(Meals!$C$11:$C$260, MATCH($B2978, Meals!$B$11:$B$260, 0)), "")))</f>
        <v/>
      </c>
      <c r="K2978" s="4"/>
      <c r="L2978" s="72" t="str">
        <f t="shared" si="697"/>
        <v/>
      </c>
      <c r="M2978" s="73" t="str">
        <f t="shared" si="698"/>
        <v/>
      </c>
      <c r="N2978" s="4"/>
      <c r="O2978" s="78" t="str">
        <f t="shared" si="699"/>
        <v/>
      </c>
      <c r="P2978" s="79" t="str">
        <f t="shared" si="700"/>
        <v/>
      </c>
      <c r="Q2978" s="4"/>
      <c r="R2978" s="90" t="str">
        <f t="shared" si="701"/>
        <v/>
      </c>
      <c r="S2978" s="4"/>
      <c r="Y2978" s="18" t="str">
        <f t="shared" si="702"/>
        <v/>
      </c>
      <c r="AA2978" s="18" t="str">
        <f t="shared" si="693"/>
        <v/>
      </c>
      <c r="AB2978" s="18" t="str">
        <f t="shared" si="694"/>
        <v/>
      </c>
      <c r="AC2978" s="18" t="str">
        <f t="shared" si="703"/>
        <v/>
      </c>
      <c r="AD2978" s="18" t="str">
        <f t="shared" si="703"/>
        <v/>
      </c>
      <c r="AE2978" s="18" t="str">
        <f t="shared" si="704"/>
        <v/>
      </c>
      <c r="AG2978" s="95" t="str">
        <f>IF($C2978="", "", IF(IFERROR(INDEX(Ingredients!C$11:C$310, MATCH($C2978, Ingredients!$B$11:$B$310, 0)), "")="", "", IFERROR(INDEX(Ingredients!C$11:C$310, MATCH($C2978, Ingredients!$B$11:$B$310, 0)), "")))</f>
        <v/>
      </c>
      <c r="AH2978" s="105" t="str">
        <f>IF($C2978="", "", IF(IFERROR(INDEX(Ingredients!D$11:D$310, MATCH($C2978, Ingredients!$B$11:$B$310, 0)), "")="", "", IFERROR(INDEX(Ingredients!D$11:D$310, MATCH($C2978, Ingredients!$B$11:$B$310, 0)), "")))</f>
        <v/>
      </c>
      <c r="AI2978" s="106" t="str">
        <f>IF($C2978="", "", IF(IFERROR(INDEX(Ingredients!E$11:E$310, MATCH($C2978, Ingredients!$B$11:$B$310, 0)), "")="", "", IFERROR(INDEX(Ingredients!E$11:E$310, MATCH($C2978, Ingredients!$B$11:$B$310, 0)), "")))</f>
        <v/>
      </c>
      <c r="AJ2978" s="108" t="str">
        <f>IF($C2978="", "", IF(IFERROR(INDEX(Ingredients!F$11:F$310, MATCH($C2978, Ingredients!$B$11:$B$310, 0)), "")="", "", IFERROR(INDEX(Ingredients!F$11:F$310, MATCH($C2978, Ingredients!$B$11:$B$310, 0)), "")))</f>
        <v/>
      </c>
      <c r="AK2978" s="106" t="str">
        <f>IF($C2978="", "", IF(IFERROR(INDEX(Ingredients!G$11:G$310, MATCH($C2978, Ingredients!$B$11:$B$310, 0)), "")="", "", IFERROR(INDEX(Ingredients!G$11:G$310, MATCH($C2978, Ingredients!$B$11:$B$310, 0)), "")))</f>
        <v/>
      </c>
      <c r="AL2978" s="79" t="str">
        <f>IF($C2978="", "", IF(IFERROR(INDEX(Ingredients!H$11:H$310, MATCH($C2978, Ingredients!$B$11:$B$310, 0)), "")="", "", IFERROR(INDEX(Ingredients!H$11:H$310, MATCH($C2978, Ingredients!$B$11:$B$310, 0)), "")))</f>
        <v/>
      </c>
      <c r="AN2978" s="83" t="str">
        <f t="shared" si="695"/>
        <v/>
      </c>
      <c r="AP2978" s="114" t="str">
        <f t="shared" si="705"/>
        <v/>
      </c>
      <c r="AR2978" s="117" t="str">
        <f>IF($C2978="", "", IF(IFERROR(INDEX(Ingredients!$AI$11:$AI$310, MATCH($C2978, Ingredients!$B$11:$B$310, 0)), "")="", "", IFERROR(INDEX(Ingredients!$AI$11:$AI$310, MATCH($C2978, Ingredients!$B$11:$B$310, 0)), "")))</f>
        <v/>
      </c>
      <c r="AT2978" s="120" t="str">
        <f t="shared" si="706"/>
        <v/>
      </c>
      <c r="AV2978" s="90" t="str">
        <f t="shared" si="696"/>
        <v/>
      </c>
      <c r="AX2978" s="90" t="str">
        <f>IF($AV2978="", "", COUNTIF($AV$11:$AV$5010, "&lt;"&amp;$AV2978)+1+COUNTIF($AV$11:$AV2978, $AV2978)-1)</f>
        <v/>
      </c>
      <c r="AZ2978" s="111" t="str">
        <f>IF($B2978="", "", SUMIF('Shopping List'!$AV$11:$AV$25, $B2978, 'Shopping List'!$BN$11:$BN$25))</f>
        <v/>
      </c>
      <c r="BB2978" s="117" t="str">
        <f t="shared" si="707"/>
        <v/>
      </c>
    </row>
    <row r="2979" spans="1:54" x14ac:dyDescent="0.25">
      <c r="A2979" s="4"/>
      <c r="B2979" s="37"/>
      <c r="C2979" s="124"/>
      <c r="D2979" s="39"/>
      <c r="E2979" s="125"/>
      <c r="F2979" s="48"/>
      <c r="G2979" s="4"/>
      <c r="H2979" s="4"/>
      <c r="I2979" s="95" t="str">
        <f>IF($C2979="", "", IF(IFERROR(INDEX(Ingredients!$C$11:$C$310, MATCH($C2979, Ingredients!$B$11:$B$310, 0)), "")="", "", IFERROR(INDEX(Ingredients!$C$11:$C$310, MATCH($C2979, Ingredients!$B$11:$B$310, 0)), "")))</f>
        <v/>
      </c>
      <c r="J2979" s="73" t="str">
        <f>IF($B2979="", "", IF(IFERROR(INDEX(Meals!$C$11:$C$260, MATCH($B2979, Meals!$B$11:$B$260, 0)), "")="", "", IFERROR(INDEX(Meals!$C$11:$C$260, MATCH($B2979, Meals!$B$11:$B$260, 0)), "")))</f>
        <v/>
      </c>
      <c r="K2979" s="4"/>
      <c r="L2979" s="72" t="str">
        <f t="shared" si="697"/>
        <v/>
      </c>
      <c r="M2979" s="73" t="str">
        <f t="shared" si="698"/>
        <v/>
      </c>
      <c r="N2979" s="4"/>
      <c r="O2979" s="78" t="str">
        <f t="shared" si="699"/>
        <v/>
      </c>
      <c r="P2979" s="79" t="str">
        <f t="shared" si="700"/>
        <v/>
      </c>
      <c r="Q2979" s="4"/>
      <c r="R2979" s="90" t="str">
        <f t="shared" si="701"/>
        <v/>
      </c>
      <c r="S2979" s="4"/>
      <c r="Y2979" s="18" t="str">
        <f t="shared" si="702"/>
        <v/>
      </c>
      <c r="AA2979" s="18" t="str">
        <f t="shared" si="693"/>
        <v/>
      </c>
      <c r="AB2979" s="18" t="str">
        <f t="shared" si="694"/>
        <v/>
      </c>
      <c r="AC2979" s="18" t="str">
        <f t="shared" si="703"/>
        <v/>
      </c>
      <c r="AD2979" s="18" t="str">
        <f t="shared" si="703"/>
        <v/>
      </c>
      <c r="AE2979" s="18" t="str">
        <f t="shared" si="704"/>
        <v/>
      </c>
      <c r="AG2979" s="95" t="str">
        <f>IF($C2979="", "", IF(IFERROR(INDEX(Ingredients!C$11:C$310, MATCH($C2979, Ingredients!$B$11:$B$310, 0)), "")="", "", IFERROR(INDEX(Ingredients!C$11:C$310, MATCH($C2979, Ingredients!$B$11:$B$310, 0)), "")))</f>
        <v/>
      </c>
      <c r="AH2979" s="105" t="str">
        <f>IF($C2979="", "", IF(IFERROR(INDEX(Ingredients!D$11:D$310, MATCH($C2979, Ingredients!$B$11:$B$310, 0)), "")="", "", IFERROR(INDEX(Ingredients!D$11:D$310, MATCH($C2979, Ingredients!$B$11:$B$310, 0)), "")))</f>
        <v/>
      </c>
      <c r="AI2979" s="106" t="str">
        <f>IF($C2979="", "", IF(IFERROR(INDEX(Ingredients!E$11:E$310, MATCH($C2979, Ingredients!$B$11:$B$310, 0)), "")="", "", IFERROR(INDEX(Ingredients!E$11:E$310, MATCH($C2979, Ingredients!$B$11:$B$310, 0)), "")))</f>
        <v/>
      </c>
      <c r="AJ2979" s="108" t="str">
        <f>IF($C2979="", "", IF(IFERROR(INDEX(Ingredients!F$11:F$310, MATCH($C2979, Ingredients!$B$11:$B$310, 0)), "")="", "", IFERROR(INDEX(Ingredients!F$11:F$310, MATCH($C2979, Ingredients!$B$11:$B$310, 0)), "")))</f>
        <v/>
      </c>
      <c r="AK2979" s="106" t="str">
        <f>IF($C2979="", "", IF(IFERROR(INDEX(Ingredients!G$11:G$310, MATCH($C2979, Ingredients!$B$11:$B$310, 0)), "")="", "", IFERROR(INDEX(Ingredients!G$11:G$310, MATCH($C2979, Ingredients!$B$11:$B$310, 0)), "")))</f>
        <v/>
      </c>
      <c r="AL2979" s="79" t="str">
        <f>IF($C2979="", "", IF(IFERROR(INDEX(Ingredients!H$11:H$310, MATCH($C2979, Ingredients!$B$11:$B$310, 0)), "")="", "", IFERROR(INDEX(Ingredients!H$11:H$310, MATCH($C2979, Ingredients!$B$11:$B$310, 0)), "")))</f>
        <v/>
      </c>
      <c r="AN2979" s="83" t="str">
        <f t="shared" si="695"/>
        <v/>
      </c>
      <c r="AP2979" s="114" t="str">
        <f t="shared" si="705"/>
        <v/>
      </c>
      <c r="AR2979" s="117" t="str">
        <f>IF($C2979="", "", IF(IFERROR(INDEX(Ingredients!$AI$11:$AI$310, MATCH($C2979, Ingredients!$B$11:$B$310, 0)), "")="", "", IFERROR(INDEX(Ingredients!$AI$11:$AI$310, MATCH($C2979, Ingredients!$B$11:$B$310, 0)), "")))</f>
        <v/>
      </c>
      <c r="AT2979" s="120" t="str">
        <f t="shared" si="706"/>
        <v/>
      </c>
      <c r="AV2979" s="90" t="str">
        <f t="shared" si="696"/>
        <v/>
      </c>
      <c r="AX2979" s="90" t="str">
        <f>IF($AV2979="", "", COUNTIF($AV$11:$AV$5010, "&lt;"&amp;$AV2979)+1+COUNTIF($AV$11:$AV2979, $AV2979)-1)</f>
        <v/>
      </c>
      <c r="AZ2979" s="111" t="str">
        <f>IF($B2979="", "", SUMIF('Shopping List'!$AV$11:$AV$25, $B2979, 'Shopping List'!$BN$11:$BN$25))</f>
        <v/>
      </c>
      <c r="BB2979" s="117" t="str">
        <f t="shared" si="707"/>
        <v/>
      </c>
    </row>
    <row r="2980" spans="1:54" x14ac:dyDescent="0.25">
      <c r="A2980" s="4"/>
      <c r="B2980" s="37"/>
      <c r="C2980" s="124"/>
      <c r="D2980" s="39"/>
      <c r="E2980" s="125"/>
      <c r="F2980" s="48"/>
      <c r="G2980" s="4"/>
      <c r="H2980" s="4"/>
      <c r="I2980" s="95" t="str">
        <f>IF($C2980="", "", IF(IFERROR(INDEX(Ingredients!$C$11:$C$310, MATCH($C2980, Ingredients!$B$11:$B$310, 0)), "")="", "", IFERROR(INDEX(Ingredients!$C$11:$C$310, MATCH($C2980, Ingredients!$B$11:$B$310, 0)), "")))</f>
        <v/>
      </c>
      <c r="J2980" s="73" t="str">
        <f>IF($B2980="", "", IF(IFERROR(INDEX(Meals!$C$11:$C$260, MATCH($B2980, Meals!$B$11:$B$260, 0)), "")="", "", IFERROR(INDEX(Meals!$C$11:$C$260, MATCH($B2980, Meals!$B$11:$B$260, 0)), "")))</f>
        <v/>
      </c>
      <c r="K2980" s="4"/>
      <c r="L2980" s="72" t="str">
        <f t="shared" si="697"/>
        <v/>
      </c>
      <c r="M2980" s="73" t="str">
        <f t="shared" si="698"/>
        <v/>
      </c>
      <c r="N2980" s="4"/>
      <c r="O2980" s="78" t="str">
        <f t="shared" si="699"/>
        <v/>
      </c>
      <c r="P2980" s="79" t="str">
        <f t="shared" si="700"/>
        <v/>
      </c>
      <c r="Q2980" s="4"/>
      <c r="R2980" s="90" t="str">
        <f t="shared" si="701"/>
        <v/>
      </c>
      <c r="S2980" s="4"/>
      <c r="Y2980" s="18" t="str">
        <f t="shared" si="702"/>
        <v/>
      </c>
      <c r="AA2980" s="18" t="str">
        <f t="shared" si="693"/>
        <v/>
      </c>
      <c r="AB2980" s="18" t="str">
        <f t="shared" si="694"/>
        <v/>
      </c>
      <c r="AC2980" s="18" t="str">
        <f t="shared" si="703"/>
        <v/>
      </c>
      <c r="AD2980" s="18" t="str">
        <f t="shared" si="703"/>
        <v/>
      </c>
      <c r="AE2980" s="18" t="str">
        <f t="shared" si="704"/>
        <v/>
      </c>
      <c r="AG2980" s="95" t="str">
        <f>IF($C2980="", "", IF(IFERROR(INDEX(Ingredients!C$11:C$310, MATCH($C2980, Ingredients!$B$11:$B$310, 0)), "")="", "", IFERROR(INDEX(Ingredients!C$11:C$310, MATCH($C2980, Ingredients!$B$11:$B$310, 0)), "")))</f>
        <v/>
      </c>
      <c r="AH2980" s="105" t="str">
        <f>IF($C2980="", "", IF(IFERROR(INDEX(Ingredients!D$11:D$310, MATCH($C2980, Ingredients!$B$11:$B$310, 0)), "")="", "", IFERROR(INDEX(Ingredients!D$11:D$310, MATCH($C2980, Ingredients!$B$11:$B$310, 0)), "")))</f>
        <v/>
      </c>
      <c r="AI2980" s="106" t="str">
        <f>IF($C2980="", "", IF(IFERROR(INDEX(Ingredients!E$11:E$310, MATCH($C2980, Ingredients!$B$11:$B$310, 0)), "")="", "", IFERROR(INDEX(Ingredients!E$11:E$310, MATCH($C2980, Ingredients!$B$11:$B$310, 0)), "")))</f>
        <v/>
      </c>
      <c r="AJ2980" s="108" t="str">
        <f>IF($C2980="", "", IF(IFERROR(INDEX(Ingredients!F$11:F$310, MATCH($C2980, Ingredients!$B$11:$B$310, 0)), "")="", "", IFERROR(INDEX(Ingredients!F$11:F$310, MATCH($C2980, Ingredients!$B$11:$B$310, 0)), "")))</f>
        <v/>
      </c>
      <c r="AK2980" s="106" t="str">
        <f>IF($C2980="", "", IF(IFERROR(INDEX(Ingredients!G$11:G$310, MATCH($C2980, Ingredients!$B$11:$B$310, 0)), "")="", "", IFERROR(INDEX(Ingredients!G$11:G$310, MATCH($C2980, Ingredients!$B$11:$B$310, 0)), "")))</f>
        <v/>
      </c>
      <c r="AL2980" s="79" t="str">
        <f>IF($C2980="", "", IF(IFERROR(INDEX(Ingredients!H$11:H$310, MATCH($C2980, Ingredients!$B$11:$B$310, 0)), "")="", "", IFERROR(INDEX(Ingredients!H$11:H$310, MATCH($C2980, Ingredients!$B$11:$B$310, 0)), "")))</f>
        <v/>
      </c>
      <c r="AN2980" s="83" t="str">
        <f t="shared" si="695"/>
        <v/>
      </c>
      <c r="AP2980" s="114" t="str">
        <f t="shared" si="705"/>
        <v/>
      </c>
      <c r="AR2980" s="117" t="str">
        <f>IF($C2980="", "", IF(IFERROR(INDEX(Ingredients!$AI$11:$AI$310, MATCH($C2980, Ingredients!$B$11:$B$310, 0)), "")="", "", IFERROR(INDEX(Ingredients!$AI$11:$AI$310, MATCH($C2980, Ingredients!$B$11:$B$310, 0)), "")))</f>
        <v/>
      </c>
      <c r="AT2980" s="120" t="str">
        <f t="shared" si="706"/>
        <v/>
      </c>
      <c r="AV2980" s="90" t="str">
        <f t="shared" si="696"/>
        <v/>
      </c>
      <c r="AX2980" s="90" t="str">
        <f>IF($AV2980="", "", COUNTIF($AV$11:$AV$5010, "&lt;"&amp;$AV2980)+1+COUNTIF($AV$11:$AV2980, $AV2980)-1)</f>
        <v/>
      </c>
      <c r="AZ2980" s="111" t="str">
        <f>IF($B2980="", "", SUMIF('Shopping List'!$AV$11:$AV$25, $B2980, 'Shopping List'!$BN$11:$BN$25))</f>
        <v/>
      </c>
      <c r="BB2980" s="117" t="str">
        <f t="shared" si="707"/>
        <v/>
      </c>
    </row>
    <row r="2981" spans="1:54" x14ac:dyDescent="0.25">
      <c r="A2981" s="4"/>
      <c r="B2981" s="37"/>
      <c r="C2981" s="124"/>
      <c r="D2981" s="39"/>
      <c r="E2981" s="125"/>
      <c r="F2981" s="48"/>
      <c r="G2981" s="4"/>
      <c r="H2981" s="4"/>
      <c r="I2981" s="95" t="str">
        <f>IF($C2981="", "", IF(IFERROR(INDEX(Ingredients!$C$11:$C$310, MATCH($C2981, Ingredients!$B$11:$B$310, 0)), "")="", "", IFERROR(INDEX(Ingredients!$C$11:$C$310, MATCH($C2981, Ingredients!$B$11:$B$310, 0)), "")))</f>
        <v/>
      </c>
      <c r="J2981" s="73" t="str">
        <f>IF($B2981="", "", IF(IFERROR(INDEX(Meals!$C$11:$C$260, MATCH($B2981, Meals!$B$11:$B$260, 0)), "")="", "", IFERROR(INDEX(Meals!$C$11:$C$260, MATCH($B2981, Meals!$B$11:$B$260, 0)), "")))</f>
        <v/>
      </c>
      <c r="K2981" s="4"/>
      <c r="L2981" s="72" t="str">
        <f t="shared" si="697"/>
        <v/>
      </c>
      <c r="M2981" s="73" t="str">
        <f t="shared" si="698"/>
        <v/>
      </c>
      <c r="N2981" s="4"/>
      <c r="O2981" s="78" t="str">
        <f t="shared" si="699"/>
        <v/>
      </c>
      <c r="P2981" s="79" t="str">
        <f t="shared" si="700"/>
        <v/>
      </c>
      <c r="Q2981" s="4"/>
      <c r="R2981" s="90" t="str">
        <f t="shared" si="701"/>
        <v/>
      </c>
      <c r="S2981" s="4"/>
      <c r="Y2981" s="18" t="str">
        <f t="shared" si="702"/>
        <v/>
      </c>
      <c r="AA2981" s="18" t="str">
        <f t="shared" si="693"/>
        <v/>
      </c>
      <c r="AB2981" s="18" t="str">
        <f t="shared" si="694"/>
        <v/>
      </c>
      <c r="AC2981" s="18" t="str">
        <f t="shared" si="703"/>
        <v/>
      </c>
      <c r="AD2981" s="18" t="str">
        <f t="shared" si="703"/>
        <v/>
      </c>
      <c r="AE2981" s="18" t="str">
        <f t="shared" si="704"/>
        <v/>
      </c>
      <c r="AG2981" s="95" t="str">
        <f>IF($C2981="", "", IF(IFERROR(INDEX(Ingredients!C$11:C$310, MATCH($C2981, Ingredients!$B$11:$B$310, 0)), "")="", "", IFERROR(INDEX(Ingredients!C$11:C$310, MATCH($C2981, Ingredients!$B$11:$B$310, 0)), "")))</f>
        <v/>
      </c>
      <c r="AH2981" s="105" t="str">
        <f>IF($C2981="", "", IF(IFERROR(INDEX(Ingredients!D$11:D$310, MATCH($C2981, Ingredients!$B$11:$B$310, 0)), "")="", "", IFERROR(INDEX(Ingredients!D$11:D$310, MATCH($C2981, Ingredients!$B$11:$B$310, 0)), "")))</f>
        <v/>
      </c>
      <c r="AI2981" s="106" t="str">
        <f>IF($C2981="", "", IF(IFERROR(INDEX(Ingredients!E$11:E$310, MATCH($C2981, Ingredients!$B$11:$B$310, 0)), "")="", "", IFERROR(INDEX(Ingredients!E$11:E$310, MATCH($C2981, Ingredients!$B$11:$B$310, 0)), "")))</f>
        <v/>
      </c>
      <c r="AJ2981" s="108" t="str">
        <f>IF($C2981="", "", IF(IFERROR(INDEX(Ingredients!F$11:F$310, MATCH($C2981, Ingredients!$B$11:$B$310, 0)), "")="", "", IFERROR(INDEX(Ingredients!F$11:F$310, MATCH($C2981, Ingredients!$B$11:$B$310, 0)), "")))</f>
        <v/>
      </c>
      <c r="AK2981" s="106" t="str">
        <f>IF($C2981="", "", IF(IFERROR(INDEX(Ingredients!G$11:G$310, MATCH($C2981, Ingredients!$B$11:$B$310, 0)), "")="", "", IFERROR(INDEX(Ingredients!G$11:G$310, MATCH($C2981, Ingredients!$B$11:$B$310, 0)), "")))</f>
        <v/>
      </c>
      <c r="AL2981" s="79" t="str">
        <f>IF($C2981="", "", IF(IFERROR(INDEX(Ingredients!H$11:H$310, MATCH($C2981, Ingredients!$B$11:$B$310, 0)), "")="", "", IFERROR(INDEX(Ingredients!H$11:H$310, MATCH($C2981, Ingredients!$B$11:$B$310, 0)), "")))</f>
        <v/>
      </c>
      <c r="AN2981" s="83" t="str">
        <f t="shared" si="695"/>
        <v/>
      </c>
      <c r="AP2981" s="114" t="str">
        <f t="shared" si="705"/>
        <v/>
      </c>
      <c r="AR2981" s="117" t="str">
        <f>IF($C2981="", "", IF(IFERROR(INDEX(Ingredients!$AI$11:$AI$310, MATCH($C2981, Ingredients!$B$11:$B$310, 0)), "")="", "", IFERROR(INDEX(Ingredients!$AI$11:$AI$310, MATCH($C2981, Ingredients!$B$11:$B$310, 0)), "")))</f>
        <v/>
      </c>
      <c r="AT2981" s="120" t="str">
        <f t="shared" si="706"/>
        <v/>
      </c>
      <c r="AV2981" s="90" t="str">
        <f t="shared" si="696"/>
        <v/>
      </c>
      <c r="AX2981" s="90" t="str">
        <f>IF($AV2981="", "", COUNTIF($AV$11:$AV$5010, "&lt;"&amp;$AV2981)+1+COUNTIF($AV$11:$AV2981, $AV2981)-1)</f>
        <v/>
      </c>
      <c r="AZ2981" s="111" t="str">
        <f>IF($B2981="", "", SUMIF('Shopping List'!$AV$11:$AV$25, $B2981, 'Shopping List'!$BN$11:$BN$25))</f>
        <v/>
      </c>
      <c r="BB2981" s="117" t="str">
        <f t="shared" si="707"/>
        <v/>
      </c>
    </row>
    <row r="2982" spans="1:54" x14ac:dyDescent="0.25">
      <c r="A2982" s="4"/>
      <c r="B2982" s="37"/>
      <c r="C2982" s="124"/>
      <c r="D2982" s="39"/>
      <c r="E2982" s="125"/>
      <c r="F2982" s="48"/>
      <c r="G2982" s="4"/>
      <c r="H2982" s="4"/>
      <c r="I2982" s="95" t="str">
        <f>IF($C2982="", "", IF(IFERROR(INDEX(Ingredients!$C$11:$C$310, MATCH($C2982, Ingredients!$B$11:$B$310, 0)), "")="", "", IFERROR(INDEX(Ingredients!$C$11:$C$310, MATCH($C2982, Ingredients!$B$11:$B$310, 0)), "")))</f>
        <v/>
      </c>
      <c r="J2982" s="73" t="str">
        <f>IF($B2982="", "", IF(IFERROR(INDEX(Meals!$C$11:$C$260, MATCH($B2982, Meals!$B$11:$B$260, 0)), "")="", "", IFERROR(INDEX(Meals!$C$11:$C$260, MATCH($B2982, Meals!$B$11:$B$260, 0)), "")))</f>
        <v/>
      </c>
      <c r="K2982" s="4"/>
      <c r="L2982" s="72" t="str">
        <f t="shared" si="697"/>
        <v/>
      </c>
      <c r="M2982" s="73" t="str">
        <f t="shared" si="698"/>
        <v/>
      </c>
      <c r="N2982" s="4"/>
      <c r="O2982" s="78" t="str">
        <f t="shared" si="699"/>
        <v/>
      </c>
      <c r="P2982" s="79" t="str">
        <f t="shared" si="700"/>
        <v/>
      </c>
      <c r="Q2982" s="4"/>
      <c r="R2982" s="90" t="str">
        <f t="shared" si="701"/>
        <v/>
      </c>
      <c r="S2982" s="4"/>
      <c r="Y2982" s="18" t="str">
        <f t="shared" si="702"/>
        <v/>
      </c>
      <c r="AA2982" s="18" t="str">
        <f t="shared" si="693"/>
        <v/>
      </c>
      <c r="AB2982" s="18" t="str">
        <f t="shared" si="694"/>
        <v/>
      </c>
      <c r="AC2982" s="18" t="str">
        <f t="shared" si="703"/>
        <v/>
      </c>
      <c r="AD2982" s="18" t="str">
        <f t="shared" si="703"/>
        <v/>
      </c>
      <c r="AE2982" s="18" t="str">
        <f t="shared" si="704"/>
        <v/>
      </c>
      <c r="AG2982" s="95" t="str">
        <f>IF($C2982="", "", IF(IFERROR(INDEX(Ingredients!C$11:C$310, MATCH($C2982, Ingredients!$B$11:$B$310, 0)), "")="", "", IFERROR(INDEX(Ingredients!C$11:C$310, MATCH($C2982, Ingredients!$B$11:$B$310, 0)), "")))</f>
        <v/>
      </c>
      <c r="AH2982" s="105" t="str">
        <f>IF($C2982="", "", IF(IFERROR(INDEX(Ingredients!D$11:D$310, MATCH($C2982, Ingredients!$B$11:$B$310, 0)), "")="", "", IFERROR(INDEX(Ingredients!D$11:D$310, MATCH($C2982, Ingredients!$B$11:$B$310, 0)), "")))</f>
        <v/>
      </c>
      <c r="AI2982" s="106" t="str">
        <f>IF($C2982="", "", IF(IFERROR(INDEX(Ingredients!E$11:E$310, MATCH($C2982, Ingredients!$B$11:$B$310, 0)), "")="", "", IFERROR(INDEX(Ingredients!E$11:E$310, MATCH($C2982, Ingredients!$B$11:$B$310, 0)), "")))</f>
        <v/>
      </c>
      <c r="AJ2982" s="108" t="str">
        <f>IF($C2982="", "", IF(IFERROR(INDEX(Ingredients!F$11:F$310, MATCH($C2982, Ingredients!$B$11:$B$310, 0)), "")="", "", IFERROR(INDEX(Ingredients!F$11:F$310, MATCH($C2982, Ingredients!$B$11:$B$310, 0)), "")))</f>
        <v/>
      </c>
      <c r="AK2982" s="106" t="str">
        <f>IF($C2982="", "", IF(IFERROR(INDEX(Ingredients!G$11:G$310, MATCH($C2982, Ingredients!$B$11:$B$310, 0)), "")="", "", IFERROR(INDEX(Ingredients!G$11:G$310, MATCH($C2982, Ingredients!$B$11:$B$310, 0)), "")))</f>
        <v/>
      </c>
      <c r="AL2982" s="79" t="str">
        <f>IF($C2982="", "", IF(IFERROR(INDEX(Ingredients!H$11:H$310, MATCH($C2982, Ingredients!$B$11:$B$310, 0)), "")="", "", IFERROR(INDEX(Ingredients!H$11:H$310, MATCH($C2982, Ingredients!$B$11:$B$310, 0)), "")))</f>
        <v/>
      </c>
      <c r="AN2982" s="83" t="str">
        <f t="shared" si="695"/>
        <v/>
      </c>
      <c r="AP2982" s="114" t="str">
        <f t="shared" si="705"/>
        <v/>
      </c>
      <c r="AR2982" s="117" t="str">
        <f>IF($C2982="", "", IF(IFERROR(INDEX(Ingredients!$AI$11:$AI$310, MATCH($C2982, Ingredients!$B$11:$B$310, 0)), "")="", "", IFERROR(INDEX(Ingredients!$AI$11:$AI$310, MATCH($C2982, Ingredients!$B$11:$B$310, 0)), "")))</f>
        <v/>
      </c>
      <c r="AT2982" s="120" t="str">
        <f t="shared" si="706"/>
        <v/>
      </c>
      <c r="AV2982" s="90" t="str">
        <f t="shared" si="696"/>
        <v/>
      </c>
      <c r="AX2982" s="90" t="str">
        <f>IF($AV2982="", "", COUNTIF($AV$11:$AV$5010, "&lt;"&amp;$AV2982)+1+COUNTIF($AV$11:$AV2982, $AV2982)-1)</f>
        <v/>
      </c>
      <c r="AZ2982" s="111" t="str">
        <f>IF($B2982="", "", SUMIF('Shopping List'!$AV$11:$AV$25, $B2982, 'Shopping List'!$BN$11:$BN$25))</f>
        <v/>
      </c>
      <c r="BB2982" s="117" t="str">
        <f t="shared" si="707"/>
        <v/>
      </c>
    </row>
    <row r="2983" spans="1:54" x14ac:dyDescent="0.25">
      <c r="A2983" s="4"/>
      <c r="B2983" s="37"/>
      <c r="C2983" s="124"/>
      <c r="D2983" s="39"/>
      <c r="E2983" s="125"/>
      <c r="F2983" s="48"/>
      <c r="G2983" s="4"/>
      <c r="H2983" s="4"/>
      <c r="I2983" s="95" t="str">
        <f>IF($C2983="", "", IF(IFERROR(INDEX(Ingredients!$C$11:$C$310, MATCH($C2983, Ingredients!$B$11:$B$310, 0)), "")="", "", IFERROR(INDEX(Ingredients!$C$11:$C$310, MATCH($C2983, Ingredients!$B$11:$B$310, 0)), "")))</f>
        <v/>
      </c>
      <c r="J2983" s="73" t="str">
        <f>IF($B2983="", "", IF(IFERROR(INDEX(Meals!$C$11:$C$260, MATCH($B2983, Meals!$B$11:$B$260, 0)), "")="", "", IFERROR(INDEX(Meals!$C$11:$C$260, MATCH($B2983, Meals!$B$11:$B$260, 0)), "")))</f>
        <v/>
      </c>
      <c r="K2983" s="4"/>
      <c r="L2983" s="72" t="str">
        <f t="shared" si="697"/>
        <v/>
      </c>
      <c r="M2983" s="73" t="str">
        <f t="shared" si="698"/>
        <v/>
      </c>
      <c r="N2983" s="4"/>
      <c r="O2983" s="78" t="str">
        <f t="shared" si="699"/>
        <v/>
      </c>
      <c r="P2983" s="79" t="str">
        <f t="shared" si="700"/>
        <v/>
      </c>
      <c r="Q2983" s="4"/>
      <c r="R2983" s="90" t="str">
        <f t="shared" si="701"/>
        <v/>
      </c>
      <c r="S2983" s="4"/>
      <c r="Y2983" s="18" t="str">
        <f t="shared" si="702"/>
        <v/>
      </c>
      <c r="AA2983" s="18" t="str">
        <f t="shared" si="693"/>
        <v/>
      </c>
      <c r="AB2983" s="18" t="str">
        <f t="shared" si="694"/>
        <v/>
      </c>
      <c r="AC2983" s="18" t="str">
        <f t="shared" si="703"/>
        <v/>
      </c>
      <c r="AD2983" s="18" t="str">
        <f t="shared" si="703"/>
        <v/>
      </c>
      <c r="AE2983" s="18" t="str">
        <f t="shared" si="704"/>
        <v/>
      </c>
      <c r="AG2983" s="95" t="str">
        <f>IF($C2983="", "", IF(IFERROR(INDEX(Ingredients!C$11:C$310, MATCH($C2983, Ingredients!$B$11:$B$310, 0)), "")="", "", IFERROR(INDEX(Ingredients!C$11:C$310, MATCH($C2983, Ingredients!$B$11:$B$310, 0)), "")))</f>
        <v/>
      </c>
      <c r="AH2983" s="105" t="str">
        <f>IF($C2983="", "", IF(IFERROR(INDEX(Ingredients!D$11:D$310, MATCH($C2983, Ingredients!$B$11:$B$310, 0)), "")="", "", IFERROR(INDEX(Ingredients!D$11:D$310, MATCH($C2983, Ingredients!$B$11:$B$310, 0)), "")))</f>
        <v/>
      </c>
      <c r="AI2983" s="106" t="str">
        <f>IF($C2983="", "", IF(IFERROR(INDEX(Ingredients!E$11:E$310, MATCH($C2983, Ingredients!$B$11:$B$310, 0)), "")="", "", IFERROR(INDEX(Ingredients!E$11:E$310, MATCH($C2983, Ingredients!$B$11:$B$310, 0)), "")))</f>
        <v/>
      </c>
      <c r="AJ2983" s="108" t="str">
        <f>IF($C2983="", "", IF(IFERROR(INDEX(Ingredients!F$11:F$310, MATCH($C2983, Ingredients!$B$11:$B$310, 0)), "")="", "", IFERROR(INDEX(Ingredients!F$11:F$310, MATCH($C2983, Ingredients!$B$11:$B$310, 0)), "")))</f>
        <v/>
      </c>
      <c r="AK2983" s="106" t="str">
        <f>IF($C2983="", "", IF(IFERROR(INDEX(Ingredients!G$11:G$310, MATCH($C2983, Ingredients!$B$11:$B$310, 0)), "")="", "", IFERROR(INDEX(Ingredients!G$11:G$310, MATCH($C2983, Ingredients!$B$11:$B$310, 0)), "")))</f>
        <v/>
      </c>
      <c r="AL2983" s="79" t="str">
        <f>IF($C2983="", "", IF(IFERROR(INDEX(Ingredients!H$11:H$310, MATCH($C2983, Ingredients!$B$11:$B$310, 0)), "")="", "", IFERROR(INDEX(Ingredients!H$11:H$310, MATCH($C2983, Ingredients!$B$11:$B$310, 0)), "")))</f>
        <v/>
      </c>
      <c r="AN2983" s="83" t="str">
        <f t="shared" si="695"/>
        <v/>
      </c>
      <c r="AP2983" s="114" t="str">
        <f t="shared" si="705"/>
        <v/>
      </c>
      <c r="AR2983" s="117" t="str">
        <f>IF($C2983="", "", IF(IFERROR(INDEX(Ingredients!$AI$11:$AI$310, MATCH($C2983, Ingredients!$B$11:$B$310, 0)), "")="", "", IFERROR(INDEX(Ingredients!$AI$11:$AI$310, MATCH($C2983, Ingredients!$B$11:$B$310, 0)), "")))</f>
        <v/>
      </c>
      <c r="AT2983" s="120" t="str">
        <f t="shared" si="706"/>
        <v/>
      </c>
      <c r="AV2983" s="90" t="str">
        <f t="shared" si="696"/>
        <v/>
      </c>
      <c r="AX2983" s="90" t="str">
        <f>IF($AV2983="", "", COUNTIF($AV$11:$AV$5010, "&lt;"&amp;$AV2983)+1+COUNTIF($AV$11:$AV2983, $AV2983)-1)</f>
        <v/>
      </c>
      <c r="AZ2983" s="111" t="str">
        <f>IF($B2983="", "", SUMIF('Shopping List'!$AV$11:$AV$25, $B2983, 'Shopping List'!$BN$11:$BN$25))</f>
        <v/>
      </c>
      <c r="BB2983" s="117" t="str">
        <f t="shared" si="707"/>
        <v/>
      </c>
    </row>
    <row r="2984" spans="1:54" x14ac:dyDescent="0.25">
      <c r="A2984" s="4"/>
      <c r="B2984" s="37"/>
      <c r="C2984" s="124"/>
      <c r="D2984" s="39"/>
      <c r="E2984" s="125"/>
      <c r="F2984" s="48"/>
      <c r="G2984" s="4"/>
      <c r="H2984" s="4"/>
      <c r="I2984" s="95" t="str">
        <f>IF($C2984="", "", IF(IFERROR(INDEX(Ingredients!$C$11:$C$310, MATCH($C2984, Ingredients!$B$11:$B$310, 0)), "")="", "", IFERROR(INDEX(Ingredients!$C$11:$C$310, MATCH($C2984, Ingredients!$B$11:$B$310, 0)), "")))</f>
        <v/>
      </c>
      <c r="J2984" s="73" t="str">
        <f>IF($B2984="", "", IF(IFERROR(INDEX(Meals!$C$11:$C$260, MATCH($B2984, Meals!$B$11:$B$260, 0)), "")="", "", IFERROR(INDEX(Meals!$C$11:$C$260, MATCH($B2984, Meals!$B$11:$B$260, 0)), "")))</f>
        <v/>
      </c>
      <c r="K2984" s="4"/>
      <c r="L2984" s="72" t="str">
        <f t="shared" si="697"/>
        <v/>
      </c>
      <c r="M2984" s="73" t="str">
        <f t="shared" si="698"/>
        <v/>
      </c>
      <c r="N2984" s="4"/>
      <c r="O2984" s="78" t="str">
        <f t="shared" si="699"/>
        <v/>
      </c>
      <c r="P2984" s="79" t="str">
        <f t="shared" si="700"/>
        <v/>
      </c>
      <c r="Q2984" s="4"/>
      <c r="R2984" s="90" t="str">
        <f t="shared" si="701"/>
        <v/>
      </c>
      <c r="S2984" s="4"/>
      <c r="Y2984" s="18" t="str">
        <f t="shared" si="702"/>
        <v/>
      </c>
      <c r="AA2984" s="18" t="str">
        <f t="shared" si="693"/>
        <v/>
      </c>
      <c r="AB2984" s="18" t="str">
        <f t="shared" si="694"/>
        <v/>
      </c>
      <c r="AC2984" s="18" t="str">
        <f t="shared" si="703"/>
        <v/>
      </c>
      <c r="AD2984" s="18" t="str">
        <f t="shared" si="703"/>
        <v/>
      </c>
      <c r="AE2984" s="18" t="str">
        <f t="shared" si="704"/>
        <v/>
      </c>
      <c r="AG2984" s="95" t="str">
        <f>IF($C2984="", "", IF(IFERROR(INDEX(Ingredients!C$11:C$310, MATCH($C2984, Ingredients!$B$11:$B$310, 0)), "")="", "", IFERROR(INDEX(Ingredients!C$11:C$310, MATCH($C2984, Ingredients!$B$11:$B$310, 0)), "")))</f>
        <v/>
      </c>
      <c r="AH2984" s="105" t="str">
        <f>IF($C2984="", "", IF(IFERROR(INDEX(Ingredients!D$11:D$310, MATCH($C2984, Ingredients!$B$11:$B$310, 0)), "")="", "", IFERROR(INDEX(Ingredients!D$11:D$310, MATCH($C2984, Ingredients!$B$11:$B$310, 0)), "")))</f>
        <v/>
      </c>
      <c r="AI2984" s="106" t="str">
        <f>IF($C2984="", "", IF(IFERROR(INDEX(Ingredients!E$11:E$310, MATCH($C2984, Ingredients!$B$11:$B$310, 0)), "")="", "", IFERROR(INDEX(Ingredients!E$11:E$310, MATCH($C2984, Ingredients!$B$11:$B$310, 0)), "")))</f>
        <v/>
      </c>
      <c r="AJ2984" s="108" t="str">
        <f>IF($C2984="", "", IF(IFERROR(INDEX(Ingredients!F$11:F$310, MATCH($C2984, Ingredients!$B$11:$B$310, 0)), "")="", "", IFERROR(INDEX(Ingredients!F$11:F$310, MATCH($C2984, Ingredients!$B$11:$B$310, 0)), "")))</f>
        <v/>
      </c>
      <c r="AK2984" s="106" t="str">
        <f>IF($C2984="", "", IF(IFERROR(INDEX(Ingredients!G$11:G$310, MATCH($C2984, Ingredients!$B$11:$B$310, 0)), "")="", "", IFERROR(INDEX(Ingredients!G$11:G$310, MATCH($C2984, Ingredients!$B$11:$B$310, 0)), "")))</f>
        <v/>
      </c>
      <c r="AL2984" s="79" t="str">
        <f>IF($C2984="", "", IF(IFERROR(INDEX(Ingredients!H$11:H$310, MATCH($C2984, Ingredients!$B$11:$B$310, 0)), "")="", "", IFERROR(INDEX(Ingredients!H$11:H$310, MATCH($C2984, Ingredients!$B$11:$B$310, 0)), "")))</f>
        <v/>
      </c>
      <c r="AN2984" s="83" t="str">
        <f t="shared" si="695"/>
        <v/>
      </c>
      <c r="AP2984" s="114" t="str">
        <f t="shared" si="705"/>
        <v/>
      </c>
      <c r="AR2984" s="117" t="str">
        <f>IF($C2984="", "", IF(IFERROR(INDEX(Ingredients!$AI$11:$AI$310, MATCH($C2984, Ingredients!$B$11:$B$310, 0)), "")="", "", IFERROR(INDEX(Ingredients!$AI$11:$AI$310, MATCH($C2984, Ingredients!$B$11:$B$310, 0)), "")))</f>
        <v/>
      </c>
      <c r="AT2984" s="120" t="str">
        <f t="shared" si="706"/>
        <v/>
      </c>
      <c r="AV2984" s="90" t="str">
        <f t="shared" si="696"/>
        <v/>
      </c>
      <c r="AX2984" s="90" t="str">
        <f>IF($AV2984="", "", COUNTIF($AV$11:$AV$5010, "&lt;"&amp;$AV2984)+1+COUNTIF($AV$11:$AV2984, $AV2984)-1)</f>
        <v/>
      </c>
      <c r="AZ2984" s="111" t="str">
        <f>IF($B2984="", "", SUMIF('Shopping List'!$AV$11:$AV$25, $B2984, 'Shopping List'!$BN$11:$BN$25))</f>
        <v/>
      </c>
      <c r="BB2984" s="117" t="str">
        <f t="shared" si="707"/>
        <v/>
      </c>
    </row>
    <row r="2985" spans="1:54" x14ac:dyDescent="0.25">
      <c r="A2985" s="4"/>
      <c r="B2985" s="37"/>
      <c r="C2985" s="124"/>
      <c r="D2985" s="39"/>
      <c r="E2985" s="125"/>
      <c r="F2985" s="48"/>
      <c r="G2985" s="4"/>
      <c r="H2985" s="4"/>
      <c r="I2985" s="95" t="str">
        <f>IF($C2985="", "", IF(IFERROR(INDEX(Ingredients!$C$11:$C$310, MATCH($C2985, Ingredients!$B$11:$B$310, 0)), "")="", "", IFERROR(INDEX(Ingredients!$C$11:$C$310, MATCH($C2985, Ingredients!$B$11:$B$310, 0)), "")))</f>
        <v/>
      </c>
      <c r="J2985" s="73" t="str">
        <f>IF($B2985="", "", IF(IFERROR(INDEX(Meals!$C$11:$C$260, MATCH($B2985, Meals!$B$11:$B$260, 0)), "")="", "", IFERROR(INDEX(Meals!$C$11:$C$260, MATCH($B2985, Meals!$B$11:$B$260, 0)), "")))</f>
        <v/>
      </c>
      <c r="K2985" s="4"/>
      <c r="L2985" s="72" t="str">
        <f t="shared" si="697"/>
        <v/>
      </c>
      <c r="M2985" s="73" t="str">
        <f t="shared" si="698"/>
        <v/>
      </c>
      <c r="N2985" s="4"/>
      <c r="O2985" s="78" t="str">
        <f t="shared" si="699"/>
        <v/>
      </c>
      <c r="P2985" s="79" t="str">
        <f t="shared" si="700"/>
        <v/>
      </c>
      <c r="Q2985" s="4"/>
      <c r="R2985" s="90" t="str">
        <f t="shared" si="701"/>
        <v/>
      </c>
      <c r="S2985" s="4"/>
      <c r="Y2985" s="18" t="str">
        <f t="shared" si="702"/>
        <v/>
      </c>
      <c r="AA2985" s="18" t="str">
        <f t="shared" si="693"/>
        <v/>
      </c>
      <c r="AB2985" s="18" t="str">
        <f t="shared" si="694"/>
        <v/>
      </c>
      <c r="AC2985" s="18" t="str">
        <f t="shared" si="703"/>
        <v/>
      </c>
      <c r="AD2985" s="18" t="str">
        <f t="shared" si="703"/>
        <v/>
      </c>
      <c r="AE2985" s="18" t="str">
        <f t="shared" si="704"/>
        <v/>
      </c>
      <c r="AG2985" s="95" t="str">
        <f>IF($C2985="", "", IF(IFERROR(INDEX(Ingredients!C$11:C$310, MATCH($C2985, Ingredients!$B$11:$B$310, 0)), "")="", "", IFERROR(INDEX(Ingredients!C$11:C$310, MATCH($C2985, Ingredients!$B$11:$B$310, 0)), "")))</f>
        <v/>
      </c>
      <c r="AH2985" s="105" t="str">
        <f>IF($C2985="", "", IF(IFERROR(INDEX(Ingredients!D$11:D$310, MATCH($C2985, Ingredients!$B$11:$B$310, 0)), "")="", "", IFERROR(INDEX(Ingredients!D$11:D$310, MATCH($C2985, Ingredients!$B$11:$B$310, 0)), "")))</f>
        <v/>
      </c>
      <c r="AI2985" s="106" t="str">
        <f>IF($C2985="", "", IF(IFERROR(INDEX(Ingredients!E$11:E$310, MATCH($C2985, Ingredients!$B$11:$B$310, 0)), "")="", "", IFERROR(INDEX(Ingredients!E$11:E$310, MATCH($C2985, Ingredients!$B$11:$B$310, 0)), "")))</f>
        <v/>
      </c>
      <c r="AJ2985" s="108" t="str">
        <f>IF($C2985="", "", IF(IFERROR(INDEX(Ingredients!F$11:F$310, MATCH($C2985, Ingredients!$B$11:$B$310, 0)), "")="", "", IFERROR(INDEX(Ingredients!F$11:F$310, MATCH($C2985, Ingredients!$B$11:$B$310, 0)), "")))</f>
        <v/>
      </c>
      <c r="AK2985" s="106" t="str">
        <f>IF($C2985="", "", IF(IFERROR(INDEX(Ingredients!G$11:G$310, MATCH($C2985, Ingredients!$B$11:$B$310, 0)), "")="", "", IFERROR(INDEX(Ingredients!G$11:G$310, MATCH($C2985, Ingredients!$B$11:$B$310, 0)), "")))</f>
        <v/>
      </c>
      <c r="AL2985" s="79" t="str">
        <f>IF($C2985="", "", IF(IFERROR(INDEX(Ingredients!H$11:H$310, MATCH($C2985, Ingredients!$B$11:$B$310, 0)), "")="", "", IFERROR(INDEX(Ingredients!H$11:H$310, MATCH($C2985, Ingredients!$B$11:$B$310, 0)), "")))</f>
        <v/>
      </c>
      <c r="AN2985" s="83" t="str">
        <f t="shared" si="695"/>
        <v/>
      </c>
      <c r="AP2985" s="114" t="str">
        <f t="shared" si="705"/>
        <v/>
      </c>
      <c r="AR2985" s="117" t="str">
        <f>IF($C2985="", "", IF(IFERROR(INDEX(Ingredients!$AI$11:$AI$310, MATCH($C2985, Ingredients!$B$11:$B$310, 0)), "")="", "", IFERROR(INDEX(Ingredients!$AI$11:$AI$310, MATCH($C2985, Ingredients!$B$11:$B$310, 0)), "")))</f>
        <v/>
      </c>
      <c r="AT2985" s="120" t="str">
        <f t="shared" si="706"/>
        <v/>
      </c>
      <c r="AV2985" s="90" t="str">
        <f t="shared" si="696"/>
        <v/>
      </c>
      <c r="AX2985" s="90" t="str">
        <f>IF($AV2985="", "", COUNTIF($AV$11:$AV$5010, "&lt;"&amp;$AV2985)+1+COUNTIF($AV$11:$AV2985, $AV2985)-1)</f>
        <v/>
      </c>
      <c r="AZ2985" s="111" t="str">
        <f>IF($B2985="", "", SUMIF('Shopping List'!$AV$11:$AV$25, $B2985, 'Shopping List'!$BN$11:$BN$25))</f>
        <v/>
      </c>
      <c r="BB2985" s="117" t="str">
        <f t="shared" si="707"/>
        <v/>
      </c>
    </row>
    <row r="2986" spans="1:54" x14ac:dyDescent="0.25">
      <c r="A2986" s="4"/>
      <c r="B2986" s="37"/>
      <c r="C2986" s="124"/>
      <c r="D2986" s="39"/>
      <c r="E2986" s="125"/>
      <c r="F2986" s="48"/>
      <c r="G2986" s="4"/>
      <c r="H2986" s="4"/>
      <c r="I2986" s="95" t="str">
        <f>IF($C2986="", "", IF(IFERROR(INDEX(Ingredients!$C$11:$C$310, MATCH($C2986, Ingredients!$B$11:$B$310, 0)), "")="", "", IFERROR(INDEX(Ingredients!$C$11:$C$310, MATCH($C2986, Ingredients!$B$11:$B$310, 0)), "")))</f>
        <v/>
      </c>
      <c r="J2986" s="73" t="str">
        <f>IF($B2986="", "", IF(IFERROR(INDEX(Meals!$C$11:$C$260, MATCH($B2986, Meals!$B$11:$B$260, 0)), "")="", "", IFERROR(INDEX(Meals!$C$11:$C$260, MATCH($B2986, Meals!$B$11:$B$260, 0)), "")))</f>
        <v/>
      </c>
      <c r="K2986" s="4"/>
      <c r="L2986" s="72" t="str">
        <f t="shared" si="697"/>
        <v/>
      </c>
      <c r="M2986" s="73" t="str">
        <f t="shared" si="698"/>
        <v/>
      </c>
      <c r="N2986" s="4"/>
      <c r="O2986" s="78" t="str">
        <f t="shared" si="699"/>
        <v/>
      </c>
      <c r="P2986" s="79" t="str">
        <f t="shared" si="700"/>
        <v/>
      </c>
      <c r="Q2986" s="4"/>
      <c r="R2986" s="90" t="str">
        <f t="shared" si="701"/>
        <v/>
      </c>
      <c r="S2986" s="4"/>
      <c r="Y2986" s="18" t="str">
        <f t="shared" si="702"/>
        <v/>
      </c>
      <c r="AA2986" s="18" t="str">
        <f t="shared" si="693"/>
        <v/>
      </c>
      <c r="AB2986" s="18" t="str">
        <f t="shared" si="694"/>
        <v/>
      </c>
      <c r="AC2986" s="18" t="str">
        <f t="shared" si="703"/>
        <v/>
      </c>
      <c r="AD2986" s="18" t="str">
        <f t="shared" si="703"/>
        <v/>
      </c>
      <c r="AE2986" s="18" t="str">
        <f t="shared" si="704"/>
        <v/>
      </c>
      <c r="AG2986" s="95" t="str">
        <f>IF($C2986="", "", IF(IFERROR(INDEX(Ingredients!C$11:C$310, MATCH($C2986, Ingredients!$B$11:$B$310, 0)), "")="", "", IFERROR(INDEX(Ingredients!C$11:C$310, MATCH($C2986, Ingredients!$B$11:$B$310, 0)), "")))</f>
        <v/>
      </c>
      <c r="AH2986" s="105" t="str">
        <f>IF($C2986="", "", IF(IFERROR(INDEX(Ingredients!D$11:D$310, MATCH($C2986, Ingredients!$B$11:$B$310, 0)), "")="", "", IFERROR(INDEX(Ingredients!D$11:D$310, MATCH($C2986, Ingredients!$B$11:$B$310, 0)), "")))</f>
        <v/>
      </c>
      <c r="AI2986" s="106" t="str">
        <f>IF($C2986="", "", IF(IFERROR(INDEX(Ingredients!E$11:E$310, MATCH($C2986, Ingredients!$B$11:$B$310, 0)), "")="", "", IFERROR(INDEX(Ingredients!E$11:E$310, MATCH($C2986, Ingredients!$B$11:$B$310, 0)), "")))</f>
        <v/>
      </c>
      <c r="AJ2986" s="108" t="str">
        <f>IF($C2986="", "", IF(IFERROR(INDEX(Ingredients!F$11:F$310, MATCH($C2986, Ingredients!$B$11:$B$310, 0)), "")="", "", IFERROR(INDEX(Ingredients!F$11:F$310, MATCH($C2986, Ingredients!$B$11:$B$310, 0)), "")))</f>
        <v/>
      </c>
      <c r="AK2986" s="106" t="str">
        <f>IF($C2986="", "", IF(IFERROR(INDEX(Ingredients!G$11:G$310, MATCH($C2986, Ingredients!$B$11:$B$310, 0)), "")="", "", IFERROR(INDEX(Ingredients!G$11:G$310, MATCH($C2986, Ingredients!$B$11:$B$310, 0)), "")))</f>
        <v/>
      </c>
      <c r="AL2986" s="79" t="str">
        <f>IF($C2986="", "", IF(IFERROR(INDEX(Ingredients!H$11:H$310, MATCH($C2986, Ingredients!$B$11:$B$310, 0)), "")="", "", IFERROR(INDEX(Ingredients!H$11:H$310, MATCH($C2986, Ingredients!$B$11:$B$310, 0)), "")))</f>
        <v/>
      </c>
      <c r="AN2986" s="83" t="str">
        <f t="shared" si="695"/>
        <v/>
      </c>
      <c r="AP2986" s="114" t="str">
        <f t="shared" si="705"/>
        <v/>
      </c>
      <c r="AR2986" s="117" t="str">
        <f>IF($C2986="", "", IF(IFERROR(INDEX(Ingredients!$AI$11:$AI$310, MATCH($C2986, Ingredients!$B$11:$B$310, 0)), "")="", "", IFERROR(INDEX(Ingredients!$AI$11:$AI$310, MATCH($C2986, Ingredients!$B$11:$B$310, 0)), "")))</f>
        <v/>
      </c>
      <c r="AT2986" s="120" t="str">
        <f t="shared" si="706"/>
        <v/>
      </c>
      <c r="AV2986" s="90" t="str">
        <f t="shared" si="696"/>
        <v/>
      </c>
      <c r="AX2986" s="90" t="str">
        <f>IF($AV2986="", "", COUNTIF($AV$11:$AV$5010, "&lt;"&amp;$AV2986)+1+COUNTIF($AV$11:$AV2986, $AV2986)-1)</f>
        <v/>
      </c>
      <c r="AZ2986" s="111" t="str">
        <f>IF($B2986="", "", SUMIF('Shopping List'!$AV$11:$AV$25, $B2986, 'Shopping List'!$BN$11:$BN$25))</f>
        <v/>
      </c>
      <c r="BB2986" s="117" t="str">
        <f t="shared" si="707"/>
        <v/>
      </c>
    </row>
    <row r="2987" spans="1:54" x14ac:dyDescent="0.25">
      <c r="A2987" s="4"/>
      <c r="B2987" s="37"/>
      <c r="C2987" s="124"/>
      <c r="D2987" s="39"/>
      <c r="E2987" s="125"/>
      <c r="F2987" s="48"/>
      <c r="G2987" s="4"/>
      <c r="H2987" s="4"/>
      <c r="I2987" s="95" t="str">
        <f>IF($C2987="", "", IF(IFERROR(INDEX(Ingredients!$C$11:$C$310, MATCH($C2987, Ingredients!$B$11:$B$310, 0)), "")="", "", IFERROR(INDEX(Ingredients!$C$11:$C$310, MATCH($C2987, Ingredients!$B$11:$B$310, 0)), "")))</f>
        <v/>
      </c>
      <c r="J2987" s="73" t="str">
        <f>IF($B2987="", "", IF(IFERROR(INDEX(Meals!$C$11:$C$260, MATCH($B2987, Meals!$B$11:$B$260, 0)), "")="", "", IFERROR(INDEX(Meals!$C$11:$C$260, MATCH($B2987, Meals!$B$11:$B$260, 0)), "")))</f>
        <v/>
      </c>
      <c r="K2987" s="4"/>
      <c r="L2987" s="72" t="str">
        <f t="shared" si="697"/>
        <v/>
      </c>
      <c r="M2987" s="73" t="str">
        <f t="shared" si="698"/>
        <v/>
      </c>
      <c r="N2987" s="4"/>
      <c r="O2987" s="78" t="str">
        <f t="shared" si="699"/>
        <v/>
      </c>
      <c r="P2987" s="79" t="str">
        <f t="shared" si="700"/>
        <v/>
      </c>
      <c r="Q2987" s="4"/>
      <c r="R2987" s="90" t="str">
        <f t="shared" si="701"/>
        <v/>
      </c>
      <c r="S2987" s="4"/>
      <c r="Y2987" s="18" t="str">
        <f t="shared" si="702"/>
        <v/>
      </c>
      <c r="AA2987" s="18" t="str">
        <f t="shared" si="693"/>
        <v/>
      </c>
      <c r="AB2987" s="18" t="str">
        <f t="shared" si="694"/>
        <v/>
      </c>
      <c r="AC2987" s="18" t="str">
        <f t="shared" si="703"/>
        <v/>
      </c>
      <c r="AD2987" s="18" t="str">
        <f t="shared" si="703"/>
        <v/>
      </c>
      <c r="AE2987" s="18" t="str">
        <f t="shared" si="704"/>
        <v/>
      </c>
      <c r="AG2987" s="95" t="str">
        <f>IF($C2987="", "", IF(IFERROR(INDEX(Ingredients!C$11:C$310, MATCH($C2987, Ingredients!$B$11:$B$310, 0)), "")="", "", IFERROR(INDEX(Ingredients!C$11:C$310, MATCH($C2987, Ingredients!$B$11:$B$310, 0)), "")))</f>
        <v/>
      </c>
      <c r="AH2987" s="105" t="str">
        <f>IF($C2987="", "", IF(IFERROR(INDEX(Ingredients!D$11:D$310, MATCH($C2987, Ingredients!$B$11:$B$310, 0)), "")="", "", IFERROR(INDEX(Ingredients!D$11:D$310, MATCH($C2987, Ingredients!$B$11:$B$310, 0)), "")))</f>
        <v/>
      </c>
      <c r="AI2987" s="106" t="str">
        <f>IF($C2987="", "", IF(IFERROR(INDEX(Ingredients!E$11:E$310, MATCH($C2987, Ingredients!$B$11:$B$310, 0)), "")="", "", IFERROR(INDEX(Ingredients!E$11:E$310, MATCH($C2987, Ingredients!$B$11:$B$310, 0)), "")))</f>
        <v/>
      </c>
      <c r="AJ2987" s="108" t="str">
        <f>IF($C2987="", "", IF(IFERROR(INDEX(Ingredients!F$11:F$310, MATCH($C2987, Ingredients!$B$11:$B$310, 0)), "")="", "", IFERROR(INDEX(Ingredients!F$11:F$310, MATCH($C2987, Ingredients!$B$11:$B$310, 0)), "")))</f>
        <v/>
      </c>
      <c r="AK2987" s="106" t="str">
        <f>IF($C2987="", "", IF(IFERROR(INDEX(Ingredients!G$11:G$310, MATCH($C2987, Ingredients!$B$11:$B$310, 0)), "")="", "", IFERROR(INDEX(Ingredients!G$11:G$310, MATCH($C2987, Ingredients!$B$11:$B$310, 0)), "")))</f>
        <v/>
      </c>
      <c r="AL2987" s="79" t="str">
        <f>IF($C2987="", "", IF(IFERROR(INDEX(Ingredients!H$11:H$310, MATCH($C2987, Ingredients!$B$11:$B$310, 0)), "")="", "", IFERROR(INDEX(Ingredients!H$11:H$310, MATCH($C2987, Ingredients!$B$11:$B$310, 0)), "")))</f>
        <v/>
      </c>
      <c r="AN2987" s="83" t="str">
        <f t="shared" si="695"/>
        <v/>
      </c>
      <c r="AP2987" s="114" t="str">
        <f t="shared" si="705"/>
        <v/>
      </c>
      <c r="AR2987" s="117" t="str">
        <f>IF($C2987="", "", IF(IFERROR(INDEX(Ingredients!$AI$11:$AI$310, MATCH($C2987, Ingredients!$B$11:$B$310, 0)), "")="", "", IFERROR(INDEX(Ingredients!$AI$11:$AI$310, MATCH($C2987, Ingredients!$B$11:$B$310, 0)), "")))</f>
        <v/>
      </c>
      <c r="AT2987" s="120" t="str">
        <f t="shared" si="706"/>
        <v/>
      </c>
      <c r="AV2987" s="90" t="str">
        <f t="shared" si="696"/>
        <v/>
      </c>
      <c r="AX2987" s="90" t="str">
        <f>IF($AV2987="", "", COUNTIF($AV$11:$AV$5010, "&lt;"&amp;$AV2987)+1+COUNTIF($AV$11:$AV2987, $AV2987)-1)</f>
        <v/>
      </c>
      <c r="AZ2987" s="111" t="str">
        <f>IF($B2987="", "", SUMIF('Shopping List'!$AV$11:$AV$25, $B2987, 'Shopping List'!$BN$11:$BN$25))</f>
        <v/>
      </c>
      <c r="BB2987" s="117" t="str">
        <f t="shared" si="707"/>
        <v/>
      </c>
    </row>
    <row r="2988" spans="1:54" x14ac:dyDescent="0.25">
      <c r="A2988" s="4"/>
      <c r="B2988" s="37"/>
      <c r="C2988" s="124"/>
      <c r="D2988" s="39"/>
      <c r="E2988" s="125"/>
      <c r="F2988" s="48"/>
      <c r="G2988" s="4"/>
      <c r="H2988" s="4"/>
      <c r="I2988" s="95" t="str">
        <f>IF($C2988="", "", IF(IFERROR(INDEX(Ingredients!$C$11:$C$310, MATCH($C2988, Ingredients!$B$11:$B$310, 0)), "")="", "", IFERROR(INDEX(Ingredients!$C$11:$C$310, MATCH($C2988, Ingredients!$B$11:$B$310, 0)), "")))</f>
        <v/>
      </c>
      <c r="J2988" s="73" t="str">
        <f>IF($B2988="", "", IF(IFERROR(INDEX(Meals!$C$11:$C$260, MATCH($B2988, Meals!$B$11:$B$260, 0)), "")="", "", IFERROR(INDEX(Meals!$C$11:$C$260, MATCH($B2988, Meals!$B$11:$B$260, 0)), "")))</f>
        <v/>
      </c>
      <c r="K2988" s="4"/>
      <c r="L2988" s="72" t="str">
        <f t="shared" si="697"/>
        <v/>
      </c>
      <c r="M2988" s="73" t="str">
        <f t="shared" si="698"/>
        <v/>
      </c>
      <c r="N2988" s="4"/>
      <c r="O2988" s="78" t="str">
        <f t="shared" si="699"/>
        <v/>
      </c>
      <c r="P2988" s="79" t="str">
        <f t="shared" si="700"/>
        <v/>
      </c>
      <c r="Q2988" s="4"/>
      <c r="R2988" s="90" t="str">
        <f t="shared" si="701"/>
        <v/>
      </c>
      <c r="S2988" s="4"/>
      <c r="Y2988" s="18" t="str">
        <f t="shared" si="702"/>
        <v/>
      </c>
      <c r="AA2988" s="18" t="str">
        <f t="shared" si="693"/>
        <v/>
      </c>
      <c r="AB2988" s="18" t="str">
        <f t="shared" si="694"/>
        <v/>
      </c>
      <c r="AC2988" s="18" t="str">
        <f t="shared" si="703"/>
        <v/>
      </c>
      <c r="AD2988" s="18" t="str">
        <f t="shared" si="703"/>
        <v/>
      </c>
      <c r="AE2988" s="18" t="str">
        <f t="shared" si="704"/>
        <v/>
      </c>
      <c r="AG2988" s="95" t="str">
        <f>IF($C2988="", "", IF(IFERROR(INDEX(Ingredients!C$11:C$310, MATCH($C2988, Ingredients!$B$11:$B$310, 0)), "")="", "", IFERROR(INDEX(Ingredients!C$11:C$310, MATCH($C2988, Ingredients!$B$11:$B$310, 0)), "")))</f>
        <v/>
      </c>
      <c r="AH2988" s="105" t="str">
        <f>IF($C2988="", "", IF(IFERROR(INDEX(Ingredients!D$11:D$310, MATCH($C2988, Ingredients!$B$11:$B$310, 0)), "")="", "", IFERROR(INDEX(Ingredients!D$11:D$310, MATCH($C2988, Ingredients!$B$11:$B$310, 0)), "")))</f>
        <v/>
      </c>
      <c r="AI2988" s="106" t="str">
        <f>IF($C2988="", "", IF(IFERROR(INDEX(Ingredients!E$11:E$310, MATCH($C2988, Ingredients!$B$11:$B$310, 0)), "")="", "", IFERROR(INDEX(Ingredients!E$11:E$310, MATCH($C2988, Ingredients!$B$11:$B$310, 0)), "")))</f>
        <v/>
      </c>
      <c r="AJ2988" s="108" t="str">
        <f>IF($C2988="", "", IF(IFERROR(INDEX(Ingredients!F$11:F$310, MATCH($C2988, Ingredients!$B$11:$B$310, 0)), "")="", "", IFERROR(INDEX(Ingredients!F$11:F$310, MATCH($C2988, Ingredients!$B$11:$B$310, 0)), "")))</f>
        <v/>
      </c>
      <c r="AK2988" s="106" t="str">
        <f>IF($C2988="", "", IF(IFERROR(INDEX(Ingredients!G$11:G$310, MATCH($C2988, Ingredients!$B$11:$B$310, 0)), "")="", "", IFERROR(INDEX(Ingredients!G$11:G$310, MATCH($C2988, Ingredients!$B$11:$B$310, 0)), "")))</f>
        <v/>
      </c>
      <c r="AL2988" s="79" t="str">
        <f>IF($C2988="", "", IF(IFERROR(INDEX(Ingredients!H$11:H$310, MATCH($C2988, Ingredients!$B$11:$B$310, 0)), "")="", "", IFERROR(INDEX(Ingredients!H$11:H$310, MATCH($C2988, Ingredients!$B$11:$B$310, 0)), "")))</f>
        <v/>
      </c>
      <c r="AN2988" s="83" t="str">
        <f t="shared" si="695"/>
        <v/>
      </c>
      <c r="AP2988" s="114" t="str">
        <f t="shared" si="705"/>
        <v/>
      </c>
      <c r="AR2988" s="117" t="str">
        <f>IF($C2988="", "", IF(IFERROR(INDEX(Ingredients!$AI$11:$AI$310, MATCH($C2988, Ingredients!$B$11:$B$310, 0)), "")="", "", IFERROR(INDEX(Ingredients!$AI$11:$AI$310, MATCH($C2988, Ingredients!$B$11:$B$310, 0)), "")))</f>
        <v/>
      </c>
      <c r="AT2988" s="120" t="str">
        <f t="shared" si="706"/>
        <v/>
      </c>
      <c r="AV2988" s="90" t="str">
        <f t="shared" si="696"/>
        <v/>
      </c>
      <c r="AX2988" s="90" t="str">
        <f>IF($AV2988="", "", COUNTIF($AV$11:$AV$5010, "&lt;"&amp;$AV2988)+1+COUNTIF($AV$11:$AV2988, $AV2988)-1)</f>
        <v/>
      </c>
      <c r="AZ2988" s="111" t="str">
        <f>IF($B2988="", "", SUMIF('Shopping List'!$AV$11:$AV$25, $B2988, 'Shopping List'!$BN$11:$BN$25))</f>
        <v/>
      </c>
      <c r="BB2988" s="117" t="str">
        <f t="shared" si="707"/>
        <v/>
      </c>
    </row>
    <row r="2989" spans="1:54" x14ac:dyDescent="0.25">
      <c r="A2989" s="4"/>
      <c r="B2989" s="37"/>
      <c r="C2989" s="124"/>
      <c r="D2989" s="39"/>
      <c r="E2989" s="125"/>
      <c r="F2989" s="48"/>
      <c r="G2989" s="4"/>
      <c r="H2989" s="4"/>
      <c r="I2989" s="95" t="str">
        <f>IF($C2989="", "", IF(IFERROR(INDEX(Ingredients!$C$11:$C$310, MATCH($C2989, Ingredients!$B$11:$B$310, 0)), "")="", "", IFERROR(INDEX(Ingredients!$C$11:$C$310, MATCH($C2989, Ingredients!$B$11:$B$310, 0)), "")))</f>
        <v/>
      </c>
      <c r="J2989" s="73" t="str">
        <f>IF($B2989="", "", IF(IFERROR(INDEX(Meals!$C$11:$C$260, MATCH($B2989, Meals!$B$11:$B$260, 0)), "")="", "", IFERROR(INDEX(Meals!$C$11:$C$260, MATCH($B2989, Meals!$B$11:$B$260, 0)), "")))</f>
        <v/>
      </c>
      <c r="K2989" s="4"/>
      <c r="L2989" s="72" t="str">
        <f t="shared" si="697"/>
        <v/>
      </c>
      <c r="M2989" s="73" t="str">
        <f t="shared" si="698"/>
        <v/>
      </c>
      <c r="N2989" s="4"/>
      <c r="O2989" s="78" t="str">
        <f t="shared" si="699"/>
        <v/>
      </c>
      <c r="P2989" s="79" t="str">
        <f t="shared" si="700"/>
        <v/>
      </c>
      <c r="Q2989" s="4"/>
      <c r="R2989" s="90" t="str">
        <f t="shared" si="701"/>
        <v/>
      </c>
      <c r="S2989" s="4"/>
      <c r="Y2989" s="18" t="str">
        <f t="shared" si="702"/>
        <v/>
      </c>
      <c r="AA2989" s="18" t="str">
        <f t="shared" si="693"/>
        <v/>
      </c>
      <c r="AB2989" s="18" t="str">
        <f t="shared" si="694"/>
        <v/>
      </c>
      <c r="AC2989" s="18" t="str">
        <f t="shared" si="703"/>
        <v/>
      </c>
      <c r="AD2989" s="18" t="str">
        <f t="shared" si="703"/>
        <v/>
      </c>
      <c r="AE2989" s="18" t="str">
        <f t="shared" si="704"/>
        <v/>
      </c>
      <c r="AG2989" s="95" t="str">
        <f>IF($C2989="", "", IF(IFERROR(INDEX(Ingredients!C$11:C$310, MATCH($C2989, Ingredients!$B$11:$B$310, 0)), "")="", "", IFERROR(INDEX(Ingredients!C$11:C$310, MATCH($C2989, Ingredients!$B$11:$B$310, 0)), "")))</f>
        <v/>
      </c>
      <c r="AH2989" s="105" t="str">
        <f>IF($C2989="", "", IF(IFERROR(INDEX(Ingredients!D$11:D$310, MATCH($C2989, Ingredients!$B$11:$B$310, 0)), "")="", "", IFERROR(INDEX(Ingredients!D$11:D$310, MATCH($C2989, Ingredients!$B$11:$B$310, 0)), "")))</f>
        <v/>
      </c>
      <c r="AI2989" s="106" t="str">
        <f>IF($C2989="", "", IF(IFERROR(INDEX(Ingredients!E$11:E$310, MATCH($C2989, Ingredients!$B$11:$B$310, 0)), "")="", "", IFERROR(INDEX(Ingredients!E$11:E$310, MATCH($C2989, Ingredients!$B$11:$B$310, 0)), "")))</f>
        <v/>
      </c>
      <c r="AJ2989" s="108" t="str">
        <f>IF($C2989="", "", IF(IFERROR(INDEX(Ingredients!F$11:F$310, MATCH($C2989, Ingredients!$B$11:$B$310, 0)), "")="", "", IFERROR(INDEX(Ingredients!F$11:F$310, MATCH($C2989, Ingredients!$B$11:$B$310, 0)), "")))</f>
        <v/>
      </c>
      <c r="AK2989" s="106" t="str">
        <f>IF($C2989="", "", IF(IFERROR(INDEX(Ingredients!G$11:G$310, MATCH($C2989, Ingredients!$B$11:$B$310, 0)), "")="", "", IFERROR(INDEX(Ingredients!G$11:G$310, MATCH($C2989, Ingredients!$B$11:$B$310, 0)), "")))</f>
        <v/>
      </c>
      <c r="AL2989" s="79" t="str">
        <f>IF($C2989="", "", IF(IFERROR(INDEX(Ingredients!H$11:H$310, MATCH($C2989, Ingredients!$B$11:$B$310, 0)), "")="", "", IFERROR(INDEX(Ingredients!H$11:H$310, MATCH($C2989, Ingredients!$B$11:$B$310, 0)), "")))</f>
        <v/>
      </c>
      <c r="AN2989" s="83" t="str">
        <f t="shared" si="695"/>
        <v/>
      </c>
      <c r="AP2989" s="114" t="str">
        <f t="shared" si="705"/>
        <v/>
      </c>
      <c r="AR2989" s="117" t="str">
        <f>IF($C2989="", "", IF(IFERROR(INDEX(Ingredients!$AI$11:$AI$310, MATCH($C2989, Ingredients!$B$11:$B$310, 0)), "")="", "", IFERROR(INDEX(Ingredients!$AI$11:$AI$310, MATCH($C2989, Ingredients!$B$11:$B$310, 0)), "")))</f>
        <v/>
      </c>
      <c r="AT2989" s="120" t="str">
        <f t="shared" si="706"/>
        <v/>
      </c>
      <c r="AV2989" s="90" t="str">
        <f t="shared" si="696"/>
        <v/>
      </c>
      <c r="AX2989" s="90" t="str">
        <f>IF($AV2989="", "", COUNTIF($AV$11:$AV$5010, "&lt;"&amp;$AV2989)+1+COUNTIF($AV$11:$AV2989, $AV2989)-1)</f>
        <v/>
      </c>
      <c r="AZ2989" s="111" t="str">
        <f>IF($B2989="", "", SUMIF('Shopping List'!$AV$11:$AV$25, $B2989, 'Shopping List'!$BN$11:$BN$25))</f>
        <v/>
      </c>
      <c r="BB2989" s="117" t="str">
        <f t="shared" si="707"/>
        <v/>
      </c>
    </row>
    <row r="2990" spans="1:54" x14ac:dyDescent="0.25">
      <c r="A2990" s="4"/>
      <c r="B2990" s="37"/>
      <c r="C2990" s="124"/>
      <c r="D2990" s="39"/>
      <c r="E2990" s="125"/>
      <c r="F2990" s="48"/>
      <c r="G2990" s="4"/>
      <c r="H2990" s="4"/>
      <c r="I2990" s="95" t="str">
        <f>IF($C2990="", "", IF(IFERROR(INDEX(Ingredients!$C$11:$C$310, MATCH($C2990, Ingredients!$B$11:$B$310, 0)), "")="", "", IFERROR(INDEX(Ingredients!$C$11:$C$310, MATCH($C2990, Ingredients!$B$11:$B$310, 0)), "")))</f>
        <v/>
      </c>
      <c r="J2990" s="73" t="str">
        <f>IF($B2990="", "", IF(IFERROR(INDEX(Meals!$C$11:$C$260, MATCH($B2990, Meals!$B$11:$B$260, 0)), "")="", "", IFERROR(INDEX(Meals!$C$11:$C$260, MATCH($B2990, Meals!$B$11:$B$260, 0)), "")))</f>
        <v/>
      </c>
      <c r="K2990" s="4"/>
      <c r="L2990" s="72" t="str">
        <f t="shared" si="697"/>
        <v/>
      </c>
      <c r="M2990" s="73" t="str">
        <f t="shared" si="698"/>
        <v/>
      </c>
      <c r="N2990" s="4"/>
      <c r="O2990" s="78" t="str">
        <f t="shared" si="699"/>
        <v/>
      </c>
      <c r="P2990" s="79" t="str">
        <f t="shared" si="700"/>
        <v/>
      </c>
      <c r="Q2990" s="4"/>
      <c r="R2990" s="90" t="str">
        <f t="shared" si="701"/>
        <v/>
      </c>
      <c r="S2990" s="4"/>
      <c r="Y2990" s="18" t="str">
        <f t="shared" si="702"/>
        <v/>
      </c>
      <c r="AA2990" s="18" t="str">
        <f t="shared" si="693"/>
        <v/>
      </c>
      <c r="AB2990" s="18" t="str">
        <f t="shared" si="694"/>
        <v/>
      </c>
      <c r="AC2990" s="18" t="str">
        <f t="shared" si="703"/>
        <v/>
      </c>
      <c r="AD2990" s="18" t="str">
        <f t="shared" si="703"/>
        <v/>
      </c>
      <c r="AE2990" s="18" t="str">
        <f t="shared" si="704"/>
        <v/>
      </c>
      <c r="AG2990" s="95" t="str">
        <f>IF($C2990="", "", IF(IFERROR(INDEX(Ingredients!C$11:C$310, MATCH($C2990, Ingredients!$B$11:$B$310, 0)), "")="", "", IFERROR(INDEX(Ingredients!C$11:C$310, MATCH($C2990, Ingredients!$B$11:$B$310, 0)), "")))</f>
        <v/>
      </c>
      <c r="AH2990" s="105" t="str">
        <f>IF($C2990="", "", IF(IFERROR(INDEX(Ingredients!D$11:D$310, MATCH($C2990, Ingredients!$B$11:$B$310, 0)), "")="", "", IFERROR(INDEX(Ingredients!D$11:D$310, MATCH($C2990, Ingredients!$B$11:$B$310, 0)), "")))</f>
        <v/>
      </c>
      <c r="AI2990" s="106" t="str">
        <f>IF($C2990="", "", IF(IFERROR(INDEX(Ingredients!E$11:E$310, MATCH($C2990, Ingredients!$B$11:$B$310, 0)), "")="", "", IFERROR(INDEX(Ingredients!E$11:E$310, MATCH($C2990, Ingredients!$B$11:$B$310, 0)), "")))</f>
        <v/>
      </c>
      <c r="AJ2990" s="108" t="str">
        <f>IF($C2990="", "", IF(IFERROR(INDEX(Ingredients!F$11:F$310, MATCH($C2990, Ingredients!$B$11:$B$310, 0)), "")="", "", IFERROR(INDEX(Ingredients!F$11:F$310, MATCH($C2990, Ingredients!$B$11:$B$310, 0)), "")))</f>
        <v/>
      </c>
      <c r="AK2990" s="106" t="str">
        <f>IF($C2990="", "", IF(IFERROR(INDEX(Ingredients!G$11:G$310, MATCH($C2990, Ingredients!$B$11:$B$310, 0)), "")="", "", IFERROR(INDEX(Ingredients!G$11:G$310, MATCH($C2990, Ingredients!$B$11:$B$310, 0)), "")))</f>
        <v/>
      </c>
      <c r="AL2990" s="79" t="str">
        <f>IF($C2990="", "", IF(IFERROR(INDEX(Ingredients!H$11:H$310, MATCH($C2990, Ingredients!$B$11:$B$310, 0)), "")="", "", IFERROR(INDEX(Ingredients!H$11:H$310, MATCH($C2990, Ingredients!$B$11:$B$310, 0)), "")))</f>
        <v/>
      </c>
      <c r="AN2990" s="83" t="str">
        <f t="shared" si="695"/>
        <v/>
      </c>
      <c r="AP2990" s="114" t="str">
        <f t="shared" si="705"/>
        <v/>
      </c>
      <c r="AR2990" s="117" t="str">
        <f>IF($C2990="", "", IF(IFERROR(INDEX(Ingredients!$AI$11:$AI$310, MATCH($C2990, Ingredients!$B$11:$B$310, 0)), "")="", "", IFERROR(INDEX(Ingredients!$AI$11:$AI$310, MATCH($C2990, Ingredients!$B$11:$B$310, 0)), "")))</f>
        <v/>
      </c>
      <c r="AT2990" s="120" t="str">
        <f t="shared" si="706"/>
        <v/>
      </c>
      <c r="AV2990" s="90" t="str">
        <f t="shared" si="696"/>
        <v/>
      </c>
      <c r="AX2990" s="90" t="str">
        <f>IF($AV2990="", "", COUNTIF($AV$11:$AV$5010, "&lt;"&amp;$AV2990)+1+COUNTIF($AV$11:$AV2990, $AV2990)-1)</f>
        <v/>
      </c>
      <c r="AZ2990" s="111" t="str">
        <f>IF($B2990="", "", SUMIF('Shopping List'!$AV$11:$AV$25, $B2990, 'Shopping List'!$BN$11:$BN$25))</f>
        <v/>
      </c>
      <c r="BB2990" s="117" t="str">
        <f t="shared" si="707"/>
        <v/>
      </c>
    </row>
    <row r="2991" spans="1:54" x14ac:dyDescent="0.25">
      <c r="A2991" s="4"/>
      <c r="B2991" s="37"/>
      <c r="C2991" s="124"/>
      <c r="D2991" s="39"/>
      <c r="E2991" s="125"/>
      <c r="F2991" s="48"/>
      <c r="G2991" s="4"/>
      <c r="H2991" s="4"/>
      <c r="I2991" s="95" t="str">
        <f>IF($C2991="", "", IF(IFERROR(INDEX(Ingredients!$C$11:$C$310, MATCH($C2991, Ingredients!$B$11:$B$310, 0)), "")="", "", IFERROR(INDEX(Ingredients!$C$11:$C$310, MATCH($C2991, Ingredients!$B$11:$B$310, 0)), "")))</f>
        <v/>
      </c>
      <c r="J2991" s="73" t="str">
        <f>IF($B2991="", "", IF(IFERROR(INDEX(Meals!$C$11:$C$260, MATCH($B2991, Meals!$B$11:$B$260, 0)), "")="", "", IFERROR(INDEX(Meals!$C$11:$C$260, MATCH($B2991, Meals!$B$11:$B$260, 0)), "")))</f>
        <v/>
      </c>
      <c r="K2991" s="4"/>
      <c r="L2991" s="72" t="str">
        <f t="shared" si="697"/>
        <v/>
      </c>
      <c r="M2991" s="73" t="str">
        <f t="shared" si="698"/>
        <v/>
      </c>
      <c r="N2991" s="4"/>
      <c r="O2991" s="78" t="str">
        <f t="shared" si="699"/>
        <v/>
      </c>
      <c r="P2991" s="79" t="str">
        <f t="shared" si="700"/>
        <v/>
      </c>
      <c r="Q2991" s="4"/>
      <c r="R2991" s="90" t="str">
        <f t="shared" si="701"/>
        <v/>
      </c>
      <c r="S2991" s="4"/>
      <c r="Y2991" s="18" t="str">
        <f t="shared" si="702"/>
        <v/>
      </c>
      <c r="AA2991" s="18" t="str">
        <f t="shared" si="693"/>
        <v/>
      </c>
      <c r="AB2991" s="18" t="str">
        <f t="shared" si="694"/>
        <v/>
      </c>
      <c r="AC2991" s="18" t="str">
        <f t="shared" si="703"/>
        <v/>
      </c>
      <c r="AD2991" s="18" t="str">
        <f t="shared" si="703"/>
        <v/>
      </c>
      <c r="AE2991" s="18" t="str">
        <f t="shared" si="704"/>
        <v/>
      </c>
      <c r="AG2991" s="95" t="str">
        <f>IF($C2991="", "", IF(IFERROR(INDEX(Ingredients!C$11:C$310, MATCH($C2991, Ingredients!$B$11:$B$310, 0)), "")="", "", IFERROR(INDEX(Ingredients!C$11:C$310, MATCH($C2991, Ingredients!$B$11:$B$310, 0)), "")))</f>
        <v/>
      </c>
      <c r="AH2991" s="105" t="str">
        <f>IF($C2991="", "", IF(IFERROR(INDEX(Ingredients!D$11:D$310, MATCH($C2991, Ingredients!$B$11:$B$310, 0)), "")="", "", IFERROR(INDEX(Ingredients!D$11:D$310, MATCH($C2991, Ingredients!$B$11:$B$310, 0)), "")))</f>
        <v/>
      </c>
      <c r="AI2991" s="106" t="str">
        <f>IF($C2991="", "", IF(IFERROR(INDEX(Ingredients!E$11:E$310, MATCH($C2991, Ingredients!$B$11:$B$310, 0)), "")="", "", IFERROR(INDEX(Ingredients!E$11:E$310, MATCH($C2991, Ingredients!$B$11:$B$310, 0)), "")))</f>
        <v/>
      </c>
      <c r="AJ2991" s="108" t="str">
        <f>IF($C2991="", "", IF(IFERROR(INDEX(Ingredients!F$11:F$310, MATCH($C2991, Ingredients!$B$11:$B$310, 0)), "")="", "", IFERROR(INDEX(Ingredients!F$11:F$310, MATCH($C2991, Ingredients!$B$11:$B$310, 0)), "")))</f>
        <v/>
      </c>
      <c r="AK2991" s="106" t="str">
        <f>IF($C2991="", "", IF(IFERROR(INDEX(Ingredients!G$11:G$310, MATCH($C2991, Ingredients!$B$11:$B$310, 0)), "")="", "", IFERROR(INDEX(Ingredients!G$11:G$310, MATCH($C2991, Ingredients!$B$11:$B$310, 0)), "")))</f>
        <v/>
      </c>
      <c r="AL2991" s="79" t="str">
        <f>IF($C2991="", "", IF(IFERROR(INDEX(Ingredients!H$11:H$310, MATCH($C2991, Ingredients!$B$11:$B$310, 0)), "")="", "", IFERROR(INDEX(Ingredients!H$11:H$310, MATCH($C2991, Ingredients!$B$11:$B$310, 0)), "")))</f>
        <v/>
      </c>
      <c r="AN2991" s="83" t="str">
        <f t="shared" si="695"/>
        <v/>
      </c>
      <c r="AP2991" s="114" t="str">
        <f t="shared" si="705"/>
        <v/>
      </c>
      <c r="AR2991" s="117" t="str">
        <f>IF($C2991="", "", IF(IFERROR(INDEX(Ingredients!$AI$11:$AI$310, MATCH($C2991, Ingredients!$B$11:$B$310, 0)), "")="", "", IFERROR(INDEX(Ingredients!$AI$11:$AI$310, MATCH($C2991, Ingredients!$B$11:$B$310, 0)), "")))</f>
        <v/>
      </c>
      <c r="AT2991" s="120" t="str">
        <f t="shared" si="706"/>
        <v/>
      </c>
      <c r="AV2991" s="90" t="str">
        <f t="shared" si="696"/>
        <v/>
      </c>
      <c r="AX2991" s="90" t="str">
        <f>IF($AV2991="", "", COUNTIF($AV$11:$AV$5010, "&lt;"&amp;$AV2991)+1+COUNTIF($AV$11:$AV2991, $AV2991)-1)</f>
        <v/>
      </c>
      <c r="AZ2991" s="111" t="str">
        <f>IF($B2991="", "", SUMIF('Shopping List'!$AV$11:$AV$25, $B2991, 'Shopping List'!$BN$11:$BN$25))</f>
        <v/>
      </c>
      <c r="BB2991" s="117" t="str">
        <f t="shared" si="707"/>
        <v/>
      </c>
    </row>
    <row r="2992" spans="1:54" x14ac:dyDescent="0.25">
      <c r="A2992" s="4"/>
      <c r="B2992" s="37"/>
      <c r="C2992" s="124"/>
      <c r="D2992" s="39"/>
      <c r="E2992" s="125"/>
      <c r="F2992" s="48"/>
      <c r="G2992" s="4"/>
      <c r="H2992" s="4"/>
      <c r="I2992" s="95" t="str">
        <f>IF($C2992="", "", IF(IFERROR(INDEX(Ingredients!$C$11:$C$310, MATCH($C2992, Ingredients!$B$11:$B$310, 0)), "")="", "", IFERROR(INDEX(Ingredients!$C$11:$C$310, MATCH($C2992, Ingredients!$B$11:$B$310, 0)), "")))</f>
        <v/>
      </c>
      <c r="J2992" s="73" t="str">
        <f>IF($B2992="", "", IF(IFERROR(INDEX(Meals!$C$11:$C$260, MATCH($B2992, Meals!$B$11:$B$260, 0)), "")="", "", IFERROR(INDEX(Meals!$C$11:$C$260, MATCH($B2992, Meals!$B$11:$B$260, 0)), "")))</f>
        <v/>
      </c>
      <c r="K2992" s="4"/>
      <c r="L2992" s="72" t="str">
        <f t="shared" si="697"/>
        <v/>
      </c>
      <c r="M2992" s="73" t="str">
        <f t="shared" si="698"/>
        <v/>
      </c>
      <c r="N2992" s="4"/>
      <c r="O2992" s="78" t="str">
        <f t="shared" si="699"/>
        <v/>
      </c>
      <c r="P2992" s="79" t="str">
        <f t="shared" si="700"/>
        <v/>
      </c>
      <c r="Q2992" s="4"/>
      <c r="R2992" s="90" t="str">
        <f t="shared" si="701"/>
        <v/>
      </c>
      <c r="S2992" s="4"/>
      <c r="Y2992" s="18" t="str">
        <f t="shared" si="702"/>
        <v/>
      </c>
      <c r="AA2992" s="18" t="str">
        <f t="shared" si="693"/>
        <v/>
      </c>
      <c r="AB2992" s="18" t="str">
        <f t="shared" si="694"/>
        <v/>
      </c>
      <c r="AC2992" s="18" t="str">
        <f t="shared" si="703"/>
        <v/>
      </c>
      <c r="AD2992" s="18" t="str">
        <f t="shared" si="703"/>
        <v/>
      </c>
      <c r="AE2992" s="18" t="str">
        <f t="shared" si="704"/>
        <v/>
      </c>
      <c r="AG2992" s="95" t="str">
        <f>IF($C2992="", "", IF(IFERROR(INDEX(Ingredients!C$11:C$310, MATCH($C2992, Ingredients!$B$11:$B$310, 0)), "")="", "", IFERROR(INDEX(Ingredients!C$11:C$310, MATCH($C2992, Ingredients!$B$11:$B$310, 0)), "")))</f>
        <v/>
      </c>
      <c r="AH2992" s="105" t="str">
        <f>IF($C2992="", "", IF(IFERROR(INDEX(Ingredients!D$11:D$310, MATCH($C2992, Ingredients!$B$11:$B$310, 0)), "")="", "", IFERROR(INDEX(Ingredients!D$11:D$310, MATCH($C2992, Ingredients!$B$11:$B$310, 0)), "")))</f>
        <v/>
      </c>
      <c r="AI2992" s="106" t="str">
        <f>IF($C2992="", "", IF(IFERROR(INDEX(Ingredients!E$11:E$310, MATCH($C2992, Ingredients!$B$11:$B$310, 0)), "")="", "", IFERROR(INDEX(Ingredients!E$11:E$310, MATCH($C2992, Ingredients!$B$11:$B$310, 0)), "")))</f>
        <v/>
      </c>
      <c r="AJ2992" s="108" t="str">
        <f>IF($C2992="", "", IF(IFERROR(INDEX(Ingredients!F$11:F$310, MATCH($C2992, Ingredients!$B$11:$B$310, 0)), "")="", "", IFERROR(INDEX(Ingredients!F$11:F$310, MATCH($C2992, Ingredients!$B$11:$B$310, 0)), "")))</f>
        <v/>
      </c>
      <c r="AK2992" s="106" t="str">
        <f>IF($C2992="", "", IF(IFERROR(INDEX(Ingredients!G$11:G$310, MATCH($C2992, Ingredients!$B$11:$B$310, 0)), "")="", "", IFERROR(INDEX(Ingredients!G$11:G$310, MATCH($C2992, Ingredients!$B$11:$B$310, 0)), "")))</f>
        <v/>
      </c>
      <c r="AL2992" s="79" t="str">
        <f>IF($C2992="", "", IF(IFERROR(INDEX(Ingredients!H$11:H$310, MATCH($C2992, Ingredients!$B$11:$B$310, 0)), "")="", "", IFERROR(INDEX(Ingredients!H$11:H$310, MATCH($C2992, Ingredients!$B$11:$B$310, 0)), "")))</f>
        <v/>
      </c>
      <c r="AN2992" s="83" t="str">
        <f t="shared" si="695"/>
        <v/>
      </c>
      <c r="AP2992" s="114" t="str">
        <f t="shared" si="705"/>
        <v/>
      </c>
      <c r="AR2992" s="117" t="str">
        <f>IF($C2992="", "", IF(IFERROR(INDEX(Ingredients!$AI$11:$AI$310, MATCH($C2992, Ingredients!$B$11:$B$310, 0)), "")="", "", IFERROR(INDEX(Ingredients!$AI$11:$AI$310, MATCH($C2992, Ingredients!$B$11:$B$310, 0)), "")))</f>
        <v/>
      </c>
      <c r="AT2992" s="120" t="str">
        <f t="shared" si="706"/>
        <v/>
      </c>
      <c r="AV2992" s="90" t="str">
        <f t="shared" si="696"/>
        <v/>
      </c>
      <c r="AX2992" s="90" t="str">
        <f>IF($AV2992="", "", COUNTIF($AV$11:$AV$5010, "&lt;"&amp;$AV2992)+1+COUNTIF($AV$11:$AV2992, $AV2992)-1)</f>
        <v/>
      </c>
      <c r="AZ2992" s="111" t="str">
        <f>IF($B2992="", "", SUMIF('Shopping List'!$AV$11:$AV$25, $B2992, 'Shopping List'!$BN$11:$BN$25))</f>
        <v/>
      </c>
      <c r="BB2992" s="117" t="str">
        <f t="shared" si="707"/>
        <v/>
      </c>
    </row>
    <row r="2993" spans="1:54" x14ac:dyDescent="0.25">
      <c r="A2993" s="4"/>
      <c r="B2993" s="37"/>
      <c r="C2993" s="124"/>
      <c r="D2993" s="39"/>
      <c r="E2993" s="125"/>
      <c r="F2993" s="48"/>
      <c r="G2993" s="4"/>
      <c r="H2993" s="4"/>
      <c r="I2993" s="95" t="str">
        <f>IF($C2993="", "", IF(IFERROR(INDEX(Ingredients!$C$11:$C$310, MATCH($C2993, Ingredients!$B$11:$B$310, 0)), "")="", "", IFERROR(INDEX(Ingredients!$C$11:$C$310, MATCH($C2993, Ingredients!$B$11:$B$310, 0)), "")))</f>
        <v/>
      </c>
      <c r="J2993" s="73" t="str">
        <f>IF($B2993="", "", IF(IFERROR(INDEX(Meals!$C$11:$C$260, MATCH($B2993, Meals!$B$11:$B$260, 0)), "")="", "", IFERROR(INDEX(Meals!$C$11:$C$260, MATCH($B2993, Meals!$B$11:$B$260, 0)), "")))</f>
        <v/>
      </c>
      <c r="K2993" s="4"/>
      <c r="L2993" s="72" t="str">
        <f t="shared" si="697"/>
        <v/>
      </c>
      <c r="M2993" s="73" t="str">
        <f t="shared" si="698"/>
        <v/>
      </c>
      <c r="N2993" s="4"/>
      <c r="O2993" s="78" t="str">
        <f t="shared" si="699"/>
        <v/>
      </c>
      <c r="P2993" s="79" t="str">
        <f t="shared" si="700"/>
        <v/>
      </c>
      <c r="Q2993" s="4"/>
      <c r="R2993" s="90" t="str">
        <f t="shared" si="701"/>
        <v/>
      </c>
      <c r="S2993" s="4"/>
      <c r="Y2993" s="18" t="str">
        <f t="shared" si="702"/>
        <v/>
      </c>
      <c r="AA2993" s="18" t="str">
        <f t="shared" si="693"/>
        <v/>
      </c>
      <c r="AB2993" s="18" t="str">
        <f t="shared" si="694"/>
        <v/>
      </c>
      <c r="AC2993" s="18" t="str">
        <f t="shared" si="703"/>
        <v/>
      </c>
      <c r="AD2993" s="18" t="str">
        <f t="shared" si="703"/>
        <v/>
      </c>
      <c r="AE2993" s="18" t="str">
        <f t="shared" si="704"/>
        <v/>
      </c>
      <c r="AG2993" s="95" t="str">
        <f>IF($C2993="", "", IF(IFERROR(INDEX(Ingredients!C$11:C$310, MATCH($C2993, Ingredients!$B$11:$B$310, 0)), "")="", "", IFERROR(INDEX(Ingredients!C$11:C$310, MATCH($C2993, Ingredients!$B$11:$B$310, 0)), "")))</f>
        <v/>
      </c>
      <c r="AH2993" s="105" t="str">
        <f>IF($C2993="", "", IF(IFERROR(INDEX(Ingredients!D$11:D$310, MATCH($C2993, Ingredients!$B$11:$B$310, 0)), "")="", "", IFERROR(INDEX(Ingredients!D$11:D$310, MATCH($C2993, Ingredients!$B$11:$B$310, 0)), "")))</f>
        <v/>
      </c>
      <c r="AI2993" s="106" t="str">
        <f>IF($C2993="", "", IF(IFERROR(INDEX(Ingredients!E$11:E$310, MATCH($C2993, Ingredients!$B$11:$B$310, 0)), "")="", "", IFERROR(INDEX(Ingredients!E$11:E$310, MATCH($C2993, Ingredients!$B$11:$B$310, 0)), "")))</f>
        <v/>
      </c>
      <c r="AJ2993" s="108" t="str">
        <f>IF($C2993="", "", IF(IFERROR(INDEX(Ingredients!F$11:F$310, MATCH($C2993, Ingredients!$B$11:$B$310, 0)), "")="", "", IFERROR(INDEX(Ingredients!F$11:F$310, MATCH($C2993, Ingredients!$B$11:$B$310, 0)), "")))</f>
        <v/>
      </c>
      <c r="AK2993" s="106" t="str">
        <f>IF($C2993="", "", IF(IFERROR(INDEX(Ingredients!G$11:G$310, MATCH($C2993, Ingredients!$B$11:$B$310, 0)), "")="", "", IFERROR(INDEX(Ingredients!G$11:G$310, MATCH($C2993, Ingredients!$B$11:$B$310, 0)), "")))</f>
        <v/>
      </c>
      <c r="AL2993" s="79" t="str">
        <f>IF($C2993="", "", IF(IFERROR(INDEX(Ingredients!H$11:H$310, MATCH($C2993, Ingredients!$B$11:$B$310, 0)), "")="", "", IFERROR(INDEX(Ingredients!H$11:H$310, MATCH($C2993, Ingredients!$B$11:$B$310, 0)), "")))</f>
        <v/>
      </c>
      <c r="AN2993" s="83" t="str">
        <f t="shared" si="695"/>
        <v/>
      </c>
      <c r="AP2993" s="114" t="str">
        <f t="shared" si="705"/>
        <v/>
      </c>
      <c r="AR2993" s="117" t="str">
        <f>IF($C2993="", "", IF(IFERROR(INDEX(Ingredients!$AI$11:$AI$310, MATCH($C2993, Ingredients!$B$11:$B$310, 0)), "")="", "", IFERROR(INDEX(Ingredients!$AI$11:$AI$310, MATCH($C2993, Ingredients!$B$11:$B$310, 0)), "")))</f>
        <v/>
      </c>
      <c r="AT2993" s="120" t="str">
        <f t="shared" si="706"/>
        <v/>
      </c>
      <c r="AV2993" s="90" t="str">
        <f t="shared" si="696"/>
        <v/>
      </c>
      <c r="AX2993" s="90" t="str">
        <f>IF($AV2993="", "", COUNTIF($AV$11:$AV$5010, "&lt;"&amp;$AV2993)+1+COUNTIF($AV$11:$AV2993, $AV2993)-1)</f>
        <v/>
      </c>
      <c r="AZ2993" s="111" t="str">
        <f>IF($B2993="", "", SUMIF('Shopping List'!$AV$11:$AV$25, $B2993, 'Shopping List'!$BN$11:$BN$25))</f>
        <v/>
      </c>
      <c r="BB2993" s="117" t="str">
        <f t="shared" si="707"/>
        <v/>
      </c>
    </row>
    <row r="2994" spans="1:54" x14ac:dyDescent="0.25">
      <c r="A2994" s="4"/>
      <c r="B2994" s="37"/>
      <c r="C2994" s="124"/>
      <c r="D2994" s="39"/>
      <c r="E2994" s="125"/>
      <c r="F2994" s="48"/>
      <c r="G2994" s="4"/>
      <c r="H2994" s="4"/>
      <c r="I2994" s="95" t="str">
        <f>IF($C2994="", "", IF(IFERROR(INDEX(Ingredients!$C$11:$C$310, MATCH($C2994, Ingredients!$B$11:$B$310, 0)), "")="", "", IFERROR(INDEX(Ingredients!$C$11:$C$310, MATCH($C2994, Ingredients!$B$11:$B$310, 0)), "")))</f>
        <v/>
      </c>
      <c r="J2994" s="73" t="str">
        <f>IF($B2994="", "", IF(IFERROR(INDEX(Meals!$C$11:$C$260, MATCH($B2994, Meals!$B$11:$B$260, 0)), "")="", "", IFERROR(INDEX(Meals!$C$11:$C$260, MATCH($B2994, Meals!$B$11:$B$260, 0)), "")))</f>
        <v/>
      </c>
      <c r="K2994" s="4"/>
      <c r="L2994" s="72" t="str">
        <f t="shared" si="697"/>
        <v/>
      </c>
      <c r="M2994" s="73" t="str">
        <f t="shared" si="698"/>
        <v/>
      </c>
      <c r="N2994" s="4"/>
      <c r="O2994" s="78" t="str">
        <f t="shared" si="699"/>
        <v/>
      </c>
      <c r="P2994" s="79" t="str">
        <f t="shared" si="700"/>
        <v/>
      </c>
      <c r="Q2994" s="4"/>
      <c r="R2994" s="90" t="str">
        <f t="shared" si="701"/>
        <v/>
      </c>
      <c r="S2994" s="4"/>
      <c r="Y2994" s="18" t="str">
        <f t="shared" si="702"/>
        <v/>
      </c>
      <c r="AA2994" s="18" t="str">
        <f t="shared" si="693"/>
        <v/>
      </c>
      <c r="AB2994" s="18" t="str">
        <f t="shared" si="694"/>
        <v/>
      </c>
      <c r="AC2994" s="18" t="str">
        <f t="shared" si="703"/>
        <v/>
      </c>
      <c r="AD2994" s="18" t="str">
        <f t="shared" si="703"/>
        <v/>
      </c>
      <c r="AE2994" s="18" t="str">
        <f t="shared" si="704"/>
        <v/>
      </c>
      <c r="AG2994" s="95" t="str">
        <f>IF($C2994="", "", IF(IFERROR(INDEX(Ingredients!C$11:C$310, MATCH($C2994, Ingredients!$B$11:$B$310, 0)), "")="", "", IFERROR(INDEX(Ingredients!C$11:C$310, MATCH($C2994, Ingredients!$B$11:$B$310, 0)), "")))</f>
        <v/>
      </c>
      <c r="AH2994" s="105" t="str">
        <f>IF($C2994="", "", IF(IFERROR(INDEX(Ingredients!D$11:D$310, MATCH($C2994, Ingredients!$B$11:$B$310, 0)), "")="", "", IFERROR(INDEX(Ingredients!D$11:D$310, MATCH($C2994, Ingredients!$B$11:$B$310, 0)), "")))</f>
        <v/>
      </c>
      <c r="AI2994" s="106" t="str">
        <f>IF($C2994="", "", IF(IFERROR(INDEX(Ingredients!E$11:E$310, MATCH($C2994, Ingredients!$B$11:$B$310, 0)), "")="", "", IFERROR(INDEX(Ingredients!E$11:E$310, MATCH($C2994, Ingredients!$B$11:$B$310, 0)), "")))</f>
        <v/>
      </c>
      <c r="AJ2994" s="108" t="str">
        <f>IF($C2994="", "", IF(IFERROR(INDEX(Ingredients!F$11:F$310, MATCH($C2994, Ingredients!$B$11:$B$310, 0)), "")="", "", IFERROR(INDEX(Ingredients!F$11:F$310, MATCH($C2994, Ingredients!$B$11:$B$310, 0)), "")))</f>
        <v/>
      </c>
      <c r="AK2994" s="106" t="str">
        <f>IF($C2994="", "", IF(IFERROR(INDEX(Ingredients!G$11:G$310, MATCH($C2994, Ingredients!$B$11:$B$310, 0)), "")="", "", IFERROR(INDEX(Ingredients!G$11:G$310, MATCH($C2994, Ingredients!$B$11:$B$310, 0)), "")))</f>
        <v/>
      </c>
      <c r="AL2994" s="79" t="str">
        <f>IF($C2994="", "", IF(IFERROR(INDEX(Ingredients!H$11:H$310, MATCH($C2994, Ingredients!$B$11:$B$310, 0)), "")="", "", IFERROR(INDEX(Ingredients!H$11:H$310, MATCH($C2994, Ingredients!$B$11:$B$310, 0)), "")))</f>
        <v/>
      </c>
      <c r="AN2994" s="83" t="str">
        <f t="shared" si="695"/>
        <v/>
      </c>
      <c r="AP2994" s="114" t="str">
        <f t="shared" si="705"/>
        <v/>
      </c>
      <c r="AR2994" s="117" t="str">
        <f>IF($C2994="", "", IF(IFERROR(INDEX(Ingredients!$AI$11:$AI$310, MATCH($C2994, Ingredients!$B$11:$B$310, 0)), "")="", "", IFERROR(INDEX(Ingredients!$AI$11:$AI$310, MATCH($C2994, Ingredients!$B$11:$B$310, 0)), "")))</f>
        <v/>
      </c>
      <c r="AT2994" s="120" t="str">
        <f t="shared" si="706"/>
        <v/>
      </c>
      <c r="AV2994" s="90" t="str">
        <f t="shared" si="696"/>
        <v/>
      </c>
      <c r="AX2994" s="90" t="str">
        <f>IF($AV2994="", "", COUNTIF($AV$11:$AV$5010, "&lt;"&amp;$AV2994)+1+COUNTIF($AV$11:$AV2994, $AV2994)-1)</f>
        <v/>
      </c>
      <c r="AZ2994" s="111" t="str">
        <f>IF($B2994="", "", SUMIF('Shopping List'!$AV$11:$AV$25, $B2994, 'Shopping List'!$BN$11:$BN$25))</f>
        <v/>
      </c>
      <c r="BB2994" s="117" t="str">
        <f t="shared" si="707"/>
        <v/>
      </c>
    </row>
    <row r="2995" spans="1:54" x14ac:dyDescent="0.25">
      <c r="A2995" s="4"/>
      <c r="B2995" s="37"/>
      <c r="C2995" s="124"/>
      <c r="D2995" s="39"/>
      <c r="E2995" s="125"/>
      <c r="F2995" s="48"/>
      <c r="G2995" s="4"/>
      <c r="H2995" s="4"/>
      <c r="I2995" s="95" t="str">
        <f>IF($C2995="", "", IF(IFERROR(INDEX(Ingredients!$C$11:$C$310, MATCH($C2995, Ingredients!$B$11:$B$310, 0)), "")="", "", IFERROR(INDEX(Ingredients!$C$11:$C$310, MATCH($C2995, Ingredients!$B$11:$B$310, 0)), "")))</f>
        <v/>
      </c>
      <c r="J2995" s="73" t="str">
        <f>IF($B2995="", "", IF(IFERROR(INDEX(Meals!$C$11:$C$260, MATCH($B2995, Meals!$B$11:$B$260, 0)), "")="", "", IFERROR(INDEX(Meals!$C$11:$C$260, MATCH($B2995, Meals!$B$11:$B$260, 0)), "")))</f>
        <v/>
      </c>
      <c r="K2995" s="4"/>
      <c r="L2995" s="72" t="str">
        <f t="shared" si="697"/>
        <v/>
      </c>
      <c r="M2995" s="73" t="str">
        <f t="shared" si="698"/>
        <v/>
      </c>
      <c r="N2995" s="4"/>
      <c r="O2995" s="78" t="str">
        <f t="shared" si="699"/>
        <v/>
      </c>
      <c r="P2995" s="79" t="str">
        <f t="shared" si="700"/>
        <v/>
      </c>
      <c r="Q2995" s="4"/>
      <c r="R2995" s="90" t="str">
        <f t="shared" si="701"/>
        <v/>
      </c>
      <c r="S2995" s="4"/>
      <c r="Y2995" s="18" t="str">
        <f t="shared" si="702"/>
        <v/>
      </c>
      <c r="AA2995" s="18" t="str">
        <f t="shared" si="693"/>
        <v/>
      </c>
      <c r="AB2995" s="18" t="str">
        <f t="shared" si="694"/>
        <v/>
      </c>
      <c r="AC2995" s="18" t="str">
        <f t="shared" si="703"/>
        <v/>
      </c>
      <c r="AD2995" s="18" t="str">
        <f t="shared" si="703"/>
        <v/>
      </c>
      <c r="AE2995" s="18" t="str">
        <f t="shared" si="704"/>
        <v/>
      </c>
      <c r="AG2995" s="95" t="str">
        <f>IF($C2995="", "", IF(IFERROR(INDEX(Ingredients!C$11:C$310, MATCH($C2995, Ingredients!$B$11:$B$310, 0)), "")="", "", IFERROR(INDEX(Ingredients!C$11:C$310, MATCH($C2995, Ingredients!$B$11:$B$310, 0)), "")))</f>
        <v/>
      </c>
      <c r="AH2995" s="105" t="str">
        <f>IF($C2995="", "", IF(IFERROR(INDEX(Ingredients!D$11:D$310, MATCH($C2995, Ingredients!$B$11:$B$310, 0)), "")="", "", IFERROR(INDEX(Ingredients!D$11:D$310, MATCH($C2995, Ingredients!$B$11:$B$310, 0)), "")))</f>
        <v/>
      </c>
      <c r="AI2995" s="106" t="str">
        <f>IF($C2995="", "", IF(IFERROR(INDEX(Ingredients!E$11:E$310, MATCH($C2995, Ingredients!$B$11:$B$310, 0)), "")="", "", IFERROR(INDEX(Ingredients!E$11:E$310, MATCH($C2995, Ingredients!$B$11:$B$310, 0)), "")))</f>
        <v/>
      </c>
      <c r="AJ2995" s="108" t="str">
        <f>IF($C2995="", "", IF(IFERROR(INDEX(Ingredients!F$11:F$310, MATCH($C2995, Ingredients!$B$11:$B$310, 0)), "")="", "", IFERROR(INDEX(Ingredients!F$11:F$310, MATCH($C2995, Ingredients!$B$11:$B$310, 0)), "")))</f>
        <v/>
      </c>
      <c r="AK2995" s="106" t="str">
        <f>IF($C2995="", "", IF(IFERROR(INDEX(Ingredients!G$11:G$310, MATCH($C2995, Ingredients!$B$11:$B$310, 0)), "")="", "", IFERROR(INDEX(Ingredients!G$11:G$310, MATCH($C2995, Ingredients!$B$11:$B$310, 0)), "")))</f>
        <v/>
      </c>
      <c r="AL2995" s="79" t="str">
        <f>IF($C2995="", "", IF(IFERROR(INDEX(Ingredients!H$11:H$310, MATCH($C2995, Ingredients!$B$11:$B$310, 0)), "")="", "", IFERROR(INDEX(Ingredients!H$11:H$310, MATCH($C2995, Ingredients!$B$11:$B$310, 0)), "")))</f>
        <v/>
      </c>
      <c r="AN2995" s="83" t="str">
        <f t="shared" si="695"/>
        <v/>
      </c>
      <c r="AP2995" s="114" t="str">
        <f t="shared" si="705"/>
        <v/>
      </c>
      <c r="AR2995" s="117" t="str">
        <f>IF($C2995="", "", IF(IFERROR(INDEX(Ingredients!$AI$11:$AI$310, MATCH($C2995, Ingredients!$B$11:$B$310, 0)), "")="", "", IFERROR(INDEX(Ingredients!$AI$11:$AI$310, MATCH($C2995, Ingredients!$B$11:$B$310, 0)), "")))</f>
        <v/>
      </c>
      <c r="AT2995" s="120" t="str">
        <f t="shared" si="706"/>
        <v/>
      </c>
      <c r="AV2995" s="90" t="str">
        <f t="shared" si="696"/>
        <v/>
      </c>
      <c r="AX2995" s="90" t="str">
        <f>IF($AV2995="", "", COUNTIF($AV$11:$AV$5010, "&lt;"&amp;$AV2995)+1+COUNTIF($AV$11:$AV2995, $AV2995)-1)</f>
        <v/>
      </c>
      <c r="AZ2995" s="111" t="str">
        <f>IF($B2995="", "", SUMIF('Shopping List'!$AV$11:$AV$25, $B2995, 'Shopping List'!$BN$11:$BN$25))</f>
        <v/>
      </c>
      <c r="BB2995" s="117" t="str">
        <f t="shared" si="707"/>
        <v/>
      </c>
    </row>
    <row r="2996" spans="1:54" x14ac:dyDescent="0.25">
      <c r="A2996" s="4"/>
      <c r="B2996" s="37"/>
      <c r="C2996" s="124"/>
      <c r="D2996" s="39"/>
      <c r="E2996" s="125"/>
      <c r="F2996" s="48"/>
      <c r="G2996" s="4"/>
      <c r="H2996" s="4"/>
      <c r="I2996" s="95" t="str">
        <f>IF($C2996="", "", IF(IFERROR(INDEX(Ingredients!$C$11:$C$310, MATCH($C2996, Ingredients!$B$11:$B$310, 0)), "")="", "", IFERROR(INDEX(Ingredients!$C$11:$C$310, MATCH($C2996, Ingredients!$B$11:$B$310, 0)), "")))</f>
        <v/>
      </c>
      <c r="J2996" s="73" t="str">
        <f>IF($B2996="", "", IF(IFERROR(INDEX(Meals!$C$11:$C$260, MATCH($B2996, Meals!$B$11:$B$260, 0)), "")="", "", IFERROR(INDEX(Meals!$C$11:$C$260, MATCH($B2996, Meals!$B$11:$B$260, 0)), "")))</f>
        <v/>
      </c>
      <c r="K2996" s="4"/>
      <c r="L2996" s="72" t="str">
        <f t="shared" si="697"/>
        <v/>
      </c>
      <c r="M2996" s="73" t="str">
        <f t="shared" si="698"/>
        <v/>
      </c>
      <c r="N2996" s="4"/>
      <c r="O2996" s="78" t="str">
        <f t="shared" si="699"/>
        <v/>
      </c>
      <c r="P2996" s="79" t="str">
        <f t="shared" si="700"/>
        <v/>
      </c>
      <c r="Q2996" s="4"/>
      <c r="R2996" s="90" t="str">
        <f t="shared" si="701"/>
        <v/>
      </c>
      <c r="S2996" s="4"/>
      <c r="Y2996" s="18" t="str">
        <f t="shared" si="702"/>
        <v/>
      </c>
      <c r="AA2996" s="18" t="str">
        <f t="shared" si="693"/>
        <v/>
      </c>
      <c r="AB2996" s="18" t="str">
        <f t="shared" si="694"/>
        <v/>
      </c>
      <c r="AC2996" s="18" t="str">
        <f t="shared" si="703"/>
        <v/>
      </c>
      <c r="AD2996" s="18" t="str">
        <f t="shared" si="703"/>
        <v/>
      </c>
      <c r="AE2996" s="18" t="str">
        <f t="shared" si="704"/>
        <v/>
      </c>
      <c r="AG2996" s="95" t="str">
        <f>IF($C2996="", "", IF(IFERROR(INDEX(Ingredients!C$11:C$310, MATCH($C2996, Ingredients!$B$11:$B$310, 0)), "")="", "", IFERROR(INDEX(Ingredients!C$11:C$310, MATCH($C2996, Ingredients!$B$11:$B$310, 0)), "")))</f>
        <v/>
      </c>
      <c r="AH2996" s="105" t="str">
        <f>IF($C2996="", "", IF(IFERROR(INDEX(Ingredients!D$11:D$310, MATCH($C2996, Ingredients!$B$11:$B$310, 0)), "")="", "", IFERROR(INDEX(Ingredients!D$11:D$310, MATCH($C2996, Ingredients!$B$11:$B$310, 0)), "")))</f>
        <v/>
      </c>
      <c r="AI2996" s="106" t="str">
        <f>IF($C2996="", "", IF(IFERROR(INDEX(Ingredients!E$11:E$310, MATCH($C2996, Ingredients!$B$11:$B$310, 0)), "")="", "", IFERROR(INDEX(Ingredients!E$11:E$310, MATCH($C2996, Ingredients!$B$11:$B$310, 0)), "")))</f>
        <v/>
      </c>
      <c r="AJ2996" s="108" t="str">
        <f>IF($C2996="", "", IF(IFERROR(INDEX(Ingredients!F$11:F$310, MATCH($C2996, Ingredients!$B$11:$B$310, 0)), "")="", "", IFERROR(INDEX(Ingredients!F$11:F$310, MATCH($C2996, Ingredients!$B$11:$B$310, 0)), "")))</f>
        <v/>
      </c>
      <c r="AK2996" s="106" t="str">
        <f>IF($C2996="", "", IF(IFERROR(INDEX(Ingredients!G$11:G$310, MATCH($C2996, Ingredients!$B$11:$B$310, 0)), "")="", "", IFERROR(INDEX(Ingredients!G$11:G$310, MATCH($C2996, Ingredients!$B$11:$B$310, 0)), "")))</f>
        <v/>
      </c>
      <c r="AL2996" s="79" t="str">
        <f>IF($C2996="", "", IF(IFERROR(INDEX(Ingredients!H$11:H$310, MATCH($C2996, Ingredients!$B$11:$B$310, 0)), "")="", "", IFERROR(INDEX(Ingredients!H$11:H$310, MATCH($C2996, Ingredients!$B$11:$B$310, 0)), "")))</f>
        <v/>
      </c>
      <c r="AN2996" s="83" t="str">
        <f t="shared" si="695"/>
        <v/>
      </c>
      <c r="AP2996" s="114" t="str">
        <f t="shared" si="705"/>
        <v/>
      </c>
      <c r="AR2996" s="117" t="str">
        <f>IF($C2996="", "", IF(IFERROR(INDEX(Ingredients!$AI$11:$AI$310, MATCH($C2996, Ingredients!$B$11:$B$310, 0)), "")="", "", IFERROR(INDEX(Ingredients!$AI$11:$AI$310, MATCH($C2996, Ingredients!$B$11:$B$310, 0)), "")))</f>
        <v/>
      </c>
      <c r="AT2996" s="120" t="str">
        <f t="shared" si="706"/>
        <v/>
      </c>
      <c r="AV2996" s="90" t="str">
        <f t="shared" si="696"/>
        <v/>
      </c>
      <c r="AX2996" s="90" t="str">
        <f>IF($AV2996="", "", COUNTIF($AV$11:$AV$5010, "&lt;"&amp;$AV2996)+1+COUNTIF($AV$11:$AV2996, $AV2996)-1)</f>
        <v/>
      </c>
      <c r="AZ2996" s="111" t="str">
        <f>IF($B2996="", "", SUMIF('Shopping List'!$AV$11:$AV$25, $B2996, 'Shopping List'!$BN$11:$BN$25))</f>
        <v/>
      </c>
      <c r="BB2996" s="117" t="str">
        <f t="shared" si="707"/>
        <v/>
      </c>
    </row>
    <row r="2997" spans="1:54" x14ac:dyDescent="0.25">
      <c r="A2997" s="4"/>
      <c r="B2997" s="37"/>
      <c r="C2997" s="124"/>
      <c r="D2997" s="39"/>
      <c r="E2997" s="125"/>
      <c r="F2997" s="48"/>
      <c r="G2997" s="4"/>
      <c r="H2997" s="4"/>
      <c r="I2997" s="95" t="str">
        <f>IF($C2997="", "", IF(IFERROR(INDEX(Ingredients!$C$11:$C$310, MATCH($C2997, Ingredients!$B$11:$B$310, 0)), "")="", "", IFERROR(INDEX(Ingredients!$C$11:$C$310, MATCH($C2997, Ingredients!$B$11:$B$310, 0)), "")))</f>
        <v/>
      </c>
      <c r="J2997" s="73" t="str">
        <f>IF($B2997="", "", IF(IFERROR(INDEX(Meals!$C$11:$C$260, MATCH($B2997, Meals!$B$11:$B$260, 0)), "")="", "", IFERROR(INDEX(Meals!$C$11:$C$260, MATCH($B2997, Meals!$B$11:$B$260, 0)), "")))</f>
        <v/>
      </c>
      <c r="K2997" s="4"/>
      <c r="L2997" s="72" t="str">
        <f t="shared" si="697"/>
        <v/>
      </c>
      <c r="M2997" s="73" t="str">
        <f t="shared" si="698"/>
        <v/>
      </c>
      <c r="N2997" s="4"/>
      <c r="O2997" s="78" t="str">
        <f t="shared" si="699"/>
        <v/>
      </c>
      <c r="P2997" s="79" t="str">
        <f t="shared" si="700"/>
        <v/>
      </c>
      <c r="Q2997" s="4"/>
      <c r="R2997" s="90" t="str">
        <f t="shared" si="701"/>
        <v/>
      </c>
      <c r="S2997" s="4"/>
      <c r="Y2997" s="18" t="str">
        <f t="shared" si="702"/>
        <v/>
      </c>
      <c r="AA2997" s="18" t="str">
        <f t="shared" si="693"/>
        <v/>
      </c>
      <c r="AB2997" s="18" t="str">
        <f t="shared" si="694"/>
        <v/>
      </c>
      <c r="AC2997" s="18" t="str">
        <f t="shared" si="703"/>
        <v/>
      </c>
      <c r="AD2997" s="18" t="str">
        <f t="shared" si="703"/>
        <v/>
      </c>
      <c r="AE2997" s="18" t="str">
        <f t="shared" si="704"/>
        <v/>
      </c>
      <c r="AG2997" s="95" t="str">
        <f>IF($C2997="", "", IF(IFERROR(INDEX(Ingredients!C$11:C$310, MATCH($C2997, Ingredients!$B$11:$B$310, 0)), "")="", "", IFERROR(INDEX(Ingredients!C$11:C$310, MATCH($C2997, Ingredients!$B$11:$B$310, 0)), "")))</f>
        <v/>
      </c>
      <c r="AH2997" s="105" t="str">
        <f>IF($C2997="", "", IF(IFERROR(INDEX(Ingredients!D$11:D$310, MATCH($C2997, Ingredients!$B$11:$B$310, 0)), "")="", "", IFERROR(INDEX(Ingredients!D$11:D$310, MATCH($C2997, Ingredients!$B$11:$B$310, 0)), "")))</f>
        <v/>
      </c>
      <c r="AI2997" s="106" t="str">
        <f>IF($C2997="", "", IF(IFERROR(INDEX(Ingredients!E$11:E$310, MATCH($C2997, Ingredients!$B$11:$B$310, 0)), "")="", "", IFERROR(INDEX(Ingredients!E$11:E$310, MATCH($C2997, Ingredients!$B$11:$B$310, 0)), "")))</f>
        <v/>
      </c>
      <c r="AJ2997" s="108" t="str">
        <f>IF($C2997="", "", IF(IFERROR(INDEX(Ingredients!F$11:F$310, MATCH($C2997, Ingredients!$B$11:$B$310, 0)), "")="", "", IFERROR(INDEX(Ingredients!F$11:F$310, MATCH($C2997, Ingredients!$B$11:$B$310, 0)), "")))</f>
        <v/>
      </c>
      <c r="AK2997" s="106" t="str">
        <f>IF($C2997="", "", IF(IFERROR(INDEX(Ingredients!G$11:G$310, MATCH($C2997, Ingredients!$B$11:$B$310, 0)), "")="", "", IFERROR(INDEX(Ingredients!G$11:G$310, MATCH($C2997, Ingredients!$B$11:$B$310, 0)), "")))</f>
        <v/>
      </c>
      <c r="AL2997" s="79" t="str">
        <f>IF($C2997="", "", IF(IFERROR(INDEX(Ingredients!H$11:H$310, MATCH($C2997, Ingredients!$B$11:$B$310, 0)), "")="", "", IFERROR(INDEX(Ingredients!H$11:H$310, MATCH($C2997, Ingredients!$B$11:$B$310, 0)), "")))</f>
        <v/>
      </c>
      <c r="AN2997" s="83" t="str">
        <f t="shared" si="695"/>
        <v/>
      </c>
      <c r="AP2997" s="114" t="str">
        <f t="shared" si="705"/>
        <v/>
      </c>
      <c r="AR2997" s="117" t="str">
        <f>IF($C2997="", "", IF(IFERROR(INDEX(Ingredients!$AI$11:$AI$310, MATCH($C2997, Ingredients!$B$11:$B$310, 0)), "")="", "", IFERROR(INDEX(Ingredients!$AI$11:$AI$310, MATCH($C2997, Ingredients!$B$11:$B$310, 0)), "")))</f>
        <v/>
      </c>
      <c r="AT2997" s="120" t="str">
        <f t="shared" si="706"/>
        <v/>
      </c>
      <c r="AV2997" s="90" t="str">
        <f t="shared" si="696"/>
        <v/>
      </c>
      <c r="AX2997" s="90" t="str">
        <f>IF($AV2997="", "", COUNTIF($AV$11:$AV$5010, "&lt;"&amp;$AV2997)+1+COUNTIF($AV$11:$AV2997, $AV2997)-1)</f>
        <v/>
      </c>
      <c r="AZ2997" s="111" t="str">
        <f>IF($B2997="", "", SUMIF('Shopping List'!$AV$11:$AV$25, $B2997, 'Shopping List'!$BN$11:$BN$25))</f>
        <v/>
      </c>
      <c r="BB2997" s="117" t="str">
        <f t="shared" si="707"/>
        <v/>
      </c>
    </row>
    <row r="2998" spans="1:54" x14ac:dyDescent="0.25">
      <c r="A2998" s="4"/>
      <c r="B2998" s="37"/>
      <c r="C2998" s="124"/>
      <c r="D2998" s="39"/>
      <c r="E2998" s="125"/>
      <c r="F2998" s="48"/>
      <c r="G2998" s="4"/>
      <c r="H2998" s="4"/>
      <c r="I2998" s="95" t="str">
        <f>IF($C2998="", "", IF(IFERROR(INDEX(Ingredients!$C$11:$C$310, MATCH($C2998, Ingredients!$B$11:$B$310, 0)), "")="", "", IFERROR(INDEX(Ingredients!$C$11:$C$310, MATCH($C2998, Ingredients!$B$11:$B$310, 0)), "")))</f>
        <v/>
      </c>
      <c r="J2998" s="73" t="str">
        <f>IF($B2998="", "", IF(IFERROR(INDEX(Meals!$C$11:$C$260, MATCH($B2998, Meals!$B$11:$B$260, 0)), "")="", "", IFERROR(INDEX(Meals!$C$11:$C$260, MATCH($B2998, Meals!$B$11:$B$260, 0)), "")))</f>
        <v/>
      </c>
      <c r="K2998" s="4"/>
      <c r="L2998" s="72" t="str">
        <f t="shared" si="697"/>
        <v/>
      </c>
      <c r="M2998" s="73" t="str">
        <f t="shared" si="698"/>
        <v/>
      </c>
      <c r="N2998" s="4"/>
      <c r="O2998" s="78" t="str">
        <f t="shared" si="699"/>
        <v/>
      </c>
      <c r="P2998" s="79" t="str">
        <f t="shared" si="700"/>
        <v/>
      </c>
      <c r="Q2998" s="4"/>
      <c r="R2998" s="90" t="str">
        <f t="shared" si="701"/>
        <v/>
      </c>
      <c r="S2998" s="4"/>
      <c r="Y2998" s="18" t="str">
        <f t="shared" si="702"/>
        <v/>
      </c>
      <c r="AA2998" s="18" t="str">
        <f t="shared" si="693"/>
        <v/>
      </c>
      <c r="AB2998" s="18" t="str">
        <f t="shared" si="694"/>
        <v/>
      </c>
      <c r="AC2998" s="18" t="str">
        <f t="shared" si="703"/>
        <v/>
      </c>
      <c r="AD2998" s="18" t="str">
        <f t="shared" si="703"/>
        <v/>
      </c>
      <c r="AE2998" s="18" t="str">
        <f t="shared" si="704"/>
        <v/>
      </c>
      <c r="AG2998" s="95" t="str">
        <f>IF($C2998="", "", IF(IFERROR(INDEX(Ingredients!C$11:C$310, MATCH($C2998, Ingredients!$B$11:$B$310, 0)), "")="", "", IFERROR(INDEX(Ingredients!C$11:C$310, MATCH($C2998, Ingredients!$B$11:$B$310, 0)), "")))</f>
        <v/>
      </c>
      <c r="AH2998" s="105" t="str">
        <f>IF($C2998="", "", IF(IFERROR(INDEX(Ingredients!D$11:D$310, MATCH($C2998, Ingredients!$B$11:$B$310, 0)), "")="", "", IFERROR(INDEX(Ingredients!D$11:D$310, MATCH($C2998, Ingredients!$B$11:$B$310, 0)), "")))</f>
        <v/>
      </c>
      <c r="AI2998" s="106" t="str">
        <f>IF($C2998="", "", IF(IFERROR(INDEX(Ingredients!E$11:E$310, MATCH($C2998, Ingredients!$B$11:$B$310, 0)), "")="", "", IFERROR(INDEX(Ingredients!E$11:E$310, MATCH($C2998, Ingredients!$B$11:$B$310, 0)), "")))</f>
        <v/>
      </c>
      <c r="AJ2998" s="108" t="str">
        <f>IF($C2998="", "", IF(IFERROR(INDEX(Ingredients!F$11:F$310, MATCH($C2998, Ingredients!$B$11:$B$310, 0)), "")="", "", IFERROR(INDEX(Ingredients!F$11:F$310, MATCH($C2998, Ingredients!$B$11:$B$310, 0)), "")))</f>
        <v/>
      </c>
      <c r="AK2998" s="106" t="str">
        <f>IF($C2998="", "", IF(IFERROR(INDEX(Ingredients!G$11:G$310, MATCH($C2998, Ingredients!$B$11:$B$310, 0)), "")="", "", IFERROR(INDEX(Ingredients!G$11:G$310, MATCH($C2998, Ingredients!$B$11:$B$310, 0)), "")))</f>
        <v/>
      </c>
      <c r="AL2998" s="79" t="str">
        <f>IF($C2998="", "", IF(IFERROR(INDEX(Ingredients!H$11:H$310, MATCH($C2998, Ingredients!$B$11:$B$310, 0)), "")="", "", IFERROR(INDEX(Ingredients!H$11:H$310, MATCH($C2998, Ingredients!$B$11:$B$310, 0)), "")))</f>
        <v/>
      </c>
      <c r="AN2998" s="83" t="str">
        <f t="shared" si="695"/>
        <v/>
      </c>
      <c r="AP2998" s="114" t="str">
        <f t="shared" si="705"/>
        <v/>
      </c>
      <c r="AR2998" s="117" t="str">
        <f>IF($C2998="", "", IF(IFERROR(INDEX(Ingredients!$AI$11:$AI$310, MATCH($C2998, Ingredients!$B$11:$B$310, 0)), "")="", "", IFERROR(INDEX(Ingredients!$AI$11:$AI$310, MATCH($C2998, Ingredients!$B$11:$B$310, 0)), "")))</f>
        <v/>
      </c>
      <c r="AT2998" s="120" t="str">
        <f t="shared" si="706"/>
        <v/>
      </c>
      <c r="AV2998" s="90" t="str">
        <f t="shared" si="696"/>
        <v/>
      </c>
      <c r="AX2998" s="90" t="str">
        <f>IF($AV2998="", "", COUNTIF($AV$11:$AV$5010, "&lt;"&amp;$AV2998)+1+COUNTIF($AV$11:$AV2998, $AV2998)-1)</f>
        <v/>
      </c>
      <c r="AZ2998" s="111" t="str">
        <f>IF($B2998="", "", SUMIF('Shopping List'!$AV$11:$AV$25, $B2998, 'Shopping List'!$BN$11:$BN$25))</f>
        <v/>
      </c>
      <c r="BB2998" s="117" t="str">
        <f t="shared" si="707"/>
        <v/>
      </c>
    </row>
    <row r="2999" spans="1:54" x14ac:dyDescent="0.25">
      <c r="A2999" s="4"/>
      <c r="B2999" s="37"/>
      <c r="C2999" s="124"/>
      <c r="D2999" s="39"/>
      <c r="E2999" s="125"/>
      <c r="F2999" s="48"/>
      <c r="G2999" s="4"/>
      <c r="H2999" s="4"/>
      <c r="I2999" s="95" t="str">
        <f>IF($C2999="", "", IF(IFERROR(INDEX(Ingredients!$C$11:$C$310, MATCH($C2999, Ingredients!$B$11:$B$310, 0)), "")="", "", IFERROR(INDEX(Ingredients!$C$11:$C$310, MATCH($C2999, Ingredients!$B$11:$B$310, 0)), "")))</f>
        <v/>
      </c>
      <c r="J2999" s="73" t="str">
        <f>IF($B2999="", "", IF(IFERROR(INDEX(Meals!$C$11:$C$260, MATCH($B2999, Meals!$B$11:$B$260, 0)), "")="", "", IFERROR(INDEX(Meals!$C$11:$C$260, MATCH($B2999, Meals!$B$11:$B$260, 0)), "")))</f>
        <v/>
      </c>
      <c r="K2999" s="4"/>
      <c r="L2999" s="72" t="str">
        <f t="shared" si="697"/>
        <v/>
      </c>
      <c r="M2999" s="73" t="str">
        <f t="shared" si="698"/>
        <v/>
      </c>
      <c r="N2999" s="4"/>
      <c r="O2999" s="78" t="str">
        <f t="shared" si="699"/>
        <v/>
      </c>
      <c r="P2999" s="79" t="str">
        <f t="shared" si="700"/>
        <v/>
      </c>
      <c r="Q2999" s="4"/>
      <c r="R2999" s="90" t="str">
        <f t="shared" si="701"/>
        <v/>
      </c>
      <c r="S2999" s="4"/>
      <c r="Y2999" s="18" t="str">
        <f t="shared" si="702"/>
        <v/>
      </c>
      <c r="AA2999" s="18" t="str">
        <f t="shared" si="693"/>
        <v/>
      </c>
      <c r="AB2999" s="18" t="str">
        <f t="shared" si="694"/>
        <v/>
      </c>
      <c r="AC2999" s="18" t="str">
        <f t="shared" si="703"/>
        <v/>
      </c>
      <c r="AD2999" s="18" t="str">
        <f t="shared" si="703"/>
        <v/>
      </c>
      <c r="AE2999" s="18" t="str">
        <f t="shared" si="704"/>
        <v/>
      </c>
      <c r="AG2999" s="95" t="str">
        <f>IF($C2999="", "", IF(IFERROR(INDEX(Ingredients!C$11:C$310, MATCH($C2999, Ingredients!$B$11:$B$310, 0)), "")="", "", IFERROR(INDEX(Ingredients!C$11:C$310, MATCH($C2999, Ingredients!$B$11:$B$310, 0)), "")))</f>
        <v/>
      </c>
      <c r="AH2999" s="105" t="str">
        <f>IF($C2999="", "", IF(IFERROR(INDEX(Ingredients!D$11:D$310, MATCH($C2999, Ingredients!$B$11:$B$310, 0)), "")="", "", IFERROR(INDEX(Ingredients!D$11:D$310, MATCH($C2999, Ingredients!$B$11:$B$310, 0)), "")))</f>
        <v/>
      </c>
      <c r="AI2999" s="106" t="str">
        <f>IF($C2999="", "", IF(IFERROR(INDEX(Ingredients!E$11:E$310, MATCH($C2999, Ingredients!$B$11:$B$310, 0)), "")="", "", IFERROR(INDEX(Ingredients!E$11:E$310, MATCH($C2999, Ingredients!$B$11:$B$310, 0)), "")))</f>
        <v/>
      </c>
      <c r="AJ2999" s="108" t="str">
        <f>IF($C2999="", "", IF(IFERROR(INDEX(Ingredients!F$11:F$310, MATCH($C2999, Ingredients!$B$11:$B$310, 0)), "")="", "", IFERROR(INDEX(Ingredients!F$11:F$310, MATCH($C2999, Ingredients!$B$11:$B$310, 0)), "")))</f>
        <v/>
      </c>
      <c r="AK2999" s="106" t="str">
        <f>IF($C2999="", "", IF(IFERROR(INDEX(Ingredients!G$11:G$310, MATCH($C2999, Ingredients!$B$11:$B$310, 0)), "")="", "", IFERROR(INDEX(Ingredients!G$11:G$310, MATCH($C2999, Ingredients!$B$11:$B$310, 0)), "")))</f>
        <v/>
      </c>
      <c r="AL2999" s="79" t="str">
        <f>IF($C2999="", "", IF(IFERROR(INDEX(Ingredients!H$11:H$310, MATCH($C2999, Ingredients!$B$11:$B$310, 0)), "")="", "", IFERROR(INDEX(Ingredients!H$11:H$310, MATCH($C2999, Ingredients!$B$11:$B$310, 0)), "")))</f>
        <v/>
      </c>
      <c r="AN2999" s="83" t="str">
        <f t="shared" si="695"/>
        <v/>
      </c>
      <c r="AP2999" s="114" t="str">
        <f t="shared" si="705"/>
        <v/>
      </c>
      <c r="AR2999" s="117" t="str">
        <f>IF($C2999="", "", IF(IFERROR(INDEX(Ingredients!$AI$11:$AI$310, MATCH($C2999, Ingredients!$B$11:$B$310, 0)), "")="", "", IFERROR(INDEX(Ingredients!$AI$11:$AI$310, MATCH($C2999, Ingredients!$B$11:$B$310, 0)), "")))</f>
        <v/>
      </c>
      <c r="AT2999" s="120" t="str">
        <f t="shared" si="706"/>
        <v/>
      </c>
      <c r="AV2999" s="90" t="str">
        <f t="shared" si="696"/>
        <v/>
      </c>
      <c r="AX2999" s="90" t="str">
        <f>IF($AV2999="", "", COUNTIF($AV$11:$AV$5010, "&lt;"&amp;$AV2999)+1+COUNTIF($AV$11:$AV2999, $AV2999)-1)</f>
        <v/>
      </c>
      <c r="AZ2999" s="111" t="str">
        <f>IF($B2999="", "", SUMIF('Shopping List'!$AV$11:$AV$25, $B2999, 'Shopping List'!$BN$11:$BN$25))</f>
        <v/>
      </c>
      <c r="BB2999" s="117" t="str">
        <f t="shared" si="707"/>
        <v/>
      </c>
    </row>
    <row r="3000" spans="1:54" x14ac:dyDescent="0.25">
      <c r="A3000" s="4"/>
      <c r="B3000" s="37"/>
      <c r="C3000" s="124"/>
      <c r="D3000" s="39"/>
      <c r="E3000" s="125"/>
      <c r="F3000" s="48"/>
      <c r="G3000" s="4"/>
      <c r="H3000" s="4"/>
      <c r="I3000" s="95" t="str">
        <f>IF($C3000="", "", IF(IFERROR(INDEX(Ingredients!$C$11:$C$310, MATCH($C3000, Ingredients!$B$11:$B$310, 0)), "")="", "", IFERROR(INDEX(Ingredients!$C$11:$C$310, MATCH($C3000, Ingredients!$B$11:$B$310, 0)), "")))</f>
        <v/>
      </c>
      <c r="J3000" s="73" t="str">
        <f>IF($B3000="", "", IF(IFERROR(INDEX(Meals!$C$11:$C$260, MATCH($B3000, Meals!$B$11:$B$260, 0)), "")="", "", IFERROR(INDEX(Meals!$C$11:$C$260, MATCH($B3000, Meals!$B$11:$B$260, 0)), "")))</f>
        <v/>
      </c>
      <c r="K3000" s="4"/>
      <c r="L3000" s="72" t="str">
        <f t="shared" si="697"/>
        <v/>
      </c>
      <c r="M3000" s="73" t="str">
        <f t="shared" si="698"/>
        <v/>
      </c>
      <c r="N3000" s="4"/>
      <c r="O3000" s="78" t="str">
        <f t="shared" si="699"/>
        <v/>
      </c>
      <c r="P3000" s="79" t="str">
        <f t="shared" si="700"/>
        <v/>
      </c>
      <c r="Q3000" s="4"/>
      <c r="R3000" s="90" t="str">
        <f t="shared" si="701"/>
        <v/>
      </c>
      <c r="S3000" s="4"/>
      <c r="Y3000" s="18" t="str">
        <f t="shared" si="702"/>
        <v/>
      </c>
      <c r="AA3000" s="18" t="str">
        <f t="shared" si="693"/>
        <v/>
      </c>
      <c r="AB3000" s="18" t="str">
        <f t="shared" si="694"/>
        <v/>
      </c>
      <c r="AC3000" s="18" t="str">
        <f t="shared" si="703"/>
        <v/>
      </c>
      <c r="AD3000" s="18" t="str">
        <f t="shared" si="703"/>
        <v/>
      </c>
      <c r="AE3000" s="18" t="str">
        <f t="shared" si="704"/>
        <v/>
      </c>
      <c r="AG3000" s="95" t="str">
        <f>IF($C3000="", "", IF(IFERROR(INDEX(Ingredients!C$11:C$310, MATCH($C3000, Ingredients!$B$11:$B$310, 0)), "")="", "", IFERROR(INDEX(Ingredients!C$11:C$310, MATCH($C3000, Ingredients!$B$11:$B$310, 0)), "")))</f>
        <v/>
      </c>
      <c r="AH3000" s="105" t="str">
        <f>IF($C3000="", "", IF(IFERROR(INDEX(Ingredients!D$11:D$310, MATCH($C3000, Ingredients!$B$11:$B$310, 0)), "")="", "", IFERROR(INDEX(Ingredients!D$11:D$310, MATCH($C3000, Ingredients!$B$11:$B$310, 0)), "")))</f>
        <v/>
      </c>
      <c r="AI3000" s="106" t="str">
        <f>IF($C3000="", "", IF(IFERROR(INDEX(Ingredients!E$11:E$310, MATCH($C3000, Ingredients!$B$11:$B$310, 0)), "")="", "", IFERROR(INDEX(Ingredients!E$11:E$310, MATCH($C3000, Ingredients!$B$11:$B$310, 0)), "")))</f>
        <v/>
      </c>
      <c r="AJ3000" s="108" t="str">
        <f>IF($C3000="", "", IF(IFERROR(INDEX(Ingredients!F$11:F$310, MATCH($C3000, Ingredients!$B$11:$B$310, 0)), "")="", "", IFERROR(INDEX(Ingredients!F$11:F$310, MATCH($C3000, Ingredients!$B$11:$B$310, 0)), "")))</f>
        <v/>
      </c>
      <c r="AK3000" s="106" t="str">
        <f>IF($C3000="", "", IF(IFERROR(INDEX(Ingredients!G$11:G$310, MATCH($C3000, Ingredients!$B$11:$B$310, 0)), "")="", "", IFERROR(INDEX(Ingredients!G$11:G$310, MATCH($C3000, Ingredients!$B$11:$B$310, 0)), "")))</f>
        <v/>
      </c>
      <c r="AL3000" s="79" t="str">
        <f>IF($C3000="", "", IF(IFERROR(INDEX(Ingredients!H$11:H$310, MATCH($C3000, Ingredients!$B$11:$B$310, 0)), "")="", "", IFERROR(INDEX(Ingredients!H$11:H$310, MATCH($C3000, Ingredients!$B$11:$B$310, 0)), "")))</f>
        <v/>
      </c>
      <c r="AN3000" s="83" t="str">
        <f t="shared" si="695"/>
        <v/>
      </c>
      <c r="AP3000" s="114" t="str">
        <f t="shared" si="705"/>
        <v/>
      </c>
      <c r="AR3000" s="117" t="str">
        <f>IF($C3000="", "", IF(IFERROR(INDEX(Ingredients!$AI$11:$AI$310, MATCH($C3000, Ingredients!$B$11:$B$310, 0)), "")="", "", IFERROR(INDEX(Ingredients!$AI$11:$AI$310, MATCH($C3000, Ingredients!$B$11:$B$310, 0)), "")))</f>
        <v/>
      </c>
      <c r="AT3000" s="120" t="str">
        <f t="shared" si="706"/>
        <v/>
      </c>
      <c r="AV3000" s="90" t="str">
        <f t="shared" si="696"/>
        <v/>
      </c>
      <c r="AX3000" s="90" t="str">
        <f>IF($AV3000="", "", COUNTIF($AV$11:$AV$5010, "&lt;"&amp;$AV3000)+1+COUNTIF($AV$11:$AV3000, $AV3000)-1)</f>
        <v/>
      </c>
      <c r="AZ3000" s="111" t="str">
        <f>IF($B3000="", "", SUMIF('Shopping List'!$AV$11:$AV$25, $B3000, 'Shopping List'!$BN$11:$BN$25))</f>
        <v/>
      </c>
      <c r="BB3000" s="117" t="str">
        <f t="shared" si="707"/>
        <v/>
      </c>
    </row>
    <row r="3001" spans="1:54" x14ac:dyDescent="0.25">
      <c r="A3001" s="4"/>
      <c r="B3001" s="37"/>
      <c r="C3001" s="124"/>
      <c r="D3001" s="39"/>
      <c r="E3001" s="125"/>
      <c r="F3001" s="48"/>
      <c r="G3001" s="4"/>
      <c r="H3001" s="4"/>
      <c r="I3001" s="95" t="str">
        <f>IF($C3001="", "", IF(IFERROR(INDEX(Ingredients!$C$11:$C$310, MATCH($C3001, Ingredients!$B$11:$B$310, 0)), "")="", "", IFERROR(INDEX(Ingredients!$C$11:$C$310, MATCH($C3001, Ingredients!$B$11:$B$310, 0)), "")))</f>
        <v/>
      </c>
      <c r="J3001" s="73" t="str">
        <f>IF($B3001="", "", IF(IFERROR(INDEX(Meals!$C$11:$C$260, MATCH($B3001, Meals!$B$11:$B$260, 0)), "")="", "", IFERROR(INDEX(Meals!$C$11:$C$260, MATCH($B3001, Meals!$B$11:$B$260, 0)), "")))</f>
        <v/>
      </c>
      <c r="K3001" s="4"/>
      <c r="L3001" s="72" t="str">
        <f t="shared" si="697"/>
        <v/>
      </c>
      <c r="M3001" s="73" t="str">
        <f t="shared" si="698"/>
        <v/>
      </c>
      <c r="N3001" s="4"/>
      <c r="O3001" s="78" t="str">
        <f t="shared" si="699"/>
        <v/>
      </c>
      <c r="P3001" s="79" t="str">
        <f t="shared" si="700"/>
        <v/>
      </c>
      <c r="Q3001" s="4"/>
      <c r="R3001" s="90" t="str">
        <f t="shared" si="701"/>
        <v/>
      </c>
      <c r="S3001" s="4"/>
      <c r="Y3001" s="18" t="str">
        <f t="shared" si="702"/>
        <v/>
      </c>
      <c r="AA3001" s="18" t="str">
        <f t="shared" si="693"/>
        <v/>
      </c>
      <c r="AB3001" s="18" t="str">
        <f t="shared" si="694"/>
        <v/>
      </c>
      <c r="AC3001" s="18" t="str">
        <f t="shared" si="703"/>
        <v/>
      </c>
      <c r="AD3001" s="18" t="str">
        <f t="shared" si="703"/>
        <v/>
      </c>
      <c r="AE3001" s="18" t="str">
        <f t="shared" si="704"/>
        <v/>
      </c>
      <c r="AG3001" s="95" t="str">
        <f>IF($C3001="", "", IF(IFERROR(INDEX(Ingredients!C$11:C$310, MATCH($C3001, Ingredients!$B$11:$B$310, 0)), "")="", "", IFERROR(INDEX(Ingredients!C$11:C$310, MATCH($C3001, Ingredients!$B$11:$B$310, 0)), "")))</f>
        <v/>
      </c>
      <c r="AH3001" s="105" t="str">
        <f>IF($C3001="", "", IF(IFERROR(INDEX(Ingredients!D$11:D$310, MATCH($C3001, Ingredients!$B$11:$B$310, 0)), "")="", "", IFERROR(INDEX(Ingredients!D$11:D$310, MATCH($C3001, Ingredients!$B$11:$B$310, 0)), "")))</f>
        <v/>
      </c>
      <c r="AI3001" s="106" t="str">
        <f>IF($C3001="", "", IF(IFERROR(INDEX(Ingredients!E$11:E$310, MATCH($C3001, Ingredients!$B$11:$B$310, 0)), "")="", "", IFERROR(INDEX(Ingredients!E$11:E$310, MATCH($C3001, Ingredients!$B$11:$B$310, 0)), "")))</f>
        <v/>
      </c>
      <c r="AJ3001" s="108" t="str">
        <f>IF($C3001="", "", IF(IFERROR(INDEX(Ingredients!F$11:F$310, MATCH($C3001, Ingredients!$B$11:$B$310, 0)), "")="", "", IFERROR(INDEX(Ingredients!F$11:F$310, MATCH($C3001, Ingredients!$B$11:$B$310, 0)), "")))</f>
        <v/>
      </c>
      <c r="AK3001" s="106" t="str">
        <f>IF($C3001="", "", IF(IFERROR(INDEX(Ingredients!G$11:G$310, MATCH($C3001, Ingredients!$B$11:$B$310, 0)), "")="", "", IFERROR(INDEX(Ingredients!G$11:G$310, MATCH($C3001, Ingredients!$B$11:$B$310, 0)), "")))</f>
        <v/>
      </c>
      <c r="AL3001" s="79" t="str">
        <f>IF($C3001="", "", IF(IFERROR(INDEX(Ingredients!H$11:H$310, MATCH($C3001, Ingredients!$B$11:$B$310, 0)), "")="", "", IFERROR(INDEX(Ingredients!H$11:H$310, MATCH($C3001, Ingredients!$B$11:$B$310, 0)), "")))</f>
        <v/>
      </c>
      <c r="AN3001" s="83" t="str">
        <f t="shared" si="695"/>
        <v/>
      </c>
      <c r="AP3001" s="114" t="str">
        <f t="shared" si="705"/>
        <v/>
      </c>
      <c r="AR3001" s="117" t="str">
        <f>IF($C3001="", "", IF(IFERROR(INDEX(Ingredients!$AI$11:$AI$310, MATCH($C3001, Ingredients!$B$11:$B$310, 0)), "")="", "", IFERROR(INDEX(Ingredients!$AI$11:$AI$310, MATCH($C3001, Ingredients!$B$11:$B$310, 0)), "")))</f>
        <v/>
      </c>
      <c r="AT3001" s="120" t="str">
        <f t="shared" si="706"/>
        <v/>
      </c>
      <c r="AV3001" s="90" t="str">
        <f t="shared" si="696"/>
        <v/>
      </c>
      <c r="AX3001" s="90" t="str">
        <f>IF($AV3001="", "", COUNTIF($AV$11:$AV$5010, "&lt;"&amp;$AV3001)+1+COUNTIF($AV$11:$AV3001, $AV3001)-1)</f>
        <v/>
      </c>
      <c r="AZ3001" s="111" t="str">
        <f>IF($B3001="", "", SUMIF('Shopping List'!$AV$11:$AV$25, $B3001, 'Shopping List'!$BN$11:$BN$25))</f>
        <v/>
      </c>
      <c r="BB3001" s="117" t="str">
        <f t="shared" si="707"/>
        <v/>
      </c>
    </row>
    <row r="3002" spans="1:54" x14ac:dyDescent="0.25">
      <c r="A3002" s="4"/>
      <c r="B3002" s="37"/>
      <c r="C3002" s="124"/>
      <c r="D3002" s="39"/>
      <c r="E3002" s="125"/>
      <c r="F3002" s="48"/>
      <c r="G3002" s="4"/>
      <c r="H3002" s="4"/>
      <c r="I3002" s="95" t="str">
        <f>IF($C3002="", "", IF(IFERROR(INDEX(Ingredients!$C$11:$C$310, MATCH($C3002, Ingredients!$B$11:$B$310, 0)), "")="", "", IFERROR(INDEX(Ingredients!$C$11:$C$310, MATCH($C3002, Ingredients!$B$11:$B$310, 0)), "")))</f>
        <v/>
      </c>
      <c r="J3002" s="73" t="str">
        <f>IF($B3002="", "", IF(IFERROR(INDEX(Meals!$C$11:$C$260, MATCH($B3002, Meals!$B$11:$B$260, 0)), "")="", "", IFERROR(INDEX(Meals!$C$11:$C$260, MATCH($B3002, Meals!$B$11:$B$260, 0)), "")))</f>
        <v/>
      </c>
      <c r="K3002" s="4"/>
      <c r="L3002" s="72" t="str">
        <f t="shared" si="697"/>
        <v/>
      </c>
      <c r="M3002" s="73" t="str">
        <f t="shared" si="698"/>
        <v/>
      </c>
      <c r="N3002" s="4"/>
      <c r="O3002" s="78" t="str">
        <f t="shared" si="699"/>
        <v/>
      </c>
      <c r="P3002" s="79" t="str">
        <f t="shared" si="700"/>
        <v/>
      </c>
      <c r="Q3002" s="4"/>
      <c r="R3002" s="90" t="str">
        <f t="shared" si="701"/>
        <v/>
      </c>
      <c r="S3002" s="4"/>
      <c r="Y3002" s="18" t="str">
        <f t="shared" si="702"/>
        <v/>
      </c>
      <c r="AA3002" s="18" t="str">
        <f t="shared" si="693"/>
        <v/>
      </c>
      <c r="AB3002" s="18" t="str">
        <f t="shared" si="694"/>
        <v/>
      </c>
      <c r="AC3002" s="18" t="str">
        <f t="shared" si="703"/>
        <v/>
      </c>
      <c r="AD3002" s="18" t="str">
        <f t="shared" si="703"/>
        <v/>
      </c>
      <c r="AE3002" s="18" t="str">
        <f t="shared" si="704"/>
        <v/>
      </c>
      <c r="AG3002" s="95" t="str">
        <f>IF($C3002="", "", IF(IFERROR(INDEX(Ingredients!C$11:C$310, MATCH($C3002, Ingredients!$B$11:$B$310, 0)), "")="", "", IFERROR(INDEX(Ingredients!C$11:C$310, MATCH($C3002, Ingredients!$B$11:$B$310, 0)), "")))</f>
        <v/>
      </c>
      <c r="AH3002" s="105" t="str">
        <f>IF($C3002="", "", IF(IFERROR(INDEX(Ingredients!D$11:D$310, MATCH($C3002, Ingredients!$B$11:$B$310, 0)), "")="", "", IFERROR(INDEX(Ingredients!D$11:D$310, MATCH($C3002, Ingredients!$B$11:$B$310, 0)), "")))</f>
        <v/>
      </c>
      <c r="AI3002" s="106" t="str">
        <f>IF($C3002="", "", IF(IFERROR(INDEX(Ingredients!E$11:E$310, MATCH($C3002, Ingredients!$B$11:$B$310, 0)), "")="", "", IFERROR(INDEX(Ingredients!E$11:E$310, MATCH($C3002, Ingredients!$B$11:$B$310, 0)), "")))</f>
        <v/>
      </c>
      <c r="AJ3002" s="108" t="str">
        <f>IF($C3002="", "", IF(IFERROR(INDEX(Ingredients!F$11:F$310, MATCH($C3002, Ingredients!$B$11:$B$310, 0)), "")="", "", IFERROR(INDEX(Ingredients!F$11:F$310, MATCH($C3002, Ingredients!$B$11:$B$310, 0)), "")))</f>
        <v/>
      </c>
      <c r="AK3002" s="106" t="str">
        <f>IF($C3002="", "", IF(IFERROR(INDEX(Ingredients!G$11:G$310, MATCH($C3002, Ingredients!$B$11:$B$310, 0)), "")="", "", IFERROR(INDEX(Ingredients!G$11:G$310, MATCH($C3002, Ingredients!$B$11:$B$310, 0)), "")))</f>
        <v/>
      </c>
      <c r="AL3002" s="79" t="str">
        <f>IF($C3002="", "", IF(IFERROR(INDEX(Ingredients!H$11:H$310, MATCH($C3002, Ingredients!$B$11:$B$310, 0)), "")="", "", IFERROR(INDEX(Ingredients!H$11:H$310, MATCH($C3002, Ingredients!$B$11:$B$310, 0)), "")))</f>
        <v/>
      </c>
      <c r="AN3002" s="83" t="str">
        <f t="shared" si="695"/>
        <v/>
      </c>
      <c r="AP3002" s="114" t="str">
        <f t="shared" si="705"/>
        <v/>
      </c>
      <c r="AR3002" s="117" t="str">
        <f>IF($C3002="", "", IF(IFERROR(INDEX(Ingredients!$AI$11:$AI$310, MATCH($C3002, Ingredients!$B$11:$B$310, 0)), "")="", "", IFERROR(INDEX(Ingredients!$AI$11:$AI$310, MATCH($C3002, Ingredients!$B$11:$B$310, 0)), "")))</f>
        <v/>
      </c>
      <c r="AT3002" s="120" t="str">
        <f t="shared" si="706"/>
        <v/>
      </c>
      <c r="AV3002" s="90" t="str">
        <f t="shared" si="696"/>
        <v/>
      </c>
      <c r="AX3002" s="90" t="str">
        <f>IF($AV3002="", "", COUNTIF($AV$11:$AV$5010, "&lt;"&amp;$AV3002)+1+COUNTIF($AV$11:$AV3002, $AV3002)-1)</f>
        <v/>
      </c>
      <c r="AZ3002" s="111" t="str">
        <f>IF($B3002="", "", SUMIF('Shopping List'!$AV$11:$AV$25, $B3002, 'Shopping List'!$BN$11:$BN$25))</f>
        <v/>
      </c>
      <c r="BB3002" s="117" t="str">
        <f t="shared" si="707"/>
        <v/>
      </c>
    </row>
    <row r="3003" spans="1:54" x14ac:dyDescent="0.25">
      <c r="A3003" s="4"/>
      <c r="B3003" s="37"/>
      <c r="C3003" s="124"/>
      <c r="D3003" s="39"/>
      <c r="E3003" s="125"/>
      <c r="F3003" s="48"/>
      <c r="G3003" s="4"/>
      <c r="H3003" s="4"/>
      <c r="I3003" s="95" t="str">
        <f>IF($C3003="", "", IF(IFERROR(INDEX(Ingredients!$C$11:$C$310, MATCH($C3003, Ingredients!$B$11:$B$310, 0)), "")="", "", IFERROR(INDEX(Ingredients!$C$11:$C$310, MATCH($C3003, Ingredients!$B$11:$B$310, 0)), "")))</f>
        <v/>
      </c>
      <c r="J3003" s="73" t="str">
        <f>IF($B3003="", "", IF(IFERROR(INDEX(Meals!$C$11:$C$260, MATCH($B3003, Meals!$B$11:$B$260, 0)), "")="", "", IFERROR(INDEX(Meals!$C$11:$C$260, MATCH($B3003, Meals!$B$11:$B$260, 0)), "")))</f>
        <v/>
      </c>
      <c r="K3003" s="4"/>
      <c r="L3003" s="72" t="str">
        <f t="shared" si="697"/>
        <v/>
      </c>
      <c r="M3003" s="73" t="str">
        <f t="shared" si="698"/>
        <v/>
      </c>
      <c r="N3003" s="4"/>
      <c r="O3003" s="78" t="str">
        <f t="shared" si="699"/>
        <v/>
      </c>
      <c r="P3003" s="79" t="str">
        <f t="shared" si="700"/>
        <v/>
      </c>
      <c r="Q3003" s="4"/>
      <c r="R3003" s="90" t="str">
        <f t="shared" si="701"/>
        <v/>
      </c>
      <c r="S3003" s="4"/>
      <c r="Y3003" s="18" t="str">
        <f t="shared" si="702"/>
        <v/>
      </c>
      <c r="AA3003" s="18" t="str">
        <f t="shared" si="693"/>
        <v/>
      </c>
      <c r="AB3003" s="18" t="str">
        <f t="shared" si="694"/>
        <v/>
      </c>
      <c r="AC3003" s="18" t="str">
        <f t="shared" si="703"/>
        <v/>
      </c>
      <c r="AD3003" s="18" t="str">
        <f t="shared" si="703"/>
        <v/>
      </c>
      <c r="AE3003" s="18" t="str">
        <f t="shared" si="704"/>
        <v/>
      </c>
      <c r="AG3003" s="95" t="str">
        <f>IF($C3003="", "", IF(IFERROR(INDEX(Ingredients!C$11:C$310, MATCH($C3003, Ingredients!$B$11:$B$310, 0)), "")="", "", IFERROR(INDEX(Ingredients!C$11:C$310, MATCH($C3003, Ingredients!$B$11:$B$310, 0)), "")))</f>
        <v/>
      </c>
      <c r="AH3003" s="105" t="str">
        <f>IF($C3003="", "", IF(IFERROR(INDEX(Ingredients!D$11:D$310, MATCH($C3003, Ingredients!$B$11:$B$310, 0)), "")="", "", IFERROR(INDEX(Ingredients!D$11:D$310, MATCH($C3003, Ingredients!$B$11:$B$310, 0)), "")))</f>
        <v/>
      </c>
      <c r="AI3003" s="106" t="str">
        <f>IF($C3003="", "", IF(IFERROR(INDEX(Ingredients!E$11:E$310, MATCH($C3003, Ingredients!$B$11:$B$310, 0)), "")="", "", IFERROR(INDEX(Ingredients!E$11:E$310, MATCH($C3003, Ingredients!$B$11:$B$310, 0)), "")))</f>
        <v/>
      </c>
      <c r="AJ3003" s="108" t="str">
        <f>IF($C3003="", "", IF(IFERROR(INDEX(Ingredients!F$11:F$310, MATCH($C3003, Ingredients!$B$11:$B$310, 0)), "")="", "", IFERROR(INDEX(Ingredients!F$11:F$310, MATCH($C3003, Ingredients!$B$11:$B$310, 0)), "")))</f>
        <v/>
      </c>
      <c r="AK3003" s="106" t="str">
        <f>IF($C3003="", "", IF(IFERROR(INDEX(Ingredients!G$11:G$310, MATCH($C3003, Ingredients!$B$11:$B$310, 0)), "")="", "", IFERROR(INDEX(Ingredients!G$11:G$310, MATCH($C3003, Ingredients!$B$11:$B$310, 0)), "")))</f>
        <v/>
      </c>
      <c r="AL3003" s="79" t="str">
        <f>IF($C3003="", "", IF(IFERROR(INDEX(Ingredients!H$11:H$310, MATCH($C3003, Ingredients!$B$11:$B$310, 0)), "")="", "", IFERROR(INDEX(Ingredients!H$11:H$310, MATCH($C3003, Ingredients!$B$11:$B$310, 0)), "")))</f>
        <v/>
      </c>
      <c r="AN3003" s="83" t="str">
        <f t="shared" si="695"/>
        <v/>
      </c>
      <c r="AP3003" s="114" t="str">
        <f t="shared" si="705"/>
        <v/>
      </c>
      <c r="AR3003" s="117" t="str">
        <f>IF($C3003="", "", IF(IFERROR(INDEX(Ingredients!$AI$11:$AI$310, MATCH($C3003, Ingredients!$B$11:$B$310, 0)), "")="", "", IFERROR(INDEX(Ingredients!$AI$11:$AI$310, MATCH($C3003, Ingredients!$B$11:$B$310, 0)), "")))</f>
        <v/>
      </c>
      <c r="AT3003" s="120" t="str">
        <f t="shared" si="706"/>
        <v/>
      </c>
      <c r="AV3003" s="90" t="str">
        <f t="shared" si="696"/>
        <v/>
      </c>
      <c r="AX3003" s="90" t="str">
        <f>IF($AV3003="", "", COUNTIF($AV$11:$AV$5010, "&lt;"&amp;$AV3003)+1+COUNTIF($AV$11:$AV3003, $AV3003)-1)</f>
        <v/>
      </c>
      <c r="AZ3003" s="111" t="str">
        <f>IF($B3003="", "", SUMIF('Shopping List'!$AV$11:$AV$25, $B3003, 'Shopping List'!$BN$11:$BN$25))</f>
        <v/>
      </c>
      <c r="BB3003" s="117" t="str">
        <f t="shared" si="707"/>
        <v/>
      </c>
    </row>
    <row r="3004" spans="1:54" x14ac:dyDescent="0.25">
      <c r="A3004" s="4"/>
      <c r="B3004" s="37"/>
      <c r="C3004" s="124"/>
      <c r="D3004" s="39"/>
      <c r="E3004" s="125"/>
      <c r="F3004" s="48"/>
      <c r="G3004" s="4"/>
      <c r="H3004" s="4"/>
      <c r="I3004" s="95" t="str">
        <f>IF($C3004="", "", IF(IFERROR(INDEX(Ingredients!$C$11:$C$310, MATCH($C3004, Ingredients!$B$11:$B$310, 0)), "")="", "", IFERROR(INDEX(Ingredients!$C$11:$C$310, MATCH($C3004, Ingredients!$B$11:$B$310, 0)), "")))</f>
        <v/>
      </c>
      <c r="J3004" s="73" t="str">
        <f>IF($B3004="", "", IF(IFERROR(INDEX(Meals!$C$11:$C$260, MATCH($B3004, Meals!$B$11:$B$260, 0)), "")="", "", IFERROR(INDEX(Meals!$C$11:$C$260, MATCH($B3004, Meals!$B$11:$B$260, 0)), "")))</f>
        <v/>
      </c>
      <c r="K3004" s="4"/>
      <c r="L3004" s="72" t="str">
        <f t="shared" si="697"/>
        <v/>
      </c>
      <c r="M3004" s="73" t="str">
        <f t="shared" si="698"/>
        <v/>
      </c>
      <c r="N3004" s="4"/>
      <c r="O3004" s="78" t="str">
        <f t="shared" si="699"/>
        <v/>
      </c>
      <c r="P3004" s="79" t="str">
        <f t="shared" si="700"/>
        <v/>
      </c>
      <c r="Q3004" s="4"/>
      <c r="R3004" s="90" t="str">
        <f t="shared" si="701"/>
        <v/>
      </c>
      <c r="S3004" s="4"/>
      <c r="Y3004" s="18" t="str">
        <f t="shared" si="702"/>
        <v/>
      </c>
      <c r="AA3004" s="18" t="str">
        <f t="shared" si="693"/>
        <v/>
      </c>
      <c r="AB3004" s="18" t="str">
        <f t="shared" si="694"/>
        <v/>
      </c>
      <c r="AC3004" s="18" t="str">
        <f t="shared" si="703"/>
        <v/>
      </c>
      <c r="AD3004" s="18" t="str">
        <f t="shared" si="703"/>
        <v/>
      </c>
      <c r="AE3004" s="18" t="str">
        <f t="shared" si="704"/>
        <v/>
      </c>
      <c r="AG3004" s="95" t="str">
        <f>IF($C3004="", "", IF(IFERROR(INDEX(Ingredients!C$11:C$310, MATCH($C3004, Ingredients!$B$11:$B$310, 0)), "")="", "", IFERROR(INDEX(Ingredients!C$11:C$310, MATCH($C3004, Ingredients!$B$11:$B$310, 0)), "")))</f>
        <v/>
      </c>
      <c r="AH3004" s="105" t="str">
        <f>IF($C3004="", "", IF(IFERROR(INDEX(Ingredients!D$11:D$310, MATCH($C3004, Ingredients!$B$11:$B$310, 0)), "")="", "", IFERROR(INDEX(Ingredients!D$11:D$310, MATCH($C3004, Ingredients!$B$11:$B$310, 0)), "")))</f>
        <v/>
      </c>
      <c r="AI3004" s="106" t="str">
        <f>IF($C3004="", "", IF(IFERROR(INDEX(Ingredients!E$11:E$310, MATCH($C3004, Ingredients!$B$11:$B$310, 0)), "")="", "", IFERROR(INDEX(Ingredients!E$11:E$310, MATCH($C3004, Ingredients!$B$11:$B$310, 0)), "")))</f>
        <v/>
      </c>
      <c r="AJ3004" s="108" t="str">
        <f>IF($C3004="", "", IF(IFERROR(INDEX(Ingredients!F$11:F$310, MATCH($C3004, Ingredients!$B$11:$B$310, 0)), "")="", "", IFERROR(INDEX(Ingredients!F$11:F$310, MATCH($C3004, Ingredients!$B$11:$B$310, 0)), "")))</f>
        <v/>
      </c>
      <c r="AK3004" s="106" t="str">
        <f>IF($C3004="", "", IF(IFERROR(INDEX(Ingredients!G$11:G$310, MATCH($C3004, Ingredients!$B$11:$B$310, 0)), "")="", "", IFERROR(INDEX(Ingredients!G$11:G$310, MATCH($C3004, Ingredients!$B$11:$B$310, 0)), "")))</f>
        <v/>
      </c>
      <c r="AL3004" s="79" t="str">
        <f>IF($C3004="", "", IF(IFERROR(INDEX(Ingredients!H$11:H$310, MATCH($C3004, Ingredients!$B$11:$B$310, 0)), "")="", "", IFERROR(INDEX(Ingredients!H$11:H$310, MATCH($C3004, Ingredients!$B$11:$B$310, 0)), "")))</f>
        <v/>
      </c>
      <c r="AN3004" s="83" t="str">
        <f t="shared" si="695"/>
        <v/>
      </c>
      <c r="AP3004" s="114" t="str">
        <f t="shared" si="705"/>
        <v/>
      </c>
      <c r="AR3004" s="117" t="str">
        <f>IF($C3004="", "", IF(IFERROR(INDEX(Ingredients!$AI$11:$AI$310, MATCH($C3004, Ingredients!$B$11:$B$310, 0)), "")="", "", IFERROR(INDEX(Ingredients!$AI$11:$AI$310, MATCH($C3004, Ingredients!$B$11:$B$310, 0)), "")))</f>
        <v/>
      </c>
      <c r="AT3004" s="120" t="str">
        <f t="shared" si="706"/>
        <v/>
      </c>
      <c r="AV3004" s="90" t="str">
        <f t="shared" si="696"/>
        <v/>
      </c>
      <c r="AX3004" s="90" t="str">
        <f>IF($AV3004="", "", COUNTIF($AV$11:$AV$5010, "&lt;"&amp;$AV3004)+1+COUNTIF($AV$11:$AV3004, $AV3004)-1)</f>
        <v/>
      </c>
      <c r="AZ3004" s="111" t="str">
        <f>IF($B3004="", "", SUMIF('Shopping List'!$AV$11:$AV$25, $B3004, 'Shopping List'!$BN$11:$BN$25))</f>
        <v/>
      </c>
      <c r="BB3004" s="117" t="str">
        <f t="shared" si="707"/>
        <v/>
      </c>
    </row>
    <row r="3005" spans="1:54" x14ac:dyDescent="0.25">
      <c r="A3005" s="4"/>
      <c r="B3005" s="37"/>
      <c r="C3005" s="124"/>
      <c r="D3005" s="39"/>
      <c r="E3005" s="125"/>
      <c r="F3005" s="48"/>
      <c r="G3005" s="4"/>
      <c r="H3005" s="4"/>
      <c r="I3005" s="95" t="str">
        <f>IF($C3005="", "", IF(IFERROR(INDEX(Ingredients!$C$11:$C$310, MATCH($C3005, Ingredients!$B$11:$B$310, 0)), "")="", "", IFERROR(INDEX(Ingredients!$C$11:$C$310, MATCH($C3005, Ingredients!$B$11:$B$310, 0)), "")))</f>
        <v/>
      </c>
      <c r="J3005" s="73" t="str">
        <f>IF($B3005="", "", IF(IFERROR(INDEX(Meals!$C$11:$C$260, MATCH($B3005, Meals!$B$11:$B$260, 0)), "")="", "", IFERROR(INDEX(Meals!$C$11:$C$260, MATCH($B3005, Meals!$B$11:$B$260, 0)), "")))</f>
        <v/>
      </c>
      <c r="K3005" s="4"/>
      <c r="L3005" s="72" t="str">
        <f t="shared" si="697"/>
        <v/>
      </c>
      <c r="M3005" s="73" t="str">
        <f t="shared" si="698"/>
        <v/>
      </c>
      <c r="N3005" s="4"/>
      <c r="O3005" s="78" t="str">
        <f t="shared" si="699"/>
        <v/>
      </c>
      <c r="P3005" s="79" t="str">
        <f t="shared" si="700"/>
        <v/>
      </c>
      <c r="Q3005" s="4"/>
      <c r="R3005" s="90" t="str">
        <f t="shared" si="701"/>
        <v/>
      </c>
      <c r="S3005" s="4"/>
      <c r="Y3005" s="18" t="str">
        <f t="shared" si="702"/>
        <v/>
      </c>
      <c r="AA3005" s="18" t="str">
        <f t="shared" si="693"/>
        <v/>
      </c>
      <c r="AB3005" s="18" t="str">
        <f t="shared" si="694"/>
        <v/>
      </c>
      <c r="AC3005" s="18" t="str">
        <f t="shared" si="703"/>
        <v/>
      </c>
      <c r="AD3005" s="18" t="str">
        <f t="shared" si="703"/>
        <v/>
      </c>
      <c r="AE3005" s="18" t="str">
        <f t="shared" si="704"/>
        <v/>
      </c>
      <c r="AG3005" s="95" t="str">
        <f>IF($C3005="", "", IF(IFERROR(INDEX(Ingredients!C$11:C$310, MATCH($C3005, Ingredients!$B$11:$B$310, 0)), "")="", "", IFERROR(INDEX(Ingredients!C$11:C$310, MATCH($C3005, Ingredients!$B$11:$B$310, 0)), "")))</f>
        <v/>
      </c>
      <c r="AH3005" s="105" t="str">
        <f>IF($C3005="", "", IF(IFERROR(INDEX(Ingredients!D$11:D$310, MATCH($C3005, Ingredients!$B$11:$B$310, 0)), "")="", "", IFERROR(INDEX(Ingredients!D$11:D$310, MATCH($C3005, Ingredients!$B$11:$B$310, 0)), "")))</f>
        <v/>
      </c>
      <c r="AI3005" s="106" t="str">
        <f>IF($C3005="", "", IF(IFERROR(INDEX(Ingredients!E$11:E$310, MATCH($C3005, Ingredients!$B$11:$B$310, 0)), "")="", "", IFERROR(INDEX(Ingredients!E$11:E$310, MATCH($C3005, Ingredients!$B$11:$B$310, 0)), "")))</f>
        <v/>
      </c>
      <c r="AJ3005" s="108" t="str">
        <f>IF($C3005="", "", IF(IFERROR(INDEX(Ingredients!F$11:F$310, MATCH($C3005, Ingredients!$B$11:$B$310, 0)), "")="", "", IFERROR(INDEX(Ingredients!F$11:F$310, MATCH($C3005, Ingredients!$B$11:$B$310, 0)), "")))</f>
        <v/>
      </c>
      <c r="AK3005" s="106" t="str">
        <f>IF($C3005="", "", IF(IFERROR(INDEX(Ingredients!G$11:G$310, MATCH($C3005, Ingredients!$B$11:$B$310, 0)), "")="", "", IFERROR(INDEX(Ingredients!G$11:G$310, MATCH($C3005, Ingredients!$B$11:$B$310, 0)), "")))</f>
        <v/>
      </c>
      <c r="AL3005" s="79" t="str">
        <f>IF($C3005="", "", IF(IFERROR(INDEX(Ingredients!H$11:H$310, MATCH($C3005, Ingredients!$B$11:$B$310, 0)), "")="", "", IFERROR(INDEX(Ingredients!H$11:H$310, MATCH($C3005, Ingredients!$B$11:$B$310, 0)), "")))</f>
        <v/>
      </c>
      <c r="AN3005" s="83" t="str">
        <f t="shared" si="695"/>
        <v/>
      </c>
      <c r="AP3005" s="114" t="str">
        <f t="shared" si="705"/>
        <v/>
      </c>
      <c r="AR3005" s="117" t="str">
        <f>IF($C3005="", "", IF(IFERROR(INDEX(Ingredients!$AI$11:$AI$310, MATCH($C3005, Ingredients!$B$11:$B$310, 0)), "")="", "", IFERROR(INDEX(Ingredients!$AI$11:$AI$310, MATCH($C3005, Ingredients!$B$11:$B$310, 0)), "")))</f>
        <v/>
      </c>
      <c r="AT3005" s="120" t="str">
        <f t="shared" si="706"/>
        <v/>
      </c>
      <c r="AV3005" s="90" t="str">
        <f t="shared" si="696"/>
        <v/>
      </c>
      <c r="AX3005" s="90" t="str">
        <f>IF($AV3005="", "", COUNTIF($AV$11:$AV$5010, "&lt;"&amp;$AV3005)+1+COUNTIF($AV$11:$AV3005, $AV3005)-1)</f>
        <v/>
      </c>
      <c r="AZ3005" s="111" t="str">
        <f>IF($B3005="", "", SUMIF('Shopping List'!$AV$11:$AV$25, $B3005, 'Shopping List'!$BN$11:$BN$25))</f>
        <v/>
      </c>
      <c r="BB3005" s="117" t="str">
        <f t="shared" si="707"/>
        <v/>
      </c>
    </row>
    <row r="3006" spans="1:54" x14ac:dyDescent="0.25">
      <c r="A3006" s="4"/>
      <c r="B3006" s="37"/>
      <c r="C3006" s="124"/>
      <c r="D3006" s="39"/>
      <c r="E3006" s="125"/>
      <c r="F3006" s="48"/>
      <c r="G3006" s="4"/>
      <c r="H3006" s="4"/>
      <c r="I3006" s="95" t="str">
        <f>IF($C3006="", "", IF(IFERROR(INDEX(Ingredients!$C$11:$C$310, MATCH($C3006, Ingredients!$B$11:$B$310, 0)), "")="", "", IFERROR(INDEX(Ingredients!$C$11:$C$310, MATCH($C3006, Ingredients!$B$11:$B$310, 0)), "")))</f>
        <v/>
      </c>
      <c r="J3006" s="73" t="str">
        <f>IF($B3006="", "", IF(IFERROR(INDEX(Meals!$C$11:$C$260, MATCH($B3006, Meals!$B$11:$B$260, 0)), "")="", "", IFERROR(INDEX(Meals!$C$11:$C$260, MATCH($B3006, Meals!$B$11:$B$260, 0)), "")))</f>
        <v/>
      </c>
      <c r="K3006" s="4"/>
      <c r="L3006" s="72" t="str">
        <f t="shared" si="697"/>
        <v/>
      </c>
      <c r="M3006" s="73" t="str">
        <f t="shared" si="698"/>
        <v/>
      </c>
      <c r="N3006" s="4"/>
      <c r="O3006" s="78" t="str">
        <f t="shared" si="699"/>
        <v/>
      </c>
      <c r="P3006" s="79" t="str">
        <f t="shared" si="700"/>
        <v/>
      </c>
      <c r="Q3006" s="4"/>
      <c r="R3006" s="90" t="str">
        <f t="shared" si="701"/>
        <v/>
      </c>
      <c r="S3006" s="4"/>
      <c r="Y3006" s="18" t="str">
        <f t="shared" si="702"/>
        <v/>
      </c>
      <c r="AA3006" s="18" t="str">
        <f t="shared" si="693"/>
        <v/>
      </c>
      <c r="AB3006" s="18" t="str">
        <f t="shared" si="694"/>
        <v/>
      </c>
      <c r="AC3006" s="18" t="str">
        <f t="shared" si="703"/>
        <v/>
      </c>
      <c r="AD3006" s="18" t="str">
        <f t="shared" si="703"/>
        <v/>
      </c>
      <c r="AE3006" s="18" t="str">
        <f t="shared" si="704"/>
        <v/>
      </c>
      <c r="AG3006" s="95" t="str">
        <f>IF($C3006="", "", IF(IFERROR(INDEX(Ingredients!C$11:C$310, MATCH($C3006, Ingredients!$B$11:$B$310, 0)), "")="", "", IFERROR(INDEX(Ingredients!C$11:C$310, MATCH($C3006, Ingredients!$B$11:$B$310, 0)), "")))</f>
        <v/>
      </c>
      <c r="AH3006" s="105" t="str">
        <f>IF($C3006="", "", IF(IFERROR(INDEX(Ingredients!D$11:D$310, MATCH($C3006, Ingredients!$B$11:$B$310, 0)), "")="", "", IFERROR(INDEX(Ingredients!D$11:D$310, MATCH($C3006, Ingredients!$B$11:$B$310, 0)), "")))</f>
        <v/>
      </c>
      <c r="AI3006" s="106" t="str">
        <f>IF($C3006="", "", IF(IFERROR(INDEX(Ingredients!E$11:E$310, MATCH($C3006, Ingredients!$B$11:$B$310, 0)), "")="", "", IFERROR(INDEX(Ingredients!E$11:E$310, MATCH($C3006, Ingredients!$B$11:$B$310, 0)), "")))</f>
        <v/>
      </c>
      <c r="AJ3006" s="108" t="str">
        <f>IF($C3006="", "", IF(IFERROR(INDEX(Ingredients!F$11:F$310, MATCH($C3006, Ingredients!$B$11:$B$310, 0)), "")="", "", IFERROR(INDEX(Ingredients!F$11:F$310, MATCH($C3006, Ingredients!$B$11:$B$310, 0)), "")))</f>
        <v/>
      </c>
      <c r="AK3006" s="106" t="str">
        <f>IF($C3006="", "", IF(IFERROR(INDEX(Ingredients!G$11:G$310, MATCH($C3006, Ingredients!$B$11:$B$310, 0)), "")="", "", IFERROR(INDEX(Ingredients!G$11:G$310, MATCH($C3006, Ingredients!$B$11:$B$310, 0)), "")))</f>
        <v/>
      </c>
      <c r="AL3006" s="79" t="str">
        <f>IF($C3006="", "", IF(IFERROR(INDEX(Ingredients!H$11:H$310, MATCH($C3006, Ingredients!$B$11:$B$310, 0)), "")="", "", IFERROR(INDEX(Ingredients!H$11:H$310, MATCH($C3006, Ingredients!$B$11:$B$310, 0)), "")))</f>
        <v/>
      </c>
      <c r="AN3006" s="83" t="str">
        <f t="shared" si="695"/>
        <v/>
      </c>
      <c r="AP3006" s="114" t="str">
        <f t="shared" si="705"/>
        <v/>
      </c>
      <c r="AR3006" s="117" t="str">
        <f>IF($C3006="", "", IF(IFERROR(INDEX(Ingredients!$AI$11:$AI$310, MATCH($C3006, Ingredients!$B$11:$B$310, 0)), "")="", "", IFERROR(INDEX(Ingredients!$AI$11:$AI$310, MATCH($C3006, Ingredients!$B$11:$B$310, 0)), "")))</f>
        <v/>
      </c>
      <c r="AT3006" s="120" t="str">
        <f t="shared" si="706"/>
        <v/>
      </c>
      <c r="AV3006" s="90" t="str">
        <f t="shared" si="696"/>
        <v/>
      </c>
      <c r="AX3006" s="90" t="str">
        <f>IF($AV3006="", "", COUNTIF($AV$11:$AV$5010, "&lt;"&amp;$AV3006)+1+COUNTIF($AV$11:$AV3006, $AV3006)-1)</f>
        <v/>
      </c>
      <c r="AZ3006" s="111" t="str">
        <f>IF($B3006="", "", SUMIF('Shopping List'!$AV$11:$AV$25, $B3006, 'Shopping List'!$BN$11:$BN$25))</f>
        <v/>
      </c>
      <c r="BB3006" s="117" t="str">
        <f t="shared" si="707"/>
        <v/>
      </c>
    </row>
    <row r="3007" spans="1:54" x14ac:dyDescent="0.25">
      <c r="A3007" s="4"/>
      <c r="B3007" s="37"/>
      <c r="C3007" s="124"/>
      <c r="D3007" s="39"/>
      <c r="E3007" s="125"/>
      <c r="F3007" s="48"/>
      <c r="G3007" s="4"/>
      <c r="H3007" s="4"/>
      <c r="I3007" s="95" t="str">
        <f>IF($C3007="", "", IF(IFERROR(INDEX(Ingredients!$C$11:$C$310, MATCH($C3007, Ingredients!$B$11:$B$310, 0)), "")="", "", IFERROR(INDEX(Ingredients!$C$11:$C$310, MATCH($C3007, Ingredients!$B$11:$B$310, 0)), "")))</f>
        <v/>
      </c>
      <c r="J3007" s="73" t="str">
        <f>IF($B3007="", "", IF(IFERROR(INDEX(Meals!$C$11:$C$260, MATCH($B3007, Meals!$B$11:$B$260, 0)), "")="", "", IFERROR(INDEX(Meals!$C$11:$C$260, MATCH($B3007, Meals!$B$11:$B$260, 0)), "")))</f>
        <v/>
      </c>
      <c r="K3007" s="4"/>
      <c r="L3007" s="72" t="str">
        <f t="shared" si="697"/>
        <v/>
      </c>
      <c r="M3007" s="73" t="str">
        <f t="shared" si="698"/>
        <v/>
      </c>
      <c r="N3007" s="4"/>
      <c r="O3007" s="78" t="str">
        <f t="shared" si="699"/>
        <v/>
      </c>
      <c r="P3007" s="79" t="str">
        <f t="shared" si="700"/>
        <v/>
      </c>
      <c r="Q3007" s="4"/>
      <c r="R3007" s="90" t="str">
        <f t="shared" si="701"/>
        <v/>
      </c>
      <c r="S3007" s="4"/>
      <c r="Y3007" s="18" t="str">
        <f t="shared" si="702"/>
        <v/>
      </c>
      <c r="AA3007" s="18" t="str">
        <f t="shared" si="693"/>
        <v/>
      </c>
      <c r="AB3007" s="18" t="str">
        <f t="shared" si="694"/>
        <v/>
      </c>
      <c r="AC3007" s="18" t="str">
        <f t="shared" si="703"/>
        <v/>
      </c>
      <c r="AD3007" s="18" t="str">
        <f t="shared" si="703"/>
        <v/>
      </c>
      <c r="AE3007" s="18" t="str">
        <f t="shared" si="704"/>
        <v/>
      </c>
      <c r="AG3007" s="95" t="str">
        <f>IF($C3007="", "", IF(IFERROR(INDEX(Ingredients!C$11:C$310, MATCH($C3007, Ingredients!$B$11:$B$310, 0)), "")="", "", IFERROR(INDEX(Ingredients!C$11:C$310, MATCH($C3007, Ingredients!$B$11:$B$310, 0)), "")))</f>
        <v/>
      </c>
      <c r="AH3007" s="105" t="str">
        <f>IF($C3007="", "", IF(IFERROR(INDEX(Ingredients!D$11:D$310, MATCH($C3007, Ingredients!$B$11:$B$310, 0)), "")="", "", IFERROR(INDEX(Ingredients!D$11:D$310, MATCH($C3007, Ingredients!$B$11:$B$310, 0)), "")))</f>
        <v/>
      </c>
      <c r="AI3007" s="106" t="str">
        <f>IF($C3007="", "", IF(IFERROR(INDEX(Ingredients!E$11:E$310, MATCH($C3007, Ingredients!$B$11:$B$310, 0)), "")="", "", IFERROR(INDEX(Ingredients!E$11:E$310, MATCH($C3007, Ingredients!$B$11:$B$310, 0)), "")))</f>
        <v/>
      </c>
      <c r="AJ3007" s="108" t="str">
        <f>IF($C3007="", "", IF(IFERROR(INDEX(Ingredients!F$11:F$310, MATCH($C3007, Ingredients!$B$11:$B$310, 0)), "")="", "", IFERROR(INDEX(Ingredients!F$11:F$310, MATCH($C3007, Ingredients!$B$11:$B$310, 0)), "")))</f>
        <v/>
      </c>
      <c r="AK3007" s="106" t="str">
        <f>IF($C3007="", "", IF(IFERROR(INDEX(Ingredients!G$11:G$310, MATCH($C3007, Ingredients!$B$11:$B$310, 0)), "")="", "", IFERROR(INDEX(Ingredients!G$11:G$310, MATCH($C3007, Ingredients!$B$11:$B$310, 0)), "")))</f>
        <v/>
      </c>
      <c r="AL3007" s="79" t="str">
        <f>IF($C3007="", "", IF(IFERROR(INDEX(Ingredients!H$11:H$310, MATCH($C3007, Ingredients!$B$11:$B$310, 0)), "")="", "", IFERROR(INDEX(Ingredients!H$11:H$310, MATCH($C3007, Ingredients!$B$11:$B$310, 0)), "")))</f>
        <v/>
      </c>
      <c r="AN3007" s="83" t="str">
        <f t="shared" si="695"/>
        <v/>
      </c>
      <c r="AP3007" s="114" t="str">
        <f t="shared" si="705"/>
        <v/>
      </c>
      <c r="AR3007" s="117" t="str">
        <f>IF($C3007="", "", IF(IFERROR(INDEX(Ingredients!$AI$11:$AI$310, MATCH($C3007, Ingredients!$B$11:$B$310, 0)), "")="", "", IFERROR(INDEX(Ingredients!$AI$11:$AI$310, MATCH($C3007, Ingredients!$B$11:$B$310, 0)), "")))</f>
        <v/>
      </c>
      <c r="AT3007" s="120" t="str">
        <f t="shared" si="706"/>
        <v/>
      </c>
      <c r="AV3007" s="90" t="str">
        <f t="shared" si="696"/>
        <v/>
      </c>
      <c r="AX3007" s="90" t="str">
        <f>IF($AV3007="", "", COUNTIF($AV$11:$AV$5010, "&lt;"&amp;$AV3007)+1+COUNTIF($AV$11:$AV3007, $AV3007)-1)</f>
        <v/>
      </c>
      <c r="AZ3007" s="111" t="str">
        <f>IF($B3007="", "", SUMIF('Shopping List'!$AV$11:$AV$25, $B3007, 'Shopping List'!$BN$11:$BN$25))</f>
        <v/>
      </c>
      <c r="BB3007" s="117" t="str">
        <f t="shared" si="707"/>
        <v/>
      </c>
    </row>
    <row r="3008" spans="1:54" x14ac:dyDescent="0.25">
      <c r="A3008" s="4"/>
      <c r="B3008" s="37"/>
      <c r="C3008" s="124"/>
      <c r="D3008" s="39"/>
      <c r="E3008" s="125"/>
      <c r="F3008" s="48"/>
      <c r="G3008" s="4"/>
      <c r="H3008" s="4"/>
      <c r="I3008" s="95" t="str">
        <f>IF($C3008="", "", IF(IFERROR(INDEX(Ingredients!$C$11:$C$310, MATCH($C3008, Ingredients!$B$11:$B$310, 0)), "")="", "", IFERROR(INDEX(Ingredients!$C$11:$C$310, MATCH($C3008, Ingredients!$B$11:$B$310, 0)), "")))</f>
        <v/>
      </c>
      <c r="J3008" s="73" t="str">
        <f>IF($B3008="", "", IF(IFERROR(INDEX(Meals!$C$11:$C$260, MATCH($B3008, Meals!$B$11:$B$260, 0)), "")="", "", IFERROR(INDEX(Meals!$C$11:$C$260, MATCH($B3008, Meals!$B$11:$B$260, 0)), "")))</f>
        <v/>
      </c>
      <c r="K3008" s="4"/>
      <c r="L3008" s="72" t="str">
        <f t="shared" si="697"/>
        <v/>
      </c>
      <c r="M3008" s="73" t="str">
        <f t="shared" si="698"/>
        <v/>
      </c>
      <c r="N3008" s="4"/>
      <c r="O3008" s="78" t="str">
        <f t="shared" si="699"/>
        <v/>
      </c>
      <c r="P3008" s="79" t="str">
        <f t="shared" si="700"/>
        <v/>
      </c>
      <c r="Q3008" s="4"/>
      <c r="R3008" s="90" t="str">
        <f t="shared" si="701"/>
        <v/>
      </c>
      <c r="S3008" s="4"/>
      <c r="Y3008" s="18" t="str">
        <f t="shared" si="702"/>
        <v/>
      </c>
      <c r="AA3008" s="18" t="str">
        <f t="shared" si="693"/>
        <v/>
      </c>
      <c r="AB3008" s="18" t="str">
        <f t="shared" si="694"/>
        <v/>
      </c>
      <c r="AC3008" s="18" t="str">
        <f t="shared" si="703"/>
        <v/>
      </c>
      <c r="AD3008" s="18" t="str">
        <f t="shared" si="703"/>
        <v/>
      </c>
      <c r="AE3008" s="18" t="str">
        <f t="shared" si="704"/>
        <v/>
      </c>
      <c r="AG3008" s="95" t="str">
        <f>IF($C3008="", "", IF(IFERROR(INDEX(Ingredients!C$11:C$310, MATCH($C3008, Ingredients!$B$11:$B$310, 0)), "")="", "", IFERROR(INDEX(Ingredients!C$11:C$310, MATCH($C3008, Ingredients!$B$11:$B$310, 0)), "")))</f>
        <v/>
      </c>
      <c r="AH3008" s="105" t="str">
        <f>IF($C3008="", "", IF(IFERROR(INDEX(Ingredients!D$11:D$310, MATCH($C3008, Ingredients!$B$11:$B$310, 0)), "")="", "", IFERROR(INDEX(Ingredients!D$11:D$310, MATCH($C3008, Ingredients!$B$11:$B$310, 0)), "")))</f>
        <v/>
      </c>
      <c r="AI3008" s="106" t="str">
        <f>IF($C3008="", "", IF(IFERROR(INDEX(Ingredients!E$11:E$310, MATCH($C3008, Ingredients!$B$11:$B$310, 0)), "")="", "", IFERROR(INDEX(Ingredients!E$11:E$310, MATCH($C3008, Ingredients!$B$11:$B$310, 0)), "")))</f>
        <v/>
      </c>
      <c r="AJ3008" s="108" t="str">
        <f>IF($C3008="", "", IF(IFERROR(INDEX(Ingredients!F$11:F$310, MATCH($C3008, Ingredients!$B$11:$B$310, 0)), "")="", "", IFERROR(INDEX(Ingredients!F$11:F$310, MATCH($C3008, Ingredients!$B$11:$B$310, 0)), "")))</f>
        <v/>
      </c>
      <c r="AK3008" s="106" t="str">
        <f>IF($C3008="", "", IF(IFERROR(INDEX(Ingredients!G$11:G$310, MATCH($C3008, Ingredients!$B$11:$B$310, 0)), "")="", "", IFERROR(INDEX(Ingredients!G$11:G$310, MATCH($C3008, Ingredients!$B$11:$B$310, 0)), "")))</f>
        <v/>
      </c>
      <c r="AL3008" s="79" t="str">
        <f>IF($C3008="", "", IF(IFERROR(INDEX(Ingredients!H$11:H$310, MATCH($C3008, Ingredients!$B$11:$B$310, 0)), "")="", "", IFERROR(INDEX(Ingredients!H$11:H$310, MATCH($C3008, Ingredients!$B$11:$B$310, 0)), "")))</f>
        <v/>
      </c>
      <c r="AN3008" s="83" t="str">
        <f t="shared" si="695"/>
        <v/>
      </c>
      <c r="AP3008" s="114" t="str">
        <f t="shared" si="705"/>
        <v/>
      </c>
      <c r="AR3008" s="117" t="str">
        <f>IF($C3008="", "", IF(IFERROR(INDEX(Ingredients!$AI$11:$AI$310, MATCH($C3008, Ingredients!$B$11:$B$310, 0)), "")="", "", IFERROR(INDEX(Ingredients!$AI$11:$AI$310, MATCH($C3008, Ingredients!$B$11:$B$310, 0)), "")))</f>
        <v/>
      </c>
      <c r="AT3008" s="120" t="str">
        <f t="shared" si="706"/>
        <v/>
      </c>
      <c r="AV3008" s="90" t="str">
        <f t="shared" si="696"/>
        <v/>
      </c>
      <c r="AX3008" s="90" t="str">
        <f>IF($AV3008="", "", COUNTIF($AV$11:$AV$5010, "&lt;"&amp;$AV3008)+1+COUNTIF($AV$11:$AV3008, $AV3008)-1)</f>
        <v/>
      </c>
      <c r="AZ3008" s="111" t="str">
        <f>IF($B3008="", "", SUMIF('Shopping List'!$AV$11:$AV$25, $B3008, 'Shopping List'!$BN$11:$BN$25))</f>
        <v/>
      </c>
      <c r="BB3008" s="117" t="str">
        <f t="shared" si="707"/>
        <v/>
      </c>
    </row>
    <row r="3009" spans="1:54" x14ac:dyDescent="0.25">
      <c r="A3009" s="4"/>
      <c r="B3009" s="37"/>
      <c r="C3009" s="124"/>
      <c r="D3009" s="39"/>
      <c r="E3009" s="125"/>
      <c r="F3009" s="48"/>
      <c r="G3009" s="4"/>
      <c r="H3009" s="4"/>
      <c r="I3009" s="95" t="str">
        <f>IF($C3009="", "", IF(IFERROR(INDEX(Ingredients!$C$11:$C$310, MATCH($C3009, Ingredients!$B$11:$B$310, 0)), "")="", "", IFERROR(INDEX(Ingredients!$C$11:$C$310, MATCH($C3009, Ingredients!$B$11:$B$310, 0)), "")))</f>
        <v/>
      </c>
      <c r="J3009" s="73" t="str">
        <f>IF($B3009="", "", IF(IFERROR(INDEX(Meals!$C$11:$C$260, MATCH($B3009, Meals!$B$11:$B$260, 0)), "")="", "", IFERROR(INDEX(Meals!$C$11:$C$260, MATCH($B3009, Meals!$B$11:$B$260, 0)), "")))</f>
        <v/>
      </c>
      <c r="K3009" s="4"/>
      <c r="L3009" s="72" t="str">
        <f t="shared" si="697"/>
        <v/>
      </c>
      <c r="M3009" s="73" t="str">
        <f t="shared" si="698"/>
        <v/>
      </c>
      <c r="N3009" s="4"/>
      <c r="O3009" s="78" t="str">
        <f t="shared" si="699"/>
        <v/>
      </c>
      <c r="P3009" s="79" t="str">
        <f t="shared" si="700"/>
        <v/>
      </c>
      <c r="Q3009" s="4"/>
      <c r="R3009" s="90" t="str">
        <f t="shared" si="701"/>
        <v/>
      </c>
      <c r="S3009" s="4"/>
      <c r="Y3009" s="18" t="str">
        <f t="shared" si="702"/>
        <v/>
      </c>
      <c r="AA3009" s="18" t="str">
        <f t="shared" si="693"/>
        <v/>
      </c>
      <c r="AB3009" s="18" t="str">
        <f t="shared" si="694"/>
        <v/>
      </c>
      <c r="AC3009" s="18" t="str">
        <f t="shared" si="703"/>
        <v/>
      </c>
      <c r="AD3009" s="18" t="str">
        <f t="shared" si="703"/>
        <v/>
      </c>
      <c r="AE3009" s="18" t="str">
        <f t="shared" si="704"/>
        <v/>
      </c>
      <c r="AG3009" s="95" t="str">
        <f>IF($C3009="", "", IF(IFERROR(INDEX(Ingredients!C$11:C$310, MATCH($C3009, Ingredients!$B$11:$B$310, 0)), "")="", "", IFERROR(INDEX(Ingredients!C$11:C$310, MATCH($C3009, Ingredients!$B$11:$B$310, 0)), "")))</f>
        <v/>
      </c>
      <c r="AH3009" s="105" t="str">
        <f>IF($C3009="", "", IF(IFERROR(INDEX(Ingredients!D$11:D$310, MATCH($C3009, Ingredients!$B$11:$B$310, 0)), "")="", "", IFERROR(INDEX(Ingredients!D$11:D$310, MATCH($C3009, Ingredients!$B$11:$B$310, 0)), "")))</f>
        <v/>
      </c>
      <c r="AI3009" s="106" t="str">
        <f>IF($C3009="", "", IF(IFERROR(INDEX(Ingredients!E$11:E$310, MATCH($C3009, Ingredients!$B$11:$B$310, 0)), "")="", "", IFERROR(INDEX(Ingredients!E$11:E$310, MATCH($C3009, Ingredients!$B$11:$B$310, 0)), "")))</f>
        <v/>
      </c>
      <c r="AJ3009" s="108" t="str">
        <f>IF($C3009="", "", IF(IFERROR(INDEX(Ingredients!F$11:F$310, MATCH($C3009, Ingredients!$B$11:$B$310, 0)), "")="", "", IFERROR(INDEX(Ingredients!F$11:F$310, MATCH($C3009, Ingredients!$B$11:$B$310, 0)), "")))</f>
        <v/>
      </c>
      <c r="AK3009" s="106" t="str">
        <f>IF($C3009="", "", IF(IFERROR(INDEX(Ingredients!G$11:G$310, MATCH($C3009, Ingredients!$B$11:$B$310, 0)), "")="", "", IFERROR(INDEX(Ingredients!G$11:G$310, MATCH($C3009, Ingredients!$B$11:$B$310, 0)), "")))</f>
        <v/>
      </c>
      <c r="AL3009" s="79" t="str">
        <f>IF($C3009="", "", IF(IFERROR(INDEX(Ingredients!H$11:H$310, MATCH($C3009, Ingredients!$B$11:$B$310, 0)), "")="", "", IFERROR(INDEX(Ingredients!H$11:H$310, MATCH($C3009, Ingredients!$B$11:$B$310, 0)), "")))</f>
        <v/>
      </c>
      <c r="AN3009" s="83" t="str">
        <f t="shared" si="695"/>
        <v/>
      </c>
      <c r="AP3009" s="114" t="str">
        <f t="shared" si="705"/>
        <v/>
      </c>
      <c r="AR3009" s="117" t="str">
        <f>IF($C3009="", "", IF(IFERROR(INDEX(Ingredients!$AI$11:$AI$310, MATCH($C3009, Ingredients!$B$11:$B$310, 0)), "")="", "", IFERROR(INDEX(Ingredients!$AI$11:$AI$310, MATCH($C3009, Ingredients!$B$11:$B$310, 0)), "")))</f>
        <v/>
      </c>
      <c r="AT3009" s="120" t="str">
        <f t="shared" si="706"/>
        <v/>
      </c>
      <c r="AV3009" s="90" t="str">
        <f t="shared" si="696"/>
        <v/>
      </c>
      <c r="AX3009" s="90" t="str">
        <f>IF($AV3009="", "", COUNTIF($AV$11:$AV$5010, "&lt;"&amp;$AV3009)+1+COUNTIF($AV$11:$AV3009, $AV3009)-1)</f>
        <v/>
      </c>
      <c r="AZ3009" s="111" t="str">
        <f>IF($B3009="", "", SUMIF('Shopping List'!$AV$11:$AV$25, $B3009, 'Shopping List'!$BN$11:$BN$25))</f>
        <v/>
      </c>
      <c r="BB3009" s="117" t="str">
        <f t="shared" si="707"/>
        <v/>
      </c>
    </row>
    <row r="3010" spans="1:54" x14ac:dyDescent="0.25">
      <c r="A3010" s="4"/>
      <c r="B3010" s="37"/>
      <c r="C3010" s="124"/>
      <c r="D3010" s="39"/>
      <c r="E3010" s="125"/>
      <c r="F3010" s="48"/>
      <c r="G3010" s="4"/>
      <c r="H3010" s="4"/>
      <c r="I3010" s="95" t="str">
        <f>IF($C3010="", "", IF(IFERROR(INDEX(Ingredients!$C$11:$C$310, MATCH($C3010, Ingredients!$B$11:$B$310, 0)), "")="", "", IFERROR(INDEX(Ingredients!$C$11:$C$310, MATCH($C3010, Ingredients!$B$11:$B$310, 0)), "")))</f>
        <v/>
      </c>
      <c r="J3010" s="73" t="str">
        <f>IF($B3010="", "", IF(IFERROR(INDEX(Meals!$C$11:$C$260, MATCH($B3010, Meals!$B$11:$B$260, 0)), "")="", "", IFERROR(INDEX(Meals!$C$11:$C$260, MATCH($B3010, Meals!$B$11:$B$260, 0)), "")))</f>
        <v/>
      </c>
      <c r="K3010" s="4"/>
      <c r="L3010" s="72" t="str">
        <f t="shared" si="697"/>
        <v/>
      </c>
      <c r="M3010" s="73" t="str">
        <f t="shared" si="698"/>
        <v/>
      </c>
      <c r="N3010" s="4"/>
      <c r="O3010" s="78" t="str">
        <f t="shared" si="699"/>
        <v/>
      </c>
      <c r="P3010" s="79" t="str">
        <f t="shared" si="700"/>
        <v/>
      </c>
      <c r="Q3010" s="4"/>
      <c r="R3010" s="90" t="str">
        <f t="shared" si="701"/>
        <v/>
      </c>
      <c r="S3010" s="4"/>
      <c r="Y3010" s="18" t="str">
        <f t="shared" si="702"/>
        <v/>
      </c>
      <c r="AA3010" s="18" t="str">
        <f t="shared" si="693"/>
        <v/>
      </c>
      <c r="AB3010" s="18" t="str">
        <f t="shared" si="694"/>
        <v/>
      </c>
      <c r="AC3010" s="18" t="str">
        <f t="shared" si="703"/>
        <v/>
      </c>
      <c r="AD3010" s="18" t="str">
        <f t="shared" si="703"/>
        <v/>
      </c>
      <c r="AE3010" s="18" t="str">
        <f t="shared" si="704"/>
        <v/>
      </c>
      <c r="AG3010" s="95" t="str">
        <f>IF($C3010="", "", IF(IFERROR(INDEX(Ingredients!C$11:C$310, MATCH($C3010, Ingredients!$B$11:$B$310, 0)), "")="", "", IFERROR(INDEX(Ingredients!C$11:C$310, MATCH($C3010, Ingredients!$B$11:$B$310, 0)), "")))</f>
        <v/>
      </c>
      <c r="AH3010" s="105" t="str">
        <f>IF($C3010="", "", IF(IFERROR(INDEX(Ingredients!D$11:D$310, MATCH($C3010, Ingredients!$B$11:$B$310, 0)), "")="", "", IFERROR(INDEX(Ingredients!D$11:D$310, MATCH($C3010, Ingredients!$B$11:$B$310, 0)), "")))</f>
        <v/>
      </c>
      <c r="AI3010" s="106" t="str">
        <f>IF($C3010="", "", IF(IFERROR(INDEX(Ingredients!E$11:E$310, MATCH($C3010, Ingredients!$B$11:$B$310, 0)), "")="", "", IFERROR(INDEX(Ingredients!E$11:E$310, MATCH($C3010, Ingredients!$B$11:$B$310, 0)), "")))</f>
        <v/>
      </c>
      <c r="AJ3010" s="108" t="str">
        <f>IF($C3010="", "", IF(IFERROR(INDEX(Ingredients!F$11:F$310, MATCH($C3010, Ingredients!$B$11:$B$310, 0)), "")="", "", IFERROR(INDEX(Ingredients!F$11:F$310, MATCH($C3010, Ingredients!$B$11:$B$310, 0)), "")))</f>
        <v/>
      </c>
      <c r="AK3010" s="106" t="str">
        <f>IF($C3010="", "", IF(IFERROR(INDEX(Ingredients!G$11:G$310, MATCH($C3010, Ingredients!$B$11:$B$310, 0)), "")="", "", IFERROR(INDEX(Ingredients!G$11:G$310, MATCH($C3010, Ingredients!$B$11:$B$310, 0)), "")))</f>
        <v/>
      </c>
      <c r="AL3010" s="79" t="str">
        <f>IF($C3010="", "", IF(IFERROR(INDEX(Ingredients!H$11:H$310, MATCH($C3010, Ingredients!$B$11:$B$310, 0)), "")="", "", IFERROR(INDEX(Ingredients!H$11:H$310, MATCH($C3010, Ingredients!$B$11:$B$310, 0)), "")))</f>
        <v/>
      </c>
      <c r="AN3010" s="83" t="str">
        <f t="shared" si="695"/>
        <v/>
      </c>
      <c r="AP3010" s="114" t="str">
        <f t="shared" si="705"/>
        <v/>
      </c>
      <c r="AR3010" s="117" t="str">
        <f>IF($C3010="", "", IF(IFERROR(INDEX(Ingredients!$AI$11:$AI$310, MATCH($C3010, Ingredients!$B$11:$B$310, 0)), "")="", "", IFERROR(INDEX(Ingredients!$AI$11:$AI$310, MATCH($C3010, Ingredients!$B$11:$B$310, 0)), "")))</f>
        <v/>
      </c>
      <c r="AT3010" s="120" t="str">
        <f t="shared" si="706"/>
        <v/>
      </c>
      <c r="AV3010" s="90" t="str">
        <f t="shared" si="696"/>
        <v/>
      </c>
      <c r="AX3010" s="90" t="str">
        <f>IF($AV3010="", "", COUNTIF($AV$11:$AV$5010, "&lt;"&amp;$AV3010)+1+COUNTIF($AV$11:$AV3010, $AV3010)-1)</f>
        <v/>
      </c>
      <c r="AZ3010" s="111" t="str">
        <f>IF($B3010="", "", SUMIF('Shopping List'!$AV$11:$AV$25, $B3010, 'Shopping List'!$BN$11:$BN$25))</f>
        <v/>
      </c>
      <c r="BB3010" s="117" t="str">
        <f t="shared" si="707"/>
        <v/>
      </c>
    </row>
    <row r="3011" spans="1:54" x14ac:dyDescent="0.25">
      <c r="A3011" s="4"/>
      <c r="B3011" s="37"/>
      <c r="C3011" s="124"/>
      <c r="D3011" s="39"/>
      <c r="E3011" s="125"/>
      <c r="F3011" s="48"/>
      <c r="G3011" s="4"/>
      <c r="H3011" s="4"/>
      <c r="I3011" s="95" t="str">
        <f>IF($C3011="", "", IF(IFERROR(INDEX(Ingredients!$C$11:$C$310, MATCH($C3011, Ingredients!$B$11:$B$310, 0)), "")="", "", IFERROR(INDEX(Ingredients!$C$11:$C$310, MATCH($C3011, Ingredients!$B$11:$B$310, 0)), "")))</f>
        <v/>
      </c>
      <c r="J3011" s="73" t="str">
        <f>IF($B3011="", "", IF(IFERROR(INDEX(Meals!$C$11:$C$260, MATCH($B3011, Meals!$B$11:$B$260, 0)), "")="", "", IFERROR(INDEX(Meals!$C$11:$C$260, MATCH($B3011, Meals!$B$11:$B$260, 0)), "")))</f>
        <v/>
      </c>
      <c r="K3011" s="4"/>
      <c r="L3011" s="72" t="str">
        <f t="shared" si="697"/>
        <v/>
      </c>
      <c r="M3011" s="73" t="str">
        <f t="shared" si="698"/>
        <v/>
      </c>
      <c r="N3011" s="4"/>
      <c r="O3011" s="78" t="str">
        <f t="shared" si="699"/>
        <v/>
      </c>
      <c r="P3011" s="79" t="str">
        <f t="shared" si="700"/>
        <v/>
      </c>
      <c r="Q3011" s="4"/>
      <c r="R3011" s="90" t="str">
        <f t="shared" si="701"/>
        <v/>
      </c>
      <c r="S3011" s="4"/>
      <c r="Y3011" s="18" t="str">
        <f t="shared" si="702"/>
        <v/>
      </c>
      <c r="AA3011" s="18" t="str">
        <f t="shared" si="693"/>
        <v/>
      </c>
      <c r="AB3011" s="18" t="str">
        <f t="shared" si="694"/>
        <v/>
      </c>
      <c r="AC3011" s="18" t="str">
        <f t="shared" si="703"/>
        <v/>
      </c>
      <c r="AD3011" s="18" t="str">
        <f t="shared" si="703"/>
        <v/>
      </c>
      <c r="AE3011" s="18" t="str">
        <f t="shared" si="704"/>
        <v/>
      </c>
      <c r="AG3011" s="95" t="str">
        <f>IF($C3011="", "", IF(IFERROR(INDEX(Ingredients!C$11:C$310, MATCH($C3011, Ingredients!$B$11:$B$310, 0)), "")="", "", IFERROR(INDEX(Ingredients!C$11:C$310, MATCH($C3011, Ingredients!$B$11:$B$310, 0)), "")))</f>
        <v/>
      </c>
      <c r="AH3011" s="105" t="str">
        <f>IF($C3011="", "", IF(IFERROR(INDEX(Ingredients!D$11:D$310, MATCH($C3011, Ingredients!$B$11:$B$310, 0)), "")="", "", IFERROR(INDEX(Ingredients!D$11:D$310, MATCH($C3011, Ingredients!$B$11:$B$310, 0)), "")))</f>
        <v/>
      </c>
      <c r="AI3011" s="106" t="str">
        <f>IF($C3011="", "", IF(IFERROR(INDEX(Ingredients!E$11:E$310, MATCH($C3011, Ingredients!$B$11:$B$310, 0)), "")="", "", IFERROR(INDEX(Ingredients!E$11:E$310, MATCH($C3011, Ingredients!$B$11:$B$310, 0)), "")))</f>
        <v/>
      </c>
      <c r="AJ3011" s="108" t="str">
        <f>IF($C3011="", "", IF(IFERROR(INDEX(Ingredients!F$11:F$310, MATCH($C3011, Ingredients!$B$11:$B$310, 0)), "")="", "", IFERROR(INDEX(Ingredients!F$11:F$310, MATCH($C3011, Ingredients!$B$11:$B$310, 0)), "")))</f>
        <v/>
      </c>
      <c r="AK3011" s="106" t="str">
        <f>IF($C3011="", "", IF(IFERROR(INDEX(Ingredients!G$11:G$310, MATCH($C3011, Ingredients!$B$11:$B$310, 0)), "")="", "", IFERROR(INDEX(Ingredients!G$11:G$310, MATCH($C3011, Ingredients!$B$11:$B$310, 0)), "")))</f>
        <v/>
      </c>
      <c r="AL3011" s="79" t="str">
        <f>IF($C3011="", "", IF(IFERROR(INDEX(Ingredients!H$11:H$310, MATCH($C3011, Ingredients!$B$11:$B$310, 0)), "")="", "", IFERROR(INDEX(Ingredients!H$11:H$310, MATCH($C3011, Ingredients!$B$11:$B$310, 0)), "")))</f>
        <v/>
      </c>
      <c r="AN3011" s="83" t="str">
        <f t="shared" si="695"/>
        <v/>
      </c>
      <c r="AP3011" s="114" t="str">
        <f t="shared" si="705"/>
        <v/>
      </c>
      <c r="AR3011" s="117" t="str">
        <f>IF($C3011="", "", IF(IFERROR(INDEX(Ingredients!$AI$11:$AI$310, MATCH($C3011, Ingredients!$B$11:$B$310, 0)), "")="", "", IFERROR(INDEX(Ingredients!$AI$11:$AI$310, MATCH($C3011, Ingredients!$B$11:$B$310, 0)), "")))</f>
        <v/>
      </c>
      <c r="AT3011" s="120" t="str">
        <f t="shared" si="706"/>
        <v/>
      </c>
      <c r="AV3011" s="90" t="str">
        <f t="shared" si="696"/>
        <v/>
      </c>
      <c r="AX3011" s="90" t="str">
        <f>IF($AV3011="", "", COUNTIF($AV$11:$AV$5010, "&lt;"&amp;$AV3011)+1+COUNTIF($AV$11:$AV3011, $AV3011)-1)</f>
        <v/>
      </c>
      <c r="AZ3011" s="111" t="str">
        <f>IF($B3011="", "", SUMIF('Shopping List'!$AV$11:$AV$25, $B3011, 'Shopping List'!$BN$11:$BN$25))</f>
        <v/>
      </c>
      <c r="BB3011" s="117" t="str">
        <f t="shared" si="707"/>
        <v/>
      </c>
    </row>
    <row r="3012" spans="1:54" x14ac:dyDescent="0.25">
      <c r="A3012" s="4"/>
      <c r="B3012" s="37"/>
      <c r="C3012" s="124"/>
      <c r="D3012" s="39"/>
      <c r="E3012" s="125"/>
      <c r="F3012" s="48"/>
      <c r="G3012" s="4"/>
      <c r="H3012" s="4"/>
      <c r="I3012" s="95" t="str">
        <f>IF($C3012="", "", IF(IFERROR(INDEX(Ingredients!$C$11:$C$310, MATCH($C3012, Ingredients!$B$11:$B$310, 0)), "")="", "", IFERROR(INDEX(Ingredients!$C$11:$C$310, MATCH($C3012, Ingredients!$B$11:$B$310, 0)), "")))</f>
        <v/>
      </c>
      <c r="J3012" s="73" t="str">
        <f>IF($B3012="", "", IF(IFERROR(INDEX(Meals!$C$11:$C$260, MATCH($B3012, Meals!$B$11:$B$260, 0)), "")="", "", IFERROR(INDEX(Meals!$C$11:$C$260, MATCH($B3012, Meals!$B$11:$B$260, 0)), "")))</f>
        <v/>
      </c>
      <c r="K3012" s="4"/>
      <c r="L3012" s="72" t="str">
        <f t="shared" si="697"/>
        <v/>
      </c>
      <c r="M3012" s="73" t="str">
        <f t="shared" si="698"/>
        <v/>
      </c>
      <c r="N3012" s="4"/>
      <c r="O3012" s="78" t="str">
        <f t="shared" si="699"/>
        <v/>
      </c>
      <c r="P3012" s="79" t="str">
        <f t="shared" si="700"/>
        <v/>
      </c>
      <c r="Q3012" s="4"/>
      <c r="R3012" s="90" t="str">
        <f t="shared" si="701"/>
        <v/>
      </c>
      <c r="S3012" s="4"/>
      <c r="Y3012" s="18" t="str">
        <f t="shared" si="702"/>
        <v/>
      </c>
      <c r="AA3012" s="18" t="str">
        <f t="shared" si="693"/>
        <v/>
      </c>
      <c r="AB3012" s="18" t="str">
        <f t="shared" si="694"/>
        <v/>
      </c>
      <c r="AC3012" s="18" t="str">
        <f t="shared" si="703"/>
        <v/>
      </c>
      <c r="AD3012" s="18" t="str">
        <f t="shared" si="703"/>
        <v/>
      </c>
      <c r="AE3012" s="18" t="str">
        <f t="shared" si="704"/>
        <v/>
      </c>
      <c r="AG3012" s="95" t="str">
        <f>IF($C3012="", "", IF(IFERROR(INDEX(Ingredients!C$11:C$310, MATCH($C3012, Ingredients!$B$11:$B$310, 0)), "")="", "", IFERROR(INDEX(Ingredients!C$11:C$310, MATCH($C3012, Ingredients!$B$11:$B$310, 0)), "")))</f>
        <v/>
      </c>
      <c r="AH3012" s="105" t="str">
        <f>IF($C3012="", "", IF(IFERROR(INDEX(Ingredients!D$11:D$310, MATCH($C3012, Ingredients!$B$11:$B$310, 0)), "")="", "", IFERROR(INDEX(Ingredients!D$11:D$310, MATCH($C3012, Ingredients!$B$11:$B$310, 0)), "")))</f>
        <v/>
      </c>
      <c r="AI3012" s="106" t="str">
        <f>IF($C3012="", "", IF(IFERROR(INDEX(Ingredients!E$11:E$310, MATCH($C3012, Ingredients!$B$11:$B$310, 0)), "")="", "", IFERROR(INDEX(Ingredients!E$11:E$310, MATCH($C3012, Ingredients!$B$11:$B$310, 0)), "")))</f>
        <v/>
      </c>
      <c r="AJ3012" s="108" t="str">
        <f>IF($C3012="", "", IF(IFERROR(INDEX(Ingredients!F$11:F$310, MATCH($C3012, Ingredients!$B$11:$B$310, 0)), "")="", "", IFERROR(INDEX(Ingredients!F$11:F$310, MATCH($C3012, Ingredients!$B$11:$B$310, 0)), "")))</f>
        <v/>
      </c>
      <c r="AK3012" s="106" t="str">
        <f>IF($C3012="", "", IF(IFERROR(INDEX(Ingredients!G$11:G$310, MATCH($C3012, Ingredients!$B$11:$B$310, 0)), "")="", "", IFERROR(INDEX(Ingredients!G$11:G$310, MATCH($C3012, Ingredients!$B$11:$B$310, 0)), "")))</f>
        <v/>
      </c>
      <c r="AL3012" s="79" t="str">
        <f>IF($C3012="", "", IF(IFERROR(INDEX(Ingredients!H$11:H$310, MATCH($C3012, Ingredients!$B$11:$B$310, 0)), "")="", "", IFERROR(INDEX(Ingredients!H$11:H$310, MATCH($C3012, Ingredients!$B$11:$B$310, 0)), "")))</f>
        <v/>
      </c>
      <c r="AN3012" s="83" t="str">
        <f t="shared" si="695"/>
        <v/>
      </c>
      <c r="AP3012" s="114" t="str">
        <f t="shared" si="705"/>
        <v/>
      </c>
      <c r="AR3012" s="117" t="str">
        <f>IF($C3012="", "", IF(IFERROR(INDEX(Ingredients!$AI$11:$AI$310, MATCH($C3012, Ingredients!$B$11:$B$310, 0)), "")="", "", IFERROR(INDEX(Ingredients!$AI$11:$AI$310, MATCH($C3012, Ingredients!$B$11:$B$310, 0)), "")))</f>
        <v/>
      </c>
      <c r="AT3012" s="120" t="str">
        <f t="shared" si="706"/>
        <v/>
      </c>
      <c r="AV3012" s="90" t="str">
        <f t="shared" si="696"/>
        <v/>
      </c>
      <c r="AX3012" s="90" t="str">
        <f>IF($AV3012="", "", COUNTIF($AV$11:$AV$5010, "&lt;"&amp;$AV3012)+1+COUNTIF($AV$11:$AV3012, $AV3012)-1)</f>
        <v/>
      </c>
      <c r="AZ3012" s="111" t="str">
        <f>IF($B3012="", "", SUMIF('Shopping List'!$AV$11:$AV$25, $B3012, 'Shopping List'!$BN$11:$BN$25))</f>
        <v/>
      </c>
      <c r="BB3012" s="117" t="str">
        <f t="shared" si="707"/>
        <v/>
      </c>
    </row>
    <row r="3013" spans="1:54" x14ac:dyDescent="0.25">
      <c r="A3013" s="4"/>
      <c r="B3013" s="37"/>
      <c r="C3013" s="124"/>
      <c r="D3013" s="39"/>
      <c r="E3013" s="125"/>
      <c r="F3013" s="48"/>
      <c r="G3013" s="4"/>
      <c r="H3013" s="4"/>
      <c r="I3013" s="95" t="str">
        <f>IF($C3013="", "", IF(IFERROR(INDEX(Ingredients!$C$11:$C$310, MATCH($C3013, Ingredients!$B$11:$B$310, 0)), "")="", "", IFERROR(INDEX(Ingredients!$C$11:$C$310, MATCH($C3013, Ingredients!$B$11:$B$310, 0)), "")))</f>
        <v/>
      </c>
      <c r="J3013" s="73" t="str">
        <f>IF($B3013="", "", IF(IFERROR(INDEX(Meals!$C$11:$C$260, MATCH($B3013, Meals!$B$11:$B$260, 0)), "")="", "", IFERROR(INDEX(Meals!$C$11:$C$260, MATCH($B3013, Meals!$B$11:$B$260, 0)), "")))</f>
        <v/>
      </c>
      <c r="K3013" s="4"/>
      <c r="L3013" s="72" t="str">
        <f t="shared" si="697"/>
        <v/>
      </c>
      <c r="M3013" s="73" t="str">
        <f t="shared" si="698"/>
        <v/>
      </c>
      <c r="N3013" s="4"/>
      <c r="O3013" s="78" t="str">
        <f t="shared" si="699"/>
        <v/>
      </c>
      <c r="P3013" s="79" t="str">
        <f t="shared" si="700"/>
        <v/>
      </c>
      <c r="Q3013" s="4"/>
      <c r="R3013" s="90" t="str">
        <f t="shared" si="701"/>
        <v/>
      </c>
      <c r="S3013" s="4"/>
      <c r="Y3013" s="18" t="str">
        <f t="shared" si="702"/>
        <v/>
      </c>
      <c r="AA3013" s="18" t="str">
        <f t="shared" si="693"/>
        <v/>
      </c>
      <c r="AB3013" s="18" t="str">
        <f t="shared" si="694"/>
        <v/>
      </c>
      <c r="AC3013" s="18" t="str">
        <f t="shared" si="703"/>
        <v/>
      </c>
      <c r="AD3013" s="18" t="str">
        <f t="shared" si="703"/>
        <v/>
      </c>
      <c r="AE3013" s="18" t="str">
        <f t="shared" si="704"/>
        <v/>
      </c>
      <c r="AG3013" s="95" t="str">
        <f>IF($C3013="", "", IF(IFERROR(INDEX(Ingredients!C$11:C$310, MATCH($C3013, Ingredients!$B$11:$B$310, 0)), "")="", "", IFERROR(INDEX(Ingredients!C$11:C$310, MATCH($C3013, Ingredients!$B$11:$B$310, 0)), "")))</f>
        <v/>
      </c>
      <c r="AH3013" s="105" t="str">
        <f>IF($C3013="", "", IF(IFERROR(INDEX(Ingredients!D$11:D$310, MATCH($C3013, Ingredients!$B$11:$B$310, 0)), "")="", "", IFERROR(INDEX(Ingredients!D$11:D$310, MATCH($C3013, Ingredients!$B$11:$B$310, 0)), "")))</f>
        <v/>
      </c>
      <c r="AI3013" s="106" t="str">
        <f>IF($C3013="", "", IF(IFERROR(INDEX(Ingredients!E$11:E$310, MATCH($C3013, Ingredients!$B$11:$B$310, 0)), "")="", "", IFERROR(INDEX(Ingredients!E$11:E$310, MATCH($C3013, Ingredients!$B$11:$B$310, 0)), "")))</f>
        <v/>
      </c>
      <c r="AJ3013" s="108" t="str">
        <f>IF($C3013="", "", IF(IFERROR(INDEX(Ingredients!F$11:F$310, MATCH($C3013, Ingredients!$B$11:$B$310, 0)), "")="", "", IFERROR(INDEX(Ingredients!F$11:F$310, MATCH($C3013, Ingredients!$B$11:$B$310, 0)), "")))</f>
        <v/>
      </c>
      <c r="AK3013" s="106" t="str">
        <f>IF($C3013="", "", IF(IFERROR(INDEX(Ingredients!G$11:G$310, MATCH($C3013, Ingredients!$B$11:$B$310, 0)), "")="", "", IFERROR(INDEX(Ingredients!G$11:G$310, MATCH($C3013, Ingredients!$B$11:$B$310, 0)), "")))</f>
        <v/>
      </c>
      <c r="AL3013" s="79" t="str">
        <f>IF($C3013="", "", IF(IFERROR(INDEX(Ingredients!H$11:H$310, MATCH($C3013, Ingredients!$B$11:$B$310, 0)), "")="", "", IFERROR(INDEX(Ingredients!H$11:H$310, MATCH($C3013, Ingredients!$B$11:$B$310, 0)), "")))</f>
        <v/>
      </c>
      <c r="AN3013" s="83" t="str">
        <f t="shared" si="695"/>
        <v/>
      </c>
      <c r="AP3013" s="114" t="str">
        <f t="shared" si="705"/>
        <v/>
      </c>
      <c r="AR3013" s="117" t="str">
        <f>IF($C3013="", "", IF(IFERROR(INDEX(Ingredients!$AI$11:$AI$310, MATCH($C3013, Ingredients!$B$11:$B$310, 0)), "")="", "", IFERROR(INDEX(Ingredients!$AI$11:$AI$310, MATCH($C3013, Ingredients!$B$11:$B$310, 0)), "")))</f>
        <v/>
      </c>
      <c r="AT3013" s="120" t="str">
        <f t="shared" si="706"/>
        <v/>
      </c>
      <c r="AV3013" s="90" t="str">
        <f t="shared" si="696"/>
        <v/>
      </c>
      <c r="AX3013" s="90" t="str">
        <f>IF($AV3013="", "", COUNTIF($AV$11:$AV$5010, "&lt;"&amp;$AV3013)+1+COUNTIF($AV$11:$AV3013, $AV3013)-1)</f>
        <v/>
      </c>
      <c r="AZ3013" s="111" t="str">
        <f>IF($B3013="", "", SUMIF('Shopping List'!$AV$11:$AV$25, $B3013, 'Shopping List'!$BN$11:$BN$25))</f>
        <v/>
      </c>
      <c r="BB3013" s="117" t="str">
        <f t="shared" si="707"/>
        <v/>
      </c>
    </row>
    <row r="3014" spans="1:54" x14ac:dyDescent="0.25">
      <c r="A3014" s="4"/>
      <c r="B3014" s="37"/>
      <c r="C3014" s="124"/>
      <c r="D3014" s="39"/>
      <c r="E3014" s="125"/>
      <c r="F3014" s="48"/>
      <c r="G3014" s="4"/>
      <c r="H3014" s="4"/>
      <c r="I3014" s="95" t="str">
        <f>IF($C3014="", "", IF(IFERROR(INDEX(Ingredients!$C$11:$C$310, MATCH($C3014, Ingredients!$B$11:$B$310, 0)), "")="", "", IFERROR(INDEX(Ingredients!$C$11:$C$310, MATCH($C3014, Ingredients!$B$11:$B$310, 0)), "")))</f>
        <v/>
      </c>
      <c r="J3014" s="73" t="str">
        <f>IF($B3014="", "", IF(IFERROR(INDEX(Meals!$C$11:$C$260, MATCH($B3014, Meals!$B$11:$B$260, 0)), "")="", "", IFERROR(INDEX(Meals!$C$11:$C$260, MATCH($B3014, Meals!$B$11:$B$260, 0)), "")))</f>
        <v/>
      </c>
      <c r="K3014" s="4"/>
      <c r="L3014" s="72" t="str">
        <f t="shared" si="697"/>
        <v/>
      </c>
      <c r="M3014" s="73" t="str">
        <f t="shared" si="698"/>
        <v/>
      </c>
      <c r="N3014" s="4"/>
      <c r="O3014" s="78" t="str">
        <f t="shared" si="699"/>
        <v/>
      </c>
      <c r="P3014" s="79" t="str">
        <f t="shared" si="700"/>
        <v/>
      </c>
      <c r="Q3014" s="4"/>
      <c r="R3014" s="90" t="str">
        <f t="shared" si="701"/>
        <v/>
      </c>
      <c r="S3014" s="4"/>
      <c r="Y3014" s="18" t="str">
        <f t="shared" si="702"/>
        <v/>
      </c>
      <c r="AA3014" s="18" t="str">
        <f t="shared" si="693"/>
        <v/>
      </c>
      <c r="AB3014" s="18" t="str">
        <f t="shared" si="694"/>
        <v/>
      </c>
      <c r="AC3014" s="18" t="str">
        <f t="shared" si="703"/>
        <v/>
      </c>
      <c r="AD3014" s="18" t="str">
        <f t="shared" si="703"/>
        <v/>
      </c>
      <c r="AE3014" s="18" t="str">
        <f t="shared" si="704"/>
        <v/>
      </c>
      <c r="AG3014" s="95" t="str">
        <f>IF($C3014="", "", IF(IFERROR(INDEX(Ingredients!C$11:C$310, MATCH($C3014, Ingredients!$B$11:$B$310, 0)), "")="", "", IFERROR(INDEX(Ingredients!C$11:C$310, MATCH($C3014, Ingredients!$B$11:$B$310, 0)), "")))</f>
        <v/>
      </c>
      <c r="AH3014" s="105" t="str">
        <f>IF($C3014="", "", IF(IFERROR(INDEX(Ingredients!D$11:D$310, MATCH($C3014, Ingredients!$B$11:$B$310, 0)), "")="", "", IFERROR(INDEX(Ingredients!D$11:D$310, MATCH($C3014, Ingredients!$B$11:$B$310, 0)), "")))</f>
        <v/>
      </c>
      <c r="AI3014" s="106" t="str">
        <f>IF($C3014="", "", IF(IFERROR(INDEX(Ingredients!E$11:E$310, MATCH($C3014, Ingredients!$B$11:$B$310, 0)), "")="", "", IFERROR(INDEX(Ingredients!E$11:E$310, MATCH($C3014, Ingredients!$B$11:$B$310, 0)), "")))</f>
        <v/>
      </c>
      <c r="AJ3014" s="108" t="str">
        <f>IF($C3014="", "", IF(IFERROR(INDEX(Ingredients!F$11:F$310, MATCH($C3014, Ingredients!$B$11:$B$310, 0)), "")="", "", IFERROR(INDEX(Ingredients!F$11:F$310, MATCH($C3014, Ingredients!$B$11:$B$310, 0)), "")))</f>
        <v/>
      </c>
      <c r="AK3014" s="106" t="str">
        <f>IF($C3014="", "", IF(IFERROR(INDEX(Ingredients!G$11:G$310, MATCH($C3014, Ingredients!$B$11:$B$310, 0)), "")="", "", IFERROR(INDEX(Ingredients!G$11:G$310, MATCH($C3014, Ingredients!$B$11:$B$310, 0)), "")))</f>
        <v/>
      </c>
      <c r="AL3014" s="79" t="str">
        <f>IF($C3014="", "", IF(IFERROR(INDEX(Ingredients!H$11:H$310, MATCH($C3014, Ingredients!$B$11:$B$310, 0)), "")="", "", IFERROR(INDEX(Ingredients!H$11:H$310, MATCH($C3014, Ingredients!$B$11:$B$310, 0)), "")))</f>
        <v/>
      </c>
      <c r="AN3014" s="83" t="str">
        <f t="shared" si="695"/>
        <v/>
      </c>
      <c r="AP3014" s="114" t="str">
        <f t="shared" si="705"/>
        <v/>
      </c>
      <c r="AR3014" s="117" t="str">
        <f>IF($C3014="", "", IF(IFERROR(INDEX(Ingredients!$AI$11:$AI$310, MATCH($C3014, Ingredients!$B$11:$B$310, 0)), "")="", "", IFERROR(INDEX(Ingredients!$AI$11:$AI$310, MATCH($C3014, Ingredients!$B$11:$B$310, 0)), "")))</f>
        <v/>
      </c>
      <c r="AT3014" s="120" t="str">
        <f t="shared" si="706"/>
        <v/>
      </c>
      <c r="AV3014" s="90" t="str">
        <f t="shared" si="696"/>
        <v/>
      </c>
      <c r="AX3014" s="90" t="str">
        <f>IF($AV3014="", "", COUNTIF($AV$11:$AV$5010, "&lt;"&amp;$AV3014)+1+COUNTIF($AV$11:$AV3014, $AV3014)-1)</f>
        <v/>
      </c>
      <c r="AZ3014" s="111" t="str">
        <f>IF($B3014="", "", SUMIF('Shopping List'!$AV$11:$AV$25, $B3014, 'Shopping List'!$BN$11:$BN$25))</f>
        <v/>
      </c>
      <c r="BB3014" s="117" t="str">
        <f t="shared" si="707"/>
        <v/>
      </c>
    </row>
    <row r="3015" spans="1:54" x14ac:dyDescent="0.25">
      <c r="A3015" s="4"/>
      <c r="B3015" s="37"/>
      <c r="C3015" s="124"/>
      <c r="D3015" s="39"/>
      <c r="E3015" s="125"/>
      <c r="F3015" s="48"/>
      <c r="G3015" s="4"/>
      <c r="H3015" s="4"/>
      <c r="I3015" s="95" t="str">
        <f>IF($C3015="", "", IF(IFERROR(INDEX(Ingredients!$C$11:$C$310, MATCH($C3015, Ingredients!$B$11:$B$310, 0)), "")="", "", IFERROR(INDEX(Ingredients!$C$11:$C$310, MATCH($C3015, Ingredients!$B$11:$B$310, 0)), "")))</f>
        <v/>
      </c>
      <c r="J3015" s="73" t="str">
        <f>IF($B3015="", "", IF(IFERROR(INDEX(Meals!$C$11:$C$260, MATCH($B3015, Meals!$B$11:$B$260, 0)), "")="", "", IFERROR(INDEX(Meals!$C$11:$C$260, MATCH($B3015, Meals!$B$11:$B$260, 0)), "")))</f>
        <v/>
      </c>
      <c r="K3015" s="4"/>
      <c r="L3015" s="72" t="str">
        <f t="shared" si="697"/>
        <v/>
      </c>
      <c r="M3015" s="73" t="str">
        <f t="shared" si="698"/>
        <v/>
      </c>
      <c r="N3015" s="4"/>
      <c r="O3015" s="78" t="str">
        <f t="shared" si="699"/>
        <v/>
      </c>
      <c r="P3015" s="79" t="str">
        <f t="shared" si="700"/>
        <v/>
      </c>
      <c r="Q3015" s="4"/>
      <c r="R3015" s="90" t="str">
        <f t="shared" si="701"/>
        <v/>
      </c>
      <c r="S3015" s="4"/>
      <c r="Y3015" s="18" t="str">
        <f t="shared" si="702"/>
        <v/>
      </c>
      <c r="AA3015" s="18" t="str">
        <f t="shared" si="693"/>
        <v/>
      </c>
      <c r="AB3015" s="18" t="str">
        <f t="shared" si="694"/>
        <v/>
      </c>
      <c r="AC3015" s="18" t="str">
        <f t="shared" si="703"/>
        <v/>
      </c>
      <c r="AD3015" s="18" t="str">
        <f t="shared" si="703"/>
        <v/>
      </c>
      <c r="AE3015" s="18" t="str">
        <f t="shared" si="704"/>
        <v/>
      </c>
      <c r="AG3015" s="95" t="str">
        <f>IF($C3015="", "", IF(IFERROR(INDEX(Ingredients!C$11:C$310, MATCH($C3015, Ingredients!$B$11:$B$310, 0)), "")="", "", IFERROR(INDEX(Ingredients!C$11:C$310, MATCH($C3015, Ingredients!$B$11:$B$310, 0)), "")))</f>
        <v/>
      </c>
      <c r="AH3015" s="105" t="str">
        <f>IF($C3015="", "", IF(IFERROR(INDEX(Ingredients!D$11:D$310, MATCH($C3015, Ingredients!$B$11:$B$310, 0)), "")="", "", IFERROR(INDEX(Ingredients!D$11:D$310, MATCH($C3015, Ingredients!$B$11:$B$310, 0)), "")))</f>
        <v/>
      </c>
      <c r="AI3015" s="106" t="str">
        <f>IF($C3015="", "", IF(IFERROR(INDEX(Ingredients!E$11:E$310, MATCH($C3015, Ingredients!$B$11:$B$310, 0)), "")="", "", IFERROR(INDEX(Ingredients!E$11:E$310, MATCH($C3015, Ingredients!$B$11:$B$310, 0)), "")))</f>
        <v/>
      </c>
      <c r="AJ3015" s="108" t="str">
        <f>IF($C3015="", "", IF(IFERROR(INDEX(Ingredients!F$11:F$310, MATCH($C3015, Ingredients!$B$11:$B$310, 0)), "")="", "", IFERROR(INDEX(Ingredients!F$11:F$310, MATCH($C3015, Ingredients!$B$11:$B$310, 0)), "")))</f>
        <v/>
      </c>
      <c r="AK3015" s="106" t="str">
        <f>IF($C3015="", "", IF(IFERROR(INDEX(Ingredients!G$11:G$310, MATCH($C3015, Ingredients!$B$11:$B$310, 0)), "")="", "", IFERROR(INDEX(Ingredients!G$11:G$310, MATCH($C3015, Ingredients!$B$11:$B$310, 0)), "")))</f>
        <v/>
      </c>
      <c r="AL3015" s="79" t="str">
        <f>IF($C3015="", "", IF(IFERROR(INDEX(Ingredients!H$11:H$310, MATCH($C3015, Ingredients!$B$11:$B$310, 0)), "")="", "", IFERROR(INDEX(Ingredients!H$11:H$310, MATCH($C3015, Ingredients!$B$11:$B$310, 0)), "")))</f>
        <v/>
      </c>
      <c r="AN3015" s="83" t="str">
        <f t="shared" si="695"/>
        <v/>
      </c>
      <c r="AP3015" s="114" t="str">
        <f t="shared" si="705"/>
        <v/>
      </c>
      <c r="AR3015" s="117" t="str">
        <f>IF($C3015="", "", IF(IFERROR(INDEX(Ingredients!$AI$11:$AI$310, MATCH($C3015, Ingredients!$B$11:$B$310, 0)), "")="", "", IFERROR(INDEX(Ingredients!$AI$11:$AI$310, MATCH($C3015, Ingredients!$B$11:$B$310, 0)), "")))</f>
        <v/>
      </c>
      <c r="AT3015" s="120" t="str">
        <f t="shared" si="706"/>
        <v/>
      </c>
      <c r="AV3015" s="90" t="str">
        <f t="shared" si="696"/>
        <v/>
      </c>
      <c r="AX3015" s="90" t="str">
        <f>IF($AV3015="", "", COUNTIF($AV$11:$AV$5010, "&lt;"&amp;$AV3015)+1+COUNTIF($AV$11:$AV3015, $AV3015)-1)</f>
        <v/>
      </c>
      <c r="AZ3015" s="111" t="str">
        <f>IF($B3015="", "", SUMIF('Shopping List'!$AV$11:$AV$25, $B3015, 'Shopping List'!$BN$11:$BN$25))</f>
        <v/>
      </c>
      <c r="BB3015" s="117" t="str">
        <f t="shared" si="707"/>
        <v/>
      </c>
    </row>
    <row r="3016" spans="1:54" x14ac:dyDescent="0.25">
      <c r="A3016" s="4"/>
      <c r="B3016" s="37"/>
      <c r="C3016" s="124"/>
      <c r="D3016" s="39"/>
      <c r="E3016" s="125"/>
      <c r="F3016" s="48"/>
      <c r="G3016" s="4"/>
      <c r="H3016" s="4"/>
      <c r="I3016" s="95" t="str">
        <f>IF($C3016="", "", IF(IFERROR(INDEX(Ingredients!$C$11:$C$310, MATCH($C3016, Ingredients!$B$11:$B$310, 0)), "")="", "", IFERROR(INDEX(Ingredients!$C$11:$C$310, MATCH($C3016, Ingredients!$B$11:$B$310, 0)), "")))</f>
        <v/>
      </c>
      <c r="J3016" s="73" t="str">
        <f>IF($B3016="", "", IF(IFERROR(INDEX(Meals!$C$11:$C$260, MATCH($B3016, Meals!$B$11:$B$260, 0)), "")="", "", IFERROR(INDEX(Meals!$C$11:$C$260, MATCH($B3016, Meals!$B$11:$B$260, 0)), "")))</f>
        <v/>
      </c>
      <c r="K3016" s="4"/>
      <c r="L3016" s="72" t="str">
        <f t="shared" si="697"/>
        <v/>
      </c>
      <c r="M3016" s="73" t="str">
        <f t="shared" si="698"/>
        <v/>
      </c>
      <c r="N3016" s="4"/>
      <c r="O3016" s="78" t="str">
        <f t="shared" si="699"/>
        <v/>
      </c>
      <c r="P3016" s="79" t="str">
        <f t="shared" si="700"/>
        <v/>
      </c>
      <c r="Q3016" s="4"/>
      <c r="R3016" s="90" t="str">
        <f t="shared" si="701"/>
        <v/>
      </c>
      <c r="S3016" s="4"/>
      <c r="Y3016" s="18" t="str">
        <f t="shared" si="702"/>
        <v/>
      </c>
      <c r="AA3016" s="18" t="str">
        <f t="shared" si="693"/>
        <v/>
      </c>
      <c r="AB3016" s="18" t="str">
        <f t="shared" si="694"/>
        <v/>
      </c>
      <c r="AC3016" s="18" t="str">
        <f t="shared" si="703"/>
        <v/>
      </c>
      <c r="AD3016" s="18" t="str">
        <f t="shared" si="703"/>
        <v/>
      </c>
      <c r="AE3016" s="18" t="str">
        <f t="shared" si="704"/>
        <v/>
      </c>
      <c r="AG3016" s="95" t="str">
        <f>IF($C3016="", "", IF(IFERROR(INDEX(Ingredients!C$11:C$310, MATCH($C3016, Ingredients!$B$11:$B$310, 0)), "")="", "", IFERROR(INDEX(Ingredients!C$11:C$310, MATCH($C3016, Ingredients!$B$11:$B$310, 0)), "")))</f>
        <v/>
      </c>
      <c r="AH3016" s="105" t="str">
        <f>IF($C3016="", "", IF(IFERROR(INDEX(Ingredients!D$11:D$310, MATCH($C3016, Ingredients!$B$11:$B$310, 0)), "")="", "", IFERROR(INDEX(Ingredients!D$11:D$310, MATCH($C3016, Ingredients!$B$11:$B$310, 0)), "")))</f>
        <v/>
      </c>
      <c r="AI3016" s="106" t="str">
        <f>IF($C3016="", "", IF(IFERROR(INDEX(Ingredients!E$11:E$310, MATCH($C3016, Ingredients!$B$11:$B$310, 0)), "")="", "", IFERROR(INDEX(Ingredients!E$11:E$310, MATCH($C3016, Ingredients!$B$11:$B$310, 0)), "")))</f>
        <v/>
      </c>
      <c r="AJ3016" s="108" t="str">
        <f>IF($C3016="", "", IF(IFERROR(INDEX(Ingredients!F$11:F$310, MATCH($C3016, Ingredients!$B$11:$B$310, 0)), "")="", "", IFERROR(INDEX(Ingredients!F$11:F$310, MATCH($C3016, Ingredients!$B$11:$B$310, 0)), "")))</f>
        <v/>
      </c>
      <c r="AK3016" s="106" t="str">
        <f>IF($C3016="", "", IF(IFERROR(INDEX(Ingredients!G$11:G$310, MATCH($C3016, Ingredients!$B$11:$B$310, 0)), "")="", "", IFERROR(INDEX(Ingredients!G$11:G$310, MATCH($C3016, Ingredients!$B$11:$B$310, 0)), "")))</f>
        <v/>
      </c>
      <c r="AL3016" s="79" t="str">
        <f>IF($C3016="", "", IF(IFERROR(INDEX(Ingredients!H$11:H$310, MATCH($C3016, Ingredients!$B$11:$B$310, 0)), "")="", "", IFERROR(INDEX(Ingredients!H$11:H$310, MATCH($C3016, Ingredients!$B$11:$B$310, 0)), "")))</f>
        <v/>
      </c>
      <c r="AN3016" s="83" t="str">
        <f t="shared" si="695"/>
        <v/>
      </c>
      <c r="AP3016" s="114" t="str">
        <f t="shared" si="705"/>
        <v/>
      </c>
      <c r="AR3016" s="117" t="str">
        <f>IF($C3016="", "", IF(IFERROR(INDEX(Ingredients!$AI$11:$AI$310, MATCH($C3016, Ingredients!$B$11:$B$310, 0)), "")="", "", IFERROR(INDEX(Ingredients!$AI$11:$AI$310, MATCH($C3016, Ingredients!$B$11:$B$310, 0)), "")))</f>
        <v/>
      </c>
      <c r="AT3016" s="120" t="str">
        <f t="shared" si="706"/>
        <v/>
      </c>
      <c r="AV3016" s="90" t="str">
        <f t="shared" si="696"/>
        <v/>
      </c>
      <c r="AX3016" s="90" t="str">
        <f>IF($AV3016="", "", COUNTIF($AV$11:$AV$5010, "&lt;"&amp;$AV3016)+1+COUNTIF($AV$11:$AV3016, $AV3016)-1)</f>
        <v/>
      </c>
      <c r="AZ3016" s="111" t="str">
        <f>IF($B3016="", "", SUMIF('Shopping List'!$AV$11:$AV$25, $B3016, 'Shopping List'!$BN$11:$BN$25))</f>
        <v/>
      </c>
      <c r="BB3016" s="117" t="str">
        <f t="shared" si="707"/>
        <v/>
      </c>
    </row>
    <row r="3017" spans="1:54" x14ac:dyDescent="0.25">
      <c r="A3017" s="4"/>
      <c r="B3017" s="37"/>
      <c r="C3017" s="124"/>
      <c r="D3017" s="39"/>
      <c r="E3017" s="125"/>
      <c r="F3017" s="48"/>
      <c r="G3017" s="4"/>
      <c r="H3017" s="4"/>
      <c r="I3017" s="95" t="str">
        <f>IF($C3017="", "", IF(IFERROR(INDEX(Ingredients!$C$11:$C$310, MATCH($C3017, Ingredients!$B$11:$B$310, 0)), "")="", "", IFERROR(INDEX(Ingredients!$C$11:$C$310, MATCH($C3017, Ingredients!$B$11:$B$310, 0)), "")))</f>
        <v/>
      </c>
      <c r="J3017" s="73" t="str">
        <f>IF($B3017="", "", IF(IFERROR(INDEX(Meals!$C$11:$C$260, MATCH($B3017, Meals!$B$11:$B$260, 0)), "")="", "", IFERROR(INDEX(Meals!$C$11:$C$260, MATCH($B3017, Meals!$B$11:$B$260, 0)), "")))</f>
        <v/>
      </c>
      <c r="K3017" s="4"/>
      <c r="L3017" s="72" t="str">
        <f t="shared" si="697"/>
        <v/>
      </c>
      <c r="M3017" s="73" t="str">
        <f t="shared" si="698"/>
        <v/>
      </c>
      <c r="N3017" s="4"/>
      <c r="O3017" s="78" t="str">
        <f t="shared" si="699"/>
        <v/>
      </c>
      <c r="P3017" s="79" t="str">
        <f t="shared" si="700"/>
        <v/>
      </c>
      <c r="Q3017" s="4"/>
      <c r="R3017" s="90" t="str">
        <f t="shared" si="701"/>
        <v/>
      </c>
      <c r="S3017" s="4"/>
      <c r="Y3017" s="18" t="str">
        <f t="shared" si="702"/>
        <v/>
      </c>
      <c r="AA3017" s="18" t="str">
        <f t="shared" si="693"/>
        <v/>
      </c>
      <c r="AB3017" s="18" t="str">
        <f t="shared" si="694"/>
        <v/>
      </c>
      <c r="AC3017" s="18" t="str">
        <f t="shared" si="703"/>
        <v/>
      </c>
      <c r="AD3017" s="18" t="str">
        <f t="shared" si="703"/>
        <v/>
      </c>
      <c r="AE3017" s="18" t="str">
        <f t="shared" si="704"/>
        <v/>
      </c>
      <c r="AG3017" s="95" t="str">
        <f>IF($C3017="", "", IF(IFERROR(INDEX(Ingredients!C$11:C$310, MATCH($C3017, Ingredients!$B$11:$B$310, 0)), "")="", "", IFERROR(INDEX(Ingredients!C$11:C$310, MATCH($C3017, Ingredients!$B$11:$B$310, 0)), "")))</f>
        <v/>
      </c>
      <c r="AH3017" s="105" t="str">
        <f>IF($C3017="", "", IF(IFERROR(INDEX(Ingredients!D$11:D$310, MATCH($C3017, Ingredients!$B$11:$B$310, 0)), "")="", "", IFERROR(INDEX(Ingredients!D$11:D$310, MATCH($C3017, Ingredients!$B$11:$B$310, 0)), "")))</f>
        <v/>
      </c>
      <c r="AI3017" s="106" t="str">
        <f>IF($C3017="", "", IF(IFERROR(INDEX(Ingredients!E$11:E$310, MATCH($C3017, Ingredients!$B$11:$B$310, 0)), "")="", "", IFERROR(INDEX(Ingredients!E$11:E$310, MATCH($C3017, Ingredients!$B$11:$B$310, 0)), "")))</f>
        <v/>
      </c>
      <c r="AJ3017" s="108" t="str">
        <f>IF($C3017="", "", IF(IFERROR(INDEX(Ingredients!F$11:F$310, MATCH($C3017, Ingredients!$B$11:$B$310, 0)), "")="", "", IFERROR(INDEX(Ingredients!F$11:F$310, MATCH($C3017, Ingredients!$B$11:$B$310, 0)), "")))</f>
        <v/>
      </c>
      <c r="AK3017" s="106" t="str">
        <f>IF($C3017="", "", IF(IFERROR(INDEX(Ingredients!G$11:G$310, MATCH($C3017, Ingredients!$B$11:$B$310, 0)), "")="", "", IFERROR(INDEX(Ingredients!G$11:G$310, MATCH($C3017, Ingredients!$B$11:$B$310, 0)), "")))</f>
        <v/>
      </c>
      <c r="AL3017" s="79" t="str">
        <f>IF($C3017="", "", IF(IFERROR(INDEX(Ingredients!H$11:H$310, MATCH($C3017, Ingredients!$B$11:$B$310, 0)), "")="", "", IFERROR(INDEX(Ingredients!H$11:H$310, MATCH($C3017, Ingredients!$B$11:$B$310, 0)), "")))</f>
        <v/>
      </c>
      <c r="AN3017" s="83" t="str">
        <f t="shared" si="695"/>
        <v/>
      </c>
      <c r="AP3017" s="114" t="str">
        <f t="shared" si="705"/>
        <v/>
      </c>
      <c r="AR3017" s="117" t="str">
        <f>IF($C3017="", "", IF(IFERROR(INDEX(Ingredients!$AI$11:$AI$310, MATCH($C3017, Ingredients!$B$11:$B$310, 0)), "")="", "", IFERROR(INDEX(Ingredients!$AI$11:$AI$310, MATCH($C3017, Ingredients!$B$11:$B$310, 0)), "")))</f>
        <v/>
      </c>
      <c r="AT3017" s="120" t="str">
        <f t="shared" si="706"/>
        <v/>
      </c>
      <c r="AV3017" s="90" t="str">
        <f t="shared" si="696"/>
        <v/>
      </c>
      <c r="AX3017" s="90" t="str">
        <f>IF($AV3017="", "", COUNTIF($AV$11:$AV$5010, "&lt;"&amp;$AV3017)+1+COUNTIF($AV$11:$AV3017, $AV3017)-1)</f>
        <v/>
      </c>
      <c r="AZ3017" s="111" t="str">
        <f>IF($B3017="", "", SUMIF('Shopping List'!$AV$11:$AV$25, $B3017, 'Shopping List'!$BN$11:$BN$25))</f>
        <v/>
      </c>
      <c r="BB3017" s="117" t="str">
        <f t="shared" si="707"/>
        <v/>
      </c>
    </row>
    <row r="3018" spans="1:54" x14ac:dyDescent="0.25">
      <c r="A3018" s="4"/>
      <c r="B3018" s="37"/>
      <c r="C3018" s="124"/>
      <c r="D3018" s="39"/>
      <c r="E3018" s="125"/>
      <c r="F3018" s="48"/>
      <c r="G3018" s="4"/>
      <c r="H3018" s="4"/>
      <c r="I3018" s="95" t="str">
        <f>IF($C3018="", "", IF(IFERROR(INDEX(Ingredients!$C$11:$C$310, MATCH($C3018, Ingredients!$B$11:$B$310, 0)), "")="", "", IFERROR(INDEX(Ingredients!$C$11:$C$310, MATCH($C3018, Ingredients!$B$11:$B$310, 0)), "")))</f>
        <v/>
      </c>
      <c r="J3018" s="73" t="str">
        <f>IF($B3018="", "", IF(IFERROR(INDEX(Meals!$C$11:$C$260, MATCH($B3018, Meals!$B$11:$B$260, 0)), "")="", "", IFERROR(INDEX(Meals!$C$11:$C$260, MATCH($B3018, Meals!$B$11:$B$260, 0)), "")))</f>
        <v/>
      </c>
      <c r="K3018" s="4"/>
      <c r="L3018" s="72" t="str">
        <f t="shared" si="697"/>
        <v/>
      </c>
      <c r="M3018" s="73" t="str">
        <f t="shared" si="698"/>
        <v/>
      </c>
      <c r="N3018" s="4"/>
      <c r="O3018" s="78" t="str">
        <f t="shared" si="699"/>
        <v/>
      </c>
      <c r="P3018" s="79" t="str">
        <f t="shared" si="700"/>
        <v/>
      </c>
      <c r="Q3018" s="4"/>
      <c r="R3018" s="90" t="str">
        <f t="shared" si="701"/>
        <v/>
      </c>
      <c r="S3018" s="4"/>
      <c r="Y3018" s="18" t="str">
        <f t="shared" si="702"/>
        <v/>
      </c>
      <c r="AA3018" s="18" t="str">
        <f t="shared" si="693"/>
        <v/>
      </c>
      <c r="AB3018" s="18" t="str">
        <f t="shared" si="694"/>
        <v/>
      </c>
      <c r="AC3018" s="18" t="str">
        <f t="shared" si="703"/>
        <v/>
      </c>
      <c r="AD3018" s="18" t="str">
        <f t="shared" si="703"/>
        <v/>
      </c>
      <c r="AE3018" s="18" t="str">
        <f t="shared" si="704"/>
        <v/>
      </c>
      <c r="AG3018" s="95" t="str">
        <f>IF($C3018="", "", IF(IFERROR(INDEX(Ingredients!C$11:C$310, MATCH($C3018, Ingredients!$B$11:$B$310, 0)), "")="", "", IFERROR(INDEX(Ingredients!C$11:C$310, MATCH($C3018, Ingredients!$B$11:$B$310, 0)), "")))</f>
        <v/>
      </c>
      <c r="AH3018" s="105" t="str">
        <f>IF($C3018="", "", IF(IFERROR(INDEX(Ingredients!D$11:D$310, MATCH($C3018, Ingredients!$B$11:$B$310, 0)), "")="", "", IFERROR(INDEX(Ingredients!D$11:D$310, MATCH($C3018, Ingredients!$B$11:$B$310, 0)), "")))</f>
        <v/>
      </c>
      <c r="AI3018" s="106" t="str">
        <f>IF($C3018="", "", IF(IFERROR(INDEX(Ingredients!E$11:E$310, MATCH($C3018, Ingredients!$B$11:$B$310, 0)), "")="", "", IFERROR(INDEX(Ingredients!E$11:E$310, MATCH($C3018, Ingredients!$B$11:$B$310, 0)), "")))</f>
        <v/>
      </c>
      <c r="AJ3018" s="108" t="str">
        <f>IF($C3018="", "", IF(IFERROR(INDEX(Ingredients!F$11:F$310, MATCH($C3018, Ingredients!$B$11:$B$310, 0)), "")="", "", IFERROR(INDEX(Ingredients!F$11:F$310, MATCH($C3018, Ingredients!$B$11:$B$310, 0)), "")))</f>
        <v/>
      </c>
      <c r="AK3018" s="106" t="str">
        <f>IF($C3018="", "", IF(IFERROR(INDEX(Ingredients!G$11:G$310, MATCH($C3018, Ingredients!$B$11:$B$310, 0)), "")="", "", IFERROR(INDEX(Ingredients!G$11:G$310, MATCH($C3018, Ingredients!$B$11:$B$310, 0)), "")))</f>
        <v/>
      </c>
      <c r="AL3018" s="79" t="str">
        <f>IF($C3018="", "", IF(IFERROR(INDEX(Ingredients!H$11:H$310, MATCH($C3018, Ingredients!$B$11:$B$310, 0)), "")="", "", IFERROR(INDEX(Ingredients!H$11:H$310, MATCH($C3018, Ingredients!$B$11:$B$310, 0)), "")))</f>
        <v/>
      </c>
      <c r="AN3018" s="83" t="str">
        <f t="shared" si="695"/>
        <v/>
      </c>
      <c r="AP3018" s="114" t="str">
        <f t="shared" si="705"/>
        <v/>
      </c>
      <c r="AR3018" s="117" t="str">
        <f>IF($C3018="", "", IF(IFERROR(INDEX(Ingredients!$AI$11:$AI$310, MATCH($C3018, Ingredients!$B$11:$B$310, 0)), "")="", "", IFERROR(INDEX(Ingredients!$AI$11:$AI$310, MATCH($C3018, Ingredients!$B$11:$B$310, 0)), "")))</f>
        <v/>
      </c>
      <c r="AT3018" s="120" t="str">
        <f t="shared" si="706"/>
        <v/>
      </c>
      <c r="AV3018" s="90" t="str">
        <f t="shared" si="696"/>
        <v/>
      </c>
      <c r="AX3018" s="90" t="str">
        <f>IF($AV3018="", "", COUNTIF($AV$11:$AV$5010, "&lt;"&amp;$AV3018)+1+COUNTIF($AV$11:$AV3018, $AV3018)-1)</f>
        <v/>
      </c>
      <c r="AZ3018" s="111" t="str">
        <f>IF($B3018="", "", SUMIF('Shopping List'!$AV$11:$AV$25, $B3018, 'Shopping List'!$BN$11:$BN$25))</f>
        <v/>
      </c>
      <c r="BB3018" s="117" t="str">
        <f t="shared" si="707"/>
        <v/>
      </c>
    </row>
    <row r="3019" spans="1:54" x14ac:dyDescent="0.25">
      <c r="A3019" s="4"/>
      <c r="B3019" s="37"/>
      <c r="C3019" s="124"/>
      <c r="D3019" s="39"/>
      <c r="E3019" s="125"/>
      <c r="F3019" s="48"/>
      <c r="G3019" s="4"/>
      <c r="H3019" s="4"/>
      <c r="I3019" s="95" t="str">
        <f>IF($C3019="", "", IF(IFERROR(INDEX(Ingredients!$C$11:$C$310, MATCH($C3019, Ingredients!$B$11:$B$310, 0)), "")="", "", IFERROR(INDEX(Ingredients!$C$11:$C$310, MATCH($C3019, Ingredients!$B$11:$B$310, 0)), "")))</f>
        <v/>
      </c>
      <c r="J3019" s="73" t="str">
        <f>IF($B3019="", "", IF(IFERROR(INDEX(Meals!$C$11:$C$260, MATCH($B3019, Meals!$B$11:$B$260, 0)), "")="", "", IFERROR(INDEX(Meals!$C$11:$C$260, MATCH($B3019, Meals!$B$11:$B$260, 0)), "")))</f>
        <v/>
      </c>
      <c r="K3019" s="4"/>
      <c r="L3019" s="72" t="str">
        <f t="shared" si="697"/>
        <v/>
      </c>
      <c r="M3019" s="73" t="str">
        <f t="shared" si="698"/>
        <v/>
      </c>
      <c r="N3019" s="4"/>
      <c r="O3019" s="78" t="str">
        <f t="shared" si="699"/>
        <v/>
      </c>
      <c r="P3019" s="79" t="str">
        <f t="shared" si="700"/>
        <v/>
      </c>
      <c r="Q3019" s="4"/>
      <c r="R3019" s="90" t="str">
        <f t="shared" si="701"/>
        <v/>
      </c>
      <c r="S3019" s="4"/>
      <c r="Y3019" s="18" t="str">
        <f t="shared" si="702"/>
        <v/>
      </c>
      <c r="AA3019" s="18" t="str">
        <f t="shared" ref="AA3019:AA3082" si="708">IF($Y3019="", "", IF(AND(AA$5="X", B3019=""), $Y$6, IF(AND(NOT(B3019=""), COUNTIF(V$11:V$260, B3019)=0), $Y$7, "")))</f>
        <v/>
      </c>
      <c r="AB3019" s="18" t="str">
        <f t="shared" ref="AB3019:AB3082" si="709">IF($Y3019="", "", IF(AND(AB$5="X", C3019=""), $Y$6, IF(AND(NOT(C3019=""), COUNTIF(W$11:W$310, C3019)=0), $Y$7, "")))</f>
        <v/>
      </c>
      <c r="AC3019" s="18" t="str">
        <f t="shared" si="703"/>
        <v/>
      </c>
      <c r="AD3019" s="18" t="str">
        <f t="shared" si="703"/>
        <v/>
      </c>
      <c r="AE3019" s="18" t="str">
        <f t="shared" si="704"/>
        <v/>
      </c>
      <c r="AG3019" s="95" t="str">
        <f>IF($C3019="", "", IF(IFERROR(INDEX(Ingredients!C$11:C$310, MATCH($C3019, Ingredients!$B$11:$B$310, 0)), "")="", "", IFERROR(INDEX(Ingredients!C$11:C$310, MATCH($C3019, Ingredients!$B$11:$B$310, 0)), "")))</f>
        <v/>
      </c>
      <c r="AH3019" s="105" t="str">
        <f>IF($C3019="", "", IF(IFERROR(INDEX(Ingredients!D$11:D$310, MATCH($C3019, Ingredients!$B$11:$B$310, 0)), "")="", "", IFERROR(INDEX(Ingredients!D$11:D$310, MATCH($C3019, Ingredients!$B$11:$B$310, 0)), "")))</f>
        <v/>
      </c>
      <c r="AI3019" s="106" t="str">
        <f>IF($C3019="", "", IF(IFERROR(INDEX(Ingredients!E$11:E$310, MATCH($C3019, Ingredients!$B$11:$B$310, 0)), "")="", "", IFERROR(INDEX(Ingredients!E$11:E$310, MATCH($C3019, Ingredients!$B$11:$B$310, 0)), "")))</f>
        <v/>
      </c>
      <c r="AJ3019" s="108" t="str">
        <f>IF($C3019="", "", IF(IFERROR(INDEX(Ingredients!F$11:F$310, MATCH($C3019, Ingredients!$B$11:$B$310, 0)), "")="", "", IFERROR(INDEX(Ingredients!F$11:F$310, MATCH($C3019, Ingredients!$B$11:$B$310, 0)), "")))</f>
        <v/>
      </c>
      <c r="AK3019" s="106" t="str">
        <f>IF($C3019="", "", IF(IFERROR(INDEX(Ingredients!G$11:G$310, MATCH($C3019, Ingredients!$B$11:$B$310, 0)), "")="", "", IFERROR(INDEX(Ingredients!G$11:G$310, MATCH($C3019, Ingredients!$B$11:$B$310, 0)), "")))</f>
        <v/>
      </c>
      <c r="AL3019" s="79" t="str">
        <f>IF($C3019="", "", IF(IFERROR(INDEX(Ingredients!H$11:H$310, MATCH($C3019, Ingredients!$B$11:$B$310, 0)), "")="", "", IFERROR(INDEX(Ingredients!H$11:H$310, MATCH($C3019, Ingredients!$B$11:$B$310, 0)), "")))</f>
        <v/>
      </c>
      <c r="AN3019" s="83" t="str">
        <f t="shared" ref="AN3019:AN3082" si="710">IF($D3019="", "", IFERROR(IF($AK3019=$AI3019, $AJ3019/$AH3019, $AJ3019), ""))</f>
        <v/>
      </c>
      <c r="AP3019" s="114" t="str">
        <f t="shared" si="705"/>
        <v/>
      </c>
      <c r="AR3019" s="117" t="str">
        <f>IF($C3019="", "", IF(IFERROR(INDEX(Ingredients!$AI$11:$AI$310, MATCH($C3019, Ingredients!$B$11:$B$310, 0)), "")="", "", IFERROR(INDEX(Ingredients!$AI$11:$AI$310, MATCH($C3019, Ingredients!$B$11:$B$310, 0)), "")))</f>
        <v/>
      </c>
      <c r="AT3019" s="120" t="str">
        <f t="shared" si="706"/>
        <v/>
      </c>
      <c r="AV3019" s="90" t="str">
        <f t="shared" ref="AV3019:AV3082" si="711">IF($AT$8="", "", IF($B3019=$AT$8, $E3019, ""))</f>
        <v/>
      </c>
      <c r="AX3019" s="90" t="str">
        <f>IF($AV3019="", "", COUNTIF($AV$11:$AV$5010, "&lt;"&amp;$AV3019)+1+COUNTIF($AV$11:$AV3019, $AV3019)-1)</f>
        <v/>
      </c>
      <c r="AZ3019" s="111" t="str">
        <f>IF($B3019="", "", SUMIF('Shopping List'!$AV$11:$AV$25, $B3019, 'Shopping List'!$BN$11:$BN$25))</f>
        <v/>
      </c>
      <c r="BB3019" s="117" t="str">
        <f t="shared" si="707"/>
        <v/>
      </c>
    </row>
    <row r="3020" spans="1:54" x14ac:dyDescent="0.25">
      <c r="A3020" s="4"/>
      <c r="B3020" s="37"/>
      <c r="C3020" s="124"/>
      <c r="D3020" s="39"/>
      <c r="E3020" s="125"/>
      <c r="F3020" s="48"/>
      <c r="G3020" s="4"/>
      <c r="H3020" s="4"/>
      <c r="I3020" s="95" t="str">
        <f>IF($C3020="", "", IF(IFERROR(INDEX(Ingredients!$C$11:$C$310, MATCH($C3020, Ingredients!$B$11:$B$310, 0)), "")="", "", IFERROR(INDEX(Ingredients!$C$11:$C$310, MATCH($C3020, Ingredients!$B$11:$B$310, 0)), "")))</f>
        <v/>
      </c>
      <c r="J3020" s="73" t="str">
        <f>IF($B3020="", "", IF(IFERROR(INDEX(Meals!$C$11:$C$260, MATCH($B3020, Meals!$B$11:$B$260, 0)), "")="", "", IFERROR(INDEX(Meals!$C$11:$C$260, MATCH($B3020, Meals!$B$11:$B$260, 0)), "")))</f>
        <v/>
      </c>
      <c r="K3020" s="4"/>
      <c r="L3020" s="72" t="str">
        <f t="shared" ref="L3020:L3083" si="712">IF($D3020="", "", IFERROR(ROUND($AN3020*$D3020, 0), ""))</f>
        <v/>
      </c>
      <c r="M3020" s="73" t="str">
        <f t="shared" ref="M3020:M3083" si="713">IFERROR(ROUND($L3020/$J3020, 0), "")</f>
        <v/>
      </c>
      <c r="N3020" s="4"/>
      <c r="O3020" s="78" t="str">
        <f t="shared" ref="O3020:O3083" si="714">IF($D3020="", "", IFERROR(ROUND($AP3020*$D3020, 2), ""))</f>
        <v/>
      </c>
      <c r="P3020" s="79" t="str">
        <f t="shared" ref="P3020:P3083" si="715">IFERROR(ROUND($O3020/$J3020, 2), "")</f>
        <v/>
      </c>
      <c r="Q3020" s="4"/>
      <c r="R3020" s="90" t="str">
        <f t="shared" ref="R3020:R3083" si="716">IF(OR($D3020="", $AR3020=""), "", IF($AR3020&gt;=$D3020, $V$3, $V$4))</f>
        <v/>
      </c>
      <c r="S3020" s="4"/>
      <c r="Y3020" s="18" t="str">
        <f t="shared" ref="Y3020:Y3083" si="717">IF(COUNTIF($B3020:$F3020, "")=5, "", "X")</f>
        <v/>
      </c>
      <c r="AA3020" s="18" t="str">
        <f t="shared" si="708"/>
        <v/>
      </c>
      <c r="AB3020" s="18" t="str">
        <f t="shared" si="709"/>
        <v/>
      </c>
      <c r="AC3020" s="18" t="str">
        <f t="shared" ref="AC3020:AD3083" si="718">IF($Y3020="", "", IF(AND(AC$5="X", D3020=""), $Y$6, IF(AND(NOT(D3020=""), ISNUMBER(D3020)=FALSE), $Y$7, "")))</f>
        <v/>
      </c>
      <c r="AD3020" s="18" t="str">
        <f t="shared" si="718"/>
        <v/>
      </c>
      <c r="AE3020" s="18" t="str">
        <f t="shared" ref="AE3020:AE3083" si="719">IF($Y3020="", "", IF(AND(AE$5="X", F3020=""), $Y$6, ""))</f>
        <v/>
      </c>
      <c r="AG3020" s="95" t="str">
        <f>IF($C3020="", "", IF(IFERROR(INDEX(Ingredients!C$11:C$310, MATCH($C3020, Ingredients!$B$11:$B$310, 0)), "")="", "", IFERROR(INDEX(Ingredients!C$11:C$310, MATCH($C3020, Ingredients!$B$11:$B$310, 0)), "")))</f>
        <v/>
      </c>
      <c r="AH3020" s="105" t="str">
        <f>IF($C3020="", "", IF(IFERROR(INDEX(Ingredients!D$11:D$310, MATCH($C3020, Ingredients!$B$11:$B$310, 0)), "")="", "", IFERROR(INDEX(Ingredients!D$11:D$310, MATCH($C3020, Ingredients!$B$11:$B$310, 0)), "")))</f>
        <v/>
      </c>
      <c r="AI3020" s="106" t="str">
        <f>IF($C3020="", "", IF(IFERROR(INDEX(Ingredients!E$11:E$310, MATCH($C3020, Ingredients!$B$11:$B$310, 0)), "")="", "", IFERROR(INDEX(Ingredients!E$11:E$310, MATCH($C3020, Ingredients!$B$11:$B$310, 0)), "")))</f>
        <v/>
      </c>
      <c r="AJ3020" s="108" t="str">
        <f>IF($C3020="", "", IF(IFERROR(INDEX(Ingredients!F$11:F$310, MATCH($C3020, Ingredients!$B$11:$B$310, 0)), "")="", "", IFERROR(INDEX(Ingredients!F$11:F$310, MATCH($C3020, Ingredients!$B$11:$B$310, 0)), "")))</f>
        <v/>
      </c>
      <c r="AK3020" s="106" t="str">
        <f>IF($C3020="", "", IF(IFERROR(INDEX(Ingredients!G$11:G$310, MATCH($C3020, Ingredients!$B$11:$B$310, 0)), "")="", "", IFERROR(INDEX(Ingredients!G$11:G$310, MATCH($C3020, Ingredients!$B$11:$B$310, 0)), "")))</f>
        <v/>
      </c>
      <c r="AL3020" s="79" t="str">
        <f>IF($C3020="", "", IF(IFERROR(INDEX(Ingredients!H$11:H$310, MATCH($C3020, Ingredients!$B$11:$B$310, 0)), "")="", "", IFERROR(INDEX(Ingredients!H$11:H$310, MATCH($C3020, Ingredients!$B$11:$B$310, 0)), "")))</f>
        <v/>
      </c>
      <c r="AN3020" s="83" t="str">
        <f t="shared" si="710"/>
        <v/>
      </c>
      <c r="AP3020" s="114" t="str">
        <f t="shared" ref="AP3020:AP3083" si="720">IF($D3020="", "", IFERROR(IF($AK3020=$AI3020, $AL3020/$AH3020, $AL3020), ""))</f>
        <v/>
      </c>
      <c r="AR3020" s="117" t="str">
        <f>IF($C3020="", "", IF(IFERROR(INDEX(Ingredients!$AI$11:$AI$310, MATCH($C3020, Ingredients!$B$11:$B$310, 0)), "")="", "", IFERROR(INDEX(Ingredients!$AI$11:$AI$310, MATCH($C3020, Ingredients!$B$11:$B$310, 0)), "")))</f>
        <v/>
      </c>
      <c r="AT3020" s="120" t="str">
        <f t="shared" ref="AT3020:AT3083" si="721">IF(OR($B3020="", $R3020=""), "", CONCATENATE($B3020, " - ", $R3020))</f>
        <v/>
      </c>
      <c r="AV3020" s="90" t="str">
        <f t="shared" si="711"/>
        <v/>
      </c>
      <c r="AX3020" s="90" t="str">
        <f>IF($AV3020="", "", COUNTIF($AV$11:$AV$5010, "&lt;"&amp;$AV3020)+1+COUNTIF($AV$11:$AV3020, $AV3020)-1)</f>
        <v/>
      </c>
      <c r="AZ3020" s="111" t="str">
        <f>IF($B3020="", "", SUMIF('Shopping List'!$AV$11:$AV$25, $B3020, 'Shopping List'!$BN$11:$BN$25))</f>
        <v/>
      </c>
      <c r="BB3020" s="117" t="str">
        <f t="shared" ref="BB3020:BB3083" si="722">IF(OR($AZ3020="", $AZ3020=0), "", IFERROR($D3020*$AZ3020, ""))</f>
        <v/>
      </c>
    </row>
    <row r="3021" spans="1:54" x14ac:dyDescent="0.25">
      <c r="A3021" s="4"/>
      <c r="B3021" s="37"/>
      <c r="C3021" s="124"/>
      <c r="D3021" s="39"/>
      <c r="E3021" s="125"/>
      <c r="F3021" s="48"/>
      <c r="G3021" s="4"/>
      <c r="H3021" s="4"/>
      <c r="I3021" s="95" t="str">
        <f>IF($C3021="", "", IF(IFERROR(INDEX(Ingredients!$C$11:$C$310, MATCH($C3021, Ingredients!$B$11:$B$310, 0)), "")="", "", IFERROR(INDEX(Ingredients!$C$11:$C$310, MATCH($C3021, Ingredients!$B$11:$B$310, 0)), "")))</f>
        <v/>
      </c>
      <c r="J3021" s="73" t="str">
        <f>IF($B3021="", "", IF(IFERROR(INDEX(Meals!$C$11:$C$260, MATCH($B3021, Meals!$B$11:$B$260, 0)), "")="", "", IFERROR(INDEX(Meals!$C$11:$C$260, MATCH($B3021, Meals!$B$11:$B$260, 0)), "")))</f>
        <v/>
      </c>
      <c r="K3021" s="4"/>
      <c r="L3021" s="72" t="str">
        <f t="shared" si="712"/>
        <v/>
      </c>
      <c r="M3021" s="73" t="str">
        <f t="shared" si="713"/>
        <v/>
      </c>
      <c r="N3021" s="4"/>
      <c r="O3021" s="78" t="str">
        <f t="shared" si="714"/>
        <v/>
      </c>
      <c r="P3021" s="79" t="str">
        <f t="shared" si="715"/>
        <v/>
      </c>
      <c r="Q3021" s="4"/>
      <c r="R3021" s="90" t="str">
        <f t="shared" si="716"/>
        <v/>
      </c>
      <c r="S3021" s="4"/>
      <c r="Y3021" s="18" t="str">
        <f t="shared" si="717"/>
        <v/>
      </c>
      <c r="AA3021" s="18" t="str">
        <f t="shared" si="708"/>
        <v/>
      </c>
      <c r="AB3021" s="18" t="str">
        <f t="shared" si="709"/>
        <v/>
      </c>
      <c r="AC3021" s="18" t="str">
        <f t="shared" si="718"/>
        <v/>
      </c>
      <c r="AD3021" s="18" t="str">
        <f t="shared" si="718"/>
        <v/>
      </c>
      <c r="AE3021" s="18" t="str">
        <f t="shared" si="719"/>
        <v/>
      </c>
      <c r="AG3021" s="95" t="str">
        <f>IF($C3021="", "", IF(IFERROR(INDEX(Ingredients!C$11:C$310, MATCH($C3021, Ingredients!$B$11:$B$310, 0)), "")="", "", IFERROR(INDEX(Ingredients!C$11:C$310, MATCH($C3021, Ingredients!$B$11:$B$310, 0)), "")))</f>
        <v/>
      </c>
      <c r="AH3021" s="105" t="str">
        <f>IF($C3021="", "", IF(IFERROR(INDEX(Ingredients!D$11:D$310, MATCH($C3021, Ingredients!$B$11:$B$310, 0)), "")="", "", IFERROR(INDEX(Ingredients!D$11:D$310, MATCH($C3021, Ingredients!$B$11:$B$310, 0)), "")))</f>
        <v/>
      </c>
      <c r="AI3021" s="106" t="str">
        <f>IF($C3021="", "", IF(IFERROR(INDEX(Ingredients!E$11:E$310, MATCH($C3021, Ingredients!$B$11:$B$310, 0)), "")="", "", IFERROR(INDEX(Ingredients!E$11:E$310, MATCH($C3021, Ingredients!$B$11:$B$310, 0)), "")))</f>
        <v/>
      </c>
      <c r="AJ3021" s="108" t="str">
        <f>IF($C3021="", "", IF(IFERROR(INDEX(Ingredients!F$11:F$310, MATCH($C3021, Ingredients!$B$11:$B$310, 0)), "")="", "", IFERROR(INDEX(Ingredients!F$11:F$310, MATCH($C3021, Ingredients!$B$11:$B$310, 0)), "")))</f>
        <v/>
      </c>
      <c r="AK3021" s="106" t="str">
        <f>IF($C3021="", "", IF(IFERROR(INDEX(Ingredients!G$11:G$310, MATCH($C3021, Ingredients!$B$11:$B$310, 0)), "")="", "", IFERROR(INDEX(Ingredients!G$11:G$310, MATCH($C3021, Ingredients!$B$11:$B$310, 0)), "")))</f>
        <v/>
      </c>
      <c r="AL3021" s="79" t="str">
        <f>IF($C3021="", "", IF(IFERROR(INDEX(Ingredients!H$11:H$310, MATCH($C3021, Ingredients!$B$11:$B$310, 0)), "")="", "", IFERROR(INDEX(Ingredients!H$11:H$310, MATCH($C3021, Ingredients!$B$11:$B$310, 0)), "")))</f>
        <v/>
      </c>
      <c r="AN3021" s="83" t="str">
        <f t="shared" si="710"/>
        <v/>
      </c>
      <c r="AP3021" s="114" t="str">
        <f t="shared" si="720"/>
        <v/>
      </c>
      <c r="AR3021" s="117" t="str">
        <f>IF($C3021="", "", IF(IFERROR(INDEX(Ingredients!$AI$11:$AI$310, MATCH($C3021, Ingredients!$B$11:$B$310, 0)), "")="", "", IFERROR(INDEX(Ingredients!$AI$11:$AI$310, MATCH($C3021, Ingredients!$B$11:$B$310, 0)), "")))</f>
        <v/>
      </c>
      <c r="AT3021" s="120" t="str">
        <f t="shared" si="721"/>
        <v/>
      </c>
      <c r="AV3021" s="90" t="str">
        <f t="shared" si="711"/>
        <v/>
      </c>
      <c r="AX3021" s="90" t="str">
        <f>IF($AV3021="", "", COUNTIF($AV$11:$AV$5010, "&lt;"&amp;$AV3021)+1+COUNTIF($AV$11:$AV3021, $AV3021)-1)</f>
        <v/>
      </c>
      <c r="AZ3021" s="111" t="str">
        <f>IF($B3021="", "", SUMIF('Shopping List'!$AV$11:$AV$25, $B3021, 'Shopping List'!$BN$11:$BN$25))</f>
        <v/>
      </c>
      <c r="BB3021" s="117" t="str">
        <f t="shared" si="722"/>
        <v/>
      </c>
    </row>
    <row r="3022" spans="1:54" x14ac:dyDescent="0.25">
      <c r="A3022" s="4"/>
      <c r="B3022" s="37"/>
      <c r="C3022" s="124"/>
      <c r="D3022" s="39"/>
      <c r="E3022" s="125"/>
      <c r="F3022" s="48"/>
      <c r="G3022" s="4"/>
      <c r="H3022" s="4"/>
      <c r="I3022" s="95" t="str">
        <f>IF($C3022="", "", IF(IFERROR(INDEX(Ingredients!$C$11:$C$310, MATCH($C3022, Ingredients!$B$11:$B$310, 0)), "")="", "", IFERROR(INDEX(Ingredients!$C$11:$C$310, MATCH($C3022, Ingredients!$B$11:$B$310, 0)), "")))</f>
        <v/>
      </c>
      <c r="J3022" s="73" t="str">
        <f>IF($B3022="", "", IF(IFERROR(INDEX(Meals!$C$11:$C$260, MATCH($B3022, Meals!$B$11:$B$260, 0)), "")="", "", IFERROR(INDEX(Meals!$C$11:$C$260, MATCH($B3022, Meals!$B$11:$B$260, 0)), "")))</f>
        <v/>
      </c>
      <c r="K3022" s="4"/>
      <c r="L3022" s="72" t="str">
        <f t="shared" si="712"/>
        <v/>
      </c>
      <c r="M3022" s="73" t="str">
        <f t="shared" si="713"/>
        <v/>
      </c>
      <c r="N3022" s="4"/>
      <c r="O3022" s="78" t="str">
        <f t="shared" si="714"/>
        <v/>
      </c>
      <c r="P3022" s="79" t="str">
        <f t="shared" si="715"/>
        <v/>
      </c>
      <c r="Q3022" s="4"/>
      <c r="R3022" s="90" t="str">
        <f t="shared" si="716"/>
        <v/>
      </c>
      <c r="S3022" s="4"/>
      <c r="Y3022" s="18" t="str">
        <f t="shared" si="717"/>
        <v/>
      </c>
      <c r="AA3022" s="18" t="str">
        <f t="shared" si="708"/>
        <v/>
      </c>
      <c r="AB3022" s="18" t="str">
        <f t="shared" si="709"/>
        <v/>
      </c>
      <c r="AC3022" s="18" t="str">
        <f t="shared" si="718"/>
        <v/>
      </c>
      <c r="AD3022" s="18" t="str">
        <f t="shared" si="718"/>
        <v/>
      </c>
      <c r="AE3022" s="18" t="str">
        <f t="shared" si="719"/>
        <v/>
      </c>
      <c r="AG3022" s="95" t="str">
        <f>IF($C3022="", "", IF(IFERROR(INDEX(Ingredients!C$11:C$310, MATCH($C3022, Ingredients!$B$11:$B$310, 0)), "")="", "", IFERROR(INDEX(Ingredients!C$11:C$310, MATCH($C3022, Ingredients!$B$11:$B$310, 0)), "")))</f>
        <v/>
      </c>
      <c r="AH3022" s="105" t="str">
        <f>IF($C3022="", "", IF(IFERROR(INDEX(Ingredients!D$11:D$310, MATCH($C3022, Ingredients!$B$11:$B$310, 0)), "")="", "", IFERROR(INDEX(Ingredients!D$11:D$310, MATCH($C3022, Ingredients!$B$11:$B$310, 0)), "")))</f>
        <v/>
      </c>
      <c r="AI3022" s="106" t="str">
        <f>IF($C3022="", "", IF(IFERROR(INDEX(Ingredients!E$11:E$310, MATCH($C3022, Ingredients!$B$11:$B$310, 0)), "")="", "", IFERROR(INDEX(Ingredients!E$11:E$310, MATCH($C3022, Ingredients!$B$11:$B$310, 0)), "")))</f>
        <v/>
      </c>
      <c r="AJ3022" s="108" t="str">
        <f>IF($C3022="", "", IF(IFERROR(INDEX(Ingredients!F$11:F$310, MATCH($C3022, Ingredients!$B$11:$B$310, 0)), "")="", "", IFERROR(INDEX(Ingredients!F$11:F$310, MATCH($C3022, Ingredients!$B$11:$B$310, 0)), "")))</f>
        <v/>
      </c>
      <c r="AK3022" s="106" t="str">
        <f>IF($C3022="", "", IF(IFERROR(INDEX(Ingredients!G$11:G$310, MATCH($C3022, Ingredients!$B$11:$B$310, 0)), "")="", "", IFERROR(INDEX(Ingredients!G$11:G$310, MATCH($C3022, Ingredients!$B$11:$B$310, 0)), "")))</f>
        <v/>
      </c>
      <c r="AL3022" s="79" t="str">
        <f>IF($C3022="", "", IF(IFERROR(INDEX(Ingredients!H$11:H$310, MATCH($C3022, Ingredients!$B$11:$B$310, 0)), "")="", "", IFERROR(INDEX(Ingredients!H$11:H$310, MATCH($C3022, Ingredients!$B$11:$B$310, 0)), "")))</f>
        <v/>
      </c>
      <c r="AN3022" s="83" t="str">
        <f t="shared" si="710"/>
        <v/>
      </c>
      <c r="AP3022" s="114" t="str">
        <f t="shared" si="720"/>
        <v/>
      </c>
      <c r="AR3022" s="117" t="str">
        <f>IF($C3022="", "", IF(IFERROR(INDEX(Ingredients!$AI$11:$AI$310, MATCH($C3022, Ingredients!$B$11:$B$310, 0)), "")="", "", IFERROR(INDEX(Ingredients!$AI$11:$AI$310, MATCH($C3022, Ingredients!$B$11:$B$310, 0)), "")))</f>
        <v/>
      </c>
      <c r="AT3022" s="120" t="str">
        <f t="shared" si="721"/>
        <v/>
      </c>
      <c r="AV3022" s="90" t="str">
        <f t="shared" si="711"/>
        <v/>
      </c>
      <c r="AX3022" s="90" t="str">
        <f>IF($AV3022="", "", COUNTIF($AV$11:$AV$5010, "&lt;"&amp;$AV3022)+1+COUNTIF($AV$11:$AV3022, $AV3022)-1)</f>
        <v/>
      </c>
      <c r="AZ3022" s="111" t="str">
        <f>IF($B3022="", "", SUMIF('Shopping List'!$AV$11:$AV$25, $B3022, 'Shopping List'!$BN$11:$BN$25))</f>
        <v/>
      </c>
      <c r="BB3022" s="117" t="str">
        <f t="shared" si="722"/>
        <v/>
      </c>
    </row>
    <row r="3023" spans="1:54" x14ac:dyDescent="0.25">
      <c r="A3023" s="4"/>
      <c r="B3023" s="37"/>
      <c r="C3023" s="124"/>
      <c r="D3023" s="39"/>
      <c r="E3023" s="125"/>
      <c r="F3023" s="48"/>
      <c r="G3023" s="4"/>
      <c r="H3023" s="4"/>
      <c r="I3023" s="95" t="str">
        <f>IF($C3023="", "", IF(IFERROR(INDEX(Ingredients!$C$11:$C$310, MATCH($C3023, Ingredients!$B$11:$B$310, 0)), "")="", "", IFERROR(INDEX(Ingredients!$C$11:$C$310, MATCH($C3023, Ingredients!$B$11:$B$310, 0)), "")))</f>
        <v/>
      </c>
      <c r="J3023" s="73" t="str">
        <f>IF($B3023="", "", IF(IFERROR(INDEX(Meals!$C$11:$C$260, MATCH($B3023, Meals!$B$11:$B$260, 0)), "")="", "", IFERROR(INDEX(Meals!$C$11:$C$260, MATCH($B3023, Meals!$B$11:$B$260, 0)), "")))</f>
        <v/>
      </c>
      <c r="K3023" s="4"/>
      <c r="L3023" s="72" t="str">
        <f t="shared" si="712"/>
        <v/>
      </c>
      <c r="M3023" s="73" t="str">
        <f t="shared" si="713"/>
        <v/>
      </c>
      <c r="N3023" s="4"/>
      <c r="O3023" s="78" t="str">
        <f t="shared" si="714"/>
        <v/>
      </c>
      <c r="P3023" s="79" t="str">
        <f t="shared" si="715"/>
        <v/>
      </c>
      <c r="Q3023" s="4"/>
      <c r="R3023" s="90" t="str">
        <f t="shared" si="716"/>
        <v/>
      </c>
      <c r="S3023" s="4"/>
      <c r="Y3023" s="18" t="str">
        <f t="shared" si="717"/>
        <v/>
      </c>
      <c r="AA3023" s="18" t="str">
        <f t="shared" si="708"/>
        <v/>
      </c>
      <c r="AB3023" s="18" t="str">
        <f t="shared" si="709"/>
        <v/>
      </c>
      <c r="AC3023" s="18" t="str">
        <f t="shared" si="718"/>
        <v/>
      </c>
      <c r="AD3023" s="18" t="str">
        <f t="shared" si="718"/>
        <v/>
      </c>
      <c r="AE3023" s="18" t="str">
        <f t="shared" si="719"/>
        <v/>
      </c>
      <c r="AG3023" s="95" t="str">
        <f>IF($C3023="", "", IF(IFERROR(INDEX(Ingredients!C$11:C$310, MATCH($C3023, Ingredients!$B$11:$B$310, 0)), "")="", "", IFERROR(INDEX(Ingredients!C$11:C$310, MATCH($C3023, Ingredients!$B$11:$B$310, 0)), "")))</f>
        <v/>
      </c>
      <c r="AH3023" s="105" t="str">
        <f>IF($C3023="", "", IF(IFERROR(INDEX(Ingredients!D$11:D$310, MATCH($C3023, Ingredients!$B$11:$B$310, 0)), "")="", "", IFERROR(INDEX(Ingredients!D$11:D$310, MATCH($C3023, Ingredients!$B$11:$B$310, 0)), "")))</f>
        <v/>
      </c>
      <c r="AI3023" s="106" t="str">
        <f>IF($C3023="", "", IF(IFERROR(INDEX(Ingredients!E$11:E$310, MATCH($C3023, Ingredients!$B$11:$B$310, 0)), "")="", "", IFERROR(INDEX(Ingredients!E$11:E$310, MATCH($C3023, Ingredients!$B$11:$B$310, 0)), "")))</f>
        <v/>
      </c>
      <c r="AJ3023" s="108" t="str">
        <f>IF($C3023="", "", IF(IFERROR(INDEX(Ingredients!F$11:F$310, MATCH($C3023, Ingredients!$B$11:$B$310, 0)), "")="", "", IFERROR(INDEX(Ingredients!F$11:F$310, MATCH($C3023, Ingredients!$B$11:$B$310, 0)), "")))</f>
        <v/>
      </c>
      <c r="AK3023" s="106" t="str">
        <f>IF($C3023="", "", IF(IFERROR(INDEX(Ingredients!G$11:G$310, MATCH($C3023, Ingredients!$B$11:$B$310, 0)), "")="", "", IFERROR(INDEX(Ingredients!G$11:G$310, MATCH($C3023, Ingredients!$B$11:$B$310, 0)), "")))</f>
        <v/>
      </c>
      <c r="AL3023" s="79" t="str">
        <f>IF($C3023="", "", IF(IFERROR(INDEX(Ingredients!H$11:H$310, MATCH($C3023, Ingredients!$B$11:$B$310, 0)), "")="", "", IFERROR(INDEX(Ingredients!H$11:H$310, MATCH($C3023, Ingredients!$B$11:$B$310, 0)), "")))</f>
        <v/>
      </c>
      <c r="AN3023" s="83" t="str">
        <f t="shared" si="710"/>
        <v/>
      </c>
      <c r="AP3023" s="114" t="str">
        <f t="shared" si="720"/>
        <v/>
      </c>
      <c r="AR3023" s="117" t="str">
        <f>IF($C3023="", "", IF(IFERROR(INDEX(Ingredients!$AI$11:$AI$310, MATCH($C3023, Ingredients!$B$11:$B$310, 0)), "")="", "", IFERROR(INDEX(Ingredients!$AI$11:$AI$310, MATCH($C3023, Ingredients!$B$11:$B$310, 0)), "")))</f>
        <v/>
      </c>
      <c r="AT3023" s="120" t="str">
        <f t="shared" si="721"/>
        <v/>
      </c>
      <c r="AV3023" s="90" t="str">
        <f t="shared" si="711"/>
        <v/>
      </c>
      <c r="AX3023" s="90" t="str">
        <f>IF($AV3023="", "", COUNTIF($AV$11:$AV$5010, "&lt;"&amp;$AV3023)+1+COUNTIF($AV$11:$AV3023, $AV3023)-1)</f>
        <v/>
      </c>
      <c r="AZ3023" s="111" t="str">
        <f>IF($B3023="", "", SUMIF('Shopping List'!$AV$11:$AV$25, $B3023, 'Shopping List'!$BN$11:$BN$25))</f>
        <v/>
      </c>
      <c r="BB3023" s="117" t="str">
        <f t="shared" si="722"/>
        <v/>
      </c>
    </row>
    <row r="3024" spans="1:54" x14ac:dyDescent="0.25">
      <c r="A3024" s="4"/>
      <c r="B3024" s="37"/>
      <c r="C3024" s="124"/>
      <c r="D3024" s="39"/>
      <c r="E3024" s="125"/>
      <c r="F3024" s="48"/>
      <c r="G3024" s="4"/>
      <c r="H3024" s="4"/>
      <c r="I3024" s="95" t="str">
        <f>IF($C3024="", "", IF(IFERROR(INDEX(Ingredients!$C$11:$C$310, MATCH($C3024, Ingredients!$B$11:$B$310, 0)), "")="", "", IFERROR(INDEX(Ingredients!$C$11:$C$310, MATCH($C3024, Ingredients!$B$11:$B$310, 0)), "")))</f>
        <v/>
      </c>
      <c r="J3024" s="73" t="str">
        <f>IF($B3024="", "", IF(IFERROR(INDEX(Meals!$C$11:$C$260, MATCH($B3024, Meals!$B$11:$B$260, 0)), "")="", "", IFERROR(INDEX(Meals!$C$11:$C$260, MATCH($B3024, Meals!$B$11:$B$260, 0)), "")))</f>
        <v/>
      </c>
      <c r="K3024" s="4"/>
      <c r="L3024" s="72" t="str">
        <f t="shared" si="712"/>
        <v/>
      </c>
      <c r="M3024" s="73" t="str">
        <f t="shared" si="713"/>
        <v/>
      </c>
      <c r="N3024" s="4"/>
      <c r="O3024" s="78" t="str">
        <f t="shared" si="714"/>
        <v/>
      </c>
      <c r="P3024" s="79" t="str">
        <f t="shared" si="715"/>
        <v/>
      </c>
      <c r="Q3024" s="4"/>
      <c r="R3024" s="90" t="str">
        <f t="shared" si="716"/>
        <v/>
      </c>
      <c r="S3024" s="4"/>
      <c r="Y3024" s="18" t="str">
        <f t="shared" si="717"/>
        <v/>
      </c>
      <c r="AA3024" s="18" t="str">
        <f t="shared" si="708"/>
        <v/>
      </c>
      <c r="AB3024" s="18" t="str">
        <f t="shared" si="709"/>
        <v/>
      </c>
      <c r="AC3024" s="18" t="str">
        <f t="shared" si="718"/>
        <v/>
      </c>
      <c r="AD3024" s="18" t="str">
        <f t="shared" si="718"/>
        <v/>
      </c>
      <c r="AE3024" s="18" t="str">
        <f t="shared" si="719"/>
        <v/>
      </c>
      <c r="AG3024" s="95" t="str">
        <f>IF($C3024="", "", IF(IFERROR(INDEX(Ingredients!C$11:C$310, MATCH($C3024, Ingredients!$B$11:$B$310, 0)), "")="", "", IFERROR(INDEX(Ingredients!C$11:C$310, MATCH($C3024, Ingredients!$B$11:$B$310, 0)), "")))</f>
        <v/>
      </c>
      <c r="AH3024" s="105" t="str">
        <f>IF($C3024="", "", IF(IFERROR(INDEX(Ingredients!D$11:D$310, MATCH($C3024, Ingredients!$B$11:$B$310, 0)), "")="", "", IFERROR(INDEX(Ingredients!D$11:D$310, MATCH($C3024, Ingredients!$B$11:$B$310, 0)), "")))</f>
        <v/>
      </c>
      <c r="AI3024" s="106" t="str">
        <f>IF($C3024="", "", IF(IFERROR(INDEX(Ingredients!E$11:E$310, MATCH($C3024, Ingredients!$B$11:$B$310, 0)), "")="", "", IFERROR(INDEX(Ingredients!E$11:E$310, MATCH($C3024, Ingredients!$B$11:$B$310, 0)), "")))</f>
        <v/>
      </c>
      <c r="AJ3024" s="108" t="str">
        <f>IF($C3024="", "", IF(IFERROR(INDEX(Ingredients!F$11:F$310, MATCH($C3024, Ingredients!$B$11:$B$310, 0)), "")="", "", IFERROR(INDEX(Ingredients!F$11:F$310, MATCH($C3024, Ingredients!$B$11:$B$310, 0)), "")))</f>
        <v/>
      </c>
      <c r="AK3024" s="106" t="str">
        <f>IF($C3024="", "", IF(IFERROR(INDEX(Ingredients!G$11:G$310, MATCH($C3024, Ingredients!$B$11:$B$310, 0)), "")="", "", IFERROR(INDEX(Ingredients!G$11:G$310, MATCH($C3024, Ingredients!$B$11:$B$310, 0)), "")))</f>
        <v/>
      </c>
      <c r="AL3024" s="79" t="str">
        <f>IF($C3024="", "", IF(IFERROR(INDEX(Ingredients!H$11:H$310, MATCH($C3024, Ingredients!$B$11:$B$310, 0)), "")="", "", IFERROR(INDEX(Ingredients!H$11:H$310, MATCH($C3024, Ingredients!$B$11:$B$310, 0)), "")))</f>
        <v/>
      </c>
      <c r="AN3024" s="83" t="str">
        <f t="shared" si="710"/>
        <v/>
      </c>
      <c r="AP3024" s="114" t="str">
        <f t="shared" si="720"/>
        <v/>
      </c>
      <c r="AR3024" s="117" t="str">
        <f>IF($C3024="", "", IF(IFERROR(INDEX(Ingredients!$AI$11:$AI$310, MATCH($C3024, Ingredients!$B$11:$B$310, 0)), "")="", "", IFERROR(INDEX(Ingredients!$AI$11:$AI$310, MATCH($C3024, Ingredients!$B$11:$B$310, 0)), "")))</f>
        <v/>
      </c>
      <c r="AT3024" s="120" t="str">
        <f t="shared" si="721"/>
        <v/>
      </c>
      <c r="AV3024" s="90" t="str">
        <f t="shared" si="711"/>
        <v/>
      </c>
      <c r="AX3024" s="90" t="str">
        <f>IF($AV3024="", "", COUNTIF($AV$11:$AV$5010, "&lt;"&amp;$AV3024)+1+COUNTIF($AV$11:$AV3024, $AV3024)-1)</f>
        <v/>
      </c>
      <c r="AZ3024" s="111" t="str">
        <f>IF($B3024="", "", SUMIF('Shopping List'!$AV$11:$AV$25, $B3024, 'Shopping List'!$BN$11:$BN$25))</f>
        <v/>
      </c>
      <c r="BB3024" s="117" t="str">
        <f t="shared" si="722"/>
        <v/>
      </c>
    </row>
    <row r="3025" spans="1:54" x14ac:dyDescent="0.25">
      <c r="A3025" s="4"/>
      <c r="B3025" s="37"/>
      <c r="C3025" s="124"/>
      <c r="D3025" s="39"/>
      <c r="E3025" s="125"/>
      <c r="F3025" s="48"/>
      <c r="G3025" s="4"/>
      <c r="H3025" s="4"/>
      <c r="I3025" s="95" t="str">
        <f>IF($C3025="", "", IF(IFERROR(INDEX(Ingredients!$C$11:$C$310, MATCH($C3025, Ingredients!$B$11:$B$310, 0)), "")="", "", IFERROR(INDEX(Ingredients!$C$11:$C$310, MATCH($C3025, Ingredients!$B$11:$B$310, 0)), "")))</f>
        <v/>
      </c>
      <c r="J3025" s="73" t="str">
        <f>IF($B3025="", "", IF(IFERROR(INDEX(Meals!$C$11:$C$260, MATCH($B3025, Meals!$B$11:$B$260, 0)), "")="", "", IFERROR(INDEX(Meals!$C$11:$C$260, MATCH($B3025, Meals!$B$11:$B$260, 0)), "")))</f>
        <v/>
      </c>
      <c r="K3025" s="4"/>
      <c r="L3025" s="72" t="str">
        <f t="shared" si="712"/>
        <v/>
      </c>
      <c r="M3025" s="73" t="str">
        <f t="shared" si="713"/>
        <v/>
      </c>
      <c r="N3025" s="4"/>
      <c r="O3025" s="78" t="str">
        <f t="shared" si="714"/>
        <v/>
      </c>
      <c r="P3025" s="79" t="str">
        <f t="shared" si="715"/>
        <v/>
      </c>
      <c r="Q3025" s="4"/>
      <c r="R3025" s="90" t="str">
        <f t="shared" si="716"/>
        <v/>
      </c>
      <c r="S3025" s="4"/>
      <c r="Y3025" s="18" t="str">
        <f t="shared" si="717"/>
        <v/>
      </c>
      <c r="AA3025" s="18" t="str">
        <f t="shared" si="708"/>
        <v/>
      </c>
      <c r="AB3025" s="18" t="str">
        <f t="shared" si="709"/>
        <v/>
      </c>
      <c r="AC3025" s="18" t="str">
        <f t="shared" si="718"/>
        <v/>
      </c>
      <c r="AD3025" s="18" t="str">
        <f t="shared" si="718"/>
        <v/>
      </c>
      <c r="AE3025" s="18" t="str">
        <f t="shared" si="719"/>
        <v/>
      </c>
      <c r="AG3025" s="95" t="str">
        <f>IF($C3025="", "", IF(IFERROR(INDEX(Ingredients!C$11:C$310, MATCH($C3025, Ingredients!$B$11:$B$310, 0)), "")="", "", IFERROR(INDEX(Ingredients!C$11:C$310, MATCH($C3025, Ingredients!$B$11:$B$310, 0)), "")))</f>
        <v/>
      </c>
      <c r="AH3025" s="105" t="str">
        <f>IF($C3025="", "", IF(IFERROR(INDEX(Ingredients!D$11:D$310, MATCH($C3025, Ingredients!$B$11:$B$310, 0)), "")="", "", IFERROR(INDEX(Ingredients!D$11:D$310, MATCH($C3025, Ingredients!$B$11:$B$310, 0)), "")))</f>
        <v/>
      </c>
      <c r="AI3025" s="106" t="str">
        <f>IF($C3025="", "", IF(IFERROR(INDEX(Ingredients!E$11:E$310, MATCH($C3025, Ingredients!$B$11:$B$310, 0)), "")="", "", IFERROR(INDEX(Ingredients!E$11:E$310, MATCH($C3025, Ingredients!$B$11:$B$310, 0)), "")))</f>
        <v/>
      </c>
      <c r="AJ3025" s="108" t="str">
        <f>IF($C3025="", "", IF(IFERROR(INDEX(Ingredients!F$11:F$310, MATCH($C3025, Ingredients!$B$11:$B$310, 0)), "")="", "", IFERROR(INDEX(Ingredients!F$11:F$310, MATCH($C3025, Ingredients!$B$11:$B$310, 0)), "")))</f>
        <v/>
      </c>
      <c r="AK3025" s="106" t="str">
        <f>IF($C3025="", "", IF(IFERROR(INDEX(Ingredients!G$11:G$310, MATCH($C3025, Ingredients!$B$11:$B$310, 0)), "")="", "", IFERROR(INDEX(Ingredients!G$11:G$310, MATCH($C3025, Ingredients!$B$11:$B$310, 0)), "")))</f>
        <v/>
      </c>
      <c r="AL3025" s="79" t="str">
        <f>IF($C3025="", "", IF(IFERROR(INDEX(Ingredients!H$11:H$310, MATCH($C3025, Ingredients!$B$11:$B$310, 0)), "")="", "", IFERROR(INDEX(Ingredients!H$11:H$310, MATCH($C3025, Ingredients!$B$11:$B$310, 0)), "")))</f>
        <v/>
      </c>
      <c r="AN3025" s="83" t="str">
        <f t="shared" si="710"/>
        <v/>
      </c>
      <c r="AP3025" s="114" t="str">
        <f t="shared" si="720"/>
        <v/>
      </c>
      <c r="AR3025" s="117" t="str">
        <f>IF($C3025="", "", IF(IFERROR(INDEX(Ingredients!$AI$11:$AI$310, MATCH($C3025, Ingredients!$B$11:$B$310, 0)), "")="", "", IFERROR(INDEX(Ingredients!$AI$11:$AI$310, MATCH($C3025, Ingredients!$B$11:$B$310, 0)), "")))</f>
        <v/>
      </c>
      <c r="AT3025" s="120" t="str">
        <f t="shared" si="721"/>
        <v/>
      </c>
      <c r="AV3025" s="90" t="str">
        <f t="shared" si="711"/>
        <v/>
      </c>
      <c r="AX3025" s="90" t="str">
        <f>IF($AV3025="", "", COUNTIF($AV$11:$AV$5010, "&lt;"&amp;$AV3025)+1+COUNTIF($AV$11:$AV3025, $AV3025)-1)</f>
        <v/>
      </c>
      <c r="AZ3025" s="111" t="str">
        <f>IF($B3025="", "", SUMIF('Shopping List'!$AV$11:$AV$25, $B3025, 'Shopping List'!$BN$11:$BN$25))</f>
        <v/>
      </c>
      <c r="BB3025" s="117" t="str">
        <f t="shared" si="722"/>
        <v/>
      </c>
    </row>
    <row r="3026" spans="1:54" x14ac:dyDescent="0.25">
      <c r="A3026" s="4"/>
      <c r="B3026" s="37"/>
      <c r="C3026" s="124"/>
      <c r="D3026" s="39"/>
      <c r="E3026" s="125"/>
      <c r="F3026" s="48"/>
      <c r="G3026" s="4"/>
      <c r="H3026" s="4"/>
      <c r="I3026" s="95" t="str">
        <f>IF($C3026="", "", IF(IFERROR(INDEX(Ingredients!$C$11:$C$310, MATCH($C3026, Ingredients!$B$11:$B$310, 0)), "")="", "", IFERROR(INDEX(Ingredients!$C$11:$C$310, MATCH($C3026, Ingredients!$B$11:$B$310, 0)), "")))</f>
        <v/>
      </c>
      <c r="J3026" s="73" t="str">
        <f>IF($B3026="", "", IF(IFERROR(INDEX(Meals!$C$11:$C$260, MATCH($B3026, Meals!$B$11:$B$260, 0)), "")="", "", IFERROR(INDEX(Meals!$C$11:$C$260, MATCH($B3026, Meals!$B$11:$B$260, 0)), "")))</f>
        <v/>
      </c>
      <c r="K3026" s="4"/>
      <c r="L3026" s="72" t="str">
        <f t="shared" si="712"/>
        <v/>
      </c>
      <c r="M3026" s="73" t="str">
        <f t="shared" si="713"/>
        <v/>
      </c>
      <c r="N3026" s="4"/>
      <c r="O3026" s="78" t="str">
        <f t="shared" si="714"/>
        <v/>
      </c>
      <c r="P3026" s="79" t="str">
        <f t="shared" si="715"/>
        <v/>
      </c>
      <c r="Q3026" s="4"/>
      <c r="R3026" s="90" t="str">
        <f t="shared" si="716"/>
        <v/>
      </c>
      <c r="S3026" s="4"/>
      <c r="Y3026" s="18" t="str">
        <f t="shared" si="717"/>
        <v/>
      </c>
      <c r="AA3026" s="18" t="str">
        <f t="shared" si="708"/>
        <v/>
      </c>
      <c r="AB3026" s="18" t="str">
        <f t="shared" si="709"/>
        <v/>
      </c>
      <c r="AC3026" s="18" t="str">
        <f t="shared" si="718"/>
        <v/>
      </c>
      <c r="AD3026" s="18" t="str">
        <f t="shared" si="718"/>
        <v/>
      </c>
      <c r="AE3026" s="18" t="str">
        <f t="shared" si="719"/>
        <v/>
      </c>
      <c r="AG3026" s="95" t="str">
        <f>IF($C3026="", "", IF(IFERROR(INDEX(Ingredients!C$11:C$310, MATCH($C3026, Ingredients!$B$11:$B$310, 0)), "")="", "", IFERROR(INDEX(Ingredients!C$11:C$310, MATCH($C3026, Ingredients!$B$11:$B$310, 0)), "")))</f>
        <v/>
      </c>
      <c r="AH3026" s="105" t="str">
        <f>IF($C3026="", "", IF(IFERROR(INDEX(Ingredients!D$11:D$310, MATCH($C3026, Ingredients!$B$11:$B$310, 0)), "")="", "", IFERROR(INDEX(Ingredients!D$11:D$310, MATCH($C3026, Ingredients!$B$11:$B$310, 0)), "")))</f>
        <v/>
      </c>
      <c r="AI3026" s="106" t="str">
        <f>IF($C3026="", "", IF(IFERROR(INDEX(Ingredients!E$11:E$310, MATCH($C3026, Ingredients!$B$11:$B$310, 0)), "")="", "", IFERROR(INDEX(Ingredients!E$11:E$310, MATCH($C3026, Ingredients!$B$11:$B$310, 0)), "")))</f>
        <v/>
      </c>
      <c r="AJ3026" s="108" t="str">
        <f>IF($C3026="", "", IF(IFERROR(INDEX(Ingredients!F$11:F$310, MATCH($C3026, Ingredients!$B$11:$B$310, 0)), "")="", "", IFERROR(INDEX(Ingredients!F$11:F$310, MATCH($C3026, Ingredients!$B$11:$B$310, 0)), "")))</f>
        <v/>
      </c>
      <c r="AK3026" s="106" t="str">
        <f>IF($C3026="", "", IF(IFERROR(INDEX(Ingredients!G$11:G$310, MATCH($C3026, Ingredients!$B$11:$B$310, 0)), "")="", "", IFERROR(INDEX(Ingredients!G$11:G$310, MATCH($C3026, Ingredients!$B$11:$B$310, 0)), "")))</f>
        <v/>
      </c>
      <c r="AL3026" s="79" t="str">
        <f>IF($C3026="", "", IF(IFERROR(INDEX(Ingredients!H$11:H$310, MATCH($C3026, Ingredients!$B$11:$B$310, 0)), "")="", "", IFERROR(INDEX(Ingredients!H$11:H$310, MATCH($C3026, Ingredients!$B$11:$B$310, 0)), "")))</f>
        <v/>
      </c>
      <c r="AN3026" s="83" t="str">
        <f t="shared" si="710"/>
        <v/>
      </c>
      <c r="AP3026" s="114" t="str">
        <f t="shared" si="720"/>
        <v/>
      </c>
      <c r="AR3026" s="117" t="str">
        <f>IF($C3026="", "", IF(IFERROR(INDEX(Ingredients!$AI$11:$AI$310, MATCH($C3026, Ingredients!$B$11:$B$310, 0)), "")="", "", IFERROR(INDEX(Ingredients!$AI$11:$AI$310, MATCH($C3026, Ingredients!$B$11:$B$310, 0)), "")))</f>
        <v/>
      </c>
      <c r="AT3026" s="120" t="str">
        <f t="shared" si="721"/>
        <v/>
      </c>
      <c r="AV3026" s="90" t="str">
        <f t="shared" si="711"/>
        <v/>
      </c>
      <c r="AX3026" s="90" t="str">
        <f>IF($AV3026="", "", COUNTIF($AV$11:$AV$5010, "&lt;"&amp;$AV3026)+1+COUNTIF($AV$11:$AV3026, $AV3026)-1)</f>
        <v/>
      </c>
      <c r="AZ3026" s="111" t="str">
        <f>IF($B3026="", "", SUMIF('Shopping List'!$AV$11:$AV$25, $B3026, 'Shopping List'!$BN$11:$BN$25))</f>
        <v/>
      </c>
      <c r="BB3026" s="117" t="str">
        <f t="shared" si="722"/>
        <v/>
      </c>
    </row>
    <row r="3027" spans="1:54" x14ac:dyDescent="0.25">
      <c r="A3027" s="4"/>
      <c r="B3027" s="37"/>
      <c r="C3027" s="124"/>
      <c r="D3027" s="39"/>
      <c r="E3027" s="125"/>
      <c r="F3027" s="48"/>
      <c r="G3027" s="4"/>
      <c r="H3027" s="4"/>
      <c r="I3027" s="95" t="str">
        <f>IF($C3027="", "", IF(IFERROR(INDEX(Ingredients!$C$11:$C$310, MATCH($C3027, Ingredients!$B$11:$B$310, 0)), "")="", "", IFERROR(INDEX(Ingredients!$C$11:$C$310, MATCH($C3027, Ingredients!$B$11:$B$310, 0)), "")))</f>
        <v/>
      </c>
      <c r="J3027" s="73" t="str">
        <f>IF($B3027="", "", IF(IFERROR(INDEX(Meals!$C$11:$C$260, MATCH($B3027, Meals!$B$11:$B$260, 0)), "")="", "", IFERROR(INDEX(Meals!$C$11:$C$260, MATCH($B3027, Meals!$B$11:$B$260, 0)), "")))</f>
        <v/>
      </c>
      <c r="K3027" s="4"/>
      <c r="L3027" s="72" t="str">
        <f t="shared" si="712"/>
        <v/>
      </c>
      <c r="M3027" s="73" t="str">
        <f t="shared" si="713"/>
        <v/>
      </c>
      <c r="N3027" s="4"/>
      <c r="O3027" s="78" t="str">
        <f t="shared" si="714"/>
        <v/>
      </c>
      <c r="P3027" s="79" t="str">
        <f t="shared" si="715"/>
        <v/>
      </c>
      <c r="Q3027" s="4"/>
      <c r="R3027" s="90" t="str">
        <f t="shared" si="716"/>
        <v/>
      </c>
      <c r="S3027" s="4"/>
      <c r="Y3027" s="18" t="str">
        <f t="shared" si="717"/>
        <v/>
      </c>
      <c r="AA3027" s="18" t="str">
        <f t="shared" si="708"/>
        <v/>
      </c>
      <c r="AB3027" s="18" t="str">
        <f t="shared" si="709"/>
        <v/>
      </c>
      <c r="AC3027" s="18" t="str">
        <f t="shared" si="718"/>
        <v/>
      </c>
      <c r="AD3027" s="18" t="str">
        <f t="shared" si="718"/>
        <v/>
      </c>
      <c r="AE3027" s="18" t="str">
        <f t="shared" si="719"/>
        <v/>
      </c>
      <c r="AG3027" s="95" t="str">
        <f>IF($C3027="", "", IF(IFERROR(INDEX(Ingredients!C$11:C$310, MATCH($C3027, Ingredients!$B$11:$B$310, 0)), "")="", "", IFERROR(INDEX(Ingredients!C$11:C$310, MATCH($C3027, Ingredients!$B$11:$B$310, 0)), "")))</f>
        <v/>
      </c>
      <c r="AH3027" s="105" t="str">
        <f>IF($C3027="", "", IF(IFERROR(INDEX(Ingredients!D$11:D$310, MATCH($C3027, Ingredients!$B$11:$B$310, 0)), "")="", "", IFERROR(INDEX(Ingredients!D$11:D$310, MATCH($C3027, Ingredients!$B$11:$B$310, 0)), "")))</f>
        <v/>
      </c>
      <c r="AI3027" s="106" t="str">
        <f>IF($C3027="", "", IF(IFERROR(INDEX(Ingredients!E$11:E$310, MATCH($C3027, Ingredients!$B$11:$B$310, 0)), "")="", "", IFERROR(INDEX(Ingredients!E$11:E$310, MATCH($C3027, Ingredients!$B$11:$B$310, 0)), "")))</f>
        <v/>
      </c>
      <c r="AJ3027" s="108" t="str">
        <f>IF($C3027="", "", IF(IFERROR(INDEX(Ingredients!F$11:F$310, MATCH($C3027, Ingredients!$B$11:$B$310, 0)), "")="", "", IFERROR(INDEX(Ingredients!F$11:F$310, MATCH($C3027, Ingredients!$B$11:$B$310, 0)), "")))</f>
        <v/>
      </c>
      <c r="AK3027" s="106" t="str">
        <f>IF($C3027="", "", IF(IFERROR(INDEX(Ingredients!G$11:G$310, MATCH($C3027, Ingredients!$B$11:$B$310, 0)), "")="", "", IFERROR(INDEX(Ingredients!G$11:G$310, MATCH($C3027, Ingredients!$B$11:$B$310, 0)), "")))</f>
        <v/>
      </c>
      <c r="AL3027" s="79" t="str">
        <f>IF($C3027="", "", IF(IFERROR(INDEX(Ingredients!H$11:H$310, MATCH($C3027, Ingredients!$B$11:$B$310, 0)), "")="", "", IFERROR(INDEX(Ingredients!H$11:H$310, MATCH($C3027, Ingredients!$B$11:$B$310, 0)), "")))</f>
        <v/>
      </c>
      <c r="AN3027" s="83" t="str">
        <f t="shared" si="710"/>
        <v/>
      </c>
      <c r="AP3027" s="114" t="str">
        <f t="shared" si="720"/>
        <v/>
      </c>
      <c r="AR3027" s="117" t="str">
        <f>IF($C3027="", "", IF(IFERROR(INDEX(Ingredients!$AI$11:$AI$310, MATCH($C3027, Ingredients!$B$11:$B$310, 0)), "")="", "", IFERROR(INDEX(Ingredients!$AI$11:$AI$310, MATCH($C3027, Ingredients!$B$11:$B$310, 0)), "")))</f>
        <v/>
      </c>
      <c r="AT3027" s="120" t="str">
        <f t="shared" si="721"/>
        <v/>
      </c>
      <c r="AV3027" s="90" t="str">
        <f t="shared" si="711"/>
        <v/>
      </c>
      <c r="AX3027" s="90" t="str">
        <f>IF($AV3027="", "", COUNTIF($AV$11:$AV$5010, "&lt;"&amp;$AV3027)+1+COUNTIF($AV$11:$AV3027, $AV3027)-1)</f>
        <v/>
      </c>
      <c r="AZ3027" s="111" t="str">
        <f>IF($B3027="", "", SUMIF('Shopping List'!$AV$11:$AV$25, $B3027, 'Shopping List'!$BN$11:$BN$25))</f>
        <v/>
      </c>
      <c r="BB3027" s="117" t="str">
        <f t="shared" si="722"/>
        <v/>
      </c>
    </row>
    <row r="3028" spans="1:54" x14ac:dyDescent="0.25">
      <c r="A3028" s="4"/>
      <c r="B3028" s="37"/>
      <c r="C3028" s="124"/>
      <c r="D3028" s="39"/>
      <c r="E3028" s="125"/>
      <c r="F3028" s="48"/>
      <c r="G3028" s="4"/>
      <c r="H3028" s="4"/>
      <c r="I3028" s="95" t="str">
        <f>IF($C3028="", "", IF(IFERROR(INDEX(Ingredients!$C$11:$C$310, MATCH($C3028, Ingredients!$B$11:$B$310, 0)), "")="", "", IFERROR(INDEX(Ingredients!$C$11:$C$310, MATCH($C3028, Ingredients!$B$11:$B$310, 0)), "")))</f>
        <v/>
      </c>
      <c r="J3028" s="73" t="str">
        <f>IF($B3028="", "", IF(IFERROR(INDEX(Meals!$C$11:$C$260, MATCH($B3028, Meals!$B$11:$B$260, 0)), "")="", "", IFERROR(INDEX(Meals!$C$11:$C$260, MATCH($B3028, Meals!$B$11:$B$260, 0)), "")))</f>
        <v/>
      </c>
      <c r="K3028" s="4"/>
      <c r="L3028" s="72" t="str">
        <f t="shared" si="712"/>
        <v/>
      </c>
      <c r="M3028" s="73" t="str">
        <f t="shared" si="713"/>
        <v/>
      </c>
      <c r="N3028" s="4"/>
      <c r="O3028" s="78" t="str">
        <f t="shared" si="714"/>
        <v/>
      </c>
      <c r="P3028" s="79" t="str">
        <f t="shared" si="715"/>
        <v/>
      </c>
      <c r="Q3028" s="4"/>
      <c r="R3028" s="90" t="str">
        <f t="shared" si="716"/>
        <v/>
      </c>
      <c r="S3028" s="4"/>
      <c r="Y3028" s="18" t="str">
        <f t="shared" si="717"/>
        <v/>
      </c>
      <c r="AA3028" s="18" t="str">
        <f t="shared" si="708"/>
        <v/>
      </c>
      <c r="AB3028" s="18" t="str">
        <f t="shared" si="709"/>
        <v/>
      </c>
      <c r="AC3028" s="18" t="str">
        <f t="shared" si="718"/>
        <v/>
      </c>
      <c r="AD3028" s="18" t="str">
        <f t="shared" si="718"/>
        <v/>
      </c>
      <c r="AE3028" s="18" t="str">
        <f t="shared" si="719"/>
        <v/>
      </c>
      <c r="AG3028" s="95" t="str">
        <f>IF($C3028="", "", IF(IFERROR(INDEX(Ingredients!C$11:C$310, MATCH($C3028, Ingredients!$B$11:$B$310, 0)), "")="", "", IFERROR(INDEX(Ingredients!C$11:C$310, MATCH($C3028, Ingredients!$B$11:$B$310, 0)), "")))</f>
        <v/>
      </c>
      <c r="AH3028" s="105" t="str">
        <f>IF($C3028="", "", IF(IFERROR(INDEX(Ingredients!D$11:D$310, MATCH($C3028, Ingredients!$B$11:$B$310, 0)), "")="", "", IFERROR(INDEX(Ingredients!D$11:D$310, MATCH($C3028, Ingredients!$B$11:$B$310, 0)), "")))</f>
        <v/>
      </c>
      <c r="AI3028" s="106" t="str">
        <f>IF($C3028="", "", IF(IFERROR(INDEX(Ingredients!E$11:E$310, MATCH($C3028, Ingredients!$B$11:$B$310, 0)), "")="", "", IFERROR(INDEX(Ingredients!E$11:E$310, MATCH($C3028, Ingredients!$B$11:$B$310, 0)), "")))</f>
        <v/>
      </c>
      <c r="AJ3028" s="108" t="str">
        <f>IF($C3028="", "", IF(IFERROR(INDEX(Ingredients!F$11:F$310, MATCH($C3028, Ingredients!$B$11:$B$310, 0)), "")="", "", IFERROR(INDEX(Ingredients!F$11:F$310, MATCH($C3028, Ingredients!$B$11:$B$310, 0)), "")))</f>
        <v/>
      </c>
      <c r="AK3028" s="106" t="str">
        <f>IF($C3028="", "", IF(IFERROR(INDEX(Ingredients!G$11:G$310, MATCH($C3028, Ingredients!$B$11:$B$310, 0)), "")="", "", IFERROR(INDEX(Ingredients!G$11:G$310, MATCH($C3028, Ingredients!$B$11:$B$310, 0)), "")))</f>
        <v/>
      </c>
      <c r="AL3028" s="79" t="str">
        <f>IF($C3028="", "", IF(IFERROR(INDEX(Ingredients!H$11:H$310, MATCH($C3028, Ingredients!$B$11:$B$310, 0)), "")="", "", IFERROR(INDEX(Ingredients!H$11:H$310, MATCH($C3028, Ingredients!$B$11:$B$310, 0)), "")))</f>
        <v/>
      </c>
      <c r="AN3028" s="83" t="str">
        <f t="shared" si="710"/>
        <v/>
      </c>
      <c r="AP3028" s="114" t="str">
        <f t="shared" si="720"/>
        <v/>
      </c>
      <c r="AR3028" s="117" t="str">
        <f>IF($C3028="", "", IF(IFERROR(INDEX(Ingredients!$AI$11:$AI$310, MATCH($C3028, Ingredients!$B$11:$B$310, 0)), "")="", "", IFERROR(INDEX(Ingredients!$AI$11:$AI$310, MATCH($C3028, Ingredients!$B$11:$B$310, 0)), "")))</f>
        <v/>
      </c>
      <c r="AT3028" s="120" t="str">
        <f t="shared" si="721"/>
        <v/>
      </c>
      <c r="AV3028" s="90" t="str">
        <f t="shared" si="711"/>
        <v/>
      </c>
      <c r="AX3028" s="90" t="str">
        <f>IF($AV3028="", "", COUNTIF($AV$11:$AV$5010, "&lt;"&amp;$AV3028)+1+COUNTIF($AV$11:$AV3028, $AV3028)-1)</f>
        <v/>
      </c>
      <c r="AZ3028" s="111" t="str">
        <f>IF($B3028="", "", SUMIF('Shopping List'!$AV$11:$AV$25, $B3028, 'Shopping List'!$BN$11:$BN$25))</f>
        <v/>
      </c>
      <c r="BB3028" s="117" t="str">
        <f t="shared" si="722"/>
        <v/>
      </c>
    </row>
    <row r="3029" spans="1:54" x14ac:dyDescent="0.25">
      <c r="A3029" s="4"/>
      <c r="B3029" s="37"/>
      <c r="C3029" s="124"/>
      <c r="D3029" s="39"/>
      <c r="E3029" s="125"/>
      <c r="F3029" s="48"/>
      <c r="G3029" s="4"/>
      <c r="H3029" s="4"/>
      <c r="I3029" s="95" t="str">
        <f>IF($C3029="", "", IF(IFERROR(INDEX(Ingredients!$C$11:$C$310, MATCH($C3029, Ingredients!$B$11:$B$310, 0)), "")="", "", IFERROR(INDEX(Ingredients!$C$11:$C$310, MATCH($C3029, Ingredients!$B$11:$B$310, 0)), "")))</f>
        <v/>
      </c>
      <c r="J3029" s="73" t="str">
        <f>IF($B3029="", "", IF(IFERROR(INDEX(Meals!$C$11:$C$260, MATCH($B3029, Meals!$B$11:$B$260, 0)), "")="", "", IFERROR(INDEX(Meals!$C$11:$C$260, MATCH($B3029, Meals!$B$11:$B$260, 0)), "")))</f>
        <v/>
      </c>
      <c r="K3029" s="4"/>
      <c r="L3029" s="72" t="str">
        <f t="shared" si="712"/>
        <v/>
      </c>
      <c r="M3029" s="73" t="str">
        <f t="shared" si="713"/>
        <v/>
      </c>
      <c r="N3029" s="4"/>
      <c r="O3029" s="78" t="str">
        <f t="shared" si="714"/>
        <v/>
      </c>
      <c r="P3029" s="79" t="str">
        <f t="shared" si="715"/>
        <v/>
      </c>
      <c r="Q3029" s="4"/>
      <c r="R3029" s="90" t="str">
        <f t="shared" si="716"/>
        <v/>
      </c>
      <c r="S3029" s="4"/>
      <c r="Y3029" s="18" t="str">
        <f t="shared" si="717"/>
        <v/>
      </c>
      <c r="AA3029" s="18" t="str">
        <f t="shared" si="708"/>
        <v/>
      </c>
      <c r="AB3029" s="18" t="str">
        <f t="shared" si="709"/>
        <v/>
      </c>
      <c r="AC3029" s="18" t="str">
        <f t="shared" si="718"/>
        <v/>
      </c>
      <c r="AD3029" s="18" t="str">
        <f t="shared" si="718"/>
        <v/>
      </c>
      <c r="AE3029" s="18" t="str">
        <f t="shared" si="719"/>
        <v/>
      </c>
      <c r="AG3029" s="95" t="str">
        <f>IF($C3029="", "", IF(IFERROR(INDEX(Ingredients!C$11:C$310, MATCH($C3029, Ingredients!$B$11:$B$310, 0)), "")="", "", IFERROR(INDEX(Ingredients!C$11:C$310, MATCH($C3029, Ingredients!$B$11:$B$310, 0)), "")))</f>
        <v/>
      </c>
      <c r="AH3029" s="105" t="str">
        <f>IF($C3029="", "", IF(IFERROR(INDEX(Ingredients!D$11:D$310, MATCH($C3029, Ingredients!$B$11:$B$310, 0)), "")="", "", IFERROR(INDEX(Ingredients!D$11:D$310, MATCH($C3029, Ingredients!$B$11:$B$310, 0)), "")))</f>
        <v/>
      </c>
      <c r="AI3029" s="106" t="str">
        <f>IF($C3029="", "", IF(IFERROR(INDEX(Ingredients!E$11:E$310, MATCH($C3029, Ingredients!$B$11:$B$310, 0)), "")="", "", IFERROR(INDEX(Ingredients!E$11:E$310, MATCH($C3029, Ingredients!$B$11:$B$310, 0)), "")))</f>
        <v/>
      </c>
      <c r="AJ3029" s="108" t="str">
        <f>IF($C3029="", "", IF(IFERROR(INDEX(Ingredients!F$11:F$310, MATCH($C3029, Ingredients!$B$11:$B$310, 0)), "")="", "", IFERROR(INDEX(Ingredients!F$11:F$310, MATCH($C3029, Ingredients!$B$11:$B$310, 0)), "")))</f>
        <v/>
      </c>
      <c r="AK3029" s="106" t="str">
        <f>IF($C3029="", "", IF(IFERROR(INDEX(Ingredients!G$11:G$310, MATCH($C3029, Ingredients!$B$11:$B$310, 0)), "")="", "", IFERROR(INDEX(Ingredients!G$11:G$310, MATCH($C3029, Ingredients!$B$11:$B$310, 0)), "")))</f>
        <v/>
      </c>
      <c r="AL3029" s="79" t="str">
        <f>IF($C3029="", "", IF(IFERROR(INDEX(Ingredients!H$11:H$310, MATCH($C3029, Ingredients!$B$11:$B$310, 0)), "")="", "", IFERROR(INDEX(Ingredients!H$11:H$310, MATCH($C3029, Ingredients!$B$11:$B$310, 0)), "")))</f>
        <v/>
      </c>
      <c r="AN3029" s="83" t="str">
        <f t="shared" si="710"/>
        <v/>
      </c>
      <c r="AP3029" s="114" t="str">
        <f t="shared" si="720"/>
        <v/>
      </c>
      <c r="AR3029" s="117" t="str">
        <f>IF($C3029="", "", IF(IFERROR(INDEX(Ingredients!$AI$11:$AI$310, MATCH($C3029, Ingredients!$B$11:$B$310, 0)), "")="", "", IFERROR(INDEX(Ingredients!$AI$11:$AI$310, MATCH($C3029, Ingredients!$B$11:$B$310, 0)), "")))</f>
        <v/>
      </c>
      <c r="AT3029" s="120" t="str">
        <f t="shared" si="721"/>
        <v/>
      </c>
      <c r="AV3029" s="90" t="str">
        <f t="shared" si="711"/>
        <v/>
      </c>
      <c r="AX3029" s="90" t="str">
        <f>IF($AV3029="", "", COUNTIF($AV$11:$AV$5010, "&lt;"&amp;$AV3029)+1+COUNTIF($AV$11:$AV3029, $AV3029)-1)</f>
        <v/>
      </c>
      <c r="AZ3029" s="111" t="str">
        <f>IF($B3029="", "", SUMIF('Shopping List'!$AV$11:$AV$25, $B3029, 'Shopping List'!$BN$11:$BN$25))</f>
        <v/>
      </c>
      <c r="BB3029" s="117" t="str">
        <f t="shared" si="722"/>
        <v/>
      </c>
    </row>
    <row r="3030" spans="1:54" x14ac:dyDescent="0.25">
      <c r="A3030" s="4"/>
      <c r="B3030" s="37"/>
      <c r="C3030" s="124"/>
      <c r="D3030" s="39"/>
      <c r="E3030" s="125"/>
      <c r="F3030" s="48"/>
      <c r="G3030" s="4"/>
      <c r="H3030" s="4"/>
      <c r="I3030" s="95" t="str">
        <f>IF($C3030="", "", IF(IFERROR(INDEX(Ingredients!$C$11:$C$310, MATCH($C3030, Ingredients!$B$11:$B$310, 0)), "")="", "", IFERROR(INDEX(Ingredients!$C$11:$C$310, MATCH($C3030, Ingredients!$B$11:$B$310, 0)), "")))</f>
        <v/>
      </c>
      <c r="J3030" s="73" t="str">
        <f>IF($B3030="", "", IF(IFERROR(INDEX(Meals!$C$11:$C$260, MATCH($B3030, Meals!$B$11:$B$260, 0)), "")="", "", IFERROR(INDEX(Meals!$C$11:$C$260, MATCH($B3030, Meals!$B$11:$B$260, 0)), "")))</f>
        <v/>
      </c>
      <c r="K3030" s="4"/>
      <c r="L3030" s="72" t="str">
        <f t="shared" si="712"/>
        <v/>
      </c>
      <c r="M3030" s="73" t="str">
        <f t="shared" si="713"/>
        <v/>
      </c>
      <c r="N3030" s="4"/>
      <c r="O3030" s="78" t="str">
        <f t="shared" si="714"/>
        <v/>
      </c>
      <c r="P3030" s="79" t="str">
        <f t="shared" si="715"/>
        <v/>
      </c>
      <c r="Q3030" s="4"/>
      <c r="R3030" s="90" t="str">
        <f t="shared" si="716"/>
        <v/>
      </c>
      <c r="S3030" s="4"/>
      <c r="Y3030" s="18" t="str">
        <f t="shared" si="717"/>
        <v/>
      </c>
      <c r="AA3030" s="18" t="str">
        <f t="shared" si="708"/>
        <v/>
      </c>
      <c r="AB3030" s="18" t="str">
        <f t="shared" si="709"/>
        <v/>
      </c>
      <c r="AC3030" s="18" t="str">
        <f t="shared" si="718"/>
        <v/>
      </c>
      <c r="AD3030" s="18" t="str">
        <f t="shared" si="718"/>
        <v/>
      </c>
      <c r="AE3030" s="18" t="str">
        <f t="shared" si="719"/>
        <v/>
      </c>
      <c r="AG3030" s="95" t="str">
        <f>IF($C3030="", "", IF(IFERROR(INDEX(Ingredients!C$11:C$310, MATCH($C3030, Ingredients!$B$11:$B$310, 0)), "")="", "", IFERROR(INDEX(Ingredients!C$11:C$310, MATCH($C3030, Ingredients!$B$11:$B$310, 0)), "")))</f>
        <v/>
      </c>
      <c r="AH3030" s="105" t="str">
        <f>IF($C3030="", "", IF(IFERROR(INDEX(Ingredients!D$11:D$310, MATCH($C3030, Ingredients!$B$11:$B$310, 0)), "")="", "", IFERROR(INDEX(Ingredients!D$11:D$310, MATCH($C3030, Ingredients!$B$11:$B$310, 0)), "")))</f>
        <v/>
      </c>
      <c r="AI3030" s="106" t="str">
        <f>IF($C3030="", "", IF(IFERROR(INDEX(Ingredients!E$11:E$310, MATCH($C3030, Ingredients!$B$11:$B$310, 0)), "")="", "", IFERROR(INDEX(Ingredients!E$11:E$310, MATCH($C3030, Ingredients!$B$11:$B$310, 0)), "")))</f>
        <v/>
      </c>
      <c r="AJ3030" s="108" t="str">
        <f>IF($C3030="", "", IF(IFERROR(INDEX(Ingredients!F$11:F$310, MATCH($C3030, Ingredients!$B$11:$B$310, 0)), "")="", "", IFERROR(INDEX(Ingredients!F$11:F$310, MATCH($C3030, Ingredients!$B$11:$B$310, 0)), "")))</f>
        <v/>
      </c>
      <c r="AK3030" s="106" t="str">
        <f>IF($C3030="", "", IF(IFERROR(INDEX(Ingredients!G$11:G$310, MATCH($C3030, Ingredients!$B$11:$B$310, 0)), "")="", "", IFERROR(INDEX(Ingredients!G$11:G$310, MATCH($C3030, Ingredients!$B$11:$B$310, 0)), "")))</f>
        <v/>
      </c>
      <c r="AL3030" s="79" t="str">
        <f>IF($C3030="", "", IF(IFERROR(INDEX(Ingredients!H$11:H$310, MATCH($C3030, Ingredients!$B$11:$B$310, 0)), "")="", "", IFERROR(INDEX(Ingredients!H$11:H$310, MATCH($C3030, Ingredients!$B$11:$B$310, 0)), "")))</f>
        <v/>
      </c>
      <c r="AN3030" s="83" t="str">
        <f t="shared" si="710"/>
        <v/>
      </c>
      <c r="AP3030" s="114" t="str">
        <f t="shared" si="720"/>
        <v/>
      </c>
      <c r="AR3030" s="117" t="str">
        <f>IF($C3030="", "", IF(IFERROR(INDEX(Ingredients!$AI$11:$AI$310, MATCH($C3030, Ingredients!$B$11:$B$310, 0)), "")="", "", IFERROR(INDEX(Ingredients!$AI$11:$AI$310, MATCH($C3030, Ingredients!$B$11:$B$310, 0)), "")))</f>
        <v/>
      </c>
      <c r="AT3030" s="120" t="str">
        <f t="shared" si="721"/>
        <v/>
      </c>
      <c r="AV3030" s="90" t="str">
        <f t="shared" si="711"/>
        <v/>
      </c>
      <c r="AX3030" s="90" t="str">
        <f>IF($AV3030="", "", COUNTIF($AV$11:$AV$5010, "&lt;"&amp;$AV3030)+1+COUNTIF($AV$11:$AV3030, $AV3030)-1)</f>
        <v/>
      </c>
      <c r="AZ3030" s="111" t="str">
        <f>IF($B3030="", "", SUMIF('Shopping List'!$AV$11:$AV$25, $B3030, 'Shopping List'!$BN$11:$BN$25))</f>
        <v/>
      </c>
      <c r="BB3030" s="117" t="str">
        <f t="shared" si="722"/>
        <v/>
      </c>
    </row>
    <row r="3031" spans="1:54" x14ac:dyDescent="0.25">
      <c r="A3031" s="4"/>
      <c r="B3031" s="37"/>
      <c r="C3031" s="124"/>
      <c r="D3031" s="39"/>
      <c r="E3031" s="125"/>
      <c r="F3031" s="48"/>
      <c r="G3031" s="4"/>
      <c r="H3031" s="4"/>
      <c r="I3031" s="95" t="str">
        <f>IF($C3031="", "", IF(IFERROR(INDEX(Ingredients!$C$11:$C$310, MATCH($C3031, Ingredients!$B$11:$B$310, 0)), "")="", "", IFERROR(INDEX(Ingredients!$C$11:$C$310, MATCH($C3031, Ingredients!$B$11:$B$310, 0)), "")))</f>
        <v/>
      </c>
      <c r="J3031" s="73" t="str">
        <f>IF($B3031="", "", IF(IFERROR(INDEX(Meals!$C$11:$C$260, MATCH($B3031, Meals!$B$11:$B$260, 0)), "")="", "", IFERROR(INDEX(Meals!$C$11:$C$260, MATCH($B3031, Meals!$B$11:$B$260, 0)), "")))</f>
        <v/>
      </c>
      <c r="K3031" s="4"/>
      <c r="L3031" s="72" t="str">
        <f t="shared" si="712"/>
        <v/>
      </c>
      <c r="M3031" s="73" t="str">
        <f t="shared" si="713"/>
        <v/>
      </c>
      <c r="N3031" s="4"/>
      <c r="O3031" s="78" t="str">
        <f t="shared" si="714"/>
        <v/>
      </c>
      <c r="P3031" s="79" t="str">
        <f t="shared" si="715"/>
        <v/>
      </c>
      <c r="Q3031" s="4"/>
      <c r="R3031" s="90" t="str">
        <f t="shared" si="716"/>
        <v/>
      </c>
      <c r="S3031" s="4"/>
      <c r="Y3031" s="18" t="str">
        <f t="shared" si="717"/>
        <v/>
      </c>
      <c r="AA3031" s="18" t="str">
        <f t="shared" si="708"/>
        <v/>
      </c>
      <c r="AB3031" s="18" t="str">
        <f t="shared" si="709"/>
        <v/>
      </c>
      <c r="AC3031" s="18" t="str">
        <f t="shared" si="718"/>
        <v/>
      </c>
      <c r="AD3031" s="18" t="str">
        <f t="shared" si="718"/>
        <v/>
      </c>
      <c r="AE3031" s="18" t="str">
        <f t="shared" si="719"/>
        <v/>
      </c>
      <c r="AG3031" s="95" t="str">
        <f>IF($C3031="", "", IF(IFERROR(INDEX(Ingredients!C$11:C$310, MATCH($C3031, Ingredients!$B$11:$B$310, 0)), "")="", "", IFERROR(INDEX(Ingredients!C$11:C$310, MATCH($C3031, Ingredients!$B$11:$B$310, 0)), "")))</f>
        <v/>
      </c>
      <c r="AH3031" s="105" t="str">
        <f>IF($C3031="", "", IF(IFERROR(INDEX(Ingredients!D$11:D$310, MATCH($C3031, Ingredients!$B$11:$B$310, 0)), "")="", "", IFERROR(INDEX(Ingredients!D$11:D$310, MATCH($C3031, Ingredients!$B$11:$B$310, 0)), "")))</f>
        <v/>
      </c>
      <c r="AI3031" s="106" t="str">
        <f>IF($C3031="", "", IF(IFERROR(INDEX(Ingredients!E$11:E$310, MATCH($C3031, Ingredients!$B$11:$B$310, 0)), "")="", "", IFERROR(INDEX(Ingredients!E$11:E$310, MATCH($C3031, Ingredients!$B$11:$B$310, 0)), "")))</f>
        <v/>
      </c>
      <c r="AJ3031" s="108" t="str">
        <f>IF($C3031="", "", IF(IFERROR(INDEX(Ingredients!F$11:F$310, MATCH($C3031, Ingredients!$B$11:$B$310, 0)), "")="", "", IFERROR(INDEX(Ingredients!F$11:F$310, MATCH($C3031, Ingredients!$B$11:$B$310, 0)), "")))</f>
        <v/>
      </c>
      <c r="AK3031" s="106" t="str">
        <f>IF($C3031="", "", IF(IFERROR(INDEX(Ingredients!G$11:G$310, MATCH($C3031, Ingredients!$B$11:$B$310, 0)), "")="", "", IFERROR(INDEX(Ingredients!G$11:G$310, MATCH($C3031, Ingredients!$B$11:$B$310, 0)), "")))</f>
        <v/>
      </c>
      <c r="AL3031" s="79" t="str">
        <f>IF($C3031="", "", IF(IFERROR(INDEX(Ingredients!H$11:H$310, MATCH($C3031, Ingredients!$B$11:$B$310, 0)), "")="", "", IFERROR(INDEX(Ingredients!H$11:H$310, MATCH($C3031, Ingredients!$B$11:$B$310, 0)), "")))</f>
        <v/>
      </c>
      <c r="AN3031" s="83" t="str">
        <f t="shared" si="710"/>
        <v/>
      </c>
      <c r="AP3031" s="114" t="str">
        <f t="shared" si="720"/>
        <v/>
      </c>
      <c r="AR3031" s="117" t="str">
        <f>IF($C3031="", "", IF(IFERROR(INDEX(Ingredients!$AI$11:$AI$310, MATCH($C3031, Ingredients!$B$11:$B$310, 0)), "")="", "", IFERROR(INDEX(Ingredients!$AI$11:$AI$310, MATCH($C3031, Ingredients!$B$11:$B$310, 0)), "")))</f>
        <v/>
      </c>
      <c r="AT3031" s="120" t="str">
        <f t="shared" si="721"/>
        <v/>
      </c>
      <c r="AV3031" s="90" t="str">
        <f t="shared" si="711"/>
        <v/>
      </c>
      <c r="AX3031" s="90" t="str">
        <f>IF($AV3031="", "", COUNTIF($AV$11:$AV$5010, "&lt;"&amp;$AV3031)+1+COUNTIF($AV$11:$AV3031, $AV3031)-1)</f>
        <v/>
      </c>
      <c r="AZ3031" s="111" t="str">
        <f>IF($B3031="", "", SUMIF('Shopping List'!$AV$11:$AV$25, $B3031, 'Shopping List'!$BN$11:$BN$25))</f>
        <v/>
      </c>
      <c r="BB3031" s="117" t="str">
        <f t="shared" si="722"/>
        <v/>
      </c>
    </row>
    <row r="3032" spans="1:54" x14ac:dyDescent="0.25">
      <c r="A3032" s="4"/>
      <c r="B3032" s="37"/>
      <c r="C3032" s="124"/>
      <c r="D3032" s="39"/>
      <c r="E3032" s="125"/>
      <c r="F3032" s="48"/>
      <c r="G3032" s="4"/>
      <c r="H3032" s="4"/>
      <c r="I3032" s="95" t="str">
        <f>IF($C3032="", "", IF(IFERROR(INDEX(Ingredients!$C$11:$C$310, MATCH($C3032, Ingredients!$B$11:$B$310, 0)), "")="", "", IFERROR(INDEX(Ingredients!$C$11:$C$310, MATCH($C3032, Ingredients!$B$11:$B$310, 0)), "")))</f>
        <v/>
      </c>
      <c r="J3032" s="73" t="str">
        <f>IF($B3032="", "", IF(IFERROR(INDEX(Meals!$C$11:$C$260, MATCH($B3032, Meals!$B$11:$B$260, 0)), "")="", "", IFERROR(INDEX(Meals!$C$11:$C$260, MATCH($B3032, Meals!$B$11:$B$260, 0)), "")))</f>
        <v/>
      </c>
      <c r="K3032" s="4"/>
      <c r="L3032" s="72" t="str">
        <f t="shared" si="712"/>
        <v/>
      </c>
      <c r="M3032" s="73" t="str">
        <f t="shared" si="713"/>
        <v/>
      </c>
      <c r="N3032" s="4"/>
      <c r="O3032" s="78" t="str">
        <f t="shared" si="714"/>
        <v/>
      </c>
      <c r="P3032" s="79" t="str">
        <f t="shared" si="715"/>
        <v/>
      </c>
      <c r="Q3032" s="4"/>
      <c r="R3032" s="90" t="str">
        <f t="shared" si="716"/>
        <v/>
      </c>
      <c r="S3032" s="4"/>
      <c r="Y3032" s="18" t="str">
        <f t="shared" si="717"/>
        <v/>
      </c>
      <c r="AA3032" s="18" t="str">
        <f t="shared" si="708"/>
        <v/>
      </c>
      <c r="AB3032" s="18" t="str">
        <f t="shared" si="709"/>
        <v/>
      </c>
      <c r="AC3032" s="18" t="str">
        <f t="shared" si="718"/>
        <v/>
      </c>
      <c r="AD3032" s="18" t="str">
        <f t="shared" si="718"/>
        <v/>
      </c>
      <c r="AE3032" s="18" t="str">
        <f t="shared" si="719"/>
        <v/>
      </c>
      <c r="AG3032" s="95" t="str">
        <f>IF($C3032="", "", IF(IFERROR(INDEX(Ingredients!C$11:C$310, MATCH($C3032, Ingredients!$B$11:$B$310, 0)), "")="", "", IFERROR(INDEX(Ingredients!C$11:C$310, MATCH($C3032, Ingredients!$B$11:$B$310, 0)), "")))</f>
        <v/>
      </c>
      <c r="AH3032" s="105" t="str">
        <f>IF($C3032="", "", IF(IFERROR(INDEX(Ingredients!D$11:D$310, MATCH($C3032, Ingredients!$B$11:$B$310, 0)), "")="", "", IFERROR(INDEX(Ingredients!D$11:D$310, MATCH($C3032, Ingredients!$B$11:$B$310, 0)), "")))</f>
        <v/>
      </c>
      <c r="AI3032" s="106" t="str">
        <f>IF($C3032="", "", IF(IFERROR(INDEX(Ingredients!E$11:E$310, MATCH($C3032, Ingredients!$B$11:$B$310, 0)), "")="", "", IFERROR(INDEX(Ingredients!E$11:E$310, MATCH($C3032, Ingredients!$B$11:$B$310, 0)), "")))</f>
        <v/>
      </c>
      <c r="AJ3032" s="108" t="str">
        <f>IF($C3032="", "", IF(IFERROR(INDEX(Ingredients!F$11:F$310, MATCH($C3032, Ingredients!$B$11:$B$310, 0)), "")="", "", IFERROR(INDEX(Ingredients!F$11:F$310, MATCH($C3032, Ingredients!$B$11:$B$310, 0)), "")))</f>
        <v/>
      </c>
      <c r="AK3032" s="106" t="str">
        <f>IF($C3032="", "", IF(IFERROR(INDEX(Ingredients!G$11:G$310, MATCH($C3032, Ingredients!$B$11:$B$310, 0)), "")="", "", IFERROR(INDEX(Ingredients!G$11:G$310, MATCH($C3032, Ingredients!$B$11:$B$310, 0)), "")))</f>
        <v/>
      </c>
      <c r="AL3032" s="79" t="str">
        <f>IF($C3032="", "", IF(IFERROR(INDEX(Ingredients!H$11:H$310, MATCH($C3032, Ingredients!$B$11:$B$310, 0)), "")="", "", IFERROR(INDEX(Ingredients!H$11:H$310, MATCH($C3032, Ingredients!$B$11:$B$310, 0)), "")))</f>
        <v/>
      </c>
      <c r="AN3032" s="83" t="str">
        <f t="shared" si="710"/>
        <v/>
      </c>
      <c r="AP3032" s="114" t="str">
        <f t="shared" si="720"/>
        <v/>
      </c>
      <c r="AR3032" s="117" t="str">
        <f>IF($C3032="", "", IF(IFERROR(INDEX(Ingredients!$AI$11:$AI$310, MATCH($C3032, Ingredients!$B$11:$B$310, 0)), "")="", "", IFERROR(INDEX(Ingredients!$AI$11:$AI$310, MATCH($C3032, Ingredients!$B$11:$B$310, 0)), "")))</f>
        <v/>
      </c>
      <c r="AT3032" s="120" t="str">
        <f t="shared" si="721"/>
        <v/>
      </c>
      <c r="AV3032" s="90" t="str">
        <f t="shared" si="711"/>
        <v/>
      </c>
      <c r="AX3032" s="90" t="str">
        <f>IF($AV3032="", "", COUNTIF($AV$11:$AV$5010, "&lt;"&amp;$AV3032)+1+COUNTIF($AV$11:$AV3032, $AV3032)-1)</f>
        <v/>
      </c>
      <c r="AZ3032" s="111" t="str">
        <f>IF($B3032="", "", SUMIF('Shopping List'!$AV$11:$AV$25, $B3032, 'Shopping List'!$BN$11:$BN$25))</f>
        <v/>
      </c>
      <c r="BB3032" s="117" t="str">
        <f t="shared" si="722"/>
        <v/>
      </c>
    </row>
    <row r="3033" spans="1:54" x14ac:dyDescent="0.25">
      <c r="A3033" s="4"/>
      <c r="B3033" s="37"/>
      <c r="C3033" s="124"/>
      <c r="D3033" s="39"/>
      <c r="E3033" s="125"/>
      <c r="F3033" s="48"/>
      <c r="G3033" s="4"/>
      <c r="H3033" s="4"/>
      <c r="I3033" s="95" t="str">
        <f>IF($C3033="", "", IF(IFERROR(INDEX(Ingredients!$C$11:$C$310, MATCH($C3033, Ingredients!$B$11:$B$310, 0)), "")="", "", IFERROR(INDEX(Ingredients!$C$11:$C$310, MATCH($C3033, Ingredients!$B$11:$B$310, 0)), "")))</f>
        <v/>
      </c>
      <c r="J3033" s="73" t="str">
        <f>IF($B3033="", "", IF(IFERROR(INDEX(Meals!$C$11:$C$260, MATCH($B3033, Meals!$B$11:$B$260, 0)), "")="", "", IFERROR(INDEX(Meals!$C$11:$C$260, MATCH($B3033, Meals!$B$11:$B$260, 0)), "")))</f>
        <v/>
      </c>
      <c r="K3033" s="4"/>
      <c r="L3033" s="72" t="str">
        <f t="shared" si="712"/>
        <v/>
      </c>
      <c r="M3033" s="73" t="str">
        <f t="shared" si="713"/>
        <v/>
      </c>
      <c r="N3033" s="4"/>
      <c r="O3033" s="78" t="str">
        <f t="shared" si="714"/>
        <v/>
      </c>
      <c r="P3033" s="79" t="str">
        <f t="shared" si="715"/>
        <v/>
      </c>
      <c r="Q3033" s="4"/>
      <c r="R3033" s="90" t="str">
        <f t="shared" si="716"/>
        <v/>
      </c>
      <c r="S3033" s="4"/>
      <c r="Y3033" s="18" t="str">
        <f t="shared" si="717"/>
        <v/>
      </c>
      <c r="AA3033" s="18" t="str">
        <f t="shared" si="708"/>
        <v/>
      </c>
      <c r="AB3033" s="18" t="str">
        <f t="shared" si="709"/>
        <v/>
      </c>
      <c r="AC3033" s="18" t="str">
        <f t="shared" si="718"/>
        <v/>
      </c>
      <c r="AD3033" s="18" t="str">
        <f t="shared" si="718"/>
        <v/>
      </c>
      <c r="AE3033" s="18" t="str">
        <f t="shared" si="719"/>
        <v/>
      </c>
      <c r="AG3033" s="95" t="str">
        <f>IF($C3033="", "", IF(IFERROR(INDEX(Ingredients!C$11:C$310, MATCH($C3033, Ingredients!$B$11:$B$310, 0)), "")="", "", IFERROR(INDEX(Ingredients!C$11:C$310, MATCH($C3033, Ingredients!$B$11:$B$310, 0)), "")))</f>
        <v/>
      </c>
      <c r="AH3033" s="105" t="str">
        <f>IF($C3033="", "", IF(IFERROR(INDEX(Ingredients!D$11:D$310, MATCH($C3033, Ingredients!$B$11:$B$310, 0)), "")="", "", IFERROR(INDEX(Ingredients!D$11:D$310, MATCH($C3033, Ingredients!$B$11:$B$310, 0)), "")))</f>
        <v/>
      </c>
      <c r="AI3033" s="106" t="str">
        <f>IF($C3033="", "", IF(IFERROR(INDEX(Ingredients!E$11:E$310, MATCH($C3033, Ingredients!$B$11:$B$310, 0)), "")="", "", IFERROR(INDEX(Ingredients!E$11:E$310, MATCH($C3033, Ingredients!$B$11:$B$310, 0)), "")))</f>
        <v/>
      </c>
      <c r="AJ3033" s="108" t="str">
        <f>IF($C3033="", "", IF(IFERROR(INDEX(Ingredients!F$11:F$310, MATCH($C3033, Ingredients!$B$11:$B$310, 0)), "")="", "", IFERROR(INDEX(Ingredients!F$11:F$310, MATCH($C3033, Ingredients!$B$11:$B$310, 0)), "")))</f>
        <v/>
      </c>
      <c r="AK3033" s="106" t="str">
        <f>IF($C3033="", "", IF(IFERROR(INDEX(Ingredients!G$11:G$310, MATCH($C3033, Ingredients!$B$11:$B$310, 0)), "")="", "", IFERROR(INDEX(Ingredients!G$11:G$310, MATCH($C3033, Ingredients!$B$11:$B$310, 0)), "")))</f>
        <v/>
      </c>
      <c r="AL3033" s="79" t="str">
        <f>IF($C3033="", "", IF(IFERROR(INDEX(Ingredients!H$11:H$310, MATCH($C3033, Ingredients!$B$11:$B$310, 0)), "")="", "", IFERROR(INDEX(Ingredients!H$11:H$310, MATCH($C3033, Ingredients!$B$11:$B$310, 0)), "")))</f>
        <v/>
      </c>
      <c r="AN3033" s="83" t="str">
        <f t="shared" si="710"/>
        <v/>
      </c>
      <c r="AP3033" s="114" t="str">
        <f t="shared" si="720"/>
        <v/>
      </c>
      <c r="AR3033" s="117" t="str">
        <f>IF($C3033="", "", IF(IFERROR(INDEX(Ingredients!$AI$11:$AI$310, MATCH($C3033, Ingredients!$B$11:$B$310, 0)), "")="", "", IFERROR(INDEX(Ingredients!$AI$11:$AI$310, MATCH($C3033, Ingredients!$B$11:$B$310, 0)), "")))</f>
        <v/>
      </c>
      <c r="AT3033" s="120" t="str">
        <f t="shared" si="721"/>
        <v/>
      </c>
      <c r="AV3033" s="90" t="str">
        <f t="shared" si="711"/>
        <v/>
      </c>
      <c r="AX3033" s="90" t="str">
        <f>IF($AV3033="", "", COUNTIF($AV$11:$AV$5010, "&lt;"&amp;$AV3033)+1+COUNTIF($AV$11:$AV3033, $AV3033)-1)</f>
        <v/>
      </c>
      <c r="AZ3033" s="111" t="str">
        <f>IF($B3033="", "", SUMIF('Shopping List'!$AV$11:$AV$25, $B3033, 'Shopping List'!$BN$11:$BN$25))</f>
        <v/>
      </c>
      <c r="BB3033" s="117" t="str">
        <f t="shared" si="722"/>
        <v/>
      </c>
    </row>
    <row r="3034" spans="1:54" x14ac:dyDescent="0.25">
      <c r="A3034" s="4"/>
      <c r="B3034" s="37"/>
      <c r="C3034" s="124"/>
      <c r="D3034" s="39"/>
      <c r="E3034" s="125"/>
      <c r="F3034" s="48"/>
      <c r="G3034" s="4"/>
      <c r="H3034" s="4"/>
      <c r="I3034" s="95" t="str">
        <f>IF($C3034="", "", IF(IFERROR(INDEX(Ingredients!$C$11:$C$310, MATCH($C3034, Ingredients!$B$11:$B$310, 0)), "")="", "", IFERROR(INDEX(Ingredients!$C$11:$C$310, MATCH($C3034, Ingredients!$B$11:$B$310, 0)), "")))</f>
        <v/>
      </c>
      <c r="J3034" s="73" t="str">
        <f>IF($B3034="", "", IF(IFERROR(INDEX(Meals!$C$11:$C$260, MATCH($B3034, Meals!$B$11:$B$260, 0)), "")="", "", IFERROR(INDEX(Meals!$C$11:$C$260, MATCH($B3034, Meals!$B$11:$B$260, 0)), "")))</f>
        <v/>
      </c>
      <c r="K3034" s="4"/>
      <c r="L3034" s="72" t="str">
        <f t="shared" si="712"/>
        <v/>
      </c>
      <c r="M3034" s="73" t="str">
        <f t="shared" si="713"/>
        <v/>
      </c>
      <c r="N3034" s="4"/>
      <c r="O3034" s="78" t="str">
        <f t="shared" si="714"/>
        <v/>
      </c>
      <c r="P3034" s="79" t="str">
        <f t="shared" si="715"/>
        <v/>
      </c>
      <c r="Q3034" s="4"/>
      <c r="R3034" s="90" t="str">
        <f t="shared" si="716"/>
        <v/>
      </c>
      <c r="S3034" s="4"/>
      <c r="Y3034" s="18" t="str">
        <f t="shared" si="717"/>
        <v/>
      </c>
      <c r="AA3034" s="18" t="str">
        <f t="shared" si="708"/>
        <v/>
      </c>
      <c r="AB3034" s="18" t="str">
        <f t="shared" si="709"/>
        <v/>
      </c>
      <c r="AC3034" s="18" t="str">
        <f t="shared" si="718"/>
        <v/>
      </c>
      <c r="AD3034" s="18" t="str">
        <f t="shared" si="718"/>
        <v/>
      </c>
      <c r="AE3034" s="18" t="str">
        <f t="shared" si="719"/>
        <v/>
      </c>
      <c r="AG3034" s="95" t="str">
        <f>IF($C3034="", "", IF(IFERROR(INDEX(Ingredients!C$11:C$310, MATCH($C3034, Ingredients!$B$11:$B$310, 0)), "")="", "", IFERROR(INDEX(Ingredients!C$11:C$310, MATCH($C3034, Ingredients!$B$11:$B$310, 0)), "")))</f>
        <v/>
      </c>
      <c r="AH3034" s="105" t="str">
        <f>IF($C3034="", "", IF(IFERROR(INDEX(Ingredients!D$11:D$310, MATCH($C3034, Ingredients!$B$11:$B$310, 0)), "")="", "", IFERROR(INDEX(Ingredients!D$11:D$310, MATCH($C3034, Ingredients!$B$11:$B$310, 0)), "")))</f>
        <v/>
      </c>
      <c r="AI3034" s="106" t="str">
        <f>IF($C3034="", "", IF(IFERROR(INDEX(Ingredients!E$11:E$310, MATCH($C3034, Ingredients!$B$11:$B$310, 0)), "")="", "", IFERROR(INDEX(Ingredients!E$11:E$310, MATCH($C3034, Ingredients!$B$11:$B$310, 0)), "")))</f>
        <v/>
      </c>
      <c r="AJ3034" s="108" t="str">
        <f>IF($C3034="", "", IF(IFERROR(INDEX(Ingredients!F$11:F$310, MATCH($C3034, Ingredients!$B$11:$B$310, 0)), "")="", "", IFERROR(INDEX(Ingredients!F$11:F$310, MATCH($C3034, Ingredients!$B$11:$B$310, 0)), "")))</f>
        <v/>
      </c>
      <c r="AK3034" s="106" t="str">
        <f>IF($C3034="", "", IF(IFERROR(INDEX(Ingredients!G$11:G$310, MATCH($C3034, Ingredients!$B$11:$B$310, 0)), "")="", "", IFERROR(INDEX(Ingredients!G$11:G$310, MATCH($C3034, Ingredients!$B$11:$B$310, 0)), "")))</f>
        <v/>
      </c>
      <c r="AL3034" s="79" t="str">
        <f>IF($C3034="", "", IF(IFERROR(INDEX(Ingredients!H$11:H$310, MATCH($C3034, Ingredients!$B$11:$B$310, 0)), "")="", "", IFERROR(INDEX(Ingredients!H$11:H$310, MATCH($C3034, Ingredients!$B$11:$B$310, 0)), "")))</f>
        <v/>
      </c>
      <c r="AN3034" s="83" t="str">
        <f t="shared" si="710"/>
        <v/>
      </c>
      <c r="AP3034" s="114" t="str">
        <f t="shared" si="720"/>
        <v/>
      </c>
      <c r="AR3034" s="117" t="str">
        <f>IF($C3034="", "", IF(IFERROR(INDEX(Ingredients!$AI$11:$AI$310, MATCH($C3034, Ingredients!$B$11:$B$310, 0)), "")="", "", IFERROR(INDEX(Ingredients!$AI$11:$AI$310, MATCH($C3034, Ingredients!$B$11:$B$310, 0)), "")))</f>
        <v/>
      </c>
      <c r="AT3034" s="120" t="str">
        <f t="shared" si="721"/>
        <v/>
      </c>
      <c r="AV3034" s="90" t="str">
        <f t="shared" si="711"/>
        <v/>
      </c>
      <c r="AX3034" s="90" t="str">
        <f>IF($AV3034="", "", COUNTIF($AV$11:$AV$5010, "&lt;"&amp;$AV3034)+1+COUNTIF($AV$11:$AV3034, $AV3034)-1)</f>
        <v/>
      </c>
      <c r="AZ3034" s="111" t="str">
        <f>IF($B3034="", "", SUMIF('Shopping List'!$AV$11:$AV$25, $B3034, 'Shopping List'!$BN$11:$BN$25))</f>
        <v/>
      </c>
      <c r="BB3034" s="117" t="str">
        <f t="shared" si="722"/>
        <v/>
      </c>
    </row>
    <row r="3035" spans="1:54" x14ac:dyDescent="0.25">
      <c r="A3035" s="4"/>
      <c r="B3035" s="37"/>
      <c r="C3035" s="124"/>
      <c r="D3035" s="39"/>
      <c r="E3035" s="125"/>
      <c r="F3035" s="48"/>
      <c r="G3035" s="4"/>
      <c r="H3035" s="4"/>
      <c r="I3035" s="95" t="str">
        <f>IF($C3035="", "", IF(IFERROR(INDEX(Ingredients!$C$11:$C$310, MATCH($C3035, Ingredients!$B$11:$B$310, 0)), "")="", "", IFERROR(INDEX(Ingredients!$C$11:$C$310, MATCH($C3035, Ingredients!$B$11:$B$310, 0)), "")))</f>
        <v/>
      </c>
      <c r="J3035" s="73" t="str">
        <f>IF($B3035="", "", IF(IFERROR(INDEX(Meals!$C$11:$C$260, MATCH($B3035, Meals!$B$11:$B$260, 0)), "")="", "", IFERROR(INDEX(Meals!$C$11:$C$260, MATCH($B3035, Meals!$B$11:$B$260, 0)), "")))</f>
        <v/>
      </c>
      <c r="K3035" s="4"/>
      <c r="L3035" s="72" t="str">
        <f t="shared" si="712"/>
        <v/>
      </c>
      <c r="M3035" s="73" t="str">
        <f t="shared" si="713"/>
        <v/>
      </c>
      <c r="N3035" s="4"/>
      <c r="O3035" s="78" t="str">
        <f t="shared" si="714"/>
        <v/>
      </c>
      <c r="P3035" s="79" t="str">
        <f t="shared" si="715"/>
        <v/>
      </c>
      <c r="Q3035" s="4"/>
      <c r="R3035" s="90" t="str">
        <f t="shared" si="716"/>
        <v/>
      </c>
      <c r="S3035" s="4"/>
      <c r="Y3035" s="18" t="str">
        <f t="shared" si="717"/>
        <v/>
      </c>
      <c r="AA3035" s="18" t="str">
        <f t="shared" si="708"/>
        <v/>
      </c>
      <c r="AB3035" s="18" t="str">
        <f t="shared" si="709"/>
        <v/>
      </c>
      <c r="AC3035" s="18" t="str">
        <f t="shared" si="718"/>
        <v/>
      </c>
      <c r="AD3035" s="18" t="str">
        <f t="shared" si="718"/>
        <v/>
      </c>
      <c r="AE3035" s="18" t="str">
        <f t="shared" si="719"/>
        <v/>
      </c>
      <c r="AG3035" s="95" t="str">
        <f>IF($C3035="", "", IF(IFERROR(INDEX(Ingredients!C$11:C$310, MATCH($C3035, Ingredients!$B$11:$B$310, 0)), "")="", "", IFERROR(INDEX(Ingredients!C$11:C$310, MATCH($C3035, Ingredients!$B$11:$B$310, 0)), "")))</f>
        <v/>
      </c>
      <c r="AH3035" s="105" t="str">
        <f>IF($C3035="", "", IF(IFERROR(INDEX(Ingredients!D$11:D$310, MATCH($C3035, Ingredients!$B$11:$B$310, 0)), "")="", "", IFERROR(INDEX(Ingredients!D$11:D$310, MATCH($C3035, Ingredients!$B$11:$B$310, 0)), "")))</f>
        <v/>
      </c>
      <c r="AI3035" s="106" t="str">
        <f>IF($C3035="", "", IF(IFERROR(INDEX(Ingredients!E$11:E$310, MATCH($C3035, Ingredients!$B$11:$B$310, 0)), "")="", "", IFERROR(INDEX(Ingredients!E$11:E$310, MATCH($C3035, Ingredients!$B$11:$B$310, 0)), "")))</f>
        <v/>
      </c>
      <c r="AJ3035" s="108" t="str">
        <f>IF($C3035="", "", IF(IFERROR(INDEX(Ingredients!F$11:F$310, MATCH($C3035, Ingredients!$B$11:$B$310, 0)), "")="", "", IFERROR(INDEX(Ingredients!F$11:F$310, MATCH($C3035, Ingredients!$B$11:$B$310, 0)), "")))</f>
        <v/>
      </c>
      <c r="AK3035" s="106" t="str">
        <f>IF($C3035="", "", IF(IFERROR(INDEX(Ingredients!G$11:G$310, MATCH($C3035, Ingredients!$B$11:$B$310, 0)), "")="", "", IFERROR(INDEX(Ingredients!G$11:G$310, MATCH($C3035, Ingredients!$B$11:$B$310, 0)), "")))</f>
        <v/>
      </c>
      <c r="AL3035" s="79" t="str">
        <f>IF($C3035="", "", IF(IFERROR(INDEX(Ingredients!H$11:H$310, MATCH($C3035, Ingredients!$B$11:$B$310, 0)), "")="", "", IFERROR(INDEX(Ingredients!H$11:H$310, MATCH($C3035, Ingredients!$B$11:$B$310, 0)), "")))</f>
        <v/>
      </c>
      <c r="AN3035" s="83" t="str">
        <f t="shared" si="710"/>
        <v/>
      </c>
      <c r="AP3035" s="114" t="str">
        <f t="shared" si="720"/>
        <v/>
      </c>
      <c r="AR3035" s="117" t="str">
        <f>IF($C3035="", "", IF(IFERROR(INDEX(Ingredients!$AI$11:$AI$310, MATCH($C3035, Ingredients!$B$11:$B$310, 0)), "")="", "", IFERROR(INDEX(Ingredients!$AI$11:$AI$310, MATCH($C3035, Ingredients!$B$11:$B$310, 0)), "")))</f>
        <v/>
      </c>
      <c r="AT3035" s="120" t="str">
        <f t="shared" si="721"/>
        <v/>
      </c>
      <c r="AV3035" s="90" t="str">
        <f t="shared" si="711"/>
        <v/>
      </c>
      <c r="AX3035" s="90" t="str">
        <f>IF($AV3035="", "", COUNTIF($AV$11:$AV$5010, "&lt;"&amp;$AV3035)+1+COUNTIF($AV$11:$AV3035, $AV3035)-1)</f>
        <v/>
      </c>
      <c r="AZ3035" s="111" t="str">
        <f>IF($B3035="", "", SUMIF('Shopping List'!$AV$11:$AV$25, $B3035, 'Shopping List'!$BN$11:$BN$25))</f>
        <v/>
      </c>
      <c r="BB3035" s="117" t="str">
        <f t="shared" si="722"/>
        <v/>
      </c>
    </row>
    <row r="3036" spans="1:54" x14ac:dyDescent="0.25">
      <c r="A3036" s="4"/>
      <c r="B3036" s="37"/>
      <c r="C3036" s="124"/>
      <c r="D3036" s="39"/>
      <c r="E3036" s="125"/>
      <c r="F3036" s="48"/>
      <c r="G3036" s="4"/>
      <c r="H3036" s="4"/>
      <c r="I3036" s="95" t="str">
        <f>IF($C3036="", "", IF(IFERROR(INDEX(Ingredients!$C$11:$C$310, MATCH($C3036, Ingredients!$B$11:$B$310, 0)), "")="", "", IFERROR(INDEX(Ingredients!$C$11:$C$310, MATCH($C3036, Ingredients!$B$11:$B$310, 0)), "")))</f>
        <v/>
      </c>
      <c r="J3036" s="73" t="str">
        <f>IF($B3036="", "", IF(IFERROR(INDEX(Meals!$C$11:$C$260, MATCH($B3036, Meals!$B$11:$B$260, 0)), "")="", "", IFERROR(INDEX(Meals!$C$11:$C$260, MATCH($B3036, Meals!$B$11:$B$260, 0)), "")))</f>
        <v/>
      </c>
      <c r="K3036" s="4"/>
      <c r="L3036" s="72" t="str">
        <f t="shared" si="712"/>
        <v/>
      </c>
      <c r="M3036" s="73" t="str">
        <f t="shared" si="713"/>
        <v/>
      </c>
      <c r="N3036" s="4"/>
      <c r="O3036" s="78" t="str">
        <f t="shared" si="714"/>
        <v/>
      </c>
      <c r="P3036" s="79" t="str">
        <f t="shared" si="715"/>
        <v/>
      </c>
      <c r="Q3036" s="4"/>
      <c r="R3036" s="90" t="str">
        <f t="shared" si="716"/>
        <v/>
      </c>
      <c r="S3036" s="4"/>
      <c r="Y3036" s="18" t="str">
        <f t="shared" si="717"/>
        <v/>
      </c>
      <c r="AA3036" s="18" t="str">
        <f t="shared" si="708"/>
        <v/>
      </c>
      <c r="AB3036" s="18" t="str">
        <f t="shared" si="709"/>
        <v/>
      </c>
      <c r="AC3036" s="18" t="str">
        <f t="shared" si="718"/>
        <v/>
      </c>
      <c r="AD3036" s="18" t="str">
        <f t="shared" si="718"/>
        <v/>
      </c>
      <c r="AE3036" s="18" t="str">
        <f t="shared" si="719"/>
        <v/>
      </c>
      <c r="AG3036" s="95" t="str">
        <f>IF($C3036="", "", IF(IFERROR(INDEX(Ingredients!C$11:C$310, MATCH($C3036, Ingredients!$B$11:$B$310, 0)), "")="", "", IFERROR(INDEX(Ingredients!C$11:C$310, MATCH($C3036, Ingredients!$B$11:$B$310, 0)), "")))</f>
        <v/>
      </c>
      <c r="AH3036" s="105" t="str">
        <f>IF($C3036="", "", IF(IFERROR(INDEX(Ingredients!D$11:D$310, MATCH($C3036, Ingredients!$B$11:$B$310, 0)), "")="", "", IFERROR(INDEX(Ingredients!D$11:D$310, MATCH($C3036, Ingredients!$B$11:$B$310, 0)), "")))</f>
        <v/>
      </c>
      <c r="AI3036" s="106" t="str">
        <f>IF($C3036="", "", IF(IFERROR(INDEX(Ingredients!E$11:E$310, MATCH($C3036, Ingredients!$B$11:$B$310, 0)), "")="", "", IFERROR(INDEX(Ingredients!E$11:E$310, MATCH($C3036, Ingredients!$B$11:$B$310, 0)), "")))</f>
        <v/>
      </c>
      <c r="AJ3036" s="108" t="str">
        <f>IF($C3036="", "", IF(IFERROR(INDEX(Ingredients!F$11:F$310, MATCH($C3036, Ingredients!$B$11:$B$310, 0)), "")="", "", IFERROR(INDEX(Ingredients!F$11:F$310, MATCH($C3036, Ingredients!$B$11:$B$310, 0)), "")))</f>
        <v/>
      </c>
      <c r="AK3036" s="106" t="str">
        <f>IF($C3036="", "", IF(IFERROR(INDEX(Ingredients!G$11:G$310, MATCH($C3036, Ingredients!$B$11:$B$310, 0)), "")="", "", IFERROR(INDEX(Ingredients!G$11:G$310, MATCH($C3036, Ingredients!$B$11:$B$310, 0)), "")))</f>
        <v/>
      </c>
      <c r="AL3036" s="79" t="str">
        <f>IF($C3036="", "", IF(IFERROR(INDEX(Ingredients!H$11:H$310, MATCH($C3036, Ingredients!$B$11:$B$310, 0)), "")="", "", IFERROR(INDEX(Ingredients!H$11:H$310, MATCH($C3036, Ingredients!$B$11:$B$310, 0)), "")))</f>
        <v/>
      </c>
      <c r="AN3036" s="83" t="str">
        <f t="shared" si="710"/>
        <v/>
      </c>
      <c r="AP3036" s="114" t="str">
        <f t="shared" si="720"/>
        <v/>
      </c>
      <c r="AR3036" s="117" t="str">
        <f>IF($C3036="", "", IF(IFERROR(INDEX(Ingredients!$AI$11:$AI$310, MATCH($C3036, Ingredients!$B$11:$B$310, 0)), "")="", "", IFERROR(INDEX(Ingredients!$AI$11:$AI$310, MATCH($C3036, Ingredients!$B$11:$B$310, 0)), "")))</f>
        <v/>
      </c>
      <c r="AT3036" s="120" t="str">
        <f t="shared" si="721"/>
        <v/>
      </c>
      <c r="AV3036" s="90" t="str">
        <f t="shared" si="711"/>
        <v/>
      </c>
      <c r="AX3036" s="90" t="str">
        <f>IF($AV3036="", "", COUNTIF($AV$11:$AV$5010, "&lt;"&amp;$AV3036)+1+COUNTIF($AV$11:$AV3036, $AV3036)-1)</f>
        <v/>
      </c>
      <c r="AZ3036" s="111" t="str">
        <f>IF($B3036="", "", SUMIF('Shopping List'!$AV$11:$AV$25, $B3036, 'Shopping List'!$BN$11:$BN$25))</f>
        <v/>
      </c>
      <c r="BB3036" s="117" t="str">
        <f t="shared" si="722"/>
        <v/>
      </c>
    </row>
    <row r="3037" spans="1:54" x14ac:dyDescent="0.25">
      <c r="A3037" s="4"/>
      <c r="B3037" s="37"/>
      <c r="C3037" s="124"/>
      <c r="D3037" s="39"/>
      <c r="E3037" s="125"/>
      <c r="F3037" s="48"/>
      <c r="G3037" s="4"/>
      <c r="H3037" s="4"/>
      <c r="I3037" s="95" t="str">
        <f>IF($C3037="", "", IF(IFERROR(INDEX(Ingredients!$C$11:$C$310, MATCH($C3037, Ingredients!$B$11:$B$310, 0)), "")="", "", IFERROR(INDEX(Ingredients!$C$11:$C$310, MATCH($C3037, Ingredients!$B$11:$B$310, 0)), "")))</f>
        <v/>
      </c>
      <c r="J3037" s="73" t="str">
        <f>IF($B3037="", "", IF(IFERROR(INDEX(Meals!$C$11:$C$260, MATCH($B3037, Meals!$B$11:$B$260, 0)), "")="", "", IFERROR(INDEX(Meals!$C$11:$C$260, MATCH($B3037, Meals!$B$11:$B$260, 0)), "")))</f>
        <v/>
      </c>
      <c r="K3037" s="4"/>
      <c r="L3037" s="72" t="str">
        <f t="shared" si="712"/>
        <v/>
      </c>
      <c r="M3037" s="73" t="str">
        <f t="shared" si="713"/>
        <v/>
      </c>
      <c r="N3037" s="4"/>
      <c r="O3037" s="78" t="str">
        <f t="shared" si="714"/>
        <v/>
      </c>
      <c r="P3037" s="79" t="str">
        <f t="shared" si="715"/>
        <v/>
      </c>
      <c r="Q3037" s="4"/>
      <c r="R3037" s="90" t="str">
        <f t="shared" si="716"/>
        <v/>
      </c>
      <c r="S3037" s="4"/>
      <c r="Y3037" s="18" t="str">
        <f t="shared" si="717"/>
        <v/>
      </c>
      <c r="AA3037" s="18" t="str">
        <f t="shared" si="708"/>
        <v/>
      </c>
      <c r="AB3037" s="18" t="str">
        <f t="shared" si="709"/>
        <v/>
      </c>
      <c r="AC3037" s="18" t="str">
        <f t="shared" si="718"/>
        <v/>
      </c>
      <c r="AD3037" s="18" t="str">
        <f t="shared" si="718"/>
        <v/>
      </c>
      <c r="AE3037" s="18" t="str">
        <f t="shared" si="719"/>
        <v/>
      </c>
      <c r="AG3037" s="95" t="str">
        <f>IF($C3037="", "", IF(IFERROR(INDEX(Ingredients!C$11:C$310, MATCH($C3037, Ingredients!$B$11:$B$310, 0)), "")="", "", IFERROR(INDEX(Ingredients!C$11:C$310, MATCH($C3037, Ingredients!$B$11:$B$310, 0)), "")))</f>
        <v/>
      </c>
      <c r="AH3037" s="105" t="str">
        <f>IF($C3037="", "", IF(IFERROR(INDEX(Ingredients!D$11:D$310, MATCH($C3037, Ingredients!$B$11:$B$310, 0)), "")="", "", IFERROR(INDEX(Ingredients!D$11:D$310, MATCH($C3037, Ingredients!$B$11:$B$310, 0)), "")))</f>
        <v/>
      </c>
      <c r="AI3037" s="106" t="str">
        <f>IF($C3037="", "", IF(IFERROR(INDEX(Ingredients!E$11:E$310, MATCH($C3037, Ingredients!$B$11:$B$310, 0)), "")="", "", IFERROR(INDEX(Ingredients!E$11:E$310, MATCH($C3037, Ingredients!$B$11:$B$310, 0)), "")))</f>
        <v/>
      </c>
      <c r="AJ3037" s="108" t="str">
        <f>IF($C3037="", "", IF(IFERROR(INDEX(Ingredients!F$11:F$310, MATCH($C3037, Ingredients!$B$11:$B$310, 0)), "")="", "", IFERROR(INDEX(Ingredients!F$11:F$310, MATCH($C3037, Ingredients!$B$11:$B$310, 0)), "")))</f>
        <v/>
      </c>
      <c r="AK3037" s="106" t="str">
        <f>IF($C3037="", "", IF(IFERROR(INDEX(Ingredients!G$11:G$310, MATCH($C3037, Ingredients!$B$11:$B$310, 0)), "")="", "", IFERROR(INDEX(Ingredients!G$11:G$310, MATCH($C3037, Ingredients!$B$11:$B$310, 0)), "")))</f>
        <v/>
      </c>
      <c r="AL3037" s="79" t="str">
        <f>IF($C3037="", "", IF(IFERROR(INDEX(Ingredients!H$11:H$310, MATCH($C3037, Ingredients!$B$11:$B$310, 0)), "")="", "", IFERROR(INDEX(Ingredients!H$11:H$310, MATCH($C3037, Ingredients!$B$11:$B$310, 0)), "")))</f>
        <v/>
      </c>
      <c r="AN3037" s="83" t="str">
        <f t="shared" si="710"/>
        <v/>
      </c>
      <c r="AP3037" s="114" t="str">
        <f t="shared" si="720"/>
        <v/>
      </c>
      <c r="AR3037" s="117" t="str">
        <f>IF($C3037="", "", IF(IFERROR(INDEX(Ingredients!$AI$11:$AI$310, MATCH($C3037, Ingredients!$B$11:$B$310, 0)), "")="", "", IFERROR(INDEX(Ingredients!$AI$11:$AI$310, MATCH($C3037, Ingredients!$B$11:$B$310, 0)), "")))</f>
        <v/>
      </c>
      <c r="AT3037" s="120" t="str">
        <f t="shared" si="721"/>
        <v/>
      </c>
      <c r="AV3037" s="90" t="str">
        <f t="shared" si="711"/>
        <v/>
      </c>
      <c r="AX3037" s="90" t="str">
        <f>IF($AV3037="", "", COUNTIF($AV$11:$AV$5010, "&lt;"&amp;$AV3037)+1+COUNTIF($AV$11:$AV3037, $AV3037)-1)</f>
        <v/>
      </c>
      <c r="AZ3037" s="111" t="str">
        <f>IF($B3037="", "", SUMIF('Shopping List'!$AV$11:$AV$25, $B3037, 'Shopping List'!$BN$11:$BN$25))</f>
        <v/>
      </c>
      <c r="BB3037" s="117" t="str">
        <f t="shared" si="722"/>
        <v/>
      </c>
    </row>
    <row r="3038" spans="1:54" x14ac:dyDescent="0.25">
      <c r="A3038" s="4"/>
      <c r="B3038" s="37"/>
      <c r="C3038" s="124"/>
      <c r="D3038" s="39"/>
      <c r="E3038" s="125"/>
      <c r="F3038" s="48"/>
      <c r="G3038" s="4"/>
      <c r="H3038" s="4"/>
      <c r="I3038" s="95" t="str">
        <f>IF($C3038="", "", IF(IFERROR(INDEX(Ingredients!$C$11:$C$310, MATCH($C3038, Ingredients!$B$11:$B$310, 0)), "")="", "", IFERROR(INDEX(Ingredients!$C$11:$C$310, MATCH($C3038, Ingredients!$B$11:$B$310, 0)), "")))</f>
        <v/>
      </c>
      <c r="J3038" s="73" t="str">
        <f>IF($B3038="", "", IF(IFERROR(INDEX(Meals!$C$11:$C$260, MATCH($B3038, Meals!$B$11:$B$260, 0)), "")="", "", IFERROR(INDEX(Meals!$C$11:$C$260, MATCH($B3038, Meals!$B$11:$B$260, 0)), "")))</f>
        <v/>
      </c>
      <c r="K3038" s="4"/>
      <c r="L3038" s="72" t="str">
        <f t="shared" si="712"/>
        <v/>
      </c>
      <c r="M3038" s="73" t="str">
        <f t="shared" si="713"/>
        <v/>
      </c>
      <c r="N3038" s="4"/>
      <c r="O3038" s="78" t="str">
        <f t="shared" si="714"/>
        <v/>
      </c>
      <c r="P3038" s="79" t="str">
        <f t="shared" si="715"/>
        <v/>
      </c>
      <c r="Q3038" s="4"/>
      <c r="R3038" s="90" t="str">
        <f t="shared" si="716"/>
        <v/>
      </c>
      <c r="S3038" s="4"/>
      <c r="Y3038" s="18" t="str">
        <f t="shared" si="717"/>
        <v/>
      </c>
      <c r="AA3038" s="18" t="str">
        <f t="shared" si="708"/>
        <v/>
      </c>
      <c r="AB3038" s="18" t="str">
        <f t="shared" si="709"/>
        <v/>
      </c>
      <c r="AC3038" s="18" t="str">
        <f t="shared" si="718"/>
        <v/>
      </c>
      <c r="AD3038" s="18" t="str">
        <f t="shared" si="718"/>
        <v/>
      </c>
      <c r="AE3038" s="18" t="str">
        <f t="shared" si="719"/>
        <v/>
      </c>
      <c r="AG3038" s="95" t="str">
        <f>IF($C3038="", "", IF(IFERROR(INDEX(Ingredients!C$11:C$310, MATCH($C3038, Ingredients!$B$11:$B$310, 0)), "")="", "", IFERROR(INDEX(Ingredients!C$11:C$310, MATCH($C3038, Ingredients!$B$11:$B$310, 0)), "")))</f>
        <v/>
      </c>
      <c r="AH3038" s="105" t="str">
        <f>IF($C3038="", "", IF(IFERROR(INDEX(Ingredients!D$11:D$310, MATCH($C3038, Ingredients!$B$11:$B$310, 0)), "")="", "", IFERROR(INDEX(Ingredients!D$11:D$310, MATCH($C3038, Ingredients!$B$11:$B$310, 0)), "")))</f>
        <v/>
      </c>
      <c r="AI3038" s="106" t="str">
        <f>IF($C3038="", "", IF(IFERROR(INDEX(Ingredients!E$11:E$310, MATCH($C3038, Ingredients!$B$11:$B$310, 0)), "")="", "", IFERROR(INDEX(Ingredients!E$11:E$310, MATCH($C3038, Ingredients!$B$11:$B$310, 0)), "")))</f>
        <v/>
      </c>
      <c r="AJ3038" s="108" t="str">
        <f>IF($C3038="", "", IF(IFERROR(INDEX(Ingredients!F$11:F$310, MATCH($C3038, Ingredients!$B$11:$B$310, 0)), "")="", "", IFERROR(INDEX(Ingredients!F$11:F$310, MATCH($C3038, Ingredients!$B$11:$B$310, 0)), "")))</f>
        <v/>
      </c>
      <c r="AK3038" s="106" t="str">
        <f>IF($C3038="", "", IF(IFERROR(INDEX(Ingredients!G$11:G$310, MATCH($C3038, Ingredients!$B$11:$B$310, 0)), "")="", "", IFERROR(INDEX(Ingredients!G$11:G$310, MATCH($C3038, Ingredients!$B$11:$B$310, 0)), "")))</f>
        <v/>
      </c>
      <c r="AL3038" s="79" t="str">
        <f>IF($C3038="", "", IF(IFERROR(INDEX(Ingredients!H$11:H$310, MATCH($C3038, Ingredients!$B$11:$B$310, 0)), "")="", "", IFERROR(INDEX(Ingredients!H$11:H$310, MATCH($C3038, Ingredients!$B$11:$B$310, 0)), "")))</f>
        <v/>
      </c>
      <c r="AN3038" s="83" t="str">
        <f t="shared" si="710"/>
        <v/>
      </c>
      <c r="AP3038" s="114" t="str">
        <f t="shared" si="720"/>
        <v/>
      </c>
      <c r="AR3038" s="117" t="str">
        <f>IF($C3038="", "", IF(IFERROR(INDEX(Ingredients!$AI$11:$AI$310, MATCH($C3038, Ingredients!$B$11:$B$310, 0)), "")="", "", IFERROR(INDEX(Ingredients!$AI$11:$AI$310, MATCH($C3038, Ingredients!$B$11:$B$310, 0)), "")))</f>
        <v/>
      </c>
      <c r="AT3038" s="120" t="str">
        <f t="shared" si="721"/>
        <v/>
      </c>
      <c r="AV3038" s="90" t="str">
        <f t="shared" si="711"/>
        <v/>
      </c>
      <c r="AX3038" s="90" t="str">
        <f>IF($AV3038="", "", COUNTIF($AV$11:$AV$5010, "&lt;"&amp;$AV3038)+1+COUNTIF($AV$11:$AV3038, $AV3038)-1)</f>
        <v/>
      </c>
      <c r="AZ3038" s="111" t="str">
        <f>IF($B3038="", "", SUMIF('Shopping List'!$AV$11:$AV$25, $B3038, 'Shopping List'!$BN$11:$BN$25))</f>
        <v/>
      </c>
      <c r="BB3038" s="117" t="str">
        <f t="shared" si="722"/>
        <v/>
      </c>
    </row>
    <row r="3039" spans="1:54" x14ac:dyDescent="0.25">
      <c r="A3039" s="4"/>
      <c r="B3039" s="37"/>
      <c r="C3039" s="124"/>
      <c r="D3039" s="39"/>
      <c r="E3039" s="125"/>
      <c r="F3039" s="48"/>
      <c r="G3039" s="4"/>
      <c r="H3039" s="4"/>
      <c r="I3039" s="95" t="str">
        <f>IF($C3039="", "", IF(IFERROR(INDEX(Ingredients!$C$11:$C$310, MATCH($C3039, Ingredients!$B$11:$B$310, 0)), "")="", "", IFERROR(INDEX(Ingredients!$C$11:$C$310, MATCH($C3039, Ingredients!$B$11:$B$310, 0)), "")))</f>
        <v/>
      </c>
      <c r="J3039" s="73" t="str">
        <f>IF($B3039="", "", IF(IFERROR(INDEX(Meals!$C$11:$C$260, MATCH($B3039, Meals!$B$11:$B$260, 0)), "")="", "", IFERROR(INDEX(Meals!$C$11:$C$260, MATCH($B3039, Meals!$B$11:$B$260, 0)), "")))</f>
        <v/>
      </c>
      <c r="K3039" s="4"/>
      <c r="L3039" s="72" t="str">
        <f t="shared" si="712"/>
        <v/>
      </c>
      <c r="M3039" s="73" t="str">
        <f t="shared" si="713"/>
        <v/>
      </c>
      <c r="N3039" s="4"/>
      <c r="O3039" s="78" t="str">
        <f t="shared" si="714"/>
        <v/>
      </c>
      <c r="P3039" s="79" t="str">
        <f t="shared" si="715"/>
        <v/>
      </c>
      <c r="Q3039" s="4"/>
      <c r="R3039" s="90" t="str">
        <f t="shared" si="716"/>
        <v/>
      </c>
      <c r="S3039" s="4"/>
      <c r="Y3039" s="18" t="str">
        <f t="shared" si="717"/>
        <v/>
      </c>
      <c r="AA3039" s="18" t="str">
        <f t="shared" si="708"/>
        <v/>
      </c>
      <c r="AB3039" s="18" t="str">
        <f t="shared" si="709"/>
        <v/>
      </c>
      <c r="AC3039" s="18" t="str">
        <f t="shared" si="718"/>
        <v/>
      </c>
      <c r="AD3039" s="18" t="str">
        <f t="shared" si="718"/>
        <v/>
      </c>
      <c r="AE3039" s="18" t="str">
        <f t="shared" si="719"/>
        <v/>
      </c>
      <c r="AG3039" s="95" t="str">
        <f>IF($C3039="", "", IF(IFERROR(INDEX(Ingredients!C$11:C$310, MATCH($C3039, Ingredients!$B$11:$B$310, 0)), "")="", "", IFERROR(INDEX(Ingredients!C$11:C$310, MATCH($C3039, Ingredients!$B$11:$B$310, 0)), "")))</f>
        <v/>
      </c>
      <c r="AH3039" s="105" t="str">
        <f>IF($C3039="", "", IF(IFERROR(INDEX(Ingredients!D$11:D$310, MATCH($C3039, Ingredients!$B$11:$B$310, 0)), "")="", "", IFERROR(INDEX(Ingredients!D$11:D$310, MATCH($C3039, Ingredients!$B$11:$B$310, 0)), "")))</f>
        <v/>
      </c>
      <c r="AI3039" s="106" t="str">
        <f>IF($C3039="", "", IF(IFERROR(INDEX(Ingredients!E$11:E$310, MATCH($C3039, Ingredients!$B$11:$B$310, 0)), "")="", "", IFERROR(INDEX(Ingredients!E$11:E$310, MATCH($C3039, Ingredients!$B$11:$B$310, 0)), "")))</f>
        <v/>
      </c>
      <c r="AJ3039" s="108" t="str">
        <f>IF($C3039="", "", IF(IFERROR(INDEX(Ingredients!F$11:F$310, MATCH($C3039, Ingredients!$B$11:$B$310, 0)), "")="", "", IFERROR(INDEX(Ingredients!F$11:F$310, MATCH($C3039, Ingredients!$B$11:$B$310, 0)), "")))</f>
        <v/>
      </c>
      <c r="AK3039" s="106" t="str">
        <f>IF($C3039="", "", IF(IFERROR(INDEX(Ingredients!G$11:G$310, MATCH($C3039, Ingredients!$B$11:$B$310, 0)), "")="", "", IFERROR(INDEX(Ingredients!G$11:G$310, MATCH($C3039, Ingredients!$B$11:$B$310, 0)), "")))</f>
        <v/>
      </c>
      <c r="AL3039" s="79" t="str">
        <f>IF($C3039="", "", IF(IFERROR(INDEX(Ingredients!H$11:H$310, MATCH($C3039, Ingredients!$B$11:$B$310, 0)), "")="", "", IFERROR(INDEX(Ingredients!H$11:H$310, MATCH($C3039, Ingredients!$B$11:$B$310, 0)), "")))</f>
        <v/>
      </c>
      <c r="AN3039" s="83" t="str">
        <f t="shared" si="710"/>
        <v/>
      </c>
      <c r="AP3039" s="114" t="str">
        <f t="shared" si="720"/>
        <v/>
      </c>
      <c r="AR3039" s="117" t="str">
        <f>IF($C3039="", "", IF(IFERROR(INDEX(Ingredients!$AI$11:$AI$310, MATCH($C3039, Ingredients!$B$11:$B$310, 0)), "")="", "", IFERROR(INDEX(Ingredients!$AI$11:$AI$310, MATCH($C3039, Ingredients!$B$11:$B$310, 0)), "")))</f>
        <v/>
      </c>
      <c r="AT3039" s="120" t="str">
        <f t="shared" si="721"/>
        <v/>
      </c>
      <c r="AV3039" s="90" t="str">
        <f t="shared" si="711"/>
        <v/>
      </c>
      <c r="AX3039" s="90" t="str">
        <f>IF($AV3039="", "", COUNTIF($AV$11:$AV$5010, "&lt;"&amp;$AV3039)+1+COUNTIF($AV$11:$AV3039, $AV3039)-1)</f>
        <v/>
      </c>
      <c r="AZ3039" s="111" t="str">
        <f>IF($B3039="", "", SUMIF('Shopping List'!$AV$11:$AV$25, $B3039, 'Shopping List'!$BN$11:$BN$25))</f>
        <v/>
      </c>
      <c r="BB3039" s="117" t="str">
        <f t="shared" si="722"/>
        <v/>
      </c>
    </row>
    <row r="3040" spans="1:54" x14ac:dyDescent="0.25">
      <c r="A3040" s="4"/>
      <c r="B3040" s="37"/>
      <c r="C3040" s="124"/>
      <c r="D3040" s="39"/>
      <c r="E3040" s="125"/>
      <c r="F3040" s="48"/>
      <c r="G3040" s="4"/>
      <c r="H3040" s="4"/>
      <c r="I3040" s="95" t="str">
        <f>IF($C3040="", "", IF(IFERROR(INDEX(Ingredients!$C$11:$C$310, MATCH($C3040, Ingredients!$B$11:$B$310, 0)), "")="", "", IFERROR(INDEX(Ingredients!$C$11:$C$310, MATCH($C3040, Ingredients!$B$11:$B$310, 0)), "")))</f>
        <v/>
      </c>
      <c r="J3040" s="73" t="str">
        <f>IF($B3040="", "", IF(IFERROR(INDEX(Meals!$C$11:$C$260, MATCH($B3040, Meals!$B$11:$B$260, 0)), "")="", "", IFERROR(INDEX(Meals!$C$11:$C$260, MATCH($B3040, Meals!$B$11:$B$260, 0)), "")))</f>
        <v/>
      </c>
      <c r="K3040" s="4"/>
      <c r="L3040" s="72" t="str">
        <f t="shared" si="712"/>
        <v/>
      </c>
      <c r="M3040" s="73" t="str">
        <f t="shared" si="713"/>
        <v/>
      </c>
      <c r="N3040" s="4"/>
      <c r="O3040" s="78" t="str">
        <f t="shared" si="714"/>
        <v/>
      </c>
      <c r="P3040" s="79" t="str">
        <f t="shared" si="715"/>
        <v/>
      </c>
      <c r="Q3040" s="4"/>
      <c r="R3040" s="90" t="str">
        <f t="shared" si="716"/>
        <v/>
      </c>
      <c r="S3040" s="4"/>
      <c r="Y3040" s="18" t="str">
        <f t="shared" si="717"/>
        <v/>
      </c>
      <c r="AA3040" s="18" t="str">
        <f t="shared" si="708"/>
        <v/>
      </c>
      <c r="AB3040" s="18" t="str">
        <f t="shared" si="709"/>
        <v/>
      </c>
      <c r="AC3040" s="18" t="str">
        <f t="shared" si="718"/>
        <v/>
      </c>
      <c r="AD3040" s="18" t="str">
        <f t="shared" si="718"/>
        <v/>
      </c>
      <c r="AE3040" s="18" t="str">
        <f t="shared" si="719"/>
        <v/>
      </c>
      <c r="AG3040" s="95" t="str">
        <f>IF($C3040="", "", IF(IFERROR(INDEX(Ingredients!C$11:C$310, MATCH($C3040, Ingredients!$B$11:$B$310, 0)), "")="", "", IFERROR(INDEX(Ingredients!C$11:C$310, MATCH($C3040, Ingredients!$B$11:$B$310, 0)), "")))</f>
        <v/>
      </c>
      <c r="AH3040" s="105" t="str">
        <f>IF($C3040="", "", IF(IFERROR(INDEX(Ingredients!D$11:D$310, MATCH($C3040, Ingredients!$B$11:$B$310, 0)), "")="", "", IFERROR(INDEX(Ingredients!D$11:D$310, MATCH($C3040, Ingredients!$B$11:$B$310, 0)), "")))</f>
        <v/>
      </c>
      <c r="AI3040" s="106" t="str">
        <f>IF($C3040="", "", IF(IFERROR(INDEX(Ingredients!E$11:E$310, MATCH($C3040, Ingredients!$B$11:$B$310, 0)), "")="", "", IFERROR(INDEX(Ingredients!E$11:E$310, MATCH($C3040, Ingredients!$B$11:$B$310, 0)), "")))</f>
        <v/>
      </c>
      <c r="AJ3040" s="108" t="str">
        <f>IF($C3040="", "", IF(IFERROR(INDEX(Ingredients!F$11:F$310, MATCH($C3040, Ingredients!$B$11:$B$310, 0)), "")="", "", IFERROR(INDEX(Ingredients!F$11:F$310, MATCH($C3040, Ingredients!$B$11:$B$310, 0)), "")))</f>
        <v/>
      </c>
      <c r="AK3040" s="106" t="str">
        <f>IF($C3040="", "", IF(IFERROR(INDEX(Ingredients!G$11:G$310, MATCH($C3040, Ingredients!$B$11:$B$310, 0)), "")="", "", IFERROR(INDEX(Ingredients!G$11:G$310, MATCH($C3040, Ingredients!$B$11:$B$310, 0)), "")))</f>
        <v/>
      </c>
      <c r="AL3040" s="79" t="str">
        <f>IF($C3040="", "", IF(IFERROR(INDEX(Ingredients!H$11:H$310, MATCH($C3040, Ingredients!$B$11:$B$310, 0)), "")="", "", IFERROR(INDEX(Ingredients!H$11:H$310, MATCH($C3040, Ingredients!$B$11:$B$310, 0)), "")))</f>
        <v/>
      </c>
      <c r="AN3040" s="83" t="str">
        <f t="shared" si="710"/>
        <v/>
      </c>
      <c r="AP3040" s="114" t="str">
        <f t="shared" si="720"/>
        <v/>
      </c>
      <c r="AR3040" s="117" t="str">
        <f>IF($C3040="", "", IF(IFERROR(INDEX(Ingredients!$AI$11:$AI$310, MATCH($C3040, Ingredients!$B$11:$B$310, 0)), "")="", "", IFERROR(INDEX(Ingredients!$AI$11:$AI$310, MATCH($C3040, Ingredients!$B$11:$B$310, 0)), "")))</f>
        <v/>
      </c>
      <c r="AT3040" s="120" t="str">
        <f t="shared" si="721"/>
        <v/>
      </c>
      <c r="AV3040" s="90" t="str">
        <f t="shared" si="711"/>
        <v/>
      </c>
      <c r="AX3040" s="90" t="str">
        <f>IF($AV3040="", "", COUNTIF($AV$11:$AV$5010, "&lt;"&amp;$AV3040)+1+COUNTIF($AV$11:$AV3040, $AV3040)-1)</f>
        <v/>
      </c>
      <c r="AZ3040" s="111" t="str">
        <f>IF($B3040="", "", SUMIF('Shopping List'!$AV$11:$AV$25, $B3040, 'Shopping List'!$BN$11:$BN$25))</f>
        <v/>
      </c>
      <c r="BB3040" s="117" t="str">
        <f t="shared" si="722"/>
        <v/>
      </c>
    </row>
    <row r="3041" spans="1:54" x14ac:dyDescent="0.25">
      <c r="A3041" s="4"/>
      <c r="B3041" s="37"/>
      <c r="C3041" s="124"/>
      <c r="D3041" s="39"/>
      <c r="E3041" s="125"/>
      <c r="F3041" s="48"/>
      <c r="G3041" s="4"/>
      <c r="H3041" s="4"/>
      <c r="I3041" s="95" t="str">
        <f>IF($C3041="", "", IF(IFERROR(INDEX(Ingredients!$C$11:$C$310, MATCH($C3041, Ingredients!$B$11:$B$310, 0)), "")="", "", IFERROR(INDEX(Ingredients!$C$11:$C$310, MATCH($C3041, Ingredients!$B$11:$B$310, 0)), "")))</f>
        <v/>
      </c>
      <c r="J3041" s="73" t="str">
        <f>IF($B3041="", "", IF(IFERROR(INDEX(Meals!$C$11:$C$260, MATCH($B3041, Meals!$B$11:$B$260, 0)), "")="", "", IFERROR(INDEX(Meals!$C$11:$C$260, MATCH($B3041, Meals!$B$11:$B$260, 0)), "")))</f>
        <v/>
      </c>
      <c r="K3041" s="4"/>
      <c r="L3041" s="72" t="str">
        <f t="shared" si="712"/>
        <v/>
      </c>
      <c r="M3041" s="73" t="str">
        <f t="shared" si="713"/>
        <v/>
      </c>
      <c r="N3041" s="4"/>
      <c r="O3041" s="78" t="str">
        <f t="shared" si="714"/>
        <v/>
      </c>
      <c r="P3041" s="79" t="str">
        <f t="shared" si="715"/>
        <v/>
      </c>
      <c r="Q3041" s="4"/>
      <c r="R3041" s="90" t="str">
        <f t="shared" si="716"/>
        <v/>
      </c>
      <c r="S3041" s="4"/>
      <c r="Y3041" s="18" t="str">
        <f t="shared" si="717"/>
        <v/>
      </c>
      <c r="AA3041" s="18" t="str">
        <f t="shared" si="708"/>
        <v/>
      </c>
      <c r="AB3041" s="18" t="str">
        <f t="shared" si="709"/>
        <v/>
      </c>
      <c r="AC3041" s="18" t="str">
        <f t="shared" si="718"/>
        <v/>
      </c>
      <c r="AD3041" s="18" t="str">
        <f t="shared" si="718"/>
        <v/>
      </c>
      <c r="AE3041" s="18" t="str">
        <f t="shared" si="719"/>
        <v/>
      </c>
      <c r="AG3041" s="95" t="str">
        <f>IF($C3041="", "", IF(IFERROR(INDEX(Ingredients!C$11:C$310, MATCH($C3041, Ingredients!$B$11:$B$310, 0)), "")="", "", IFERROR(INDEX(Ingredients!C$11:C$310, MATCH($C3041, Ingredients!$B$11:$B$310, 0)), "")))</f>
        <v/>
      </c>
      <c r="AH3041" s="105" t="str">
        <f>IF($C3041="", "", IF(IFERROR(INDEX(Ingredients!D$11:D$310, MATCH($C3041, Ingredients!$B$11:$B$310, 0)), "")="", "", IFERROR(INDEX(Ingredients!D$11:D$310, MATCH($C3041, Ingredients!$B$11:$B$310, 0)), "")))</f>
        <v/>
      </c>
      <c r="AI3041" s="106" t="str">
        <f>IF($C3041="", "", IF(IFERROR(INDEX(Ingredients!E$11:E$310, MATCH($C3041, Ingredients!$B$11:$B$310, 0)), "")="", "", IFERROR(INDEX(Ingredients!E$11:E$310, MATCH($C3041, Ingredients!$B$11:$B$310, 0)), "")))</f>
        <v/>
      </c>
      <c r="AJ3041" s="108" t="str">
        <f>IF($C3041="", "", IF(IFERROR(INDEX(Ingredients!F$11:F$310, MATCH($C3041, Ingredients!$B$11:$B$310, 0)), "")="", "", IFERROR(INDEX(Ingredients!F$11:F$310, MATCH($C3041, Ingredients!$B$11:$B$310, 0)), "")))</f>
        <v/>
      </c>
      <c r="AK3041" s="106" t="str">
        <f>IF($C3041="", "", IF(IFERROR(INDEX(Ingredients!G$11:G$310, MATCH($C3041, Ingredients!$B$11:$B$310, 0)), "")="", "", IFERROR(INDEX(Ingredients!G$11:G$310, MATCH($C3041, Ingredients!$B$11:$B$310, 0)), "")))</f>
        <v/>
      </c>
      <c r="AL3041" s="79" t="str">
        <f>IF($C3041="", "", IF(IFERROR(INDEX(Ingredients!H$11:H$310, MATCH($C3041, Ingredients!$B$11:$B$310, 0)), "")="", "", IFERROR(INDEX(Ingredients!H$11:H$310, MATCH($C3041, Ingredients!$B$11:$B$310, 0)), "")))</f>
        <v/>
      </c>
      <c r="AN3041" s="83" t="str">
        <f t="shared" si="710"/>
        <v/>
      </c>
      <c r="AP3041" s="114" t="str">
        <f t="shared" si="720"/>
        <v/>
      </c>
      <c r="AR3041" s="117" t="str">
        <f>IF($C3041="", "", IF(IFERROR(INDEX(Ingredients!$AI$11:$AI$310, MATCH($C3041, Ingredients!$B$11:$B$310, 0)), "")="", "", IFERROR(INDEX(Ingredients!$AI$11:$AI$310, MATCH($C3041, Ingredients!$B$11:$B$310, 0)), "")))</f>
        <v/>
      </c>
      <c r="AT3041" s="120" t="str">
        <f t="shared" si="721"/>
        <v/>
      </c>
      <c r="AV3041" s="90" t="str">
        <f t="shared" si="711"/>
        <v/>
      </c>
      <c r="AX3041" s="90" t="str">
        <f>IF($AV3041="", "", COUNTIF($AV$11:$AV$5010, "&lt;"&amp;$AV3041)+1+COUNTIF($AV$11:$AV3041, $AV3041)-1)</f>
        <v/>
      </c>
      <c r="AZ3041" s="111" t="str">
        <f>IF($B3041="", "", SUMIF('Shopping List'!$AV$11:$AV$25, $B3041, 'Shopping List'!$BN$11:$BN$25))</f>
        <v/>
      </c>
      <c r="BB3041" s="117" t="str">
        <f t="shared" si="722"/>
        <v/>
      </c>
    </row>
    <row r="3042" spans="1:54" x14ac:dyDescent="0.25">
      <c r="A3042" s="4"/>
      <c r="B3042" s="37"/>
      <c r="C3042" s="124"/>
      <c r="D3042" s="39"/>
      <c r="E3042" s="125"/>
      <c r="F3042" s="48"/>
      <c r="G3042" s="4"/>
      <c r="H3042" s="4"/>
      <c r="I3042" s="95" t="str">
        <f>IF($C3042="", "", IF(IFERROR(INDEX(Ingredients!$C$11:$C$310, MATCH($C3042, Ingredients!$B$11:$B$310, 0)), "")="", "", IFERROR(INDEX(Ingredients!$C$11:$C$310, MATCH($C3042, Ingredients!$B$11:$B$310, 0)), "")))</f>
        <v/>
      </c>
      <c r="J3042" s="73" t="str">
        <f>IF($B3042="", "", IF(IFERROR(INDEX(Meals!$C$11:$C$260, MATCH($B3042, Meals!$B$11:$B$260, 0)), "")="", "", IFERROR(INDEX(Meals!$C$11:$C$260, MATCH($B3042, Meals!$B$11:$B$260, 0)), "")))</f>
        <v/>
      </c>
      <c r="K3042" s="4"/>
      <c r="L3042" s="72" t="str">
        <f t="shared" si="712"/>
        <v/>
      </c>
      <c r="M3042" s="73" t="str">
        <f t="shared" si="713"/>
        <v/>
      </c>
      <c r="N3042" s="4"/>
      <c r="O3042" s="78" t="str">
        <f t="shared" si="714"/>
        <v/>
      </c>
      <c r="P3042" s="79" t="str">
        <f t="shared" si="715"/>
        <v/>
      </c>
      <c r="Q3042" s="4"/>
      <c r="R3042" s="90" t="str">
        <f t="shared" si="716"/>
        <v/>
      </c>
      <c r="S3042" s="4"/>
      <c r="Y3042" s="18" t="str">
        <f t="shared" si="717"/>
        <v/>
      </c>
      <c r="AA3042" s="18" t="str">
        <f t="shared" si="708"/>
        <v/>
      </c>
      <c r="AB3042" s="18" t="str">
        <f t="shared" si="709"/>
        <v/>
      </c>
      <c r="AC3042" s="18" t="str">
        <f t="shared" si="718"/>
        <v/>
      </c>
      <c r="AD3042" s="18" t="str">
        <f t="shared" si="718"/>
        <v/>
      </c>
      <c r="AE3042" s="18" t="str">
        <f t="shared" si="719"/>
        <v/>
      </c>
      <c r="AG3042" s="95" t="str">
        <f>IF($C3042="", "", IF(IFERROR(INDEX(Ingredients!C$11:C$310, MATCH($C3042, Ingredients!$B$11:$B$310, 0)), "")="", "", IFERROR(INDEX(Ingredients!C$11:C$310, MATCH($C3042, Ingredients!$B$11:$B$310, 0)), "")))</f>
        <v/>
      </c>
      <c r="AH3042" s="105" t="str">
        <f>IF($C3042="", "", IF(IFERROR(INDEX(Ingredients!D$11:D$310, MATCH($C3042, Ingredients!$B$11:$B$310, 0)), "")="", "", IFERROR(INDEX(Ingredients!D$11:D$310, MATCH($C3042, Ingredients!$B$11:$B$310, 0)), "")))</f>
        <v/>
      </c>
      <c r="AI3042" s="106" t="str">
        <f>IF($C3042="", "", IF(IFERROR(INDEX(Ingredients!E$11:E$310, MATCH($C3042, Ingredients!$B$11:$B$310, 0)), "")="", "", IFERROR(INDEX(Ingredients!E$11:E$310, MATCH($C3042, Ingredients!$B$11:$B$310, 0)), "")))</f>
        <v/>
      </c>
      <c r="AJ3042" s="108" t="str">
        <f>IF($C3042="", "", IF(IFERROR(INDEX(Ingredients!F$11:F$310, MATCH($C3042, Ingredients!$B$11:$B$310, 0)), "")="", "", IFERROR(INDEX(Ingredients!F$11:F$310, MATCH($C3042, Ingredients!$B$11:$B$310, 0)), "")))</f>
        <v/>
      </c>
      <c r="AK3042" s="106" t="str">
        <f>IF($C3042="", "", IF(IFERROR(INDEX(Ingredients!G$11:G$310, MATCH($C3042, Ingredients!$B$11:$B$310, 0)), "")="", "", IFERROR(INDEX(Ingredients!G$11:G$310, MATCH($C3042, Ingredients!$B$11:$B$310, 0)), "")))</f>
        <v/>
      </c>
      <c r="AL3042" s="79" t="str">
        <f>IF($C3042="", "", IF(IFERROR(INDEX(Ingredients!H$11:H$310, MATCH($C3042, Ingredients!$B$11:$B$310, 0)), "")="", "", IFERROR(INDEX(Ingredients!H$11:H$310, MATCH($C3042, Ingredients!$B$11:$B$310, 0)), "")))</f>
        <v/>
      </c>
      <c r="AN3042" s="83" t="str">
        <f t="shared" si="710"/>
        <v/>
      </c>
      <c r="AP3042" s="114" t="str">
        <f t="shared" si="720"/>
        <v/>
      </c>
      <c r="AR3042" s="117" t="str">
        <f>IF($C3042="", "", IF(IFERROR(INDEX(Ingredients!$AI$11:$AI$310, MATCH($C3042, Ingredients!$B$11:$B$310, 0)), "")="", "", IFERROR(INDEX(Ingredients!$AI$11:$AI$310, MATCH($C3042, Ingredients!$B$11:$B$310, 0)), "")))</f>
        <v/>
      </c>
      <c r="AT3042" s="120" t="str">
        <f t="shared" si="721"/>
        <v/>
      </c>
      <c r="AV3042" s="90" t="str">
        <f t="shared" si="711"/>
        <v/>
      </c>
      <c r="AX3042" s="90" t="str">
        <f>IF($AV3042="", "", COUNTIF($AV$11:$AV$5010, "&lt;"&amp;$AV3042)+1+COUNTIF($AV$11:$AV3042, $AV3042)-1)</f>
        <v/>
      </c>
      <c r="AZ3042" s="111" t="str">
        <f>IF($B3042="", "", SUMIF('Shopping List'!$AV$11:$AV$25, $B3042, 'Shopping List'!$BN$11:$BN$25))</f>
        <v/>
      </c>
      <c r="BB3042" s="117" t="str">
        <f t="shared" si="722"/>
        <v/>
      </c>
    </row>
    <row r="3043" spans="1:54" x14ac:dyDescent="0.25">
      <c r="A3043" s="4"/>
      <c r="B3043" s="37"/>
      <c r="C3043" s="124"/>
      <c r="D3043" s="39"/>
      <c r="E3043" s="125"/>
      <c r="F3043" s="48"/>
      <c r="G3043" s="4"/>
      <c r="H3043" s="4"/>
      <c r="I3043" s="95" t="str">
        <f>IF($C3043="", "", IF(IFERROR(INDEX(Ingredients!$C$11:$C$310, MATCH($C3043, Ingredients!$B$11:$B$310, 0)), "")="", "", IFERROR(INDEX(Ingredients!$C$11:$C$310, MATCH($C3043, Ingredients!$B$11:$B$310, 0)), "")))</f>
        <v/>
      </c>
      <c r="J3043" s="73" t="str">
        <f>IF($B3043="", "", IF(IFERROR(INDEX(Meals!$C$11:$C$260, MATCH($B3043, Meals!$B$11:$B$260, 0)), "")="", "", IFERROR(INDEX(Meals!$C$11:$C$260, MATCH($B3043, Meals!$B$11:$B$260, 0)), "")))</f>
        <v/>
      </c>
      <c r="K3043" s="4"/>
      <c r="L3043" s="72" t="str">
        <f t="shared" si="712"/>
        <v/>
      </c>
      <c r="M3043" s="73" t="str">
        <f t="shared" si="713"/>
        <v/>
      </c>
      <c r="N3043" s="4"/>
      <c r="O3043" s="78" t="str">
        <f t="shared" si="714"/>
        <v/>
      </c>
      <c r="P3043" s="79" t="str">
        <f t="shared" si="715"/>
        <v/>
      </c>
      <c r="Q3043" s="4"/>
      <c r="R3043" s="90" t="str">
        <f t="shared" si="716"/>
        <v/>
      </c>
      <c r="S3043" s="4"/>
      <c r="Y3043" s="18" t="str">
        <f t="shared" si="717"/>
        <v/>
      </c>
      <c r="AA3043" s="18" t="str">
        <f t="shared" si="708"/>
        <v/>
      </c>
      <c r="AB3043" s="18" t="str">
        <f t="shared" si="709"/>
        <v/>
      </c>
      <c r="AC3043" s="18" t="str">
        <f t="shared" si="718"/>
        <v/>
      </c>
      <c r="AD3043" s="18" t="str">
        <f t="shared" si="718"/>
        <v/>
      </c>
      <c r="AE3043" s="18" t="str">
        <f t="shared" si="719"/>
        <v/>
      </c>
      <c r="AG3043" s="95" t="str">
        <f>IF($C3043="", "", IF(IFERROR(INDEX(Ingredients!C$11:C$310, MATCH($C3043, Ingredients!$B$11:$B$310, 0)), "")="", "", IFERROR(INDEX(Ingredients!C$11:C$310, MATCH($C3043, Ingredients!$B$11:$B$310, 0)), "")))</f>
        <v/>
      </c>
      <c r="AH3043" s="105" t="str">
        <f>IF($C3043="", "", IF(IFERROR(INDEX(Ingredients!D$11:D$310, MATCH($C3043, Ingredients!$B$11:$B$310, 0)), "")="", "", IFERROR(INDEX(Ingredients!D$11:D$310, MATCH($C3043, Ingredients!$B$11:$B$310, 0)), "")))</f>
        <v/>
      </c>
      <c r="AI3043" s="106" t="str">
        <f>IF($C3043="", "", IF(IFERROR(INDEX(Ingredients!E$11:E$310, MATCH($C3043, Ingredients!$B$11:$B$310, 0)), "")="", "", IFERROR(INDEX(Ingredients!E$11:E$310, MATCH($C3043, Ingredients!$B$11:$B$310, 0)), "")))</f>
        <v/>
      </c>
      <c r="AJ3043" s="108" t="str">
        <f>IF($C3043="", "", IF(IFERROR(INDEX(Ingredients!F$11:F$310, MATCH($C3043, Ingredients!$B$11:$B$310, 0)), "")="", "", IFERROR(INDEX(Ingredients!F$11:F$310, MATCH($C3043, Ingredients!$B$11:$B$310, 0)), "")))</f>
        <v/>
      </c>
      <c r="AK3043" s="106" t="str">
        <f>IF($C3043="", "", IF(IFERROR(INDEX(Ingredients!G$11:G$310, MATCH($C3043, Ingredients!$B$11:$B$310, 0)), "")="", "", IFERROR(INDEX(Ingredients!G$11:G$310, MATCH($C3043, Ingredients!$B$11:$B$310, 0)), "")))</f>
        <v/>
      </c>
      <c r="AL3043" s="79" t="str">
        <f>IF($C3043="", "", IF(IFERROR(INDEX(Ingredients!H$11:H$310, MATCH($C3043, Ingredients!$B$11:$B$310, 0)), "")="", "", IFERROR(INDEX(Ingredients!H$11:H$310, MATCH($C3043, Ingredients!$B$11:$B$310, 0)), "")))</f>
        <v/>
      </c>
      <c r="AN3043" s="83" t="str">
        <f t="shared" si="710"/>
        <v/>
      </c>
      <c r="AP3043" s="114" t="str">
        <f t="shared" si="720"/>
        <v/>
      </c>
      <c r="AR3043" s="117" t="str">
        <f>IF($C3043="", "", IF(IFERROR(INDEX(Ingredients!$AI$11:$AI$310, MATCH($C3043, Ingredients!$B$11:$B$310, 0)), "")="", "", IFERROR(INDEX(Ingredients!$AI$11:$AI$310, MATCH($C3043, Ingredients!$B$11:$B$310, 0)), "")))</f>
        <v/>
      </c>
      <c r="AT3043" s="120" t="str">
        <f t="shared" si="721"/>
        <v/>
      </c>
      <c r="AV3043" s="90" t="str">
        <f t="shared" si="711"/>
        <v/>
      </c>
      <c r="AX3043" s="90" t="str">
        <f>IF($AV3043="", "", COUNTIF($AV$11:$AV$5010, "&lt;"&amp;$AV3043)+1+COUNTIF($AV$11:$AV3043, $AV3043)-1)</f>
        <v/>
      </c>
      <c r="AZ3043" s="111" t="str">
        <f>IF($B3043="", "", SUMIF('Shopping List'!$AV$11:$AV$25, $B3043, 'Shopping List'!$BN$11:$BN$25))</f>
        <v/>
      </c>
      <c r="BB3043" s="117" t="str">
        <f t="shared" si="722"/>
        <v/>
      </c>
    </row>
    <row r="3044" spans="1:54" x14ac:dyDescent="0.25">
      <c r="A3044" s="4"/>
      <c r="B3044" s="37"/>
      <c r="C3044" s="124"/>
      <c r="D3044" s="39"/>
      <c r="E3044" s="125"/>
      <c r="F3044" s="48"/>
      <c r="G3044" s="4"/>
      <c r="H3044" s="4"/>
      <c r="I3044" s="95" t="str">
        <f>IF($C3044="", "", IF(IFERROR(INDEX(Ingredients!$C$11:$C$310, MATCH($C3044, Ingredients!$B$11:$B$310, 0)), "")="", "", IFERROR(INDEX(Ingredients!$C$11:$C$310, MATCH($C3044, Ingredients!$B$11:$B$310, 0)), "")))</f>
        <v/>
      </c>
      <c r="J3044" s="73" t="str">
        <f>IF($B3044="", "", IF(IFERROR(INDEX(Meals!$C$11:$C$260, MATCH($B3044, Meals!$B$11:$B$260, 0)), "")="", "", IFERROR(INDEX(Meals!$C$11:$C$260, MATCH($B3044, Meals!$B$11:$B$260, 0)), "")))</f>
        <v/>
      </c>
      <c r="K3044" s="4"/>
      <c r="L3044" s="72" t="str">
        <f t="shared" si="712"/>
        <v/>
      </c>
      <c r="M3044" s="73" t="str">
        <f t="shared" si="713"/>
        <v/>
      </c>
      <c r="N3044" s="4"/>
      <c r="O3044" s="78" t="str">
        <f t="shared" si="714"/>
        <v/>
      </c>
      <c r="P3044" s="79" t="str">
        <f t="shared" si="715"/>
        <v/>
      </c>
      <c r="Q3044" s="4"/>
      <c r="R3044" s="90" t="str">
        <f t="shared" si="716"/>
        <v/>
      </c>
      <c r="S3044" s="4"/>
      <c r="Y3044" s="18" t="str">
        <f t="shared" si="717"/>
        <v/>
      </c>
      <c r="AA3044" s="18" t="str">
        <f t="shared" si="708"/>
        <v/>
      </c>
      <c r="AB3044" s="18" t="str">
        <f t="shared" si="709"/>
        <v/>
      </c>
      <c r="AC3044" s="18" t="str">
        <f t="shared" si="718"/>
        <v/>
      </c>
      <c r="AD3044" s="18" t="str">
        <f t="shared" si="718"/>
        <v/>
      </c>
      <c r="AE3044" s="18" t="str">
        <f t="shared" si="719"/>
        <v/>
      </c>
      <c r="AG3044" s="95" t="str">
        <f>IF($C3044="", "", IF(IFERROR(INDEX(Ingredients!C$11:C$310, MATCH($C3044, Ingredients!$B$11:$B$310, 0)), "")="", "", IFERROR(INDEX(Ingredients!C$11:C$310, MATCH($C3044, Ingredients!$B$11:$B$310, 0)), "")))</f>
        <v/>
      </c>
      <c r="AH3044" s="105" t="str">
        <f>IF($C3044="", "", IF(IFERROR(INDEX(Ingredients!D$11:D$310, MATCH($C3044, Ingredients!$B$11:$B$310, 0)), "")="", "", IFERROR(INDEX(Ingredients!D$11:D$310, MATCH($C3044, Ingredients!$B$11:$B$310, 0)), "")))</f>
        <v/>
      </c>
      <c r="AI3044" s="106" t="str">
        <f>IF($C3044="", "", IF(IFERROR(INDEX(Ingredients!E$11:E$310, MATCH($C3044, Ingredients!$B$11:$B$310, 0)), "")="", "", IFERROR(INDEX(Ingredients!E$11:E$310, MATCH($C3044, Ingredients!$B$11:$B$310, 0)), "")))</f>
        <v/>
      </c>
      <c r="AJ3044" s="108" t="str">
        <f>IF($C3044="", "", IF(IFERROR(INDEX(Ingredients!F$11:F$310, MATCH($C3044, Ingredients!$B$11:$B$310, 0)), "")="", "", IFERROR(INDEX(Ingredients!F$11:F$310, MATCH($C3044, Ingredients!$B$11:$B$310, 0)), "")))</f>
        <v/>
      </c>
      <c r="AK3044" s="106" t="str">
        <f>IF($C3044="", "", IF(IFERROR(INDEX(Ingredients!G$11:G$310, MATCH($C3044, Ingredients!$B$11:$B$310, 0)), "")="", "", IFERROR(INDEX(Ingredients!G$11:G$310, MATCH($C3044, Ingredients!$B$11:$B$310, 0)), "")))</f>
        <v/>
      </c>
      <c r="AL3044" s="79" t="str">
        <f>IF($C3044="", "", IF(IFERROR(INDEX(Ingredients!H$11:H$310, MATCH($C3044, Ingredients!$B$11:$B$310, 0)), "")="", "", IFERROR(INDEX(Ingredients!H$11:H$310, MATCH($C3044, Ingredients!$B$11:$B$310, 0)), "")))</f>
        <v/>
      </c>
      <c r="AN3044" s="83" t="str">
        <f t="shared" si="710"/>
        <v/>
      </c>
      <c r="AP3044" s="114" t="str">
        <f t="shared" si="720"/>
        <v/>
      </c>
      <c r="AR3044" s="117" t="str">
        <f>IF($C3044="", "", IF(IFERROR(INDEX(Ingredients!$AI$11:$AI$310, MATCH($C3044, Ingredients!$B$11:$B$310, 0)), "")="", "", IFERROR(INDEX(Ingredients!$AI$11:$AI$310, MATCH($C3044, Ingredients!$B$11:$B$310, 0)), "")))</f>
        <v/>
      </c>
      <c r="AT3044" s="120" t="str">
        <f t="shared" si="721"/>
        <v/>
      </c>
      <c r="AV3044" s="90" t="str">
        <f t="shared" si="711"/>
        <v/>
      </c>
      <c r="AX3044" s="90" t="str">
        <f>IF($AV3044="", "", COUNTIF($AV$11:$AV$5010, "&lt;"&amp;$AV3044)+1+COUNTIF($AV$11:$AV3044, $AV3044)-1)</f>
        <v/>
      </c>
      <c r="AZ3044" s="111" t="str">
        <f>IF($B3044="", "", SUMIF('Shopping List'!$AV$11:$AV$25, $B3044, 'Shopping List'!$BN$11:$BN$25))</f>
        <v/>
      </c>
      <c r="BB3044" s="117" t="str">
        <f t="shared" si="722"/>
        <v/>
      </c>
    </row>
    <row r="3045" spans="1:54" x14ac:dyDescent="0.25">
      <c r="A3045" s="4"/>
      <c r="B3045" s="37"/>
      <c r="C3045" s="124"/>
      <c r="D3045" s="39"/>
      <c r="E3045" s="125"/>
      <c r="F3045" s="48"/>
      <c r="G3045" s="4"/>
      <c r="H3045" s="4"/>
      <c r="I3045" s="95" t="str">
        <f>IF($C3045="", "", IF(IFERROR(INDEX(Ingredients!$C$11:$C$310, MATCH($C3045, Ingredients!$B$11:$B$310, 0)), "")="", "", IFERROR(INDEX(Ingredients!$C$11:$C$310, MATCH($C3045, Ingredients!$B$11:$B$310, 0)), "")))</f>
        <v/>
      </c>
      <c r="J3045" s="73" t="str">
        <f>IF($B3045="", "", IF(IFERROR(INDEX(Meals!$C$11:$C$260, MATCH($B3045, Meals!$B$11:$B$260, 0)), "")="", "", IFERROR(INDEX(Meals!$C$11:$C$260, MATCH($B3045, Meals!$B$11:$B$260, 0)), "")))</f>
        <v/>
      </c>
      <c r="K3045" s="4"/>
      <c r="L3045" s="72" t="str">
        <f t="shared" si="712"/>
        <v/>
      </c>
      <c r="M3045" s="73" t="str">
        <f t="shared" si="713"/>
        <v/>
      </c>
      <c r="N3045" s="4"/>
      <c r="O3045" s="78" t="str">
        <f t="shared" si="714"/>
        <v/>
      </c>
      <c r="P3045" s="79" t="str">
        <f t="shared" si="715"/>
        <v/>
      </c>
      <c r="Q3045" s="4"/>
      <c r="R3045" s="90" t="str">
        <f t="shared" si="716"/>
        <v/>
      </c>
      <c r="S3045" s="4"/>
      <c r="Y3045" s="18" t="str">
        <f t="shared" si="717"/>
        <v/>
      </c>
      <c r="AA3045" s="18" t="str">
        <f t="shared" si="708"/>
        <v/>
      </c>
      <c r="AB3045" s="18" t="str">
        <f t="shared" si="709"/>
        <v/>
      </c>
      <c r="AC3045" s="18" t="str">
        <f t="shared" si="718"/>
        <v/>
      </c>
      <c r="AD3045" s="18" t="str">
        <f t="shared" si="718"/>
        <v/>
      </c>
      <c r="AE3045" s="18" t="str">
        <f t="shared" si="719"/>
        <v/>
      </c>
      <c r="AG3045" s="95" t="str">
        <f>IF($C3045="", "", IF(IFERROR(INDEX(Ingredients!C$11:C$310, MATCH($C3045, Ingredients!$B$11:$B$310, 0)), "")="", "", IFERROR(INDEX(Ingredients!C$11:C$310, MATCH($C3045, Ingredients!$B$11:$B$310, 0)), "")))</f>
        <v/>
      </c>
      <c r="AH3045" s="105" t="str">
        <f>IF($C3045="", "", IF(IFERROR(INDEX(Ingredients!D$11:D$310, MATCH($C3045, Ingredients!$B$11:$B$310, 0)), "")="", "", IFERROR(INDEX(Ingredients!D$11:D$310, MATCH($C3045, Ingredients!$B$11:$B$310, 0)), "")))</f>
        <v/>
      </c>
      <c r="AI3045" s="106" t="str">
        <f>IF($C3045="", "", IF(IFERROR(INDEX(Ingredients!E$11:E$310, MATCH($C3045, Ingredients!$B$11:$B$310, 0)), "")="", "", IFERROR(INDEX(Ingredients!E$11:E$310, MATCH($C3045, Ingredients!$B$11:$B$310, 0)), "")))</f>
        <v/>
      </c>
      <c r="AJ3045" s="108" t="str">
        <f>IF($C3045="", "", IF(IFERROR(INDEX(Ingredients!F$11:F$310, MATCH($C3045, Ingredients!$B$11:$B$310, 0)), "")="", "", IFERROR(INDEX(Ingredients!F$11:F$310, MATCH($C3045, Ingredients!$B$11:$B$310, 0)), "")))</f>
        <v/>
      </c>
      <c r="AK3045" s="106" t="str">
        <f>IF($C3045="", "", IF(IFERROR(INDEX(Ingredients!G$11:G$310, MATCH($C3045, Ingredients!$B$11:$B$310, 0)), "")="", "", IFERROR(INDEX(Ingredients!G$11:G$310, MATCH($C3045, Ingredients!$B$11:$B$310, 0)), "")))</f>
        <v/>
      </c>
      <c r="AL3045" s="79" t="str">
        <f>IF($C3045="", "", IF(IFERROR(INDEX(Ingredients!H$11:H$310, MATCH($C3045, Ingredients!$B$11:$B$310, 0)), "")="", "", IFERROR(INDEX(Ingredients!H$11:H$310, MATCH($C3045, Ingredients!$B$11:$B$310, 0)), "")))</f>
        <v/>
      </c>
      <c r="AN3045" s="83" t="str">
        <f t="shared" si="710"/>
        <v/>
      </c>
      <c r="AP3045" s="114" t="str">
        <f t="shared" si="720"/>
        <v/>
      </c>
      <c r="AR3045" s="117" t="str">
        <f>IF($C3045="", "", IF(IFERROR(INDEX(Ingredients!$AI$11:$AI$310, MATCH($C3045, Ingredients!$B$11:$B$310, 0)), "")="", "", IFERROR(INDEX(Ingredients!$AI$11:$AI$310, MATCH($C3045, Ingredients!$B$11:$B$310, 0)), "")))</f>
        <v/>
      </c>
      <c r="AT3045" s="120" t="str">
        <f t="shared" si="721"/>
        <v/>
      </c>
      <c r="AV3045" s="90" t="str">
        <f t="shared" si="711"/>
        <v/>
      </c>
      <c r="AX3045" s="90" t="str">
        <f>IF($AV3045="", "", COUNTIF($AV$11:$AV$5010, "&lt;"&amp;$AV3045)+1+COUNTIF($AV$11:$AV3045, $AV3045)-1)</f>
        <v/>
      </c>
      <c r="AZ3045" s="111" t="str">
        <f>IF($B3045="", "", SUMIF('Shopping List'!$AV$11:$AV$25, $B3045, 'Shopping List'!$BN$11:$BN$25))</f>
        <v/>
      </c>
      <c r="BB3045" s="117" t="str">
        <f t="shared" si="722"/>
        <v/>
      </c>
    </row>
    <row r="3046" spans="1:54" x14ac:dyDescent="0.25">
      <c r="A3046" s="4"/>
      <c r="B3046" s="37"/>
      <c r="C3046" s="124"/>
      <c r="D3046" s="39"/>
      <c r="E3046" s="125"/>
      <c r="F3046" s="48"/>
      <c r="G3046" s="4"/>
      <c r="H3046" s="4"/>
      <c r="I3046" s="95" t="str">
        <f>IF($C3046="", "", IF(IFERROR(INDEX(Ingredients!$C$11:$C$310, MATCH($C3046, Ingredients!$B$11:$B$310, 0)), "")="", "", IFERROR(INDEX(Ingredients!$C$11:$C$310, MATCH($C3046, Ingredients!$B$11:$B$310, 0)), "")))</f>
        <v/>
      </c>
      <c r="J3046" s="73" t="str">
        <f>IF($B3046="", "", IF(IFERROR(INDEX(Meals!$C$11:$C$260, MATCH($B3046, Meals!$B$11:$B$260, 0)), "")="", "", IFERROR(INDEX(Meals!$C$11:$C$260, MATCH($B3046, Meals!$B$11:$B$260, 0)), "")))</f>
        <v/>
      </c>
      <c r="K3046" s="4"/>
      <c r="L3046" s="72" t="str">
        <f t="shared" si="712"/>
        <v/>
      </c>
      <c r="M3046" s="73" t="str">
        <f t="shared" si="713"/>
        <v/>
      </c>
      <c r="N3046" s="4"/>
      <c r="O3046" s="78" t="str">
        <f t="shared" si="714"/>
        <v/>
      </c>
      <c r="P3046" s="79" t="str">
        <f t="shared" si="715"/>
        <v/>
      </c>
      <c r="Q3046" s="4"/>
      <c r="R3046" s="90" t="str">
        <f t="shared" si="716"/>
        <v/>
      </c>
      <c r="S3046" s="4"/>
      <c r="Y3046" s="18" t="str">
        <f t="shared" si="717"/>
        <v/>
      </c>
      <c r="AA3046" s="18" t="str">
        <f t="shared" si="708"/>
        <v/>
      </c>
      <c r="AB3046" s="18" t="str">
        <f t="shared" si="709"/>
        <v/>
      </c>
      <c r="AC3046" s="18" t="str">
        <f t="shared" si="718"/>
        <v/>
      </c>
      <c r="AD3046" s="18" t="str">
        <f t="shared" si="718"/>
        <v/>
      </c>
      <c r="AE3046" s="18" t="str">
        <f t="shared" si="719"/>
        <v/>
      </c>
      <c r="AG3046" s="95" t="str">
        <f>IF($C3046="", "", IF(IFERROR(INDEX(Ingredients!C$11:C$310, MATCH($C3046, Ingredients!$B$11:$B$310, 0)), "")="", "", IFERROR(INDEX(Ingredients!C$11:C$310, MATCH($C3046, Ingredients!$B$11:$B$310, 0)), "")))</f>
        <v/>
      </c>
      <c r="AH3046" s="105" t="str">
        <f>IF($C3046="", "", IF(IFERROR(INDEX(Ingredients!D$11:D$310, MATCH($C3046, Ingredients!$B$11:$B$310, 0)), "")="", "", IFERROR(INDEX(Ingredients!D$11:D$310, MATCH($C3046, Ingredients!$B$11:$B$310, 0)), "")))</f>
        <v/>
      </c>
      <c r="AI3046" s="106" t="str">
        <f>IF($C3046="", "", IF(IFERROR(INDEX(Ingredients!E$11:E$310, MATCH($C3046, Ingredients!$B$11:$B$310, 0)), "")="", "", IFERROR(INDEX(Ingredients!E$11:E$310, MATCH($C3046, Ingredients!$B$11:$B$310, 0)), "")))</f>
        <v/>
      </c>
      <c r="AJ3046" s="108" t="str">
        <f>IF($C3046="", "", IF(IFERROR(INDEX(Ingredients!F$11:F$310, MATCH($C3046, Ingredients!$B$11:$B$310, 0)), "")="", "", IFERROR(INDEX(Ingredients!F$11:F$310, MATCH($C3046, Ingredients!$B$11:$B$310, 0)), "")))</f>
        <v/>
      </c>
      <c r="AK3046" s="106" t="str">
        <f>IF($C3046="", "", IF(IFERROR(INDEX(Ingredients!G$11:G$310, MATCH($C3046, Ingredients!$B$11:$B$310, 0)), "")="", "", IFERROR(INDEX(Ingredients!G$11:G$310, MATCH($C3046, Ingredients!$B$11:$B$310, 0)), "")))</f>
        <v/>
      </c>
      <c r="AL3046" s="79" t="str">
        <f>IF($C3046="", "", IF(IFERROR(INDEX(Ingredients!H$11:H$310, MATCH($C3046, Ingredients!$B$11:$B$310, 0)), "")="", "", IFERROR(INDEX(Ingredients!H$11:H$310, MATCH($C3046, Ingredients!$B$11:$B$310, 0)), "")))</f>
        <v/>
      </c>
      <c r="AN3046" s="83" t="str">
        <f t="shared" si="710"/>
        <v/>
      </c>
      <c r="AP3046" s="114" t="str">
        <f t="shared" si="720"/>
        <v/>
      </c>
      <c r="AR3046" s="117" t="str">
        <f>IF($C3046="", "", IF(IFERROR(INDEX(Ingredients!$AI$11:$AI$310, MATCH($C3046, Ingredients!$B$11:$B$310, 0)), "")="", "", IFERROR(INDEX(Ingredients!$AI$11:$AI$310, MATCH($C3046, Ingredients!$B$11:$B$310, 0)), "")))</f>
        <v/>
      </c>
      <c r="AT3046" s="120" t="str">
        <f t="shared" si="721"/>
        <v/>
      </c>
      <c r="AV3046" s="90" t="str">
        <f t="shared" si="711"/>
        <v/>
      </c>
      <c r="AX3046" s="90" t="str">
        <f>IF($AV3046="", "", COUNTIF($AV$11:$AV$5010, "&lt;"&amp;$AV3046)+1+COUNTIF($AV$11:$AV3046, $AV3046)-1)</f>
        <v/>
      </c>
      <c r="AZ3046" s="111" t="str">
        <f>IF($B3046="", "", SUMIF('Shopping List'!$AV$11:$AV$25, $B3046, 'Shopping List'!$BN$11:$BN$25))</f>
        <v/>
      </c>
      <c r="BB3046" s="117" t="str">
        <f t="shared" si="722"/>
        <v/>
      </c>
    </row>
    <row r="3047" spans="1:54" x14ac:dyDescent="0.25">
      <c r="A3047" s="4"/>
      <c r="B3047" s="37"/>
      <c r="C3047" s="124"/>
      <c r="D3047" s="39"/>
      <c r="E3047" s="125"/>
      <c r="F3047" s="48"/>
      <c r="G3047" s="4"/>
      <c r="H3047" s="4"/>
      <c r="I3047" s="95" t="str">
        <f>IF($C3047="", "", IF(IFERROR(INDEX(Ingredients!$C$11:$C$310, MATCH($C3047, Ingredients!$B$11:$B$310, 0)), "")="", "", IFERROR(INDEX(Ingredients!$C$11:$C$310, MATCH($C3047, Ingredients!$B$11:$B$310, 0)), "")))</f>
        <v/>
      </c>
      <c r="J3047" s="73" t="str">
        <f>IF($B3047="", "", IF(IFERROR(INDEX(Meals!$C$11:$C$260, MATCH($B3047, Meals!$B$11:$B$260, 0)), "")="", "", IFERROR(INDEX(Meals!$C$11:$C$260, MATCH($B3047, Meals!$B$11:$B$260, 0)), "")))</f>
        <v/>
      </c>
      <c r="K3047" s="4"/>
      <c r="L3047" s="72" t="str">
        <f t="shared" si="712"/>
        <v/>
      </c>
      <c r="M3047" s="73" t="str">
        <f t="shared" si="713"/>
        <v/>
      </c>
      <c r="N3047" s="4"/>
      <c r="O3047" s="78" t="str">
        <f t="shared" si="714"/>
        <v/>
      </c>
      <c r="P3047" s="79" t="str">
        <f t="shared" si="715"/>
        <v/>
      </c>
      <c r="Q3047" s="4"/>
      <c r="R3047" s="90" t="str">
        <f t="shared" si="716"/>
        <v/>
      </c>
      <c r="S3047" s="4"/>
      <c r="Y3047" s="18" t="str">
        <f t="shared" si="717"/>
        <v/>
      </c>
      <c r="AA3047" s="18" t="str">
        <f t="shared" si="708"/>
        <v/>
      </c>
      <c r="AB3047" s="18" t="str">
        <f t="shared" si="709"/>
        <v/>
      </c>
      <c r="AC3047" s="18" t="str">
        <f t="shared" si="718"/>
        <v/>
      </c>
      <c r="AD3047" s="18" t="str">
        <f t="shared" si="718"/>
        <v/>
      </c>
      <c r="AE3047" s="18" t="str">
        <f t="shared" si="719"/>
        <v/>
      </c>
      <c r="AG3047" s="95" t="str">
        <f>IF($C3047="", "", IF(IFERROR(INDEX(Ingredients!C$11:C$310, MATCH($C3047, Ingredients!$B$11:$B$310, 0)), "")="", "", IFERROR(INDEX(Ingredients!C$11:C$310, MATCH($C3047, Ingredients!$B$11:$B$310, 0)), "")))</f>
        <v/>
      </c>
      <c r="AH3047" s="105" t="str">
        <f>IF($C3047="", "", IF(IFERROR(INDEX(Ingredients!D$11:D$310, MATCH($C3047, Ingredients!$B$11:$B$310, 0)), "")="", "", IFERROR(INDEX(Ingredients!D$11:D$310, MATCH($C3047, Ingredients!$B$11:$B$310, 0)), "")))</f>
        <v/>
      </c>
      <c r="AI3047" s="106" t="str">
        <f>IF($C3047="", "", IF(IFERROR(INDEX(Ingredients!E$11:E$310, MATCH($C3047, Ingredients!$B$11:$B$310, 0)), "")="", "", IFERROR(INDEX(Ingredients!E$11:E$310, MATCH($C3047, Ingredients!$B$11:$B$310, 0)), "")))</f>
        <v/>
      </c>
      <c r="AJ3047" s="108" t="str">
        <f>IF($C3047="", "", IF(IFERROR(INDEX(Ingredients!F$11:F$310, MATCH($C3047, Ingredients!$B$11:$B$310, 0)), "")="", "", IFERROR(INDEX(Ingredients!F$11:F$310, MATCH($C3047, Ingredients!$B$11:$B$310, 0)), "")))</f>
        <v/>
      </c>
      <c r="AK3047" s="106" t="str">
        <f>IF($C3047="", "", IF(IFERROR(INDEX(Ingredients!G$11:G$310, MATCH($C3047, Ingredients!$B$11:$B$310, 0)), "")="", "", IFERROR(INDEX(Ingredients!G$11:G$310, MATCH($C3047, Ingredients!$B$11:$B$310, 0)), "")))</f>
        <v/>
      </c>
      <c r="AL3047" s="79" t="str">
        <f>IF($C3047="", "", IF(IFERROR(INDEX(Ingredients!H$11:H$310, MATCH($C3047, Ingredients!$B$11:$B$310, 0)), "")="", "", IFERROR(INDEX(Ingredients!H$11:H$310, MATCH($C3047, Ingredients!$B$11:$B$310, 0)), "")))</f>
        <v/>
      </c>
      <c r="AN3047" s="83" t="str">
        <f t="shared" si="710"/>
        <v/>
      </c>
      <c r="AP3047" s="114" t="str">
        <f t="shared" si="720"/>
        <v/>
      </c>
      <c r="AR3047" s="117" t="str">
        <f>IF($C3047="", "", IF(IFERROR(INDEX(Ingredients!$AI$11:$AI$310, MATCH($C3047, Ingredients!$B$11:$B$310, 0)), "")="", "", IFERROR(INDEX(Ingredients!$AI$11:$AI$310, MATCH($C3047, Ingredients!$B$11:$B$310, 0)), "")))</f>
        <v/>
      </c>
      <c r="AT3047" s="120" t="str">
        <f t="shared" si="721"/>
        <v/>
      </c>
      <c r="AV3047" s="90" t="str">
        <f t="shared" si="711"/>
        <v/>
      </c>
      <c r="AX3047" s="90" t="str">
        <f>IF($AV3047="", "", COUNTIF($AV$11:$AV$5010, "&lt;"&amp;$AV3047)+1+COUNTIF($AV$11:$AV3047, $AV3047)-1)</f>
        <v/>
      </c>
      <c r="AZ3047" s="111" t="str">
        <f>IF($B3047="", "", SUMIF('Shopping List'!$AV$11:$AV$25, $B3047, 'Shopping List'!$BN$11:$BN$25))</f>
        <v/>
      </c>
      <c r="BB3047" s="117" t="str">
        <f t="shared" si="722"/>
        <v/>
      </c>
    </row>
    <row r="3048" spans="1:54" x14ac:dyDescent="0.25">
      <c r="A3048" s="4"/>
      <c r="B3048" s="37"/>
      <c r="C3048" s="124"/>
      <c r="D3048" s="39"/>
      <c r="E3048" s="125"/>
      <c r="F3048" s="48"/>
      <c r="G3048" s="4"/>
      <c r="H3048" s="4"/>
      <c r="I3048" s="95" t="str">
        <f>IF($C3048="", "", IF(IFERROR(INDEX(Ingredients!$C$11:$C$310, MATCH($C3048, Ingredients!$B$11:$B$310, 0)), "")="", "", IFERROR(INDEX(Ingredients!$C$11:$C$310, MATCH($C3048, Ingredients!$B$11:$B$310, 0)), "")))</f>
        <v/>
      </c>
      <c r="J3048" s="73" t="str">
        <f>IF($B3048="", "", IF(IFERROR(INDEX(Meals!$C$11:$C$260, MATCH($B3048, Meals!$B$11:$B$260, 0)), "")="", "", IFERROR(INDEX(Meals!$C$11:$C$260, MATCH($B3048, Meals!$B$11:$B$260, 0)), "")))</f>
        <v/>
      </c>
      <c r="K3048" s="4"/>
      <c r="L3048" s="72" t="str">
        <f t="shared" si="712"/>
        <v/>
      </c>
      <c r="M3048" s="73" t="str">
        <f t="shared" si="713"/>
        <v/>
      </c>
      <c r="N3048" s="4"/>
      <c r="O3048" s="78" t="str">
        <f t="shared" si="714"/>
        <v/>
      </c>
      <c r="P3048" s="79" t="str">
        <f t="shared" si="715"/>
        <v/>
      </c>
      <c r="Q3048" s="4"/>
      <c r="R3048" s="90" t="str">
        <f t="shared" si="716"/>
        <v/>
      </c>
      <c r="S3048" s="4"/>
      <c r="Y3048" s="18" t="str">
        <f t="shared" si="717"/>
        <v/>
      </c>
      <c r="AA3048" s="18" t="str">
        <f t="shared" si="708"/>
        <v/>
      </c>
      <c r="AB3048" s="18" t="str">
        <f t="shared" si="709"/>
        <v/>
      </c>
      <c r="AC3048" s="18" t="str">
        <f t="shared" si="718"/>
        <v/>
      </c>
      <c r="AD3048" s="18" t="str">
        <f t="shared" si="718"/>
        <v/>
      </c>
      <c r="AE3048" s="18" t="str">
        <f t="shared" si="719"/>
        <v/>
      </c>
      <c r="AG3048" s="95" t="str">
        <f>IF($C3048="", "", IF(IFERROR(INDEX(Ingredients!C$11:C$310, MATCH($C3048, Ingredients!$B$11:$B$310, 0)), "")="", "", IFERROR(INDEX(Ingredients!C$11:C$310, MATCH($C3048, Ingredients!$B$11:$B$310, 0)), "")))</f>
        <v/>
      </c>
      <c r="AH3048" s="105" t="str">
        <f>IF($C3048="", "", IF(IFERROR(INDEX(Ingredients!D$11:D$310, MATCH($C3048, Ingredients!$B$11:$B$310, 0)), "")="", "", IFERROR(INDEX(Ingredients!D$11:D$310, MATCH($C3048, Ingredients!$B$11:$B$310, 0)), "")))</f>
        <v/>
      </c>
      <c r="AI3048" s="106" t="str">
        <f>IF($C3048="", "", IF(IFERROR(INDEX(Ingredients!E$11:E$310, MATCH($C3048, Ingredients!$B$11:$B$310, 0)), "")="", "", IFERROR(INDEX(Ingredients!E$11:E$310, MATCH($C3048, Ingredients!$B$11:$B$310, 0)), "")))</f>
        <v/>
      </c>
      <c r="AJ3048" s="108" t="str">
        <f>IF($C3048="", "", IF(IFERROR(INDEX(Ingredients!F$11:F$310, MATCH($C3048, Ingredients!$B$11:$B$310, 0)), "")="", "", IFERROR(INDEX(Ingredients!F$11:F$310, MATCH($C3048, Ingredients!$B$11:$B$310, 0)), "")))</f>
        <v/>
      </c>
      <c r="AK3048" s="106" t="str">
        <f>IF($C3048="", "", IF(IFERROR(INDEX(Ingredients!G$11:G$310, MATCH($C3048, Ingredients!$B$11:$B$310, 0)), "")="", "", IFERROR(INDEX(Ingredients!G$11:G$310, MATCH($C3048, Ingredients!$B$11:$B$310, 0)), "")))</f>
        <v/>
      </c>
      <c r="AL3048" s="79" t="str">
        <f>IF($C3048="", "", IF(IFERROR(INDEX(Ingredients!H$11:H$310, MATCH($C3048, Ingredients!$B$11:$B$310, 0)), "")="", "", IFERROR(INDEX(Ingredients!H$11:H$310, MATCH($C3048, Ingredients!$B$11:$B$310, 0)), "")))</f>
        <v/>
      </c>
      <c r="AN3048" s="83" t="str">
        <f t="shared" si="710"/>
        <v/>
      </c>
      <c r="AP3048" s="114" t="str">
        <f t="shared" si="720"/>
        <v/>
      </c>
      <c r="AR3048" s="117" t="str">
        <f>IF($C3048="", "", IF(IFERROR(INDEX(Ingredients!$AI$11:$AI$310, MATCH($C3048, Ingredients!$B$11:$B$310, 0)), "")="", "", IFERROR(INDEX(Ingredients!$AI$11:$AI$310, MATCH($C3048, Ingredients!$B$11:$B$310, 0)), "")))</f>
        <v/>
      </c>
      <c r="AT3048" s="120" t="str">
        <f t="shared" si="721"/>
        <v/>
      </c>
      <c r="AV3048" s="90" t="str">
        <f t="shared" si="711"/>
        <v/>
      </c>
      <c r="AX3048" s="90" t="str">
        <f>IF($AV3048="", "", COUNTIF($AV$11:$AV$5010, "&lt;"&amp;$AV3048)+1+COUNTIF($AV$11:$AV3048, $AV3048)-1)</f>
        <v/>
      </c>
      <c r="AZ3048" s="111" t="str">
        <f>IF($B3048="", "", SUMIF('Shopping List'!$AV$11:$AV$25, $B3048, 'Shopping List'!$BN$11:$BN$25))</f>
        <v/>
      </c>
      <c r="BB3048" s="117" t="str">
        <f t="shared" si="722"/>
        <v/>
      </c>
    </row>
    <row r="3049" spans="1:54" x14ac:dyDescent="0.25">
      <c r="A3049" s="4"/>
      <c r="B3049" s="37"/>
      <c r="C3049" s="124"/>
      <c r="D3049" s="39"/>
      <c r="E3049" s="125"/>
      <c r="F3049" s="48"/>
      <c r="G3049" s="4"/>
      <c r="H3049" s="4"/>
      <c r="I3049" s="95" t="str">
        <f>IF($C3049="", "", IF(IFERROR(INDEX(Ingredients!$C$11:$C$310, MATCH($C3049, Ingredients!$B$11:$B$310, 0)), "")="", "", IFERROR(INDEX(Ingredients!$C$11:$C$310, MATCH($C3049, Ingredients!$B$11:$B$310, 0)), "")))</f>
        <v/>
      </c>
      <c r="J3049" s="73" t="str">
        <f>IF($B3049="", "", IF(IFERROR(INDEX(Meals!$C$11:$C$260, MATCH($B3049, Meals!$B$11:$B$260, 0)), "")="", "", IFERROR(INDEX(Meals!$C$11:$C$260, MATCH($B3049, Meals!$B$11:$B$260, 0)), "")))</f>
        <v/>
      </c>
      <c r="K3049" s="4"/>
      <c r="L3049" s="72" t="str">
        <f t="shared" si="712"/>
        <v/>
      </c>
      <c r="M3049" s="73" t="str">
        <f t="shared" si="713"/>
        <v/>
      </c>
      <c r="N3049" s="4"/>
      <c r="O3049" s="78" t="str">
        <f t="shared" si="714"/>
        <v/>
      </c>
      <c r="P3049" s="79" t="str">
        <f t="shared" si="715"/>
        <v/>
      </c>
      <c r="Q3049" s="4"/>
      <c r="R3049" s="90" t="str">
        <f t="shared" si="716"/>
        <v/>
      </c>
      <c r="S3049" s="4"/>
      <c r="Y3049" s="18" t="str">
        <f t="shared" si="717"/>
        <v/>
      </c>
      <c r="AA3049" s="18" t="str">
        <f t="shared" si="708"/>
        <v/>
      </c>
      <c r="AB3049" s="18" t="str">
        <f t="shared" si="709"/>
        <v/>
      </c>
      <c r="AC3049" s="18" t="str">
        <f t="shared" si="718"/>
        <v/>
      </c>
      <c r="AD3049" s="18" t="str">
        <f t="shared" si="718"/>
        <v/>
      </c>
      <c r="AE3049" s="18" t="str">
        <f t="shared" si="719"/>
        <v/>
      </c>
      <c r="AG3049" s="95" t="str">
        <f>IF($C3049="", "", IF(IFERROR(INDEX(Ingredients!C$11:C$310, MATCH($C3049, Ingredients!$B$11:$B$310, 0)), "")="", "", IFERROR(INDEX(Ingredients!C$11:C$310, MATCH($C3049, Ingredients!$B$11:$B$310, 0)), "")))</f>
        <v/>
      </c>
      <c r="AH3049" s="105" t="str">
        <f>IF($C3049="", "", IF(IFERROR(INDEX(Ingredients!D$11:D$310, MATCH($C3049, Ingredients!$B$11:$B$310, 0)), "")="", "", IFERROR(INDEX(Ingredients!D$11:D$310, MATCH($C3049, Ingredients!$B$11:$B$310, 0)), "")))</f>
        <v/>
      </c>
      <c r="AI3049" s="106" t="str">
        <f>IF($C3049="", "", IF(IFERROR(INDEX(Ingredients!E$11:E$310, MATCH($C3049, Ingredients!$B$11:$B$310, 0)), "")="", "", IFERROR(INDEX(Ingredients!E$11:E$310, MATCH($C3049, Ingredients!$B$11:$B$310, 0)), "")))</f>
        <v/>
      </c>
      <c r="AJ3049" s="108" t="str">
        <f>IF($C3049="", "", IF(IFERROR(INDEX(Ingredients!F$11:F$310, MATCH($C3049, Ingredients!$B$11:$B$310, 0)), "")="", "", IFERROR(INDEX(Ingredients!F$11:F$310, MATCH($C3049, Ingredients!$B$11:$B$310, 0)), "")))</f>
        <v/>
      </c>
      <c r="AK3049" s="106" t="str">
        <f>IF($C3049="", "", IF(IFERROR(INDEX(Ingredients!G$11:G$310, MATCH($C3049, Ingredients!$B$11:$B$310, 0)), "")="", "", IFERROR(INDEX(Ingredients!G$11:G$310, MATCH($C3049, Ingredients!$B$11:$B$310, 0)), "")))</f>
        <v/>
      </c>
      <c r="AL3049" s="79" t="str">
        <f>IF($C3049="", "", IF(IFERROR(INDEX(Ingredients!H$11:H$310, MATCH($C3049, Ingredients!$B$11:$B$310, 0)), "")="", "", IFERROR(INDEX(Ingredients!H$11:H$310, MATCH($C3049, Ingredients!$B$11:$B$310, 0)), "")))</f>
        <v/>
      </c>
      <c r="AN3049" s="83" t="str">
        <f t="shared" si="710"/>
        <v/>
      </c>
      <c r="AP3049" s="114" t="str">
        <f t="shared" si="720"/>
        <v/>
      </c>
      <c r="AR3049" s="117" t="str">
        <f>IF($C3049="", "", IF(IFERROR(INDEX(Ingredients!$AI$11:$AI$310, MATCH($C3049, Ingredients!$B$11:$B$310, 0)), "")="", "", IFERROR(INDEX(Ingredients!$AI$11:$AI$310, MATCH($C3049, Ingredients!$B$11:$B$310, 0)), "")))</f>
        <v/>
      </c>
      <c r="AT3049" s="120" t="str">
        <f t="shared" si="721"/>
        <v/>
      </c>
      <c r="AV3049" s="90" t="str">
        <f t="shared" si="711"/>
        <v/>
      </c>
      <c r="AX3049" s="90" t="str">
        <f>IF($AV3049="", "", COUNTIF($AV$11:$AV$5010, "&lt;"&amp;$AV3049)+1+COUNTIF($AV$11:$AV3049, $AV3049)-1)</f>
        <v/>
      </c>
      <c r="AZ3049" s="111" t="str">
        <f>IF($B3049="", "", SUMIF('Shopping List'!$AV$11:$AV$25, $B3049, 'Shopping List'!$BN$11:$BN$25))</f>
        <v/>
      </c>
      <c r="BB3049" s="117" t="str">
        <f t="shared" si="722"/>
        <v/>
      </c>
    </row>
    <row r="3050" spans="1:54" x14ac:dyDescent="0.25">
      <c r="A3050" s="4"/>
      <c r="B3050" s="37"/>
      <c r="C3050" s="124"/>
      <c r="D3050" s="39"/>
      <c r="E3050" s="125"/>
      <c r="F3050" s="48"/>
      <c r="G3050" s="4"/>
      <c r="H3050" s="4"/>
      <c r="I3050" s="95" t="str">
        <f>IF($C3050="", "", IF(IFERROR(INDEX(Ingredients!$C$11:$C$310, MATCH($C3050, Ingredients!$B$11:$B$310, 0)), "")="", "", IFERROR(INDEX(Ingredients!$C$11:$C$310, MATCH($C3050, Ingredients!$B$11:$B$310, 0)), "")))</f>
        <v/>
      </c>
      <c r="J3050" s="73" t="str">
        <f>IF($B3050="", "", IF(IFERROR(INDEX(Meals!$C$11:$C$260, MATCH($B3050, Meals!$B$11:$B$260, 0)), "")="", "", IFERROR(INDEX(Meals!$C$11:$C$260, MATCH($B3050, Meals!$B$11:$B$260, 0)), "")))</f>
        <v/>
      </c>
      <c r="K3050" s="4"/>
      <c r="L3050" s="72" t="str">
        <f t="shared" si="712"/>
        <v/>
      </c>
      <c r="M3050" s="73" t="str">
        <f t="shared" si="713"/>
        <v/>
      </c>
      <c r="N3050" s="4"/>
      <c r="O3050" s="78" t="str">
        <f t="shared" si="714"/>
        <v/>
      </c>
      <c r="P3050" s="79" t="str">
        <f t="shared" si="715"/>
        <v/>
      </c>
      <c r="Q3050" s="4"/>
      <c r="R3050" s="90" t="str">
        <f t="shared" si="716"/>
        <v/>
      </c>
      <c r="S3050" s="4"/>
      <c r="Y3050" s="18" t="str">
        <f t="shared" si="717"/>
        <v/>
      </c>
      <c r="AA3050" s="18" t="str">
        <f t="shared" si="708"/>
        <v/>
      </c>
      <c r="AB3050" s="18" t="str">
        <f t="shared" si="709"/>
        <v/>
      </c>
      <c r="AC3050" s="18" t="str">
        <f t="shared" si="718"/>
        <v/>
      </c>
      <c r="AD3050" s="18" t="str">
        <f t="shared" si="718"/>
        <v/>
      </c>
      <c r="AE3050" s="18" t="str">
        <f t="shared" si="719"/>
        <v/>
      </c>
      <c r="AG3050" s="95" t="str">
        <f>IF($C3050="", "", IF(IFERROR(INDEX(Ingredients!C$11:C$310, MATCH($C3050, Ingredients!$B$11:$B$310, 0)), "")="", "", IFERROR(INDEX(Ingredients!C$11:C$310, MATCH($C3050, Ingredients!$B$11:$B$310, 0)), "")))</f>
        <v/>
      </c>
      <c r="AH3050" s="105" t="str">
        <f>IF($C3050="", "", IF(IFERROR(INDEX(Ingredients!D$11:D$310, MATCH($C3050, Ingredients!$B$11:$B$310, 0)), "")="", "", IFERROR(INDEX(Ingredients!D$11:D$310, MATCH($C3050, Ingredients!$B$11:$B$310, 0)), "")))</f>
        <v/>
      </c>
      <c r="AI3050" s="106" t="str">
        <f>IF($C3050="", "", IF(IFERROR(INDEX(Ingredients!E$11:E$310, MATCH($C3050, Ingredients!$B$11:$B$310, 0)), "")="", "", IFERROR(INDEX(Ingredients!E$11:E$310, MATCH($C3050, Ingredients!$B$11:$B$310, 0)), "")))</f>
        <v/>
      </c>
      <c r="AJ3050" s="108" t="str">
        <f>IF($C3050="", "", IF(IFERROR(INDEX(Ingredients!F$11:F$310, MATCH($C3050, Ingredients!$B$11:$B$310, 0)), "")="", "", IFERROR(INDEX(Ingredients!F$11:F$310, MATCH($C3050, Ingredients!$B$11:$B$310, 0)), "")))</f>
        <v/>
      </c>
      <c r="AK3050" s="106" t="str">
        <f>IF($C3050="", "", IF(IFERROR(INDEX(Ingredients!G$11:G$310, MATCH($C3050, Ingredients!$B$11:$B$310, 0)), "")="", "", IFERROR(INDEX(Ingredients!G$11:G$310, MATCH($C3050, Ingredients!$B$11:$B$310, 0)), "")))</f>
        <v/>
      </c>
      <c r="AL3050" s="79" t="str">
        <f>IF($C3050="", "", IF(IFERROR(INDEX(Ingredients!H$11:H$310, MATCH($C3050, Ingredients!$B$11:$B$310, 0)), "")="", "", IFERROR(INDEX(Ingredients!H$11:H$310, MATCH($C3050, Ingredients!$B$11:$B$310, 0)), "")))</f>
        <v/>
      </c>
      <c r="AN3050" s="83" t="str">
        <f t="shared" si="710"/>
        <v/>
      </c>
      <c r="AP3050" s="114" t="str">
        <f t="shared" si="720"/>
        <v/>
      </c>
      <c r="AR3050" s="117" t="str">
        <f>IF($C3050="", "", IF(IFERROR(INDEX(Ingredients!$AI$11:$AI$310, MATCH($C3050, Ingredients!$B$11:$B$310, 0)), "")="", "", IFERROR(INDEX(Ingredients!$AI$11:$AI$310, MATCH($C3050, Ingredients!$B$11:$B$310, 0)), "")))</f>
        <v/>
      </c>
      <c r="AT3050" s="120" t="str">
        <f t="shared" si="721"/>
        <v/>
      </c>
      <c r="AV3050" s="90" t="str">
        <f t="shared" si="711"/>
        <v/>
      </c>
      <c r="AX3050" s="90" t="str">
        <f>IF($AV3050="", "", COUNTIF($AV$11:$AV$5010, "&lt;"&amp;$AV3050)+1+COUNTIF($AV$11:$AV3050, $AV3050)-1)</f>
        <v/>
      </c>
      <c r="AZ3050" s="111" t="str">
        <f>IF($B3050="", "", SUMIF('Shopping List'!$AV$11:$AV$25, $B3050, 'Shopping List'!$BN$11:$BN$25))</f>
        <v/>
      </c>
      <c r="BB3050" s="117" t="str">
        <f t="shared" si="722"/>
        <v/>
      </c>
    </row>
    <row r="3051" spans="1:54" x14ac:dyDescent="0.25">
      <c r="A3051" s="4"/>
      <c r="B3051" s="37"/>
      <c r="C3051" s="124"/>
      <c r="D3051" s="39"/>
      <c r="E3051" s="125"/>
      <c r="F3051" s="48"/>
      <c r="G3051" s="4"/>
      <c r="H3051" s="4"/>
      <c r="I3051" s="95" t="str">
        <f>IF($C3051="", "", IF(IFERROR(INDEX(Ingredients!$C$11:$C$310, MATCH($C3051, Ingredients!$B$11:$B$310, 0)), "")="", "", IFERROR(INDEX(Ingredients!$C$11:$C$310, MATCH($C3051, Ingredients!$B$11:$B$310, 0)), "")))</f>
        <v/>
      </c>
      <c r="J3051" s="73" t="str">
        <f>IF($B3051="", "", IF(IFERROR(INDEX(Meals!$C$11:$C$260, MATCH($B3051, Meals!$B$11:$B$260, 0)), "")="", "", IFERROR(INDEX(Meals!$C$11:$C$260, MATCH($B3051, Meals!$B$11:$B$260, 0)), "")))</f>
        <v/>
      </c>
      <c r="K3051" s="4"/>
      <c r="L3051" s="72" t="str">
        <f t="shared" si="712"/>
        <v/>
      </c>
      <c r="M3051" s="73" t="str">
        <f t="shared" si="713"/>
        <v/>
      </c>
      <c r="N3051" s="4"/>
      <c r="O3051" s="78" t="str">
        <f t="shared" si="714"/>
        <v/>
      </c>
      <c r="P3051" s="79" t="str">
        <f t="shared" si="715"/>
        <v/>
      </c>
      <c r="Q3051" s="4"/>
      <c r="R3051" s="90" t="str">
        <f t="shared" si="716"/>
        <v/>
      </c>
      <c r="S3051" s="4"/>
      <c r="Y3051" s="18" t="str">
        <f t="shared" si="717"/>
        <v/>
      </c>
      <c r="AA3051" s="18" t="str">
        <f t="shared" si="708"/>
        <v/>
      </c>
      <c r="AB3051" s="18" t="str">
        <f t="shared" si="709"/>
        <v/>
      </c>
      <c r="AC3051" s="18" t="str">
        <f t="shared" si="718"/>
        <v/>
      </c>
      <c r="AD3051" s="18" t="str">
        <f t="shared" si="718"/>
        <v/>
      </c>
      <c r="AE3051" s="18" t="str">
        <f t="shared" si="719"/>
        <v/>
      </c>
      <c r="AG3051" s="95" t="str">
        <f>IF($C3051="", "", IF(IFERROR(INDEX(Ingredients!C$11:C$310, MATCH($C3051, Ingredients!$B$11:$B$310, 0)), "")="", "", IFERROR(INDEX(Ingredients!C$11:C$310, MATCH($C3051, Ingredients!$B$11:$B$310, 0)), "")))</f>
        <v/>
      </c>
      <c r="AH3051" s="105" t="str">
        <f>IF($C3051="", "", IF(IFERROR(INDEX(Ingredients!D$11:D$310, MATCH($C3051, Ingredients!$B$11:$B$310, 0)), "")="", "", IFERROR(INDEX(Ingredients!D$11:D$310, MATCH($C3051, Ingredients!$B$11:$B$310, 0)), "")))</f>
        <v/>
      </c>
      <c r="AI3051" s="106" t="str">
        <f>IF($C3051="", "", IF(IFERROR(INDEX(Ingredients!E$11:E$310, MATCH($C3051, Ingredients!$B$11:$B$310, 0)), "")="", "", IFERROR(INDEX(Ingredients!E$11:E$310, MATCH($C3051, Ingredients!$B$11:$B$310, 0)), "")))</f>
        <v/>
      </c>
      <c r="AJ3051" s="108" t="str">
        <f>IF($C3051="", "", IF(IFERROR(INDEX(Ingredients!F$11:F$310, MATCH($C3051, Ingredients!$B$11:$B$310, 0)), "")="", "", IFERROR(INDEX(Ingredients!F$11:F$310, MATCH($C3051, Ingredients!$B$11:$B$310, 0)), "")))</f>
        <v/>
      </c>
      <c r="AK3051" s="106" t="str">
        <f>IF($C3051="", "", IF(IFERROR(INDEX(Ingredients!G$11:G$310, MATCH($C3051, Ingredients!$B$11:$B$310, 0)), "")="", "", IFERROR(INDEX(Ingredients!G$11:G$310, MATCH($C3051, Ingredients!$B$11:$B$310, 0)), "")))</f>
        <v/>
      </c>
      <c r="AL3051" s="79" t="str">
        <f>IF($C3051="", "", IF(IFERROR(INDEX(Ingredients!H$11:H$310, MATCH($C3051, Ingredients!$B$11:$B$310, 0)), "")="", "", IFERROR(INDEX(Ingredients!H$11:H$310, MATCH($C3051, Ingredients!$B$11:$B$310, 0)), "")))</f>
        <v/>
      </c>
      <c r="AN3051" s="83" t="str">
        <f t="shared" si="710"/>
        <v/>
      </c>
      <c r="AP3051" s="114" t="str">
        <f t="shared" si="720"/>
        <v/>
      </c>
      <c r="AR3051" s="117" t="str">
        <f>IF($C3051="", "", IF(IFERROR(INDEX(Ingredients!$AI$11:$AI$310, MATCH($C3051, Ingredients!$B$11:$B$310, 0)), "")="", "", IFERROR(INDEX(Ingredients!$AI$11:$AI$310, MATCH($C3051, Ingredients!$B$11:$B$310, 0)), "")))</f>
        <v/>
      </c>
      <c r="AT3051" s="120" t="str">
        <f t="shared" si="721"/>
        <v/>
      </c>
      <c r="AV3051" s="90" t="str">
        <f t="shared" si="711"/>
        <v/>
      </c>
      <c r="AX3051" s="90" t="str">
        <f>IF($AV3051="", "", COUNTIF($AV$11:$AV$5010, "&lt;"&amp;$AV3051)+1+COUNTIF($AV$11:$AV3051, $AV3051)-1)</f>
        <v/>
      </c>
      <c r="AZ3051" s="111" t="str">
        <f>IF($B3051="", "", SUMIF('Shopping List'!$AV$11:$AV$25, $B3051, 'Shopping List'!$BN$11:$BN$25))</f>
        <v/>
      </c>
      <c r="BB3051" s="117" t="str">
        <f t="shared" si="722"/>
        <v/>
      </c>
    </row>
    <row r="3052" spans="1:54" x14ac:dyDescent="0.25">
      <c r="A3052" s="4"/>
      <c r="B3052" s="37"/>
      <c r="C3052" s="124"/>
      <c r="D3052" s="39"/>
      <c r="E3052" s="125"/>
      <c r="F3052" s="48"/>
      <c r="G3052" s="4"/>
      <c r="H3052" s="4"/>
      <c r="I3052" s="95" t="str">
        <f>IF($C3052="", "", IF(IFERROR(INDEX(Ingredients!$C$11:$C$310, MATCH($C3052, Ingredients!$B$11:$B$310, 0)), "")="", "", IFERROR(INDEX(Ingredients!$C$11:$C$310, MATCH($C3052, Ingredients!$B$11:$B$310, 0)), "")))</f>
        <v/>
      </c>
      <c r="J3052" s="73" t="str">
        <f>IF($B3052="", "", IF(IFERROR(INDEX(Meals!$C$11:$C$260, MATCH($B3052, Meals!$B$11:$B$260, 0)), "")="", "", IFERROR(INDEX(Meals!$C$11:$C$260, MATCH($B3052, Meals!$B$11:$B$260, 0)), "")))</f>
        <v/>
      </c>
      <c r="K3052" s="4"/>
      <c r="L3052" s="72" t="str">
        <f t="shared" si="712"/>
        <v/>
      </c>
      <c r="M3052" s="73" t="str">
        <f t="shared" si="713"/>
        <v/>
      </c>
      <c r="N3052" s="4"/>
      <c r="O3052" s="78" t="str">
        <f t="shared" si="714"/>
        <v/>
      </c>
      <c r="P3052" s="79" t="str">
        <f t="shared" si="715"/>
        <v/>
      </c>
      <c r="Q3052" s="4"/>
      <c r="R3052" s="90" t="str">
        <f t="shared" si="716"/>
        <v/>
      </c>
      <c r="S3052" s="4"/>
      <c r="Y3052" s="18" t="str">
        <f t="shared" si="717"/>
        <v/>
      </c>
      <c r="AA3052" s="18" t="str">
        <f t="shared" si="708"/>
        <v/>
      </c>
      <c r="AB3052" s="18" t="str">
        <f t="shared" si="709"/>
        <v/>
      </c>
      <c r="AC3052" s="18" t="str">
        <f t="shared" si="718"/>
        <v/>
      </c>
      <c r="AD3052" s="18" t="str">
        <f t="shared" si="718"/>
        <v/>
      </c>
      <c r="AE3052" s="18" t="str">
        <f t="shared" si="719"/>
        <v/>
      </c>
      <c r="AG3052" s="95" t="str">
        <f>IF($C3052="", "", IF(IFERROR(INDEX(Ingredients!C$11:C$310, MATCH($C3052, Ingredients!$B$11:$B$310, 0)), "")="", "", IFERROR(INDEX(Ingredients!C$11:C$310, MATCH($C3052, Ingredients!$B$11:$B$310, 0)), "")))</f>
        <v/>
      </c>
      <c r="AH3052" s="105" t="str">
        <f>IF($C3052="", "", IF(IFERROR(INDEX(Ingredients!D$11:D$310, MATCH($C3052, Ingredients!$B$11:$B$310, 0)), "")="", "", IFERROR(INDEX(Ingredients!D$11:D$310, MATCH($C3052, Ingredients!$B$11:$B$310, 0)), "")))</f>
        <v/>
      </c>
      <c r="AI3052" s="106" t="str">
        <f>IF($C3052="", "", IF(IFERROR(INDEX(Ingredients!E$11:E$310, MATCH($C3052, Ingredients!$B$11:$B$310, 0)), "")="", "", IFERROR(INDEX(Ingredients!E$11:E$310, MATCH($C3052, Ingredients!$B$11:$B$310, 0)), "")))</f>
        <v/>
      </c>
      <c r="AJ3052" s="108" t="str">
        <f>IF($C3052="", "", IF(IFERROR(INDEX(Ingredients!F$11:F$310, MATCH($C3052, Ingredients!$B$11:$B$310, 0)), "")="", "", IFERROR(INDEX(Ingredients!F$11:F$310, MATCH($C3052, Ingredients!$B$11:$B$310, 0)), "")))</f>
        <v/>
      </c>
      <c r="AK3052" s="106" t="str">
        <f>IF($C3052="", "", IF(IFERROR(INDEX(Ingredients!G$11:G$310, MATCH($C3052, Ingredients!$B$11:$B$310, 0)), "")="", "", IFERROR(INDEX(Ingredients!G$11:G$310, MATCH($C3052, Ingredients!$B$11:$B$310, 0)), "")))</f>
        <v/>
      </c>
      <c r="AL3052" s="79" t="str">
        <f>IF($C3052="", "", IF(IFERROR(INDEX(Ingredients!H$11:H$310, MATCH($C3052, Ingredients!$B$11:$B$310, 0)), "")="", "", IFERROR(INDEX(Ingredients!H$11:H$310, MATCH($C3052, Ingredients!$B$11:$B$310, 0)), "")))</f>
        <v/>
      </c>
      <c r="AN3052" s="83" t="str">
        <f t="shared" si="710"/>
        <v/>
      </c>
      <c r="AP3052" s="114" t="str">
        <f t="shared" si="720"/>
        <v/>
      </c>
      <c r="AR3052" s="117" t="str">
        <f>IF($C3052="", "", IF(IFERROR(INDEX(Ingredients!$AI$11:$AI$310, MATCH($C3052, Ingredients!$B$11:$B$310, 0)), "")="", "", IFERROR(INDEX(Ingredients!$AI$11:$AI$310, MATCH($C3052, Ingredients!$B$11:$B$310, 0)), "")))</f>
        <v/>
      </c>
      <c r="AT3052" s="120" t="str">
        <f t="shared" si="721"/>
        <v/>
      </c>
      <c r="AV3052" s="90" t="str">
        <f t="shared" si="711"/>
        <v/>
      </c>
      <c r="AX3052" s="90" t="str">
        <f>IF($AV3052="", "", COUNTIF($AV$11:$AV$5010, "&lt;"&amp;$AV3052)+1+COUNTIF($AV$11:$AV3052, $AV3052)-1)</f>
        <v/>
      </c>
      <c r="AZ3052" s="111" t="str">
        <f>IF($B3052="", "", SUMIF('Shopping List'!$AV$11:$AV$25, $B3052, 'Shopping List'!$BN$11:$BN$25))</f>
        <v/>
      </c>
      <c r="BB3052" s="117" t="str">
        <f t="shared" si="722"/>
        <v/>
      </c>
    </row>
    <row r="3053" spans="1:54" x14ac:dyDescent="0.25">
      <c r="A3053" s="4"/>
      <c r="B3053" s="37"/>
      <c r="C3053" s="124"/>
      <c r="D3053" s="39"/>
      <c r="E3053" s="125"/>
      <c r="F3053" s="48"/>
      <c r="G3053" s="4"/>
      <c r="H3053" s="4"/>
      <c r="I3053" s="95" t="str">
        <f>IF($C3053="", "", IF(IFERROR(INDEX(Ingredients!$C$11:$C$310, MATCH($C3053, Ingredients!$B$11:$B$310, 0)), "")="", "", IFERROR(INDEX(Ingredients!$C$11:$C$310, MATCH($C3053, Ingredients!$B$11:$B$310, 0)), "")))</f>
        <v/>
      </c>
      <c r="J3053" s="73" t="str">
        <f>IF($B3053="", "", IF(IFERROR(INDEX(Meals!$C$11:$C$260, MATCH($B3053, Meals!$B$11:$B$260, 0)), "")="", "", IFERROR(INDEX(Meals!$C$11:$C$260, MATCH($B3053, Meals!$B$11:$B$260, 0)), "")))</f>
        <v/>
      </c>
      <c r="K3053" s="4"/>
      <c r="L3053" s="72" t="str">
        <f t="shared" si="712"/>
        <v/>
      </c>
      <c r="M3053" s="73" t="str">
        <f t="shared" si="713"/>
        <v/>
      </c>
      <c r="N3053" s="4"/>
      <c r="O3053" s="78" t="str">
        <f t="shared" si="714"/>
        <v/>
      </c>
      <c r="P3053" s="79" t="str">
        <f t="shared" si="715"/>
        <v/>
      </c>
      <c r="Q3053" s="4"/>
      <c r="R3053" s="90" t="str">
        <f t="shared" si="716"/>
        <v/>
      </c>
      <c r="S3053" s="4"/>
      <c r="Y3053" s="18" t="str">
        <f t="shared" si="717"/>
        <v/>
      </c>
      <c r="AA3053" s="18" t="str">
        <f t="shared" si="708"/>
        <v/>
      </c>
      <c r="AB3053" s="18" t="str">
        <f t="shared" si="709"/>
        <v/>
      </c>
      <c r="AC3053" s="18" t="str">
        <f t="shared" si="718"/>
        <v/>
      </c>
      <c r="AD3053" s="18" t="str">
        <f t="shared" si="718"/>
        <v/>
      </c>
      <c r="AE3053" s="18" t="str">
        <f t="shared" si="719"/>
        <v/>
      </c>
      <c r="AG3053" s="95" t="str">
        <f>IF($C3053="", "", IF(IFERROR(INDEX(Ingredients!C$11:C$310, MATCH($C3053, Ingredients!$B$11:$B$310, 0)), "")="", "", IFERROR(INDEX(Ingredients!C$11:C$310, MATCH($C3053, Ingredients!$B$11:$B$310, 0)), "")))</f>
        <v/>
      </c>
      <c r="AH3053" s="105" t="str">
        <f>IF($C3053="", "", IF(IFERROR(INDEX(Ingredients!D$11:D$310, MATCH($C3053, Ingredients!$B$11:$B$310, 0)), "")="", "", IFERROR(INDEX(Ingredients!D$11:D$310, MATCH($C3053, Ingredients!$B$11:$B$310, 0)), "")))</f>
        <v/>
      </c>
      <c r="AI3053" s="106" t="str">
        <f>IF($C3053="", "", IF(IFERROR(INDEX(Ingredients!E$11:E$310, MATCH($C3053, Ingredients!$B$11:$B$310, 0)), "")="", "", IFERROR(INDEX(Ingredients!E$11:E$310, MATCH($C3053, Ingredients!$B$11:$B$310, 0)), "")))</f>
        <v/>
      </c>
      <c r="AJ3053" s="108" t="str">
        <f>IF($C3053="", "", IF(IFERROR(INDEX(Ingredients!F$11:F$310, MATCH($C3053, Ingredients!$B$11:$B$310, 0)), "")="", "", IFERROR(INDEX(Ingredients!F$11:F$310, MATCH($C3053, Ingredients!$B$11:$B$310, 0)), "")))</f>
        <v/>
      </c>
      <c r="AK3053" s="106" t="str">
        <f>IF($C3053="", "", IF(IFERROR(INDEX(Ingredients!G$11:G$310, MATCH($C3053, Ingredients!$B$11:$B$310, 0)), "")="", "", IFERROR(INDEX(Ingredients!G$11:G$310, MATCH($C3053, Ingredients!$B$11:$B$310, 0)), "")))</f>
        <v/>
      </c>
      <c r="AL3053" s="79" t="str">
        <f>IF($C3053="", "", IF(IFERROR(INDEX(Ingredients!H$11:H$310, MATCH($C3053, Ingredients!$B$11:$B$310, 0)), "")="", "", IFERROR(INDEX(Ingredients!H$11:H$310, MATCH($C3053, Ingredients!$B$11:$B$310, 0)), "")))</f>
        <v/>
      </c>
      <c r="AN3053" s="83" t="str">
        <f t="shared" si="710"/>
        <v/>
      </c>
      <c r="AP3053" s="114" t="str">
        <f t="shared" si="720"/>
        <v/>
      </c>
      <c r="AR3053" s="117" t="str">
        <f>IF($C3053="", "", IF(IFERROR(INDEX(Ingredients!$AI$11:$AI$310, MATCH($C3053, Ingredients!$B$11:$B$310, 0)), "")="", "", IFERROR(INDEX(Ingredients!$AI$11:$AI$310, MATCH($C3053, Ingredients!$B$11:$B$310, 0)), "")))</f>
        <v/>
      </c>
      <c r="AT3053" s="120" t="str">
        <f t="shared" si="721"/>
        <v/>
      </c>
      <c r="AV3053" s="90" t="str">
        <f t="shared" si="711"/>
        <v/>
      </c>
      <c r="AX3053" s="90" t="str">
        <f>IF($AV3053="", "", COUNTIF($AV$11:$AV$5010, "&lt;"&amp;$AV3053)+1+COUNTIF($AV$11:$AV3053, $AV3053)-1)</f>
        <v/>
      </c>
      <c r="AZ3053" s="111" t="str">
        <f>IF($B3053="", "", SUMIF('Shopping List'!$AV$11:$AV$25, $B3053, 'Shopping List'!$BN$11:$BN$25))</f>
        <v/>
      </c>
      <c r="BB3053" s="117" t="str">
        <f t="shared" si="722"/>
        <v/>
      </c>
    </row>
    <row r="3054" spans="1:54" x14ac:dyDescent="0.25">
      <c r="A3054" s="4"/>
      <c r="B3054" s="37"/>
      <c r="C3054" s="124"/>
      <c r="D3054" s="39"/>
      <c r="E3054" s="125"/>
      <c r="F3054" s="48"/>
      <c r="G3054" s="4"/>
      <c r="H3054" s="4"/>
      <c r="I3054" s="95" t="str">
        <f>IF($C3054="", "", IF(IFERROR(INDEX(Ingredients!$C$11:$C$310, MATCH($C3054, Ingredients!$B$11:$B$310, 0)), "")="", "", IFERROR(INDEX(Ingredients!$C$11:$C$310, MATCH($C3054, Ingredients!$B$11:$B$310, 0)), "")))</f>
        <v/>
      </c>
      <c r="J3054" s="73" t="str">
        <f>IF($B3054="", "", IF(IFERROR(INDEX(Meals!$C$11:$C$260, MATCH($B3054, Meals!$B$11:$B$260, 0)), "")="", "", IFERROR(INDEX(Meals!$C$11:$C$260, MATCH($B3054, Meals!$B$11:$B$260, 0)), "")))</f>
        <v/>
      </c>
      <c r="K3054" s="4"/>
      <c r="L3054" s="72" t="str">
        <f t="shared" si="712"/>
        <v/>
      </c>
      <c r="M3054" s="73" t="str">
        <f t="shared" si="713"/>
        <v/>
      </c>
      <c r="N3054" s="4"/>
      <c r="O3054" s="78" t="str">
        <f t="shared" si="714"/>
        <v/>
      </c>
      <c r="P3054" s="79" t="str">
        <f t="shared" si="715"/>
        <v/>
      </c>
      <c r="Q3054" s="4"/>
      <c r="R3054" s="90" t="str">
        <f t="shared" si="716"/>
        <v/>
      </c>
      <c r="S3054" s="4"/>
      <c r="Y3054" s="18" t="str">
        <f t="shared" si="717"/>
        <v/>
      </c>
      <c r="AA3054" s="18" t="str">
        <f t="shared" si="708"/>
        <v/>
      </c>
      <c r="AB3054" s="18" t="str">
        <f t="shared" si="709"/>
        <v/>
      </c>
      <c r="AC3054" s="18" t="str">
        <f t="shared" si="718"/>
        <v/>
      </c>
      <c r="AD3054" s="18" t="str">
        <f t="shared" si="718"/>
        <v/>
      </c>
      <c r="AE3054" s="18" t="str">
        <f t="shared" si="719"/>
        <v/>
      </c>
      <c r="AG3054" s="95" t="str">
        <f>IF($C3054="", "", IF(IFERROR(INDEX(Ingredients!C$11:C$310, MATCH($C3054, Ingredients!$B$11:$B$310, 0)), "")="", "", IFERROR(INDEX(Ingredients!C$11:C$310, MATCH($C3054, Ingredients!$B$11:$B$310, 0)), "")))</f>
        <v/>
      </c>
      <c r="AH3054" s="105" t="str">
        <f>IF($C3054="", "", IF(IFERROR(INDEX(Ingredients!D$11:D$310, MATCH($C3054, Ingredients!$B$11:$B$310, 0)), "")="", "", IFERROR(INDEX(Ingredients!D$11:D$310, MATCH($C3054, Ingredients!$B$11:$B$310, 0)), "")))</f>
        <v/>
      </c>
      <c r="AI3054" s="106" t="str">
        <f>IF($C3054="", "", IF(IFERROR(INDEX(Ingredients!E$11:E$310, MATCH($C3054, Ingredients!$B$11:$B$310, 0)), "")="", "", IFERROR(INDEX(Ingredients!E$11:E$310, MATCH($C3054, Ingredients!$B$11:$B$310, 0)), "")))</f>
        <v/>
      </c>
      <c r="AJ3054" s="108" t="str">
        <f>IF($C3054="", "", IF(IFERROR(INDEX(Ingredients!F$11:F$310, MATCH($C3054, Ingredients!$B$11:$B$310, 0)), "")="", "", IFERROR(INDEX(Ingredients!F$11:F$310, MATCH($C3054, Ingredients!$B$11:$B$310, 0)), "")))</f>
        <v/>
      </c>
      <c r="AK3054" s="106" t="str">
        <f>IF($C3054="", "", IF(IFERROR(INDEX(Ingredients!G$11:G$310, MATCH($C3054, Ingredients!$B$11:$B$310, 0)), "")="", "", IFERROR(INDEX(Ingredients!G$11:G$310, MATCH($C3054, Ingredients!$B$11:$B$310, 0)), "")))</f>
        <v/>
      </c>
      <c r="AL3054" s="79" t="str">
        <f>IF($C3054="", "", IF(IFERROR(INDEX(Ingredients!H$11:H$310, MATCH($C3054, Ingredients!$B$11:$B$310, 0)), "")="", "", IFERROR(INDEX(Ingredients!H$11:H$310, MATCH($C3054, Ingredients!$B$11:$B$310, 0)), "")))</f>
        <v/>
      </c>
      <c r="AN3054" s="83" t="str">
        <f t="shared" si="710"/>
        <v/>
      </c>
      <c r="AP3054" s="114" t="str">
        <f t="shared" si="720"/>
        <v/>
      </c>
      <c r="AR3054" s="117" t="str">
        <f>IF($C3054="", "", IF(IFERROR(INDEX(Ingredients!$AI$11:$AI$310, MATCH($C3054, Ingredients!$B$11:$B$310, 0)), "")="", "", IFERROR(INDEX(Ingredients!$AI$11:$AI$310, MATCH($C3054, Ingredients!$B$11:$B$310, 0)), "")))</f>
        <v/>
      </c>
      <c r="AT3054" s="120" t="str">
        <f t="shared" si="721"/>
        <v/>
      </c>
      <c r="AV3054" s="90" t="str">
        <f t="shared" si="711"/>
        <v/>
      </c>
      <c r="AX3054" s="90" t="str">
        <f>IF($AV3054="", "", COUNTIF($AV$11:$AV$5010, "&lt;"&amp;$AV3054)+1+COUNTIF($AV$11:$AV3054, $AV3054)-1)</f>
        <v/>
      </c>
      <c r="AZ3054" s="111" t="str">
        <f>IF($B3054="", "", SUMIF('Shopping List'!$AV$11:$AV$25, $B3054, 'Shopping List'!$BN$11:$BN$25))</f>
        <v/>
      </c>
      <c r="BB3054" s="117" t="str">
        <f t="shared" si="722"/>
        <v/>
      </c>
    </row>
    <row r="3055" spans="1:54" x14ac:dyDescent="0.25">
      <c r="A3055" s="4"/>
      <c r="B3055" s="37"/>
      <c r="C3055" s="124"/>
      <c r="D3055" s="39"/>
      <c r="E3055" s="125"/>
      <c r="F3055" s="48"/>
      <c r="G3055" s="4"/>
      <c r="H3055" s="4"/>
      <c r="I3055" s="95" t="str">
        <f>IF($C3055="", "", IF(IFERROR(INDEX(Ingredients!$C$11:$C$310, MATCH($C3055, Ingredients!$B$11:$B$310, 0)), "")="", "", IFERROR(INDEX(Ingredients!$C$11:$C$310, MATCH($C3055, Ingredients!$B$11:$B$310, 0)), "")))</f>
        <v/>
      </c>
      <c r="J3055" s="73" t="str">
        <f>IF($B3055="", "", IF(IFERROR(INDEX(Meals!$C$11:$C$260, MATCH($B3055, Meals!$B$11:$B$260, 0)), "")="", "", IFERROR(INDEX(Meals!$C$11:$C$260, MATCH($B3055, Meals!$B$11:$B$260, 0)), "")))</f>
        <v/>
      </c>
      <c r="K3055" s="4"/>
      <c r="L3055" s="72" t="str">
        <f t="shared" si="712"/>
        <v/>
      </c>
      <c r="M3055" s="73" t="str">
        <f t="shared" si="713"/>
        <v/>
      </c>
      <c r="N3055" s="4"/>
      <c r="O3055" s="78" t="str">
        <f t="shared" si="714"/>
        <v/>
      </c>
      <c r="P3055" s="79" t="str">
        <f t="shared" si="715"/>
        <v/>
      </c>
      <c r="Q3055" s="4"/>
      <c r="R3055" s="90" t="str">
        <f t="shared" si="716"/>
        <v/>
      </c>
      <c r="S3055" s="4"/>
      <c r="Y3055" s="18" t="str">
        <f t="shared" si="717"/>
        <v/>
      </c>
      <c r="AA3055" s="18" t="str">
        <f t="shared" si="708"/>
        <v/>
      </c>
      <c r="AB3055" s="18" t="str">
        <f t="shared" si="709"/>
        <v/>
      </c>
      <c r="AC3055" s="18" t="str">
        <f t="shared" si="718"/>
        <v/>
      </c>
      <c r="AD3055" s="18" t="str">
        <f t="shared" si="718"/>
        <v/>
      </c>
      <c r="AE3055" s="18" t="str">
        <f t="shared" si="719"/>
        <v/>
      </c>
      <c r="AG3055" s="95" t="str">
        <f>IF($C3055="", "", IF(IFERROR(INDEX(Ingredients!C$11:C$310, MATCH($C3055, Ingredients!$B$11:$B$310, 0)), "")="", "", IFERROR(INDEX(Ingredients!C$11:C$310, MATCH($C3055, Ingredients!$B$11:$B$310, 0)), "")))</f>
        <v/>
      </c>
      <c r="AH3055" s="105" t="str">
        <f>IF($C3055="", "", IF(IFERROR(INDEX(Ingredients!D$11:D$310, MATCH($C3055, Ingredients!$B$11:$B$310, 0)), "")="", "", IFERROR(INDEX(Ingredients!D$11:D$310, MATCH($C3055, Ingredients!$B$11:$B$310, 0)), "")))</f>
        <v/>
      </c>
      <c r="AI3055" s="106" t="str">
        <f>IF($C3055="", "", IF(IFERROR(INDEX(Ingredients!E$11:E$310, MATCH($C3055, Ingredients!$B$11:$B$310, 0)), "")="", "", IFERROR(INDEX(Ingredients!E$11:E$310, MATCH($C3055, Ingredients!$B$11:$B$310, 0)), "")))</f>
        <v/>
      </c>
      <c r="AJ3055" s="108" t="str">
        <f>IF($C3055="", "", IF(IFERROR(INDEX(Ingredients!F$11:F$310, MATCH($C3055, Ingredients!$B$11:$B$310, 0)), "")="", "", IFERROR(INDEX(Ingredients!F$11:F$310, MATCH($C3055, Ingredients!$B$11:$B$310, 0)), "")))</f>
        <v/>
      </c>
      <c r="AK3055" s="106" t="str">
        <f>IF($C3055="", "", IF(IFERROR(INDEX(Ingredients!G$11:G$310, MATCH($C3055, Ingredients!$B$11:$B$310, 0)), "")="", "", IFERROR(INDEX(Ingredients!G$11:G$310, MATCH($C3055, Ingredients!$B$11:$B$310, 0)), "")))</f>
        <v/>
      </c>
      <c r="AL3055" s="79" t="str">
        <f>IF($C3055="", "", IF(IFERROR(INDEX(Ingredients!H$11:H$310, MATCH($C3055, Ingredients!$B$11:$B$310, 0)), "")="", "", IFERROR(INDEX(Ingredients!H$11:H$310, MATCH($C3055, Ingredients!$B$11:$B$310, 0)), "")))</f>
        <v/>
      </c>
      <c r="AN3055" s="83" t="str">
        <f t="shared" si="710"/>
        <v/>
      </c>
      <c r="AP3055" s="114" t="str">
        <f t="shared" si="720"/>
        <v/>
      </c>
      <c r="AR3055" s="117" t="str">
        <f>IF($C3055="", "", IF(IFERROR(INDEX(Ingredients!$AI$11:$AI$310, MATCH($C3055, Ingredients!$B$11:$B$310, 0)), "")="", "", IFERROR(INDEX(Ingredients!$AI$11:$AI$310, MATCH($C3055, Ingredients!$B$11:$B$310, 0)), "")))</f>
        <v/>
      </c>
      <c r="AT3055" s="120" t="str">
        <f t="shared" si="721"/>
        <v/>
      </c>
      <c r="AV3055" s="90" t="str">
        <f t="shared" si="711"/>
        <v/>
      </c>
      <c r="AX3055" s="90" t="str">
        <f>IF($AV3055="", "", COUNTIF($AV$11:$AV$5010, "&lt;"&amp;$AV3055)+1+COUNTIF($AV$11:$AV3055, $AV3055)-1)</f>
        <v/>
      </c>
      <c r="AZ3055" s="111" t="str">
        <f>IF($B3055="", "", SUMIF('Shopping List'!$AV$11:$AV$25, $B3055, 'Shopping List'!$BN$11:$BN$25))</f>
        <v/>
      </c>
      <c r="BB3055" s="117" t="str">
        <f t="shared" si="722"/>
        <v/>
      </c>
    </row>
    <row r="3056" spans="1:54" x14ac:dyDescent="0.25">
      <c r="A3056" s="4"/>
      <c r="B3056" s="37"/>
      <c r="C3056" s="124"/>
      <c r="D3056" s="39"/>
      <c r="E3056" s="125"/>
      <c r="F3056" s="48"/>
      <c r="G3056" s="4"/>
      <c r="H3056" s="4"/>
      <c r="I3056" s="95" t="str">
        <f>IF($C3056="", "", IF(IFERROR(INDEX(Ingredients!$C$11:$C$310, MATCH($C3056, Ingredients!$B$11:$B$310, 0)), "")="", "", IFERROR(INDEX(Ingredients!$C$11:$C$310, MATCH($C3056, Ingredients!$B$11:$B$310, 0)), "")))</f>
        <v/>
      </c>
      <c r="J3056" s="73" t="str">
        <f>IF($B3056="", "", IF(IFERROR(INDEX(Meals!$C$11:$C$260, MATCH($B3056, Meals!$B$11:$B$260, 0)), "")="", "", IFERROR(INDEX(Meals!$C$11:$C$260, MATCH($B3056, Meals!$B$11:$B$260, 0)), "")))</f>
        <v/>
      </c>
      <c r="K3056" s="4"/>
      <c r="L3056" s="72" t="str">
        <f t="shared" si="712"/>
        <v/>
      </c>
      <c r="M3056" s="73" t="str">
        <f t="shared" si="713"/>
        <v/>
      </c>
      <c r="N3056" s="4"/>
      <c r="O3056" s="78" t="str">
        <f t="shared" si="714"/>
        <v/>
      </c>
      <c r="P3056" s="79" t="str">
        <f t="shared" si="715"/>
        <v/>
      </c>
      <c r="Q3056" s="4"/>
      <c r="R3056" s="90" t="str">
        <f t="shared" si="716"/>
        <v/>
      </c>
      <c r="S3056" s="4"/>
      <c r="Y3056" s="18" t="str">
        <f t="shared" si="717"/>
        <v/>
      </c>
      <c r="AA3056" s="18" t="str">
        <f t="shared" si="708"/>
        <v/>
      </c>
      <c r="AB3056" s="18" t="str">
        <f t="shared" si="709"/>
        <v/>
      </c>
      <c r="AC3056" s="18" t="str">
        <f t="shared" si="718"/>
        <v/>
      </c>
      <c r="AD3056" s="18" t="str">
        <f t="shared" si="718"/>
        <v/>
      </c>
      <c r="AE3056" s="18" t="str">
        <f t="shared" si="719"/>
        <v/>
      </c>
      <c r="AG3056" s="95" t="str">
        <f>IF($C3056="", "", IF(IFERROR(INDEX(Ingredients!C$11:C$310, MATCH($C3056, Ingredients!$B$11:$B$310, 0)), "")="", "", IFERROR(INDEX(Ingredients!C$11:C$310, MATCH($C3056, Ingredients!$B$11:$B$310, 0)), "")))</f>
        <v/>
      </c>
      <c r="AH3056" s="105" t="str">
        <f>IF($C3056="", "", IF(IFERROR(INDEX(Ingredients!D$11:D$310, MATCH($C3056, Ingredients!$B$11:$B$310, 0)), "")="", "", IFERROR(INDEX(Ingredients!D$11:D$310, MATCH($C3056, Ingredients!$B$11:$B$310, 0)), "")))</f>
        <v/>
      </c>
      <c r="AI3056" s="106" t="str">
        <f>IF($C3056="", "", IF(IFERROR(INDEX(Ingredients!E$11:E$310, MATCH($C3056, Ingredients!$B$11:$B$310, 0)), "")="", "", IFERROR(INDEX(Ingredients!E$11:E$310, MATCH($C3056, Ingredients!$B$11:$B$310, 0)), "")))</f>
        <v/>
      </c>
      <c r="AJ3056" s="108" t="str">
        <f>IF($C3056="", "", IF(IFERROR(INDEX(Ingredients!F$11:F$310, MATCH($C3056, Ingredients!$B$11:$B$310, 0)), "")="", "", IFERROR(INDEX(Ingredients!F$11:F$310, MATCH($C3056, Ingredients!$B$11:$B$310, 0)), "")))</f>
        <v/>
      </c>
      <c r="AK3056" s="106" t="str">
        <f>IF($C3056="", "", IF(IFERROR(INDEX(Ingredients!G$11:G$310, MATCH($C3056, Ingredients!$B$11:$B$310, 0)), "")="", "", IFERROR(INDEX(Ingredients!G$11:G$310, MATCH($C3056, Ingredients!$B$11:$B$310, 0)), "")))</f>
        <v/>
      </c>
      <c r="AL3056" s="79" t="str">
        <f>IF($C3056="", "", IF(IFERROR(INDEX(Ingredients!H$11:H$310, MATCH($C3056, Ingredients!$B$11:$B$310, 0)), "")="", "", IFERROR(INDEX(Ingredients!H$11:H$310, MATCH($C3056, Ingredients!$B$11:$B$310, 0)), "")))</f>
        <v/>
      </c>
      <c r="AN3056" s="83" t="str">
        <f t="shared" si="710"/>
        <v/>
      </c>
      <c r="AP3056" s="114" t="str">
        <f t="shared" si="720"/>
        <v/>
      </c>
      <c r="AR3056" s="117" t="str">
        <f>IF($C3056="", "", IF(IFERROR(INDEX(Ingredients!$AI$11:$AI$310, MATCH($C3056, Ingredients!$B$11:$B$310, 0)), "")="", "", IFERROR(INDEX(Ingredients!$AI$11:$AI$310, MATCH($C3056, Ingredients!$B$11:$B$310, 0)), "")))</f>
        <v/>
      </c>
      <c r="AT3056" s="120" t="str">
        <f t="shared" si="721"/>
        <v/>
      </c>
      <c r="AV3056" s="90" t="str">
        <f t="shared" si="711"/>
        <v/>
      </c>
      <c r="AX3056" s="90" t="str">
        <f>IF($AV3056="", "", COUNTIF($AV$11:$AV$5010, "&lt;"&amp;$AV3056)+1+COUNTIF($AV$11:$AV3056, $AV3056)-1)</f>
        <v/>
      </c>
      <c r="AZ3056" s="111" t="str">
        <f>IF($B3056="", "", SUMIF('Shopping List'!$AV$11:$AV$25, $B3056, 'Shopping List'!$BN$11:$BN$25))</f>
        <v/>
      </c>
      <c r="BB3056" s="117" t="str">
        <f t="shared" si="722"/>
        <v/>
      </c>
    </row>
    <row r="3057" spans="1:54" x14ac:dyDescent="0.25">
      <c r="A3057" s="4"/>
      <c r="B3057" s="37"/>
      <c r="C3057" s="124"/>
      <c r="D3057" s="39"/>
      <c r="E3057" s="125"/>
      <c r="F3057" s="48"/>
      <c r="G3057" s="4"/>
      <c r="H3057" s="4"/>
      <c r="I3057" s="95" t="str">
        <f>IF($C3057="", "", IF(IFERROR(INDEX(Ingredients!$C$11:$C$310, MATCH($C3057, Ingredients!$B$11:$B$310, 0)), "")="", "", IFERROR(INDEX(Ingredients!$C$11:$C$310, MATCH($C3057, Ingredients!$B$11:$B$310, 0)), "")))</f>
        <v/>
      </c>
      <c r="J3057" s="73" t="str">
        <f>IF($B3057="", "", IF(IFERROR(INDEX(Meals!$C$11:$C$260, MATCH($B3057, Meals!$B$11:$B$260, 0)), "")="", "", IFERROR(INDEX(Meals!$C$11:$C$260, MATCH($B3057, Meals!$B$11:$B$260, 0)), "")))</f>
        <v/>
      </c>
      <c r="K3057" s="4"/>
      <c r="L3057" s="72" t="str">
        <f t="shared" si="712"/>
        <v/>
      </c>
      <c r="M3057" s="73" t="str">
        <f t="shared" si="713"/>
        <v/>
      </c>
      <c r="N3057" s="4"/>
      <c r="O3057" s="78" t="str">
        <f t="shared" si="714"/>
        <v/>
      </c>
      <c r="P3057" s="79" t="str">
        <f t="shared" si="715"/>
        <v/>
      </c>
      <c r="Q3057" s="4"/>
      <c r="R3057" s="90" t="str">
        <f t="shared" si="716"/>
        <v/>
      </c>
      <c r="S3057" s="4"/>
      <c r="Y3057" s="18" t="str">
        <f t="shared" si="717"/>
        <v/>
      </c>
      <c r="AA3057" s="18" t="str">
        <f t="shared" si="708"/>
        <v/>
      </c>
      <c r="AB3057" s="18" t="str">
        <f t="shared" si="709"/>
        <v/>
      </c>
      <c r="AC3057" s="18" t="str">
        <f t="shared" si="718"/>
        <v/>
      </c>
      <c r="AD3057" s="18" t="str">
        <f t="shared" si="718"/>
        <v/>
      </c>
      <c r="AE3057" s="18" t="str">
        <f t="shared" si="719"/>
        <v/>
      </c>
      <c r="AG3057" s="95" t="str">
        <f>IF($C3057="", "", IF(IFERROR(INDEX(Ingredients!C$11:C$310, MATCH($C3057, Ingredients!$B$11:$B$310, 0)), "")="", "", IFERROR(INDEX(Ingredients!C$11:C$310, MATCH($C3057, Ingredients!$B$11:$B$310, 0)), "")))</f>
        <v/>
      </c>
      <c r="AH3057" s="105" t="str">
        <f>IF($C3057="", "", IF(IFERROR(INDEX(Ingredients!D$11:D$310, MATCH($C3057, Ingredients!$B$11:$B$310, 0)), "")="", "", IFERROR(INDEX(Ingredients!D$11:D$310, MATCH($C3057, Ingredients!$B$11:$B$310, 0)), "")))</f>
        <v/>
      </c>
      <c r="AI3057" s="106" t="str">
        <f>IF($C3057="", "", IF(IFERROR(INDEX(Ingredients!E$11:E$310, MATCH($C3057, Ingredients!$B$11:$B$310, 0)), "")="", "", IFERROR(INDEX(Ingredients!E$11:E$310, MATCH($C3057, Ingredients!$B$11:$B$310, 0)), "")))</f>
        <v/>
      </c>
      <c r="AJ3057" s="108" t="str">
        <f>IF($C3057="", "", IF(IFERROR(INDEX(Ingredients!F$11:F$310, MATCH($C3057, Ingredients!$B$11:$B$310, 0)), "")="", "", IFERROR(INDEX(Ingredients!F$11:F$310, MATCH($C3057, Ingredients!$B$11:$B$310, 0)), "")))</f>
        <v/>
      </c>
      <c r="AK3057" s="106" t="str">
        <f>IF($C3057="", "", IF(IFERROR(INDEX(Ingredients!G$11:G$310, MATCH($C3057, Ingredients!$B$11:$B$310, 0)), "")="", "", IFERROR(INDEX(Ingredients!G$11:G$310, MATCH($C3057, Ingredients!$B$11:$B$310, 0)), "")))</f>
        <v/>
      </c>
      <c r="AL3057" s="79" t="str">
        <f>IF($C3057="", "", IF(IFERROR(INDEX(Ingredients!H$11:H$310, MATCH($C3057, Ingredients!$B$11:$B$310, 0)), "")="", "", IFERROR(INDEX(Ingredients!H$11:H$310, MATCH($C3057, Ingredients!$B$11:$B$310, 0)), "")))</f>
        <v/>
      </c>
      <c r="AN3057" s="83" t="str">
        <f t="shared" si="710"/>
        <v/>
      </c>
      <c r="AP3057" s="114" t="str">
        <f t="shared" si="720"/>
        <v/>
      </c>
      <c r="AR3057" s="117" t="str">
        <f>IF($C3057="", "", IF(IFERROR(INDEX(Ingredients!$AI$11:$AI$310, MATCH($C3057, Ingredients!$B$11:$B$310, 0)), "")="", "", IFERROR(INDEX(Ingredients!$AI$11:$AI$310, MATCH($C3057, Ingredients!$B$11:$B$310, 0)), "")))</f>
        <v/>
      </c>
      <c r="AT3057" s="120" t="str">
        <f t="shared" si="721"/>
        <v/>
      </c>
      <c r="AV3057" s="90" t="str">
        <f t="shared" si="711"/>
        <v/>
      </c>
      <c r="AX3057" s="90" t="str">
        <f>IF($AV3057="", "", COUNTIF($AV$11:$AV$5010, "&lt;"&amp;$AV3057)+1+COUNTIF($AV$11:$AV3057, $AV3057)-1)</f>
        <v/>
      </c>
      <c r="AZ3057" s="111" t="str">
        <f>IF($B3057="", "", SUMIF('Shopping List'!$AV$11:$AV$25, $B3057, 'Shopping List'!$BN$11:$BN$25))</f>
        <v/>
      </c>
      <c r="BB3057" s="117" t="str">
        <f t="shared" si="722"/>
        <v/>
      </c>
    </row>
    <row r="3058" spans="1:54" x14ac:dyDescent="0.25">
      <c r="A3058" s="4"/>
      <c r="B3058" s="37"/>
      <c r="C3058" s="124"/>
      <c r="D3058" s="39"/>
      <c r="E3058" s="125"/>
      <c r="F3058" s="48"/>
      <c r="G3058" s="4"/>
      <c r="H3058" s="4"/>
      <c r="I3058" s="95" t="str">
        <f>IF($C3058="", "", IF(IFERROR(INDEX(Ingredients!$C$11:$C$310, MATCH($C3058, Ingredients!$B$11:$B$310, 0)), "")="", "", IFERROR(INDEX(Ingredients!$C$11:$C$310, MATCH($C3058, Ingredients!$B$11:$B$310, 0)), "")))</f>
        <v/>
      </c>
      <c r="J3058" s="73" t="str">
        <f>IF($B3058="", "", IF(IFERROR(INDEX(Meals!$C$11:$C$260, MATCH($B3058, Meals!$B$11:$B$260, 0)), "")="", "", IFERROR(INDEX(Meals!$C$11:$C$260, MATCH($B3058, Meals!$B$11:$B$260, 0)), "")))</f>
        <v/>
      </c>
      <c r="K3058" s="4"/>
      <c r="L3058" s="72" t="str">
        <f t="shared" si="712"/>
        <v/>
      </c>
      <c r="M3058" s="73" t="str">
        <f t="shared" si="713"/>
        <v/>
      </c>
      <c r="N3058" s="4"/>
      <c r="O3058" s="78" t="str">
        <f t="shared" si="714"/>
        <v/>
      </c>
      <c r="P3058" s="79" t="str">
        <f t="shared" si="715"/>
        <v/>
      </c>
      <c r="Q3058" s="4"/>
      <c r="R3058" s="90" t="str">
        <f t="shared" si="716"/>
        <v/>
      </c>
      <c r="S3058" s="4"/>
      <c r="Y3058" s="18" t="str">
        <f t="shared" si="717"/>
        <v/>
      </c>
      <c r="AA3058" s="18" t="str">
        <f t="shared" si="708"/>
        <v/>
      </c>
      <c r="AB3058" s="18" t="str">
        <f t="shared" si="709"/>
        <v/>
      </c>
      <c r="AC3058" s="18" t="str">
        <f t="shared" si="718"/>
        <v/>
      </c>
      <c r="AD3058" s="18" t="str">
        <f t="shared" si="718"/>
        <v/>
      </c>
      <c r="AE3058" s="18" t="str">
        <f t="shared" si="719"/>
        <v/>
      </c>
      <c r="AG3058" s="95" t="str">
        <f>IF($C3058="", "", IF(IFERROR(INDEX(Ingredients!C$11:C$310, MATCH($C3058, Ingredients!$B$11:$B$310, 0)), "")="", "", IFERROR(INDEX(Ingredients!C$11:C$310, MATCH($C3058, Ingredients!$B$11:$B$310, 0)), "")))</f>
        <v/>
      </c>
      <c r="AH3058" s="105" t="str">
        <f>IF($C3058="", "", IF(IFERROR(INDEX(Ingredients!D$11:D$310, MATCH($C3058, Ingredients!$B$11:$B$310, 0)), "")="", "", IFERROR(INDEX(Ingredients!D$11:D$310, MATCH($C3058, Ingredients!$B$11:$B$310, 0)), "")))</f>
        <v/>
      </c>
      <c r="AI3058" s="106" t="str">
        <f>IF($C3058="", "", IF(IFERROR(INDEX(Ingredients!E$11:E$310, MATCH($C3058, Ingredients!$B$11:$B$310, 0)), "")="", "", IFERROR(INDEX(Ingredients!E$11:E$310, MATCH($C3058, Ingredients!$B$11:$B$310, 0)), "")))</f>
        <v/>
      </c>
      <c r="AJ3058" s="108" t="str">
        <f>IF($C3058="", "", IF(IFERROR(INDEX(Ingredients!F$11:F$310, MATCH($C3058, Ingredients!$B$11:$B$310, 0)), "")="", "", IFERROR(INDEX(Ingredients!F$11:F$310, MATCH($C3058, Ingredients!$B$11:$B$310, 0)), "")))</f>
        <v/>
      </c>
      <c r="AK3058" s="106" t="str">
        <f>IF($C3058="", "", IF(IFERROR(INDEX(Ingredients!G$11:G$310, MATCH($C3058, Ingredients!$B$11:$B$310, 0)), "")="", "", IFERROR(INDEX(Ingredients!G$11:G$310, MATCH($C3058, Ingredients!$B$11:$B$310, 0)), "")))</f>
        <v/>
      </c>
      <c r="AL3058" s="79" t="str">
        <f>IF($C3058="", "", IF(IFERROR(INDEX(Ingredients!H$11:H$310, MATCH($C3058, Ingredients!$B$11:$B$310, 0)), "")="", "", IFERROR(INDEX(Ingredients!H$11:H$310, MATCH($C3058, Ingredients!$B$11:$B$310, 0)), "")))</f>
        <v/>
      </c>
      <c r="AN3058" s="83" t="str">
        <f t="shared" si="710"/>
        <v/>
      </c>
      <c r="AP3058" s="114" t="str">
        <f t="shared" si="720"/>
        <v/>
      </c>
      <c r="AR3058" s="117" t="str">
        <f>IF($C3058="", "", IF(IFERROR(INDEX(Ingredients!$AI$11:$AI$310, MATCH($C3058, Ingredients!$B$11:$B$310, 0)), "")="", "", IFERROR(INDEX(Ingredients!$AI$11:$AI$310, MATCH($C3058, Ingredients!$B$11:$B$310, 0)), "")))</f>
        <v/>
      </c>
      <c r="AT3058" s="120" t="str">
        <f t="shared" si="721"/>
        <v/>
      </c>
      <c r="AV3058" s="90" t="str">
        <f t="shared" si="711"/>
        <v/>
      </c>
      <c r="AX3058" s="90" t="str">
        <f>IF($AV3058="", "", COUNTIF($AV$11:$AV$5010, "&lt;"&amp;$AV3058)+1+COUNTIF($AV$11:$AV3058, $AV3058)-1)</f>
        <v/>
      </c>
      <c r="AZ3058" s="111" t="str">
        <f>IF($B3058="", "", SUMIF('Shopping List'!$AV$11:$AV$25, $B3058, 'Shopping List'!$BN$11:$BN$25))</f>
        <v/>
      </c>
      <c r="BB3058" s="117" t="str">
        <f t="shared" si="722"/>
        <v/>
      </c>
    </row>
    <row r="3059" spans="1:54" x14ac:dyDescent="0.25">
      <c r="A3059" s="4"/>
      <c r="B3059" s="37"/>
      <c r="C3059" s="124"/>
      <c r="D3059" s="39"/>
      <c r="E3059" s="125"/>
      <c r="F3059" s="48"/>
      <c r="G3059" s="4"/>
      <c r="H3059" s="4"/>
      <c r="I3059" s="95" t="str">
        <f>IF($C3059="", "", IF(IFERROR(INDEX(Ingredients!$C$11:$C$310, MATCH($C3059, Ingredients!$B$11:$B$310, 0)), "")="", "", IFERROR(INDEX(Ingredients!$C$11:$C$310, MATCH($C3059, Ingredients!$B$11:$B$310, 0)), "")))</f>
        <v/>
      </c>
      <c r="J3059" s="73" t="str">
        <f>IF($B3059="", "", IF(IFERROR(INDEX(Meals!$C$11:$C$260, MATCH($B3059, Meals!$B$11:$B$260, 0)), "")="", "", IFERROR(INDEX(Meals!$C$11:$C$260, MATCH($B3059, Meals!$B$11:$B$260, 0)), "")))</f>
        <v/>
      </c>
      <c r="K3059" s="4"/>
      <c r="L3059" s="72" t="str">
        <f t="shared" si="712"/>
        <v/>
      </c>
      <c r="M3059" s="73" t="str">
        <f t="shared" si="713"/>
        <v/>
      </c>
      <c r="N3059" s="4"/>
      <c r="O3059" s="78" t="str">
        <f t="shared" si="714"/>
        <v/>
      </c>
      <c r="P3059" s="79" t="str">
        <f t="shared" si="715"/>
        <v/>
      </c>
      <c r="Q3059" s="4"/>
      <c r="R3059" s="90" t="str">
        <f t="shared" si="716"/>
        <v/>
      </c>
      <c r="S3059" s="4"/>
      <c r="Y3059" s="18" t="str">
        <f t="shared" si="717"/>
        <v/>
      </c>
      <c r="AA3059" s="18" t="str">
        <f t="shared" si="708"/>
        <v/>
      </c>
      <c r="AB3059" s="18" t="str">
        <f t="shared" si="709"/>
        <v/>
      </c>
      <c r="AC3059" s="18" t="str">
        <f t="shared" si="718"/>
        <v/>
      </c>
      <c r="AD3059" s="18" t="str">
        <f t="shared" si="718"/>
        <v/>
      </c>
      <c r="AE3059" s="18" t="str">
        <f t="shared" si="719"/>
        <v/>
      </c>
      <c r="AG3059" s="95" t="str">
        <f>IF($C3059="", "", IF(IFERROR(INDEX(Ingredients!C$11:C$310, MATCH($C3059, Ingredients!$B$11:$B$310, 0)), "")="", "", IFERROR(INDEX(Ingredients!C$11:C$310, MATCH($C3059, Ingredients!$B$11:$B$310, 0)), "")))</f>
        <v/>
      </c>
      <c r="AH3059" s="105" t="str">
        <f>IF($C3059="", "", IF(IFERROR(INDEX(Ingredients!D$11:D$310, MATCH($C3059, Ingredients!$B$11:$B$310, 0)), "")="", "", IFERROR(INDEX(Ingredients!D$11:D$310, MATCH($C3059, Ingredients!$B$11:$B$310, 0)), "")))</f>
        <v/>
      </c>
      <c r="AI3059" s="106" t="str">
        <f>IF($C3059="", "", IF(IFERROR(INDEX(Ingredients!E$11:E$310, MATCH($C3059, Ingredients!$B$11:$B$310, 0)), "")="", "", IFERROR(INDEX(Ingredients!E$11:E$310, MATCH($C3059, Ingredients!$B$11:$B$310, 0)), "")))</f>
        <v/>
      </c>
      <c r="AJ3059" s="108" t="str">
        <f>IF($C3059="", "", IF(IFERROR(INDEX(Ingredients!F$11:F$310, MATCH($C3059, Ingredients!$B$11:$B$310, 0)), "")="", "", IFERROR(INDEX(Ingredients!F$11:F$310, MATCH($C3059, Ingredients!$B$11:$B$310, 0)), "")))</f>
        <v/>
      </c>
      <c r="AK3059" s="106" t="str">
        <f>IF($C3059="", "", IF(IFERROR(INDEX(Ingredients!G$11:G$310, MATCH($C3059, Ingredients!$B$11:$B$310, 0)), "")="", "", IFERROR(INDEX(Ingredients!G$11:G$310, MATCH($C3059, Ingredients!$B$11:$B$310, 0)), "")))</f>
        <v/>
      </c>
      <c r="AL3059" s="79" t="str">
        <f>IF($C3059="", "", IF(IFERROR(INDEX(Ingredients!H$11:H$310, MATCH($C3059, Ingredients!$B$11:$B$310, 0)), "")="", "", IFERROR(INDEX(Ingredients!H$11:H$310, MATCH($C3059, Ingredients!$B$11:$B$310, 0)), "")))</f>
        <v/>
      </c>
      <c r="AN3059" s="83" t="str">
        <f t="shared" si="710"/>
        <v/>
      </c>
      <c r="AP3059" s="114" t="str">
        <f t="shared" si="720"/>
        <v/>
      </c>
      <c r="AR3059" s="117" t="str">
        <f>IF($C3059="", "", IF(IFERROR(INDEX(Ingredients!$AI$11:$AI$310, MATCH($C3059, Ingredients!$B$11:$B$310, 0)), "")="", "", IFERROR(INDEX(Ingredients!$AI$11:$AI$310, MATCH($C3059, Ingredients!$B$11:$B$310, 0)), "")))</f>
        <v/>
      </c>
      <c r="AT3059" s="120" t="str">
        <f t="shared" si="721"/>
        <v/>
      </c>
      <c r="AV3059" s="90" t="str">
        <f t="shared" si="711"/>
        <v/>
      </c>
      <c r="AX3059" s="90" t="str">
        <f>IF($AV3059="", "", COUNTIF($AV$11:$AV$5010, "&lt;"&amp;$AV3059)+1+COUNTIF($AV$11:$AV3059, $AV3059)-1)</f>
        <v/>
      </c>
      <c r="AZ3059" s="111" t="str">
        <f>IF($B3059="", "", SUMIF('Shopping List'!$AV$11:$AV$25, $B3059, 'Shopping List'!$BN$11:$BN$25))</f>
        <v/>
      </c>
      <c r="BB3059" s="117" t="str">
        <f t="shared" si="722"/>
        <v/>
      </c>
    </row>
    <row r="3060" spans="1:54" x14ac:dyDescent="0.25">
      <c r="A3060" s="4"/>
      <c r="B3060" s="37"/>
      <c r="C3060" s="124"/>
      <c r="D3060" s="39"/>
      <c r="E3060" s="125"/>
      <c r="F3060" s="48"/>
      <c r="G3060" s="4"/>
      <c r="H3060" s="4"/>
      <c r="I3060" s="95" t="str">
        <f>IF($C3060="", "", IF(IFERROR(INDEX(Ingredients!$C$11:$C$310, MATCH($C3060, Ingredients!$B$11:$B$310, 0)), "")="", "", IFERROR(INDEX(Ingredients!$C$11:$C$310, MATCH($C3060, Ingredients!$B$11:$B$310, 0)), "")))</f>
        <v/>
      </c>
      <c r="J3060" s="73" t="str">
        <f>IF($B3060="", "", IF(IFERROR(INDEX(Meals!$C$11:$C$260, MATCH($B3060, Meals!$B$11:$B$260, 0)), "")="", "", IFERROR(INDEX(Meals!$C$11:$C$260, MATCH($B3060, Meals!$B$11:$B$260, 0)), "")))</f>
        <v/>
      </c>
      <c r="K3060" s="4"/>
      <c r="L3060" s="72" t="str">
        <f t="shared" si="712"/>
        <v/>
      </c>
      <c r="M3060" s="73" t="str">
        <f t="shared" si="713"/>
        <v/>
      </c>
      <c r="N3060" s="4"/>
      <c r="O3060" s="78" t="str">
        <f t="shared" si="714"/>
        <v/>
      </c>
      <c r="P3060" s="79" t="str">
        <f t="shared" si="715"/>
        <v/>
      </c>
      <c r="Q3060" s="4"/>
      <c r="R3060" s="90" t="str">
        <f t="shared" si="716"/>
        <v/>
      </c>
      <c r="S3060" s="4"/>
      <c r="Y3060" s="18" t="str">
        <f t="shared" si="717"/>
        <v/>
      </c>
      <c r="AA3060" s="18" t="str">
        <f t="shared" si="708"/>
        <v/>
      </c>
      <c r="AB3060" s="18" t="str">
        <f t="shared" si="709"/>
        <v/>
      </c>
      <c r="AC3060" s="18" t="str">
        <f t="shared" si="718"/>
        <v/>
      </c>
      <c r="AD3060" s="18" t="str">
        <f t="shared" si="718"/>
        <v/>
      </c>
      <c r="AE3060" s="18" t="str">
        <f t="shared" si="719"/>
        <v/>
      </c>
      <c r="AG3060" s="95" t="str">
        <f>IF($C3060="", "", IF(IFERROR(INDEX(Ingredients!C$11:C$310, MATCH($C3060, Ingredients!$B$11:$B$310, 0)), "")="", "", IFERROR(INDEX(Ingredients!C$11:C$310, MATCH($C3060, Ingredients!$B$11:$B$310, 0)), "")))</f>
        <v/>
      </c>
      <c r="AH3060" s="105" t="str">
        <f>IF($C3060="", "", IF(IFERROR(INDEX(Ingredients!D$11:D$310, MATCH($C3060, Ingredients!$B$11:$B$310, 0)), "")="", "", IFERROR(INDEX(Ingredients!D$11:D$310, MATCH($C3060, Ingredients!$B$11:$B$310, 0)), "")))</f>
        <v/>
      </c>
      <c r="AI3060" s="106" t="str">
        <f>IF($C3060="", "", IF(IFERROR(INDEX(Ingredients!E$11:E$310, MATCH($C3060, Ingredients!$B$11:$B$310, 0)), "")="", "", IFERROR(INDEX(Ingredients!E$11:E$310, MATCH($C3060, Ingredients!$B$11:$B$310, 0)), "")))</f>
        <v/>
      </c>
      <c r="AJ3060" s="108" t="str">
        <f>IF($C3060="", "", IF(IFERROR(INDEX(Ingredients!F$11:F$310, MATCH($C3060, Ingredients!$B$11:$B$310, 0)), "")="", "", IFERROR(INDEX(Ingredients!F$11:F$310, MATCH($C3060, Ingredients!$B$11:$B$310, 0)), "")))</f>
        <v/>
      </c>
      <c r="AK3060" s="106" t="str">
        <f>IF($C3060="", "", IF(IFERROR(INDEX(Ingredients!G$11:G$310, MATCH($C3060, Ingredients!$B$11:$B$310, 0)), "")="", "", IFERROR(INDEX(Ingredients!G$11:G$310, MATCH($C3060, Ingredients!$B$11:$B$310, 0)), "")))</f>
        <v/>
      </c>
      <c r="AL3060" s="79" t="str">
        <f>IF($C3060="", "", IF(IFERROR(INDEX(Ingredients!H$11:H$310, MATCH($C3060, Ingredients!$B$11:$B$310, 0)), "")="", "", IFERROR(INDEX(Ingredients!H$11:H$310, MATCH($C3060, Ingredients!$B$11:$B$310, 0)), "")))</f>
        <v/>
      </c>
      <c r="AN3060" s="83" t="str">
        <f t="shared" si="710"/>
        <v/>
      </c>
      <c r="AP3060" s="114" t="str">
        <f t="shared" si="720"/>
        <v/>
      </c>
      <c r="AR3060" s="117" t="str">
        <f>IF($C3060="", "", IF(IFERROR(INDEX(Ingredients!$AI$11:$AI$310, MATCH($C3060, Ingredients!$B$11:$B$310, 0)), "")="", "", IFERROR(INDEX(Ingredients!$AI$11:$AI$310, MATCH($C3060, Ingredients!$B$11:$B$310, 0)), "")))</f>
        <v/>
      </c>
      <c r="AT3060" s="120" t="str">
        <f t="shared" si="721"/>
        <v/>
      </c>
      <c r="AV3060" s="90" t="str">
        <f t="shared" si="711"/>
        <v/>
      </c>
      <c r="AX3060" s="90" t="str">
        <f>IF($AV3060="", "", COUNTIF($AV$11:$AV$5010, "&lt;"&amp;$AV3060)+1+COUNTIF($AV$11:$AV3060, $AV3060)-1)</f>
        <v/>
      </c>
      <c r="AZ3060" s="111" t="str">
        <f>IF($B3060="", "", SUMIF('Shopping List'!$AV$11:$AV$25, $B3060, 'Shopping List'!$BN$11:$BN$25))</f>
        <v/>
      </c>
      <c r="BB3060" s="117" t="str">
        <f t="shared" si="722"/>
        <v/>
      </c>
    </row>
    <row r="3061" spans="1:54" x14ac:dyDescent="0.25">
      <c r="A3061" s="4"/>
      <c r="B3061" s="37"/>
      <c r="C3061" s="124"/>
      <c r="D3061" s="39"/>
      <c r="E3061" s="125"/>
      <c r="F3061" s="48"/>
      <c r="G3061" s="4"/>
      <c r="H3061" s="4"/>
      <c r="I3061" s="95" t="str">
        <f>IF($C3061="", "", IF(IFERROR(INDEX(Ingredients!$C$11:$C$310, MATCH($C3061, Ingredients!$B$11:$B$310, 0)), "")="", "", IFERROR(INDEX(Ingredients!$C$11:$C$310, MATCH($C3061, Ingredients!$B$11:$B$310, 0)), "")))</f>
        <v/>
      </c>
      <c r="J3061" s="73" t="str">
        <f>IF($B3061="", "", IF(IFERROR(INDEX(Meals!$C$11:$C$260, MATCH($B3061, Meals!$B$11:$B$260, 0)), "")="", "", IFERROR(INDEX(Meals!$C$11:$C$260, MATCH($B3061, Meals!$B$11:$B$260, 0)), "")))</f>
        <v/>
      </c>
      <c r="K3061" s="4"/>
      <c r="L3061" s="72" t="str">
        <f t="shared" si="712"/>
        <v/>
      </c>
      <c r="M3061" s="73" t="str">
        <f t="shared" si="713"/>
        <v/>
      </c>
      <c r="N3061" s="4"/>
      <c r="O3061" s="78" t="str">
        <f t="shared" si="714"/>
        <v/>
      </c>
      <c r="P3061" s="79" t="str">
        <f t="shared" si="715"/>
        <v/>
      </c>
      <c r="Q3061" s="4"/>
      <c r="R3061" s="90" t="str">
        <f t="shared" si="716"/>
        <v/>
      </c>
      <c r="S3061" s="4"/>
      <c r="Y3061" s="18" t="str">
        <f t="shared" si="717"/>
        <v/>
      </c>
      <c r="AA3061" s="18" t="str">
        <f t="shared" si="708"/>
        <v/>
      </c>
      <c r="AB3061" s="18" t="str">
        <f t="shared" si="709"/>
        <v/>
      </c>
      <c r="AC3061" s="18" t="str">
        <f t="shared" si="718"/>
        <v/>
      </c>
      <c r="AD3061" s="18" t="str">
        <f t="shared" si="718"/>
        <v/>
      </c>
      <c r="AE3061" s="18" t="str">
        <f t="shared" si="719"/>
        <v/>
      </c>
      <c r="AG3061" s="95" t="str">
        <f>IF($C3061="", "", IF(IFERROR(INDEX(Ingredients!C$11:C$310, MATCH($C3061, Ingredients!$B$11:$B$310, 0)), "")="", "", IFERROR(INDEX(Ingredients!C$11:C$310, MATCH($C3061, Ingredients!$B$11:$B$310, 0)), "")))</f>
        <v/>
      </c>
      <c r="AH3061" s="105" t="str">
        <f>IF($C3061="", "", IF(IFERROR(INDEX(Ingredients!D$11:D$310, MATCH($C3061, Ingredients!$B$11:$B$310, 0)), "")="", "", IFERROR(INDEX(Ingredients!D$11:D$310, MATCH($C3061, Ingredients!$B$11:$B$310, 0)), "")))</f>
        <v/>
      </c>
      <c r="AI3061" s="106" t="str">
        <f>IF($C3061="", "", IF(IFERROR(INDEX(Ingredients!E$11:E$310, MATCH($C3061, Ingredients!$B$11:$B$310, 0)), "")="", "", IFERROR(INDEX(Ingredients!E$11:E$310, MATCH($C3061, Ingredients!$B$11:$B$310, 0)), "")))</f>
        <v/>
      </c>
      <c r="AJ3061" s="108" t="str">
        <f>IF($C3061="", "", IF(IFERROR(INDEX(Ingredients!F$11:F$310, MATCH($C3061, Ingredients!$B$11:$B$310, 0)), "")="", "", IFERROR(INDEX(Ingredients!F$11:F$310, MATCH($C3061, Ingredients!$B$11:$B$310, 0)), "")))</f>
        <v/>
      </c>
      <c r="AK3061" s="106" t="str">
        <f>IF($C3061="", "", IF(IFERROR(INDEX(Ingredients!G$11:G$310, MATCH($C3061, Ingredients!$B$11:$B$310, 0)), "")="", "", IFERROR(INDEX(Ingredients!G$11:G$310, MATCH($C3061, Ingredients!$B$11:$B$310, 0)), "")))</f>
        <v/>
      </c>
      <c r="AL3061" s="79" t="str">
        <f>IF($C3061="", "", IF(IFERROR(INDEX(Ingredients!H$11:H$310, MATCH($C3061, Ingredients!$B$11:$B$310, 0)), "")="", "", IFERROR(INDEX(Ingredients!H$11:H$310, MATCH($C3061, Ingredients!$B$11:$B$310, 0)), "")))</f>
        <v/>
      </c>
      <c r="AN3061" s="83" t="str">
        <f t="shared" si="710"/>
        <v/>
      </c>
      <c r="AP3061" s="114" t="str">
        <f t="shared" si="720"/>
        <v/>
      </c>
      <c r="AR3061" s="117" t="str">
        <f>IF($C3061="", "", IF(IFERROR(INDEX(Ingredients!$AI$11:$AI$310, MATCH($C3061, Ingredients!$B$11:$B$310, 0)), "")="", "", IFERROR(INDEX(Ingredients!$AI$11:$AI$310, MATCH($C3061, Ingredients!$B$11:$B$310, 0)), "")))</f>
        <v/>
      </c>
      <c r="AT3061" s="120" t="str">
        <f t="shared" si="721"/>
        <v/>
      </c>
      <c r="AV3061" s="90" t="str">
        <f t="shared" si="711"/>
        <v/>
      </c>
      <c r="AX3061" s="90" t="str">
        <f>IF($AV3061="", "", COUNTIF($AV$11:$AV$5010, "&lt;"&amp;$AV3061)+1+COUNTIF($AV$11:$AV3061, $AV3061)-1)</f>
        <v/>
      </c>
      <c r="AZ3061" s="111" t="str">
        <f>IF($B3061="", "", SUMIF('Shopping List'!$AV$11:$AV$25, $B3061, 'Shopping List'!$BN$11:$BN$25))</f>
        <v/>
      </c>
      <c r="BB3061" s="117" t="str">
        <f t="shared" si="722"/>
        <v/>
      </c>
    </row>
    <row r="3062" spans="1:54" x14ac:dyDescent="0.25">
      <c r="A3062" s="4"/>
      <c r="B3062" s="37"/>
      <c r="C3062" s="124"/>
      <c r="D3062" s="39"/>
      <c r="E3062" s="125"/>
      <c r="F3062" s="48"/>
      <c r="G3062" s="4"/>
      <c r="H3062" s="4"/>
      <c r="I3062" s="95" t="str">
        <f>IF($C3062="", "", IF(IFERROR(INDEX(Ingredients!$C$11:$C$310, MATCH($C3062, Ingredients!$B$11:$B$310, 0)), "")="", "", IFERROR(INDEX(Ingredients!$C$11:$C$310, MATCH($C3062, Ingredients!$B$11:$B$310, 0)), "")))</f>
        <v/>
      </c>
      <c r="J3062" s="73" t="str">
        <f>IF($B3062="", "", IF(IFERROR(INDEX(Meals!$C$11:$C$260, MATCH($B3062, Meals!$B$11:$B$260, 0)), "")="", "", IFERROR(INDEX(Meals!$C$11:$C$260, MATCH($B3062, Meals!$B$11:$B$260, 0)), "")))</f>
        <v/>
      </c>
      <c r="K3062" s="4"/>
      <c r="L3062" s="72" t="str">
        <f t="shared" si="712"/>
        <v/>
      </c>
      <c r="M3062" s="73" t="str">
        <f t="shared" si="713"/>
        <v/>
      </c>
      <c r="N3062" s="4"/>
      <c r="O3062" s="78" t="str">
        <f t="shared" si="714"/>
        <v/>
      </c>
      <c r="P3062" s="79" t="str">
        <f t="shared" si="715"/>
        <v/>
      </c>
      <c r="Q3062" s="4"/>
      <c r="R3062" s="90" t="str">
        <f t="shared" si="716"/>
        <v/>
      </c>
      <c r="S3062" s="4"/>
      <c r="Y3062" s="18" t="str">
        <f t="shared" si="717"/>
        <v/>
      </c>
      <c r="AA3062" s="18" t="str">
        <f t="shared" si="708"/>
        <v/>
      </c>
      <c r="AB3062" s="18" t="str">
        <f t="shared" si="709"/>
        <v/>
      </c>
      <c r="AC3062" s="18" t="str">
        <f t="shared" si="718"/>
        <v/>
      </c>
      <c r="AD3062" s="18" t="str">
        <f t="shared" si="718"/>
        <v/>
      </c>
      <c r="AE3062" s="18" t="str">
        <f t="shared" si="719"/>
        <v/>
      </c>
      <c r="AG3062" s="95" t="str">
        <f>IF($C3062="", "", IF(IFERROR(INDEX(Ingredients!C$11:C$310, MATCH($C3062, Ingredients!$B$11:$B$310, 0)), "")="", "", IFERROR(INDEX(Ingredients!C$11:C$310, MATCH($C3062, Ingredients!$B$11:$B$310, 0)), "")))</f>
        <v/>
      </c>
      <c r="AH3062" s="105" t="str">
        <f>IF($C3062="", "", IF(IFERROR(INDEX(Ingredients!D$11:D$310, MATCH($C3062, Ingredients!$B$11:$B$310, 0)), "")="", "", IFERROR(INDEX(Ingredients!D$11:D$310, MATCH($C3062, Ingredients!$B$11:$B$310, 0)), "")))</f>
        <v/>
      </c>
      <c r="AI3062" s="106" t="str">
        <f>IF($C3062="", "", IF(IFERROR(INDEX(Ingredients!E$11:E$310, MATCH($C3062, Ingredients!$B$11:$B$310, 0)), "")="", "", IFERROR(INDEX(Ingredients!E$11:E$310, MATCH($C3062, Ingredients!$B$11:$B$310, 0)), "")))</f>
        <v/>
      </c>
      <c r="AJ3062" s="108" t="str">
        <f>IF($C3062="", "", IF(IFERROR(INDEX(Ingredients!F$11:F$310, MATCH($C3062, Ingredients!$B$11:$B$310, 0)), "")="", "", IFERROR(INDEX(Ingredients!F$11:F$310, MATCH($C3062, Ingredients!$B$11:$B$310, 0)), "")))</f>
        <v/>
      </c>
      <c r="AK3062" s="106" t="str">
        <f>IF($C3062="", "", IF(IFERROR(INDEX(Ingredients!G$11:G$310, MATCH($C3062, Ingredients!$B$11:$B$310, 0)), "")="", "", IFERROR(INDEX(Ingredients!G$11:G$310, MATCH($C3062, Ingredients!$B$11:$B$310, 0)), "")))</f>
        <v/>
      </c>
      <c r="AL3062" s="79" t="str">
        <f>IF($C3062="", "", IF(IFERROR(INDEX(Ingredients!H$11:H$310, MATCH($C3062, Ingredients!$B$11:$B$310, 0)), "")="", "", IFERROR(INDEX(Ingredients!H$11:H$310, MATCH($C3062, Ingredients!$B$11:$B$310, 0)), "")))</f>
        <v/>
      </c>
      <c r="AN3062" s="83" t="str">
        <f t="shared" si="710"/>
        <v/>
      </c>
      <c r="AP3062" s="114" t="str">
        <f t="shared" si="720"/>
        <v/>
      </c>
      <c r="AR3062" s="117" t="str">
        <f>IF($C3062="", "", IF(IFERROR(INDEX(Ingredients!$AI$11:$AI$310, MATCH($C3062, Ingredients!$B$11:$B$310, 0)), "")="", "", IFERROR(INDEX(Ingredients!$AI$11:$AI$310, MATCH($C3062, Ingredients!$B$11:$B$310, 0)), "")))</f>
        <v/>
      </c>
      <c r="AT3062" s="120" t="str">
        <f t="shared" si="721"/>
        <v/>
      </c>
      <c r="AV3062" s="90" t="str">
        <f t="shared" si="711"/>
        <v/>
      </c>
      <c r="AX3062" s="90" t="str">
        <f>IF($AV3062="", "", COUNTIF($AV$11:$AV$5010, "&lt;"&amp;$AV3062)+1+COUNTIF($AV$11:$AV3062, $AV3062)-1)</f>
        <v/>
      </c>
      <c r="AZ3062" s="111" t="str">
        <f>IF($B3062="", "", SUMIF('Shopping List'!$AV$11:$AV$25, $B3062, 'Shopping List'!$BN$11:$BN$25))</f>
        <v/>
      </c>
      <c r="BB3062" s="117" t="str">
        <f t="shared" si="722"/>
        <v/>
      </c>
    </row>
    <row r="3063" spans="1:54" x14ac:dyDescent="0.25">
      <c r="A3063" s="4"/>
      <c r="B3063" s="37"/>
      <c r="C3063" s="124"/>
      <c r="D3063" s="39"/>
      <c r="E3063" s="125"/>
      <c r="F3063" s="48"/>
      <c r="G3063" s="4"/>
      <c r="H3063" s="4"/>
      <c r="I3063" s="95" t="str">
        <f>IF($C3063="", "", IF(IFERROR(INDEX(Ingredients!$C$11:$C$310, MATCH($C3063, Ingredients!$B$11:$B$310, 0)), "")="", "", IFERROR(INDEX(Ingredients!$C$11:$C$310, MATCH($C3063, Ingredients!$B$11:$B$310, 0)), "")))</f>
        <v/>
      </c>
      <c r="J3063" s="73" t="str">
        <f>IF($B3063="", "", IF(IFERROR(INDEX(Meals!$C$11:$C$260, MATCH($B3063, Meals!$B$11:$B$260, 0)), "")="", "", IFERROR(INDEX(Meals!$C$11:$C$260, MATCH($B3063, Meals!$B$11:$B$260, 0)), "")))</f>
        <v/>
      </c>
      <c r="K3063" s="4"/>
      <c r="L3063" s="72" t="str">
        <f t="shared" si="712"/>
        <v/>
      </c>
      <c r="M3063" s="73" t="str">
        <f t="shared" si="713"/>
        <v/>
      </c>
      <c r="N3063" s="4"/>
      <c r="O3063" s="78" t="str">
        <f t="shared" si="714"/>
        <v/>
      </c>
      <c r="P3063" s="79" t="str">
        <f t="shared" si="715"/>
        <v/>
      </c>
      <c r="Q3063" s="4"/>
      <c r="R3063" s="90" t="str">
        <f t="shared" si="716"/>
        <v/>
      </c>
      <c r="S3063" s="4"/>
      <c r="Y3063" s="18" t="str">
        <f t="shared" si="717"/>
        <v/>
      </c>
      <c r="AA3063" s="18" t="str">
        <f t="shared" si="708"/>
        <v/>
      </c>
      <c r="AB3063" s="18" t="str">
        <f t="shared" si="709"/>
        <v/>
      </c>
      <c r="AC3063" s="18" t="str">
        <f t="shared" si="718"/>
        <v/>
      </c>
      <c r="AD3063" s="18" t="str">
        <f t="shared" si="718"/>
        <v/>
      </c>
      <c r="AE3063" s="18" t="str">
        <f t="shared" si="719"/>
        <v/>
      </c>
      <c r="AG3063" s="95" t="str">
        <f>IF($C3063="", "", IF(IFERROR(INDEX(Ingredients!C$11:C$310, MATCH($C3063, Ingredients!$B$11:$B$310, 0)), "")="", "", IFERROR(INDEX(Ingredients!C$11:C$310, MATCH($C3063, Ingredients!$B$11:$B$310, 0)), "")))</f>
        <v/>
      </c>
      <c r="AH3063" s="105" t="str">
        <f>IF($C3063="", "", IF(IFERROR(INDEX(Ingredients!D$11:D$310, MATCH($C3063, Ingredients!$B$11:$B$310, 0)), "")="", "", IFERROR(INDEX(Ingredients!D$11:D$310, MATCH($C3063, Ingredients!$B$11:$B$310, 0)), "")))</f>
        <v/>
      </c>
      <c r="AI3063" s="106" t="str">
        <f>IF($C3063="", "", IF(IFERROR(INDEX(Ingredients!E$11:E$310, MATCH($C3063, Ingredients!$B$11:$B$310, 0)), "")="", "", IFERROR(INDEX(Ingredients!E$11:E$310, MATCH($C3063, Ingredients!$B$11:$B$310, 0)), "")))</f>
        <v/>
      </c>
      <c r="AJ3063" s="108" t="str">
        <f>IF($C3063="", "", IF(IFERROR(INDEX(Ingredients!F$11:F$310, MATCH($C3063, Ingredients!$B$11:$B$310, 0)), "")="", "", IFERROR(INDEX(Ingredients!F$11:F$310, MATCH($C3063, Ingredients!$B$11:$B$310, 0)), "")))</f>
        <v/>
      </c>
      <c r="AK3063" s="106" t="str">
        <f>IF($C3063="", "", IF(IFERROR(INDEX(Ingredients!G$11:G$310, MATCH($C3063, Ingredients!$B$11:$B$310, 0)), "")="", "", IFERROR(INDEX(Ingredients!G$11:G$310, MATCH($C3063, Ingredients!$B$11:$B$310, 0)), "")))</f>
        <v/>
      </c>
      <c r="AL3063" s="79" t="str">
        <f>IF($C3063="", "", IF(IFERROR(INDEX(Ingredients!H$11:H$310, MATCH($C3063, Ingredients!$B$11:$B$310, 0)), "")="", "", IFERROR(INDEX(Ingredients!H$11:H$310, MATCH($C3063, Ingredients!$B$11:$B$310, 0)), "")))</f>
        <v/>
      </c>
      <c r="AN3063" s="83" t="str">
        <f t="shared" si="710"/>
        <v/>
      </c>
      <c r="AP3063" s="114" t="str">
        <f t="shared" si="720"/>
        <v/>
      </c>
      <c r="AR3063" s="117" t="str">
        <f>IF($C3063="", "", IF(IFERROR(INDEX(Ingredients!$AI$11:$AI$310, MATCH($C3063, Ingredients!$B$11:$B$310, 0)), "")="", "", IFERROR(INDEX(Ingredients!$AI$11:$AI$310, MATCH($C3063, Ingredients!$B$11:$B$310, 0)), "")))</f>
        <v/>
      </c>
      <c r="AT3063" s="120" t="str">
        <f t="shared" si="721"/>
        <v/>
      </c>
      <c r="AV3063" s="90" t="str">
        <f t="shared" si="711"/>
        <v/>
      </c>
      <c r="AX3063" s="90" t="str">
        <f>IF($AV3063="", "", COUNTIF($AV$11:$AV$5010, "&lt;"&amp;$AV3063)+1+COUNTIF($AV$11:$AV3063, $AV3063)-1)</f>
        <v/>
      </c>
      <c r="AZ3063" s="111" t="str">
        <f>IF($B3063="", "", SUMIF('Shopping List'!$AV$11:$AV$25, $B3063, 'Shopping List'!$BN$11:$BN$25))</f>
        <v/>
      </c>
      <c r="BB3063" s="117" t="str">
        <f t="shared" si="722"/>
        <v/>
      </c>
    </row>
    <row r="3064" spans="1:54" x14ac:dyDescent="0.25">
      <c r="A3064" s="4"/>
      <c r="B3064" s="37"/>
      <c r="C3064" s="124"/>
      <c r="D3064" s="39"/>
      <c r="E3064" s="125"/>
      <c r="F3064" s="48"/>
      <c r="G3064" s="4"/>
      <c r="H3064" s="4"/>
      <c r="I3064" s="95" t="str">
        <f>IF($C3064="", "", IF(IFERROR(INDEX(Ingredients!$C$11:$C$310, MATCH($C3064, Ingredients!$B$11:$B$310, 0)), "")="", "", IFERROR(INDEX(Ingredients!$C$11:$C$310, MATCH($C3064, Ingredients!$B$11:$B$310, 0)), "")))</f>
        <v/>
      </c>
      <c r="J3064" s="73" t="str">
        <f>IF($B3064="", "", IF(IFERROR(INDEX(Meals!$C$11:$C$260, MATCH($B3064, Meals!$B$11:$B$260, 0)), "")="", "", IFERROR(INDEX(Meals!$C$11:$C$260, MATCH($B3064, Meals!$B$11:$B$260, 0)), "")))</f>
        <v/>
      </c>
      <c r="K3064" s="4"/>
      <c r="L3064" s="72" t="str">
        <f t="shared" si="712"/>
        <v/>
      </c>
      <c r="M3064" s="73" t="str">
        <f t="shared" si="713"/>
        <v/>
      </c>
      <c r="N3064" s="4"/>
      <c r="O3064" s="78" t="str">
        <f t="shared" si="714"/>
        <v/>
      </c>
      <c r="P3064" s="79" t="str">
        <f t="shared" si="715"/>
        <v/>
      </c>
      <c r="Q3064" s="4"/>
      <c r="R3064" s="90" t="str">
        <f t="shared" si="716"/>
        <v/>
      </c>
      <c r="S3064" s="4"/>
      <c r="Y3064" s="18" t="str">
        <f t="shared" si="717"/>
        <v/>
      </c>
      <c r="AA3064" s="18" t="str">
        <f t="shared" si="708"/>
        <v/>
      </c>
      <c r="AB3064" s="18" t="str">
        <f t="shared" si="709"/>
        <v/>
      </c>
      <c r="AC3064" s="18" t="str">
        <f t="shared" si="718"/>
        <v/>
      </c>
      <c r="AD3064" s="18" t="str">
        <f t="shared" si="718"/>
        <v/>
      </c>
      <c r="AE3064" s="18" t="str">
        <f t="shared" si="719"/>
        <v/>
      </c>
      <c r="AG3064" s="95" t="str">
        <f>IF($C3064="", "", IF(IFERROR(INDEX(Ingredients!C$11:C$310, MATCH($C3064, Ingredients!$B$11:$B$310, 0)), "")="", "", IFERROR(INDEX(Ingredients!C$11:C$310, MATCH($C3064, Ingredients!$B$11:$B$310, 0)), "")))</f>
        <v/>
      </c>
      <c r="AH3064" s="105" t="str">
        <f>IF($C3064="", "", IF(IFERROR(INDEX(Ingredients!D$11:D$310, MATCH($C3064, Ingredients!$B$11:$B$310, 0)), "")="", "", IFERROR(INDEX(Ingredients!D$11:D$310, MATCH($C3064, Ingredients!$B$11:$B$310, 0)), "")))</f>
        <v/>
      </c>
      <c r="AI3064" s="106" t="str">
        <f>IF($C3064="", "", IF(IFERROR(INDEX(Ingredients!E$11:E$310, MATCH($C3064, Ingredients!$B$11:$B$310, 0)), "")="", "", IFERROR(INDEX(Ingredients!E$11:E$310, MATCH($C3064, Ingredients!$B$11:$B$310, 0)), "")))</f>
        <v/>
      </c>
      <c r="AJ3064" s="108" t="str">
        <f>IF($C3064="", "", IF(IFERROR(INDEX(Ingredients!F$11:F$310, MATCH($C3064, Ingredients!$B$11:$B$310, 0)), "")="", "", IFERROR(INDEX(Ingredients!F$11:F$310, MATCH($C3064, Ingredients!$B$11:$B$310, 0)), "")))</f>
        <v/>
      </c>
      <c r="AK3064" s="106" t="str">
        <f>IF($C3064="", "", IF(IFERROR(INDEX(Ingredients!G$11:G$310, MATCH($C3064, Ingredients!$B$11:$B$310, 0)), "")="", "", IFERROR(INDEX(Ingredients!G$11:G$310, MATCH($C3064, Ingredients!$B$11:$B$310, 0)), "")))</f>
        <v/>
      </c>
      <c r="AL3064" s="79" t="str">
        <f>IF($C3064="", "", IF(IFERROR(INDEX(Ingredients!H$11:H$310, MATCH($C3064, Ingredients!$B$11:$B$310, 0)), "")="", "", IFERROR(INDEX(Ingredients!H$11:H$310, MATCH($C3064, Ingredients!$B$11:$B$310, 0)), "")))</f>
        <v/>
      </c>
      <c r="AN3064" s="83" t="str">
        <f t="shared" si="710"/>
        <v/>
      </c>
      <c r="AP3064" s="114" t="str">
        <f t="shared" si="720"/>
        <v/>
      </c>
      <c r="AR3064" s="117" t="str">
        <f>IF($C3064="", "", IF(IFERROR(INDEX(Ingredients!$AI$11:$AI$310, MATCH($C3064, Ingredients!$B$11:$B$310, 0)), "")="", "", IFERROR(INDEX(Ingredients!$AI$11:$AI$310, MATCH($C3064, Ingredients!$B$11:$B$310, 0)), "")))</f>
        <v/>
      </c>
      <c r="AT3064" s="120" t="str">
        <f t="shared" si="721"/>
        <v/>
      </c>
      <c r="AV3064" s="90" t="str">
        <f t="shared" si="711"/>
        <v/>
      </c>
      <c r="AX3064" s="90" t="str">
        <f>IF($AV3064="", "", COUNTIF($AV$11:$AV$5010, "&lt;"&amp;$AV3064)+1+COUNTIF($AV$11:$AV3064, $AV3064)-1)</f>
        <v/>
      </c>
      <c r="AZ3064" s="111" t="str">
        <f>IF($B3064="", "", SUMIF('Shopping List'!$AV$11:$AV$25, $B3064, 'Shopping List'!$BN$11:$BN$25))</f>
        <v/>
      </c>
      <c r="BB3064" s="117" t="str">
        <f t="shared" si="722"/>
        <v/>
      </c>
    </row>
    <row r="3065" spans="1:54" x14ac:dyDescent="0.25">
      <c r="A3065" s="4"/>
      <c r="B3065" s="37"/>
      <c r="C3065" s="124"/>
      <c r="D3065" s="39"/>
      <c r="E3065" s="125"/>
      <c r="F3065" s="48"/>
      <c r="G3065" s="4"/>
      <c r="H3065" s="4"/>
      <c r="I3065" s="95" t="str">
        <f>IF($C3065="", "", IF(IFERROR(INDEX(Ingredients!$C$11:$C$310, MATCH($C3065, Ingredients!$B$11:$B$310, 0)), "")="", "", IFERROR(INDEX(Ingredients!$C$11:$C$310, MATCH($C3065, Ingredients!$B$11:$B$310, 0)), "")))</f>
        <v/>
      </c>
      <c r="J3065" s="73" t="str">
        <f>IF($B3065="", "", IF(IFERROR(INDEX(Meals!$C$11:$C$260, MATCH($B3065, Meals!$B$11:$B$260, 0)), "")="", "", IFERROR(INDEX(Meals!$C$11:$C$260, MATCH($B3065, Meals!$B$11:$B$260, 0)), "")))</f>
        <v/>
      </c>
      <c r="K3065" s="4"/>
      <c r="L3065" s="72" t="str">
        <f t="shared" si="712"/>
        <v/>
      </c>
      <c r="M3065" s="73" t="str">
        <f t="shared" si="713"/>
        <v/>
      </c>
      <c r="N3065" s="4"/>
      <c r="O3065" s="78" t="str">
        <f t="shared" si="714"/>
        <v/>
      </c>
      <c r="P3065" s="79" t="str">
        <f t="shared" si="715"/>
        <v/>
      </c>
      <c r="Q3065" s="4"/>
      <c r="R3065" s="90" t="str">
        <f t="shared" si="716"/>
        <v/>
      </c>
      <c r="S3065" s="4"/>
      <c r="Y3065" s="18" t="str">
        <f t="shared" si="717"/>
        <v/>
      </c>
      <c r="AA3065" s="18" t="str">
        <f t="shared" si="708"/>
        <v/>
      </c>
      <c r="AB3065" s="18" t="str">
        <f t="shared" si="709"/>
        <v/>
      </c>
      <c r="AC3065" s="18" t="str">
        <f t="shared" si="718"/>
        <v/>
      </c>
      <c r="AD3065" s="18" t="str">
        <f t="shared" si="718"/>
        <v/>
      </c>
      <c r="AE3065" s="18" t="str">
        <f t="shared" si="719"/>
        <v/>
      </c>
      <c r="AG3065" s="95" t="str">
        <f>IF($C3065="", "", IF(IFERROR(INDEX(Ingredients!C$11:C$310, MATCH($C3065, Ingredients!$B$11:$B$310, 0)), "")="", "", IFERROR(INDEX(Ingredients!C$11:C$310, MATCH($C3065, Ingredients!$B$11:$B$310, 0)), "")))</f>
        <v/>
      </c>
      <c r="AH3065" s="105" t="str">
        <f>IF($C3065="", "", IF(IFERROR(INDEX(Ingredients!D$11:D$310, MATCH($C3065, Ingredients!$B$11:$B$310, 0)), "")="", "", IFERROR(INDEX(Ingredients!D$11:D$310, MATCH($C3065, Ingredients!$B$11:$B$310, 0)), "")))</f>
        <v/>
      </c>
      <c r="AI3065" s="106" t="str">
        <f>IF($C3065="", "", IF(IFERROR(INDEX(Ingredients!E$11:E$310, MATCH($C3065, Ingredients!$B$11:$B$310, 0)), "")="", "", IFERROR(INDEX(Ingredients!E$11:E$310, MATCH($C3065, Ingredients!$B$11:$B$310, 0)), "")))</f>
        <v/>
      </c>
      <c r="AJ3065" s="108" t="str">
        <f>IF($C3065="", "", IF(IFERROR(INDEX(Ingredients!F$11:F$310, MATCH($C3065, Ingredients!$B$11:$B$310, 0)), "")="", "", IFERROR(INDEX(Ingredients!F$11:F$310, MATCH($C3065, Ingredients!$B$11:$B$310, 0)), "")))</f>
        <v/>
      </c>
      <c r="AK3065" s="106" t="str">
        <f>IF($C3065="", "", IF(IFERROR(INDEX(Ingredients!G$11:G$310, MATCH($C3065, Ingredients!$B$11:$B$310, 0)), "")="", "", IFERROR(INDEX(Ingredients!G$11:G$310, MATCH($C3065, Ingredients!$B$11:$B$310, 0)), "")))</f>
        <v/>
      </c>
      <c r="AL3065" s="79" t="str">
        <f>IF($C3065="", "", IF(IFERROR(INDEX(Ingredients!H$11:H$310, MATCH($C3065, Ingredients!$B$11:$B$310, 0)), "")="", "", IFERROR(INDEX(Ingredients!H$11:H$310, MATCH($C3065, Ingredients!$B$11:$B$310, 0)), "")))</f>
        <v/>
      </c>
      <c r="AN3065" s="83" t="str">
        <f t="shared" si="710"/>
        <v/>
      </c>
      <c r="AP3065" s="114" t="str">
        <f t="shared" si="720"/>
        <v/>
      </c>
      <c r="AR3065" s="117" t="str">
        <f>IF($C3065="", "", IF(IFERROR(INDEX(Ingredients!$AI$11:$AI$310, MATCH($C3065, Ingredients!$B$11:$B$310, 0)), "")="", "", IFERROR(INDEX(Ingredients!$AI$11:$AI$310, MATCH($C3065, Ingredients!$B$11:$B$310, 0)), "")))</f>
        <v/>
      </c>
      <c r="AT3065" s="120" t="str">
        <f t="shared" si="721"/>
        <v/>
      </c>
      <c r="AV3065" s="90" t="str">
        <f t="shared" si="711"/>
        <v/>
      </c>
      <c r="AX3065" s="90" t="str">
        <f>IF($AV3065="", "", COUNTIF($AV$11:$AV$5010, "&lt;"&amp;$AV3065)+1+COUNTIF($AV$11:$AV3065, $AV3065)-1)</f>
        <v/>
      </c>
      <c r="AZ3065" s="111" t="str">
        <f>IF($B3065="", "", SUMIF('Shopping List'!$AV$11:$AV$25, $B3065, 'Shopping List'!$BN$11:$BN$25))</f>
        <v/>
      </c>
      <c r="BB3065" s="117" t="str">
        <f t="shared" si="722"/>
        <v/>
      </c>
    </row>
    <row r="3066" spans="1:54" x14ac:dyDescent="0.25">
      <c r="A3066" s="4"/>
      <c r="B3066" s="37"/>
      <c r="C3066" s="124"/>
      <c r="D3066" s="39"/>
      <c r="E3066" s="125"/>
      <c r="F3066" s="48"/>
      <c r="G3066" s="4"/>
      <c r="H3066" s="4"/>
      <c r="I3066" s="95" t="str">
        <f>IF($C3066="", "", IF(IFERROR(INDEX(Ingredients!$C$11:$C$310, MATCH($C3066, Ingredients!$B$11:$B$310, 0)), "")="", "", IFERROR(INDEX(Ingredients!$C$11:$C$310, MATCH($C3066, Ingredients!$B$11:$B$310, 0)), "")))</f>
        <v/>
      </c>
      <c r="J3066" s="73" t="str">
        <f>IF($B3066="", "", IF(IFERROR(INDEX(Meals!$C$11:$C$260, MATCH($B3066, Meals!$B$11:$B$260, 0)), "")="", "", IFERROR(INDEX(Meals!$C$11:$C$260, MATCH($B3066, Meals!$B$11:$B$260, 0)), "")))</f>
        <v/>
      </c>
      <c r="K3066" s="4"/>
      <c r="L3066" s="72" t="str">
        <f t="shared" si="712"/>
        <v/>
      </c>
      <c r="M3066" s="73" t="str">
        <f t="shared" si="713"/>
        <v/>
      </c>
      <c r="N3066" s="4"/>
      <c r="O3066" s="78" t="str">
        <f t="shared" si="714"/>
        <v/>
      </c>
      <c r="P3066" s="79" t="str">
        <f t="shared" si="715"/>
        <v/>
      </c>
      <c r="Q3066" s="4"/>
      <c r="R3066" s="90" t="str">
        <f t="shared" si="716"/>
        <v/>
      </c>
      <c r="S3066" s="4"/>
      <c r="Y3066" s="18" t="str">
        <f t="shared" si="717"/>
        <v/>
      </c>
      <c r="AA3066" s="18" t="str">
        <f t="shared" si="708"/>
        <v/>
      </c>
      <c r="AB3066" s="18" t="str">
        <f t="shared" si="709"/>
        <v/>
      </c>
      <c r="AC3066" s="18" t="str">
        <f t="shared" si="718"/>
        <v/>
      </c>
      <c r="AD3066" s="18" t="str">
        <f t="shared" si="718"/>
        <v/>
      </c>
      <c r="AE3066" s="18" t="str">
        <f t="shared" si="719"/>
        <v/>
      </c>
      <c r="AG3066" s="95" t="str">
        <f>IF($C3066="", "", IF(IFERROR(INDEX(Ingredients!C$11:C$310, MATCH($C3066, Ingredients!$B$11:$B$310, 0)), "")="", "", IFERROR(INDEX(Ingredients!C$11:C$310, MATCH($C3066, Ingredients!$B$11:$B$310, 0)), "")))</f>
        <v/>
      </c>
      <c r="AH3066" s="105" t="str">
        <f>IF($C3066="", "", IF(IFERROR(INDEX(Ingredients!D$11:D$310, MATCH($C3066, Ingredients!$B$11:$B$310, 0)), "")="", "", IFERROR(INDEX(Ingredients!D$11:D$310, MATCH($C3066, Ingredients!$B$11:$B$310, 0)), "")))</f>
        <v/>
      </c>
      <c r="AI3066" s="106" t="str">
        <f>IF($C3066="", "", IF(IFERROR(INDEX(Ingredients!E$11:E$310, MATCH($C3066, Ingredients!$B$11:$B$310, 0)), "")="", "", IFERROR(INDEX(Ingredients!E$11:E$310, MATCH($C3066, Ingredients!$B$11:$B$310, 0)), "")))</f>
        <v/>
      </c>
      <c r="AJ3066" s="108" t="str">
        <f>IF($C3066="", "", IF(IFERROR(INDEX(Ingredients!F$11:F$310, MATCH($C3066, Ingredients!$B$11:$B$310, 0)), "")="", "", IFERROR(INDEX(Ingredients!F$11:F$310, MATCH($C3066, Ingredients!$B$11:$B$310, 0)), "")))</f>
        <v/>
      </c>
      <c r="AK3066" s="106" t="str">
        <f>IF($C3066="", "", IF(IFERROR(INDEX(Ingredients!G$11:G$310, MATCH($C3066, Ingredients!$B$11:$B$310, 0)), "")="", "", IFERROR(INDEX(Ingredients!G$11:G$310, MATCH($C3066, Ingredients!$B$11:$B$310, 0)), "")))</f>
        <v/>
      </c>
      <c r="AL3066" s="79" t="str">
        <f>IF($C3066="", "", IF(IFERROR(INDEX(Ingredients!H$11:H$310, MATCH($C3066, Ingredients!$B$11:$B$310, 0)), "")="", "", IFERROR(INDEX(Ingredients!H$11:H$310, MATCH($C3066, Ingredients!$B$11:$B$310, 0)), "")))</f>
        <v/>
      </c>
      <c r="AN3066" s="83" t="str">
        <f t="shared" si="710"/>
        <v/>
      </c>
      <c r="AP3066" s="114" t="str">
        <f t="shared" si="720"/>
        <v/>
      </c>
      <c r="AR3066" s="117" t="str">
        <f>IF($C3066="", "", IF(IFERROR(INDEX(Ingredients!$AI$11:$AI$310, MATCH($C3066, Ingredients!$B$11:$B$310, 0)), "")="", "", IFERROR(INDEX(Ingredients!$AI$11:$AI$310, MATCH($C3066, Ingredients!$B$11:$B$310, 0)), "")))</f>
        <v/>
      </c>
      <c r="AT3066" s="120" t="str">
        <f t="shared" si="721"/>
        <v/>
      </c>
      <c r="AV3066" s="90" t="str">
        <f t="shared" si="711"/>
        <v/>
      </c>
      <c r="AX3066" s="90" t="str">
        <f>IF($AV3066="", "", COUNTIF($AV$11:$AV$5010, "&lt;"&amp;$AV3066)+1+COUNTIF($AV$11:$AV3066, $AV3066)-1)</f>
        <v/>
      </c>
      <c r="AZ3066" s="111" t="str">
        <f>IF($B3066="", "", SUMIF('Shopping List'!$AV$11:$AV$25, $B3066, 'Shopping List'!$BN$11:$BN$25))</f>
        <v/>
      </c>
      <c r="BB3066" s="117" t="str">
        <f t="shared" si="722"/>
        <v/>
      </c>
    </row>
    <row r="3067" spans="1:54" x14ac:dyDescent="0.25">
      <c r="A3067" s="4"/>
      <c r="B3067" s="37"/>
      <c r="C3067" s="124"/>
      <c r="D3067" s="39"/>
      <c r="E3067" s="125"/>
      <c r="F3067" s="48"/>
      <c r="G3067" s="4"/>
      <c r="H3067" s="4"/>
      <c r="I3067" s="95" t="str">
        <f>IF($C3067="", "", IF(IFERROR(INDEX(Ingredients!$C$11:$C$310, MATCH($C3067, Ingredients!$B$11:$B$310, 0)), "")="", "", IFERROR(INDEX(Ingredients!$C$11:$C$310, MATCH($C3067, Ingredients!$B$11:$B$310, 0)), "")))</f>
        <v/>
      </c>
      <c r="J3067" s="73" t="str">
        <f>IF($B3067="", "", IF(IFERROR(INDEX(Meals!$C$11:$C$260, MATCH($B3067, Meals!$B$11:$B$260, 0)), "")="", "", IFERROR(INDEX(Meals!$C$11:$C$260, MATCH($B3067, Meals!$B$11:$B$260, 0)), "")))</f>
        <v/>
      </c>
      <c r="K3067" s="4"/>
      <c r="L3067" s="72" t="str">
        <f t="shared" si="712"/>
        <v/>
      </c>
      <c r="M3067" s="73" t="str">
        <f t="shared" si="713"/>
        <v/>
      </c>
      <c r="N3067" s="4"/>
      <c r="O3067" s="78" t="str">
        <f t="shared" si="714"/>
        <v/>
      </c>
      <c r="P3067" s="79" t="str">
        <f t="shared" si="715"/>
        <v/>
      </c>
      <c r="Q3067" s="4"/>
      <c r="R3067" s="90" t="str">
        <f t="shared" si="716"/>
        <v/>
      </c>
      <c r="S3067" s="4"/>
      <c r="Y3067" s="18" t="str">
        <f t="shared" si="717"/>
        <v/>
      </c>
      <c r="AA3067" s="18" t="str">
        <f t="shared" si="708"/>
        <v/>
      </c>
      <c r="AB3067" s="18" t="str">
        <f t="shared" si="709"/>
        <v/>
      </c>
      <c r="AC3067" s="18" t="str">
        <f t="shared" si="718"/>
        <v/>
      </c>
      <c r="AD3067" s="18" t="str">
        <f t="shared" si="718"/>
        <v/>
      </c>
      <c r="AE3067" s="18" t="str">
        <f t="shared" si="719"/>
        <v/>
      </c>
      <c r="AG3067" s="95" t="str">
        <f>IF($C3067="", "", IF(IFERROR(INDEX(Ingredients!C$11:C$310, MATCH($C3067, Ingredients!$B$11:$B$310, 0)), "")="", "", IFERROR(INDEX(Ingredients!C$11:C$310, MATCH($C3067, Ingredients!$B$11:$B$310, 0)), "")))</f>
        <v/>
      </c>
      <c r="AH3067" s="105" t="str">
        <f>IF($C3067="", "", IF(IFERROR(INDEX(Ingredients!D$11:D$310, MATCH($C3067, Ingredients!$B$11:$B$310, 0)), "")="", "", IFERROR(INDEX(Ingredients!D$11:D$310, MATCH($C3067, Ingredients!$B$11:$B$310, 0)), "")))</f>
        <v/>
      </c>
      <c r="AI3067" s="106" t="str">
        <f>IF($C3067="", "", IF(IFERROR(INDEX(Ingredients!E$11:E$310, MATCH($C3067, Ingredients!$B$11:$B$310, 0)), "")="", "", IFERROR(INDEX(Ingredients!E$11:E$310, MATCH($C3067, Ingredients!$B$11:$B$310, 0)), "")))</f>
        <v/>
      </c>
      <c r="AJ3067" s="108" t="str">
        <f>IF($C3067="", "", IF(IFERROR(INDEX(Ingredients!F$11:F$310, MATCH($C3067, Ingredients!$B$11:$B$310, 0)), "")="", "", IFERROR(INDEX(Ingredients!F$11:F$310, MATCH($C3067, Ingredients!$B$11:$B$310, 0)), "")))</f>
        <v/>
      </c>
      <c r="AK3067" s="106" t="str">
        <f>IF($C3067="", "", IF(IFERROR(INDEX(Ingredients!G$11:G$310, MATCH($C3067, Ingredients!$B$11:$B$310, 0)), "")="", "", IFERROR(INDEX(Ingredients!G$11:G$310, MATCH($C3067, Ingredients!$B$11:$B$310, 0)), "")))</f>
        <v/>
      </c>
      <c r="AL3067" s="79" t="str">
        <f>IF($C3067="", "", IF(IFERROR(INDEX(Ingredients!H$11:H$310, MATCH($C3067, Ingredients!$B$11:$B$310, 0)), "")="", "", IFERROR(INDEX(Ingredients!H$11:H$310, MATCH($C3067, Ingredients!$B$11:$B$310, 0)), "")))</f>
        <v/>
      </c>
      <c r="AN3067" s="83" t="str">
        <f t="shared" si="710"/>
        <v/>
      </c>
      <c r="AP3067" s="114" t="str">
        <f t="shared" si="720"/>
        <v/>
      </c>
      <c r="AR3067" s="117" t="str">
        <f>IF($C3067="", "", IF(IFERROR(INDEX(Ingredients!$AI$11:$AI$310, MATCH($C3067, Ingredients!$B$11:$B$310, 0)), "")="", "", IFERROR(INDEX(Ingredients!$AI$11:$AI$310, MATCH($C3067, Ingredients!$B$11:$B$310, 0)), "")))</f>
        <v/>
      </c>
      <c r="AT3067" s="120" t="str">
        <f t="shared" si="721"/>
        <v/>
      </c>
      <c r="AV3067" s="90" t="str">
        <f t="shared" si="711"/>
        <v/>
      </c>
      <c r="AX3067" s="90" t="str">
        <f>IF($AV3067="", "", COUNTIF($AV$11:$AV$5010, "&lt;"&amp;$AV3067)+1+COUNTIF($AV$11:$AV3067, $AV3067)-1)</f>
        <v/>
      </c>
      <c r="AZ3067" s="111" t="str">
        <f>IF($B3067="", "", SUMIF('Shopping List'!$AV$11:$AV$25, $B3067, 'Shopping List'!$BN$11:$BN$25))</f>
        <v/>
      </c>
      <c r="BB3067" s="117" t="str">
        <f t="shared" si="722"/>
        <v/>
      </c>
    </row>
    <row r="3068" spans="1:54" x14ac:dyDescent="0.25">
      <c r="A3068" s="4"/>
      <c r="B3068" s="37"/>
      <c r="C3068" s="124"/>
      <c r="D3068" s="39"/>
      <c r="E3068" s="125"/>
      <c r="F3068" s="48"/>
      <c r="G3068" s="4"/>
      <c r="H3068" s="4"/>
      <c r="I3068" s="95" t="str">
        <f>IF($C3068="", "", IF(IFERROR(INDEX(Ingredients!$C$11:$C$310, MATCH($C3068, Ingredients!$B$11:$B$310, 0)), "")="", "", IFERROR(INDEX(Ingredients!$C$11:$C$310, MATCH($C3068, Ingredients!$B$11:$B$310, 0)), "")))</f>
        <v/>
      </c>
      <c r="J3068" s="73" t="str">
        <f>IF($B3068="", "", IF(IFERROR(INDEX(Meals!$C$11:$C$260, MATCH($B3068, Meals!$B$11:$B$260, 0)), "")="", "", IFERROR(INDEX(Meals!$C$11:$C$260, MATCH($B3068, Meals!$B$11:$B$260, 0)), "")))</f>
        <v/>
      </c>
      <c r="K3068" s="4"/>
      <c r="L3068" s="72" t="str">
        <f t="shared" si="712"/>
        <v/>
      </c>
      <c r="M3068" s="73" t="str">
        <f t="shared" si="713"/>
        <v/>
      </c>
      <c r="N3068" s="4"/>
      <c r="O3068" s="78" t="str">
        <f t="shared" si="714"/>
        <v/>
      </c>
      <c r="P3068" s="79" t="str">
        <f t="shared" si="715"/>
        <v/>
      </c>
      <c r="Q3068" s="4"/>
      <c r="R3068" s="90" t="str">
        <f t="shared" si="716"/>
        <v/>
      </c>
      <c r="S3068" s="4"/>
      <c r="Y3068" s="18" t="str">
        <f t="shared" si="717"/>
        <v/>
      </c>
      <c r="AA3068" s="18" t="str">
        <f t="shared" si="708"/>
        <v/>
      </c>
      <c r="AB3068" s="18" t="str">
        <f t="shared" si="709"/>
        <v/>
      </c>
      <c r="AC3068" s="18" t="str">
        <f t="shared" si="718"/>
        <v/>
      </c>
      <c r="AD3068" s="18" t="str">
        <f t="shared" si="718"/>
        <v/>
      </c>
      <c r="AE3068" s="18" t="str">
        <f t="shared" si="719"/>
        <v/>
      </c>
      <c r="AG3068" s="95" t="str">
        <f>IF($C3068="", "", IF(IFERROR(INDEX(Ingredients!C$11:C$310, MATCH($C3068, Ingredients!$B$11:$B$310, 0)), "")="", "", IFERROR(INDEX(Ingredients!C$11:C$310, MATCH($C3068, Ingredients!$B$11:$B$310, 0)), "")))</f>
        <v/>
      </c>
      <c r="AH3068" s="105" t="str">
        <f>IF($C3068="", "", IF(IFERROR(INDEX(Ingredients!D$11:D$310, MATCH($C3068, Ingredients!$B$11:$B$310, 0)), "")="", "", IFERROR(INDEX(Ingredients!D$11:D$310, MATCH($C3068, Ingredients!$B$11:$B$310, 0)), "")))</f>
        <v/>
      </c>
      <c r="AI3068" s="106" t="str">
        <f>IF($C3068="", "", IF(IFERROR(INDEX(Ingredients!E$11:E$310, MATCH($C3068, Ingredients!$B$11:$B$310, 0)), "")="", "", IFERROR(INDEX(Ingredients!E$11:E$310, MATCH($C3068, Ingredients!$B$11:$B$310, 0)), "")))</f>
        <v/>
      </c>
      <c r="AJ3068" s="108" t="str">
        <f>IF($C3068="", "", IF(IFERROR(INDEX(Ingredients!F$11:F$310, MATCH($C3068, Ingredients!$B$11:$B$310, 0)), "")="", "", IFERROR(INDEX(Ingredients!F$11:F$310, MATCH($C3068, Ingredients!$B$11:$B$310, 0)), "")))</f>
        <v/>
      </c>
      <c r="AK3068" s="106" t="str">
        <f>IF($C3068="", "", IF(IFERROR(INDEX(Ingredients!G$11:G$310, MATCH($C3068, Ingredients!$B$11:$B$310, 0)), "")="", "", IFERROR(INDEX(Ingredients!G$11:G$310, MATCH($C3068, Ingredients!$B$11:$B$310, 0)), "")))</f>
        <v/>
      </c>
      <c r="AL3068" s="79" t="str">
        <f>IF($C3068="", "", IF(IFERROR(INDEX(Ingredients!H$11:H$310, MATCH($C3068, Ingredients!$B$11:$B$310, 0)), "")="", "", IFERROR(INDEX(Ingredients!H$11:H$310, MATCH($C3068, Ingredients!$B$11:$B$310, 0)), "")))</f>
        <v/>
      </c>
      <c r="AN3068" s="83" t="str">
        <f t="shared" si="710"/>
        <v/>
      </c>
      <c r="AP3068" s="114" t="str">
        <f t="shared" si="720"/>
        <v/>
      </c>
      <c r="AR3068" s="117" t="str">
        <f>IF($C3068="", "", IF(IFERROR(INDEX(Ingredients!$AI$11:$AI$310, MATCH($C3068, Ingredients!$B$11:$B$310, 0)), "")="", "", IFERROR(INDEX(Ingredients!$AI$11:$AI$310, MATCH($C3068, Ingredients!$B$11:$B$310, 0)), "")))</f>
        <v/>
      </c>
      <c r="AT3068" s="120" t="str">
        <f t="shared" si="721"/>
        <v/>
      </c>
      <c r="AV3068" s="90" t="str">
        <f t="shared" si="711"/>
        <v/>
      </c>
      <c r="AX3068" s="90" t="str">
        <f>IF($AV3068="", "", COUNTIF($AV$11:$AV$5010, "&lt;"&amp;$AV3068)+1+COUNTIF($AV$11:$AV3068, $AV3068)-1)</f>
        <v/>
      </c>
      <c r="AZ3068" s="111" t="str">
        <f>IF($B3068="", "", SUMIF('Shopping List'!$AV$11:$AV$25, $B3068, 'Shopping List'!$BN$11:$BN$25))</f>
        <v/>
      </c>
      <c r="BB3068" s="117" t="str">
        <f t="shared" si="722"/>
        <v/>
      </c>
    </row>
    <row r="3069" spans="1:54" x14ac:dyDescent="0.25">
      <c r="A3069" s="4"/>
      <c r="B3069" s="37"/>
      <c r="C3069" s="124"/>
      <c r="D3069" s="39"/>
      <c r="E3069" s="125"/>
      <c r="F3069" s="48"/>
      <c r="G3069" s="4"/>
      <c r="H3069" s="4"/>
      <c r="I3069" s="95" t="str">
        <f>IF($C3069="", "", IF(IFERROR(INDEX(Ingredients!$C$11:$C$310, MATCH($C3069, Ingredients!$B$11:$B$310, 0)), "")="", "", IFERROR(INDEX(Ingredients!$C$11:$C$310, MATCH($C3069, Ingredients!$B$11:$B$310, 0)), "")))</f>
        <v/>
      </c>
      <c r="J3069" s="73" t="str">
        <f>IF($B3069="", "", IF(IFERROR(INDEX(Meals!$C$11:$C$260, MATCH($B3069, Meals!$B$11:$B$260, 0)), "")="", "", IFERROR(INDEX(Meals!$C$11:$C$260, MATCH($B3069, Meals!$B$11:$B$260, 0)), "")))</f>
        <v/>
      </c>
      <c r="K3069" s="4"/>
      <c r="L3069" s="72" t="str">
        <f t="shared" si="712"/>
        <v/>
      </c>
      <c r="M3069" s="73" t="str">
        <f t="shared" si="713"/>
        <v/>
      </c>
      <c r="N3069" s="4"/>
      <c r="O3069" s="78" t="str">
        <f t="shared" si="714"/>
        <v/>
      </c>
      <c r="P3069" s="79" t="str">
        <f t="shared" si="715"/>
        <v/>
      </c>
      <c r="Q3069" s="4"/>
      <c r="R3069" s="90" t="str">
        <f t="shared" si="716"/>
        <v/>
      </c>
      <c r="S3069" s="4"/>
      <c r="Y3069" s="18" t="str">
        <f t="shared" si="717"/>
        <v/>
      </c>
      <c r="AA3069" s="18" t="str">
        <f t="shared" si="708"/>
        <v/>
      </c>
      <c r="AB3069" s="18" t="str">
        <f t="shared" si="709"/>
        <v/>
      </c>
      <c r="AC3069" s="18" t="str">
        <f t="shared" si="718"/>
        <v/>
      </c>
      <c r="AD3069" s="18" t="str">
        <f t="shared" si="718"/>
        <v/>
      </c>
      <c r="AE3069" s="18" t="str">
        <f t="shared" si="719"/>
        <v/>
      </c>
      <c r="AG3069" s="95" t="str">
        <f>IF($C3069="", "", IF(IFERROR(INDEX(Ingredients!C$11:C$310, MATCH($C3069, Ingredients!$B$11:$B$310, 0)), "")="", "", IFERROR(INDEX(Ingredients!C$11:C$310, MATCH($C3069, Ingredients!$B$11:$B$310, 0)), "")))</f>
        <v/>
      </c>
      <c r="AH3069" s="105" t="str">
        <f>IF($C3069="", "", IF(IFERROR(INDEX(Ingredients!D$11:D$310, MATCH($C3069, Ingredients!$B$11:$B$310, 0)), "")="", "", IFERROR(INDEX(Ingredients!D$11:D$310, MATCH($C3069, Ingredients!$B$11:$B$310, 0)), "")))</f>
        <v/>
      </c>
      <c r="AI3069" s="106" t="str">
        <f>IF($C3069="", "", IF(IFERROR(INDEX(Ingredients!E$11:E$310, MATCH($C3069, Ingredients!$B$11:$B$310, 0)), "")="", "", IFERROR(INDEX(Ingredients!E$11:E$310, MATCH($C3069, Ingredients!$B$11:$B$310, 0)), "")))</f>
        <v/>
      </c>
      <c r="AJ3069" s="108" t="str">
        <f>IF($C3069="", "", IF(IFERROR(INDEX(Ingredients!F$11:F$310, MATCH($C3069, Ingredients!$B$11:$B$310, 0)), "")="", "", IFERROR(INDEX(Ingredients!F$11:F$310, MATCH($C3069, Ingredients!$B$11:$B$310, 0)), "")))</f>
        <v/>
      </c>
      <c r="AK3069" s="106" t="str">
        <f>IF($C3069="", "", IF(IFERROR(INDEX(Ingredients!G$11:G$310, MATCH($C3069, Ingredients!$B$11:$B$310, 0)), "")="", "", IFERROR(INDEX(Ingredients!G$11:G$310, MATCH($C3069, Ingredients!$B$11:$B$310, 0)), "")))</f>
        <v/>
      </c>
      <c r="AL3069" s="79" t="str">
        <f>IF($C3069="", "", IF(IFERROR(INDEX(Ingredients!H$11:H$310, MATCH($C3069, Ingredients!$B$11:$B$310, 0)), "")="", "", IFERROR(INDEX(Ingredients!H$11:H$310, MATCH($C3069, Ingredients!$B$11:$B$310, 0)), "")))</f>
        <v/>
      </c>
      <c r="AN3069" s="83" t="str">
        <f t="shared" si="710"/>
        <v/>
      </c>
      <c r="AP3069" s="114" t="str">
        <f t="shared" si="720"/>
        <v/>
      </c>
      <c r="AR3069" s="117" t="str">
        <f>IF($C3069="", "", IF(IFERROR(INDEX(Ingredients!$AI$11:$AI$310, MATCH($C3069, Ingredients!$B$11:$B$310, 0)), "")="", "", IFERROR(INDEX(Ingredients!$AI$11:$AI$310, MATCH($C3069, Ingredients!$B$11:$B$310, 0)), "")))</f>
        <v/>
      </c>
      <c r="AT3069" s="120" t="str">
        <f t="shared" si="721"/>
        <v/>
      </c>
      <c r="AV3069" s="90" t="str">
        <f t="shared" si="711"/>
        <v/>
      </c>
      <c r="AX3069" s="90" t="str">
        <f>IF($AV3069="", "", COUNTIF($AV$11:$AV$5010, "&lt;"&amp;$AV3069)+1+COUNTIF($AV$11:$AV3069, $AV3069)-1)</f>
        <v/>
      </c>
      <c r="AZ3069" s="111" t="str">
        <f>IF($B3069="", "", SUMIF('Shopping List'!$AV$11:$AV$25, $B3069, 'Shopping List'!$BN$11:$BN$25))</f>
        <v/>
      </c>
      <c r="BB3069" s="117" t="str">
        <f t="shared" si="722"/>
        <v/>
      </c>
    </row>
    <row r="3070" spans="1:54" x14ac:dyDescent="0.25">
      <c r="A3070" s="4"/>
      <c r="B3070" s="37"/>
      <c r="C3070" s="124"/>
      <c r="D3070" s="39"/>
      <c r="E3070" s="125"/>
      <c r="F3070" s="48"/>
      <c r="G3070" s="4"/>
      <c r="H3070" s="4"/>
      <c r="I3070" s="95" t="str">
        <f>IF($C3070="", "", IF(IFERROR(INDEX(Ingredients!$C$11:$C$310, MATCH($C3070, Ingredients!$B$11:$B$310, 0)), "")="", "", IFERROR(INDEX(Ingredients!$C$11:$C$310, MATCH($C3070, Ingredients!$B$11:$B$310, 0)), "")))</f>
        <v/>
      </c>
      <c r="J3070" s="73" t="str">
        <f>IF($B3070="", "", IF(IFERROR(INDEX(Meals!$C$11:$C$260, MATCH($B3070, Meals!$B$11:$B$260, 0)), "")="", "", IFERROR(INDEX(Meals!$C$11:$C$260, MATCH($B3070, Meals!$B$11:$B$260, 0)), "")))</f>
        <v/>
      </c>
      <c r="K3070" s="4"/>
      <c r="L3070" s="72" t="str">
        <f t="shared" si="712"/>
        <v/>
      </c>
      <c r="M3070" s="73" t="str">
        <f t="shared" si="713"/>
        <v/>
      </c>
      <c r="N3070" s="4"/>
      <c r="O3070" s="78" t="str">
        <f t="shared" si="714"/>
        <v/>
      </c>
      <c r="P3070" s="79" t="str">
        <f t="shared" si="715"/>
        <v/>
      </c>
      <c r="Q3070" s="4"/>
      <c r="R3070" s="90" t="str">
        <f t="shared" si="716"/>
        <v/>
      </c>
      <c r="S3070" s="4"/>
      <c r="Y3070" s="18" t="str">
        <f t="shared" si="717"/>
        <v/>
      </c>
      <c r="AA3070" s="18" t="str">
        <f t="shared" si="708"/>
        <v/>
      </c>
      <c r="AB3070" s="18" t="str">
        <f t="shared" si="709"/>
        <v/>
      </c>
      <c r="AC3070" s="18" t="str">
        <f t="shared" si="718"/>
        <v/>
      </c>
      <c r="AD3070" s="18" t="str">
        <f t="shared" si="718"/>
        <v/>
      </c>
      <c r="AE3070" s="18" t="str">
        <f t="shared" si="719"/>
        <v/>
      </c>
      <c r="AG3070" s="95" t="str">
        <f>IF($C3070="", "", IF(IFERROR(INDEX(Ingredients!C$11:C$310, MATCH($C3070, Ingredients!$B$11:$B$310, 0)), "")="", "", IFERROR(INDEX(Ingredients!C$11:C$310, MATCH($C3070, Ingredients!$B$11:$B$310, 0)), "")))</f>
        <v/>
      </c>
      <c r="AH3070" s="105" t="str">
        <f>IF($C3070="", "", IF(IFERROR(INDEX(Ingredients!D$11:D$310, MATCH($C3070, Ingredients!$B$11:$B$310, 0)), "")="", "", IFERROR(INDEX(Ingredients!D$11:D$310, MATCH($C3070, Ingredients!$B$11:$B$310, 0)), "")))</f>
        <v/>
      </c>
      <c r="AI3070" s="106" t="str">
        <f>IF($C3070="", "", IF(IFERROR(INDEX(Ingredients!E$11:E$310, MATCH($C3070, Ingredients!$B$11:$B$310, 0)), "")="", "", IFERROR(INDEX(Ingredients!E$11:E$310, MATCH($C3070, Ingredients!$B$11:$B$310, 0)), "")))</f>
        <v/>
      </c>
      <c r="AJ3070" s="108" t="str">
        <f>IF($C3070="", "", IF(IFERROR(INDEX(Ingredients!F$11:F$310, MATCH($C3070, Ingredients!$B$11:$B$310, 0)), "")="", "", IFERROR(INDEX(Ingredients!F$11:F$310, MATCH($C3070, Ingredients!$B$11:$B$310, 0)), "")))</f>
        <v/>
      </c>
      <c r="AK3070" s="106" t="str">
        <f>IF($C3070="", "", IF(IFERROR(INDEX(Ingredients!G$11:G$310, MATCH($C3070, Ingredients!$B$11:$B$310, 0)), "")="", "", IFERROR(INDEX(Ingredients!G$11:G$310, MATCH($C3070, Ingredients!$B$11:$B$310, 0)), "")))</f>
        <v/>
      </c>
      <c r="AL3070" s="79" t="str">
        <f>IF($C3070="", "", IF(IFERROR(INDEX(Ingredients!H$11:H$310, MATCH($C3070, Ingredients!$B$11:$B$310, 0)), "")="", "", IFERROR(INDEX(Ingredients!H$11:H$310, MATCH($C3070, Ingredients!$B$11:$B$310, 0)), "")))</f>
        <v/>
      </c>
      <c r="AN3070" s="83" t="str">
        <f t="shared" si="710"/>
        <v/>
      </c>
      <c r="AP3070" s="114" t="str">
        <f t="shared" si="720"/>
        <v/>
      </c>
      <c r="AR3070" s="117" t="str">
        <f>IF($C3070="", "", IF(IFERROR(INDEX(Ingredients!$AI$11:$AI$310, MATCH($C3070, Ingredients!$B$11:$B$310, 0)), "")="", "", IFERROR(INDEX(Ingredients!$AI$11:$AI$310, MATCH($C3070, Ingredients!$B$11:$B$310, 0)), "")))</f>
        <v/>
      </c>
      <c r="AT3070" s="120" t="str">
        <f t="shared" si="721"/>
        <v/>
      </c>
      <c r="AV3070" s="90" t="str">
        <f t="shared" si="711"/>
        <v/>
      </c>
      <c r="AX3070" s="90" t="str">
        <f>IF($AV3070="", "", COUNTIF($AV$11:$AV$5010, "&lt;"&amp;$AV3070)+1+COUNTIF($AV$11:$AV3070, $AV3070)-1)</f>
        <v/>
      </c>
      <c r="AZ3070" s="111" t="str">
        <f>IF($B3070="", "", SUMIF('Shopping List'!$AV$11:$AV$25, $B3070, 'Shopping List'!$BN$11:$BN$25))</f>
        <v/>
      </c>
      <c r="BB3070" s="117" t="str">
        <f t="shared" si="722"/>
        <v/>
      </c>
    </row>
    <row r="3071" spans="1:54" x14ac:dyDescent="0.25">
      <c r="A3071" s="4"/>
      <c r="B3071" s="37"/>
      <c r="C3071" s="124"/>
      <c r="D3071" s="39"/>
      <c r="E3071" s="125"/>
      <c r="F3071" s="48"/>
      <c r="G3071" s="4"/>
      <c r="H3071" s="4"/>
      <c r="I3071" s="95" t="str">
        <f>IF($C3071="", "", IF(IFERROR(INDEX(Ingredients!$C$11:$C$310, MATCH($C3071, Ingredients!$B$11:$B$310, 0)), "")="", "", IFERROR(INDEX(Ingredients!$C$11:$C$310, MATCH($C3071, Ingredients!$B$11:$B$310, 0)), "")))</f>
        <v/>
      </c>
      <c r="J3071" s="73" t="str">
        <f>IF($B3071="", "", IF(IFERROR(INDEX(Meals!$C$11:$C$260, MATCH($B3071, Meals!$B$11:$B$260, 0)), "")="", "", IFERROR(INDEX(Meals!$C$11:$C$260, MATCH($B3071, Meals!$B$11:$B$260, 0)), "")))</f>
        <v/>
      </c>
      <c r="K3071" s="4"/>
      <c r="L3071" s="72" t="str">
        <f t="shared" si="712"/>
        <v/>
      </c>
      <c r="M3071" s="73" t="str">
        <f t="shared" si="713"/>
        <v/>
      </c>
      <c r="N3071" s="4"/>
      <c r="O3071" s="78" t="str">
        <f t="shared" si="714"/>
        <v/>
      </c>
      <c r="P3071" s="79" t="str">
        <f t="shared" si="715"/>
        <v/>
      </c>
      <c r="Q3071" s="4"/>
      <c r="R3071" s="90" t="str">
        <f t="shared" si="716"/>
        <v/>
      </c>
      <c r="S3071" s="4"/>
      <c r="Y3071" s="18" t="str">
        <f t="shared" si="717"/>
        <v/>
      </c>
      <c r="AA3071" s="18" t="str">
        <f t="shared" si="708"/>
        <v/>
      </c>
      <c r="AB3071" s="18" t="str">
        <f t="shared" si="709"/>
        <v/>
      </c>
      <c r="AC3071" s="18" t="str">
        <f t="shared" si="718"/>
        <v/>
      </c>
      <c r="AD3071" s="18" t="str">
        <f t="shared" si="718"/>
        <v/>
      </c>
      <c r="AE3071" s="18" t="str">
        <f t="shared" si="719"/>
        <v/>
      </c>
      <c r="AG3071" s="95" t="str">
        <f>IF($C3071="", "", IF(IFERROR(INDEX(Ingredients!C$11:C$310, MATCH($C3071, Ingredients!$B$11:$B$310, 0)), "")="", "", IFERROR(INDEX(Ingredients!C$11:C$310, MATCH($C3071, Ingredients!$B$11:$B$310, 0)), "")))</f>
        <v/>
      </c>
      <c r="AH3071" s="105" t="str">
        <f>IF($C3071="", "", IF(IFERROR(INDEX(Ingredients!D$11:D$310, MATCH($C3071, Ingredients!$B$11:$B$310, 0)), "")="", "", IFERROR(INDEX(Ingredients!D$11:D$310, MATCH($C3071, Ingredients!$B$11:$B$310, 0)), "")))</f>
        <v/>
      </c>
      <c r="AI3071" s="106" t="str">
        <f>IF($C3071="", "", IF(IFERROR(INDEX(Ingredients!E$11:E$310, MATCH($C3071, Ingredients!$B$11:$B$310, 0)), "")="", "", IFERROR(INDEX(Ingredients!E$11:E$310, MATCH($C3071, Ingredients!$B$11:$B$310, 0)), "")))</f>
        <v/>
      </c>
      <c r="AJ3071" s="108" t="str">
        <f>IF($C3071="", "", IF(IFERROR(INDEX(Ingredients!F$11:F$310, MATCH($C3071, Ingredients!$B$11:$B$310, 0)), "")="", "", IFERROR(INDEX(Ingredients!F$11:F$310, MATCH($C3071, Ingredients!$B$11:$B$310, 0)), "")))</f>
        <v/>
      </c>
      <c r="AK3071" s="106" t="str">
        <f>IF($C3071="", "", IF(IFERROR(INDEX(Ingredients!G$11:G$310, MATCH($C3071, Ingredients!$B$11:$B$310, 0)), "")="", "", IFERROR(INDEX(Ingredients!G$11:G$310, MATCH($C3071, Ingredients!$B$11:$B$310, 0)), "")))</f>
        <v/>
      </c>
      <c r="AL3071" s="79" t="str">
        <f>IF($C3071="", "", IF(IFERROR(INDEX(Ingredients!H$11:H$310, MATCH($C3071, Ingredients!$B$11:$B$310, 0)), "")="", "", IFERROR(INDEX(Ingredients!H$11:H$310, MATCH($C3071, Ingredients!$B$11:$B$310, 0)), "")))</f>
        <v/>
      </c>
      <c r="AN3071" s="83" t="str">
        <f t="shared" si="710"/>
        <v/>
      </c>
      <c r="AP3071" s="114" t="str">
        <f t="shared" si="720"/>
        <v/>
      </c>
      <c r="AR3071" s="117" t="str">
        <f>IF($C3071="", "", IF(IFERROR(INDEX(Ingredients!$AI$11:$AI$310, MATCH($C3071, Ingredients!$B$11:$B$310, 0)), "")="", "", IFERROR(INDEX(Ingredients!$AI$11:$AI$310, MATCH($C3071, Ingredients!$B$11:$B$310, 0)), "")))</f>
        <v/>
      </c>
      <c r="AT3071" s="120" t="str">
        <f t="shared" si="721"/>
        <v/>
      </c>
      <c r="AV3071" s="90" t="str">
        <f t="shared" si="711"/>
        <v/>
      </c>
      <c r="AX3071" s="90" t="str">
        <f>IF($AV3071="", "", COUNTIF($AV$11:$AV$5010, "&lt;"&amp;$AV3071)+1+COUNTIF($AV$11:$AV3071, $AV3071)-1)</f>
        <v/>
      </c>
      <c r="AZ3071" s="111" t="str">
        <f>IF($B3071="", "", SUMIF('Shopping List'!$AV$11:$AV$25, $B3071, 'Shopping List'!$BN$11:$BN$25))</f>
        <v/>
      </c>
      <c r="BB3071" s="117" t="str">
        <f t="shared" si="722"/>
        <v/>
      </c>
    </row>
    <row r="3072" spans="1:54" x14ac:dyDescent="0.25">
      <c r="A3072" s="4"/>
      <c r="B3072" s="37"/>
      <c r="C3072" s="124"/>
      <c r="D3072" s="39"/>
      <c r="E3072" s="125"/>
      <c r="F3072" s="48"/>
      <c r="G3072" s="4"/>
      <c r="H3072" s="4"/>
      <c r="I3072" s="95" t="str">
        <f>IF($C3072="", "", IF(IFERROR(INDEX(Ingredients!$C$11:$C$310, MATCH($C3072, Ingredients!$B$11:$B$310, 0)), "")="", "", IFERROR(INDEX(Ingredients!$C$11:$C$310, MATCH($C3072, Ingredients!$B$11:$B$310, 0)), "")))</f>
        <v/>
      </c>
      <c r="J3072" s="73" t="str">
        <f>IF($B3072="", "", IF(IFERROR(INDEX(Meals!$C$11:$C$260, MATCH($B3072, Meals!$B$11:$B$260, 0)), "")="", "", IFERROR(INDEX(Meals!$C$11:$C$260, MATCH($B3072, Meals!$B$11:$B$260, 0)), "")))</f>
        <v/>
      </c>
      <c r="K3072" s="4"/>
      <c r="L3072" s="72" t="str">
        <f t="shared" si="712"/>
        <v/>
      </c>
      <c r="M3072" s="73" t="str">
        <f t="shared" si="713"/>
        <v/>
      </c>
      <c r="N3072" s="4"/>
      <c r="O3072" s="78" t="str">
        <f t="shared" si="714"/>
        <v/>
      </c>
      <c r="P3072" s="79" t="str">
        <f t="shared" si="715"/>
        <v/>
      </c>
      <c r="Q3072" s="4"/>
      <c r="R3072" s="90" t="str">
        <f t="shared" si="716"/>
        <v/>
      </c>
      <c r="S3072" s="4"/>
      <c r="Y3072" s="18" t="str">
        <f t="shared" si="717"/>
        <v/>
      </c>
      <c r="AA3072" s="18" t="str">
        <f t="shared" si="708"/>
        <v/>
      </c>
      <c r="AB3072" s="18" t="str">
        <f t="shared" si="709"/>
        <v/>
      </c>
      <c r="AC3072" s="18" t="str">
        <f t="shared" si="718"/>
        <v/>
      </c>
      <c r="AD3072" s="18" t="str">
        <f t="shared" si="718"/>
        <v/>
      </c>
      <c r="AE3072" s="18" t="str">
        <f t="shared" si="719"/>
        <v/>
      </c>
      <c r="AG3072" s="95" t="str">
        <f>IF($C3072="", "", IF(IFERROR(INDEX(Ingredients!C$11:C$310, MATCH($C3072, Ingredients!$B$11:$B$310, 0)), "")="", "", IFERROR(INDEX(Ingredients!C$11:C$310, MATCH($C3072, Ingredients!$B$11:$B$310, 0)), "")))</f>
        <v/>
      </c>
      <c r="AH3072" s="105" t="str">
        <f>IF($C3072="", "", IF(IFERROR(INDEX(Ingredients!D$11:D$310, MATCH($C3072, Ingredients!$B$11:$B$310, 0)), "")="", "", IFERROR(INDEX(Ingredients!D$11:D$310, MATCH($C3072, Ingredients!$B$11:$B$310, 0)), "")))</f>
        <v/>
      </c>
      <c r="AI3072" s="106" t="str">
        <f>IF($C3072="", "", IF(IFERROR(INDEX(Ingredients!E$11:E$310, MATCH($C3072, Ingredients!$B$11:$B$310, 0)), "")="", "", IFERROR(INDEX(Ingredients!E$11:E$310, MATCH($C3072, Ingredients!$B$11:$B$310, 0)), "")))</f>
        <v/>
      </c>
      <c r="AJ3072" s="108" t="str">
        <f>IF($C3072="", "", IF(IFERROR(INDEX(Ingredients!F$11:F$310, MATCH($C3072, Ingredients!$B$11:$B$310, 0)), "")="", "", IFERROR(INDEX(Ingredients!F$11:F$310, MATCH($C3072, Ingredients!$B$11:$B$310, 0)), "")))</f>
        <v/>
      </c>
      <c r="AK3072" s="106" t="str">
        <f>IF($C3072="", "", IF(IFERROR(INDEX(Ingredients!G$11:G$310, MATCH($C3072, Ingredients!$B$11:$B$310, 0)), "")="", "", IFERROR(INDEX(Ingredients!G$11:G$310, MATCH($C3072, Ingredients!$B$11:$B$310, 0)), "")))</f>
        <v/>
      </c>
      <c r="AL3072" s="79" t="str">
        <f>IF($C3072="", "", IF(IFERROR(INDEX(Ingredients!H$11:H$310, MATCH($C3072, Ingredients!$B$11:$B$310, 0)), "")="", "", IFERROR(INDEX(Ingredients!H$11:H$310, MATCH($C3072, Ingredients!$B$11:$B$310, 0)), "")))</f>
        <v/>
      </c>
      <c r="AN3072" s="83" t="str">
        <f t="shared" si="710"/>
        <v/>
      </c>
      <c r="AP3072" s="114" t="str">
        <f t="shared" si="720"/>
        <v/>
      </c>
      <c r="AR3072" s="117" t="str">
        <f>IF($C3072="", "", IF(IFERROR(INDEX(Ingredients!$AI$11:$AI$310, MATCH($C3072, Ingredients!$B$11:$B$310, 0)), "")="", "", IFERROR(INDEX(Ingredients!$AI$11:$AI$310, MATCH($C3072, Ingredients!$B$11:$B$310, 0)), "")))</f>
        <v/>
      </c>
      <c r="AT3072" s="120" t="str">
        <f t="shared" si="721"/>
        <v/>
      </c>
      <c r="AV3072" s="90" t="str">
        <f t="shared" si="711"/>
        <v/>
      </c>
      <c r="AX3072" s="90" t="str">
        <f>IF($AV3072="", "", COUNTIF($AV$11:$AV$5010, "&lt;"&amp;$AV3072)+1+COUNTIF($AV$11:$AV3072, $AV3072)-1)</f>
        <v/>
      </c>
      <c r="AZ3072" s="111" t="str">
        <f>IF($B3072="", "", SUMIF('Shopping List'!$AV$11:$AV$25, $B3072, 'Shopping List'!$BN$11:$BN$25))</f>
        <v/>
      </c>
      <c r="BB3072" s="117" t="str">
        <f t="shared" si="722"/>
        <v/>
      </c>
    </row>
    <row r="3073" spans="1:54" x14ac:dyDescent="0.25">
      <c r="A3073" s="4"/>
      <c r="B3073" s="37"/>
      <c r="C3073" s="124"/>
      <c r="D3073" s="39"/>
      <c r="E3073" s="125"/>
      <c r="F3073" s="48"/>
      <c r="G3073" s="4"/>
      <c r="H3073" s="4"/>
      <c r="I3073" s="95" t="str">
        <f>IF($C3073="", "", IF(IFERROR(INDEX(Ingredients!$C$11:$C$310, MATCH($C3073, Ingredients!$B$11:$B$310, 0)), "")="", "", IFERROR(INDEX(Ingredients!$C$11:$C$310, MATCH($C3073, Ingredients!$B$11:$B$310, 0)), "")))</f>
        <v/>
      </c>
      <c r="J3073" s="73" t="str">
        <f>IF($B3073="", "", IF(IFERROR(INDEX(Meals!$C$11:$C$260, MATCH($B3073, Meals!$B$11:$B$260, 0)), "")="", "", IFERROR(INDEX(Meals!$C$11:$C$260, MATCH($B3073, Meals!$B$11:$B$260, 0)), "")))</f>
        <v/>
      </c>
      <c r="K3073" s="4"/>
      <c r="L3073" s="72" t="str">
        <f t="shared" si="712"/>
        <v/>
      </c>
      <c r="M3073" s="73" t="str">
        <f t="shared" si="713"/>
        <v/>
      </c>
      <c r="N3073" s="4"/>
      <c r="O3073" s="78" t="str">
        <f t="shared" si="714"/>
        <v/>
      </c>
      <c r="P3073" s="79" t="str">
        <f t="shared" si="715"/>
        <v/>
      </c>
      <c r="Q3073" s="4"/>
      <c r="R3073" s="90" t="str">
        <f t="shared" si="716"/>
        <v/>
      </c>
      <c r="S3073" s="4"/>
      <c r="Y3073" s="18" t="str">
        <f t="shared" si="717"/>
        <v/>
      </c>
      <c r="AA3073" s="18" t="str">
        <f t="shared" si="708"/>
        <v/>
      </c>
      <c r="AB3073" s="18" t="str">
        <f t="shared" si="709"/>
        <v/>
      </c>
      <c r="AC3073" s="18" t="str">
        <f t="shared" si="718"/>
        <v/>
      </c>
      <c r="AD3073" s="18" t="str">
        <f t="shared" si="718"/>
        <v/>
      </c>
      <c r="AE3073" s="18" t="str">
        <f t="shared" si="719"/>
        <v/>
      </c>
      <c r="AG3073" s="95" t="str">
        <f>IF($C3073="", "", IF(IFERROR(INDEX(Ingredients!C$11:C$310, MATCH($C3073, Ingredients!$B$11:$B$310, 0)), "")="", "", IFERROR(INDEX(Ingredients!C$11:C$310, MATCH($C3073, Ingredients!$B$11:$B$310, 0)), "")))</f>
        <v/>
      </c>
      <c r="AH3073" s="105" t="str">
        <f>IF($C3073="", "", IF(IFERROR(INDEX(Ingredients!D$11:D$310, MATCH($C3073, Ingredients!$B$11:$B$310, 0)), "")="", "", IFERROR(INDEX(Ingredients!D$11:D$310, MATCH($C3073, Ingredients!$B$11:$B$310, 0)), "")))</f>
        <v/>
      </c>
      <c r="AI3073" s="106" t="str">
        <f>IF($C3073="", "", IF(IFERROR(INDEX(Ingredients!E$11:E$310, MATCH($C3073, Ingredients!$B$11:$B$310, 0)), "")="", "", IFERROR(INDEX(Ingredients!E$11:E$310, MATCH($C3073, Ingredients!$B$11:$B$310, 0)), "")))</f>
        <v/>
      </c>
      <c r="AJ3073" s="108" t="str">
        <f>IF($C3073="", "", IF(IFERROR(INDEX(Ingredients!F$11:F$310, MATCH($C3073, Ingredients!$B$11:$B$310, 0)), "")="", "", IFERROR(INDEX(Ingredients!F$11:F$310, MATCH($C3073, Ingredients!$B$11:$B$310, 0)), "")))</f>
        <v/>
      </c>
      <c r="AK3073" s="106" t="str">
        <f>IF($C3073="", "", IF(IFERROR(INDEX(Ingredients!G$11:G$310, MATCH($C3073, Ingredients!$B$11:$B$310, 0)), "")="", "", IFERROR(INDEX(Ingredients!G$11:G$310, MATCH($C3073, Ingredients!$B$11:$B$310, 0)), "")))</f>
        <v/>
      </c>
      <c r="AL3073" s="79" t="str">
        <f>IF($C3073="", "", IF(IFERROR(INDEX(Ingredients!H$11:H$310, MATCH($C3073, Ingredients!$B$11:$B$310, 0)), "")="", "", IFERROR(INDEX(Ingredients!H$11:H$310, MATCH($C3073, Ingredients!$B$11:$B$310, 0)), "")))</f>
        <v/>
      </c>
      <c r="AN3073" s="83" t="str">
        <f t="shared" si="710"/>
        <v/>
      </c>
      <c r="AP3073" s="114" t="str">
        <f t="shared" si="720"/>
        <v/>
      </c>
      <c r="AR3073" s="117" t="str">
        <f>IF($C3073="", "", IF(IFERROR(INDEX(Ingredients!$AI$11:$AI$310, MATCH($C3073, Ingredients!$B$11:$B$310, 0)), "")="", "", IFERROR(INDEX(Ingredients!$AI$11:$AI$310, MATCH($C3073, Ingredients!$B$11:$B$310, 0)), "")))</f>
        <v/>
      </c>
      <c r="AT3073" s="120" t="str">
        <f t="shared" si="721"/>
        <v/>
      </c>
      <c r="AV3073" s="90" t="str">
        <f t="shared" si="711"/>
        <v/>
      </c>
      <c r="AX3073" s="90" t="str">
        <f>IF($AV3073="", "", COUNTIF($AV$11:$AV$5010, "&lt;"&amp;$AV3073)+1+COUNTIF($AV$11:$AV3073, $AV3073)-1)</f>
        <v/>
      </c>
      <c r="AZ3073" s="111" t="str">
        <f>IF($B3073="", "", SUMIF('Shopping List'!$AV$11:$AV$25, $B3073, 'Shopping List'!$BN$11:$BN$25))</f>
        <v/>
      </c>
      <c r="BB3073" s="117" t="str">
        <f t="shared" si="722"/>
        <v/>
      </c>
    </row>
    <row r="3074" spans="1:54" x14ac:dyDescent="0.25">
      <c r="A3074" s="4"/>
      <c r="B3074" s="37"/>
      <c r="C3074" s="124"/>
      <c r="D3074" s="39"/>
      <c r="E3074" s="125"/>
      <c r="F3074" s="48"/>
      <c r="G3074" s="4"/>
      <c r="H3074" s="4"/>
      <c r="I3074" s="95" t="str">
        <f>IF($C3074="", "", IF(IFERROR(INDEX(Ingredients!$C$11:$C$310, MATCH($C3074, Ingredients!$B$11:$B$310, 0)), "")="", "", IFERROR(INDEX(Ingredients!$C$11:$C$310, MATCH($C3074, Ingredients!$B$11:$B$310, 0)), "")))</f>
        <v/>
      </c>
      <c r="J3074" s="73" t="str">
        <f>IF($B3074="", "", IF(IFERROR(INDEX(Meals!$C$11:$C$260, MATCH($B3074, Meals!$B$11:$B$260, 0)), "")="", "", IFERROR(INDEX(Meals!$C$11:$C$260, MATCH($B3074, Meals!$B$11:$B$260, 0)), "")))</f>
        <v/>
      </c>
      <c r="K3074" s="4"/>
      <c r="L3074" s="72" t="str">
        <f t="shared" si="712"/>
        <v/>
      </c>
      <c r="M3074" s="73" t="str">
        <f t="shared" si="713"/>
        <v/>
      </c>
      <c r="N3074" s="4"/>
      <c r="O3074" s="78" t="str">
        <f t="shared" si="714"/>
        <v/>
      </c>
      <c r="P3074" s="79" t="str">
        <f t="shared" si="715"/>
        <v/>
      </c>
      <c r="Q3074" s="4"/>
      <c r="R3074" s="90" t="str">
        <f t="shared" si="716"/>
        <v/>
      </c>
      <c r="S3074" s="4"/>
      <c r="Y3074" s="18" t="str">
        <f t="shared" si="717"/>
        <v/>
      </c>
      <c r="AA3074" s="18" t="str">
        <f t="shared" si="708"/>
        <v/>
      </c>
      <c r="AB3074" s="18" t="str">
        <f t="shared" si="709"/>
        <v/>
      </c>
      <c r="AC3074" s="18" t="str">
        <f t="shared" si="718"/>
        <v/>
      </c>
      <c r="AD3074" s="18" t="str">
        <f t="shared" si="718"/>
        <v/>
      </c>
      <c r="AE3074" s="18" t="str">
        <f t="shared" si="719"/>
        <v/>
      </c>
      <c r="AG3074" s="95" t="str">
        <f>IF($C3074="", "", IF(IFERROR(INDEX(Ingredients!C$11:C$310, MATCH($C3074, Ingredients!$B$11:$B$310, 0)), "")="", "", IFERROR(INDEX(Ingredients!C$11:C$310, MATCH($C3074, Ingredients!$B$11:$B$310, 0)), "")))</f>
        <v/>
      </c>
      <c r="AH3074" s="105" t="str">
        <f>IF($C3074="", "", IF(IFERROR(INDEX(Ingredients!D$11:D$310, MATCH($C3074, Ingredients!$B$11:$B$310, 0)), "")="", "", IFERROR(INDEX(Ingredients!D$11:D$310, MATCH($C3074, Ingredients!$B$11:$B$310, 0)), "")))</f>
        <v/>
      </c>
      <c r="AI3074" s="106" t="str">
        <f>IF($C3074="", "", IF(IFERROR(INDEX(Ingredients!E$11:E$310, MATCH($C3074, Ingredients!$B$11:$B$310, 0)), "")="", "", IFERROR(INDEX(Ingredients!E$11:E$310, MATCH($C3074, Ingredients!$B$11:$B$310, 0)), "")))</f>
        <v/>
      </c>
      <c r="AJ3074" s="108" t="str">
        <f>IF($C3074="", "", IF(IFERROR(INDEX(Ingredients!F$11:F$310, MATCH($C3074, Ingredients!$B$11:$B$310, 0)), "")="", "", IFERROR(INDEX(Ingredients!F$11:F$310, MATCH($C3074, Ingredients!$B$11:$B$310, 0)), "")))</f>
        <v/>
      </c>
      <c r="AK3074" s="106" t="str">
        <f>IF($C3074="", "", IF(IFERROR(INDEX(Ingredients!G$11:G$310, MATCH($C3074, Ingredients!$B$11:$B$310, 0)), "")="", "", IFERROR(INDEX(Ingredients!G$11:G$310, MATCH($C3074, Ingredients!$B$11:$B$310, 0)), "")))</f>
        <v/>
      </c>
      <c r="AL3074" s="79" t="str">
        <f>IF($C3074="", "", IF(IFERROR(INDEX(Ingredients!H$11:H$310, MATCH($C3074, Ingredients!$B$11:$B$310, 0)), "")="", "", IFERROR(INDEX(Ingredients!H$11:H$310, MATCH($C3074, Ingredients!$B$11:$B$310, 0)), "")))</f>
        <v/>
      </c>
      <c r="AN3074" s="83" t="str">
        <f t="shared" si="710"/>
        <v/>
      </c>
      <c r="AP3074" s="114" t="str">
        <f t="shared" si="720"/>
        <v/>
      </c>
      <c r="AR3074" s="117" t="str">
        <f>IF($C3074="", "", IF(IFERROR(INDEX(Ingredients!$AI$11:$AI$310, MATCH($C3074, Ingredients!$B$11:$B$310, 0)), "")="", "", IFERROR(INDEX(Ingredients!$AI$11:$AI$310, MATCH($C3074, Ingredients!$B$11:$B$310, 0)), "")))</f>
        <v/>
      </c>
      <c r="AT3074" s="120" t="str">
        <f t="shared" si="721"/>
        <v/>
      </c>
      <c r="AV3074" s="90" t="str">
        <f t="shared" si="711"/>
        <v/>
      </c>
      <c r="AX3074" s="90" t="str">
        <f>IF($AV3074="", "", COUNTIF($AV$11:$AV$5010, "&lt;"&amp;$AV3074)+1+COUNTIF($AV$11:$AV3074, $AV3074)-1)</f>
        <v/>
      </c>
      <c r="AZ3074" s="111" t="str">
        <f>IF($B3074="", "", SUMIF('Shopping List'!$AV$11:$AV$25, $B3074, 'Shopping List'!$BN$11:$BN$25))</f>
        <v/>
      </c>
      <c r="BB3074" s="117" t="str">
        <f t="shared" si="722"/>
        <v/>
      </c>
    </row>
    <row r="3075" spans="1:54" x14ac:dyDescent="0.25">
      <c r="A3075" s="4"/>
      <c r="B3075" s="37"/>
      <c r="C3075" s="124"/>
      <c r="D3075" s="39"/>
      <c r="E3075" s="125"/>
      <c r="F3075" s="48"/>
      <c r="G3075" s="4"/>
      <c r="H3075" s="4"/>
      <c r="I3075" s="95" t="str">
        <f>IF($C3075="", "", IF(IFERROR(INDEX(Ingredients!$C$11:$C$310, MATCH($C3075, Ingredients!$B$11:$B$310, 0)), "")="", "", IFERROR(INDEX(Ingredients!$C$11:$C$310, MATCH($C3075, Ingredients!$B$11:$B$310, 0)), "")))</f>
        <v/>
      </c>
      <c r="J3075" s="73" t="str">
        <f>IF($B3075="", "", IF(IFERROR(INDEX(Meals!$C$11:$C$260, MATCH($B3075, Meals!$B$11:$B$260, 0)), "")="", "", IFERROR(INDEX(Meals!$C$11:$C$260, MATCH($B3075, Meals!$B$11:$B$260, 0)), "")))</f>
        <v/>
      </c>
      <c r="K3075" s="4"/>
      <c r="L3075" s="72" t="str">
        <f t="shared" si="712"/>
        <v/>
      </c>
      <c r="M3075" s="73" t="str">
        <f t="shared" si="713"/>
        <v/>
      </c>
      <c r="N3075" s="4"/>
      <c r="O3075" s="78" t="str">
        <f t="shared" si="714"/>
        <v/>
      </c>
      <c r="P3075" s="79" t="str">
        <f t="shared" si="715"/>
        <v/>
      </c>
      <c r="Q3075" s="4"/>
      <c r="R3075" s="90" t="str">
        <f t="shared" si="716"/>
        <v/>
      </c>
      <c r="S3075" s="4"/>
      <c r="Y3075" s="18" t="str">
        <f t="shared" si="717"/>
        <v/>
      </c>
      <c r="AA3075" s="18" t="str">
        <f t="shared" si="708"/>
        <v/>
      </c>
      <c r="AB3075" s="18" t="str">
        <f t="shared" si="709"/>
        <v/>
      </c>
      <c r="AC3075" s="18" t="str">
        <f t="shared" si="718"/>
        <v/>
      </c>
      <c r="AD3075" s="18" t="str">
        <f t="shared" si="718"/>
        <v/>
      </c>
      <c r="AE3075" s="18" t="str">
        <f t="shared" si="719"/>
        <v/>
      </c>
      <c r="AG3075" s="95" t="str">
        <f>IF($C3075="", "", IF(IFERROR(INDEX(Ingredients!C$11:C$310, MATCH($C3075, Ingredients!$B$11:$B$310, 0)), "")="", "", IFERROR(INDEX(Ingredients!C$11:C$310, MATCH($C3075, Ingredients!$B$11:$B$310, 0)), "")))</f>
        <v/>
      </c>
      <c r="AH3075" s="105" t="str">
        <f>IF($C3075="", "", IF(IFERROR(INDEX(Ingredients!D$11:D$310, MATCH($C3075, Ingredients!$B$11:$B$310, 0)), "")="", "", IFERROR(INDEX(Ingredients!D$11:D$310, MATCH($C3075, Ingredients!$B$11:$B$310, 0)), "")))</f>
        <v/>
      </c>
      <c r="AI3075" s="106" t="str">
        <f>IF($C3075="", "", IF(IFERROR(INDEX(Ingredients!E$11:E$310, MATCH($C3075, Ingredients!$B$11:$B$310, 0)), "")="", "", IFERROR(INDEX(Ingredients!E$11:E$310, MATCH($C3075, Ingredients!$B$11:$B$310, 0)), "")))</f>
        <v/>
      </c>
      <c r="AJ3075" s="108" t="str">
        <f>IF($C3075="", "", IF(IFERROR(INDEX(Ingredients!F$11:F$310, MATCH($C3075, Ingredients!$B$11:$B$310, 0)), "")="", "", IFERROR(INDEX(Ingredients!F$11:F$310, MATCH($C3075, Ingredients!$B$11:$B$310, 0)), "")))</f>
        <v/>
      </c>
      <c r="AK3075" s="106" t="str">
        <f>IF($C3075="", "", IF(IFERROR(INDEX(Ingredients!G$11:G$310, MATCH($C3075, Ingredients!$B$11:$B$310, 0)), "")="", "", IFERROR(INDEX(Ingredients!G$11:G$310, MATCH($C3075, Ingredients!$B$11:$B$310, 0)), "")))</f>
        <v/>
      </c>
      <c r="AL3075" s="79" t="str">
        <f>IF($C3075="", "", IF(IFERROR(INDEX(Ingredients!H$11:H$310, MATCH($C3075, Ingredients!$B$11:$B$310, 0)), "")="", "", IFERROR(INDEX(Ingredients!H$11:H$310, MATCH($C3075, Ingredients!$B$11:$B$310, 0)), "")))</f>
        <v/>
      </c>
      <c r="AN3075" s="83" t="str">
        <f t="shared" si="710"/>
        <v/>
      </c>
      <c r="AP3075" s="114" t="str">
        <f t="shared" si="720"/>
        <v/>
      </c>
      <c r="AR3075" s="117" t="str">
        <f>IF($C3075="", "", IF(IFERROR(INDEX(Ingredients!$AI$11:$AI$310, MATCH($C3075, Ingredients!$B$11:$B$310, 0)), "")="", "", IFERROR(INDEX(Ingredients!$AI$11:$AI$310, MATCH($C3075, Ingredients!$B$11:$B$310, 0)), "")))</f>
        <v/>
      </c>
      <c r="AT3075" s="120" t="str">
        <f t="shared" si="721"/>
        <v/>
      </c>
      <c r="AV3075" s="90" t="str">
        <f t="shared" si="711"/>
        <v/>
      </c>
      <c r="AX3075" s="90" t="str">
        <f>IF($AV3075="", "", COUNTIF($AV$11:$AV$5010, "&lt;"&amp;$AV3075)+1+COUNTIF($AV$11:$AV3075, $AV3075)-1)</f>
        <v/>
      </c>
      <c r="AZ3075" s="111" t="str">
        <f>IF($B3075="", "", SUMIF('Shopping List'!$AV$11:$AV$25, $B3075, 'Shopping List'!$BN$11:$BN$25))</f>
        <v/>
      </c>
      <c r="BB3075" s="117" t="str">
        <f t="shared" si="722"/>
        <v/>
      </c>
    </row>
    <row r="3076" spans="1:54" x14ac:dyDescent="0.25">
      <c r="A3076" s="4"/>
      <c r="B3076" s="37"/>
      <c r="C3076" s="124"/>
      <c r="D3076" s="39"/>
      <c r="E3076" s="125"/>
      <c r="F3076" s="48"/>
      <c r="G3076" s="4"/>
      <c r="H3076" s="4"/>
      <c r="I3076" s="95" t="str">
        <f>IF($C3076="", "", IF(IFERROR(INDEX(Ingredients!$C$11:$C$310, MATCH($C3076, Ingredients!$B$11:$B$310, 0)), "")="", "", IFERROR(INDEX(Ingredients!$C$11:$C$310, MATCH($C3076, Ingredients!$B$11:$B$310, 0)), "")))</f>
        <v/>
      </c>
      <c r="J3076" s="73" t="str">
        <f>IF($B3076="", "", IF(IFERROR(INDEX(Meals!$C$11:$C$260, MATCH($B3076, Meals!$B$11:$B$260, 0)), "")="", "", IFERROR(INDEX(Meals!$C$11:$C$260, MATCH($B3076, Meals!$B$11:$B$260, 0)), "")))</f>
        <v/>
      </c>
      <c r="K3076" s="4"/>
      <c r="L3076" s="72" t="str">
        <f t="shared" si="712"/>
        <v/>
      </c>
      <c r="M3076" s="73" t="str">
        <f t="shared" si="713"/>
        <v/>
      </c>
      <c r="N3076" s="4"/>
      <c r="O3076" s="78" t="str">
        <f t="shared" si="714"/>
        <v/>
      </c>
      <c r="P3076" s="79" t="str">
        <f t="shared" si="715"/>
        <v/>
      </c>
      <c r="Q3076" s="4"/>
      <c r="R3076" s="90" t="str">
        <f t="shared" si="716"/>
        <v/>
      </c>
      <c r="S3076" s="4"/>
      <c r="Y3076" s="18" t="str">
        <f t="shared" si="717"/>
        <v/>
      </c>
      <c r="AA3076" s="18" t="str">
        <f t="shared" si="708"/>
        <v/>
      </c>
      <c r="AB3076" s="18" t="str">
        <f t="shared" si="709"/>
        <v/>
      </c>
      <c r="AC3076" s="18" t="str">
        <f t="shared" si="718"/>
        <v/>
      </c>
      <c r="AD3076" s="18" t="str">
        <f t="shared" si="718"/>
        <v/>
      </c>
      <c r="AE3076" s="18" t="str">
        <f t="shared" si="719"/>
        <v/>
      </c>
      <c r="AG3076" s="95" t="str">
        <f>IF($C3076="", "", IF(IFERROR(INDEX(Ingredients!C$11:C$310, MATCH($C3076, Ingredients!$B$11:$B$310, 0)), "")="", "", IFERROR(INDEX(Ingredients!C$11:C$310, MATCH($C3076, Ingredients!$B$11:$B$310, 0)), "")))</f>
        <v/>
      </c>
      <c r="AH3076" s="105" t="str">
        <f>IF($C3076="", "", IF(IFERROR(INDEX(Ingredients!D$11:D$310, MATCH($C3076, Ingredients!$B$11:$B$310, 0)), "")="", "", IFERROR(INDEX(Ingredients!D$11:D$310, MATCH($C3076, Ingredients!$B$11:$B$310, 0)), "")))</f>
        <v/>
      </c>
      <c r="AI3076" s="106" t="str">
        <f>IF($C3076="", "", IF(IFERROR(INDEX(Ingredients!E$11:E$310, MATCH($C3076, Ingredients!$B$11:$B$310, 0)), "")="", "", IFERROR(INDEX(Ingredients!E$11:E$310, MATCH($C3076, Ingredients!$B$11:$B$310, 0)), "")))</f>
        <v/>
      </c>
      <c r="AJ3076" s="108" t="str">
        <f>IF($C3076="", "", IF(IFERROR(INDEX(Ingredients!F$11:F$310, MATCH($C3076, Ingredients!$B$11:$B$310, 0)), "")="", "", IFERROR(INDEX(Ingredients!F$11:F$310, MATCH($C3076, Ingredients!$B$11:$B$310, 0)), "")))</f>
        <v/>
      </c>
      <c r="AK3076" s="106" t="str">
        <f>IF($C3076="", "", IF(IFERROR(INDEX(Ingredients!G$11:G$310, MATCH($C3076, Ingredients!$B$11:$B$310, 0)), "")="", "", IFERROR(INDEX(Ingredients!G$11:G$310, MATCH($C3076, Ingredients!$B$11:$B$310, 0)), "")))</f>
        <v/>
      </c>
      <c r="AL3076" s="79" t="str">
        <f>IF($C3076="", "", IF(IFERROR(INDEX(Ingredients!H$11:H$310, MATCH($C3076, Ingredients!$B$11:$B$310, 0)), "")="", "", IFERROR(INDEX(Ingredients!H$11:H$310, MATCH($C3076, Ingredients!$B$11:$B$310, 0)), "")))</f>
        <v/>
      </c>
      <c r="AN3076" s="83" t="str">
        <f t="shared" si="710"/>
        <v/>
      </c>
      <c r="AP3076" s="114" t="str">
        <f t="shared" si="720"/>
        <v/>
      </c>
      <c r="AR3076" s="117" t="str">
        <f>IF($C3076="", "", IF(IFERROR(INDEX(Ingredients!$AI$11:$AI$310, MATCH($C3076, Ingredients!$B$11:$B$310, 0)), "")="", "", IFERROR(INDEX(Ingredients!$AI$11:$AI$310, MATCH($C3076, Ingredients!$B$11:$B$310, 0)), "")))</f>
        <v/>
      </c>
      <c r="AT3076" s="120" t="str">
        <f t="shared" si="721"/>
        <v/>
      </c>
      <c r="AV3076" s="90" t="str">
        <f t="shared" si="711"/>
        <v/>
      </c>
      <c r="AX3076" s="90" t="str">
        <f>IF($AV3076="", "", COUNTIF($AV$11:$AV$5010, "&lt;"&amp;$AV3076)+1+COUNTIF($AV$11:$AV3076, $AV3076)-1)</f>
        <v/>
      </c>
      <c r="AZ3076" s="111" t="str">
        <f>IF($B3076="", "", SUMIF('Shopping List'!$AV$11:$AV$25, $B3076, 'Shopping List'!$BN$11:$BN$25))</f>
        <v/>
      </c>
      <c r="BB3076" s="117" t="str">
        <f t="shared" si="722"/>
        <v/>
      </c>
    </row>
    <row r="3077" spans="1:54" x14ac:dyDescent="0.25">
      <c r="A3077" s="4"/>
      <c r="B3077" s="37"/>
      <c r="C3077" s="124"/>
      <c r="D3077" s="39"/>
      <c r="E3077" s="125"/>
      <c r="F3077" s="48"/>
      <c r="G3077" s="4"/>
      <c r="H3077" s="4"/>
      <c r="I3077" s="95" t="str">
        <f>IF($C3077="", "", IF(IFERROR(INDEX(Ingredients!$C$11:$C$310, MATCH($C3077, Ingredients!$B$11:$B$310, 0)), "")="", "", IFERROR(INDEX(Ingredients!$C$11:$C$310, MATCH($C3077, Ingredients!$B$11:$B$310, 0)), "")))</f>
        <v/>
      </c>
      <c r="J3077" s="73" t="str">
        <f>IF($B3077="", "", IF(IFERROR(INDEX(Meals!$C$11:$C$260, MATCH($B3077, Meals!$B$11:$B$260, 0)), "")="", "", IFERROR(INDEX(Meals!$C$11:$C$260, MATCH($B3077, Meals!$B$11:$B$260, 0)), "")))</f>
        <v/>
      </c>
      <c r="K3077" s="4"/>
      <c r="L3077" s="72" t="str">
        <f t="shared" si="712"/>
        <v/>
      </c>
      <c r="M3077" s="73" t="str">
        <f t="shared" si="713"/>
        <v/>
      </c>
      <c r="N3077" s="4"/>
      <c r="O3077" s="78" t="str">
        <f t="shared" si="714"/>
        <v/>
      </c>
      <c r="P3077" s="79" t="str">
        <f t="shared" si="715"/>
        <v/>
      </c>
      <c r="Q3077" s="4"/>
      <c r="R3077" s="90" t="str">
        <f t="shared" si="716"/>
        <v/>
      </c>
      <c r="S3077" s="4"/>
      <c r="Y3077" s="18" t="str">
        <f t="shared" si="717"/>
        <v/>
      </c>
      <c r="AA3077" s="18" t="str">
        <f t="shared" si="708"/>
        <v/>
      </c>
      <c r="AB3077" s="18" t="str">
        <f t="shared" si="709"/>
        <v/>
      </c>
      <c r="AC3077" s="18" t="str">
        <f t="shared" si="718"/>
        <v/>
      </c>
      <c r="AD3077" s="18" t="str">
        <f t="shared" si="718"/>
        <v/>
      </c>
      <c r="AE3077" s="18" t="str">
        <f t="shared" si="719"/>
        <v/>
      </c>
      <c r="AG3077" s="95" t="str">
        <f>IF($C3077="", "", IF(IFERROR(INDEX(Ingredients!C$11:C$310, MATCH($C3077, Ingredients!$B$11:$B$310, 0)), "")="", "", IFERROR(INDEX(Ingredients!C$11:C$310, MATCH($C3077, Ingredients!$B$11:$B$310, 0)), "")))</f>
        <v/>
      </c>
      <c r="AH3077" s="105" t="str">
        <f>IF($C3077="", "", IF(IFERROR(INDEX(Ingredients!D$11:D$310, MATCH($C3077, Ingredients!$B$11:$B$310, 0)), "")="", "", IFERROR(INDEX(Ingredients!D$11:D$310, MATCH($C3077, Ingredients!$B$11:$B$310, 0)), "")))</f>
        <v/>
      </c>
      <c r="AI3077" s="106" t="str">
        <f>IF($C3077="", "", IF(IFERROR(INDEX(Ingredients!E$11:E$310, MATCH($C3077, Ingredients!$B$11:$B$310, 0)), "")="", "", IFERROR(INDEX(Ingredients!E$11:E$310, MATCH($C3077, Ingredients!$B$11:$B$310, 0)), "")))</f>
        <v/>
      </c>
      <c r="AJ3077" s="108" t="str">
        <f>IF($C3077="", "", IF(IFERROR(INDEX(Ingredients!F$11:F$310, MATCH($C3077, Ingredients!$B$11:$B$310, 0)), "")="", "", IFERROR(INDEX(Ingredients!F$11:F$310, MATCH($C3077, Ingredients!$B$11:$B$310, 0)), "")))</f>
        <v/>
      </c>
      <c r="AK3077" s="106" t="str">
        <f>IF($C3077="", "", IF(IFERROR(INDEX(Ingredients!G$11:G$310, MATCH($C3077, Ingredients!$B$11:$B$310, 0)), "")="", "", IFERROR(INDEX(Ingredients!G$11:G$310, MATCH($C3077, Ingredients!$B$11:$B$310, 0)), "")))</f>
        <v/>
      </c>
      <c r="AL3077" s="79" t="str">
        <f>IF($C3077="", "", IF(IFERROR(INDEX(Ingredients!H$11:H$310, MATCH($C3077, Ingredients!$B$11:$B$310, 0)), "")="", "", IFERROR(INDEX(Ingredients!H$11:H$310, MATCH($C3077, Ingredients!$B$11:$B$310, 0)), "")))</f>
        <v/>
      </c>
      <c r="AN3077" s="83" t="str">
        <f t="shared" si="710"/>
        <v/>
      </c>
      <c r="AP3077" s="114" t="str">
        <f t="shared" si="720"/>
        <v/>
      </c>
      <c r="AR3077" s="117" t="str">
        <f>IF($C3077="", "", IF(IFERROR(INDEX(Ingredients!$AI$11:$AI$310, MATCH($C3077, Ingredients!$B$11:$B$310, 0)), "")="", "", IFERROR(INDEX(Ingredients!$AI$11:$AI$310, MATCH($C3077, Ingredients!$B$11:$B$310, 0)), "")))</f>
        <v/>
      </c>
      <c r="AT3077" s="120" t="str">
        <f t="shared" si="721"/>
        <v/>
      </c>
      <c r="AV3077" s="90" t="str">
        <f t="shared" si="711"/>
        <v/>
      </c>
      <c r="AX3077" s="90" t="str">
        <f>IF($AV3077="", "", COUNTIF($AV$11:$AV$5010, "&lt;"&amp;$AV3077)+1+COUNTIF($AV$11:$AV3077, $AV3077)-1)</f>
        <v/>
      </c>
      <c r="AZ3077" s="111" t="str">
        <f>IF($B3077="", "", SUMIF('Shopping List'!$AV$11:$AV$25, $B3077, 'Shopping List'!$BN$11:$BN$25))</f>
        <v/>
      </c>
      <c r="BB3077" s="117" t="str">
        <f t="shared" si="722"/>
        <v/>
      </c>
    </row>
    <row r="3078" spans="1:54" x14ac:dyDescent="0.25">
      <c r="A3078" s="4"/>
      <c r="B3078" s="37"/>
      <c r="C3078" s="124"/>
      <c r="D3078" s="39"/>
      <c r="E3078" s="125"/>
      <c r="F3078" s="48"/>
      <c r="G3078" s="4"/>
      <c r="H3078" s="4"/>
      <c r="I3078" s="95" t="str">
        <f>IF($C3078="", "", IF(IFERROR(INDEX(Ingredients!$C$11:$C$310, MATCH($C3078, Ingredients!$B$11:$B$310, 0)), "")="", "", IFERROR(INDEX(Ingredients!$C$11:$C$310, MATCH($C3078, Ingredients!$B$11:$B$310, 0)), "")))</f>
        <v/>
      </c>
      <c r="J3078" s="73" t="str">
        <f>IF($B3078="", "", IF(IFERROR(INDEX(Meals!$C$11:$C$260, MATCH($B3078, Meals!$B$11:$B$260, 0)), "")="", "", IFERROR(INDEX(Meals!$C$11:$C$260, MATCH($B3078, Meals!$B$11:$B$260, 0)), "")))</f>
        <v/>
      </c>
      <c r="K3078" s="4"/>
      <c r="L3078" s="72" t="str">
        <f t="shared" si="712"/>
        <v/>
      </c>
      <c r="M3078" s="73" t="str">
        <f t="shared" si="713"/>
        <v/>
      </c>
      <c r="N3078" s="4"/>
      <c r="O3078" s="78" t="str">
        <f t="shared" si="714"/>
        <v/>
      </c>
      <c r="P3078" s="79" t="str">
        <f t="shared" si="715"/>
        <v/>
      </c>
      <c r="Q3078" s="4"/>
      <c r="R3078" s="90" t="str">
        <f t="shared" si="716"/>
        <v/>
      </c>
      <c r="S3078" s="4"/>
      <c r="Y3078" s="18" t="str">
        <f t="shared" si="717"/>
        <v/>
      </c>
      <c r="AA3078" s="18" t="str">
        <f t="shared" si="708"/>
        <v/>
      </c>
      <c r="AB3078" s="18" t="str">
        <f t="shared" si="709"/>
        <v/>
      </c>
      <c r="AC3078" s="18" t="str">
        <f t="shared" si="718"/>
        <v/>
      </c>
      <c r="AD3078" s="18" t="str">
        <f t="shared" si="718"/>
        <v/>
      </c>
      <c r="AE3078" s="18" t="str">
        <f t="shared" si="719"/>
        <v/>
      </c>
      <c r="AG3078" s="95" t="str">
        <f>IF($C3078="", "", IF(IFERROR(INDEX(Ingredients!C$11:C$310, MATCH($C3078, Ingredients!$B$11:$B$310, 0)), "")="", "", IFERROR(INDEX(Ingredients!C$11:C$310, MATCH($C3078, Ingredients!$B$11:$B$310, 0)), "")))</f>
        <v/>
      </c>
      <c r="AH3078" s="105" t="str">
        <f>IF($C3078="", "", IF(IFERROR(INDEX(Ingredients!D$11:D$310, MATCH($C3078, Ingredients!$B$11:$B$310, 0)), "")="", "", IFERROR(INDEX(Ingredients!D$11:D$310, MATCH($C3078, Ingredients!$B$11:$B$310, 0)), "")))</f>
        <v/>
      </c>
      <c r="AI3078" s="106" t="str">
        <f>IF($C3078="", "", IF(IFERROR(INDEX(Ingredients!E$11:E$310, MATCH($C3078, Ingredients!$B$11:$B$310, 0)), "")="", "", IFERROR(INDEX(Ingredients!E$11:E$310, MATCH($C3078, Ingredients!$B$11:$B$310, 0)), "")))</f>
        <v/>
      </c>
      <c r="AJ3078" s="108" t="str">
        <f>IF($C3078="", "", IF(IFERROR(INDEX(Ingredients!F$11:F$310, MATCH($C3078, Ingredients!$B$11:$B$310, 0)), "")="", "", IFERROR(INDEX(Ingredients!F$11:F$310, MATCH($C3078, Ingredients!$B$11:$B$310, 0)), "")))</f>
        <v/>
      </c>
      <c r="AK3078" s="106" t="str">
        <f>IF($C3078="", "", IF(IFERROR(INDEX(Ingredients!G$11:G$310, MATCH($C3078, Ingredients!$B$11:$B$310, 0)), "")="", "", IFERROR(INDEX(Ingredients!G$11:G$310, MATCH($C3078, Ingredients!$B$11:$B$310, 0)), "")))</f>
        <v/>
      </c>
      <c r="AL3078" s="79" t="str">
        <f>IF($C3078="", "", IF(IFERROR(INDEX(Ingredients!H$11:H$310, MATCH($C3078, Ingredients!$B$11:$B$310, 0)), "")="", "", IFERROR(INDEX(Ingredients!H$11:H$310, MATCH($C3078, Ingredients!$B$11:$B$310, 0)), "")))</f>
        <v/>
      </c>
      <c r="AN3078" s="83" t="str">
        <f t="shared" si="710"/>
        <v/>
      </c>
      <c r="AP3078" s="114" t="str">
        <f t="shared" si="720"/>
        <v/>
      </c>
      <c r="AR3078" s="117" t="str">
        <f>IF($C3078="", "", IF(IFERROR(INDEX(Ingredients!$AI$11:$AI$310, MATCH($C3078, Ingredients!$B$11:$B$310, 0)), "")="", "", IFERROR(INDEX(Ingredients!$AI$11:$AI$310, MATCH($C3078, Ingredients!$B$11:$B$310, 0)), "")))</f>
        <v/>
      </c>
      <c r="AT3078" s="120" t="str">
        <f t="shared" si="721"/>
        <v/>
      </c>
      <c r="AV3078" s="90" t="str">
        <f t="shared" si="711"/>
        <v/>
      </c>
      <c r="AX3078" s="90" t="str">
        <f>IF($AV3078="", "", COUNTIF($AV$11:$AV$5010, "&lt;"&amp;$AV3078)+1+COUNTIF($AV$11:$AV3078, $AV3078)-1)</f>
        <v/>
      </c>
      <c r="AZ3078" s="111" t="str">
        <f>IF($B3078="", "", SUMIF('Shopping List'!$AV$11:$AV$25, $B3078, 'Shopping List'!$BN$11:$BN$25))</f>
        <v/>
      </c>
      <c r="BB3078" s="117" t="str">
        <f t="shared" si="722"/>
        <v/>
      </c>
    </row>
    <row r="3079" spans="1:54" x14ac:dyDescent="0.25">
      <c r="A3079" s="4"/>
      <c r="B3079" s="37"/>
      <c r="C3079" s="124"/>
      <c r="D3079" s="39"/>
      <c r="E3079" s="125"/>
      <c r="F3079" s="48"/>
      <c r="G3079" s="4"/>
      <c r="H3079" s="4"/>
      <c r="I3079" s="95" t="str">
        <f>IF($C3079="", "", IF(IFERROR(INDEX(Ingredients!$C$11:$C$310, MATCH($C3079, Ingredients!$B$11:$B$310, 0)), "")="", "", IFERROR(INDEX(Ingredients!$C$11:$C$310, MATCH($C3079, Ingredients!$B$11:$B$310, 0)), "")))</f>
        <v/>
      </c>
      <c r="J3079" s="73" t="str">
        <f>IF($B3079="", "", IF(IFERROR(INDEX(Meals!$C$11:$C$260, MATCH($B3079, Meals!$B$11:$B$260, 0)), "")="", "", IFERROR(INDEX(Meals!$C$11:$C$260, MATCH($B3079, Meals!$B$11:$B$260, 0)), "")))</f>
        <v/>
      </c>
      <c r="K3079" s="4"/>
      <c r="L3079" s="72" t="str">
        <f t="shared" si="712"/>
        <v/>
      </c>
      <c r="M3079" s="73" t="str">
        <f t="shared" si="713"/>
        <v/>
      </c>
      <c r="N3079" s="4"/>
      <c r="O3079" s="78" t="str">
        <f t="shared" si="714"/>
        <v/>
      </c>
      <c r="P3079" s="79" t="str">
        <f t="shared" si="715"/>
        <v/>
      </c>
      <c r="Q3079" s="4"/>
      <c r="R3079" s="90" t="str">
        <f t="shared" si="716"/>
        <v/>
      </c>
      <c r="S3079" s="4"/>
      <c r="Y3079" s="18" t="str">
        <f t="shared" si="717"/>
        <v/>
      </c>
      <c r="AA3079" s="18" t="str">
        <f t="shared" si="708"/>
        <v/>
      </c>
      <c r="AB3079" s="18" t="str">
        <f t="shared" si="709"/>
        <v/>
      </c>
      <c r="AC3079" s="18" t="str">
        <f t="shared" si="718"/>
        <v/>
      </c>
      <c r="AD3079" s="18" t="str">
        <f t="shared" si="718"/>
        <v/>
      </c>
      <c r="AE3079" s="18" t="str">
        <f t="shared" si="719"/>
        <v/>
      </c>
      <c r="AG3079" s="95" t="str">
        <f>IF($C3079="", "", IF(IFERROR(INDEX(Ingredients!C$11:C$310, MATCH($C3079, Ingredients!$B$11:$B$310, 0)), "")="", "", IFERROR(INDEX(Ingredients!C$11:C$310, MATCH($C3079, Ingredients!$B$11:$B$310, 0)), "")))</f>
        <v/>
      </c>
      <c r="AH3079" s="105" t="str">
        <f>IF($C3079="", "", IF(IFERROR(INDEX(Ingredients!D$11:D$310, MATCH($C3079, Ingredients!$B$11:$B$310, 0)), "")="", "", IFERROR(INDEX(Ingredients!D$11:D$310, MATCH($C3079, Ingredients!$B$11:$B$310, 0)), "")))</f>
        <v/>
      </c>
      <c r="AI3079" s="106" t="str">
        <f>IF($C3079="", "", IF(IFERROR(INDEX(Ingredients!E$11:E$310, MATCH($C3079, Ingredients!$B$11:$B$310, 0)), "")="", "", IFERROR(INDEX(Ingredients!E$11:E$310, MATCH($C3079, Ingredients!$B$11:$B$310, 0)), "")))</f>
        <v/>
      </c>
      <c r="AJ3079" s="108" t="str">
        <f>IF($C3079="", "", IF(IFERROR(INDEX(Ingredients!F$11:F$310, MATCH($C3079, Ingredients!$B$11:$B$310, 0)), "")="", "", IFERROR(INDEX(Ingredients!F$11:F$310, MATCH($C3079, Ingredients!$B$11:$B$310, 0)), "")))</f>
        <v/>
      </c>
      <c r="AK3079" s="106" t="str">
        <f>IF($C3079="", "", IF(IFERROR(INDEX(Ingredients!G$11:G$310, MATCH($C3079, Ingredients!$B$11:$B$310, 0)), "")="", "", IFERROR(INDEX(Ingredients!G$11:G$310, MATCH($C3079, Ingredients!$B$11:$B$310, 0)), "")))</f>
        <v/>
      </c>
      <c r="AL3079" s="79" t="str">
        <f>IF($C3079="", "", IF(IFERROR(INDEX(Ingredients!H$11:H$310, MATCH($C3079, Ingredients!$B$11:$B$310, 0)), "")="", "", IFERROR(INDEX(Ingredients!H$11:H$310, MATCH($C3079, Ingredients!$B$11:$B$310, 0)), "")))</f>
        <v/>
      </c>
      <c r="AN3079" s="83" t="str">
        <f t="shared" si="710"/>
        <v/>
      </c>
      <c r="AP3079" s="114" t="str">
        <f t="shared" si="720"/>
        <v/>
      </c>
      <c r="AR3079" s="117" t="str">
        <f>IF($C3079="", "", IF(IFERROR(INDEX(Ingredients!$AI$11:$AI$310, MATCH($C3079, Ingredients!$B$11:$B$310, 0)), "")="", "", IFERROR(INDEX(Ingredients!$AI$11:$AI$310, MATCH($C3079, Ingredients!$B$11:$B$310, 0)), "")))</f>
        <v/>
      </c>
      <c r="AT3079" s="120" t="str">
        <f t="shared" si="721"/>
        <v/>
      </c>
      <c r="AV3079" s="90" t="str">
        <f t="shared" si="711"/>
        <v/>
      </c>
      <c r="AX3079" s="90" t="str">
        <f>IF($AV3079="", "", COUNTIF($AV$11:$AV$5010, "&lt;"&amp;$AV3079)+1+COUNTIF($AV$11:$AV3079, $AV3079)-1)</f>
        <v/>
      </c>
      <c r="AZ3079" s="111" t="str">
        <f>IF($B3079="", "", SUMIF('Shopping List'!$AV$11:$AV$25, $B3079, 'Shopping List'!$BN$11:$BN$25))</f>
        <v/>
      </c>
      <c r="BB3079" s="117" t="str">
        <f t="shared" si="722"/>
        <v/>
      </c>
    </row>
    <row r="3080" spans="1:54" x14ac:dyDescent="0.25">
      <c r="A3080" s="4"/>
      <c r="B3080" s="37"/>
      <c r="C3080" s="124"/>
      <c r="D3080" s="39"/>
      <c r="E3080" s="125"/>
      <c r="F3080" s="48"/>
      <c r="G3080" s="4"/>
      <c r="H3080" s="4"/>
      <c r="I3080" s="95" t="str">
        <f>IF($C3080="", "", IF(IFERROR(INDEX(Ingredients!$C$11:$C$310, MATCH($C3080, Ingredients!$B$11:$B$310, 0)), "")="", "", IFERROR(INDEX(Ingredients!$C$11:$C$310, MATCH($C3080, Ingredients!$B$11:$B$310, 0)), "")))</f>
        <v/>
      </c>
      <c r="J3080" s="73" t="str">
        <f>IF($B3080="", "", IF(IFERROR(INDEX(Meals!$C$11:$C$260, MATCH($B3080, Meals!$B$11:$B$260, 0)), "")="", "", IFERROR(INDEX(Meals!$C$11:$C$260, MATCH($B3080, Meals!$B$11:$B$260, 0)), "")))</f>
        <v/>
      </c>
      <c r="K3080" s="4"/>
      <c r="L3080" s="72" t="str">
        <f t="shared" si="712"/>
        <v/>
      </c>
      <c r="M3080" s="73" t="str">
        <f t="shared" si="713"/>
        <v/>
      </c>
      <c r="N3080" s="4"/>
      <c r="O3080" s="78" t="str">
        <f t="shared" si="714"/>
        <v/>
      </c>
      <c r="P3080" s="79" t="str">
        <f t="shared" si="715"/>
        <v/>
      </c>
      <c r="Q3080" s="4"/>
      <c r="R3080" s="90" t="str">
        <f t="shared" si="716"/>
        <v/>
      </c>
      <c r="S3080" s="4"/>
      <c r="Y3080" s="18" t="str">
        <f t="shared" si="717"/>
        <v/>
      </c>
      <c r="AA3080" s="18" t="str">
        <f t="shared" si="708"/>
        <v/>
      </c>
      <c r="AB3080" s="18" t="str">
        <f t="shared" si="709"/>
        <v/>
      </c>
      <c r="AC3080" s="18" t="str">
        <f t="shared" si="718"/>
        <v/>
      </c>
      <c r="AD3080" s="18" t="str">
        <f t="shared" si="718"/>
        <v/>
      </c>
      <c r="AE3080" s="18" t="str">
        <f t="shared" si="719"/>
        <v/>
      </c>
      <c r="AG3080" s="95" t="str">
        <f>IF($C3080="", "", IF(IFERROR(INDEX(Ingredients!C$11:C$310, MATCH($C3080, Ingredients!$B$11:$B$310, 0)), "")="", "", IFERROR(INDEX(Ingredients!C$11:C$310, MATCH($C3080, Ingredients!$B$11:$B$310, 0)), "")))</f>
        <v/>
      </c>
      <c r="AH3080" s="105" t="str">
        <f>IF($C3080="", "", IF(IFERROR(INDEX(Ingredients!D$11:D$310, MATCH($C3080, Ingredients!$B$11:$B$310, 0)), "")="", "", IFERROR(INDEX(Ingredients!D$11:D$310, MATCH($C3080, Ingredients!$B$11:$B$310, 0)), "")))</f>
        <v/>
      </c>
      <c r="AI3080" s="106" t="str">
        <f>IF($C3080="", "", IF(IFERROR(INDEX(Ingredients!E$11:E$310, MATCH($C3080, Ingredients!$B$11:$B$310, 0)), "")="", "", IFERROR(INDEX(Ingredients!E$11:E$310, MATCH($C3080, Ingredients!$B$11:$B$310, 0)), "")))</f>
        <v/>
      </c>
      <c r="AJ3080" s="108" t="str">
        <f>IF($C3080="", "", IF(IFERROR(INDEX(Ingredients!F$11:F$310, MATCH($C3080, Ingredients!$B$11:$B$310, 0)), "")="", "", IFERROR(INDEX(Ingredients!F$11:F$310, MATCH($C3080, Ingredients!$B$11:$B$310, 0)), "")))</f>
        <v/>
      </c>
      <c r="AK3080" s="106" t="str">
        <f>IF($C3080="", "", IF(IFERROR(INDEX(Ingredients!G$11:G$310, MATCH($C3080, Ingredients!$B$11:$B$310, 0)), "")="", "", IFERROR(INDEX(Ingredients!G$11:G$310, MATCH($C3080, Ingredients!$B$11:$B$310, 0)), "")))</f>
        <v/>
      </c>
      <c r="AL3080" s="79" t="str">
        <f>IF($C3080="", "", IF(IFERROR(INDEX(Ingredients!H$11:H$310, MATCH($C3080, Ingredients!$B$11:$B$310, 0)), "")="", "", IFERROR(INDEX(Ingredients!H$11:H$310, MATCH($C3080, Ingredients!$B$11:$B$310, 0)), "")))</f>
        <v/>
      </c>
      <c r="AN3080" s="83" t="str">
        <f t="shared" si="710"/>
        <v/>
      </c>
      <c r="AP3080" s="114" t="str">
        <f t="shared" si="720"/>
        <v/>
      </c>
      <c r="AR3080" s="117" t="str">
        <f>IF($C3080="", "", IF(IFERROR(INDEX(Ingredients!$AI$11:$AI$310, MATCH($C3080, Ingredients!$B$11:$B$310, 0)), "")="", "", IFERROR(INDEX(Ingredients!$AI$11:$AI$310, MATCH($C3080, Ingredients!$B$11:$B$310, 0)), "")))</f>
        <v/>
      </c>
      <c r="AT3080" s="120" t="str">
        <f t="shared" si="721"/>
        <v/>
      </c>
      <c r="AV3080" s="90" t="str">
        <f t="shared" si="711"/>
        <v/>
      </c>
      <c r="AX3080" s="90" t="str">
        <f>IF($AV3080="", "", COUNTIF($AV$11:$AV$5010, "&lt;"&amp;$AV3080)+1+COUNTIF($AV$11:$AV3080, $AV3080)-1)</f>
        <v/>
      </c>
      <c r="AZ3080" s="111" t="str">
        <f>IF($B3080="", "", SUMIF('Shopping List'!$AV$11:$AV$25, $B3080, 'Shopping List'!$BN$11:$BN$25))</f>
        <v/>
      </c>
      <c r="BB3080" s="117" t="str">
        <f t="shared" si="722"/>
        <v/>
      </c>
    </row>
    <row r="3081" spans="1:54" x14ac:dyDescent="0.25">
      <c r="A3081" s="4"/>
      <c r="B3081" s="37"/>
      <c r="C3081" s="124"/>
      <c r="D3081" s="39"/>
      <c r="E3081" s="125"/>
      <c r="F3081" s="48"/>
      <c r="G3081" s="4"/>
      <c r="H3081" s="4"/>
      <c r="I3081" s="95" t="str">
        <f>IF($C3081="", "", IF(IFERROR(INDEX(Ingredients!$C$11:$C$310, MATCH($C3081, Ingredients!$B$11:$B$310, 0)), "")="", "", IFERROR(INDEX(Ingredients!$C$11:$C$310, MATCH($C3081, Ingredients!$B$11:$B$310, 0)), "")))</f>
        <v/>
      </c>
      <c r="J3081" s="73" t="str">
        <f>IF($B3081="", "", IF(IFERROR(INDEX(Meals!$C$11:$C$260, MATCH($B3081, Meals!$B$11:$B$260, 0)), "")="", "", IFERROR(INDEX(Meals!$C$11:$C$260, MATCH($B3081, Meals!$B$11:$B$260, 0)), "")))</f>
        <v/>
      </c>
      <c r="K3081" s="4"/>
      <c r="L3081" s="72" t="str">
        <f t="shared" si="712"/>
        <v/>
      </c>
      <c r="M3081" s="73" t="str">
        <f t="shared" si="713"/>
        <v/>
      </c>
      <c r="N3081" s="4"/>
      <c r="O3081" s="78" t="str">
        <f t="shared" si="714"/>
        <v/>
      </c>
      <c r="P3081" s="79" t="str">
        <f t="shared" si="715"/>
        <v/>
      </c>
      <c r="Q3081" s="4"/>
      <c r="R3081" s="90" t="str">
        <f t="shared" si="716"/>
        <v/>
      </c>
      <c r="S3081" s="4"/>
      <c r="Y3081" s="18" t="str">
        <f t="shared" si="717"/>
        <v/>
      </c>
      <c r="AA3081" s="18" t="str">
        <f t="shared" si="708"/>
        <v/>
      </c>
      <c r="AB3081" s="18" t="str">
        <f t="shared" si="709"/>
        <v/>
      </c>
      <c r="AC3081" s="18" t="str">
        <f t="shared" si="718"/>
        <v/>
      </c>
      <c r="AD3081" s="18" t="str">
        <f t="shared" si="718"/>
        <v/>
      </c>
      <c r="AE3081" s="18" t="str">
        <f t="shared" si="719"/>
        <v/>
      </c>
      <c r="AG3081" s="95" t="str">
        <f>IF($C3081="", "", IF(IFERROR(INDEX(Ingredients!C$11:C$310, MATCH($C3081, Ingredients!$B$11:$B$310, 0)), "")="", "", IFERROR(INDEX(Ingredients!C$11:C$310, MATCH($C3081, Ingredients!$B$11:$B$310, 0)), "")))</f>
        <v/>
      </c>
      <c r="AH3081" s="105" t="str">
        <f>IF($C3081="", "", IF(IFERROR(INDEX(Ingredients!D$11:D$310, MATCH($C3081, Ingredients!$B$11:$B$310, 0)), "")="", "", IFERROR(INDEX(Ingredients!D$11:D$310, MATCH($C3081, Ingredients!$B$11:$B$310, 0)), "")))</f>
        <v/>
      </c>
      <c r="AI3081" s="106" t="str">
        <f>IF($C3081="", "", IF(IFERROR(INDEX(Ingredients!E$11:E$310, MATCH($C3081, Ingredients!$B$11:$B$310, 0)), "")="", "", IFERROR(INDEX(Ingredients!E$11:E$310, MATCH($C3081, Ingredients!$B$11:$B$310, 0)), "")))</f>
        <v/>
      </c>
      <c r="AJ3081" s="108" t="str">
        <f>IF($C3081="", "", IF(IFERROR(INDEX(Ingredients!F$11:F$310, MATCH($C3081, Ingredients!$B$11:$B$310, 0)), "")="", "", IFERROR(INDEX(Ingredients!F$11:F$310, MATCH($C3081, Ingredients!$B$11:$B$310, 0)), "")))</f>
        <v/>
      </c>
      <c r="AK3081" s="106" t="str">
        <f>IF($C3081="", "", IF(IFERROR(INDEX(Ingredients!G$11:G$310, MATCH($C3081, Ingredients!$B$11:$B$310, 0)), "")="", "", IFERROR(INDEX(Ingredients!G$11:G$310, MATCH($C3081, Ingredients!$B$11:$B$310, 0)), "")))</f>
        <v/>
      </c>
      <c r="AL3081" s="79" t="str">
        <f>IF($C3081="", "", IF(IFERROR(INDEX(Ingredients!H$11:H$310, MATCH($C3081, Ingredients!$B$11:$B$310, 0)), "")="", "", IFERROR(INDEX(Ingredients!H$11:H$310, MATCH($C3081, Ingredients!$B$11:$B$310, 0)), "")))</f>
        <v/>
      </c>
      <c r="AN3081" s="83" t="str">
        <f t="shared" si="710"/>
        <v/>
      </c>
      <c r="AP3081" s="114" t="str">
        <f t="shared" si="720"/>
        <v/>
      </c>
      <c r="AR3081" s="117" t="str">
        <f>IF($C3081="", "", IF(IFERROR(INDEX(Ingredients!$AI$11:$AI$310, MATCH($C3081, Ingredients!$B$11:$B$310, 0)), "")="", "", IFERROR(INDEX(Ingredients!$AI$11:$AI$310, MATCH($C3081, Ingredients!$B$11:$B$310, 0)), "")))</f>
        <v/>
      </c>
      <c r="AT3081" s="120" t="str">
        <f t="shared" si="721"/>
        <v/>
      </c>
      <c r="AV3081" s="90" t="str">
        <f t="shared" si="711"/>
        <v/>
      </c>
      <c r="AX3081" s="90" t="str">
        <f>IF($AV3081="", "", COUNTIF($AV$11:$AV$5010, "&lt;"&amp;$AV3081)+1+COUNTIF($AV$11:$AV3081, $AV3081)-1)</f>
        <v/>
      </c>
      <c r="AZ3081" s="111" t="str">
        <f>IF($B3081="", "", SUMIF('Shopping List'!$AV$11:$AV$25, $B3081, 'Shopping List'!$BN$11:$BN$25))</f>
        <v/>
      </c>
      <c r="BB3081" s="117" t="str">
        <f t="shared" si="722"/>
        <v/>
      </c>
    </row>
    <row r="3082" spans="1:54" x14ac:dyDescent="0.25">
      <c r="A3082" s="4"/>
      <c r="B3082" s="37"/>
      <c r="C3082" s="124"/>
      <c r="D3082" s="39"/>
      <c r="E3082" s="125"/>
      <c r="F3082" s="48"/>
      <c r="G3082" s="4"/>
      <c r="H3082" s="4"/>
      <c r="I3082" s="95" t="str">
        <f>IF($C3082="", "", IF(IFERROR(INDEX(Ingredients!$C$11:$C$310, MATCH($C3082, Ingredients!$B$11:$B$310, 0)), "")="", "", IFERROR(INDEX(Ingredients!$C$11:$C$310, MATCH($C3082, Ingredients!$B$11:$B$310, 0)), "")))</f>
        <v/>
      </c>
      <c r="J3082" s="73" t="str">
        <f>IF($B3082="", "", IF(IFERROR(INDEX(Meals!$C$11:$C$260, MATCH($B3082, Meals!$B$11:$B$260, 0)), "")="", "", IFERROR(INDEX(Meals!$C$11:$C$260, MATCH($B3082, Meals!$B$11:$B$260, 0)), "")))</f>
        <v/>
      </c>
      <c r="K3082" s="4"/>
      <c r="L3082" s="72" t="str">
        <f t="shared" si="712"/>
        <v/>
      </c>
      <c r="M3082" s="73" t="str">
        <f t="shared" si="713"/>
        <v/>
      </c>
      <c r="N3082" s="4"/>
      <c r="O3082" s="78" t="str">
        <f t="shared" si="714"/>
        <v/>
      </c>
      <c r="P3082" s="79" t="str">
        <f t="shared" si="715"/>
        <v/>
      </c>
      <c r="Q3082" s="4"/>
      <c r="R3082" s="90" t="str">
        <f t="shared" si="716"/>
        <v/>
      </c>
      <c r="S3082" s="4"/>
      <c r="Y3082" s="18" t="str">
        <f t="shared" si="717"/>
        <v/>
      </c>
      <c r="AA3082" s="18" t="str">
        <f t="shared" si="708"/>
        <v/>
      </c>
      <c r="AB3082" s="18" t="str">
        <f t="shared" si="709"/>
        <v/>
      </c>
      <c r="AC3082" s="18" t="str">
        <f t="shared" si="718"/>
        <v/>
      </c>
      <c r="AD3082" s="18" t="str">
        <f t="shared" si="718"/>
        <v/>
      </c>
      <c r="AE3082" s="18" t="str">
        <f t="shared" si="719"/>
        <v/>
      </c>
      <c r="AG3082" s="95" t="str">
        <f>IF($C3082="", "", IF(IFERROR(INDEX(Ingredients!C$11:C$310, MATCH($C3082, Ingredients!$B$11:$B$310, 0)), "")="", "", IFERROR(INDEX(Ingredients!C$11:C$310, MATCH($C3082, Ingredients!$B$11:$B$310, 0)), "")))</f>
        <v/>
      </c>
      <c r="AH3082" s="105" t="str">
        <f>IF($C3082="", "", IF(IFERROR(INDEX(Ingredients!D$11:D$310, MATCH($C3082, Ingredients!$B$11:$B$310, 0)), "")="", "", IFERROR(INDEX(Ingredients!D$11:D$310, MATCH($C3082, Ingredients!$B$11:$B$310, 0)), "")))</f>
        <v/>
      </c>
      <c r="AI3082" s="106" t="str">
        <f>IF($C3082="", "", IF(IFERROR(INDEX(Ingredients!E$11:E$310, MATCH($C3082, Ingredients!$B$11:$B$310, 0)), "")="", "", IFERROR(INDEX(Ingredients!E$11:E$310, MATCH($C3082, Ingredients!$B$11:$B$310, 0)), "")))</f>
        <v/>
      </c>
      <c r="AJ3082" s="108" t="str">
        <f>IF($C3082="", "", IF(IFERROR(INDEX(Ingredients!F$11:F$310, MATCH($C3082, Ingredients!$B$11:$B$310, 0)), "")="", "", IFERROR(INDEX(Ingredients!F$11:F$310, MATCH($C3082, Ingredients!$B$11:$B$310, 0)), "")))</f>
        <v/>
      </c>
      <c r="AK3082" s="106" t="str">
        <f>IF($C3082="", "", IF(IFERROR(INDEX(Ingredients!G$11:G$310, MATCH($C3082, Ingredients!$B$11:$B$310, 0)), "")="", "", IFERROR(INDEX(Ingredients!G$11:G$310, MATCH($C3082, Ingredients!$B$11:$B$310, 0)), "")))</f>
        <v/>
      </c>
      <c r="AL3082" s="79" t="str">
        <f>IF($C3082="", "", IF(IFERROR(INDEX(Ingredients!H$11:H$310, MATCH($C3082, Ingredients!$B$11:$B$310, 0)), "")="", "", IFERROR(INDEX(Ingredients!H$11:H$310, MATCH($C3082, Ingredients!$B$11:$B$310, 0)), "")))</f>
        <v/>
      </c>
      <c r="AN3082" s="83" t="str">
        <f t="shared" si="710"/>
        <v/>
      </c>
      <c r="AP3082" s="114" t="str">
        <f t="shared" si="720"/>
        <v/>
      </c>
      <c r="AR3082" s="117" t="str">
        <f>IF($C3082="", "", IF(IFERROR(INDEX(Ingredients!$AI$11:$AI$310, MATCH($C3082, Ingredients!$B$11:$B$310, 0)), "")="", "", IFERROR(INDEX(Ingredients!$AI$11:$AI$310, MATCH($C3082, Ingredients!$B$11:$B$310, 0)), "")))</f>
        <v/>
      </c>
      <c r="AT3082" s="120" t="str">
        <f t="shared" si="721"/>
        <v/>
      </c>
      <c r="AV3082" s="90" t="str">
        <f t="shared" si="711"/>
        <v/>
      </c>
      <c r="AX3082" s="90" t="str">
        <f>IF($AV3082="", "", COUNTIF($AV$11:$AV$5010, "&lt;"&amp;$AV3082)+1+COUNTIF($AV$11:$AV3082, $AV3082)-1)</f>
        <v/>
      </c>
      <c r="AZ3082" s="111" t="str">
        <f>IF($B3082="", "", SUMIF('Shopping List'!$AV$11:$AV$25, $B3082, 'Shopping List'!$BN$11:$BN$25))</f>
        <v/>
      </c>
      <c r="BB3082" s="117" t="str">
        <f t="shared" si="722"/>
        <v/>
      </c>
    </row>
    <row r="3083" spans="1:54" x14ac:dyDescent="0.25">
      <c r="A3083" s="4"/>
      <c r="B3083" s="37"/>
      <c r="C3083" s="124"/>
      <c r="D3083" s="39"/>
      <c r="E3083" s="125"/>
      <c r="F3083" s="48"/>
      <c r="G3083" s="4"/>
      <c r="H3083" s="4"/>
      <c r="I3083" s="95" t="str">
        <f>IF($C3083="", "", IF(IFERROR(INDEX(Ingredients!$C$11:$C$310, MATCH($C3083, Ingredients!$B$11:$B$310, 0)), "")="", "", IFERROR(INDEX(Ingredients!$C$11:$C$310, MATCH($C3083, Ingredients!$B$11:$B$310, 0)), "")))</f>
        <v/>
      </c>
      <c r="J3083" s="73" t="str">
        <f>IF($B3083="", "", IF(IFERROR(INDEX(Meals!$C$11:$C$260, MATCH($B3083, Meals!$B$11:$B$260, 0)), "")="", "", IFERROR(INDEX(Meals!$C$11:$C$260, MATCH($B3083, Meals!$B$11:$B$260, 0)), "")))</f>
        <v/>
      </c>
      <c r="K3083" s="4"/>
      <c r="L3083" s="72" t="str">
        <f t="shared" si="712"/>
        <v/>
      </c>
      <c r="M3083" s="73" t="str">
        <f t="shared" si="713"/>
        <v/>
      </c>
      <c r="N3083" s="4"/>
      <c r="O3083" s="78" t="str">
        <f t="shared" si="714"/>
        <v/>
      </c>
      <c r="P3083" s="79" t="str">
        <f t="shared" si="715"/>
        <v/>
      </c>
      <c r="Q3083" s="4"/>
      <c r="R3083" s="90" t="str">
        <f t="shared" si="716"/>
        <v/>
      </c>
      <c r="S3083" s="4"/>
      <c r="Y3083" s="18" t="str">
        <f t="shared" si="717"/>
        <v/>
      </c>
      <c r="AA3083" s="18" t="str">
        <f t="shared" ref="AA3083:AA3146" si="723">IF($Y3083="", "", IF(AND(AA$5="X", B3083=""), $Y$6, IF(AND(NOT(B3083=""), COUNTIF(V$11:V$260, B3083)=0), $Y$7, "")))</f>
        <v/>
      </c>
      <c r="AB3083" s="18" t="str">
        <f t="shared" ref="AB3083:AB3146" si="724">IF($Y3083="", "", IF(AND(AB$5="X", C3083=""), $Y$6, IF(AND(NOT(C3083=""), COUNTIF(W$11:W$310, C3083)=0), $Y$7, "")))</f>
        <v/>
      </c>
      <c r="AC3083" s="18" t="str">
        <f t="shared" si="718"/>
        <v/>
      </c>
      <c r="AD3083" s="18" t="str">
        <f t="shared" si="718"/>
        <v/>
      </c>
      <c r="AE3083" s="18" t="str">
        <f t="shared" si="719"/>
        <v/>
      </c>
      <c r="AG3083" s="95" t="str">
        <f>IF($C3083="", "", IF(IFERROR(INDEX(Ingredients!C$11:C$310, MATCH($C3083, Ingredients!$B$11:$B$310, 0)), "")="", "", IFERROR(INDEX(Ingredients!C$11:C$310, MATCH($C3083, Ingredients!$B$11:$B$310, 0)), "")))</f>
        <v/>
      </c>
      <c r="AH3083" s="105" t="str">
        <f>IF($C3083="", "", IF(IFERROR(INDEX(Ingredients!D$11:D$310, MATCH($C3083, Ingredients!$B$11:$B$310, 0)), "")="", "", IFERROR(INDEX(Ingredients!D$11:D$310, MATCH($C3083, Ingredients!$B$11:$B$310, 0)), "")))</f>
        <v/>
      </c>
      <c r="AI3083" s="106" t="str">
        <f>IF($C3083="", "", IF(IFERROR(INDEX(Ingredients!E$11:E$310, MATCH($C3083, Ingredients!$B$11:$B$310, 0)), "")="", "", IFERROR(INDEX(Ingredients!E$11:E$310, MATCH($C3083, Ingredients!$B$11:$B$310, 0)), "")))</f>
        <v/>
      </c>
      <c r="AJ3083" s="108" t="str">
        <f>IF($C3083="", "", IF(IFERROR(INDEX(Ingredients!F$11:F$310, MATCH($C3083, Ingredients!$B$11:$B$310, 0)), "")="", "", IFERROR(INDEX(Ingredients!F$11:F$310, MATCH($C3083, Ingredients!$B$11:$B$310, 0)), "")))</f>
        <v/>
      </c>
      <c r="AK3083" s="106" t="str">
        <f>IF($C3083="", "", IF(IFERROR(INDEX(Ingredients!G$11:G$310, MATCH($C3083, Ingredients!$B$11:$B$310, 0)), "")="", "", IFERROR(INDEX(Ingredients!G$11:G$310, MATCH($C3083, Ingredients!$B$11:$B$310, 0)), "")))</f>
        <v/>
      </c>
      <c r="AL3083" s="79" t="str">
        <f>IF($C3083="", "", IF(IFERROR(INDEX(Ingredients!H$11:H$310, MATCH($C3083, Ingredients!$B$11:$B$310, 0)), "")="", "", IFERROR(INDEX(Ingredients!H$11:H$310, MATCH($C3083, Ingredients!$B$11:$B$310, 0)), "")))</f>
        <v/>
      </c>
      <c r="AN3083" s="83" t="str">
        <f t="shared" ref="AN3083:AN3146" si="725">IF($D3083="", "", IFERROR(IF($AK3083=$AI3083, $AJ3083/$AH3083, $AJ3083), ""))</f>
        <v/>
      </c>
      <c r="AP3083" s="114" t="str">
        <f t="shared" si="720"/>
        <v/>
      </c>
      <c r="AR3083" s="117" t="str">
        <f>IF($C3083="", "", IF(IFERROR(INDEX(Ingredients!$AI$11:$AI$310, MATCH($C3083, Ingredients!$B$11:$B$310, 0)), "")="", "", IFERROR(INDEX(Ingredients!$AI$11:$AI$310, MATCH($C3083, Ingredients!$B$11:$B$310, 0)), "")))</f>
        <v/>
      </c>
      <c r="AT3083" s="120" t="str">
        <f t="shared" si="721"/>
        <v/>
      </c>
      <c r="AV3083" s="90" t="str">
        <f t="shared" ref="AV3083:AV3146" si="726">IF($AT$8="", "", IF($B3083=$AT$8, $E3083, ""))</f>
        <v/>
      </c>
      <c r="AX3083" s="90" t="str">
        <f>IF($AV3083="", "", COUNTIF($AV$11:$AV$5010, "&lt;"&amp;$AV3083)+1+COUNTIF($AV$11:$AV3083, $AV3083)-1)</f>
        <v/>
      </c>
      <c r="AZ3083" s="111" t="str">
        <f>IF($B3083="", "", SUMIF('Shopping List'!$AV$11:$AV$25, $B3083, 'Shopping List'!$BN$11:$BN$25))</f>
        <v/>
      </c>
      <c r="BB3083" s="117" t="str">
        <f t="shared" si="722"/>
        <v/>
      </c>
    </row>
    <row r="3084" spans="1:54" x14ac:dyDescent="0.25">
      <c r="A3084" s="4"/>
      <c r="B3084" s="37"/>
      <c r="C3084" s="124"/>
      <c r="D3084" s="39"/>
      <c r="E3084" s="125"/>
      <c r="F3084" s="48"/>
      <c r="G3084" s="4"/>
      <c r="H3084" s="4"/>
      <c r="I3084" s="95" t="str">
        <f>IF($C3084="", "", IF(IFERROR(INDEX(Ingredients!$C$11:$C$310, MATCH($C3084, Ingredients!$B$11:$B$310, 0)), "")="", "", IFERROR(INDEX(Ingredients!$C$11:$C$310, MATCH($C3084, Ingredients!$B$11:$B$310, 0)), "")))</f>
        <v/>
      </c>
      <c r="J3084" s="73" t="str">
        <f>IF($B3084="", "", IF(IFERROR(INDEX(Meals!$C$11:$C$260, MATCH($B3084, Meals!$B$11:$B$260, 0)), "")="", "", IFERROR(INDEX(Meals!$C$11:$C$260, MATCH($B3084, Meals!$B$11:$B$260, 0)), "")))</f>
        <v/>
      </c>
      <c r="K3084" s="4"/>
      <c r="L3084" s="72" t="str">
        <f t="shared" ref="L3084:L3147" si="727">IF($D3084="", "", IFERROR(ROUND($AN3084*$D3084, 0), ""))</f>
        <v/>
      </c>
      <c r="M3084" s="73" t="str">
        <f t="shared" ref="M3084:M3147" si="728">IFERROR(ROUND($L3084/$J3084, 0), "")</f>
        <v/>
      </c>
      <c r="N3084" s="4"/>
      <c r="O3084" s="78" t="str">
        <f t="shared" ref="O3084:O3147" si="729">IF($D3084="", "", IFERROR(ROUND($AP3084*$D3084, 2), ""))</f>
        <v/>
      </c>
      <c r="P3084" s="79" t="str">
        <f t="shared" ref="P3084:P3147" si="730">IFERROR(ROUND($O3084/$J3084, 2), "")</f>
        <v/>
      </c>
      <c r="Q3084" s="4"/>
      <c r="R3084" s="90" t="str">
        <f t="shared" ref="R3084:R3147" si="731">IF(OR($D3084="", $AR3084=""), "", IF($AR3084&gt;=$D3084, $V$3, $V$4))</f>
        <v/>
      </c>
      <c r="S3084" s="4"/>
      <c r="Y3084" s="18" t="str">
        <f t="shared" ref="Y3084:Y3147" si="732">IF(COUNTIF($B3084:$F3084, "")=5, "", "X")</f>
        <v/>
      </c>
      <c r="AA3084" s="18" t="str">
        <f t="shared" si="723"/>
        <v/>
      </c>
      <c r="AB3084" s="18" t="str">
        <f t="shared" si="724"/>
        <v/>
      </c>
      <c r="AC3084" s="18" t="str">
        <f t="shared" ref="AC3084:AD3147" si="733">IF($Y3084="", "", IF(AND(AC$5="X", D3084=""), $Y$6, IF(AND(NOT(D3084=""), ISNUMBER(D3084)=FALSE), $Y$7, "")))</f>
        <v/>
      </c>
      <c r="AD3084" s="18" t="str">
        <f t="shared" si="733"/>
        <v/>
      </c>
      <c r="AE3084" s="18" t="str">
        <f t="shared" ref="AE3084:AE3147" si="734">IF($Y3084="", "", IF(AND(AE$5="X", F3084=""), $Y$6, ""))</f>
        <v/>
      </c>
      <c r="AG3084" s="95" t="str">
        <f>IF($C3084="", "", IF(IFERROR(INDEX(Ingredients!C$11:C$310, MATCH($C3084, Ingredients!$B$11:$B$310, 0)), "")="", "", IFERROR(INDEX(Ingredients!C$11:C$310, MATCH($C3084, Ingredients!$B$11:$B$310, 0)), "")))</f>
        <v/>
      </c>
      <c r="AH3084" s="105" t="str">
        <f>IF($C3084="", "", IF(IFERROR(INDEX(Ingredients!D$11:D$310, MATCH($C3084, Ingredients!$B$11:$B$310, 0)), "")="", "", IFERROR(INDEX(Ingredients!D$11:D$310, MATCH($C3084, Ingredients!$B$11:$B$310, 0)), "")))</f>
        <v/>
      </c>
      <c r="AI3084" s="106" t="str">
        <f>IF($C3084="", "", IF(IFERROR(INDEX(Ingredients!E$11:E$310, MATCH($C3084, Ingredients!$B$11:$B$310, 0)), "")="", "", IFERROR(INDEX(Ingredients!E$11:E$310, MATCH($C3084, Ingredients!$B$11:$B$310, 0)), "")))</f>
        <v/>
      </c>
      <c r="AJ3084" s="108" t="str">
        <f>IF($C3084="", "", IF(IFERROR(INDEX(Ingredients!F$11:F$310, MATCH($C3084, Ingredients!$B$11:$B$310, 0)), "")="", "", IFERROR(INDEX(Ingredients!F$11:F$310, MATCH($C3084, Ingredients!$B$11:$B$310, 0)), "")))</f>
        <v/>
      </c>
      <c r="AK3084" s="106" t="str">
        <f>IF($C3084="", "", IF(IFERROR(INDEX(Ingredients!G$11:G$310, MATCH($C3084, Ingredients!$B$11:$B$310, 0)), "")="", "", IFERROR(INDEX(Ingredients!G$11:G$310, MATCH($C3084, Ingredients!$B$11:$B$310, 0)), "")))</f>
        <v/>
      </c>
      <c r="AL3084" s="79" t="str">
        <f>IF($C3084="", "", IF(IFERROR(INDEX(Ingredients!H$11:H$310, MATCH($C3084, Ingredients!$B$11:$B$310, 0)), "")="", "", IFERROR(INDEX(Ingredients!H$11:H$310, MATCH($C3084, Ingredients!$B$11:$B$310, 0)), "")))</f>
        <v/>
      </c>
      <c r="AN3084" s="83" t="str">
        <f t="shared" si="725"/>
        <v/>
      </c>
      <c r="AP3084" s="114" t="str">
        <f t="shared" ref="AP3084:AP3147" si="735">IF($D3084="", "", IFERROR(IF($AK3084=$AI3084, $AL3084/$AH3084, $AL3084), ""))</f>
        <v/>
      </c>
      <c r="AR3084" s="117" t="str">
        <f>IF($C3084="", "", IF(IFERROR(INDEX(Ingredients!$AI$11:$AI$310, MATCH($C3084, Ingredients!$B$11:$B$310, 0)), "")="", "", IFERROR(INDEX(Ingredients!$AI$11:$AI$310, MATCH($C3084, Ingredients!$B$11:$B$310, 0)), "")))</f>
        <v/>
      </c>
      <c r="AT3084" s="120" t="str">
        <f t="shared" ref="AT3084:AT3147" si="736">IF(OR($B3084="", $R3084=""), "", CONCATENATE($B3084, " - ", $R3084))</f>
        <v/>
      </c>
      <c r="AV3084" s="90" t="str">
        <f t="shared" si="726"/>
        <v/>
      </c>
      <c r="AX3084" s="90" t="str">
        <f>IF($AV3084="", "", COUNTIF($AV$11:$AV$5010, "&lt;"&amp;$AV3084)+1+COUNTIF($AV$11:$AV3084, $AV3084)-1)</f>
        <v/>
      </c>
      <c r="AZ3084" s="111" t="str">
        <f>IF($B3084="", "", SUMIF('Shopping List'!$AV$11:$AV$25, $B3084, 'Shopping List'!$BN$11:$BN$25))</f>
        <v/>
      </c>
      <c r="BB3084" s="117" t="str">
        <f t="shared" ref="BB3084:BB3147" si="737">IF(OR($AZ3084="", $AZ3084=0), "", IFERROR($D3084*$AZ3084, ""))</f>
        <v/>
      </c>
    </row>
    <row r="3085" spans="1:54" x14ac:dyDescent="0.25">
      <c r="A3085" s="4"/>
      <c r="B3085" s="37"/>
      <c r="C3085" s="124"/>
      <c r="D3085" s="39"/>
      <c r="E3085" s="125"/>
      <c r="F3085" s="48"/>
      <c r="G3085" s="4"/>
      <c r="H3085" s="4"/>
      <c r="I3085" s="95" t="str">
        <f>IF($C3085="", "", IF(IFERROR(INDEX(Ingredients!$C$11:$C$310, MATCH($C3085, Ingredients!$B$11:$B$310, 0)), "")="", "", IFERROR(INDEX(Ingredients!$C$11:$C$310, MATCH($C3085, Ingredients!$B$11:$B$310, 0)), "")))</f>
        <v/>
      </c>
      <c r="J3085" s="73" t="str">
        <f>IF($B3085="", "", IF(IFERROR(INDEX(Meals!$C$11:$C$260, MATCH($B3085, Meals!$B$11:$B$260, 0)), "")="", "", IFERROR(INDEX(Meals!$C$11:$C$260, MATCH($B3085, Meals!$B$11:$B$260, 0)), "")))</f>
        <v/>
      </c>
      <c r="K3085" s="4"/>
      <c r="L3085" s="72" t="str">
        <f t="shared" si="727"/>
        <v/>
      </c>
      <c r="M3085" s="73" t="str">
        <f t="shared" si="728"/>
        <v/>
      </c>
      <c r="N3085" s="4"/>
      <c r="O3085" s="78" t="str">
        <f t="shared" si="729"/>
        <v/>
      </c>
      <c r="P3085" s="79" t="str">
        <f t="shared" si="730"/>
        <v/>
      </c>
      <c r="Q3085" s="4"/>
      <c r="R3085" s="90" t="str">
        <f t="shared" si="731"/>
        <v/>
      </c>
      <c r="S3085" s="4"/>
      <c r="Y3085" s="18" t="str">
        <f t="shared" si="732"/>
        <v/>
      </c>
      <c r="AA3085" s="18" t="str">
        <f t="shared" si="723"/>
        <v/>
      </c>
      <c r="AB3085" s="18" t="str">
        <f t="shared" si="724"/>
        <v/>
      </c>
      <c r="AC3085" s="18" t="str">
        <f t="shared" si="733"/>
        <v/>
      </c>
      <c r="AD3085" s="18" t="str">
        <f t="shared" si="733"/>
        <v/>
      </c>
      <c r="AE3085" s="18" t="str">
        <f t="shared" si="734"/>
        <v/>
      </c>
      <c r="AG3085" s="95" t="str">
        <f>IF($C3085="", "", IF(IFERROR(INDEX(Ingredients!C$11:C$310, MATCH($C3085, Ingredients!$B$11:$B$310, 0)), "")="", "", IFERROR(INDEX(Ingredients!C$11:C$310, MATCH($C3085, Ingredients!$B$11:$B$310, 0)), "")))</f>
        <v/>
      </c>
      <c r="AH3085" s="105" t="str">
        <f>IF($C3085="", "", IF(IFERROR(INDEX(Ingredients!D$11:D$310, MATCH($C3085, Ingredients!$B$11:$B$310, 0)), "")="", "", IFERROR(INDEX(Ingredients!D$11:D$310, MATCH($C3085, Ingredients!$B$11:$B$310, 0)), "")))</f>
        <v/>
      </c>
      <c r="AI3085" s="106" t="str">
        <f>IF($C3085="", "", IF(IFERROR(INDEX(Ingredients!E$11:E$310, MATCH($C3085, Ingredients!$B$11:$B$310, 0)), "")="", "", IFERROR(INDEX(Ingredients!E$11:E$310, MATCH($C3085, Ingredients!$B$11:$B$310, 0)), "")))</f>
        <v/>
      </c>
      <c r="AJ3085" s="108" t="str">
        <f>IF($C3085="", "", IF(IFERROR(INDEX(Ingredients!F$11:F$310, MATCH($C3085, Ingredients!$B$11:$B$310, 0)), "")="", "", IFERROR(INDEX(Ingredients!F$11:F$310, MATCH($C3085, Ingredients!$B$11:$B$310, 0)), "")))</f>
        <v/>
      </c>
      <c r="AK3085" s="106" t="str">
        <f>IF($C3085="", "", IF(IFERROR(INDEX(Ingredients!G$11:G$310, MATCH($C3085, Ingredients!$B$11:$B$310, 0)), "")="", "", IFERROR(INDEX(Ingredients!G$11:G$310, MATCH($C3085, Ingredients!$B$11:$B$310, 0)), "")))</f>
        <v/>
      </c>
      <c r="AL3085" s="79" t="str">
        <f>IF($C3085="", "", IF(IFERROR(INDEX(Ingredients!H$11:H$310, MATCH($C3085, Ingredients!$B$11:$B$310, 0)), "")="", "", IFERROR(INDEX(Ingredients!H$11:H$310, MATCH($C3085, Ingredients!$B$11:$B$310, 0)), "")))</f>
        <v/>
      </c>
      <c r="AN3085" s="83" t="str">
        <f t="shared" si="725"/>
        <v/>
      </c>
      <c r="AP3085" s="114" t="str">
        <f t="shared" si="735"/>
        <v/>
      </c>
      <c r="AR3085" s="117" t="str">
        <f>IF($C3085="", "", IF(IFERROR(INDEX(Ingredients!$AI$11:$AI$310, MATCH($C3085, Ingredients!$B$11:$B$310, 0)), "")="", "", IFERROR(INDEX(Ingredients!$AI$11:$AI$310, MATCH($C3085, Ingredients!$B$11:$B$310, 0)), "")))</f>
        <v/>
      </c>
      <c r="AT3085" s="120" t="str">
        <f t="shared" si="736"/>
        <v/>
      </c>
      <c r="AV3085" s="90" t="str">
        <f t="shared" si="726"/>
        <v/>
      </c>
      <c r="AX3085" s="90" t="str">
        <f>IF($AV3085="", "", COUNTIF($AV$11:$AV$5010, "&lt;"&amp;$AV3085)+1+COUNTIF($AV$11:$AV3085, $AV3085)-1)</f>
        <v/>
      </c>
      <c r="AZ3085" s="111" t="str">
        <f>IF($B3085="", "", SUMIF('Shopping List'!$AV$11:$AV$25, $B3085, 'Shopping List'!$BN$11:$BN$25))</f>
        <v/>
      </c>
      <c r="BB3085" s="117" t="str">
        <f t="shared" si="737"/>
        <v/>
      </c>
    </row>
    <row r="3086" spans="1:54" x14ac:dyDescent="0.25">
      <c r="A3086" s="4"/>
      <c r="B3086" s="37"/>
      <c r="C3086" s="124"/>
      <c r="D3086" s="39"/>
      <c r="E3086" s="125"/>
      <c r="F3086" s="48"/>
      <c r="G3086" s="4"/>
      <c r="H3086" s="4"/>
      <c r="I3086" s="95" t="str">
        <f>IF($C3086="", "", IF(IFERROR(INDEX(Ingredients!$C$11:$C$310, MATCH($C3086, Ingredients!$B$11:$B$310, 0)), "")="", "", IFERROR(INDEX(Ingredients!$C$11:$C$310, MATCH($C3086, Ingredients!$B$11:$B$310, 0)), "")))</f>
        <v/>
      </c>
      <c r="J3086" s="73" t="str">
        <f>IF($B3086="", "", IF(IFERROR(INDEX(Meals!$C$11:$C$260, MATCH($B3086, Meals!$B$11:$B$260, 0)), "")="", "", IFERROR(INDEX(Meals!$C$11:$C$260, MATCH($B3086, Meals!$B$11:$B$260, 0)), "")))</f>
        <v/>
      </c>
      <c r="K3086" s="4"/>
      <c r="L3086" s="72" t="str">
        <f t="shared" si="727"/>
        <v/>
      </c>
      <c r="M3086" s="73" t="str">
        <f t="shared" si="728"/>
        <v/>
      </c>
      <c r="N3086" s="4"/>
      <c r="O3086" s="78" t="str">
        <f t="shared" si="729"/>
        <v/>
      </c>
      <c r="P3086" s="79" t="str">
        <f t="shared" si="730"/>
        <v/>
      </c>
      <c r="Q3086" s="4"/>
      <c r="R3086" s="90" t="str">
        <f t="shared" si="731"/>
        <v/>
      </c>
      <c r="S3086" s="4"/>
      <c r="Y3086" s="18" t="str">
        <f t="shared" si="732"/>
        <v/>
      </c>
      <c r="AA3086" s="18" t="str">
        <f t="shared" si="723"/>
        <v/>
      </c>
      <c r="AB3086" s="18" t="str">
        <f t="shared" si="724"/>
        <v/>
      </c>
      <c r="AC3086" s="18" t="str">
        <f t="shared" si="733"/>
        <v/>
      </c>
      <c r="AD3086" s="18" t="str">
        <f t="shared" si="733"/>
        <v/>
      </c>
      <c r="AE3086" s="18" t="str">
        <f t="shared" si="734"/>
        <v/>
      </c>
      <c r="AG3086" s="95" t="str">
        <f>IF($C3086="", "", IF(IFERROR(INDEX(Ingredients!C$11:C$310, MATCH($C3086, Ingredients!$B$11:$B$310, 0)), "")="", "", IFERROR(INDEX(Ingredients!C$11:C$310, MATCH($C3086, Ingredients!$B$11:$B$310, 0)), "")))</f>
        <v/>
      </c>
      <c r="AH3086" s="105" t="str">
        <f>IF($C3086="", "", IF(IFERROR(INDEX(Ingredients!D$11:D$310, MATCH($C3086, Ingredients!$B$11:$B$310, 0)), "")="", "", IFERROR(INDEX(Ingredients!D$11:D$310, MATCH($C3086, Ingredients!$B$11:$B$310, 0)), "")))</f>
        <v/>
      </c>
      <c r="AI3086" s="106" t="str">
        <f>IF($C3086="", "", IF(IFERROR(INDEX(Ingredients!E$11:E$310, MATCH($C3086, Ingredients!$B$11:$B$310, 0)), "")="", "", IFERROR(INDEX(Ingredients!E$11:E$310, MATCH($C3086, Ingredients!$B$11:$B$310, 0)), "")))</f>
        <v/>
      </c>
      <c r="AJ3086" s="108" t="str">
        <f>IF($C3086="", "", IF(IFERROR(INDEX(Ingredients!F$11:F$310, MATCH($C3086, Ingredients!$B$11:$B$310, 0)), "")="", "", IFERROR(INDEX(Ingredients!F$11:F$310, MATCH($C3086, Ingredients!$B$11:$B$310, 0)), "")))</f>
        <v/>
      </c>
      <c r="AK3086" s="106" t="str">
        <f>IF($C3086="", "", IF(IFERROR(INDEX(Ingredients!G$11:G$310, MATCH($C3086, Ingredients!$B$11:$B$310, 0)), "")="", "", IFERROR(INDEX(Ingredients!G$11:G$310, MATCH($C3086, Ingredients!$B$11:$B$310, 0)), "")))</f>
        <v/>
      </c>
      <c r="AL3086" s="79" t="str">
        <f>IF($C3086="", "", IF(IFERROR(INDEX(Ingredients!H$11:H$310, MATCH($C3086, Ingredients!$B$11:$B$310, 0)), "")="", "", IFERROR(INDEX(Ingredients!H$11:H$310, MATCH($C3086, Ingredients!$B$11:$B$310, 0)), "")))</f>
        <v/>
      </c>
      <c r="AN3086" s="83" t="str">
        <f t="shared" si="725"/>
        <v/>
      </c>
      <c r="AP3086" s="114" t="str">
        <f t="shared" si="735"/>
        <v/>
      </c>
      <c r="AR3086" s="117" t="str">
        <f>IF($C3086="", "", IF(IFERROR(INDEX(Ingredients!$AI$11:$AI$310, MATCH($C3086, Ingredients!$B$11:$B$310, 0)), "")="", "", IFERROR(INDEX(Ingredients!$AI$11:$AI$310, MATCH($C3086, Ingredients!$B$11:$B$310, 0)), "")))</f>
        <v/>
      </c>
      <c r="AT3086" s="120" t="str">
        <f t="shared" si="736"/>
        <v/>
      </c>
      <c r="AV3086" s="90" t="str">
        <f t="shared" si="726"/>
        <v/>
      </c>
      <c r="AX3086" s="90" t="str">
        <f>IF($AV3086="", "", COUNTIF($AV$11:$AV$5010, "&lt;"&amp;$AV3086)+1+COUNTIF($AV$11:$AV3086, $AV3086)-1)</f>
        <v/>
      </c>
      <c r="AZ3086" s="111" t="str">
        <f>IF($B3086="", "", SUMIF('Shopping List'!$AV$11:$AV$25, $B3086, 'Shopping List'!$BN$11:$BN$25))</f>
        <v/>
      </c>
      <c r="BB3086" s="117" t="str">
        <f t="shared" si="737"/>
        <v/>
      </c>
    </row>
    <row r="3087" spans="1:54" x14ac:dyDescent="0.25">
      <c r="A3087" s="4"/>
      <c r="B3087" s="37"/>
      <c r="C3087" s="124"/>
      <c r="D3087" s="39"/>
      <c r="E3087" s="125"/>
      <c r="F3087" s="48"/>
      <c r="G3087" s="4"/>
      <c r="H3087" s="4"/>
      <c r="I3087" s="95" t="str">
        <f>IF($C3087="", "", IF(IFERROR(INDEX(Ingredients!$C$11:$C$310, MATCH($C3087, Ingredients!$B$11:$B$310, 0)), "")="", "", IFERROR(INDEX(Ingredients!$C$11:$C$310, MATCH($C3087, Ingredients!$B$11:$B$310, 0)), "")))</f>
        <v/>
      </c>
      <c r="J3087" s="73" t="str">
        <f>IF($B3087="", "", IF(IFERROR(INDEX(Meals!$C$11:$C$260, MATCH($B3087, Meals!$B$11:$B$260, 0)), "")="", "", IFERROR(INDEX(Meals!$C$11:$C$260, MATCH($B3087, Meals!$B$11:$B$260, 0)), "")))</f>
        <v/>
      </c>
      <c r="K3087" s="4"/>
      <c r="L3087" s="72" t="str">
        <f t="shared" si="727"/>
        <v/>
      </c>
      <c r="M3087" s="73" t="str">
        <f t="shared" si="728"/>
        <v/>
      </c>
      <c r="N3087" s="4"/>
      <c r="O3087" s="78" t="str">
        <f t="shared" si="729"/>
        <v/>
      </c>
      <c r="P3087" s="79" t="str">
        <f t="shared" si="730"/>
        <v/>
      </c>
      <c r="Q3087" s="4"/>
      <c r="R3087" s="90" t="str">
        <f t="shared" si="731"/>
        <v/>
      </c>
      <c r="S3087" s="4"/>
      <c r="Y3087" s="18" t="str">
        <f t="shared" si="732"/>
        <v/>
      </c>
      <c r="AA3087" s="18" t="str">
        <f t="shared" si="723"/>
        <v/>
      </c>
      <c r="AB3087" s="18" t="str">
        <f t="shared" si="724"/>
        <v/>
      </c>
      <c r="AC3087" s="18" t="str">
        <f t="shared" si="733"/>
        <v/>
      </c>
      <c r="AD3087" s="18" t="str">
        <f t="shared" si="733"/>
        <v/>
      </c>
      <c r="AE3087" s="18" t="str">
        <f t="shared" si="734"/>
        <v/>
      </c>
      <c r="AG3087" s="95" t="str">
        <f>IF($C3087="", "", IF(IFERROR(INDEX(Ingredients!C$11:C$310, MATCH($C3087, Ingredients!$B$11:$B$310, 0)), "")="", "", IFERROR(INDEX(Ingredients!C$11:C$310, MATCH($C3087, Ingredients!$B$11:$B$310, 0)), "")))</f>
        <v/>
      </c>
      <c r="AH3087" s="105" t="str">
        <f>IF($C3087="", "", IF(IFERROR(INDEX(Ingredients!D$11:D$310, MATCH($C3087, Ingredients!$B$11:$B$310, 0)), "")="", "", IFERROR(INDEX(Ingredients!D$11:D$310, MATCH($C3087, Ingredients!$B$11:$B$310, 0)), "")))</f>
        <v/>
      </c>
      <c r="AI3087" s="106" t="str">
        <f>IF($C3087="", "", IF(IFERROR(INDEX(Ingredients!E$11:E$310, MATCH($C3087, Ingredients!$B$11:$B$310, 0)), "")="", "", IFERROR(INDEX(Ingredients!E$11:E$310, MATCH($C3087, Ingredients!$B$11:$B$310, 0)), "")))</f>
        <v/>
      </c>
      <c r="AJ3087" s="108" t="str">
        <f>IF($C3087="", "", IF(IFERROR(INDEX(Ingredients!F$11:F$310, MATCH($C3087, Ingredients!$B$11:$B$310, 0)), "")="", "", IFERROR(INDEX(Ingredients!F$11:F$310, MATCH($C3087, Ingredients!$B$11:$B$310, 0)), "")))</f>
        <v/>
      </c>
      <c r="AK3087" s="106" t="str">
        <f>IF($C3087="", "", IF(IFERROR(INDEX(Ingredients!G$11:G$310, MATCH($C3087, Ingredients!$B$11:$B$310, 0)), "")="", "", IFERROR(INDEX(Ingredients!G$11:G$310, MATCH($C3087, Ingredients!$B$11:$B$310, 0)), "")))</f>
        <v/>
      </c>
      <c r="AL3087" s="79" t="str">
        <f>IF($C3087="", "", IF(IFERROR(INDEX(Ingredients!H$11:H$310, MATCH($C3087, Ingredients!$B$11:$B$310, 0)), "")="", "", IFERROR(INDEX(Ingredients!H$11:H$310, MATCH($C3087, Ingredients!$B$11:$B$310, 0)), "")))</f>
        <v/>
      </c>
      <c r="AN3087" s="83" t="str">
        <f t="shared" si="725"/>
        <v/>
      </c>
      <c r="AP3087" s="114" t="str">
        <f t="shared" si="735"/>
        <v/>
      </c>
      <c r="AR3087" s="117" t="str">
        <f>IF($C3087="", "", IF(IFERROR(INDEX(Ingredients!$AI$11:$AI$310, MATCH($C3087, Ingredients!$B$11:$B$310, 0)), "")="", "", IFERROR(INDEX(Ingredients!$AI$11:$AI$310, MATCH($C3087, Ingredients!$B$11:$B$310, 0)), "")))</f>
        <v/>
      </c>
      <c r="AT3087" s="120" t="str">
        <f t="shared" si="736"/>
        <v/>
      </c>
      <c r="AV3087" s="90" t="str">
        <f t="shared" si="726"/>
        <v/>
      </c>
      <c r="AX3087" s="90" t="str">
        <f>IF($AV3087="", "", COUNTIF($AV$11:$AV$5010, "&lt;"&amp;$AV3087)+1+COUNTIF($AV$11:$AV3087, $AV3087)-1)</f>
        <v/>
      </c>
      <c r="AZ3087" s="111" t="str">
        <f>IF($B3087="", "", SUMIF('Shopping List'!$AV$11:$AV$25, $B3087, 'Shopping List'!$BN$11:$BN$25))</f>
        <v/>
      </c>
      <c r="BB3087" s="117" t="str">
        <f t="shared" si="737"/>
        <v/>
      </c>
    </row>
    <row r="3088" spans="1:54" x14ac:dyDescent="0.25">
      <c r="A3088" s="4"/>
      <c r="B3088" s="37"/>
      <c r="C3088" s="124"/>
      <c r="D3088" s="39"/>
      <c r="E3088" s="125"/>
      <c r="F3088" s="48"/>
      <c r="G3088" s="4"/>
      <c r="H3088" s="4"/>
      <c r="I3088" s="95" t="str">
        <f>IF($C3088="", "", IF(IFERROR(INDEX(Ingredients!$C$11:$C$310, MATCH($C3088, Ingredients!$B$11:$B$310, 0)), "")="", "", IFERROR(INDEX(Ingredients!$C$11:$C$310, MATCH($C3088, Ingredients!$B$11:$B$310, 0)), "")))</f>
        <v/>
      </c>
      <c r="J3088" s="73" t="str">
        <f>IF($B3088="", "", IF(IFERROR(INDEX(Meals!$C$11:$C$260, MATCH($B3088, Meals!$B$11:$B$260, 0)), "")="", "", IFERROR(INDEX(Meals!$C$11:$C$260, MATCH($B3088, Meals!$B$11:$B$260, 0)), "")))</f>
        <v/>
      </c>
      <c r="K3088" s="4"/>
      <c r="L3088" s="72" t="str">
        <f t="shared" si="727"/>
        <v/>
      </c>
      <c r="M3088" s="73" t="str">
        <f t="shared" si="728"/>
        <v/>
      </c>
      <c r="N3088" s="4"/>
      <c r="O3088" s="78" t="str">
        <f t="shared" si="729"/>
        <v/>
      </c>
      <c r="P3088" s="79" t="str">
        <f t="shared" si="730"/>
        <v/>
      </c>
      <c r="Q3088" s="4"/>
      <c r="R3088" s="90" t="str">
        <f t="shared" si="731"/>
        <v/>
      </c>
      <c r="S3088" s="4"/>
      <c r="Y3088" s="18" t="str">
        <f t="shared" si="732"/>
        <v/>
      </c>
      <c r="AA3088" s="18" t="str">
        <f t="shared" si="723"/>
        <v/>
      </c>
      <c r="AB3088" s="18" t="str">
        <f t="shared" si="724"/>
        <v/>
      </c>
      <c r="AC3088" s="18" t="str">
        <f t="shared" si="733"/>
        <v/>
      </c>
      <c r="AD3088" s="18" t="str">
        <f t="shared" si="733"/>
        <v/>
      </c>
      <c r="AE3088" s="18" t="str">
        <f t="shared" si="734"/>
        <v/>
      </c>
      <c r="AG3088" s="95" t="str">
        <f>IF($C3088="", "", IF(IFERROR(INDEX(Ingredients!C$11:C$310, MATCH($C3088, Ingredients!$B$11:$B$310, 0)), "")="", "", IFERROR(INDEX(Ingredients!C$11:C$310, MATCH($C3088, Ingredients!$B$11:$B$310, 0)), "")))</f>
        <v/>
      </c>
      <c r="AH3088" s="105" t="str">
        <f>IF($C3088="", "", IF(IFERROR(INDEX(Ingredients!D$11:D$310, MATCH($C3088, Ingredients!$B$11:$B$310, 0)), "")="", "", IFERROR(INDEX(Ingredients!D$11:D$310, MATCH($C3088, Ingredients!$B$11:$B$310, 0)), "")))</f>
        <v/>
      </c>
      <c r="AI3088" s="106" t="str">
        <f>IF($C3088="", "", IF(IFERROR(INDEX(Ingredients!E$11:E$310, MATCH($C3088, Ingredients!$B$11:$B$310, 0)), "")="", "", IFERROR(INDEX(Ingredients!E$11:E$310, MATCH($C3088, Ingredients!$B$11:$B$310, 0)), "")))</f>
        <v/>
      </c>
      <c r="AJ3088" s="108" t="str">
        <f>IF($C3088="", "", IF(IFERROR(INDEX(Ingredients!F$11:F$310, MATCH($C3088, Ingredients!$B$11:$B$310, 0)), "")="", "", IFERROR(INDEX(Ingredients!F$11:F$310, MATCH($C3088, Ingredients!$B$11:$B$310, 0)), "")))</f>
        <v/>
      </c>
      <c r="AK3088" s="106" t="str">
        <f>IF($C3088="", "", IF(IFERROR(INDEX(Ingredients!G$11:G$310, MATCH($C3088, Ingredients!$B$11:$B$310, 0)), "")="", "", IFERROR(INDEX(Ingredients!G$11:G$310, MATCH($C3088, Ingredients!$B$11:$B$310, 0)), "")))</f>
        <v/>
      </c>
      <c r="AL3088" s="79" t="str">
        <f>IF($C3088="", "", IF(IFERROR(INDEX(Ingredients!H$11:H$310, MATCH($C3088, Ingredients!$B$11:$B$310, 0)), "")="", "", IFERROR(INDEX(Ingredients!H$11:H$310, MATCH($C3088, Ingredients!$B$11:$B$310, 0)), "")))</f>
        <v/>
      </c>
      <c r="AN3088" s="83" t="str">
        <f t="shared" si="725"/>
        <v/>
      </c>
      <c r="AP3088" s="114" t="str">
        <f t="shared" si="735"/>
        <v/>
      </c>
      <c r="AR3088" s="117" t="str">
        <f>IF($C3088="", "", IF(IFERROR(INDEX(Ingredients!$AI$11:$AI$310, MATCH($C3088, Ingredients!$B$11:$B$310, 0)), "")="", "", IFERROR(INDEX(Ingredients!$AI$11:$AI$310, MATCH($C3088, Ingredients!$B$11:$B$310, 0)), "")))</f>
        <v/>
      </c>
      <c r="AT3088" s="120" t="str">
        <f t="shared" si="736"/>
        <v/>
      </c>
      <c r="AV3088" s="90" t="str">
        <f t="shared" si="726"/>
        <v/>
      </c>
      <c r="AX3088" s="90" t="str">
        <f>IF($AV3088="", "", COUNTIF($AV$11:$AV$5010, "&lt;"&amp;$AV3088)+1+COUNTIF($AV$11:$AV3088, $AV3088)-1)</f>
        <v/>
      </c>
      <c r="AZ3088" s="111" t="str">
        <f>IF($B3088="", "", SUMIF('Shopping List'!$AV$11:$AV$25, $B3088, 'Shopping List'!$BN$11:$BN$25))</f>
        <v/>
      </c>
      <c r="BB3088" s="117" t="str">
        <f t="shared" si="737"/>
        <v/>
      </c>
    </row>
    <row r="3089" spans="1:54" x14ac:dyDescent="0.25">
      <c r="A3089" s="4"/>
      <c r="B3089" s="37"/>
      <c r="C3089" s="124"/>
      <c r="D3089" s="39"/>
      <c r="E3089" s="125"/>
      <c r="F3089" s="48"/>
      <c r="G3089" s="4"/>
      <c r="H3089" s="4"/>
      <c r="I3089" s="95" t="str">
        <f>IF($C3089="", "", IF(IFERROR(INDEX(Ingredients!$C$11:$C$310, MATCH($C3089, Ingredients!$B$11:$B$310, 0)), "")="", "", IFERROR(INDEX(Ingredients!$C$11:$C$310, MATCH($C3089, Ingredients!$B$11:$B$310, 0)), "")))</f>
        <v/>
      </c>
      <c r="J3089" s="73" t="str">
        <f>IF($B3089="", "", IF(IFERROR(INDEX(Meals!$C$11:$C$260, MATCH($B3089, Meals!$B$11:$B$260, 0)), "")="", "", IFERROR(INDEX(Meals!$C$11:$C$260, MATCH($B3089, Meals!$B$11:$B$260, 0)), "")))</f>
        <v/>
      </c>
      <c r="K3089" s="4"/>
      <c r="L3089" s="72" t="str">
        <f t="shared" si="727"/>
        <v/>
      </c>
      <c r="M3089" s="73" t="str">
        <f t="shared" si="728"/>
        <v/>
      </c>
      <c r="N3089" s="4"/>
      <c r="O3089" s="78" t="str">
        <f t="shared" si="729"/>
        <v/>
      </c>
      <c r="P3089" s="79" t="str">
        <f t="shared" si="730"/>
        <v/>
      </c>
      <c r="Q3089" s="4"/>
      <c r="R3089" s="90" t="str">
        <f t="shared" si="731"/>
        <v/>
      </c>
      <c r="S3089" s="4"/>
      <c r="Y3089" s="18" t="str">
        <f t="shared" si="732"/>
        <v/>
      </c>
      <c r="AA3089" s="18" t="str">
        <f t="shared" si="723"/>
        <v/>
      </c>
      <c r="AB3089" s="18" t="str">
        <f t="shared" si="724"/>
        <v/>
      </c>
      <c r="AC3089" s="18" t="str">
        <f t="shared" si="733"/>
        <v/>
      </c>
      <c r="AD3089" s="18" t="str">
        <f t="shared" si="733"/>
        <v/>
      </c>
      <c r="AE3089" s="18" t="str">
        <f t="shared" si="734"/>
        <v/>
      </c>
      <c r="AG3089" s="95" t="str">
        <f>IF($C3089="", "", IF(IFERROR(INDEX(Ingredients!C$11:C$310, MATCH($C3089, Ingredients!$B$11:$B$310, 0)), "")="", "", IFERROR(INDEX(Ingredients!C$11:C$310, MATCH($C3089, Ingredients!$B$11:$B$310, 0)), "")))</f>
        <v/>
      </c>
      <c r="AH3089" s="105" t="str">
        <f>IF($C3089="", "", IF(IFERROR(INDEX(Ingredients!D$11:D$310, MATCH($C3089, Ingredients!$B$11:$B$310, 0)), "")="", "", IFERROR(INDEX(Ingredients!D$11:D$310, MATCH($C3089, Ingredients!$B$11:$B$310, 0)), "")))</f>
        <v/>
      </c>
      <c r="AI3089" s="106" t="str">
        <f>IF($C3089="", "", IF(IFERROR(INDEX(Ingredients!E$11:E$310, MATCH($C3089, Ingredients!$B$11:$B$310, 0)), "")="", "", IFERROR(INDEX(Ingredients!E$11:E$310, MATCH($C3089, Ingredients!$B$11:$B$310, 0)), "")))</f>
        <v/>
      </c>
      <c r="AJ3089" s="108" t="str">
        <f>IF($C3089="", "", IF(IFERROR(INDEX(Ingredients!F$11:F$310, MATCH($C3089, Ingredients!$B$11:$B$310, 0)), "")="", "", IFERROR(INDEX(Ingredients!F$11:F$310, MATCH($C3089, Ingredients!$B$11:$B$310, 0)), "")))</f>
        <v/>
      </c>
      <c r="AK3089" s="106" t="str">
        <f>IF($C3089="", "", IF(IFERROR(INDEX(Ingredients!G$11:G$310, MATCH($C3089, Ingredients!$B$11:$B$310, 0)), "")="", "", IFERROR(INDEX(Ingredients!G$11:G$310, MATCH($C3089, Ingredients!$B$11:$B$310, 0)), "")))</f>
        <v/>
      </c>
      <c r="AL3089" s="79" t="str">
        <f>IF($C3089="", "", IF(IFERROR(INDEX(Ingredients!H$11:H$310, MATCH($C3089, Ingredients!$B$11:$B$310, 0)), "")="", "", IFERROR(INDEX(Ingredients!H$11:H$310, MATCH($C3089, Ingredients!$B$11:$B$310, 0)), "")))</f>
        <v/>
      </c>
      <c r="AN3089" s="83" t="str">
        <f t="shared" si="725"/>
        <v/>
      </c>
      <c r="AP3089" s="114" t="str">
        <f t="shared" si="735"/>
        <v/>
      </c>
      <c r="AR3089" s="117" t="str">
        <f>IF($C3089="", "", IF(IFERROR(INDEX(Ingredients!$AI$11:$AI$310, MATCH($C3089, Ingredients!$B$11:$B$310, 0)), "")="", "", IFERROR(INDEX(Ingredients!$AI$11:$AI$310, MATCH($C3089, Ingredients!$B$11:$B$310, 0)), "")))</f>
        <v/>
      </c>
      <c r="AT3089" s="120" t="str">
        <f t="shared" si="736"/>
        <v/>
      </c>
      <c r="AV3089" s="90" t="str">
        <f t="shared" si="726"/>
        <v/>
      </c>
      <c r="AX3089" s="90" t="str">
        <f>IF($AV3089="", "", COUNTIF($AV$11:$AV$5010, "&lt;"&amp;$AV3089)+1+COUNTIF($AV$11:$AV3089, $AV3089)-1)</f>
        <v/>
      </c>
      <c r="AZ3089" s="111" t="str">
        <f>IF($B3089="", "", SUMIF('Shopping List'!$AV$11:$AV$25, $B3089, 'Shopping List'!$BN$11:$BN$25))</f>
        <v/>
      </c>
      <c r="BB3089" s="117" t="str">
        <f t="shared" si="737"/>
        <v/>
      </c>
    </row>
    <row r="3090" spans="1:54" x14ac:dyDescent="0.25">
      <c r="A3090" s="4"/>
      <c r="B3090" s="37"/>
      <c r="C3090" s="124"/>
      <c r="D3090" s="39"/>
      <c r="E3090" s="125"/>
      <c r="F3090" s="48"/>
      <c r="G3090" s="4"/>
      <c r="H3090" s="4"/>
      <c r="I3090" s="95" t="str">
        <f>IF($C3090="", "", IF(IFERROR(INDEX(Ingredients!$C$11:$C$310, MATCH($C3090, Ingredients!$B$11:$B$310, 0)), "")="", "", IFERROR(INDEX(Ingredients!$C$11:$C$310, MATCH($C3090, Ingredients!$B$11:$B$310, 0)), "")))</f>
        <v/>
      </c>
      <c r="J3090" s="73" t="str">
        <f>IF($B3090="", "", IF(IFERROR(INDEX(Meals!$C$11:$C$260, MATCH($B3090, Meals!$B$11:$B$260, 0)), "")="", "", IFERROR(INDEX(Meals!$C$11:$C$260, MATCH($B3090, Meals!$B$11:$B$260, 0)), "")))</f>
        <v/>
      </c>
      <c r="K3090" s="4"/>
      <c r="L3090" s="72" t="str">
        <f t="shared" si="727"/>
        <v/>
      </c>
      <c r="M3090" s="73" t="str">
        <f t="shared" si="728"/>
        <v/>
      </c>
      <c r="N3090" s="4"/>
      <c r="O3090" s="78" t="str">
        <f t="shared" si="729"/>
        <v/>
      </c>
      <c r="P3090" s="79" t="str">
        <f t="shared" si="730"/>
        <v/>
      </c>
      <c r="Q3090" s="4"/>
      <c r="R3090" s="90" t="str">
        <f t="shared" si="731"/>
        <v/>
      </c>
      <c r="S3090" s="4"/>
      <c r="Y3090" s="18" t="str">
        <f t="shared" si="732"/>
        <v/>
      </c>
      <c r="AA3090" s="18" t="str">
        <f t="shared" si="723"/>
        <v/>
      </c>
      <c r="AB3090" s="18" t="str">
        <f t="shared" si="724"/>
        <v/>
      </c>
      <c r="AC3090" s="18" t="str">
        <f t="shared" si="733"/>
        <v/>
      </c>
      <c r="AD3090" s="18" t="str">
        <f t="shared" si="733"/>
        <v/>
      </c>
      <c r="AE3090" s="18" t="str">
        <f t="shared" si="734"/>
        <v/>
      </c>
      <c r="AG3090" s="95" t="str">
        <f>IF($C3090="", "", IF(IFERROR(INDEX(Ingredients!C$11:C$310, MATCH($C3090, Ingredients!$B$11:$B$310, 0)), "")="", "", IFERROR(INDEX(Ingredients!C$11:C$310, MATCH($C3090, Ingredients!$B$11:$B$310, 0)), "")))</f>
        <v/>
      </c>
      <c r="AH3090" s="105" t="str">
        <f>IF($C3090="", "", IF(IFERROR(INDEX(Ingredients!D$11:D$310, MATCH($C3090, Ingredients!$B$11:$B$310, 0)), "")="", "", IFERROR(INDEX(Ingredients!D$11:D$310, MATCH($C3090, Ingredients!$B$11:$B$310, 0)), "")))</f>
        <v/>
      </c>
      <c r="AI3090" s="106" t="str">
        <f>IF($C3090="", "", IF(IFERROR(INDEX(Ingredients!E$11:E$310, MATCH($C3090, Ingredients!$B$11:$B$310, 0)), "")="", "", IFERROR(INDEX(Ingredients!E$11:E$310, MATCH($C3090, Ingredients!$B$11:$B$310, 0)), "")))</f>
        <v/>
      </c>
      <c r="AJ3090" s="108" t="str">
        <f>IF($C3090="", "", IF(IFERROR(INDEX(Ingredients!F$11:F$310, MATCH($C3090, Ingredients!$B$11:$B$310, 0)), "")="", "", IFERROR(INDEX(Ingredients!F$11:F$310, MATCH($C3090, Ingredients!$B$11:$B$310, 0)), "")))</f>
        <v/>
      </c>
      <c r="AK3090" s="106" t="str">
        <f>IF($C3090="", "", IF(IFERROR(INDEX(Ingredients!G$11:G$310, MATCH($C3090, Ingredients!$B$11:$B$310, 0)), "")="", "", IFERROR(INDEX(Ingredients!G$11:G$310, MATCH($C3090, Ingredients!$B$11:$B$310, 0)), "")))</f>
        <v/>
      </c>
      <c r="AL3090" s="79" t="str">
        <f>IF($C3090="", "", IF(IFERROR(INDEX(Ingredients!H$11:H$310, MATCH($C3090, Ingredients!$B$11:$B$310, 0)), "")="", "", IFERROR(INDEX(Ingredients!H$11:H$310, MATCH($C3090, Ingredients!$B$11:$B$310, 0)), "")))</f>
        <v/>
      </c>
      <c r="AN3090" s="83" t="str">
        <f t="shared" si="725"/>
        <v/>
      </c>
      <c r="AP3090" s="114" t="str">
        <f t="shared" si="735"/>
        <v/>
      </c>
      <c r="AR3090" s="117" t="str">
        <f>IF($C3090="", "", IF(IFERROR(INDEX(Ingredients!$AI$11:$AI$310, MATCH($C3090, Ingredients!$B$11:$B$310, 0)), "")="", "", IFERROR(INDEX(Ingredients!$AI$11:$AI$310, MATCH($C3090, Ingredients!$B$11:$B$310, 0)), "")))</f>
        <v/>
      </c>
      <c r="AT3090" s="120" t="str">
        <f t="shared" si="736"/>
        <v/>
      </c>
      <c r="AV3090" s="90" t="str">
        <f t="shared" si="726"/>
        <v/>
      </c>
      <c r="AX3090" s="90" t="str">
        <f>IF($AV3090="", "", COUNTIF($AV$11:$AV$5010, "&lt;"&amp;$AV3090)+1+COUNTIF($AV$11:$AV3090, $AV3090)-1)</f>
        <v/>
      </c>
      <c r="AZ3090" s="111" t="str">
        <f>IF($B3090="", "", SUMIF('Shopping List'!$AV$11:$AV$25, $B3090, 'Shopping List'!$BN$11:$BN$25))</f>
        <v/>
      </c>
      <c r="BB3090" s="117" t="str">
        <f t="shared" si="737"/>
        <v/>
      </c>
    </row>
    <row r="3091" spans="1:54" x14ac:dyDescent="0.25">
      <c r="A3091" s="4"/>
      <c r="B3091" s="37"/>
      <c r="C3091" s="124"/>
      <c r="D3091" s="39"/>
      <c r="E3091" s="125"/>
      <c r="F3091" s="48"/>
      <c r="G3091" s="4"/>
      <c r="H3091" s="4"/>
      <c r="I3091" s="95" t="str">
        <f>IF($C3091="", "", IF(IFERROR(INDEX(Ingredients!$C$11:$C$310, MATCH($C3091, Ingredients!$B$11:$B$310, 0)), "")="", "", IFERROR(INDEX(Ingredients!$C$11:$C$310, MATCH($C3091, Ingredients!$B$11:$B$310, 0)), "")))</f>
        <v/>
      </c>
      <c r="J3091" s="73" t="str">
        <f>IF($B3091="", "", IF(IFERROR(INDEX(Meals!$C$11:$C$260, MATCH($B3091, Meals!$B$11:$B$260, 0)), "")="", "", IFERROR(INDEX(Meals!$C$11:$C$260, MATCH($B3091, Meals!$B$11:$B$260, 0)), "")))</f>
        <v/>
      </c>
      <c r="K3091" s="4"/>
      <c r="L3091" s="72" t="str">
        <f t="shared" si="727"/>
        <v/>
      </c>
      <c r="M3091" s="73" t="str">
        <f t="shared" si="728"/>
        <v/>
      </c>
      <c r="N3091" s="4"/>
      <c r="O3091" s="78" t="str">
        <f t="shared" si="729"/>
        <v/>
      </c>
      <c r="P3091" s="79" t="str">
        <f t="shared" si="730"/>
        <v/>
      </c>
      <c r="Q3091" s="4"/>
      <c r="R3091" s="90" t="str">
        <f t="shared" si="731"/>
        <v/>
      </c>
      <c r="S3091" s="4"/>
      <c r="Y3091" s="18" t="str">
        <f t="shared" si="732"/>
        <v/>
      </c>
      <c r="AA3091" s="18" t="str">
        <f t="shared" si="723"/>
        <v/>
      </c>
      <c r="AB3091" s="18" t="str">
        <f t="shared" si="724"/>
        <v/>
      </c>
      <c r="AC3091" s="18" t="str">
        <f t="shared" si="733"/>
        <v/>
      </c>
      <c r="AD3091" s="18" t="str">
        <f t="shared" si="733"/>
        <v/>
      </c>
      <c r="AE3091" s="18" t="str">
        <f t="shared" si="734"/>
        <v/>
      </c>
      <c r="AG3091" s="95" t="str">
        <f>IF($C3091="", "", IF(IFERROR(INDEX(Ingredients!C$11:C$310, MATCH($C3091, Ingredients!$B$11:$B$310, 0)), "")="", "", IFERROR(INDEX(Ingredients!C$11:C$310, MATCH($C3091, Ingredients!$B$11:$B$310, 0)), "")))</f>
        <v/>
      </c>
      <c r="AH3091" s="105" t="str">
        <f>IF($C3091="", "", IF(IFERROR(INDEX(Ingredients!D$11:D$310, MATCH($C3091, Ingredients!$B$11:$B$310, 0)), "")="", "", IFERROR(INDEX(Ingredients!D$11:D$310, MATCH($C3091, Ingredients!$B$11:$B$310, 0)), "")))</f>
        <v/>
      </c>
      <c r="AI3091" s="106" t="str">
        <f>IF($C3091="", "", IF(IFERROR(INDEX(Ingredients!E$11:E$310, MATCH($C3091, Ingredients!$B$11:$B$310, 0)), "")="", "", IFERROR(INDEX(Ingredients!E$11:E$310, MATCH($C3091, Ingredients!$B$11:$B$310, 0)), "")))</f>
        <v/>
      </c>
      <c r="AJ3091" s="108" t="str">
        <f>IF($C3091="", "", IF(IFERROR(INDEX(Ingredients!F$11:F$310, MATCH($C3091, Ingredients!$B$11:$B$310, 0)), "")="", "", IFERROR(INDEX(Ingredients!F$11:F$310, MATCH($C3091, Ingredients!$B$11:$B$310, 0)), "")))</f>
        <v/>
      </c>
      <c r="AK3091" s="106" t="str">
        <f>IF($C3091="", "", IF(IFERROR(INDEX(Ingredients!G$11:G$310, MATCH($C3091, Ingredients!$B$11:$B$310, 0)), "")="", "", IFERROR(INDEX(Ingredients!G$11:G$310, MATCH($C3091, Ingredients!$B$11:$B$310, 0)), "")))</f>
        <v/>
      </c>
      <c r="AL3091" s="79" t="str">
        <f>IF($C3091="", "", IF(IFERROR(INDEX(Ingredients!H$11:H$310, MATCH($C3091, Ingredients!$B$11:$B$310, 0)), "")="", "", IFERROR(INDEX(Ingredients!H$11:H$310, MATCH($C3091, Ingredients!$B$11:$B$310, 0)), "")))</f>
        <v/>
      </c>
      <c r="AN3091" s="83" t="str">
        <f t="shared" si="725"/>
        <v/>
      </c>
      <c r="AP3091" s="114" t="str">
        <f t="shared" si="735"/>
        <v/>
      </c>
      <c r="AR3091" s="117" t="str">
        <f>IF($C3091="", "", IF(IFERROR(INDEX(Ingredients!$AI$11:$AI$310, MATCH($C3091, Ingredients!$B$11:$B$310, 0)), "")="", "", IFERROR(INDEX(Ingredients!$AI$11:$AI$310, MATCH($C3091, Ingredients!$B$11:$B$310, 0)), "")))</f>
        <v/>
      </c>
      <c r="AT3091" s="120" t="str">
        <f t="shared" si="736"/>
        <v/>
      </c>
      <c r="AV3091" s="90" t="str">
        <f t="shared" si="726"/>
        <v/>
      </c>
      <c r="AX3091" s="90" t="str">
        <f>IF($AV3091="", "", COUNTIF($AV$11:$AV$5010, "&lt;"&amp;$AV3091)+1+COUNTIF($AV$11:$AV3091, $AV3091)-1)</f>
        <v/>
      </c>
      <c r="AZ3091" s="111" t="str">
        <f>IF($B3091="", "", SUMIF('Shopping List'!$AV$11:$AV$25, $B3091, 'Shopping List'!$BN$11:$BN$25))</f>
        <v/>
      </c>
      <c r="BB3091" s="117" t="str">
        <f t="shared" si="737"/>
        <v/>
      </c>
    </row>
    <row r="3092" spans="1:54" x14ac:dyDescent="0.25">
      <c r="A3092" s="4"/>
      <c r="B3092" s="37"/>
      <c r="C3092" s="124"/>
      <c r="D3092" s="39"/>
      <c r="E3092" s="125"/>
      <c r="F3092" s="48"/>
      <c r="G3092" s="4"/>
      <c r="H3092" s="4"/>
      <c r="I3092" s="95" t="str">
        <f>IF($C3092="", "", IF(IFERROR(INDEX(Ingredients!$C$11:$C$310, MATCH($C3092, Ingredients!$B$11:$B$310, 0)), "")="", "", IFERROR(INDEX(Ingredients!$C$11:$C$310, MATCH($C3092, Ingredients!$B$11:$B$310, 0)), "")))</f>
        <v/>
      </c>
      <c r="J3092" s="73" t="str">
        <f>IF($B3092="", "", IF(IFERROR(INDEX(Meals!$C$11:$C$260, MATCH($B3092, Meals!$B$11:$B$260, 0)), "")="", "", IFERROR(INDEX(Meals!$C$11:$C$260, MATCH($B3092, Meals!$B$11:$B$260, 0)), "")))</f>
        <v/>
      </c>
      <c r="K3092" s="4"/>
      <c r="L3092" s="72" t="str">
        <f t="shared" si="727"/>
        <v/>
      </c>
      <c r="M3092" s="73" t="str">
        <f t="shared" si="728"/>
        <v/>
      </c>
      <c r="N3092" s="4"/>
      <c r="O3092" s="78" t="str">
        <f t="shared" si="729"/>
        <v/>
      </c>
      <c r="P3092" s="79" t="str">
        <f t="shared" si="730"/>
        <v/>
      </c>
      <c r="Q3092" s="4"/>
      <c r="R3092" s="90" t="str">
        <f t="shared" si="731"/>
        <v/>
      </c>
      <c r="S3092" s="4"/>
      <c r="Y3092" s="18" t="str">
        <f t="shared" si="732"/>
        <v/>
      </c>
      <c r="AA3092" s="18" t="str">
        <f t="shared" si="723"/>
        <v/>
      </c>
      <c r="AB3092" s="18" t="str">
        <f t="shared" si="724"/>
        <v/>
      </c>
      <c r="AC3092" s="18" t="str">
        <f t="shared" si="733"/>
        <v/>
      </c>
      <c r="AD3092" s="18" t="str">
        <f t="shared" si="733"/>
        <v/>
      </c>
      <c r="AE3092" s="18" t="str">
        <f t="shared" si="734"/>
        <v/>
      </c>
      <c r="AG3092" s="95" t="str">
        <f>IF($C3092="", "", IF(IFERROR(INDEX(Ingredients!C$11:C$310, MATCH($C3092, Ingredients!$B$11:$B$310, 0)), "")="", "", IFERROR(INDEX(Ingredients!C$11:C$310, MATCH($C3092, Ingredients!$B$11:$B$310, 0)), "")))</f>
        <v/>
      </c>
      <c r="AH3092" s="105" t="str">
        <f>IF($C3092="", "", IF(IFERROR(INDEX(Ingredients!D$11:D$310, MATCH($C3092, Ingredients!$B$11:$B$310, 0)), "")="", "", IFERROR(INDEX(Ingredients!D$11:D$310, MATCH($C3092, Ingredients!$B$11:$B$310, 0)), "")))</f>
        <v/>
      </c>
      <c r="AI3092" s="106" t="str">
        <f>IF($C3092="", "", IF(IFERROR(INDEX(Ingredients!E$11:E$310, MATCH($C3092, Ingredients!$B$11:$B$310, 0)), "")="", "", IFERROR(INDEX(Ingredients!E$11:E$310, MATCH($C3092, Ingredients!$B$11:$B$310, 0)), "")))</f>
        <v/>
      </c>
      <c r="AJ3092" s="108" t="str">
        <f>IF($C3092="", "", IF(IFERROR(INDEX(Ingredients!F$11:F$310, MATCH($C3092, Ingredients!$B$11:$B$310, 0)), "")="", "", IFERROR(INDEX(Ingredients!F$11:F$310, MATCH($C3092, Ingredients!$B$11:$B$310, 0)), "")))</f>
        <v/>
      </c>
      <c r="AK3092" s="106" t="str">
        <f>IF($C3092="", "", IF(IFERROR(INDEX(Ingredients!G$11:G$310, MATCH($C3092, Ingredients!$B$11:$B$310, 0)), "")="", "", IFERROR(INDEX(Ingredients!G$11:G$310, MATCH($C3092, Ingredients!$B$11:$B$310, 0)), "")))</f>
        <v/>
      </c>
      <c r="AL3092" s="79" t="str">
        <f>IF($C3092="", "", IF(IFERROR(INDEX(Ingredients!H$11:H$310, MATCH($C3092, Ingredients!$B$11:$B$310, 0)), "")="", "", IFERROR(INDEX(Ingredients!H$11:H$310, MATCH($C3092, Ingredients!$B$11:$B$310, 0)), "")))</f>
        <v/>
      </c>
      <c r="AN3092" s="83" t="str">
        <f t="shared" si="725"/>
        <v/>
      </c>
      <c r="AP3092" s="114" t="str">
        <f t="shared" si="735"/>
        <v/>
      </c>
      <c r="AR3092" s="117" t="str">
        <f>IF($C3092="", "", IF(IFERROR(INDEX(Ingredients!$AI$11:$AI$310, MATCH($C3092, Ingredients!$B$11:$B$310, 0)), "")="", "", IFERROR(INDEX(Ingredients!$AI$11:$AI$310, MATCH($C3092, Ingredients!$B$11:$B$310, 0)), "")))</f>
        <v/>
      </c>
      <c r="AT3092" s="120" t="str">
        <f t="shared" si="736"/>
        <v/>
      </c>
      <c r="AV3092" s="90" t="str">
        <f t="shared" si="726"/>
        <v/>
      </c>
      <c r="AX3092" s="90" t="str">
        <f>IF($AV3092="", "", COUNTIF($AV$11:$AV$5010, "&lt;"&amp;$AV3092)+1+COUNTIF($AV$11:$AV3092, $AV3092)-1)</f>
        <v/>
      </c>
      <c r="AZ3092" s="111" t="str">
        <f>IF($B3092="", "", SUMIF('Shopping List'!$AV$11:$AV$25, $B3092, 'Shopping List'!$BN$11:$BN$25))</f>
        <v/>
      </c>
      <c r="BB3092" s="117" t="str">
        <f t="shared" si="737"/>
        <v/>
      </c>
    </row>
    <row r="3093" spans="1:54" x14ac:dyDescent="0.25">
      <c r="A3093" s="4"/>
      <c r="B3093" s="37"/>
      <c r="C3093" s="124"/>
      <c r="D3093" s="39"/>
      <c r="E3093" s="125"/>
      <c r="F3093" s="48"/>
      <c r="G3093" s="4"/>
      <c r="H3093" s="4"/>
      <c r="I3093" s="95" t="str">
        <f>IF($C3093="", "", IF(IFERROR(INDEX(Ingredients!$C$11:$C$310, MATCH($C3093, Ingredients!$B$11:$B$310, 0)), "")="", "", IFERROR(INDEX(Ingredients!$C$11:$C$310, MATCH($C3093, Ingredients!$B$11:$B$310, 0)), "")))</f>
        <v/>
      </c>
      <c r="J3093" s="73" t="str">
        <f>IF($B3093="", "", IF(IFERROR(INDEX(Meals!$C$11:$C$260, MATCH($B3093, Meals!$B$11:$B$260, 0)), "")="", "", IFERROR(INDEX(Meals!$C$11:$C$260, MATCH($B3093, Meals!$B$11:$B$260, 0)), "")))</f>
        <v/>
      </c>
      <c r="K3093" s="4"/>
      <c r="L3093" s="72" t="str">
        <f t="shared" si="727"/>
        <v/>
      </c>
      <c r="M3093" s="73" t="str">
        <f t="shared" si="728"/>
        <v/>
      </c>
      <c r="N3093" s="4"/>
      <c r="O3093" s="78" t="str">
        <f t="shared" si="729"/>
        <v/>
      </c>
      <c r="P3093" s="79" t="str">
        <f t="shared" si="730"/>
        <v/>
      </c>
      <c r="Q3093" s="4"/>
      <c r="R3093" s="90" t="str">
        <f t="shared" si="731"/>
        <v/>
      </c>
      <c r="S3093" s="4"/>
      <c r="Y3093" s="18" t="str">
        <f t="shared" si="732"/>
        <v/>
      </c>
      <c r="AA3093" s="18" t="str">
        <f t="shared" si="723"/>
        <v/>
      </c>
      <c r="AB3093" s="18" t="str">
        <f t="shared" si="724"/>
        <v/>
      </c>
      <c r="AC3093" s="18" t="str">
        <f t="shared" si="733"/>
        <v/>
      </c>
      <c r="AD3093" s="18" t="str">
        <f t="shared" si="733"/>
        <v/>
      </c>
      <c r="AE3093" s="18" t="str">
        <f t="shared" si="734"/>
        <v/>
      </c>
      <c r="AG3093" s="95" t="str">
        <f>IF($C3093="", "", IF(IFERROR(INDEX(Ingredients!C$11:C$310, MATCH($C3093, Ingredients!$B$11:$B$310, 0)), "")="", "", IFERROR(INDEX(Ingredients!C$11:C$310, MATCH($C3093, Ingredients!$B$11:$B$310, 0)), "")))</f>
        <v/>
      </c>
      <c r="AH3093" s="105" t="str">
        <f>IF($C3093="", "", IF(IFERROR(INDEX(Ingredients!D$11:D$310, MATCH($C3093, Ingredients!$B$11:$B$310, 0)), "")="", "", IFERROR(INDEX(Ingredients!D$11:D$310, MATCH($C3093, Ingredients!$B$11:$B$310, 0)), "")))</f>
        <v/>
      </c>
      <c r="AI3093" s="106" t="str">
        <f>IF($C3093="", "", IF(IFERROR(INDEX(Ingredients!E$11:E$310, MATCH($C3093, Ingredients!$B$11:$B$310, 0)), "")="", "", IFERROR(INDEX(Ingredients!E$11:E$310, MATCH($C3093, Ingredients!$B$11:$B$310, 0)), "")))</f>
        <v/>
      </c>
      <c r="AJ3093" s="108" t="str">
        <f>IF($C3093="", "", IF(IFERROR(INDEX(Ingredients!F$11:F$310, MATCH($C3093, Ingredients!$B$11:$B$310, 0)), "")="", "", IFERROR(INDEX(Ingredients!F$11:F$310, MATCH($C3093, Ingredients!$B$11:$B$310, 0)), "")))</f>
        <v/>
      </c>
      <c r="AK3093" s="106" t="str">
        <f>IF($C3093="", "", IF(IFERROR(INDEX(Ingredients!G$11:G$310, MATCH($C3093, Ingredients!$B$11:$B$310, 0)), "")="", "", IFERROR(INDEX(Ingredients!G$11:G$310, MATCH($C3093, Ingredients!$B$11:$B$310, 0)), "")))</f>
        <v/>
      </c>
      <c r="AL3093" s="79" t="str">
        <f>IF($C3093="", "", IF(IFERROR(INDEX(Ingredients!H$11:H$310, MATCH($C3093, Ingredients!$B$11:$B$310, 0)), "")="", "", IFERROR(INDEX(Ingredients!H$11:H$310, MATCH($C3093, Ingredients!$B$11:$B$310, 0)), "")))</f>
        <v/>
      </c>
      <c r="AN3093" s="83" t="str">
        <f t="shared" si="725"/>
        <v/>
      </c>
      <c r="AP3093" s="114" t="str">
        <f t="shared" si="735"/>
        <v/>
      </c>
      <c r="AR3093" s="117" t="str">
        <f>IF($C3093="", "", IF(IFERROR(INDEX(Ingredients!$AI$11:$AI$310, MATCH($C3093, Ingredients!$B$11:$B$310, 0)), "")="", "", IFERROR(INDEX(Ingredients!$AI$11:$AI$310, MATCH($C3093, Ingredients!$B$11:$B$310, 0)), "")))</f>
        <v/>
      </c>
      <c r="AT3093" s="120" t="str">
        <f t="shared" si="736"/>
        <v/>
      </c>
      <c r="AV3093" s="90" t="str">
        <f t="shared" si="726"/>
        <v/>
      </c>
      <c r="AX3093" s="90" t="str">
        <f>IF($AV3093="", "", COUNTIF($AV$11:$AV$5010, "&lt;"&amp;$AV3093)+1+COUNTIF($AV$11:$AV3093, $AV3093)-1)</f>
        <v/>
      </c>
      <c r="AZ3093" s="111" t="str">
        <f>IF($B3093="", "", SUMIF('Shopping List'!$AV$11:$AV$25, $B3093, 'Shopping List'!$BN$11:$BN$25))</f>
        <v/>
      </c>
      <c r="BB3093" s="117" t="str">
        <f t="shared" si="737"/>
        <v/>
      </c>
    </row>
    <row r="3094" spans="1:54" x14ac:dyDescent="0.25">
      <c r="A3094" s="4"/>
      <c r="B3094" s="37"/>
      <c r="C3094" s="124"/>
      <c r="D3094" s="39"/>
      <c r="E3094" s="125"/>
      <c r="F3094" s="48"/>
      <c r="G3094" s="4"/>
      <c r="H3094" s="4"/>
      <c r="I3094" s="95" t="str">
        <f>IF($C3094="", "", IF(IFERROR(INDEX(Ingredients!$C$11:$C$310, MATCH($C3094, Ingredients!$B$11:$B$310, 0)), "")="", "", IFERROR(INDEX(Ingredients!$C$11:$C$310, MATCH($C3094, Ingredients!$B$11:$B$310, 0)), "")))</f>
        <v/>
      </c>
      <c r="J3094" s="73" t="str">
        <f>IF($B3094="", "", IF(IFERROR(INDEX(Meals!$C$11:$C$260, MATCH($B3094, Meals!$B$11:$B$260, 0)), "")="", "", IFERROR(INDEX(Meals!$C$11:$C$260, MATCH($B3094, Meals!$B$11:$B$260, 0)), "")))</f>
        <v/>
      </c>
      <c r="K3094" s="4"/>
      <c r="L3094" s="72" t="str">
        <f t="shared" si="727"/>
        <v/>
      </c>
      <c r="M3094" s="73" t="str">
        <f t="shared" si="728"/>
        <v/>
      </c>
      <c r="N3094" s="4"/>
      <c r="O3094" s="78" t="str">
        <f t="shared" si="729"/>
        <v/>
      </c>
      <c r="P3094" s="79" t="str">
        <f t="shared" si="730"/>
        <v/>
      </c>
      <c r="Q3094" s="4"/>
      <c r="R3094" s="90" t="str">
        <f t="shared" si="731"/>
        <v/>
      </c>
      <c r="S3094" s="4"/>
      <c r="Y3094" s="18" t="str">
        <f t="shared" si="732"/>
        <v/>
      </c>
      <c r="AA3094" s="18" t="str">
        <f t="shared" si="723"/>
        <v/>
      </c>
      <c r="AB3094" s="18" t="str">
        <f t="shared" si="724"/>
        <v/>
      </c>
      <c r="AC3094" s="18" t="str">
        <f t="shared" si="733"/>
        <v/>
      </c>
      <c r="AD3094" s="18" t="str">
        <f t="shared" si="733"/>
        <v/>
      </c>
      <c r="AE3094" s="18" t="str">
        <f t="shared" si="734"/>
        <v/>
      </c>
      <c r="AG3094" s="95" t="str">
        <f>IF($C3094="", "", IF(IFERROR(INDEX(Ingredients!C$11:C$310, MATCH($C3094, Ingredients!$B$11:$B$310, 0)), "")="", "", IFERROR(INDEX(Ingredients!C$11:C$310, MATCH($C3094, Ingredients!$B$11:$B$310, 0)), "")))</f>
        <v/>
      </c>
      <c r="AH3094" s="105" t="str">
        <f>IF($C3094="", "", IF(IFERROR(INDEX(Ingredients!D$11:D$310, MATCH($C3094, Ingredients!$B$11:$B$310, 0)), "")="", "", IFERROR(INDEX(Ingredients!D$11:D$310, MATCH($C3094, Ingredients!$B$11:$B$310, 0)), "")))</f>
        <v/>
      </c>
      <c r="AI3094" s="106" t="str">
        <f>IF($C3094="", "", IF(IFERROR(INDEX(Ingredients!E$11:E$310, MATCH($C3094, Ingredients!$B$11:$B$310, 0)), "")="", "", IFERROR(INDEX(Ingredients!E$11:E$310, MATCH($C3094, Ingredients!$B$11:$B$310, 0)), "")))</f>
        <v/>
      </c>
      <c r="AJ3094" s="108" t="str">
        <f>IF($C3094="", "", IF(IFERROR(INDEX(Ingredients!F$11:F$310, MATCH($C3094, Ingredients!$B$11:$B$310, 0)), "")="", "", IFERROR(INDEX(Ingredients!F$11:F$310, MATCH($C3094, Ingredients!$B$11:$B$310, 0)), "")))</f>
        <v/>
      </c>
      <c r="AK3094" s="106" t="str">
        <f>IF($C3094="", "", IF(IFERROR(INDEX(Ingredients!G$11:G$310, MATCH($C3094, Ingredients!$B$11:$B$310, 0)), "")="", "", IFERROR(INDEX(Ingredients!G$11:G$310, MATCH($C3094, Ingredients!$B$11:$B$310, 0)), "")))</f>
        <v/>
      </c>
      <c r="AL3094" s="79" t="str">
        <f>IF($C3094="", "", IF(IFERROR(INDEX(Ingredients!H$11:H$310, MATCH($C3094, Ingredients!$B$11:$B$310, 0)), "")="", "", IFERROR(INDEX(Ingredients!H$11:H$310, MATCH($C3094, Ingredients!$B$11:$B$310, 0)), "")))</f>
        <v/>
      </c>
      <c r="AN3094" s="83" t="str">
        <f t="shared" si="725"/>
        <v/>
      </c>
      <c r="AP3094" s="114" t="str">
        <f t="shared" si="735"/>
        <v/>
      </c>
      <c r="AR3094" s="117" t="str">
        <f>IF($C3094="", "", IF(IFERROR(INDEX(Ingredients!$AI$11:$AI$310, MATCH($C3094, Ingredients!$B$11:$B$310, 0)), "")="", "", IFERROR(INDEX(Ingredients!$AI$11:$AI$310, MATCH($C3094, Ingredients!$B$11:$B$310, 0)), "")))</f>
        <v/>
      </c>
      <c r="AT3094" s="120" t="str">
        <f t="shared" si="736"/>
        <v/>
      </c>
      <c r="AV3094" s="90" t="str">
        <f t="shared" si="726"/>
        <v/>
      </c>
      <c r="AX3094" s="90" t="str">
        <f>IF($AV3094="", "", COUNTIF($AV$11:$AV$5010, "&lt;"&amp;$AV3094)+1+COUNTIF($AV$11:$AV3094, $AV3094)-1)</f>
        <v/>
      </c>
      <c r="AZ3094" s="111" t="str">
        <f>IF($B3094="", "", SUMIF('Shopping List'!$AV$11:$AV$25, $B3094, 'Shopping List'!$BN$11:$BN$25))</f>
        <v/>
      </c>
      <c r="BB3094" s="117" t="str">
        <f t="shared" si="737"/>
        <v/>
      </c>
    </row>
    <row r="3095" spans="1:54" x14ac:dyDescent="0.25">
      <c r="A3095" s="4"/>
      <c r="B3095" s="37"/>
      <c r="C3095" s="124"/>
      <c r="D3095" s="39"/>
      <c r="E3095" s="125"/>
      <c r="F3095" s="48"/>
      <c r="G3095" s="4"/>
      <c r="H3095" s="4"/>
      <c r="I3095" s="95" t="str">
        <f>IF($C3095="", "", IF(IFERROR(INDEX(Ingredients!$C$11:$C$310, MATCH($C3095, Ingredients!$B$11:$B$310, 0)), "")="", "", IFERROR(INDEX(Ingredients!$C$11:$C$310, MATCH($C3095, Ingredients!$B$11:$B$310, 0)), "")))</f>
        <v/>
      </c>
      <c r="J3095" s="73" t="str">
        <f>IF($B3095="", "", IF(IFERROR(INDEX(Meals!$C$11:$C$260, MATCH($B3095, Meals!$B$11:$B$260, 0)), "")="", "", IFERROR(INDEX(Meals!$C$11:$C$260, MATCH($B3095, Meals!$B$11:$B$260, 0)), "")))</f>
        <v/>
      </c>
      <c r="K3095" s="4"/>
      <c r="L3095" s="72" t="str">
        <f t="shared" si="727"/>
        <v/>
      </c>
      <c r="M3095" s="73" t="str">
        <f t="shared" si="728"/>
        <v/>
      </c>
      <c r="N3095" s="4"/>
      <c r="O3095" s="78" t="str">
        <f t="shared" si="729"/>
        <v/>
      </c>
      <c r="P3095" s="79" t="str">
        <f t="shared" si="730"/>
        <v/>
      </c>
      <c r="Q3095" s="4"/>
      <c r="R3095" s="90" t="str">
        <f t="shared" si="731"/>
        <v/>
      </c>
      <c r="S3095" s="4"/>
      <c r="Y3095" s="18" t="str">
        <f t="shared" si="732"/>
        <v/>
      </c>
      <c r="AA3095" s="18" t="str">
        <f t="shared" si="723"/>
        <v/>
      </c>
      <c r="AB3095" s="18" t="str">
        <f t="shared" si="724"/>
        <v/>
      </c>
      <c r="AC3095" s="18" t="str">
        <f t="shared" si="733"/>
        <v/>
      </c>
      <c r="AD3095" s="18" t="str">
        <f t="shared" si="733"/>
        <v/>
      </c>
      <c r="AE3095" s="18" t="str">
        <f t="shared" si="734"/>
        <v/>
      </c>
      <c r="AG3095" s="95" t="str">
        <f>IF($C3095="", "", IF(IFERROR(INDEX(Ingredients!C$11:C$310, MATCH($C3095, Ingredients!$B$11:$B$310, 0)), "")="", "", IFERROR(INDEX(Ingredients!C$11:C$310, MATCH($C3095, Ingredients!$B$11:$B$310, 0)), "")))</f>
        <v/>
      </c>
      <c r="AH3095" s="105" t="str">
        <f>IF($C3095="", "", IF(IFERROR(INDEX(Ingredients!D$11:D$310, MATCH($C3095, Ingredients!$B$11:$B$310, 0)), "")="", "", IFERROR(INDEX(Ingredients!D$11:D$310, MATCH($C3095, Ingredients!$B$11:$B$310, 0)), "")))</f>
        <v/>
      </c>
      <c r="AI3095" s="106" t="str">
        <f>IF($C3095="", "", IF(IFERROR(INDEX(Ingredients!E$11:E$310, MATCH($C3095, Ingredients!$B$11:$B$310, 0)), "")="", "", IFERROR(INDEX(Ingredients!E$11:E$310, MATCH($C3095, Ingredients!$B$11:$B$310, 0)), "")))</f>
        <v/>
      </c>
      <c r="AJ3095" s="108" t="str">
        <f>IF($C3095="", "", IF(IFERROR(INDEX(Ingredients!F$11:F$310, MATCH($C3095, Ingredients!$B$11:$B$310, 0)), "")="", "", IFERROR(INDEX(Ingredients!F$11:F$310, MATCH($C3095, Ingredients!$B$11:$B$310, 0)), "")))</f>
        <v/>
      </c>
      <c r="AK3095" s="106" t="str">
        <f>IF($C3095="", "", IF(IFERROR(INDEX(Ingredients!G$11:G$310, MATCH($C3095, Ingredients!$B$11:$B$310, 0)), "")="", "", IFERROR(INDEX(Ingredients!G$11:G$310, MATCH($C3095, Ingredients!$B$11:$B$310, 0)), "")))</f>
        <v/>
      </c>
      <c r="AL3095" s="79" t="str">
        <f>IF($C3095="", "", IF(IFERROR(INDEX(Ingredients!H$11:H$310, MATCH($C3095, Ingredients!$B$11:$B$310, 0)), "")="", "", IFERROR(INDEX(Ingredients!H$11:H$310, MATCH($C3095, Ingredients!$B$11:$B$310, 0)), "")))</f>
        <v/>
      </c>
      <c r="AN3095" s="83" t="str">
        <f t="shared" si="725"/>
        <v/>
      </c>
      <c r="AP3095" s="114" t="str">
        <f t="shared" si="735"/>
        <v/>
      </c>
      <c r="AR3095" s="117" t="str">
        <f>IF($C3095="", "", IF(IFERROR(INDEX(Ingredients!$AI$11:$AI$310, MATCH($C3095, Ingredients!$B$11:$B$310, 0)), "")="", "", IFERROR(INDEX(Ingredients!$AI$11:$AI$310, MATCH($C3095, Ingredients!$B$11:$B$310, 0)), "")))</f>
        <v/>
      </c>
      <c r="AT3095" s="120" t="str">
        <f t="shared" si="736"/>
        <v/>
      </c>
      <c r="AV3095" s="90" t="str">
        <f t="shared" si="726"/>
        <v/>
      </c>
      <c r="AX3095" s="90" t="str">
        <f>IF($AV3095="", "", COUNTIF($AV$11:$AV$5010, "&lt;"&amp;$AV3095)+1+COUNTIF($AV$11:$AV3095, $AV3095)-1)</f>
        <v/>
      </c>
      <c r="AZ3095" s="111" t="str">
        <f>IF($B3095="", "", SUMIF('Shopping List'!$AV$11:$AV$25, $B3095, 'Shopping List'!$BN$11:$BN$25))</f>
        <v/>
      </c>
      <c r="BB3095" s="117" t="str">
        <f t="shared" si="737"/>
        <v/>
      </c>
    </row>
    <row r="3096" spans="1:54" x14ac:dyDescent="0.25">
      <c r="A3096" s="4"/>
      <c r="B3096" s="37"/>
      <c r="C3096" s="124"/>
      <c r="D3096" s="39"/>
      <c r="E3096" s="125"/>
      <c r="F3096" s="48"/>
      <c r="G3096" s="4"/>
      <c r="H3096" s="4"/>
      <c r="I3096" s="95" t="str">
        <f>IF($C3096="", "", IF(IFERROR(INDEX(Ingredients!$C$11:$C$310, MATCH($C3096, Ingredients!$B$11:$B$310, 0)), "")="", "", IFERROR(INDEX(Ingredients!$C$11:$C$310, MATCH($C3096, Ingredients!$B$11:$B$310, 0)), "")))</f>
        <v/>
      </c>
      <c r="J3096" s="73" t="str">
        <f>IF($B3096="", "", IF(IFERROR(INDEX(Meals!$C$11:$C$260, MATCH($B3096, Meals!$B$11:$B$260, 0)), "")="", "", IFERROR(INDEX(Meals!$C$11:$C$260, MATCH($B3096, Meals!$B$11:$B$260, 0)), "")))</f>
        <v/>
      </c>
      <c r="K3096" s="4"/>
      <c r="L3096" s="72" t="str">
        <f t="shared" si="727"/>
        <v/>
      </c>
      <c r="M3096" s="73" t="str">
        <f t="shared" si="728"/>
        <v/>
      </c>
      <c r="N3096" s="4"/>
      <c r="O3096" s="78" t="str">
        <f t="shared" si="729"/>
        <v/>
      </c>
      <c r="P3096" s="79" t="str">
        <f t="shared" si="730"/>
        <v/>
      </c>
      <c r="Q3096" s="4"/>
      <c r="R3096" s="90" t="str">
        <f t="shared" si="731"/>
        <v/>
      </c>
      <c r="S3096" s="4"/>
      <c r="Y3096" s="18" t="str">
        <f t="shared" si="732"/>
        <v/>
      </c>
      <c r="AA3096" s="18" t="str">
        <f t="shared" si="723"/>
        <v/>
      </c>
      <c r="AB3096" s="18" t="str">
        <f t="shared" si="724"/>
        <v/>
      </c>
      <c r="AC3096" s="18" t="str">
        <f t="shared" si="733"/>
        <v/>
      </c>
      <c r="AD3096" s="18" t="str">
        <f t="shared" si="733"/>
        <v/>
      </c>
      <c r="AE3096" s="18" t="str">
        <f t="shared" si="734"/>
        <v/>
      </c>
      <c r="AG3096" s="95" t="str">
        <f>IF($C3096="", "", IF(IFERROR(INDEX(Ingredients!C$11:C$310, MATCH($C3096, Ingredients!$B$11:$B$310, 0)), "")="", "", IFERROR(INDEX(Ingredients!C$11:C$310, MATCH($C3096, Ingredients!$B$11:$B$310, 0)), "")))</f>
        <v/>
      </c>
      <c r="AH3096" s="105" t="str">
        <f>IF($C3096="", "", IF(IFERROR(INDEX(Ingredients!D$11:D$310, MATCH($C3096, Ingredients!$B$11:$B$310, 0)), "")="", "", IFERROR(INDEX(Ingredients!D$11:D$310, MATCH($C3096, Ingredients!$B$11:$B$310, 0)), "")))</f>
        <v/>
      </c>
      <c r="AI3096" s="106" t="str">
        <f>IF($C3096="", "", IF(IFERROR(INDEX(Ingredients!E$11:E$310, MATCH($C3096, Ingredients!$B$11:$B$310, 0)), "")="", "", IFERROR(INDEX(Ingredients!E$11:E$310, MATCH($C3096, Ingredients!$B$11:$B$310, 0)), "")))</f>
        <v/>
      </c>
      <c r="AJ3096" s="108" t="str">
        <f>IF($C3096="", "", IF(IFERROR(INDEX(Ingredients!F$11:F$310, MATCH($C3096, Ingredients!$B$11:$B$310, 0)), "")="", "", IFERROR(INDEX(Ingredients!F$11:F$310, MATCH($C3096, Ingredients!$B$11:$B$310, 0)), "")))</f>
        <v/>
      </c>
      <c r="AK3096" s="106" t="str">
        <f>IF($C3096="", "", IF(IFERROR(INDEX(Ingredients!G$11:G$310, MATCH($C3096, Ingredients!$B$11:$B$310, 0)), "")="", "", IFERROR(INDEX(Ingredients!G$11:G$310, MATCH($C3096, Ingredients!$B$11:$B$310, 0)), "")))</f>
        <v/>
      </c>
      <c r="AL3096" s="79" t="str">
        <f>IF($C3096="", "", IF(IFERROR(INDEX(Ingredients!H$11:H$310, MATCH($C3096, Ingredients!$B$11:$B$310, 0)), "")="", "", IFERROR(INDEX(Ingredients!H$11:H$310, MATCH($C3096, Ingredients!$B$11:$B$310, 0)), "")))</f>
        <v/>
      </c>
      <c r="AN3096" s="83" t="str">
        <f t="shared" si="725"/>
        <v/>
      </c>
      <c r="AP3096" s="114" t="str">
        <f t="shared" si="735"/>
        <v/>
      </c>
      <c r="AR3096" s="117" t="str">
        <f>IF($C3096="", "", IF(IFERROR(INDEX(Ingredients!$AI$11:$AI$310, MATCH($C3096, Ingredients!$B$11:$B$310, 0)), "")="", "", IFERROR(INDEX(Ingredients!$AI$11:$AI$310, MATCH($C3096, Ingredients!$B$11:$B$310, 0)), "")))</f>
        <v/>
      </c>
      <c r="AT3096" s="120" t="str">
        <f t="shared" si="736"/>
        <v/>
      </c>
      <c r="AV3096" s="90" t="str">
        <f t="shared" si="726"/>
        <v/>
      </c>
      <c r="AX3096" s="90" t="str">
        <f>IF($AV3096="", "", COUNTIF($AV$11:$AV$5010, "&lt;"&amp;$AV3096)+1+COUNTIF($AV$11:$AV3096, $AV3096)-1)</f>
        <v/>
      </c>
      <c r="AZ3096" s="111" t="str">
        <f>IF($B3096="", "", SUMIF('Shopping List'!$AV$11:$AV$25, $B3096, 'Shopping List'!$BN$11:$BN$25))</f>
        <v/>
      </c>
      <c r="BB3096" s="117" t="str">
        <f t="shared" si="737"/>
        <v/>
      </c>
    </row>
    <row r="3097" spans="1:54" x14ac:dyDescent="0.25">
      <c r="A3097" s="4"/>
      <c r="B3097" s="37"/>
      <c r="C3097" s="124"/>
      <c r="D3097" s="39"/>
      <c r="E3097" s="125"/>
      <c r="F3097" s="48"/>
      <c r="G3097" s="4"/>
      <c r="H3097" s="4"/>
      <c r="I3097" s="95" t="str">
        <f>IF($C3097="", "", IF(IFERROR(INDEX(Ingredients!$C$11:$C$310, MATCH($C3097, Ingredients!$B$11:$B$310, 0)), "")="", "", IFERROR(INDEX(Ingredients!$C$11:$C$310, MATCH($C3097, Ingredients!$B$11:$B$310, 0)), "")))</f>
        <v/>
      </c>
      <c r="J3097" s="73" t="str">
        <f>IF($B3097="", "", IF(IFERROR(INDEX(Meals!$C$11:$C$260, MATCH($B3097, Meals!$B$11:$B$260, 0)), "")="", "", IFERROR(INDEX(Meals!$C$11:$C$260, MATCH($B3097, Meals!$B$11:$B$260, 0)), "")))</f>
        <v/>
      </c>
      <c r="K3097" s="4"/>
      <c r="L3097" s="72" t="str">
        <f t="shared" si="727"/>
        <v/>
      </c>
      <c r="M3097" s="73" t="str">
        <f t="shared" si="728"/>
        <v/>
      </c>
      <c r="N3097" s="4"/>
      <c r="O3097" s="78" t="str">
        <f t="shared" si="729"/>
        <v/>
      </c>
      <c r="P3097" s="79" t="str">
        <f t="shared" si="730"/>
        <v/>
      </c>
      <c r="Q3097" s="4"/>
      <c r="R3097" s="90" t="str">
        <f t="shared" si="731"/>
        <v/>
      </c>
      <c r="S3097" s="4"/>
      <c r="Y3097" s="18" t="str">
        <f t="shared" si="732"/>
        <v/>
      </c>
      <c r="AA3097" s="18" t="str">
        <f t="shared" si="723"/>
        <v/>
      </c>
      <c r="AB3097" s="18" t="str">
        <f t="shared" si="724"/>
        <v/>
      </c>
      <c r="AC3097" s="18" t="str">
        <f t="shared" si="733"/>
        <v/>
      </c>
      <c r="AD3097" s="18" t="str">
        <f t="shared" si="733"/>
        <v/>
      </c>
      <c r="AE3097" s="18" t="str">
        <f t="shared" si="734"/>
        <v/>
      </c>
      <c r="AG3097" s="95" t="str">
        <f>IF($C3097="", "", IF(IFERROR(INDEX(Ingredients!C$11:C$310, MATCH($C3097, Ingredients!$B$11:$B$310, 0)), "")="", "", IFERROR(INDEX(Ingredients!C$11:C$310, MATCH($C3097, Ingredients!$B$11:$B$310, 0)), "")))</f>
        <v/>
      </c>
      <c r="AH3097" s="105" t="str">
        <f>IF($C3097="", "", IF(IFERROR(INDEX(Ingredients!D$11:D$310, MATCH($C3097, Ingredients!$B$11:$B$310, 0)), "")="", "", IFERROR(INDEX(Ingredients!D$11:D$310, MATCH($C3097, Ingredients!$B$11:$B$310, 0)), "")))</f>
        <v/>
      </c>
      <c r="AI3097" s="106" t="str">
        <f>IF($C3097="", "", IF(IFERROR(INDEX(Ingredients!E$11:E$310, MATCH($C3097, Ingredients!$B$11:$B$310, 0)), "")="", "", IFERROR(INDEX(Ingredients!E$11:E$310, MATCH($C3097, Ingredients!$B$11:$B$310, 0)), "")))</f>
        <v/>
      </c>
      <c r="AJ3097" s="108" t="str">
        <f>IF($C3097="", "", IF(IFERROR(INDEX(Ingredients!F$11:F$310, MATCH($C3097, Ingredients!$B$11:$B$310, 0)), "")="", "", IFERROR(INDEX(Ingredients!F$11:F$310, MATCH($C3097, Ingredients!$B$11:$B$310, 0)), "")))</f>
        <v/>
      </c>
      <c r="AK3097" s="106" t="str">
        <f>IF($C3097="", "", IF(IFERROR(INDEX(Ingredients!G$11:G$310, MATCH($C3097, Ingredients!$B$11:$B$310, 0)), "")="", "", IFERROR(INDEX(Ingredients!G$11:G$310, MATCH($C3097, Ingredients!$B$11:$B$310, 0)), "")))</f>
        <v/>
      </c>
      <c r="AL3097" s="79" t="str">
        <f>IF($C3097="", "", IF(IFERROR(INDEX(Ingredients!H$11:H$310, MATCH($C3097, Ingredients!$B$11:$B$310, 0)), "")="", "", IFERROR(INDEX(Ingredients!H$11:H$310, MATCH($C3097, Ingredients!$B$11:$B$310, 0)), "")))</f>
        <v/>
      </c>
      <c r="AN3097" s="83" t="str">
        <f t="shared" si="725"/>
        <v/>
      </c>
      <c r="AP3097" s="114" t="str">
        <f t="shared" si="735"/>
        <v/>
      </c>
      <c r="AR3097" s="117" t="str">
        <f>IF($C3097="", "", IF(IFERROR(INDEX(Ingredients!$AI$11:$AI$310, MATCH($C3097, Ingredients!$B$11:$B$310, 0)), "")="", "", IFERROR(INDEX(Ingredients!$AI$11:$AI$310, MATCH($C3097, Ingredients!$B$11:$B$310, 0)), "")))</f>
        <v/>
      </c>
      <c r="AT3097" s="120" t="str">
        <f t="shared" si="736"/>
        <v/>
      </c>
      <c r="AV3097" s="90" t="str">
        <f t="shared" si="726"/>
        <v/>
      </c>
      <c r="AX3097" s="90" t="str">
        <f>IF($AV3097="", "", COUNTIF($AV$11:$AV$5010, "&lt;"&amp;$AV3097)+1+COUNTIF($AV$11:$AV3097, $AV3097)-1)</f>
        <v/>
      </c>
      <c r="AZ3097" s="111" t="str">
        <f>IF($B3097="", "", SUMIF('Shopping List'!$AV$11:$AV$25, $B3097, 'Shopping List'!$BN$11:$BN$25))</f>
        <v/>
      </c>
      <c r="BB3097" s="117" t="str">
        <f t="shared" si="737"/>
        <v/>
      </c>
    </row>
    <row r="3098" spans="1:54" x14ac:dyDescent="0.25">
      <c r="A3098" s="4"/>
      <c r="B3098" s="37"/>
      <c r="C3098" s="124"/>
      <c r="D3098" s="39"/>
      <c r="E3098" s="125"/>
      <c r="F3098" s="48"/>
      <c r="G3098" s="4"/>
      <c r="H3098" s="4"/>
      <c r="I3098" s="95" t="str">
        <f>IF($C3098="", "", IF(IFERROR(INDEX(Ingredients!$C$11:$C$310, MATCH($C3098, Ingredients!$B$11:$B$310, 0)), "")="", "", IFERROR(INDEX(Ingredients!$C$11:$C$310, MATCH($C3098, Ingredients!$B$11:$B$310, 0)), "")))</f>
        <v/>
      </c>
      <c r="J3098" s="73" t="str">
        <f>IF($B3098="", "", IF(IFERROR(INDEX(Meals!$C$11:$C$260, MATCH($B3098, Meals!$B$11:$B$260, 0)), "")="", "", IFERROR(INDEX(Meals!$C$11:$C$260, MATCH($B3098, Meals!$B$11:$B$260, 0)), "")))</f>
        <v/>
      </c>
      <c r="K3098" s="4"/>
      <c r="L3098" s="72" t="str">
        <f t="shared" si="727"/>
        <v/>
      </c>
      <c r="M3098" s="73" t="str">
        <f t="shared" si="728"/>
        <v/>
      </c>
      <c r="N3098" s="4"/>
      <c r="O3098" s="78" t="str">
        <f t="shared" si="729"/>
        <v/>
      </c>
      <c r="P3098" s="79" t="str">
        <f t="shared" si="730"/>
        <v/>
      </c>
      <c r="Q3098" s="4"/>
      <c r="R3098" s="90" t="str">
        <f t="shared" si="731"/>
        <v/>
      </c>
      <c r="S3098" s="4"/>
      <c r="Y3098" s="18" t="str">
        <f t="shared" si="732"/>
        <v/>
      </c>
      <c r="AA3098" s="18" t="str">
        <f t="shared" si="723"/>
        <v/>
      </c>
      <c r="AB3098" s="18" t="str">
        <f t="shared" si="724"/>
        <v/>
      </c>
      <c r="AC3098" s="18" t="str">
        <f t="shared" si="733"/>
        <v/>
      </c>
      <c r="AD3098" s="18" t="str">
        <f t="shared" si="733"/>
        <v/>
      </c>
      <c r="AE3098" s="18" t="str">
        <f t="shared" si="734"/>
        <v/>
      </c>
      <c r="AG3098" s="95" t="str">
        <f>IF($C3098="", "", IF(IFERROR(INDEX(Ingredients!C$11:C$310, MATCH($C3098, Ingredients!$B$11:$B$310, 0)), "")="", "", IFERROR(INDEX(Ingredients!C$11:C$310, MATCH($C3098, Ingredients!$B$11:$B$310, 0)), "")))</f>
        <v/>
      </c>
      <c r="AH3098" s="105" t="str">
        <f>IF($C3098="", "", IF(IFERROR(INDEX(Ingredients!D$11:D$310, MATCH($C3098, Ingredients!$B$11:$B$310, 0)), "")="", "", IFERROR(INDEX(Ingredients!D$11:D$310, MATCH($C3098, Ingredients!$B$11:$B$310, 0)), "")))</f>
        <v/>
      </c>
      <c r="AI3098" s="106" t="str">
        <f>IF($C3098="", "", IF(IFERROR(INDEX(Ingredients!E$11:E$310, MATCH($C3098, Ingredients!$B$11:$B$310, 0)), "")="", "", IFERROR(INDEX(Ingredients!E$11:E$310, MATCH($C3098, Ingredients!$B$11:$B$310, 0)), "")))</f>
        <v/>
      </c>
      <c r="AJ3098" s="108" t="str">
        <f>IF($C3098="", "", IF(IFERROR(INDEX(Ingredients!F$11:F$310, MATCH($C3098, Ingredients!$B$11:$B$310, 0)), "")="", "", IFERROR(INDEX(Ingredients!F$11:F$310, MATCH($C3098, Ingredients!$B$11:$B$310, 0)), "")))</f>
        <v/>
      </c>
      <c r="AK3098" s="106" t="str">
        <f>IF($C3098="", "", IF(IFERROR(INDEX(Ingredients!G$11:G$310, MATCH($C3098, Ingredients!$B$11:$B$310, 0)), "")="", "", IFERROR(INDEX(Ingredients!G$11:G$310, MATCH($C3098, Ingredients!$B$11:$B$310, 0)), "")))</f>
        <v/>
      </c>
      <c r="AL3098" s="79" t="str">
        <f>IF($C3098="", "", IF(IFERROR(INDEX(Ingredients!H$11:H$310, MATCH($C3098, Ingredients!$B$11:$B$310, 0)), "")="", "", IFERROR(INDEX(Ingredients!H$11:H$310, MATCH($C3098, Ingredients!$B$11:$B$310, 0)), "")))</f>
        <v/>
      </c>
      <c r="AN3098" s="83" t="str">
        <f t="shared" si="725"/>
        <v/>
      </c>
      <c r="AP3098" s="114" t="str">
        <f t="shared" si="735"/>
        <v/>
      </c>
      <c r="AR3098" s="117" t="str">
        <f>IF($C3098="", "", IF(IFERROR(INDEX(Ingredients!$AI$11:$AI$310, MATCH($C3098, Ingredients!$B$11:$B$310, 0)), "")="", "", IFERROR(INDEX(Ingredients!$AI$11:$AI$310, MATCH($C3098, Ingredients!$B$11:$B$310, 0)), "")))</f>
        <v/>
      </c>
      <c r="AT3098" s="120" t="str">
        <f t="shared" si="736"/>
        <v/>
      </c>
      <c r="AV3098" s="90" t="str">
        <f t="shared" si="726"/>
        <v/>
      </c>
      <c r="AX3098" s="90" t="str">
        <f>IF($AV3098="", "", COUNTIF($AV$11:$AV$5010, "&lt;"&amp;$AV3098)+1+COUNTIF($AV$11:$AV3098, $AV3098)-1)</f>
        <v/>
      </c>
      <c r="AZ3098" s="111" t="str">
        <f>IF($B3098="", "", SUMIF('Shopping List'!$AV$11:$AV$25, $B3098, 'Shopping List'!$BN$11:$BN$25))</f>
        <v/>
      </c>
      <c r="BB3098" s="117" t="str">
        <f t="shared" si="737"/>
        <v/>
      </c>
    </row>
    <row r="3099" spans="1:54" x14ac:dyDescent="0.25">
      <c r="A3099" s="4"/>
      <c r="B3099" s="37"/>
      <c r="C3099" s="124"/>
      <c r="D3099" s="39"/>
      <c r="E3099" s="125"/>
      <c r="F3099" s="48"/>
      <c r="G3099" s="4"/>
      <c r="H3099" s="4"/>
      <c r="I3099" s="95" t="str">
        <f>IF($C3099="", "", IF(IFERROR(INDEX(Ingredients!$C$11:$C$310, MATCH($C3099, Ingredients!$B$11:$B$310, 0)), "")="", "", IFERROR(INDEX(Ingredients!$C$11:$C$310, MATCH($C3099, Ingredients!$B$11:$B$310, 0)), "")))</f>
        <v/>
      </c>
      <c r="J3099" s="73" t="str">
        <f>IF($B3099="", "", IF(IFERROR(INDEX(Meals!$C$11:$C$260, MATCH($B3099, Meals!$B$11:$B$260, 0)), "")="", "", IFERROR(INDEX(Meals!$C$11:$C$260, MATCH($B3099, Meals!$B$11:$B$260, 0)), "")))</f>
        <v/>
      </c>
      <c r="K3099" s="4"/>
      <c r="L3099" s="72" t="str">
        <f t="shared" si="727"/>
        <v/>
      </c>
      <c r="M3099" s="73" t="str">
        <f t="shared" si="728"/>
        <v/>
      </c>
      <c r="N3099" s="4"/>
      <c r="O3099" s="78" t="str">
        <f t="shared" si="729"/>
        <v/>
      </c>
      <c r="P3099" s="79" t="str">
        <f t="shared" si="730"/>
        <v/>
      </c>
      <c r="Q3099" s="4"/>
      <c r="R3099" s="90" t="str">
        <f t="shared" si="731"/>
        <v/>
      </c>
      <c r="S3099" s="4"/>
      <c r="Y3099" s="18" t="str">
        <f t="shared" si="732"/>
        <v/>
      </c>
      <c r="AA3099" s="18" t="str">
        <f t="shared" si="723"/>
        <v/>
      </c>
      <c r="AB3099" s="18" t="str">
        <f t="shared" si="724"/>
        <v/>
      </c>
      <c r="AC3099" s="18" t="str">
        <f t="shared" si="733"/>
        <v/>
      </c>
      <c r="AD3099" s="18" t="str">
        <f t="shared" si="733"/>
        <v/>
      </c>
      <c r="AE3099" s="18" t="str">
        <f t="shared" si="734"/>
        <v/>
      </c>
      <c r="AG3099" s="95" t="str">
        <f>IF($C3099="", "", IF(IFERROR(INDEX(Ingredients!C$11:C$310, MATCH($C3099, Ingredients!$B$11:$B$310, 0)), "")="", "", IFERROR(INDEX(Ingredients!C$11:C$310, MATCH($C3099, Ingredients!$B$11:$B$310, 0)), "")))</f>
        <v/>
      </c>
      <c r="AH3099" s="105" t="str">
        <f>IF($C3099="", "", IF(IFERROR(INDEX(Ingredients!D$11:D$310, MATCH($C3099, Ingredients!$B$11:$B$310, 0)), "")="", "", IFERROR(INDEX(Ingredients!D$11:D$310, MATCH($C3099, Ingredients!$B$11:$B$310, 0)), "")))</f>
        <v/>
      </c>
      <c r="AI3099" s="106" t="str">
        <f>IF($C3099="", "", IF(IFERROR(INDEX(Ingredients!E$11:E$310, MATCH($C3099, Ingredients!$B$11:$B$310, 0)), "")="", "", IFERROR(INDEX(Ingredients!E$11:E$310, MATCH($C3099, Ingredients!$B$11:$B$310, 0)), "")))</f>
        <v/>
      </c>
      <c r="AJ3099" s="108" t="str">
        <f>IF($C3099="", "", IF(IFERROR(INDEX(Ingredients!F$11:F$310, MATCH($C3099, Ingredients!$B$11:$B$310, 0)), "")="", "", IFERROR(INDEX(Ingredients!F$11:F$310, MATCH($C3099, Ingredients!$B$11:$B$310, 0)), "")))</f>
        <v/>
      </c>
      <c r="AK3099" s="106" t="str">
        <f>IF($C3099="", "", IF(IFERROR(INDEX(Ingredients!G$11:G$310, MATCH($C3099, Ingredients!$B$11:$B$310, 0)), "")="", "", IFERROR(INDEX(Ingredients!G$11:G$310, MATCH($C3099, Ingredients!$B$11:$B$310, 0)), "")))</f>
        <v/>
      </c>
      <c r="AL3099" s="79" t="str">
        <f>IF($C3099="", "", IF(IFERROR(INDEX(Ingredients!H$11:H$310, MATCH($C3099, Ingredients!$B$11:$B$310, 0)), "")="", "", IFERROR(INDEX(Ingredients!H$11:H$310, MATCH($C3099, Ingredients!$B$11:$B$310, 0)), "")))</f>
        <v/>
      </c>
      <c r="AN3099" s="83" t="str">
        <f t="shared" si="725"/>
        <v/>
      </c>
      <c r="AP3099" s="114" t="str">
        <f t="shared" si="735"/>
        <v/>
      </c>
      <c r="AR3099" s="117" t="str">
        <f>IF($C3099="", "", IF(IFERROR(INDEX(Ingredients!$AI$11:$AI$310, MATCH($C3099, Ingredients!$B$11:$B$310, 0)), "")="", "", IFERROR(INDEX(Ingredients!$AI$11:$AI$310, MATCH($C3099, Ingredients!$B$11:$B$310, 0)), "")))</f>
        <v/>
      </c>
      <c r="AT3099" s="120" t="str">
        <f t="shared" si="736"/>
        <v/>
      </c>
      <c r="AV3099" s="90" t="str">
        <f t="shared" si="726"/>
        <v/>
      </c>
      <c r="AX3099" s="90" t="str">
        <f>IF($AV3099="", "", COUNTIF($AV$11:$AV$5010, "&lt;"&amp;$AV3099)+1+COUNTIF($AV$11:$AV3099, $AV3099)-1)</f>
        <v/>
      </c>
      <c r="AZ3099" s="111" t="str">
        <f>IF($B3099="", "", SUMIF('Shopping List'!$AV$11:$AV$25, $B3099, 'Shopping List'!$BN$11:$BN$25))</f>
        <v/>
      </c>
      <c r="BB3099" s="117" t="str">
        <f t="shared" si="737"/>
        <v/>
      </c>
    </row>
    <row r="3100" spans="1:54" x14ac:dyDescent="0.25">
      <c r="A3100" s="4"/>
      <c r="B3100" s="37"/>
      <c r="C3100" s="124"/>
      <c r="D3100" s="39"/>
      <c r="E3100" s="125"/>
      <c r="F3100" s="48"/>
      <c r="G3100" s="4"/>
      <c r="H3100" s="4"/>
      <c r="I3100" s="95" t="str">
        <f>IF($C3100="", "", IF(IFERROR(INDEX(Ingredients!$C$11:$C$310, MATCH($C3100, Ingredients!$B$11:$B$310, 0)), "")="", "", IFERROR(INDEX(Ingredients!$C$11:$C$310, MATCH($C3100, Ingredients!$B$11:$B$310, 0)), "")))</f>
        <v/>
      </c>
      <c r="J3100" s="73" t="str">
        <f>IF($B3100="", "", IF(IFERROR(INDEX(Meals!$C$11:$C$260, MATCH($B3100, Meals!$B$11:$B$260, 0)), "")="", "", IFERROR(INDEX(Meals!$C$11:$C$260, MATCH($B3100, Meals!$B$11:$B$260, 0)), "")))</f>
        <v/>
      </c>
      <c r="K3100" s="4"/>
      <c r="L3100" s="72" t="str">
        <f t="shared" si="727"/>
        <v/>
      </c>
      <c r="M3100" s="73" t="str">
        <f t="shared" si="728"/>
        <v/>
      </c>
      <c r="N3100" s="4"/>
      <c r="O3100" s="78" t="str">
        <f t="shared" si="729"/>
        <v/>
      </c>
      <c r="P3100" s="79" t="str">
        <f t="shared" si="730"/>
        <v/>
      </c>
      <c r="Q3100" s="4"/>
      <c r="R3100" s="90" t="str">
        <f t="shared" si="731"/>
        <v/>
      </c>
      <c r="S3100" s="4"/>
      <c r="Y3100" s="18" t="str">
        <f t="shared" si="732"/>
        <v/>
      </c>
      <c r="AA3100" s="18" t="str">
        <f t="shared" si="723"/>
        <v/>
      </c>
      <c r="AB3100" s="18" t="str">
        <f t="shared" si="724"/>
        <v/>
      </c>
      <c r="AC3100" s="18" t="str">
        <f t="shared" si="733"/>
        <v/>
      </c>
      <c r="AD3100" s="18" t="str">
        <f t="shared" si="733"/>
        <v/>
      </c>
      <c r="AE3100" s="18" t="str">
        <f t="shared" si="734"/>
        <v/>
      </c>
      <c r="AG3100" s="95" t="str">
        <f>IF($C3100="", "", IF(IFERROR(INDEX(Ingredients!C$11:C$310, MATCH($C3100, Ingredients!$B$11:$B$310, 0)), "")="", "", IFERROR(INDEX(Ingredients!C$11:C$310, MATCH($C3100, Ingredients!$B$11:$B$310, 0)), "")))</f>
        <v/>
      </c>
      <c r="AH3100" s="105" t="str">
        <f>IF($C3100="", "", IF(IFERROR(INDEX(Ingredients!D$11:D$310, MATCH($C3100, Ingredients!$B$11:$B$310, 0)), "")="", "", IFERROR(INDEX(Ingredients!D$11:D$310, MATCH($C3100, Ingredients!$B$11:$B$310, 0)), "")))</f>
        <v/>
      </c>
      <c r="AI3100" s="106" t="str">
        <f>IF($C3100="", "", IF(IFERROR(INDEX(Ingredients!E$11:E$310, MATCH($C3100, Ingredients!$B$11:$B$310, 0)), "")="", "", IFERROR(INDEX(Ingredients!E$11:E$310, MATCH($C3100, Ingredients!$B$11:$B$310, 0)), "")))</f>
        <v/>
      </c>
      <c r="AJ3100" s="108" t="str">
        <f>IF($C3100="", "", IF(IFERROR(INDEX(Ingredients!F$11:F$310, MATCH($C3100, Ingredients!$B$11:$B$310, 0)), "")="", "", IFERROR(INDEX(Ingredients!F$11:F$310, MATCH($C3100, Ingredients!$B$11:$B$310, 0)), "")))</f>
        <v/>
      </c>
      <c r="AK3100" s="106" t="str">
        <f>IF($C3100="", "", IF(IFERROR(INDEX(Ingredients!G$11:G$310, MATCH($C3100, Ingredients!$B$11:$B$310, 0)), "")="", "", IFERROR(INDEX(Ingredients!G$11:G$310, MATCH($C3100, Ingredients!$B$11:$B$310, 0)), "")))</f>
        <v/>
      </c>
      <c r="AL3100" s="79" t="str">
        <f>IF($C3100="", "", IF(IFERROR(INDEX(Ingredients!H$11:H$310, MATCH($C3100, Ingredients!$B$11:$B$310, 0)), "")="", "", IFERROR(INDEX(Ingredients!H$11:H$310, MATCH($C3100, Ingredients!$B$11:$B$310, 0)), "")))</f>
        <v/>
      </c>
      <c r="AN3100" s="83" t="str">
        <f t="shared" si="725"/>
        <v/>
      </c>
      <c r="AP3100" s="114" t="str">
        <f t="shared" si="735"/>
        <v/>
      </c>
      <c r="AR3100" s="117" t="str">
        <f>IF($C3100="", "", IF(IFERROR(INDEX(Ingredients!$AI$11:$AI$310, MATCH($C3100, Ingredients!$B$11:$B$310, 0)), "")="", "", IFERROR(INDEX(Ingredients!$AI$11:$AI$310, MATCH($C3100, Ingredients!$B$11:$B$310, 0)), "")))</f>
        <v/>
      </c>
      <c r="AT3100" s="120" t="str">
        <f t="shared" si="736"/>
        <v/>
      </c>
      <c r="AV3100" s="90" t="str">
        <f t="shared" si="726"/>
        <v/>
      </c>
      <c r="AX3100" s="90" t="str">
        <f>IF($AV3100="", "", COUNTIF($AV$11:$AV$5010, "&lt;"&amp;$AV3100)+1+COUNTIF($AV$11:$AV3100, $AV3100)-1)</f>
        <v/>
      </c>
      <c r="AZ3100" s="111" t="str">
        <f>IF($B3100="", "", SUMIF('Shopping List'!$AV$11:$AV$25, $B3100, 'Shopping List'!$BN$11:$BN$25))</f>
        <v/>
      </c>
      <c r="BB3100" s="117" t="str">
        <f t="shared" si="737"/>
        <v/>
      </c>
    </row>
    <row r="3101" spans="1:54" x14ac:dyDescent="0.25">
      <c r="A3101" s="4"/>
      <c r="B3101" s="37"/>
      <c r="C3101" s="124"/>
      <c r="D3101" s="39"/>
      <c r="E3101" s="125"/>
      <c r="F3101" s="48"/>
      <c r="G3101" s="4"/>
      <c r="H3101" s="4"/>
      <c r="I3101" s="95" t="str">
        <f>IF($C3101="", "", IF(IFERROR(INDEX(Ingredients!$C$11:$C$310, MATCH($C3101, Ingredients!$B$11:$B$310, 0)), "")="", "", IFERROR(INDEX(Ingredients!$C$11:$C$310, MATCH($C3101, Ingredients!$B$11:$B$310, 0)), "")))</f>
        <v/>
      </c>
      <c r="J3101" s="73" t="str">
        <f>IF($B3101="", "", IF(IFERROR(INDEX(Meals!$C$11:$C$260, MATCH($B3101, Meals!$B$11:$B$260, 0)), "")="", "", IFERROR(INDEX(Meals!$C$11:$C$260, MATCH($B3101, Meals!$B$11:$B$260, 0)), "")))</f>
        <v/>
      </c>
      <c r="K3101" s="4"/>
      <c r="L3101" s="72" t="str">
        <f t="shared" si="727"/>
        <v/>
      </c>
      <c r="M3101" s="73" t="str">
        <f t="shared" si="728"/>
        <v/>
      </c>
      <c r="N3101" s="4"/>
      <c r="O3101" s="78" t="str">
        <f t="shared" si="729"/>
        <v/>
      </c>
      <c r="P3101" s="79" t="str">
        <f t="shared" si="730"/>
        <v/>
      </c>
      <c r="Q3101" s="4"/>
      <c r="R3101" s="90" t="str">
        <f t="shared" si="731"/>
        <v/>
      </c>
      <c r="S3101" s="4"/>
      <c r="Y3101" s="18" t="str">
        <f t="shared" si="732"/>
        <v/>
      </c>
      <c r="AA3101" s="18" t="str">
        <f t="shared" si="723"/>
        <v/>
      </c>
      <c r="AB3101" s="18" t="str">
        <f t="shared" si="724"/>
        <v/>
      </c>
      <c r="AC3101" s="18" t="str">
        <f t="shared" si="733"/>
        <v/>
      </c>
      <c r="AD3101" s="18" t="str">
        <f t="shared" si="733"/>
        <v/>
      </c>
      <c r="AE3101" s="18" t="str">
        <f t="shared" si="734"/>
        <v/>
      </c>
      <c r="AG3101" s="95" t="str">
        <f>IF($C3101="", "", IF(IFERROR(INDEX(Ingredients!C$11:C$310, MATCH($C3101, Ingredients!$B$11:$B$310, 0)), "")="", "", IFERROR(INDEX(Ingredients!C$11:C$310, MATCH($C3101, Ingredients!$B$11:$B$310, 0)), "")))</f>
        <v/>
      </c>
      <c r="AH3101" s="105" t="str">
        <f>IF($C3101="", "", IF(IFERROR(INDEX(Ingredients!D$11:D$310, MATCH($C3101, Ingredients!$B$11:$B$310, 0)), "")="", "", IFERROR(INDEX(Ingredients!D$11:D$310, MATCH($C3101, Ingredients!$B$11:$B$310, 0)), "")))</f>
        <v/>
      </c>
      <c r="AI3101" s="106" t="str">
        <f>IF($C3101="", "", IF(IFERROR(INDEX(Ingredients!E$11:E$310, MATCH($C3101, Ingredients!$B$11:$B$310, 0)), "")="", "", IFERROR(INDEX(Ingredients!E$11:E$310, MATCH($C3101, Ingredients!$B$11:$B$310, 0)), "")))</f>
        <v/>
      </c>
      <c r="AJ3101" s="108" t="str">
        <f>IF($C3101="", "", IF(IFERROR(INDEX(Ingredients!F$11:F$310, MATCH($C3101, Ingredients!$B$11:$B$310, 0)), "")="", "", IFERROR(INDEX(Ingredients!F$11:F$310, MATCH($C3101, Ingredients!$B$11:$B$310, 0)), "")))</f>
        <v/>
      </c>
      <c r="AK3101" s="106" t="str">
        <f>IF($C3101="", "", IF(IFERROR(INDEX(Ingredients!G$11:G$310, MATCH($C3101, Ingredients!$B$11:$B$310, 0)), "")="", "", IFERROR(INDEX(Ingredients!G$11:G$310, MATCH($C3101, Ingredients!$B$11:$B$310, 0)), "")))</f>
        <v/>
      </c>
      <c r="AL3101" s="79" t="str">
        <f>IF($C3101="", "", IF(IFERROR(INDEX(Ingredients!H$11:H$310, MATCH($C3101, Ingredients!$B$11:$B$310, 0)), "")="", "", IFERROR(INDEX(Ingredients!H$11:H$310, MATCH($C3101, Ingredients!$B$11:$B$310, 0)), "")))</f>
        <v/>
      </c>
      <c r="AN3101" s="83" t="str">
        <f t="shared" si="725"/>
        <v/>
      </c>
      <c r="AP3101" s="114" t="str">
        <f t="shared" si="735"/>
        <v/>
      </c>
      <c r="AR3101" s="117" t="str">
        <f>IF($C3101="", "", IF(IFERROR(INDEX(Ingredients!$AI$11:$AI$310, MATCH($C3101, Ingredients!$B$11:$B$310, 0)), "")="", "", IFERROR(INDEX(Ingredients!$AI$11:$AI$310, MATCH($C3101, Ingredients!$B$11:$B$310, 0)), "")))</f>
        <v/>
      </c>
      <c r="AT3101" s="120" t="str">
        <f t="shared" si="736"/>
        <v/>
      </c>
      <c r="AV3101" s="90" t="str">
        <f t="shared" si="726"/>
        <v/>
      </c>
      <c r="AX3101" s="90" t="str">
        <f>IF($AV3101="", "", COUNTIF($AV$11:$AV$5010, "&lt;"&amp;$AV3101)+1+COUNTIF($AV$11:$AV3101, $AV3101)-1)</f>
        <v/>
      </c>
      <c r="AZ3101" s="111" t="str">
        <f>IF($B3101="", "", SUMIF('Shopping List'!$AV$11:$AV$25, $B3101, 'Shopping List'!$BN$11:$BN$25))</f>
        <v/>
      </c>
      <c r="BB3101" s="117" t="str">
        <f t="shared" si="737"/>
        <v/>
      </c>
    </row>
    <row r="3102" spans="1:54" x14ac:dyDescent="0.25">
      <c r="A3102" s="4"/>
      <c r="B3102" s="37"/>
      <c r="C3102" s="124"/>
      <c r="D3102" s="39"/>
      <c r="E3102" s="125"/>
      <c r="F3102" s="48"/>
      <c r="G3102" s="4"/>
      <c r="H3102" s="4"/>
      <c r="I3102" s="95" t="str">
        <f>IF($C3102="", "", IF(IFERROR(INDEX(Ingredients!$C$11:$C$310, MATCH($C3102, Ingredients!$B$11:$B$310, 0)), "")="", "", IFERROR(INDEX(Ingredients!$C$11:$C$310, MATCH($C3102, Ingredients!$B$11:$B$310, 0)), "")))</f>
        <v/>
      </c>
      <c r="J3102" s="73" t="str">
        <f>IF($B3102="", "", IF(IFERROR(INDEX(Meals!$C$11:$C$260, MATCH($B3102, Meals!$B$11:$B$260, 0)), "")="", "", IFERROR(INDEX(Meals!$C$11:$C$260, MATCH($B3102, Meals!$B$11:$B$260, 0)), "")))</f>
        <v/>
      </c>
      <c r="K3102" s="4"/>
      <c r="L3102" s="72" t="str">
        <f t="shared" si="727"/>
        <v/>
      </c>
      <c r="M3102" s="73" t="str">
        <f t="shared" si="728"/>
        <v/>
      </c>
      <c r="N3102" s="4"/>
      <c r="O3102" s="78" t="str">
        <f t="shared" si="729"/>
        <v/>
      </c>
      <c r="P3102" s="79" t="str">
        <f t="shared" si="730"/>
        <v/>
      </c>
      <c r="Q3102" s="4"/>
      <c r="R3102" s="90" t="str">
        <f t="shared" si="731"/>
        <v/>
      </c>
      <c r="S3102" s="4"/>
      <c r="Y3102" s="18" t="str">
        <f t="shared" si="732"/>
        <v/>
      </c>
      <c r="AA3102" s="18" t="str">
        <f t="shared" si="723"/>
        <v/>
      </c>
      <c r="AB3102" s="18" t="str">
        <f t="shared" si="724"/>
        <v/>
      </c>
      <c r="AC3102" s="18" t="str">
        <f t="shared" si="733"/>
        <v/>
      </c>
      <c r="AD3102" s="18" t="str">
        <f t="shared" si="733"/>
        <v/>
      </c>
      <c r="AE3102" s="18" t="str">
        <f t="shared" si="734"/>
        <v/>
      </c>
      <c r="AG3102" s="95" t="str">
        <f>IF($C3102="", "", IF(IFERROR(INDEX(Ingredients!C$11:C$310, MATCH($C3102, Ingredients!$B$11:$B$310, 0)), "")="", "", IFERROR(INDEX(Ingredients!C$11:C$310, MATCH($C3102, Ingredients!$B$11:$B$310, 0)), "")))</f>
        <v/>
      </c>
      <c r="AH3102" s="105" t="str">
        <f>IF($C3102="", "", IF(IFERROR(INDEX(Ingredients!D$11:D$310, MATCH($C3102, Ingredients!$B$11:$B$310, 0)), "")="", "", IFERROR(INDEX(Ingredients!D$11:D$310, MATCH($C3102, Ingredients!$B$11:$B$310, 0)), "")))</f>
        <v/>
      </c>
      <c r="AI3102" s="106" t="str">
        <f>IF($C3102="", "", IF(IFERROR(INDEX(Ingredients!E$11:E$310, MATCH($C3102, Ingredients!$B$11:$B$310, 0)), "")="", "", IFERROR(INDEX(Ingredients!E$11:E$310, MATCH($C3102, Ingredients!$B$11:$B$310, 0)), "")))</f>
        <v/>
      </c>
      <c r="AJ3102" s="108" t="str">
        <f>IF($C3102="", "", IF(IFERROR(INDEX(Ingredients!F$11:F$310, MATCH($C3102, Ingredients!$B$11:$B$310, 0)), "")="", "", IFERROR(INDEX(Ingredients!F$11:F$310, MATCH($C3102, Ingredients!$B$11:$B$310, 0)), "")))</f>
        <v/>
      </c>
      <c r="AK3102" s="106" t="str">
        <f>IF($C3102="", "", IF(IFERROR(INDEX(Ingredients!G$11:G$310, MATCH($C3102, Ingredients!$B$11:$B$310, 0)), "")="", "", IFERROR(INDEX(Ingredients!G$11:G$310, MATCH($C3102, Ingredients!$B$11:$B$310, 0)), "")))</f>
        <v/>
      </c>
      <c r="AL3102" s="79" t="str">
        <f>IF($C3102="", "", IF(IFERROR(INDEX(Ingredients!H$11:H$310, MATCH($C3102, Ingredients!$B$11:$B$310, 0)), "")="", "", IFERROR(INDEX(Ingredients!H$11:H$310, MATCH($C3102, Ingredients!$B$11:$B$310, 0)), "")))</f>
        <v/>
      </c>
      <c r="AN3102" s="83" t="str">
        <f t="shared" si="725"/>
        <v/>
      </c>
      <c r="AP3102" s="114" t="str">
        <f t="shared" si="735"/>
        <v/>
      </c>
      <c r="AR3102" s="117" t="str">
        <f>IF($C3102="", "", IF(IFERROR(INDEX(Ingredients!$AI$11:$AI$310, MATCH($C3102, Ingredients!$B$11:$B$310, 0)), "")="", "", IFERROR(INDEX(Ingredients!$AI$11:$AI$310, MATCH($C3102, Ingredients!$B$11:$B$310, 0)), "")))</f>
        <v/>
      </c>
      <c r="AT3102" s="120" t="str">
        <f t="shared" si="736"/>
        <v/>
      </c>
      <c r="AV3102" s="90" t="str">
        <f t="shared" si="726"/>
        <v/>
      </c>
      <c r="AX3102" s="90" t="str">
        <f>IF($AV3102="", "", COUNTIF($AV$11:$AV$5010, "&lt;"&amp;$AV3102)+1+COUNTIF($AV$11:$AV3102, $AV3102)-1)</f>
        <v/>
      </c>
      <c r="AZ3102" s="111" t="str">
        <f>IF($B3102="", "", SUMIF('Shopping List'!$AV$11:$AV$25, $B3102, 'Shopping List'!$BN$11:$BN$25))</f>
        <v/>
      </c>
      <c r="BB3102" s="117" t="str">
        <f t="shared" si="737"/>
        <v/>
      </c>
    </row>
    <row r="3103" spans="1:54" x14ac:dyDescent="0.25">
      <c r="A3103" s="4"/>
      <c r="B3103" s="37"/>
      <c r="C3103" s="124"/>
      <c r="D3103" s="39"/>
      <c r="E3103" s="125"/>
      <c r="F3103" s="48"/>
      <c r="G3103" s="4"/>
      <c r="H3103" s="4"/>
      <c r="I3103" s="95" t="str">
        <f>IF($C3103="", "", IF(IFERROR(INDEX(Ingredients!$C$11:$C$310, MATCH($C3103, Ingredients!$B$11:$B$310, 0)), "")="", "", IFERROR(INDEX(Ingredients!$C$11:$C$310, MATCH($C3103, Ingredients!$B$11:$B$310, 0)), "")))</f>
        <v/>
      </c>
      <c r="J3103" s="73" t="str">
        <f>IF($B3103="", "", IF(IFERROR(INDEX(Meals!$C$11:$C$260, MATCH($B3103, Meals!$B$11:$B$260, 0)), "")="", "", IFERROR(INDEX(Meals!$C$11:$C$260, MATCH($B3103, Meals!$B$11:$B$260, 0)), "")))</f>
        <v/>
      </c>
      <c r="K3103" s="4"/>
      <c r="L3103" s="72" t="str">
        <f t="shared" si="727"/>
        <v/>
      </c>
      <c r="M3103" s="73" t="str">
        <f t="shared" si="728"/>
        <v/>
      </c>
      <c r="N3103" s="4"/>
      <c r="O3103" s="78" t="str">
        <f t="shared" si="729"/>
        <v/>
      </c>
      <c r="P3103" s="79" t="str">
        <f t="shared" si="730"/>
        <v/>
      </c>
      <c r="Q3103" s="4"/>
      <c r="R3103" s="90" t="str">
        <f t="shared" si="731"/>
        <v/>
      </c>
      <c r="S3103" s="4"/>
      <c r="Y3103" s="18" t="str">
        <f t="shared" si="732"/>
        <v/>
      </c>
      <c r="AA3103" s="18" t="str">
        <f t="shared" si="723"/>
        <v/>
      </c>
      <c r="AB3103" s="18" t="str">
        <f t="shared" si="724"/>
        <v/>
      </c>
      <c r="AC3103" s="18" t="str">
        <f t="shared" si="733"/>
        <v/>
      </c>
      <c r="AD3103" s="18" t="str">
        <f t="shared" si="733"/>
        <v/>
      </c>
      <c r="AE3103" s="18" t="str">
        <f t="shared" si="734"/>
        <v/>
      </c>
      <c r="AG3103" s="95" t="str">
        <f>IF($C3103="", "", IF(IFERROR(INDEX(Ingredients!C$11:C$310, MATCH($C3103, Ingredients!$B$11:$B$310, 0)), "")="", "", IFERROR(INDEX(Ingredients!C$11:C$310, MATCH($C3103, Ingredients!$B$11:$B$310, 0)), "")))</f>
        <v/>
      </c>
      <c r="AH3103" s="105" t="str">
        <f>IF($C3103="", "", IF(IFERROR(INDEX(Ingredients!D$11:D$310, MATCH($C3103, Ingredients!$B$11:$B$310, 0)), "")="", "", IFERROR(INDEX(Ingredients!D$11:D$310, MATCH($C3103, Ingredients!$B$11:$B$310, 0)), "")))</f>
        <v/>
      </c>
      <c r="AI3103" s="106" t="str">
        <f>IF($C3103="", "", IF(IFERROR(INDEX(Ingredients!E$11:E$310, MATCH($C3103, Ingredients!$B$11:$B$310, 0)), "")="", "", IFERROR(INDEX(Ingredients!E$11:E$310, MATCH($C3103, Ingredients!$B$11:$B$310, 0)), "")))</f>
        <v/>
      </c>
      <c r="AJ3103" s="108" t="str">
        <f>IF($C3103="", "", IF(IFERROR(INDEX(Ingredients!F$11:F$310, MATCH($C3103, Ingredients!$B$11:$B$310, 0)), "")="", "", IFERROR(INDEX(Ingredients!F$11:F$310, MATCH($C3103, Ingredients!$B$11:$B$310, 0)), "")))</f>
        <v/>
      </c>
      <c r="AK3103" s="106" t="str">
        <f>IF($C3103="", "", IF(IFERROR(INDEX(Ingredients!G$11:G$310, MATCH($C3103, Ingredients!$B$11:$B$310, 0)), "")="", "", IFERROR(INDEX(Ingredients!G$11:G$310, MATCH($C3103, Ingredients!$B$11:$B$310, 0)), "")))</f>
        <v/>
      </c>
      <c r="AL3103" s="79" t="str">
        <f>IF($C3103="", "", IF(IFERROR(INDEX(Ingredients!H$11:H$310, MATCH($C3103, Ingredients!$B$11:$B$310, 0)), "")="", "", IFERROR(INDEX(Ingredients!H$11:H$310, MATCH($C3103, Ingredients!$B$11:$B$310, 0)), "")))</f>
        <v/>
      </c>
      <c r="AN3103" s="83" t="str">
        <f t="shared" si="725"/>
        <v/>
      </c>
      <c r="AP3103" s="114" t="str">
        <f t="shared" si="735"/>
        <v/>
      </c>
      <c r="AR3103" s="117" t="str">
        <f>IF($C3103="", "", IF(IFERROR(INDEX(Ingredients!$AI$11:$AI$310, MATCH($C3103, Ingredients!$B$11:$B$310, 0)), "")="", "", IFERROR(INDEX(Ingredients!$AI$11:$AI$310, MATCH($C3103, Ingredients!$B$11:$B$310, 0)), "")))</f>
        <v/>
      </c>
      <c r="AT3103" s="120" t="str">
        <f t="shared" si="736"/>
        <v/>
      </c>
      <c r="AV3103" s="90" t="str">
        <f t="shared" si="726"/>
        <v/>
      </c>
      <c r="AX3103" s="90" t="str">
        <f>IF($AV3103="", "", COUNTIF($AV$11:$AV$5010, "&lt;"&amp;$AV3103)+1+COUNTIF($AV$11:$AV3103, $AV3103)-1)</f>
        <v/>
      </c>
      <c r="AZ3103" s="111" t="str">
        <f>IF($B3103="", "", SUMIF('Shopping List'!$AV$11:$AV$25, $B3103, 'Shopping List'!$BN$11:$BN$25))</f>
        <v/>
      </c>
      <c r="BB3103" s="117" t="str">
        <f t="shared" si="737"/>
        <v/>
      </c>
    </row>
    <row r="3104" spans="1:54" x14ac:dyDescent="0.25">
      <c r="A3104" s="4"/>
      <c r="B3104" s="37"/>
      <c r="C3104" s="124"/>
      <c r="D3104" s="39"/>
      <c r="E3104" s="125"/>
      <c r="F3104" s="48"/>
      <c r="G3104" s="4"/>
      <c r="H3104" s="4"/>
      <c r="I3104" s="95" t="str">
        <f>IF($C3104="", "", IF(IFERROR(INDEX(Ingredients!$C$11:$C$310, MATCH($C3104, Ingredients!$B$11:$B$310, 0)), "")="", "", IFERROR(INDEX(Ingredients!$C$11:$C$310, MATCH($C3104, Ingredients!$B$11:$B$310, 0)), "")))</f>
        <v/>
      </c>
      <c r="J3104" s="73" t="str">
        <f>IF($B3104="", "", IF(IFERROR(INDEX(Meals!$C$11:$C$260, MATCH($B3104, Meals!$B$11:$B$260, 0)), "")="", "", IFERROR(INDEX(Meals!$C$11:$C$260, MATCH($B3104, Meals!$B$11:$B$260, 0)), "")))</f>
        <v/>
      </c>
      <c r="K3104" s="4"/>
      <c r="L3104" s="72" t="str">
        <f t="shared" si="727"/>
        <v/>
      </c>
      <c r="M3104" s="73" t="str">
        <f t="shared" si="728"/>
        <v/>
      </c>
      <c r="N3104" s="4"/>
      <c r="O3104" s="78" t="str">
        <f t="shared" si="729"/>
        <v/>
      </c>
      <c r="P3104" s="79" t="str">
        <f t="shared" si="730"/>
        <v/>
      </c>
      <c r="Q3104" s="4"/>
      <c r="R3104" s="90" t="str">
        <f t="shared" si="731"/>
        <v/>
      </c>
      <c r="S3104" s="4"/>
      <c r="Y3104" s="18" t="str">
        <f t="shared" si="732"/>
        <v/>
      </c>
      <c r="AA3104" s="18" t="str">
        <f t="shared" si="723"/>
        <v/>
      </c>
      <c r="AB3104" s="18" t="str">
        <f t="shared" si="724"/>
        <v/>
      </c>
      <c r="AC3104" s="18" t="str">
        <f t="shared" si="733"/>
        <v/>
      </c>
      <c r="AD3104" s="18" t="str">
        <f t="shared" si="733"/>
        <v/>
      </c>
      <c r="AE3104" s="18" t="str">
        <f t="shared" si="734"/>
        <v/>
      </c>
      <c r="AG3104" s="95" t="str">
        <f>IF($C3104="", "", IF(IFERROR(INDEX(Ingredients!C$11:C$310, MATCH($C3104, Ingredients!$B$11:$B$310, 0)), "")="", "", IFERROR(INDEX(Ingredients!C$11:C$310, MATCH($C3104, Ingredients!$B$11:$B$310, 0)), "")))</f>
        <v/>
      </c>
      <c r="AH3104" s="105" t="str">
        <f>IF($C3104="", "", IF(IFERROR(INDEX(Ingredients!D$11:D$310, MATCH($C3104, Ingredients!$B$11:$B$310, 0)), "")="", "", IFERROR(INDEX(Ingredients!D$11:D$310, MATCH($C3104, Ingredients!$B$11:$B$310, 0)), "")))</f>
        <v/>
      </c>
      <c r="AI3104" s="106" t="str">
        <f>IF($C3104="", "", IF(IFERROR(INDEX(Ingredients!E$11:E$310, MATCH($C3104, Ingredients!$B$11:$B$310, 0)), "")="", "", IFERROR(INDEX(Ingredients!E$11:E$310, MATCH($C3104, Ingredients!$B$11:$B$310, 0)), "")))</f>
        <v/>
      </c>
      <c r="AJ3104" s="108" t="str">
        <f>IF($C3104="", "", IF(IFERROR(INDEX(Ingredients!F$11:F$310, MATCH($C3104, Ingredients!$B$11:$B$310, 0)), "")="", "", IFERROR(INDEX(Ingredients!F$11:F$310, MATCH($C3104, Ingredients!$B$11:$B$310, 0)), "")))</f>
        <v/>
      </c>
      <c r="AK3104" s="106" t="str">
        <f>IF($C3104="", "", IF(IFERROR(INDEX(Ingredients!G$11:G$310, MATCH($C3104, Ingredients!$B$11:$B$310, 0)), "")="", "", IFERROR(INDEX(Ingredients!G$11:G$310, MATCH($C3104, Ingredients!$B$11:$B$310, 0)), "")))</f>
        <v/>
      </c>
      <c r="AL3104" s="79" t="str">
        <f>IF($C3104="", "", IF(IFERROR(INDEX(Ingredients!H$11:H$310, MATCH($C3104, Ingredients!$B$11:$B$310, 0)), "")="", "", IFERROR(INDEX(Ingredients!H$11:H$310, MATCH($C3104, Ingredients!$B$11:$B$310, 0)), "")))</f>
        <v/>
      </c>
      <c r="AN3104" s="83" t="str">
        <f t="shared" si="725"/>
        <v/>
      </c>
      <c r="AP3104" s="114" t="str">
        <f t="shared" si="735"/>
        <v/>
      </c>
      <c r="AR3104" s="117" t="str">
        <f>IF($C3104="", "", IF(IFERROR(INDEX(Ingredients!$AI$11:$AI$310, MATCH($C3104, Ingredients!$B$11:$B$310, 0)), "")="", "", IFERROR(INDEX(Ingredients!$AI$11:$AI$310, MATCH($C3104, Ingredients!$B$11:$B$310, 0)), "")))</f>
        <v/>
      </c>
      <c r="AT3104" s="120" t="str">
        <f t="shared" si="736"/>
        <v/>
      </c>
      <c r="AV3104" s="90" t="str">
        <f t="shared" si="726"/>
        <v/>
      </c>
      <c r="AX3104" s="90" t="str">
        <f>IF($AV3104="", "", COUNTIF($AV$11:$AV$5010, "&lt;"&amp;$AV3104)+1+COUNTIF($AV$11:$AV3104, $AV3104)-1)</f>
        <v/>
      </c>
      <c r="AZ3104" s="111" t="str">
        <f>IF($B3104="", "", SUMIF('Shopping List'!$AV$11:$AV$25, $B3104, 'Shopping List'!$BN$11:$BN$25))</f>
        <v/>
      </c>
      <c r="BB3104" s="117" t="str">
        <f t="shared" si="737"/>
        <v/>
      </c>
    </row>
    <row r="3105" spans="1:54" x14ac:dyDescent="0.25">
      <c r="A3105" s="4"/>
      <c r="B3105" s="37"/>
      <c r="C3105" s="124"/>
      <c r="D3105" s="39"/>
      <c r="E3105" s="125"/>
      <c r="F3105" s="48"/>
      <c r="G3105" s="4"/>
      <c r="H3105" s="4"/>
      <c r="I3105" s="95" t="str">
        <f>IF($C3105="", "", IF(IFERROR(INDEX(Ingredients!$C$11:$C$310, MATCH($C3105, Ingredients!$B$11:$B$310, 0)), "")="", "", IFERROR(INDEX(Ingredients!$C$11:$C$310, MATCH($C3105, Ingredients!$B$11:$B$310, 0)), "")))</f>
        <v/>
      </c>
      <c r="J3105" s="73" t="str">
        <f>IF($B3105="", "", IF(IFERROR(INDEX(Meals!$C$11:$C$260, MATCH($B3105, Meals!$B$11:$B$260, 0)), "")="", "", IFERROR(INDEX(Meals!$C$11:$C$260, MATCH($B3105, Meals!$B$11:$B$260, 0)), "")))</f>
        <v/>
      </c>
      <c r="K3105" s="4"/>
      <c r="L3105" s="72" t="str">
        <f t="shared" si="727"/>
        <v/>
      </c>
      <c r="M3105" s="73" t="str">
        <f t="shared" si="728"/>
        <v/>
      </c>
      <c r="N3105" s="4"/>
      <c r="O3105" s="78" t="str">
        <f t="shared" si="729"/>
        <v/>
      </c>
      <c r="P3105" s="79" t="str">
        <f t="shared" si="730"/>
        <v/>
      </c>
      <c r="Q3105" s="4"/>
      <c r="R3105" s="90" t="str">
        <f t="shared" si="731"/>
        <v/>
      </c>
      <c r="S3105" s="4"/>
      <c r="Y3105" s="18" t="str">
        <f t="shared" si="732"/>
        <v/>
      </c>
      <c r="AA3105" s="18" t="str">
        <f t="shared" si="723"/>
        <v/>
      </c>
      <c r="AB3105" s="18" t="str">
        <f t="shared" si="724"/>
        <v/>
      </c>
      <c r="AC3105" s="18" t="str">
        <f t="shared" si="733"/>
        <v/>
      </c>
      <c r="AD3105" s="18" t="str">
        <f t="shared" si="733"/>
        <v/>
      </c>
      <c r="AE3105" s="18" t="str">
        <f t="shared" si="734"/>
        <v/>
      </c>
      <c r="AG3105" s="95" t="str">
        <f>IF($C3105="", "", IF(IFERROR(INDEX(Ingredients!C$11:C$310, MATCH($C3105, Ingredients!$B$11:$B$310, 0)), "")="", "", IFERROR(INDEX(Ingredients!C$11:C$310, MATCH($C3105, Ingredients!$B$11:$B$310, 0)), "")))</f>
        <v/>
      </c>
      <c r="AH3105" s="105" t="str">
        <f>IF($C3105="", "", IF(IFERROR(INDEX(Ingredients!D$11:D$310, MATCH($C3105, Ingredients!$B$11:$B$310, 0)), "")="", "", IFERROR(INDEX(Ingredients!D$11:D$310, MATCH($C3105, Ingredients!$B$11:$B$310, 0)), "")))</f>
        <v/>
      </c>
      <c r="AI3105" s="106" t="str">
        <f>IF($C3105="", "", IF(IFERROR(INDEX(Ingredients!E$11:E$310, MATCH($C3105, Ingredients!$B$11:$B$310, 0)), "")="", "", IFERROR(INDEX(Ingredients!E$11:E$310, MATCH($C3105, Ingredients!$B$11:$B$310, 0)), "")))</f>
        <v/>
      </c>
      <c r="AJ3105" s="108" t="str">
        <f>IF($C3105="", "", IF(IFERROR(INDEX(Ingredients!F$11:F$310, MATCH($C3105, Ingredients!$B$11:$B$310, 0)), "")="", "", IFERROR(INDEX(Ingredients!F$11:F$310, MATCH($C3105, Ingredients!$B$11:$B$310, 0)), "")))</f>
        <v/>
      </c>
      <c r="AK3105" s="106" t="str">
        <f>IF($C3105="", "", IF(IFERROR(INDEX(Ingredients!G$11:G$310, MATCH($C3105, Ingredients!$B$11:$B$310, 0)), "")="", "", IFERROR(INDEX(Ingredients!G$11:G$310, MATCH($C3105, Ingredients!$B$11:$B$310, 0)), "")))</f>
        <v/>
      </c>
      <c r="AL3105" s="79" t="str">
        <f>IF($C3105="", "", IF(IFERROR(INDEX(Ingredients!H$11:H$310, MATCH($C3105, Ingredients!$B$11:$B$310, 0)), "")="", "", IFERROR(INDEX(Ingredients!H$11:H$310, MATCH($C3105, Ingredients!$B$11:$B$310, 0)), "")))</f>
        <v/>
      </c>
      <c r="AN3105" s="83" t="str">
        <f t="shared" si="725"/>
        <v/>
      </c>
      <c r="AP3105" s="114" t="str">
        <f t="shared" si="735"/>
        <v/>
      </c>
      <c r="AR3105" s="117" t="str">
        <f>IF($C3105="", "", IF(IFERROR(INDEX(Ingredients!$AI$11:$AI$310, MATCH($C3105, Ingredients!$B$11:$B$310, 0)), "")="", "", IFERROR(INDEX(Ingredients!$AI$11:$AI$310, MATCH($C3105, Ingredients!$B$11:$B$310, 0)), "")))</f>
        <v/>
      </c>
      <c r="AT3105" s="120" t="str">
        <f t="shared" si="736"/>
        <v/>
      </c>
      <c r="AV3105" s="90" t="str">
        <f t="shared" si="726"/>
        <v/>
      </c>
      <c r="AX3105" s="90" t="str">
        <f>IF($AV3105="", "", COUNTIF($AV$11:$AV$5010, "&lt;"&amp;$AV3105)+1+COUNTIF($AV$11:$AV3105, $AV3105)-1)</f>
        <v/>
      </c>
      <c r="AZ3105" s="111" t="str">
        <f>IF($B3105="", "", SUMIF('Shopping List'!$AV$11:$AV$25, $B3105, 'Shopping List'!$BN$11:$BN$25))</f>
        <v/>
      </c>
      <c r="BB3105" s="117" t="str">
        <f t="shared" si="737"/>
        <v/>
      </c>
    </row>
    <row r="3106" spans="1:54" x14ac:dyDescent="0.25">
      <c r="A3106" s="4"/>
      <c r="B3106" s="37"/>
      <c r="C3106" s="124"/>
      <c r="D3106" s="39"/>
      <c r="E3106" s="125"/>
      <c r="F3106" s="48"/>
      <c r="G3106" s="4"/>
      <c r="H3106" s="4"/>
      <c r="I3106" s="95" t="str">
        <f>IF($C3106="", "", IF(IFERROR(INDEX(Ingredients!$C$11:$C$310, MATCH($C3106, Ingredients!$B$11:$B$310, 0)), "")="", "", IFERROR(INDEX(Ingredients!$C$11:$C$310, MATCH($C3106, Ingredients!$B$11:$B$310, 0)), "")))</f>
        <v/>
      </c>
      <c r="J3106" s="73" t="str">
        <f>IF($B3106="", "", IF(IFERROR(INDEX(Meals!$C$11:$C$260, MATCH($B3106, Meals!$B$11:$B$260, 0)), "")="", "", IFERROR(INDEX(Meals!$C$11:$C$260, MATCH($B3106, Meals!$B$11:$B$260, 0)), "")))</f>
        <v/>
      </c>
      <c r="K3106" s="4"/>
      <c r="L3106" s="72" t="str">
        <f t="shared" si="727"/>
        <v/>
      </c>
      <c r="M3106" s="73" t="str">
        <f t="shared" si="728"/>
        <v/>
      </c>
      <c r="N3106" s="4"/>
      <c r="O3106" s="78" t="str">
        <f t="shared" si="729"/>
        <v/>
      </c>
      <c r="P3106" s="79" t="str">
        <f t="shared" si="730"/>
        <v/>
      </c>
      <c r="Q3106" s="4"/>
      <c r="R3106" s="90" t="str">
        <f t="shared" si="731"/>
        <v/>
      </c>
      <c r="S3106" s="4"/>
      <c r="Y3106" s="18" t="str">
        <f t="shared" si="732"/>
        <v/>
      </c>
      <c r="AA3106" s="18" t="str">
        <f t="shared" si="723"/>
        <v/>
      </c>
      <c r="AB3106" s="18" t="str">
        <f t="shared" si="724"/>
        <v/>
      </c>
      <c r="AC3106" s="18" t="str">
        <f t="shared" si="733"/>
        <v/>
      </c>
      <c r="AD3106" s="18" t="str">
        <f t="shared" si="733"/>
        <v/>
      </c>
      <c r="AE3106" s="18" t="str">
        <f t="shared" si="734"/>
        <v/>
      </c>
      <c r="AG3106" s="95" t="str">
        <f>IF($C3106="", "", IF(IFERROR(INDEX(Ingredients!C$11:C$310, MATCH($C3106, Ingredients!$B$11:$B$310, 0)), "")="", "", IFERROR(INDEX(Ingredients!C$11:C$310, MATCH($C3106, Ingredients!$B$11:$B$310, 0)), "")))</f>
        <v/>
      </c>
      <c r="AH3106" s="105" t="str">
        <f>IF($C3106="", "", IF(IFERROR(INDEX(Ingredients!D$11:D$310, MATCH($C3106, Ingredients!$B$11:$B$310, 0)), "")="", "", IFERROR(INDEX(Ingredients!D$11:D$310, MATCH($C3106, Ingredients!$B$11:$B$310, 0)), "")))</f>
        <v/>
      </c>
      <c r="AI3106" s="106" t="str">
        <f>IF($C3106="", "", IF(IFERROR(INDEX(Ingredients!E$11:E$310, MATCH($C3106, Ingredients!$B$11:$B$310, 0)), "")="", "", IFERROR(INDEX(Ingredients!E$11:E$310, MATCH($C3106, Ingredients!$B$11:$B$310, 0)), "")))</f>
        <v/>
      </c>
      <c r="AJ3106" s="108" t="str">
        <f>IF($C3106="", "", IF(IFERROR(INDEX(Ingredients!F$11:F$310, MATCH($C3106, Ingredients!$B$11:$B$310, 0)), "")="", "", IFERROR(INDEX(Ingredients!F$11:F$310, MATCH($C3106, Ingredients!$B$11:$B$310, 0)), "")))</f>
        <v/>
      </c>
      <c r="AK3106" s="106" t="str">
        <f>IF($C3106="", "", IF(IFERROR(INDEX(Ingredients!G$11:G$310, MATCH($C3106, Ingredients!$B$11:$B$310, 0)), "")="", "", IFERROR(INDEX(Ingredients!G$11:G$310, MATCH($C3106, Ingredients!$B$11:$B$310, 0)), "")))</f>
        <v/>
      </c>
      <c r="AL3106" s="79" t="str">
        <f>IF($C3106="", "", IF(IFERROR(INDEX(Ingredients!H$11:H$310, MATCH($C3106, Ingredients!$B$11:$B$310, 0)), "")="", "", IFERROR(INDEX(Ingredients!H$11:H$310, MATCH($C3106, Ingredients!$B$11:$B$310, 0)), "")))</f>
        <v/>
      </c>
      <c r="AN3106" s="83" t="str">
        <f t="shared" si="725"/>
        <v/>
      </c>
      <c r="AP3106" s="114" t="str">
        <f t="shared" si="735"/>
        <v/>
      </c>
      <c r="AR3106" s="117" t="str">
        <f>IF($C3106="", "", IF(IFERROR(INDEX(Ingredients!$AI$11:$AI$310, MATCH($C3106, Ingredients!$B$11:$B$310, 0)), "")="", "", IFERROR(INDEX(Ingredients!$AI$11:$AI$310, MATCH($C3106, Ingredients!$B$11:$B$310, 0)), "")))</f>
        <v/>
      </c>
      <c r="AT3106" s="120" t="str">
        <f t="shared" si="736"/>
        <v/>
      </c>
      <c r="AV3106" s="90" t="str">
        <f t="shared" si="726"/>
        <v/>
      </c>
      <c r="AX3106" s="90" t="str">
        <f>IF($AV3106="", "", COUNTIF($AV$11:$AV$5010, "&lt;"&amp;$AV3106)+1+COUNTIF($AV$11:$AV3106, $AV3106)-1)</f>
        <v/>
      </c>
      <c r="AZ3106" s="111" t="str">
        <f>IF($B3106="", "", SUMIF('Shopping List'!$AV$11:$AV$25, $B3106, 'Shopping List'!$BN$11:$BN$25))</f>
        <v/>
      </c>
      <c r="BB3106" s="117" t="str">
        <f t="shared" si="737"/>
        <v/>
      </c>
    </row>
    <row r="3107" spans="1:54" x14ac:dyDescent="0.25">
      <c r="A3107" s="4"/>
      <c r="B3107" s="37"/>
      <c r="C3107" s="124"/>
      <c r="D3107" s="39"/>
      <c r="E3107" s="125"/>
      <c r="F3107" s="48"/>
      <c r="G3107" s="4"/>
      <c r="H3107" s="4"/>
      <c r="I3107" s="95" t="str">
        <f>IF($C3107="", "", IF(IFERROR(INDEX(Ingredients!$C$11:$C$310, MATCH($C3107, Ingredients!$B$11:$B$310, 0)), "")="", "", IFERROR(INDEX(Ingredients!$C$11:$C$310, MATCH($C3107, Ingredients!$B$11:$B$310, 0)), "")))</f>
        <v/>
      </c>
      <c r="J3107" s="73" t="str">
        <f>IF($B3107="", "", IF(IFERROR(INDEX(Meals!$C$11:$C$260, MATCH($B3107, Meals!$B$11:$B$260, 0)), "")="", "", IFERROR(INDEX(Meals!$C$11:$C$260, MATCH($B3107, Meals!$B$11:$B$260, 0)), "")))</f>
        <v/>
      </c>
      <c r="K3107" s="4"/>
      <c r="L3107" s="72" t="str">
        <f t="shared" si="727"/>
        <v/>
      </c>
      <c r="M3107" s="73" t="str">
        <f t="shared" si="728"/>
        <v/>
      </c>
      <c r="N3107" s="4"/>
      <c r="O3107" s="78" t="str">
        <f t="shared" si="729"/>
        <v/>
      </c>
      <c r="P3107" s="79" t="str">
        <f t="shared" si="730"/>
        <v/>
      </c>
      <c r="Q3107" s="4"/>
      <c r="R3107" s="90" t="str">
        <f t="shared" si="731"/>
        <v/>
      </c>
      <c r="S3107" s="4"/>
      <c r="Y3107" s="18" t="str">
        <f t="shared" si="732"/>
        <v/>
      </c>
      <c r="AA3107" s="18" t="str">
        <f t="shared" si="723"/>
        <v/>
      </c>
      <c r="AB3107" s="18" t="str">
        <f t="shared" si="724"/>
        <v/>
      </c>
      <c r="AC3107" s="18" t="str">
        <f t="shared" si="733"/>
        <v/>
      </c>
      <c r="AD3107" s="18" t="str">
        <f t="shared" si="733"/>
        <v/>
      </c>
      <c r="AE3107" s="18" t="str">
        <f t="shared" si="734"/>
        <v/>
      </c>
      <c r="AG3107" s="95" t="str">
        <f>IF($C3107="", "", IF(IFERROR(INDEX(Ingredients!C$11:C$310, MATCH($C3107, Ingredients!$B$11:$B$310, 0)), "")="", "", IFERROR(INDEX(Ingredients!C$11:C$310, MATCH($C3107, Ingredients!$B$11:$B$310, 0)), "")))</f>
        <v/>
      </c>
      <c r="AH3107" s="105" t="str">
        <f>IF($C3107="", "", IF(IFERROR(INDEX(Ingredients!D$11:D$310, MATCH($C3107, Ingredients!$B$11:$B$310, 0)), "")="", "", IFERROR(INDEX(Ingredients!D$11:D$310, MATCH($C3107, Ingredients!$B$11:$B$310, 0)), "")))</f>
        <v/>
      </c>
      <c r="AI3107" s="106" t="str">
        <f>IF($C3107="", "", IF(IFERROR(INDEX(Ingredients!E$11:E$310, MATCH($C3107, Ingredients!$B$11:$B$310, 0)), "")="", "", IFERROR(INDEX(Ingredients!E$11:E$310, MATCH($C3107, Ingredients!$B$11:$B$310, 0)), "")))</f>
        <v/>
      </c>
      <c r="AJ3107" s="108" t="str">
        <f>IF($C3107="", "", IF(IFERROR(INDEX(Ingredients!F$11:F$310, MATCH($C3107, Ingredients!$B$11:$B$310, 0)), "")="", "", IFERROR(INDEX(Ingredients!F$11:F$310, MATCH($C3107, Ingredients!$B$11:$B$310, 0)), "")))</f>
        <v/>
      </c>
      <c r="AK3107" s="106" t="str">
        <f>IF($C3107="", "", IF(IFERROR(INDEX(Ingredients!G$11:G$310, MATCH($C3107, Ingredients!$B$11:$B$310, 0)), "")="", "", IFERROR(INDEX(Ingredients!G$11:G$310, MATCH($C3107, Ingredients!$B$11:$B$310, 0)), "")))</f>
        <v/>
      </c>
      <c r="AL3107" s="79" t="str">
        <f>IF($C3107="", "", IF(IFERROR(INDEX(Ingredients!H$11:H$310, MATCH($C3107, Ingredients!$B$11:$B$310, 0)), "")="", "", IFERROR(INDEX(Ingredients!H$11:H$310, MATCH($C3107, Ingredients!$B$11:$B$310, 0)), "")))</f>
        <v/>
      </c>
      <c r="AN3107" s="83" t="str">
        <f t="shared" si="725"/>
        <v/>
      </c>
      <c r="AP3107" s="114" t="str">
        <f t="shared" si="735"/>
        <v/>
      </c>
      <c r="AR3107" s="117" t="str">
        <f>IF($C3107="", "", IF(IFERROR(INDEX(Ingredients!$AI$11:$AI$310, MATCH($C3107, Ingredients!$B$11:$B$310, 0)), "")="", "", IFERROR(INDEX(Ingredients!$AI$11:$AI$310, MATCH($C3107, Ingredients!$B$11:$B$310, 0)), "")))</f>
        <v/>
      </c>
      <c r="AT3107" s="120" t="str">
        <f t="shared" si="736"/>
        <v/>
      </c>
      <c r="AV3107" s="90" t="str">
        <f t="shared" si="726"/>
        <v/>
      </c>
      <c r="AX3107" s="90" t="str">
        <f>IF($AV3107="", "", COUNTIF($AV$11:$AV$5010, "&lt;"&amp;$AV3107)+1+COUNTIF($AV$11:$AV3107, $AV3107)-1)</f>
        <v/>
      </c>
      <c r="AZ3107" s="111" t="str">
        <f>IF($B3107="", "", SUMIF('Shopping List'!$AV$11:$AV$25, $B3107, 'Shopping List'!$BN$11:$BN$25))</f>
        <v/>
      </c>
      <c r="BB3107" s="117" t="str">
        <f t="shared" si="737"/>
        <v/>
      </c>
    </row>
    <row r="3108" spans="1:54" x14ac:dyDescent="0.25">
      <c r="A3108" s="4"/>
      <c r="B3108" s="37"/>
      <c r="C3108" s="124"/>
      <c r="D3108" s="39"/>
      <c r="E3108" s="125"/>
      <c r="F3108" s="48"/>
      <c r="G3108" s="4"/>
      <c r="H3108" s="4"/>
      <c r="I3108" s="95" t="str">
        <f>IF($C3108="", "", IF(IFERROR(INDEX(Ingredients!$C$11:$C$310, MATCH($C3108, Ingredients!$B$11:$B$310, 0)), "")="", "", IFERROR(INDEX(Ingredients!$C$11:$C$310, MATCH($C3108, Ingredients!$B$11:$B$310, 0)), "")))</f>
        <v/>
      </c>
      <c r="J3108" s="73" t="str">
        <f>IF($B3108="", "", IF(IFERROR(INDEX(Meals!$C$11:$C$260, MATCH($B3108, Meals!$B$11:$B$260, 0)), "")="", "", IFERROR(INDEX(Meals!$C$11:$C$260, MATCH($B3108, Meals!$B$11:$B$260, 0)), "")))</f>
        <v/>
      </c>
      <c r="K3108" s="4"/>
      <c r="L3108" s="72" t="str">
        <f t="shared" si="727"/>
        <v/>
      </c>
      <c r="M3108" s="73" t="str">
        <f t="shared" si="728"/>
        <v/>
      </c>
      <c r="N3108" s="4"/>
      <c r="O3108" s="78" t="str">
        <f t="shared" si="729"/>
        <v/>
      </c>
      <c r="P3108" s="79" t="str">
        <f t="shared" si="730"/>
        <v/>
      </c>
      <c r="Q3108" s="4"/>
      <c r="R3108" s="90" t="str">
        <f t="shared" si="731"/>
        <v/>
      </c>
      <c r="S3108" s="4"/>
      <c r="Y3108" s="18" t="str">
        <f t="shared" si="732"/>
        <v/>
      </c>
      <c r="AA3108" s="18" t="str">
        <f t="shared" si="723"/>
        <v/>
      </c>
      <c r="AB3108" s="18" t="str">
        <f t="shared" si="724"/>
        <v/>
      </c>
      <c r="AC3108" s="18" t="str">
        <f t="shared" si="733"/>
        <v/>
      </c>
      <c r="AD3108" s="18" t="str">
        <f t="shared" si="733"/>
        <v/>
      </c>
      <c r="AE3108" s="18" t="str">
        <f t="shared" si="734"/>
        <v/>
      </c>
      <c r="AG3108" s="95" t="str">
        <f>IF($C3108="", "", IF(IFERROR(INDEX(Ingredients!C$11:C$310, MATCH($C3108, Ingredients!$B$11:$B$310, 0)), "")="", "", IFERROR(INDEX(Ingredients!C$11:C$310, MATCH($C3108, Ingredients!$B$11:$B$310, 0)), "")))</f>
        <v/>
      </c>
      <c r="AH3108" s="105" t="str">
        <f>IF($C3108="", "", IF(IFERROR(INDEX(Ingredients!D$11:D$310, MATCH($C3108, Ingredients!$B$11:$B$310, 0)), "")="", "", IFERROR(INDEX(Ingredients!D$11:D$310, MATCH($C3108, Ingredients!$B$11:$B$310, 0)), "")))</f>
        <v/>
      </c>
      <c r="AI3108" s="106" t="str">
        <f>IF($C3108="", "", IF(IFERROR(INDEX(Ingredients!E$11:E$310, MATCH($C3108, Ingredients!$B$11:$B$310, 0)), "")="", "", IFERROR(INDEX(Ingredients!E$11:E$310, MATCH($C3108, Ingredients!$B$11:$B$310, 0)), "")))</f>
        <v/>
      </c>
      <c r="AJ3108" s="108" t="str">
        <f>IF($C3108="", "", IF(IFERROR(INDEX(Ingredients!F$11:F$310, MATCH($C3108, Ingredients!$B$11:$B$310, 0)), "")="", "", IFERROR(INDEX(Ingredients!F$11:F$310, MATCH($C3108, Ingredients!$B$11:$B$310, 0)), "")))</f>
        <v/>
      </c>
      <c r="AK3108" s="106" t="str">
        <f>IF($C3108="", "", IF(IFERROR(INDEX(Ingredients!G$11:G$310, MATCH($C3108, Ingredients!$B$11:$B$310, 0)), "")="", "", IFERROR(INDEX(Ingredients!G$11:G$310, MATCH($C3108, Ingredients!$B$11:$B$310, 0)), "")))</f>
        <v/>
      </c>
      <c r="AL3108" s="79" t="str">
        <f>IF($C3108="", "", IF(IFERROR(INDEX(Ingredients!H$11:H$310, MATCH($C3108, Ingredients!$B$11:$B$310, 0)), "")="", "", IFERROR(INDEX(Ingredients!H$11:H$310, MATCH($C3108, Ingredients!$B$11:$B$310, 0)), "")))</f>
        <v/>
      </c>
      <c r="AN3108" s="83" t="str">
        <f t="shared" si="725"/>
        <v/>
      </c>
      <c r="AP3108" s="114" t="str">
        <f t="shared" si="735"/>
        <v/>
      </c>
      <c r="AR3108" s="117" t="str">
        <f>IF($C3108="", "", IF(IFERROR(INDEX(Ingredients!$AI$11:$AI$310, MATCH($C3108, Ingredients!$B$11:$B$310, 0)), "")="", "", IFERROR(INDEX(Ingredients!$AI$11:$AI$310, MATCH($C3108, Ingredients!$B$11:$B$310, 0)), "")))</f>
        <v/>
      </c>
      <c r="AT3108" s="120" t="str">
        <f t="shared" si="736"/>
        <v/>
      </c>
      <c r="AV3108" s="90" t="str">
        <f t="shared" si="726"/>
        <v/>
      </c>
      <c r="AX3108" s="90" t="str">
        <f>IF($AV3108="", "", COUNTIF($AV$11:$AV$5010, "&lt;"&amp;$AV3108)+1+COUNTIF($AV$11:$AV3108, $AV3108)-1)</f>
        <v/>
      </c>
      <c r="AZ3108" s="111" t="str">
        <f>IF($B3108="", "", SUMIF('Shopping List'!$AV$11:$AV$25, $B3108, 'Shopping List'!$BN$11:$BN$25))</f>
        <v/>
      </c>
      <c r="BB3108" s="117" t="str">
        <f t="shared" si="737"/>
        <v/>
      </c>
    </row>
    <row r="3109" spans="1:54" x14ac:dyDescent="0.25">
      <c r="A3109" s="4"/>
      <c r="B3109" s="37"/>
      <c r="C3109" s="124"/>
      <c r="D3109" s="39"/>
      <c r="E3109" s="125"/>
      <c r="F3109" s="48"/>
      <c r="G3109" s="4"/>
      <c r="H3109" s="4"/>
      <c r="I3109" s="95" t="str">
        <f>IF($C3109="", "", IF(IFERROR(INDEX(Ingredients!$C$11:$C$310, MATCH($C3109, Ingredients!$B$11:$B$310, 0)), "")="", "", IFERROR(INDEX(Ingredients!$C$11:$C$310, MATCH($C3109, Ingredients!$B$11:$B$310, 0)), "")))</f>
        <v/>
      </c>
      <c r="J3109" s="73" t="str">
        <f>IF($B3109="", "", IF(IFERROR(INDEX(Meals!$C$11:$C$260, MATCH($B3109, Meals!$B$11:$B$260, 0)), "")="", "", IFERROR(INDEX(Meals!$C$11:$C$260, MATCH($B3109, Meals!$B$11:$B$260, 0)), "")))</f>
        <v/>
      </c>
      <c r="K3109" s="4"/>
      <c r="L3109" s="72" t="str">
        <f t="shared" si="727"/>
        <v/>
      </c>
      <c r="M3109" s="73" t="str">
        <f t="shared" si="728"/>
        <v/>
      </c>
      <c r="N3109" s="4"/>
      <c r="O3109" s="78" t="str">
        <f t="shared" si="729"/>
        <v/>
      </c>
      <c r="P3109" s="79" t="str">
        <f t="shared" si="730"/>
        <v/>
      </c>
      <c r="Q3109" s="4"/>
      <c r="R3109" s="90" t="str">
        <f t="shared" si="731"/>
        <v/>
      </c>
      <c r="S3109" s="4"/>
      <c r="Y3109" s="18" t="str">
        <f t="shared" si="732"/>
        <v/>
      </c>
      <c r="AA3109" s="18" t="str">
        <f t="shared" si="723"/>
        <v/>
      </c>
      <c r="AB3109" s="18" t="str">
        <f t="shared" si="724"/>
        <v/>
      </c>
      <c r="AC3109" s="18" t="str">
        <f t="shared" si="733"/>
        <v/>
      </c>
      <c r="AD3109" s="18" t="str">
        <f t="shared" si="733"/>
        <v/>
      </c>
      <c r="AE3109" s="18" t="str">
        <f t="shared" si="734"/>
        <v/>
      </c>
      <c r="AG3109" s="95" t="str">
        <f>IF($C3109="", "", IF(IFERROR(INDEX(Ingredients!C$11:C$310, MATCH($C3109, Ingredients!$B$11:$B$310, 0)), "")="", "", IFERROR(INDEX(Ingredients!C$11:C$310, MATCH($C3109, Ingredients!$B$11:$B$310, 0)), "")))</f>
        <v/>
      </c>
      <c r="AH3109" s="105" t="str">
        <f>IF($C3109="", "", IF(IFERROR(INDEX(Ingredients!D$11:D$310, MATCH($C3109, Ingredients!$B$11:$B$310, 0)), "")="", "", IFERROR(INDEX(Ingredients!D$11:D$310, MATCH($C3109, Ingredients!$B$11:$B$310, 0)), "")))</f>
        <v/>
      </c>
      <c r="AI3109" s="106" t="str">
        <f>IF($C3109="", "", IF(IFERROR(INDEX(Ingredients!E$11:E$310, MATCH($C3109, Ingredients!$B$11:$B$310, 0)), "")="", "", IFERROR(INDEX(Ingredients!E$11:E$310, MATCH($C3109, Ingredients!$B$11:$B$310, 0)), "")))</f>
        <v/>
      </c>
      <c r="AJ3109" s="108" t="str">
        <f>IF($C3109="", "", IF(IFERROR(INDEX(Ingredients!F$11:F$310, MATCH($C3109, Ingredients!$B$11:$B$310, 0)), "")="", "", IFERROR(INDEX(Ingredients!F$11:F$310, MATCH($C3109, Ingredients!$B$11:$B$310, 0)), "")))</f>
        <v/>
      </c>
      <c r="AK3109" s="106" t="str">
        <f>IF($C3109="", "", IF(IFERROR(INDEX(Ingredients!G$11:G$310, MATCH($C3109, Ingredients!$B$11:$B$310, 0)), "")="", "", IFERROR(INDEX(Ingredients!G$11:G$310, MATCH($C3109, Ingredients!$B$11:$B$310, 0)), "")))</f>
        <v/>
      </c>
      <c r="AL3109" s="79" t="str">
        <f>IF($C3109="", "", IF(IFERROR(INDEX(Ingredients!H$11:H$310, MATCH($C3109, Ingredients!$B$11:$B$310, 0)), "")="", "", IFERROR(INDEX(Ingredients!H$11:H$310, MATCH($C3109, Ingredients!$B$11:$B$310, 0)), "")))</f>
        <v/>
      </c>
      <c r="AN3109" s="83" t="str">
        <f t="shared" si="725"/>
        <v/>
      </c>
      <c r="AP3109" s="114" t="str">
        <f t="shared" si="735"/>
        <v/>
      </c>
      <c r="AR3109" s="117" t="str">
        <f>IF($C3109="", "", IF(IFERROR(INDEX(Ingredients!$AI$11:$AI$310, MATCH($C3109, Ingredients!$B$11:$B$310, 0)), "")="", "", IFERROR(INDEX(Ingredients!$AI$11:$AI$310, MATCH($C3109, Ingredients!$B$11:$B$310, 0)), "")))</f>
        <v/>
      </c>
      <c r="AT3109" s="120" t="str">
        <f t="shared" si="736"/>
        <v/>
      </c>
      <c r="AV3109" s="90" t="str">
        <f t="shared" si="726"/>
        <v/>
      </c>
      <c r="AX3109" s="90" t="str">
        <f>IF($AV3109="", "", COUNTIF($AV$11:$AV$5010, "&lt;"&amp;$AV3109)+1+COUNTIF($AV$11:$AV3109, $AV3109)-1)</f>
        <v/>
      </c>
      <c r="AZ3109" s="111" t="str">
        <f>IF($B3109="", "", SUMIF('Shopping List'!$AV$11:$AV$25, $B3109, 'Shopping List'!$BN$11:$BN$25))</f>
        <v/>
      </c>
      <c r="BB3109" s="117" t="str">
        <f t="shared" si="737"/>
        <v/>
      </c>
    </row>
    <row r="3110" spans="1:54" x14ac:dyDescent="0.25">
      <c r="A3110" s="4"/>
      <c r="B3110" s="37"/>
      <c r="C3110" s="124"/>
      <c r="D3110" s="39"/>
      <c r="E3110" s="125"/>
      <c r="F3110" s="48"/>
      <c r="G3110" s="4"/>
      <c r="H3110" s="4"/>
      <c r="I3110" s="95" t="str">
        <f>IF($C3110="", "", IF(IFERROR(INDEX(Ingredients!$C$11:$C$310, MATCH($C3110, Ingredients!$B$11:$B$310, 0)), "")="", "", IFERROR(INDEX(Ingredients!$C$11:$C$310, MATCH($C3110, Ingredients!$B$11:$B$310, 0)), "")))</f>
        <v/>
      </c>
      <c r="J3110" s="73" t="str">
        <f>IF($B3110="", "", IF(IFERROR(INDEX(Meals!$C$11:$C$260, MATCH($B3110, Meals!$B$11:$B$260, 0)), "")="", "", IFERROR(INDEX(Meals!$C$11:$C$260, MATCH($B3110, Meals!$B$11:$B$260, 0)), "")))</f>
        <v/>
      </c>
      <c r="K3110" s="4"/>
      <c r="L3110" s="72" t="str">
        <f t="shared" si="727"/>
        <v/>
      </c>
      <c r="M3110" s="73" t="str">
        <f t="shared" si="728"/>
        <v/>
      </c>
      <c r="N3110" s="4"/>
      <c r="O3110" s="78" t="str">
        <f t="shared" si="729"/>
        <v/>
      </c>
      <c r="P3110" s="79" t="str">
        <f t="shared" si="730"/>
        <v/>
      </c>
      <c r="Q3110" s="4"/>
      <c r="R3110" s="90" t="str">
        <f t="shared" si="731"/>
        <v/>
      </c>
      <c r="S3110" s="4"/>
      <c r="Y3110" s="18" t="str">
        <f t="shared" si="732"/>
        <v/>
      </c>
      <c r="AA3110" s="18" t="str">
        <f t="shared" si="723"/>
        <v/>
      </c>
      <c r="AB3110" s="18" t="str">
        <f t="shared" si="724"/>
        <v/>
      </c>
      <c r="AC3110" s="18" t="str">
        <f t="shared" si="733"/>
        <v/>
      </c>
      <c r="AD3110" s="18" t="str">
        <f t="shared" si="733"/>
        <v/>
      </c>
      <c r="AE3110" s="18" t="str">
        <f t="shared" si="734"/>
        <v/>
      </c>
      <c r="AG3110" s="95" t="str">
        <f>IF($C3110="", "", IF(IFERROR(INDEX(Ingredients!C$11:C$310, MATCH($C3110, Ingredients!$B$11:$B$310, 0)), "")="", "", IFERROR(INDEX(Ingredients!C$11:C$310, MATCH($C3110, Ingredients!$B$11:$B$310, 0)), "")))</f>
        <v/>
      </c>
      <c r="AH3110" s="105" t="str">
        <f>IF($C3110="", "", IF(IFERROR(INDEX(Ingredients!D$11:D$310, MATCH($C3110, Ingredients!$B$11:$B$310, 0)), "")="", "", IFERROR(INDEX(Ingredients!D$11:D$310, MATCH($C3110, Ingredients!$B$11:$B$310, 0)), "")))</f>
        <v/>
      </c>
      <c r="AI3110" s="106" t="str">
        <f>IF($C3110="", "", IF(IFERROR(INDEX(Ingredients!E$11:E$310, MATCH($C3110, Ingredients!$B$11:$B$310, 0)), "")="", "", IFERROR(INDEX(Ingredients!E$11:E$310, MATCH($C3110, Ingredients!$B$11:$B$310, 0)), "")))</f>
        <v/>
      </c>
      <c r="AJ3110" s="108" t="str">
        <f>IF($C3110="", "", IF(IFERROR(INDEX(Ingredients!F$11:F$310, MATCH($C3110, Ingredients!$B$11:$B$310, 0)), "")="", "", IFERROR(INDEX(Ingredients!F$11:F$310, MATCH($C3110, Ingredients!$B$11:$B$310, 0)), "")))</f>
        <v/>
      </c>
      <c r="AK3110" s="106" t="str">
        <f>IF($C3110="", "", IF(IFERROR(INDEX(Ingredients!G$11:G$310, MATCH($C3110, Ingredients!$B$11:$B$310, 0)), "")="", "", IFERROR(INDEX(Ingredients!G$11:G$310, MATCH($C3110, Ingredients!$B$11:$B$310, 0)), "")))</f>
        <v/>
      </c>
      <c r="AL3110" s="79" t="str">
        <f>IF($C3110="", "", IF(IFERROR(INDEX(Ingredients!H$11:H$310, MATCH($C3110, Ingredients!$B$11:$B$310, 0)), "")="", "", IFERROR(INDEX(Ingredients!H$11:H$310, MATCH($C3110, Ingredients!$B$11:$B$310, 0)), "")))</f>
        <v/>
      </c>
      <c r="AN3110" s="83" t="str">
        <f t="shared" si="725"/>
        <v/>
      </c>
      <c r="AP3110" s="114" t="str">
        <f t="shared" si="735"/>
        <v/>
      </c>
      <c r="AR3110" s="117" t="str">
        <f>IF($C3110="", "", IF(IFERROR(INDEX(Ingredients!$AI$11:$AI$310, MATCH($C3110, Ingredients!$B$11:$B$310, 0)), "")="", "", IFERROR(INDEX(Ingredients!$AI$11:$AI$310, MATCH($C3110, Ingredients!$B$11:$B$310, 0)), "")))</f>
        <v/>
      </c>
      <c r="AT3110" s="120" t="str">
        <f t="shared" si="736"/>
        <v/>
      </c>
      <c r="AV3110" s="90" t="str">
        <f t="shared" si="726"/>
        <v/>
      </c>
      <c r="AX3110" s="90" t="str">
        <f>IF($AV3110="", "", COUNTIF($AV$11:$AV$5010, "&lt;"&amp;$AV3110)+1+COUNTIF($AV$11:$AV3110, $AV3110)-1)</f>
        <v/>
      </c>
      <c r="AZ3110" s="111" t="str">
        <f>IF($B3110="", "", SUMIF('Shopping List'!$AV$11:$AV$25, $B3110, 'Shopping List'!$BN$11:$BN$25))</f>
        <v/>
      </c>
      <c r="BB3110" s="117" t="str">
        <f t="shared" si="737"/>
        <v/>
      </c>
    </row>
    <row r="3111" spans="1:54" x14ac:dyDescent="0.25">
      <c r="A3111" s="4"/>
      <c r="B3111" s="37"/>
      <c r="C3111" s="124"/>
      <c r="D3111" s="39"/>
      <c r="E3111" s="125"/>
      <c r="F3111" s="48"/>
      <c r="G3111" s="4"/>
      <c r="H3111" s="4"/>
      <c r="I3111" s="95" t="str">
        <f>IF($C3111="", "", IF(IFERROR(INDEX(Ingredients!$C$11:$C$310, MATCH($C3111, Ingredients!$B$11:$B$310, 0)), "")="", "", IFERROR(INDEX(Ingredients!$C$11:$C$310, MATCH($C3111, Ingredients!$B$11:$B$310, 0)), "")))</f>
        <v/>
      </c>
      <c r="J3111" s="73" t="str">
        <f>IF($B3111="", "", IF(IFERROR(INDEX(Meals!$C$11:$C$260, MATCH($B3111, Meals!$B$11:$B$260, 0)), "")="", "", IFERROR(INDEX(Meals!$C$11:$C$260, MATCH($B3111, Meals!$B$11:$B$260, 0)), "")))</f>
        <v/>
      </c>
      <c r="K3111" s="4"/>
      <c r="L3111" s="72" t="str">
        <f t="shared" si="727"/>
        <v/>
      </c>
      <c r="M3111" s="73" t="str">
        <f t="shared" si="728"/>
        <v/>
      </c>
      <c r="N3111" s="4"/>
      <c r="O3111" s="78" t="str">
        <f t="shared" si="729"/>
        <v/>
      </c>
      <c r="P3111" s="79" t="str">
        <f t="shared" si="730"/>
        <v/>
      </c>
      <c r="Q3111" s="4"/>
      <c r="R3111" s="90" t="str">
        <f t="shared" si="731"/>
        <v/>
      </c>
      <c r="S3111" s="4"/>
      <c r="Y3111" s="18" t="str">
        <f t="shared" si="732"/>
        <v/>
      </c>
      <c r="AA3111" s="18" t="str">
        <f t="shared" si="723"/>
        <v/>
      </c>
      <c r="AB3111" s="18" t="str">
        <f t="shared" si="724"/>
        <v/>
      </c>
      <c r="AC3111" s="18" t="str">
        <f t="shared" si="733"/>
        <v/>
      </c>
      <c r="AD3111" s="18" t="str">
        <f t="shared" si="733"/>
        <v/>
      </c>
      <c r="AE3111" s="18" t="str">
        <f t="shared" si="734"/>
        <v/>
      </c>
      <c r="AG3111" s="95" t="str">
        <f>IF($C3111="", "", IF(IFERROR(INDEX(Ingredients!C$11:C$310, MATCH($C3111, Ingredients!$B$11:$B$310, 0)), "")="", "", IFERROR(INDEX(Ingredients!C$11:C$310, MATCH($C3111, Ingredients!$B$11:$B$310, 0)), "")))</f>
        <v/>
      </c>
      <c r="AH3111" s="105" t="str">
        <f>IF($C3111="", "", IF(IFERROR(INDEX(Ingredients!D$11:D$310, MATCH($C3111, Ingredients!$B$11:$B$310, 0)), "")="", "", IFERROR(INDEX(Ingredients!D$11:D$310, MATCH($C3111, Ingredients!$B$11:$B$310, 0)), "")))</f>
        <v/>
      </c>
      <c r="AI3111" s="106" t="str">
        <f>IF($C3111="", "", IF(IFERROR(INDEX(Ingredients!E$11:E$310, MATCH($C3111, Ingredients!$B$11:$B$310, 0)), "")="", "", IFERROR(INDEX(Ingredients!E$11:E$310, MATCH($C3111, Ingredients!$B$11:$B$310, 0)), "")))</f>
        <v/>
      </c>
      <c r="AJ3111" s="108" t="str">
        <f>IF($C3111="", "", IF(IFERROR(INDEX(Ingredients!F$11:F$310, MATCH($C3111, Ingredients!$B$11:$B$310, 0)), "")="", "", IFERROR(INDEX(Ingredients!F$11:F$310, MATCH($C3111, Ingredients!$B$11:$B$310, 0)), "")))</f>
        <v/>
      </c>
      <c r="AK3111" s="106" t="str">
        <f>IF($C3111="", "", IF(IFERROR(INDEX(Ingredients!G$11:G$310, MATCH($C3111, Ingredients!$B$11:$B$310, 0)), "")="", "", IFERROR(INDEX(Ingredients!G$11:G$310, MATCH($C3111, Ingredients!$B$11:$B$310, 0)), "")))</f>
        <v/>
      </c>
      <c r="AL3111" s="79" t="str">
        <f>IF($C3111="", "", IF(IFERROR(INDEX(Ingredients!H$11:H$310, MATCH($C3111, Ingredients!$B$11:$B$310, 0)), "")="", "", IFERROR(INDEX(Ingredients!H$11:H$310, MATCH($C3111, Ingredients!$B$11:$B$310, 0)), "")))</f>
        <v/>
      </c>
      <c r="AN3111" s="83" t="str">
        <f t="shared" si="725"/>
        <v/>
      </c>
      <c r="AP3111" s="114" t="str">
        <f t="shared" si="735"/>
        <v/>
      </c>
      <c r="AR3111" s="117" t="str">
        <f>IF($C3111="", "", IF(IFERROR(INDEX(Ingredients!$AI$11:$AI$310, MATCH($C3111, Ingredients!$B$11:$B$310, 0)), "")="", "", IFERROR(INDEX(Ingredients!$AI$11:$AI$310, MATCH($C3111, Ingredients!$B$11:$B$310, 0)), "")))</f>
        <v/>
      </c>
      <c r="AT3111" s="120" t="str">
        <f t="shared" si="736"/>
        <v/>
      </c>
      <c r="AV3111" s="90" t="str">
        <f t="shared" si="726"/>
        <v/>
      </c>
      <c r="AX3111" s="90" t="str">
        <f>IF($AV3111="", "", COUNTIF($AV$11:$AV$5010, "&lt;"&amp;$AV3111)+1+COUNTIF($AV$11:$AV3111, $AV3111)-1)</f>
        <v/>
      </c>
      <c r="AZ3111" s="111" t="str">
        <f>IF($B3111="", "", SUMIF('Shopping List'!$AV$11:$AV$25, $B3111, 'Shopping List'!$BN$11:$BN$25))</f>
        <v/>
      </c>
      <c r="BB3111" s="117" t="str">
        <f t="shared" si="737"/>
        <v/>
      </c>
    </row>
    <row r="3112" spans="1:54" x14ac:dyDescent="0.25">
      <c r="A3112" s="4"/>
      <c r="B3112" s="37"/>
      <c r="C3112" s="124"/>
      <c r="D3112" s="39"/>
      <c r="E3112" s="125"/>
      <c r="F3112" s="48"/>
      <c r="G3112" s="4"/>
      <c r="H3112" s="4"/>
      <c r="I3112" s="95" t="str">
        <f>IF($C3112="", "", IF(IFERROR(INDEX(Ingredients!$C$11:$C$310, MATCH($C3112, Ingredients!$B$11:$B$310, 0)), "")="", "", IFERROR(INDEX(Ingredients!$C$11:$C$310, MATCH($C3112, Ingredients!$B$11:$B$310, 0)), "")))</f>
        <v/>
      </c>
      <c r="J3112" s="73" t="str">
        <f>IF($B3112="", "", IF(IFERROR(INDEX(Meals!$C$11:$C$260, MATCH($B3112, Meals!$B$11:$B$260, 0)), "")="", "", IFERROR(INDEX(Meals!$C$11:$C$260, MATCH($B3112, Meals!$B$11:$B$260, 0)), "")))</f>
        <v/>
      </c>
      <c r="K3112" s="4"/>
      <c r="L3112" s="72" t="str">
        <f t="shared" si="727"/>
        <v/>
      </c>
      <c r="M3112" s="73" t="str">
        <f t="shared" si="728"/>
        <v/>
      </c>
      <c r="N3112" s="4"/>
      <c r="O3112" s="78" t="str">
        <f t="shared" si="729"/>
        <v/>
      </c>
      <c r="P3112" s="79" t="str">
        <f t="shared" si="730"/>
        <v/>
      </c>
      <c r="Q3112" s="4"/>
      <c r="R3112" s="90" t="str">
        <f t="shared" si="731"/>
        <v/>
      </c>
      <c r="S3112" s="4"/>
      <c r="Y3112" s="18" t="str">
        <f t="shared" si="732"/>
        <v/>
      </c>
      <c r="AA3112" s="18" t="str">
        <f t="shared" si="723"/>
        <v/>
      </c>
      <c r="AB3112" s="18" t="str">
        <f t="shared" si="724"/>
        <v/>
      </c>
      <c r="AC3112" s="18" t="str">
        <f t="shared" si="733"/>
        <v/>
      </c>
      <c r="AD3112" s="18" t="str">
        <f t="shared" si="733"/>
        <v/>
      </c>
      <c r="AE3112" s="18" t="str">
        <f t="shared" si="734"/>
        <v/>
      </c>
      <c r="AG3112" s="95" t="str">
        <f>IF($C3112="", "", IF(IFERROR(INDEX(Ingredients!C$11:C$310, MATCH($C3112, Ingredients!$B$11:$B$310, 0)), "")="", "", IFERROR(INDEX(Ingredients!C$11:C$310, MATCH($C3112, Ingredients!$B$11:$B$310, 0)), "")))</f>
        <v/>
      </c>
      <c r="AH3112" s="105" t="str">
        <f>IF($C3112="", "", IF(IFERROR(INDEX(Ingredients!D$11:D$310, MATCH($C3112, Ingredients!$B$11:$B$310, 0)), "")="", "", IFERROR(INDEX(Ingredients!D$11:D$310, MATCH($C3112, Ingredients!$B$11:$B$310, 0)), "")))</f>
        <v/>
      </c>
      <c r="AI3112" s="106" t="str">
        <f>IF($C3112="", "", IF(IFERROR(INDEX(Ingredients!E$11:E$310, MATCH($C3112, Ingredients!$B$11:$B$310, 0)), "")="", "", IFERROR(INDEX(Ingredients!E$11:E$310, MATCH($C3112, Ingredients!$B$11:$B$310, 0)), "")))</f>
        <v/>
      </c>
      <c r="AJ3112" s="108" t="str">
        <f>IF($C3112="", "", IF(IFERROR(INDEX(Ingredients!F$11:F$310, MATCH($C3112, Ingredients!$B$11:$B$310, 0)), "")="", "", IFERROR(INDEX(Ingredients!F$11:F$310, MATCH($C3112, Ingredients!$B$11:$B$310, 0)), "")))</f>
        <v/>
      </c>
      <c r="AK3112" s="106" t="str">
        <f>IF($C3112="", "", IF(IFERROR(INDEX(Ingredients!G$11:G$310, MATCH($C3112, Ingredients!$B$11:$B$310, 0)), "")="", "", IFERROR(INDEX(Ingredients!G$11:G$310, MATCH($C3112, Ingredients!$B$11:$B$310, 0)), "")))</f>
        <v/>
      </c>
      <c r="AL3112" s="79" t="str">
        <f>IF($C3112="", "", IF(IFERROR(INDEX(Ingredients!H$11:H$310, MATCH($C3112, Ingredients!$B$11:$B$310, 0)), "")="", "", IFERROR(INDEX(Ingredients!H$11:H$310, MATCH($C3112, Ingredients!$B$11:$B$310, 0)), "")))</f>
        <v/>
      </c>
      <c r="AN3112" s="83" t="str">
        <f t="shared" si="725"/>
        <v/>
      </c>
      <c r="AP3112" s="114" t="str">
        <f t="shared" si="735"/>
        <v/>
      </c>
      <c r="AR3112" s="117" t="str">
        <f>IF($C3112="", "", IF(IFERROR(INDEX(Ingredients!$AI$11:$AI$310, MATCH($C3112, Ingredients!$B$11:$B$310, 0)), "")="", "", IFERROR(INDEX(Ingredients!$AI$11:$AI$310, MATCH($C3112, Ingredients!$B$11:$B$310, 0)), "")))</f>
        <v/>
      </c>
      <c r="AT3112" s="120" t="str">
        <f t="shared" si="736"/>
        <v/>
      </c>
      <c r="AV3112" s="90" t="str">
        <f t="shared" si="726"/>
        <v/>
      </c>
      <c r="AX3112" s="90" t="str">
        <f>IF($AV3112="", "", COUNTIF($AV$11:$AV$5010, "&lt;"&amp;$AV3112)+1+COUNTIF($AV$11:$AV3112, $AV3112)-1)</f>
        <v/>
      </c>
      <c r="AZ3112" s="111" t="str">
        <f>IF($B3112="", "", SUMIF('Shopping List'!$AV$11:$AV$25, $B3112, 'Shopping List'!$BN$11:$BN$25))</f>
        <v/>
      </c>
      <c r="BB3112" s="117" t="str">
        <f t="shared" si="737"/>
        <v/>
      </c>
    </row>
    <row r="3113" spans="1:54" x14ac:dyDescent="0.25">
      <c r="A3113" s="4"/>
      <c r="B3113" s="37"/>
      <c r="C3113" s="124"/>
      <c r="D3113" s="39"/>
      <c r="E3113" s="125"/>
      <c r="F3113" s="48"/>
      <c r="G3113" s="4"/>
      <c r="H3113" s="4"/>
      <c r="I3113" s="95" t="str">
        <f>IF($C3113="", "", IF(IFERROR(INDEX(Ingredients!$C$11:$C$310, MATCH($C3113, Ingredients!$B$11:$B$310, 0)), "")="", "", IFERROR(INDEX(Ingredients!$C$11:$C$310, MATCH($C3113, Ingredients!$B$11:$B$310, 0)), "")))</f>
        <v/>
      </c>
      <c r="J3113" s="73" t="str">
        <f>IF($B3113="", "", IF(IFERROR(INDEX(Meals!$C$11:$C$260, MATCH($B3113, Meals!$B$11:$B$260, 0)), "")="", "", IFERROR(INDEX(Meals!$C$11:$C$260, MATCH($B3113, Meals!$B$11:$B$260, 0)), "")))</f>
        <v/>
      </c>
      <c r="K3113" s="4"/>
      <c r="L3113" s="72" t="str">
        <f t="shared" si="727"/>
        <v/>
      </c>
      <c r="M3113" s="73" t="str">
        <f t="shared" si="728"/>
        <v/>
      </c>
      <c r="N3113" s="4"/>
      <c r="O3113" s="78" t="str">
        <f t="shared" si="729"/>
        <v/>
      </c>
      <c r="P3113" s="79" t="str">
        <f t="shared" si="730"/>
        <v/>
      </c>
      <c r="Q3113" s="4"/>
      <c r="R3113" s="90" t="str">
        <f t="shared" si="731"/>
        <v/>
      </c>
      <c r="S3113" s="4"/>
      <c r="Y3113" s="18" t="str">
        <f t="shared" si="732"/>
        <v/>
      </c>
      <c r="AA3113" s="18" t="str">
        <f t="shared" si="723"/>
        <v/>
      </c>
      <c r="AB3113" s="18" t="str">
        <f t="shared" si="724"/>
        <v/>
      </c>
      <c r="AC3113" s="18" t="str">
        <f t="shared" si="733"/>
        <v/>
      </c>
      <c r="AD3113" s="18" t="str">
        <f t="shared" si="733"/>
        <v/>
      </c>
      <c r="AE3113" s="18" t="str">
        <f t="shared" si="734"/>
        <v/>
      </c>
      <c r="AG3113" s="95" t="str">
        <f>IF($C3113="", "", IF(IFERROR(INDEX(Ingredients!C$11:C$310, MATCH($C3113, Ingredients!$B$11:$B$310, 0)), "")="", "", IFERROR(INDEX(Ingredients!C$11:C$310, MATCH($C3113, Ingredients!$B$11:$B$310, 0)), "")))</f>
        <v/>
      </c>
      <c r="AH3113" s="105" t="str">
        <f>IF($C3113="", "", IF(IFERROR(INDEX(Ingredients!D$11:D$310, MATCH($C3113, Ingredients!$B$11:$B$310, 0)), "")="", "", IFERROR(INDEX(Ingredients!D$11:D$310, MATCH($C3113, Ingredients!$B$11:$B$310, 0)), "")))</f>
        <v/>
      </c>
      <c r="AI3113" s="106" t="str">
        <f>IF($C3113="", "", IF(IFERROR(INDEX(Ingredients!E$11:E$310, MATCH($C3113, Ingredients!$B$11:$B$310, 0)), "")="", "", IFERROR(INDEX(Ingredients!E$11:E$310, MATCH($C3113, Ingredients!$B$11:$B$310, 0)), "")))</f>
        <v/>
      </c>
      <c r="AJ3113" s="108" t="str">
        <f>IF($C3113="", "", IF(IFERROR(INDEX(Ingredients!F$11:F$310, MATCH($C3113, Ingredients!$B$11:$B$310, 0)), "")="", "", IFERROR(INDEX(Ingredients!F$11:F$310, MATCH($C3113, Ingredients!$B$11:$B$310, 0)), "")))</f>
        <v/>
      </c>
      <c r="AK3113" s="106" t="str">
        <f>IF($C3113="", "", IF(IFERROR(INDEX(Ingredients!G$11:G$310, MATCH($C3113, Ingredients!$B$11:$B$310, 0)), "")="", "", IFERROR(INDEX(Ingredients!G$11:G$310, MATCH($C3113, Ingredients!$B$11:$B$310, 0)), "")))</f>
        <v/>
      </c>
      <c r="AL3113" s="79" t="str">
        <f>IF($C3113="", "", IF(IFERROR(INDEX(Ingredients!H$11:H$310, MATCH($C3113, Ingredients!$B$11:$B$310, 0)), "")="", "", IFERROR(INDEX(Ingredients!H$11:H$310, MATCH($C3113, Ingredients!$B$11:$B$310, 0)), "")))</f>
        <v/>
      </c>
      <c r="AN3113" s="83" t="str">
        <f t="shared" si="725"/>
        <v/>
      </c>
      <c r="AP3113" s="114" t="str">
        <f t="shared" si="735"/>
        <v/>
      </c>
      <c r="AR3113" s="117" t="str">
        <f>IF($C3113="", "", IF(IFERROR(INDEX(Ingredients!$AI$11:$AI$310, MATCH($C3113, Ingredients!$B$11:$B$310, 0)), "")="", "", IFERROR(INDEX(Ingredients!$AI$11:$AI$310, MATCH($C3113, Ingredients!$B$11:$B$310, 0)), "")))</f>
        <v/>
      </c>
      <c r="AT3113" s="120" t="str">
        <f t="shared" si="736"/>
        <v/>
      </c>
      <c r="AV3113" s="90" t="str">
        <f t="shared" si="726"/>
        <v/>
      </c>
      <c r="AX3113" s="90" t="str">
        <f>IF($AV3113="", "", COUNTIF($AV$11:$AV$5010, "&lt;"&amp;$AV3113)+1+COUNTIF($AV$11:$AV3113, $AV3113)-1)</f>
        <v/>
      </c>
      <c r="AZ3113" s="111" t="str">
        <f>IF($B3113="", "", SUMIF('Shopping List'!$AV$11:$AV$25, $B3113, 'Shopping List'!$BN$11:$BN$25))</f>
        <v/>
      </c>
      <c r="BB3113" s="117" t="str">
        <f t="shared" si="737"/>
        <v/>
      </c>
    </row>
    <row r="3114" spans="1:54" x14ac:dyDescent="0.25">
      <c r="A3114" s="4"/>
      <c r="B3114" s="37"/>
      <c r="C3114" s="124"/>
      <c r="D3114" s="39"/>
      <c r="E3114" s="125"/>
      <c r="F3114" s="48"/>
      <c r="G3114" s="4"/>
      <c r="H3114" s="4"/>
      <c r="I3114" s="95" t="str">
        <f>IF($C3114="", "", IF(IFERROR(INDEX(Ingredients!$C$11:$C$310, MATCH($C3114, Ingredients!$B$11:$B$310, 0)), "")="", "", IFERROR(INDEX(Ingredients!$C$11:$C$310, MATCH($C3114, Ingredients!$B$11:$B$310, 0)), "")))</f>
        <v/>
      </c>
      <c r="J3114" s="73" t="str">
        <f>IF($B3114="", "", IF(IFERROR(INDEX(Meals!$C$11:$C$260, MATCH($B3114, Meals!$B$11:$B$260, 0)), "")="", "", IFERROR(INDEX(Meals!$C$11:$C$260, MATCH($B3114, Meals!$B$11:$B$260, 0)), "")))</f>
        <v/>
      </c>
      <c r="K3114" s="4"/>
      <c r="L3114" s="72" t="str">
        <f t="shared" si="727"/>
        <v/>
      </c>
      <c r="M3114" s="73" t="str">
        <f t="shared" si="728"/>
        <v/>
      </c>
      <c r="N3114" s="4"/>
      <c r="O3114" s="78" t="str">
        <f t="shared" si="729"/>
        <v/>
      </c>
      <c r="P3114" s="79" t="str">
        <f t="shared" si="730"/>
        <v/>
      </c>
      <c r="Q3114" s="4"/>
      <c r="R3114" s="90" t="str">
        <f t="shared" si="731"/>
        <v/>
      </c>
      <c r="S3114" s="4"/>
      <c r="Y3114" s="18" t="str">
        <f t="shared" si="732"/>
        <v/>
      </c>
      <c r="AA3114" s="18" t="str">
        <f t="shared" si="723"/>
        <v/>
      </c>
      <c r="AB3114" s="18" t="str">
        <f t="shared" si="724"/>
        <v/>
      </c>
      <c r="AC3114" s="18" t="str">
        <f t="shared" si="733"/>
        <v/>
      </c>
      <c r="AD3114" s="18" t="str">
        <f t="shared" si="733"/>
        <v/>
      </c>
      <c r="AE3114" s="18" t="str">
        <f t="shared" si="734"/>
        <v/>
      </c>
      <c r="AG3114" s="95" t="str">
        <f>IF($C3114="", "", IF(IFERROR(INDEX(Ingredients!C$11:C$310, MATCH($C3114, Ingredients!$B$11:$B$310, 0)), "")="", "", IFERROR(INDEX(Ingredients!C$11:C$310, MATCH($C3114, Ingredients!$B$11:$B$310, 0)), "")))</f>
        <v/>
      </c>
      <c r="AH3114" s="105" t="str">
        <f>IF($C3114="", "", IF(IFERROR(INDEX(Ingredients!D$11:D$310, MATCH($C3114, Ingredients!$B$11:$B$310, 0)), "")="", "", IFERROR(INDEX(Ingredients!D$11:D$310, MATCH($C3114, Ingredients!$B$11:$B$310, 0)), "")))</f>
        <v/>
      </c>
      <c r="AI3114" s="106" t="str">
        <f>IF($C3114="", "", IF(IFERROR(INDEX(Ingredients!E$11:E$310, MATCH($C3114, Ingredients!$B$11:$B$310, 0)), "")="", "", IFERROR(INDEX(Ingredients!E$11:E$310, MATCH($C3114, Ingredients!$B$11:$B$310, 0)), "")))</f>
        <v/>
      </c>
      <c r="AJ3114" s="108" t="str">
        <f>IF($C3114="", "", IF(IFERROR(INDEX(Ingredients!F$11:F$310, MATCH($C3114, Ingredients!$B$11:$B$310, 0)), "")="", "", IFERROR(INDEX(Ingredients!F$11:F$310, MATCH($C3114, Ingredients!$B$11:$B$310, 0)), "")))</f>
        <v/>
      </c>
      <c r="AK3114" s="106" t="str">
        <f>IF($C3114="", "", IF(IFERROR(INDEX(Ingredients!G$11:G$310, MATCH($C3114, Ingredients!$B$11:$B$310, 0)), "")="", "", IFERROR(INDEX(Ingredients!G$11:G$310, MATCH($C3114, Ingredients!$B$11:$B$310, 0)), "")))</f>
        <v/>
      </c>
      <c r="AL3114" s="79" t="str">
        <f>IF($C3114="", "", IF(IFERROR(INDEX(Ingredients!H$11:H$310, MATCH($C3114, Ingredients!$B$11:$B$310, 0)), "")="", "", IFERROR(INDEX(Ingredients!H$11:H$310, MATCH($C3114, Ingredients!$B$11:$B$310, 0)), "")))</f>
        <v/>
      </c>
      <c r="AN3114" s="83" t="str">
        <f t="shared" si="725"/>
        <v/>
      </c>
      <c r="AP3114" s="114" t="str">
        <f t="shared" si="735"/>
        <v/>
      </c>
      <c r="AR3114" s="117" t="str">
        <f>IF($C3114="", "", IF(IFERROR(INDEX(Ingredients!$AI$11:$AI$310, MATCH($C3114, Ingredients!$B$11:$B$310, 0)), "")="", "", IFERROR(INDEX(Ingredients!$AI$11:$AI$310, MATCH($C3114, Ingredients!$B$11:$B$310, 0)), "")))</f>
        <v/>
      </c>
      <c r="AT3114" s="120" t="str">
        <f t="shared" si="736"/>
        <v/>
      </c>
      <c r="AV3114" s="90" t="str">
        <f t="shared" si="726"/>
        <v/>
      </c>
      <c r="AX3114" s="90" t="str">
        <f>IF($AV3114="", "", COUNTIF($AV$11:$AV$5010, "&lt;"&amp;$AV3114)+1+COUNTIF($AV$11:$AV3114, $AV3114)-1)</f>
        <v/>
      </c>
      <c r="AZ3114" s="111" t="str">
        <f>IF($B3114="", "", SUMIF('Shopping List'!$AV$11:$AV$25, $B3114, 'Shopping List'!$BN$11:$BN$25))</f>
        <v/>
      </c>
      <c r="BB3114" s="117" t="str">
        <f t="shared" si="737"/>
        <v/>
      </c>
    </row>
    <row r="3115" spans="1:54" x14ac:dyDescent="0.25">
      <c r="A3115" s="4"/>
      <c r="B3115" s="37"/>
      <c r="C3115" s="124"/>
      <c r="D3115" s="39"/>
      <c r="E3115" s="125"/>
      <c r="F3115" s="48"/>
      <c r="G3115" s="4"/>
      <c r="H3115" s="4"/>
      <c r="I3115" s="95" t="str">
        <f>IF($C3115="", "", IF(IFERROR(INDEX(Ingredients!$C$11:$C$310, MATCH($C3115, Ingredients!$B$11:$B$310, 0)), "")="", "", IFERROR(INDEX(Ingredients!$C$11:$C$310, MATCH($C3115, Ingredients!$B$11:$B$310, 0)), "")))</f>
        <v/>
      </c>
      <c r="J3115" s="73" t="str">
        <f>IF($B3115="", "", IF(IFERROR(INDEX(Meals!$C$11:$C$260, MATCH($B3115, Meals!$B$11:$B$260, 0)), "")="", "", IFERROR(INDEX(Meals!$C$11:$C$260, MATCH($B3115, Meals!$B$11:$B$260, 0)), "")))</f>
        <v/>
      </c>
      <c r="K3115" s="4"/>
      <c r="L3115" s="72" t="str">
        <f t="shared" si="727"/>
        <v/>
      </c>
      <c r="M3115" s="73" t="str">
        <f t="shared" si="728"/>
        <v/>
      </c>
      <c r="N3115" s="4"/>
      <c r="O3115" s="78" t="str">
        <f t="shared" si="729"/>
        <v/>
      </c>
      <c r="P3115" s="79" t="str">
        <f t="shared" si="730"/>
        <v/>
      </c>
      <c r="Q3115" s="4"/>
      <c r="R3115" s="90" t="str">
        <f t="shared" si="731"/>
        <v/>
      </c>
      <c r="S3115" s="4"/>
      <c r="Y3115" s="18" t="str">
        <f t="shared" si="732"/>
        <v/>
      </c>
      <c r="AA3115" s="18" t="str">
        <f t="shared" si="723"/>
        <v/>
      </c>
      <c r="AB3115" s="18" t="str">
        <f t="shared" si="724"/>
        <v/>
      </c>
      <c r="AC3115" s="18" t="str">
        <f t="shared" si="733"/>
        <v/>
      </c>
      <c r="AD3115" s="18" t="str">
        <f t="shared" si="733"/>
        <v/>
      </c>
      <c r="AE3115" s="18" t="str">
        <f t="shared" si="734"/>
        <v/>
      </c>
      <c r="AG3115" s="95" t="str">
        <f>IF($C3115="", "", IF(IFERROR(INDEX(Ingredients!C$11:C$310, MATCH($C3115, Ingredients!$B$11:$B$310, 0)), "")="", "", IFERROR(INDEX(Ingredients!C$11:C$310, MATCH($C3115, Ingredients!$B$11:$B$310, 0)), "")))</f>
        <v/>
      </c>
      <c r="AH3115" s="105" t="str">
        <f>IF($C3115="", "", IF(IFERROR(INDEX(Ingredients!D$11:D$310, MATCH($C3115, Ingredients!$B$11:$B$310, 0)), "")="", "", IFERROR(INDEX(Ingredients!D$11:D$310, MATCH($C3115, Ingredients!$B$11:$B$310, 0)), "")))</f>
        <v/>
      </c>
      <c r="AI3115" s="106" t="str">
        <f>IF($C3115="", "", IF(IFERROR(INDEX(Ingredients!E$11:E$310, MATCH($C3115, Ingredients!$B$11:$B$310, 0)), "")="", "", IFERROR(INDEX(Ingredients!E$11:E$310, MATCH($C3115, Ingredients!$B$11:$B$310, 0)), "")))</f>
        <v/>
      </c>
      <c r="AJ3115" s="108" t="str">
        <f>IF($C3115="", "", IF(IFERROR(INDEX(Ingredients!F$11:F$310, MATCH($C3115, Ingredients!$B$11:$B$310, 0)), "")="", "", IFERROR(INDEX(Ingredients!F$11:F$310, MATCH($C3115, Ingredients!$B$11:$B$310, 0)), "")))</f>
        <v/>
      </c>
      <c r="AK3115" s="106" t="str">
        <f>IF($C3115="", "", IF(IFERROR(INDEX(Ingredients!G$11:G$310, MATCH($C3115, Ingredients!$B$11:$B$310, 0)), "")="", "", IFERROR(INDEX(Ingredients!G$11:G$310, MATCH($C3115, Ingredients!$B$11:$B$310, 0)), "")))</f>
        <v/>
      </c>
      <c r="AL3115" s="79" t="str">
        <f>IF($C3115="", "", IF(IFERROR(INDEX(Ingredients!H$11:H$310, MATCH($C3115, Ingredients!$B$11:$B$310, 0)), "")="", "", IFERROR(INDEX(Ingredients!H$11:H$310, MATCH($C3115, Ingredients!$B$11:$B$310, 0)), "")))</f>
        <v/>
      </c>
      <c r="AN3115" s="83" t="str">
        <f t="shared" si="725"/>
        <v/>
      </c>
      <c r="AP3115" s="114" t="str">
        <f t="shared" si="735"/>
        <v/>
      </c>
      <c r="AR3115" s="117" t="str">
        <f>IF($C3115="", "", IF(IFERROR(INDEX(Ingredients!$AI$11:$AI$310, MATCH($C3115, Ingredients!$B$11:$B$310, 0)), "")="", "", IFERROR(INDEX(Ingredients!$AI$11:$AI$310, MATCH($C3115, Ingredients!$B$11:$B$310, 0)), "")))</f>
        <v/>
      </c>
      <c r="AT3115" s="120" t="str">
        <f t="shared" si="736"/>
        <v/>
      </c>
      <c r="AV3115" s="90" t="str">
        <f t="shared" si="726"/>
        <v/>
      </c>
      <c r="AX3115" s="90" t="str">
        <f>IF($AV3115="", "", COUNTIF($AV$11:$AV$5010, "&lt;"&amp;$AV3115)+1+COUNTIF($AV$11:$AV3115, $AV3115)-1)</f>
        <v/>
      </c>
      <c r="AZ3115" s="111" t="str">
        <f>IF($B3115="", "", SUMIF('Shopping List'!$AV$11:$AV$25, $B3115, 'Shopping List'!$BN$11:$BN$25))</f>
        <v/>
      </c>
      <c r="BB3115" s="117" t="str">
        <f t="shared" si="737"/>
        <v/>
      </c>
    </row>
    <row r="3116" spans="1:54" x14ac:dyDescent="0.25">
      <c r="A3116" s="4"/>
      <c r="B3116" s="37"/>
      <c r="C3116" s="124"/>
      <c r="D3116" s="39"/>
      <c r="E3116" s="125"/>
      <c r="F3116" s="48"/>
      <c r="G3116" s="4"/>
      <c r="H3116" s="4"/>
      <c r="I3116" s="95" t="str">
        <f>IF($C3116="", "", IF(IFERROR(INDEX(Ingredients!$C$11:$C$310, MATCH($C3116, Ingredients!$B$11:$B$310, 0)), "")="", "", IFERROR(INDEX(Ingredients!$C$11:$C$310, MATCH($C3116, Ingredients!$B$11:$B$310, 0)), "")))</f>
        <v/>
      </c>
      <c r="J3116" s="73" t="str">
        <f>IF($B3116="", "", IF(IFERROR(INDEX(Meals!$C$11:$C$260, MATCH($B3116, Meals!$B$11:$B$260, 0)), "")="", "", IFERROR(INDEX(Meals!$C$11:$C$260, MATCH($B3116, Meals!$B$11:$B$260, 0)), "")))</f>
        <v/>
      </c>
      <c r="K3116" s="4"/>
      <c r="L3116" s="72" t="str">
        <f t="shared" si="727"/>
        <v/>
      </c>
      <c r="M3116" s="73" t="str">
        <f t="shared" si="728"/>
        <v/>
      </c>
      <c r="N3116" s="4"/>
      <c r="O3116" s="78" t="str">
        <f t="shared" si="729"/>
        <v/>
      </c>
      <c r="P3116" s="79" t="str">
        <f t="shared" si="730"/>
        <v/>
      </c>
      <c r="Q3116" s="4"/>
      <c r="R3116" s="90" t="str">
        <f t="shared" si="731"/>
        <v/>
      </c>
      <c r="S3116" s="4"/>
      <c r="Y3116" s="18" t="str">
        <f t="shared" si="732"/>
        <v/>
      </c>
      <c r="AA3116" s="18" t="str">
        <f t="shared" si="723"/>
        <v/>
      </c>
      <c r="AB3116" s="18" t="str">
        <f t="shared" si="724"/>
        <v/>
      </c>
      <c r="AC3116" s="18" t="str">
        <f t="shared" si="733"/>
        <v/>
      </c>
      <c r="AD3116" s="18" t="str">
        <f t="shared" si="733"/>
        <v/>
      </c>
      <c r="AE3116" s="18" t="str">
        <f t="shared" si="734"/>
        <v/>
      </c>
      <c r="AG3116" s="95" t="str">
        <f>IF($C3116="", "", IF(IFERROR(INDEX(Ingredients!C$11:C$310, MATCH($C3116, Ingredients!$B$11:$B$310, 0)), "")="", "", IFERROR(INDEX(Ingredients!C$11:C$310, MATCH($C3116, Ingredients!$B$11:$B$310, 0)), "")))</f>
        <v/>
      </c>
      <c r="AH3116" s="105" t="str">
        <f>IF($C3116="", "", IF(IFERROR(INDEX(Ingredients!D$11:D$310, MATCH($C3116, Ingredients!$B$11:$B$310, 0)), "")="", "", IFERROR(INDEX(Ingredients!D$11:D$310, MATCH($C3116, Ingredients!$B$11:$B$310, 0)), "")))</f>
        <v/>
      </c>
      <c r="AI3116" s="106" t="str">
        <f>IF($C3116="", "", IF(IFERROR(INDEX(Ingredients!E$11:E$310, MATCH($C3116, Ingredients!$B$11:$B$310, 0)), "")="", "", IFERROR(INDEX(Ingredients!E$11:E$310, MATCH($C3116, Ingredients!$B$11:$B$310, 0)), "")))</f>
        <v/>
      </c>
      <c r="AJ3116" s="108" t="str">
        <f>IF($C3116="", "", IF(IFERROR(INDEX(Ingredients!F$11:F$310, MATCH($C3116, Ingredients!$B$11:$B$310, 0)), "")="", "", IFERROR(INDEX(Ingredients!F$11:F$310, MATCH($C3116, Ingredients!$B$11:$B$310, 0)), "")))</f>
        <v/>
      </c>
      <c r="AK3116" s="106" t="str">
        <f>IF($C3116="", "", IF(IFERROR(INDEX(Ingredients!G$11:G$310, MATCH($C3116, Ingredients!$B$11:$B$310, 0)), "")="", "", IFERROR(INDEX(Ingredients!G$11:G$310, MATCH($C3116, Ingredients!$B$11:$B$310, 0)), "")))</f>
        <v/>
      </c>
      <c r="AL3116" s="79" t="str">
        <f>IF($C3116="", "", IF(IFERROR(INDEX(Ingredients!H$11:H$310, MATCH($C3116, Ingredients!$B$11:$B$310, 0)), "")="", "", IFERROR(INDEX(Ingredients!H$11:H$310, MATCH($C3116, Ingredients!$B$11:$B$310, 0)), "")))</f>
        <v/>
      </c>
      <c r="AN3116" s="83" t="str">
        <f t="shared" si="725"/>
        <v/>
      </c>
      <c r="AP3116" s="114" t="str">
        <f t="shared" si="735"/>
        <v/>
      </c>
      <c r="AR3116" s="117" t="str">
        <f>IF($C3116="", "", IF(IFERROR(INDEX(Ingredients!$AI$11:$AI$310, MATCH($C3116, Ingredients!$B$11:$B$310, 0)), "")="", "", IFERROR(INDEX(Ingredients!$AI$11:$AI$310, MATCH($C3116, Ingredients!$B$11:$B$310, 0)), "")))</f>
        <v/>
      </c>
      <c r="AT3116" s="120" t="str">
        <f t="shared" si="736"/>
        <v/>
      </c>
      <c r="AV3116" s="90" t="str">
        <f t="shared" si="726"/>
        <v/>
      </c>
      <c r="AX3116" s="90" t="str">
        <f>IF($AV3116="", "", COUNTIF($AV$11:$AV$5010, "&lt;"&amp;$AV3116)+1+COUNTIF($AV$11:$AV3116, $AV3116)-1)</f>
        <v/>
      </c>
      <c r="AZ3116" s="111" t="str">
        <f>IF($B3116="", "", SUMIF('Shopping List'!$AV$11:$AV$25, $B3116, 'Shopping List'!$BN$11:$BN$25))</f>
        <v/>
      </c>
      <c r="BB3116" s="117" t="str">
        <f t="shared" si="737"/>
        <v/>
      </c>
    </row>
    <row r="3117" spans="1:54" x14ac:dyDescent="0.25">
      <c r="A3117" s="4"/>
      <c r="B3117" s="37"/>
      <c r="C3117" s="124"/>
      <c r="D3117" s="39"/>
      <c r="E3117" s="125"/>
      <c r="F3117" s="48"/>
      <c r="G3117" s="4"/>
      <c r="H3117" s="4"/>
      <c r="I3117" s="95" t="str">
        <f>IF($C3117="", "", IF(IFERROR(INDEX(Ingredients!$C$11:$C$310, MATCH($C3117, Ingredients!$B$11:$B$310, 0)), "")="", "", IFERROR(INDEX(Ingredients!$C$11:$C$310, MATCH($C3117, Ingredients!$B$11:$B$310, 0)), "")))</f>
        <v/>
      </c>
      <c r="J3117" s="73" t="str">
        <f>IF($B3117="", "", IF(IFERROR(INDEX(Meals!$C$11:$C$260, MATCH($B3117, Meals!$B$11:$B$260, 0)), "")="", "", IFERROR(INDEX(Meals!$C$11:$C$260, MATCH($B3117, Meals!$B$11:$B$260, 0)), "")))</f>
        <v/>
      </c>
      <c r="K3117" s="4"/>
      <c r="L3117" s="72" t="str">
        <f t="shared" si="727"/>
        <v/>
      </c>
      <c r="M3117" s="73" t="str">
        <f t="shared" si="728"/>
        <v/>
      </c>
      <c r="N3117" s="4"/>
      <c r="O3117" s="78" t="str">
        <f t="shared" si="729"/>
        <v/>
      </c>
      <c r="P3117" s="79" t="str">
        <f t="shared" si="730"/>
        <v/>
      </c>
      <c r="Q3117" s="4"/>
      <c r="R3117" s="90" t="str">
        <f t="shared" si="731"/>
        <v/>
      </c>
      <c r="S3117" s="4"/>
      <c r="Y3117" s="18" t="str">
        <f t="shared" si="732"/>
        <v/>
      </c>
      <c r="AA3117" s="18" t="str">
        <f t="shared" si="723"/>
        <v/>
      </c>
      <c r="AB3117" s="18" t="str">
        <f t="shared" si="724"/>
        <v/>
      </c>
      <c r="AC3117" s="18" t="str">
        <f t="shared" si="733"/>
        <v/>
      </c>
      <c r="AD3117" s="18" t="str">
        <f t="shared" si="733"/>
        <v/>
      </c>
      <c r="AE3117" s="18" t="str">
        <f t="shared" si="734"/>
        <v/>
      </c>
      <c r="AG3117" s="95" t="str">
        <f>IF($C3117="", "", IF(IFERROR(INDEX(Ingredients!C$11:C$310, MATCH($C3117, Ingredients!$B$11:$B$310, 0)), "")="", "", IFERROR(INDEX(Ingredients!C$11:C$310, MATCH($C3117, Ingredients!$B$11:$B$310, 0)), "")))</f>
        <v/>
      </c>
      <c r="AH3117" s="105" t="str">
        <f>IF($C3117="", "", IF(IFERROR(INDEX(Ingredients!D$11:D$310, MATCH($C3117, Ingredients!$B$11:$B$310, 0)), "")="", "", IFERROR(INDEX(Ingredients!D$11:D$310, MATCH($C3117, Ingredients!$B$11:$B$310, 0)), "")))</f>
        <v/>
      </c>
      <c r="AI3117" s="106" t="str">
        <f>IF($C3117="", "", IF(IFERROR(INDEX(Ingredients!E$11:E$310, MATCH($C3117, Ingredients!$B$11:$B$310, 0)), "")="", "", IFERROR(INDEX(Ingredients!E$11:E$310, MATCH($C3117, Ingredients!$B$11:$B$310, 0)), "")))</f>
        <v/>
      </c>
      <c r="AJ3117" s="108" t="str">
        <f>IF($C3117="", "", IF(IFERROR(INDEX(Ingredients!F$11:F$310, MATCH($C3117, Ingredients!$B$11:$B$310, 0)), "")="", "", IFERROR(INDEX(Ingredients!F$11:F$310, MATCH($C3117, Ingredients!$B$11:$B$310, 0)), "")))</f>
        <v/>
      </c>
      <c r="AK3117" s="106" t="str">
        <f>IF($C3117="", "", IF(IFERROR(INDEX(Ingredients!G$11:G$310, MATCH($C3117, Ingredients!$B$11:$B$310, 0)), "")="", "", IFERROR(INDEX(Ingredients!G$11:G$310, MATCH($C3117, Ingredients!$B$11:$B$310, 0)), "")))</f>
        <v/>
      </c>
      <c r="AL3117" s="79" t="str">
        <f>IF($C3117="", "", IF(IFERROR(INDEX(Ingredients!H$11:H$310, MATCH($C3117, Ingredients!$B$11:$B$310, 0)), "")="", "", IFERROR(INDEX(Ingredients!H$11:H$310, MATCH($C3117, Ingredients!$B$11:$B$310, 0)), "")))</f>
        <v/>
      </c>
      <c r="AN3117" s="83" t="str">
        <f t="shared" si="725"/>
        <v/>
      </c>
      <c r="AP3117" s="114" t="str">
        <f t="shared" si="735"/>
        <v/>
      </c>
      <c r="AR3117" s="117" t="str">
        <f>IF($C3117="", "", IF(IFERROR(INDEX(Ingredients!$AI$11:$AI$310, MATCH($C3117, Ingredients!$B$11:$B$310, 0)), "")="", "", IFERROR(INDEX(Ingredients!$AI$11:$AI$310, MATCH($C3117, Ingredients!$B$11:$B$310, 0)), "")))</f>
        <v/>
      </c>
      <c r="AT3117" s="120" t="str">
        <f t="shared" si="736"/>
        <v/>
      </c>
      <c r="AV3117" s="90" t="str">
        <f t="shared" si="726"/>
        <v/>
      </c>
      <c r="AX3117" s="90" t="str">
        <f>IF($AV3117="", "", COUNTIF($AV$11:$AV$5010, "&lt;"&amp;$AV3117)+1+COUNTIF($AV$11:$AV3117, $AV3117)-1)</f>
        <v/>
      </c>
      <c r="AZ3117" s="111" t="str">
        <f>IF($B3117="", "", SUMIF('Shopping List'!$AV$11:$AV$25, $B3117, 'Shopping List'!$BN$11:$BN$25))</f>
        <v/>
      </c>
      <c r="BB3117" s="117" t="str">
        <f t="shared" si="737"/>
        <v/>
      </c>
    </row>
    <row r="3118" spans="1:54" x14ac:dyDescent="0.25">
      <c r="A3118" s="4"/>
      <c r="B3118" s="37"/>
      <c r="C3118" s="124"/>
      <c r="D3118" s="39"/>
      <c r="E3118" s="125"/>
      <c r="F3118" s="48"/>
      <c r="G3118" s="4"/>
      <c r="H3118" s="4"/>
      <c r="I3118" s="95" t="str">
        <f>IF($C3118="", "", IF(IFERROR(INDEX(Ingredients!$C$11:$C$310, MATCH($C3118, Ingredients!$B$11:$B$310, 0)), "")="", "", IFERROR(INDEX(Ingredients!$C$11:$C$310, MATCH($C3118, Ingredients!$B$11:$B$310, 0)), "")))</f>
        <v/>
      </c>
      <c r="J3118" s="73" t="str">
        <f>IF($B3118="", "", IF(IFERROR(INDEX(Meals!$C$11:$C$260, MATCH($B3118, Meals!$B$11:$B$260, 0)), "")="", "", IFERROR(INDEX(Meals!$C$11:$C$260, MATCH($B3118, Meals!$B$11:$B$260, 0)), "")))</f>
        <v/>
      </c>
      <c r="K3118" s="4"/>
      <c r="L3118" s="72" t="str">
        <f t="shared" si="727"/>
        <v/>
      </c>
      <c r="M3118" s="73" t="str">
        <f t="shared" si="728"/>
        <v/>
      </c>
      <c r="N3118" s="4"/>
      <c r="O3118" s="78" t="str">
        <f t="shared" si="729"/>
        <v/>
      </c>
      <c r="P3118" s="79" t="str">
        <f t="shared" si="730"/>
        <v/>
      </c>
      <c r="Q3118" s="4"/>
      <c r="R3118" s="90" t="str">
        <f t="shared" si="731"/>
        <v/>
      </c>
      <c r="S3118" s="4"/>
      <c r="Y3118" s="18" t="str">
        <f t="shared" si="732"/>
        <v/>
      </c>
      <c r="AA3118" s="18" t="str">
        <f t="shared" si="723"/>
        <v/>
      </c>
      <c r="AB3118" s="18" t="str">
        <f t="shared" si="724"/>
        <v/>
      </c>
      <c r="AC3118" s="18" t="str">
        <f t="shared" si="733"/>
        <v/>
      </c>
      <c r="AD3118" s="18" t="str">
        <f t="shared" si="733"/>
        <v/>
      </c>
      <c r="AE3118" s="18" t="str">
        <f t="shared" si="734"/>
        <v/>
      </c>
      <c r="AG3118" s="95" t="str">
        <f>IF($C3118="", "", IF(IFERROR(INDEX(Ingredients!C$11:C$310, MATCH($C3118, Ingredients!$B$11:$B$310, 0)), "")="", "", IFERROR(INDEX(Ingredients!C$11:C$310, MATCH($C3118, Ingredients!$B$11:$B$310, 0)), "")))</f>
        <v/>
      </c>
      <c r="AH3118" s="105" t="str">
        <f>IF($C3118="", "", IF(IFERROR(INDEX(Ingredients!D$11:D$310, MATCH($C3118, Ingredients!$B$11:$B$310, 0)), "")="", "", IFERROR(INDEX(Ingredients!D$11:D$310, MATCH($C3118, Ingredients!$B$11:$B$310, 0)), "")))</f>
        <v/>
      </c>
      <c r="AI3118" s="106" t="str">
        <f>IF($C3118="", "", IF(IFERROR(INDEX(Ingredients!E$11:E$310, MATCH($C3118, Ingredients!$B$11:$B$310, 0)), "")="", "", IFERROR(INDEX(Ingredients!E$11:E$310, MATCH($C3118, Ingredients!$B$11:$B$310, 0)), "")))</f>
        <v/>
      </c>
      <c r="AJ3118" s="108" t="str">
        <f>IF($C3118="", "", IF(IFERROR(INDEX(Ingredients!F$11:F$310, MATCH($C3118, Ingredients!$B$11:$B$310, 0)), "")="", "", IFERROR(INDEX(Ingredients!F$11:F$310, MATCH($C3118, Ingredients!$B$11:$B$310, 0)), "")))</f>
        <v/>
      </c>
      <c r="AK3118" s="106" t="str">
        <f>IF($C3118="", "", IF(IFERROR(INDEX(Ingredients!G$11:G$310, MATCH($C3118, Ingredients!$B$11:$B$310, 0)), "")="", "", IFERROR(INDEX(Ingredients!G$11:G$310, MATCH($C3118, Ingredients!$B$11:$B$310, 0)), "")))</f>
        <v/>
      </c>
      <c r="AL3118" s="79" t="str">
        <f>IF($C3118="", "", IF(IFERROR(INDEX(Ingredients!H$11:H$310, MATCH($C3118, Ingredients!$B$11:$B$310, 0)), "")="", "", IFERROR(INDEX(Ingredients!H$11:H$310, MATCH($C3118, Ingredients!$B$11:$B$310, 0)), "")))</f>
        <v/>
      </c>
      <c r="AN3118" s="83" t="str">
        <f t="shared" si="725"/>
        <v/>
      </c>
      <c r="AP3118" s="114" t="str">
        <f t="shared" si="735"/>
        <v/>
      </c>
      <c r="AR3118" s="117" t="str">
        <f>IF($C3118="", "", IF(IFERROR(INDEX(Ingredients!$AI$11:$AI$310, MATCH($C3118, Ingredients!$B$11:$B$310, 0)), "")="", "", IFERROR(INDEX(Ingredients!$AI$11:$AI$310, MATCH($C3118, Ingredients!$B$11:$B$310, 0)), "")))</f>
        <v/>
      </c>
      <c r="AT3118" s="120" t="str">
        <f t="shared" si="736"/>
        <v/>
      </c>
      <c r="AV3118" s="90" t="str">
        <f t="shared" si="726"/>
        <v/>
      </c>
      <c r="AX3118" s="90" t="str">
        <f>IF($AV3118="", "", COUNTIF($AV$11:$AV$5010, "&lt;"&amp;$AV3118)+1+COUNTIF($AV$11:$AV3118, $AV3118)-1)</f>
        <v/>
      </c>
      <c r="AZ3118" s="111" t="str">
        <f>IF($B3118="", "", SUMIF('Shopping List'!$AV$11:$AV$25, $B3118, 'Shopping List'!$BN$11:$BN$25))</f>
        <v/>
      </c>
      <c r="BB3118" s="117" t="str">
        <f t="shared" si="737"/>
        <v/>
      </c>
    </row>
    <row r="3119" spans="1:54" x14ac:dyDescent="0.25">
      <c r="A3119" s="4"/>
      <c r="B3119" s="37"/>
      <c r="C3119" s="124"/>
      <c r="D3119" s="39"/>
      <c r="E3119" s="125"/>
      <c r="F3119" s="48"/>
      <c r="G3119" s="4"/>
      <c r="H3119" s="4"/>
      <c r="I3119" s="95" t="str">
        <f>IF($C3119="", "", IF(IFERROR(INDEX(Ingredients!$C$11:$C$310, MATCH($C3119, Ingredients!$B$11:$B$310, 0)), "")="", "", IFERROR(INDEX(Ingredients!$C$11:$C$310, MATCH($C3119, Ingredients!$B$11:$B$310, 0)), "")))</f>
        <v/>
      </c>
      <c r="J3119" s="73" t="str">
        <f>IF($B3119="", "", IF(IFERROR(INDEX(Meals!$C$11:$C$260, MATCH($B3119, Meals!$B$11:$B$260, 0)), "")="", "", IFERROR(INDEX(Meals!$C$11:$C$260, MATCH($B3119, Meals!$B$11:$B$260, 0)), "")))</f>
        <v/>
      </c>
      <c r="K3119" s="4"/>
      <c r="L3119" s="72" t="str">
        <f t="shared" si="727"/>
        <v/>
      </c>
      <c r="M3119" s="73" t="str">
        <f t="shared" si="728"/>
        <v/>
      </c>
      <c r="N3119" s="4"/>
      <c r="O3119" s="78" t="str">
        <f t="shared" si="729"/>
        <v/>
      </c>
      <c r="P3119" s="79" t="str">
        <f t="shared" si="730"/>
        <v/>
      </c>
      <c r="Q3119" s="4"/>
      <c r="R3119" s="90" t="str">
        <f t="shared" si="731"/>
        <v/>
      </c>
      <c r="S3119" s="4"/>
      <c r="Y3119" s="18" t="str">
        <f t="shared" si="732"/>
        <v/>
      </c>
      <c r="AA3119" s="18" t="str">
        <f t="shared" si="723"/>
        <v/>
      </c>
      <c r="AB3119" s="18" t="str">
        <f t="shared" si="724"/>
        <v/>
      </c>
      <c r="AC3119" s="18" t="str">
        <f t="shared" si="733"/>
        <v/>
      </c>
      <c r="AD3119" s="18" t="str">
        <f t="shared" si="733"/>
        <v/>
      </c>
      <c r="AE3119" s="18" t="str">
        <f t="shared" si="734"/>
        <v/>
      </c>
      <c r="AG3119" s="95" t="str">
        <f>IF($C3119="", "", IF(IFERROR(INDEX(Ingredients!C$11:C$310, MATCH($C3119, Ingredients!$B$11:$B$310, 0)), "")="", "", IFERROR(INDEX(Ingredients!C$11:C$310, MATCH($C3119, Ingredients!$B$11:$B$310, 0)), "")))</f>
        <v/>
      </c>
      <c r="AH3119" s="105" t="str">
        <f>IF($C3119="", "", IF(IFERROR(INDEX(Ingredients!D$11:D$310, MATCH($C3119, Ingredients!$B$11:$B$310, 0)), "")="", "", IFERROR(INDEX(Ingredients!D$11:D$310, MATCH($C3119, Ingredients!$B$11:$B$310, 0)), "")))</f>
        <v/>
      </c>
      <c r="AI3119" s="106" t="str">
        <f>IF($C3119="", "", IF(IFERROR(INDEX(Ingredients!E$11:E$310, MATCH($C3119, Ingredients!$B$11:$B$310, 0)), "")="", "", IFERROR(INDEX(Ingredients!E$11:E$310, MATCH($C3119, Ingredients!$B$11:$B$310, 0)), "")))</f>
        <v/>
      </c>
      <c r="AJ3119" s="108" t="str">
        <f>IF($C3119="", "", IF(IFERROR(INDEX(Ingredients!F$11:F$310, MATCH($C3119, Ingredients!$B$11:$B$310, 0)), "")="", "", IFERROR(INDEX(Ingredients!F$11:F$310, MATCH($C3119, Ingredients!$B$11:$B$310, 0)), "")))</f>
        <v/>
      </c>
      <c r="AK3119" s="106" t="str">
        <f>IF($C3119="", "", IF(IFERROR(INDEX(Ingredients!G$11:G$310, MATCH($C3119, Ingredients!$B$11:$B$310, 0)), "")="", "", IFERROR(INDEX(Ingredients!G$11:G$310, MATCH($C3119, Ingredients!$B$11:$B$310, 0)), "")))</f>
        <v/>
      </c>
      <c r="AL3119" s="79" t="str">
        <f>IF($C3119="", "", IF(IFERROR(INDEX(Ingredients!H$11:H$310, MATCH($C3119, Ingredients!$B$11:$B$310, 0)), "")="", "", IFERROR(INDEX(Ingredients!H$11:H$310, MATCH($C3119, Ingredients!$B$11:$B$310, 0)), "")))</f>
        <v/>
      </c>
      <c r="AN3119" s="83" t="str">
        <f t="shared" si="725"/>
        <v/>
      </c>
      <c r="AP3119" s="114" t="str">
        <f t="shared" si="735"/>
        <v/>
      </c>
      <c r="AR3119" s="117" t="str">
        <f>IF($C3119="", "", IF(IFERROR(INDEX(Ingredients!$AI$11:$AI$310, MATCH($C3119, Ingredients!$B$11:$B$310, 0)), "")="", "", IFERROR(INDEX(Ingredients!$AI$11:$AI$310, MATCH($C3119, Ingredients!$B$11:$B$310, 0)), "")))</f>
        <v/>
      </c>
      <c r="AT3119" s="120" t="str">
        <f t="shared" si="736"/>
        <v/>
      </c>
      <c r="AV3119" s="90" t="str">
        <f t="shared" si="726"/>
        <v/>
      </c>
      <c r="AX3119" s="90" t="str">
        <f>IF($AV3119="", "", COUNTIF($AV$11:$AV$5010, "&lt;"&amp;$AV3119)+1+COUNTIF($AV$11:$AV3119, $AV3119)-1)</f>
        <v/>
      </c>
      <c r="AZ3119" s="111" t="str">
        <f>IF($B3119="", "", SUMIF('Shopping List'!$AV$11:$AV$25, $B3119, 'Shopping List'!$BN$11:$BN$25))</f>
        <v/>
      </c>
      <c r="BB3119" s="117" t="str">
        <f t="shared" si="737"/>
        <v/>
      </c>
    </row>
    <row r="3120" spans="1:54" x14ac:dyDescent="0.25">
      <c r="A3120" s="4"/>
      <c r="B3120" s="37"/>
      <c r="C3120" s="124"/>
      <c r="D3120" s="39"/>
      <c r="E3120" s="125"/>
      <c r="F3120" s="48"/>
      <c r="G3120" s="4"/>
      <c r="H3120" s="4"/>
      <c r="I3120" s="95" t="str">
        <f>IF($C3120="", "", IF(IFERROR(INDEX(Ingredients!$C$11:$C$310, MATCH($C3120, Ingredients!$B$11:$B$310, 0)), "")="", "", IFERROR(INDEX(Ingredients!$C$11:$C$310, MATCH($C3120, Ingredients!$B$11:$B$310, 0)), "")))</f>
        <v/>
      </c>
      <c r="J3120" s="73" t="str">
        <f>IF($B3120="", "", IF(IFERROR(INDEX(Meals!$C$11:$C$260, MATCH($B3120, Meals!$B$11:$B$260, 0)), "")="", "", IFERROR(INDEX(Meals!$C$11:$C$260, MATCH($B3120, Meals!$B$11:$B$260, 0)), "")))</f>
        <v/>
      </c>
      <c r="K3120" s="4"/>
      <c r="L3120" s="72" t="str">
        <f t="shared" si="727"/>
        <v/>
      </c>
      <c r="M3120" s="73" t="str">
        <f t="shared" si="728"/>
        <v/>
      </c>
      <c r="N3120" s="4"/>
      <c r="O3120" s="78" t="str">
        <f t="shared" si="729"/>
        <v/>
      </c>
      <c r="P3120" s="79" t="str">
        <f t="shared" si="730"/>
        <v/>
      </c>
      <c r="Q3120" s="4"/>
      <c r="R3120" s="90" t="str">
        <f t="shared" si="731"/>
        <v/>
      </c>
      <c r="S3120" s="4"/>
      <c r="Y3120" s="18" t="str">
        <f t="shared" si="732"/>
        <v/>
      </c>
      <c r="AA3120" s="18" t="str">
        <f t="shared" si="723"/>
        <v/>
      </c>
      <c r="AB3120" s="18" t="str">
        <f t="shared" si="724"/>
        <v/>
      </c>
      <c r="AC3120" s="18" t="str">
        <f t="shared" si="733"/>
        <v/>
      </c>
      <c r="AD3120" s="18" t="str">
        <f t="shared" si="733"/>
        <v/>
      </c>
      <c r="AE3120" s="18" t="str">
        <f t="shared" si="734"/>
        <v/>
      </c>
      <c r="AG3120" s="95" t="str">
        <f>IF($C3120="", "", IF(IFERROR(INDEX(Ingredients!C$11:C$310, MATCH($C3120, Ingredients!$B$11:$B$310, 0)), "")="", "", IFERROR(INDEX(Ingredients!C$11:C$310, MATCH($C3120, Ingredients!$B$11:$B$310, 0)), "")))</f>
        <v/>
      </c>
      <c r="AH3120" s="105" t="str">
        <f>IF($C3120="", "", IF(IFERROR(INDEX(Ingredients!D$11:D$310, MATCH($C3120, Ingredients!$B$11:$B$310, 0)), "")="", "", IFERROR(INDEX(Ingredients!D$11:D$310, MATCH($C3120, Ingredients!$B$11:$B$310, 0)), "")))</f>
        <v/>
      </c>
      <c r="AI3120" s="106" t="str">
        <f>IF($C3120="", "", IF(IFERROR(INDEX(Ingredients!E$11:E$310, MATCH($C3120, Ingredients!$B$11:$B$310, 0)), "")="", "", IFERROR(INDEX(Ingredients!E$11:E$310, MATCH($C3120, Ingredients!$B$11:$B$310, 0)), "")))</f>
        <v/>
      </c>
      <c r="AJ3120" s="108" t="str">
        <f>IF($C3120="", "", IF(IFERROR(INDEX(Ingredients!F$11:F$310, MATCH($C3120, Ingredients!$B$11:$B$310, 0)), "")="", "", IFERROR(INDEX(Ingredients!F$11:F$310, MATCH($C3120, Ingredients!$B$11:$B$310, 0)), "")))</f>
        <v/>
      </c>
      <c r="AK3120" s="106" t="str">
        <f>IF($C3120="", "", IF(IFERROR(INDEX(Ingredients!G$11:G$310, MATCH($C3120, Ingredients!$B$11:$B$310, 0)), "")="", "", IFERROR(INDEX(Ingredients!G$11:G$310, MATCH($C3120, Ingredients!$B$11:$B$310, 0)), "")))</f>
        <v/>
      </c>
      <c r="AL3120" s="79" t="str">
        <f>IF($C3120="", "", IF(IFERROR(INDEX(Ingredients!H$11:H$310, MATCH($C3120, Ingredients!$B$11:$B$310, 0)), "")="", "", IFERROR(INDEX(Ingredients!H$11:H$310, MATCH($C3120, Ingredients!$B$11:$B$310, 0)), "")))</f>
        <v/>
      </c>
      <c r="AN3120" s="83" t="str">
        <f t="shared" si="725"/>
        <v/>
      </c>
      <c r="AP3120" s="114" t="str">
        <f t="shared" si="735"/>
        <v/>
      </c>
      <c r="AR3120" s="117" t="str">
        <f>IF($C3120="", "", IF(IFERROR(INDEX(Ingredients!$AI$11:$AI$310, MATCH($C3120, Ingredients!$B$11:$B$310, 0)), "")="", "", IFERROR(INDEX(Ingredients!$AI$11:$AI$310, MATCH($C3120, Ingredients!$B$11:$B$310, 0)), "")))</f>
        <v/>
      </c>
      <c r="AT3120" s="120" t="str">
        <f t="shared" si="736"/>
        <v/>
      </c>
      <c r="AV3120" s="90" t="str">
        <f t="shared" si="726"/>
        <v/>
      </c>
      <c r="AX3120" s="90" t="str">
        <f>IF($AV3120="", "", COUNTIF($AV$11:$AV$5010, "&lt;"&amp;$AV3120)+1+COUNTIF($AV$11:$AV3120, $AV3120)-1)</f>
        <v/>
      </c>
      <c r="AZ3120" s="111" t="str">
        <f>IF($B3120="", "", SUMIF('Shopping List'!$AV$11:$AV$25, $B3120, 'Shopping List'!$BN$11:$BN$25))</f>
        <v/>
      </c>
      <c r="BB3120" s="117" t="str">
        <f t="shared" si="737"/>
        <v/>
      </c>
    </row>
    <row r="3121" spans="1:54" x14ac:dyDescent="0.25">
      <c r="A3121" s="4"/>
      <c r="B3121" s="37"/>
      <c r="C3121" s="124"/>
      <c r="D3121" s="39"/>
      <c r="E3121" s="125"/>
      <c r="F3121" s="48"/>
      <c r="G3121" s="4"/>
      <c r="H3121" s="4"/>
      <c r="I3121" s="95" t="str">
        <f>IF($C3121="", "", IF(IFERROR(INDEX(Ingredients!$C$11:$C$310, MATCH($C3121, Ingredients!$B$11:$B$310, 0)), "")="", "", IFERROR(INDEX(Ingredients!$C$11:$C$310, MATCH($C3121, Ingredients!$B$11:$B$310, 0)), "")))</f>
        <v/>
      </c>
      <c r="J3121" s="73" t="str">
        <f>IF($B3121="", "", IF(IFERROR(INDEX(Meals!$C$11:$C$260, MATCH($B3121, Meals!$B$11:$B$260, 0)), "")="", "", IFERROR(INDEX(Meals!$C$11:$C$260, MATCH($B3121, Meals!$B$11:$B$260, 0)), "")))</f>
        <v/>
      </c>
      <c r="K3121" s="4"/>
      <c r="L3121" s="72" t="str">
        <f t="shared" si="727"/>
        <v/>
      </c>
      <c r="M3121" s="73" t="str">
        <f t="shared" si="728"/>
        <v/>
      </c>
      <c r="N3121" s="4"/>
      <c r="O3121" s="78" t="str">
        <f t="shared" si="729"/>
        <v/>
      </c>
      <c r="P3121" s="79" t="str">
        <f t="shared" si="730"/>
        <v/>
      </c>
      <c r="Q3121" s="4"/>
      <c r="R3121" s="90" t="str">
        <f t="shared" si="731"/>
        <v/>
      </c>
      <c r="S3121" s="4"/>
      <c r="Y3121" s="18" t="str">
        <f t="shared" si="732"/>
        <v/>
      </c>
      <c r="AA3121" s="18" t="str">
        <f t="shared" si="723"/>
        <v/>
      </c>
      <c r="AB3121" s="18" t="str">
        <f t="shared" si="724"/>
        <v/>
      </c>
      <c r="AC3121" s="18" t="str">
        <f t="shared" si="733"/>
        <v/>
      </c>
      <c r="AD3121" s="18" t="str">
        <f t="shared" si="733"/>
        <v/>
      </c>
      <c r="AE3121" s="18" t="str">
        <f t="shared" si="734"/>
        <v/>
      </c>
      <c r="AG3121" s="95" t="str">
        <f>IF($C3121="", "", IF(IFERROR(INDEX(Ingredients!C$11:C$310, MATCH($C3121, Ingredients!$B$11:$B$310, 0)), "")="", "", IFERROR(INDEX(Ingredients!C$11:C$310, MATCH($C3121, Ingredients!$B$11:$B$310, 0)), "")))</f>
        <v/>
      </c>
      <c r="AH3121" s="105" t="str">
        <f>IF($C3121="", "", IF(IFERROR(INDEX(Ingredients!D$11:D$310, MATCH($C3121, Ingredients!$B$11:$B$310, 0)), "")="", "", IFERROR(INDEX(Ingredients!D$11:D$310, MATCH($C3121, Ingredients!$B$11:$B$310, 0)), "")))</f>
        <v/>
      </c>
      <c r="AI3121" s="106" t="str">
        <f>IF($C3121="", "", IF(IFERROR(INDEX(Ingredients!E$11:E$310, MATCH($C3121, Ingredients!$B$11:$B$310, 0)), "")="", "", IFERROR(INDEX(Ingredients!E$11:E$310, MATCH($C3121, Ingredients!$B$11:$B$310, 0)), "")))</f>
        <v/>
      </c>
      <c r="AJ3121" s="108" t="str">
        <f>IF($C3121="", "", IF(IFERROR(INDEX(Ingredients!F$11:F$310, MATCH($C3121, Ingredients!$B$11:$B$310, 0)), "")="", "", IFERROR(INDEX(Ingredients!F$11:F$310, MATCH($C3121, Ingredients!$B$11:$B$310, 0)), "")))</f>
        <v/>
      </c>
      <c r="AK3121" s="106" t="str">
        <f>IF($C3121="", "", IF(IFERROR(INDEX(Ingredients!G$11:G$310, MATCH($C3121, Ingredients!$B$11:$B$310, 0)), "")="", "", IFERROR(INDEX(Ingredients!G$11:G$310, MATCH($C3121, Ingredients!$B$11:$B$310, 0)), "")))</f>
        <v/>
      </c>
      <c r="AL3121" s="79" t="str">
        <f>IF($C3121="", "", IF(IFERROR(INDEX(Ingredients!H$11:H$310, MATCH($C3121, Ingredients!$B$11:$B$310, 0)), "")="", "", IFERROR(INDEX(Ingredients!H$11:H$310, MATCH($C3121, Ingredients!$B$11:$B$310, 0)), "")))</f>
        <v/>
      </c>
      <c r="AN3121" s="83" t="str">
        <f t="shared" si="725"/>
        <v/>
      </c>
      <c r="AP3121" s="114" t="str">
        <f t="shared" si="735"/>
        <v/>
      </c>
      <c r="AR3121" s="117" t="str">
        <f>IF($C3121="", "", IF(IFERROR(INDEX(Ingredients!$AI$11:$AI$310, MATCH($C3121, Ingredients!$B$11:$B$310, 0)), "")="", "", IFERROR(INDEX(Ingredients!$AI$11:$AI$310, MATCH($C3121, Ingredients!$B$11:$B$310, 0)), "")))</f>
        <v/>
      </c>
      <c r="AT3121" s="120" t="str">
        <f t="shared" si="736"/>
        <v/>
      </c>
      <c r="AV3121" s="90" t="str">
        <f t="shared" si="726"/>
        <v/>
      </c>
      <c r="AX3121" s="90" t="str">
        <f>IF($AV3121="", "", COUNTIF($AV$11:$AV$5010, "&lt;"&amp;$AV3121)+1+COUNTIF($AV$11:$AV3121, $AV3121)-1)</f>
        <v/>
      </c>
      <c r="AZ3121" s="111" t="str">
        <f>IF($B3121="", "", SUMIF('Shopping List'!$AV$11:$AV$25, $B3121, 'Shopping List'!$BN$11:$BN$25))</f>
        <v/>
      </c>
      <c r="BB3121" s="117" t="str">
        <f t="shared" si="737"/>
        <v/>
      </c>
    </row>
    <row r="3122" spans="1:54" x14ac:dyDescent="0.25">
      <c r="A3122" s="4"/>
      <c r="B3122" s="37"/>
      <c r="C3122" s="124"/>
      <c r="D3122" s="39"/>
      <c r="E3122" s="125"/>
      <c r="F3122" s="48"/>
      <c r="G3122" s="4"/>
      <c r="H3122" s="4"/>
      <c r="I3122" s="95" t="str">
        <f>IF($C3122="", "", IF(IFERROR(INDEX(Ingredients!$C$11:$C$310, MATCH($C3122, Ingredients!$B$11:$B$310, 0)), "")="", "", IFERROR(INDEX(Ingredients!$C$11:$C$310, MATCH($C3122, Ingredients!$B$11:$B$310, 0)), "")))</f>
        <v/>
      </c>
      <c r="J3122" s="73" t="str">
        <f>IF($B3122="", "", IF(IFERROR(INDEX(Meals!$C$11:$C$260, MATCH($B3122, Meals!$B$11:$B$260, 0)), "")="", "", IFERROR(INDEX(Meals!$C$11:$C$260, MATCH($B3122, Meals!$B$11:$B$260, 0)), "")))</f>
        <v/>
      </c>
      <c r="K3122" s="4"/>
      <c r="L3122" s="72" t="str">
        <f t="shared" si="727"/>
        <v/>
      </c>
      <c r="M3122" s="73" t="str">
        <f t="shared" si="728"/>
        <v/>
      </c>
      <c r="N3122" s="4"/>
      <c r="O3122" s="78" t="str">
        <f t="shared" si="729"/>
        <v/>
      </c>
      <c r="P3122" s="79" t="str">
        <f t="shared" si="730"/>
        <v/>
      </c>
      <c r="Q3122" s="4"/>
      <c r="R3122" s="90" t="str">
        <f t="shared" si="731"/>
        <v/>
      </c>
      <c r="S3122" s="4"/>
      <c r="Y3122" s="18" t="str">
        <f t="shared" si="732"/>
        <v/>
      </c>
      <c r="AA3122" s="18" t="str">
        <f t="shared" si="723"/>
        <v/>
      </c>
      <c r="AB3122" s="18" t="str">
        <f t="shared" si="724"/>
        <v/>
      </c>
      <c r="AC3122" s="18" t="str">
        <f t="shared" si="733"/>
        <v/>
      </c>
      <c r="AD3122" s="18" t="str">
        <f t="shared" si="733"/>
        <v/>
      </c>
      <c r="AE3122" s="18" t="str">
        <f t="shared" si="734"/>
        <v/>
      </c>
      <c r="AG3122" s="95" t="str">
        <f>IF($C3122="", "", IF(IFERROR(INDEX(Ingredients!C$11:C$310, MATCH($C3122, Ingredients!$B$11:$B$310, 0)), "")="", "", IFERROR(INDEX(Ingredients!C$11:C$310, MATCH($C3122, Ingredients!$B$11:$B$310, 0)), "")))</f>
        <v/>
      </c>
      <c r="AH3122" s="105" t="str">
        <f>IF($C3122="", "", IF(IFERROR(INDEX(Ingredients!D$11:D$310, MATCH($C3122, Ingredients!$B$11:$B$310, 0)), "")="", "", IFERROR(INDEX(Ingredients!D$11:D$310, MATCH($C3122, Ingredients!$B$11:$B$310, 0)), "")))</f>
        <v/>
      </c>
      <c r="AI3122" s="106" t="str">
        <f>IF($C3122="", "", IF(IFERROR(INDEX(Ingredients!E$11:E$310, MATCH($C3122, Ingredients!$B$11:$B$310, 0)), "")="", "", IFERROR(INDEX(Ingredients!E$11:E$310, MATCH($C3122, Ingredients!$B$11:$B$310, 0)), "")))</f>
        <v/>
      </c>
      <c r="AJ3122" s="108" t="str">
        <f>IF($C3122="", "", IF(IFERROR(INDEX(Ingredients!F$11:F$310, MATCH($C3122, Ingredients!$B$11:$B$310, 0)), "")="", "", IFERROR(INDEX(Ingredients!F$11:F$310, MATCH($C3122, Ingredients!$B$11:$B$310, 0)), "")))</f>
        <v/>
      </c>
      <c r="AK3122" s="106" t="str">
        <f>IF($C3122="", "", IF(IFERROR(INDEX(Ingredients!G$11:G$310, MATCH($C3122, Ingredients!$B$11:$B$310, 0)), "")="", "", IFERROR(INDEX(Ingredients!G$11:G$310, MATCH($C3122, Ingredients!$B$11:$B$310, 0)), "")))</f>
        <v/>
      </c>
      <c r="AL3122" s="79" t="str">
        <f>IF($C3122="", "", IF(IFERROR(INDEX(Ingredients!H$11:H$310, MATCH($C3122, Ingredients!$B$11:$B$310, 0)), "")="", "", IFERROR(INDEX(Ingredients!H$11:H$310, MATCH($C3122, Ingredients!$B$11:$B$310, 0)), "")))</f>
        <v/>
      </c>
      <c r="AN3122" s="83" t="str">
        <f t="shared" si="725"/>
        <v/>
      </c>
      <c r="AP3122" s="114" t="str">
        <f t="shared" si="735"/>
        <v/>
      </c>
      <c r="AR3122" s="117" t="str">
        <f>IF($C3122="", "", IF(IFERROR(INDEX(Ingredients!$AI$11:$AI$310, MATCH($C3122, Ingredients!$B$11:$B$310, 0)), "")="", "", IFERROR(INDEX(Ingredients!$AI$11:$AI$310, MATCH($C3122, Ingredients!$B$11:$B$310, 0)), "")))</f>
        <v/>
      </c>
      <c r="AT3122" s="120" t="str">
        <f t="shared" si="736"/>
        <v/>
      </c>
      <c r="AV3122" s="90" t="str">
        <f t="shared" si="726"/>
        <v/>
      </c>
      <c r="AX3122" s="90" t="str">
        <f>IF($AV3122="", "", COUNTIF($AV$11:$AV$5010, "&lt;"&amp;$AV3122)+1+COUNTIF($AV$11:$AV3122, $AV3122)-1)</f>
        <v/>
      </c>
      <c r="AZ3122" s="111" t="str">
        <f>IF($B3122="", "", SUMIF('Shopping List'!$AV$11:$AV$25, $B3122, 'Shopping List'!$BN$11:$BN$25))</f>
        <v/>
      </c>
      <c r="BB3122" s="117" t="str">
        <f t="shared" si="737"/>
        <v/>
      </c>
    </row>
    <row r="3123" spans="1:54" x14ac:dyDescent="0.25">
      <c r="A3123" s="4"/>
      <c r="B3123" s="37"/>
      <c r="C3123" s="124"/>
      <c r="D3123" s="39"/>
      <c r="E3123" s="125"/>
      <c r="F3123" s="48"/>
      <c r="G3123" s="4"/>
      <c r="H3123" s="4"/>
      <c r="I3123" s="95" t="str">
        <f>IF($C3123="", "", IF(IFERROR(INDEX(Ingredients!$C$11:$C$310, MATCH($C3123, Ingredients!$B$11:$B$310, 0)), "")="", "", IFERROR(INDEX(Ingredients!$C$11:$C$310, MATCH($C3123, Ingredients!$B$11:$B$310, 0)), "")))</f>
        <v/>
      </c>
      <c r="J3123" s="73" t="str">
        <f>IF($B3123="", "", IF(IFERROR(INDEX(Meals!$C$11:$C$260, MATCH($B3123, Meals!$B$11:$B$260, 0)), "")="", "", IFERROR(INDEX(Meals!$C$11:$C$260, MATCH($B3123, Meals!$B$11:$B$260, 0)), "")))</f>
        <v/>
      </c>
      <c r="K3123" s="4"/>
      <c r="L3123" s="72" t="str">
        <f t="shared" si="727"/>
        <v/>
      </c>
      <c r="M3123" s="73" t="str">
        <f t="shared" si="728"/>
        <v/>
      </c>
      <c r="N3123" s="4"/>
      <c r="O3123" s="78" t="str">
        <f t="shared" si="729"/>
        <v/>
      </c>
      <c r="P3123" s="79" t="str">
        <f t="shared" si="730"/>
        <v/>
      </c>
      <c r="Q3123" s="4"/>
      <c r="R3123" s="90" t="str">
        <f t="shared" si="731"/>
        <v/>
      </c>
      <c r="S3123" s="4"/>
      <c r="Y3123" s="18" t="str">
        <f t="shared" si="732"/>
        <v/>
      </c>
      <c r="AA3123" s="18" t="str">
        <f t="shared" si="723"/>
        <v/>
      </c>
      <c r="AB3123" s="18" t="str">
        <f t="shared" si="724"/>
        <v/>
      </c>
      <c r="AC3123" s="18" t="str">
        <f t="shared" si="733"/>
        <v/>
      </c>
      <c r="AD3123" s="18" t="str">
        <f t="shared" si="733"/>
        <v/>
      </c>
      <c r="AE3123" s="18" t="str">
        <f t="shared" si="734"/>
        <v/>
      </c>
      <c r="AG3123" s="95" t="str">
        <f>IF($C3123="", "", IF(IFERROR(INDEX(Ingredients!C$11:C$310, MATCH($C3123, Ingredients!$B$11:$B$310, 0)), "")="", "", IFERROR(INDEX(Ingredients!C$11:C$310, MATCH($C3123, Ingredients!$B$11:$B$310, 0)), "")))</f>
        <v/>
      </c>
      <c r="AH3123" s="105" t="str">
        <f>IF($C3123="", "", IF(IFERROR(INDEX(Ingredients!D$11:D$310, MATCH($C3123, Ingredients!$B$11:$B$310, 0)), "")="", "", IFERROR(INDEX(Ingredients!D$11:D$310, MATCH($C3123, Ingredients!$B$11:$B$310, 0)), "")))</f>
        <v/>
      </c>
      <c r="AI3123" s="106" t="str">
        <f>IF($C3123="", "", IF(IFERROR(INDEX(Ingredients!E$11:E$310, MATCH($C3123, Ingredients!$B$11:$B$310, 0)), "")="", "", IFERROR(INDEX(Ingredients!E$11:E$310, MATCH($C3123, Ingredients!$B$11:$B$310, 0)), "")))</f>
        <v/>
      </c>
      <c r="AJ3123" s="108" t="str">
        <f>IF($C3123="", "", IF(IFERROR(INDEX(Ingredients!F$11:F$310, MATCH($C3123, Ingredients!$B$11:$B$310, 0)), "")="", "", IFERROR(INDEX(Ingredients!F$11:F$310, MATCH($C3123, Ingredients!$B$11:$B$310, 0)), "")))</f>
        <v/>
      </c>
      <c r="AK3123" s="106" t="str">
        <f>IF($C3123="", "", IF(IFERROR(INDEX(Ingredients!G$11:G$310, MATCH($C3123, Ingredients!$B$11:$B$310, 0)), "")="", "", IFERROR(INDEX(Ingredients!G$11:G$310, MATCH($C3123, Ingredients!$B$11:$B$310, 0)), "")))</f>
        <v/>
      </c>
      <c r="AL3123" s="79" t="str">
        <f>IF($C3123="", "", IF(IFERROR(INDEX(Ingredients!H$11:H$310, MATCH($C3123, Ingredients!$B$11:$B$310, 0)), "")="", "", IFERROR(INDEX(Ingredients!H$11:H$310, MATCH($C3123, Ingredients!$B$11:$B$310, 0)), "")))</f>
        <v/>
      </c>
      <c r="AN3123" s="83" t="str">
        <f t="shared" si="725"/>
        <v/>
      </c>
      <c r="AP3123" s="114" t="str">
        <f t="shared" si="735"/>
        <v/>
      </c>
      <c r="AR3123" s="117" t="str">
        <f>IF($C3123="", "", IF(IFERROR(INDEX(Ingredients!$AI$11:$AI$310, MATCH($C3123, Ingredients!$B$11:$B$310, 0)), "")="", "", IFERROR(INDEX(Ingredients!$AI$11:$AI$310, MATCH($C3123, Ingredients!$B$11:$B$310, 0)), "")))</f>
        <v/>
      </c>
      <c r="AT3123" s="120" t="str">
        <f t="shared" si="736"/>
        <v/>
      </c>
      <c r="AV3123" s="90" t="str">
        <f t="shared" si="726"/>
        <v/>
      </c>
      <c r="AX3123" s="90" t="str">
        <f>IF($AV3123="", "", COUNTIF($AV$11:$AV$5010, "&lt;"&amp;$AV3123)+1+COUNTIF($AV$11:$AV3123, $AV3123)-1)</f>
        <v/>
      </c>
      <c r="AZ3123" s="111" t="str">
        <f>IF($B3123="", "", SUMIF('Shopping List'!$AV$11:$AV$25, $B3123, 'Shopping List'!$BN$11:$BN$25))</f>
        <v/>
      </c>
      <c r="BB3123" s="117" t="str">
        <f t="shared" si="737"/>
        <v/>
      </c>
    </row>
    <row r="3124" spans="1:54" x14ac:dyDescent="0.25">
      <c r="A3124" s="4"/>
      <c r="B3124" s="37"/>
      <c r="C3124" s="124"/>
      <c r="D3124" s="39"/>
      <c r="E3124" s="125"/>
      <c r="F3124" s="48"/>
      <c r="G3124" s="4"/>
      <c r="H3124" s="4"/>
      <c r="I3124" s="95" t="str">
        <f>IF($C3124="", "", IF(IFERROR(INDEX(Ingredients!$C$11:$C$310, MATCH($C3124, Ingredients!$B$11:$B$310, 0)), "")="", "", IFERROR(INDEX(Ingredients!$C$11:$C$310, MATCH($C3124, Ingredients!$B$11:$B$310, 0)), "")))</f>
        <v/>
      </c>
      <c r="J3124" s="73" t="str">
        <f>IF($B3124="", "", IF(IFERROR(INDEX(Meals!$C$11:$C$260, MATCH($B3124, Meals!$B$11:$B$260, 0)), "")="", "", IFERROR(INDEX(Meals!$C$11:$C$260, MATCH($B3124, Meals!$B$11:$B$260, 0)), "")))</f>
        <v/>
      </c>
      <c r="K3124" s="4"/>
      <c r="L3124" s="72" t="str">
        <f t="shared" si="727"/>
        <v/>
      </c>
      <c r="M3124" s="73" t="str">
        <f t="shared" si="728"/>
        <v/>
      </c>
      <c r="N3124" s="4"/>
      <c r="O3124" s="78" t="str">
        <f t="shared" si="729"/>
        <v/>
      </c>
      <c r="P3124" s="79" t="str">
        <f t="shared" si="730"/>
        <v/>
      </c>
      <c r="Q3124" s="4"/>
      <c r="R3124" s="90" t="str">
        <f t="shared" si="731"/>
        <v/>
      </c>
      <c r="S3124" s="4"/>
      <c r="Y3124" s="18" t="str">
        <f t="shared" si="732"/>
        <v/>
      </c>
      <c r="AA3124" s="18" t="str">
        <f t="shared" si="723"/>
        <v/>
      </c>
      <c r="AB3124" s="18" t="str">
        <f t="shared" si="724"/>
        <v/>
      </c>
      <c r="AC3124" s="18" t="str">
        <f t="shared" si="733"/>
        <v/>
      </c>
      <c r="AD3124" s="18" t="str">
        <f t="shared" si="733"/>
        <v/>
      </c>
      <c r="AE3124" s="18" t="str">
        <f t="shared" si="734"/>
        <v/>
      </c>
      <c r="AG3124" s="95" t="str">
        <f>IF($C3124="", "", IF(IFERROR(INDEX(Ingredients!C$11:C$310, MATCH($C3124, Ingredients!$B$11:$B$310, 0)), "")="", "", IFERROR(INDEX(Ingredients!C$11:C$310, MATCH($C3124, Ingredients!$B$11:$B$310, 0)), "")))</f>
        <v/>
      </c>
      <c r="AH3124" s="105" t="str">
        <f>IF($C3124="", "", IF(IFERROR(INDEX(Ingredients!D$11:D$310, MATCH($C3124, Ingredients!$B$11:$B$310, 0)), "")="", "", IFERROR(INDEX(Ingredients!D$11:D$310, MATCH($C3124, Ingredients!$B$11:$B$310, 0)), "")))</f>
        <v/>
      </c>
      <c r="AI3124" s="106" t="str">
        <f>IF($C3124="", "", IF(IFERROR(INDEX(Ingredients!E$11:E$310, MATCH($C3124, Ingredients!$B$11:$B$310, 0)), "")="", "", IFERROR(INDEX(Ingredients!E$11:E$310, MATCH($C3124, Ingredients!$B$11:$B$310, 0)), "")))</f>
        <v/>
      </c>
      <c r="AJ3124" s="108" t="str">
        <f>IF($C3124="", "", IF(IFERROR(INDEX(Ingredients!F$11:F$310, MATCH($C3124, Ingredients!$B$11:$B$310, 0)), "")="", "", IFERROR(INDEX(Ingredients!F$11:F$310, MATCH($C3124, Ingredients!$B$11:$B$310, 0)), "")))</f>
        <v/>
      </c>
      <c r="AK3124" s="106" t="str">
        <f>IF($C3124="", "", IF(IFERROR(INDEX(Ingredients!G$11:G$310, MATCH($C3124, Ingredients!$B$11:$B$310, 0)), "")="", "", IFERROR(INDEX(Ingredients!G$11:G$310, MATCH($C3124, Ingredients!$B$11:$B$310, 0)), "")))</f>
        <v/>
      </c>
      <c r="AL3124" s="79" t="str">
        <f>IF($C3124="", "", IF(IFERROR(INDEX(Ingredients!H$11:H$310, MATCH($C3124, Ingredients!$B$11:$B$310, 0)), "")="", "", IFERROR(INDEX(Ingredients!H$11:H$310, MATCH($C3124, Ingredients!$B$11:$B$310, 0)), "")))</f>
        <v/>
      </c>
      <c r="AN3124" s="83" t="str">
        <f t="shared" si="725"/>
        <v/>
      </c>
      <c r="AP3124" s="114" t="str">
        <f t="shared" si="735"/>
        <v/>
      </c>
      <c r="AR3124" s="117" t="str">
        <f>IF($C3124="", "", IF(IFERROR(INDEX(Ingredients!$AI$11:$AI$310, MATCH($C3124, Ingredients!$B$11:$B$310, 0)), "")="", "", IFERROR(INDEX(Ingredients!$AI$11:$AI$310, MATCH($C3124, Ingredients!$B$11:$B$310, 0)), "")))</f>
        <v/>
      </c>
      <c r="AT3124" s="120" t="str">
        <f t="shared" si="736"/>
        <v/>
      </c>
      <c r="AV3124" s="90" t="str">
        <f t="shared" si="726"/>
        <v/>
      </c>
      <c r="AX3124" s="90" t="str">
        <f>IF($AV3124="", "", COUNTIF($AV$11:$AV$5010, "&lt;"&amp;$AV3124)+1+COUNTIF($AV$11:$AV3124, $AV3124)-1)</f>
        <v/>
      </c>
      <c r="AZ3124" s="111" t="str">
        <f>IF($B3124="", "", SUMIF('Shopping List'!$AV$11:$AV$25, $B3124, 'Shopping List'!$BN$11:$BN$25))</f>
        <v/>
      </c>
      <c r="BB3124" s="117" t="str">
        <f t="shared" si="737"/>
        <v/>
      </c>
    </row>
    <row r="3125" spans="1:54" x14ac:dyDescent="0.25">
      <c r="A3125" s="4"/>
      <c r="B3125" s="37"/>
      <c r="C3125" s="124"/>
      <c r="D3125" s="39"/>
      <c r="E3125" s="125"/>
      <c r="F3125" s="48"/>
      <c r="G3125" s="4"/>
      <c r="H3125" s="4"/>
      <c r="I3125" s="95" t="str">
        <f>IF($C3125="", "", IF(IFERROR(INDEX(Ingredients!$C$11:$C$310, MATCH($C3125, Ingredients!$B$11:$B$310, 0)), "")="", "", IFERROR(INDEX(Ingredients!$C$11:$C$310, MATCH($C3125, Ingredients!$B$11:$B$310, 0)), "")))</f>
        <v/>
      </c>
      <c r="J3125" s="73" t="str">
        <f>IF($B3125="", "", IF(IFERROR(INDEX(Meals!$C$11:$C$260, MATCH($B3125, Meals!$B$11:$B$260, 0)), "")="", "", IFERROR(INDEX(Meals!$C$11:$C$260, MATCH($B3125, Meals!$B$11:$B$260, 0)), "")))</f>
        <v/>
      </c>
      <c r="K3125" s="4"/>
      <c r="L3125" s="72" t="str">
        <f t="shared" si="727"/>
        <v/>
      </c>
      <c r="M3125" s="73" t="str">
        <f t="shared" si="728"/>
        <v/>
      </c>
      <c r="N3125" s="4"/>
      <c r="O3125" s="78" t="str">
        <f t="shared" si="729"/>
        <v/>
      </c>
      <c r="P3125" s="79" t="str">
        <f t="shared" si="730"/>
        <v/>
      </c>
      <c r="Q3125" s="4"/>
      <c r="R3125" s="90" t="str">
        <f t="shared" si="731"/>
        <v/>
      </c>
      <c r="S3125" s="4"/>
      <c r="Y3125" s="18" t="str">
        <f t="shared" si="732"/>
        <v/>
      </c>
      <c r="AA3125" s="18" t="str">
        <f t="shared" si="723"/>
        <v/>
      </c>
      <c r="AB3125" s="18" t="str">
        <f t="shared" si="724"/>
        <v/>
      </c>
      <c r="AC3125" s="18" t="str">
        <f t="shared" si="733"/>
        <v/>
      </c>
      <c r="AD3125" s="18" t="str">
        <f t="shared" si="733"/>
        <v/>
      </c>
      <c r="AE3125" s="18" t="str">
        <f t="shared" si="734"/>
        <v/>
      </c>
      <c r="AG3125" s="95" t="str">
        <f>IF($C3125="", "", IF(IFERROR(INDEX(Ingredients!C$11:C$310, MATCH($C3125, Ingredients!$B$11:$B$310, 0)), "")="", "", IFERROR(INDEX(Ingredients!C$11:C$310, MATCH($C3125, Ingredients!$B$11:$B$310, 0)), "")))</f>
        <v/>
      </c>
      <c r="AH3125" s="105" t="str">
        <f>IF($C3125="", "", IF(IFERROR(INDEX(Ingredients!D$11:D$310, MATCH($C3125, Ingredients!$B$11:$B$310, 0)), "")="", "", IFERROR(INDEX(Ingredients!D$11:D$310, MATCH($C3125, Ingredients!$B$11:$B$310, 0)), "")))</f>
        <v/>
      </c>
      <c r="AI3125" s="106" t="str">
        <f>IF($C3125="", "", IF(IFERROR(INDEX(Ingredients!E$11:E$310, MATCH($C3125, Ingredients!$B$11:$B$310, 0)), "")="", "", IFERROR(INDEX(Ingredients!E$11:E$310, MATCH($C3125, Ingredients!$B$11:$B$310, 0)), "")))</f>
        <v/>
      </c>
      <c r="AJ3125" s="108" t="str">
        <f>IF($C3125="", "", IF(IFERROR(INDEX(Ingredients!F$11:F$310, MATCH($C3125, Ingredients!$B$11:$B$310, 0)), "")="", "", IFERROR(INDEX(Ingredients!F$11:F$310, MATCH($C3125, Ingredients!$B$11:$B$310, 0)), "")))</f>
        <v/>
      </c>
      <c r="AK3125" s="106" t="str">
        <f>IF($C3125="", "", IF(IFERROR(INDEX(Ingredients!G$11:G$310, MATCH($C3125, Ingredients!$B$11:$B$310, 0)), "")="", "", IFERROR(INDEX(Ingredients!G$11:G$310, MATCH($C3125, Ingredients!$B$11:$B$310, 0)), "")))</f>
        <v/>
      </c>
      <c r="AL3125" s="79" t="str">
        <f>IF($C3125="", "", IF(IFERROR(INDEX(Ingredients!H$11:H$310, MATCH($C3125, Ingredients!$B$11:$B$310, 0)), "")="", "", IFERROR(INDEX(Ingredients!H$11:H$310, MATCH($C3125, Ingredients!$B$11:$B$310, 0)), "")))</f>
        <v/>
      </c>
      <c r="AN3125" s="83" t="str">
        <f t="shared" si="725"/>
        <v/>
      </c>
      <c r="AP3125" s="114" t="str">
        <f t="shared" si="735"/>
        <v/>
      </c>
      <c r="AR3125" s="117" t="str">
        <f>IF($C3125="", "", IF(IFERROR(INDEX(Ingredients!$AI$11:$AI$310, MATCH($C3125, Ingredients!$B$11:$B$310, 0)), "")="", "", IFERROR(INDEX(Ingredients!$AI$11:$AI$310, MATCH($C3125, Ingredients!$B$11:$B$310, 0)), "")))</f>
        <v/>
      </c>
      <c r="AT3125" s="120" t="str">
        <f t="shared" si="736"/>
        <v/>
      </c>
      <c r="AV3125" s="90" t="str">
        <f t="shared" si="726"/>
        <v/>
      </c>
      <c r="AX3125" s="90" t="str">
        <f>IF($AV3125="", "", COUNTIF($AV$11:$AV$5010, "&lt;"&amp;$AV3125)+1+COUNTIF($AV$11:$AV3125, $AV3125)-1)</f>
        <v/>
      </c>
      <c r="AZ3125" s="111" t="str">
        <f>IF($B3125="", "", SUMIF('Shopping List'!$AV$11:$AV$25, $B3125, 'Shopping List'!$BN$11:$BN$25))</f>
        <v/>
      </c>
      <c r="BB3125" s="117" t="str">
        <f t="shared" si="737"/>
        <v/>
      </c>
    </row>
    <row r="3126" spans="1:54" x14ac:dyDescent="0.25">
      <c r="A3126" s="4"/>
      <c r="B3126" s="37"/>
      <c r="C3126" s="124"/>
      <c r="D3126" s="39"/>
      <c r="E3126" s="125"/>
      <c r="F3126" s="48"/>
      <c r="G3126" s="4"/>
      <c r="H3126" s="4"/>
      <c r="I3126" s="95" t="str">
        <f>IF($C3126="", "", IF(IFERROR(INDEX(Ingredients!$C$11:$C$310, MATCH($C3126, Ingredients!$B$11:$B$310, 0)), "")="", "", IFERROR(INDEX(Ingredients!$C$11:$C$310, MATCH($C3126, Ingredients!$B$11:$B$310, 0)), "")))</f>
        <v/>
      </c>
      <c r="J3126" s="73" t="str">
        <f>IF($B3126="", "", IF(IFERROR(INDEX(Meals!$C$11:$C$260, MATCH($B3126, Meals!$B$11:$B$260, 0)), "")="", "", IFERROR(INDEX(Meals!$C$11:$C$260, MATCH($B3126, Meals!$B$11:$B$260, 0)), "")))</f>
        <v/>
      </c>
      <c r="K3126" s="4"/>
      <c r="L3126" s="72" t="str">
        <f t="shared" si="727"/>
        <v/>
      </c>
      <c r="M3126" s="73" t="str">
        <f t="shared" si="728"/>
        <v/>
      </c>
      <c r="N3126" s="4"/>
      <c r="O3126" s="78" t="str">
        <f t="shared" si="729"/>
        <v/>
      </c>
      <c r="P3126" s="79" t="str">
        <f t="shared" si="730"/>
        <v/>
      </c>
      <c r="Q3126" s="4"/>
      <c r="R3126" s="90" t="str">
        <f t="shared" si="731"/>
        <v/>
      </c>
      <c r="S3126" s="4"/>
      <c r="Y3126" s="18" t="str">
        <f t="shared" si="732"/>
        <v/>
      </c>
      <c r="AA3126" s="18" t="str">
        <f t="shared" si="723"/>
        <v/>
      </c>
      <c r="AB3126" s="18" t="str">
        <f t="shared" si="724"/>
        <v/>
      </c>
      <c r="AC3126" s="18" t="str">
        <f t="shared" si="733"/>
        <v/>
      </c>
      <c r="AD3126" s="18" t="str">
        <f t="shared" si="733"/>
        <v/>
      </c>
      <c r="AE3126" s="18" t="str">
        <f t="shared" si="734"/>
        <v/>
      </c>
      <c r="AG3126" s="95" t="str">
        <f>IF($C3126="", "", IF(IFERROR(INDEX(Ingredients!C$11:C$310, MATCH($C3126, Ingredients!$B$11:$B$310, 0)), "")="", "", IFERROR(INDEX(Ingredients!C$11:C$310, MATCH($C3126, Ingredients!$B$11:$B$310, 0)), "")))</f>
        <v/>
      </c>
      <c r="AH3126" s="105" t="str">
        <f>IF($C3126="", "", IF(IFERROR(INDEX(Ingredients!D$11:D$310, MATCH($C3126, Ingredients!$B$11:$B$310, 0)), "")="", "", IFERROR(INDEX(Ingredients!D$11:D$310, MATCH($C3126, Ingredients!$B$11:$B$310, 0)), "")))</f>
        <v/>
      </c>
      <c r="AI3126" s="106" t="str">
        <f>IF($C3126="", "", IF(IFERROR(INDEX(Ingredients!E$11:E$310, MATCH($C3126, Ingredients!$B$11:$B$310, 0)), "")="", "", IFERROR(INDEX(Ingredients!E$11:E$310, MATCH($C3126, Ingredients!$B$11:$B$310, 0)), "")))</f>
        <v/>
      </c>
      <c r="AJ3126" s="108" t="str">
        <f>IF($C3126="", "", IF(IFERROR(INDEX(Ingredients!F$11:F$310, MATCH($C3126, Ingredients!$B$11:$B$310, 0)), "")="", "", IFERROR(INDEX(Ingredients!F$11:F$310, MATCH($C3126, Ingredients!$B$11:$B$310, 0)), "")))</f>
        <v/>
      </c>
      <c r="AK3126" s="106" t="str">
        <f>IF($C3126="", "", IF(IFERROR(INDEX(Ingredients!G$11:G$310, MATCH($C3126, Ingredients!$B$11:$B$310, 0)), "")="", "", IFERROR(INDEX(Ingredients!G$11:G$310, MATCH($C3126, Ingredients!$B$11:$B$310, 0)), "")))</f>
        <v/>
      </c>
      <c r="AL3126" s="79" t="str">
        <f>IF($C3126="", "", IF(IFERROR(INDEX(Ingredients!H$11:H$310, MATCH($C3126, Ingredients!$B$11:$B$310, 0)), "")="", "", IFERROR(INDEX(Ingredients!H$11:H$310, MATCH($C3126, Ingredients!$B$11:$B$310, 0)), "")))</f>
        <v/>
      </c>
      <c r="AN3126" s="83" t="str">
        <f t="shared" si="725"/>
        <v/>
      </c>
      <c r="AP3126" s="114" t="str">
        <f t="shared" si="735"/>
        <v/>
      </c>
      <c r="AR3126" s="117" t="str">
        <f>IF($C3126="", "", IF(IFERROR(INDEX(Ingredients!$AI$11:$AI$310, MATCH($C3126, Ingredients!$B$11:$B$310, 0)), "")="", "", IFERROR(INDEX(Ingredients!$AI$11:$AI$310, MATCH($C3126, Ingredients!$B$11:$B$310, 0)), "")))</f>
        <v/>
      </c>
      <c r="AT3126" s="120" t="str">
        <f t="shared" si="736"/>
        <v/>
      </c>
      <c r="AV3126" s="90" t="str">
        <f t="shared" si="726"/>
        <v/>
      </c>
      <c r="AX3126" s="90" t="str">
        <f>IF($AV3126="", "", COUNTIF($AV$11:$AV$5010, "&lt;"&amp;$AV3126)+1+COUNTIF($AV$11:$AV3126, $AV3126)-1)</f>
        <v/>
      </c>
      <c r="AZ3126" s="111" t="str">
        <f>IF($B3126="", "", SUMIF('Shopping List'!$AV$11:$AV$25, $B3126, 'Shopping List'!$BN$11:$BN$25))</f>
        <v/>
      </c>
      <c r="BB3126" s="117" t="str">
        <f t="shared" si="737"/>
        <v/>
      </c>
    </row>
    <row r="3127" spans="1:54" x14ac:dyDescent="0.25">
      <c r="A3127" s="4"/>
      <c r="B3127" s="37"/>
      <c r="C3127" s="124"/>
      <c r="D3127" s="39"/>
      <c r="E3127" s="125"/>
      <c r="F3127" s="48"/>
      <c r="G3127" s="4"/>
      <c r="H3127" s="4"/>
      <c r="I3127" s="95" t="str">
        <f>IF($C3127="", "", IF(IFERROR(INDEX(Ingredients!$C$11:$C$310, MATCH($C3127, Ingredients!$B$11:$B$310, 0)), "")="", "", IFERROR(INDEX(Ingredients!$C$11:$C$310, MATCH($C3127, Ingredients!$B$11:$B$310, 0)), "")))</f>
        <v/>
      </c>
      <c r="J3127" s="73" t="str">
        <f>IF($B3127="", "", IF(IFERROR(INDEX(Meals!$C$11:$C$260, MATCH($B3127, Meals!$B$11:$B$260, 0)), "")="", "", IFERROR(INDEX(Meals!$C$11:$C$260, MATCH($B3127, Meals!$B$11:$B$260, 0)), "")))</f>
        <v/>
      </c>
      <c r="K3127" s="4"/>
      <c r="L3127" s="72" t="str">
        <f t="shared" si="727"/>
        <v/>
      </c>
      <c r="M3127" s="73" t="str">
        <f t="shared" si="728"/>
        <v/>
      </c>
      <c r="N3127" s="4"/>
      <c r="O3127" s="78" t="str">
        <f t="shared" si="729"/>
        <v/>
      </c>
      <c r="P3127" s="79" t="str">
        <f t="shared" si="730"/>
        <v/>
      </c>
      <c r="Q3127" s="4"/>
      <c r="R3127" s="90" t="str">
        <f t="shared" si="731"/>
        <v/>
      </c>
      <c r="S3127" s="4"/>
      <c r="Y3127" s="18" t="str">
        <f t="shared" si="732"/>
        <v/>
      </c>
      <c r="AA3127" s="18" t="str">
        <f t="shared" si="723"/>
        <v/>
      </c>
      <c r="AB3127" s="18" t="str">
        <f t="shared" si="724"/>
        <v/>
      </c>
      <c r="AC3127" s="18" t="str">
        <f t="shared" si="733"/>
        <v/>
      </c>
      <c r="AD3127" s="18" t="str">
        <f t="shared" si="733"/>
        <v/>
      </c>
      <c r="AE3127" s="18" t="str">
        <f t="shared" si="734"/>
        <v/>
      </c>
      <c r="AG3127" s="95" t="str">
        <f>IF($C3127="", "", IF(IFERROR(INDEX(Ingredients!C$11:C$310, MATCH($C3127, Ingredients!$B$11:$B$310, 0)), "")="", "", IFERROR(INDEX(Ingredients!C$11:C$310, MATCH($C3127, Ingredients!$B$11:$B$310, 0)), "")))</f>
        <v/>
      </c>
      <c r="AH3127" s="105" t="str">
        <f>IF($C3127="", "", IF(IFERROR(INDEX(Ingredients!D$11:D$310, MATCH($C3127, Ingredients!$B$11:$B$310, 0)), "")="", "", IFERROR(INDEX(Ingredients!D$11:D$310, MATCH($C3127, Ingredients!$B$11:$B$310, 0)), "")))</f>
        <v/>
      </c>
      <c r="AI3127" s="106" t="str">
        <f>IF($C3127="", "", IF(IFERROR(INDEX(Ingredients!E$11:E$310, MATCH($C3127, Ingredients!$B$11:$B$310, 0)), "")="", "", IFERROR(INDEX(Ingredients!E$11:E$310, MATCH($C3127, Ingredients!$B$11:$B$310, 0)), "")))</f>
        <v/>
      </c>
      <c r="AJ3127" s="108" t="str">
        <f>IF($C3127="", "", IF(IFERROR(INDEX(Ingredients!F$11:F$310, MATCH($C3127, Ingredients!$B$11:$B$310, 0)), "")="", "", IFERROR(INDEX(Ingredients!F$11:F$310, MATCH($C3127, Ingredients!$B$11:$B$310, 0)), "")))</f>
        <v/>
      </c>
      <c r="AK3127" s="106" t="str">
        <f>IF($C3127="", "", IF(IFERROR(INDEX(Ingredients!G$11:G$310, MATCH($C3127, Ingredients!$B$11:$B$310, 0)), "")="", "", IFERROR(INDEX(Ingredients!G$11:G$310, MATCH($C3127, Ingredients!$B$11:$B$310, 0)), "")))</f>
        <v/>
      </c>
      <c r="AL3127" s="79" t="str">
        <f>IF($C3127="", "", IF(IFERROR(INDEX(Ingredients!H$11:H$310, MATCH($C3127, Ingredients!$B$11:$B$310, 0)), "")="", "", IFERROR(INDEX(Ingredients!H$11:H$310, MATCH($C3127, Ingredients!$B$11:$B$310, 0)), "")))</f>
        <v/>
      </c>
      <c r="AN3127" s="83" t="str">
        <f t="shared" si="725"/>
        <v/>
      </c>
      <c r="AP3127" s="114" t="str">
        <f t="shared" si="735"/>
        <v/>
      </c>
      <c r="AR3127" s="117" t="str">
        <f>IF($C3127="", "", IF(IFERROR(INDEX(Ingredients!$AI$11:$AI$310, MATCH($C3127, Ingredients!$B$11:$B$310, 0)), "")="", "", IFERROR(INDEX(Ingredients!$AI$11:$AI$310, MATCH($C3127, Ingredients!$B$11:$B$310, 0)), "")))</f>
        <v/>
      </c>
      <c r="AT3127" s="120" t="str">
        <f t="shared" si="736"/>
        <v/>
      </c>
      <c r="AV3127" s="90" t="str">
        <f t="shared" si="726"/>
        <v/>
      </c>
      <c r="AX3127" s="90" t="str">
        <f>IF($AV3127="", "", COUNTIF($AV$11:$AV$5010, "&lt;"&amp;$AV3127)+1+COUNTIF($AV$11:$AV3127, $AV3127)-1)</f>
        <v/>
      </c>
      <c r="AZ3127" s="111" t="str">
        <f>IF($B3127="", "", SUMIF('Shopping List'!$AV$11:$AV$25, $B3127, 'Shopping List'!$BN$11:$BN$25))</f>
        <v/>
      </c>
      <c r="BB3127" s="117" t="str">
        <f t="shared" si="737"/>
        <v/>
      </c>
    </row>
    <row r="3128" spans="1:54" x14ac:dyDescent="0.25">
      <c r="A3128" s="4"/>
      <c r="B3128" s="37"/>
      <c r="C3128" s="124"/>
      <c r="D3128" s="39"/>
      <c r="E3128" s="125"/>
      <c r="F3128" s="48"/>
      <c r="G3128" s="4"/>
      <c r="H3128" s="4"/>
      <c r="I3128" s="95" t="str">
        <f>IF($C3128="", "", IF(IFERROR(INDEX(Ingredients!$C$11:$C$310, MATCH($C3128, Ingredients!$B$11:$B$310, 0)), "")="", "", IFERROR(INDEX(Ingredients!$C$11:$C$310, MATCH($C3128, Ingredients!$B$11:$B$310, 0)), "")))</f>
        <v/>
      </c>
      <c r="J3128" s="73" t="str">
        <f>IF($B3128="", "", IF(IFERROR(INDEX(Meals!$C$11:$C$260, MATCH($B3128, Meals!$B$11:$B$260, 0)), "")="", "", IFERROR(INDEX(Meals!$C$11:$C$260, MATCH($B3128, Meals!$B$11:$B$260, 0)), "")))</f>
        <v/>
      </c>
      <c r="K3128" s="4"/>
      <c r="L3128" s="72" t="str">
        <f t="shared" si="727"/>
        <v/>
      </c>
      <c r="M3128" s="73" t="str">
        <f t="shared" si="728"/>
        <v/>
      </c>
      <c r="N3128" s="4"/>
      <c r="O3128" s="78" t="str">
        <f t="shared" si="729"/>
        <v/>
      </c>
      <c r="P3128" s="79" t="str">
        <f t="shared" si="730"/>
        <v/>
      </c>
      <c r="Q3128" s="4"/>
      <c r="R3128" s="90" t="str">
        <f t="shared" si="731"/>
        <v/>
      </c>
      <c r="S3128" s="4"/>
      <c r="Y3128" s="18" t="str">
        <f t="shared" si="732"/>
        <v/>
      </c>
      <c r="AA3128" s="18" t="str">
        <f t="shared" si="723"/>
        <v/>
      </c>
      <c r="AB3128" s="18" t="str">
        <f t="shared" si="724"/>
        <v/>
      </c>
      <c r="AC3128" s="18" t="str">
        <f t="shared" si="733"/>
        <v/>
      </c>
      <c r="AD3128" s="18" t="str">
        <f t="shared" si="733"/>
        <v/>
      </c>
      <c r="AE3128" s="18" t="str">
        <f t="shared" si="734"/>
        <v/>
      </c>
      <c r="AG3128" s="95" t="str">
        <f>IF($C3128="", "", IF(IFERROR(INDEX(Ingredients!C$11:C$310, MATCH($C3128, Ingredients!$B$11:$B$310, 0)), "")="", "", IFERROR(INDEX(Ingredients!C$11:C$310, MATCH($C3128, Ingredients!$B$11:$B$310, 0)), "")))</f>
        <v/>
      </c>
      <c r="AH3128" s="105" t="str">
        <f>IF($C3128="", "", IF(IFERROR(INDEX(Ingredients!D$11:D$310, MATCH($C3128, Ingredients!$B$11:$B$310, 0)), "")="", "", IFERROR(INDEX(Ingredients!D$11:D$310, MATCH($C3128, Ingredients!$B$11:$B$310, 0)), "")))</f>
        <v/>
      </c>
      <c r="AI3128" s="106" t="str">
        <f>IF($C3128="", "", IF(IFERROR(INDEX(Ingredients!E$11:E$310, MATCH($C3128, Ingredients!$B$11:$B$310, 0)), "")="", "", IFERROR(INDEX(Ingredients!E$11:E$310, MATCH($C3128, Ingredients!$B$11:$B$310, 0)), "")))</f>
        <v/>
      </c>
      <c r="AJ3128" s="108" t="str">
        <f>IF($C3128="", "", IF(IFERROR(INDEX(Ingredients!F$11:F$310, MATCH($C3128, Ingredients!$B$11:$B$310, 0)), "")="", "", IFERROR(INDEX(Ingredients!F$11:F$310, MATCH($C3128, Ingredients!$B$11:$B$310, 0)), "")))</f>
        <v/>
      </c>
      <c r="AK3128" s="106" t="str">
        <f>IF($C3128="", "", IF(IFERROR(INDEX(Ingredients!G$11:G$310, MATCH($C3128, Ingredients!$B$11:$B$310, 0)), "")="", "", IFERROR(INDEX(Ingredients!G$11:G$310, MATCH($C3128, Ingredients!$B$11:$B$310, 0)), "")))</f>
        <v/>
      </c>
      <c r="AL3128" s="79" t="str">
        <f>IF($C3128="", "", IF(IFERROR(INDEX(Ingredients!H$11:H$310, MATCH($C3128, Ingredients!$B$11:$B$310, 0)), "")="", "", IFERROR(INDEX(Ingredients!H$11:H$310, MATCH($C3128, Ingredients!$B$11:$B$310, 0)), "")))</f>
        <v/>
      </c>
      <c r="AN3128" s="83" t="str">
        <f t="shared" si="725"/>
        <v/>
      </c>
      <c r="AP3128" s="114" t="str">
        <f t="shared" si="735"/>
        <v/>
      </c>
      <c r="AR3128" s="117" t="str">
        <f>IF($C3128="", "", IF(IFERROR(INDEX(Ingredients!$AI$11:$AI$310, MATCH($C3128, Ingredients!$B$11:$B$310, 0)), "")="", "", IFERROR(INDEX(Ingredients!$AI$11:$AI$310, MATCH($C3128, Ingredients!$B$11:$B$310, 0)), "")))</f>
        <v/>
      </c>
      <c r="AT3128" s="120" t="str">
        <f t="shared" si="736"/>
        <v/>
      </c>
      <c r="AV3128" s="90" t="str">
        <f t="shared" si="726"/>
        <v/>
      </c>
      <c r="AX3128" s="90" t="str">
        <f>IF($AV3128="", "", COUNTIF($AV$11:$AV$5010, "&lt;"&amp;$AV3128)+1+COUNTIF($AV$11:$AV3128, $AV3128)-1)</f>
        <v/>
      </c>
      <c r="AZ3128" s="111" t="str">
        <f>IF($B3128="", "", SUMIF('Shopping List'!$AV$11:$AV$25, $B3128, 'Shopping List'!$BN$11:$BN$25))</f>
        <v/>
      </c>
      <c r="BB3128" s="117" t="str">
        <f t="shared" si="737"/>
        <v/>
      </c>
    </row>
    <row r="3129" spans="1:54" x14ac:dyDescent="0.25">
      <c r="A3129" s="4"/>
      <c r="B3129" s="37"/>
      <c r="C3129" s="124"/>
      <c r="D3129" s="39"/>
      <c r="E3129" s="125"/>
      <c r="F3129" s="48"/>
      <c r="G3129" s="4"/>
      <c r="H3129" s="4"/>
      <c r="I3129" s="95" t="str">
        <f>IF($C3129="", "", IF(IFERROR(INDEX(Ingredients!$C$11:$C$310, MATCH($C3129, Ingredients!$B$11:$B$310, 0)), "")="", "", IFERROR(INDEX(Ingredients!$C$11:$C$310, MATCH($C3129, Ingredients!$B$11:$B$310, 0)), "")))</f>
        <v/>
      </c>
      <c r="J3129" s="73" t="str">
        <f>IF($B3129="", "", IF(IFERROR(INDEX(Meals!$C$11:$C$260, MATCH($B3129, Meals!$B$11:$B$260, 0)), "")="", "", IFERROR(INDEX(Meals!$C$11:$C$260, MATCH($B3129, Meals!$B$11:$B$260, 0)), "")))</f>
        <v/>
      </c>
      <c r="K3129" s="4"/>
      <c r="L3129" s="72" t="str">
        <f t="shared" si="727"/>
        <v/>
      </c>
      <c r="M3129" s="73" t="str">
        <f t="shared" si="728"/>
        <v/>
      </c>
      <c r="N3129" s="4"/>
      <c r="O3129" s="78" t="str">
        <f t="shared" si="729"/>
        <v/>
      </c>
      <c r="P3129" s="79" t="str">
        <f t="shared" si="730"/>
        <v/>
      </c>
      <c r="Q3129" s="4"/>
      <c r="R3129" s="90" t="str">
        <f t="shared" si="731"/>
        <v/>
      </c>
      <c r="S3129" s="4"/>
      <c r="Y3129" s="18" t="str">
        <f t="shared" si="732"/>
        <v/>
      </c>
      <c r="AA3129" s="18" t="str">
        <f t="shared" si="723"/>
        <v/>
      </c>
      <c r="AB3129" s="18" t="str">
        <f t="shared" si="724"/>
        <v/>
      </c>
      <c r="AC3129" s="18" t="str">
        <f t="shared" si="733"/>
        <v/>
      </c>
      <c r="AD3129" s="18" t="str">
        <f t="shared" si="733"/>
        <v/>
      </c>
      <c r="AE3129" s="18" t="str">
        <f t="shared" si="734"/>
        <v/>
      </c>
      <c r="AG3129" s="95" t="str">
        <f>IF($C3129="", "", IF(IFERROR(INDEX(Ingredients!C$11:C$310, MATCH($C3129, Ingredients!$B$11:$B$310, 0)), "")="", "", IFERROR(INDEX(Ingredients!C$11:C$310, MATCH($C3129, Ingredients!$B$11:$B$310, 0)), "")))</f>
        <v/>
      </c>
      <c r="AH3129" s="105" t="str">
        <f>IF($C3129="", "", IF(IFERROR(INDEX(Ingredients!D$11:D$310, MATCH($C3129, Ingredients!$B$11:$B$310, 0)), "")="", "", IFERROR(INDEX(Ingredients!D$11:D$310, MATCH($C3129, Ingredients!$B$11:$B$310, 0)), "")))</f>
        <v/>
      </c>
      <c r="AI3129" s="106" t="str">
        <f>IF($C3129="", "", IF(IFERROR(INDEX(Ingredients!E$11:E$310, MATCH($C3129, Ingredients!$B$11:$B$310, 0)), "")="", "", IFERROR(INDEX(Ingredients!E$11:E$310, MATCH($C3129, Ingredients!$B$11:$B$310, 0)), "")))</f>
        <v/>
      </c>
      <c r="AJ3129" s="108" t="str">
        <f>IF($C3129="", "", IF(IFERROR(INDEX(Ingredients!F$11:F$310, MATCH($C3129, Ingredients!$B$11:$B$310, 0)), "")="", "", IFERROR(INDEX(Ingredients!F$11:F$310, MATCH($C3129, Ingredients!$B$11:$B$310, 0)), "")))</f>
        <v/>
      </c>
      <c r="AK3129" s="106" t="str">
        <f>IF($C3129="", "", IF(IFERROR(INDEX(Ingredients!G$11:G$310, MATCH($C3129, Ingredients!$B$11:$B$310, 0)), "")="", "", IFERROR(INDEX(Ingredients!G$11:G$310, MATCH($C3129, Ingredients!$B$11:$B$310, 0)), "")))</f>
        <v/>
      </c>
      <c r="AL3129" s="79" t="str">
        <f>IF($C3129="", "", IF(IFERROR(INDEX(Ingredients!H$11:H$310, MATCH($C3129, Ingredients!$B$11:$B$310, 0)), "")="", "", IFERROR(INDEX(Ingredients!H$11:H$310, MATCH($C3129, Ingredients!$B$11:$B$310, 0)), "")))</f>
        <v/>
      </c>
      <c r="AN3129" s="83" t="str">
        <f t="shared" si="725"/>
        <v/>
      </c>
      <c r="AP3129" s="114" t="str">
        <f t="shared" si="735"/>
        <v/>
      </c>
      <c r="AR3129" s="117" t="str">
        <f>IF($C3129="", "", IF(IFERROR(INDEX(Ingredients!$AI$11:$AI$310, MATCH($C3129, Ingredients!$B$11:$B$310, 0)), "")="", "", IFERROR(INDEX(Ingredients!$AI$11:$AI$310, MATCH($C3129, Ingredients!$B$11:$B$310, 0)), "")))</f>
        <v/>
      </c>
      <c r="AT3129" s="120" t="str">
        <f t="shared" si="736"/>
        <v/>
      </c>
      <c r="AV3129" s="90" t="str">
        <f t="shared" si="726"/>
        <v/>
      </c>
      <c r="AX3129" s="90" t="str">
        <f>IF($AV3129="", "", COUNTIF($AV$11:$AV$5010, "&lt;"&amp;$AV3129)+1+COUNTIF($AV$11:$AV3129, $AV3129)-1)</f>
        <v/>
      </c>
      <c r="AZ3129" s="111" t="str">
        <f>IF($B3129="", "", SUMIF('Shopping List'!$AV$11:$AV$25, $B3129, 'Shopping List'!$BN$11:$BN$25))</f>
        <v/>
      </c>
      <c r="BB3129" s="117" t="str">
        <f t="shared" si="737"/>
        <v/>
      </c>
    </row>
    <row r="3130" spans="1:54" x14ac:dyDescent="0.25">
      <c r="A3130" s="4"/>
      <c r="B3130" s="37"/>
      <c r="C3130" s="124"/>
      <c r="D3130" s="39"/>
      <c r="E3130" s="125"/>
      <c r="F3130" s="48"/>
      <c r="G3130" s="4"/>
      <c r="H3130" s="4"/>
      <c r="I3130" s="95" t="str">
        <f>IF($C3130="", "", IF(IFERROR(INDEX(Ingredients!$C$11:$C$310, MATCH($C3130, Ingredients!$B$11:$B$310, 0)), "")="", "", IFERROR(INDEX(Ingredients!$C$11:$C$310, MATCH($C3130, Ingredients!$B$11:$B$310, 0)), "")))</f>
        <v/>
      </c>
      <c r="J3130" s="73" t="str">
        <f>IF($B3130="", "", IF(IFERROR(INDEX(Meals!$C$11:$C$260, MATCH($B3130, Meals!$B$11:$B$260, 0)), "")="", "", IFERROR(INDEX(Meals!$C$11:$C$260, MATCH($B3130, Meals!$B$11:$B$260, 0)), "")))</f>
        <v/>
      </c>
      <c r="K3130" s="4"/>
      <c r="L3130" s="72" t="str">
        <f t="shared" si="727"/>
        <v/>
      </c>
      <c r="M3130" s="73" t="str">
        <f t="shared" si="728"/>
        <v/>
      </c>
      <c r="N3130" s="4"/>
      <c r="O3130" s="78" t="str">
        <f t="shared" si="729"/>
        <v/>
      </c>
      <c r="P3130" s="79" t="str">
        <f t="shared" si="730"/>
        <v/>
      </c>
      <c r="Q3130" s="4"/>
      <c r="R3130" s="90" t="str">
        <f t="shared" si="731"/>
        <v/>
      </c>
      <c r="S3130" s="4"/>
      <c r="Y3130" s="18" t="str">
        <f t="shared" si="732"/>
        <v/>
      </c>
      <c r="AA3130" s="18" t="str">
        <f t="shared" si="723"/>
        <v/>
      </c>
      <c r="AB3130" s="18" t="str">
        <f t="shared" si="724"/>
        <v/>
      </c>
      <c r="AC3130" s="18" t="str">
        <f t="shared" si="733"/>
        <v/>
      </c>
      <c r="AD3130" s="18" t="str">
        <f t="shared" si="733"/>
        <v/>
      </c>
      <c r="AE3130" s="18" t="str">
        <f t="shared" si="734"/>
        <v/>
      </c>
      <c r="AG3130" s="95" t="str">
        <f>IF($C3130="", "", IF(IFERROR(INDEX(Ingredients!C$11:C$310, MATCH($C3130, Ingredients!$B$11:$B$310, 0)), "")="", "", IFERROR(INDEX(Ingredients!C$11:C$310, MATCH($C3130, Ingredients!$B$11:$B$310, 0)), "")))</f>
        <v/>
      </c>
      <c r="AH3130" s="105" t="str">
        <f>IF($C3130="", "", IF(IFERROR(INDEX(Ingredients!D$11:D$310, MATCH($C3130, Ingredients!$B$11:$B$310, 0)), "")="", "", IFERROR(INDEX(Ingredients!D$11:D$310, MATCH($C3130, Ingredients!$B$11:$B$310, 0)), "")))</f>
        <v/>
      </c>
      <c r="AI3130" s="106" t="str">
        <f>IF($C3130="", "", IF(IFERROR(INDEX(Ingredients!E$11:E$310, MATCH($C3130, Ingredients!$B$11:$B$310, 0)), "")="", "", IFERROR(INDEX(Ingredients!E$11:E$310, MATCH($C3130, Ingredients!$B$11:$B$310, 0)), "")))</f>
        <v/>
      </c>
      <c r="AJ3130" s="108" t="str">
        <f>IF($C3130="", "", IF(IFERROR(INDEX(Ingredients!F$11:F$310, MATCH($C3130, Ingredients!$B$11:$B$310, 0)), "")="", "", IFERROR(INDEX(Ingredients!F$11:F$310, MATCH($C3130, Ingredients!$B$11:$B$310, 0)), "")))</f>
        <v/>
      </c>
      <c r="AK3130" s="106" t="str">
        <f>IF($C3130="", "", IF(IFERROR(INDEX(Ingredients!G$11:G$310, MATCH($C3130, Ingredients!$B$11:$B$310, 0)), "")="", "", IFERROR(INDEX(Ingredients!G$11:G$310, MATCH($C3130, Ingredients!$B$11:$B$310, 0)), "")))</f>
        <v/>
      </c>
      <c r="AL3130" s="79" t="str">
        <f>IF($C3130="", "", IF(IFERROR(INDEX(Ingredients!H$11:H$310, MATCH($C3130, Ingredients!$B$11:$B$310, 0)), "")="", "", IFERROR(INDEX(Ingredients!H$11:H$310, MATCH($C3130, Ingredients!$B$11:$B$310, 0)), "")))</f>
        <v/>
      </c>
      <c r="AN3130" s="83" t="str">
        <f t="shared" si="725"/>
        <v/>
      </c>
      <c r="AP3130" s="114" t="str">
        <f t="shared" si="735"/>
        <v/>
      </c>
      <c r="AR3130" s="117" t="str">
        <f>IF($C3130="", "", IF(IFERROR(INDEX(Ingredients!$AI$11:$AI$310, MATCH($C3130, Ingredients!$B$11:$B$310, 0)), "")="", "", IFERROR(INDEX(Ingredients!$AI$11:$AI$310, MATCH($C3130, Ingredients!$B$11:$B$310, 0)), "")))</f>
        <v/>
      </c>
      <c r="AT3130" s="120" t="str">
        <f t="shared" si="736"/>
        <v/>
      </c>
      <c r="AV3130" s="90" t="str">
        <f t="shared" si="726"/>
        <v/>
      </c>
      <c r="AX3130" s="90" t="str">
        <f>IF($AV3130="", "", COUNTIF($AV$11:$AV$5010, "&lt;"&amp;$AV3130)+1+COUNTIF($AV$11:$AV3130, $AV3130)-1)</f>
        <v/>
      </c>
      <c r="AZ3130" s="111" t="str">
        <f>IF($B3130="", "", SUMIF('Shopping List'!$AV$11:$AV$25, $B3130, 'Shopping List'!$BN$11:$BN$25))</f>
        <v/>
      </c>
      <c r="BB3130" s="117" t="str">
        <f t="shared" si="737"/>
        <v/>
      </c>
    </row>
    <row r="3131" spans="1:54" x14ac:dyDescent="0.25">
      <c r="A3131" s="4"/>
      <c r="B3131" s="37"/>
      <c r="C3131" s="124"/>
      <c r="D3131" s="39"/>
      <c r="E3131" s="125"/>
      <c r="F3131" s="48"/>
      <c r="G3131" s="4"/>
      <c r="H3131" s="4"/>
      <c r="I3131" s="95" t="str">
        <f>IF($C3131="", "", IF(IFERROR(INDEX(Ingredients!$C$11:$C$310, MATCH($C3131, Ingredients!$B$11:$B$310, 0)), "")="", "", IFERROR(INDEX(Ingredients!$C$11:$C$310, MATCH($C3131, Ingredients!$B$11:$B$310, 0)), "")))</f>
        <v/>
      </c>
      <c r="J3131" s="73" t="str">
        <f>IF($B3131="", "", IF(IFERROR(INDEX(Meals!$C$11:$C$260, MATCH($B3131, Meals!$B$11:$B$260, 0)), "")="", "", IFERROR(INDEX(Meals!$C$11:$C$260, MATCH($B3131, Meals!$B$11:$B$260, 0)), "")))</f>
        <v/>
      </c>
      <c r="K3131" s="4"/>
      <c r="L3131" s="72" t="str">
        <f t="shared" si="727"/>
        <v/>
      </c>
      <c r="M3131" s="73" t="str">
        <f t="shared" si="728"/>
        <v/>
      </c>
      <c r="N3131" s="4"/>
      <c r="O3131" s="78" t="str">
        <f t="shared" si="729"/>
        <v/>
      </c>
      <c r="P3131" s="79" t="str">
        <f t="shared" si="730"/>
        <v/>
      </c>
      <c r="Q3131" s="4"/>
      <c r="R3131" s="90" t="str">
        <f t="shared" si="731"/>
        <v/>
      </c>
      <c r="S3131" s="4"/>
      <c r="Y3131" s="18" t="str">
        <f t="shared" si="732"/>
        <v/>
      </c>
      <c r="AA3131" s="18" t="str">
        <f t="shared" si="723"/>
        <v/>
      </c>
      <c r="AB3131" s="18" t="str">
        <f t="shared" si="724"/>
        <v/>
      </c>
      <c r="AC3131" s="18" t="str">
        <f t="shared" si="733"/>
        <v/>
      </c>
      <c r="AD3131" s="18" t="str">
        <f t="shared" si="733"/>
        <v/>
      </c>
      <c r="AE3131" s="18" t="str">
        <f t="shared" si="734"/>
        <v/>
      </c>
      <c r="AG3131" s="95" t="str">
        <f>IF($C3131="", "", IF(IFERROR(INDEX(Ingredients!C$11:C$310, MATCH($C3131, Ingredients!$B$11:$B$310, 0)), "")="", "", IFERROR(INDEX(Ingredients!C$11:C$310, MATCH($C3131, Ingredients!$B$11:$B$310, 0)), "")))</f>
        <v/>
      </c>
      <c r="AH3131" s="105" t="str">
        <f>IF($C3131="", "", IF(IFERROR(INDEX(Ingredients!D$11:D$310, MATCH($C3131, Ingredients!$B$11:$B$310, 0)), "")="", "", IFERROR(INDEX(Ingredients!D$11:D$310, MATCH($C3131, Ingredients!$B$11:$B$310, 0)), "")))</f>
        <v/>
      </c>
      <c r="AI3131" s="106" t="str">
        <f>IF($C3131="", "", IF(IFERROR(INDEX(Ingredients!E$11:E$310, MATCH($C3131, Ingredients!$B$11:$B$310, 0)), "")="", "", IFERROR(INDEX(Ingredients!E$11:E$310, MATCH($C3131, Ingredients!$B$11:$B$310, 0)), "")))</f>
        <v/>
      </c>
      <c r="AJ3131" s="108" t="str">
        <f>IF($C3131="", "", IF(IFERROR(INDEX(Ingredients!F$11:F$310, MATCH($C3131, Ingredients!$B$11:$B$310, 0)), "")="", "", IFERROR(INDEX(Ingredients!F$11:F$310, MATCH($C3131, Ingredients!$B$11:$B$310, 0)), "")))</f>
        <v/>
      </c>
      <c r="AK3131" s="106" t="str">
        <f>IF($C3131="", "", IF(IFERROR(INDEX(Ingredients!G$11:G$310, MATCH($C3131, Ingredients!$B$11:$B$310, 0)), "")="", "", IFERROR(INDEX(Ingredients!G$11:G$310, MATCH($C3131, Ingredients!$B$11:$B$310, 0)), "")))</f>
        <v/>
      </c>
      <c r="AL3131" s="79" t="str">
        <f>IF($C3131="", "", IF(IFERROR(INDEX(Ingredients!H$11:H$310, MATCH($C3131, Ingredients!$B$11:$B$310, 0)), "")="", "", IFERROR(INDEX(Ingredients!H$11:H$310, MATCH($C3131, Ingredients!$B$11:$B$310, 0)), "")))</f>
        <v/>
      </c>
      <c r="AN3131" s="83" t="str">
        <f t="shared" si="725"/>
        <v/>
      </c>
      <c r="AP3131" s="114" t="str">
        <f t="shared" si="735"/>
        <v/>
      </c>
      <c r="AR3131" s="117" t="str">
        <f>IF($C3131="", "", IF(IFERROR(INDEX(Ingredients!$AI$11:$AI$310, MATCH($C3131, Ingredients!$B$11:$B$310, 0)), "")="", "", IFERROR(INDEX(Ingredients!$AI$11:$AI$310, MATCH($C3131, Ingredients!$B$11:$B$310, 0)), "")))</f>
        <v/>
      </c>
      <c r="AT3131" s="120" t="str">
        <f t="shared" si="736"/>
        <v/>
      </c>
      <c r="AV3131" s="90" t="str">
        <f t="shared" si="726"/>
        <v/>
      </c>
      <c r="AX3131" s="90" t="str">
        <f>IF($AV3131="", "", COUNTIF($AV$11:$AV$5010, "&lt;"&amp;$AV3131)+1+COUNTIF($AV$11:$AV3131, $AV3131)-1)</f>
        <v/>
      </c>
      <c r="AZ3131" s="111" t="str">
        <f>IF($B3131="", "", SUMIF('Shopping List'!$AV$11:$AV$25, $B3131, 'Shopping List'!$BN$11:$BN$25))</f>
        <v/>
      </c>
      <c r="BB3131" s="117" t="str">
        <f t="shared" si="737"/>
        <v/>
      </c>
    </row>
    <row r="3132" spans="1:54" x14ac:dyDescent="0.25">
      <c r="A3132" s="4"/>
      <c r="B3132" s="37"/>
      <c r="C3132" s="124"/>
      <c r="D3132" s="39"/>
      <c r="E3132" s="125"/>
      <c r="F3132" s="48"/>
      <c r="G3132" s="4"/>
      <c r="H3132" s="4"/>
      <c r="I3132" s="95" t="str">
        <f>IF($C3132="", "", IF(IFERROR(INDEX(Ingredients!$C$11:$C$310, MATCH($C3132, Ingredients!$B$11:$B$310, 0)), "")="", "", IFERROR(INDEX(Ingredients!$C$11:$C$310, MATCH($C3132, Ingredients!$B$11:$B$310, 0)), "")))</f>
        <v/>
      </c>
      <c r="J3132" s="73" t="str">
        <f>IF($B3132="", "", IF(IFERROR(INDEX(Meals!$C$11:$C$260, MATCH($B3132, Meals!$B$11:$B$260, 0)), "")="", "", IFERROR(INDEX(Meals!$C$11:$C$260, MATCH($B3132, Meals!$B$11:$B$260, 0)), "")))</f>
        <v/>
      </c>
      <c r="K3132" s="4"/>
      <c r="L3132" s="72" t="str">
        <f t="shared" si="727"/>
        <v/>
      </c>
      <c r="M3132" s="73" t="str">
        <f t="shared" si="728"/>
        <v/>
      </c>
      <c r="N3132" s="4"/>
      <c r="O3132" s="78" t="str">
        <f t="shared" si="729"/>
        <v/>
      </c>
      <c r="P3132" s="79" t="str">
        <f t="shared" si="730"/>
        <v/>
      </c>
      <c r="Q3132" s="4"/>
      <c r="R3132" s="90" t="str">
        <f t="shared" si="731"/>
        <v/>
      </c>
      <c r="S3132" s="4"/>
      <c r="Y3132" s="18" t="str">
        <f t="shared" si="732"/>
        <v/>
      </c>
      <c r="AA3132" s="18" t="str">
        <f t="shared" si="723"/>
        <v/>
      </c>
      <c r="AB3132" s="18" t="str">
        <f t="shared" si="724"/>
        <v/>
      </c>
      <c r="AC3132" s="18" t="str">
        <f t="shared" si="733"/>
        <v/>
      </c>
      <c r="AD3132" s="18" t="str">
        <f t="shared" si="733"/>
        <v/>
      </c>
      <c r="AE3132" s="18" t="str">
        <f t="shared" si="734"/>
        <v/>
      </c>
      <c r="AG3132" s="95" t="str">
        <f>IF($C3132="", "", IF(IFERROR(INDEX(Ingredients!C$11:C$310, MATCH($C3132, Ingredients!$B$11:$B$310, 0)), "")="", "", IFERROR(INDEX(Ingredients!C$11:C$310, MATCH($C3132, Ingredients!$B$11:$B$310, 0)), "")))</f>
        <v/>
      </c>
      <c r="AH3132" s="105" t="str">
        <f>IF($C3132="", "", IF(IFERROR(INDEX(Ingredients!D$11:D$310, MATCH($C3132, Ingredients!$B$11:$B$310, 0)), "")="", "", IFERROR(INDEX(Ingredients!D$11:D$310, MATCH($C3132, Ingredients!$B$11:$B$310, 0)), "")))</f>
        <v/>
      </c>
      <c r="AI3132" s="106" t="str">
        <f>IF($C3132="", "", IF(IFERROR(INDEX(Ingredients!E$11:E$310, MATCH($C3132, Ingredients!$B$11:$B$310, 0)), "")="", "", IFERROR(INDEX(Ingredients!E$11:E$310, MATCH($C3132, Ingredients!$B$11:$B$310, 0)), "")))</f>
        <v/>
      </c>
      <c r="AJ3132" s="108" t="str">
        <f>IF($C3132="", "", IF(IFERROR(INDEX(Ingredients!F$11:F$310, MATCH($C3132, Ingredients!$B$11:$B$310, 0)), "")="", "", IFERROR(INDEX(Ingredients!F$11:F$310, MATCH($C3132, Ingredients!$B$11:$B$310, 0)), "")))</f>
        <v/>
      </c>
      <c r="AK3132" s="106" t="str">
        <f>IF($C3132="", "", IF(IFERROR(INDEX(Ingredients!G$11:G$310, MATCH($C3132, Ingredients!$B$11:$B$310, 0)), "")="", "", IFERROR(INDEX(Ingredients!G$11:G$310, MATCH($C3132, Ingredients!$B$11:$B$310, 0)), "")))</f>
        <v/>
      </c>
      <c r="AL3132" s="79" t="str">
        <f>IF($C3132="", "", IF(IFERROR(INDEX(Ingredients!H$11:H$310, MATCH($C3132, Ingredients!$B$11:$B$310, 0)), "")="", "", IFERROR(INDEX(Ingredients!H$11:H$310, MATCH($C3132, Ingredients!$B$11:$B$310, 0)), "")))</f>
        <v/>
      </c>
      <c r="AN3132" s="83" t="str">
        <f t="shared" si="725"/>
        <v/>
      </c>
      <c r="AP3132" s="114" t="str">
        <f t="shared" si="735"/>
        <v/>
      </c>
      <c r="AR3132" s="117" t="str">
        <f>IF($C3132="", "", IF(IFERROR(INDEX(Ingredients!$AI$11:$AI$310, MATCH($C3132, Ingredients!$B$11:$B$310, 0)), "")="", "", IFERROR(INDEX(Ingredients!$AI$11:$AI$310, MATCH($C3132, Ingredients!$B$11:$B$310, 0)), "")))</f>
        <v/>
      </c>
      <c r="AT3132" s="120" t="str">
        <f t="shared" si="736"/>
        <v/>
      </c>
      <c r="AV3132" s="90" t="str">
        <f t="shared" si="726"/>
        <v/>
      </c>
      <c r="AX3132" s="90" t="str">
        <f>IF($AV3132="", "", COUNTIF($AV$11:$AV$5010, "&lt;"&amp;$AV3132)+1+COUNTIF($AV$11:$AV3132, $AV3132)-1)</f>
        <v/>
      </c>
      <c r="AZ3132" s="111" t="str">
        <f>IF($B3132="", "", SUMIF('Shopping List'!$AV$11:$AV$25, $B3132, 'Shopping List'!$BN$11:$BN$25))</f>
        <v/>
      </c>
      <c r="BB3132" s="117" t="str">
        <f t="shared" si="737"/>
        <v/>
      </c>
    </row>
    <row r="3133" spans="1:54" x14ac:dyDescent="0.25">
      <c r="A3133" s="4"/>
      <c r="B3133" s="37"/>
      <c r="C3133" s="124"/>
      <c r="D3133" s="39"/>
      <c r="E3133" s="125"/>
      <c r="F3133" s="48"/>
      <c r="G3133" s="4"/>
      <c r="H3133" s="4"/>
      <c r="I3133" s="95" t="str">
        <f>IF($C3133="", "", IF(IFERROR(INDEX(Ingredients!$C$11:$C$310, MATCH($C3133, Ingredients!$B$11:$B$310, 0)), "")="", "", IFERROR(INDEX(Ingredients!$C$11:$C$310, MATCH($C3133, Ingredients!$B$11:$B$310, 0)), "")))</f>
        <v/>
      </c>
      <c r="J3133" s="73" t="str">
        <f>IF($B3133="", "", IF(IFERROR(INDEX(Meals!$C$11:$C$260, MATCH($B3133, Meals!$B$11:$B$260, 0)), "")="", "", IFERROR(INDEX(Meals!$C$11:$C$260, MATCH($B3133, Meals!$B$11:$B$260, 0)), "")))</f>
        <v/>
      </c>
      <c r="K3133" s="4"/>
      <c r="L3133" s="72" t="str">
        <f t="shared" si="727"/>
        <v/>
      </c>
      <c r="M3133" s="73" t="str">
        <f t="shared" si="728"/>
        <v/>
      </c>
      <c r="N3133" s="4"/>
      <c r="O3133" s="78" t="str">
        <f t="shared" si="729"/>
        <v/>
      </c>
      <c r="P3133" s="79" t="str">
        <f t="shared" si="730"/>
        <v/>
      </c>
      <c r="Q3133" s="4"/>
      <c r="R3133" s="90" t="str">
        <f t="shared" si="731"/>
        <v/>
      </c>
      <c r="S3133" s="4"/>
      <c r="Y3133" s="18" t="str">
        <f t="shared" si="732"/>
        <v/>
      </c>
      <c r="AA3133" s="18" t="str">
        <f t="shared" si="723"/>
        <v/>
      </c>
      <c r="AB3133" s="18" t="str">
        <f t="shared" si="724"/>
        <v/>
      </c>
      <c r="AC3133" s="18" t="str">
        <f t="shared" si="733"/>
        <v/>
      </c>
      <c r="AD3133" s="18" t="str">
        <f t="shared" si="733"/>
        <v/>
      </c>
      <c r="AE3133" s="18" t="str">
        <f t="shared" si="734"/>
        <v/>
      </c>
      <c r="AG3133" s="95" t="str">
        <f>IF($C3133="", "", IF(IFERROR(INDEX(Ingredients!C$11:C$310, MATCH($C3133, Ingredients!$B$11:$B$310, 0)), "")="", "", IFERROR(INDEX(Ingredients!C$11:C$310, MATCH($C3133, Ingredients!$B$11:$B$310, 0)), "")))</f>
        <v/>
      </c>
      <c r="AH3133" s="105" t="str">
        <f>IF($C3133="", "", IF(IFERROR(INDEX(Ingredients!D$11:D$310, MATCH($C3133, Ingredients!$B$11:$B$310, 0)), "")="", "", IFERROR(INDEX(Ingredients!D$11:D$310, MATCH($C3133, Ingredients!$B$11:$B$310, 0)), "")))</f>
        <v/>
      </c>
      <c r="AI3133" s="106" t="str">
        <f>IF($C3133="", "", IF(IFERROR(INDEX(Ingredients!E$11:E$310, MATCH($C3133, Ingredients!$B$11:$B$310, 0)), "")="", "", IFERROR(INDEX(Ingredients!E$11:E$310, MATCH($C3133, Ingredients!$B$11:$B$310, 0)), "")))</f>
        <v/>
      </c>
      <c r="AJ3133" s="108" t="str">
        <f>IF($C3133="", "", IF(IFERROR(INDEX(Ingredients!F$11:F$310, MATCH($C3133, Ingredients!$B$11:$B$310, 0)), "")="", "", IFERROR(INDEX(Ingredients!F$11:F$310, MATCH($C3133, Ingredients!$B$11:$B$310, 0)), "")))</f>
        <v/>
      </c>
      <c r="AK3133" s="106" t="str">
        <f>IF($C3133="", "", IF(IFERROR(INDEX(Ingredients!G$11:G$310, MATCH($C3133, Ingredients!$B$11:$B$310, 0)), "")="", "", IFERROR(INDEX(Ingredients!G$11:G$310, MATCH($C3133, Ingredients!$B$11:$B$310, 0)), "")))</f>
        <v/>
      </c>
      <c r="AL3133" s="79" t="str">
        <f>IF($C3133="", "", IF(IFERROR(INDEX(Ingredients!H$11:H$310, MATCH($C3133, Ingredients!$B$11:$B$310, 0)), "")="", "", IFERROR(INDEX(Ingredients!H$11:H$310, MATCH($C3133, Ingredients!$B$11:$B$310, 0)), "")))</f>
        <v/>
      </c>
      <c r="AN3133" s="83" t="str">
        <f t="shared" si="725"/>
        <v/>
      </c>
      <c r="AP3133" s="114" t="str">
        <f t="shared" si="735"/>
        <v/>
      </c>
      <c r="AR3133" s="117" t="str">
        <f>IF($C3133="", "", IF(IFERROR(INDEX(Ingredients!$AI$11:$AI$310, MATCH($C3133, Ingredients!$B$11:$B$310, 0)), "")="", "", IFERROR(INDEX(Ingredients!$AI$11:$AI$310, MATCH($C3133, Ingredients!$B$11:$B$310, 0)), "")))</f>
        <v/>
      </c>
      <c r="AT3133" s="120" t="str">
        <f t="shared" si="736"/>
        <v/>
      </c>
      <c r="AV3133" s="90" t="str">
        <f t="shared" si="726"/>
        <v/>
      </c>
      <c r="AX3133" s="90" t="str">
        <f>IF($AV3133="", "", COUNTIF($AV$11:$AV$5010, "&lt;"&amp;$AV3133)+1+COUNTIF($AV$11:$AV3133, $AV3133)-1)</f>
        <v/>
      </c>
      <c r="AZ3133" s="111" t="str">
        <f>IF($B3133="", "", SUMIF('Shopping List'!$AV$11:$AV$25, $B3133, 'Shopping List'!$BN$11:$BN$25))</f>
        <v/>
      </c>
      <c r="BB3133" s="117" t="str">
        <f t="shared" si="737"/>
        <v/>
      </c>
    </row>
    <row r="3134" spans="1:54" x14ac:dyDescent="0.25">
      <c r="A3134" s="4"/>
      <c r="B3134" s="37"/>
      <c r="C3134" s="124"/>
      <c r="D3134" s="39"/>
      <c r="E3134" s="125"/>
      <c r="F3134" s="48"/>
      <c r="G3134" s="4"/>
      <c r="H3134" s="4"/>
      <c r="I3134" s="95" t="str">
        <f>IF($C3134="", "", IF(IFERROR(INDEX(Ingredients!$C$11:$C$310, MATCH($C3134, Ingredients!$B$11:$B$310, 0)), "")="", "", IFERROR(INDEX(Ingredients!$C$11:$C$310, MATCH($C3134, Ingredients!$B$11:$B$310, 0)), "")))</f>
        <v/>
      </c>
      <c r="J3134" s="73" t="str">
        <f>IF($B3134="", "", IF(IFERROR(INDEX(Meals!$C$11:$C$260, MATCH($B3134, Meals!$B$11:$B$260, 0)), "")="", "", IFERROR(INDEX(Meals!$C$11:$C$260, MATCH($B3134, Meals!$B$11:$B$260, 0)), "")))</f>
        <v/>
      </c>
      <c r="K3134" s="4"/>
      <c r="L3134" s="72" t="str">
        <f t="shared" si="727"/>
        <v/>
      </c>
      <c r="M3134" s="73" t="str">
        <f t="shared" si="728"/>
        <v/>
      </c>
      <c r="N3134" s="4"/>
      <c r="O3134" s="78" t="str">
        <f t="shared" si="729"/>
        <v/>
      </c>
      <c r="P3134" s="79" t="str">
        <f t="shared" si="730"/>
        <v/>
      </c>
      <c r="Q3134" s="4"/>
      <c r="R3134" s="90" t="str">
        <f t="shared" si="731"/>
        <v/>
      </c>
      <c r="S3134" s="4"/>
      <c r="Y3134" s="18" t="str">
        <f t="shared" si="732"/>
        <v/>
      </c>
      <c r="AA3134" s="18" t="str">
        <f t="shared" si="723"/>
        <v/>
      </c>
      <c r="AB3134" s="18" t="str">
        <f t="shared" si="724"/>
        <v/>
      </c>
      <c r="AC3134" s="18" t="str">
        <f t="shared" si="733"/>
        <v/>
      </c>
      <c r="AD3134" s="18" t="str">
        <f t="shared" si="733"/>
        <v/>
      </c>
      <c r="AE3134" s="18" t="str">
        <f t="shared" si="734"/>
        <v/>
      </c>
      <c r="AG3134" s="95" t="str">
        <f>IF($C3134="", "", IF(IFERROR(INDEX(Ingredients!C$11:C$310, MATCH($C3134, Ingredients!$B$11:$B$310, 0)), "")="", "", IFERROR(INDEX(Ingredients!C$11:C$310, MATCH($C3134, Ingredients!$B$11:$B$310, 0)), "")))</f>
        <v/>
      </c>
      <c r="AH3134" s="105" t="str">
        <f>IF($C3134="", "", IF(IFERROR(INDEX(Ingredients!D$11:D$310, MATCH($C3134, Ingredients!$B$11:$B$310, 0)), "")="", "", IFERROR(INDEX(Ingredients!D$11:D$310, MATCH($C3134, Ingredients!$B$11:$B$310, 0)), "")))</f>
        <v/>
      </c>
      <c r="AI3134" s="106" t="str">
        <f>IF($C3134="", "", IF(IFERROR(INDEX(Ingredients!E$11:E$310, MATCH($C3134, Ingredients!$B$11:$B$310, 0)), "")="", "", IFERROR(INDEX(Ingredients!E$11:E$310, MATCH($C3134, Ingredients!$B$11:$B$310, 0)), "")))</f>
        <v/>
      </c>
      <c r="AJ3134" s="108" t="str">
        <f>IF($C3134="", "", IF(IFERROR(INDEX(Ingredients!F$11:F$310, MATCH($C3134, Ingredients!$B$11:$B$310, 0)), "")="", "", IFERROR(INDEX(Ingredients!F$11:F$310, MATCH($C3134, Ingredients!$B$11:$B$310, 0)), "")))</f>
        <v/>
      </c>
      <c r="AK3134" s="106" t="str">
        <f>IF($C3134="", "", IF(IFERROR(INDEX(Ingredients!G$11:G$310, MATCH($C3134, Ingredients!$B$11:$B$310, 0)), "")="", "", IFERROR(INDEX(Ingredients!G$11:G$310, MATCH($C3134, Ingredients!$B$11:$B$310, 0)), "")))</f>
        <v/>
      </c>
      <c r="AL3134" s="79" t="str">
        <f>IF($C3134="", "", IF(IFERROR(INDEX(Ingredients!H$11:H$310, MATCH($C3134, Ingredients!$B$11:$B$310, 0)), "")="", "", IFERROR(INDEX(Ingredients!H$11:H$310, MATCH($C3134, Ingredients!$B$11:$B$310, 0)), "")))</f>
        <v/>
      </c>
      <c r="AN3134" s="83" t="str">
        <f t="shared" si="725"/>
        <v/>
      </c>
      <c r="AP3134" s="114" t="str">
        <f t="shared" si="735"/>
        <v/>
      </c>
      <c r="AR3134" s="117" t="str">
        <f>IF($C3134="", "", IF(IFERROR(INDEX(Ingredients!$AI$11:$AI$310, MATCH($C3134, Ingredients!$B$11:$B$310, 0)), "")="", "", IFERROR(INDEX(Ingredients!$AI$11:$AI$310, MATCH($C3134, Ingredients!$B$11:$B$310, 0)), "")))</f>
        <v/>
      </c>
      <c r="AT3134" s="120" t="str">
        <f t="shared" si="736"/>
        <v/>
      </c>
      <c r="AV3134" s="90" t="str">
        <f t="shared" si="726"/>
        <v/>
      </c>
      <c r="AX3134" s="90" t="str">
        <f>IF($AV3134="", "", COUNTIF($AV$11:$AV$5010, "&lt;"&amp;$AV3134)+1+COUNTIF($AV$11:$AV3134, $AV3134)-1)</f>
        <v/>
      </c>
      <c r="AZ3134" s="111" t="str">
        <f>IF($B3134="", "", SUMIF('Shopping List'!$AV$11:$AV$25, $B3134, 'Shopping List'!$BN$11:$BN$25))</f>
        <v/>
      </c>
      <c r="BB3134" s="117" t="str">
        <f t="shared" si="737"/>
        <v/>
      </c>
    </row>
    <row r="3135" spans="1:54" x14ac:dyDescent="0.25">
      <c r="A3135" s="4"/>
      <c r="B3135" s="37"/>
      <c r="C3135" s="124"/>
      <c r="D3135" s="39"/>
      <c r="E3135" s="125"/>
      <c r="F3135" s="48"/>
      <c r="G3135" s="4"/>
      <c r="H3135" s="4"/>
      <c r="I3135" s="95" t="str">
        <f>IF($C3135="", "", IF(IFERROR(INDEX(Ingredients!$C$11:$C$310, MATCH($C3135, Ingredients!$B$11:$B$310, 0)), "")="", "", IFERROR(INDEX(Ingredients!$C$11:$C$310, MATCH($C3135, Ingredients!$B$11:$B$310, 0)), "")))</f>
        <v/>
      </c>
      <c r="J3135" s="73" t="str">
        <f>IF($B3135="", "", IF(IFERROR(INDEX(Meals!$C$11:$C$260, MATCH($B3135, Meals!$B$11:$B$260, 0)), "")="", "", IFERROR(INDEX(Meals!$C$11:$C$260, MATCH($B3135, Meals!$B$11:$B$260, 0)), "")))</f>
        <v/>
      </c>
      <c r="K3135" s="4"/>
      <c r="L3135" s="72" t="str">
        <f t="shared" si="727"/>
        <v/>
      </c>
      <c r="M3135" s="73" t="str">
        <f t="shared" si="728"/>
        <v/>
      </c>
      <c r="N3135" s="4"/>
      <c r="O3135" s="78" t="str">
        <f t="shared" si="729"/>
        <v/>
      </c>
      <c r="P3135" s="79" t="str">
        <f t="shared" si="730"/>
        <v/>
      </c>
      <c r="Q3135" s="4"/>
      <c r="R3135" s="90" t="str">
        <f t="shared" si="731"/>
        <v/>
      </c>
      <c r="S3135" s="4"/>
      <c r="Y3135" s="18" t="str">
        <f t="shared" si="732"/>
        <v/>
      </c>
      <c r="AA3135" s="18" t="str">
        <f t="shared" si="723"/>
        <v/>
      </c>
      <c r="AB3135" s="18" t="str">
        <f t="shared" si="724"/>
        <v/>
      </c>
      <c r="AC3135" s="18" t="str">
        <f t="shared" si="733"/>
        <v/>
      </c>
      <c r="AD3135" s="18" t="str">
        <f t="shared" si="733"/>
        <v/>
      </c>
      <c r="AE3135" s="18" t="str">
        <f t="shared" si="734"/>
        <v/>
      </c>
      <c r="AG3135" s="95" t="str">
        <f>IF($C3135="", "", IF(IFERROR(INDEX(Ingredients!C$11:C$310, MATCH($C3135, Ingredients!$B$11:$B$310, 0)), "")="", "", IFERROR(INDEX(Ingredients!C$11:C$310, MATCH($C3135, Ingredients!$B$11:$B$310, 0)), "")))</f>
        <v/>
      </c>
      <c r="AH3135" s="105" t="str">
        <f>IF($C3135="", "", IF(IFERROR(INDEX(Ingredients!D$11:D$310, MATCH($C3135, Ingredients!$B$11:$B$310, 0)), "")="", "", IFERROR(INDEX(Ingredients!D$11:D$310, MATCH($C3135, Ingredients!$B$11:$B$310, 0)), "")))</f>
        <v/>
      </c>
      <c r="AI3135" s="106" t="str">
        <f>IF($C3135="", "", IF(IFERROR(INDEX(Ingredients!E$11:E$310, MATCH($C3135, Ingredients!$B$11:$B$310, 0)), "")="", "", IFERROR(INDEX(Ingredients!E$11:E$310, MATCH($C3135, Ingredients!$B$11:$B$310, 0)), "")))</f>
        <v/>
      </c>
      <c r="AJ3135" s="108" t="str">
        <f>IF($C3135="", "", IF(IFERROR(INDEX(Ingredients!F$11:F$310, MATCH($C3135, Ingredients!$B$11:$B$310, 0)), "")="", "", IFERROR(INDEX(Ingredients!F$11:F$310, MATCH($C3135, Ingredients!$B$11:$B$310, 0)), "")))</f>
        <v/>
      </c>
      <c r="AK3135" s="106" t="str">
        <f>IF($C3135="", "", IF(IFERROR(INDEX(Ingredients!G$11:G$310, MATCH($C3135, Ingredients!$B$11:$B$310, 0)), "")="", "", IFERROR(INDEX(Ingredients!G$11:G$310, MATCH($C3135, Ingredients!$B$11:$B$310, 0)), "")))</f>
        <v/>
      </c>
      <c r="AL3135" s="79" t="str">
        <f>IF($C3135="", "", IF(IFERROR(INDEX(Ingredients!H$11:H$310, MATCH($C3135, Ingredients!$B$11:$B$310, 0)), "")="", "", IFERROR(INDEX(Ingredients!H$11:H$310, MATCH($C3135, Ingredients!$B$11:$B$310, 0)), "")))</f>
        <v/>
      </c>
      <c r="AN3135" s="83" t="str">
        <f t="shared" si="725"/>
        <v/>
      </c>
      <c r="AP3135" s="114" t="str">
        <f t="shared" si="735"/>
        <v/>
      </c>
      <c r="AR3135" s="117" t="str">
        <f>IF($C3135="", "", IF(IFERROR(INDEX(Ingredients!$AI$11:$AI$310, MATCH($C3135, Ingredients!$B$11:$B$310, 0)), "")="", "", IFERROR(INDEX(Ingredients!$AI$11:$AI$310, MATCH($C3135, Ingredients!$B$11:$B$310, 0)), "")))</f>
        <v/>
      </c>
      <c r="AT3135" s="120" t="str">
        <f t="shared" si="736"/>
        <v/>
      </c>
      <c r="AV3135" s="90" t="str">
        <f t="shared" si="726"/>
        <v/>
      </c>
      <c r="AX3135" s="90" t="str">
        <f>IF($AV3135="", "", COUNTIF($AV$11:$AV$5010, "&lt;"&amp;$AV3135)+1+COUNTIF($AV$11:$AV3135, $AV3135)-1)</f>
        <v/>
      </c>
      <c r="AZ3135" s="111" t="str">
        <f>IF($B3135="", "", SUMIF('Shopping List'!$AV$11:$AV$25, $B3135, 'Shopping List'!$BN$11:$BN$25))</f>
        <v/>
      </c>
      <c r="BB3135" s="117" t="str">
        <f t="shared" si="737"/>
        <v/>
      </c>
    </row>
    <row r="3136" spans="1:54" x14ac:dyDescent="0.25">
      <c r="A3136" s="4"/>
      <c r="B3136" s="37"/>
      <c r="C3136" s="124"/>
      <c r="D3136" s="39"/>
      <c r="E3136" s="125"/>
      <c r="F3136" s="48"/>
      <c r="G3136" s="4"/>
      <c r="H3136" s="4"/>
      <c r="I3136" s="95" t="str">
        <f>IF($C3136="", "", IF(IFERROR(INDEX(Ingredients!$C$11:$C$310, MATCH($C3136, Ingredients!$B$11:$B$310, 0)), "")="", "", IFERROR(INDEX(Ingredients!$C$11:$C$310, MATCH($C3136, Ingredients!$B$11:$B$310, 0)), "")))</f>
        <v/>
      </c>
      <c r="J3136" s="73" t="str">
        <f>IF($B3136="", "", IF(IFERROR(INDEX(Meals!$C$11:$C$260, MATCH($B3136, Meals!$B$11:$B$260, 0)), "")="", "", IFERROR(INDEX(Meals!$C$11:$C$260, MATCH($B3136, Meals!$B$11:$B$260, 0)), "")))</f>
        <v/>
      </c>
      <c r="K3136" s="4"/>
      <c r="L3136" s="72" t="str">
        <f t="shared" si="727"/>
        <v/>
      </c>
      <c r="M3136" s="73" t="str">
        <f t="shared" si="728"/>
        <v/>
      </c>
      <c r="N3136" s="4"/>
      <c r="O3136" s="78" t="str">
        <f t="shared" si="729"/>
        <v/>
      </c>
      <c r="P3136" s="79" t="str">
        <f t="shared" si="730"/>
        <v/>
      </c>
      <c r="Q3136" s="4"/>
      <c r="R3136" s="90" t="str">
        <f t="shared" si="731"/>
        <v/>
      </c>
      <c r="S3136" s="4"/>
      <c r="Y3136" s="18" t="str">
        <f t="shared" si="732"/>
        <v/>
      </c>
      <c r="AA3136" s="18" t="str">
        <f t="shared" si="723"/>
        <v/>
      </c>
      <c r="AB3136" s="18" t="str">
        <f t="shared" si="724"/>
        <v/>
      </c>
      <c r="AC3136" s="18" t="str">
        <f t="shared" si="733"/>
        <v/>
      </c>
      <c r="AD3136" s="18" t="str">
        <f t="shared" si="733"/>
        <v/>
      </c>
      <c r="AE3136" s="18" t="str">
        <f t="shared" si="734"/>
        <v/>
      </c>
      <c r="AG3136" s="95" t="str">
        <f>IF($C3136="", "", IF(IFERROR(INDEX(Ingredients!C$11:C$310, MATCH($C3136, Ingredients!$B$11:$B$310, 0)), "")="", "", IFERROR(INDEX(Ingredients!C$11:C$310, MATCH($C3136, Ingredients!$B$11:$B$310, 0)), "")))</f>
        <v/>
      </c>
      <c r="AH3136" s="105" t="str">
        <f>IF($C3136="", "", IF(IFERROR(INDEX(Ingredients!D$11:D$310, MATCH($C3136, Ingredients!$B$11:$B$310, 0)), "")="", "", IFERROR(INDEX(Ingredients!D$11:D$310, MATCH($C3136, Ingredients!$B$11:$B$310, 0)), "")))</f>
        <v/>
      </c>
      <c r="AI3136" s="106" t="str">
        <f>IF($C3136="", "", IF(IFERROR(INDEX(Ingredients!E$11:E$310, MATCH($C3136, Ingredients!$B$11:$B$310, 0)), "")="", "", IFERROR(INDEX(Ingredients!E$11:E$310, MATCH($C3136, Ingredients!$B$11:$B$310, 0)), "")))</f>
        <v/>
      </c>
      <c r="AJ3136" s="108" t="str">
        <f>IF($C3136="", "", IF(IFERROR(INDEX(Ingredients!F$11:F$310, MATCH($C3136, Ingredients!$B$11:$B$310, 0)), "")="", "", IFERROR(INDEX(Ingredients!F$11:F$310, MATCH($C3136, Ingredients!$B$11:$B$310, 0)), "")))</f>
        <v/>
      </c>
      <c r="AK3136" s="106" t="str">
        <f>IF($C3136="", "", IF(IFERROR(INDEX(Ingredients!G$11:G$310, MATCH($C3136, Ingredients!$B$11:$B$310, 0)), "")="", "", IFERROR(INDEX(Ingredients!G$11:G$310, MATCH($C3136, Ingredients!$B$11:$B$310, 0)), "")))</f>
        <v/>
      </c>
      <c r="AL3136" s="79" t="str">
        <f>IF($C3136="", "", IF(IFERROR(INDEX(Ingredients!H$11:H$310, MATCH($C3136, Ingredients!$B$11:$B$310, 0)), "")="", "", IFERROR(INDEX(Ingredients!H$11:H$310, MATCH($C3136, Ingredients!$B$11:$B$310, 0)), "")))</f>
        <v/>
      </c>
      <c r="AN3136" s="83" t="str">
        <f t="shared" si="725"/>
        <v/>
      </c>
      <c r="AP3136" s="114" t="str">
        <f t="shared" si="735"/>
        <v/>
      </c>
      <c r="AR3136" s="117" t="str">
        <f>IF($C3136="", "", IF(IFERROR(INDEX(Ingredients!$AI$11:$AI$310, MATCH($C3136, Ingredients!$B$11:$B$310, 0)), "")="", "", IFERROR(INDEX(Ingredients!$AI$11:$AI$310, MATCH($C3136, Ingredients!$B$11:$B$310, 0)), "")))</f>
        <v/>
      </c>
      <c r="AT3136" s="120" t="str">
        <f t="shared" si="736"/>
        <v/>
      </c>
      <c r="AV3136" s="90" t="str">
        <f t="shared" si="726"/>
        <v/>
      </c>
      <c r="AX3136" s="90" t="str">
        <f>IF($AV3136="", "", COUNTIF($AV$11:$AV$5010, "&lt;"&amp;$AV3136)+1+COUNTIF($AV$11:$AV3136, $AV3136)-1)</f>
        <v/>
      </c>
      <c r="AZ3136" s="111" t="str">
        <f>IF($B3136="", "", SUMIF('Shopping List'!$AV$11:$AV$25, $B3136, 'Shopping List'!$BN$11:$BN$25))</f>
        <v/>
      </c>
      <c r="BB3136" s="117" t="str">
        <f t="shared" si="737"/>
        <v/>
      </c>
    </row>
    <row r="3137" spans="1:54" x14ac:dyDescent="0.25">
      <c r="A3137" s="4"/>
      <c r="B3137" s="37"/>
      <c r="C3137" s="124"/>
      <c r="D3137" s="39"/>
      <c r="E3137" s="125"/>
      <c r="F3137" s="48"/>
      <c r="G3137" s="4"/>
      <c r="H3137" s="4"/>
      <c r="I3137" s="95" t="str">
        <f>IF($C3137="", "", IF(IFERROR(INDEX(Ingredients!$C$11:$C$310, MATCH($C3137, Ingredients!$B$11:$B$310, 0)), "")="", "", IFERROR(INDEX(Ingredients!$C$11:$C$310, MATCH($C3137, Ingredients!$B$11:$B$310, 0)), "")))</f>
        <v/>
      </c>
      <c r="J3137" s="73" t="str">
        <f>IF($B3137="", "", IF(IFERROR(INDEX(Meals!$C$11:$C$260, MATCH($B3137, Meals!$B$11:$B$260, 0)), "")="", "", IFERROR(INDEX(Meals!$C$11:$C$260, MATCH($B3137, Meals!$B$11:$B$260, 0)), "")))</f>
        <v/>
      </c>
      <c r="K3137" s="4"/>
      <c r="L3137" s="72" t="str">
        <f t="shared" si="727"/>
        <v/>
      </c>
      <c r="M3137" s="73" t="str">
        <f t="shared" si="728"/>
        <v/>
      </c>
      <c r="N3137" s="4"/>
      <c r="O3137" s="78" t="str">
        <f t="shared" si="729"/>
        <v/>
      </c>
      <c r="P3137" s="79" t="str">
        <f t="shared" si="730"/>
        <v/>
      </c>
      <c r="Q3137" s="4"/>
      <c r="R3137" s="90" t="str">
        <f t="shared" si="731"/>
        <v/>
      </c>
      <c r="S3137" s="4"/>
      <c r="Y3137" s="18" t="str">
        <f t="shared" si="732"/>
        <v/>
      </c>
      <c r="AA3137" s="18" t="str">
        <f t="shared" si="723"/>
        <v/>
      </c>
      <c r="AB3137" s="18" t="str">
        <f t="shared" si="724"/>
        <v/>
      </c>
      <c r="AC3137" s="18" t="str">
        <f t="shared" si="733"/>
        <v/>
      </c>
      <c r="AD3137" s="18" t="str">
        <f t="shared" si="733"/>
        <v/>
      </c>
      <c r="AE3137" s="18" t="str">
        <f t="shared" si="734"/>
        <v/>
      </c>
      <c r="AG3137" s="95" t="str">
        <f>IF($C3137="", "", IF(IFERROR(INDEX(Ingredients!C$11:C$310, MATCH($C3137, Ingredients!$B$11:$B$310, 0)), "")="", "", IFERROR(INDEX(Ingredients!C$11:C$310, MATCH($C3137, Ingredients!$B$11:$B$310, 0)), "")))</f>
        <v/>
      </c>
      <c r="AH3137" s="105" t="str">
        <f>IF($C3137="", "", IF(IFERROR(INDEX(Ingredients!D$11:D$310, MATCH($C3137, Ingredients!$B$11:$B$310, 0)), "")="", "", IFERROR(INDEX(Ingredients!D$11:D$310, MATCH($C3137, Ingredients!$B$11:$B$310, 0)), "")))</f>
        <v/>
      </c>
      <c r="AI3137" s="106" t="str">
        <f>IF($C3137="", "", IF(IFERROR(INDEX(Ingredients!E$11:E$310, MATCH($C3137, Ingredients!$B$11:$B$310, 0)), "")="", "", IFERROR(INDEX(Ingredients!E$11:E$310, MATCH($C3137, Ingredients!$B$11:$B$310, 0)), "")))</f>
        <v/>
      </c>
      <c r="AJ3137" s="108" t="str">
        <f>IF($C3137="", "", IF(IFERROR(INDEX(Ingredients!F$11:F$310, MATCH($C3137, Ingredients!$B$11:$B$310, 0)), "")="", "", IFERROR(INDEX(Ingredients!F$11:F$310, MATCH($C3137, Ingredients!$B$11:$B$310, 0)), "")))</f>
        <v/>
      </c>
      <c r="AK3137" s="106" t="str">
        <f>IF($C3137="", "", IF(IFERROR(INDEX(Ingredients!G$11:G$310, MATCH($C3137, Ingredients!$B$11:$B$310, 0)), "")="", "", IFERROR(INDEX(Ingredients!G$11:G$310, MATCH($C3137, Ingredients!$B$11:$B$310, 0)), "")))</f>
        <v/>
      </c>
      <c r="AL3137" s="79" t="str">
        <f>IF($C3137="", "", IF(IFERROR(INDEX(Ingredients!H$11:H$310, MATCH($C3137, Ingredients!$B$11:$B$310, 0)), "")="", "", IFERROR(INDEX(Ingredients!H$11:H$310, MATCH($C3137, Ingredients!$B$11:$B$310, 0)), "")))</f>
        <v/>
      </c>
      <c r="AN3137" s="83" t="str">
        <f t="shared" si="725"/>
        <v/>
      </c>
      <c r="AP3137" s="114" t="str">
        <f t="shared" si="735"/>
        <v/>
      </c>
      <c r="AR3137" s="117" t="str">
        <f>IF($C3137="", "", IF(IFERROR(INDEX(Ingredients!$AI$11:$AI$310, MATCH($C3137, Ingredients!$B$11:$B$310, 0)), "")="", "", IFERROR(INDEX(Ingredients!$AI$11:$AI$310, MATCH($C3137, Ingredients!$B$11:$B$310, 0)), "")))</f>
        <v/>
      </c>
      <c r="AT3137" s="120" t="str">
        <f t="shared" si="736"/>
        <v/>
      </c>
      <c r="AV3137" s="90" t="str">
        <f t="shared" si="726"/>
        <v/>
      </c>
      <c r="AX3137" s="90" t="str">
        <f>IF($AV3137="", "", COUNTIF($AV$11:$AV$5010, "&lt;"&amp;$AV3137)+1+COUNTIF($AV$11:$AV3137, $AV3137)-1)</f>
        <v/>
      </c>
      <c r="AZ3137" s="111" t="str">
        <f>IF($B3137="", "", SUMIF('Shopping List'!$AV$11:$AV$25, $B3137, 'Shopping List'!$BN$11:$BN$25))</f>
        <v/>
      </c>
      <c r="BB3137" s="117" t="str">
        <f t="shared" si="737"/>
        <v/>
      </c>
    </row>
    <row r="3138" spans="1:54" x14ac:dyDescent="0.25">
      <c r="A3138" s="4"/>
      <c r="B3138" s="37"/>
      <c r="C3138" s="124"/>
      <c r="D3138" s="39"/>
      <c r="E3138" s="125"/>
      <c r="F3138" s="48"/>
      <c r="G3138" s="4"/>
      <c r="H3138" s="4"/>
      <c r="I3138" s="95" t="str">
        <f>IF($C3138="", "", IF(IFERROR(INDEX(Ingredients!$C$11:$C$310, MATCH($C3138, Ingredients!$B$11:$B$310, 0)), "")="", "", IFERROR(INDEX(Ingredients!$C$11:$C$310, MATCH($C3138, Ingredients!$B$11:$B$310, 0)), "")))</f>
        <v/>
      </c>
      <c r="J3138" s="73" t="str">
        <f>IF($B3138="", "", IF(IFERROR(INDEX(Meals!$C$11:$C$260, MATCH($B3138, Meals!$B$11:$B$260, 0)), "")="", "", IFERROR(INDEX(Meals!$C$11:$C$260, MATCH($B3138, Meals!$B$11:$B$260, 0)), "")))</f>
        <v/>
      </c>
      <c r="K3138" s="4"/>
      <c r="L3138" s="72" t="str">
        <f t="shared" si="727"/>
        <v/>
      </c>
      <c r="M3138" s="73" t="str">
        <f t="shared" si="728"/>
        <v/>
      </c>
      <c r="N3138" s="4"/>
      <c r="O3138" s="78" t="str">
        <f t="shared" si="729"/>
        <v/>
      </c>
      <c r="P3138" s="79" t="str">
        <f t="shared" si="730"/>
        <v/>
      </c>
      <c r="Q3138" s="4"/>
      <c r="R3138" s="90" t="str">
        <f t="shared" si="731"/>
        <v/>
      </c>
      <c r="S3138" s="4"/>
      <c r="Y3138" s="18" t="str">
        <f t="shared" si="732"/>
        <v/>
      </c>
      <c r="AA3138" s="18" t="str">
        <f t="shared" si="723"/>
        <v/>
      </c>
      <c r="AB3138" s="18" t="str">
        <f t="shared" si="724"/>
        <v/>
      </c>
      <c r="AC3138" s="18" t="str">
        <f t="shared" si="733"/>
        <v/>
      </c>
      <c r="AD3138" s="18" t="str">
        <f t="shared" si="733"/>
        <v/>
      </c>
      <c r="AE3138" s="18" t="str">
        <f t="shared" si="734"/>
        <v/>
      </c>
      <c r="AG3138" s="95" t="str">
        <f>IF($C3138="", "", IF(IFERROR(INDEX(Ingredients!C$11:C$310, MATCH($C3138, Ingredients!$B$11:$B$310, 0)), "")="", "", IFERROR(INDEX(Ingredients!C$11:C$310, MATCH($C3138, Ingredients!$B$11:$B$310, 0)), "")))</f>
        <v/>
      </c>
      <c r="AH3138" s="105" t="str">
        <f>IF($C3138="", "", IF(IFERROR(INDEX(Ingredients!D$11:D$310, MATCH($C3138, Ingredients!$B$11:$B$310, 0)), "")="", "", IFERROR(INDEX(Ingredients!D$11:D$310, MATCH($C3138, Ingredients!$B$11:$B$310, 0)), "")))</f>
        <v/>
      </c>
      <c r="AI3138" s="106" t="str">
        <f>IF($C3138="", "", IF(IFERROR(INDEX(Ingredients!E$11:E$310, MATCH($C3138, Ingredients!$B$11:$B$310, 0)), "")="", "", IFERROR(INDEX(Ingredients!E$11:E$310, MATCH($C3138, Ingredients!$B$11:$B$310, 0)), "")))</f>
        <v/>
      </c>
      <c r="AJ3138" s="108" t="str">
        <f>IF($C3138="", "", IF(IFERROR(INDEX(Ingredients!F$11:F$310, MATCH($C3138, Ingredients!$B$11:$B$310, 0)), "")="", "", IFERROR(INDEX(Ingredients!F$11:F$310, MATCH($C3138, Ingredients!$B$11:$B$310, 0)), "")))</f>
        <v/>
      </c>
      <c r="AK3138" s="106" t="str">
        <f>IF($C3138="", "", IF(IFERROR(INDEX(Ingredients!G$11:G$310, MATCH($C3138, Ingredients!$B$11:$B$310, 0)), "")="", "", IFERROR(INDEX(Ingredients!G$11:G$310, MATCH($C3138, Ingredients!$B$11:$B$310, 0)), "")))</f>
        <v/>
      </c>
      <c r="AL3138" s="79" t="str">
        <f>IF($C3138="", "", IF(IFERROR(INDEX(Ingredients!H$11:H$310, MATCH($C3138, Ingredients!$B$11:$B$310, 0)), "")="", "", IFERROR(INDEX(Ingredients!H$11:H$310, MATCH($C3138, Ingredients!$B$11:$B$310, 0)), "")))</f>
        <v/>
      </c>
      <c r="AN3138" s="83" t="str">
        <f t="shared" si="725"/>
        <v/>
      </c>
      <c r="AP3138" s="114" t="str">
        <f t="shared" si="735"/>
        <v/>
      </c>
      <c r="AR3138" s="117" t="str">
        <f>IF($C3138="", "", IF(IFERROR(INDEX(Ingredients!$AI$11:$AI$310, MATCH($C3138, Ingredients!$B$11:$B$310, 0)), "")="", "", IFERROR(INDEX(Ingredients!$AI$11:$AI$310, MATCH($C3138, Ingredients!$B$11:$B$310, 0)), "")))</f>
        <v/>
      </c>
      <c r="AT3138" s="120" t="str">
        <f t="shared" si="736"/>
        <v/>
      </c>
      <c r="AV3138" s="90" t="str">
        <f t="shared" si="726"/>
        <v/>
      </c>
      <c r="AX3138" s="90" t="str">
        <f>IF($AV3138="", "", COUNTIF($AV$11:$AV$5010, "&lt;"&amp;$AV3138)+1+COUNTIF($AV$11:$AV3138, $AV3138)-1)</f>
        <v/>
      </c>
      <c r="AZ3138" s="111" t="str">
        <f>IF($B3138="", "", SUMIF('Shopping List'!$AV$11:$AV$25, $B3138, 'Shopping List'!$BN$11:$BN$25))</f>
        <v/>
      </c>
      <c r="BB3138" s="117" t="str">
        <f t="shared" si="737"/>
        <v/>
      </c>
    </row>
    <row r="3139" spans="1:54" x14ac:dyDescent="0.25">
      <c r="A3139" s="4"/>
      <c r="B3139" s="37"/>
      <c r="C3139" s="124"/>
      <c r="D3139" s="39"/>
      <c r="E3139" s="125"/>
      <c r="F3139" s="48"/>
      <c r="G3139" s="4"/>
      <c r="H3139" s="4"/>
      <c r="I3139" s="95" t="str">
        <f>IF($C3139="", "", IF(IFERROR(INDEX(Ingredients!$C$11:$C$310, MATCH($C3139, Ingredients!$B$11:$B$310, 0)), "")="", "", IFERROR(INDEX(Ingredients!$C$11:$C$310, MATCH($C3139, Ingredients!$B$11:$B$310, 0)), "")))</f>
        <v/>
      </c>
      <c r="J3139" s="73" t="str">
        <f>IF($B3139="", "", IF(IFERROR(INDEX(Meals!$C$11:$C$260, MATCH($B3139, Meals!$B$11:$B$260, 0)), "")="", "", IFERROR(INDEX(Meals!$C$11:$C$260, MATCH($B3139, Meals!$B$11:$B$260, 0)), "")))</f>
        <v/>
      </c>
      <c r="K3139" s="4"/>
      <c r="L3139" s="72" t="str">
        <f t="shared" si="727"/>
        <v/>
      </c>
      <c r="M3139" s="73" t="str">
        <f t="shared" si="728"/>
        <v/>
      </c>
      <c r="N3139" s="4"/>
      <c r="O3139" s="78" t="str">
        <f t="shared" si="729"/>
        <v/>
      </c>
      <c r="P3139" s="79" t="str">
        <f t="shared" si="730"/>
        <v/>
      </c>
      <c r="Q3139" s="4"/>
      <c r="R3139" s="90" t="str">
        <f t="shared" si="731"/>
        <v/>
      </c>
      <c r="S3139" s="4"/>
      <c r="Y3139" s="18" t="str">
        <f t="shared" si="732"/>
        <v/>
      </c>
      <c r="AA3139" s="18" t="str">
        <f t="shared" si="723"/>
        <v/>
      </c>
      <c r="AB3139" s="18" t="str">
        <f t="shared" si="724"/>
        <v/>
      </c>
      <c r="AC3139" s="18" t="str">
        <f t="shared" si="733"/>
        <v/>
      </c>
      <c r="AD3139" s="18" t="str">
        <f t="shared" si="733"/>
        <v/>
      </c>
      <c r="AE3139" s="18" t="str">
        <f t="shared" si="734"/>
        <v/>
      </c>
      <c r="AG3139" s="95" t="str">
        <f>IF($C3139="", "", IF(IFERROR(INDEX(Ingredients!C$11:C$310, MATCH($C3139, Ingredients!$B$11:$B$310, 0)), "")="", "", IFERROR(INDEX(Ingredients!C$11:C$310, MATCH($C3139, Ingredients!$B$11:$B$310, 0)), "")))</f>
        <v/>
      </c>
      <c r="AH3139" s="105" t="str">
        <f>IF($C3139="", "", IF(IFERROR(INDEX(Ingredients!D$11:D$310, MATCH($C3139, Ingredients!$B$11:$B$310, 0)), "")="", "", IFERROR(INDEX(Ingredients!D$11:D$310, MATCH($C3139, Ingredients!$B$11:$B$310, 0)), "")))</f>
        <v/>
      </c>
      <c r="AI3139" s="106" t="str">
        <f>IF($C3139="", "", IF(IFERROR(INDEX(Ingredients!E$11:E$310, MATCH($C3139, Ingredients!$B$11:$B$310, 0)), "")="", "", IFERROR(INDEX(Ingredients!E$11:E$310, MATCH($C3139, Ingredients!$B$11:$B$310, 0)), "")))</f>
        <v/>
      </c>
      <c r="AJ3139" s="108" t="str">
        <f>IF($C3139="", "", IF(IFERROR(INDEX(Ingredients!F$11:F$310, MATCH($C3139, Ingredients!$B$11:$B$310, 0)), "")="", "", IFERROR(INDEX(Ingredients!F$11:F$310, MATCH($C3139, Ingredients!$B$11:$B$310, 0)), "")))</f>
        <v/>
      </c>
      <c r="AK3139" s="106" t="str">
        <f>IF($C3139="", "", IF(IFERROR(INDEX(Ingredients!G$11:G$310, MATCH($C3139, Ingredients!$B$11:$B$310, 0)), "")="", "", IFERROR(INDEX(Ingredients!G$11:G$310, MATCH($C3139, Ingredients!$B$11:$B$310, 0)), "")))</f>
        <v/>
      </c>
      <c r="AL3139" s="79" t="str">
        <f>IF($C3139="", "", IF(IFERROR(INDEX(Ingredients!H$11:H$310, MATCH($C3139, Ingredients!$B$11:$B$310, 0)), "")="", "", IFERROR(INDEX(Ingredients!H$11:H$310, MATCH($C3139, Ingredients!$B$11:$B$310, 0)), "")))</f>
        <v/>
      </c>
      <c r="AN3139" s="83" t="str">
        <f t="shared" si="725"/>
        <v/>
      </c>
      <c r="AP3139" s="114" t="str">
        <f t="shared" si="735"/>
        <v/>
      </c>
      <c r="AR3139" s="117" t="str">
        <f>IF($C3139="", "", IF(IFERROR(INDEX(Ingredients!$AI$11:$AI$310, MATCH($C3139, Ingredients!$B$11:$B$310, 0)), "")="", "", IFERROR(INDEX(Ingredients!$AI$11:$AI$310, MATCH($C3139, Ingredients!$B$11:$B$310, 0)), "")))</f>
        <v/>
      </c>
      <c r="AT3139" s="120" t="str">
        <f t="shared" si="736"/>
        <v/>
      </c>
      <c r="AV3139" s="90" t="str">
        <f t="shared" si="726"/>
        <v/>
      </c>
      <c r="AX3139" s="90" t="str">
        <f>IF($AV3139="", "", COUNTIF($AV$11:$AV$5010, "&lt;"&amp;$AV3139)+1+COUNTIF($AV$11:$AV3139, $AV3139)-1)</f>
        <v/>
      </c>
      <c r="AZ3139" s="111" t="str">
        <f>IF($B3139="", "", SUMIF('Shopping List'!$AV$11:$AV$25, $B3139, 'Shopping List'!$BN$11:$BN$25))</f>
        <v/>
      </c>
      <c r="BB3139" s="117" t="str">
        <f t="shared" si="737"/>
        <v/>
      </c>
    </row>
    <row r="3140" spans="1:54" x14ac:dyDescent="0.25">
      <c r="A3140" s="4"/>
      <c r="B3140" s="37"/>
      <c r="C3140" s="124"/>
      <c r="D3140" s="39"/>
      <c r="E3140" s="125"/>
      <c r="F3140" s="48"/>
      <c r="G3140" s="4"/>
      <c r="H3140" s="4"/>
      <c r="I3140" s="95" t="str">
        <f>IF($C3140="", "", IF(IFERROR(INDEX(Ingredients!$C$11:$C$310, MATCH($C3140, Ingredients!$B$11:$B$310, 0)), "")="", "", IFERROR(INDEX(Ingredients!$C$11:$C$310, MATCH($C3140, Ingredients!$B$11:$B$310, 0)), "")))</f>
        <v/>
      </c>
      <c r="J3140" s="73" t="str">
        <f>IF($B3140="", "", IF(IFERROR(INDEX(Meals!$C$11:$C$260, MATCH($B3140, Meals!$B$11:$B$260, 0)), "")="", "", IFERROR(INDEX(Meals!$C$11:$C$260, MATCH($B3140, Meals!$B$11:$B$260, 0)), "")))</f>
        <v/>
      </c>
      <c r="K3140" s="4"/>
      <c r="L3140" s="72" t="str">
        <f t="shared" si="727"/>
        <v/>
      </c>
      <c r="M3140" s="73" t="str">
        <f t="shared" si="728"/>
        <v/>
      </c>
      <c r="N3140" s="4"/>
      <c r="O3140" s="78" t="str">
        <f t="shared" si="729"/>
        <v/>
      </c>
      <c r="P3140" s="79" t="str">
        <f t="shared" si="730"/>
        <v/>
      </c>
      <c r="Q3140" s="4"/>
      <c r="R3140" s="90" t="str">
        <f t="shared" si="731"/>
        <v/>
      </c>
      <c r="S3140" s="4"/>
      <c r="Y3140" s="18" t="str">
        <f t="shared" si="732"/>
        <v/>
      </c>
      <c r="AA3140" s="18" t="str">
        <f t="shared" si="723"/>
        <v/>
      </c>
      <c r="AB3140" s="18" t="str">
        <f t="shared" si="724"/>
        <v/>
      </c>
      <c r="AC3140" s="18" t="str">
        <f t="shared" si="733"/>
        <v/>
      </c>
      <c r="AD3140" s="18" t="str">
        <f t="shared" si="733"/>
        <v/>
      </c>
      <c r="AE3140" s="18" t="str">
        <f t="shared" si="734"/>
        <v/>
      </c>
      <c r="AG3140" s="95" t="str">
        <f>IF($C3140="", "", IF(IFERROR(INDEX(Ingredients!C$11:C$310, MATCH($C3140, Ingredients!$B$11:$B$310, 0)), "")="", "", IFERROR(INDEX(Ingredients!C$11:C$310, MATCH($C3140, Ingredients!$B$11:$B$310, 0)), "")))</f>
        <v/>
      </c>
      <c r="AH3140" s="105" t="str">
        <f>IF($C3140="", "", IF(IFERROR(INDEX(Ingredients!D$11:D$310, MATCH($C3140, Ingredients!$B$11:$B$310, 0)), "")="", "", IFERROR(INDEX(Ingredients!D$11:D$310, MATCH($C3140, Ingredients!$B$11:$B$310, 0)), "")))</f>
        <v/>
      </c>
      <c r="AI3140" s="106" t="str">
        <f>IF($C3140="", "", IF(IFERROR(INDEX(Ingredients!E$11:E$310, MATCH($C3140, Ingredients!$B$11:$B$310, 0)), "")="", "", IFERROR(INDEX(Ingredients!E$11:E$310, MATCH($C3140, Ingredients!$B$11:$B$310, 0)), "")))</f>
        <v/>
      </c>
      <c r="AJ3140" s="108" t="str">
        <f>IF($C3140="", "", IF(IFERROR(INDEX(Ingredients!F$11:F$310, MATCH($C3140, Ingredients!$B$11:$B$310, 0)), "")="", "", IFERROR(INDEX(Ingredients!F$11:F$310, MATCH($C3140, Ingredients!$B$11:$B$310, 0)), "")))</f>
        <v/>
      </c>
      <c r="AK3140" s="106" t="str">
        <f>IF($C3140="", "", IF(IFERROR(INDEX(Ingredients!G$11:G$310, MATCH($C3140, Ingredients!$B$11:$B$310, 0)), "")="", "", IFERROR(INDEX(Ingredients!G$11:G$310, MATCH($C3140, Ingredients!$B$11:$B$310, 0)), "")))</f>
        <v/>
      </c>
      <c r="AL3140" s="79" t="str">
        <f>IF($C3140="", "", IF(IFERROR(INDEX(Ingredients!H$11:H$310, MATCH($C3140, Ingredients!$B$11:$B$310, 0)), "")="", "", IFERROR(INDEX(Ingredients!H$11:H$310, MATCH($C3140, Ingredients!$B$11:$B$310, 0)), "")))</f>
        <v/>
      </c>
      <c r="AN3140" s="83" t="str">
        <f t="shared" si="725"/>
        <v/>
      </c>
      <c r="AP3140" s="114" t="str">
        <f t="shared" si="735"/>
        <v/>
      </c>
      <c r="AR3140" s="117" t="str">
        <f>IF($C3140="", "", IF(IFERROR(INDEX(Ingredients!$AI$11:$AI$310, MATCH($C3140, Ingredients!$B$11:$B$310, 0)), "")="", "", IFERROR(INDEX(Ingredients!$AI$11:$AI$310, MATCH($C3140, Ingredients!$B$11:$B$310, 0)), "")))</f>
        <v/>
      </c>
      <c r="AT3140" s="120" t="str">
        <f t="shared" si="736"/>
        <v/>
      </c>
      <c r="AV3140" s="90" t="str">
        <f t="shared" si="726"/>
        <v/>
      </c>
      <c r="AX3140" s="90" t="str">
        <f>IF($AV3140="", "", COUNTIF($AV$11:$AV$5010, "&lt;"&amp;$AV3140)+1+COUNTIF($AV$11:$AV3140, $AV3140)-1)</f>
        <v/>
      </c>
      <c r="AZ3140" s="111" t="str">
        <f>IF($B3140="", "", SUMIF('Shopping List'!$AV$11:$AV$25, $B3140, 'Shopping List'!$BN$11:$BN$25))</f>
        <v/>
      </c>
      <c r="BB3140" s="117" t="str">
        <f t="shared" si="737"/>
        <v/>
      </c>
    </row>
    <row r="3141" spans="1:54" x14ac:dyDescent="0.25">
      <c r="A3141" s="4"/>
      <c r="B3141" s="37"/>
      <c r="C3141" s="124"/>
      <c r="D3141" s="39"/>
      <c r="E3141" s="125"/>
      <c r="F3141" s="48"/>
      <c r="G3141" s="4"/>
      <c r="H3141" s="4"/>
      <c r="I3141" s="95" t="str">
        <f>IF($C3141="", "", IF(IFERROR(INDEX(Ingredients!$C$11:$C$310, MATCH($C3141, Ingredients!$B$11:$B$310, 0)), "")="", "", IFERROR(INDEX(Ingredients!$C$11:$C$310, MATCH($C3141, Ingredients!$B$11:$B$310, 0)), "")))</f>
        <v/>
      </c>
      <c r="J3141" s="73" t="str">
        <f>IF($B3141="", "", IF(IFERROR(INDEX(Meals!$C$11:$C$260, MATCH($B3141, Meals!$B$11:$B$260, 0)), "")="", "", IFERROR(INDEX(Meals!$C$11:$C$260, MATCH($B3141, Meals!$B$11:$B$260, 0)), "")))</f>
        <v/>
      </c>
      <c r="K3141" s="4"/>
      <c r="L3141" s="72" t="str">
        <f t="shared" si="727"/>
        <v/>
      </c>
      <c r="M3141" s="73" t="str">
        <f t="shared" si="728"/>
        <v/>
      </c>
      <c r="N3141" s="4"/>
      <c r="O3141" s="78" t="str">
        <f t="shared" si="729"/>
        <v/>
      </c>
      <c r="P3141" s="79" t="str">
        <f t="shared" si="730"/>
        <v/>
      </c>
      <c r="Q3141" s="4"/>
      <c r="R3141" s="90" t="str">
        <f t="shared" si="731"/>
        <v/>
      </c>
      <c r="S3141" s="4"/>
      <c r="Y3141" s="18" t="str">
        <f t="shared" si="732"/>
        <v/>
      </c>
      <c r="AA3141" s="18" t="str">
        <f t="shared" si="723"/>
        <v/>
      </c>
      <c r="AB3141" s="18" t="str">
        <f t="shared" si="724"/>
        <v/>
      </c>
      <c r="AC3141" s="18" t="str">
        <f t="shared" si="733"/>
        <v/>
      </c>
      <c r="AD3141" s="18" t="str">
        <f t="shared" si="733"/>
        <v/>
      </c>
      <c r="AE3141" s="18" t="str">
        <f t="shared" si="734"/>
        <v/>
      </c>
      <c r="AG3141" s="95" t="str">
        <f>IF($C3141="", "", IF(IFERROR(INDEX(Ingredients!C$11:C$310, MATCH($C3141, Ingredients!$B$11:$B$310, 0)), "")="", "", IFERROR(INDEX(Ingredients!C$11:C$310, MATCH($C3141, Ingredients!$B$11:$B$310, 0)), "")))</f>
        <v/>
      </c>
      <c r="AH3141" s="105" t="str">
        <f>IF($C3141="", "", IF(IFERROR(INDEX(Ingredients!D$11:D$310, MATCH($C3141, Ingredients!$B$11:$B$310, 0)), "")="", "", IFERROR(INDEX(Ingredients!D$11:D$310, MATCH($C3141, Ingredients!$B$11:$B$310, 0)), "")))</f>
        <v/>
      </c>
      <c r="AI3141" s="106" t="str">
        <f>IF($C3141="", "", IF(IFERROR(INDEX(Ingredients!E$11:E$310, MATCH($C3141, Ingredients!$B$11:$B$310, 0)), "")="", "", IFERROR(INDEX(Ingredients!E$11:E$310, MATCH($C3141, Ingredients!$B$11:$B$310, 0)), "")))</f>
        <v/>
      </c>
      <c r="AJ3141" s="108" t="str">
        <f>IF($C3141="", "", IF(IFERROR(INDEX(Ingredients!F$11:F$310, MATCH($C3141, Ingredients!$B$11:$B$310, 0)), "")="", "", IFERROR(INDEX(Ingredients!F$11:F$310, MATCH($C3141, Ingredients!$B$11:$B$310, 0)), "")))</f>
        <v/>
      </c>
      <c r="AK3141" s="106" t="str">
        <f>IF($C3141="", "", IF(IFERROR(INDEX(Ingredients!G$11:G$310, MATCH($C3141, Ingredients!$B$11:$B$310, 0)), "")="", "", IFERROR(INDEX(Ingredients!G$11:G$310, MATCH($C3141, Ingredients!$B$11:$B$310, 0)), "")))</f>
        <v/>
      </c>
      <c r="AL3141" s="79" t="str">
        <f>IF($C3141="", "", IF(IFERROR(INDEX(Ingredients!H$11:H$310, MATCH($C3141, Ingredients!$B$11:$B$310, 0)), "")="", "", IFERROR(INDEX(Ingredients!H$11:H$310, MATCH($C3141, Ingredients!$B$11:$B$310, 0)), "")))</f>
        <v/>
      </c>
      <c r="AN3141" s="83" t="str">
        <f t="shared" si="725"/>
        <v/>
      </c>
      <c r="AP3141" s="114" t="str">
        <f t="shared" si="735"/>
        <v/>
      </c>
      <c r="AR3141" s="117" t="str">
        <f>IF($C3141="", "", IF(IFERROR(INDEX(Ingredients!$AI$11:$AI$310, MATCH($C3141, Ingredients!$B$11:$B$310, 0)), "")="", "", IFERROR(INDEX(Ingredients!$AI$11:$AI$310, MATCH($C3141, Ingredients!$B$11:$B$310, 0)), "")))</f>
        <v/>
      </c>
      <c r="AT3141" s="120" t="str">
        <f t="shared" si="736"/>
        <v/>
      </c>
      <c r="AV3141" s="90" t="str">
        <f t="shared" si="726"/>
        <v/>
      </c>
      <c r="AX3141" s="90" t="str">
        <f>IF($AV3141="", "", COUNTIF($AV$11:$AV$5010, "&lt;"&amp;$AV3141)+1+COUNTIF($AV$11:$AV3141, $AV3141)-1)</f>
        <v/>
      </c>
      <c r="AZ3141" s="111" t="str">
        <f>IF($B3141="", "", SUMIF('Shopping List'!$AV$11:$AV$25, $B3141, 'Shopping List'!$BN$11:$BN$25))</f>
        <v/>
      </c>
      <c r="BB3141" s="117" t="str">
        <f t="shared" si="737"/>
        <v/>
      </c>
    </row>
    <row r="3142" spans="1:54" x14ac:dyDescent="0.25">
      <c r="A3142" s="4"/>
      <c r="B3142" s="37"/>
      <c r="C3142" s="124"/>
      <c r="D3142" s="39"/>
      <c r="E3142" s="125"/>
      <c r="F3142" s="48"/>
      <c r="G3142" s="4"/>
      <c r="H3142" s="4"/>
      <c r="I3142" s="95" t="str">
        <f>IF($C3142="", "", IF(IFERROR(INDEX(Ingredients!$C$11:$C$310, MATCH($C3142, Ingredients!$B$11:$B$310, 0)), "")="", "", IFERROR(INDEX(Ingredients!$C$11:$C$310, MATCH($C3142, Ingredients!$B$11:$B$310, 0)), "")))</f>
        <v/>
      </c>
      <c r="J3142" s="73" t="str">
        <f>IF($B3142="", "", IF(IFERROR(INDEX(Meals!$C$11:$C$260, MATCH($B3142, Meals!$B$11:$B$260, 0)), "")="", "", IFERROR(INDEX(Meals!$C$11:$C$260, MATCH($B3142, Meals!$B$11:$B$260, 0)), "")))</f>
        <v/>
      </c>
      <c r="K3142" s="4"/>
      <c r="L3142" s="72" t="str">
        <f t="shared" si="727"/>
        <v/>
      </c>
      <c r="M3142" s="73" t="str">
        <f t="shared" si="728"/>
        <v/>
      </c>
      <c r="N3142" s="4"/>
      <c r="O3142" s="78" t="str">
        <f t="shared" si="729"/>
        <v/>
      </c>
      <c r="P3142" s="79" t="str">
        <f t="shared" si="730"/>
        <v/>
      </c>
      <c r="Q3142" s="4"/>
      <c r="R3142" s="90" t="str">
        <f t="shared" si="731"/>
        <v/>
      </c>
      <c r="S3142" s="4"/>
      <c r="Y3142" s="18" t="str">
        <f t="shared" si="732"/>
        <v/>
      </c>
      <c r="AA3142" s="18" t="str">
        <f t="shared" si="723"/>
        <v/>
      </c>
      <c r="AB3142" s="18" t="str">
        <f t="shared" si="724"/>
        <v/>
      </c>
      <c r="AC3142" s="18" t="str">
        <f t="shared" si="733"/>
        <v/>
      </c>
      <c r="AD3142" s="18" t="str">
        <f t="shared" si="733"/>
        <v/>
      </c>
      <c r="AE3142" s="18" t="str">
        <f t="shared" si="734"/>
        <v/>
      </c>
      <c r="AG3142" s="95" t="str">
        <f>IF($C3142="", "", IF(IFERROR(INDEX(Ingredients!C$11:C$310, MATCH($C3142, Ingredients!$B$11:$B$310, 0)), "")="", "", IFERROR(INDEX(Ingredients!C$11:C$310, MATCH($C3142, Ingredients!$B$11:$B$310, 0)), "")))</f>
        <v/>
      </c>
      <c r="AH3142" s="105" t="str">
        <f>IF($C3142="", "", IF(IFERROR(INDEX(Ingredients!D$11:D$310, MATCH($C3142, Ingredients!$B$11:$B$310, 0)), "")="", "", IFERROR(INDEX(Ingredients!D$11:D$310, MATCH($C3142, Ingredients!$B$11:$B$310, 0)), "")))</f>
        <v/>
      </c>
      <c r="AI3142" s="106" t="str">
        <f>IF($C3142="", "", IF(IFERROR(INDEX(Ingredients!E$11:E$310, MATCH($C3142, Ingredients!$B$11:$B$310, 0)), "")="", "", IFERROR(INDEX(Ingredients!E$11:E$310, MATCH($C3142, Ingredients!$B$11:$B$310, 0)), "")))</f>
        <v/>
      </c>
      <c r="AJ3142" s="108" t="str">
        <f>IF($C3142="", "", IF(IFERROR(INDEX(Ingredients!F$11:F$310, MATCH($C3142, Ingredients!$B$11:$B$310, 0)), "")="", "", IFERROR(INDEX(Ingredients!F$11:F$310, MATCH($C3142, Ingredients!$B$11:$B$310, 0)), "")))</f>
        <v/>
      </c>
      <c r="AK3142" s="106" t="str">
        <f>IF($C3142="", "", IF(IFERROR(INDEX(Ingredients!G$11:G$310, MATCH($C3142, Ingredients!$B$11:$B$310, 0)), "")="", "", IFERROR(INDEX(Ingredients!G$11:G$310, MATCH($C3142, Ingredients!$B$11:$B$310, 0)), "")))</f>
        <v/>
      </c>
      <c r="AL3142" s="79" t="str">
        <f>IF($C3142="", "", IF(IFERROR(INDEX(Ingredients!H$11:H$310, MATCH($C3142, Ingredients!$B$11:$B$310, 0)), "")="", "", IFERROR(INDEX(Ingredients!H$11:H$310, MATCH($C3142, Ingredients!$B$11:$B$310, 0)), "")))</f>
        <v/>
      </c>
      <c r="AN3142" s="83" t="str">
        <f t="shared" si="725"/>
        <v/>
      </c>
      <c r="AP3142" s="114" t="str">
        <f t="shared" si="735"/>
        <v/>
      </c>
      <c r="AR3142" s="117" t="str">
        <f>IF($C3142="", "", IF(IFERROR(INDEX(Ingredients!$AI$11:$AI$310, MATCH($C3142, Ingredients!$B$11:$B$310, 0)), "")="", "", IFERROR(INDEX(Ingredients!$AI$11:$AI$310, MATCH($C3142, Ingredients!$B$11:$B$310, 0)), "")))</f>
        <v/>
      </c>
      <c r="AT3142" s="120" t="str">
        <f t="shared" si="736"/>
        <v/>
      </c>
      <c r="AV3142" s="90" t="str">
        <f t="shared" si="726"/>
        <v/>
      </c>
      <c r="AX3142" s="90" t="str">
        <f>IF($AV3142="", "", COUNTIF($AV$11:$AV$5010, "&lt;"&amp;$AV3142)+1+COUNTIF($AV$11:$AV3142, $AV3142)-1)</f>
        <v/>
      </c>
      <c r="AZ3142" s="111" t="str">
        <f>IF($B3142="", "", SUMIF('Shopping List'!$AV$11:$AV$25, $B3142, 'Shopping List'!$BN$11:$BN$25))</f>
        <v/>
      </c>
      <c r="BB3142" s="117" t="str">
        <f t="shared" si="737"/>
        <v/>
      </c>
    </row>
    <row r="3143" spans="1:54" x14ac:dyDescent="0.25">
      <c r="A3143" s="4"/>
      <c r="B3143" s="37"/>
      <c r="C3143" s="124"/>
      <c r="D3143" s="39"/>
      <c r="E3143" s="125"/>
      <c r="F3143" s="48"/>
      <c r="G3143" s="4"/>
      <c r="H3143" s="4"/>
      <c r="I3143" s="95" t="str">
        <f>IF($C3143="", "", IF(IFERROR(INDEX(Ingredients!$C$11:$C$310, MATCH($C3143, Ingredients!$B$11:$B$310, 0)), "")="", "", IFERROR(INDEX(Ingredients!$C$11:$C$310, MATCH($C3143, Ingredients!$B$11:$B$310, 0)), "")))</f>
        <v/>
      </c>
      <c r="J3143" s="73" t="str">
        <f>IF($B3143="", "", IF(IFERROR(INDEX(Meals!$C$11:$C$260, MATCH($B3143, Meals!$B$11:$B$260, 0)), "")="", "", IFERROR(INDEX(Meals!$C$11:$C$260, MATCH($B3143, Meals!$B$11:$B$260, 0)), "")))</f>
        <v/>
      </c>
      <c r="K3143" s="4"/>
      <c r="L3143" s="72" t="str">
        <f t="shared" si="727"/>
        <v/>
      </c>
      <c r="M3143" s="73" t="str">
        <f t="shared" si="728"/>
        <v/>
      </c>
      <c r="N3143" s="4"/>
      <c r="O3143" s="78" t="str">
        <f t="shared" si="729"/>
        <v/>
      </c>
      <c r="P3143" s="79" t="str">
        <f t="shared" si="730"/>
        <v/>
      </c>
      <c r="Q3143" s="4"/>
      <c r="R3143" s="90" t="str">
        <f t="shared" si="731"/>
        <v/>
      </c>
      <c r="S3143" s="4"/>
      <c r="Y3143" s="18" t="str">
        <f t="shared" si="732"/>
        <v/>
      </c>
      <c r="AA3143" s="18" t="str">
        <f t="shared" si="723"/>
        <v/>
      </c>
      <c r="AB3143" s="18" t="str">
        <f t="shared" si="724"/>
        <v/>
      </c>
      <c r="AC3143" s="18" t="str">
        <f t="shared" si="733"/>
        <v/>
      </c>
      <c r="AD3143" s="18" t="str">
        <f t="shared" si="733"/>
        <v/>
      </c>
      <c r="AE3143" s="18" t="str">
        <f t="shared" si="734"/>
        <v/>
      </c>
      <c r="AG3143" s="95" t="str">
        <f>IF($C3143="", "", IF(IFERROR(INDEX(Ingredients!C$11:C$310, MATCH($C3143, Ingredients!$B$11:$B$310, 0)), "")="", "", IFERROR(INDEX(Ingredients!C$11:C$310, MATCH($C3143, Ingredients!$B$11:$B$310, 0)), "")))</f>
        <v/>
      </c>
      <c r="AH3143" s="105" t="str">
        <f>IF($C3143="", "", IF(IFERROR(INDEX(Ingredients!D$11:D$310, MATCH($C3143, Ingredients!$B$11:$B$310, 0)), "")="", "", IFERROR(INDEX(Ingredients!D$11:D$310, MATCH($C3143, Ingredients!$B$11:$B$310, 0)), "")))</f>
        <v/>
      </c>
      <c r="AI3143" s="106" t="str">
        <f>IF($C3143="", "", IF(IFERROR(INDEX(Ingredients!E$11:E$310, MATCH($C3143, Ingredients!$B$11:$B$310, 0)), "")="", "", IFERROR(INDEX(Ingredients!E$11:E$310, MATCH($C3143, Ingredients!$B$11:$B$310, 0)), "")))</f>
        <v/>
      </c>
      <c r="AJ3143" s="108" t="str">
        <f>IF($C3143="", "", IF(IFERROR(INDEX(Ingredients!F$11:F$310, MATCH($C3143, Ingredients!$B$11:$B$310, 0)), "")="", "", IFERROR(INDEX(Ingredients!F$11:F$310, MATCH($C3143, Ingredients!$B$11:$B$310, 0)), "")))</f>
        <v/>
      </c>
      <c r="AK3143" s="106" t="str">
        <f>IF($C3143="", "", IF(IFERROR(INDEX(Ingredients!G$11:G$310, MATCH($C3143, Ingredients!$B$11:$B$310, 0)), "")="", "", IFERROR(INDEX(Ingredients!G$11:G$310, MATCH($C3143, Ingredients!$B$11:$B$310, 0)), "")))</f>
        <v/>
      </c>
      <c r="AL3143" s="79" t="str">
        <f>IF($C3143="", "", IF(IFERROR(INDEX(Ingredients!H$11:H$310, MATCH($C3143, Ingredients!$B$11:$B$310, 0)), "")="", "", IFERROR(INDEX(Ingredients!H$11:H$310, MATCH($C3143, Ingredients!$B$11:$B$310, 0)), "")))</f>
        <v/>
      </c>
      <c r="AN3143" s="83" t="str">
        <f t="shared" si="725"/>
        <v/>
      </c>
      <c r="AP3143" s="114" t="str">
        <f t="shared" si="735"/>
        <v/>
      </c>
      <c r="AR3143" s="117" t="str">
        <f>IF($C3143="", "", IF(IFERROR(INDEX(Ingredients!$AI$11:$AI$310, MATCH($C3143, Ingredients!$B$11:$B$310, 0)), "")="", "", IFERROR(INDEX(Ingredients!$AI$11:$AI$310, MATCH($C3143, Ingredients!$B$11:$B$310, 0)), "")))</f>
        <v/>
      </c>
      <c r="AT3143" s="120" t="str">
        <f t="shared" si="736"/>
        <v/>
      </c>
      <c r="AV3143" s="90" t="str">
        <f t="shared" si="726"/>
        <v/>
      </c>
      <c r="AX3143" s="90" t="str">
        <f>IF($AV3143="", "", COUNTIF($AV$11:$AV$5010, "&lt;"&amp;$AV3143)+1+COUNTIF($AV$11:$AV3143, $AV3143)-1)</f>
        <v/>
      </c>
      <c r="AZ3143" s="111" t="str">
        <f>IF($B3143="", "", SUMIF('Shopping List'!$AV$11:$AV$25, $B3143, 'Shopping List'!$BN$11:$BN$25))</f>
        <v/>
      </c>
      <c r="BB3143" s="117" t="str">
        <f t="shared" si="737"/>
        <v/>
      </c>
    </row>
    <row r="3144" spans="1:54" x14ac:dyDescent="0.25">
      <c r="A3144" s="4"/>
      <c r="B3144" s="37"/>
      <c r="C3144" s="124"/>
      <c r="D3144" s="39"/>
      <c r="E3144" s="125"/>
      <c r="F3144" s="48"/>
      <c r="G3144" s="4"/>
      <c r="H3144" s="4"/>
      <c r="I3144" s="95" t="str">
        <f>IF($C3144="", "", IF(IFERROR(INDEX(Ingredients!$C$11:$C$310, MATCH($C3144, Ingredients!$B$11:$B$310, 0)), "")="", "", IFERROR(INDEX(Ingredients!$C$11:$C$310, MATCH($C3144, Ingredients!$B$11:$B$310, 0)), "")))</f>
        <v/>
      </c>
      <c r="J3144" s="73" t="str">
        <f>IF($B3144="", "", IF(IFERROR(INDEX(Meals!$C$11:$C$260, MATCH($B3144, Meals!$B$11:$B$260, 0)), "")="", "", IFERROR(INDEX(Meals!$C$11:$C$260, MATCH($B3144, Meals!$B$11:$B$260, 0)), "")))</f>
        <v/>
      </c>
      <c r="K3144" s="4"/>
      <c r="L3144" s="72" t="str">
        <f t="shared" si="727"/>
        <v/>
      </c>
      <c r="M3144" s="73" t="str">
        <f t="shared" si="728"/>
        <v/>
      </c>
      <c r="N3144" s="4"/>
      <c r="O3144" s="78" t="str">
        <f t="shared" si="729"/>
        <v/>
      </c>
      <c r="P3144" s="79" t="str">
        <f t="shared" si="730"/>
        <v/>
      </c>
      <c r="Q3144" s="4"/>
      <c r="R3144" s="90" t="str">
        <f t="shared" si="731"/>
        <v/>
      </c>
      <c r="S3144" s="4"/>
      <c r="Y3144" s="18" t="str">
        <f t="shared" si="732"/>
        <v/>
      </c>
      <c r="AA3144" s="18" t="str">
        <f t="shared" si="723"/>
        <v/>
      </c>
      <c r="AB3144" s="18" t="str">
        <f t="shared" si="724"/>
        <v/>
      </c>
      <c r="AC3144" s="18" t="str">
        <f t="shared" si="733"/>
        <v/>
      </c>
      <c r="AD3144" s="18" t="str">
        <f t="shared" si="733"/>
        <v/>
      </c>
      <c r="AE3144" s="18" t="str">
        <f t="shared" si="734"/>
        <v/>
      </c>
      <c r="AG3144" s="95" t="str">
        <f>IF($C3144="", "", IF(IFERROR(INDEX(Ingredients!C$11:C$310, MATCH($C3144, Ingredients!$B$11:$B$310, 0)), "")="", "", IFERROR(INDEX(Ingredients!C$11:C$310, MATCH($C3144, Ingredients!$B$11:$B$310, 0)), "")))</f>
        <v/>
      </c>
      <c r="AH3144" s="105" t="str">
        <f>IF($C3144="", "", IF(IFERROR(INDEX(Ingredients!D$11:D$310, MATCH($C3144, Ingredients!$B$11:$B$310, 0)), "")="", "", IFERROR(INDEX(Ingredients!D$11:D$310, MATCH($C3144, Ingredients!$B$11:$B$310, 0)), "")))</f>
        <v/>
      </c>
      <c r="AI3144" s="106" t="str">
        <f>IF($C3144="", "", IF(IFERROR(INDEX(Ingredients!E$11:E$310, MATCH($C3144, Ingredients!$B$11:$B$310, 0)), "")="", "", IFERROR(INDEX(Ingredients!E$11:E$310, MATCH($C3144, Ingredients!$B$11:$B$310, 0)), "")))</f>
        <v/>
      </c>
      <c r="AJ3144" s="108" t="str">
        <f>IF($C3144="", "", IF(IFERROR(INDEX(Ingredients!F$11:F$310, MATCH($C3144, Ingredients!$B$11:$B$310, 0)), "")="", "", IFERROR(INDEX(Ingredients!F$11:F$310, MATCH($C3144, Ingredients!$B$11:$B$310, 0)), "")))</f>
        <v/>
      </c>
      <c r="AK3144" s="106" t="str">
        <f>IF($C3144="", "", IF(IFERROR(INDEX(Ingredients!G$11:G$310, MATCH($C3144, Ingredients!$B$11:$B$310, 0)), "")="", "", IFERROR(INDEX(Ingredients!G$11:G$310, MATCH($C3144, Ingredients!$B$11:$B$310, 0)), "")))</f>
        <v/>
      </c>
      <c r="AL3144" s="79" t="str">
        <f>IF($C3144="", "", IF(IFERROR(INDEX(Ingredients!H$11:H$310, MATCH($C3144, Ingredients!$B$11:$B$310, 0)), "")="", "", IFERROR(INDEX(Ingredients!H$11:H$310, MATCH($C3144, Ingredients!$B$11:$B$310, 0)), "")))</f>
        <v/>
      </c>
      <c r="AN3144" s="83" t="str">
        <f t="shared" si="725"/>
        <v/>
      </c>
      <c r="AP3144" s="114" t="str">
        <f t="shared" si="735"/>
        <v/>
      </c>
      <c r="AR3144" s="117" t="str">
        <f>IF($C3144="", "", IF(IFERROR(INDEX(Ingredients!$AI$11:$AI$310, MATCH($C3144, Ingredients!$B$11:$B$310, 0)), "")="", "", IFERROR(INDEX(Ingredients!$AI$11:$AI$310, MATCH($C3144, Ingredients!$B$11:$B$310, 0)), "")))</f>
        <v/>
      </c>
      <c r="AT3144" s="120" t="str">
        <f t="shared" si="736"/>
        <v/>
      </c>
      <c r="AV3144" s="90" t="str">
        <f t="shared" si="726"/>
        <v/>
      </c>
      <c r="AX3144" s="90" t="str">
        <f>IF($AV3144="", "", COUNTIF($AV$11:$AV$5010, "&lt;"&amp;$AV3144)+1+COUNTIF($AV$11:$AV3144, $AV3144)-1)</f>
        <v/>
      </c>
      <c r="AZ3144" s="111" t="str">
        <f>IF($B3144="", "", SUMIF('Shopping List'!$AV$11:$AV$25, $B3144, 'Shopping List'!$BN$11:$BN$25))</f>
        <v/>
      </c>
      <c r="BB3144" s="117" t="str">
        <f t="shared" si="737"/>
        <v/>
      </c>
    </row>
    <row r="3145" spans="1:54" x14ac:dyDescent="0.25">
      <c r="A3145" s="4"/>
      <c r="B3145" s="37"/>
      <c r="C3145" s="124"/>
      <c r="D3145" s="39"/>
      <c r="E3145" s="125"/>
      <c r="F3145" s="48"/>
      <c r="G3145" s="4"/>
      <c r="H3145" s="4"/>
      <c r="I3145" s="95" t="str">
        <f>IF($C3145="", "", IF(IFERROR(INDEX(Ingredients!$C$11:$C$310, MATCH($C3145, Ingredients!$B$11:$B$310, 0)), "")="", "", IFERROR(INDEX(Ingredients!$C$11:$C$310, MATCH($C3145, Ingredients!$B$11:$B$310, 0)), "")))</f>
        <v/>
      </c>
      <c r="J3145" s="73" t="str">
        <f>IF($B3145="", "", IF(IFERROR(INDEX(Meals!$C$11:$C$260, MATCH($B3145, Meals!$B$11:$B$260, 0)), "")="", "", IFERROR(INDEX(Meals!$C$11:$C$260, MATCH($B3145, Meals!$B$11:$B$260, 0)), "")))</f>
        <v/>
      </c>
      <c r="K3145" s="4"/>
      <c r="L3145" s="72" t="str">
        <f t="shared" si="727"/>
        <v/>
      </c>
      <c r="M3145" s="73" t="str">
        <f t="shared" si="728"/>
        <v/>
      </c>
      <c r="N3145" s="4"/>
      <c r="O3145" s="78" t="str">
        <f t="shared" si="729"/>
        <v/>
      </c>
      <c r="P3145" s="79" t="str">
        <f t="shared" si="730"/>
        <v/>
      </c>
      <c r="Q3145" s="4"/>
      <c r="R3145" s="90" t="str">
        <f t="shared" si="731"/>
        <v/>
      </c>
      <c r="S3145" s="4"/>
      <c r="Y3145" s="18" t="str">
        <f t="shared" si="732"/>
        <v/>
      </c>
      <c r="AA3145" s="18" t="str">
        <f t="shared" si="723"/>
        <v/>
      </c>
      <c r="AB3145" s="18" t="str">
        <f t="shared" si="724"/>
        <v/>
      </c>
      <c r="AC3145" s="18" t="str">
        <f t="shared" si="733"/>
        <v/>
      </c>
      <c r="AD3145" s="18" t="str">
        <f t="shared" si="733"/>
        <v/>
      </c>
      <c r="AE3145" s="18" t="str">
        <f t="shared" si="734"/>
        <v/>
      </c>
      <c r="AG3145" s="95" t="str">
        <f>IF($C3145="", "", IF(IFERROR(INDEX(Ingredients!C$11:C$310, MATCH($C3145, Ingredients!$B$11:$B$310, 0)), "")="", "", IFERROR(INDEX(Ingredients!C$11:C$310, MATCH($C3145, Ingredients!$B$11:$B$310, 0)), "")))</f>
        <v/>
      </c>
      <c r="AH3145" s="105" t="str">
        <f>IF($C3145="", "", IF(IFERROR(INDEX(Ingredients!D$11:D$310, MATCH($C3145, Ingredients!$B$11:$B$310, 0)), "")="", "", IFERROR(INDEX(Ingredients!D$11:D$310, MATCH($C3145, Ingredients!$B$11:$B$310, 0)), "")))</f>
        <v/>
      </c>
      <c r="AI3145" s="106" t="str">
        <f>IF($C3145="", "", IF(IFERROR(INDEX(Ingredients!E$11:E$310, MATCH($C3145, Ingredients!$B$11:$B$310, 0)), "")="", "", IFERROR(INDEX(Ingredients!E$11:E$310, MATCH($C3145, Ingredients!$B$11:$B$310, 0)), "")))</f>
        <v/>
      </c>
      <c r="AJ3145" s="108" t="str">
        <f>IF($C3145="", "", IF(IFERROR(INDEX(Ingredients!F$11:F$310, MATCH($C3145, Ingredients!$B$11:$B$310, 0)), "")="", "", IFERROR(INDEX(Ingredients!F$11:F$310, MATCH($C3145, Ingredients!$B$11:$B$310, 0)), "")))</f>
        <v/>
      </c>
      <c r="AK3145" s="106" t="str">
        <f>IF($C3145="", "", IF(IFERROR(INDEX(Ingredients!G$11:G$310, MATCH($C3145, Ingredients!$B$11:$B$310, 0)), "")="", "", IFERROR(INDEX(Ingredients!G$11:G$310, MATCH($C3145, Ingredients!$B$11:$B$310, 0)), "")))</f>
        <v/>
      </c>
      <c r="AL3145" s="79" t="str">
        <f>IF($C3145="", "", IF(IFERROR(INDEX(Ingredients!H$11:H$310, MATCH($C3145, Ingredients!$B$11:$B$310, 0)), "")="", "", IFERROR(INDEX(Ingredients!H$11:H$310, MATCH($C3145, Ingredients!$B$11:$B$310, 0)), "")))</f>
        <v/>
      </c>
      <c r="AN3145" s="83" t="str">
        <f t="shared" si="725"/>
        <v/>
      </c>
      <c r="AP3145" s="114" t="str">
        <f t="shared" si="735"/>
        <v/>
      </c>
      <c r="AR3145" s="117" t="str">
        <f>IF($C3145="", "", IF(IFERROR(INDEX(Ingredients!$AI$11:$AI$310, MATCH($C3145, Ingredients!$B$11:$B$310, 0)), "")="", "", IFERROR(INDEX(Ingredients!$AI$11:$AI$310, MATCH($C3145, Ingredients!$B$11:$B$310, 0)), "")))</f>
        <v/>
      </c>
      <c r="AT3145" s="120" t="str">
        <f t="shared" si="736"/>
        <v/>
      </c>
      <c r="AV3145" s="90" t="str">
        <f t="shared" si="726"/>
        <v/>
      </c>
      <c r="AX3145" s="90" t="str">
        <f>IF($AV3145="", "", COUNTIF($AV$11:$AV$5010, "&lt;"&amp;$AV3145)+1+COUNTIF($AV$11:$AV3145, $AV3145)-1)</f>
        <v/>
      </c>
      <c r="AZ3145" s="111" t="str">
        <f>IF($B3145="", "", SUMIF('Shopping List'!$AV$11:$AV$25, $B3145, 'Shopping List'!$BN$11:$BN$25))</f>
        <v/>
      </c>
      <c r="BB3145" s="117" t="str">
        <f t="shared" si="737"/>
        <v/>
      </c>
    </row>
    <row r="3146" spans="1:54" x14ac:dyDescent="0.25">
      <c r="A3146" s="4"/>
      <c r="B3146" s="37"/>
      <c r="C3146" s="124"/>
      <c r="D3146" s="39"/>
      <c r="E3146" s="125"/>
      <c r="F3146" s="48"/>
      <c r="G3146" s="4"/>
      <c r="H3146" s="4"/>
      <c r="I3146" s="95" t="str">
        <f>IF($C3146="", "", IF(IFERROR(INDEX(Ingredients!$C$11:$C$310, MATCH($C3146, Ingredients!$B$11:$B$310, 0)), "")="", "", IFERROR(INDEX(Ingredients!$C$11:$C$310, MATCH($C3146, Ingredients!$B$11:$B$310, 0)), "")))</f>
        <v/>
      </c>
      <c r="J3146" s="73" t="str">
        <f>IF($B3146="", "", IF(IFERROR(INDEX(Meals!$C$11:$C$260, MATCH($B3146, Meals!$B$11:$B$260, 0)), "")="", "", IFERROR(INDEX(Meals!$C$11:$C$260, MATCH($B3146, Meals!$B$11:$B$260, 0)), "")))</f>
        <v/>
      </c>
      <c r="K3146" s="4"/>
      <c r="L3146" s="72" t="str">
        <f t="shared" si="727"/>
        <v/>
      </c>
      <c r="M3146" s="73" t="str">
        <f t="shared" si="728"/>
        <v/>
      </c>
      <c r="N3146" s="4"/>
      <c r="O3146" s="78" t="str">
        <f t="shared" si="729"/>
        <v/>
      </c>
      <c r="P3146" s="79" t="str">
        <f t="shared" si="730"/>
        <v/>
      </c>
      <c r="Q3146" s="4"/>
      <c r="R3146" s="90" t="str">
        <f t="shared" si="731"/>
        <v/>
      </c>
      <c r="S3146" s="4"/>
      <c r="Y3146" s="18" t="str">
        <f t="shared" si="732"/>
        <v/>
      </c>
      <c r="AA3146" s="18" t="str">
        <f t="shared" si="723"/>
        <v/>
      </c>
      <c r="AB3146" s="18" t="str">
        <f t="shared" si="724"/>
        <v/>
      </c>
      <c r="AC3146" s="18" t="str">
        <f t="shared" si="733"/>
        <v/>
      </c>
      <c r="AD3146" s="18" t="str">
        <f t="shared" si="733"/>
        <v/>
      </c>
      <c r="AE3146" s="18" t="str">
        <f t="shared" si="734"/>
        <v/>
      </c>
      <c r="AG3146" s="95" t="str">
        <f>IF($C3146="", "", IF(IFERROR(INDEX(Ingredients!C$11:C$310, MATCH($C3146, Ingredients!$B$11:$B$310, 0)), "")="", "", IFERROR(INDEX(Ingredients!C$11:C$310, MATCH($C3146, Ingredients!$B$11:$B$310, 0)), "")))</f>
        <v/>
      </c>
      <c r="AH3146" s="105" t="str">
        <f>IF($C3146="", "", IF(IFERROR(INDEX(Ingredients!D$11:D$310, MATCH($C3146, Ingredients!$B$11:$B$310, 0)), "")="", "", IFERROR(INDEX(Ingredients!D$11:D$310, MATCH($C3146, Ingredients!$B$11:$B$310, 0)), "")))</f>
        <v/>
      </c>
      <c r="AI3146" s="106" t="str">
        <f>IF($C3146="", "", IF(IFERROR(INDEX(Ingredients!E$11:E$310, MATCH($C3146, Ingredients!$B$11:$B$310, 0)), "")="", "", IFERROR(INDEX(Ingredients!E$11:E$310, MATCH($C3146, Ingredients!$B$11:$B$310, 0)), "")))</f>
        <v/>
      </c>
      <c r="AJ3146" s="108" t="str">
        <f>IF($C3146="", "", IF(IFERROR(INDEX(Ingredients!F$11:F$310, MATCH($C3146, Ingredients!$B$11:$B$310, 0)), "")="", "", IFERROR(INDEX(Ingredients!F$11:F$310, MATCH($C3146, Ingredients!$B$11:$B$310, 0)), "")))</f>
        <v/>
      </c>
      <c r="AK3146" s="106" t="str">
        <f>IF($C3146="", "", IF(IFERROR(INDEX(Ingredients!G$11:G$310, MATCH($C3146, Ingredients!$B$11:$B$310, 0)), "")="", "", IFERROR(INDEX(Ingredients!G$11:G$310, MATCH($C3146, Ingredients!$B$11:$B$310, 0)), "")))</f>
        <v/>
      </c>
      <c r="AL3146" s="79" t="str">
        <f>IF($C3146="", "", IF(IFERROR(INDEX(Ingredients!H$11:H$310, MATCH($C3146, Ingredients!$B$11:$B$310, 0)), "")="", "", IFERROR(INDEX(Ingredients!H$11:H$310, MATCH($C3146, Ingredients!$B$11:$B$310, 0)), "")))</f>
        <v/>
      </c>
      <c r="AN3146" s="83" t="str">
        <f t="shared" si="725"/>
        <v/>
      </c>
      <c r="AP3146" s="114" t="str">
        <f t="shared" si="735"/>
        <v/>
      </c>
      <c r="AR3146" s="117" t="str">
        <f>IF($C3146="", "", IF(IFERROR(INDEX(Ingredients!$AI$11:$AI$310, MATCH($C3146, Ingredients!$B$11:$B$310, 0)), "")="", "", IFERROR(INDEX(Ingredients!$AI$11:$AI$310, MATCH($C3146, Ingredients!$B$11:$B$310, 0)), "")))</f>
        <v/>
      </c>
      <c r="AT3146" s="120" t="str">
        <f t="shared" si="736"/>
        <v/>
      </c>
      <c r="AV3146" s="90" t="str">
        <f t="shared" si="726"/>
        <v/>
      </c>
      <c r="AX3146" s="90" t="str">
        <f>IF($AV3146="", "", COUNTIF($AV$11:$AV$5010, "&lt;"&amp;$AV3146)+1+COUNTIF($AV$11:$AV3146, $AV3146)-1)</f>
        <v/>
      </c>
      <c r="AZ3146" s="111" t="str">
        <f>IF($B3146="", "", SUMIF('Shopping List'!$AV$11:$AV$25, $B3146, 'Shopping List'!$BN$11:$BN$25))</f>
        <v/>
      </c>
      <c r="BB3146" s="117" t="str">
        <f t="shared" si="737"/>
        <v/>
      </c>
    </row>
    <row r="3147" spans="1:54" x14ac:dyDescent="0.25">
      <c r="A3147" s="4"/>
      <c r="B3147" s="37"/>
      <c r="C3147" s="124"/>
      <c r="D3147" s="39"/>
      <c r="E3147" s="125"/>
      <c r="F3147" s="48"/>
      <c r="G3147" s="4"/>
      <c r="H3147" s="4"/>
      <c r="I3147" s="95" t="str">
        <f>IF($C3147="", "", IF(IFERROR(INDEX(Ingredients!$C$11:$C$310, MATCH($C3147, Ingredients!$B$11:$B$310, 0)), "")="", "", IFERROR(INDEX(Ingredients!$C$11:$C$310, MATCH($C3147, Ingredients!$B$11:$B$310, 0)), "")))</f>
        <v/>
      </c>
      <c r="J3147" s="73" t="str">
        <f>IF($B3147="", "", IF(IFERROR(INDEX(Meals!$C$11:$C$260, MATCH($B3147, Meals!$B$11:$B$260, 0)), "")="", "", IFERROR(INDEX(Meals!$C$11:$C$260, MATCH($B3147, Meals!$B$11:$B$260, 0)), "")))</f>
        <v/>
      </c>
      <c r="K3147" s="4"/>
      <c r="L3147" s="72" t="str">
        <f t="shared" si="727"/>
        <v/>
      </c>
      <c r="M3147" s="73" t="str">
        <f t="shared" si="728"/>
        <v/>
      </c>
      <c r="N3147" s="4"/>
      <c r="O3147" s="78" t="str">
        <f t="shared" si="729"/>
        <v/>
      </c>
      <c r="P3147" s="79" t="str">
        <f t="shared" si="730"/>
        <v/>
      </c>
      <c r="Q3147" s="4"/>
      <c r="R3147" s="90" t="str">
        <f t="shared" si="731"/>
        <v/>
      </c>
      <c r="S3147" s="4"/>
      <c r="Y3147" s="18" t="str">
        <f t="shared" si="732"/>
        <v/>
      </c>
      <c r="AA3147" s="18" t="str">
        <f t="shared" ref="AA3147:AA3210" si="738">IF($Y3147="", "", IF(AND(AA$5="X", B3147=""), $Y$6, IF(AND(NOT(B3147=""), COUNTIF(V$11:V$260, B3147)=0), $Y$7, "")))</f>
        <v/>
      </c>
      <c r="AB3147" s="18" t="str">
        <f t="shared" ref="AB3147:AB3210" si="739">IF($Y3147="", "", IF(AND(AB$5="X", C3147=""), $Y$6, IF(AND(NOT(C3147=""), COUNTIF(W$11:W$310, C3147)=0), $Y$7, "")))</f>
        <v/>
      </c>
      <c r="AC3147" s="18" t="str">
        <f t="shared" si="733"/>
        <v/>
      </c>
      <c r="AD3147" s="18" t="str">
        <f t="shared" si="733"/>
        <v/>
      </c>
      <c r="AE3147" s="18" t="str">
        <f t="shared" si="734"/>
        <v/>
      </c>
      <c r="AG3147" s="95" t="str">
        <f>IF($C3147="", "", IF(IFERROR(INDEX(Ingredients!C$11:C$310, MATCH($C3147, Ingredients!$B$11:$B$310, 0)), "")="", "", IFERROR(INDEX(Ingredients!C$11:C$310, MATCH($C3147, Ingredients!$B$11:$B$310, 0)), "")))</f>
        <v/>
      </c>
      <c r="AH3147" s="105" t="str">
        <f>IF($C3147="", "", IF(IFERROR(INDEX(Ingredients!D$11:D$310, MATCH($C3147, Ingredients!$B$11:$B$310, 0)), "")="", "", IFERROR(INDEX(Ingredients!D$11:D$310, MATCH($C3147, Ingredients!$B$11:$B$310, 0)), "")))</f>
        <v/>
      </c>
      <c r="AI3147" s="106" t="str">
        <f>IF($C3147="", "", IF(IFERROR(INDEX(Ingredients!E$11:E$310, MATCH($C3147, Ingredients!$B$11:$B$310, 0)), "")="", "", IFERROR(INDEX(Ingredients!E$11:E$310, MATCH($C3147, Ingredients!$B$11:$B$310, 0)), "")))</f>
        <v/>
      </c>
      <c r="AJ3147" s="108" t="str">
        <f>IF($C3147="", "", IF(IFERROR(INDEX(Ingredients!F$11:F$310, MATCH($C3147, Ingredients!$B$11:$B$310, 0)), "")="", "", IFERROR(INDEX(Ingredients!F$11:F$310, MATCH($C3147, Ingredients!$B$11:$B$310, 0)), "")))</f>
        <v/>
      </c>
      <c r="AK3147" s="106" t="str">
        <f>IF($C3147="", "", IF(IFERROR(INDEX(Ingredients!G$11:G$310, MATCH($C3147, Ingredients!$B$11:$B$310, 0)), "")="", "", IFERROR(INDEX(Ingredients!G$11:G$310, MATCH($C3147, Ingredients!$B$11:$B$310, 0)), "")))</f>
        <v/>
      </c>
      <c r="AL3147" s="79" t="str">
        <f>IF($C3147="", "", IF(IFERROR(INDEX(Ingredients!H$11:H$310, MATCH($C3147, Ingredients!$B$11:$B$310, 0)), "")="", "", IFERROR(INDEX(Ingredients!H$11:H$310, MATCH($C3147, Ingredients!$B$11:$B$310, 0)), "")))</f>
        <v/>
      </c>
      <c r="AN3147" s="83" t="str">
        <f t="shared" ref="AN3147:AN3210" si="740">IF($D3147="", "", IFERROR(IF($AK3147=$AI3147, $AJ3147/$AH3147, $AJ3147), ""))</f>
        <v/>
      </c>
      <c r="AP3147" s="114" t="str">
        <f t="shared" si="735"/>
        <v/>
      </c>
      <c r="AR3147" s="117" t="str">
        <f>IF($C3147="", "", IF(IFERROR(INDEX(Ingredients!$AI$11:$AI$310, MATCH($C3147, Ingredients!$B$11:$B$310, 0)), "")="", "", IFERROR(INDEX(Ingredients!$AI$11:$AI$310, MATCH($C3147, Ingredients!$B$11:$B$310, 0)), "")))</f>
        <v/>
      </c>
      <c r="AT3147" s="120" t="str">
        <f t="shared" si="736"/>
        <v/>
      </c>
      <c r="AV3147" s="90" t="str">
        <f t="shared" ref="AV3147:AV3210" si="741">IF($AT$8="", "", IF($B3147=$AT$8, $E3147, ""))</f>
        <v/>
      </c>
      <c r="AX3147" s="90" t="str">
        <f>IF($AV3147="", "", COUNTIF($AV$11:$AV$5010, "&lt;"&amp;$AV3147)+1+COUNTIF($AV$11:$AV3147, $AV3147)-1)</f>
        <v/>
      </c>
      <c r="AZ3147" s="111" t="str">
        <f>IF($B3147="", "", SUMIF('Shopping List'!$AV$11:$AV$25, $B3147, 'Shopping List'!$BN$11:$BN$25))</f>
        <v/>
      </c>
      <c r="BB3147" s="117" t="str">
        <f t="shared" si="737"/>
        <v/>
      </c>
    </row>
    <row r="3148" spans="1:54" x14ac:dyDescent="0.25">
      <c r="A3148" s="4"/>
      <c r="B3148" s="37"/>
      <c r="C3148" s="124"/>
      <c r="D3148" s="39"/>
      <c r="E3148" s="125"/>
      <c r="F3148" s="48"/>
      <c r="G3148" s="4"/>
      <c r="H3148" s="4"/>
      <c r="I3148" s="95" t="str">
        <f>IF($C3148="", "", IF(IFERROR(INDEX(Ingredients!$C$11:$C$310, MATCH($C3148, Ingredients!$B$11:$B$310, 0)), "")="", "", IFERROR(INDEX(Ingredients!$C$11:$C$310, MATCH($C3148, Ingredients!$B$11:$B$310, 0)), "")))</f>
        <v/>
      </c>
      <c r="J3148" s="73" t="str">
        <f>IF($B3148="", "", IF(IFERROR(INDEX(Meals!$C$11:$C$260, MATCH($B3148, Meals!$B$11:$B$260, 0)), "")="", "", IFERROR(INDEX(Meals!$C$11:$C$260, MATCH($B3148, Meals!$B$11:$B$260, 0)), "")))</f>
        <v/>
      </c>
      <c r="K3148" s="4"/>
      <c r="L3148" s="72" t="str">
        <f t="shared" ref="L3148:L3211" si="742">IF($D3148="", "", IFERROR(ROUND($AN3148*$D3148, 0), ""))</f>
        <v/>
      </c>
      <c r="M3148" s="73" t="str">
        <f t="shared" ref="M3148:M3211" si="743">IFERROR(ROUND($L3148/$J3148, 0), "")</f>
        <v/>
      </c>
      <c r="N3148" s="4"/>
      <c r="O3148" s="78" t="str">
        <f t="shared" ref="O3148:O3211" si="744">IF($D3148="", "", IFERROR(ROUND($AP3148*$D3148, 2), ""))</f>
        <v/>
      </c>
      <c r="P3148" s="79" t="str">
        <f t="shared" ref="P3148:P3211" si="745">IFERROR(ROUND($O3148/$J3148, 2), "")</f>
        <v/>
      </c>
      <c r="Q3148" s="4"/>
      <c r="R3148" s="90" t="str">
        <f t="shared" ref="R3148:R3211" si="746">IF(OR($D3148="", $AR3148=""), "", IF($AR3148&gt;=$D3148, $V$3, $V$4))</f>
        <v/>
      </c>
      <c r="S3148" s="4"/>
      <c r="Y3148" s="18" t="str">
        <f t="shared" ref="Y3148:Y3211" si="747">IF(COUNTIF($B3148:$F3148, "")=5, "", "X")</f>
        <v/>
      </c>
      <c r="AA3148" s="18" t="str">
        <f t="shared" si="738"/>
        <v/>
      </c>
      <c r="AB3148" s="18" t="str">
        <f t="shared" si="739"/>
        <v/>
      </c>
      <c r="AC3148" s="18" t="str">
        <f t="shared" ref="AC3148:AD3211" si="748">IF($Y3148="", "", IF(AND(AC$5="X", D3148=""), $Y$6, IF(AND(NOT(D3148=""), ISNUMBER(D3148)=FALSE), $Y$7, "")))</f>
        <v/>
      </c>
      <c r="AD3148" s="18" t="str">
        <f t="shared" si="748"/>
        <v/>
      </c>
      <c r="AE3148" s="18" t="str">
        <f t="shared" ref="AE3148:AE3211" si="749">IF($Y3148="", "", IF(AND(AE$5="X", F3148=""), $Y$6, ""))</f>
        <v/>
      </c>
      <c r="AG3148" s="95" t="str">
        <f>IF($C3148="", "", IF(IFERROR(INDEX(Ingredients!C$11:C$310, MATCH($C3148, Ingredients!$B$11:$B$310, 0)), "")="", "", IFERROR(INDEX(Ingredients!C$11:C$310, MATCH($C3148, Ingredients!$B$11:$B$310, 0)), "")))</f>
        <v/>
      </c>
      <c r="AH3148" s="105" t="str">
        <f>IF($C3148="", "", IF(IFERROR(INDEX(Ingredients!D$11:D$310, MATCH($C3148, Ingredients!$B$11:$B$310, 0)), "")="", "", IFERROR(INDEX(Ingredients!D$11:D$310, MATCH($C3148, Ingredients!$B$11:$B$310, 0)), "")))</f>
        <v/>
      </c>
      <c r="AI3148" s="106" t="str">
        <f>IF($C3148="", "", IF(IFERROR(INDEX(Ingredients!E$11:E$310, MATCH($C3148, Ingredients!$B$11:$B$310, 0)), "")="", "", IFERROR(INDEX(Ingredients!E$11:E$310, MATCH($C3148, Ingredients!$B$11:$B$310, 0)), "")))</f>
        <v/>
      </c>
      <c r="AJ3148" s="108" t="str">
        <f>IF($C3148="", "", IF(IFERROR(INDEX(Ingredients!F$11:F$310, MATCH($C3148, Ingredients!$B$11:$B$310, 0)), "")="", "", IFERROR(INDEX(Ingredients!F$11:F$310, MATCH($C3148, Ingredients!$B$11:$B$310, 0)), "")))</f>
        <v/>
      </c>
      <c r="AK3148" s="106" t="str">
        <f>IF($C3148="", "", IF(IFERROR(INDEX(Ingredients!G$11:G$310, MATCH($C3148, Ingredients!$B$11:$B$310, 0)), "")="", "", IFERROR(INDEX(Ingredients!G$11:G$310, MATCH($C3148, Ingredients!$B$11:$B$310, 0)), "")))</f>
        <v/>
      </c>
      <c r="AL3148" s="79" t="str">
        <f>IF($C3148="", "", IF(IFERROR(INDEX(Ingredients!H$11:H$310, MATCH($C3148, Ingredients!$B$11:$B$310, 0)), "")="", "", IFERROR(INDEX(Ingredients!H$11:H$310, MATCH($C3148, Ingredients!$B$11:$B$310, 0)), "")))</f>
        <v/>
      </c>
      <c r="AN3148" s="83" t="str">
        <f t="shared" si="740"/>
        <v/>
      </c>
      <c r="AP3148" s="114" t="str">
        <f t="shared" ref="AP3148:AP3211" si="750">IF($D3148="", "", IFERROR(IF($AK3148=$AI3148, $AL3148/$AH3148, $AL3148), ""))</f>
        <v/>
      </c>
      <c r="AR3148" s="117" t="str">
        <f>IF($C3148="", "", IF(IFERROR(INDEX(Ingredients!$AI$11:$AI$310, MATCH($C3148, Ingredients!$B$11:$B$310, 0)), "")="", "", IFERROR(INDEX(Ingredients!$AI$11:$AI$310, MATCH($C3148, Ingredients!$B$11:$B$310, 0)), "")))</f>
        <v/>
      </c>
      <c r="AT3148" s="120" t="str">
        <f t="shared" ref="AT3148:AT3211" si="751">IF(OR($B3148="", $R3148=""), "", CONCATENATE($B3148, " - ", $R3148))</f>
        <v/>
      </c>
      <c r="AV3148" s="90" t="str">
        <f t="shared" si="741"/>
        <v/>
      </c>
      <c r="AX3148" s="90" t="str">
        <f>IF($AV3148="", "", COUNTIF($AV$11:$AV$5010, "&lt;"&amp;$AV3148)+1+COUNTIF($AV$11:$AV3148, $AV3148)-1)</f>
        <v/>
      </c>
      <c r="AZ3148" s="111" t="str">
        <f>IF($B3148="", "", SUMIF('Shopping List'!$AV$11:$AV$25, $B3148, 'Shopping List'!$BN$11:$BN$25))</f>
        <v/>
      </c>
      <c r="BB3148" s="117" t="str">
        <f t="shared" ref="BB3148:BB3211" si="752">IF(OR($AZ3148="", $AZ3148=0), "", IFERROR($D3148*$AZ3148, ""))</f>
        <v/>
      </c>
    </row>
    <row r="3149" spans="1:54" x14ac:dyDescent="0.25">
      <c r="A3149" s="4"/>
      <c r="B3149" s="37"/>
      <c r="C3149" s="124"/>
      <c r="D3149" s="39"/>
      <c r="E3149" s="125"/>
      <c r="F3149" s="48"/>
      <c r="G3149" s="4"/>
      <c r="H3149" s="4"/>
      <c r="I3149" s="95" t="str">
        <f>IF($C3149="", "", IF(IFERROR(INDEX(Ingredients!$C$11:$C$310, MATCH($C3149, Ingredients!$B$11:$B$310, 0)), "")="", "", IFERROR(INDEX(Ingredients!$C$11:$C$310, MATCH($C3149, Ingredients!$B$11:$B$310, 0)), "")))</f>
        <v/>
      </c>
      <c r="J3149" s="73" t="str">
        <f>IF($B3149="", "", IF(IFERROR(INDEX(Meals!$C$11:$C$260, MATCH($B3149, Meals!$B$11:$B$260, 0)), "")="", "", IFERROR(INDEX(Meals!$C$11:$C$260, MATCH($B3149, Meals!$B$11:$B$260, 0)), "")))</f>
        <v/>
      </c>
      <c r="K3149" s="4"/>
      <c r="L3149" s="72" t="str">
        <f t="shared" si="742"/>
        <v/>
      </c>
      <c r="M3149" s="73" t="str">
        <f t="shared" si="743"/>
        <v/>
      </c>
      <c r="N3149" s="4"/>
      <c r="O3149" s="78" t="str">
        <f t="shared" si="744"/>
        <v/>
      </c>
      <c r="P3149" s="79" t="str">
        <f t="shared" si="745"/>
        <v/>
      </c>
      <c r="Q3149" s="4"/>
      <c r="R3149" s="90" t="str">
        <f t="shared" si="746"/>
        <v/>
      </c>
      <c r="S3149" s="4"/>
      <c r="Y3149" s="18" t="str">
        <f t="shared" si="747"/>
        <v/>
      </c>
      <c r="AA3149" s="18" t="str">
        <f t="shared" si="738"/>
        <v/>
      </c>
      <c r="AB3149" s="18" t="str">
        <f t="shared" si="739"/>
        <v/>
      </c>
      <c r="AC3149" s="18" t="str">
        <f t="shared" si="748"/>
        <v/>
      </c>
      <c r="AD3149" s="18" t="str">
        <f t="shared" si="748"/>
        <v/>
      </c>
      <c r="AE3149" s="18" t="str">
        <f t="shared" si="749"/>
        <v/>
      </c>
      <c r="AG3149" s="95" t="str">
        <f>IF($C3149="", "", IF(IFERROR(INDEX(Ingredients!C$11:C$310, MATCH($C3149, Ingredients!$B$11:$B$310, 0)), "")="", "", IFERROR(INDEX(Ingredients!C$11:C$310, MATCH($C3149, Ingredients!$B$11:$B$310, 0)), "")))</f>
        <v/>
      </c>
      <c r="AH3149" s="105" t="str">
        <f>IF($C3149="", "", IF(IFERROR(INDEX(Ingredients!D$11:D$310, MATCH($C3149, Ingredients!$B$11:$B$310, 0)), "")="", "", IFERROR(INDEX(Ingredients!D$11:D$310, MATCH($C3149, Ingredients!$B$11:$B$310, 0)), "")))</f>
        <v/>
      </c>
      <c r="AI3149" s="106" t="str">
        <f>IF($C3149="", "", IF(IFERROR(INDEX(Ingredients!E$11:E$310, MATCH($C3149, Ingredients!$B$11:$B$310, 0)), "")="", "", IFERROR(INDEX(Ingredients!E$11:E$310, MATCH($C3149, Ingredients!$B$11:$B$310, 0)), "")))</f>
        <v/>
      </c>
      <c r="AJ3149" s="108" t="str">
        <f>IF($C3149="", "", IF(IFERROR(INDEX(Ingredients!F$11:F$310, MATCH($C3149, Ingredients!$B$11:$B$310, 0)), "")="", "", IFERROR(INDEX(Ingredients!F$11:F$310, MATCH($C3149, Ingredients!$B$11:$B$310, 0)), "")))</f>
        <v/>
      </c>
      <c r="AK3149" s="106" t="str">
        <f>IF($C3149="", "", IF(IFERROR(INDEX(Ingredients!G$11:G$310, MATCH($C3149, Ingredients!$B$11:$B$310, 0)), "")="", "", IFERROR(INDEX(Ingredients!G$11:G$310, MATCH($C3149, Ingredients!$B$11:$B$310, 0)), "")))</f>
        <v/>
      </c>
      <c r="AL3149" s="79" t="str">
        <f>IF($C3149="", "", IF(IFERROR(INDEX(Ingredients!H$11:H$310, MATCH($C3149, Ingredients!$B$11:$B$310, 0)), "")="", "", IFERROR(INDEX(Ingredients!H$11:H$310, MATCH($C3149, Ingredients!$B$11:$B$310, 0)), "")))</f>
        <v/>
      </c>
      <c r="AN3149" s="83" t="str">
        <f t="shared" si="740"/>
        <v/>
      </c>
      <c r="AP3149" s="114" t="str">
        <f t="shared" si="750"/>
        <v/>
      </c>
      <c r="AR3149" s="117" t="str">
        <f>IF($C3149="", "", IF(IFERROR(INDEX(Ingredients!$AI$11:$AI$310, MATCH($C3149, Ingredients!$B$11:$B$310, 0)), "")="", "", IFERROR(INDEX(Ingredients!$AI$11:$AI$310, MATCH($C3149, Ingredients!$B$11:$B$310, 0)), "")))</f>
        <v/>
      </c>
      <c r="AT3149" s="120" t="str">
        <f t="shared" si="751"/>
        <v/>
      </c>
      <c r="AV3149" s="90" t="str">
        <f t="shared" si="741"/>
        <v/>
      </c>
      <c r="AX3149" s="90" t="str">
        <f>IF($AV3149="", "", COUNTIF($AV$11:$AV$5010, "&lt;"&amp;$AV3149)+1+COUNTIF($AV$11:$AV3149, $AV3149)-1)</f>
        <v/>
      </c>
      <c r="AZ3149" s="111" t="str">
        <f>IF($B3149="", "", SUMIF('Shopping List'!$AV$11:$AV$25, $B3149, 'Shopping List'!$BN$11:$BN$25))</f>
        <v/>
      </c>
      <c r="BB3149" s="117" t="str">
        <f t="shared" si="752"/>
        <v/>
      </c>
    </row>
    <row r="3150" spans="1:54" x14ac:dyDescent="0.25">
      <c r="A3150" s="4"/>
      <c r="B3150" s="37"/>
      <c r="C3150" s="124"/>
      <c r="D3150" s="39"/>
      <c r="E3150" s="125"/>
      <c r="F3150" s="48"/>
      <c r="G3150" s="4"/>
      <c r="H3150" s="4"/>
      <c r="I3150" s="95" t="str">
        <f>IF($C3150="", "", IF(IFERROR(INDEX(Ingredients!$C$11:$C$310, MATCH($C3150, Ingredients!$B$11:$B$310, 0)), "")="", "", IFERROR(INDEX(Ingredients!$C$11:$C$310, MATCH($C3150, Ingredients!$B$11:$B$310, 0)), "")))</f>
        <v/>
      </c>
      <c r="J3150" s="73" t="str">
        <f>IF($B3150="", "", IF(IFERROR(INDEX(Meals!$C$11:$C$260, MATCH($B3150, Meals!$B$11:$B$260, 0)), "")="", "", IFERROR(INDEX(Meals!$C$11:$C$260, MATCH($B3150, Meals!$B$11:$B$260, 0)), "")))</f>
        <v/>
      </c>
      <c r="K3150" s="4"/>
      <c r="L3150" s="72" t="str">
        <f t="shared" si="742"/>
        <v/>
      </c>
      <c r="M3150" s="73" t="str">
        <f t="shared" si="743"/>
        <v/>
      </c>
      <c r="N3150" s="4"/>
      <c r="O3150" s="78" t="str">
        <f t="shared" si="744"/>
        <v/>
      </c>
      <c r="P3150" s="79" t="str">
        <f t="shared" si="745"/>
        <v/>
      </c>
      <c r="Q3150" s="4"/>
      <c r="R3150" s="90" t="str">
        <f t="shared" si="746"/>
        <v/>
      </c>
      <c r="S3150" s="4"/>
      <c r="Y3150" s="18" t="str">
        <f t="shared" si="747"/>
        <v/>
      </c>
      <c r="AA3150" s="18" t="str">
        <f t="shared" si="738"/>
        <v/>
      </c>
      <c r="AB3150" s="18" t="str">
        <f t="shared" si="739"/>
        <v/>
      </c>
      <c r="AC3150" s="18" t="str">
        <f t="shared" si="748"/>
        <v/>
      </c>
      <c r="AD3150" s="18" t="str">
        <f t="shared" si="748"/>
        <v/>
      </c>
      <c r="AE3150" s="18" t="str">
        <f t="shared" si="749"/>
        <v/>
      </c>
      <c r="AG3150" s="95" t="str">
        <f>IF($C3150="", "", IF(IFERROR(INDEX(Ingredients!C$11:C$310, MATCH($C3150, Ingredients!$B$11:$B$310, 0)), "")="", "", IFERROR(INDEX(Ingredients!C$11:C$310, MATCH($C3150, Ingredients!$B$11:$B$310, 0)), "")))</f>
        <v/>
      </c>
      <c r="AH3150" s="105" t="str">
        <f>IF($C3150="", "", IF(IFERROR(INDEX(Ingredients!D$11:D$310, MATCH($C3150, Ingredients!$B$11:$B$310, 0)), "")="", "", IFERROR(INDEX(Ingredients!D$11:D$310, MATCH($C3150, Ingredients!$B$11:$B$310, 0)), "")))</f>
        <v/>
      </c>
      <c r="AI3150" s="106" t="str">
        <f>IF($C3150="", "", IF(IFERROR(INDEX(Ingredients!E$11:E$310, MATCH($C3150, Ingredients!$B$11:$B$310, 0)), "")="", "", IFERROR(INDEX(Ingredients!E$11:E$310, MATCH($C3150, Ingredients!$B$11:$B$310, 0)), "")))</f>
        <v/>
      </c>
      <c r="AJ3150" s="108" t="str">
        <f>IF($C3150="", "", IF(IFERROR(INDEX(Ingredients!F$11:F$310, MATCH($C3150, Ingredients!$B$11:$B$310, 0)), "")="", "", IFERROR(INDEX(Ingredients!F$11:F$310, MATCH($C3150, Ingredients!$B$11:$B$310, 0)), "")))</f>
        <v/>
      </c>
      <c r="AK3150" s="106" t="str">
        <f>IF($C3150="", "", IF(IFERROR(INDEX(Ingredients!G$11:G$310, MATCH($C3150, Ingredients!$B$11:$B$310, 0)), "")="", "", IFERROR(INDEX(Ingredients!G$11:G$310, MATCH($C3150, Ingredients!$B$11:$B$310, 0)), "")))</f>
        <v/>
      </c>
      <c r="AL3150" s="79" t="str">
        <f>IF($C3150="", "", IF(IFERROR(INDEX(Ingredients!H$11:H$310, MATCH($C3150, Ingredients!$B$11:$B$310, 0)), "")="", "", IFERROR(INDEX(Ingredients!H$11:H$310, MATCH($C3150, Ingredients!$B$11:$B$310, 0)), "")))</f>
        <v/>
      </c>
      <c r="AN3150" s="83" t="str">
        <f t="shared" si="740"/>
        <v/>
      </c>
      <c r="AP3150" s="114" t="str">
        <f t="shared" si="750"/>
        <v/>
      </c>
      <c r="AR3150" s="117" t="str">
        <f>IF($C3150="", "", IF(IFERROR(INDEX(Ingredients!$AI$11:$AI$310, MATCH($C3150, Ingredients!$B$11:$B$310, 0)), "")="", "", IFERROR(INDEX(Ingredients!$AI$11:$AI$310, MATCH($C3150, Ingredients!$B$11:$B$310, 0)), "")))</f>
        <v/>
      </c>
      <c r="AT3150" s="120" t="str">
        <f t="shared" si="751"/>
        <v/>
      </c>
      <c r="AV3150" s="90" t="str">
        <f t="shared" si="741"/>
        <v/>
      </c>
      <c r="AX3150" s="90" t="str">
        <f>IF($AV3150="", "", COUNTIF($AV$11:$AV$5010, "&lt;"&amp;$AV3150)+1+COUNTIF($AV$11:$AV3150, $AV3150)-1)</f>
        <v/>
      </c>
      <c r="AZ3150" s="111" t="str">
        <f>IF($B3150="", "", SUMIF('Shopping List'!$AV$11:$AV$25, $B3150, 'Shopping List'!$BN$11:$BN$25))</f>
        <v/>
      </c>
      <c r="BB3150" s="117" t="str">
        <f t="shared" si="752"/>
        <v/>
      </c>
    </row>
    <row r="3151" spans="1:54" x14ac:dyDescent="0.25">
      <c r="A3151" s="4"/>
      <c r="B3151" s="37"/>
      <c r="C3151" s="124"/>
      <c r="D3151" s="39"/>
      <c r="E3151" s="125"/>
      <c r="F3151" s="48"/>
      <c r="G3151" s="4"/>
      <c r="H3151" s="4"/>
      <c r="I3151" s="95" t="str">
        <f>IF($C3151="", "", IF(IFERROR(INDEX(Ingredients!$C$11:$C$310, MATCH($C3151, Ingredients!$B$11:$B$310, 0)), "")="", "", IFERROR(INDEX(Ingredients!$C$11:$C$310, MATCH($C3151, Ingredients!$B$11:$B$310, 0)), "")))</f>
        <v/>
      </c>
      <c r="J3151" s="73" t="str">
        <f>IF($B3151="", "", IF(IFERROR(INDEX(Meals!$C$11:$C$260, MATCH($B3151, Meals!$B$11:$B$260, 0)), "")="", "", IFERROR(INDEX(Meals!$C$11:$C$260, MATCH($B3151, Meals!$B$11:$B$260, 0)), "")))</f>
        <v/>
      </c>
      <c r="K3151" s="4"/>
      <c r="L3151" s="72" t="str">
        <f t="shared" si="742"/>
        <v/>
      </c>
      <c r="M3151" s="73" t="str">
        <f t="shared" si="743"/>
        <v/>
      </c>
      <c r="N3151" s="4"/>
      <c r="O3151" s="78" t="str">
        <f t="shared" si="744"/>
        <v/>
      </c>
      <c r="P3151" s="79" t="str">
        <f t="shared" si="745"/>
        <v/>
      </c>
      <c r="Q3151" s="4"/>
      <c r="R3151" s="90" t="str">
        <f t="shared" si="746"/>
        <v/>
      </c>
      <c r="S3151" s="4"/>
      <c r="Y3151" s="18" t="str">
        <f t="shared" si="747"/>
        <v/>
      </c>
      <c r="AA3151" s="18" t="str">
        <f t="shared" si="738"/>
        <v/>
      </c>
      <c r="AB3151" s="18" t="str">
        <f t="shared" si="739"/>
        <v/>
      </c>
      <c r="AC3151" s="18" t="str">
        <f t="shared" si="748"/>
        <v/>
      </c>
      <c r="AD3151" s="18" t="str">
        <f t="shared" si="748"/>
        <v/>
      </c>
      <c r="AE3151" s="18" t="str">
        <f t="shared" si="749"/>
        <v/>
      </c>
      <c r="AG3151" s="95" t="str">
        <f>IF($C3151="", "", IF(IFERROR(INDEX(Ingredients!C$11:C$310, MATCH($C3151, Ingredients!$B$11:$B$310, 0)), "")="", "", IFERROR(INDEX(Ingredients!C$11:C$310, MATCH($C3151, Ingredients!$B$11:$B$310, 0)), "")))</f>
        <v/>
      </c>
      <c r="AH3151" s="105" t="str">
        <f>IF($C3151="", "", IF(IFERROR(INDEX(Ingredients!D$11:D$310, MATCH($C3151, Ingredients!$B$11:$B$310, 0)), "")="", "", IFERROR(INDEX(Ingredients!D$11:D$310, MATCH($C3151, Ingredients!$B$11:$B$310, 0)), "")))</f>
        <v/>
      </c>
      <c r="AI3151" s="106" t="str">
        <f>IF($C3151="", "", IF(IFERROR(INDEX(Ingredients!E$11:E$310, MATCH($C3151, Ingredients!$B$11:$B$310, 0)), "")="", "", IFERROR(INDEX(Ingredients!E$11:E$310, MATCH($C3151, Ingredients!$B$11:$B$310, 0)), "")))</f>
        <v/>
      </c>
      <c r="AJ3151" s="108" t="str">
        <f>IF($C3151="", "", IF(IFERROR(INDEX(Ingredients!F$11:F$310, MATCH($C3151, Ingredients!$B$11:$B$310, 0)), "")="", "", IFERROR(INDEX(Ingredients!F$11:F$310, MATCH($C3151, Ingredients!$B$11:$B$310, 0)), "")))</f>
        <v/>
      </c>
      <c r="AK3151" s="106" t="str">
        <f>IF($C3151="", "", IF(IFERROR(INDEX(Ingredients!G$11:G$310, MATCH($C3151, Ingredients!$B$11:$B$310, 0)), "")="", "", IFERROR(INDEX(Ingredients!G$11:G$310, MATCH($C3151, Ingredients!$B$11:$B$310, 0)), "")))</f>
        <v/>
      </c>
      <c r="AL3151" s="79" t="str">
        <f>IF($C3151="", "", IF(IFERROR(INDEX(Ingredients!H$11:H$310, MATCH($C3151, Ingredients!$B$11:$B$310, 0)), "")="", "", IFERROR(INDEX(Ingredients!H$11:H$310, MATCH($C3151, Ingredients!$B$11:$B$310, 0)), "")))</f>
        <v/>
      </c>
      <c r="AN3151" s="83" t="str">
        <f t="shared" si="740"/>
        <v/>
      </c>
      <c r="AP3151" s="114" t="str">
        <f t="shared" si="750"/>
        <v/>
      </c>
      <c r="AR3151" s="117" t="str">
        <f>IF($C3151="", "", IF(IFERROR(INDEX(Ingredients!$AI$11:$AI$310, MATCH($C3151, Ingredients!$B$11:$B$310, 0)), "")="", "", IFERROR(INDEX(Ingredients!$AI$11:$AI$310, MATCH($C3151, Ingredients!$B$11:$B$310, 0)), "")))</f>
        <v/>
      </c>
      <c r="AT3151" s="120" t="str">
        <f t="shared" si="751"/>
        <v/>
      </c>
      <c r="AV3151" s="90" t="str">
        <f t="shared" si="741"/>
        <v/>
      </c>
      <c r="AX3151" s="90" t="str">
        <f>IF($AV3151="", "", COUNTIF($AV$11:$AV$5010, "&lt;"&amp;$AV3151)+1+COUNTIF($AV$11:$AV3151, $AV3151)-1)</f>
        <v/>
      </c>
      <c r="AZ3151" s="111" t="str">
        <f>IF($B3151="", "", SUMIF('Shopping List'!$AV$11:$AV$25, $B3151, 'Shopping List'!$BN$11:$BN$25))</f>
        <v/>
      </c>
      <c r="BB3151" s="117" t="str">
        <f t="shared" si="752"/>
        <v/>
      </c>
    </row>
    <row r="3152" spans="1:54" x14ac:dyDescent="0.25">
      <c r="A3152" s="4"/>
      <c r="B3152" s="37"/>
      <c r="C3152" s="124"/>
      <c r="D3152" s="39"/>
      <c r="E3152" s="125"/>
      <c r="F3152" s="48"/>
      <c r="G3152" s="4"/>
      <c r="H3152" s="4"/>
      <c r="I3152" s="95" t="str">
        <f>IF($C3152="", "", IF(IFERROR(INDEX(Ingredients!$C$11:$C$310, MATCH($C3152, Ingredients!$B$11:$B$310, 0)), "")="", "", IFERROR(INDEX(Ingredients!$C$11:$C$310, MATCH($C3152, Ingredients!$B$11:$B$310, 0)), "")))</f>
        <v/>
      </c>
      <c r="J3152" s="73" t="str">
        <f>IF($B3152="", "", IF(IFERROR(INDEX(Meals!$C$11:$C$260, MATCH($B3152, Meals!$B$11:$B$260, 0)), "")="", "", IFERROR(INDEX(Meals!$C$11:$C$260, MATCH($B3152, Meals!$B$11:$B$260, 0)), "")))</f>
        <v/>
      </c>
      <c r="K3152" s="4"/>
      <c r="L3152" s="72" t="str">
        <f t="shared" si="742"/>
        <v/>
      </c>
      <c r="M3152" s="73" t="str">
        <f t="shared" si="743"/>
        <v/>
      </c>
      <c r="N3152" s="4"/>
      <c r="O3152" s="78" t="str">
        <f t="shared" si="744"/>
        <v/>
      </c>
      <c r="P3152" s="79" t="str">
        <f t="shared" si="745"/>
        <v/>
      </c>
      <c r="Q3152" s="4"/>
      <c r="R3152" s="90" t="str">
        <f t="shared" si="746"/>
        <v/>
      </c>
      <c r="S3152" s="4"/>
      <c r="Y3152" s="18" t="str">
        <f t="shared" si="747"/>
        <v/>
      </c>
      <c r="AA3152" s="18" t="str">
        <f t="shared" si="738"/>
        <v/>
      </c>
      <c r="AB3152" s="18" t="str">
        <f t="shared" si="739"/>
        <v/>
      </c>
      <c r="AC3152" s="18" t="str">
        <f t="shared" si="748"/>
        <v/>
      </c>
      <c r="AD3152" s="18" t="str">
        <f t="shared" si="748"/>
        <v/>
      </c>
      <c r="AE3152" s="18" t="str">
        <f t="shared" si="749"/>
        <v/>
      </c>
      <c r="AG3152" s="95" t="str">
        <f>IF($C3152="", "", IF(IFERROR(INDEX(Ingredients!C$11:C$310, MATCH($C3152, Ingredients!$B$11:$B$310, 0)), "")="", "", IFERROR(INDEX(Ingredients!C$11:C$310, MATCH($C3152, Ingredients!$B$11:$B$310, 0)), "")))</f>
        <v/>
      </c>
      <c r="AH3152" s="105" t="str">
        <f>IF($C3152="", "", IF(IFERROR(INDEX(Ingredients!D$11:D$310, MATCH($C3152, Ingredients!$B$11:$B$310, 0)), "")="", "", IFERROR(INDEX(Ingredients!D$11:D$310, MATCH($C3152, Ingredients!$B$11:$B$310, 0)), "")))</f>
        <v/>
      </c>
      <c r="AI3152" s="106" t="str">
        <f>IF($C3152="", "", IF(IFERROR(INDEX(Ingredients!E$11:E$310, MATCH($C3152, Ingredients!$B$11:$B$310, 0)), "")="", "", IFERROR(INDEX(Ingredients!E$11:E$310, MATCH($C3152, Ingredients!$B$11:$B$310, 0)), "")))</f>
        <v/>
      </c>
      <c r="AJ3152" s="108" t="str">
        <f>IF($C3152="", "", IF(IFERROR(INDEX(Ingredients!F$11:F$310, MATCH($C3152, Ingredients!$B$11:$B$310, 0)), "")="", "", IFERROR(INDEX(Ingredients!F$11:F$310, MATCH($C3152, Ingredients!$B$11:$B$310, 0)), "")))</f>
        <v/>
      </c>
      <c r="AK3152" s="106" t="str">
        <f>IF($C3152="", "", IF(IFERROR(INDEX(Ingredients!G$11:G$310, MATCH($C3152, Ingredients!$B$11:$B$310, 0)), "")="", "", IFERROR(INDEX(Ingredients!G$11:G$310, MATCH($C3152, Ingredients!$B$11:$B$310, 0)), "")))</f>
        <v/>
      </c>
      <c r="AL3152" s="79" t="str">
        <f>IF($C3152="", "", IF(IFERROR(INDEX(Ingredients!H$11:H$310, MATCH($C3152, Ingredients!$B$11:$B$310, 0)), "")="", "", IFERROR(INDEX(Ingredients!H$11:H$310, MATCH($C3152, Ingredients!$B$11:$B$310, 0)), "")))</f>
        <v/>
      </c>
      <c r="AN3152" s="83" t="str">
        <f t="shared" si="740"/>
        <v/>
      </c>
      <c r="AP3152" s="114" t="str">
        <f t="shared" si="750"/>
        <v/>
      </c>
      <c r="AR3152" s="117" t="str">
        <f>IF($C3152="", "", IF(IFERROR(INDEX(Ingredients!$AI$11:$AI$310, MATCH($C3152, Ingredients!$B$11:$B$310, 0)), "")="", "", IFERROR(INDEX(Ingredients!$AI$11:$AI$310, MATCH($C3152, Ingredients!$B$11:$B$310, 0)), "")))</f>
        <v/>
      </c>
      <c r="AT3152" s="120" t="str">
        <f t="shared" si="751"/>
        <v/>
      </c>
      <c r="AV3152" s="90" t="str">
        <f t="shared" si="741"/>
        <v/>
      </c>
      <c r="AX3152" s="90" t="str">
        <f>IF($AV3152="", "", COUNTIF($AV$11:$AV$5010, "&lt;"&amp;$AV3152)+1+COUNTIF($AV$11:$AV3152, $AV3152)-1)</f>
        <v/>
      </c>
      <c r="AZ3152" s="111" t="str">
        <f>IF($B3152="", "", SUMIF('Shopping List'!$AV$11:$AV$25, $B3152, 'Shopping List'!$BN$11:$BN$25))</f>
        <v/>
      </c>
      <c r="BB3152" s="117" t="str">
        <f t="shared" si="752"/>
        <v/>
      </c>
    </row>
    <row r="3153" spans="1:54" x14ac:dyDescent="0.25">
      <c r="A3153" s="4"/>
      <c r="B3153" s="37"/>
      <c r="C3153" s="124"/>
      <c r="D3153" s="39"/>
      <c r="E3153" s="125"/>
      <c r="F3153" s="48"/>
      <c r="G3153" s="4"/>
      <c r="H3153" s="4"/>
      <c r="I3153" s="95" t="str">
        <f>IF($C3153="", "", IF(IFERROR(INDEX(Ingredients!$C$11:$C$310, MATCH($C3153, Ingredients!$B$11:$B$310, 0)), "")="", "", IFERROR(INDEX(Ingredients!$C$11:$C$310, MATCH($C3153, Ingredients!$B$11:$B$310, 0)), "")))</f>
        <v/>
      </c>
      <c r="J3153" s="73" t="str">
        <f>IF($B3153="", "", IF(IFERROR(INDEX(Meals!$C$11:$C$260, MATCH($B3153, Meals!$B$11:$B$260, 0)), "")="", "", IFERROR(INDEX(Meals!$C$11:$C$260, MATCH($B3153, Meals!$B$11:$B$260, 0)), "")))</f>
        <v/>
      </c>
      <c r="K3153" s="4"/>
      <c r="L3153" s="72" t="str">
        <f t="shared" si="742"/>
        <v/>
      </c>
      <c r="M3153" s="73" t="str">
        <f t="shared" si="743"/>
        <v/>
      </c>
      <c r="N3153" s="4"/>
      <c r="O3153" s="78" t="str">
        <f t="shared" si="744"/>
        <v/>
      </c>
      <c r="P3153" s="79" t="str">
        <f t="shared" si="745"/>
        <v/>
      </c>
      <c r="Q3153" s="4"/>
      <c r="R3153" s="90" t="str">
        <f t="shared" si="746"/>
        <v/>
      </c>
      <c r="S3153" s="4"/>
      <c r="Y3153" s="18" t="str">
        <f t="shared" si="747"/>
        <v/>
      </c>
      <c r="AA3153" s="18" t="str">
        <f t="shared" si="738"/>
        <v/>
      </c>
      <c r="AB3153" s="18" t="str">
        <f t="shared" si="739"/>
        <v/>
      </c>
      <c r="AC3153" s="18" t="str">
        <f t="shared" si="748"/>
        <v/>
      </c>
      <c r="AD3153" s="18" t="str">
        <f t="shared" si="748"/>
        <v/>
      </c>
      <c r="AE3153" s="18" t="str">
        <f t="shared" si="749"/>
        <v/>
      </c>
      <c r="AG3153" s="95" t="str">
        <f>IF($C3153="", "", IF(IFERROR(INDEX(Ingredients!C$11:C$310, MATCH($C3153, Ingredients!$B$11:$B$310, 0)), "")="", "", IFERROR(INDEX(Ingredients!C$11:C$310, MATCH($C3153, Ingredients!$B$11:$B$310, 0)), "")))</f>
        <v/>
      </c>
      <c r="AH3153" s="105" t="str">
        <f>IF($C3153="", "", IF(IFERROR(INDEX(Ingredients!D$11:D$310, MATCH($C3153, Ingredients!$B$11:$B$310, 0)), "")="", "", IFERROR(INDEX(Ingredients!D$11:D$310, MATCH($C3153, Ingredients!$B$11:$B$310, 0)), "")))</f>
        <v/>
      </c>
      <c r="AI3153" s="106" t="str">
        <f>IF($C3153="", "", IF(IFERROR(INDEX(Ingredients!E$11:E$310, MATCH($C3153, Ingredients!$B$11:$B$310, 0)), "")="", "", IFERROR(INDEX(Ingredients!E$11:E$310, MATCH($C3153, Ingredients!$B$11:$B$310, 0)), "")))</f>
        <v/>
      </c>
      <c r="AJ3153" s="108" t="str">
        <f>IF($C3153="", "", IF(IFERROR(INDEX(Ingredients!F$11:F$310, MATCH($C3153, Ingredients!$B$11:$B$310, 0)), "")="", "", IFERROR(INDEX(Ingredients!F$11:F$310, MATCH($C3153, Ingredients!$B$11:$B$310, 0)), "")))</f>
        <v/>
      </c>
      <c r="AK3153" s="106" t="str">
        <f>IF($C3153="", "", IF(IFERROR(INDEX(Ingredients!G$11:G$310, MATCH($C3153, Ingredients!$B$11:$B$310, 0)), "")="", "", IFERROR(INDEX(Ingredients!G$11:G$310, MATCH($C3153, Ingredients!$B$11:$B$310, 0)), "")))</f>
        <v/>
      </c>
      <c r="AL3153" s="79" t="str">
        <f>IF($C3153="", "", IF(IFERROR(INDEX(Ingredients!H$11:H$310, MATCH($C3153, Ingredients!$B$11:$B$310, 0)), "")="", "", IFERROR(INDEX(Ingredients!H$11:H$310, MATCH($C3153, Ingredients!$B$11:$B$310, 0)), "")))</f>
        <v/>
      </c>
      <c r="AN3153" s="83" t="str">
        <f t="shared" si="740"/>
        <v/>
      </c>
      <c r="AP3153" s="114" t="str">
        <f t="shared" si="750"/>
        <v/>
      </c>
      <c r="AR3153" s="117" t="str">
        <f>IF($C3153="", "", IF(IFERROR(INDEX(Ingredients!$AI$11:$AI$310, MATCH($C3153, Ingredients!$B$11:$B$310, 0)), "")="", "", IFERROR(INDEX(Ingredients!$AI$11:$AI$310, MATCH($C3153, Ingredients!$B$11:$B$310, 0)), "")))</f>
        <v/>
      </c>
      <c r="AT3153" s="120" t="str">
        <f t="shared" si="751"/>
        <v/>
      </c>
      <c r="AV3153" s="90" t="str">
        <f t="shared" si="741"/>
        <v/>
      </c>
      <c r="AX3153" s="90" t="str">
        <f>IF($AV3153="", "", COUNTIF($AV$11:$AV$5010, "&lt;"&amp;$AV3153)+1+COUNTIF($AV$11:$AV3153, $AV3153)-1)</f>
        <v/>
      </c>
      <c r="AZ3153" s="111" t="str">
        <f>IF($B3153="", "", SUMIF('Shopping List'!$AV$11:$AV$25, $B3153, 'Shopping List'!$BN$11:$BN$25))</f>
        <v/>
      </c>
      <c r="BB3153" s="117" t="str">
        <f t="shared" si="752"/>
        <v/>
      </c>
    </row>
    <row r="3154" spans="1:54" x14ac:dyDescent="0.25">
      <c r="A3154" s="4"/>
      <c r="B3154" s="37"/>
      <c r="C3154" s="124"/>
      <c r="D3154" s="39"/>
      <c r="E3154" s="125"/>
      <c r="F3154" s="48"/>
      <c r="G3154" s="4"/>
      <c r="H3154" s="4"/>
      <c r="I3154" s="95" t="str">
        <f>IF($C3154="", "", IF(IFERROR(INDEX(Ingredients!$C$11:$C$310, MATCH($C3154, Ingredients!$B$11:$B$310, 0)), "")="", "", IFERROR(INDEX(Ingredients!$C$11:$C$310, MATCH($C3154, Ingredients!$B$11:$B$310, 0)), "")))</f>
        <v/>
      </c>
      <c r="J3154" s="73" t="str">
        <f>IF($B3154="", "", IF(IFERROR(INDEX(Meals!$C$11:$C$260, MATCH($B3154, Meals!$B$11:$B$260, 0)), "")="", "", IFERROR(INDEX(Meals!$C$11:$C$260, MATCH($B3154, Meals!$B$11:$B$260, 0)), "")))</f>
        <v/>
      </c>
      <c r="K3154" s="4"/>
      <c r="L3154" s="72" t="str">
        <f t="shared" si="742"/>
        <v/>
      </c>
      <c r="M3154" s="73" t="str">
        <f t="shared" si="743"/>
        <v/>
      </c>
      <c r="N3154" s="4"/>
      <c r="O3154" s="78" t="str">
        <f t="shared" si="744"/>
        <v/>
      </c>
      <c r="P3154" s="79" t="str">
        <f t="shared" si="745"/>
        <v/>
      </c>
      <c r="Q3154" s="4"/>
      <c r="R3154" s="90" t="str">
        <f t="shared" si="746"/>
        <v/>
      </c>
      <c r="S3154" s="4"/>
      <c r="Y3154" s="18" t="str">
        <f t="shared" si="747"/>
        <v/>
      </c>
      <c r="AA3154" s="18" t="str">
        <f t="shared" si="738"/>
        <v/>
      </c>
      <c r="AB3154" s="18" t="str">
        <f t="shared" si="739"/>
        <v/>
      </c>
      <c r="AC3154" s="18" t="str">
        <f t="shared" si="748"/>
        <v/>
      </c>
      <c r="AD3154" s="18" t="str">
        <f t="shared" si="748"/>
        <v/>
      </c>
      <c r="AE3154" s="18" t="str">
        <f t="shared" si="749"/>
        <v/>
      </c>
      <c r="AG3154" s="95" t="str">
        <f>IF($C3154="", "", IF(IFERROR(INDEX(Ingredients!C$11:C$310, MATCH($C3154, Ingredients!$B$11:$B$310, 0)), "")="", "", IFERROR(INDEX(Ingredients!C$11:C$310, MATCH($C3154, Ingredients!$B$11:$B$310, 0)), "")))</f>
        <v/>
      </c>
      <c r="AH3154" s="105" t="str">
        <f>IF($C3154="", "", IF(IFERROR(INDEX(Ingredients!D$11:D$310, MATCH($C3154, Ingredients!$B$11:$B$310, 0)), "")="", "", IFERROR(INDEX(Ingredients!D$11:D$310, MATCH($C3154, Ingredients!$B$11:$B$310, 0)), "")))</f>
        <v/>
      </c>
      <c r="AI3154" s="106" t="str">
        <f>IF($C3154="", "", IF(IFERROR(INDEX(Ingredients!E$11:E$310, MATCH($C3154, Ingredients!$B$11:$B$310, 0)), "")="", "", IFERROR(INDEX(Ingredients!E$11:E$310, MATCH($C3154, Ingredients!$B$11:$B$310, 0)), "")))</f>
        <v/>
      </c>
      <c r="AJ3154" s="108" t="str">
        <f>IF($C3154="", "", IF(IFERROR(INDEX(Ingredients!F$11:F$310, MATCH($C3154, Ingredients!$B$11:$B$310, 0)), "")="", "", IFERROR(INDEX(Ingredients!F$11:F$310, MATCH($C3154, Ingredients!$B$11:$B$310, 0)), "")))</f>
        <v/>
      </c>
      <c r="AK3154" s="106" t="str">
        <f>IF($C3154="", "", IF(IFERROR(INDEX(Ingredients!G$11:G$310, MATCH($C3154, Ingredients!$B$11:$B$310, 0)), "")="", "", IFERROR(INDEX(Ingredients!G$11:G$310, MATCH($C3154, Ingredients!$B$11:$B$310, 0)), "")))</f>
        <v/>
      </c>
      <c r="AL3154" s="79" t="str">
        <f>IF($C3154="", "", IF(IFERROR(INDEX(Ingredients!H$11:H$310, MATCH($C3154, Ingredients!$B$11:$B$310, 0)), "")="", "", IFERROR(INDEX(Ingredients!H$11:H$310, MATCH($C3154, Ingredients!$B$11:$B$310, 0)), "")))</f>
        <v/>
      </c>
      <c r="AN3154" s="83" t="str">
        <f t="shared" si="740"/>
        <v/>
      </c>
      <c r="AP3154" s="114" t="str">
        <f t="shared" si="750"/>
        <v/>
      </c>
      <c r="AR3154" s="117" t="str">
        <f>IF($C3154="", "", IF(IFERROR(INDEX(Ingredients!$AI$11:$AI$310, MATCH($C3154, Ingredients!$B$11:$B$310, 0)), "")="", "", IFERROR(INDEX(Ingredients!$AI$11:$AI$310, MATCH($C3154, Ingredients!$B$11:$B$310, 0)), "")))</f>
        <v/>
      </c>
      <c r="AT3154" s="120" t="str">
        <f t="shared" si="751"/>
        <v/>
      </c>
      <c r="AV3154" s="90" t="str">
        <f t="shared" si="741"/>
        <v/>
      </c>
      <c r="AX3154" s="90" t="str">
        <f>IF($AV3154="", "", COUNTIF($AV$11:$AV$5010, "&lt;"&amp;$AV3154)+1+COUNTIF($AV$11:$AV3154, $AV3154)-1)</f>
        <v/>
      </c>
      <c r="AZ3154" s="111" t="str">
        <f>IF($B3154="", "", SUMIF('Shopping List'!$AV$11:$AV$25, $B3154, 'Shopping List'!$BN$11:$BN$25))</f>
        <v/>
      </c>
      <c r="BB3154" s="117" t="str">
        <f t="shared" si="752"/>
        <v/>
      </c>
    </row>
    <row r="3155" spans="1:54" x14ac:dyDescent="0.25">
      <c r="A3155" s="4"/>
      <c r="B3155" s="37"/>
      <c r="C3155" s="124"/>
      <c r="D3155" s="39"/>
      <c r="E3155" s="125"/>
      <c r="F3155" s="48"/>
      <c r="G3155" s="4"/>
      <c r="H3155" s="4"/>
      <c r="I3155" s="95" t="str">
        <f>IF($C3155="", "", IF(IFERROR(INDEX(Ingredients!$C$11:$C$310, MATCH($C3155, Ingredients!$B$11:$B$310, 0)), "")="", "", IFERROR(INDEX(Ingredients!$C$11:$C$310, MATCH($C3155, Ingredients!$B$11:$B$310, 0)), "")))</f>
        <v/>
      </c>
      <c r="J3155" s="73" t="str">
        <f>IF($B3155="", "", IF(IFERROR(INDEX(Meals!$C$11:$C$260, MATCH($B3155, Meals!$B$11:$B$260, 0)), "")="", "", IFERROR(INDEX(Meals!$C$11:$C$260, MATCH($B3155, Meals!$B$11:$B$260, 0)), "")))</f>
        <v/>
      </c>
      <c r="K3155" s="4"/>
      <c r="L3155" s="72" t="str">
        <f t="shared" si="742"/>
        <v/>
      </c>
      <c r="M3155" s="73" t="str">
        <f t="shared" si="743"/>
        <v/>
      </c>
      <c r="N3155" s="4"/>
      <c r="O3155" s="78" t="str">
        <f t="shared" si="744"/>
        <v/>
      </c>
      <c r="P3155" s="79" t="str">
        <f t="shared" si="745"/>
        <v/>
      </c>
      <c r="Q3155" s="4"/>
      <c r="R3155" s="90" t="str">
        <f t="shared" si="746"/>
        <v/>
      </c>
      <c r="S3155" s="4"/>
      <c r="Y3155" s="18" t="str">
        <f t="shared" si="747"/>
        <v/>
      </c>
      <c r="AA3155" s="18" t="str">
        <f t="shared" si="738"/>
        <v/>
      </c>
      <c r="AB3155" s="18" t="str">
        <f t="shared" si="739"/>
        <v/>
      </c>
      <c r="AC3155" s="18" t="str">
        <f t="shared" si="748"/>
        <v/>
      </c>
      <c r="AD3155" s="18" t="str">
        <f t="shared" si="748"/>
        <v/>
      </c>
      <c r="AE3155" s="18" t="str">
        <f t="shared" si="749"/>
        <v/>
      </c>
      <c r="AG3155" s="95" t="str">
        <f>IF($C3155="", "", IF(IFERROR(INDEX(Ingredients!C$11:C$310, MATCH($C3155, Ingredients!$B$11:$B$310, 0)), "")="", "", IFERROR(INDEX(Ingredients!C$11:C$310, MATCH($C3155, Ingredients!$B$11:$B$310, 0)), "")))</f>
        <v/>
      </c>
      <c r="AH3155" s="105" t="str">
        <f>IF($C3155="", "", IF(IFERROR(INDEX(Ingredients!D$11:D$310, MATCH($C3155, Ingredients!$B$11:$B$310, 0)), "")="", "", IFERROR(INDEX(Ingredients!D$11:D$310, MATCH($C3155, Ingredients!$B$11:$B$310, 0)), "")))</f>
        <v/>
      </c>
      <c r="AI3155" s="106" t="str">
        <f>IF($C3155="", "", IF(IFERROR(INDEX(Ingredients!E$11:E$310, MATCH($C3155, Ingredients!$B$11:$B$310, 0)), "")="", "", IFERROR(INDEX(Ingredients!E$11:E$310, MATCH($C3155, Ingredients!$B$11:$B$310, 0)), "")))</f>
        <v/>
      </c>
      <c r="AJ3155" s="108" t="str">
        <f>IF($C3155="", "", IF(IFERROR(INDEX(Ingredients!F$11:F$310, MATCH($C3155, Ingredients!$B$11:$B$310, 0)), "")="", "", IFERROR(INDEX(Ingredients!F$11:F$310, MATCH($C3155, Ingredients!$B$11:$B$310, 0)), "")))</f>
        <v/>
      </c>
      <c r="AK3155" s="106" t="str">
        <f>IF($C3155="", "", IF(IFERROR(INDEX(Ingredients!G$11:G$310, MATCH($C3155, Ingredients!$B$11:$B$310, 0)), "")="", "", IFERROR(INDEX(Ingredients!G$11:G$310, MATCH($C3155, Ingredients!$B$11:$B$310, 0)), "")))</f>
        <v/>
      </c>
      <c r="AL3155" s="79" t="str">
        <f>IF($C3155="", "", IF(IFERROR(INDEX(Ingredients!H$11:H$310, MATCH($C3155, Ingredients!$B$11:$B$310, 0)), "")="", "", IFERROR(INDEX(Ingredients!H$11:H$310, MATCH($C3155, Ingredients!$B$11:$B$310, 0)), "")))</f>
        <v/>
      </c>
      <c r="AN3155" s="83" t="str">
        <f t="shared" si="740"/>
        <v/>
      </c>
      <c r="AP3155" s="114" t="str">
        <f t="shared" si="750"/>
        <v/>
      </c>
      <c r="AR3155" s="117" t="str">
        <f>IF($C3155="", "", IF(IFERROR(INDEX(Ingredients!$AI$11:$AI$310, MATCH($C3155, Ingredients!$B$11:$B$310, 0)), "")="", "", IFERROR(INDEX(Ingredients!$AI$11:$AI$310, MATCH($C3155, Ingredients!$B$11:$B$310, 0)), "")))</f>
        <v/>
      </c>
      <c r="AT3155" s="120" t="str">
        <f t="shared" si="751"/>
        <v/>
      </c>
      <c r="AV3155" s="90" t="str">
        <f t="shared" si="741"/>
        <v/>
      </c>
      <c r="AX3155" s="90" t="str">
        <f>IF($AV3155="", "", COUNTIF($AV$11:$AV$5010, "&lt;"&amp;$AV3155)+1+COUNTIF($AV$11:$AV3155, $AV3155)-1)</f>
        <v/>
      </c>
      <c r="AZ3155" s="111" t="str">
        <f>IF($B3155="", "", SUMIF('Shopping List'!$AV$11:$AV$25, $B3155, 'Shopping List'!$BN$11:$BN$25))</f>
        <v/>
      </c>
      <c r="BB3155" s="117" t="str">
        <f t="shared" si="752"/>
        <v/>
      </c>
    </row>
    <row r="3156" spans="1:54" x14ac:dyDescent="0.25">
      <c r="A3156" s="4"/>
      <c r="B3156" s="37"/>
      <c r="C3156" s="124"/>
      <c r="D3156" s="39"/>
      <c r="E3156" s="125"/>
      <c r="F3156" s="48"/>
      <c r="G3156" s="4"/>
      <c r="H3156" s="4"/>
      <c r="I3156" s="95" t="str">
        <f>IF($C3156="", "", IF(IFERROR(INDEX(Ingredients!$C$11:$C$310, MATCH($C3156, Ingredients!$B$11:$B$310, 0)), "")="", "", IFERROR(INDEX(Ingredients!$C$11:$C$310, MATCH($C3156, Ingredients!$B$11:$B$310, 0)), "")))</f>
        <v/>
      </c>
      <c r="J3156" s="73" t="str">
        <f>IF($B3156="", "", IF(IFERROR(INDEX(Meals!$C$11:$C$260, MATCH($B3156, Meals!$B$11:$B$260, 0)), "")="", "", IFERROR(INDEX(Meals!$C$11:$C$260, MATCH($B3156, Meals!$B$11:$B$260, 0)), "")))</f>
        <v/>
      </c>
      <c r="K3156" s="4"/>
      <c r="L3156" s="72" t="str">
        <f t="shared" si="742"/>
        <v/>
      </c>
      <c r="M3156" s="73" t="str">
        <f t="shared" si="743"/>
        <v/>
      </c>
      <c r="N3156" s="4"/>
      <c r="O3156" s="78" t="str">
        <f t="shared" si="744"/>
        <v/>
      </c>
      <c r="P3156" s="79" t="str">
        <f t="shared" si="745"/>
        <v/>
      </c>
      <c r="Q3156" s="4"/>
      <c r="R3156" s="90" t="str">
        <f t="shared" si="746"/>
        <v/>
      </c>
      <c r="S3156" s="4"/>
      <c r="Y3156" s="18" t="str">
        <f t="shared" si="747"/>
        <v/>
      </c>
      <c r="AA3156" s="18" t="str">
        <f t="shared" si="738"/>
        <v/>
      </c>
      <c r="AB3156" s="18" t="str">
        <f t="shared" si="739"/>
        <v/>
      </c>
      <c r="AC3156" s="18" t="str">
        <f t="shared" si="748"/>
        <v/>
      </c>
      <c r="AD3156" s="18" t="str">
        <f t="shared" si="748"/>
        <v/>
      </c>
      <c r="AE3156" s="18" t="str">
        <f t="shared" si="749"/>
        <v/>
      </c>
      <c r="AG3156" s="95" t="str">
        <f>IF($C3156="", "", IF(IFERROR(INDEX(Ingredients!C$11:C$310, MATCH($C3156, Ingredients!$B$11:$B$310, 0)), "")="", "", IFERROR(INDEX(Ingredients!C$11:C$310, MATCH($C3156, Ingredients!$B$11:$B$310, 0)), "")))</f>
        <v/>
      </c>
      <c r="AH3156" s="105" t="str">
        <f>IF($C3156="", "", IF(IFERROR(INDEX(Ingredients!D$11:D$310, MATCH($C3156, Ingredients!$B$11:$B$310, 0)), "")="", "", IFERROR(INDEX(Ingredients!D$11:D$310, MATCH($C3156, Ingredients!$B$11:$B$310, 0)), "")))</f>
        <v/>
      </c>
      <c r="AI3156" s="106" t="str">
        <f>IF($C3156="", "", IF(IFERROR(INDEX(Ingredients!E$11:E$310, MATCH($C3156, Ingredients!$B$11:$B$310, 0)), "")="", "", IFERROR(INDEX(Ingredients!E$11:E$310, MATCH($C3156, Ingredients!$B$11:$B$310, 0)), "")))</f>
        <v/>
      </c>
      <c r="AJ3156" s="108" t="str">
        <f>IF($C3156="", "", IF(IFERROR(INDEX(Ingredients!F$11:F$310, MATCH($C3156, Ingredients!$B$11:$B$310, 0)), "")="", "", IFERROR(INDEX(Ingredients!F$11:F$310, MATCH($C3156, Ingredients!$B$11:$B$310, 0)), "")))</f>
        <v/>
      </c>
      <c r="AK3156" s="106" t="str">
        <f>IF($C3156="", "", IF(IFERROR(INDEX(Ingredients!G$11:G$310, MATCH($C3156, Ingredients!$B$11:$B$310, 0)), "")="", "", IFERROR(INDEX(Ingredients!G$11:G$310, MATCH($C3156, Ingredients!$B$11:$B$310, 0)), "")))</f>
        <v/>
      </c>
      <c r="AL3156" s="79" t="str">
        <f>IF($C3156="", "", IF(IFERROR(INDEX(Ingredients!H$11:H$310, MATCH($C3156, Ingredients!$B$11:$B$310, 0)), "")="", "", IFERROR(INDEX(Ingredients!H$11:H$310, MATCH($C3156, Ingredients!$B$11:$B$310, 0)), "")))</f>
        <v/>
      </c>
      <c r="AN3156" s="83" t="str">
        <f t="shared" si="740"/>
        <v/>
      </c>
      <c r="AP3156" s="114" t="str">
        <f t="shared" si="750"/>
        <v/>
      </c>
      <c r="AR3156" s="117" t="str">
        <f>IF($C3156="", "", IF(IFERROR(INDEX(Ingredients!$AI$11:$AI$310, MATCH($C3156, Ingredients!$B$11:$B$310, 0)), "")="", "", IFERROR(INDEX(Ingredients!$AI$11:$AI$310, MATCH($C3156, Ingredients!$B$11:$B$310, 0)), "")))</f>
        <v/>
      </c>
      <c r="AT3156" s="120" t="str">
        <f t="shared" si="751"/>
        <v/>
      </c>
      <c r="AV3156" s="90" t="str">
        <f t="shared" si="741"/>
        <v/>
      </c>
      <c r="AX3156" s="90" t="str">
        <f>IF($AV3156="", "", COUNTIF($AV$11:$AV$5010, "&lt;"&amp;$AV3156)+1+COUNTIF($AV$11:$AV3156, $AV3156)-1)</f>
        <v/>
      </c>
      <c r="AZ3156" s="111" t="str">
        <f>IF($B3156="", "", SUMIF('Shopping List'!$AV$11:$AV$25, $B3156, 'Shopping List'!$BN$11:$BN$25))</f>
        <v/>
      </c>
      <c r="BB3156" s="117" t="str">
        <f t="shared" si="752"/>
        <v/>
      </c>
    </row>
    <row r="3157" spans="1:54" x14ac:dyDescent="0.25">
      <c r="A3157" s="4"/>
      <c r="B3157" s="37"/>
      <c r="C3157" s="124"/>
      <c r="D3157" s="39"/>
      <c r="E3157" s="125"/>
      <c r="F3157" s="48"/>
      <c r="G3157" s="4"/>
      <c r="H3157" s="4"/>
      <c r="I3157" s="95" t="str">
        <f>IF($C3157="", "", IF(IFERROR(INDEX(Ingredients!$C$11:$C$310, MATCH($C3157, Ingredients!$B$11:$B$310, 0)), "")="", "", IFERROR(INDEX(Ingredients!$C$11:$C$310, MATCH($C3157, Ingredients!$B$11:$B$310, 0)), "")))</f>
        <v/>
      </c>
      <c r="J3157" s="73" t="str">
        <f>IF($B3157="", "", IF(IFERROR(INDEX(Meals!$C$11:$C$260, MATCH($B3157, Meals!$B$11:$B$260, 0)), "")="", "", IFERROR(INDEX(Meals!$C$11:$C$260, MATCH($B3157, Meals!$B$11:$B$260, 0)), "")))</f>
        <v/>
      </c>
      <c r="K3157" s="4"/>
      <c r="L3157" s="72" t="str">
        <f t="shared" si="742"/>
        <v/>
      </c>
      <c r="M3157" s="73" t="str">
        <f t="shared" si="743"/>
        <v/>
      </c>
      <c r="N3157" s="4"/>
      <c r="O3157" s="78" t="str">
        <f t="shared" si="744"/>
        <v/>
      </c>
      <c r="P3157" s="79" t="str">
        <f t="shared" si="745"/>
        <v/>
      </c>
      <c r="Q3157" s="4"/>
      <c r="R3157" s="90" t="str">
        <f t="shared" si="746"/>
        <v/>
      </c>
      <c r="S3157" s="4"/>
      <c r="Y3157" s="18" t="str">
        <f t="shared" si="747"/>
        <v/>
      </c>
      <c r="AA3157" s="18" t="str">
        <f t="shared" si="738"/>
        <v/>
      </c>
      <c r="AB3157" s="18" t="str">
        <f t="shared" si="739"/>
        <v/>
      </c>
      <c r="AC3157" s="18" t="str">
        <f t="shared" si="748"/>
        <v/>
      </c>
      <c r="AD3157" s="18" t="str">
        <f t="shared" si="748"/>
        <v/>
      </c>
      <c r="AE3157" s="18" t="str">
        <f t="shared" si="749"/>
        <v/>
      </c>
      <c r="AG3157" s="95" t="str">
        <f>IF($C3157="", "", IF(IFERROR(INDEX(Ingredients!C$11:C$310, MATCH($C3157, Ingredients!$B$11:$B$310, 0)), "")="", "", IFERROR(INDEX(Ingredients!C$11:C$310, MATCH($C3157, Ingredients!$B$11:$B$310, 0)), "")))</f>
        <v/>
      </c>
      <c r="AH3157" s="105" t="str">
        <f>IF($C3157="", "", IF(IFERROR(INDEX(Ingredients!D$11:D$310, MATCH($C3157, Ingredients!$B$11:$B$310, 0)), "")="", "", IFERROR(INDEX(Ingredients!D$11:D$310, MATCH($C3157, Ingredients!$B$11:$B$310, 0)), "")))</f>
        <v/>
      </c>
      <c r="AI3157" s="106" t="str">
        <f>IF($C3157="", "", IF(IFERROR(INDEX(Ingredients!E$11:E$310, MATCH($C3157, Ingredients!$B$11:$B$310, 0)), "")="", "", IFERROR(INDEX(Ingredients!E$11:E$310, MATCH($C3157, Ingredients!$B$11:$B$310, 0)), "")))</f>
        <v/>
      </c>
      <c r="AJ3157" s="108" t="str">
        <f>IF($C3157="", "", IF(IFERROR(INDEX(Ingredients!F$11:F$310, MATCH($C3157, Ingredients!$B$11:$B$310, 0)), "")="", "", IFERROR(INDEX(Ingredients!F$11:F$310, MATCH($C3157, Ingredients!$B$11:$B$310, 0)), "")))</f>
        <v/>
      </c>
      <c r="AK3157" s="106" t="str">
        <f>IF($C3157="", "", IF(IFERROR(INDEX(Ingredients!G$11:G$310, MATCH($C3157, Ingredients!$B$11:$B$310, 0)), "")="", "", IFERROR(INDEX(Ingredients!G$11:G$310, MATCH($C3157, Ingredients!$B$11:$B$310, 0)), "")))</f>
        <v/>
      </c>
      <c r="AL3157" s="79" t="str">
        <f>IF($C3157="", "", IF(IFERROR(INDEX(Ingredients!H$11:H$310, MATCH($C3157, Ingredients!$B$11:$B$310, 0)), "")="", "", IFERROR(INDEX(Ingredients!H$11:H$310, MATCH($C3157, Ingredients!$B$11:$B$310, 0)), "")))</f>
        <v/>
      </c>
      <c r="AN3157" s="83" t="str">
        <f t="shared" si="740"/>
        <v/>
      </c>
      <c r="AP3157" s="114" t="str">
        <f t="shared" si="750"/>
        <v/>
      </c>
      <c r="AR3157" s="117" t="str">
        <f>IF($C3157="", "", IF(IFERROR(INDEX(Ingredients!$AI$11:$AI$310, MATCH($C3157, Ingredients!$B$11:$B$310, 0)), "")="", "", IFERROR(INDEX(Ingredients!$AI$11:$AI$310, MATCH($C3157, Ingredients!$B$11:$B$310, 0)), "")))</f>
        <v/>
      </c>
      <c r="AT3157" s="120" t="str">
        <f t="shared" si="751"/>
        <v/>
      </c>
      <c r="AV3157" s="90" t="str">
        <f t="shared" si="741"/>
        <v/>
      </c>
      <c r="AX3157" s="90" t="str">
        <f>IF($AV3157="", "", COUNTIF($AV$11:$AV$5010, "&lt;"&amp;$AV3157)+1+COUNTIF($AV$11:$AV3157, $AV3157)-1)</f>
        <v/>
      </c>
      <c r="AZ3157" s="111" t="str">
        <f>IF($B3157="", "", SUMIF('Shopping List'!$AV$11:$AV$25, $B3157, 'Shopping List'!$BN$11:$BN$25))</f>
        <v/>
      </c>
      <c r="BB3157" s="117" t="str">
        <f t="shared" si="752"/>
        <v/>
      </c>
    </row>
    <row r="3158" spans="1:54" x14ac:dyDescent="0.25">
      <c r="A3158" s="4"/>
      <c r="B3158" s="37"/>
      <c r="C3158" s="124"/>
      <c r="D3158" s="39"/>
      <c r="E3158" s="125"/>
      <c r="F3158" s="48"/>
      <c r="G3158" s="4"/>
      <c r="H3158" s="4"/>
      <c r="I3158" s="95" t="str">
        <f>IF($C3158="", "", IF(IFERROR(INDEX(Ingredients!$C$11:$C$310, MATCH($C3158, Ingredients!$B$11:$B$310, 0)), "")="", "", IFERROR(INDEX(Ingredients!$C$11:$C$310, MATCH($C3158, Ingredients!$B$11:$B$310, 0)), "")))</f>
        <v/>
      </c>
      <c r="J3158" s="73" t="str">
        <f>IF($B3158="", "", IF(IFERROR(INDEX(Meals!$C$11:$C$260, MATCH($B3158, Meals!$B$11:$B$260, 0)), "")="", "", IFERROR(INDEX(Meals!$C$11:$C$260, MATCH($B3158, Meals!$B$11:$B$260, 0)), "")))</f>
        <v/>
      </c>
      <c r="K3158" s="4"/>
      <c r="L3158" s="72" t="str">
        <f t="shared" si="742"/>
        <v/>
      </c>
      <c r="M3158" s="73" t="str">
        <f t="shared" si="743"/>
        <v/>
      </c>
      <c r="N3158" s="4"/>
      <c r="O3158" s="78" t="str">
        <f t="shared" si="744"/>
        <v/>
      </c>
      <c r="P3158" s="79" t="str">
        <f t="shared" si="745"/>
        <v/>
      </c>
      <c r="Q3158" s="4"/>
      <c r="R3158" s="90" t="str">
        <f t="shared" si="746"/>
        <v/>
      </c>
      <c r="S3158" s="4"/>
      <c r="Y3158" s="18" t="str">
        <f t="shared" si="747"/>
        <v/>
      </c>
      <c r="AA3158" s="18" t="str">
        <f t="shared" si="738"/>
        <v/>
      </c>
      <c r="AB3158" s="18" t="str">
        <f t="shared" si="739"/>
        <v/>
      </c>
      <c r="AC3158" s="18" t="str">
        <f t="shared" si="748"/>
        <v/>
      </c>
      <c r="AD3158" s="18" t="str">
        <f t="shared" si="748"/>
        <v/>
      </c>
      <c r="AE3158" s="18" t="str">
        <f t="shared" si="749"/>
        <v/>
      </c>
      <c r="AG3158" s="95" t="str">
        <f>IF($C3158="", "", IF(IFERROR(INDEX(Ingredients!C$11:C$310, MATCH($C3158, Ingredients!$B$11:$B$310, 0)), "")="", "", IFERROR(INDEX(Ingredients!C$11:C$310, MATCH($C3158, Ingredients!$B$11:$B$310, 0)), "")))</f>
        <v/>
      </c>
      <c r="AH3158" s="105" t="str">
        <f>IF($C3158="", "", IF(IFERROR(INDEX(Ingredients!D$11:D$310, MATCH($C3158, Ingredients!$B$11:$B$310, 0)), "")="", "", IFERROR(INDEX(Ingredients!D$11:D$310, MATCH($C3158, Ingredients!$B$11:$B$310, 0)), "")))</f>
        <v/>
      </c>
      <c r="AI3158" s="106" t="str">
        <f>IF($C3158="", "", IF(IFERROR(INDEX(Ingredients!E$11:E$310, MATCH($C3158, Ingredients!$B$11:$B$310, 0)), "")="", "", IFERROR(INDEX(Ingredients!E$11:E$310, MATCH($C3158, Ingredients!$B$11:$B$310, 0)), "")))</f>
        <v/>
      </c>
      <c r="AJ3158" s="108" t="str">
        <f>IF($C3158="", "", IF(IFERROR(INDEX(Ingredients!F$11:F$310, MATCH($C3158, Ingredients!$B$11:$B$310, 0)), "")="", "", IFERROR(INDEX(Ingredients!F$11:F$310, MATCH($C3158, Ingredients!$B$11:$B$310, 0)), "")))</f>
        <v/>
      </c>
      <c r="AK3158" s="106" t="str">
        <f>IF($C3158="", "", IF(IFERROR(INDEX(Ingredients!G$11:G$310, MATCH($C3158, Ingredients!$B$11:$B$310, 0)), "")="", "", IFERROR(INDEX(Ingredients!G$11:G$310, MATCH($C3158, Ingredients!$B$11:$B$310, 0)), "")))</f>
        <v/>
      </c>
      <c r="AL3158" s="79" t="str">
        <f>IF($C3158="", "", IF(IFERROR(INDEX(Ingredients!H$11:H$310, MATCH($C3158, Ingredients!$B$11:$B$310, 0)), "")="", "", IFERROR(INDEX(Ingredients!H$11:H$310, MATCH($C3158, Ingredients!$B$11:$B$310, 0)), "")))</f>
        <v/>
      </c>
      <c r="AN3158" s="83" t="str">
        <f t="shared" si="740"/>
        <v/>
      </c>
      <c r="AP3158" s="114" t="str">
        <f t="shared" si="750"/>
        <v/>
      </c>
      <c r="AR3158" s="117" t="str">
        <f>IF($C3158="", "", IF(IFERROR(INDEX(Ingredients!$AI$11:$AI$310, MATCH($C3158, Ingredients!$B$11:$B$310, 0)), "")="", "", IFERROR(INDEX(Ingredients!$AI$11:$AI$310, MATCH($C3158, Ingredients!$B$11:$B$310, 0)), "")))</f>
        <v/>
      </c>
      <c r="AT3158" s="120" t="str">
        <f t="shared" si="751"/>
        <v/>
      </c>
      <c r="AV3158" s="90" t="str">
        <f t="shared" si="741"/>
        <v/>
      </c>
      <c r="AX3158" s="90" t="str">
        <f>IF($AV3158="", "", COUNTIF($AV$11:$AV$5010, "&lt;"&amp;$AV3158)+1+COUNTIF($AV$11:$AV3158, $AV3158)-1)</f>
        <v/>
      </c>
      <c r="AZ3158" s="111" t="str">
        <f>IF($B3158="", "", SUMIF('Shopping List'!$AV$11:$AV$25, $B3158, 'Shopping List'!$BN$11:$BN$25))</f>
        <v/>
      </c>
      <c r="BB3158" s="117" t="str">
        <f t="shared" si="752"/>
        <v/>
      </c>
    </row>
    <row r="3159" spans="1:54" x14ac:dyDescent="0.25">
      <c r="A3159" s="4"/>
      <c r="B3159" s="37"/>
      <c r="C3159" s="124"/>
      <c r="D3159" s="39"/>
      <c r="E3159" s="125"/>
      <c r="F3159" s="48"/>
      <c r="G3159" s="4"/>
      <c r="H3159" s="4"/>
      <c r="I3159" s="95" t="str">
        <f>IF($C3159="", "", IF(IFERROR(INDEX(Ingredients!$C$11:$C$310, MATCH($C3159, Ingredients!$B$11:$B$310, 0)), "")="", "", IFERROR(INDEX(Ingredients!$C$11:$C$310, MATCH($C3159, Ingredients!$B$11:$B$310, 0)), "")))</f>
        <v/>
      </c>
      <c r="J3159" s="73" t="str">
        <f>IF($B3159="", "", IF(IFERROR(INDEX(Meals!$C$11:$C$260, MATCH($B3159, Meals!$B$11:$B$260, 0)), "")="", "", IFERROR(INDEX(Meals!$C$11:$C$260, MATCH($B3159, Meals!$B$11:$B$260, 0)), "")))</f>
        <v/>
      </c>
      <c r="K3159" s="4"/>
      <c r="L3159" s="72" t="str">
        <f t="shared" si="742"/>
        <v/>
      </c>
      <c r="M3159" s="73" t="str">
        <f t="shared" si="743"/>
        <v/>
      </c>
      <c r="N3159" s="4"/>
      <c r="O3159" s="78" t="str">
        <f t="shared" si="744"/>
        <v/>
      </c>
      <c r="P3159" s="79" t="str">
        <f t="shared" si="745"/>
        <v/>
      </c>
      <c r="Q3159" s="4"/>
      <c r="R3159" s="90" t="str">
        <f t="shared" si="746"/>
        <v/>
      </c>
      <c r="S3159" s="4"/>
      <c r="Y3159" s="18" t="str">
        <f t="shared" si="747"/>
        <v/>
      </c>
      <c r="AA3159" s="18" t="str">
        <f t="shared" si="738"/>
        <v/>
      </c>
      <c r="AB3159" s="18" t="str">
        <f t="shared" si="739"/>
        <v/>
      </c>
      <c r="AC3159" s="18" t="str">
        <f t="shared" si="748"/>
        <v/>
      </c>
      <c r="AD3159" s="18" t="str">
        <f t="shared" si="748"/>
        <v/>
      </c>
      <c r="AE3159" s="18" t="str">
        <f t="shared" si="749"/>
        <v/>
      </c>
      <c r="AG3159" s="95" t="str">
        <f>IF($C3159="", "", IF(IFERROR(INDEX(Ingredients!C$11:C$310, MATCH($C3159, Ingredients!$B$11:$B$310, 0)), "")="", "", IFERROR(INDEX(Ingredients!C$11:C$310, MATCH($C3159, Ingredients!$B$11:$B$310, 0)), "")))</f>
        <v/>
      </c>
      <c r="AH3159" s="105" t="str">
        <f>IF($C3159="", "", IF(IFERROR(INDEX(Ingredients!D$11:D$310, MATCH($C3159, Ingredients!$B$11:$B$310, 0)), "")="", "", IFERROR(INDEX(Ingredients!D$11:D$310, MATCH($C3159, Ingredients!$B$11:$B$310, 0)), "")))</f>
        <v/>
      </c>
      <c r="AI3159" s="106" t="str">
        <f>IF($C3159="", "", IF(IFERROR(INDEX(Ingredients!E$11:E$310, MATCH($C3159, Ingredients!$B$11:$B$310, 0)), "")="", "", IFERROR(INDEX(Ingredients!E$11:E$310, MATCH($C3159, Ingredients!$B$11:$B$310, 0)), "")))</f>
        <v/>
      </c>
      <c r="AJ3159" s="108" t="str">
        <f>IF($C3159="", "", IF(IFERROR(INDEX(Ingredients!F$11:F$310, MATCH($C3159, Ingredients!$B$11:$B$310, 0)), "")="", "", IFERROR(INDEX(Ingredients!F$11:F$310, MATCH($C3159, Ingredients!$B$11:$B$310, 0)), "")))</f>
        <v/>
      </c>
      <c r="AK3159" s="106" t="str">
        <f>IF($C3159="", "", IF(IFERROR(INDEX(Ingredients!G$11:G$310, MATCH($C3159, Ingredients!$B$11:$B$310, 0)), "")="", "", IFERROR(INDEX(Ingredients!G$11:G$310, MATCH($C3159, Ingredients!$B$11:$B$310, 0)), "")))</f>
        <v/>
      </c>
      <c r="AL3159" s="79" t="str">
        <f>IF($C3159="", "", IF(IFERROR(INDEX(Ingredients!H$11:H$310, MATCH($C3159, Ingredients!$B$11:$B$310, 0)), "")="", "", IFERROR(INDEX(Ingredients!H$11:H$310, MATCH($C3159, Ingredients!$B$11:$B$310, 0)), "")))</f>
        <v/>
      </c>
      <c r="AN3159" s="83" t="str">
        <f t="shared" si="740"/>
        <v/>
      </c>
      <c r="AP3159" s="114" t="str">
        <f t="shared" si="750"/>
        <v/>
      </c>
      <c r="AR3159" s="117" t="str">
        <f>IF($C3159="", "", IF(IFERROR(INDEX(Ingredients!$AI$11:$AI$310, MATCH($C3159, Ingredients!$B$11:$B$310, 0)), "")="", "", IFERROR(INDEX(Ingredients!$AI$11:$AI$310, MATCH($C3159, Ingredients!$B$11:$B$310, 0)), "")))</f>
        <v/>
      </c>
      <c r="AT3159" s="120" t="str">
        <f t="shared" si="751"/>
        <v/>
      </c>
      <c r="AV3159" s="90" t="str">
        <f t="shared" si="741"/>
        <v/>
      </c>
      <c r="AX3159" s="90" t="str">
        <f>IF($AV3159="", "", COUNTIF($AV$11:$AV$5010, "&lt;"&amp;$AV3159)+1+COUNTIF($AV$11:$AV3159, $AV3159)-1)</f>
        <v/>
      </c>
      <c r="AZ3159" s="111" t="str">
        <f>IF($B3159="", "", SUMIF('Shopping List'!$AV$11:$AV$25, $B3159, 'Shopping List'!$BN$11:$BN$25))</f>
        <v/>
      </c>
      <c r="BB3159" s="117" t="str">
        <f t="shared" si="752"/>
        <v/>
      </c>
    </row>
    <row r="3160" spans="1:54" x14ac:dyDescent="0.25">
      <c r="A3160" s="4"/>
      <c r="B3160" s="37"/>
      <c r="C3160" s="124"/>
      <c r="D3160" s="39"/>
      <c r="E3160" s="125"/>
      <c r="F3160" s="48"/>
      <c r="G3160" s="4"/>
      <c r="H3160" s="4"/>
      <c r="I3160" s="95" t="str">
        <f>IF($C3160="", "", IF(IFERROR(INDEX(Ingredients!$C$11:$C$310, MATCH($C3160, Ingredients!$B$11:$B$310, 0)), "")="", "", IFERROR(INDEX(Ingredients!$C$11:$C$310, MATCH($C3160, Ingredients!$B$11:$B$310, 0)), "")))</f>
        <v/>
      </c>
      <c r="J3160" s="73" t="str">
        <f>IF($B3160="", "", IF(IFERROR(INDEX(Meals!$C$11:$C$260, MATCH($B3160, Meals!$B$11:$B$260, 0)), "")="", "", IFERROR(INDEX(Meals!$C$11:$C$260, MATCH($B3160, Meals!$B$11:$B$260, 0)), "")))</f>
        <v/>
      </c>
      <c r="K3160" s="4"/>
      <c r="L3160" s="72" t="str">
        <f t="shared" si="742"/>
        <v/>
      </c>
      <c r="M3160" s="73" t="str">
        <f t="shared" si="743"/>
        <v/>
      </c>
      <c r="N3160" s="4"/>
      <c r="O3160" s="78" t="str">
        <f t="shared" si="744"/>
        <v/>
      </c>
      <c r="P3160" s="79" t="str">
        <f t="shared" si="745"/>
        <v/>
      </c>
      <c r="Q3160" s="4"/>
      <c r="R3160" s="90" t="str">
        <f t="shared" si="746"/>
        <v/>
      </c>
      <c r="S3160" s="4"/>
      <c r="Y3160" s="18" t="str">
        <f t="shared" si="747"/>
        <v/>
      </c>
      <c r="AA3160" s="18" t="str">
        <f t="shared" si="738"/>
        <v/>
      </c>
      <c r="AB3160" s="18" t="str">
        <f t="shared" si="739"/>
        <v/>
      </c>
      <c r="AC3160" s="18" t="str">
        <f t="shared" si="748"/>
        <v/>
      </c>
      <c r="AD3160" s="18" t="str">
        <f t="shared" si="748"/>
        <v/>
      </c>
      <c r="AE3160" s="18" t="str">
        <f t="shared" si="749"/>
        <v/>
      </c>
      <c r="AG3160" s="95" t="str">
        <f>IF($C3160="", "", IF(IFERROR(INDEX(Ingredients!C$11:C$310, MATCH($C3160, Ingredients!$B$11:$B$310, 0)), "")="", "", IFERROR(INDEX(Ingredients!C$11:C$310, MATCH($C3160, Ingredients!$B$11:$B$310, 0)), "")))</f>
        <v/>
      </c>
      <c r="AH3160" s="105" t="str">
        <f>IF($C3160="", "", IF(IFERROR(INDEX(Ingredients!D$11:D$310, MATCH($C3160, Ingredients!$B$11:$B$310, 0)), "")="", "", IFERROR(INDEX(Ingredients!D$11:D$310, MATCH($C3160, Ingredients!$B$11:$B$310, 0)), "")))</f>
        <v/>
      </c>
      <c r="AI3160" s="106" t="str">
        <f>IF($C3160="", "", IF(IFERROR(INDEX(Ingredients!E$11:E$310, MATCH($C3160, Ingredients!$B$11:$B$310, 0)), "")="", "", IFERROR(INDEX(Ingredients!E$11:E$310, MATCH($C3160, Ingredients!$B$11:$B$310, 0)), "")))</f>
        <v/>
      </c>
      <c r="AJ3160" s="108" t="str">
        <f>IF($C3160="", "", IF(IFERROR(INDEX(Ingredients!F$11:F$310, MATCH($C3160, Ingredients!$B$11:$B$310, 0)), "")="", "", IFERROR(INDEX(Ingredients!F$11:F$310, MATCH($C3160, Ingredients!$B$11:$B$310, 0)), "")))</f>
        <v/>
      </c>
      <c r="AK3160" s="106" t="str">
        <f>IF($C3160="", "", IF(IFERROR(INDEX(Ingredients!G$11:G$310, MATCH($C3160, Ingredients!$B$11:$B$310, 0)), "")="", "", IFERROR(INDEX(Ingredients!G$11:G$310, MATCH($C3160, Ingredients!$B$11:$B$310, 0)), "")))</f>
        <v/>
      </c>
      <c r="AL3160" s="79" t="str">
        <f>IF($C3160="", "", IF(IFERROR(INDEX(Ingredients!H$11:H$310, MATCH($C3160, Ingredients!$B$11:$B$310, 0)), "")="", "", IFERROR(INDEX(Ingredients!H$11:H$310, MATCH($C3160, Ingredients!$B$11:$B$310, 0)), "")))</f>
        <v/>
      </c>
      <c r="AN3160" s="83" t="str">
        <f t="shared" si="740"/>
        <v/>
      </c>
      <c r="AP3160" s="114" t="str">
        <f t="shared" si="750"/>
        <v/>
      </c>
      <c r="AR3160" s="117" t="str">
        <f>IF($C3160="", "", IF(IFERROR(INDEX(Ingredients!$AI$11:$AI$310, MATCH($C3160, Ingredients!$B$11:$B$310, 0)), "")="", "", IFERROR(INDEX(Ingredients!$AI$11:$AI$310, MATCH($C3160, Ingredients!$B$11:$B$310, 0)), "")))</f>
        <v/>
      </c>
      <c r="AT3160" s="120" t="str">
        <f t="shared" si="751"/>
        <v/>
      </c>
      <c r="AV3160" s="90" t="str">
        <f t="shared" si="741"/>
        <v/>
      </c>
      <c r="AX3160" s="90" t="str">
        <f>IF($AV3160="", "", COUNTIF($AV$11:$AV$5010, "&lt;"&amp;$AV3160)+1+COUNTIF($AV$11:$AV3160, $AV3160)-1)</f>
        <v/>
      </c>
      <c r="AZ3160" s="111" t="str">
        <f>IF($B3160="", "", SUMIF('Shopping List'!$AV$11:$AV$25, $B3160, 'Shopping List'!$BN$11:$BN$25))</f>
        <v/>
      </c>
      <c r="BB3160" s="117" t="str">
        <f t="shared" si="752"/>
        <v/>
      </c>
    </row>
    <row r="3161" spans="1:54" x14ac:dyDescent="0.25">
      <c r="A3161" s="4"/>
      <c r="B3161" s="37"/>
      <c r="C3161" s="124"/>
      <c r="D3161" s="39"/>
      <c r="E3161" s="125"/>
      <c r="F3161" s="48"/>
      <c r="G3161" s="4"/>
      <c r="H3161" s="4"/>
      <c r="I3161" s="95" t="str">
        <f>IF($C3161="", "", IF(IFERROR(INDEX(Ingredients!$C$11:$C$310, MATCH($C3161, Ingredients!$B$11:$B$310, 0)), "")="", "", IFERROR(INDEX(Ingredients!$C$11:$C$310, MATCH($C3161, Ingredients!$B$11:$B$310, 0)), "")))</f>
        <v/>
      </c>
      <c r="J3161" s="73" t="str">
        <f>IF($B3161="", "", IF(IFERROR(INDEX(Meals!$C$11:$C$260, MATCH($B3161, Meals!$B$11:$B$260, 0)), "")="", "", IFERROR(INDEX(Meals!$C$11:$C$260, MATCH($B3161, Meals!$B$11:$B$260, 0)), "")))</f>
        <v/>
      </c>
      <c r="K3161" s="4"/>
      <c r="L3161" s="72" t="str">
        <f t="shared" si="742"/>
        <v/>
      </c>
      <c r="M3161" s="73" t="str">
        <f t="shared" si="743"/>
        <v/>
      </c>
      <c r="N3161" s="4"/>
      <c r="O3161" s="78" t="str">
        <f t="shared" si="744"/>
        <v/>
      </c>
      <c r="P3161" s="79" t="str">
        <f t="shared" si="745"/>
        <v/>
      </c>
      <c r="Q3161" s="4"/>
      <c r="R3161" s="90" t="str">
        <f t="shared" si="746"/>
        <v/>
      </c>
      <c r="S3161" s="4"/>
      <c r="Y3161" s="18" t="str">
        <f t="shared" si="747"/>
        <v/>
      </c>
      <c r="AA3161" s="18" t="str">
        <f t="shared" si="738"/>
        <v/>
      </c>
      <c r="AB3161" s="18" t="str">
        <f t="shared" si="739"/>
        <v/>
      </c>
      <c r="AC3161" s="18" t="str">
        <f t="shared" si="748"/>
        <v/>
      </c>
      <c r="AD3161" s="18" t="str">
        <f t="shared" si="748"/>
        <v/>
      </c>
      <c r="AE3161" s="18" t="str">
        <f t="shared" si="749"/>
        <v/>
      </c>
      <c r="AG3161" s="95" t="str">
        <f>IF($C3161="", "", IF(IFERROR(INDEX(Ingredients!C$11:C$310, MATCH($C3161, Ingredients!$B$11:$B$310, 0)), "")="", "", IFERROR(INDEX(Ingredients!C$11:C$310, MATCH($C3161, Ingredients!$B$11:$B$310, 0)), "")))</f>
        <v/>
      </c>
      <c r="AH3161" s="105" t="str">
        <f>IF($C3161="", "", IF(IFERROR(INDEX(Ingredients!D$11:D$310, MATCH($C3161, Ingredients!$B$11:$B$310, 0)), "")="", "", IFERROR(INDEX(Ingredients!D$11:D$310, MATCH($C3161, Ingredients!$B$11:$B$310, 0)), "")))</f>
        <v/>
      </c>
      <c r="AI3161" s="106" t="str">
        <f>IF($C3161="", "", IF(IFERROR(INDEX(Ingredients!E$11:E$310, MATCH($C3161, Ingredients!$B$11:$B$310, 0)), "")="", "", IFERROR(INDEX(Ingredients!E$11:E$310, MATCH($C3161, Ingredients!$B$11:$B$310, 0)), "")))</f>
        <v/>
      </c>
      <c r="AJ3161" s="108" t="str">
        <f>IF($C3161="", "", IF(IFERROR(INDEX(Ingredients!F$11:F$310, MATCH($C3161, Ingredients!$B$11:$B$310, 0)), "")="", "", IFERROR(INDEX(Ingredients!F$11:F$310, MATCH($C3161, Ingredients!$B$11:$B$310, 0)), "")))</f>
        <v/>
      </c>
      <c r="AK3161" s="106" t="str">
        <f>IF($C3161="", "", IF(IFERROR(INDEX(Ingredients!G$11:G$310, MATCH($C3161, Ingredients!$B$11:$B$310, 0)), "")="", "", IFERROR(INDEX(Ingredients!G$11:G$310, MATCH($C3161, Ingredients!$B$11:$B$310, 0)), "")))</f>
        <v/>
      </c>
      <c r="AL3161" s="79" t="str">
        <f>IF($C3161="", "", IF(IFERROR(INDEX(Ingredients!H$11:H$310, MATCH($C3161, Ingredients!$B$11:$B$310, 0)), "")="", "", IFERROR(INDEX(Ingredients!H$11:H$310, MATCH($C3161, Ingredients!$B$11:$B$310, 0)), "")))</f>
        <v/>
      </c>
      <c r="AN3161" s="83" t="str">
        <f t="shared" si="740"/>
        <v/>
      </c>
      <c r="AP3161" s="114" t="str">
        <f t="shared" si="750"/>
        <v/>
      </c>
      <c r="AR3161" s="117" t="str">
        <f>IF($C3161="", "", IF(IFERROR(INDEX(Ingredients!$AI$11:$AI$310, MATCH($C3161, Ingredients!$B$11:$B$310, 0)), "")="", "", IFERROR(INDEX(Ingredients!$AI$11:$AI$310, MATCH($C3161, Ingredients!$B$11:$B$310, 0)), "")))</f>
        <v/>
      </c>
      <c r="AT3161" s="120" t="str">
        <f t="shared" si="751"/>
        <v/>
      </c>
      <c r="AV3161" s="90" t="str">
        <f t="shared" si="741"/>
        <v/>
      </c>
      <c r="AX3161" s="90" t="str">
        <f>IF($AV3161="", "", COUNTIF($AV$11:$AV$5010, "&lt;"&amp;$AV3161)+1+COUNTIF($AV$11:$AV3161, $AV3161)-1)</f>
        <v/>
      </c>
      <c r="AZ3161" s="111" t="str">
        <f>IF($B3161="", "", SUMIF('Shopping List'!$AV$11:$AV$25, $B3161, 'Shopping List'!$BN$11:$BN$25))</f>
        <v/>
      </c>
      <c r="BB3161" s="117" t="str">
        <f t="shared" si="752"/>
        <v/>
      </c>
    </row>
    <row r="3162" spans="1:54" x14ac:dyDescent="0.25">
      <c r="A3162" s="4"/>
      <c r="B3162" s="37"/>
      <c r="C3162" s="124"/>
      <c r="D3162" s="39"/>
      <c r="E3162" s="125"/>
      <c r="F3162" s="48"/>
      <c r="G3162" s="4"/>
      <c r="H3162" s="4"/>
      <c r="I3162" s="95" t="str">
        <f>IF($C3162="", "", IF(IFERROR(INDEX(Ingredients!$C$11:$C$310, MATCH($C3162, Ingredients!$B$11:$B$310, 0)), "")="", "", IFERROR(INDEX(Ingredients!$C$11:$C$310, MATCH($C3162, Ingredients!$B$11:$B$310, 0)), "")))</f>
        <v/>
      </c>
      <c r="J3162" s="73" t="str">
        <f>IF($B3162="", "", IF(IFERROR(INDEX(Meals!$C$11:$C$260, MATCH($B3162, Meals!$B$11:$B$260, 0)), "")="", "", IFERROR(INDEX(Meals!$C$11:$C$260, MATCH($B3162, Meals!$B$11:$B$260, 0)), "")))</f>
        <v/>
      </c>
      <c r="K3162" s="4"/>
      <c r="L3162" s="72" t="str">
        <f t="shared" si="742"/>
        <v/>
      </c>
      <c r="M3162" s="73" t="str">
        <f t="shared" si="743"/>
        <v/>
      </c>
      <c r="N3162" s="4"/>
      <c r="O3162" s="78" t="str">
        <f t="shared" si="744"/>
        <v/>
      </c>
      <c r="P3162" s="79" t="str">
        <f t="shared" si="745"/>
        <v/>
      </c>
      <c r="Q3162" s="4"/>
      <c r="R3162" s="90" t="str">
        <f t="shared" si="746"/>
        <v/>
      </c>
      <c r="S3162" s="4"/>
      <c r="Y3162" s="18" t="str">
        <f t="shared" si="747"/>
        <v/>
      </c>
      <c r="AA3162" s="18" t="str">
        <f t="shared" si="738"/>
        <v/>
      </c>
      <c r="AB3162" s="18" t="str">
        <f t="shared" si="739"/>
        <v/>
      </c>
      <c r="AC3162" s="18" t="str">
        <f t="shared" si="748"/>
        <v/>
      </c>
      <c r="AD3162" s="18" t="str">
        <f t="shared" si="748"/>
        <v/>
      </c>
      <c r="AE3162" s="18" t="str">
        <f t="shared" si="749"/>
        <v/>
      </c>
      <c r="AG3162" s="95" t="str">
        <f>IF($C3162="", "", IF(IFERROR(INDEX(Ingredients!C$11:C$310, MATCH($C3162, Ingredients!$B$11:$B$310, 0)), "")="", "", IFERROR(INDEX(Ingredients!C$11:C$310, MATCH($C3162, Ingredients!$B$11:$B$310, 0)), "")))</f>
        <v/>
      </c>
      <c r="AH3162" s="105" t="str">
        <f>IF($C3162="", "", IF(IFERROR(INDEX(Ingredients!D$11:D$310, MATCH($C3162, Ingredients!$B$11:$B$310, 0)), "")="", "", IFERROR(INDEX(Ingredients!D$11:D$310, MATCH($C3162, Ingredients!$B$11:$B$310, 0)), "")))</f>
        <v/>
      </c>
      <c r="AI3162" s="106" t="str">
        <f>IF($C3162="", "", IF(IFERROR(INDEX(Ingredients!E$11:E$310, MATCH($C3162, Ingredients!$B$11:$B$310, 0)), "")="", "", IFERROR(INDEX(Ingredients!E$11:E$310, MATCH($C3162, Ingredients!$B$11:$B$310, 0)), "")))</f>
        <v/>
      </c>
      <c r="AJ3162" s="108" t="str">
        <f>IF($C3162="", "", IF(IFERROR(INDEX(Ingredients!F$11:F$310, MATCH($C3162, Ingredients!$B$11:$B$310, 0)), "")="", "", IFERROR(INDEX(Ingredients!F$11:F$310, MATCH($C3162, Ingredients!$B$11:$B$310, 0)), "")))</f>
        <v/>
      </c>
      <c r="AK3162" s="106" t="str">
        <f>IF($C3162="", "", IF(IFERROR(INDEX(Ingredients!G$11:G$310, MATCH($C3162, Ingredients!$B$11:$B$310, 0)), "")="", "", IFERROR(INDEX(Ingredients!G$11:G$310, MATCH($C3162, Ingredients!$B$11:$B$310, 0)), "")))</f>
        <v/>
      </c>
      <c r="AL3162" s="79" t="str">
        <f>IF($C3162="", "", IF(IFERROR(INDEX(Ingredients!H$11:H$310, MATCH($C3162, Ingredients!$B$11:$B$310, 0)), "")="", "", IFERROR(INDEX(Ingredients!H$11:H$310, MATCH($C3162, Ingredients!$B$11:$B$310, 0)), "")))</f>
        <v/>
      </c>
      <c r="AN3162" s="83" t="str">
        <f t="shared" si="740"/>
        <v/>
      </c>
      <c r="AP3162" s="114" t="str">
        <f t="shared" si="750"/>
        <v/>
      </c>
      <c r="AR3162" s="117" t="str">
        <f>IF($C3162="", "", IF(IFERROR(INDEX(Ingredients!$AI$11:$AI$310, MATCH($C3162, Ingredients!$B$11:$B$310, 0)), "")="", "", IFERROR(INDEX(Ingredients!$AI$11:$AI$310, MATCH($C3162, Ingredients!$B$11:$B$310, 0)), "")))</f>
        <v/>
      </c>
      <c r="AT3162" s="120" t="str">
        <f t="shared" si="751"/>
        <v/>
      </c>
      <c r="AV3162" s="90" t="str">
        <f t="shared" si="741"/>
        <v/>
      </c>
      <c r="AX3162" s="90" t="str">
        <f>IF($AV3162="", "", COUNTIF($AV$11:$AV$5010, "&lt;"&amp;$AV3162)+1+COUNTIF($AV$11:$AV3162, $AV3162)-1)</f>
        <v/>
      </c>
      <c r="AZ3162" s="111" t="str">
        <f>IF($B3162="", "", SUMIF('Shopping List'!$AV$11:$AV$25, $B3162, 'Shopping List'!$BN$11:$BN$25))</f>
        <v/>
      </c>
      <c r="BB3162" s="117" t="str">
        <f t="shared" si="752"/>
        <v/>
      </c>
    </row>
    <row r="3163" spans="1:54" x14ac:dyDescent="0.25">
      <c r="A3163" s="4"/>
      <c r="B3163" s="37"/>
      <c r="C3163" s="124"/>
      <c r="D3163" s="39"/>
      <c r="E3163" s="125"/>
      <c r="F3163" s="48"/>
      <c r="G3163" s="4"/>
      <c r="H3163" s="4"/>
      <c r="I3163" s="95" t="str">
        <f>IF($C3163="", "", IF(IFERROR(INDEX(Ingredients!$C$11:$C$310, MATCH($C3163, Ingredients!$B$11:$B$310, 0)), "")="", "", IFERROR(INDEX(Ingredients!$C$11:$C$310, MATCH($C3163, Ingredients!$B$11:$B$310, 0)), "")))</f>
        <v/>
      </c>
      <c r="J3163" s="73" t="str">
        <f>IF($B3163="", "", IF(IFERROR(INDEX(Meals!$C$11:$C$260, MATCH($B3163, Meals!$B$11:$B$260, 0)), "")="", "", IFERROR(INDEX(Meals!$C$11:$C$260, MATCH($B3163, Meals!$B$11:$B$260, 0)), "")))</f>
        <v/>
      </c>
      <c r="K3163" s="4"/>
      <c r="L3163" s="72" t="str">
        <f t="shared" si="742"/>
        <v/>
      </c>
      <c r="M3163" s="73" t="str">
        <f t="shared" si="743"/>
        <v/>
      </c>
      <c r="N3163" s="4"/>
      <c r="O3163" s="78" t="str">
        <f t="shared" si="744"/>
        <v/>
      </c>
      <c r="P3163" s="79" t="str">
        <f t="shared" si="745"/>
        <v/>
      </c>
      <c r="Q3163" s="4"/>
      <c r="R3163" s="90" t="str">
        <f t="shared" si="746"/>
        <v/>
      </c>
      <c r="S3163" s="4"/>
      <c r="Y3163" s="18" t="str">
        <f t="shared" si="747"/>
        <v/>
      </c>
      <c r="AA3163" s="18" t="str">
        <f t="shared" si="738"/>
        <v/>
      </c>
      <c r="AB3163" s="18" t="str">
        <f t="shared" si="739"/>
        <v/>
      </c>
      <c r="AC3163" s="18" t="str">
        <f t="shared" si="748"/>
        <v/>
      </c>
      <c r="AD3163" s="18" t="str">
        <f t="shared" si="748"/>
        <v/>
      </c>
      <c r="AE3163" s="18" t="str">
        <f t="shared" si="749"/>
        <v/>
      </c>
      <c r="AG3163" s="95" t="str">
        <f>IF($C3163="", "", IF(IFERROR(INDEX(Ingredients!C$11:C$310, MATCH($C3163, Ingredients!$B$11:$B$310, 0)), "")="", "", IFERROR(INDEX(Ingredients!C$11:C$310, MATCH($C3163, Ingredients!$B$11:$B$310, 0)), "")))</f>
        <v/>
      </c>
      <c r="AH3163" s="105" t="str">
        <f>IF($C3163="", "", IF(IFERROR(INDEX(Ingredients!D$11:D$310, MATCH($C3163, Ingredients!$B$11:$B$310, 0)), "")="", "", IFERROR(INDEX(Ingredients!D$11:D$310, MATCH($C3163, Ingredients!$B$11:$B$310, 0)), "")))</f>
        <v/>
      </c>
      <c r="AI3163" s="106" t="str">
        <f>IF($C3163="", "", IF(IFERROR(INDEX(Ingredients!E$11:E$310, MATCH($C3163, Ingredients!$B$11:$B$310, 0)), "")="", "", IFERROR(INDEX(Ingredients!E$11:E$310, MATCH($C3163, Ingredients!$B$11:$B$310, 0)), "")))</f>
        <v/>
      </c>
      <c r="AJ3163" s="108" t="str">
        <f>IF($C3163="", "", IF(IFERROR(INDEX(Ingredients!F$11:F$310, MATCH($C3163, Ingredients!$B$11:$B$310, 0)), "")="", "", IFERROR(INDEX(Ingredients!F$11:F$310, MATCH($C3163, Ingredients!$B$11:$B$310, 0)), "")))</f>
        <v/>
      </c>
      <c r="AK3163" s="106" t="str">
        <f>IF($C3163="", "", IF(IFERROR(INDEX(Ingredients!G$11:G$310, MATCH($C3163, Ingredients!$B$11:$B$310, 0)), "")="", "", IFERROR(INDEX(Ingredients!G$11:G$310, MATCH($C3163, Ingredients!$B$11:$B$310, 0)), "")))</f>
        <v/>
      </c>
      <c r="AL3163" s="79" t="str">
        <f>IF($C3163="", "", IF(IFERROR(INDEX(Ingredients!H$11:H$310, MATCH($C3163, Ingredients!$B$11:$B$310, 0)), "")="", "", IFERROR(INDEX(Ingredients!H$11:H$310, MATCH($C3163, Ingredients!$B$11:$B$310, 0)), "")))</f>
        <v/>
      </c>
      <c r="AN3163" s="83" t="str">
        <f t="shared" si="740"/>
        <v/>
      </c>
      <c r="AP3163" s="114" t="str">
        <f t="shared" si="750"/>
        <v/>
      </c>
      <c r="AR3163" s="117" t="str">
        <f>IF($C3163="", "", IF(IFERROR(INDEX(Ingredients!$AI$11:$AI$310, MATCH($C3163, Ingredients!$B$11:$B$310, 0)), "")="", "", IFERROR(INDEX(Ingredients!$AI$11:$AI$310, MATCH($C3163, Ingredients!$B$11:$B$310, 0)), "")))</f>
        <v/>
      </c>
      <c r="AT3163" s="120" t="str">
        <f t="shared" si="751"/>
        <v/>
      </c>
      <c r="AV3163" s="90" t="str">
        <f t="shared" si="741"/>
        <v/>
      </c>
      <c r="AX3163" s="90" t="str">
        <f>IF($AV3163="", "", COUNTIF($AV$11:$AV$5010, "&lt;"&amp;$AV3163)+1+COUNTIF($AV$11:$AV3163, $AV3163)-1)</f>
        <v/>
      </c>
      <c r="AZ3163" s="111" t="str">
        <f>IF($B3163="", "", SUMIF('Shopping List'!$AV$11:$AV$25, $B3163, 'Shopping List'!$BN$11:$BN$25))</f>
        <v/>
      </c>
      <c r="BB3163" s="117" t="str">
        <f t="shared" si="752"/>
        <v/>
      </c>
    </row>
    <row r="3164" spans="1:54" x14ac:dyDescent="0.25">
      <c r="A3164" s="4"/>
      <c r="B3164" s="37"/>
      <c r="C3164" s="124"/>
      <c r="D3164" s="39"/>
      <c r="E3164" s="125"/>
      <c r="F3164" s="48"/>
      <c r="G3164" s="4"/>
      <c r="H3164" s="4"/>
      <c r="I3164" s="95" t="str">
        <f>IF($C3164="", "", IF(IFERROR(INDEX(Ingredients!$C$11:$C$310, MATCH($C3164, Ingredients!$B$11:$B$310, 0)), "")="", "", IFERROR(INDEX(Ingredients!$C$11:$C$310, MATCH($C3164, Ingredients!$B$11:$B$310, 0)), "")))</f>
        <v/>
      </c>
      <c r="J3164" s="73" t="str">
        <f>IF($B3164="", "", IF(IFERROR(INDEX(Meals!$C$11:$C$260, MATCH($B3164, Meals!$B$11:$B$260, 0)), "")="", "", IFERROR(INDEX(Meals!$C$11:$C$260, MATCH($B3164, Meals!$B$11:$B$260, 0)), "")))</f>
        <v/>
      </c>
      <c r="K3164" s="4"/>
      <c r="L3164" s="72" t="str">
        <f t="shared" si="742"/>
        <v/>
      </c>
      <c r="M3164" s="73" t="str">
        <f t="shared" si="743"/>
        <v/>
      </c>
      <c r="N3164" s="4"/>
      <c r="O3164" s="78" t="str">
        <f t="shared" si="744"/>
        <v/>
      </c>
      <c r="P3164" s="79" t="str">
        <f t="shared" si="745"/>
        <v/>
      </c>
      <c r="Q3164" s="4"/>
      <c r="R3164" s="90" t="str">
        <f t="shared" si="746"/>
        <v/>
      </c>
      <c r="S3164" s="4"/>
      <c r="Y3164" s="18" t="str">
        <f t="shared" si="747"/>
        <v/>
      </c>
      <c r="AA3164" s="18" t="str">
        <f t="shared" si="738"/>
        <v/>
      </c>
      <c r="AB3164" s="18" t="str">
        <f t="shared" si="739"/>
        <v/>
      </c>
      <c r="AC3164" s="18" t="str">
        <f t="shared" si="748"/>
        <v/>
      </c>
      <c r="AD3164" s="18" t="str">
        <f t="shared" si="748"/>
        <v/>
      </c>
      <c r="AE3164" s="18" t="str">
        <f t="shared" si="749"/>
        <v/>
      </c>
      <c r="AG3164" s="95" t="str">
        <f>IF($C3164="", "", IF(IFERROR(INDEX(Ingredients!C$11:C$310, MATCH($C3164, Ingredients!$B$11:$B$310, 0)), "")="", "", IFERROR(INDEX(Ingredients!C$11:C$310, MATCH($C3164, Ingredients!$B$11:$B$310, 0)), "")))</f>
        <v/>
      </c>
      <c r="AH3164" s="105" t="str">
        <f>IF($C3164="", "", IF(IFERROR(INDEX(Ingredients!D$11:D$310, MATCH($C3164, Ingredients!$B$11:$B$310, 0)), "")="", "", IFERROR(INDEX(Ingredients!D$11:D$310, MATCH($C3164, Ingredients!$B$11:$B$310, 0)), "")))</f>
        <v/>
      </c>
      <c r="AI3164" s="106" t="str">
        <f>IF($C3164="", "", IF(IFERROR(INDEX(Ingredients!E$11:E$310, MATCH($C3164, Ingredients!$B$11:$B$310, 0)), "")="", "", IFERROR(INDEX(Ingredients!E$11:E$310, MATCH($C3164, Ingredients!$B$11:$B$310, 0)), "")))</f>
        <v/>
      </c>
      <c r="AJ3164" s="108" t="str">
        <f>IF($C3164="", "", IF(IFERROR(INDEX(Ingredients!F$11:F$310, MATCH($C3164, Ingredients!$B$11:$B$310, 0)), "")="", "", IFERROR(INDEX(Ingredients!F$11:F$310, MATCH($C3164, Ingredients!$B$11:$B$310, 0)), "")))</f>
        <v/>
      </c>
      <c r="AK3164" s="106" t="str">
        <f>IF($C3164="", "", IF(IFERROR(INDEX(Ingredients!G$11:G$310, MATCH($C3164, Ingredients!$B$11:$B$310, 0)), "")="", "", IFERROR(INDEX(Ingredients!G$11:G$310, MATCH($C3164, Ingredients!$B$11:$B$310, 0)), "")))</f>
        <v/>
      </c>
      <c r="AL3164" s="79" t="str">
        <f>IF($C3164="", "", IF(IFERROR(INDEX(Ingredients!H$11:H$310, MATCH($C3164, Ingredients!$B$11:$B$310, 0)), "")="", "", IFERROR(INDEX(Ingredients!H$11:H$310, MATCH($C3164, Ingredients!$B$11:$B$310, 0)), "")))</f>
        <v/>
      </c>
      <c r="AN3164" s="83" t="str">
        <f t="shared" si="740"/>
        <v/>
      </c>
      <c r="AP3164" s="114" t="str">
        <f t="shared" si="750"/>
        <v/>
      </c>
      <c r="AR3164" s="117" t="str">
        <f>IF($C3164="", "", IF(IFERROR(INDEX(Ingredients!$AI$11:$AI$310, MATCH($C3164, Ingredients!$B$11:$B$310, 0)), "")="", "", IFERROR(INDEX(Ingredients!$AI$11:$AI$310, MATCH($C3164, Ingredients!$B$11:$B$310, 0)), "")))</f>
        <v/>
      </c>
      <c r="AT3164" s="120" t="str">
        <f t="shared" si="751"/>
        <v/>
      </c>
      <c r="AV3164" s="90" t="str">
        <f t="shared" si="741"/>
        <v/>
      </c>
      <c r="AX3164" s="90" t="str">
        <f>IF($AV3164="", "", COUNTIF($AV$11:$AV$5010, "&lt;"&amp;$AV3164)+1+COUNTIF($AV$11:$AV3164, $AV3164)-1)</f>
        <v/>
      </c>
      <c r="AZ3164" s="111" t="str">
        <f>IF($B3164="", "", SUMIF('Shopping List'!$AV$11:$AV$25, $B3164, 'Shopping List'!$BN$11:$BN$25))</f>
        <v/>
      </c>
      <c r="BB3164" s="117" t="str">
        <f t="shared" si="752"/>
        <v/>
      </c>
    </row>
    <row r="3165" spans="1:54" x14ac:dyDescent="0.25">
      <c r="A3165" s="4"/>
      <c r="B3165" s="37"/>
      <c r="C3165" s="124"/>
      <c r="D3165" s="39"/>
      <c r="E3165" s="125"/>
      <c r="F3165" s="48"/>
      <c r="G3165" s="4"/>
      <c r="H3165" s="4"/>
      <c r="I3165" s="95" t="str">
        <f>IF($C3165="", "", IF(IFERROR(INDEX(Ingredients!$C$11:$C$310, MATCH($C3165, Ingredients!$B$11:$B$310, 0)), "")="", "", IFERROR(INDEX(Ingredients!$C$11:$C$310, MATCH($C3165, Ingredients!$B$11:$B$310, 0)), "")))</f>
        <v/>
      </c>
      <c r="J3165" s="73" t="str">
        <f>IF($B3165="", "", IF(IFERROR(INDEX(Meals!$C$11:$C$260, MATCH($B3165, Meals!$B$11:$B$260, 0)), "")="", "", IFERROR(INDEX(Meals!$C$11:$C$260, MATCH($B3165, Meals!$B$11:$B$260, 0)), "")))</f>
        <v/>
      </c>
      <c r="K3165" s="4"/>
      <c r="L3165" s="72" t="str">
        <f t="shared" si="742"/>
        <v/>
      </c>
      <c r="M3165" s="73" t="str">
        <f t="shared" si="743"/>
        <v/>
      </c>
      <c r="N3165" s="4"/>
      <c r="O3165" s="78" t="str">
        <f t="shared" si="744"/>
        <v/>
      </c>
      <c r="P3165" s="79" t="str">
        <f t="shared" si="745"/>
        <v/>
      </c>
      <c r="Q3165" s="4"/>
      <c r="R3165" s="90" t="str">
        <f t="shared" si="746"/>
        <v/>
      </c>
      <c r="S3165" s="4"/>
      <c r="Y3165" s="18" t="str">
        <f t="shared" si="747"/>
        <v/>
      </c>
      <c r="AA3165" s="18" t="str">
        <f t="shared" si="738"/>
        <v/>
      </c>
      <c r="AB3165" s="18" t="str">
        <f t="shared" si="739"/>
        <v/>
      </c>
      <c r="AC3165" s="18" t="str">
        <f t="shared" si="748"/>
        <v/>
      </c>
      <c r="AD3165" s="18" t="str">
        <f t="shared" si="748"/>
        <v/>
      </c>
      <c r="AE3165" s="18" t="str">
        <f t="shared" si="749"/>
        <v/>
      </c>
      <c r="AG3165" s="95" t="str">
        <f>IF($C3165="", "", IF(IFERROR(INDEX(Ingredients!C$11:C$310, MATCH($C3165, Ingredients!$B$11:$B$310, 0)), "")="", "", IFERROR(INDEX(Ingredients!C$11:C$310, MATCH($C3165, Ingredients!$B$11:$B$310, 0)), "")))</f>
        <v/>
      </c>
      <c r="AH3165" s="105" t="str">
        <f>IF($C3165="", "", IF(IFERROR(INDEX(Ingredients!D$11:D$310, MATCH($C3165, Ingredients!$B$11:$B$310, 0)), "")="", "", IFERROR(INDEX(Ingredients!D$11:D$310, MATCH($C3165, Ingredients!$B$11:$B$310, 0)), "")))</f>
        <v/>
      </c>
      <c r="AI3165" s="106" t="str">
        <f>IF($C3165="", "", IF(IFERROR(INDEX(Ingredients!E$11:E$310, MATCH($C3165, Ingredients!$B$11:$B$310, 0)), "")="", "", IFERROR(INDEX(Ingredients!E$11:E$310, MATCH($C3165, Ingredients!$B$11:$B$310, 0)), "")))</f>
        <v/>
      </c>
      <c r="AJ3165" s="108" t="str">
        <f>IF($C3165="", "", IF(IFERROR(INDEX(Ingredients!F$11:F$310, MATCH($C3165, Ingredients!$B$11:$B$310, 0)), "")="", "", IFERROR(INDEX(Ingredients!F$11:F$310, MATCH($C3165, Ingredients!$B$11:$B$310, 0)), "")))</f>
        <v/>
      </c>
      <c r="AK3165" s="106" t="str">
        <f>IF($C3165="", "", IF(IFERROR(INDEX(Ingredients!G$11:G$310, MATCH($C3165, Ingredients!$B$11:$B$310, 0)), "")="", "", IFERROR(INDEX(Ingredients!G$11:G$310, MATCH($C3165, Ingredients!$B$11:$B$310, 0)), "")))</f>
        <v/>
      </c>
      <c r="AL3165" s="79" t="str">
        <f>IF($C3165="", "", IF(IFERROR(INDEX(Ingredients!H$11:H$310, MATCH($C3165, Ingredients!$B$11:$B$310, 0)), "")="", "", IFERROR(INDEX(Ingredients!H$11:H$310, MATCH($C3165, Ingredients!$B$11:$B$310, 0)), "")))</f>
        <v/>
      </c>
      <c r="AN3165" s="83" t="str">
        <f t="shared" si="740"/>
        <v/>
      </c>
      <c r="AP3165" s="114" t="str">
        <f t="shared" si="750"/>
        <v/>
      </c>
      <c r="AR3165" s="117" t="str">
        <f>IF($C3165="", "", IF(IFERROR(INDEX(Ingredients!$AI$11:$AI$310, MATCH($C3165, Ingredients!$B$11:$B$310, 0)), "")="", "", IFERROR(INDEX(Ingredients!$AI$11:$AI$310, MATCH($C3165, Ingredients!$B$11:$B$310, 0)), "")))</f>
        <v/>
      </c>
      <c r="AT3165" s="120" t="str">
        <f t="shared" si="751"/>
        <v/>
      </c>
      <c r="AV3165" s="90" t="str">
        <f t="shared" si="741"/>
        <v/>
      </c>
      <c r="AX3165" s="90" t="str">
        <f>IF($AV3165="", "", COUNTIF($AV$11:$AV$5010, "&lt;"&amp;$AV3165)+1+COUNTIF($AV$11:$AV3165, $AV3165)-1)</f>
        <v/>
      </c>
      <c r="AZ3165" s="111" t="str">
        <f>IF($B3165="", "", SUMIF('Shopping List'!$AV$11:$AV$25, $B3165, 'Shopping List'!$BN$11:$BN$25))</f>
        <v/>
      </c>
      <c r="BB3165" s="117" t="str">
        <f t="shared" si="752"/>
        <v/>
      </c>
    </row>
    <row r="3166" spans="1:54" x14ac:dyDescent="0.25">
      <c r="A3166" s="4"/>
      <c r="B3166" s="37"/>
      <c r="C3166" s="124"/>
      <c r="D3166" s="39"/>
      <c r="E3166" s="125"/>
      <c r="F3166" s="48"/>
      <c r="G3166" s="4"/>
      <c r="H3166" s="4"/>
      <c r="I3166" s="95" t="str">
        <f>IF($C3166="", "", IF(IFERROR(INDEX(Ingredients!$C$11:$C$310, MATCH($C3166, Ingredients!$B$11:$B$310, 0)), "")="", "", IFERROR(INDEX(Ingredients!$C$11:$C$310, MATCH($C3166, Ingredients!$B$11:$B$310, 0)), "")))</f>
        <v/>
      </c>
      <c r="J3166" s="73" t="str">
        <f>IF($B3166="", "", IF(IFERROR(INDEX(Meals!$C$11:$C$260, MATCH($B3166, Meals!$B$11:$B$260, 0)), "")="", "", IFERROR(INDEX(Meals!$C$11:$C$260, MATCH($B3166, Meals!$B$11:$B$260, 0)), "")))</f>
        <v/>
      </c>
      <c r="K3166" s="4"/>
      <c r="L3166" s="72" t="str">
        <f t="shared" si="742"/>
        <v/>
      </c>
      <c r="M3166" s="73" t="str">
        <f t="shared" si="743"/>
        <v/>
      </c>
      <c r="N3166" s="4"/>
      <c r="O3166" s="78" t="str">
        <f t="shared" si="744"/>
        <v/>
      </c>
      <c r="P3166" s="79" t="str">
        <f t="shared" si="745"/>
        <v/>
      </c>
      <c r="Q3166" s="4"/>
      <c r="R3166" s="90" t="str">
        <f t="shared" si="746"/>
        <v/>
      </c>
      <c r="S3166" s="4"/>
      <c r="Y3166" s="18" t="str">
        <f t="shared" si="747"/>
        <v/>
      </c>
      <c r="AA3166" s="18" t="str">
        <f t="shared" si="738"/>
        <v/>
      </c>
      <c r="AB3166" s="18" t="str">
        <f t="shared" si="739"/>
        <v/>
      </c>
      <c r="AC3166" s="18" t="str">
        <f t="shared" si="748"/>
        <v/>
      </c>
      <c r="AD3166" s="18" t="str">
        <f t="shared" si="748"/>
        <v/>
      </c>
      <c r="AE3166" s="18" t="str">
        <f t="shared" si="749"/>
        <v/>
      </c>
      <c r="AG3166" s="95" t="str">
        <f>IF($C3166="", "", IF(IFERROR(INDEX(Ingredients!C$11:C$310, MATCH($C3166, Ingredients!$B$11:$B$310, 0)), "")="", "", IFERROR(INDEX(Ingredients!C$11:C$310, MATCH($C3166, Ingredients!$B$11:$B$310, 0)), "")))</f>
        <v/>
      </c>
      <c r="AH3166" s="105" t="str">
        <f>IF($C3166="", "", IF(IFERROR(INDEX(Ingredients!D$11:D$310, MATCH($C3166, Ingredients!$B$11:$B$310, 0)), "")="", "", IFERROR(INDEX(Ingredients!D$11:D$310, MATCH($C3166, Ingredients!$B$11:$B$310, 0)), "")))</f>
        <v/>
      </c>
      <c r="AI3166" s="106" t="str">
        <f>IF($C3166="", "", IF(IFERROR(INDEX(Ingredients!E$11:E$310, MATCH($C3166, Ingredients!$B$11:$B$310, 0)), "")="", "", IFERROR(INDEX(Ingredients!E$11:E$310, MATCH($C3166, Ingredients!$B$11:$B$310, 0)), "")))</f>
        <v/>
      </c>
      <c r="AJ3166" s="108" t="str">
        <f>IF($C3166="", "", IF(IFERROR(INDEX(Ingredients!F$11:F$310, MATCH($C3166, Ingredients!$B$11:$B$310, 0)), "")="", "", IFERROR(INDEX(Ingredients!F$11:F$310, MATCH($C3166, Ingredients!$B$11:$B$310, 0)), "")))</f>
        <v/>
      </c>
      <c r="AK3166" s="106" t="str">
        <f>IF($C3166="", "", IF(IFERROR(INDEX(Ingredients!G$11:G$310, MATCH($C3166, Ingredients!$B$11:$B$310, 0)), "")="", "", IFERROR(INDEX(Ingredients!G$11:G$310, MATCH($C3166, Ingredients!$B$11:$B$310, 0)), "")))</f>
        <v/>
      </c>
      <c r="AL3166" s="79" t="str">
        <f>IF($C3166="", "", IF(IFERROR(INDEX(Ingredients!H$11:H$310, MATCH($C3166, Ingredients!$B$11:$B$310, 0)), "")="", "", IFERROR(INDEX(Ingredients!H$11:H$310, MATCH($C3166, Ingredients!$B$11:$B$310, 0)), "")))</f>
        <v/>
      </c>
      <c r="AN3166" s="83" t="str">
        <f t="shared" si="740"/>
        <v/>
      </c>
      <c r="AP3166" s="114" t="str">
        <f t="shared" si="750"/>
        <v/>
      </c>
      <c r="AR3166" s="117" t="str">
        <f>IF($C3166="", "", IF(IFERROR(INDEX(Ingredients!$AI$11:$AI$310, MATCH($C3166, Ingredients!$B$11:$B$310, 0)), "")="", "", IFERROR(INDEX(Ingredients!$AI$11:$AI$310, MATCH($C3166, Ingredients!$B$11:$B$310, 0)), "")))</f>
        <v/>
      </c>
      <c r="AT3166" s="120" t="str">
        <f t="shared" si="751"/>
        <v/>
      </c>
      <c r="AV3166" s="90" t="str">
        <f t="shared" si="741"/>
        <v/>
      </c>
      <c r="AX3166" s="90" t="str">
        <f>IF($AV3166="", "", COUNTIF($AV$11:$AV$5010, "&lt;"&amp;$AV3166)+1+COUNTIF($AV$11:$AV3166, $AV3166)-1)</f>
        <v/>
      </c>
      <c r="AZ3166" s="111" t="str">
        <f>IF($B3166="", "", SUMIF('Shopping List'!$AV$11:$AV$25, $B3166, 'Shopping List'!$BN$11:$BN$25))</f>
        <v/>
      </c>
      <c r="BB3166" s="117" t="str">
        <f t="shared" si="752"/>
        <v/>
      </c>
    </row>
    <row r="3167" spans="1:54" x14ac:dyDescent="0.25">
      <c r="A3167" s="4"/>
      <c r="B3167" s="37"/>
      <c r="C3167" s="124"/>
      <c r="D3167" s="39"/>
      <c r="E3167" s="125"/>
      <c r="F3167" s="48"/>
      <c r="G3167" s="4"/>
      <c r="H3167" s="4"/>
      <c r="I3167" s="95" t="str">
        <f>IF($C3167="", "", IF(IFERROR(INDEX(Ingredients!$C$11:$C$310, MATCH($C3167, Ingredients!$B$11:$B$310, 0)), "")="", "", IFERROR(INDEX(Ingredients!$C$11:$C$310, MATCH($C3167, Ingredients!$B$11:$B$310, 0)), "")))</f>
        <v/>
      </c>
      <c r="J3167" s="73" t="str">
        <f>IF($B3167="", "", IF(IFERROR(INDEX(Meals!$C$11:$C$260, MATCH($B3167, Meals!$B$11:$B$260, 0)), "")="", "", IFERROR(INDEX(Meals!$C$11:$C$260, MATCH($B3167, Meals!$B$11:$B$260, 0)), "")))</f>
        <v/>
      </c>
      <c r="K3167" s="4"/>
      <c r="L3167" s="72" t="str">
        <f t="shared" si="742"/>
        <v/>
      </c>
      <c r="M3167" s="73" t="str">
        <f t="shared" si="743"/>
        <v/>
      </c>
      <c r="N3167" s="4"/>
      <c r="O3167" s="78" t="str">
        <f t="shared" si="744"/>
        <v/>
      </c>
      <c r="P3167" s="79" t="str">
        <f t="shared" si="745"/>
        <v/>
      </c>
      <c r="Q3167" s="4"/>
      <c r="R3167" s="90" t="str">
        <f t="shared" si="746"/>
        <v/>
      </c>
      <c r="S3167" s="4"/>
      <c r="Y3167" s="18" t="str">
        <f t="shared" si="747"/>
        <v/>
      </c>
      <c r="AA3167" s="18" t="str">
        <f t="shared" si="738"/>
        <v/>
      </c>
      <c r="AB3167" s="18" t="str">
        <f t="shared" si="739"/>
        <v/>
      </c>
      <c r="AC3167" s="18" t="str">
        <f t="shared" si="748"/>
        <v/>
      </c>
      <c r="AD3167" s="18" t="str">
        <f t="shared" si="748"/>
        <v/>
      </c>
      <c r="AE3167" s="18" t="str">
        <f t="shared" si="749"/>
        <v/>
      </c>
      <c r="AG3167" s="95" t="str">
        <f>IF($C3167="", "", IF(IFERROR(INDEX(Ingredients!C$11:C$310, MATCH($C3167, Ingredients!$B$11:$B$310, 0)), "")="", "", IFERROR(INDEX(Ingredients!C$11:C$310, MATCH($C3167, Ingredients!$B$11:$B$310, 0)), "")))</f>
        <v/>
      </c>
      <c r="AH3167" s="105" t="str">
        <f>IF($C3167="", "", IF(IFERROR(INDEX(Ingredients!D$11:D$310, MATCH($C3167, Ingredients!$B$11:$B$310, 0)), "")="", "", IFERROR(INDEX(Ingredients!D$11:D$310, MATCH($C3167, Ingredients!$B$11:$B$310, 0)), "")))</f>
        <v/>
      </c>
      <c r="AI3167" s="106" t="str">
        <f>IF($C3167="", "", IF(IFERROR(INDEX(Ingredients!E$11:E$310, MATCH($C3167, Ingredients!$B$11:$B$310, 0)), "")="", "", IFERROR(INDEX(Ingredients!E$11:E$310, MATCH($C3167, Ingredients!$B$11:$B$310, 0)), "")))</f>
        <v/>
      </c>
      <c r="AJ3167" s="108" t="str">
        <f>IF($C3167="", "", IF(IFERROR(INDEX(Ingredients!F$11:F$310, MATCH($C3167, Ingredients!$B$11:$B$310, 0)), "")="", "", IFERROR(INDEX(Ingredients!F$11:F$310, MATCH($C3167, Ingredients!$B$11:$B$310, 0)), "")))</f>
        <v/>
      </c>
      <c r="AK3167" s="106" t="str">
        <f>IF($C3167="", "", IF(IFERROR(INDEX(Ingredients!G$11:G$310, MATCH($C3167, Ingredients!$B$11:$B$310, 0)), "")="", "", IFERROR(INDEX(Ingredients!G$11:G$310, MATCH($C3167, Ingredients!$B$11:$B$310, 0)), "")))</f>
        <v/>
      </c>
      <c r="AL3167" s="79" t="str">
        <f>IF($C3167="", "", IF(IFERROR(INDEX(Ingredients!H$11:H$310, MATCH($C3167, Ingredients!$B$11:$B$310, 0)), "")="", "", IFERROR(INDEX(Ingredients!H$11:H$310, MATCH($C3167, Ingredients!$B$11:$B$310, 0)), "")))</f>
        <v/>
      </c>
      <c r="AN3167" s="83" t="str">
        <f t="shared" si="740"/>
        <v/>
      </c>
      <c r="AP3167" s="114" t="str">
        <f t="shared" si="750"/>
        <v/>
      </c>
      <c r="AR3167" s="117" t="str">
        <f>IF($C3167="", "", IF(IFERROR(INDEX(Ingredients!$AI$11:$AI$310, MATCH($C3167, Ingredients!$B$11:$B$310, 0)), "")="", "", IFERROR(INDEX(Ingredients!$AI$11:$AI$310, MATCH($C3167, Ingredients!$B$11:$B$310, 0)), "")))</f>
        <v/>
      </c>
      <c r="AT3167" s="120" t="str">
        <f t="shared" si="751"/>
        <v/>
      </c>
      <c r="AV3167" s="90" t="str">
        <f t="shared" si="741"/>
        <v/>
      </c>
      <c r="AX3167" s="90" t="str">
        <f>IF($AV3167="", "", COUNTIF($AV$11:$AV$5010, "&lt;"&amp;$AV3167)+1+COUNTIF($AV$11:$AV3167, $AV3167)-1)</f>
        <v/>
      </c>
      <c r="AZ3167" s="111" t="str">
        <f>IF($B3167="", "", SUMIF('Shopping List'!$AV$11:$AV$25, $B3167, 'Shopping List'!$BN$11:$BN$25))</f>
        <v/>
      </c>
      <c r="BB3167" s="117" t="str">
        <f t="shared" si="752"/>
        <v/>
      </c>
    </row>
    <row r="3168" spans="1:54" x14ac:dyDescent="0.25">
      <c r="A3168" s="4"/>
      <c r="B3168" s="37"/>
      <c r="C3168" s="124"/>
      <c r="D3168" s="39"/>
      <c r="E3168" s="125"/>
      <c r="F3168" s="48"/>
      <c r="G3168" s="4"/>
      <c r="H3168" s="4"/>
      <c r="I3168" s="95" t="str">
        <f>IF($C3168="", "", IF(IFERROR(INDEX(Ingredients!$C$11:$C$310, MATCH($C3168, Ingredients!$B$11:$B$310, 0)), "")="", "", IFERROR(INDEX(Ingredients!$C$11:$C$310, MATCH($C3168, Ingredients!$B$11:$B$310, 0)), "")))</f>
        <v/>
      </c>
      <c r="J3168" s="73" t="str">
        <f>IF($B3168="", "", IF(IFERROR(INDEX(Meals!$C$11:$C$260, MATCH($B3168, Meals!$B$11:$B$260, 0)), "")="", "", IFERROR(INDEX(Meals!$C$11:$C$260, MATCH($B3168, Meals!$B$11:$B$260, 0)), "")))</f>
        <v/>
      </c>
      <c r="K3168" s="4"/>
      <c r="L3168" s="72" t="str">
        <f t="shared" si="742"/>
        <v/>
      </c>
      <c r="M3168" s="73" t="str">
        <f t="shared" si="743"/>
        <v/>
      </c>
      <c r="N3168" s="4"/>
      <c r="O3168" s="78" t="str">
        <f t="shared" si="744"/>
        <v/>
      </c>
      <c r="P3168" s="79" t="str">
        <f t="shared" si="745"/>
        <v/>
      </c>
      <c r="Q3168" s="4"/>
      <c r="R3168" s="90" t="str">
        <f t="shared" si="746"/>
        <v/>
      </c>
      <c r="S3168" s="4"/>
      <c r="Y3168" s="18" t="str">
        <f t="shared" si="747"/>
        <v/>
      </c>
      <c r="AA3168" s="18" t="str">
        <f t="shared" si="738"/>
        <v/>
      </c>
      <c r="AB3168" s="18" t="str">
        <f t="shared" si="739"/>
        <v/>
      </c>
      <c r="AC3168" s="18" t="str">
        <f t="shared" si="748"/>
        <v/>
      </c>
      <c r="AD3168" s="18" t="str">
        <f t="shared" si="748"/>
        <v/>
      </c>
      <c r="AE3168" s="18" t="str">
        <f t="shared" si="749"/>
        <v/>
      </c>
      <c r="AG3168" s="95" t="str">
        <f>IF($C3168="", "", IF(IFERROR(INDEX(Ingredients!C$11:C$310, MATCH($C3168, Ingredients!$B$11:$B$310, 0)), "")="", "", IFERROR(INDEX(Ingredients!C$11:C$310, MATCH($C3168, Ingredients!$B$11:$B$310, 0)), "")))</f>
        <v/>
      </c>
      <c r="AH3168" s="105" t="str">
        <f>IF($C3168="", "", IF(IFERROR(INDEX(Ingredients!D$11:D$310, MATCH($C3168, Ingredients!$B$11:$B$310, 0)), "")="", "", IFERROR(INDEX(Ingredients!D$11:D$310, MATCH($C3168, Ingredients!$B$11:$B$310, 0)), "")))</f>
        <v/>
      </c>
      <c r="AI3168" s="106" t="str">
        <f>IF($C3168="", "", IF(IFERROR(INDEX(Ingredients!E$11:E$310, MATCH($C3168, Ingredients!$B$11:$B$310, 0)), "")="", "", IFERROR(INDEX(Ingredients!E$11:E$310, MATCH($C3168, Ingredients!$B$11:$B$310, 0)), "")))</f>
        <v/>
      </c>
      <c r="AJ3168" s="108" t="str">
        <f>IF($C3168="", "", IF(IFERROR(INDEX(Ingredients!F$11:F$310, MATCH($C3168, Ingredients!$B$11:$B$310, 0)), "")="", "", IFERROR(INDEX(Ingredients!F$11:F$310, MATCH($C3168, Ingredients!$B$11:$B$310, 0)), "")))</f>
        <v/>
      </c>
      <c r="AK3168" s="106" t="str">
        <f>IF($C3168="", "", IF(IFERROR(INDEX(Ingredients!G$11:G$310, MATCH($C3168, Ingredients!$B$11:$B$310, 0)), "")="", "", IFERROR(INDEX(Ingredients!G$11:G$310, MATCH($C3168, Ingredients!$B$11:$B$310, 0)), "")))</f>
        <v/>
      </c>
      <c r="AL3168" s="79" t="str">
        <f>IF($C3168="", "", IF(IFERROR(INDEX(Ingredients!H$11:H$310, MATCH($C3168, Ingredients!$B$11:$B$310, 0)), "")="", "", IFERROR(INDEX(Ingredients!H$11:H$310, MATCH($C3168, Ingredients!$B$11:$B$310, 0)), "")))</f>
        <v/>
      </c>
      <c r="AN3168" s="83" t="str">
        <f t="shared" si="740"/>
        <v/>
      </c>
      <c r="AP3168" s="114" t="str">
        <f t="shared" si="750"/>
        <v/>
      </c>
      <c r="AR3168" s="117" t="str">
        <f>IF($C3168="", "", IF(IFERROR(INDEX(Ingredients!$AI$11:$AI$310, MATCH($C3168, Ingredients!$B$11:$B$310, 0)), "")="", "", IFERROR(INDEX(Ingredients!$AI$11:$AI$310, MATCH($C3168, Ingredients!$B$11:$B$310, 0)), "")))</f>
        <v/>
      </c>
      <c r="AT3168" s="120" t="str">
        <f t="shared" si="751"/>
        <v/>
      </c>
      <c r="AV3168" s="90" t="str">
        <f t="shared" si="741"/>
        <v/>
      </c>
      <c r="AX3168" s="90" t="str">
        <f>IF($AV3168="", "", COUNTIF($AV$11:$AV$5010, "&lt;"&amp;$AV3168)+1+COUNTIF($AV$11:$AV3168, $AV3168)-1)</f>
        <v/>
      </c>
      <c r="AZ3168" s="111" t="str">
        <f>IF($B3168="", "", SUMIF('Shopping List'!$AV$11:$AV$25, $B3168, 'Shopping List'!$BN$11:$BN$25))</f>
        <v/>
      </c>
      <c r="BB3168" s="117" t="str">
        <f t="shared" si="752"/>
        <v/>
      </c>
    </row>
    <row r="3169" spans="1:54" x14ac:dyDescent="0.25">
      <c r="A3169" s="4"/>
      <c r="B3169" s="37"/>
      <c r="C3169" s="124"/>
      <c r="D3169" s="39"/>
      <c r="E3169" s="125"/>
      <c r="F3169" s="48"/>
      <c r="G3169" s="4"/>
      <c r="H3169" s="4"/>
      <c r="I3169" s="95" t="str">
        <f>IF($C3169="", "", IF(IFERROR(INDEX(Ingredients!$C$11:$C$310, MATCH($C3169, Ingredients!$B$11:$B$310, 0)), "")="", "", IFERROR(INDEX(Ingredients!$C$11:$C$310, MATCH($C3169, Ingredients!$B$11:$B$310, 0)), "")))</f>
        <v/>
      </c>
      <c r="J3169" s="73" t="str">
        <f>IF($B3169="", "", IF(IFERROR(INDEX(Meals!$C$11:$C$260, MATCH($B3169, Meals!$B$11:$B$260, 0)), "")="", "", IFERROR(INDEX(Meals!$C$11:$C$260, MATCH($B3169, Meals!$B$11:$B$260, 0)), "")))</f>
        <v/>
      </c>
      <c r="K3169" s="4"/>
      <c r="L3169" s="72" t="str">
        <f t="shared" si="742"/>
        <v/>
      </c>
      <c r="M3169" s="73" t="str">
        <f t="shared" si="743"/>
        <v/>
      </c>
      <c r="N3169" s="4"/>
      <c r="O3169" s="78" t="str">
        <f t="shared" si="744"/>
        <v/>
      </c>
      <c r="P3169" s="79" t="str">
        <f t="shared" si="745"/>
        <v/>
      </c>
      <c r="Q3169" s="4"/>
      <c r="R3169" s="90" t="str">
        <f t="shared" si="746"/>
        <v/>
      </c>
      <c r="S3169" s="4"/>
      <c r="Y3169" s="18" t="str">
        <f t="shared" si="747"/>
        <v/>
      </c>
      <c r="AA3169" s="18" t="str">
        <f t="shared" si="738"/>
        <v/>
      </c>
      <c r="AB3169" s="18" t="str">
        <f t="shared" si="739"/>
        <v/>
      </c>
      <c r="AC3169" s="18" t="str">
        <f t="shared" si="748"/>
        <v/>
      </c>
      <c r="AD3169" s="18" t="str">
        <f t="shared" si="748"/>
        <v/>
      </c>
      <c r="AE3169" s="18" t="str">
        <f t="shared" si="749"/>
        <v/>
      </c>
      <c r="AG3169" s="95" t="str">
        <f>IF($C3169="", "", IF(IFERROR(INDEX(Ingredients!C$11:C$310, MATCH($C3169, Ingredients!$B$11:$B$310, 0)), "")="", "", IFERROR(INDEX(Ingredients!C$11:C$310, MATCH($C3169, Ingredients!$B$11:$B$310, 0)), "")))</f>
        <v/>
      </c>
      <c r="AH3169" s="105" t="str">
        <f>IF($C3169="", "", IF(IFERROR(INDEX(Ingredients!D$11:D$310, MATCH($C3169, Ingredients!$B$11:$B$310, 0)), "")="", "", IFERROR(INDEX(Ingredients!D$11:D$310, MATCH($C3169, Ingredients!$B$11:$B$310, 0)), "")))</f>
        <v/>
      </c>
      <c r="AI3169" s="106" t="str">
        <f>IF($C3169="", "", IF(IFERROR(INDEX(Ingredients!E$11:E$310, MATCH($C3169, Ingredients!$B$11:$B$310, 0)), "")="", "", IFERROR(INDEX(Ingredients!E$11:E$310, MATCH($C3169, Ingredients!$B$11:$B$310, 0)), "")))</f>
        <v/>
      </c>
      <c r="AJ3169" s="108" t="str">
        <f>IF($C3169="", "", IF(IFERROR(INDEX(Ingredients!F$11:F$310, MATCH($C3169, Ingredients!$B$11:$B$310, 0)), "")="", "", IFERROR(INDEX(Ingredients!F$11:F$310, MATCH($C3169, Ingredients!$B$11:$B$310, 0)), "")))</f>
        <v/>
      </c>
      <c r="AK3169" s="106" t="str">
        <f>IF($C3169="", "", IF(IFERROR(INDEX(Ingredients!G$11:G$310, MATCH($C3169, Ingredients!$B$11:$B$310, 0)), "")="", "", IFERROR(INDEX(Ingredients!G$11:G$310, MATCH($C3169, Ingredients!$B$11:$B$310, 0)), "")))</f>
        <v/>
      </c>
      <c r="AL3169" s="79" t="str">
        <f>IF($C3169="", "", IF(IFERROR(INDEX(Ingredients!H$11:H$310, MATCH($C3169, Ingredients!$B$11:$B$310, 0)), "")="", "", IFERROR(INDEX(Ingredients!H$11:H$310, MATCH($C3169, Ingredients!$B$11:$B$310, 0)), "")))</f>
        <v/>
      </c>
      <c r="AN3169" s="83" t="str">
        <f t="shared" si="740"/>
        <v/>
      </c>
      <c r="AP3169" s="114" t="str">
        <f t="shared" si="750"/>
        <v/>
      </c>
      <c r="AR3169" s="117" t="str">
        <f>IF($C3169="", "", IF(IFERROR(INDEX(Ingredients!$AI$11:$AI$310, MATCH($C3169, Ingredients!$B$11:$B$310, 0)), "")="", "", IFERROR(INDEX(Ingredients!$AI$11:$AI$310, MATCH($C3169, Ingredients!$B$11:$B$310, 0)), "")))</f>
        <v/>
      </c>
      <c r="AT3169" s="120" t="str">
        <f t="shared" si="751"/>
        <v/>
      </c>
      <c r="AV3169" s="90" t="str">
        <f t="shared" si="741"/>
        <v/>
      </c>
      <c r="AX3169" s="90" t="str">
        <f>IF($AV3169="", "", COUNTIF($AV$11:$AV$5010, "&lt;"&amp;$AV3169)+1+COUNTIF($AV$11:$AV3169, $AV3169)-1)</f>
        <v/>
      </c>
      <c r="AZ3169" s="111" t="str">
        <f>IF($B3169="", "", SUMIF('Shopping List'!$AV$11:$AV$25, $B3169, 'Shopping List'!$BN$11:$BN$25))</f>
        <v/>
      </c>
      <c r="BB3169" s="117" t="str">
        <f t="shared" si="752"/>
        <v/>
      </c>
    </row>
    <row r="3170" spans="1:54" x14ac:dyDescent="0.25">
      <c r="A3170" s="4"/>
      <c r="B3170" s="37"/>
      <c r="C3170" s="124"/>
      <c r="D3170" s="39"/>
      <c r="E3170" s="125"/>
      <c r="F3170" s="48"/>
      <c r="G3170" s="4"/>
      <c r="H3170" s="4"/>
      <c r="I3170" s="95" t="str">
        <f>IF($C3170="", "", IF(IFERROR(INDEX(Ingredients!$C$11:$C$310, MATCH($C3170, Ingredients!$B$11:$B$310, 0)), "")="", "", IFERROR(INDEX(Ingredients!$C$11:$C$310, MATCH($C3170, Ingredients!$B$11:$B$310, 0)), "")))</f>
        <v/>
      </c>
      <c r="J3170" s="73" t="str">
        <f>IF($B3170="", "", IF(IFERROR(INDEX(Meals!$C$11:$C$260, MATCH($B3170, Meals!$B$11:$B$260, 0)), "")="", "", IFERROR(INDEX(Meals!$C$11:$C$260, MATCH($B3170, Meals!$B$11:$B$260, 0)), "")))</f>
        <v/>
      </c>
      <c r="K3170" s="4"/>
      <c r="L3170" s="72" t="str">
        <f t="shared" si="742"/>
        <v/>
      </c>
      <c r="M3170" s="73" t="str">
        <f t="shared" si="743"/>
        <v/>
      </c>
      <c r="N3170" s="4"/>
      <c r="O3170" s="78" t="str">
        <f t="shared" si="744"/>
        <v/>
      </c>
      <c r="P3170" s="79" t="str">
        <f t="shared" si="745"/>
        <v/>
      </c>
      <c r="Q3170" s="4"/>
      <c r="R3170" s="90" t="str">
        <f t="shared" si="746"/>
        <v/>
      </c>
      <c r="S3170" s="4"/>
      <c r="Y3170" s="18" t="str">
        <f t="shared" si="747"/>
        <v/>
      </c>
      <c r="AA3170" s="18" t="str">
        <f t="shared" si="738"/>
        <v/>
      </c>
      <c r="AB3170" s="18" t="str">
        <f t="shared" si="739"/>
        <v/>
      </c>
      <c r="AC3170" s="18" t="str">
        <f t="shared" si="748"/>
        <v/>
      </c>
      <c r="AD3170" s="18" t="str">
        <f t="shared" si="748"/>
        <v/>
      </c>
      <c r="AE3170" s="18" t="str">
        <f t="shared" si="749"/>
        <v/>
      </c>
      <c r="AG3170" s="95" t="str">
        <f>IF($C3170="", "", IF(IFERROR(INDEX(Ingredients!C$11:C$310, MATCH($C3170, Ingredients!$B$11:$B$310, 0)), "")="", "", IFERROR(INDEX(Ingredients!C$11:C$310, MATCH($C3170, Ingredients!$B$11:$B$310, 0)), "")))</f>
        <v/>
      </c>
      <c r="AH3170" s="105" t="str">
        <f>IF($C3170="", "", IF(IFERROR(INDEX(Ingredients!D$11:D$310, MATCH($C3170, Ingredients!$B$11:$B$310, 0)), "")="", "", IFERROR(INDEX(Ingredients!D$11:D$310, MATCH($C3170, Ingredients!$B$11:$B$310, 0)), "")))</f>
        <v/>
      </c>
      <c r="AI3170" s="106" t="str">
        <f>IF($C3170="", "", IF(IFERROR(INDEX(Ingredients!E$11:E$310, MATCH($C3170, Ingredients!$B$11:$B$310, 0)), "")="", "", IFERROR(INDEX(Ingredients!E$11:E$310, MATCH($C3170, Ingredients!$B$11:$B$310, 0)), "")))</f>
        <v/>
      </c>
      <c r="AJ3170" s="108" t="str">
        <f>IF($C3170="", "", IF(IFERROR(INDEX(Ingredients!F$11:F$310, MATCH($C3170, Ingredients!$B$11:$B$310, 0)), "")="", "", IFERROR(INDEX(Ingredients!F$11:F$310, MATCH($C3170, Ingredients!$B$11:$B$310, 0)), "")))</f>
        <v/>
      </c>
      <c r="AK3170" s="106" t="str">
        <f>IF($C3170="", "", IF(IFERROR(INDEX(Ingredients!G$11:G$310, MATCH($C3170, Ingredients!$B$11:$B$310, 0)), "")="", "", IFERROR(INDEX(Ingredients!G$11:G$310, MATCH($C3170, Ingredients!$B$11:$B$310, 0)), "")))</f>
        <v/>
      </c>
      <c r="AL3170" s="79" t="str">
        <f>IF($C3170="", "", IF(IFERROR(INDEX(Ingredients!H$11:H$310, MATCH($C3170, Ingredients!$B$11:$B$310, 0)), "")="", "", IFERROR(INDEX(Ingredients!H$11:H$310, MATCH($C3170, Ingredients!$B$11:$B$310, 0)), "")))</f>
        <v/>
      </c>
      <c r="AN3170" s="83" t="str">
        <f t="shared" si="740"/>
        <v/>
      </c>
      <c r="AP3170" s="114" t="str">
        <f t="shared" si="750"/>
        <v/>
      </c>
      <c r="AR3170" s="117" t="str">
        <f>IF($C3170="", "", IF(IFERROR(INDEX(Ingredients!$AI$11:$AI$310, MATCH($C3170, Ingredients!$B$11:$B$310, 0)), "")="", "", IFERROR(INDEX(Ingredients!$AI$11:$AI$310, MATCH($C3170, Ingredients!$B$11:$B$310, 0)), "")))</f>
        <v/>
      </c>
      <c r="AT3170" s="120" t="str">
        <f t="shared" si="751"/>
        <v/>
      </c>
      <c r="AV3170" s="90" t="str">
        <f t="shared" si="741"/>
        <v/>
      </c>
      <c r="AX3170" s="90" t="str">
        <f>IF($AV3170="", "", COUNTIF($AV$11:$AV$5010, "&lt;"&amp;$AV3170)+1+COUNTIF($AV$11:$AV3170, $AV3170)-1)</f>
        <v/>
      </c>
      <c r="AZ3170" s="111" t="str">
        <f>IF($B3170="", "", SUMIF('Shopping List'!$AV$11:$AV$25, $B3170, 'Shopping List'!$BN$11:$BN$25))</f>
        <v/>
      </c>
      <c r="BB3170" s="117" t="str">
        <f t="shared" si="752"/>
        <v/>
      </c>
    </row>
    <row r="3171" spans="1:54" x14ac:dyDescent="0.25">
      <c r="A3171" s="4"/>
      <c r="B3171" s="37"/>
      <c r="C3171" s="124"/>
      <c r="D3171" s="39"/>
      <c r="E3171" s="125"/>
      <c r="F3171" s="48"/>
      <c r="G3171" s="4"/>
      <c r="H3171" s="4"/>
      <c r="I3171" s="95" t="str">
        <f>IF($C3171="", "", IF(IFERROR(INDEX(Ingredients!$C$11:$C$310, MATCH($C3171, Ingredients!$B$11:$B$310, 0)), "")="", "", IFERROR(INDEX(Ingredients!$C$11:$C$310, MATCH($C3171, Ingredients!$B$11:$B$310, 0)), "")))</f>
        <v/>
      </c>
      <c r="J3171" s="73" t="str">
        <f>IF($B3171="", "", IF(IFERROR(INDEX(Meals!$C$11:$C$260, MATCH($B3171, Meals!$B$11:$B$260, 0)), "")="", "", IFERROR(INDEX(Meals!$C$11:$C$260, MATCH($B3171, Meals!$B$11:$B$260, 0)), "")))</f>
        <v/>
      </c>
      <c r="K3171" s="4"/>
      <c r="L3171" s="72" t="str">
        <f t="shared" si="742"/>
        <v/>
      </c>
      <c r="M3171" s="73" t="str">
        <f t="shared" si="743"/>
        <v/>
      </c>
      <c r="N3171" s="4"/>
      <c r="O3171" s="78" t="str">
        <f t="shared" si="744"/>
        <v/>
      </c>
      <c r="P3171" s="79" t="str">
        <f t="shared" si="745"/>
        <v/>
      </c>
      <c r="Q3171" s="4"/>
      <c r="R3171" s="90" t="str">
        <f t="shared" si="746"/>
        <v/>
      </c>
      <c r="S3171" s="4"/>
      <c r="Y3171" s="18" t="str">
        <f t="shared" si="747"/>
        <v/>
      </c>
      <c r="AA3171" s="18" t="str">
        <f t="shared" si="738"/>
        <v/>
      </c>
      <c r="AB3171" s="18" t="str">
        <f t="shared" si="739"/>
        <v/>
      </c>
      <c r="AC3171" s="18" t="str">
        <f t="shared" si="748"/>
        <v/>
      </c>
      <c r="AD3171" s="18" t="str">
        <f t="shared" si="748"/>
        <v/>
      </c>
      <c r="AE3171" s="18" t="str">
        <f t="shared" si="749"/>
        <v/>
      </c>
      <c r="AG3171" s="95" t="str">
        <f>IF($C3171="", "", IF(IFERROR(INDEX(Ingredients!C$11:C$310, MATCH($C3171, Ingredients!$B$11:$B$310, 0)), "")="", "", IFERROR(INDEX(Ingredients!C$11:C$310, MATCH($C3171, Ingredients!$B$11:$B$310, 0)), "")))</f>
        <v/>
      </c>
      <c r="AH3171" s="105" t="str">
        <f>IF($C3171="", "", IF(IFERROR(INDEX(Ingredients!D$11:D$310, MATCH($C3171, Ingredients!$B$11:$B$310, 0)), "")="", "", IFERROR(INDEX(Ingredients!D$11:D$310, MATCH($C3171, Ingredients!$B$11:$B$310, 0)), "")))</f>
        <v/>
      </c>
      <c r="AI3171" s="106" t="str">
        <f>IF($C3171="", "", IF(IFERROR(INDEX(Ingredients!E$11:E$310, MATCH($C3171, Ingredients!$B$11:$B$310, 0)), "")="", "", IFERROR(INDEX(Ingredients!E$11:E$310, MATCH($C3171, Ingredients!$B$11:$B$310, 0)), "")))</f>
        <v/>
      </c>
      <c r="AJ3171" s="108" t="str">
        <f>IF($C3171="", "", IF(IFERROR(INDEX(Ingredients!F$11:F$310, MATCH($C3171, Ingredients!$B$11:$B$310, 0)), "")="", "", IFERROR(INDEX(Ingredients!F$11:F$310, MATCH($C3171, Ingredients!$B$11:$B$310, 0)), "")))</f>
        <v/>
      </c>
      <c r="AK3171" s="106" t="str">
        <f>IF($C3171="", "", IF(IFERROR(INDEX(Ingredients!G$11:G$310, MATCH($C3171, Ingredients!$B$11:$B$310, 0)), "")="", "", IFERROR(INDEX(Ingredients!G$11:G$310, MATCH($C3171, Ingredients!$B$11:$B$310, 0)), "")))</f>
        <v/>
      </c>
      <c r="AL3171" s="79" t="str">
        <f>IF($C3171="", "", IF(IFERROR(INDEX(Ingredients!H$11:H$310, MATCH($C3171, Ingredients!$B$11:$B$310, 0)), "")="", "", IFERROR(INDEX(Ingredients!H$11:H$310, MATCH($C3171, Ingredients!$B$11:$B$310, 0)), "")))</f>
        <v/>
      </c>
      <c r="AN3171" s="83" t="str">
        <f t="shared" si="740"/>
        <v/>
      </c>
      <c r="AP3171" s="114" t="str">
        <f t="shared" si="750"/>
        <v/>
      </c>
      <c r="AR3171" s="117" t="str">
        <f>IF($C3171="", "", IF(IFERROR(INDEX(Ingredients!$AI$11:$AI$310, MATCH($C3171, Ingredients!$B$11:$B$310, 0)), "")="", "", IFERROR(INDEX(Ingredients!$AI$11:$AI$310, MATCH($C3171, Ingredients!$B$11:$B$310, 0)), "")))</f>
        <v/>
      </c>
      <c r="AT3171" s="120" t="str">
        <f t="shared" si="751"/>
        <v/>
      </c>
      <c r="AV3171" s="90" t="str">
        <f t="shared" si="741"/>
        <v/>
      </c>
      <c r="AX3171" s="90" t="str">
        <f>IF($AV3171="", "", COUNTIF($AV$11:$AV$5010, "&lt;"&amp;$AV3171)+1+COUNTIF($AV$11:$AV3171, $AV3171)-1)</f>
        <v/>
      </c>
      <c r="AZ3171" s="111" t="str">
        <f>IF($B3171="", "", SUMIF('Shopping List'!$AV$11:$AV$25, $B3171, 'Shopping List'!$BN$11:$BN$25))</f>
        <v/>
      </c>
      <c r="BB3171" s="117" t="str">
        <f t="shared" si="752"/>
        <v/>
      </c>
    </row>
    <row r="3172" spans="1:54" x14ac:dyDescent="0.25">
      <c r="A3172" s="4"/>
      <c r="B3172" s="37"/>
      <c r="C3172" s="124"/>
      <c r="D3172" s="39"/>
      <c r="E3172" s="125"/>
      <c r="F3172" s="48"/>
      <c r="G3172" s="4"/>
      <c r="H3172" s="4"/>
      <c r="I3172" s="95" t="str">
        <f>IF($C3172="", "", IF(IFERROR(INDEX(Ingredients!$C$11:$C$310, MATCH($C3172, Ingredients!$B$11:$B$310, 0)), "")="", "", IFERROR(INDEX(Ingredients!$C$11:$C$310, MATCH($C3172, Ingredients!$B$11:$B$310, 0)), "")))</f>
        <v/>
      </c>
      <c r="J3172" s="73" t="str">
        <f>IF($B3172="", "", IF(IFERROR(INDEX(Meals!$C$11:$C$260, MATCH($B3172, Meals!$B$11:$B$260, 0)), "")="", "", IFERROR(INDEX(Meals!$C$11:$C$260, MATCH($B3172, Meals!$B$11:$B$260, 0)), "")))</f>
        <v/>
      </c>
      <c r="K3172" s="4"/>
      <c r="L3172" s="72" t="str">
        <f t="shared" si="742"/>
        <v/>
      </c>
      <c r="M3172" s="73" t="str">
        <f t="shared" si="743"/>
        <v/>
      </c>
      <c r="N3172" s="4"/>
      <c r="O3172" s="78" t="str">
        <f t="shared" si="744"/>
        <v/>
      </c>
      <c r="P3172" s="79" t="str">
        <f t="shared" si="745"/>
        <v/>
      </c>
      <c r="Q3172" s="4"/>
      <c r="R3172" s="90" t="str">
        <f t="shared" si="746"/>
        <v/>
      </c>
      <c r="S3172" s="4"/>
      <c r="Y3172" s="18" t="str">
        <f t="shared" si="747"/>
        <v/>
      </c>
      <c r="AA3172" s="18" t="str">
        <f t="shared" si="738"/>
        <v/>
      </c>
      <c r="AB3172" s="18" t="str">
        <f t="shared" si="739"/>
        <v/>
      </c>
      <c r="AC3172" s="18" t="str">
        <f t="shared" si="748"/>
        <v/>
      </c>
      <c r="AD3172" s="18" t="str">
        <f t="shared" si="748"/>
        <v/>
      </c>
      <c r="AE3172" s="18" t="str">
        <f t="shared" si="749"/>
        <v/>
      </c>
      <c r="AG3172" s="95" t="str">
        <f>IF($C3172="", "", IF(IFERROR(INDEX(Ingredients!C$11:C$310, MATCH($C3172, Ingredients!$B$11:$B$310, 0)), "")="", "", IFERROR(INDEX(Ingredients!C$11:C$310, MATCH($C3172, Ingredients!$B$11:$B$310, 0)), "")))</f>
        <v/>
      </c>
      <c r="AH3172" s="105" t="str">
        <f>IF($C3172="", "", IF(IFERROR(INDEX(Ingredients!D$11:D$310, MATCH($C3172, Ingredients!$B$11:$B$310, 0)), "")="", "", IFERROR(INDEX(Ingredients!D$11:D$310, MATCH($C3172, Ingredients!$B$11:$B$310, 0)), "")))</f>
        <v/>
      </c>
      <c r="AI3172" s="106" t="str">
        <f>IF($C3172="", "", IF(IFERROR(INDEX(Ingredients!E$11:E$310, MATCH($C3172, Ingredients!$B$11:$B$310, 0)), "")="", "", IFERROR(INDEX(Ingredients!E$11:E$310, MATCH($C3172, Ingredients!$B$11:$B$310, 0)), "")))</f>
        <v/>
      </c>
      <c r="AJ3172" s="108" t="str">
        <f>IF($C3172="", "", IF(IFERROR(INDEX(Ingredients!F$11:F$310, MATCH($C3172, Ingredients!$B$11:$B$310, 0)), "")="", "", IFERROR(INDEX(Ingredients!F$11:F$310, MATCH($C3172, Ingredients!$B$11:$B$310, 0)), "")))</f>
        <v/>
      </c>
      <c r="AK3172" s="106" t="str">
        <f>IF($C3172="", "", IF(IFERROR(INDEX(Ingredients!G$11:G$310, MATCH($C3172, Ingredients!$B$11:$B$310, 0)), "")="", "", IFERROR(INDEX(Ingredients!G$11:G$310, MATCH($C3172, Ingredients!$B$11:$B$310, 0)), "")))</f>
        <v/>
      </c>
      <c r="AL3172" s="79" t="str">
        <f>IF($C3172="", "", IF(IFERROR(INDEX(Ingredients!H$11:H$310, MATCH($C3172, Ingredients!$B$11:$B$310, 0)), "")="", "", IFERROR(INDEX(Ingredients!H$11:H$310, MATCH($C3172, Ingredients!$B$11:$B$310, 0)), "")))</f>
        <v/>
      </c>
      <c r="AN3172" s="83" t="str">
        <f t="shared" si="740"/>
        <v/>
      </c>
      <c r="AP3172" s="114" t="str">
        <f t="shared" si="750"/>
        <v/>
      </c>
      <c r="AR3172" s="117" t="str">
        <f>IF($C3172="", "", IF(IFERROR(INDEX(Ingredients!$AI$11:$AI$310, MATCH($C3172, Ingredients!$B$11:$B$310, 0)), "")="", "", IFERROR(INDEX(Ingredients!$AI$11:$AI$310, MATCH($C3172, Ingredients!$B$11:$B$310, 0)), "")))</f>
        <v/>
      </c>
      <c r="AT3172" s="120" t="str">
        <f t="shared" si="751"/>
        <v/>
      </c>
      <c r="AV3172" s="90" t="str">
        <f t="shared" si="741"/>
        <v/>
      </c>
      <c r="AX3172" s="90" t="str">
        <f>IF($AV3172="", "", COUNTIF($AV$11:$AV$5010, "&lt;"&amp;$AV3172)+1+COUNTIF($AV$11:$AV3172, $AV3172)-1)</f>
        <v/>
      </c>
      <c r="AZ3172" s="111" t="str">
        <f>IF($B3172="", "", SUMIF('Shopping List'!$AV$11:$AV$25, $B3172, 'Shopping List'!$BN$11:$BN$25))</f>
        <v/>
      </c>
      <c r="BB3172" s="117" t="str">
        <f t="shared" si="752"/>
        <v/>
      </c>
    </row>
    <row r="3173" spans="1:54" x14ac:dyDescent="0.25">
      <c r="A3173" s="4"/>
      <c r="B3173" s="37"/>
      <c r="C3173" s="124"/>
      <c r="D3173" s="39"/>
      <c r="E3173" s="125"/>
      <c r="F3173" s="48"/>
      <c r="G3173" s="4"/>
      <c r="H3173" s="4"/>
      <c r="I3173" s="95" t="str">
        <f>IF($C3173="", "", IF(IFERROR(INDEX(Ingredients!$C$11:$C$310, MATCH($C3173, Ingredients!$B$11:$B$310, 0)), "")="", "", IFERROR(INDEX(Ingredients!$C$11:$C$310, MATCH($C3173, Ingredients!$B$11:$B$310, 0)), "")))</f>
        <v/>
      </c>
      <c r="J3173" s="73" t="str">
        <f>IF($B3173="", "", IF(IFERROR(INDEX(Meals!$C$11:$C$260, MATCH($B3173, Meals!$B$11:$B$260, 0)), "")="", "", IFERROR(INDEX(Meals!$C$11:$C$260, MATCH($B3173, Meals!$B$11:$B$260, 0)), "")))</f>
        <v/>
      </c>
      <c r="K3173" s="4"/>
      <c r="L3173" s="72" t="str">
        <f t="shared" si="742"/>
        <v/>
      </c>
      <c r="M3173" s="73" t="str">
        <f t="shared" si="743"/>
        <v/>
      </c>
      <c r="N3173" s="4"/>
      <c r="O3173" s="78" t="str">
        <f t="shared" si="744"/>
        <v/>
      </c>
      <c r="P3173" s="79" t="str">
        <f t="shared" si="745"/>
        <v/>
      </c>
      <c r="Q3173" s="4"/>
      <c r="R3173" s="90" t="str">
        <f t="shared" si="746"/>
        <v/>
      </c>
      <c r="S3173" s="4"/>
      <c r="Y3173" s="18" t="str">
        <f t="shared" si="747"/>
        <v/>
      </c>
      <c r="AA3173" s="18" t="str">
        <f t="shared" si="738"/>
        <v/>
      </c>
      <c r="AB3173" s="18" t="str">
        <f t="shared" si="739"/>
        <v/>
      </c>
      <c r="AC3173" s="18" t="str">
        <f t="shared" si="748"/>
        <v/>
      </c>
      <c r="AD3173" s="18" t="str">
        <f t="shared" si="748"/>
        <v/>
      </c>
      <c r="AE3173" s="18" t="str">
        <f t="shared" si="749"/>
        <v/>
      </c>
      <c r="AG3173" s="95" t="str">
        <f>IF($C3173="", "", IF(IFERROR(INDEX(Ingredients!C$11:C$310, MATCH($C3173, Ingredients!$B$11:$B$310, 0)), "")="", "", IFERROR(INDEX(Ingredients!C$11:C$310, MATCH($C3173, Ingredients!$B$11:$B$310, 0)), "")))</f>
        <v/>
      </c>
      <c r="AH3173" s="105" t="str">
        <f>IF($C3173="", "", IF(IFERROR(INDEX(Ingredients!D$11:D$310, MATCH($C3173, Ingredients!$B$11:$B$310, 0)), "")="", "", IFERROR(INDEX(Ingredients!D$11:D$310, MATCH($C3173, Ingredients!$B$11:$B$310, 0)), "")))</f>
        <v/>
      </c>
      <c r="AI3173" s="106" t="str">
        <f>IF($C3173="", "", IF(IFERROR(INDEX(Ingredients!E$11:E$310, MATCH($C3173, Ingredients!$B$11:$B$310, 0)), "")="", "", IFERROR(INDEX(Ingredients!E$11:E$310, MATCH($C3173, Ingredients!$B$11:$B$310, 0)), "")))</f>
        <v/>
      </c>
      <c r="AJ3173" s="108" t="str">
        <f>IF($C3173="", "", IF(IFERROR(INDEX(Ingredients!F$11:F$310, MATCH($C3173, Ingredients!$B$11:$B$310, 0)), "")="", "", IFERROR(INDEX(Ingredients!F$11:F$310, MATCH($C3173, Ingredients!$B$11:$B$310, 0)), "")))</f>
        <v/>
      </c>
      <c r="AK3173" s="106" t="str">
        <f>IF($C3173="", "", IF(IFERROR(INDEX(Ingredients!G$11:G$310, MATCH($C3173, Ingredients!$B$11:$B$310, 0)), "")="", "", IFERROR(INDEX(Ingredients!G$11:G$310, MATCH($C3173, Ingredients!$B$11:$B$310, 0)), "")))</f>
        <v/>
      </c>
      <c r="AL3173" s="79" t="str">
        <f>IF($C3173="", "", IF(IFERROR(INDEX(Ingredients!H$11:H$310, MATCH($C3173, Ingredients!$B$11:$B$310, 0)), "")="", "", IFERROR(INDEX(Ingredients!H$11:H$310, MATCH($C3173, Ingredients!$B$11:$B$310, 0)), "")))</f>
        <v/>
      </c>
      <c r="AN3173" s="83" t="str">
        <f t="shared" si="740"/>
        <v/>
      </c>
      <c r="AP3173" s="114" t="str">
        <f t="shared" si="750"/>
        <v/>
      </c>
      <c r="AR3173" s="117" t="str">
        <f>IF($C3173="", "", IF(IFERROR(INDEX(Ingredients!$AI$11:$AI$310, MATCH($C3173, Ingredients!$B$11:$B$310, 0)), "")="", "", IFERROR(INDEX(Ingredients!$AI$11:$AI$310, MATCH($C3173, Ingredients!$B$11:$B$310, 0)), "")))</f>
        <v/>
      </c>
      <c r="AT3173" s="120" t="str">
        <f t="shared" si="751"/>
        <v/>
      </c>
      <c r="AV3173" s="90" t="str">
        <f t="shared" si="741"/>
        <v/>
      </c>
      <c r="AX3173" s="90" t="str">
        <f>IF($AV3173="", "", COUNTIF($AV$11:$AV$5010, "&lt;"&amp;$AV3173)+1+COUNTIF($AV$11:$AV3173, $AV3173)-1)</f>
        <v/>
      </c>
      <c r="AZ3173" s="111" t="str">
        <f>IF($B3173="", "", SUMIF('Shopping List'!$AV$11:$AV$25, $B3173, 'Shopping List'!$BN$11:$BN$25))</f>
        <v/>
      </c>
      <c r="BB3173" s="117" t="str">
        <f t="shared" si="752"/>
        <v/>
      </c>
    </row>
    <row r="3174" spans="1:54" x14ac:dyDescent="0.25">
      <c r="A3174" s="4"/>
      <c r="B3174" s="37"/>
      <c r="C3174" s="124"/>
      <c r="D3174" s="39"/>
      <c r="E3174" s="125"/>
      <c r="F3174" s="48"/>
      <c r="G3174" s="4"/>
      <c r="H3174" s="4"/>
      <c r="I3174" s="95" t="str">
        <f>IF($C3174="", "", IF(IFERROR(INDEX(Ingredients!$C$11:$C$310, MATCH($C3174, Ingredients!$B$11:$B$310, 0)), "")="", "", IFERROR(INDEX(Ingredients!$C$11:$C$310, MATCH($C3174, Ingredients!$B$11:$B$310, 0)), "")))</f>
        <v/>
      </c>
      <c r="J3174" s="73" t="str">
        <f>IF($B3174="", "", IF(IFERROR(INDEX(Meals!$C$11:$C$260, MATCH($B3174, Meals!$B$11:$B$260, 0)), "")="", "", IFERROR(INDEX(Meals!$C$11:$C$260, MATCH($B3174, Meals!$B$11:$B$260, 0)), "")))</f>
        <v/>
      </c>
      <c r="K3174" s="4"/>
      <c r="L3174" s="72" t="str">
        <f t="shared" si="742"/>
        <v/>
      </c>
      <c r="M3174" s="73" t="str">
        <f t="shared" si="743"/>
        <v/>
      </c>
      <c r="N3174" s="4"/>
      <c r="O3174" s="78" t="str">
        <f t="shared" si="744"/>
        <v/>
      </c>
      <c r="P3174" s="79" t="str">
        <f t="shared" si="745"/>
        <v/>
      </c>
      <c r="Q3174" s="4"/>
      <c r="R3174" s="90" t="str">
        <f t="shared" si="746"/>
        <v/>
      </c>
      <c r="S3174" s="4"/>
      <c r="Y3174" s="18" t="str">
        <f t="shared" si="747"/>
        <v/>
      </c>
      <c r="AA3174" s="18" t="str">
        <f t="shared" si="738"/>
        <v/>
      </c>
      <c r="AB3174" s="18" t="str">
        <f t="shared" si="739"/>
        <v/>
      </c>
      <c r="AC3174" s="18" t="str">
        <f t="shared" si="748"/>
        <v/>
      </c>
      <c r="AD3174" s="18" t="str">
        <f t="shared" si="748"/>
        <v/>
      </c>
      <c r="AE3174" s="18" t="str">
        <f t="shared" si="749"/>
        <v/>
      </c>
      <c r="AG3174" s="95" t="str">
        <f>IF($C3174="", "", IF(IFERROR(INDEX(Ingredients!C$11:C$310, MATCH($C3174, Ingredients!$B$11:$B$310, 0)), "")="", "", IFERROR(INDEX(Ingredients!C$11:C$310, MATCH($C3174, Ingredients!$B$11:$B$310, 0)), "")))</f>
        <v/>
      </c>
      <c r="AH3174" s="105" t="str">
        <f>IF($C3174="", "", IF(IFERROR(INDEX(Ingredients!D$11:D$310, MATCH($C3174, Ingredients!$B$11:$B$310, 0)), "")="", "", IFERROR(INDEX(Ingredients!D$11:D$310, MATCH($C3174, Ingredients!$B$11:$B$310, 0)), "")))</f>
        <v/>
      </c>
      <c r="AI3174" s="106" t="str">
        <f>IF($C3174="", "", IF(IFERROR(INDEX(Ingredients!E$11:E$310, MATCH($C3174, Ingredients!$B$11:$B$310, 0)), "")="", "", IFERROR(INDEX(Ingredients!E$11:E$310, MATCH($C3174, Ingredients!$B$11:$B$310, 0)), "")))</f>
        <v/>
      </c>
      <c r="AJ3174" s="108" t="str">
        <f>IF($C3174="", "", IF(IFERROR(INDEX(Ingredients!F$11:F$310, MATCH($C3174, Ingredients!$B$11:$B$310, 0)), "")="", "", IFERROR(INDEX(Ingredients!F$11:F$310, MATCH($C3174, Ingredients!$B$11:$B$310, 0)), "")))</f>
        <v/>
      </c>
      <c r="AK3174" s="106" t="str">
        <f>IF($C3174="", "", IF(IFERROR(INDEX(Ingredients!G$11:G$310, MATCH($C3174, Ingredients!$B$11:$B$310, 0)), "")="", "", IFERROR(INDEX(Ingredients!G$11:G$310, MATCH($C3174, Ingredients!$B$11:$B$310, 0)), "")))</f>
        <v/>
      </c>
      <c r="AL3174" s="79" t="str">
        <f>IF($C3174="", "", IF(IFERROR(INDEX(Ingredients!H$11:H$310, MATCH($C3174, Ingredients!$B$11:$B$310, 0)), "")="", "", IFERROR(INDEX(Ingredients!H$11:H$310, MATCH($C3174, Ingredients!$B$11:$B$310, 0)), "")))</f>
        <v/>
      </c>
      <c r="AN3174" s="83" t="str">
        <f t="shared" si="740"/>
        <v/>
      </c>
      <c r="AP3174" s="114" t="str">
        <f t="shared" si="750"/>
        <v/>
      </c>
      <c r="AR3174" s="117" t="str">
        <f>IF($C3174="", "", IF(IFERROR(INDEX(Ingredients!$AI$11:$AI$310, MATCH($C3174, Ingredients!$B$11:$B$310, 0)), "")="", "", IFERROR(INDEX(Ingredients!$AI$11:$AI$310, MATCH($C3174, Ingredients!$B$11:$B$310, 0)), "")))</f>
        <v/>
      </c>
      <c r="AT3174" s="120" t="str">
        <f t="shared" si="751"/>
        <v/>
      </c>
      <c r="AV3174" s="90" t="str">
        <f t="shared" si="741"/>
        <v/>
      </c>
      <c r="AX3174" s="90" t="str">
        <f>IF($AV3174="", "", COUNTIF($AV$11:$AV$5010, "&lt;"&amp;$AV3174)+1+COUNTIF($AV$11:$AV3174, $AV3174)-1)</f>
        <v/>
      </c>
      <c r="AZ3174" s="111" t="str">
        <f>IF($B3174="", "", SUMIF('Shopping List'!$AV$11:$AV$25, $B3174, 'Shopping List'!$BN$11:$BN$25))</f>
        <v/>
      </c>
      <c r="BB3174" s="117" t="str">
        <f t="shared" si="752"/>
        <v/>
      </c>
    </row>
    <row r="3175" spans="1:54" x14ac:dyDescent="0.25">
      <c r="A3175" s="4"/>
      <c r="B3175" s="37"/>
      <c r="C3175" s="124"/>
      <c r="D3175" s="39"/>
      <c r="E3175" s="125"/>
      <c r="F3175" s="48"/>
      <c r="G3175" s="4"/>
      <c r="H3175" s="4"/>
      <c r="I3175" s="95" t="str">
        <f>IF($C3175="", "", IF(IFERROR(INDEX(Ingredients!$C$11:$C$310, MATCH($C3175, Ingredients!$B$11:$B$310, 0)), "")="", "", IFERROR(INDEX(Ingredients!$C$11:$C$310, MATCH($C3175, Ingredients!$B$11:$B$310, 0)), "")))</f>
        <v/>
      </c>
      <c r="J3175" s="73" t="str">
        <f>IF($B3175="", "", IF(IFERROR(INDEX(Meals!$C$11:$C$260, MATCH($B3175, Meals!$B$11:$B$260, 0)), "")="", "", IFERROR(INDEX(Meals!$C$11:$C$260, MATCH($B3175, Meals!$B$11:$B$260, 0)), "")))</f>
        <v/>
      </c>
      <c r="K3175" s="4"/>
      <c r="L3175" s="72" t="str">
        <f t="shared" si="742"/>
        <v/>
      </c>
      <c r="M3175" s="73" t="str">
        <f t="shared" si="743"/>
        <v/>
      </c>
      <c r="N3175" s="4"/>
      <c r="O3175" s="78" t="str">
        <f t="shared" si="744"/>
        <v/>
      </c>
      <c r="P3175" s="79" t="str">
        <f t="shared" si="745"/>
        <v/>
      </c>
      <c r="Q3175" s="4"/>
      <c r="R3175" s="90" t="str">
        <f t="shared" si="746"/>
        <v/>
      </c>
      <c r="S3175" s="4"/>
      <c r="Y3175" s="18" t="str">
        <f t="shared" si="747"/>
        <v/>
      </c>
      <c r="AA3175" s="18" t="str">
        <f t="shared" si="738"/>
        <v/>
      </c>
      <c r="AB3175" s="18" t="str">
        <f t="shared" si="739"/>
        <v/>
      </c>
      <c r="AC3175" s="18" t="str">
        <f t="shared" si="748"/>
        <v/>
      </c>
      <c r="AD3175" s="18" t="str">
        <f t="shared" si="748"/>
        <v/>
      </c>
      <c r="AE3175" s="18" t="str">
        <f t="shared" si="749"/>
        <v/>
      </c>
      <c r="AG3175" s="95" t="str">
        <f>IF($C3175="", "", IF(IFERROR(INDEX(Ingredients!C$11:C$310, MATCH($C3175, Ingredients!$B$11:$B$310, 0)), "")="", "", IFERROR(INDEX(Ingredients!C$11:C$310, MATCH($C3175, Ingredients!$B$11:$B$310, 0)), "")))</f>
        <v/>
      </c>
      <c r="AH3175" s="105" t="str">
        <f>IF($C3175="", "", IF(IFERROR(INDEX(Ingredients!D$11:D$310, MATCH($C3175, Ingredients!$B$11:$B$310, 0)), "")="", "", IFERROR(INDEX(Ingredients!D$11:D$310, MATCH($C3175, Ingredients!$B$11:$B$310, 0)), "")))</f>
        <v/>
      </c>
      <c r="AI3175" s="106" t="str">
        <f>IF($C3175="", "", IF(IFERROR(INDEX(Ingredients!E$11:E$310, MATCH($C3175, Ingredients!$B$11:$B$310, 0)), "")="", "", IFERROR(INDEX(Ingredients!E$11:E$310, MATCH($C3175, Ingredients!$B$11:$B$310, 0)), "")))</f>
        <v/>
      </c>
      <c r="AJ3175" s="108" t="str">
        <f>IF($C3175="", "", IF(IFERROR(INDEX(Ingredients!F$11:F$310, MATCH($C3175, Ingredients!$B$11:$B$310, 0)), "")="", "", IFERROR(INDEX(Ingredients!F$11:F$310, MATCH($C3175, Ingredients!$B$11:$B$310, 0)), "")))</f>
        <v/>
      </c>
      <c r="AK3175" s="106" t="str">
        <f>IF($C3175="", "", IF(IFERROR(INDEX(Ingredients!G$11:G$310, MATCH($C3175, Ingredients!$B$11:$B$310, 0)), "")="", "", IFERROR(INDEX(Ingredients!G$11:G$310, MATCH($C3175, Ingredients!$B$11:$B$310, 0)), "")))</f>
        <v/>
      </c>
      <c r="AL3175" s="79" t="str">
        <f>IF($C3175="", "", IF(IFERROR(INDEX(Ingredients!H$11:H$310, MATCH($C3175, Ingredients!$B$11:$B$310, 0)), "")="", "", IFERROR(INDEX(Ingredients!H$11:H$310, MATCH($C3175, Ingredients!$B$11:$B$310, 0)), "")))</f>
        <v/>
      </c>
      <c r="AN3175" s="83" t="str">
        <f t="shared" si="740"/>
        <v/>
      </c>
      <c r="AP3175" s="114" t="str">
        <f t="shared" si="750"/>
        <v/>
      </c>
      <c r="AR3175" s="117" t="str">
        <f>IF($C3175="", "", IF(IFERROR(INDEX(Ingredients!$AI$11:$AI$310, MATCH($C3175, Ingredients!$B$11:$B$310, 0)), "")="", "", IFERROR(INDEX(Ingredients!$AI$11:$AI$310, MATCH($C3175, Ingredients!$B$11:$B$310, 0)), "")))</f>
        <v/>
      </c>
      <c r="AT3175" s="120" t="str">
        <f t="shared" si="751"/>
        <v/>
      </c>
      <c r="AV3175" s="90" t="str">
        <f t="shared" si="741"/>
        <v/>
      </c>
      <c r="AX3175" s="90" t="str">
        <f>IF($AV3175="", "", COUNTIF($AV$11:$AV$5010, "&lt;"&amp;$AV3175)+1+COUNTIF($AV$11:$AV3175, $AV3175)-1)</f>
        <v/>
      </c>
      <c r="AZ3175" s="111" t="str">
        <f>IF($B3175="", "", SUMIF('Shopping List'!$AV$11:$AV$25, $B3175, 'Shopping List'!$BN$11:$BN$25))</f>
        <v/>
      </c>
      <c r="BB3175" s="117" t="str">
        <f t="shared" si="752"/>
        <v/>
      </c>
    </row>
    <row r="3176" spans="1:54" x14ac:dyDescent="0.25">
      <c r="A3176" s="4"/>
      <c r="B3176" s="37"/>
      <c r="C3176" s="124"/>
      <c r="D3176" s="39"/>
      <c r="E3176" s="125"/>
      <c r="F3176" s="48"/>
      <c r="G3176" s="4"/>
      <c r="H3176" s="4"/>
      <c r="I3176" s="95" t="str">
        <f>IF($C3176="", "", IF(IFERROR(INDEX(Ingredients!$C$11:$C$310, MATCH($C3176, Ingredients!$B$11:$B$310, 0)), "")="", "", IFERROR(INDEX(Ingredients!$C$11:$C$310, MATCH($C3176, Ingredients!$B$11:$B$310, 0)), "")))</f>
        <v/>
      </c>
      <c r="J3176" s="73" t="str">
        <f>IF($B3176="", "", IF(IFERROR(INDEX(Meals!$C$11:$C$260, MATCH($B3176, Meals!$B$11:$B$260, 0)), "")="", "", IFERROR(INDEX(Meals!$C$11:$C$260, MATCH($B3176, Meals!$B$11:$B$260, 0)), "")))</f>
        <v/>
      </c>
      <c r="K3176" s="4"/>
      <c r="L3176" s="72" t="str">
        <f t="shared" si="742"/>
        <v/>
      </c>
      <c r="M3176" s="73" t="str">
        <f t="shared" si="743"/>
        <v/>
      </c>
      <c r="N3176" s="4"/>
      <c r="O3176" s="78" t="str">
        <f t="shared" si="744"/>
        <v/>
      </c>
      <c r="P3176" s="79" t="str">
        <f t="shared" si="745"/>
        <v/>
      </c>
      <c r="Q3176" s="4"/>
      <c r="R3176" s="90" t="str">
        <f t="shared" si="746"/>
        <v/>
      </c>
      <c r="S3176" s="4"/>
      <c r="Y3176" s="18" t="str">
        <f t="shared" si="747"/>
        <v/>
      </c>
      <c r="AA3176" s="18" t="str">
        <f t="shared" si="738"/>
        <v/>
      </c>
      <c r="AB3176" s="18" t="str">
        <f t="shared" si="739"/>
        <v/>
      </c>
      <c r="AC3176" s="18" t="str">
        <f t="shared" si="748"/>
        <v/>
      </c>
      <c r="AD3176" s="18" t="str">
        <f t="shared" si="748"/>
        <v/>
      </c>
      <c r="AE3176" s="18" t="str">
        <f t="shared" si="749"/>
        <v/>
      </c>
      <c r="AG3176" s="95" t="str">
        <f>IF($C3176="", "", IF(IFERROR(INDEX(Ingredients!C$11:C$310, MATCH($C3176, Ingredients!$B$11:$B$310, 0)), "")="", "", IFERROR(INDEX(Ingredients!C$11:C$310, MATCH($C3176, Ingredients!$B$11:$B$310, 0)), "")))</f>
        <v/>
      </c>
      <c r="AH3176" s="105" t="str">
        <f>IF($C3176="", "", IF(IFERROR(INDEX(Ingredients!D$11:D$310, MATCH($C3176, Ingredients!$B$11:$B$310, 0)), "")="", "", IFERROR(INDEX(Ingredients!D$11:D$310, MATCH($C3176, Ingredients!$B$11:$B$310, 0)), "")))</f>
        <v/>
      </c>
      <c r="AI3176" s="106" t="str">
        <f>IF($C3176="", "", IF(IFERROR(INDEX(Ingredients!E$11:E$310, MATCH($C3176, Ingredients!$B$11:$B$310, 0)), "")="", "", IFERROR(INDEX(Ingredients!E$11:E$310, MATCH($C3176, Ingredients!$B$11:$B$310, 0)), "")))</f>
        <v/>
      </c>
      <c r="AJ3176" s="108" t="str">
        <f>IF($C3176="", "", IF(IFERROR(INDEX(Ingredients!F$11:F$310, MATCH($C3176, Ingredients!$B$11:$B$310, 0)), "")="", "", IFERROR(INDEX(Ingredients!F$11:F$310, MATCH($C3176, Ingredients!$B$11:$B$310, 0)), "")))</f>
        <v/>
      </c>
      <c r="AK3176" s="106" t="str">
        <f>IF($C3176="", "", IF(IFERROR(INDEX(Ingredients!G$11:G$310, MATCH($C3176, Ingredients!$B$11:$B$310, 0)), "")="", "", IFERROR(INDEX(Ingredients!G$11:G$310, MATCH($C3176, Ingredients!$B$11:$B$310, 0)), "")))</f>
        <v/>
      </c>
      <c r="AL3176" s="79" t="str">
        <f>IF($C3176="", "", IF(IFERROR(INDEX(Ingredients!H$11:H$310, MATCH($C3176, Ingredients!$B$11:$B$310, 0)), "")="", "", IFERROR(INDEX(Ingredients!H$11:H$310, MATCH($C3176, Ingredients!$B$11:$B$310, 0)), "")))</f>
        <v/>
      </c>
      <c r="AN3176" s="83" t="str">
        <f t="shared" si="740"/>
        <v/>
      </c>
      <c r="AP3176" s="114" t="str">
        <f t="shared" si="750"/>
        <v/>
      </c>
      <c r="AR3176" s="117" t="str">
        <f>IF($C3176="", "", IF(IFERROR(INDEX(Ingredients!$AI$11:$AI$310, MATCH($C3176, Ingredients!$B$11:$B$310, 0)), "")="", "", IFERROR(INDEX(Ingredients!$AI$11:$AI$310, MATCH($C3176, Ingredients!$B$11:$B$310, 0)), "")))</f>
        <v/>
      </c>
      <c r="AT3176" s="120" t="str">
        <f t="shared" si="751"/>
        <v/>
      </c>
      <c r="AV3176" s="90" t="str">
        <f t="shared" si="741"/>
        <v/>
      </c>
      <c r="AX3176" s="90" t="str">
        <f>IF($AV3176="", "", COUNTIF($AV$11:$AV$5010, "&lt;"&amp;$AV3176)+1+COUNTIF($AV$11:$AV3176, $AV3176)-1)</f>
        <v/>
      </c>
      <c r="AZ3176" s="111" t="str">
        <f>IF($B3176="", "", SUMIF('Shopping List'!$AV$11:$AV$25, $B3176, 'Shopping List'!$BN$11:$BN$25))</f>
        <v/>
      </c>
      <c r="BB3176" s="117" t="str">
        <f t="shared" si="752"/>
        <v/>
      </c>
    </row>
    <row r="3177" spans="1:54" x14ac:dyDescent="0.25">
      <c r="A3177" s="4"/>
      <c r="B3177" s="37"/>
      <c r="C3177" s="124"/>
      <c r="D3177" s="39"/>
      <c r="E3177" s="125"/>
      <c r="F3177" s="48"/>
      <c r="G3177" s="4"/>
      <c r="H3177" s="4"/>
      <c r="I3177" s="95" t="str">
        <f>IF($C3177="", "", IF(IFERROR(INDEX(Ingredients!$C$11:$C$310, MATCH($C3177, Ingredients!$B$11:$B$310, 0)), "")="", "", IFERROR(INDEX(Ingredients!$C$11:$C$310, MATCH($C3177, Ingredients!$B$11:$B$310, 0)), "")))</f>
        <v/>
      </c>
      <c r="J3177" s="73" t="str">
        <f>IF($B3177="", "", IF(IFERROR(INDEX(Meals!$C$11:$C$260, MATCH($B3177, Meals!$B$11:$B$260, 0)), "")="", "", IFERROR(INDEX(Meals!$C$11:$C$260, MATCH($B3177, Meals!$B$11:$B$260, 0)), "")))</f>
        <v/>
      </c>
      <c r="K3177" s="4"/>
      <c r="L3177" s="72" t="str">
        <f t="shared" si="742"/>
        <v/>
      </c>
      <c r="M3177" s="73" t="str">
        <f t="shared" si="743"/>
        <v/>
      </c>
      <c r="N3177" s="4"/>
      <c r="O3177" s="78" t="str">
        <f t="shared" si="744"/>
        <v/>
      </c>
      <c r="P3177" s="79" t="str">
        <f t="shared" si="745"/>
        <v/>
      </c>
      <c r="Q3177" s="4"/>
      <c r="R3177" s="90" t="str">
        <f t="shared" si="746"/>
        <v/>
      </c>
      <c r="S3177" s="4"/>
      <c r="Y3177" s="18" t="str">
        <f t="shared" si="747"/>
        <v/>
      </c>
      <c r="AA3177" s="18" t="str">
        <f t="shared" si="738"/>
        <v/>
      </c>
      <c r="AB3177" s="18" t="str">
        <f t="shared" si="739"/>
        <v/>
      </c>
      <c r="AC3177" s="18" t="str">
        <f t="shared" si="748"/>
        <v/>
      </c>
      <c r="AD3177" s="18" t="str">
        <f t="shared" si="748"/>
        <v/>
      </c>
      <c r="AE3177" s="18" t="str">
        <f t="shared" si="749"/>
        <v/>
      </c>
      <c r="AG3177" s="95" t="str">
        <f>IF($C3177="", "", IF(IFERROR(INDEX(Ingredients!C$11:C$310, MATCH($C3177, Ingredients!$B$11:$B$310, 0)), "")="", "", IFERROR(INDEX(Ingredients!C$11:C$310, MATCH($C3177, Ingredients!$B$11:$B$310, 0)), "")))</f>
        <v/>
      </c>
      <c r="AH3177" s="105" t="str">
        <f>IF($C3177="", "", IF(IFERROR(INDEX(Ingredients!D$11:D$310, MATCH($C3177, Ingredients!$B$11:$B$310, 0)), "")="", "", IFERROR(INDEX(Ingredients!D$11:D$310, MATCH($C3177, Ingredients!$B$11:$B$310, 0)), "")))</f>
        <v/>
      </c>
      <c r="AI3177" s="106" t="str">
        <f>IF($C3177="", "", IF(IFERROR(INDEX(Ingredients!E$11:E$310, MATCH($C3177, Ingredients!$B$11:$B$310, 0)), "")="", "", IFERROR(INDEX(Ingredients!E$11:E$310, MATCH($C3177, Ingredients!$B$11:$B$310, 0)), "")))</f>
        <v/>
      </c>
      <c r="AJ3177" s="108" t="str">
        <f>IF($C3177="", "", IF(IFERROR(INDEX(Ingredients!F$11:F$310, MATCH($C3177, Ingredients!$B$11:$B$310, 0)), "")="", "", IFERROR(INDEX(Ingredients!F$11:F$310, MATCH($C3177, Ingredients!$B$11:$B$310, 0)), "")))</f>
        <v/>
      </c>
      <c r="AK3177" s="106" t="str">
        <f>IF($C3177="", "", IF(IFERROR(INDEX(Ingredients!G$11:G$310, MATCH($C3177, Ingredients!$B$11:$B$310, 0)), "")="", "", IFERROR(INDEX(Ingredients!G$11:G$310, MATCH($C3177, Ingredients!$B$11:$B$310, 0)), "")))</f>
        <v/>
      </c>
      <c r="AL3177" s="79" t="str">
        <f>IF($C3177="", "", IF(IFERROR(INDEX(Ingredients!H$11:H$310, MATCH($C3177, Ingredients!$B$11:$B$310, 0)), "")="", "", IFERROR(INDEX(Ingredients!H$11:H$310, MATCH($C3177, Ingredients!$B$11:$B$310, 0)), "")))</f>
        <v/>
      </c>
      <c r="AN3177" s="83" t="str">
        <f t="shared" si="740"/>
        <v/>
      </c>
      <c r="AP3177" s="114" t="str">
        <f t="shared" si="750"/>
        <v/>
      </c>
      <c r="AR3177" s="117" t="str">
        <f>IF($C3177="", "", IF(IFERROR(INDEX(Ingredients!$AI$11:$AI$310, MATCH($C3177, Ingredients!$B$11:$B$310, 0)), "")="", "", IFERROR(INDEX(Ingredients!$AI$11:$AI$310, MATCH($C3177, Ingredients!$B$11:$B$310, 0)), "")))</f>
        <v/>
      </c>
      <c r="AT3177" s="120" t="str">
        <f t="shared" si="751"/>
        <v/>
      </c>
      <c r="AV3177" s="90" t="str">
        <f t="shared" si="741"/>
        <v/>
      </c>
      <c r="AX3177" s="90" t="str">
        <f>IF($AV3177="", "", COUNTIF($AV$11:$AV$5010, "&lt;"&amp;$AV3177)+1+COUNTIF($AV$11:$AV3177, $AV3177)-1)</f>
        <v/>
      </c>
      <c r="AZ3177" s="111" t="str">
        <f>IF($B3177="", "", SUMIF('Shopping List'!$AV$11:$AV$25, $B3177, 'Shopping List'!$BN$11:$BN$25))</f>
        <v/>
      </c>
      <c r="BB3177" s="117" t="str">
        <f t="shared" si="752"/>
        <v/>
      </c>
    </row>
    <row r="3178" spans="1:54" x14ac:dyDescent="0.25">
      <c r="A3178" s="4"/>
      <c r="B3178" s="37"/>
      <c r="C3178" s="124"/>
      <c r="D3178" s="39"/>
      <c r="E3178" s="125"/>
      <c r="F3178" s="48"/>
      <c r="G3178" s="4"/>
      <c r="H3178" s="4"/>
      <c r="I3178" s="95" t="str">
        <f>IF($C3178="", "", IF(IFERROR(INDEX(Ingredients!$C$11:$C$310, MATCH($C3178, Ingredients!$B$11:$B$310, 0)), "")="", "", IFERROR(INDEX(Ingredients!$C$11:$C$310, MATCH($C3178, Ingredients!$B$11:$B$310, 0)), "")))</f>
        <v/>
      </c>
      <c r="J3178" s="73" t="str">
        <f>IF($B3178="", "", IF(IFERROR(INDEX(Meals!$C$11:$C$260, MATCH($B3178, Meals!$B$11:$B$260, 0)), "")="", "", IFERROR(INDEX(Meals!$C$11:$C$260, MATCH($B3178, Meals!$B$11:$B$260, 0)), "")))</f>
        <v/>
      </c>
      <c r="K3178" s="4"/>
      <c r="L3178" s="72" t="str">
        <f t="shared" si="742"/>
        <v/>
      </c>
      <c r="M3178" s="73" t="str">
        <f t="shared" si="743"/>
        <v/>
      </c>
      <c r="N3178" s="4"/>
      <c r="O3178" s="78" t="str">
        <f t="shared" si="744"/>
        <v/>
      </c>
      <c r="P3178" s="79" t="str">
        <f t="shared" si="745"/>
        <v/>
      </c>
      <c r="Q3178" s="4"/>
      <c r="R3178" s="90" t="str">
        <f t="shared" si="746"/>
        <v/>
      </c>
      <c r="S3178" s="4"/>
      <c r="Y3178" s="18" t="str">
        <f t="shared" si="747"/>
        <v/>
      </c>
      <c r="AA3178" s="18" t="str">
        <f t="shared" si="738"/>
        <v/>
      </c>
      <c r="AB3178" s="18" t="str">
        <f t="shared" si="739"/>
        <v/>
      </c>
      <c r="AC3178" s="18" t="str">
        <f t="shared" si="748"/>
        <v/>
      </c>
      <c r="AD3178" s="18" t="str">
        <f t="shared" si="748"/>
        <v/>
      </c>
      <c r="AE3178" s="18" t="str">
        <f t="shared" si="749"/>
        <v/>
      </c>
      <c r="AG3178" s="95" t="str">
        <f>IF($C3178="", "", IF(IFERROR(INDEX(Ingredients!C$11:C$310, MATCH($C3178, Ingredients!$B$11:$B$310, 0)), "")="", "", IFERROR(INDEX(Ingredients!C$11:C$310, MATCH($C3178, Ingredients!$B$11:$B$310, 0)), "")))</f>
        <v/>
      </c>
      <c r="AH3178" s="105" t="str">
        <f>IF($C3178="", "", IF(IFERROR(INDEX(Ingredients!D$11:D$310, MATCH($C3178, Ingredients!$B$11:$B$310, 0)), "")="", "", IFERROR(INDEX(Ingredients!D$11:D$310, MATCH($C3178, Ingredients!$B$11:$B$310, 0)), "")))</f>
        <v/>
      </c>
      <c r="AI3178" s="106" t="str">
        <f>IF($C3178="", "", IF(IFERROR(INDEX(Ingredients!E$11:E$310, MATCH($C3178, Ingredients!$B$11:$B$310, 0)), "")="", "", IFERROR(INDEX(Ingredients!E$11:E$310, MATCH($C3178, Ingredients!$B$11:$B$310, 0)), "")))</f>
        <v/>
      </c>
      <c r="AJ3178" s="108" t="str">
        <f>IF($C3178="", "", IF(IFERROR(INDEX(Ingredients!F$11:F$310, MATCH($C3178, Ingredients!$B$11:$B$310, 0)), "")="", "", IFERROR(INDEX(Ingredients!F$11:F$310, MATCH($C3178, Ingredients!$B$11:$B$310, 0)), "")))</f>
        <v/>
      </c>
      <c r="AK3178" s="106" t="str">
        <f>IF($C3178="", "", IF(IFERROR(INDEX(Ingredients!G$11:G$310, MATCH($C3178, Ingredients!$B$11:$B$310, 0)), "")="", "", IFERROR(INDEX(Ingredients!G$11:G$310, MATCH($C3178, Ingredients!$B$11:$B$310, 0)), "")))</f>
        <v/>
      </c>
      <c r="AL3178" s="79" t="str">
        <f>IF($C3178="", "", IF(IFERROR(INDEX(Ingredients!H$11:H$310, MATCH($C3178, Ingredients!$B$11:$B$310, 0)), "")="", "", IFERROR(INDEX(Ingredients!H$11:H$310, MATCH($C3178, Ingredients!$B$11:$B$310, 0)), "")))</f>
        <v/>
      </c>
      <c r="AN3178" s="83" t="str">
        <f t="shared" si="740"/>
        <v/>
      </c>
      <c r="AP3178" s="114" t="str">
        <f t="shared" si="750"/>
        <v/>
      </c>
      <c r="AR3178" s="117" t="str">
        <f>IF($C3178="", "", IF(IFERROR(INDEX(Ingredients!$AI$11:$AI$310, MATCH($C3178, Ingredients!$B$11:$B$310, 0)), "")="", "", IFERROR(INDEX(Ingredients!$AI$11:$AI$310, MATCH($C3178, Ingredients!$B$11:$B$310, 0)), "")))</f>
        <v/>
      </c>
      <c r="AT3178" s="120" t="str">
        <f t="shared" si="751"/>
        <v/>
      </c>
      <c r="AV3178" s="90" t="str">
        <f t="shared" si="741"/>
        <v/>
      </c>
      <c r="AX3178" s="90" t="str">
        <f>IF($AV3178="", "", COUNTIF($AV$11:$AV$5010, "&lt;"&amp;$AV3178)+1+COUNTIF($AV$11:$AV3178, $AV3178)-1)</f>
        <v/>
      </c>
      <c r="AZ3178" s="111" t="str">
        <f>IF($B3178="", "", SUMIF('Shopping List'!$AV$11:$AV$25, $B3178, 'Shopping List'!$BN$11:$BN$25))</f>
        <v/>
      </c>
      <c r="BB3178" s="117" t="str">
        <f t="shared" si="752"/>
        <v/>
      </c>
    </row>
    <row r="3179" spans="1:54" x14ac:dyDescent="0.25">
      <c r="A3179" s="4"/>
      <c r="B3179" s="37"/>
      <c r="C3179" s="124"/>
      <c r="D3179" s="39"/>
      <c r="E3179" s="125"/>
      <c r="F3179" s="48"/>
      <c r="G3179" s="4"/>
      <c r="H3179" s="4"/>
      <c r="I3179" s="95" t="str">
        <f>IF($C3179="", "", IF(IFERROR(INDEX(Ingredients!$C$11:$C$310, MATCH($C3179, Ingredients!$B$11:$B$310, 0)), "")="", "", IFERROR(INDEX(Ingredients!$C$11:$C$310, MATCH($C3179, Ingredients!$B$11:$B$310, 0)), "")))</f>
        <v/>
      </c>
      <c r="J3179" s="73" t="str">
        <f>IF($B3179="", "", IF(IFERROR(INDEX(Meals!$C$11:$C$260, MATCH($B3179, Meals!$B$11:$B$260, 0)), "")="", "", IFERROR(INDEX(Meals!$C$11:$C$260, MATCH($B3179, Meals!$B$11:$B$260, 0)), "")))</f>
        <v/>
      </c>
      <c r="K3179" s="4"/>
      <c r="L3179" s="72" t="str">
        <f t="shared" si="742"/>
        <v/>
      </c>
      <c r="M3179" s="73" t="str">
        <f t="shared" si="743"/>
        <v/>
      </c>
      <c r="N3179" s="4"/>
      <c r="O3179" s="78" t="str">
        <f t="shared" si="744"/>
        <v/>
      </c>
      <c r="P3179" s="79" t="str">
        <f t="shared" si="745"/>
        <v/>
      </c>
      <c r="Q3179" s="4"/>
      <c r="R3179" s="90" t="str">
        <f t="shared" si="746"/>
        <v/>
      </c>
      <c r="S3179" s="4"/>
      <c r="Y3179" s="18" t="str">
        <f t="shared" si="747"/>
        <v/>
      </c>
      <c r="AA3179" s="18" t="str">
        <f t="shared" si="738"/>
        <v/>
      </c>
      <c r="AB3179" s="18" t="str">
        <f t="shared" si="739"/>
        <v/>
      </c>
      <c r="AC3179" s="18" t="str">
        <f t="shared" si="748"/>
        <v/>
      </c>
      <c r="AD3179" s="18" t="str">
        <f t="shared" si="748"/>
        <v/>
      </c>
      <c r="AE3179" s="18" t="str">
        <f t="shared" si="749"/>
        <v/>
      </c>
      <c r="AG3179" s="95" t="str">
        <f>IF($C3179="", "", IF(IFERROR(INDEX(Ingredients!C$11:C$310, MATCH($C3179, Ingredients!$B$11:$B$310, 0)), "")="", "", IFERROR(INDEX(Ingredients!C$11:C$310, MATCH($C3179, Ingredients!$B$11:$B$310, 0)), "")))</f>
        <v/>
      </c>
      <c r="AH3179" s="105" t="str">
        <f>IF($C3179="", "", IF(IFERROR(INDEX(Ingredients!D$11:D$310, MATCH($C3179, Ingredients!$B$11:$B$310, 0)), "")="", "", IFERROR(INDEX(Ingredients!D$11:D$310, MATCH($C3179, Ingredients!$B$11:$B$310, 0)), "")))</f>
        <v/>
      </c>
      <c r="AI3179" s="106" t="str">
        <f>IF($C3179="", "", IF(IFERROR(INDEX(Ingredients!E$11:E$310, MATCH($C3179, Ingredients!$B$11:$B$310, 0)), "")="", "", IFERROR(INDEX(Ingredients!E$11:E$310, MATCH($C3179, Ingredients!$B$11:$B$310, 0)), "")))</f>
        <v/>
      </c>
      <c r="AJ3179" s="108" t="str">
        <f>IF($C3179="", "", IF(IFERROR(INDEX(Ingredients!F$11:F$310, MATCH($C3179, Ingredients!$B$11:$B$310, 0)), "")="", "", IFERROR(INDEX(Ingredients!F$11:F$310, MATCH($C3179, Ingredients!$B$11:$B$310, 0)), "")))</f>
        <v/>
      </c>
      <c r="AK3179" s="106" t="str">
        <f>IF($C3179="", "", IF(IFERROR(INDEX(Ingredients!G$11:G$310, MATCH($C3179, Ingredients!$B$11:$B$310, 0)), "")="", "", IFERROR(INDEX(Ingredients!G$11:G$310, MATCH($C3179, Ingredients!$B$11:$B$310, 0)), "")))</f>
        <v/>
      </c>
      <c r="AL3179" s="79" t="str">
        <f>IF($C3179="", "", IF(IFERROR(INDEX(Ingredients!H$11:H$310, MATCH($C3179, Ingredients!$B$11:$B$310, 0)), "")="", "", IFERROR(INDEX(Ingredients!H$11:H$310, MATCH($C3179, Ingredients!$B$11:$B$310, 0)), "")))</f>
        <v/>
      </c>
      <c r="AN3179" s="83" t="str">
        <f t="shared" si="740"/>
        <v/>
      </c>
      <c r="AP3179" s="114" t="str">
        <f t="shared" si="750"/>
        <v/>
      </c>
      <c r="AR3179" s="117" t="str">
        <f>IF($C3179="", "", IF(IFERROR(INDEX(Ingredients!$AI$11:$AI$310, MATCH($C3179, Ingredients!$B$11:$B$310, 0)), "")="", "", IFERROR(INDEX(Ingredients!$AI$11:$AI$310, MATCH($C3179, Ingredients!$B$11:$B$310, 0)), "")))</f>
        <v/>
      </c>
      <c r="AT3179" s="120" t="str">
        <f t="shared" si="751"/>
        <v/>
      </c>
      <c r="AV3179" s="90" t="str">
        <f t="shared" si="741"/>
        <v/>
      </c>
      <c r="AX3179" s="90" t="str">
        <f>IF($AV3179="", "", COUNTIF($AV$11:$AV$5010, "&lt;"&amp;$AV3179)+1+COUNTIF($AV$11:$AV3179, $AV3179)-1)</f>
        <v/>
      </c>
      <c r="AZ3179" s="111" t="str">
        <f>IF($B3179="", "", SUMIF('Shopping List'!$AV$11:$AV$25, $B3179, 'Shopping List'!$BN$11:$BN$25))</f>
        <v/>
      </c>
      <c r="BB3179" s="117" t="str">
        <f t="shared" si="752"/>
        <v/>
      </c>
    </row>
    <row r="3180" spans="1:54" x14ac:dyDescent="0.25">
      <c r="A3180" s="4"/>
      <c r="B3180" s="37"/>
      <c r="C3180" s="124"/>
      <c r="D3180" s="39"/>
      <c r="E3180" s="125"/>
      <c r="F3180" s="48"/>
      <c r="G3180" s="4"/>
      <c r="H3180" s="4"/>
      <c r="I3180" s="95" t="str">
        <f>IF($C3180="", "", IF(IFERROR(INDEX(Ingredients!$C$11:$C$310, MATCH($C3180, Ingredients!$B$11:$B$310, 0)), "")="", "", IFERROR(INDEX(Ingredients!$C$11:$C$310, MATCH($C3180, Ingredients!$B$11:$B$310, 0)), "")))</f>
        <v/>
      </c>
      <c r="J3180" s="73" t="str">
        <f>IF($B3180="", "", IF(IFERROR(INDEX(Meals!$C$11:$C$260, MATCH($B3180, Meals!$B$11:$B$260, 0)), "")="", "", IFERROR(INDEX(Meals!$C$11:$C$260, MATCH($B3180, Meals!$B$11:$B$260, 0)), "")))</f>
        <v/>
      </c>
      <c r="K3180" s="4"/>
      <c r="L3180" s="72" t="str">
        <f t="shared" si="742"/>
        <v/>
      </c>
      <c r="M3180" s="73" t="str">
        <f t="shared" si="743"/>
        <v/>
      </c>
      <c r="N3180" s="4"/>
      <c r="O3180" s="78" t="str">
        <f t="shared" si="744"/>
        <v/>
      </c>
      <c r="P3180" s="79" t="str">
        <f t="shared" si="745"/>
        <v/>
      </c>
      <c r="Q3180" s="4"/>
      <c r="R3180" s="90" t="str">
        <f t="shared" si="746"/>
        <v/>
      </c>
      <c r="S3180" s="4"/>
      <c r="Y3180" s="18" t="str">
        <f t="shared" si="747"/>
        <v/>
      </c>
      <c r="AA3180" s="18" t="str">
        <f t="shared" si="738"/>
        <v/>
      </c>
      <c r="AB3180" s="18" t="str">
        <f t="shared" si="739"/>
        <v/>
      </c>
      <c r="AC3180" s="18" t="str">
        <f t="shared" si="748"/>
        <v/>
      </c>
      <c r="AD3180" s="18" t="str">
        <f t="shared" si="748"/>
        <v/>
      </c>
      <c r="AE3180" s="18" t="str">
        <f t="shared" si="749"/>
        <v/>
      </c>
      <c r="AG3180" s="95" t="str">
        <f>IF($C3180="", "", IF(IFERROR(INDEX(Ingredients!C$11:C$310, MATCH($C3180, Ingredients!$B$11:$B$310, 0)), "")="", "", IFERROR(INDEX(Ingredients!C$11:C$310, MATCH($C3180, Ingredients!$B$11:$B$310, 0)), "")))</f>
        <v/>
      </c>
      <c r="AH3180" s="105" t="str">
        <f>IF($C3180="", "", IF(IFERROR(INDEX(Ingredients!D$11:D$310, MATCH($C3180, Ingredients!$B$11:$B$310, 0)), "")="", "", IFERROR(INDEX(Ingredients!D$11:D$310, MATCH($C3180, Ingredients!$B$11:$B$310, 0)), "")))</f>
        <v/>
      </c>
      <c r="AI3180" s="106" t="str">
        <f>IF($C3180="", "", IF(IFERROR(INDEX(Ingredients!E$11:E$310, MATCH($C3180, Ingredients!$B$11:$B$310, 0)), "")="", "", IFERROR(INDEX(Ingredients!E$11:E$310, MATCH($C3180, Ingredients!$B$11:$B$310, 0)), "")))</f>
        <v/>
      </c>
      <c r="AJ3180" s="108" t="str">
        <f>IF($C3180="", "", IF(IFERROR(INDEX(Ingredients!F$11:F$310, MATCH($C3180, Ingredients!$B$11:$B$310, 0)), "")="", "", IFERROR(INDEX(Ingredients!F$11:F$310, MATCH($C3180, Ingredients!$B$11:$B$310, 0)), "")))</f>
        <v/>
      </c>
      <c r="AK3180" s="106" t="str">
        <f>IF($C3180="", "", IF(IFERROR(INDEX(Ingredients!G$11:G$310, MATCH($C3180, Ingredients!$B$11:$B$310, 0)), "")="", "", IFERROR(INDEX(Ingredients!G$11:G$310, MATCH($C3180, Ingredients!$B$11:$B$310, 0)), "")))</f>
        <v/>
      </c>
      <c r="AL3180" s="79" t="str">
        <f>IF($C3180="", "", IF(IFERROR(INDEX(Ingredients!H$11:H$310, MATCH($C3180, Ingredients!$B$11:$B$310, 0)), "")="", "", IFERROR(INDEX(Ingredients!H$11:H$310, MATCH($C3180, Ingredients!$B$11:$B$310, 0)), "")))</f>
        <v/>
      </c>
      <c r="AN3180" s="83" t="str">
        <f t="shared" si="740"/>
        <v/>
      </c>
      <c r="AP3180" s="114" t="str">
        <f t="shared" si="750"/>
        <v/>
      </c>
      <c r="AR3180" s="117" t="str">
        <f>IF($C3180="", "", IF(IFERROR(INDEX(Ingredients!$AI$11:$AI$310, MATCH($C3180, Ingredients!$B$11:$B$310, 0)), "")="", "", IFERROR(INDEX(Ingredients!$AI$11:$AI$310, MATCH($C3180, Ingredients!$B$11:$B$310, 0)), "")))</f>
        <v/>
      </c>
      <c r="AT3180" s="120" t="str">
        <f t="shared" si="751"/>
        <v/>
      </c>
      <c r="AV3180" s="90" t="str">
        <f t="shared" si="741"/>
        <v/>
      </c>
      <c r="AX3180" s="90" t="str">
        <f>IF($AV3180="", "", COUNTIF($AV$11:$AV$5010, "&lt;"&amp;$AV3180)+1+COUNTIF($AV$11:$AV3180, $AV3180)-1)</f>
        <v/>
      </c>
      <c r="AZ3180" s="111" t="str">
        <f>IF($B3180="", "", SUMIF('Shopping List'!$AV$11:$AV$25, $B3180, 'Shopping List'!$BN$11:$BN$25))</f>
        <v/>
      </c>
      <c r="BB3180" s="117" t="str">
        <f t="shared" si="752"/>
        <v/>
      </c>
    </row>
    <row r="3181" spans="1:54" x14ac:dyDescent="0.25">
      <c r="A3181" s="4"/>
      <c r="B3181" s="37"/>
      <c r="C3181" s="124"/>
      <c r="D3181" s="39"/>
      <c r="E3181" s="125"/>
      <c r="F3181" s="48"/>
      <c r="G3181" s="4"/>
      <c r="H3181" s="4"/>
      <c r="I3181" s="95" t="str">
        <f>IF($C3181="", "", IF(IFERROR(INDEX(Ingredients!$C$11:$C$310, MATCH($C3181, Ingredients!$B$11:$B$310, 0)), "")="", "", IFERROR(INDEX(Ingredients!$C$11:$C$310, MATCH($C3181, Ingredients!$B$11:$B$310, 0)), "")))</f>
        <v/>
      </c>
      <c r="J3181" s="73" t="str">
        <f>IF($B3181="", "", IF(IFERROR(INDEX(Meals!$C$11:$C$260, MATCH($B3181, Meals!$B$11:$B$260, 0)), "")="", "", IFERROR(INDEX(Meals!$C$11:$C$260, MATCH($B3181, Meals!$B$11:$B$260, 0)), "")))</f>
        <v/>
      </c>
      <c r="K3181" s="4"/>
      <c r="L3181" s="72" t="str">
        <f t="shared" si="742"/>
        <v/>
      </c>
      <c r="M3181" s="73" t="str">
        <f t="shared" si="743"/>
        <v/>
      </c>
      <c r="N3181" s="4"/>
      <c r="O3181" s="78" t="str">
        <f t="shared" si="744"/>
        <v/>
      </c>
      <c r="P3181" s="79" t="str">
        <f t="shared" si="745"/>
        <v/>
      </c>
      <c r="Q3181" s="4"/>
      <c r="R3181" s="90" t="str">
        <f t="shared" si="746"/>
        <v/>
      </c>
      <c r="S3181" s="4"/>
      <c r="Y3181" s="18" t="str">
        <f t="shared" si="747"/>
        <v/>
      </c>
      <c r="AA3181" s="18" t="str">
        <f t="shared" si="738"/>
        <v/>
      </c>
      <c r="AB3181" s="18" t="str">
        <f t="shared" si="739"/>
        <v/>
      </c>
      <c r="AC3181" s="18" t="str">
        <f t="shared" si="748"/>
        <v/>
      </c>
      <c r="AD3181" s="18" t="str">
        <f t="shared" si="748"/>
        <v/>
      </c>
      <c r="AE3181" s="18" t="str">
        <f t="shared" si="749"/>
        <v/>
      </c>
      <c r="AG3181" s="95" t="str">
        <f>IF($C3181="", "", IF(IFERROR(INDEX(Ingredients!C$11:C$310, MATCH($C3181, Ingredients!$B$11:$B$310, 0)), "")="", "", IFERROR(INDEX(Ingredients!C$11:C$310, MATCH($C3181, Ingredients!$B$11:$B$310, 0)), "")))</f>
        <v/>
      </c>
      <c r="AH3181" s="105" t="str">
        <f>IF($C3181="", "", IF(IFERROR(INDEX(Ingredients!D$11:D$310, MATCH($C3181, Ingredients!$B$11:$B$310, 0)), "")="", "", IFERROR(INDEX(Ingredients!D$11:D$310, MATCH($C3181, Ingredients!$B$11:$B$310, 0)), "")))</f>
        <v/>
      </c>
      <c r="AI3181" s="106" t="str">
        <f>IF($C3181="", "", IF(IFERROR(INDEX(Ingredients!E$11:E$310, MATCH($C3181, Ingredients!$B$11:$B$310, 0)), "")="", "", IFERROR(INDEX(Ingredients!E$11:E$310, MATCH($C3181, Ingredients!$B$11:$B$310, 0)), "")))</f>
        <v/>
      </c>
      <c r="AJ3181" s="108" t="str">
        <f>IF($C3181="", "", IF(IFERROR(INDEX(Ingredients!F$11:F$310, MATCH($C3181, Ingredients!$B$11:$B$310, 0)), "")="", "", IFERROR(INDEX(Ingredients!F$11:F$310, MATCH($C3181, Ingredients!$B$11:$B$310, 0)), "")))</f>
        <v/>
      </c>
      <c r="AK3181" s="106" t="str">
        <f>IF($C3181="", "", IF(IFERROR(INDEX(Ingredients!G$11:G$310, MATCH($C3181, Ingredients!$B$11:$B$310, 0)), "")="", "", IFERROR(INDEX(Ingredients!G$11:G$310, MATCH($C3181, Ingredients!$B$11:$B$310, 0)), "")))</f>
        <v/>
      </c>
      <c r="AL3181" s="79" t="str">
        <f>IF($C3181="", "", IF(IFERROR(INDEX(Ingredients!H$11:H$310, MATCH($C3181, Ingredients!$B$11:$B$310, 0)), "")="", "", IFERROR(INDEX(Ingredients!H$11:H$310, MATCH($C3181, Ingredients!$B$11:$B$310, 0)), "")))</f>
        <v/>
      </c>
      <c r="AN3181" s="83" t="str">
        <f t="shared" si="740"/>
        <v/>
      </c>
      <c r="AP3181" s="114" t="str">
        <f t="shared" si="750"/>
        <v/>
      </c>
      <c r="AR3181" s="117" t="str">
        <f>IF($C3181="", "", IF(IFERROR(INDEX(Ingredients!$AI$11:$AI$310, MATCH($C3181, Ingredients!$B$11:$B$310, 0)), "")="", "", IFERROR(INDEX(Ingredients!$AI$11:$AI$310, MATCH($C3181, Ingredients!$B$11:$B$310, 0)), "")))</f>
        <v/>
      </c>
      <c r="AT3181" s="120" t="str">
        <f t="shared" si="751"/>
        <v/>
      </c>
      <c r="AV3181" s="90" t="str">
        <f t="shared" si="741"/>
        <v/>
      </c>
      <c r="AX3181" s="90" t="str">
        <f>IF($AV3181="", "", COUNTIF($AV$11:$AV$5010, "&lt;"&amp;$AV3181)+1+COUNTIF($AV$11:$AV3181, $AV3181)-1)</f>
        <v/>
      </c>
      <c r="AZ3181" s="111" t="str">
        <f>IF($B3181="", "", SUMIF('Shopping List'!$AV$11:$AV$25, $B3181, 'Shopping List'!$BN$11:$BN$25))</f>
        <v/>
      </c>
      <c r="BB3181" s="117" t="str">
        <f t="shared" si="752"/>
        <v/>
      </c>
    </row>
    <row r="3182" spans="1:54" x14ac:dyDescent="0.25">
      <c r="A3182" s="4"/>
      <c r="B3182" s="37"/>
      <c r="C3182" s="124"/>
      <c r="D3182" s="39"/>
      <c r="E3182" s="125"/>
      <c r="F3182" s="48"/>
      <c r="G3182" s="4"/>
      <c r="H3182" s="4"/>
      <c r="I3182" s="95" t="str">
        <f>IF($C3182="", "", IF(IFERROR(INDEX(Ingredients!$C$11:$C$310, MATCH($C3182, Ingredients!$B$11:$B$310, 0)), "")="", "", IFERROR(INDEX(Ingredients!$C$11:$C$310, MATCH($C3182, Ingredients!$B$11:$B$310, 0)), "")))</f>
        <v/>
      </c>
      <c r="J3182" s="73" t="str">
        <f>IF($B3182="", "", IF(IFERROR(INDEX(Meals!$C$11:$C$260, MATCH($B3182, Meals!$B$11:$B$260, 0)), "")="", "", IFERROR(INDEX(Meals!$C$11:$C$260, MATCH($B3182, Meals!$B$11:$B$260, 0)), "")))</f>
        <v/>
      </c>
      <c r="K3182" s="4"/>
      <c r="L3182" s="72" t="str">
        <f t="shared" si="742"/>
        <v/>
      </c>
      <c r="M3182" s="73" t="str">
        <f t="shared" si="743"/>
        <v/>
      </c>
      <c r="N3182" s="4"/>
      <c r="O3182" s="78" t="str">
        <f t="shared" si="744"/>
        <v/>
      </c>
      <c r="P3182" s="79" t="str">
        <f t="shared" si="745"/>
        <v/>
      </c>
      <c r="Q3182" s="4"/>
      <c r="R3182" s="90" t="str">
        <f t="shared" si="746"/>
        <v/>
      </c>
      <c r="S3182" s="4"/>
      <c r="Y3182" s="18" t="str">
        <f t="shared" si="747"/>
        <v/>
      </c>
      <c r="AA3182" s="18" t="str">
        <f t="shared" si="738"/>
        <v/>
      </c>
      <c r="AB3182" s="18" t="str">
        <f t="shared" si="739"/>
        <v/>
      </c>
      <c r="AC3182" s="18" t="str">
        <f t="shared" si="748"/>
        <v/>
      </c>
      <c r="AD3182" s="18" t="str">
        <f t="shared" si="748"/>
        <v/>
      </c>
      <c r="AE3182" s="18" t="str">
        <f t="shared" si="749"/>
        <v/>
      </c>
      <c r="AG3182" s="95" t="str">
        <f>IF($C3182="", "", IF(IFERROR(INDEX(Ingredients!C$11:C$310, MATCH($C3182, Ingredients!$B$11:$B$310, 0)), "")="", "", IFERROR(INDEX(Ingredients!C$11:C$310, MATCH($C3182, Ingredients!$B$11:$B$310, 0)), "")))</f>
        <v/>
      </c>
      <c r="AH3182" s="105" t="str">
        <f>IF($C3182="", "", IF(IFERROR(INDEX(Ingredients!D$11:D$310, MATCH($C3182, Ingredients!$B$11:$B$310, 0)), "")="", "", IFERROR(INDEX(Ingredients!D$11:D$310, MATCH($C3182, Ingredients!$B$11:$B$310, 0)), "")))</f>
        <v/>
      </c>
      <c r="AI3182" s="106" t="str">
        <f>IF($C3182="", "", IF(IFERROR(INDEX(Ingredients!E$11:E$310, MATCH($C3182, Ingredients!$B$11:$B$310, 0)), "")="", "", IFERROR(INDEX(Ingredients!E$11:E$310, MATCH($C3182, Ingredients!$B$11:$B$310, 0)), "")))</f>
        <v/>
      </c>
      <c r="AJ3182" s="108" t="str">
        <f>IF($C3182="", "", IF(IFERROR(INDEX(Ingredients!F$11:F$310, MATCH($C3182, Ingredients!$B$11:$B$310, 0)), "")="", "", IFERROR(INDEX(Ingredients!F$11:F$310, MATCH($C3182, Ingredients!$B$11:$B$310, 0)), "")))</f>
        <v/>
      </c>
      <c r="AK3182" s="106" t="str">
        <f>IF($C3182="", "", IF(IFERROR(INDEX(Ingredients!G$11:G$310, MATCH($C3182, Ingredients!$B$11:$B$310, 0)), "")="", "", IFERROR(INDEX(Ingredients!G$11:G$310, MATCH($C3182, Ingredients!$B$11:$B$310, 0)), "")))</f>
        <v/>
      </c>
      <c r="AL3182" s="79" t="str">
        <f>IF($C3182="", "", IF(IFERROR(INDEX(Ingredients!H$11:H$310, MATCH($C3182, Ingredients!$B$11:$B$310, 0)), "")="", "", IFERROR(INDEX(Ingredients!H$11:H$310, MATCH($C3182, Ingredients!$B$11:$B$310, 0)), "")))</f>
        <v/>
      </c>
      <c r="AN3182" s="83" t="str">
        <f t="shared" si="740"/>
        <v/>
      </c>
      <c r="AP3182" s="114" t="str">
        <f t="shared" si="750"/>
        <v/>
      </c>
      <c r="AR3182" s="117" t="str">
        <f>IF($C3182="", "", IF(IFERROR(INDEX(Ingredients!$AI$11:$AI$310, MATCH($C3182, Ingredients!$B$11:$B$310, 0)), "")="", "", IFERROR(INDEX(Ingredients!$AI$11:$AI$310, MATCH($C3182, Ingredients!$B$11:$B$310, 0)), "")))</f>
        <v/>
      </c>
      <c r="AT3182" s="120" t="str">
        <f t="shared" si="751"/>
        <v/>
      </c>
      <c r="AV3182" s="90" t="str">
        <f t="shared" si="741"/>
        <v/>
      </c>
      <c r="AX3182" s="90" t="str">
        <f>IF($AV3182="", "", COUNTIF($AV$11:$AV$5010, "&lt;"&amp;$AV3182)+1+COUNTIF($AV$11:$AV3182, $AV3182)-1)</f>
        <v/>
      </c>
      <c r="AZ3182" s="111" t="str">
        <f>IF($B3182="", "", SUMIF('Shopping List'!$AV$11:$AV$25, $B3182, 'Shopping List'!$BN$11:$BN$25))</f>
        <v/>
      </c>
      <c r="BB3182" s="117" t="str">
        <f t="shared" si="752"/>
        <v/>
      </c>
    </row>
    <row r="3183" spans="1:54" x14ac:dyDescent="0.25">
      <c r="A3183" s="4"/>
      <c r="B3183" s="37"/>
      <c r="C3183" s="124"/>
      <c r="D3183" s="39"/>
      <c r="E3183" s="125"/>
      <c r="F3183" s="48"/>
      <c r="G3183" s="4"/>
      <c r="H3183" s="4"/>
      <c r="I3183" s="95" t="str">
        <f>IF($C3183="", "", IF(IFERROR(INDEX(Ingredients!$C$11:$C$310, MATCH($C3183, Ingredients!$B$11:$B$310, 0)), "")="", "", IFERROR(INDEX(Ingredients!$C$11:$C$310, MATCH($C3183, Ingredients!$B$11:$B$310, 0)), "")))</f>
        <v/>
      </c>
      <c r="J3183" s="73" t="str">
        <f>IF($B3183="", "", IF(IFERROR(INDEX(Meals!$C$11:$C$260, MATCH($B3183, Meals!$B$11:$B$260, 0)), "")="", "", IFERROR(INDEX(Meals!$C$11:$C$260, MATCH($B3183, Meals!$B$11:$B$260, 0)), "")))</f>
        <v/>
      </c>
      <c r="K3183" s="4"/>
      <c r="L3183" s="72" t="str">
        <f t="shared" si="742"/>
        <v/>
      </c>
      <c r="M3183" s="73" t="str">
        <f t="shared" si="743"/>
        <v/>
      </c>
      <c r="N3183" s="4"/>
      <c r="O3183" s="78" t="str">
        <f t="shared" si="744"/>
        <v/>
      </c>
      <c r="P3183" s="79" t="str">
        <f t="shared" si="745"/>
        <v/>
      </c>
      <c r="Q3183" s="4"/>
      <c r="R3183" s="90" t="str">
        <f t="shared" si="746"/>
        <v/>
      </c>
      <c r="S3183" s="4"/>
      <c r="Y3183" s="18" t="str">
        <f t="shared" si="747"/>
        <v/>
      </c>
      <c r="AA3183" s="18" t="str">
        <f t="shared" si="738"/>
        <v/>
      </c>
      <c r="AB3183" s="18" t="str">
        <f t="shared" si="739"/>
        <v/>
      </c>
      <c r="AC3183" s="18" t="str">
        <f t="shared" si="748"/>
        <v/>
      </c>
      <c r="AD3183" s="18" t="str">
        <f t="shared" si="748"/>
        <v/>
      </c>
      <c r="AE3183" s="18" t="str">
        <f t="shared" si="749"/>
        <v/>
      </c>
      <c r="AG3183" s="95" t="str">
        <f>IF($C3183="", "", IF(IFERROR(INDEX(Ingredients!C$11:C$310, MATCH($C3183, Ingredients!$B$11:$B$310, 0)), "")="", "", IFERROR(INDEX(Ingredients!C$11:C$310, MATCH($C3183, Ingredients!$B$11:$B$310, 0)), "")))</f>
        <v/>
      </c>
      <c r="AH3183" s="105" t="str">
        <f>IF($C3183="", "", IF(IFERROR(INDEX(Ingredients!D$11:D$310, MATCH($C3183, Ingredients!$B$11:$B$310, 0)), "")="", "", IFERROR(INDEX(Ingredients!D$11:D$310, MATCH($C3183, Ingredients!$B$11:$B$310, 0)), "")))</f>
        <v/>
      </c>
      <c r="AI3183" s="106" t="str">
        <f>IF($C3183="", "", IF(IFERROR(INDEX(Ingredients!E$11:E$310, MATCH($C3183, Ingredients!$B$11:$B$310, 0)), "")="", "", IFERROR(INDEX(Ingredients!E$11:E$310, MATCH($C3183, Ingredients!$B$11:$B$310, 0)), "")))</f>
        <v/>
      </c>
      <c r="AJ3183" s="108" t="str">
        <f>IF($C3183="", "", IF(IFERROR(INDEX(Ingredients!F$11:F$310, MATCH($C3183, Ingredients!$B$11:$B$310, 0)), "")="", "", IFERROR(INDEX(Ingredients!F$11:F$310, MATCH($C3183, Ingredients!$B$11:$B$310, 0)), "")))</f>
        <v/>
      </c>
      <c r="AK3183" s="106" t="str">
        <f>IF($C3183="", "", IF(IFERROR(INDEX(Ingredients!G$11:G$310, MATCH($C3183, Ingredients!$B$11:$B$310, 0)), "")="", "", IFERROR(INDEX(Ingredients!G$11:G$310, MATCH($C3183, Ingredients!$B$11:$B$310, 0)), "")))</f>
        <v/>
      </c>
      <c r="AL3183" s="79" t="str">
        <f>IF($C3183="", "", IF(IFERROR(INDEX(Ingredients!H$11:H$310, MATCH($C3183, Ingredients!$B$11:$B$310, 0)), "")="", "", IFERROR(INDEX(Ingredients!H$11:H$310, MATCH($C3183, Ingredients!$B$11:$B$310, 0)), "")))</f>
        <v/>
      </c>
      <c r="AN3183" s="83" t="str">
        <f t="shared" si="740"/>
        <v/>
      </c>
      <c r="AP3183" s="114" t="str">
        <f t="shared" si="750"/>
        <v/>
      </c>
      <c r="AR3183" s="117" t="str">
        <f>IF($C3183="", "", IF(IFERROR(INDEX(Ingredients!$AI$11:$AI$310, MATCH($C3183, Ingredients!$B$11:$B$310, 0)), "")="", "", IFERROR(INDEX(Ingredients!$AI$11:$AI$310, MATCH($C3183, Ingredients!$B$11:$B$310, 0)), "")))</f>
        <v/>
      </c>
      <c r="AT3183" s="120" t="str">
        <f t="shared" si="751"/>
        <v/>
      </c>
      <c r="AV3183" s="90" t="str">
        <f t="shared" si="741"/>
        <v/>
      </c>
      <c r="AX3183" s="90" t="str">
        <f>IF($AV3183="", "", COUNTIF($AV$11:$AV$5010, "&lt;"&amp;$AV3183)+1+COUNTIF($AV$11:$AV3183, $AV3183)-1)</f>
        <v/>
      </c>
      <c r="AZ3183" s="111" t="str">
        <f>IF($B3183="", "", SUMIF('Shopping List'!$AV$11:$AV$25, $B3183, 'Shopping List'!$BN$11:$BN$25))</f>
        <v/>
      </c>
      <c r="BB3183" s="117" t="str">
        <f t="shared" si="752"/>
        <v/>
      </c>
    </row>
    <row r="3184" spans="1:54" x14ac:dyDescent="0.25">
      <c r="A3184" s="4"/>
      <c r="B3184" s="37"/>
      <c r="C3184" s="124"/>
      <c r="D3184" s="39"/>
      <c r="E3184" s="125"/>
      <c r="F3184" s="48"/>
      <c r="G3184" s="4"/>
      <c r="H3184" s="4"/>
      <c r="I3184" s="95" t="str">
        <f>IF($C3184="", "", IF(IFERROR(INDEX(Ingredients!$C$11:$C$310, MATCH($C3184, Ingredients!$B$11:$B$310, 0)), "")="", "", IFERROR(INDEX(Ingredients!$C$11:$C$310, MATCH($C3184, Ingredients!$B$11:$B$310, 0)), "")))</f>
        <v/>
      </c>
      <c r="J3184" s="73" t="str">
        <f>IF($B3184="", "", IF(IFERROR(INDEX(Meals!$C$11:$C$260, MATCH($B3184, Meals!$B$11:$B$260, 0)), "")="", "", IFERROR(INDEX(Meals!$C$11:$C$260, MATCH($B3184, Meals!$B$11:$B$260, 0)), "")))</f>
        <v/>
      </c>
      <c r="K3184" s="4"/>
      <c r="L3184" s="72" t="str">
        <f t="shared" si="742"/>
        <v/>
      </c>
      <c r="M3184" s="73" t="str">
        <f t="shared" si="743"/>
        <v/>
      </c>
      <c r="N3184" s="4"/>
      <c r="O3184" s="78" t="str">
        <f t="shared" si="744"/>
        <v/>
      </c>
      <c r="P3184" s="79" t="str">
        <f t="shared" si="745"/>
        <v/>
      </c>
      <c r="Q3184" s="4"/>
      <c r="R3184" s="90" t="str">
        <f t="shared" si="746"/>
        <v/>
      </c>
      <c r="S3184" s="4"/>
      <c r="Y3184" s="18" t="str">
        <f t="shared" si="747"/>
        <v/>
      </c>
      <c r="AA3184" s="18" t="str">
        <f t="shared" si="738"/>
        <v/>
      </c>
      <c r="AB3184" s="18" t="str">
        <f t="shared" si="739"/>
        <v/>
      </c>
      <c r="AC3184" s="18" t="str">
        <f t="shared" si="748"/>
        <v/>
      </c>
      <c r="AD3184" s="18" t="str">
        <f t="shared" si="748"/>
        <v/>
      </c>
      <c r="AE3184" s="18" t="str">
        <f t="shared" si="749"/>
        <v/>
      </c>
      <c r="AG3184" s="95" t="str">
        <f>IF($C3184="", "", IF(IFERROR(INDEX(Ingredients!C$11:C$310, MATCH($C3184, Ingredients!$B$11:$B$310, 0)), "")="", "", IFERROR(INDEX(Ingredients!C$11:C$310, MATCH($C3184, Ingredients!$B$11:$B$310, 0)), "")))</f>
        <v/>
      </c>
      <c r="AH3184" s="105" t="str">
        <f>IF($C3184="", "", IF(IFERROR(INDEX(Ingredients!D$11:D$310, MATCH($C3184, Ingredients!$B$11:$B$310, 0)), "")="", "", IFERROR(INDEX(Ingredients!D$11:D$310, MATCH($C3184, Ingredients!$B$11:$B$310, 0)), "")))</f>
        <v/>
      </c>
      <c r="AI3184" s="106" t="str">
        <f>IF($C3184="", "", IF(IFERROR(INDEX(Ingredients!E$11:E$310, MATCH($C3184, Ingredients!$B$11:$B$310, 0)), "")="", "", IFERROR(INDEX(Ingredients!E$11:E$310, MATCH($C3184, Ingredients!$B$11:$B$310, 0)), "")))</f>
        <v/>
      </c>
      <c r="AJ3184" s="108" t="str">
        <f>IF($C3184="", "", IF(IFERROR(INDEX(Ingredients!F$11:F$310, MATCH($C3184, Ingredients!$B$11:$B$310, 0)), "")="", "", IFERROR(INDEX(Ingredients!F$11:F$310, MATCH($C3184, Ingredients!$B$11:$B$310, 0)), "")))</f>
        <v/>
      </c>
      <c r="AK3184" s="106" t="str">
        <f>IF($C3184="", "", IF(IFERROR(INDEX(Ingredients!G$11:G$310, MATCH($C3184, Ingredients!$B$11:$B$310, 0)), "")="", "", IFERROR(INDEX(Ingredients!G$11:G$310, MATCH($C3184, Ingredients!$B$11:$B$310, 0)), "")))</f>
        <v/>
      </c>
      <c r="AL3184" s="79" t="str">
        <f>IF($C3184="", "", IF(IFERROR(INDEX(Ingredients!H$11:H$310, MATCH($C3184, Ingredients!$B$11:$B$310, 0)), "")="", "", IFERROR(INDEX(Ingredients!H$11:H$310, MATCH($C3184, Ingredients!$B$11:$B$310, 0)), "")))</f>
        <v/>
      </c>
      <c r="AN3184" s="83" t="str">
        <f t="shared" si="740"/>
        <v/>
      </c>
      <c r="AP3184" s="114" t="str">
        <f t="shared" si="750"/>
        <v/>
      </c>
      <c r="AR3184" s="117" t="str">
        <f>IF($C3184="", "", IF(IFERROR(INDEX(Ingredients!$AI$11:$AI$310, MATCH($C3184, Ingredients!$B$11:$B$310, 0)), "")="", "", IFERROR(INDEX(Ingredients!$AI$11:$AI$310, MATCH($C3184, Ingredients!$B$11:$B$310, 0)), "")))</f>
        <v/>
      </c>
      <c r="AT3184" s="120" t="str">
        <f t="shared" si="751"/>
        <v/>
      </c>
      <c r="AV3184" s="90" t="str">
        <f t="shared" si="741"/>
        <v/>
      </c>
      <c r="AX3184" s="90" t="str">
        <f>IF($AV3184="", "", COUNTIF($AV$11:$AV$5010, "&lt;"&amp;$AV3184)+1+COUNTIF($AV$11:$AV3184, $AV3184)-1)</f>
        <v/>
      </c>
      <c r="AZ3184" s="111" t="str">
        <f>IF($B3184="", "", SUMIF('Shopping List'!$AV$11:$AV$25, $B3184, 'Shopping List'!$BN$11:$BN$25))</f>
        <v/>
      </c>
      <c r="BB3184" s="117" t="str">
        <f t="shared" si="752"/>
        <v/>
      </c>
    </row>
    <row r="3185" spans="1:54" x14ac:dyDescent="0.25">
      <c r="A3185" s="4"/>
      <c r="B3185" s="37"/>
      <c r="C3185" s="124"/>
      <c r="D3185" s="39"/>
      <c r="E3185" s="125"/>
      <c r="F3185" s="48"/>
      <c r="G3185" s="4"/>
      <c r="H3185" s="4"/>
      <c r="I3185" s="95" t="str">
        <f>IF($C3185="", "", IF(IFERROR(INDEX(Ingredients!$C$11:$C$310, MATCH($C3185, Ingredients!$B$11:$B$310, 0)), "")="", "", IFERROR(INDEX(Ingredients!$C$11:$C$310, MATCH($C3185, Ingredients!$B$11:$B$310, 0)), "")))</f>
        <v/>
      </c>
      <c r="J3185" s="73" t="str">
        <f>IF($B3185="", "", IF(IFERROR(INDEX(Meals!$C$11:$C$260, MATCH($B3185, Meals!$B$11:$B$260, 0)), "")="", "", IFERROR(INDEX(Meals!$C$11:$C$260, MATCH($B3185, Meals!$B$11:$B$260, 0)), "")))</f>
        <v/>
      </c>
      <c r="K3185" s="4"/>
      <c r="L3185" s="72" t="str">
        <f t="shared" si="742"/>
        <v/>
      </c>
      <c r="M3185" s="73" t="str">
        <f t="shared" si="743"/>
        <v/>
      </c>
      <c r="N3185" s="4"/>
      <c r="O3185" s="78" t="str">
        <f t="shared" si="744"/>
        <v/>
      </c>
      <c r="P3185" s="79" t="str">
        <f t="shared" si="745"/>
        <v/>
      </c>
      <c r="Q3185" s="4"/>
      <c r="R3185" s="90" t="str">
        <f t="shared" si="746"/>
        <v/>
      </c>
      <c r="S3185" s="4"/>
      <c r="Y3185" s="18" t="str">
        <f t="shared" si="747"/>
        <v/>
      </c>
      <c r="AA3185" s="18" t="str">
        <f t="shared" si="738"/>
        <v/>
      </c>
      <c r="AB3185" s="18" t="str">
        <f t="shared" si="739"/>
        <v/>
      </c>
      <c r="AC3185" s="18" t="str">
        <f t="shared" si="748"/>
        <v/>
      </c>
      <c r="AD3185" s="18" t="str">
        <f t="shared" si="748"/>
        <v/>
      </c>
      <c r="AE3185" s="18" t="str">
        <f t="shared" si="749"/>
        <v/>
      </c>
      <c r="AG3185" s="95" t="str">
        <f>IF($C3185="", "", IF(IFERROR(INDEX(Ingredients!C$11:C$310, MATCH($C3185, Ingredients!$B$11:$B$310, 0)), "")="", "", IFERROR(INDEX(Ingredients!C$11:C$310, MATCH($C3185, Ingredients!$B$11:$B$310, 0)), "")))</f>
        <v/>
      </c>
      <c r="AH3185" s="105" t="str">
        <f>IF($C3185="", "", IF(IFERROR(INDEX(Ingredients!D$11:D$310, MATCH($C3185, Ingredients!$B$11:$B$310, 0)), "")="", "", IFERROR(INDEX(Ingredients!D$11:D$310, MATCH($C3185, Ingredients!$B$11:$B$310, 0)), "")))</f>
        <v/>
      </c>
      <c r="AI3185" s="106" t="str">
        <f>IF($C3185="", "", IF(IFERROR(INDEX(Ingredients!E$11:E$310, MATCH($C3185, Ingredients!$B$11:$B$310, 0)), "")="", "", IFERROR(INDEX(Ingredients!E$11:E$310, MATCH($C3185, Ingredients!$B$11:$B$310, 0)), "")))</f>
        <v/>
      </c>
      <c r="AJ3185" s="108" t="str">
        <f>IF($C3185="", "", IF(IFERROR(INDEX(Ingredients!F$11:F$310, MATCH($C3185, Ingredients!$B$11:$B$310, 0)), "")="", "", IFERROR(INDEX(Ingredients!F$11:F$310, MATCH($C3185, Ingredients!$B$11:$B$310, 0)), "")))</f>
        <v/>
      </c>
      <c r="AK3185" s="106" t="str">
        <f>IF($C3185="", "", IF(IFERROR(INDEX(Ingredients!G$11:G$310, MATCH($C3185, Ingredients!$B$11:$B$310, 0)), "")="", "", IFERROR(INDEX(Ingredients!G$11:G$310, MATCH($C3185, Ingredients!$B$11:$B$310, 0)), "")))</f>
        <v/>
      </c>
      <c r="AL3185" s="79" t="str">
        <f>IF($C3185="", "", IF(IFERROR(INDEX(Ingredients!H$11:H$310, MATCH($C3185, Ingredients!$B$11:$B$310, 0)), "")="", "", IFERROR(INDEX(Ingredients!H$11:H$310, MATCH($C3185, Ingredients!$B$11:$B$310, 0)), "")))</f>
        <v/>
      </c>
      <c r="AN3185" s="83" t="str">
        <f t="shared" si="740"/>
        <v/>
      </c>
      <c r="AP3185" s="114" t="str">
        <f t="shared" si="750"/>
        <v/>
      </c>
      <c r="AR3185" s="117" t="str">
        <f>IF($C3185="", "", IF(IFERROR(INDEX(Ingredients!$AI$11:$AI$310, MATCH($C3185, Ingredients!$B$11:$B$310, 0)), "")="", "", IFERROR(INDEX(Ingredients!$AI$11:$AI$310, MATCH($C3185, Ingredients!$B$11:$B$310, 0)), "")))</f>
        <v/>
      </c>
      <c r="AT3185" s="120" t="str">
        <f t="shared" si="751"/>
        <v/>
      </c>
      <c r="AV3185" s="90" t="str">
        <f t="shared" si="741"/>
        <v/>
      </c>
      <c r="AX3185" s="90" t="str">
        <f>IF($AV3185="", "", COUNTIF($AV$11:$AV$5010, "&lt;"&amp;$AV3185)+1+COUNTIF($AV$11:$AV3185, $AV3185)-1)</f>
        <v/>
      </c>
      <c r="AZ3185" s="111" t="str">
        <f>IF($B3185="", "", SUMIF('Shopping List'!$AV$11:$AV$25, $B3185, 'Shopping List'!$BN$11:$BN$25))</f>
        <v/>
      </c>
      <c r="BB3185" s="117" t="str">
        <f t="shared" si="752"/>
        <v/>
      </c>
    </row>
    <row r="3186" spans="1:54" x14ac:dyDescent="0.25">
      <c r="A3186" s="4"/>
      <c r="B3186" s="37"/>
      <c r="C3186" s="124"/>
      <c r="D3186" s="39"/>
      <c r="E3186" s="125"/>
      <c r="F3186" s="48"/>
      <c r="G3186" s="4"/>
      <c r="H3186" s="4"/>
      <c r="I3186" s="95" t="str">
        <f>IF($C3186="", "", IF(IFERROR(INDEX(Ingredients!$C$11:$C$310, MATCH($C3186, Ingredients!$B$11:$B$310, 0)), "")="", "", IFERROR(INDEX(Ingredients!$C$11:$C$310, MATCH($C3186, Ingredients!$B$11:$B$310, 0)), "")))</f>
        <v/>
      </c>
      <c r="J3186" s="73" t="str">
        <f>IF($B3186="", "", IF(IFERROR(INDEX(Meals!$C$11:$C$260, MATCH($B3186, Meals!$B$11:$B$260, 0)), "")="", "", IFERROR(INDEX(Meals!$C$11:$C$260, MATCH($B3186, Meals!$B$11:$B$260, 0)), "")))</f>
        <v/>
      </c>
      <c r="K3186" s="4"/>
      <c r="L3186" s="72" t="str">
        <f t="shared" si="742"/>
        <v/>
      </c>
      <c r="M3186" s="73" t="str">
        <f t="shared" si="743"/>
        <v/>
      </c>
      <c r="N3186" s="4"/>
      <c r="O3186" s="78" t="str">
        <f t="shared" si="744"/>
        <v/>
      </c>
      <c r="P3186" s="79" t="str">
        <f t="shared" si="745"/>
        <v/>
      </c>
      <c r="Q3186" s="4"/>
      <c r="R3186" s="90" t="str">
        <f t="shared" si="746"/>
        <v/>
      </c>
      <c r="S3186" s="4"/>
      <c r="Y3186" s="18" t="str">
        <f t="shared" si="747"/>
        <v/>
      </c>
      <c r="AA3186" s="18" t="str">
        <f t="shared" si="738"/>
        <v/>
      </c>
      <c r="AB3186" s="18" t="str">
        <f t="shared" si="739"/>
        <v/>
      </c>
      <c r="AC3186" s="18" t="str">
        <f t="shared" si="748"/>
        <v/>
      </c>
      <c r="AD3186" s="18" t="str">
        <f t="shared" si="748"/>
        <v/>
      </c>
      <c r="AE3186" s="18" t="str">
        <f t="shared" si="749"/>
        <v/>
      </c>
      <c r="AG3186" s="95" t="str">
        <f>IF($C3186="", "", IF(IFERROR(INDEX(Ingredients!C$11:C$310, MATCH($C3186, Ingredients!$B$11:$B$310, 0)), "")="", "", IFERROR(INDEX(Ingredients!C$11:C$310, MATCH($C3186, Ingredients!$B$11:$B$310, 0)), "")))</f>
        <v/>
      </c>
      <c r="AH3186" s="105" t="str">
        <f>IF($C3186="", "", IF(IFERROR(INDEX(Ingredients!D$11:D$310, MATCH($C3186, Ingredients!$B$11:$B$310, 0)), "")="", "", IFERROR(INDEX(Ingredients!D$11:D$310, MATCH($C3186, Ingredients!$B$11:$B$310, 0)), "")))</f>
        <v/>
      </c>
      <c r="AI3186" s="106" t="str">
        <f>IF($C3186="", "", IF(IFERROR(INDEX(Ingredients!E$11:E$310, MATCH($C3186, Ingredients!$B$11:$B$310, 0)), "")="", "", IFERROR(INDEX(Ingredients!E$11:E$310, MATCH($C3186, Ingredients!$B$11:$B$310, 0)), "")))</f>
        <v/>
      </c>
      <c r="AJ3186" s="108" t="str">
        <f>IF($C3186="", "", IF(IFERROR(INDEX(Ingredients!F$11:F$310, MATCH($C3186, Ingredients!$B$11:$B$310, 0)), "")="", "", IFERROR(INDEX(Ingredients!F$11:F$310, MATCH($C3186, Ingredients!$B$11:$B$310, 0)), "")))</f>
        <v/>
      </c>
      <c r="AK3186" s="106" t="str">
        <f>IF($C3186="", "", IF(IFERROR(INDEX(Ingredients!G$11:G$310, MATCH($C3186, Ingredients!$B$11:$B$310, 0)), "")="", "", IFERROR(INDEX(Ingredients!G$11:G$310, MATCH($C3186, Ingredients!$B$11:$B$310, 0)), "")))</f>
        <v/>
      </c>
      <c r="AL3186" s="79" t="str">
        <f>IF($C3186="", "", IF(IFERROR(INDEX(Ingredients!H$11:H$310, MATCH($C3186, Ingredients!$B$11:$B$310, 0)), "")="", "", IFERROR(INDEX(Ingredients!H$11:H$310, MATCH($C3186, Ingredients!$B$11:$B$310, 0)), "")))</f>
        <v/>
      </c>
      <c r="AN3186" s="83" t="str">
        <f t="shared" si="740"/>
        <v/>
      </c>
      <c r="AP3186" s="114" t="str">
        <f t="shared" si="750"/>
        <v/>
      </c>
      <c r="AR3186" s="117" t="str">
        <f>IF($C3186="", "", IF(IFERROR(INDEX(Ingredients!$AI$11:$AI$310, MATCH($C3186, Ingredients!$B$11:$B$310, 0)), "")="", "", IFERROR(INDEX(Ingredients!$AI$11:$AI$310, MATCH($C3186, Ingredients!$B$11:$B$310, 0)), "")))</f>
        <v/>
      </c>
      <c r="AT3186" s="120" t="str">
        <f t="shared" si="751"/>
        <v/>
      </c>
      <c r="AV3186" s="90" t="str">
        <f t="shared" si="741"/>
        <v/>
      </c>
      <c r="AX3186" s="90" t="str">
        <f>IF($AV3186="", "", COUNTIF($AV$11:$AV$5010, "&lt;"&amp;$AV3186)+1+COUNTIF($AV$11:$AV3186, $AV3186)-1)</f>
        <v/>
      </c>
      <c r="AZ3186" s="111" t="str">
        <f>IF($B3186="", "", SUMIF('Shopping List'!$AV$11:$AV$25, $B3186, 'Shopping List'!$BN$11:$BN$25))</f>
        <v/>
      </c>
      <c r="BB3186" s="117" t="str">
        <f t="shared" si="752"/>
        <v/>
      </c>
    </row>
    <row r="3187" spans="1:54" x14ac:dyDescent="0.25">
      <c r="A3187" s="4"/>
      <c r="B3187" s="37"/>
      <c r="C3187" s="124"/>
      <c r="D3187" s="39"/>
      <c r="E3187" s="125"/>
      <c r="F3187" s="48"/>
      <c r="G3187" s="4"/>
      <c r="H3187" s="4"/>
      <c r="I3187" s="95" t="str">
        <f>IF($C3187="", "", IF(IFERROR(INDEX(Ingredients!$C$11:$C$310, MATCH($C3187, Ingredients!$B$11:$B$310, 0)), "")="", "", IFERROR(INDEX(Ingredients!$C$11:$C$310, MATCH($C3187, Ingredients!$B$11:$B$310, 0)), "")))</f>
        <v/>
      </c>
      <c r="J3187" s="73" t="str">
        <f>IF($B3187="", "", IF(IFERROR(INDEX(Meals!$C$11:$C$260, MATCH($B3187, Meals!$B$11:$B$260, 0)), "")="", "", IFERROR(INDEX(Meals!$C$11:$C$260, MATCH($B3187, Meals!$B$11:$B$260, 0)), "")))</f>
        <v/>
      </c>
      <c r="K3187" s="4"/>
      <c r="L3187" s="72" t="str">
        <f t="shared" si="742"/>
        <v/>
      </c>
      <c r="M3187" s="73" t="str">
        <f t="shared" si="743"/>
        <v/>
      </c>
      <c r="N3187" s="4"/>
      <c r="O3187" s="78" t="str">
        <f t="shared" si="744"/>
        <v/>
      </c>
      <c r="P3187" s="79" t="str">
        <f t="shared" si="745"/>
        <v/>
      </c>
      <c r="Q3187" s="4"/>
      <c r="R3187" s="90" t="str">
        <f t="shared" si="746"/>
        <v/>
      </c>
      <c r="S3187" s="4"/>
      <c r="Y3187" s="18" t="str">
        <f t="shared" si="747"/>
        <v/>
      </c>
      <c r="AA3187" s="18" t="str">
        <f t="shared" si="738"/>
        <v/>
      </c>
      <c r="AB3187" s="18" t="str">
        <f t="shared" si="739"/>
        <v/>
      </c>
      <c r="AC3187" s="18" t="str">
        <f t="shared" si="748"/>
        <v/>
      </c>
      <c r="AD3187" s="18" t="str">
        <f t="shared" si="748"/>
        <v/>
      </c>
      <c r="AE3187" s="18" t="str">
        <f t="shared" si="749"/>
        <v/>
      </c>
      <c r="AG3187" s="95" t="str">
        <f>IF($C3187="", "", IF(IFERROR(INDEX(Ingredients!C$11:C$310, MATCH($C3187, Ingredients!$B$11:$B$310, 0)), "")="", "", IFERROR(INDEX(Ingredients!C$11:C$310, MATCH($C3187, Ingredients!$B$11:$B$310, 0)), "")))</f>
        <v/>
      </c>
      <c r="AH3187" s="105" t="str">
        <f>IF($C3187="", "", IF(IFERROR(INDEX(Ingredients!D$11:D$310, MATCH($C3187, Ingredients!$B$11:$B$310, 0)), "")="", "", IFERROR(INDEX(Ingredients!D$11:D$310, MATCH($C3187, Ingredients!$B$11:$B$310, 0)), "")))</f>
        <v/>
      </c>
      <c r="AI3187" s="106" t="str">
        <f>IF($C3187="", "", IF(IFERROR(INDEX(Ingredients!E$11:E$310, MATCH($C3187, Ingredients!$B$11:$B$310, 0)), "")="", "", IFERROR(INDEX(Ingredients!E$11:E$310, MATCH($C3187, Ingredients!$B$11:$B$310, 0)), "")))</f>
        <v/>
      </c>
      <c r="AJ3187" s="108" t="str">
        <f>IF($C3187="", "", IF(IFERROR(INDEX(Ingredients!F$11:F$310, MATCH($C3187, Ingredients!$B$11:$B$310, 0)), "")="", "", IFERROR(INDEX(Ingredients!F$11:F$310, MATCH($C3187, Ingredients!$B$11:$B$310, 0)), "")))</f>
        <v/>
      </c>
      <c r="AK3187" s="106" t="str">
        <f>IF($C3187="", "", IF(IFERROR(INDEX(Ingredients!G$11:G$310, MATCH($C3187, Ingredients!$B$11:$B$310, 0)), "")="", "", IFERROR(INDEX(Ingredients!G$11:G$310, MATCH($C3187, Ingredients!$B$11:$B$310, 0)), "")))</f>
        <v/>
      </c>
      <c r="AL3187" s="79" t="str">
        <f>IF($C3187="", "", IF(IFERROR(INDEX(Ingredients!H$11:H$310, MATCH($C3187, Ingredients!$B$11:$B$310, 0)), "")="", "", IFERROR(INDEX(Ingredients!H$11:H$310, MATCH($C3187, Ingredients!$B$11:$B$310, 0)), "")))</f>
        <v/>
      </c>
      <c r="AN3187" s="83" t="str">
        <f t="shared" si="740"/>
        <v/>
      </c>
      <c r="AP3187" s="114" t="str">
        <f t="shared" si="750"/>
        <v/>
      </c>
      <c r="AR3187" s="117" t="str">
        <f>IF($C3187="", "", IF(IFERROR(INDEX(Ingredients!$AI$11:$AI$310, MATCH($C3187, Ingredients!$B$11:$B$310, 0)), "")="", "", IFERROR(INDEX(Ingredients!$AI$11:$AI$310, MATCH($C3187, Ingredients!$B$11:$B$310, 0)), "")))</f>
        <v/>
      </c>
      <c r="AT3187" s="120" t="str">
        <f t="shared" si="751"/>
        <v/>
      </c>
      <c r="AV3187" s="90" t="str">
        <f t="shared" si="741"/>
        <v/>
      </c>
      <c r="AX3187" s="90" t="str">
        <f>IF($AV3187="", "", COUNTIF($AV$11:$AV$5010, "&lt;"&amp;$AV3187)+1+COUNTIF($AV$11:$AV3187, $AV3187)-1)</f>
        <v/>
      </c>
      <c r="AZ3187" s="111" t="str">
        <f>IF($B3187="", "", SUMIF('Shopping List'!$AV$11:$AV$25, $B3187, 'Shopping List'!$BN$11:$BN$25))</f>
        <v/>
      </c>
      <c r="BB3187" s="117" t="str">
        <f t="shared" si="752"/>
        <v/>
      </c>
    </row>
    <row r="3188" spans="1:54" x14ac:dyDescent="0.25">
      <c r="A3188" s="4"/>
      <c r="B3188" s="37"/>
      <c r="C3188" s="124"/>
      <c r="D3188" s="39"/>
      <c r="E3188" s="125"/>
      <c r="F3188" s="48"/>
      <c r="G3188" s="4"/>
      <c r="H3188" s="4"/>
      <c r="I3188" s="95" t="str">
        <f>IF($C3188="", "", IF(IFERROR(INDEX(Ingredients!$C$11:$C$310, MATCH($C3188, Ingredients!$B$11:$B$310, 0)), "")="", "", IFERROR(INDEX(Ingredients!$C$11:$C$310, MATCH($C3188, Ingredients!$B$11:$B$310, 0)), "")))</f>
        <v/>
      </c>
      <c r="J3188" s="73" t="str">
        <f>IF($B3188="", "", IF(IFERROR(INDEX(Meals!$C$11:$C$260, MATCH($B3188, Meals!$B$11:$B$260, 0)), "")="", "", IFERROR(INDEX(Meals!$C$11:$C$260, MATCH($B3188, Meals!$B$11:$B$260, 0)), "")))</f>
        <v/>
      </c>
      <c r="K3188" s="4"/>
      <c r="L3188" s="72" t="str">
        <f t="shared" si="742"/>
        <v/>
      </c>
      <c r="M3188" s="73" t="str">
        <f t="shared" si="743"/>
        <v/>
      </c>
      <c r="N3188" s="4"/>
      <c r="O3188" s="78" t="str">
        <f t="shared" si="744"/>
        <v/>
      </c>
      <c r="P3188" s="79" t="str">
        <f t="shared" si="745"/>
        <v/>
      </c>
      <c r="Q3188" s="4"/>
      <c r="R3188" s="90" t="str">
        <f t="shared" si="746"/>
        <v/>
      </c>
      <c r="S3188" s="4"/>
      <c r="Y3188" s="18" t="str">
        <f t="shared" si="747"/>
        <v/>
      </c>
      <c r="AA3188" s="18" t="str">
        <f t="shared" si="738"/>
        <v/>
      </c>
      <c r="AB3188" s="18" t="str">
        <f t="shared" si="739"/>
        <v/>
      </c>
      <c r="AC3188" s="18" t="str">
        <f t="shared" si="748"/>
        <v/>
      </c>
      <c r="AD3188" s="18" t="str">
        <f t="shared" si="748"/>
        <v/>
      </c>
      <c r="AE3188" s="18" t="str">
        <f t="shared" si="749"/>
        <v/>
      </c>
      <c r="AG3188" s="95" t="str">
        <f>IF($C3188="", "", IF(IFERROR(INDEX(Ingredients!C$11:C$310, MATCH($C3188, Ingredients!$B$11:$B$310, 0)), "")="", "", IFERROR(INDEX(Ingredients!C$11:C$310, MATCH($C3188, Ingredients!$B$11:$B$310, 0)), "")))</f>
        <v/>
      </c>
      <c r="AH3188" s="105" t="str">
        <f>IF($C3188="", "", IF(IFERROR(INDEX(Ingredients!D$11:D$310, MATCH($C3188, Ingredients!$B$11:$B$310, 0)), "")="", "", IFERROR(INDEX(Ingredients!D$11:D$310, MATCH($C3188, Ingredients!$B$11:$B$310, 0)), "")))</f>
        <v/>
      </c>
      <c r="AI3188" s="106" t="str">
        <f>IF($C3188="", "", IF(IFERROR(INDEX(Ingredients!E$11:E$310, MATCH($C3188, Ingredients!$B$11:$B$310, 0)), "")="", "", IFERROR(INDEX(Ingredients!E$11:E$310, MATCH($C3188, Ingredients!$B$11:$B$310, 0)), "")))</f>
        <v/>
      </c>
      <c r="AJ3188" s="108" t="str">
        <f>IF($C3188="", "", IF(IFERROR(INDEX(Ingredients!F$11:F$310, MATCH($C3188, Ingredients!$B$11:$B$310, 0)), "")="", "", IFERROR(INDEX(Ingredients!F$11:F$310, MATCH($C3188, Ingredients!$B$11:$B$310, 0)), "")))</f>
        <v/>
      </c>
      <c r="AK3188" s="106" t="str">
        <f>IF($C3188="", "", IF(IFERROR(INDEX(Ingredients!G$11:G$310, MATCH($C3188, Ingredients!$B$11:$B$310, 0)), "")="", "", IFERROR(INDEX(Ingredients!G$11:G$310, MATCH($C3188, Ingredients!$B$11:$B$310, 0)), "")))</f>
        <v/>
      </c>
      <c r="AL3188" s="79" t="str">
        <f>IF($C3188="", "", IF(IFERROR(INDEX(Ingredients!H$11:H$310, MATCH($C3188, Ingredients!$B$11:$B$310, 0)), "")="", "", IFERROR(INDEX(Ingredients!H$11:H$310, MATCH($C3188, Ingredients!$B$11:$B$310, 0)), "")))</f>
        <v/>
      </c>
      <c r="AN3188" s="83" t="str">
        <f t="shared" si="740"/>
        <v/>
      </c>
      <c r="AP3188" s="114" t="str">
        <f t="shared" si="750"/>
        <v/>
      </c>
      <c r="AR3188" s="117" t="str">
        <f>IF($C3188="", "", IF(IFERROR(INDEX(Ingredients!$AI$11:$AI$310, MATCH($C3188, Ingredients!$B$11:$B$310, 0)), "")="", "", IFERROR(INDEX(Ingredients!$AI$11:$AI$310, MATCH($C3188, Ingredients!$B$11:$B$310, 0)), "")))</f>
        <v/>
      </c>
      <c r="AT3188" s="120" t="str">
        <f t="shared" si="751"/>
        <v/>
      </c>
      <c r="AV3188" s="90" t="str">
        <f t="shared" si="741"/>
        <v/>
      </c>
      <c r="AX3188" s="90" t="str">
        <f>IF($AV3188="", "", COUNTIF($AV$11:$AV$5010, "&lt;"&amp;$AV3188)+1+COUNTIF($AV$11:$AV3188, $AV3188)-1)</f>
        <v/>
      </c>
      <c r="AZ3188" s="111" t="str">
        <f>IF($B3188="", "", SUMIF('Shopping List'!$AV$11:$AV$25, $B3188, 'Shopping List'!$BN$11:$BN$25))</f>
        <v/>
      </c>
      <c r="BB3188" s="117" t="str">
        <f t="shared" si="752"/>
        <v/>
      </c>
    </row>
    <row r="3189" spans="1:54" x14ac:dyDescent="0.25">
      <c r="A3189" s="4"/>
      <c r="B3189" s="37"/>
      <c r="C3189" s="124"/>
      <c r="D3189" s="39"/>
      <c r="E3189" s="125"/>
      <c r="F3189" s="48"/>
      <c r="G3189" s="4"/>
      <c r="H3189" s="4"/>
      <c r="I3189" s="95" t="str">
        <f>IF($C3189="", "", IF(IFERROR(INDEX(Ingredients!$C$11:$C$310, MATCH($C3189, Ingredients!$B$11:$B$310, 0)), "")="", "", IFERROR(INDEX(Ingredients!$C$11:$C$310, MATCH($C3189, Ingredients!$B$11:$B$310, 0)), "")))</f>
        <v/>
      </c>
      <c r="J3189" s="73" t="str">
        <f>IF($B3189="", "", IF(IFERROR(INDEX(Meals!$C$11:$C$260, MATCH($B3189, Meals!$B$11:$B$260, 0)), "")="", "", IFERROR(INDEX(Meals!$C$11:$C$260, MATCH($B3189, Meals!$B$11:$B$260, 0)), "")))</f>
        <v/>
      </c>
      <c r="K3189" s="4"/>
      <c r="L3189" s="72" t="str">
        <f t="shared" si="742"/>
        <v/>
      </c>
      <c r="M3189" s="73" t="str">
        <f t="shared" si="743"/>
        <v/>
      </c>
      <c r="N3189" s="4"/>
      <c r="O3189" s="78" t="str">
        <f t="shared" si="744"/>
        <v/>
      </c>
      <c r="P3189" s="79" t="str">
        <f t="shared" si="745"/>
        <v/>
      </c>
      <c r="Q3189" s="4"/>
      <c r="R3189" s="90" t="str">
        <f t="shared" si="746"/>
        <v/>
      </c>
      <c r="S3189" s="4"/>
      <c r="Y3189" s="18" t="str">
        <f t="shared" si="747"/>
        <v/>
      </c>
      <c r="AA3189" s="18" t="str">
        <f t="shared" si="738"/>
        <v/>
      </c>
      <c r="AB3189" s="18" t="str">
        <f t="shared" si="739"/>
        <v/>
      </c>
      <c r="AC3189" s="18" t="str">
        <f t="shared" si="748"/>
        <v/>
      </c>
      <c r="AD3189" s="18" t="str">
        <f t="shared" si="748"/>
        <v/>
      </c>
      <c r="AE3189" s="18" t="str">
        <f t="shared" si="749"/>
        <v/>
      </c>
      <c r="AG3189" s="95" t="str">
        <f>IF($C3189="", "", IF(IFERROR(INDEX(Ingredients!C$11:C$310, MATCH($C3189, Ingredients!$B$11:$B$310, 0)), "")="", "", IFERROR(INDEX(Ingredients!C$11:C$310, MATCH($C3189, Ingredients!$B$11:$B$310, 0)), "")))</f>
        <v/>
      </c>
      <c r="AH3189" s="105" t="str">
        <f>IF($C3189="", "", IF(IFERROR(INDEX(Ingredients!D$11:D$310, MATCH($C3189, Ingredients!$B$11:$B$310, 0)), "")="", "", IFERROR(INDEX(Ingredients!D$11:D$310, MATCH($C3189, Ingredients!$B$11:$B$310, 0)), "")))</f>
        <v/>
      </c>
      <c r="AI3189" s="106" t="str">
        <f>IF($C3189="", "", IF(IFERROR(INDEX(Ingredients!E$11:E$310, MATCH($C3189, Ingredients!$B$11:$B$310, 0)), "")="", "", IFERROR(INDEX(Ingredients!E$11:E$310, MATCH($C3189, Ingredients!$B$11:$B$310, 0)), "")))</f>
        <v/>
      </c>
      <c r="AJ3189" s="108" t="str">
        <f>IF($C3189="", "", IF(IFERROR(INDEX(Ingredients!F$11:F$310, MATCH($C3189, Ingredients!$B$11:$B$310, 0)), "")="", "", IFERROR(INDEX(Ingredients!F$11:F$310, MATCH($C3189, Ingredients!$B$11:$B$310, 0)), "")))</f>
        <v/>
      </c>
      <c r="AK3189" s="106" t="str">
        <f>IF($C3189="", "", IF(IFERROR(INDEX(Ingredients!G$11:G$310, MATCH($C3189, Ingredients!$B$11:$B$310, 0)), "")="", "", IFERROR(INDEX(Ingredients!G$11:G$310, MATCH($C3189, Ingredients!$B$11:$B$310, 0)), "")))</f>
        <v/>
      </c>
      <c r="AL3189" s="79" t="str">
        <f>IF($C3189="", "", IF(IFERROR(INDEX(Ingredients!H$11:H$310, MATCH($C3189, Ingredients!$B$11:$B$310, 0)), "")="", "", IFERROR(INDEX(Ingredients!H$11:H$310, MATCH($C3189, Ingredients!$B$11:$B$310, 0)), "")))</f>
        <v/>
      </c>
      <c r="AN3189" s="83" t="str">
        <f t="shared" si="740"/>
        <v/>
      </c>
      <c r="AP3189" s="114" t="str">
        <f t="shared" si="750"/>
        <v/>
      </c>
      <c r="AR3189" s="117" t="str">
        <f>IF($C3189="", "", IF(IFERROR(INDEX(Ingredients!$AI$11:$AI$310, MATCH($C3189, Ingredients!$B$11:$B$310, 0)), "")="", "", IFERROR(INDEX(Ingredients!$AI$11:$AI$310, MATCH($C3189, Ingredients!$B$11:$B$310, 0)), "")))</f>
        <v/>
      </c>
      <c r="AT3189" s="120" t="str">
        <f t="shared" si="751"/>
        <v/>
      </c>
      <c r="AV3189" s="90" t="str">
        <f t="shared" si="741"/>
        <v/>
      </c>
      <c r="AX3189" s="90" t="str">
        <f>IF($AV3189="", "", COUNTIF($AV$11:$AV$5010, "&lt;"&amp;$AV3189)+1+COUNTIF($AV$11:$AV3189, $AV3189)-1)</f>
        <v/>
      </c>
      <c r="AZ3189" s="111" t="str">
        <f>IF($B3189="", "", SUMIF('Shopping List'!$AV$11:$AV$25, $B3189, 'Shopping List'!$BN$11:$BN$25))</f>
        <v/>
      </c>
      <c r="BB3189" s="117" t="str">
        <f t="shared" si="752"/>
        <v/>
      </c>
    </row>
    <row r="3190" spans="1:54" x14ac:dyDescent="0.25">
      <c r="A3190" s="4"/>
      <c r="B3190" s="37"/>
      <c r="C3190" s="124"/>
      <c r="D3190" s="39"/>
      <c r="E3190" s="125"/>
      <c r="F3190" s="48"/>
      <c r="G3190" s="4"/>
      <c r="H3190" s="4"/>
      <c r="I3190" s="95" t="str">
        <f>IF($C3190="", "", IF(IFERROR(INDEX(Ingredients!$C$11:$C$310, MATCH($C3190, Ingredients!$B$11:$B$310, 0)), "")="", "", IFERROR(INDEX(Ingredients!$C$11:$C$310, MATCH($C3190, Ingredients!$B$11:$B$310, 0)), "")))</f>
        <v/>
      </c>
      <c r="J3190" s="73" t="str">
        <f>IF($B3190="", "", IF(IFERROR(INDEX(Meals!$C$11:$C$260, MATCH($B3190, Meals!$B$11:$B$260, 0)), "")="", "", IFERROR(INDEX(Meals!$C$11:$C$260, MATCH($B3190, Meals!$B$11:$B$260, 0)), "")))</f>
        <v/>
      </c>
      <c r="K3190" s="4"/>
      <c r="L3190" s="72" t="str">
        <f t="shared" si="742"/>
        <v/>
      </c>
      <c r="M3190" s="73" t="str">
        <f t="shared" si="743"/>
        <v/>
      </c>
      <c r="N3190" s="4"/>
      <c r="O3190" s="78" t="str">
        <f t="shared" si="744"/>
        <v/>
      </c>
      <c r="P3190" s="79" t="str">
        <f t="shared" si="745"/>
        <v/>
      </c>
      <c r="Q3190" s="4"/>
      <c r="R3190" s="90" t="str">
        <f t="shared" si="746"/>
        <v/>
      </c>
      <c r="S3190" s="4"/>
      <c r="Y3190" s="18" t="str">
        <f t="shared" si="747"/>
        <v/>
      </c>
      <c r="AA3190" s="18" t="str">
        <f t="shared" si="738"/>
        <v/>
      </c>
      <c r="AB3190" s="18" t="str">
        <f t="shared" si="739"/>
        <v/>
      </c>
      <c r="AC3190" s="18" t="str">
        <f t="shared" si="748"/>
        <v/>
      </c>
      <c r="AD3190" s="18" t="str">
        <f t="shared" si="748"/>
        <v/>
      </c>
      <c r="AE3190" s="18" t="str">
        <f t="shared" si="749"/>
        <v/>
      </c>
      <c r="AG3190" s="95" t="str">
        <f>IF($C3190="", "", IF(IFERROR(INDEX(Ingredients!C$11:C$310, MATCH($C3190, Ingredients!$B$11:$B$310, 0)), "")="", "", IFERROR(INDEX(Ingredients!C$11:C$310, MATCH($C3190, Ingredients!$B$11:$B$310, 0)), "")))</f>
        <v/>
      </c>
      <c r="AH3190" s="105" t="str">
        <f>IF($C3190="", "", IF(IFERROR(INDEX(Ingredients!D$11:D$310, MATCH($C3190, Ingredients!$B$11:$B$310, 0)), "")="", "", IFERROR(INDEX(Ingredients!D$11:D$310, MATCH($C3190, Ingredients!$B$11:$B$310, 0)), "")))</f>
        <v/>
      </c>
      <c r="AI3190" s="106" t="str">
        <f>IF($C3190="", "", IF(IFERROR(INDEX(Ingredients!E$11:E$310, MATCH($C3190, Ingredients!$B$11:$B$310, 0)), "")="", "", IFERROR(INDEX(Ingredients!E$11:E$310, MATCH($C3190, Ingredients!$B$11:$B$310, 0)), "")))</f>
        <v/>
      </c>
      <c r="AJ3190" s="108" t="str">
        <f>IF($C3190="", "", IF(IFERROR(INDEX(Ingredients!F$11:F$310, MATCH($C3190, Ingredients!$B$11:$B$310, 0)), "")="", "", IFERROR(INDEX(Ingredients!F$11:F$310, MATCH($C3190, Ingredients!$B$11:$B$310, 0)), "")))</f>
        <v/>
      </c>
      <c r="AK3190" s="106" t="str">
        <f>IF($C3190="", "", IF(IFERROR(INDEX(Ingredients!G$11:G$310, MATCH($C3190, Ingredients!$B$11:$B$310, 0)), "")="", "", IFERROR(INDEX(Ingredients!G$11:G$310, MATCH($C3190, Ingredients!$B$11:$B$310, 0)), "")))</f>
        <v/>
      </c>
      <c r="AL3190" s="79" t="str">
        <f>IF($C3190="", "", IF(IFERROR(INDEX(Ingredients!H$11:H$310, MATCH($C3190, Ingredients!$B$11:$B$310, 0)), "")="", "", IFERROR(INDEX(Ingredients!H$11:H$310, MATCH($C3190, Ingredients!$B$11:$B$310, 0)), "")))</f>
        <v/>
      </c>
      <c r="AN3190" s="83" t="str">
        <f t="shared" si="740"/>
        <v/>
      </c>
      <c r="AP3190" s="114" t="str">
        <f t="shared" si="750"/>
        <v/>
      </c>
      <c r="AR3190" s="117" t="str">
        <f>IF($C3190="", "", IF(IFERROR(INDEX(Ingredients!$AI$11:$AI$310, MATCH($C3190, Ingredients!$B$11:$B$310, 0)), "")="", "", IFERROR(INDEX(Ingredients!$AI$11:$AI$310, MATCH($C3190, Ingredients!$B$11:$B$310, 0)), "")))</f>
        <v/>
      </c>
      <c r="AT3190" s="120" t="str">
        <f t="shared" si="751"/>
        <v/>
      </c>
      <c r="AV3190" s="90" t="str">
        <f t="shared" si="741"/>
        <v/>
      </c>
      <c r="AX3190" s="90" t="str">
        <f>IF($AV3190="", "", COUNTIF($AV$11:$AV$5010, "&lt;"&amp;$AV3190)+1+COUNTIF($AV$11:$AV3190, $AV3190)-1)</f>
        <v/>
      </c>
      <c r="AZ3190" s="111" t="str">
        <f>IF($B3190="", "", SUMIF('Shopping List'!$AV$11:$AV$25, $B3190, 'Shopping List'!$BN$11:$BN$25))</f>
        <v/>
      </c>
      <c r="BB3190" s="117" t="str">
        <f t="shared" si="752"/>
        <v/>
      </c>
    </row>
    <row r="3191" spans="1:54" x14ac:dyDescent="0.25">
      <c r="A3191" s="4"/>
      <c r="B3191" s="37"/>
      <c r="C3191" s="124"/>
      <c r="D3191" s="39"/>
      <c r="E3191" s="125"/>
      <c r="F3191" s="48"/>
      <c r="G3191" s="4"/>
      <c r="H3191" s="4"/>
      <c r="I3191" s="95" t="str">
        <f>IF($C3191="", "", IF(IFERROR(INDEX(Ingredients!$C$11:$C$310, MATCH($C3191, Ingredients!$B$11:$B$310, 0)), "")="", "", IFERROR(INDEX(Ingredients!$C$11:$C$310, MATCH($C3191, Ingredients!$B$11:$B$310, 0)), "")))</f>
        <v/>
      </c>
      <c r="J3191" s="73" t="str">
        <f>IF($B3191="", "", IF(IFERROR(INDEX(Meals!$C$11:$C$260, MATCH($B3191, Meals!$B$11:$B$260, 0)), "")="", "", IFERROR(INDEX(Meals!$C$11:$C$260, MATCH($B3191, Meals!$B$11:$B$260, 0)), "")))</f>
        <v/>
      </c>
      <c r="K3191" s="4"/>
      <c r="L3191" s="72" t="str">
        <f t="shared" si="742"/>
        <v/>
      </c>
      <c r="M3191" s="73" t="str">
        <f t="shared" si="743"/>
        <v/>
      </c>
      <c r="N3191" s="4"/>
      <c r="O3191" s="78" t="str">
        <f t="shared" si="744"/>
        <v/>
      </c>
      <c r="P3191" s="79" t="str">
        <f t="shared" si="745"/>
        <v/>
      </c>
      <c r="Q3191" s="4"/>
      <c r="R3191" s="90" t="str">
        <f t="shared" si="746"/>
        <v/>
      </c>
      <c r="S3191" s="4"/>
      <c r="Y3191" s="18" t="str">
        <f t="shared" si="747"/>
        <v/>
      </c>
      <c r="AA3191" s="18" t="str">
        <f t="shared" si="738"/>
        <v/>
      </c>
      <c r="AB3191" s="18" t="str">
        <f t="shared" si="739"/>
        <v/>
      </c>
      <c r="AC3191" s="18" t="str">
        <f t="shared" si="748"/>
        <v/>
      </c>
      <c r="AD3191" s="18" t="str">
        <f t="shared" si="748"/>
        <v/>
      </c>
      <c r="AE3191" s="18" t="str">
        <f t="shared" si="749"/>
        <v/>
      </c>
      <c r="AG3191" s="95" t="str">
        <f>IF($C3191="", "", IF(IFERROR(INDEX(Ingredients!C$11:C$310, MATCH($C3191, Ingredients!$B$11:$B$310, 0)), "")="", "", IFERROR(INDEX(Ingredients!C$11:C$310, MATCH($C3191, Ingredients!$B$11:$B$310, 0)), "")))</f>
        <v/>
      </c>
      <c r="AH3191" s="105" t="str">
        <f>IF($C3191="", "", IF(IFERROR(INDEX(Ingredients!D$11:D$310, MATCH($C3191, Ingredients!$B$11:$B$310, 0)), "")="", "", IFERROR(INDEX(Ingredients!D$11:D$310, MATCH($C3191, Ingredients!$B$11:$B$310, 0)), "")))</f>
        <v/>
      </c>
      <c r="AI3191" s="106" t="str">
        <f>IF($C3191="", "", IF(IFERROR(INDEX(Ingredients!E$11:E$310, MATCH($C3191, Ingredients!$B$11:$B$310, 0)), "")="", "", IFERROR(INDEX(Ingredients!E$11:E$310, MATCH($C3191, Ingredients!$B$11:$B$310, 0)), "")))</f>
        <v/>
      </c>
      <c r="AJ3191" s="108" t="str">
        <f>IF($C3191="", "", IF(IFERROR(INDEX(Ingredients!F$11:F$310, MATCH($C3191, Ingredients!$B$11:$B$310, 0)), "")="", "", IFERROR(INDEX(Ingredients!F$11:F$310, MATCH($C3191, Ingredients!$B$11:$B$310, 0)), "")))</f>
        <v/>
      </c>
      <c r="AK3191" s="106" t="str">
        <f>IF($C3191="", "", IF(IFERROR(INDEX(Ingredients!G$11:G$310, MATCH($C3191, Ingredients!$B$11:$B$310, 0)), "")="", "", IFERROR(INDEX(Ingredients!G$11:G$310, MATCH($C3191, Ingredients!$B$11:$B$310, 0)), "")))</f>
        <v/>
      </c>
      <c r="AL3191" s="79" t="str">
        <f>IF($C3191="", "", IF(IFERROR(INDEX(Ingredients!H$11:H$310, MATCH($C3191, Ingredients!$B$11:$B$310, 0)), "")="", "", IFERROR(INDEX(Ingredients!H$11:H$310, MATCH($C3191, Ingredients!$B$11:$B$310, 0)), "")))</f>
        <v/>
      </c>
      <c r="AN3191" s="83" t="str">
        <f t="shared" si="740"/>
        <v/>
      </c>
      <c r="AP3191" s="114" t="str">
        <f t="shared" si="750"/>
        <v/>
      </c>
      <c r="AR3191" s="117" t="str">
        <f>IF($C3191="", "", IF(IFERROR(INDEX(Ingredients!$AI$11:$AI$310, MATCH($C3191, Ingredients!$B$11:$B$310, 0)), "")="", "", IFERROR(INDEX(Ingredients!$AI$11:$AI$310, MATCH($C3191, Ingredients!$B$11:$B$310, 0)), "")))</f>
        <v/>
      </c>
      <c r="AT3191" s="120" t="str">
        <f t="shared" si="751"/>
        <v/>
      </c>
      <c r="AV3191" s="90" t="str">
        <f t="shared" si="741"/>
        <v/>
      </c>
      <c r="AX3191" s="90" t="str">
        <f>IF($AV3191="", "", COUNTIF($AV$11:$AV$5010, "&lt;"&amp;$AV3191)+1+COUNTIF($AV$11:$AV3191, $AV3191)-1)</f>
        <v/>
      </c>
      <c r="AZ3191" s="111" t="str">
        <f>IF($B3191="", "", SUMIF('Shopping List'!$AV$11:$AV$25, $B3191, 'Shopping List'!$BN$11:$BN$25))</f>
        <v/>
      </c>
      <c r="BB3191" s="117" t="str">
        <f t="shared" si="752"/>
        <v/>
      </c>
    </row>
    <row r="3192" spans="1:54" x14ac:dyDescent="0.25">
      <c r="A3192" s="4"/>
      <c r="B3192" s="37"/>
      <c r="C3192" s="124"/>
      <c r="D3192" s="39"/>
      <c r="E3192" s="125"/>
      <c r="F3192" s="48"/>
      <c r="G3192" s="4"/>
      <c r="H3192" s="4"/>
      <c r="I3192" s="95" t="str">
        <f>IF($C3192="", "", IF(IFERROR(INDEX(Ingredients!$C$11:$C$310, MATCH($C3192, Ingredients!$B$11:$B$310, 0)), "")="", "", IFERROR(INDEX(Ingredients!$C$11:$C$310, MATCH($C3192, Ingredients!$B$11:$B$310, 0)), "")))</f>
        <v/>
      </c>
      <c r="J3192" s="73" t="str">
        <f>IF($B3192="", "", IF(IFERROR(INDEX(Meals!$C$11:$C$260, MATCH($B3192, Meals!$B$11:$B$260, 0)), "")="", "", IFERROR(INDEX(Meals!$C$11:$C$260, MATCH($B3192, Meals!$B$11:$B$260, 0)), "")))</f>
        <v/>
      </c>
      <c r="K3192" s="4"/>
      <c r="L3192" s="72" t="str">
        <f t="shared" si="742"/>
        <v/>
      </c>
      <c r="M3192" s="73" t="str">
        <f t="shared" si="743"/>
        <v/>
      </c>
      <c r="N3192" s="4"/>
      <c r="O3192" s="78" t="str">
        <f t="shared" si="744"/>
        <v/>
      </c>
      <c r="P3192" s="79" t="str">
        <f t="shared" si="745"/>
        <v/>
      </c>
      <c r="Q3192" s="4"/>
      <c r="R3192" s="90" t="str">
        <f t="shared" si="746"/>
        <v/>
      </c>
      <c r="S3192" s="4"/>
      <c r="Y3192" s="18" t="str">
        <f t="shared" si="747"/>
        <v/>
      </c>
      <c r="AA3192" s="18" t="str">
        <f t="shared" si="738"/>
        <v/>
      </c>
      <c r="AB3192" s="18" t="str">
        <f t="shared" si="739"/>
        <v/>
      </c>
      <c r="AC3192" s="18" t="str">
        <f t="shared" si="748"/>
        <v/>
      </c>
      <c r="AD3192" s="18" t="str">
        <f t="shared" si="748"/>
        <v/>
      </c>
      <c r="AE3192" s="18" t="str">
        <f t="shared" si="749"/>
        <v/>
      </c>
      <c r="AG3192" s="95" t="str">
        <f>IF($C3192="", "", IF(IFERROR(INDEX(Ingredients!C$11:C$310, MATCH($C3192, Ingredients!$B$11:$B$310, 0)), "")="", "", IFERROR(INDEX(Ingredients!C$11:C$310, MATCH($C3192, Ingredients!$B$11:$B$310, 0)), "")))</f>
        <v/>
      </c>
      <c r="AH3192" s="105" t="str">
        <f>IF($C3192="", "", IF(IFERROR(INDEX(Ingredients!D$11:D$310, MATCH($C3192, Ingredients!$B$11:$B$310, 0)), "")="", "", IFERROR(INDEX(Ingredients!D$11:D$310, MATCH($C3192, Ingredients!$B$11:$B$310, 0)), "")))</f>
        <v/>
      </c>
      <c r="AI3192" s="106" t="str">
        <f>IF($C3192="", "", IF(IFERROR(INDEX(Ingredients!E$11:E$310, MATCH($C3192, Ingredients!$B$11:$B$310, 0)), "")="", "", IFERROR(INDEX(Ingredients!E$11:E$310, MATCH($C3192, Ingredients!$B$11:$B$310, 0)), "")))</f>
        <v/>
      </c>
      <c r="AJ3192" s="108" t="str">
        <f>IF($C3192="", "", IF(IFERROR(INDEX(Ingredients!F$11:F$310, MATCH($C3192, Ingredients!$B$11:$B$310, 0)), "")="", "", IFERROR(INDEX(Ingredients!F$11:F$310, MATCH($C3192, Ingredients!$B$11:$B$310, 0)), "")))</f>
        <v/>
      </c>
      <c r="AK3192" s="106" t="str">
        <f>IF($C3192="", "", IF(IFERROR(INDEX(Ingredients!G$11:G$310, MATCH($C3192, Ingredients!$B$11:$B$310, 0)), "")="", "", IFERROR(INDEX(Ingredients!G$11:G$310, MATCH($C3192, Ingredients!$B$11:$B$310, 0)), "")))</f>
        <v/>
      </c>
      <c r="AL3192" s="79" t="str">
        <f>IF($C3192="", "", IF(IFERROR(INDEX(Ingredients!H$11:H$310, MATCH($C3192, Ingredients!$B$11:$B$310, 0)), "")="", "", IFERROR(INDEX(Ingredients!H$11:H$310, MATCH($C3192, Ingredients!$B$11:$B$310, 0)), "")))</f>
        <v/>
      </c>
      <c r="AN3192" s="83" t="str">
        <f t="shared" si="740"/>
        <v/>
      </c>
      <c r="AP3192" s="114" t="str">
        <f t="shared" si="750"/>
        <v/>
      </c>
      <c r="AR3192" s="117" t="str">
        <f>IF($C3192="", "", IF(IFERROR(INDEX(Ingredients!$AI$11:$AI$310, MATCH($C3192, Ingredients!$B$11:$B$310, 0)), "")="", "", IFERROR(INDEX(Ingredients!$AI$11:$AI$310, MATCH($C3192, Ingredients!$B$11:$B$310, 0)), "")))</f>
        <v/>
      </c>
      <c r="AT3192" s="120" t="str">
        <f t="shared" si="751"/>
        <v/>
      </c>
      <c r="AV3192" s="90" t="str">
        <f t="shared" si="741"/>
        <v/>
      </c>
      <c r="AX3192" s="90" t="str">
        <f>IF($AV3192="", "", COUNTIF($AV$11:$AV$5010, "&lt;"&amp;$AV3192)+1+COUNTIF($AV$11:$AV3192, $AV3192)-1)</f>
        <v/>
      </c>
      <c r="AZ3192" s="111" t="str">
        <f>IF($B3192="", "", SUMIF('Shopping List'!$AV$11:$AV$25, $B3192, 'Shopping List'!$BN$11:$BN$25))</f>
        <v/>
      </c>
      <c r="BB3192" s="117" t="str">
        <f t="shared" si="752"/>
        <v/>
      </c>
    </row>
    <row r="3193" spans="1:54" x14ac:dyDescent="0.25">
      <c r="A3193" s="4"/>
      <c r="B3193" s="37"/>
      <c r="C3193" s="124"/>
      <c r="D3193" s="39"/>
      <c r="E3193" s="125"/>
      <c r="F3193" s="48"/>
      <c r="G3193" s="4"/>
      <c r="H3193" s="4"/>
      <c r="I3193" s="95" t="str">
        <f>IF($C3193="", "", IF(IFERROR(INDEX(Ingredients!$C$11:$C$310, MATCH($C3193, Ingredients!$B$11:$B$310, 0)), "")="", "", IFERROR(INDEX(Ingredients!$C$11:$C$310, MATCH($C3193, Ingredients!$B$11:$B$310, 0)), "")))</f>
        <v/>
      </c>
      <c r="J3193" s="73" t="str">
        <f>IF($B3193="", "", IF(IFERROR(INDEX(Meals!$C$11:$C$260, MATCH($B3193, Meals!$B$11:$B$260, 0)), "")="", "", IFERROR(INDEX(Meals!$C$11:$C$260, MATCH($B3193, Meals!$B$11:$B$260, 0)), "")))</f>
        <v/>
      </c>
      <c r="K3193" s="4"/>
      <c r="L3193" s="72" t="str">
        <f t="shared" si="742"/>
        <v/>
      </c>
      <c r="M3193" s="73" t="str">
        <f t="shared" si="743"/>
        <v/>
      </c>
      <c r="N3193" s="4"/>
      <c r="O3193" s="78" t="str">
        <f t="shared" si="744"/>
        <v/>
      </c>
      <c r="P3193" s="79" t="str">
        <f t="shared" si="745"/>
        <v/>
      </c>
      <c r="Q3193" s="4"/>
      <c r="R3193" s="90" t="str">
        <f t="shared" si="746"/>
        <v/>
      </c>
      <c r="S3193" s="4"/>
      <c r="Y3193" s="18" t="str">
        <f t="shared" si="747"/>
        <v/>
      </c>
      <c r="AA3193" s="18" t="str">
        <f t="shared" si="738"/>
        <v/>
      </c>
      <c r="AB3193" s="18" t="str">
        <f t="shared" si="739"/>
        <v/>
      </c>
      <c r="AC3193" s="18" t="str">
        <f t="shared" si="748"/>
        <v/>
      </c>
      <c r="AD3193" s="18" t="str">
        <f t="shared" si="748"/>
        <v/>
      </c>
      <c r="AE3193" s="18" t="str">
        <f t="shared" si="749"/>
        <v/>
      </c>
      <c r="AG3193" s="95" t="str">
        <f>IF($C3193="", "", IF(IFERROR(INDEX(Ingredients!C$11:C$310, MATCH($C3193, Ingredients!$B$11:$B$310, 0)), "")="", "", IFERROR(INDEX(Ingredients!C$11:C$310, MATCH($C3193, Ingredients!$B$11:$B$310, 0)), "")))</f>
        <v/>
      </c>
      <c r="AH3193" s="105" t="str">
        <f>IF($C3193="", "", IF(IFERROR(INDEX(Ingredients!D$11:D$310, MATCH($C3193, Ingredients!$B$11:$B$310, 0)), "")="", "", IFERROR(INDEX(Ingredients!D$11:D$310, MATCH($C3193, Ingredients!$B$11:$B$310, 0)), "")))</f>
        <v/>
      </c>
      <c r="AI3193" s="106" t="str">
        <f>IF($C3193="", "", IF(IFERROR(INDEX(Ingredients!E$11:E$310, MATCH($C3193, Ingredients!$B$11:$B$310, 0)), "")="", "", IFERROR(INDEX(Ingredients!E$11:E$310, MATCH($C3193, Ingredients!$B$11:$B$310, 0)), "")))</f>
        <v/>
      </c>
      <c r="AJ3193" s="108" t="str">
        <f>IF($C3193="", "", IF(IFERROR(INDEX(Ingredients!F$11:F$310, MATCH($C3193, Ingredients!$B$11:$B$310, 0)), "")="", "", IFERROR(INDEX(Ingredients!F$11:F$310, MATCH($C3193, Ingredients!$B$11:$B$310, 0)), "")))</f>
        <v/>
      </c>
      <c r="AK3193" s="106" t="str">
        <f>IF($C3193="", "", IF(IFERROR(INDEX(Ingredients!G$11:G$310, MATCH($C3193, Ingredients!$B$11:$B$310, 0)), "")="", "", IFERROR(INDEX(Ingredients!G$11:G$310, MATCH($C3193, Ingredients!$B$11:$B$310, 0)), "")))</f>
        <v/>
      </c>
      <c r="AL3193" s="79" t="str">
        <f>IF($C3193="", "", IF(IFERROR(INDEX(Ingredients!H$11:H$310, MATCH($C3193, Ingredients!$B$11:$B$310, 0)), "")="", "", IFERROR(INDEX(Ingredients!H$11:H$310, MATCH($C3193, Ingredients!$B$11:$B$310, 0)), "")))</f>
        <v/>
      </c>
      <c r="AN3193" s="83" t="str">
        <f t="shared" si="740"/>
        <v/>
      </c>
      <c r="AP3193" s="114" t="str">
        <f t="shared" si="750"/>
        <v/>
      </c>
      <c r="AR3193" s="117" t="str">
        <f>IF($C3193="", "", IF(IFERROR(INDEX(Ingredients!$AI$11:$AI$310, MATCH($C3193, Ingredients!$B$11:$B$310, 0)), "")="", "", IFERROR(INDEX(Ingredients!$AI$11:$AI$310, MATCH($C3193, Ingredients!$B$11:$B$310, 0)), "")))</f>
        <v/>
      </c>
      <c r="AT3193" s="120" t="str">
        <f t="shared" si="751"/>
        <v/>
      </c>
      <c r="AV3193" s="90" t="str">
        <f t="shared" si="741"/>
        <v/>
      </c>
      <c r="AX3193" s="90" t="str">
        <f>IF($AV3193="", "", COUNTIF($AV$11:$AV$5010, "&lt;"&amp;$AV3193)+1+COUNTIF($AV$11:$AV3193, $AV3193)-1)</f>
        <v/>
      </c>
      <c r="AZ3193" s="111" t="str">
        <f>IF($B3193="", "", SUMIF('Shopping List'!$AV$11:$AV$25, $B3193, 'Shopping List'!$BN$11:$BN$25))</f>
        <v/>
      </c>
      <c r="BB3193" s="117" t="str">
        <f t="shared" si="752"/>
        <v/>
      </c>
    </row>
    <row r="3194" spans="1:54" x14ac:dyDescent="0.25">
      <c r="A3194" s="4"/>
      <c r="B3194" s="37"/>
      <c r="C3194" s="124"/>
      <c r="D3194" s="39"/>
      <c r="E3194" s="125"/>
      <c r="F3194" s="48"/>
      <c r="G3194" s="4"/>
      <c r="H3194" s="4"/>
      <c r="I3194" s="95" t="str">
        <f>IF($C3194="", "", IF(IFERROR(INDEX(Ingredients!$C$11:$C$310, MATCH($C3194, Ingredients!$B$11:$B$310, 0)), "")="", "", IFERROR(INDEX(Ingredients!$C$11:$C$310, MATCH($C3194, Ingredients!$B$11:$B$310, 0)), "")))</f>
        <v/>
      </c>
      <c r="J3194" s="73" t="str">
        <f>IF($B3194="", "", IF(IFERROR(INDEX(Meals!$C$11:$C$260, MATCH($B3194, Meals!$B$11:$B$260, 0)), "")="", "", IFERROR(INDEX(Meals!$C$11:$C$260, MATCH($B3194, Meals!$B$11:$B$260, 0)), "")))</f>
        <v/>
      </c>
      <c r="K3194" s="4"/>
      <c r="L3194" s="72" t="str">
        <f t="shared" si="742"/>
        <v/>
      </c>
      <c r="M3194" s="73" t="str">
        <f t="shared" si="743"/>
        <v/>
      </c>
      <c r="N3194" s="4"/>
      <c r="O3194" s="78" t="str">
        <f t="shared" si="744"/>
        <v/>
      </c>
      <c r="P3194" s="79" t="str">
        <f t="shared" si="745"/>
        <v/>
      </c>
      <c r="Q3194" s="4"/>
      <c r="R3194" s="90" t="str">
        <f t="shared" si="746"/>
        <v/>
      </c>
      <c r="S3194" s="4"/>
      <c r="Y3194" s="18" t="str">
        <f t="shared" si="747"/>
        <v/>
      </c>
      <c r="AA3194" s="18" t="str">
        <f t="shared" si="738"/>
        <v/>
      </c>
      <c r="AB3194" s="18" t="str">
        <f t="shared" si="739"/>
        <v/>
      </c>
      <c r="AC3194" s="18" t="str">
        <f t="shared" si="748"/>
        <v/>
      </c>
      <c r="AD3194" s="18" t="str">
        <f t="shared" si="748"/>
        <v/>
      </c>
      <c r="AE3194" s="18" t="str">
        <f t="shared" si="749"/>
        <v/>
      </c>
      <c r="AG3194" s="95" t="str">
        <f>IF($C3194="", "", IF(IFERROR(INDEX(Ingredients!C$11:C$310, MATCH($C3194, Ingredients!$B$11:$B$310, 0)), "")="", "", IFERROR(INDEX(Ingredients!C$11:C$310, MATCH($C3194, Ingredients!$B$11:$B$310, 0)), "")))</f>
        <v/>
      </c>
      <c r="AH3194" s="105" t="str">
        <f>IF($C3194="", "", IF(IFERROR(INDEX(Ingredients!D$11:D$310, MATCH($C3194, Ingredients!$B$11:$B$310, 0)), "")="", "", IFERROR(INDEX(Ingredients!D$11:D$310, MATCH($C3194, Ingredients!$B$11:$B$310, 0)), "")))</f>
        <v/>
      </c>
      <c r="AI3194" s="106" t="str">
        <f>IF($C3194="", "", IF(IFERROR(INDEX(Ingredients!E$11:E$310, MATCH($C3194, Ingredients!$B$11:$B$310, 0)), "")="", "", IFERROR(INDEX(Ingredients!E$11:E$310, MATCH($C3194, Ingredients!$B$11:$B$310, 0)), "")))</f>
        <v/>
      </c>
      <c r="AJ3194" s="108" t="str">
        <f>IF($C3194="", "", IF(IFERROR(INDEX(Ingredients!F$11:F$310, MATCH($C3194, Ingredients!$B$11:$B$310, 0)), "")="", "", IFERROR(INDEX(Ingredients!F$11:F$310, MATCH($C3194, Ingredients!$B$11:$B$310, 0)), "")))</f>
        <v/>
      </c>
      <c r="AK3194" s="106" t="str">
        <f>IF($C3194="", "", IF(IFERROR(INDEX(Ingredients!G$11:G$310, MATCH($C3194, Ingredients!$B$11:$B$310, 0)), "")="", "", IFERROR(INDEX(Ingredients!G$11:G$310, MATCH($C3194, Ingredients!$B$11:$B$310, 0)), "")))</f>
        <v/>
      </c>
      <c r="AL3194" s="79" t="str">
        <f>IF($C3194="", "", IF(IFERROR(INDEX(Ingredients!H$11:H$310, MATCH($C3194, Ingredients!$B$11:$B$310, 0)), "")="", "", IFERROR(INDEX(Ingredients!H$11:H$310, MATCH($C3194, Ingredients!$B$11:$B$310, 0)), "")))</f>
        <v/>
      </c>
      <c r="AN3194" s="83" t="str">
        <f t="shared" si="740"/>
        <v/>
      </c>
      <c r="AP3194" s="114" t="str">
        <f t="shared" si="750"/>
        <v/>
      </c>
      <c r="AR3194" s="117" t="str">
        <f>IF($C3194="", "", IF(IFERROR(INDEX(Ingredients!$AI$11:$AI$310, MATCH($C3194, Ingredients!$B$11:$B$310, 0)), "")="", "", IFERROR(INDEX(Ingredients!$AI$11:$AI$310, MATCH($C3194, Ingredients!$B$11:$B$310, 0)), "")))</f>
        <v/>
      </c>
      <c r="AT3194" s="120" t="str">
        <f t="shared" si="751"/>
        <v/>
      </c>
      <c r="AV3194" s="90" t="str">
        <f t="shared" si="741"/>
        <v/>
      </c>
      <c r="AX3194" s="90" t="str">
        <f>IF($AV3194="", "", COUNTIF($AV$11:$AV$5010, "&lt;"&amp;$AV3194)+1+COUNTIF($AV$11:$AV3194, $AV3194)-1)</f>
        <v/>
      </c>
      <c r="AZ3194" s="111" t="str">
        <f>IF($B3194="", "", SUMIF('Shopping List'!$AV$11:$AV$25, $B3194, 'Shopping List'!$BN$11:$BN$25))</f>
        <v/>
      </c>
      <c r="BB3194" s="117" t="str">
        <f t="shared" si="752"/>
        <v/>
      </c>
    </row>
    <row r="3195" spans="1:54" x14ac:dyDescent="0.25">
      <c r="A3195" s="4"/>
      <c r="B3195" s="37"/>
      <c r="C3195" s="124"/>
      <c r="D3195" s="39"/>
      <c r="E3195" s="125"/>
      <c r="F3195" s="48"/>
      <c r="G3195" s="4"/>
      <c r="H3195" s="4"/>
      <c r="I3195" s="95" t="str">
        <f>IF($C3195="", "", IF(IFERROR(INDEX(Ingredients!$C$11:$C$310, MATCH($C3195, Ingredients!$B$11:$B$310, 0)), "")="", "", IFERROR(INDEX(Ingredients!$C$11:$C$310, MATCH($C3195, Ingredients!$B$11:$B$310, 0)), "")))</f>
        <v/>
      </c>
      <c r="J3195" s="73" t="str">
        <f>IF($B3195="", "", IF(IFERROR(INDEX(Meals!$C$11:$C$260, MATCH($B3195, Meals!$B$11:$B$260, 0)), "")="", "", IFERROR(INDEX(Meals!$C$11:$C$260, MATCH($B3195, Meals!$B$11:$B$260, 0)), "")))</f>
        <v/>
      </c>
      <c r="K3195" s="4"/>
      <c r="L3195" s="72" t="str">
        <f t="shared" si="742"/>
        <v/>
      </c>
      <c r="M3195" s="73" t="str">
        <f t="shared" si="743"/>
        <v/>
      </c>
      <c r="N3195" s="4"/>
      <c r="O3195" s="78" t="str">
        <f t="shared" si="744"/>
        <v/>
      </c>
      <c r="P3195" s="79" t="str">
        <f t="shared" si="745"/>
        <v/>
      </c>
      <c r="Q3195" s="4"/>
      <c r="R3195" s="90" t="str">
        <f t="shared" si="746"/>
        <v/>
      </c>
      <c r="S3195" s="4"/>
      <c r="Y3195" s="18" t="str">
        <f t="shared" si="747"/>
        <v/>
      </c>
      <c r="AA3195" s="18" t="str">
        <f t="shared" si="738"/>
        <v/>
      </c>
      <c r="AB3195" s="18" t="str">
        <f t="shared" si="739"/>
        <v/>
      </c>
      <c r="AC3195" s="18" t="str">
        <f t="shared" si="748"/>
        <v/>
      </c>
      <c r="AD3195" s="18" t="str">
        <f t="shared" si="748"/>
        <v/>
      </c>
      <c r="AE3195" s="18" t="str">
        <f t="shared" si="749"/>
        <v/>
      </c>
      <c r="AG3195" s="95" t="str">
        <f>IF($C3195="", "", IF(IFERROR(INDEX(Ingredients!C$11:C$310, MATCH($C3195, Ingredients!$B$11:$B$310, 0)), "")="", "", IFERROR(INDEX(Ingredients!C$11:C$310, MATCH($C3195, Ingredients!$B$11:$B$310, 0)), "")))</f>
        <v/>
      </c>
      <c r="AH3195" s="105" t="str">
        <f>IF($C3195="", "", IF(IFERROR(INDEX(Ingredients!D$11:D$310, MATCH($C3195, Ingredients!$B$11:$B$310, 0)), "")="", "", IFERROR(INDEX(Ingredients!D$11:D$310, MATCH($C3195, Ingredients!$B$11:$B$310, 0)), "")))</f>
        <v/>
      </c>
      <c r="AI3195" s="106" t="str">
        <f>IF($C3195="", "", IF(IFERROR(INDEX(Ingredients!E$11:E$310, MATCH($C3195, Ingredients!$B$11:$B$310, 0)), "")="", "", IFERROR(INDEX(Ingredients!E$11:E$310, MATCH($C3195, Ingredients!$B$11:$B$310, 0)), "")))</f>
        <v/>
      </c>
      <c r="AJ3195" s="108" t="str">
        <f>IF($C3195="", "", IF(IFERROR(INDEX(Ingredients!F$11:F$310, MATCH($C3195, Ingredients!$B$11:$B$310, 0)), "")="", "", IFERROR(INDEX(Ingredients!F$11:F$310, MATCH($C3195, Ingredients!$B$11:$B$310, 0)), "")))</f>
        <v/>
      </c>
      <c r="AK3195" s="106" t="str">
        <f>IF($C3195="", "", IF(IFERROR(INDEX(Ingredients!G$11:G$310, MATCH($C3195, Ingredients!$B$11:$B$310, 0)), "")="", "", IFERROR(INDEX(Ingredients!G$11:G$310, MATCH($C3195, Ingredients!$B$11:$B$310, 0)), "")))</f>
        <v/>
      </c>
      <c r="AL3195" s="79" t="str">
        <f>IF($C3195="", "", IF(IFERROR(INDEX(Ingredients!H$11:H$310, MATCH($C3195, Ingredients!$B$11:$B$310, 0)), "")="", "", IFERROR(INDEX(Ingredients!H$11:H$310, MATCH($C3195, Ingredients!$B$11:$B$310, 0)), "")))</f>
        <v/>
      </c>
      <c r="AN3195" s="83" t="str">
        <f t="shared" si="740"/>
        <v/>
      </c>
      <c r="AP3195" s="114" t="str">
        <f t="shared" si="750"/>
        <v/>
      </c>
      <c r="AR3195" s="117" t="str">
        <f>IF($C3195="", "", IF(IFERROR(INDEX(Ingredients!$AI$11:$AI$310, MATCH($C3195, Ingredients!$B$11:$B$310, 0)), "")="", "", IFERROR(INDEX(Ingredients!$AI$11:$AI$310, MATCH($C3195, Ingredients!$B$11:$B$310, 0)), "")))</f>
        <v/>
      </c>
      <c r="AT3195" s="120" t="str">
        <f t="shared" si="751"/>
        <v/>
      </c>
      <c r="AV3195" s="90" t="str">
        <f t="shared" si="741"/>
        <v/>
      </c>
      <c r="AX3195" s="90" t="str">
        <f>IF($AV3195="", "", COUNTIF($AV$11:$AV$5010, "&lt;"&amp;$AV3195)+1+COUNTIF($AV$11:$AV3195, $AV3195)-1)</f>
        <v/>
      </c>
      <c r="AZ3195" s="111" t="str">
        <f>IF($B3195="", "", SUMIF('Shopping List'!$AV$11:$AV$25, $B3195, 'Shopping List'!$BN$11:$BN$25))</f>
        <v/>
      </c>
      <c r="BB3195" s="117" t="str">
        <f t="shared" si="752"/>
        <v/>
      </c>
    </row>
    <row r="3196" spans="1:54" x14ac:dyDescent="0.25">
      <c r="A3196" s="4"/>
      <c r="B3196" s="37"/>
      <c r="C3196" s="124"/>
      <c r="D3196" s="39"/>
      <c r="E3196" s="125"/>
      <c r="F3196" s="48"/>
      <c r="G3196" s="4"/>
      <c r="H3196" s="4"/>
      <c r="I3196" s="95" t="str">
        <f>IF($C3196="", "", IF(IFERROR(INDEX(Ingredients!$C$11:$C$310, MATCH($C3196, Ingredients!$B$11:$B$310, 0)), "")="", "", IFERROR(INDEX(Ingredients!$C$11:$C$310, MATCH($C3196, Ingredients!$B$11:$B$310, 0)), "")))</f>
        <v/>
      </c>
      <c r="J3196" s="73" t="str">
        <f>IF($B3196="", "", IF(IFERROR(INDEX(Meals!$C$11:$C$260, MATCH($B3196, Meals!$B$11:$B$260, 0)), "")="", "", IFERROR(INDEX(Meals!$C$11:$C$260, MATCH($B3196, Meals!$B$11:$B$260, 0)), "")))</f>
        <v/>
      </c>
      <c r="K3196" s="4"/>
      <c r="L3196" s="72" t="str">
        <f t="shared" si="742"/>
        <v/>
      </c>
      <c r="M3196" s="73" t="str">
        <f t="shared" si="743"/>
        <v/>
      </c>
      <c r="N3196" s="4"/>
      <c r="O3196" s="78" t="str">
        <f t="shared" si="744"/>
        <v/>
      </c>
      <c r="P3196" s="79" t="str">
        <f t="shared" si="745"/>
        <v/>
      </c>
      <c r="Q3196" s="4"/>
      <c r="R3196" s="90" t="str">
        <f t="shared" si="746"/>
        <v/>
      </c>
      <c r="S3196" s="4"/>
      <c r="Y3196" s="18" t="str">
        <f t="shared" si="747"/>
        <v/>
      </c>
      <c r="AA3196" s="18" t="str">
        <f t="shared" si="738"/>
        <v/>
      </c>
      <c r="AB3196" s="18" t="str">
        <f t="shared" si="739"/>
        <v/>
      </c>
      <c r="AC3196" s="18" t="str">
        <f t="shared" si="748"/>
        <v/>
      </c>
      <c r="AD3196" s="18" t="str">
        <f t="shared" si="748"/>
        <v/>
      </c>
      <c r="AE3196" s="18" t="str">
        <f t="shared" si="749"/>
        <v/>
      </c>
      <c r="AG3196" s="95" t="str">
        <f>IF($C3196="", "", IF(IFERROR(INDEX(Ingredients!C$11:C$310, MATCH($C3196, Ingredients!$B$11:$B$310, 0)), "")="", "", IFERROR(INDEX(Ingredients!C$11:C$310, MATCH($C3196, Ingredients!$B$11:$B$310, 0)), "")))</f>
        <v/>
      </c>
      <c r="AH3196" s="105" t="str">
        <f>IF($C3196="", "", IF(IFERROR(INDEX(Ingredients!D$11:D$310, MATCH($C3196, Ingredients!$B$11:$B$310, 0)), "")="", "", IFERROR(INDEX(Ingredients!D$11:D$310, MATCH($C3196, Ingredients!$B$11:$B$310, 0)), "")))</f>
        <v/>
      </c>
      <c r="AI3196" s="106" t="str">
        <f>IF($C3196="", "", IF(IFERROR(INDEX(Ingredients!E$11:E$310, MATCH($C3196, Ingredients!$B$11:$B$310, 0)), "")="", "", IFERROR(INDEX(Ingredients!E$11:E$310, MATCH($C3196, Ingredients!$B$11:$B$310, 0)), "")))</f>
        <v/>
      </c>
      <c r="AJ3196" s="108" t="str">
        <f>IF($C3196="", "", IF(IFERROR(INDEX(Ingredients!F$11:F$310, MATCH($C3196, Ingredients!$B$11:$B$310, 0)), "")="", "", IFERROR(INDEX(Ingredients!F$11:F$310, MATCH($C3196, Ingredients!$B$11:$B$310, 0)), "")))</f>
        <v/>
      </c>
      <c r="AK3196" s="106" t="str">
        <f>IF($C3196="", "", IF(IFERROR(INDEX(Ingredients!G$11:G$310, MATCH($C3196, Ingredients!$B$11:$B$310, 0)), "")="", "", IFERROR(INDEX(Ingredients!G$11:G$310, MATCH($C3196, Ingredients!$B$11:$B$310, 0)), "")))</f>
        <v/>
      </c>
      <c r="AL3196" s="79" t="str">
        <f>IF($C3196="", "", IF(IFERROR(INDEX(Ingredients!H$11:H$310, MATCH($C3196, Ingredients!$B$11:$B$310, 0)), "")="", "", IFERROR(INDEX(Ingredients!H$11:H$310, MATCH($C3196, Ingredients!$B$11:$B$310, 0)), "")))</f>
        <v/>
      </c>
      <c r="AN3196" s="83" t="str">
        <f t="shared" si="740"/>
        <v/>
      </c>
      <c r="AP3196" s="114" t="str">
        <f t="shared" si="750"/>
        <v/>
      </c>
      <c r="AR3196" s="117" t="str">
        <f>IF($C3196="", "", IF(IFERROR(INDEX(Ingredients!$AI$11:$AI$310, MATCH($C3196, Ingredients!$B$11:$B$310, 0)), "")="", "", IFERROR(INDEX(Ingredients!$AI$11:$AI$310, MATCH($C3196, Ingredients!$B$11:$B$310, 0)), "")))</f>
        <v/>
      </c>
      <c r="AT3196" s="120" t="str">
        <f t="shared" si="751"/>
        <v/>
      </c>
      <c r="AV3196" s="90" t="str">
        <f t="shared" si="741"/>
        <v/>
      </c>
      <c r="AX3196" s="90" t="str">
        <f>IF($AV3196="", "", COUNTIF($AV$11:$AV$5010, "&lt;"&amp;$AV3196)+1+COUNTIF($AV$11:$AV3196, $AV3196)-1)</f>
        <v/>
      </c>
      <c r="AZ3196" s="111" t="str">
        <f>IF($B3196="", "", SUMIF('Shopping List'!$AV$11:$AV$25, $B3196, 'Shopping List'!$BN$11:$BN$25))</f>
        <v/>
      </c>
      <c r="BB3196" s="117" t="str">
        <f t="shared" si="752"/>
        <v/>
      </c>
    </row>
    <row r="3197" spans="1:54" x14ac:dyDescent="0.25">
      <c r="A3197" s="4"/>
      <c r="B3197" s="37"/>
      <c r="C3197" s="124"/>
      <c r="D3197" s="39"/>
      <c r="E3197" s="125"/>
      <c r="F3197" s="48"/>
      <c r="G3197" s="4"/>
      <c r="H3197" s="4"/>
      <c r="I3197" s="95" t="str">
        <f>IF($C3197="", "", IF(IFERROR(INDEX(Ingredients!$C$11:$C$310, MATCH($C3197, Ingredients!$B$11:$B$310, 0)), "")="", "", IFERROR(INDEX(Ingredients!$C$11:$C$310, MATCH($C3197, Ingredients!$B$11:$B$310, 0)), "")))</f>
        <v/>
      </c>
      <c r="J3197" s="73" t="str">
        <f>IF($B3197="", "", IF(IFERROR(INDEX(Meals!$C$11:$C$260, MATCH($B3197, Meals!$B$11:$B$260, 0)), "")="", "", IFERROR(INDEX(Meals!$C$11:$C$260, MATCH($B3197, Meals!$B$11:$B$260, 0)), "")))</f>
        <v/>
      </c>
      <c r="K3197" s="4"/>
      <c r="L3197" s="72" t="str">
        <f t="shared" si="742"/>
        <v/>
      </c>
      <c r="M3197" s="73" t="str">
        <f t="shared" si="743"/>
        <v/>
      </c>
      <c r="N3197" s="4"/>
      <c r="O3197" s="78" t="str">
        <f t="shared" si="744"/>
        <v/>
      </c>
      <c r="P3197" s="79" t="str">
        <f t="shared" si="745"/>
        <v/>
      </c>
      <c r="Q3197" s="4"/>
      <c r="R3197" s="90" t="str">
        <f t="shared" si="746"/>
        <v/>
      </c>
      <c r="S3197" s="4"/>
      <c r="Y3197" s="18" t="str">
        <f t="shared" si="747"/>
        <v/>
      </c>
      <c r="AA3197" s="18" t="str">
        <f t="shared" si="738"/>
        <v/>
      </c>
      <c r="AB3197" s="18" t="str">
        <f t="shared" si="739"/>
        <v/>
      </c>
      <c r="AC3197" s="18" t="str">
        <f t="shared" si="748"/>
        <v/>
      </c>
      <c r="AD3197" s="18" t="str">
        <f t="shared" si="748"/>
        <v/>
      </c>
      <c r="AE3197" s="18" t="str">
        <f t="shared" si="749"/>
        <v/>
      </c>
      <c r="AG3197" s="95" t="str">
        <f>IF($C3197="", "", IF(IFERROR(INDEX(Ingredients!C$11:C$310, MATCH($C3197, Ingredients!$B$11:$B$310, 0)), "")="", "", IFERROR(INDEX(Ingredients!C$11:C$310, MATCH($C3197, Ingredients!$B$11:$B$310, 0)), "")))</f>
        <v/>
      </c>
      <c r="AH3197" s="105" t="str">
        <f>IF($C3197="", "", IF(IFERROR(INDEX(Ingredients!D$11:D$310, MATCH($C3197, Ingredients!$B$11:$B$310, 0)), "")="", "", IFERROR(INDEX(Ingredients!D$11:D$310, MATCH($C3197, Ingredients!$B$11:$B$310, 0)), "")))</f>
        <v/>
      </c>
      <c r="AI3197" s="106" t="str">
        <f>IF($C3197="", "", IF(IFERROR(INDEX(Ingredients!E$11:E$310, MATCH($C3197, Ingredients!$B$11:$B$310, 0)), "")="", "", IFERROR(INDEX(Ingredients!E$11:E$310, MATCH($C3197, Ingredients!$B$11:$B$310, 0)), "")))</f>
        <v/>
      </c>
      <c r="AJ3197" s="108" t="str">
        <f>IF($C3197="", "", IF(IFERROR(INDEX(Ingredients!F$11:F$310, MATCH($C3197, Ingredients!$B$11:$B$310, 0)), "")="", "", IFERROR(INDEX(Ingredients!F$11:F$310, MATCH($C3197, Ingredients!$B$11:$B$310, 0)), "")))</f>
        <v/>
      </c>
      <c r="AK3197" s="106" t="str">
        <f>IF($C3197="", "", IF(IFERROR(INDEX(Ingredients!G$11:G$310, MATCH($C3197, Ingredients!$B$11:$B$310, 0)), "")="", "", IFERROR(INDEX(Ingredients!G$11:G$310, MATCH($C3197, Ingredients!$B$11:$B$310, 0)), "")))</f>
        <v/>
      </c>
      <c r="AL3197" s="79" t="str">
        <f>IF($C3197="", "", IF(IFERROR(INDEX(Ingredients!H$11:H$310, MATCH($C3197, Ingredients!$B$11:$B$310, 0)), "")="", "", IFERROR(INDEX(Ingredients!H$11:H$310, MATCH($C3197, Ingredients!$B$11:$B$310, 0)), "")))</f>
        <v/>
      </c>
      <c r="AN3197" s="83" t="str">
        <f t="shared" si="740"/>
        <v/>
      </c>
      <c r="AP3197" s="114" t="str">
        <f t="shared" si="750"/>
        <v/>
      </c>
      <c r="AR3197" s="117" t="str">
        <f>IF($C3197="", "", IF(IFERROR(INDEX(Ingredients!$AI$11:$AI$310, MATCH($C3197, Ingredients!$B$11:$B$310, 0)), "")="", "", IFERROR(INDEX(Ingredients!$AI$11:$AI$310, MATCH($C3197, Ingredients!$B$11:$B$310, 0)), "")))</f>
        <v/>
      </c>
      <c r="AT3197" s="120" t="str">
        <f t="shared" si="751"/>
        <v/>
      </c>
      <c r="AV3197" s="90" t="str">
        <f t="shared" si="741"/>
        <v/>
      </c>
      <c r="AX3197" s="90" t="str">
        <f>IF($AV3197="", "", COUNTIF($AV$11:$AV$5010, "&lt;"&amp;$AV3197)+1+COUNTIF($AV$11:$AV3197, $AV3197)-1)</f>
        <v/>
      </c>
      <c r="AZ3197" s="111" t="str">
        <f>IF($B3197="", "", SUMIF('Shopping List'!$AV$11:$AV$25, $B3197, 'Shopping List'!$BN$11:$BN$25))</f>
        <v/>
      </c>
      <c r="BB3197" s="117" t="str">
        <f t="shared" si="752"/>
        <v/>
      </c>
    </row>
    <row r="3198" spans="1:54" x14ac:dyDescent="0.25">
      <c r="A3198" s="4"/>
      <c r="B3198" s="37"/>
      <c r="C3198" s="124"/>
      <c r="D3198" s="39"/>
      <c r="E3198" s="125"/>
      <c r="F3198" s="48"/>
      <c r="G3198" s="4"/>
      <c r="H3198" s="4"/>
      <c r="I3198" s="95" t="str">
        <f>IF($C3198="", "", IF(IFERROR(INDEX(Ingredients!$C$11:$C$310, MATCH($C3198, Ingredients!$B$11:$B$310, 0)), "")="", "", IFERROR(INDEX(Ingredients!$C$11:$C$310, MATCH($C3198, Ingredients!$B$11:$B$310, 0)), "")))</f>
        <v/>
      </c>
      <c r="J3198" s="73" t="str">
        <f>IF($B3198="", "", IF(IFERROR(INDEX(Meals!$C$11:$C$260, MATCH($B3198, Meals!$B$11:$B$260, 0)), "")="", "", IFERROR(INDEX(Meals!$C$11:$C$260, MATCH($B3198, Meals!$B$11:$B$260, 0)), "")))</f>
        <v/>
      </c>
      <c r="K3198" s="4"/>
      <c r="L3198" s="72" t="str">
        <f t="shared" si="742"/>
        <v/>
      </c>
      <c r="M3198" s="73" t="str">
        <f t="shared" si="743"/>
        <v/>
      </c>
      <c r="N3198" s="4"/>
      <c r="O3198" s="78" t="str">
        <f t="shared" si="744"/>
        <v/>
      </c>
      <c r="P3198" s="79" t="str">
        <f t="shared" si="745"/>
        <v/>
      </c>
      <c r="Q3198" s="4"/>
      <c r="R3198" s="90" t="str">
        <f t="shared" si="746"/>
        <v/>
      </c>
      <c r="S3198" s="4"/>
      <c r="Y3198" s="18" t="str">
        <f t="shared" si="747"/>
        <v/>
      </c>
      <c r="AA3198" s="18" t="str">
        <f t="shared" si="738"/>
        <v/>
      </c>
      <c r="AB3198" s="18" t="str">
        <f t="shared" si="739"/>
        <v/>
      </c>
      <c r="AC3198" s="18" t="str">
        <f t="shared" si="748"/>
        <v/>
      </c>
      <c r="AD3198" s="18" t="str">
        <f t="shared" si="748"/>
        <v/>
      </c>
      <c r="AE3198" s="18" t="str">
        <f t="shared" si="749"/>
        <v/>
      </c>
      <c r="AG3198" s="95" t="str">
        <f>IF($C3198="", "", IF(IFERROR(INDEX(Ingredients!C$11:C$310, MATCH($C3198, Ingredients!$B$11:$B$310, 0)), "")="", "", IFERROR(INDEX(Ingredients!C$11:C$310, MATCH($C3198, Ingredients!$B$11:$B$310, 0)), "")))</f>
        <v/>
      </c>
      <c r="AH3198" s="105" t="str">
        <f>IF($C3198="", "", IF(IFERROR(INDEX(Ingredients!D$11:D$310, MATCH($C3198, Ingredients!$B$11:$B$310, 0)), "")="", "", IFERROR(INDEX(Ingredients!D$11:D$310, MATCH($C3198, Ingredients!$B$11:$B$310, 0)), "")))</f>
        <v/>
      </c>
      <c r="AI3198" s="106" t="str">
        <f>IF($C3198="", "", IF(IFERROR(INDEX(Ingredients!E$11:E$310, MATCH($C3198, Ingredients!$B$11:$B$310, 0)), "")="", "", IFERROR(INDEX(Ingredients!E$11:E$310, MATCH($C3198, Ingredients!$B$11:$B$310, 0)), "")))</f>
        <v/>
      </c>
      <c r="AJ3198" s="108" t="str">
        <f>IF($C3198="", "", IF(IFERROR(INDEX(Ingredients!F$11:F$310, MATCH($C3198, Ingredients!$B$11:$B$310, 0)), "")="", "", IFERROR(INDEX(Ingredients!F$11:F$310, MATCH($C3198, Ingredients!$B$11:$B$310, 0)), "")))</f>
        <v/>
      </c>
      <c r="AK3198" s="106" t="str">
        <f>IF($C3198="", "", IF(IFERROR(INDEX(Ingredients!G$11:G$310, MATCH($C3198, Ingredients!$B$11:$B$310, 0)), "")="", "", IFERROR(INDEX(Ingredients!G$11:G$310, MATCH($C3198, Ingredients!$B$11:$B$310, 0)), "")))</f>
        <v/>
      </c>
      <c r="AL3198" s="79" t="str">
        <f>IF($C3198="", "", IF(IFERROR(INDEX(Ingredients!H$11:H$310, MATCH($C3198, Ingredients!$B$11:$B$310, 0)), "")="", "", IFERROR(INDEX(Ingredients!H$11:H$310, MATCH($C3198, Ingredients!$B$11:$B$310, 0)), "")))</f>
        <v/>
      </c>
      <c r="AN3198" s="83" t="str">
        <f t="shared" si="740"/>
        <v/>
      </c>
      <c r="AP3198" s="114" t="str">
        <f t="shared" si="750"/>
        <v/>
      </c>
      <c r="AR3198" s="117" t="str">
        <f>IF($C3198="", "", IF(IFERROR(INDEX(Ingredients!$AI$11:$AI$310, MATCH($C3198, Ingredients!$B$11:$B$310, 0)), "")="", "", IFERROR(INDEX(Ingredients!$AI$11:$AI$310, MATCH($C3198, Ingredients!$B$11:$B$310, 0)), "")))</f>
        <v/>
      </c>
      <c r="AT3198" s="120" t="str">
        <f t="shared" si="751"/>
        <v/>
      </c>
      <c r="AV3198" s="90" t="str">
        <f t="shared" si="741"/>
        <v/>
      </c>
      <c r="AX3198" s="90" t="str">
        <f>IF($AV3198="", "", COUNTIF($AV$11:$AV$5010, "&lt;"&amp;$AV3198)+1+COUNTIF($AV$11:$AV3198, $AV3198)-1)</f>
        <v/>
      </c>
      <c r="AZ3198" s="111" t="str">
        <f>IF($B3198="", "", SUMIF('Shopping List'!$AV$11:$AV$25, $B3198, 'Shopping List'!$BN$11:$BN$25))</f>
        <v/>
      </c>
      <c r="BB3198" s="117" t="str">
        <f t="shared" si="752"/>
        <v/>
      </c>
    </row>
    <row r="3199" spans="1:54" x14ac:dyDescent="0.25">
      <c r="A3199" s="4"/>
      <c r="B3199" s="37"/>
      <c r="C3199" s="124"/>
      <c r="D3199" s="39"/>
      <c r="E3199" s="125"/>
      <c r="F3199" s="48"/>
      <c r="G3199" s="4"/>
      <c r="H3199" s="4"/>
      <c r="I3199" s="95" t="str">
        <f>IF($C3199="", "", IF(IFERROR(INDEX(Ingredients!$C$11:$C$310, MATCH($C3199, Ingredients!$B$11:$B$310, 0)), "")="", "", IFERROR(INDEX(Ingredients!$C$11:$C$310, MATCH($C3199, Ingredients!$B$11:$B$310, 0)), "")))</f>
        <v/>
      </c>
      <c r="J3199" s="73" t="str">
        <f>IF($B3199="", "", IF(IFERROR(INDEX(Meals!$C$11:$C$260, MATCH($B3199, Meals!$B$11:$B$260, 0)), "")="", "", IFERROR(INDEX(Meals!$C$11:$C$260, MATCH($B3199, Meals!$B$11:$B$260, 0)), "")))</f>
        <v/>
      </c>
      <c r="K3199" s="4"/>
      <c r="L3199" s="72" t="str">
        <f t="shared" si="742"/>
        <v/>
      </c>
      <c r="M3199" s="73" t="str">
        <f t="shared" si="743"/>
        <v/>
      </c>
      <c r="N3199" s="4"/>
      <c r="O3199" s="78" t="str">
        <f t="shared" si="744"/>
        <v/>
      </c>
      <c r="P3199" s="79" t="str">
        <f t="shared" si="745"/>
        <v/>
      </c>
      <c r="Q3199" s="4"/>
      <c r="R3199" s="90" t="str">
        <f t="shared" si="746"/>
        <v/>
      </c>
      <c r="S3199" s="4"/>
      <c r="Y3199" s="18" t="str">
        <f t="shared" si="747"/>
        <v/>
      </c>
      <c r="AA3199" s="18" t="str">
        <f t="shared" si="738"/>
        <v/>
      </c>
      <c r="AB3199" s="18" t="str">
        <f t="shared" si="739"/>
        <v/>
      </c>
      <c r="AC3199" s="18" t="str">
        <f t="shared" si="748"/>
        <v/>
      </c>
      <c r="AD3199" s="18" t="str">
        <f t="shared" si="748"/>
        <v/>
      </c>
      <c r="AE3199" s="18" t="str">
        <f t="shared" si="749"/>
        <v/>
      </c>
      <c r="AG3199" s="95" t="str">
        <f>IF($C3199="", "", IF(IFERROR(INDEX(Ingredients!C$11:C$310, MATCH($C3199, Ingredients!$B$11:$B$310, 0)), "")="", "", IFERROR(INDEX(Ingredients!C$11:C$310, MATCH($C3199, Ingredients!$B$11:$B$310, 0)), "")))</f>
        <v/>
      </c>
      <c r="AH3199" s="105" t="str">
        <f>IF($C3199="", "", IF(IFERROR(INDEX(Ingredients!D$11:D$310, MATCH($C3199, Ingredients!$B$11:$B$310, 0)), "")="", "", IFERROR(INDEX(Ingredients!D$11:D$310, MATCH($C3199, Ingredients!$B$11:$B$310, 0)), "")))</f>
        <v/>
      </c>
      <c r="AI3199" s="106" t="str">
        <f>IF($C3199="", "", IF(IFERROR(INDEX(Ingredients!E$11:E$310, MATCH($C3199, Ingredients!$B$11:$B$310, 0)), "")="", "", IFERROR(INDEX(Ingredients!E$11:E$310, MATCH($C3199, Ingredients!$B$11:$B$310, 0)), "")))</f>
        <v/>
      </c>
      <c r="AJ3199" s="108" t="str">
        <f>IF($C3199="", "", IF(IFERROR(INDEX(Ingredients!F$11:F$310, MATCH($C3199, Ingredients!$B$11:$B$310, 0)), "")="", "", IFERROR(INDEX(Ingredients!F$11:F$310, MATCH($C3199, Ingredients!$B$11:$B$310, 0)), "")))</f>
        <v/>
      </c>
      <c r="AK3199" s="106" t="str">
        <f>IF($C3199="", "", IF(IFERROR(INDEX(Ingredients!G$11:G$310, MATCH($C3199, Ingredients!$B$11:$B$310, 0)), "")="", "", IFERROR(INDEX(Ingredients!G$11:G$310, MATCH($C3199, Ingredients!$B$11:$B$310, 0)), "")))</f>
        <v/>
      </c>
      <c r="AL3199" s="79" t="str">
        <f>IF($C3199="", "", IF(IFERROR(INDEX(Ingredients!H$11:H$310, MATCH($C3199, Ingredients!$B$11:$B$310, 0)), "")="", "", IFERROR(INDEX(Ingredients!H$11:H$310, MATCH($C3199, Ingredients!$B$11:$B$310, 0)), "")))</f>
        <v/>
      </c>
      <c r="AN3199" s="83" t="str">
        <f t="shared" si="740"/>
        <v/>
      </c>
      <c r="AP3199" s="114" t="str">
        <f t="shared" si="750"/>
        <v/>
      </c>
      <c r="AR3199" s="117" t="str">
        <f>IF($C3199="", "", IF(IFERROR(INDEX(Ingredients!$AI$11:$AI$310, MATCH($C3199, Ingredients!$B$11:$B$310, 0)), "")="", "", IFERROR(INDEX(Ingredients!$AI$11:$AI$310, MATCH($C3199, Ingredients!$B$11:$B$310, 0)), "")))</f>
        <v/>
      </c>
      <c r="AT3199" s="120" t="str">
        <f t="shared" si="751"/>
        <v/>
      </c>
      <c r="AV3199" s="90" t="str">
        <f t="shared" si="741"/>
        <v/>
      </c>
      <c r="AX3199" s="90" t="str">
        <f>IF($AV3199="", "", COUNTIF($AV$11:$AV$5010, "&lt;"&amp;$AV3199)+1+COUNTIF($AV$11:$AV3199, $AV3199)-1)</f>
        <v/>
      </c>
      <c r="AZ3199" s="111" t="str">
        <f>IF($B3199="", "", SUMIF('Shopping List'!$AV$11:$AV$25, $B3199, 'Shopping List'!$BN$11:$BN$25))</f>
        <v/>
      </c>
      <c r="BB3199" s="117" t="str">
        <f t="shared" si="752"/>
        <v/>
      </c>
    </row>
    <row r="3200" spans="1:54" x14ac:dyDescent="0.25">
      <c r="A3200" s="4"/>
      <c r="B3200" s="37"/>
      <c r="C3200" s="124"/>
      <c r="D3200" s="39"/>
      <c r="E3200" s="125"/>
      <c r="F3200" s="48"/>
      <c r="G3200" s="4"/>
      <c r="H3200" s="4"/>
      <c r="I3200" s="95" t="str">
        <f>IF($C3200="", "", IF(IFERROR(INDEX(Ingredients!$C$11:$C$310, MATCH($C3200, Ingredients!$B$11:$B$310, 0)), "")="", "", IFERROR(INDEX(Ingredients!$C$11:$C$310, MATCH($C3200, Ingredients!$B$11:$B$310, 0)), "")))</f>
        <v/>
      </c>
      <c r="J3200" s="73" t="str">
        <f>IF($B3200="", "", IF(IFERROR(INDEX(Meals!$C$11:$C$260, MATCH($B3200, Meals!$B$11:$B$260, 0)), "")="", "", IFERROR(INDEX(Meals!$C$11:$C$260, MATCH($B3200, Meals!$B$11:$B$260, 0)), "")))</f>
        <v/>
      </c>
      <c r="K3200" s="4"/>
      <c r="L3200" s="72" t="str">
        <f t="shared" si="742"/>
        <v/>
      </c>
      <c r="M3200" s="73" t="str">
        <f t="shared" si="743"/>
        <v/>
      </c>
      <c r="N3200" s="4"/>
      <c r="O3200" s="78" t="str">
        <f t="shared" si="744"/>
        <v/>
      </c>
      <c r="P3200" s="79" t="str">
        <f t="shared" si="745"/>
        <v/>
      </c>
      <c r="Q3200" s="4"/>
      <c r="R3200" s="90" t="str">
        <f t="shared" si="746"/>
        <v/>
      </c>
      <c r="S3200" s="4"/>
      <c r="Y3200" s="18" t="str">
        <f t="shared" si="747"/>
        <v/>
      </c>
      <c r="AA3200" s="18" t="str">
        <f t="shared" si="738"/>
        <v/>
      </c>
      <c r="AB3200" s="18" t="str">
        <f t="shared" si="739"/>
        <v/>
      </c>
      <c r="AC3200" s="18" t="str">
        <f t="shared" si="748"/>
        <v/>
      </c>
      <c r="AD3200" s="18" t="str">
        <f t="shared" si="748"/>
        <v/>
      </c>
      <c r="AE3200" s="18" t="str">
        <f t="shared" si="749"/>
        <v/>
      </c>
      <c r="AG3200" s="95" t="str">
        <f>IF($C3200="", "", IF(IFERROR(INDEX(Ingredients!C$11:C$310, MATCH($C3200, Ingredients!$B$11:$B$310, 0)), "")="", "", IFERROR(INDEX(Ingredients!C$11:C$310, MATCH($C3200, Ingredients!$B$11:$B$310, 0)), "")))</f>
        <v/>
      </c>
      <c r="AH3200" s="105" t="str">
        <f>IF($C3200="", "", IF(IFERROR(INDEX(Ingredients!D$11:D$310, MATCH($C3200, Ingredients!$B$11:$B$310, 0)), "")="", "", IFERROR(INDEX(Ingredients!D$11:D$310, MATCH($C3200, Ingredients!$B$11:$B$310, 0)), "")))</f>
        <v/>
      </c>
      <c r="AI3200" s="106" t="str">
        <f>IF($C3200="", "", IF(IFERROR(INDEX(Ingredients!E$11:E$310, MATCH($C3200, Ingredients!$B$11:$B$310, 0)), "")="", "", IFERROR(INDEX(Ingredients!E$11:E$310, MATCH($C3200, Ingredients!$B$11:$B$310, 0)), "")))</f>
        <v/>
      </c>
      <c r="AJ3200" s="108" t="str">
        <f>IF($C3200="", "", IF(IFERROR(INDEX(Ingredients!F$11:F$310, MATCH($C3200, Ingredients!$B$11:$B$310, 0)), "")="", "", IFERROR(INDEX(Ingredients!F$11:F$310, MATCH($C3200, Ingredients!$B$11:$B$310, 0)), "")))</f>
        <v/>
      </c>
      <c r="AK3200" s="106" t="str">
        <f>IF($C3200="", "", IF(IFERROR(INDEX(Ingredients!G$11:G$310, MATCH($C3200, Ingredients!$B$11:$B$310, 0)), "")="", "", IFERROR(INDEX(Ingredients!G$11:G$310, MATCH($C3200, Ingredients!$B$11:$B$310, 0)), "")))</f>
        <v/>
      </c>
      <c r="AL3200" s="79" t="str">
        <f>IF($C3200="", "", IF(IFERROR(INDEX(Ingredients!H$11:H$310, MATCH($C3200, Ingredients!$B$11:$B$310, 0)), "")="", "", IFERROR(INDEX(Ingredients!H$11:H$310, MATCH($C3200, Ingredients!$B$11:$B$310, 0)), "")))</f>
        <v/>
      </c>
      <c r="AN3200" s="83" t="str">
        <f t="shared" si="740"/>
        <v/>
      </c>
      <c r="AP3200" s="114" t="str">
        <f t="shared" si="750"/>
        <v/>
      </c>
      <c r="AR3200" s="117" t="str">
        <f>IF($C3200="", "", IF(IFERROR(INDEX(Ingredients!$AI$11:$AI$310, MATCH($C3200, Ingredients!$B$11:$B$310, 0)), "")="", "", IFERROR(INDEX(Ingredients!$AI$11:$AI$310, MATCH($C3200, Ingredients!$B$11:$B$310, 0)), "")))</f>
        <v/>
      </c>
      <c r="AT3200" s="120" t="str">
        <f t="shared" si="751"/>
        <v/>
      </c>
      <c r="AV3200" s="90" t="str">
        <f t="shared" si="741"/>
        <v/>
      </c>
      <c r="AX3200" s="90" t="str">
        <f>IF($AV3200="", "", COUNTIF($AV$11:$AV$5010, "&lt;"&amp;$AV3200)+1+COUNTIF($AV$11:$AV3200, $AV3200)-1)</f>
        <v/>
      </c>
      <c r="AZ3200" s="111" t="str">
        <f>IF($B3200="", "", SUMIF('Shopping List'!$AV$11:$AV$25, $B3200, 'Shopping List'!$BN$11:$BN$25))</f>
        <v/>
      </c>
      <c r="BB3200" s="117" t="str">
        <f t="shared" si="752"/>
        <v/>
      </c>
    </row>
    <row r="3201" spans="1:54" x14ac:dyDescent="0.25">
      <c r="A3201" s="4"/>
      <c r="B3201" s="37"/>
      <c r="C3201" s="124"/>
      <c r="D3201" s="39"/>
      <c r="E3201" s="125"/>
      <c r="F3201" s="48"/>
      <c r="G3201" s="4"/>
      <c r="H3201" s="4"/>
      <c r="I3201" s="95" t="str">
        <f>IF($C3201="", "", IF(IFERROR(INDEX(Ingredients!$C$11:$C$310, MATCH($C3201, Ingredients!$B$11:$B$310, 0)), "")="", "", IFERROR(INDEX(Ingredients!$C$11:$C$310, MATCH($C3201, Ingredients!$B$11:$B$310, 0)), "")))</f>
        <v/>
      </c>
      <c r="J3201" s="73" t="str">
        <f>IF($B3201="", "", IF(IFERROR(INDEX(Meals!$C$11:$C$260, MATCH($B3201, Meals!$B$11:$B$260, 0)), "")="", "", IFERROR(INDEX(Meals!$C$11:$C$260, MATCH($B3201, Meals!$B$11:$B$260, 0)), "")))</f>
        <v/>
      </c>
      <c r="K3201" s="4"/>
      <c r="L3201" s="72" t="str">
        <f t="shared" si="742"/>
        <v/>
      </c>
      <c r="M3201" s="73" t="str">
        <f t="shared" si="743"/>
        <v/>
      </c>
      <c r="N3201" s="4"/>
      <c r="O3201" s="78" t="str">
        <f t="shared" si="744"/>
        <v/>
      </c>
      <c r="P3201" s="79" t="str">
        <f t="shared" si="745"/>
        <v/>
      </c>
      <c r="Q3201" s="4"/>
      <c r="R3201" s="90" t="str">
        <f t="shared" si="746"/>
        <v/>
      </c>
      <c r="S3201" s="4"/>
      <c r="Y3201" s="18" t="str">
        <f t="shared" si="747"/>
        <v/>
      </c>
      <c r="AA3201" s="18" t="str">
        <f t="shared" si="738"/>
        <v/>
      </c>
      <c r="AB3201" s="18" t="str">
        <f t="shared" si="739"/>
        <v/>
      </c>
      <c r="AC3201" s="18" t="str">
        <f t="shared" si="748"/>
        <v/>
      </c>
      <c r="AD3201" s="18" t="str">
        <f t="shared" si="748"/>
        <v/>
      </c>
      <c r="AE3201" s="18" t="str">
        <f t="shared" si="749"/>
        <v/>
      </c>
      <c r="AG3201" s="95" t="str">
        <f>IF($C3201="", "", IF(IFERROR(INDEX(Ingredients!C$11:C$310, MATCH($C3201, Ingredients!$B$11:$B$310, 0)), "")="", "", IFERROR(INDEX(Ingredients!C$11:C$310, MATCH($C3201, Ingredients!$B$11:$B$310, 0)), "")))</f>
        <v/>
      </c>
      <c r="AH3201" s="105" t="str">
        <f>IF($C3201="", "", IF(IFERROR(INDEX(Ingredients!D$11:D$310, MATCH($C3201, Ingredients!$B$11:$B$310, 0)), "")="", "", IFERROR(INDEX(Ingredients!D$11:D$310, MATCH($C3201, Ingredients!$B$11:$B$310, 0)), "")))</f>
        <v/>
      </c>
      <c r="AI3201" s="106" t="str">
        <f>IF($C3201="", "", IF(IFERROR(INDEX(Ingredients!E$11:E$310, MATCH($C3201, Ingredients!$B$11:$B$310, 0)), "")="", "", IFERROR(INDEX(Ingredients!E$11:E$310, MATCH($C3201, Ingredients!$B$11:$B$310, 0)), "")))</f>
        <v/>
      </c>
      <c r="AJ3201" s="108" t="str">
        <f>IF($C3201="", "", IF(IFERROR(INDEX(Ingredients!F$11:F$310, MATCH($C3201, Ingredients!$B$11:$B$310, 0)), "")="", "", IFERROR(INDEX(Ingredients!F$11:F$310, MATCH($C3201, Ingredients!$B$11:$B$310, 0)), "")))</f>
        <v/>
      </c>
      <c r="AK3201" s="106" t="str">
        <f>IF($C3201="", "", IF(IFERROR(INDEX(Ingredients!G$11:G$310, MATCH($C3201, Ingredients!$B$11:$B$310, 0)), "")="", "", IFERROR(INDEX(Ingredients!G$11:G$310, MATCH($C3201, Ingredients!$B$11:$B$310, 0)), "")))</f>
        <v/>
      </c>
      <c r="AL3201" s="79" t="str">
        <f>IF($C3201="", "", IF(IFERROR(INDEX(Ingredients!H$11:H$310, MATCH($C3201, Ingredients!$B$11:$B$310, 0)), "")="", "", IFERROR(INDEX(Ingredients!H$11:H$310, MATCH($C3201, Ingredients!$B$11:$B$310, 0)), "")))</f>
        <v/>
      </c>
      <c r="AN3201" s="83" t="str">
        <f t="shared" si="740"/>
        <v/>
      </c>
      <c r="AP3201" s="114" t="str">
        <f t="shared" si="750"/>
        <v/>
      </c>
      <c r="AR3201" s="117" t="str">
        <f>IF($C3201="", "", IF(IFERROR(INDEX(Ingredients!$AI$11:$AI$310, MATCH($C3201, Ingredients!$B$11:$B$310, 0)), "")="", "", IFERROR(INDEX(Ingredients!$AI$11:$AI$310, MATCH($C3201, Ingredients!$B$11:$B$310, 0)), "")))</f>
        <v/>
      </c>
      <c r="AT3201" s="120" t="str">
        <f t="shared" si="751"/>
        <v/>
      </c>
      <c r="AV3201" s="90" t="str">
        <f t="shared" si="741"/>
        <v/>
      </c>
      <c r="AX3201" s="90" t="str">
        <f>IF($AV3201="", "", COUNTIF($AV$11:$AV$5010, "&lt;"&amp;$AV3201)+1+COUNTIF($AV$11:$AV3201, $AV3201)-1)</f>
        <v/>
      </c>
      <c r="AZ3201" s="111" t="str">
        <f>IF($B3201="", "", SUMIF('Shopping List'!$AV$11:$AV$25, $B3201, 'Shopping List'!$BN$11:$BN$25))</f>
        <v/>
      </c>
      <c r="BB3201" s="117" t="str">
        <f t="shared" si="752"/>
        <v/>
      </c>
    </row>
    <row r="3202" spans="1:54" x14ac:dyDescent="0.25">
      <c r="A3202" s="4"/>
      <c r="B3202" s="37"/>
      <c r="C3202" s="124"/>
      <c r="D3202" s="39"/>
      <c r="E3202" s="125"/>
      <c r="F3202" s="48"/>
      <c r="G3202" s="4"/>
      <c r="H3202" s="4"/>
      <c r="I3202" s="95" t="str">
        <f>IF($C3202="", "", IF(IFERROR(INDEX(Ingredients!$C$11:$C$310, MATCH($C3202, Ingredients!$B$11:$B$310, 0)), "")="", "", IFERROR(INDEX(Ingredients!$C$11:$C$310, MATCH($C3202, Ingredients!$B$11:$B$310, 0)), "")))</f>
        <v/>
      </c>
      <c r="J3202" s="73" t="str">
        <f>IF($B3202="", "", IF(IFERROR(INDEX(Meals!$C$11:$C$260, MATCH($B3202, Meals!$B$11:$B$260, 0)), "")="", "", IFERROR(INDEX(Meals!$C$11:$C$260, MATCH($B3202, Meals!$B$11:$B$260, 0)), "")))</f>
        <v/>
      </c>
      <c r="K3202" s="4"/>
      <c r="L3202" s="72" t="str">
        <f t="shared" si="742"/>
        <v/>
      </c>
      <c r="M3202" s="73" t="str">
        <f t="shared" si="743"/>
        <v/>
      </c>
      <c r="N3202" s="4"/>
      <c r="O3202" s="78" t="str">
        <f t="shared" si="744"/>
        <v/>
      </c>
      <c r="P3202" s="79" t="str">
        <f t="shared" si="745"/>
        <v/>
      </c>
      <c r="Q3202" s="4"/>
      <c r="R3202" s="90" t="str">
        <f t="shared" si="746"/>
        <v/>
      </c>
      <c r="S3202" s="4"/>
      <c r="Y3202" s="18" t="str">
        <f t="shared" si="747"/>
        <v/>
      </c>
      <c r="AA3202" s="18" t="str">
        <f t="shared" si="738"/>
        <v/>
      </c>
      <c r="AB3202" s="18" t="str">
        <f t="shared" si="739"/>
        <v/>
      </c>
      <c r="AC3202" s="18" t="str">
        <f t="shared" si="748"/>
        <v/>
      </c>
      <c r="AD3202" s="18" t="str">
        <f t="shared" si="748"/>
        <v/>
      </c>
      <c r="AE3202" s="18" t="str">
        <f t="shared" si="749"/>
        <v/>
      </c>
      <c r="AG3202" s="95" t="str">
        <f>IF($C3202="", "", IF(IFERROR(INDEX(Ingredients!C$11:C$310, MATCH($C3202, Ingredients!$B$11:$B$310, 0)), "")="", "", IFERROR(INDEX(Ingredients!C$11:C$310, MATCH($C3202, Ingredients!$B$11:$B$310, 0)), "")))</f>
        <v/>
      </c>
      <c r="AH3202" s="105" t="str">
        <f>IF($C3202="", "", IF(IFERROR(INDEX(Ingredients!D$11:D$310, MATCH($C3202, Ingredients!$B$11:$B$310, 0)), "")="", "", IFERROR(INDEX(Ingredients!D$11:D$310, MATCH($C3202, Ingredients!$B$11:$B$310, 0)), "")))</f>
        <v/>
      </c>
      <c r="AI3202" s="106" t="str">
        <f>IF($C3202="", "", IF(IFERROR(INDEX(Ingredients!E$11:E$310, MATCH($C3202, Ingredients!$B$11:$B$310, 0)), "")="", "", IFERROR(INDEX(Ingredients!E$11:E$310, MATCH($C3202, Ingredients!$B$11:$B$310, 0)), "")))</f>
        <v/>
      </c>
      <c r="AJ3202" s="108" t="str">
        <f>IF($C3202="", "", IF(IFERROR(INDEX(Ingredients!F$11:F$310, MATCH($C3202, Ingredients!$B$11:$B$310, 0)), "")="", "", IFERROR(INDEX(Ingredients!F$11:F$310, MATCH($C3202, Ingredients!$B$11:$B$310, 0)), "")))</f>
        <v/>
      </c>
      <c r="AK3202" s="106" t="str">
        <f>IF($C3202="", "", IF(IFERROR(INDEX(Ingredients!G$11:G$310, MATCH($C3202, Ingredients!$B$11:$B$310, 0)), "")="", "", IFERROR(INDEX(Ingredients!G$11:G$310, MATCH($C3202, Ingredients!$B$11:$B$310, 0)), "")))</f>
        <v/>
      </c>
      <c r="AL3202" s="79" t="str">
        <f>IF($C3202="", "", IF(IFERROR(INDEX(Ingredients!H$11:H$310, MATCH($C3202, Ingredients!$B$11:$B$310, 0)), "")="", "", IFERROR(INDEX(Ingredients!H$11:H$310, MATCH($C3202, Ingredients!$B$11:$B$310, 0)), "")))</f>
        <v/>
      </c>
      <c r="AN3202" s="83" t="str">
        <f t="shared" si="740"/>
        <v/>
      </c>
      <c r="AP3202" s="114" t="str">
        <f t="shared" si="750"/>
        <v/>
      </c>
      <c r="AR3202" s="117" t="str">
        <f>IF($C3202="", "", IF(IFERROR(INDEX(Ingredients!$AI$11:$AI$310, MATCH($C3202, Ingredients!$B$11:$B$310, 0)), "")="", "", IFERROR(INDEX(Ingredients!$AI$11:$AI$310, MATCH($C3202, Ingredients!$B$11:$B$310, 0)), "")))</f>
        <v/>
      </c>
      <c r="AT3202" s="120" t="str">
        <f t="shared" si="751"/>
        <v/>
      </c>
      <c r="AV3202" s="90" t="str">
        <f t="shared" si="741"/>
        <v/>
      </c>
      <c r="AX3202" s="90" t="str">
        <f>IF($AV3202="", "", COUNTIF($AV$11:$AV$5010, "&lt;"&amp;$AV3202)+1+COUNTIF($AV$11:$AV3202, $AV3202)-1)</f>
        <v/>
      </c>
      <c r="AZ3202" s="111" t="str">
        <f>IF($B3202="", "", SUMIF('Shopping List'!$AV$11:$AV$25, $B3202, 'Shopping List'!$BN$11:$BN$25))</f>
        <v/>
      </c>
      <c r="BB3202" s="117" t="str">
        <f t="shared" si="752"/>
        <v/>
      </c>
    </row>
    <row r="3203" spans="1:54" x14ac:dyDescent="0.25">
      <c r="A3203" s="4"/>
      <c r="B3203" s="37"/>
      <c r="C3203" s="124"/>
      <c r="D3203" s="39"/>
      <c r="E3203" s="125"/>
      <c r="F3203" s="48"/>
      <c r="G3203" s="4"/>
      <c r="H3203" s="4"/>
      <c r="I3203" s="95" t="str">
        <f>IF($C3203="", "", IF(IFERROR(INDEX(Ingredients!$C$11:$C$310, MATCH($C3203, Ingredients!$B$11:$B$310, 0)), "")="", "", IFERROR(INDEX(Ingredients!$C$11:$C$310, MATCH($C3203, Ingredients!$B$11:$B$310, 0)), "")))</f>
        <v/>
      </c>
      <c r="J3203" s="73" t="str">
        <f>IF($B3203="", "", IF(IFERROR(INDEX(Meals!$C$11:$C$260, MATCH($B3203, Meals!$B$11:$B$260, 0)), "")="", "", IFERROR(INDEX(Meals!$C$11:$C$260, MATCH($B3203, Meals!$B$11:$B$260, 0)), "")))</f>
        <v/>
      </c>
      <c r="K3203" s="4"/>
      <c r="L3203" s="72" t="str">
        <f t="shared" si="742"/>
        <v/>
      </c>
      <c r="M3203" s="73" t="str">
        <f t="shared" si="743"/>
        <v/>
      </c>
      <c r="N3203" s="4"/>
      <c r="O3203" s="78" t="str">
        <f t="shared" si="744"/>
        <v/>
      </c>
      <c r="P3203" s="79" t="str">
        <f t="shared" si="745"/>
        <v/>
      </c>
      <c r="Q3203" s="4"/>
      <c r="R3203" s="90" t="str">
        <f t="shared" si="746"/>
        <v/>
      </c>
      <c r="S3203" s="4"/>
      <c r="Y3203" s="18" t="str">
        <f t="shared" si="747"/>
        <v/>
      </c>
      <c r="AA3203" s="18" t="str">
        <f t="shared" si="738"/>
        <v/>
      </c>
      <c r="AB3203" s="18" t="str">
        <f t="shared" si="739"/>
        <v/>
      </c>
      <c r="AC3203" s="18" t="str">
        <f t="shared" si="748"/>
        <v/>
      </c>
      <c r="AD3203" s="18" t="str">
        <f t="shared" si="748"/>
        <v/>
      </c>
      <c r="AE3203" s="18" t="str">
        <f t="shared" si="749"/>
        <v/>
      </c>
      <c r="AG3203" s="95" t="str">
        <f>IF($C3203="", "", IF(IFERROR(INDEX(Ingredients!C$11:C$310, MATCH($C3203, Ingredients!$B$11:$B$310, 0)), "")="", "", IFERROR(INDEX(Ingredients!C$11:C$310, MATCH($C3203, Ingredients!$B$11:$B$310, 0)), "")))</f>
        <v/>
      </c>
      <c r="AH3203" s="105" t="str">
        <f>IF($C3203="", "", IF(IFERROR(INDEX(Ingredients!D$11:D$310, MATCH($C3203, Ingredients!$B$11:$B$310, 0)), "")="", "", IFERROR(INDEX(Ingredients!D$11:D$310, MATCH($C3203, Ingredients!$B$11:$B$310, 0)), "")))</f>
        <v/>
      </c>
      <c r="AI3203" s="106" t="str">
        <f>IF($C3203="", "", IF(IFERROR(INDEX(Ingredients!E$11:E$310, MATCH($C3203, Ingredients!$B$11:$B$310, 0)), "")="", "", IFERROR(INDEX(Ingredients!E$11:E$310, MATCH($C3203, Ingredients!$B$11:$B$310, 0)), "")))</f>
        <v/>
      </c>
      <c r="AJ3203" s="108" t="str">
        <f>IF($C3203="", "", IF(IFERROR(INDEX(Ingredients!F$11:F$310, MATCH($C3203, Ingredients!$B$11:$B$310, 0)), "")="", "", IFERROR(INDEX(Ingredients!F$11:F$310, MATCH($C3203, Ingredients!$B$11:$B$310, 0)), "")))</f>
        <v/>
      </c>
      <c r="AK3203" s="106" t="str">
        <f>IF($C3203="", "", IF(IFERROR(INDEX(Ingredients!G$11:G$310, MATCH($C3203, Ingredients!$B$11:$B$310, 0)), "")="", "", IFERROR(INDEX(Ingredients!G$11:G$310, MATCH($C3203, Ingredients!$B$11:$B$310, 0)), "")))</f>
        <v/>
      </c>
      <c r="AL3203" s="79" t="str">
        <f>IF($C3203="", "", IF(IFERROR(INDEX(Ingredients!H$11:H$310, MATCH($C3203, Ingredients!$B$11:$B$310, 0)), "")="", "", IFERROR(INDEX(Ingredients!H$11:H$310, MATCH($C3203, Ingredients!$B$11:$B$310, 0)), "")))</f>
        <v/>
      </c>
      <c r="AN3203" s="83" t="str">
        <f t="shared" si="740"/>
        <v/>
      </c>
      <c r="AP3203" s="114" t="str">
        <f t="shared" si="750"/>
        <v/>
      </c>
      <c r="AR3203" s="117" t="str">
        <f>IF($C3203="", "", IF(IFERROR(INDEX(Ingredients!$AI$11:$AI$310, MATCH($C3203, Ingredients!$B$11:$B$310, 0)), "")="", "", IFERROR(INDEX(Ingredients!$AI$11:$AI$310, MATCH($C3203, Ingredients!$B$11:$B$310, 0)), "")))</f>
        <v/>
      </c>
      <c r="AT3203" s="120" t="str">
        <f t="shared" si="751"/>
        <v/>
      </c>
      <c r="AV3203" s="90" t="str">
        <f t="shared" si="741"/>
        <v/>
      </c>
      <c r="AX3203" s="90" t="str">
        <f>IF($AV3203="", "", COUNTIF($AV$11:$AV$5010, "&lt;"&amp;$AV3203)+1+COUNTIF($AV$11:$AV3203, $AV3203)-1)</f>
        <v/>
      </c>
      <c r="AZ3203" s="111" t="str">
        <f>IF($B3203="", "", SUMIF('Shopping List'!$AV$11:$AV$25, $B3203, 'Shopping List'!$BN$11:$BN$25))</f>
        <v/>
      </c>
      <c r="BB3203" s="117" t="str">
        <f t="shared" si="752"/>
        <v/>
      </c>
    </row>
    <row r="3204" spans="1:54" x14ac:dyDescent="0.25">
      <c r="A3204" s="4"/>
      <c r="B3204" s="37"/>
      <c r="C3204" s="124"/>
      <c r="D3204" s="39"/>
      <c r="E3204" s="125"/>
      <c r="F3204" s="48"/>
      <c r="G3204" s="4"/>
      <c r="H3204" s="4"/>
      <c r="I3204" s="95" t="str">
        <f>IF($C3204="", "", IF(IFERROR(INDEX(Ingredients!$C$11:$C$310, MATCH($C3204, Ingredients!$B$11:$B$310, 0)), "")="", "", IFERROR(INDEX(Ingredients!$C$11:$C$310, MATCH($C3204, Ingredients!$B$11:$B$310, 0)), "")))</f>
        <v/>
      </c>
      <c r="J3204" s="73" t="str">
        <f>IF($B3204="", "", IF(IFERROR(INDEX(Meals!$C$11:$C$260, MATCH($B3204, Meals!$B$11:$B$260, 0)), "")="", "", IFERROR(INDEX(Meals!$C$11:$C$260, MATCH($B3204, Meals!$B$11:$B$260, 0)), "")))</f>
        <v/>
      </c>
      <c r="K3204" s="4"/>
      <c r="L3204" s="72" t="str">
        <f t="shared" si="742"/>
        <v/>
      </c>
      <c r="M3204" s="73" t="str">
        <f t="shared" si="743"/>
        <v/>
      </c>
      <c r="N3204" s="4"/>
      <c r="O3204" s="78" t="str">
        <f t="shared" si="744"/>
        <v/>
      </c>
      <c r="P3204" s="79" t="str">
        <f t="shared" si="745"/>
        <v/>
      </c>
      <c r="Q3204" s="4"/>
      <c r="R3204" s="90" t="str">
        <f t="shared" si="746"/>
        <v/>
      </c>
      <c r="S3204" s="4"/>
      <c r="Y3204" s="18" t="str">
        <f t="shared" si="747"/>
        <v/>
      </c>
      <c r="AA3204" s="18" t="str">
        <f t="shared" si="738"/>
        <v/>
      </c>
      <c r="AB3204" s="18" t="str">
        <f t="shared" si="739"/>
        <v/>
      </c>
      <c r="AC3204" s="18" t="str">
        <f t="shared" si="748"/>
        <v/>
      </c>
      <c r="AD3204" s="18" t="str">
        <f t="shared" si="748"/>
        <v/>
      </c>
      <c r="AE3204" s="18" t="str">
        <f t="shared" si="749"/>
        <v/>
      </c>
      <c r="AG3204" s="95" t="str">
        <f>IF($C3204="", "", IF(IFERROR(INDEX(Ingredients!C$11:C$310, MATCH($C3204, Ingredients!$B$11:$B$310, 0)), "")="", "", IFERROR(INDEX(Ingredients!C$11:C$310, MATCH($C3204, Ingredients!$B$11:$B$310, 0)), "")))</f>
        <v/>
      </c>
      <c r="AH3204" s="105" t="str">
        <f>IF($C3204="", "", IF(IFERROR(INDEX(Ingredients!D$11:D$310, MATCH($C3204, Ingredients!$B$11:$B$310, 0)), "")="", "", IFERROR(INDEX(Ingredients!D$11:D$310, MATCH($C3204, Ingredients!$B$11:$B$310, 0)), "")))</f>
        <v/>
      </c>
      <c r="AI3204" s="106" t="str">
        <f>IF($C3204="", "", IF(IFERROR(INDEX(Ingredients!E$11:E$310, MATCH($C3204, Ingredients!$B$11:$B$310, 0)), "")="", "", IFERROR(INDEX(Ingredients!E$11:E$310, MATCH($C3204, Ingredients!$B$11:$B$310, 0)), "")))</f>
        <v/>
      </c>
      <c r="AJ3204" s="108" t="str">
        <f>IF($C3204="", "", IF(IFERROR(INDEX(Ingredients!F$11:F$310, MATCH($C3204, Ingredients!$B$11:$B$310, 0)), "")="", "", IFERROR(INDEX(Ingredients!F$11:F$310, MATCH($C3204, Ingredients!$B$11:$B$310, 0)), "")))</f>
        <v/>
      </c>
      <c r="AK3204" s="106" t="str">
        <f>IF($C3204="", "", IF(IFERROR(INDEX(Ingredients!G$11:G$310, MATCH($C3204, Ingredients!$B$11:$B$310, 0)), "")="", "", IFERROR(INDEX(Ingredients!G$11:G$310, MATCH($C3204, Ingredients!$B$11:$B$310, 0)), "")))</f>
        <v/>
      </c>
      <c r="AL3204" s="79" t="str">
        <f>IF($C3204="", "", IF(IFERROR(INDEX(Ingredients!H$11:H$310, MATCH($C3204, Ingredients!$B$11:$B$310, 0)), "")="", "", IFERROR(INDEX(Ingredients!H$11:H$310, MATCH($C3204, Ingredients!$B$11:$B$310, 0)), "")))</f>
        <v/>
      </c>
      <c r="AN3204" s="83" t="str">
        <f t="shared" si="740"/>
        <v/>
      </c>
      <c r="AP3204" s="114" t="str">
        <f t="shared" si="750"/>
        <v/>
      </c>
      <c r="AR3204" s="117" t="str">
        <f>IF($C3204="", "", IF(IFERROR(INDEX(Ingredients!$AI$11:$AI$310, MATCH($C3204, Ingredients!$B$11:$B$310, 0)), "")="", "", IFERROR(INDEX(Ingredients!$AI$11:$AI$310, MATCH($C3204, Ingredients!$B$11:$B$310, 0)), "")))</f>
        <v/>
      </c>
      <c r="AT3204" s="120" t="str">
        <f t="shared" si="751"/>
        <v/>
      </c>
      <c r="AV3204" s="90" t="str">
        <f t="shared" si="741"/>
        <v/>
      </c>
      <c r="AX3204" s="90" t="str">
        <f>IF($AV3204="", "", COUNTIF($AV$11:$AV$5010, "&lt;"&amp;$AV3204)+1+COUNTIF($AV$11:$AV3204, $AV3204)-1)</f>
        <v/>
      </c>
      <c r="AZ3204" s="111" t="str">
        <f>IF($B3204="", "", SUMIF('Shopping List'!$AV$11:$AV$25, $B3204, 'Shopping List'!$BN$11:$BN$25))</f>
        <v/>
      </c>
      <c r="BB3204" s="117" t="str">
        <f t="shared" si="752"/>
        <v/>
      </c>
    </row>
    <row r="3205" spans="1:54" x14ac:dyDescent="0.25">
      <c r="A3205" s="4"/>
      <c r="B3205" s="37"/>
      <c r="C3205" s="124"/>
      <c r="D3205" s="39"/>
      <c r="E3205" s="125"/>
      <c r="F3205" s="48"/>
      <c r="G3205" s="4"/>
      <c r="H3205" s="4"/>
      <c r="I3205" s="95" t="str">
        <f>IF($C3205="", "", IF(IFERROR(INDEX(Ingredients!$C$11:$C$310, MATCH($C3205, Ingredients!$B$11:$B$310, 0)), "")="", "", IFERROR(INDEX(Ingredients!$C$11:$C$310, MATCH($C3205, Ingredients!$B$11:$B$310, 0)), "")))</f>
        <v/>
      </c>
      <c r="J3205" s="73" t="str">
        <f>IF($B3205="", "", IF(IFERROR(INDEX(Meals!$C$11:$C$260, MATCH($B3205, Meals!$B$11:$B$260, 0)), "")="", "", IFERROR(INDEX(Meals!$C$11:$C$260, MATCH($B3205, Meals!$B$11:$B$260, 0)), "")))</f>
        <v/>
      </c>
      <c r="K3205" s="4"/>
      <c r="L3205" s="72" t="str">
        <f t="shared" si="742"/>
        <v/>
      </c>
      <c r="M3205" s="73" t="str">
        <f t="shared" si="743"/>
        <v/>
      </c>
      <c r="N3205" s="4"/>
      <c r="O3205" s="78" t="str">
        <f t="shared" si="744"/>
        <v/>
      </c>
      <c r="P3205" s="79" t="str">
        <f t="shared" si="745"/>
        <v/>
      </c>
      <c r="Q3205" s="4"/>
      <c r="R3205" s="90" t="str">
        <f t="shared" si="746"/>
        <v/>
      </c>
      <c r="S3205" s="4"/>
      <c r="Y3205" s="18" t="str">
        <f t="shared" si="747"/>
        <v/>
      </c>
      <c r="AA3205" s="18" t="str">
        <f t="shared" si="738"/>
        <v/>
      </c>
      <c r="AB3205" s="18" t="str">
        <f t="shared" si="739"/>
        <v/>
      </c>
      <c r="AC3205" s="18" t="str">
        <f t="shared" si="748"/>
        <v/>
      </c>
      <c r="AD3205" s="18" t="str">
        <f t="shared" si="748"/>
        <v/>
      </c>
      <c r="AE3205" s="18" t="str">
        <f t="shared" si="749"/>
        <v/>
      </c>
      <c r="AG3205" s="95" t="str">
        <f>IF($C3205="", "", IF(IFERROR(INDEX(Ingredients!C$11:C$310, MATCH($C3205, Ingredients!$B$11:$B$310, 0)), "")="", "", IFERROR(INDEX(Ingredients!C$11:C$310, MATCH($C3205, Ingredients!$B$11:$B$310, 0)), "")))</f>
        <v/>
      </c>
      <c r="AH3205" s="105" t="str">
        <f>IF($C3205="", "", IF(IFERROR(INDEX(Ingredients!D$11:D$310, MATCH($C3205, Ingredients!$B$11:$B$310, 0)), "")="", "", IFERROR(INDEX(Ingredients!D$11:D$310, MATCH($C3205, Ingredients!$B$11:$B$310, 0)), "")))</f>
        <v/>
      </c>
      <c r="AI3205" s="106" t="str">
        <f>IF($C3205="", "", IF(IFERROR(INDEX(Ingredients!E$11:E$310, MATCH($C3205, Ingredients!$B$11:$B$310, 0)), "")="", "", IFERROR(INDEX(Ingredients!E$11:E$310, MATCH($C3205, Ingredients!$B$11:$B$310, 0)), "")))</f>
        <v/>
      </c>
      <c r="AJ3205" s="108" t="str">
        <f>IF($C3205="", "", IF(IFERROR(INDEX(Ingredients!F$11:F$310, MATCH($C3205, Ingredients!$B$11:$B$310, 0)), "")="", "", IFERROR(INDEX(Ingredients!F$11:F$310, MATCH($C3205, Ingredients!$B$11:$B$310, 0)), "")))</f>
        <v/>
      </c>
      <c r="AK3205" s="106" t="str">
        <f>IF($C3205="", "", IF(IFERROR(INDEX(Ingredients!G$11:G$310, MATCH($C3205, Ingredients!$B$11:$B$310, 0)), "")="", "", IFERROR(INDEX(Ingredients!G$11:G$310, MATCH($C3205, Ingredients!$B$11:$B$310, 0)), "")))</f>
        <v/>
      </c>
      <c r="AL3205" s="79" t="str">
        <f>IF($C3205="", "", IF(IFERROR(INDEX(Ingredients!H$11:H$310, MATCH($C3205, Ingredients!$B$11:$B$310, 0)), "")="", "", IFERROR(INDEX(Ingredients!H$11:H$310, MATCH($C3205, Ingredients!$B$11:$B$310, 0)), "")))</f>
        <v/>
      </c>
      <c r="AN3205" s="83" t="str">
        <f t="shared" si="740"/>
        <v/>
      </c>
      <c r="AP3205" s="114" t="str">
        <f t="shared" si="750"/>
        <v/>
      </c>
      <c r="AR3205" s="117" t="str">
        <f>IF($C3205="", "", IF(IFERROR(INDEX(Ingredients!$AI$11:$AI$310, MATCH($C3205, Ingredients!$B$11:$B$310, 0)), "")="", "", IFERROR(INDEX(Ingredients!$AI$11:$AI$310, MATCH($C3205, Ingredients!$B$11:$B$310, 0)), "")))</f>
        <v/>
      </c>
      <c r="AT3205" s="120" t="str">
        <f t="shared" si="751"/>
        <v/>
      </c>
      <c r="AV3205" s="90" t="str">
        <f t="shared" si="741"/>
        <v/>
      </c>
      <c r="AX3205" s="90" t="str">
        <f>IF($AV3205="", "", COUNTIF($AV$11:$AV$5010, "&lt;"&amp;$AV3205)+1+COUNTIF($AV$11:$AV3205, $AV3205)-1)</f>
        <v/>
      </c>
      <c r="AZ3205" s="111" t="str">
        <f>IF($B3205="", "", SUMIF('Shopping List'!$AV$11:$AV$25, $B3205, 'Shopping List'!$BN$11:$BN$25))</f>
        <v/>
      </c>
      <c r="BB3205" s="117" t="str">
        <f t="shared" si="752"/>
        <v/>
      </c>
    </row>
    <row r="3206" spans="1:54" x14ac:dyDescent="0.25">
      <c r="A3206" s="4"/>
      <c r="B3206" s="37"/>
      <c r="C3206" s="124"/>
      <c r="D3206" s="39"/>
      <c r="E3206" s="125"/>
      <c r="F3206" s="48"/>
      <c r="G3206" s="4"/>
      <c r="H3206" s="4"/>
      <c r="I3206" s="95" t="str">
        <f>IF($C3206="", "", IF(IFERROR(INDEX(Ingredients!$C$11:$C$310, MATCH($C3206, Ingredients!$B$11:$B$310, 0)), "")="", "", IFERROR(INDEX(Ingredients!$C$11:$C$310, MATCH($C3206, Ingredients!$B$11:$B$310, 0)), "")))</f>
        <v/>
      </c>
      <c r="J3206" s="73" t="str">
        <f>IF($B3206="", "", IF(IFERROR(INDEX(Meals!$C$11:$C$260, MATCH($B3206, Meals!$B$11:$B$260, 0)), "")="", "", IFERROR(INDEX(Meals!$C$11:$C$260, MATCH($B3206, Meals!$B$11:$B$260, 0)), "")))</f>
        <v/>
      </c>
      <c r="K3206" s="4"/>
      <c r="L3206" s="72" t="str">
        <f t="shared" si="742"/>
        <v/>
      </c>
      <c r="M3206" s="73" t="str">
        <f t="shared" si="743"/>
        <v/>
      </c>
      <c r="N3206" s="4"/>
      <c r="O3206" s="78" t="str">
        <f t="shared" si="744"/>
        <v/>
      </c>
      <c r="P3206" s="79" t="str">
        <f t="shared" si="745"/>
        <v/>
      </c>
      <c r="Q3206" s="4"/>
      <c r="R3206" s="90" t="str">
        <f t="shared" si="746"/>
        <v/>
      </c>
      <c r="S3206" s="4"/>
      <c r="Y3206" s="18" t="str">
        <f t="shared" si="747"/>
        <v/>
      </c>
      <c r="AA3206" s="18" t="str">
        <f t="shared" si="738"/>
        <v/>
      </c>
      <c r="AB3206" s="18" t="str">
        <f t="shared" si="739"/>
        <v/>
      </c>
      <c r="AC3206" s="18" t="str">
        <f t="shared" si="748"/>
        <v/>
      </c>
      <c r="AD3206" s="18" t="str">
        <f t="shared" si="748"/>
        <v/>
      </c>
      <c r="AE3206" s="18" t="str">
        <f t="shared" si="749"/>
        <v/>
      </c>
      <c r="AG3206" s="95" t="str">
        <f>IF($C3206="", "", IF(IFERROR(INDEX(Ingredients!C$11:C$310, MATCH($C3206, Ingredients!$B$11:$B$310, 0)), "")="", "", IFERROR(INDEX(Ingredients!C$11:C$310, MATCH($C3206, Ingredients!$B$11:$B$310, 0)), "")))</f>
        <v/>
      </c>
      <c r="AH3206" s="105" t="str">
        <f>IF($C3206="", "", IF(IFERROR(INDEX(Ingredients!D$11:D$310, MATCH($C3206, Ingredients!$B$11:$B$310, 0)), "")="", "", IFERROR(INDEX(Ingredients!D$11:D$310, MATCH($C3206, Ingredients!$B$11:$B$310, 0)), "")))</f>
        <v/>
      </c>
      <c r="AI3206" s="106" t="str">
        <f>IF($C3206="", "", IF(IFERROR(INDEX(Ingredients!E$11:E$310, MATCH($C3206, Ingredients!$B$11:$B$310, 0)), "")="", "", IFERROR(INDEX(Ingredients!E$11:E$310, MATCH($C3206, Ingredients!$B$11:$B$310, 0)), "")))</f>
        <v/>
      </c>
      <c r="AJ3206" s="108" t="str">
        <f>IF($C3206="", "", IF(IFERROR(INDEX(Ingredients!F$11:F$310, MATCH($C3206, Ingredients!$B$11:$B$310, 0)), "")="", "", IFERROR(INDEX(Ingredients!F$11:F$310, MATCH($C3206, Ingredients!$B$11:$B$310, 0)), "")))</f>
        <v/>
      </c>
      <c r="AK3206" s="106" t="str">
        <f>IF($C3206="", "", IF(IFERROR(INDEX(Ingredients!G$11:G$310, MATCH($C3206, Ingredients!$B$11:$B$310, 0)), "")="", "", IFERROR(INDEX(Ingredients!G$11:G$310, MATCH($C3206, Ingredients!$B$11:$B$310, 0)), "")))</f>
        <v/>
      </c>
      <c r="AL3206" s="79" t="str">
        <f>IF($C3206="", "", IF(IFERROR(INDEX(Ingredients!H$11:H$310, MATCH($C3206, Ingredients!$B$11:$B$310, 0)), "")="", "", IFERROR(INDEX(Ingredients!H$11:H$310, MATCH($C3206, Ingredients!$B$11:$B$310, 0)), "")))</f>
        <v/>
      </c>
      <c r="AN3206" s="83" t="str">
        <f t="shared" si="740"/>
        <v/>
      </c>
      <c r="AP3206" s="114" t="str">
        <f t="shared" si="750"/>
        <v/>
      </c>
      <c r="AR3206" s="117" t="str">
        <f>IF($C3206="", "", IF(IFERROR(INDEX(Ingredients!$AI$11:$AI$310, MATCH($C3206, Ingredients!$B$11:$B$310, 0)), "")="", "", IFERROR(INDEX(Ingredients!$AI$11:$AI$310, MATCH($C3206, Ingredients!$B$11:$B$310, 0)), "")))</f>
        <v/>
      </c>
      <c r="AT3206" s="120" t="str">
        <f t="shared" si="751"/>
        <v/>
      </c>
      <c r="AV3206" s="90" t="str">
        <f t="shared" si="741"/>
        <v/>
      </c>
      <c r="AX3206" s="90" t="str">
        <f>IF($AV3206="", "", COUNTIF($AV$11:$AV$5010, "&lt;"&amp;$AV3206)+1+COUNTIF($AV$11:$AV3206, $AV3206)-1)</f>
        <v/>
      </c>
      <c r="AZ3206" s="111" t="str">
        <f>IF($B3206="", "", SUMIF('Shopping List'!$AV$11:$AV$25, $B3206, 'Shopping List'!$BN$11:$BN$25))</f>
        <v/>
      </c>
      <c r="BB3206" s="117" t="str">
        <f t="shared" si="752"/>
        <v/>
      </c>
    </row>
    <row r="3207" spans="1:54" x14ac:dyDescent="0.25">
      <c r="A3207" s="4"/>
      <c r="B3207" s="37"/>
      <c r="C3207" s="124"/>
      <c r="D3207" s="39"/>
      <c r="E3207" s="125"/>
      <c r="F3207" s="48"/>
      <c r="G3207" s="4"/>
      <c r="H3207" s="4"/>
      <c r="I3207" s="95" t="str">
        <f>IF($C3207="", "", IF(IFERROR(INDEX(Ingredients!$C$11:$C$310, MATCH($C3207, Ingredients!$B$11:$B$310, 0)), "")="", "", IFERROR(INDEX(Ingredients!$C$11:$C$310, MATCH($C3207, Ingredients!$B$11:$B$310, 0)), "")))</f>
        <v/>
      </c>
      <c r="J3207" s="73" t="str">
        <f>IF($B3207="", "", IF(IFERROR(INDEX(Meals!$C$11:$C$260, MATCH($B3207, Meals!$B$11:$B$260, 0)), "")="", "", IFERROR(INDEX(Meals!$C$11:$C$260, MATCH($B3207, Meals!$B$11:$B$260, 0)), "")))</f>
        <v/>
      </c>
      <c r="K3207" s="4"/>
      <c r="L3207" s="72" t="str">
        <f t="shared" si="742"/>
        <v/>
      </c>
      <c r="M3207" s="73" t="str">
        <f t="shared" si="743"/>
        <v/>
      </c>
      <c r="N3207" s="4"/>
      <c r="O3207" s="78" t="str">
        <f t="shared" si="744"/>
        <v/>
      </c>
      <c r="P3207" s="79" t="str">
        <f t="shared" si="745"/>
        <v/>
      </c>
      <c r="Q3207" s="4"/>
      <c r="R3207" s="90" t="str">
        <f t="shared" si="746"/>
        <v/>
      </c>
      <c r="S3207" s="4"/>
      <c r="Y3207" s="18" t="str">
        <f t="shared" si="747"/>
        <v/>
      </c>
      <c r="AA3207" s="18" t="str">
        <f t="shared" si="738"/>
        <v/>
      </c>
      <c r="AB3207" s="18" t="str">
        <f t="shared" si="739"/>
        <v/>
      </c>
      <c r="AC3207" s="18" t="str">
        <f t="shared" si="748"/>
        <v/>
      </c>
      <c r="AD3207" s="18" t="str">
        <f t="shared" si="748"/>
        <v/>
      </c>
      <c r="AE3207" s="18" t="str">
        <f t="shared" si="749"/>
        <v/>
      </c>
      <c r="AG3207" s="95" t="str">
        <f>IF($C3207="", "", IF(IFERROR(INDEX(Ingredients!C$11:C$310, MATCH($C3207, Ingredients!$B$11:$B$310, 0)), "")="", "", IFERROR(INDEX(Ingredients!C$11:C$310, MATCH($C3207, Ingredients!$B$11:$B$310, 0)), "")))</f>
        <v/>
      </c>
      <c r="AH3207" s="105" t="str">
        <f>IF($C3207="", "", IF(IFERROR(INDEX(Ingredients!D$11:D$310, MATCH($C3207, Ingredients!$B$11:$B$310, 0)), "")="", "", IFERROR(INDEX(Ingredients!D$11:D$310, MATCH($C3207, Ingredients!$B$11:$B$310, 0)), "")))</f>
        <v/>
      </c>
      <c r="AI3207" s="106" t="str">
        <f>IF($C3207="", "", IF(IFERROR(INDEX(Ingredients!E$11:E$310, MATCH($C3207, Ingredients!$B$11:$B$310, 0)), "")="", "", IFERROR(INDEX(Ingredients!E$11:E$310, MATCH($C3207, Ingredients!$B$11:$B$310, 0)), "")))</f>
        <v/>
      </c>
      <c r="AJ3207" s="108" t="str">
        <f>IF($C3207="", "", IF(IFERROR(INDEX(Ingredients!F$11:F$310, MATCH($C3207, Ingredients!$B$11:$B$310, 0)), "")="", "", IFERROR(INDEX(Ingredients!F$11:F$310, MATCH($C3207, Ingredients!$B$11:$B$310, 0)), "")))</f>
        <v/>
      </c>
      <c r="AK3207" s="106" t="str">
        <f>IF($C3207="", "", IF(IFERROR(INDEX(Ingredients!G$11:G$310, MATCH($C3207, Ingredients!$B$11:$B$310, 0)), "")="", "", IFERROR(INDEX(Ingredients!G$11:G$310, MATCH($C3207, Ingredients!$B$11:$B$310, 0)), "")))</f>
        <v/>
      </c>
      <c r="AL3207" s="79" t="str">
        <f>IF($C3207="", "", IF(IFERROR(INDEX(Ingredients!H$11:H$310, MATCH($C3207, Ingredients!$B$11:$B$310, 0)), "")="", "", IFERROR(INDEX(Ingredients!H$11:H$310, MATCH($C3207, Ingredients!$B$11:$B$310, 0)), "")))</f>
        <v/>
      </c>
      <c r="AN3207" s="83" t="str">
        <f t="shared" si="740"/>
        <v/>
      </c>
      <c r="AP3207" s="114" t="str">
        <f t="shared" si="750"/>
        <v/>
      </c>
      <c r="AR3207" s="117" t="str">
        <f>IF($C3207="", "", IF(IFERROR(INDEX(Ingredients!$AI$11:$AI$310, MATCH($C3207, Ingredients!$B$11:$B$310, 0)), "")="", "", IFERROR(INDEX(Ingredients!$AI$11:$AI$310, MATCH($C3207, Ingredients!$B$11:$B$310, 0)), "")))</f>
        <v/>
      </c>
      <c r="AT3207" s="120" t="str">
        <f t="shared" si="751"/>
        <v/>
      </c>
      <c r="AV3207" s="90" t="str">
        <f t="shared" si="741"/>
        <v/>
      </c>
      <c r="AX3207" s="90" t="str">
        <f>IF($AV3207="", "", COUNTIF($AV$11:$AV$5010, "&lt;"&amp;$AV3207)+1+COUNTIF($AV$11:$AV3207, $AV3207)-1)</f>
        <v/>
      </c>
      <c r="AZ3207" s="111" t="str">
        <f>IF($B3207="", "", SUMIF('Shopping List'!$AV$11:$AV$25, $B3207, 'Shopping List'!$BN$11:$BN$25))</f>
        <v/>
      </c>
      <c r="BB3207" s="117" t="str">
        <f t="shared" si="752"/>
        <v/>
      </c>
    </row>
    <row r="3208" spans="1:54" x14ac:dyDescent="0.25">
      <c r="A3208" s="4"/>
      <c r="B3208" s="37"/>
      <c r="C3208" s="124"/>
      <c r="D3208" s="39"/>
      <c r="E3208" s="125"/>
      <c r="F3208" s="48"/>
      <c r="G3208" s="4"/>
      <c r="H3208" s="4"/>
      <c r="I3208" s="95" t="str">
        <f>IF($C3208="", "", IF(IFERROR(INDEX(Ingredients!$C$11:$C$310, MATCH($C3208, Ingredients!$B$11:$B$310, 0)), "")="", "", IFERROR(INDEX(Ingredients!$C$11:$C$310, MATCH($C3208, Ingredients!$B$11:$B$310, 0)), "")))</f>
        <v/>
      </c>
      <c r="J3208" s="73" t="str">
        <f>IF($B3208="", "", IF(IFERROR(INDEX(Meals!$C$11:$C$260, MATCH($B3208, Meals!$B$11:$B$260, 0)), "")="", "", IFERROR(INDEX(Meals!$C$11:$C$260, MATCH($B3208, Meals!$B$11:$B$260, 0)), "")))</f>
        <v/>
      </c>
      <c r="K3208" s="4"/>
      <c r="L3208" s="72" t="str">
        <f t="shared" si="742"/>
        <v/>
      </c>
      <c r="M3208" s="73" t="str">
        <f t="shared" si="743"/>
        <v/>
      </c>
      <c r="N3208" s="4"/>
      <c r="O3208" s="78" t="str">
        <f t="shared" si="744"/>
        <v/>
      </c>
      <c r="P3208" s="79" t="str">
        <f t="shared" si="745"/>
        <v/>
      </c>
      <c r="Q3208" s="4"/>
      <c r="R3208" s="90" t="str">
        <f t="shared" si="746"/>
        <v/>
      </c>
      <c r="S3208" s="4"/>
      <c r="Y3208" s="18" t="str">
        <f t="shared" si="747"/>
        <v/>
      </c>
      <c r="AA3208" s="18" t="str">
        <f t="shared" si="738"/>
        <v/>
      </c>
      <c r="AB3208" s="18" t="str">
        <f t="shared" si="739"/>
        <v/>
      </c>
      <c r="AC3208" s="18" t="str">
        <f t="shared" si="748"/>
        <v/>
      </c>
      <c r="AD3208" s="18" t="str">
        <f t="shared" si="748"/>
        <v/>
      </c>
      <c r="AE3208" s="18" t="str">
        <f t="shared" si="749"/>
        <v/>
      </c>
      <c r="AG3208" s="95" t="str">
        <f>IF($C3208="", "", IF(IFERROR(INDEX(Ingredients!C$11:C$310, MATCH($C3208, Ingredients!$B$11:$B$310, 0)), "")="", "", IFERROR(INDEX(Ingredients!C$11:C$310, MATCH($C3208, Ingredients!$B$11:$B$310, 0)), "")))</f>
        <v/>
      </c>
      <c r="AH3208" s="105" t="str">
        <f>IF($C3208="", "", IF(IFERROR(INDEX(Ingredients!D$11:D$310, MATCH($C3208, Ingredients!$B$11:$B$310, 0)), "")="", "", IFERROR(INDEX(Ingredients!D$11:D$310, MATCH($C3208, Ingredients!$B$11:$B$310, 0)), "")))</f>
        <v/>
      </c>
      <c r="AI3208" s="106" t="str">
        <f>IF($C3208="", "", IF(IFERROR(INDEX(Ingredients!E$11:E$310, MATCH($C3208, Ingredients!$B$11:$B$310, 0)), "")="", "", IFERROR(INDEX(Ingredients!E$11:E$310, MATCH($C3208, Ingredients!$B$11:$B$310, 0)), "")))</f>
        <v/>
      </c>
      <c r="AJ3208" s="108" t="str">
        <f>IF($C3208="", "", IF(IFERROR(INDEX(Ingredients!F$11:F$310, MATCH($C3208, Ingredients!$B$11:$B$310, 0)), "")="", "", IFERROR(INDEX(Ingredients!F$11:F$310, MATCH($C3208, Ingredients!$B$11:$B$310, 0)), "")))</f>
        <v/>
      </c>
      <c r="AK3208" s="106" t="str">
        <f>IF($C3208="", "", IF(IFERROR(INDEX(Ingredients!G$11:G$310, MATCH($C3208, Ingredients!$B$11:$B$310, 0)), "")="", "", IFERROR(INDEX(Ingredients!G$11:G$310, MATCH($C3208, Ingredients!$B$11:$B$310, 0)), "")))</f>
        <v/>
      </c>
      <c r="AL3208" s="79" t="str">
        <f>IF($C3208="", "", IF(IFERROR(INDEX(Ingredients!H$11:H$310, MATCH($C3208, Ingredients!$B$11:$B$310, 0)), "")="", "", IFERROR(INDEX(Ingredients!H$11:H$310, MATCH($C3208, Ingredients!$B$11:$B$310, 0)), "")))</f>
        <v/>
      </c>
      <c r="AN3208" s="83" t="str">
        <f t="shared" si="740"/>
        <v/>
      </c>
      <c r="AP3208" s="114" t="str">
        <f t="shared" si="750"/>
        <v/>
      </c>
      <c r="AR3208" s="117" t="str">
        <f>IF($C3208="", "", IF(IFERROR(INDEX(Ingredients!$AI$11:$AI$310, MATCH($C3208, Ingredients!$B$11:$B$310, 0)), "")="", "", IFERROR(INDEX(Ingredients!$AI$11:$AI$310, MATCH($C3208, Ingredients!$B$11:$B$310, 0)), "")))</f>
        <v/>
      </c>
      <c r="AT3208" s="120" t="str">
        <f t="shared" si="751"/>
        <v/>
      </c>
      <c r="AV3208" s="90" t="str">
        <f t="shared" si="741"/>
        <v/>
      </c>
      <c r="AX3208" s="90" t="str">
        <f>IF($AV3208="", "", COUNTIF($AV$11:$AV$5010, "&lt;"&amp;$AV3208)+1+COUNTIF($AV$11:$AV3208, $AV3208)-1)</f>
        <v/>
      </c>
      <c r="AZ3208" s="111" t="str">
        <f>IF($B3208="", "", SUMIF('Shopping List'!$AV$11:$AV$25, $B3208, 'Shopping List'!$BN$11:$BN$25))</f>
        <v/>
      </c>
      <c r="BB3208" s="117" t="str">
        <f t="shared" si="752"/>
        <v/>
      </c>
    </row>
    <row r="3209" spans="1:54" x14ac:dyDescent="0.25">
      <c r="A3209" s="4"/>
      <c r="B3209" s="37"/>
      <c r="C3209" s="124"/>
      <c r="D3209" s="39"/>
      <c r="E3209" s="125"/>
      <c r="F3209" s="48"/>
      <c r="G3209" s="4"/>
      <c r="H3209" s="4"/>
      <c r="I3209" s="95" t="str">
        <f>IF($C3209="", "", IF(IFERROR(INDEX(Ingredients!$C$11:$C$310, MATCH($C3209, Ingredients!$B$11:$B$310, 0)), "")="", "", IFERROR(INDEX(Ingredients!$C$11:$C$310, MATCH($C3209, Ingredients!$B$11:$B$310, 0)), "")))</f>
        <v/>
      </c>
      <c r="J3209" s="73" t="str">
        <f>IF($B3209="", "", IF(IFERROR(INDEX(Meals!$C$11:$C$260, MATCH($B3209, Meals!$B$11:$B$260, 0)), "")="", "", IFERROR(INDEX(Meals!$C$11:$C$260, MATCH($B3209, Meals!$B$11:$B$260, 0)), "")))</f>
        <v/>
      </c>
      <c r="K3209" s="4"/>
      <c r="L3209" s="72" t="str">
        <f t="shared" si="742"/>
        <v/>
      </c>
      <c r="M3209" s="73" t="str">
        <f t="shared" si="743"/>
        <v/>
      </c>
      <c r="N3209" s="4"/>
      <c r="O3209" s="78" t="str">
        <f t="shared" si="744"/>
        <v/>
      </c>
      <c r="P3209" s="79" t="str">
        <f t="shared" si="745"/>
        <v/>
      </c>
      <c r="Q3209" s="4"/>
      <c r="R3209" s="90" t="str">
        <f t="shared" si="746"/>
        <v/>
      </c>
      <c r="S3209" s="4"/>
      <c r="Y3209" s="18" t="str">
        <f t="shared" si="747"/>
        <v/>
      </c>
      <c r="AA3209" s="18" t="str">
        <f t="shared" si="738"/>
        <v/>
      </c>
      <c r="AB3209" s="18" t="str">
        <f t="shared" si="739"/>
        <v/>
      </c>
      <c r="AC3209" s="18" t="str">
        <f t="shared" si="748"/>
        <v/>
      </c>
      <c r="AD3209" s="18" t="str">
        <f t="shared" si="748"/>
        <v/>
      </c>
      <c r="AE3209" s="18" t="str">
        <f t="shared" si="749"/>
        <v/>
      </c>
      <c r="AG3209" s="95" t="str">
        <f>IF($C3209="", "", IF(IFERROR(INDEX(Ingredients!C$11:C$310, MATCH($C3209, Ingredients!$B$11:$B$310, 0)), "")="", "", IFERROR(INDEX(Ingredients!C$11:C$310, MATCH($C3209, Ingredients!$B$11:$B$310, 0)), "")))</f>
        <v/>
      </c>
      <c r="AH3209" s="105" t="str">
        <f>IF($C3209="", "", IF(IFERROR(INDEX(Ingredients!D$11:D$310, MATCH($C3209, Ingredients!$B$11:$B$310, 0)), "")="", "", IFERROR(INDEX(Ingredients!D$11:D$310, MATCH($C3209, Ingredients!$B$11:$B$310, 0)), "")))</f>
        <v/>
      </c>
      <c r="AI3209" s="106" t="str">
        <f>IF($C3209="", "", IF(IFERROR(INDEX(Ingredients!E$11:E$310, MATCH($C3209, Ingredients!$B$11:$B$310, 0)), "")="", "", IFERROR(INDEX(Ingredients!E$11:E$310, MATCH($C3209, Ingredients!$B$11:$B$310, 0)), "")))</f>
        <v/>
      </c>
      <c r="AJ3209" s="108" t="str">
        <f>IF($C3209="", "", IF(IFERROR(INDEX(Ingredients!F$11:F$310, MATCH($C3209, Ingredients!$B$11:$B$310, 0)), "")="", "", IFERROR(INDEX(Ingredients!F$11:F$310, MATCH($C3209, Ingredients!$B$11:$B$310, 0)), "")))</f>
        <v/>
      </c>
      <c r="AK3209" s="106" t="str">
        <f>IF($C3209="", "", IF(IFERROR(INDEX(Ingredients!G$11:G$310, MATCH($C3209, Ingredients!$B$11:$B$310, 0)), "")="", "", IFERROR(INDEX(Ingredients!G$11:G$310, MATCH($C3209, Ingredients!$B$11:$B$310, 0)), "")))</f>
        <v/>
      </c>
      <c r="AL3209" s="79" t="str">
        <f>IF($C3209="", "", IF(IFERROR(INDEX(Ingredients!H$11:H$310, MATCH($C3209, Ingredients!$B$11:$B$310, 0)), "")="", "", IFERROR(INDEX(Ingredients!H$11:H$310, MATCH($C3209, Ingredients!$B$11:$B$310, 0)), "")))</f>
        <v/>
      </c>
      <c r="AN3209" s="83" t="str">
        <f t="shared" si="740"/>
        <v/>
      </c>
      <c r="AP3209" s="114" t="str">
        <f t="shared" si="750"/>
        <v/>
      </c>
      <c r="AR3209" s="117" t="str">
        <f>IF($C3209="", "", IF(IFERROR(INDEX(Ingredients!$AI$11:$AI$310, MATCH($C3209, Ingredients!$B$11:$B$310, 0)), "")="", "", IFERROR(INDEX(Ingredients!$AI$11:$AI$310, MATCH($C3209, Ingredients!$B$11:$B$310, 0)), "")))</f>
        <v/>
      </c>
      <c r="AT3209" s="120" t="str">
        <f t="shared" si="751"/>
        <v/>
      </c>
      <c r="AV3209" s="90" t="str">
        <f t="shared" si="741"/>
        <v/>
      </c>
      <c r="AX3209" s="90" t="str">
        <f>IF($AV3209="", "", COUNTIF($AV$11:$AV$5010, "&lt;"&amp;$AV3209)+1+COUNTIF($AV$11:$AV3209, $AV3209)-1)</f>
        <v/>
      </c>
      <c r="AZ3209" s="111" t="str">
        <f>IF($B3209="", "", SUMIF('Shopping List'!$AV$11:$AV$25, $B3209, 'Shopping List'!$BN$11:$BN$25))</f>
        <v/>
      </c>
      <c r="BB3209" s="117" t="str">
        <f t="shared" si="752"/>
        <v/>
      </c>
    </row>
    <row r="3210" spans="1:54" x14ac:dyDescent="0.25">
      <c r="A3210" s="4"/>
      <c r="B3210" s="37"/>
      <c r="C3210" s="124"/>
      <c r="D3210" s="39"/>
      <c r="E3210" s="125"/>
      <c r="F3210" s="48"/>
      <c r="G3210" s="4"/>
      <c r="H3210" s="4"/>
      <c r="I3210" s="95" t="str">
        <f>IF($C3210="", "", IF(IFERROR(INDEX(Ingredients!$C$11:$C$310, MATCH($C3210, Ingredients!$B$11:$B$310, 0)), "")="", "", IFERROR(INDEX(Ingredients!$C$11:$C$310, MATCH($C3210, Ingredients!$B$11:$B$310, 0)), "")))</f>
        <v/>
      </c>
      <c r="J3210" s="73" t="str">
        <f>IF($B3210="", "", IF(IFERROR(INDEX(Meals!$C$11:$C$260, MATCH($B3210, Meals!$B$11:$B$260, 0)), "")="", "", IFERROR(INDEX(Meals!$C$11:$C$260, MATCH($B3210, Meals!$B$11:$B$260, 0)), "")))</f>
        <v/>
      </c>
      <c r="K3210" s="4"/>
      <c r="L3210" s="72" t="str">
        <f t="shared" si="742"/>
        <v/>
      </c>
      <c r="M3210" s="73" t="str">
        <f t="shared" si="743"/>
        <v/>
      </c>
      <c r="N3210" s="4"/>
      <c r="O3210" s="78" t="str">
        <f t="shared" si="744"/>
        <v/>
      </c>
      <c r="P3210" s="79" t="str">
        <f t="shared" si="745"/>
        <v/>
      </c>
      <c r="Q3210" s="4"/>
      <c r="R3210" s="90" t="str">
        <f t="shared" si="746"/>
        <v/>
      </c>
      <c r="S3210" s="4"/>
      <c r="Y3210" s="18" t="str">
        <f t="shared" si="747"/>
        <v/>
      </c>
      <c r="AA3210" s="18" t="str">
        <f t="shared" si="738"/>
        <v/>
      </c>
      <c r="AB3210" s="18" t="str">
        <f t="shared" si="739"/>
        <v/>
      </c>
      <c r="AC3210" s="18" t="str">
        <f t="shared" si="748"/>
        <v/>
      </c>
      <c r="AD3210" s="18" t="str">
        <f t="shared" si="748"/>
        <v/>
      </c>
      <c r="AE3210" s="18" t="str">
        <f t="shared" si="749"/>
        <v/>
      </c>
      <c r="AG3210" s="95" t="str">
        <f>IF($C3210="", "", IF(IFERROR(INDEX(Ingredients!C$11:C$310, MATCH($C3210, Ingredients!$B$11:$B$310, 0)), "")="", "", IFERROR(INDEX(Ingredients!C$11:C$310, MATCH($C3210, Ingredients!$B$11:$B$310, 0)), "")))</f>
        <v/>
      </c>
      <c r="AH3210" s="105" t="str">
        <f>IF($C3210="", "", IF(IFERROR(INDEX(Ingredients!D$11:D$310, MATCH($C3210, Ingredients!$B$11:$B$310, 0)), "")="", "", IFERROR(INDEX(Ingredients!D$11:D$310, MATCH($C3210, Ingredients!$B$11:$B$310, 0)), "")))</f>
        <v/>
      </c>
      <c r="AI3210" s="106" t="str">
        <f>IF($C3210="", "", IF(IFERROR(INDEX(Ingredients!E$11:E$310, MATCH($C3210, Ingredients!$B$11:$B$310, 0)), "")="", "", IFERROR(INDEX(Ingredients!E$11:E$310, MATCH($C3210, Ingredients!$B$11:$B$310, 0)), "")))</f>
        <v/>
      </c>
      <c r="AJ3210" s="108" t="str">
        <f>IF($C3210="", "", IF(IFERROR(INDEX(Ingredients!F$11:F$310, MATCH($C3210, Ingredients!$B$11:$B$310, 0)), "")="", "", IFERROR(INDEX(Ingredients!F$11:F$310, MATCH($C3210, Ingredients!$B$11:$B$310, 0)), "")))</f>
        <v/>
      </c>
      <c r="AK3210" s="106" t="str">
        <f>IF($C3210="", "", IF(IFERROR(INDEX(Ingredients!G$11:G$310, MATCH($C3210, Ingredients!$B$11:$B$310, 0)), "")="", "", IFERROR(INDEX(Ingredients!G$11:G$310, MATCH($C3210, Ingredients!$B$11:$B$310, 0)), "")))</f>
        <v/>
      </c>
      <c r="AL3210" s="79" t="str">
        <f>IF($C3210="", "", IF(IFERROR(INDEX(Ingredients!H$11:H$310, MATCH($C3210, Ingredients!$B$11:$B$310, 0)), "")="", "", IFERROR(INDEX(Ingredients!H$11:H$310, MATCH($C3210, Ingredients!$B$11:$B$310, 0)), "")))</f>
        <v/>
      </c>
      <c r="AN3210" s="83" t="str">
        <f t="shared" si="740"/>
        <v/>
      </c>
      <c r="AP3210" s="114" t="str">
        <f t="shared" si="750"/>
        <v/>
      </c>
      <c r="AR3210" s="117" t="str">
        <f>IF($C3210="", "", IF(IFERROR(INDEX(Ingredients!$AI$11:$AI$310, MATCH($C3210, Ingredients!$B$11:$B$310, 0)), "")="", "", IFERROR(INDEX(Ingredients!$AI$11:$AI$310, MATCH($C3210, Ingredients!$B$11:$B$310, 0)), "")))</f>
        <v/>
      </c>
      <c r="AT3210" s="120" t="str">
        <f t="shared" si="751"/>
        <v/>
      </c>
      <c r="AV3210" s="90" t="str">
        <f t="shared" si="741"/>
        <v/>
      </c>
      <c r="AX3210" s="90" t="str">
        <f>IF($AV3210="", "", COUNTIF($AV$11:$AV$5010, "&lt;"&amp;$AV3210)+1+COUNTIF($AV$11:$AV3210, $AV3210)-1)</f>
        <v/>
      </c>
      <c r="AZ3210" s="111" t="str">
        <f>IF($B3210="", "", SUMIF('Shopping List'!$AV$11:$AV$25, $B3210, 'Shopping List'!$BN$11:$BN$25))</f>
        <v/>
      </c>
      <c r="BB3210" s="117" t="str">
        <f t="shared" si="752"/>
        <v/>
      </c>
    </row>
    <row r="3211" spans="1:54" x14ac:dyDescent="0.25">
      <c r="A3211" s="4"/>
      <c r="B3211" s="37"/>
      <c r="C3211" s="124"/>
      <c r="D3211" s="39"/>
      <c r="E3211" s="125"/>
      <c r="F3211" s="48"/>
      <c r="G3211" s="4"/>
      <c r="H3211" s="4"/>
      <c r="I3211" s="95" t="str">
        <f>IF($C3211="", "", IF(IFERROR(INDEX(Ingredients!$C$11:$C$310, MATCH($C3211, Ingredients!$B$11:$B$310, 0)), "")="", "", IFERROR(INDEX(Ingredients!$C$11:$C$310, MATCH($C3211, Ingredients!$B$11:$B$310, 0)), "")))</f>
        <v/>
      </c>
      <c r="J3211" s="73" t="str">
        <f>IF($B3211="", "", IF(IFERROR(INDEX(Meals!$C$11:$C$260, MATCH($B3211, Meals!$B$11:$B$260, 0)), "")="", "", IFERROR(INDEX(Meals!$C$11:$C$260, MATCH($B3211, Meals!$B$11:$B$260, 0)), "")))</f>
        <v/>
      </c>
      <c r="K3211" s="4"/>
      <c r="L3211" s="72" t="str">
        <f t="shared" si="742"/>
        <v/>
      </c>
      <c r="M3211" s="73" t="str">
        <f t="shared" si="743"/>
        <v/>
      </c>
      <c r="N3211" s="4"/>
      <c r="O3211" s="78" t="str">
        <f t="shared" si="744"/>
        <v/>
      </c>
      <c r="P3211" s="79" t="str">
        <f t="shared" si="745"/>
        <v/>
      </c>
      <c r="Q3211" s="4"/>
      <c r="R3211" s="90" t="str">
        <f t="shared" si="746"/>
        <v/>
      </c>
      <c r="S3211" s="4"/>
      <c r="Y3211" s="18" t="str">
        <f t="shared" si="747"/>
        <v/>
      </c>
      <c r="AA3211" s="18" t="str">
        <f t="shared" ref="AA3211:AA3274" si="753">IF($Y3211="", "", IF(AND(AA$5="X", B3211=""), $Y$6, IF(AND(NOT(B3211=""), COUNTIF(V$11:V$260, B3211)=0), $Y$7, "")))</f>
        <v/>
      </c>
      <c r="AB3211" s="18" t="str">
        <f t="shared" ref="AB3211:AB3274" si="754">IF($Y3211="", "", IF(AND(AB$5="X", C3211=""), $Y$6, IF(AND(NOT(C3211=""), COUNTIF(W$11:W$310, C3211)=0), $Y$7, "")))</f>
        <v/>
      </c>
      <c r="AC3211" s="18" t="str">
        <f t="shared" si="748"/>
        <v/>
      </c>
      <c r="AD3211" s="18" t="str">
        <f t="shared" si="748"/>
        <v/>
      </c>
      <c r="AE3211" s="18" t="str">
        <f t="shared" si="749"/>
        <v/>
      </c>
      <c r="AG3211" s="95" t="str">
        <f>IF($C3211="", "", IF(IFERROR(INDEX(Ingredients!C$11:C$310, MATCH($C3211, Ingredients!$B$11:$B$310, 0)), "")="", "", IFERROR(INDEX(Ingredients!C$11:C$310, MATCH($C3211, Ingredients!$B$11:$B$310, 0)), "")))</f>
        <v/>
      </c>
      <c r="AH3211" s="105" t="str">
        <f>IF($C3211="", "", IF(IFERROR(INDEX(Ingredients!D$11:D$310, MATCH($C3211, Ingredients!$B$11:$B$310, 0)), "")="", "", IFERROR(INDEX(Ingredients!D$11:D$310, MATCH($C3211, Ingredients!$B$11:$B$310, 0)), "")))</f>
        <v/>
      </c>
      <c r="AI3211" s="106" t="str">
        <f>IF($C3211="", "", IF(IFERROR(INDEX(Ingredients!E$11:E$310, MATCH($C3211, Ingredients!$B$11:$B$310, 0)), "")="", "", IFERROR(INDEX(Ingredients!E$11:E$310, MATCH($C3211, Ingredients!$B$11:$B$310, 0)), "")))</f>
        <v/>
      </c>
      <c r="AJ3211" s="108" t="str">
        <f>IF($C3211="", "", IF(IFERROR(INDEX(Ingredients!F$11:F$310, MATCH($C3211, Ingredients!$B$11:$B$310, 0)), "")="", "", IFERROR(INDEX(Ingredients!F$11:F$310, MATCH($C3211, Ingredients!$B$11:$B$310, 0)), "")))</f>
        <v/>
      </c>
      <c r="AK3211" s="106" t="str">
        <f>IF($C3211="", "", IF(IFERROR(INDEX(Ingredients!G$11:G$310, MATCH($C3211, Ingredients!$B$11:$B$310, 0)), "")="", "", IFERROR(INDEX(Ingredients!G$11:G$310, MATCH($C3211, Ingredients!$B$11:$B$310, 0)), "")))</f>
        <v/>
      </c>
      <c r="AL3211" s="79" t="str">
        <f>IF($C3211="", "", IF(IFERROR(INDEX(Ingredients!H$11:H$310, MATCH($C3211, Ingredients!$B$11:$B$310, 0)), "")="", "", IFERROR(INDEX(Ingredients!H$11:H$310, MATCH($C3211, Ingredients!$B$11:$B$310, 0)), "")))</f>
        <v/>
      </c>
      <c r="AN3211" s="83" t="str">
        <f t="shared" ref="AN3211:AN3274" si="755">IF($D3211="", "", IFERROR(IF($AK3211=$AI3211, $AJ3211/$AH3211, $AJ3211), ""))</f>
        <v/>
      </c>
      <c r="AP3211" s="114" t="str">
        <f t="shared" si="750"/>
        <v/>
      </c>
      <c r="AR3211" s="117" t="str">
        <f>IF($C3211="", "", IF(IFERROR(INDEX(Ingredients!$AI$11:$AI$310, MATCH($C3211, Ingredients!$B$11:$B$310, 0)), "")="", "", IFERROR(INDEX(Ingredients!$AI$11:$AI$310, MATCH($C3211, Ingredients!$B$11:$B$310, 0)), "")))</f>
        <v/>
      </c>
      <c r="AT3211" s="120" t="str">
        <f t="shared" si="751"/>
        <v/>
      </c>
      <c r="AV3211" s="90" t="str">
        <f t="shared" ref="AV3211:AV3274" si="756">IF($AT$8="", "", IF($B3211=$AT$8, $E3211, ""))</f>
        <v/>
      </c>
      <c r="AX3211" s="90" t="str">
        <f>IF($AV3211="", "", COUNTIF($AV$11:$AV$5010, "&lt;"&amp;$AV3211)+1+COUNTIF($AV$11:$AV3211, $AV3211)-1)</f>
        <v/>
      </c>
      <c r="AZ3211" s="111" t="str">
        <f>IF($B3211="", "", SUMIF('Shopping List'!$AV$11:$AV$25, $B3211, 'Shopping List'!$BN$11:$BN$25))</f>
        <v/>
      </c>
      <c r="BB3211" s="117" t="str">
        <f t="shared" si="752"/>
        <v/>
      </c>
    </row>
    <row r="3212" spans="1:54" x14ac:dyDescent="0.25">
      <c r="A3212" s="4"/>
      <c r="B3212" s="37"/>
      <c r="C3212" s="124"/>
      <c r="D3212" s="39"/>
      <c r="E3212" s="125"/>
      <c r="F3212" s="48"/>
      <c r="G3212" s="4"/>
      <c r="H3212" s="4"/>
      <c r="I3212" s="95" t="str">
        <f>IF($C3212="", "", IF(IFERROR(INDEX(Ingredients!$C$11:$C$310, MATCH($C3212, Ingredients!$B$11:$B$310, 0)), "")="", "", IFERROR(INDEX(Ingredients!$C$11:$C$310, MATCH($C3212, Ingredients!$B$11:$B$310, 0)), "")))</f>
        <v/>
      </c>
      <c r="J3212" s="73" t="str">
        <f>IF($B3212="", "", IF(IFERROR(INDEX(Meals!$C$11:$C$260, MATCH($B3212, Meals!$B$11:$B$260, 0)), "")="", "", IFERROR(INDEX(Meals!$C$11:$C$260, MATCH($B3212, Meals!$B$11:$B$260, 0)), "")))</f>
        <v/>
      </c>
      <c r="K3212" s="4"/>
      <c r="L3212" s="72" t="str">
        <f t="shared" ref="L3212:L3275" si="757">IF($D3212="", "", IFERROR(ROUND($AN3212*$D3212, 0), ""))</f>
        <v/>
      </c>
      <c r="M3212" s="73" t="str">
        <f t="shared" ref="M3212:M3275" si="758">IFERROR(ROUND($L3212/$J3212, 0), "")</f>
        <v/>
      </c>
      <c r="N3212" s="4"/>
      <c r="O3212" s="78" t="str">
        <f t="shared" ref="O3212:O3275" si="759">IF($D3212="", "", IFERROR(ROUND($AP3212*$D3212, 2), ""))</f>
        <v/>
      </c>
      <c r="P3212" s="79" t="str">
        <f t="shared" ref="P3212:P3275" si="760">IFERROR(ROUND($O3212/$J3212, 2), "")</f>
        <v/>
      </c>
      <c r="Q3212" s="4"/>
      <c r="R3212" s="90" t="str">
        <f t="shared" ref="R3212:R3275" si="761">IF(OR($D3212="", $AR3212=""), "", IF($AR3212&gt;=$D3212, $V$3, $V$4))</f>
        <v/>
      </c>
      <c r="S3212" s="4"/>
      <c r="Y3212" s="18" t="str">
        <f t="shared" ref="Y3212:Y3275" si="762">IF(COUNTIF($B3212:$F3212, "")=5, "", "X")</f>
        <v/>
      </c>
      <c r="AA3212" s="18" t="str">
        <f t="shared" si="753"/>
        <v/>
      </c>
      <c r="AB3212" s="18" t="str">
        <f t="shared" si="754"/>
        <v/>
      </c>
      <c r="AC3212" s="18" t="str">
        <f t="shared" ref="AC3212:AD3275" si="763">IF($Y3212="", "", IF(AND(AC$5="X", D3212=""), $Y$6, IF(AND(NOT(D3212=""), ISNUMBER(D3212)=FALSE), $Y$7, "")))</f>
        <v/>
      </c>
      <c r="AD3212" s="18" t="str">
        <f t="shared" si="763"/>
        <v/>
      </c>
      <c r="AE3212" s="18" t="str">
        <f t="shared" ref="AE3212:AE3275" si="764">IF($Y3212="", "", IF(AND(AE$5="X", F3212=""), $Y$6, ""))</f>
        <v/>
      </c>
      <c r="AG3212" s="95" t="str">
        <f>IF($C3212="", "", IF(IFERROR(INDEX(Ingredients!C$11:C$310, MATCH($C3212, Ingredients!$B$11:$B$310, 0)), "")="", "", IFERROR(INDEX(Ingredients!C$11:C$310, MATCH($C3212, Ingredients!$B$11:$B$310, 0)), "")))</f>
        <v/>
      </c>
      <c r="AH3212" s="105" t="str">
        <f>IF($C3212="", "", IF(IFERROR(INDEX(Ingredients!D$11:D$310, MATCH($C3212, Ingredients!$B$11:$B$310, 0)), "")="", "", IFERROR(INDEX(Ingredients!D$11:D$310, MATCH($C3212, Ingredients!$B$11:$B$310, 0)), "")))</f>
        <v/>
      </c>
      <c r="AI3212" s="106" t="str">
        <f>IF($C3212="", "", IF(IFERROR(INDEX(Ingredients!E$11:E$310, MATCH($C3212, Ingredients!$B$11:$B$310, 0)), "")="", "", IFERROR(INDEX(Ingredients!E$11:E$310, MATCH($C3212, Ingredients!$B$11:$B$310, 0)), "")))</f>
        <v/>
      </c>
      <c r="AJ3212" s="108" t="str">
        <f>IF($C3212="", "", IF(IFERROR(INDEX(Ingredients!F$11:F$310, MATCH($C3212, Ingredients!$B$11:$B$310, 0)), "")="", "", IFERROR(INDEX(Ingredients!F$11:F$310, MATCH($C3212, Ingredients!$B$11:$B$310, 0)), "")))</f>
        <v/>
      </c>
      <c r="AK3212" s="106" t="str">
        <f>IF($C3212="", "", IF(IFERROR(INDEX(Ingredients!G$11:G$310, MATCH($C3212, Ingredients!$B$11:$B$310, 0)), "")="", "", IFERROR(INDEX(Ingredients!G$11:G$310, MATCH($C3212, Ingredients!$B$11:$B$310, 0)), "")))</f>
        <v/>
      </c>
      <c r="AL3212" s="79" t="str">
        <f>IF($C3212="", "", IF(IFERROR(INDEX(Ingredients!H$11:H$310, MATCH($C3212, Ingredients!$B$11:$B$310, 0)), "")="", "", IFERROR(INDEX(Ingredients!H$11:H$310, MATCH($C3212, Ingredients!$B$11:$B$310, 0)), "")))</f>
        <v/>
      </c>
      <c r="AN3212" s="83" t="str">
        <f t="shared" si="755"/>
        <v/>
      </c>
      <c r="AP3212" s="114" t="str">
        <f t="shared" ref="AP3212:AP3275" si="765">IF($D3212="", "", IFERROR(IF($AK3212=$AI3212, $AL3212/$AH3212, $AL3212), ""))</f>
        <v/>
      </c>
      <c r="AR3212" s="117" t="str">
        <f>IF($C3212="", "", IF(IFERROR(INDEX(Ingredients!$AI$11:$AI$310, MATCH($C3212, Ingredients!$B$11:$B$310, 0)), "")="", "", IFERROR(INDEX(Ingredients!$AI$11:$AI$310, MATCH($C3212, Ingredients!$B$11:$B$310, 0)), "")))</f>
        <v/>
      </c>
      <c r="AT3212" s="120" t="str">
        <f t="shared" ref="AT3212:AT3275" si="766">IF(OR($B3212="", $R3212=""), "", CONCATENATE($B3212, " - ", $R3212))</f>
        <v/>
      </c>
      <c r="AV3212" s="90" t="str">
        <f t="shared" si="756"/>
        <v/>
      </c>
      <c r="AX3212" s="90" t="str">
        <f>IF($AV3212="", "", COUNTIF($AV$11:$AV$5010, "&lt;"&amp;$AV3212)+1+COUNTIF($AV$11:$AV3212, $AV3212)-1)</f>
        <v/>
      </c>
      <c r="AZ3212" s="111" t="str">
        <f>IF($B3212="", "", SUMIF('Shopping List'!$AV$11:$AV$25, $B3212, 'Shopping List'!$BN$11:$BN$25))</f>
        <v/>
      </c>
      <c r="BB3212" s="117" t="str">
        <f t="shared" ref="BB3212:BB3275" si="767">IF(OR($AZ3212="", $AZ3212=0), "", IFERROR($D3212*$AZ3212, ""))</f>
        <v/>
      </c>
    </row>
    <row r="3213" spans="1:54" x14ac:dyDescent="0.25">
      <c r="A3213" s="4"/>
      <c r="B3213" s="37"/>
      <c r="C3213" s="124"/>
      <c r="D3213" s="39"/>
      <c r="E3213" s="125"/>
      <c r="F3213" s="48"/>
      <c r="G3213" s="4"/>
      <c r="H3213" s="4"/>
      <c r="I3213" s="95" t="str">
        <f>IF($C3213="", "", IF(IFERROR(INDEX(Ingredients!$C$11:$C$310, MATCH($C3213, Ingredients!$B$11:$B$310, 0)), "")="", "", IFERROR(INDEX(Ingredients!$C$11:$C$310, MATCH($C3213, Ingredients!$B$11:$B$310, 0)), "")))</f>
        <v/>
      </c>
      <c r="J3213" s="73" t="str">
        <f>IF($B3213="", "", IF(IFERROR(INDEX(Meals!$C$11:$C$260, MATCH($B3213, Meals!$B$11:$B$260, 0)), "")="", "", IFERROR(INDEX(Meals!$C$11:$C$260, MATCH($B3213, Meals!$B$11:$B$260, 0)), "")))</f>
        <v/>
      </c>
      <c r="K3213" s="4"/>
      <c r="L3213" s="72" t="str">
        <f t="shared" si="757"/>
        <v/>
      </c>
      <c r="M3213" s="73" t="str">
        <f t="shared" si="758"/>
        <v/>
      </c>
      <c r="N3213" s="4"/>
      <c r="O3213" s="78" t="str">
        <f t="shared" si="759"/>
        <v/>
      </c>
      <c r="P3213" s="79" t="str">
        <f t="shared" si="760"/>
        <v/>
      </c>
      <c r="Q3213" s="4"/>
      <c r="R3213" s="90" t="str">
        <f t="shared" si="761"/>
        <v/>
      </c>
      <c r="S3213" s="4"/>
      <c r="Y3213" s="18" t="str">
        <f t="shared" si="762"/>
        <v/>
      </c>
      <c r="AA3213" s="18" t="str">
        <f t="shared" si="753"/>
        <v/>
      </c>
      <c r="AB3213" s="18" t="str">
        <f t="shared" si="754"/>
        <v/>
      </c>
      <c r="AC3213" s="18" t="str">
        <f t="shared" si="763"/>
        <v/>
      </c>
      <c r="AD3213" s="18" t="str">
        <f t="shared" si="763"/>
        <v/>
      </c>
      <c r="AE3213" s="18" t="str">
        <f t="shared" si="764"/>
        <v/>
      </c>
      <c r="AG3213" s="95" t="str">
        <f>IF($C3213="", "", IF(IFERROR(INDEX(Ingredients!C$11:C$310, MATCH($C3213, Ingredients!$B$11:$B$310, 0)), "")="", "", IFERROR(INDEX(Ingredients!C$11:C$310, MATCH($C3213, Ingredients!$B$11:$B$310, 0)), "")))</f>
        <v/>
      </c>
      <c r="AH3213" s="105" t="str">
        <f>IF($C3213="", "", IF(IFERROR(INDEX(Ingredients!D$11:D$310, MATCH($C3213, Ingredients!$B$11:$B$310, 0)), "")="", "", IFERROR(INDEX(Ingredients!D$11:D$310, MATCH($C3213, Ingredients!$B$11:$B$310, 0)), "")))</f>
        <v/>
      </c>
      <c r="AI3213" s="106" t="str">
        <f>IF($C3213="", "", IF(IFERROR(INDEX(Ingredients!E$11:E$310, MATCH($C3213, Ingredients!$B$11:$B$310, 0)), "")="", "", IFERROR(INDEX(Ingredients!E$11:E$310, MATCH($C3213, Ingredients!$B$11:$B$310, 0)), "")))</f>
        <v/>
      </c>
      <c r="AJ3213" s="108" t="str">
        <f>IF($C3213="", "", IF(IFERROR(INDEX(Ingredients!F$11:F$310, MATCH($C3213, Ingredients!$B$11:$B$310, 0)), "")="", "", IFERROR(INDEX(Ingredients!F$11:F$310, MATCH($C3213, Ingredients!$B$11:$B$310, 0)), "")))</f>
        <v/>
      </c>
      <c r="AK3213" s="106" t="str">
        <f>IF($C3213="", "", IF(IFERROR(INDEX(Ingredients!G$11:G$310, MATCH($C3213, Ingredients!$B$11:$B$310, 0)), "")="", "", IFERROR(INDEX(Ingredients!G$11:G$310, MATCH($C3213, Ingredients!$B$11:$B$310, 0)), "")))</f>
        <v/>
      </c>
      <c r="AL3213" s="79" t="str">
        <f>IF($C3213="", "", IF(IFERROR(INDEX(Ingredients!H$11:H$310, MATCH($C3213, Ingredients!$B$11:$B$310, 0)), "")="", "", IFERROR(INDEX(Ingredients!H$11:H$310, MATCH($C3213, Ingredients!$B$11:$B$310, 0)), "")))</f>
        <v/>
      </c>
      <c r="AN3213" s="83" t="str">
        <f t="shared" si="755"/>
        <v/>
      </c>
      <c r="AP3213" s="114" t="str">
        <f t="shared" si="765"/>
        <v/>
      </c>
      <c r="AR3213" s="117" t="str">
        <f>IF($C3213="", "", IF(IFERROR(INDEX(Ingredients!$AI$11:$AI$310, MATCH($C3213, Ingredients!$B$11:$B$310, 0)), "")="", "", IFERROR(INDEX(Ingredients!$AI$11:$AI$310, MATCH($C3213, Ingredients!$B$11:$B$310, 0)), "")))</f>
        <v/>
      </c>
      <c r="AT3213" s="120" t="str">
        <f t="shared" si="766"/>
        <v/>
      </c>
      <c r="AV3213" s="90" t="str">
        <f t="shared" si="756"/>
        <v/>
      </c>
      <c r="AX3213" s="90" t="str">
        <f>IF($AV3213="", "", COUNTIF($AV$11:$AV$5010, "&lt;"&amp;$AV3213)+1+COUNTIF($AV$11:$AV3213, $AV3213)-1)</f>
        <v/>
      </c>
      <c r="AZ3213" s="111" t="str">
        <f>IF($B3213="", "", SUMIF('Shopping List'!$AV$11:$AV$25, $B3213, 'Shopping List'!$BN$11:$BN$25))</f>
        <v/>
      </c>
      <c r="BB3213" s="117" t="str">
        <f t="shared" si="767"/>
        <v/>
      </c>
    </row>
    <row r="3214" spans="1:54" x14ac:dyDescent="0.25">
      <c r="A3214" s="4"/>
      <c r="B3214" s="37"/>
      <c r="C3214" s="124"/>
      <c r="D3214" s="39"/>
      <c r="E3214" s="125"/>
      <c r="F3214" s="48"/>
      <c r="G3214" s="4"/>
      <c r="H3214" s="4"/>
      <c r="I3214" s="95" t="str">
        <f>IF($C3214="", "", IF(IFERROR(INDEX(Ingredients!$C$11:$C$310, MATCH($C3214, Ingredients!$B$11:$B$310, 0)), "")="", "", IFERROR(INDEX(Ingredients!$C$11:$C$310, MATCH($C3214, Ingredients!$B$11:$B$310, 0)), "")))</f>
        <v/>
      </c>
      <c r="J3214" s="73" t="str">
        <f>IF($B3214="", "", IF(IFERROR(INDEX(Meals!$C$11:$C$260, MATCH($B3214, Meals!$B$11:$B$260, 0)), "")="", "", IFERROR(INDEX(Meals!$C$11:$C$260, MATCH($B3214, Meals!$B$11:$B$260, 0)), "")))</f>
        <v/>
      </c>
      <c r="K3214" s="4"/>
      <c r="L3214" s="72" t="str">
        <f t="shared" si="757"/>
        <v/>
      </c>
      <c r="M3214" s="73" t="str">
        <f t="shared" si="758"/>
        <v/>
      </c>
      <c r="N3214" s="4"/>
      <c r="O3214" s="78" t="str">
        <f t="shared" si="759"/>
        <v/>
      </c>
      <c r="P3214" s="79" t="str">
        <f t="shared" si="760"/>
        <v/>
      </c>
      <c r="Q3214" s="4"/>
      <c r="R3214" s="90" t="str">
        <f t="shared" si="761"/>
        <v/>
      </c>
      <c r="S3214" s="4"/>
      <c r="Y3214" s="18" t="str">
        <f t="shared" si="762"/>
        <v/>
      </c>
      <c r="AA3214" s="18" t="str">
        <f t="shared" si="753"/>
        <v/>
      </c>
      <c r="AB3214" s="18" t="str">
        <f t="shared" si="754"/>
        <v/>
      </c>
      <c r="AC3214" s="18" t="str">
        <f t="shared" si="763"/>
        <v/>
      </c>
      <c r="AD3214" s="18" t="str">
        <f t="shared" si="763"/>
        <v/>
      </c>
      <c r="AE3214" s="18" t="str">
        <f t="shared" si="764"/>
        <v/>
      </c>
      <c r="AG3214" s="95" t="str">
        <f>IF($C3214="", "", IF(IFERROR(INDEX(Ingredients!C$11:C$310, MATCH($C3214, Ingredients!$B$11:$B$310, 0)), "")="", "", IFERROR(INDEX(Ingredients!C$11:C$310, MATCH($C3214, Ingredients!$B$11:$B$310, 0)), "")))</f>
        <v/>
      </c>
      <c r="AH3214" s="105" t="str">
        <f>IF($C3214="", "", IF(IFERROR(INDEX(Ingredients!D$11:D$310, MATCH($C3214, Ingredients!$B$11:$B$310, 0)), "")="", "", IFERROR(INDEX(Ingredients!D$11:D$310, MATCH($C3214, Ingredients!$B$11:$B$310, 0)), "")))</f>
        <v/>
      </c>
      <c r="AI3214" s="106" t="str">
        <f>IF($C3214="", "", IF(IFERROR(INDEX(Ingredients!E$11:E$310, MATCH($C3214, Ingredients!$B$11:$B$310, 0)), "")="", "", IFERROR(INDEX(Ingredients!E$11:E$310, MATCH($C3214, Ingredients!$B$11:$B$310, 0)), "")))</f>
        <v/>
      </c>
      <c r="AJ3214" s="108" t="str">
        <f>IF($C3214="", "", IF(IFERROR(INDEX(Ingredients!F$11:F$310, MATCH($C3214, Ingredients!$B$11:$B$310, 0)), "")="", "", IFERROR(INDEX(Ingredients!F$11:F$310, MATCH($C3214, Ingredients!$B$11:$B$310, 0)), "")))</f>
        <v/>
      </c>
      <c r="AK3214" s="106" t="str">
        <f>IF($C3214="", "", IF(IFERROR(INDEX(Ingredients!G$11:G$310, MATCH($C3214, Ingredients!$B$11:$B$310, 0)), "")="", "", IFERROR(INDEX(Ingredients!G$11:G$310, MATCH($C3214, Ingredients!$B$11:$B$310, 0)), "")))</f>
        <v/>
      </c>
      <c r="AL3214" s="79" t="str">
        <f>IF($C3214="", "", IF(IFERROR(INDEX(Ingredients!H$11:H$310, MATCH($C3214, Ingredients!$B$11:$B$310, 0)), "")="", "", IFERROR(INDEX(Ingredients!H$11:H$310, MATCH($C3214, Ingredients!$B$11:$B$310, 0)), "")))</f>
        <v/>
      </c>
      <c r="AN3214" s="83" t="str">
        <f t="shared" si="755"/>
        <v/>
      </c>
      <c r="AP3214" s="114" t="str">
        <f t="shared" si="765"/>
        <v/>
      </c>
      <c r="AR3214" s="117" t="str">
        <f>IF($C3214="", "", IF(IFERROR(INDEX(Ingredients!$AI$11:$AI$310, MATCH($C3214, Ingredients!$B$11:$B$310, 0)), "")="", "", IFERROR(INDEX(Ingredients!$AI$11:$AI$310, MATCH($C3214, Ingredients!$B$11:$B$310, 0)), "")))</f>
        <v/>
      </c>
      <c r="AT3214" s="120" t="str">
        <f t="shared" si="766"/>
        <v/>
      </c>
      <c r="AV3214" s="90" t="str">
        <f t="shared" si="756"/>
        <v/>
      </c>
      <c r="AX3214" s="90" t="str">
        <f>IF($AV3214="", "", COUNTIF($AV$11:$AV$5010, "&lt;"&amp;$AV3214)+1+COUNTIF($AV$11:$AV3214, $AV3214)-1)</f>
        <v/>
      </c>
      <c r="AZ3214" s="111" t="str">
        <f>IF($B3214="", "", SUMIF('Shopping List'!$AV$11:$AV$25, $B3214, 'Shopping List'!$BN$11:$BN$25))</f>
        <v/>
      </c>
      <c r="BB3214" s="117" t="str">
        <f t="shared" si="767"/>
        <v/>
      </c>
    </row>
    <row r="3215" spans="1:54" x14ac:dyDescent="0.25">
      <c r="A3215" s="4"/>
      <c r="B3215" s="37"/>
      <c r="C3215" s="124"/>
      <c r="D3215" s="39"/>
      <c r="E3215" s="125"/>
      <c r="F3215" s="48"/>
      <c r="G3215" s="4"/>
      <c r="H3215" s="4"/>
      <c r="I3215" s="95" t="str">
        <f>IF($C3215="", "", IF(IFERROR(INDEX(Ingredients!$C$11:$C$310, MATCH($C3215, Ingredients!$B$11:$B$310, 0)), "")="", "", IFERROR(INDEX(Ingredients!$C$11:$C$310, MATCH($C3215, Ingredients!$B$11:$B$310, 0)), "")))</f>
        <v/>
      </c>
      <c r="J3215" s="73" t="str">
        <f>IF($B3215="", "", IF(IFERROR(INDEX(Meals!$C$11:$C$260, MATCH($B3215, Meals!$B$11:$B$260, 0)), "")="", "", IFERROR(INDEX(Meals!$C$11:$C$260, MATCH($B3215, Meals!$B$11:$B$260, 0)), "")))</f>
        <v/>
      </c>
      <c r="K3215" s="4"/>
      <c r="L3215" s="72" t="str">
        <f t="shared" si="757"/>
        <v/>
      </c>
      <c r="M3215" s="73" t="str">
        <f t="shared" si="758"/>
        <v/>
      </c>
      <c r="N3215" s="4"/>
      <c r="O3215" s="78" t="str">
        <f t="shared" si="759"/>
        <v/>
      </c>
      <c r="P3215" s="79" t="str">
        <f t="shared" si="760"/>
        <v/>
      </c>
      <c r="Q3215" s="4"/>
      <c r="R3215" s="90" t="str">
        <f t="shared" si="761"/>
        <v/>
      </c>
      <c r="S3215" s="4"/>
      <c r="Y3215" s="18" t="str">
        <f t="shared" si="762"/>
        <v/>
      </c>
      <c r="AA3215" s="18" t="str">
        <f t="shared" si="753"/>
        <v/>
      </c>
      <c r="AB3215" s="18" t="str">
        <f t="shared" si="754"/>
        <v/>
      </c>
      <c r="AC3215" s="18" t="str">
        <f t="shared" si="763"/>
        <v/>
      </c>
      <c r="AD3215" s="18" t="str">
        <f t="shared" si="763"/>
        <v/>
      </c>
      <c r="AE3215" s="18" t="str">
        <f t="shared" si="764"/>
        <v/>
      </c>
      <c r="AG3215" s="95" t="str">
        <f>IF($C3215="", "", IF(IFERROR(INDEX(Ingredients!C$11:C$310, MATCH($C3215, Ingredients!$B$11:$B$310, 0)), "")="", "", IFERROR(INDEX(Ingredients!C$11:C$310, MATCH($C3215, Ingredients!$B$11:$B$310, 0)), "")))</f>
        <v/>
      </c>
      <c r="AH3215" s="105" t="str">
        <f>IF($C3215="", "", IF(IFERROR(INDEX(Ingredients!D$11:D$310, MATCH($C3215, Ingredients!$B$11:$B$310, 0)), "")="", "", IFERROR(INDEX(Ingredients!D$11:D$310, MATCH($C3215, Ingredients!$B$11:$B$310, 0)), "")))</f>
        <v/>
      </c>
      <c r="AI3215" s="106" t="str">
        <f>IF($C3215="", "", IF(IFERROR(INDEX(Ingredients!E$11:E$310, MATCH($C3215, Ingredients!$B$11:$B$310, 0)), "")="", "", IFERROR(INDEX(Ingredients!E$11:E$310, MATCH($C3215, Ingredients!$B$11:$B$310, 0)), "")))</f>
        <v/>
      </c>
      <c r="AJ3215" s="108" t="str">
        <f>IF($C3215="", "", IF(IFERROR(INDEX(Ingredients!F$11:F$310, MATCH($C3215, Ingredients!$B$11:$B$310, 0)), "")="", "", IFERROR(INDEX(Ingredients!F$11:F$310, MATCH($C3215, Ingredients!$B$11:$B$310, 0)), "")))</f>
        <v/>
      </c>
      <c r="AK3215" s="106" t="str">
        <f>IF($C3215="", "", IF(IFERROR(INDEX(Ingredients!G$11:G$310, MATCH($C3215, Ingredients!$B$11:$B$310, 0)), "")="", "", IFERROR(INDEX(Ingredients!G$11:G$310, MATCH($C3215, Ingredients!$B$11:$B$310, 0)), "")))</f>
        <v/>
      </c>
      <c r="AL3215" s="79" t="str">
        <f>IF($C3215="", "", IF(IFERROR(INDEX(Ingredients!H$11:H$310, MATCH($C3215, Ingredients!$B$11:$B$310, 0)), "")="", "", IFERROR(INDEX(Ingredients!H$11:H$310, MATCH($C3215, Ingredients!$B$11:$B$310, 0)), "")))</f>
        <v/>
      </c>
      <c r="AN3215" s="83" t="str">
        <f t="shared" si="755"/>
        <v/>
      </c>
      <c r="AP3215" s="114" t="str">
        <f t="shared" si="765"/>
        <v/>
      </c>
      <c r="AR3215" s="117" t="str">
        <f>IF($C3215="", "", IF(IFERROR(INDEX(Ingredients!$AI$11:$AI$310, MATCH($C3215, Ingredients!$B$11:$B$310, 0)), "")="", "", IFERROR(INDEX(Ingredients!$AI$11:$AI$310, MATCH($C3215, Ingredients!$B$11:$B$310, 0)), "")))</f>
        <v/>
      </c>
      <c r="AT3215" s="120" t="str">
        <f t="shared" si="766"/>
        <v/>
      </c>
      <c r="AV3215" s="90" t="str">
        <f t="shared" si="756"/>
        <v/>
      </c>
      <c r="AX3215" s="90" t="str">
        <f>IF($AV3215="", "", COUNTIF($AV$11:$AV$5010, "&lt;"&amp;$AV3215)+1+COUNTIF($AV$11:$AV3215, $AV3215)-1)</f>
        <v/>
      </c>
      <c r="AZ3215" s="111" t="str">
        <f>IF($B3215="", "", SUMIF('Shopping List'!$AV$11:$AV$25, $B3215, 'Shopping List'!$BN$11:$BN$25))</f>
        <v/>
      </c>
      <c r="BB3215" s="117" t="str">
        <f t="shared" si="767"/>
        <v/>
      </c>
    </row>
    <row r="3216" spans="1:54" x14ac:dyDescent="0.25">
      <c r="A3216" s="4"/>
      <c r="B3216" s="37"/>
      <c r="C3216" s="124"/>
      <c r="D3216" s="39"/>
      <c r="E3216" s="125"/>
      <c r="F3216" s="48"/>
      <c r="G3216" s="4"/>
      <c r="H3216" s="4"/>
      <c r="I3216" s="95" t="str">
        <f>IF($C3216="", "", IF(IFERROR(INDEX(Ingredients!$C$11:$C$310, MATCH($C3216, Ingredients!$B$11:$B$310, 0)), "")="", "", IFERROR(INDEX(Ingredients!$C$11:$C$310, MATCH($C3216, Ingredients!$B$11:$B$310, 0)), "")))</f>
        <v/>
      </c>
      <c r="J3216" s="73" t="str">
        <f>IF($B3216="", "", IF(IFERROR(INDEX(Meals!$C$11:$C$260, MATCH($B3216, Meals!$B$11:$B$260, 0)), "")="", "", IFERROR(INDEX(Meals!$C$11:$C$260, MATCH($B3216, Meals!$B$11:$B$260, 0)), "")))</f>
        <v/>
      </c>
      <c r="K3216" s="4"/>
      <c r="L3216" s="72" t="str">
        <f t="shared" si="757"/>
        <v/>
      </c>
      <c r="M3216" s="73" t="str">
        <f t="shared" si="758"/>
        <v/>
      </c>
      <c r="N3216" s="4"/>
      <c r="O3216" s="78" t="str">
        <f t="shared" si="759"/>
        <v/>
      </c>
      <c r="P3216" s="79" t="str">
        <f t="shared" si="760"/>
        <v/>
      </c>
      <c r="Q3216" s="4"/>
      <c r="R3216" s="90" t="str">
        <f t="shared" si="761"/>
        <v/>
      </c>
      <c r="S3216" s="4"/>
      <c r="Y3216" s="18" t="str">
        <f t="shared" si="762"/>
        <v/>
      </c>
      <c r="AA3216" s="18" t="str">
        <f t="shared" si="753"/>
        <v/>
      </c>
      <c r="AB3216" s="18" t="str">
        <f t="shared" si="754"/>
        <v/>
      </c>
      <c r="AC3216" s="18" t="str">
        <f t="shared" si="763"/>
        <v/>
      </c>
      <c r="AD3216" s="18" t="str">
        <f t="shared" si="763"/>
        <v/>
      </c>
      <c r="AE3216" s="18" t="str">
        <f t="shared" si="764"/>
        <v/>
      </c>
      <c r="AG3216" s="95" t="str">
        <f>IF($C3216="", "", IF(IFERROR(INDEX(Ingredients!C$11:C$310, MATCH($C3216, Ingredients!$B$11:$B$310, 0)), "")="", "", IFERROR(INDEX(Ingredients!C$11:C$310, MATCH($C3216, Ingredients!$B$11:$B$310, 0)), "")))</f>
        <v/>
      </c>
      <c r="AH3216" s="105" t="str">
        <f>IF($C3216="", "", IF(IFERROR(INDEX(Ingredients!D$11:D$310, MATCH($C3216, Ingredients!$B$11:$B$310, 0)), "")="", "", IFERROR(INDEX(Ingredients!D$11:D$310, MATCH($C3216, Ingredients!$B$11:$B$310, 0)), "")))</f>
        <v/>
      </c>
      <c r="AI3216" s="106" t="str">
        <f>IF($C3216="", "", IF(IFERROR(INDEX(Ingredients!E$11:E$310, MATCH($C3216, Ingredients!$B$11:$B$310, 0)), "")="", "", IFERROR(INDEX(Ingredients!E$11:E$310, MATCH($C3216, Ingredients!$B$11:$B$310, 0)), "")))</f>
        <v/>
      </c>
      <c r="AJ3216" s="108" t="str">
        <f>IF($C3216="", "", IF(IFERROR(INDEX(Ingredients!F$11:F$310, MATCH($C3216, Ingredients!$B$11:$B$310, 0)), "")="", "", IFERROR(INDEX(Ingredients!F$11:F$310, MATCH($C3216, Ingredients!$B$11:$B$310, 0)), "")))</f>
        <v/>
      </c>
      <c r="AK3216" s="106" t="str">
        <f>IF($C3216="", "", IF(IFERROR(INDEX(Ingredients!G$11:G$310, MATCH($C3216, Ingredients!$B$11:$B$310, 0)), "")="", "", IFERROR(INDEX(Ingredients!G$11:G$310, MATCH($C3216, Ingredients!$B$11:$B$310, 0)), "")))</f>
        <v/>
      </c>
      <c r="AL3216" s="79" t="str">
        <f>IF($C3216="", "", IF(IFERROR(INDEX(Ingredients!H$11:H$310, MATCH($C3216, Ingredients!$B$11:$B$310, 0)), "")="", "", IFERROR(INDEX(Ingredients!H$11:H$310, MATCH($C3216, Ingredients!$B$11:$B$310, 0)), "")))</f>
        <v/>
      </c>
      <c r="AN3216" s="83" t="str">
        <f t="shared" si="755"/>
        <v/>
      </c>
      <c r="AP3216" s="114" t="str">
        <f t="shared" si="765"/>
        <v/>
      </c>
      <c r="AR3216" s="117" t="str">
        <f>IF($C3216="", "", IF(IFERROR(INDEX(Ingredients!$AI$11:$AI$310, MATCH($C3216, Ingredients!$B$11:$B$310, 0)), "")="", "", IFERROR(INDEX(Ingredients!$AI$11:$AI$310, MATCH($C3216, Ingredients!$B$11:$B$310, 0)), "")))</f>
        <v/>
      </c>
      <c r="AT3216" s="120" t="str">
        <f t="shared" si="766"/>
        <v/>
      </c>
      <c r="AV3216" s="90" t="str">
        <f t="shared" si="756"/>
        <v/>
      </c>
      <c r="AX3216" s="90" t="str">
        <f>IF($AV3216="", "", COUNTIF($AV$11:$AV$5010, "&lt;"&amp;$AV3216)+1+COUNTIF($AV$11:$AV3216, $AV3216)-1)</f>
        <v/>
      </c>
      <c r="AZ3216" s="111" t="str">
        <f>IF($B3216="", "", SUMIF('Shopping List'!$AV$11:$AV$25, $B3216, 'Shopping List'!$BN$11:$BN$25))</f>
        <v/>
      </c>
      <c r="BB3216" s="117" t="str">
        <f t="shared" si="767"/>
        <v/>
      </c>
    </row>
    <row r="3217" spans="1:54" x14ac:dyDescent="0.25">
      <c r="A3217" s="4"/>
      <c r="B3217" s="37"/>
      <c r="C3217" s="124"/>
      <c r="D3217" s="39"/>
      <c r="E3217" s="125"/>
      <c r="F3217" s="48"/>
      <c r="G3217" s="4"/>
      <c r="H3217" s="4"/>
      <c r="I3217" s="95" t="str">
        <f>IF($C3217="", "", IF(IFERROR(INDEX(Ingredients!$C$11:$C$310, MATCH($C3217, Ingredients!$B$11:$B$310, 0)), "")="", "", IFERROR(INDEX(Ingredients!$C$11:$C$310, MATCH($C3217, Ingredients!$B$11:$B$310, 0)), "")))</f>
        <v/>
      </c>
      <c r="J3217" s="73" t="str">
        <f>IF($B3217="", "", IF(IFERROR(INDEX(Meals!$C$11:$C$260, MATCH($B3217, Meals!$B$11:$B$260, 0)), "")="", "", IFERROR(INDEX(Meals!$C$11:$C$260, MATCH($B3217, Meals!$B$11:$B$260, 0)), "")))</f>
        <v/>
      </c>
      <c r="K3217" s="4"/>
      <c r="L3217" s="72" t="str">
        <f t="shared" si="757"/>
        <v/>
      </c>
      <c r="M3217" s="73" t="str">
        <f t="shared" si="758"/>
        <v/>
      </c>
      <c r="N3217" s="4"/>
      <c r="O3217" s="78" t="str">
        <f t="shared" si="759"/>
        <v/>
      </c>
      <c r="P3217" s="79" t="str">
        <f t="shared" si="760"/>
        <v/>
      </c>
      <c r="Q3217" s="4"/>
      <c r="R3217" s="90" t="str">
        <f t="shared" si="761"/>
        <v/>
      </c>
      <c r="S3217" s="4"/>
      <c r="Y3217" s="18" t="str">
        <f t="shared" si="762"/>
        <v/>
      </c>
      <c r="AA3217" s="18" t="str">
        <f t="shared" si="753"/>
        <v/>
      </c>
      <c r="AB3217" s="18" t="str">
        <f t="shared" si="754"/>
        <v/>
      </c>
      <c r="AC3217" s="18" t="str">
        <f t="shared" si="763"/>
        <v/>
      </c>
      <c r="AD3217" s="18" t="str">
        <f t="shared" si="763"/>
        <v/>
      </c>
      <c r="AE3217" s="18" t="str">
        <f t="shared" si="764"/>
        <v/>
      </c>
      <c r="AG3217" s="95" t="str">
        <f>IF($C3217="", "", IF(IFERROR(INDEX(Ingredients!C$11:C$310, MATCH($C3217, Ingredients!$B$11:$B$310, 0)), "")="", "", IFERROR(INDEX(Ingredients!C$11:C$310, MATCH($C3217, Ingredients!$B$11:$B$310, 0)), "")))</f>
        <v/>
      </c>
      <c r="AH3217" s="105" t="str">
        <f>IF($C3217="", "", IF(IFERROR(INDEX(Ingredients!D$11:D$310, MATCH($C3217, Ingredients!$B$11:$B$310, 0)), "")="", "", IFERROR(INDEX(Ingredients!D$11:D$310, MATCH($C3217, Ingredients!$B$11:$B$310, 0)), "")))</f>
        <v/>
      </c>
      <c r="AI3217" s="106" t="str">
        <f>IF($C3217="", "", IF(IFERROR(INDEX(Ingredients!E$11:E$310, MATCH($C3217, Ingredients!$B$11:$B$310, 0)), "")="", "", IFERROR(INDEX(Ingredients!E$11:E$310, MATCH($C3217, Ingredients!$B$11:$B$310, 0)), "")))</f>
        <v/>
      </c>
      <c r="AJ3217" s="108" t="str">
        <f>IF($C3217="", "", IF(IFERROR(INDEX(Ingredients!F$11:F$310, MATCH($C3217, Ingredients!$B$11:$B$310, 0)), "")="", "", IFERROR(INDEX(Ingredients!F$11:F$310, MATCH($C3217, Ingredients!$B$11:$B$310, 0)), "")))</f>
        <v/>
      </c>
      <c r="AK3217" s="106" t="str">
        <f>IF($C3217="", "", IF(IFERROR(INDEX(Ingredients!G$11:G$310, MATCH($C3217, Ingredients!$B$11:$B$310, 0)), "")="", "", IFERROR(INDEX(Ingredients!G$11:G$310, MATCH($C3217, Ingredients!$B$11:$B$310, 0)), "")))</f>
        <v/>
      </c>
      <c r="AL3217" s="79" t="str">
        <f>IF($C3217="", "", IF(IFERROR(INDEX(Ingredients!H$11:H$310, MATCH($C3217, Ingredients!$B$11:$B$310, 0)), "")="", "", IFERROR(INDEX(Ingredients!H$11:H$310, MATCH($C3217, Ingredients!$B$11:$B$310, 0)), "")))</f>
        <v/>
      </c>
      <c r="AN3217" s="83" t="str">
        <f t="shared" si="755"/>
        <v/>
      </c>
      <c r="AP3217" s="114" t="str">
        <f t="shared" si="765"/>
        <v/>
      </c>
      <c r="AR3217" s="117" t="str">
        <f>IF($C3217="", "", IF(IFERROR(INDEX(Ingredients!$AI$11:$AI$310, MATCH($C3217, Ingredients!$B$11:$B$310, 0)), "")="", "", IFERROR(INDEX(Ingredients!$AI$11:$AI$310, MATCH($C3217, Ingredients!$B$11:$B$310, 0)), "")))</f>
        <v/>
      </c>
      <c r="AT3217" s="120" t="str">
        <f t="shared" si="766"/>
        <v/>
      </c>
      <c r="AV3217" s="90" t="str">
        <f t="shared" si="756"/>
        <v/>
      </c>
      <c r="AX3217" s="90" t="str">
        <f>IF($AV3217="", "", COUNTIF($AV$11:$AV$5010, "&lt;"&amp;$AV3217)+1+COUNTIF($AV$11:$AV3217, $AV3217)-1)</f>
        <v/>
      </c>
      <c r="AZ3217" s="111" t="str">
        <f>IF($B3217="", "", SUMIF('Shopping List'!$AV$11:$AV$25, $B3217, 'Shopping List'!$BN$11:$BN$25))</f>
        <v/>
      </c>
      <c r="BB3217" s="117" t="str">
        <f t="shared" si="767"/>
        <v/>
      </c>
    </row>
    <row r="3218" spans="1:54" x14ac:dyDescent="0.25">
      <c r="A3218" s="4"/>
      <c r="B3218" s="37"/>
      <c r="C3218" s="124"/>
      <c r="D3218" s="39"/>
      <c r="E3218" s="125"/>
      <c r="F3218" s="48"/>
      <c r="G3218" s="4"/>
      <c r="H3218" s="4"/>
      <c r="I3218" s="95" t="str">
        <f>IF($C3218="", "", IF(IFERROR(INDEX(Ingredients!$C$11:$C$310, MATCH($C3218, Ingredients!$B$11:$B$310, 0)), "")="", "", IFERROR(INDEX(Ingredients!$C$11:$C$310, MATCH($C3218, Ingredients!$B$11:$B$310, 0)), "")))</f>
        <v/>
      </c>
      <c r="J3218" s="73" t="str">
        <f>IF($B3218="", "", IF(IFERROR(INDEX(Meals!$C$11:$C$260, MATCH($B3218, Meals!$B$11:$B$260, 0)), "")="", "", IFERROR(INDEX(Meals!$C$11:$C$260, MATCH($B3218, Meals!$B$11:$B$260, 0)), "")))</f>
        <v/>
      </c>
      <c r="K3218" s="4"/>
      <c r="L3218" s="72" t="str">
        <f t="shared" si="757"/>
        <v/>
      </c>
      <c r="M3218" s="73" t="str">
        <f t="shared" si="758"/>
        <v/>
      </c>
      <c r="N3218" s="4"/>
      <c r="O3218" s="78" t="str">
        <f t="shared" si="759"/>
        <v/>
      </c>
      <c r="P3218" s="79" t="str">
        <f t="shared" si="760"/>
        <v/>
      </c>
      <c r="Q3218" s="4"/>
      <c r="R3218" s="90" t="str">
        <f t="shared" si="761"/>
        <v/>
      </c>
      <c r="S3218" s="4"/>
      <c r="Y3218" s="18" t="str">
        <f t="shared" si="762"/>
        <v/>
      </c>
      <c r="AA3218" s="18" t="str">
        <f t="shared" si="753"/>
        <v/>
      </c>
      <c r="AB3218" s="18" t="str">
        <f t="shared" si="754"/>
        <v/>
      </c>
      <c r="AC3218" s="18" t="str">
        <f t="shared" si="763"/>
        <v/>
      </c>
      <c r="AD3218" s="18" t="str">
        <f t="shared" si="763"/>
        <v/>
      </c>
      <c r="AE3218" s="18" t="str">
        <f t="shared" si="764"/>
        <v/>
      </c>
      <c r="AG3218" s="95" t="str">
        <f>IF($C3218="", "", IF(IFERROR(INDEX(Ingredients!C$11:C$310, MATCH($C3218, Ingredients!$B$11:$B$310, 0)), "")="", "", IFERROR(INDEX(Ingredients!C$11:C$310, MATCH($C3218, Ingredients!$B$11:$B$310, 0)), "")))</f>
        <v/>
      </c>
      <c r="AH3218" s="105" t="str">
        <f>IF($C3218="", "", IF(IFERROR(INDEX(Ingredients!D$11:D$310, MATCH($C3218, Ingredients!$B$11:$B$310, 0)), "")="", "", IFERROR(INDEX(Ingredients!D$11:D$310, MATCH($C3218, Ingredients!$B$11:$B$310, 0)), "")))</f>
        <v/>
      </c>
      <c r="AI3218" s="106" t="str">
        <f>IF($C3218="", "", IF(IFERROR(INDEX(Ingredients!E$11:E$310, MATCH($C3218, Ingredients!$B$11:$B$310, 0)), "")="", "", IFERROR(INDEX(Ingredients!E$11:E$310, MATCH($C3218, Ingredients!$B$11:$B$310, 0)), "")))</f>
        <v/>
      </c>
      <c r="AJ3218" s="108" t="str">
        <f>IF($C3218="", "", IF(IFERROR(INDEX(Ingredients!F$11:F$310, MATCH($C3218, Ingredients!$B$11:$B$310, 0)), "")="", "", IFERROR(INDEX(Ingredients!F$11:F$310, MATCH($C3218, Ingredients!$B$11:$B$310, 0)), "")))</f>
        <v/>
      </c>
      <c r="AK3218" s="106" t="str">
        <f>IF($C3218="", "", IF(IFERROR(INDEX(Ingredients!G$11:G$310, MATCH($C3218, Ingredients!$B$11:$B$310, 0)), "")="", "", IFERROR(INDEX(Ingredients!G$11:G$310, MATCH($C3218, Ingredients!$B$11:$B$310, 0)), "")))</f>
        <v/>
      </c>
      <c r="AL3218" s="79" t="str">
        <f>IF($C3218="", "", IF(IFERROR(INDEX(Ingredients!H$11:H$310, MATCH($C3218, Ingredients!$B$11:$B$310, 0)), "")="", "", IFERROR(INDEX(Ingredients!H$11:H$310, MATCH($C3218, Ingredients!$B$11:$B$310, 0)), "")))</f>
        <v/>
      </c>
      <c r="AN3218" s="83" t="str">
        <f t="shared" si="755"/>
        <v/>
      </c>
      <c r="AP3218" s="114" t="str">
        <f t="shared" si="765"/>
        <v/>
      </c>
      <c r="AR3218" s="117" t="str">
        <f>IF($C3218="", "", IF(IFERROR(INDEX(Ingredients!$AI$11:$AI$310, MATCH($C3218, Ingredients!$B$11:$B$310, 0)), "")="", "", IFERROR(INDEX(Ingredients!$AI$11:$AI$310, MATCH($C3218, Ingredients!$B$11:$B$310, 0)), "")))</f>
        <v/>
      </c>
      <c r="AT3218" s="120" t="str">
        <f t="shared" si="766"/>
        <v/>
      </c>
      <c r="AV3218" s="90" t="str">
        <f t="shared" si="756"/>
        <v/>
      </c>
      <c r="AX3218" s="90" t="str">
        <f>IF($AV3218="", "", COUNTIF($AV$11:$AV$5010, "&lt;"&amp;$AV3218)+1+COUNTIF($AV$11:$AV3218, $AV3218)-1)</f>
        <v/>
      </c>
      <c r="AZ3218" s="111" t="str">
        <f>IF($B3218="", "", SUMIF('Shopping List'!$AV$11:$AV$25, $B3218, 'Shopping List'!$BN$11:$BN$25))</f>
        <v/>
      </c>
      <c r="BB3218" s="117" t="str">
        <f t="shared" si="767"/>
        <v/>
      </c>
    </row>
    <row r="3219" spans="1:54" x14ac:dyDescent="0.25">
      <c r="A3219" s="4"/>
      <c r="B3219" s="37"/>
      <c r="C3219" s="124"/>
      <c r="D3219" s="39"/>
      <c r="E3219" s="125"/>
      <c r="F3219" s="48"/>
      <c r="G3219" s="4"/>
      <c r="H3219" s="4"/>
      <c r="I3219" s="95" t="str">
        <f>IF($C3219="", "", IF(IFERROR(INDEX(Ingredients!$C$11:$C$310, MATCH($C3219, Ingredients!$B$11:$B$310, 0)), "")="", "", IFERROR(INDEX(Ingredients!$C$11:$C$310, MATCH($C3219, Ingredients!$B$11:$B$310, 0)), "")))</f>
        <v/>
      </c>
      <c r="J3219" s="73" t="str">
        <f>IF($B3219="", "", IF(IFERROR(INDEX(Meals!$C$11:$C$260, MATCH($B3219, Meals!$B$11:$B$260, 0)), "")="", "", IFERROR(INDEX(Meals!$C$11:$C$260, MATCH($B3219, Meals!$B$11:$B$260, 0)), "")))</f>
        <v/>
      </c>
      <c r="K3219" s="4"/>
      <c r="L3219" s="72" t="str">
        <f t="shared" si="757"/>
        <v/>
      </c>
      <c r="M3219" s="73" t="str">
        <f t="shared" si="758"/>
        <v/>
      </c>
      <c r="N3219" s="4"/>
      <c r="O3219" s="78" t="str">
        <f t="shared" si="759"/>
        <v/>
      </c>
      <c r="P3219" s="79" t="str">
        <f t="shared" si="760"/>
        <v/>
      </c>
      <c r="Q3219" s="4"/>
      <c r="R3219" s="90" t="str">
        <f t="shared" si="761"/>
        <v/>
      </c>
      <c r="S3219" s="4"/>
      <c r="Y3219" s="18" t="str">
        <f t="shared" si="762"/>
        <v/>
      </c>
      <c r="AA3219" s="18" t="str">
        <f t="shared" si="753"/>
        <v/>
      </c>
      <c r="AB3219" s="18" t="str">
        <f t="shared" si="754"/>
        <v/>
      </c>
      <c r="AC3219" s="18" t="str">
        <f t="shared" si="763"/>
        <v/>
      </c>
      <c r="AD3219" s="18" t="str">
        <f t="shared" si="763"/>
        <v/>
      </c>
      <c r="AE3219" s="18" t="str">
        <f t="shared" si="764"/>
        <v/>
      </c>
      <c r="AG3219" s="95" t="str">
        <f>IF($C3219="", "", IF(IFERROR(INDEX(Ingredients!C$11:C$310, MATCH($C3219, Ingredients!$B$11:$B$310, 0)), "")="", "", IFERROR(INDEX(Ingredients!C$11:C$310, MATCH($C3219, Ingredients!$B$11:$B$310, 0)), "")))</f>
        <v/>
      </c>
      <c r="AH3219" s="105" t="str">
        <f>IF($C3219="", "", IF(IFERROR(INDEX(Ingredients!D$11:D$310, MATCH($C3219, Ingredients!$B$11:$B$310, 0)), "")="", "", IFERROR(INDEX(Ingredients!D$11:D$310, MATCH($C3219, Ingredients!$B$11:$B$310, 0)), "")))</f>
        <v/>
      </c>
      <c r="AI3219" s="106" t="str">
        <f>IF($C3219="", "", IF(IFERROR(INDEX(Ingredients!E$11:E$310, MATCH($C3219, Ingredients!$B$11:$B$310, 0)), "")="", "", IFERROR(INDEX(Ingredients!E$11:E$310, MATCH($C3219, Ingredients!$B$11:$B$310, 0)), "")))</f>
        <v/>
      </c>
      <c r="AJ3219" s="108" t="str">
        <f>IF($C3219="", "", IF(IFERROR(INDEX(Ingredients!F$11:F$310, MATCH($C3219, Ingredients!$B$11:$B$310, 0)), "")="", "", IFERROR(INDEX(Ingredients!F$11:F$310, MATCH($C3219, Ingredients!$B$11:$B$310, 0)), "")))</f>
        <v/>
      </c>
      <c r="AK3219" s="106" t="str">
        <f>IF($C3219="", "", IF(IFERROR(INDEX(Ingredients!G$11:G$310, MATCH($C3219, Ingredients!$B$11:$B$310, 0)), "")="", "", IFERROR(INDEX(Ingredients!G$11:G$310, MATCH($C3219, Ingredients!$B$11:$B$310, 0)), "")))</f>
        <v/>
      </c>
      <c r="AL3219" s="79" t="str">
        <f>IF($C3219="", "", IF(IFERROR(INDEX(Ingredients!H$11:H$310, MATCH($C3219, Ingredients!$B$11:$B$310, 0)), "")="", "", IFERROR(INDEX(Ingredients!H$11:H$310, MATCH($C3219, Ingredients!$B$11:$B$310, 0)), "")))</f>
        <v/>
      </c>
      <c r="AN3219" s="83" t="str">
        <f t="shared" si="755"/>
        <v/>
      </c>
      <c r="AP3219" s="114" t="str">
        <f t="shared" si="765"/>
        <v/>
      </c>
      <c r="AR3219" s="117" t="str">
        <f>IF($C3219="", "", IF(IFERROR(INDEX(Ingredients!$AI$11:$AI$310, MATCH($C3219, Ingredients!$B$11:$B$310, 0)), "")="", "", IFERROR(INDEX(Ingredients!$AI$11:$AI$310, MATCH($C3219, Ingredients!$B$11:$B$310, 0)), "")))</f>
        <v/>
      </c>
      <c r="AT3219" s="120" t="str">
        <f t="shared" si="766"/>
        <v/>
      </c>
      <c r="AV3219" s="90" t="str">
        <f t="shared" si="756"/>
        <v/>
      </c>
      <c r="AX3219" s="90" t="str">
        <f>IF($AV3219="", "", COUNTIF($AV$11:$AV$5010, "&lt;"&amp;$AV3219)+1+COUNTIF($AV$11:$AV3219, $AV3219)-1)</f>
        <v/>
      </c>
      <c r="AZ3219" s="111" t="str">
        <f>IF($B3219="", "", SUMIF('Shopping List'!$AV$11:$AV$25, $B3219, 'Shopping List'!$BN$11:$BN$25))</f>
        <v/>
      </c>
      <c r="BB3219" s="117" t="str">
        <f t="shared" si="767"/>
        <v/>
      </c>
    </row>
    <row r="3220" spans="1:54" x14ac:dyDescent="0.25">
      <c r="A3220" s="4"/>
      <c r="B3220" s="37"/>
      <c r="C3220" s="124"/>
      <c r="D3220" s="39"/>
      <c r="E3220" s="125"/>
      <c r="F3220" s="48"/>
      <c r="G3220" s="4"/>
      <c r="H3220" s="4"/>
      <c r="I3220" s="95" t="str">
        <f>IF($C3220="", "", IF(IFERROR(INDEX(Ingredients!$C$11:$C$310, MATCH($C3220, Ingredients!$B$11:$B$310, 0)), "")="", "", IFERROR(INDEX(Ingredients!$C$11:$C$310, MATCH($C3220, Ingredients!$B$11:$B$310, 0)), "")))</f>
        <v/>
      </c>
      <c r="J3220" s="73" t="str">
        <f>IF($B3220="", "", IF(IFERROR(INDEX(Meals!$C$11:$C$260, MATCH($B3220, Meals!$B$11:$B$260, 0)), "")="", "", IFERROR(INDEX(Meals!$C$11:$C$260, MATCH($B3220, Meals!$B$11:$B$260, 0)), "")))</f>
        <v/>
      </c>
      <c r="K3220" s="4"/>
      <c r="L3220" s="72" t="str">
        <f t="shared" si="757"/>
        <v/>
      </c>
      <c r="M3220" s="73" t="str">
        <f t="shared" si="758"/>
        <v/>
      </c>
      <c r="N3220" s="4"/>
      <c r="O3220" s="78" t="str">
        <f t="shared" si="759"/>
        <v/>
      </c>
      <c r="P3220" s="79" t="str">
        <f t="shared" si="760"/>
        <v/>
      </c>
      <c r="Q3220" s="4"/>
      <c r="R3220" s="90" t="str">
        <f t="shared" si="761"/>
        <v/>
      </c>
      <c r="S3220" s="4"/>
      <c r="Y3220" s="18" t="str">
        <f t="shared" si="762"/>
        <v/>
      </c>
      <c r="AA3220" s="18" t="str">
        <f t="shared" si="753"/>
        <v/>
      </c>
      <c r="AB3220" s="18" t="str">
        <f t="shared" si="754"/>
        <v/>
      </c>
      <c r="AC3220" s="18" t="str">
        <f t="shared" si="763"/>
        <v/>
      </c>
      <c r="AD3220" s="18" t="str">
        <f t="shared" si="763"/>
        <v/>
      </c>
      <c r="AE3220" s="18" t="str">
        <f t="shared" si="764"/>
        <v/>
      </c>
      <c r="AG3220" s="95" t="str">
        <f>IF($C3220="", "", IF(IFERROR(INDEX(Ingredients!C$11:C$310, MATCH($C3220, Ingredients!$B$11:$B$310, 0)), "")="", "", IFERROR(INDEX(Ingredients!C$11:C$310, MATCH($C3220, Ingredients!$B$11:$B$310, 0)), "")))</f>
        <v/>
      </c>
      <c r="AH3220" s="105" t="str">
        <f>IF($C3220="", "", IF(IFERROR(INDEX(Ingredients!D$11:D$310, MATCH($C3220, Ingredients!$B$11:$B$310, 0)), "")="", "", IFERROR(INDEX(Ingredients!D$11:D$310, MATCH($C3220, Ingredients!$B$11:$B$310, 0)), "")))</f>
        <v/>
      </c>
      <c r="AI3220" s="106" t="str">
        <f>IF($C3220="", "", IF(IFERROR(INDEX(Ingredients!E$11:E$310, MATCH($C3220, Ingredients!$B$11:$B$310, 0)), "")="", "", IFERROR(INDEX(Ingredients!E$11:E$310, MATCH($C3220, Ingredients!$B$11:$B$310, 0)), "")))</f>
        <v/>
      </c>
      <c r="AJ3220" s="108" t="str">
        <f>IF($C3220="", "", IF(IFERROR(INDEX(Ingredients!F$11:F$310, MATCH($C3220, Ingredients!$B$11:$B$310, 0)), "")="", "", IFERROR(INDEX(Ingredients!F$11:F$310, MATCH($C3220, Ingredients!$B$11:$B$310, 0)), "")))</f>
        <v/>
      </c>
      <c r="AK3220" s="106" t="str">
        <f>IF($C3220="", "", IF(IFERROR(INDEX(Ingredients!G$11:G$310, MATCH($C3220, Ingredients!$B$11:$B$310, 0)), "")="", "", IFERROR(INDEX(Ingredients!G$11:G$310, MATCH($C3220, Ingredients!$B$11:$B$310, 0)), "")))</f>
        <v/>
      </c>
      <c r="AL3220" s="79" t="str">
        <f>IF($C3220="", "", IF(IFERROR(INDEX(Ingredients!H$11:H$310, MATCH($C3220, Ingredients!$B$11:$B$310, 0)), "")="", "", IFERROR(INDEX(Ingredients!H$11:H$310, MATCH($C3220, Ingredients!$B$11:$B$310, 0)), "")))</f>
        <v/>
      </c>
      <c r="AN3220" s="83" t="str">
        <f t="shared" si="755"/>
        <v/>
      </c>
      <c r="AP3220" s="114" t="str">
        <f t="shared" si="765"/>
        <v/>
      </c>
      <c r="AR3220" s="117" t="str">
        <f>IF($C3220="", "", IF(IFERROR(INDEX(Ingredients!$AI$11:$AI$310, MATCH($C3220, Ingredients!$B$11:$B$310, 0)), "")="", "", IFERROR(INDEX(Ingredients!$AI$11:$AI$310, MATCH($C3220, Ingredients!$B$11:$B$310, 0)), "")))</f>
        <v/>
      </c>
      <c r="AT3220" s="120" t="str">
        <f t="shared" si="766"/>
        <v/>
      </c>
      <c r="AV3220" s="90" t="str">
        <f t="shared" si="756"/>
        <v/>
      </c>
      <c r="AX3220" s="90" t="str">
        <f>IF($AV3220="", "", COUNTIF($AV$11:$AV$5010, "&lt;"&amp;$AV3220)+1+COUNTIF($AV$11:$AV3220, $AV3220)-1)</f>
        <v/>
      </c>
      <c r="AZ3220" s="111" t="str">
        <f>IF($B3220="", "", SUMIF('Shopping List'!$AV$11:$AV$25, $B3220, 'Shopping List'!$BN$11:$BN$25))</f>
        <v/>
      </c>
      <c r="BB3220" s="117" t="str">
        <f t="shared" si="767"/>
        <v/>
      </c>
    </row>
    <row r="3221" spans="1:54" x14ac:dyDescent="0.25">
      <c r="A3221" s="4"/>
      <c r="B3221" s="37"/>
      <c r="C3221" s="124"/>
      <c r="D3221" s="39"/>
      <c r="E3221" s="125"/>
      <c r="F3221" s="48"/>
      <c r="G3221" s="4"/>
      <c r="H3221" s="4"/>
      <c r="I3221" s="95" t="str">
        <f>IF($C3221="", "", IF(IFERROR(INDEX(Ingredients!$C$11:$C$310, MATCH($C3221, Ingredients!$B$11:$B$310, 0)), "")="", "", IFERROR(INDEX(Ingredients!$C$11:$C$310, MATCH($C3221, Ingredients!$B$11:$B$310, 0)), "")))</f>
        <v/>
      </c>
      <c r="J3221" s="73" t="str">
        <f>IF($B3221="", "", IF(IFERROR(INDEX(Meals!$C$11:$C$260, MATCH($B3221, Meals!$B$11:$B$260, 0)), "")="", "", IFERROR(INDEX(Meals!$C$11:$C$260, MATCH($B3221, Meals!$B$11:$B$260, 0)), "")))</f>
        <v/>
      </c>
      <c r="K3221" s="4"/>
      <c r="L3221" s="72" t="str">
        <f t="shared" si="757"/>
        <v/>
      </c>
      <c r="M3221" s="73" t="str">
        <f t="shared" si="758"/>
        <v/>
      </c>
      <c r="N3221" s="4"/>
      <c r="O3221" s="78" t="str">
        <f t="shared" si="759"/>
        <v/>
      </c>
      <c r="P3221" s="79" t="str">
        <f t="shared" si="760"/>
        <v/>
      </c>
      <c r="Q3221" s="4"/>
      <c r="R3221" s="90" t="str">
        <f t="shared" si="761"/>
        <v/>
      </c>
      <c r="S3221" s="4"/>
      <c r="Y3221" s="18" t="str">
        <f t="shared" si="762"/>
        <v/>
      </c>
      <c r="AA3221" s="18" t="str">
        <f t="shared" si="753"/>
        <v/>
      </c>
      <c r="AB3221" s="18" t="str">
        <f t="shared" si="754"/>
        <v/>
      </c>
      <c r="AC3221" s="18" t="str">
        <f t="shared" si="763"/>
        <v/>
      </c>
      <c r="AD3221" s="18" t="str">
        <f t="shared" si="763"/>
        <v/>
      </c>
      <c r="AE3221" s="18" t="str">
        <f t="shared" si="764"/>
        <v/>
      </c>
      <c r="AG3221" s="95" t="str">
        <f>IF($C3221="", "", IF(IFERROR(INDEX(Ingredients!C$11:C$310, MATCH($C3221, Ingredients!$B$11:$B$310, 0)), "")="", "", IFERROR(INDEX(Ingredients!C$11:C$310, MATCH($C3221, Ingredients!$B$11:$B$310, 0)), "")))</f>
        <v/>
      </c>
      <c r="AH3221" s="105" t="str">
        <f>IF($C3221="", "", IF(IFERROR(INDEX(Ingredients!D$11:D$310, MATCH($C3221, Ingredients!$B$11:$B$310, 0)), "")="", "", IFERROR(INDEX(Ingredients!D$11:D$310, MATCH($C3221, Ingredients!$B$11:$B$310, 0)), "")))</f>
        <v/>
      </c>
      <c r="AI3221" s="106" t="str">
        <f>IF($C3221="", "", IF(IFERROR(INDEX(Ingredients!E$11:E$310, MATCH($C3221, Ingredients!$B$11:$B$310, 0)), "")="", "", IFERROR(INDEX(Ingredients!E$11:E$310, MATCH($C3221, Ingredients!$B$11:$B$310, 0)), "")))</f>
        <v/>
      </c>
      <c r="AJ3221" s="108" t="str">
        <f>IF($C3221="", "", IF(IFERROR(INDEX(Ingredients!F$11:F$310, MATCH($C3221, Ingredients!$B$11:$B$310, 0)), "")="", "", IFERROR(INDEX(Ingredients!F$11:F$310, MATCH($C3221, Ingredients!$B$11:$B$310, 0)), "")))</f>
        <v/>
      </c>
      <c r="AK3221" s="106" t="str">
        <f>IF($C3221="", "", IF(IFERROR(INDEX(Ingredients!G$11:G$310, MATCH($C3221, Ingredients!$B$11:$B$310, 0)), "")="", "", IFERROR(INDEX(Ingredients!G$11:G$310, MATCH($C3221, Ingredients!$B$11:$B$310, 0)), "")))</f>
        <v/>
      </c>
      <c r="AL3221" s="79" t="str">
        <f>IF($C3221="", "", IF(IFERROR(INDEX(Ingredients!H$11:H$310, MATCH($C3221, Ingredients!$B$11:$B$310, 0)), "")="", "", IFERROR(INDEX(Ingredients!H$11:H$310, MATCH($C3221, Ingredients!$B$11:$B$310, 0)), "")))</f>
        <v/>
      </c>
      <c r="AN3221" s="83" t="str">
        <f t="shared" si="755"/>
        <v/>
      </c>
      <c r="AP3221" s="114" t="str">
        <f t="shared" si="765"/>
        <v/>
      </c>
      <c r="AR3221" s="117" t="str">
        <f>IF($C3221="", "", IF(IFERROR(INDEX(Ingredients!$AI$11:$AI$310, MATCH($C3221, Ingredients!$B$11:$B$310, 0)), "")="", "", IFERROR(INDEX(Ingredients!$AI$11:$AI$310, MATCH($C3221, Ingredients!$B$11:$B$310, 0)), "")))</f>
        <v/>
      </c>
      <c r="AT3221" s="120" t="str">
        <f t="shared" si="766"/>
        <v/>
      </c>
      <c r="AV3221" s="90" t="str">
        <f t="shared" si="756"/>
        <v/>
      </c>
      <c r="AX3221" s="90" t="str">
        <f>IF($AV3221="", "", COUNTIF($AV$11:$AV$5010, "&lt;"&amp;$AV3221)+1+COUNTIF($AV$11:$AV3221, $AV3221)-1)</f>
        <v/>
      </c>
      <c r="AZ3221" s="111" t="str">
        <f>IF($B3221="", "", SUMIF('Shopping List'!$AV$11:$AV$25, $B3221, 'Shopping List'!$BN$11:$BN$25))</f>
        <v/>
      </c>
      <c r="BB3221" s="117" t="str">
        <f t="shared" si="767"/>
        <v/>
      </c>
    </row>
    <row r="3222" spans="1:54" x14ac:dyDescent="0.25">
      <c r="A3222" s="4"/>
      <c r="B3222" s="37"/>
      <c r="C3222" s="124"/>
      <c r="D3222" s="39"/>
      <c r="E3222" s="125"/>
      <c r="F3222" s="48"/>
      <c r="G3222" s="4"/>
      <c r="H3222" s="4"/>
      <c r="I3222" s="95" t="str">
        <f>IF($C3222="", "", IF(IFERROR(INDEX(Ingredients!$C$11:$C$310, MATCH($C3222, Ingredients!$B$11:$B$310, 0)), "")="", "", IFERROR(INDEX(Ingredients!$C$11:$C$310, MATCH($C3222, Ingredients!$B$11:$B$310, 0)), "")))</f>
        <v/>
      </c>
      <c r="J3222" s="73" t="str">
        <f>IF($B3222="", "", IF(IFERROR(INDEX(Meals!$C$11:$C$260, MATCH($B3222, Meals!$B$11:$B$260, 0)), "")="", "", IFERROR(INDEX(Meals!$C$11:$C$260, MATCH($B3222, Meals!$B$11:$B$260, 0)), "")))</f>
        <v/>
      </c>
      <c r="K3222" s="4"/>
      <c r="L3222" s="72" t="str">
        <f t="shared" si="757"/>
        <v/>
      </c>
      <c r="M3222" s="73" t="str">
        <f t="shared" si="758"/>
        <v/>
      </c>
      <c r="N3222" s="4"/>
      <c r="O3222" s="78" t="str">
        <f t="shared" si="759"/>
        <v/>
      </c>
      <c r="P3222" s="79" t="str">
        <f t="shared" si="760"/>
        <v/>
      </c>
      <c r="Q3222" s="4"/>
      <c r="R3222" s="90" t="str">
        <f t="shared" si="761"/>
        <v/>
      </c>
      <c r="S3222" s="4"/>
      <c r="Y3222" s="18" t="str">
        <f t="shared" si="762"/>
        <v/>
      </c>
      <c r="AA3222" s="18" t="str">
        <f t="shared" si="753"/>
        <v/>
      </c>
      <c r="AB3222" s="18" t="str">
        <f t="shared" si="754"/>
        <v/>
      </c>
      <c r="AC3222" s="18" t="str">
        <f t="shared" si="763"/>
        <v/>
      </c>
      <c r="AD3222" s="18" t="str">
        <f t="shared" si="763"/>
        <v/>
      </c>
      <c r="AE3222" s="18" t="str">
        <f t="shared" si="764"/>
        <v/>
      </c>
      <c r="AG3222" s="95" t="str">
        <f>IF($C3222="", "", IF(IFERROR(INDEX(Ingredients!C$11:C$310, MATCH($C3222, Ingredients!$B$11:$B$310, 0)), "")="", "", IFERROR(INDEX(Ingredients!C$11:C$310, MATCH($C3222, Ingredients!$B$11:$B$310, 0)), "")))</f>
        <v/>
      </c>
      <c r="AH3222" s="105" t="str">
        <f>IF($C3222="", "", IF(IFERROR(INDEX(Ingredients!D$11:D$310, MATCH($C3222, Ingredients!$B$11:$B$310, 0)), "")="", "", IFERROR(INDEX(Ingredients!D$11:D$310, MATCH($C3222, Ingredients!$B$11:$B$310, 0)), "")))</f>
        <v/>
      </c>
      <c r="AI3222" s="106" t="str">
        <f>IF($C3222="", "", IF(IFERROR(INDEX(Ingredients!E$11:E$310, MATCH($C3222, Ingredients!$B$11:$B$310, 0)), "")="", "", IFERROR(INDEX(Ingredients!E$11:E$310, MATCH($C3222, Ingredients!$B$11:$B$310, 0)), "")))</f>
        <v/>
      </c>
      <c r="AJ3222" s="108" t="str">
        <f>IF($C3222="", "", IF(IFERROR(INDEX(Ingredients!F$11:F$310, MATCH($C3222, Ingredients!$B$11:$B$310, 0)), "")="", "", IFERROR(INDEX(Ingredients!F$11:F$310, MATCH($C3222, Ingredients!$B$11:$B$310, 0)), "")))</f>
        <v/>
      </c>
      <c r="AK3222" s="106" t="str">
        <f>IF($C3222="", "", IF(IFERROR(INDEX(Ingredients!G$11:G$310, MATCH($C3222, Ingredients!$B$11:$B$310, 0)), "")="", "", IFERROR(INDEX(Ingredients!G$11:G$310, MATCH($C3222, Ingredients!$B$11:$B$310, 0)), "")))</f>
        <v/>
      </c>
      <c r="AL3222" s="79" t="str">
        <f>IF($C3222="", "", IF(IFERROR(INDEX(Ingredients!H$11:H$310, MATCH($C3222, Ingredients!$B$11:$B$310, 0)), "")="", "", IFERROR(INDEX(Ingredients!H$11:H$310, MATCH($C3222, Ingredients!$B$11:$B$310, 0)), "")))</f>
        <v/>
      </c>
      <c r="AN3222" s="83" t="str">
        <f t="shared" si="755"/>
        <v/>
      </c>
      <c r="AP3222" s="114" t="str">
        <f t="shared" si="765"/>
        <v/>
      </c>
      <c r="AR3222" s="117" t="str">
        <f>IF($C3222="", "", IF(IFERROR(INDEX(Ingredients!$AI$11:$AI$310, MATCH($C3222, Ingredients!$B$11:$B$310, 0)), "")="", "", IFERROR(INDEX(Ingredients!$AI$11:$AI$310, MATCH($C3222, Ingredients!$B$11:$B$310, 0)), "")))</f>
        <v/>
      </c>
      <c r="AT3222" s="120" t="str">
        <f t="shared" si="766"/>
        <v/>
      </c>
      <c r="AV3222" s="90" t="str">
        <f t="shared" si="756"/>
        <v/>
      </c>
      <c r="AX3222" s="90" t="str">
        <f>IF($AV3222="", "", COUNTIF($AV$11:$AV$5010, "&lt;"&amp;$AV3222)+1+COUNTIF($AV$11:$AV3222, $AV3222)-1)</f>
        <v/>
      </c>
      <c r="AZ3222" s="111" t="str">
        <f>IF($B3222="", "", SUMIF('Shopping List'!$AV$11:$AV$25, $B3222, 'Shopping List'!$BN$11:$BN$25))</f>
        <v/>
      </c>
      <c r="BB3222" s="117" t="str">
        <f t="shared" si="767"/>
        <v/>
      </c>
    </row>
    <row r="3223" spans="1:54" x14ac:dyDescent="0.25">
      <c r="A3223" s="4"/>
      <c r="B3223" s="37"/>
      <c r="C3223" s="124"/>
      <c r="D3223" s="39"/>
      <c r="E3223" s="125"/>
      <c r="F3223" s="48"/>
      <c r="G3223" s="4"/>
      <c r="H3223" s="4"/>
      <c r="I3223" s="95" t="str">
        <f>IF($C3223="", "", IF(IFERROR(INDEX(Ingredients!$C$11:$C$310, MATCH($C3223, Ingredients!$B$11:$B$310, 0)), "")="", "", IFERROR(INDEX(Ingredients!$C$11:$C$310, MATCH($C3223, Ingredients!$B$11:$B$310, 0)), "")))</f>
        <v/>
      </c>
      <c r="J3223" s="73" t="str">
        <f>IF($B3223="", "", IF(IFERROR(INDEX(Meals!$C$11:$C$260, MATCH($B3223, Meals!$B$11:$B$260, 0)), "")="", "", IFERROR(INDEX(Meals!$C$11:$C$260, MATCH($B3223, Meals!$B$11:$B$260, 0)), "")))</f>
        <v/>
      </c>
      <c r="K3223" s="4"/>
      <c r="L3223" s="72" t="str">
        <f t="shared" si="757"/>
        <v/>
      </c>
      <c r="M3223" s="73" t="str">
        <f t="shared" si="758"/>
        <v/>
      </c>
      <c r="N3223" s="4"/>
      <c r="O3223" s="78" t="str">
        <f t="shared" si="759"/>
        <v/>
      </c>
      <c r="P3223" s="79" t="str">
        <f t="shared" si="760"/>
        <v/>
      </c>
      <c r="Q3223" s="4"/>
      <c r="R3223" s="90" t="str">
        <f t="shared" si="761"/>
        <v/>
      </c>
      <c r="S3223" s="4"/>
      <c r="Y3223" s="18" t="str">
        <f t="shared" si="762"/>
        <v/>
      </c>
      <c r="AA3223" s="18" t="str">
        <f t="shared" si="753"/>
        <v/>
      </c>
      <c r="AB3223" s="18" t="str">
        <f t="shared" si="754"/>
        <v/>
      </c>
      <c r="AC3223" s="18" t="str">
        <f t="shared" si="763"/>
        <v/>
      </c>
      <c r="AD3223" s="18" t="str">
        <f t="shared" si="763"/>
        <v/>
      </c>
      <c r="AE3223" s="18" t="str">
        <f t="shared" si="764"/>
        <v/>
      </c>
      <c r="AG3223" s="95" t="str">
        <f>IF($C3223="", "", IF(IFERROR(INDEX(Ingredients!C$11:C$310, MATCH($C3223, Ingredients!$B$11:$B$310, 0)), "")="", "", IFERROR(INDEX(Ingredients!C$11:C$310, MATCH($C3223, Ingredients!$B$11:$B$310, 0)), "")))</f>
        <v/>
      </c>
      <c r="AH3223" s="105" t="str">
        <f>IF($C3223="", "", IF(IFERROR(INDEX(Ingredients!D$11:D$310, MATCH($C3223, Ingredients!$B$11:$B$310, 0)), "")="", "", IFERROR(INDEX(Ingredients!D$11:D$310, MATCH($C3223, Ingredients!$B$11:$B$310, 0)), "")))</f>
        <v/>
      </c>
      <c r="AI3223" s="106" t="str">
        <f>IF($C3223="", "", IF(IFERROR(INDEX(Ingredients!E$11:E$310, MATCH($C3223, Ingredients!$B$11:$B$310, 0)), "")="", "", IFERROR(INDEX(Ingredients!E$11:E$310, MATCH($C3223, Ingredients!$B$11:$B$310, 0)), "")))</f>
        <v/>
      </c>
      <c r="AJ3223" s="108" t="str">
        <f>IF($C3223="", "", IF(IFERROR(INDEX(Ingredients!F$11:F$310, MATCH($C3223, Ingredients!$B$11:$B$310, 0)), "")="", "", IFERROR(INDEX(Ingredients!F$11:F$310, MATCH($C3223, Ingredients!$B$11:$B$310, 0)), "")))</f>
        <v/>
      </c>
      <c r="AK3223" s="106" t="str">
        <f>IF($C3223="", "", IF(IFERROR(INDEX(Ingredients!G$11:G$310, MATCH($C3223, Ingredients!$B$11:$B$310, 0)), "")="", "", IFERROR(INDEX(Ingredients!G$11:G$310, MATCH($C3223, Ingredients!$B$11:$B$310, 0)), "")))</f>
        <v/>
      </c>
      <c r="AL3223" s="79" t="str">
        <f>IF($C3223="", "", IF(IFERROR(INDEX(Ingredients!H$11:H$310, MATCH($C3223, Ingredients!$B$11:$B$310, 0)), "")="", "", IFERROR(INDEX(Ingredients!H$11:H$310, MATCH($C3223, Ingredients!$B$11:$B$310, 0)), "")))</f>
        <v/>
      </c>
      <c r="AN3223" s="83" t="str">
        <f t="shared" si="755"/>
        <v/>
      </c>
      <c r="AP3223" s="114" t="str">
        <f t="shared" si="765"/>
        <v/>
      </c>
      <c r="AR3223" s="117" t="str">
        <f>IF($C3223="", "", IF(IFERROR(INDEX(Ingredients!$AI$11:$AI$310, MATCH($C3223, Ingredients!$B$11:$B$310, 0)), "")="", "", IFERROR(INDEX(Ingredients!$AI$11:$AI$310, MATCH($C3223, Ingredients!$B$11:$B$310, 0)), "")))</f>
        <v/>
      </c>
      <c r="AT3223" s="120" t="str">
        <f t="shared" si="766"/>
        <v/>
      </c>
      <c r="AV3223" s="90" t="str">
        <f t="shared" si="756"/>
        <v/>
      </c>
      <c r="AX3223" s="90" t="str">
        <f>IF($AV3223="", "", COUNTIF($AV$11:$AV$5010, "&lt;"&amp;$AV3223)+1+COUNTIF($AV$11:$AV3223, $AV3223)-1)</f>
        <v/>
      </c>
      <c r="AZ3223" s="111" t="str">
        <f>IF($B3223="", "", SUMIF('Shopping List'!$AV$11:$AV$25, $B3223, 'Shopping List'!$BN$11:$BN$25))</f>
        <v/>
      </c>
      <c r="BB3223" s="117" t="str">
        <f t="shared" si="767"/>
        <v/>
      </c>
    </row>
    <row r="3224" spans="1:54" x14ac:dyDescent="0.25">
      <c r="A3224" s="4"/>
      <c r="B3224" s="37"/>
      <c r="C3224" s="124"/>
      <c r="D3224" s="39"/>
      <c r="E3224" s="125"/>
      <c r="F3224" s="48"/>
      <c r="G3224" s="4"/>
      <c r="H3224" s="4"/>
      <c r="I3224" s="95" t="str">
        <f>IF($C3224="", "", IF(IFERROR(INDEX(Ingredients!$C$11:$C$310, MATCH($C3224, Ingredients!$B$11:$B$310, 0)), "")="", "", IFERROR(INDEX(Ingredients!$C$11:$C$310, MATCH($C3224, Ingredients!$B$11:$B$310, 0)), "")))</f>
        <v/>
      </c>
      <c r="J3224" s="73" t="str">
        <f>IF($B3224="", "", IF(IFERROR(INDEX(Meals!$C$11:$C$260, MATCH($B3224, Meals!$B$11:$B$260, 0)), "")="", "", IFERROR(INDEX(Meals!$C$11:$C$260, MATCH($B3224, Meals!$B$11:$B$260, 0)), "")))</f>
        <v/>
      </c>
      <c r="K3224" s="4"/>
      <c r="L3224" s="72" t="str">
        <f t="shared" si="757"/>
        <v/>
      </c>
      <c r="M3224" s="73" t="str">
        <f t="shared" si="758"/>
        <v/>
      </c>
      <c r="N3224" s="4"/>
      <c r="O3224" s="78" t="str">
        <f t="shared" si="759"/>
        <v/>
      </c>
      <c r="P3224" s="79" t="str">
        <f t="shared" si="760"/>
        <v/>
      </c>
      <c r="Q3224" s="4"/>
      <c r="R3224" s="90" t="str">
        <f t="shared" si="761"/>
        <v/>
      </c>
      <c r="S3224" s="4"/>
      <c r="Y3224" s="18" t="str">
        <f t="shared" si="762"/>
        <v/>
      </c>
      <c r="AA3224" s="18" t="str">
        <f t="shared" si="753"/>
        <v/>
      </c>
      <c r="AB3224" s="18" t="str">
        <f t="shared" si="754"/>
        <v/>
      </c>
      <c r="AC3224" s="18" t="str">
        <f t="shared" si="763"/>
        <v/>
      </c>
      <c r="AD3224" s="18" t="str">
        <f t="shared" si="763"/>
        <v/>
      </c>
      <c r="AE3224" s="18" t="str">
        <f t="shared" si="764"/>
        <v/>
      </c>
      <c r="AG3224" s="95" t="str">
        <f>IF($C3224="", "", IF(IFERROR(INDEX(Ingredients!C$11:C$310, MATCH($C3224, Ingredients!$B$11:$B$310, 0)), "")="", "", IFERROR(INDEX(Ingredients!C$11:C$310, MATCH($C3224, Ingredients!$B$11:$B$310, 0)), "")))</f>
        <v/>
      </c>
      <c r="AH3224" s="105" t="str">
        <f>IF($C3224="", "", IF(IFERROR(INDEX(Ingredients!D$11:D$310, MATCH($C3224, Ingredients!$B$11:$B$310, 0)), "")="", "", IFERROR(INDEX(Ingredients!D$11:D$310, MATCH($C3224, Ingredients!$B$11:$B$310, 0)), "")))</f>
        <v/>
      </c>
      <c r="AI3224" s="106" t="str">
        <f>IF($C3224="", "", IF(IFERROR(INDEX(Ingredients!E$11:E$310, MATCH($C3224, Ingredients!$B$11:$B$310, 0)), "")="", "", IFERROR(INDEX(Ingredients!E$11:E$310, MATCH($C3224, Ingredients!$B$11:$B$310, 0)), "")))</f>
        <v/>
      </c>
      <c r="AJ3224" s="108" t="str">
        <f>IF($C3224="", "", IF(IFERROR(INDEX(Ingredients!F$11:F$310, MATCH($C3224, Ingredients!$B$11:$B$310, 0)), "")="", "", IFERROR(INDEX(Ingredients!F$11:F$310, MATCH($C3224, Ingredients!$B$11:$B$310, 0)), "")))</f>
        <v/>
      </c>
      <c r="AK3224" s="106" t="str">
        <f>IF($C3224="", "", IF(IFERROR(INDEX(Ingredients!G$11:G$310, MATCH($C3224, Ingredients!$B$11:$B$310, 0)), "")="", "", IFERROR(INDEX(Ingredients!G$11:G$310, MATCH($C3224, Ingredients!$B$11:$B$310, 0)), "")))</f>
        <v/>
      </c>
      <c r="AL3224" s="79" t="str">
        <f>IF($C3224="", "", IF(IFERROR(INDEX(Ingredients!H$11:H$310, MATCH($C3224, Ingredients!$B$11:$B$310, 0)), "")="", "", IFERROR(INDEX(Ingredients!H$11:H$310, MATCH($C3224, Ingredients!$B$11:$B$310, 0)), "")))</f>
        <v/>
      </c>
      <c r="AN3224" s="83" t="str">
        <f t="shared" si="755"/>
        <v/>
      </c>
      <c r="AP3224" s="114" t="str">
        <f t="shared" si="765"/>
        <v/>
      </c>
      <c r="AR3224" s="117" t="str">
        <f>IF($C3224="", "", IF(IFERROR(INDEX(Ingredients!$AI$11:$AI$310, MATCH($C3224, Ingredients!$B$11:$B$310, 0)), "")="", "", IFERROR(INDEX(Ingredients!$AI$11:$AI$310, MATCH($C3224, Ingredients!$B$11:$B$310, 0)), "")))</f>
        <v/>
      </c>
      <c r="AT3224" s="120" t="str">
        <f t="shared" si="766"/>
        <v/>
      </c>
      <c r="AV3224" s="90" t="str">
        <f t="shared" si="756"/>
        <v/>
      </c>
      <c r="AX3224" s="90" t="str">
        <f>IF($AV3224="", "", COUNTIF($AV$11:$AV$5010, "&lt;"&amp;$AV3224)+1+COUNTIF($AV$11:$AV3224, $AV3224)-1)</f>
        <v/>
      </c>
      <c r="AZ3224" s="111" t="str">
        <f>IF($B3224="", "", SUMIF('Shopping List'!$AV$11:$AV$25, $B3224, 'Shopping List'!$BN$11:$BN$25))</f>
        <v/>
      </c>
      <c r="BB3224" s="117" t="str">
        <f t="shared" si="767"/>
        <v/>
      </c>
    </row>
    <row r="3225" spans="1:54" x14ac:dyDescent="0.25">
      <c r="A3225" s="4"/>
      <c r="B3225" s="37"/>
      <c r="C3225" s="124"/>
      <c r="D3225" s="39"/>
      <c r="E3225" s="125"/>
      <c r="F3225" s="48"/>
      <c r="G3225" s="4"/>
      <c r="H3225" s="4"/>
      <c r="I3225" s="95" t="str">
        <f>IF($C3225="", "", IF(IFERROR(INDEX(Ingredients!$C$11:$C$310, MATCH($C3225, Ingredients!$B$11:$B$310, 0)), "")="", "", IFERROR(INDEX(Ingredients!$C$11:$C$310, MATCH($C3225, Ingredients!$B$11:$B$310, 0)), "")))</f>
        <v/>
      </c>
      <c r="J3225" s="73" t="str">
        <f>IF($B3225="", "", IF(IFERROR(INDEX(Meals!$C$11:$C$260, MATCH($B3225, Meals!$B$11:$B$260, 0)), "")="", "", IFERROR(INDEX(Meals!$C$11:$C$260, MATCH($B3225, Meals!$B$11:$B$260, 0)), "")))</f>
        <v/>
      </c>
      <c r="K3225" s="4"/>
      <c r="L3225" s="72" t="str">
        <f t="shared" si="757"/>
        <v/>
      </c>
      <c r="M3225" s="73" t="str">
        <f t="shared" si="758"/>
        <v/>
      </c>
      <c r="N3225" s="4"/>
      <c r="O3225" s="78" t="str">
        <f t="shared" si="759"/>
        <v/>
      </c>
      <c r="P3225" s="79" t="str">
        <f t="shared" si="760"/>
        <v/>
      </c>
      <c r="Q3225" s="4"/>
      <c r="R3225" s="90" t="str">
        <f t="shared" si="761"/>
        <v/>
      </c>
      <c r="S3225" s="4"/>
      <c r="Y3225" s="18" t="str">
        <f t="shared" si="762"/>
        <v/>
      </c>
      <c r="AA3225" s="18" t="str">
        <f t="shared" si="753"/>
        <v/>
      </c>
      <c r="AB3225" s="18" t="str">
        <f t="shared" si="754"/>
        <v/>
      </c>
      <c r="AC3225" s="18" t="str">
        <f t="shared" si="763"/>
        <v/>
      </c>
      <c r="AD3225" s="18" t="str">
        <f t="shared" si="763"/>
        <v/>
      </c>
      <c r="AE3225" s="18" t="str">
        <f t="shared" si="764"/>
        <v/>
      </c>
      <c r="AG3225" s="95" t="str">
        <f>IF($C3225="", "", IF(IFERROR(INDEX(Ingredients!C$11:C$310, MATCH($C3225, Ingredients!$B$11:$B$310, 0)), "")="", "", IFERROR(INDEX(Ingredients!C$11:C$310, MATCH($C3225, Ingredients!$B$11:$B$310, 0)), "")))</f>
        <v/>
      </c>
      <c r="AH3225" s="105" t="str">
        <f>IF($C3225="", "", IF(IFERROR(INDEX(Ingredients!D$11:D$310, MATCH($C3225, Ingredients!$B$11:$B$310, 0)), "")="", "", IFERROR(INDEX(Ingredients!D$11:D$310, MATCH($C3225, Ingredients!$B$11:$B$310, 0)), "")))</f>
        <v/>
      </c>
      <c r="AI3225" s="106" t="str">
        <f>IF($C3225="", "", IF(IFERROR(INDEX(Ingredients!E$11:E$310, MATCH($C3225, Ingredients!$B$11:$B$310, 0)), "")="", "", IFERROR(INDEX(Ingredients!E$11:E$310, MATCH($C3225, Ingredients!$B$11:$B$310, 0)), "")))</f>
        <v/>
      </c>
      <c r="AJ3225" s="108" t="str">
        <f>IF($C3225="", "", IF(IFERROR(INDEX(Ingredients!F$11:F$310, MATCH($C3225, Ingredients!$B$11:$B$310, 0)), "")="", "", IFERROR(INDEX(Ingredients!F$11:F$310, MATCH($C3225, Ingredients!$B$11:$B$310, 0)), "")))</f>
        <v/>
      </c>
      <c r="AK3225" s="106" t="str">
        <f>IF($C3225="", "", IF(IFERROR(INDEX(Ingredients!G$11:G$310, MATCH($C3225, Ingredients!$B$11:$B$310, 0)), "")="", "", IFERROR(INDEX(Ingredients!G$11:G$310, MATCH($C3225, Ingredients!$B$11:$B$310, 0)), "")))</f>
        <v/>
      </c>
      <c r="AL3225" s="79" t="str">
        <f>IF($C3225="", "", IF(IFERROR(INDEX(Ingredients!H$11:H$310, MATCH($C3225, Ingredients!$B$11:$B$310, 0)), "")="", "", IFERROR(INDEX(Ingredients!H$11:H$310, MATCH($C3225, Ingredients!$B$11:$B$310, 0)), "")))</f>
        <v/>
      </c>
      <c r="AN3225" s="83" t="str">
        <f t="shared" si="755"/>
        <v/>
      </c>
      <c r="AP3225" s="114" t="str">
        <f t="shared" si="765"/>
        <v/>
      </c>
      <c r="AR3225" s="117" t="str">
        <f>IF($C3225="", "", IF(IFERROR(INDEX(Ingredients!$AI$11:$AI$310, MATCH($C3225, Ingredients!$B$11:$B$310, 0)), "")="", "", IFERROR(INDEX(Ingredients!$AI$11:$AI$310, MATCH($C3225, Ingredients!$B$11:$B$310, 0)), "")))</f>
        <v/>
      </c>
      <c r="AT3225" s="120" t="str">
        <f t="shared" si="766"/>
        <v/>
      </c>
      <c r="AV3225" s="90" t="str">
        <f t="shared" si="756"/>
        <v/>
      </c>
      <c r="AX3225" s="90" t="str">
        <f>IF($AV3225="", "", COUNTIF($AV$11:$AV$5010, "&lt;"&amp;$AV3225)+1+COUNTIF($AV$11:$AV3225, $AV3225)-1)</f>
        <v/>
      </c>
      <c r="AZ3225" s="111" t="str">
        <f>IF($B3225="", "", SUMIF('Shopping List'!$AV$11:$AV$25, $B3225, 'Shopping List'!$BN$11:$BN$25))</f>
        <v/>
      </c>
      <c r="BB3225" s="117" t="str">
        <f t="shared" si="767"/>
        <v/>
      </c>
    </row>
    <row r="3226" spans="1:54" x14ac:dyDescent="0.25">
      <c r="A3226" s="4"/>
      <c r="B3226" s="37"/>
      <c r="C3226" s="124"/>
      <c r="D3226" s="39"/>
      <c r="E3226" s="125"/>
      <c r="F3226" s="48"/>
      <c r="G3226" s="4"/>
      <c r="H3226" s="4"/>
      <c r="I3226" s="95" t="str">
        <f>IF($C3226="", "", IF(IFERROR(INDEX(Ingredients!$C$11:$C$310, MATCH($C3226, Ingredients!$B$11:$B$310, 0)), "")="", "", IFERROR(INDEX(Ingredients!$C$11:$C$310, MATCH($C3226, Ingredients!$B$11:$B$310, 0)), "")))</f>
        <v/>
      </c>
      <c r="J3226" s="73" t="str">
        <f>IF($B3226="", "", IF(IFERROR(INDEX(Meals!$C$11:$C$260, MATCH($B3226, Meals!$B$11:$B$260, 0)), "")="", "", IFERROR(INDEX(Meals!$C$11:$C$260, MATCH($B3226, Meals!$B$11:$B$260, 0)), "")))</f>
        <v/>
      </c>
      <c r="K3226" s="4"/>
      <c r="L3226" s="72" t="str">
        <f t="shared" si="757"/>
        <v/>
      </c>
      <c r="M3226" s="73" t="str">
        <f t="shared" si="758"/>
        <v/>
      </c>
      <c r="N3226" s="4"/>
      <c r="O3226" s="78" t="str">
        <f t="shared" si="759"/>
        <v/>
      </c>
      <c r="P3226" s="79" t="str">
        <f t="shared" si="760"/>
        <v/>
      </c>
      <c r="Q3226" s="4"/>
      <c r="R3226" s="90" t="str">
        <f t="shared" si="761"/>
        <v/>
      </c>
      <c r="S3226" s="4"/>
      <c r="Y3226" s="18" t="str">
        <f t="shared" si="762"/>
        <v/>
      </c>
      <c r="AA3226" s="18" t="str">
        <f t="shared" si="753"/>
        <v/>
      </c>
      <c r="AB3226" s="18" t="str">
        <f t="shared" si="754"/>
        <v/>
      </c>
      <c r="AC3226" s="18" t="str">
        <f t="shared" si="763"/>
        <v/>
      </c>
      <c r="AD3226" s="18" t="str">
        <f t="shared" si="763"/>
        <v/>
      </c>
      <c r="AE3226" s="18" t="str">
        <f t="shared" si="764"/>
        <v/>
      </c>
      <c r="AG3226" s="95" t="str">
        <f>IF($C3226="", "", IF(IFERROR(INDEX(Ingredients!C$11:C$310, MATCH($C3226, Ingredients!$B$11:$B$310, 0)), "")="", "", IFERROR(INDEX(Ingredients!C$11:C$310, MATCH($C3226, Ingredients!$B$11:$B$310, 0)), "")))</f>
        <v/>
      </c>
      <c r="AH3226" s="105" t="str">
        <f>IF($C3226="", "", IF(IFERROR(INDEX(Ingredients!D$11:D$310, MATCH($C3226, Ingredients!$B$11:$B$310, 0)), "")="", "", IFERROR(INDEX(Ingredients!D$11:D$310, MATCH($C3226, Ingredients!$B$11:$B$310, 0)), "")))</f>
        <v/>
      </c>
      <c r="AI3226" s="106" t="str">
        <f>IF($C3226="", "", IF(IFERROR(INDEX(Ingredients!E$11:E$310, MATCH($C3226, Ingredients!$B$11:$B$310, 0)), "")="", "", IFERROR(INDEX(Ingredients!E$11:E$310, MATCH($C3226, Ingredients!$B$11:$B$310, 0)), "")))</f>
        <v/>
      </c>
      <c r="AJ3226" s="108" t="str">
        <f>IF($C3226="", "", IF(IFERROR(INDEX(Ingredients!F$11:F$310, MATCH($C3226, Ingredients!$B$11:$B$310, 0)), "")="", "", IFERROR(INDEX(Ingredients!F$11:F$310, MATCH($C3226, Ingredients!$B$11:$B$310, 0)), "")))</f>
        <v/>
      </c>
      <c r="AK3226" s="106" t="str">
        <f>IF($C3226="", "", IF(IFERROR(INDEX(Ingredients!G$11:G$310, MATCH($C3226, Ingredients!$B$11:$B$310, 0)), "")="", "", IFERROR(INDEX(Ingredients!G$11:G$310, MATCH($C3226, Ingredients!$B$11:$B$310, 0)), "")))</f>
        <v/>
      </c>
      <c r="AL3226" s="79" t="str">
        <f>IF($C3226="", "", IF(IFERROR(INDEX(Ingredients!H$11:H$310, MATCH($C3226, Ingredients!$B$11:$B$310, 0)), "")="", "", IFERROR(INDEX(Ingredients!H$11:H$310, MATCH($C3226, Ingredients!$B$11:$B$310, 0)), "")))</f>
        <v/>
      </c>
      <c r="AN3226" s="83" t="str">
        <f t="shared" si="755"/>
        <v/>
      </c>
      <c r="AP3226" s="114" t="str">
        <f t="shared" si="765"/>
        <v/>
      </c>
      <c r="AR3226" s="117" t="str">
        <f>IF($C3226="", "", IF(IFERROR(INDEX(Ingredients!$AI$11:$AI$310, MATCH($C3226, Ingredients!$B$11:$B$310, 0)), "")="", "", IFERROR(INDEX(Ingredients!$AI$11:$AI$310, MATCH($C3226, Ingredients!$B$11:$B$310, 0)), "")))</f>
        <v/>
      </c>
      <c r="AT3226" s="120" t="str">
        <f t="shared" si="766"/>
        <v/>
      </c>
      <c r="AV3226" s="90" t="str">
        <f t="shared" si="756"/>
        <v/>
      </c>
      <c r="AX3226" s="90" t="str">
        <f>IF($AV3226="", "", COUNTIF($AV$11:$AV$5010, "&lt;"&amp;$AV3226)+1+COUNTIF($AV$11:$AV3226, $AV3226)-1)</f>
        <v/>
      </c>
      <c r="AZ3226" s="111" t="str">
        <f>IF($B3226="", "", SUMIF('Shopping List'!$AV$11:$AV$25, $B3226, 'Shopping List'!$BN$11:$BN$25))</f>
        <v/>
      </c>
      <c r="BB3226" s="117" t="str">
        <f t="shared" si="767"/>
        <v/>
      </c>
    </row>
    <row r="3227" spans="1:54" x14ac:dyDescent="0.25">
      <c r="A3227" s="4"/>
      <c r="B3227" s="37"/>
      <c r="C3227" s="124"/>
      <c r="D3227" s="39"/>
      <c r="E3227" s="125"/>
      <c r="F3227" s="48"/>
      <c r="G3227" s="4"/>
      <c r="H3227" s="4"/>
      <c r="I3227" s="95" t="str">
        <f>IF($C3227="", "", IF(IFERROR(INDEX(Ingredients!$C$11:$C$310, MATCH($C3227, Ingredients!$B$11:$B$310, 0)), "")="", "", IFERROR(INDEX(Ingredients!$C$11:$C$310, MATCH($C3227, Ingredients!$B$11:$B$310, 0)), "")))</f>
        <v/>
      </c>
      <c r="J3227" s="73" t="str">
        <f>IF($B3227="", "", IF(IFERROR(INDEX(Meals!$C$11:$C$260, MATCH($B3227, Meals!$B$11:$B$260, 0)), "")="", "", IFERROR(INDEX(Meals!$C$11:$C$260, MATCH($B3227, Meals!$B$11:$B$260, 0)), "")))</f>
        <v/>
      </c>
      <c r="K3227" s="4"/>
      <c r="L3227" s="72" t="str">
        <f t="shared" si="757"/>
        <v/>
      </c>
      <c r="M3227" s="73" t="str">
        <f t="shared" si="758"/>
        <v/>
      </c>
      <c r="N3227" s="4"/>
      <c r="O3227" s="78" t="str">
        <f t="shared" si="759"/>
        <v/>
      </c>
      <c r="P3227" s="79" t="str">
        <f t="shared" si="760"/>
        <v/>
      </c>
      <c r="Q3227" s="4"/>
      <c r="R3227" s="90" t="str">
        <f t="shared" si="761"/>
        <v/>
      </c>
      <c r="S3227" s="4"/>
      <c r="Y3227" s="18" t="str">
        <f t="shared" si="762"/>
        <v/>
      </c>
      <c r="AA3227" s="18" t="str">
        <f t="shared" si="753"/>
        <v/>
      </c>
      <c r="AB3227" s="18" t="str">
        <f t="shared" si="754"/>
        <v/>
      </c>
      <c r="AC3227" s="18" t="str">
        <f t="shared" si="763"/>
        <v/>
      </c>
      <c r="AD3227" s="18" t="str">
        <f t="shared" si="763"/>
        <v/>
      </c>
      <c r="AE3227" s="18" t="str">
        <f t="shared" si="764"/>
        <v/>
      </c>
      <c r="AG3227" s="95" t="str">
        <f>IF($C3227="", "", IF(IFERROR(INDEX(Ingredients!C$11:C$310, MATCH($C3227, Ingredients!$B$11:$B$310, 0)), "")="", "", IFERROR(INDEX(Ingredients!C$11:C$310, MATCH($C3227, Ingredients!$B$11:$B$310, 0)), "")))</f>
        <v/>
      </c>
      <c r="AH3227" s="105" t="str">
        <f>IF($C3227="", "", IF(IFERROR(INDEX(Ingredients!D$11:D$310, MATCH($C3227, Ingredients!$B$11:$B$310, 0)), "")="", "", IFERROR(INDEX(Ingredients!D$11:D$310, MATCH($C3227, Ingredients!$B$11:$B$310, 0)), "")))</f>
        <v/>
      </c>
      <c r="AI3227" s="106" t="str">
        <f>IF($C3227="", "", IF(IFERROR(INDEX(Ingredients!E$11:E$310, MATCH($C3227, Ingredients!$B$11:$B$310, 0)), "")="", "", IFERROR(INDEX(Ingredients!E$11:E$310, MATCH($C3227, Ingredients!$B$11:$B$310, 0)), "")))</f>
        <v/>
      </c>
      <c r="AJ3227" s="108" t="str">
        <f>IF($C3227="", "", IF(IFERROR(INDEX(Ingredients!F$11:F$310, MATCH($C3227, Ingredients!$B$11:$B$310, 0)), "")="", "", IFERROR(INDEX(Ingredients!F$11:F$310, MATCH($C3227, Ingredients!$B$11:$B$310, 0)), "")))</f>
        <v/>
      </c>
      <c r="AK3227" s="106" t="str">
        <f>IF($C3227="", "", IF(IFERROR(INDEX(Ingredients!G$11:G$310, MATCH($C3227, Ingredients!$B$11:$B$310, 0)), "")="", "", IFERROR(INDEX(Ingredients!G$11:G$310, MATCH($C3227, Ingredients!$B$11:$B$310, 0)), "")))</f>
        <v/>
      </c>
      <c r="AL3227" s="79" t="str">
        <f>IF($C3227="", "", IF(IFERROR(INDEX(Ingredients!H$11:H$310, MATCH($C3227, Ingredients!$B$11:$B$310, 0)), "")="", "", IFERROR(INDEX(Ingredients!H$11:H$310, MATCH($C3227, Ingredients!$B$11:$B$310, 0)), "")))</f>
        <v/>
      </c>
      <c r="AN3227" s="83" t="str">
        <f t="shared" si="755"/>
        <v/>
      </c>
      <c r="AP3227" s="114" t="str">
        <f t="shared" si="765"/>
        <v/>
      </c>
      <c r="AR3227" s="117" t="str">
        <f>IF($C3227="", "", IF(IFERROR(INDEX(Ingredients!$AI$11:$AI$310, MATCH($C3227, Ingredients!$B$11:$B$310, 0)), "")="", "", IFERROR(INDEX(Ingredients!$AI$11:$AI$310, MATCH($C3227, Ingredients!$B$11:$B$310, 0)), "")))</f>
        <v/>
      </c>
      <c r="AT3227" s="120" t="str">
        <f t="shared" si="766"/>
        <v/>
      </c>
      <c r="AV3227" s="90" t="str">
        <f t="shared" si="756"/>
        <v/>
      </c>
      <c r="AX3227" s="90" t="str">
        <f>IF($AV3227="", "", COUNTIF($AV$11:$AV$5010, "&lt;"&amp;$AV3227)+1+COUNTIF($AV$11:$AV3227, $AV3227)-1)</f>
        <v/>
      </c>
      <c r="AZ3227" s="111" t="str">
        <f>IF($B3227="", "", SUMIF('Shopping List'!$AV$11:$AV$25, $B3227, 'Shopping List'!$BN$11:$BN$25))</f>
        <v/>
      </c>
      <c r="BB3227" s="117" t="str">
        <f t="shared" si="767"/>
        <v/>
      </c>
    </row>
    <row r="3228" spans="1:54" x14ac:dyDescent="0.25">
      <c r="A3228" s="4"/>
      <c r="B3228" s="37"/>
      <c r="C3228" s="124"/>
      <c r="D3228" s="39"/>
      <c r="E3228" s="125"/>
      <c r="F3228" s="48"/>
      <c r="G3228" s="4"/>
      <c r="H3228" s="4"/>
      <c r="I3228" s="95" t="str">
        <f>IF($C3228="", "", IF(IFERROR(INDEX(Ingredients!$C$11:$C$310, MATCH($C3228, Ingredients!$B$11:$B$310, 0)), "")="", "", IFERROR(INDEX(Ingredients!$C$11:$C$310, MATCH($C3228, Ingredients!$B$11:$B$310, 0)), "")))</f>
        <v/>
      </c>
      <c r="J3228" s="73" t="str">
        <f>IF($B3228="", "", IF(IFERROR(INDEX(Meals!$C$11:$C$260, MATCH($B3228, Meals!$B$11:$B$260, 0)), "")="", "", IFERROR(INDEX(Meals!$C$11:$C$260, MATCH($B3228, Meals!$B$11:$B$260, 0)), "")))</f>
        <v/>
      </c>
      <c r="K3228" s="4"/>
      <c r="L3228" s="72" t="str">
        <f t="shared" si="757"/>
        <v/>
      </c>
      <c r="M3228" s="73" t="str">
        <f t="shared" si="758"/>
        <v/>
      </c>
      <c r="N3228" s="4"/>
      <c r="O3228" s="78" t="str">
        <f t="shared" si="759"/>
        <v/>
      </c>
      <c r="P3228" s="79" t="str">
        <f t="shared" si="760"/>
        <v/>
      </c>
      <c r="Q3228" s="4"/>
      <c r="R3228" s="90" t="str">
        <f t="shared" si="761"/>
        <v/>
      </c>
      <c r="S3228" s="4"/>
      <c r="Y3228" s="18" t="str">
        <f t="shared" si="762"/>
        <v/>
      </c>
      <c r="AA3228" s="18" t="str">
        <f t="shared" si="753"/>
        <v/>
      </c>
      <c r="AB3228" s="18" t="str">
        <f t="shared" si="754"/>
        <v/>
      </c>
      <c r="AC3228" s="18" t="str">
        <f t="shared" si="763"/>
        <v/>
      </c>
      <c r="AD3228" s="18" t="str">
        <f t="shared" si="763"/>
        <v/>
      </c>
      <c r="AE3228" s="18" t="str">
        <f t="shared" si="764"/>
        <v/>
      </c>
      <c r="AG3228" s="95" t="str">
        <f>IF($C3228="", "", IF(IFERROR(INDEX(Ingredients!C$11:C$310, MATCH($C3228, Ingredients!$B$11:$B$310, 0)), "")="", "", IFERROR(INDEX(Ingredients!C$11:C$310, MATCH($C3228, Ingredients!$B$11:$B$310, 0)), "")))</f>
        <v/>
      </c>
      <c r="AH3228" s="105" t="str">
        <f>IF($C3228="", "", IF(IFERROR(INDEX(Ingredients!D$11:D$310, MATCH($C3228, Ingredients!$B$11:$B$310, 0)), "")="", "", IFERROR(INDEX(Ingredients!D$11:D$310, MATCH($C3228, Ingredients!$B$11:$B$310, 0)), "")))</f>
        <v/>
      </c>
      <c r="AI3228" s="106" t="str">
        <f>IF($C3228="", "", IF(IFERROR(INDEX(Ingredients!E$11:E$310, MATCH($C3228, Ingredients!$B$11:$B$310, 0)), "")="", "", IFERROR(INDEX(Ingredients!E$11:E$310, MATCH($C3228, Ingredients!$B$11:$B$310, 0)), "")))</f>
        <v/>
      </c>
      <c r="AJ3228" s="108" t="str">
        <f>IF($C3228="", "", IF(IFERROR(INDEX(Ingredients!F$11:F$310, MATCH($C3228, Ingredients!$B$11:$B$310, 0)), "")="", "", IFERROR(INDEX(Ingredients!F$11:F$310, MATCH($C3228, Ingredients!$B$11:$B$310, 0)), "")))</f>
        <v/>
      </c>
      <c r="AK3228" s="106" t="str">
        <f>IF($C3228="", "", IF(IFERROR(INDEX(Ingredients!G$11:G$310, MATCH($C3228, Ingredients!$B$11:$B$310, 0)), "")="", "", IFERROR(INDEX(Ingredients!G$11:G$310, MATCH($C3228, Ingredients!$B$11:$B$310, 0)), "")))</f>
        <v/>
      </c>
      <c r="AL3228" s="79" t="str">
        <f>IF($C3228="", "", IF(IFERROR(INDEX(Ingredients!H$11:H$310, MATCH($C3228, Ingredients!$B$11:$B$310, 0)), "")="", "", IFERROR(INDEX(Ingredients!H$11:H$310, MATCH($C3228, Ingredients!$B$11:$B$310, 0)), "")))</f>
        <v/>
      </c>
      <c r="AN3228" s="83" t="str">
        <f t="shared" si="755"/>
        <v/>
      </c>
      <c r="AP3228" s="114" t="str">
        <f t="shared" si="765"/>
        <v/>
      </c>
      <c r="AR3228" s="117" t="str">
        <f>IF($C3228="", "", IF(IFERROR(INDEX(Ingredients!$AI$11:$AI$310, MATCH($C3228, Ingredients!$B$11:$B$310, 0)), "")="", "", IFERROR(INDEX(Ingredients!$AI$11:$AI$310, MATCH($C3228, Ingredients!$B$11:$B$310, 0)), "")))</f>
        <v/>
      </c>
      <c r="AT3228" s="120" t="str">
        <f t="shared" si="766"/>
        <v/>
      </c>
      <c r="AV3228" s="90" t="str">
        <f t="shared" si="756"/>
        <v/>
      </c>
      <c r="AX3228" s="90" t="str">
        <f>IF($AV3228="", "", COUNTIF($AV$11:$AV$5010, "&lt;"&amp;$AV3228)+1+COUNTIF($AV$11:$AV3228, $AV3228)-1)</f>
        <v/>
      </c>
      <c r="AZ3228" s="111" t="str">
        <f>IF($B3228="", "", SUMIF('Shopping List'!$AV$11:$AV$25, $B3228, 'Shopping List'!$BN$11:$BN$25))</f>
        <v/>
      </c>
      <c r="BB3228" s="117" t="str">
        <f t="shared" si="767"/>
        <v/>
      </c>
    </row>
    <row r="3229" spans="1:54" x14ac:dyDescent="0.25">
      <c r="A3229" s="4"/>
      <c r="B3229" s="37"/>
      <c r="C3229" s="124"/>
      <c r="D3229" s="39"/>
      <c r="E3229" s="125"/>
      <c r="F3229" s="48"/>
      <c r="G3229" s="4"/>
      <c r="H3229" s="4"/>
      <c r="I3229" s="95" t="str">
        <f>IF($C3229="", "", IF(IFERROR(INDEX(Ingredients!$C$11:$C$310, MATCH($C3229, Ingredients!$B$11:$B$310, 0)), "")="", "", IFERROR(INDEX(Ingredients!$C$11:$C$310, MATCH($C3229, Ingredients!$B$11:$B$310, 0)), "")))</f>
        <v/>
      </c>
      <c r="J3229" s="73" t="str">
        <f>IF($B3229="", "", IF(IFERROR(INDEX(Meals!$C$11:$C$260, MATCH($B3229, Meals!$B$11:$B$260, 0)), "")="", "", IFERROR(INDEX(Meals!$C$11:$C$260, MATCH($B3229, Meals!$B$11:$B$260, 0)), "")))</f>
        <v/>
      </c>
      <c r="K3229" s="4"/>
      <c r="L3229" s="72" t="str">
        <f t="shared" si="757"/>
        <v/>
      </c>
      <c r="M3229" s="73" t="str">
        <f t="shared" si="758"/>
        <v/>
      </c>
      <c r="N3229" s="4"/>
      <c r="O3229" s="78" t="str">
        <f t="shared" si="759"/>
        <v/>
      </c>
      <c r="P3229" s="79" t="str">
        <f t="shared" si="760"/>
        <v/>
      </c>
      <c r="Q3229" s="4"/>
      <c r="R3229" s="90" t="str">
        <f t="shared" si="761"/>
        <v/>
      </c>
      <c r="S3229" s="4"/>
      <c r="Y3229" s="18" t="str">
        <f t="shared" si="762"/>
        <v/>
      </c>
      <c r="AA3229" s="18" t="str">
        <f t="shared" si="753"/>
        <v/>
      </c>
      <c r="AB3229" s="18" t="str">
        <f t="shared" si="754"/>
        <v/>
      </c>
      <c r="AC3229" s="18" t="str">
        <f t="shared" si="763"/>
        <v/>
      </c>
      <c r="AD3229" s="18" t="str">
        <f t="shared" si="763"/>
        <v/>
      </c>
      <c r="AE3229" s="18" t="str">
        <f t="shared" si="764"/>
        <v/>
      </c>
      <c r="AG3229" s="95" t="str">
        <f>IF($C3229="", "", IF(IFERROR(INDEX(Ingredients!C$11:C$310, MATCH($C3229, Ingredients!$B$11:$B$310, 0)), "")="", "", IFERROR(INDEX(Ingredients!C$11:C$310, MATCH($C3229, Ingredients!$B$11:$B$310, 0)), "")))</f>
        <v/>
      </c>
      <c r="AH3229" s="105" t="str">
        <f>IF($C3229="", "", IF(IFERROR(INDEX(Ingredients!D$11:D$310, MATCH($C3229, Ingredients!$B$11:$B$310, 0)), "")="", "", IFERROR(INDEX(Ingredients!D$11:D$310, MATCH($C3229, Ingredients!$B$11:$B$310, 0)), "")))</f>
        <v/>
      </c>
      <c r="AI3229" s="106" t="str">
        <f>IF($C3229="", "", IF(IFERROR(INDEX(Ingredients!E$11:E$310, MATCH($C3229, Ingredients!$B$11:$B$310, 0)), "")="", "", IFERROR(INDEX(Ingredients!E$11:E$310, MATCH($C3229, Ingredients!$B$11:$B$310, 0)), "")))</f>
        <v/>
      </c>
      <c r="AJ3229" s="108" t="str">
        <f>IF($C3229="", "", IF(IFERROR(INDEX(Ingredients!F$11:F$310, MATCH($C3229, Ingredients!$B$11:$B$310, 0)), "")="", "", IFERROR(INDEX(Ingredients!F$11:F$310, MATCH($C3229, Ingredients!$B$11:$B$310, 0)), "")))</f>
        <v/>
      </c>
      <c r="AK3229" s="106" t="str">
        <f>IF($C3229="", "", IF(IFERROR(INDEX(Ingredients!G$11:G$310, MATCH($C3229, Ingredients!$B$11:$B$310, 0)), "")="", "", IFERROR(INDEX(Ingredients!G$11:G$310, MATCH($C3229, Ingredients!$B$11:$B$310, 0)), "")))</f>
        <v/>
      </c>
      <c r="AL3229" s="79" t="str">
        <f>IF($C3229="", "", IF(IFERROR(INDEX(Ingredients!H$11:H$310, MATCH($C3229, Ingredients!$B$11:$B$310, 0)), "")="", "", IFERROR(INDEX(Ingredients!H$11:H$310, MATCH($C3229, Ingredients!$B$11:$B$310, 0)), "")))</f>
        <v/>
      </c>
      <c r="AN3229" s="83" t="str">
        <f t="shared" si="755"/>
        <v/>
      </c>
      <c r="AP3229" s="114" t="str">
        <f t="shared" si="765"/>
        <v/>
      </c>
      <c r="AR3229" s="117" t="str">
        <f>IF($C3229="", "", IF(IFERROR(INDEX(Ingredients!$AI$11:$AI$310, MATCH($C3229, Ingredients!$B$11:$B$310, 0)), "")="", "", IFERROR(INDEX(Ingredients!$AI$11:$AI$310, MATCH($C3229, Ingredients!$B$11:$B$310, 0)), "")))</f>
        <v/>
      </c>
      <c r="AT3229" s="120" t="str">
        <f t="shared" si="766"/>
        <v/>
      </c>
      <c r="AV3229" s="90" t="str">
        <f t="shared" si="756"/>
        <v/>
      </c>
      <c r="AX3229" s="90" t="str">
        <f>IF($AV3229="", "", COUNTIF($AV$11:$AV$5010, "&lt;"&amp;$AV3229)+1+COUNTIF($AV$11:$AV3229, $AV3229)-1)</f>
        <v/>
      </c>
      <c r="AZ3229" s="111" t="str">
        <f>IF($B3229="", "", SUMIF('Shopping List'!$AV$11:$AV$25, $B3229, 'Shopping List'!$BN$11:$BN$25))</f>
        <v/>
      </c>
      <c r="BB3229" s="117" t="str">
        <f t="shared" si="767"/>
        <v/>
      </c>
    </row>
    <row r="3230" spans="1:54" x14ac:dyDescent="0.25">
      <c r="A3230" s="4"/>
      <c r="B3230" s="37"/>
      <c r="C3230" s="124"/>
      <c r="D3230" s="39"/>
      <c r="E3230" s="125"/>
      <c r="F3230" s="48"/>
      <c r="G3230" s="4"/>
      <c r="H3230" s="4"/>
      <c r="I3230" s="95" t="str">
        <f>IF($C3230="", "", IF(IFERROR(INDEX(Ingredients!$C$11:$C$310, MATCH($C3230, Ingredients!$B$11:$B$310, 0)), "")="", "", IFERROR(INDEX(Ingredients!$C$11:$C$310, MATCH($C3230, Ingredients!$B$11:$B$310, 0)), "")))</f>
        <v/>
      </c>
      <c r="J3230" s="73" t="str">
        <f>IF($B3230="", "", IF(IFERROR(INDEX(Meals!$C$11:$C$260, MATCH($B3230, Meals!$B$11:$B$260, 0)), "")="", "", IFERROR(INDEX(Meals!$C$11:$C$260, MATCH($B3230, Meals!$B$11:$B$260, 0)), "")))</f>
        <v/>
      </c>
      <c r="K3230" s="4"/>
      <c r="L3230" s="72" t="str">
        <f t="shared" si="757"/>
        <v/>
      </c>
      <c r="M3230" s="73" t="str">
        <f t="shared" si="758"/>
        <v/>
      </c>
      <c r="N3230" s="4"/>
      <c r="O3230" s="78" t="str">
        <f t="shared" si="759"/>
        <v/>
      </c>
      <c r="P3230" s="79" t="str">
        <f t="shared" si="760"/>
        <v/>
      </c>
      <c r="Q3230" s="4"/>
      <c r="R3230" s="90" t="str">
        <f t="shared" si="761"/>
        <v/>
      </c>
      <c r="S3230" s="4"/>
      <c r="Y3230" s="18" t="str">
        <f t="shared" si="762"/>
        <v/>
      </c>
      <c r="AA3230" s="18" t="str">
        <f t="shared" si="753"/>
        <v/>
      </c>
      <c r="AB3230" s="18" t="str">
        <f t="shared" si="754"/>
        <v/>
      </c>
      <c r="AC3230" s="18" t="str">
        <f t="shared" si="763"/>
        <v/>
      </c>
      <c r="AD3230" s="18" t="str">
        <f t="shared" si="763"/>
        <v/>
      </c>
      <c r="AE3230" s="18" t="str">
        <f t="shared" si="764"/>
        <v/>
      </c>
      <c r="AG3230" s="95" t="str">
        <f>IF($C3230="", "", IF(IFERROR(INDEX(Ingredients!C$11:C$310, MATCH($C3230, Ingredients!$B$11:$B$310, 0)), "")="", "", IFERROR(INDEX(Ingredients!C$11:C$310, MATCH($C3230, Ingredients!$B$11:$B$310, 0)), "")))</f>
        <v/>
      </c>
      <c r="AH3230" s="105" t="str">
        <f>IF($C3230="", "", IF(IFERROR(INDEX(Ingredients!D$11:D$310, MATCH($C3230, Ingredients!$B$11:$B$310, 0)), "")="", "", IFERROR(INDEX(Ingredients!D$11:D$310, MATCH($C3230, Ingredients!$B$11:$B$310, 0)), "")))</f>
        <v/>
      </c>
      <c r="AI3230" s="106" t="str">
        <f>IF($C3230="", "", IF(IFERROR(INDEX(Ingredients!E$11:E$310, MATCH($C3230, Ingredients!$B$11:$B$310, 0)), "")="", "", IFERROR(INDEX(Ingredients!E$11:E$310, MATCH($C3230, Ingredients!$B$11:$B$310, 0)), "")))</f>
        <v/>
      </c>
      <c r="AJ3230" s="108" t="str">
        <f>IF($C3230="", "", IF(IFERROR(INDEX(Ingredients!F$11:F$310, MATCH($C3230, Ingredients!$B$11:$B$310, 0)), "")="", "", IFERROR(INDEX(Ingredients!F$11:F$310, MATCH($C3230, Ingredients!$B$11:$B$310, 0)), "")))</f>
        <v/>
      </c>
      <c r="AK3230" s="106" t="str">
        <f>IF($C3230="", "", IF(IFERROR(INDEX(Ingredients!G$11:G$310, MATCH($C3230, Ingredients!$B$11:$B$310, 0)), "")="", "", IFERROR(INDEX(Ingredients!G$11:G$310, MATCH($C3230, Ingredients!$B$11:$B$310, 0)), "")))</f>
        <v/>
      </c>
      <c r="AL3230" s="79" t="str">
        <f>IF($C3230="", "", IF(IFERROR(INDEX(Ingredients!H$11:H$310, MATCH($C3230, Ingredients!$B$11:$B$310, 0)), "")="", "", IFERROR(INDEX(Ingredients!H$11:H$310, MATCH($C3230, Ingredients!$B$11:$B$310, 0)), "")))</f>
        <v/>
      </c>
      <c r="AN3230" s="83" t="str">
        <f t="shared" si="755"/>
        <v/>
      </c>
      <c r="AP3230" s="114" t="str">
        <f t="shared" si="765"/>
        <v/>
      </c>
      <c r="AR3230" s="117" t="str">
        <f>IF($C3230="", "", IF(IFERROR(INDEX(Ingredients!$AI$11:$AI$310, MATCH($C3230, Ingredients!$B$11:$B$310, 0)), "")="", "", IFERROR(INDEX(Ingredients!$AI$11:$AI$310, MATCH($C3230, Ingredients!$B$11:$B$310, 0)), "")))</f>
        <v/>
      </c>
      <c r="AT3230" s="120" t="str">
        <f t="shared" si="766"/>
        <v/>
      </c>
      <c r="AV3230" s="90" t="str">
        <f t="shared" si="756"/>
        <v/>
      </c>
      <c r="AX3230" s="90" t="str">
        <f>IF($AV3230="", "", COUNTIF($AV$11:$AV$5010, "&lt;"&amp;$AV3230)+1+COUNTIF($AV$11:$AV3230, $AV3230)-1)</f>
        <v/>
      </c>
      <c r="AZ3230" s="111" t="str">
        <f>IF($B3230="", "", SUMIF('Shopping List'!$AV$11:$AV$25, $B3230, 'Shopping List'!$BN$11:$BN$25))</f>
        <v/>
      </c>
      <c r="BB3230" s="117" t="str">
        <f t="shared" si="767"/>
        <v/>
      </c>
    </row>
    <row r="3231" spans="1:54" x14ac:dyDescent="0.25">
      <c r="A3231" s="4"/>
      <c r="B3231" s="37"/>
      <c r="C3231" s="124"/>
      <c r="D3231" s="39"/>
      <c r="E3231" s="125"/>
      <c r="F3231" s="48"/>
      <c r="G3231" s="4"/>
      <c r="H3231" s="4"/>
      <c r="I3231" s="95" t="str">
        <f>IF($C3231="", "", IF(IFERROR(INDEX(Ingredients!$C$11:$C$310, MATCH($C3231, Ingredients!$B$11:$B$310, 0)), "")="", "", IFERROR(INDEX(Ingredients!$C$11:$C$310, MATCH($C3231, Ingredients!$B$11:$B$310, 0)), "")))</f>
        <v/>
      </c>
      <c r="J3231" s="73" t="str">
        <f>IF($B3231="", "", IF(IFERROR(INDEX(Meals!$C$11:$C$260, MATCH($B3231, Meals!$B$11:$B$260, 0)), "")="", "", IFERROR(INDEX(Meals!$C$11:$C$260, MATCH($B3231, Meals!$B$11:$B$260, 0)), "")))</f>
        <v/>
      </c>
      <c r="K3231" s="4"/>
      <c r="L3231" s="72" t="str">
        <f t="shared" si="757"/>
        <v/>
      </c>
      <c r="M3231" s="73" t="str">
        <f t="shared" si="758"/>
        <v/>
      </c>
      <c r="N3231" s="4"/>
      <c r="O3231" s="78" t="str">
        <f t="shared" si="759"/>
        <v/>
      </c>
      <c r="P3231" s="79" t="str">
        <f t="shared" si="760"/>
        <v/>
      </c>
      <c r="Q3231" s="4"/>
      <c r="R3231" s="90" t="str">
        <f t="shared" si="761"/>
        <v/>
      </c>
      <c r="S3231" s="4"/>
      <c r="Y3231" s="18" t="str">
        <f t="shared" si="762"/>
        <v/>
      </c>
      <c r="AA3231" s="18" t="str">
        <f t="shared" si="753"/>
        <v/>
      </c>
      <c r="AB3231" s="18" t="str">
        <f t="shared" si="754"/>
        <v/>
      </c>
      <c r="AC3231" s="18" t="str">
        <f t="shared" si="763"/>
        <v/>
      </c>
      <c r="AD3231" s="18" t="str">
        <f t="shared" si="763"/>
        <v/>
      </c>
      <c r="AE3231" s="18" t="str">
        <f t="shared" si="764"/>
        <v/>
      </c>
      <c r="AG3231" s="95" t="str">
        <f>IF($C3231="", "", IF(IFERROR(INDEX(Ingredients!C$11:C$310, MATCH($C3231, Ingredients!$B$11:$B$310, 0)), "")="", "", IFERROR(INDEX(Ingredients!C$11:C$310, MATCH($C3231, Ingredients!$B$11:$B$310, 0)), "")))</f>
        <v/>
      </c>
      <c r="AH3231" s="105" t="str">
        <f>IF($C3231="", "", IF(IFERROR(INDEX(Ingredients!D$11:D$310, MATCH($C3231, Ingredients!$B$11:$B$310, 0)), "")="", "", IFERROR(INDEX(Ingredients!D$11:D$310, MATCH($C3231, Ingredients!$B$11:$B$310, 0)), "")))</f>
        <v/>
      </c>
      <c r="AI3231" s="106" t="str">
        <f>IF($C3231="", "", IF(IFERROR(INDEX(Ingredients!E$11:E$310, MATCH($C3231, Ingredients!$B$11:$B$310, 0)), "")="", "", IFERROR(INDEX(Ingredients!E$11:E$310, MATCH($C3231, Ingredients!$B$11:$B$310, 0)), "")))</f>
        <v/>
      </c>
      <c r="AJ3231" s="108" t="str">
        <f>IF($C3231="", "", IF(IFERROR(INDEX(Ingredients!F$11:F$310, MATCH($C3231, Ingredients!$B$11:$B$310, 0)), "")="", "", IFERROR(INDEX(Ingredients!F$11:F$310, MATCH($C3231, Ingredients!$B$11:$B$310, 0)), "")))</f>
        <v/>
      </c>
      <c r="AK3231" s="106" t="str">
        <f>IF($C3231="", "", IF(IFERROR(INDEX(Ingredients!G$11:G$310, MATCH($C3231, Ingredients!$B$11:$B$310, 0)), "")="", "", IFERROR(INDEX(Ingredients!G$11:G$310, MATCH($C3231, Ingredients!$B$11:$B$310, 0)), "")))</f>
        <v/>
      </c>
      <c r="AL3231" s="79" t="str">
        <f>IF($C3231="", "", IF(IFERROR(INDEX(Ingredients!H$11:H$310, MATCH($C3231, Ingredients!$B$11:$B$310, 0)), "")="", "", IFERROR(INDEX(Ingredients!H$11:H$310, MATCH($C3231, Ingredients!$B$11:$B$310, 0)), "")))</f>
        <v/>
      </c>
      <c r="AN3231" s="83" t="str">
        <f t="shared" si="755"/>
        <v/>
      </c>
      <c r="AP3231" s="114" t="str">
        <f t="shared" si="765"/>
        <v/>
      </c>
      <c r="AR3231" s="117" t="str">
        <f>IF($C3231="", "", IF(IFERROR(INDEX(Ingredients!$AI$11:$AI$310, MATCH($C3231, Ingredients!$B$11:$B$310, 0)), "")="", "", IFERROR(INDEX(Ingredients!$AI$11:$AI$310, MATCH($C3231, Ingredients!$B$11:$B$310, 0)), "")))</f>
        <v/>
      </c>
      <c r="AT3231" s="120" t="str">
        <f t="shared" si="766"/>
        <v/>
      </c>
      <c r="AV3231" s="90" t="str">
        <f t="shared" si="756"/>
        <v/>
      </c>
      <c r="AX3231" s="90" t="str">
        <f>IF($AV3231="", "", COUNTIF($AV$11:$AV$5010, "&lt;"&amp;$AV3231)+1+COUNTIF($AV$11:$AV3231, $AV3231)-1)</f>
        <v/>
      </c>
      <c r="AZ3231" s="111" t="str">
        <f>IF($B3231="", "", SUMIF('Shopping List'!$AV$11:$AV$25, $B3231, 'Shopping List'!$BN$11:$BN$25))</f>
        <v/>
      </c>
      <c r="BB3231" s="117" t="str">
        <f t="shared" si="767"/>
        <v/>
      </c>
    </row>
    <row r="3232" spans="1:54" x14ac:dyDescent="0.25">
      <c r="A3232" s="4"/>
      <c r="B3232" s="37"/>
      <c r="C3232" s="124"/>
      <c r="D3232" s="39"/>
      <c r="E3232" s="125"/>
      <c r="F3232" s="48"/>
      <c r="G3232" s="4"/>
      <c r="H3232" s="4"/>
      <c r="I3232" s="95" t="str">
        <f>IF($C3232="", "", IF(IFERROR(INDEX(Ingredients!$C$11:$C$310, MATCH($C3232, Ingredients!$B$11:$B$310, 0)), "")="", "", IFERROR(INDEX(Ingredients!$C$11:$C$310, MATCH($C3232, Ingredients!$B$11:$B$310, 0)), "")))</f>
        <v/>
      </c>
      <c r="J3232" s="73" t="str">
        <f>IF($B3232="", "", IF(IFERROR(INDEX(Meals!$C$11:$C$260, MATCH($B3232, Meals!$B$11:$B$260, 0)), "")="", "", IFERROR(INDEX(Meals!$C$11:$C$260, MATCH($B3232, Meals!$B$11:$B$260, 0)), "")))</f>
        <v/>
      </c>
      <c r="K3232" s="4"/>
      <c r="L3232" s="72" t="str">
        <f t="shared" si="757"/>
        <v/>
      </c>
      <c r="M3232" s="73" t="str">
        <f t="shared" si="758"/>
        <v/>
      </c>
      <c r="N3232" s="4"/>
      <c r="O3232" s="78" t="str">
        <f t="shared" si="759"/>
        <v/>
      </c>
      <c r="P3232" s="79" t="str">
        <f t="shared" si="760"/>
        <v/>
      </c>
      <c r="Q3232" s="4"/>
      <c r="R3232" s="90" t="str">
        <f t="shared" si="761"/>
        <v/>
      </c>
      <c r="S3232" s="4"/>
      <c r="Y3232" s="18" t="str">
        <f t="shared" si="762"/>
        <v/>
      </c>
      <c r="AA3232" s="18" t="str">
        <f t="shared" si="753"/>
        <v/>
      </c>
      <c r="AB3232" s="18" t="str">
        <f t="shared" si="754"/>
        <v/>
      </c>
      <c r="AC3232" s="18" t="str">
        <f t="shared" si="763"/>
        <v/>
      </c>
      <c r="AD3232" s="18" t="str">
        <f t="shared" si="763"/>
        <v/>
      </c>
      <c r="AE3232" s="18" t="str">
        <f t="shared" si="764"/>
        <v/>
      </c>
      <c r="AG3232" s="95" t="str">
        <f>IF($C3232="", "", IF(IFERROR(INDEX(Ingredients!C$11:C$310, MATCH($C3232, Ingredients!$B$11:$B$310, 0)), "")="", "", IFERROR(INDEX(Ingredients!C$11:C$310, MATCH($C3232, Ingredients!$B$11:$B$310, 0)), "")))</f>
        <v/>
      </c>
      <c r="AH3232" s="105" t="str">
        <f>IF($C3232="", "", IF(IFERROR(INDEX(Ingredients!D$11:D$310, MATCH($C3232, Ingredients!$B$11:$B$310, 0)), "")="", "", IFERROR(INDEX(Ingredients!D$11:D$310, MATCH($C3232, Ingredients!$B$11:$B$310, 0)), "")))</f>
        <v/>
      </c>
      <c r="AI3232" s="106" t="str">
        <f>IF($C3232="", "", IF(IFERROR(INDEX(Ingredients!E$11:E$310, MATCH($C3232, Ingredients!$B$11:$B$310, 0)), "")="", "", IFERROR(INDEX(Ingredients!E$11:E$310, MATCH($C3232, Ingredients!$B$11:$B$310, 0)), "")))</f>
        <v/>
      </c>
      <c r="AJ3232" s="108" t="str">
        <f>IF($C3232="", "", IF(IFERROR(INDEX(Ingredients!F$11:F$310, MATCH($C3232, Ingredients!$B$11:$B$310, 0)), "")="", "", IFERROR(INDEX(Ingredients!F$11:F$310, MATCH($C3232, Ingredients!$B$11:$B$310, 0)), "")))</f>
        <v/>
      </c>
      <c r="AK3232" s="106" t="str">
        <f>IF($C3232="", "", IF(IFERROR(INDEX(Ingredients!G$11:G$310, MATCH($C3232, Ingredients!$B$11:$B$310, 0)), "")="", "", IFERROR(INDEX(Ingredients!G$11:G$310, MATCH($C3232, Ingredients!$B$11:$B$310, 0)), "")))</f>
        <v/>
      </c>
      <c r="AL3232" s="79" t="str">
        <f>IF($C3232="", "", IF(IFERROR(INDEX(Ingredients!H$11:H$310, MATCH($C3232, Ingredients!$B$11:$B$310, 0)), "")="", "", IFERROR(INDEX(Ingredients!H$11:H$310, MATCH($C3232, Ingredients!$B$11:$B$310, 0)), "")))</f>
        <v/>
      </c>
      <c r="AN3232" s="83" t="str">
        <f t="shared" si="755"/>
        <v/>
      </c>
      <c r="AP3232" s="114" t="str">
        <f t="shared" si="765"/>
        <v/>
      </c>
      <c r="AR3232" s="117" t="str">
        <f>IF($C3232="", "", IF(IFERROR(INDEX(Ingredients!$AI$11:$AI$310, MATCH($C3232, Ingredients!$B$11:$B$310, 0)), "")="", "", IFERROR(INDEX(Ingredients!$AI$11:$AI$310, MATCH($C3232, Ingredients!$B$11:$B$310, 0)), "")))</f>
        <v/>
      </c>
      <c r="AT3232" s="120" t="str">
        <f t="shared" si="766"/>
        <v/>
      </c>
      <c r="AV3232" s="90" t="str">
        <f t="shared" si="756"/>
        <v/>
      </c>
      <c r="AX3232" s="90" t="str">
        <f>IF($AV3232="", "", COUNTIF($AV$11:$AV$5010, "&lt;"&amp;$AV3232)+1+COUNTIF($AV$11:$AV3232, $AV3232)-1)</f>
        <v/>
      </c>
      <c r="AZ3232" s="111" t="str">
        <f>IF($B3232="", "", SUMIF('Shopping List'!$AV$11:$AV$25, $B3232, 'Shopping List'!$BN$11:$BN$25))</f>
        <v/>
      </c>
      <c r="BB3232" s="117" t="str">
        <f t="shared" si="767"/>
        <v/>
      </c>
    </row>
    <row r="3233" spans="1:54" x14ac:dyDescent="0.25">
      <c r="A3233" s="4"/>
      <c r="B3233" s="37"/>
      <c r="C3233" s="124"/>
      <c r="D3233" s="39"/>
      <c r="E3233" s="125"/>
      <c r="F3233" s="48"/>
      <c r="G3233" s="4"/>
      <c r="H3233" s="4"/>
      <c r="I3233" s="95" t="str">
        <f>IF($C3233="", "", IF(IFERROR(INDEX(Ingredients!$C$11:$C$310, MATCH($C3233, Ingredients!$B$11:$B$310, 0)), "")="", "", IFERROR(INDEX(Ingredients!$C$11:$C$310, MATCH($C3233, Ingredients!$B$11:$B$310, 0)), "")))</f>
        <v/>
      </c>
      <c r="J3233" s="73" t="str">
        <f>IF($B3233="", "", IF(IFERROR(INDEX(Meals!$C$11:$C$260, MATCH($B3233, Meals!$B$11:$B$260, 0)), "")="", "", IFERROR(INDEX(Meals!$C$11:$C$260, MATCH($B3233, Meals!$B$11:$B$260, 0)), "")))</f>
        <v/>
      </c>
      <c r="K3233" s="4"/>
      <c r="L3233" s="72" t="str">
        <f t="shared" si="757"/>
        <v/>
      </c>
      <c r="M3233" s="73" t="str">
        <f t="shared" si="758"/>
        <v/>
      </c>
      <c r="N3233" s="4"/>
      <c r="O3233" s="78" t="str">
        <f t="shared" si="759"/>
        <v/>
      </c>
      <c r="P3233" s="79" t="str">
        <f t="shared" si="760"/>
        <v/>
      </c>
      <c r="Q3233" s="4"/>
      <c r="R3233" s="90" t="str">
        <f t="shared" si="761"/>
        <v/>
      </c>
      <c r="S3233" s="4"/>
      <c r="Y3233" s="18" t="str">
        <f t="shared" si="762"/>
        <v/>
      </c>
      <c r="AA3233" s="18" t="str">
        <f t="shared" si="753"/>
        <v/>
      </c>
      <c r="AB3233" s="18" t="str">
        <f t="shared" si="754"/>
        <v/>
      </c>
      <c r="AC3233" s="18" t="str">
        <f t="shared" si="763"/>
        <v/>
      </c>
      <c r="AD3233" s="18" t="str">
        <f t="shared" si="763"/>
        <v/>
      </c>
      <c r="AE3233" s="18" t="str">
        <f t="shared" si="764"/>
        <v/>
      </c>
      <c r="AG3233" s="95" t="str">
        <f>IF($C3233="", "", IF(IFERROR(INDEX(Ingredients!C$11:C$310, MATCH($C3233, Ingredients!$B$11:$B$310, 0)), "")="", "", IFERROR(INDEX(Ingredients!C$11:C$310, MATCH($C3233, Ingredients!$B$11:$B$310, 0)), "")))</f>
        <v/>
      </c>
      <c r="AH3233" s="105" t="str">
        <f>IF($C3233="", "", IF(IFERROR(INDEX(Ingredients!D$11:D$310, MATCH($C3233, Ingredients!$B$11:$B$310, 0)), "")="", "", IFERROR(INDEX(Ingredients!D$11:D$310, MATCH($C3233, Ingredients!$B$11:$B$310, 0)), "")))</f>
        <v/>
      </c>
      <c r="AI3233" s="106" t="str">
        <f>IF($C3233="", "", IF(IFERROR(INDEX(Ingredients!E$11:E$310, MATCH($C3233, Ingredients!$B$11:$B$310, 0)), "")="", "", IFERROR(INDEX(Ingredients!E$11:E$310, MATCH($C3233, Ingredients!$B$11:$B$310, 0)), "")))</f>
        <v/>
      </c>
      <c r="AJ3233" s="108" t="str">
        <f>IF($C3233="", "", IF(IFERROR(INDEX(Ingredients!F$11:F$310, MATCH($C3233, Ingredients!$B$11:$B$310, 0)), "")="", "", IFERROR(INDEX(Ingredients!F$11:F$310, MATCH($C3233, Ingredients!$B$11:$B$310, 0)), "")))</f>
        <v/>
      </c>
      <c r="AK3233" s="106" t="str">
        <f>IF($C3233="", "", IF(IFERROR(INDEX(Ingredients!G$11:G$310, MATCH($C3233, Ingredients!$B$11:$B$310, 0)), "")="", "", IFERROR(INDEX(Ingredients!G$11:G$310, MATCH($C3233, Ingredients!$B$11:$B$310, 0)), "")))</f>
        <v/>
      </c>
      <c r="AL3233" s="79" t="str">
        <f>IF($C3233="", "", IF(IFERROR(INDEX(Ingredients!H$11:H$310, MATCH($C3233, Ingredients!$B$11:$B$310, 0)), "")="", "", IFERROR(INDEX(Ingredients!H$11:H$310, MATCH($C3233, Ingredients!$B$11:$B$310, 0)), "")))</f>
        <v/>
      </c>
      <c r="AN3233" s="83" t="str">
        <f t="shared" si="755"/>
        <v/>
      </c>
      <c r="AP3233" s="114" t="str">
        <f t="shared" si="765"/>
        <v/>
      </c>
      <c r="AR3233" s="117" t="str">
        <f>IF($C3233="", "", IF(IFERROR(INDEX(Ingredients!$AI$11:$AI$310, MATCH($C3233, Ingredients!$B$11:$B$310, 0)), "")="", "", IFERROR(INDEX(Ingredients!$AI$11:$AI$310, MATCH($C3233, Ingredients!$B$11:$B$310, 0)), "")))</f>
        <v/>
      </c>
      <c r="AT3233" s="120" t="str">
        <f t="shared" si="766"/>
        <v/>
      </c>
      <c r="AV3233" s="90" t="str">
        <f t="shared" si="756"/>
        <v/>
      </c>
      <c r="AX3233" s="90" t="str">
        <f>IF($AV3233="", "", COUNTIF($AV$11:$AV$5010, "&lt;"&amp;$AV3233)+1+COUNTIF($AV$11:$AV3233, $AV3233)-1)</f>
        <v/>
      </c>
      <c r="AZ3233" s="111" t="str">
        <f>IF($B3233="", "", SUMIF('Shopping List'!$AV$11:$AV$25, $B3233, 'Shopping List'!$BN$11:$BN$25))</f>
        <v/>
      </c>
      <c r="BB3233" s="117" t="str">
        <f t="shared" si="767"/>
        <v/>
      </c>
    </row>
    <row r="3234" spans="1:54" x14ac:dyDescent="0.25">
      <c r="A3234" s="4"/>
      <c r="B3234" s="37"/>
      <c r="C3234" s="124"/>
      <c r="D3234" s="39"/>
      <c r="E3234" s="125"/>
      <c r="F3234" s="48"/>
      <c r="G3234" s="4"/>
      <c r="H3234" s="4"/>
      <c r="I3234" s="95" t="str">
        <f>IF($C3234="", "", IF(IFERROR(INDEX(Ingredients!$C$11:$C$310, MATCH($C3234, Ingredients!$B$11:$B$310, 0)), "")="", "", IFERROR(INDEX(Ingredients!$C$11:$C$310, MATCH($C3234, Ingredients!$B$11:$B$310, 0)), "")))</f>
        <v/>
      </c>
      <c r="J3234" s="73" t="str">
        <f>IF($B3234="", "", IF(IFERROR(INDEX(Meals!$C$11:$C$260, MATCH($B3234, Meals!$B$11:$B$260, 0)), "")="", "", IFERROR(INDEX(Meals!$C$11:$C$260, MATCH($B3234, Meals!$B$11:$B$260, 0)), "")))</f>
        <v/>
      </c>
      <c r="K3234" s="4"/>
      <c r="L3234" s="72" t="str">
        <f t="shared" si="757"/>
        <v/>
      </c>
      <c r="M3234" s="73" t="str">
        <f t="shared" si="758"/>
        <v/>
      </c>
      <c r="N3234" s="4"/>
      <c r="O3234" s="78" t="str">
        <f t="shared" si="759"/>
        <v/>
      </c>
      <c r="P3234" s="79" t="str">
        <f t="shared" si="760"/>
        <v/>
      </c>
      <c r="Q3234" s="4"/>
      <c r="R3234" s="90" t="str">
        <f t="shared" si="761"/>
        <v/>
      </c>
      <c r="S3234" s="4"/>
      <c r="Y3234" s="18" t="str">
        <f t="shared" si="762"/>
        <v/>
      </c>
      <c r="AA3234" s="18" t="str">
        <f t="shared" si="753"/>
        <v/>
      </c>
      <c r="AB3234" s="18" t="str">
        <f t="shared" si="754"/>
        <v/>
      </c>
      <c r="AC3234" s="18" t="str">
        <f t="shared" si="763"/>
        <v/>
      </c>
      <c r="AD3234" s="18" t="str">
        <f t="shared" si="763"/>
        <v/>
      </c>
      <c r="AE3234" s="18" t="str">
        <f t="shared" si="764"/>
        <v/>
      </c>
      <c r="AG3234" s="95" t="str">
        <f>IF($C3234="", "", IF(IFERROR(INDEX(Ingredients!C$11:C$310, MATCH($C3234, Ingredients!$B$11:$B$310, 0)), "")="", "", IFERROR(INDEX(Ingredients!C$11:C$310, MATCH($C3234, Ingredients!$B$11:$B$310, 0)), "")))</f>
        <v/>
      </c>
      <c r="AH3234" s="105" t="str">
        <f>IF($C3234="", "", IF(IFERROR(INDEX(Ingredients!D$11:D$310, MATCH($C3234, Ingredients!$B$11:$B$310, 0)), "")="", "", IFERROR(INDEX(Ingredients!D$11:D$310, MATCH($C3234, Ingredients!$B$11:$B$310, 0)), "")))</f>
        <v/>
      </c>
      <c r="AI3234" s="106" t="str">
        <f>IF($C3234="", "", IF(IFERROR(INDEX(Ingredients!E$11:E$310, MATCH($C3234, Ingredients!$B$11:$B$310, 0)), "")="", "", IFERROR(INDEX(Ingredients!E$11:E$310, MATCH($C3234, Ingredients!$B$11:$B$310, 0)), "")))</f>
        <v/>
      </c>
      <c r="AJ3234" s="108" t="str">
        <f>IF($C3234="", "", IF(IFERROR(INDEX(Ingredients!F$11:F$310, MATCH($C3234, Ingredients!$B$11:$B$310, 0)), "")="", "", IFERROR(INDEX(Ingredients!F$11:F$310, MATCH($C3234, Ingredients!$B$11:$B$310, 0)), "")))</f>
        <v/>
      </c>
      <c r="AK3234" s="106" t="str">
        <f>IF($C3234="", "", IF(IFERROR(INDEX(Ingredients!G$11:G$310, MATCH($C3234, Ingredients!$B$11:$B$310, 0)), "")="", "", IFERROR(INDEX(Ingredients!G$11:G$310, MATCH($C3234, Ingredients!$B$11:$B$310, 0)), "")))</f>
        <v/>
      </c>
      <c r="AL3234" s="79" t="str">
        <f>IF($C3234="", "", IF(IFERROR(INDEX(Ingredients!H$11:H$310, MATCH($C3234, Ingredients!$B$11:$B$310, 0)), "")="", "", IFERROR(INDEX(Ingredients!H$11:H$310, MATCH($C3234, Ingredients!$B$11:$B$310, 0)), "")))</f>
        <v/>
      </c>
      <c r="AN3234" s="83" t="str">
        <f t="shared" si="755"/>
        <v/>
      </c>
      <c r="AP3234" s="114" t="str">
        <f t="shared" si="765"/>
        <v/>
      </c>
      <c r="AR3234" s="117" t="str">
        <f>IF($C3234="", "", IF(IFERROR(INDEX(Ingredients!$AI$11:$AI$310, MATCH($C3234, Ingredients!$B$11:$B$310, 0)), "")="", "", IFERROR(INDEX(Ingredients!$AI$11:$AI$310, MATCH($C3234, Ingredients!$B$11:$B$310, 0)), "")))</f>
        <v/>
      </c>
      <c r="AT3234" s="120" t="str">
        <f t="shared" si="766"/>
        <v/>
      </c>
      <c r="AV3234" s="90" t="str">
        <f t="shared" si="756"/>
        <v/>
      </c>
      <c r="AX3234" s="90" t="str">
        <f>IF($AV3234="", "", COUNTIF($AV$11:$AV$5010, "&lt;"&amp;$AV3234)+1+COUNTIF($AV$11:$AV3234, $AV3234)-1)</f>
        <v/>
      </c>
      <c r="AZ3234" s="111" t="str">
        <f>IF($B3234="", "", SUMIF('Shopping List'!$AV$11:$AV$25, $B3234, 'Shopping List'!$BN$11:$BN$25))</f>
        <v/>
      </c>
      <c r="BB3234" s="117" t="str">
        <f t="shared" si="767"/>
        <v/>
      </c>
    </row>
    <row r="3235" spans="1:54" x14ac:dyDescent="0.25">
      <c r="A3235" s="4"/>
      <c r="B3235" s="37"/>
      <c r="C3235" s="124"/>
      <c r="D3235" s="39"/>
      <c r="E3235" s="125"/>
      <c r="F3235" s="48"/>
      <c r="G3235" s="4"/>
      <c r="H3235" s="4"/>
      <c r="I3235" s="95" t="str">
        <f>IF($C3235="", "", IF(IFERROR(INDEX(Ingredients!$C$11:$C$310, MATCH($C3235, Ingredients!$B$11:$B$310, 0)), "")="", "", IFERROR(INDEX(Ingredients!$C$11:$C$310, MATCH($C3235, Ingredients!$B$11:$B$310, 0)), "")))</f>
        <v/>
      </c>
      <c r="J3235" s="73" t="str">
        <f>IF($B3235="", "", IF(IFERROR(INDEX(Meals!$C$11:$C$260, MATCH($B3235, Meals!$B$11:$B$260, 0)), "")="", "", IFERROR(INDEX(Meals!$C$11:$C$260, MATCH($B3235, Meals!$B$11:$B$260, 0)), "")))</f>
        <v/>
      </c>
      <c r="K3235" s="4"/>
      <c r="L3235" s="72" t="str">
        <f t="shared" si="757"/>
        <v/>
      </c>
      <c r="M3235" s="73" t="str">
        <f t="shared" si="758"/>
        <v/>
      </c>
      <c r="N3235" s="4"/>
      <c r="O3235" s="78" t="str">
        <f t="shared" si="759"/>
        <v/>
      </c>
      <c r="P3235" s="79" t="str">
        <f t="shared" si="760"/>
        <v/>
      </c>
      <c r="Q3235" s="4"/>
      <c r="R3235" s="90" t="str">
        <f t="shared" si="761"/>
        <v/>
      </c>
      <c r="S3235" s="4"/>
      <c r="Y3235" s="18" t="str">
        <f t="shared" si="762"/>
        <v/>
      </c>
      <c r="AA3235" s="18" t="str">
        <f t="shared" si="753"/>
        <v/>
      </c>
      <c r="AB3235" s="18" t="str">
        <f t="shared" si="754"/>
        <v/>
      </c>
      <c r="AC3235" s="18" t="str">
        <f t="shared" si="763"/>
        <v/>
      </c>
      <c r="AD3235" s="18" t="str">
        <f t="shared" si="763"/>
        <v/>
      </c>
      <c r="AE3235" s="18" t="str">
        <f t="shared" si="764"/>
        <v/>
      </c>
      <c r="AG3235" s="95" t="str">
        <f>IF($C3235="", "", IF(IFERROR(INDEX(Ingredients!C$11:C$310, MATCH($C3235, Ingredients!$B$11:$B$310, 0)), "")="", "", IFERROR(INDEX(Ingredients!C$11:C$310, MATCH($C3235, Ingredients!$B$11:$B$310, 0)), "")))</f>
        <v/>
      </c>
      <c r="AH3235" s="105" t="str">
        <f>IF($C3235="", "", IF(IFERROR(INDEX(Ingredients!D$11:D$310, MATCH($C3235, Ingredients!$B$11:$B$310, 0)), "")="", "", IFERROR(INDEX(Ingredients!D$11:D$310, MATCH($C3235, Ingredients!$B$11:$B$310, 0)), "")))</f>
        <v/>
      </c>
      <c r="AI3235" s="106" t="str">
        <f>IF($C3235="", "", IF(IFERROR(INDEX(Ingredients!E$11:E$310, MATCH($C3235, Ingredients!$B$11:$B$310, 0)), "")="", "", IFERROR(INDEX(Ingredients!E$11:E$310, MATCH($C3235, Ingredients!$B$11:$B$310, 0)), "")))</f>
        <v/>
      </c>
      <c r="AJ3235" s="108" t="str">
        <f>IF($C3235="", "", IF(IFERROR(INDEX(Ingredients!F$11:F$310, MATCH($C3235, Ingredients!$B$11:$B$310, 0)), "")="", "", IFERROR(INDEX(Ingredients!F$11:F$310, MATCH($C3235, Ingredients!$B$11:$B$310, 0)), "")))</f>
        <v/>
      </c>
      <c r="AK3235" s="106" t="str">
        <f>IF($C3235="", "", IF(IFERROR(INDEX(Ingredients!G$11:G$310, MATCH($C3235, Ingredients!$B$11:$B$310, 0)), "")="", "", IFERROR(INDEX(Ingredients!G$11:G$310, MATCH($C3235, Ingredients!$B$11:$B$310, 0)), "")))</f>
        <v/>
      </c>
      <c r="AL3235" s="79" t="str">
        <f>IF($C3235="", "", IF(IFERROR(INDEX(Ingredients!H$11:H$310, MATCH($C3235, Ingredients!$B$11:$B$310, 0)), "")="", "", IFERROR(INDEX(Ingredients!H$11:H$310, MATCH($C3235, Ingredients!$B$11:$B$310, 0)), "")))</f>
        <v/>
      </c>
      <c r="AN3235" s="83" t="str">
        <f t="shared" si="755"/>
        <v/>
      </c>
      <c r="AP3235" s="114" t="str">
        <f t="shared" si="765"/>
        <v/>
      </c>
      <c r="AR3235" s="117" t="str">
        <f>IF($C3235="", "", IF(IFERROR(INDEX(Ingredients!$AI$11:$AI$310, MATCH($C3235, Ingredients!$B$11:$B$310, 0)), "")="", "", IFERROR(INDEX(Ingredients!$AI$11:$AI$310, MATCH($C3235, Ingredients!$B$11:$B$310, 0)), "")))</f>
        <v/>
      </c>
      <c r="AT3235" s="120" t="str">
        <f t="shared" si="766"/>
        <v/>
      </c>
      <c r="AV3235" s="90" t="str">
        <f t="shared" si="756"/>
        <v/>
      </c>
      <c r="AX3235" s="90" t="str">
        <f>IF($AV3235="", "", COUNTIF($AV$11:$AV$5010, "&lt;"&amp;$AV3235)+1+COUNTIF($AV$11:$AV3235, $AV3235)-1)</f>
        <v/>
      </c>
      <c r="AZ3235" s="111" t="str">
        <f>IF($B3235="", "", SUMIF('Shopping List'!$AV$11:$AV$25, $B3235, 'Shopping List'!$BN$11:$BN$25))</f>
        <v/>
      </c>
      <c r="BB3235" s="117" t="str">
        <f t="shared" si="767"/>
        <v/>
      </c>
    </row>
    <row r="3236" spans="1:54" x14ac:dyDescent="0.25">
      <c r="A3236" s="4"/>
      <c r="B3236" s="37"/>
      <c r="C3236" s="124"/>
      <c r="D3236" s="39"/>
      <c r="E3236" s="125"/>
      <c r="F3236" s="48"/>
      <c r="G3236" s="4"/>
      <c r="H3236" s="4"/>
      <c r="I3236" s="95" t="str">
        <f>IF($C3236="", "", IF(IFERROR(INDEX(Ingredients!$C$11:$C$310, MATCH($C3236, Ingredients!$B$11:$B$310, 0)), "")="", "", IFERROR(INDEX(Ingredients!$C$11:$C$310, MATCH($C3236, Ingredients!$B$11:$B$310, 0)), "")))</f>
        <v/>
      </c>
      <c r="J3236" s="73" t="str">
        <f>IF($B3236="", "", IF(IFERROR(INDEX(Meals!$C$11:$C$260, MATCH($B3236, Meals!$B$11:$B$260, 0)), "")="", "", IFERROR(INDEX(Meals!$C$11:$C$260, MATCH($B3236, Meals!$B$11:$B$260, 0)), "")))</f>
        <v/>
      </c>
      <c r="K3236" s="4"/>
      <c r="L3236" s="72" t="str">
        <f t="shared" si="757"/>
        <v/>
      </c>
      <c r="M3236" s="73" t="str">
        <f t="shared" si="758"/>
        <v/>
      </c>
      <c r="N3236" s="4"/>
      <c r="O3236" s="78" t="str">
        <f t="shared" si="759"/>
        <v/>
      </c>
      <c r="P3236" s="79" t="str">
        <f t="shared" si="760"/>
        <v/>
      </c>
      <c r="Q3236" s="4"/>
      <c r="R3236" s="90" t="str">
        <f t="shared" si="761"/>
        <v/>
      </c>
      <c r="S3236" s="4"/>
      <c r="Y3236" s="18" t="str">
        <f t="shared" si="762"/>
        <v/>
      </c>
      <c r="AA3236" s="18" t="str">
        <f t="shared" si="753"/>
        <v/>
      </c>
      <c r="AB3236" s="18" t="str">
        <f t="shared" si="754"/>
        <v/>
      </c>
      <c r="AC3236" s="18" t="str">
        <f t="shared" si="763"/>
        <v/>
      </c>
      <c r="AD3236" s="18" t="str">
        <f t="shared" si="763"/>
        <v/>
      </c>
      <c r="AE3236" s="18" t="str">
        <f t="shared" si="764"/>
        <v/>
      </c>
      <c r="AG3236" s="95" t="str">
        <f>IF($C3236="", "", IF(IFERROR(INDEX(Ingredients!C$11:C$310, MATCH($C3236, Ingredients!$B$11:$B$310, 0)), "")="", "", IFERROR(INDEX(Ingredients!C$11:C$310, MATCH($C3236, Ingredients!$B$11:$B$310, 0)), "")))</f>
        <v/>
      </c>
      <c r="AH3236" s="105" t="str">
        <f>IF($C3236="", "", IF(IFERROR(INDEX(Ingredients!D$11:D$310, MATCH($C3236, Ingredients!$B$11:$B$310, 0)), "")="", "", IFERROR(INDEX(Ingredients!D$11:D$310, MATCH($C3236, Ingredients!$B$11:$B$310, 0)), "")))</f>
        <v/>
      </c>
      <c r="AI3236" s="106" t="str">
        <f>IF($C3236="", "", IF(IFERROR(INDEX(Ingredients!E$11:E$310, MATCH($C3236, Ingredients!$B$11:$B$310, 0)), "")="", "", IFERROR(INDEX(Ingredients!E$11:E$310, MATCH($C3236, Ingredients!$B$11:$B$310, 0)), "")))</f>
        <v/>
      </c>
      <c r="AJ3236" s="108" t="str">
        <f>IF($C3236="", "", IF(IFERROR(INDEX(Ingredients!F$11:F$310, MATCH($C3236, Ingredients!$B$11:$B$310, 0)), "")="", "", IFERROR(INDEX(Ingredients!F$11:F$310, MATCH($C3236, Ingredients!$B$11:$B$310, 0)), "")))</f>
        <v/>
      </c>
      <c r="AK3236" s="106" t="str">
        <f>IF($C3236="", "", IF(IFERROR(INDEX(Ingredients!G$11:G$310, MATCH($C3236, Ingredients!$B$11:$B$310, 0)), "")="", "", IFERROR(INDEX(Ingredients!G$11:G$310, MATCH($C3236, Ingredients!$B$11:$B$310, 0)), "")))</f>
        <v/>
      </c>
      <c r="AL3236" s="79" t="str">
        <f>IF($C3236="", "", IF(IFERROR(INDEX(Ingredients!H$11:H$310, MATCH($C3236, Ingredients!$B$11:$B$310, 0)), "")="", "", IFERROR(INDEX(Ingredients!H$11:H$310, MATCH($C3236, Ingredients!$B$11:$B$310, 0)), "")))</f>
        <v/>
      </c>
      <c r="AN3236" s="83" t="str">
        <f t="shared" si="755"/>
        <v/>
      </c>
      <c r="AP3236" s="114" t="str">
        <f t="shared" si="765"/>
        <v/>
      </c>
      <c r="AR3236" s="117" t="str">
        <f>IF($C3236="", "", IF(IFERROR(INDEX(Ingredients!$AI$11:$AI$310, MATCH($C3236, Ingredients!$B$11:$B$310, 0)), "")="", "", IFERROR(INDEX(Ingredients!$AI$11:$AI$310, MATCH($C3236, Ingredients!$B$11:$B$310, 0)), "")))</f>
        <v/>
      </c>
      <c r="AT3236" s="120" t="str">
        <f t="shared" si="766"/>
        <v/>
      </c>
      <c r="AV3236" s="90" t="str">
        <f t="shared" si="756"/>
        <v/>
      </c>
      <c r="AX3236" s="90" t="str">
        <f>IF($AV3236="", "", COUNTIF($AV$11:$AV$5010, "&lt;"&amp;$AV3236)+1+COUNTIF($AV$11:$AV3236, $AV3236)-1)</f>
        <v/>
      </c>
      <c r="AZ3236" s="111" t="str">
        <f>IF($B3236="", "", SUMIF('Shopping List'!$AV$11:$AV$25, $B3236, 'Shopping List'!$BN$11:$BN$25))</f>
        <v/>
      </c>
      <c r="BB3236" s="117" t="str">
        <f t="shared" si="767"/>
        <v/>
      </c>
    </row>
    <row r="3237" spans="1:54" x14ac:dyDescent="0.25">
      <c r="A3237" s="4"/>
      <c r="B3237" s="37"/>
      <c r="C3237" s="124"/>
      <c r="D3237" s="39"/>
      <c r="E3237" s="125"/>
      <c r="F3237" s="48"/>
      <c r="G3237" s="4"/>
      <c r="H3237" s="4"/>
      <c r="I3237" s="95" t="str">
        <f>IF($C3237="", "", IF(IFERROR(INDEX(Ingredients!$C$11:$C$310, MATCH($C3237, Ingredients!$B$11:$B$310, 0)), "")="", "", IFERROR(INDEX(Ingredients!$C$11:$C$310, MATCH($C3237, Ingredients!$B$11:$B$310, 0)), "")))</f>
        <v/>
      </c>
      <c r="J3237" s="73" t="str">
        <f>IF($B3237="", "", IF(IFERROR(INDEX(Meals!$C$11:$C$260, MATCH($B3237, Meals!$B$11:$B$260, 0)), "")="", "", IFERROR(INDEX(Meals!$C$11:$C$260, MATCH($B3237, Meals!$B$11:$B$260, 0)), "")))</f>
        <v/>
      </c>
      <c r="K3237" s="4"/>
      <c r="L3237" s="72" t="str">
        <f t="shared" si="757"/>
        <v/>
      </c>
      <c r="M3237" s="73" t="str">
        <f t="shared" si="758"/>
        <v/>
      </c>
      <c r="N3237" s="4"/>
      <c r="O3237" s="78" t="str">
        <f t="shared" si="759"/>
        <v/>
      </c>
      <c r="P3237" s="79" t="str">
        <f t="shared" si="760"/>
        <v/>
      </c>
      <c r="Q3237" s="4"/>
      <c r="R3237" s="90" t="str">
        <f t="shared" si="761"/>
        <v/>
      </c>
      <c r="S3237" s="4"/>
      <c r="Y3237" s="18" t="str">
        <f t="shared" si="762"/>
        <v/>
      </c>
      <c r="AA3237" s="18" t="str">
        <f t="shared" si="753"/>
        <v/>
      </c>
      <c r="AB3237" s="18" t="str">
        <f t="shared" si="754"/>
        <v/>
      </c>
      <c r="AC3237" s="18" t="str">
        <f t="shared" si="763"/>
        <v/>
      </c>
      <c r="AD3237" s="18" t="str">
        <f t="shared" si="763"/>
        <v/>
      </c>
      <c r="AE3237" s="18" t="str">
        <f t="shared" si="764"/>
        <v/>
      </c>
      <c r="AG3237" s="95" t="str">
        <f>IF($C3237="", "", IF(IFERROR(INDEX(Ingredients!C$11:C$310, MATCH($C3237, Ingredients!$B$11:$B$310, 0)), "")="", "", IFERROR(INDEX(Ingredients!C$11:C$310, MATCH($C3237, Ingredients!$B$11:$B$310, 0)), "")))</f>
        <v/>
      </c>
      <c r="AH3237" s="105" t="str">
        <f>IF($C3237="", "", IF(IFERROR(INDEX(Ingredients!D$11:D$310, MATCH($C3237, Ingredients!$B$11:$B$310, 0)), "")="", "", IFERROR(INDEX(Ingredients!D$11:D$310, MATCH($C3237, Ingredients!$B$11:$B$310, 0)), "")))</f>
        <v/>
      </c>
      <c r="AI3237" s="106" t="str">
        <f>IF($C3237="", "", IF(IFERROR(INDEX(Ingredients!E$11:E$310, MATCH($C3237, Ingredients!$B$11:$B$310, 0)), "")="", "", IFERROR(INDEX(Ingredients!E$11:E$310, MATCH($C3237, Ingredients!$B$11:$B$310, 0)), "")))</f>
        <v/>
      </c>
      <c r="AJ3237" s="108" t="str">
        <f>IF($C3237="", "", IF(IFERROR(INDEX(Ingredients!F$11:F$310, MATCH($C3237, Ingredients!$B$11:$B$310, 0)), "")="", "", IFERROR(INDEX(Ingredients!F$11:F$310, MATCH($C3237, Ingredients!$B$11:$B$310, 0)), "")))</f>
        <v/>
      </c>
      <c r="AK3237" s="106" t="str">
        <f>IF($C3237="", "", IF(IFERROR(INDEX(Ingredients!G$11:G$310, MATCH($C3237, Ingredients!$B$11:$B$310, 0)), "")="", "", IFERROR(INDEX(Ingredients!G$11:G$310, MATCH($C3237, Ingredients!$B$11:$B$310, 0)), "")))</f>
        <v/>
      </c>
      <c r="AL3237" s="79" t="str">
        <f>IF($C3237="", "", IF(IFERROR(INDEX(Ingredients!H$11:H$310, MATCH($C3237, Ingredients!$B$11:$B$310, 0)), "")="", "", IFERROR(INDEX(Ingredients!H$11:H$310, MATCH($C3237, Ingredients!$B$11:$B$310, 0)), "")))</f>
        <v/>
      </c>
      <c r="AN3237" s="83" t="str">
        <f t="shared" si="755"/>
        <v/>
      </c>
      <c r="AP3237" s="114" t="str">
        <f t="shared" si="765"/>
        <v/>
      </c>
      <c r="AR3237" s="117" t="str">
        <f>IF($C3237="", "", IF(IFERROR(INDEX(Ingredients!$AI$11:$AI$310, MATCH($C3237, Ingredients!$B$11:$B$310, 0)), "")="", "", IFERROR(INDEX(Ingredients!$AI$11:$AI$310, MATCH($C3237, Ingredients!$B$11:$B$310, 0)), "")))</f>
        <v/>
      </c>
      <c r="AT3237" s="120" t="str">
        <f t="shared" si="766"/>
        <v/>
      </c>
      <c r="AV3237" s="90" t="str">
        <f t="shared" si="756"/>
        <v/>
      </c>
      <c r="AX3237" s="90" t="str">
        <f>IF($AV3237="", "", COUNTIF($AV$11:$AV$5010, "&lt;"&amp;$AV3237)+1+COUNTIF($AV$11:$AV3237, $AV3237)-1)</f>
        <v/>
      </c>
      <c r="AZ3237" s="111" t="str">
        <f>IF($B3237="", "", SUMIF('Shopping List'!$AV$11:$AV$25, $B3237, 'Shopping List'!$BN$11:$BN$25))</f>
        <v/>
      </c>
      <c r="BB3237" s="117" t="str">
        <f t="shared" si="767"/>
        <v/>
      </c>
    </row>
    <row r="3238" spans="1:54" x14ac:dyDescent="0.25">
      <c r="A3238" s="4"/>
      <c r="B3238" s="37"/>
      <c r="C3238" s="124"/>
      <c r="D3238" s="39"/>
      <c r="E3238" s="125"/>
      <c r="F3238" s="48"/>
      <c r="G3238" s="4"/>
      <c r="H3238" s="4"/>
      <c r="I3238" s="95" t="str">
        <f>IF($C3238="", "", IF(IFERROR(INDEX(Ingredients!$C$11:$C$310, MATCH($C3238, Ingredients!$B$11:$B$310, 0)), "")="", "", IFERROR(INDEX(Ingredients!$C$11:$C$310, MATCH($C3238, Ingredients!$B$11:$B$310, 0)), "")))</f>
        <v/>
      </c>
      <c r="J3238" s="73" t="str">
        <f>IF($B3238="", "", IF(IFERROR(INDEX(Meals!$C$11:$C$260, MATCH($B3238, Meals!$B$11:$B$260, 0)), "")="", "", IFERROR(INDEX(Meals!$C$11:$C$260, MATCH($B3238, Meals!$B$11:$B$260, 0)), "")))</f>
        <v/>
      </c>
      <c r="K3238" s="4"/>
      <c r="L3238" s="72" t="str">
        <f t="shared" si="757"/>
        <v/>
      </c>
      <c r="M3238" s="73" t="str">
        <f t="shared" si="758"/>
        <v/>
      </c>
      <c r="N3238" s="4"/>
      <c r="O3238" s="78" t="str">
        <f t="shared" si="759"/>
        <v/>
      </c>
      <c r="P3238" s="79" t="str">
        <f t="shared" si="760"/>
        <v/>
      </c>
      <c r="Q3238" s="4"/>
      <c r="R3238" s="90" t="str">
        <f t="shared" si="761"/>
        <v/>
      </c>
      <c r="S3238" s="4"/>
      <c r="Y3238" s="18" t="str">
        <f t="shared" si="762"/>
        <v/>
      </c>
      <c r="AA3238" s="18" t="str">
        <f t="shared" si="753"/>
        <v/>
      </c>
      <c r="AB3238" s="18" t="str">
        <f t="shared" si="754"/>
        <v/>
      </c>
      <c r="AC3238" s="18" t="str">
        <f t="shared" si="763"/>
        <v/>
      </c>
      <c r="AD3238" s="18" t="str">
        <f t="shared" si="763"/>
        <v/>
      </c>
      <c r="AE3238" s="18" t="str">
        <f t="shared" si="764"/>
        <v/>
      </c>
      <c r="AG3238" s="95" t="str">
        <f>IF($C3238="", "", IF(IFERROR(INDEX(Ingredients!C$11:C$310, MATCH($C3238, Ingredients!$B$11:$B$310, 0)), "")="", "", IFERROR(INDEX(Ingredients!C$11:C$310, MATCH($C3238, Ingredients!$B$11:$B$310, 0)), "")))</f>
        <v/>
      </c>
      <c r="AH3238" s="105" t="str">
        <f>IF($C3238="", "", IF(IFERROR(INDEX(Ingredients!D$11:D$310, MATCH($C3238, Ingredients!$B$11:$B$310, 0)), "")="", "", IFERROR(INDEX(Ingredients!D$11:D$310, MATCH($C3238, Ingredients!$B$11:$B$310, 0)), "")))</f>
        <v/>
      </c>
      <c r="AI3238" s="106" t="str">
        <f>IF($C3238="", "", IF(IFERROR(INDEX(Ingredients!E$11:E$310, MATCH($C3238, Ingredients!$B$11:$B$310, 0)), "")="", "", IFERROR(INDEX(Ingredients!E$11:E$310, MATCH($C3238, Ingredients!$B$11:$B$310, 0)), "")))</f>
        <v/>
      </c>
      <c r="AJ3238" s="108" t="str">
        <f>IF($C3238="", "", IF(IFERROR(INDEX(Ingredients!F$11:F$310, MATCH($C3238, Ingredients!$B$11:$B$310, 0)), "")="", "", IFERROR(INDEX(Ingredients!F$11:F$310, MATCH($C3238, Ingredients!$B$11:$B$310, 0)), "")))</f>
        <v/>
      </c>
      <c r="AK3238" s="106" t="str">
        <f>IF($C3238="", "", IF(IFERROR(INDEX(Ingredients!G$11:G$310, MATCH($C3238, Ingredients!$B$11:$B$310, 0)), "")="", "", IFERROR(INDEX(Ingredients!G$11:G$310, MATCH($C3238, Ingredients!$B$11:$B$310, 0)), "")))</f>
        <v/>
      </c>
      <c r="AL3238" s="79" t="str">
        <f>IF($C3238="", "", IF(IFERROR(INDEX(Ingredients!H$11:H$310, MATCH($C3238, Ingredients!$B$11:$B$310, 0)), "")="", "", IFERROR(INDEX(Ingredients!H$11:H$310, MATCH($C3238, Ingredients!$B$11:$B$310, 0)), "")))</f>
        <v/>
      </c>
      <c r="AN3238" s="83" t="str">
        <f t="shared" si="755"/>
        <v/>
      </c>
      <c r="AP3238" s="114" t="str">
        <f t="shared" si="765"/>
        <v/>
      </c>
      <c r="AR3238" s="117" t="str">
        <f>IF($C3238="", "", IF(IFERROR(INDEX(Ingredients!$AI$11:$AI$310, MATCH($C3238, Ingredients!$B$11:$B$310, 0)), "")="", "", IFERROR(INDEX(Ingredients!$AI$11:$AI$310, MATCH($C3238, Ingredients!$B$11:$B$310, 0)), "")))</f>
        <v/>
      </c>
      <c r="AT3238" s="120" t="str">
        <f t="shared" si="766"/>
        <v/>
      </c>
      <c r="AV3238" s="90" t="str">
        <f t="shared" si="756"/>
        <v/>
      </c>
      <c r="AX3238" s="90" t="str">
        <f>IF($AV3238="", "", COUNTIF($AV$11:$AV$5010, "&lt;"&amp;$AV3238)+1+COUNTIF($AV$11:$AV3238, $AV3238)-1)</f>
        <v/>
      </c>
      <c r="AZ3238" s="111" t="str">
        <f>IF($B3238="", "", SUMIF('Shopping List'!$AV$11:$AV$25, $B3238, 'Shopping List'!$BN$11:$BN$25))</f>
        <v/>
      </c>
      <c r="BB3238" s="117" t="str">
        <f t="shared" si="767"/>
        <v/>
      </c>
    </row>
    <row r="3239" spans="1:54" x14ac:dyDescent="0.25">
      <c r="A3239" s="4"/>
      <c r="B3239" s="37"/>
      <c r="C3239" s="124"/>
      <c r="D3239" s="39"/>
      <c r="E3239" s="125"/>
      <c r="F3239" s="48"/>
      <c r="G3239" s="4"/>
      <c r="H3239" s="4"/>
      <c r="I3239" s="95" t="str">
        <f>IF($C3239="", "", IF(IFERROR(INDEX(Ingredients!$C$11:$C$310, MATCH($C3239, Ingredients!$B$11:$B$310, 0)), "")="", "", IFERROR(INDEX(Ingredients!$C$11:$C$310, MATCH($C3239, Ingredients!$B$11:$B$310, 0)), "")))</f>
        <v/>
      </c>
      <c r="J3239" s="73" t="str">
        <f>IF($B3239="", "", IF(IFERROR(INDEX(Meals!$C$11:$C$260, MATCH($B3239, Meals!$B$11:$B$260, 0)), "")="", "", IFERROR(INDEX(Meals!$C$11:$C$260, MATCH($B3239, Meals!$B$11:$B$260, 0)), "")))</f>
        <v/>
      </c>
      <c r="K3239" s="4"/>
      <c r="L3239" s="72" t="str">
        <f t="shared" si="757"/>
        <v/>
      </c>
      <c r="M3239" s="73" t="str">
        <f t="shared" si="758"/>
        <v/>
      </c>
      <c r="N3239" s="4"/>
      <c r="O3239" s="78" t="str">
        <f t="shared" si="759"/>
        <v/>
      </c>
      <c r="P3239" s="79" t="str">
        <f t="shared" si="760"/>
        <v/>
      </c>
      <c r="Q3239" s="4"/>
      <c r="R3239" s="90" t="str">
        <f t="shared" si="761"/>
        <v/>
      </c>
      <c r="S3239" s="4"/>
      <c r="Y3239" s="18" t="str">
        <f t="shared" si="762"/>
        <v/>
      </c>
      <c r="AA3239" s="18" t="str">
        <f t="shared" si="753"/>
        <v/>
      </c>
      <c r="AB3239" s="18" t="str">
        <f t="shared" si="754"/>
        <v/>
      </c>
      <c r="AC3239" s="18" t="str">
        <f t="shared" si="763"/>
        <v/>
      </c>
      <c r="AD3239" s="18" t="str">
        <f t="shared" si="763"/>
        <v/>
      </c>
      <c r="AE3239" s="18" t="str">
        <f t="shared" si="764"/>
        <v/>
      </c>
      <c r="AG3239" s="95" t="str">
        <f>IF($C3239="", "", IF(IFERROR(INDEX(Ingredients!C$11:C$310, MATCH($C3239, Ingredients!$B$11:$B$310, 0)), "")="", "", IFERROR(INDEX(Ingredients!C$11:C$310, MATCH($C3239, Ingredients!$B$11:$B$310, 0)), "")))</f>
        <v/>
      </c>
      <c r="AH3239" s="105" t="str">
        <f>IF($C3239="", "", IF(IFERROR(INDEX(Ingredients!D$11:D$310, MATCH($C3239, Ingredients!$B$11:$B$310, 0)), "")="", "", IFERROR(INDEX(Ingredients!D$11:D$310, MATCH($C3239, Ingredients!$B$11:$B$310, 0)), "")))</f>
        <v/>
      </c>
      <c r="AI3239" s="106" t="str">
        <f>IF($C3239="", "", IF(IFERROR(INDEX(Ingredients!E$11:E$310, MATCH($C3239, Ingredients!$B$11:$B$310, 0)), "")="", "", IFERROR(INDEX(Ingredients!E$11:E$310, MATCH($C3239, Ingredients!$B$11:$B$310, 0)), "")))</f>
        <v/>
      </c>
      <c r="AJ3239" s="108" t="str">
        <f>IF($C3239="", "", IF(IFERROR(INDEX(Ingredients!F$11:F$310, MATCH($C3239, Ingredients!$B$11:$B$310, 0)), "")="", "", IFERROR(INDEX(Ingredients!F$11:F$310, MATCH($C3239, Ingredients!$B$11:$B$310, 0)), "")))</f>
        <v/>
      </c>
      <c r="AK3239" s="106" t="str">
        <f>IF($C3239="", "", IF(IFERROR(INDEX(Ingredients!G$11:G$310, MATCH($C3239, Ingredients!$B$11:$B$310, 0)), "")="", "", IFERROR(INDEX(Ingredients!G$11:G$310, MATCH($C3239, Ingredients!$B$11:$B$310, 0)), "")))</f>
        <v/>
      </c>
      <c r="AL3239" s="79" t="str">
        <f>IF($C3239="", "", IF(IFERROR(INDEX(Ingredients!H$11:H$310, MATCH($C3239, Ingredients!$B$11:$B$310, 0)), "")="", "", IFERROR(INDEX(Ingredients!H$11:H$310, MATCH($C3239, Ingredients!$B$11:$B$310, 0)), "")))</f>
        <v/>
      </c>
      <c r="AN3239" s="83" t="str">
        <f t="shared" si="755"/>
        <v/>
      </c>
      <c r="AP3239" s="114" t="str">
        <f t="shared" si="765"/>
        <v/>
      </c>
      <c r="AR3239" s="117" t="str">
        <f>IF($C3239="", "", IF(IFERROR(INDEX(Ingredients!$AI$11:$AI$310, MATCH($C3239, Ingredients!$B$11:$B$310, 0)), "")="", "", IFERROR(INDEX(Ingredients!$AI$11:$AI$310, MATCH($C3239, Ingredients!$B$11:$B$310, 0)), "")))</f>
        <v/>
      </c>
      <c r="AT3239" s="120" t="str">
        <f t="shared" si="766"/>
        <v/>
      </c>
      <c r="AV3239" s="90" t="str">
        <f t="shared" si="756"/>
        <v/>
      </c>
      <c r="AX3239" s="90" t="str">
        <f>IF($AV3239="", "", COUNTIF($AV$11:$AV$5010, "&lt;"&amp;$AV3239)+1+COUNTIF($AV$11:$AV3239, $AV3239)-1)</f>
        <v/>
      </c>
      <c r="AZ3239" s="111" t="str">
        <f>IF($B3239="", "", SUMIF('Shopping List'!$AV$11:$AV$25, $B3239, 'Shopping List'!$BN$11:$BN$25))</f>
        <v/>
      </c>
      <c r="BB3239" s="117" t="str">
        <f t="shared" si="767"/>
        <v/>
      </c>
    </row>
    <row r="3240" spans="1:54" x14ac:dyDescent="0.25">
      <c r="A3240" s="4"/>
      <c r="B3240" s="37"/>
      <c r="C3240" s="124"/>
      <c r="D3240" s="39"/>
      <c r="E3240" s="125"/>
      <c r="F3240" s="48"/>
      <c r="G3240" s="4"/>
      <c r="H3240" s="4"/>
      <c r="I3240" s="95" t="str">
        <f>IF($C3240="", "", IF(IFERROR(INDEX(Ingredients!$C$11:$C$310, MATCH($C3240, Ingredients!$B$11:$B$310, 0)), "")="", "", IFERROR(INDEX(Ingredients!$C$11:$C$310, MATCH($C3240, Ingredients!$B$11:$B$310, 0)), "")))</f>
        <v/>
      </c>
      <c r="J3240" s="73" t="str">
        <f>IF($B3240="", "", IF(IFERROR(INDEX(Meals!$C$11:$C$260, MATCH($B3240, Meals!$B$11:$B$260, 0)), "")="", "", IFERROR(INDEX(Meals!$C$11:$C$260, MATCH($B3240, Meals!$B$11:$B$260, 0)), "")))</f>
        <v/>
      </c>
      <c r="K3240" s="4"/>
      <c r="L3240" s="72" t="str">
        <f t="shared" si="757"/>
        <v/>
      </c>
      <c r="M3240" s="73" t="str">
        <f t="shared" si="758"/>
        <v/>
      </c>
      <c r="N3240" s="4"/>
      <c r="O3240" s="78" t="str">
        <f t="shared" si="759"/>
        <v/>
      </c>
      <c r="P3240" s="79" t="str">
        <f t="shared" si="760"/>
        <v/>
      </c>
      <c r="Q3240" s="4"/>
      <c r="R3240" s="90" t="str">
        <f t="shared" si="761"/>
        <v/>
      </c>
      <c r="S3240" s="4"/>
      <c r="Y3240" s="18" t="str">
        <f t="shared" si="762"/>
        <v/>
      </c>
      <c r="AA3240" s="18" t="str">
        <f t="shared" si="753"/>
        <v/>
      </c>
      <c r="AB3240" s="18" t="str">
        <f t="shared" si="754"/>
        <v/>
      </c>
      <c r="AC3240" s="18" t="str">
        <f t="shared" si="763"/>
        <v/>
      </c>
      <c r="AD3240" s="18" t="str">
        <f t="shared" si="763"/>
        <v/>
      </c>
      <c r="AE3240" s="18" t="str">
        <f t="shared" si="764"/>
        <v/>
      </c>
      <c r="AG3240" s="95" t="str">
        <f>IF($C3240="", "", IF(IFERROR(INDEX(Ingredients!C$11:C$310, MATCH($C3240, Ingredients!$B$11:$B$310, 0)), "")="", "", IFERROR(INDEX(Ingredients!C$11:C$310, MATCH($C3240, Ingredients!$B$11:$B$310, 0)), "")))</f>
        <v/>
      </c>
      <c r="AH3240" s="105" t="str">
        <f>IF($C3240="", "", IF(IFERROR(INDEX(Ingredients!D$11:D$310, MATCH($C3240, Ingredients!$B$11:$B$310, 0)), "")="", "", IFERROR(INDEX(Ingredients!D$11:D$310, MATCH($C3240, Ingredients!$B$11:$B$310, 0)), "")))</f>
        <v/>
      </c>
      <c r="AI3240" s="106" t="str">
        <f>IF($C3240="", "", IF(IFERROR(INDEX(Ingredients!E$11:E$310, MATCH($C3240, Ingredients!$B$11:$B$310, 0)), "")="", "", IFERROR(INDEX(Ingredients!E$11:E$310, MATCH($C3240, Ingredients!$B$11:$B$310, 0)), "")))</f>
        <v/>
      </c>
      <c r="AJ3240" s="108" t="str">
        <f>IF($C3240="", "", IF(IFERROR(INDEX(Ingredients!F$11:F$310, MATCH($C3240, Ingredients!$B$11:$B$310, 0)), "")="", "", IFERROR(INDEX(Ingredients!F$11:F$310, MATCH($C3240, Ingredients!$B$11:$B$310, 0)), "")))</f>
        <v/>
      </c>
      <c r="AK3240" s="106" t="str">
        <f>IF($C3240="", "", IF(IFERROR(INDEX(Ingredients!G$11:G$310, MATCH($C3240, Ingredients!$B$11:$B$310, 0)), "")="", "", IFERROR(INDEX(Ingredients!G$11:G$310, MATCH($C3240, Ingredients!$B$11:$B$310, 0)), "")))</f>
        <v/>
      </c>
      <c r="AL3240" s="79" t="str">
        <f>IF($C3240="", "", IF(IFERROR(INDEX(Ingredients!H$11:H$310, MATCH($C3240, Ingredients!$B$11:$B$310, 0)), "")="", "", IFERROR(INDEX(Ingredients!H$11:H$310, MATCH($C3240, Ingredients!$B$11:$B$310, 0)), "")))</f>
        <v/>
      </c>
      <c r="AN3240" s="83" t="str">
        <f t="shared" si="755"/>
        <v/>
      </c>
      <c r="AP3240" s="114" t="str">
        <f t="shared" si="765"/>
        <v/>
      </c>
      <c r="AR3240" s="117" t="str">
        <f>IF($C3240="", "", IF(IFERROR(INDEX(Ingredients!$AI$11:$AI$310, MATCH($C3240, Ingredients!$B$11:$B$310, 0)), "")="", "", IFERROR(INDEX(Ingredients!$AI$11:$AI$310, MATCH($C3240, Ingredients!$B$11:$B$310, 0)), "")))</f>
        <v/>
      </c>
      <c r="AT3240" s="120" t="str">
        <f t="shared" si="766"/>
        <v/>
      </c>
      <c r="AV3240" s="90" t="str">
        <f t="shared" si="756"/>
        <v/>
      </c>
      <c r="AX3240" s="90" t="str">
        <f>IF($AV3240="", "", COUNTIF($AV$11:$AV$5010, "&lt;"&amp;$AV3240)+1+COUNTIF($AV$11:$AV3240, $AV3240)-1)</f>
        <v/>
      </c>
      <c r="AZ3240" s="111" t="str">
        <f>IF($B3240="", "", SUMIF('Shopping List'!$AV$11:$AV$25, $B3240, 'Shopping List'!$BN$11:$BN$25))</f>
        <v/>
      </c>
      <c r="BB3240" s="117" t="str">
        <f t="shared" si="767"/>
        <v/>
      </c>
    </row>
    <row r="3241" spans="1:54" x14ac:dyDescent="0.25">
      <c r="A3241" s="4"/>
      <c r="B3241" s="37"/>
      <c r="C3241" s="124"/>
      <c r="D3241" s="39"/>
      <c r="E3241" s="125"/>
      <c r="F3241" s="48"/>
      <c r="G3241" s="4"/>
      <c r="H3241" s="4"/>
      <c r="I3241" s="95" t="str">
        <f>IF($C3241="", "", IF(IFERROR(INDEX(Ingredients!$C$11:$C$310, MATCH($C3241, Ingredients!$B$11:$B$310, 0)), "")="", "", IFERROR(INDEX(Ingredients!$C$11:$C$310, MATCH($C3241, Ingredients!$B$11:$B$310, 0)), "")))</f>
        <v/>
      </c>
      <c r="J3241" s="73" t="str">
        <f>IF($B3241="", "", IF(IFERROR(INDEX(Meals!$C$11:$C$260, MATCH($B3241, Meals!$B$11:$B$260, 0)), "")="", "", IFERROR(INDEX(Meals!$C$11:$C$260, MATCH($B3241, Meals!$B$11:$B$260, 0)), "")))</f>
        <v/>
      </c>
      <c r="K3241" s="4"/>
      <c r="L3241" s="72" t="str">
        <f t="shared" si="757"/>
        <v/>
      </c>
      <c r="M3241" s="73" t="str">
        <f t="shared" si="758"/>
        <v/>
      </c>
      <c r="N3241" s="4"/>
      <c r="O3241" s="78" t="str">
        <f t="shared" si="759"/>
        <v/>
      </c>
      <c r="P3241" s="79" t="str">
        <f t="shared" si="760"/>
        <v/>
      </c>
      <c r="Q3241" s="4"/>
      <c r="R3241" s="90" t="str">
        <f t="shared" si="761"/>
        <v/>
      </c>
      <c r="S3241" s="4"/>
      <c r="Y3241" s="18" t="str">
        <f t="shared" si="762"/>
        <v/>
      </c>
      <c r="AA3241" s="18" t="str">
        <f t="shared" si="753"/>
        <v/>
      </c>
      <c r="AB3241" s="18" t="str">
        <f t="shared" si="754"/>
        <v/>
      </c>
      <c r="AC3241" s="18" t="str">
        <f t="shared" si="763"/>
        <v/>
      </c>
      <c r="AD3241" s="18" t="str">
        <f t="shared" si="763"/>
        <v/>
      </c>
      <c r="AE3241" s="18" t="str">
        <f t="shared" si="764"/>
        <v/>
      </c>
      <c r="AG3241" s="95" t="str">
        <f>IF($C3241="", "", IF(IFERROR(INDEX(Ingredients!C$11:C$310, MATCH($C3241, Ingredients!$B$11:$B$310, 0)), "")="", "", IFERROR(INDEX(Ingredients!C$11:C$310, MATCH($C3241, Ingredients!$B$11:$B$310, 0)), "")))</f>
        <v/>
      </c>
      <c r="AH3241" s="105" t="str">
        <f>IF($C3241="", "", IF(IFERROR(INDEX(Ingredients!D$11:D$310, MATCH($C3241, Ingredients!$B$11:$B$310, 0)), "")="", "", IFERROR(INDEX(Ingredients!D$11:D$310, MATCH($C3241, Ingredients!$B$11:$B$310, 0)), "")))</f>
        <v/>
      </c>
      <c r="AI3241" s="106" t="str">
        <f>IF($C3241="", "", IF(IFERROR(INDEX(Ingredients!E$11:E$310, MATCH($C3241, Ingredients!$B$11:$B$310, 0)), "")="", "", IFERROR(INDEX(Ingredients!E$11:E$310, MATCH($C3241, Ingredients!$B$11:$B$310, 0)), "")))</f>
        <v/>
      </c>
      <c r="AJ3241" s="108" t="str">
        <f>IF($C3241="", "", IF(IFERROR(INDEX(Ingredients!F$11:F$310, MATCH($C3241, Ingredients!$B$11:$B$310, 0)), "")="", "", IFERROR(INDEX(Ingredients!F$11:F$310, MATCH($C3241, Ingredients!$B$11:$B$310, 0)), "")))</f>
        <v/>
      </c>
      <c r="AK3241" s="106" t="str">
        <f>IF($C3241="", "", IF(IFERROR(INDEX(Ingredients!G$11:G$310, MATCH($C3241, Ingredients!$B$11:$B$310, 0)), "")="", "", IFERROR(INDEX(Ingredients!G$11:G$310, MATCH($C3241, Ingredients!$B$11:$B$310, 0)), "")))</f>
        <v/>
      </c>
      <c r="AL3241" s="79" t="str">
        <f>IF($C3241="", "", IF(IFERROR(INDEX(Ingredients!H$11:H$310, MATCH($C3241, Ingredients!$B$11:$B$310, 0)), "")="", "", IFERROR(INDEX(Ingredients!H$11:H$310, MATCH($C3241, Ingredients!$B$11:$B$310, 0)), "")))</f>
        <v/>
      </c>
      <c r="AN3241" s="83" t="str">
        <f t="shared" si="755"/>
        <v/>
      </c>
      <c r="AP3241" s="114" t="str">
        <f t="shared" si="765"/>
        <v/>
      </c>
      <c r="AR3241" s="117" t="str">
        <f>IF($C3241="", "", IF(IFERROR(INDEX(Ingredients!$AI$11:$AI$310, MATCH($C3241, Ingredients!$B$11:$B$310, 0)), "")="", "", IFERROR(INDEX(Ingredients!$AI$11:$AI$310, MATCH($C3241, Ingredients!$B$11:$B$310, 0)), "")))</f>
        <v/>
      </c>
      <c r="AT3241" s="120" t="str">
        <f t="shared" si="766"/>
        <v/>
      </c>
      <c r="AV3241" s="90" t="str">
        <f t="shared" si="756"/>
        <v/>
      </c>
      <c r="AX3241" s="90" t="str">
        <f>IF($AV3241="", "", COUNTIF($AV$11:$AV$5010, "&lt;"&amp;$AV3241)+1+COUNTIF($AV$11:$AV3241, $AV3241)-1)</f>
        <v/>
      </c>
      <c r="AZ3241" s="111" t="str">
        <f>IF($B3241="", "", SUMIF('Shopping List'!$AV$11:$AV$25, $B3241, 'Shopping List'!$BN$11:$BN$25))</f>
        <v/>
      </c>
      <c r="BB3241" s="117" t="str">
        <f t="shared" si="767"/>
        <v/>
      </c>
    </row>
    <row r="3242" spans="1:54" x14ac:dyDescent="0.25">
      <c r="A3242" s="4"/>
      <c r="B3242" s="37"/>
      <c r="C3242" s="124"/>
      <c r="D3242" s="39"/>
      <c r="E3242" s="125"/>
      <c r="F3242" s="48"/>
      <c r="G3242" s="4"/>
      <c r="H3242" s="4"/>
      <c r="I3242" s="95" t="str">
        <f>IF($C3242="", "", IF(IFERROR(INDEX(Ingredients!$C$11:$C$310, MATCH($C3242, Ingredients!$B$11:$B$310, 0)), "")="", "", IFERROR(INDEX(Ingredients!$C$11:$C$310, MATCH($C3242, Ingredients!$B$11:$B$310, 0)), "")))</f>
        <v/>
      </c>
      <c r="J3242" s="73" t="str">
        <f>IF($B3242="", "", IF(IFERROR(INDEX(Meals!$C$11:$C$260, MATCH($B3242, Meals!$B$11:$B$260, 0)), "")="", "", IFERROR(INDEX(Meals!$C$11:$C$260, MATCH($B3242, Meals!$B$11:$B$260, 0)), "")))</f>
        <v/>
      </c>
      <c r="K3242" s="4"/>
      <c r="L3242" s="72" t="str">
        <f t="shared" si="757"/>
        <v/>
      </c>
      <c r="M3242" s="73" t="str">
        <f t="shared" si="758"/>
        <v/>
      </c>
      <c r="N3242" s="4"/>
      <c r="O3242" s="78" t="str">
        <f t="shared" si="759"/>
        <v/>
      </c>
      <c r="P3242" s="79" t="str">
        <f t="shared" si="760"/>
        <v/>
      </c>
      <c r="Q3242" s="4"/>
      <c r="R3242" s="90" t="str">
        <f t="shared" si="761"/>
        <v/>
      </c>
      <c r="S3242" s="4"/>
      <c r="Y3242" s="18" t="str">
        <f t="shared" si="762"/>
        <v/>
      </c>
      <c r="AA3242" s="18" t="str">
        <f t="shared" si="753"/>
        <v/>
      </c>
      <c r="AB3242" s="18" t="str">
        <f t="shared" si="754"/>
        <v/>
      </c>
      <c r="AC3242" s="18" t="str">
        <f t="shared" si="763"/>
        <v/>
      </c>
      <c r="AD3242" s="18" t="str">
        <f t="shared" si="763"/>
        <v/>
      </c>
      <c r="AE3242" s="18" t="str">
        <f t="shared" si="764"/>
        <v/>
      </c>
      <c r="AG3242" s="95" t="str">
        <f>IF($C3242="", "", IF(IFERROR(INDEX(Ingredients!C$11:C$310, MATCH($C3242, Ingredients!$B$11:$B$310, 0)), "")="", "", IFERROR(INDEX(Ingredients!C$11:C$310, MATCH($C3242, Ingredients!$B$11:$B$310, 0)), "")))</f>
        <v/>
      </c>
      <c r="AH3242" s="105" t="str">
        <f>IF($C3242="", "", IF(IFERROR(INDEX(Ingredients!D$11:D$310, MATCH($C3242, Ingredients!$B$11:$B$310, 0)), "")="", "", IFERROR(INDEX(Ingredients!D$11:D$310, MATCH($C3242, Ingredients!$B$11:$B$310, 0)), "")))</f>
        <v/>
      </c>
      <c r="AI3242" s="106" t="str">
        <f>IF($C3242="", "", IF(IFERROR(INDEX(Ingredients!E$11:E$310, MATCH($C3242, Ingredients!$B$11:$B$310, 0)), "")="", "", IFERROR(INDEX(Ingredients!E$11:E$310, MATCH($C3242, Ingredients!$B$11:$B$310, 0)), "")))</f>
        <v/>
      </c>
      <c r="AJ3242" s="108" t="str">
        <f>IF($C3242="", "", IF(IFERROR(INDEX(Ingredients!F$11:F$310, MATCH($C3242, Ingredients!$B$11:$B$310, 0)), "")="", "", IFERROR(INDEX(Ingredients!F$11:F$310, MATCH($C3242, Ingredients!$B$11:$B$310, 0)), "")))</f>
        <v/>
      </c>
      <c r="AK3242" s="106" t="str">
        <f>IF($C3242="", "", IF(IFERROR(INDEX(Ingredients!G$11:G$310, MATCH($C3242, Ingredients!$B$11:$B$310, 0)), "")="", "", IFERROR(INDEX(Ingredients!G$11:G$310, MATCH($C3242, Ingredients!$B$11:$B$310, 0)), "")))</f>
        <v/>
      </c>
      <c r="AL3242" s="79" t="str">
        <f>IF($C3242="", "", IF(IFERROR(INDEX(Ingredients!H$11:H$310, MATCH($C3242, Ingredients!$B$11:$B$310, 0)), "")="", "", IFERROR(INDEX(Ingredients!H$11:H$310, MATCH($C3242, Ingredients!$B$11:$B$310, 0)), "")))</f>
        <v/>
      </c>
      <c r="AN3242" s="83" t="str">
        <f t="shared" si="755"/>
        <v/>
      </c>
      <c r="AP3242" s="114" t="str">
        <f t="shared" si="765"/>
        <v/>
      </c>
      <c r="AR3242" s="117" t="str">
        <f>IF($C3242="", "", IF(IFERROR(INDEX(Ingredients!$AI$11:$AI$310, MATCH($C3242, Ingredients!$B$11:$B$310, 0)), "")="", "", IFERROR(INDEX(Ingredients!$AI$11:$AI$310, MATCH($C3242, Ingredients!$B$11:$B$310, 0)), "")))</f>
        <v/>
      </c>
      <c r="AT3242" s="120" t="str">
        <f t="shared" si="766"/>
        <v/>
      </c>
      <c r="AV3242" s="90" t="str">
        <f t="shared" si="756"/>
        <v/>
      </c>
      <c r="AX3242" s="90" t="str">
        <f>IF($AV3242="", "", COUNTIF($AV$11:$AV$5010, "&lt;"&amp;$AV3242)+1+COUNTIF($AV$11:$AV3242, $AV3242)-1)</f>
        <v/>
      </c>
      <c r="AZ3242" s="111" t="str">
        <f>IF($B3242="", "", SUMIF('Shopping List'!$AV$11:$AV$25, $B3242, 'Shopping List'!$BN$11:$BN$25))</f>
        <v/>
      </c>
      <c r="BB3242" s="117" t="str">
        <f t="shared" si="767"/>
        <v/>
      </c>
    </row>
    <row r="3243" spans="1:54" x14ac:dyDescent="0.25">
      <c r="A3243" s="4"/>
      <c r="B3243" s="37"/>
      <c r="C3243" s="124"/>
      <c r="D3243" s="39"/>
      <c r="E3243" s="125"/>
      <c r="F3243" s="48"/>
      <c r="G3243" s="4"/>
      <c r="H3243" s="4"/>
      <c r="I3243" s="95" t="str">
        <f>IF($C3243="", "", IF(IFERROR(INDEX(Ingredients!$C$11:$C$310, MATCH($C3243, Ingredients!$B$11:$B$310, 0)), "")="", "", IFERROR(INDEX(Ingredients!$C$11:$C$310, MATCH($C3243, Ingredients!$B$11:$B$310, 0)), "")))</f>
        <v/>
      </c>
      <c r="J3243" s="73" t="str">
        <f>IF($B3243="", "", IF(IFERROR(INDEX(Meals!$C$11:$C$260, MATCH($B3243, Meals!$B$11:$B$260, 0)), "")="", "", IFERROR(INDEX(Meals!$C$11:$C$260, MATCH($B3243, Meals!$B$11:$B$260, 0)), "")))</f>
        <v/>
      </c>
      <c r="K3243" s="4"/>
      <c r="L3243" s="72" t="str">
        <f t="shared" si="757"/>
        <v/>
      </c>
      <c r="M3243" s="73" t="str">
        <f t="shared" si="758"/>
        <v/>
      </c>
      <c r="N3243" s="4"/>
      <c r="O3243" s="78" t="str">
        <f t="shared" si="759"/>
        <v/>
      </c>
      <c r="P3243" s="79" t="str">
        <f t="shared" si="760"/>
        <v/>
      </c>
      <c r="Q3243" s="4"/>
      <c r="R3243" s="90" t="str">
        <f t="shared" si="761"/>
        <v/>
      </c>
      <c r="S3243" s="4"/>
      <c r="Y3243" s="18" t="str">
        <f t="shared" si="762"/>
        <v/>
      </c>
      <c r="AA3243" s="18" t="str">
        <f t="shared" si="753"/>
        <v/>
      </c>
      <c r="AB3243" s="18" t="str">
        <f t="shared" si="754"/>
        <v/>
      </c>
      <c r="AC3243" s="18" t="str">
        <f t="shared" si="763"/>
        <v/>
      </c>
      <c r="AD3243" s="18" t="str">
        <f t="shared" si="763"/>
        <v/>
      </c>
      <c r="AE3243" s="18" t="str">
        <f t="shared" si="764"/>
        <v/>
      </c>
      <c r="AG3243" s="95" t="str">
        <f>IF($C3243="", "", IF(IFERROR(INDEX(Ingredients!C$11:C$310, MATCH($C3243, Ingredients!$B$11:$B$310, 0)), "")="", "", IFERROR(INDEX(Ingredients!C$11:C$310, MATCH($C3243, Ingredients!$B$11:$B$310, 0)), "")))</f>
        <v/>
      </c>
      <c r="AH3243" s="105" t="str">
        <f>IF($C3243="", "", IF(IFERROR(INDEX(Ingredients!D$11:D$310, MATCH($C3243, Ingredients!$B$11:$B$310, 0)), "")="", "", IFERROR(INDEX(Ingredients!D$11:D$310, MATCH($C3243, Ingredients!$B$11:$B$310, 0)), "")))</f>
        <v/>
      </c>
      <c r="AI3243" s="106" t="str">
        <f>IF($C3243="", "", IF(IFERROR(INDEX(Ingredients!E$11:E$310, MATCH($C3243, Ingredients!$B$11:$B$310, 0)), "")="", "", IFERROR(INDEX(Ingredients!E$11:E$310, MATCH($C3243, Ingredients!$B$11:$B$310, 0)), "")))</f>
        <v/>
      </c>
      <c r="AJ3243" s="108" t="str">
        <f>IF($C3243="", "", IF(IFERROR(INDEX(Ingredients!F$11:F$310, MATCH($C3243, Ingredients!$B$11:$B$310, 0)), "")="", "", IFERROR(INDEX(Ingredients!F$11:F$310, MATCH($C3243, Ingredients!$B$11:$B$310, 0)), "")))</f>
        <v/>
      </c>
      <c r="AK3243" s="106" t="str">
        <f>IF($C3243="", "", IF(IFERROR(INDEX(Ingredients!G$11:G$310, MATCH($C3243, Ingredients!$B$11:$B$310, 0)), "")="", "", IFERROR(INDEX(Ingredients!G$11:G$310, MATCH($C3243, Ingredients!$B$11:$B$310, 0)), "")))</f>
        <v/>
      </c>
      <c r="AL3243" s="79" t="str">
        <f>IF($C3243="", "", IF(IFERROR(INDEX(Ingredients!H$11:H$310, MATCH($C3243, Ingredients!$B$11:$B$310, 0)), "")="", "", IFERROR(INDEX(Ingredients!H$11:H$310, MATCH($C3243, Ingredients!$B$11:$B$310, 0)), "")))</f>
        <v/>
      </c>
      <c r="AN3243" s="83" t="str">
        <f t="shared" si="755"/>
        <v/>
      </c>
      <c r="AP3243" s="114" t="str">
        <f t="shared" si="765"/>
        <v/>
      </c>
      <c r="AR3243" s="117" t="str">
        <f>IF($C3243="", "", IF(IFERROR(INDEX(Ingredients!$AI$11:$AI$310, MATCH($C3243, Ingredients!$B$11:$B$310, 0)), "")="", "", IFERROR(INDEX(Ingredients!$AI$11:$AI$310, MATCH($C3243, Ingredients!$B$11:$B$310, 0)), "")))</f>
        <v/>
      </c>
      <c r="AT3243" s="120" t="str">
        <f t="shared" si="766"/>
        <v/>
      </c>
      <c r="AV3243" s="90" t="str">
        <f t="shared" si="756"/>
        <v/>
      </c>
      <c r="AX3243" s="90" t="str">
        <f>IF($AV3243="", "", COUNTIF($AV$11:$AV$5010, "&lt;"&amp;$AV3243)+1+COUNTIF($AV$11:$AV3243, $AV3243)-1)</f>
        <v/>
      </c>
      <c r="AZ3243" s="111" t="str">
        <f>IF($B3243="", "", SUMIF('Shopping List'!$AV$11:$AV$25, $B3243, 'Shopping List'!$BN$11:$BN$25))</f>
        <v/>
      </c>
      <c r="BB3243" s="117" t="str">
        <f t="shared" si="767"/>
        <v/>
      </c>
    </row>
    <row r="3244" spans="1:54" x14ac:dyDescent="0.25">
      <c r="A3244" s="4"/>
      <c r="B3244" s="37"/>
      <c r="C3244" s="124"/>
      <c r="D3244" s="39"/>
      <c r="E3244" s="125"/>
      <c r="F3244" s="48"/>
      <c r="G3244" s="4"/>
      <c r="H3244" s="4"/>
      <c r="I3244" s="95" t="str">
        <f>IF($C3244="", "", IF(IFERROR(INDEX(Ingredients!$C$11:$C$310, MATCH($C3244, Ingredients!$B$11:$B$310, 0)), "")="", "", IFERROR(INDEX(Ingredients!$C$11:$C$310, MATCH($C3244, Ingredients!$B$11:$B$310, 0)), "")))</f>
        <v/>
      </c>
      <c r="J3244" s="73" t="str">
        <f>IF($B3244="", "", IF(IFERROR(INDEX(Meals!$C$11:$C$260, MATCH($B3244, Meals!$B$11:$B$260, 0)), "")="", "", IFERROR(INDEX(Meals!$C$11:$C$260, MATCH($B3244, Meals!$B$11:$B$260, 0)), "")))</f>
        <v/>
      </c>
      <c r="K3244" s="4"/>
      <c r="L3244" s="72" t="str">
        <f t="shared" si="757"/>
        <v/>
      </c>
      <c r="M3244" s="73" t="str">
        <f t="shared" si="758"/>
        <v/>
      </c>
      <c r="N3244" s="4"/>
      <c r="O3244" s="78" t="str">
        <f t="shared" si="759"/>
        <v/>
      </c>
      <c r="P3244" s="79" t="str">
        <f t="shared" si="760"/>
        <v/>
      </c>
      <c r="Q3244" s="4"/>
      <c r="R3244" s="90" t="str">
        <f t="shared" si="761"/>
        <v/>
      </c>
      <c r="S3244" s="4"/>
      <c r="Y3244" s="18" t="str">
        <f t="shared" si="762"/>
        <v/>
      </c>
      <c r="AA3244" s="18" t="str">
        <f t="shared" si="753"/>
        <v/>
      </c>
      <c r="AB3244" s="18" t="str">
        <f t="shared" si="754"/>
        <v/>
      </c>
      <c r="AC3244" s="18" t="str">
        <f t="shared" si="763"/>
        <v/>
      </c>
      <c r="AD3244" s="18" t="str">
        <f t="shared" si="763"/>
        <v/>
      </c>
      <c r="AE3244" s="18" t="str">
        <f t="shared" si="764"/>
        <v/>
      </c>
      <c r="AG3244" s="95" t="str">
        <f>IF($C3244="", "", IF(IFERROR(INDEX(Ingredients!C$11:C$310, MATCH($C3244, Ingredients!$B$11:$B$310, 0)), "")="", "", IFERROR(INDEX(Ingredients!C$11:C$310, MATCH($C3244, Ingredients!$B$11:$B$310, 0)), "")))</f>
        <v/>
      </c>
      <c r="AH3244" s="105" t="str">
        <f>IF($C3244="", "", IF(IFERROR(INDEX(Ingredients!D$11:D$310, MATCH($C3244, Ingredients!$B$11:$B$310, 0)), "")="", "", IFERROR(INDEX(Ingredients!D$11:D$310, MATCH($C3244, Ingredients!$B$11:$B$310, 0)), "")))</f>
        <v/>
      </c>
      <c r="AI3244" s="106" t="str">
        <f>IF($C3244="", "", IF(IFERROR(INDEX(Ingredients!E$11:E$310, MATCH($C3244, Ingredients!$B$11:$B$310, 0)), "")="", "", IFERROR(INDEX(Ingredients!E$11:E$310, MATCH($C3244, Ingredients!$B$11:$B$310, 0)), "")))</f>
        <v/>
      </c>
      <c r="AJ3244" s="108" t="str">
        <f>IF($C3244="", "", IF(IFERROR(INDEX(Ingredients!F$11:F$310, MATCH($C3244, Ingredients!$B$11:$B$310, 0)), "")="", "", IFERROR(INDEX(Ingredients!F$11:F$310, MATCH($C3244, Ingredients!$B$11:$B$310, 0)), "")))</f>
        <v/>
      </c>
      <c r="AK3244" s="106" t="str">
        <f>IF($C3244="", "", IF(IFERROR(INDEX(Ingredients!G$11:G$310, MATCH($C3244, Ingredients!$B$11:$B$310, 0)), "")="", "", IFERROR(INDEX(Ingredients!G$11:G$310, MATCH($C3244, Ingredients!$B$11:$B$310, 0)), "")))</f>
        <v/>
      </c>
      <c r="AL3244" s="79" t="str">
        <f>IF($C3244="", "", IF(IFERROR(INDEX(Ingredients!H$11:H$310, MATCH($C3244, Ingredients!$B$11:$B$310, 0)), "")="", "", IFERROR(INDEX(Ingredients!H$11:H$310, MATCH($C3244, Ingredients!$B$11:$B$310, 0)), "")))</f>
        <v/>
      </c>
      <c r="AN3244" s="83" t="str">
        <f t="shared" si="755"/>
        <v/>
      </c>
      <c r="AP3244" s="114" t="str">
        <f t="shared" si="765"/>
        <v/>
      </c>
      <c r="AR3244" s="117" t="str">
        <f>IF($C3244="", "", IF(IFERROR(INDEX(Ingredients!$AI$11:$AI$310, MATCH($C3244, Ingredients!$B$11:$B$310, 0)), "")="", "", IFERROR(INDEX(Ingredients!$AI$11:$AI$310, MATCH($C3244, Ingredients!$B$11:$B$310, 0)), "")))</f>
        <v/>
      </c>
      <c r="AT3244" s="120" t="str">
        <f t="shared" si="766"/>
        <v/>
      </c>
      <c r="AV3244" s="90" t="str">
        <f t="shared" si="756"/>
        <v/>
      </c>
      <c r="AX3244" s="90" t="str">
        <f>IF($AV3244="", "", COUNTIF($AV$11:$AV$5010, "&lt;"&amp;$AV3244)+1+COUNTIF($AV$11:$AV3244, $AV3244)-1)</f>
        <v/>
      </c>
      <c r="AZ3244" s="111" t="str">
        <f>IF($B3244="", "", SUMIF('Shopping List'!$AV$11:$AV$25, $B3244, 'Shopping List'!$BN$11:$BN$25))</f>
        <v/>
      </c>
      <c r="BB3244" s="117" t="str">
        <f t="shared" si="767"/>
        <v/>
      </c>
    </row>
    <row r="3245" spans="1:54" x14ac:dyDescent="0.25">
      <c r="A3245" s="4"/>
      <c r="B3245" s="37"/>
      <c r="C3245" s="124"/>
      <c r="D3245" s="39"/>
      <c r="E3245" s="125"/>
      <c r="F3245" s="48"/>
      <c r="G3245" s="4"/>
      <c r="H3245" s="4"/>
      <c r="I3245" s="95" t="str">
        <f>IF($C3245="", "", IF(IFERROR(INDEX(Ingredients!$C$11:$C$310, MATCH($C3245, Ingredients!$B$11:$B$310, 0)), "")="", "", IFERROR(INDEX(Ingredients!$C$11:$C$310, MATCH($C3245, Ingredients!$B$11:$B$310, 0)), "")))</f>
        <v/>
      </c>
      <c r="J3245" s="73" t="str">
        <f>IF($B3245="", "", IF(IFERROR(INDEX(Meals!$C$11:$C$260, MATCH($B3245, Meals!$B$11:$B$260, 0)), "")="", "", IFERROR(INDEX(Meals!$C$11:$C$260, MATCH($B3245, Meals!$B$11:$B$260, 0)), "")))</f>
        <v/>
      </c>
      <c r="K3245" s="4"/>
      <c r="L3245" s="72" t="str">
        <f t="shared" si="757"/>
        <v/>
      </c>
      <c r="M3245" s="73" t="str">
        <f t="shared" si="758"/>
        <v/>
      </c>
      <c r="N3245" s="4"/>
      <c r="O3245" s="78" t="str">
        <f t="shared" si="759"/>
        <v/>
      </c>
      <c r="P3245" s="79" t="str">
        <f t="shared" si="760"/>
        <v/>
      </c>
      <c r="Q3245" s="4"/>
      <c r="R3245" s="90" t="str">
        <f t="shared" si="761"/>
        <v/>
      </c>
      <c r="S3245" s="4"/>
      <c r="Y3245" s="18" t="str">
        <f t="shared" si="762"/>
        <v/>
      </c>
      <c r="AA3245" s="18" t="str">
        <f t="shared" si="753"/>
        <v/>
      </c>
      <c r="AB3245" s="18" t="str">
        <f t="shared" si="754"/>
        <v/>
      </c>
      <c r="AC3245" s="18" t="str">
        <f t="shared" si="763"/>
        <v/>
      </c>
      <c r="AD3245" s="18" t="str">
        <f t="shared" si="763"/>
        <v/>
      </c>
      <c r="AE3245" s="18" t="str">
        <f t="shared" si="764"/>
        <v/>
      </c>
      <c r="AG3245" s="95" t="str">
        <f>IF($C3245="", "", IF(IFERROR(INDEX(Ingredients!C$11:C$310, MATCH($C3245, Ingredients!$B$11:$B$310, 0)), "")="", "", IFERROR(INDEX(Ingredients!C$11:C$310, MATCH($C3245, Ingredients!$B$11:$B$310, 0)), "")))</f>
        <v/>
      </c>
      <c r="AH3245" s="105" t="str">
        <f>IF($C3245="", "", IF(IFERROR(INDEX(Ingredients!D$11:D$310, MATCH($C3245, Ingredients!$B$11:$B$310, 0)), "")="", "", IFERROR(INDEX(Ingredients!D$11:D$310, MATCH($C3245, Ingredients!$B$11:$B$310, 0)), "")))</f>
        <v/>
      </c>
      <c r="AI3245" s="106" t="str">
        <f>IF($C3245="", "", IF(IFERROR(INDEX(Ingredients!E$11:E$310, MATCH($C3245, Ingredients!$B$11:$B$310, 0)), "")="", "", IFERROR(INDEX(Ingredients!E$11:E$310, MATCH($C3245, Ingredients!$B$11:$B$310, 0)), "")))</f>
        <v/>
      </c>
      <c r="AJ3245" s="108" t="str">
        <f>IF($C3245="", "", IF(IFERROR(INDEX(Ingredients!F$11:F$310, MATCH($C3245, Ingredients!$B$11:$B$310, 0)), "")="", "", IFERROR(INDEX(Ingredients!F$11:F$310, MATCH($C3245, Ingredients!$B$11:$B$310, 0)), "")))</f>
        <v/>
      </c>
      <c r="AK3245" s="106" t="str">
        <f>IF($C3245="", "", IF(IFERROR(INDEX(Ingredients!G$11:G$310, MATCH($C3245, Ingredients!$B$11:$B$310, 0)), "")="", "", IFERROR(INDEX(Ingredients!G$11:G$310, MATCH($C3245, Ingredients!$B$11:$B$310, 0)), "")))</f>
        <v/>
      </c>
      <c r="AL3245" s="79" t="str">
        <f>IF($C3245="", "", IF(IFERROR(INDEX(Ingredients!H$11:H$310, MATCH($C3245, Ingredients!$B$11:$B$310, 0)), "")="", "", IFERROR(INDEX(Ingredients!H$11:H$310, MATCH($C3245, Ingredients!$B$11:$B$310, 0)), "")))</f>
        <v/>
      </c>
      <c r="AN3245" s="83" t="str">
        <f t="shared" si="755"/>
        <v/>
      </c>
      <c r="AP3245" s="114" t="str">
        <f t="shared" si="765"/>
        <v/>
      </c>
      <c r="AR3245" s="117" t="str">
        <f>IF($C3245="", "", IF(IFERROR(INDEX(Ingredients!$AI$11:$AI$310, MATCH($C3245, Ingredients!$B$11:$B$310, 0)), "")="", "", IFERROR(INDEX(Ingredients!$AI$11:$AI$310, MATCH($C3245, Ingredients!$B$11:$B$310, 0)), "")))</f>
        <v/>
      </c>
      <c r="AT3245" s="120" t="str">
        <f t="shared" si="766"/>
        <v/>
      </c>
      <c r="AV3245" s="90" t="str">
        <f t="shared" si="756"/>
        <v/>
      </c>
      <c r="AX3245" s="90" t="str">
        <f>IF($AV3245="", "", COUNTIF($AV$11:$AV$5010, "&lt;"&amp;$AV3245)+1+COUNTIF($AV$11:$AV3245, $AV3245)-1)</f>
        <v/>
      </c>
      <c r="AZ3245" s="111" t="str">
        <f>IF($B3245="", "", SUMIF('Shopping List'!$AV$11:$AV$25, $B3245, 'Shopping List'!$BN$11:$BN$25))</f>
        <v/>
      </c>
      <c r="BB3245" s="117" t="str">
        <f t="shared" si="767"/>
        <v/>
      </c>
    </row>
    <row r="3246" spans="1:54" x14ac:dyDescent="0.25">
      <c r="A3246" s="4"/>
      <c r="B3246" s="37"/>
      <c r="C3246" s="124"/>
      <c r="D3246" s="39"/>
      <c r="E3246" s="125"/>
      <c r="F3246" s="48"/>
      <c r="G3246" s="4"/>
      <c r="H3246" s="4"/>
      <c r="I3246" s="95" t="str">
        <f>IF($C3246="", "", IF(IFERROR(INDEX(Ingredients!$C$11:$C$310, MATCH($C3246, Ingredients!$B$11:$B$310, 0)), "")="", "", IFERROR(INDEX(Ingredients!$C$11:$C$310, MATCH($C3246, Ingredients!$B$11:$B$310, 0)), "")))</f>
        <v/>
      </c>
      <c r="J3246" s="73" t="str">
        <f>IF($B3246="", "", IF(IFERROR(INDEX(Meals!$C$11:$C$260, MATCH($B3246, Meals!$B$11:$B$260, 0)), "")="", "", IFERROR(INDEX(Meals!$C$11:$C$260, MATCH($B3246, Meals!$B$11:$B$260, 0)), "")))</f>
        <v/>
      </c>
      <c r="K3246" s="4"/>
      <c r="L3246" s="72" t="str">
        <f t="shared" si="757"/>
        <v/>
      </c>
      <c r="M3246" s="73" t="str">
        <f t="shared" si="758"/>
        <v/>
      </c>
      <c r="N3246" s="4"/>
      <c r="O3246" s="78" t="str">
        <f t="shared" si="759"/>
        <v/>
      </c>
      <c r="P3246" s="79" t="str">
        <f t="shared" si="760"/>
        <v/>
      </c>
      <c r="Q3246" s="4"/>
      <c r="R3246" s="90" t="str">
        <f t="shared" si="761"/>
        <v/>
      </c>
      <c r="S3246" s="4"/>
      <c r="Y3246" s="18" t="str">
        <f t="shared" si="762"/>
        <v/>
      </c>
      <c r="AA3246" s="18" t="str">
        <f t="shared" si="753"/>
        <v/>
      </c>
      <c r="AB3246" s="18" t="str">
        <f t="shared" si="754"/>
        <v/>
      </c>
      <c r="AC3246" s="18" t="str">
        <f t="shared" si="763"/>
        <v/>
      </c>
      <c r="AD3246" s="18" t="str">
        <f t="shared" si="763"/>
        <v/>
      </c>
      <c r="AE3246" s="18" t="str">
        <f t="shared" si="764"/>
        <v/>
      </c>
      <c r="AG3246" s="95" t="str">
        <f>IF($C3246="", "", IF(IFERROR(INDEX(Ingredients!C$11:C$310, MATCH($C3246, Ingredients!$B$11:$B$310, 0)), "")="", "", IFERROR(INDEX(Ingredients!C$11:C$310, MATCH($C3246, Ingredients!$B$11:$B$310, 0)), "")))</f>
        <v/>
      </c>
      <c r="AH3246" s="105" t="str">
        <f>IF($C3246="", "", IF(IFERROR(INDEX(Ingredients!D$11:D$310, MATCH($C3246, Ingredients!$B$11:$B$310, 0)), "")="", "", IFERROR(INDEX(Ingredients!D$11:D$310, MATCH($C3246, Ingredients!$B$11:$B$310, 0)), "")))</f>
        <v/>
      </c>
      <c r="AI3246" s="106" t="str">
        <f>IF($C3246="", "", IF(IFERROR(INDEX(Ingredients!E$11:E$310, MATCH($C3246, Ingredients!$B$11:$B$310, 0)), "")="", "", IFERROR(INDEX(Ingredients!E$11:E$310, MATCH($C3246, Ingredients!$B$11:$B$310, 0)), "")))</f>
        <v/>
      </c>
      <c r="AJ3246" s="108" t="str">
        <f>IF($C3246="", "", IF(IFERROR(INDEX(Ingredients!F$11:F$310, MATCH($C3246, Ingredients!$B$11:$B$310, 0)), "")="", "", IFERROR(INDEX(Ingredients!F$11:F$310, MATCH($C3246, Ingredients!$B$11:$B$310, 0)), "")))</f>
        <v/>
      </c>
      <c r="AK3246" s="106" t="str">
        <f>IF($C3246="", "", IF(IFERROR(INDEX(Ingredients!G$11:G$310, MATCH($C3246, Ingredients!$B$11:$B$310, 0)), "")="", "", IFERROR(INDEX(Ingredients!G$11:G$310, MATCH($C3246, Ingredients!$B$11:$B$310, 0)), "")))</f>
        <v/>
      </c>
      <c r="AL3246" s="79" t="str">
        <f>IF($C3246="", "", IF(IFERROR(INDEX(Ingredients!H$11:H$310, MATCH($C3246, Ingredients!$B$11:$B$310, 0)), "")="", "", IFERROR(INDEX(Ingredients!H$11:H$310, MATCH($C3246, Ingredients!$B$11:$B$310, 0)), "")))</f>
        <v/>
      </c>
      <c r="AN3246" s="83" t="str">
        <f t="shared" si="755"/>
        <v/>
      </c>
      <c r="AP3246" s="114" t="str">
        <f t="shared" si="765"/>
        <v/>
      </c>
      <c r="AR3246" s="117" t="str">
        <f>IF($C3246="", "", IF(IFERROR(INDEX(Ingredients!$AI$11:$AI$310, MATCH($C3246, Ingredients!$B$11:$B$310, 0)), "")="", "", IFERROR(INDEX(Ingredients!$AI$11:$AI$310, MATCH($C3246, Ingredients!$B$11:$B$310, 0)), "")))</f>
        <v/>
      </c>
      <c r="AT3246" s="120" t="str">
        <f t="shared" si="766"/>
        <v/>
      </c>
      <c r="AV3246" s="90" t="str">
        <f t="shared" si="756"/>
        <v/>
      </c>
      <c r="AX3246" s="90" t="str">
        <f>IF($AV3246="", "", COUNTIF($AV$11:$AV$5010, "&lt;"&amp;$AV3246)+1+COUNTIF($AV$11:$AV3246, $AV3246)-1)</f>
        <v/>
      </c>
      <c r="AZ3246" s="111" t="str">
        <f>IF($B3246="", "", SUMIF('Shopping List'!$AV$11:$AV$25, $B3246, 'Shopping List'!$BN$11:$BN$25))</f>
        <v/>
      </c>
      <c r="BB3246" s="117" t="str">
        <f t="shared" si="767"/>
        <v/>
      </c>
    </row>
    <row r="3247" spans="1:54" x14ac:dyDescent="0.25">
      <c r="A3247" s="4"/>
      <c r="B3247" s="37"/>
      <c r="C3247" s="124"/>
      <c r="D3247" s="39"/>
      <c r="E3247" s="125"/>
      <c r="F3247" s="48"/>
      <c r="G3247" s="4"/>
      <c r="H3247" s="4"/>
      <c r="I3247" s="95" t="str">
        <f>IF($C3247="", "", IF(IFERROR(INDEX(Ingredients!$C$11:$C$310, MATCH($C3247, Ingredients!$B$11:$B$310, 0)), "")="", "", IFERROR(INDEX(Ingredients!$C$11:$C$310, MATCH($C3247, Ingredients!$B$11:$B$310, 0)), "")))</f>
        <v/>
      </c>
      <c r="J3247" s="73" t="str">
        <f>IF($B3247="", "", IF(IFERROR(INDEX(Meals!$C$11:$C$260, MATCH($B3247, Meals!$B$11:$B$260, 0)), "")="", "", IFERROR(INDEX(Meals!$C$11:$C$260, MATCH($B3247, Meals!$B$11:$B$260, 0)), "")))</f>
        <v/>
      </c>
      <c r="K3247" s="4"/>
      <c r="L3247" s="72" t="str">
        <f t="shared" si="757"/>
        <v/>
      </c>
      <c r="M3247" s="73" t="str">
        <f t="shared" si="758"/>
        <v/>
      </c>
      <c r="N3247" s="4"/>
      <c r="O3247" s="78" t="str">
        <f t="shared" si="759"/>
        <v/>
      </c>
      <c r="P3247" s="79" t="str">
        <f t="shared" si="760"/>
        <v/>
      </c>
      <c r="Q3247" s="4"/>
      <c r="R3247" s="90" t="str">
        <f t="shared" si="761"/>
        <v/>
      </c>
      <c r="S3247" s="4"/>
      <c r="Y3247" s="18" t="str">
        <f t="shared" si="762"/>
        <v/>
      </c>
      <c r="AA3247" s="18" t="str">
        <f t="shared" si="753"/>
        <v/>
      </c>
      <c r="AB3247" s="18" t="str">
        <f t="shared" si="754"/>
        <v/>
      </c>
      <c r="AC3247" s="18" t="str">
        <f t="shared" si="763"/>
        <v/>
      </c>
      <c r="AD3247" s="18" t="str">
        <f t="shared" si="763"/>
        <v/>
      </c>
      <c r="AE3247" s="18" t="str">
        <f t="shared" si="764"/>
        <v/>
      </c>
      <c r="AG3247" s="95" t="str">
        <f>IF($C3247="", "", IF(IFERROR(INDEX(Ingredients!C$11:C$310, MATCH($C3247, Ingredients!$B$11:$B$310, 0)), "")="", "", IFERROR(INDEX(Ingredients!C$11:C$310, MATCH($C3247, Ingredients!$B$11:$B$310, 0)), "")))</f>
        <v/>
      </c>
      <c r="AH3247" s="105" t="str">
        <f>IF($C3247="", "", IF(IFERROR(INDEX(Ingredients!D$11:D$310, MATCH($C3247, Ingredients!$B$11:$B$310, 0)), "")="", "", IFERROR(INDEX(Ingredients!D$11:D$310, MATCH($C3247, Ingredients!$B$11:$B$310, 0)), "")))</f>
        <v/>
      </c>
      <c r="AI3247" s="106" t="str">
        <f>IF($C3247="", "", IF(IFERROR(INDEX(Ingredients!E$11:E$310, MATCH($C3247, Ingredients!$B$11:$B$310, 0)), "")="", "", IFERROR(INDEX(Ingredients!E$11:E$310, MATCH($C3247, Ingredients!$B$11:$B$310, 0)), "")))</f>
        <v/>
      </c>
      <c r="AJ3247" s="108" t="str">
        <f>IF($C3247="", "", IF(IFERROR(INDEX(Ingredients!F$11:F$310, MATCH($C3247, Ingredients!$B$11:$B$310, 0)), "")="", "", IFERROR(INDEX(Ingredients!F$11:F$310, MATCH($C3247, Ingredients!$B$11:$B$310, 0)), "")))</f>
        <v/>
      </c>
      <c r="AK3247" s="106" t="str">
        <f>IF($C3247="", "", IF(IFERROR(INDEX(Ingredients!G$11:G$310, MATCH($C3247, Ingredients!$B$11:$B$310, 0)), "")="", "", IFERROR(INDEX(Ingredients!G$11:G$310, MATCH($C3247, Ingredients!$B$11:$B$310, 0)), "")))</f>
        <v/>
      </c>
      <c r="AL3247" s="79" t="str">
        <f>IF($C3247="", "", IF(IFERROR(INDEX(Ingredients!H$11:H$310, MATCH($C3247, Ingredients!$B$11:$B$310, 0)), "")="", "", IFERROR(INDEX(Ingredients!H$11:H$310, MATCH($C3247, Ingredients!$B$11:$B$310, 0)), "")))</f>
        <v/>
      </c>
      <c r="AN3247" s="83" t="str">
        <f t="shared" si="755"/>
        <v/>
      </c>
      <c r="AP3247" s="114" t="str">
        <f t="shared" si="765"/>
        <v/>
      </c>
      <c r="AR3247" s="117" t="str">
        <f>IF($C3247="", "", IF(IFERROR(INDEX(Ingredients!$AI$11:$AI$310, MATCH($C3247, Ingredients!$B$11:$B$310, 0)), "")="", "", IFERROR(INDEX(Ingredients!$AI$11:$AI$310, MATCH($C3247, Ingredients!$B$11:$B$310, 0)), "")))</f>
        <v/>
      </c>
      <c r="AT3247" s="120" t="str">
        <f t="shared" si="766"/>
        <v/>
      </c>
      <c r="AV3247" s="90" t="str">
        <f t="shared" si="756"/>
        <v/>
      </c>
      <c r="AX3247" s="90" t="str">
        <f>IF($AV3247="", "", COUNTIF($AV$11:$AV$5010, "&lt;"&amp;$AV3247)+1+COUNTIF($AV$11:$AV3247, $AV3247)-1)</f>
        <v/>
      </c>
      <c r="AZ3247" s="111" t="str">
        <f>IF($B3247="", "", SUMIF('Shopping List'!$AV$11:$AV$25, $B3247, 'Shopping List'!$BN$11:$BN$25))</f>
        <v/>
      </c>
      <c r="BB3247" s="117" t="str">
        <f t="shared" si="767"/>
        <v/>
      </c>
    </row>
    <row r="3248" spans="1:54" x14ac:dyDescent="0.25">
      <c r="A3248" s="4"/>
      <c r="B3248" s="37"/>
      <c r="C3248" s="124"/>
      <c r="D3248" s="39"/>
      <c r="E3248" s="125"/>
      <c r="F3248" s="48"/>
      <c r="G3248" s="4"/>
      <c r="H3248" s="4"/>
      <c r="I3248" s="95" t="str">
        <f>IF($C3248="", "", IF(IFERROR(INDEX(Ingredients!$C$11:$C$310, MATCH($C3248, Ingredients!$B$11:$B$310, 0)), "")="", "", IFERROR(INDEX(Ingredients!$C$11:$C$310, MATCH($C3248, Ingredients!$B$11:$B$310, 0)), "")))</f>
        <v/>
      </c>
      <c r="J3248" s="73" t="str">
        <f>IF($B3248="", "", IF(IFERROR(INDEX(Meals!$C$11:$C$260, MATCH($B3248, Meals!$B$11:$B$260, 0)), "")="", "", IFERROR(INDEX(Meals!$C$11:$C$260, MATCH($B3248, Meals!$B$11:$B$260, 0)), "")))</f>
        <v/>
      </c>
      <c r="K3248" s="4"/>
      <c r="L3248" s="72" t="str">
        <f t="shared" si="757"/>
        <v/>
      </c>
      <c r="M3248" s="73" t="str">
        <f t="shared" si="758"/>
        <v/>
      </c>
      <c r="N3248" s="4"/>
      <c r="O3248" s="78" t="str">
        <f t="shared" si="759"/>
        <v/>
      </c>
      <c r="P3248" s="79" t="str">
        <f t="shared" si="760"/>
        <v/>
      </c>
      <c r="Q3248" s="4"/>
      <c r="R3248" s="90" t="str">
        <f t="shared" si="761"/>
        <v/>
      </c>
      <c r="S3248" s="4"/>
      <c r="Y3248" s="18" t="str">
        <f t="shared" si="762"/>
        <v/>
      </c>
      <c r="AA3248" s="18" t="str">
        <f t="shared" si="753"/>
        <v/>
      </c>
      <c r="AB3248" s="18" t="str">
        <f t="shared" si="754"/>
        <v/>
      </c>
      <c r="AC3248" s="18" t="str">
        <f t="shared" si="763"/>
        <v/>
      </c>
      <c r="AD3248" s="18" t="str">
        <f t="shared" si="763"/>
        <v/>
      </c>
      <c r="AE3248" s="18" t="str">
        <f t="shared" si="764"/>
        <v/>
      </c>
      <c r="AG3248" s="95" t="str">
        <f>IF($C3248="", "", IF(IFERROR(INDEX(Ingredients!C$11:C$310, MATCH($C3248, Ingredients!$B$11:$B$310, 0)), "")="", "", IFERROR(INDEX(Ingredients!C$11:C$310, MATCH($C3248, Ingredients!$B$11:$B$310, 0)), "")))</f>
        <v/>
      </c>
      <c r="AH3248" s="105" t="str">
        <f>IF($C3248="", "", IF(IFERROR(INDEX(Ingredients!D$11:D$310, MATCH($C3248, Ingredients!$B$11:$B$310, 0)), "")="", "", IFERROR(INDEX(Ingredients!D$11:D$310, MATCH($C3248, Ingredients!$B$11:$B$310, 0)), "")))</f>
        <v/>
      </c>
      <c r="AI3248" s="106" t="str">
        <f>IF($C3248="", "", IF(IFERROR(INDEX(Ingredients!E$11:E$310, MATCH($C3248, Ingredients!$B$11:$B$310, 0)), "")="", "", IFERROR(INDEX(Ingredients!E$11:E$310, MATCH($C3248, Ingredients!$B$11:$B$310, 0)), "")))</f>
        <v/>
      </c>
      <c r="AJ3248" s="108" t="str">
        <f>IF($C3248="", "", IF(IFERROR(INDEX(Ingredients!F$11:F$310, MATCH($C3248, Ingredients!$B$11:$B$310, 0)), "")="", "", IFERROR(INDEX(Ingredients!F$11:F$310, MATCH($C3248, Ingredients!$B$11:$B$310, 0)), "")))</f>
        <v/>
      </c>
      <c r="AK3248" s="106" t="str">
        <f>IF($C3248="", "", IF(IFERROR(INDEX(Ingredients!G$11:G$310, MATCH($C3248, Ingredients!$B$11:$B$310, 0)), "")="", "", IFERROR(INDEX(Ingredients!G$11:G$310, MATCH($C3248, Ingredients!$B$11:$B$310, 0)), "")))</f>
        <v/>
      </c>
      <c r="AL3248" s="79" t="str">
        <f>IF($C3248="", "", IF(IFERROR(INDEX(Ingredients!H$11:H$310, MATCH($C3248, Ingredients!$B$11:$B$310, 0)), "")="", "", IFERROR(INDEX(Ingredients!H$11:H$310, MATCH($C3248, Ingredients!$B$11:$B$310, 0)), "")))</f>
        <v/>
      </c>
      <c r="AN3248" s="83" t="str">
        <f t="shared" si="755"/>
        <v/>
      </c>
      <c r="AP3248" s="114" t="str">
        <f t="shared" si="765"/>
        <v/>
      </c>
      <c r="AR3248" s="117" t="str">
        <f>IF($C3248="", "", IF(IFERROR(INDEX(Ingredients!$AI$11:$AI$310, MATCH($C3248, Ingredients!$B$11:$B$310, 0)), "")="", "", IFERROR(INDEX(Ingredients!$AI$11:$AI$310, MATCH($C3248, Ingredients!$B$11:$B$310, 0)), "")))</f>
        <v/>
      </c>
      <c r="AT3248" s="120" t="str">
        <f t="shared" si="766"/>
        <v/>
      </c>
      <c r="AV3248" s="90" t="str">
        <f t="shared" si="756"/>
        <v/>
      </c>
      <c r="AX3248" s="90" t="str">
        <f>IF($AV3248="", "", COUNTIF($AV$11:$AV$5010, "&lt;"&amp;$AV3248)+1+COUNTIF($AV$11:$AV3248, $AV3248)-1)</f>
        <v/>
      </c>
      <c r="AZ3248" s="111" t="str">
        <f>IF($B3248="", "", SUMIF('Shopping List'!$AV$11:$AV$25, $B3248, 'Shopping List'!$BN$11:$BN$25))</f>
        <v/>
      </c>
      <c r="BB3248" s="117" t="str">
        <f t="shared" si="767"/>
        <v/>
      </c>
    </row>
    <row r="3249" spans="1:54" x14ac:dyDescent="0.25">
      <c r="A3249" s="4"/>
      <c r="B3249" s="37"/>
      <c r="C3249" s="124"/>
      <c r="D3249" s="39"/>
      <c r="E3249" s="125"/>
      <c r="F3249" s="48"/>
      <c r="G3249" s="4"/>
      <c r="H3249" s="4"/>
      <c r="I3249" s="95" t="str">
        <f>IF($C3249="", "", IF(IFERROR(INDEX(Ingredients!$C$11:$C$310, MATCH($C3249, Ingredients!$B$11:$B$310, 0)), "")="", "", IFERROR(INDEX(Ingredients!$C$11:$C$310, MATCH($C3249, Ingredients!$B$11:$B$310, 0)), "")))</f>
        <v/>
      </c>
      <c r="J3249" s="73" t="str">
        <f>IF($B3249="", "", IF(IFERROR(INDEX(Meals!$C$11:$C$260, MATCH($B3249, Meals!$B$11:$B$260, 0)), "")="", "", IFERROR(INDEX(Meals!$C$11:$C$260, MATCH($B3249, Meals!$B$11:$B$260, 0)), "")))</f>
        <v/>
      </c>
      <c r="K3249" s="4"/>
      <c r="L3249" s="72" t="str">
        <f t="shared" si="757"/>
        <v/>
      </c>
      <c r="M3249" s="73" t="str">
        <f t="shared" si="758"/>
        <v/>
      </c>
      <c r="N3249" s="4"/>
      <c r="O3249" s="78" t="str">
        <f t="shared" si="759"/>
        <v/>
      </c>
      <c r="P3249" s="79" t="str">
        <f t="shared" si="760"/>
        <v/>
      </c>
      <c r="Q3249" s="4"/>
      <c r="R3249" s="90" t="str">
        <f t="shared" si="761"/>
        <v/>
      </c>
      <c r="S3249" s="4"/>
      <c r="Y3249" s="18" t="str">
        <f t="shared" si="762"/>
        <v/>
      </c>
      <c r="AA3249" s="18" t="str">
        <f t="shared" si="753"/>
        <v/>
      </c>
      <c r="AB3249" s="18" t="str">
        <f t="shared" si="754"/>
        <v/>
      </c>
      <c r="AC3249" s="18" t="str">
        <f t="shared" si="763"/>
        <v/>
      </c>
      <c r="AD3249" s="18" t="str">
        <f t="shared" si="763"/>
        <v/>
      </c>
      <c r="AE3249" s="18" t="str">
        <f t="shared" si="764"/>
        <v/>
      </c>
      <c r="AG3249" s="95" t="str">
        <f>IF($C3249="", "", IF(IFERROR(INDEX(Ingredients!C$11:C$310, MATCH($C3249, Ingredients!$B$11:$B$310, 0)), "")="", "", IFERROR(INDEX(Ingredients!C$11:C$310, MATCH($C3249, Ingredients!$B$11:$B$310, 0)), "")))</f>
        <v/>
      </c>
      <c r="AH3249" s="105" t="str">
        <f>IF($C3249="", "", IF(IFERROR(INDEX(Ingredients!D$11:D$310, MATCH($C3249, Ingredients!$B$11:$B$310, 0)), "")="", "", IFERROR(INDEX(Ingredients!D$11:D$310, MATCH($C3249, Ingredients!$B$11:$B$310, 0)), "")))</f>
        <v/>
      </c>
      <c r="AI3249" s="106" t="str">
        <f>IF($C3249="", "", IF(IFERROR(INDEX(Ingredients!E$11:E$310, MATCH($C3249, Ingredients!$B$11:$B$310, 0)), "")="", "", IFERROR(INDEX(Ingredients!E$11:E$310, MATCH($C3249, Ingredients!$B$11:$B$310, 0)), "")))</f>
        <v/>
      </c>
      <c r="AJ3249" s="108" t="str">
        <f>IF($C3249="", "", IF(IFERROR(INDEX(Ingredients!F$11:F$310, MATCH($C3249, Ingredients!$B$11:$B$310, 0)), "")="", "", IFERROR(INDEX(Ingredients!F$11:F$310, MATCH($C3249, Ingredients!$B$11:$B$310, 0)), "")))</f>
        <v/>
      </c>
      <c r="AK3249" s="106" t="str">
        <f>IF($C3249="", "", IF(IFERROR(INDEX(Ingredients!G$11:G$310, MATCH($C3249, Ingredients!$B$11:$B$310, 0)), "")="", "", IFERROR(INDEX(Ingredients!G$11:G$310, MATCH($C3249, Ingredients!$B$11:$B$310, 0)), "")))</f>
        <v/>
      </c>
      <c r="AL3249" s="79" t="str">
        <f>IF($C3249="", "", IF(IFERROR(INDEX(Ingredients!H$11:H$310, MATCH($C3249, Ingredients!$B$11:$B$310, 0)), "")="", "", IFERROR(INDEX(Ingredients!H$11:H$310, MATCH($C3249, Ingredients!$B$11:$B$310, 0)), "")))</f>
        <v/>
      </c>
      <c r="AN3249" s="83" t="str">
        <f t="shared" si="755"/>
        <v/>
      </c>
      <c r="AP3249" s="114" t="str">
        <f t="shared" si="765"/>
        <v/>
      </c>
      <c r="AR3249" s="117" t="str">
        <f>IF($C3249="", "", IF(IFERROR(INDEX(Ingredients!$AI$11:$AI$310, MATCH($C3249, Ingredients!$B$11:$B$310, 0)), "")="", "", IFERROR(INDEX(Ingredients!$AI$11:$AI$310, MATCH($C3249, Ingredients!$B$11:$B$310, 0)), "")))</f>
        <v/>
      </c>
      <c r="AT3249" s="120" t="str">
        <f t="shared" si="766"/>
        <v/>
      </c>
      <c r="AV3249" s="90" t="str">
        <f t="shared" si="756"/>
        <v/>
      </c>
      <c r="AX3249" s="90" t="str">
        <f>IF($AV3249="", "", COUNTIF($AV$11:$AV$5010, "&lt;"&amp;$AV3249)+1+COUNTIF($AV$11:$AV3249, $AV3249)-1)</f>
        <v/>
      </c>
      <c r="AZ3249" s="111" t="str">
        <f>IF($B3249="", "", SUMIF('Shopping List'!$AV$11:$AV$25, $B3249, 'Shopping List'!$BN$11:$BN$25))</f>
        <v/>
      </c>
      <c r="BB3249" s="117" t="str">
        <f t="shared" si="767"/>
        <v/>
      </c>
    </row>
    <row r="3250" spans="1:54" x14ac:dyDescent="0.25">
      <c r="A3250" s="4"/>
      <c r="B3250" s="37"/>
      <c r="C3250" s="124"/>
      <c r="D3250" s="39"/>
      <c r="E3250" s="125"/>
      <c r="F3250" s="48"/>
      <c r="G3250" s="4"/>
      <c r="H3250" s="4"/>
      <c r="I3250" s="95" t="str">
        <f>IF($C3250="", "", IF(IFERROR(INDEX(Ingredients!$C$11:$C$310, MATCH($C3250, Ingredients!$B$11:$B$310, 0)), "")="", "", IFERROR(INDEX(Ingredients!$C$11:$C$310, MATCH($C3250, Ingredients!$B$11:$B$310, 0)), "")))</f>
        <v/>
      </c>
      <c r="J3250" s="73" t="str">
        <f>IF($B3250="", "", IF(IFERROR(INDEX(Meals!$C$11:$C$260, MATCH($B3250, Meals!$B$11:$B$260, 0)), "")="", "", IFERROR(INDEX(Meals!$C$11:$C$260, MATCH($B3250, Meals!$B$11:$B$260, 0)), "")))</f>
        <v/>
      </c>
      <c r="K3250" s="4"/>
      <c r="L3250" s="72" t="str">
        <f t="shared" si="757"/>
        <v/>
      </c>
      <c r="M3250" s="73" t="str">
        <f t="shared" si="758"/>
        <v/>
      </c>
      <c r="N3250" s="4"/>
      <c r="O3250" s="78" t="str">
        <f t="shared" si="759"/>
        <v/>
      </c>
      <c r="P3250" s="79" t="str">
        <f t="shared" si="760"/>
        <v/>
      </c>
      <c r="Q3250" s="4"/>
      <c r="R3250" s="90" t="str">
        <f t="shared" si="761"/>
        <v/>
      </c>
      <c r="S3250" s="4"/>
      <c r="Y3250" s="18" t="str">
        <f t="shared" si="762"/>
        <v/>
      </c>
      <c r="AA3250" s="18" t="str">
        <f t="shared" si="753"/>
        <v/>
      </c>
      <c r="AB3250" s="18" t="str">
        <f t="shared" si="754"/>
        <v/>
      </c>
      <c r="AC3250" s="18" t="str">
        <f t="shared" si="763"/>
        <v/>
      </c>
      <c r="AD3250" s="18" t="str">
        <f t="shared" si="763"/>
        <v/>
      </c>
      <c r="AE3250" s="18" t="str">
        <f t="shared" si="764"/>
        <v/>
      </c>
      <c r="AG3250" s="95" t="str">
        <f>IF($C3250="", "", IF(IFERROR(INDEX(Ingredients!C$11:C$310, MATCH($C3250, Ingredients!$B$11:$B$310, 0)), "")="", "", IFERROR(INDEX(Ingredients!C$11:C$310, MATCH($C3250, Ingredients!$B$11:$B$310, 0)), "")))</f>
        <v/>
      </c>
      <c r="AH3250" s="105" t="str">
        <f>IF($C3250="", "", IF(IFERROR(INDEX(Ingredients!D$11:D$310, MATCH($C3250, Ingredients!$B$11:$B$310, 0)), "")="", "", IFERROR(INDEX(Ingredients!D$11:D$310, MATCH($C3250, Ingredients!$B$11:$B$310, 0)), "")))</f>
        <v/>
      </c>
      <c r="AI3250" s="106" t="str">
        <f>IF($C3250="", "", IF(IFERROR(INDEX(Ingredients!E$11:E$310, MATCH($C3250, Ingredients!$B$11:$B$310, 0)), "")="", "", IFERROR(INDEX(Ingredients!E$11:E$310, MATCH($C3250, Ingredients!$B$11:$B$310, 0)), "")))</f>
        <v/>
      </c>
      <c r="AJ3250" s="108" t="str">
        <f>IF($C3250="", "", IF(IFERROR(INDEX(Ingredients!F$11:F$310, MATCH($C3250, Ingredients!$B$11:$B$310, 0)), "")="", "", IFERROR(INDEX(Ingredients!F$11:F$310, MATCH($C3250, Ingredients!$B$11:$B$310, 0)), "")))</f>
        <v/>
      </c>
      <c r="AK3250" s="106" t="str">
        <f>IF($C3250="", "", IF(IFERROR(INDEX(Ingredients!G$11:G$310, MATCH($C3250, Ingredients!$B$11:$B$310, 0)), "")="", "", IFERROR(INDEX(Ingredients!G$11:G$310, MATCH($C3250, Ingredients!$B$11:$B$310, 0)), "")))</f>
        <v/>
      </c>
      <c r="AL3250" s="79" t="str">
        <f>IF($C3250="", "", IF(IFERROR(INDEX(Ingredients!H$11:H$310, MATCH($C3250, Ingredients!$B$11:$B$310, 0)), "")="", "", IFERROR(INDEX(Ingredients!H$11:H$310, MATCH($C3250, Ingredients!$B$11:$B$310, 0)), "")))</f>
        <v/>
      </c>
      <c r="AN3250" s="83" t="str">
        <f t="shared" si="755"/>
        <v/>
      </c>
      <c r="AP3250" s="114" t="str">
        <f t="shared" si="765"/>
        <v/>
      </c>
      <c r="AR3250" s="117" t="str">
        <f>IF($C3250="", "", IF(IFERROR(INDEX(Ingredients!$AI$11:$AI$310, MATCH($C3250, Ingredients!$B$11:$B$310, 0)), "")="", "", IFERROR(INDEX(Ingredients!$AI$11:$AI$310, MATCH($C3250, Ingredients!$B$11:$B$310, 0)), "")))</f>
        <v/>
      </c>
      <c r="AT3250" s="120" t="str">
        <f t="shared" si="766"/>
        <v/>
      </c>
      <c r="AV3250" s="90" t="str">
        <f t="shared" si="756"/>
        <v/>
      </c>
      <c r="AX3250" s="90" t="str">
        <f>IF($AV3250="", "", COUNTIF($AV$11:$AV$5010, "&lt;"&amp;$AV3250)+1+COUNTIF($AV$11:$AV3250, $AV3250)-1)</f>
        <v/>
      </c>
      <c r="AZ3250" s="111" t="str">
        <f>IF($B3250="", "", SUMIF('Shopping List'!$AV$11:$AV$25, $B3250, 'Shopping List'!$BN$11:$BN$25))</f>
        <v/>
      </c>
      <c r="BB3250" s="117" t="str">
        <f t="shared" si="767"/>
        <v/>
      </c>
    </row>
    <row r="3251" spans="1:54" x14ac:dyDescent="0.25">
      <c r="A3251" s="4"/>
      <c r="B3251" s="37"/>
      <c r="C3251" s="124"/>
      <c r="D3251" s="39"/>
      <c r="E3251" s="125"/>
      <c r="F3251" s="48"/>
      <c r="G3251" s="4"/>
      <c r="H3251" s="4"/>
      <c r="I3251" s="95" t="str">
        <f>IF($C3251="", "", IF(IFERROR(INDEX(Ingredients!$C$11:$C$310, MATCH($C3251, Ingredients!$B$11:$B$310, 0)), "")="", "", IFERROR(INDEX(Ingredients!$C$11:$C$310, MATCH($C3251, Ingredients!$B$11:$B$310, 0)), "")))</f>
        <v/>
      </c>
      <c r="J3251" s="73" t="str">
        <f>IF($B3251="", "", IF(IFERROR(INDEX(Meals!$C$11:$C$260, MATCH($B3251, Meals!$B$11:$B$260, 0)), "")="", "", IFERROR(INDEX(Meals!$C$11:$C$260, MATCH($B3251, Meals!$B$11:$B$260, 0)), "")))</f>
        <v/>
      </c>
      <c r="K3251" s="4"/>
      <c r="L3251" s="72" t="str">
        <f t="shared" si="757"/>
        <v/>
      </c>
      <c r="M3251" s="73" t="str">
        <f t="shared" si="758"/>
        <v/>
      </c>
      <c r="N3251" s="4"/>
      <c r="O3251" s="78" t="str">
        <f t="shared" si="759"/>
        <v/>
      </c>
      <c r="P3251" s="79" t="str">
        <f t="shared" si="760"/>
        <v/>
      </c>
      <c r="Q3251" s="4"/>
      <c r="R3251" s="90" t="str">
        <f t="shared" si="761"/>
        <v/>
      </c>
      <c r="S3251" s="4"/>
      <c r="Y3251" s="18" t="str">
        <f t="shared" si="762"/>
        <v/>
      </c>
      <c r="AA3251" s="18" t="str">
        <f t="shared" si="753"/>
        <v/>
      </c>
      <c r="AB3251" s="18" t="str">
        <f t="shared" si="754"/>
        <v/>
      </c>
      <c r="AC3251" s="18" t="str">
        <f t="shared" si="763"/>
        <v/>
      </c>
      <c r="AD3251" s="18" t="str">
        <f t="shared" si="763"/>
        <v/>
      </c>
      <c r="AE3251" s="18" t="str">
        <f t="shared" si="764"/>
        <v/>
      </c>
      <c r="AG3251" s="95" t="str">
        <f>IF($C3251="", "", IF(IFERROR(INDEX(Ingredients!C$11:C$310, MATCH($C3251, Ingredients!$B$11:$B$310, 0)), "")="", "", IFERROR(INDEX(Ingredients!C$11:C$310, MATCH($C3251, Ingredients!$B$11:$B$310, 0)), "")))</f>
        <v/>
      </c>
      <c r="AH3251" s="105" t="str">
        <f>IF($C3251="", "", IF(IFERROR(INDEX(Ingredients!D$11:D$310, MATCH($C3251, Ingredients!$B$11:$B$310, 0)), "")="", "", IFERROR(INDEX(Ingredients!D$11:D$310, MATCH($C3251, Ingredients!$B$11:$B$310, 0)), "")))</f>
        <v/>
      </c>
      <c r="AI3251" s="106" t="str">
        <f>IF($C3251="", "", IF(IFERROR(INDEX(Ingredients!E$11:E$310, MATCH($C3251, Ingredients!$B$11:$B$310, 0)), "")="", "", IFERROR(INDEX(Ingredients!E$11:E$310, MATCH($C3251, Ingredients!$B$11:$B$310, 0)), "")))</f>
        <v/>
      </c>
      <c r="AJ3251" s="108" t="str">
        <f>IF($C3251="", "", IF(IFERROR(INDEX(Ingredients!F$11:F$310, MATCH($C3251, Ingredients!$B$11:$B$310, 0)), "")="", "", IFERROR(INDEX(Ingredients!F$11:F$310, MATCH($C3251, Ingredients!$B$11:$B$310, 0)), "")))</f>
        <v/>
      </c>
      <c r="AK3251" s="106" t="str">
        <f>IF($C3251="", "", IF(IFERROR(INDEX(Ingredients!G$11:G$310, MATCH($C3251, Ingredients!$B$11:$B$310, 0)), "")="", "", IFERROR(INDEX(Ingredients!G$11:G$310, MATCH($C3251, Ingredients!$B$11:$B$310, 0)), "")))</f>
        <v/>
      </c>
      <c r="AL3251" s="79" t="str">
        <f>IF($C3251="", "", IF(IFERROR(INDEX(Ingredients!H$11:H$310, MATCH($C3251, Ingredients!$B$11:$B$310, 0)), "")="", "", IFERROR(INDEX(Ingredients!H$11:H$310, MATCH($C3251, Ingredients!$B$11:$B$310, 0)), "")))</f>
        <v/>
      </c>
      <c r="AN3251" s="83" t="str">
        <f t="shared" si="755"/>
        <v/>
      </c>
      <c r="AP3251" s="114" t="str">
        <f t="shared" si="765"/>
        <v/>
      </c>
      <c r="AR3251" s="117" t="str">
        <f>IF($C3251="", "", IF(IFERROR(INDEX(Ingredients!$AI$11:$AI$310, MATCH($C3251, Ingredients!$B$11:$B$310, 0)), "")="", "", IFERROR(INDEX(Ingredients!$AI$11:$AI$310, MATCH($C3251, Ingredients!$B$11:$B$310, 0)), "")))</f>
        <v/>
      </c>
      <c r="AT3251" s="120" t="str">
        <f t="shared" si="766"/>
        <v/>
      </c>
      <c r="AV3251" s="90" t="str">
        <f t="shared" si="756"/>
        <v/>
      </c>
      <c r="AX3251" s="90" t="str">
        <f>IF($AV3251="", "", COUNTIF($AV$11:$AV$5010, "&lt;"&amp;$AV3251)+1+COUNTIF($AV$11:$AV3251, $AV3251)-1)</f>
        <v/>
      </c>
      <c r="AZ3251" s="111" t="str">
        <f>IF($B3251="", "", SUMIF('Shopping List'!$AV$11:$AV$25, $B3251, 'Shopping List'!$BN$11:$BN$25))</f>
        <v/>
      </c>
      <c r="BB3251" s="117" t="str">
        <f t="shared" si="767"/>
        <v/>
      </c>
    </row>
    <row r="3252" spans="1:54" x14ac:dyDescent="0.25">
      <c r="A3252" s="4"/>
      <c r="B3252" s="37"/>
      <c r="C3252" s="124"/>
      <c r="D3252" s="39"/>
      <c r="E3252" s="125"/>
      <c r="F3252" s="48"/>
      <c r="G3252" s="4"/>
      <c r="H3252" s="4"/>
      <c r="I3252" s="95" t="str">
        <f>IF($C3252="", "", IF(IFERROR(INDEX(Ingredients!$C$11:$C$310, MATCH($C3252, Ingredients!$B$11:$B$310, 0)), "")="", "", IFERROR(INDEX(Ingredients!$C$11:$C$310, MATCH($C3252, Ingredients!$B$11:$B$310, 0)), "")))</f>
        <v/>
      </c>
      <c r="J3252" s="73" t="str">
        <f>IF($B3252="", "", IF(IFERROR(INDEX(Meals!$C$11:$C$260, MATCH($B3252, Meals!$B$11:$B$260, 0)), "")="", "", IFERROR(INDEX(Meals!$C$11:$C$260, MATCH($B3252, Meals!$B$11:$B$260, 0)), "")))</f>
        <v/>
      </c>
      <c r="K3252" s="4"/>
      <c r="L3252" s="72" t="str">
        <f t="shared" si="757"/>
        <v/>
      </c>
      <c r="M3252" s="73" t="str">
        <f t="shared" si="758"/>
        <v/>
      </c>
      <c r="N3252" s="4"/>
      <c r="O3252" s="78" t="str">
        <f t="shared" si="759"/>
        <v/>
      </c>
      <c r="P3252" s="79" t="str">
        <f t="shared" si="760"/>
        <v/>
      </c>
      <c r="Q3252" s="4"/>
      <c r="R3252" s="90" t="str">
        <f t="shared" si="761"/>
        <v/>
      </c>
      <c r="S3252" s="4"/>
      <c r="Y3252" s="18" t="str">
        <f t="shared" si="762"/>
        <v/>
      </c>
      <c r="AA3252" s="18" t="str">
        <f t="shared" si="753"/>
        <v/>
      </c>
      <c r="AB3252" s="18" t="str">
        <f t="shared" si="754"/>
        <v/>
      </c>
      <c r="AC3252" s="18" t="str">
        <f t="shared" si="763"/>
        <v/>
      </c>
      <c r="AD3252" s="18" t="str">
        <f t="shared" si="763"/>
        <v/>
      </c>
      <c r="AE3252" s="18" t="str">
        <f t="shared" si="764"/>
        <v/>
      </c>
      <c r="AG3252" s="95" t="str">
        <f>IF($C3252="", "", IF(IFERROR(INDEX(Ingredients!C$11:C$310, MATCH($C3252, Ingredients!$B$11:$B$310, 0)), "")="", "", IFERROR(INDEX(Ingredients!C$11:C$310, MATCH($C3252, Ingredients!$B$11:$B$310, 0)), "")))</f>
        <v/>
      </c>
      <c r="AH3252" s="105" t="str">
        <f>IF($C3252="", "", IF(IFERROR(INDEX(Ingredients!D$11:D$310, MATCH($C3252, Ingredients!$B$11:$B$310, 0)), "")="", "", IFERROR(INDEX(Ingredients!D$11:D$310, MATCH($C3252, Ingredients!$B$11:$B$310, 0)), "")))</f>
        <v/>
      </c>
      <c r="AI3252" s="106" t="str">
        <f>IF($C3252="", "", IF(IFERROR(INDEX(Ingredients!E$11:E$310, MATCH($C3252, Ingredients!$B$11:$B$310, 0)), "")="", "", IFERROR(INDEX(Ingredients!E$11:E$310, MATCH($C3252, Ingredients!$B$11:$B$310, 0)), "")))</f>
        <v/>
      </c>
      <c r="AJ3252" s="108" t="str">
        <f>IF($C3252="", "", IF(IFERROR(INDEX(Ingredients!F$11:F$310, MATCH($C3252, Ingredients!$B$11:$B$310, 0)), "")="", "", IFERROR(INDEX(Ingredients!F$11:F$310, MATCH($C3252, Ingredients!$B$11:$B$310, 0)), "")))</f>
        <v/>
      </c>
      <c r="AK3252" s="106" t="str">
        <f>IF($C3252="", "", IF(IFERROR(INDEX(Ingredients!G$11:G$310, MATCH($C3252, Ingredients!$B$11:$B$310, 0)), "")="", "", IFERROR(INDEX(Ingredients!G$11:G$310, MATCH($C3252, Ingredients!$B$11:$B$310, 0)), "")))</f>
        <v/>
      </c>
      <c r="AL3252" s="79" t="str">
        <f>IF($C3252="", "", IF(IFERROR(INDEX(Ingredients!H$11:H$310, MATCH($C3252, Ingredients!$B$11:$B$310, 0)), "")="", "", IFERROR(INDEX(Ingredients!H$11:H$310, MATCH($C3252, Ingredients!$B$11:$B$310, 0)), "")))</f>
        <v/>
      </c>
      <c r="AN3252" s="83" t="str">
        <f t="shared" si="755"/>
        <v/>
      </c>
      <c r="AP3252" s="114" t="str">
        <f t="shared" si="765"/>
        <v/>
      </c>
      <c r="AR3252" s="117" t="str">
        <f>IF($C3252="", "", IF(IFERROR(INDEX(Ingredients!$AI$11:$AI$310, MATCH($C3252, Ingredients!$B$11:$B$310, 0)), "")="", "", IFERROR(INDEX(Ingredients!$AI$11:$AI$310, MATCH($C3252, Ingredients!$B$11:$B$310, 0)), "")))</f>
        <v/>
      </c>
      <c r="AT3252" s="120" t="str">
        <f t="shared" si="766"/>
        <v/>
      </c>
      <c r="AV3252" s="90" t="str">
        <f t="shared" si="756"/>
        <v/>
      </c>
      <c r="AX3252" s="90" t="str">
        <f>IF($AV3252="", "", COUNTIF($AV$11:$AV$5010, "&lt;"&amp;$AV3252)+1+COUNTIF($AV$11:$AV3252, $AV3252)-1)</f>
        <v/>
      </c>
      <c r="AZ3252" s="111" t="str">
        <f>IF($B3252="", "", SUMIF('Shopping List'!$AV$11:$AV$25, $B3252, 'Shopping List'!$BN$11:$BN$25))</f>
        <v/>
      </c>
      <c r="BB3252" s="117" t="str">
        <f t="shared" si="767"/>
        <v/>
      </c>
    </row>
    <row r="3253" spans="1:54" x14ac:dyDescent="0.25">
      <c r="A3253" s="4"/>
      <c r="B3253" s="37"/>
      <c r="C3253" s="124"/>
      <c r="D3253" s="39"/>
      <c r="E3253" s="125"/>
      <c r="F3253" s="48"/>
      <c r="G3253" s="4"/>
      <c r="H3253" s="4"/>
      <c r="I3253" s="95" t="str">
        <f>IF($C3253="", "", IF(IFERROR(INDEX(Ingredients!$C$11:$C$310, MATCH($C3253, Ingredients!$B$11:$B$310, 0)), "")="", "", IFERROR(INDEX(Ingredients!$C$11:$C$310, MATCH($C3253, Ingredients!$B$11:$B$310, 0)), "")))</f>
        <v/>
      </c>
      <c r="J3253" s="73" t="str">
        <f>IF($B3253="", "", IF(IFERROR(INDEX(Meals!$C$11:$C$260, MATCH($B3253, Meals!$B$11:$B$260, 0)), "")="", "", IFERROR(INDEX(Meals!$C$11:$C$260, MATCH($B3253, Meals!$B$11:$B$260, 0)), "")))</f>
        <v/>
      </c>
      <c r="K3253" s="4"/>
      <c r="L3253" s="72" t="str">
        <f t="shared" si="757"/>
        <v/>
      </c>
      <c r="M3253" s="73" t="str">
        <f t="shared" si="758"/>
        <v/>
      </c>
      <c r="N3253" s="4"/>
      <c r="O3253" s="78" t="str">
        <f t="shared" si="759"/>
        <v/>
      </c>
      <c r="P3253" s="79" t="str">
        <f t="shared" si="760"/>
        <v/>
      </c>
      <c r="Q3253" s="4"/>
      <c r="R3253" s="90" t="str">
        <f t="shared" si="761"/>
        <v/>
      </c>
      <c r="S3253" s="4"/>
      <c r="Y3253" s="18" t="str">
        <f t="shared" si="762"/>
        <v/>
      </c>
      <c r="AA3253" s="18" t="str">
        <f t="shared" si="753"/>
        <v/>
      </c>
      <c r="AB3253" s="18" t="str">
        <f t="shared" si="754"/>
        <v/>
      </c>
      <c r="AC3253" s="18" t="str">
        <f t="shared" si="763"/>
        <v/>
      </c>
      <c r="AD3253" s="18" t="str">
        <f t="shared" si="763"/>
        <v/>
      </c>
      <c r="AE3253" s="18" t="str">
        <f t="shared" si="764"/>
        <v/>
      </c>
      <c r="AG3253" s="95" t="str">
        <f>IF($C3253="", "", IF(IFERROR(INDEX(Ingredients!C$11:C$310, MATCH($C3253, Ingredients!$B$11:$B$310, 0)), "")="", "", IFERROR(INDEX(Ingredients!C$11:C$310, MATCH($C3253, Ingredients!$B$11:$B$310, 0)), "")))</f>
        <v/>
      </c>
      <c r="AH3253" s="105" t="str">
        <f>IF($C3253="", "", IF(IFERROR(INDEX(Ingredients!D$11:D$310, MATCH($C3253, Ingredients!$B$11:$B$310, 0)), "")="", "", IFERROR(INDEX(Ingredients!D$11:D$310, MATCH($C3253, Ingredients!$B$11:$B$310, 0)), "")))</f>
        <v/>
      </c>
      <c r="AI3253" s="106" t="str">
        <f>IF($C3253="", "", IF(IFERROR(INDEX(Ingredients!E$11:E$310, MATCH($C3253, Ingredients!$B$11:$B$310, 0)), "")="", "", IFERROR(INDEX(Ingredients!E$11:E$310, MATCH($C3253, Ingredients!$B$11:$B$310, 0)), "")))</f>
        <v/>
      </c>
      <c r="AJ3253" s="108" t="str">
        <f>IF($C3253="", "", IF(IFERROR(INDEX(Ingredients!F$11:F$310, MATCH($C3253, Ingredients!$B$11:$B$310, 0)), "")="", "", IFERROR(INDEX(Ingredients!F$11:F$310, MATCH($C3253, Ingredients!$B$11:$B$310, 0)), "")))</f>
        <v/>
      </c>
      <c r="AK3253" s="106" t="str">
        <f>IF($C3253="", "", IF(IFERROR(INDEX(Ingredients!G$11:G$310, MATCH($C3253, Ingredients!$B$11:$B$310, 0)), "")="", "", IFERROR(INDEX(Ingredients!G$11:G$310, MATCH($C3253, Ingredients!$B$11:$B$310, 0)), "")))</f>
        <v/>
      </c>
      <c r="AL3253" s="79" t="str">
        <f>IF($C3253="", "", IF(IFERROR(INDEX(Ingredients!H$11:H$310, MATCH($C3253, Ingredients!$B$11:$B$310, 0)), "")="", "", IFERROR(INDEX(Ingredients!H$11:H$310, MATCH($C3253, Ingredients!$B$11:$B$310, 0)), "")))</f>
        <v/>
      </c>
      <c r="AN3253" s="83" t="str">
        <f t="shared" si="755"/>
        <v/>
      </c>
      <c r="AP3253" s="114" t="str">
        <f t="shared" si="765"/>
        <v/>
      </c>
      <c r="AR3253" s="117" t="str">
        <f>IF($C3253="", "", IF(IFERROR(INDEX(Ingredients!$AI$11:$AI$310, MATCH($C3253, Ingredients!$B$11:$B$310, 0)), "")="", "", IFERROR(INDEX(Ingredients!$AI$11:$AI$310, MATCH($C3253, Ingredients!$B$11:$B$310, 0)), "")))</f>
        <v/>
      </c>
      <c r="AT3253" s="120" t="str">
        <f t="shared" si="766"/>
        <v/>
      </c>
      <c r="AV3253" s="90" t="str">
        <f t="shared" si="756"/>
        <v/>
      </c>
      <c r="AX3253" s="90" t="str">
        <f>IF($AV3253="", "", COUNTIF($AV$11:$AV$5010, "&lt;"&amp;$AV3253)+1+COUNTIF($AV$11:$AV3253, $AV3253)-1)</f>
        <v/>
      </c>
      <c r="AZ3253" s="111" t="str">
        <f>IF($B3253="", "", SUMIF('Shopping List'!$AV$11:$AV$25, $B3253, 'Shopping List'!$BN$11:$BN$25))</f>
        <v/>
      </c>
      <c r="BB3253" s="117" t="str">
        <f t="shared" si="767"/>
        <v/>
      </c>
    </row>
    <row r="3254" spans="1:54" x14ac:dyDescent="0.25">
      <c r="A3254" s="4"/>
      <c r="B3254" s="37"/>
      <c r="C3254" s="124"/>
      <c r="D3254" s="39"/>
      <c r="E3254" s="125"/>
      <c r="F3254" s="48"/>
      <c r="G3254" s="4"/>
      <c r="H3254" s="4"/>
      <c r="I3254" s="95" t="str">
        <f>IF($C3254="", "", IF(IFERROR(INDEX(Ingredients!$C$11:$C$310, MATCH($C3254, Ingredients!$B$11:$B$310, 0)), "")="", "", IFERROR(INDEX(Ingredients!$C$11:$C$310, MATCH($C3254, Ingredients!$B$11:$B$310, 0)), "")))</f>
        <v/>
      </c>
      <c r="J3254" s="73" t="str">
        <f>IF($B3254="", "", IF(IFERROR(INDEX(Meals!$C$11:$C$260, MATCH($B3254, Meals!$B$11:$B$260, 0)), "")="", "", IFERROR(INDEX(Meals!$C$11:$C$260, MATCH($B3254, Meals!$B$11:$B$260, 0)), "")))</f>
        <v/>
      </c>
      <c r="K3254" s="4"/>
      <c r="L3254" s="72" t="str">
        <f t="shared" si="757"/>
        <v/>
      </c>
      <c r="M3254" s="73" t="str">
        <f t="shared" si="758"/>
        <v/>
      </c>
      <c r="N3254" s="4"/>
      <c r="O3254" s="78" t="str">
        <f t="shared" si="759"/>
        <v/>
      </c>
      <c r="P3254" s="79" t="str">
        <f t="shared" si="760"/>
        <v/>
      </c>
      <c r="Q3254" s="4"/>
      <c r="R3254" s="90" t="str">
        <f t="shared" si="761"/>
        <v/>
      </c>
      <c r="S3254" s="4"/>
      <c r="Y3254" s="18" t="str">
        <f t="shared" si="762"/>
        <v/>
      </c>
      <c r="AA3254" s="18" t="str">
        <f t="shared" si="753"/>
        <v/>
      </c>
      <c r="AB3254" s="18" t="str">
        <f t="shared" si="754"/>
        <v/>
      </c>
      <c r="AC3254" s="18" t="str">
        <f t="shared" si="763"/>
        <v/>
      </c>
      <c r="AD3254" s="18" t="str">
        <f t="shared" si="763"/>
        <v/>
      </c>
      <c r="AE3254" s="18" t="str">
        <f t="shared" si="764"/>
        <v/>
      </c>
      <c r="AG3254" s="95" t="str">
        <f>IF($C3254="", "", IF(IFERROR(INDEX(Ingredients!C$11:C$310, MATCH($C3254, Ingredients!$B$11:$B$310, 0)), "")="", "", IFERROR(INDEX(Ingredients!C$11:C$310, MATCH($C3254, Ingredients!$B$11:$B$310, 0)), "")))</f>
        <v/>
      </c>
      <c r="AH3254" s="105" t="str">
        <f>IF($C3254="", "", IF(IFERROR(INDEX(Ingredients!D$11:D$310, MATCH($C3254, Ingredients!$B$11:$B$310, 0)), "")="", "", IFERROR(INDEX(Ingredients!D$11:D$310, MATCH($C3254, Ingredients!$B$11:$B$310, 0)), "")))</f>
        <v/>
      </c>
      <c r="AI3254" s="106" t="str">
        <f>IF($C3254="", "", IF(IFERROR(INDEX(Ingredients!E$11:E$310, MATCH($C3254, Ingredients!$B$11:$B$310, 0)), "")="", "", IFERROR(INDEX(Ingredients!E$11:E$310, MATCH($C3254, Ingredients!$B$11:$B$310, 0)), "")))</f>
        <v/>
      </c>
      <c r="AJ3254" s="108" t="str">
        <f>IF($C3254="", "", IF(IFERROR(INDEX(Ingredients!F$11:F$310, MATCH($C3254, Ingredients!$B$11:$B$310, 0)), "")="", "", IFERROR(INDEX(Ingredients!F$11:F$310, MATCH($C3254, Ingredients!$B$11:$B$310, 0)), "")))</f>
        <v/>
      </c>
      <c r="AK3254" s="106" t="str">
        <f>IF($C3254="", "", IF(IFERROR(INDEX(Ingredients!G$11:G$310, MATCH($C3254, Ingredients!$B$11:$B$310, 0)), "")="", "", IFERROR(INDEX(Ingredients!G$11:G$310, MATCH($C3254, Ingredients!$B$11:$B$310, 0)), "")))</f>
        <v/>
      </c>
      <c r="AL3254" s="79" t="str">
        <f>IF($C3254="", "", IF(IFERROR(INDEX(Ingredients!H$11:H$310, MATCH($C3254, Ingredients!$B$11:$B$310, 0)), "")="", "", IFERROR(INDEX(Ingredients!H$11:H$310, MATCH($C3254, Ingredients!$B$11:$B$310, 0)), "")))</f>
        <v/>
      </c>
      <c r="AN3254" s="83" t="str">
        <f t="shared" si="755"/>
        <v/>
      </c>
      <c r="AP3254" s="114" t="str">
        <f t="shared" si="765"/>
        <v/>
      </c>
      <c r="AR3254" s="117" t="str">
        <f>IF($C3254="", "", IF(IFERROR(INDEX(Ingredients!$AI$11:$AI$310, MATCH($C3254, Ingredients!$B$11:$B$310, 0)), "")="", "", IFERROR(INDEX(Ingredients!$AI$11:$AI$310, MATCH($C3254, Ingredients!$B$11:$B$310, 0)), "")))</f>
        <v/>
      </c>
      <c r="AT3254" s="120" t="str">
        <f t="shared" si="766"/>
        <v/>
      </c>
      <c r="AV3254" s="90" t="str">
        <f t="shared" si="756"/>
        <v/>
      </c>
      <c r="AX3254" s="90" t="str">
        <f>IF($AV3254="", "", COUNTIF($AV$11:$AV$5010, "&lt;"&amp;$AV3254)+1+COUNTIF($AV$11:$AV3254, $AV3254)-1)</f>
        <v/>
      </c>
      <c r="AZ3254" s="111" t="str">
        <f>IF($B3254="", "", SUMIF('Shopping List'!$AV$11:$AV$25, $B3254, 'Shopping List'!$BN$11:$BN$25))</f>
        <v/>
      </c>
      <c r="BB3254" s="117" t="str">
        <f t="shared" si="767"/>
        <v/>
      </c>
    </row>
    <row r="3255" spans="1:54" x14ac:dyDescent="0.25">
      <c r="A3255" s="4"/>
      <c r="B3255" s="37"/>
      <c r="C3255" s="124"/>
      <c r="D3255" s="39"/>
      <c r="E3255" s="125"/>
      <c r="F3255" s="48"/>
      <c r="G3255" s="4"/>
      <c r="H3255" s="4"/>
      <c r="I3255" s="95" t="str">
        <f>IF($C3255="", "", IF(IFERROR(INDEX(Ingredients!$C$11:$C$310, MATCH($C3255, Ingredients!$B$11:$B$310, 0)), "")="", "", IFERROR(INDEX(Ingredients!$C$11:$C$310, MATCH($C3255, Ingredients!$B$11:$B$310, 0)), "")))</f>
        <v/>
      </c>
      <c r="J3255" s="73" t="str">
        <f>IF($B3255="", "", IF(IFERROR(INDEX(Meals!$C$11:$C$260, MATCH($B3255, Meals!$B$11:$B$260, 0)), "")="", "", IFERROR(INDEX(Meals!$C$11:$C$260, MATCH($B3255, Meals!$B$11:$B$260, 0)), "")))</f>
        <v/>
      </c>
      <c r="K3255" s="4"/>
      <c r="L3255" s="72" t="str">
        <f t="shared" si="757"/>
        <v/>
      </c>
      <c r="M3255" s="73" t="str">
        <f t="shared" si="758"/>
        <v/>
      </c>
      <c r="N3255" s="4"/>
      <c r="O3255" s="78" t="str">
        <f t="shared" si="759"/>
        <v/>
      </c>
      <c r="P3255" s="79" t="str">
        <f t="shared" si="760"/>
        <v/>
      </c>
      <c r="Q3255" s="4"/>
      <c r="R3255" s="90" t="str">
        <f t="shared" si="761"/>
        <v/>
      </c>
      <c r="S3255" s="4"/>
      <c r="Y3255" s="18" t="str">
        <f t="shared" si="762"/>
        <v/>
      </c>
      <c r="AA3255" s="18" t="str">
        <f t="shared" si="753"/>
        <v/>
      </c>
      <c r="AB3255" s="18" t="str">
        <f t="shared" si="754"/>
        <v/>
      </c>
      <c r="AC3255" s="18" t="str">
        <f t="shared" si="763"/>
        <v/>
      </c>
      <c r="AD3255" s="18" t="str">
        <f t="shared" si="763"/>
        <v/>
      </c>
      <c r="AE3255" s="18" t="str">
        <f t="shared" si="764"/>
        <v/>
      </c>
      <c r="AG3255" s="95" t="str">
        <f>IF($C3255="", "", IF(IFERROR(INDEX(Ingredients!C$11:C$310, MATCH($C3255, Ingredients!$B$11:$B$310, 0)), "")="", "", IFERROR(INDEX(Ingredients!C$11:C$310, MATCH($C3255, Ingredients!$B$11:$B$310, 0)), "")))</f>
        <v/>
      </c>
      <c r="AH3255" s="105" t="str">
        <f>IF($C3255="", "", IF(IFERROR(INDEX(Ingredients!D$11:D$310, MATCH($C3255, Ingredients!$B$11:$B$310, 0)), "")="", "", IFERROR(INDEX(Ingredients!D$11:D$310, MATCH($C3255, Ingredients!$B$11:$B$310, 0)), "")))</f>
        <v/>
      </c>
      <c r="AI3255" s="106" t="str">
        <f>IF($C3255="", "", IF(IFERROR(INDEX(Ingredients!E$11:E$310, MATCH($C3255, Ingredients!$B$11:$B$310, 0)), "")="", "", IFERROR(INDEX(Ingredients!E$11:E$310, MATCH($C3255, Ingredients!$B$11:$B$310, 0)), "")))</f>
        <v/>
      </c>
      <c r="AJ3255" s="108" t="str">
        <f>IF($C3255="", "", IF(IFERROR(INDEX(Ingredients!F$11:F$310, MATCH($C3255, Ingredients!$B$11:$B$310, 0)), "")="", "", IFERROR(INDEX(Ingredients!F$11:F$310, MATCH($C3255, Ingredients!$B$11:$B$310, 0)), "")))</f>
        <v/>
      </c>
      <c r="AK3255" s="106" t="str">
        <f>IF($C3255="", "", IF(IFERROR(INDEX(Ingredients!G$11:G$310, MATCH($C3255, Ingredients!$B$11:$B$310, 0)), "")="", "", IFERROR(INDEX(Ingredients!G$11:G$310, MATCH($C3255, Ingredients!$B$11:$B$310, 0)), "")))</f>
        <v/>
      </c>
      <c r="AL3255" s="79" t="str">
        <f>IF($C3255="", "", IF(IFERROR(INDEX(Ingredients!H$11:H$310, MATCH($C3255, Ingredients!$B$11:$B$310, 0)), "")="", "", IFERROR(INDEX(Ingredients!H$11:H$310, MATCH($C3255, Ingredients!$B$11:$B$310, 0)), "")))</f>
        <v/>
      </c>
      <c r="AN3255" s="83" t="str">
        <f t="shared" si="755"/>
        <v/>
      </c>
      <c r="AP3255" s="114" t="str">
        <f t="shared" si="765"/>
        <v/>
      </c>
      <c r="AR3255" s="117" t="str">
        <f>IF($C3255="", "", IF(IFERROR(INDEX(Ingredients!$AI$11:$AI$310, MATCH($C3255, Ingredients!$B$11:$B$310, 0)), "")="", "", IFERROR(INDEX(Ingredients!$AI$11:$AI$310, MATCH($C3255, Ingredients!$B$11:$B$310, 0)), "")))</f>
        <v/>
      </c>
      <c r="AT3255" s="120" t="str">
        <f t="shared" si="766"/>
        <v/>
      </c>
      <c r="AV3255" s="90" t="str">
        <f t="shared" si="756"/>
        <v/>
      </c>
      <c r="AX3255" s="90" t="str">
        <f>IF($AV3255="", "", COUNTIF($AV$11:$AV$5010, "&lt;"&amp;$AV3255)+1+COUNTIF($AV$11:$AV3255, $AV3255)-1)</f>
        <v/>
      </c>
      <c r="AZ3255" s="111" t="str">
        <f>IF($B3255="", "", SUMIF('Shopping List'!$AV$11:$AV$25, $B3255, 'Shopping List'!$BN$11:$BN$25))</f>
        <v/>
      </c>
      <c r="BB3255" s="117" t="str">
        <f t="shared" si="767"/>
        <v/>
      </c>
    </row>
    <row r="3256" spans="1:54" x14ac:dyDescent="0.25">
      <c r="A3256" s="4"/>
      <c r="B3256" s="37"/>
      <c r="C3256" s="124"/>
      <c r="D3256" s="39"/>
      <c r="E3256" s="125"/>
      <c r="F3256" s="48"/>
      <c r="G3256" s="4"/>
      <c r="H3256" s="4"/>
      <c r="I3256" s="95" t="str">
        <f>IF($C3256="", "", IF(IFERROR(INDEX(Ingredients!$C$11:$C$310, MATCH($C3256, Ingredients!$B$11:$B$310, 0)), "")="", "", IFERROR(INDEX(Ingredients!$C$11:$C$310, MATCH($C3256, Ingredients!$B$11:$B$310, 0)), "")))</f>
        <v/>
      </c>
      <c r="J3256" s="73" t="str">
        <f>IF($B3256="", "", IF(IFERROR(INDEX(Meals!$C$11:$C$260, MATCH($B3256, Meals!$B$11:$B$260, 0)), "")="", "", IFERROR(INDEX(Meals!$C$11:$C$260, MATCH($B3256, Meals!$B$11:$B$260, 0)), "")))</f>
        <v/>
      </c>
      <c r="K3256" s="4"/>
      <c r="L3256" s="72" t="str">
        <f t="shared" si="757"/>
        <v/>
      </c>
      <c r="M3256" s="73" t="str">
        <f t="shared" si="758"/>
        <v/>
      </c>
      <c r="N3256" s="4"/>
      <c r="O3256" s="78" t="str">
        <f t="shared" si="759"/>
        <v/>
      </c>
      <c r="P3256" s="79" t="str">
        <f t="shared" si="760"/>
        <v/>
      </c>
      <c r="Q3256" s="4"/>
      <c r="R3256" s="90" t="str">
        <f t="shared" si="761"/>
        <v/>
      </c>
      <c r="S3256" s="4"/>
      <c r="Y3256" s="18" t="str">
        <f t="shared" si="762"/>
        <v/>
      </c>
      <c r="AA3256" s="18" t="str">
        <f t="shared" si="753"/>
        <v/>
      </c>
      <c r="AB3256" s="18" t="str">
        <f t="shared" si="754"/>
        <v/>
      </c>
      <c r="AC3256" s="18" t="str">
        <f t="shared" si="763"/>
        <v/>
      </c>
      <c r="AD3256" s="18" t="str">
        <f t="shared" si="763"/>
        <v/>
      </c>
      <c r="AE3256" s="18" t="str">
        <f t="shared" si="764"/>
        <v/>
      </c>
      <c r="AG3256" s="95" t="str">
        <f>IF($C3256="", "", IF(IFERROR(INDEX(Ingredients!C$11:C$310, MATCH($C3256, Ingredients!$B$11:$B$310, 0)), "")="", "", IFERROR(INDEX(Ingredients!C$11:C$310, MATCH($C3256, Ingredients!$B$11:$B$310, 0)), "")))</f>
        <v/>
      </c>
      <c r="AH3256" s="105" t="str">
        <f>IF($C3256="", "", IF(IFERROR(INDEX(Ingredients!D$11:D$310, MATCH($C3256, Ingredients!$B$11:$B$310, 0)), "")="", "", IFERROR(INDEX(Ingredients!D$11:D$310, MATCH($C3256, Ingredients!$B$11:$B$310, 0)), "")))</f>
        <v/>
      </c>
      <c r="AI3256" s="106" t="str">
        <f>IF($C3256="", "", IF(IFERROR(INDEX(Ingredients!E$11:E$310, MATCH($C3256, Ingredients!$B$11:$B$310, 0)), "")="", "", IFERROR(INDEX(Ingredients!E$11:E$310, MATCH($C3256, Ingredients!$B$11:$B$310, 0)), "")))</f>
        <v/>
      </c>
      <c r="AJ3256" s="108" t="str">
        <f>IF($C3256="", "", IF(IFERROR(INDEX(Ingredients!F$11:F$310, MATCH($C3256, Ingredients!$B$11:$B$310, 0)), "")="", "", IFERROR(INDEX(Ingredients!F$11:F$310, MATCH($C3256, Ingredients!$B$11:$B$310, 0)), "")))</f>
        <v/>
      </c>
      <c r="AK3256" s="106" t="str">
        <f>IF($C3256="", "", IF(IFERROR(INDEX(Ingredients!G$11:G$310, MATCH($C3256, Ingredients!$B$11:$B$310, 0)), "")="", "", IFERROR(INDEX(Ingredients!G$11:G$310, MATCH($C3256, Ingredients!$B$11:$B$310, 0)), "")))</f>
        <v/>
      </c>
      <c r="AL3256" s="79" t="str">
        <f>IF($C3256="", "", IF(IFERROR(INDEX(Ingredients!H$11:H$310, MATCH($C3256, Ingredients!$B$11:$B$310, 0)), "")="", "", IFERROR(INDEX(Ingredients!H$11:H$310, MATCH($C3256, Ingredients!$B$11:$B$310, 0)), "")))</f>
        <v/>
      </c>
      <c r="AN3256" s="83" t="str">
        <f t="shared" si="755"/>
        <v/>
      </c>
      <c r="AP3256" s="114" t="str">
        <f t="shared" si="765"/>
        <v/>
      </c>
      <c r="AR3256" s="117" t="str">
        <f>IF($C3256="", "", IF(IFERROR(INDEX(Ingredients!$AI$11:$AI$310, MATCH($C3256, Ingredients!$B$11:$B$310, 0)), "")="", "", IFERROR(INDEX(Ingredients!$AI$11:$AI$310, MATCH($C3256, Ingredients!$B$11:$B$310, 0)), "")))</f>
        <v/>
      </c>
      <c r="AT3256" s="120" t="str">
        <f t="shared" si="766"/>
        <v/>
      </c>
      <c r="AV3256" s="90" t="str">
        <f t="shared" si="756"/>
        <v/>
      </c>
      <c r="AX3256" s="90" t="str">
        <f>IF($AV3256="", "", COUNTIF($AV$11:$AV$5010, "&lt;"&amp;$AV3256)+1+COUNTIF($AV$11:$AV3256, $AV3256)-1)</f>
        <v/>
      </c>
      <c r="AZ3256" s="111" t="str">
        <f>IF($B3256="", "", SUMIF('Shopping List'!$AV$11:$AV$25, $B3256, 'Shopping List'!$BN$11:$BN$25))</f>
        <v/>
      </c>
      <c r="BB3256" s="117" t="str">
        <f t="shared" si="767"/>
        <v/>
      </c>
    </row>
    <row r="3257" spans="1:54" x14ac:dyDescent="0.25">
      <c r="A3257" s="4"/>
      <c r="B3257" s="37"/>
      <c r="C3257" s="124"/>
      <c r="D3257" s="39"/>
      <c r="E3257" s="125"/>
      <c r="F3257" s="48"/>
      <c r="G3257" s="4"/>
      <c r="H3257" s="4"/>
      <c r="I3257" s="95" t="str">
        <f>IF($C3257="", "", IF(IFERROR(INDEX(Ingredients!$C$11:$C$310, MATCH($C3257, Ingredients!$B$11:$B$310, 0)), "")="", "", IFERROR(INDEX(Ingredients!$C$11:$C$310, MATCH($C3257, Ingredients!$B$11:$B$310, 0)), "")))</f>
        <v/>
      </c>
      <c r="J3257" s="73" t="str">
        <f>IF($B3257="", "", IF(IFERROR(INDEX(Meals!$C$11:$C$260, MATCH($B3257, Meals!$B$11:$B$260, 0)), "")="", "", IFERROR(INDEX(Meals!$C$11:$C$260, MATCH($B3257, Meals!$B$11:$B$260, 0)), "")))</f>
        <v/>
      </c>
      <c r="K3257" s="4"/>
      <c r="L3257" s="72" t="str">
        <f t="shared" si="757"/>
        <v/>
      </c>
      <c r="M3257" s="73" t="str">
        <f t="shared" si="758"/>
        <v/>
      </c>
      <c r="N3257" s="4"/>
      <c r="O3257" s="78" t="str">
        <f t="shared" si="759"/>
        <v/>
      </c>
      <c r="P3257" s="79" t="str">
        <f t="shared" si="760"/>
        <v/>
      </c>
      <c r="Q3257" s="4"/>
      <c r="R3257" s="90" t="str">
        <f t="shared" si="761"/>
        <v/>
      </c>
      <c r="S3257" s="4"/>
      <c r="Y3257" s="18" t="str">
        <f t="shared" si="762"/>
        <v/>
      </c>
      <c r="AA3257" s="18" t="str">
        <f t="shared" si="753"/>
        <v/>
      </c>
      <c r="AB3257" s="18" t="str">
        <f t="shared" si="754"/>
        <v/>
      </c>
      <c r="AC3257" s="18" t="str">
        <f t="shared" si="763"/>
        <v/>
      </c>
      <c r="AD3257" s="18" t="str">
        <f t="shared" si="763"/>
        <v/>
      </c>
      <c r="AE3257" s="18" t="str">
        <f t="shared" si="764"/>
        <v/>
      </c>
      <c r="AG3257" s="95" t="str">
        <f>IF($C3257="", "", IF(IFERROR(INDEX(Ingredients!C$11:C$310, MATCH($C3257, Ingredients!$B$11:$B$310, 0)), "")="", "", IFERROR(INDEX(Ingredients!C$11:C$310, MATCH($C3257, Ingredients!$B$11:$B$310, 0)), "")))</f>
        <v/>
      </c>
      <c r="AH3257" s="105" t="str">
        <f>IF($C3257="", "", IF(IFERROR(INDEX(Ingredients!D$11:D$310, MATCH($C3257, Ingredients!$B$11:$B$310, 0)), "")="", "", IFERROR(INDEX(Ingredients!D$11:D$310, MATCH($C3257, Ingredients!$B$11:$B$310, 0)), "")))</f>
        <v/>
      </c>
      <c r="AI3257" s="106" t="str">
        <f>IF($C3257="", "", IF(IFERROR(INDEX(Ingredients!E$11:E$310, MATCH($C3257, Ingredients!$B$11:$B$310, 0)), "")="", "", IFERROR(INDEX(Ingredients!E$11:E$310, MATCH($C3257, Ingredients!$B$11:$B$310, 0)), "")))</f>
        <v/>
      </c>
      <c r="AJ3257" s="108" t="str">
        <f>IF($C3257="", "", IF(IFERROR(INDEX(Ingredients!F$11:F$310, MATCH($C3257, Ingredients!$B$11:$B$310, 0)), "")="", "", IFERROR(INDEX(Ingredients!F$11:F$310, MATCH($C3257, Ingredients!$B$11:$B$310, 0)), "")))</f>
        <v/>
      </c>
      <c r="AK3257" s="106" t="str">
        <f>IF($C3257="", "", IF(IFERROR(INDEX(Ingredients!G$11:G$310, MATCH($C3257, Ingredients!$B$11:$B$310, 0)), "")="", "", IFERROR(INDEX(Ingredients!G$11:G$310, MATCH($C3257, Ingredients!$B$11:$B$310, 0)), "")))</f>
        <v/>
      </c>
      <c r="AL3257" s="79" t="str">
        <f>IF($C3257="", "", IF(IFERROR(INDEX(Ingredients!H$11:H$310, MATCH($C3257, Ingredients!$B$11:$B$310, 0)), "")="", "", IFERROR(INDEX(Ingredients!H$11:H$310, MATCH($C3257, Ingredients!$B$11:$B$310, 0)), "")))</f>
        <v/>
      </c>
      <c r="AN3257" s="83" t="str">
        <f t="shared" si="755"/>
        <v/>
      </c>
      <c r="AP3257" s="114" t="str">
        <f t="shared" si="765"/>
        <v/>
      </c>
      <c r="AR3257" s="117" t="str">
        <f>IF($C3257="", "", IF(IFERROR(INDEX(Ingredients!$AI$11:$AI$310, MATCH($C3257, Ingredients!$B$11:$B$310, 0)), "")="", "", IFERROR(INDEX(Ingredients!$AI$11:$AI$310, MATCH($C3257, Ingredients!$B$11:$B$310, 0)), "")))</f>
        <v/>
      </c>
      <c r="AT3257" s="120" t="str">
        <f t="shared" si="766"/>
        <v/>
      </c>
      <c r="AV3257" s="90" t="str">
        <f t="shared" si="756"/>
        <v/>
      </c>
      <c r="AX3257" s="90" t="str">
        <f>IF($AV3257="", "", COUNTIF($AV$11:$AV$5010, "&lt;"&amp;$AV3257)+1+COUNTIF($AV$11:$AV3257, $AV3257)-1)</f>
        <v/>
      </c>
      <c r="AZ3257" s="111" t="str">
        <f>IF($B3257="", "", SUMIF('Shopping List'!$AV$11:$AV$25, $B3257, 'Shopping List'!$BN$11:$BN$25))</f>
        <v/>
      </c>
      <c r="BB3257" s="117" t="str">
        <f t="shared" si="767"/>
        <v/>
      </c>
    </row>
    <row r="3258" spans="1:54" x14ac:dyDescent="0.25">
      <c r="A3258" s="4"/>
      <c r="B3258" s="37"/>
      <c r="C3258" s="124"/>
      <c r="D3258" s="39"/>
      <c r="E3258" s="125"/>
      <c r="F3258" s="48"/>
      <c r="G3258" s="4"/>
      <c r="H3258" s="4"/>
      <c r="I3258" s="95" t="str">
        <f>IF($C3258="", "", IF(IFERROR(INDEX(Ingredients!$C$11:$C$310, MATCH($C3258, Ingredients!$B$11:$B$310, 0)), "")="", "", IFERROR(INDEX(Ingredients!$C$11:$C$310, MATCH($C3258, Ingredients!$B$11:$B$310, 0)), "")))</f>
        <v/>
      </c>
      <c r="J3258" s="73" t="str">
        <f>IF($B3258="", "", IF(IFERROR(INDEX(Meals!$C$11:$C$260, MATCH($B3258, Meals!$B$11:$B$260, 0)), "")="", "", IFERROR(INDEX(Meals!$C$11:$C$260, MATCH($B3258, Meals!$B$11:$B$260, 0)), "")))</f>
        <v/>
      </c>
      <c r="K3258" s="4"/>
      <c r="L3258" s="72" t="str">
        <f t="shared" si="757"/>
        <v/>
      </c>
      <c r="M3258" s="73" t="str">
        <f t="shared" si="758"/>
        <v/>
      </c>
      <c r="N3258" s="4"/>
      <c r="O3258" s="78" t="str">
        <f t="shared" si="759"/>
        <v/>
      </c>
      <c r="P3258" s="79" t="str">
        <f t="shared" si="760"/>
        <v/>
      </c>
      <c r="Q3258" s="4"/>
      <c r="R3258" s="90" t="str">
        <f t="shared" si="761"/>
        <v/>
      </c>
      <c r="S3258" s="4"/>
      <c r="Y3258" s="18" t="str">
        <f t="shared" si="762"/>
        <v/>
      </c>
      <c r="AA3258" s="18" t="str">
        <f t="shared" si="753"/>
        <v/>
      </c>
      <c r="AB3258" s="18" t="str">
        <f t="shared" si="754"/>
        <v/>
      </c>
      <c r="AC3258" s="18" t="str">
        <f t="shared" si="763"/>
        <v/>
      </c>
      <c r="AD3258" s="18" t="str">
        <f t="shared" si="763"/>
        <v/>
      </c>
      <c r="AE3258" s="18" t="str">
        <f t="shared" si="764"/>
        <v/>
      </c>
      <c r="AG3258" s="95" t="str">
        <f>IF($C3258="", "", IF(IFERROR(INDEX(Ingredients!C$11:C$310, MATCH($C3258, Ingredients!$B$11:$B$310, 0)), "")="", "", IFERROR(INDEX(Ingredients!C$11:C$310, MATCH($C3258, Ingredients!$B$11:$B$310, 0)), "")))</f>
        <v/>
      </c>
      <c r="AH3258" s="105" t="str">
        <f>IF($C3258="", "", IF(IFERROR(INDEX(Ingredients!D$11:D$310, MATCH($C3258, Ingredients!$B$11:$B$310, 0)), "")="", "", IFERROR(INDEX(Ingredients!D$11:D$310, MATCH($C3258, Ingredients!$B$11:$B$310, 0)), "")))</f>
        <v/>
      </c>
      <c r="AI3258" s="106" t="str">
        <f>IF($C3258="", "", IF(IFERROR(INDEX(Ingredients!E$11:E$310, MATCH($C3258, Ingredients!$B$11:$B$310, 0)), "")="", "", IFERROR(INDEX(Ingredients!E$11:E$310, MATCH($C3258, Ingredients!$B$11:$B$310, 0)), "")))</f>
        <v/>
      </c>
      <c r="AJ3258" s="108" t="str">
        <f>IF($C3258="", "", IF(IFERROR(INDEX(Ingredients!F$11:F$310, MATCH($C3258, Ingredients!$B$11:$B$310, 0)), "")="", "", IFERROR(INDEX(Ingredients!F$11:F$310, MATCH($C3258, Ingredients!$B$11:$B$310, 0)), "")))</f>
        <v/>
      </c>
      <c r="AK3258" s="106" t="str">
        <f>IF($C3258="", "", IF(IFERROR(INDEX(Ingredients!G$11:G$310, MATCH($C3258, Ingredients!$B$11:$B$310, 0)), "")="", "", IFERROR(INDEX(Ingredients!G$11:G$310, MATCH($C3258, Ingredients!$B$11:$B$310, 0)), "")))</f>
        <v/>
      </c>
      <c r="AL3258" s="79" t="str">
        <f>IF($C3258="", "", IF(IFERROR(INDEX(Ingredients!H$11:H$310, MATCH($C3258, Ingredients!$B$11:$B$310, 0)), "")="", "", IFERROR(INDEX(Ingredients!H$11:H$310, MATCH($C3258, Ingredients!$B$11:$B$310, 0)), "")))</f>
        <v/>
      </c>
      <c r="AN3258" s="83" t="str">
        <f t="shared" si="755"/>
        <v/>
      </c>
      <c r="AP3258" s="114" t="str">
        <f t="shared" si="765"/>
        <v/>
      </c>
      <c r="AR3258" s="117" t="str">
        <f>IF($C3258="", "", IF(IFERROR(INDEX(Ingredients!$AI$11:$AI$310, MATCH($C3258, Ingredients!$B$11:$B$310, 0)), "")="", "", IFERROR(INDEX(Ingredients!$AI$11:$AI$310, MATCH($C3258, Ingredients!$B$11:$B$310, 0)), "")))</f>
        <v/>
      </c>
      <c r="AT3258" s="120" t="str">
        <f t="shared" si="766"/>
        <v/>
      </c>
      <c r="AV3258" s="90" t="str">
        <f t="shared" si="756"/>
        <v/>
      </c>
      <c r="AX3258" s="90" t="str">
        <f>IF($AV3258="", "", COUNTIF($AV$11:$AV$5010, "&lt;"&amp;$AV3258)+1+COUNTIF($AV$11:$AV3258, $AV3258)-1)</f>
        <v/>
      </c>
      <c r="AZ3258" s="111" t="str">
        <f>IF($B3258="", "", SUMIF('Shopping List'!$AV$11:$AV$25, $B3258, 'Shopping List'!$BN$11:$BN$25))</f>
        <v/>
      </c>
      <c r="BB3258" s="117" t="str">
        <f t="shared" si="767"/>
        <v/>
      </c>
    </row>
    <row r="3259" spans="1:54" x14ac:dyDescent="0.25">
      <c r="A3259" s="4"/>
      <c r="B3259" s="37"/>
      <c r="C3259" s="124"/>
      <c r="D3259" s="39"/>
      <c r="E3259" s="125"/>
      <c r="F3259" s="48"/>
      <c r="G3259" s="4"/>
      <c r="H3259" s="4"/>
      <c r="I3259" s="95" t="str">
        <f>IF($C3259="", "", IF(IFERROR(INDEX(Ingredients!$C$11:$C$310, MATCH($C3259, Ingredients!$B$11:$B$310, 0)), "")="", "", IFERROR(INDEX(Ingredients!$C$11:$C$310, MATCH($C3259, Ingredients!$B$11:$B$310, 0)), "")))</f>
        <v/>
      </c>
      <c r="J3259" s="73" t="str">
        <f>IF($B3259="", "", IF(IFERROR(INDEX(Meals!$C$11:$C$260, MATCH($B3259, Meals!$B$11:$B$260, 0)), "")="", "", IFERROR(INDEX(Meals!$C$11:$C$260, MATCH($B3259, Meals!$B$11:$B$260, 0)), "")))</f>
        <v/>
      </c>
      <c r="K3259" s="4"/>
      <c r="L3259" s="72" t="str">
        <f t="shared" si="757"/>
        <v/>
      </c>
      <c r="M3259" s="73" t="str">
        <f t="shared" si="758"/>
        <v/>
      </c>
      <c r="N3259" s="4"/>
      <c r="O3259" s="78" t="str">
        <f t="shared" si="759"/>
        <v/>
      </c>
      <c r="P3259" s="79" t="str">
        <f t="shared" si="760"/>
        <v/>
      </c>
      <c r="Q3259" s="4"/>
      <c r="R3259" s="90" t="str">
        <f t="shared" si="761"/>
        <v/>
      </c>
      <c r="S3259" s="4"/>
      <c r="Y3259" s="18" t="str">
        <f t="shared" si="762"/>
        <v/>
      </c>
      <c r="AA3259" s="18" t="str">
        <f t="shared" si="753"/>
        <v/>
      </c>
      <c r="AB3259" s="18" t="str">
        <f t="shared" si="754"/>
        <v/>
      </c>
      <c r="AC3259" s="18" t="str">
        <f t="shared" si="763"/>
        <v/>
      </c>
      <c r="AD3259" s="18" t="str">
        <f t="shared" si="763"/>
        <v/>
      </c>
      <c r="AE3259" s="18" t="str">
        <f t="shared" si="764"/>
        <v/>
      </c>
      <c r="AG3259" s="95" t="str">
        <f>IF($C3259="", "", IF(IFERROR(INDEX(Ingredients!C$11:C$310, MATCH($C3259, Ingredients!$B$11:$B$310, 0)), "")="", "", IFERROR(INDEX(Ingredients!C$11:C$310, MATCH($C3259, Ingredients!$B$11:$B$310, 0)), "")))</f>
        <v/>
      </c>
      <c r="AH3259" s="105" t="str">
        <f>IF($C3259="", "", IF(IFERROR(INDEX(Ingredients!D$11:D$310, MATCH($C3259, Ingredients!$B$11:$B$310, 0)), "")="", "", IFERROR(INDEX(Ingredients!D$11:D$310, MATCH($C3259, Ingredients!$B$11:$B$310, 0)), "")))</f>
        <v/>
      </c>
      <c r="AI3259" s="106" t="str">
        <f>IF($C3259="", "", IF(IFERROR(INDEX(Ingredients!E$11:E$310, MATCH($C3259, Ingredients!$B$11:$B$310, 0)), "")="", "", IFERROR(INDEX(Ingredients!E$11:E$310, MATCH($C3259, Ingredients!$B$11:$B$310, 0)), "")))</f>
        <v/>
      </c>
      <c r="AJ3259" s="108" t="str">
        <f>IF($C3259="", "", IF(IFERROR(INDEX(Ingredients!F$11:F$310, MATCH($C3259, Ingredients!$B$11:$B$310, 0)), "")="", "", IFERROR(INDEX(Ingredients!F$11:F$310, MATCH($C3259, Ingredients!$B$11:$B$310, 0)), "")))</f>
        <v/>
      </c>
      <c r="AK3259" s="106" t="str">
        <f>IF($C3259="", "", IF(IFERROR(INDEX(Ingredients!G$11:G$310, MATCH($C3259, Ingredients!$B$11:$B$310, 0)), "")="", "", IFERROR(INDEX(Ingredients!G$11:G$310, MATCH($C3259, Ingredients!$B$11:$B$310, 0)), "")))</f>
        <v/>
      </c>
      <c r="AL3259" s="79" t="str">
        <f>IF($C3259="", "", IF(IFERROR(INDEX(Ingredients!H$11:H$310, MATCH($C3259, Ingredients!$B$11:$B$310, 0)), "")="", "", IFERROR(INDEX(Ingredients!H$11:H$310, MATCH($C3259, Ingredients!$B$11:$B$310, 0)), "")))</f>
        <v/>
      </c>
      <c r="AN3259" s="83" t="str">
        <f t="shared" si="755"/>
        <v/>
      </c>
      <c r="AP3259" s="114" t="str">
        <f t="shared" si="765"/>
        <v/>
      </c>
      <c r="AR3259" s="117" t="str">
        <f>IF($C3259="", "", IF(IFERROR(INDEX(Ingredients!$AI$11:$AI$310, MATCH($C3259, Ingredients!$B$11:$B$310, 0)), "")="", "", IFERROR(INDEX(Ingredients!$AI$11:$AI$310, MATCH($C3259, Ingredients!$B$11:$B$310, 0)), "")))</f>
        <v/>
      </c>
      <c r="AT3259" s="120" t="str">
        <f t="shared" si="766"/>
        <v/>
      </c>
      <c r="AV3259" s="90" t="str">
        <f t="shared" si="756"/>
        <v/>
      </c>
      <c r="AX3259" s="90" t="str">
        <f>IF($AV3259="", "", COUNTIF($AV$11:$AV$5010, "&lt;"&amp;$AV3259)+1+COUNTIF($AV$11:$AV3259, $AV3259)-1)</f>
        <v/>
      </c>
      <c r="AZ3259" s="111" t="str">
        <f>IF($B3259="", "", SUMIF('Shopping List'!$AV$11:$AV$25, $B3259, 'Shopping List'!$BN$11:$BN$25))</f>
        <v/>
      </c>
      <c r="BB3259" s="117" t="str">
        <f t="shared" si="767"/>
        <v/>
      </c>
    </row>
    <row r="3260" spans="1:54" x14ac:dyDescent="0.25">
      <c r="A3260" s="4"/>
      <c r="B3260" s="37"/>
      <c r="C3260" s="124"/>
      <c r="D3260" s="39"/>
      <c r="E3260" s="125"/>
      <c r="F3260" s="48"/>
      <c r="G3260" s="4"/>
      <c r="H3260" s="4"/>
      <c r="I3260" s="95" t="str">
        <f>IF($C3260="", "", IF(IFERROR(INDEX(Ingredients!$C$11:$C$310, MATCH($C3260, Ingredients!$B$11:$B$310, 0)), "")="", "", IFERROR(INDEX(Ingredients!$C$11:$C$310, MATCH($C3260, Ingredients!$B$11:$B$310, 0)), "")))</f>
        <v/>
      </c>
      <c r="J3260" s="73" t="str">
        <f>IF($B3260="", "", IF(IFERROR(INDEX(Meals!$C$11:$C$260, MATCH($B3260, Meals!$B$11:$B$260, 0)), "")="", "", IFERROR(INDEX(Meals!$C$11:$C$260, MATCH($B3260, Meals!$B$11:$B$260, 0)), "")))</f>
        <v/>
      </c>
      <c r="K3260" s="4"/>
      <c r="L3260" s="72" t="str">
        <f t="shared" si="757"/>
        <v/>
      </c>
      <c r="M3260" s="73" t="str">
        <f t="shared" si="758"/>
        <v/>
      </c>
      <c r="N3260" s="4"/>
      <c r="O3260" s="78" t="str">
        <f t="shared" si="759"/>
        <v/>
      </c>
      <c r="P3260" s="79" t="str">
        <f t="shared" si="760"/>
        <v/>
      </c>
      <c r="Q3260" s="4"/>
      <c r="R3260" s="90" t="str">
        <f t="shared" si="761"/>
        <v/>
      </c>
      <c r="S3260" s="4"/>
      <c r="Y3260" s="18" t="str">
        <f t="shared" si="762"/>
        <v/>
      </c>
      <c r="AA3260" s="18" t="str">
        <f t="shared" si="753"/>
        <v/>
      </c>
      <c r="AB3260" s="18" t="str">
        <f t="shared" si="754"/>
        <v/>
      </c>
      <c r="AC3260" s="18" t="str">
        <f t="shared" si="763"/>
        <v/>
      </c>
      <c r="AD3260" s="18" t="str">
        <f t="shared" si="763"/>
        <v/>
      </c>
      <c r="AE3260" s="18" t="str">
        <f t="shared" si="764"/>
        <v/>
      </c>
      <c r="AG3260" s="95" t="str">
        <f>IF($C3260="", "", IF(IFERROR(INDEX(Ingredients!C$11:C$310, MATCH($C3260, Ingredients!$B$11:$B$310, 0)), "")="", "", IFERROR(INDEX(Ingredients!C$11:C$310, MATCH($C3260, Ingredients!$B$11:$B$310, 0)), "")))</f>
        <v/>
      </c>
      <c r="AH3260" s="105" t="str">
        <f>IF($C3260="", "", IF(IFERROR(INDEX(Ingredients!D$11:D$310, MATCH($C3260, Ingredients!$B$11:$B$310, 0)), "")="", "", IFERROR(INDEX(Ingredients!D$11:D$310, MATCH($C3260, Ingredients!$B$11:$B$310, 0)), "")))</f>
        <v/>
      </c>
      <c r="AI3260" s="106" t="str">
        <f>IF($C3260="", "", IF(IFERROR(INDEX(Ingredients!E$11:E$310, MATCH($C3260, Ingredients!$B$11:$B$310, 0)), "")="", "", IFERROR(INDEX(Ingredients!E$11:E$310, MATCH($C3260, Ingredients!$B$11:$B$310, 0)), "")))</f>
        <v/>
      </c>
      <c r="AJ3260" s="108" t="str">
        <f>IF($C3260="", "", IF(IFERROR(INDEX(Ingredients!F$11:F$310, MATCH($C3260, Ingredients!$B$11:$B$310, 0)), "")="", "", IFERROR(INDEX(Ingredients!F$11:F$310, MATCH($C3260, Ingredients!$B$11:$B$310, 0)), "")))</f>
        <v/>
      </c>
      <c r="AK3260" s="106" t="str">
        <f>IF($C3260="", "", IF(IFERROR(INDEX(Ingredients!G$11:G$310, MATCH($C3260, Ingredients!$B$11:$B$310, 0)), "")="", "", IFERROR(INDEX(Ingredients!G$11:G$310, MATCH($C3260, Ingredients!$B$11:$B$310, 0)), "")))</f>
        <v/>
      </c>
      <c r="AL3260" s="79" t="str">
        <f>IF($C3260="", "", IF(IFERROR(INDEX(Ingredients!H$11:H$310, MATCH($C3260, Ingredients!$B$11:$B$310, 0)), "")="", "", IFERROR(INDEX(Ingredients!H$11:H$310, MATCH($C3260, Ingredients!$B$11:$B$310, 0)), "")))</f>
        <v/>
      </c>
      <c r="AN3260" s="83" t="str">
        <f t="shared" si="755"/>
        <v/>
      </c>
      <c r="AP3260" s="114" t="str">
        <f t="shared" si="765"/>
        <v/>
      </c>
      <c r="AR3260" s="117" t="str">
        <f>IF($C3260="", "", IF(IFERROR(INDEX(Ingredients!$AI$11:$AI$310, MATCH($C3260, Ingredients!$B$11:$B$310, 0)), "")="", "", IFERROR(INDEX(Ingredients!$AI$11:$AI$310, MATCH($C3260, Ingredients!$B$11:$B$310, 0)), "")))</f>
        <v/>
      </c>
      <c r="AT3260" s="120" t="str">
        <f t="shared" si="766"/>
        <v/>
      </c>
      <c r="AV3260" s="90" t="str">
        <f t="shared" si="756"/>
        <v/>
      </c>
      <c r="AX3260" s="90" t="str">
        <f>IF($AV3260="", "", COUNTIF($AV$11:$AV$5010, "&lt;"&amp;$AV3260)+1+COUNTIF($AV$11:$AV3260, $AV3260)-1)</f>
        <v/>
      </c>
      <c r="AZ3260" s="111" t="str">
        <f>IF($B3260="", "", SUMIF('Shopping List'!$AV$11:$AV$25, $B3260, 'Shopping List'!$BN$11:$BN$25))</f>
        <v/>
      </c>
      <c r="BB3260" s="117" t="str">
        <f t="shared" si="767"/>
        <v/>
      </c>
    </row>
    <row r="3261" spans="1:54" x14ac:dyDescent="0.25">
      <c r="A3261" s="4"/>
      <c r="B3261" s="37"/>
      <c r="C3261" s="124"/>
      <c r="D3261" s="39"/>
      <c r="E3261" s="125"/>
      <c r="F3261" s="48"/>
      <c r="G3261" s="4"/>
      <c r="H3261" s="4"/>
      <c r="I3261" s="95" t="str">
        <f>IF($C3261="", "", IF(IFERROR(INDEX(Ingredients!$C$11:$C$310, MATCH($C3261, Ingredients!$B$11:$B$310, 0)), "")="", "", IFERROR(INDEX(Ingredients!$C$11:$C$310, MATCH($C3261, Ingredients!$B$11:$B$310, 0)), "")))</f>
        <v/>
      </c>
      <c r="J3261" s="73" t="str">
        <f>IF($B3261="", "", IF(IFERROR(INDEX(Meals!$C$11:$C$260, MATCH($B3261, Meals!$B$11:$B$260, 0)), "")="", "", IFERROR(INDEX(Meals!$C$11:$C$260, MATCH($B3261, Meals!$B$11:$B$260, 0)), "")))</f>
        <v/>
      </c>
      <c r="K3261" s="4"/>
      <c r="L3261" s="72" t="str">
        <f t="shared" si="757"/>
        <v/>
      </c>
      <c r="M3261" s="73" t="str">
        <f t="shared" si="758"/>
        <v/>
      </c>
      <c r="N3261" s="4"/>
      <c r="O3261" s="78" t="str">
        <f t="shared" si="759"/>
        <v/>
      </c>
      <c r="P3261" s="79" t="str">
        <f t="shared" si="760"/>
        <v/>
      </c>
      <c r="Q3261" s="4"/>
      <c r="R3261" s="90" t="str">
        <f t="shared" si="761"/>
        <v/>
      </c>
      <c r="S3261" s="4"/>
      <c r="Y3261" s="18" t="str">
        <f t="shared" si="762"/>
        <v/>
      </c>
      <c r="AA3261" s="18" t="str">
        <f t="shared" si="753"/>
        <v/>
      </c>
      <c r="AB3261" s="18" t="str">
        <f t="shared" si="754"/>
        <v/>
      </c>
      <c r="AC3261" s="18" t="str">
        <f t="shared" si="763"/>
        <v/>
      </c>
      <c r="AD3261" s="18" t="str">
        <f t="shared" si="763"/>
        <v/>
      </c>
      <c r="AE3261" s="18" t="str">
        <f t="shared" si="764"/>
        <v/>
      </c>
      <c r="AG3261" s="95" t="str">
        <f>IF($C3261="", "", IF(IFERROR(INDEX(Ingredients!C$11:C$310, MATCH($C3261, Ingredients!$B$11:$B$310, 0)), "")="", "", IFERROR(INDEX(Ingredients!C$11:C$310, MATCH($C3261, Ingredients!$B$11:$B$310, 0)), "")))</f>
        <v/>
      </c>
      <c r="AH3261" s="105" t="str">
        <f>IF($C3261="", "", IF(IFERROR(INDEX(Ingredients!D$11:D$310, MATCH($C3261, Ingredients!$B$11:$B$310, 0)), "")="", "", IFERROR(INDEX(Ingredients!D$11:D$310, MATCH($C3261, Ingredients!$B$11:$B$310, 0)), "")))</f>
        <v/>
      </c>
      <c r="AI3261" s="106" t="str">
        <f>IF($C3261="", "", IF(IFERROR(INDEX(Ingredients!E$11:E$310, MATCH($C3261, Ingredients!$B$11:$B$310, 0)), "")="", "", IFERROR(INDEX(Ingredients!E$11:E$310, MATCH($C3261, Ingredients!$B$11:$B$310, 0)), "")))</f>
        <v/>
      </c>
      <c r="AJ3261" s="108" t="str">
        <f>IF($C3261="", "", IF(IFERROR(INDEX(Ingredients!F$11:F$310, MATCH($C3261, Ingredients!$B$11:$B$310, 0)), "")="", "", IFERROR(INDEX(Ingredients!F$11:F$310, MATCH($C3261, Ingredients!$B$11:$B$310, 0)), "")))</f>
        <v/>
      </c>
      <c r="AK3261" s="106" t="str">
        <f>IF($C3261="", "", IF(IFERROR(INDEX(Ingredients!G$11:G$310, MATCH($C3261, Ingredients!$B$11:$B$310, 0)), "")="", "", IFERROR(INDEX(Ingredients!G$11:G$310, MATCH($C3261, Ingredients!$B$11:$B$310, 0)), "")))</f>
        <v/>
      </c>
      <c r="AL3261" s="79" t="str">
        <f>IF($C3261="", "", IF(IFERROR(INDEX(Ingredients!H$11:H$310, MATCH($C3261, Ingredients!$B$11:$B$310, 0)), "")="", "", IFERROR(INDEX(Ingredients!H$11:H$310, MATCH($C3261, Ingredients!$B$11:$B$310, 0)), "")))</f>
        <v/>
      </c>
      <c r="AN3261" s="83" t="str">
        <f t="shared" si="755"/>
        <v/>
      </c>
      <c r="AP3261" s="114" t="str">
        <f t="shared" si="765"/>
        <v/>
      </c>
      <c r="AR3261" s="117" t="str">
        <f>IF($C3261="", "", IF(IFERROR(INDEX(Ingredients!$AI$11:$AI$310, MATCH($C3261, Ingredients!$B$11:$B$310, 0)), "")="", "", IFERROR(INDEX(Ingredients!$AI$11:$AI$310, MATCH($C3261, Ingredients!$B$11:$B$310, 0)), "")))</f>
        <v/>
      </c>
      <c r="AT3261" s="120" t="str">
        <f t="shared" si="766"/>
        <v/>
      </c>
      <c r="AV3261" s="90" t="str">
        <f t="shared" si="756"/>
        <v/>
      </c>
      <c r="AX3261" s="90" t="str">
        <f>IF($AV3261="", "", COUNTIF($AV$11:$AV$5010, "&lt;"&amp;$AV3261)+1+COUNTIF($AV$11:$AV3261, $AV3261)-1)</f>
        <v/>
      </c>
      <c r="AZ3261" s="111" t="str">
        <f>IF($B3261="", "", SUMIF('Shopping List'!$AV$11:$AV$25, $B3261, 'Shopping List'!$BN$11:$BN$25))</f>
        <v/>
      </c>
      <c r="BB3261" s="117" t="str">
        <f t="shared" si="767"/>
        <v/>
      </c>
    </row>
    <row r="3262" spans="1:54" x14ac:dyDescent="0.25">
      <c r="A3262" s="4"/>
      <c r="B3262" s="37"/>
      <c r="C3262" s="124"/>
      <c r="D3262" s="39"/>
      <c r="E3262" s="125"/>
      <c r="F3262" s="48"/>
      <c r="G3262" s="4"/>
      <c r="H3262" s="4"/>
      <c r="I3262" s="95" t="str">
        <f>IF($C3262="", "", IF(IFERROR(INDEX(Ingredients!$C$11:$C$310, MATCH($C3262, Ingredients!$B$11:$B$310, 0)), "")="", "", IFERROR(INDEX(Ingredients!$C$11:$C$310, MATCH($C3262, Ingredients!$B$11:$B$310, 0)), "")))</f>
        <v/>
      </c>
      <c r="J3262" s="73" t="str">
        <f>IF($B3262="", "", IF(IFERROR(INDEX(Meals!$C$11:$C$260, MATCH($B3262, Meals!$B$11:$B$260, 0)), "")="", "", IFERROR(INDEX(Meals!$C$11:$C$260, MATCH($B3262, Meals!$B$11:$B$260, 0)), "")))</f>
        <v/>
      </c>
      <c r="K3262" s="4"/>
      <c r="L3262" s="72" t="str">
        <f t="shared" si="757"/>
        <v/>
      </c>
      <c r="M3262" s="73" t="str">
        <f t="shared" si="758"/>
        <v/>
      </c>
      <c r="N3262" s="4"/>
      <c r="O3262" s="78" t="str">
        <f t="shared" si="759"/>
        <v/>
      </c>
      <c r="P3262" s="79" t="str">
        <f t="shared" si="760"/>
        <v/>
      </c>
      <c r="Q3262" s="4"/>
      <c r="R3262" s="90" t="str">
        <f t="shared" si="761"/>
        <v/>
      </c>
      <c r="S3262" s="4"/>
      <c r="Y3262" s="18" t="str">
        <f t="shared" si="762"/>
        <v/>
      </c>
      <c r="AA3262" s="18" t="str">
        <f t="shared" si="753"/>
        <v/>
      </c>
      <c r="AB3262" s="18" t="str">
        <f t="shared" si="754"/>
        <v/>
      </c>
      <c r="AC3262" s="18" t="str">
        <f t="shared" si="763"/>
        <v/>
      </c>
      <c r="AD3262" s="18" t="str">
        <f t="shared" si="763"/>
        <v/>
      </c>
      <c r="AE3262" s="18" t="str">
        <f t="shared" si="764"/>
        <v/>
      </c>
      <c r="AG3262" s="95" t="str">
        <f>IF($C3262="", "", IF(IFERROR(INDEX(Ingredients!C$11:C$310, MATCH($C3262, Ingredients!$B$11:$B$310, 0)), "")="", "", IFERROR(INDEX(Ingredients!C$11:C$310, MATCH($C3262, Ingredients!$B$11:$B$310, 0)), "")))</f>
        <v/>
      </c>
      <c r="AH3262" s="105" t="str">
        <f>IF($C3262="", "", IF(IFERROR(INDEX(Ingredients!D$11:D$310, MATCH($C3262, Ingredients!$B$11:$B$310, 0)), "")="", "", IFERROR(INDEX(Ingredients!D$11:D$310, MATCH($C3262, Ingredients!$B$11:$B$310, 0)), "")))</f>
        <v/>
      </c>
      <c r="AI3262" s="106" t="str">
        <f>IF($C3262="", "", IF(IFERROR(INDEX(Ingredients!E$11:E$310, MATCH($C3262, Ingredients!$B$11:$B$310, 0)), "")="", "", IFERROR(INDEX(Ingredients!E$11:E$310, MATCH($C3262, Ingredients!$B$11:$B$310, 0)), "")))</f>
        <v/>
      </c>
      <c r="AJ3262" s="108" t="str">
        <f>IF($C3262="", "", IF(IFERROR(INDEX(Ingredients!F$11:F$310, MATCH($C3262, Ingredients!$B$11:$B$310, 0)), "")="", "", IFERROR(INDEX(Ingredients!F$11:F$310, MATCH($C3262, Ingredients!$B$11:$B$310, 0)), "")))</f>
        <v/>
      </c>
      <c r="AK3262" s="106" t="str">
        <f>IF($C3262="", "", IF(IFERROR(INDEX(Ingredients!G$11:G$310, MATCH($C3262, Ingredients!$B$11:$B$310, 0)), "")="", "", IFERROR(INDEX(Ingredients!G$11:G$310, MATCH($C3262, Ingredients!$B$11:$B$310, 0)), "")))</f>
        <v/>
      </c>
      <c r="AL3262" s="79" t="str">
        <f>IF($C3262="", "", IF(IFERROR(INDEX(Ingredients!H$11:H$310, MATCH($C3262, Ingredients!$B$11:$B$310, 0)), "")="", "", IFERROR(INDEX(Ingredients!H$11:H$310, MATCH($C3262, Ingredients!$B$11:$B$310, 0)), "")))</f>
        <v/>
      </c>
      <c r="AN3262" s="83" t="str">
        <f t="shared" si="755"/>
        <v/>
      </c>
      <c r="AP3262" s="114" t="str">
        <f t="shared" si="765"/>
        <v/>
      </c>
      <c r="AR3262" s="117" t="str">
        <f>IF($C3262="", "", IF(IFERROR(INDEX(Ingredients!$AI$11:$AI$310, MATCH($C3262, Ingredients!$B$11:$B$310, 0)), "")="", "", IFERROR(INDEX(Ingredients!$AI$11:$AI$310, MATCH($C3262, Ingredients!$B$11:$B$310, 0)), "")))</f>
        <v/>
      </c>
      <c r="AT3262" s="120" t="str">
        <f t="shared" si="766"/>
        <v/>
      </c>
      <c r="AV3262" s="90" t="str">
        <f t="shared" si="756"/>
        <v/>
      </c>
      <c r="AX3262" s="90" t="str">
        <f>IF($AV3262="", "", COUNTIF($AV$11:$AV$5010, "&lt;"&amp;$AV3262)+1+COUNTIF($AV$11:$AV3262, $AV3262)-1)</f>
        <v/>
      </c>
      <c r="AZ3262" s="111" t="str">
        <f>IF($B3262="", "", SUMIF('Shopping List'!$AV$11:$AV$25, $B3262, 'Shopping List'!$BN$11:$BN$25))</f>
        <v/>
      </c>
      <c r="BB3262" s="117" t="str">
        <f t="shared" si="767"/>
        <v/>
      </c>
    </row>
    <row r="3263" spans="1:54" x14ac:dyDescent="0.25">
      <c r="A3263" s="4"/>
      <c r="B3263" s="37"/>
      <c r="C3263" s="124"/>
      <c r="D3263" s="39"/>
      <c r="E3263" s="125"/>
      <c r="F3263" s="48"/>
      <c r="G3263" s="4"/>
      <c r="H3263" s="4"/>
      <c r="I3263" s="95" t="str">
        <f>IF($C3263="", "", IF(IFERROR(INDEX(Ingredients!$C$11:$C$310, MATCH($C3263, Ingredients!$B$11:$B$310, 0)), "")="", "", IFERROR(INDEX(Ingredients!$C$11:$C$310, MATCH($C3263, Ingredients!$B$11:$B$310, 0)), "")))</f>
        <v/>
      </c>
      <c r="J3263" s="73" t="str">
        <f>IF($B3263="", "", IF(IFERROR(INDEX(Meals!$C$11:$C$260, MATCH($B3263, Meals!$B$11:$B$260, 0)), "")="", "", IFERROR(INDEX(Meals!$C$11:$C$260, MATCH($B3263, Meals!$B$11:$B$260, 0)), "")))</f>
        <v/>
      </c>
      <c r="K3263" s="4"/>
      <c r="L3263" s="72" t="str">
        <f t="shared" si="757"/>
        <v/>
      </c>
      <c r="M3263" s="73" t="str">
        <f t="shared" si="758"/>
        <v/>
      </c>
      <c r="N3263" s="4"/>
      <c r="O3263" s="78" t="str">
        <f t="shared" si="759"/>
        <v/>
      </c>
      <c r="P3263" s="79" t="str">
        <f t="shared" si="760"/>
        <v/>
      </c>
      <c r="Q3263" s="4"/>
      <c r="R3263" s="90" t="str">
        <f t="shared" si="761"/>
        <v/>
      </c>
      <c r="S3263" s="4"/>
      <c r="Y3263" s="18" t="str">
        <f t="shared" si="762"/>
        <v/>
      </c>
      <c r="AA3263" s="18" t="str">
        <f t="shared" si="753"/>
        <v/>
      </c>
      <c r="AB3263" s="18" t="str">
        <f t="shared" si="754"/>
        <v/>
      </c>
      <c r="AC3263" s="18" t="str">
        <f t="shared" si="763"/>
        <v/>
      </c>
      <c r="AD3263" s="18" t="str">
        <f t="shared" si="763"/>
        <v/>
      </c>
      <c r="AE3263" s="18" t="str">
        <f t="shared" si="764"/>
        <v/>
      </c>
      <c r="AG3263" s="95" t="str">
        <f>IF($C3263="", "", IF(IFERROR(INDEX(Ingredients!C$11:C$310, MATCH($C3263, Ingredients!$B$11:$B$310, 0)), "")="", "", IFERROR(INDEX(Ingredients!C$11:C$310, MATCH($C3263, Ingredients!$B$11:$B$310, 0)), "")))</f>
        <v/>
      </c>
      <c r="AH3263" s="105" t="str">
        <f>IF($C3263="", "", IF(IFERROR(INDEX(Ingredients!D$11:D$310, MATCH($C3263, Ingredients!$B$11:$B$310, 0)), "")="", "", IFERROR(INDEX(Ingredients!D$11:D$310, MATCH($C3263, Ingredients!$B$11:$B$310, 0)), "")))</f>
        <v/>
      </c>
      <c r="AI3263" s="106" t="str">
        <f>IF($C3263="", "", IF(IFERROR(INDEX(Ingredients!E$11:E$310, MATCH($C3263, Ingredients!$B$11:$B$310, 0)), "")="", "", IFERROR(INDEX(Ingredients!E$11:E$310, MATCH($C3263, Ingredients!$B$11:$B$310, 0)), "")))</f>
        <v/>
      </c>
      <c r="AJ3263" s="108" t="str">
        <f>IF($C3263="", "", IF(IFERROR(INDEX(Ingredients!F$11:F$310, MATCH($C3263, Ingredients!$B$11:$B$310, 0)), "")="", "", IFERROR(INDEX(Ingredients!F$11:F$310, MATCH($C3263, Ingredients!$B$11:$B$310, 0)), "")))</f>
        <v/>
      </c>
      <c r="AK3263" s="106" t="str">
        <f>IF($C3263="", "", IF(IFERROR(INDEX(Ingredients!G$11:G$310, MATCH($C3263, Ingredients!$B$11:$B$310, 0)), "")="", "", IFERROR(INDEX(Ingredients!G$11:G$310, MATCH($C3263, Ingredients!$B$11:$B$310, 0)), "")))</f>
        <v/>
      </c>
      <c r="AL3263" s="79" t="str">
        <f>IF($C3263="", "", IF(IFERROR(INDEX(Ingredients!H$11:H$310, MATCH($C3263, Ingredients!$B$11:$B$310, 0)), "")="", "", IFERROR(INDEX(Ingredients!H$11:H$310, MATCH($C3263, Ingredients!$B$11:$B$310, 0)), "")))</f>
        <v/>
      </c>
      <c r="AN3263" s="83" t="str">
        <f t="shared" si="755"/>
        <v/>
      </c>
      <c r="AP3263" s="114" t="str">
        <f t="shared" si="765"/>
        <v/>
      </c>
      <c r="AR3263" s="117" t="str">
        <f>IF($C3263="", "", IF(IFERROR(INDEX(Ingredients!$AI$11:$AI$310, MATCH($C3263, Ingredients!$B$11:$B$310, 0)), "")="", "", IFERROR(INDEX(Ingredients!$AI$11:$AI$310, MATCH($C3263, Ingredients!$B$11:$B$310, 0)), "")))</f>
        <v/>
      </c>
      <c r="AT3263" s="120" t="str">
        <f t="shared" si="766"/>
        <v/>
      </c>
      <c r="AV3263" s="90" t="str">
        <f t="shared" si="756"/>
        <v/>
      </c>
      <c r="AX3263" s="90" t="str">
        <f>IF($AV3263="", "", COUNTIF($AV$11:$AV$5010, "&lt;"&amp;$AV3263)+1+COUNTIF($AV$11:$AV3263, $AV3263)-1)</f>
        <v/>
      </c>
      <c r="AZ3263" s="111" t="str">
        <f>IF($B3263="", "", SUMIF('Shopping List'!$AV$11:$AV$25, $B3263, 'Shopping List'!$BN$11:$BN$25))</f>
        <v/>
      </c>
      <c r="BB3263" s="117" t="str">
        <f t="shared" si="767"/>
        <v/>
      </c>
    </row>
    <row r="3264" spans="1:54" x14ac:dyDescent="0.25">
      <c r="A3264" s="4"/>
      <c r="B3264" s="37"/>
      <c r="C3264" s="124"/>
      <c r="D3264" s="39"/>
      <c r="E3264" s="125"/>
      <c r="F3264" s="48"/>
      <c r="G3264" s="4"/>
      <c r="H3264" s="4"/>
      <c r="I3264" s="95" t="str">
        <f>IF($C3264="", "", IF(IFERROR(INDEX(Ingredients!$C$11:$C$310, MATCH($C3264, Ingredients!$B$11:$B$310, 0)), "")="", "", IFERROR(INDEX(Ingredients!$C$11:$C$310, MATCH($C3264, Ingredients!$B$11:$B$310, 0)), "")))</f>
        <v/>
      </c>
      <c r="J3264" s="73" t="str">
        <f>IF($B3264="", "", IF(IFERROR(INDEX(Meals!$C$11:$C$260, MATCH($B3264, Meals!$B$11:$B$260, 0)), "")="", "", IFERROR(INDEX(Meals!$C$11:$C$260, MATCH($B3264, Meals!$B$11:$B$260, 0)), "")))</f>
        <v/>
      </c>
      <c r="K3264" s="4"/>
      <c r="L3264" s="72" t="str">
        <f t="shared" si="757"/>
        <v/>
      </c>
      <c r="M3264" s="73" t="str">
        <f t="shared" si="758"/>
        <v/>
      </c>
      <c r="N3264" s="4"/>
      <c r="O3264" s="78" t="str">
        <f t="shared" si="759"/>
        <v/>
      </c>
      <c r="P3264" s="79" t="str">
        <f t="shared" si="760"/>
        <v/>
      </c>
      <c r="Q3264" s="4"/>
      <c r="R3264" s="90" t="str">
        <f t="shared" si="761"/>
        <v/>
      </c>
      <c r="S3264" s="4"/>
      <c r="Y3264" s="18" t="str">
        <f t="shared" si="762"/>
        <v/>
      </c>
      <c r="AA3264" s="18" t="str">
        <f t="shared" si="753"/>
        <v/>
      </c>
      <c r="AB3264" s="18" t="str">
        <f t="shared" si="754"/>
        <v/>
      </c>
      <c r="AC3264" s="18" t="str">
        <f t="shared" si="763"/>
        <v/>
      </c>
      <c r="AD3264" s="18" t="str">
        <f t="shared" si="763"/>
        <v/>
      </c>
      <c r="AE3264" s="18" t="str">
        <f t="shared" si="764"/>
        <v/>
      </c>
      <c r="AG3264" s="95" t="str">
        <f>IF($C3264="", "", IF(IFERROR(INDEX(Ingredients!C$11:C$310, MATCH($C3264, Ingredients!$B$11:$B$310, 0)), "")="", "", IFERROR(INDEX(Ingredients!C$11:C$310, MATCH($C3264, Ingredients!$B$11:$B$310, 0)), "")))</f>
        <v/>
      </c>
      <c r="AH3264" s="105" t="str">
        <f>IF($C3264="", "", IF(IFERROR(INDEX(Ingredients!D$11:D$310, MATCH($C3264, Ingredients!$B$11:$B$310, 0)), "")="", "", IFERROR(INDEX(Ingredients!D$11:D$310, MATCH($C3264, Ingredients!$B$11:$B$310, 0)), "")))</f>
        <v/>
      </c>
      <c r="AI3264" s="106" t="str">
        <f>IF($C3264="", "", IF(IFERROR(INDEX(Ingredients!E$11:E$310, MATCH($C3264, Ingredients!$B$11:$B$310, 0)), "")="", "", IFERROR(INDEX(Ingredients!E$11:E$310, MATCH($C3264, Ingredients!$B$11:$B$310, 0)), "")))</f>
        <v/>
      </c>
      <c r="AJ3264" s="108" t="str">
        <f>IF($C3264="", "", IF(IFERROR(INDEX(Ingredients!F$11:F$310, MATCH($C3264, Ingredients!$B$11:$B$310, 0)), "")="", "", IFERROR(INDEX(Ingredients!F$11:F$310, MATCH($C3264, Ingredients!$B$11:$B$310, 0)), "")))</f>
        <v/>
      </c>
      <c r="AK3264" s="106" t="str">
        <f>IF($C3264="", "", IF(IFERROR(INDEX(Ingredients!G$11:G$310, MATCH($C3264, Ingredients!$B$11:$B$310, 0)), "")="", "", IFERROR(INDEX(Ingredients!G$11:G$310, MATCH($C3264, Ingredients!$B$11:$B$310, 0)), "")))</f>
        <v/>
      </c>
      <c r="AL3264" s="79" t="str">
        <f>IF($C3264="", "", IF(IFERROR(INDEX(Ingredients!H$11:H$310, MATCH($C3264, Ingredients!$B$11:$B$310, 0)), "")="", "", IFERROR(INDEX(Ingredients!H$11:H$310, MATCH($C3264, Ingredients!$B$11:$B$310, 0)), "")))</f>
        <v/>
      </c>
      <c r="AN3264" s="83" t="str">
        <f t="shared" si="755"/>
        <v/>
      </c>
      <c r="AP3264" s="114" t="str">
        <f t="shared" si="765"/>
        <v/>
      </c>
      <c r="AR3264" s="117" t="str">
        <f>IF($C3264="", "", IF(IFERROR(INDEX(Ingredients!$AI$11:$AI$310, MATCH($C3264, Ingredients!$B$11:$B$310, 0)), "")="", "", IFERROR(INDEX(Ingredients!$AI$11:$AI$310, MATCH($C3264, Ingredients!$B$11:$B$310, 0)), "")))</f>
        <v/>
      </c>
      <c r="AT3264" s="120" t="str">
        <f t="shared" si="766"/>
        <v/>
      </c>
      <c r="AV3264" s="90" t="str">
        <f t="shared" si="756"/>
        <v/>
      </c>
      <c r="AX3264" s="90" t="str">
        <f>IF($AV3264="", "", COUNTIF($AV$11:$AV$5010, "&lt;"&amp;$AV3264)+1+COUNTIF($AV$11:$AV3264, $AV3264)-1)</f>
        <v/>
      </c>
      <c r="AZ3264" s="111" t="str">
        <f>IF($B3264="", "", SUMIF('Shopping List'!$AV$11:$AV$25, $B3264, 'Shopping List'!$BN$11:$BN$25))</f>
        <v/>
      </c>
      <c r="BB3264" s="117" t="str">
        <f t="shared" si="767"/>
        <v/>
      </c>
    </row>
    <row r="3265" spans="1:54" x14ac:dyDescent="0.25">
      <c r="A3265" s="4"/>
      <c r="B3265" s="37"/>
      <c r="C3265" s="124"/>
      <c r="D3265" s="39"/>
      <c r="E3265" s="125"/>
      <c r="F3265" s="48"/>
      <c r="G3265" s="4"/>
      <c r="H3265" s="4"/>
      <c r="I3265" s="95" t="str">
        <f>IF($C3265="", "", IF(IFERROR(INDEX(Ingredients!$C$11:$C$310, MATCH($C3265, Ingredients!$B$11:$B$310, 0)), "")="", "", IFERROR(INDEX(Ingredients!$C$11:$C$310, MATCH($C3265, Ingredients!$B$11:$B$310, 0)), "")))</f>
        <v/>
      </c>
      <c r="J3265" s="73" t="str">
        <f>IF($B3265="", "", IF(IFERROR(INDEX(Meals!$C$11:$C$260, MATCH($B3265, Meals!$B$11:$B$260, 0)), "")="", "", IFERROR(INDEX(Meals!$C$11:$C$260, MATCH($B3265, Meals!$B$11:$B$260, 0)), "")))</f>
        <v/>
      </c>
      <c r="K3265" s="4"/>
      <c r="L3265" s="72" t="str">
        <f t="shared" si="757"/>
        <v/>
      </c>
      <c r="M3265" s="73" t="str">
        <f t="shared" si="758"/>
        <v/>
      </c>
      <c r="N3265" s="4"/>
      <c r="O3265" s="78" t="str">
        <f t="shared" si="759"/>
        <v/>
      </c>
      <c r="P3265" s="79" t="str">
        <f t="shared" si="760"/>
        <v/>
      </c>
      <c r="Q3265" s="4"/>
      <c r="R3265" s="90" t="str">
        <f t="shared" si="761"/>
        <v/>
      </c>
      <c r="S3265" s="4"/>
      <c r="Y3265" s="18" t="str">
        <f t="shared" si="762"/>
        <v/>
      </c>
      <c r="AA3265" s="18" t="str">
        <f t="shared" si="753"/>
        <v/>
      </c>
      <c r="AB3265" s="18" t="str">
        <f t="shared" si="754"/>
        <v/>
      </c>
      <c r="AC3265" s="18" t="str">
        <f t="shared" si="763"/>
        <v/>
      </c>
      <c r="AD3265" s="18" t="str">
        <f t="shared" si="763"/>
        <v/>
      </c>
      <c r="AE3265" s="18" t="str">
        <f t="shared" si="764"/>
        <v/>
      </c>
      <c r="AG3265" s="95" t="str">
        <f>IF($C3265="", "", IF(IFERROR(INDEX(Ingredients!C$11:C$310, MATCH($C3265, Ingredients!$B$11:$B$310, 0)), "")="", "", IFERROR(INDEX(Ingredients!C$11:C$310, MATCH($C3265, Ingredients!$B$11:$B$310, 0)), "")))</f>
        <v/>
      </c>
      <c r="AH3265" s="105" t="str">
        <f>IF($C3265="", "", IF(IFERROR(INDEX(Ingredients!D$11:D$310, MATCH($C3265, Ingredients!$B$11:$B$310, 0)), "")="", "", IFERROR(INDEX(Ingredients!D$11:D$310, MATCH($C3265, Ingredients!$B$11:$B$310, 0)), "")))</f>
        <v/>
      </c>
      <c r="AI3265" s="106" t="str">
        <f>IF($C3265="", "", IF(IFERROR(INDEX(Ingredients!E$11:E$310, MATCH($C3265, Ingredients!$B$11:$B$310, 0)), "")="", "", IFERROR(INDEX(Ingredients!E$11:E$310, MATCH($C3265, Ingredients!$B$11:$B$310, 0)), "")))</f>
        <v/>
      </c>
      <c r="AJ3265" s="108" t="str">
        <f>IF($C3265="", "", IF(IFERROR(INDEX(Ingredients!F$11:F$310, MATCH($C3265, Ingredients!$B$11:$B$310, 0)), "")="", "", IFERROR(INDEX(Ingredients!F$11:F$310, MATCH($C3265, Ingredients!$B$11:$B$310, 0)), "")))</f>
        <v/>
      </c>
      <c r="AK3265" s="106" t="str">
        <f>IF($C3265="", "", IF(IFERROR(INDEX(Ingredients!G$11:G$310, MATCH($C3265, Ingredients!$B$11:$B$310, 0)), "")="", "", IFERROR(INDEX(Ingredients!G$11:G$310, MATCH($C3265, Ingredients!$B$11:$B$310, 0)), "")))</f>
        <v/>
      </c>
      <c r="AL3265" s="79" t="str">
        <f>IF($C3265="", "", IF(IFERROR(INDEX(Ingredients!H$11:H$310, MATCH($C3265, Ingredients!$B$11:$B$310, 0)), "")="", "", IFERROR(INDEX(Ingredients!H$11:H$310, MATCH($C3265, Ingredients!$B$11:$B$310, 0)), "")))</f>
        <v/>
      </c>
      <c r="AN3265" s="83" t="str">
        <f t="shared" si="755"/>
        <v/>
      </c>
      <c r="AP3265" s="114" t="str">
        <f t="shared" si="765"/>
        <v/>
      </c>
      <c r="AR3265" s="117" t="str">
        <f>IF($C3265="", "", IF(IFERROR(INDEX(Ingredients!$AI$11:$AI$310, MATCH($C3265, Ingredients!$B$11:$B$310, 0)), "")="", "", IFERROR(INDEX(Ingredients!$AI$11:$AI$310, MATCH($C3265, Ingredients!$B$11:$B$310, 0)), "")))</f>
        <v/>
      </c>
      <c r="AT3265" s="120" t="str">
        <f t="shared" si="766"/>
        <v/>
      </c>
      <c r="AV3265" s="90" t="str">
        <f t="shared" si="756"/>
        <v/>
      </c>
      <c r="AX3265" s="90" t="str">
        <f>IF($AV3265="", "", COUNTIF($AV$11:$AV$5010, "&lt;"&amp;$AV3265)+1+COUNTIF($AV$11:$AV3265, $AV3265)-1)</f>
        <v/>
      </c>
      <c r="AZ3265" s="111" t="str">
        <f>IF($B3265="", "", SUMIF('Shopping List'!$AV$11:$AV$25, $B3265, 'Shopping List'!$BN$11:$BN$25))</f>
        <v/>
      </c>
      <c r="BB3265" s="117" t="str">
        <f t="shared" si="767"/>
        <v/>
      </c>
    </row>
    <row r="3266" spans="1:54" x14ac:dyDescent="0.25">
      <c r="A3266" s="4"/>
      <c r="B3266" s="37"/>
      <c r="C3266" s="124"/>
      <c r="D3266" s="39"/>
      <c r="E3266" s="125"/>
      <c r="F3266" s="48"/>
      <c r="G3266" s="4"/>
      <c r="H3266" s="4"/>
      <c r="I3266" s="95" t="str">
        <f>IF($C3266="", "", IF(IFERROR(INDEX(Ingredients!$C$11:$C$310, MATCH($C3266, Ingredients!$B$11:$B$310, 0)), "")="", "", IFERROR(INDEX(Ingredients!$C$11:$C$310, MATCH($C3266, Ingredients!$B$11:$B$310, 0)), "")))</f>
        <v/>
      </c>
      <c r="J3266" s="73" t="str">
        <f>IF($B3266="", "", IF(IFERROR(INDEX(Meals!$C$11:$C$260, MATCH($B3266, Meals!$B$11:$B$260, 0)), "")="", "", IFERROR(INDEX(Meals!$C$11:$C$260, MATCH($B3266, Meals!$B$11:$B$260, 0)), "")))</f>
        <v/>
      </c>
      <c r="K3266" s="4"/>
      <c r="L3266" s="72" t="str">
        <f t="shared" si="757"/>
        <v/>
      </c>
      <c r="M3266" s="73" t="str">
        <f t="shared" si="758"/>
        <v/>
      </c>
      <c r="N3266" s="4"/>
      <c r="O3266" s="78" t="str">
        <f t="shared" si="759"/>
        <v/>
      </c>
      <c r="P3266" s="79" t="str">
        <f t="shared" si="760"/>
        <v/>
      </c>
      <c r="Q3266" s="4"/>
      <c r="R3266" s="90" t="str">
        <f t="shared" si="761"/>
        <v/>
      </c>
      <c r="S3266" s="4"/>
      <c r="Y3266" s="18" t="str">
        <f t="shared" si="762"/>
        <v/>
      </c>
      <c r="AA3266" s="18" t="str">
        <f t="shared" si="753"/>
        <v/>
      </c>
      <c r="AB3266" s="18" t="str">
        <f t="shared" si="754"/>
        <v/>
      </c>
      <c r="AC3266" s="18" t="str">
        <f t="shared" si="763"/>
        <v/>
      </c>
      <c r="AD3266" s="18" t="str">
        <f t="shared" si="763"/>
        <v/>
      </c>
      <c r="AE3266" s="18" t="str">
        <f t="shared" si="764"/>
        <v/>
      </c>
      <c r="AG3266" s="95" t="str">
        <f>IF($C3266="", "", IF(IFERROR(INDEX(Ingredients!C$11:C$310, MATCH($C3266, Ingredients!$B$11:$B$310, 0)), "")="", "", IFERROR(INDEX(Ingredients!C$11:C$310, MATCH($C3266, Ingredients!$B$11:$B$310, 0)), "")))</f>
        <v/>
      </c>
      <c r="AH3266" s="105" t="str">
        <f>IF($C3266="", "", IF(IFERROR(INDEX(Ingredients!D$11:D$310, MATCH($C3266, Ingredients!$B$11:$B$310, 0)), "")="", "", IFERROR(INDEX(Ingredients!D$11:D$310, MATCH($C3266, Ingredients!$B$11:$B$310, 0)), "")))</f>
        <v/>
      </c>
      <c r="AI3266" s="106" t="str">
        <f>IF($C3266="", "", IF(IFERROR(INDEX(Ingredients!E$11:E$310, MATCH($C3266, Ingredients!$B$11:$B$310, 0)), "")="", "", IFERROR(INDEX(Ingredients!E$11:E$310, MATCH($C3266, Ingredients!$B$11:$B$310, 0)), "")))</f>
        <v/>
      </c>
      <c r="AJ3266" s="108" t="str">
        <f>IF($C3266="", "", IF(IFERROR(INDEX(Ingredients!F$11:F$310, MATCH($C3266, Ingredients!$B$11:$B$310, 0)), "")="", "", IFERROR(INDEX(Ingredients!F$11:F$310, MATCH($C3266, Ingredients!$B$11:$B$310, 0)), "")))</f>
        <v/>
      </c>
      <c r="AK3266" s="106" t="str">
        <f>IF($C3266="", "", IF(IFERROR(INDEX(Ingredients!G$11:G$310, MATCH($C3266, Ingredients!$B$11:$B$310, 0)), "")="", "", IFERROR(INDEX(Ingredients!G$11:G$310, MATCH($C3266, Ingredients!$B$11:$B$310, 0)), "")))</f>
        <v/>
      </c>
      <c r="AL3266" s="79" t="str">
        <f>IF($C3266="", "", IF(IFERROR(INDEX(Ingredients!H$11:H$310, MATCH($C3266, Ingredients!$B$11:$B$310, 0)), "")="", "", IFERROR(INDEX(Ingredients!H$11:H$310, MATCH($C3266, Ingredients!$B$11:$B$310, 0)), "")))</f>
        <v/>
      </c>
      <c r="AN3266" s="83" t="str">
        <f t="shared" si="755"/>
        <v/>
      </c>
      <c r="AP3266" s="114" t="str">
        <f t="shared" si="765"/>
        <v/>
      </c>
      <c r="AR3266" s="117" t="str">
        <f>IF($C3266="", "", IF(IFERROR(INDEX(Ingredients!$AI$11:$AI$310, MATCH($C3266, Ingredients!$B$11:$B$310, 0)), "")="", "", IFERROR(INDEX(Ingredients!$AI$11:$AI$310, MATCH($C3266, Ingredients!$B$11:$B$310, 0)), "")))</f>
        <v/>
      </c>
      <c r="AT3266" s="120" t="str">
        <f t="shared" si="766"/>
        <v/>
      </c>
      <c r="AV3266" s="90" t="str">
        <f t="shared" si="756"/>
        <v/>
      </c>
      <c r="AX3266" s="90" t="str">
        <f>IF($AV3266="", "", COUNTIF($AV$11:$AV$5010, "&lt;"&amp;$AV3266)+1+COUNTIF($AV$11:$AV3266, $AV3266)-1)</f>
        <v/>
      </c>
      <c r="AZ3266" s="111" t="str">
        <f>IF($B3266="", "", SUMIF('Shopping List'!$AV$11:$AV$25, $B3266, 'Shopping List'!$BN$11:$BN$25))</f>
        <v/>
      </c>
      <c r="BB3266" s="117" t="str">
        <f t="shared" si="767"/>
        <v/>
      </c>
    </row>
    <row r="3267" spans="1:54" x14ac:dyDescent="0.25">
      <c r="A3267" s="4"/>
      <c r="B3267" s="37"/>
      <c r="C3267" s="124"/>
      <c r="D3267" s="39"/>
      <c r="E3267" s="125"/>
      <c r="F3267" s="48"/>
      <c r="G3267" s="4"/>
      <c r="H3267" s="4"/>
      <c r="I3267" s="95" t="str">
        <f>IF($C3267="", "", IF(IFERROR(INDEX(Ingredients!$C$11:$C$310, MATCH($C3267, Ingredients!$B$11:$B$310, 0)), "")="", "", IFERROR(INDEX(Ingredients!$C$11:$C$310, MATCH($C3267, Ingredients!$B$11:$B$310, 0)), "")))</f>
        <v/>
      </c>
      <c r="J3267" s="73" t="str">
        <f>IF($B3267="", "", IF(IFERROR(INDEX(Meals!$C$11:$C$260, MATCH($B3267, Meals!$B$11:$B$260, 0)), "")="", "", IFERROR(INDEX(Meals!$C$11:$C$260, MATCH($B3267, Meals!$B$11:$B$260, 0)), "")))</f>
        <v/>
      </c>
      <c r="K3267" s="4"/>
      <c r="L3267" s="72" t="str">
        <f t="shared" si="757"/>
        <v/>
      </c>
      <c r="M3267" s="73" t="str">
        <f t="shared" si="758"/>
        <v/>
      </c>
      <c r="N3267" s="4"/>
      <c r="O3267" s="78" t="str">
        <f t="shared" si="759"/>
        <v/>
      </c>
      <c r="P3267" s="79" t="str">
        <f t="shared" si="760"/>
        <v/>
      </c>
      <c r="Q3267" s="4"/>
      <c r="R3267" s="90" t="str">
        <f t="shared" si="761"/>
        <v/>
      </c>
      <c r="S3267" s="4"/>
      <c r="Y3267" s="18" t="str">
        <f t="shared" si="762"/>
        <v/>
      </c>
      <c r="AA3267" s="18" t="str">
        <f t="shared" si="753"/>
        <v/>
      </c>
      <c r="AB3267" s="18" t="str">
        <f t="shared" si="754"/>
        <v/>
      </c>
      <c r="AC3267" s="18" t="str">
        <f t="shared" si="763"/>
        <v/>
      </c>
      <c r="AD3267" s="18" t="str">
        <f t="shared" si="763"/>
        <v/>
      </c>
      <c r="AE3267" s="18" t="str">
        <f t="shared" si="764"/>
        <v/>
      </c>
      <c r="AG3267" s="95" t="str">
        <f>IF($C3267="", "", IF(IFERROR(INDEX(Ingredients!C$11:C$310, MATCH($C3267, Ingredients!$B$11:$B$310, 0)), "")="", "", IFERROR(INDEX(Ingredients!C$11:C$310, MATCH($C3267, Ingredients!$B$11:$B$310, 0)), "")))</f>
        <v/>
      </c>
      <c r="AH3267" s="105" t="str">
        <f>IF($C3267="", "", IF(IFERROR(INDEX(Ingredients!D$11:D$310, MATCH($C3267, Ingredients!$B$11:$B$310, 0)), "")="", "", IFERROR(INDEX(Ingredients!D$11:D$310, MATCH($C3267, Ingredients!$B$11:$B$310, 0)), "")))</f>
        <v/>
      </c>
      <c r="AI3267" s="106" t="str">
        <f>IF($C3267="", "", IF(IFERROR(INDEX(Ingredients!E$11:E$310, MATCH($C3267, Ingredients!$B$11:$B$310, 0)), "")="", "", IFERROR(INDEX(Ingredients!E$11:E$310, MATCH($C3267, Ingredients!$B$11:$B$310, 0)), "")))</f>
        <v/>
      </c>
      <c r="AJ3267" s="108" t="str">
        <f>IF($C3267="", "", IF(IFERROR(INDEX(Ingredients!F$11:F$310, MATCH($C3267, Ingredients!$B$11:$B$310, 0)), "")="", "", IFERROR(INDEX(Ingredients!F$11:F$310, MATCH($C3267, Ingredients!$B$11:$B$310, 0)), "")))</f>
        <v/>
      </c>
      <c r="AK3267" s="106" t="str">
        <f>IF($C3267="", "", IF(IFERROR(INDEX(Ingredients!G$11:G$310, MATCH($C3267, Ingredients!$B$11:$B$310, 0)), "")="", "", IFERROR(INDEX(Ingredients!G$11:G$310, MATCH($C3267, Ingredients!$B$11:$B$310, 0)), "")))</f>
        <v/>
      </c>
      <c r="AL3267" s="79" t="str">
        <f>IF($C3267="", "", IF(IFERROR(INDEX(Ingredients!H$11:H$310, MATCH($C3267, Ingredients!$B$11:$B$310, 0)), "")="", "", IFERROR(INDEX(Ingredients!H$11:H$310, MATCH($C3267, Ingredients!$B$11:$B$310, 0)), "")))</f>
        <v/>
      </c>
      <c r="AN3267" s="83" t="str">
        <f t="shared" si="755"/>
        <v/>
      </c>
      <c r="AP3267" s="114" t="str">
        <f t="shared" si="765"/>
        <v/>
      </c>
      <c r="AR3267" s="117" t="str">
        <f>IF($C3267="", "", IF(IFERROR(INDEX(Ingredients!$AI$11:$AI$310, MATCH($C3267, Ingredients!$B$11:$B$310, 0)), "")="", "", IFERROR(INDEX(Ingredients!$AI$11:$AI$310, MATCH($C3267, Ingredients!$B$11:$B$310, 0)), "")))</f>
        <v/>
      </c>
      <c r="AT3267" s="120" t="str">
        <f t="shared" si="766"/>
        <v/>
      </c>
      <c r="AV3267" s="90" t="str">
        <f t="shared" si="756"/>
        <v/>
      </c>
      <c r="AX3267" s="90" t="str">
        <f>IF($AV3267="", "", COUNTIF($AV$11:$AV$5010, "&lt;"&amp;$AV3267)+1+COUNTIF($AV$11:$AV3267, $AV3267)-1)</f>
        <v/>
      </c>
      <c r="AZ3267" s="111" t="str">
        <f>IF($B3267="", "", SUMIF('Shopping List'!$AV$11:$AV$25, $B3267, 'Shopping List'!$BN$11:$BN$25))</f>
        <v/>
      </c>
      <c r="BB3267" s="117" t="str">
        <f t="shared" si="767"/>
        <v/>
      </c>
    </row>
    <row r="3268" spans="1:54" x14ac:dyDescent="0.25">
      <c r="A3268" s="4"/>
      <c r="B3268" s="37"/>
      <c r="C3268" s="124"/>
      <c r="D3268" s="39"/>
      <c r="E3268" s="125"/>
      <c r="F3268" s="48"/>
      <c r="G3268" s="4"/>
      <c r="H3268" s="4"/>
      <c r="I3268" s="95" t="str">
        <f>IF($C3268="", "", IF(IFERROR(INDEX(Ingredients!$C$11:$C$310, MATCH($C3268, Ingredients!$B$11:$B$310, 0)), "")="", "", IFERROR(INDEX(Ingredients!$C$11:$C$310, MATCH($C3268, Ingredients!$B$11:$B$310, 0)), "")))</f>
        <v/>
      </c>
      <c r="J3268" s="73" t="str">
        <f>IF($B3268="", "", IF(IFERROR(INDEX(Meals!$C$11:$C$260, MATCH($B3268, Meals!$B$11:$B$260, 0)), "")="", "", IFERROR(INDEX(Meals!$C$11:$C$260, MATCH($B3268, Meals!$B$11:$B$260, 0)), "")))</f>
        <v/>
      </c>
      <c r="K3268" s="4"/>
      <c r="L3268" s="72" t="str">
        <f t="shared" si="757"/>
        <v/>
      </c>
      <c r="M3268" s="73" t="str">
        <f t="shared" si="758"/>
        <v/>
      </c>
      <c r="N3268" s="4"/>
      <c r="O3268" s="78" t="str">
        <f t="shared" si="759"/>
        <v/>
      </c>
      <c r="P3268" s="79" t="str">
        <f t="shared" si="760"/>
        <v/>
      </c>
      <c r="Q3268" s="4"/>
      <c r="R3268" s="90" t="str">
        <f t="shared" si="761"/>
        <v/>
      </c>
      <c r="S3268" s="4"/>
      <c r="Y3268" s="18" t="str">
        <f t="shared" si="762"/>
        <v/>
      </c>
      <c r="AA3268" s="18" t="str">
        <f t="shared" si="753"/>
        <v/>
      </c>
      <c r="AB3268" s="18" t="str">
        <f t="shared" si="754"/>
        <v/>
      </c>
      <c r="AC3268" s="18" t="str">
        <f t="shared" si="763"/>
        <v/>
      </c>
      <c r="AD3268" s="18" t="str">
        <f t="shared" si="763"/>
        <v/>
      </c>
      <c r="AE3268" s="18" t="str">
        <f t="shared" si="764"/>
        <v/>
      </c>
      <c r="AG3268" s="95" t="str">
        <f>IF($C3268="", "", IF(IFERROR(INDEX(Ingredients!C$11:C$310, MATCH($C3268, Ingredients!$B$11:$B$310, 0)), "")="", "", IFERROR(INDEX(Ingredients!C$11:C$310, MATCH($C3268, Ingredients!$B$11:$B$310, 0)), "")))</f>
        <v/>
      </c>
      <c r="AH3268" s="105" t="str">
        <f>IF($C3268="", "", IF(IFERROR(INDEX(Ingredients!D$11:D$310, MATCH($C3268, Ingredients!$B$11:$B$310, 0)), "")="", "", IFERROR(INDEX(Ingredients!D$11:D$310, MATCH($C3268, Ingredients!$B$11:$B$310, 0)), "")))</f>
        <v/>
      </c>
      <c r="AI3268" s="106" t="str">
        <f>IF($C3268="", "", IF(IFERROR(INDEX(Ingredients!E$11:E$310, MATCH($C3268, Ingredients!$B$11:$B$310, 0)), "")="", "", IFERROR(INDEX(Ingredients!E$11:E$310, MATCH($C3268, Ingredients!$B$11:$B$310, 0)), "")))</f>
        <v/>
      </c>
      <c r="AJ3268" s="108" t="str">
        <f>IF($C3268="", "", IF(IFERROR(INDEX(Ingredients!F$11:F$310, MATCH($C3268, Ingredients!$B$11:$B$310, 0)), "")="", "", IFERROR(INDEX(Ingredients!F$11:F$310, MATCH($C3268, Ingredients!$B$11:$B$310, 0)), "")))</f>
        <v/>
      </c>
      <c r="AK3268" s="106" t="str">
        <f>IF($C3268="", "", IF(IFERROR(INDEX(Ingredients!G$11:G$310, MATCH($C3268, Ingredients!$B$11:$B$310, 0)), "")="", "", IFERROR(INDEX(Ingredients!G$11:G$310, MATCH($C3268, Ingredients!$B$11:$B$310, 0)), "")))</f>
        <v/>
      </c>
      <c r="AL3268" s="79" t="str">
        <f>IF($C3268="", "", IF(IFERROR(INDEX(Ingredients!H$11:H$310, MATCH($C3268, Ingredients!$B$11:$B$310, 0)), "")="", "", IFERROR(INDEX(Ingredients!H$11:H$310, MATCH($C3268, Ingredients!$B$11:$B$310, 0)), "")))</f>
        <v/>
      </c>
      <c r="AN3268" s="83" t="str">
        <f t="shared" si="755"/>
        <v/>
      </c>
      <c r="AP3268" s="114" t="str">
        <f t="shared" si="765"/>
        <v/>
      </c>
      <c r="AR3268" s="117" t="str">
        <f>IF($C3268="", "", IF(IFERROR(INDEX(Ingredients!$AI$11:$AI$310, MATCH($C3268, Ingredients!$B$11:$B$310, 0)), "")="", "", IFERROR(INDEX(Ingredients!$AI$11:$AI$310, MATCH($C3268, Ingredients!$B$11:$B$310, 0)), "")))</f>
        <v/>
      </c>
      <c r="AT3268" s="120" t="str">
        <f t="shared" si="766"/>
        <v/>
      </c>
      <c r="AV3268" s="90" t="str">
        <f t="shared" si="756"/>
        <v/>
      </c>
      <c r="AX3268" s="90" t="str">
        <f>IF($AV3268="", "", COUNTIF($AV$11:$AV$5010, "&lt;"&amp;$AV3268)+1+COUNTIF($AV$11:$AV3268, $AV3268)-1)</f>
        <v/>
      </c>
      <c r="AZ3268" s="111" t="str">
        <f>IF($B3268="", "", SUMIF('Shopping List'!$AV$11:$AV$25, $B3268, 'Shopping List'!$BN$11:$BN$25))</f>
        <v/>
      </c>
      <c r="BB3268" s="117" t="str">
        <f t="shared" si="767"/>
        <v/>
      </c>
    </row>
    <row r="3269" spans="1:54" x14ac:dyDescent="0.25">
      <c r="A3269" s="4"/>
      <c r="B3269" s="37"/>
      <c r="C3269" s="124"/>
      <c r="D3269" s="39"/>
      <c r="E3269" s="125"/>
      <c r="F3269" s="48"/>
      <c r="G3269" s="4"/>
      <c r="H3269" s="4"/>
      <c r="I3269" s="95" t="str">
        <f>IF($C3269="", "", IF(IFERROR(INDEX(Ingredients!$C$11:$C$310, MATCH($C3269, Ingredients!$B$11:$B$310, 0)), "")="", "", IFERROR(INDEX(Ingredients!$C$11:$C$310, MATCH($C3269, Ingredients!$B$11:$B$310, 0)), "")))</f>
        <v/>
      </c>
      <c r="J3269" s="73" t="str">
        <f>IF($B3269="", "", IF(IFERROR(INDEX(Meals!$C$11:$C$260, MATCH($B3269, Meals!$B$11:$B$260, 0)), "")="", "", IFERROR(INDEX(Meals!$C$11:$C$260, MATCH($B3269, Meals!$B$11:$B$260, 0)), "")))</f>
        <v/>
      </c>
      <c r="K3269" s="4"/>
      <c r="L3269" s="72" t="str">
        <f t="shared" si="757"/>
        <v/>
      </c>
      <c r="M3269" s="73" t="str">
        <f t="shared" si="758"/>
        <v/>
      </c>
      <c r="N3269" s="4"/>
      <c r="O3269" s="78" t="str">
        <f t="shared" si="759"/>
        <v/>
      </c>
      <c r="P3269" s="79" t="str">
        <f t="shared" si="760"/>
        <v/>
      </c>
      <c r="Q3269" s="4"/>
      <c r="R3269" s="90" t="str">
        <f t="shared" si="761"/>
        <v/>
      </c>
      <c r="S3269" s="4"/>
      <c r="Y3269" s="18" t="str">
        <f t="shared" si="762"/>
        <v/>
      </c>
      <c r="AA3269" s="18" t="str">
        <f t="shared" si="753"/>
        <v/>
      </c>
      <c r="AB3269" s="18" t="str">
        <f t="shared" si="754"/>
        <v/>
      </c>
      <c r="AC3269" s="18" t="str">
        <f t="shared" si="763"/>
        <v/>
      </c>
      <c r="AD3269" s="18" t="str">
        <f t="shared" si="763"/>
        <v/>
      </c>
      <c r="AE3269" s="18" t="str">
        <f t="shared" si="764"/>
        <v/>
      </c>
      <c r="AG3269" s="95" t="str">
        <f>IF($C3269="", "", IF(IFERROR(INDEX(Ingredients!C$11:C$310, MATCH($C3269, Ingredients!$B$11:$B$310, 0)), "")="", "", IFERROR(INDEX(Ingredients!C$11:C$310, MATCH($C3269, Ingredients!$B$11:$B$310, 0)), "")))</f>
        <v/>
      </c>
      <c r="AH3269" s="105" t="str">
        <f>IF($C3269="", "", IF(IFERROR(INDEX(Ingredients!D$11:D$310, MATCH($C3269, Ingredients!$B$11:$B$310, 0)), "")="", "", IFERROR(INDEX(Ingredients!D$11:D$310, MATCH($C3269, Ingredients!$B$11:$B$310, 0)), "")))</f>
        <v/>
      </c>
      <c r="AI3269" s="106" t="str">
        <f>IF($C3269="", "", IF(IFERROR(INDEX(Ingredients!E$11:E$310, MATCH($C3269, Ingredients!$B$11:$B$310, 0)), "")="", "", IFERROR(INDEX(Ingredients!E$11:E$310, MATCH($C3269, Ingredients!$B$11:$B$310, 0)), "")))</f>
        <v/>
      </c>
      <c r="AJ3269" s="108" t="str">
        <f>IF($C3269="", "", IF(IFERROR(INDEX(Ingredients!F$11:F$310, MATCH($C3269, Ingredients!$B$11:$B$310, 0)), "")="", "", IFERROR(INDEX(Ingredients!F$11:F$310, MATCH($C3269, Ingredients!$B$11:$B$310, 0)), "")))</f>
        <v/>
      </c>
      <c r="AK3269" s="106" t="str">
        <f>IF($C3269="", "", IF(IFERROR(INDEX(Ingredients!G$11:G$310, MATCH($C3269, Ingredients!$B$11:$B$310, 0)), "")="", "", IFERROR(INDEX(Ingredients!G$11:G$310, MATCH($C3269, Ingredients!$B$11:$B$310, 0)), "")))</f>
        <v/>
      </c>
      <c r="AL3269" s="79" t="str">
        <f>IF($C3269="", "", IF(IFERROR(INDEX(Ingredients!H$11:H$310, MATCH($C3269, Ingredients!$B$11:$B$310, 0)), "")="", "", IFERROR(INDEX(Ingredients!H$11:H$310, MATCH($C3269, Ingredients!$B$11:$B$310, 0)), "")))</f>
        <v/>
      </c>
      <c r="AN3269" s="83" t="str">
        <f t="shared" si="755"/>
        <v/>
      </c>
      <c r="AP3269" s="114" t="str">
        <f t="shared" si="765"/>
        <v/>
      </c>
      <c r="AR3269" s="117" t="str">
        <f>IF($C3269="", "", IF(IFERROR(INDEX(Ingredients!$AI$11:$AI$310, MATCH($C3269, Ingredients!$B$11:$B$310, 0)), "")="", "", IFERROR(INDEX(Ingredients!$AI$11:$AI$310, MATCH($C3269, Ingredients!$B$11:$B$310, 0)), "")))</f>
        <v/>
      </c>
      <c r="AT3269" s="120" t="str">
        <f t="shared" si="766"/>
        <v/>
      </c>
      <c r="AV3269" s="90" t="str">
        <f t="shared" si="756"/>
        <v/>
      </c>
      <c r="AX3269" s="90" t="str">
        <f>IF($AV3269="", "", COUNTIF($AV$11:$AV$5010, "&lt;"&amp;$AV3269)+1+COUNTIF($AV$11:$AV3269, $AV3269)-1)</f>
        <v/>
      </c>
      <c r="AZ3269" s="111" t="str">
        <f>IF($B3269="", "", SUMIF('Shopping List'!$AV$11:$AV$25, $B3269, 'Shopping List'!$BN$11:$BN$25))</f>
        <v/>
      </c>
      <c r="BB3269" s="117" t="str">
        <f t="shared" si="767"/>
        <v/>
      </c>
    </row>
    <row r="3270" spans="1:54" x14ac:dyDescent="0.25">
      <c r="A3270" s="4"/>
      <c r="B3270" s="37"/>
      <c r="C3270" s="124"/>
      <c r="D3270" s="39"/>
      <c r="E3270" s="125"/>
      <c r="F3270" s="48"/>
      <c r="G3270" s="4"/>
      <c r="H3270" s="4"/>
      <c r="I3270" s="95" t="str">
        <f>IF($C3270="", "", IF(IFERROR(INDEX(Ingredients!$C$11:$C$310, MATCH($C3270, Ingredients!$B$11:$B$310, 0)), "")="", "", IFERROR(INDEX(Ingredients!$C$11:$C$310, MATCH($C3270, Ingredients!$B$11:$B$310, 0)), "")))</f>
        <v/>
      </c>
      <c r="J3270" s="73" t="str">
        <f>IF($B3270="", "", IF(IFERROR(INDEX(Meals!$C$11:$C$260, MATCH($B3270, Meals!$B$11:$B$260, 0)), "")="", "", IFERROR(INDEX(Meals!$C$11:$C$260, MATCH($B3270, Meals!$B$11:$B$260, 0)), "")))</f>
        <v/>
      </c>
      <c r="K3270" s="4"/>
      <c r="L3270" s="72" t="str">
        <f t="shared" si="757"/>
        <v/>
      </c>
      <c r="M3270" s="73" t="str">
        <f t="shared" si="758"/>
        <v/>
      </c>
      <c r="N3270" s="4"/>
      <c r="O3270" s="78" t="str">
        <f t="shared" si="759"/>
        <v/>
      </c>
      <c r="P3270" s="79" t="str">
        <f t="shared" si="760"/>
        <v/>
      </c>
      <c r="Q3270" s="4"/>
      <c r="R3270" s="90" t="str">
        <f t="shared" si="761"/>
        <v/>
      </c>
      <c r="S3270" s="4"/>
      <c r="Y3270" s="18" t="str">
        <f t="shared" si="762"/>
        <v/>
      </c>
      <c r="AA3270" s="18" t="str">
        <f t="shared" si="753"/>
        <v/>
      </c>
      <c r="AB3270" s="18" t="str">
        <f t="shared" si="754"/>
        <v/>
      </c>
      <c r="AC3270" s="18" t="str">
        <f t="shared" si="763"/>
        <v/>
      </c>
      <c r="AD3270" s="18" t="str">
        <f t="shared" si="763"/>
        <v/>
      </c>
      <c r="AE3270" s="18" t="str">
        <f t="shared" si="764"/>
        <v/>
      </c>
      <c r="AG3270" s="95" t="str">
        <f>IF($C3270="", "", IF(IFERROR(INDEX(Ingredients!C$11:C$310, MATCH($C3270, Ingredients!$B$11:$B$310, 0)), "")="", "", IFERROR(INDEX(Ingredients!C$11:C$310, MATCH($C3270, Ingredients!$B$11:$B$310, 0)), "")))</f>
        <v/>
      </c>
      <c r="AH3270" s="105" t="str">
        <f>IF($C3270="", "", IF(IFERROR(INDEX(Ingredients!D$11:D$310, MATCH($C3270, Ingredients!$B$11:$B$310, 0)), "")="", "", IFERROR(INDEX(Ingredients!D$11:D$310, MATCH($C3270, Ingredients!$B$11:$B$310, 0)), "")))</f>
        <v/>
      </c>
      <c r="AI3270" s="106" t="str">
        <f>IF($C3270="", "", IF(IFERROR(INDEX(Ingredients!E$11:E$310, MATCH($C3270, Ingredients!$B$11:$B$310, 0)), "")="", "", IFERROR(INDEX(Ingredients!E$11:E$310, MATCH($C3270, Ingredients!$B$11:$B$310, 0)), "")))</f>
        <v/>
      </c>
      <c r="AJ3270" s="108" t="str">
        <f>IF($C3270="", "", IF(IFERROR(INDEX(Ingredients!F$11:F$310, MATCH($C3270, Ingredients!$B$11:$B$310, 0)), "")="", "", IFERROR(INDEX(Ingredients!F$11:F$310, MATCH($C3270, Ingredients!$B$11:$B$310, 0)), "")))</f>
        <v/>
      </c>
      <c r="AK3270" s="106" t="str">
        <f>IF($C3270="", "", IF(IFERROR(INDEX(Ingredients!G$11:G$310, MATCH($C3270, Ingredients!$B$11:$B$310, 0)), "")="", "", IFERROR(INDEX(Ingredients!G$11:G$310, MATCH($C3270, Ingredients!$B$11:$B$310, 0)), "")))</f>
        <v/>
      </c>
      <c r="AL3270" s="79" t="str">
        <f>IF($C3270="", "", IF(IFERROR(INDEX(Ingredients!H$11:H$310, MATCH($C3270, Ingredients!$B$11:$B$310, 0)), "")="", "", IFERROR(INDEX(Ingredients!H$11:H$310, MATCH($C3270, Ingredients!$B$11:$B$310, 0)), "")))</f>
        <v/>
      </c>
      <c r="AN3270" s="83" t="str">
        <f t="shared" si="755"/>
        <v/>
      </c>
      <c r="AP3270" s="114" t="str">
        <f t="shared" si="765"/>
        <v/>
      </c>
      <c r="AR3270" s="117" t="str">
        <f>IF($C3270="", "", IF(IFERROR(INDEX(Ingredients!$AI$11:$AI$310, MATCH($C3270, Ingredients!$B$11:$B$310, 0)), "")="", "", IFERROR(INDEX(Ingredients!$AI$11:$AI$310, MATCH($C3270, Ingredients!$B$11:$B$310, 0)), "")))</f>
        <v/>
      </c>
      <c r="AT3270" s="120" t="str">
        <f t="shared" si="766"/>
        <v/>
      </c>
      <c r="AV3270" s="90" t="str">
        <f t="shared" si="756"/>
        <v/>
      </c>
      <c r="AX3270" s="90" t="str">
        <f>IF($AV3270="", "", COUNTIF($AV$11:$AV$5010, "&lt;"&amp;$AV3270)+1+COUNTIF($AV$11:$AV3270, $AV3270)-1)</f>
        <v/>
      </c>
      <c r="AZ3270" s="111" t="str">
        <f>IF($B3270="", "", SUMIF('Shopping List'!$AV$11:$AV$25, $B3270, 'Shopping List'!$BN$11:$BN$25))</f>
        <v/>
      </c>
      <c r="BB3270" s="117" t="str">
        <f t="shared" si="767"/>
        <v/>
      </c>
    </row>
    <row r="3271" spans="1:54" x14ac:dyDescent="0.25">
      <c r="A3271" s="4"/>
      <c r="B3271" s="37"/>
      <c r="C3271" s="124"/>
      <c r="D3271" s="39"/>
      <c r="E3271" s="125"/>
      <c r="F3271" s="48"/>
      <c r="G3271" s="4"/>
      <c r="H3271" s="4"/>
      <c r="I3271" s="95" t="str">
        <f>IF($C3271="", "", IF(IFERROR(INDEX(Ingredients!$C$11:$C$310, MATCH($C3271, Ingredients!$B$11:$B$310, 0)), "")="", "", IFERROR(INDEX(Ingredients!$C$11:$C$310, MATCH($C3271, Ingredients!$B$11:$B$310, 0)), "")))</f>
        <v/>
      </c>
      <c r="J3271" s="73" t="str">
        <f>IF($B3271="", "", IF(IFERROR(INDEX(Meals!$C$11:$C$260, MATCH($B3271, Meals!$B$11:$B$260, 0)), "")="", "", IFERROR(INDEX(Meals!$C$11:$C$260, MATCH($B3271, Meals!$B$11:$B$260, 0)), "")))</f>
        <v/>
      </c>
      <c r="K3271" s="4"/>
      <c r="L3271" s="72" t="str">
        <f t="shared" si="757"/>
        <v/>
      </c>
      <c r="M3271" s="73" t="str">
        <f t="shared" si="758"/>
        <v/>
      </c>
      <c r="N3271" s="4"/>
      <c r="O3271" s="78" t="str">
        <f t="shared" si="759"/>
        <v/>
      </c>
      <c r="P3271" s="79" t="str">
        <f t="shared" si="760"/>
        <v/>
      </c>
      <c r="Q3271" s="4"/>
      <c r="R3271" s="90" t="str">
        <f t="shared" si="761"/>
        <v/>
      </c>
      <c r="S3271" s="4"/>
      <c r="Y3271" s="18" t="str">
        <f t="shared" si="762"/>
        <v/>
      </c>
      <c r="AA3271" s="18" t="str">
        <f t="shared" si="753"/>
        <v/>
      </c>
      <c r="AB3271" s="18" t="str">
        <f t="shared" si="754"/>
        <v/>
      </c>
      <c r="AC3271" s="18" t="str">
        <f t="shared" si="763"/>
        <v/>
      </c>
      <c r="AD3271" s="18" t="str">
        <f t="shared" si="763"/>
        <v/>
      </c>
      <c r="AE3271" s="18" t="str">
        <f t="shared" si="764"/>
        <v/>
      </c>
      <c r="AG3271" s="95" t="str">
        <f>IF($C3271="", "", IF(IFERROR(INDEX(Ingredients!C$11:C$310, MATCH($C3271, Ingredients!$B$11:$B$310, 0)), "")="", "", IFERROR(INDEX(Ingredients!C$11:C$310, MATCH($C3271, Ingredients!$B$11:$B$310, 0)), "")))</f>
        <v/>
      </c>
      <c r="AH3271" s="105" t="str">
        <f>IF($C3271="", "", IF(IFERROR(INDEX(Ingredients!D$11:D$310, MATCH($C3271, Ingredients!$B$11:$B$310, 0)), "")="", "", IFERROR(INDEX(Ingredients!D$11:D$310, MATCH($C3271, Ingredients!$B$11:$B$310, 0)), "")))</f>
        <v/>
      </c>
      <c r="AI3271" s="106" t="str">
        <f>IF($C3271="", "", IF(IFERROR(INDEX(Ingredients!E$11:E$310, MATCH($C3271, Ingredients!$B$11:$B$310, 0)), "")="", "", IFERROR(INDEX(Ingredients!E$11:E$310, MATCH($C3271, Ingredients!$B$11:$B$310, 0)), "")))</f>
        <v/>
      </c>
      <c r="AJ3271" s="108" t="str">
        <f>IF($C3271="", "", IF(IFERROR(INDEX(Ingredients!F$11:F$310, MATCH($C3271, Ingredients!$B$11:$B$310, 0)), "")="", "", IFERROR(INDEX(Ingredients!F$11:F$310, MATCH($C3271, Ingredients!$B$11:$B$310, 0)), "")))</f>
        <v/>
      </c>
      <c r="AK3271" s="106" t="str">
        <f>IF($C3271="", "", IF(IFERROR(INDEX(Ingredients!G$11:G$310, MATCH($C3271, Ingredients!$B$11:$B$310, 0)), "")="", "", IFERROR(INDEX(Ingredients!G$11:G$310, MATCH($C3271, Ingredients!$B$11:$B$310, 0)), "")))</f>
        <v/>
      </c>
      <c r="AL3271" s="79" t="str">
        <f>IF($C3271="", "", IF(IFERROR(INDEX(Ingredients!H$11:H$310, MATCH($C3271, Ingredients!$B$11:$B$310, 0)), "")="", "", IFERROR(INDEX(Ingredients!H$11:H$310, MATCH($C3271, Ingredients!$B$11:$B$310, 0)), "")))</f>
        <v/>
      </c>
      <c r="AN3271" s="83" t="str">
        <f t="shared" si="755"/>
        <v/>
      </c>
      <c r="AP3271" s="114" t="str">
        <f t="shared" si="765"/>
        <v/>
      </c>
      <c r="AR3271" s="117" t="str">
        <f>IF($C3271="", "", IF(IFERROR(INDEX(Ingredients!$AI$11:$AI$310, MATCH($C3271, Ingredients!$B$11:$B$310, 0)), "")="", "", IFERROR(INDEX(Ingredients!$AI$11:$AI$310, MATCH($C3271, Ingredients!$B$11:$B$310, 0)), "")))</f>
        <v/>
      </c>
      <c r="AT3271" s="120" t="str">
        <f t="shared" si="766"/>
        <v/>
      </c>
      <c r="AV3271" s="90" t="str">
        <f t="shared" si="756"/>
        <v/>
      </c>
      <c r="AX3271" s="90" t="str">
        <f>IF($AV3271="", "", COUNTIF($AV$11:$AV$5010, "&lt;"&amp;$AV3271)+1+COUNTIF($AV$11:$AV3271, $AV3271)-1)</f>
        <v/>
      </c>
      <c r="AZ3271" s="111" t="str">
        <f>IF($B3271="", "", SUMIF('Shopping List'!$AV$11:$AV$25, $B3271, 'Shopping List'!$BN$11:$BN$25))</f>
        <v/>
      </c>
      <c r="BB3271" s="117" t="str">
        <f t="shared" si="767"/>
        <v/>
      </c>
    </row>
    <row r="3272" spans="1:54" x14ac:dyDescent="0.25">
      <c r="A3272" s="4"/>
      <c r="B3272" s="37"/>
      <c r="C3272" s="124"/>
      <c r="D3272" s="39"/>
      <c r="E3272" s="125"/>
      <c r="F3272" s="48"/>
      <c r="G3272" s="4"/>
      <c r="H3272" s="4"/>
      <c r="I3272" s="95" t="str">
        <f>IF($C3272="", "", IF(IFERROR(INDEX(Ingredients!$C$11:$C$310, MATCH($C3272, Ingredients!$B$11:$B$310, 0)), "")="", "", IFERROR(INDEX(Ingredients!$C$11:$C$310, MATCH($C3272, Ingredients!$B$11:$B$310, 0)), "")))</f>
        <v/>
      </c>
      <c r="J3272" s="73" t="str">
        <f>IF($B3272="", "", IF(IFERROR(INDEX(Meals!$C$11:$C$260, MATCH($B3272, Meals!$B$11:$B$260, 0)), "")="", "", IFERROR(INDEX(Meals!$C$11:$C$260, MATCH($B3272, Meals!$B$11:$B$260, 0)), "")))</f>
        <v/>
      </c>
      <c r="K3272" s="4"/>
      <c r="L3272" s="72" t="str">
        <f t="shared" si="757"/>
        <v/>
      </c>
      <c r="M3272" s="73" t="str">
        <f t="shared" si="758"/>
        <v/>
      </c>
      <c r="N3272" s="4"/>
      <c r="O3272" s="78" t="str">
        <f t="shared" si="759"/>
        <v/>
      </c>
      <c r="P3272" s="79" t="str">
        <f t="shared" si="760"/>
        <v/>
      </c>
      <c r="Q3272" s="4"/>
      <c r="R3272" s="90" t="str">
        <f t="shared" si="761"/>
        <v/>
      </c>
      <c r="S3272" s="4"/>
      <c r="Y3272" s="18" t="str">
        <f t="shared" si="762"/>
        <v/>
      </c>
      <c r="AA3272" s="18" t="str">
        <f t="shared" si="753"/>
        <v/>
      </c>
      <c r="AB3272" s="18" t="str">
        <f t="shared" si="754"/>
        <v/>
      </c>
      <c r="AC3272" s="18" t="str">
        <f t="shared" si="763"/>
        <v/>
      </c>
      <c r="AD3272" s="18" t="str">
        <f t="shared" si="763"/>
        <v/>
      </c>
      <c r="AE3272" s="18" t="str">
        <f t="shared" si="764"/>
        <v/>
      </c>
      <c r="AG3272" s="95" t="str">
        <f>IF($C3272="", "", IF(IFERROR(INDEX(Ingredients!C$11:C$310, MATCH($C3272, Ingredients!$B$11:$B$310, 0)), "")="", "", IFERROR(INDEX(Ingredients!C$11:C$310, MATCH($C3272, Ingredients!$B$11:$B$310, 0)), "")))</f>
        <v/>
      </c>
      <c r="AH3272" s="105" t="str">
        <f>IF($C3272="", "", IF(IFERROR(INDEX(Ingredients!D$11:D$310, MATCH($C3272, Ingredients!$B$11:$B$310, 0)), "")="", "", IFERROR(INDEX(Ingredients!D$11:D$310, MATCH($C3272, Ingredients!$B$11:$B$310, 0)), "")))</f>
        <v/>
      </c>
      <c r="AI3272" s="106" t="str">
        <f>IF($C3272="", "", IF(IFERROR(INDEX(Ingredients!E$11:E$310, MATCH($C3272, Ingredients!$B$11:$B$310, 0)), "")="", "", IFERROR(INDEX(Ingredients!E$11:E$310, MATCH($C3272, Ingredients!$B$11:$B$310, 0)), "")))</f>
        <v/>
      </c>
      <c r="AJ3272" s="108" t="str">
        <f>IF($C3272="", "", IF(IFERROR(INDEX(Ingredients!F$11:F$310, MATCH($C3272, Ingredients!$B$11:$B$310, 0)), "")="", "", IFERROR(INDEX(Ingredients!F$11:F$310, MATCH($C3272, Ingredients!$B$11:$B$310, 0)), "")))</f>
        <v/>
      </c>
      <c r="AK3272" s="106" t="str">
        <f>IF($C3272="", "", IF(IFERROR(INDEX(Ingredients!G$11:G$310, MATCH($C3272, Ingredients!$B$11:$B$310, 0)), "")="", "", IFERROR(INDEX(Ingredients!G$11:G$310, MATCH($C3272, Ingredients!$B$11:$B$310, 0)), "")))</f>
        <v/>
      </c>
      <c r="AL3272" s="79" t="str">
        <f>IF($C3272="", "", IF(IFERROR(INDEX(Ingredients!H$11:H$310, MATCH($C3272, Ingredients!$B$11:$B$310, 0)), "")="", "", IFERROR(INDEX(Ingredients!H$11:H$310, MATCH($C3272, Ingredients!$B$11:$B$310, 0)), "")))</f>
        <v/>
      </c>
      <c r="AN3272" s="83" t="str">
        <f t="shared" si="755"/>
        <v/>
      </c>
      <c r="AP3272" s="114" t="str">
        <f t="shared" si="765"/>
        <v/>
      </c>
      <c r="AR3272" s="117" t="str">
        <f>IF($C3272="", "", IF(IFERROR(INDEX(Ingredients!$AI$11:$AI$310, MATCH($C3272, Ingredients!$B$11:$B$310, 0)), "")="", "", IFERROR(INDEX(Ingredients!$AI$11:$AI$310, MATCH($C3272, Ingredients!$B$11:$B$310, 0)), "")))</f>
        <v/>
      </c>
      <c r="AT3272" s="120" t="str">
        <f t="shared" si="766"/>
        <v/>
      </c>
      <c r="AV3272" s="90" t="str">
        <f t="shared" si="756"/>
        <v/>
      </c>
      <c r="AX3272" s="90" t="str">
        <f>IF($AV3272="", "", COUNTIF($AV$11:$AV$5010, "&lt;"&amp;$AV3272)+1+COUNTIF($AV$11:$AV3272, $AV3272)-1)</f>
        <v/>
      </c>
      <c r="AZ3272" s="111" t="str">
        <f>IF($B3272="", "", SUMIF('Shopping List'!$AV$11:$AV$25, $B3272, 'Shopping List'!$BN$11:$BN$25))</f>
        <v/>
      </c>
      <c r="BB3272" s="117" t="str">
        <f t="shared" si="767"/>
        <v/>
      </c>
    </row>
    <row r="3273" spans="1:54" x14ac:dyDescent="0.25">
      <c r="A3273" s="4"/>
      <c r="B3273" s="37"/>
      <c r="C3273" s="124"/>
      <c r="D3273" s="39"/>
      <c r="E3273" s="125"/>
      <c r="F3273" s="48"/>
      <c r="G3273" s="4"/>
      <c r="H3273" s="4"/>
      <c r="I3273" s="95" t="str">
        <f>IF($C3273="", "", IF(IFERROR(INDEX(Ingredients!$C$11:$C$310, MATCH($C3273, Ingredients!$B$11:$B$310, 0)), "")="", "", IFERROR(INDEX(Ingredients!$C$11:$C$310, MATCH($C3273, Ingredients!$B$11:$B$310, 0)), "")))</f>
        <v/>
      </c>
      <c r="J3273" s="73" t="str">
        <f>IF($B3273="", "", IF(IFERROR(INDEX(Meals!$C$11:$C$260, MATCH($B3273, Meals!$B$11:$B$260, 0)), "")="", "", IFERROR(INDEX(Meals!$C$11:$C$260, MATCH($B3273, Meals!$B$11:$B$260, 0)), "")))</f>
        <v/>
      </c>
      <c r="K3273" s="4"/>
      <c r="L3273" s="72" t="str">
        <f t="shared" si="757"/>
        <v/>
      </c>
      <c r="M3273" s="73" t="str">
        <f t="shared" si="758"/>
        <v/>
      </c>
      <c r="N3273" s="4"/>
      <c r="O3273" s="78" t="str">
        <f t="shared" si="759"/>
        <v/>
      </c>
      <c r="P3273" s="79" t="str">
        <f t="shared" si="760"/>
        <v/>
      </c>
      <c r="Q3273" s="4"/>
      <c r="R3273" s="90" t="str">
        <f t="shared" si="761"/>
        <v/>
      </c>
      <c r="S3273" s="4"/>
      <c r="Y3273" s="18" t="str">
        <f t="shared" si="762"/>
        <v/>
      </c>
      <c r="AA3273" s="18" t="str">
        <f t="shared" si="753"/>
        <v/>
      </c>
      <c r="AB3273" s="18" t="str">
        <f t="shared" si="754"/>
        <v/>
      </c>
      <c r="AC3273" s="18" t="str">
        <f t="shared" si="763"/>
        <v/>
      </c>
      <c r="AD3273" s="18" t="str">
        <f t="shared" si="763"/>
        <v/>
      </c>
      <c r="AE3273" s="18" t="str">
        <f t="shared" si="764"/>
        <v/>
      </c>
      <c r="AG3273" s="95" t="str">
        <f>IF($C3273="", "", IF(IFERROR(INDEX(Ingredients!C$11:C$310, MATCH($C3273, Ingredients!$B$11:$B$310, 0)), "")="", "", IFERROR(INDEX(Ingredients!C$11:C$310, MATCH($C3273, Ingredients!$B$11:$B$310, 0)), "")))</f>
        <v/>
      </c>
      <c r="AH3273" s="105" t="str">
        <f>IF($C3273="", "", IF(IFERROR(INDEX(Ingredients!D$11:D$310, MATCH($C3273, Ingredients!$B$11:$B$310, 0)), "")="", "", IFERROR(INDEX(Ingredients!D$11:D$310, MATCH($C3273, Ingredients!$B$11:$B$310, 0)), "")))</f>
        <v/>
      </c>
      <c r="AI3273" s="106" t="str">
        <f>IF($C3273="", "", IF(IFERROR(INDEX(Ingredients!E$11:E$310, MATCH($C3273, Ingredients!$B$11:$B$310, 0)), "")="", "", IFERROR(INDEX(Ingredients!E$11:E$310, MATCH($C3273, Ingredients!$B$11:$B$310, 0)), "")))</f>
        <v/>
      </c>
      <c r="AJ3273" s="108" t="str">
        <f>IF($C3273="", "", IF(IFERROR(INDEX(Ingredients!F$11:F$310, MATCH($C3273, Ingredients!$B$11:$B$310, 0)), "")="", "", IFERROR(INDEX(Ingredients!F$11:F$310, MATCH($C3273, Ingredients!$B$11:$B$310, 0)), "")))</f>
        <v/>
      </c>
      <c r="AK3273" s="106" t="str">
        <f>IF($C3273="", "", IF(IFERROR(INDEX(Ingredients!G$11:G$310, MATCH($C3273, Ingredients!$B$11:$B$310, 0)), "")="", "", IFERROR(INDEX(Ingredients!G$11:G$310, MATCH($C3273, Ingredients!$B$11:$B$310, 0)), "")))</f>
        <v/>
      </c>
      <c r="AL3273" s="79" t="str">
        <f>IF($C3273="", "", IF(IFERROR(INDEX(Ingredients!H$11:H$310, MATCH($C3273, Ingredients!$B$11:$B$310, 0)), "")="", "", IFERROR(INDEX(Ingredients!H$11:H$310, MATCH($C3273, Ingredients!$B$11:$B$310, 0)), "")))</f>
        <v/>
      </c>
      <c r="AN3273" s="83" t="str">
        <f t="shared" si="755"/>
        <v/>
      </c>
      <c r="AP3273" s="114" t="str">
        <f t="shared" si="765"/>
        <v/>
      </c>
      <c r="AR3273" s="117" t="str">
        <f>IF($C3273="", "", IF(IFERROR(INDEX(Ingredients!$AI$11:$AI$310, MATCH($C3273, Ingredients!$B$11:$B$310, 0)), "")="", "", IFERROR(INDEX(Ingredients!$AI$11:$AI$310, MATCH($C3273, Ingredients!$B$11:$B$310, 0)), "")))</f>
        <v/>
      </c>
      <c r="AT3273" s="120" t="str">
        <f t="shared" si="766"/>
        <v/>
      </c>
      <c r="AV3273" s="90" t="str">
        <f t="shared" si="756"/>
        <v/>
      </c>
      <c r="AX3273" s="90" t="str">
        <f>IF($AV3273="", "", COUNTIF($AV$11:$AV$5010, "&lt;"&amp;$AV3273)+1+COUNTIF($AV$11:$AV3273, $AV3273)-1)</f>
        <v/>
      </c>
      <c r="AZ3273" s="111" t="str">
        <f>IF($B3273="", "", SUMIF('Shopping List'!$AV$11:$AV$25, $B3273, 'Shopping List'!$BN$11:$BN$25))</f>
        <v/>
      </c>
      <c r="BB3273" s="117" t="str">
        <f t="shared" si="767"/>
        <v/>
      </c>
    </row>
    <row r="3274" spans="1:54" x14ac:dyDescent="0.25">
      <c r="A3274" s="4"/>
      <c r="B3274" s="37"/>
      <c r="C3274" s="124"/>
      <c r="D3274" s="39"/>
      <c r="E3274" s="125"/>
      <c r="F3274" s="48"/>
      <c r="G3274" s="4"/>
      <c r="H3274" s="4"/>
      <c r="I3274" s="95" t="str">
        <f>IF($C3274="", "", IF(IFERROR(INDEX(Ingredients!$C$11:$C$310, MATCH($C3274, Ingredients!$B$11:$B$310, 0)), "")="", "", IFERROR(INDEX(Ingredients!$C$11:$C$310, MATCH($C3274, Ingredients!$B$11:$B$310, 0)), "")))</f>
        <v/>
      </c>
      <c r="J3274" s="73" t="str">
        <f>IF($B3274="", "", IF(IFERROR(INDEX(Meals!$C$11:$C$260, MATCH($B3274, Meals!$B$11:$B$260, 0)), "")="", "", IFERROR(INDEX(Meals!$C$11:$C$260, MATCH($B3274, Meals!$B$11:$B$260, 0)), "")))</f>
        <v/>
      </c>
      <c r="K3274" s="4"/>
      <c r="L3274" s="72" t="str">
        <f t="shared" si="757"/>
        <v/>
      </c>
      <c r="M3274" s="73" t="str">
        <f t="shared" si="758"/>
        <v/>
      </c>
      <c r="N3274" s="4"/>
      <c r="O3274" s="78" t="str">
        <f t="shared" si="759"/>
        <v/>
      </c>
      <c r="P3274" s="79" t="str">
        <f t="shared" si="760"/>
        <v/>
      </c>
      <c r="Q3274" s="4"/>
      <c r="R3274" s="90" t="str">
        <f t="shared" si="761"/>
        <v/>
      </c>
      <c r="S3274" s="4"/>
      <c r="Y3274" s="18" t="str">
        <f t="shared" si="762"/>
        <v/>
      </c>
      <c r="AA3274" s="18" t="str">
        <f t="shared" si="753"/>
        <v/>
      </c>
      <c r="AB3274" s="18" t="str">
        <f t="shared" si="754"/>
        <v/>
      </c>
      <c r="AC3274" s="18" t="str">
        <f t="shared" si="763"/>
        <v/>
      </c>
      <c r="AD3274" s="18" t="str">
        <f t="shared" si="763"/>
        <v/>
      </c>
      <c r="AE3274" s="18" t="str">
        <f t="shared" si="764"/>
        <v/>
      </c>
      <c r="AG3274" s="95" t="str">
        <f>IF($C3274="", "", IF(IFERROR(INDEX(Ingredients!C$11:C$310, MATCH($C3274, Ingredients!$B$11:$B$310, 0)), "")="", "", IFERROR(INDEX(Ingredients!C$11:C$310, MATCH($C3274, Ingredients!$B$11:$B$310, 0)), "")))</f>
        <v/>
      </c>
      <c r="AH3274" s="105" t="str">
        <f>IF($C3274="", "", IF(IFERROR(INDEX(Ingredients!D$11:D$310, MATCH($C3274, Ingredients!$B$11:$B$310, 0)), "")="", "", IFERROR(INDEX(Ingredients!D$11:D$310, MATCH($C3274, Ingredients!$B$11:$B$310, 0)), "")))</f>
        <v/>
      </c>
      <c r="AI3274" s="106" t="str">
        <f>IF($C3274="", "", IF(IFERROR(INDEX(Ingredients!E$11:E$310, MATCH($C3274, Ingredients!$B$11:$B$310, 0)), "")="", "", IFERROR(INDEX(Ingredients!E$11:E$310, MATCH($C3274, Ingredients!$B$11:$B$310, 0)), "")))</f>
        <v/>
      </c>
      <c r="AJ3274" s="108" t="str">
        <f>IF($C3274="", "", IF(IFERROR(INDEX(Ingredients!F$11:F$310, MATCH($C3274, Ingredients!$B$11:$B$310, 0)), "")="", "", IFERROR(INDEX(Ingredients!F$11:F$310, MATCH($C3274, Ingredients!$B$11:$B$310, 0)), "")))</f>
        <v/>
      </c>
      <c r="AK3274" s="106" t="str">
        <f>IF($C3274="", "", IF(IFERROR(INDEX(Ingredients!G$11:G$310, MATCH($C3274, Ingredients!$B$11:$B$310, 0)), "")="", "", IFERROR(INDEX(Ingredients!G$11:G$310, MATCH($C3274, Ingredients!$B$11:$B$310, 0)), "")))</f>
        <v/>
      </c>
      <c r="AL3274" s="79" t="str">
        <f>IF($C3274="", "", IF(IFERROR(INDEX(Ingredients!H$11:H$310, MATCH($C3274, Ingredients!$B$11:$B$310, 0)), "")="", "", IFERROR(INDEX(Ingredients!H$11:H$310, MATCH($C3274, Ingredients!$B$11:$B$310, 0)), "")))</f>
        <v/>
      </c>
      <c r="AN3274" s="83" t="str">
        <f t="shared" si="755"/>
        <v/>
      </c>
      <c r="AP3274" s="114" t="str">
        <f t="shared" si="765"/>
        <v/>
      </c>
      <c r="AR3274" s="117" t="str">
        <f>IF($C3274="", "", IF(IFERROR(INDEX(Ingredients!$AI$11:$AI$310, MATCH($C3274, Ingredients!$B$11:$B$310, 0)), "")="", "", IFERROR(INDEX(Ingredients!$AI$11:$AI$310, MATCH($C3274, Ingredients!$B$11:$B$310, 0)), "")))</f>
        <v/>
      </c>
      <c r="AT3274" s="120" t="str">
        <f t="shared" si="766"/>
        <v/>
      </c>
      <c r="AV3274" s="90" t="str">
        <f t="shared" si="756"/>
        <v/>
      </c>
      <c r="AX3274" s="90" t="str">
        <f>IF($AV3274="", "", COUNTIF($AV$11:$AV$5010, "&lt;"&amp;$AV3274)+1+COUNTIF($AV$11:$AV3274, $AV3274)-1)</f>
        <v/>
      </c>
      <c r="AZ3274" s="111" t="str">
        <f>IF($B3274="", "", SUMIF('Shopping List'!$AV$11:$AV$25, $B3274, 'Shopping List'!$BN$11:$BN$25))</f>
        <v/>
      </c>
      <c r="BB3274" s="117" t="str">
        <f t="shared" si="767"/>
        <v/>
      </c>
    </row>
    <row r="3275" spans="1:54" x14ac:dyDescent="0.25">
      <c r="A3275" s="4"/>
      <c r="B3275" s="37"/>
      <c r="C3275" s="124"/>
      <c r="D3275" s="39"/>
      <c r="E3275" s="125"/>
      <c r="F3275" s="48"/>
      <c r="G3275" s="4"/>
      <c r="H3275" s="4"/>
      <c r="I3275" s="95" t="str">
        <f>IF($C3275="", "", IF(IFERROR(INDEX(Ingredients!$C$11:$C$310, MATCH($C3275, Ingredients!$B$11:$B$310, 0)), "")="", "", IFERROR(INDEX(Ingredients!$C$11:$C$310, MATCH($C3275, Ingredients!$B$11:$B$310, 0)), "")))</f>
        <v/>
      </c>
      <c r="J3275" s="73" t="str">
        <f>IF($B3275="", "", IF(IFERROR(INDEX(Meals!$C$11:$C$260, MATCH($B3275, Meals!$B$11:$B$260, 0)), "")="", "", IFERROR(INDEX(Meals!$C$11:$C$260, MATCH($B3275, Meals!$B$11:$B$260, 0)), "")))</f>
        <v/>
      </c>
      <c r="K3275" s="4"/>
      <c r="L3275" s="72" t="str">
        <f t="shared" si="757"/>
        <v/>
      </c>
      <c r="M3275" s="73" t="str">
        <f t="shared" si="758"/>
        <v/>
      </c>
      <c r="N3275" s="4"/>
      <c r="O3275" s="78" t="str">
        <f t="shared" si="759"/>
        <v/>
      </c>
      <c r="P3275" s="79" t="str">
        <f t="shared" si="760"/>
        <v/>
      </c>
      <c r="Q3275" s="4"/>
      <c r="R3275" s="90" t="str">
        <f t="shared" si="761"/>
        <v/>
      </c>
      <c r="S3275" s="4"/>
      <c r="Y3275" s="18" t="str">
        <f t="shared" si="762"/>
        <v/>
      </c>
      <c r="AA3275" s="18" t="str">
        <f t="shared" ref="AA3275:AA3338" si="768">IF($Y3275="", "", IF(AND(AA$5="X", B3275=""), $Y$6, IF(AND(NOT(B3275=""), COUNTIF(V$11:V$260, B3275)=0), $Y$7, "")))</f>
        <v/>
      </c>
      <c r="AB3275" s="18" t="str">
        <f t="shared" ref="AB3275:AB3338" si="769">IF($Y3275="", "", IF(AND(AB$5="X", C3275=""), $Y$6, IF(AND(NOT(C3275=""), COUNTIF(W$11:W$310, C3275)=0), $Y$7, "")))</f>
        <v/>
      </c>
      <c r="AC3275" s="18" t="str">
        <f t="shared" si="763"/>
        <v/>
      </c>
      <c r="AD3275" s="18" t="str">
        <f t="shared" si="763"/>
        <v/>
      </c>
      <c r="AE3275" s="18" t="str">
        <f t="shared" si="764"/>
        <v/>
      </c>
      <c r="AG3275" s="95" t="str">
        <f>IF($C3275="", "", IF(IFERROR(INDEX(Ingredients!C$11:C$310, MATCH($C3275, Ingredients!$B$11:$B$310, 0)), "")="", "", IFERROR(INDEX(Ingredients!C$11:C$310, MATCH($C3275, Ingredients!$B$11:$B$310, 0)), "")))</f>
        <v/>
      </c>
      <c r="AH3275" s="105" t="str">
        <f>IF($C3275="", "", IF(IFERROR(INDEX(Ingredients!D$11:D$310, MATCH($C3275, Ingredients!$B$11:$B$310, 0)), "")="", "", IFERROR(INDEX(Ingredients!D$11:D$310, MATCH($C3275, Ingredients!$B$11:$B$310, 0)), "")))</f>
        <v/>
      </c>
      <c r="AI3275" s="106" t="str">
        <f>IF($C3275="", "", IF(IFERROR(INDEX(Ingredients!E$11:E$310, MATCH($C3275, Ingredients!$B$11:$B$310, 0)), "")="", "", IFERROR(INDEX(Ingredients!E$11:E$310, MATCH($C3275, Ingredients!$B$11:$B$310, 0)), "")))</f>
        <v/>
      </c>
      <c r="AJ3275" s="108" t="str">
        <f>IF($C3275="", "", IF(IFERROR(INDEX(Ingredients!F$11:F$310, MATCH($C3275, Ingredients!$B$11:$B$310, 0)), "")="", "", IFERROR(INDEX(Ingredients!F$11:F$310, MATCH($C3275, Ingredients!$B$11:$B$310, 0)), "")))</f>
        <v/>
      </c>
      <c r="AK3275" s="106" t="str">
        <f>IF($C3275="", "", IF(IFERROR(INDEX(Ingredients!G$11:G$310, MATCH($C3275, Ingredients!$B$11:$B$310, 0)), "")="", "", IFERROR(INDEX(Ingredients!G$11:G$310, MATCH($C3275, Ingredients!$B$11:$B$310, 0)), "")))</f>
        <v/>
      </c>
      <c r="AL3275" s="79" t="str">
        <f>IF($C3275="", "", IF(IFERROR(INDEX(Ingredients!H$11:H$310, MATCH($C3275, Ingredients!$B$11:$B$310, 0)), "")="", "", IFERROR(INDEX(Ingredients!H$11:H$310, MATCH($C3275, Ingredients!$B$11:$B$310, 0)), "")))</f>
        <v/>
      </c>
      <c r="AN3275" s="83" t="str">
        <f t="shared" ref="AN3275:AN3338" si="770">IF($D3275="", "", IFERROR(IF($AK3275=$AI3275, $AJ3275/$AH3275, $AJ3275), ""))</f>
        <v/>
      </c>
      <c r="AP3275" s="114" t="str">
        <f t="shared" si="765"/>
        <v/>
      </c>
      <c r="AR3275" s="117" t="str">
        <f>IF($C3275="", "", IF(IFERROR(INDEX(Ingredients!$AI$11:$AI$310, MATCH($C3275, Ingredients!$B$11:$B$310, 0)), "")="", "", IFERROR(INDEX(Ingredients!$AI$11:$AI$310, MATCH($C3275, Ingredients!$B$11:$B$310, 0)), "")))</f>
        <v/>
      </c>
      <c r="AT3275" s="120" t="str">
        <f t="shared" si="766"/>
        <v/>
      </c>
      <c r="AV3275" s="90" t="str">
        <f t="shared" ref="AV3275:AV3338" si="771">IF($AT$8="", "", IF($B3275=$AT$8, $E3275, ""))</f>
        <v/>
      </c>
      <c r="AX3275" s="90" t="str">
        <f>IF($AV3275="", "", COUNTIF($AV$11:$AV$5010, "&lt;"&amp;$AV3275)+1+COUNTIF($AV$11:$AV3275, $AV3275)-1)</f>
        <v/>
      </c>
      <c r="AZ3275" s="111" t="str">
        <f>IF($B3275="", "", SUMIF('Shopping List'!$AV$11:$AV$25, $B3275, 'Shopping List'!$BN$11:$BN$25))</f>
        <v/>
      </c>
      <c r="BB3275" s="117" t="str">
        <f t="shared" si="767"/>
        <v/>
      </c>
    </row>
    <row r="3276" spans="1:54" x14ac:dyDescent="0.25">
      <c r="A3276" s="4"/>
      <c r="B3276" s="37"/>
      <c r="C3276" s="124"/>
      <c r="D3276" s="39"/>
      <c r="E3276" s="125"/>
      <c r="F3276" s="48"/>
      <c r="G3276" s="4"/>
      <c r="H3276" s="4"/>
      <c r="I3276" s="95" t="str">
        <f>IF($C3276="", "", IF(IFERROR(INDEX(Ingredients!$C$11:$C$310, MATCH($C3276, Ingredients!$B$11:$B$310, 0)), "")="", "", IFERROR(INDEX(Ingredients!$C$11:$C$310, MATCH($C3276, Ingredients!$B$11:$B$310, 0)), "")))</f>
        <v/>
      </c>
      <c r="J3276" s="73" t="str">
        <f>IF($B3276="", "", IF(IFERROR(INDEX(Meals!$C$11:$C$260, MATCH($B3276, Meals!$B$11:$B$260, 0)), "")="", "", IFERROR(INDEX(Meals!$C$11:$C$260, MATCH($B3276, Meals!$B$11:$B$260, 0)), "")))</f>
        <v/>
      </c>
      <c r="K3276" s="4"/>
      <c r="L3276" s="72" t="str">
        <f t="shared" ref="L3276:L3339" si="772">IF($D3276="", "", IFERROR(ROUND($AN3276*$D3276, 0), ""))</f>
        <v/>
      </c>
      <c r="M3276" s="73" t="str">
        <f t="shared" ref="M3276:M3339" si="773">IFERROR(ROUND($L3276/$J3276, 0), "")</f>
        <v/>
      </c>
      <c r="N3276" s="4"/>
      <c r="O3276" s="78" t="str">
        <f t="shared" ref="O3276:O3339" si="774">IF($D3276="", "", IFERROR(ROUND($AP3276*$D3276, 2), ""))</f>
        <v/>
      </c>
      <c r="P3276" s="79" t="str">
        <f t="shared" ref="P3276:P3339" si="775">IFERROR(ROUND($O3276/$J3276, 2), "")</f>
        <v/>
      </c>
      <c r="Q3276" s="4"/>
      <c r="R3276" s="90" t="str">
        <f t="shared" ref="R3276:R3339" si="776">IF(OR($D3276="", $AR3276=""), "", IF($AR3276&gt;=$D3276, $V$3, $V$4))</f>
        <v/>
      </c>
      <c r="S3276" s="4"/>
      <c r="Y3276" s="18" t="str">
        <f t="shared" ref="Y3276:Y3339" si="777">IF(COUNTIF($B3276:$F3276, "")=5, "", "X")</f>
        <v/>
      </c>
      <c r="AA3276" s="18" t="str">
        <f t="shared" si="768"/>
        <v/>
      </c>
      <c r="AB3276" s="18" t="str">
        <f t="shared" si="769"/>
        <v/>
      </c>
      <c r="AC3276" s="18" t="str">
        <f t="shared" ref="AC3276:AD3339" si="778">IF($Y3276="", "", IF(AND(AC$5="X", D3276=""), $Y$6, IF(AND(NOT(D3276=""), ISNUMBER(D3276)=FALSE), $Y$7, "")))</f>
        <v/>
      </c>
      <c r="AD3276" s="18" t="str">
        <f t="shared" si="778"/>
        <v/>
      </c>
      <c r="AE3276" s="18" t="str">
        <f t="shared" ref="AE3276:AE3339" si="779">IF($Y3276="", "", IF(AND(AE$5="X", F3276=""), $Y$6, ""))</f>
        <v/>
      </c>
      <c r="AG3276" s="95" t="str">
        <f>IF($C3276="", "", IF(IFERROR(INDEX(Ingredients!C$11:C$310, MATCH($C3276, Ingredients!$B$11:$B$310, 0)), "")="", "", IFERROR(INDEX(Ingredients!C$11:C$310, MATCH($C3276, Ingredients!$B$11:$B$310, 0)), "")))</f>
        <v/>
      </c>
      <c r="AH3276" s="105" t="str">
        <f>IF($C3276="", "", IF(IFERROR(INDEX(Ingredients!D$11:D$310, MATCH($C3276, Ingredients!$B$11:$B$310, 0)), "")="", "", IFERROR(INDEX(Ingredients!D$11:D$310, MATCH($C3276, Ingredients!$B$11:$B$310, 0)), "")))</f>
        <v/>
      </c>
      <c r="AI3276" s="106" t="str">
        <f>IF($C3276="", "", IF(IFERROR(INDEX(Ingredients!E$11:E$310, MATCH($C3276, Ingredients!$B$11:$B$310, 0)), "")="", "", IFERROR(INDEX(Ingredients!E$11:E$310, MATCH($C3276, Ingredients!$B$11:$B$310, 0)), "")))</f>
        <v/>
      </c>
      <c r="AJ3276" s="108" t="str">
        <f>IF($C3276="", "", IF(IFERROR(INDEX(Ingredients!F$11:F$310, MATCH($C3276, Ingredients!$B$11:$B$310, 0)), "")="", "", IFERROR(INDEX(Ingredients!F$11:F$310, MATCH($C3276, Ingredients!$B$11:$B$310, 0)), "")))</f>
        <v/>
      </c>
      <c r="AK3276" s="106" t="str">
        <f>IF($C3276="", "", IF(IFERROR(INDEX(Ingredients!G$11:G$310, MATCH($C3276, Ingredients!$B$11:$B$310, 0)), "")="", "", IFERROR(INDEX(Ingredients!G$11:G$310, MATCH($C3276, Ingredients!$B$11:$B$310, 0)), "")))</f>
        <v/>
      </c>
      <c r="AL3276" s="79" t="str">
        <f>IF($C3276="", "", IF(IFERROR(INDEX(Ingredients!H$11:H$310, MATCH($C3276, Ingredients!$B$11:$B$310, 0)), "")="", "", IFERROR(INDEX(Ingredients!H$11:H$310, MATCH($C3276, Ingredients!$B$11:$B$310, 0)), "")))</f>
        <v/>
      </c>
      <c r="AN3276" s="83" t="str">
        <f t="shared" si="770"/>
        <v/>
      </c>
      <c r="AP3276" s="114" t="str">
        <f t="shared" ref="AP3276:AP3339" si="780">IF($D3276="", "", IFERROR(IF($AK3276=$AI3276, $AL3276/$AH3276, $AL3276), ""))</f>
        <v/>
      </c>
      <c r="AR3276" s="117" t="str">
        <f>IF($C3276="", "", IF(IFERROR(INDEX(Ingredients!$AI$11:$AI$310, MATCH($C3276, Ingredients!$B$11:$B$310, 0)), "")="", "", IFERROR(INDEX(Ingredients!$AI$11:$AI$310, MATCH($C3276, Ingredients!$B$11:$B$310, 0)), "")))</f>
        <v/>
      </c>
      <c r="AT3276" s="120" t="str">
        <f t="shared" ref="AT3276:AT3339" si="781">IF(OR($B3276="", $R3276=""), "", CONCATENATE($B3276, " - ", $R3276))</f>
        <v/>
      </c>
      <c r="AV3276" s="90" t="str">
        <f t="shared" si="771"/>
        <v/>
      </c>
      <c r="AX3276" s="90" t="str">
        <f>IF($AV3276="", "", COUNTIF($AV$11:$AV$5010, "&lt;"&amp;$AV3276)+1+COUNTIF($AV$11:$AV3276, $AV3276)-1)</f>
        <v/>
      </c>
      <c r="AZ3276" s="111" t="str">
        <f>IF($B3276="", "", SUMIF('Shopping List'!$AV$11:$AV$25, $B3276, 'Shopping List'!$BN$11:$BN$25))</f>
        <v/>
      </c>
      <c r="BB3276" s="117" t="str">
        <f t="shared" ref="BB3276:BB3339" si="782">IF(OR($AZ3276="", $AZ3276=0), "", IFERROR($D3276*$AZ3276, ""))</f>
        <v/>
      </c>
    </row>
    <row r="3277" spans="1:54" x14ac:dyDescent="0.25">
      <c r="A3277" s="4"/>
      <c r="B3277" s="37"/>
      <c r="C3277" s="124"/>
      <c r="D3277" s="39"/>
      <c r="E3277" s="125"/>
      <c r="F3277" s="48"/>
      <c r="G3277" s="4"/>
      <c r="H3277" s="4"/>
      <c r="I3277" s="95" t="str">
        <f>IF($C3277="", "", IF(IFERROR(INDEX(Ingredients!$C$11:$C$310, MATCH($C3277, Ingredients!$B$11:$B$310, 0)), "")="", "", IFERROR(INDEX(Ingredients!$C$11:$C$310, MATCH($C3277, Ingredients!$B$11:$B$310, 0)), "")))</f>
        <v/>
      </c>
      <c r="J3277" s="73" t="str">
        <f>IF($B3277="", "", IF(IFERROR(INDEX(Meals!$C$11:$C$260, MATCH($B3277, Meals!$B$11:$B$260, 0)), "")="", "", IFERROR(INDEX(Meals!$C$11:$C$260, MATCH($B3277, Meals!$B$11:$B$260, 0)), "")))</f>
        <v/>
      </c>
      <c r="K3277" s="4"/>
      <c r="L3277" s="72" t="str">
        <f t="shared" si="772"/>
        <v/>
      </c>
      <c r="M3277" s="73" t="str">
        <f t="shared" si="773"/>
        <v/>
      </c>
      <c r="N3277" s="4"/>
      <c r="O3277" s="78" t="str">
        <f t="shared" si="774"/>
        <v/>
      </c>
      <c r="P3277" s="79" t="str">
        <f t="shared" si="775"/>
        <v/>
      </c>
      <c r="Q3277" s="4"/>
      <c r="R3277" s="90" t="str">
        <f t="shared" si="776"/>
        <v/>
      </c>
      <c r="S3277" s="4"/>
      <c r="Y3277" s="18" t="str">
        <f t="shared" si="777"/>
        <v/>
      </c>
      <c r="AA3277" s="18" t="str">
        <f t="shared" si="768"/>
        <v/>
      </c>
      <c r="AB3277" s="18" t="str">
        <f t="shared" si="769"/>
        <v/>
      </c>
      <c r="AC3277" s="18" t="str">
        <f t="shared" si="778"/>
        <v/>
      </c>
      <c r="AD3277" s="18" t="str">
        <f t="shared" si="778"/>
        <v/>
      </c>
      <c r="AE3277" s="18" t="str">
        <f t="shared" si="779"/>
        <v/>
      </c>
      <c r="AG3277" s="95" t="str">
        <f>IF($C3277="", "", IF(IFERROR(INDEX(Ingredients!C$11:C$310, MATCH($C3277, Ingredients!$B$11:$B$310, 0)), "")="", "", IFERROR(INDEX(Ingredients!C$11:C$310, MATCH($C3277, Ingredients!$B$11:$B$310, 0)), "")))</f>
        <v/>
      </c>
      <c r="AH3277" s="105" t="str">
        <f>IF($C3277="", "", IF(IFERROR(INDEX(Ingredients!D$11:D$310, MATCH($C3277, Ingredients!$B$11:$B$310, 0)), "")="", "", IFERROR(INDEX(Ingredients!D$11:D$310, MATCH($C3277, Ingredients!$B$11:$B$310, 0)), "")))</f>
        <v/>
      </c>
      <c r="AI3277" s="106" t="str">
        <f>IF($C3277="", "", IF(IFERROR(INDEX(Ingredients!E$11:E$310, MATCH($C3277, Ingredients!$B$11:$B$310, 0)), "")="", "", IFERROR(INDEX(Ingredients!E$11:E$310, MATCH($C3277, Ingredients!$B$11:$B$310, 0)), "")))</f>
        <v/>
      </c>
      <c r="AJ3277" s="108" t="str">
        <f>IF($C3277="", "", IF(IFERROR(INDEX(Ingredients!F$11:F$310, MATCH($C3277, Ingredients!$B$11:$B$310, 0)), "")="", "", IFERROR(INDEX(Ingredients!F$11:F$310, MATCH($C3277, Ingredients!$B$11:$B$310, 0)), "")))</f>
        <v/>
      </c>
      <c r="AK3277" s="106" t="str">
        <f>IF($C3277="", "", IF(IFERROR(INDEX(Ingredients!G$11:G$310, MATCH($C3277, Ingredients!$B$11:$B$310, 0)), "")="", "", IFERROR(INDEX(Ingredients!G$11:G$310, MATCH($C3277, Ingredients!$B$11:$B$310, 0)), "")))</f>
        <v/>
      </c>
      <c r="AL3277" s="79" t="str">
        <f>IF($C3277="", "", IF(IFERROR(INDEX(Ingredients!H$11:H$310, MATCH($C3277, Ingredients!$B$11:$B$310, 0)), "")="", "", IFERROR(INDEX(Ingredients!H$11:H$310, MATCH($C3277, Ingredients!$B$11:$B$310, 0)), "")))</f>
        <v/>
      </c>
      <c r="AN3277" s="83" t="str">
        <f t="shared" si="770"/>
        <v/>
      </c>
      <c r="AP3277" s="114" t="str">
        <f t="shared" si="780"/>
        <v/>
      </c>
      <c r="AR3277" s="117" t="str">
        <f>IF($C3277="", "", IF(IFERROR(INDEX(Ingredients!$AI$11:$AI$310, MATCH($C3277, Ingredients!$B$11:$B$310, 0)), "")="", "", IFERROR(INDEX(Ingredients!$AI$11:$AI$310, MATCH($C3277, Ingredients!$B$11:$B$310, 0)), "")))</f>
        <v/>
      </c>
      <c r="AT3277" s="120" t="str">
        <f t="shared" si="781"/>
        <v/>
      </c>
      <c r="AV3277" s="90" t="str">
        <f t="shared" si="771"/>
        <v/>
      </c>
      <c r="AX3277" s="90" t="str">
        <f>IF($AV3277="", "", COUNTIF($AV$11:$AV$5010, "&lt;"&amp;$AV3277)+1+COUNTIF($AV$11:$AV3277, $AV3277)-1)</f>
        <v/>
      </c>
      <c r="AZ3277" s="111" t="str">
        <f>IF($B3277="", "", SUMIF('Shopping List'!$AV$11:$AV$25, $B3277, 'Shopping List'!$BN$11:$BN$25))</f>
        <v/>
      </c>
      <c r="BB3277" s="117" t="str">
        <f t="shared" si="782"/>
        <v/>
      </c>
    </row>
    <row r="3278" spans="1:54" x14ac:dyDescent="0.25">
      <c r="A3278" s="4"/>
      <c r="B3278" s="37"/>
      <c r="C3278" s="124"/>
      <c r="D3278" s="39"/>
      <c r="E3278" s="125"/>
      <c r="F3278" s="48"/>
      <c r="G3278" s="4"/>
      <c r="H3278" s="4"/>
      <c r="I3278" s="95" t="str">
        <f>IF($C3278="", "", IF(IFERROR(INDEX(Ingredients!$C$11:$C$310, MATCH($C3278, Ingredients!$B$11:$B$310, 0)), "")="", "", IFERROR(INDEX(Ingredients!$C$11:$C$310, MATCH($C3278, Ingredients!$B$11:$B$310, 0)), "")))</f>
        <v/>
      </c>
      <c r="J3278" s="73" t="str">
        <f>IF($B3278="", "", IF(IFERROR(INDEX(Meals!$C$11:$C$260, MATCH($B3278, Meals!$B$11:$B$260, 0)), "")="", "", IFERROR(INDEX(Meals!$C$11:$C$260, MATCH($B3278, Meals!$B$11:$B$260, 0)), "")))</f>
        <v/>
      </c>
      <c r="K3278" s="4"/>
      <c r="L3278" s="72" t="str">
        <f t="shared" si="772"/>
        <v/>
      </c>
      <c r="M3278" s="73" t="str">
        <f t="shared" si="773"/>
        <v/>
      </c>
      <c r="N3278" s="4"/>
      <c r="O3278" s="78" t="str">
        <f t="shared" si="774"/>
        <v/>
      </c>
      <c r="P3278" s="79" t="str">
        <f t="shared" si="775"/>
        <v/>
      </c>
      <c r="Q3278" s="4"/>
      <c r="R3278" s="90" t="str">
        <f t="shared" si="776"/>
        <v/>
      </c>
      <c r="S3278" s="4"/>
      <c r="Y3278" s="18" t="str">
        <f t="shared" si="777"/>
        <v/>
      </c>
      <c r="AA3278" s="18" t="str">
        <f t="shared" si="768"/>
        <v/>
      </c>
      <c r="AB3278" s="18" t="str">
        <f t="shared" si="769"/>
        <v/>
      </c>
      <c r="AC3278" s="18" t="str">
        <f t="shared" si="778"/>
        <v/>
      </c>
      <c r="AD3278" s="18" t="str">
        <f t="shared" si="778"/>
        <v/>
      </c>
      <c r="AE3278" s="18" t="str">
        <f t="shared" si="779"/>
        <v/>
      </c>
      <c r="AG3278" s="95" t="str">
        <f>IF($C3278="", "", IF(IFERROR(INDEX(Ingredients!C$11:C$310, MATCH($C3278, Ingredients!$B$11:$B$310, 0)), "")="", "", IFERROR(INDEX(Ingredients!C$11:C$310, MATCH($C3278, Ingredients!$B$11:$B$310, 0)), "")))</f>
        <v/>
      </c>
      <c r="AH3278" s="105" t="str">
        <f>IF($C3278="", "", IF(IFERROR(INDEX(Ingredients!D$11:D$310, MATCH($C3278, Ingredients!$B$11:$B$310, 0)), "")="", "", IFERROR(INDEX(Ingredients!D$11:D$310, MATCH($C3278, Ingredients!$B$11:$B$310, 0)), "")))</f>
        <v/>
      </c>
      <c r="AI3278" s="106" t="str">
        <f>IF($C3278="", "", IF(IFERROR(INDEX(Ingredients!E$11:E$310, MATCH($C3278, Ingredients!$B$11:$B$310, 0)), "")="", "", IFERROR(INDEX(Ingredients!E$11:E$310, MATCH($C3278, Ingredients!$B$11:$B$310, 0)), "")))</f>
        <v/>
      </c>
      <c r="AJ3278" s="108" t="str">
        <f>IF($C3278="", "", IF(IFERROR(INDEX(Ingredients!F$11:F$310, MATCH($C3278, Ingredients!$B$11:$B$310, 0)), "")="", "", IFERROR(INDEX(Ingredients!F$11:F$310, MATCH($C3278, Ingredients!$B$11:$B$310, 0)), "")))</f>
        <v/>
      </c>
      <c r="AK3278" s="106" t="str">
        <f>IF($C3278="", "", IF(IFERROR(INDEX(Ingredients!G$11:G$310, MATCH($C3278, Ingredients!$B$11:$B$310, 0)), "")="", "", IFERROR(INDEX(Ingredients!G$11:G$310, MATCH($C3278, Ingredients!$B$11:$B$310, 0)), "")))</f>
        <v/>
      </c>
      <c r="AL3278" s="79" t="str">
        <f>IF($C3278="", "", IF(IFERROR(INDEX(Ingredients!H$11:H$310, MATCH($C3278, Ingredients!$B$11:$B$310, 0)), "")="", "", IFERROR(INDEX(Ingredients!H$11:H$310, MATCH($C3278, Ingredients!$B$11:$B$310, 0)), "")))</f>
        <v/>
      </c>
      <c r="AN3278" s="83" t="str">
        <f t="shared" si="770"/>
        <v/>
      </c>
      <c r="AP3278" s="114" t="str">
        <f t="shared" si="780"/>
        <v/>
      </c>
      <c r="AR3278" s="117" t="str">
        <f>IF($C3278="", "", IF(IFERROR(INDEX(Ingredients!$AI$11:$AI$310, MATCH($C3278, Ingredients!$B$11:$B$310, 0)), "")="", "", IFERROR(INDEX(Ingredients!$AI$11:$AI$310, MATCH($C3278, Ingredients!$B$11:$B$310, 0)), "")))</f>
        <v/>
      </c>
      <c r="AT3278" s="120" t="str">
        <f t="shared" si="781"/>
        <v/>
      </c>
      <c r="AV3278" s="90" t="str">
        <f t="shared" si="771"/>
        <v/>
      </c>
      <c r="AX3278" s="90" t="str">
        <f>IF($AV3278="", "", COUNTIF($AV$11:$AV$5010, "&lt;"&amp;$AV3278)+1+COUNTIF($AV$11:$AV3278, $AV3278)-1)</f>
        <v/>
      </c>
      <c r="AZ3278" s="111" t="str">
        <f>IF($B3278="", "", SUMIF('Shopping List'!$AV$11:$AV$25, $B3278, 'Shopping List'!$BN$11:$BN$25))</f>
        <v/>
      </c>
      <c r="BB3278" s="117" t="str">
        <f t="shared" si="782"/>
        <v/>
      </c>
    </row>
    <row r="3279" spans="1:54" x14ac:dyDescent="0.25">
      <c r="A3279" s="4"/>
      <c r="B3279" s="37"/>
      <c r="C3279" s="124"/>
      <c r="D3279" s="39"/>
      <c r="E3279" s="125"/>
      <c r="F3279" s="48"/>
      <c r="G3279" s="4"/>
      <c r="H3279" s="4"/>
      <c r="I3279" s="95" t="str">
        <f>IF($C3279="", "", IF(IFERROR(INDEX(Ingredients!$C$11:$C$310, MATCH($C3279, Ingredients!$B$11:$B$310, 0)), "")="", "", IFERROR(INDEX(Ingredients!$C$11:$C$310, MATCH($C3279, Ingredients!$B$11:$B$310, 0)), "")))</f>
        <v/>
      </c>
      <c r="J3279" s="73" t="str">
        <f>IF($B3279="", "", IF(IFERROR(INDEX(Meals!$C$11:$C$260, MATCH($B3279, Meals!$B$11:$B$260, 0)), "")="", "", IFERROR(INDEX(Meals!$C$11:$C$260, MATCH($B3279, Meals!$B$11:$B$260, 0)), "")))</f>
        <v/>
      </c>
      <c r="K3279" s="4"/>
      <c r="L3279" s="72" t="str">
        <f t="shared" si="772"/>
        <v/>
      </c>
      <c r="M3279" s="73" t="str">
        <f t="shared" si="773"/>
        <v/>
      </c>
      <c r="N3279" s="4"/>
      <c r="O3279" s="78" t="str">
        <f t="shared" si="774"/>
        <v/>
      </c>
      <c r="P3279" s="79" t="str">
        <f t="shared" si="775"/>
        <v/>
      </c>
      <c r="Q3279" s="4"/>
      <c r="R3279" s="90" t="str">
        <f t="shared" si="776"/>
        <v/>
      </c>
      <c r="S3279" s="4"/>
      <c r="Y3279" s="18" t="str">
        <f t="shared" si="777"/>
        <v/>
      </c>
      <c r="AA3279" s="18" t="str">
        <f t="shared" si="768"/>
        <v/>
      </c>
      <c r="AB3279" s="18" t="str">
        <f t="shared" si="769"/>
        <v/>
      </c>
      <c r="AC3279" s="18" t="str">
        <f t="shared" si="778"/>
        <v/>
      </c>
      <c r="AD3279" s="18" t="str">
        <f t="shared" si="778"/>
        <v/>
      </c>
      <c r="AE3279" s="18" t="str">
        <f t="shared" si="779"/>
        <v/>
      </c>
      <c r="AG3279" s="95" t="str">
        <f>IF($C3279="", "", IF(IFERROR(INDEX(Ingredients!C$11:C$310, MATCH($C3279, Ingredients!$B$11:$B$310, 0)), "")="", "", IFERROR(INDEX(Ingredients!C$11:C$310, MATCH($C3279, Ingredients!$B$11:$B$310, 0)), "")))</f>
        <v/>
      </c>
      <c r="AH3279" s="105" t="str">
        <f>IF($C3279="", "", IF(IFERROR(INDEX(Ingredients!D$11:D$310, MATCH($C3279, Ingredients!$B$11:$B$310, 0)), "")="", "", IFERROR(INDEX(Ingredients!D$11:D$310, MATCH($C3279, Ingredients!$B$11:$B$310, 0)), "")))</f>
        <v/>
      </c>
      <c r="AI3279" s="106" t="str">
        <f>IF($C3279="", "", IF(IFERROR(INDEX(Ingredients!E$11:E$310, MATCH($C3279, Ingredients!$B$11:$B$310, 0)), "")="", "", IFERROR(INDEX(Ingredients!E$11:E$310, MATCH($C3279, Ingredients!$B$11:$B$310, 0)), "")))</f>
        <v/>
      </c>
      <c r="AJ3279" s="108" t="str">
        <f>IF($C3279="", "", IF(IFERROR(INDEX(Ingredients!F$11:F$310, MATCH($C3279, Ingredients!$B$11:$B$310, 0)), "")="", "", IFERROR(INDEX(Ingredients!F$11:F$310, MATCH($C3279, Ingredients!$B$11:$B$310, 0)), "")))</f>
        <v/>
      </c>
      <c r="AK3279" s="106" t="str">
        <f>IF($C3279="", "", IF(IFERROR(INDEX(Ingredients!G$11:G$310, MATCH($C3279, Ingredients!$B$11:$B$310, 0)), "")="", "", IFERROR(INDEX(Ingredients!G$11:G$310, MATCH($C3279, Ingredients!$B$11:$B$310, 0)), "")))</f>
        <v/>
      </c>
      <c r="AL3279" s="79" t="str">
        <f>IF($C3279="", "", IF(IFERROR(INDEX(Ingredients!H$11:H$310, MATCH($C3279, Ingredients!$B$11:$B$310, 0)), "")="", "", IFERROR(INDEX(Ingredients!H$11:H$310, MATCH($C3279, Ingredients!$B$11:$B$310, 0)), "")))</f>
        <v/>
      </c>
      <c r="AN3279" s="83" t="str">
        <f t="shared" si="770"/>
        <v/>
      </c>
      <c r="AP3279" s="114" t="str">
        <f t="shared" si="780"/>
        <v/>
      </c>
      <c r="AR3279" s="117" t="str">
        <f>IF($C3279="", "", IF(IFERROR(INDEX(Ingredients!$AI$11:$AI$310, MATCH($C3279, Ingredients!$B$11:$B$310, 0)), "")="", "", IFERROR(INDEX(Ingredients!$AI$11:$AI$310, MATCH($C3279, Ingredients!$B$11:$B$310, 0)), "")))</f>
        <v/>
      </c>
      <c r="AT3279" s="120" t="str">
        <f t="shared" si="781"/>
        <v/>
      </c>
      <c r="AV3279" s="90" t="str">
        <f t="shared" si="771"/>
        <v/>
      </c>
      <c r="AX3279" s="90" t="str">
        <f>IF($AV3279="", "", COUNTIF($AV$11:$AV$5010, "&lt;"&amp;$AV3279)+1+COUNTIF($AV$11:$AV3279, $AV3279)-1)</f>
        <v/>
      </c>
      <c r="AZ3279" s="111" t="str">
        <f>IF($B3279="", "", SUMIF('Shopping List'!$AV$11:$AV$25, $B3279, 'Shopping List'!$BN$11:$BN$25))</f>
        <v/>
      </c>
      <c r="BB3279" s="117" t="str">
        <f t="shared" si="782"/>
        <v/>
      </c>
    </row>
    <row r="3280" spans="1:54" x14ac:dyDescent="0.25">
      <c r="A3280" s="4"/>
      <c r="B3280" s="37"/>
      <c r="C3280" s="124"/>
      <c r="D3280" s="39"/>
      <c r="E3280" s="125"/>
      <c r="F3280" s="48"/>
      <c r="G3280" s="4"/>
      <c r="H3280" s="4"/>
      <c r="I3280" s="95" t="str">
        <f>IF($C3280="", "", IF(IFERROR(INDEX(Ingredients!$C$11:$C$310, MATCH($C3280, Ingredients!$B$11:$B$310, 0)), "")="", "", IFERROR(INDEX(Ingredients!$C$11:$C$310, MATCH($C3280, Ingredients!$B$11:$B$310, 0)), "")))</f>
        <v/>
      </c>
      <c r="J3280" s="73" t="str">
        <f>IF($B3280="", "", IF(IFERROR(INDEX(Meals!$C$11:$C$260, MATCH($B3280, Meals!$B$11:$B$260, 0)), "")="", "", IFERROR(INDEX(Meals!$C$11:$C$260, MATCH($B3280, Meals!$B$11:$B$260, 0)), "")))</f>
        <v/>
      </c>
      <c r="K3280" s="4"/>
      <c r="L3280" s="72" t="str">
        <f t="shared" si="772"/>
        <v/>
      </c>
      <c r="M3280" s="73" t="str">
        <f t="shared" si="773"/>
        <v/>
      </c>
      <c r="N3280" s="4"/>
      <c r="O3280" s="78" t="str">
        <f t="shared" si="774"/>
        <v/>
      </c>
      <c r="P3280" s="79" t="str">
        <f t="shared" si="775"/>
        <v/>
      </c>
      <c r="Q3280" s="4"/>
      <c r="R3280" s="90" t="str">
        <f t="shared" si="776"/>
        <v/>
      </c>
      <c r="S3280" s="4"/>
      <c r="Y3280" s="18" t="str">
        <f t="shared" si="777"/>
        <v/>
      </c>
      <c r="AA3280" s="18" t="str">
        <f t="shared" si="768"/>
        <v/>
      </c>
      <c r="AB3280" s="18" t="str">
        <f t="shared" si="769"/>
        <v/>
      </c>
      <c r="AC3280" s="18" t="str">
        <f t="shared" si="778"/>
        <v/>
      </c>
      <c r="AD3280" s="18" t="str">
        <f t="shared" si="778"/>
        <v/>
      </c>
      <c r="AE3280" s="18" t="str">
        <f t="shared" si="779"/>
        <v/>
      </c>
      <c r="AG3280" s="95" t="str">
        <f>IF($C3280="", "", IF(IFERROR(INDEX(Ingredients!C$11:C$310, MATCH($C3280, Ingredients!$B$11:$B$310, 0)), "")="", "", IFERROR(INDEX(Ingredients!C$11:C$310, MATCH($C3280, Ingredients!$B$11:$B$310, 0)), "")))</f>
        <v/>
      </c>
      <c r="AH3280" s="105" t="str">
        <f>IF($C3280="", "", IF(IFERROR(INDEX(Ingredients!D$11:D$310, MATCH($C3280, Ingredients!$B$11:$B$310, 0)), "")="", "", IFERROR(INDEX(Ingredients!D$11:D$310, MATCH($C3280, Ingredients!$B$11:$B$310, 0)), "")))</f>
        <v/>
      </c>
      <c r="AI3280" s="106" t="str">
        <f>IF($C3280="", "", IF(IFERROR(INDEX(Ingredients!E$11:E$310, MATCH($C3280, Ingredients!$B$11:$B$310, 0)), "")="", "", IFERROR(INDEX(Ingredients!E$11:E$310, MATCH($C3280, Ingredients!$B$11:$B$310, 0)), "")))</f>
        <v/>
      </c>
      <c r="AJ3280" s="108" t="str">
        <f>IF($C3280="", "", IF(IFERROR(INDEX(Ingredients!F$11:F$310, MATCH($C3280, Ingredients!$B$11:$B$310, 0)), "")="", "", IFERROR(INDEX(Ingredients!F$11:F$310, MATCH($C3280, Ingredients!$B$11:$B$310, 0)), "")))</f>
        <v/>
      </c>
      <c r="AK3280" s="106" t="str">
        <f>IF($C3280="", "", IF(IFERROR(INDEX(Ingredients!G$11:G$310, MATCH($C3280, Ingredients!$B$11:$B$310, 0)), "")="", "", IFERROR(INDEX(Ingredients!G$11:G$310, MATCH($C3280, Ingredients!$B$11:$B$310, 0)), "")))</f>
        <v/>
      </c>
      <c r="AL3280" s="79" t="str">
        <f>IF($C3280="", "", IF(IFERROR(INDEX(Ingredients!H$11:H$310, MATCH($C3280, Ingredients!$B$11:$B$310, 0)), "")="", "", IFERROR(INDEX(Ingredients!H$11:H$310, MATCH($C3280, Ingredients!$B$11:$B$310, 0)), "")))</f>
        <v/>
      </c>
      <c r="AN3280" s="83" t="str">
        <f t="shared" si="770"/>
        <v/>
      </c>
      <c r="AP3280" s="114" t="str">
        <f t="shared" si="780"/>
        <v/>
      </c>
      <c r="AR3280" s="117" t="str">
        <f>IF($C3280="", "", IF(IFERROR(INDEX(Ingredients!$AI$11:$AI$310, MATCH($C3280, Ingredients!$B$11:$B$310, 0)), "")="", "", IFERROR(INDEX(Ingredients!$AI$11:$AI$310, MATCH($C3280, Ingredients!$B$11:$B$310, 0)), "")))</f>
        <v/>
      </c>
      <c r="AT3280" s="120" t="str">
        <f t="shared" si="781"/>
        <v/>
      </c>
      <c r="AV3280" s="90" t="str">
        <f t="shared" si="771"/>
        <v/>
      </c>
      <c r="AX3280" s="90" t="str">
        <f>IF($AV3280="", "", COUNTIF($AV$11:$AV$5010, "&lt;"&amp;$AV3280)+1+COUNTIF($AV$11:$AV3280, $AV3280)-1)</f>
        <v/>
      </c>
      <c r="AZ3280" s="111" t="str">
        <f>IF($B3280="", "", SUMIF('Shopping List'!$AV$11:$AV$25, $B3280, 'Shopping List'!$BN$11:$BN$25))</f>
        <v/>
      </c>
      <c r="BB3280" s="117" t="str">
        <f t="shared" si="782"/>
        <v/>
      </c>
    </row>
    <row r="3281" spans="1:54" x14ac:dyDescent="0.25">
      <c r="A3281" s="4"/>
      <c r="B3281" s="37"/>
      <c r="C3281" s="124"/>
      <c r="D3281" s="39"/>
      <c r="E3281" s="125"/>
      <c r="F3281" s="48"/>
      <c r="G3281" s="4"/>
      <c r="H3281" s="4"/>
      <c r="I3281" s="95" t="str">
        <f>IF($C3281="", "", IF(IFERROR(INDEX(Ingredients!$C$11:$C$310, MATCH($C3281, Ingredients!$B$11:$B$310, 0)), "")="", "", IFERROR(INDEX(Ingredients!$C$11:$C$310, MATCH($C3281, Ingredients!$B$11:$B$310, 0)), "")))</f>
        <v/>
      </c>
      <c r="J3281" s="73" t="str">
        <f>IF($B3281="", "", IF(IFERROR(INDEX(Meals!$C$11:$C$260, MATCH($B3281, Meals!$B$11:$B$260, 0)), "")="", "", IFERROR(INDEX(Meals!$C$11:$C$260, MATCH($B3281, Meals!$B$11:$B$260, 0)), "")))</f>
        <v/>
      </c>
      <c r="K3281" s="4"/>
      <c r="L3281" s="72" t="str">
        <f t="shared" si="772"/>
        <v/>
      </c>
      <c r="M3281" s="73" t="str">
        <f t="shared" si="773"/>
        <v/>
      </c>
      <c r="N3281" s="4"/>
      <c r="O3281" s="78" t="str">
        <f t="shared" si="774"/>
        <v/>
      </c>
      <c r="P3281" s="79" t="str">
        <f t="shared" si="775"/>
        <v/>
      </c>
      <c r="Q3281" s="4"/>
      <c r="R3281" s="90" t="str">
        <f t="shared" si="776"/>
        <v/>
      </c>
      <c r="S3281" s="4"/>
      <c r="Y3281" s="18" t="str">
        <f t="shared" si="777"/>
        <v/>
      </c>
      <c r="AA3281" s="18" t="str">
        <f t="shared" si="768"/>
        <v/>
      </c>
      <c r="AB3281" s="18" t="str">
        <f t="shared" si="769"/>
        <v/>
      </c>
      <c r="AC3281" s="18" t="str">
        <f t="shared" si="778"/>
        <v/>
      </c>
      <c r="AD3281" s="18" t="str">
        <f t="shared" si="778"/>
        <v/>
      </c>
      <c r="AE3281" s="18" t="str">
        <f t="shared" si="779"/>
        <v/>
      </c>
      <c r="AG3281" s="95" t="str">
        <f>IF($C3281="", "", IF(IFERROR(INDEX(Ingredients!C$11:C$310, MATCH($C3281, Ingredients!$B$11:$B$310, 0)), "")="", "", IFERROR(INDEX(Ingredients!C$11:C$310, MATCH($C3281, Ingredients!$B$11:$B$310, 0)), "")))</f>
        <v/>
      </c>
      <c r="AH3281" s="105" t="str">
        <f>IF($C3281="", "", IF(IFERROR(INDEX(Ingredients!D$11:D$310, MATCH($C3281, Ingredients!$B$11:$B$310, 0)), "")="", "", IFERROR(INDEX(Ingredients!D$11:D$310, MATCH($C3281, Ingredients!$B$11:$B$310, 0)), "")))</f>
        <v/>
      </c>
      <c r="AI3281" s="106" t="str">
        <f>IF($C3281="", "", IF(IFERROR(INDEX(Ingredients!E$11:E$310, MATCH($C3281, Ingredients!$B$11:$B$310, 0)), "")="", "", IFERROR(INDEX(Ingredients!E$11:E$310, MATCH($C3281, Ingredients!$B$11:$B$310, 0)), "")))</f>
        <v/>
      </c>
      <c r="AJ3281" s="108" t="str">
        <f>IF($C3281="", "", IF(IFERROR(INDEX(Ingredients!F$11:F$310, MATCH($C3281, Ingredients!$B$11:$B$310, 0)), "")="", "", IFERROR(INDEX(Ingredients!F$11:F$310, MATCH($C3281, Ingredients!$B$11:$B$310, 0)), "")))</f>
        <v/>
      </c>
      <c r="AK3281" s="106" t="str">
        <f>IF($C3281="", "", IF(IFERROR(INDEX(Ingredients!G$11:G$310, MATCH($C3281, Ingredients!$B$11:$B$310, 0)), "")="", "", IFERROR(INDEX(Ingredients!G$11:G$310, MATCH($C3281, Ingredients!$B$11:$B$310, 0)), "")))</f>
        <v/>
      </c>
      <c r="AL3281" s="79" t="str">
        <f>IF($C3281="", "", IF(IFERROR(INDEX(Ingredients!H$11:H$310, MATCH($C3281, Ingredients!$B$11:$B$310, 0)), "")="", "", IFERROR(INDEX(Ingredients!H$11:H$310, MATCH($C3281, Ingredients!$B$11:$B$310, 0)), "")))</f>
        <v/>
      </c>
      <c r="AN3281" s="83" t="str">
        <f t="shared" si="770"/>
        <v/>
      </c>
      <c r="AP3281" s="114" t="str">
        <f t="shared" si="780"/>
        <v/>
      </c>
      <c r="AR3281" s="117" t="str">
        <f>IF($C3281="", "", IF(IFERROR(INDEX(Ingredients!$AI$11:$AI$310, MATCH($C3281, Ingredients!$B$11:$B$310, 0)), "")="", "", IFERROR(INDEX(Ingredients!$AI$11:$AI$310, MATCH($C3281, Ingredients!$B$11:$B$310, 0)), "")))</f>
        <v/>
      </c>
      <c r="AT3281" s="120" t="str">
        <f t="shared" si="781"/>
        <v/>
      </c>
      <c r="AV3281" s="90" t="str">
        <f t="shared" si="771"/>
        <v/>
      </c>
      <c r="AX3281" s="90" t="str">
        <f>IF($AV3281="", "", COUNTIF($AV$11:$AV$5010, "&lt;"&amp;$AV3281)+1+COUNTIF($AV$11:$AV3281, $AV3281)-1)</f>
        <v/>
      </c>
      <c r="AZ3281" s="111" t="str">
        <f>IF($B3281="", "", SUMIF('Shopping List'!$AV$11:$AV$25, $B3281, 'Shopping List'!$BN$11:$BN$25))</f>
        <v/>
      </c>
      <c r="BB3281" s="117" t="str">
        <f t="shared" si="782"/>
        <v/>
      </c>
    </row>
    <row r="3282" spans="1:54" x14ac:dyDescent="0.25">
      <c r="A3282" s="4"/>
      <c r="B3282" s="37"/>
      <c r="C3282" s="124"/>
      <c r="D3282" s="39"/>
      <c r="E3282" s="125"/>
      <c r="F3282" s="48"/>
      <c r="G3282" s="4"/>
      <c r="H3282" s="4"/>
      <c r="I3282" s="95" t="str">
        <f>IF($C3282="", "", IF(IFERROR(INDEX(Ingredients!$C$11:$C$310, MATCH($C3282, Ingredients!$B$11:$B$310, 0)), "")="", "", IFERROR(INDEX(Ingredients!$C$11:$C$310, MATCH($C3282, Ingredients!$B$11:$B$310, 0)), "")))</f>
        <v/>
      </c>
      <c r="J3282" s="73" t="str">
        <f>IF($B3282="", "", IF(IFERROR(INDEX(Meals!$C$11:$C$260, MATCH($B3282, Meals!$B$11:$B$260, 0)), "")="", "", IFERROR(INDEX(Meals!$C$11:$C$260, MATCH($B3282, Meals!$B$11:$B$260, 0)), "")))</f>
        <v/>
      </c>
      <c r="K3282" s="4"/>
      <c r="L3282" s="72" t="str">
        <f t="shared" si="772"/>
        <v/>
      </c>
      <c r="M3282" s="73" t="str">
        <f t="shared" si="773"/>
        <v/>
      </c>
      <c r="N3282" s="4"/>
      <c r="O3282" s="78" t="str">
        <f t="shared" si="774"/>
        <v/>
      </c>
      <c r="P3282" s="79" t="str">
        <f t="shared" si="775"/>
        <v/>
      </c>
      <c r="Q3282" s="4"/>
      <c r="R3282" s="90" t="str">
        <f t="shared" si="776"/>
        <v/>
      </c>
      <c r="S3282" s="4"/>
      <c r="Y3282" s="18" t="str">
        <f t="shared" si="777"/>
        <v/>
      </c>
      <c r="AA3282" s="18" t="str">
        <f t="shared" si="768"/>
        <v/>
      </c>
      <c r="AB3282" s="18" t="str">
        <f t="shared" si="769"/>
        <v/>
      </c>
      <c r="AC3282" s="18" t="str">
        <f t="shared" si="778"/>
        <v/>
      </c>
      <c r="AD3282" s="18" t="str">
        <f t="shared" si="778"/>
        <v/>
      </c>
      <c r="AE3282" s="18" t="str">
        <f t="shared" si="779"/>
        <v/>
      </c>
      <c r="AG3282" s="95" t="str">
        <f>IF($C3282="", "", IF(IFERROR(INDEX(Ingredients!C$11:C$310, MATCH($C3282, Ingredients!$B$11:$B$310, 0)), "")="", "", IFERROR(INDEX(Ingredients!C$11:C$310, MATCH($C3282, Ingredients!$B$11:$B$310, 0)), "")))</f>
        <v/>
      </c>
      <c r="AH3282" s="105" t="str">
        <f>IF($C3282="", "", IF(IFERROR(INDEX(Ingredients!D$11:D$310, MATCH($C3282, Ingredients!$B$11:$B$310, 0)), "")="", "", IFERROR(INDEX(Ingredients!D$11:D$310, MATCH($C3282, Ingredients!$B$11:$B$310, 0)), "")))</f>
        <v/>
      </c>
      <c r="AI3282" s="106" t="str">
        <f>IF($C3282="", "", IF(IFERROR(INDEX(Ingredients!E$11:E$310, MATCH($C3282, Ingredients!$B$11:$B$310, 0)), "")="", "", IFERROR(INDEX(Ingredients!E$11:E$310, MATCH($C3282, Ingredients!$B$11:$B$310, 0)), "")))</f>
        <v/>
      </c>
      <c r="AJ3282" s="108" t="str">
        <f>IF($C3282="", "", IF(IFERROR(INDEX(Ingredients!F$11:F$310, MATCH($C3282, Ingredients!$B$11:$B$310, 0)), "")="", "", IFERROR(INDEX(Ingredients!F$11:F$310, MATCH($C3282, Ingredients!$B$11:$B$310, 0)), "")))</f>
        <v/>
      </c>
      <c r="AK3282" s="106" t="str">
        <f>IF($C3282="", "", IF(IFERROR(INDEX(Ingredients!G$11:G$310, MATCH($C3282, Ingredients!$B$11:$B$310, 0)), "")="", "", IFERROR(INDEX(Ingredients!G$11:G$310, MATCH($C3282, Ingredients!$B$11:$B$310, 0)), "")))</f>
        <v/>
      </c>
      <c r="AL3282" s="79" t="str">
        <f>IF($C3282="", "", IF(IFERROR(INDEX(Ingredients!H$11:H$310, MATCH($C3282, Ingredients!$B$11:$B$310, 0)), "")="", "", IFERROR(INDEX(Ingredients!H$11:H$310, MATCH($C3282, Ingredients!$B$11:$B$310, 0)), "")))</f>
        <v/>
      </c>
      <c r="AN3282" s="83" t="str">
        <f t="shared" si="770"/>
        <v/>
      </c>
      <c r="AP3282" s="114" t="str">
        <f t="shared" si="780"/>
        <v/>
      </c>
      <c r="AR3282" s="117" t="str">
        <f>IF($C3282="", "", IF(IFERROR(INDEX(Ingredients!$AI$11:$AI$310, MATCH($C3282, Ingredients!$B$11:$B$310, 0)), "")="", "", IFERROR(INDEX(Ingredients!$AI$11:$AI$310, MATCH($C3282, Ingredients!$B$11:$B$310, 0)), "")))</f>
        <v/>
      </c>
      <c r="AT3282" s="120" t="str">
        <f t="shared" si="781"/>
        <v/>
      </c>
      <c r="AV3282" s="90" t="str">
        <f t="shared" si="771"/>
        <v/>
      </c>
      <c r="AX3282" s="90" t="str">
        <f>IF($AV3282="", "", COUNTIF($AV$11:$AV$5010, "&lt;"&amp;$AV3282)+1+COUNTIF($AV$11:$AV3282, $AV3282)-1)</f>
        <v/>
      </c>
      <c r="AZ3282" s="111" t="str">
        <f>IF($B3282="", "", SUMIF('Shopping List'!$AV$11:$AV$25, $B3282, 'Shopping List'!$BN$11:$BN$25))</f>
        <v/>
      </c>
      <c r="BB3282" s="117" t="str">
        <f t="shared" si="782"/>
        <v/>
      </c>
    </row>
    <row r="3283" spans="1:54" x14ac:dyDescent="0.25">
      <c r="A3283" s="4"/>
      <c r="B3283" s="37"/>
      <c r="C3283" s="124"/>
      <c r="D3283" s="39"/>
      <c r="E3283" s="125"/>
      <c r="F3283" s="48"/>
      <c r="G3283" s="4"/>
      <c r="H3283" s="4"/>
      <c r="I3283" s="95" t="str">
        <f>IF($C3283="", "", IF(IFERROR(INDEX(Ingredients!$C$11:$C$310, MATCH($C3283, Ingredients!$B$11:$B$310, 0)), "")="", "", IFERROR(INDEX(Ingredients!$C$11:$C$310, MATCH($C3283, Ingredients!$B$11:$B$310, 0)), "")))</f>
        <v/>
      </c>
      <c r="J3283" s="73" t="str">
        <f>IF($B3283="", "", IF(IFERROR(INDEX(Meals!$C$11:$C$260, MATCH($B3283, Meals!$B$11:$B$260, 0)), "")="", "", IFERROR(INDEX(Meals!$C$11:$C$260, MATCH($B3283, Meals!$B$11:$B$260, 0)), "")))</f>
        <v/>
      </c>
      <c r="K3283" s="4"/>
      <c r="L3283" s="72" t="str">
        <f t="shared" si="772"/>
        <v/>
      </c>
      <c r="M3283" s="73" t="str">
        <f t="shared" si="773"/>
        <v/>
      </c>
      <c r="N3283" s="4"/>
      <c r="O3283" s="78" t="str">
        <f t="shared" si="774"/>
        <v/>
      </c>
      <c r="P3283" s="79" t="str">
        <f t="shared" si="775"/>
        <v/>
      </c>
      <c r="Q3283" s="4"/>
      <c r="R3283" s="90" t="str">
        <f t="shared" si="776"/>
        <v/>
      </c>
      <c r="S3283" s="4"/>
      <c r="Y3283" s="18" t="str">
        <f t="shared" si="777"/>
        <v/>
      </c>
      <c r="AA3283" s="18" t="str">
        <f t="shared" si="768"/>
        <v/>
      </c>
      <c r="AB3283" s="18" t="str">
        <f t="shared" si="769"/>
        <v/>
      </c>
      <c r="AC3283" s="18" t="str">
        <f t="shared" si="778"/>
        <v/>
      </c>
      <c r="AD3283" s="18" t="str">
        <f t="shared" si="778"/>
        <v/>
      </c>
      <c r="AE3283" s="18" t="str">
        <f t="shared" si="779"/>
        <v/>
      </c>
      <c r="AG3283" s="95" t="str">
        <f>IF($C3283="", "", IF(IFERROR(INDEX(Ingredients!C$11:C$310, MATCH($C3283, Ingredients!$B$11:$B$310, 0)), "")="", "", IFERROR(INDEX(Ingredients!C$11:C$310, MATCH($C3283, Ingredients!$B$11:$B$310, 0)), "")))</f>
        <v/>
      </c>
      <c r="AH3283" s="105" t="str">
        <f>IF($C3283="", "", IF(IFERROR(INDEX(Ingredients!D$11:D$310, MATCH($C3283, Ingredients!$B$11:$B$310, 0)), "")="", "", IFERROR(INDEX(Ingredients!D$11:D$310, MATCH($C3283, Ingredients!$B$11:$B$310, 0)), "")))</f>
        <v/>
      </c>
      <c r="AI3283" s="106" t="str">
        <f>IF($C3283="", "", IF(IFERROR(INDEX(Ingredients!E$11:E$310, MATCH($C3283, Ingredients!$B$11:$B$310, 0)), "")="", "", IFERROR(INDEX(Ingredients!E$11:E$310, MATCH($C3283, Ingredients!$B$11:$B$310, 0)), "")))</f>
        <v/>
      </c>
      <c r="AJ3283" s="108" t="str">
        <f>IF($C3283="", "", IF(IFERROR(INDEX(Ingredients!F$11:F$310, MATCH($C3283, Ingredients!$B$11:$B$310, 0)), "")="", "", IFERROR(INDEX(Ingredients!F$11:F$310, MATCH($C3283, Ingredients!$B$11:$B$310, 0)), "")))</f>
        <v/>
      </c>
      <c r="AK3283" s="106" t="str">
        <f>IF($C3283="", "", IF(IFERROR(INDEX(Ingredients!G$11:G$310, MATCH($C3283, Ingredients!$B$11:$B$310, 0)), "")="", "", IFERROR(INDEX(Ingredients!G$11:G$310, MATCH($C3283, Ingredients!$B$11:$B$310, 0)), "")))</f>
        <v/>
      </c>
      <c r="AL3283" s="79" t="str">
        <f>IF($C3283="", "", IF(IFERROR(INDEX(Ingredients!H$11:H$310, MATCH($C3283, Ingredients!$B$11:$B$310, 0)), "")="", "", IFERROR(INDEX(Ingredients!H$11:H$310, MATCH($C3283, Ingredients!$B$11:$B$310, 0)), "")))</f>
        <v/>
      </c>
      <c r="AN3283" s="83" t="str">
        <f t="shared" si="770"/>
        <v/>
      </c>
      <c r="AP3283" s="114" t="str">
        <f t="shared" si="780"/>
        <v/>
      </c>
      <c r="AR3283" s="117" t="str">
        <f>IF($C3283="", "", IF(IFERROR(INDEX(Ingredients!$AI$11:$AI$310, MATCH($C3283, Ingredients!$B$11:$B$310, 0)), "")="", "", IFERROR(INDEX(Ingredients!$AI$11:$AI$310, MATCH($C3283, Ingredients!$B$11:$B$310, 0)), "")))</f>
        <v/>
      </c>
      <c r="AT3283" s="120" t="str">
        <f t="shared" si="781"/>
        <v/>
      </c>
      <c r="AV3283" s="90" t="str">
        <f t="shared" si="771"/>
        <v/>
      </c>
      <c r="AX3283" s="90" t="str">
        <f>IF($AV3283="", "", COUNTIF($AV$11:$AV$5010, "&lt;"&amp;$AV3283)+1+COUNTIF($AV$11:$AV3283, $AV3283)-1)</f>
        <v/>
      </c>
      <c r="AZ3283" s="111" t="str">
        <f>IF($B3283="", "", SUMIF('Shopping List'!$AV$11:$AV$25, $B3283, 'Shopping List'!$BN$11:$BN$25))</f>
        <v/>
      </c>
      <c r="BB3283" s="117" t="str">
        <f t="shared" si="782"/>
        <v/>
      </c>
    </row>
    <row r="3284" spans="1:54" x14ac:dyDescent="0.25">
      <c r="A3284" s="4"/>
      <c r="B3284" s="37"/>
      <c r="C3284" s="124"/>
      <c r="D3284" s="39"/>
      <c r="E3284" s="125"/>
      <c r="F3284" s="48"/>
      <c r="G3284" s="4"/>
      <c r="H3284" s="4"/>
      <c r="I3284" s="95" t="str">
        <f>IF($C3284="", "", IF(IFERROR(INDEX(Ingredients!$C$11:$C$310, MATCH($C3284, Ingredients!$B$11:$B$310, 0)), "")="", "", IFERROR(INDEX(Ingredients!$C$11:$C$310, MATCH($C3284, Ingredients!$B$11:$B$310, 0)), "")))</f>
        <v/>
      </c>
      <c r="J3284" s="73" t="str">
        <f>IF($B3284="", "", IF(IFERROR(INDEX(Meals!$C$11:$C$260, MATCH($B3284, Meals!$B$11:$B$260, 0)), "")="", "", IFERROR(INDEX(Meals!$C$11:$C$260, MATCH($B3284, Meals!$B$11:$B$260, 0)), "")))</f>
        <v/>
      </c>
      <c r="K3284" s="4"/>
      <c r="L3284" s="72" t="str">
        <f t="shared" si="772"/>
        <v/>
      </c>
      <c r="M3284" s="73" t="str">
        <f t="shared" si="773"/>
        <v/>
      </c>
      <c r="N3284" s="4"/>
      <c r="O3284" s="78" t="str">
        <f t="shared" si="774"/>
        <v/>
      </c>
      <c r="P3284" s="79" t="str">
        <f t="shared" si="775"/>
        <v/>
      </c>
      <c r="Q3284" s="4"/>
      <c r="R3284" s="90" t="str">
        <f t="shared" si="776"/>
        <v/>
      </c>
      <c r="S3284" s="4"/>
      <c r="Y3284" s="18" t="str">
        <f t="shared" si="777"/>
        <v/>
      </c>
      <c r="AA3284" s="18" t="str">
        <f t="shared" si="768"/>
        <v/>
      </c>
      <c r="AB3284" s="18" t="str">
        <f t="shared" si="769"/>
        <v/>
      </c>
      <c r="AC3284" s="18" t="str">
        <f t="shared" si="778"/>
        <v/>
      </c>
      <c r="AD3284" s="18" t="str">
        <f t="shared" si="778"/>
        <v/>
      </c>
      <c r="AE3284" s="18" t="str">
        <f t="shared" si="779"/>
        <v/>
      </c>
      <c r="AG3284" s="95" t="str">
        <f>IF($C3284="", "", IF(IFERROR(INDEX(Ingredients!C$11:C$310, MATCH($C3284, Ingredients!$B$11:$B$310, 0)), "")="", "", IFERROR(INDEX(Ingredients!C$11:C$310, MATCH($C3284, Ingredients!$B$11:$B$310, 0)), "")))</f>
        <v/>
      </c>
      <c r="AH3284" s="105" t="str">
        <f>IF($C3284="", "", IF(IFERROR(INDEX(Ingredients!D$11:D$310, MATCH($C3284, Ingredients!$B$11:$B$310, 0)), "")="", "", IFERROR(INDEX(Ingredients!D$11:D$310, MATCH($C3284, Ingredients!$B$11:$B$310, 0)), "")))</f>
        <v/>
      </c>
      <c r="AI3284" s="106" t="str">
        <f>IF($C3284="", "", IF(IFERROR(INDEX(Ingredients!E$11:E$310, MATCH($C3284, Ingredients!$B$11:$B$310, 0)), "")="", "", IFERROR(INDEX(Ingredients!E$11:E$310, MATCH($C3284, Ingredients!$B$11:$B$310, 0)), "")))</f>
        <v/>
      </c>
      <c r="AJ3284" s="108" t="str">
        <f>IF($C3284="", "", IF(IFERROR(INDEX(Ingredients!F$11:F$310, MATCH($C3284, Ingredients!$B$11:$B$310, 0)), "")="", "", IFERROR(INDEX(Ingredients!F$11:F$310, MATCH($C3284, Ingredients!$B$11:$B$310, 0)), "")))</f>
        <v/>
      </c>
      <c r="AK3284" s="106" t="str">
        <f>IF($C3284="", "", IF(IFERROR(INDEX(Ingredients!G$11:G$310, MATCH($C3284, Ingredients!$B$11:$B$310, 0)), "")="", "", IFERROR(INDEX(Ingredients!G$11:G$310, MATCH($C3284, Ingredients!$B$11:$B$310, 0)), "")))</f>
        <v/>
      </c>
      <c r="AL3284" s="79" t="str">
        <f>IF($C3284="", "", IF(IFERROR(INDEX(Ingredients!H$11:H$310, MATCH($C3284, Ingredients!$B$11:$B$310, 0)), "")="", "", IFERROR(INDEX(Ingredients!H$11:H$310, MATCH($C3284, Ingredients!$B$11:$B$310, 0)), "")))</f>
        <v/>
      </c>
      <c r="AN3284" s="83" t="str">
        <f t="shared" si="770"/>
        <v/>
      </c>
      <c r="AP3284" s="114" t="str">
        <f t="shared" si="780"/>
        <v/>
      </c>
      <c r="AR3284" s="117" t="str">
        <f>IF($C3284="", "", IF(IFERROR(INDEX(Ingredients!$AI$11:$AI$310, MATCH($C3284, Ingredients!$B$11:$B$310, 0)), "")="", "", IFERROR(INDEX(Ingredients!$AI$11:$AI$310, MATCH($C3284, Ingredients!$B$11:$B$310, 0)), "")))</f>
        <v/>
      </c>
      <c r="AT3284" s="120" t="str">
        <f t="shared" si="781"/>
        <v/>
      </c>
      <c r="AV3284" s="90" t="str">
        <f t="shared" si="771"/>
        <v/>
      </c>
      <c r="AX3284" s="90" t="str">
        <f>IF($AV3284="", "", COUNTIF($AV$11:$AV$5010, "&lt;"&amp;$AV3284)+1+COUNTIF($AV$11:$AV3284, $AV3284)-1)</f>
        <v/>
      </c>
      <c r="AZ3284" s="111" t="str">
        <f>IF($B3284="", "", SUMIF('Shopping List'!$AV$11:$AV$25, $B3284, 'Shopping List'!$BN$11:$BN$25))</f>
        <v/>
      </c>
      <c r="BB3284" s="117" t="str">
        <f t="shared" si="782"/>
        <v/>
      </c>
    </row>
    <row r="3285" spans="1:54" x14ac:dyDescent="0.25">
      <c r="A3285" s="4"/>
      <c r="B3285" s="37"/>
      <c r="C3285" s="124"/>
      <c r="D3285" s="39"/>
      <c r="E3285" s="125"/>
      <c r="F3285" s="48"/>
      <c r="G3285" s="4"/>
      <c r="H3285" s="4"/>
      <c r="I3285" s="95" t="str">
        <f>IF($C3285="", "", IF(IFERROR(INDEX(Ingredients!$C$11:$C$310, MATCH($C3285, Ingredients!$B$11:$B$310, 0)), "")="", "", IFERROR(INDEX(Ingredients!$C$11:$C$310, MATCH($C3285, Ingredients!$B$11:$B$310, 0)), "")))</f>
        <v/>
      </c>
      <c r="J3285" s="73" t="str">
        <f>IF($B3285="", "", IF(IFERROR(INDEX(Meals!$C$11:$C$260, MATCH($B3285, Meals!$B$11:$B$260, 0)), "")="", "", IFERROR(INDEX(Meals!$C$11:$C$260, MATCH($B3285, Meals!$B$11:$B$260, 0)), "")))</f>
        <v/>
      </c>
      <c r="K3285" s="4"/>
      <c r="L3285" s="72" t="str">
        <f t="shared" si="772"/>
        <v/>
      </c>
      <c r="M3285" s="73" t="str">
        <f t="shared" si="773"/>
        <v/>
      </c>
      <c r="N3285" s="4"/>
      <c r="O3285" s="78" t="str">
        <f t="shared" si="774"/>
        <v/>
      </c>
      <c r="P3285" s="79" t="str">
        <f t="shared" si="775"/>
        <v/>
      </c>
      <c r="Q3285" s="4"/>
      <c r="R3285" s="90" t="str">
        <f t="shared" si="776"/>
        <v/>
      </c>
      <c r="S3285" s="4"/>
      <c r="Y3285" s="18" t="str">
        <f t="shared" si="777"/>
        <v/>
      </c>
      <c r="AA3285" s="18" t="str">
        <f t="shared" si="768"/>
        <v/>
      </c>
      <c r="AB3285" s="18" t="str">
        <f t="shared" si="769"/>
        <v/>
      </c>
      <c r="AC3285" s="18" t="str">
        <f t="shared" si="778"/>
        <v/>
      </c>
      <c r="AD3285" s="18" t="str">
        <f t="shared" si="778"/>
        <v/>
      </c>
      <c r="AE3285" s="18" t="str">
        <f t="shared" si="779"/>
        <v/>
      </c>
      <c r="AG3285" s="95" t="str">
        <f>IF($C3285="", "", IF(IFERROR(INDEX(Ingredients!C$11:C$310, MATCH($C3285, Ingredients!$B$11:$B$310, 0)), "")="", "", IFERROR(INDEX(Ingredients!C$11:C$310, MATCH($C3285, Ingredients!$B$11:$B$310, 0)), "")))</f>
        <v/>
      </c>
      <c r="AH3285" s="105" t="str">
        <f>IF($C3285="", "", IF(IFERROR(INDEX(Ingredients!D$11:D$310, MATCH($C3285, Ingredients!$B$11:$B$310, 0)), "")="", "", IFERROR(INDEX(Ingredients!D$11:D$310, MATCH($C3285, Ingredients!$B$11:$B$310, 0)), "")))</f>
        <v/>
      </c>
      <c r="AI3285" s="106" t="str">
        <f>IF($C3285="", "", IF(IFERROR(INDEX(Ingredients!E$11:E$310, MATCH($C3285, Ingredients!$B$11:$B$310, 0)), "")="", "", IFERROR(INDEX(Ingredients!E$11:E$310, MATCH($C3285, Ingredients!$B$11:$B$310, 0)), "")))</f>
        <v/>
      </c>
      <c r="AJ3285" s="108" t="str">
        <f>IF($C3285="", "", IF(IFERROR(INDEX(Ingredients!F$11:F$310, MATCH($C3285, Ingredients!$B$11:$B$310, 0)), "")="", "", IFERROR(INDEX(Ingredients!F$11:F$310, MATCH($C3285, Ingredients!$B$11:$B$310, 0)), "")))</f>
        <v/>
      </c>
      <c r="AK3285" s="106" t="str">
        <f>IF($C3285="", "", IF(IFERROR(INDEX(Ingredients!G$11:G$310, MATCH($C3285, Ingredients!$B$11:$B$310, 0)), "")="", "", IFERROR(INDEX(Ingredients!G$11:G$310, MATCH($C3285, Ingredients!$B$11:$B$310, 0)), "")))</f>
        <v/>
      </c>
      <c r="AL3285" s="79" t="str">
        <f>IF($C3285="", "", IF(IFERROR(INDEX(Ingredients!H$11:H$310, MATCH($C3285, Ingredients!$B$11:$B$310, 0)), "")="", "", IFERROR(INDEX(Ingredients!H$11:H$310, MATCH($C3285, Ingredients!$B$11:$B$310, 0)), "")))</f>
        <v/>
      </c>
      <c r="AN3285" s="83" t="str">
        <f t="shared" si="770"/>
        <v/>
      </c>
      <c r="AP3285" s="114" t="str">
        <f t="shared" si="780"/>
        <v/>
      </c>
      <c r="AR3285" s="117" t="str">
        <f>IF($C3285="", "", IF(IFERROR(INDEX(Ingredients!$AI$11:$AI$310, MATCH($C3285, Ingredients!$B$11:$B$310, 0)), "")="", "", IFERROR(INDEX(Ingredients!$AI$11:$AI$310, MATCH($C3285, Ingredients!$B$11:$B$310, 0)), "")))</f>
        <v/>
      </c>
      <c r="AT3285" s="120" t="str">
        <f t="shared" si="781"/>
        <v/>
      </c>
      <c r="AV3285" s="90" t="str">
        <f t="shared" si="771"/>
        <v/>
      </c>
      <c r="AX3285" s="90" t="str">
        <f>IF($AV3285="", "", COUNTIF($AV$11:$AV$5010, "&lt;"&amp;$AV3285)+1+COUNTIF($AV$11:$AV3285, $AV3285)-1)</f>
        <v/>
      </c>
      <c r="AZ3285" s="111" t="str">
        <f>IF($B3285="", "", SUMIF('Shopping List'!$AV$11:$AV$25, $B3285, 'Shopping List'!$BN$11:$BN$25))</f>
        <v/>
      </c>
      <c r="BB3285" s="117" t="str">
        <f t="shared" si="782"/>
        <v/>
      </c>
    </row>
    <row r="3286" spans="1:54" x14ac:dyDescent="0.25">
      <c r="A3286" s="4"/>
      <c r="B3286" s="37"/>
      <c r="C3286" s="124"/>
      <c r="D3286" s="39"/>
      <c r="E3286" s="125"/>
      <c r="F3286" s="48"/>
      <c r="G3286" s="4"/>
      <c r="H3286" s="4"/>
      <c r="I3286" s="95" t="str">
        <f>IF($C3286="", "", IF(IFERROR(INDEX(Ingredients!$C$11:$C$310, MATCH($C3286, Ingredients!$B$11:$B$310, 0)), "")="", "", IFERROR(INDEX(Ingredients!$C$11:$C$310, MATCH($C3286, Ingredients!$B$11:$B$310, 0)), "")))</f>
        <v/>
      </c>
      <c r="J3286" s="73" t="str">
        <f>IF($B3286="", "", IF(IFERROR(INDEX(Meals!$C$11:$C$260, MATCH($B3286, Meals!$B$11:$B$260, 0)), "")="", "", IFERROR(INDEX(Meals!$C$11:$C$260, MATCH($B3286, Meals!$B$11:$B$260, 0)), "")))</f>
        <v/>
      </c>
      <c r="K3286" s="4"/>
      <c r="L3286" s="72" t="str">
        <f t="shared" si="772"/>
        <v/>
      </c>
      <c r="M3286" s="73" t="str">
        <f t="shared" si="773"/>
        <v/>
      </c>
      <c r="N3286" s="4"/>
      <c r="O3286" s="78" t="str">
        <f t="shared" si="774"/>
        <v/>
      </c>
      <c r="P3286" s="79" t="str">
        <f t="shared" si="775"/>
        <v/>
      </c>
      <c r="Q3286" s="4"/>
      <c r="R3286" s="90" t="str">
        <f t="shared" si="776"/>
        <v/>
      </c>
      <c r="S3286" s="4"/>
      <c r="Y3286" s="18" t="str">
        <f t="shared" si="777"/>
        <v/>
      </c>
      <c r="AA3286" s="18" t="str">
        <f t="shared" si="768"/>
        <v/>
      </c>
      <c r="AB3286" s="18" t="str">
        <f t="shared" si="769"/>
        <v/>
      </c>
      <c r="AC3286" s="18" t="str">
        <f t="shared" si="778"/>
        <v/>
      </c>
      <c r="AD3286" s="18" t="str">
        <f t="shared" si="778"/>
        <v/>
      </c>
      <c r="AE3286" s="18" t="str">
        <f t="shared" si="779"/>
        <v/>
      </c>
      <c r="AG3286" s="95" t="str">
        <f>IF($C3286="", "", IF(IFERROR(INDEX(Ingredients!C$11:C$310, MATCH($C3286, Ingredients!$B$11:$B$310, 0)), "")="", "", IFERROR(INDEX(Ingredients!C$11:C$310, MATCH($C3286, Ingredients!$B$11:$B$310, 0)), "")))</f>
        <v/>
      </c>
      <c r="AH3286" s="105" t="str">
        <f>IF($C3286="", "", IF(IFERROR(INDEX(Ingredients!D$11:D$310, MATCH($C3286, Ingredients!$B$11:$B$310, 0)), "")="", "", IFERROR(INDEX(Ingredients!D$11:D$310, MATCH($C3286, Ingredients!$B$11:$B$310, 0)), "")))</f>
        <v/>
      </c>
      <c r="AI3286" s="106" t="str">
        <f>IF($C3286="", "", IF(IFERROR(INDEX(Ingredients!E$11:E$310, MATCH($C3286, Ingredients!$B$11:$B$310, 0)), "")="", "", IFERROR(INDEX(Ingredients!E$11:E$310, MATCH($C3286, Ingredients!$B$11:$B$310, 0)), "")))</f>
        <v/>
      </c>
      <c r="AJ3286" s="108" t="str">
        <f>IF($C3286="", "", IF(IFERROR(INDEX(Ingredients!F$11:F$310, MATCH($C3286, Ingredients!$B$11:$B$310, 0)), "")="", "", IFERROR(INDEX(Ingredients!F$11:F$310, MATCH($C3286, Ingredients!$B$11:$B$310, 0)), "")))</f>
        <v/>
      </c>
      <c r="AK3286" s="106" t="str">
        <f>IF($C3286="", "", IF(IFERROR(INDEX(Ingredients!G$11:G$310, MATCH($C3286, Ingredients!$B$11:$B$310, 0)), "")="", "", IFERROR(INDEX(Ingredients!G$11:G$310, MATCH($C3286, Ingredients!$B$11:$B$310, 0)), "")))</f>
        <v/>
      </c>
      <c r="AL3286" s="79" t="str">
        <f>IF($C3286="", "", IF(IFERROR(INDEX(Ingredients!H$11:H$310, MATCH($C3286, Ingredients!$B$11:$B$310, 0)), "")="", "", IFERROR(INDEX(Ingredients!H$11:H$310, MATCH($C3286, Ingredients!$B$11:$B$310, 0)), "")))</f>
        <v/>
      </c>
      <c r="AN3286" s="83" t="str">
        <f t="shared" si="770"/>
        <v/>
      </c>
      <c r="AP3286" s="114" t="str">
        <f t="shared" si="780"/>
        <v/>
      </c>
      <c r="AR3286" s="117" t="str">
        <f>IF($C3286="", "", IF(IFERROR(INDEX(Ingredients!$AI$11:$AI$310, MATCH($C3286, Ingredients!$B$11:$B$310, 0)), "")="", "", IFERROR(INDEX(Ingredients!$AI$11:$AI$310, MATCH($C3286, Ingredients!$B$11:$B$310, 0)), "")))</f>
        <v/>
      </c>
      <c r="AT3286" s="120" t="str">
        <f t="shared" si="781"/>
        <v/>
      </c>
      <c r="AV3286" s="90" t="str">
        <f t="shared" si="771"/>
        <v/>
      </c>
      <c r="AX3286" s="90" t="str">
        <f>IF($AV3286="", "", COUNTIF($AV$11:$AV$5010, "&lt;"&amp;$AV3286)+1+COUNTIF($AV$11:$AV3286, $AV3286)-1)</f>
        <v/>
      </c>
      <c r="AZ3286" s="111" t="str">
        <f>IF($B3286="", "", SUMIF('Shopping List'!$AV$11:$AV$25, $B3286, 'Shopping List'!$BN$11:$BN$25))</f>
        <v/>
      </c>
      <c r="BB3286" s="117" t="str">
        <f t="shared" si="782"/>
        <v/>
      </c>
    </row>
    <row r="3287" spans="1:54" x14ac:dyDescent="0.25">
      <c r="A3287" s="4"/>
      <c r="B3287" s="37"/>
      <c r="C3287" s="124"/>
      <c r="D3287" s="39"/>
      <c r="E3287" s="125"/>
      <c r="F3287" s="48"/>
      <c r="G3287" s="4"/>
      <c r="H3287" s="4"/>
      <c r="I3287" s="95" t="str">
        <f>IF($C3287="", "", IF(IFERROR(INDEX(Ingredients!$C$11:$C$310, MATCH($C3287, Ingredients!$B$11:$B$310, 0)), "")="", "", IFERROR(INDEX(Ingredients!$C$11:$C$310, MATCH($C3287, Ingredients!$B$11:$B$310, 0)), "")))</f>
        <v/>
      </c>
      <c r="J3287" s="73" t="str">
        <f>IF($B3287="", "", IF(IFERROR(INDEX(Meals!$C$11:$C$260, MATCH($B3287, Meals!$B$11:$B$260, 0)), "")="", "", IFERROR(INDEX(Meals!$C$11:$C$260, MATCH($B3287, Meals!$B$11:$B$260, 0)), "")))</f>
        <v/>
      </c>
      <c r="K3287" s="4"/>
      <c r="L3287" s="72" t="str">
        <f t="shared" si="772"/>
        <v/>
      </c>
      <c r="M3287" s="73" t="str">
        <f t="shared" si="773"/>
        <v/>
      </c>
      <c r="N3287" s="4"/>
      <c r="O3287" s="78" t="str">
        <f t="shared" si="774"/>
        <v/>
      </c>
      <c r="P3287" s="79" t="str">
        <f t="shared" si="775"/>
        <v/>
      </c>
      <c r="Q3287" s="4"/>
      <c r="R3287" s="90" t="str">
        <f t="shared" si="776"/>
        <v/>
      </c>
      <c r="S3287" s="4"/>
      <c r="Y3287" s="18" t="str">
        <f t="shared" si="777"/>
        <v/>
      </c>
      <c r="AA3287" s="18" t="str">
        <f t="shared" si="768"/>
        <v/>
      </c>
      <c r="AB3287" s="18" t="str">
        <f t="shared" si="769"/>
        <v/>
      </c>
      <c r="AC3287" s="18" t="str">
        <f t="shared" si="778"/>
        <v/>
      </c>
      <c r="AD3287" s="18" t="str">
        <f t="shared" si="778"/>
        <v/>
      </c>
      <c r="AE3287" s="18" t="str">
        <f t="shared" si="779"/>
        <v/>
      </c>
      <c r="AG3287" s="95" t="str">
        <f>IF($C3287="", "", IF(IFERROR(INDEX(Ingredients!C$11:C$310, MATCH($C3287, Ingredients!$B$11:$B$310, 0)), "")="", "", IFERROR(INDEX(Ingredients!C$11:C$310, MATCH($C3287, Ingredients!$B$11:$B$310, 0)), "")))</f>
        <v/>
      </c>
      <c r="AH3287" s="105" t="str">
        <f>IF($C3287="", "", IF(IFERROR(INDEX(Ingredients!D$11:D$310, MATCH($C3287, Ingredients!$B$11:$B$310, 0)), "")="", "", IFERROR(INDEX(Ingredients!D$11:D$310, MATCH($C3287, Ingredients!$B$11:$B$310, 0)), "")))</f>
        <v/>
      </c>
      <c r="AI3287" s="106" t="str">
        <f>IF($C3287="", "", IF(IFERROR(INDEX(Ingredients!E$11:E$310, MATCH($C3287, Ingredients!$B$11:$B$310, 0)), "")="", "", IFERROR(INDEX(Ingredients!E$11:E$310, MATCH($C3287, Ingredients!$B$11:$B$310, 0)), "")))</f>
        <v/>
      </c>
      <c r="AJ3287" s="108" t="str">
        <f>IF($C3287="", "", IF(IFERROR(INDEX(Ingredients!F$11:F$310, MATCH($C3287, Ingredients!$B$11:$B$310, 0)), "")="", "", IFERROR(INDEX(Ingredients!F$11:F$310, MATCH($C3287, Ingredients!$B$11:$B$310, 0)), "")))</f>
        <v/>
      </c>
      <c r="AK3287" s="106" t="str">
        <f>IF($C3287="", "", IF(IFERROR(INDEX(Ingredients!G$11:G$310, MATCH($C3287, Ingredients!$B$11:$B$310, 0)), "")="", "", IFERROR(INDEX(Ingredients!G$11:G$310, MATCH($C3287, Ingredients!$B$11:$B$310, 0)), "")))</f>
        <v/>
      </c>
      <c r="AL3287" s="79" t="str">
        <f>IF($C3287="", "", IF(IFERROR(INDEX(Ingredients!H$11:H$310, MATCH($C3287, Ingredients!$B$11:$B$310, 0)), "")="", "", IFERROR(INDEX(Ingredients!H$11:H$310, MATCH($C3287, Ingredients!$B$11:$B$310, 0)), "")))</f>
        <v/>
      </c>
      <c r="AN3287" s="83" t="str">
        <f t="shared" si="770"/>
        <v/>
      </c>
      <c r="AP3287" s="114" t="str">
        <f t="shared" si="780"/>
        <v/>
      </c>
      <c r="AR3287" s="117" t="str">
        <f>IF($C3287="", "", IF(IFERROR(INDEX(Ingredients!$AI$11:$AI$310, MATCH($C3287, Ingredients!$B$11:$B$310, 0)), "")="", "", IFERROR(INDEX(Ingredients!$AI$11:$AI$310, MATCH($C3287, Ingredients!$B$11:$B$310, 0)), "")))</f>
        <v/>
      </c>
      <c r="AT3287" s="120" t="str">
        <f t="shared" si="781"/>
        <v/>
      </c>
      <c r="AV3287" s="90" t="str">
        <f t="shared" si="771"/>
        <v/>
      </c>
      <c r="AX3287" s="90" t="str">
        <f>IF($AV3287="", "", COUNTIF($AV$11:$AV$5010, "&lt;"&amp;$AV3287)+1+COUNTIF($AV$11:$AV3287, $AV3287)-1)</f>
        <v/>
      </c>
      <c r="AZ3287" s="111" t="str">
        <f>IF($B3287="", "", SUMIF('Shopping List'!$AV$11:$AV$25, $B3287, 'Shopping List'!$BN$11:$BN$25))</f>
        <v/>
      </c>
      <c r="BB3287" s="117" t="str">
        <f t="shared" si="782"/>
        <v/>
      </c>
    </row>
    <row r="3288" spans="1:54" x14ac:dyDescent="0.25">
      <c r="A3288" s="4"/>
      <c r="B3288" s="37"/>
      <c r="C3288" s="124"/>
      <c r="D3288" s="39"/>
      <c r="E3288" s="125"/>
      <c r="F3288" s="48"/>
      <c r="G3288" s="4"/>
      <c r="H3288" s="4"/>
      <c r="I3288" s="95" t="str">
        <f>IF($C3288="", "", IF(IFERROR(INDEX(Ingredients!$C$11:$C$310, MATCH($C3288, Ingredients!$B$11:$B$310, 0)), "")="", "", IFERROR(INDEX(Ingredients!$C$11:$C$310, MATCH($C3288, Ingredients!$B$11:$B$310, 0)), "")))</f>
        <v/>
      </c>
      <c r="J3288" s="73" t="str">
        <f>IF($B3288="", "", IF(IFERROR(INDEX(Meals!$C$11:$C$260, MATCH($B3288, Meals!$B$11:$B$260, 0)), "")="", "", IFERROR(INDEX(Meals!$C$11:$C$260, MATCH($B3288, Meals!$B$11:$B$260, 0)), "")))</f>
        <v/>
      </c>
      <c r="K3288" s="4"/>
      <c r="L3288" s="72" t="str">
        <f t="shared" si="772"/>
        <v/>
      </c>
      <c r="M3288" s="73" t="str">
        <f t="shared" si="773"/>
        <v/>
      </c>
      <c r="N3288" s="4"/>
      <c r="O3288" s="78" t="str">
        <f t="shared" si="774"/>
        <v/>
      </c>
      <c r="P3288" s="79" t="str">
        <f t="shared" si="775"/>
        <v/>
      </c>
      <c r="Q3288" s="4"/>
      <c r="R3288" s="90" t="str">
        <f t="shared" si="776"/>
        <v/>
      </c>
      <c r="S3288" s="4"/>
      <c r="Y3288" s="18" t="str">
        <f t="shared" si="777"/>
        <v/>
      </c>
      <c r="AA3288" s="18" t="str">
        <f t="shared" si="768"/>
        <v/>
      </c>
      <c r="AB3288" s="18" t="str">
        <f t="shared" si="769"/>
        <v/>
      </c>
      <c r="AC3288" s="18" t="str">
        <f t="shared" si="778"/>
        <v/>
      </c>
      <c r="AD3288" s="18" t="str">
        <f t="shared" si="778"/>
        <v/>
      </c>
      <c r="AE3288" s="18" t="str">
        <f t="shared" si="779"/>
        <v/>
      </c>
      <c r="AG3288" s="95" t="str">
        <f>IF($C3288="", "", IF(IFERROR(INDEX(Ingredients!C$11:C$310, MATCH($C3288, Ingredients!$B$11:$B$310, 0)), "")="", "", IFERROR(INDEX(Ingredients!C$11:C$310, MATCH($C3288, Ingredients!$B$11:$B$310, 0)), "")))</f>
        <v/>
      </c>
      <c r="AH3288" s="105" t="str">
        <f>IF($C3288="", "", IF(IFERROR(INDEX(Ingredients!D$11:D$310, MATCH($C3288, Ingredients!$B$11:$B$310, 0)), "")="", "", IFERROR(INDEX(Ingredients!D$11:D$310, MATCH($C3288, Ingredients!$B$11:$B$310, 0)), "")))</f>
        <v/>
      </c>
      <c r="AI3288" s="106" t="str">
        <f>IF($C3288="", "", IF(IFERROR(INDEX(Ingredients!E$11:E$310, MATCH($C3288, Ingredients!$B$11:$B$310, 0)), "")="", "", IFERROR(INDEX(Ingredients!E$11:E$310, MATCH($C3288, Ingredients!$B$11:$B$310, 0)), "")))</f>
        <v/>
      </c>
      <c r="AJ3288" s="108" t="str">
        <f>IF($C3288="", "", IF(IFERROR(INDEX(Ingredients!F$11:F$310, MATCH($C3288, Ingredients!$B$11:$B$310, 0)), "")="", "", IFERROR(INDEX(Ingredients!F$11:F$310, MATCH($C3288, Ingredients!$B$11:$B$310, 0)), "")))</f>
        <v/>
      </c>
      <c r="AK3288" s="106" t="str">
        <f>IF($C3288="", "", IF(IFERROR(INDEX(Ingredients!G$11:G$310, MATCH($C3288, Ingredients!$B$11:$B$310, 0)), "")="", "", IFERROR(INDEX(Ingredients!G$11:G$310, MATCH($C3288, Ingredients!$B$11:$B$310, 0)), "")))</f>
        <v/>
      </c>
      <c r="AL3288" s="79" t="str">
        <f>IF($C3288="", "", IF(IFERROR(INDEX(Ingredients!H$11:H$310, MATCH($C3288, Ingredients!$B$11:$B$310, 0)), "")="", "", IFERROR(INDEX(Ingredients!H$11:H$310, MATCH($C3288, Ingredients!$B$11:$B$310, 0)), "")))</f>
        <v/>
      </c>
      <c r="AN3288" s="83" t="str">
        <f t="shared" si="770"/>
        <v/>
      </c>
      <c r="AP3288" s="114" t="str">
        <f t="shared" si="780"/>
        <v/>
      </c>
      <c r="AR3288" s="117" t="str">
        <f>IF($C3288="", "", IF(IFERROR(INDEX(Ingredients!$AI$11:$AI$310, MATCH($C3288, Ingredients!$B$11:$B$310, 0)), "")="", "", IFERROR(INDEX(Ingredients!$AI$11:$AI$310, MATCH($C3288, Ingredients!$B$11:$B$310, 0)), "")))</f>
        <v/>
      </c>
      <c r="AT3288" s="120" t="str">
        <f t="shared" si="781"/>
        <v/>
      </c>
      <c r="AV3288" s="90" t="str">
        <f t="shared" si="771"/>
        <v/>
      </c>
      <c r="AX3288" s="90" t="str">
        <f>IF($AV3288="", "", COUNTIF($AV$11:$AV$5010, "&lt;"&amp;$AV3288)+1+COUNTIF($AV$11:$AV3288, $AV3288)-1)</f>
        <v/>
      </c>
      <c r="AZ3288" s="111" t="str">
        <f>IF($B3288="", "", SUMIF('Shopping List'!$AV$11:$AV$25, $B3288, 'Shopping List'!$BN$11:$BN$25))</f>
        <v/>
      </c>
      <c r="BB3288" s="117" t="str">
        <f t="shared" si="782"/>
        <v/>
      </c>
    </row>
    <row r="3289" spans="1:54" x14ac:dyDescent="0.25">
      <c r="A3289" s="4"/>
      <c r="B3289" s="37"/>
      <c r="C3289" s="124"/>
      <c r="D3289" s="39"/>
      <c r="E3289" s="125"/>
      <c r="F3289" s="48"/>
      <c r="G3289" s="4"/>
      <c r="H3289" s="4"/>
      <c r="I3289" s="95" t="str">
        <f>IF($C3289="", "", IF(IFERROR(INDEX(Ingredients!$C$11:$C$310, MATCH($C3289, Ingredients!$B$11:$B$310, 0)), "")="", "", IFERROR(INDEX(Ingredients!$C$11:$C$310, MATCH($C3289, Ingredients!$B$11:$B$310, 0)), "")))</f>
        <v/>
      </c>
      <c r="J3289" s="73" t="str">
        <f>IF($B3289="", "", IF(IFERROR(INDEX(Meals!$C$11:$C$260, MATCH($B3289, Meals!$B$11:$B$260, 0)), "")="", "", IFERROR(INDEX(Meals!$C$11:$C$260, MATCH($B3289, Meals!$B$11:$B$260, 0)), "")))</f>
        <v/>
      </c>
      <c r="K3289" s="4"/>
      <c r="L3289" s="72" t="str">
        <f t="shared" si="772"/>
        <v/>
      </c>
      <c r="M3289" s="73" t="str">
        <f t="shared" si="773"/>
        <v/>
      </c>
      <c r="N3289" s="4"/>
      <c r="O3289" s="78" t="str">
        <f t="shared" si="774"/>
        <v/>
      </c>
      <c r="P3289" s="79" t="str">
        <f t="shared" si="775"/>
        <v/>
      </c>
      <c r="Q3289" s="4"/>
      <c r="R3289" s="90" t="str">
        <f t="shared" si="776"/>
        <v/>
      </c>
      <c r="S3289" s="4"/>
      <c r="Y3289" s="18" t="str">
        <f t="shared" si="777"/>
        <v/>
      </c>
      <c r="AA3289" s="18" t="str">
        <f t="shared" si="768"/>
        <v/>
      </c>
      <c r="AB3289" s="18" t="str">
        <f t="shared" si="769"/>
        <v/>
      </c>
      <c r="AC3289" s="18" t="str">
        <f t="shared" si="778"/>
        <v/>
      </c>
      <c r="AD3289" s="18" t="str">
        <f t="shared" si="778"/>
        <v/>
      </c>
      <c r="AE3289" s="18" t="str">
        <f t="shared" si="779"/>
        <v/>
      </c>
      <c r="AG3289" s="95" t="str">
        <f>IF($C3289="", "", IF(IFERROR(INDEX(Ingredients!C$11:C$310, MATCH($C3289, Ingredients!$B$11:$B$310, 0)), "")="", "", IFERROR(INDEX(Ingredients!C$11:C$310, MATCH($C3289, Ingredients!$B$11:$B$310, 0)), "")))</f>
        <v/>
      </c>
      <c r="AH3289" s="105" t="str">
        <f>IF($C3289="", "", IF(IFERROR(INDEX(Ingredients!D$11:D$310, MATCH($C3289, Ingredients!$B$11:$B$310, 0)), "")="", "", IFERROR(INDEX(Ingredients!D$11:D$310, MATCH($C3289, Ingredients!$B$11:$B$310, 0)), "")))</f>
        <v/>
      </c>
      <c r="AI3289" s="106" t="str">
        <f>IF($C3289="", "", IF(IFERROR(INDEX(Ingredients!E$11:E$310, MATCH($C3289, Ingredients!$B$11:$B$310, 0)), "")="", "", IFERROR(INDEX(Ingredients!E$11:E$310, MATCH($C3289, Ingredients!$B$11:$B$310, 0)), "")))</f>
        <v/>
      </c>
      <c r="AJ3289" s="108" t="str">
        <f>IF($C3289="", "", IF(IFERROR(INDEX(Ingredients!F$11:F$310, MATCH($C3289, Ingredients!$B$11:$B$310, 0)), "")="", "", IFERROR(INDEX(Ingredients!F$11:F$310, MATCH($C3289, Ingredients!$B$11:$B$310, 0)), "")))</f>
        <v/>
      </c>
      <c r="AK3289" s="106" t="str">
        <f>IF($C3289="", "", IF(IFERROR(INDEX(Ingredients!G$11:G$310, MATCH($C3289, Ingredients!$B$11:$B$310, 0)), "")="", "", IFERROR(INDEX(Ingredients!G$11:G$310, MATCH($C3289, Ingredients!$B$11:$B$310, 0)), "")))</f>
        <v/>
      </c>
      <c r="AL3289" s="79" t="str">
        <f>IF($C3289="", "", IF(IFERROR(INDEX(Ingredients!H$11:H$310, MATCH($C3289, Ingredients!$B$11:$B$310, 0)), "")="", "", IFERROR(INDEX(Ingredients!H$11:H$310, MATCH($C3289, Ingredients!$B$11:$B$310, 0)), "")))</f>
        <v/>
      </c>
      <c r="AN3289" s="83" t="str">
        <f t="shared" si="770"/>
        <v/>
      </c>
      <c r="AP3289" s="114" t="str">
        <f t="shared" si="780"/>
        <v/>
      </c>
      <c r="AR3289" s="117" t="str">
        <f>IF($C3289="", "", IF(IFERROR(INDEX(Ingredients!$AI$11:$AI$310, MATCH($C3289, Ingredients!$B$11:$B$310, 0)), "")="", "", IFERROR(INDEX(Ingredients!$AI$11:$AI$310, MATCH($C3289, Ingredients!$B$11:$B$310, 0)), "")))</f>
        <v/>
      </c>
      <c r="AT3289" s="120" t="str">
        <f t="shared" si="781"/>
        <v/>
      </c>
      <c r="AV3289" s="90" t="str">
        <f t="shared" si="771"/>
        <v/>
      </c>
      <c r="AX3289" s="90" t="str">
        <f>IF($AV3289="", "", COUNTIF($AV$11:$AV$5010, "&lt;"&amp;$AV3289)+1+COUNTIF($AV$11:$AV3289, $AV3289)-1)</f>
        <v/>
      </c>
      <c r="AZ3289" s="111" t="str">
        <f>IF($B3289="", "", SUMIF('Shopping List'!$AV$11:$AV$25, $B3289, 'Shopping List'!$BN$11:$BN$25))</f>
        <v/>
      </c>
      <c r="BB3289" s="117" t="str">
        <f t="shared" si="782"/>
        <v/>
      </c>
    </row>
    <row r="3290" spans="1:54" x14ac:dyDescent="0.25">
      <c r="A3290" s="4"/>
      <c r="B3290" s="37"/>
      <c r="C3290" s="124"/>
      <c r="D3290" s="39"/>
      <c r="E3290" s="125"/>
      <c r="F3290" s="48"/>
      <c r="G3290" s="4"/>
      <c r="H3290" s="4"/>
      <c r="I3290" s="95" t="str">
        <f>IF($C3290="", "", IF(IFERROR(INDEX(Ingredients!$C$11:$C$310, MATCH($C3290, Ingredients!$B$11:$B$310, 0)), "")="", "", IFERROR(INDEX(Ingredients!$C$11:$C$310, MATCH($C3290, Ingredients!$B$11:$B$310, 0)), "")))</f>
        <v/>
      </c>
      <c r="J3290" s="73" t="str">
        <f>IF($B3290="", "", IF(IFERROR(INDEX(Meals!$C$11:$C$260, MATCH($B3290, Meals!$B$11:$B$260, 0)), "")="", "", IFERROR(INDEX(Meals!$C$11:$C$260, MATCH($B3290, Meals!$B$11:$B$260, 0)), "")))</f>
        <v/>
      </c>
      <c r="K3290" s="4"/>
      <c r="L3290" s="72" t="str">
        <f t="shared" si="772"/>
        <v/>
      </c>
      <c r="M3290" s="73" t="str">
        <f t="shared" si="773"/>
        <v/>
      </c>
      <c r="N3290" s="4"/>
      <c r="O3290" s="78" t="str">
        <f t="shared" si="774"/>
        <v/>
      </c>
      <c r="P3290" s="79" t="str">
        <f t="shared" si="775"/>
        <v/>
      </c>
      <c r="Q3290" s="4"/>
      <c r="R3290" s="90" t="str">
        <f t="shared" si="776"/>
        <v/>
      </c>
      <c r="S3290" s="4"/>
      <c r="Y3290" s="18" t="str">
        <f t="shared" si="777"/>
        <v/>
      </c>
      <c r="AA3290" s="18" t="str">
        <f t="shared" si="768"/>
        <v/>
      </c>
      <c r="AB3290" s="18" t="str">
        <f t="shared" si="769"/>
        <v/>
      </c>
      <c r="AC3290" s="18" t="str">
        <f t="shared" si="778"/>
        <v/>
      </c>
      <c r="AD3290" s="18" t="str">
        <f t="shared" si="778"/>
        <v/>
      </c>
      <c r="AE3290" s="18" t="str">
        <f t="shared" si="779"/>
        <v/>
      </c>
      <c r="AG3290" s="95" t="str">
        <f>IF($C3290="", "", IF(IFERROR(INDEX(Ingredients!C$11:C$310, MATCH($C3290, Ingredients!$B$11:$B$310, 0)), "")="", "", IFERROR(INDEX(Ingredients!C$11:C$310, MATCH($C3290, Ingredients!$B$11:$B$310, 0)), "")))</f>
        <v/>
      </c>
      <c r="AH3290" s="105" t="str">
        <f>IF($C3290="", "", IF(IFERROR(INDEX(Ingredients!D$11:D$310, MATCH($C3290, Ingredients!$B$11:$B$310, 0)), "")="", "", IFERROR(INDEX(Ingredients!D$11:D$310, MATCH($C3290, Ingredients!$B$11:$B$310, 0)), "")))</f>
        <v/>
      </c>
      <c r="AI3290" s="106" t="str">
        <f>IF($C3290="", "", IF(IFERROR(INDEX(Ingredients!E$11:E$310, MATCH($C3290, Ingredients!$B$11:$B$310, 0)), "")="", "", IFERROR(INDEX(Ingredients!E$11:E$310, MATCH($C3290, Ingredients!$B$11:$B$310, 0)), "")))</f>
        <v/>
      </c>
      <c r="AJ3290" s="108" t="str">
        <f>IF($C3290="", "", IF(IFERROR(INDEX(Ingredients!F$11:F$310, MATCH($C3290, Ingredients!$B$11:$B$310, 0)), "")="", "", IFERROR(INDEX(Ingredients!F$11:F$310, MATCH($C3290, Ingredients!$B$11:$B$310, 0)), "")))</f>
        <v/>
      </c>
      <c r="AK3290" s="106" t="str">
        <f>IF($C3290="", "", IF(IFERROR(INDEX(Ingredients!G$11:G$310, MATCH($C3290, Ingredients!$B$11:$B$310, 0)), "")="", "", IFERROR(INDEX(Ingredients!G$11:G$310, MATCH($C3290, Ingredients!$B$11:$B$310, 0)), "")))</f>
        <v/>
      </c>
      <c r="AL3290" s="79" t="str">
        <f>IF($C3290="", "", IF(IFERROR(INDEX(Ingredients!H$11:H$310, MATCH($C3290, Ingredients!$B$11:$B$310, 0)), "")="", "", IFERROR(INDEX(Ingredients!H$11:H$310, MATCH($C3290, Ingredients!$B$11:$B$310, 0)), "")))</f>
        <v/>
      </c>
      <c r="AN3290" s="83" t="str">
        <f t="shared" si="770"/>
        <v/>
      </c>
      <c r="AP3290" s="114" t="str">
        <f t="shared" si="780"/>
        <v/>
      </c>
      <c r="AR3290" s="117" t="str">
        <f>IF($C3290="", "", IF(IFERROR(INDEX(Ingredients!$AI$11:$AI$310, MATCH($C3290, Ingredients!$B$11:$B$310, 0)), "")="", "", IFERROR(INDEX(Ingredients!$AI$11:$AI$310, MATCH($C3290, Ingredients!$B$11:$B$310, 0)), "")))</f>
        <v/>
      </c>
      <c r="AT3290" s="120" t="str">
        <f t="shared" si="781"/>
        <v/>
      </c>
      <c r="AV3290" s="90" t="str">
        <f t="shared" si="771"/>
        <v/>
      </c>
      <c r="AX3290" s="90" t="str">
        <f>IF($AV3290="", "", COUNTIF($AV$11:$AV$5010, "&lt;"&amp;$AV3290)+1+COUNTIF($AV$11:$AV3290, $AV3290)-1)</f>
        <v/>
      </c>
      <c r="AZ3290" s="111" t="str">
        <f>IF($B3290="", "", SUMIF('Shopping List'!$AV$11:$AV$25, $B3290, 'Shopping List'!$BN$11:$BN$25))</f>
        <v/>
      </c>
      <c r="BB3290" s="117" t="str">
        <f t="shared" si="782"/>
        <v/>
      </c>
    </row>
    <row r="3291" spans="1:54" x14ac:dyDescent="0.25">
      <c r="A3291" s="4"/>
      <c r="B3291" s="37"/>
      <c r="C3291" s="124"/>
      <c r="D3291" s="39"/>
      <c r="E3291" s="125"/>
      <c r="F3291" s="48"/>
      <c r="G3291" s="4"/>
      <c r="H3291" s="4"/>
      <c r="I3291" s="95" t="str">
        <f>IF($C3291="", "", IF(IFERROR(INDEX(Ingredients!$C$11:$C$310, MATCH($C3291, Ingredients!$B$11:$B$310, 0)), "")="", "", IFERROR(INDEX(Ingredients!$C$11:$C$310, MATCH($C3291, Ingredients!$B$11:$B$310, 0)), "")))</f>
        <v/>
      </c>
      <c r="J3291" s="73" t="str">
        <f>IF($B3291="", "", IF(IFERROR(INDEX(Meals!$C$11:$C$260, MATCH($B3291, Meals!$B$11:$B$260, 0)), "")="", "", IFERROR(INDEX(Meals!$C$11:$C$260, MATCH($B3291, Meals!$B$11:$B$260, 0)), "")))</f>
        <v/>
      </c>
      <c r="K3291" s="4"/>
      <c r="L3291" s="72" t="str">
        <f t="shared" si="772"/>
        <v/>
      </c>
      <c r="M3291" s="73" t="str">
        <f t="shared" si="773"/>
        <v/>
      </c>
      <c r="N3291" s="4"/>
      <c r="O3291" s="78" t="str">
        <f t="shared" si="774"/>
        <v/>
      </c>
      <c r="P3291" s="79" t="str">
        <f t="shared" si="775"/>
        <v/>
      </c>
      <c r="Q3291" s="4"/>
      <c r="R3291" s="90" t="str">
        <f t="shared" si="776"/>
        <v/>
      </c>
      <c r="S3291" s="4"/>
      <c r="Y3291" s="18" t="str">
        <f t="shared" si="777"/>
        <v/>
      </c>
      <c r="AA3291" s="18" t="str">
        <f t="shared" si="768"/>
        <v/>
      </c>
      <c r="AB3291" s="18" t="str">
        <f t="shared" si="769"/>
        <v/>
      </c>
      <c r="AC3291" s="18" t="str">
        <f t="shared" si="778"/>
        <v/>
      </c>
      <c r="AD3291" s="18" t="str">
        <f t="shared" si="778"/>
        <v/>
      </c>
      <c r="AE3291" s="18" t="str">
        <f t="shared" si="779"/>
        <v/>
      </c>
      <c r="AG3291" s="95" t="str">
        <f>IF($C3291="", "", IF(IFERROR(INDEX(Ingredients!C$11:C$310, MATCH($C3291, Ingredients!$B$11:$B$310, 0)), "")="", "", IFERROR(INDEX(Ingredients!C$11:C$310, MATCH($C3291, Ingredients!$B$11:$B$310, 0)), "")))</f>
        <v/>
      </c>
      <c r="AH3291" s="105" t="str">
        <f>IF($C3291="", "", IF(IFERROR(INDEX(Ingredients!D$11:D$310, MATCH($C3291, Ingredients!$B$11:$B$310, 0)), "")="", "", IFERROR(INDEX(Ingredients!D$11:D$310, MATCH($C3291, Ingredients!$B$11:$B$310, 0)), "")))</f>
        <v/>
      </c>
      <c r="AI3291" s="106" t="str">
        <f>IF($C3291="", "", IF(IFERROR(INDEX(Ingredients!E$11:E$310, MATCH($C3291, Ingredients!$B$11:$B$310, 0)), "")="", "", IFERROR(INDEX(Ingredients!E$11:E$310, MATCH($C3291, Ingredients!$B$11:$B$310, 0)), "")))</f>
        <v/>
      </c>
      <c r="AJ3291" s="108" t="str">
        <f>IF($C3291="", "", IF(IFERROR(INDEX(Ingredients!F$11:F$310, MATCH($C3291, Ingredients!$B$11:$B$310, 0)), "")="", "", IFERROR(INDEX(Ingredients!F$11:F$310, MATCH($C3291, Ingredients!$B$11:$B$310, 0)), "")))</f>
        <v/>
      </c>
      <c r="AK3291" s="106" t="str">
        <f>IF($C3291="", "", IF(IFERROR(INDEX(Ingredients!G$11:G$310, MATCH($C3291, Ingredients!$B$11:$B$310, 0)), "")="", "", IFERROR(INDEX(Ingredients!G$11:G$310, MATCH($C3291, Ingredients!$B$11:$B$310, 0)), "")))</f>
        <v/>
      </c>
      <c r="AL3291" s="79" t="str">
        <f>IF($C3291="", "", IF(IFERROR(INDEX(Ingredients!H$11:H$310, MATCH($C3291, Ingredients!$B$11:$B$310, 0)), "")="", "", IFERROR(INDEX(Ingredients!H$11:H$310, MATCH($C3291, Ingredients!$B$11:$B$310, 0)), "")))</f>
        <v/>
      </c>
      <c r="AN3291" s="83" t="str">
        <f t="shared" si="770"/>
        <v/>
      </c>
      <c r="AP3291" s="114" t="str">
        <f t="shared" si="780"/>
        <v/>
      </c>
      <c r="AR3291" s="117" t="str">
        <f>IF($C3291="", "", IF(IFERROR(INDEX(Ingredients!$AI$11:$AI$310, MATCH($C3291, Ingredients!$B$11:$B$310, 0)), "")="", "", IFERROR(INDEX(Ingredients!$AI$11:$AI$310, MATCH($C3291, Ingredients!$B$11:$B$310, 0)), "")))</f>
        <v/>
      </c>
      <c r="AT3291" s="120" t="str">
        <f t="shared" si="781"/>
        <v/>
      </c>
      <c r="AV3291" s="90" t="str">
        <f t="shared" si="771"/>
        <v/>
      </c>
      <c r="AX3291" s="90" t="str">
        <f>IF($AV3291="", "", COUNTIF($AV$11:$AV$5010, "&lt;"&amp;$AV3291)+1+COUNTIF($AV$11:$AV3291, $AV3291)-1)</f>
        <v/>
      </c>
      <c r="AZ3291" s="111" t="str">
        <f>IF($B3291="", "", SUMIF('Shopping List'!$AV$11:$AV$25, $B3291, 'Shopping List'!$BN$11:$BN$25))</f>
        <v/>
      </c>
      <c r="BB3291" s="117" t="str">
        <f t="shared" si="782"/>
        <v/>
      </c>
    </row>
    <row r="3292" spans="1:54" x14ac:dyDescent="0.25">
      <c r="A3292" s="4"/>
      <c r="B3292" s="37"/>
      <c r="C3292" s="124"/>
      <c r="D3292" s="39"/>
      <c r="E3292" s="125"/>
      <c r="F3292" s="48"/>
      <c r="G3292" s="4"/>
      <c r="H3292" s="4"/>
      <c r="I3292" s="95" t="str">
        <f>IF($C3292="", "", IF(IFERROR(INDEX(Ingredients!$C$11:$C$310, MATCH($C3292, Ingredients!$B$11:$B$310, 0)), "")="", "", IFERROR(INDEX(Ingredients!$C$11:$C$310, MATCH($C3292, Ingredients!$B$11:$B$310, 0)), "")))</f>
        <v/>
      </c>
      <c r="J3292" s="73" t="str">
        <f>IF($B3292="", "", IF(IFERROR(INDEX(Meals!$C$11:$C$260, MATCH($B3292, Meals!$B$11:$B$260, 0)), "")="", "", IFERROR(INDEX(Meals!$C$11:$C$260, MATCH($B3292, Meals!$B$11:$B$260, 0)), "")))</f>
        <v/>
      </c>
      <c r="K3292" s="4"/>
      <c r="L3292" s="72" t="str">
        <f t="shared" si="772"/>
        <v/>
      </c>
      <c r="M3292" s="73" t="str">
        <f t="shared" si="773"/>
        <v/>
      </c>
      <c r="N3292" s="4"/>
      <c r="O3292" s="78" t="str">
        <f t="shared" si="774"/>
        <v/>
      </c>
      <c r="P3292" s="79" t="str">
        <f t="shared" si="775"/>
        <v/>
      </c>
      <c r="Q3292" s="4"/>
      <c r="R3292" s="90" t="str">
        <f t="shared" si="776"/>
        <v/>
      </c>
      <c r="S3292" s="4"/>
      <c r="Y3292" s="18" t="str">
        <f t="shared" si="777"/>
        <v/>
      </c>
      <c r="AA3292" s="18" t="str">
        <f t="shared" si="768"/>
        <v/>
      </c>
      <c r="AB3292" s="18" t="str">
        <f t="shared" si="769"/>
        <v/>
      </c>
      <c r="AC3292" s="18" t="str">
        <f t="shared" si="778"/>
        <v/>
      </c>
      <c r="AD3292" s="18" t="str">
        <f t="shared" si="778"/>
        <v/>
      </c>
      <c r="AE3292" s="18" t="str">
        <f t="shared" si="779"/>
        <v/>
      </c>
      <c r="AG3292" s="95" t="str">
        <f>IF($C3292="", "", IF(IFERROR(INDEX(Ingredients!C$11:C$310, MATCH($C3292, Ingredients!$B$11:$B$310, 0)), "")="", "", IFERROR(INDEX(Ingredients!C$11:C$310, MATCH($C3292, Ingredients!$B$11:$B$310, 0)), "")))</f>
        <v/>
      </c>
      <c r="AH3292" s="105" t="str">
        <f>IF($C3292="", "", IF(IFERROR(INDEX(Ingredients!D$11:D$310, MATCH($C3292, Ingredients!$B$11:$B$310, 0)), "")="", "", IFERROR(INDEX(Ingredients!D$11:D$310, MATCH($C3292, Ingredients!$B$11:$B$310, 0)), "")))</f>
        <v/>
      </c>
      <c r="AI3292" s="106" t="str">
        <f>IF($C3292="", "", IF(IFERROR(INDEX(Ingredients!E$11:E$310, MATCH($C3292, Ingredients!$B$11:$B$310, 0)), "")="", "", IFERROR(INDEX(Ingredients!E$11:E$310, MATCH($C3292, Ingredients!$B$11:$B$310, 0)), "")))</f>
        <v/>
      </c>
      <c r="AJ3292" s="108" t="str">
        <f>IF($C3292="", "", IF(IFERROR(INDEX(Ingredients!F$11:F$310, MATCH($C3292, Ingredients!$B$11:$B$310, 0)), "")="", "", IFERROR(INDEX(Ingredients!F$11:F$310, MATCH($C3292, Ingredients!$B$11:$B$310, 0)), "")))</f>
        <v/>
      </c>
      <c r="AK3292" s="106" t="str">
        <f>IF($C3292="", "", IF(IFERROR(INDEX(Ingredients!G$11:G$310, MATCH($C3292, Ingredients!$B$11:$B$310, 0)), "")="", "", IFERROR(INDEX(Ingredients!G$11:G$310, MATCH($C3292, Ingredients!$B$11:$B$310, 0)), "")))</f>
        <v/>
      </c>
      <c r="AL3292" s="79" t="str">
        <f>IF($C3292="", "", IF(IFERROR(INDEX(Ingredients!H$11:H$310, MATCH($C3292, Ingredients!$B$11:$B$310, 0)), "")="", "", IFERROR(INDEX(Ingredients!H$11:H$310, MATCH($C3292, Ingredients!$B$11:$B$310, 0)), "")))</f>
        <v/>
      </c>
      <c r="AN3292" s="83" t="str">
        <f t="shared" si="770"/>
        <v/>
      </c>
      <c r="AP3292" s="114" t="str">
        <f t="shared" si="780"/>
        <v/>
      </c>
      <c r="AR3292" s="117" t="str">
        <f>IF($C3292="", "", IF(IFERROR(INDEX(Ingredients!$AI$11:$AI$310, MATCH($C3292, Ingredients!$B$11:$B$310, 0)), "")="", "", IFERROR(INDEX(Ingredients!$AI$11:$AI$310, MATCH($C3292, Ingredients!$B$11:$B$310, 0)), "")))</f>
        <v/>
      </c>
      <c r="AT3292" s="120" t="str">
        <f t="shared" si="781"/>
        <v/>
      </c>
      <c r="AV3292" s="90" t="str">
        <f t="shared" si="771"/>
        <v/>
      </c>
      <c r="AX3292" s="90" t="str">
        <f>IF($AV3292="", "", COUNTIF($AV$11:$AV$5010, "&lt;"&amp;$AV3292)+1+COUNTIF($AV$11:$AV3292, $AV3292)-1)</f>
        <v/>
      </c>
      <c r="AZ3292" s="111" t="str">
        <f>IF($B3292="", "", SUMIF('Shopping List'!$AV$11:$AV$25, $B3292, 'Shopping List'!$BN$11:$BN$25))</f>
        <v/>
      </c>
      <c r="BB3292" s="117" t="str">
        <f t="shared" si="782"/>
        <v/>
      </c>
    </row>
    <row r="3293" spans="1:54" x14ac:dyDescent="0.25">
      <c r="A3293" s="4"/>
      <c r="B3293" s="37"/>
      <c r="C3293" s="124"/>
      <c r="D3293" s="39"/>
      <c r="E3293" s="125"/>
      <c r="F3293" s="48"/>
      <c r="G3293" s="4"/>
      <c r="H3293" s="4"/>
      <c r="I3293" s="95" t="str">
        <f>IF($C3293="", "", IF(IFERROR(INDEX(Ingredients!$C$11:$C$310, MATCH($C3293, Ingredients!$B$11:$B$310, 0)), "")="", "", IFERROR(INDEX(Ingredients!$C$11:$C$310, MATCH($C3293, Ingredients!$B$11:$B$310, 0)), "")))</f>
        <v/>
      </c>
      <c r="J3293" s="73" t="str">
        <f>IF($B3293="", "", IF(IFERROR(INDEX(Meals!$C$11:$C$260, MATCH($B3293, Meals!$B$11:$B$260, 0)), "")="", "", IFERROR(INDEX(Meals!$C$11:$C$260, MATCH($B3293, Meals!$B$11:$B$260, 0)), "")))</f>
        <v/>
      </c>
      <c r="K3293" s="4"/>
      <c r="L3293" s="72" t="str">
        <f t="shared" si="772"/>
        <v/>
      </c>
      <c r="M3293" s="73" t="str">
        <f t="shared" si="773"/>
        <v/>
      </c>
      <c r="N3293" s="4"/>
      <c r="O3293" s="78" t="str">
        <f t="shared" si="774"/>
        <v/>
      </c>
      <c r="P3293" s="79" t="str">
        <f t="shared" si="775"/>
        <v/>
      </c>
      <c r="Q3293" s="4"/>
      <c r="R3293" s="90" t="str">
        <f t="shared" si="776"/>
        <v/>
      </c>
      <c r="S3293" s="4"/>
      <c r="Y3293" s="18" t="str">
        <f t="shared" si="777"/>
        <v/>
      </c>
      <c r="AA3293" s="18" t="str">
        <f t="shared" si="768"/>
        <v/>
      </c>
      <c r="AB3293" s="18" t="str">
        <f t="shared" si="769"/>
        <v/>
      </c>
      <c r="AC3293" s="18" t="str">
        <f t="shared" si="778"/>
        <v/>
      </c>
      <c r="AD3293" s="18" t="str">
        <f t="shared" si="778"/>
        <v/>
      </c>
      <c r="AE3293" s="18" t="str">
        <f t="shared" si="779"/>
        <v/>
      </c>
      <c r="AG3293" s="95" t="str">
        <f>IF($C3293="", "", IF(IFERROR(INDEX(Ingredients!C$11:C$310, MATCH($C3293, Ingredients!$B$11:$B$310, 0)), "")="", "", IFERROR(INDEX(Ingredients!C$11:C$310, MATCH($C3293, Ingredients!$B$11:$B$310, 0)), "")))</f>
        <v/>
      </c>
      <c r="AH3293" s="105" t="str">
        <f>IF($C3293="", "", IF(IFERROR(INDEX(Ingredients!D$11:D$310, MATCH($C3293, Ingredients!$B$11:$B$310, 0)), "")="", "", IFERROR(INDEX(Ingredients!D$11:D$310, MATCH($C3293, Ingredients!$B$11:$B$310, 0)), "")))</f>
        <v/>
      </c>
      <c r="AI3293" s="106" t="str">
        <f>IF($C3293="", "", IF(IFERROR(INDEX(Ingredients!E$11:E$310, MATCH($C3293, Ingredients!$B$11:$B$310, 0)), "")="", "", IFERROR(INDEX(Ingredients!E$11:E$310, MATCH($C3293, Ingredients!$B$11:$B$310, 0)), "")))</f>
        <v/>
      </c>
      <c r="AJ3293" s="108" t="str">
        <f>IF($C3293="", "", IF(IFERROR(INDEX(Ingredients!F$11:F$310, MATCH($C3293, Ingredients!$B$11:$B$310, 0)), "")="", "", IFERROR(INDEX(Ingredients!F$11:F$310, MATCH($C3293, Ingredients!$B$11:$B$310, 0)), "")))</f>
        <v/>
      </c>
      <c r="AK3293" s="106" t="str">
        <f>IF($C3293="", "", IF(IFERROR(INDEX(Ingredients!G$11:G$310, MATCH($C3293, Ingredients!$B$11:$B$310, 0)), "")="", "", IFERROR(INDEX(Ingredients!G$11:G$310, MATCH($C3293, Ingredients!$B$11:$B$310, 0)), "")))</f>
        <v/>
      </c>
      <c r="AL3293" s="79" t="str">
        <f>IF($C3293="", "", IF(IFERROR(INDEX(Ingredients!H$11:H$310, MATCH($C3293, Ingredients!$B$11:$B$310, 0)), "")="", "", IFERROR(INDEX(Ingredients!H$11:H$310, MATCH($C3293, Ingredients!$B$11:$B$310, 0)), "")))</f>
        <v/>
      </c>
      <c r="AN3293" s="83" t="str">
        <f t="shared" si="770"/>
        <v/>
      </c>
      <c r="AP3293" s="114" t="str">
        <f t="shared" si="780"/>
        <v/>
      </c>
      <c r="AR3293" s="117" t="str">
        <f>IF($C3293="", "", IF(IFERROR(INDEX(Ingredients!$AI$11:$AI$310, MATCH($C3293, Ingredients!$B$11:$B$310, 0)), "")="", "", IFERROR(INDEX(Ingredients!$AI$11:$AI$310, MATCH($C3293, Ingredients!$B$11:$B$310, 0)), "")))</f>
        <v/>
      </c>
      <c r="AT3293" s="120" t="str">
        <f t="shared" si="781"/>
        <v/>
      </c>
      <c r="AV3293" s="90" t="str">
        <f t="shared" si="771"/>
        <v/>
      </c>
      <c r="AX3293" s="90" t="str">
        <f>IF($AV3293="", "", COUNTIF($AV$11:$AV$5010, "&lt;"&amp;$AV3293)+1+COUNTIF($AV$11:$AV3293, $AV3293)-1)</f>
        <v/>
      </c>
      <c r="AZ3293" s="111" t="str">
        <f>IF($B3293="", "", SUMIF('Shopping List'!$AV$11:$AV$25, $B3293, 'Shopping List'!$BN$11:$BN$25))</f>
        <v/>
      </c>
      <c r="BB3293" s="117" t="str">
        <f t="shared" si="782"/>
        <v/>
      </c>
    </row>
    <row r="3294" spans="1:54" x14ac:dyDescent="0.25">
      <c r="A3294" s="4"/>
      <c r="B3294" s="37"/>
      <c r="C3294" s="124"/>
      <c r="D3294" s="39"/>
      <c r="E3294" s="125"/>
      <c r="F3294" s="48"/>
      <c r="G3294" s="4"/>
      <c r="H3294" s="4"/>
      <c r="I3294" s="95" t="str">
        <f>IF($C3294="", "", IF(IFERROR(INDEX(Ingredients!$C$11:$C$310, MATCH($C3294, Ingredients!$B$11:$B$310, 0)), "")="", "", IFERROR(INDEX(Ingredients!$C$11:$C$310, MATCH($C3294, Ingredients!$B$11:$B$310, 0)), "")))</f>
        <v/>
      </c>
      <c r="J3294" s="73" t="str">
        <f>IF($B3294="", "", IF(IFERROR(INDEX(Meals!$C$11:$C$260, MATCH($B3294, Meals!$B$11:$B$260, 0)), "")="", "", IFERROR(INDEX(Meals!$C$11:$C$260, MATCH($B3294, Meals!$B$11:$B$260, 0)), "")))</f>
        <v/>
      </c>
      <c r="K3294" s="4"/>
      <c r="L3294" s="72" t="str">
        <f t="shared" si="772"/>
        <v/>
      </c>
      <c r="M3294" s="73" t="str">
        <f t="shared" si="773"/>
        <v/>
      </c>
      <c r="N3294" s="4"/>
      <c r="O3294" s="78" t="str">
        <f t="shared" si="774"/>
        <v/>
      </c>
      <c r="P3294" s="79" t="str">
        <f t="shared" si="775"/>
        <v/>
      </c>
      <c r="Q3294" s="4"/>
      <c r="R3294" s="90" t="str">
        <f t="shared" si="776"/>
        <v/>
      </c>
      <c r="S3294" s="4"/>
      <c r="Y3294" s="18" t="str">
        <f t="shared" si="777"/>
        <v/>
      </c>
      <c r="AA3294" s="18" t="str">
        <f t="shared" si="768"/>
        <v/>
      </c>
      <c r="AB3294" s="18" t="str">
        <f t="shared" si="769"/>
        <v/>
      </c>
      <c r="AC3294" s="18" t="str">
        <f t="shared" si="778"/>
        <v/>
      </c>
      <c r="AD3294" s="18" t="str">
        <f t="shared" si="778"/>
        <v/>
      </c>
      <c r="AE3294" s="18" t="str">
        <f t="shared" si="779"/>
        <v/>
      </c>
      <c r="AG3294" s="95" t="str">
        <f>IF($C3294="", "", IF(IFERROR(INDEX(Ingredients!C$11:C$310, MATCH($C3294, Ingredients!$B$11:$B$310, 0)), "")="", "", IFERROR(INDEX(Ingredients!C$11:C$310, MATCH($C3294, Ingredients!$B$11:$B$310, 0)), "")))</f>
        <v/>
      </c>
      <c r="AH3294" s="105" t="str">
        <f>IF($C3294="", "", IF(IFERROR(INDEX(Ingredients!D$11:D$310, MATCH($C3294, Ingredients!$B$11:$B$310, 0)), "")="", "", IFERROR(INDEX(Ingredients!D$11:D$310, MATCH($C3294, Ingredients!$B$11:$B$310, 0)), "")))</f>
        <v/>
      </c>
      <c r="AI3294" s="106" t="str">
        <f>IF($C3294="", "", IF(IFERROR(INDEX(Ingredients!E$11:E$310, MATCH($C3294, Ingredients!$B$11:$B$310, 0)), "")="", "", IFERROR(INDEX(Ingredients!E$11:E$310, MATCH($C3294, Ingredients!$B$11:$B$310, 0)), "")))</f>
        <v/>
      </c>
      <c r="AJ3294" s="108" t="str">
        <f>IF($C3294="", "", IF(IFERROR(INDEX(Ingredients!F$11:F$310, MATCH($C3294, Ingredients!$B$11:$B$310, 0)), "")="", "", IFERROR(INDEX(Ingredients!F$11:F$310, MATCH($C3294, Ingredients!$B$11:$B$310, 0)), "")))</f>
        <v/>
      </c>
      <c r="AK3294" s="106" t="str">
        <f>IF($C3294="", "", IF(IFERROR(INDEX(Ingredients!G$11:G$310, MATCH($C3294, Ingredients!$B$11:$B$310, 0)), "")="", "", IFERROR(INDEX(Ingredients!G$11:G$310, MATCH($C3294, Ingredients!$B$11:$B$310, 0)), "")))</f>
        <v/>
      </c>
      <c r="AL3294" s="79" t="str">
        <f>IF($C3294="", "", IF(IFERROR(INDEX(Ingredients!H$11:H$310, MATCH($C3294, Ingredients!$B$11:$B$310, 0)), "")="", "", IFERROR(INDEX(Ingredients!H$11:H$310, MATCH($C3294, Ingredients!$B$11:$B$310, 0)), "")))</f>
        <v/>
      </c>
      <c r="AN3294" s="83" t="str">
        <f t="shared" si="770"/>
        <v/>
      </c>
      <c r="AP3294" s="114" t="str">
        <f t="shared" si="780"/>
        <v/>
      </c>
      <c r="AR3294" s="117" t="str">
        <f>IF($C3294="", "", IF(IFERROR(INDEX(Ingredients!$AI$11:$AI$310, MATCH($C3294, Ingredients!$B$11:$B$310, 0)), "")="", "", IFERROR(INDEX(Ingredients!$AI$11:$AI$310, MATCH($C3294, Ingredients!$B$11:$B$310, 0)), "")))</f>
        <v/>
      </c>
      <c r="AT3294" s="120" t="str">
        <f t="shared" si="781"/>
        <v/>
      </c>
      <c r="AV3294" s="90" t="str">
        <f t="shared" si="771"/>
        <v/>
      </c>
      <c r="AX3294" s="90" t="str">
        <f>IF($AV3294="", "", COUNTIF($AV$11:$AV$5010, "&lt;"&amp;$AV3294)+1+COUNTIF($AV$11:$AV3294, $AV3294)-1)</f>
        <v/>
      </c>
      <c r="AZ3294" s="111" t="str">
        <f>IF($B3294="", "", SUMIF('Shopping List'!$AV$11:$AV$25, $B3294, 'Shopping List'!$BN$11:$BN$25))</f>
        <v/>
      </c>
      <c r="BB3294" s="117" t="str">
        <f t="shared" si="782"/>
        <v/>
      </c>
    </row>
    <row r="3295" spans="1:54" x14ac:dyDescent="0.25">
      <c r="A3295" s="4"/>
      <c r="B3295" s="37"/>
      <c r="C3295" s="124"/>
      <c r="D3295" s="39"/>
      <c r="E3295" s="125"/>
      <c r="F3295" s="48"/>
      <c r="G3295" s="4"/>
      <c r="H3295" s="4"/>
      <c r="I3295" s="95" t="str">
        <f>IF($C3295="", "", IF(IFERROR(INDEX(Ingredients!$C$11:$C$310, MATCH($C3295, Ingredients!$B$11:$B$310, 0)), "")="", "", IFERROR(INDEX(Ingredients!$C$11:$C$310, MATCH($C3295, Ingredients!$B$11:$B$310, 0)), "")))</f>
        <v/>
      </c>
      <c r="J3295" s="73" t="str">
        <f>IF($B3295="", "", IF(IFERROR(INDEX(Meals!$C$11:$C$260, MATCH($B3295, Meals!$B$11:$B$260, 0)), "")="", "", IFERROR(INDEX(Meals!$C$11:$C$260, MATCH($B3295, Meals!$B$11:$B$260, 0)), "")))</f>
        <v/>
      </c>
      <c r="K3295" s="4"/>
      <c r="L3295" s="72" t="str">
        <f t="shared" si="772"/>
        <v/>
      </c>
      <c r="M3295" s="73" t="str">
        <f t="shared" si="773"/>
        <v/>
      </c>
      <c r="N3295" s="4"/>
      <c r="O3295" s="78" t="str">
        <f t="shared" si="774"/>
        <v/>
      </c>
      <c r="P3295" s="79" t="str">
        <f t="shared" si="775"/>
        <v/>
      </c>
      <c r="Q3295" s="4"/>
      <c r="R3295" s="90" t="str">
        <f t="shared" si="776"/>
        <v/>
      </c>
      <c r="S3295" s="4"/>
      <c r="Y3295" s="18" t="str">
        <f t="shared" si="777"/>
        <v/>
      </c>
      <c r="AA3295" s="18" t="str">
        <f t="shared" si="768"/>
        <v/>
      </c>
      <c r="AB3295" s="18" t="str">
        <f t="shared" si="769"/>
        <v/>
      </c>
      <c r="AC3295" s="18" t="str">
        <f t="shared" si="778"/>
        <v/>
      </c>
      <c r="AD3295" s="18" t="str">
        <f t="shared" si="778"/>
        <v/>
      </c>
      <c r="AE3295" s="18" t="str">
        <f t="shared" si="779"/>
        <v/>
      </c>
      <c r="AG3295" s="95" t="str">
        <f>IF($C3295="", "", IF(IFERROR(INDEX(Ingredients!C$11:C$310, MATCH($C3295, Ingredients!$B$11:$B$310, 0)), "")="", "", IFERROR(INDEX(Ingredients!C$11:C$310, MATCH($C3295, Ingredients!$B$11:$B$310, 0)), "")))</f>
        <v/>
      </c>
      <c r="AH3295" s="105" t="str">
        <f>IF($C3295="", "", IF(IFERROR(INDEX(Ingredients!D$11:D$310, MATCH($C3295, Ingredients!$B$11:$B$310, 0)), "")="", "", IFERROR(INDEX(Ingredients!D$11:D$310, MATCH($C3295, Ingredients!$B$11:$B$310, 0)), "")))</f>
        <v/>
      </c>
      <c r="AI3295" s="106" t="str">
        <f>IF($C3295="", "", IF(IFERROR(INDEX(Ingredients!E$11:E$310, MATCH($C3295, Ingredients!$B$11:$B$310, 0)), "")="", "", IFERROR(INDEX(Ingredients!E$11:E$310, MATCH($C3295, Ingredients!$B$11:$B$310, 0)), "")))</f>
        <v/>
      </c>
      <c r="AJ3295" s="108" t="str">
        <f>IF($C3295="", "", IF(IFERROR(INDEX(Ingredients!F$11:F$310, MATCH($C3295, Ingredients!$B$11:$B$310, 0)), "")="", "", IFERROR(INDEX(Ingredients!F$11:F$310, MATCH($C3295, Ingredients!$B$11:$B$310, 0)), "")))</f>
        <v/>
      </c>
      <c r="AK3295" s="106" t="str">
        <f>IF($C3295="", "", IF(IFERROR(INDEX(Ingredients!G$11:G$310, MATCH($C3295, Ingredients!$B$11:$B$310, 0)), "")="", "", IFERROR(INDEX(Ingredients!G$11:G$310, MATCH($C3295, Ingredients!$B$11:$B$310, 0)), "")))</f>
        <v/>
      </c>
      <c r="AL3295" s="79" t="str">
        <f>IF($C3295="", "", IF(IFERROR(INDEX(Ingredients!H$11:H$310, MATCH($C3295, Ingredients!$B$11:$B$310, 0)), "")="", "", IFERROR(INDEX(Ingredients!H$11:H$310, MATCH($C3295, Ingredients!$B$11:$B$310, 0)), "")))</f>
        <v/>
      </c>
      <c r="AN3295" s="83" t="str">
        <f t="shared" si="770"/>
        <v/>
      </c>
      <c r="AP3295" s="114" t="str">
        <f t="shared" si="780"/>
        <v/>
      </c>
      <c r="AR3295" s="117" t="str">
        <f>IF($C3295="", "", IF(IFERROR(INDEX(Ingredients!$AI$11:$AI$310, MATCH($C3295, Ingredients!$B$11:$B$310, 0)), "")="", "", IFERROR(INDEX(Ingredients!$AI$11:$AI$310, MATCH($C3295, Ingredients!$B$11:$B$310, 0)), "")))</f>
        <v/>
      </c>
      <c r="AT3295" s="120" t="str">
        <f t="shared" si="781"/>
        <v/>
      </c>
      <c r="AV3295" s="90" t="str">
        <f t="shared" si="771"/>
        <v/>
      </c>
      <c r="AX3295" s="90" t="str">
        <f>IF($AV3295="", "", COUNTIF($AV$11:$AV$5010, "&lt;"&amp;$AV3295)+1+COUNTIF($AV$11:$AV3295, $AV3295)-1)</f>
        <v/>
      </c>
      <c r="AZ3295" s="111" t="str">
        <f>IF($B3295="", "", SUMIF('Shopping List'!$AV$11:$AV$25, $B3295, 'Shopping List'!$BN$11:$BN$25))</f>
        <v/>
      </c>
      <c r="BB3295" s="117" t="str">
        <f t="shared" si="782"/>
        <v/>
      </c>
    </row>
    <row r="3296" spans="1:54" x14ac:dyDescent="0.25">
      <c r="A3296" s="4"/>
      <c r="B3296" s="37"/>
      <c r="C3296" s="124"/>
      <c r="D3296" s="39"/>
      <c r="E3296" s="125"/>
      <c r="F3296" s="48"/>
      <c r="G3296" s="4"/>
      <c r="H3296" s="4"/>
      <c r="I3296" s="95" t="str">
        <f>IF($C3296="", "", IF(IFERROR(INDEX(Ingredients!$C$11:$C$310, MATCH($C3296, Ingredients!$B$11:$B$310, 0)), "")="", "", IFERROR(INDEX(Ingredients!$C$11:$C$310, MATCH($C3296, Ingredients!$B$11:$B$310, 0)), "")))</f>
        <v/>
      </c>
      <c r="J3296" s="73" t="str">
        <f>IF($B3296="", "", IF(IFERROR(INDEX(Meals!$C$11:$C$260, MATCH($B3296, Meals!$B$11:$B$260, 0)), "")="", "", IFERROR(INDEX(Meals!$C$11:$C$260, MATCH($B3296, Meals!$B$11:$B$260, 0)), "")))</f>
        <v/>
      </c>
      <c r="K3296" s="4"/>
      <c r="L3296" s="72" t="str">
        <f t="shared" si="772"/>
        <v/>
      </c>
      <c r="M3296" s="73" t="str">
        <f t="shared" si="773"/>
        <v/>
      </c>
      <c r="N3296" s="4"/>
      <c r="O3296" s="78" t="str">
        <f t="shared" si="774"/>
        <v/>
      </c>
      <c r="P3296" s="79" t="str">
        <f t="shared" si="775"/>
        <v/>
      </c>
      <c r="Q3296" s="4"/>
      <c r="R3296" s="90" t="str">
        <f t="shared" si="776"/>
        <v/>
      </c>
      <c r="S3296" s="4"/>
      <c r="Y3296" s="18" t="str">
        <f t="shared" si="777"/>
        <v/>
      </c>
      <c r="AA3296" s="18" t="str">
        <f t="shared" si="768"/>
        <v/>
      </c>
      <c r="AB3296" s="18" t="str">
        <f t="shared" si="769"/>
        <v/>
      </c>
      <c r="AC3296" s="18" t="str">
        <f t="shared" si="778"/>
        <v/>
      </c>
      <c r="AD3296" s="18" t="str">
        <f t="shared" si="778"/>
        <v/>
      </c>
      <c r="AE3296" s="18" t="str">
        <f t="shared" si="779"/>
        <v/>
      </c>
      <c r="AG3296" s="95" t="str">
        <f>IF($C3296="", "", IF(IFERROR(INDEX(Ingredients!C$11:C$310, MATCH($C3296, Ingredients!$B$11:$B$310, 0)), "")="", "", IFERROR(INDEX(Ingredients!C$11:C$310, MATCH($C3296, Ingredients!$B$11:$B$310, 0)), "")))</f>
        <v/>
      </c>
      <c r="AH3296" s="105" t="str">
        <f>IF($C3296="", "", IF(IFERROR(INDEX(Ingredients!D$11:D$310, MATCH($C3296, Ingredients!$B$11:$B$310, 0)), "")="", "", IFERROR(INDEX(Ingredients!D$11:D$310, MATCH($C3296, Ingredients!$B$11:$B$310, 0)), "")))</f>
        <v/>
      </c>
      <c r="AI3296" s="106" t="str">
        <f>IF($C3296="", "", IF(IFERROR(INDEX(Ingredients!E$11:E$310, MATCH($C3296, Ingredients!$B$11:$B$310, 0)), "")="", "", IFERROR(INDEX(Ingredients!E$11:E$310, MATCH($C3296, Ingredients!$B$11:$B$310, 0)), "")))</f>
        <v/>
      </c>
      <c r="AJ3296" s="108" t="str">
        <f>IF($C3296="", "", IF(IFERROR(INDEX(Ingredients!F$11:F$310, MATCH($C3296, Ingredients!$B$11:$B$310, 0)), "")="", "", IFERROR(INDEX(Ingredients!F$11:F$310, MATCH($C3296, Ingredients!$B$11:$B$310, 0)), "")))</f>
        <v/>
      </c>
      <c r="AK3296" s="106" t="str">
        <f>IF($C3296="", "", IF(IFERROR(INDEX(Ingredients!G$11:G$310, MATCH($C3296, Ingredients!$B$11:$B$310, 0)), "")="", "", IFERROR(INDEX(Ingredients!G$11:G$310, MATCH($C3296, Ingredients!$B$11:$B$310, 0)), "")))</f>
        <v/>
      </c>
      <c r="AL3296" s="79" t="str">
        <f>IF($C3296="", "", IF(IFERROR(INDEX(Ingredients!H$11:H$310, MATCH($C3296, Ingredients!$B$11:$B$310, 0)), "")="", "", IFERROR(INDEX(Ingredients!H$11:H$310, MATCH($C3296, Ingredients!$B$11:$B$310, 0)), "")))</f>
        <v/>
      </c>
      <c r="AN3296" s="83" t="str">
        <f t="shared" si="770"/>
        <v/>
      </c>
      <c r="AP3296" s="114" t="str">
        <f t="shared" si="780"/>
        <v/>
      </c>
      <c r="AR3296" s="117" t="str">
        <f>IF($C3296="", "", IF(IFERROR(INDEX(Ingredients!$AI$11:$AI$310, MATCH($C3296, Ingredients!$B$11:$B$310, 0)), "")="", "", IFERROR(INDEX(Ingredients!$AI$11:$AI$310, MATCH($C3296, Ingredients!$B$11:$B$310, 0)), "")))</f>
        <v/>
      </c>
      <c r="AT3296" s="120" t="str">
        <f t="shared" si="781"/>
        <v/>
      </c>
      <c r="AV3296" s="90" t="str">
        <f t="shared" si="771"/>
        <v/>
      </c>
      <c r="AX3296" s="90" t="str">
        <f>IF($AV3296="", "", COUNTIF($AV$11:$AV$5010, "&lt;"&amp;$AV3296)+1+COUNTIF($AV$11:$AV3296, $AV3296)-1)</f>
        <v/>
      </c>
      <c r="AZ3296" s="111" t="str">
        <f>IF($B3296="", "", SUMIF('Shopping List'!$AV$11:$AV$25, $B3296, 'Shopping List'!$BN$11:$BN$25))</f>
        <v/>
      </c>
      <c r="BB3296" s="117" t="str">
        <f t="shared" si="782"/>
        <v/>
      </c>
    </row>
    <row r="3297" spans="1:54" x14ac:dyDescent="0.25">
      <c r="A3297" s="4"/>
      <c r="B3297" s="37"/>
      <c r="C3297" s="124"/>
      <c r="D3297" s="39"/>
      <c r="E3297" s="125"/>
      <c r="F3297" s="48"/>
      <c r="G3297" s="4"/>
      <c r="H3297" s="4"/>
      <c r="I3297" s="95" t="str">
        <f>IF($C3297="", "", IF(IFERROR(INDEX(Ingredients!$C$11:$C$310, MATCH($C3297, Ingredients!$B$11:$B$310, 0)), "")="", "", IFERROR(INDEX(Ingredients!$C$11:$C$310, MATCH($C3297, Ingredients!$B$11:$B$310, 0)), "")))</f>
        <v/>
      </c>
      <c r="J3297" s="73" t="str">
        <f>IF($B3297="", "", IF(IFERROR(INDEX(Meals!$C$11:$C$260, MATCH($B3297, Meals!$B$11:$B$260, 0)), "")="", "", IFERROR(INDEX(Meals!$C$11:$C$260, MATCH($B3297, Meals!$B$11:$B$260, 0)), "")))</f>
        <v/>
      </c>
      <c r="K3297" s="4"/>
      <c r="L3297" s="72" t="str">
        <f t="shared" si="772"/>
        <v/>
      </c>
      <c r="M3297" s="73" t="str">
        <f t="shared" si="773"/>
        <v/>
      </c>
      <c r="N3297" s="4"/>
      <c r="O3297" s="78" t="str">
        <f t="shared" si="774"/>
        <v/>
      </c>
      <c r="P3297" s="79" t="str">
        <f t="shared" si="775"/>
        <v/>
      </c>
      <c r="Q3297" s="4"/>
      <c r="R3297" s="90" t="str">
        <f t="shared" si="776"/>
        <v/>
      </c>
      <c r="S3297" s="4"/>
      <c r="Y3297" s="18" t="str">
        <f t="shared" si="777"/>
        <v/>
      </c>
      <c r="AA3297" s="18" t="str">
        <f t="shared" si="768"/>
        <v/>
      </c>
      <c r="AB3297" s="18" t="str">
        <f t="shared" si="769"/>
        <v/>
      </c>
      <c r="AC3297" s="18" t="str">
        <f t="shared" si="778"/>
        <v/>
      </c>
      <c r="AD3297" s="18" t="str">
        <f t="shared" si="778"/>
        <v/>
      </c>
      <c r="AE3297" s="18" t="str">
        <f t="shared" si="779"/>
        <v/>
      </c>
      <c r="AG3297" s="95" t="str">
        <f>IF($C3297="", "", IF(IFERROR(INDEX(Ingredients!C$11:C$310, MATCH($C3297, Ingredients!$B$11:$B$310, 0)), "")="", "", IFERROR(INDEX(Ingredients!C$11:C$310, MATCH($C3297, Ingredients!$B$11:$B$310, 0)), "")))</f>
        <v/>
      </c>
      <c r="AH3297" s="105" t="str">
        <f>IF($C3297="", "", IF(IFERROR(INDEX(Ingredients!D$11:D$310, MATCH($C3297, Ingredients!$B$11:$B$310, 0)), "")="", "", IFERROR(INDEX(Ingredients!D$11:D$310, MATCH($C3297, Ingredients!$B$11:$B$310, 0)), "")))</f>
        <v/>
      </c>
      <c r="AI3297" s="106" t="str">
        <f>IF($C3297="", "", IF(IFERROR(INDEX(Ingredients!E$11:E$310, MATCH($C3297, Ingredients!$B$11:$B$310, 0)), "")="", "", IFERROR(INDEX(Ingredients!E$11:E$310, MATCH($C3297, Ingredients!$B$11:$B$310, 0)), "")))</f>
        <v/>
      </c>
      <c r="AJ3297" s="108" t="str">
        <f>IF($C3297="", "", IF(IFERROR(INDEX(Ingredients!F$11:F$310, MATCH($C3297, Ingredients!$B$11:$B$310, 0)), "")="", "", IFERROR(INDEX(Ingredients!F$11:F$310, MATCH($C3297, Ingredients!$B$11:$B$310, 0)), "")))</f>
        <v/>
      </c>
      <c r="AK3297" s="106" t="str">
        <f>IF($C3297="", "", IF(IFERROR(INDEX(Ingredients!G$11:G$310, MATCH($C3297, Ingredients!$B$11:$B$310, 0)), "")="", "", IFERROR(INDEX(Ingredients!G$11:G$310, MATCH($C3297, Ingredients!$B$11:$B$310, 0)), "")))</f>
        <v/>
      </c>
      <c r="AL3297" s="79" t="str">
        <f>IF($C3297="", "", IF(IFERROR(INDEX(Ingredients!H$11:H$310, MATCH($C3297, Ingredients!$B$11:$B$310, 0)), "")="", "", IFERROR(INDEX(Ingredients!H$11:H$310, MATCH($C3297, Ingredients!$B$11:$B$310, 0)), "")))</f>
        <v/>
      </c>
      <c r="AN3297" s="83" t="str">
        <f t="shared" si="770"/>
        <v/>
      </c>
      <c r="AP3297" s="114" t="str">
        <f t="shared" si="780"/>
        <v/>
      </c>
      <c r="AR3297" s="117" t="str">
        <f>IF($C3297="", "", IF(IFERROR(INDEX(Ingredients!$AI$11:$AI$310, MATCH($C3297, Ingredients!$B$11:$B$310, 0)), "")="", "", IFERROR(INDEX(Ingredients!$AI$11:$AI$310, MATCH($C3297, Ingredients!$B$11:$B$310, 0)), "")))</f>
        <v/>
      </c>
      <c r="AT3297" s="120" t="str">
        <f t="shared" si="781"/>
        <v/>
      </c>
      <c r="AV3297" s="90" t="str">
        <f t="shared" si="771"/>
        <v/>
      </c>
      <c r="AX3297" s="90" t="str">
        <f>IF($AV3297="", "", COUNTIF($AV$11:$AV$5010, "&lt;"&amp;$AV3297)+1+COUNTIF($AV$11:$AV3297, $AV3297)-1)</f>
        <v/>
      </c>
      <c r="AZ3297" s="111" t="str">
        <f>IF($B3297="", "", SUMIF('Shopping List'!$AV$11:$AV$25, $B3297, 'Shopping List'!$BN$11:$BN$25))</f>
        <v/>
      </c>
      <c r="BB3297" s="117" t="str">
        <f t="shared" si="782"/>
        <v/>
      </c>
    </row>
    <row r="3298" spans="1:54" x14ac:dyDescent="0.25">
      <c r="A3298" s="4"/>
      <c r="B3298" s="37"/>
      <c r="C3298" s="124"/>
      <c r="D3298" s="39"/>
      <c r="E3298" s="125"/>
      <c r="F3298" s="48"/>
      <c r="G3298" s="4"/>
      <c r="H3298" s="4"/>
      <c r="I3298" s="95" t="str">
        <f>IF($C3298="", "", IF(IFERROR(INDEX(Ingredients!$C$11:$C$310, MATCH($C3298, Ingredients!$B$11:$B$310, 0)), "")="", "", IFERROR(INDEX(Ingredients!$C$11:$C$310, MATCH($C3298, Ingredients!$B$11:$B$310, 0)), "")))</f>
        <v/>
      </c>
      <c r="J3298" s="73" t="str">
        <f>IF($B3298="", "", IF(IFERROR(INDEX(Meals!$C$11:$C$260, MATCH($B3298, Meals!$B$11:$B$260, 0)), "")="", "", IFERROR(INDEX(Meals!$C$11:$C$260, MATCH($B3298, Meals!$B$11:$B$260, 0)), "")))</f>
        <v/>
      </c>
      <c r="K3298" s="4"/>
      <c r="L3298" s="72" t="str">
        <f t="shared" si="772"/>
        <v/>
      </c>
      <c r="M3298" s="73" t="str">
        <f t="shared" si="773"/>
        <v/>
      </c>
      <c r="N3298" s="4"/>
      <c r="O3298" s="78" t="str">
        <f t="shared" si="774"/>
        <v/>
      </c>
      <c r="P3298" s="79" t="str">
        <f t="shared" si="775"/>
        <v/>
      </c>
      <c r="Q3298" s="4"/>
      <c r="R3298" s="90" t="str">
        <f t="shared" si="776"/>
        <v/>
      </c>
      <c r="S3298" s="4"/>
      <c r="Y3298" s="18" t="str">
        <f t="shared" si="777"/>
        <v/>
      </c>
      <c r="AA3298" s="18" t="str">
        <f t="shared" si="768"/>
        <v/>
      </c>
      <c r="AB3298" s="18" t="str">
        <f t="shared" si="769"/>
        <v/>
      </c>
      <c r="AC3298" s="18" t="str">
        <f t="shared" si="778"/>
        <v/>
      </c>
      <c r="AD3298" s="18" t="str">
        <f t="shared" si="778"/>
        <v/>
      </c>
      <c r="AE3298" s="18" t="str">
        <f t="shared" si="779"/>
        <v/>
      </c>
      <c r="AG3298" s="95" t="str">
        <f>IF($C3298="", "", IF(IFERROR(INDEX(Ingredients!C$11:C$310, MATCH($C3298, Ingredients!$B$11:$B$310, 0)), "")="", "", IFERROR(INDEX(Ingredients!C$11:C$310, MATCH($C3298, Ingredients!$B$11:$B$310, 0)), "")))</f>
        <v/>
      </c>
      <c r="AH3298" s="105" t="str">
        <f>IF($C3298="", "", IF(IFERROR(INDEX(Ingredients!D$11:D$310, MATCH($C3298, Ingredients!$B$11:$B$310, 0)), "")="", "", IFERROR(INDEX(Ingredients!D$11:D$310, MATCH($C3298, Ingredients!$B$11:$B$310, 0)), "")))</f>
        <v/>
      </c>
      <c r="AI3298" s="106" t="str">
        <f>IF($C3298="", "", IF(IFERROR(INDEX(Ingredients!E$11:E$310, MATCH($C3298, Ingredients!$B$11:$B$310, 0)), "")="", "", IFERROR(INDEX(Ingredients!E$11:E$310, MATCH($C3298, Ingredients!$B$11:$B$310, 0)), "")))</f>
        <v/>
      </c>
      <c r="AJ3298" s="108" t="str">
        <f>IF($C3298="", "", IF(IFERROR(INDEX(Ingredients!F$11:F$310, MATCH($C3298, Ingredients!$B$11:$B$310, 0)), "")="", "", IFERROR(INDEX(Ingredients!F$11:F$310, MATCH($C3298, Ingredients!$B$11:$B$310, 0)), "")))</f>
        <v/>
      </c>
      <c r="AK3298" s="106" t="str">
        <f>IF($C3298="", "", IF(IFERROR(INDEX(Ingredients!G$11:G$310, MATCH($C3298, Ingredients!$B$11:$B$310, 0)), "")="", "", IFERROR(INDEX(Ingredients!G$11:G$310, MATCH($C3298, Ingredients!$B$11:$B$310, 0)), "")))</f>
        <v/>
      </c>
      <c r="AL3298" s="79" t="str">
        <f>IF($C3298="", "", IF(IFERROR(INDEX(Ingredients!H$11:H$310, MATCH($C3298, Ingredients!$B$11:$B$310, 0)), "")="", "", IFERROR(INDEX(Ingredients!H$11:H$310, MATCH($C3298, Ingredients!$B$11:$B$310, 0)), "")))</f>
        <v/>
      </c>
      <c r="AN3298" s="83" t="str">
        <f t="shared" si="770"/>
        <v/>
      </c>
      <c r="AP3298" s="114" t="str">
        <f t="shared" si="780"/>
        <v/>
      </c>
      <c r="AR3298" s="117" t="str">
        <f>IF($C3298="", "", IF(IFERROR(INDEX(Ingredients!$AI$11:$AI$310, MATCH($C3298, Ingredients!$B$11:$B$310, 0)), "")="", "", IFERROR(INDEX(Ingredients!$AI$11:$AI$310, MATCH($C3298, Ingredients!$B$11:$B$310, 0)), "")))</f>
        <v/>
      </c>
      <c r="AT3298" s="120" t="str">
        <f t="shared" si="781"/>
        <v/>
      </c>
      <c r="AV3298" s="90" t="str">
        <f t="shared" si="771"/>
        <v/>
      </c>
      <c r="AX3298" s="90" t="str">
        <f>IF($AV3298="", "", COUNTIF($AV$11:$AV$5010, "&lt;"&amp;$AV3298)+1+COUNTIF($AV$11:$AV3298, $AV3298)-1)</f>
        <v/>
      </c>
      <c r="AZ3298" s="111" t="str">
        <f>IF($B3298="", "", SUMIF('Shopping List'!$AV$11:$AV$25, $B3298, 'Shopping List'!$BN$11:$BN$25))</f>
        <v/>
      </c>
      <c r="BB3298" s="117" t="str">
        <f t="shared" si="782"/>
        <v/>
      </c>
    </row>
    <row r="3299" spans="1:54" x14ac:dyDescent="0.25">
      <c r="A3299" s="4"/>
      <c r="B3299" s="37"/>
      <c r="C3299" s="124"/>
      <c r="D3299" s="39"/>
      <c r="E3299" s="125"/>
      <c r="F3299" s="48"/>
      <c r="G3299" s="4"/>
      <c r="H3299" s="4"/>
      <c r="I3299" s="95" t="str">
        <f>IF($C3299="", "", IF(IFERROR(INDEX(Ingredients!$C$11:$C$310, MATCH($C3299, Ingredients!$B$11:$B$310, 0)), "")="", "", IFERROR(INDEX(Ingredients!$C$11:$C$310, MATCH($C3299, Ingredients!$B$11:$B$310, 0)), "")))</f>
        <v/>
      </c>
      <c r="J3299" s="73" t="str">
        <f>IF($B3299="", "", IF(IFERROR(INDEX(Meals!$C$11:$C$260, MATCH($B3299, Meals!$B$11:$B$260, 0)), "")="", "", IFERROR(INDEX(Meals!$C$11:$C$260, MATCH($B3299, Meals!$B$11:$B$260, 0)), "")))</f>
        <v/>
      </c>
      <c r="K3299" s="4"/>
      <c r="L3299" s="72" t="str">
        <f t="shared" si="772"/>
        <v/>
      </c>
      <c r="M3299" s="73" t="str">
        <f t="shared" si="773"/>
        <v/>
      </c>
      <c r="N3299" s="4"/>
      <c r="O3299" s="78" t="str">
        <f t="shared" si="774"/>
        <v/>
      </c>
      <c r="P3299" s="79" t="str">
        <f t="shared" si="775"/>
        <v/>
      </c>
      <c r="Q3299" s="4"/>
      <c r="R3299" s="90" t="str">
        <f t="shared" si="776"/>
        <v/>
      </c>
      <c r="S3299" s="4"/>
      <c r="Y3299" s="18" t="str">
        <f t="shared" si="777"/>
        <v/>
      </c>
      <c r="AA3299" s="18" t="str">
        <f t="shared" si="768"/>
        <v/>
      </c>
      <c r="AB3299" s="18" t="str">
        <f t="shared" si="769"/>
        <v/>
      </c>
      <c r="AC3299" s="18" t="str">
        <f t="shared" si="778"/>
        <v/>
      </c>
      <c r="AD3299" s="18" t="str">
        <f t="shared" si="778"/>
        <v/>
      </c>
      <c r="AE3299" s="18" t="str">
        <f t="shared" si="779"/>
        <v/>
      </c>
      <c r="AG3299" s="95" t="str">
        <f>IF($C3299="", "", IF(IFERROR(INDEX(Ingredients!C$11:C$310, MATCH($C3299, Ingredients!$B$11:$B$310, 0)), "")="", "", IFERROR(INDEX(Ingredients!C$11:C$310, MATCH($C3299, Ingredients!$B$11:$B$310, 0)), "")))</f>
        <v/>
      </c>
      <c r="AH3299" s="105" t="str">
        <f>IF($C3299="", "", IF(IFERROR(INDEX(Ingredients!D$11:D$310, MATCH($C3299, Ingredients!$B$11:$B$310, 0)), "")="", "", IFERROR(INDEX(Ingredients!D$11:D$310, MATCH($C3299, Ingredients!$B$11:$B$310, 0)), "")))</f>
        <v/>
      </c>
      <c r="AI3299" s="106" t="str">
        <f>IF($C3299="", "", IF(IFERROR(INDEX(Ingredients!E$11:E$310, MATCH($C3299, Ingredients!$B$11:$B$310, 0)), "")="", "", IFERROR(INDEX(Ingredients!E$11:E$310, MATCH($C3299, Ingredients!$B$11:$B$310, 0)), "")))</f>
        <v/>
      </c>
      <c r="AJ3299" s="108" t="str">
        <f>IF($C3299="", "", IF(IFERROR(INDEX(Ingredients!F$11:F$310, MATCH($C3299, Ingredients!$B$11:$B$310, 0)), "")="", "", IFERROR(INDEX(Ingredients!F$11:F$310, MATCH($C3299, Ingredients!$B$11:$B$310, 0)), "")))</f>
        <v/>
      </c>
      <c r="AK3299" s="106" t="str">
        <f>IF($C3299="", "", IF(IFERROR(INDEX(Ingredients!G$11:G$310, MATCH($C3299, Ingredients!$B$11:$B$310, 0)), "")="", "", IFERROR(INDEX(Ingredients!G$11:G$310, MATCH($C3299, Ingredients!$B$11:$B$310, 0)), "")))</f>
        <v/>
      </c>
      <c r="AL3299" s="79" t="str">
        <f>IF($C3299="", "", IF(IFERROR(INDEX(Ingredients!H$11:H$310, MATCH($C3299, Ingredients!$B$11:$B$310, 0)), "")="", "", IFERROR(INDEX(Ingredients!H$11:H$310, MATCH($C3299, Ingredients!$B$11:$B$310, 0)), "")))</f>
        <v/>
      </c>
      <c r="AN3299" s="83" t="str">
        <f t="shared" si="770"/>
        <v/>
      </c>
      <c r="AP3299" s="114" t="str">
        <f t="shared" si="780"/>
        <v/>
      </c>
      <c r="AR3299" s="117" t="str">
        <f>IF($C3299="", "", IF(IFERROR(INDEX(Ingredients!$AI$11:$AI$310, MATCH($C3299, Ingredients!$B$11:$B$310, 0)), "")="", "", IFERROR(INDEX(Ingredients!$AI$11:$AI$310, MATCH($C3299, Ingredients!$B$11:$B$310, 0)), "")))</f>
        <v/>
      </c>
      <c r="AT3299" s="120" t="str">
        <f t="shared" si="781"/>
        <v/>
      </c>
      <c r="AV3299" s="90" t="str">
        <f t="shared" si="771"/>
        <v/>
      </c>
      <c r="AX3299" s="90" t="str">
        <f>IF($AV3299="", "", COUNTIF($AV$11:$AV$5010, "&lt;"&amp;$AV3299)+1+COUNTIF($AV$11:$AV3299, $AV3299)-1)</f>
        <v/>
      </c>
      <c r="AZ3299" s="111" t="str">
        <f>IF($B3299="", "", SUMIF('Shopping List'!$AV$11:$AV$25, $B3299, 'Shopping List'!$BN$11:$BN$25))</f>
        <v/>
      </c>
      <c r="BB3299" s="117" t="str">
        <f t="shared" si="782"/>
        <v/>
      </c>
    </row>
    <row r="3300" spans="1:54" x14ac:dyDescent="0.25">
      <c r="A3300" s="4"/>
      <c r="B3300" s="37"/>
      <c r="C3300" s="124"/>
      <c r="D3300" s="39"/>
      <c r="E3300" s="125"/>
      <c r="F3300" s="48"/>
      <c r="G3300" s="4"/>
      <c r="H3300" s="4"/>
      <c r="I3300" s="95" t="str">
        <f>IF($C3300="", "", IF(IFERROR(INDEX(Ingredients!$C$11:$C$310, MATCH($C3300, Ingredients!$B$11:$B$310, 0)), "")="", "", IFERROR(INDEX(Ingredients!$C$11:$C$310, MATCH($C3300, Ingredients!$B$11:$B$310, 0)), "")))</f>
        <v/>
      </c>
      <c r="J3300" s="73" t="str">
        <f>IF($B3300="", "", IF(IFERROR(INDEX(Meals!$C$11:$C$260, MATCH($B3300, Meals!$B$11:$B$260, 0)), "")="", "", IFERROR(INDEX(Meals!$C$11:$C$260, MATCH($B3300, Meals!$B$11:$B$260, 0)), "")))</f>
        <v/>
      </c>
      <c r="K3300" s="4"/>
      <c r="L3300" s="72" t="str">
        <f t="shared" si="772"/>
        <v/>
      </c>
      <c r="M3300" s="73" t="str">
        <f t="shared" si="773"/>
        <v/>
      </c>
      <c r="N3300" s="4"/>
      <c r="O3300" s="78" t="str">
        <f t="shared" si="774"/>
        <v/>
      </c>
      <c r="P3300" s="79" t="str">
        <f t="shared" si="775"/>
        <v/>
      </c>
      <c r="Q3300" s="4"/>
      <c r="R3300" s="90" t="str">
        <f t="shared" si="776"/>
        <v/>
      </c>
      <c r="S3300" s="4"/>
      <c r="Y3300" s="18" t="str">
        <f t="shared" si="777"/>
        <v/>
      </c>
      <c r="AA3300" s="18" t="str">
        <f t="shared" si="768"/>
        <v/>
      </c>
      <c r="AB3300" s="18" t="str">
        <f t="shared" si="769"/>
        <v/>
      </c>
      <c r="AC3300" s="18" t="str">
        <f t="shared" si="778"/>
        <v/>
      </c>
      <c r="AD3300" s="18" t="str">
        <f t="shared" si="778"/>
        <v/>
      </c>
      <c r="AE3300" s="18" t="str">
        <f t="shared" si="779"/>
        <v/>
      </c>
      <c r="AG3300" s="95" t="str">
        <f>IF($C3300="", "", IF(IFERROR(INDEX(Ingredients!C$11:C$310, MATCH($C3300, Ingredients!$B$11:$B$310, 0)), "")="", "", IFERROR(INDEX(Ingredients!C$11:C$310, MATCH($C3300, Ingredients!$B$11:$B$310, 0)), "")))</f>
        <v/>
      </c>
      <c r="AH3300" s="105" t="str">
        <f>IF($C3300="", "", IF(IFERROR(INDEX(Ingredients!D$11:D$310, MATCH($C3300, Ingredients!$B$11:$B$310, 0)), "")="", "", IFERROR(INDEX(Ingredients!D$11:D$310, MATCH($C3300, Ingredients!$B$11:$B$310, 0)), "")))</f>
        <v/>
      </c>
      <c r="AI3300" s="106" t="str">
        <f>IF($C3300="", "", IF(IFERROR(INDEX(Ingredients!E$11:E$310, MATCH($C3300, Ingredients!$B$11:$B$310, 0)), "")="", "", IFERROR(INDEX(Ingredients!E$11:E$310, MATCH($C3300, Ingredients!$B$11:$B$310, 0)), "")))</f>
        <v/>
      </c>
      <c r="AJ3300" s="108" t="str">
        <f>IF($C3300="", "", IF(IFERROR(INDEX(Ingredients!F$11:F$310, MATCH($C3300, Ingredients!$B$11:$B$310, 0)), "")="", "", IFERROR(INDEX(Ingredients!F$11:F$310, MATCH($C3300, Ingredients!$B$11:$B$310, 0)), "")))</f>
        <v/>
      </c>
      <c r="AK3300" s="106" t="str">
        <f>IF($C3300="", "", IF(IFERROR(INDEX(Ingredients!G$11:G$310, MATCH($C3300, Ingredients!$B$11:$B$310, 0)), "")="", "", IFERROR(INDEX(Ingredients!G$11:G$310, MATCH($C3300, Ingredients!$B$11:$B$310, 0)), "")))</f>
        <v/>
      </c>
      <c r="AL3300" s="79" t="str">
        <f>IF($C3300="", "", IF(IFERROR(INDEX(Ingredients!H$11:H$310, MATCH($C3300, Ingredients!$B$11:$B$310, 0)), "")="", "", IFERROR(INDEX(Ingredients!H$11:H$310, MATCH($C3300, Ingredients!$B$11:$B$310, 0)), "")))</f>
        <v/>
      </c>
      <c r="AN3300" s="83" t="str">
        <f t="shared" si="770"/>
        <v/>
      </c>
      <c r="AP3300" s="114" t="str">
        <f t="shared" si="780"/>
        <v/>
      </c>
      <c r="AR3300" s="117" t="str">
        <f>IF($C3300="", "", IF(IFERROR(INDEX(Ingredients!$AI$11:$AI$310, MATCH($C3300, Ingredients!$B$11:$B$310, 0)), "")="", "", IFERROR(INDEX(Ingredients!$AI$11:$AI$310, MATCH($C3300, Ingredients!$B$11:$B$310, 0)), "")))</f>
        <v/>
      </c>
      <c r="AT3300" s="120" t="str">
        <f t="shared" si="781"/>
        <v/>
      </c>
      <c r="AV3300" s="90" t="str">
        <f t="shared" si="771"/>
        <v/>
      </c>
      <c r="AX3300" s="90" t="str">
        <f>IF($AV3300="", "", COUNTIF($AV$11:$AV$5010, "&lt;"&amp;$AV3300)+1+COUNTIF($AV$11:$AV3300, $AV3300)-1)</f>
        <v/>
      </c>
      <c r="AZ3300" s="111" t="str">
        <f>IF($B3300="", "", SUMIF('Shopping List'!$AV$11:$AV$25, $B3300, 'Shopping List'!$BN$11:$BN$25))</f>
        <v/>
      </c>
      <c r="BB3300" s="117" t="str">
        <f t="shared" si="782"/>
        <v/>
      </c>
    </row>
    <row r="3301" spans="1:54" x14ac:dyDescent="0.25">
      <c r="A3301" s="4"/>
      <c r="B3301" s="37"/>
      <c r="C3301" s="124"/>
      <c r="D3301" s="39"/>
      <c r="E3301" s="125"/>
      <c r="F3301" s="48"/>
      <c r="G3301" s="4"/>
      <c r="H3301" s="4"/>
      <c r="I3301" s="95" t="str">
        <f>IF($C3301="", "", IF(IFERROR(INDEX(Ingredients!$C$11:$C$310, MATCH($C3301, Ingredients!$B$11:$B$310, 0)), "")="", "", IFERROR(INDEX(Ingredients!$C$11:$C$310, MATCH($C3301, Ingredients!$B$11:$B$310, 0)), "")))</f>
        <v/>
      </c>
      <c r="J3301" s="73" t="str">
        <f>IF($B3301="", "", IF(IFERROR(INDEX(Meals!$C$11:$C$260, MATCH($B3301, Meals!$B$11:$B$260, 0)), "")="", "", IFERROR(INDEX(Meals!$C$11:$C$260, MATCH($B3301, Meals!$B$11:$B$260, 0)), "")))</f>
        <v/>
      </c>
      <c r="K3301" s="4"/>
      <c r="L3301" s="72" t="str">
        <f t="shared" si="772"/>
        <v/>
      </c>
      <c r="M3301" s="73" t="str">
        <f t="shared" si="773"/>
        <v/>
      </c>
      <c r="N3301" s="4"/>
      <c r="O3301" s="78" t="str">
        <f t="shared" si="774"/>
        <v/>
      </c>
      <c r="P3301" s="79" t="str">
        <f t="shared" si="775"/>
        <v/>
      </c>
      <c r="Q3301" s="4"/>
      <c r="R3301" s="90" t="str">
        <f t="shared" si="776"/>
        <v/>
      </c>
      <c r="S3301" s="4"/>
      <c r="Y3301" s="18" t="str">
        <f t="shared" si="777"/>
        <v/>
      </c>
      <c r="AA3301" s="18" t="str">
        <f t="shared" si="768"/>
        <v/>
      </c>
      <c r="AB3301" s="18" t="str">
        <f t="shared" si="769"/>
        <v/>
      </c>
      <c r="AC3301" s="18" t="str">
        <f t="shared" si="778"/>
        <v/>
      </c>
      <c r="AD3301" s="18" t="str">
        <f t="shared" si="778"/>
        <v/>
      </c>
      <c r="AE3301" s="18" t="str">
        <f t="shared" si="779"/>
        <v/>
      </c>
      <c r="AG3301" s="95" t="str">
        <f>IF($C3301="", "", IF(IFERROR(INDEX(Ingredients!C$11:C$310, MATCH($C3301, Ingredients!$B$11:$B$310, 0)), "")="", "", IFERROR(INDEX(Ingredients!C$11:C$310, MATCH($C3301, Ingredients!$B$11:$B$310, 0)), "")))</f>
        <v/>
      </c>
      <c r="AH3301" s="105" t="str">
        <f>IF($C3301="", "", IF(IFERROR(INDEX(Ingredients!D$11:D$310, MATCH($C3301, Ingredients!$B$11:$B$310, 0)), "")="", "", IFERROR(INDEX(Ingredients!D$11:D$310, MATCH($C3301, Ingredients!$B$11:$B$310, 0)), "")))</f>
        <v/>
      </c>
      <c r="AI3301" s="106" t="str">
        <f>IF($C3301="", "", IF(IFERROR(INDEX(Ingredients!E$11:E$310, MATCH($C3301, Ingredients!$B$11:$B$310, 0)), "")="", "", IFERROR(INDEX(Ingredients!E$11:E$310, MATCH($C3301, Ingredients!$B$11:$B$310, 0)), "")))</f>
        <v/>
      </c>
      <c r="AJ3301" s="108" t="str">
        <f>IF($C3301="", "", IF(IFERROR(INDEX(Ingredients!F$11:F$310, MATCH($C3301, Ingredients!$B$11:$B$310, 0)), "")="", "", IFERROR(INDEX(Ingredients!F$11:F$310, MATCH($C3301, Ingredients!$B$11:$B$310, 0)), "")))</f>
        <v/>
      </c>
      <c r="AK3301" s="106" t="str">
        <f>IF($C3301="", "", IF(IFERROR(INDEX(Ingredients!G$11:G$310, MATCH($C3301, Ingredients!$B$11:$B$310, 0)), "")="", "", IFERROR(INDEX(Ingredients!G$11:G$310, MATCH($C3301, Ingredients!$B$11:$B$310, 0)), "")))</f>
        <v/>
      </c>
      <c r="AL3301" s="79" t="str">
        <f>IF($C3301="", "", IF(IFERROR(INDEX(Ingredients!H$11:H$310, MATCH($C3301, Ingredients!$B$11:$B$310, 0)), "")="", "", IFERROR(INDEX(Ingredients!H$11:H$310, MATCH($C3301, Ingredients!$B$11:$B$310, 0)), "")))</f>
        <v/>
      </c>
      <c r="AN3301" s="83" t="str">
        <f t="shared" si="770"/>
        <v/>
      </c>
      <c r="AP3301" s="114" t="str">
        <f t="shared" si="780"/>
        <v/>
      </c>
      <c r="AR3301" s="117" t="str">
        <f>IF($C3301="", "", IF(IFERROR(INDEX(Ingredients!$AI$11:$AI$310, MATCH($C3301, Ingredients!$B$11:$B$310, 0)), "")="", "", IFERROR(INDEX(Ingredients!$AI$11:$AI$310, MATCH($C3301, Ingredients!$B$11:$B$310, 0)), "")))</f>
        <v/>
      </c>
      <c r="AT3301" s="120" t="str">
        <f t="shared" si="781"/>
        <v/>
      </c>
      <c r="AV3301" s="90" t="str">
        <f t="shared" si="771"/>
        <v/>
      </c>
      <c r="AX3301" s="90" t="str">
        <f>IF($AV3301="", "", COUNTIF($AV$11:$AV$5010, "&lt;"&amp;$AV3301)+1+COUNTIF($AV$11:$AV3301, $AV3301)-1)</f>
        <v/>
      </c>
      <c r="AZ3301" s="111" t="str">
        <f>IF($B3301="", "", SUMIF('Shopping List'!$AV$11:$AV$25, $B3301, 'Shopping List'!$BN$11:$BN$25))</f>
        <v/>
      </c>
      <c r="BB3301" s="117" t="str">
        <f t="shared" si="782"/>
        <v/>
      </c>
    </row>
    <row r="3302" spans="1:54" x14ac:dyDescent="0.25">
      <c r="A3302" s="4"/>
      <c r="B3302" s="37"/>
      <c r="C3302" s="124"/>
      <c r="D3302" s="39"/>
      <c r="E3302" s="125"/>
      <c r="F3302" s="48"/>
      <c r="G3302" s="4"/>
      <c r="H3302" s="4"/>
      <c r="I3302" s="95" t="str">
        <f>IF($C3302="", "", IF(IFERROR(INDEX(Ingredients!$C$11:$C$310, MATCH($C3302, Ingredients!$B$11:$B$310, 0)), "")="", "", IFERROR(INDEX(Ingredients!$C$11:$C$310, MATCH($C3302, Ingredients!$B$11:$B$310, 0)), "")))</f>
        <v/>
      </c>
      <c r="J3302" s="73" t="str">
        <f>IF($B3302="", "", IF(IFERROR(INDEX(Meals!$C$11:$C$260, MATCH($B3302, Meals!$B$11:$B$260, 0)), "")="", "", IFERROR(INDEX(Meals!$C$11:$C$260, MATCH($B3302, Meals!$B$11:$B$260, 0)), "")))</f>
        <v/>
      </c>
      <c r="K3302" s="4"/>
      <c r="L3302" s="72" t="str">
        <f t="shared" si="772"/>
        <v/>
      </c>
      <c r="M3302" s="73" t="str">
        <f t="shared" si="773"/>
        <v/>
      </c>
      <c r="N3302" s="4"/>
      <c r="O3302" s="78" t="str">
        <f t="shared" si="774"/>
        <v/>
      </c>
      <c r="P3302" s="79" t="str">
        <f t="shared" si="775"/>
        <v/>
      </c>
      <c r="Q3302" s="4"/>
      <c r="R3302" s="90" t="str">
        <f t="shared" si="776"/>
        <v/>
      </c>
      <c r="S3302" s="4"/>
      <c r="Y3302" s="18" t="str">
        <f t="shared" si="777"/>
        <v/>
      </c>
      <c r="AA3302" s="18" t="str">
        <f t="shared" si="768"/>
        <v/>
      </c>
      <c r="AB3302" s="18" t="str">
        <f t="shared" si="769"/>
        <v/>
      </c>
      <c r="AC3302" s="18" t="str">
        <f t="shared" si="778"/>
        <v/>
      </c>
      <c r="AD3302" s="18" t="str">
        <f t="shared" si="778"/>
        <v/>
      </c>
      <c r="AE3302" s="18" t="str">
        <f t="shared" si="779"/>
        <v/>
      </c>
      <c r="AG3302" s="95" t="str">
        <f>IF($C3302="", "", IF(IFERROR(INDEX(Ingredients!C$11:C$310, MATCH($C3302, Ingredients!$B$11:$B$310, 0)), "")="", "", IFERROR(INDEX(Ingredients!C$11:C$310, MATCH($C3302, Ingredients!$B$11:$B$310, 0)), "")))</f>
        <v/>
      </c>
      <c r="AH3302" s="105" t="str">
        <f>IF($C3302="", "", IF(IFERROR(INDEX(Ingredients!D$11:D$310, MATCH($C3302, Ingredients!$B$11:$B$310, 0)), "")="", "", IFERROR(INDEX(Ingredients!D$11:D$310, MATCH($C3302, Ingredients!$B$11:$B$310, 0)), "")))</f>
        <v/>
      </c>
      <c r="AI3302" s="106" t="str">
        <f>IF($C3302="", "", IF(IFERROR(INDEX(Ingredients!E$11:E$310, MATCH($C3302, Ingredients!$B$11:$B$310, 0)), "")="", "", IFERROR(INDEX(Ingredients!E$11:E$310, MATCH($C3302, Ingredients!$B$11:$B$310, 0)), "")))</f>
        <v/>
      </c>
      <c r="AJ3302" s="108" t="str">
        <f>IF($C3302="", "", IF(IFERROR(INDEX(Ingredients!F$11:F$310, MATCH($C3302, Ingredients!$B$11:$B$310, 0)), "")="", "", IFERROR(INDEX(Ingredients!F$11:F$310, MATCH($C3302, Ingredients!$B$11:$B$310, 0)), "")))</f>
        <v/>
      </c>
      <c r="AK3302" s="106" t="str">
        <f>IF($C3302="", "", IF(IFERROR(INDEX(Ingredients!G$11:G$310, MATCH($C3302, Ingredients!$B$11:$B$310, 0)), "")="", "", IFERROR(INDEX(Ingredients!G$11:G$310, MATCH($C3302, Ingredients!$B$11:$B$310, 0)), "")))</f>
        <v/>
      </c>
      <c r="AL3302" s="79" t="str">
        <f>IF($C3302="", "", IF(IFERROR(INDEX(Ingredients!H$11:H$310, MATCH($C3302, Ingredients!$B$11:$B$310, 0)), "")="", "", IFERROR(INDEX(Ingredients!H$11:H$310, MATCH($C3302, Ingredients!$B$11:$B$310, 0)), "")))</f>
        <v/>
      </c>
      <c r="AN3302" s="83" t="str">
        <f t="shared" si="770"/>
        <v/>
      </c>
      <c r="AP3302" s="114" t="str">
        <f t="shared" si="780"/>
        <v/>
      </c>
      <c r="AR3302" s="117" t="str">
        <f>IF($C3302="", "", IF(IFERROR(INDEX(Ingredients!$AI$11:$AI$310, MATCH($C3302, Ingredients!$B$11:$B$310, 0)), "")="", "", IFERROR(INDEX(Ingredients!$AI$11:$AI$310, MATCH($C3302, Ingredients!$B$11:$B$310, 0)), "")))</f>
        <v/>
      </c>
      <c r="AT3302" s="120" t="str">
        <f t="shared" si="781"/>
        <v/>
      </c>
      <c r="AV3302" s="90" t="str">
        <f t="shared" si="771"/>
        <v/>
      </c>
      <c r="AX3302" s="90" t="str">
        <f>IF($AV3302="", "", COUNTIF($AV$11:$AV$5010, "&lt;"&amp;$AV3302)+1+COUNTIF($AV$11:$AV3302, $AV3302)-1)</f>
        <v/>
      </c>
      <c r="AZ3302" s="111" t="str">
        <f>IF($B3302="", "", SUMIF('Shopping List'!$AV$11:$AV$25, $B3302, 'Shopping List'!$BN$11:$BN$25))</f>
        <v/>
      </c>
      <c r="BB3302" s="117" t="str">
        <f t="shared" si="782"/>
        <v/>
      </c>
    </row>
    <row r="3303" spans="1:54" x14ac:dyDescent="0.25">
      <c r="A3303" s="4"/>
      <c r="B3303" s="37"/>
      <c r="C3303" s="124"/>
      <c r="D3303" s="39"/>
      <c r="E3303" s="125"/>
      <c r="F3303" s="48"/>
      <c r="G3303" s="4"/>
      <c r="H3303" s="4"/>
      <c r="I3303" s="95" t="str">
        <f>IF($C3303="", "", IF(IFERROR(INDEX(Ingredients!$C$11:$C$310, MATCH($C3303, Ingredients!$B$11:$B$310, 0)), "")="", "", IFERROR(INDEX(Ingredients!$C$11:$C$310, MATCH($C3303, Ingredients!$B$11:$B$310, 0)), "")))</f>
        <v/>
      </c>
      <c r="J3303" s="73" t="str">
        <f>IF($B3303="", "", IF(IFERROR(INDEX(Meals!$C$11:$C$260, MATCH($B3303, Meals!$B$11:$B$260, 0)), "")="", "", IFERROR(INDEX(Meals!$C$11:$C$260, MATCH($B3303, Meals!$B$11:$B$260, 0)), "")))</f>
        <v/>
      </c>
      <c r="K3303" s="4"/>
      <c r="L3303" s="72" t="str">
        <f t="shared" si="772"/>
        <v/>
      </c>
      <c r="M3303" s="73" t="str">
        <f t="shared" si="773"/>
        <v/>
      </c>
      <c r="N3303" s="4"/>
      <c r="O3303" s="78" t="str">
        <f t="shared" si="774"/>
        <v/>
      </c>
      <c r="P3303" s="79" t="str">
        <f t="shared" si="775"/>
        <v/>
      </c>
      <c r="Q3303" s="4"/>
      <c r="R3303" s="90" t="str">
        <f t="shared" si="776"/>
        <v/>
      </c>
      <c r="S3303" s="4"/>
      <c r="Y3303" s="18" t="str">
        <f t="shared" si="777"/>
        <v/>
      </c>
      <c r="AA3303" s="18" t="str">
        <f t="shared" si="768"/>
        <v/>
      </c>
      <c r="AB3303" s="18" t="str">
        <f t="shared" si="769"/>
        <v/>
      </c>
      <c r="AC3303" s="18" t="str">
        <f t="shared" si="778"/>
        <v/>
      </c>
      <c r="AD3303" s="18" t="str">
        <f t="shared" si="778"/>
        <v/>
      </c>
      <c r="AE3303" s="18" t="str">
        <f t="shared" si="779"/>
        <v/>
      </c>
      <c r="AG3303" s="95" t="str">
        <f>IF($C3303="", "", IF(IFERROR(INDEX(Ingredients!C$11:C$310, MATCH($C3303, Ingredients!$B$11:$B$310, 0)), "")="", "", IFERROR(INDEX(Ingredients!C$11:C$310, MATCH($C3303, Ingredients!$B$11:$B$310, 0)), "")))</f>
        <v/>
      </c>
      <c r="AH3303" s="105" t="str">
        <f>IF($C3303="", "", IF(IFERROR(INDEX(Ingredients!D$11:D$310, MATCH($C3303, Ingredients!$B$11:$B$310, 0)), "")="", "", IFERROR(INDEX(Ingredients!D$11:D$310, MATCH($C3303, Ingredients!$B$11:$B$310, 0)), "")))</f>
        <v/>
      </c>
      <c r="AI3303" s="106" t="str">
        <f>IF($C3303="", "", IF(IFERROR(INDEX(Ingredients!E$11:E$310, MATCH($C3303, Ingredients!$B$11:$B$310, 0)), "")="", "", IFERROR(INDEX(Ingredients!E$11:E$310, MATCH($C3303, Ingredients!$B$11:$B$310, 0)), "")))</f>
        <v/>
      </c>
      <c r="AJ3303" s="108" t="str">
        <f>IF($C3303="", "", IF(IFERROR(INDEX(Ingredients!F$11:F$310, MATCH($C3303, Ingredients!$B$11:$B$310, 0)), "")="", "", IFERROR(INDEX(Ingredients!F$11:F$310, MATCH($C3303, Ingredients!$B$11:$B$310, 0)), "")))</f>
        <v/>
      </c>
      <c r="AK3303" s="106" t="str">
        <f>IF($C3303="", "", IF(IFERROR(INDEX(Ingredients!G$11:G$310, MATCH($C3303, Ingredients!$B$11:$B$310, 0)), "")="", "", IFERROR(INDEX(Ingredients!G$11:G$310, MATCH($C3303, Ingredients!$B$11:$B$310, 0)), "")))</f>
        <v/>
      </c>
      <c r="AL3303" s="79" t="str">
        <f>IF($C3303="", "", IF(IFERROR(INDEX(Ingredients!H$11:H$310, MATCH($C3303, Ingredients!$B$11:$B$310, 0)), "")="", "", IFERROR(INDEX(Ingredients!H$11:H$310, MATCH($C3303, Ingredients!$B$11:$B$310, 0)), "")))</f>
        <v/>
      </c>
      <c r="AN3303" s="83" t="str">
        <f t="shared" si="770"/>
        <v/>
      </c>
      <c r="AP3303" s="114" t="str">
        <f t="shared" si="780"/>
        <v/>
      </c>
      <c r="AR3303" s="117" t="str">
        <f>IF($C3303="", "", IF(IFERROR(INDEX(Ingredients!$AI$11:$AI$310, MATCH($C3303, Ingredients!$B$11:$B$310, 0)), "")="", "", IFERROR(INDEX(Ingredients!$AI$11:$AI$310, MATCH($C3303, Ingredients!$B$11:$B$310, 0)), "")))</f>
        <v/>
      </c>
      <c r="AT3303" s="120" t="str">
        <f t="shared" si="781"/>
        <v/>
      </c>
      <c r="AV3303" s="90" t="str">
        <f t="shared" si="771"/>
        <v/>
      </c>
      <c r="AX3303" s="90" t="str">
        <f>IF($AV3303="", "", COUNTIF($AV$11:$AV$5010, "&lt;"&amp;$AV3303)+1+COUNTIF($AV$11:$AV3303, $AV3303)-1)</f>
        <v/>
      </c>
      <c r="AZ3303" s="111" t="str">
        <f>IF($B3303="", "", SUMIF('Shopping List'!$AV$11:$AV$25, $B3303, 'Shopping List'!$BN$11:$BN$25))</f>
        <v/>
      </c>
      <c r="BB3303" s="117" t="str">
        <f t="shared" si="782"/>
        <v/>
      </c>
    </row>
    <row r="3304" spans="1:54" x14ac:dyDescent="0.25">
      <c r="A3304" s="4"/>
      <c r="B3304" s="37"/>
      <c r="C3304" s="124"/>
      <c r="D3304" s="39"/>
      <c r="E3304" s="125"/>
      <c r="F3304" s="48"/>
      <c r="G3304" s="4"/>
      <c r="H3304" s="4"/>
      <c r="I3304" s="95" t="str">
        <f>IF($C3304="", "", IF(IFERROR(INDEX(Ingredients!$C$11:$C$310, MATCH($C3304, Ingredients!$B$11:$B$310, 0)), "")="", "", IFERROR(INDEX(Ingredients!$C$11:$C$310, MATCH($C3304, Ingredients!$B$11:$B$310, 0)), "")))</f>
        <v/>
      </c>
      <c r="J3304" s="73" t="str">
        <f>IF($B3304="", "", IF(IFERROR(INDEX(Meals!$C$11:$C$260, MATCH($B3304, Meals!$B$11:$B$260, 0)), "")="", "", IFERROR(INDEX(Meals!$C$11:$C$260, MATCH($B3304, Meals!$B$11:$B$260, 0)), "")))</f>
        <v/>
      </c>
      <c r="K3304" s="4"/>
      <c r="L3304" s="72" t="str">
        <f t="shared" si="772"/>
        <v/>
      </c>
      <c r="M3304" s="73" t="str">
        <f t="shared" si="773"/>
        <v/>
      </c>
      <c r="N3304" s="4"/>
      <c r="O3304" s="78" t="str">
        <f t="shared" si="774"/>
        <v/>
      </c>
      <c r="P3304" s="79" t="str">
        <f t="shared" si="775"/>
        <v/>
      </c>
      <c r="Q3304" s="4"/>
      <c r="R3304" s="90" t="str">
        <f t="shared" si="776"/>
        <v/>
      </c>
      <c r="S3304" s="4"/>
      <c r="Y3304" s="18" t="str">
        <f t="shared" si="777"/>
        <v/>
      </c>
      <c r="AA3304" s="18" t="str">
        <f t="shared" si="768"/>
        <v/>
      </c>
      <c r="AB3304" s="18" t="str">
        <f t="shared" si="769"/>
        <v/>
      </c>
      <c r="AC3304" s="18" t="str">
        <f t="shared" si="778"/>
        <v/>
      </c>
      <c r="AD3304" s="18" t="str">
        <f t="shared" si="778"/>
        <v/>
      </c>
      <c r="AE3304" s="18" t="str">
        <f t="shared" si="779"/>
        <v/>
      </c>
      <c r="AG3304" s="95" t="str">
        <f>IF($C3304="", "", IF(IFERROR(INDEX(Ingredients!C$11:C$310, MATCH($C3304, Ingredients!$B$11:$B$310, 0)), "")="", "", IFERROR(INDEX(Ingredients!C$11:C$310, MATCH($C3304, Ingredients!$B$11:$B$310, 0)), "")))</f>
        <v/>
      </c>
      <c r="AH3304" s="105" t="str">
        <f>IF($C3304="", "", IF(IFERROR(INDEX(Ingredients!D$11:D$310, MATCH($C3304, Ingredients!$B$11:$B$310, 0)), "")="", "", IFERROR(INDEX(Ingredients!D$11:D$310, MATCH($C3304, Ingredients!$B$11:$B$310, 0)), "")))</f>
        <v/>
      </c>
      <c r="AI3304" s="106" t="str">
        <f>IF($C3304="", "", IF(IFERROR(INDEX(Ingredients!E$11:E$310, MATCH($C3304, Ingredients!$B$11:$B$310, 0)), "")="", "", IFERROR(INDEX(Ingredients!E$11:E$310, MATCH($C3304, Ingredients!$B$11:$B$310, 0)), "")))</f>
        <v/>
      </c>
      <c r="AJ3304" s="108" t="str">
        <f>IF($C3304="", "", IF(IFERROR(INDEX(Ingredients!F$11:F$310, MATCH($C3304, Ingredients!$B$11:$B$310, 0)), "")="", "", IFERROR(INDEX(Ingredients!F$11:F$310, MATCH($C3304, Ingredients!$B$11:$B$310, 0)), "")))</f>
        <v/>
      </c>
      <c r="AK3304" s="106" t="str">
        <f>IF($C3304="", "", IF(IFERROR(INDEX(Ingredients!G$11:G$310, MATCH($C3304, Ingredients!$B$11:$B$310, 0)), "")="", "", IFERROR(INDEX(Ingredients!G$11:G$310, MATCH($C3304, Ingredients!$B$11:$B$310, 0)), "")))</f>
        <v/>
      </c>
      <c r="AL3304" s="79" t="str">
        <f>IF($C3304="", "", IF(IFERROR(INDEX(Ingredients!H$11:H$310, MATCH($C3304, Ingredients!$B$11:$B$310, 0)), "")="", "", IFERROR(INDEX(Ingredients!H$11:H$310, MATCH($C3304, Ingredients!$B$11:$B$310, 0)), "")))</f>
        <v/>
      </c>
      <c r="AN3304" s="83" t="str">
        <f t="shared" si="770"/>
        <v/>
      </c>
      <c r="AP3304" s="114" t="str">
        <f t="shared" si="780"/>
        <v/>
      </c>
      <c r="AR3304" s="117" t="str">
        <f>IF($C3304="", "", IF(IFERROR(INDEX(Ingredients!$AI$11:$AI$310, MATCH($C3304, Ingredients!$B$11:$B$310, 0)), "")="", "", IFERROR(INDEX(Ingredients!$AI$11:$AI$310, MATCH($C3304, Ingredients!$B$11:$B$310, 0)), "")))</f>
        <v/>
      </c>
      <c r="AT3304" s="120" t="str">
        <f t="shared" si="781"/>
        <v/>
      </c>
      <c r="AV3304" s="90" t="str">
        <f t="shared" si="771"/>
        <v/>
      </c>
      <c r="AX3304" s="90" t="str">
        <f>IF($AV3304="", "", COUNTIF($AV$11:$AV$5010, "&lt;"&amp;$AV3304)+1+COUNTIF($AV$11:$AV3304, $AV3304)-1)</f>
        <v/>
      </c>
      <c r="AZ3304" s="111" t="str">
        <f>IF($B3304="", "", SUMIF('Shopping List'!$AV$11:$AV$25, $B3304, 'Shopping List'!$BN$11:$BN$25))</f>
        <v/>
      </c>
      <c r="BB3304" s="117" t="str">
        <f t="shared" si="782"/>
        <v/>
      </c>
    </row>
    <row r="3305" spans="1:54" x14ac:dyDescent="0.25">
      <c r="A3305" s="4"/>
      <c r="B3305" s="37"/>
      <c r="C3305" s="124"/>
      <c r="D3305" s="39"/>
      <c r="E3305" s="125"/>
      <c r="F3305" s="48"/>
      <c r="G3305" s="4"/>
      <c r="H3305" s="4"/>
      <c r="I3305" s="95" t="str">
        <f>IF($C3305="", "", IF(IFERROR(INDEX(Ingredients!$C$11:$C$310, MATCH($C3305, Ingredients!$B$11:$B$310, 0)), "")="", "", IFERROR(INDEX(Ingredients!$C$11:$C$310, MATCH($C3305, Ingredients!$B$11:$B$310, 0)), "")))</f>
        <v/>
      </c>
      <c r="J3305" s="73" t="str">
        <f>IF($B3305="", "", IF(IFERROR(INDEX(Meals!$C$11:$C$260, MATCH($B3305, Meals!$B$11:$B$260, 0)), "")="", "", IFERROR(INDEX(Meals!$C$11:$C$260, MATCH($B3305, Meals!$B$11:$B$260, 0)), "")))</f>
        <v/>
      </c>
      <c r="K3305" s="4"/>
      <c r="L3305" s="72" t="str">
        <f t="shared" si="772"/>
        <v/>
      </c>
      <c r="M3305" s="73" t="str">
        <f t="shared" si="773"/>
        <v/>
      </c>
      <c r="N3305" s="4"/>
      <c r="O3305" s="78" t="str">
        <f t="shared" si="774"/>
        <v/>
      </c>
      <c r="P3305" s="79" t="str">
        <f t="shared" si="775"/>
        <v/>
      </c>
      <c r="Q3305" s="4"/>
      <c r="R3305" s="90" t="str">
        <f t="shared" si="776"/>
        <v/>
      </c>
      <c r="S3305" s="4"/>
      <c r="Y3305" s="18" t="str">
        <f t="shared" si="777"/>
        <v/>
      </c>
      <c r="AA3305" s="18" t="str">
        <f t="shared" si="768"/>
        <v/>
      </c>
      <c r="AB3305" s="18" t="str">
        <f t="shared" si="769"/>
        <v/>
      </c>
      <c r="AC3305" s="18" t="str">
        <f t="shared" si="778"/>
        <v/>
      </c>
      <c r="AD3305" s="18" t="str">
        <f t="shared" si="778"/>
        <v/>
      </c>
      <c r="AE3305" s="18" t="str">
        <f t="shared" si="779"/>
        <v/>
      </c>
      <c r="AG3305" s="95" t="str">
        <f>IF($C3305="", "", IF(IFERROR(INDEX(Ingredients!C$11:C$310, MATCH($C3305, Ingredients!$B$11:$B$310, 0)), "")="", "", IFERROR(INDEX(Ingredients!C$11:C$310, MATCH($C3305, Ingredients!$B$11:$B$310, 0)), "")))</f>
        <v/>
      </c>
      <c r="AH3305" s="105" t="str">
        <f>IF($C3305="", "", IF(IFERROR(INDEX(Ingredients!D$11:D$310, MATCH($C3305, Ingredients!$B$11:$B$310, 0)), "")="", "", IFERROR(INDEX(Ingredients!D$11:D$310, MATCH($C3305, Ingredients!$B$11:$B$310, 0)), "")))</f>
        <v/>
      </c>
      <c r="AI3305" s="106" t="str">
        <f>IF($C3305="", "", IF(IFERROR(INDEX(Ingredients!E$11:E$310, MATCH($C3305, Ingredients!$B$11:$B$310, 0)), "")="", "", IFERROR(INDEX(Ingredients!E$11:E$310, MATCH($C3305, Ingredients!$B$11:$B$310, 0)), "")))</f>
        <v/>
      </c>
      <c r="AJ3305" s="108" t="str">
        <f>IF($C3305="", "", IF(IFERROR(INDEX(Ingredients!F$11:F$310, MATCH($C3305, Ingredients!$B$11:$B$310, 0)), "")="", "", IFERROR(INDEX(Ingredients!F$11:F$310, MATCH($C3305, Ingredients!$B$11:$B$310, 0)), "")))</f>
        <v/>
      </c>
      <c r="AK3305" s="106" t="str">
        <f>IF($C3305="", "", IF(IFERROR(INDEX(Ingredients!G$11:G$310, MATCH($C3305, Ingredients!$B$11:$B$310, 0)), "")="", "", IFERROR(INDEX(Ingredients!G$11:G$310, MATCH($C3305, Ingredients!$B$11:$B$310, 0)), "")))</f>
        <v/>
      </c>
      <c r="AL3305" s="79" t="str">
        <f>IF($C3305="", "", IF(IFERROR(INDEX(Ingredients!H$11:H$310, MATCH($C3305, Ingredients!$B$11:$B$310, 0)), "")="", "", IFERROR(INDEX(Ingredients!H$11:H$310, MATCH($C3305, Ingredients!$B$11:$B$310, 0)), "")))</f>
        <v/>
      </c>
      <c r="AN3305" s="83" t="str">
        <f t="shared" si="770"/>
        <v/>
      </c>
      <c r="AP3305" s="114" t="str">
        <f t="shared" si="780"/>
        <v/>
      </c>
      <c r="AR3305" s="117" t="str">
        <f>IF($C3305="", "", IF(IFERROR(INDEX(Ingredients!$AI$11:$AI$310, MATCH($C3305, Ingredients!$B$11:$B$310, 0)), "")="", "", IFERROR(INDEX(Ingredients!$AI$11:$AI$310, MATCH($C3305, Ingredients!$B$11:$B$310, 0)), "")))</f>
        <v/>
      </c>
      <c r="AT3305" s="120" t="str">
        <f t="shared" si="781"/>
        <v/>
      </c>
      <c r="AV3305" s="90" t="str">
        <f t="shared" si="771"/>
        <v/>
      </c>
      <c r="AX3305" s="90" t="str">
        <f>IF($AV3305="", "", COUNTIF($AV$11:$AV$5010, "&lt;"&amp;$AV3305)+1+COUNTIF($AV$11:$AV3305, $AV3305)-1)</f>
        <v/>
      </c>
      <c r="AZ3305" s="111" t="str">
        <f>IF($B3305="", "", SUMIF('Shopping List'!$AV$11:$AV$25, $B3305, 'Shopping List'!$BN$11:$BN$25))</f>
        <v/>
      </c>
      <c r="BB3305" s="117" t="str">
        <f t="shared" si="782"/>
        <v/>
      </c>
    </row>
    <row r="3306" spans="1:54" x14ac:dyDescent="0.25">
      <c r="A3306" s="4"/>
      <c r="B3306" s="37"/>
      <c r="C3306" s="124"/>
      <c r="D3306" s="39"/>
      <c r="E3306" s="125"/>
      <c r="F3306" s="48"/>
      <c r="G3306" s="4"/>
      <c r="H3306" s="4"/>
      <c r="I3306" s="95" t="str">
        <f>IF($C3306="", "", IF(IFERROR(INDEX(Ingredients!$C$11:$C$310, MATCH($C3306, Ingredients!$B$11:$B$310, 0)), "")="", "", IFERROR(INDEX(Ingredients!$C$11:$C$310, MATCH($C3306, Ingredients!$B$11:$B$310, 0)), "")))</f>
        <v/>
      </c>
      <c r="J3306" s="73" t="str">
        <f>IF($B3306="", "", IF(IFERROR(INDEX(Meals!$C$11:$C$260, MATCH($B3306, Meals!$B$11:$B$260, 0)), "")="", "", IFERROR(INDEX(Meals!$C$11:$C$260, MATCH($B3306, Meals!$B$11:$B$260, 0)), "")))</f>
        <v/>
      </c>
      <c r="K3306" s="4"/>
      <c r="L3306" s="72" t="str">
        <f t="shared" si="772"/>
        <v/>
      </c>
      <c r="M3306" s="73" t="str">
        <f t="shared" si="773"/>
        <v/>
      </c>
      <c r="N3306" s="4"/>
      <c r="O3306" s="78" t="str">
        <f t="shared" si="774"/>
        <v/>
      </c>
      <c r="P3306" s="79" t="str">
        <f t="shared" si="775"/>
        <v/>
      </c>
      <c r="Q3306" s="4"/>
      <c r="R3306" s="90" t="str">
        <f t="shared" si="776"/>
        <v/>
      </c>
      <c r="S3306" s="4"/>
      <c r="Y3306" s="18" t="str">
        <f t="shared" si="777"/>
        <v/>
      </c>
      <c r="AA3306" s="18" t="str">
        <f t="shared" si="768"/>
        <v/>
      </c>
      <c r="AB3306" s="18" t="str">
        <f t="shared" si="769"/>
        <v/>
      </c>
      <c r="AC3306" s="18" t="str">
        <f t="shared" si="778"/>
        <v/>
      </c>
      <c r="AD3306" s="18" t="str">
        <f t="shared" si="778"/>
        <v/>
      </c>
      <c r="AE3306" s="18" t="str">
        <f t="shared" si="779"/>
        <v/>
      </c>
      <c r="AG3306" s="95" t="str">
        <f>IF($C3306="", "", IF(IFERROR(INDEX(Ingredients!C$11:C$310, MATCH($C3306, Ingredients!$B$11:$B$310, 0)), "")="", "", IFERROR(INDEX(Ingredients!C$11:C$310, MATCH($C3306, Ingredients!$B$11:$B$310, 0)), "")))</f>
        <v/>
      </c>
      <c r="AH3306" s="105" t="str">
        <f>IF($C3306="", "", IF(IFERROR(INDEX(Ingredients!D$11:D$310, MATCH($C3306, Ingredients!$B$11:$B$310, 0)), "")="", "", IFERROR(INDEX(Ingredients!D$11:D$310, MATCH($C3306, Ingredients!$B$11:$B$310, 0)), "")))</f>
        <v/>
      </c>
      <c r="AI3306" s="106" t="str">
        <f>IF($C3306="", "", IF(IFERROR(INDEX(Ingredients!E$11:E$310, MATCH($C3306, Ingredients!$B$11:$B$310, 0)), "")="", "", IFERROR(INDEX(Ingredients!E$11:E$310, MATCH($C3306, Ingredients!$B$11:$B$310, 0)), "")))</f>
        <v/>
      </c>
      <c r="AJ3306" s="108" t="str">
        <f>IF($C3306="", "", IF(IFERROR(INDEX(Ingredients!F$11:F$310, MATCH($C3306, Ingredients!$B$11:$B$310, 0)), "")="", "", IFERROR(INDEX(Ingredients!F$11:F$310, MATCH($C3306, Ingredients!$B$11:$B$310, 0)), "")))</f>
        <v/>
      </c>
      <c r="AK3306" s="106" t="str">
        <f>IF($C3306="", "", IF(IFERROR(INDEX(Ingredients!G$11:G$310, MATCH($C3306, Ingredients!$B$11:$B$310, 0)), "")="", "", IFERROR(INDEX(Ingredients!G$11:G$310, MATCH($C3306, Ingredients!$B$11:$B$310, 0)), "")))</f>
        <v/>
      </c>
      <c r="AL3306" s="79" t="str">
        <f>IF($C3306="", "", IF(IFERROR(INDEX(Ingredients!H$11:H$310, MATCH($C3306, Ingredients!$B$11:$B$310, 0)), "")="", "", IFERROR(INDEX(Ingredients!H$11:H$310, MATCH($C3306, Ingredients!$B$11:$B$310, 0)), "")))</f>
        <v/>
      </c>
      <c r="AN3306" s="83" t="str">
        <f t="shared" si="770"/>
        <v/>
      </c>
      <c r="AP3306" s="114" t="str">
        <f t="shared" si="780"/>
        <v/>
      </c>
      <c r="AR3306" s="117" t="str">
        <f>IF($C3306="", "", IF(IFERROR(INDEX(Ingredients!$AI$11:$AI$310, MATCH($C3306, Ingredients!$B$11:$B$310, 0)), "")="", "", IFERROR(INDEX(Ingredients!$AI$11:$AI$310, MATCH($C3306, Ingredients!$B$11:$B$310, 0)), "")))</f>
        <v/>
      </c>
      <c r="AT3306" s="120" t="str">
        <f t="shared" si="781"/>
        <v/>
      </c>
      <c r="AV3306" s="90" t="str">
        <f t="shared" si="771"/>
        <v/>
      </c>
      <c r="AX3306" s="90" t="str">
        <f>IF($AV3306="", "", COUNTIF($AV$11:$AV$5010, "&lt;"&amp;$AV3306)+1+COUNTIF($AV$11:$AV3306, $AV3306)-1)</f>
        <v/>
      </c>
      <c r="AZ3306" s="111" t="str">
        <f>IF($B3306="", "", SUMIF('Shopping List'!$AV$11:$AV$25, $B3306, 'Shopping List'!$BN$11:$BN$25))</f>
        <v/>
      </c>
      <c r="BB3306" s="117" t="str">
        <f t="shared" si="782"/>
        <v/>
      </c>
    </row>
    <row r="3307" spans="1:54" x14ac:dyDescent="0.25">
      <c r="A3307" s="4"/>
      <c r="B3307" s="37"/>
      <c r="C3307" s="124"/>
      <c r="D3307" s="39"/>
      <c r="E3307" s="125"/>
      <c r="F3307" s="48"/>
      <c r="G3307" s="4"/>
      <c r="H3307" s="4"/>
      <c r="I3307" s="95" t="str">
        <f>IF($C3307="", "", IF(IFERROR(INDEX(Ingredients!$C$11:$C$310, MATCH($C3307, Ingredients!$B$11:$B$310, 0)), "")="", "", IFERROR(INDEX(Ingredients!$C$11:$C$310, MATCH($C3307, Ingredients!$B$11:$B$310, 0)), "")))</f>
        <v/>
      </c>
      <c r="J3307" s="73" t="str">
        <f>IF($B3307="", "", IF(IFERROR(INDEX(Meals!$C$11:$C$260, MATCH($B3307, Meals!$B$11:$B$260, 0)), "")="", "", IFERROR(INDEX(Meals!$C$11:$C$260, MATCH($B3307, Meals!$B$11:$B$260, 0)), "")))</f>
        <v/>
      </c>
      <c r="K3307" s="4"/>
      <c r="L3307" s="72" t="str">
        <f t="shared" si="772"/>
        <v/>
      </c>
      <c r="M3307" s="73" t="str">
        <f t="shared" si="773"/>
        <v/>
      </c>
      <c r="N3307" s="4"/>
      <c r="O3307" s="78" t="str">
        <f t="shared" si="774"/>
        <v/>
      </c>
      <c r="P3307" s="79" t="str">
        <f t="shared" si="775"/>
        <v/>
      </c>
      <c r="Q3307" s="4"/>
      <c r="R3307" s="90" t="str">
        <f t="shared" si="776"/>
        <v/>
      </c>
      <c r="S3307" s="4"/>
      <c r="Y3307" s="18" t="str">
        <f t="shared" si="777"/>
        <v/>
      </c>
      <c r="AA3307" s="18" t="str">
        <f t="shared" si="768"/>
        <v/>
      </c>
      <c r="AB3307" s="18" t="str">
        <f t="shared" si="769"/>
        <v/>
      </c>
      <c r="AC3307" s="18" t="str">
        <f t="shared" si="778"/>
        <v/>
      </c>
      <c r="AD3307" s="18" t="str">
        <f t="shared" si="778"/>
        <v/>
      </c>
      <c r="AE3307" s="18" t="str">
        <f t="shared" si="779"/>
        <v/>
      </c>
      <c r="AG3307" s="95" t="str">
        <f>IF($C3307="", "", IF(IFERROR(INDEX(Ingredients!C$11:C$310, MATCH($C3307, Ingredients!$B$11:$B$310, 0)), "")="", "", IFERROR(INDEX(Ingredients!C$11:C$310, MATCH($C3307, Ingredients!$B$11:$B$310, 0)), "")))</f>
        <v/>
      </c>
      <c r="AH3307" s="105" t="str">
        <f>IF($C3307="", "", IF(IFERROR(INDEX(Ingredients!D$11:D$310, MATCH($C3307, Ingredients!$B$11:$B$310, 0)), "")="", "", IFERROR(INDEX(Ingredients!D$11:D$310, MATCH($C3307, Ingredients!$B$11:$B$310, 0)), "")))</f>
        <v/>
      </c>
      <c r="AI3307" s="106" t="str">
        <f>IF($C3307="", "", IF(IFERROR(INDEX(Ingredients!E$11:E$310, MATCH($C3307, Ingredients!$B$11:$B$310, 0)), "")="", "", IFERROR(INDEX(Ingredients!E$11:E$310, MATCH($C3307, Ingredients!$B$11:$B$310, 0)), "")))</f>
        <v/>
      </c>
      <c r="AJ3307" s="108" t="str">
        <f>IF($C3307="", "", IF(IFERROR(INDEX(Ingredients!F$11:F$310, MATCH($C3307, Ingredients!$B$11:$B$310, 0)), "")="", "", IFERROR(INDEX(Ingredients!F$11:F$310, MATCH($C3307, Ingredients!$B$11:$B$310, 0)), "")))</f>
        <v/>
      </c>
      <c r="AK3307" s="106" t="str">
        <f>IF($C3307="", "", IF(IFERROR(INDEX(Ingredients!G$11:G$310, MATCH($C3307, Ingredients!$B$11:$B$310, 0)), "")="", "", IFERROR(INDEX(Ingredients!G$11:G$310, MATCH($C3307, Ingredients!$B$11:$B$310, 0)), "")))</f>
        <v/>
      </c>
      <c r="AL3307" s="79" t="str">
        <f>IF($C3307="", "", IF(IFERROR(INDEX(Ingredients!H$11:H$310, MATCH($C3307, Ingredients!$B$11:$B$310, 0)), "")="", "", IFERROR(INDEX(Ingredients!H$11:H$310, MATCH($C3307, Ingredients!$B$11:$B$310, 0)), "")))</f>
        <v/>
      </c>
      <c r="AN3307" s="83" t="str">
        <f t="shared" si="770"/>
        <v/>
      </c>
      <c r="AP3307" s="114" t="str">
        <f t="shared" si="780"/>
        <v/>
      </c>
      <c r="AR3307" s="117" t="str">
        <f>IF($C3307="", "", IF(IFERROR(INDEX(Ingredients!$AI$11:$AI$310, MATCH($C3307, Ingredients!$B$11:$B$310, 0)), "")="", "", IFERROR(INDEX(Ingredients!$AI$11:$AI$310, MATCH($C3307, Ingredients!$B$11:$B$310, 0)), "")))</f>
        <v/>
      </c>
      <c r="AT3307" s="120" t="str">
        <f t="shared" si="781"/>
        <v/>
      </c>
      <c r="AV3307" s="90" t="str">
        <f t="shared" si="771"/>
        <v/>
      </c>
      <c r="AX3307" s="90" t="str">
        <f>IF($AV3307="", "", COUNTIF($AV$11:$AV$5010, "&lt;"&amp;$AV3307)+1+COUNTIF($AV$11:$AV3307, $AV3307)-1)</f>
        <v/>
      </c>
      <c r="AZ3307" s="111" t="str">
        <f>IF($B3307="", "", SUMIF('Shopping List'!$AV$11:$AV$25, $B3307, 'Shopping List'!$BN$11:$BN$25))</f>
        <v/>
      </c>
      <c r="BB3307" s="117" t="str">
        <f t="shared" si="782"/>
        <v/>
      </c>
    </row>
    <row r="3308" spans="1:54" x14ac:dyDescent="0.25">
      <c r="A3308" s="4"/>
      <c r="B3308" s="37"/>
      <c r="C3308" s="124"/>
      <c r="D3308" s="39"/>
      <c r="E3308" s="125"/>
      <c r="F3308" s="48"/>
      <c r="G3308" s="4"/>
      <c r="H3308" s="4"/>
      <c r="I3308" s="95" t="str">
        <f>IF($C3308="", "", IF(IFERROR(INDEX(Ingredients!$C$11:$C$310, MATCH($C3308, Ingredients!$B$11:$B$310, 0)), "")="", "", IFERROR(INDEX(Ingredients!$C$11:$C$310, MATCH($C3308, Ingredients!$B$11:$B$310, 0)), "")))</f>
        <v/>
      </c>
      <c r="J3308" s="73" t="str">
        <f>IF($B3308="", "", IF(IFERROR(INDEX(Meals!$C$11:$C$260, MATCH($B3308, Meals!$B$11:$B$260, 0)), "")="", "", IFERROR(INDEX(Meals!$C$11:$C$260, MATCH($B3308, Meals!$B$11:$B$260, 0)), "")))</f>
        <v/>
      </c>
      <c r="K3308" s="4"/>
      <c r="L3308" s="72" t="str">
        <f t="shared" si="772"/>
        <v/>
      </c>
      <c r="M3308" s="73" t="str">
        <f t="shared" si="773"/>
        <v/>
      </c>
      <c r="N3308" s="4"/>
      <c r="O3308" s="78" t="str">
        <f t="shared" si="774"/>
        <v/>
      </c>
      <c r="P3308" s="79" t="str">
        <f t="shared" si="775"/>
        <v/>
      </c>
      <c r="Q3308" s="4"/>
      <c r="R3308" s="90" t="str">
        <f t="shared" si="776"/>
        <v/>
      </c>
      <c r="S3308" s="4"/>
      <c r="Y3308" s="18" t="str">
        <f t="shared" si="777"/>
        <v/>
      </c>
      <c r="AA3308" s="18" t="str">
        <f t="shared" si="768"/>
        <v/>
      </c>
      <c r="AB3308" s="18" t="str">
        <f t="shared" si="769"/>
        <v/>
      </c>
      <c r="AC3308" s="18" t="str">
        <f t="shared" si="778"/>
        <v/>
      </c>
      <c r="AD3308" s="18" t="str">
        <f t="shared" si="778"/>
        <v/>
      </c>
      <c r="AE3308" s="18" t="str">
        <f t="shared" si="779"/>
        <v/>
      </c>
      <c r="AG3308" s="95" t="str">
        <f>IF($C3308="", "", IF(IFERROR(INDEX(Ingredients!C$11:C$310, MATCH($C3308, Ingredients!$B$11:$B$310, 0)), "")="", "", IFERROR(INDEX(Ingredients!C$11:C$310, MATCH($C3308, Ingredients!$B$11:$B$310, 0)), "")))</f>
        <v/>
      </c>
      <c r="AH3308" s="105" t="str">
        <f>IF($C3308="", "", IF(IFERROR(INDEX(Ingredients!D$11:D$310, MATCH($C3308, Ingredients!$B$11:$B$310, 0)), "")="", "", IFERROR(INDEX(Ingredients!D$11:D$310, MATCH($C3308, Ingredients!$B$11:$B$310, 0)), "")))</f>
        <v/>
      </c>
      <c r="AI3308" s="106" t="str">
        <f>IF($C3308="", "", IF(IFERROR(INDEX(Ingredients!E$11:E$310, MATCH($C3308, Ingredients!$B$11:$B$310, 0)), "")="", "", IFERROR(INDEX(Ingredients!E$11:E$310, MATCH($C3308, Ingredients!$B$11:$B$310, 0)), "")))</f>
        <v/>
      </c>
      <c r="AJ3308" s="108" t="str">
        <f>IF($C3308="", "", IF(IFERROR(INDEX(Ingredients!F$11:F$310, MATCH($C3308, Ingredients!$B$11:$B$310, 0)), "")="", "", IFERROR(INDEX(Ingredients!F$11:F$310, MATCH($C3308, Ingredients!$B$11:$B$310, 0)), "")))</f>
        <v/>
      </c>
      <c r="AK3308" s="106" t="str">
        <f>IF($C3308="", "", IF(IFERROR(INDEX(Ingredients!G$11:G$310, MATCH($C3308, Ingredients!$B$11:$B$310, 0)), "")="", "", IFERROR(INDEX(Ingredients!G$11:G$310, MATCH($C3308, Ingredients!$B$11:$B$310, 0)), "")))</f>
        <v/>
      </c>
      <c r="AL3308" s="79" t="str">
        <f>IF($C3308="", "", IF(IFERROR(INDEX(Ingredients!H$11:H$310, MATCH($C3308, Ingredients!$B$11:$B$310, 0)), "")="", "", IFERROR(INDEX(Ingredients!H$11:H$310, MATCH($C3308, Ingredients!$B$11:$B$310, 0)), "")))</f>
        <v/>
      </c>
      <c r="AN3308" s="83" t="str">
        <f t="shared" si="770"/>
        <v/>
      </c>
      <c r="AP3308" s="114" t="str">
        <f t="shared" si="780"/>
        <v/>
      </c>
      <c r="AR3308" s="117" t="str">
        <f>IF($C3308="", "", IF(IFERROR(INDEX(Ingredients!$AI$11:$AI$310, MATCH($C3308, Ingredients!$B$11:$B$310, 0)), "")="", "", IFERROR(INDEX(Ingredients!$AI$11:$AI$310, MATCH($C3308, Ingredients!$B$11:$B$310, 0)), "")))</f>
        <v/>
      </c>
      <c r="AT3308" s="120" t="str">
        <f t="shared" si="781"/>
        <v/>
      </c>
      <c r="AV3308" s="90" t="str">
        <f t="shared" si="771"/>
        <v/>
      </c>
      <c r="AX3308" s="90" t="str">
        <f>IF($AV3308="", "", COUNTIF($AV$11:$AV$5010, "&lt;"&amp;$AV3308)+1+COUNTIF($AV$11:$AV3308, $AV3308)-1)</f>
        <v/>
      </c>
      <c r="AZ3308" s="111" t="str">
        <f>IF($B3308="", "", SUMIF('Shopping List'!$AV$11:$AV$25, $B3308, 'Shopping List'!$BN$11:$BN$25))</f>
        <v/>
      </c>
      <c r="BB3308" s="117" t="str">
        <f t="shared" si="782"/>
        <v/>
      </c>
    </row>
    <row r="3309" spans="1:54" x14ac:dyDescent="0.25">
      <c r="A3309" s="4"/>
      <c r="B3309" s="37"/>
      <c r="C3309" s="124"/>
      <c r="D3309" s="39"/>
      <c r="E3309" s="125"/>
      <c r="F3309" s="48"/>
      <c r="G3309" s="4"/>
      <c r="H3309" s="4"/>
      <c r="I3309" s="95" t="str">
        <f>IF($C3309="", "", IF(IFERROR(INDEX(Ingredients!$C$11:$C$310, MATCH($C3309, Ingredients!$B$11:$B$310, 0)), "")="", "", IFERROR(INDEX(Ingredients!$C$11:$C$310, MATCH($C3309, Ingredients!$B$11:$B$310, 0)), "")))</f>
        <v/>
      </c>
      <c r="J3309" s="73" t="str">
        <f>IF($B3309="", "", IF(IFERROR(INDEX(Meals!$C$11:$C$260, MATCH($B3309, Meals!$B$11:$B$260, 0)), "")="", "", IFERROR(INDEX(Meals!$C$11:$C$260, MATCH($B3309, Meals!$B$11:$B$260, 0)), "")))</f>
        <v/>
      </c>
      <c r="K3309" s="4"/>
      <c r="L3309" s="72" t="str">
        <f t="shared" si="772"/>
        <v/>
      </c>
      <c r="M3309" s="73" t="str">
        <f t="shared" si="773"/>
        <v/>
      </c>
      <c r="N3309" s="4"/>
      <c r="O3309" s="78" t="str">
        <f t="shared" si="774"/>
        <v/>
      </c>
      <c r="P3309" s="79" t="str">
        <f t="shared" si="775"/>
        <v/>
      </c>
      <c r="Q3309" s="4"/>
      <c r="R3309" s="90" t="str">
        <f t="shared" si="776"/>
        <v/>
      </c>
      <c r="S3309" s="4"/>
      <c r="Y3309" s="18" t="str">
        <f t="shared" si="777"/>
        <v/>
      </c>
      <c r="AA3309" s="18" t="str">
        <f t="shared" si="768"/>
        <v/>
      </c>
      <c r="AB3309" s="18" t="str">
        <f t="shared" si="769"/>
        <v/>
      </c>
      <c r="AC3309" s="18" t="str">
        <f t="shared" si="778"/>
        <v/>
      </c>
      <c r="AD3309" s="18" t="str">
        <f t="shared" si="778"/>
        <v/>
      </c>
      <c r="AE3309" s="18" t="str">
        <f t="shared" si="779"/>
        <v/>
      </c>
      <c r="AG3309" s="95" t="str">
        <f>IF($C3309="", "", IF(IFERROR(INDEX(Ingredients!C$11:C$310, MATCH($C3309, Ingredients!$B$11:$B$310, 0)), "")="", "", IFERROR(INDEX(Ingredients!C$11:C$310, MATCH($C3309, Ingredients!$B$11:$B$310, 0)), "")))</f>
        <v/>
      </c>
      <c r="AH3309" s="105" t="str">
        <f>IF($C3309="", "", IF(IFERROR(INDEX(Ingredients!D$11:D$310, MATCH($C3309, Ingredients!$B$11:$B$310, 0)), "")="", "", IFERROR(INDEX(Ingredients!D$11:D$310, MATCH($C3309, Ingredients!$B$11:$B$310, 0)), "")))</f>
        <v/>
      </c>
      <c r="AI3309" s="106" t="str">
        <f>IF($C3309="", "", IF(IFERROR(INDEX(Ingredients!E$11:E$310, MATCH($C3309, Ingredients!$B$11:$B$310, 0)), "")="", "", IFERROR(INDEX(Ingredients!E$11:E$310, MATCH($C3309, Ingredients!$B$11:$B$310, 0)), "")))</f>
        <v/>
      </c>
      <c r="AJ3309" s="108" t="str">
        <f>IF($C3309="", "", IF(IFERROR(INDEX(Ingredients!F$11:F$310, MATCH($C3309, Ingredients!$B$11:$B$310, 0)), "")="", "", IFERROR(INDEX(Ingredients!F$11:F$310, MATCH($C3309, Ingredients!$B$11:$B$310, 0)), "")))</f>
        <v/>
      </c>
      <c r="AK3309" s="106" t="str">
        <f>IF($C3309="", "", IF(IFERROR(INDEX(Ingredients!G$11:G$310, MATCH($C3309, Ingredients!$B$11:$B$310, 0)), "")="", "", IFERROR(INDEX(Ingredients!G$11:G$310, MATCH($C3309, Ingredients!$B$11:$B$310, 0)), "")))</f>
        <v/>
      </c>
      <c r="AL3309" s="79" t="str">
        <f>IF($C3309="", "", IF(IFERROR(INDEX(Ingredients!H$11:H$310, MATCH($C3309, Ingredients!$B$11:$B$310, 0)), "")="", "", IFERROR(INDEX(Ingredients!H$11:H$310, MATCH($C3309, Ingredients!$B$11:$B$310, 0)), "")))</f>
        <v/>
      </c>
      <c r="AN3309" s="83" t="str">
        <f t="shared" si="770"/>
        <v/>
      </c>
      <c r="AP3309" s="114" t="str">
        <f t="shared" si="780"/>
        <v/>
      </c>
      <c r="AR3309" s="117" t="str">
        <f>IF($C3309="", "", IF(IFERROR(INDEX(Ingredients!$AI$11:$AI$310, MATCH($C3309, Ingredients!$B$11:$B$310, 0)), "")="", "", IFERROR(INDEX(Ingredients!$AI$11:$AI$310, MATCH($C3309, Ingredients!$B$11:$B$310, 0)), "")))</f>
        <v/>
      </c>
      <c r="AT3309" s="120" t="str">
        <f t="shared" si="781"/>
        <v/>
      </c>
      <c r="AV3309" s="90" t="str">
        <f t="shared" si="771"/>
        <v/>
      </c>
      <c r="AX3309" s="90" t="str">
        <f>IF($AV3309="", "", COUNTIF($AV$11:$AV$5010, "&lt;"&amp;$AV3309)+1+COUNTIF($AV$11:$AV3309, $AV3309)-1)</f>
        <v/>
      </c>
      <c r="AZ3309" s="111" t="str">
        <f>IF($B3309="", "", SUMIF('Shopping List'!$AV$11:$AV$25, $B3309, 'Shopping List'!$BN$11:$BN$25))</f>
        <v/>
      </c>
      <c r="BB3309" s="117" t="str">
        <f t="shared" si="782"/>
        <v/>
      </c>
    </row>
    <row r="3310" spans="1:54" x14ac:dyDescent="0.25">
      <c r="A3310" s="4"/>
      <c r="B3310" s="37"/>
      <c r="C3310" s="124"/>
      <c r="D3310" s="39"/>
      <c r="E3310" s="125"/>
      <c r="F3310" s="48"/>
      <c r="G3310" s="4"/>
      <c r="H3310" s="4"/>
      <c r="I3310" s="95" t="str">
        <f>IF($C3310="", "", IF(IFERROR(INDEX(Ingredients!$C$11:$C$310, MATCH($C3310, Ingredients!$B$11:$B$310, 0)), "")="", "", IFERROR(INDEX(Ingredients!$C$11:$C$310, MATCH($C3310, Ingredients!$B$11:$B$310, 0)), "")))</f>
        <v/>
      </c>
      <c r="J3310" s="73" t="str">
        <f>IF($B3310="", "", IF(IFERROR(INDEX(Meals!$C$11:$C$260, MATCH($B3310, Meals!$B$11:$B$260, 0)), "")="", "", IFERROR(INDEX(Meals!$C$11:$C$260, MATCH($B3310, Meals!$B$11:$B$260, 0)), "")))</f>
        <v/>
      </c>
      <c r="K3310" s="4"/>
      <c r="L3310" s="72" t="str">
        <f t="shared" si="772"/>
        <v/>
      </c>
      <c r="M3310" s="73" t="str">
        <f t="shared" si="773"/>
        <v/>
      </c>
      <c r="N3310" s="4"/>
      <c r="O3310" s="78" t="str">
        <f t="shared" si="774"/>
        <v/>
      </c>
      <c r="P3310" s="79" t="str">
        <f t="shared" si="775"/>
        <v/>
      </c>
      <c r="Q3310" s="4"/>
      <c r="R3310" s="90" t="str">
        <f t="shared" si="776"/>
        <v/>
      </c>
      <c r="S3310" s="4"/>
      <c r="Y3310" s="18" t="str">
        <f t="shared" si="777"/>
        <v/>
      </c>
      <c r="AA3310" s="18" t="str">
        <f t="shared" si="768"/>
        <v/>
      </c>
      <c r="AB3310" s="18" t="str">
        <f t="shared" si="769"/>
        <v/>
      </c>
      <c r="AC3310" s="18" t="str">
        <f t="shared" si="778"/>
        <v/>
      </c>
      <c r="AD3310" s="18" t="str">
        <f t="shared" si="778"/>
        <v/>
      </c>
      <c r="AE3310" s="18" t="str">
        <f t="shared" si="779"/>
        <v/>
      </c>
      <c r="AG3310" s="95" t="str">
        <f>IF($C3310="", "", IF(IFERROR(INDEX(Ingredients!C$11:C$310, MATCH($C3310, Ingredients!$B$11:$B$310, 0)), "")="", "", IFERROR(INDEX(Ingredients!C$11:C$310, MATCH($C3310, Ingredients!$B$11:$B$310, 0)), "")))</f>
        <v/>
      </c>
      <c r="AH3310" s="105" t="str">
        <f>IF($C3310="", "", IF(IFERROR(INDEX(Ingredients!D$11:D$310, MATCH($C3310, Ingredients!$B$11:$B$310, 0)), "")="", "", IFERROR(INDEX(Ingredients!D$11:D$310, MATCH($C3310, Ingredients!$B$11:$B$310, 0)), "")))</f>
        <v/>
      </c>
      <c r="AI3310" s="106" t="str">
        <f>IF($C3310="", "", IF(IFERROR(INDEX(Ingredients!E$11:E$310, MATCH($C3310, Ingredients!$B$11:$B$310, 0)), "")="", "", IFERROR(INDEX(Ingredients!E$11:E$310, MATCH($C3310, Ingredients!$B$11:$B$310, 0)), "")))</f>
        <v/>
      </c>
      <c r="AJ3310" s="108" t="str">
        <f>IF($C3310="", "", IF(IFERROR(INDEX(Ingredients!F$11:F$310, MATCH($C3310, Ingredients!$B$11:$B$310, 0)), "")="", "", IFERROR(INDEX(Ingredients!F$11:F$310, MATCH($C3310, Ingredients!$B$11:$B$310, 0)), "")))</f>
        <v/>
      </c>
      <c r="AK3310" s="106" t="str">
        <f>IF($C3310="", "", IF(IFERROR(INDEX(Ingredients!G$11:G$310, MATCH($C3310, Ingredients!$B$11:$B$310, 0)), "")="", "", IFERROR(INDEX(Ingredients!G$11:G$310, MATCH($C3310, Ingredients!$B$11:$B$310, 0)), "")))</f>
        <v/>
      </c>
      <c r="AL3310" s="79" t="str">
        <f>IF($C3310="", "", IF(IFERROR(INDEX(Ingredients!H$11:H$310, MATCH($C3310, Ingredients!$B$11:$B$310, 0)), "")="", "", IFERROR(INDEX(Ingredients!H$11:H$310, MATCH($C3310, Ingredients!$B$11:$B$310, 0)), "")))</f>
        <v/>
      </c>
      <c r="AN3310" s="83" t="str">
        <f t="shared" si="770"/>
        <v/>
      </c>
      <c r="AP3310" s="114" t="str">
        <f t="shared" si="780"/>
        <v/>
      </c>
      <c r="AR3310" s="117" t="str">
        <f>IF($C3310="", "", IF(IFERROR(INDEX(Ingredients!$AI$11:$AI$310, MATCH($C3310, Ingredients!$B$11:$B$310, 0)), "")="", "", IFERROR(INDEX(Ingredients!$AI$11:$AI$310, MATCH($C3310, Ingredients!$B$11:$B$310, 0)), "")))</f>
        <v/>
      </c>
      <c r="AT3310" s="120" t="str">
        <f t="shared" si="781"/>
        <v/>
      </c>
      <c r="AV3310" s="90" t="str">
        <f t="shared" si="771"/>
        <v/>
      </c>
      <c r="AX3310" s="90" t="str">
        <f>IF($AV3310="", "", COUNTIF($AV$11:$AV$5010, "&lt;"&amp;$AV3310)+1+COUNTIF($AV$11:$AV3310, $AV3310)-1)</f>
        <v/>
      </c>
      <c r="AZ3310" s="111" t="str">
        <f>IF($B3310="", "", SUMIF('Shopping List'!$AV$11:$AV$25, $B3310, 'Shopping List'!$BN$11:$BN$25))</f>
        <v/>
      </c>
      <c r="BB3310" s="117" t="str">
        <f t="shared" si="782"/>
        <v/>
      </c>
    </row>
    <row r="3311" spans="1:54" x14ac:dyDescent="0.25">
      <c r="A3311" s="4"/>
      <c r="B3311" s="37"/>
      <c r="C3311" s="124"/>
      <c r="D3311" s="39"/>
      <c r="E3311" s="125"/>
      <c r="F3311" s="48"/>
      <c r="G3311" s="4"/>
      <c r="H3311" s="4"/>
      <c r="I3311" s="95" t="str">
        <f>IF($C3311="", "", IF(IFERROR(INDEX(Ingredients!$C$11:$C$310, MATCH($C3311, Ingredients!$B$11:$B$310, 0)), "")="", "", IFERROR(INDEX(Ingredients!$C$11:$C$310, MATCH($C3311, Ingredients!$B$11:$B$310, 0)), "")))</f>
        <v/>
      </c>
      <c r="J3311" s="73" t="str">
        <f>IF($B3311="", "", IF(IFERROR(INDEX(Meals!$C$11:$C$260, MATCH($B3311, Meals!$B$11:$B$260, 0)), "")="", "", IFERROR(INDEX(Meals!$C$11:$C$260, MATCH($B3311, Meals!$B$11:$B$260, 0)), "")))</f>
        <v/>
      </c>
      <c r="K3311" s="4"/>
      <c r="L3311" s="72" t="str">
        <f t="shared" si="772"/>
        <v/>
      </c>
      <c r="M3311" s="73" t="str">
        <f t="shared" si="773"/>
        <v/>
      </c>
      <c r="N3311" s="4"/>
      <c r="O3311" s="78" t="str">
        <f t="shared" si="774"/>
        <v/>
      </c>
      <c r="P3311" s="79" t="str">
        <f t="shared" si="775"/>
        <v/>
      </c>
      <c r="Q3311" s="4"/>
      <c r="R3311" s="90" t="str">
        <f t="shared" si="776"/>
        <v/>
      </c>
      <c r="S3311" s="4"/>
      <c r="Y3311" s="18" t="str">
        <f t="shared" si="777"/>
        <v/>
      </c>
      <c r="AA3311" s="18" t="str">
        <f t="shared" si="768"/>
        <v/>
      </c>
      <c r="AB3311" s="18" t="str">
        <f t="shared" si="769"/>
        <v/>
      </c>
      <c r="AC3311" s="18" t="str">
        <f t="shared" si="778"/>
        <v/>
      </c>
      <c r="AD3311" s="18" t="str">
        <f t="shared" si="778"/>
        <v/>
      </c>
      <c r="AE3311" s="18" t="str">
        <f t="shared" si="779"/>
        <v/>
      </c>
      <c r="AG3311" s="95" t="str">
        <f>IF($C3311="", "", IF(IFERROR(INDEX(Ingredients!C$11:C$310, MATCH($C3311, Ingredients!$B$11:$B$310, 0)), "")="", "", IFERROR(INDEX(Ingredients!C$11:C$310, MATCH($C3311, Ingredients!$B$11:$B$310, 0)), "")))</f>
        <v/>
      </c>
      <c r="AH3311" s="105" t="str">
        <f>IF($C3311="", "", IF(IFERROR(INDEX(Ingredients!D$11:D$310, MATCH($C3311, Ingredients!$B$11:$B$310, 0)), "")="", "", IFERROR(INDEX(Ingredients!D$11:D$310, MATCH($C3311, Ingredients!$B$11:$B$310, 0)), "")))</f>
        <v/>
      </c>
      <c r="AI3311" s="106" t="str">
        <f>IF($C3311="", "", IF(IFERROR(INDEX(Ingredients!E$11:E$310, MATCH($C3311, Ingredients!$B$11:$B$310, 0)), "")="", "", IFERROR(INDEX(Ingredients!E$11:E$310, MATCH($C3311, Ingredients!$B$11:$B$310, 0)), "")))</f>
        <v/>
      </c>
      <c r="AJ3311" s="108" t="str">
        <f>IF($C3311="", "", IF(IFERROR(INDEX(Ingredients!F$11:F$310, MATCH($C3311, Ingredients!$B$11:$B$310, 0)), "")="", "", IFERROR(INDEX(Ingredients!F$11:F$310, MATCH($C3311, Ingredients!$B$11:$B$310, 0)), "")))</f>
        <v/>
      </c>
      <c r="AK3311" s="106" t="str">
        <f>IF($C3311="", "", IF(IFERROR(INDEX(Ingredients!G$11:G$310, MATCH($C3311, Ingredients!$B$11:$B$310, 0)), "")="", "", IFERROR(INDEX(Ingredients!G$11:G$310, MATCH($C3311, Ingredients!$B$11:$B$310, 0)), "")))</f>
        <v/>
      </c>
      <c r="AL3311" s="79" t="str">
        <f>IF($C3311="", "", IF(IFERROR(INDEX(Ingredients!H$11:H$310, MATCH($C3311, Ingredients!$B$11:$B$310, 0)), "")="", "", IFERROR(INDEX(Ingredients!H$11:H$310, MATCH($C3311, Ingredients!$B$11:$B$310, 0)), "")))</f>
        <v/>
      </c>
      <c r="AN3311" s="83" t="str">
        <f t="shared" si="770"/>
        <v/>
      </c>
      <c r="AP3311" s="114" t="str">
        <f t="shared" si="780"/>
        <v/>
      </c>
      <c r="AR3311" s="117" t="str">
        <f>IF($C3311="", "", IF(IFERROR(INDEX(Ingredients!$AI$11:$AI$310, MATCH($C3311, Ingredients!$B$11:$B$310, 0)), "")="", "", IFERROR(INDEX(Ingredients!$AI$11:$AI$310, MATCH($C3311, Ingredients!$B$11:$B$310, 0)), "")))</f>
        <v/>
      </c>
      <c r="AT3311" s="120" t="str">
        <f t="shared" si="781"/>
        <v/>
      </c>
      <c r="AV3311" s="90" t="str">
        <f t="shared" si="771"/>
        <v/>
      </c>
      <c r="AX3311" s="90" t="str">
        <f>IF($AV3311="", "", COUNTIF($AV$11:$AV$5010, "&lt;"&amp;$AV3311)+1+COUNTIF($AV$11:$AV3311, $AV3311)-1)</f>
        <v/>
      </c>
      <c r="AZ3311" s="111" t="str">
        <f>IF($B3311="", "", SUMIF('Shopping List'!$AV$11:$AV$25, $B3311, 'Shopping List'!$BN$11:$BN$25))</f>
        <v/>
      </c>
      <c r="BB3311" s="117" t="str">
        <f t="shared" si="782"/>
        <v/>
      </c>
    </row>
    <row r="3312" spans="1:54" x14ac:dyDescent="0.25">
      <c r="A3312" s="4"/>
      <c r="B3312" s="37"/>
      <c r="C3312" s="124"/>
      <c r="D3312" s="39"/>
      <c r="E3312" s="125"/>
      <c r="F3312" s="48"/>
      <c r="G3312" s="4"/>
      <c r="H3312" s="4"/>
      <c r="I3312" s="95" t="str">
        <f>IF($C3312="", "", IF(IFERROR(INDEX(Ingredients!$C$11:$C$310, MATCH($C3312, Ingredients!$B$11:$B$310, 0)), "")="", "", IFERROR(INDEX(Ingredients!$C$11:$C$310, MATCH($C3312, Ingredients!$B$11:$B$310, 0)), "")))</f>
        <v/>
      </c>
      <c r="J3312" s="73" t="str">
        <f>IF($B3312="", "", IF(IFERROR(INDEX(Meals!$C$11:$C$260, MATCH($B3312, Meals!$B$11:$B$260, 0)), "")="", "", IFERROR(INDEX(Meals!$C$11:$C$260, MATCH($B3312, Meals!$B$11:$B$260, 0)), "")))</f>
        <v/>
      </c>
      <c r="K3312" s="4"/>
      <c r="L3312" s="72" t="str">
        <f t="shared" si="772"/>
        <v/>
      </c>
      <c r="M3312" s="73" t="str">
        <f t="shared" si="773"/>
        <v/>
      </c>
      <c r="N3312" s="4"/>
      <c r="O3312" s="78" t="str">
        <f t="shared" si="774"/>
        <v/>
      </c>
      <c r="P3312" s="79" t="str">
        <f t="shared" si="775"/>
        <v/>
      </c>
      <c r="Q3312" s="4"/>
      <c r="R3312" s="90" t="str">
        <f t="shared" si="776"/>
        <v/>
      </c>
      <c r="S3312" s="4"/>
      <c r="Y3312" s="18" t="str">
        <f t="shared" si="777"/>
        <v/>
      </c>
      <c r="AA3312" s="18" t="str">
        <f t="shared" si="768"/>
        <v/>
      </c>
      <c r="AB3312" s="18" t="str">
        <f t="shared" si="769"/>
        <v/>
      </c>
      <c r="AC3312" s="18" t="str">
        <f t="shared" si="778"/>
        <v/>
      </c>
      <c r="AD3312" s="18" t="str">
        <f t="shared" si="778"/>
        <v/>
      </c>
      <c r="AE3312" s="18" t="str">
        <f t="shared" si="779"/>
        <v/>
      </c>
      <c r="AG3312" s="95" t="str">
        <f>IF($C3312="", "", IF(IFERROR(INDEX(Ingredients!C$11:C$310, MATCH($C3312, Ingredients!$B$11:$B$310, 0)), "")="", "", IFERROR(INDEX(Ingredients!C$11:C$310, MATCH($C3312, Ingredients!$B$11:$B$310, 0)), "")))</f>
        <v/>
      </c>
      <c r="AH3312" s="105" t="str">
        <f>IF($C3312="", "", IF(IFERROR(INDEX(Ingredients!D$11:D$310, MATCH($C3312, Ingredients!$B$11:$B$310, 0)), "")="", "", IFERROR(INDEX(Ingredients!D$11:D$310, MATCH($C3312, Ingredients!$B$11:$B$310, 0)), "")))</f>
        <v/>
      </c>
      <c r="AI3312" s="106" t="str">
        <f>IF($C3312="", "", IF(IFERROR(INDEX(Ingredients!E$11:E$310, MATCH($C3312, Ingredients!$B$11:$B$310, 0)), "")="", "", IFERROR(INDEX(Ingredients!E$11:E$310, MATCH($C3312, Ingredients!$B$11:$B$310, 0)), "")))</f>
        <v/>
      </c>
      <c r="AJ3312" s="108" t="str">
        <f>IF($C3312="", "", IF(IFERROR(INDEX(Ingredients!F$11:F$310, MATCH($C3312, Ingredients!$B$11:$B$310, 0)), "")="", "", IFERROR(INDEX(Ingredients!F$11:F$310, MATCH($C3312, Ingredients!$B$11:$B$310, 0)), "")))</f>
        <v/>
      </c>
      <c r="AK3312" s="106" t="str">
        <f>IF($C3312="", "", IF(IFERROR(INDEX(Ingredients!G$11:G$310, MATCH($C3312, Ingredients!$B$11:$B$310, 0)), "")="", "", IFERROR(INDEX(Ingredients!G$11:G$310, MATCH($C3312, Ingredients!$B$11:$B$310, 0)), "")))</f>
        <v/>
      </c>
      <c r="AL3312" s="79" t="str">
        <f>IF($C3312="", "", IF(IFERROR(INDEX(Ingredients!H$11:H$310, MATCH($C3312, Ingredients!$B$11:$B$310, 0)), "")="", "", IFERROR(INDEX(Ingredients!H$11:H$310, MATCH($C3312, Ingredients!$B$11:$B$310, 0)), "")))</f>
        <v/>
      </c>
      <c r="AN3312" s="83" t="str">
        <f t="shared" si="770"/>
        <v/>
      </c>
      <c r="AP3312" s="114" t="str">
        <f t="shared" si="780"/>
        <v/>
      </c>
      <c r="AR3312" s="117" t="str">
        <f>IF($C3312="", "", IF(IFERROR(INDEX(Ingredients!$AI$11:$AI$310, MATCH($C3312, Ingredients!$B$11:$B$310, 0)), "")="", "", IFERROR(INDEX(Ingredients!$AI$11:$AI$310, MATCH($C3312, Ingredients!$B$11:$B$310, 0)), "")))</f>
        <v/>
      </c>
      <c r="AT3312" s="120" t="str">
        <f t="shared" si="781"/>
        <v/>
      </c>
      <c r="AV3312" s="90" t="str">
        <f t="shared" si="771"/>
        <v/>
      </c>
      <c r="AX3312" s="90" t="str">
        <f>IF($AV3312="", "", COUNTIF($AV$11:$AV$5010, "&lt;"&amp;$AV3312)+1+COUNTIF($AV$11:$AV3312, $AV3312)-1)</f>
        <v/>
      </c>
      <c r="AZ3312" s="111" t="str">
        <f>IF($B3312="", "", SUMIF('Shopping List'!$AV$11:$AV$25, $B3312, 'Shopping List'!$BN$11:$BN$25))</f>
        <v/>
      </c>
      <c r="BB3312" s="117" t="str">
        <f t="shared" si="782"/>
        <v/>
      </c>
    </row>
    <row r="3313" spans="1:54" x14ac:dyDescent="0.25">
      <c r="A3313" s="4"/>
      <c r="B3313" s="37"/>
      <c r="C3313" s="124"/>
      <c r="D3313" s="39"/>
      <c r="E3313" s="125"/>
      <c r="F3313" s="48"/>
      <c r="G3313" s="4"/>
      <c r="H3313" s="4"/>
      <c r="I3313" s="95" t="str">
        <f>IF($C3313="", "", IF(IFERROR(INDEX(Ingredients!$C$11:$C$310, MATCH($C3313, Ingredients!$B$11:$B$310, 0)), "")="", "", IFERROR(INDEX(Ingredients!$C$11:$C$310, MATCH($C3313, Ingredients!$B$11:$B$310, 0)), "")))</f>
        <v/>
      </c>
      <c r="J3313" s="73" t="str">
        <f>IF($B3313="", "", IF(IFERROR(INDEX(Meals!$C$11:$C$260, MATCH($B3313, Meals!$B$11:$B$260, 0)), "")="", "", IFERROR(INDEX(Meals!$C$11:$C$260, MATCH($B3313, Meals!$B$11:$B$260, 0)), "")))</f>
        <v/>
      </c>
      <c r="K3313" s="4"/>
      <c r="L3313" s="72" t="str">
        <f t="shared" si="772"/>
        <v/>
      </c>
      <c r="M3313" s="73" t="str">
        <f t="shared" si="773"/>
        <v/>
      </c>
      <c r="N3313" s="4"/>
      <c r="O3313" s="78" t="str">
        <f t="shared" si="774"/>
        <v/>
      </c>
      <c r="P3313" s="79" t="str">
        <f t="shared" si="775"/>
        <v/>
      </c>
      <c r="Q3313" s="4"/>
      <c r="R3313" s="90" t="str">
        <f t="shared" si="776"/>
        <v/>
      </c>
      <c r="S3313" s="4"/>
      <c r="Y3313" s="18" t="str">
        <f t="shared" si="777"/>
        <v/>
      </c>
      <c r="AA3313" s="18" t="str">
        <f t="shared" si="768"/>
        <v/>
      </c>
      <c r="AB3313" s="18" t="str">
        <f t="shared" si="769"/>
        <v/>
      </c>
      <c r="AC3313" s="18" t="str">
        <f t="shared" si="778"/>
        <v/>
      </c>
      <c r="AD3313" s="18" t="str">
        <f t="shared" si="778"/>
        <v/>
      </c>
      <c r="AE3313" s="18" t="str">
        <f t="shared" si="779"/>
        <v/>
      </c>
      <c r="AG3313" s="95" t="str">
        <f>IF($C3313="", "", IF(IFERROR(INDEX(Ingredients!C$11:C$310, MATCH($C3313, Ingredients!$B$11:$B$310, 0)), "")="", "", IFERROR(INDEX(Ingredients!C$11:C$310, MATCH($C3313, Ingredients!$B$11:$B$310, 0)), "")))</f>
        <v/>
      </c>
      <c r="AH3313" s="105" t="str">
        <f>IF($C3313="", "", IF(IFERROR(INDEX(Ingredients!D$11:D$310, MATCH($C3313, Ingredients!$B$11:$B$310, 0)), "")="", "", IFERROR(INDEX(Ingredients!D$11:D$310, MATCH($C3313, Ingredients!$B$11:$B$310, 0)), "")))</f>
        <v/>
      </c>
      <c r="AI3313" s="106" t="str">
        <f>IF($C3313="", "", IF(IFERROR(INDEX(Ingredients!E$11:E$310, MATCH($C3313, Ingredients!$B$11:$B$310, 0)), "")="", "", IFERROR(INDEX(Ingredients!E$11:E$310, MATCH($C3313, Ingredients!$B$11:$B$310, 0)), "")))</f>
        <v/>
      </c>
      <c r="AJ3313" s="108" t="str">
        <f>IF($C3313="", "", IF(IFERROR(INDEX(Ingredients!F$11:F$310, MATCH($C3313, Ingredients!$B$11:$B$310, 0)), "")="", "", IFERROR(INDEX(Ingredients!F$11:F$310, MATCH($C3313, Ingredients!$B$11:$B$310, 0)), "")))</f>
        <v/>
      </c>
      <c r="AK3313" s="106" t="str">
        <f>IF($C3313="", "", IF(IFERROR(INDEX(Ingredients!G$11:G$310, MATCH($C3313, Ingredients!$B$11:$B$310, 0)), "")="", "", IFERROR(INDEX(Ingredients!G$11:G$310, MATCH($C3313, Ingredients!$B$11:$B$310, 0)), "")))</f>
        <v/>
      </c>
      <c r="AL3313" s="79" t="str">
        <f>IF($C3313="", "", IF(IFERROR(INDEX(Ingredients!H$11:H$310, MATCH($C3313, Ingredients!$B$11:$B$310, 0)), "")="", "", IFERROR(INDEX(Ingredients!H$11:H$310, MATCH($C3313, Ingredients!$B$11:$B$310, 0)), "")))</f>
        <v/>
      </c>
      <c r="AN3313" s="83" t="str">
        <f t="shared" si="770"/>
        <v/>
      </c>
      <c r="AP3313" s="114" t="str">
        <f t="shared" si="780"/>
        <v/>
      </c>
      <c r="AR3313" s="117" t="str">
        <f>IF($C3313="", "", IF(IFERROR(INDEX(Ingredients!$AI$11:$AI$310, MATCH($C3313, Ingredients!$B$11:$B$310, 0)), "")="", "", IFERROR(INDEX(Ingredients!$AI$11:$AI$310, MATCH($C3313, Ingredients!$B$11:$B$310, 0)), "")))</f>
        <v/>
      </c>
      <c r="AT3313" s="120" t="str">
        <f t="shared" si="781"/>
        <v/>
      </c>
      <c r="AV3313" s="90" t="str">
        <f t="shared" si="771"/>
        <v/>
      </c>
      <c r="AX3313" s="90" t="str">
        <f>IF($AV3313="", "", COUNTIF($AV$11:$AV$5010, "&lt;"&amp;$AV3313)+1+COUNTIF($AV$11:$AV3313, $AV3313)-1)</f>
        <v/>
      </c>
      <c r="AZ3313" s="111" t="str">
        <f>IF($B3313="", "", SUMIF('Shopping List'!$AV$11:$AV$25, $B3313, 'Shopping List'!$BN$11:$BN$25))</f>
        <v/>
      </c>
      <c r="BB3313" s="117" t="str">
        <f t="shared" si="782"/>
        <v/>
      </c>
    </row>
    <row r="3314" spans="1:54" x14ac:dyDescent="0.25">
      <c r="A3314" s="4"/>
      <c r="B3314" s="37"/>
      <c r="C3314" s="124"/>
      <c r="D3314" s="39"/>
      <c r="E3314" s="125"/>
      <c r="F3314" s="48"/>
      <c r="G3314" s="4"/>
      <c r="H3314" s="4"/>
      <c r="I3314" s="95" t="str">
        <f>IF($C3314="", "", IF(IFERROR(INDEX(Ingredients!$C$11:$C$310, MATCH($C3314, Ingredients!$B$11:$B$310, 0)), "")="", "", IFERROR(INDEX(Ingredients!$C$11:$C$310, MATCH($C3314, Ingredients!$B$11:$B$310, 0)), "")))</f>
        <v/>
      </c>
      <c r="J3314" s="73" t="str">
        <f>IF($B3314="", "", IF(IFERROR(INDEX(Meals!$C$11:$C$260, MATCH($B3314, Meals!$B$11:$B$260, 0)), "")="", "", IFERROR(INDEX(Meals!$C$11:$C$260, MATCH($B3314, Meals!$B$11:$B$260, 0)), "")))</f>
        <v/>
      </c>
      <c r="K3314" s="4"/>
      <c r="L3314" s="72" t="str">
        <f t="shared" si="772"/>
        <v/>
      </c>
      <c r="M3314" s="73" t="str">
        <f t="shared" si="773"/>
        <v/>
      </c>
      <c r="N3314" s="4"/>
      <c r="O3314" s="78" t="str">
        <f t="shared" si="774"/>
        <v/>
      </c>
      <c r="P3314" s="79" t="str">
        <f t="shared" si="775"/>
        <v/>
      </c>
      <c r="Q3314" s="4"/>
      <c r="R3314" s="90" t="str">
        <f t="shared" si="776"/>
        <v/>
      </c>
      <c r="S3314" s="4"/>
      <c r="Y3314" s="18" t="str">
        <f t="shared" si="777"/>
        <v/>
      </c>
      <c r="AA3314" s="18" t="str">
        <f t="shared" si="768"/>
        <v/>
      </c>
      <c r="AB3314" s="18" t="str">
        <f t="shared" si="769"/>
        <v/>
      </c>
      <c r="AC3314" s="18" t="str">
        <f t="shared" si="778"/>
        <v/>
      </c>
      <c r="AD3314" s="18" t="str">
        <f t="shared" si="778"/>
        <v/>
      </c>
      <c r="AE3314" s="18" t="str">
        <f t="shared" si="779"/>
        <v/>
      </c>
      <c r="AG3314" s="95" t="str">
        <f>IF($C3314="", "", IF(IFERROR(INDEX(Ingredients!C$11:C$310, MATCH($C3314, Ingredients!$B$11:$B$310, 0)), "")="", "", IFERROR(INDEX(Ingredients!C$11:C$310, MATCH($C3314, Ingredients!$B$11:$B$310, 0)), "")))</f>
        <v/>
      </c>
      <c r="AH3314" s="105" t="str">
        <f>IF($C3314="", "", IF(IFERROR(INDEX(Ingredients!D$11:D$310, MATCH($C3314, Ingredients!$B$11:$B$310, 0)), "")="", "", IFERROR(INDEX(Ingredients!D$11:D$310, MATCH($C3314, Ingredients!$B$11:$B$310, 0)), "")))</f>
        <v/>
      </c>
      <c r="AI3314" s="106" t="str">
        <f>IF($C3314="", "", IF(IFERROR(INDEX(Ingredients!E$11:E$310, MATCH($C3314, Ingredients!$B$11:$B$310, 0)), "")="", "", IFERROR(INDEX(Ingredients!E$11:E$310, MATCH($C3314, Ingredients!$B$11:$B$310, 0)), "")))</f>
        <v/>
      </c>
      <c r="AJ3314" s="108" t="str">
        <f>IF($C3314="", "", IF(IFERROR(INDEX(Ingredients!F$11:F$310, MATCH($C3314, Ingredients!$B$11:$B$310, 0)), "")="", "", IFERROR(INDEX(Ingredients!F$11:F$310, MATCH($C3314, Ingredients!$B$11:$B$310, 0)), "")))</f>
        <v/>
      </c>
      <c r="AK3314" s="106" t="str">
        <f>IF($C3314="", "", IF(IFERROR(INDEX(Ingredients!G$11:G$310, MATCH($C3314, Ingredients!$B$11:$B$310, 0)), "")="", "", IFERROR(INDEX(Ingredients!G$11:G$310, MATCH($C3314, Ingredients!$B$11:$B$310, 0)), "")))</f>
        <v/>
      </c>
      <c r="AL3314" s="79" t="str">
        <f>IF($C3314="", "", IF(IFERROR(INDEX(Ingredients!H$11:H$310, MATCH($C3314, Ingredients!$B$11:$B$310, 0)), "")="", "", IFERROR(INDEX(Ingredients!H$11:H$310, MATCH($C3314, Ingredients!$B$11:$B$310, 0)), "")))</f>
        <v/>
      </c>
      <c r="AN3314" s="83" t="str">
        <f t="shared" si="770"/>
        <v/>
      </c>
      <c r="AP3314" s="114" t="str">
        <f t="shared" si="780"/>
        <v/>
      </c>
      <c r="AR3314" s="117" t="str">
        <f>IF($C3314="", "", IF(IFERROR(INDEX(Ingredients!$AI$11:$AI$310, MATCH($C3314, Ingredients!$B$11:$B$310, 0)), "")="", "", IFERROR(INDEX(Ingredients!$AI$11:$AI$310, MATCH($C3314, Ingredients!$B$11:$B$310, 0)), "")))</f>
        <v/>
      </c>
      <c r="AT3314" s="120" t="str">
        <f t="shared" si="781"/>
        <v/>
      </c>
      <c r="AV3314" s="90" t="str">
        <f t="shared" si="771"/>
        <v/>
      </c>
      <c r="AX3314" s="90" t="str">
        <f>IF($AV3314="", "", COUNTIF($AV$11:$AV$5010, "&lt;"&amp;$AV3314)+1+COUNTIF($AV$11:$AV3314, $AV3314)-1)</f>
        <v/>
      </c>
      <c r="AZ3314" s="111" t="str">
        <f>IF($B3314="", "", SUMIF('Shopping List'!$AV$11:$AV$25, $B3314, 'Shopping List'!$BN$11:$BN$25))</f>
        <v/>
      </c>
      <c r="BB3314" s="117" t="str">
        <f t="shared" si="782"/>
        <v/>
      </c>
    </row>
    <row r="3315" spans="1:54" x14ac:dyDescent="0.25">
      <c r="A3315" s="4"/>
      <c r="B3315" s="37"/>
      <c r="C3315" s="124"/>
      <c r="D3315" s="39"/>
      <c r="E3315" s="125"/>
      <c r="F3315" s="48"/>
      <c r="G3315" s="4"/>
      <c r="H3315" s="4"/>
      <c r="I3315" s="95" t="str">
        <f>IF($C3315="", "", IF(IFERROR(INDEX(Ingredients!$C$11:$C$310, MATCH($C3315, Ingredients!$B$11:$B$310, 0)), "")="", "", IFERROR(INDEX(Ingredients!$C$11:$C$310, MATCH($C3315, Ingredients!$B$11:$B$310, 0)), "")))</f>
        <v/>
      </c>
      <c r="J3315" s="73" t="str">
        <f>IF($B3315="", "", IF(IFERROR(INDEX(Meals!$C$11:$C$260, MATCH($B3315, Meals!$B$11:$B$260, 0)), "")="", "", IFERROR(INDEX(Meals!$C$11:$C$260, MATCH($B3315, Meals!$B$11:$B$260, 0)), "")))</f>
        <v/>
      </c>
      <c r="K3315" s="4"/>
      <c r="L3315" s="72" t="str">
        <f t="shared" si="772"/>
        <v/>
      </c>
      <c r="M3315" s="73" t="str">
        <f t="shared" si="773"/>
        <v/>
      </c>
      <c r="N3315" s="4"/>
      <c r="O3315" s="78" t="str">
        <f t="shared" si="774"/>
        <v/>
      </c>
      <c r="P3315" s="79" t="str">
        <f t="shared" si="775"/>
        <v/>
      </c>
      <c r="Q3315" s="4"/>
      <c r="R3315" s="90" t="str">
        <f t="shared" si="776"/>
        <v/>
      </c>
      <c r="S3315" s="4"/>
      <c r="Y3315" s="18" t="str">
        <f t="shared" si="777"/>
        <v/>
      </c>
      <c r="AA3315" s="18" t="str">
        <f t="shared" si="768"/>
        <v/>
      </c>
      <c r="AB3315" s="18" t="str">
        <f t="shared" si="769"/>
        <v/>
      </c>
      <c r="AC3315" s="18" t="str">
        <f t="shared" si="778"/>
        <v/>
      </c>
      <c r="AD3315" s="18" t="str">
        <f t="shared" si="778"/>
        <v/>
      </c>
      <c r="AE3315" s="18" t="str">
        <f t="shared" si="779"/>
        <v/>
      </c>
      <c r="AG3315" s="95" t="str">
        <f>IF($C3315="", "", IF(IFERROR(INDEX(Ingredients!C$11:C$310, MATCH($C3315, Ingredients!$B$11:$B$310, 0)), "")="", "", IFERROR(INDEX(Ingredients!C$11:C$310, MATCH($C3315, Ingredients!$B$11:$B$310, 0)), "")))</f>
        <v/>
      </c>
      <c r="AH3315" s="105" t="str">
        <f>IF($C3315="", "", IF(IFERROR(INDEX(Ingredients!D$11:D$310, MATCH($C3315, Ingredients!$B$11:$B$310, 0)), "")="", "", IFERROR(INDEX(Ingredients!D$11:D$310, MATCH($C3315, Ingredients!$B$11:$B$310, 0)), "")))</f>
        <v/>
      </c>
      <c r="AI3315" s="106" t="str">
        <f>IF($C3315="", "", IF(IFERROR(INDEX(Ingredients!E$11:E$310, MATCH($C3315, Ingredients!$B$11:$B$310, 0)), "")="", "", IFERROR(INDEX(Ingredients!E$11:E$310, MATCH($C3315, Ingredients!$B$11:$B$310, 0)), "")))</f>
        <v/>
      </c>
      <c r="AJ3315" s="108" t="str">
        <f>IF($C3315="", "", IF(IFERROR(INDEX(Ingredients!F$11:F$310, MATCH($C3315, Ingredients!$B$11:$B$310, 0)), "")="", "", IFERROR(INDEX(Ingredients!F$11:F$310, MATCH($C3315, Ingredients!$B$11:$B$310, 0)), "")))</f>
        <v/>
      </c>
      <c r="AK3315" s="106" t="str">
        <f>IF($C3315="", "", IF(IFERROR(INDEX(Ingredients!G$11:G$310, MATCH($C3315, Ingredients!$B$11:$B$310, 0)), "")="", "", IFERROR(INDEX(Ingredients!G$11:G$310, MATCH($C3315, Ingredients!$B$11:$B$310, 0)), "")))</f>
        <v/>
      </c>
      <c r="AL3315" s="79" t="str">
        <f>IF($C3315="", "", IF(IFERROR(INDEX(Ingredients!H$11:H$310, MATCH($C3315, Ingredients!$B$11:$B$310, 0)), "")="", "", IFERROR(INDEX(Ingredients!H$11:H$310, MATCH($C3315, Ingredients!$B$11:$B$310, 0)), "")))</f>
        <v/>
      </c>
      <c r="AN3315" s="83" t="str">
        <f t="shared" si="770"/>
        <v/>
      </c>
      <c r="AP3315" s="114" t="str">
        <f t="shared" si="780"/>
        <v/>
      </c>
      <c r="AR3315" s="117" t="str">
        <f>IF($C3315="", "", IF(IFERROR(INDEX(Ingredients!$AI$11:$AI$310, MATCH($C3315, Ingredients!$B$11:$B$310, 0)), "")="", "", IFERROR(INDEX(Ingredients!$AI$11:$AI$310, MATCH($C3315, Ingredients!$B$11:$B$310, 0)), "")))</f>
        <v/>
      </c>
      <c r="AT3315" s="120" t="str">
        <f t="shared" si="781"/>
        <v/>
      </c>
      <c r="AV3315" s="90" t="str">
        <f t="shared" si="771"/>
        <v/>
      </c>
      <c r="AX3315" s="90" t="str">
        <f>IF($AV3315="", "", COUNTIF($AV$11:$AV$5010, "&lt;"&amp;$AV3315)+1+COUNTIF($AV$11:$AV3315, $AV3315)-1)</f>
        <v/>
      </c>
      <c r="AZ3315" s="111" t="str">
        <f>IF($B3315="", "", SUMIF('Shopping List'!$AV$11:$AV$25, $B3315, 'Shopping List'!$BN$11:$BN$25))</f>
        <v/>
      </c>
      <c r="BB3315" s="117" t="str">
        <f t="shared" si="782"/>
        <v/>
      </c>
    </row>
    <row r="3316" spans="1:54" x14ac:dyDescent="0.25">
      <c r="A3316" s="4"/>
      <c r="B3316" s="37"/>
      <c r="C3316" s="124"/>
      <c r="D3316" s="39"/>
      <c r="E3316" s="125"/>
      <c r="F3316" s="48"/>
      <c r="G3316" s="4"/>
      <c r="H3316" s="4"/>
      <c r="I3316" s="95" t="str">
        <f>IF($C3316="", "", IF(IFERROR(INDEX(Ingredients!$C$11:$C$310, MATCH($C3316, Ingredients!$B$11:$B$310, 0)), "")="", "", IFERROR(INDEX(Ingredients!$C$11:$C$310, MATCH($C3316, Ingredients!$B$11:$B$310, 0)), "")))</f>
        <v/>
      </c>
      <c r="J3316" s="73" t="str">
        <f>IF($B3316="", "", IF(IFERROR(INDEX(Meals!$C$11:$C$260, MATCH($B3316, Meals!$B$11:$B$260, 0)), "")="", "", IFERROR(INDEX(Meals!$C$11:$C$260, MATCH($B3316, Meals!$B$11:$B$260, 0)), "")))</f>
        <v/>
      </c>
      <c r="K3316" s="4"/>
      <c r="L3316" s="72" t="str">
        <f t="shared" si="772"/>
        <v/>
      </c>
      <c r="M3316" s="73" t="str">
        <f t="shared" si="773"/>
        <v/>
      </c>
      <c r="N3316" s="4"/>
      <c r="O3316" s="78" t="str">
        <f t="shared" si="774"/>
        <v/>
      </c>
      <c r="P3316" s="79" t="str">
        <f t="shared" si="775"/>
        <v/>
      </c>
      <c r="Q3316" s="4"/>
      <c r="R3316" s="90" t="str">
        <f t="shared" si="776"/>
        <v/>
      </c>
      <c r="S3316" s="4"/>
      <c r="Y3316" s="18" t="str">
        <f t="shared" si="777"/>
        <v/>
      </c>
      <c r="AA3316" s="18" t="str">
        <f t="shared" si="768"/>
        <v/>
      </c>
      <c r="AB3316" s="18" t="str">
        <f t="shared" si="769"/>
        <v/>
      </c>
      <c r="AC3316" s="18" t="str">
        <f t="shared" si="778"/>
        <v/>
      </c>
      <c r="AD3316" s="18" t="str">
        <f t="shared" si="778"/>
        <v/>
      </c>
      <c r="AE3316" s="18" t="str">
        <f t="shared" si="779"/>
        <v/>
      </c>
      <c r="AG3316" s="95" t="str">
        <f>IF($C3316="", "", IF(IFERROR(INDEX(Ingredients!C$11:C$310, MATCH($C3316, Ingredients!$B$11:$B$310, 0)), "")="", "", IFERROR(INDEX(Ingredients!C$11:C$310, MATCH($C3316, Ingredients!$B$11:$B$310, 0)), "")))</f>
        <v/>
      </c>
      <c r="AH3316" s="105" t="str">
        <f>IF($C3316="", "", IF(IFERROR(INDEX(Ingredients!D$11:D$310, MATCH($C3316, Ingredients!$B$11:$B$310, 0)), "")="", "", IFERROR(INDEX(Ingredients!D$11:D$310, MATCH($C3316, Ingredients!$B$11:$B$310, 0)), "")))</f>
        <v/>
      </c>
      <c r="AI3316" s="106" t="str">
        <f>IF($C3316="", "", IF(IFERROR(INDEX(Ingredients!E$11:E$310, MATCH($C3316, Ingredients!$B$11:$B$310, 0)), "")="", "", IFERROR(INDEX(Ingredients!E$11:E$310, MATCH($C3316, Ingredients!$B$11:$B$310, 0)), "")))</f>
        <v/>
      </c>
      <c r="AJ3316" s="108" t="str">
        <f>IF($C3316="", "", IF(IFERROR(INDEX(Ingredients!F$11:F$310, MATCH($C3316, Ingredients!$B$11:$B$310, 0)), "")="", "", IFERROR(INDEX(Ingredients!F$11:F$310, MATCH($C3316, Ingredients!$B$11:$B$310, 0)), "")))</f>
        <v/>
      </c>
      <c r="AK3316" s="106" t="str">
        <f>IF($C3316="", "", IF(IFERROR(INDEX(Ingredients!G$11:G$310, MATCH($C3316, Ingredients!$B$11:$B$310, 0)), "")="", "", IFERROR(INDEX(Ingredients!G$11:G$310, MATCH($C3316, Ingredients!$B$11:$B$310, 0)), "")))</f>
        <v/>
      </c>
      <c r="AL3316" s="79" t="str">
        <f>IF($C3316="", "", IF(IFERROR(INDEX(Ingredients!H$11:H$310, MATCH($C3316, Ingredients!$B$11:$B$310, 0)), "")="", "", IFERROR(INDEX(Ingredients!H$11:H$310, MATCH($C3316, Ingredients!$B$11:$B$310, 0)), "")))</f>
        <v/>
      </c>
      <c r="AN3316" s="83" t="str">
        <f t="shared" si="770"/>
        <v/>
      </c>
      <c r="AP3316" s="114" t="str">
        <f t="shared" si="780"/>
        <v/>
      </c>
      <c r="AR3316" s="117" t="str">
        <f>IF($C3316="", "", IF(IFERROR(INDEX(Ingredients!$AI$11:$AI$310, MATCH($C3316, Ingredients!$B$11:$B$310, 0)), "")="", "", IFERROR(INDEX(Ingredients!$AI$11:$AI$310, MATCH($C3316, Ingredients!$B$11:$B$310, 0)), "")))</f>
        <v/>
      </c>
      <c r="AT3316" s="120" t="str">
        <f t="shared" si="781"/>
        <v/>
      </c>
      <c r="AV3316" s="90" t="str">
        <f t="shared" si="771"/>
        <v/>
      </c>
      <c r="AX3316" s="90" t="str">
        <f>IF($AV3316="", "", COUNTIF($AV$11:$AV$5010, "&lt;"&amp;$AV3316)+1+COUNTIF($AV$11:$AV3316, $AV3316)-1)</f>
        <v/>
      </c>
      <c r="AZ3316" s="111" t="str">
        <f>IF($B3316="", "", SUMIF('Shopping List'!$AV$11:$AV$25, $B3316, 'Shopping List'!$BN$11:$BN$25))</f>
        <v/>
      </c>
      <c r="BB3316" s="117" t="str">
        <f t="shared" si="782"/>
        <v/>
      </c>
    </row>
    <row r="3317" spans="1:54" x14ac:dyDescent="0.25">
      <c r="A3317" s="4"/>
      <c r="B3317" s="37"/>
      <c r="C3317" s="124"/>
      <c r="D3317" s="39"/>
      <c r="E3317" s="125"/>
      <c r="F3317" s="48"/>
      <c r="G3317" s="4"/>
      <c r="H3317" s="4"/>
      <c r="I3317" s="95" t="str">
        <f>IF($C3317="", "", IF(IFERROR(INDEX(Ingredients!$C$11:$C$310, MATCH($C3317, Ingredients!$B$11:$B$310, 0)), "")="", "", IFERROR(INDEX(Ingredients!$C$11:$C$310, MATCH($C3317, Ingredients!$B$11:$B$310, 0)), "")))</f>
        <v/>
      </c>
      <c r="J3317" s="73" t="str">
        <f>IF($B3317="", "", IF(IFERROR(INDEX(Meals!$C$11:$C$260, MATCH($B3317, Meals!$B$11:$B$260, 0)), "")="", "", IFERROR(INDEX(Meals!$C$11:$C$260, MATCH($B3317, Meals!$B$11:$B$260, 0)), "")))</f>
        <v/>
      </c>
      <c r="K3317" s="4"/>
      <c r="L3317" s="72" t="str">
        <f t="shared" si="772"/>
        <v/>
      </c>
      <c r="M3317" s="73" t="str">
        <f t="shared" si="773"/>
        <v/>
      </c>
      <c r="N3317" s="4"/>
      <c r="O3317" s="78" t="str">
        <f t="shared" si="774"/>
        <v/>
      </c>
      <c r="P3317" s="79" t="str">
        <f t="shared" si="775"/>
        <v/>
      </c>
      <c r="Q3317" s="4"/>
      <c r="R3317" s="90" t="str">
        <f t="shared" si="776"/>
        <v/>
      </c>
      <c r="S3317" s="4"/>
      <c r="Y3317" s="18" t="str">
        <f t="shared" si="777"/>
        <v/>
      </c>
      <c r="AA3317" s="18" t="str">
        <f t="shared" si="768"/>
        <v/>
      </c>
      <c r="AB3317" s="18" t="str">
        <f t="shared" si="769"/>
        <v/>
      </c>
      <c r="AC3317" s="18" t="str">
        <f t="shared" si="778"/>
        <v/>
      </c>
      <c r="AD3317" s="18" t="str">
        <f t="shared" si="778"/>
        <v/>
      </c>
      <c r="AE3317" s="18" t="str">
        <f t="shared" si="779"/>
        <v/>
      </c>
      <c r="AG3317" s="95" t="str">
        <f>IF($C3317="", "", IF(IFERROR(INDEX(Ingredients!C$11:C$310, MATCH($C3317, Ingredients!$B$11:$B$310, 0)), "")="", "", IFERROR(INDEX(Ingredients!C$11:C$310, MATCH($C3317, Ingredients!$B$11:$B$310, 0)), "")))</f>
        <v/>
      </c>
      <c r="AH3317" s="105" t="str">
        <f>IF($C3317="", "", IF(IFERROR(INDEX(Ingredients!D$11:D$310, MATCH($C3317, Ingredients!$B$11:$B$310, 0)), "")="", "", IFERROR(INDEX(Ingredients!D$11:D$310, MATCH($C3317, Ingredients!$B$11:$B$310, 0)), "")))</f>
        <v/>
      </c>
      <c r="AI3317" s="106" t="str">
        <f>IF($C3317="", "", IF(IFERROR(INDEX(Ingredients!E$11:E$310, MATCH($C3317, Ingredients!$B$11:$B$310, 0)), "")="", "", IFERROR(INDEX(Ingredients!E$11:E$310, MATCH($C3317, Ingredients!$B$11:$B$310, 0)), "")))</f>
        <v/>
      </c>
      <c r="AJ3317" s="108" t="str">
        <f>IF($C3317="", "", IF(IFERROR(INDEX(Ingredients!F$11:F$310, MATCH($C3317, Ingredients!$B$11:$B$310, 0)), "")="", "", IFERROR(INDEX(Ingredients!F$11:F$310, MATCH($C3317, Ingredients!$B$11:$B$310, 0)), "")))</f>
        <v/>
      </c>
      <c r="AK3317" s="106" t="str">
        <f>IF($C3317="", "", IF(IFERROR(INDEX(Ingredients!G$11:G$310, MATCH($C3317, Ingredients!$B$11:$B$310, 0)), "")="", "", IFERROR(INDEX(Ingredients!G$11:G$310, MATCH($C3317, Ingredients!$B$11:$B$310, 0)), "")))</f>
        <v/>
      </c>
      <c r="AL3317" s="79" t="str">
        <f>IF($C3317="", "", IF(IFERROR(INDEX(Ingredients!H$11:H$310, MATCH($C3317, Ingredients!$B$11:$B$310, 0)), "")="", "", IFERROR(INDEX(Ingredients!H$11:H$310, MATCH($C3317, Ingredients!$B$11:$B$310, 0)), "")))</f>
        <v/>
      </c>
      <c r="AN3317" s="83" t="str">
        <f t="shared" si="770"/>
        <v/>
      </c>
      <c r="AP3317" s="114" t="str">
        <f t="shared" si="780"/>
        <v/>
      </c>
      <c r="AR3317" s="117" t="str">
        <f>IF($C3317="", "", IF(IFERROR(INDEX(Ingredients!$AI$11:$AI$310, MATCH($C3317, Ingredients!$B$11:$B$310, 0)), "")="", "", IFERROR(INDEX(Ingredients!$AI$11:$AI$310, MATCH($C3317, Ingredients!$B$11:$B$310, 0)), "")))</f>
        <v/>
      </c>
      <c r="AT3317" s="120" t="str">
        <f t="shared" si="781"/>
        <v/>
      </c>
      <c r="AV3317" s="90" t="str">
        <f t="shared" si="771"/>
        <v/>
      </c>
      <c r="AX3317" s="90" t="str">
        <f>IF($AV3317="", "", COUNTIF($AV$11:$AV$5010, "&lt;"&amp;$AV3317)+1+COUNTIF($AV$11:$AV3317, $AV3317)-1)</f>
        <v/>
      </c>
      <c r="AZ3317" s="111" t="str">
        <f>IF($B3317="", "", SUMIF('Shopping List'!$AV$11:$AV$25, $B3317, 'Shopping List'!$BN$11:$BN$25))</f>
        <v/>
      </c>
      <c r="BB3317" s="117" t="str">
        <f t="shared" si="782"/>
        <v/>
      </c>
    </row>
    <row r="3318" spans="1:54" x14ac:dyDescent="0.25">
      <c r="A3318" s="4"/>
      <c r="B3318" s="37"/>
      <c r="C3318" s="124"/>
      <c r="D3318" s="39"/>
      <c r="E3318" s="125"/>
      <c r="F3318" s="48"/>
      <c r="G3318" s="4"/>
      <c r="H3318" s="4"/>
      <c r="I3318" s="95" t="str">
        <f>IF($C3318="", "", IF(IFERROR(INDEX(Ingredients!$C$11:$C$310, MATCH($C3318, Ingredients!$B$11:$B$310, 0)), "")="", "", IFERROR(INDEX(Ingredients!$C$11:$C$310, MATCH($C3318, Ingredients!$B$11:$B$310, 0)), "")))</f>
        <v/>
      </c>
      <c r="J3318" s="73" t="str">
        <f>IF($B3318="", "", IF(IFERROR(INDEX(Meals!$C$11:$C$260, MATCH($B3318, Meals!$B$11:$B$260, 0)), "")="", "", IFERROR(INDEX(Meals!$C$11:$C$260, MATCH($B3318, Meals!$B$11:$B$260, 0)), "")))</f>
        <v/>
      </c>
      <c r="K3318" s="4"/>
      <c r="L3318" s="72" t="str">
        <f t="shared" si="772"/>
        <v/>
      </c>
      <c r="M3318" s="73" t="str">
        <f t="shared" si="773"/>
        <v/>
      </c>
      <c r="N3318" s="4"/>
      <c r="O3318" s="78" t="str">
        <f t="shared" si="774"/>
        <v/>
      </c>
      <c r="P3318" s="79" t="str">
        <f t="shared" si="775"/>
        <v/>
      </c>
      <c r="Q3318" s="4"/>
      <c r="R3318" s="90" t="str">
        <f t="shared" si="776"/>
        <v/>
      </c>
      <c r="S3318" s="4"/>
      <c r="Y3318" s="18" t="str">
        <f t="shared" si="777"/>
        <v/>
      </c>
      <c r="AA3318" s="18" t="str">
        <f t="shared" si="768"/>
        <v/>
      </c>
      <c r="AB3318" s="18" t="str">
        <f t="shared" si="769"/>
        <v/>
      </c>
      <c r="AC3318" s="18" t="str">
        <f t="shared" si="778"/>
        <v/>
      </c>
      <c r="AD3318" s="18" t="str">
        <f t="shared" si="778"/>
        <v/>
      </c>
      <c r="AE3318" s="18" t="str">
        <f t="shared" si="779"/>
        <v/>
      </c>
      <c r="AG3318" s="95" t="str">
        <f>IF($C3318="", "", IF(IFERROR(INDEX(Ingredients!C$11:C$310, MATCH($C3318, Ingredients!$B$11:$B$310, 0)), "")="", "", IFERROR(INDEX(Ingredients!C$11:C$310, MATCH($C3318, Ingredients!$B$11:$B$310, 0)), "")))</f>
        <v/>
      </c>
      <c r="AH3318" s="105" t="str">
        <f>IF($C3318="", "", IF(IFERROR(INDEX(Ingredients!D$11:D$310, MATCH($C3318, Ingredients!$B$11:$B$310, 0)), "")="", "", IFERROR(INDEX(Ingredients!D$11:D$310, MATCH($C3318, Ingredients!$B$11:$B$310, 0)), "")))</f>
        <v/>
      </c>
      <c r="AI3318" s="106" t="str">
        <f>IF($C3318="", "", IF(IFERROR(INDEX(Ingredients!E$11:E$310, MATCH($C3318, Ingredients!$B$11:$B$310, 0)), "")="", "", IFERROR(INDEX(Ingredients!E$11:E$310, MATCH($C3318, Ingredients!$B$11:$B$310, 0)), "")))</f>
        <v/>
      </c>
      <c r="AJ3318" s="108" t="str">
        <f>IF($C3318="", "", IF(IFERROR(INDEX(Ingredients!F$11:F$310, MATCH($C3318, Ingredients!$B$11:$B$310, 0)), "")="", "", IFERROR(INDEX(Ingredients!F$11:F$310, MATCH($C3318, Ingredients!$B$11:$B$310, 0)), "")))</f>
        <v/>
      </c>
      <c r="AK3318" s="106" t="str">
        <f>IF($C3318="", "", IF(IFERROR(INDEX(Ingredients!G$11:G$310, MATCH($C3318, Ingredients!$B$11:$B$310, 0)), "")="", "", IFERROR(INDEX(Ingredients!G$11:G$310, MATCH($C3318, Ingredients!$B$11:$B$310, 0)), "")))</f>
        <v/>
      </c>
      <c r="AL3318" s="79" t="str">
        <f>IF($C3318="", "", IF(IFERROR(INDEX(Ingredients!H$11:H$310, MATCH($C3318, Ingredients!$B$11:$B$310, 0)), "")="", "", IFERROR(INDEX(Ingredients!H$11:H$310, MATCH($C3318, Ingredients!$B$11:$B$310, 0)), "")))</f>
        <v/>
      </c>
      <c r="AN3318" s="83" t="str">
        <f t="shared" si="770"/>
        <v/>
      </c>
      <c r="AP3318" s="114" t="str">
        <f t="shared" si="780"/>
        <v/>
      </c>
      <c r="AR3318" s="117" t="str">
        <f>IF($C3318="", "", IF(IFERROR(INDEX(Ingredients!$AI$11:$AI$310, MATCH($C3318, Ingredients!$B$11:$B$310, 0)), "")="", "", IFERROR(INDEX(Ingredients!$AI$11:$AI$310, MATCH($C3318, Ingredients!$B$11:$B$310, 0)), "")))</f>
        <v/>
      </c>
      <c r="AT3318" s="120" t="str">
        <f t="shared" si="781"/>
        <v/>
      </c>
      <c r="AV3318" s="90" t="str">
        <f t="shared" si="771"/>
        <v/>
      </c>
      <c r="AX3318" s="90" t="str">
        <f>IF($AV3318="", "", COUNTIF($AV$11:$AV$5010, "&lt;"&amp;$AV3318)+1+COUNTIF($AV$11:$AV3318, $AV3318)-1)</f>
        <v/>
      </c>
      <c r="AZ3318" s="111" t="str">
        <f>IF($B3318="", "", SUMIF('Shopping List'!$AV$11:$AV$25, $B3318, 'Shopping List'!$BN$11:$BN$25))</f>
        <v/>
      </c>
      <c r="BB3318" s="117" t="str">
        <f t="shared" si="782"/>
        <v/>
      </c>
    </row>
    <row r="3319" spans="1:54" x14ac:dyDescent="0.25">
      <c r="A3319" s="4"/>
      <c r="B3319" s="37"/>
      <c r="C3319" s="124"/>
      <c r="D3319" s="39"/>
      <c r="E3319" s="125"/>
      <c r="F3319" s="48"/>
      <c r="G3319" s="4"/>
      <c r="H3319" s="4"/>
      <c r="I3319" s="95" t="str">
        <f>IF($C3319="", "", IF(IFERROR(INDEX(Ingredients!$C$11:$C$310, MATCH($C3319, Ingredients!$B$11:$B$310, 0)), "")="", "", IFERROR(INDEX(Ingredients!$C$11:$C$310, MATCH($C3319, Ingredients!$B$11:$B$310, 0)), "")))</f>
        <v/>
      </c>
      <c r="J3319" s="73" t="str">
        <f>IF($B3319="", "", IF(IFERROR(INDEX(Meals!$C$11:$C$260, MATCH($B3319, Meals!$B$11:$B$260, 0)), "")="", "", IFERROR(INDEX(Meals!$C$11:$C$260, MATCH($B3319, Meals!$B$11:$B$260, 0)), "")))</f>
        <v/>
      </c>
      <c r="K3319" s="4"/>
      <c r="L3319" s="72" t="str">
        <f t="shared" si="772"/>
        <v/>
      </c>
      <c r="M3319" s="73" t="str">
        <f t="shared" si="773"/>
        <v/>
      </c>
      <c r="N3319" s="4"/>
      <c r="O3319" s="78" t="str">
        <f t="shared" si="774"/>
        <v/>
      </c>
      <c r="P3319" s="79" t="str">
        <f t="shared" si="775"/>
        <v/>
      </c>
      <c r="Q3319" s="4"/>
      <c r="R3319" s="90" t="str">
        <f t="shared" si="776"/>
        <v/>
      </c>
      <c r="S3319" s="4"/>
      <c r="Y3319" s="18" t="str">
        <f t="shared" si="777"/>
        <v/>
      </c>
      <c r="AA3319" s="18" t="str">
        <f t="shared" si="768"/>
        <v/>
      </c>
      <c r="AB3319" s="18" t="str">
        <f t="shared" si="769"/>
        <v/>
      </c>
      <c r="AC3319" s="18" t="str">
        <f t="shared" si="778"/>
        <v/>
      </c>
      <c r="AD3319" s="18" t="str">
        <f t="shared" si="778"/>
        <v/>
      </c>
      <c r="AE3319" s="18" t="str">
        <f t="shared" si="779"/>
        <v/>
      </c>
      <c r="AG3319" s="95" t="str">
        <f>IF($C3319="", "", IF(IFERROR(INDEX(Ingredients!C$11:C$310, MATCH($C3319, Ingredients!$B$11:$B$310, 0)), "")="", "", IFERROR(INDEX(Ingredients!C$11:C$310, MATCH($C3319, Ingredients!$B$11:$B$310, 0)), "")))</f>
        <v/>
      </c>
      <c r="AH3319" s="105" t="str">
        <f>IF($C3319="", "", IF(IFERROR(INDEX(Ingredients!D$11:D$310, MATCH($C3319, Ingredients!$B$11:$B$310, 0)), "")="", "", IFERROR(INDEX(Ingredients!D$11:D$310, MATCH($C3319, Ingredients!$B$11:$B$310, 0)), "")))</f>
        <v/>
      </c>
      <c r="AI3319" s="106" t="str">
        <f>IF($C3319="", "", IF(IFERROR(INDEX(Ingredients!E$11:E$310, MATCH($C3319, Ingredients!$B$11:$B$310, 0)), "")="", "", IFERROR(INDEX(Ingredients!E$11:E$310, MATCH($C3319, Ingredients!$B$11:$B$310, 0)), "")))</f>
        <v/>
      </c>
      <c r="AJ3319" s="108" t="str">
        <f>IF($C3319="", "", IF(IFERROR(INDEX(Ingredients!F$11:F$310, MATCH($C3319, Ingredients!$B$11:$B$310, 0)), "")="", "", IFERROR(INDEX(Ingredients!F$11:F$310, MATCH($C3319, Ingredients!$B$11:$B$310, 0)), "")))</f>
        <v/>
      </c>
      <c r="AK3319" s="106" t="str">
        <f>IF($C3319="", "", IF(IFERROR(INDEX(Ingredients!G$11:G$310, MATCH($C3319, Ingredients!$B$11:$B$310, 0)), "")="", "", IFERROR(INDEX(Ingredients!G$11:G$310, MATCH($C3319, Ingredients!$B$11:$B$310, 0)), "")))</f>
        <v/>
      </c>
      <c r="AL3319" s="79" t="str">
        <f>IF($C3319="", "", IF(IFERROR(INDEX(Ingredients!H$11:H$310, MATCH($C3319, Ingredients!$B$11:$B$310, 0)), "")="", "", IFERROR(INDEX(Ingredients!H$11:H$310, MATCH($C3319, Ingredients!$B$11:$B$310, 0)), "")))</f>
        <v/>
      </c>
      <c r="AN3319" s="83" t="str">
        <f t="shared" si="770"/>
        <v/>
      </c>
      <c r="AP3319" s="114" t="str">
        <f t="shared" si="780"/>
        <v/>
      </c>
      <c r="AR3319" s="117" t="str">
        <f>IF($C3319="", "", IF(IFERROR(INDEX(Ingredients!$AI$11:$AI$310, MATCH($C3319, Ingredients!$B$11:$B$310, 0)), "")="", "", IFERROR(INDEX(Ingredients!$AI$11:$AI$310, MATCH($C3319, Ingredients!$B$11:$B$310, 0)), "")))</f>
        <v/>
      </c>
      <c r="AT3319" s="120" t="str">
        <f t="shared" si="781"/>
        <v/>
      </c>
      <c r="AV3319" s="90" t="str">
        <f t="shared" si="771"/>
        <v/>
      </c>
      <c r="AX3319" s="90" t="str">
        <f>IF($AV3319="", "", COUNTIF($AV$11:$AV$5010, "&lt;"&amp;$AV3319)+1+COUNTIF($AV$11:$AV3319, $AV3319)-1)</f>
        <v/>
      </c>
      <c r="AZ3319" s="111" t="str">
        <f>IF($B3319="", "", SUMIF('Shopping List'!$AV$11:$AV$25, $B3319, 'Shopping List'!$BN$11:$BN$25))</f>
        <v/>
      </c>
      <c r="BB3319" s="117" t="str">
        <f t="shared" si="782"/>
        <v/>
      </c>
    </row>
    <row r="3320" spans="1:54" x14ac:dyDescent="0.25">
      <c r="A3320" s="4"/>
      <c r="B3320" s="37"/>
      <c r="C3320" s="124"/>
      <c r="D3320" s="39"/>
      <c r="E3320" s="125"/>
      <c r="F3320" s="48"/>
      <c r="G3320" s="4"/>
      <c r="H3320" s="4"/>
      <c r="I3320" s="95" t="str">
        <f>IF($C3320="", "", IF(IFERROR(INDEX(Ingredients!$C$11:$C$310, MATCH($C3320, Ingredients!$B$11:$B$310, 0)), "")="", "", IFERROR(INDEX(Ingredients!$C$11:$C$310, MATCH($C3320, Ingredients!$B$11:$B$310, 0)), "")))</f>
        <v/>
      </c>
      <c r="J3320" s="73" t="str">
        <f>IF($B3320="", "", IF(IFERROR(INDEX(Meals!$C$11:$C$260, MATCH($B3320, Meals!$B$11:$B$260, 0)), "")="", "", IFERROR(INDEX(Meals!$C$11:$C$260, MATCH($B3320, Meals!$B$11:$B$260, 0)), "")))</f>
        <v/>
      </c>
      <c r="K3320" s="4"/>
      <c r="L3320" s="72" t="str">
        <f t="shared" si="772"/>
        <v/>
      </c>
      <c r="M3320" s="73" t="str">
        <f t="shared" si="773"/>
        <v/>
      </c>
      <c r="N3320" s="4"/>
      <c r="O3320" s="78" t="str">
        <f t="shared" si="774"/>
        <v/>
      </c>
      <c r="P3320" s="79" t="str">
        <f t="shared" si="775"/>
        <v/>
      </c>
      <c r="Q3320" s="4"/>
      <c r="R3320" s="90" t="str">
        <f t="shared" si="776"/>
        <v/>
      </c>
      <c r="S3320" s="4"/>
      <c r="Y3320" s="18" t="str">
        <f t="shared" si="777"/>
        <v/>
      </c>
      <c r="AA3320" s="18" t="str">
        <f t="shared" si="768"/>
        <v/>
      </c>
      <c r="AB3320" s="18" t="str">
        <f t="shared" si="769"/>
        <v/>
      </c>
      <c r="AC3320" s="18" t="str">
        <f t="shared" si="778"/>
        <v/>
      </c>
      <c r="AD3320" s="18" t="str">
        <f t="shared" si="778"/>
        <v/>
      </c>
      <c r="AE3320" s="18" t="str">
        <f t="shared" si="779"/>
        <v/>
      </c>
      <c r="AG3320" s="95" t="str">
        <f>IF($C3320="", "", IF(IFERROR(INDEX(Ingredients!C$11:C$310, MATCH($C3320, Ingredients!$B$11:$B$310, 0)), "")="", "", IFERROR(INDEX(Ingredients!C$11:C$310, MATCH($C3320, Ingredients!$B$11:$B$310, 0)), "")))</f>
        <v/>
      </c>
      <c r="AH3320" s="105" t="str">
        <f>IF($C3320="", "", IF(IFERROR(INDEX(Ingredients!D$11:D$310, MATCH($C3320, Ingredients!$B$11:$B$310, 0)), "")="", "", IFERROR(INDEX(Ingredients!D$11:D$310, MATCH($C3320, Ingredients!$B$11:$B$310, 0)), "")))</f>
        <v/>
      </c>
      <c r="AI3320" s="106" t="str">
        <f>IF($C3320="", "", IF(IFERROR(INDEX(Ingredients!E$11:E$310, MATCH($C3320, Ingredients!$B$11:$B$310, 0)), "")="", "", IFERROR(INDEX(Ingredients!E$11:E$310, MATCH($C3320, Ingredients!$B$11:$B$310, 0)), "")))</f>
        <v/>
      </c>
      <c r="AJ3320" s="108" t="str">
        <f>IF($C3320="", "", IF(IFERROR(INDEX(Ingredients!F$11:F$310, MATCH($C3320, Ingredients!$B$11:$B$310, 0)), "")="", "", IFERROR(INDEX(Ingredients!F$11:F$310, MATCH($C3320, Ingredients!$B$11:$B$310, 0)), "")))</f>
        <v/>
      </c>
      <c r="AK3320" s="106" t="str">
        <f>IF($C3320="", "", IF(IFERROR(INDEX(Ingredients!G$11:G$310, MATCH($C3320, Ingredients!$B$11:$B$310, 0)), "")="", "", IFERROR(INDEX(Ingredients!G$11:G$310, MATCH($C3320, Ingredients!$B$11:$B$310, 0)), "")))</f>
        <v/>
      </c>
      <c r="AL3320" s="79" t="str">
        <f>IF($C3320="", "", IF(IFERROR(INDEX(Ingredients!H$11:H$310, MATCH($C3320, Ingredients!$B$11:$B$310, 0)), "")="", "", IFERROR(INDEX(Ingredients!H$11:H$310, MATCH($C3320, Ingredients!$B$11:$B$310, 0)), "")))</f>
        <v/>
      </c>
      <c r="AN3320" s="83" t="str">
        <f t="shared" si="770"/>
        <v/>
      </c>
      <c r="AP3320" s="114" t="str">
        <f t="shared" si="780"/>
        <v/>
      </c>
      <c r="AR3320" s="117" t="str">
        <f>IF($C3320="", "", IF(IFERROR(INDEX(Ingredients!$AI$11:$AI$310, MATCH($C3320, Ingredients!$B$11:$B$310, 0)), "")="", "", IFERROR(INDEX(Ingredients!$AI$11:$AI$310, MATCH($C3320, Ingredients!$B$11:$B$310, 0)), "")))</f>
        <v/>
      </c>
      <c r="AT3320" s="120" t="str">
        <f t="shared" si="781"/>
        <v/>
      </c>
      <c r="AV3320" s="90" t="str">
        <f t="shared" si="771"/>
        <v/>
      </c>
      <c r="AX3320" s="90" t="str">
        <f>IF($AV3320="", "", COUNTIF($AV$11:$AV$5010, "&lt;"&amp;$AV3320)+1+COUNTIF($AV$11:$AV3320, $AV3320)-1)</f>
        <v/>
      </c>
      <c r="AZ3320" s="111" t="str">
        <f>IF($B3320="", "", SUMIF('Shopping List'!$AV$11:$AV$25, $B3320, 'Shopping List'!$BN$11:$BN$25))</f>
        <v/>
      </c>
      <c r="BB3320" s="117" t="str">
        <f t="shared" si="782"/>
        <v/>
      </c>
    </row>
    <row r="3321" spans="1:54" x14ac:dyDescent="0.25">
      <c r="A3321" s="4"/>
      <c r="B3321" s="37"/>
      <c r="C3321" s="124"/>
      <c r="D3321" s="39"/>
      <c r="E3321" s="125"/>
      <c r="F3321" s="48"/>
      <c r="G3321" s="4"/>
      <c r="H3321" s="4"/>
      <c r="I3321" s="95" t="str">
        <f>IF($C3321="", "", IF(IFERROR(INDEX(Ingredients!$C$11:$C$310, MATCH($C3321, Ingredients!$B$11:$B$310, 0)), "")="", "", IFERROR(INDEX(Ingredients!$C$11:$C$310, MATCH($C3321, Ingredients!$B$11:$B$310, 0)), "")))</f>
        <v/>
      </c>
      <c r="J3321" s="73" t="str">
        <f>IF($B3321="", "", IF(IFERROR(INDEX(Meals!$C$11:$C$260, MATCH($B3321, Meals!$B$11:$B$260, 0)), "")="", "", IFERROR(INDEX(Meals!$C$11:$C$260, MATCH($B3321, Meals!$B$11:$B$260, 0)), "")))</f>
        <v/>
      </c>
      <c r="K3321" s="4"/>
      <c r="L3321" s="72" t="str">
        <f t="shared" si="772"/>
        <v/>
      </c>
      <c r="M3321" s="73" t="str">
        <f t="shared" si="773"/>
        <v/>
      </c>
      <c r="N3321" s="4"/>
      <c r="O3321" s="78" t="str">
        <f t="shared" si="774"/>
        <v/>
      </c>
      <c r="P3321" s="79" t="str">
        <f t="shared" si="775"/>
        <v/>
      </c>
      <c r="Q3321" s="4"/>
      <c r="R3321" s="90" t="str">
        <f t="shared" si="776"/>
        <v/>
      </c>
      <c r="S3321" s="4"/>
      <c r="Y3321" s="18" t="str">
        <f t="shared" si="777"/>
        <v/>
      </c>
      <c r="AA3321" s="18" t="str">
        <f t="shared" si="768"/>
        <v/>
      </c>
      <c r="AB3321" s="18" t="str">
        <f t="shared" si="769"/>
        <v/>
      </c>
      <c r="AC3321" s="18" t="str">
        <f t="shared" si="778"/>
        <v/>
      </c>
      <c r="AD3321" s="18" t="str">
        <f t="shared" si="778"/>
        <v/>
      </c>
      <c r="AE3321" s="18" t="str">
        <f t="shared" si="779"/>
        <v/>
      </c>
      <c r="AG3321" s="95" t="str">
        <f>IF($C3321="", "", IF(IFERROR(INDEX(Ingredients!C$11:C$310, MATCH($C3321, Ingredients!$B$11:$B$310, 0)), "")="", "", IFERROR(INDEX(Ingredients!C$11:C$310, MATCH($C3321, Ingredients!$B$11:$B$310, 0)), "")))</f>
        <v/>
      </c>
      <c r="AH3321" s="105" t="str">
        <f>IF($C3321="", "", IF(IFERROR(INDEX(Ingredients!D$11:D$310, MATCH($C3321, Ingredients!$B$11:$B$310, 0)), "")="", "", IFERROR(INDEX(Ingredients!D$11:D$310, MATCH($C3321, Ingredients!$B$11:$B$310, 0)), "")))</f>
        <v/>
      </c>
      <c r="AI3321" s="106" t="str">
        <f>IF($C3321="", "", IF(IFERROR(INDEX(Ingredients!E$11:E$310, MATCH($C3321, Ingredients!$B$11:$B$310, 0)), "")="", "", IFERROR(INDEX(Ingredients!E$11:E$310, MATCH($C3321, Ingredients!$B$11:$B$310, 0)), "")))</f>
        <v/>
      </c>
      <c r="AJ3321" s="108" t="str">
        <f>IF($C3321="", "", IF(IFERROR(INDEX(Ingredients!F$11:F$310, MATCH($C3321, Ingredients!$B$11:$B$310, 0)), "")="", "", IFERROR(INDEX(Ingredients!F$11:F$310, MATCH($C3321, Ingredients!$B$11:$B$310, 0)), "")))</f>
        <v/>
      </c>
      <c r="AK3321" s="106" t="str">
        <f>IF($C3321="", "", IF(IFERROR(INDEX(Ingredients!G$11:G$310, MATCH($C3321, Ingredients!$B$11:$B$310, 0)), "")="", "", IFERROR(INDEX(Ingredients!G$11:G$310, MATCH($C3321, Ingredients!$B$11:$B$310, 0)), "")))</f>
        <v/>
      </c>
      <c r="AL3321" s="79" t="str">
        <f>IF($C3321="", "", IF(IFERROR(INDEX(Ingredients!H$11:H$310, MATCH($C3321, Ingredients!$B$11:$B$310, 0)), "")="", "", IFERROR(INDEX(Ingredients!H$11:H$310, MATCH($C3321, Ingredients!$B$11:$B$310, 0)), "")))</f>
        <v/>
      </c>
      <c r="AN3321" s="83" t="str">
        <f t="shared" si="770"/>
        <v/>
      </c>
      <c r="AP3321" s="114" t="str">
        <f t="shared" si="780"/>
        <v/>
      </c>
      <c r="AR3321" s="117" t="str">
        <f>IF($C3321="", "", IF(IFERROR(INDEX(Ingredients!$AI$11:$AI$310, MATCH($C3321, Ingredients!$B$11:$B$310, 0)), "")="", "", IFERROR(INDEX(Ingredients!$AI$11:$AI$310, MATCH($C3321, Ingredients!$B$11:$B$310, 0)), "")))</f>
        <v/>
      </c>
      <c r="AT3321" s="120" t="str">
        <f t="shared" si="781"/>
        <v/>
      </c>
      <c r="AV3321" s="90" t="str">
        <f t="shared" si="771"/>
        <v/>
      </c>
      <c r="AX3321" s="90" t="str">
        <f>IF($AV3321="", "", COUNTIF($AV$11:$AV$5010, "&lt;"&amp;$AV3321)+1+COUNTIF($AV$11:$AV3321, $AV3321)-1)</f>
        <v/>
      </c>
      <c r="AZ3321" s="111" t="str">
        <f>IF($B3321="", "", SUMIF('Shopping List'!$AV$11:$AV$25, $B3321, 'Shopping List'!$BN$11:$BN$25))</f>
        <v/>
      </c>
      <c r="BB3321" s="117" t="str">
        <f t="shared" si="782"/>
        <v/>
      </c>
    </row>
    <row r="3322" spans="1:54" x14ac:dyDescent="0.25">
      <c r="A3322" s="4"/>
      <c r="B3322" s="37"/>
      <c r="C3322" s="124"/>
      <c r="D3322" s="39"/>
      <c r="E3322" s="125"/>
      <c r="F3322" s="48"/>
      <c r="G3322" s="4"/>
      <c r="H3322" s="4"/>
      <c r="I3322" s="95" t="str">
        <f>IF($C3322="", "", IF(IFERROR(INDEX(Ingredients!$C$11:$C$310, MATCH($C3322, Ingredients!$B$11:$B$310, 0)), "")="", "", IFERROR(INDEX(Ingredients!$C$11:$C$310, MATCH($C3322, Ingredients!$B$11:$B$310, 0)), "")))</f>
        <v/>
      </c>
      <c r="J3322" s="73" t="str">
        <f>IF($B3322="", "", IF(IFERROR(INDEX(Meals!$C$11:$C$260, MATCH($B3322, Meals!$B$11:$B$260, 0)), "")="", "", IFERROR(INDEX(Meals!$C$11:$C$260, MATCH($B3322, Meals!$B$11:$B$260, 0)), "")))</f>
        <v/>
      </c>
      <c r="K3322" s="4"/>
      <c r="L3322" s="72" t="str">
        <f t="shared" si="772"/>
        <v/>
      </c>
      <c r="M3322" s="73" t="str">
        <f t="shared" si="773"/>
        <v/>
      </c>
      <c r="N3322" s="4"/>
      <c r="O3322" s="78" t="str">
        <f t="shared" si="774"/>
        <v/>
      </c>
      <c r="P3322" s="79" t="str">
        <f t="shared" si="775"/>
        <v/>
      </c>
      <c r="Q3322" s="4"/>
      <c r="R3322" s="90" t="str">
        <f t="shared" si="776"/>
        <v/>
      </c>
      <c r="S3322" s="4"/>
      <c r="Y3322" s="18" t="str">
        <f t="shared" si="777"/>
        <v/>
      </c>
      <c r="AA3322" s="18" t="str">
        <f t="shared" si="768"/>
        <v/>
      </c>
      <c r="AB3322" s="18" t="str">
        <f t="shared" si="769"/>
        <v/>
      </c>
      <c r="AC3322" s="18" t="str">
        <f t="shared" si="778"/>
        <v/>
      </c>
      <c r="AD3322" s="18" t="str">
        <f t="shared" si="778"/>
        <v/>
      </c>
      <c r="AE3322" s="18" t="str">
        <f t="shared" si="779"/>
        <v/>
      </c>
      <c r="AG3322" s="95" t="str">
        <f>IF($C3322="", "", IF(IFERROR(INDEX(Ingredients!C$11:C$310, MATCH($C3322, Ingredients!$B$11:$B$310, 0)), "")="", "", IFERROR(INDEX(Ingredients!C$11:C$310, MATCH($C3322, Ingredients!$B$11:$B$310, 0)), "")))</f>
        <v/>
      </c>
      <c r="AH3322" s="105" t="str">
        <f>IF($C3322="", "", IF(IFERROR(INDEX(Ingredients!D$11:D$310, MATCH($C3322, Ingredients!$B$11:$B$310, 0)), "")="", "", IFERROR(INDEX(Ingredients!D$11:D$310, MATCH($C3322, Ingredients!$B$11:$B$310, 0)), "")))</f>
        <v/>
      </c>
      <c r="AI3322" s="106" t="str">
        <f>IF($C3322="", "", IF(IFERROR(INDEX(Ingredients!E$11:E$310, MATCH($C3322, Ingredients!$B$11:$B$310, 0)), "")="", "", IFERROR(INDEX(Ingredients!E$11:E$310, MATCH($C3322, Ingredients!$B$11:$B$310, 0)), "")))</f>
        <v/>
      </c>
      <c r="AJ3322" s="108" t="str">
        <f>IF($C3322="", "", IF(IFERROR(INDEX(Ingredients!F$11:F$310, MATCH($C3322, Ingredients!$B$11:$B$310, 0)), "")="", "", IFERROR(INDEX(Ingredients!F$11:F$310, MATCH($C3322, Ingredients!$B$11:$B$310, 0)), "")))</f>
        <v/>
      </c>
      <c r="AK3322" s="106" t="str">
        <f>IF($C3322="", "", IF(IFERROR(INDEX(Ingredients!G$11:G$310, MATCH($C3322, Ingredients!$B$11:$B$310, 0)), "")="", "", IFERROR(INDEX(Ingredients!G$11:G$310, MATCH($C3322, Ingredients!$B$11:$B$310, 0)), "")))</f>
        <v/>
      </c>
      <c r="AL3322" s="79" t="str">
        <f>IF($C3322="", "", IF(IFERROR(INDEX(Ingredients!H$11:H$310, MATCH($C3322, Ingredients!$B$11:$B$310, 0)), "")="", "", IFERROR(INDEX(Ingredients!H$11:H$310, MATCH($C3322, Ingredients!$B$11:$B$310, 0)), "")))</f>
        <v/>
      </c>
      <c r="AN3322" s="83" t="str">
        <f t="shared" si="770"/>
        <v/>
      </c>
      <c r="AP3322" s="114" t="str">
        <f t="shared" si="780"/>
        <v/>
      </c>
      <c r="AR3322" s="117" t="str">
        <f>IF($C3322="", "", IF(IFERROR(INDEX(Ingredients!$AI$11:$AI$310, MATCH($C3322, Ingredients!$B$11:$B$310, 0)), "")="", "", IFERROR(INDEX(Ingredients!$AI$11:$AI$310, MATCH($C3322, Ingredients!$B$11:$B$310, 0)), "")))</f>
        <v/>
      </c>
      <c r="AT3322" s="120" t="str">
        <f t="shared" si="781"/>
        <v/>
      </c>
      <c r="AV3322" s="90" t="str">
        <f t="shared" si="771"/>
        <v/>
      </c>
      <c r="AX3322" s="90" t="str">
        <f>IF($AV3322="", "", COUNTIF($AV$11:$AV$5010, "&lt;"&amp;$AV3322)+1+COUNTIF($AV$11:$AV3322, $AV3322)-1)</f>
        <v/>
      </c>
      <c r="AZ3322" s="111" t="str">
        <f>IF($B3322="", "", SUMIF('Shopping List'!$AV$11:$AV$25, $B3322, 'Shopping List'!$BN$11:$BN$25))</f>
        <v/>
      </c>
      <c r="BB3322" s="117" t="str">
        <f t="shared" si="782"/>
        <v/>
      </c>
    </row>
    <row r="3323" spans="1:54" x14ac:dyDescent="0.25">
      <c r="A3323" s="4"/>
      <c r="B3323" s="37"/>
      <c r="C3323" s="124"/>
      <c r="D3323" s="39"/>
      <c r="E3323" s="125"/>
      <c r="F3323" s="48"/>
      <c r="G3323" s="4"/>
      <c r="H3323" s="4"/>
      <c r="I3323" s="95" t="str">
        <f>IF($C3323="", "", IF(IFERROR(INDEX(Ingredients!$C$11:$C$310, MATCH($C3323, Ingredients!$B$11:$B$310, 0)), "")="", "", IFERROR(INDEX(Ingredients!$C$11:$C$310, MATCH($C3323, Ingredients!$B$11:$B$310, 0)), "")))</f>
        <v/>
      </c>
      <c r="J3323" s="73" t="str">
        <f>IF($B3323="", "", IF(IFERROR(INDEX(Meals!$C$11:$C$260, MATCH($B3323, Meals!$B$11:$B$260, 0)), "")="", "", IFERROR(INDEX(Meals!$C$11:$C$260, MATCH($B3323, Meals!$B$11:$B$260, 0)), "")))</f>
        <v/>
      </c>
      <c r="K3323" s="4"/>
      <c r="L3323" s="72" t="str">
        <f t="shared" si="772"/>
        <v/>
      </c>
      <c r="M3323" s="73" t="str">
        <f t="shared" si="773"/>
        <v/>
      </c>
      <c r="N3323" s="4"/>
      <c r="O3323" s="78" t="str">
        <f t="shared" si="774"/>
        <v/>
      </c>
      <c r="P3323" s="79" t="str">
        <f t="shared" si="775"/>
        <v/>
      </c>
      <c r="Q3323" s="4"/>
      <c r="R3323" s="90" t="str">
        <f t="shared" si="776"/>
        <v/>
      </c>
      <c r="S3323" s="4"/>
      <c r="Y3323" s="18" t="str">
        <f t="shared" si="777"/>
        <v/>
      </c>
      <c r="AA3323" s="18" t="str">
        <f t="shared" si="768"/>
        <v/>
      </c>
      <c r="AB3323" s="18" t="str">
        <f t="shared" si="769"/>
        <v/>
      </c>
      <c r="AC3323" s="18" t="str">
        <f t="shared" si="778"/>
        <v/>
      </c>
      <c r="AD3323" s="18" t="str">
        <f t="shared" si="778"/>
        <v/>
      </c>
      <c r="AE3323" s="18" t="str">
        <f t="shared" si="779"/>
        <v/>
      </c>
      <c r="AG3323" s="95" t="str">
        <f>IF($C3323="", "", IF(IFERROR(INDEX(Ingredients!C$11:C$310, MATCH($C3323, Ingredients!$B$11:$B$310, 0)), "")="", "", IFERROR(INDEX(Ingredients!C$11:C$310, MATCH($C3323, Ingredients!$B$11:$B$310, 0)), "")))</f>
        <v/>
      </c>
      <c r="AH3323" s="105" t="str">
        <f>IF($C3323="", "", IF(IFERROR(INDEX(Ingredients!D$11:D$310, MATCH($C3323, Ingredients!$B$11:$B$310, 0)), "")="", "", IFERROR(INDEX(Ingredients!D$11:D$310, MATCH($C3323, Ingredients!$B$11:$B$310, 0)), "")))</f>
        <v/>
      </c>
      <c r="AI3323" s="106" t="str">
        <f>IF($C3323="", "", IF(IFERROR(INDEX(Ingredients!E$11:E$310, MATCH($C3323, Ingredients!$B$11:$B$310, 0)), "")="", "", IFERROR(INDEX(Ingredients!E$11:E$310, MATCH($C3323, Ingredients!$B$11:$B$310, 0)), "")))</f>
        <v/>
      </c>
      <c r="AJ3323" s="108" t="str">
        <f>IF($C3323="", "", IF(IFERROR(INDEX(Ingredients!F$11:F$310, MATCH($C3323, Ingredients!$B$11:$B$310, 0)), "")="", "", IFERROR(INDEX(Ingredients!F$11:F$310, MATCH($C3323, Ingredients!$B$11:$B$310, 0)), "")))</f>
        <v/>
      </c>
      <c r="AK3323" s="106" t="str">
        <f>IF($C3323="", "", IF(IFERROR(INDEX(Ingredients!G$11:G$310, MATCH($C3323, Ingredients!$B$11:$B$310, 0)), "")="", "", IFERROR(INDEX(Ingredients!G$11:G$310, MATCH($C3323, Ingredients!$B$11:$B$310, 0)), "")))</f>
        <v/>
      </c>
      <c r="AL3323" s="79" t="str">
        <f>IF($C3323="", "", IF(IFERROR(INDEX(Ingredients!H$11:H$310, MATCH($C3323, Ingredients!$B$11:$B$310, 0)), "")="", "", IFERROR(INDEX(Ingredients!H$11:H$310, MATCH($C3323, Ingredients!$B$11:$B$310, 0)), "")))</f>
        <v/>
      </c>
      <c r="AN3323" s="83" t="str">
        <f t="shared" si="770"/>
        <v/>
      </c>
      <c r="AP3323" s="114" t="str">
        <f t="shared" si="780"/>
        <v/>
      </c>
      <c r="AR3323" s="117" t="str">
        <f>IF($C3323="", "", IF(IFERROR(INDEX(Ingredients!$AI$11:$AI$310, MATCH($C3323, Ingredients!$B$11:$B$310, 0)), "")="", "", IFERROR(INDEX(Ingredients!$AI$11:$AI$310, MATCH($C3323, Ingredients!$B$11:$B$310, 0)), "")))</f>
        <v/>
      </c>
      <c r="AT3323" s="120" t="str">
        <f t="shared" si="781"/>
        <v/>
      </c>
      <c r="AV3323" s="90" t="str">
        <f t="shared" si="771"/>
        <v/>
      </c>
      <c r="AX3323" s="90" t="str">
        <f>IF($AV3323="", "", COUNTIF($AV$11:$AV$5010, "&lt;"&amp;$AV3323)+1+COUNTIF($AV$11:$AV3323, $AV3323)-1)</f>
        <v/>
      </c>
      <c r="AZ3323" s="111" t="str">
        <f>IF($B3323="", "", SUMIF('Shopping List'!$AV$11:$AV$25, $B3323, 'Shopping List'!$BN$11:$BN$25))</f>
        <v/>
      </c>
      <c r="BB3323" s="117" t="str">
        <f t="shared" si="782"/>
        <v/>
      </c>
    </row>
    <row r="3324" spans="1:54" x14ac:dyDescent="0.25">
      <c r="A3324" s="4"/>
      <c r="B3324" s="37"/>
      <c r="C3324" s="124"/>
      <c r="D3324" s="39"/>
      <c r="E3324" s="125"/>
      <c r="F3324" s="48"/>
      <c r="G3324" s="4"/>
      <c r="H3324" s="4"/>
      <c r="I3324" s="95" t="str">
        <f>IF($C3324="", "", IF(IFERROR(INDEX(Ingredients!$C$11:$C$310, MATCH($C3324, Ingredients!$B$11:$B$310, 0)), "")="", "", IFERROR(INDEX(Ingredients!$C$11:$C$310, MATCH($C3324, Ingredients!$B$11:$B$310, 0)), "")))</f>
        <v/>
      </c>
      <c r="J3324" s="73" t="str">
        <f>IF($B3324="", "", IF(IFERROR(INDEX(Meals!$C$11:$C$260, MATCH($B3324, Meals!$B$11:$B$260, 0)), "")="", "", IFERROR(INDEX(Meals!$C$11:$C$260, MATCH($B3324, Meals!$B$11:$B$260, 0)), "")))</f>
        <v/>
      </c>
      <c r="K3324" s="4"/>
      <c r="L3324" s="72" t="str">
        <f t="shared" si="772"/>
        <v/>
      </c>
      <c r="M3324" s="73" t="str">
        <f t="shared" si="773"/>
        <v/>
      </c>
      <c r="N3324" s="4"/>
      <c r="O3324" s="78" t="str">
        <f t="shared" si="774"/>
        <v/>
      </c>
      <c r="P3324" s="79" t="str">
        <f t="shared" si="775"/>
        <v/>
      </c>
      <c r="Q3324" s="4"/>
      <c r="R3324" s="90" t="str">
        <f t="shared" si="776"/>
        <v/>
      </c>
      <c r="S3324" s="4"/>
      <c r="Y3324" s="18" t="str">
        <f t="shared" si="777"/>
        <v/>
      </c>
      <c r="AA3324" s="18" t="str">
        <f t="shared" si="768"/>
        <v/>
      </c>
      <c r="AB3324" s="18" t="str">
        <f t="shared" si="769"/>
        <v/>
      </c>
      <c r="AC3324" s="18" t="str">
        <f t="shared" si="778"/>
        <v/>
      </c>
      <c r="AD3324" s="18" t="str">
        <f t="shared" si="778"/>
        <v/>
      </c>
      <c r="AE3324" s="18" t="str">
        <f t="shared" si="779"/>
        <v/>
      </c>
      <c r="AG3324" s="95" t="str">
        <f>IF($C3324="", "", IF(IFERROR(INDEX(Ingredients!C$11:C$310, MATCH($C3324, Ingredients!$B$11:$B$310, 0)), "")="", "", IFERROR(INDEX(Ingredients!C$11:C$310, MATCH($C3324, Ingredients!$B$11:$B$310, 0)), "")))</f>
        <v/>
      </c>
      <c r="AH3324" s="105" t="str">
        <f>IF($C3324="", "", IF(IFERROR(INDEX(Ingredients!D$11:D$310, MATCH($C3324, Ingredients!$B$11:$B$310, 0)), "")="", "", IFERROR(INDEX(Ingredients!D$11:D$310, MATCH($C3324, Ingredients!$B$11:$B$310, 0)), "")))</f>
        <v/>
      </c>
      <c r="AI3324" s="106" t="str">
        <f>IF($C3324="", "", IF(IFERROR(INDEX(Ingredients!E$11:E$310, MATCH($C3324, Ingredients!$B$11:$B$310, 0)), "")="", "", IFERROR(INDEX(Ingredients!E$11:E$310, MATCH($C3324, Ingredients!$B$11:$B$310, 0)), "")))</f>
        <v/>
      </c>
      <c r="AJ3324" s="108" t="str">
        <f>IF($C3324="", "", IF(IFERROR(INDEX(Ingredients!F$11:F$310, MATCH($C3324, Ingredients!$B$11:$B$310, 0)), "")="", "", IFERROR(INDEX(Ingredients!F$11:F$310, MATCH($C3324, Ingredients!$B$11:$B$310, 0)), "")))</f>
        <v/>
      </c>
      <c r="AK3324" s="106" t="str">
        <f>IF($C3324="", "", IF(IFERROR(INDEX(Ingredients!G$11:G$310, MATCH($C3324, Ingredients!$B$11:$B$310, 0)), "")="", "", IFERROR(INDEX(Ingredients!G$11:G$310, MATCH($C3324, Ingredients!$B$11:$B$310, 0)), "")))</f>
        <v/>
      </c>
      <c r="AL3324" s="79" t="str">
        <f>IF($C3324="", "", IF(IFERROR(INDEX(Ingredients!H$11:H$310, MATCH($C3324, Ingredients!$B$11:$B$310, 0)), "")="", "", IFERROR(INDEX(Ingredients!H$11:H$310, MATCH($C3324, Ingredients!$B$11:$B$310, 0)), "")))</f>
        <v/>
      </c>
      <c r="AN3324" s="83" t="str">
        <f t="shared" si="770"/>
        <v/>
      </c>
      <c r="AP3324" s="114" t="str">
        <f t="shared" si="780"/>
        <v/>
      </c>
      <c r="AR3324" s="117" t="str">
        <f>IF($C3324="", "", IF(IFERROR(INDEX(Ingredients!$AI$11:$AI$310, MATCH($C3324, Ingredients!$B$11:$B$310, 0)), "")="", "", IFERROR(INDEX(Ingredients!$AI$11:$AI$310, MATCH($C3324, Ingredients!$B$11:$B$310, 0)), "")))</f>
        <v/>
      </c>
      <c r="AT3324" s="120" t="str">
        <f t="shared" si="781"/>
        <v/>
      </c>
      <c r="AV3324" s="90" t="str">
        <f t="shared" si="771"/>
        <v/>
      </c>
      <c r="AX3324" s="90" t="str">
        <f>IF($AV3324="", "", COUNTIF($AV$11:$AV$5010, "&lt;"&amp;$AV3324)+1+COUNTIF($AV$11:$AV3324, $AV3324)-1)</f>
        <v/>
      </c>
      <c r="AZ3324" s="111" t="str">
        <f>IF($B3324="", "", SUMIF('Shopping List'!$AV$11:$AV$25, $B3324, 'Shopping List'!$BN$11:$BN$25))</f>
        <v/>
      </c>
      <c r="BB3324" s="117" t="str">
        <f t="shared" si="782"/>
        <v/>
      </c>
    </row>
    <row r="3325" spans="1:54" x14ac:dyDescent="0.25">
      <c r="A3325" s="4"/>
      <c r="B3325" s="37"/>
      <c r="C3325" s="124"/>
      <c r="D3325" s="39"/>
      <c r="E3325" s="125"/>
      <c r="F3325" s="48"/>
      <c r="G3325" s="4"/>
      <c r="H3325" s="4"/>
      <c r="I3325" s="95" t="str">
        <f>IF($C3325="", "", IF(IFERROR(INDEX(Ingredients!$C$11:$C$310, MATCH($C3325, Ingredients!$B$11:$B$310, 0)), "")="", "", IFERROR(INDEX(Ingredients!$C$11:$C$310, MATCH($C3325, Ingredients!$B$11:$B$310, 0)), "")))</f>
        <v/>
      </c>
      <c r="J3325" s="73" t="str">
        <f>IF($B3325="", "", IF(IFERROR(INDEX(Meals!$C$11:$C$260, MATCH($B3325, Meals!$B$11:$B$260, 0)), "")="", "", IFERROR(INDEX(Meals!$C$11:$C$260, MATCH($B3325, Meals!$B$11:$B$260, 0)), "")))</f>
        <v/>
      </c>
      <c r="K3325" s="4"/>
      <c r="L3325" s="72" t="str">
        <f t="shared" si="772"/>
        <v/>
      </c>
      <c r="M3325" s="73" t="str">
        <f t="shared" si="773"/>
        <v/>
      </c>
      <c r="N3325" s="4"/>
      <c r="O3325" s="78" t="str">
        <f t="shared" si="774"/>
        <v/>
      </c>
      <c r="P3325" s="79" t="str">
        <f t="shared" si="775"/>
        <v/>
      </c>
      <c r="Q3325" s="4"/>
      <c r="R3325" s="90" t="str">
        <f t="shared" si="776"/>
        <v/>
      </c>
      <c r="S3325" s="4"/>
      <c r="Y3325" s="18" t="str">
        <f t="shared" si="777"/>
        <v/>
      </c>
      <c r="AA3325" s="18" t="str">
        <f t="shared" si="768"/>
        <v/>
      </c>
      <c r="AB3325" s="18" t="str">
        <f t="shared" si="769"/>
        <v/>
      </c>
      <c r="AC3325" s="18" t="str">
        <f t="shared" si="778"/>
        <v/>
      </c>
      <c r="AD3325" s="18" t="str">
        <f t="shared" si="778"/>
        <v/>
      </c>
      <c r="AE3325" s="18" t="str">
        <f t="shared" si="779"/>
        <v/>
      </c>
      <c r="AG3325" s="95" t="str">
        <f>IF($C3325="", "", IF(IFERROR(INDEX(Ingredients!C$11:C$310, MATCH($C3325, Ingredients!$B$11:$B$310, 0)), "")="", "", IFERROR(INDEX(Ingredients!C$11:C$310, MATCH($C3325, Ingredients!$B$11:$B$310, 0)), "")))</f>
        <v/>
      </c>
      <c r="AH3325" s="105" t="str">
        <f>IF($C3325="", "", IF(IFERROR(INDEX(Ingredients!D$11:D$310, MATCH($C3325, Ingredients!$B$11:$B$310, 0)), "")="", "", IFERROR(INDEX(Ingredients!D$11:D$310, MATCH($C3325, Ingredients!$B$11:$B$310, 0)), "")))</f>
        <v/>
      </c>
      <c r="AI3325" s="106" t="str">
        <f>IF($C3325="", "", IF(IFERROR(INDEX(Ingredients!E$11:E$310, MATCH($C3325, Ingredients!$B$11:$B$310, 0)), "")="", "", IFERROR(INDEX(Ingredients!E$11:E$310, MATCH($C3325, Ingredients!$B$11:$B$310, 0)), "")))</f>
        <v/>
      </c>
      <c r="AJ3325" s="108" t="str">
        <f>IF($C3325="", "", IF(IFERROR(INDEX(Ingredients!F$11:F$310, MATCH($C3325, Ingredients!$B$11:$B$310, 0)), "")="", "", IFERROR(INDEX(Ingredients!F$11:F$310, MATCH($C3325, Ingredients!$B$11:$B$310, 0)), "")))</f>
        <v/>
      </c>
      <c r="AK3325" s="106" t="str">
        <f>IF($C3325="", "", IF(IFERROR(INDEX(Ingredients!G$11:G$310, MATCH($C3325, Ingredients!$B$11:$B$310, 0)), "")="", "", IFERROR(INDEX(Ingredients!G$11:G$310, MATCH($C3325, Ingredients!$B$11:$B$310, 0)), "")))</f>
        <v/>
      </c>
      <c r="AL3325" s="79" t="str">
        <f>IF($C3325="", "", IF(IFERROR(INDEX(Ingredients!H$11:H$310, MATCH($C3325, Ingredients!$B$11:$B$310, 0)), "")="", "", IFERROR(INDEX(Ingredients!H$11:H$310, MATCH($C3325, Ingredients!$B$11:$B$310, 0)), "")))</f>
        <v/>
      </c>
      <c r="AN3325" s="83" t="str">
        <f t="shared" si="770"/>
        <v/>
      </c>
      <c r="AP3325" s="114" t="str">
        <f t="shared" si="780"/>
        <v/>
      </c>
      <c r="AR3325" s="117" t="str">
        <f>IF($C3325="", "", IF(IFERROR(INDEX(Ingredients!$AI$11:$AI$310, MATCH($C3325, Ingredients!$B$11:$B$310, 0)), "")="", "", IFERROR(INDEX(Ingredients!$AI$11:$AI$310, MATCH($C3325, Ingredients!$B$11:$B$310, 0)), "")))</f>
        <v/>
      </c>
      <c r="AT3325" s="120" t="str">
        <f t="shared" si="781"/>
        <v/>
      </c>
      <c r="AV3325" s="90" t="str">
        <f t="shared" si="771"/>
        <v/>
      </c>
      <c r="AX3325" s="90" t="str">
        <f>IF($AV3325="", "", COUNTIF($AV$11:$AV$5010, "&lt;"&amp;$AV3325)+1+COUNTIF($AV$11:$AV3325, $AV3325)-1)</f>
        <v/>
      </c>
      <c r="AZ3325" s="111" t="str">
        <f>IF($B3325="", "", SUMIF('Shopping List'!$AV$11:$AV$25, $B3325, 'Shopping List'!$BN$11:$BN$25))</f>
        <v/>
      </c>
      <c r="BB3325" s="117" t="str">
        <f t="shared" si="782"/>
        <v/>
      </c>
    </row>
    <row r="3326" spans="1:54" x14ac:dyDescent="0.25">
      <c r="A3326" s="4"/>
      <c r="B3326" s="37"/>
      <c r="C3326" s="124"/>
      <c r="D3326" s="39"/>
      <c r="E3326" s="125"/>
      <c r="F3326" s="48"/>
      <c r="G3326" s="4"/>
      <c r="H3326" s="4"/>
      <c r="I3326" s="95" t="str">
        <f>IF($C3326="", "", IF(IFERROR(INDEX(Ingredients!$C$11:$C$310, MATCH($C3326, Ingredients!$B$11:$B$310, 0)), "")="", "", IFERROR(INDEX(Ingredients!$C$11:$C$310, MATCH($C3326, Ingredients!$B$11:$B$310, 0)), "")))</f>
        <v/>
      </c>
      <c r="J3326" s="73" t="str">
        <f>IF($B3326="", "", IF(IFERROR(INDEX(Meals!$C$11:$C$260, MATCH($B3326, Meals!$B$11:$B$260, 0)), "")="", "", IFERROR(INDEX(Meals!$C$11:$C$260, MATCH($B3326, Meals!$B$11:$B$260, 0)), "")))</f>
        <v/>
      </c>
      <c r="K3326" s="4"/>
      <c r="L3326" s="72" t="str">
        <f t="shared" si="772"/>
        <v/>
      </c>
      <c r="M3326" s="73" t="str">
        <f t="shared" si="773"/>
        <v/>
      </c>
      <c r="N3326" s="4"/>
      <c r="O3326" s="78" t="str">
        <f t="shared" si="774"/>
        <v/>
      </c>
      <c r="P3326" s="79" t="str">
        <f t="shared" si="775"/>
        <v/>
      </c>
      <c r="Q3326" s="4"/>
      <c r="R3326" s="90" t="str">
        <f t="shared" si="776"/>
        <v/>
      </c>
      <c r="S3326" s="4"/>
      <c r="Y3326" s="18" t="str">
        <f t="shared" si="777"/>
        <v/>
      </c>
      <c r="AA3326" s="18" t="str">
        <f t="shared" si="768"/>
        <v/>
      </c>
      <c r="AB3326" s="18" t="str">
        <f t="shared" si="769"/>
        <v/>
      </c>
      <c r="AC3326" s="18" t="str">
        <f t="shared" si="778"/>
        <v/>
      </c>
      <c r="AD3326" s="18" t="str">
        <f t="shared" si="778"/>
        <v/>
      </c>
      <c r="AE3326" s="18" t="str">
        <f t="shared" si="779"/>
        <v/>
      </c>
      <c r="AG3326" s="95" t="str">
        <f>IF($C3326="", "", IF(IFERROR(INDEX(Ingredients!C$11:C$310, MATCH($C3326, Ingredients!$B$11:$B$310, 0)), "")="", "", IFERROR(INDEX(Ingredients!C$11:C$310, MATCH($C3326, Ingredients!$B$11:$B$310, 0)), "")))</f>
        <v/>
      </c>
      <c r="AH3326" s="105" t="str">
        <f>IF($C3326="", "", IF(IFERROR(INDEX(Ingredients!D$11:D$310, MATCH($C3326, Ingredients!$B$11:$B$310, 0)), "")="", "", IFERROR(INDEX(Ingredients!D$11:D$310, MATCH($C3326, Ingredients!$B$11:$B$310, 0)), "")))</f>
        <v/>
      </c>
      <c r="AI3326" s="106" t="str">
        <f>IF($C3326="", "", IF(IFERROR(INDEX(Ingredients!E$11:E$310, MATCH($C3326, Ingredients!$B$11:$B$310, 0)), "")="", "", IFERROR(INDEX(Ingredients!E$11:E$310, MATCH($C3326, Ingredients!$B$11:$B$310, 0)), "")))</f>
        <v/>
      </c>
      <c r="AJ3326" s="108" t="str">
        <f>IF($C3326="", "", IF(IFERROR(INDEX(Ingredients!F$11:F$310, MATCH($C3326, Ingredients!$B$11:$B$310, 0)), "")="", "", IFERROR(INDEX(Ingredients!F$11:F$310, MATCH($C3326, Ingredients!$B$11:$B$310, 0)), "")))</f>
        <v/>
      </c>
      <c r="AK3326" s="106" t="str">
        <f>IF($C3326="", "", IF(IFERROR(INDEX(Ingredients!G$11:G$310, MATCH($C3326, Ingredients!$B$11:$B$310, 0)), "")="", "", IFERROR(INDEX(Ingredients!G$11:G$310, MATCH($C3326, Ingredients!$B$11:$B$310, 0)), "")))</f>
        <v/>
      </c>
      <c r="AL3326" s="79" t="str">
        <f>IF($C3326="", "", IF(IFERROR(INDEX(Ingredients!H$11:H$310, MATCH($C3326, Ingredients!$B$11:$B$310, 0)), "")="", "", IFERROR(INDEX(Ingredients!H$11:H$310, MATCH($C3326, Ingredients!$B$11:$B$310, 0)), "")))</f>
        <v/>
      </c>
      <c r="AN3326" s="83" t="str">
        <f t="shared" si="770"/>
        <v/>
      </c>
      <c r="AP3326" s="114" t="str">
        <f t="shared" si="780"/>
        <v/>
      </c>
      <c r="AR3326" s="117" t="str">
        <f>IF($C3326="", "", IF(IFERROR(INDEX(Ingredients!$AI$11:$AI$310, MATCH($C3326, Ingredients!$B$11:$B$310, 0)), "")="", "", IFERROR(INDEX(Ingredients!$AI$11:$AI$310, MATCH($C3326, Ingredients!$B$11:$B$310, 0)), "")))</f>
        <v/>
      </c>
      <c r="AT3326" s="120" t="str">
        <f t="shared" si="781"/>
        <v/>
      </c>
      <c r="AV3326" s="90" t="str">
        <f t="shared" si="771"/>
        <v/>
      </c>
      <c r="AX3326" s="90" t="str">
        <f>IF($AV3326="", "", COUNTIF($AV$11:$AV$5010, "&lt;"&amp;$AV3326)+1+COUNTIF($AV$11:$AV3326, $AV3326)-1)</f>
        <v/>
      </c>
      <c r="AZ3326" s="111" t="str">
        <f>IF($B3326="", "", SUMIF('Shopping List'!$AV$11:$AV$25, $B3326, 'Shopping List'!$BN$11:$BN$25))</f>
        <v/>
      </c>
      <c r="BB3326" s="117" t="str">
        <f t="shared" si="782"/>
        <v/>
      </c>
    </row>
    <row r="3327" spans="1:54" x14ac:dyDescent="0.25">
      <c r="A3327" s="4"/>
      <c r="B3327" s="37"/>
      <c r="C3327" s="124"/>
      <c r="D3327" s="39"/>
      <c r="E3327" s="125"/>
      <c r="F3327" s="48"/>
      <c r="G3327" s="4"/>
      <c r="H3327" s="4"/>
      <c r="I3327" s="95" t="str">
        <f>IF($C3327="", "", IF(IFERROR(INDEX(Ingredients!$C$11:$C$310, MATCH($C3327, Ingredients!$B$11:$B$310, 0)), "")="", "", IFERROR(INDEX(Ingredients!$C$11:$C$310, MATCH($C3327, Ingredients!$B$11:$B$310, 0)), "")))</f>
        <v/>
      </c>
      <c r="J3327" s="73" t="str">
        <f>IF($B3327="", "", IF(IFERROR(INDEX(Meals!$C$11:$C$260, MATCH($B3327, Meals!$B$11:$B$260, 0)), "")="", "", IFERROR(INDEX(Meals!$C$11:$C$260, MATCH($B3327, Meals!$B$11:$B$260, 0)), "")))</f>
        <v/>
      </c>
      <c r="K3327" s="4"/>
      <c r="L3327" s="72" t="str">
        <f t="shared" si="772"/>
        <v/>
      </c>
      <c r="M3327" s="73" t="str">
        <f t="shared" si="773"/>
        <v/>
      </c>
      <c r="N3327" s="4"/>
      <c r="O3327" s="78" t="str">
        <f t="shared" si="774"/>
        <v/>
      </c>
      <c r="P3327" s="79" t="str">
        <f t="shared" si="775"/>
        <v/>
      </c>
      <c r="Q3327" s="4"/>
      <c r="R3327" s="90" t="str">
        <f t="shared" si="776"/>
        <v/>
      </c>
      <c r="S3327" s="4"/>
      <c r="Y3327" s="18" t="str">
        <f t="shared" si="777"/>
        <v/>
      </c>
      <c r="AA3327" s="18" t="str">
        <f t="shared" si="768"/>
        <v/>
      </c>
      <c r="AB3327" s="18" t="str">
        <f t="shared" si="769"/>
        <v/>
      </c>
      <c r="AC3327" s="18" t="str">
        <f t="shared" si="778"/>
        <v/>
      </c>
      <c r="AD3327" s="18" t="str">
        <f t="shared" si="778"/>
        <v/>
      </c>
      <c r="AE3327" s="18" t="str">
        <f t="shared" si="779"/>
        <v/>
      </c>
      <c r="AG3327" s="95" t="str">
        <f>IF($C3327="", "", IF(IFERROR(INDEX(Ingredients!C$11:C$310, MATCH($C3327, Ingredients!$B$11:$B$310, 0)), "")="", "", IFERROR(INDEX(Ingredients!C$11:C$310, MATCH($C3327, Ingredients!$B$11:$B$310, 0)), "")))</f>
        <v/>
      </c>
      <c r="AH3327" s="105" t="str">
        <f>IF($C3327="", "", IF(IFERROR(INDEX(Ingredients!D$11:D$310, MATCH($C3327, Ingredients!$B$11:$B$310, 0)), "")="", "", IFERROR(INDEX(Ingredients!D$11:D$310, MATCH($C3327, Ingredients!$B$11:$B$310, 0)), "")))</f>
        <v/>
      </c>
      <c r="AI3327" s="106" t="str">
        <f>IF($C3327="", "", IF(IFERROR(INDEX(Ingredients!E$11:E$310, MATCH($C3327, Ingredients!$B$11:$B$310, 0)), "")="", "", IFERROR(INDEX(Ingredients!E$11:E$310, MATCH($C3327, Ingredients!$B$11:$B$310, 0)), "")))</f>
        <v/>
      </c>
      <c r="AJ3327" s="108" t="str">
        <f>IF($C3327="", "", IF(IFERROR(INDEX(Ingredients!F$11:F$310, MATCH($C3327, Ingredients!$B$11:$B$310, 0)), "")="", "", IFERROR(INDEX(Ingredients!F$11:F$310, MATCH($C3327, Ingredients!$B$11:$B$310, 0)), "")))</f>
        <v/>
      </c>
      <c r="AK3327" s="106" t="str">
        <f>IF($C3327="", "", IF(IFERROR(INDEX(Ingredients!G$11:G$310, MATCH($C3327, Ingredients!$B$11:$B$310, 0)), "")="", "", IFERROR(INDEX(Ingredients!G$11:G$310, MATCH($C3327, Ingredients!$B$11:$B$310, 0)), "")))</f>
        <v/>
      </c>
      <c r="AL3327" s="79" t="str">
        <f>IF($C3327="", "", IF(IFERROR(INDEX(Ingredients!H$11:H$310, MATCH($C3327, Ingredients!$B$11:$B$310, 0)), "")="", "", IFERROR(INDEX(Ingredients!H$11:H$310, MATCH($C3327, Ingredients!$B$11:$B$310, 0)), "")))</f>
        <v/>
      </c>
      <c r="AN3327" s="83" t="str">
        <f t="shared" si="770"/>
        <v/>
      </c>
      <c r="AP3327" s="114" t="str">
        <f t="shared" si="780"/>
        <v/>
      </c>
      <c r="AR3327" s="117" t="str">
        <f>IF($C3327="", "", IF(IFERROR(INDEX(Ingredients!$AI$11:$AI$310, MATCH($C3327, Ingredients!$B$11:$B$310, 0)), "")="", "", IFERROR(INDEX(Ingredients!$AI$11:$AI$310, MATCH($C3327, Ingredients!$B$11:$B$310, 0)), "")))</f>
        <v/>
      </c>
      <c r="AT3327" s="120" t="str">
        <f t="shared" si="781"/>
        <v/>
      </c>
      <c r="AV3327" s="90" t="str">
        <f t="shared" si="771"/>
        <v/>
      </c>
      <c r="AX3327" s="90" t="str">
        <f>IF($AV3327="", "", COUNTIF($AV$11:$AV$5010, "&lt;"&amp;$AV3327)+1+COUNTIF($AV$11:$AV3327, $AV3327)-1)</f>
        <v/>
      </c>
      <c r="AZ3327" s="111" t="str">
        <f>IF($B3327="", "", SUMIF('Shopping List'!$AV$11:$AV$25, $B3327, 'Shopping List'!$BN$11:$BN$25))</f>
        <v/>
      </c>
      <c r="BB3327" s="117" t="str">
        <f t="shared" si="782"/>
        <v/>
      </c>
    </row>
    <row r="3328" spans="1:54" x14ac:dyDescent="0.25">
      <c r="A3328" s="4"/>
      <c r="B3328" s="37"/>
      <c r="C3328" s="124"/>
      <c r="D3328" s="39"/>
      <c r="E3328" s="125"/>
      <c r="F3328" s="48"/>
      <c r="G3328" s="4"/>
      <c r="H3328" s="4"/>
      <c r="I3328" s="95" t="str">
        <f>IF($C3328="", "", IF(IFERROR(INDEX(Ingredients!$C$11:$C$310, MATCH($C3328, Ingredients!$B$11:$B$310, 0)), "")="", "", IFERROR(INDEX(Ingredients!$C$11:$C$310, MATCH($C3328, Ingredients!$B$11:$B$310, 0)), "")))</f>
        <v/>
      </c>
      <c r="J3328" s="73" t="str">
        <f>IF($B3328="", "", IF(IFERROR(INDEX(Meals!$C$11:$C$260, MATCH($B3328, Meals!$B$11:$B$260, 0)), "")="", "", IFERROR(INDEX(Meals!$C$11:$C$260, MATCH($B3328, Meals!$B$11:$B$260, 0)), "")))</f>
        <v/>
      </c>
      <c r="K3328" s="4"/>
      <c r="L3328" s="72" t="str">
        <f t="shared" si="772"/>
        <v/>
      </c>
      <c r="M3328" s="73" t="str">
        <f t="shared" si="773"/>
        <v/>
      </c>
      <c r="N3328" s="4"/>
      <c r="O3328" s="78" t="str">
        <f t="shared" si="774"/>
        <v/>
      </c>
      <c r="P3328" s="79" t="str">
        <f t="shared" si="775"/>
        <v/>
      </c>
      <c r="Q3328" s="4"/>
      <c r="R3328" s="90" t="str">
        <f t="shared" si="776"/>
        <v/>
      </c>
      <c r="S3328" s="4"/>
      <c r="Y3328" s="18" t="str">
        <f t="shared" si="777"/>
        <v/>
      </c>
      <c r="AA3328" s="18" t="str">
        <f t="shared" si="768"/>
        <v/>
      </c>
      <c r="AB3328" s="18" t="str">
        <f t="shared" si="769"/>
        <v/>
      </c>
      <c r="AC3328" s="18" t="str">
        <f t="shared" si="778"/>
        <v/>
      </c>
      <c r="AD3328" s="18" t="str">
        <f t="shared" si="778"/>
        <v/>
      </c>
      <c r="AE3328" s="18" t="str">
        <f t="shared" si="779"/>
        <v/>
      </c>
      <c r="AG3328" s="95" t="str">
        <f>IF($C3328="", "", IF(IFERROR(INDEX(Ingredients!C$11:C$310, MATCH($C3328, Ingredients!$B$11:$B$310, 0)), "")="", "", IFERROR(INDEX(Ingredients!C$11:C$310, MATCH($C3328, Ingredients!$B$11:$B$310, 0)), "")))</f>
        <v/>
      </c>
      <c r="AH3328" s="105" t="str">
        <f>IF($C3328="", "", IF(IFERROR(INDEX(Ingredients!D$11:D$310, MATCH($C3328, Ingredients!$B$11:$B$310, 0)), "")="", "", IFERROR(INDEX(Ingredients!D$11:D$310, MATCH($C3328, Ingredients!$B$11:$B$310, 0)), "")))</f>
        <v/>
      </c>
      <c r="AI3328" s="106" t="str">
        <f>IF($C3328="", "", IF(IFERROR(INDEX(Ingredients!E$11:E$310, MATCH($C3328, Ingredients!$B$11:$B$310, 0)), "")="", "", IFERROR(INDEX(Ingredients!E$11:E$310, MATCH($C3328, Ingredients!$B$11:$B$310, 0)), "")))</f>
        <v/>
      </c>
      <c r="AJ3328" s="108" t="str">
        <f>IF($C3328="", "", IF(IFERROR(INDEX(Ingredients!F$11:F$310, MATCH($C3328, Ingredients!$B$11:$B$310, 0)), "")="", "", IFERROR(INDEX(Ingredients!F$11:F$310, MATCH($C3328, Ingredients!$B$11:$B$310, 0)), "")))</f>
        <v/>
      </c>
      <c r="AK3328" s="106" t="str">
        <f>IF($C3328="", "", IF(IFERROR(INDEX(Ingredients!G$11:G$310, MATCH($C3328, Ingredients!$B$11:$B$310, 0)), "")="", "", IFERROR(INDEX(Ingredients!G$11:G$310, MATCH($C3328, Ingredients!$B$11:$B$310, 0)), "")))</f>
        <v/>
      </c>
      <c r="AL3328" s="79" t="str">
        <f>IF($C3328="", "", IF(IFERROR(INDEX(Ingredients!H$11:H$310, MATCH($C3328, Ingredients!$B$11:$B$310, 0)), "")="", "", IFERROR(INDEX(Ingredients!H$11:H$310, MATCH($C3328, Ingredients!$B$11:$B$310, 0)), "")))</f>
        <v/>
      </c>
      <c r="AN3328" s="83" t="str">
        <f t="shared" si="770"/>
        <v/>
      </c>
      <c r="AP3328" s="114" t="str">
        <f t="shared" si="780"/>
        <v/>
      </c>
      <c r="AR3328" s="117" t="str">
        <f>IF($C3328="", "", IF(IFERROR(INDEX(Ingredients!$AI$11:$AI$310, MATCH($C3328, Ingredients!$B$11:$B$310, 0)), "")="", "", IFERROR(INDEX(Ingredients!$AI$11:$AI$310, MATCH($C3328, Ingredients!$B$11:$B$310, 0)), "")))</f>
        <v/>
      </c>
      <c r="AT3328" s="120" t="str">
        <f t="shared" si="781"/>
        <v/>
      </c>
      <c r="AV3328" s="90" t="str">
        <f t="shared" si="771"/>
        <v/>
      </c>
      <c r="AX3328" s="90" t="str">
        <f>IF($AV3328="", "", COUNTIF($AV$11:$AV$5010, "&lt;"&amp;$AV3328)+1+COUNTIF($AV$11:$AV3328, $AV3328)-1)</f>
        <v/>
      </c>
      <c r="AZ3328" s="111" t="str">
        <f>IF($B3328="", "", SUMIF('Shopping List'!$AV$11:$AV$25, $B3328, 'Shopping List'!$BN$11:$BN$25))</f>
        <v/>
      </c>
      <c r="BB3328" s="117" t="str">
        <f t="shared" si="782"/>
        <v/>
      </c>
    </row>
    <row r="3329" spans="1:54" x14ac:dyDescent="0.25">
      <c r="A3329" s="4"/>
      <c r="B3329" s="37"/>
      <c r="C3329" s="124"/>
      <c r="D3329" s="39"/>
      <c r="E3329" s="125"/>
      <c r="F3329" s="48"/>
      <c r="G3329" s="4"/>
      <c r="H3329" s="4"/>
      <c r="I3329" s="95" t="str">
        <f>IF($C3329="", "", IF(IFERROR(INDEX(Ingredients!$C$11:$C$310, MATCH($C3329, Ingredients!$B$11:$B$310, 0)), "")="", "", IFERROR(INDEX(Ingredients!$C$11:$C$310, MATCH($C3329, Ingredients!$B$11:$B$310, 0)), "")))</f>
        <v/>
      </c>
      <c r="J3329" s="73" t="str">
        <f>IF($B3329="", "", IF(IFERROR(INDEX(Meals!$C$11:$C$260, MATCH($B3329, Meals!$B$11:$B$260, 0)), "")="", "", IFERROR(INDEX(Meals!$C$11:$C$260, MATCH($B3329, Meals!$B$11:$B$260, 0)), "")))</f>
        <v/>
      </c>
      <c r="K3329" s="4"/>
      <c r="L3329" s="72" t="str">
        <f t="shared" si="772"/>
        <v/>
      </c>
      <c r="M3329" s="73" t="str">
        <f t="shared" si="773"/>
        <v/>
      </c>
      <c r="N3329" s="4"/>
      <c r="O3329" s="78" t="str">
        <f t="shared" si="774"/>
        <v/>
      </c>
      <c r="P3329" s="79" t="str">
        <f t="shared" si="775"/>
        <v/>
      </c>
      <c r="Q3329" s="4"/>
      <c r="R3329" s="90" t="str">
        <f t="shared" si="776"/>
        <v/>
      </c>
      <c r="S3329" s="4"/>
      <c r="Y3329" s="18" t="str">
        <f t="shared" si="777"/>
        <v/>
      </c>
      <c r="AA3329" s="18" t="str">
        <f t="shared" si="768"/>
        <v/>
      </c>
      <c r="AB3329" s="18" t="str">
        <f t="shared" si="769"/>
        <v/>
      </c>
      <c r="AC3329" s="18" t="str">
        <f t="shared" si="778"/>
        <v/>
      </c>
      <c r="AD3329" s="18" t="str">
        <f t="shared" si="778"/>
        <v/>
      </c>
      <c r="AE3329" s="18" t="str">
        <f t="shared" si="779"/>
        <v/>
      </c>
      <c r="AG3329" s="95" t="str">
        <f>IF($C3329="", "", IF(IFERROR(INDEX(Ingredients!C$11:C$310, MATCH($C3329, Ingredients!$B$11:$B$310, 0)), "")="", "", IFERROR(INDEX(Ingredients!C$11:C$310, MATCH($C3329, Ingredients!$B$11:$B$310, 0)), "")))</f>
        <v/>
      </c>
      <c r="AH3329" s="105" t="str">
        <f>IF($C3329="", "", IF(IFERROR(INDEX(Ingredients!D$11:D$310, MATCH($C3329, Ingredients!$B$11:$B$310, 0)), "")="", "", IFERROR(INDEX(Ingredients!D$11:D$310, MATCH($C3329, Ingredients!$B$11:$B$310, 0)), "")))</f>
        <v/>
      </c>
      <c r="AI3329" s="106" t="str">
        <f>IF($C3329="", "", IF(IFERROR(INDEX(Ingredients!E$11:E$310, MATCH($C3329, Ingredients!$B$11:$B$310, 0)), "")="", "", IFERROR(INDEX(Ingredients!E$11:E$310, MATCH($C3329, Ingredients!$B$11:$B$310, 0)), "")))</f>
        <v/>
      </c>
      <c r="AJ3329" s="108" t="str">
        <f>IF($C3329="", "", IF(IFERROR(INDEX(Ingredients!F$11:F$310, MATCH($C3329, Ingredients!$B$11:$B$310, 0)), "")="", "", IFERROR(INDEX(Ingredients!F$11:F$310, MATCH($C3329, Ingredients!$B$11:$B$310, 0)), "")))</f>
        <v/>
      </c>
      <c r="AK3329" s="106" t="str">
        <f>IF($C3329="", "", IF(IFERROR(INDEX(Ingredients!G$11:G$310, MATCH($C3329, Ingredients!$B$11:$B$310, 0)), "")="", "", IFERROR(INDEX(Ingredients!G$11:G$310, MATCH($C3329, Ingredients!$B$11:$B$310, 0)), "")))</f>
        <v/>
      </c>
      <c r="AL3329" s="79" t="str">
        <f>IF($C3329="", "", IF(IFERROR(INDEX(Ingredients!H$11:H$310, MATCH($C3329, Ingredients!$B$11:$B$310, 0)), "")="", "", IFERROR(INDEX(Ingredients!H$11:H$310, MATCH($C3329, Ingredients!$B$11:$B$310, 0)), "")))</f>
        <v/>
      </c>
      <c r="AN3329" s="83" t="str">
        <f t="shared" si="770"/>
        <v/>
      </c>
      <c r="AP3329" s="114" t="str">
        <f t="shared" si="780"/>
        <v/>
      </c>
      <c r="AR3329" s="117" t="str">
        <f>IF($C3329="", "", IF(IFERROR(INDEX(Ingredients!$AI$11:$AI$310, MATCH($C3329, Ingredients!$B$11:$B$310, 0)), "")="", "", IFERROR(INDEX(Ingredients!$AI$11:$AI$310, MATCH($C3329, Ingredients!$B$11:$B$310, 0)), "")))</f>
        <v/>
      </c>
      <c r="AT3329" s="120" t="str">
        <f t="shared" si="781"/>
        <v/>
      </c>
      <c r="AV3329" s="90" t="str">
        <f t="shared" si="771"/>
        <v/>
      </c>
      <c r="AX3329" s="90" t="str">
        <f>IF($AV3329="", "", COUNTIF($AV$11:$AV$5010, "&lt;"&amp;$AV3329)+1+COUNTIF($AV$11:$AV3329, $AV3329)-1)</f>
        <v/>
      </c>
      <c r="AZ3329" s="111" t="str">
        <f>IF($B3329="", "", SUMIF('Shopping List'!$AV$11:$AV$25, $B3329, 'Shopping List'!$BN$11:$BN$25))</f>
        <v/>
      </c>
      <c r="BB3329" s="117" t="str">
        <f t="shared" si="782"/>
        <v/>
      </c>
    </row>
    <row r="3330" spans="1:54" x14ac:dyDescent="0.25">
      <c r="A3330" s="4"/>
      <c r="B3330" s="37"/>
      <c r="C3330" s="124"/>
      <c r="D3330" s="39"/>
      <c r="E3330" s="125"/>
      <c r="F3330" s="48"/>
      <c r="G3330" s="4"/>
      <c r="H3330" s="4"/>
      <c r="I3330" s="95" t="str">
        <f>IF($C3330="", "", IF(IFERROR(INDEX(Ingredients!$C$11:$C$310, MATCH($C3330, Ingredients!$B$11:$B$310, 0)), "")="", "", IFERROR(INDEX(Ingredients!$C$11:$C$310, MATCH($C3330, Ingredients!$B$11:$B$310, 0)), "")))</f>
        <v/>
      </c>
      <c r="J3330" s="73" t="str">
        <f>IF($B3330="", "", IF(IFERROR(INDEX(Meals!$C$11:$C$260, MATCH($B3330, Meals!$B$11:$B$260, 0)), "")="", "", IFERROR(INDEX(Meals!$C$11:$C$260, MATCH($B3330, Meals!$B$11:$B$260, 0)), "")))</f>
        <v/>
      </c>
      <c r="K3330" s="4"/>
      <c r="L3330" s="72" t="str">
        <f t="shared" si="772"/>
        <v/>
      </c>
      <c r="M3330" s="73" t="str">
        <f t="shared" si="773"/>
        <v/>
      </c>
      <c r="N3330" s="4"/>
      <c r="O3330" s="78" t="str">
        <f t="shared" si="774"/>
        <v/>
      </c>
      <c r="P3330" s="79" t="str">
        <f t="shared" si="775"/>
        <v/>
      </c>
      <c r="Q3330" s="4"/>
      <c r="R3330" s="90" t="str">
        <f t="shared" si="776"/>
        <v/>
      </c>
      <c r="S3330" s="4"/>
      <c r="Y3330" s="18" t="str">
        <f t="shared" si="777"/>
        <v/>
      </c>
      <c r="AA3330" s="18" t="str">
        <f t="shared" si="768"/>
        <v/>
      </c>
      <c r="AB3330" s="18" t="str">
        <f t="shared" si="769"/>
        <v/>
      </c>
      <c r="AC3330" s="18" t="str">
        <f t="shared" si="778"/>
        <v/>
      </c>
      <c r="AD3330" s="18" t="str">
        <f t="shared" si="778"/>
        <v/>
      </c>
      <c r="AE3330" s="18" t="str">
        <f t="shared" si="779"/>
        <v/>
      </c>
      <c r="AG3330" s="95" t="str">
        <f>IF($C3330="", "", IF(IFERROR(INDEX(Ingredients!C$11:C$310, MATCH($C3330, Ingredients!$B$11:$B$310, 0)), "")="", "", IFERROR(INDEX(Ingredients!C$11:C$310, MATCH($C3330, Ingredients!$B$11:$B$310, 0)), "")))</f>
        <v/>
      </c>
      <c r="AH3330" s="105" t="str">
        <f>IF($C3330="", "", IF(IFERROR(INDEX(Ingredients!D$11:D$310, MATCH($C3330, Ingredients!$B$11:$B$310, 0)), "")="", "", IFERROR(INDEX(Ingredients!D$11:D$310, MATCH($C3330, Ingredients!$B$11:$B$310, 0)), "")))</f>
        <v/>
      </c>
      <c r="AI3330" s="106" t="str">
        <f>IF($C3330="", "", IF(IFERROR(INDEX(Ingredients!E$11:E$310, MATCH($C3330, Ingredients!$B$11:$B$310, 0)), "")="", "", IFERROR(INDEX(Ingredients!E$11:E$310, MATCH($C3330, Ingredients!$B$11:$B$310, 0)), "")))</f>
        <v/>
      </c>
      <c r="AJ3330" s="108" t="str">
        <f>IF($C3330="", "", IF(IFERROR(INDEX(Ingredients!F$11:F$310, MATCH($C3330, Ingredients!$B$11:$B$310, 0)), "")="", "", IFERROR(INDEX(Ingredients!F$11:F$310, MATCH($C3330, Ingredients!$B$11:$B$310, 0)), "")))</f>
        <v/>
      </c>
      <c r="AK3330" s="106" t="str">
        <f>IF($C3330="", "", IF(IFERROR(INDEX(Ingredients!G$11:G$310, MATCH($C3330, Ingredients!$B$11:$B$310, 0)), "")="", "", IFERROR(INDEX(Ingredients!G$11:G$310, MATCH($C3330, Ingredients!$B$11:$B$310, 0)), "")))</f>
        <v/>
      </c>
      <c r="AL3330" s="79" t="str">
        <f>IF($C3330="", "", IF(IFERROR(INDEX(Ingredients!H$11:H$310, MATCH($C3330, Ingredients!$B$11:$B$310, 0)), "")="", "", IFERROR(INDEX(Ingredients!H$11:H$310, MATCH($C3330, Ingredients!$B$11:$B$310, 0)), "")))</f>
        <v/>
      </c>
      <c r="AN3330" s="83" t="str">
        <f t="shared" si="770"/>
        <v/>
      </c>
      <c r="AP3330" s="114" t="str">
        <f t="shared" si="780"/>
        <v/>
      </c>
      <c r="AR3330" s="117" t="str">
        <f>IF($C3330="", "", IF(IFERROR(INDEX(Ingredients!$AI$11:$AI$310, MATCH($C3330, Ingredients!$B$11:$B$310, 0)), "")="", "", IFERROR(INDEX(Ingredients!$AI$11:$AI$310, MATCH($C3330, Ingredients!$B$11:$B$310, 0)), "")))</f>
        <v/>
      </c>
      <c r="AT3330" s="120" t="str">
        <f t="shared" si="781"/>
        <v/>
      </c>
      <c r="AV3330" s="90" t="str">
        <f t="shared" si="771"/>
        <v/>
      </c>
      <c r="AX3330" s="90" t="str">
        <f>IF($AV3330="", "", COUNTIF($AV$11:$AV$5010, "&lt;"&amp;$AV3330)+1+COUNTIF($AV$11:$AV3330, $AV3330)-1)</f>
        <v/>
      </c>
      <c r="AZ3330" s="111" t="str">
        <f>IF($B3330="", "", SUMIF('Shopping List'!$AV$11:$AV$25, $B3330, 'Shopping List'!$BN$11:$BN$25))</f>
        <v/>
      </c>
      <c r="BB3330" s="117" t="str">
        <f t="shared" si="782"/>
        <v/>
      </c>
    </row>
    <row r="3331" spans="1:54" x14ac:dyDescent="0.25">
      <c r="A3331" s="4"/>
      <c r="B3331" s="37"/>
      <c r="C3331" s="124"/>
      <c r="D3331" s="39"/>
      <c r="E3331" s="125"/>
      <c r="F3331" s="48"/>
      <c r="G3331" s="4"/>
      <c r="H3331" s="4"/>
      <c r="I3331" s="95" t="str">
        <f>IF($C3331="", "", IF(IFERROR(INDEX(Ingredients!$C$11:$C$310, MATCH($C3331, Ingredients!$B$11:$B$310, 0)), "")="", "", IFERROR(INDEX(Ingredients!$C$11:$C$310, MATCH($C3331, Ingredients!$B$11:$B$310, 0)), "")))</f>
        <v/>
      </c>
      <c r="J3331" s="73" t="str">
        <f>IF($B3331="", "", IF(IFERROR(INDEX(Meals!$C$11:$C$260, MATCH($B3331, Meals!$B$11:$B$260, 0)), "")="", "", IFERROR(INDEX(Meals!$C$11:$C$260, MATCH($B3331, Meals!$B$11:$B$260, 0)), "")))</f>
        <v/>
      </c>
      <c r="K3331" s="4"/>
      <c r="L3331" s="72" t="str">
        <f t="shared" si="772"/>
        <v/>
      </c>
      <c r="M3331" s="73" t="str">
        <f t="shared" si="773"/>
        <v/>
      </c>
      <c r="N3331" s="4"/>
      <c r="O3331" s="78" t="str">
        <f t="shared" si="774"/>
        <v/>
      </c>
      <c r="P3331" s="79" t="str">
        <f t="shared" si="775"/>
        <v/>
      </c>
      <c r="Q3331" s="4"/>
      <c r="R3331" s="90" t="str">
        <f t="shared" si="776"/>
        <v/>
      </c>
      <c r="S3331" s="4"/>
      <c r="Y3331" s="18" t="str">
        <f t="shared" si="777"/>
        <v/>
      </c>
      <c r="AA3331" s="18" t="str">
        <f t="shared" si="768"/>
        <v/>
      </c>
      <c r="AB3331" s="18" t="str">
        <f t="shared" si="769"/>
        <v/>
      </c>
      <c r="AC3331" s="18" t="str">
        <f t="shared" si="778"/>
        <v/>
      </c>
      <c r="AD3331" s="18" t="str">
        <f t="shared" si="778"/>
        <v/>
      </c>
      <c r="AE3331" s="18" t="str">
        <f t="shared" si="779"/>
        <v/>
      </c>
      <c r="AG3331" s="95" t="str">
        <f>IF($C3331="", "", IF(IFERROR(INDEX(Ingredients!C$11:C$310, MATCH($C3331, Ingredients!$B$11:$B$310, 0)), "")="", "", IFERROR(INDEX(Ingredients!C$11:C$310, MATCH($C3331, Ingredients!$B$11:$B$310, 0)), "")))</f>
        <v/>
      </c>
      <c r="AH3331" s="105" t="str">
        <f>IF($C3331="", "", IF(IFERROR(INDEX(Ingredients!D$11:D$310, MATCH($C3331, Ingredients!$B$11:$B$310, 0)), "")="", "", IFERROR(INDEX(Ingredients!D$11:D$310, MATCH($C3331, Ingredients!$B$11:$B$310, 0)), "")))</f>
        <v/>
      </c>
      <c r="AI3331" s="106" t="str">
        <f>IF($C3331="", "", IF(IFERROR(INDEX(Ingredients!E$11:E$310, MATCH($C3331, Ingredients!$B$11:$B$310, 0)), "")="", "", IFERROR(INDEX(Ingredients!E$11:E$310, MATCH($C3331, Ingredients!$B$11:$B$310, 0)), "")))</f>
        <v/>
      </c>
      <c r="AJ3331" s="108" t="str">
        <f>IF($C3331="", "", IF(IFERROR(INDEX(Ingredients!F$11:F$310, MATCH($C3331, Ingredients!$B$11:$B$310, 0)), "")="", "", IFERROR(INDEX(Ingredients!F$11:F$310, MATCH($C3331, Ingredients!$B$11:$B$310, 0)), "")))</f>
        <v/>
      </c>
      <c r="AK3331" s="106" t="str">
        <f>IF($C3331="", "", IF(IFERROR(INDEX(Ingredients!G$11:G$310, MATCH($C3331, Ingredients!$B$11:$B$310, 0)), "")="", "", IFERROR(INDEX(Ingredients!G$11:G$310, MATCH($C3331, Ingredients!$B$11:$B$310, 0)), "")))</f>
        <v/>
      </c>
      <c r="AL3331" s="79" t="str">
        <f>IF($C3331="", "", IF(IFERROR(INDEX(Ingredients!H$11:H$310, MATCH($C3331, Ingredients!$B$11:$B$310, 0)), "")="", "", IFERROR(INDEX(Ingredients!H$11:H$310, MATCH($C3331, Ingredients!$B$11:$B$310, 0)), "")))</f>
        <v/>
      </c>
      <c r="AN3331" s="83" t="str">
        <f t="shared" si="770"/>
        <v/>
      </c>
      <c r="AP3331" s="114" t="str">
        <f t="shared" si="780"/>
        <v/>
      </c>
      <c r="AR3331" s="117" t="str">
        <f>IF($C3331="", "", IF(IFERROR(INDEX(Ingredients!$AI$11:$AI$310, MATCH($C3331, Ingredients!$B$11:$B$310, 0)), "")="", "", IFERROR(INDEX(Ingredients!$AI$11:$AI$310, MATCH($C3331, Ingredients!$B$11:$B$310, 0)), "")))</f>
        <v/>
      </c>
      <c r="AT3331" s="120" t="str">
        <f t="shared" si="781"/>
        <v/>
      </c>
      <c r="AV3331" s="90" t="str">
        <f t="shared" si="771"/>
        <v/>
      </c>
      <c r="AX3331" s="90" t="str">
        <f>IF($AV3331="", "", COUNTIF($AV$11:$AV$5010, "&lt;"&amp;$AV3331)+1+COUNTIF($AV$11:$AV3331, $AV3331)-1)</f>
        <v/>
      </c>
      <c r="AZ3331" s="111" t="str">
        <f>IF($B3331="", "", SUMIF('Shopping List'!$AV$11:$AV$25, $B3331, 'Shopping List'!$BN$11:$BN$25))</f>
        <v/>
      </c>
      <c r="BB3331" s="117" t="str">
        <f t="shared" si="782"/>
        <v/>
      </c>
    </row>
    <row r="3332" spans="1:54" x14ac:dyDescent="0.25">
      <c r="A3332" s="4"/>
      <c r="B3332" s="37"/>
      <c r="C3332" s="124"/>
      <c r="D3332" s="39"/>
      <c r="E3332" s="125"/>
      <c r="F3332" s="48"/>
      <c r="G3332" s="4"/>
      <c r="H3332" s="4"/>
      <c r="I3332" s="95" t="str">
        <f>IF($C3332="", "", IF(IFERROR(INDEX(Ingredients!$C$11:$C$310, MATCH($C3332, Ingredients!$B$11:$B$310, 0)), "")="", "", IFERROR(INDEX(Ingredients!$C$11:$C$310, MATCH($C3332, Ingredients!$B$11:$B$310, 0)), "")))</f>
        <v/>
      </c>
      <c r="J3332" s="73" t="str">
        <f>IF($B3332="", "", IF(IFERROR(INDEX(Meals!$C$11:$C$260, MATCH($B3332, Meals!$B$11:$B$260, 0)), "")="", "", IFERROR(INDEX(Meals!$C$11:$C$260, MATCH($B3332, Meals!$B$11:$B$260, 0)), "")))</f>
        <v/>
      </c>
      <c r="K3332" s="4"/>
      <c r="L3332" s="72" t="str">
        <f t="shared" si="772"/>
        <v/>
      </c>
      <c r="M3332" s="73" t="str">
        <f t="shared" si="773"/>
        <v/>
      </c>
      <c r="N3332" s="4"/>
      <c r="O3332" s="78" t="str">
        <f t="shared" si="774"/>
        <v/>
      </c>
      <c r="P3332" s="79" t="str">
        <f t="shared" si="775"/>
        <v/>
      </c>
      <c r="Q3332" s="4"/>
      <c r="R3332" s="90" t="str">
        <f t="shared" si="776"/>
        <v/>
      </c>
      <c r="S3332" s="4"/>
      <c r="Y3332" s="18" t="str">
        <f t="shared" si="777"/>
        <v/>
      </c>
      <c r="AA3332" s="18" t="str">
        <f t="shared" si="768"/>
        <v/>
      </c>
      <c r="AB3332" s="18" t="str">
        <f t="shared" si="769"/>
        <v/>
      </c>
      <c r="AC3332" s="18" t="str">
        <f t="shared" si="778"/>
        <v/>
      </c>
      <c r="AD3332" s="18" t="str">
        <f t="shared" si="778"/>
        <v/>
      </c>
      <c r="AE3332" s="18" t="str">
        <f t="shared" si="779"/>
        <v/>
      </c>
      <c r="AG3332" s="95" t="str">
        <f>IF($C3332="", "", IF(IFERROR(INDEX(Ingredients!C$11:C$310, MATCH($C3332, Ingredients!$B$11:$B$310, 0)), "")="", "", IFERROR(INDEX(Ingredients!C$11:C$310, MATCH($C3332, Ingredients!$B$11:$B$310, 0)), "")))</f>
        <v/>
      </c>
      <c r="AH3332" s="105" t="str">
        <f>IF($C3332="", "", IF(IFERROR(INDEX(Ingredients!D$11:D$310, MATCH($C3332, Ingredients!$B$11:$B$310, 0)), "")="", "", IFERROR(INDEX(Ingredients!D$11:D$310, MATCH($C3332, Ingredients!$B$11:$B$310, 0)), "")))</f>
        <v/>
      </c>
      <c r="AI3332" s="106" t="str">
        <f>IF($C3332="", "", IF(IFERROR(INDEX(Ingredients!E$11:E$310, MATCH($C3332, Ingredients!$B$11:$B$310, 0)), "")="", "", IFERROR(INDEX(Ingredients!E$11:E$310, MATCH($C3332, Ingredients!$B$11:$B$310, 0)), "")))</f>
        <v/>
      </c>
      <c r="AJ3332" s="108" t="str">
        <f>IF($C3332="", "", IF(IFERROR(INDEX(Ingredients!F$11:F$310, MATCH($C3332, Ingredients!$B$11:$B$310, 0)), "")="", "", IFERROR(INDEX(Ingredients!F$11:F$310, MATCH($C3332, Ingredients!$B$11:$B$310, 0)), "")))</f>
        <v/>
      </c>
      <c r="AK3332" s="106" t="str">
        <f>IF($C3332="", "", IF(IFERROR(INDEX(Ingredients!G$11:G$310, MATCH($C3332, Ingredients!$B$11:$B$310, 0)), "")="", "", IFERROR(INDEX(Ingredients!G$11:G$310, MATCH($C3332, Ingredients!$B$11:$B$310, 0)), "")))</f>
        <v/>
      </c>
      <c r="AL3332" s="79" t="str">
        <f>IF($C3332="", "", IF(IFERROR(INDEX(Ingredients!H$11:H$310, MATCH($C3332, Ingredients!$B$11:$B$310, 0)), "")="", "", IFERROR(INDEX(Ingredients!H$11:H$310, MATCH($C3332, Ingredients!$B$11:$B$310, 0)), "")))</f>
        <v/>
      </c>
      <c r="AN3332" s="83" t="str">
        <f t="shared" si="770"/>
        <v/>
      </c>
      <c r="AP3332" s="114" t="str">
        <f t="shared" si="780"/>
        <v/>
      </c>
      <c r="AR3332" s="117" t="str">
        <f>IF($C3332="", "", IF(IFERROR(INDEX(Ingredients!$AI$11:$AI$310, MATCH($C3332, Ingredients!$B$11:$B$310, 0)), "")="", "", IFERROR(INDEX(Ingredients!$AI$11:$AI$310, MATCH($C3332, Ingredients!$B$11:$B$310, 0)), "")))</f>
        <v/>
      </c>
      <c r="AT3332" s="120" t="str">
        <f t="shared" si="781"/>
        <v/>
      </c>
      <c r="AV3332" s="90" t="str">
        <f t="shared" si="771"/>
        <v/>
      </c>
      <c r="AX3332" s="90" t="str">
        <f>IF($AV3332="", "", COUNTIF($AV$11:$AV$5010, "&lt;"&amp;$AV3332)+1+COUNTIF($AV$11:$AV3332, $AV3332)-1)</f>
        <v/>
      </c>
      <c r="AZ3332" s="111" t="str">
        <f>IF($B3332="", "", SUMIF('Shopping List'!$AV$11:$AV$25, $B3332, 'Shopping List'!$BN$11:$BN$25))</f>
        <v/>
      </c>
      <c r="BB3332" s="117" t="str">
        <f t="shared" si="782"/>
        <v/>
      </c>
    </row>
    <row r="3333" spans="1:54" x14ac:dyDescent="0.25">
      <c r="A3333" s="4"/>
      <c r="B3333" s="37"/>
      <c r="C3333" s="124"/>
      <c r="D3333" s="39"/>
      <c r="E3333" s="125"/>
      <c r="F3333" s="48"/>
      <c r="G3333" s="4"/>
      <c r="H3333" s="4"/>
      <c r="I3333" s="95" t="str">
        <f>IF($C3333="", "", IF(IFERROR(INDEX(Ingredients!$C$11:$C$310, MATCH($C3333, Ingredients!$B$11:$B$310, 0)), "")="", "", IFERROR(INDEX(Ingredients!$C$11:$C$310, MATCH($C3333, Ingredients!$B$11:$B$310, 0)), "")))</f>
        <v/>
      </c>
      <c r="J3333" s="73" t="str">
        <f>IF($B3333="", "", IF(IFERROR(INDEX(Meals!$C$11:$C$260, MATCH($B3333, Meals!$B$11:$B$260, 0)), "")="", "", IFERROR(INDEX(Meals!$C$11:$C$260, MATCH($B3333, Meals!$B$11:$B$260, 0)), "")))</f>
        <v/>
      </c>
      <c r="K3333" s="4"/>
      <c r="L3333" s="72" t="str">
        <f t="shared" si="772"/>
        <v/>
      </c>
      <c r="M3333" s="73" t="str">
        <f t="shared" si="773"/>
        <v/>
      </c>
      <c r="N3333" s="4"/>
      <c r="O3333" s="78" t="str">
        <f t="shared" si="774"/>
        <v/>
      </c>
      <c r="P3333" s="79" t="str">
        <f t="shared" si="775"/>
        <v/>
      </c>
      <c r="Q3333" s="4"/>
      <c r="R3333" s="90" t="str">
        <f t="shared" si="776"/>
        <v/>
      </c>
      <c r="S3333" s="4"/>
      <c r="Y3333" s="18" t="str">
        <f t="shared" si="777"/>
        <v/>
      </c>
      <c r="AA3333" s="18" t="str">
        <f t="shared" si="768"/>
        <v/>
      </c>
      <c r="AB3333" s="18" t="str">
        <f t="shared" si="769"/>
        <v/>
      </c>
      <c r="AC3333" s="18" t="str">
        <f t="shared" si="778"/>
        <v/>
      </c>
      <c r="AD3333" s="18" t="str">
        <f t="shared" si="778"/>
        <v/>
      </c>
      <c r="AE3333" s="18" t="str">
        <f t="shared" si="779"/>
        <v/>
      </c>
      <c r="AG3333" s="95" t="str">
        <f>IF($C3333="", "", IF(IFERROR(INDEX(Ingredients!C$11:C$310, MATCH($C3333, Ingredients!$B$11:$B$310, 0)), "")="", "", IFERROR(INDEX(Ingredients!C$11:C$310, MATCH($C3333, Ingredients!$B$11:$B$310, 0)), "")))</f>
        <v/>
      </c>
      <c r="AH3333" s="105" t="str">
        <f>IF($C3333="", "", IF(IFERROR(INDEX(Ingredients!D$11:D$310, MATCH($C3333, Ingredients!$B$11:$B$310, 0)), "")="", "", IFERROR(INDEX(Ingredients!D$11:D$310, MATCH($C3333, Ingredients!$B$11:$B$310, 0)), "")))</f>
        <v/>
      </c>
      <c r="AI3333" s="106" t="str">
        <f>IF($C3333="", "", IF(IFERROR(INDEX(Ingredients!E$11:E$310, MATCH($C3333, Ingredients!$B$11:$B$310, 0)), "")="", "", IFERROR(INDEX(Ingredients!E$11:E$310, MATCH($C3333, Ingredients!$B$11:$B$310, 0)), "")))</f>
        <v/>
      </c>
      <c r="AJ3333" s="108" t="str">
        <f>IF($C3333="", "", IF(IFERROR(INDEX(Ingredients!F$11:F$310, MATCH($C3333, Ingredients!$B$11:$B$310, 0)), "")="", "", IFERROR(INDEX(Ingredients!F$11:F$310, MATCH($C3333, Ingredients!$B$11:$B$310, 0)), "")))</f>
        <v/>
      </c>
      <c r="AK3333" s="106" t="str">
        <f>IF($C3333="", "", IF(IFERROR(INDEX(Ingredients!G$11:G$310, MATCH($C3333, Ingredients!$B$11:$B$310, 0)), "")="", "", IFERROR(INDEX(Ingredients!G$11:G$310, MATCH($C3333, Ingredients!$B$11:$B$310, 0)), "")))</f>
        <v/>
      </c>
      <c r="AL3333" s="79" t="str">
        <f>IF($C3333="", "", IF(IFERROR(INDEX(Ingredients!H$11:H$310, MATCH($C3333, Ingredients!$B$11:$B$310, 0)), "")="", "", IFERROR(INDEX(Ingredients!H$11:H$310, MATCH($C3333, Ingredients!$B$11:$B$310, 0)), "")))</f>
        <v/>
      </c>
      <c r="AN3333" s="83" t="str">
        <f t="shared" si="770"/>
        <v/>
      </c>
      <c r="AP3333" s="114" t="str">
        <f t="shared" si="780"/>
        <v/>
      </c>
      <c r="AR3333" s="117" t="str">
        <f>IF($C3333="", "", IF(IFERROR(INDEX(Ingredients!$AI$11:$AI$310, MATCH($C3333, Ingredients!$B$11:$B$310, 0)), "")="", "", IFERROR(INDEX(Ingredients!$AI$11:$AI$310, MATCH($C3333, Ingredients!$B$11:$B$310, 0)), "")))</f>
        <v/>
      </c>
      <c r="AT3333" s="120" t="str">
        <f t="shared" si="781"/>
        <v/>
      </c>
      <c r="AV3333" s="90" t="str">
        <f t="shared" si="771"/>
        <v/>
      </c>
      <c r="AX3333" s="90" t="str">
        <f>IF($AV3333="", "", COUNTIF($AV$11:$AV$5010, "&lt;"&amp;$AV3333)+1+COUNTIF($AV$11:$AV3333, $AV3333)-1)</f>
        <v/>
      </c>
      <c r="AZ3333" s="111" t="str">
        <f>IF($B3333="", "", SUMIF('Shopping List'!$AV$11:$AV$25, $B3333, 'Shopping List'!$BN$11:$BN$25))</f>
        <v/>
      </c>
      <c r="BB3333" s="117" t="str">
        <f t="shared" si="782"/>
        <v/>
      </c>
    </row>
    <row r="3334" spans="1:54" x14ac:dyDescent="0.25">
      <c r="A3334" s="4"/>
      <c r="B3334" s="37"/>
      <c r="C3334" s="124"/>
      <c r="D3334" s="39"/>
      <c r="E3334" s="125"/>
      <c r="F3334" s="48"/>
      <c r="G3334" s="4"/>
      <c r="H3334" s="4"/>
      <c r="I3334" s="95" t="str">
        <f>IF($C3334="", "", IF(IFERROR(INDEX(Ingredients!$C$11:$C$310, MATCH($C3334, Ingredients!$B$11:$B$310, 0)), "")="", "", IFERROR(INDEX(Ingredients!$C$11:$C$310, MATCH($C3334, Ingredients!$B$11:$B$310, 0)), "")))</f>
        <v/>
      </c>
      <c r="J3334" s="73" t="str">
        <f>IF($B3334="", "", IF(IFERROR(INDEX(Meals!$C$11:$C$260, MATCH($B3334, Meals!$B$11:$B$260, 0)), "")="", "", IFERROR(INDEX(Meals!$C$11:$C$260, MATCH($B3334, Meals!$B$11:$B$260, 0)), "")))</f>
        <v/>
      </c>
      <c r="K3334" s="4"/>
      <c r="L3334" s="72" t="str">
        <f t="shared" si="772"/>
        <v/>
      </c>
      <c r="M3334" s="73" t="str">
        <f t="shared" si="773"/>
        <v/>
      </c>
      <c r="N3334" s="4"/>
      <c r="O3334" s="78" t="str">
        <f t="shared" si="774"/>
        <v/>
      </c>
      <c r="P3334" s="79" t="str">
        <f t="shared" si="775"/>
        <v/>
      </c>
      <c r="Q3334" s="4"/>
      <c r="R3334" s="90" t="str">
        <f t="shared" si="776"/>
        <v/>
      </c>
      <c r="S3334" s="4"/>
      <c r="Y3334" s="18" t="str">
        <f t="shared" si="777"/>
        <v/>
      </c>
      <c r="AA3334" s="18" t="str">
        <f t="shared" si="768"/>
        <v/>
      </c>
      <c r="AB3334" s="18" t="str">
        <f t="shared" si="769"/>
        <v/>
      </c>
      <c r="AC3334" s="18" t="str">
        <f t="shared" si="778"/>
        <v/>
      </c>
      <c r="AD3334" s="18" t="str">
        <f t="shared" si="778"/>
        <v/>
      </c>
      <c r="AE3334" s="18" t="str">
        <f t="shared" si="779"/>
        <v/>
      </c>
      <c r="AG3334" s="95" t="str">
        <f>IF($C3334="", "", IF(IFERROR(INDEX(Ingredients!C$11:C$310, MATCH($C3334, Ingredients!$B$11:$B$310, 0)), "")="", "", IFERROR(INDEX(Ingredients!C$11:C$310, MATCH($C3334, Ingredients!$B$11:$B$310, 0)), "")))</f>
        <v/>
      </c>
      <c r="AH3334" s="105" t="str">
        <f>IF($C3334="", "", IF(IFERROR(INDEX(Ingredients!D$11:D$310, MATCH($C3334, Ingredients!$B$11:$B$310, 0)), "")="", "", IFERROR(INDEX(Ingredients!D$11:D$310, MATCH($C3334, Ingredients!$B$11:$B$310, 0)), "")))</f>
        <v/>
      </c>
      <c r="AI3334" s="106" t="str">
        <f>IF($C3334="", "", IF(IFERROR(INDEX(Ingredients!E$11:E$310, MATCH($C3334, Ingredients!$B$11:$B$310, 0)), "")="", "", IFERROR(INDEX(Ingredients!E$11:E$310, MATCH($C3334, Ingredients!$B$11:$B$310, 0)), "")))</f>
        <v/>
      </c>
      <c r="AJ3334" s="108" t="str">
        <f>IF($C3334="", "", IF(IFERROR(INDEX(Ingredients!F$11:F$310, MATCH($C3334, Ingredients!$B$11:$B$310, 0)), "")="", "", IFERROR(INDEX(Ingredients!F$11:F$310, MATCH($C3334, Ingredients!$B$11:$B$310, 0)), "")))</f>
        <v/>
      </c>
      <c r="AK3334" s="106" t="str">
        <f>IF($C3334="", "", IF(IFERROR(INDEX(Ingredients!G$11:G$310, MATCH($C3334, Ingredients!$B$11:$B$310, 0)), "")="", "", IFERROR(INDEX(Ingredients!G$11:G$310, MATCH($C3334, Ingredients!$B$11:$B$310, 0)), "")))</f>
        <v/>
      </c>
      <c r="AL3334" s="79" t="str">
        <f>IF($C3334="", "", IF(IFERROR(INDEX(Ingredients!H$11:H$310, MATCH($C3334, Ingredients!$B$11:$B$310, 0)), "")="", "", IFERROR(INDEX(Ingredients!H$11:H$310, MATCH($C3334, Ingredients!$B$11:$B$310, 0)), "")))</f>
        <v/>
      </c>
      <c r="AN3334" s="83" t="str">
        <f t="shared" si="770"/>
        <v/>
      </c>
      <c r="AP3334" s="114" t="str">
        <f t="shared" si="780"/>
        <v/>
      </c>
      <c r="AR3334" s="117" t="str">
        <f>IF($C3334="", "", IF(IFERROR(INDEX(Ingredients!$AI$11:$AI$310, MATCH($C3334, Ingredients!$B$11:$B$310, 0)), "")="", "", IFERROR(INDEX(Ingredients!$AI$11:$AI$310, MATCH($C3334, Ingredients!$B$11:$B$310, 0)), "")))</f>
        <v/>
      </c>
      <c r="AT3334" s="120" t="str">
        <f t="shared" si="781"/>
        <v/>
      </c>
      <c r="AV3334" s="90" t="str">
        <f t="shared" si="771"/>
        <v/>
      </c>
      <c r="AX3334" s="90" t="str">
        <f>IF($AV3334="", "", COUNTIF($AV$11:$AV$5010, "&lt;"&amp;$AV3334)+1+COUNTIF($AV$11:$AV3334, $AV3334)-1)</f>
        <v/>
      </c>
      <c r="AZ3334" s="111" t="str">
        <f>IF($B3334="", "", SUMIF('Shopping List'!$AV$11:$AV$25, $B3334, 'Shopping List'!$BN$11:$BN$25))</f>
        <v/>
      </c>
      <c r="BB3334" s="117" t="str">
        <f t="shared" si="782"/>
        <v/>
      </c>
    </row>
    <row r="3335" spans="1:54" x14ac:dyDescent="0.25">
      <c r="A3335" s="4"/>
      <c r="B3335" s="37"/>
      <c r="C3335" s="124"/>
      <c r="D3335" s="39"/>
      <c r="E3335" s="125"/>
      <c r="F3335" s="48"/>
      <c r="G3335" s="4"/>
      <c r="H3335" s="4"/>
      <c r="I3335" s="95" t="str">
        <f>IF($C3335="", "", IF(IFERROR(INDEX(Ingredients!$C$11:$C$310, MATCH($C3335, Ingredients!$B$11:$B$310, 0)), "")="", "", IFERROR(INDEX(Ingredients!$C$11:$C$310, MATCH($C3335, Ingredients!$B$11:$B$310, 0)), "")))</f>
        <v/>
      </c>
      <c r="J3335" s="73" t="str">
        <f>IF($B3335="", "", IF(IFERROR(INDEX(Meals!$C$11:$C$260, MATCH($B3335, Meals!$B$11:$B$260, 0)), "")="", "", IFERROR(INDEX(Meals!$C$11:$C$260, MATCH($B3335, Meals!$B$11:$B$260, 0)), "")))</f>
        <v/>
      </c>
      <c r="K3335" s="4"/>
      <c r="L3335" s="72" t="str">
        <f t="shared" si="772"/>
        <v/>
      </c>
      <c r="M3335" s="73" t="str">
        <f t="shared" si="773"/>
        <v/>
      </c>
      <c r="N3335" s="4"/>
      <c r="O3335" s="78" t="str">
        <f t="shared" si="774"/>
        <v/>
      </c>
      <c r="P3335" s="79" t="str">
        <f t="shared" si="775"/>
        <v/>
      </c>
      <c r="Q3335" s="4"/>
      <c r="R3335" s="90" t="str">
        <f t="shared" si="776"/>
        <v/>
      </c>
      <c r="S3335" s="4"/>
      <c r="Y3335" s="18" t="str">
        <f t="shared" si="777"/>
        <v/>
      </c>
      <c r="AA3335" s="18" t="str">
        <f t="shared" si="768"/>
        <v/>
      </c>
      <c r="AB3335" s="18" t="str">
        <f t="shared" si="769"/>
        <v/>
      </c>
      <c r="AC3335" s="18" t="str">
        <f t="shared" si="778"/>
        <v/>
      </c>
      <c r="AD3335" s="18" t="str">
        <f t="shared" si="778"/>
        <v/>
      </c>
      <c r="AE3335" s="18" t="str">
        <f t="shared" si="779"/>
        <v/>
      </c>
      <c r="AG3335" s="95" t="str">
        <f>IF($C3335="", "", IF(IFERROR(INDEX(Ingredients!C$11:C$310, MATCH($C3335, Ingredients!$B$11:$B$310, 0)), "")="", "", IFERROR(INDEX(Ingredients!C$11:C$310, MATCH($C3335, Ingredients!$B$11:$B$310, 0)), "")))</f>
        <v/>
      </c>
      <c r="AH3335" s="105" t="str">
        <f>IF($C3335="", "", IF(IFERROR(INDEX(Ingredients!D$11:D$310, MATCH($C3335, Ingredients!$B$11:$B$310, 0)), "")="", "", IFERROR(INDEX(Ingredients!D$11:D$310, MATCH($C3335, Ingredients!$B$11:$B$310, 0)), "")))</f>
        <v/>
      </c>
      <c r="AI3335" s="106" t="str">
        <f>IF($C3335="", "", IF(IFERROR(INDEX(Ingredients!E$11:E$310, MATCH($C3335, Ingredients!$B$11:$B$310, 0)), "")="", "", IFERROR(INDEX(Ingredients!E$11:E$310, MATCH($C3335, Ingredients!$B$11:$B$310, 0)), "")))</f>
        <v/>
      </c>
      <c r="AJ3335" s="108" t="str">
        <f>IF($C3335="", "", IF(IFERROR(INDEX(Ingredients!F$11:F$310, MATCH($C3335, Ingredients!$B$11:$B$310, 0)), "")="", "", IFERROR(INDEX(Ingredients!F$11:F$310, MATCH($C3335, Ingredients!$B$11:$B$310, 0)), "")))</f>
        <v/>
      </c>
      <c r="AK3335" s="106" t="str">
        <f>IF($C3335="", "", IF(IFERROR(INDEX(Ingredients!G$11:G$310, MATCH($C3335, Ingredients!$B$11:$B$310, 0)), "")="", "", IFERROR(INDEX(Ingredients!G$11:G$310, MATCH($C3335, Ingredients!$B$11:$B$310, 0)), "")))</f>
        <v/>
      </c>
      <c r="AL3335" s="79" t="str">
        <f>IF($C3335="", "", IF(IFERROR(INDEX(Ingredients!H$11:H$310, MATCH($C3335, Ingredients!$B$11:$B$310, 0)), "")="", "", IFERROR(INDEX(Ingredients!H$11:H$310, MATCH($C3335, Ingredients!$B$11:$B$310, 0)), "")))</f>
        <v/>
      </c>
      <c r="AN3335" s="83" t="str">
        <f t="shared" si="770"/>
        <v/>
      </c>
      <c r="AP3335" s="114" t="str">
        <f t="shared" si="780"/>
        <v/>
      </c>
      <c r="AR3335" s="117" t="str">
        <f>IF($C3335="", "", IF(IFERROR(INDEX(Ingredients!$AI$11:$AI$310, MATCH($C3335, Ingredients!$B$11:$B$310, 0)), "")="", "", IFERROR(INDEX(Ingredients!$AI$11:$AI$310, MATCH($C3335, Ingredients!$B$11:$B$310, 0)), "")))</f>
        <v/>
      </c>
      <c r="AT3335" s="120" t="str">
        <f t="shared" si="781"/>
        <v/>
      </c>
      <c r="AV3335" s="90" t="str">
        <f t="shared" si="771"/>
        <v/>
      </c>
      <c r="AX3335" s="90" t="str">
        <f>IF($AV3335="", "", COUNTIF($AV$11:$AV$5010, "&lt;"&amp;$AV3335)+1+COUNTIF($AV$11:$AV3335, $AV3335)-1)</f>
        <v/>
      </c>
      <c r="AZ3335" s="111" t="str">
        <f>IF($B3335="", "", SUMIF('Shopping List'!$AV$11:$AV$25, $B3335, 'Shopping List'!$BN$11:$BN$25))</f>
        <v/>
      </c>
      <c r="BB3335" s="117" t="str">
        <f t="shared" si="782"/>
        <v/>
      </c>
    </row>
    <row r="3336" spans="1:54" x14ac:dyDescent="0.25">
      <c r="A3336" s="4"/>
      <c r="B3336" s="37"/>
      <c r="C3336" s="124"/>
      <c r="D3336" s="39"/>
      <c r="E3336" s="125"/>
      <c r="F3336" s="48"/>
      <c r="G3336" s="4"/>
      <c r="H3336" s="4"/>
      <c r="I3336" s="95" t="str">
        <f>IF($C3336="", "", IF(IFERROR(INDEX(Ingredients!$C$11:$C$310, MATCH($C3336, Ingredients!$B$11:$B$310, 0)), "")="", "", IFERROR(INDEX(Ingredients!$C$11:$C$310, MATCH($C3336, Ingredients!$B$11:$B$310, 0)), "")))</f>
        <v/>
      </c>
      <c r="J3336" s="73" t="str">
        <f>IF($B3336="", "", IF(IFERROR(INDEX(Meals!$C$11:$C$260, MATCH($B3336, Meals!$B$11:$B$260, 0)), "")="", "", IFERROR(INDEX(Meals!$C$11:$C$260, MATCH($B3336, Meals!$B$11:$B$260, 0)), "")))</f>
        <v/>
      </c>
      <c r="K3336" s="4"/>
      <c r="L3336" s="72" t="str">
        <f t="shared" si="772"/>
        <v/>
      </c>
      <c r="M3336" s="73" t="str">
        <f t="shared" si="773"/>
        <v/>
      </c>
      <c r="N3336" s="4"/>
      <c r="O3336" s="78" t="str">
        <f t="shared" si="774"/>
        <v/>
      </c>
      <c r="P3336" s="79" t="str">
        <f t="shared" si="775"/>
        <v/>
      </c>
      <c r="Q3336" s="4"/>
      <c r="R3336" s="90" t="str">
        <f t="shared" si="776"/>
        <v/>
      </c>
      <c r="S3336" s="4"/>
      <c r="Y3336" s="18" t="str">
        <f t="shared" si="777"/>
        <v/>
      </c>
      <c r="AA3336" s="18" t="str">
        <f t="shared" si="768"/>
        <v/>
      </c>
      <c r="AB3336" s="18" t="str">
        <f t="shared" si="769"/>
        <v/>
      </c>
      <c r="AC3336" s="18" t="str">
        <f t="shared" si="778"/>
        <v/>
      </c>
      <c r="AD3336" s="18" t="str">
        <f t="shared" si="778"/>
        <v/>
      </c>
      <c r="AE3336" s="18" t="str">
        <f t="shared" si="779"/>
        <v/>
      </c>
      <c r="AG3336" s="95" t="str">
        <f>IF($C3336="", "", IF(IFERROR(INDEX(Ingredients!C$11:C$310, MATCH($C3336, Ingredients!$B$11:$B$310, 0)), "")="", "", IFERROR(INDEX(Ingredients!C$11:C$310, MATCH($C3336, Ingredients!$B$11:$B$310, 0)), "")))</f>
        <v/>
      </c>
      <c r="AH3336" s="105" t="str">
        <f>IF($C3336="", "", IF(IFERROR(INDEX(Ingredients!D$11:D$310, MATCH($C3336, Ingredients!$B$11:$B$310, 0)), "")="", "", IFERROR(INDEX(Ingredients!D$11:D$310, MATCH($C3336, Ingredients!$B$11:$B$310, 0)), "")))</f>
        <v/>
      </c>
      <c r="AI3336" s="106" t="str">
        <f>IF($C3336="", "", IF(IFERROR(INDEX(Ingredients!E$11:E$310, MATCH($C3336, Ingredients!$B$11:$B$310, 0)), "")="", "", IFERROR(INDEX(Ingredients!E$11:E$310, MATCH($C3336, Ingredients!$B$11:$B$310, 0)), "")))</f>
        <v/>
      </c>
      <c r="AJ3336" s="108" t="str">
        <f>IF($C3336="", "", IF(IFERROR(INDEX(Ingredients!F$11:F$310, MATCH($C3336, Ingredients!$B$11:$B$310, 0)), "")="", "", IFERROR(INDEX(Ingredients!F$11:F$310, MATCH($C3336, Ingredients!$B$11:$B$310, 0)), "")))</f>
        <v/>
      </c>
      <c r="AK3336" s="106" t="str">
        <f>IF($C3336="", "", IF(IFERROR(INDEX(Ingredients!G$11:G$310, MATCH($C3336, Ingredients!$B$11:$B$310, 0)), "")="", "", IFERROR(INDEX(Ingredients!G$11:G$310, MATCH($C3336, Ingredients!$B$11:$B$310, 0)), "")))</f>
        <v/>
      </c>
      <c r="AL3336" s="79" t="str">
        <f>IF($C3336="", "", IF(IFERROR(INDEX(Ingredients!H$11:H$310, MATCH($C3336, Ingredients!$B$11:$B$310, 0)), "")="", "", IFERROR(INDEX(Ingredients!H$11:H$310, MATCH($C3336, Ingredients!$B$11:$B$310, 0)), "")))</f>
        <v/>
      </c>
      <c r="AN3336" s="83" t="str">
        <f t="shared" si="770"/>
        <v/>
      </c>
      <c r="AP3336" s="114" t="str">
        <f t="shared" si="780"/>
        <v/>
      </c>
      <c r="AR3336" s="117" t="str">
        <f>IF($C3336="", "", IF(IFERROR(INDEX(Ingredients!$AI$11:$AI$310, MATCH($C3336, Ingredients!$B$11:$B$310, 0)), "")="", "", IFERROR(INDEX(Ingredients!$AI$11:$AI$310, MATCH($C3336, Ingredients!$B$11:$B$310, 0)), "")))</f>
        <v/>
      </c>
      <c r="AT3336" s="120" t="str">
        <f t="shared" si="781"/>
        <v/>
      </c>
      <c r="AV3336" s="90" t="str">
        <f t="shared" si="771"/>
        <v/>
      </c>
      <c r="AX3336" s="90" t="str">
        <f>IF($AV3336="", "", COUNTIF($AV$11:$AV$5010, "&lt;"&amp;$AV3336)+1+COUNTIF($AV$11:$AV3336, $AV3336)-1)</f>
        <v/>
      </c>
      <c r="AZ3336" s="111" t="str">
        <f>IF($B3336="", "", SUMIF('Shopping List'!$AV$11:$AV$25, $B3336, 'Shopping List'!$BN$11:$BN$25))</f>
        <v/>
      </c>
      <c r="BB3336" s="117" t="str">
        <f t="shared" si="782"/>
        <v/>
      </c>
    </row>
    <row r="3337" spans="1:54" x14ac:dyDescent="0.25">
      <c r="A3337" s="4"/>
      <c r="B3337" s="37"/>
      <c r="C3337" s="124"/>
      <c r="D3337" s="39"/>
      <c r="E3337" s="125"/>
      <c r="F3337" s="48"/>
      <c r="G3337" s="4"/>
      <c r="H3337" s="4"/>
      <c r="I3337" s="95" t="str">
        <f>IF($C3337="", "", IF(IFERROR(INDEX(Ingredients!$C$11:$C$310, MATCH($C3337, Ingredients!$B$11:$B$310, 0)), "")="", "", IFERROR(INDEX(Ingredients!$C$11:$C$310, MATCH($C3337, Ingredients!$B$11:$B$310, 0)), "")))</f>
        <v/>
      </c>
      <c r="J3337" s="73" t="str">
        <f>IF($B3337="", "", IF(IFERROR(INDEX(Meals!$C$11:$C$260, MATCH($B3337, Meals!$B$11:$B$260, 0)), "")="", "", IFERROR(INDEX(Meals!$C$11:$C$260, MATCH($B3337, Meals!$B$11:$B$260, 0)), "")))</f>
        <v/>
      </c>
      <c r="K3337" s="4"/>
      <c r="L3337" s="72" t="str">
        <f t="shared" si="772"/>
        <v/>
      </c>
      <c r="M3337" s="73" t="str">
        <f t="shared" si="773"/>
        <v/>
      </c>
      <c r="N3337" s="4"/>
      <c r="O3337" s="78" t="str">
        <f t="shared" si="774"/>
        <v/>
      </c>
      <c r="P3337" s="79" t="str">
        <f t="shared" si="775"/>
        <v/>
      </c>
      <c r="Q3337" s="4"/>
      <c r="R3337" s="90" t="str">
        <f t="shared" si="776"/>
        <v/>
      </c>
      <c r="S3337" s="4"/>
      <c r="Y3337" s="18" t="str">
        <f t="shared" si="777"/>
        <v/>
      </c>
      <c r="AA3337" s="18" t="str">
        <f t="shared" si="768"/>
        <v/>
      </c>
      <c r="AB3337" s="18" t="str">
        <f t="shared" si="769"/>
        <v/>
      </c>
      <c r="AC3337" s="18" t="str">
        <f t="shared" si="778"/>
        <v/>
      </c>
      <c r="AD3337" s="18" t="str">
        <f t="shared" si="778"/>
        <v/>
      </c>
      <c r="AE3337" s="18" t="str">
        <f t="shared" si="779"/>
        <v/>
      </c>
      <c r="AG3337" s="95" t="str">
        <f>IF($C3337="", "", IF(IFERROR(INDEX(Ingredients!C$11:C$310, MATCH($C3337, Ingredients!$B$11:$B$310, 0)), "")="", "", IFERROR(INDEX(Ingredients!C$11:C$310, MATCH($C3337, Ingredients!$B$11:$B$310, 0)), "")))</f>
        <v/>
      </c>
      <c r="AH3337" s="105" t="str">
        <f>IF($C3337="", "", IF(IFERROR(INDEX(Ingredients!D$11:D$310, MATCH($C3337, Ingredients!$B$11:$B$310, 0)), "")="", "", IFERROR(INDEX(Ingredients!D$11:D$310, MATCH($C3337, Ingredients!$B$11:$B$310, 0)), "")))</f>
        <v/>
      </c>
      <c r="AI3337" s="106" t="str">
        <f>IF($C3337="", "", IF(IFERROR(INDEX(Ingredients!E$11:E$310, MATCH($C3337, Ingredients!$B$11:$B$310, 0)), "")="", "", IFERROR(INDEX(Ingredients!E$11:E$310, MATCH($C3337, Ingredients!$B$11:$B$310, 0)), "")))</f>
        <v/>
      </c>
      <c r="AJ3337" s="108" t="str">
        <f>IF($C3337="", "", IF(IFERROR(INDEX(Ingredients!F$11:F$310, MATCH($C3337, Ingredients!$B$11:$B$310, 0)), "")="", "", IFERROR(INDEX(Ingredients!F$11:F$310, MATCH($C3337, Ingredients!$B$11:$B$310, 0)), "")))</f>
        <v/>
      </c>
      <c r="AK3337" s="106" t="str">
        <f>IF($C3337="", "", IF(IFERROR(INDEX(Ingredients!G$11:G$310, MATCH($C3337, Ingredients!$B$11:$B$310, 0)), "")="", "", IFERROR(INDEX(Ingredients!G$11:G$310, MATCH($C3337, Ingredients!$B$11:$B$310, 0)), "")))</f>
        <v/>
      </c>
      <c r="AL3337" s="79" t="str">
        <f>IF($C3337="", "", IF(IFERROR(INDEX(Ingredients!H$11:H$310, MATCH($C3337, Ingredients!$B$11:$B$310, 0)), "")="", "", IFERROR(INDEX(Ingredients!H$11:H$310, MATCH($C3337, Ingredients!$B$11:$B$310, 0)), "")))</f>
        <v/>
      </c>
      <c r="AN3337" s="83" t="str">
        <f t="shared" si="770"/>
        <v/>
      </c>
      <c r="AP3337" s="114" t="str">
        <f t="shared" si="780"/>
        <v/>
      </c>
      <c r="AR3337" s="117" t="str">
        <f>IF($C3337="", "", IF(IFERROR(INDEX(Ingredients!$AI$11:$AI$310, MATCH($C3337, Ingredients!$B$11:$B$310, 0)), "")="", "", IFERROR(INDEX(Ingredients!$AI$11:$AI$310, MATCH($C3337, Ingredients!$B$11:$B$310, 0)), "")))</f>
        <v/>
      </c>
      <c r="AT3337" s="120" t="str">
        <f t="shared" si="781"/>
        <v/>
      </c>
      <c r="AV3337" s="90" t="str">
        <f t="shared" si="771"/>
        <v/>
      </c>
      <c r="AX3337" s="90" t="str">
        <f>IF($AV3337="", "", COUNTIF($AV$11:$AV$5010, "&lt;"&amp;$AV3337)+1+COUNTIF($AV$11:$AV3337, $AV3337)-1)</f>
        <v/>
      </c>
      <c r="AZ3337" s="111" t="str">
        <f>IF($B3337="", "", SUMIF('Shopping List'!$AV$11:$AV$25, $B3337, 'Shopping List'!$BN$11:$BN$25))</f>
        <v/>
      </c>
      <c r="BB3337" s="117" t="str">
        <f t="shared" si="782"/>
        <v/>
      </c>
    </row>
    <row r="3338" spans="1:54" x14ac:dyDescent="0.25">
      <c r="A3338" s="4"/>
      <c r="B3338" s="37"/>
      <c r="C3338" s="124"/>
      <c r="D3338" s="39"/>
      <c r="E3338" s="125"/>
      <c r="F3338" s="48"/>
      <c r="G3338" s="4"/>
      <c r="H3338" s="4"/>
      <c r="I3338" s="95" t="str">
        <f>IF($C3338="", "", IF(IFERROR(INDEX(Ingredients!$C$11:$C$310, MATCH($C3338, Ingredients!$B$11:$B$310, 0)), "")="", "", IFERROR(INDEX(Ingredients!$C$11:$C$310, MATCH($C3338, Ingredients!$B$11:$B$310, 0)), "")))</f>
        <v/>
      </c>
      <c r="J3338" s="73" t="str">
        <f>IF($B3338="", "", IF(IFERROR(INDEX(Meals!$C$11:$C$260, MATCH($B3338, Meals!$B$11:$B$260, 0)), "")="", "", IFERROR(INDEX(Meals!$C$11:$C$260, MATCH($B3338, Meals!$B$11:$B$260, 0)), "")))</f>
        <v/>
      </c>
      <c r="K3338" s="4"/>
      <c r="L3338" s="72" t="str">
        <f t="shared" si="772"/>
        <v/>
      </c>
      <c r="M3338" s="73" t="str">
        <f t="shared" si="773"/>
        <v/>
      </c>
      <c r="N3338" s="4"/>
      <c r="O3338" s="78" t="str">
        <f t="shared" si="774"/>
        <v/>
      </c>
      <c r="P3338" s="79" t="str">
        <f t="shared" si="775"/>
        <v/>
      </c>
      <c r="Q3338" s="4"/>
      <c r="R3338" s="90" t="str">
        <f t="shared" si="776"/>
        <v/>
      </c>
      <c r="S3338" s="4"/>
      <c r="Y3338" s="18" t="str">
        <f t="shared" si="777"/>
        <v/>
      </c>
      <c r="AA3338" s="18" t="str">
        <f t="shared" si="768"/>
        <v/>
      </c>
      <c r="AB3338" s="18" t="str">
        <f t="shared" si="769"/>
        <v/>
      </c>
      <c r="AC3338" s="18" t="str">
        <f t="shared" si="778"/>
        <v/>
      </c>
      <c r="AD3338" s="18" t="str">
        <f t="shared" si="778"/>
        <v/>
      </c>
      <c r="AE3338" s="18" t="str">
        <f t="shared" si="779"/>
        <v/>
      </c>
      <c r="AG3338" s="95" t="str">
        <f>IF($C3338="", "", IF(IFERROR(INDEX(Ingredients!C$11:C$310, MATCH($C3338, Ingredients!$B$11:$B$310, 0)), "")="", "", IFERROR(INDEX(Ingredients!C$11:C$310, MATCH($C3338, Ingredients!$B$11:$B$310, 0)), "")))</f>
        <v/>
      </c>
      <c r="AH3338" s="105" t="str">
        <f>IF($C3338="", "", IF(IFERROR(INDEX(Ingredients!D$11:D$310, MATCH($C3338, Ingredients!$B$11:$B$310, 0)), "")="", "", IFERROR(INDEX(Ingredients!D$11:D$310, MATCH($C3338, Ingredients!$B$11:$B$310, 0)), "")))</f>
        <v/>
      </c>
      <c r="AI3338" s="106" t="str">
        <f>IF($C3338="", "", IF(IFERROR(INDEX(Ingredients!E$11:E$310, MATCH($C3338, Ingredients!$B$11:$B$310, 0)), "")="", "", IFERROR(INDEX(Ingredients!E$11:E$310, MATCH($C3338, Ingredients!$B$11:$B$310, 0)), "")))</f>
        <v/>
      </c>
      <c r="AJ3338" s="108" t="str">
        <f>IF($C3338="", "", IF(IFERROR(INDEX(Ingredients!F$11:F$310, MATCH($C3338, Ingredients!$B$11:$B$310, 0)), "")="", "", IFERROR(INDEX(Ingredients!F$11:F$310, MATCH($C3338, Ingredients!$B$11:$B$310, 0)), "")))</f>
        <v/>
      </c>
      <c r="AK3338" s="106" t="str">
        <f>IF($C3338="", "", IF(IFERROR(INDEX(Ingredients!G$11:G$310, MATCH($C3338, Ingredients!$B$11:$B$310, 0)), "")="", "", IFERROR(INDEX(Ingredients!G$11:G$310, MATCH($C3338, Ingredients!$B$11:$B$310, 0)), "")))</f>
        <v/>
      </c>
      <c r="AL3338" s="79" t="str">
        <f>IF($C3338="", "", IF(IFERROR(INDEX(Ingredients!H$11:H$310, MATCH($C3338, Ingredients!$B$11:$B$310, 0)), "")="", "", IFERROR(INDEX(Ingredients!H$11:H$310, MATCH($C3338, Ingredients!$B$11:$B$310, 0)), "")))</f>
        <v/>
      </c>
      <c r="AN3338" s="83" t="str">
        <f t="shared" si="770"/>
        <v/>
      </c>
      <c r="AP3338" s="114" t="str">
        <f t="shared" si="780"/>
        <v/>
      </c>
      <c r="AR3338" s="117" t="str">
        <f>IF($C3338="", "", IF(IFERROR(INDEX(Ingredients!$AI$11:$AI$310, MATCH($C3338, Ingredients!$B$11:$B$310, 0)), "")="", "", IFERROR(INDEX(Ingredients!$AI$11:$AI$310, MATCH($C3338, Ingredients!$B$11:$B$310, 0)), "")))</f>
        <v/>
      </c>
      <c r="AT3338" s="120" t="str">
        <f t="shared" si="781"/>
        <v/>
      </c>
      <c r="AV3338" s="90" t="str">
        <f t="shared" si="771"/>
        <v/>
      </c>
      <c r="AX3338" s="90" t="str">
        <f>IF($AV3338="", "", COUNTIF($AV$11:$AV$5010, "&lt;"&amp;$AV3338)+1+COUNTIF($AV$11:$AV3338, $AV3338)-1)</f>
        <v/>
      </c>
      <c r="AZ3338" s="111" t="str">
        <f>IF($B3338="", "", SUMIF('Shopping List'!$AV$11:$AV$25, $B3338, 'Shopping List'!$BN$11:$BN$25))</f>
        <v/>
      </c>
      <c r="BB3338" s="117" t="str">
        <f t="shared" si="782"/>
        <v/>
      </c>
    </row>
    <row r="3339" spans="1:54" x14ac:dyDescent="0.25">
      <c r="A3339" s="4"/>
      <c r="B3339" s="37"/>
      <c r="C3339" s="124"/>
      <c r="D3339" s="39"/>
      <c r="E3339" s="125"/>
      <c r="F3339" s="48"/>
      <c r="G3339" s="4"/>
      <c r="H3339" s="4"/>
      <c r="I3339" s="95" t="str">
        <f>IF($C3339="", "", IF(IFERROR(INDEX(Ingredients!$C$11:$C$310, MATCH($C3339, Ingredients!$B$11:$B$310, 0)), "")="", "", IFERROR(INDEX(Ingredients!$C$11:$C$310, MATCH($C3339, Ingredients!$B$11:$B$310, 0)), "")))</f>
        <v/>
      </c>
      <c r="J3339" s="73" t="str">
        <f>IF($B3339="", "", IF(IFERROR(INDEX(Meals!$C$11:$C$260, MATCH($B3339, Meals!$B$11:$B$260, 0)), "")="", "", IFERROR(INDEX(Meals!$C$11:$C$260, MATCH($B3339, Meals!$B$11:$B$260, 0)), "")))</f>
        <v/>
      </c>
      <c r="K3339" s="4"/>
      <c r="L3339" s="72" t="str">
        <f t="shared" si="772"/>
        <v/>
      </c>
      <c r="M3339" s="73" t="str">
        <f t="shared" si="773"/>
        <v/>
      </c>
      <c r="N3339" s="4"/>
      <c r="O3339" s="78" t="str">
        <f t="shared" si="774"/>
        <v/>
      </c>
      <c r="P3339" s="79" t="str">
        <f t="shared" si="775"/>
        <v/>
      </c>
      <c r="Q3339" s="4"/>
      <c r="R3339" s="90" t="str">
        <f t="shared" si="776"/>
        <v/>
      </c>
      <c r="S3339" s="4"/>
      <c r="Y3339" s="18" t="str">
        <f t="shared" si="777"/>
        <v/>
      </c>
      <c r="AA3339" s="18" t="str">
        <f t="shared" ref="AA3339:AA3402" si="783">IF($Y3339="", "", IF(AND(AA$5="X", B3339=""), $Y$6, IF(AND(NOT(B3339=""), COUNTIF(V$11:V$260, B3339)=0), $Y$7, "")))</f>
        <v/>
      </c>
      <c r="AB3339" s="18" t="str">
        <f t="shared" ref="AB3339:AB3402" si="784">IF($Y3339="", "", IF(AND(AB$5="X", C3339=""), $Y$6, IF(AND(NOT(C3339=""), COUNTIF(W$11:W$310, C3339)=0), $Y$7, "")))</f>
        <v/>
      </c>
      <c r="AC3339" s="18" t="str">
        <f t="shared" si="778"/>
        <v/>
      </c>
      <c r="AD3339" s="18" t="str">
        <f t="shared" si="778"/>
        <v/>
      </c>
      <c r="AE3339" s="18" t="str">
        <f t="shared" si="779"/>
        <v/>
      </c>
      <c r="AG3339" s="95" t="str">
        <f>IF($C3339="", "", IF(IFERROR(INDEX(Ingredients!C$11:C$310, MATCH($C3339, Ingredients!$B$11:$B$310, 0)), "")="", "", IFERROR(INDEX(Ingredients!C$11:C$310, MATCH($C3339, Ingredients!$B$11:$B$310, 0)), "")))</f>
        <v/>
      </c>
      <c r="AH3339" s="105" t="str">
        <f>IF($C3339="", "", IF(IFERROR(INDEX(Ingredients!D$11:D$310, MATCH($C3339, Ingredients!$B$11:$B$310, 0)), "")="", "", IFERROR(INDEX(Ingredients!D$11:D$310, MATCH($C3339, Ingredients!$B$11:$B$310, 0)), "")))</f>
        <v/>
      </c>
      <c r="AI3339" s="106" t="str">
        <f>IF($C3339="", "", IF(IFERROR(INDEX(Ingredients!E$11:E$310, MATCH($C3339, Ingredients!$B$11:$B$310, 0)), "")="", "", IFERROR(INDEX(Ingredients!E$11:E$310, MATCH($C3339, Ingredients!$B$11:$B$310, 0)), "")))</f>
        <v/>
      </c>
      <c r="AJ3339" s="108" t="str">
        <f>IF($C3339="", "", IF(IFERROR(INDEX(Ingredients!F$11:F$310, MATCH($C3339, Ingredients!$B$11:$B$310, 0)), "")="", "", IFERROR(INDEX(Ingredients!F$11:F$310, MATCH($C3339, Ingredients!$B$11:$B$310, 0)), "")))</f>
        <v/>
      </c>
      <c r="AK3339" s="106" t="str">
        <f>IF($C3339="", "", IF(IFERROR(INDEX(Ingredients!G$11:G$310, MATCH($C3339, Ingredients!$B$11:$B$310, 0)), "")="", "", IFERROR(INDEX(Ingredients!G$11:G$310, MATCH($C3339, Ingredients!$B$11:$B$310, 0)), "")))</f>
        <v/>
      </c>
      <c r="AL3339" s="79" t="str">
        <f>IF($C3339="", "", IF(IFERROR(INDEX(Ingredients!H$11:H$310, MATCH($C3339, Ingredients!$B$11:$B$310, 0)), "")="", "", IFERROR(INDEX(Ingredients!H$11:H$310, MATCH($C3339, Ingredients!$B$11:$B$310, 0)), "")))</f>
        <v/>
      </c>
      <c r="AN3339" s="83" t="str">
        <f t="shared" ref="AN3339:AN3402" si="785">IF($D3339="", "", IFERROR(IF($AK3339=$AI3339, $AJ3339/$AH3339, $AJ3339), ""))</f>
        <v/>
      </c>
      <c r="AP3339" s="114" t="str">
        <f t="shared" si="780"/>
        <v/>
      </c>
      <c r="AR3339" s="117" t="str">
        <f>IF($C3339="", "", IF(IFERROR(INDEX(Ingredients!$AI$11:$AI$310, MATCH($C3339, Ingredients!$B$11:$B$310, 0)), "")="", "", IFERROR(INDEX(Ingredients!$AI$11:$AI$310, MATCH($C3339, Ingredients!$B$11:$B$310, 0)), "")))</f>
        <v/>
      </c>
      <c r="AT3339" s="120" t="str">
        <f t="shared" si="781"/>
        <v/>
      </c>
      <c r="AV3339" s="90" t="str">
        <f t="shared" ref="AV3339:AV3402" si="786">IF($AT$8="", "", IF($B3339=$AT$8, $E3339, ""))</f>
        <v/>
      </c>
      <c r="AX3339" s="90" t="str">
        <f>IF($AV3339="", "", COUNTIF($AV$11:$AV$5010, "&lt;"&amp;$AV3339)+1+COUNTIF($AV$11:$AV3339, $AV3339)-1)</f>
        <v/>
      </c>
      <c r="AZ3339" s="111" t="str">
        <f>IF($B3339="", "", SUMIF('Shopping List'!$AV$11:$AV$25, $B3339, 'Shopping List'!$BN$11:$BN$25))</f>
        <v/>
      </c>
      <c r="BB3339" s="117" t="str">
        <f t="shared" si="782"/>
        <v/>
      </c>
    </row>
    <row r="3340" spans="1:54" x14ac:dyDescent="0.25">
      <c r="A3340" s="4"/>
      <c r="B3340" s="37"/>
      <c r="C3340" s="124"/>
      <c r="D3340" s="39"/>
      <c r="E3340" s="125"/>
      <c r="F3340" s="48"/>
      <c r="G3340" s="4"/>
      <c r="H3340" s="4"/>
      <c r="I3340" s="95" t="str">
        <f>IF($C3340="", "", IF(IFERROR(INDEX(Ingredients!$C$11:$C$310, MATCH($C3340, Ingredients!$B$11:$B$310, 0)), "")="", "", IFERROR(INDEX(Ingredients!$C$11:$C$310, MATCH($C3340, Ingredients!$B$11:$B$310, 0)), "")))</f>
        <v/>
      </c>
      <c r="J3340" s="73" t="str">
        <f>IF($B3340="", "", IF(IFERROR(INDEX(Meals!$C$11:$C$260, MATCH($B3340, Meals!$B$11:$B$260, 0)), "")="", "", IFERROR(INDEX(Meals!$C$11:$C$260, MATCH($B3340, Meals!$B$11:$B$260, 0)), "")))</f>
        <v/>
      </c>
      <c r="K3340" s="4"/>
      <c r="L3340" s="72" t="str">
        <f t="shared" ref="L3340:L3403" si="787">IF($D3340="", "", IFERROR(ROUND($AN3340*$D3340, 0), ""))</f>
        <v/>
      </c>
      <c r="M3340" s="73" t="str">
        <f t="shared" ref="M3340:M3403" si="788">IFERROR(ROUND($L3340/$J3340, 0), "")</f>
        <v/>
      </c>
      <c r="N3340" s="4"/>
      <c r="O3340" s="78" t="str">
        <f t="shared" ref="O3340:O3403" si="789">IF($D3340="", "", IFERROR(ROUND($AP3340*$D3340, 2), ""))</f>
        <v/>
      </c>
      <c r="P3340" s="79" t="str">
        <f t="shared" ref="P3340:P3403" si="790">IFERROR(ROUND($O3340/$J3340, 2), "")</f>
        <v/>
      </c>
      <c r="Q3340" s="4"/>
      <c r="R3340" s="90" t="str">
        <f t="shared" ref="R3340:R3403" si="791">IF(OR($D3340="", $AR3340=""), "", IF($AR3340&gt;=$D3340, $V$3, $V$4))</f>
        <v/>
      </c>
      <c r="S3340" s="4"/>
      <c r="Y3340" s="18" t="str">
        <f t="shared" ref="Y3340:Y3403" si="792">IF(COUNTIF($B3340:$F3340, "")=5, "", "X")</f>
        <v/>
      </c>
      <c r="AA3340" s="18" t="str">
        <f t="shared" si="783"/>
        <v/>
      </c>
      <c r="AB3340" s="18" t="str">
        <f t="shared" si="784"/>
        <v/>
      </c>
      <c r="AC3340" s="18" t="str">
        <f t="shared" ref="AC3340:AD3403" si="793">IF($Y3340="", "", IF(AND(AC$5="X", D3340=""), $Y$6, IF(AND(NOT(D3340=""), ISNUMBER(D3340)=FALSE), $Y$7, "")))</f>
        <v/>
      </c>
      <c r="AD3340" s="18" t="str">
        <f t="shared" si="793"/>
        <v/>
      </c>
      <c r="AE3340" s="18" t="str">
        <f t="shared" ref="AE3340:AE3403" si="794">IF($Y3340="", "", IF(AND(AE$5="X", F3340=""), $Y$6, ""))</f>
        <v/>
      </c>
      <c r="AG3340" s="95" t="str">
        <f>IF($C3340="", "", IF(IFERROR(INDEX(Ingredients!C$11:C$310, MATCH($C3340, Ingredients!$B$11:$B$310, 0)), "")="", "", IFERROR(INDEX(Ingredients!C$11:C$310, MATCH($C3340, Ingredients!$B$11:$B$310, 0)), "")))</f>
        <v/>
      </c>
      <c r="AH3340" s="105" t="str">
        <f>IF($C3340="", "", IF(IFERROR(INDEX(Ingredients!D$11:D$310, MATCH($C3340, Ingredients!$B$11:$B$310, 0)), "")="", "", IFERROR(INDEX(Ingredients!D$11:D$310, MATCH($C3340, Ingredients!$B$11:$B$310, 0)), "")))</f>
        <v/>
      </c>
      <c r="AI3340" s="106" t="str">
        <f>IF($C3340="", "", IF(IFERROR(INDEX(Ingredients!E$11:E$310, MATCH($C3340, Ingredients!$B$11:$B$310, 0)), "")="", "", IFERROR(INDEX(Ingredients!E$11:E$310, MATCH($C3340, Ingredients!$B$11:$B$310, 0)), "")))</f>
        <v/>
      </c>
      <c r="AJ3340" s="108" t="str">
        <f>IF($C3340="", "", IF(IFERROR(INDEX(Ingredients!F$11:F$310, MATCH($C3340, Ingredients!$B$11:$B$310, 0)), "")="", "", IFERROR(INDEX(Ingredients!F$11:F$310, MATCH($C3340, Ingredients!$B$11:$B$310, 0)), "")))</f>
        <v/>
      </c>
      <c r="AK3340" s="106" t="str">
        <f>IF($C3340="", "", IF(IFERROR(INDEX(Ingredients!G$11:G$310, MATCH($C3340, Ingredients!$B$11:$B$310, 0)), "")="", "", IFERROR(INDEX(Ingredients!G$11:G$310, MATCH($C3340, Ingredients!$B$11:$B$310, 0)), "")))</f>
        <v/>
      </c>
      <c r="AL3340" s="79" t="str">
        <f>IF($C3340="", "", IF(IFERROR(INDEX(Ingredients!H$11:H$310, MATCH($C3340, Ingredients!$B$11:$B$310, 0)), "")="", "", IFERROR(INDEX(Ingredients!H$11:H$310, MATCH($C3340, Ingredients!$B$11:$B$310, 0)), "")))</f>
        <v/>
      </c>
      <c r="AN3340" s="83" t="str">
        <f t="shared" si="785"/>
        <v/>
      </c>
      <c r="AP3340" s="114" t="str">
        <f t="shared" ref="AP3340:AP3403" si="795">IF($D3340="", "", IFERROR(IF($AK3340=$AI3340, $AL3340/$AH3340, $AL3340), ""))</f>
        <v/>
      </c>
      <c r="AR3340" s="117" t="str">
        <f>IF($C3340="", "", IF(IFERROR(INDEX(Ingredients!$AI$11:$AI$310, MATCH($C3340, Ingredients!$B$11:$B$310, 0)), "")="", "", IFERROR(INDEX(Ingredients!$AI$11:$AI$310, MATCH($C3340, Ingredients!$B$11:$B$310, 0)), "")))</f>
        <v/>
      </c>
      <c r="AT3340" s="120" t="str">
        <f t="shared" ref="AT3340:AT3403" si="796">IF(OR($B3340="", $R3340=""), "", CONCATENATE($B3340, " - ", $R3340))</f>
        <v/>
      </c>
      <c r="AV3340" s="90" t="str">
        <f t="shared" si="786"/>
        <v/>
      </c>
      <c r="AX3340" s="90" t="str">
        <f>IF($AV3340="", "", COUNTIF($AV$11:$AV$5010, "&lt;"&amp;$AV3340)+1+COUNTIF($AV$11:$AV3340, $AV3340)-1)</f>
        <v/>
      </c>
      <c r="AZ3340" s="111" t="str">
        <f>IF($B3340="", "", SUMIF('Shopping List'!$AV$11:$AV$25, $B3340, 'Shopping List'!$BN$11:$BN$25))</f>
        <v/>
      </c>
      <c r="BB3340" s="117" t="str">
        <f t="shared" ref="BB3340:BB3403" si="797">IF(OR($AZ3340="", $AZ3340=0), "", IFERROR($D3340*$AZ3340, ""))</f>
        <v/>
      </c>
    </row>
    <row r="3341" spans="1:54" x14ac:dyDescent="0.25">
      <c r="A3341" s="4"/>
      <c r="B3341" s="37"/>
      <c r="C3341" s="124"/>
      <c r="D3341" s="39"/>
      <c r="E3341" s="125"/>
      <c r="F3341" s="48"/>
      <c r="G3341" s="4"/>
      <c r="H3341" s="4"/>
      <c r="I3341" s="95" t="str">
        <f>IF($C3341="", "", IF(IFERROR(INDEX(Ingredients!$C$11:$C$310, MATCH($C3341, Ingredients!$B$11:$B$310, 0)), "")="", "", IFERROR(INDEX(Ingredients!$C$11:$C$310, MATCH($C3341, Ingredients!$B$11:$B$310, 0)), "")))</f>
        <v/>
      </c>
      <c r="J3341" s="73" t="str">
        <f>IF($B3341="", "", IF(IFERROR(INDEX(Meals!$C$11:$C$260, MATCH($B3341, Meals!$B$11:$B$260, 0)), "")="", "", IFERROR(INDEX(Meals!$C$11:$C$260, MATCH($B3341, Meals!$B$11:$B$260, 0)), "")))</f>
        <v/>
      </c>
      <c r="K3341" s="4"/>
      <c r="L3341" s="72" t="str">
        <f t="shared" si="787"/>
        <v/>
      </c>
      <c r="M3341" s="73" t="str">
        <f t="shared" si="788"/>
        <v/>
      </c>
      <c r="N3341" s="4"/>
      <c r="O3341" s="78" t="str">
        <f t="shared" si="789"/>
        <v/>
      </c>
      <c r="P3341" s="79" t="str">
        <f t="shared" si="790"/>
        <v/>
      </c>
      <c r="Q3341" s="4"/>
      <c r="R3341" s="90" t="str">
        <f t="shared" si="791"/>
        <v/>
      </c>
      <c r="S3341" s="4"/>
      <c r="Y3341" s="18" t="str">
        <f t="shared" si="792"/>
        <v/>
      </c>
      <c r="AA3341" s="18" t="str">
        <f t="shared" si="783"/>
        <v/>
      </c>
      <c r="AB3341" s="18" t="str">
        <f t="shared" si="784"/>
        <v/>
      </c>
      <c r="AC3341" s="18" t="str">
        <f t="shared" si="793"/>
        <v/>
      </c>
      <c r="AD3341" s="18" t="str">
        <f t="shared" si="793"/>
        <v/>
      </c>
      <c r="AE3341" s="18" t="str">
        <f t="shared" si="794"/>
        <v/>
      </c>
      <c r="AG3341" s="95" t="str">
        <f>IF($C3341="", "", IF(IFERROR(INDEX(Ingredients!C$11:C$310, MATCH($C3341, Ingredients!$B$11:$B$310, 0)), "")="", "", IFERROR(INDEX(Ingredients!C$11:C$310, MATCH($C3341, Ingredients!$B$11:$B$310, 0)), "")))</f>
        <v/>
      </c>
      <c r="AH3341" s="105" t="str">
        <f>IF($C3341="", "", IF(IFERROR(INDEX(Ingredients!D$11:D$310, MATCH($C3341, Ingredients!$B$11:$B$310, 0)), "")="", "", IFERROR(INDEX(Ingredients!D$11:D$310, MATCH($C3341, Ingredients!$B$11:$B$310, 0)), "")))</f>
        <v/>
      </c>
      <c r="AI3341" s="106" t="str">
        <f>IF($C3341="", "", IF(IFERROR(INDEX(Ingredients!E$11:E$310, MATCH($C3341, Ingredients!$B$11:$B$310, 0)), "")="", "", IFERROR(INDEX(Ingredients!E$11:E$310, MATCH($C3341, Ingredients!$B$11:$B$310, 0)), "")))</f>
        <v/>
      </c>
      <c r="AJ3341" s="108" t="str">
        <f>IF($C3341="", "", IF(IFERROR(INDEX(Ingredients!F$11:F$310, MATCH($C3341, Ingredients!$B$11:$B$310, 0)), "")="", "", IFERROR(INDEX(Ingredients!F$11:F$310, MATCH($C3341, Ingredients!$B$11:$B$310, 0)), "")))</f>
        <v/>
      </c>
      <c r="AK3341" s="106" t="str">
        <f>IF($C3341="", "", IF(IFERROR(INDEX(Ingredients!G$11:G$310, MATCH($C3341, Ingredients!$B$11:$B$310, 0)), "")="", "", IFERROR(INDEX(Ingredients!G$11:G$310, MATCH($C3341, Ingredients!$B$11:$B$310, 0)), "")))</f>
        <v/>
      </c>
      <c r="AL3341" s="79" t="str">
        <f>IF($C3341="", "", IF(IFERROR(INDEX(Ingredients!H$11:H$310, MATCH($C3341, Ingredients!$B$11:$B$310, 0)), "")="", "", IFERROR(INDEX(Ingredients!H$11:H$310, MATCH($C3341, Ingredients!$B$11:$B$310, 0)), "")))</f>
        <v/>
      </c>
      <c r="AN3341" s="83" t="str">
        <f t="shared" si="785"/>
        <v/>
      </c>
      <c r="AP3341" s="114" t="str">
        <f t="shared" si="795"/>
        <v/>
      </c>
      <c r="AR3341" s="117" t="str">
        <f>IF($C3341="", "", IF(IFERROR(INDEX(Ingredients!$AI$11:$AI$310, MATCH($C3341, Ingredients!$B$11:$B$310, 0)), "")="", "", IFERROR(INDEX(Ingredients!$AI$11:$AI$310, MATCH($C3341, Ingredients!$B$11:$B$310, 0)), "")))</f>
        <v/>
      </c>
      <c r="AT3341" s="120" t="str">
        <f t="shared" si="796"/>
        <v/>
      </c>
      <c r="AV3341" s="90" t="str">
        <f t="shared" si="786"/>
        <v/>
      </c>
      <c r="AX3341" s="90" t="str">
        <f>IF($AV3341="", "", COUNTIF($AV$11:$AV$5010, "&lt;"&amp;$AV3341)+1+COUNTIF($AV$11:$AV3341, $AV3341)-1)</f>
        <v/>
      </c>
      <c r="AZ3341" s="111" t="str">
        <f>IF($B3341="", "", SUMIF('Shopping List'!$AV$11:$AV$25, $B3341, 'Shopping List'!$BN$11:$BN$25))</f>
        <v/>
      </c>
      <c r="BB3341" s="117" t="str">
        <f t="shared" si="797"/>
        <v/>
      </c>
    </row>
    <row r="3342" spans="1:54" x14ac:dyDescent="0.25">
      <c r="A3342" s="4"/>
      <c r="B3342" s="37"/>
      <c r="C3342" s="124"/>
      <c r="D3342" s="39"/>
      <c r="E3342" s="125"/>
      <c r="F3342" s="48"/>
      <c r="G3342" s="4"/>
      <c r="H3342" s="4"/>
      <c r="I3342" s="95" t="str">
        <f>IF($C3342="", "", IF(IFERROR(INDEX(Ingredients!$C$11:$C$310, MATCH($C3342, Ingredients!$B$11:$B$310, 0)), "")="", "", IFERROR(INDEX(Ingredients!$C$11:$C$310, MATCH($C3342, Ingredients!$B$11:$B$310, 0)), "")))</f>
        <v/>
      </c>
      <c r="J3342" s="73" t="str">
        <f>IF($B3342="", "", IF(IFERROR(INDEX(Meals!$C$11:$C$260, MATCH($B3342, Meals!$B$11:$B$260, 0)), "")="", "", IFERROR(INDEX(Meals!$C$11:$C$260, MATCH($B3342, Meals!$B$11:$B$260, 0)), "")))</f>
        <v/>
      </c>
      <c r="K3342" s="4"/>
      <c r="L3342" s="72" t="str">
        <f t="shared" si="787"/>
        <v/>
      </c>
      <c r="M3342" s="73" t="str">
        <f t="shared" si="788"/>
        <v/>
      </c>
      <c r="N3342" s="4"/>
      <c r="O3342" s="78" t="str">
        <f t="shared" si="789"/>
        <v/>
      </c>
      <c r="P3342" s="79" t="str">
        <f t="shared" si="790"/>
        <v/>
      </c>
      <c r="Q3342" s="4"/>
      <c r="R3342" s="90" t="str">
        <f t="shared" si="791"/>
        <v/>
      </c>
      <c r="S3342" s="4"/>
      <c r="Y3342" s="18" t="str">
        <f t="shared" si="792"/>
        <v/>
      </c>
      <c r="AA3342" s="18" t="str">
        <f t="shared" si="783"/>
        <v/>
      </c>
      <c r="AB3342" s="18" t="str">
        <f t="shared" si="784"/>
        <v/>
      </c>
      <c r="AC3342" s="18" t="str">
        <f t="shared" si="793"/>
        <v/>
      </c>
      <c r="AD3342" s="18" t="str">
        <f t="shared" si="793"/>
        <v/>
      </c>
      <c r="AE3342" s="18" t="str">
        <f t="shared" si="794"/>
        <v/>
      </c>
      <c r="AG3342" s="95" t="str">
        <f>IF($C3342="", "", IF(IFERROR(INDEX(Ingredients!C$11:C$310, MATCH($C3342, Ingredients!$B$11:$B$310, 0)), "")="", "", IFERROR(INDEX(Ingredients!C$11:C$310, MATCH($C3342, Ingredients!$B$11:$B$310, 0)), "")))</f>
        <v/>
      </c>
      <c r="AH3342" s="105" t="str">
        <f>IF($C3342="", "", IF(IFERROR(INDEX(Ingredients!D$11:D$310, MATCH($C3342, Ingredients!$B$11:$B$310, 0)), "")="", "", IFERROR(INDEX(Ingredients!D$11:D$310, MATCH($C3342, Ingredients!$B$11:$B$310, 0)), "")))</f>
        <v/>
      </c>
      <c r="AI3342" s="106" t="str">
        <f>IF($C3342="", "", IF(IFERROR(INDEX(Ingredients!E$11:E$310, MATCH($C3342, Ingredients!$B$11:$B$310, 0)), "")="", "", IFERROR(INDEX(Ingredients!E$11:E$310, MATCH($C3342, Ingredients!$B$11:$B$310, 0)), "")))</f>
        <v/>
      </c>
      <c r="AJ3342" s="108" t="str">
        <f>IF($C3342="", "", IF(IFERROR(INDEX(Ingredients!F$11:F$310, MATCH($C3342, Ingredients!$B$11:$B$310, 0)), "")="", "", IFERROR(INDEX(Ingredients!F$11:F$310, MATCH($C3342, Ingredients!$B$11:$B$310, 0)), "")))</f>
        <v/>
      </c>
      <c r="AK3342" s="106" t="str">
        <f>IF($C3342="", "", IF(IFERROR(INDEX(Ingredients!G$11:G$310, MATCH($C3342, Ingredients!$B$11:$B$310, 0)), "")="", "", IFERROR(INDEX(Ingredients!G$11:G$310, MATCH($C3342, Ingredients!$B$11:$B$310, 0)), "")))</f>
        <v/>
      </c>
      <c r="AL3342" s="79" t="str">
        <f>IF($C3342="", "", IF(IFERROR(INDEX(Ingredients!H$11:H$310, MATCH($C3342, Ingredients!$B$11:$B$310, 0)), "")="", "", IFERROR(INDEX(Ingredients!H$11:H$310, MATCH($C3342, Ingredients!$B$11:$B$310, 0)), "")))</f>
        <v/>
      </c>
      <c r="AN3342" s="83" t="str">
        <f t="shared" si="785"/>
        <v/>
      </c>
      <c r="AP3342" s="114" t="str">
        <f t="shared" si="795"/>
        <v/>
      </c>
      <c r="AR3342" s="117" t="str">
        <f>IF($C3342="", "", IF(IFERROR(INDEX(Ingredients!$AI$11:$AI$310, MATCH($C3342, Ingredients!$B$11:$B$310, 0)), "")="", "", IFERROR(INDEX(Ingredients!$AI$11:$AI$310, MATCH($C3342, Ingredients!$B$11:$B$310, 0)), "")))</f>
        <v/>
      </c>
      <c r="AT3342" s="120" t="str">
        <f t="shared" si="796"/>
        <v/>
      </c>
      <c r="AV3342" s="90" t="str">
        <f t="shared" si="786"/>
        <v/>
      </c>
      <c r="AX3342" s="90" t="str">
        <f>IF($AV3342="", "", COUNTIF($AV$11:$AV$5010, "&lt;"&amp;$AV3342)+1+COUNTIF($AV$11:$AV3342, $AV3342)-1)</f>
        <v/>
      </c>
      <c r="AZ3342" s="111" t="str">
        <f>IF($B3342="", "", SUMIF('Shopping List'!$AV$11:$AV$25, $B3342, 'Shopping List'!$BN$11:$BN$25))</f>
        <v/>
      </c>
      <c r="BB3342" s="117" t="str">
        <f t="shared" si="797"/>
        <v/>
      </c>
    </row>
    <row r="3343" spans="1:54" x14ac:dyDescent="0.25">
      <c r="A3343" s="4"/>
      <c r="B3343" s="37"/>
      <c r="C3343" s="124"/>
      <c r="D3343" s="39"/>
      <c r="E3343" s="125"/>
      <c r="F3343" s="48"/>
      <c r="G3343" s="4"/>
      <c r="H3343" s="4"/>
      <c r="I3343" s="95" t="str">
        <f>IF($C3343="", "", IF(IFERROR(INDEX(Ingredients!$C$11:$C$310, MATCH($C3343, Ingredients!$B$11:$B$310, 0)), "")="", "", IFERROR(INDEX(Ingredients!$C$11:$C$310, MATCH($C3343, Ingredients!$B$11:$B$310, 0)), "")))</f>
        <v/>
      </c>
      <c r="J3343" s="73" t="str">
        <f>IF($B3343="", "", IF(IFERROR(INDEX(Meals!$C$11:$C$260, MATCH($B3343, Meals!$B$11:$B$260, 0)), "")="", "", IFERROR(INDEX(Meals!$C$11:$C$260, MATCH($B3343, Meals!$B$11:$B$260, 0)), "")))</f>
        <v/>
      </c>
      <c r="K3343" s="4"/>
      <c r="L3343" s="72" t="str">
        <f t="shared" si="787"/>
        <v/>
      </c>
      <c r="M3343" s="73" t="str">
        <f t="shared" si="788"/>
        <v/>
      </c>
      <c r="N3343" s="4"/>
      <c r="O3343" s="78" t="str">
        <f t="shared" si="789"/>
        <v/>
      </c>
      <c r="P3343" s="79" t="str">
        <f t="shared" si="790"/>
        <v/>
      </c>
      <c r="Q3343" s="4"/>
      <c r="R3343" s="90" t="str">
        <f t="shared" si="791"/>
        <v/>
      </c>
      <c r="S3343" s="4"/>
      <c r="Y3343" s="18" t="str">
        <f t="shared" si="792"/>
        <v/>
      </c>
      <c r="AA3343" s="18" t="str">
        <f t="shared" si="783"/>
        <v/>
      </c>
      <c r="AB3343" s="18" t="str">
        <f t="shared" si="784"/>
        <v/>
      </c>
      <c r="AC3343" s="18" t="str">
        <f t="shared" si="793"/>
        <v/>
      </c>
      <c r="AD3343" s="18" t="str">
        <f t="shared" si="793"/>
        <v/>
      </c>
      <c r="AE3343" s="18" t="str">
        <f t="shared" si="794"/>
        <v/>
      </c>
      <c r="AG3343" s="95" t="str">
        <f>IF($C3343="", "", IF(IFERROR(INDEX(Ingredients!C$11:C$310, MATCH($C3343, Ingredients!$B$11:$B$310, 0)), "")="", "", IFERROR(INDEX(Ingredients!C$11:C$310, MATCH($C3343, Ingredients!$B$11:$B$310, 0)), "")))</f>
        <v/>
      </c>
      <c r="AH3343" s="105" t="str">
        <f>IF($C3343="", "", IF(IFERROR(INDEX(Ingredients!D$11:D$310, MATCH($C3343, Ingredients!$B$11:$B$310, 0)), "")="", "", IFERROR(INDEX(Ingredients!D$11:D$310, MATCH($C3343, Ingredients!$B$11:$B$310, 0)), "")))</f>
        <v/>
      </c>
      <c r="AI3343" s="106" t="str">
        <f>IF($C3343="", "", IF(IFERROR(INDEX(Ingredients!E$11:E$310, MATCH($C3343, Ingredients!$B$11:$B$310, 0)), "")="", "", IFERROR(INDEX(Ingredients!E$11:E$310, MATCH($C3343, Ingredients!$B$11:$B$310, 0)), "")))</f>
        <v/>
      </c>
      <c r="AJ3343" s="108" t="str">
        <f>IF($C3343="", "", IF(IFERROR(INDEX(Ingredients!F$11:F$310, MATCH($C3343, Ingredients!$B$11:$B$310, 0)), "")="", "", IFERROR(INDEX(Ingredients!F$11:F$310, MATCH($C3343, Ingredients!$B$11:$B$310, 0)), "")))</f>
        <v/>
      </c>
      <c r="AK3343" s="106" t="str">
        <f>IF($C3343="", "", IF(IFERROR(INDEX(Ingredients!G$11:G$310, MATCH($C3343, Ingredients!$B$11:$B$310, 0)), "")="", "", IFERROR(INDEX(Ingredients!G$11:G$310, MATCH($C3343, Ingredients!$B$11:$B$310, 0)), "")))</f>
        <v/>
      </c>
      <c r="AL3343" s="79" t="str">
        <f>IF($C3343="", "", IF(IFERROR(INDEX(Ingredients!H$11:H$310, MATCH($C3343, Ingredients!$B$11:$B$310, 0)), "")="", "", IFERROR(INDEX(Ingredients!H$11:H$310, MATCH($C3343, Ingredients!$B$11:$B$310, 0)), "")))</f>
        <v/>
      </c>
      <c r="AN3343" s="83" t="str">
        <f t="shared" si="785"/>
        <v/>
      </c>
      <c r="AP3343" s="114" t="str">
        <f t="shared" si="795"/>
        <v/>
      </c>
      <c r="AR3343" s="117" t="str">
        <f>IF($C3343="", "", IF(IFERROR(INDEX(Ingredients!$AI$11:$AI$310, MATCH($C3343, Ingredients!$B$11:$B$310, 0)), "")="", "", IFERROR(INDEX(Ingredients!$AI$11:$AI$310, MATCH($C3343, Ingredients!$B$11:$B$310, 0)), "")))</f>
        <v/>
      </c>
      <c r="AT3343" s="120" t="str">
        <f t="shared" si="796"/>
        <v/>
      </c>
      <c r="AV3343" s="90" t="str">
        <f t="shared" si="786"/>
        <v/>
      </c>
      <c r="AX3343" s="90" t="str">
        <f>IF($AV3343="", "", COUNTIF($AV$11:$AV$5010, "&lt;"&amp;$AV3343)+1+COUNTIF($AV$11:$AV3343, $AV3343)-1)</f>
        <v/>
      </c>
      <c r="AZ3343" s="111" t="str">
        <f>IF($B3343="", "", SUMIF('Shopping List'!$AV$11:$AV$25, $B3343, 'Shopping List'!$BN$11:$BN$25))</f>
        <v/>
      </c>
      <c r="BB3343" s="117" t="str">
        <f t="shared" si="797"/>
        <v/>
      </c>
    </row>
    <row r="3344" spans="1:54" x14ac:dyDescent="0.25">
      <c r="A3344" s="4"/>
      <c r="B3344" s="37"/>
      <c r="C3344" s="124"/>
      <c r="D3344" s="39"/>
      <c r="E3344" s="125"/>
      <c r="F3344" s="48"/>
      <c r="G3344" s="4"/>
      <c r="H3344" s="4"/>
      <c r="I3344" s="95" t="str">
        <f>IF($C3344="", "", IF(IFERROR(INDEX(Ingredients!$C$11:$C$310, MATCH($C3344, Ingredients!$B$11:$B$310, 0)), "")="", "", IFERROR(INDEX(Ingredients!$C$11:$C$310, MATCH($C3344, Ingredients!$B$11:$B$310, 0)), "")))</f>
        <v/>
      </c>
      <c r="J3344" s="73" t="str">
        <f>IF($B3344="", "", IF(IFERROR(INDEX(Meals!$C$11:$C$260, MATCH($B3344, Meals!$B$11:$B$260, 0)), "")="", "", IFERROR(INDEX(Meals!$C$11:$C$260, MATCH($B3344, Meals!$B$11:$B$260, 0)), "")))</f>
        <v/>
      </c>
      <c r="K3344" s="4"/>
      <c r="L3344" s="72" t="str">
        <f t="shared" si="787"/>
        <v/>
      </c>
      <c r="M3344" s="73" t="str">
        <f t="shared" si="788"/>
        <v/>
      </c>
      <c r="N3344" s="4"/>
      <c r="O3344" s="78" t="str">
        <f t="shared" si="789"/>
        <v/>
      </c>
      <c r="P3344" s="79" t="str">
        <f t="shared" si="790"/>
        <v/>
      </c>
      <c r="Q3344" s="4"/>
      <c r="R3344" s="90" t="str">
        <f t="shared" si="791"/>
        <v/>
      </c>
      <c r="S3344" s="4"/>
      <c r="Y3344" s="18" t="str">
        <f t="shared" si="792"/>
        <v/>
      </c>
      <c r="AA3344" s="18" t="str">
        <f t="shared" si="783"/>
        <v/>
      </c>
      <c r="AB3344" s="18" t="str">
        <f t="shared" si="784"/>
        <v/>
      </c>
      <c r="AC3344" s="18" t="str">
        <f t="shared" si="793"/>
        <v/>
      </c>
      <c r="AD3344" s="18" t="str">
        <f t="shared" si="793"/>
        <v/>
      </c>
      <c r="AE3344" s="18" t="str">
        <f t="shared" si="794"/>
        <v/>
      </c>
      <c r="AG3344" s="95" t="str">
        <f>IF($C3344="", "", IF(IFERROR(INDEX(Ingredients!C$11:C$310, MATCH($C3344, Ingredients!$B$11:$B$310, 0)), "")="", "", IFERROR(INDEX(Ingredients!C$11:C$310, MATCH($C3344, Ingredients!$B$11:$B$310, 0)), "")))</f>
        <v/>
      </c>
      <c r="AH3344" s="105" t="str">
        <f>IF($C3344="", "", IF(IFERROR(INDEX(Ingredients!D$11:D$310, MATCH($C3344, Ingredients!$B$11:$B$310, 0)), "")="", "", IFERROR(INDEX(Ingredients!D$11:D$310, MATCH($C3344, Ingredients!$B$11:$B$310, 0)), "")))</f>
        <v/>
      </c>
      <c r="AI3344" s="106" t="str">
        <f>IF($C3344="", "", IF(IFERROR(INDEX(Ingredients!E$11:E$310, MATCH($C3344, Ingredients!$B$11:$B$310, 0)), "")="", "", IFERROR(INDEX(Ingredients!E$11:E$310, MATCH($C3344, Ingredients!$B$11:$B$310, 0)), "")))</f>
        <v/>
      </c>
      <c r="AJ3344" s="108" t="str">
        <f>IF($C3344="", "", IF(IFERROR(INDEX(Ingredients!F$11:F$310, MATCH($C3344, Ingredients!$B$11:$B$310, 0)), "")="", "", IFERROR(INDEX(Ingredients!F$11:F$310, MATCH($C3344, Ingredients!$B$11:$B$310, 0)), "")))</f>
        <v/>
      </c>
      <c r="AK3344" s="106" t="str">
        <f>IF($C3344="", "", IF(IFERROR(INDEX(Ingredients!G$11:G$310, MATCH($C3344, Ingredients!$B$11:$B$310, 0)), "")="", "", IFERROR(INDEX(Ingredients!G$11:G$310, MATCH($C3344, Ingredients!$B$11:$B$310, 0)), "")))</f>
        <v/>
      </c>
      <c r="AL3344" s="79" t="str">
        <f>IF($C3344="", "", IF(IFERROR(INDEX(Ingredients!H$11:H$310, MATCH($C3344, Ingredients!$B$11:$B$310, 0)), "")="", "", IFERROR(INDEX(Ingredients!H$11:H$310, MATCH($C3344, Ingredients!$B$11:$B$310, 0)), "")))</f>
        <v/>
      </c>
      <c r="AN3344" s="83" t="str">
        <f t="shared" si="785"/>
        <v/>
      </c>
      <c r="AP3344" s="114" t="str">
        <f t="shared" si="795"/>
        <v/>
      </c>
      <c r="AR3344" s="117" t="str">
        <f>IF($C3344="", "", IF(IFERROR(INDEX(Ingredients!$AI$11:$AI$310, MATCH($C3344, Ingredients!$B$11:$B$310, 0)), "")="", "", IFERROR(INDEX(Ingredients!$AI$11:$AI$310, MATCH($C3344, Ingredients!$B$11:$B$310, 0)), "")))</f>
        <v/>
      </c>
      <c r="AT3344" s="120" t="str">
        <f t="shared" si="796"/>
        <v/>
      </c>
      <c r="AV3344" s="90" t="str">
        <f t="shared" si="786"/>
        <v/>
      </c>
      <c r="AX3344" s="90" t="str">
        <f>IF($AV3344="", "", COUNTIF($AV$11:$AV$5010, "&lt;"&amp;$AV3344)+1+COUNTIF($AV$11:$AV3344, $AV3344)-1)</f>
        <v/>
      </c>
      <c r="AZ3344" s="111" t="str">
        <f>IF($B3344="", "", SUMIF('Shopping List'!$AV$11:$AV$25, $B3344, 'Shopping List'!$BN$11:$BN$25))</f>
        <v/>
      </c>
      <c r="BB3344" s="117" t="str">
        <f t="shared" si="797"/>
        <v/>
      </c>
    </row>
    <row r="3345" spans="1:54" x14ac:dyDescent="0.25">
      <c r="A3345" s="4"/>
      <c r="B3345" s="37"/>
      <c r="C3345" s="124"/>
      <c r="D3345" s="39"/>
      <c r="E3345" s="125"/>
      <c r="F3345" s="48"/>
      <c r="G3345" s="4"/>
      <c r="H3345" s="4"/>
      <c r="I3345" s="95" t="str">
        <f>IF($C3345="", "", IF(IFERROR(INDEX(Ingredients!$C$11:$C$310, MATCH($C3345, Ingredients!$B$11:$B$310, 0)), "")="", "", IFERROR(INDEX(Ingredients!$C$11:$C$310, MATCH($C3345, Ingredients!$B$11:$B$310, 0)), "")))</f>
        <v/>
      </c>
      <c r="J3345" s="73" t="str">
        <f>IF($B3345="", "", IF(IFERROR(INDEX(Meals!$C$11:$C$260, MATCH($B3345, Meals!$B$11:$B$260, 0)), "")="", "", IFERROR(INDEX(Meals!$C$11:$C$260, MATCH($B3345, Meals!$B$11:$B$260, 0)), "")))</f>
        <v/>
      </c>
      <c r="K3345" s="4"/>
      <c r="L3345" s="72" t="str">
        <f t="shared" si="787"/>
        <v/>
      </c>
      <c r="M3345" s="73" t="str">
        <f t="shared" si="788"/>
        <v/>
      </c>
      <c r="N3345" s="4"/>
      <c r="O3345" s="78" t="str">
        <f t="shared" si="789"/>
        <v/>
      </c>
      <c r="P3345" s="79" t="str">
        <f t="shared" si="790"/>
        <v/>
      </c>
      <c r="Q3345" s="4"/>
      <c r="R3345" s="90" t="str">
        <f t="shared" si="791"/>
        <v/>
      </c>
      <c r="S3345" s="4"/>
      <c r="Y3345" s="18" t="str">
        <f t="shared" si="792"/>
        <v/>
      </c>
      <c r="AA3345" s="18" t="str">
        <f t="shared" si="783"/>
        <v/>
      </c>
      <c r="AB3345" s="18" t="str">
        <f t="shared" si="784"/>
        <v/>
      </c>
      <c r="AC3345" s="18" t="str">
        <f t="shared" si="793"/>
        <v/>
      </c>
      <c r="AD3345" s="18" t="str">
        <f t="shared" si="793"/>
        <v/>
      </c>
      <c r="AE3345" s="18" t="str">
        <f t="shared" si="794"/>
        <v/>
      </c>
      <c r="AG3345" s="95" t="str">
        <f>IF($C3345="", "", IF(IFERROR(INDEX(Ingredients!C$11:C$310, MATCH($C3345, Ingredients!$B$11:$B$310, 0)), "")="", "", IFERROR(INDEX(Ingredients!C$11:C$310, MATCH($C3345, Ingredients!$B$11:$B$310, 0)), "")))</f>
        <v/>
      </c>
      <c r="AH3345" s="105" t="str">
        <f>IF($C3345="", "", IF(IFERROR(INDEX(Ingredients!D$11:D$310, MATCH($C3345, Ingredients!$B$11:$B$310, 0)), "")="", "", IFERROR(INDEX(Ingredients!D$11:D$310, MATCH($C3345, Ingredients!$B$11:$B$310, 0)), "")))</f>
        <v/>
      </c>
      <c r="AI3345" s="106" t="str">
        <f>IF($C3345="", "", IF(IFERROR(INDEX(Ingredients!E$11:E$310, MATCH($C3345, Ingredients!$B$11:$B$310, 0)), "")="", "", IFERROR(INDEX(Ingredients!E$11:E$310, MATCH($C3345, Ingredients!$B$11:$B$310, 0)), "")))</f>
        <v/>
      </c>
      <c r="AJ3345" s="108" t="str">
        <f>IF($C3345="", "", IF(IFERROR(INDEX(Ingredients!F$11:F$310, MATCH($C3345, Ingredients!$B$11:$B$310, 0)), "")="", "", IFERROR(INDEX(Ingredients!F$11:F$310, MATCH($C3345, Ingredients!$B$11:$B$310, 0)), "")))</f>
        <v/>
      </c>
      <c r="AK3345" s="106" t="str">
        <f>IF($C3345="", "", IF(IFERROR(INDEX(Ingredients!G$11:G$310, MATCH($C3345, Ingredients!$B$11:$B$310, 0)), "")="", "", IFERROR(INDEX(Ingredients!G$11:G$310, MATCH($C3345, Ingredients!$B$11:$B$310, 0)), "")))</f>
        <v/>
      </c>
      <c r="AL3345" s="79" t="str">
        <f>IF($C3345="", "", IF(IFERROR(INDEX(Ingredients!H$11:H$310, MATCH($C3345, Ingredients!$B$11:$B$310, 0)), "")="", "", IFERROR(INDEX(Ingredients!H$11:H$310, MATCH($C3345, Ingredients!$B$11:$B$310, 0)), "")))</f>
        <v/>
      </c>
      <c r="AN3345" s="83" t="str">
        <f t="shared" si="785"/>
        <v/>
      </c>
      <c r="AP3345" s="114" t="str">
        <f t="shared" si="795"/>
        <v/>
      </c>
      <c r="AR3345" s="117" t="str">
        <f>IF($C3345="", "", IF(IFERROR(INDEX(Ingredients!$AI$11:$AI$310, MATCH($C3345, Ingredients!$B$11:$B$310, 0)), "")="", "", IFERROR(INDEX(Ingredients!$AI$11:$AI$310, MATCH($C3345, Ingredients!$B$11:$B$310, 0)), "")))</f>
        <v/>
      </c>
      <c r="AT3345" s="120" t="str">
        <f t="shared" si="796"/>
        <v/>
      </c>
      <c r="AV3345" s="90" t="str">
        <f t="shared" si="786"/>
        <v/>
      </c>
      <c r="AX3345" s="90" t="str">
        <f>IF($AV3345="", "", COUNTIF($AV$11:$AV$5010, "&lt;"&amp;$AV3345)+1+COUNTIF($AV$11:$AV3345, $AV3345)-1)</f>
        <v/>
      </c>
      <c r="AZ3345" s="111" t="str">
        <f>IF($B3345="", "", SUMIF('Shopping List'!$AV$11:$AV$25, $B3345, 'Shopping List'!$BN$11:$BN$25))</f>
        <v/>
      </c>
      <c r="BB3345" s="117" t="str">
        <f t="shared" si="797"/>
        <v/>
      </c>
    </row>
    <row r="3346" spans="1:54" x14ac:dyDescent="0.25">
      <c r="A3346" s="4"/>
      <c r="B3346" s="37"/>
      <c r="C3346" s="124"/>
      <c r="D3346" s="39"/>
      <c r="E3346" s="125"/>
      <c r="F3346" s="48"/>
      <c r="G3346" s="4"/>
      <c r="H3346" s="4"/>
      <c r="I3346" s="95" t="str">
        <f>IF($C3346="", "", IF(IFERROR(INDEX(Ingredients!$C$11:$C$310, MATCH($C3346, Ingredients!$B$11:$B$310, 0)), "")="", "", IFERROR(INDEX(Ingredients!$C$11:$C$310, MATCH($C3346, Ingredients!$B$11:$B$310, 0)), "")))</f>
        <v/>
      </c>
      <c r="J3346" s="73" t="str">
        <f>IF($B3346="", "", IF(IFERROR(INDEX(Meals!$C$11:$C$260, MATCH($B3346, Meals!$B$11:$B$260, 0)), "")="", "", IFERROR(INDEX(Meals!$C$11:$C$260, MATCH($B3346, Meals!$B$11:$B$260, 0)), "")))</f>
        <v/>
      </c>
      <c r="K3346" s="4"/>
      <c r="L3346" s="72" t="str">
        <f t="shared" si="787"/>
        <v/>
      </c>
      <c r="M3346" s="73" t="str">
        <f t="shared" si="788"/>
        <v/>
      </c>
      <c r="N3346" s="4"/>
      <c r="O3346" s="78" t="str">
        <f t="shared" si="789"/>
        <v/>
      </c>
      <c r="P3346" s="79" t="str">
        <f t="shared" si="790"/>
        <v/>
      </c>
      <c r="Q3346" s="4"/>
      <c r="R3346" s="90" t="str">
        <f t="shared" si="791"/>
        <v/>
      </c>
      <c r="S3346" s="4"/>
      <c r="Y3346" s="18" t="str">
        <f t="shared" si="792"/>
        <v/>
      </c>
      <c r="AA3346" s="18" t="str">
        <f t="shared" si="783"/>
        <v/>
      </c>
      <c r="AB3346" s="18" t="str">
        <f t="shared" si="784"/>
        <v/>
      </c>
      <c r="AC3346" s="18" t="str">
        <f t="shared" si="793"/>
        <v/>
      </c>
      <c r="AD3346" s="18" t="str">
        <f t="shared" si="793"/>
        <v/>
      </c>
      <c r="AE3346" s="18" t="str">
        <f t="shared" si="794"/>
        <v/>
      </c>
      <c r="AG3346" s="95" t="str">
        <f>IF($C3346="", "", IF(IFERROR(INDEX(Ingredients!C$11:C$310, MATCH($C3346, Ingredients!$B$11:$B$310, 0)), "")="", "", IFERROR(INDEX(Ingredients!C$11:C$310, MATCH($C3346, Ingredients!$B$11:$B$310, 0)), "")))</f>
        <v/>
      </c>
      <c r="AH3346" s="105" t="str">
        <f>IF($C3346="", "", IF(IFERROR(INDEX(Ingredients!D$11:D$310, MATCH($C3346, Ingredients!$B$11:$B$310, 0)), "")="", "", IFERROR(INDEX(Ingredients!D$11:D$310, MATCH($C3346, Ingredients!$B$11:$B$310, 0)), "")))</f>
        <v/>
      </c>
      <c r="AI3346" s="106" t="str">
        <f>IF($C3346="", "", IF(IFERROR(INDEX(Ingredients!E$11:E$310, MATCH($C3346, Ingredients!$B$11:$B$310, 0)), "")="", "", IFERROR(INDEX(Ingredients!E$11:E$310, MATCH($C3346, Ingredients!$B$11:$B$310, 0)), "")))</f>
        <v/>
      </c>
      <c r="AJ3346" s="108" t="str">
        <f>IF($C3346="", "", IF(IFERROR(INDEX(Ingredients!F$11:F$310, MATCH($C3346, Ingredients!$B$11:$B$310, 0)), "")="", "", IFERROR(INDEX(Ingredients!F$11:F$310, MATCH($C3346, Ingredients!$B$11:$B$310, 0)), "")))</f>
        <v/>
      </c>
      <c r="AK3346" s="106" t="str">
        <f>IF($C3346="", "", IF(IFERROR(INDEX(Ingredients!G$11:G$310, MATCH($C3346, Ingredients!$B$11:$B$310, 0)), "")="", "", IFERROR(INDEX(Ingredients!G$11:G$310, MATCH($C3346, Ingredients!$B$11:$B$310, 0)), "")))</f>
        <v/>
      </c>
      <c r="AL3346" s="79" t="str">
        <f>IF($C3346="", "", IF(IFERROR(INDEX(Ingredients!H$11:H$310, MATCH($C3346, Ingredients!$B$11:$B$310, 0)), "")="", "", IFERROR(INDEX(Ingredients!H$11:H$310, MATCH($C3346, Ingredients!$B$11:$B$310, 0)), "")))</f>
        <v/>
      </c>
      <c r="AN3346" s="83" t="str">
        <f t="shared" si="785"/>
        <v/>
      </c>
      <c r="AP3346" s="114" t="str">
        <f t="shared" si="795"/>
        <v/>
      </c>
      <c r="AR3346" s="117" t="str">
        <f>IF($C3346="", "", IF(IFERROR(INDEX(Ingredients!$AI$11:$AI$310, MATCH($C3346, Ingredients!$B$11:$B$310, 0)), "")="", "", IFERROR(INDEX(Ingredients!$AI$11:$AI$310, MATCH($C3346, Ingredients!$B$11:$B$310, 0)), "")))</f>
        <v/>
      </c>
      <c r="AT3346" s="120" t="str">
        <f t="shared" si="796"/>
        <v/>
      </c>
      <c r="AV3346" s="90" t="str">
        <f t="shared" si="786"/>
        <v/>
      </c>
      <c r="AX3346" s="90" t="str">
        <f>IF($AV3346="", "", COUNTIF($AV$11:$AV$5010, "&lt;"&amp;$AV3346)+1+COUNTIF($AV$11:$AV3346, $AV3346)-1)</f>
        <v/>
      </c>
      <c r="AZ3346" s="111" t="str">
        <f>IF($B3346="", "", SUMIF('Shopping List'!$AV$11:$AV$25, $B3346, 'Shopping List'!$BN$11:$BN$25))</f>
        <v/>
      </c>
      <c r="BB3346" s="117" t="str">
        <f t="shared" si="797"/>
        <v/>
      </c>
    </row>
    <row r="3347" spans="1:54" x14ac:dyDescent="0.25">
      <c r="A3347" s="4"/>
      <c r="B3347" s="37"/>
      <c r="C3347" s="124"/>
      <c r="D3347" s="39"/>
      <c r="E3347" s="125"/>
      <c r="F3347" s="48"/>
      <c r="G3347" s="4"/>
      <c r="H3347" s="4"/>
      <c r="I3347" s="95" t="str">
        <f>IF($C3347="", "", IF(IFERROR(INDEX(Ingredients!$C$11:$C$310, MATCH($C3347, Ingredients!$B$11:$B$310, 0)), "")="", "", IFERROR(INDEX(Ingredients!$C$11:$C$310, MATCH($C3347, Ingredients!$B$11:$B$310, 0)), "")))</f>
        <v/>
      </c>
      <c r="J3347" s="73" t="str">
        <f>IF($B3347="", "", IF(IFERROR(INDEX(Meals!$C$11:$C$260, MATCH($B3347, Meals!$B$11:$B$260, 0)), "")="", "", IFERROR(INDEX(Meals!$C$11:$C$260, MATCH($B3347, Meals!$B$11:$B$260, 0)), "")))</f>
        <v/>
      </c>
      <c r="K3347" s="4"/>
      <c r="L3347" s="72" t="str">
        <f t="shared" si="787"/>
        <v/>
      </c>
      <c r="M3347" s="73" t="str">
        <f t="shared" si="788"/>
        <v/>
      </c>
      <c r="N3347" s="4"/>
      <c r="O3347" s="78" t="str">
        <f t="shared" si="789"/>
        <v/>
      </c>
      <c r="P3347" s="79" t="str">
        <f t="shared" si="790"/>
        <v/>
      </c>
      <c r="Q3347" s="4"/>
      <c r="R3347" s="90" t="str">
        <f t="shared" si="791"/>
        <v/>
      </c>
      <c r="S3347" s="4"/>
      <c r="Y3347" s="18" t="str">
        <f t="shared" si="792"/>
        <v/>
      </c>
      <c r="AA3347" s="18" t="str">
        <f t="shared" si="783"/>
        <v/>
      </c>
      <c r="AB3347" s="18" t="str">
        <f t="shared" si="784"/>
        <v/>
      </c>
      <c r="AC3347" s="18" t="str">
        <f t="shared" si="793"/>
        <v/>
      </c>
      <c r="AD3347" s="18" t="str">
        <f t="shared" si="793"/>
        <v/>
      </c>
      <c r="AE3347" s="18" t="str">
        <f t="shared" si="794"/>
        <v/>
      </c>
      <c r="AG3347" s="95" t="str">
        <f>IF($C3347="", "", IF(IFERROR(INDEX(Ingredients!C$11:C$310, MATCH($C3347, Ingredients!$B$11:$B$310, 0)), "")="", "", IFERROR(INDEX(Ingredients!C$11:C$310, MATCH($C3347, Ingredients!$B$11:$B$310, 0)), "")))</f>
        <v/>
      </c>
      <c r="AH3347" s="105" t="str">
        <f>IF($C3347="", "", IF(IFERROR(INDEX(Ingredients!D$11:D$310, MATCH($C3347, Ingredients!$B$11:$B$310, 0)), "")="", "", IFERROR(INDEX(Ingredients!D$11:D$310, MATCH($C3347, Ingredients!$B$11:$B$310, 0)), "")))</f>
        <v/>
      </c>
      <c r="AI3347" s="106" t="str">
        <f>IF($C3347="", "", IF(IFERROR(INDEX(Ingredients!E$11:E$310, MATCH($C3347, Ingredients!$B$11:$B$310, 0)), "")="", "", IFERROR(INDEX(Ingredients!E$11:E$310, MATCH($C3347, Ingredients!$B$11:$B$310, 0)), "")))</f>
        <v/>
      </c>
      <c r="AJ3347" s="108" t="str">
        <f>IF($C3347="", "", IF(IFERROR(INDEX(Ingredients!F$11:F$310, MATCH($C3347, Ingredients!$B$11:$B$310, 0)), "")="", "", IFERROR(INDEX(Ingredients!F$11:F$310, MATCH($C3347, Ingredients!$B$11:$B$310, 0)), "")))</f>
        <v/>
      </c>
      <c r="AK3347" s="106" t="str">
        <f>IF($C3347="", "", IF(IFERROR(INDEX(Ingredients!G$11:G$310, MATCH($C3347, Ingredients!$B$11:$B$310, 0)), "")="", "", IFERROR(INDEX(Ingredients!G$11:G$310, MATCH($C3347, Ingredients!$B$11:$B$310, 0)), "")))</f>
        <v/>
      </c>
      <c r="AL3347" s="79" t="str">
        <f>IF($C3347="", "", IF(IFERROR(INDEX(Ingredients!H$11:H$310, MATCH($C3347, Ingredients!$B$11:$B$310, 0)), "")="", "", IFERROR(INDEX(Ingredients!H$11:H$310, MATCH($C3347, Ingredients!$B$11:$B$310, 0)), "")))</f>
        <v/>
      </c>
      <c r="AN3347" s="83" t="str">
        <f t="shared" si="785"/>
        <v/>
      </c>
      <c r="AP3347" s="114" t="str">
        <f t="shared" si="795"/>
        <v/>
      </c>
      <c r="AR3347" s="117" t="str">
        <f>IF($C3347="", "", IF(IFERROR(INDEX(Ingredients!$AI$11:$AI$310, MATCH($C3347, Ingredients!$B$11:$B$310, 0)), "")="", "", IFERROR(INDEX(Ingredients!$AI$11:$AI$310, MATCH($C3347, Ingredients!$B$11:$B$310, 0)), "")))</f>
        <v/>
      </c>
      <c r="AT3347" s="120" t="str">
        <f t="shared" si="796"/>
        <v/>
      </c>
      <c r="AV3347" s="90" t="str">
        <f t="shared" si="786"/>
        <v/>
      </c>
      <c r="AX3347" s="90" t="str">
        <f>IF($AV3347="", "", COUNTIF($AV$11:$AV$5010, "&lt;"&amp;$AV3347)+1+COUNTIF($AV$11:$AV3347, $AV3347)-1)</f>
        <v/>
      </c>
      <c r="AZ3347" s="111" t="str">
        <f>IF($B3347="", "", SUMIF('Shopping List'!$AV$11:$AV$25, $B3347, 'Shopping List'!$BN$11:$BN$25))</f>
        <v/>
      </c>
      <c r="BB3347" s="117" t="str">
        <f t="shared" si="797"/>
        <v/>
      </c>
    </row>
    <row r="3348" spans="1:54" x14ac:dyDescent="0.25">
      <c r="A3348" s="4"/>
      <c r="B3348" s="37"/>
      <c r="C3348" s="124"/>
      <c r="D3348" s="39"/>
      <c r="E3348" s="125"/>
      <c r="F3348" s="48"/>
      <c r="G3348" s="4"/>
      <c r="H3348" s="4"/>
      <c r="I3348" s="95" t="str">
        <f>IF($C3348="", "", IF(IFERROR(INDEX(Ingredients!$C$11:$C$310, MATCH($C3348, Ingredients!$B$11:$B$310, 0)), "")="", "", IFERROR(INDEX(Ingredients!$C$11:$C$310, MATCH($C3348, Ingredients!$B$11:$B$310, 0)), "")))</f>
        <v/>
      </c>
      <c r="J3348" s="73" t="str">
        <f>IF($B3348="", "", IF(IFERROR(INDEX(Meals!$C$11:$C$260, MATCH($B3348, Meals!$B$11:$B$260, 0)), "")="", "", IFERROR(INDEX(Meals!$C$11:$C$260, MATCH($B3348, Meals!$B$11:$B$260, 0)), "")))</f>
        <v/>
      </c>
      <c r="K3348" s="4"/>
      <c r="L3348" s="72" t="str">
        <f t="shared" si="787"/>
        <v/>
      </c>
      <c r="M3348" s="73" t="str">
        <f t="shared" si="788"/>
        <v/>
      </c>
      <c r="N3348" s="4"/>
      <c r="O3348" s="78" t="str">
        <f t="shared" si="789"/>
        <v/>
      </c>
      <c r="P3348" s="79" t="str">
        <f t="shared" si="790"/>
        <v/>
      </c>
      <c r="Q3348" s="4"/>
      <c r="R3348" s="90" t="str">
        <f t="shared" si="791"/>
        <v/>
      </c>
      <c r="S3348" s="4"/>
      <c r="Y3348" s="18" t="str">
        <f t="shared" si="792"/>
        <v/>
      </c>
      <c r="AA3348" s="18" t="str">
        <f t="shared" si="783"/>
        <v/>
      </c>
      <c r="AB3348" s="18" t="str">
        <f t="shared" si="784"/>
        <v/>
      </c>
      <c r="AC3348" s="18" t="str">
        <f t="shared" si="793"/>
        <v/>
      </c>
      <c r="AD3348" s="18" t="str">
        <f t="shared" si="793"/>
        <v/>
      </c>
      <c r="AE3348" s="18" t="str">
        <f t="shared" si="794"/>
        <v/>
      </c>
      <c r="AG3348" s="95" t="str">
        <f>IF($C3348="", "", IF(IFERROR(INDEX(Ingredients!C$11:C$310, MATCH($C3348, Ingredients!$B$11:$B$310, 0)), "")="", "", IFERROR(INDEX(Ingredients!C$11:C$310, MATCH($C3348, Ingredients!$B$11:$B$310, 0)), "")))</f>
        <v/>
      </c>
      <c r="AH3348" s="105" t="str">
        <f>IF($C3348="", "", IF(IFERROR(INDEX(Ingredients!D$11:D$310, MATCH($C3348, Ingredients!$B$11:$B$310, 0)), "")="", "", IFERROR(INDEX(Ingredients!D$11:D$310, MATCH($C3348, Ingredients!$B$11:$B$310, 0)), "")))</f>
        <v/>
      </c>
      <c r="AI3348" s="106" t="str">
        <f>IF($C3348="", "", IF(IFERROR(INDEX(Ingredients!E$11:E$310, MATCH($C3348, Ingredients!$B$11:$B$310, 0)), "")="", "", IFERROR(INDEX(Ingredients!E$11:E$310, MATCH($C3348, Ingredients!$B$11:$B$310, 0)), "")))</f>
        <v/>
      </c>
      <c r="AJ3348" s="108" t="str">
        <f>IF($C3348="", "", IF(IFERROR(INDEX(Ingredients!F$11:F$310, MATCH($C3348, Ingredients!$B$11:$B$310, 0)), "")="", "", IFERROR(INDEX(Ingredients!F$11:F$310, MATCH($C3348, Ingredients!$B$11:$B$310, 0)), "")))</f>
        <v/>
      </c>
      <c r="AK3348" s="106" t="str">
        <f>IF($C3348="", "", IF(IFERROR(INDEX(Ingredients!G$11:G$310, MATCH($C3348, Ingredients!$B$11:$B$310, 0)), "")="", "", IFERROR(INDEX(Ingredients!G$11:G$310, MATCH($C3348, Ingredients!$B$11:$B$310, 0)), "")))</f>
        <v/>
      </c>
      <c r="AL3348" s="79" t="str">
        <f>IF($C3348="", "", IF(IFERROR(INDEX(Ingredients!H$11:H$310, MATCH($C3348, Ingredients!$B$11:$B$310, 0)), "")="", "", IFERROR(INDEX(Ingredients!H$11:H$310, MATCH($C3348, Ingredients!$B$11:$B$310, 0)), "")))</f>
        <v/>
      </c>
      <c r="AN3348" s="83" t="str">
        <f t="shared" si="785"/>
        <v/>
      </c>
      <c r="AP3348" s="114" t="str">
        <f t="shared" si="795"/>
        <v/>
      </c>
      <c r="AR3348" s="117" t="str">
        <f>IF($C3348="", "", IF(IFERROR(INDEX(Ingredients!$AI$11:$AI$310, MATCH($C3348, Ingredients!$B$11:$B$310, 0)), "")="", "", IFERROR(INDEX(Ingredients!$AI$11:$AI$310, MATCH($C3348, Ingredients!$B$11:$B$310, 0)), "")))</f>
        <v/>
      </c>
      <c r="AT3348" s="120" t="str">
        <f t="shared" si="796"/>
        <v/>
      </c>
      <c r="AV3348" s="90" t="str">
        <f t="shared" si="786"/>
        <v/>
      </c>
      <c r="AX3348" s="90" t="str">
        <f>IF($AV3348="", "", COUNTIF($AV$11:$AV$5010, "&lt;"&amp;$AV3348)+1+COUNTIF($AV$11:$AV3348, $AV3348)-1)</f>
        <v/>
      </c>
      <c r="AZ3348" s="111" t="str">
        <f>IF($B3348="", "", SUMIF('Shopping List'!$AV$11:$AV$25, $B3348, 'Shopping List'!$BN$11:$BN$25))</f>
        <v/>
      </c>
      <c r="BB3348" s="117" t="str">
        <f t="shared" si="797"/>
        <v/>
      </c>
    </row>
    <row r="3349" spans="1:54" x14ac:dyDescent="0.25">
      <c r="A3349" s="4"/>
      <c r="B3349" s="37"/>
      <c r="C3349" s="124"/>
      <c r="D3349" s="39"/>
      <c r="E3349" s="125"/>
      <c r="F3349" s="48"/>
      <c r="G3349" s="4"/>
      <c r="H3349" s="4"/>
      <c r="I3349" s="95" t="str">
        <f>IF($C3349="", "", IF(IFERROR(INDEX(Ingredients!$C$11:$C$310, MATCH($C3349, Ingredients!$B$11:$B$310, 0)), "")="", "", IFERROR(INDEX(Ingredients!$C$11:$C$310, MATCH($C3349, Ingredients!$B$11:$B$310, 0)), "")))</f>
        <v/>
      </c>
      <c r="J3349" s="73" t="str">
        <f>IF($B3349="", "", IF(IFERROR(INDEX(Meals!$C$11:$C$260, MATCH($B3349, Meals!$B$11:$B$260, 0)), "")="", "", IFERROR(INDEX(Meals!$C$11:$C$260, MATCH($B3349, Meals!$B$11:$B$260, 0)), "")))</f>
        <v/>
      </c>
      <c r="K3349" s="4"/>
      <c r="L3349" s="72" t="str">
        <f t="shared" si="787"/>
        <v/>
      </c>
      <c r="M3349" s="73" t="str">
        <f t="shared" si="788"/>
        <v/>
      </c>
      <c r="N3349" s="4"/>
      <c r="O3349" s="78" t="str">
        <f t="shared" si="789"/>
        <v/>
      </c>
      <c r="P3349" s="79" t="str">
        <f t="shared" si="790"/>
        <v/>
      </c>
      <c r="Q3349" s="4"/>
      <c r="R3349" s="90" t="str">
        <f t="shared" si="791"/>
        <v/>
      </c>
      <c r="S3349" s="4"/>
      <c r="Y3349" s="18" t="str">
        <f t="shared" si="792"/>
        <v/>
      </c>
      <c r="AA3349" s="18" t="str">
        <f t="shared" si="783"/>
        <v/>
      </c>
      <c r="AB3349" s="18" t="str">
        <f t="shared" si="784"/>
        <v/>
      </c>
      <c r="AC3349" s="18" t="str">
        <f t="shared" si="793"/>
        <v/>
      </c>
      <c r="AD3349" s="18" t="str">
        <f t="shared" si="793"/>
        <v/>
      </c>
      <c r="AE3349" s="18" t="str">
        <f t="shared" si="794"/>
        <v/>
      </c>
      <c r="AG3349" s="95" t="str">
        <f>IF($C3349="", "", IF(IFERROR(INDEX(Ingredients!C$11:C$310, MATCH($C3349, Ingredients!$B$11:$B$310, 0)), "")="", "", IFERROR(INDEX(Ingredients!C$11:C$310, MATCH($C3349, Ingredients!$B$11:$B$310, 0)), "")))</f>
        <v/>
      </c>
      <c r="AH3349" s="105" t="str">
        <f>IF($C3349="", "", IF(IFERROR(INDEX(Ingredients!D$11:D$310, MATCH($C3349, Ingredients!$B$11:$B$310, 0)), "")="", "", IFERROR(INDEX(Ingredients!D$11:D$310, MATCH($C3349, Ingredients!$B$11:$B$310, 0)), "")))</f>
        <v/>
      </c>
      <c r="AI3349" s="106" t="str">
        <f>IF($C3349="", "", IF(IFERROR(INDEX(Ingredients!E$11:E$310, MATCH($C3349, Ingredients!$B$11:$B$310, 0)), "")="", "", IFERROR(INDEX(Ingredients!E$11:E$310, MATCH($C3349, Ingredients!$B$11:$B$310, 0)), "")))</f>
        <v/>
      </c>
      <c r="AJ3349" s="108" t="str">
        <f>IF($C3349="", "", IF(IFERROR(INDEX(Ingredients!F$11:F$310, MATCH($C3349, Ingredients!$B$11:$B$310, 0)), "")="", "", IFERROR(INDEX(Ingredients!F$11:F$310, MATCH($C3349, Ingredients!$B$11:$B$310, 0)), "")))</f>
        <v/>
      </c>
      <c r="AK3349" s="106" t="str">
        <f>IF($C3349="", "", IF(IFERROR(INDEX(Ingredients!G$11:G$310, MATCH($C3349, Ingredients!$B$11:$B$310, 0)), "")="", "", IFERROR(INDEX(Ingredients!G$11:G$310, MATCH($C3349, Ingredients!$B$11:$B$310, 0)), "")))</f>
        <v/>
      </c>
      <c r="AL3349" s="79" t="str">
        <f>IF($C3349="", "", IF(IFERROR(INDEX(Ingredients!H$11:H$310, MATCH($C3349, Ingredients!$B$11:$B$310, 0)), "")="", "", IFERROR(INDEX(Ingredients!H$11:H$310, MATCH($C3349, Ingredients!$B$11:$B$310, 0)), "")))</f>
        <v/>
      </c>
      <c r="AN3349" s="83" t="str">
        <f t="shared" si="785"/>
        <v/>
      </c>
      <c r="AP3349" s="114" t="str">
        <f t="shared" si="795"/>
        <v/>
      </c>
      <c r="AR3349" s="117" t="str">
        <f>IF($C3349="", "", IF(IFERROR(INDEX(Ingredients!$AI$11:$AI$310, MATCH($C3349, Ingredients!$B$11:$B$310, 0)), "")="", "", IFERROR(INDEX(Ingredients!$AI$11:$AI$310, MATCH($C3349, Ingredients!$B$11:$B$310, 0)), "")))</f>
        <v/>
      </c>
      <c r="AT3349" s="120" t="str">
        <f t="shared" si="796"/>
        <v/>
      </c>
      <c r="AV3349" s="90" t="str">
        <f t="shared" si="786"/>
        <v/>
      </c>
      <c r="AX3349" s="90" t="str">
        <f>IF($AV3349="", "", COUNTIF($AV$11:$AV$5010, "&lt;"&amp;$AV3349)+1+COUNTIF($AV$11:$AV3349, $AV3349)-1)</f>
        <v/>
      </c>
      <c r="AZ3349" s="111" t="str">
        <f>IF($B3349="", "", SUMIF('Shopping List'!$AV$11:$AV$25, $B3349, 'Shopping List'!$BN$11:$BN$25))</f>
        <v/>
      </c>
      <c r="BB3349" s="117" t="str">
        <f t="shared" si="797"/>
        <v/>
      </c>
    </row>
    <row r="3350" spans="1:54" x14ac:dyDescent="0.25">
      <c r="A3350" s="4"/>
      <c r="B3350" s="37"/>
      <c r="C3350" s="124"/>
      <c r="D3350" s="39"/>
      <c r="E3350" s="125"/>
      <c r="F3350" s="48"/>
      <c r="G3350" s="4"/>
      <c r="H3350" s="4"/>
      <c r="I3350" s="95" t="str">
        <f>IF($C3350="", "", IF(IFERROR(INDEX(Ingredients!$C$11:$C$310, MATCH($C3350, Ingredients!$B$11:$B$310, 0)), "")="", "", IFERROR(INDEX(Ingredients!$C$11:$C$310, MATCH($C3350, Ingredients!$B$11:$B$310, 0)), "")))</f>
        <v/>
      </c>
      <c r="J3350" s="73" t="str">
        <f>IF($B3350="", "", IF(IFERROR(INDEX(Meals!$C$11:$C$260, MATCH($B3350, Meals!$B$11:$B$260, 0)), "")="", "", IFERROR(INDEX(Meals!$C$11:$C$260, MATCH($B3350, Meals!$B$11:$B$260, 0)), "")))</f>
        <v/>
      </c>
      <c r="K3350" s="4"/>
      <c r="L3350" s="72" t="str">
        <f t="shared" si="787"/>
        <v/>
      </c>
      <c r="M3350" s="73" t="str">
        <f t="shared" si="788"/>
        <v/>
      </c>
      <c r="N3350" s="4"/>
      <c r="O3350" s="78" t="str">
        <f t="shared" si="789"/>
        <v/>
      </c>
      <c r="P3350" s="79" t="str">
        <f t="shared" si="790"/>
        <v/>
      </c>
      <c r="Q3350" s="4"/>
      <c r="R3350" s="90" t="str">
        <f t="shared" si="791"/>
        <v/>
      </c>
      <c r="S3350" s="4"/>
      <c r="Y3350" s="18" t="str">
        <f t="shared" si="792"/>
        <v/>
      </c>
      <c r="AA3350" s="18" t="str">
        <f t="shared" si="783"/>
        <v/>
      </c>
      <c r="AB3350" s="18" t="str">
        <f t="shared" si="784"/>
        <v/>
      </c>
      <c r="AC3350" s="18" t="str">
        <f t="shared" si="793"/>
        <v/>
      </c>
      <c r="AD3350" s="18" t="str">
        <f t="shared" si="793"/>
        <v/>
      </c>
      <c r="AE3350" s="18" t="str">
        <f t="shared" si="794"/>
        <v/>
      </c>
      <c r="AG3350" s="95" t="str">
        <f>IF($C3350="", "", IF(IFERROR(INDEX(Ingredients!C$11:C$310, MATCH($C3350, Ingredients!$B$11:$B$310, 0)), "")="", "", IFERROR(INDEX(Ingredients!C$11:C$310, MATCH($C3350, Ingredients!$B$11:$B$310, 0)), "")))</f>
        <v/>
      </c>
      <c r="AH3350" s="105" t="str">
        <f>IF($C3350="", "", IF(IFERROR(INDEX(Ingredients!D$11:D$310, MATCH($C3350, Ingredients!$B$11:$B$310, 0)), "")="", "", IFERROR(INDEX(Ingredients!D$11:D$310, MATCH($C3350, Ingredients!$B$11:$B$310, 0)), "")))</f>
        <v/>
      </c>
      <c r="AI3350" s="106" t="str">
        <f>IF($C3350="", "", IF(IFERROR(INDEX(Ingredients!E$11:E$310, MATCH($C3350, Ingredients!$B$11:$B$310, 0)), "")="", "", IFERROR(INDEX(Ingredients!E$11:E$310, MATCH($C3350, Ingredients!$B$11:$B$310, 0)), "")))</f>
        <v/>
      </c>
      <c r="AJ3350" s="108" t="str">
        <f>IF($C3350="", "", IF(IFERROR(INDEX(Ingredients!F$11:F$310, MATCH($C3350, Ingredients!$B$11:$B$310, 0)), "")="", "", IFERROR(INDEX(Ingredients!F$11:F$310, MATCH($C3350, Ingredients!$B$11:$B$310, 0)), "")))</f>
        <v/>
      </c>
      <c r="AK3350" s="106" t="str">
        <f>IF($C3350="", "", IF(IFERROR(INDEX(Ingredients!G$11:G$310, MATCH($C3350, Ingredients!$B$11:$B$310, 0)), "")="", "", IFERROR(INDEX(Ingredients!G$11:G$310, MATCH($C3350, Ingredients!$B$11:$B$310, 0)), "")))</f>
        <v/>
      </c>
      <c r="AL3350" s="79" t="str">
        <f>IF($C3350="", "", IF(IFERROR(INDEX(Ingredients!H$11:H$310, MATCH($C3350, Ingredients!$B$11:$B$310, 0)), "")="", "", IFERROR(INDEX(Ingredients!H$11:H$310, MATCH($C3350, Ingredients!$B$11:$B$310, 0)), "")))</f>
        <v/>
      </c>
      <c r="AN3350" s="83" t="str">
        <f t="shared" si="785"/>
        <v/>
      </c>
      <c r="AP3350" s="114" t="str">
        <f t="shared" si="795"/>
        <v/>
      </c>
      <c r="AR3350" s="117" t="str">
        <f>IF($C3350="", "", IF(IFERROR(INDEX(Ingredients!$AI$11:$AI$310, MATCH($C3350, Ingredients!$B$11:$B$310, 0)), "")="", "", IFERROR(INDEX(Ingredients!$AI$11:$AI$310, MATCH($C3350, Ingredients!$B$11:$B$310, 0)), "")))</f>
        <v/>
      </c>
      <c r="AT3350" s="120" t="str">
        <f t="shared" si="796"/>
        <v/>
      </c>
      <c r="AV3350" s="90" t="str">
        <f t="shared" si="786"/>
        <v/>
      </c>
      <c r="AX3350" s="90" t="str">
        <f>IF($AV3350="", "", COUNTIF($AV$11:$AV$5010, "&lt;"&amp;$AV3350)+1+COUNTIF($AV$11:$AV3350, $AV3350)-1)</f>
        <v/>
      </c>
      <c r="AZ3350" s="111" t="str">
        <f>IF($B3350="", "", SUMIF('Shopping List'!$AV$11:$AV$25, $B3350, 'Shopping List'!$BN$11:$BN$25))</f>
        <v/>
      </c>
      <c r="BB3350" s="117" t="str">
        <f t="shared" si="797"/>
        <v/>
      </c>
    </row>
    <row r="3351" spans="1:54" x14ac:dyDescent="0.25">
      <c r="A3351" s="4"/>
      <c r="B3351" s="37"/>
      <c r="C3351" s="124"/>
      <c r="D3351" s="39"/>
      <c r="E3351" s="125"/>
      <c r="F3351" s="48"/>
      <c r="G3351" s="4"/>
      <c r="H3351" s="4"/>
      <c r="I3351" s="95" t="str">
        <f>IF($C3351="", "", IF(IFERROR(INDEX(Ingredients!$C$11:$C$310, MATCH($C3351, Ingredients!$B$11:$B$310, 0)), "")="", "", IFERROR(INDEX(Ingredients!$C$11:$C$310, MATCH($C3351, Ingredients!$B$11:$B$310, 0)), "")))</f>
        <v/>
      </c>
      <c r="J3351" s="73" t="str">
        <f>IF($B3351="", "", IF(IFERROR(INDEX(Meals!$C$11:$C$260, MATCH($B3351, Meals!$B$11:$B$260, 0)), "")="", "", IFERROR(INDEX(Meals!$C$11:$C$260, MATCH($B3351, Meals!$B$11:$B$260, 0)), "")))</f>
        <v/>
      </c>
      <c r="K3351" s="4"/>
      <c r="L3351" s="72" t="str">
        <f t="shared" si="787"/>
        <v/>
      </c>
      <c r="M3351" s="73" t="str">
        <f t="shared" si="788"/>
        <v/>
      </c>
      <c r="N3351" s="4"/>
      <c r="O3351" s="78" t="str">
        <f t="shared" si="789"/>
        <v/>
      </c>
      <c r="P3351" s="79" t="str">
        <f t="shared" si="790"/>
        <v/>
      </c>
      <c r="Q3351" s="4"/>
      <c r="R3351" s="90" t="str">
        <f t="shared" si="791"/>
        <v/>
      </c>
      <c r="S3351" s="4"/>
      <c r="Y3351" s="18" t="str">
        <f t="shared" si="792"/>
        <v/>
      </c>
      <c r="AA3351" s="18" t="str">
        <f t="shared" si="783"/>
        <v/>
      </c>
      <c r="AB3351" s="18" t="str">
        <f t="shared" si="784"/>
        <v/>
      </c>
      <c r="AC3351" s="18" t="str">
        <f t="shared" si="793"/>
        <v/>
      </c>
      <c r="AD3351" s="18" t="str">
        <f t="shared" si="793"/>
        <v/>
      </c>
      <c r="AE3351" s="18" t="str">
        <f t="shared" si="794"/>
        <v/>
      </c>
      <c r="AG3351" s="95" t="str">
        <f>IF($C3351="", "", IF(IFERROR(INDEX(Ingredients!C$11:C$310, MATCH($C3351, Ingredients!$B$11:$B$310, 0)), "")="", "", IFERROR(INDEX(Ingredients!C$11:C$310, MATCH($C3351, Ingredients!$B$11:$B$310, 0)), "")))</f>
        <v/>
      </c>
      <c r="AH3351" s="105" t="str">
        <f>IF($C3351="", "", IF(IFERROR(INDEX(Ingredients!D$11:D$310, MATCH($C3351, Ingredients!$B$11:$B$310, 0)), "")="", "", IFERROR(INDEX(Ingredients!D$11:D$310, MATCH($C3351, Ingredients!$B$11:$B$310, 0)), "")))</f>
        <v/>
      </c>
      <c r="AI3351" s="106" t="str">
        <f>IF($C3351="", "", IF(IFERROR(INDEX(Ingredients!E$11:E$310, MATCH($C3351, Ingredients!$B$11:$B$310, 0)), "")="", "", IFERROR(INDEX(Ingredients!E$11:E$310, MATCH($C3351, Ingredients!$B$11:$B$310, 0)), "")))</f>
        <v/>
      </c>
      <c r="AJ3351" s="108" t="str">
        <f>IF($C3351="", "", IF(IFERROR(INDEX(Ingredients!F$11:F$310, MATCH($C3351, Ingredients!$B$11:$B$310, 0)), "")="", "", IFERROR(INDEX(Ingredients!F$11:F$310, MATCH($C3351, Ingredients!$B$11:$B$310, 0)), "")))</f>
        <v/>
      </c>
      <c r="AK3351" s="106" t="str">
        <f>IF($C3351="", "", IF(IFERROR(INDEX(Ingredients!G$11:G$310, MATCH($C3351, Ingredients!$B$11:$B$310, 0)), "")="", "", IFERROR(INDEX(Ingredients!G$11:G$310, MATCH($C3351, Ingredients!$B$11:$B$310, 0)), "")))</f>
        <v/>
      </c>
      <c r="AL3351" s="79" t="str">
        <f>IF($C3351="", "", IF(IFERROR(INDEX(Ingredients!H$11:H$310, MATCH($C3351, Ingredients!$B$11:$B$310, 0)), "")="", "", IFERROR(INDEX(Ingredients!H$11:H$310, MATCH($C3351, Ingredients!$B$11:$B$310, 0)), "")))</f>
        <v/>
      </c>
      <c r="AN3351" s="83" t="str">
        <f t="shared" si="785"/>
        <v/>
      </c>
      <c r="AP3351" s="114" t="str">
        <f t="shared" si="795"/>
        <v/>
      </c>
      <c r="AR3351" s="117" t="str">
        <f>IF($C3351="", "", IF(IFERROR(INDEX(Ingredients!$AI$11:$AI$310, MATCH($C3351, Ingredients!$B$11:$B$310, 0)), "")="", "", IFERROR(INDEX(Ingredients!$AI$11:$AI$310, MATCH($C3351, Ingredients!$B$11:$B$310, 0)), "")))</f>
        <v/>
      </c>
      <c r="AT3351" s="120" t="str">
        <f t="shared" si="796"/>
        <v/>
      </c>
      <c r="AV3351" s="90" t="str">
        <f t="shared" si="786"/>
        <v/>
      </c>
      <c r="AX3351" s="90" t="str">
        <f>IF($AV3351="", "", COUNTIF($AV$11:$AV$5010, "&lt;"&amp;$AV3351)+1+COUNTIF($AV$11:$AV3351, $AV3351)-1)</f>
        <v/>
      </c>
      <c r="AZ3351" s="111" t="str">
        <f>IF($B3351="", "", SUMIF('Shopping List'!$AV$11:$AV$25, $B3351, 'Shopping List'!$BN$11:$BN$25))</f>
        <v/>
      </c>
      <c r="BB3351" s="117" t="str">
        <f t="shared" si="797"/>
        <v/>
      </c>
    </row>
    <row r="3352" spans="1:54" x14ac:dyDescent="0.25">
      <c r="A3352" s="4"/>
      <c r="B3352" s="37"/>
      <c r="C3352" s="124"/>
      <c r="D3352" s="39"/>
      <c r="E3352" s="125"/>
      <c r="F3352" s="48"/>
      <c r="G3352" s="4"/>
      <c r="H3352" s="4"/>
      <c r="I3352" s="95" t="str">
        <f>IF($C3352="", "", IF(IFERROR(INDEX(Ingredients!$C$11:$C$310, MATCH($C3352, Ingredients!$B$11:$B$310, 0)), "")="", "", IFERROR(INDEX(Ingredients!$C$11:$C$310, MATCH($C3352, Ingredients!$B$11:$B$310, 0)), "")))</f>
        <v/>
      </c>
      <c r="J3352" s="73" t="str">
        <f>IF($B3352="", "", IF(IFERROR(INDEX(Meals!$C$11:$C$260, MATCH($B3352, Meals!$B$11:$B$260, 0)), "")="", "", IFERROR(INDEX(Meals!$C$11:$C$260, MATCH($B3352, Meals!$B$11:$B$260, 0)), "")))</f>
        <v/>
      </c>
      <c r="K3352" s="4"/>
      <c r="L3352" s="72" t="str">
        <f t="shared" si="787"/>
        <v/>
      </c>
      <c r="M3352" s="73" t="str">
        <f t="shared" si="788"/>
        <v/>
      </c>
      <c r="N3352" s="4"/>
      <c r="O3352" s="78" t="str">
        <f t="shared" si="789"/>
        <v/>
      </c>
      <c r="P3352" s="79" t="str">
        <f t="shared" si="790"/>
        <v/>
      </c>
      <c r="Q3352" s="4"/>
      <c r="R3352" s="90" t="str">
        <f t="shared" si="791"/>
        <v/>
      </c>
      <c r="S3352" s="4"/>
      <c r="Y3352" s="18" t="str">
        <f t="shared" si="792"/>
        <v/>
      </c>
      <c r="AA3352" s="18" t="str">
        <f t="shared" si="783"/>
        <v/>
      </c>
      <c r="AB3352" s="18" t="str">
        <f t="shared" si="784"/>
        <v/>
      </c>
      <c r="AC3352" s="18" t="str">
        <f t="shared" si="793"/>
        <v/>
      </c>
      <c r="AD3352" s="18" t="str">
        <f t="shared" si="793"/>
        <v/>
      </c>
      <c r="AE3352" s="18" t="str">
        <f t="shared" si="794"/>
        <v/>
      </c>
      <c r="AG3352" s="95" t="str">
        <f>IF($C3352="", "", IF(IFERROR(INDEX(Ingredients!C$11:C$310, MATCH($C3352, Ingredients!$B$11:$B$310, 0)), "")="", "", IFERROR(INDEX(Ingredients!C$11:C$310, MATCH($C3352, Ingredients!$B$11:$B$310, 0)), "")))</f>
        <v/>
      </c>
      <c r="AH3352" s="105" t="str">
        <f>IF($C3352="", "", IF(IFERROR(INDEX(Ingredients!D$11:D$310, MATCH($C3352, Ingredients!$B$11:$B$310, 0)), "")="", "", IFERROR(INDEX(Ingredients!D$11:D$310, MATCH($C3352, Ingredients!$B$11:$B$310, 0)), "")))</f>
        <v/>
      </c>
      <c r="AI3352" s="106" t="str">
        <f>IF($C3352="", "", IF(IFERROR(INDEX(Ingredients!E$11:E$310, MATCH($C3352, Ingredients!$B$11:$B$310, 0)), "")="", "", IFERROR(INDEX(Ingredients!E$11:E$310, MATCH($C3352, Ingredients!$B$11:$B$310, 0)), "")))</f>
        <v/>
      </c>
      <c r="AJ3352" s="108" t="str">
        <f>IF($C3352="", "", IF(IFERROR(INDEX(Ingredients!F$11:F$310, MATCH($C3352, Ingredients!$B$11:$B$310, 0)), "")="", "", IFERROR(INDEX(Ingredients!F$11:F$310, MATCH($C3352, Ingredients!$B$11:$B$310, 0)), "")))</f>
        <v/>
      </c>
      <c r="AK3352" s="106" t="str">
        <f>IF($C3352="", "", IF(IFERROR(INDEX(Ingredients!G$11:G$310, MATCH($C3352, Ingredients!$B$11:$B$310, 0)), "")="", "", IFERROR(INDEX(Ingredients!G$11:G$310, MATCH($C3352, Ingredients!$B$11:$B$310, 0)), "")))</f>
        <v/>
      </c>
      <c r="AL3352" s="79" t="str">
        <f>IF($C3352="", "", IF(IFERROR(INDEX(Ingredients!H$11:H$310, MATCH($C3352, Ingredients!$B$11:$B$310, 0)), "")="", "", IFERROR(INDEX(Ingredients!H$11:H$310, MATCH($C3352, Ingredients!$B$11:$B$310, 0)), "")))</f>
        <v/>
      </c>
      <c r="AN3352" s="83" t="str">
        <f t="shared" si="785"/>
        <v/>
      </c>
      <c r="AP3352" s="114" t="str">
        <f t="shared" si="795"/>
        <v/>
      </c>
      <c r="AR3352" s="117" t="str">
        <f>IF($C3352="", "", IF(IFERROR(INDEX(Ingredients!$AI$11:$AI$310, MATCH($C3352, Ingredients!$B$11:$B$310, 0)), "")="", "", IFERROR(INDEX(Ingredients!$AI$11:$AI$310, MATCH($C3352, Ingredients!$B$11:$B$310, 0)), "")))</f>
        <v/>
      </c>
      <c r="AT3352" s="120" t="str">
        <f t="shared" si="796"/>
        <v/>
      </c>
      <c r="AV3352" s="90" t="str">
        <f t="shared" si="786"/>
        <v/>
      </c>
      <c r="AX3352" s="90" t="str">
        <f>IF($AV3352="", "", COUNTIF($AV$11:$AV$5010, "&lt;"&amp;$AV3352)+1+COUNTIF($AV$11:$AV3352, $AV3352)-1)</f>
        <v/>
      </c>
      <c r="AZ3352" s="111" t="str">
        <f>IF($B3352="", "", SUMIF('Shopping List'!$AV$11:$AV$25, $B3352, 'Shopping List'!$BN$11:$BN$25))</f>
        <v/>
      </c>
      <c r="BB3352" s="117" t="str">
        <f t="shared" si="797"/>
        <v/>
      </c>
    </row>
    <row r="3353" spans="1:54" x14ac:dyDescent="0.25">
      <c r="A3353" s="4"/>
      <c r="B3353" s="37"/>
      <c r="C3353" s="124"/>
      <c r="D3353" s="39"/>
      <c r="E3353" s="125"/>
      <c r="F3353" s="48"/>
      <c r="G3353" s="4"/>
      <c r="H3353" s="4"/>
      <c r="I3353" s="95" t="str">
        <f>IF($C3353="", "", IF(IFERROR(INDEX(Ingredients!$C$11:$C$310, MATCH($C3353, Ingredients!$B$11:$B$310, 0)), "")="", "", IFERROR(INDEX(Ingredients!$C$11:$C$310, MATCH($C3353, Ingredients!$B$11:$B$310, 0)), "")))</f>
        <v/>
      </c>
      <c r="J3353" s="73" t="str">
        <f>IF($B3353="", "", IF(IFERROR(INDEX(Meals!$C$11:$C$260, MATCH($B3353, Meals!$B$11:$B$260, 0)), "")="", "", IFERROR(INDEX(Meals!$C$11:$C$260, MATCH($B3353, Meals!$B$11:$B$260, 0)), "")))</f>
        <v/>
      </c>
      <c r="K3353" s="4"/>
      <c r="L3353" s="72" t="str">
        <f t="shared" si="787"/>
        <v/>
      </c>
      <c r="M3353" s="73" t="str">
        <f t="shared" si="788"/>
        <v/>
      </c>
      <c r="N3353" s="4"/>
      <c r="O3353" s="78" t="str">
        <f t="shared" si="789"/>
        <v/>
      </c>
      <c r="P3353" s="79" t="str">
        <f t="shared" si="790"/>
        <v/>
      </c>
      <c r="Q3353" s="4"/>
      <c r="R3353" s="90" t="str">
        <f t="shared" si="791"/>
        <v/>
      </c>
      <c r="S3353" s="4"/>
      <c r="Y3353" s="18" t="str">
        <f t="shared" si="792"/>
        <v/>
      </c>
      <c r="AA3353" s="18" t="str">
        <f t="shared" si="783"/>
        <v/>
      </c>
      <c r="AB3353" s="18" t="str">
        <f t="shared" si="784"/>
        <v/>
      </c>
      <c r="AC3353" s="18" t="str">
        <f t="shared" si="793"/>
        <v/>
      </c>
      <c r="AD3353" s="18" t="str">
        <f t="shared" si="793"/>
        <v/>
      </c>
      <c r="AE3353" s="18" t="str">
        <f t="shared" si="794"/>
        <v/>
      </c>
      <c r="AG3353" s="95" t="str">
        <f>IF($C3353="", "", IF(IFERROR(INDEX(Ingredients!C$11:C$310, MATCH($C3353, Ingredients!$B$11:$B$310, 0)), "")="", "", IFERROR(INDEX(Ingredients!C$11:C$310, MATCH($C3353, Ingredients!$B$11:$B$310, 0)), "")))</f>
        <v/>
      </c>
      <c r="AH3353" s="105" t="str">
        <f>IF($C3353="", "", IF(IFERROR(INDEX(Ingredients!D$11:D$310, MATCH($C3353, Ingredients!$B$11:$B$310, 0)), "")="", "", IFERROR(INDEX(Ingredients!D$11:D$310, MATCH($C3353, Ingredients!$B$11:$B$310, 0)), "")))</f>
        <v/>
      </c>
      <c r="AI3353" s="106" t="str">
        <f>IF($C3353="", "", IF(IFERROR(INDEX(Ingredients!E$11:E$310, MATCH($C3353, Ingredients!$B$11:$B$310, 0)), "")="", "", IFERROR(INDEX(Ingredients!E$11:E$310, MATCH($C3353, Ingredients!$B$11:$B$310, 0)), "")))</f>
        <v/>
      </c>
      <c r="AJ3353" s="108" t="str">
        <f>IF($C3353="", "", IF(IFERROR(INDEX(Ingredients!F$11:F$310, MATCH($C3353, Ingredients!$B$11:$B$310, 0)), "")="", "", IFERROR(INDEX(Ingredients!F$11:F$310, MATCH($C3353, Ingredients!$B$11:$B$310, 0)), "")))</f>
        <v/>
      </c>
      <c r="AK3353" s="106" t="str">
        <f>IF($C3353="", "", IF(IFERROR(INDEX(Ingredients!G$11:G$310, MATCH($C3353, Ingredients!$B$11:$B$310, 0)), "")="", "", IFERROR(INDEX(Ingredients!G$11:G$310, MATCH($C3353, Ingredients!$B$11:$B$310, 0)), "")))</f>
        <v/>
      </c>
      <c r="AL3353" s="79" t="str">
        <f>IF($C3353="", "", IF(IFERROR(INDEX(Ingredients!H$11:H$310, MATCH($C3353, Ingredients!$B$11:$B$310, 0)), "")="", "", IFERROR(INDEX(Ingredients!H$11:H$310, MATCH($C3353, Ingredients!$B$11:$B$310, 0)), "")))</f>
        <v/>
      </c>
      <c r="AN3353" s="83" t="str">
        <f t="shared" si="785"/>
        <v/>
      </c>
      <c r="AP3353" s="114" t="str">
        <f t="shared" si="795"/>
        <v/>
      </c>
      <c r="AR3353" s="117" t="str">
        <f>IF($C3353="", "", IF(IFERROR(INDEX(Ingredients!$AI$11:$AI$310, MATCH($C3353, Ingredients!$B$11:$B$310, 0)), "")="", "", IFERROR(INDEX(Ingredients!$AI$11:$AI$310, MATCH($C3353, Ingredients!$B$11:$B$310, 0)), "")))</f>
        <v/>
      </c>
      <c r="AT3353" s="120" t="str">
        <f t="shared" si="796"/>
        <v/>
      </c>
      <c r="AV3353" s="90" t="str">
        <f t="shared" si="786"/>
        <v/>
      </c>
      <c r="AX3353" s="90" t="str">
        <f>IF($AV3353="", "", COUNTIF($AV$11:$AV$5010, "&lt;"&amp;$AV3353)+1+COUNTIF($AV$11:$AV3353, $AV3353)-1)</f>
        <v/>
      </c>
      <c r="AZ3353" s="111" t="str">
        <f>IF($B3353="", "", SUMIF('Shopping List'!$AV$11:$AV$25, $B3353, 'Shopping List'!$BN$11:$BN$25))</f>
        <v/>
      </c>
      <c r="BB3353" s="117" t="str">
        <f t="shared" si="797"/>
        <v/>
      </c>
    </row>
    <row r="3354" spans="1:54" x14ac:dyDescent="0.25">
      <c r="A3354" s="4"/>
      <c r="B3354" s="37"/>
      <c r="C3354" s="124"/>
      <c r="D3354" s="39"/>
      <c r="E3354" s="125"/>
      <c r="F3354" s="48"/>
      <c r="G3354" s="4"/>
      <c r="H3354" s="4"/>
      <c r="I3354" s="95" t="str">
        <f>IF($C3354="", "", IF(IFERROR(INDEX(Ingredients!$C$11:$C$310, MATCH($C3354, Ingredients!$B$11:$B$310, 0)), "")="", "", IFERROR(INDEX(Ingredients!$C$11:$C$310, MATCH($C3354, Ingredients!$B$11:$B$310, 0)), "")))</f>
        <v/>
      </c>
      <c r="J3354" s="73" t="str">
        <f>IF($B3354="", "", IF(IFERROR(INDEX(Meals!$C$11:$C$260, MATCH($B3354, Meals!$B$11:$B$260, 0)), "")="", "", IFERROR(INDEX(Meals!$C$11:$C$260, MATCH($B3354, Meals!$B$11:$B$260, 0)), "")))</f>
        <v/>
      </c>
      <c r="K3354" s="4"/>
      <c r="L3354" s="72" t="str">
        <f t="shared" si="787"/>
        <v/>
      </c>
      <c r="M3354" s="73" t="str">
        <f t="shared" si="788"/>
        <v/>
      </c>
      <c r="N3354" s="4"/>
      <c r="O3354" s="78" t="str">
        <f t="shared" si="789"/>
        <v/>
      </c>
      <c r="P3354" s="79" t="str">
        <f t="shared" si="790"/>
        <v/>
      </c>
      <c r="Q3354" s="4"/>
      <c r="R3354" s="90" t="str">
        <f t="shared" si="791"/>
        <v/>
      </c>
      <c r="S3354" s="4"/>
      <c r="Y3354" s="18" t="str">
        <f t="shared" si="792"/>
        <v/>
      </c>
      <c r="AA3354" s="18" t="str">
        <f t="shared" si="783"/>
        <v/>
      </c>
      <c r="AB3354" s="18" t="str">
        <f t="shared" si="784"/>
        <v/>
      </c>
      <c r="AC3354" s="18" t="str">
        <f t="shared" si="793"/>
        <v/>
      </c>
      <c r="AD3354" s="18" t="str">
        <f t="shared" si="793"/>
        <v/>
      </c>
      <c r="AE3354" s="18" t="str">
        <f t="shared" si="794"/>
        <v/>
      </c>
      <c r="AG3354" s="95" t="str">
        <f>IF($C3354="", "", IF(IFERROR(INDEX(Ingredients!C$11:C$310, MATCH($C3354, Ingredients!$B$11:$B$310, 0)), "")="", "", IFERROR(INDEX(Ingredients!C$11:C$310, MATCH($C3354, Ingredients!$B$11:$B$310, 0)), "")))</f>
        <v/>
      </c>
      <c r="AH3354" s="105" t="str">
        <f>IF($C3354="", "", IF(IFERROR(INDEX(Ingredients!D$11:D$310, MATCH($C3354, Ingredients!$B$11:$B$310, 0)), "")="", "", IFERROR(INDEX(Ingredients!D$11:D$310, MATCH($C3354, Ingredients!$B$11:$B$310, 0)), "")))</f>
        <v/>
      </c>
      <c r="AI3354" s="106" t="str">
        <f>IF($C3354="", "", IF(IFERROR(INDEX(Ingredients!E$11:E$310, MATCH($C3354, Ingredients!$B$11:$B$310, 0)), "")="", "", IFERROR(INDEX(Ingredients!E$11:E$310, MATCH($C3354, Ingredients!$B$11:$B$310, 0)), "")))</f>
        <v/>
      </c>
      <c r="AJ3354" s="108" t="str">
        <f>IF($C3354="", "", IF(IFERROR(INDEX(Ingredients!F$11:F$310, MATCH($C3354, Ingredients!$B$11:$B$310, 0)), "")="", "", IFERROR(INDEX(Ingredients!F$11:F$310, MATCH($C3354, Ingredients!$B$11:$B$310, 0)), "")))</f>
        <v/>
      </c>
      <c r="AK3354" s="106" t="str">
        <f>IF($C3354="", "", IF(IFERROR(INDEX(Ingredients!G$11:G$310, MATCH($C3354, Ingredients!$B$11:$B$310, 0)), "")="", "", IFERROR(INDEX(Ingredients!G$11:G$310, MATCH($C3354, Ingredients!$B$11:$B$310, 0)), "")))</f>
        <v/>
      </c>
      <c r="AL3354" s="79" t="str">
        <f>IF($C3354="", "", IF(IFERROR(INDEX(Ingredients!H$11:H$310, MATCH($C3354, Ingredients!$B$11:$B$310, 0)), "")="", "", IFERROR(INDEX(Ingredients!H$11:H$310, MATCH($C3354, Ingredients!$B$11:$B$310, 0)), "")))</f>
        <v/>
      </c>
      <c r="AN3354" s="83" t="str">
        <f t="shared" si="785"/>
        <v/>
      </c>
      <c r="AP3354" s="114" t="str">
        <f t="shared" si="795"/>
        <v/>
      </c>
      <c r="AR3354" s="117" t="str">
        <f>IF($C3354="", "", IF(IFERROR(INDEX(Ingredients!$AI$11:$AI$310, MATCH($C3354, Ingredients!$B$11:$B$310, 0)), "")="", "", IFERROR(INDEX(Ingredients!$AI$11:$AI$310, MATCH($C3354, Ingredients!$B$11:$B$310, 0)), "")))</f>
        <v/>
      </c>
      <c r="AT3354" s="120" t="str">
        <f t="shared" si="796"/>
        <v/>
      </c>
      <c r="AV3354" s="90" t="str">
        <f t="shared" si="786"/>
        <v/>
      </c>
      <c r="AX3354" s="90" t="str">
        <f>IF($AV3354="", "", COUNTIF($AV$11:$AV$5010, "&lt;"&amp;$AV3354)+1+COUNTIF($AV$11:$AV3354, $AV3354)-1)</f>
        <v/>
      </c>
      <c r="AZ3354" s="111" t="str">
        <f>IF($B3354="", "", SUMIF('Shopping List'!$AV$11:$AV$25, $B3354, 'Shopping List'!$BN$11:$BN$25))</f>
        <v/>
      </c>
      <c r="BB3354" s="117" t="str">
        <f t="shared" si="797"/>
        <v/>
      </c>
    </row>
    <row r="3355" spans="1:54" x14ac:dyDescent="0.25">
      <c r="A3355" s="4"/>
      <c r="B3355" s="37"/>
      <c r="C3355" s="124"/>
      <c r="D3355" s="39"/>
      <c r="E3355" s="125"/>
      <c r="F3355" s="48"/>
      <c r="G3355" s="4"/>
      <c r="H3355" s="4"/>
      <c r="I3355" s="95" t="str">
        <f>IF($C3355="", "", IF(IFERROR(INDEX(Ingredients!$C$11:$C$310, MATCH($C3355, Ingredients!$B$11:$B$310, 0)), "")="", "", IFERROR(INDEX(Ingredients!$C$11:$C$310, MATCH($C3355, Ingredients!$B$11:$B$310, 0)), "")))</f>
        <v/>
      </c>
      <c r="J3355" s="73" t="str">
        <f>IF($B3355="", "", IF(IFERROR(INDEX(Meals!$C$11:$C$260, MATCH($B3355, Meals!$B$11:$B$260, 0)), "")="", "", IFERROR(INDEX(Meals!$C$11:$C$260, MATCH($B3355, Meals!$B$11:$B$260, 0)), "")))</f>
        <v/>
      </c>
      <c r="K3355" s="4"/>
      <c r="L3355" s="72" t="str">
        <f t="shared" si="787"/>
        <v/>
      </c>
      <c r="M3355" s="73" t="str">
        <f t="shared" si="788"/>
        <v/>
      </c>
      <c r="N3355" s="4"/>
      <c r="O3355" s="78" t="str">
        <f t="shared" si="789"/>
        <v/>
      </c>
      <c r="P3355" s="79" t="str">
        <f t="shared" si="790"/>
        <v/>
      </c>
      <c r="Q3355" s="4"/>
      <c r="R3355" s="90" t="str">
        <f t="shared" si="791"/>
        <v/>
      </c>
      <c r="S3355" s="4"/>
      <c r="Y3355" s="18" t="str">
        <f t="shared" si="792"/>
        <v/>
      </c>
      <c r="AA3355" s="18" t="str">
        <f t="shared" si="783"/>
        <v/>
      </c>
      <c r="AB3355" s="18" t="str">
        <f t="shared" si="784"/>
        <v/>
      </c>
      <c r="AC3355" s="18" t="str">
        <f t="shared" si="793"/>
        <v/>
      </c>
      <c r="AD3355" s="18" t="str">
        <f t="shared" si="793"/>
        <v/>
      </c>
      <c r="AE3355" s="18" t="str">
        <f t="shared" si="794"/>
        <v/>
      </c>
      <c r="AG3355" s="95" t="str">
        <f>IF($C3355="", "", IF(IFERROR(INDEX(Ingredients!C$11:C$310, MATCH($C3355, Ingredients!$B$11:$B$310, 0)), "")="", "", IFERROR(INDEX(Ingredients!C$11:C$310, MATCH($C3355, Ingredients!$B$11:$B$310, 0)), "")))</f>
        <v/>
      </c>
      <c r="AH3355" s="105" t="str">
        <f>IF($C3355="", "", IF(IFERROR(INDEX(Ingredients!D$11:D$310, MATCH($C3355, Ingredients!$B$11:$B$310, 0)), "")="", "", IFERROR(INDEX(Ingredients!D$11:D$310, MATCH($C3355, Ingredients!$B$11:$B$310, 0)), "")))</f>
        <v/>
      </c>
      <c r="AI3355" s="106" t="str">
        <f>IF($C3355="", "", IF(IFERROR(INDEX(Ingredients!E$11:E$310, MATCH($C3355, Ingredients!$B$11:$B$310, 0)), "")="", "", IFERROR(INDEX(Ingredients!E$11:E$310, MATCH($C3355, Ingredients!$B$11:$B$310, 0)), "")))</f>
        <v/>
      </c>
      <c r="AJ3355" s="108" t="str">
        <f>IF($C3355="", "", IF(IFERROR(INDEX(Ingredients!F$11:F$310, MATCH($C3355, Ingredients!$B$11:$B$310, 0)), "")="", "", IFERROR(INDEX(Ingredients!F$11:F$310, MATCH($C3355, Ingredients!$B$11:$B$310, 0)), "")))</f>
        <v/>
      </c>
      <c r="AK3355" s="106" t="str">
        <f>IF($C3355="", "", IF(IFERROR(INDEX(Ingredients!G$11:G$310, MATCH($C3355, Ingredients!$B$11:$B$310, 0)), "")="", "", IFERROR(INDEX(Ingredients!G$11:G$310, MATCH($C3355, Ingredients!$B$11:$B$310, 0)), "")))</f>
        <v/>
      </c>
      <c r="AL3355" s="79" t="str">
        <f>IF($C3355="", "", IF(IFERROR(INDEX(Ingredients!H$11:H$310, MATCH($C3355, Ingredients!$B$11:$B$310, 0)), "")="", "", IFERROR(INDEX(Ingredients!H$11:H$310, MATCH($C3355, Ingredients!$B$11:$B$310, 0)), "")))</f>
        <v/>
      </c>
      <c r="AN3355" s="83" t="str">
        <f t="shared" si="785"/>
        <v/>
      </c>
      <c r="AP3355" s="114" t="str">
        <f t="shared" si="795"/>
        <v/>
      </c>
      <c r="AR3355" s="117" t="str">
        <f>IF($C3355="", "", IF(IFERROR(INDEX(Ingredients!$AI$11:$AI$310, MATCH($C3355, Ingredients!$B$11:$B$310, 0)), "")="", "", IFERROR(INDEX(Ingredients!$AI$11:$AI$310, MATCH($C3355, Ingredients!$B$11:$B$310, 0)), "")))</f>
        <v/>
      </c>
      <c r="AT3355" s="120" t="str">
        <f t="shared" si="796"/>
        <v/>
      </c>
      <c r="AV3355" s="90" t="str">
        <f t="shared" si="786"/>
        <v/>
      </c>
      <c r="AX3355" s="90" t="str">
        <f>IF($AV3355="", "", COUNTIF($AV$11:$AV$5010, "&lt;"&amp;$AV3355)+1+COUNTIF($AV$11:$AV3355, $AV3355)-1)</f>
        <v/>
      </c>
      <c r="AZ3355" s="111" t="str">
        <f>IF($B3355="", "", SUMIF('Shopping List'!$AV$11:$AV$25, $B3355, 'Shopping List'!$BN$11:$BN$25))</f>
        <v/>
      </c>
      <c r="BB3355" s="117" t="str">
        <f t="shared" si="797"/>
        <v/>
      </c>
    </row>
    <row r="3356" spans="1:54" x14ac:dyDescent="0.25">
      <c r="A3356" s="4"/>
      <c r="B3356" s="37"/>
      <c r="C3356" s="124"/>
      <c r="D3356" s="39"/>
      <c r="E3356" s="125"/>
      <c r="F3356" s="48"/>
      <c r="G3356" s="4"/>
      <c r="H3356" s="4"/>
      <c r="I3356" s="95" t="str">
        <f>IF($C3356="", "", IF(IFERROR(INDEX(Ingredients!$C$11:$C$310, MATCH($C3356, Ingredients!$B$11:$B$310, 0)), "")="", "", IFERROR(INDEX(Ingredients!$C$11:$C$310, MATCH($C3356, Ingredients!$B$11:$B$310, 0)), "")))</f>
        <v/>
      </c>
      <c r="J3356" s="73" t="str">
        <f>IF($B3356="", "", IF(IFERROR(INDEX(Meals!$C$11:$C$260, MATCH($B3356, Meals!$B$11:$B$260, 0)), "")="", "", IFERROR(INDEX(Meals!$C$11:$C$260, MATCH($B3356, Meals!$B$11:$B$260, 0)), "")))</f>
        <v/>
      </c>
      <c r="K3356" s="4"/>
      <c r="L3356" s="72" t="str">
        <f t="shared" si="787"/>
        <v/>
      </c>
      <c r="M3356" s="73" t="str">
        <f t="shared" si="788"/>
        <v/>
      </c>
      <c r="N3356" s="4"/>
      <c r="O3356" s="78" t="str">
        <f t="shared" si="789"/>
        <v/>
      </c>
      <c r="P3356" s="79" t="str">
        <f t="shared" si="790"/>
        <v/>
      </c>
      <c r="Q3356" s="4"/>
      <c r="R3356" s="90" t="str">
        <f t="shared" si="791"/>
        <v/>
      </c>
      <c r="S3356" s="4"/>
      <c r="Y3356" s="18" t="str">
        <f t="shared" si="792"/>
        <v/>
      </c>
      <c r="AA3356" s="18" t="str">
        <f t="shared" si="783"/>
        <v/>
      </c>
      <c r="AB3356" s="18" t="str">
        <f t="shared" si="784"/>
        <v/>
      </c>
      <c r="AC3356" s="18" t="str">
        <f t="shared" si="793"/>
        <v/>
      </c>
      <c r="AD3356" s="18" t="str">
        <f t="shared" si="793"/>
        <v/>
      </c>
      <c r="AE3356" s="18" t="str">
        <f t="shared" si="794"/>
        <v/>
      </c>
      <c r="AG3356" s="95" t="str">
        <f>IF($C3356="", "", IF(IFERROR(INDEX(Ingredients!C$11:C$310, MATCH($C3356, Ingredients!$B$11:$B$310, 0)), "")="", "", IFERROR(INDEX(Ingredients!C$11:C$310, MATCH($C3356, Ingredients!$B$11:$B$310, 0)), "")))</f>
        <v/>
      </c>
      <c r="AH3356" s="105" t="str">
        <f>IF($C3356="", "", IF(IFERROR(INDEX(Ingredients!D$11:D$310, MATCH($C3356, Ingredients!$B$11:$B$310, 0)), "")="", "", IFERROR(INDEX(Ingredients!D$11:D$310, MATCH($C3356, Ingredients!$B$11:$B$310, 0)), "")))</f>
        <v/>
      </c>
      <c r="AI3356" s="106" t="str">
        <f>IF($C3356="", "", IF(IFERROR(INDEX(Ingredients!E$11:E$310, MATCH($C3356, Ingredients!$B$11:$B$310, 0)), "")="", "", IFERROR(INDEX(Ingredients!E$11:E$310, MATCH($C3356, Ingredients!$B$11:$B$310, 0)), "")))</f>
        <v/>
      </c>
      <c r="AJ3356" s="108" t="str">
        <f>IF($C3356="", "", IF(IFERROR(INDEX(Ingredients!F$11:F$310, MATCH($C3356, Ingredients!$B$11:$B$310, 0)), "")="", "", IFERROR(INDEX(Ingredients!F$11:F$310, MATCH($C3356, Ingredients!$B$11:$B$310, 0)), "")))</f>
        <v/>
      </c>
      <c r="AK3356" s="106" t="str">
        <f>IF($C3356="", "", IF(IFERROR(INDEX(Ingredients!G$11:G$310, MATCH($C3356, Ingredients!$B$11:$B$310, 0)), "")="", "", IFERROR(INDEX(Ingredients!G$11:G$310, MATCH($C3356, Ingredients!$B$11:$B$310, 0)), "")))</f>
        <v/>
      </c>
      <c r="AL3356" s="79" t="str">
        <f>IF($C3356="", "", IF(IFERROR(INDEX(Ingredients!H$11:H$310, MATCH($C3356, Ingredients!$B$11:$B$310, 0)), "")="", "", IFERROR(INDEX(Ingredients!H$11:H$310, MATCH($C3356, Ingredients!$B$11:$B$310, 0)), "")))</f>
        <v/>
      </c>
      <c r="AN3356" s="83" t="str">
        <f t="shared" si="785"/>
        <v/>
      </c>
      <c r="AP3356" s="114" t="str">
        <f t="shared" si="795"/>
        <v/>
      </c>
      <c r="AR3356" s="117" t="str">
        <f>IF($C3356="", "", IF(IFERROR(INDEX(Ingredients!$AI$11:$AI$310, MATCH($C3356, Ingredients!$B$11:$B$310, 0)), "")="", "", IFERROR(INDEX(Ingredients!$AI$11:$AI$310, MATCH($C3356, Ingredients!$B$11:$B$310, 0)), "")))</f>
        <v/>
      </c>
      <c r="AT3356" s="120" t="str">
        <f t="shared" si="796"/>
        <v/>
      </c>
      <c r="AV3356" s="90" t="str">
        <f t="shared" si="786"/>
        <v/>
      </c>
      <c r="AX3356" s="90" t="str">
        <f>IF($AV3356="", "", COUNTIF($AV$11:$AV$5010, "&lt;"&amp;$AV3356)+1+COUNTIF($AV$11:$AV3356, $AV3356)-1)</f>
        <v/>
      </c>
      <c r="AZ3356" s="111" t="str">
        <f>IF($B3356="", "", SUMIF('Shopping List'!$AV$11:$AV$25, $B3356, 'Shopping List'!$BN$11:$BN$25))</f>
        <v/>
      </c>
      <c r="BB3356" s="117" t="str">
        <f t="shared" si="797"/>
        <v/>
      </c>
    </row>
    <row r="3357" spans="1:54" x14ac:dyDescent="0.25">
      <c r="A3357" s="4"/>
      <c r="B3357" s="37"/>
      <c r="C3357" s="124"/>
      <c r="D3357" s="39"/>
      <c r="E3357" s="125"/>
      <c r="F3357" s="48"/>
      <c r="G3357" s="4"/>
      <c r="H3357" s="4"/>
      <c r="I3357" s="95" t="str">
        <f>IF($C3357="", "", IF(IFERROR(INDEX(Ingredients!$C$11:$C$310, MATCH($C3357, Ingredients!$B$11:$B$310, 0)), "")="", "", IFERROR(INDEX(Ingredients!$C$11:$C$310, MATCH($C3357, Ingredients!$B$11:$B$310, 0)), "")))</f>
        <v/>
      </c>
      <c r="J3357" s="73" t="str">
        <f>IF($B3357="", "", IF(IFERROR(INDEX(Meals!$C$11:$C$260, MATCH($B3357, Meals!$B$11:$B$260, 0)), "")="", "", IFERROR(INDEX(Meals!$C$11:$C$260, MATCH($B3357, Meals!$B$11:$B$260, 0)), "")))</f>
        <v/>
      </c>
      <c r="K3357" s="4"/>
      <c r="L3357" s="72" t="str">
        <f t="shared" si="787"/>
        <v/>
      </c>
      <c r="M3357" s="73" t="str">
        <f t="shared" si="788"/>
        <v/>
      </c>
      <c r="N3357" s="4"/>
      <c r="O3357" s="78" t="str">
        <f t="shared" si="789"/>
        <v/>
      </c>
      <c r="P3357" s="79" t="str">
        <f t="shared" si="790"/>
        <v/>
      </c>
      <c r="Q3357" s="4"/>
      <c r="R3357" s="90" t="str">
        <f t="shared" si="791"/>
        <v/>
      </c>
      <c r="S3357" s="4"/>
      <c r="Y3357" s="18" t="str">
        <f t="shared" si="792"/>
        <v/>
      </c>
      <c r="AA3357" s="18" t="str">
        <f t="shared" si="783"/>
        <v/>
      </c>
      <c r="AB3357" s="18" t="str">
        <f t="shared" si="784"/>
        <v/>
      </c>
      <c r="AC3357" s="18" t="str">
        <f t="shared" si="793"/>
        <v/>
      </c>
      <c r="AD3357" s="18" t="str">
        <f t="shared" si="793"/>
        <v/>
      </c>
      <c r="AE3357" s="18" t="str">
        <f t="shared" si="794"/>
        <v/>
      </c>
      <c r="AG3357" s="95" t="str">
        <f>IF($C3357="", "", IF(IFERROR(INDEX(Ingredients!C$11:C$310, MATCH($C3357, Ingredients!$B$11:$B$310, 0)), "")="", "", IFERROR(INDEX(Ingredients!C$11:C$310, MATCH($C3357, Ingredients!$B$11:$B$310, 0)), "")))</f>
        <v/>
      </c>
      <c r="AH3357" s="105" t="str">
        <f>IF($C3357="", "", IF(IFERROR(INDEX(Ingredients!D$11:D$310, MATCH($C3357, Ingredients!$B$11:$B$310, 0)), "")="", "", IFERROR(INDEX(Ingredients!D$11:D$310, MATCH($C3357, Ingredients!$B$11:$B$310, 0)), "")))</f>
        <v/>
      </c>
      <c r="AI3357" s="106" t="str">
        <f>IF($C3357="", "", IF(IFERROR(INDEX(Ingredients!E$11:E$310, MATCH($C3357, Ingredients!$B$11:$B$310, 0)), "")="", "", IFERROR(INDEX(Ingredients!E$11:E$310, MATCH($C3357, Ingredients!$B$11:$B$310, 0)), "")))</f>
        <v/>
      </c>
      <c r="AJ3357" s="108" t="str">
        <f>IF($C3357="", "", IF(IFERROR(INDEX(Ingredients!F$11:F$310, MATCH($C3357, Ingredients!$B$11:$B$310, 0)), "")="", "", IFERROR(INDEX(Ingredients!F$11:F$310, MATCH($C3357, Ingredients!$B$11:$B$310, 0)), "")))</f>
        <v/>
      </c>
      <c r="AK3357" s="106" t="str">
        <f>IF($C3357="", "", IF(IFERROR(INDEX(Ingredients!G$11:G$310, MATCH($C3357, Ingredients!$B$11:$B$310, 0)), "")="", "", IFERROR(INDEX(Ingredients!G$11:G$310, MATCH($C3357, Ingredients!$B$11:$B$310, 0)), "")))</f>
        <v/>
      </c>
      <c r="AL3357" s="79" t="str">
        <f>IF($C3357="", "", IF(IFERROR(INDEX(Ingredients!H$11:H$310, MATCH($C3357, Ingredients!$B$11:$B$310, 0)), "")="", "", IFERROR(INDEX(Ingredients!H$11:H$310, MATCH($C3357, Ingredients!$B$11:$B$310, 0)), "")))</f>
        <v/>
      </c>
      <c r="AN3357" s="83" t="str">
        <f t="shared" si="785"/>
        <v/>
      </c>
      <c r="AP3357" s="114" t="str">
        <f t="shared" si="795"/>
        <v/>
      </c>
      <c r="AR3357" s="117" t="str">
        <f>IF($C3357="", "", IF(IFERROR(INDEX(Ingredients!$AI$11:$AI$310, MATCH($C3357, Ingredients!$B$11:$B$310, 0)), "")="", "", IFERROR(INDEX(Ingredients!$AI$11:$AI$310, MATCH($C3357, Ingredients!$B$11:$B$310, 0)), "")))</f>
        <v/>
      </c>
      <c r="AT3357" s="120" t="str">
        <f t="shared" si="796"/>
        <v/>
      </c>
      <c r="AV3357" s="90" t="str">
        <f t="shared" si="786"/>
        <v/>
      </c>
      <c r="AX3357" s="90" t="str">
        <f>IF($AV3357="", "", COUNTIF($AV$11:$AV$5010, "&lt;"&amp;$AV3357)+1+COUNTIF($AV$11:$AV3357, $AV3357)-1)</f>
        <v/>
      </c>
      <c r="AZ3357" s="111" t="str">
        <f>IF($B3357="", "", SUMIF('Shopping List'!$AV$11:$AV$25, $B3357, 'Shopping List'!$BN$11:$BN$25))</f>
        <v/>
      </c>
      <c r="BB3357" s="117" t="str">
        <f t="shared" si="797"/>
        <v/>
      </c>
    </row>
    <row r="3358" spans="1:54" x14ac:dyDescent="0.25">
      <c r="A3358" s="4"/>
      <c r="B3358" s="37"/>
      <c r="C3358" s="124"/>
      <c r="D3358" s="39"/>
      <c r="E3358" s="125"/>
      <c r="F3358" s="48"/>
      <c r="G3358" s="4"/>
      <c r="H3358" s="4"/>
      <c r="I3358" s="95" t="str">
        <f>IF($C3358="", "", IF(IFERROR(INDEX(Ingredients!$C$11:$C$310, MATCH($C3358, Ingredients!$B$11:$B$310, 0)), "")="", "", IFERROR(INDEX(Ingredients!$C$11:$C$310, MATCH($C3358, Ingredients!$B$11:$B$310, 0)), "")))</f>
        <v/>
      </c>
      <c r="J3358" s="73" t="str">
        <f>IF($B3358="", "", IF(IFERROR(INDEX(Meals!$C$11:$C$260, MATCH($B3358, Meals!$B$11:$B$260, 0)), "")="", "", IFERROR(INDEX(Meals!$C$11:$C$260, MATCH($B3358, Meals!$B$11:$B$260, 0)), "")))</f>
        <v/>
      </c>
      <c r="K3358" s="4"/>
      <c r="L3358" s="72" t="str">
        <f t="shared" si="787"/>
        <v/>
      </c>
      <c r="M3358" s="73" t="str">
        <f t="shared" si="788"/>
        <v/>
      </c>
      <c r="N3358" s="4"/>
      <c r="O3358" s="78" t="str">
        <f t="shared" si="789"/>
        <v/>
      </c>
      <c r="P3358" s="79" t="str">
        <f t="shared" si="790"/>
        <v/>
      </c>
      <c r="Q3358" s="4"/>
      <c r="R3358" s="90" t="str">
        <f t="shared" si="791"/>
        <v/>
      </c>
      <c r="S3358" s="4"/>
      <c r="Y3358" s="18" t="str">
        <f t="shared" si="792"/>
        <v/>
      </c>
      <c r="AA3358" s="18" t="str">
        <f t="shared" si="783"/>
        <v/>
      </c>
      <c r="AB3358" s="18" t="str">
        <f t="shared" si="784"/>
        <v/>
      </c>
      <c r="AC3358" s="18" t="str">
        <f t="shared" si="793"/>
        <v/>
      </c>
      <c r="AD3358" s="18" t="str">
        <f t="shared" si="793"/>
        <v/>
      </c>
      <c r="AE3358" s="18" t="str">
        <f t="shared" si="794"/>
        <v/>
      </c>
      <c r="AG3358" s="95" t="str">
        <f>IF($C3358="", "", IF(IFERROR(INDEX(Ingredients!C$11:C$310, MATCH($C3358, Ingredients!$B$11:$B$310, 0)), "")="", "", IFERROR(INDEX(Ingredients!C$11:C$310, MATCH($C3358, Ingredients!$B$11:$B$310, 0)), "")))</f>
        <v/>
      </c>
      <c r="AH3358" s="105" t="str">
        <f>IF($C3358="", "", IF(IFERROR(INDEX(Ingredients!D$11:D$310, MATCH($C3358, Ingredients!$B$11:$B$310, 0)), "")="", "", IFERROR(INDEX(Ingredients!D$11:D$310, MATCH($C3358, Ingredients!$B$11:$B$310, 0)), "")))</f>
        <v/>
      </c>
      <c r="AI3358" s="106" t="str">
        <f>IF($C3358="", "", IF(IFERROR(INDEX(Ingredients!E$11:E$310, MATCH($C3358, Ingredients!$B$11:$B$310, 0)), "")="", "", IFERROR(INDEX(Ingredients!E$11:E$310, MATCH($C3358, Ingredients!$B$11:$B$310, 0)), "")))</f>
        <v/>
      </c>
      <c r="AJ3358" s="108" t="str">
        <f>IF($C3358="", "", IF(IFERROR(INDEX(Ingredients!F$11:F$310, MATCH($C3358, Ingredients!$B$11:$B$310, 0)), "")="", "", IFERROR(INDEX(Ingredients!F$11:F$310, MATCH($C3358, Ingredients!$B$11:$B$310, 0)), "")))</f>
        <v/>
      </c>
      <c r="AK3358" s="106" t="str">
        <f>IF($C3358="", "", IF(IFERROR(INDEX(Ingredients!G$11:G$310, MATCH($C3358, Ingredients!$B$11:$B$310, 0)), "")="", "", IFERROR(INDEX(Ingredients!G$11:G$310, MATCH($C3358, Ingredients!$B$11:$B$310, 0)), "")))</f>
        <v/>
      </c>
      <c r="AL3358" s="79" t="str">
        <f>IF($C3358="", "", IF(IFERROR(INDEX(Ingredients!H$11:H$310, MATCH($C3358, Ingredients!$B$11:$B$310, 0)), "")="", "", IFERROR(INDEX(Ingredients!H$11:H$310, MATCH($C3358, Ingredients!$B$11:$B$310, 0)), "")))</f>
        <v/>
      </c>
      <c r="AN3358" s="83" t="str">
        <f t="shared" si="785"/>
        <v/>
      </c>
      <c r="AP3358" s="114" t="str">
        <f t="shared" si="795"/>
        <v/>
      </c>
      <c r="AR3358" s="117" t="str">
        <f>IF($C3358="", "", IF(IFERROR(INDEX(Ingredients!$AI$11:$AI$310, MATCH($C3358, Ingredients!$B$11:$B$310, 0)), "")="", "", IFERROR(INDEX(Ingredients!$AI$11:$AI$310, MATCH($C3358, Ingredients!$B$11:$B$310, 0)), "")))</f>
        <v/>
      </c>
      <c r="AT3358" s="120" t="str">
        <f t="shared" si="796"/>
        <v/>
      </c>
      <c r="AV3358" s="90" t="str">
        <f t="shared" si="786"/>
        <v/>
      </c>
      <c r="AX3358" s="90" t="str">
        <f>IF($AV3358="", "", COUNTIF($AV$11:$AV$5010, "&lt;"&amp;$AV3358)+1+COUNTIF($AV$11:$AV3358, $AV3358)-1)</f>
        <v/>
      </c>
      <c r="AZ3358" s="111" t="str">
        <f>IF($B3358="", "", SUMIF('Shopping List'!$AV$11:$AV$25, $B3358, 'Shopping List'!$BN$11:$BN$25))</f>
        <v/>
      </c>
      <c r="BB3358" s="117" t="str">
        <f t="shared" si="797"/>
        <v/>
      </c>
    </row>
    <row r="3359" spans="1:54" x14ac:dyDescent="0.25">
      <c r="A3359" s="4"/>
      <c r="B3359" s="37"/>
      <c r="C3359" s="124"/>
      <c r="D3359" s="39"/>
      <c r="E3359" s="125"/>
      <c r="F3359" s="48"/>
      <c r="G3359" s="4"/>
      <c r="H3359" s="4"/>
      <c r="I3359" s="95" t="str">
        <f>IF($C3359="", "", IF(IFERROR(INDEX(Ingredients!$C$11:$C$310, MATCH($C3359, Ingredients!$B$11:$B$310, 0)), "")="", "", IFERROR(INDEX(Ingredients!$C$11:$C$310, MATCH($C3359, Ingredients!$B$11:$B$310, 0)), "")))</f>
        <v/>
      </c>
      <c r="J3359" s="73" t="str">
        <f>IF($B3359="", "", IF(IFERROR(INDEX(Meals!$C$11:$C$260, MATCH($B3359, Meals!$B$11:$B$260, 0)), "")="", "", IFERROR(INDEX(Meals!$C$11:$C$260, MATCH($B3359, Meals!$B$11:$B$260, 0)), "")))</f>
        <v/>
      </c>
      <c r="K3359" s="4"/>
      <c r="L3359" s="72" t="str">
        <f t="shared" si="787"/>
        <v/>
      </c>
      <c r="M3359" s="73" t="str">
        <f t="shared" si="788"/>
        <v/>
      </c>
      <c r="N3359" s="4"/>
      <c r="O3359" s="78" t="str">
        <f t="shared" si="789"/>
        <v/>
      </c>
      <c r="P3359" s="79" t="str">
        <f t="shared" si="790"/>
        <v/>
      </c>
      <c r="Q3359" s="4"/>
      <c r="R3359" s="90" t="str">
        <f t="shared" si="791"/>
        <v/>
      </c>
      <c r="S3359" s="4"/>
      <c r="Y3359" s="18" t="str">
        <f t="shared" si="792"/>
        <v/>
      </c>
      <c r="AA3359" s="18" t="str">
        <f t="shared" si="783"/>
        <v/>
      </c>
      <c r="AB3359" s="18" t="str">
        <f t="shared" si="784"/>
        <v/>
      </c>
      <c r="AC3359" s="18" t="str">
        <f t="shared" si="793"/>
        <v/>
      </c>
      <c r="AD3359" s="18" t="str">
        <f t="shared" si="793"/>
        <v/>
      </c>
      <c r="AE3359" s="18" t="str">
        <f t="shared" si="794"/>
        <v/>
      </c>
      <c r="AG3359" s="95" t="str">
        <f>IF($C3359="", "", IF(IFERROR(INDEX(Ingredients!C$11:C$310, MATCH($C3359, Ingredients!$B$11:$B$310, 0)), "")="", "", IFERROR(INDEX(Ingredients!C$11:C$310, MATCH($C3359, Ingredients!$B$11:$B$310, 0)), "")))</f>
        <v/>
      </c>
      <c r="AH3359" s="105" t="str">
        <f>IF($C3359="", "", IF(IFERROR(INDEX(Ingredients!D$11:D$310, MATCH($C3359, Ingredients!$B$11:$B$310, 0)), "")="", "", IFERROR(INDEX(Ingredients!D$11:D$310, MATCH($C3359, Ingredients!$B$11:$B$310, 0)), "")))</f>
        <v/>
      </c>
      <c r="AI3359" s="106" t="str">
        <f>IF($C3359="", "", IF(IFERROR(INDEX(Ingredients!E$11:E$310, MATCH($C3359, Ingredients!$B$11:$B$310, 0)), "")="", "", IFERROR(INDEX(Ingredients!E$11:E$310, MATCH($C3359, Ingredients!$B$11:$B$310, 0)), "")))</f>
        <v/>
      </c>
      <c r="AJ3359" s="108" t="str">
        <f>IF($C3359="", "", IF(IFERROR(INDEX(Ingredients!F$11:F$310, MATCH($C3359, Ingredients!$B$11:$B$310, 0)), "")="", "", IFERROR(INDEX(Ingredients!F$11:F$310, MATCH($C3359, Ingredients!$B$11:$B$310, 0)), "")))</f>
        <v/>
      </c>
      <c r="AK3359" s="106" t="str">
        <f>IF($C3359="", "", IF(IFERROR(INDEX(Ingredients!G$11:G$310, MATCH($C3359, Ingredients!$B$11:$B$310, 0)), "")="", "", IFERROR(INDEX(Ingredients!G$11:G$310, MATCH($C3359, Ingredients!$B$11:$B$310, 0)), "")))</f>
        <v/>
      </c>
      <c r="AL3359" s="79" t="str">
        <f>IF($C3359="", "", IF(IFERROR(INDEX(Ingredients!H$11:H$310, MATCH($C3359, Ingredients!$B$11:$B$310, 0)), "")="", "", IFERROR(INDEX(Ingredients!H$11:H$310, MATCH($C3359, Ingredients!$B$11:$B$310, 0)), "")))</f>
        <v/>
      </c>
      <c r="AN3359" s="83" t="str">
        <f t="shared" si="785"/>
        <v/>
      </c>
      <c r="AP3359" s="114" t="str">
        <f t="shared" si="795"/>
        <v/>
      </c>
      <c r="AR3359" s="117" t="str">
        <f>IF($C3359="", "", IF(IFERROR(INDEX(Ingredients!$AI$11:$AI$310, MATCH($C3359, Ingredients!$B$11:$B$310, 0)), "")="", "", IFERROR(INDEX(Ingredients!$AI$11:$AI$310, MATCH($C3359, Ingredients!$B$11:$B$310, 0)), "")))</f>
        <v/>
      </c>
      <c r="AT3359" s="120" t="str">
        <f t="shared" si="796"/>
        <v/>
      </c>
      <c r="AV3359" s="90" t="str">
        <f t="shared" si="786"/>
        <v/>
      </c>
      <c r="AX3359" s="90" t="str">
        <f>IF($AV3359="", "", COUNTIF($AV$11:$AV$5010, "&lt;"&amp;$AV3359)+1+COUNTIF($AV$11:$AV3359, $AV3359)-1)</f>
        <v/>
      </c>
      <c r="AZ3359" s="111" t="str">
        <f>IF($B3359="", "", SUMIF('Shopping List'!$AV$11:$AV$25, $B3359, 'Shopping List'!$BN$11:$BN$25))</f>
        <v/>
      </c>
      <c r="BB3359" s="117" t="str">
        <f t="shared" si="797"/>
        <v/>
      </c>
    </row>
    <row r="3360" spans="1:54" x14ac:dyDescent="0.25">
      <c r="A3360" s="4"/>
      <c r="B3360" s="37"/>
      <c r="C3360" s="124"/>
      <c r="D3360" s="39"/>
      <c r="E3360" s="125"/>
      <c r="F3360" s="48"/>
      <c r="G3360" s="4"/>
      <c r="H3360" s="4"/>
      <c r="I3360" s="95" t="str">
        <f>IF($C3360="", "", IF(IFERROR(INDEX(Ingredients!$C$11:$C$310, MATCH($C3360, Ingredients!$B$11:$B$310, 0)), "")="", "", IFERROR(INDEX(Ingredients!$C$11:$C$310, MATCH($C3360, Ingredients!$B$11:$B$310, 0)), "")))</f>
        <v/>
      </c>
      <c r="J3360" s="73" t="str">
        <f>IF($B3360="", "", IF(IFERROR(INDEX(Meals!$C$11:$C$260, MATCH($B3360, Meals!$B$11:$B$260, 0)), "")="", "", IFERROR(INDEX(Meals!$C$11:$C$260, MATCH($B3360, Meals!$B$11:$B$260, 0)), "")))</f>
        <v/>
      </c>
      <c r="K3360" s="4"/>
      <c r="L3360" s="72" t="str">
        <f t="shared" si="787"/>
        <v/>
      </c>
      <c r="M3360" s="73" t="str">
        <f t="shared" si="788"/>
        <v/>
      </c>
      <c r="N3360" s="4"/>
      <c r="O3360" s="78" t="str">
        <f t="shared" si="789"/>
        <v/>
      </c>
      <c r="P3360" s="79" t="str">
        <f t="shared" si="790"/>
        <v/>
      </c>
      <c r="Q3360" s="4"/>
      <c r="R3360" s="90" t="str">
        <f t="shared" si="791"/>
        <v/>
      </c>
      <c r="S3360" s="4"/>
      <c r="Y3360" s="18" t="str">
        <f t="shared" si="792"/>
        <v/>
      </c>
      <c r="AA3360" s="18" t="str">
        <f t="shared" si="783"/>
        <v/>
      </c>
      <c r="AB3360" s="18" t="str">
        <f t="shared" si="784"/>
        <v/>
      </c>
      <c r="AC3360" s="18" t="str">
        <f t="shared" si="793"/>
        <v/>
      </c>
      <c r="AD3360" s="18" t="str">
        <f t="shared" si="793"/>
        <v/>
      </c>
      <c r="AE3360" s="18" t="str">
        <f t="shared" si="794"/>
        <v/>
      </c>
      <c r="AG3360" s="95" t="str">
        <f>IF($C3360="", "", IF(IFERROR(INDEX(Ingredients!C$11:C$310, MATCH($C3360, Ingredients!$B$11:$B$310, 0)), "")="", "", IFERROR(INDEX(Ingredients!C$11:C$310, MATCH($C3360, Ingredients!$B$11:$B$310, 0)), "")))</f>
        <v/>
      </c>
      <c r="AH3360" s="105" t="str">
        <f>IF($C3360="", "", IF(IFERROR(INDEX(Ingredients!D$11:D$310, MATCH($C3360, Ingredients!$B$11:$B$310, 0)), "")="", "", IFERROR(INDEX(Ingredients!D$11:D$310, MATCH($C3360, Ingredients!$B$11:$B$310, 0)), "")))</f>
        <v/>
      </c>
      <c r="AI3360" s="106" t="str">
        <f>IF($C3360="", "", IF(IFERROR(INDEX(Ingredients!E$11:E$310, MATCH($C3360, Ingredients!$B$11:$B$310, 0)), "")="", "", IFERROR(INDEX(Ingredients!E$11:E$310, MATCH($C3360, Ingredients!$B$11:$B$310, 0)), "")))</f>
        <v/>
      </c>
      <c r="AJ3360" s="108" t="str">
        <f>IF($C3360="", "", IF(IFERROR(INDEX(Ingredients!F$11:F$310, MATCH($C3360, Ingredients!$B$11:$B$310, 0)), "")="", "", IFERROR(INDEX(Ingredients!F$11:F$310, MATCH($C3360, Ingredients!$B$11:$B$310, 0)), "")))</f>
        <v/>
      </c>
      <c r="AK3360" s="106" t="str">
        <f>IF($C3360="", "", IF(IFERROR(INDEX(Ingredients!G$11:G$310, MATCH($C3360, Ingredients!$B$11:$B$310, 0)), "")="", "", IFERROR(INDEX(Ingredients!G$11:G$310, MATCH($C3360, Ingredients!$B$11:$B$310, 0)), "")))</f>
        <v/>
      </c>
      <c r="AL3360" s="79" t="str">
        <f>IF($C3360="", "", IF(IFERROR(INDEX(Ingredients!H$11:H$310, MATCH($C3360, Ingredients!$B$11:$B$310, 0)), "")="", "", IFERROR(INDEX(Ingredients!H$11:H$310, MATCH($C3360, Ingredients!$B$11:$B$310, 0)), "")))</f>
        <v/>
      </c>
      <c r="AN3360" s="83" t="str">
        <f t="shared" si="785"/>
        <v/>
      </c>
      <c r="AP3360" s="114" t="str">
        <f t="shared" si="795"/>
        <v/>
      </c>
      <c r="AR3360" s="117" t="str">
        <f>IF($C3360="", "", IF(IFERROR(INDEX(Ingredients!$AI$11:$AI$310, MATCH($C3360, Ingredients!$B$11:$B$310, 0)), "")="", "", IFERROR(INDEX(Ingredients!$AI$11:$AI$310, MATCH($C3360, Ingredients!$B$11:$B$310, 0)), "")))</f>
        <v/>
      </c>
      <c r="AT3360" s="120" t="str">
        <f t="shared" si="796"/>
        <v/>
      </c>
      <c r="AV3360" s="90" t="str">
        <f t="shared" si="786"/>
        <v/>
      </c>
      <c r="AX3360" s="90" t="str">
        <f>IF($AV3360="", "", COUNTIF($AV$11:$AV$5010, "&lt;"&amp;$AV3360)+1+COUNTIF($AV$11:$AV3360, $AV3360)-1)</f>
        <v/>
      </c>
      <c r="AZ3360" s="111" t="str">
        <f>IF($B3360="", "", SUMIF('Shopping List'!$AV$11:$AV$25, $B3360, 'Shopping List'!$BN$11:$BN$25))</f>
        <v/>
      </c>
      <c r="BB3360" s="117" t="str">
        <f t="shared" si="797"/>
        <v/>
      </c>
    </row>
    <row r="3361" spans="1:54" x14ac:dyDescent="0.25">
      <c r="A3361" s="4"/>
      <c r="B3361" s="37"/>
      <c r="C3361" s="124"/>
      <c r="D3361" s="39"/>
      <c r="E3361" s="125"/>
      <c r="F3361" s="48"/>
      <c r="G3361" s="4"/>
      <c r="H3361" s="4"/>
      <c r="I3361" s="95" t="str">
        <f>IF($C3361="", "", IF(IFERROR(INDEX(Ingredients!$C$11:$C$310, MATCH($C3361, Ingredients!$B$11:$B$310, 0)), "")="", "", IFERROR(INDEX(Ingredients!$C$11:$C$310, MATCH($C3361, Ingredients!$B$11:$B$310, 0)), "")))</f>
        <v/>
      </c>
      <c r="J3361" s="73" t="str">
        <f>IF($B3361="", "", IF(IFERROR(INDEX(Meals!$C$11:$C$260, MATCH($B3361, Meals!$B$11:$B$260, 0)), "")="", "", IFERROR(INDEX(Meals!$C$11:$C$260, MATCH($B3361, Meals!$B$11:$B$260, 0)), "")))</f>
        <v/>
      </c>
      <c r="K3361" s="4"/>
      <c r="L3361" s="72" t="str">
        <f t="shared" si="787"/>
        <v/>
      </c>
      <c r="M3361" s="73" t="str">
        <f t="shared" si="788"/>
        <v/>
      </c>
      <c r="N3361" s="4"/>
      <c r="O3361" s="78" t="str">
        <f t="shared" si="789"/>
        <v/>
      </c>
      <c r="P3361" s="79" t="str">
        <f t="shared" si="790"/>
        <v/>
      </c>
      <c r="Q3361" s="4"/>
      <c r="R3361" s="90" t="str">
        <f t="shared" si="791"/>
        <v/>
      </c>
      <c r="S3361" s="4"/>
      <c r="Y3361" s="18" t="str">
        <f t="shared" si="792"/>
        <v/>
      </c>
      <c r="AA3361" s="18" t="str">
        <f t="shared" si="783"/>
        <v/>
      </c>
      <c r="AB3361" s="18" t="str">
        <f t="shared" si="784"/>
        <v/>
      </c>
      <c r="AC3361" s="18" t="str">
        <f t="shared" si="793"/>
        <v/>
      </c>
      <c r="AD3361" s="18" t="str">
        <f t="shared" si="793"/>
        <v/>
      </c>
      <c r="AE3361" s="18" t="str">
        <f t="shared" si="794"/>
        <v/>
      </c>
      <c r="AG3361" s="95" t="str">
        <f>IF($C3361="", "", IF(IFERROR(INDEX(Ingredients!C$11:C$310, MATCH($C3361, Ingredients!$B$11:$B$310, 0)), "")="", "", IFERROR(INDEX(Ingredients!C$11:C$310, MATCH($C3361, Ingredients!$B$11:$B$310, 0)), "")))</f>
        <v/>
      </c>
      <c r="AH3361" s="105" t="str">
        <f>IF($C3361="", "", IF(IFERROR(INDEX(Ingredients!D$11:D$310, MATCH($C3361, Ingredients!$B$11:$B$310, 0)), "")="", "", IFERROR(INDEX(Ingredients!D$11:D$310, MATCH($C3361, Ingredients!$B$11:$B$310, 0)), "")))</f>
        <v/>
      </c>
      <c r="AI3361" s="106" t="str">
        <f>IF($C3361="", "", IF(IFERROR(INDEX(Ingredients!E$11:E$310, MATCH($C3361, Ingredients!$B$11:$B$310, 0)), "")="", "", IFERROR(INDEX(Ingredients!E$11:E$310, MATCH($C3361, Ingredients!$B$11:$B$310, 0)), "")))</f>
        <v/>
      </c>
      <c r="AJ3361" s="108" t="str">
        <f>IF($C3361="", "", IF(IFERROR(INDEX(Ingredients!F$11:F$310, MATCH($C3361, Ingredients!$B$11:$B$310, 0)), "")="", "", IFERROR(INDEX(Ingredients!F$11:F$310, MATCH($C3361, Ingredients!$B$11:$B$310, 0)), "")))</f>
        <v/>
      </c>
      <c r="AK3361" s="106" t="str">
        <f>IF($C3361="", "", IF(IFERROR(INDEX(Ingredients!G$11:G$310, MATCH($C3361, Ingredients!$B$11:$B$310, 0)), "")="", "", IFERROR(INDEX(Ingredients!G$11:G$310, MATCH($C3361, Ingredients!$B$11:$B$310, 0)), "")))</f>
        <v/>
      </c>
      <c r="AL3361" s="79" t="str">
        <f>IF($C3361="", "", IF(IFERROR(INDEX(Ingredients!H$11:H$310, MATCH($C3361, Ingredients!$B$11:$B$310, 0)), "")="", "", IFERROR(INDEX(Ingredients!H$11:H$310, MATCH($C3361, Ingredients!$B$11:$B$310, 0)), "")))</f>
        <v/>
      </c>
      <c r="AN3361" s="83" t="str">
        <f t="shared" si="785"/>
        <v/>
      </c>
      <c r="AP3361" s="114" t="str">
        <f t="shared" si="795"/>
        <v/>
      </c>
      <c r="AR3361" s="117" t="str">
        <f>IF($C3361="", "", IF(IFERROR(INDEX(Ingredients!$AI$11:$AI$310, MATCH($C3361, Ingredients!$B$11:$B$310, 0)), "")="", "", IFERROR(INDEX(Ingredients!$AI$11:$AI$310, MATCH($C3361, Ingredients!$B$11:$B$310, 0)), "")))</f>
        <v/>
      </c>
      <c r="AT3361" s="120" t="str">
        <f t="shared" si="796"/>
        <v/>
      </c>
      <c r="AV3361" s="90" t="str">
        <f t="shared" si="786"/>
        <v/>
      </c>
      <c r="AX3361" s="90" t="str">
        <f>IF($AV3361="", "", COUNTIF($AV$11:$AV$5010, "&lt;"&amp;$AV3361)+1+COUNTIF($AV$11:$AV3361, $AV3361)-1)</f>
        <v/>
      </c>
      <c r="AZ3361" s="111" t="str">
        <f>IF($B3361="", "", SUMIF('Shopping List'!$AV$11:$AV$25, $B3361, 'Shopping List'!$BN$11:$BN$25))</f>
        <v/>
      </c>
      <c r="BB3361" s="117" t="str">
        <f t="shared" si="797"/>
        <v/>
      </c>
    </row>
    <row r="3362" spans="1:54" x14ac:dyDescent="0.25">
      <c r="A3362" s="4"/>
      <c r="B3362" s="37"/>
      <c r="C3362" s="124"/>
      <c r="D3362" s="39"/>
      <c r="E3362" s="125"/>
      <c r="F3362" s="48"/>
      <c r="G3362" s="4"/>
      <c r="H3362" s="4"/>
      <c r="I3362" s="95" t="str">
        <f>IF($C3362="", "", IF(IFERROR(INDEX(Ingredients!$C$11:$C$310, MATCH($C3362, Ingredients!$B$11:$B$310, 0)), "")="", "", IFERROR(INDEX(Ingredients!$C$11:$C$310, MATCH($C3362, Ingredients!$B$11:$B$310, 0)), "")))</f>
        <v/>
      </c>
      <c r="J3362" s="73" t="str">
        <f>IF($B3362="", "", IF(IFERROR(INDEX(Meals!$C$11:$C$260, MATCH($B3362, Meals!$B$11:$B$260, 0)), "")="", "", IFERROR(INDEX(Meals!$C$11:$C$260, MATCH($B3362, Meals!$B$11:$B$260, 0)), "")))</f>
        <v/>
      </c>
      <c r="K3362" s="4"/>
      <c r="L3362" s="72" t="str">
        <f t="shared" si="787"/>
        <v/>
      </c>
      <c r="M3362" s="73" t="str">
        <f t="shared" si="788"/>
        <v/>
      </c>
      <c r="N3362" s="4"/>
      <c r="O3362" s="78" t="str">
        <f t="shared" si="789"/>
        <v/>
      </c>
      <c r="P3362" s="79" t="str">
        <f t="shared" si="790"/>
        <v/>
      </c>
      <c r="Q3362" s="4"/>
      <c r="R3362" s="90" t="str">
        <f t="shared" si="791"/>
        <v/>
      </c>
      <c r="S3362" s="4"/>
      <c r="Y3362" s="18" t="str">
        <f t="shared" si="792"/>
        <v/>
      </c>
      <c r="AA3362" s="18" t="str">
        <f t="shared" si="783"/>
        <v/>
      </c>
      <c r="AB3362" s="18" t="str">
        <f t="shared" si="784"/>
        <v/>
      </c>
      <c r="AC3362" s="18" t="str">
        <f t="shared" si="793"/>
        <v/>
      </c>
      <c r="AD3362" s="18" t="str">
        <f t="shared" si="793"/>
        <v/>
      </c>
      <c r="AE3362" s="18" t="str">
        <f t="shared" si="794"/>
        <v/>
      </c>
      <c r="AG3362" s="95" t="str">
        <f>IF($C3362="", "", IF(IFERROR(INDEX(Ingredients!C$11:C$310, MATCH($C3362, Ingredients!$B$11:$B$310, 0)), "")="", "", IFERROR(INDEX(Ingredients!C$11:C$310, MATCH($C3362, Ingredients!$B$11:$B$310, 0)), "")))</f>
        <v/>
      </c>
      <c r="AH3362" s="105" t="str">
        <f>IF($C3362="", "", IF(IFERROR(INDEX(Ingredients!D$11:D$310, MATCH($C3362, Ingredients!$B$11:$B$310, 0)), "")="", "", IFERROR(INDEX(Ingredients!D$11:D$310, MATCH($C3362, Ingredients!$B$11:$B$310, 0)), "")))</f>
        <v/>
      </c>
      <c r="AI3362" s="106" t="str">
        <f>IF($C3362="", "", IF(IFERROR(INDEX(Ingredients!E$11:E$310, MATCH($C3362, Ingredients!$B$11:$B$310, 0)), "")="", "", IFERROR(INDEX(Ingredients!E$11:E$310, MATCH($C3362, Ingredients!$B$11:$B$310, 0)), "")))</f>
        <v/>
      </c>
      <c r="AJ3362" s="108" t="str">
        <f>IF($C3362="", "", IF(IFERROR(INDEX(Ingredients!F$11:F$310, MATCH($C3362, Ingredients!$B$11:$B$310, 0)), "")="", "", IFERROR(INDEX(Ingredients!F$11:F$310, MATCH($C3362, Ingredients!$B$11:$B$310, 0)), "")))</f>
        <v/>
      </c>
      <c r="AK3362" s="106" t="str">
        <f>IF($C3362="", "", IF(IFERROR(INDEX(Ingredients!G$11:G$310, MATCH($C3362, Ingredients!$B$11:$B$310, 0)), "")="", "", IFERROR(INDEX(Ingredients!G$11:G$310, MATCH($C3362, Ingredients!$B$11:$B$310, 0)), "")))</f>
        <v/>
      </c>
      <c r="AL3362" s="79" t="str">
        <f>IF($C3362="", "", IF(IFERROR(INDEX(Ingredients!H$11:H$310, MATCH($C3362, Ingredients!$B$11:$B$310, 0)), "")="", "", IFERROR(INDEX(Ingredients!H$11:H$310, MATCH($C3362, Ingredients!$B$11:$B$310, 0)), "")))</f>
        <v/>
      </c>
      <c r="AN3362" s="83" t="str">
        <f t="shared" si="785"/>
        <v/>
      </c>
      <c r="AP3362" s="114" t="str">
        <f t="shared" si="795"/>
        <v/>
      </c>
      <c r="AR3362" s="117" t="str">
        <f>IF($C3362="", "", IF(IFERROR(INDEX(Ingredients!$AI$11:$AI$310, MATCH($C3362, Ingredients!$B$11:$B$310, 0)), "")="", "", IFERROR(INDEX(Ingredients!$AI$11:$AI$310, MATCH($C3362, Ingredients!$B$11:$B$310, 0)), "")))</f>
        <v/>
      </c>
      <c r="AT3362" s="120" t="str">
        <f t="shared" si="796"/>
        <v/>
      </c>
      <c r="AV3362" s="90" t="str">
        <f t="shared" si="786"/>
        <v/>
      </c>
      <c r="AX3362" s="90" t="str">
        <f>IF($AV3362="", "", COUNTIF($AV$11:$AV$5010, "&lt;"&amp;$AV3362)+1+COUNTIF($AV$11:$AV3362, $AV3362)-1)</f>
        <v/>
      </c>
      <c r="AZ3362" s="111" t="str">
        <f>IF($B3362="", "", SUMIF('Shopping List'!$AV$11:$AV$25, $B3362, 'Shopping List'!$BN$11:$BN$25))</f>
        <v/>
      </c>
      <c r="BB3362" s="117" t="str">
        <f t="shared" si="797"/>
        <v/>
      </c>
    </row>
    <row r="3363" spans="1:54" x14ac:dyDescent="0.25">
      <c r="A3363" s="4"/>
      <c r="B3363" s="37"/>
      <c r="C3363" s="124"/>
      <c r="D3363" s="39"/>
      <c r="E3363" s="125"/>
      <c r="F3363" s="48"/>
      <c r="G3363" s="4"/>
      <c r="H3363" s="4"/>
      <c r="I3363" s="95" t="str">
        <f>IF($C3363="", "", IF(IFERROR(INDEX(Ingredients!$C$11:$C$310, MATCH($C3363, Ingredients!$B$11:$B$310, 0)), "")="", "", IFERROR(INDEX(Ingredients!$C$11:$C$310, MATCH($C3363, Ingredients!$B$11:$B$310, 0)), "")))</f>
        <v/>
      </c>
      <c r="J3363" s="73" t="str">
        <f>IF($B3363="", "", IF(IFERROR(INDEX(Meals!$C$11:$C$260, MATCH($B3363, Meals!$B$11:$B$260, 0)), "")="", "", IFERROR(INDEX(Meals!$C$11:$C$260, MATCH($B3363, Meals!$B$11:$B$260, 0)), "")))</f>
        <v/>
      </c>
      <c r="K3363" s="4"/>
      <c r="L3363" s="72" t="str">
        <f t="shared" si="787"/>
        <v/>
      </c>
      <c r="M3363" s="73" t="str">
        <f t="shared" si="788"/>
        <v/>
      </c>
      <c r="N3363" s="4"/>
      <c r="O3363" s="78" t="str">
        <f t="shared" si="789"/>
        <v/>
      </c>
      <c r="P3363" s="79" t="str">
        <f t="shared" si="790"/>
        <v/>
      </c>
      <c r="Q3363" s="4"/>
      <c r="R3363" s="90" t="str">
        <f t="shared" si="791"/>
        <v/>
      </c>
      <c r="S3363" s="4"/>
      <c r="Y3363" s="18" t="str">
        <f t="shared" si="792"/>
        <v/>
      </c>
      <c r="AA3363" s="18" t="str">
        <f t="shared" si="783"/>
        <v/>
      </c>
      <c r="AB3363" s="18" t="str">
        <f t="shared" si="784"/>
        <v/>
      </c>
      <c r="AC3363" s="18" t="str">
        <f t="shared" si="793"/>
        <v/>
      </c>
      <c r="AD3363" s="18" t="str">
        <f t="shared" si="793"/>
        <v/>
      </c>
      <c r="AE3363" s="18" t="str">
        <f t="shared" si="794"/>
        <v/>
      </c>
      <c r="AG3363" s="95" t="str">
        <f>IF($C3363="", "", IF(IFERROR(INDEX(Ingredients!C$11:C$310, MATCH($C3363, Ingredients!$B$11:$B$310, 0)), "")="", "", IFERROR(INDEX(Ingredients!C$11:C$310, MATCH($C3363, Ingredients!$B$11:$B$310, 0)), "")))</f>
        <v/>
      </c>
      <c r="AH3363" s="105" t="str">
        <f>IF($C3363="", "", IF(IFERROR(INDEX(Ingredients!D$11:D$310, MATCH($C3363, Ingredients!$B$11:$B$310, 0)), "")="", "", IFERROR(INDEX(Ingredients!D$11:D$310, MATCH($C3363, Ingredients!$B$11:$B$310, 0)), "")))</f>
        <v/>
      </c>
      <c r="AI3363" s="106" t="str">
        <f>IF($C3363="", "", IF(IFERROR(INDEX(Ingredients!E$11:E$310, MATCH($C3363, Ingredients!$B$11:$B$310, 0)), "")="", "", IFERROR(INDEX(Ingredients!E$11:E$310, MATCH($C3363, Ingredients!$B$11:$B$310, 0)), "")))</f>
        <v/>
      </c>
      <c r="AJ3363" s="108" t="str">
        <f>IF($C3363="", "", IF(IFERROR(INDEX(Ingredients!F$11:F$310, MATCH($C3363, Ingredients!$B$11:$B$310, 0)), "")="", "", IFERROR(INDEX(Ingredients!F$11:F$310, MATCH($C3363, Ingredients!$B$11:$B$310, 0)), "")))</f>
        <v/>
      </c>
      <c r="AK3363" s="106" t="str">
        <f>IF($C3363="", "", IF(IFERROR(INDEX(Ingredients!G$11:G$310, MATCH($C3363, Ingredients!$B$11:$B$310, 0)), "")="", "", IFERROR(INDEX(Ingredients!G$11:G$310, MATCH($C3363, Ingredients!$B$11:$B$310, 0)), "")))</f>
        <v/>
      </c>
      <c r="AL3363" s="79" t="str">
        <f>IF($C3363="", "", IF(IFERROR(INDEX(Ingredients!H$11:H$310, MATCH($C3363, Ingredients!$B$11:$B$310, 0)), "")="", "", IFERROR(INDEX(Ingredients!H$11:H$310, MATCH($C3363, Ingredients!$B$11:$B$310, 0)), "")))</f>
        <v/>
      </c>
      <c r="AN3363" s="83" t="str">
        <f t="shared" si="785"/>
        <v/>
      </c>
      <c r="AP3363" s="114" t="str">
        <f t="shared" si="795"/>
        <v/>
      </c>
      <c r="AR3363" s="117" t="str">
        <f>IF($C3363="", "", IF(IFERROR(INDEX(Ingredients!$AI$11:$AI$310, MATCH($C3363, Ingredients!$B$11:$B$310, 0)), "")="", "", IFERROR(INDEX(Ingredients!$AI$11:$AI$310, MATCH($C3363, Ingredients!$B$11:$B$310, 0)), "")))</f>
        <v/>
      </c>
      <c r="AT3363" s="120" t="str">
        <f t="shared" si="796"/>
        <v/>
      </c>
      <c r="AV3363" s="90" t="str">
        <f t="shared" si="786"/>
        <v/>
      </c>
      <c r="AX3363" s="90" t="str">
        <f>IF($AV3363="", "", COUNTIF($AV$11:$AV$5010, "&lt;"&amp;$AV3363)+1+COUNTIF($AV$11:$AV3363, $AV3363)-1)</f>
        <v/>
      </c>
      <c r="AZ3363" s="111" t="str">
        <f>IF($B3363="", "", SUMIF('Shopping List'!$AV$11:$AV$25, $B3363, 'Shopping List'!$BN$11:$BN$25))</f>
        <v/>
      </c>
      <c r="BB3363" s="117" t="str">
        <f t="shared" si="797"/>
        <v/>
      </c>
    </row>
    <row r="3364" spans="1:54" x14ac:dyDescent="0.25">
      <c r="A3364" s="4"/>
      <c r="B3364" s="37"/>
      <c r="C3364" s="124"/>
      <c r="D3364" s="39"/>
      <c r="E3364" s="125"/>
      <c r="F3364" s="48"/>
      <c r="G3364" s="4"/>
      <c r="H3364" s="4"/>
      <c r="I3364" s="95" t="str">
        <f>IF($C3364="", "", IF(IFERROR(INDEX(Ingredients!$C$11:$C$310, MATCH($C3364, Ingredients!$B$11:$B$310, 0)), "")="", "", IFERROR(INDEX(Ingredients!$C$11:$C$310, MATCH($C3364, Ingredients!$B$11:$B$310, 0)), "")))</f>
        <v/>
      </c>
      <c r="J3364" s="73" t="str">
        <f>IF($B3364="", "", IF(IFERROR(INDEX(Meals!$C$11:$C$260, MATCH($B3364, Meals!$B$11:$B$260, 0)), "")="", "", IFERROR(INDEX(Meals!$C$11:$C$260, MATCH($B3364, Meals!$B$11:$B$260, 0)), "")))</f>
        <v/>
      </c>
      <c r="K3364" s="4"/>
      <c r="L3364" s="72" t="str">
        <f t="shared" si="787"/>
        <v/>
      </c>
      <c r="M3364" s="73" t="str">
        <f t="shared" si="788"/>
        <v/>
      </c>
      <c r="N3364" s="4"/>
      <c r="O3364" s="78" t="str">
        <f t="shared" si="789"/>
        <v/>
      </c>
      <c r="P3364" s="79" t="str">
        <f t="shared" si="790"/>
        <v/>
      </c>
      <c r="Q3364" s="4"/>
      <c r="R3364" s="90" t="str">
        <f t="shared" si="791"/>
        <v/>
      </c>
      <c r="S3364" s="4"/>
      <c r="Y3364" s="18" t="str">
        <f t="shared" si="792"/>
        <v/>
      </c>
      <c r="AA3364" s="18" t="str">
        <f t="shared" si="783"/>
        <v/>
      </c>
      <c r="AB3364" s="18" t="str">
        <f t="shared" si="784"/>
        <v/>
      </c>
      <c r="AC3364" s="18" t="str">
        <f t="shared" si="793"/>
        <v/>
      </c>
      <c r="AD3364" s="18" t="str">
        <f t="shared" si="793"/>
        <v/>
      </c>
      <c r="AE3364" s="18" t="str">
        <f t="shared" si="794"/>
        <v/>
      </c>
      <c r="AG3364" s="95" t="str">
        <f>IF($C3364="", "", IF(IFERROR(INDEX(Ingredients!C$11:C$310, MATCH($C3364, Ingredients!$B$11:$B$310, 0)), "")="", "", IFERROR(INDEX(Ingredients!C$11:C$310, MATCH($C3364, Ingredients!$B$11:$B$310, 0)), "")))</f>
        <v/>
      </c>
      <c r="AH3364" s="105" t="str">
        <f>IF($C3364="", "", IF(IFERROR(INDEX(Ingredients!D$11:D$310, MATCH($C3364, Ingredients!$B$11:$B$310, 0)), "")="", "", IFERROR(INDEX(Ingredients!D$11:D$310, MATCH($C3364, Ingredients!$B$11:$B$310, 0)), "")))</f>
        <v/>
      </c>
      <c r="AI3364" s="106" t="str">
        <f>IF($C3364="", "", IF(IFERROR(INDEX(Ingredients!E$11:E$310, MATCH($C3364, Ingredients!$B$11:$B$310, 0)), "")="", "", IFERROR(INDEX(Ingredients!E$11:E$310, MATCH($C3364, Ingredients!$B$11:$B$310, 0)), "")))</f>
        <v/>
      </c>
      <c r="AJ3364" s="108" t="str">
        <f>IF($C3364="", "", IF(IFERROR(INDEX(Ingredients!F$11:F$310, MATCH($C3364, Ingredients!$B$11:$B$310, 0)), "")="", "", IFERROR(INDEX(Ingredients!F$11:F$310, MATCH($C3364, Ingredients!$B$11:$B$310, 0)), "")))</f>
        <v/>
      </c>
      <c r="AK3364" s="106" t="str">
        <f>IF($C3364="", "", IF(IFERROR(INDEX(Ingredients!G$11:G$310, MATCH($C3364, Ingredients!$B$11:$B$310, 0)), "")="", "", IFERROR(INDEX(Ingredients!G$11:G$310, MATCH($C3364, Ingredients!$B$11:$B$310, 0)), "")))</f>
        <v/>
      </c>
      <c r="AL3364" s="79" t="str">
        <f>IF($C3364="", "", IF(IFERROR(INDEX(Ingredients!H$11:H$310, MATCH($C3364, Ingredients!$B$11:$B$310, 0)), "")="", "", IFERROR(INDEX(Ingredients!H$11:H$310, MATCH($C3364, Ingredients!$B$11:$B$310, 0)), "")))</f>
        <v/>
      </c>
      <c r="AN3364" s="83" t="str">
        <f t="shared" si="785"/>
        <v/>
      </c>
      <c r="AP3364" s="114" t="str">
        <f t="shared" si="795"/>
        <v/>
      </c>
      <c r="AR3364" s="117" t="str">
        <f>IF($C3364="", "", IF(IFERROR(INDEX(Ingredients!$AI$11:$AI$310, MATCH($C3364, Ingredients!$B$11:$B$310, 0)), "")="", "", IFERROR(INDEX(Ingredients!$AI$11:$AI$310, MATCH($C3364, Ingredients!$B$11:$B$310, 0)), "")))</f>
        <v/>
      </c>
      <c r="AT3364" s="120" t="str">
        <f t="shared" si="796"/>
        <v/>
      </c>
      <c r="AV3364" s="90" t="str">
        <f t="shared" si="786"/>
        <v/>
      </c>
      <c r="AX3364" s="90" t="str">
        <f>IF($AV3364="", "", COUNTIF($AV$11:$AV$5010, "&lt;"&amp;$AV3364)+1+COUNTIF($AV$11:$AV3364, $AV3364)-1)</f>
        <v/>
      </c>
      <c r="AZ3364" s="111" t="str">
        <f>IF($B3364="", "", SUMIF('Shopping List'!$AV$11:$AV$25, $B3364, 'Shopping List'!$BN$11:$BN$25))</f>
        <v/>
      </c>
      <c r="BB3364" s="117" t="str">
        <f t="shared" si="797"/>
        <v/>
      </c>
    </row>
    <row r="3365" spans="1:54" x14ac:dyDescent="0.25">
      <c r="A3365" s="4"/>
      <c r="B3365" s="37"/>
      <c r="C3365" s="124"/>
      <c r="D3365" s="39"/>
      <c r="E3365" s="125"/>
      <c r="F3365" s="48"/>
      <c r="G3365" s="4"/>
      <c r="H3365" s="4"/>
      <c r="I3365" s="95" t="str">
        <f>IF($C3365="", "", IF(IFERROR(INDEX(Ingredients!$C$11:$C$310, MATCH($C3365, Ingredients!$B$11:$B$310, 0)), "")="", "", IFERROR(INDEX(Ingredients!$C$11:$C$310, MATCH($C3365, Ingredients!$B$11:$B$310, 0)), "")))</f>
        <v/>
      </c>
      <c r="J3365" s="73" t="str">
        <f>IF($B3365="", "", IF(IFERROR(INDEX(Meals!$C$11:$C$260, MATCH($B3365, Meals!$B$11:$B$260, 0)), "")="", "", IFERROR(INDEX(Meals!$C$11:$C$260, MATCH($B3365, Meals!$B$11:$B$260, 0)), "")))</f>
        <v/>
      </c>
      <c r="K3365" s="4"/>
      <c r="L3365" s="72" t="str">
        <f t="shared" si="787"/>
        <v/>
      </c>
      <c r="M3365" s="73" t="str">
        <f t="shared" si="788"/>
        <v/>
      </c>
      <c r="N3365" s="4"/>
      <c r="O3365" s="78" t="str">
        <f t="shared" si="789"/>
        <v/>
      </c>
      <c r="P3365" s="79" t="str">
        <f t="shared" si="790"/>
        <v/>
      </c>
      <c r="Q3365" s="4"/>
      <c r="R3365" s="90" t="str">
        <f t="shared" si="791"/>
        <v/>
      </c>
      <c r="S3365" s="4"/>
      <c r="Y3365" s="18" t="str">
        <f t="shared" si="792"/>
        <v/>
      </c>
      <c r="AA3365" s="18" t="str">
        <f t="shared" si="783"/>
        <v/>
      </c>
      <c r="AB3365" s="18" t="str">
        <f t="shared" si="784"/>
        <v/>
      </c>
      <c r="AC3365" s="18" t="str">
        <f t="shared" si="793"/>
        <v/>
      </c>
      <c r="AD3365" s="18" t="str">
        <f t="shared" si="793"/>
        <v/>
      </c>
      <c r="AE3365" s="18" t="str">
        <f t="shared" si="794"/>
        <v/>
      </c>
      <c r="AG3365" s="95" t="str">
        <f>IF($C3365="", "", IF(IFERROR(INDEX(Ingredients!C$11:C$310, MATCH($C3365, Ingredients!$B$11:$B$310, 0)), "")="", "", IFERROR(INDEX(Ingredients!C$11:C$310, MATCH($C3365, Ingredients!$B$11:$B$310, 0)), "")))</f>
        <v/>
      </c>
      <c r="AH3365" s="105" t="str">
        <f>IF($C3365="", "", IF(IFERROR(INDEX(Ingredients!D$11:D$310, MATCH($C3365, Ingredients!$B$11:$B$310, 0)), "")="", "", IFERROR(INDEX(Ingredients!D$11:D$310, MATCH($C3365, Ingredients!$B$11:$B$310, 0)), "")))</f>
        <v/>
      </c>
      <c r="AI3365" s="106" t="str">
        <f>IF($C3365="", "", IF(IFERROR(INDEX(Ingredients!E$11:E$310, MATCH($C3365, Ingredients!$B$11:$B$310, 0)), "")="", "", IFERROR(INDEX(Ingredients!E$11:E$310, MATCH($C3365, Ingredients!$B$11:$B$310, 0)), "")))</f>
        <v/>
      </c>
      <c r="AJ3365" s="108" t="str">
        <f>IF($C3365="", "", IF(IFERROR(INDEX(Ingredients!F$11:F$310, MATCH($C3365, Ingredients!$B$11:$B$310, 0)), "")="", "", IFERROR(INDEX(Ingredients!F$11:F$310, MATCH($C3365, Ingredients!$B$11:$B$310, 0)), "")))</f>
        <v/>
      </c>
      <c r="AK3365" s="106" t="str">
        <f>IF($C3365="", "", IF(IFERROR(INDEX(Ingredients!G$11:G$310, MATCH($C3365, Ingredients!$B$11:$B$310, 0)), "")="", "", IFERROR(INDEX(Ingredients!G$11:G$310, MATCH($C3365, Ingredients!$B$11:$B$310, 0)), "")))</f>
        <v/>
      </c>
      <c r="AL3365" s="79" t="str">
        <f>IF($C3365="", "", IF(IFERROR(INDEX(Ingredients!H$11:H$310, MATCH($C3365, Ingredients!$B$11:$B$310, 0)), "")="", "", IFERROR(INDEX(Ingredients!H$11:H$310, MATCH($C3365, Ingredients!$B$11:$B$310, 0)), "")))</f>
        <v/>
      </c>
      <c r="AN3365" s="83" t="str">
        <f t="shared" si="785"/>
        <v/>
      </c>
      <c r="AP3365" s="114" t="str">
        <f t="shared" si="795"/>
        <v/>
      </c>
      <c r="AR3365" s="117" t="str">
        <f>IF($C3365="", "", IF(IFERROR(INDEX(Ingredients!$AI$11:$AI$310, MATCH($C3365, Ingredients!$B$11:$B$310, 0)), "")="", "", IFERROR(INDEX(Ingredients!$AI$11:$AI$310, MATCH($C3365, Ingredients!$B$11:$B$310, 0)), "")))</f>
        <v/>
      </c>
      <c r="AT3365" s="120" t="str">
        <f t="shared" si="796"/>
        <v/>
      </c>
      <c r="AV3365" s="90" t="str">
        <f t="shared" si="786"/>
        <v/>
      </c>
      <c r="AX3365" s="90" t="str">
        <f>IF($AV3365="", "", COUNTIF($AV$11:$AV$5010, "&lt;"&amp;$AV3365)+1+COUNTIF($AV$11:$AV3365, $AV3365)-1)</f>
        <v/>
      </c>
      <c r="AZ3365" s="111" t="str">
        <f>IF($B3365="", "", SUMIF('Shopping List'!$AV$11:$AV$25, $B3365, 'Shopping List'!$BN$11:$BN$25))</f>
        <v/>
      </c>
      <c r="BB3365" s="117" t="str">
        <f t="shared" si="797"/>
        <v/>
      </c>
    </row>
    <row r="3366" spans="1:54" x14ac:dyDescent="0.25">
      <c r="A3366" s="4"/>
      <c r="B3366" s="37"/>
      <c r="C3366" s="124"/>
      <c r="D3366" s="39"/>
      <c r="E3366" s="125"/>
      <c r="F3366" s="48"/>
      <c r="G3366" s="4"/>
      <c r="H3366" s="4"/>
      <c r="I3366" s="95" t="str">
        <f>IF($C3366="", "", IF(IFERROR(INDEX(Ingredients!$C$11:$C$310, MATCH($C3366, Ingredients!$B$11:$B$310, 0)), "")="", "", IFERROR(INDEX(Ingredients!$C$11:$C$310, MATCH($C3366, Ingredients!$B$11:$B$310, 0)), "")))</f>
        <v/>
      </c>
      <c r="J3366" s="73" t="str">
        <f>IF($B3366="", "", IF(IFERROR(INDEX(Meals!$C$11:$C$260, MATCH($B3366, Meals!$B$11:$B$260, 0)), "")="", "", IFERROR(INDEX(Meals!$C$11:$C$260, MATCH($B3366, Meals!$B$11:$B$260, 0)), "")))</f>
        <v/>
      </c>
      <c r="K3366" s="4"/>
      <c r="L3366" s="72" t="str">
        <f t="shared" si="787"/>
        <v/>
      </c>
      <c r="M3366" s="73" t="str">
        <f t="shared" si="788"/>
        <v/>
      </c>
      <c r="N3366" s="4"/>
      <c r="O3366" s="78" t="str">
        <f t="shared" si="789"/>
        <v/>
      </c>
      <c r="P3366" s="79" t="str">
        <f t="shared" si="790"/>
        <v/>
      </c>
      <c r="Q3366" s="4"/>
      <c r="R3366" s="90" t="str">
        <f t="shared" si="791"/>
        <v/>
      </c>
      <c r="S3366" s="4"/>
      <c r="Y3366" s="18" t="str">
        <f t="shared" si="792"/>
        <v/>
      </c>
      <c r="AA3366" s="18" t="str">
        <f t="shared" si="783"/>
        <v/>
      </c>
      <c r="AB3366" s="18" t="str">
        <f t="shared" si="784"/>
        <v/>
      </c>
      <c r="AC3366" s="18" t="str">
        <f t="shared" si="793"/>
        <v/>
      </c>
      <c r="AD3366" s="18" t="str">
        <f t="shared" si="793"/>
        <v/>
      </c>
      <c r="AE3366" s="18" t="str">
        <f t="shared" si="794"/>
        <v/>
      </c>
      <c r="AG3366" s="95" t="str">
        <f>IF($C3366="", "", IF(IFERROR(INDEX(Ingredients!C$11:C$310, MATCH($C3366, Ingredients!$B$11:$B$310, 0)), "")="", "", IFERROR(INDEX(Ingredients!C$11:C$310, MATCH($C3366, Ingredients!$B$11:$B$310, 0)), "")))</f>
        <v/>
      </c>
      <c r="AH3366" s="105" t="str">
        <f>IF($C3366="", "", IF(IFERROR(INDEX(Ingredients!D$11:D$310, MATCH($C3366, Ingredients!$B$11:$B$310, 0)), "")="", "", IFERROR(INDEX(Ingredients!D$11:D$310, MATCH($C3366, Ingredients!$B$11:$B$310, 0)), "")))</f>
        <v/>
      </c>
      <c r="AI3366" s="106" t="str">
        <f>IF($C3366="", "", IF(IFERROR(INDEX(Ingredients!E$11:E$310, MATCH($C3366, Ingredients!$B$11:$B$310, 0)), "")="", "", IFERROR(INDEX(Ingredients!E$11:E$310, MATCH($C3366, Ingredients!$B$11:$B$310, 0)), "")))</f>
        <v/>
      </c>
      <c r="AJ3366" s="108" t="str">
        <f>IF($C3366="", "", IF(IFERROR(INDEX(Ingredients!F$11:F$310, MATCH($C3366, Ingredients!$B$11:$B$310, 0)), "")="", "", IFERROR(INDEX(Ingredients!F$11:F$310, MATCH($C3366, Ingredients!$B$11:$B$310, 0)), "")))</f>
        <v/>
      </c>
      <c r="AK3366" s="106" t="str">
        <f>IF($C3366="", "", IF(IFERROR(INDEX(Ingredients!G$11:G$310, MATCH($C3366, Ingredients!$B$11:$B$310, 0)), "")="", "", IFERROR(INDEX(Ingredients!G$11:G$310, MATCH($C3366, Ingredients!$B$11:$B$310, 0)), "")))</f>
        <v/>
      </c>
      <c r="AL3366" s="79" t="str">
        <f>IF($C3366="", "", IF(IFERROR(INDEX(Ingredients!H$11:H$310, MATCH($C3366, Ingredients!$B$11:$B$310, 0)), "")="", "", IFERROR(INDEX(Ingredients!H$11:H$310, MATCH($C3366, Ingredients!$B$11:$B$310, 0)), "")))</f>
        <v/>
      </c>
      <c r="AN3366" s="83" t="str">
        <f t="shared" si="785"/>
        <v/>
      </c>
      <c r="AP3366" s="114" t="str">
        <f t="shared" si="795"/>
        <v/>
      </c>
      <c r="AR3366" s="117" t="str">
        <f>IF($C3366="", "", IF(IFERROR(INDEX(Ingredients!$AI$11:$AI$310, MATCH($C3366, Ingredients!$B$11:$B$310, 0)), "")="", "", IFERROR(INDEX(Ingredients!$AI$11:$AI$310, MATCH($C3366, Ingredients!$B$11:$B$310, 0)), "")))</f>
        <v/>
      </c>
      <c r="AT3366" s="120" t="str">
        <f t="shared" si="796"/>
        <v/>
      </c>
      <c r="AV3366" s="90" t="str">
        <f t="shared" si="786"/>
        <v/>
      </c>
      <c r="AX3366" s="90" t="str">
        <f>IF($AV3366="", "", COUNTIF($AV$11:$AV$5010, "&lt;"&amp;$AV3366)+1+COUNTIF($AV$11:$AV3366, $AV3366)-1)</f>
        <v/>
      </c>
      <c r="AZ3366" s="111" t="str">
        <f>IF($B3366="", "", SUMIF('Shopping List'!$AV$11:$AV$25, $B3366, 'Shopping List'!$BN$11:$BN$25))</f>
        <v/>
      </c>
      <c r="BB3366" s="117" t="str">
        <f t="shared" si="797"/>
        <v/>
      </c>
    </row>
    <row r="3367" spans="1:54" x14ac:dyDescent="0.25">
      <c r="A3367" s="4"/>
      <c r="B3367" s="37"/>
      <c r="C3367" s="124"/>
      <c r="D3367" s="39"/>
      <c r="E3367" s="125"/>
      <c r="F3367" s="48"/>
      <c r="G3367" s="4"/>
      <c r="H3367" s="4"/>
      <c r="I3367" s="95" t="str">
        <f>IF($C3367="", "", IF(IFERROR(INDEX(Ingredients!$C$11:$C$310, MATCH($C3367, Ingredients!$B$11:$B$310, 0)), "")="", "", IFERROR(INDEX(Ingredients!$C$11:$C$310, MATCH($C3367, Ingredients!$B$11:$B$310, 0)), "")))</f>
        <v/>
      </c>
      <c r="J3367" s="73" t="str">
        <f>IF($B3367="", "", IF(IFERROR(INDEX(Meals!$C$11:$C$260, MATCH($B3367, Meals!$B$11:$B$260, 0)), "")="", "", IFERROR(INDEX(Meals!$C$11:$C$260, MATCH($B3367, Meals!$B$11:$B$260, 0)), "")))</f>
        <v/>
      </c>
      <c r="K3367" s="4"/>
      <c r="L3367" s="72" t="str">
        <f t="shared" si="787"/>
        <v/>
      </c>
      <c r="M3367" s="73" t="str">
        <f t="shared" si="788"/>
        <v/>
      </c>
      <c r="N3367" s="4"/>
      <c r="O3367" s="78" t="str">
        <f t="shared" si="789"/>
        <v/>
      </c>
      <c r="P3367" s="79" t="str">
        <f t="shared" si="790"/>
        <v/>
      </c>
      <c r="Q3367" s="4"/>
      <c r="R3367" s="90" t="str">
        <f t="shared" si="791"/>
        <v/>
      </c>
      <c r="S3367" s="4"/>
      <c r="Y3367" s="18" t="str">
        <f t="shared" si="792"/>
        <v/>
      </c>
      <c r="AA3367" s="18" t="str">
        <f t="shared" si="783"/>
        <v/>
      </c>
      <c r="AB3367" s="18" t="str">
        <f t="shared" si="784"/>
        <v/>
      </c>
      <c r="AC3367" s="18" t="str">
        <f t="shared" si="793"/>
        <v/>
      </c>
      <c r="AD3367" s="18" t="str">
        <f t="shared" si="793"/>
        <v/>
      </c>
      <c r="AE3367" s="18" t="str">
        <f t="shared" si="794"/>
        <v/>
      </c>
      <c r="AG3367" s="95" t="str">
        <f>IF($C3367="", "", IF(IFERROR(INDEX(Ingredients!C$11:C$310, MATCH($C3367, Ingredients!$B$11:$B$310, 0)), "")="", "", IFERROR(INDEX(Ingredients!C$11:C$310, MATCH($C3367, Ingredients!$B$11:$B$310, 0)), "")))</f>
        <v/>
      </c>
      <c r="AH3367" s="105" t="str">
        <f>IF($C3367="", "", IF(IFERROR(INDEX(Ingredients!D$11:D$310, MATCH($C3367, Ingredients!$B$11:$B$310, 0)), "")="", "", IFERROR(INDEX(Ingredients!D$11:D$310, MATCH($C3367, Ingredients!$B$11:$B$310, 0)), "")))</f>
        <v/>
      </c>
      <c r="AI3367" s="106" t="str">
        <f>IF($C3367="", "", IF(IFERROR(INDEX(Ingredients!E$11:E$310, MATCH($C3367, Ingredients!$B$11:$B$310, 0)), "")="", "", IFERROR(INDEX(Ingredients!E$11:E$310, MATCH($C3367, Ingredients!$B$11:$B$310, 0)), "")))</f>
        <v/>
      </c>
      <c r="AJ3367" s="108" t="str">
        <f>IF($C3367="", "", IF(IFERROR(INDEX(Ingredients!F$11:F$310, MATCH($C3367, Ingredients!$B$11:$B$310, 0)), "")="", "", IFERROR(INDEX(Ingredients!F$11:F$310, MATCH($C3367, Ingredients!$B$11:$B$310, 0)), "")))</f>
        <v/>
      </c>
      <c r="AK3367" s="106" t="str">
        <f>IF($C3367="", "", IF(IFERROR(INDEX(Ingredients!G$11:G$310, MATCH($C3367, Ingredients!$B$11:$B$310, 0)), "")="", "", IFERROR(INDEX(Ingredients!G$11:G$310, MATCH($C3367, Ingredients!$B$11:$B$310, 0)), "")))</f>
        <v/>
      </c>
      <c r="AL3367" s="79" t="str">
        <f>IF($C3367="", "", IF(IFERROR(INDEX(Ingredients!H$11:H$310, MATCH($C3367, Ingredients!$B$11:$B$310, 0)), "")="", "", IFERROR(INDEX(Ingredients!H$11:H$310, MATCH($C3367, Ingredients!$B$11:$B$310, 0)), "")))</f>
        <v/>
      </c>
      <c r="AN3367" s="83" t="str">
        <f t="shared" si="785"/>
        <v/>
      </c>
      <c r="AP3367" s="114" t="str">
        <f t="shared" si="795"/>
        <v/>
      </c>
      <c r="AR3367" s="117" t="str">
        <f>IF($C3367="", "", IF(IFERROR(INDEX(Ingredients!$AI$11:$AI$310, MATCH($C3367, Ingredients!$B$11:$B$310, 0)), "")="", "", IFERROR(INDEX(Ingredients!$AI$11:$AI$310, MATCH($C3367, Ingredients!$B$11:$B$310, 0)), "")))</f>
        <v/>
      </c>
      <c r="AT3367" s="120" t="str">
        <f t="shared" si="796"/>
        <v/>
      </c>
      <c r="AV3367" s="90" t="str">
        <f t="shared" si="786"/>
        <v/>
      </c>
      <c r="AX3367" s="90" t="str">
        <f>IF($AV3367="", "", COUNTIF($AV$11:$AV$5010, "&lt;"&amp;$AV3367)+1+COUNTIF($AV$11:$AV3367, $AV3367)-1)</f>
        <v/>
      </c>
      <c r="AZ3367" s="111" t="str">
        <f>IF($B3367="", "", SUMIF('Shopping List'!$AV$11:$AV$25, $B3367, 'Shopping List'!$BN$11:$BN$25))</f>
        <v/>
      </c>
      <c r="BB3367" s="117" t="str">
        <f t="shared" si="797"/>
        <v/>
      </c>
    </row>
    <row r="3368" spans="1:54" x14ac:dyDescent="0.25">
      <c r="A3368" s="4"/>
      <c r="B3368" s="37"/>
      <c r="C3368" s="124"/>
      <c r="D3368" s="39"/>
      <c r="E3368" s="125"/>
      <c r="F3368" s="48"/>
      <c r="G3368" s="4"/>
      <c r="H3368" s="4"/>
      <c r="I3368" s="95" t="str">
        <f>IF($C3368="", "", IF(IFERROR(INDEX(Ingredients!$C$11:$C$310, MATCH($C3368, Ingredients!$B$11:$B$310, 0)), "")="", "", IFERROR(INDEX(Ingredients!$C$11:$C$310, MATCH($C3368, Ingredients!$B$11:$B$310, 0)), "")))</f>
        <v/>
      </c>
      <c r="J3368" s="73" t="str">
        <f>IF($B3368="", "", IF(IFERROR(INDEX(Meals!$C$11:$C$260, MATCH($B3368, Meals!$B$11:$B$260, 0)), "")="", "", IFERROR(INDEX(Meals!$C$11:$C$260, MATCH($B3368, Meals!$B$11:$B$260, 0)), "")))</f>
        <v/>
      </c>
      <c r="K3368" s="4"/>
      <c r="L3368" s="72" t="str">
        <f t="shared" si="787"/>
        <v/>
      </c>
      <c r="M3368" s="73" t="str">
        <f t="shared" si="788"/>
        <v/>
      </c>
      <c r="N3368" s="4"/>
      <c r="O3368" s="78" t="str">
        <f t="shared" si="789"/>
        <v/>
      </c>
      <c r="P3368" s="79" t="str">
        <f t="shared" si="790"/>
        <v/>
      </c>
      <c r="Q3368" s="4"/>
      <c r="R3368" s="90" t="str">
        <f t="shared" si="791"/>
        <v/>
      </c>
      <c r="S3368" s="4"/>
      <c r="Y3368" s="18" t="str">
        <f t="shared" si="792"/>
        <v/>
      </c>
      <c r="AA3368" s="18" t="str">
        <f t="shared" si="783"/>
        <v/>
      </c>
      <c r="AB3368" s="18" t="str">
        <f t="shared" si="784"/>
        <v/>
      </c>
      <c r="AC3368" s="18" t="str">
        <f t="shared" si="793"/>
        <v/>
      </c>
      <c r="AD3368" s="18" t="str">
        <f t="shared" si="793"/>
        <v/>
      </c>
      <c r="AE3368" s="18" t="str">
        <f t="shared" si="794"/>
        <v/>
      </c>
      <c r="AG3368" s="95" t="str">
        <f>IF($C3368="", "", IF(IFERROR(INDEX(Ingredients!C$11:C$310, MATCH($C3368, Ingredients!$B$11:$B$310, 0)), "")="", "", IFERROR(INDEX(Ingredients!C$11:C$310, MATCH($C3368, Ingredients!$B$11:$B$310, 0)), "")))</f>
        <v/>
      </c>
      <c r="AH3368" s="105" t="str">
        <f>IF($C3368="", "", IF(IFERROR(INDEX(Ingredients!D$11:D$310, MATCH($C3368, Ingredients!$B$11:$B$310, 0)), "")="", "", IFERROR(INDEX(Ingredients!D$11:D$310, MATCH($C3368, Ingredients!$B$11:$B$310, 0)), "")))</f>
        <v/>
      </c>
      <c r="AI3368" s="106" t="str">
        <f>IF($C3368="", "", IF(IFERROR(INDEX(Ingredients!E$11:E$310, MATCH($C3368, Ingredients!$B$11:$B$310, 0)), "")="", "", IFERROR(INDEX(Ingredients!E$11:E$310, MATCH($C3368, Ingredients!$B$11:$B$310, 0)), "")))</f>
        <v/>
      </c>
      <c r="AJ3368" s="108" t="str">
        <f>IF($C3368="", "", IF(IFERROR(INDEX(Ingredients!F$11:F$310, MATCH($C3368, Ingredients!$B$11:$B$310, 0)), "")="", "", IFERROR(INDEX(Ingredients!F$11:F$310, MATCH($C3368, Ingredients!$B$11:$B$310, 0)), "")))</f>
        <v/>
      </c>
      <c r="AK3368" s="106" t="str">
        <f>IF($C3368="", "", IF(IFERROR(INDEX(Ingredients!G$11:G$310, MATCH($C3368, Ingredients!$B$11:$B$310, 0)), "")="", "", IFERROR(INDEX(Ingredients!G$11:G$310, MATCH($C3368, Ingredients!$B$11:$B$310, 0)), "")))</f>
        <v/>
      </c>
      <c r="AL3368" s="79" t="str">
        <f>IF($C3368="", "", IF(IFERROR(INDEX(Ingredients!H$11:H$310, MATCH($C3368, Ingredients!$B$11:$B$310, 0)), "")="", "", IFERROR(INDEX(Ingredients!H$11:H$310, MATCH($C3368, Ingredients!$B$11:$B$310, 0)), "")))</f>
        <v/>
      </c>
      <c r="AN3368" s="83" t="str">
        <f t="shared" si="785"/>
        <v/>
      </c>
      <c r="AP3368" s="114" t="str">
        <f t="shared" si="795"/>
        <v/>
      </c>
      <c r="AR3368" s="117" t="str">
        <f>IF($C3368="", "", IF(IFERROR(INDEX(Ingredients!$AI$11:$AI$310, MATCH($C3368, Ingredients!$B$11:$B$310, 0)), "")="", "", IFERROR(INDEX(Ingredients!$AI$11:$AI$310, MATCH($C3368, Ingredients!$B$11:$B$310, 0)), "")))</f>
        <v/>
      </c>
      <c r="AT3368" s="120" t="str">
        <f t="shared" si="796"/>
        <v/>
      </c>
      <c r="AV3368" s="90" t="str">
        <f t="shared" si="786"/>
        <v/>
      </c>
      <c r="AX3368" s="90" t="str">
        <f>IF($AV3368="", "", COUNTIF($AV$11:$AV$5010, "&lt;"&amp;$AV3368)+1+COUNTIF($AV$11:$AV3368, $AV3368)-1)</f>
        <v/>
      </c>
      <c r="AZ3368" s="111" t="str">
        <f>IF($B3368="", "", SUMIF('Shopping List'!$AV$11:$AV$25, $B3368, 'Shopping List'!$BN$11:$BN$25))</f>
        <v/>
      </c>
      <c r="BB3368" s="117" t="str">
        <f t="shared" si="797"/>
        <v/>
      </c>
    </row>
    <row r="3369" spans="1:54" x14ac:dyDescent="0.25">
      <c r="A3369" s="4"/>
      <c r="B3369" s="37"/>
      <c r="C3369" s="124"/>
      <c r="D3369" s="39"/>
      <c r="E3369" s="125"/>
      <c r="F3369" s="48"/>
      <c r="G3369" s="4"/>
      <c r="H3369" s="4"/>
      <c r="I3369" s="95" t="str">
        <f>IF($C3369="", "", IF(IFERROR(INDEX(Ingredients!$C$11:$C$310, MATCH($C3369, Ingredients!$B$11:$B$310, 0)), "")="", "", IFERROR(INDEX(Ingredients!$C$11:$C$310, MATCH($C3369, Ingredients!$B$11:$B$310, 0)), "")))</f>
        <v/>
      </c>
      <c r="J3369" s="73" t="str">
        <f>IF($B3369="", "", IF(IFERROR(INDEX(Meals!$C$11:$C$260, MATCH($B3369, Meals!$B$11:$B$260, 0)), "")="", "", IFERROR(INDEX(Meals!$C$11:$C$260, MATCH($B3369, Meals!$B$11:$B$260, 0)), "")))</f>
        <v/>
      </c>
      <c r="K3369" s="4"/>
      <c r="L3369" s="72" t="str">
        <f t="shared" si="787"/>
        <v/>
      </c>
      <c r="M3369" s="73" t="str">
        <f t="shared" si="788"/>
        <v/>
      </c>
      <c r="N3369" s="4"/>
      <c r="O3369" s="78" t="str">
        <f t="shared" si="789"/>
        <v/>
      </c>
      <c r="P3369" s="79" t="str">
        <f t="shared" si="790"/>
        <v/>
      </c>
      <c r="Q3369" s="4"/>
      <c r="R3369" s="90" t="str">
        <f t="shared" si="791"/>
        <v/>
      </c>
      <c r="S3369" s="4"/>
      <c r="Y3369" s="18" t="str">
        <f t="shared" si="792"/>
        <v/>
      </c>
      <c r="AA3369" s="18" t="str">
        <f t="shared" si="783"/>
        <v/>
      </c>
      <c r="AB3369" s="18" t="str">
        <f t="shared" si="784"/>
        <v/>
      </c>
      <c r="AC3369" s="18" t="str">
        <f t="shared" si="793"/>
        <v/>
      </c>
      <c r="AD3369" s="18" t="str">
        <f t="shared" si="793"/>
        <v/>
      </c>
      <c r="AE3369" s="18" t="str">
        <f t="shared" si="794"/>
        <v/>
      </c>
      <c r="AG3369" s="95" t="str">
        <f>IF($C3369="", "", IF(IFERROR(INDEX(Ingredients!C$11:C$310, MATCH($C3369, Ingredients!$B$11:$B$310, 0)), "")="", "", IFERROR(INDEX(Ingredients!C$11:C$310, MATCH($C3369, Ingredients!$B$11:$B$310, 0)), "")))</f>
        <v/>
      </c>
      <c r="AH3369" s="105" t="str">
        <f>IF($C3369="", "", IF(IFERROR(INDEX(Ingredients!D$11:D$310, MATCH($C3369, Ingredients!$B$11:$B$310, 0)), "")="", "", IFERROR(INDEX(Ingredients!D$11:D$310, MATCH($C3369, Ingredients!$B$11:$B$310, 0)), "")))</f>
        <v/>
      </c>
      <c r="AI3369" s="106" t="str">
        <f>IF($C3369="", "", IF(IFERROR(INDEX(Ingredients!E$11:E$310, MATCH($C3369, Ingredients!$B$11:$B$310, 0)), "")="", "", IFERROR(INDEX(Ingredients!E$11:E$310, MATCH($C3369, Ingredients!$B$11:$B$310, 0)), "")))</f>
        <v/>
      </c>
      <c r="AJ3369" s="108" t="str">
        <f>IF($C3369="", "", IF(IFERROR(INDEX(Ingredients!F$11:F$310, MATCH($C3369, Ingredients!$B$11:$B$310, 0)), "")="", "", IFERROR(INDEX(Ingredients!F$11:F$310, MATCH($C3369, Ingredients!$B$11:$B$310, 0)), "")))</f>
        <v/>
      </c>
      <c r="AK3369" s="106" t="str">
        <f>IF($C3369="", "", IF(IFERROR(INDEX(Ingredients!G$11:G$310, MATCH($C3369, Ingredients!$B$11:$B$310, 0)), "")="", "", IFERROR(INDEX(Ingredients!G$11:G$310, MATCH($C3369, Ingredients!$B$11:$B$310, 0)), "")))</f>
        <v/>
      </c>
      <c r="AL3369" s="79" t="str">
        <f>IF($C3369="", "", IF(IFERROR(INDEX(Ingredients!H$11:H$310, MATCH($C3369, Ingredients!$B$11:$B$310, 0)), "")="", "", IFERROR(INDEX(Ingredients!H$11:H$310, MATCH($C3369, Ingredients!$B$11:$B$310, 0)), "")))</f>
        <v/>
      </c>
      <c r="AN3369" s="83" t="str">
        <f t="shared" si="785"/>
        <v/>
      </c>
      <c r="AP3369" s="114" t="str">
        <f t="shared" si="795"/>
        <v/>
      </c>
      <c r="AR3369" s="117" t="str">
        <f>IF($C3369="", "", IF(IFERROR(INDEX(Ingredients!$AI$11:$AI$310, MATCH($C3369, Ingredients!$B$11:$B$310, 0)), "")="", "", IFERROR(INDEX(Ingredients!$AI$11:$AI$310, MATCH($C3369, Ingredients!$B$11:$B$310, 0)), "")))</f>
        <v/>
      </c>
      <c r="AT3369" s="120" t="str">
        <f t="shared" si="796"/>
        <v/>
      </c>
      <c r="AV3369" s="90" t="str">
        <f t="shared" si="786"/>
        <v/>
      </c>
      <c r="AX3369" s="90" t="str">
        <f>IF($AV3369="", "", COUNTIF($AV$11:$AV$5010, "&lt;"&amp;$AV3369)+1+COUNTIF($AV$11:$AV3369, $AV3369)-1)</f>
        <v/>
      </c>
      <c r="AZ3369" s="111" t="str">
        <f>IF($B3369="", "", SUMIF('Shopping List'!$AV$11:$AV$25, $B3369, 'Shopping List'!$BN$11:$BN$25))</f>
        <v/>
      </c>
      <c r="BB3369" s="117" t="str">
        <f t="shared" si="797"/>
        <v/>
      </c>
    </row>
    <row r="3370" spans="1:54" x14ac:dyDescent="0.25">
      <c r="A3370" s="4"/>
      <c r="B3370" s="37"/>
      <c r="C3370" s="124"/>
      <c r="D3370" s="39"/>
      <c r="E3370" s="125"/>
      <c r="F3370" s="48"/>
      <c r="G3370" s="4"/>
      <c r="H3370" s="4"/>
      <c r="I3370" s="95" t="str">
        <f>IF($C3370="", "", IF(IFERROR(INDEX(Ingredients!$C$11:$C$310, MATCH($C3370, Ingredients!$B$11:$B$310, 0)), "")="", "", IFERROR(INDEX(Ingredients!$C$11:$C$310, MATCH($C3370, Ingredients!$B$11:$B$310, 0)), "")))</f>
        <v/>
      </c>
      <c r="J3370" s="73" t="str">
        <f>IF($B3370="", "", IF(IFERROR(INDEX(Meals!$C$11:$C$260, MATCH($B3370, Meals!$B$11:$B$260, 0)), "")="", "", IFERROR(INDEX(Meals!$C$11:$C$260, MATCH($B3370, Meals!$B$11:$B$260, 0)), "")))</f>
        <v/>
      </c>
      <c r="K3370" s="4"/>
      <c r="L3370" s="72" t="str">
        <f t="shared" si="787"/>
        <v/>
      </c>
      <c r="M3370" s="73" t="str">
        <f t="shared" si="788"/>
        <v/>
      </c>
      <c r="N3370" s="4"/>
      <c r="O3370" s="78" t="str">
        <f t="shared" si="789"/>
        <v/>
      </c>
      <c r="P3370" s="79" t="str">
        <f t="shared" si="790"/>
        <v/>
      </c>
      <c r="Q3370" s="4"/>
      <c r="R3370" s="90" t="str">
        <f t="shared" si="791"/>
        <v/>
      </c>
      <c r="S3370" s="4"/>
      <c r="Y3370" s="18" t="str">
        <f t="shared" si="792"/>
        <v/>
      </c>
      <c r="AA3370" s="18" t="str">
        <f t="shared" si="783"/>
        <v/>
      </c>
      <c r="AB3370" s="18" t="str">
        <f t="shared" si="784"/>
        <v/>
      </c>
      <c r="AC3370" s="18" t="str">
        <f t="shared" si="793"/>
        <v/>
      </c>
      <c r="AD3370" s="18" t="str">
        <f t="shared" si="793"/>
        <v/>
      </c>
      <c r="AE3370" s="18" t="str">
        <f t="shared" si="794"/>
        <v/>
      </c>
      <c r="AG3370" s="95" t="str">
        <f>IF($C3370="", "", IF(IFERROR(INDEX(Ingredients!C$11:C$310, MATCH($C3370, Ingredients!$B$11:$B$310, 0)), "")="", "", IFERROR(INDEX(Ingredients!C$11:C$310, MATCH($C3370, Ingredients!$B$11:$B$310, 0)), "")))</f>
        <v/>
      </c>
      <c r="AH3370" s="105" t="str">
        <f>IF($C3370="", "", IF(IFERROR(INDEX(Ingredients!D$11:D$310, MATCH($C3370, Ingredients!$B$11:$B$310, 0)), "")="", "", IFERROR(INDEX(Ingredients!D$11:D$310, MATCH($C3370, Ingredients!$B$11:$B$310, 0)), "")))</f>
        <v/>
      </c>
      <c r="AI3370" s="106" t="str">
        <f>IF($C3370="", "", IF(IFERROR(INDEX(Ingredients!E$11:E$310, MATCH($C3370, Ingredients!$B$11:$B$310, 0)), "")="", "", IFERROR(INDEX(Ingredients!E$11:E$310, MATCH($C3370, Ingredients!$B$11:$B$310, 0)), "")))</f>
        <v/>
      </c>
      <c r="AJ3370" s="108" t="str">
        <f>IF($C3370="", "", IF(IFERROR(INDEX(Ingredients!F$11:F$310, MATCH($C3370, Ingredients!$B$11:$B$310, 0)), "")="", "", IFERROR(INDEX(Ingredients!F$11:F$310, MATCH($C3370, Ingredients!$B$11:$B$310, 0)), "")))</f>
        <v/>
      </c>
      <c r="AK3370" s="106" t="str">
        <f>IF($C3370="", "", IF(IFERROR(INDEX(Ingredients!G$11:G$310, MATCH($C3370, Ingredients!$B$11:$B$310, 0)), "")="", "", IFERROR(INDEX(Ingredients!G$11:G$310, MATCH($C3370, Ingredients!$B$11:$B$310, 0)), "")))</f>
        <v/>
      </c>
      <c r="AL3370" s="79" t="str">
        <f>IF($C3370="", "", IF(IFERROR(INDEX(Ingredients!H$11:H$310, MATCH($C3370, Ingredients!$B$11:$B$310, 0)), "")="", "", IFERROR(INDEX(Ingredients!H$11:H$310, MATCH($C3370, Ingredients!$B$11:$B$310, 0)), "")))</f>
        <v/>
      </c>
      <c r="AN3370" s="83" t="str">
        <f t="shared" si="785"/>
        <v/>
      </c>
      <c r="AP3370" s="114" t="str">
        <f t="shared" si="795"/>
        <v/>
      </c>
      <c r="AR3370" s="117" t="str">
        <f>IF($C3370="", "", IF(IFERROR(INDEX(Ingredients!$AI$11:$AI$310, MATCH($C3370, Ingredients!$B$11:$B$310, 0)), "")="", "", IFERROR(INDEX(Ingredients!$AI$11:$AI$310, MATCH($C3370, Ingredients!$B$11:$B$310, 0)), "")))</f>
        <v/>
      </c>
      <c r="AT3370" s="120" t="str">
        <f t="shared" si="796"/>
        <v/>
      </c>
      <c r="AV3370" s="90" t="str">
        <f t="shared" si="786"/>
        <v/>
      </c>
      <c r="AX3370" s="90" t="str">
        <f>IF($AV3370="", "", COUNTIF($AV$11:$AV$5010, "&lt;"&amp;$AV3370)+1+COUNTIF($AV$11:$AV3370, $AV3370)-1)</f>
        <v/>
      </c>
      <c r="AZ3370" s="111" t="str">
        <f>IF($B3370="", "", SUMIF('Shopping List'!$AV$11:$AV$25, $B3370, 'Shopping List'!$BN$11:$BN$25))</f>
        <v/>
      </c>
      <c r="BB3370" s="117" t="str">
        <f t="shared" si="797"/>
        <v/>
      </c>
    </row>
    <row r="3371" spans="1:54" x14ac:dyDescent="0.25">
      <c r="A3371" s="4"/>
      <c r="B3371" s="37"/>
      <c r="C3371" s="124"/>
      <c r="D3371" s="39"/>
      <c r="E3371" s="125"/>
      <c r="F3371" s="48"/>
      <c r="G3371" s="4"/>
      <c r="H3371" s="4"/>
      <c r="I3371" s="95" t="str">
        <f>IF($C3371="", "", IF(IFERROR(INDEX(Ingredients!$C$11:$C$310, MATCH($C3371, Ingredients!$B$11:$B$310, 0)), "")="", "", IFERROR(INDEX(Ingredients!$C$11:$C$310, MATCH($C3371, Ingredients!$B$11:$B$310, 0)), "")))</f>
        <v/>
      </c>
      <c r="J3371" s="73" t="str">
        <f>IF($B3371="", "", IF(IFERROR(INDEX(Meals!$C$11:$C$260, MATCH($B3371, Meals!$B$11:$B$260, 0)), "")="", "", IFERROR(INDEX(Meals!$C$11:$C$260, MATCH($B3371, Meals!$B$11:$B$260, 0)), "")))</f>
        <v/>
      </c>
      <c r="K3371" s="4"/>
      <c r="L3371" s="72" t="str">
        <f t="shared" si="787"/>
        <v/>
      </c>
      <c r="M3371" s="73" t="str">
        <f t="shared" si="788"/>
        <v/>
      </c>
      <c r="N3371" s="4"/>
      <c r="O3371" s="78" t="str">
        <f t="shared" si="789"/>
        <v/>
      </c>
      <c r="P3371" s="79" t="str">
        <f t="shared" si="790"/>
        <v/>
      </c>
      <c r="Q3371" s="4"/>
      <c r="R3371" s="90" t="str">
        <f t="shared" si="791"/>
        <v/>
      </c>
      <c r="S3371" s="4"/>
      <c r="Y3371" s="18" t="str">
        <f t="shared" si="792"/>
        <v/>
      </c>
      <c r="AA3371" s="18" t="str">
        <f t="shared" si="783"/>
        <v/>
      </c>
      <c r="AB3371" s="18" t="str">
        <f t="shared" si="784"/>
        <v/>
      </c>
      <c r="AC3371" s="18" t="str">
        <f t="shared" si="793"/>
        <v/>
      </c>
      <c r="AD3371" s="18" t="str">
        <f t="shared" si="793"/>
        <v/>
      </c>
      <c r="AE3371" s="18" t="str">
        <f t="shared" si="794"/>
        <v/>
      </c>
      <c r="AG3371" s="95" t="str">
        <f>IF($C3371="", "", IF(IFERROR(INDEX(Ingredients!C$11:C$310, MATCH($C3371, Ingredients!$B$11:$B$310, 0)), "")="", "", IFERROR(INDEX(Ingredients!C$11:C$310, MATCH($C3371, Ingredients!$B$11:$B$310, 0)), "")))</f>
        <v/>
      </c>
      <c r="AH3371" s="105" t="str">
        <f>IF($C3371="", "", IF(IFERROR(INDEX(Ingredients!D$11:D$310, MATCH($C3371, Ingredients!$B$11:$B$310, 0)), "")="", "", IFERROR(INDEX(Ingredients!D$11:D$310, MATCH($C3371, Ingredients!$B$11:$B$310, 0)), "")))</f>
        <v/>
      </c>
      <c r="AI3371" s="106" t="str">
        <f>IF($C3371="", "", IF(IFERROR(INDEX(Ingredients!E$11:E$310, MATCH($C3371, Ingredients!$B$11:$B$310, 0)), "")="", "", IFERROR(INDEX(Ingredients!E$11:E$310, MATCH($C3371, Ingredients!$B$11:$B$310, 0)), "")))</f>
        <v/>
      </c>
      <c r="AJ3371" s="108" t="str">
        <f>IF($C3371="", "", IF(IFERROR(INDEX(Ingredients!F$11:F$310, MATCH($C3371, Ingredients!$B$11:$B$310, 0)), "")="", "", IFERROR(INDEX(Ingredients!F$11:F$310, MATCH($C3371, Ingredients!$B$11:$B$310, 0)), "")))</f>
        <v/>
      </c>
      <c r="AK3371" s="106" t="str">
        <f>IF($C3371="", "", IF(IFERROR(INDEX(Ingredients!G$11:G$310, MATCH($C3371, Ingredients!$B$11:$B$310, 0)), "")="", "", IFERROR(INDEX(Ingredients!G$11:G$310, MATCH($C3371, Ingredients!$B$11:$B$310, 0)), "")))</f>
        <v/>
      </c>
      <c r="AL3371" s="79" t="str">
        <f>IF($C3371="", "", IF(IFERROR(INDEX(Ingredients!H$11:H$310, MATCH($C3371, Ingredients!$B$11:$B$310, 0)), "")="", "", IFERROR(INDEX(Ingredients!H$11:H$310, MATCH($C3371, Ingredients!$B$11:$B$310, 0)), "")))</f>
        <v/>
      </c>
      <c r="AN3371" s="83" t="str">
        <f t="shared" si="785"/>
        <v/>
      </c>
      <c r="AP3371" s="114" t="str">
        <f t="shared" si="795"/>
        <v/>
      </c>
      <c r="AR3371" s="117" t="str">
        <f>IF($C3371="", "", IF(IFERROR(INDEX(Ingredients!$AI$11:$AI$310, MATCH($C3371, Ingredients!$B$11:$B$310, 0)), "")="", "", IFERROR(INDEX(Ingredients!$AI$11:$AI$310, MATCH($C3371, Ingredients!$B$11:$B$310, 0)), "")))</f>
        <v/>
      </c>
      <c r="AT3371" s="120" t="str">
        <f t="shared" si="796"/>
        <v/>
      </c>
      <c r="AV3371" s="90" t="str">
        <f t="shared" si="786"/>
        <v/>
      </c>
      <c r="AX3371" s="90" t="str">
        <f>IF($AV3371="", "", COUNTIF($AV$11:$AV$5010, "&lt;"&amp;$AV3371)+1+COUNTIF($AV$11:$AV3371, $AV3371)-1)</f>
        <v/>
      </c>
      <c r="AZ3371" s="111" t="str">
        <f>IF($B3371="", "", SUMIF('Shopping List'!$AV$11:$AV$25, $B3371, 'Shopping List'!$BN$11:$BN$25))</f>
        <v/>
      </c>
      <c r="BB3371" s="117" t="str">
        <f t="shared" si="797"/>
        <v/>
      </c>
    </row>
    <row r="3372" spans="1:54" x14ac:dyDescent="0.25">
      <c r="A3372" s="4"/>
      <c r="B3372" s="37"/>
      <c r="C3372" s="124"/>
      <c r="D3372" s="39"/>
      <c r="E3372" s="125"/>
      <c r="F3372" s="48"/>
      <c r="G3372" s="4"/>
      <c r="H3372" s="4"/>
      <c r="I3372" s="95" t="str">
        <f>IF($C3372="", "", IF(IFERROR(INDEX(Ingredients!$C$11:$C$310, MATCH($C3372, Ingredients!$B$11:$B$310, 0)), "")="", "", IFERROR(INDEX(Ingredients!$C$11:$C$310, MATCH($C3372, Ingredients!$B$11:$B$310, 0)), "")))</f>
        <v/>
      </c>
      <c r="J3372" s="73" t="str">
        <f>IF($B3372="", "", IF(IFERROR(INDEX(Meals!$C$11:$C$260, MATCH($B3372, Meals!$B$11:$B$260, 0)), "")="", "", IFERROR(INDEX(Meals!$C$11:$C$260, MATCH($B3372, Meals!$B$11:$B$260, 0)), "")))</f>
        <v/>
      </c>
      <c r="K3372" s="4"/>
      <c r="L3372" s="72" t="str">
        <f t="shared" si="787"/>
        <v/>
      </c>
      <c r="M3372" s="73" t="str">
        <f t="shared" si="788"/>
        <v/>
      </c>
      <c r="N3372" s="4"/>
      <c r="O3372" s="78" t="str">
        <f t="shared" si="789"/>
        <v/>
      </c>
      <c r="P3372" s="79" t="str">
        <f t="shared" si="790"/>
        <v/>
      </c>
      <c r="Q3372" s="4"/>
      <c r="R3372" s="90" t="str">
        <f t="shared" si="791"/>
        <v/>
      </c>
      <c r="S3372" s="4"/>
      <c r="Y3372" s="18" t="str">
        <f t="shared" si="792"/>
        <v/>
      </c>
      <c r="AA3372" s="18" t="str">
        <f t="shared" si="783"/>
        <v/>
      </c>
      <c r="AB3372" s="18" t="str">
        <f t="shared" si="784"/>
        <v/>
      </c>
      <c r="AC3372" s="18" t="str">
        <f t="shared" si="793"/>
        <v/>
      </c>
      <c r="AD3372" s="18" t="str">
        <f t="shared" si="793"/>
        <v/>
      </c>
      <c r="AE3372" s="18" t="str">
        <f t="shared" si="794"/>
        <v/>
      </c>
      <c r="AG3372" s="95" t="str">
        <f>IF($C3372="", "", IF(IFERROR(INDEX(Ingredients!C$11:C$310, MATCH($C3372, Ingredients!$B$11:$B$310, 0)), "")="", "", IFERROR(INDEX(Ingredients!C$11:C$310, MATCH($C3372, Ingredients!$B$11:$B$310, 0)), "")))</f>
        <v/>
      </c>
      <c r="AH3372" s="105" t="str">
        <f>IF($C3372="", "", IF(IFERROR(INDEX(Ingredients!D$11:D$310, MATCH($C3372, Ingredients!$B$11:$B$310, 0)), "")="", "", IFERROR(INDEX(Ingredients!D$11:D$310, MATCH($C3372, Ingredients!$B$11:$B$310, 0)), "")))</f>
        <v/>
      </c>
      <c r="AI3372" s="106" t="str">
        <f>IF($C3372="", "", IF(IFERROR(INDEX(Ingredients!E$11:E$310, MATCH($C3372, Ingredients!$B$11:$B$310, 0)), "")="", "", IFERROR(INDEX(Ingredients!E$11:E$310, MATCH($C3372, Ingredients!$B$11:$B$310, 0)), "")))</f>
        <v/>
      </c>
      <c r="AJ3372" s="108" t="str">
        <f>IF($C3372="", "", IF(IFERROR(INDEX(Ingredients!F$11:F$310, MATCH($C3372, Ingredients!$B$11:$B$310, 0)), "")="", "", IFERROR(INDEX(Ingredients!F$11:F$310, MATCH($C3372, Ingredients!$B$11:$B$310, 0)), "")))</f>
        <v/>
      </c>
      <c r="AK3372" s="106" t="str">
        <f>IF($C3372="", "", IF(IFERROR(INDEX(Ingredients!G$11:G$310, MATCH($C3372, Ingredients!$B$11:$B$310, 0)), "")="", "", IFERROR(INDEX(Ingredients!G$11:G$310, MATCH($C3372, Ingredients!$B$11:$B$310, 0)), "")))</f>
        <v/>
      </c>
      <c r="AL3372" s="79" t="str">
        <f>IF($C3372="", "", IF(IFERROR(INDEX(Ingredients!H$11:H$310, MATCH($C3372, Ingredients!$B$11:$B$310, 0)), "")="", "", IFERROR(INDEX(Ingredients!H$11:H$310, MATCH($C3372, Ingredients!$B$11:$B$310, 0)), "")))</f>
        <v/>
      </c>
      <c r="AN3372" s="83" t="str">
        <f t="shared" si="785"/>
        <v/>
      </c>
      <c r="AP3372" s="114" t="str">
        <f t="shared" si="795"/>
        <v/>
      </c>
      <c r="AR3372" s="117" t="str">
        <f>IF($C3372="", "", IF(IFERROR(INDEX(Ingredients!$AI$11:$AI$310, MATCH($C3372, Ingredients!$B$11:$B$310, 0)), "")="", "", IFERROR(INDEX(Ingredients!$AI$11:$AI$310, MATCH($C3372, Ingredients!$B$11:$B$310, 0)), "")))</f>
        <v/>
      </c>
      <c r="AT3372" s="120" t="str">
        <f t="shared" si="796"/>
        <v/>
      </c>
      <c r="AV3372" s="90" t="str">
        <f t="shared" si="786"/>
        <v/>
      </c>
      <c r="AX3372" s="90" t="str">
        <f>IF($AV3372="", "", COUNTIF($AV$11:$AV$5010, "&lt;"&amp;$AV3372)+1+COUNTIF($AV$11:$AV3372, $AV3372)-1)</f>
        <v/>
      </c>
      <c r="AZ3372" s="111" t="str">
        <f>IF($B3372="", "", SUMIF('Shopping List'!$AV$11:$AV$25, $B3372, 'Shopping List'!$BN$11:$BN$25))</f>
        <v/>
      </c>
      <c r="BB3372" s="117" t="str">
        <f t="shared" si="797"/>
        <v/>
      </c>
    </row>
    <row r="3373" spans="1:54" x14ac:dyDescent="0.25">
      <c r="A3373" s="4"/>
      <c r="B3373" s="37"/>
      <c r="C3373" s="124"/>
      <c r="D3373" s="39"/>
      <c r="E3373" s="125"/>
      <c r="F3373" s="48"/>
      <c r="G3373" s="4"/>
      <c r="H3373" s="4"/>
      <c r="I3373" s="95" t="str">
        <f>IF($C3373="", "", IF(IFERROR(INDEX(Ingredients!$C$11:$C$310, MATCH($C3373, Ingredients!$B$11:$B$310, 0)), "")="", "", IFERROR(INDEX(Ingredients!$C$11:$C$310, MATCH($C3373, Ingredients!$B$11:$B$310, 0)), "")))</f>
        <v/>
      </c>
      <c r="J3373" s="73" t="str">
        <f>IF($B3373="", "", IF(IFERROR(INDEX(Meals!$C$11:$C$260, MATCH($B3373, Meals!$B$11:$B$260, 0)), "")="", "", IFERROR(INDEX(Meals!$C$11:$C$260, MATCH($B3373, Meals!$B$11:$B$260, 0)), "")))</f>
        <v/>
      </c>
      <c r="K3373" s="4"/>
      <c r="L3373" s="72" t="str">
        <f t="shared" si="787"/>
        <v/>
      </c>
      <c r="M3373" s="73" t="str">
        <f t="shared" si="788"/>
        <v/>
      </c>
      <c r="N3373" s="4"/>
      <c r="O3373" s="78" t="str">
        <f t="shared" si="789"/>
        <v/>
      </c>
      <c r="P3373" s="79" t="str">
        <f t="shared" si="790"/>
        <v/>
      </c>
      <c r="Q3373" s="4"/>
      <c r="R3373" s="90" t="str">
        <f t="shared" si="791"/>
        <v/>
      </c>
      <c r="S3373" s="4"/>
      <c r="Y3373" s="18" t="str">
        <f t="shared" si="792"/>
        <v/>
      </c>
      <c r="AA3373" s="18" t="str">
        <f t="shared" si="783"/>
        <v/>
      </c>
      <c r="AB3373" s="18" t="str">
        <f t="shared" si="784"/>
        <v/>
      </c>
      <c r="AC3373" s="18" t="str">
        <f t="shared" si="793"/>
        <v/>
      </c>
      <c r="AD3373" s="18" t="str">
        <f t="shared" si="793"/>
        <v/>
      </c>
      <c r="AE3373" s="18" t="str">
        <f t="shared" si="794"/>
        <v/>
      </c>
      <c r="AG3373" s="95" t="str">
        <f>IF($C3373="", "", IF(IFERROR(INDEX(Ingredients!C$11:C$310, MATCH($C3373, Ingredients!$B$11:$B$310, 0)), "")="", "", IFERROR(INDEX(Ingredients!C$11:C$310, MATCH($C3373, Ingredients!$B$11:$B$310, 0)), "")))</f>
        <v/>
      </c>
      <c r="AH3373" s="105" t="str">
        <f>IF($C3373="", "", IF(IFERROR(INDEX(Ingredients!D$11:D$310, MATCH($C3373, Ingredients!$B$11:$B$310, 0)), "")="", "", IFERROR(INDEX(Ingredients!D$11:D$310, MATCH($C3373, Ingredients!$B$11:$B$310, 0)), "")))</f>
        <v/>
      </c>
      <c r="AI3373" s="106" t="str">
        <f>IF($C3373="", "", IF(IFERROR(INDEX(Ingredients!E$11:E$310, MATCH($C3373, Ingredients!$B$11:$B$310, 0)), "")="", "", IFERROR(INDEX(Ingredients!E$11:E$310, MATCH($C3373, Ingredients!$B$11:$B$310, 0)), "")))</f>
        <v/>
      </c>
      <c r="AJ3373" s="108" t="str">
        <f>IF($C3373="", "", IF(IFERROR(INDEX(Ingredients!F$11:F$310, MATCH($C3373, Ingredients!$B$11:$B$310, 0)), "")="", "", IFERROR(INDEX(Ingredients!F$11:F$310, MATCH($C3373, Ingredients!$B$11:$B$310, 0)), "")))</f>
        <v/>
      </c>
      <c r="AK3373" s="106" t="str">
        <f>IF($C3373="", "", IF(IFERROR(INDEX(Ingredients!G$11:G$310, MATCH($C3373, Ingredients!$B$11:$B$310, 0)), "")="", "", IFERROR(INDEX(Ingredients!G$11:G$310, MATCH($C3373, Ingredients!$B$11:$B$310, 0)), "")))</f>
        <v/>
      </c>
      <c r="AL3373" s="79" t="str">
        <f>IF($C3373="", "", IF(IFERROR(INDEX(Ingredients!H$11:H$310, MATCH($C3373, Ingredients!$B$11:$B$310, 0)), "")="", "", IFERROR(INDEX(Ingredients!H$11:H$310, MATCH($C3373, Ingredients!$B$11:$B$310, 0)), "")))</f>
        <v/>
      </c>
      <c r="AN3373" s="83" t="str">
        <f t="shared" si="785"/>
        <v/>
      </c>
      <c r="AP3373" s="114" t="str">
        <f t="shared" si="795"/>
        <v/>
      </c>
      <c r="AR3373" s="117" t="str">
        <f>IF($C3373="", "", IF(IFERROR(INDEX(Ingredients!$AI$11:$AI$310, MATCH($C3373, Ingredients!$B$11:$B$310, 0)), "")="", "", IFERROR(INDEX(Ingredients!$AI$11:$AI$310, MATCH($C3373, Ingredients!$B$11:$B$310, 0)), "")))</f>
        <v/>
      </c>
      <c r="AT3373" s="120" t="str">
        <f t="shared" si="796"/>
        <v/>
      </c>
      <c r="AV3373" s="90" t="str">
        <f t="shared" si="786"/>
        <v/>
      </c>
      <c r="AX3373" s="90" t="str">
        <f>IF($AV3373="", "", COUNTIF($AV$11:$AV$5010, "&lt;"&amp;$AV3373)+1+COUNTIF($AV$11:$AV3373, $AV3373)-1)</f>
        <v/>
      </c>
      <c r="AZ3373" s="111" t="str">
        <f>IF($B3373="", "", SUMIF('Shopping List'!$AV$11:$AV$25, $B3373, 'Shopping List'!$BN$11:$BN$25))</f>
        <v/>
      </c>
      <c r="BB3373" s="117" t="str">
        <f t="shared" si="797"/>
        <v/>
      </c>
    </row>
    <row r="3374" spans="1:54" x14ac:dyDescent="0.25">
      <c r="A3374" s="4"/>
      <c r="B3374" s="37"/>
      <c r="C3374" s="124"/>
      <c r="D3374" s="39"/>
      <c r="E3374" s="125"/>
      <c r="F3374" s="48"/>
      <c r="G3374" s="4"/>
      <c r="H3374" s="4"/>
      <c r="I3374" s="95" t="str">
        <f>IF($C3374="", "", IF(IFERROR(INDEX(Ingredients!$C$11:$C$310, MATCH($C3374, Ingredients!$B$11:$B$310, 0)), "")="", "", IFERROR(INDEX(Ingredients!$C$11:$C$310, MATCH($C3374, Ingredients!$B$11:$B$310, 0)), "")))</f>
        <v/>
      </c>
      <c r="J3374" s="73" t="str">
        <f>IF($B3374="", "", IF(IFERROR(INDEX(Meals!$C$11:$C$260, MATCH($B3374, Meals!$B$11:$B$260, 0)), "")="", "", IFERROR(INDEX(Meals!$C$11:$C$260, MATCH($B3374, Meals!$B$11:$B$260, 0)), "")))</f>
        <v/>
      </c>
      <c r="K3374" s="4"/>
      <c r="L3374" s="72" t="str">
        <f t="shared" si="787"/>
        <v/>
      </c>
      <c r="M3374" s="73" t="str">
        <f t="shared" si="788"/>
        <v/>
      </c>
      <c r="N3374" s="4"/>
      <c r="O3374" s="78" t="str">
        <f t="shared" si="789"/>
        <v/>
      </c>
      <c r="P3374" s="79" t="str">
        <f t="shared" si="790"/>
        <v/>
      </c>
      <c r="Q3374" s="4"/>
      <c r="R3374" s="90" t="str">
        <f t="shared" si="791"/>
        <v/>
      </c>
      <c r="S3374" s="4"/>
      <c r="Y3374" s="18" t="str">
        <f t="shared" si="792"/>
        <v/>
      </c>
      <c r="AA3374" s="18" t="str">
        <f t="shared" si="783"/>
        <v/>
      </c>
      <c r="AB3374" s="18" t="str">
        <f t="shared" si="784"/>
        <v/>
      </c>
      <c r="AC3374" s="18" t="str">
        <f t="shared" si="793"/>
        <v/>
      </c>
      <c r="AD3374" s="18" t="str">
        <f t="shared" si="793"/>
        <v/>
      </c>
      <c r="AE3374" s="18" t="str">
        <f t="shared" si="794"/>
        <v/>
      </c>
      <c r="AG3374" s="95" t="str">
        <f>IF($C3374="", "", IF(IFERROR(INDEX(Ingredients!C$11:C$310, MATCH($C3374, Ingredients!$B$11:$B$310, 0)), "")="", "", IFERROR(INDEX(Ingredients!C$11:C$310, MATCH($C3374, Ingredients!$B$11:$B$310, 0)), "")))</f>
        <v/>
      </c>
      <c r="AH3374" s="105" t="str">
        <f>IF($C3374="", "", IF(IFERROR(INDEX(Ingredients!D$11:D$310, MATCH($C3374, Ingredients!$B$11:$B$310, 0)), "")="", "", IFERROR(INDEX(Ingredients!D$11:D$310, MATCH($C3374, Ingredients!$B$11:$B$310, 0)), "")))</f>
        <v/>
      </c>
      <c r="AI3374" s="106" t="str">
        <f>IF($C3374="", "", IF(IFERROR(INDEX(Ingredients!E$11:E$310, MATCH($C3374, Ingredients!$B$11:$B$310, 0)), "")="", "", IFERROR(INDEX(Ingredients!E$11:E$310, MATCH($C3374, Ingredients!$B$11:$B$310, 0)), "")))</f>
        <v/>
      </c>
      <c r="AJ3374" s="108" t="str">
        <f>IF($C3374="", "", IF(IFERROR(INDEX(Ingredients!F$11:F$310, MATCH($C3374, Ingredients!$B$11:$B$310, 0)), "")="", "", IFERROR(INDEX(Ingredients!F$11:F$310, MATCH($C3374, Ingredients!$B$11:$B$310, 0)), "")))</f>
        <v/>
      </c>
      <c r="AK3374" s="106" t="str">
        <f>IF($C3374="", "", IF(IFERROR(INDEX(Ingredients!G$11:G$310, MATCH($C3374, Ingredients!$B$11:$B$310, 0)), "")="", "", IFERROR(INDEX(Ingredients!G$11:G$310, MATCH($C3374, Ingredients!$B$11:$B$310, 0)), "")))</f>
        <v/>
      </c>
      <c r="AL3374" s="79" t="str">
        <f>IF($C3374="", "", IF(IFERROR(INDEX(Ingredients!H$11:H$310, MATCH($C3374, Ingredients!$B$11:$B$310, 0)), "")="", "", IFERROR(INDEX(Ingredients!H$11:H$310, MATCH($C3374, Ingredients!$B$11:$B$310, 0)), "")))</f>
        <v/>
      </c>
      <c r="AN3374" s="83" t="str">
        <f t="shared" si="785"/>
        <v/>
      </c>
      <c r="AP3374" s="114" t="str">
        <f t="shared" si="795"/>
        <v/>
      </c>
      <c r="AR3374" s="117" t="str">
        <f>IF($C3374="", "", IF(IFERROR(INDEX(Ingredients!$AI$11:$AI$310, MATCH($C3374, Ingredients!$B$11:$B$310, 0)), "")="", "", IFERROR(INDEX(Ingredients!$AI$11:$AI$310, MATCH($C3374, Ingredients!$B$11:$B$310, 0)), "")))</f>
        <v/>
      </c>
      <c r="AT3374" s="120" t="str">
        <f t="shared" si="796"/>
        <v/>
      </c>
      <c r="AV3374" s="90" t="str">
        <f t="shared" si="786"/>
        <v/>
      </c>
      <c r="AX3374" s="90" t="str">
        <f>IF($AV3374="", "", COUNTIF($AV$11:$AV$5010, "&lt;"&amp;$AV3374)+1+COUNTIF($AV$11:$AV3374, $AV3374)-1)</f>
        <v/>
      </c>
      <c r="AZ3374" s="111" t="str">
        <f>IF($B3374="", "", SUMIF('Shopping List'!$AV$11:$AV$25, $B3374, 'Shopping List'!$BN$11:$BN$25))</f>
        <v/>
      </c>
      <c r="BB3374" s="117" t="str">
        <f t="shared" si="797"/>
        <v/>
      </c>
    </row>
    <row r="3375" spans="1:54" x14ac:dyDescent="0.25">
      <c r="A3375" s="4"/>
      <c r="B3375" s="37"/>
      <c r="C3375" s="124"/>
      <c r="D3375" s="39"/>
      <c r="E3375" s="125"/>
      <c r="F3375" s="48"/>
      <c r="G3375" s="4"/>
      <c r="H3375" s="4"/>
      <c r="I3375" s="95" t="str">
        <f>IF($C3375="", "", IF(IFERROR(INDEX(Ingredients!$C$11:$C$310, MATCH($C3375, Ingredients!$B$11:$B$310, 0)), "")="", "", IFERROR(INDEX(Ingredients!$C$11:$C$310, MATCH($C3375, Ingredients!$B$11:$B$310, 0)), "")))</f>
        <v/>
      </c>
      <c r="J3375" s="73" t="str">
        <f>IF($B3375="", "", IF(IFERROR(INDEX(Meals!$C$11:$C$260, MATCH($B3375, Meals!$B$11:$B$260, 0)), "")="", "", IFERROR(INDEX(Meals!$C$11:$C$260, MATCH($B3375, Meals!$B$11:$B$260, 0)), "")))</f>
        <v/>
      </c>
      <c r="K3375" s="4"/>
      <c r="L3375" s="72" t="str">
        <f t="shared" si="787"/>
        <v/>
      </c>
      <c r="M3375" s="73" t="str">
        <f t="shared" si="788"/>
        <v/>
      </c>
      <c r="N3375" s="4"/>
      <c r="O3375" s="78" t="str">
        <f t="shared" si="789"/>
        <v/>
      </c>
      <c r="P3375" s="79" t="str">
        <f t="shared" si="790"/>
        <v/>
      </c>
      <c r="Q3375" s="4"/>
      <c r="R3375" s="90" t="str">
        <f t="shared" si="791"/>
        <v/>
      </c>
      <c r="S3375" s="4"/>
      <c r="Y3375" s="18" t="str">
        <f t="shared" si="792"/>
        <v/>
      </c>
      <c r="AA3375" s="18" t="str">
        <f t="shared" si="783"/>
        <v/>
      </c>
      <c r="AB3375" s="18" t="str">
        <f t="shared" si="784"/>
        <v/>
      </c>
      <c r="AC3375" s="18" t="str">
        <f t="shared" si="793"/>
        <v/>
      </c>
      <c r="AD3375" s="18" t="str">
        <f t="shared" si="793"/>
        <v/>
      </c>
      <c r="AE3375" s="18" t="str">
        <f t="shared" si="794"/>
        <v/>
      </c>
      <c r="AG3375" s="95" t="str">
        <f>IF($C3375="", "", IF(IFERROR(INDEX(Ingredients!C$11:C$310, MATCH($C3375, Ingredients!$B$11:$B$310, 0)), "")="", "", IFERROR(INDEX(Ingredients!C$11:C$310, MATCH($C3375, Ingredients!$B$11:$B$310, 0)), "")))</f>
        <v/>
      </c>
      <c r="AH3375" s="105" t="str">
        <f>IF($C3375="", "", IF(IFERROR(INDEX(Ingredients!D$11:D$310, MATCH($C3375, Ingredients!$B$11:$B$310, 0)), "")="", "", IFERROR(INDEX(Ingredients!D$11:D$310, MATCH($C3375, Ingredients!$B$11:$B$310, 0)), "")))</f>
        <v/>
      </c>
      <c r="AI3375" s="106" t="str">
        <f>IF($C3375="", "", IF(IFERROR(INDEX(Ingredients!E$11:E$310, MATCH($C3375, Ingredients!$B$11:$B$310, 0)), "")="", "", IFERROR(INDEX(Ingredients!E$11:E$310, MATCH($C3375, Ingredients!$B$11:$B$310, 0)), "")))</f>
        <v/>
      </c>
      <c r="AJ3375" s="108" t="str">
        <f>IF($C3375="", "", IF(IFERROR(INDEX(Ingredients!F$11:F$310, MATCH($C3375, Ingredients!$B$11:$B$310, 0)), "")="", "", IFERROR(INDEX(Ingredients!F$11:F$310, MATCH($C3375, Ingredients!$B$11:$B$310, 0)), "")))</f>
        <v/>
      </c>
      <c r="AK3375" s="106" t="str">
        <f>IF($C3375="", "", IF(IFERROR(INDEX(Ingredients!G$11:G$310, MATCH($C3375, Ingredients!$B$11:$B$310, 0)), "")="", "", IFERROR(INDEX(Ingredients!G$11:G$310, MATCH($C3375, Ingredients!$B$11:$B$310, 0)), "")))</f>
        <v/>
      </c>
      <c r="AL3375" s="79" t="str">
        <f>IF($C3375="", "", IF(IFERROR(INDEX(Ingredients!H$11:H$310, MATCH($C3375, Ingredients!$B$11:$B$310, 0)), "")="", "", IFERROR(INDEX(Ingredients!H$11:H$310, MATCH($C3375, Ingredients!$B$11:$B$310, 0)), "")))</f>
        <v/>
      </c>
      <c r="AN3375" s="83" t="str">
        <f t="shared" si="785"/>
        <v/>
      </c>
      <c r="AP3375" s="114" t="str">
        <f t="shared" si="795"/>
        <v/>
      </c>
      <c r="AR3375" s="117" t="str">
        <f>IF($C3375="", "", IF(IFERROR(INDEX(Ingredients!$AI$11:$AI$310, MATCH($C3375, Ingredients!$B$11:$B$310, 0)), "")="", "", IFERROR(INDEX(Ingredients!$AI$11:$AI$310, MATCH($C3375, Ingredients!$B$11:$B$310, 0)), "")))</f>
        <v/>
      </c>
      <c r="AT3375" s="120" t="str">
        <f t="shared" si="796"/>
        <v/>
      </c>
      <c r="AV3375" s="90" t="str">
        <f t="shared" si="786"/>
        <v/>
      </c>
      <c r="AX3375" s="90" t="str">
        <f>IF($AV3375="", "", COUNTIF($AV$11:$AV$5010, "&lt;"&amp;$AV3375)+1+COUNTIF($AV$11:$AV3375, $AV3375)-1)</f>
        <v/>
      </c>
      <c r="AZ3375" s="111" t="str">
        <f>IF($B3375="", "", SUMIF('Shopping List'!$AV$11:$AV$25, $B3375, 'Shopping List'!$BN$11:$BN$25))</f>
        <v/>
      </c>
      <c r="BB3375" s="117" t="str">
        <f t="shared" si="797"/>
        <v/>
      </c>
    </row>
    <row r="3376" spans="1:54" x14ac:dyDescent="0.25">
      <c r="A3376" s="4"/>
      <c r="B3376" s="37"/>
      <c r="C3376" s="124"/>
      <c r="D3376" s="39"/>
      <c r="E3376" s="125"/>
      <c r="F3376" s="48"/>
      <c r="G3376" s="4"/>
      <c r="H3376" s="4"/>
      <c r="I3376" s="95" t="str">
        <f>IF($C3376="", "", IF(IFERROR(INDEX(Ingredients!$C$11:$C$310, MATCH($C3376, Ingredients!$B$11:$B$310, 0)), "")="", "", IFERROR(INDEX(Ingredients!$C$11:$C$310, MATCH($C3376, Ingredients!$B$11:$B$310, 0)), "")))</f>
        <v/>
      </c>
      <c r="J3376" s="73" t="str">
        <f>IF($B3376="", "", IF(IFERROR(INDEX(Meals!$C$11:$C$260, MATCH($B3376, Meals!$B$11:$B$260, 0)), "")="", "", IFERROR(INDEX(Meals!$C$11:$C$260, MATCH($B3376, Meals!$B$11:$B$260, 0)), "")))</f>
        <v/>
      </c>
      <c r="K3376" s="4"/>
      <c r="L3376" s="72" t="str">
        <f t="shared" si="787"/>
        <v/>
      </c>
      <c r="M3376" s="73" t="str">
        <f t="shared" si="788"/>
        <v/>
      </c>
      <c r="N3376" s="4"/>
      <c r="O3376" s="78" t="str">
        <f t="shared" si="789"/>
        <v/>
      </c>
      <c r="P3376" s="79" t="str">
        <f t="shared" si="790"/>
        <v/>
      </c>
      <c r="Q3376" s="4"/>
      <c r="R3376" s="90" t="str">
        <f t="shared" si="791"/>
        <v/>
      </c>
      <c r="S3376" s="4"/>
      <c r="Y3376" s="18" t="str">
        <f t="shared" si="792"/>
        <v/>
      </c>
      <c r="AA3376" s="18" t="str">
        <f t="shared" si="783"/>
        <v/>
      </c>
      <c r="AB3376" s="18" t="str">
        <f t="shared" si="784"/>
        <v/>
      </c>
      <c r="AC3376" s="18" t="str">
        <f t="shared" si="793"/>
        <v/>
      </c>
      <c r="AD3376" s="18" t="str">
        <f t="shared" si="793"/>
        <v/>
      </c>
      <c r="AE3376" s="18" t="str">
        <f t="shared" si="794"/>
        <v/>
      </c>
      <c r="AG3376" s="95" t="str">
        <f>IF($C3376="", "", IF(IFERROR(INDEX(Ingredients!C$11:C$310, MATCH($C3376, Ingredients!$B$11:$B$310, 0)), "")="", "", IFERROR(INDEX(Ingredients!C$11:C$310, MATCH($C3376, Ingredients!$B$11:$B$310, 0)), "")))</f>
        <v/>
      </c>
      <c r="AH3376" s="105" t="str">
        <f>IF($C3376="", "", IF(IFERROR(INDEX(Ingredients!D$11:D$310, MATCH($C3376, Ingredients!$B$11:$B$310, 0)), "")="", "", IFERROR(INDEX(Ingredients!D$11:D$310, MATCH($C3376, Ingredients!$B$11:$B$310, 0)), "")))</f>
        <v/>
      </c>
      <c r="AI3376" s="106" t="str">
        <f>IF($C3376="", "", IF(IFERROR(INDEX(Ingredients!E$11:E$310, MATCH($C3376, Ingredients!$B$11:$B$310, 0)), "")="", "", IFERROR(INDEX(Ingredients!E$11:E$310, MATCH($C3376, Ingredients!$B$11:$B$310, 0)), "")))</f>
        <v/>
      </c>
      <c r="AJ3376" s="108" t="str">
        <f>IF($C3376="", "", IF(IFERROR(INDEX(Ingredients!F$11:F$310, MATCH($C3376, Ingredients!$B$11:$B$310, 0)), "")="", "", IFERROR(INDEX(Ingredients!F$11:F$310, MATCH($C3376, Ingredients!$B$11:$B$310, 0)), "")))</f>
        <v/>
      </c>
      <c r="AK3376" s="106" t="str">
        <f>IF($C3376="", "", IF(IFERROR(INDEX(Ingredients!G$11:G$310, MATCH($C3376, Ingredients!$B$11:$B$310, 0)), "")="", "", IFERROR(INDEX(Ingredients!G$11:G$310, MATCH($C3376, Ingredients!$B$11:$B$310, 0)), "")))</f>
        <v/>
      </c>
      <c r="AL3376" s="79" t="str">
        <f>IF($C3376="", "", IF(IFERROR(INDEX(Ingredients!H$11:H$310, MATCH($C3376, Ingredients!$B$11:$B$310, 0)), "")="", "", IFERROR(INDEX(Ingredients!H$11:H$310, MATCH($C3376, Ingredients!$B$11:$B$310, 0)), "")))</f>
        <v/>
      </c>
      <c r="AN3376" s="83" t="str">
        <f t="shared" si="785"/>
        <v/>
      </c>
      <c r="AP3376" s="114" t="str">
        <f t="shared" si="795"/>
        <v/>
      </c>
      <c r="AR3376" s="117" t="str">
        <f>IF($C3376="", "", IF(IFERROR(INDEX(Ingredients!$AI$11:$AI$310, MATCH($C3376, Ingredients!$B$11:$B$310, 0)), "")="", "", IFERROR(INDEX(Ingredients!$AI$11:$AI$310, MATCH($C3376, Ingredients!$B$11:$B$310, 0)), "")))</f>
        <v/>
      </c>
      <c r="AT3376" s="120" t="str">
        <f t="shared" si="796"/>
        <v/>
      </c>
      <c r="AV3376" s="90" t="str">
        <f t="shared" si="786"/>
        <v/>
      </c>
      <c r="AX3376" s="90" t="str">
        <f>IF($AV3376="", "", COUNTIF($AV$11:$AV$5010, "&lt;"&amp;$AV3376)+1+COUNTIF($AV$11:$AV3376, $AV3376)-1)</f>
        <v/>
      </c>
      <c r="AZ3376" s="111" t="str">
        <f>IF($B3376="", "", SUMIF('Shopping List'!$AV$11:$AV$25, $B3376, 'Shopping List'!$BN$11:$BN$25))</f>
        <v/>
      </c>
      <c r="BB3376" s="117" t="str">
        <f t="shared" si="797"/>
        <v/>
      </c>
    </row>
    <row r="3377" spans="1:54" x14ac:dyDescent="0.25">
      <c r="A3377" s="4"/>
      <c r="B3377" s="37"/>
      <c r="C3377" s="124"/>
      <c r="D3377" s="39"/>
      <c r="E3377" s="125"/>
      <c r="F3377" s="48"/>
      <c r="G3377" s="4"/>
      <c r="H3377" s="4"/>
      <c r="I3377" s="95" t="str">
        <f>IF($C3377="", "", IF(IFERROR(INDEX(Ingredients!$C$11:$C$310, MATCH($C3377, Ingredients!$B$11:$B$310, 0)), "")="", "", IFERROR(INDEX(Ingredients!$C$11:$C$310, MATCH($C3377, Ingredients!$B$11:$B$310, 0)), "")))</f>
        <v/>
      </c>
      <c r="J3377" s="73" t="str">
        <f>IF($B3377="", "", IF(IFERROR(INDEX(Meals!$C$11:$C$260, MATCH($B3377, Meals!$B$11:$B$260, 0)), "")="", "", IFERROR(INDEX(Meals!$C$11:$C$260, MATCH($B3377, Meals!$B$11:$B$260, 0)), "")))</f>
        <v/>
      </c>
      <c r="K3377" s="4"/>
      <c r="L3377" s="72" t="str">
        <f t="shared" si="787"/>
        <v/>
      </c>
      <c r="M3377" s="73" t="str">
        <f t="shared" si="788"/>
        <v/>
      </c>
      <c r="N3377" s="4"/>
      <c r="O3377" s="78" t="str">
        <f t="shared" si="789"/>
        <v/>
      </c>
      <c r="P3377" s="79" t="str">
        <f t="shared" si="790"/>
        <v/>
      </c>
      <c r="Q3377" s="4"/>
      <c r="R3377" s="90" t="str">
        <f t="shared" si="791"/>
        <v/>
      </c>
      <c r="S3377" s="4"/>
      <c r="Y3377" s="18" t="str">
        <f t="shared" si="792"/>
        <v/>
      </c>
      <c r="AA3377" s="18" t="str">
        <f t="shared" si="783"/>
        <v/>
      </c>
      <c r="AB3377" s="18" t="str">
        <f t="shared" si="784"/>
        <v/>
      </c>
      <c r="AC3377" s="18" t="str">
        <f t="shared" si="793"/>
        <v/>
      </c>
      <c r="AD3377" s="18" t="str">
        <f t="shared" si="793"/>
        <v/>
      </c>
      <c r="AE3377" s="18" t="str">
        <f t="shared" si="794"/>
        <v/>
      </c>
      <c r="AG3377" s="95" t="str">
        <f>IF($C3377="", "", IF(IFERROR(INDEX(Ingredients!C$11:C$310, MATCH($C3377, Ingredients!$B$11:$B$310, 0)), "")="", "", IFERROR(INDEX(Ingredients!C$11:C$310, MATCH($C3377, Ingredients!$B$11:$B$310, 0)), "")))</f>
        <v/>
      </c>
      <c r="AH3377" s="105" t="str">
        <f>IF($C3377="", "", IF(IFERROR(INDEX(Ingredients!D$11:D$310, MATCH($C3377, Ingredients!$B$11:$B$310, 0)), "")="", "", IFERROR(INDEX(Ingredients!D$11:D$310, MATCH($C3377, Ingredients!$B$11:$B$310, 0)), "")))</f>
        <v/>
      </c>
      <c r="AI3377" s="106" t="str">
        <f>IF($C3377="", "", IF(IFERROR(INDEX(Ingredients!E$11:E$310, MATCH($C3377, Ingredients!$B$11:$B$310, 0)), "")="", "", IFERROR(INDEX(Ingredients!E$11:E$310, MATCH($C3377, Ingredients!$B$11:$B$310, 0)), "")))</f>
        <v/>
      </c>
      <c r="AJ3377" s="108" t="str">
        <f>IF($C3377="", "", IF(IFERROR(INDEX(Ingredients!F$11:F$310, MATCH($C3377, Ingredients!$B$11:$B$310, 0)), "")="", "", IFERROR(INDEX(Ingredients!F$11:F$310, MATCH($C3377, Ingredients!$B$11:$B$310, 0)), "")))</f>
        <v/>
      </c>
      <c r="AK3377" s="106" t="str">
        <f>IF($C3377="", "", IF(IFERROR(INDEX(Ingredients!G$11:G$310, MATCH($C3377, Ingredients!$B$11:$B$310, 0)), "")="", "", IFERROR(INDEX(Ingredients!G$11:G$310, MATCH($C3377, Ingredients!$B$11:$B$310, 0)), "")))</f>
        <v/>
      </c>
      <c r="AL3377" s="79" t="str">
        <f>IF($C3377="", "", IF(IFERROR(INDEX(Ingredients!H$11:H$310, MATCH($C3377, Ingredients!$B$11:$B$310, 0)), "")="", "", IFERROR(INDEX(Ingredients!H$11:H$310, MATCH($C3377, Ingredients!$B$11:$B$310, 0)), "")))</f>
        <v/>
      </c>
      <c r="AN3377" s="83" t="str">
        <f t="shared" si="785"/>
        <v/>
      </c>
      <c r="AP3377" s="114" t="str">
        <f t="shared" si="795"/>
        <v/>
      </c>
      <c r="AR3377" s="117" t="str">
        <f>IF($C3377="", "", IF(IFERROR(INDEX(Ingredients!$AI$11:$AI$310, MATCH($C3377, Ingredients!$B$11:$B$310, 0)), "")="", "", IFERROR(INDEX(Ingredients!$AI$11:$AI$310, MATCH($C3377, Ingredients!$B$11:$B$310, 0)), "")))</f>
        <v/>
      </c>
      <c r="AT3377" s="120" t="str">
        <f t="shared" si="796"/>
        <v/>
      </c>
      <c r="AV3377" s="90" t="str">
        <f t="shared" si="786"/>
        <v/>
      </c>
      <c r="AX3377" s="90" t="str">
        <f>IF($AV3377="", "", COUNTIF($AV$11:$AV$5010, "&lt;"&amp;$AV3377)+1+COUNTIF($AV$11:$AV3377, $AV3377)-1)</f>
        <v/>
      </c>
      <c r="AZ3377" s="111" t="str">
        <f>IF($B3377="", "", SUMIF('Shopping List'!$AV$11:$AV$25, $B3377, 'Shopping List'!$BN$11:$BN$25))</f>
        <v/>
      </c>
      <c r="BB3377" s="117" t="str">
        <f t="shared" si="797"/>
        <v/>
      </c>
    </row>
    <row r="3378" spans="1:54" x14ac:dyDescent="0.25">
      <c r="A3378" s="4"/>
      <c r="B3378" s="37"/>
      <c r="C3378" s="124"/>
      <c r="D3378" s="39"/>
      <c r="E3378" s="125"/>
      <c r="F3378" s="48"/>
      <c r="G3378" s="4"/>
      <c r="H3378" s="4"/>
      <c r="I3378" s="95" t="str">
        <f>IF($C3378="", "", IF(IFERROR(INDEX(Ingredients!$C$11:$C$310, MATCH($C3378, Ingredients!$B$11:$B$310, 0)), "")="", "", IFERROR(INDEX(Ingredients!$C$11:$C$310, MATCH($C3378, Ingredients!$B$11:$B$310, 0)), "")))</f>
        <v/>
      </c>
      <c r="J3378" s="73" t="str">
        <f>IF($B3378="", "", IF(IFERROR(INDEX(Meals!$C$11:$C$260, MATCH($B3378, Meals!$B$11:$B$260, 0)), "")="", "", IFERROR(INDEX(Meals!$C$11:$C$260, MATCH($B3378, Meals!$B$11:$B$260, 0)), "")))</f>
        <v/>
      </c>
      <c r="K3378" s="4"/>
      <c r="L3378" s="72" t="str">
        <f t="shared" si="787"/>
        <v/>
      </c>
      <c r="M3378" s="73" t="str">
        <f t="shared" si="788"/>
        <v/>
      </c>
      <c r="N3378" s="4"/>
      <c r="O3378" s="78" t="str">
        <f t="shared" si="789"/>
        <v/>
      </c>
      <c r="P3378" s="79" t="str">
        <f t="shared" si="790"/>
        <v/>
      </c>
      <c r="Q3378" s="4"/>
      <c r="R3378" s="90" t="str">
        <f t="shared" si="791"/>
        <v/>
      </c>
      <c r="S3378" s="4"/>
      <c r="Y3378" s="18" t="str">
        <f t="shared" si="792"/>
        <v/>
      </c>
      <c r="AA3378" s="18" t="str">
        <f t="shared" si="783"/>
        <v/>
      </c>
      <c r="AB3378" s="18" t="str">
        <f t="shared" si="784"/>
        <v/>
      </c>
      <c r="AC3378" s="18" t="str">
        <f t="shared" si="793"/>
        <v/>
      </c>
      <c r="AD3378" s="18" t="str">
        <f t="shared" si="793"/>
        <v/>
      </c>
      <c r="AE3378" s="18" t="str">
        <f t="shared" si="794"/>
        <v/>
      </c>
      <c r="AG3378" s="95" t="str">
        <f>IF($C3378="", "", IF(IFERROR(INDEX(Ingredients!C$11:C$310, MATCH($C3378, Ingredients!$B$11:$B$310, 0)), "")="", "", IFERROR(INDEX(Ingredients!C$11:C$310, MATCH($C3378, Ingredients!$B$11:$B$310, 0)), "")))</f>
        <v/>
      </c>
      <c r="AH3378" s="105" t="str">
        <f>IF($C3378="", "", IF(IFERROR(INDEX(Ingredients!D$11:D$310, MATCH($C3378, Ingredients!$B$11:$B$310, 0)), "")="", "", IFERROR(INDEX(Ingredients!D$11:D$310, MATCH($C3378, Ingredients!$B$11:$B$310, 0)), "")))</f>
        <v/>
      </c>
      <c r="AI3378" s="106" t="str">
        <f>IF($C3378="", "", IF(IFERROR(INDEX(Ingredients!E$11:E$310, MATCH($C3378, Ingredients!$B$11:$B$310, 0)), "")="", "", IFERROR(INDEX(Ingredients!E$11:E$310, MATCH($C3378, Ingredients!$B$11:$B$310, 0)), "")))</f>
        <v/>
      </c>
      <c r="AJ3378" s="108" t="str">
        <f>IF($C3378="", "", IF(IFERROR(INDEX(Ingredients!F$11:F$310, MATCH($C3378, Ingredients!$B$11:$B$310, 0)), "")="", "", IFERROR(INDEX(Ingredients!F$11:F$310, MATCH($C3378, Ingredients!$B$11:$B$310, 0)), "")))</f>
        <v/>
      </c>
      <c r="AK3378" s="106" t="str">
        <f>IF($C3378="", "", IF(IFERROR(INDEX(Ingredients!G$11:G$310, MATCH($C3378, Ingredients!$B$11:$B$310, 0)), "")="", "", IFERROR(INDEX(Ingredients!G$11:G$310, MATCH($C3378, Ingredients!$B$11:$B$310, 0)), "")))</f>
        <v/>
      </c>
      <c r="AL3378" s="79" t="str">
        <f>IF($C3378="", "", IF(IFERROR(INDEX(Ingredients!H$11:H$310, MATCH($C3378, Ingredients!$B$11:$B$310, 0)), "")="", "", IFERROR(INDEX(Ingredients!H$11:H$310, MATCH($C3378, Ingredients!$B$11:$B$310, 0)), "")))</f>
        <v/>
      </c>
      <c r="AN3378" s="83" t="str">
        <f t="shared" si="785"/>
        <v/>
      </c>
      <c r="AP3378" s="114" t="str">
        <f t="shared" si="795"/>
        <v/>
      </c>
      <c r="AR3378" s="117" t="str">
        <f>IF($C3378="", "", IF(IFERROR(INDEX(Ingredients!$AI$11:$AI$310, MATCH($C3378, Ingredients!$B$11:$B$310, 0)), "")="", "", IFERROR(INDEX(Ingredients!$AI$11:$AI$310, MATCH($C3378, Ingredients!$B$11:$B$310, 0)), "")))</f>
        <v/>
      </c>
      <c r="AT3378" s="120" t="str">
        <f t="shared" si="796"/>
        <v/>
      </c>
      <c r="AV3378" s="90" t="str">
        <f t="shared" si="786"/>
        <v/>
      </c>
      <c r="AX3378" s="90" t="str">
        <f>IF($AV3378="", "", COUNTIF($AV$11:$AV$5010, "&lt;"&amp;$AV3378)+1+COUNTIF($AV$11:$AV3378, $AV3378)-1)</f>
        <v/>
      </c>
      <c r="AZ3378" s="111" t="str">
        <f>IF($B3378="", "", SUMIF('Shopping List'!$AV$11:$AV$25, $B3378, 'Shopping List'!$BN$11:$BN$25))</f>
        <v/>
      </c>
      <c r="BB3378" s="117" t="str">
        <f t="shared" si="797"/>
        <v/>
      </c>
    </row>
    <row r="3379" spans="1:54" x14ac:dyDescent="0.25">
      <c r="A3379" s="4"/>
      <c r="B3379" s="37"/>
      <c r="C3379" s="124"/>
      <c r="D3379" s="39"/>
      <c r="E3379" s="125"/>
      <c r="F3379" s="48"/>
      <c r="G3379" s="4"/>
      <c r="H3379" s="4"/>
      <c r="I3379" s="95" t="str">
        <f>IF($C3379="", "", IF(IFERROR(INDEX(Ingredients!$C$11:$C$310, MATCH($C3379, Ingredients!$B$11:$B$310, 0)), "")="", "", IFERROR(INDEX(Ingredients!$C$11:$C$310, MATCH($C3379, Ingredients!$B$11:$B$310, 0)), "")))</f>
        <v/>
      </c>
      <c r="J3379" s="73" t="str">
        <f>IF($B3379="", "", IF(IFERROR(INDEX(Meals!$C$11:$C$260, MATCH($B3379, Meals!$B$11:$B$260, 0)), "")="", "", IFERROR(INDEX(Meals!$C$11:$C$260, MATCH($B3379, Meals!$B$11:$B$260, 0)), "")))</f>
        <v/>
      </c>
      <c r="K3379" s="4"/>
      <c r="L3379" s="72" t="str">
        <f t="shared" si="787"/>
        <v/>
      </c>
      <c r="M3379" s="73" t="str">
        <f t="shared" si="788"/>
        <v/>
      </c>
      <c r="N3379" s="4"/>
      <c r="O3379" s="78" t="str">
        <f t="shared" si="789"/>
        <v/>
      </c>
      <c r="P3379" s="79" t="str">
        <f t="shared" si="790"/>
        <v/>
      </c>
      <c r="Q3379" s="4"/>
      <c r="R3379" s="90" t="str">
        <f t="shared" si="791"/>
        <v/>
      </c>
      <c r="S3379" s="4"/>
      <c r="Y3379" s="18" t="str">
        <f t="shared" si="792"/>
        <v/>
      </c>
      <c r="AA3379" s="18" t="str">
        <f t="shared" si="783"/>
        <v/>
      </c>
      <c r="AB3379" s="18" t="str">
        <f t="shared" si="784"/>
        <v/>
      </c>
      <c r="AC3379" s="18" t="str">
        <f t="shared" si="793"/>
        <v/>
      </c>
      <c r="AD3379" s="18" t="str">
        <f t="shared" si="793"/>
        <v/>
      </c>
      <c r="AE3379" s="18" t="str">
        <f t="shared" si="794"/>
        <v/>
      </c>
      <c r="AG3379" s="95" t="str">
        <f>IF($C3379="", "", IF(IFERROR(INDEX(Ingredients!C$11:C$310, MATCH($C3379, Ingredients!$B$11:$B$310, 0)), "")="", "", IFERROR(INDEX(Ingredients!C$11:C$310, MATCH($C3379, Ingredients!$B$11:$B$310, 0)), "")))</f>
        <v/>
      </c>
      <c r="AH3379" s="105" t="str">
        <f>IF($C3379="", "", IF(IFERROR(INDEX(Ingredients!D$11:D$310, MATCH($C3379, Ingredients!$B$11:$B$310, 0)), "")="", "", IFERROR(INDEX(Ingredients!D$11:D$310, MATCH($C3379, Ingredients!$B$11:$B$310, 0)), "")))</f>
        <v/>
      </c>
      <c r="AI3379" s="106" t="str">
        <f>IF($C3379="", "", IF(IFERROR(INDEX(Ingredients!E$11:E$310, MATCH($C3379, Ingredients!$B$11:$B$310, 0)), "")="", "", IFERROR(INDEX(Ingredients!E$11:E$310, MATCH($C3379, Ingredients!$B$11:$B$310, 0)), "")))</f>
        <v/>
      </c>
      <c r="AJ3379" s="108" t="str">
        <f>IF($C3379="", "", IF(IFERROR(INDEX(Ingredients!F$11:F$310, MATCH($C3379, Ingredients!$B$11:$B$310, 0)), "")="", "", IFERROR(INDEX(Ingredients!F$11:F$310, MATCH($C3379, Ingredients!$B$11:$B$310, 0)), "")))</f>
        <v/>
      </c>
      <c r="AK3379" s="106" t="str">
        <f>IF($C3379="", "", IF(IFERROR(INDEX(Ingredients!G$11:G$310, MATCH($C3379, Ingredients!$B$11:$B$310, 0)), "")="", "", IFERROR(INDEX(Ingredients!G$11:G$310, MATCH($C3379, Ingredients!$B$11:$B$310, 0)), "")))</f>
        <v/>
      </c>
      <c r="AL3379" s="79" t="str">
        <f>IF($C3379="", "", IF(IFERROR(INDEX(Ingredients!H$11:H$310, MATCH($C3379, Ingredients!$B$11:$B$310, 0)), "")="", "", IFERROR(INDEX(Ingredients!H$11:H$310, MATCH($C3379, Ingredients!$B$11:$B$310, 0)), "")))</f>
        <v/>
      </c>
      <c r="AN3379" s="83" t="str">
        <f t="shared" si="785"/>
        <v/>
      </c>
      <c r="AP3379" s="114" t="str">
        <f t="shared" si="795"/>
        <v/>
      </c>
      <c r="AR3379" s="117" t="str">
        <f>IF($C3379="", "", IF(IFERROR(INDEX(Ingredients!$AI$11:$AI$310, MATCH($C3379, Ingredients!$B$11:$B$310, 0)), "")="", "", IFERROR(INDEX(Ingredients!$AI$11:$AI$310, MATCH($C3379, Ingredients!$B$11:$B$310, 0)), "")))</f>
        <v/>
      </c>
      <c r="AT3379" s="120" t="str">
        <f t="shared" si="796"/>
        <v/>
      </c>
      <c r="AV3379" s="90" t="str">
        <f t="shared" si="786"/>
        <v/>
      </c>
      <c r="AX3379" s="90" t="str">
        <f>IF($AV3379="", "", COUNTIF($AV$11:$AV$5010, "&lt;"&amp;$AV3379)+1+COUNTIF($AV$11:$AV3379, $AV3379)-1)</f>
        <v/>
      </c>
      <c r="AZ3379" s="111" t="str">
        <f>IF($B3379="", "", SUMIF('Shopping List'!$AV$11:$AV$25, $B3379, 'Shopping List'!$BN$11:$BN$25))</f>
        <v/>
      </c>
      <c r="BB3379" s="117" t="str">
        <f t="shared" si="797"/>
        <v/>
      </c>
    </row>
    <row r="3380" spans="1:54" x14ac:dyDescent="0.25">
      <c r="A3380" s="4"/>
      <c r="B3380" s="37"/>
      <c r="C3380" s="124"/>
      <c r="D3380" s="39"/>
      <c r="E3380" s="125"/>
      <c r="F3380" s="48"/>
      <c r="G3380" s="4"/>
      <c r="H3380" s="4"/>
      <c r="I3380" s="95" t="str">
        <f>IF($C3380="", "", IF(IFERROR(INDEX(Ingredients!$C$11:$C$310, MATCH($C3380, Ingredients!$B$11:$B$310, 0)), "")="", "", IFERROR(INDEX(Ingredients!$C$11:$C$310, MATCH($C3380, Ingredients!$B$11:$B$310, 0)), "")))</f>
        <v/>
      </c>
      <c r="J3380" s="73" t="str">
        <f>IF($B3380="", "", IF(IFERROR(INDEX(Meals!$C$11:$C$260, MATCH($B3380, Meals!$B$11:$B$260, 0)), "")="", "", IFERROR(INDEX(Meals!$C$11:$C$260, MATCH($B3380, Meals!$B$11:$B$260, 0)), "")))</f>
        <v/>
      </c>
      <c r="K3380" s="4"/>
      <c r="L3380" s="72" t="str">
        <f t="shared" si="787"/>
        <v/>
      </c>
      <c r="M3380" s="73" t="str">
        <f t="shared" si="788"/>
        <v/>
      </c>
      <c r="N3380" s="4"/>
      <c r="O3380" s="78" t="str">
        <f t="shared" si="789"/>
        <v/>
      </c>
      <c r="P3380" s="79" t="str">
        <f t="shared" si="790"/>
        <v/>
      </c>
      <c r="Q3380" s="4"/>
      <c r="R3380" s="90" t="str">
        <f t="shared" si="791"/>
        <v/>
      </c>
      <c r="S3380" s="4"/>
      <c r="Y3380" s="18" t="str">
        <f t="shared" si="792"/>
        <v/>
      </c>
      <c r="AA3380" s="18" t="str">
        <f t="shared" si="783"/>
        <v/>
      </c>
      <c r="AB3380" s="18" t="str">
        <f t="shared" si="784"/>
        <v/>
      </c>
      <c r="AC3380" s="18" t="str">
        <f t="shared" si="793"/>
        <v/>
      </c>
      <c r="AD3380" s="18" t="str">
        <f t="shared" si="793"/>
        <v/>
      </c>
      <c r="AE3380" s="18" t="str">
        <f t="shared" si="794"/>
        <v/>
      </c>
      <c r="AG3380" s="95" t="str">
        <f>IF($C3380="", "", IF(IFERROR(INDEX(Ingredients!C$11:C$310, MATCH($C3380, Ingredients!$B$11:$B$310, 0)), "")="", "", IFERROR(INDEX(Ingredients!C$11:C$310, MATCH($C3380, Ingredients!$B$11:$B$310, 0)), "")))</f>
        <v/>
      </c>
      <c r="AH3380" s="105" t="str">
        <f>IF($C3380="", "", IF(IFERROR(INDEX(Ingredients!D$11:D$310, MATCH($C3380, Ingredients!$B$11:$B$310, 0)), "")="", "", IFERROR(INDEX(Ingredients!D$11:D$310, MATCH($C3380, Ingredients!$B$11:$B$310, 0)), "")))</f>
        <v/>
      </c>
      <c r="AI3380" s="106" t="str">
        <f>IF($C3380="", "", IF(IFERROR(INDEX(Ingredients!E$11:E$310, MATCH($C3380, Ingredients!$B$11:$B$310, 0)), "")="", "", IFERROR(INDEX(Ingredients!E$11:E$310, MATCH($C3380, Ingredients!$B$11:$B$310, 0)), "")))</f>
        <v/>
      </c>
      <c r="AJ3380" s="108" t="str">
        <f>IF($C3380="", "", IF(IFERROR(INDEX(Ingredients!F$11:F$310, MATCH($C3380, Ingredients!$B$11:$B$310, 0)), "")="", "", IFERROR(INDEX(Ingredients!F$11:F$310, MATCH($C3380, Ingredients!$B$11:$B$310, 0)), "")))</f>
        <v/>
      </c>
      <c r="AK3380" s="106" t="str">
        <f>IF($C3380="", "", IF(IFERROR(INDEX(Ingredients!G$11:G$310, MATCH($C3380, Ingredients!$B$11:$B$310, 0)), "")="", "", IFERROR(INDEX(Ingredients!G$11:G$310, MATCH($C3380, Ingredients!$B$11:$B$310, 0)), "")))</f>
        <v/>
      </c>
      <c r="AL3380" s="79" t="str">
        <f>IF($C3380="", "", IF(IFERROR(INDEX(Ingredients!H$11:H$310, MATCH($C3380, Ingredients!$B$11:$B$310, 0)), "")="", "", IFERROR(INDEX(Ingredients!H$11:H$310, MATCH($C3380, Ingredients!$B$11:$B$310, 0)), "")))</f>
        <v/>
      </c>
      <c r="AN3380" s="83" t="str">
        <f t="shared" si="785"/>
        <v/>
      </c>
      <c r="AP3380" s="114" t="str">
        <f t="shared" si="795"/>
        <v/>
      </c>
      <c r="AR3380" s="117" t="str">
        <f>IF($C3380="", "", IF(IFERROR(INDEX(Ingredients!$AI$11:$AI$310, MATCH($C3380, Ingredients!$B$11:$B$310, 0)), "")="", "", IFERROR(INDEX(Ingredients!$AI$11:$AI$310, MATCH($C3380, Ingredients!$B$11:$B$310, 0)), "")))</f>
        <v/>
      </c>
      <c r="AT3380" s="120" t="str">
        <f t="shared" si="796"/>
        <v/>
      </c>
      <c r="AV3380" s="90" t="str">
        <f t="shared" si="786"/>
        <v/>
      </c>
      <c r="AX3380" s="90" t="str">
        <f>IF($AV3380="", "", COUNTIF($AV$11:$AV$5010, "&lt;"&amp;$AV3380)+1+COUNTIF($AV$11:$AV3380, $AV3380)-1)</f>
        <v/>
      </c>
      <c r="AZ3380" s="111" t="str">
        <f>IF($B3380="", "", SUMIF('Shopping List'!$AV$11:$AV$25, $B3380, 'Shopping List'!$BN$11:$BN$25))</f>
        <v/>
      </c>
      <c r="BB3380" s="117" t="str">
        <f t="shared" si="797"/>
        <v/>
      </c>
    </row>
    <row r="3381" spans="1:54" x14ac:dyDescent="0.25">
      <c r="A3381" s="4"/>
      <c r="B3381" s="37"/>
      <c r="C3381" s="124"/>
      <c r="D3381" s="39"/>
      <c r="E3381" s="125"/>
      <c r="F3381" s="48"/>
      <c r="G3381" s="4"/>
      <c r="H3381" s="4"/>
      <c r="I3381" s="95" t="str">
        <f>IF($C3381="", "", IF(IFERROR(INDEX(Ingredients!$C$11:$C$310, MATCH($C3381, Ingredients!$B$11:$B$310, 0)), "")="", "", IFERROR(INDEX(Ingredients!$C$11:$C$310, MATCH($C3381, Ingredients!$B$11:$B$310, 0)), "")))</f>
        <v/>
      </c>
      <c r="J3381" s="73" t="str">
        <f>IF($B3381="", "", IF(IFERROR(INDEX(Meals!$C$11:$C$260, MATCH($B3381, Meals!$B$11:$B$260, 0)), "")="", "", IFERROR(INDEX(Meals!$C$11:$C$260, MATCH($B3381, Meals!$B$11:$B$260, 0)), "")))</f>
        <v/>
      </c>
      <c r="K3381" s="4"/>
      <c r="L3381" s="72" t="str">
        <f t="shared" si="787"/>
        <v/>
      </c>
      <c r="M3381" s="73" t="str">
        <f t="shared" si="788"/>
        <v/>
      </c>
      <c r="N3381" s="4"/>
      <c r="O3381" s="78" t="str">
        <f t="shared" si="789"/>
        <v/>
      </c>
      <c r="P3381" s="79" t="str">
        <f t="shared" si="790"/>
        <v/>
      </c>
      <c r="Q3381" s="4"/>
      <c r="R3381" s="90" t="str">
        <f t="shared" si="791"/>
        <v/>
      </c>
      <c r="S3381" s="4"/>
      <c r="Y3381" s="18" t="str">
        <f t="shared" si="792"/>
        <v/>
      </c>
      <c r="AA3381" s="18" t="str">
        <f t="shared" si="783"/>
        <v/>
      </c>
      <c r="AB3381" s="18" t="str">
        <f t="shared" si="784"/>
        <v/>
      </c>
      <c r="AC3381" s="18" t="str">
        <f t="shared" si="793"/>
        <v/>
      </c>
      <c r="AD3381" s="18" t="str">
        <f t="shared" si="793"/>
        <v/>
      </c>
      <c r="AE3381" s="18" t="str">
        <f t="shared" si="794"/>
        <v/>
      </c>
      <c r="AG3381" s="95" t="str">
        <f>IF($C3381="", "", IF(IFERROR(INDEX(Ingredients!C$11:C$310, MATCH($C3381, Ingredients!$B$11:$B$310, 0)), "")="", "", IFERROR(INDEX(Ingredients!C$11:C$310, MATCH($C3381, Ingredients!$B$11:$B$310, 0)), "")))</f>
        <v/>
      </c>
      <c r="AH3381" s="105" t="str">
        <f>IF($C3381="", "", IF(IFERROR(INDEX(Ingredients!D$11:D$310, MATCH($C3381, Ingredients!$B$11:$B$310, 0)), "")="", "", IFERROR(INDEX(Ingredients!D$11:D$310, MATCH($C3381, Ingredients!$B$11:$B$310, 0)), "")))</f>
        <v/>
      </c>
      <c r="AI3381" s="106" t="str">
        <f>IF($C3381="", "", IF(IFERROR(INDEX(Ingredients!E$11:E$310, MATCH($C3381, Ingredients!$B$11:$B$310, 0)), "")="", "", IFERROR(INDEX(Ingredients!E$11:E$310, MATCH($C3381, Ingredients!$B$11:$B$310, 0)), "")))</f>
        <v/>
      </c>
      <c r="AJ3381" s="108" t="str">
        <f>IF($C3381="", "", IF(IFERROR(INDEX(Ingredients!F$11:F$310, MATCH($C3381, Ingredients!$B$11:$B$310, 0)), "")="", "", IFERROR(INDEX(Ingredients!F$11:F$310, MATCH($C3381, Ingredients!$B$11:$B$310, 0)), "")))</f>
        <v/>
      </c>
      <c r="AK3381" s="106" t="str">
        <f>IF($C3381="", "", IF(IFERROR(INDEX(Ingredients!G$11:G$310, MATCH($C3381, Ingredients!$B$11:$B$310, 0)), "")="", "", IFERROR(INDEX(Ingredients!G$11:G$310, MATCH($C3381, Ingredients!$B$11:$B$310, 0)), "")))</f>
        <v/>
      </c>
      <c r="AL3381" s="79" t="str">
        <f>IF($C3381="", "", IF(IFERROR(INDEX(Ingredients!H$11:H$310, MATCH($C3381, Ingredients!$B$11:$B$310, 0)), "")="", "", IFERROR(INDEX(Ingredients!H$11:H$310, MATCH($C3381, Ingredients!$B$11:$B$310, 0)), "")))</f>
        <v/>
      </c>
      <c r="AN3381" s="83" t="str">
        <f t="shared" si="785"/>
        <v/>
      </c>
      <c r="AP3381" s="114" t="str">
        <f t="shared" si="795"/>
        <v/>
      </c>
      <c r="AR3381" s="117" t="str">
        <f>IF($C3381="", "", IF(IFERROR(INDEX(Ingredients!$AI$11:$AI$310, MATCH($C3381, Ingredients!$B$11:$B$310, 0)), "")="", "", IFERROR(INDEX(Ingredients!$AI$11:$AI$310, MATCH($C3381, Ingredients!$B$11:$B$310, 0)), "")))</f>
        <v/>
      </c>
      <c r="AT3381" s="120" t="str">
        <f t="shared" si="796"/>
        <v/>
      </c>
      <c r="AV3381" s="90" t="str">
        <f t="shared" si="786"/>
        <v/>
      </c>
      <c r="AX3381" s="90" t="str">
        <f>IF($AV3381="", "", COUNTIF($AV$11:$AV$5010, "&lt;"&amp;$AV3381)+1+COUNTIF($AV$11:$AV3381, $AV3381)-1)</f>
        <v/>
      </c>
      <c r="AZ3381" s="111" t="str">
        <f>IF($B3381="", "", SUMIF('Shopping List'!$AV$11:$AV$25, $B3381, 'Shopping List'!$BN$11:$BN$25))</f>
        <v/>
      </c>
      <c r="BB3381" s="117" t="str">
        <f t="shared" si="797"/>
        <v/>
      </c>
    </row>
    <row r="3382" spans="1:54" x14ac:dyDescent="0.25">
      <c r="A3382" s="4"/>
      <c r="B3382" s="37"/>
      <c r="C3382" s="124"/>
      <c r="D3382" s="39"/>
      <c r="E3382" s="125"/>
      <c r="F3382" s="48"/>
      <c r="G3382" s="4"/>
      <c r="H3382" s="4"/>
      <c r="I3382" s="95" t="str">
        <f>IF($C3382="", "", IF(IFERROR(INDEX(Ingredients!$C$11:$C$310, MATCH($C3382, Ingredients!$B$11:$B$310, 0)), "")="", "", IFERROR(INDEX(Ingredients!$C$11:$C$310, MATCH($C3382, Ingredients!$B$11:$B$310, 0)), "")))</f>
        <v/>
      </c>
      <c r="J3382" s="73" t="str">
        <f>IF($B3382="", "", IF(IFERROR(INDEX(Meals!$C$11:$C$260, MATCH($B3382, Meals!$B$11:$B$260, 0)), "")="", "", IFERROR(INDEX(Meals!$C$11:$C$260, MATCH($B3382, Meals!$B$11:$B$260, 0)), "")))</f>
        <v/>
      </c>
      <c r="K3382" s="4"/>
      <c r="L3382" s="72" t="str">
        <f t="shared" si="787"/>
        <v/>
      </c>
      <c r="M3382" s="73" t="str">
        <f t="shared" si="788"/>
        <v/>
      </c>
      <c r="N3382" s="4"/>
      <c r="O3382" s="78" t="str">
        <f t="shared" si="789"/>
        <v/>
      </c>
      <c r="P3382" s="79" t="str">
        <f t="shared" si="790"/>
        <v/>
      </c>
      <c r="Q3382" s="4"/>
      <c r="R3382" s="90" t="str">
        <f t="shared" si="791"/>
        <v/>
      </c>
      <c r="S3382" s="4"/>
      <c r="Y3382" s="18" t="str">
        <f t="shared" si="792"/>
        <v/>
      </c>
      <c r="AA3382" s="18" t="str">
        <f t="shared" si="783"/>
        <v/>
      </c>
      <c r="AB3382" s="18" t="str">
        <f t="shared" si="784"/>
        <v/>
      </c>
      <c r="AC3382" s="18" t="str">
        <f t="shared" si="793"/>
        <v/>
      </c>
      <c r="AD3382" s="18" t="str">
        <f t="shared" si="793"/>
        <v/>
      </c>
      <c r="AE3382" s="18" t="str">
        <f t="shared" si="794"/>
        <v/>
      </c>
      <c r="AG3382" s="95" t="str">
        <f>IF($C3382="", "", IF(IFERROR(INDEX(Ingredients!C$11:C$310, MATCH($C3382, Ingredients!$B$11:$B$310, 0)), "")="", "", IFERROR(INDEX(Ingredients!C$11:C$310, MATCH($C3382, Ingredients!$B$11:$B$310, 0)), "")))</f>
        <v/>
      </c>
      <c r="AH3382" s="105" t="str">
        <f>IF($C3382="", "", IF(IFERROR(INDEX(Ingredients!D$11:D$310, MATCH($C3382, Ingredients!$B$11:$B$310, 0)), "")="", "", IFERROR(INDEX(Ingredients!D$11:D$310, MATCH($C3382, Ingredients!$B$11:$B$310, 0)), "")))</f>
        <v/>
      </c>
      <c r="AI3382" s="106" t="str">
        <f>IF($C3382="", "", IF(IFERROR(INDEX(Ingredients!E$11:E$310, MATCH($C3382, Ingredients!$B$11:$B$310, 0)), "")="", "", IFERROR(INDEX(Ingredients!E$11:E$310, MATCH($C3382, Ingredients!$B$11:$B$310, 0)), "")))</f>
        <v/>
      </c>
      <c r="AJ3382" s="108" t="str">
        <f>IF($C3382="", "", IF(IFERROR(INDEX(Ingredients!F$11:F$310, MATCH($C3382, Ingredients!$B$11:$B$310, 0)), "")="", "", IFERROR(INDEX(Ingredients!F$11:F$310, MATCH($C3382, Ingredients!$B$11:$B$310, 0)), "")))</f>
        <v/>
      </c>
      <c r="AK3382" s="106" t="str">
        <f>IF($C3382="", "", IF(IFERROR(INDEX(Ingredients!G$11:G$310, MATCH($C3382, Ingredients!$B$11:$B$310, 0)), "")="", "", IFERROR(INDEX(Ingredients!G$11:G$310, MATCH($C3382, Ingredients!$B$11:$B$310, 0)), "")))</f>
        <v/>
      </c>
      <c r="AL3382" s="79" t="str">
        <f>IF($C3382="", "", IF(IFERROR(INDEX(Ingredients!H$11:H$310, MATCH($C3382, Ingredients!$B$11:$B$310, 0)), "")="", "", IFERROR(INDEX(Ingredients!H$11:H$310, MATCH($C3382, Ingredients!$B$11:$B$310, 0)), "")))</f>
        <v/>
      </c>
      <c r="AN3382" s="83" t="str">
        <f t="shared" si="785"/>
        <v/>
      </c>
      <c r="AP3382" s="114" t="str">
        <f t="shared" si="795"/>
        <v/>
      </c>
      <c r="AR3382" s="117" t="str">
        <f>IF($C3382="", "", IF(IFERROR(INDEX(Ingredients!$AI$11:$AI$310, MATCH($C3382, Ingredients!$B$11:$B$310, 0)), "")="", "", IFERROR(INDEX(Ingredients!$AI$11:$AI$310, MATCH($C3382, Ingredients!$B$11:$B$310, 0)), "")))</f>
        <v/>
      </c>
      <c r="AT3382" s="120" t="str">
        <f t="shared" si="796"/>
        <v/>
      </c>
      <c r="AV3382" s="90" t="str">
        <f t="shared" si="786"/>
        <v/>
      </c>
      <c r="AX3382" s="90" t="str">
        <f>IF($AV3382="", "", COUNTIF($AV$11:$AV$5010, "&lt;"&amp;$AV3382)+1+COUNTIF($AV$11:$AV3382, $AV3382)-1)</f>
        <v/>
      </c>
      <c r="AZ3382" s="111" t="str">
        <f>IF($B3382="", "", SUMIF('Shopping List'!$AV$11:$AV$25, $B3382, 'Shopping List'!$BN$11:$BN$25))</f>
        <v/>
      </c>
      <c r="BB3382" s="117" t="str">
        <f t="shared" si="797"/>
        <v/>
      </c>
    </row>
    <row r="3383" spans="1:54" x14ac:dyDescent="0.25">
      <c r="A3383" s="4"/>
      <c r="B3383" s="37"/>
      <c r="C3383" s="124"/>
      <c r="D3383" s="39"/>
      <c r="E3383" s="125"/>
      <c r="F3383" s="48"/>
      <c r="G3383" s="4"/>
      <c r="H3383" s="4"/>
      <c r="I3383" s="95" t="str">
        <f>IF($C3383="", "", IF(IFERROR(INDEX(Ingredients!$C$11:$C$310, MATCH($C3383, Ingredients!$B$11:$B$310, 0)), "")="", "", IFERROR(INDEX(Ingredients!$C$11:$C$310, MATCH($C3383, Ingredients!$B$11:$B$310, 0)), "")))</f>
        <v/>
      </c>
      <c r="J3383" s="73" t="str">
        <f>IF($B3383="", "", IF(IFERROR(INDEX(Meals!$C$11:$C$260, MATCH($B3383, Meals!$B$11:$B$260, 0)), "")="", "", IFERROR(INDEX(Meals!$C$11:$C$260, MATCH($B3383, Meals!$B$11:$B$260, 0)), "")))</f>
        <v/>
      </c>
      <c r="K3383" s="4"/>
      <c r="L3383" s="72" t="str">
        <f t="shared" si="787"/>
        <v/>
      </c>
      <c r="M3383" s="73" t="str">
        <f t="shared" si="788"/>
        <v/>
      </c>
      <c r="N3383" s="4"/>
      <c r="O3383" s="78" t="str">
        <f t="shared" si="789"/>
        <v/>
      </c>
      <c r="P3383" s="79" t="str">
        <f t="shared" si="790"/>
        <v/>
      </c>
      <c r="Q3383" s="4"/>
      <c r="R3383" s="90" t="str">
        <f t="shared" si="791"/>
        <v/>
      </c>
      <c r="S3383" s="4"/>
      <c r="Y3383" s="18" t="str">
        <f t="shared" si="792"/>
        <v/>
      </c>
      <c r="AA3383" s="18" t="str">
        <f t="shared" si="783"/>
        <v/>
      </c>
      <c r="AB3383" s="18" t="str">
        <f t="shared" si="784"/>
        <v/>
      </c>
      <c r="AC3383" s="18" t="str">
        <f t="shared" si="793"/>
        <v/>
      </c>
      <c r="AD3383" s="18" t="str">
        <f t="shared" si="793"/>
        <v/>
      </c>
      <c r="AE3383" s="18" t="str">
        <f t="shared" si="794"/>
        <v/>
      </c>
      <c r="AG3383" s="95" t="str">
        <f>IF($C3383="", "", IF(IFERROR(INDEX(Ingredients!C$11:C$310, MATCH($C3383, Ingredients!$B$11:$B$310, 0)), "")="", "", IFERROR(INDEX(Ingredients!C$11:C$310, MATCH($C3383, Ingredients!$B$11:$B$310, 0)), "")))</f>
        <v/>
      </c>
      <c r="AH3383" s="105" t="str">
        <f>IF($C3383="", "", IF(IFERROR(INDEX(Ingredients!D$11:D$310, MATCH($C3383, Ingredients!$B$11:$B$310, 0)), "")="", "", IFERROR(INDEX(Ingredients!D$11:D$310, MATCH($C3383, Ingredients!$B$11:$B$310, 0)), "")))</f>
        <v/>
      </c>
      <c r="AI3383" s="106" t="str">
        <f>IF($C3383="", "", IF(IFERROR(INDEX(Ingredients!E$11:E$310, MATCH($C3383, Ingredients!$B$11:$B$310, 0)), "")="", "", IFERROR(INDEX(Ingredients!E$11:E$310, MATCH($C3383, Ingredients!$B$11:$B$310, 0)), "")))</f>
        <v/>
      </c>
      <c r="AJ3383" s="108" t="str">
        <f>IF($C3383="", "", IF(IFERROR(INDEX(Ingredients!F$11:F$310, MATCH($C3383, Ingredients!$B$11:$B$310, 0)), "")="", "", IFERROR(INDEX(Ingredients!F$11:F$310, MATCH($C3383, Ingredients!$B$11:$B$310, 0)), "")))</f>
        <v/>
      </c>
      <c r="AK3383" s="106" t="str">
        <f>IF($C3383="", "", IF(IFERROR(INDEX(Ingredients!G$11:G$310, MATCH($C3383, Ingredients!$B$11:$B$310, 0)), "")="", "", IFERROR(INDEX(Ingredients!G$11:G$310, MATCH($C3383, Ingredients!$B$11:$B$310, 0)), "")))</f>
        <v/>
      </c>
      <c r="AL3383" s="79" t="str">
        <f>IF($C3383="", "", IF(IFERROR(INDEX(Ingredients!H$11:H$310, MATCH($C3383, Ingredients!$B$11:$B$310, 0)), "")="", "", IFERROR(INDEX(Ingredients!H$11:H$310, MATCH($C3383, Ingredients!$B$11:$B$310, 0)), "")))</f>
        <v/>
      </c>
      <c r="AN3383" s="83" t="str">
        <f t="shared" si="785"/>
        <v/>
      </c>
      <c r="AP3383" s="114" t="str">
        <f t="shared" si="795"/>
        <v/>
      </c>
      <c r="AR3383" s="117" t="str">
        <f>IF($C3383="", "", IF(IFERROR(INDEX(Ingredients!$AI$11:$AI$310, MATCH($C3383, Ingredients!$B$11:$B$310, 0)), "")="", "", IFERROR(INDEX(Ingredients!$AI$11:$AI$310, MATCH($C3383, Ingredients!$B$11:$B$310, 0)), "")))</f>
        <v/>
      </c>
      <c r="AT3383" s="120" t="str">
        <f t="shared" si="796"/>
        <v/>
      </c>
      <c r="AV3383" s="90" t="str">
        <f t="shared" si="786"/>
        <v/>
      </c>
      <c r="AX3383" s="90" t="str">
        <f>IF($AV3383="", "", COUNTIF($AV$11:$AV$5010, "&lt;"&amp;$AV3383)+1+COUNTIF($AV$11:$AV3383, $AV3383)-1)</f>
        <v/>
      </c>
      <c r="AZ3383" s="111" t="str">
        <f>IF($B3383="", "", SUMIF('Shopping List'!$AV$11:$AV$25, $B3383, 'Shopping List'!$BN$11:$BN$25))</f>
        <v/>
      </c>
      <c r="BB3383" s="117" t="str">
        <f t="shared" si="797"/>
        <v/>
      </c>
    </row>
    <row r="3384" spans="1:54" x14ac:dyDescent="0.25">
      <c r="A3384" s="4"/>
      <c r="B3384" s="37"/>
      <c r="C3384" s="124"/>
      <c r="D3384" s="39"/>
      <c r="E3384" s="125"/>
      <c r="F3384" s="48"/>
      <c r="G3384" s="4"/>
      <c r="H3384" s="4"/>
      <c r="I3384" s="95" t="str">
        <f>IF($C3384="", "", IF(IFERROR(INDEX(Ingredients!$C$11:$C$310, MATCH($C3384, Ingredients!$B$11:$B$310, 0)), "")="", "", IFERROR(INDEX(Ingredients!$C$11:$C$310, MATCH($C3384, Ingredients!$B$11:$B$310, 0)), "")))</f>
        <v/>
      </c>
      <c r="J3384" s="73" t="str">
        <f>IF($B3384="", "", IF(IFERROR(INDEX(Meals!$C$11:$C$260, MATCH($B3384, Meals!$B$11:$B$260, 0)), "")="", "", IFERROR(INDEX(Meals!$C$11:$C$260, MATCH($B3384, Meals!$B$11:$B$260, 0)), "")))</f>
        <v/>
      </c>
      <c r="K3384" s="4"/>
      <c r="L3384" s="72" t="str">
        <f t="shared" si="787"/>
        <v/>
      </c>
      <c r="M3384" s="73" t="str">
        <f t="shared" si="788"/>
        <v/>
      </c>
      <c r="N3384" s="4"/>
      <c r="O3384" s="78" t="str">
        <f t="shared" si="789"/>
        <v/>
      </c>
      <c r="P3384" s="79" t="str">
        <f t="shared" si="790"/>
        <v/>
      </c>
      <c r="Q3384" s="4"/>
      <c r="R3384" s="90" t="str">
        <f t="shared" si="791"/>
        <v/>
      </c>
      <c r="S3384" s="4"/>
      <c r="Y3384" s="18" t="str">
        <f t="shared" si="792"/>
        <v/>
      </c>
      <c r="AA3384" s="18" t="str">
        <f t="shared" si="783"/>
        <v/>
      </c>
      <c r="AB3384" s="18" t="str">
        <f t="shared" si="784"/>
        <v/>
      </c>
      <c r="AC3384" s="18" t="str">
        <f t="shared" si="793"/>
        <v/>
      </c>
      <c r="AD3384" s="18" t="str">
        <f t="shared" si="793"/>
        <v/>
      </c>
      <c r="AE3384" s="18" t="str">
        <f t="shared" si="794"/>
        <v/>
      </c>
      <c r="AG3384" s="95" t="str">
        <f>IF($C3384="", "", IF(IFERROR(INDEX(Ingredients!C$11:C$310, MATCH($C3384, Ingredients!$B$11:$B$310, 0)), "")="", "", IFERROR(INDEX(Ingredients!C$11:C$310, MATCH($C3384, Ingredients!$B$11:$B$310, 0)), "")))</f>
        <v/>
      </c>
      <c r="AH3384" s="105" t="str">
        <f>IF($C3384="", "", IF(IFERROR(INDEX(Ingredients!D$11:D$310, MATCH($C3384, Ingredients!$B$11:$B$310, 0)), "")="", "", IFERROR(INDEX(Ingredients!D$11:D$310, MATCH($C3384, Ingredients!$B$11:$B$310, 0)), "")))</f>
        <v/>
      </c>
      <c r="AI3384" s="106" t="str">
        <f>IF($C3384="", "", IF(IFERROR(INDEX(Ingredients!E$11:E$310, MATCH($C3384, Ingredients!$B$11:$B$310, 0)), "")="", "", IFERROR(INDEX(Ingredients!E$11:E$310, MATCH($C3384, Ingredients!$B$11:$B$310, 0)), "")))</f>
        <v/>
      </c>
      <c r="AJ3384" s="108" t="str">
        <f>IF($C3384="", "", IF(IFERROR(INDEX(Ingredients!F$11:F$310, MATCH($C3384, Ingredients!$B$11:$B$310, 0)), "")="", "", IFERROR(INDEX(Ingredients!F$11:F$310, MATCH($C3384, Ingredients!$B$11:$B$310, 0)), "")))</f>
        <v/>
      </c>
      <c r="AK3384" s="106" t="str">
        <f>IF($C3384="", "", IF(IFERROR(INDEX(Ingredients!G$11:G$310, MATCH($C3384, Ingredients!$B$11:$B$310, 0)), "")="", "", IFERROR(INDEX(Ingredients!G$11:G$310, MATCH($C3384, Ingredients!$B$11:$B$310, 0)), "")))</f>
        <v/>
      </c>
      <c r="AL3384" s="79" t="str">
        <f>IF($C3384="", "", IF(IFERROR(INDEX(Ingredients!H$11:H$310, MATCH($C3384, Ingredients!$B$11:$B$310, 0)), "")="", "", IFERROR(INDEX(Ingredients!H$11:H$310, MATCH($C3384, Ingredients!$B$11:$B$310, 0)), "")))</f>
        <v/>
      </c>
      <c r="AN3384" s="83" t="str">
        <f t="shared" si="785"/>
        <v/>
      </c>
      <c r="AP3384" s="114" t="str">
        <f t="shared" si="795"/>
        <v/>
      </c>
      <c r="AR3384" s="117" t="str">
        <f>IF($C3384="", "", IF(IFERROR(INDEX(Ingredients!$AI$11:$AI$310, MATCH($C3384, Ingredients!$B$11:$B$310, 0)), "")="", "", IFERROR(INDEX(Ingredients!$AI$11:$AI$310, MATCH($C3384, Ingredients!$B$11:$B$310, 0)), "")))</f>
        <v/>
      </c>
      <c r="AT3384" s="120" t="str">
        <f t="shared" si="796"/>
        <v/>
      </c>
      <c r="AV3384" s="90" t="str">
        <f t="shared" si="786"/>
        <v/>
      </c>
      <c r="AX3384" s="90" t="str">
        <f>IF($AV3384="", "", COUNTIF($AV$11:$AV$5010, "&lt;"&amp;$AV3384)+1+COUNTIF($AV$11:$AV3384, $AV3384)-1)</f>
        <v/>
      </c>
      <c r="AZ3384" s="111" t="str">
        <f>IF($B3384="", "", SUMIF('Shopping List'!$AV$11:$AV$25, $B3384, 'Shopping List'!$BN$11:$BN$25))</f>
        <v/>
      </c>
      <c r="BB3384" s="117" t="str">
        <f t="shared" si="797"/>
        <v/>
      </c>
    </row>
    <row r="3385" spans="1:54" x14ac:dyDescent="0.25">
      <c r="A3385" s="4"/>
      <c r="B3385" s="37"/>
      <c r="C3385" s="124"/>
      <c r="D3385" s="39"/>
      <c r="E3385" s="125"/>
      <c r="F3385" s="48"/>
      <c r="G3385" s="4"/>
      <c r="H3385" s="4"/>
      <c r="I3385" s="95" t="str">
        <f>IF($C3385="", "", IF(IFERROR(INDEX(Ingredients!$C$11:$C$310, MATCH($C3385, Ingredients!$B$11:$B$310, 0)), "")="", "", IFERROR(INDEX(Ingredients!$C$11:$C$310, MATCH($C3385, Ingredients!$B$11:$B$310, 0)), "")))</f>
        <v/>
      </c>
      <c r="J3385" s="73" t="str">
        <f>IF($B3385="", "", IF(IFERROR(INDEX(Meals!$C$11:$C$260, MATCH($B3385, Meals!$B$11:$B$260, 0)), "")="", "", IFERROR(INDEX(Meals!$C$11:$C$260, MATCH($B3385, Meals!$B$11:$B$260, 0)), "")))</f>
        <v/>
      </c>
      <c r="K3385" s="4"/>
      <c r="L3385" s="72" t="str">
        <f t="shared" si="787"/>
        <v/>
      </c>
      <c r="M3385" s="73" t="str">
        <f t="shared" si="788"/>
        <v/>
      </c>
      <c r="N3385" s="4"/>
      <c r="O3385" s="78" t="str">
        <f t="shared" si="789"/>
        <v/>
      </c>
      <c r="P3385" s="79" t="str">
        <f t="shared" si="790"/>
        <v/>
      </c>
      <c r="Q3385" s="4"/>
      <c r="R3385" s="90" t="str">
        <f t="shared" si="791"/>
        <v/>
      </c>
      <c r="S3385" s="4"/>
      <c r="Y3385" s="18" t="str">
        <f t="shared" si="792"/>
        <v/>
      </c>
      <c r="AA3385" s="18" t="str">
        <f t="shared" si="783"/>
        <v/>
      </c>
      <c r="AB3385" s="18" t="str">
        <f t="shared" si="784"/>
        <v/>
      </c>
      <c r="AC3385" s="18" t="str">
        <f t="shared" si="793"/>
        <v/>
      </c>
      <c r="AD3385" s="18" t="str">
        <f t="shared" si="793"/>
        <v/>
      </c>
      <c r="AE3385" s="18" t="str">
        <f t="shared" si="794"/>
        <v/>
      </c>
      <c r="AG3385" s="95" t="str">
        <f>IF($C3385="", "", IF(IFERROR(INDEX(Ingredients!C$11:C$310, MATCH($C3385, Ingredients!$B$11:$B$310, 0)), "")="", "", IFERROR(INDEX(Ingredients!C$11:C$310, MATCH($C3385, Ingredients!$B$11:$B$310, 0)), "")))</f>
        <v/>
      </c>
      <c r="AH3385" s="105" t="str">
        <f>IF($C3385="", "", IF(IFERROR(INDEX(Ingredients!D$11:D$310, MATCH($C3385, Ingredients!$B$11:$B$310, 0)), "")="", "", IFERROR(INDEX(Ingredients!D$11:D$310, MATCH($C3385, Ingredients!$B$11:$B$310, 0)), "")))</f>
        <v/>
      </c>
      <c r="AI3385" s="106" t="str">
        <f>IF($C3385="", "", IF(IFERROR(INDEX(Ingredients!E$11:E$310, MATCH($C3385, Ingredients!$B$11:$B$310, 0)), "")="", "", IFERROR(INDEX(Ingredients!E$11:E$310, MATCH($C3385, Ingredients!$B$11:$B$310, 0)), "")))</f>
        <v/>
      </c>
      <c r="AJ3385" s="108" t="str">
        <f>IF($C3385="", "", IF(IFERROR(INDEX(Ingredients!F$11:F$310, MATCH($C3385, Ingredients!$B$11:$B$310, 0)), "")="", "", IFERROR(INDEX(Ingredients!F$11:F$310, MATCH($C3385, Ingredients!$B$11:$B$310, 0)), "")))</f>
        <v/>
      </c>
      <c r="AK3385" s="106" t="str">
        <f>IF($C3385="", "", IF(IFERROR(INDEX(Ingredients!G$11:G$310, MATCH($C3385, Ingredients!$B$11:$B$310, 0)), "")="", "", IFERROR(INDEX(Ingredients!G$11:G$310, MATCH($C3385, Ingredients!$B$11:$B$310, 0)), "")))</f>
        <v/>
      </c>
      <c r="AL3385" s="79" t="str">
        <f>IF($C3385="", "", IF(IFERROR(INDEX(Ingredients!H$11:H$310, MATCH($C3385, Ingredients!$B$11:$B$310, 0)), "")="", "", IFERROR(INDEX(Ingredients!H$11:H$310, MATCH($C3385, Ingredients!$B$11:$B$310, 0)), "")))</f>
        <v/>
      </c>
      <c r="AN3385" s="83" t="str">
        <f t="shared" si="785"/>
        <v/>
      </c>
      <c r="AP3385" s="114" t="str">
        <f t="shared" si="795"/>
        <v/>
      </c>
      <c r="AR3385" s="117" t="str">
        <f>IF($C3385="", "", IF(IFERROR(INDEX(Ingredients!$AI$11:$AI$310, MATCH($C3385, Ingredients!$B$11:$B$310, 0)), "")="", "", IFERROR(INDEX(Ingredients!$AI$11:$AI$310, MATCH($C3385, Ingredients!$B$11:$B$310, 0)), "")))</f>
        <v/>
      </c>
      <c r="AT3385" s="120" t="str">
        <f t="shared" si="796"/>
        <v/>
      </c>
      <c r="AV3385" s="90" t="str">
        <f t="shared" si="786"/>
        <v/>
      </c>
      <c r="AX3385" s="90" t="str">
        <f>IF($AV3385="", "", COUNTIF($AV$11:$AV$5010, "&lt;"&amp;$AV3385)+1+COUNTIF($AV$11:$AV3385, $AV3385)-1)</f>
        <v/>
      </c>
      <c r="AZ3385" s="111" t="str">
        <f>IF($B3385="", "", SUMIF('Shopping List'!$AV$11:$AV$25, $B3385, 'Shopping List'!$BN$11:$BN$25))</f>
        <v/>
      </c>
      <c r="BB3385" s="117" t="str">
        <f t="shared" si="797"/>
        <v/>
      </c>
    </row>
    <row r="3386" spans="1:54" x14ac:dyDescent="0.25">
      <c r="A3386" s="4"/>
      <c r="B3386" s="37"/>
      <c r="C3386" s="124"/>
      <c r="D3386" s="39"/>
      <c r="E3386" s="125"/>
      <c r="F3386" s="48"/>
      <c r="G3386" s="4"/>
      <c r="H3386" s="4"/>
      <c r="I3386" s="95" t="str">
        <f>IF($C3386="", "", IF(IFERROR(INDEX(Ingredients!$C$11:$C$310, MATCH($C3386, Ingredients!$B$11:$B$310, 0)), "")="", "", IFERROR(INDEX(Ingredients!$C$11:$C$310, MATCH($C3386, Ingredients!$B$11:$B$310, 0)), "")))</f>
        <v/>
      </c>
      <c r="J3386" s="73" t="str">
        <f>IF($B3386="", "", IF(IFERROR(INDEX(Meals!$C$11:$C$260, MATCH($B3386, Meals!$B$11:$B$260, 0)), "")="", "", IFERROR(INDEX(Meals!$C$11:$C$260, MATCH($B3386, Meals!$B$11:$B$260, 0)), "")))</f>
        <v/>
      </c>
      <c r="K3386" s="4"/>
      <c r="L3386" s="72" t="str">
        <f t="shared" si="787"/>
        <v/>
      </c>
      <c r="M3386" s="73" t="str">
        <f t="shared" si="788"/>
        <v/>
      </c>
      <c r="N3386" s="4"/>
      <c r="O3386" s="78" t="str">
        <f t="shared" si="789"/>
        <v/>
      </c>
      <c r="P3386" s="79" t="str">
        <f t="shared" si="790"/>
        <v/>
      </c>
      <c r="Q3386" s="4"/>
      <c r="R3386" s="90" t="str">
        <f t="shared" si="791"/>
        <v/>
      </c>
      <c r="S3386" s="4"/>
      <c r="Y3386" s="18" t="str">
        <f t="shared" si="792"/>
        <v/>
      </c>
      <c r="AA3386" s="18" t="str">
        <f t="shared" si="783"/>
        <v/>
      </c>
      <c r="AB3386" s="18" t="str">
        <f t="shared" si="784"/>
        <v/>
      </c>
      <c r="AC3386" s="18" t="str">
        <f t="shared" si="793"/>
        <v/>
      </c>
      <c r="AD3386" s="18" t="str">
        <f t="shared" si="793"/>
        <v/>
      </c>
      <c r="AE3386" s="18" t="str">
        <f t="shared" si="794"/>
        <v/>
      </c>
      <c r="AG3386" s="95" t="str">
        <f>IF($C3386="", "", IF(IFERROR(INDEX(Ingredients!C$11:C$310, MATCH($C3386, Ingredients!$B$11:$B$310, 0)), "")="", "", IFERROR(INDEX(Ingredients!C$11:C$310, MATCH($C3386, Ingredients!$B$11:$B$310, 0)), "")))</f>
        <v/>
      </c>
      <c r="AH3386" s="105" t="str">
        <f>IF($C3386="", "", IF(IFERROR(INDEX(Ingredients!D$11:D$310, MATCH($C3386, Ingredients!$B$11:$B$310, 0)), "")="", "", IFERROR(INDEX(Ingredients!D$11:D$310, MATCH($C3386, Ingredients!$B$11:$B$310, 0)), "")))</f>
        <v/>
      </c>
      <c r="AI3386" s="106" t="str">
        <f>IF($C3386="", "", IF(IFERROR(INDEX(Ingredients!E$11:E$310, MATCH($C3386, Ingredients!$B$11:$B$310, 0)), "")="", "", IFERROR(INDEX(Ingredients!E$11:E$310, MATCH($C3386, Ingredients!$B$11:$B$310, 0)), "")))</f>
        <v/>
      </c>
      <c r="AJ3386" s="108" t="str">
        <f>IF($C3386="", "", IF(IFERROR(INDEX(Ingredients!F$11:F$310, MATCH($C3386, Ingredients!$B$11:$B$310, 0)), "")="", "", IFERROR(INDEX(Ingredients!F$11:F$310, MATCH($C3386, Ingredients!$B$11:$B$310, 0)), "")))</f>
        <v/>
      </c>
      <c r="AK3386" s="106" t="str">
        <f>IF($C3386="", "", IF(IFERROR(INDEX(Ingredients!G$11:G$310, MATCH($C3386, Ingredients!$B$11:$B$310, 0)), "")="", "", IFERROR(INDEX(Ingredients!G$11:G$310, MATCH($C3386, Ingredients!$B$11:$B$310, 0)), "")))</f>
        <v/>
      </c>
      <c r="AL3386" s="79" t="str">
        <f>IF($C3386="", "", IF(IFERROR(INDEX(Ingredients!H$11:H$310, MATCH($C3386, Ingredients!$B$11:$B$310, 0)), "")="", "", IFERROR(INDEX(Ingredients!H$11:H$310, MATCH($C3386, Ingredients!$B$11:$B$310, 0)), "")))</f>
        <v/>
      </c>
      <c r="AN3386" s="83" t="str">
        <f t="shared" si="785"/>
        <v/>
      </c>
      <c r="AP3386" s="114" t="str">
        <f t="shared" si="795"/>
        <v/>
      </c>
      <c r="AR3386" s="117" t="str">
        <f>IF($C3386="", "", IF(IFERROR(INDEX(Ingredients!$AI$11:$AI$310, MATCH($C3386, Ingredients!$B$11:$B$310, 0)), "")="", "", IFERROR(INDEX(Ingredients!$AI$11:$AI$310, MATCH($C3386, Ingredients!$B$11:$B$310, 0)), "")))</f>
        <v/>
      </c>
      <c r="AT3386" s="120" t="str">
        <f t="shared" si="796"/>
        <v/>
      </c>
      <c r="AV3386" s="90" t="str">
        <f t="shared" si="786"/>
        <v/>
      </c>
      <c r="AX3386" s="90" t="str">
        <f>IF($AV3386="", "", COUNTIF($AV$11:$AV$5010, "&lt;"&amp;$AV3386)+1+COUNTIF($AV$11:$AV3386, $AV3386)-1)</f>
        <v/>
      </c>
      <c r="AZ3386" s="111" t="str">
        <f>IF($B3386="", "", SUMIF('Shopping List'!$AV$11:$AV$25, $B3386, 'Shopping List'!$BN$11:$BN$25))</f>
        <v/>
      </c>
      <c r="BB3386" s="117" t="str">
        <f t="shared" si="797"/>
        <v/>
      </c>
    </row>
    <row r="3387" spans="1:54" x14ac:dyDescent="0.25">
      <c r="A3387" s="4"/>
      <c r="B3387" s="37"/>
      <c r="C3387" s="124"/>
      <c r="D3387" s="39"/>
      <c r="E3387" s="125"/>
      <c r="F3387" s="48"/>
      <c r="G3387" s="4"/>
      <c r="H3387" s="4"/>
      <c r="I3387" s="95" t="str">
        <f>IF($C3387="", "", IF(IFERROR(INDEX(Ingredients!$C$11:$C$310, MATCH($C3387, Ingredients!$B$11:$B$310, 0)), "")="", "", IFERROR(INDEX(Ingredients!$C$11:$C$310, MATCH($C3387, Ingredients!$B$11:$B$310, 0)), "")))</f>
        <v/>
      </c>
      <c r="J3387" s="73" t="str">
        <f>IF($B3387="", "", IF(IFERROR(INDEX(Meals!$C$11:$C$260, MATCH($B3387, Meals!$B$11:$B$260, 0)), "")="", "", IFERROR(INDEX(Meals!$C$11:$C$260, MATCH($B3387, Meals!$B$11:$B$260, 0)), "")))</f>
        <v/>
      </c>
      <c r="K3387" s="4"/>
      <c r="L3387" s="72" t="str">
        <f t="shared" si="787"/>
        <v/>
      </c>
      <c r="M3387" s="73" t="str">
        <f t="shared" si="788"/>
        <v/>
      </c>
      <c r="N3387" s="4"/>
      <c r="O3387" s="78" t="str">
        <f t="shared" si="789"/>
        <v/>
      </c>
      <c r="P3387" s="79" t="str">
        <f t="shared" si="790"/>
        <v/>
      </c>
      <c r="Q3387" s="4"/>
      <c r="R3387" s="90" t="str">
        <f t="shared" si="791"/>
        <v/>
      </c>
      <c r="S3387" s="4"/>
      <c r="Y3387" s="18" t="str">
        <f t="shared" si="792"/>
        <v/>
      </c>
      <c r="AA3387" s="18" t="str">
        <f t="shared" si="783"/>
        <v/>
      </c>
      <c r="AB3387" s="18" t="str">
        <f t="shared" si="784"/>
        <v/>
      </c>
      <c r="AC3387" s="18" t="str">
        <f t="shared" si="793"/>
        <v/>
      </c>
      <c r="AD3387" s="18" t="str">
        <f t="shared" si="793"/>
        <v/>
      </c>
      <c r="AE3387" s="18" t="str">
        <f t="shared" si="794"/>
        <v/>
      </c>
      <c r="AG3387" s="95" t="str">
        <f>IF($C3387="", "", IF(IFERROR(INDEX(Ingredients!C$11:C$310, MATCH($C3387, Ingredients!$B$11:$B$310, 0)), "")="", "", IFERROR(INDEX(Ingredients!C$11:C$310, MATCH($C3387, Ingredients!$B$11:$B$310, 0)), "")))</f>
        <v/>
      </c>
      <c r="AH3387" s="105" t="str">
        <f>IF($C3387="", "", IF(IFERROR(INDEX(Ingredients!D$11:D$310, MATCH($C3387, Ingredients!$B$11:$B$310, 0)), "")="", "", IFERROR(INDEX(Ingredients!D$11:D$310, MATCH($C3387, Ingredients!$B$11:$B$310, 0)), "")))</f>
        <v/>
      </c>
      <c r="AI3387" s="106" t="str">
        <f>IF($C3387="", "", IF(IFERROR(INDEX(Ingredients!E$11:E$310, MATCH($C3387, Ingredients!$B$11:$B$310, 0)), "")="", "", IFERROR(INDEX(Ingredients!E$11:E$310, MATCH($C3387, Ingredients!$B$11:$B$310, 0)), "")))</f>
        <v/>
      </c>
      <c r="AJ3387" s="108" t="str">
        <f>IF($C3387="", "", IF(IFERROR(INDEX(Ingredients!F$11:F$310, MATCH($C3387, Ingredients!$B$11:$B$310, 0)), "")="", "", IFERROR(INDEX(Ingredients!F$11:F$310, MATCH($C3387, Ingredients!$B$11:$B$310, 0)), "")))</f>
        <v/>
      </c>
      <c r="AK3387" s="106" t="str">
        <f>IF($C3387="", "", IF(IFERROR(INDEX(Ingredients!G$11:G$310, MATCH($C3387, Ingredients!$B$11:$B$310, 0)), "")="", "", IFERROR(INDEX(Ingredients!G$11:G$310, MATCH($C3387, Ingredients!$B$11:$B$310, 0)), "")))</f>
        <v/>
      </c>
      <c r="AL3387" s="79" t="str">
        <f>IF($C3387="", "", IF(IFERROR(INDEX(Ingredients!H$11:H$310, MATCH($C3387, Ingredients!$B$11:$B$310, 0)), "")="", "", IFERROR(INDEX(Ingredients!H$11:H$310, MATCH($C3387, Ingredients!$B$11:$B$310, 0)), "")))</f>
        <v/>
      </c>
      <c r="AN3387" s="83" t="str">
        <f t="shared" si="785"/>
        <v/>
      </c>
      <c r="AP3387" s="114" t="str">
        <f t="shared" si="795"/>
        <v/>
      </c>
      <c r="AR3387" s="117" t="str">
        <f>IF($C3387="", "", IF(IFERROR(INDEX(Ingredients!$AI$11:$AI$310, MATCH($C3387, Ingredients!$B$11:$B$310, 0)), "")="", "", IFERROR(INDEX(Ingredients!$AI$11:$AI$310, MATCH($C3387, Ingredients!$B$11:$B$310, 0)), "")))</f>
        <v/>
      </c>
      <c r="AT3387" s="120" t="str">
        <f t="shared" si="796"/>
        <v/>
      </c>
      <c r="AV3387" s="90" t="str">
        <f t="shared" si="786"/>
        <v/>
      </c>
      <c r="AX3387" s="90" t="str">
        <f>IF($AV3387="", "", COUNTIF($AV$11:$AV$5010, "&lt;"&amp;$AV3387)+1+COUNTIF($AV$11:$AV3387, $AV3387)-1)</f>
        <v/>
      </c>
      <c r="AZ3387" s="111" t="str">
        <f>IF($B3387="", "", SUMIF('Shopping List'!$AV$11:$AV$25, $B3387, 'Shopping List'!$BN$11:$BN$25))</f>
        <v/>
      </c>
      <c r="BB3387" s="117" t="str">
        <f t="shared" si="797"/>
        <v/>
      </c>
    </row>
    <row r="3388" spans="1:54" x14ac:dyDescent="0.25">
      <c r="A3388" s="4"/>
      <c r="B3388" s="37"/>
      <c r="C3388" s="124"/>
      <c r="D3388" s="39"/>
      <c r="E3388" s="125"/>
      <c r="F3388" s="48"/>
      <c r="G3388" s="4"/>
      <c r="H3388" s="4"/>
      <c r="I3388" s="95" t="str">
        <f>IF($C3388="", "", IF(IFERROR(INDEX(Ingredients!$C$11:$C$310, MATCH($C3388, Ingredients!$B$11:$B$310, 0)), "")="", "", IFERROR(INDEX(Ingredients!$C$11:$C$310, MATCH($C3388, Ingredients!$B$11:$B$310, 0)), "")))</f>
        <v/>
      </c>
      <c r="J3388" s="73" t="str">
        <f>IF($B3388="", "", IF(IFERROR(INDEX(Meals!$C$11:$C$260, MATCH($B3388, Meals!$B$11:$B$260, 0)), "")="", "", IFERROR(INDEX(Meals!$C$11:$C$260, MATCH($B3388, Meals!$B$11:$B$260, 0)), "")))</f>
        <v/>
      </c>
      <c r="K3388" s="4"/>
      <c r="L3388" s="72" t="str">
        <f t="shared" si="787"/>
        <v/>
      </c>
      <c r="M3388" s="73" t="str">
        <f t="shared" si="788"/>
        <v/>
      </c>
      <c r="N3388" s="4"/>
      <c r="O3388" s="78" t="str">
        <f t="shared" si="789"/>
        <v/>
      </c>
      <c r="P3388" s="79" t="str">
        <f t="shared" si="790"/>
        <v/>
      </c>
      <c r="Q3388" s="4"/>
      <c r="R3388" s="90" t="str">
        <f t="shared" si="791"/>
        <v/>
      </c>
      <c r="S3388" s="4"/>
      <c r="Y3388" s="18" t="str">
        <f t="shared" si="792"/>
        <v/>
      </c>
      <c r="AA3388" s="18" t="str">
        <f t="shared" si="783"/>
        <v/>
      </c>
      <c r="AB3388" s="18" t="str">
        <f t="shared" si="784"/>
        <v/>
      </c>
      <c r="AC3388" s="18" t="str">
        <f t="shared" si="793"/>
        <v/>
      </c>
      <c r="AD3388" s="18" t="str">
        <f t="shared" si="793"/>
        <v/>
      </c>
      <c r="AE3388" s="18" t="str">
        <f t="shared" si="794"/>
        <v/>
      </c>
      <c r="AG3388" s="95" t="str">
        <f>IF($C3388="", "", IF(IFERROR(INDEX(Ingredients!C$11:C$310, MATCH($C3388, Ingredients!$B$11:$B$310, 0)), "")="", "", IFERROR(INDEX(Ingredients!C$11:C$310, MATCH($C3388, Ingredients!$B$11:$B$310, 0)), "")))</f>
        <v/>
      </c>
      <c r="AH3388" s="105" t="str">
        <f>IF($C3388="", "", IF(IFERROR(INDEX(Ingredients!D$11:D$310, MATCH($C3388, Ingredients!$B$11:$B$310, 0)), "")="", "", IFERROR(INDEX(Ingredients!D$11:D$310, MATCH($C3388, Ingredients!$B$11:$B$310, 0)), "")))</f>
        <v/>
      </c>
      <c r="AI3388" s="106" t="str">
        <f>IF($C3388="", "", IF(IFERROR(INDEX(Ingredients!E$11:E$310, MATCH($C3388, Ingredients!$B$11:$B$310, 0)), "")="", "", IFERROR(INDEX(Ingredients!E$11:E$310, MATCH($C3388, Ingredients!$B$11:$B$310, 0)), "")))</f>
        <v/>
      </c>
      <c r="AJ3388" s="108" t="str">
        <f>IF($C3388="", "", IF(IFERROR(INDEX(Ingredients!F$11:F$310, MATCH($C3388, Ingredients!$B$11:$B$310, 0)), "")="", "", IFERROR(INDEX(Ingredients!F$11:F$310, MATCH($C3388, Ingredients!$B$11:$B$310, 0)), "")))</f>
        <v/>
      </c>
      <c r="AK3388" s="106" t="str">
        <f>IF($C3388="", "", IF(IFERROR(INDEX(Ingredients!G$11:G$310, MATCH($C3388, Ingredients!$B$11:$B$310, 0)), "")="", "", IFERROR(INDEX(Ingredients!G$11:G$310, MATCH($C3388, Ingredients!$B$11:$B$310, 0)), "")))</f>
        <v/>
      </c>
      <c r="AL3388" s="79" t="str">
        <f>IF($C3388="", "", IF(IFERROR(INDEX(Ingredients!H$11:H$310, MATCH($C3388, Ingredients!$B$11:$B$310, 0)), "")="", "", IFERROR(INDEX(Ingredients!H$11:H$310, MATCH($C3388, Ingredients!$B$11:$B$310, 0)), "")))</f>
        <v/>
      </c>
      <c r="AN3388" s="83" t="str">
        <f t="shared" si="785"/>
        <v/>
      </c>
      <c r="AP3388" s="114" t="str">
        <f t="shared" si="795"/>
        <v/>
      </c>
      <c r="AR3388" s="117" t="str">
        <f>IF($C3388="", "", IF(IFERROR(INDEX(Ingredients!$AI$11:$AI$310, MATCH($C3388, Ingredients!$B$11:$B$310, 0)), "")="", "", IFERROR(INDEX(Ingredients!$AI$11:$AI$310, MATCH($C3388, Ingredients!$B$11:$B$310, 0)), "")))</f>
        <v/>
      </c>
      <c r="AT3388" s="120" t="str">
        <f t="shared" si="796"/>
        <v/>
      </c>
      <c r="AV3388" s="90" t="str">
        <f t="shared" si="786"/>
        <v/>
      </c>
      <c r="AX3388" s="90" t="str">
        <f>IF($AV3388="", "", COUNTIF($AV$11:$AV$5010, "&lt;"&amp;$AV3388)+1+COUNTIF($AV$11:$AV3388, $AV3388)-1)</f>
        <v/>
      </c>
      <c r="AZ3388" s="111" t="str">
        <f>IF($B3388="", "", SUMIF('Shopping List'!$AV$11:$AV$25, $B3388, 'Shopping List'!$BN$11:$BN$25))</f>
        <v/>
      </c>
      <c r="BB3388" s="117" t="str">
        <f t="shared" si="797"/>
        <v/>
      </c>
    </row>
    <row r="3389" spans="1:54" x14ac:dyDescent="0.25">
      <c r="A3389" s="4"/>
      <c r="B3389" s="37"/>
      <c r="C3389" s="124"/>
      <c r="D3389" s="39"/>
      <c r="E3389" s="125"/>
      <c r="F3389" s="48"/>
      <c r="G3389" s="4"/>
      <c r="H3389" s="4"/>
      <c r="I3389" s="95" t="str">
        <f>IF($C3389="", "", IF(IFERROR(INDEX(Ingredients!$C$11:$C$310, MATCH($C3389, Ingredients!$B$11:$B$310, 0)), "")="", "", IFERROR(INDEX(Ingredients!$C$11:$C$310, MATCH($C3389, Ingredients!$B$11:$B$310, 0)), "")))</f>
        <v/>
      </c>
      <c r="J3389" s="73" t="str">
        <f>IF($B3389="", "", IF(IFERROR(INDEX(Meals!$C$11:$C$260, MATCH($B3389, Meals!$B$11:$B$260, 0)), "")="", "", IFERROR(INDEX(Meals!$C$11:$C$260, MATCH($B3389, Meals!$B$11:$B$260, 0)), "")))</f>
        <v/>
      </c>
      <c r="K3389" s="4"/>
      <c r="L3389" s="72" t="str">
        <f t="shared" si="787"/>
        <v/>
      </c>
      <c r="M3389" s="73" t="str">
        <f t="shared" si="788"/>
        <v/>
      </c>
      <c r="N3389" s="4"/>
      <c r="O3389" s="78" t="str">
        <f t="shared" si="789"/>
        <v/>
      </c>
      <c r="P3389" s="79" t="str">
        <f t="shared" si="790"/>
        <v/>
      </c>
      <c r="Q3389" s="4"/>
      <c r="R3389" s="90" t="str">
        <f t="shared" si="791"/>
        <v/>
      </c>
      <c r="S3389" s="4"/>
      <c r="Y3389" s="18" t="str">
        <f t="shared" si="792"/>
        <v/>
      </c>
      <c r="AA3389" s="18" t="str">
        <f t="shared" si="783"/>
        <v/>
      </c>
      <c r="AB3389" s="18" t="str">
        <f t="shared" si="784"/>
        <v/>
      </c>
      <c r="AC3389" s="18" t="str">
        <f t="shared" si="793"/>
        <v/>
      </c>
      <c r="AD3389" s="18" t="str">
        <f t="shared" si="793"/>
        <v/>
      </c>
      <c r="AE3389" s="18" t="str">
        <f t="shared" si="794"/>
        <v/>
      </c>
      <c r="AG3389" s="95" t="str">
        <f>IF($C3389="", "", IF(IFERROR(INDEX(Ingredients!C$11:C$310, MATCH($C3389, Ingredients!$B$11:$B$310, 0)), "")="", "", IFERROR(INDEX(Ingredients!C$11:C$310, MATCH($C3389, Ingredients!$B$11:$B$310, 0)), "")))</f>
        <v/>
      </c>
      <c r="AH3389" s="105" t="str">
        <f>IF($C3389="", "", IF(IFERROR(INDEX(Ingredients!D$11:D$310, MATCH($C3389, Ingredients!$B$11:$B$310, 0)), "")="", "", IFERROR(INDEX(Ingredients!D$11:D$310, MATCH($C3389, Ingredients!$B$11:$B$310, 0)), "")))</f>
        <v/>
      </c>
      <c r="AI3389" s="106" t="str">
        <f>IF($C3389="", "", IF(IFERROR(INDEX(Ingredients!E$11:E$310, MATCH($C3389, Ingredients!$B$11:$B$310, 0)), "")="", "", IFERROR(INDEX(Ingredients!E$11:E$310, MATCH($C3389, Ingredients!$B$11:$B$310, 0)), "")))</f>
        <v/>
      </c>
      <c r="AJ3389" s="108" t="str">
        <f>IF($C3389="", "", IF(IFERROR(INDEX(Ingredients!F$11:F$310, MATCH($C3389, Ingredients!$B$11:$B$310, 0)), "")="", "", IFERROR(INDEX(Ingredients!F$11:F$310, MATCH($C3389, Ingredients!$B$11:$B$310, 0)), "")))</f>
        <v/>
      </c>
      <c r="AK3389" s="106" t="str">
        <f>IF($C3389="", "", IF(IFERROR(INDEX(Ingredients!G$11:G$310, MATCH($C3389, Ingredients!$B$11:$B$310, 0)), "")="", "", IFERROR(INDEX(Ingredients!G$11:G$310, MATCH($C3389, Ingredients!$B$11:$B$310, 0)), "")))</f>
        <v/>
      </c>
      <c r="AL3389" s="79" t="str">
        <f>IF($C3389="", "", IF(IFERROR(INDEX(Ingredients!H$11:H$310, MATCH($C3389, Ingredients!$B$11:$B$310, 0)), "")="", "", IFERROR(INDEX(Ingredients!H$11:H$310, MATCH($C3389, Ingredients!$B$11:$B$310, 0)), "")))</f>
        <v/>
      </c>
      <c r="AN3389" s="83" t="str">
        <f t="shared" si="785"/>
        <v/>
      </c>
      <c r="AP3389" s="114" t="str">
        <f t="shared" si="795"/>
        <v/>
      </c>
      <c r="AR3389" s="117" t="str">
        <f>IF($C3389="", "", IF(IFERROR(INDEX(Ingredients!$AI$11:$AI$310, MATCH($C3389, Ingredients!$B$11:$B$310, 0)), "")="", "", IFERROR(INDEX(Ingredients!$AI$11:$AI$310, MATCH($C3389, Ingredients!$B$11:$B$310, 0)), "")))</f>
        <v/>
      </c>
      <c r="AT3389" s="120" t="str">
        <f t="shared" si="796"/>
        <v/>
      </c>
      <c r="AV3389" s="90" t="str">
        <f t="shared" si="786"/>
        <v/>
      </c>
      <c r="AX3389" s="90" t="str">
        <f>IF($AV3389="", "", COUNTIF($AV$11:$AV$5010, "&lt;"&amp;$AV3389)+1+COUNTIF($AV$11:$AV3389, $AV3389)-1)</f>
        <v/>
      </c>
      <c r="AZ3389" s="111" t="str">
        <f>IF($B3389="", "", SUMIF('Shopping List'!$AV$11:$AV$25, $B3389, 'Shopping List'!$BN$11:$BN$25))</f>
        <v/>
      </c>
      <c r="BB3389" s="117" t="str">
        <f t="shared" si="797"/>
        <v/>
      </c>
    </row>
    <row r="3390" spans="1:54" x14ac:dyDescent="0.25">
      <c r="A3390" s="4"/>
      <c r="B3390" s="37"/>
      <c r="C3390" s="124"/>
      <c r="D3390" s="39"/>
      <c r="E3390" s="125"/>
      <c r="F3390" s="48"/>
      <c r="G3390" s="4"/>
      <c r="H3390" s="4"/>
      <c r="I3390" s="95" t="str">
        <f>IF($C3390="", "", IF(IFERROR(INDEX(Ingredients!$C$11:$C$310, MATCH($C3390, Ingredients!$B$11:$B$310, 0)), "")="", "", IFERROR(INDEX(Ingredients!$C$11:$C$310, MATCH($C3390, Ingredients!$B$11:$B$310, 0)), "")))</f>
        <v/>
      </c>
      <c r="J3390" s="73" t="str">
        <f>IF($B3390="", "", IF(IFERROR(INDEX(Meals!$C$11:$C$260, MATCH($B3390, Meals!$B$11:$B$260, 0)), "")="", "", IFERROR(INDEX(Meals!$C$11:$C$260, MATCH($B3390, Meals!$B$11:$B$260, 0)), "")))</f>
        <v/>
      </c>
      <c r="K3390" s="4"/>
      <c r="L3390" s="72" t="str">
        <f t="shared" si="787"/>
        <v/>
      </c>
      <c r="M3390" s="73" t="str">
        <f t="shared" si="788"/>
        <v/>
      </c>
      <c r="N3390" s="4"/>
      <c r="O3390" s="78" t="str">
        <f t="shared" si="789"/>
        <v/>
      </c>
      <c r="P3390" s="79" t="str">
        <f t="shared" si="790"/>
        <v/>
      </c>
      <c r="Q3390" s="4"/>
      <c r="R3390" s="90" t="str">
        <f t="shared" si="791"/>
        <v/>
      </c>
      <c r="S3390" s="4"/>
      <c r="Y3390" s="18" t="str">
        <f t="shared" si="792"/>
        <v/>
      </c>
      <c r="AA3390" s="18" t="str">
        <f t="shared" si="783"/>
        <v/>
      </c>
      <c r="AB3390" s="18" t="str">
        <f t="shared" si="784"/>
        <v/>
      </c>
      <c r="AC3390" s="18" t="str">
        <f t="shared" si="793"/>
        <v/>
      </c>
      <c r="AD3390" s="18" t="str">
        <f t="shared" si="793"/>
        <v/>
      </c>
      <c r="AE3390" s="18" t="str">
        <f t="shared" si="794"/>
        <v/>
      </c>
      <c r="AG3390" s="95" t="str">
        <f>IF($C3390="", "", IF(IFERROR(INDEX(Ingredients!C$11:C$310, MATCH($C3390, Ingredients!$B$11:$B$310, 0)), "")="", "", IFERROR(INDEX(Ingredients!C$11:C$310, MATCH($C3390, Ingredients!$B$11:$B$310, 0)), "")))</f>
        <v/>
      </c>
      <c r="AH3390" s="105" t="str">
        <f>IF($C3390="", "", IF(IFERROR(INDEX(Ingredients!D$11:D$310, MATCH($C3390, Ingredients!$B$11:$B$310, 0)), "")="", "", IFERROR(INDEX(Ingredients!D$11:D$310, MATCH($C3390, Ingredients!$B$11:$B$310, 0)), "")))</f>
        <v/>
      </c>
      <c r="AI3390" s="106" t="str">
        <f>IF($C3390="", "", IF(IFERROR(INDEX(Ingredients!E$11:E$310, MATCH($C3390, Ingredients!$B$11:$B$310, 0)), "")="", "", IFERROR(INDEX(Ingredients!E$11:E$310, MATCH($C3390, Ingredients!$B$11:$B$310, 0)), "")))</f>
        <v/>
      </c>
      <c r="AJ3390" s="108" t="str">
        <f>IF($C3390="", "", IF(IFERROR(INDEX(Ingredients!F$11:F$310, MATCH($C3390, Ingredients!$B$11:$B$310, 0)), "")="", "", IFERROR(INDEX(Ingredients!F$11:F$310, MATCH($C3390, Ingredients!$B$11:$B$310, 0)), "")))</f>
        <v/>
      </c>
      <c r="AK3390" s="106" t="str">
        <f>IF($C3390="", "", IF(IFERROR(INDEX(Ingredients!G$11:G$310, MATCH($C3390, Ingredients!$B$11:$B$310, 0)), "")="", "", IFERROR(INDEX(Ingredients!G$11:G$310, MATCH($C3390, Ingredients!$B$11:$B$310, 0)), "")))</f>
        <v/>
      </c>
      <c r="AL3390" s="79" t="str">
        <f>IF($C3390="", "", IF(IFERROR(INDEX(Ingredients!H$11:H$310, MATCH($C3390, Ingredients!$B$11:$B$310, 0)), "")="", "", IFERROR(INDEX(Ingredients!H$11:H$310, MATCH($C3390, Ingredients!$B$11:$B$310, 0)), "")))</f>
        <v/>
      </c>
      <c r="AN3390" s="83" t="str">
        <f t="shared" si="785"/>
        <v/>
      </c>
      <c r="AP3390" s="114" t="str">
        <f t="shared" si="795"/>
        <v/>
      </c>
      <c r="AR3390" s="117" t="str">
        <f>IF($C3390="", "", IF(IFERROR(INDEX(Ingredients!$AI$11:$AI$310, MATCH($C3390, Ingredients!$B$11:$B$310, 0)), "")="", "", IFERROR(INDEX(Ingredients!$AI$11:$AI$310, MATCH($C3390, Ingredients!$B$11:$B$310, 0)), "")))</f>
        <v/>
      </c>
      <c r="AT3390" s="120" t="str">
        <f t="shared" si="796"/>
        <v/>
      </c>
      <c r="AV3390" s="90" t="str">
        <f t="shared" si="786"/>
        <v/>
      </c>
      <c r="AX3390" s="90" t="str">
        <f>IF($AV3390="", "", COUNTIF($AV$11:$AV$5010, "&lt;"&amp;$AV3390)+1+COUNTIF($AV$11:$AV3390, $AV3390)-1)</f>
        <v/>
      </c>
      <c r="AZ3390" s="111" t="str">
        <f>IF($B3390="", "", SUMIF('Shopping List'!$AV$11:$AV$25, $B3390, 'Shopping List'!$BN$11:$BN$25))</f>
        <v/>
      </c>
      <c r="BB3390" s="117" t="str">
        <f t="shared" si="797"/>
        <v/>
      </c>
    </row>
    <row r="3391" spans="1:54" x14ac:dyDescent="0.25">
      <c r="A3391" s="4"/>
      <c r="B3391" s="37"/>
      <c r="C3391" s="124"/>
      <c r="D3391" s="39"/>
      <c r="E3391" s="125"/>
      <c r="F3391" s="48"/>
      <c r="G3391" s="4"/>
      <c r="H3391" s="4"/>
      <c r="I3391" s="95" t="str">
        <f>IF($C3391="", "", IF(IFERROR(INDEX(Ingredients!$C$11:$C$310, MATCH($C3391, Ingredients!$B$11:$B$310, 0)), "")="", "", IFERROR(INDEX(Ingredients!$C$11:$C$310, MATCH($C3391, Ingredients!$B$11:$B$310, 0)), "")))</f>
        <v/>
      </c>
      <c r="J3391" s="73" t="str">
        <f>IF($B3391="", "", IF(IFERROR(INDEX(Meals!$C$11:$C$260, MATCH($B3391, Meals!$B$11:$B$260, 0)), "")="", "", IFERROR(INDEX(Meals!$C$11:$C$260, MATCH($B3391, Meals!$B$11:$B$260, 0)), "")))</f>
        <v/>
      </c>
      <c r="K3391" s="4"/>
      <c r="L3391" s="72" t="str">
        <f t="shared" si="787"/>
        <v/>
      </c>
      <c r="M3391" s="73" t="str">
        <f t="shared" si="788"/>
        <v/>
      </c>
      <c r="N3391" s="4"/>
      <c r="O3391" s="78" t="str">
        <f t="shared" si="789"/>
        <v/>
      </c>
      <c r="P3391" s="79" t="str">
        <f t="shared" si="790"/>
        <v/>
      </c>
      <c r="Q3391" s="4"/>
      <c r="R3391" s="90" t="str">
        <f t="shared" si="791"/>
        <v/>
      </c>
      <c r="S3391" s="4"/>
      <c r="Y3391" s="18" t="str">
        <f t="shared" si="792"/>
        <v/>
      </c>
      <c r="AA3391" s="18" t="str">
        <f t="shared" si="783"/>
        <v/>
      </c>
      <c r="AB3391" s="18" t="str">
        <f t="shared" si="784"/>
        <v/>
      </c>
      <c r="AC3391" s="18" t="str">
        <f t="shared" si="793"/>
        <v/>
      </c>
      <c r="AD3391" s="18" t="str">
        <f t="shared" si="793"/>
        <v/>
      </c>
      <c r="AE3391" s="18" t="str">
        <f t="shared" si="794"/>
        <v/>
      </c>
      <c r="AG3391" s="95" t="str">
        <f>IF($C3391="", "", IF(IFERROR(INDEX(Ingredients!C$11:C$310, MATCH($C3391, Ingredients!$B$11:$B$310, 0)), "")="", "", IFERROR(INDEX(Ingredients!C$11:C$310, MATCH($C3391, Ingredients!$B$11:$B$310, 0)), "")))</f>
        <v/>
      </c>
      <c r="AH3391" s="105" t="str">
        <f>IF($C3391="", "", IF(IFERROR(INDEX(Ingredients!D$11:D$310, MATCH($C3391, Ingredients!$B$11:$B$310, 0)), "")="", "", IFERROR(INDEX(Ingredients!D$11:D$310, MATCH($C3391, Ingredients!$B$11:$B$310, 0)), "")))</f>
        <v/>
      </c>
      <c r="AI3391" s="106" t="str">
        <f>IF($C3391="", "", IF(IFERROR(INDEX(Ingredients!E$11:E$310, MATCH($C3391, Ingredients!$B$11:$B$310, 0)), "")="", "", IFERROR(INDEX(Ingredients!E$11:E$310, MATCH($C3391, Ingredients!$B$11:$B$310, 0)), "")))</f>
        <v/>
      </c>
      <c r="AJ3391" s="108" t="str">
        <f>IF($C3391="", "", IF(IFERROR(INDEX(Ingredients!F$11:F$310, MATCH($C3391, Ingredients!$B$11:$B$310, 0)), "")="", "", IFERROR(INDEX(Ingredients!F$11:F$310, MATCH($C3391, Ingredients!$B$11:$B$310, 0)), "")))</f>
        <v/>
      </c>
      <c r="AK3391" s="106" t="str">
        <f>IF($C3391="", "", IF(IFERROR(INDEX(Ingredients!G$11:G$310, MATCH($C3391, Ingredients!$B$11:$B$310, 0)), "")="", "", IFERROR(INDEX(Ingredients!G$11:G$310, MATCH($C3391, Ingredients!$B$11:$B$310, 0)), "")))</f>
        <v/>
      </c>
      <c r="AL3391" s="79" t="str">
        <f>IF($C3391="", "", IF(IFERROR(INDEX(Ingredients!H$11:H$310, MATCH($C3391, Ingredients!$B$11:$B$310, 0)), "")="", "", IFERROR(INDEX(Ingredients!H$11:H$310, MATCH($C3391, Ingredients!$B$11:$B$310, 0)), "")))</f>
        <v/>
      </c>
      <c r="AN3391" s="83" t="str">
        <f t="shared" si="785"/>
        <v/>
      </c>
      <c r="AP3391" s="114" t="str">
        <f t="shared" si="795"/>
        <v/>
      </c>
      <c r="AR3391" s="117" t="str">
        <f>IF($C3391="", "", IF(IFERROR(INDEX(Ingredients!$AI$11:$AI$310, MATCH($C3391, Ingredients!$B$11:$B$310, 0)), "")="", "", IFERROR(INDEX(Ingredients!$AI$11:$AI$310, MATCH($C3391, Ingredients!$B$11:$B$310, 0)), "")))</f>
        <v/>
      </c>
      <c r="AT3391" s="120" t="str">
        <f t="shared" si="796"/>
        <v/>
      </c>
      <c r="AV3391" s="90" t="str">
        <f t="shared" si="786"/>
        <v/>
      </c>
      <c r="AX3391" s="90" t="str">
        <f>IF($AV3391="", "", COUNTIF($AV$11:$AV$5010, "&lt;"&amp;$AV3391)+1+COUNTIF($AV$11:$AV3391, $AV3391)-1)</f>
        <v/>
      </c>
      <c r="AZ3391" s="111" t="str">
        <f>IF($B3391="", "", SUMIF('Shopping List'!$AV$11:$AV$25, $B3391, 'Shopping List'!$BN$11:$BN$25))</f>
        <v/>
      </c>
      <c r="BB3391" s="117" t="str">
        <f t="shared" si="797"/>
        <v/>
      </c>
    </row>
    <row r="3392" spans="1:54" x14ac:dyDescent="0.25">
      <c r="A3392" s="4"/>
      <c r="B3392" s="37"/>
      <c r="C3392" s="124"/>
      <c r="D3392" s="39"/>
      <c r="E3392" s="125"/>
      <c r="F3392" s="48"/>
      <c r="G3392" s="4"/>
      <c r="H3392" s="4"/>
      <c r="I3392" s="95" t="str">
        <f>IF($C3392="", "", IF(IFERROR(INDEX(Ingredients!$C$11:$C$310, MATCH($C3392, Ingredients!$B$11:$B$310, 0)), "")="", "", IFERROR(INDEX(Ingredients!$C$11:$C$310, MATCH($C3392, Ingredients!$B$11:$B$310, 0)), "")))</f>
        <v/>
      </c>
      <c r="J3392" s="73" t="str">
        <f>IF($B3392="", "", IF(IFERROR(INDEX(Meals!$C$11:$C$260, MATCH($B3392, Meals!$B$11:$B$260, 0)), "")="", "", IFERROR(INDEX(Meals!$C$11:$C$260, MATCH($B3392, Meals!$B$11:$B$260, 0)), "")))</f>
        <v/>
      </c>
      <c r="K3392" s="4"/>
      <c r="L3392" s="72" t="str">
        <f t="shared" si="787"/>
        <v/>
      </c>
      <c r="M3392" s="73" t="str">
        <f t="shared" si="788"/>
        <v/>
      </c>
      <c r="N3392" s="4"/>
      <c r="O3392" s="78" t="str">
        <f t="shared" si="789"/>
        <v/>
      </c>
      <c r="P3392" s="79" t="str">
        <f t="shared" si="790"/>
        <v/>
      </c>
      <c r="Q3392" s="4"/>
      <c r="R3392" s="90" t="str">
        <f t="shared" si="791"/>
        <v/>
      </c>
      <c r="S3392" s="4"/>
      <c r="Y3392" s="18" t="str">
        <f t="shared" si="792"/>
        <v/>
      </c>
      <c r="AA3392" s="18" t="str">
        <f t="shared" si="783"/>
        <v/>
      </c>
      <c r="AB3392" s="18" t="str">
        <f t="shared" si="784"/>
        <v/>
      </c>
      <c r="AC3392" s="18" t="str">
        <f t="shared" si="793"/>
        <v/>
      </c>
      <c r="AD3392" s="18" t="str">
        <f t="shared" si="793"/>
        <v/>
      </c>
      <c r="AE3392" s="18" t="str">
        <f t="shared" si="794"/>
        <v/>
      </c>
      <c r="AG3392" s="95" t="str">
        <f>IF($C3392="", "", IF(IFERROR(INDEX(Ingredients!C$11:C$310, MATCH($C3392, Ingredients!$B$11:$B$310, 0)), "")="", "", IFERROR(INDEX(Ingredients!C$11:C$310, MATCH($C3392, Ingredients!$B$11:$B$310, 0)), "")))</f>
        <v/>
      </c>
      <c r="AH3392" s="105" t="str">
        <f>IF($C3392="", "", IF(IFERROR(INDEX(Ingredients!D$11:D$310, MATCH($C3392, Ingredients!$B$11:$B$310, 0)), "")="", "", IFERROR(INDEX(Ingredients!D$11:D$310, MATCH($C3392, Ingredients!$B$11:$B$310, 0)), "")))</f>
        <v/>
      </c>
      <c r="AI3392" s="106" t="str">
        <f>IF($C3392="", "", IF(IFERROR(INDEX(Ingredients!E$11:E$310, MATCH($C3392, Ingredients!$B$11:$B$310, 0)), "")="", "", IFERROR(INDEX(Ingredients!E$11:E$310, MATCH($C3392, Ingredients!$B$11:$B$310, 0)), "")))</f>
        <v/>
      </c>
      <c r="AJ3392" s="108" t="str">
        <f>IF($C3392="", "", IF(IFERROR(INDEX(Ingredients!F$11:F$310, MATCH($C3392, Ingredients!$B$11:$B$310, 0)), "")="", "", IFERROR(INDEX(Ingredients!F$11:F$310, MATCH($C3392, Ingredients!$B$11:$B$310, 0)), "")))</f>
        <v/>
      </c>
      <c r="AK3392" s="106" t="str">
        <f>IF($C3392="", "", IF(IFERROR(INDEX(Ingredients!G$11:G$310, MATCH($C3392, Ingredients!$B$11:$B$310, 0)), "")="", "", IFERROR(INDEX(Ingredients!G$11:G$310, MATCH($C3392, Ingredients!$B$11:$B$310, 0)), "")))</f>
        <v/>
      </c>
      <c r="AL3392" s="79" t="str">
        <f>IF($C3392="", "", IF(IFERROR(INDEX(Ingredients!H$11:H$310, MATCH($C3392, Ingredients!$B$11:$B$310, 0)), "")="", "", IFERROR(INDEX(Ingredients!H$11:H$310, MATCH($C3392, Ingredients!$B$11:$B$310, 0)), "")))</f>
        <v/>
      </c>
      <c r="AN3392" s="83" t="str">
        <f t="shared" si="785"/>
        <v/>
      </c>
      <c r="AP3392" s="114" t="str">
        <f t="shared" si="795"/>
        <v/>
      </c>
      <c r="AR3392" s="117" t="str">
        <f>IF($C3392="", "", IF(IFERROR(INDEX(Ingredients!$AI$11:$AI$310, MATCH($C3392, Ingredients!$B$11:$B$310, 0)), "")="", "", IFERROR(INDEX(Ingredients!$AI$11:$AI$310, MATCH($C3392, Ingredients!$B$11:$B$310, 0)), "")))</f>
        <v/>
      </c>
      <c r="AT3392" s="120" t="str">
        <f t="shared" si="796"/>
        <v/>
      </c>
      <c r="AV3392" s="90" t="str">
        <f t="shared" si="786"/>
        <v/>
      </c>
      <c r="AX3392" s="90" t="str">
        <f>IF($AV3392="", "", COUNTIF($AV$11:$AV$5010, "&lt;"&amp;$AV3392)+1+COUNTIF($AV$11:$AV3392, $AV3392)-1)</f>
        <v/>
      </c>
      <c r="AZ3392" s="111" t="str">
        <f>IF($B3392="", "", SUMIF('Shopping List'!$AV$11:$AV$25, $B3392, 'Shopping List'!$BN$11:$BN$25))</f>
        <v/>
      </c>
      <c r="BB3392" s="117" t="str">
        <f t="shared" si="797"/>
        <v/>
      </c>
    </row>
    <row r="3393" spans="1:54" x14ac:dyDescent="0.25">
      <c r="A3393" s="4"/>
      <c r="B3393" s="37"/>
      <c r="C3393" s="124"/>
      <c r="D3393" s="39"/>
      <c r="E3393" s="125"/>
      <c r="F3393" s="48"/>
      <c r="G3393" s="4"/>
      <c r="H3393" s="4"/>
      <c r="I3393" s="95" t="str">
        <f>IF($C3393="", "", IF(IFERROR(INDEX(Ingredients!$C$11:$C$310, MATCH($C3393, Ingredients!$B$11:$B$310, 0)), "")="", "", IFERROR(INDEX(Ingredients!$C$11:$C$310, MATCH($C3393, Ingredients!$B$11:$B$310, 0)), "")))</f>
        <v/>
      </c>
      <c r="J3393" s="73" t="str">
        <f>IF($B3393="", "", IF(IFERROR(INDEX(Meals!$C$11:$C$260, MATCH($B3393, Meals!$B$11:$B$260, 0)), "")="", "", IFERROR(INDEX(Meals!$C$11:$C$260, MATCH($B3393, Meals!$B$11:$B$260, 0)), "")))</f>
        <v/>
      </c>
      <c r="K3393" s="4"/>
      <c r="L3393" s="72" t="str">
        <f t="shared" si="787"/>
        <v/>
      </c>
      <c r="M3393" s="73" t="str">
        <f t="shared" si="788"/>
        <v/>
      </c>
      <c r="N3393" s="4"/>
      <c r="O3393" s="78" t="str">
        <f t="shared" si="789"/>
        <v/>
      </c>
      <c r="P3393" s="79" t="str">
        <f t="shared" si="790"/>
        <v/>
      </c>
      <c r="Q3393" s="4"/>
      <c r="R3393" s="90" t="str">
        <f t="shared" si="791"/>
        <v/>
      </c>
      <c r="S3393" s="4"/>
      <c r="Y3393" s="18" t="str">
        <f t="shared" si="792"/>
        <v/>
      </c>
      <c r="AA3393" s="18" t="str">
        <f t="shared" si="783"/>
        <v/>
      </c>
      <c r="AB3393" s="18" t="str">
        <f t="shared" si="784"/>
        <v/>
      </c>
      <c r="AC3393" s="18" t="str">
        <f t="shared" si="793"/>
        <v/>
      </c>
      <c r="AD3393" s="18" t="str">
        <f t="shared" si="793"/>
        <v/>
      </c>
      <c r="AE3393" s="18" t="str">
        <f t="shared" si="794"/>
        <v/>
      </c>
      <c r="AG3393" s="95" t="str">
        <f>IF($C3393="", "", IF(IFERROR(INDEX(Ingredients!C$11:C$310, MATCH($C3393, Ingredients!$B$11:$B$310, 0)), "")="", "", IFERROR(INDEX(Ingredients!C$11:C$310, MATCH($C3393, Ingredients!$B$11:$B$310, 0)), "")))</f>
        <v/>
      </c>
      <c r="AH3393" s="105" t="str">
        <f>IF($C3393="", "", IF(IFERROR(INDEX(Ingredients!D$11:D$310, MATCH($C3393, Ingredients!$B$11:$B$310, 0)), "")="", "", IFERROR(INDEX(Ingredients!D$11:D$310, MATCH($C3393, Ingredients!$B$11:$B$310, 0)), "")))</f>
        <v/>
      </c>
      <c r="AI3393" s="106" t="str">
        <f>IF($C3393="", "", IF(IFERROR(INDEX(Ingredients!E$11:E$310, MATCH($C3393, Ingredients!$B$11:$B$310, 0)), "")="", "", IFERROR(INDEX(Ingredients!E$11:E$310, MATCH($C3393, Ingredients!$B$11:$B$310, 0)), "")))</f>
        <v/>
      </c>
      <c r="AJ3393" s="108" t="str">
        <f>IF($C3393="", "", IF(IFERROR(INDEX(Ingredients!F$11:F$310, MATCH($C3393, Ingredients!$B$11:$B$310, 0)), "")="", "", IFERROR(INDEX(Ingredients!F$11:F$310, MATCH($C3393, Ingredients!$B$11:$B$310, 0)), "")))</f>
        <v/>
      </c>
      <c r="AK3393" s="106" t="str">
        <f>IF($C3393="", "", IF(IFERROR(INDEX(Ingredients!G$11:G$310, MATCH($C3393, Ingredients!$B$11:$B$310, 0)), "")="", "", IFERROR(INDEX(Ingredients!G$11:G$310, MATCH($C3393, Ingredients!$B$11:$B$310, 0)), "")))</f>
        <v/>
      </c>
      <c r="AL3393" s="79" t="str">
        <f>IF($C3393="", "", IF(IFERROR(INDEX(Ingredients!H$11:H$310, MATCH($C3393, Ingredients!$B$11:$B$310, 0)), "")="", "", IFERROR(INDEX(Ingredients!H$11:H$310, MATCH($C3393, Ingredients!$B$11:$B$310, 0)), "")))</f>
        <v/>
      </c>
      <c r="AN3393" s="83" t="str">
        <f t="shared" si="785"/>
        <v/>
      </c>
      <c r="AP3393" s="114" t="str">
        <f t="shared" si="795"/>
        <v/>
      </c>
      <c r="AR3393" s="117" t="str">
        <f>IF($C3393="", "", IF(IFERROR(INDEX(Ingredients!$AI$11:$AI$310, MATCH($C3393, Ingredients!$B$11:$B$310, 0)), "")="", "", IFERROR(INDEX(Ingredients!$AI$11:$AI$310, MATCH($C3393, Ingredients!$B$11:$B$310, 0)), "")))</f>
        <v/>
      </c>
      <c r="AT3393" s="120" t="str">
        <f t="shared" si="796"/>
        <v/>
      </c>
      <c r="AV3393" s="90" t="str">
        <f t="shared" si="786"/>
        <v/>
      </c>
      <c r="AX3393" s="90" t="str">
        <f>IF($AV3393="", "", COUNTIF($AV$11:$AV$5010, "&lt;"&amp;$AV3393)+1+COUNTIF($AV$11:$AV3393, $AV3393)-1)</f>
        <v/>
      </c>
      <c r="AZ3393" s="111" t="str">
        <f>IF($B3393="", "", SUMIF('Shopping List'!$AV$11:$AV$25, $B3393, 'Shopping List'!$BN$11:$BN$25))</f>
        <v/>
      </c>
      <c r="BB3393" s="117" t="str">
        <f t="shared" si="797"/>
        <v/>
      </c>
    </row>
    <row r="3394" spans="1:54" x14ac:dyDescent="0.25">
      <c r="A3394" s="4"/>
      <c r="B3394" s="37"/>
      <c r="C3394" s="124"/>
      <c r="D3394" s="39"/>
      <c r="E3394" s="125"/>
      <c r="F3394" s="48"/>
      <c r="G3394" s="4"/>
      <c r="H3394" s="4"/>
      <c r="I3394" s="95" t="str">
        <f>IF($C3394="", "", IF(IFERROR(INDEX(Ingredients!$C$11:$C$310, MATCH($C3394, Ingredients!$B$11:$B$310, 0)), "")="", "", IFERROR(INDEX(Ingredients!$C$11:$C$310, MATCH($C3394, Ingredients!$B$11:$B$310, 0)), "")))</f>
        <v/>
      </c>
      <c r="J3394" s="73" t="str">
        <f>IF($B3394="", "", IF(IFERROR(INDEX(Meals!$C$11:$C$260, MATCH($B3394, Meals!$B$11:$B$260, 0)), "")="", "", IFERROR(INDEX(Meals!$C$11:$C$260, MATCH($B3394, Meals!$B$11:$B$260, 0)), "")))</f>
        <v/>
      </c>
      <c r="K3394" s="4"/>
      <c r="L3394" s="72" t="str">
        <f t="shared" si="787"/>
        <v/>
      </c>
      <c r="M3394" s="73" t="str">
        <f t="shared" si="788"/>
        <v/>
      </c>
      <c r="N3394" s="4"/>
      <c r="O3394" s="78" t="str">
        <f t="shared" si="789"/>
        <v/>
      </c>
      <c r="P3394" s="79" t="str">
        <f t="shared" si="790"/>
        <v/>
      </c>
      <c r="Q3394" s="4"/>
      <c r="R3394" s="90" t="str">
        <f t="shared" si="791"/>
        <v/>
      </c>
      <c r="S3394" s="4"/>
      <c r="Y3394" s="18" t="str">
        <f t="shared" si="792"/>
        <v/>
      </c>
      <c r="AA3394" s="18" t="str">
        <f t="shared" si="783"/>
        <v/>
      </c>
      <c r="AB3394" s="18" t="str">
        <f t="shared" si="784"/>
        <v/>
      </c>
      <c r="AC3394" s="18" t="str">
        <f t="shared" si="793"/>
        <v/>
      </c>
      <c r="AD3394" s="18" t="str">
        <f t="shared" si="793"/>
        <v/>
      </c>
      <c r="AE3394" s="18" t="str">
        <f t="shared" si="794"/>
        <v/>
      </c>
      <c r="AG3394" s="95" t="str">
        <f>IF($C3394="", "", IF(IFERROR(INDEX(Ingredients!C$11:C$310, MATCH($C3394, Ingredients!$B$11:$B$310, 0)), "")="", "", IFERROR(INDEX(Ingredients!C$11:C$310, MATCH($C3394, Ingredients!$B$11:$B$310, 0)), "")))</f>
        <v/>
      </c>
      <c r="AH3394" s="105" t="str">
        <f>IF($C3394="", "", IF(IFERROR(INDEX(Ingredients!D$11:D$310, MATCH($C3394, Ingredients!$B$11:$B$310, 0)), "")="", "", IFERROR(INDEX(Ingredients!D$11:D$310, MATCH($C3394, Ingredients!$B$11:$B$310, 0)), "")))</f>
        <v/>
      </c>
      <c r="AI3394" s="106" t="str">
        <f>IF($C3394="", "", IF(IFERROR(INDEX(Ingredients!E$11:E$310, MATCH($C3394, Ingredients!$B$11:$B$310, 0)), "")="", "", IFERROR(INDEX(Ingredients!E$11:E$310, MATCH($C3394, Ingredients!$B$11:$B$310, 0)), "")))</f>
        <v/>
      </c>
      <c r="AJ3394" s="108" t="str">
        <f>IF($C3394="", "", IF(IFERROR(INDEX(Ingredients!F$11:F$310, MATCH($C3394, Ingredients!$B$11:$B$310, 0)), "")="", "", IFERROR(INDEX(Ingredients!F$11:F$310, MATCH($C3394, Ingredients!$B$11:$B$310, 0)), "")))</f>
        <v/>
      </c>
      <c r="AK3394" s="106" t="str">
        <f>IF($C3394="", "", IF(IFERROR(INDEX(Ingredients!G$11:G$310, MATCH($C3394, Ingredients!$B$11:$B$310, 0)), "")="", "", IFERROR(INDEX(Ingredients!G$11:G$310, MATCH($C3394, Ingredients!$B$11:$B$310, 0)), "")))</f>
        <v/>
      </c>
      <c r="AL3394" s="79" t="str">
        <f>IF($C3394="", "", IF(IFERROR(INDEX(Ingredients!H$11:H$310, MATCH($C3394, Ingredients!$B$11:$B$310, 0)), "")="", "", IFERROR(INDEX(Ingredients!H$11:H$310, MATCH($C3394, Ingredients!$B$11:$B$310, 0)), "")))</f>
        <v/>
      </c>
      <c r="AN3394" s="83" t="str">
        <f t="shared" si="785"/>
        <v/>
      </c>
      <c r="AP3394" s="114" t="str">
        <f t="shared" si="795"/>
        <v/>
      </c>
      <c r="AR3394" s="117" t="str">
        <f>IF($C3394="", "", IF(IFERROR(INDEX(Ingredients!$AI$11:$AI$310, MATCH($C3394, Ingredients!$B$11:$B$310, 0)), "")="", "", IFERROR(INDEX(Ingredients!$AI$11:$AI$310, MATCH($C3394, Ingredients!$B$11:$B$310, 0)), "")))</f>
        <v/>
      </c>
      <c r="AT3394" s="120" t="str">
        <f t="shared" si="796"/>
        <v/>
      </c>
      <c r="AV3394" s="90" t="str">
        <f t="shared" si="786"/>
        <v/>
      </c>
      <c r="AX3394" s="90" t="str">
        <f>IF($AV3394="", "", COUNTIF($AV$11:$AV$5010, "&lt;"&amp;$AV3394)+1+COUNTIF($AV$11:$AV3394, $AV3394)-1)</f>
        <v/>
      </c>
      <c r="AZ3394" s="111" t="str">
        <f>IF($B3394="", "", SUMIF('Shopping List'!$AV$11:$AV$25, $B3394, 'Shopping List'!$BN$11:$BN$25))</f>
        <v/>
      </c>
      <c r="BB3394" s="117" t="str">
        <f t="shared" si="797"/>
        <v/>
      </c>
    </row>
    <row r="3395" spans="1:54" x14ac:dyDescent="0.25">
      <c r="A3395" s="4"/>
      <c r="B3395" s="37"/>
      <c r="C3395" s="124"/>
      <c r="D3395" s="39"/>
      <c r="E3395" s="125"/>
      <c r="F3395" s="48"/>
      <c r="G3395" s="4"/>
      <c r="H3395" s="4"/>
      <c r="I3395" s="95" t="str">
        <f>IF($C3395="", "", IF(IFERROR(INDEX(Ingredients!$C$11:$C$310, MATCH($C3395, Ingredients!$B$11:$B$310, 0)), "")="", "", IFERROR(INDEX(Ingredients!$C$11:$C$310, MATCH($C3395, Ingredients!$B$11:$B$310, 0)), "")))</f>
        <v/>
      </c>
      <c r="J3395" s="73" t="str">
        <f>IF($B3395="", "", IF(IFERROR(INDEX(Meals!$C$11:$C$260, MATCH($B3395, Meals!$B$11:$B$260, 0)), "")="", "", IFERROR(INDEX(Meals!$C$11:$C$260, MATCH($B3395, Meals!$B$11:$B$260, 0)), "")))</f>
        <v/>
      </c>
      <c r="K3395" s="4"/>
      <c r="L3395" s="72" t="str">
        <f t="shared" si="787"/>
        <v/>
      </c>
      <c r="M3395" s="73" t="str">
        <f t="shared" si="788"/>
        <v/>
      </c>
      <c r="N3395" s="4"/>
      <c r="O3395" s="78" t="str">
        <f t="shared" si="789"/>
        <v/>
      </c>
      <c r="P3395" s="79" t="str">
        <f t="shared" si="790"/>
        <v/>
      </c>
      <c r="Q3395" s="4"/>
      <c r="R3395" s="90" t="str">
        <f t="shared" si="791"/>
        <v/>
      </c>
      <c r="S3395" s="4"/>
      <c r="Y3395" s="18" t="str">
        <f t="shared" si="792"/>
        <v/>
      </c>
      <c r="AA3395" s="18" t="str">
        <f t="shared" si="783"/>
        <v/>
      </c>
      <c r="AB3395" s="18" t="str">
        <f t="shared" si="784"/>
        <v/>
      </c>
      <c r="AC3395" s="18" t="str">
        <f t="shared" si="793"/>
        <v/>
      </c>
      <c r="AD3395" s="18" t="str">
        <f t="shared" si="793"/>
        <v/>
      </c>
      <c r="AE3395" s="18" t="str">
        <f t="shared" si="794"/>
        <v/>
      </c>
      <c r="AG3395" s="95" t="str">
        <f>IF($C3395="", "", IF(IFERROR(INDEX(Ingredients!C$11:C$310, MATCH($C3395, Ingredients!$B$11:$B$310, 0)), "")="", "", IFERROR(INDEX(Ingredients!C$11:C$310, MATCH($C3395, Ingredients!$B$11:$B$310, 0)), "")))</f>
        <v/>
      </c>
      <c r="AH3395" s="105" t="str">
        <f>IF($C3395="", "", IF(IFERROR(INDEX(Ingredients!D$11:D$310, MATCH($C3395, Ingredients!$B$11:$B$310, 0)), "")="", "", IFERROR(INDEX(Ingredients!D$11:D$310, MATCH($C3395, Ingredients!$B$11:$B$310, 0)), "")))</f>
        <v/>
      </c>
      <c r="AI3395" s="106" t="str">
        <f>IF($C3395="", "", IF(IFERROR(INDEX(Ingredients!E$11:E$310, MATCH($C3395, Ingredients!$B$11:$B$310, 0)), "")="", "", IFERROR(INDEX(Ingredients!E$11:E$310, MATCH($C3395, Ingredients!$B$11:$B$310, 0)), "")))</f>
        <v/>
      </c>
      <c r="AJ3395" s="108" t="str">
        <f>IF($C3395="", "", IF(IFERROR(INDEX(Ingredients!F$11:F$310, MATCH($C3395, Ingredients!$B$11:$B$310, 0)), "")="", "", IFERROR(INDEX(Ingredients!F$11:F$310, MATCH($C3395, Ingredients!$B$11:$B$310, 0)), "")))</f>
        <v/>
      </c>
      <c r="AK3395" s="106" t="str">
        <f>IF($C3395="", "", IF(IFERROR(INDEX(Ingredients!G$11:G$310, MATCH($C3395, Ingredients!$B$11:$B$310, 0)), "")="", "", IFERROR(INDEX(Ingredients!G$11:G$310, MATCH($C3395, Ingredients!$B$11:$B$310, 0)), "")))</f>
        <v/>
      </c>
      <c r="AL3395" s="79" t="str">
        <f>IF($C3395="", "", IF(IFERROR(INDEX(Ingredients!H$11:H$310, MATCH($C3395, Ingredients!$B$11:$B$310, 0)), "")="", "", IFERROR(INDEX(Ingredients!H$11:H$310, MATCH($C3395, Ingredients!$B$11:$B$310, 0)), "")))</f>
        <v/>
      </c>
      <c r="AN3395" s="83" t="str">
        <f t="shared" si="785"/>
        <v/>
      </c>
      <c r="AP3395" s="114" t="str">
        <f t="shared" si="795"/>
        <v/>
      </c>
      <c r="AR3395" s="117" t="str">
        <f>IF($C3395="", "", IF(IFERROR(INDEX(Ingredients!$AI$11:$AI$310, MATCH($C3395, Ingredients!$B$11:$B$310, 0)), "")="", "", IFERROR(INDEX(Ingredients!$AI$11:$AI$310, MATCH($C3395, Ingredients!$B$11:$B$310, 0)), "")))</f>
        <v/>
      </c>
      <c r="AT3395" s="120" t="str">
        <f t="shared" si="796"/>
        <v/>
      </c>
      <c r="AV3395" s="90" t="str">
        <f t="shared" si="786"/>
        <v/>
      </c>
      <c r="AX3395" s="90" t="str">
        <f>IF($AV3395="", "", COUNTIF($AV$11:$AV$5010, "&lt;"&amp;$AV3395)+1+COUNTIF($AV$11:$AV3395, $AV3395)-1)</f>
        <v/>
      </c>
      <c r="AZ3395" s="111" t="str">
        <f>IF($B3395="", "", SUMIF('Shopping List'!$AV$11:$AV$25, $B3395, 'Shopping List'!$BN$11:$BN$25))</f>
        <v/>
      </c>
      <c r="BB3395" s="117" t="str">
        <f t="shared" si="797"/>
        <v/>
      </c>
    </row>
    <row r="3396" spans="1:54" x14ac:dyDescent="0.25">
      <c r="A3396" s="4"/>
      <c r="B3396" s="37"/>
      <c r="C3396" s="124"/>
      <c r="D3396" s="39"/>
      <c r="E3396" s="125"/>
      <c r="F3396" s="48"/>
      <c r="G3396" s="4"/>
      <c r="H3396" s="4"/>
      <c r="I3396" s="95" t="str">
        <f>IF($C3396="", "", IF(IFERROR(INDEX(Ingredients!$C$11:$C$310, MATCH($C3396, Ingredients!$B$11:$B$310, 0)), "")="", "", IFERROR(INDEX(Ingredients!$C$11:$C$310, MATCH($C3396, Ingredients!$B$11:$B$310, 0)), "")))</f>
        <v/>
      </c>
      <c r="J3396" s="73" t="str">
        <f>IF($B3396="", "", IF(IFERROR(INDEX(Meals!$C$11:$C$260, MATCH($B3396, Meals!$B$11:$B$260, 0)), "")="", "", IFERROR(INDEX(Meals!$C$11:$C$260, MATCH($B3396, Meals!$B$11:$B$260, 0)), "")))</f>
        <v/>
      </c>
      <c r="K3396" s="4"/>
      <c r="L3396" s="72" t="str">
        <f t="shared" si="787"/>
        <v/>
      </c>
      <c r="M3396" s="73" t="str">
        <f t="shared" si="788"/>
        <v/>
      </c>
      <c r="N3396" s="4"/>
      <c r="O3396" s="78" t="str">
        <f t="shared" si="789"/>
        <v/>
      </c>
      <c r="P3396" s="79" t="str">
        <f t="shared" si="790"/>
        <v/>
      </c>
      <c r="Q3396" s="4"/>
      <c r="R3396" s="90" t="str">
        <f t="shared" si="791"/>
        <v/>
      </c>
      <c r="S3396" s="4"/>
      <c r="Y3396" s="18" t="str">
        <f t="shared" si="792"/>
        <v/>
      </c>
      <c r="AA3396" s="18" t="str">
        <f t="shared" si="783"/>
        <v/>
      </c>
      <c r="AB3396" s="18" t="str">
        <f t="shared" si="784"/>
        <v/>
      </c>
      <c r="AC3396" s="18" t="str">
        <f t="shared" si="793"/>
        <v/>
      </c>
      <c r="AD3396" s="18" t="str">
        <f t="shared" si="793"/>
        <v/>
      </c>
      <c r="AE3396" s="18" t="str">
        <f t="shared" si="794"/>
        <v/>
      </c>
      <c r="AG3396" s="95" t="str">
        <f>IF($C3396="", "", IF(IFERROR(INDEX(Ingredients!C$11:C$310, MATCH($C3396, Ingredients!$B$11:$B$310, 0)), "")="", "", IFERROR(INDEX(Ingredients!C$11:C$310, MATCH($C3396, Ingredients!$B$11:$B$310, 0)), "")))</f>
        <v/>
      </c>
      <c r="AH3396" s="105" t="str">
        <f>IF($C3396="", "", IF(IFERROR(INDEX(Ingredients!D$11:D$310, MATCH($C3396, Ingredients!$B$11:$B$310, 0)), "")="", "", IFERROR(INDEX(Ingredients!D$11:D$310, MATCH($C3396, Ingredients!$B$11:$B$310, 0)), "")))</f>
        <v/>
      </c>
      <c r="AI3396" s="106" t="str">
        <f>IF($C3396="", "", IF(IFERROR(INDEX(Ingredients!E$11:E$310, MATCH($C3396, Ingredients!$B$11:$B$310, 0)), "")="", "", IFERROR(INDEX(Ingredients!E$11:E$310, MATCH($C3396, Ingredients!$B$11:$B$310, 0)), "")))</f>
        <v/>
      </c>
      <c r="AJ3396" s="108" t="str">
        <f>IF($C3396="", "", IF(IFERROR(INDEX(Ingredients!F$11:F$310, MATCH($C3396, Ingredients!$B$11:$B$310, 0)), "")="", "", IFERROR(INDEX(Ingredients!F$11:F$310, MATCH($C3396, Ingredients!$B$11:$B$310, 0)), "")))</f>
        <v/>
      </c>
      <c r="AK3396" s="106" t="str">
        <f>IF($C3396="", "", IF(IFERROR(INDEX(Ingredients!G$11:G$310, MATCH($C3396, Ingredients!$B$11:$B$310, 0)), "")="", "", IFERROR(INDEX(Ingredients!G$11:G$310, MATCH($C3396, Ingredients!$B$11:$B$310, 0)), "")))</f>
        <v/>
      </c>
      <c r="AL3396" s="79" t="str">
        <f>IF($C3396="", "", IF(IFERROR(INDEX(Ingredients!H$11:H$310, MATCH($C3396, Ingredients!$B$11:$B$310, 0)), "")="", "", IFERROR(INDEX(Ingredients!H$11:H$310, MATCH($C3396, Ingredients!$B$11:$B$310, 0)), "")))</f>
        <v/>
      </c>
      <c r="AN3396" s="83" t="str">
        <f t="shared" si="785"/>
        <v/>
      </c>
      <c r="AP3396" s="114" t="str">
        <f t="shared" si="795"/>
        <v/>
      </c>
      <c r="AR3396" s="117" t="str">
        <f>IF($C3396="", "", IF(IFERROR(INDEX(Ingredients!$AI$11:$AI$310, MATCH($C3396, Ingredients!$B$11:$B$310, 0)), "")="", "", IFERROR(INDEX(Ingredients!$AI$11:$AI$310, MATCH($C3396, Ingredients!$B$11:$B$310, 0)), "")))</f>
        <v/>
      </c>
      <c r="AT3396" s="120" t="str">
        <f t="shared" si="796"/>
        <v/>
      </c>
      <c r="AV3396" s="90" t="str">
        <f t="shared" si="786"/>
        <v/>
      </c>
      <c r="AX3396" s="90" t="str">
        <f>IF($AV3396="", "", COUNTIF($AV$11:$AV$5010, "&lt;"&amp;$AV3396)+1+COUNTIF($AV$11:$AV3396, $AV3396)-1)</f>
        <v/>
      </c>
      <c r="AZ3396" s="111" t="str">
        <f>IF($B3396="", "", SUMIF('Shopping List'!$AV$11:$AV$25, $B3396, 'Shopping List'!$BN$11:$BN$25))</f>
        <v/>
      </c>
      <c r="BB3396" s="117" t="str">
        <f t="shared" si="797"/>
        <v/>
      </c>
    </row>
    <row r="3397" spans="1:54" x14ac:dyDescent="0.25">
      <c r="A3397" s="4"/>
      <c r="B3397" s="37"/>
      <c r="C3397" s="124"/>
      <c r="D3397" s="39"/>
      <c r="E3397" s="125"/>
      <c r="F3397" s="48"/>
      <c r="G3397" s="4"/>
      <c r="H3397" s="4"/>
      <c r="I3397" s="95" t="str">
        <f>IF($C3397="", "", IF(IFERROR(INDEX(Ingredients!$C$11:$C$310, MATCH($C3397, Ingredients!$B$11:$B$310, 0)), "")="", "", IFERROR(INDEX(Ingredients!$C$11:$C$310, MATCH($C3397, Ingredients!$B$11:$B$310, 0)), "")))</f>
        <v/>
      </c>
      <c r="J3397" s="73" t="str">
        <f>IF($B3397="", "", IF(IFERROR(INDEX(Meals!$C$11:$C$260, MATCH($B3397, Meals!$B$11:$B$260, 0)), "")="", "", IFERROR(INDEX(Meals!$C$11:$C$260, MATCH($B3397, Meals!$B$11:$B$260, 0)), "")))</f>
        <v/>
      </c>
      <c r="K3397" s="4"/>
      <c r="L3397" s="72" t="str">
        <f t="shared" si="787"/>
        <v/>
      </c>
      <c r="M3397" s="73" t="str">
        <f t="shared" si="788"/>
        <v/>
      </c>
      <c r="N3397" s="4"/>
      <c r="O3397" s="78" t="str">
        <f t="shared" si="789"/>
        <v/>
      </c>
      <c r="P3397" s="79" t="str">
        <f t="shared" si="790"/>
        <v/>
      </c>
      <c r="Q3397" s="4"/>
      <c r="R3397" s="90" t="str">
        <f t="shared" si="791"/>
        <v/>
      </c>
      <c r="S3397" s="4"/>
      <c r="Y3397" s="18" t="str">
        <f t="shared" si="792"/>
        <v/>
      </c>
      <c r="AA3397" s="18" t="str">
        <f t="shared" si="783"/>
        <v/>
      </c>
      <c r="AB3397" s="18" t="str">
        <f t="shared" si="784"/>
        <v/>
      </c>
      <c r="AC3397" s="18" t="str">
        <f t="shared" si="793"/>
        <v/>
      </c>
      <c r="AD3397" s="18" t="str">
        <f t="shared" si="793"/>
        <v/>
      </c>
      <c r="AE3397" s="18" t="str">
        <f t="shared" si="794"/>
        <v/>
      </c>
      <c r="AG3397" s="95" t="str">
        <f>IF($C3397="", "", IF(IFERROR(INDEX(Ingredients!C$11:C$310, MATCH($C3397, Ingredients!$B$11:$B$310, 0)), "")="", "", IFERROR(INDEX(Ingredients!C$11:C$310, MATCH($C3397, Ingredients!$B$11:$B$310, 0)), "")))</f>
        <v/>
      </c>
      <c r="AH3397" s="105" t="str">
        <f>IF($C3397="", "", IF(IFERROR(INDEX(Ingredients!D$11:D$310, MATCH($C3397, Ingredients!$B$11:$B$310, 0)), "")="", "", IFERROR(INDEX(Ingredients!D$11:D$310, MATCH($C3397, Ingredients!$B$11:$B$310, 0)), "")))</f>
        <v/>
      </c>
      <c r="AI3397" s="106" t="str">
        <f>IF($C3397="", "", IF(IFERROR(INDEX(Ingredients!E$11:E$310, MATCH($C3397, Ingredients!$B$11:$B$310, 0)), "")="", "", IFERROR(INDEX(Ingredients!E$11:E$310, MATCH($C3397, Ingredients!$B$11:$B$310, 0)), "")))</f>
        <v/>
      </c>
      <c r="AJ3397" s="108" t="str">
        <f>IF($C3397="", "", IF(IFERROR(INDEX(Ingredients!F$11:F$310, MATCH($C3397, Ingredients!$B$11:$B$310, 0)), "")="", "", IFERROR(INDEX(Ingredients!F$11:F$310, MATCH($C3397, Ingredients!$B$11:$B$310, 0)), "")))</f>
        <v/>
      </c>
      <c r="AK3397" s="106" t="str">
        <f>IF($C3397="", "", IF(IFERROR(INDEX(Ingredients!G$11:G$310, MATCH($C3397, Ingredients!$B$11:$B$310, 0)), "")="", "", IFERROR(INDEX(Ingredients!G$11:G$310, MATCH($C3397, Ingredients!$B$11:$B$310, 0)), "")))</f>
        <v/>
      </c>
      <c r="AL3397" s="79" t="str">
        <f>IF($C3397="", "", IF(IFERROR(INDEX(Ingredients!H$11:H$310, MATCH($C3397, Ingredients!$B$11:$B$310, 0)), "")="", "", IFERROR(INDEX(Ingredients!H$11:H$310, MATCH($C3397, Ingredients!$B$11:$B$310, 0)), "")))</f>
        <v/>
      </c>
      <c r="AN3397" s="83" t="str">
        <f t="shared" si="785"/>
        <v/>
      </c>
      <c r="AP3397" s="114" t="str">
        <f t="shared" si="795"/>
        <v/>
      </c>
      <c r="AR3397" s="117" t="str">
        <f>IF($C3397="", "", IF(IFERROR(INDEX(Ingredients!$AI$11:$AI$310, MATCH($C3397, Ingredients!$B$11:$B$310, 0)), "")="", "", IFERROR(INDEX(Ingredients!$AI$11:$AI$310, MATCH($C3397, Ingredients!$B$11:$B$310, 0)), "")))</f>
        <v/>
      </c>
      <c r="AT3397" s="120" t="str">
        <f t="shared" si="796"/>
        <v/>
      </c>
      <c r="AV3397" s="90" t="str">
        <f t="shared" si="786"/>
        <v/>
      </c>
      <c r="AX3397" s="90" t="str">
        <f>IF($AV3397="", "", COUNTIF($AV$11:$AV$5010, "&lt;"&amp;$AV3397)+1+COUNTIF($AV$11:$AV3397, $AV3397)-1)</f>
        <v/>
      </c>
      <c r="AZ3397" s="111" t="str">
        <f>IF($B3397="", "", SUMIF('Shopping List'!$AV$11:$AV$25, $B3397, 'Shopping List'!$BN$11:$BN$25))</f>
        <v/>
      </c>
      <c r="BB3397" s="117" t="str">
        <f t="shared" si="797"/>
        <v/>
      </c>
    </row>
    <row r="3398" spans="1:54" x14ac:dyDescent="0.25">
      <c r="A3398" s="4"/>
      <c r="B3398" s="37"/>
      <c r="C3398" s="124"/>
      <c r="D3398" s="39"/>
      <c r="E3398" s="125"/>
      <c r="F3398" s="48"/>
      <c r="G3398" s="4"/>
      <c r="H3398" s="4"/>
      <c r="I3398" s="95" t="str">
        <f>IF($C3398="", "", IF(IFERROR(INDEX(Ingredients!$C$11:$C$310, MATCH($C3398, Ingredients!$B$11:$B$310, 0)), "")="", "", IFERROR(INDEX(Ingredients!$C$11:$C$310, MATCH($C3398, Ingredients!$B$11:$B$310, 0)), "")))</f>
        <v/>
      </c>
      <c r="J3398" s="73" t="str">
        <f>IF($B3398="", "", IF(IFERROR(INDEX(Meals!$C$11:$C$260, MATCH($B3398, Meals!$B$11:$B$260, 0)), "")="", "", IFERROR(INDEX(Meals!$C$11:$C$260, MATCH($B3398, Meals!$B$11:$B$260, 0)), "")))</f>
        <v/>
      </c>
      <c r="K3398" s="4"/>
      <c r="L3398" s="72" t="str">
        <f t="shared" si="787"/>
        <v/>
      </c>
      <c r="M3398" s="73" t="str">
        <f t="shared" si="788"/>
        <v/>
      </c>
      <c r="N3398" s="4"/>
      <c r="O3398" s="78" t="str">
        <f t="shared" si="789"/>
        <v/>
      </c>
      <c r="P3398" s="79" t="str">
        <f t="shared" si="790"/>
        <v/>
      </c>
      <c r="Q3398" s="4"/>
      <c r="R3398" s="90" t="str">
        <f t="shared" si="791"/>
        <v/>
      </c>
      <c r="S3398" s="4"/>
      <c r="Y3398" s="18" t="str">
        <f t="shared" si="792"/>
        <v/>
      </c>
      <c r="AA3398" s="18" t="str">
        <f t="shared" si="783"/>
        <v/>
      </c>
      <c r="AB3398" s="18" t="str">
        <f t="shared" si="784"/>
        <v/>
      </c>
      <c r="AC3398" s="18" t="str">
        <f t="shared" si="793"/>
        <v/>
      </c>
      <c r="AD3398" s="18" t="str">
        <f t="shared" si="793"/>
        <v/>
      </c>
      <c r="AE3398" s="18" t="str">
        <f t="shared" si="794"/>
        <v/>
      </c>
      <c r="AG3398" s="95" t="str">
        <f>IF($C3398="", "", IF(IFERROR(INDEX(Ingredients!C$11:C$310, MATCH($C3398, Ingredients!$B$11:$B$310, 0)), "")="", "", IFERROR(INDEX(Ingredients!C$11:C$310, MATCH($C3398, Ingredients!$B$11:$B$310, 0)), "")))</f>
        <v/>
      </c>
      <c r="AH3398" s="105" t="str">
        <f>IF($C3398="", "", IF(IFERROR(INDEX(Ingredients!D$11:D$310, MATCH($C3398, Ingredients!$B$11:$B$310, 0)), "")="", "", IFERROR(INDEX(Ingredients!D$11:D$310, MATCH($C3398, Ingredients!$B$11:$B$310, 0)), "")))</f>
        <v/>
      </c>
      <c r="AI3398" s="106" t="str">
        <f>IF($C3398="", "", IF(IFERROR(INDEX(Ingredients!E$11:E$310, MATCH($C3398, Ingredients!$B$11:$B$310, 0)), "")="", "", IFERROR(INDEX(Ingredients!E$11:E$310, MATCH($C3398, Ingredients!$B$11:$B$310, 0)), "")))</f>
        <v/>
      </c>
      <c r="AJ3398" s="108" t="str">
        <f>IF($C3398="", "", IF(IFERROR(INDEX(Ingredients!F$11:F$310, MATCH($C3398, Ingredients!$B$11:$B$310, 0)), "")="", "", IFERROR(INDEX(Ingredients!F$11:F$310, MATCH($C3398, Ingredients!$B$11:$B$310, 0)), "")))</f>
        <v/>
      </c>
      <c r="AK3398" s="106" t="str">
        <f>IF($C3398="", "", IF(IFERROR(INDEX(Ingredients!G$11:G$310, MATCH($C3398, Ingredients!$B$11:$B$310, 0)), "")="", "", IFERROR(INDEX(Ingredients!G$11:G$310, MATCH($C3398, Ingredients!$B$11:$B$310, 0)), "")))</f>
        <v/>
      </c>
      <c r="AL3398" s="79" t="str">
        <f>IF($C3398="", "", IF(IFERROR(INDEX(Ingredients!H$11:H$310, MATCH($C3398, Ingredients!$B$11:$B$310, 0)), "")="", "", IFERROR(INDEX(Ingredients!H$11:H$310, MATCH($C3398, Ingredients!$B$11:$B$310, 0)), "")))</f>
        <v/>
      </c>
      <c r="AN3398" s="83" t="str">
        <f t="shared" si="785"/>
        <v/>
      </c>
      <c r="AP3398" s="114" t="str">
        <f t="shared" si="795"/>
        <v/>
      </c>
      <c r="AR3398" s="117" t="str">
        <f>IF($C3398="", "", IF(IFERROR(INDEX(Ingredients!$AI$11:$AI$310, MATCH($C3398, Ingredients!$B$11:$B$310, 0)), "")="", "", IFERROR(INDEX(Ingredients!$AI$11:$AI$310, MATCH($C3398, Ingredients!$B$11:$B$310, 0)), "")))</f>
        <v/>
      </c>
      <c r="AT3398" s="120" t="str">
        <f t="shared" si="796"/>
        <v/>
      </c>
      <c r="AV3398" s="90" t="str">
        <f t="shared" si="786"/>
        <v/>
      </c>
      <c r="AX3398" s="90" t="str">
        <f>IF($AV3398="", "", COUNTIF($AV$11:$AV$5010, "&lt;"&amp;$AV3398)+1+COUNTIF($AV$11:$AV3398, $AV3398)-1)</f>
        <v/>
      </c>
      <c r="AZ3398" s="111" t="str">
        <f>IF($B3398="", "", SUMIF('Shopping List'!$AV$11:$AV$25, $B3398, 'Shopping List'!$BN$11:$BN$25))</f>
        <v/>
      </c>
      <c r="BB3398" s="117" t="str">
        <f t="shared" si="797"/>
        <v/>
      </c>
    </row>
    <row r="3399" spans="1:54" x14ac:dyDescent="0.25">
      <c r="A3399" s="4"/>
      <c r="B3399" s="37"/>
      <c r="C3399" s="124"/>
      <c r="D3399" s="39"/>
      <c r="E3399" s="125"/>
      <c r="F3399" s="48"/>
      <c r="G3399" s="4"/>
      <c r="H3399" s="4"/>
      <c r="I3399" s="95" t="str">
        <f>IF($C3399="", "", IF(IFERROR(INDEX(Ingredients!$C$11:$C$310, MATCH($C3399, Ingredients!$B$11:$B$310, 0)), "")="", "", IFERROR(INDEX(Ingredients!$C$11:$C$310, MATCH($C3399, Ingredients!$B$11:$B$310, 0)), "")))</f>
        <v/>
      </c>
      <c r="J3399" s="73" t="str">
        <f>IF($B3399="", "", IF(IFERROR(INDEX(Meals!$C$11:$C$260, MATCH($B3399, Meals!$B$11:$B$260, 0)), "")="", "", IFERROR(INDEX(Meals!$C$11:$C$260, MATCH($B3399, Meals!$B$11:$B$260, 0)), "")))</f>
        <v/>
      </c>
      <c r="K3399" s="4"/>
      <c r="L3399" s="72" t="str">
        <f t="shared" si="787"/>
        <v/>
      </c>
      <c r="M3399" s="73" t="str">
        <f t="shared" si="788"/>
        <v/>
      </c>
      <c r="N3399" s="4"/>
      <c r="O3399" s="78" t="str">
        <f t="shared" si="789"/>
        <v/>
      </c>
      <c r="P3399" s="79" t="str">
        <f t="shared" si="790"/>
        <v/>
      </c>
      <c r="Q3399" s="4"/>
      <c r="R3399" s="90" t="str">
        <f t="shared" si="791"/>
        <v/>
      </c>
      <c r="S3399" s="4"/>
      <c r="Y3399" s="18" t="str">
        <f t="shared" si="792"/>
        <v/>
      </c>
      <c r="AA3399" s="18" t="str">
        <f t="shared" si="783"/>
        <v/>
      </c>
      <c r="AB3399" s="18" t="str">
        <f t="shared" si="784"/>
        <v/>
      </c>
      <c r="AC3399" s="18" t="str">
        <f t="shared" si="793"/>
        <v/>
      </c>
      <c r="AD3399" s="18" t="str">
        <f t="shared" si="793"/>
        <v/>
      </c>
      <c r="AE3399" s="18" t="str">
        <f t="shared" si="794"/>
        <v/>
      </c>
      <c r="AG3399" s="95" t="str">
        <f>IF($C3399="", "", IF(IFERROR(INDEX(Ingredients!C$11:C$310, MATCH($C3399, Ingredients!$B$11:$B$310, 0)), "")="", "", IFERROR(INDEX(Ingredients!C$11:C$310, MATCH($C3399, Ingredients!$B$11:$B$310, 0)), "")))</f>
        <v/>
      </c>
      <c r="AH3399" s="105" t="str">
        <f>IF($C3399="", "", IF(IFERROR(INDEX(Ingredients!D$11:D$310, MATCH($C3399, Ingredients!$B$11:$B$310, 0)), "")="", "", IFERROR(INDEX(Ingredients!D$11:D$310, MATCH($C3399, Ingredients!$B$11:$B$310, 0)), "")))</f>
        <v/>
      </c>
      <c r="AI3399" s="106" t="str">
        <f>IF($C3399="", "", IF(IFERROR(INDEX(Ingredients!E$11:E$310, MATCH($C3399, Ingredients!$B$11:$B$310, 0)), "")="", "", IFERROR(INDEX(Ingredients!E$11:E$310, MATCH($C3399, Ingredients!$B$11:$B$310, 0)), "")))</f>
        <v/>
      </c>
      <c r="AJ3399" s="108" t="str">
        <f>IF($C3399="", "", IF(IFERROR(INDEX(Ingredients!F$11:F$310, MATCH($C3399, Ingredients!$B$11:$B$310, 0)), "")="", "", IFERROR(INDEX(Ingredients!F$11:F$310, MATCH($C3399, Ingredients!$B$11:$B$310, 0)), "")))</f>
        <v/>
      </c>
      <c r="AK3399" s="106" t="str">
        <f>IF($C3399="", "", IF(IFERROR(INDEX(Ingredients!G$11:G$310, MATCH($C3399, Ingredients!$B$11:$B$310, 0)), "")="", "", IFERROR(INDEX(Ingredients!G$11:G$310, MATCH($C3399, Ingredients!$B$11:$B$310, 0)), "")))</f>
        <v/>
      </c>
      <c r="AL3399" s="79" t="str">
        <f>IF($C3399="", "", IF(IFERROR(INDEX(Ingredients!H$11:H$310, MATCH($C3399, Ingredients!$B$11:$B$310, 0)), "")="", "", IFERROR(INDEX(Ingredients!H$11:H$310, MATCH($C3399, Ingredients!$B$11:$B$310, 0)), "")))</f>
        <v/>
      </c>
      <c r="AN3399" s="83" t="str">
        <f t="shared" si="785"/>
        <v/>
      </c>
      <c r="AP3399" s="114" t="str">
        <f t="shared" si="795"/>
        <v/>
      </c>
      <c r="AR3399" s="117" t="str">
        <f>IF($C3399="", "", IF(IFERROR(INDEX(Ingredients!$AI$11:$AI$310, MATCH($C3399, Ingredients!$B$11:$B$310, 0)), "")="", "", IFERROR(INDEX(Ingredients!$AI$11:$AI$310, MATCH($C3399, Ingredients!$B$11:$B$310, 0)), "")))</f>
        <v/>
      </c>
      <c r="AT3399" s="120" t="str">
        <f t="shared" si="796"/>
        <v/>
      </c>
      <c r="AV3399" s="90" t="str">
        <f t="shared" si="786"/>
        <v/>
      </c>
      <c r="AX3399" s="90" t="str">
        <f>IF($AV3399="", "", COUNTIF($AV$11:$AV$5010, "&lt;"&amp;$AV3399)+1+COUNTIF($AV$11:$AV3399, $AV3399)-1)</f>
        <v/>
      </c>
      <c r="AZ3399" s="111" t="str">
        <f>IF($B3399="", "", SUMIF('Shopping List'!$AV$11:$AV$25, $B3399, 'Shopping List'!$BN$11:$BN$25))</f>
        <v/>
      </c>
      <c r="BB3399" s="117" t="str">
        <f t="shared" si="797"/>
        <v/>
      </c>
    </row>
    <row r="3400" spans="1:54" x14ac:dyDescent="0.25">
      <c r="A3400" s="4"/>
      <c r="B3400" s="37"/>
      <c r="C3400" s="124"/>
      <c r="D3400" s="39"/>
      <c r="E3400" s="125"/>
      <c r="F3400" s="48"/>
      <c r="G3400" s="4"/>
      <c r="H3400" s="4"/>
      <c r="I3400" s="95" t="str">
        <f>IF($C3400="", "", IF(IFERROR(INDEX(Ingredients!$C$11:$C$310, MATCH($C3400, Ingredients!$B$11:$B$310, 0)), "")="", "", IFERROR(INDEX(Ingredients!$C$11:$C$310, MATCH($C3400, Ingredients!$B$11:$B$310, 0)), "")))</f>
        <v/>
      </c>
      <c r="J3400" s="73" t="str">
        <f>IF($B3400="", "", IF(IFERROR(INDEX(Meals!$C$11:$C$260, MATCH($B3400, Meals!$B$11:$B$260, 0)), "")="", "", IFERROR(INDEX(Meals!$C$11:$C$260, MATCH($B3400, Meals!$B$11:$B$260, 0)), "")))</f>
        <v/>
      </c>
      <c r="K3400" s="4"/>
      <c r="L3400" s="72" t="str">
        <f t="shared" si="787"/>
        <v/>
      </c>
      <c r="M3400" s="73" t="str">
        <f t="shared" si="788"/>
        <v/>
      </c>
      <c r="N3400" s="4"/>
      <c r="O3400" s="78" t="str">
        <f t="shared" si="789"/>
        <v/>
      </c>
      <c r="P3400" s="79" t="str">
        <f t="shared" si="790"/>
        <v/>
      </c>
      <c r="Q3400" s="4"/>
      <c r="R3400" s="90" t="str">
        <f t="shared" si="791"/>
        <v/>
      </c>
      <c r="S3400" s="4"/>
      <c r="Y3400" s="18" t="str">
        <f t="shared" si="792"/>
        <v/>
      </c>
      <c r="AA3400" s="18" t="str">
        <f t="shared" si="783"/>
        <v/>
      </c>
      <c r="AB3400" s="18" t="str">
        <f t="shared" si="784"/>
        <v/>
      </c>
      <c r="AC3400" s="18" t="str">
        <f t="shared" si="793"/>
        <v/>
      </c>
      <c r="AD3400" s="18" t="str">
        <f t="shared" si="793"/>
        <v/>
      </c>
      <c r="AE3400" s="18" t="str">
        <f t="shared" si="794"/>
        <v/>
      </c>
      <c r="AG3400" s="95" t="str">
        <f>IF($C3400="", "", IF(IFERROR(INDEX(Ingredients!C$11:C$310, MATCH($C3400, Ingredients!$B$11:$B$310, 0)), "")="", "", IFERROR(INDEX(Ingredients!C$11:C$310, MATCH($C3400, Ingredients!$B$11:$B$310, 0)), "")))</f>
        <v/>
      </c>
      <c r="AH3400" s="105" t="str">
        <f>IF($C3400="", "", IF(IFERROR(INDEX(Ingredients!D$11:D$310, MATCH($C3400, Ingredients!$B$11:$B$310, 0)), "")="", "", IFERROR(INDEX(Ingredients!D$11:D$310, MATCH($C3400, Ingredients!$B$11:$B$310, 0)), "")))</f>
        <v/>
      </c>
      <c r="AI3400" s="106" t="str">
        <f>IF($C3400="", "", IF(IFERROR(INDEX(Ingredients!E$11:E$310, MATCH($C3400, Ingredients!$B$11:$B$310, 0)), "")="", "", IFERROR(INDEX(Ingredients!E$11:E$310, MATCH($C3400, Ingredients!$B$11:$B$310, 0)), "")))</f>
        <v/>
      </c>
      <c r="AJ3400" s="108" t="str">
        <f>IF($C3400="", "", IF(IFERROR(INDEX(Ingredients!F$11:F$310, MATCH($C3400, Ingredients!$B$11:$B$310, 0)), "")="", "", IFERROR(INDEX(Ingredients!F$11:F$310, MATCH($C3400, Ingredients!$B$11:$B$310, 0)), "")))</f>
        <v/>
      </c>
      <c r="AK3400" s="106" t="str">
        <f>IF($C3400="", "", IF(IFERROR(INDEX(Ingredients!G$11:G$310, MATCH($C3400, Ingredients!$B$11:$B$310, 0)), "")="", "", IFERROR(INDEX(Ingredients!G$11:G$310, MATCH($C3400, Ingredients!$B$11:$B$310, 0)), "")))</f>
        <v/>
      </c>
      <c r="AL3400" s="79" t="str">
        <f>IF($C3400="", "", IF(IFERROR(INDEX(Ingredients!H$11:H$310, MATCH($C3400, Ingredients!$B$11:$B$310, 0)), "")="", "", IFERROR(INDEX(Ingredients!H$11:H$310, MATCH($C3400, Ingredients!$B$11:$B$310, 0)), "")))</f>
        <v/>
      </c>
      <c r="AN3400" s="83" t="str">
        <f t="shared" si="785"/>
        <v/>
      </c>
      <c r="AP3400" s="114" t="str">
        <f t="shared" si="795"/>
        <v/>
      </c>
      <c r="AR3400" s="117" t="str">
        <f>IF($C3400="", "", IF(IFERROR(INDEX(Ingredients!$AI$11:$AI$310, MATCH($C3400, Ingredients!$B$11:$B$310, 0)), "")="", "", IFERROR(INDEX(Ingredients!$AI$11:$AI$310, MATCH($C3400, Ingredients!$B$11:$B$310, 0)), "")))</f>
        <v/>
      </c>
      <c r="AT3400" s="120" t="str">
        <f t="shared" si="796"/>
        <v/>
      </c>
      <c r="AV3400" s="90" t="str">
        <f t="shared" si="786"/>
        <v/>
      </c>
      <c r="AX3400" s="90" t="str">
        <f>IF($AV3400="", "", COUNTIF($AV$11:$AV$5010, "&lt;"&amp;$AV3400)+1+COUNTIF($AV$11:$AV3400, $AV3400)-1)</f>
        <v/>
      </c>
      <c r="AZ3400" s="111" t="str">
        <f>IF($B3400="", "", SUMIF('Shopping List'!$AV$11:$AV$25, $B3400, 'Shopping List'!$BN$11:$BN$25))</f>
        <v/>
      </c>
      <c r="BB3400" s="117" t="str">
        <f t="shared" si="797"/>
        <v/>
      </c>
    </row>
    <row r="3401" spans="1:54" x14ac:dyDescent="0.25">
      <c r="A3401" s="4"/>
      <c r="B3401" s="37"/>
      <c r="C3401" s="124"/>
      <c r="D3401" s="39"/>
      <c r="E3401" s="125"/>
      <c r="F3401" s="48"/>
      <c r="G3401" s="4"/>
      <c r="H3401" s="4"/>
      <c r="I3401" s="95" t="str">
        <f>IF($C3401="", "", IF(IFERROR(INDEX(Ingredients!$C$11:$C$310, MATCH($C3401, Ingredients!$B$11:$B$310, 0)), "")="", "", IFERROR(INDEX(Ingredients!$C$11:$C$310, MATCH($C3401, Ingredients!$B$11:$B$310, 0)), "")))</f>
        <v/>
      </c>
      <c r="J3401" s="73" t="str">
        <f>IF($B3401="", "", IF(IFERROR(INDEX(Meals!$C$11:$C$260, MATCH($B3401, Meals!$B$11:$B$260, 0)), "")="", "", IFERROR(INDEX(Meals!$C$11:$C$260, MATCH($B3401, Meals!$B$11:$B$260, 0)), "")))</f>
        <v/>
      </c>
      <c r="K3401" s="4"/>
      <c r="L3401" s="72" t="str">
        <f t="shared" si="787"/>
        <v/>
      </c>
      <c r="M3401" s="73" t="str">
        <f t="shared" si="788"/>
        <v/>
      </c>
      <c r="N3401" s="4"/>
      <c r="O3401" s="78" t="str">
        <f t="shared" si="789"/>
        <v/>
      </c>
      <c r="P3401" s="79" t="str">
        <f t="shared" si="790"/>
        <v/>
      </c>
      <c r="Q3401" s="4"/>
      <c r="R3401" s="90" t="str">
        <f t="shared" si="791"/>
        <v/>
      </c>
      <c r="S3401" s="4"/>
      <c r="Y3401" s="18" t="str">
        <f t="shared" si="792"/>
        <v/>
      </c>
      <c r="AA3401" s="18" t="str">
        <f t="shared" si="783"/>
        <v/>
      </c>
      <c r="AB3401" s="18" t="str">
        <f t="shared" si="784"/>
        <v/>
      </c>
      <c r="AC3401" s="18" t="str">
        <f t="shared" si="793"/>
        <v/>
      </c>
      <c r="AD3401" s="18" t="str">
        <f t="shared" si="793"/>
        <v/>
      </c>
      <c r="AE3401" s="18" t="str">
        <f t="shared" si="794"/>
        <v/>
      </c>
      <c r="AG3401" s="95" t="str">
        <f>IF($C3401="", "", IF(IFERROR(INDEX(Ingredients!C$11:C$310, MATCH($C3401, Ingredients!$B$11:$B$310, 0)), "")="", "", IFERROR(INDEX(Ingredients!C$11:C$310, MATCH($C3401, Ingredients!$B$11:$B$310, 0)), "")))</f>
        <v/>
      </c>
      <c r="AH3401" s="105" t="str">
        <f>IF($C3401="", "", IF(IFERROR(INDEX(Ingredients!D$11:D$310, MATCH($C3401, Ingredients!$B$11:$B$310, 0)), "")="", "", IFERROR(INDEX(Ingredients!D$11:D$310, MATCH($C3401, Ingredients!$B$11:$B$310, 0)), "")))</f>
        <v/>
      </c>
      <c r="AI3401" s="106" t="str">
        <f>IF($C3401="", "", IF(IFERROR(INDEX(Ingredients!E$11:E$310, MATCH($C3401, Ingredients!$B$11:$B$310, 0)), "")="", "", IFERROR(INDEX(Ingredients!E$11:E$310, MATCH($C3401, Ingredients!$B$11:$B$310, 0)), "")))</f>
        <v/>
      </c>
      <c r="AJ3401" s="108" t="str">
        <f>IF($C3401="", "", IF(IFERROR(INDEX(Ingredients!F$11:F$310, MATCH($C3401, Ingredients!$B$11:$B$310, 0)), "")="", "", IFERROR(INDEX(Ingredients!F$11:F$310, MATCH($C3401, Ingredients!$B$11:$B$310, 0)), "")))</f>
        <v/>
      </c>
      <c r="AK3401" s="106" t="str">
        <f>IF($C3401="", "", IF(IFERROR(INDEX(Ingredients!G$11:G$310, MATCH($C3401, Ingredients!$B$11:$B$310, 0)), "")="", "", IFERROR(INDEX(Ingredients!G$11:G$310, MATCH($C3401, Ingredients!$B$11:$B$310, 0)), "")))</f>
        <v/>
      </c>
      <c r="AL3401" s="79" t="str">
        <f>IF($C3401="", "", IF(IFERROR(INDEX(Ingredients!H$11:H$310, MATCH($C3401, Ingredients!$B$11:$B$310, 0)), "")="", "", IFERROR(INDEX(Ingredients!H$11:H$310, MATCH($C3401, Ingredients!$B$11:$B$310, 0)), "")))</f>
        <v/>
      </c>
      <c r="AN3401" s="83" t="str">
        <f t="shared" si="785"/>
        <v/>
      </c>
      <c r="AP3401" s="114" t="str">
        <f t="shared" si="795"/>
        <v/>
      </c>
      <c r="AR3401" s="117" t="str">
        <f>IF($C3401="", "", IF(IFERROR(INDEX(Ingredients!$AI$11:$AI$310, MATCH($C3401, Ingredients!$B$11:$B$310, 0)), "")="", "", IFERROR(INDEX(Ingredients!$AI$11:$AI$310, MATCH($C3401, Ingredients!$B$11:$B$310, 0)), "")))</f>
        <v/>
      </c>
      <c r="AT3401" s="120" t="str">
        <f t="shared" si="796"/>
        <v/>
      </c>
      <c r="AV3401" s="90" t="str">
        <f t="shared" si="786"/>
        <v/>
      </c>
      <c r="AX3401" s="90" t="str">
        <f>IF($AV3401="", "", COUNTIF($AV$11:$AV$5010, "&lt;"&amp;$AV3401)+1+COUNTIF($AV$11:$AV3401, $AV3401)-1)</f>
        <v/>
      </c>
      <c r="AZ3401" s="111" t="str">
        <f>IF($B3401="", "", SUMIF('Shopping List'!$AV$11:$AV$25, $B3401, 'Shopping List'!$BN$11:$BN$25))</f>
        <v/>
      </c>
      <c r="BB3401" s="117" t="str">
        <f t="shared" si="797"/>
        <v/>
      </c>
    </row>
    <row r="3402" spans="1:54" x14ac:dyDescent="0.25">
      <c r="A3402" s="4"/>
      <c r="B3402" s="37"/>
      <c r="C3402" s="124"/>
      <c r="D3402" s="39"/>
      <c r="E3402" s="125"/>
      <c r="F3402" s="48"/>
      <c r="G3402" s="4"/>
      <c r="H3402" s="4"/>
      <c r="I3402" s="95" t="str">
        <f>IF($C3402="", "", IF(IFERROR(INDEX(Ingredients!$C$11:$C$310, MATCH($C3402, Ingredients!$B$11:$B$310, 0)), "")="", "", IFERROR(INDEX(Ingredients!$C$11:$C$310, MATCH($C3402, Ingredients!$B$11:$B$310, 0)), "")))</f>
        <v/>
      </c>
      <c r="J3402" s="73" t="str">
        <f>IF($B3402="", "", IF(IFERROR(INDEX(Meals!$C$11:$C$260, MATCH($B3402, Meals!$B$11:$B$260, 0)), "")="", "", IFERROR(INDEX(Meals!$C$11:$C$260, MATCH($B3402, Meals!$B$11:$B$260, 0)), "")))</f>
        <v/>
      </c>
      <c r="K3402" s="4"/>
      <c r="L3402" s="72" t="str">
        <f t="shared" si="787"/>
        <v/>
      </c>
      <c r="M3402" s="73" t="str">
        <f t="shared" si="788"/>
        <v/>
      </c>
      <c r="N3402" s="4"/>
      <c r="O3402" s="78" t="str">
        <f t="shared" si="789"/>
        <v/>
      </c>
      <c r="P3402" s="79" t="str">
        <f t="shared" si="790"/>
        <v/>
      </c>
      <c r="Q3402" s="4"/>
      <c r="R3402" s="90" t="str">
        <f t="shared" si="791"/>
        <v/>
      </c>
      <c r="S3402" s="4"/>
      <c r="Y3402" s="18" t="str">
        <f t="shared" si="792"/>
        <v/>
      </c>
      <c r="AA3402" s="18" t="str">
        <f t="shared" si="783"/>
        <v/>
      </c>
      <c r="AB3402" s="18" t="str">
        <f t="shared" si="784"/>
        <v/>
      </c>
      <c r="AC3402" s="18" t="str">
        <f t="shared" si="793"/>
        <v/>
      </c>
      <c r="AD3402" s="18" t="str">
        <f t="shared" si="793"/>
        <v/>
      </c>
      <c r="AE3402" s="18" t="str">
        <f t="shared" si="794"/>
        <v/>
      </c>
      <c r="AG3402" s="95" t="str">
        <f>IF($C3402="", "", IF(IFERROR(INDEX(Ingredients!C$11:C$310, MATCH($C3402, Ingredients!$B$11:$B$310, 0)), "")="", "", IFERROR(INDEX(Ingredients!C$11:C$310, MATCH($C3402, Ingredients!$B$11:$B$310, 0)), "")))</f>
        <v/>
      </c>
      <c r="AH3402" s="105" t="str">
        <f>IF($C3402="", "", IF(IFERROR(INDEX(Ingredients!D$11:D$310, MATCH($C3402, Ingredients!$B$11:$B$310, 0)), "")="", "", IFERROR(INDEX(Ingredients!D$11:D$310, MATCH($C3402, Ingredients!$B$11:$B$310, 0)), "")))</f>
        <v/>
      </c>
      <c r="AI3402" s="106" t="str">
        <f>IF($C3402="", "", IF(IFERROR(INDEX(Ingredients!E$11:E$310, MATCH($C3402, Ingredients!$B$11:$B$310, 0)), "")="", "", IFERROR(INDEX(Ingredients!E$11:E$310, MATCH($C3402, Ingredients!$B$11:$B$310, 0)), "")))</f>
        <v/>
      </c>
      <c r="AJ3402" s="108" t="str">
        <f>IF($C3402="", "", IF(IFERROR(INDEX(Ingredients!F$11:F$310, MATCH($C3402, Ingredients!$B$11:$B$310, 0)), "")="", "", IFERROR(INDEX(Ingredients!F$11:F$310, MATCH($C3402, Ingredients!$B$11:$B$310, 0)), "")))</f>
        <v/>
      </c>
      <c r="AK3402" s="106" t="str">
        <f>IF($C3402="", "", IF(IFERROR(INDEX(Ingredients!G$11:G$310, MATCH($C3402, Ingredients!$B$11:$B$310, 0)), "")="", "", IFERROR(INDEX(Ingredients!G$11:G$310, MATCH($C3402, Ingredients!$B$11:$B$310, 0)), "")))</f>
        <v/>
      </c>
      <c r="AL3402" s="79" t="str">
        <f>IF($C3402="", "", IF(IFERROR(INDEX(Ingredients!H$11:H$310, MATCH($C3402, Ingredients!$B$11:$B$310, 0)), "")="", "", IFERROR(INDEX(Ingredients!H$11:H$310, MATCH($C3402, Ingredients!$B$11:$B$310, 0)), "")))</f>
        <v/>
      </c>
      <c r="AN3402" s="83" t="str">
        <f t="shared" si="785"/>
        <v/>
      </c>
      <c r="AP3402" s="114" t="str">
        <f t="shared" si="795"/>
        <v/>
      </c>
      <c r="AR3402" s="117" t="str">
        <f>IF($C3402="", "", IF(IFERROR(INDEX(Ingredients!$AI$11:$AI$310, MATCH($C3402, Ingredients!$B$11:$B$310, 0)), "")="", "", IFERROR(INDEX(Ingredients!$AI$11:$AI$310, MATCH($C3402, Ingredients!$B$11:$B$310, 0)), "")))</f>
        <v/>
      </c>
      <c r="AT3402" s="120" t="str">
        <f t="shared" si="796"/>
        <v/>
      </c>
      <c r="AV3402" s="90" t="str">
        <f t="shared" si="786"/>
        <v/>
      </c>
      <c r="AX3402" s="90" t="str">
        <f>IF($AV3402="", "", COUNTIF($AV$11:$AV$5010, "&lt;"&amp;$AV3402)+1+COUNTIF($AV$11:$AV3402, $AV3402)-1)</f>
        <v/>
      </c>
      <c r="AZ3402" s="111" t="str">
        <f>IF($B3402="", "", SUMIF('Shopping List'!$AV$11:$AV$25, $B3402, 'Shopping List'!$BN$11:$BN$25))</f>
        <v/>
      </c>
      <c r="BB3402" s="117" t="str">
        <f t="shared" si="797"/>
        <v/>
      </c>
    </row>
    <row r="3403" spans="1:54" x14ac:dyDescent="0.25">
      <c r="A3403" s="4"/>
      <c r="B3403" s="37"/>
      <c r="C3403" s="124"/>
      <c r="D3403" s="39"/>
      <c r="E3403" s="125"/>
      <c r="F3403" s="48"/>
      <c r="G3403" s="4"/>
      <c r="H3403" s="4"/>
      <c r="I3403" s="95" t="str">
        <f>IF($C3403="", "", IF(IFERROR(INDEX(Ingredients!$C$11:$C$310, MATCH($C3403, Ingredients!$B$11:$B$310, 0)), "")="", "", IFERROR(INDEX(Ingredients!$C$11:$C$310, MATCH($C3403, Ingredients!$B$11:$B$310, 0)), "")))</f>
        <v/>
      </c>
      <c r="J3403" s="73" t="str">
        <f>IF($B3403="", "", IF(IFERROR(INDEX(Meals!$C$11:$C$260, MATCH($B3403, Meals!$B$11:$B$260, 0)), "")="", "", IFERROR(INDEX(Meals!$C$11:$C$260, MATCH($B3403, Meals!$B$11:$B$260, 0)), "")))</f>
        <v/>
      </c>
      <c r="K3403" s="4"/>
      <c r="L3403" s="72" t="str">
        <f t="shared" si="787"/>
        <v/>
      </c>
      <c r="M3403" s="73" t="str">
        <f t="shared" si="788"/>
        <v/>
      </c>
      <c r="N3403" s="4"/>
      <c r="O3403" s="78" t="str">
        <f t="shared" si="789"/>
        <v/>
      </c>
      <c r="P3403" s="79" t="str">
        <f t="shared" si="790"/>
        <v/>
      </c>
      <c r="Q3403" s="4"/>
      <c r="R3403" s="90" t="str">
        <f t="shared" si="791"/>
        <v/>
      </c>
      <c r="S3403" s="4"/>
      <c r="Y3403" s="18" t="str">
        <f t="shared" si="792"/>
        <v/>
      </c>
      <c r="AA3403" s="18" t="str">
        <f t="shared" ref="AA3403:AA3466" si="798">IF($Y3403="", "", IF(AND(AA$5="X", B3403=""), $Y$6, IF(AND(NOT(B3403=""), COUNTIF(V$11:V$260, B3403)=0), $Y$7, "")))</f>
        <v/>
      </c>
      <c r="AB3403" s="18" t="str">
        <f t="shared" ref="AB3403:AB3466" si="799">IF($Y3403="", "", IF(AND(AB$5="X", C3403=""), $Y$6, IF(AND(NOT(C3403=""), COUNTIF(W$11:W$310, C3403)=0), $Y$7, "")))</f>
        <v/>
      </c>
      <c r="AC3403" s="18" t="str">
        <f t="shared" si="793"/>
        <v/>
      </c>
      <c r="AD3403" s="18" t="str">
        <f t="shared" si="793"/>
        <v/>
      </c>
      <c r="AE3403" s="18" t="str">
        <f t="shared" si="794"/>
        <v/>
      </c>
      <c r="AG3403" s="95" t="str">
        <f>IF($C3403="", "", IF(IFERROR(INDEX(Ingredients!C$11:C$310, MATCH($C3403, Ingredients!$B$11:$B$310, 0)), "")="", "", IFERROR(INDEX(Ingredients!C$11:C$310, MATCH($C3403, Ingredients!$B$11:$B$310, 0)), "")))</f>
        <v/>
      </c>
      <c r="AH3403" s="105" t="str">
        <f>IF($C3403="", "", IF(IFERROR(INDEX(Ingredients!D$11:D$310, MATCH($C3403, Ingredients!$B$11:$B$310, 0)), "")="", "", IFERROR(INDEX(Ingredients!D$11:D$310, MATCH($C3403, Ingredients!$B$11:$B$310, 0)), "")))</f>
        <v/>
      </c>
      <c r="AI3403" s="106" t="str">
        <f>IF($C3403="", "", IF(IFERROR(INDEX(Ingredients!E$11:E$310, MATCH($C3403, Ingredients!$B$11:$B$310, 0)), "")="", "", IFERROR(INDEX(Ingredients!E$11:E$310, MATCH($C3403, Ingredients!$B$11:$B$310, 0)), "")))</f>
        <v/>
      </c>
      <c r="AJ3403" s="108" t="str">
        <f>IF($C3403="", "", IF(IFERROR(INDEX(Ingredients!F$11:F$310, MATCH($C3403, Ingredients!$B$11:$B$310, 0)), "")="", "", IFERROR(INDEX(Ingredients!F$11:F$310, MATCH($C3403, Ingredients!$B$11:$B$310, 0)), "")))</f>
        <v/>
      </c>
      <c r="AK3403" s="106" t="str">
        <f>IF($C3403="", "", IF(IFERROR(INDEX(Ingredients!G$11:G$310, MATCH($C3403, Ingredients!$B$11:$B$310, 0)), "")="", "", IFERROR(INDEX(Ingredients!G$11:G$310, MATCH($C3403, Ingredients!$B$11:$B$310, 0)), "")))</f>
        <v/>
      </c>
      <c r="AL3403" s="79" t="str">
        <f>IF($C3403="", "", IF(IFERROR(INDEX(Ingredients!H$11:H$310, MATCH($C3403, Ingredients!$B$11:$B$310, 0)), "")="", "", IFERROR(INDEX(Ingredients!H$11:H$310, MATCH($C3403, Ingredients!$B$11:$B$310, 0)), "")))</f>
        <v/>
      </c>
      <c r="AN3403" s="83" t="str">
        <f t="shared" ref="AN3403:AN3466" si="800">IF($D3403="", "", IFERROR(IF($AK3403=$AI3403, $AJ3403/$AH3403, $AJ3403), ""))</f>
        <v/>
      </c>
      <c r="AP3403" s="114" t="str">
        <f t="shared" si="795"/>
        <v/>
      </c>
      <c r="AR3403" s="117" t="str">
        <f>IF($C3403="", "", IF(IFERROR(INDEX(Ingredients!$AI$11:$AI$310, MATCH($C3403, Ingredients!$B$11:$B$310, 0)), "")="", "", IFERROR(INDEX(Ingredients!$AI$11:$AI$310, MATCH($C3403, Ingredients!$B$11:$B$310, 0)), "")))</f>
        <v/>
      </c>
      <c r="AT3403" s="120" t="str">
        <f t="shared" si="796"/>
        <v/>
      </c>
      <c r="AV3403" s="90" t="str">
        <f t="shared" ref="AV3403:AV3466" si="801">IF($AT$8="", "", IF($B3403=$AT$8, $E3403, ""))</f>
        <v/>
      </c>
      <c r="AX3403" s="90" t="str">
        <f>IF($AV3403="", "", COUNTIF($AV$11:$AV$5010, "&lt;"&amp;$AV3403)+1+COUNTIF($AV$11:$AV3403, $AV3403)-1)</f>
        <v/>
      </c>
      <c r="AZ3403" s="111" t="str">
        <f>IF($B3403="", "", SUMIF('Shopping List'!$AV$11:$AV$25, $B3403, 'Shopping List'!$BN$11:$BN$25))</f>
        <v/>
      </c>
      <c r="BB3403" s="117" t="str">
        <f t="shared" si="797"/>
        <v/>
      </c>
    </row>
    <row r="3404" spans="1:54" x14ac:dyDescent="0.25">
      <c r="A3404" s="4"/>
      <c r="B3404" s="37"/>
      <c r="C3404" s="124"/>
      <c r="D3404" s="39"/>
      <c r="E3404" s="125"/>
      <c r="F3404" s="48"/>
      <c r="G3404" s="4"/>
      <c r="H3404" s="4"/>
      <c r="I3404" s="95" t="str">
        <f>IF($C3404="", "", IF(IFERROR(INDEX(Ingredients!$C$11:$C$310, MATCH($C3404, Ingredients!$B$11:$B$310, 0)), "")="", "", IFERROR(INDEX(Ingredients!$C$11:$C$310, MATCH($C3404, Ingredients!$B$11:$B$310, 0)), "")))</f>
        <v/>
      </c>
      <c r="J3404" s="73" t="str">
        <f>IF($B3404="", "", IF(IFERROR(INDEX(Meals!$C$11:$C$260, MATCH($B3404, Meals!$B$11:$B$260, 0)), "")="", "", IFERROR(INDEX(Meals!$C$11:$C$260, MATCH($B3404, Meals!$B$11:$B$260, 0)), "")))</f>
        <v/>
      </c>
      <c r="K3404" s="4"/>
      <c r="L3404" s="72" t="str">
        <f t="shared" ref="L3404:L3467" si="802">IF($D3404="", "", IFERROR(ROUND($AN3404*$D3404, 0), ""))</f>
        <v/>
      </c>
      <c r="M3404" s="73" t="str">
        <f t="shared" ref="M3404:M3467" si="803">IFERROR(ROUND($L3404/$J3404, 0), "")</f>
        <v/>
      </c>
      <c r="N3404" s="4"/>
      <c r="O3404" s="78" t="str">
        <f t="shared" ref="O3404:O3467" si="804">IF($D3404="", "", IFERROR(ROUND($AP3404*$D3404, 2), ""))</f>
        <v/>
      </c>
      <c r="P3404" s="79" t="str">
        <f t="shared" ref="P3404:P3467" si="805">IFERROR(ROUND($O3404/$J3404, 2), "")</f>
        <v/>
      </c>
      <c r="Q3404" s="4"/>
      <c r="R3404" s="90" t="str">
        <f t="shared" ref="R3404:R3467" si="806">IF(OR($D3404="", $AR3404=""), "", IF($AR3404&gt;=$D3404, $V$3, $V$4))</f>
        <v/>
      </c>
      <c r="S3404" s="4"/>
      <c r="Y3404" s="18" t="str">
        <f t="shared" ref="Y3404:Y3467" si="807">IF(COUNTIF($B3404:$F3404, "")=5, "", "X")</f>
        <v/>
      </c>
      <c r="AA3404" s="18" t="str">
        <f t="shared" si="798"/>
        <v/>
      </c>
      <c r="AB3404" s="18" t="str">
        <f t="shared" si="799"/>
        <v/>
      </c>
      <c r="AC3404" s="18" t="str">
        <f t="shared" ref="AC3404:AD3467" si="808">IF($Y3404="", "", IF(AND(AC$5="X", D3404=""), $Y$6, IF(AND(NOT(D3404=""), ISNUMBER(D3404)=FALSE), $Y$7, "")))</f>
        <v/>
      </c>
      <c r="AD3404" s="18" t="str">
        <f t="shared" si="808"/>
        <v/>
      </c>
      <c r="AE3404" s="18" t="str">
        <f t="shared" ref="AE3404:AE3467" si="809">IF($Y3404="", "", IF(AND(AE$5="X", F3404=""), $Y$6, ""))</f>
        <v/>
      </c>
      <c r="AG3404" s="95" t="str">
        <f>IF($C3404="", "", IF(IFERROR(INDEX(Ingredients!C$11:C$310, MATCH($C3404, Ingredients!$B$11:$B$310, 0)), "")="", "", IFERROR(INDEX(Ingredients!C$11:C$310, MATCH($C3404, Ingredients!$B$11:$B$310, 0)), "")))</f>
        <v/>
      </c>
      <c r="AH3404" s="105" t="str">
        <f>IF($C3404="", "", IF(IFERROR(INDEX(Ingredients!D$11:D$310, MATCH($C3404, Ingredients!$B$11:$B$310, 0)), "")="", "", IFERROR(INDEX(Ingredients!D$11:D$310, MATCH($C3404, Ingredients!$B$11:$B$310, 0)), "")))</f>
        <v/>
      </c>
      <c r="AI3404" s="106" t="str">
        <f>IF($C3404="", "", IF(IFERROR(INDEX(Ingredients!E$11:E$310, MATCH($C3404, Ingredients!$B$11:$B$310, 0)), "")="", "", IFERROR(INDEX(Ingredients!E$11:E$310, MATCH($C3404, Ingredients!$B$11:$B$310, 0)), "")))</f>
        <v/>
      </c>
      <c r="AJ3404" s="108" t="str">
        <f>IF($C3404="", "", IF(IFERROR(INDEX(Ingredients!F$11:F$310, MATCH($C3404, Ingredients!$B$11:$B$310, 0)), "")="", "", IFERROR(INDEX(Ingredients!F$11:F$310, MATCH($C3404, Ingredients!$B$11:$B$310, 0)), "")))</f>
        <v/>
      </c>
      <c r="AK3404" s="106" t="str">
        <f>IF($C3404="", "", IF(IFERROR(INDEX(Ingredients!G$11:G$310, MATCH($C3404, Ingredients!$B$11:$B$310, 0)), "")="", "", IFERROR(INDEX(Ingredients!G$11:G$310, MATCH($C3404, Ingredients!$B$11:$B$310, 0)), "")))</f>
        <v/>
      </c>
      <c r="AL3404" s="79" t="str">
        <f>IF($C3404="", "", IF(IFERROR(INDEX(Ingredients!H$11:H$310, MATCH($C3404, Ingredients!$B$11:$B$310, 0)), "")="", "", IFERROR(INDEX(Ingredients!H$11:H$310, MATCH($C3404, Ingredients!$B$11:$B$310, 0)), "")))</f>
        <v/>
      </c>
      <c r="AN3404" s="83" t="str">
        <f t="shared" si="800"/>
        <v/>
      </c>
      <c r="AP3404" s="114" t="str">
        <f t="shared" ref="AP3404:AP3467" si="810">IF($D3404="", "", IFERROR(IF($AK3404=$AI3404, $AL3404/$AH3404, $AL3404), ""))</f>
        <v/>
      </c>
      <c r="AR3404" s="117" t="str">
        <f>IF($C3404="", "", IF(IFERROR(INDEX(Ingredients!$AI$11:$AI$310, MATCH($C3404, Ingredients!$B$11:$B$310, 0)), "")="", "", IFERROR(INDEX(Ingredients!$AI$11:$AI$310, MATCH($C3404, Ingredients!$B$11:$B$310, 0)), "")))</f>
        <v/>
      </c>
      <c r="AT3404" s="120" t="str">
        <f t="shared" ref="AT3404:AT3467" si="811">IF(OR($B3404="", $R3404=""), "", CONCATENATE($B3404, " - ", $R3404))</f>
        <v/>
      </c>
      <c r="AV3404" s="90" t="str">
        <f t="shared" si="801"/>
        <v/>
      </c>
      <c r="AX3404" s="90" t="str">
        <f>IF($AV3404="", "", COUNTIF($AV$11:$AV$5010, "&lt;"&amp;$AV3404)+1+COUNTIF($AV$11:$AV3404, $AV3404)-1)</f>
        <v/>
      </c>
      <c r="AZ3404" s="111" t="str">
        <f>IF($B3404="", "", SUMIF('Shopping List'!$AV$11:$AV$25, $B3404, 'Shopping List'!$BN$11:$BN$25))</f>
        <v/>
      </c>
      <c r="BB3404" s="117" t="str">
        <f t="shared" ref="BB3404:BB3467" si="812">IF(OR($AZ3404="", $AZ3404=0), "", IFERROR($D3404*$AZ3404, ""))</f>
        <v/>
      </c>
    </row>
    <row r="3405" spans="1:54" x14ac:dyDescent="0.25">
      <c r="A3405" s="4"/>
      <c r="B3405" s="37"/>
      <c r="C3405" s="124"/>
      <c r="D3405" s="39"/>
      <c r="E3405" s="125"/>
      <c r="F3405" s="48"/>
      <c r="G3405" s="4"/>
      <c r="H3405" s="4"/>
      <c r="I3405" s="95" t="str">
        <f>IF($C3405="", "", IF(IFERROR(INDEX(Ingredients!$C$11:$C$310, MATCH($C3405, Ingredients!$B$11:$B$310, 0)), "")="", "", IFERROR(INDEX(Ingredients!$C$11:$C$310, MATCH($C3405, Ingredients!$B$11:$B$310, 0)), "")))</f>
        <v/>
      </c>
      <c r="J3405" s="73" t="str">
        <f>IF($B3405="", "", IF(IFERROR(INDEX(Meals!$C$11:$C$260, MATCH($B3405, Meals!$B$11:$B$260, 0)), "")="", "", IFERROR(INDEX(Meals!$C$11:$C$260, MATCH($B3405, Meals!$B$11:$B$260, 0)), "")))</f>
        <v/>
      </c>
      <c r="K3405" s="4"/>
      <c r="L3405" s="72" t="str">
        <f t="shared" si="802"/>
        <v/>
      </c>
      <c r="M3405" s="73" t="str">
        <f t="shared" si="803"/>
        <v/>
      </c>
      <c r="N3405" s="4"/>
      <c r="O3405" s="78" t="str">
        <f t="shared" si="804"/>
        <v/>
      </c>
      <c r="P3405" s="79" t="str">
        <f t="shared" si="805"/>
        <v/>
      </c>
      <c r="Q3405" s="4"/>
      <c r="R3405" s="90" t="str">
        <f t="shared" si="806"/>
        <v/>
      </c>
      <c r="S3405" s="4"/>
      <c r="Y3405" s="18" t="str">
        <f t="shared" si="807"/>
        <v/>
      </c>
      <c r="AA3405" s="18" t="str">
        <f t="shared" si="798"/>
        <v/>
      </c>
      <c r="AB3405" s="18" t="str">
        <f t="shared" si="799"/>
        <v/>
      </c>
      <c r="AC3405" s="18" t="str">
        <f t="shared" si="808"/>
        <v/>
      </c>
      <c r="AD3405" s="18" t="str">
        <f t="shared" si="808"/>
        <v/>
      </c>
      <c r="AE3405" s="18" t="str">
        <f t="shared" si="809"/>
        <v/>
      </c>
      <c r="AG3405" s="95" t="str">
        <f>IF($C3405="", "", IF(IFERROR(INDEX(Ingredients!C$11:C$310, MATCH($C3405, Ingredients!$B$11:$B$310, 0)), "")="", "", IFERROR(INDEX(Ingredients!C$11:C$310, MATCH($C3405, Ingredients!$B$11:$B$310, 0)), "")))</f>
        <v/>
      </c>
      <c r="AH3405" s="105" t="str">
        <f>IF($C3405="", "", IF(IFERROR(INDEX(Ingredients!D$11:D$310, MATCH($C3405, Ingredients!$B$11:$B$310, 0)), "")="", "", IFERROR(INDEX(Ingredients!D$11:D$310, MATCH($C3405, Ingredients!$B$11:$B$310, 0)), "")))</f>
        <v/>
      </c>
      <c r="AI3405" s="106" t="str">
        <f>IF($C3405="", "", IF(IFERROR(INDEX(Ingredients!E$11:E$310, MATCH($C3405, Ingredients!$B$11:$B$310, 0)), "")="", "", IFERROR(INDEX(Ingredients!E$11:E$310, MATCH($C3405, Ingredients!$B$11:$B$310, 0)), "")))</f>
        <v/>
      </c>
      <c r="AJ3405" s="108" t="str">
        <f>IF($C3405="", "", IF(IFERROR(INDEX(Ingredients!F$11:F$310, MATCH($C3405, Ingredients!$B$11:$B$310, 0)), "")="", "", IFERROR(INDEX(Ingredients!F$11:F$310, MATCH($C3405, Ingredients!$B$11:$B$310, 0)), "")))</f>
        <v/>
      </c>
      <c r="AK3405" s="106" t="str">
        <f>IF($C3405="", "", IF(IFERROR(INDEX(Ingredients!G$11:G$310, MATCH($C3405, Ingredients!$B$11:$B$310, 0)), "")="", "", IFERROR(INDEX(Ingredients!G$11:G$310, MATCH($C3405, Ingredients!$B$11:$B$310, 0)), "")))</f>
        <v/>
      </c>
      <c r="AL3405" s="79" t="str">
        <f>IF($C3405="", "", IF(IFERROR(INDEX(Ingredients!H$11:H$310, MATCH($C3405, Ingredients!$B$11:$B$310, 0)), "")="", "", IFERROR(INDEX(Ingredients!H$11:H$310, MATCH($C3405, Ingredients!$B$11:$B$310, 0)), "")))</f>
        <v/>
      </c>
      <c r="AN3405" s="83" t="str">
        <f t="shared" si="800"/>
        <v/>
      </c>
      <c r="AP3405" s="114" t="str">
        <f t="shared" si="810"/>
        <v/>
      </c>
      <c r="AR3405" s="117" t="str">
        <f>IF($C3405="", "", IF(IFERROR(INDEX(Ingredients!$AI$11:$AI$310, MATCH($C3405, Ingredients!$B$11:$B$310, 0)), "")="", "", IFERROR(INDEX(Ingredients!$AI$11:$AI$310, MATCH($C3405, Ingredients!$B$11:$B$310, 0)), "")))</f>
        <v/>
      </c>
      <c r="AT3405" s="120" t="str">
        <f t="shared" si="811"/>
        <v/>
      </c>
      <c r="AV3405" s="90" t="str">
        <f t="shared" si="801"/>
        <v/>
      </c>
      <c r="AX3405" s="90" t="str">
        <f>IF($AV3405="", "", COUNTIF($AV$11:$AV$5010, "&lt;"&amp;$AV3405)+1+COUNTIF($AV$11:$AV3405, $AV3405)-1)</f>
        <v/>
      </c>
      <c r="AZ3405" s="111" t="str">
        <f>IF($B3405="", "", SUMIF('Shopping List'!$AV$11:$AV$25, $B3405, 'Shopping List'!$BN$11:$BN$25))</f>
        <v/>
      </c>
      <c r="BB3405" s="117" t="str">
        <f t="shared" si="812"/>
        <v/>
      </c>
    </row>
    <row r="3406" spans="1:54" x14ac:dyDescent="0.25">
      <c r="A3406" s="4"/>
      <c r="B3406" s="37"/>
      <c r="C3406" s="124"/>
      <c r="D3406" s="39"/>
      <c r="E3406" s="125"/>
      <c r="F3406" s="48"/>
      <c r="G3406" s="4"/>
      <c r="H3406" s="4"/>
      <c r="I3406" s="95" t="str">
        <f>IF($C3406="", "", IF(IFERROR(INDEX(Ingredients!$C$11:$C$310, MATCH($C3406, Ingredients!$B$11:$B$310, 0)), "")="", "", IFERROR(INDEX(Ingredients!$C$11:$C$310, MATCH($C3406, Ingredients!$B$11:$B$310, 0)), "")))</f>
        <v/>
      </c>
      <c r="J3406" s="73" t="str">
        <f>IF($B3406="", "", IF(IFERROR(INDEX(Meals!$C$11:$C$260, MATCH($B3406, Meals!$B$11:$B$260, 0)), "")="", "", IFERROR(INDEX(Meals!$C$11:$C$260, MATCH($B3406, Meals!$B$11:$B$260, 0)), "")))</f>
        <v/>
      </c>
      <c r="K3406" s="4"/>
      <c r="L3406" s="72" t="str">
        <f t="shared" si="802"/>
        <v/>
      </c>
      <c r="M3406" s="73" t="str">
        <f t="shared" si="803"/>
        <v/>
      </c>
      <c r="N3406" s="4"/>
      <c r="O3406" s="78" t="str">
        <f t="shared" si="804"/>
        <v/>
      </c>
      <c r="P3406" s="79" t="str">
        <f t="shared" si="805"/>
        <v/>
      </c>
      <c r="Q3406" s="4"/>
      <c r="R3406" s="90" t="str">
        <f t="shared" si="806"/>
        <v/>
      </c>
      <c r="S3406" s="4"/>
      <c r="Y3406" s="18" t="str">
        <f t="shared" si="807"/>
        <v/>
      </c>
      <c r="AA3406" s="18" t="str">
        <f t="shared" si="798"/>
        <v/>
      </c>
      <c r="AB3406" s="18" t="str">
        <f t="shared" si="799"/>
        <v/>
      </c>
      <c r="AC3406" s="18" t="str">
        <f t="shared" si="808"/>
        <v/>
      </c>
      <c r="AD3406" s="18" t="str">
        <f t="shared" si="808"/>
        <v/>
      </c>
      <c r="AE3406" s="18" t="str">
        <f t="shared" si="809"/>
        <v/>
      </c>
      <c r="AG3406" s="95" t="str">
        <f>IF($C3406="", "", IF(IFERROR(INDEX(Ingredients!C$11:C$310, MATCH($C3406, Ingredients!$B$11:$B$310, 0)), "")="", "", IFERROR(INDEX(Ingredients!C$11:C$310, MATCH($C3406, Ingredients!$B$11:$B$310, 0)), "")))</f>
        <v/>
      </c>
      <c r="AH3406" s="105" t="str">
        <f>IF($C3406="", "", IF(IFERROR(INDEX(Ingredients!D$11:D$310, MATCH($C3406, Ingredients!$B$11:$B$310, 0)), "")="", "", IFERROR(INDEX(Ingredients!D$11:D$310, MATCH($C3406, Ingredients!$B$11:$B$310, 0)), "")))</f>
        <v/>
      </c>
      <c r="AI3406" s="106" t="str">
        <f>IF($C3406="", "", IF(IFERROR(INDEX(Ingredients!E$11:E$310, MATCH($C3406, Ingredients!$B$11:$B$310, 0)), "")="", "", IFERROR(INDEX(Ingredients!E$11:E$310, MATCH($C3406, Ingredients!$B$11:$B$310, 0)), "")))</f>
        <v/>
      </c>
      <c r="AJ3406" s="108" t="str">
        <f>IF($C3406="", "", IF(IFERROR(INDEX(Ingredients!F$11:F$310, MATCH($C3406, Ingredients!$B$11:$B$310, 0)), "")="", "", IFERROR(INDEX(Ingredients!F$11:F$310, MATCH($C3406, Ingredients!$B$11:$B$310, 0)), "")))</f>
        <v/>
      </c>
      <c r="AK3406" s="106" t="str">
        <f>IF($C3406="", "", IF(IFERROR(INDEX(Ingredients!G$11:G$310, MATCH($C3406, Ingredients!$B$11:$B$310, 0)), "")="", "", IFERROR(INDEX(Ingredients!G$11:G$310, MATCH($C3406, Ingredients!$B$11:$B$310, 0)), "")))</f>
        <v/>
      </c>
      <c r="AL3406" s="79" t="str">
        <f>IF($C3406="", "", IF(IFERROR(INDEX(Ingredients!H$11:H$310, MATCH($C3406, Ingredients!$B$11:$B$310, 0)), "")="", "", IFERROR(INDEX(Ingredients!H$11:H$310, MATCH($C3406, Ingredients!$B$11:$B$310, 0)), "")))</f>
        <v/>
      </c>
      <c r="AN3406" s="83" t="str">
        <f t="shared" si="800"/>
        <v/>
      </c>
      <c r="AP3406" s="114" t="str">
        <f t="shared" si="810"/>
        <v/>
      </c>
      <c r="AR3406" s="117" t="str">
        <f>IF($C3406="", "", IF(IFERROR(INDEX(Ingredients!$AI$11:$AI$310, MATCH($C3406, Ingredients!$B$11:$B$310, 0)), "")="", "", IFERROR(INDEX(Ingredients!$AI$11:$AI$310, MATCH($C3406, Ingredients!$B$11:$B$310, 0)), "")))</f>
        <v/>
      </c>
      <c r="AT3406" s="120" t="str">
        <f t="shared" si="811"/>
        <v/>
      </c>
      <c r="AV3406" s="90" t="str">
        <f t="shared" si="801"/>
        <v/>
      </c>
      <c r="AX3406" s="90" t="str">
        <f>IF($AV3406="", "", COUNTIF($AV$11:$AV$5010, "&lt;"&amp;$AV3406)+1+COUNTIF($AV$11:$AV3406, $AV3406)-1)</f>
        <v/>
      </c>
      <c r="AZ3406" s="111" t="str">
        <f>IF($B3406="", "", SUMIF('Shopping List'!$AV$11:$AV$25, $B3406, 'Shopping List'!$BN$11:$BN$25))</f>
        <v/>
      </c>
      <c r="BB3406" s="117" t="str">
        <f t="shared" si="812"/>
        <v/>
      </c>
    </row>
    <row r="3407" spans="1:54" x14ac:dyDescent="0.25">
      <c r="A3407" s="4"/>
      <c r="B3407" s="37"/>
      <c r="C3407" s="124"/>
      <c r="D3407" s="39"/>
      <c r="E3407" s="125"/>
      <c r="F3407" s="48"/>
      <c r="G3407" s="4"/>
      <c r="H3407" s="4"/>
      <c r="I3407" s="95" t="str">
        <f>IF($C3407="", "", IF(IFERROR(INDEX(Ingredients!$C$11:$C$310, MATCH($C3407, Ingredients!$B$11:$B$310, 0)), "")="", "", IFERROR(INDEX(Ingredients!$C$11:$C$310, MATCH($C3407, Ingredients!$B$11:$B$310, 0)), "")))</f>
        <v/>
      </c>
      <c r="J3407" s="73" t="str">
        <f>IF($B3407="", "", IF(IFERROR(INDEX(Meals!$C$11:$C$260, MATCH($B3407, Meals!$B$11:$B$260, 0)), "")="", "", IFERROR(INDEX(Meals!$C$11:$C$260, MATCH($B3407, Meals!$B$11:$B$260, 0)), "")))</f>
        <v/>
      </c>
      <c r="K3407" s="4"/>
      <c r="L3407" s="72" t="str">
        <f t="shared" si="802"/>
        <v/>
      </c>
      <c r="M3407" s="73" t="str">
        <f t="shared" si="803"/>
        <v/>
      </c>
      <c r="N3407" s="4"/>
      <c r="O3407" s="78" t="str">
        <f t="shared" si="804"/>
        <v/>
      </c>
      <c r="P3407" s="79" t="str">
        <f t="shared" si="805"/>
        <v/>
      </c>
      <c r="Q3407" s="4"/>
      <c r="R3407" s="90" t="str">
        <f t="shared" si="806"/>
        <v/>
      </c>
      <c r="S3407" s="4"/>
      <c r="Y3407" s="18" t="str">
        <f t="shared" si="807"/>
        <v/>
      </c>
      <c r="AA3407" s="18" t="str">
        <f t="shared" si="798"/>
        <v/>
      </c>
      <c r="AB3407" s="18" t="str">
        <f t="shared" si="799"/>
        <v/>
      </c>
      <c r="AC3407" s="18" t="str">
        <f t="shared" si="808"/>
        <v/>
      </c>
      <c r="AD3407" s="18" t="str">
        <f t="shared" si="808"/>
        <v/>
      </c>
      <c r="AE3407" s="18" t="str">
        <f t="shared" si="809"/>
        <v/>
      </c>
      <c r="AG3407" s="95" t="str">
        <f>IF($C3407="", "", IF(IFERROR(INDEX(Ingredients!C$11:C$310, MATCH($C3407, Ingredients!$B$11:$B$310, 0)), "")="", "", IFERROR(INDEX(Ingredients!C$11:C$310, MATCH($C3407, Ingredients!$B$11:$B$310, 0)), "")))</f>
        <v/>
      </c>
      <c r="AH3407" s="105" t="str">
        <f>IF($C3407="", "", IF(IFERROR(INDEX(Ingredients!D$11:D$310, MATCH($C3407, Ingredients!$B$11:$B$310, 0)), "")="", "", IFERROR(INDEX(Ingredients!D$11:D$310, MATCH($C3407, Ingredients!$B$11:$B$310, 0)), "")))</f>
        <v/>
      </c>
      <c r="AI3407" s="106" t="str">
        <f>IF($C3407="", "", IF(IFERROR(INDEX(Ingredients!E$11:E$310, MATCH($C3407, Ingredients!$B$11:$B$310, 0)), "")="", "", IFERROR(INDEX(Ingredients!E$11:E$310, MATCH($C3407, Ingredients!$B$11:$B$310, 0)), "")))</f>
        <v/>
      </c>
      <c r="AJ3407" s="108" t="str">
        <f>IF($C3407="", "", IF(IFERROR(INDEX(Ingredients!F$11:F$310, MATCH($C3407, Ingredients!$B$11:$B$310, 0)), "")="", "", IFERROR(INDEX(Ingredients!F$11:F$310, MATCH($C3407, Ingredients!$B$11:$B$310, 0)), "")))</f>
        <v/>
      </c>
      <c r="AK3407" s="106" t="str">
        <f>IF($C3407="", "", IF(IFERROR(INDEX(Ingredients!G$11:G$310, MATCH($C3407, Ingredients!$B$11:$B$310, 0)), "")="", "", IFERROR(INDEX(Ingredients!G$11:G$310, MATCH($C3407, Ingredients!$B$11:$B$310, 0)), "")))</f>
        <v/>
      </c>
      <c r="AL3407" s="79" t="str">
        <f>IF($C3407="", "", IF(IFERROR(INDEX(Ingredients!H$11:H$310, MATCH($C3407, Ingredients!$B$11:$B$310, 0)), "")="", "", IFERROR(INDEX(Ingredients!H$11:H$310, MATCH($C3407, Ingredients!$B$11:$B$310, 0)), "")))</f>
        <v/>
      </c>
      <c r="AN3407" s="83" t="str">
        <f t="shared" si="800"/>
        <v/>
      </c>
      <c r="AP3407" s="114" t="str">
        <f t="shared" si="810"/>
        <v/>
      </c>
      <c r="AR3407" s="117" t="str">
        <f>IF($C3407="", "", IF(IFERROR(INDEX(Ingredients!$AI$11:$AI$310, MATCH($C3407, Ingredients!$B$11:$B$310, 0)), "")="", "", IFERROR(INDEX(Ingredients!$AI$11:$AI$310, MATCH($C3407, Ingredients!$B$11:$B$310, 0)), "")))</f>
        <v/>
      </c>
      <c r="AT3407" s="120" t="str">
        <f t="shared" si="811"/>
        <v/>
      </c>
      <c r="AV3407" s="90" t="str">
        <f t="shared" si="801"/>
        <v/>
      </c>
      <c r="AX3407" s="90" t="str">
        <f>IF($AV3407="", "", COUNTIF($AV$11:$AV$5010, "&lt;"&amp;$AV3407)+1+COUNTIF($AV$11:$AV3407, $AV3407)-1)</f>
        <v/>
      </c>
      <c r="AZ3407" s="111" t="str">
        <f>IF($B3407="", "", SUMIF('Shopping List'!$AV$11:$AV$25, $B3407, 'Shopping List'!$BN$11:$BN$25))</f>
        <v/>
      </c>
      <c r="BB3407" s="117" t="str">
        <f t="shared" si="812"/>
        <v/>
      </c>
    </row>
    <row r="3408" spans="1:54" x14ac:dyDescent="0.25">
      <c r="A3408" s="4"/>
      <c r="B3408" s="37"/>
      <c r="C3408" s="124"/>
      <c r="D3408" s="39"/>
      <c r="E3408" s="125"/>
      <c r="F3408" s="48"/>
      <c r="G3408" s="4"/>
      <c r="H3408" s="4"/>
      <c r="I3408" s="95" t="str">
        <f>IF($C3408="", "", IF(IFERROR(INDEX(Ingredients!$C$11:$C$310, MATCH($C3408, Ingredients!$B$11:$B$310, 0)), "")="", "", IFERROR(INDEX(Ingredients!$C$11:$C$310, MATCH($C3408, Ingredients!$B$11:$B$310, 0)), "")))</f>
        <v/>
      </c>
      <c r="J3408" s="73" t="str">
        <f>IF($B3408="", "", IF(IFERROR(INDEX(Meals!$C$11:$C$260, MATCH($B3408, Meals!$B$11:$B$260, 0)), "")="", "", IFERROR(INDEX(Meals!$C$11:$C$260, MATCH($B3408, Meals!$B$11:$B$260, 0)), "")))</f>
        <v/>
      </c>
      <c r="K3408" s="4"/>
      <c r="L3408" s="72" t="str">
        <f t="shared" si="802"/>
        <v/>
      </c>
      <c r="M3408" s="73" t="str">
        <f t="shared" si="803"/>
        <v/>
      </c>
      <c r="N3408" s="4"/>
      <c r="O3408" s="78" t="str">
        <f t="shared" si="804"/>
        <v/>
      </c>
      <c r="P3408" s="79" t="str">
        <f t="shared" si="805"/>
        <v/>
      </c>
      <c r="Q3408" s="4"/>
      <c r="R3408" s="90" t="str">
        <f t="shared" si="806"/>
        <v/>
      </c>
      <c r="S3408" s="4"/>
      <c r="Y3408" s="18" t="str">
        <f t="shared" si="807"/>
        <v/>
      </c>
      <c r="AA3408" s="18" t="str">
        <f t="shared" si="798"/>
        <v/>
      </c>
      <c r="AB3408" s="18" t="str">
        <f t="shared" si="799"/>
        <v/>
      </c>
      <c r="AC3408" s="18" t="str">
        <f t="shared" si="808"/>
        <v/>
      </c>
      <c r="AD3408" s="18" t="str">
        <f t="shared" si="808"/>
        <v/>
      </c>
      <c r="AE3408" s="18" t="str">
        <f t="shared" si="809"/>
        <v/>
      </c>
      <c r="AG3408" s="95" t="str">
        <f>IF($C3408="", "", IF(IFERROR(INDEX(Ingredients!C$11:C$310, MATCH($C3408, Ingredients!$B$11:$B$310, 0)), "")="", "", IFERROR(INDEX(Ingredients!C$11:C$310, MATCH($C3408, Ingredients!$B$11:$B$310, 0)), "")))</f>
        <v/>
      </c>
      <c r="AH3408" s="105" t="str">
        <f>IF($C3408="", "", IF(IFERROR(INDEX(Ingredients!D$11:D$310, MATCH($C3408, Ingredients!$B$11:$B$310, 0)), "")="", "", IFERROR(INDEX(Ingredients!D$11:D$310, MATCH($C3408, Ingredients!$B$11:$B$310, 0)), "")))</f>
        <v/>
      </c>
      <c r="AI3408" s="106" t="str">
        <f>IF($C3408="", "", IF(IFERROR(INDEX(Ingredients!E$11:E$310, MATCH($C3408, Ingredients!$B$11:$B$310, 0)), "")="", "", IFERROR(INDEX(Ingredients!E$11:E$310, MATCH($C3408, Ingredients!$B$11:$B$310, 0)), "")))</f>
        <v/>
      </c>
      <c r="AJ3408" s="108" t="str">
        <f>IF($C3408="", "", IF(IFERROR(INDEX(Ingredients!F$11:F$310, MATCH($C3408, Ingredients!$B$11:$B$310, 0)), "")="", "", IFERROR(INDEX(Ingredients!F$11:F$310, MATCH($C3408, Ingredients!$B$11:$B$310, 0)), "")))</f>
        <v/>
      </c>
      <c r="AK3408" s="106" t="str">
        <f>IF($C3408="", "", IF(IFERROR(INDEX(Ingredients!G$11:G$310, MATCH($C3408, Ingredients!$B$11:$B$310, 0)), "")="", "", IFERROR(INDEX(Ingredients!G$11:G$310, MATCH($C3408, Ingredients!$B$11:$B$310, 0)), "")))</f>
        <v/>
      </c>
      <c r="AL3408" s="79" t="str">
        <f>IF($C3408="", "", IF(IFERROR(INDEX(Ingredients!H$11:H$310, MATCH($C3408, Ingredients!$B$11:$B$310, 0)), "")="", "", IFERROR(INDEX(Ingredients!H$11:H$310, MATCH($C3408, Ingredients!$B$11:$B$310, 0)), "")))</f>
        <v/>
      </c>
      <c r="AN3408" s="83" t="str">
        <f t="shared" si="800"/>
        <v/>
      </c>
      <c r="AP3408" s="114" t="str">
        <f t="shared" si="810"/>
        <v/>
      </c>
      <c r="AR3408" s="117" t="str">
        <f>IF($C3408="", "", IF(IFERROR(INDEX(Ingredients!$AI$11:$AI$310, MATCH($C3408, Ingredients!$B$11:$B$310, 0)), "")="", "", IFERROR(INDEX(Ingredients!$AI$11:$AI$310, MATCH($C3408, Ingredients!$B$11:$B$310, 0)), "")))</f>
        <v/>
      </c>
      <c r="AT3408" s="120" t="str">
        <f t="shared" si="811"/>
        <v/>
      </c>
      <c r="AV3408" s="90" t="str">
        <f t="shared" si="801"/>
        <v/>
      </c>
      <c r="AX3408" s="90" t="str">
        <f>IF($AV3408="", "", COUNTIF($AV$11:$AV$5010, "&lt;"&amp;$AV3408)+1+COUNTIF($AV$11:$AV3408, $AV3408)-1)</f>
        <v/>
      </c>
      <c r="AZ3408" s="111" t="str">
        <f>IF($B3408="", "", SUMIF('Shopping List'!$AV$11:$AV$25, $B3408, 'Shopping List'!$BN$11:$BN$25))</f>
        <v/>
      </c>
      <c r="BB3408" s="117" t="str">
        <f t="shared" si="812"/>
        <v/>
      </c>
    </row>
    <row r="3409" spans="1:54" x14ac:dyDescent="0.25">
      <c r="A3409" s="4"/>
      <c r="B3409" s="37"/>
      <c r="C3409" s="124"/>
      <c r="D3409" s="39"/>
      <c r="E3409" s="125"/>
      <c r="F3409" s="48"/>
      <c r="G3409" s="4"/>
      <c r="H3409" s="4"/>
      <c r="I3409" s="95" t="str">
        <f>IF($C3409="", "", IF(IFERROR(INDEX(Ingredients!$C$11:$C$310, MATCH($C3409, Ingredients!$B$11:$B$310, 0)), "")="", "", IFERROR(INDEX(Ingredients!$C$11:$C$310, MATCH($C3409, Ingredients!$B$11:$B$310, 0)), "")))</f>
        <v/>
      </c>
      <c r="J3409" s="73" t="str">
        <f>IF($B3409="", "", IF(IFERROR(INDEX(Meals!$C$11:$C$260, MATCH($B3409, Meals!$B$11:$B$260, 0)), "")="", "", IFERROR(INDEX(Meals!$C$11:$C$260, MATCH($B3409, Meals!$B$11:$B$260, 0)), "")))</f>
        <v/>
      </c>
      <c r="K3409" s="4"/>
      <c r="L3409" s="72" t="str">
        <f t="shared" si="802"/>
        <v/>
      </c>
      <c r="M3409" s="73" t="str">
        <f t="shared" si="803"/>
        <v/>
      </c>
      <c r="N3409" s="4"/>
      <c r="O3409" s="78" t="str">
        <f t="shared" si="804"/>
        <v/>
      </c>
      <c r="P3409" s="79" t="str">
        <f t="shared" si="805"/>
        <v/>
      </c>
      <c r="Q3409" s="4"/>
      <c r="R3409" s="90" t="str">
        <f t="shared" si="806"/>
        <v/>
      </c>
      <c r="S3409" s="4"/>
      <c r="Y3409" s="18" t="str">
        <f t="shared" si="807"/>
        <v/>
      </c>
      <c r="AA3409" s="18" t="str">
        <f t="shared" si="798"/>
        <v/>
      </c>
      <c r="AB3409" s="18" t="str">
        <f t="shared" si="799"/>
        <v/>
      </c>
      <c r="AC3409" s="18" t="str">
        <f t="shared" si="808"/>
        <v/>
      </c>
      <c r="AD3409" s="18" t="str">
        <f t="shared" si="808"/>
        <v/>
      </c>
      <c r="AE3409" s="18" t="str">
        <f t="shared" si="809"/>
        <v/>
      </c>
      <c r="AG3409" s="95" t="str">
        <f>IF($C3409="", "", IF(IFERROR(INDEX(Ingredients!C$11:C$310, MATCH($C3409, Ingredients!$B$11:$B$310, 0)), "")="", "", IFERROR(INDEX(Ingredients!C$11:C$310, MATCH($C3409, Ingredients!$B$11:$B$310, 0)), "")))</f>
        <v/>
      </c>
      <c r="AH3409" s="105" t="str">
        <f>IF($C3409="", "", IF(IFERROR(INDEX(Ingredients!D$11:D$310, MATCH($C3409, Ingredients!$B$11:$B$310, 0)), "")="", "", IFERROR(INDEX(Ingredients!D$11:D$310, MATCH($C3409, Ingredients!$B$11:$B$310, 0)), "")))</f>
        <v/>
      </c>
      <c r="AI3409" s="106" t="str">
        <f>IF($C3409="", "", IF(IFERROR(INDEX(Ingredients!E$11:E$310, MATCH($C3409, Ingredients!$B$11:$B$310, 0)), "")="", "", IFERROR(INDEX(Ingredients!E$11:E$310, MATCH($C3409, Ingredients!$B$11:$B$310, 0)), "")))</f>
        <v/>
      </c>
      <c r="AJ3409" s="108" t="str">
        <f>IF($C3409="", "", IF(IFERROR(INDEX(Ingredients!F$11:F$310, MATCH($C3409, Ingredients!$B$11:$B$310, 0)), "")="", "", IFERROR(INDEX(Ingredients!F$11:F$310, MATCH($C3409, Ingredients!$B$11:$B$310, 0)), "")))</f>
        <v/>
      </c>
      <c r="AK3409" s="106" t="str">
        <f>IF($C3409="", "", IF(IFERROR(INDEX(Ingredients!G$11:G$310, MATCH($C3409, Ingredients!$B$11:$B$310, 0)), "")="", "", IFERROR(INDEX(Ingredients!G$11:G$310, MATCH($C3409, Ingredients!$B$11:$B$310, 0)), "")))</f>
        <v/>
      </c>
      <c r="AL3409" s="79" t="str">
        <f>IF($C3409="", "", IF(IFERROR(INDEX(Ingredients!H$11:H$310, MATCH($C3409, Ingredients!$B$11:$B$310, 0)), "")="", "", IFERROR(INDEX(Ingredients!H$11:H$310, MATCH($C3409, Ingredients!$B$11:$B$310, 0)), "")))</f>
        <v/>
      </c>
      <c r="AN3409" s="83" t="str">
        <f t="shared" si="800"/>
        <v/>
      </c>
      <c r="AP3409" s="114" t="str">
        <f t="shared" si="810"/>
        <v/>
      </c>
      <c r="AR3409" s="117" t="str">
        <f>IF($C3409="", "", IF(IFERROR(INDEX(Ingredients!$AI$11:$AI$310, MATCH($C3409, Ingredients!$B$11:$B$310, 0)), "")="", "", IFERROR(INDEX(Ingredients!$AI$11:$AI$310, MATCH($C3409, Ingredients!$B$11:$B$310, 0)), "")))</f>
        <v/>
      </c>
      <c r="AT3409" s="120" t="str">
        <f t="shared" si="811"/>
        <v/>
      </c>
      <c r="AV3409" s="90" t="str">
        <f t="shared" si="801"/>
        <v/>
      </c>
      <c r="AX3409" s="90" t="str">
        <f>IF($AV3409="", "", COUNTIF($AV$11:$AV$5010, "&lt;"&amp;$AV3409)+1+COUNTIF($AV$11:$AV3409, $AV3409)-1)</f>
        <v/>
      </c>
      <c r="AZ3409" s="111" t="str">
        <f>IF($B3409="", "", SUMIF('Shopping List'!$AV$11:$AV$25, $B3409, 'Shopping List'!$BN$11:$BN$25))</f>
        <v/>
      </c>
      <c r="BB3409" s="117" t="str">
        <f t="shared" si="812"/>
        <v/>
      </c>
    </row>
    <row r="3410" spans="1:54" x14ac:dyDescent="0.25">
      <c r="A3410" s="4"/>
      <c r="B3410" s="37"/>
      <c r="C3410" s="124"/>
      <c r="D3410" s="39"/>
      <c r="E3410" s="125"/>
      <c r="F3410" s="48"/>
      <c r="G3410" s="4"/>
      <c r="H3410" s="4"/>
      <c r="I3410" s="95" t="str">
        <f>IF($C3410="", "", IF(IFERROR(INDEX(Ingredients!$C$11:$C$310, MATCH($C3410, Ingredients!$B$11:$B$310, 0)), "")="", "", IFERROR(INDEX(Ingredients!$C$11:$C$310, MATCH($C3410, Ingredients!$B$11:$B$310, 0)), "")))</f>
        <v/>
      </c>
      <c r="J3410" s="73" t="str">
        <f>IF($B3410="", "", IF(IFERROR(INDEX(Meals!$C$11:$C$260, MATCH($B3410, Meals!$B$11:$B$260, 0)), "")="", "", IFERROR(INDEX(Meals!$C$11:$C$260, MATCH($B3410, Meals!$B$11:$B$260, 0)), "")))</f>
        <v/>
      </c>
      <c r="K3410" s="4"/>
      <c r="L3410" s="72" t="str">
        <f t="shared" si="802"/>
        <v/>
      </c>
      <c r="M3410" s="73" t="str">
        <f t="shared" si="803"/>
        <v/>
      </c>
      <c r="N3410" s="4"/>
      <c r="O3410" s="78" t="str">
        <f t="shared" si="804"/>
        <v/>
      </c>
      <c r="P3410" s="79" t="str">
        <f t="shared" si="805"/>
        <v/>
      </c>
      <c r="Q3410" s="4"/>
      <c r="R3410" s="90" t="str">
        <f t="shared" si="806"/>
        <v/>
      </c>
      <c r="S3410" s="4"/>
      <c r="Y3410" s="18" t="str">
        <f t="shared" si="807"/>
        <v/>
      </c>
      <c r="AA3410" s="18" t="str">
        <f t="shared" si="798"/>
        <v/>
      </c>
      <c r="AB3410" s="18" t="str">
        <f t="shared" si="799"/>
        <v/>
      </c>
      <c r="AC3410" s="18" t="str">
        <f t="shared" si="808"/>
        <v/>
      </c>
      <c r="AD3410" s="18" t="str">
        <f t="shared" si="808"/>
        <v/>
      </c>
      <c r="AE3410" s="18" t="str">
        <f t="shared" si="809"/>
        <v/>
      </c>
      <c r="AG3410" s="95" t="str">
        <f>IF($C3410="", "", IF(IFERROR(INDEX(Ingredients!C$11:C$310, MATCH($C3410, Ingredients!$B$11:$B$310, 0)), "")="", "", IFERROR(INDEX(Ingredients!C$11:C$310, MATCH($C3410, Ingredients!$B$11:$B$310, 0)), "")))</f>
        <v/>
      </c>
      <c r="AH3410" s="105" t="str">
        <f>IF($C3410="", "", IF(IFERROR(INDEX(Ingredients!D$11:D$310, MATCH($C3410, Ingredients!$B$11:$B$310, 0)), "")="", "", IFERROR(INDEX(Ingredients!D$11:D$310, MATCH($C3410, Ingredients!$B$11:$B$310, 0)), "")))</f>
        <v/>
      </c>
      <c r="AI3410" s="106" t="str">
        <f>IF($C3410="", "", IF(IFERROR(INDEX(Ingredients!E$11:E$310, MATCH($C3410, Ingredients!$B$11:$B$310, 0)), "")="", "", IFERROR(INDEX(Ingredients!E$11:E$310, MATCH($C3410, Ingredients!$B$11:$B$310, 0)), "")))</f>
        <v/>
      </c>
      <c r="AJ3410" s="108" t="str">
        <f>IF($C3410="", "", IF(IFERROR(INDEX(Ingredients!F$11:F$310, MATCH($C3410, Ingredients!$B$11:$B$310, 0)), "")="", "", IFERROR(INDEX(Ingredients!F$11:F$310, MATCH($C3410, Ingredients!$B$11:$B$310, 0)), "")))</f>
        <v/>
      </c>
      <c r="AK3410" s="106" t="str">
        <f>IF($C3410="", "", IF(IFERROR(INDEX(Ingredients!G$11:G$310, MATCH($C3410, Ingredients!$B$11:$B$310, 0)), "")="", "", IFERROR(INDEX(Ingredients!G$11:G$310, MATCH($C3410, Ingredients!$B$11:$B$310, 0)), "")))</f>
        <v/>
      </c>
      <c r="AL3410" s="79" t="str">
        <f>IF($C3410="", "", IF(IFERROR(INDEX(Ingredients!H$11:H$310, MATCH($C3410, Ingredients!$B$11:$B$310, 0)), "")="", "", IFERROR(INDEX(Ingredients!H$11:H$310, MATCH($C3410, Ingredients!$B$11:$B$310, 0)), "")))</f>
        <v/>
      </c>
      <c r="AN3410" s="83" t="str">
        <f t="shared" si="800"/>
        <v/>
      </c>
      <c r="AP3410" s="114" t="str">
        <f t="shared" si="810"/>
        <v/>
      </c>
      <c r="AR3410" s="117" t="str">
        <f>IF($C3410="", "", IF(IFERROR(INDEX(Ingredients!$AI$11:$AI$310, MATCH($C3410, Ingredients!$B$11:$B$310, 0)), "")="", "", IFERROR(INDEX(Ingredients!$AI$11:$AI$310, MATCH($C3410, Ingredients!$B$11:$B$310, 0)), "")))</f>
        <v/>
      </c>
      <c r="AT3410" s="120" t="str">
        <f t="shared" si="811"/>
        <v/>
      </c>
      <c r="AV3410" s="90" t="str">
        <f t="shared" si="801"/>
        <v/>
      </c>
      <c r="AX3410" s="90" t="str">
        <f>IF($AV3410="", "", COUNTIF($AV$11:$AV$5010, "&lt;"&amp;$AV3410)+1+COUNTIF($AV$11:$AV3410, $AV3410)-1)</f>
        <v/>
      </c>
      <c r="AZ3410" s="111" t="str">
        <f>IF($B3410="", "", SUMIF('Shopping List'!$AV$11:$AV$25, $B3410, 'Shopping List'!$BN$11:$BN$25))</f>
        <v/>
      </c>
      <c r="BB3410" s="117" t="str">
        <f t="shared" si="812"/>
        <v/>
      </c>
    </row>
    <row r="3411" spans="1:54" x14ac:dyDescent="0.25">
      <c r="A3411" s="4"/>
      <c r="B3411" s="37"/>
      <c r="C3411" s="124"/>
      <c r="D3411" s="39"/>
      <c r="E3411" s="125"/>
      <c r="F3411" s="48"/>
      <c r="G3411" s="4"/>
      <c r="H3411" s="4"/>
      <c r="I3411" s="95" t="str">
        <f>IF($C3411="", "", IF(IFERROR(INDEX(Ingredients!$C$11:$C$310, MATCH($C3411, Ingredients!$B$11:$B$310, 0)), "")="", "", IFERROR(INDEX(Ingredients!$C$11:$C$310, MATCH($C3411, Ingredients!$B$11:$B$310, 0)), "")))</f>
        <v/>
      </c>
      <c r="J3411" s="73" t="str">
        <f>IF($B3411="", "", IF(IFERROR(INDEX(Meals!$C$11:$C$260, MATCH($B3411, Meals!$B$11:$B$260, 0)), "")="", "", IFERROR(INDEX(Meals!$C$11:$C$260, MATCH($B3411, Meals!$B$11:$B$260, 0)), "")))</f>
        <v/>
      </c>
      <c r="K3411" s="4"/>
      <c r="L3411" s="72" t="str">
        <f t="shared" si="802"/>
        <v/>
      </c>
      <c r="M3411" s="73" t="str">
        <f t="shared" si="803"/>
        <v/>
      </c>
      <c r="N3411" s="4"/>
      <c r="O3411" s="78" t="str">
        <f t="shared" si="804"/>
        <v/>
      </c>
      <c r="P3411" s="79" t="str">
        <f t="shared" si="805"/>
        <v/>
      </c>
      <c r="Q3411" s="4"/>
      <c r="R3411" s="90" t="str">
        <f t="shared" si="806"/>
        <v/>
      </c>
      <c r="S3411" s="4"/>
      <c r="Y3411" s="18" t="str">
        <f t="shared" si="807"/>
        <v/>
      </c>
      <c r="AA3411" s="18" t="str">
        <f t="shared" si="798"/>
        <v/>
      </c>
      <c r="AB3411" s="18" t="str">
        <f t="shared" si="799"/>
        <v/>
      </c>
      <c r="AC3411" s="18" t="str">
        <f t="shared" si="808"/>
        <v/>
      </c>
      <c r="AD3411" s="18" t="str">
        <f t="shared" si="808"/>
        <v/>
      </c>
      <c r="AE3411" s="18" t="str">
        <f t="shared" si="809"/>
        <v/>
      </c>
      <c r="AG3411" s="95" t="str">
        <f>IF($C3411="", "", IF(IFERROR(INDEX(Ingredients!C$11:C$310, MATCH($C3411, Ingredients!$B$11:$B$310, 0)), "")="", "", IFERROR(INDEX(Ingredients!C$11:C$310, MATCH($C3411, Ingredients!$B$11:$B$310, 0)), "")))</f>
        <v/>
      </c>
      <c r="AH3411" s="105" t="str">
        <f>IF($C3411="", "", IF(IFERROR(INDEX(Ingredients!D$11:D$310, MATCH($C3411, Ingredients!$B$11:$B$310, 0)), "")="", "", IFERROR(INDEX(Ingredients!D$11:D$310, MATCH($C3411, Ingredients!$B$11:$B$310, 0)), "")))</f>
        <v/>
      </c>
      <c r="AI3411" s="106" t="str">
        <f>IF($C3411="", "", IF(IFERROR(INDEX(Ingredients!E$11:E$310, MATCH($C3411, Ingredients!$B$11:$B$310, 0)), "")="", "", IFERROR(INDEX(Ingredients!E$11:E$310, MATCH($C3411, Ingredients!$B$11:$B$310, 0)), "")))</f>
        <v/>
      </c>
      <c r="AJ3411" s="108" t="str">
        <f>IF($C3411="", "", IF(IFERROR(INDEX(Ingredients!F$11:F$310, MATCH($C3411, Ingredients!$B$11:$B$310, 0)), "")="", "", IFERROR(INDEX(Ingredients!F$11:F$310, MATCH($C3411, Ingredients!$B$11:$B$310, 0)), "")))</f>
        <v/>
      </c>
      <c r="AK3411" s="106" t="str">
        <f>IF($C3411="", "", IF(IFERROR(INDEX(Ingredients!G$11:G$310, MATCH($C3411, Ingredients!$B$11:$B$310, 0)), "")="", "", IFERROR(INDEX(Ingredients!G$11:G$310, MATCH($C3411, Ingredients!$B$11:$B$310, 0)), "")))</f>
        <v/>
      </c>
      <c r="AL3411" s="79" t="str">
        <f>IF($C3411="", "", IF(IFERROR(INDEX(Ingredients!H$11:H$310, MATCH($C3411, Ingredients!$B$11:$B$310, 0)), "")="", "", IFERROR(INDEX(Ingredients!H$11:H$310, MATCH($C3411, Ingredients!$B$11:$B$310, 0)), "")))</f>
        <v/>
      </c>
      <c r="AN3411" s="83" t="str">
        <f t="shared" si="800"/>
        <v/>
      </c>
      <c r="AP3411" s="114" t="str">
        <f t="shared" si="810"/>
        <v/>
      </c>
      <c r="AR3411" s="117" t="str">
        <f>IF($C3411="", "", IF(IFERROR(INDEX(Ingredients!$AI$11:$AI$310, MATCH($C3411, Ingredients!$B$11:$B$310, 0)), "")="", "", IFERROR(INDEX(Ingredients!$AI$11:$AI$310, MATCH($C3411, Ingredients!$B$11:$B$310, 0)), "")))</f>
        <v/>
      </c>
      <c r="AT3411" s="120" t="str">
        <f t="shared" si="811"/>
        <v/>
      </c>
      <c r="AV3411" s="90" t="str">
        <f t="shared" si="801"/>
        <v/>
      </c>
      <c r="AX3411" s="90" t="str">
        <f>IF($AV3411="", "", COUNTIF($AV$11:$AV$5010, "&lt;"&amp;$AV3411)+1+COUNTIF($AV$11:$AV3411, $AV3411)-1)</f>
        <v/>
      </c>
      <c r="AZ3411" s="111" t="str">
        <f>IF($B3411="", "", SUMIF('Shopping List'!$AV$11:$AV$25, $B3411, 'Shopping List'!$BN$11:$BN$25))</f>
        <v/>
      </c>
      <c r="BB3411" s="117" t="str">
        <f t="shared" si="812"/>
        <v/>
      </c>
    </row>
    <row r="3412" spans="1:54" x14ac:dyDescent="0.25">
      <c r="A3412" s="4"/>
      <c r="B3412" s="37"/>
      <c r="C3412" s="124"/>
      <c r="D3412" s="39"/>
      <c r="E3412" s="125"/>
      <c r="F3412" s="48"/>
      <c r="G3412" s="4"/>
      <c r="H3412" s="4"/>
      <c r="I3412" s="95" t="str">
        <f>IF($C3412="", "", IF(IFERROR(INDEX(Ingredients!$C$11:$C$310, MATCH($C3412, Ingredients!$B$11:$B$310, 0)), "")="", "", IFERROR(INDEX(Ingredients!$C$11:$C$310, MATCH($C3412, Ingredients!$B$11:$B$310, 0)), "")))</f>
        <v/>
      </c>
      <c r="J3412" s="73" t="str">
        <f>IF($B3412="", "", IF(IFERROR(INDEX(Meals!$C$11:$C$260, MATCH($B3412, Meals!$B$11:$B$260, 0)), "")="", "", IFERROR(INDEX(Meals!$C$11:$C$260, MATCH($B3412, Meals!$B$11:$B$260, 0)), "")))</f>
        <v/>
      </c>
      <c r="K3412" s="4"/>
      <c r="L3412" s="72" t="str">
        <f t="shared" si="802"/>
        <v/>
      </c>
      <c r="M3412" s="73" t="str">
        <f t="shared" si="803"/>
        <v/>
      </c>
      <c r="N3412" s="4"/>
      <c r="O3412" s="78" t="str">
        <f t="shared" si="804"/>
        <v/>
      </c>
      <c r="P3412" s="79" t="str">
        <f t="shared" si="805"/>
        <v/>
      </c>
      <c r="Q3412" s="4"/>
      <c r="R3412" s="90" t="str">
        <f t="shared" si="806"/>
        <v/>
      </c>
      <c r="S3412" s="4"/>
      <c r="Y3412" s="18" t="str">
        <f t="shared" si="807"/>
        <v/>
      </c>
      <c r="AA3412" s="18" t="str">
        <f t="shared" si="798"/>
        <v/>
      </c>
      <c r="AB3412" s="18" t="str">
        <f t="shared" si="799"/>
        <v/>
      </c>
      <c r="AC3412" s="18" t="str">
        <f t="shared" si="808"/>
        <v/>
      </c>
      <c r="AD3412" s="18" t="str">
        <f t="shared" si="808"/>
        <v/>
      </c>
      <c r="AE3412" s="18" t="str">
        <f t="shared" si="809"/>
        <v/>
      </c>
      <c r="AG3412" s="95" t="str">
        <f>IF($C3412="", "", IF(IFERROR(INDEX(Ingredients!C$11:C$310, MATCH($C3412, Ingredients!$B$11:$B$310, 0)), "")="", "", IFERROR(INDEX(Ingredients!C$11:C$310, MATCH($C3412, Ingredients!$B$11:$B$310, 0)), "")))</f>
        <v/>
      </c>
      <c r="AH3412" s="105" t="str">
        <f>IF($C3412="", "", IF(IFERROR(INDEX(Ingredients!D$11:D$310, MATCH($C3412, Ingredients!$B$11:$B$310, 0)), "")="", "", IFERROR(INDEX(Ingredients!D$11:D$310, MATCH($C3412, Ingredients!$B$11:$B$310, 0)), "")))</f>
        <v/>
      </c>
      <c r="AI3412" s="106" t="str">
        <f>IF($C3412="", "", IF(IFERROR(INDEX(Ingredients!E$11:E$310, MATCH($C3412, Ingredients!$B$11:$B$310, 0)), "")="", "", IFERROR(INDEX(Ingredients!E$11:E$310, MATCH($C3412, Ingredients!$B$11:$B$310, 0)), "")))</f>
        <v/>
      </c>
      <c r="AJ3412" s="108" t="str">
        <f>IF($C3412="", "", IF(IFERROR(INDEX(Ingredients!F$11:F$310, MATCH($C3412, Ingredients!$B$11:$B$310, 0)), "")="", "", IFERROR(INDEX(Ingredients!F$11:F$310, MATCH($C3412, Ingredients!$B$11:$B$310, 0)), "")))</f>
        <v/>
      </c>
      <c r="AK3412" s="106" t="str">
        <f>IF($C3412="", "", IF(IFERROR(INDEX(Ingredients!G$11:G$310, MATCH($C3412, Ingredients!$B$11:$B$310, 0)), "")="", "", IFERROR(INDEX(Ingredients!G$11:G$310, MATCH($C3412, Ingredients!$B$11:$B$310, 0)), "")))</f>
        <v/>
      </c>
      <c r="AL3412" s="79" t="str">
        <f>IF($C3412="", "", IF(IFERROR(INDEX(Ingredients!H$11:H$310, MATCH($C3412, Ingredients!$B$11:$B$310, 0)), "")="", "", IFERROR(INDEX(Ingredients!H$11:H$310, MATCH($C3412, Ingredients!$B$11:$B$310, 0)), "")))</f>
        <v/>
      </c>
      <c r="AN3412" s="83" t="str">
        <f t="shared" si="800"/>
        <v/>
      </c>
      <c r="AP3412" s="114" t="str">
        <f t="shared" si="810"/>
        <v/>
      </c>
      <c r="AR3412" s="117" t="str">
        <f>IF($C3412="", "", IF(IFERROR(INDEX(Ingredients!$AI$11:$AI$310, MATCH($C3412, Ingredients!$B$11:$B$310, 0)), "")="", "", IFERROR(INDEX(Ingredients!$AI$11:$AI$310, MATCH($C3412, Ingredients!$B$11:$B$310, 0)), "")))</f>
        <v/>
      </c>
      <c r="AT3412" s="120" t="str">
        <f t="shared" si="811"/>
        <v/>
      </c>
      <c r="AV3412" s="90" t="str">
        <f t="shared" si="801"/>
        <v/>
      </c>
      <c r="AX3412" s="90" t="str">
        <f>IF($AV3412="", "", COUNTIF($AV$11:$AV$5010, "&lt;"&amp;$AV3412)+1+COUNTIF($AV$11:$AV3412, $AV3412)-1)</f>
        <v/>
      </c>
      <c r="AZ3412" s="111" t="str">
        <f>IF($B3412="", "", SUMIF('Shopping List'!$AV$11:$AV$25, $B3412, 'Shopping List'!$BN$11:$BN$25))</f>
        <v/>
      </c>
      <c r="BB3412" s="117" t="str">
        <f t="shared" si="812"/>
        <v/>
      </c>
    </row>
    <row r="3413" spans="1:54" x14ac:dyDescent="0.25">
      <c r="A3413" s="4"/>
      <c r="B3413" s="37"/>
      <c r="C3413" s="124"/>
      <c r="D3413" s="39"/>
      <c r="E3413" s="125"/>
      <c r="F3413" s="48"/>
      <c r="G3413" s="4"/>
      <c r="H3413" s="4"/>
      <c r="I3413" s="95" t="str">
        <f>IF($C3413="", "", IF(IFERROR(INDEX(Ingredients!$C$11:$C$310, MATCH($C3413, Ingredients!$B$11:$B$310, 0)), "")="", "", IFERROR(INDEX(Ingredients!$C$11:$C$310, MATCH($C3413, Ingredients!$B$11:$B$310, 0)), "")))</f>
        <v/>
      </c>
      <c r="J3413" s="73" t="str">
        <f>IF($B3413="", "", IF(IFERROR(INDEX(Meals!$C$11:$C$260, MATCH($B3413, Meals!$B$11:$B$260, 0)), "")="", "", IFERROR(INDEX(Meals!$C$11:$C$260, MATCH($B3413, Meals!$B$11:$B$260, 0)), "")))</f>
        <v/>
      </c>
      <c r="K3413" s="4"/>
      <c r="L3413" s="72" t="str">
        <f t="shared" si="802"/>
        <v/>
      </c>
      <c r="M3413" s="73" t="str">
        <f t="shared" si="803"/>
        <v/>
      </c>
      <c r="N3413" s="4"/>
      <c r="O3413" s="78" t="str">
        <f t="shared" si="804"/>
        <v/>
      </c>
      <c r="P3413" s="79" t="str">
        <f t="shared" si="805"/>
        <v/>
      </c>
      <c r="Q3413" s="4"/>
      <c r="R3413" s="90" t="str">
        <f t="shared" si="806"/>
        <v/>
      </c>
      <c r="S3413" s="4"/>
      <c r="Y3413" s="18" t="str">
        <f t="shared" si="807"/>
        <v/>
      </c>
      <c r="AA3413" s="18" t="str">
        <f t="shared" si="798"/>
        <v/>
      </c>
      <c r="AB3413" s="18" t="str">
        <f t="shared" si="799"/>
        <v/>
      </c>
      <c r="AC3413" s="18" t="str">
        <f t="shared" si="808"/>
        <v/>
      </c>
      <c r="AD3413" s="18" t="str">
        <f t="shared" si="808"/>
        <v/>
      </c>
      <c r="AE3413" s="18" t="str">
        <f t="shared" si="809"/>
        <v/>
      </c>
      <c r="AG3413" s="95" t="str">
        <f>IF($C3413="", "", IF(IFERROR(INDEX(Ingredients!C$11:C$310, MATCH($C3413, Ingredients!$B$11:$B$310, 0)), "")="", "", IFERROR(INDEX(Ingredients!C$11:C$310, MATCH($C3413, Ingredients!$B$11:$B$310, 0)), "")))</f>
        <v/>
      </c>
      <c r="AH3413" s="105" t="str">
        <f>IF($C3413="", "", IF(IFERROR(INDEX(Ingredients!D$11:D$310, MATCH($C3413, Ingredients!$B$11:$B$310, 0)), "")="", "", IFERROR(INDEX(Ingredients!D$11:D$310, MATCH($C3413, Ingredients!$B$11:$B$310, 0)), "")))</f>
        <v/>
      </c>
      <c r="AI3413" s="106" t="str">
        <f>IF($C3413="", "", IF(IFERROR(INDEX(Ingredients!E$11:E$310, MATCH($C3413, Ingredients!$B$11:$B$310, 0)), "")="", "", IFERROR(INDEX(Ingredients!E$11:E$310, MATCH($C3413, Ingredients!$B$11:$B$310, 0)), "")))</f>
        <v/>
      </c>
      <c r="AJ3413" s="108" t="str">
        <f>IF($C3413="", "", IF(IFERROR(INDEX(Ingredients!F$11:F$310, MATCH($C3413, Ingredients!$B$11:$B$310, 0)), "")="", "", IFERROR(INDEX(Ingredients!F$11:F$310, MATCH($C3413, Ingredients!$B$11:$B$310, 0)), "")))</f>
        <v/>
      </c>
      <c r="AK3413" s="106" t="str">
        <f>IF($C3413="", "", IF(IFERROR(INDEX(Ingredients!G$11:G$310, MATCH($C3413, Ingredients!$B$11:$B$310, 0)), "")="", "", IFERROR(INDEX(Ingredients!G$11:G$310, MATCH($C3413, Ingredients!$B$11:$B$310, 0)), "")))</f>
        <v/>
      </c>
      <c r="AL3413" s="79" t="str">
        <f>IF($C3413="", "", IF(IFERROR(INDEX(Ingredients!H$11:H$310, MATCH($C3413, Ingredients!$B$11:$B$310, 0)), "")="", "", IFERROR(INDEX(Ingredients!H$11:H$310, MATCH($C3413, Ingredients!$B$11:$B$310, 0)), "")))</f>
        <v/>
      </c>
      <c r="AN3413" s="83" t="str">
        <f t="shared" si="800"/>
        <v/>
      </c>
      <c r="AP3413" s="114" t="str">
        <f t="shared" si="810"/>
        <v/>
      </c>
      <c r="AR3413" s="117" t="str">
        <f>IF($C3413="", "", IF(IFERROR(INDEX(Ingredients!$AI$11:$AI$310, MATCH($C3413, Ingredients!$B$11:$B$310, 0)), "")="", "", IFERROR(INDEX(Ingredients!$AI$11:$AI$310, MATCH($C3413, Ingredients!$B$11:$B$310, 0)), "")))</f>
        <v/>
      </c>
      <c r="AT3413" s="120" t="str">
        <f t="shared" si="811"/>
        <v/>
      </c>
      <c r="AV3413" s="90" t="str">
        <f t="shared" si="801"/>
        <v/>
      </c>
      <c r="AX3413" s="90" t="str">
        <f>IF($AV3413="", "", COUNTIF($AV$11:$AV$5010, "&lt;"&amp;$AV3413)+1+COUNTIF($AV$11:$AV3413, $AV3413)-1)</f>
        <v/>
      </c>
      <c r="AZ3413" s="111" t="str">
        <f>IF($B3413="", "", SUMIF('Shopping List'!$AV$11:$AV$25, $B3413, 'Shopping List'!$BN$11:$BN$25))</f>
        <v/>
      </c>
      <c r="BB3413" s="117" t="str">
        <f t="shared" si="812"/>
        <v/>
      </c>
    </row>
    <row r="3414" spans="1:54" x14ac:dyDescent="0.25">
      <c r="A3414" s="4"/>
      <c r="B3414" s="37"/>
      <c r="C3414" s="124"/>
      <c r="D3414" s="39"/>
      <c r="E3414" s="125"/>
      <c r="F3414" s="48"/>
      <c r="G3414" s="4"/>
      <c r="H3414" s="4"/>
      <c r="I3414" s="95" t="str">
        <f>IF($C3414="", "", IF(IFERROR(INDEX(Ingredients!$C$11:$C$310, MATCH($C3414, Ingredients!$B$11:$B$310, 0)), "")="", "", IFERROR(INDEX(Ingredients!$C$11:$C$310, MATCH($C3414, Ingredients!$B$11:$B$310, 0)), "")))</f>
        <v/>
      </c>
      <c r="J3414" s="73" t="str">
        <f>IF($B3414="", "", IF(IFERROR(INDEX(Meals!$C$11:$C$260, MATCH($B3414, Meals!$B$11:$B$260, 0)), "")="", "", IFERROR(INDEX(Meals!$C$11:$C$260, MATCH($B3414, Meals!$B$11:$B$260, 0)), "")))</f>
        <v/>
      </c>
      <c r="K3414" s="4"/>
      <c r="L3414" s="72" t="str">
        <f t="shared" si="802"/>
        <v/>
      </c>
      <c r="M3414" s="73" t="str">
        <f t="shared" si="803"/>
        <v/>
      </c>
      <c r="N3414" s="4"/>
      <c r="O3414" s="78" t="str">
        <f t="shared" si="804"/>
        <v/>
      </c>
      <c r="P3414" s="79" t="str">
        <f t="shared" si="805"/>
        <v/>
      </c>
      <c r="Q3414" s="4"/>
      <c r="R3414" s="90" t="str">
        <f t="shared" si="806"/>
        <v/>
      </c>
      <c r="S3414" s="4"/>
      <c r="Y3414" s="18" t="str">
        <f t="shared" si="807"/>
        <v/>
      </c>
      <c r="AA3414" s="18" t="str">
        <f t="shared" si="798"/>
        <v/>
      </c>
      <c r="AB3414" s="18" t="str">
        <f t="shared" si="799"/>
        <v/>
      </c>
      <c r="AC3414" s="18" t="str">
        <f t="shared" si="808"/>
        <v/>
      </c>
      <c r="AD3414" s="18" t="str">
        <f t="shared" si="808"/>
        <v/>
      </c>
      <c r="AE3414" s="18" t="str">
        <f t="shared" si="809"/>
        <v/>
      </c>
      <c r="AG3414" s="95" t="str">
        <f>IF($C3414="", "", IF(IFERROR(INDEX(Ingredients!C$11:C$310, MATCH($C3414, Ingredients!$B$11:$B$310, 0)), "")="", "", IFERROR(INDEX(Ingredients!C$11:C$310, MATCH($C3414, Ingredients!$B$11:$B$310, 0)), "")))</f>
        <v/>
      </c>
      <c r="AH3414" s="105" t="str">
        <f>IF($C3414="", "", IF(IFERROR(INDEX(Ingredients!D$11:D$310, MATCH($C3414, Ingredients!$B$11:$B$310, 0)), "")="", "", IFERROR(INDEX(Ingredients!D$11:D$310, MATCH($C3414, Ingredients!$B$11:$B$310, 0)), "")))</f>
        <v/>
      </c>
      <c r="AI3414" s="106" t="str">
        <f>IF($C3414="", "", IF(IFERROR(INDEX(Ingredients!E$11:E$310, MATCH($C3414, Ingredients!$B$11:$B$310, 0)), "")="", "", IFERROR(INDEX(Ingredients!E$11:E$310, MATCH($C3414, Ingredients!$B$11:$B$310, 0)), "")))</f>
        <v/>
      </c>
      <c r="AJ3414" s="108" t="str">
        <f>IF($C3414="", "", IF(IFERROR(INDEX(Ingredients!F$11:F$310, MATCH($C3414, Ingredients!$B$11:$B$310, 0)), "")="", "", IFERROR(INDEX(Ingredients!F$11:F$310, MATCH($C3414, Ingredients!$B$11:$B$310, 0)), "")))</f>
        <v/>
      </c>
      <c r="AK3414" s="106" t="str">
        <f>IF($C3414="", "", IF(IFERROR(INDEX(Ingredients!G$11:G$310, MATCH($C3414, Ingredients!$B$11:$B$310, 0)), "")="", "", IFERROR(INDEX(Ingredients!G$11:G$310, MATCH($C3414, Ingredients!$B$11:$B$310, 0)), "")))</f>
        <v/>
      </c>
      <c r="AL3414" s="79" t="str">
        <f>IF($C3414="", "", IF(IFERROR(INDEX(Ingredients!H$11:H$310, MATCH($C3414, Ingredients!$B$11:$B$310, 0)), "")="", "", IFERROR(INDEX(Ingredients!H$11:H$310, MATCH($C3414, Ingredients!$B$11:$B$310, 0)), "")))</f>
        <v/>
      </c>
      <c r="AN3414" s="83" t="str">
        <f t="shared" si="800"/>
        <v/>
      </c>
      <c r="AP3414" s="114" t="str">
        <f t="shared" si="810"/>
        <v/>
      </c>
      <c r="AR3414" s="117" t="str">
        <f>IF($C3414="", "", IF(IFERROR(INDEX(Ingredients!$AI$11:$AI$310, MATCH($C3414, Ingredients!$B$11:$B$310, 0)), "")="", "", IFERROR(INDEX(Ingredients!$AI$11:$AI$310, MATCH($C3414, Ingredients!$B$11:$B$310, 0)), "")))</f>
        <v/>
      </c>
      <c r="AT3414" s="120" t="str">
        <f t="shared" si="811"/>
        <v/>
      </c>
      <c r="AV3414" s="90" t="str">
        <f t="shared" si="801"/>
        <v/>
      </c>
      <c r="AX3414" s="90" t="str">
        <f>IF($AV3414="", "", COUNTIF($AV$11:$AV$5010, "&lt;"&amp;$AV3414)+1+COUNTIF($AV$11:$AV3414, $AV3414)-1)</f>
        <v/>
      </c>
      <c r="AZ3414" s="111" t="str">
        <f>IF($B3414="", "", SUMIF('Shopping List'!$AV$11:$AV$25, $B3414, 'Shopping List'!$BN$11:$BN$25))</f>
        <v/>
      </c>
      <c r="BB3414" s="117" t="str">
        <f t="shared" si="812"/>
        <v/>
      </c>
    </row>
    <row r="3415" spans="1:54" x14ac:dyDescent="0.25">
      <c r="A3415" s="4"/>
      <c r="B3415" s="37"/>
      <c r="C3415" s="124"/>
      <c r="D3415" s="39"/>
      <c r="E3415" s="125"/>
      <c r="F3415" s="48"/>
      <c r="G3415" s="4"/>
      <c r="H3415" s="4"/>
      <c r="I3415" s="95" t="str">
        <f>IF($C3415="", "", IF(IFERROR(INDEX(Ingredients!$C$11:$C$310, MATCH($C3415, Ingredients!$B$11:$B$310, 0)), "")="", "", IFERROR(INDEX(Ingredients!$C$11:$C$310, MATCH($C3415, Ingredients!$B$11:$B$310, 0)), "")))</f>
        <v/>
      </c>
      <c r="J3415" s="73" t="str">
        <f>IF($B3415="", "", IF(IFERROR(INDEX(Meals!$C$11:$C$260, MATCH($B3415, Meals!$B$11:$B$260, 0)), "")="", "", IFERROR(INDEX(Meals!$C$11:$C$260, MATCH($B3415, Meals!$B$11:$B$260, 0)), "")))</f>
        <v/>
      </c>
      <c r="K3415" s="4"/>
      <c r="L3415" s="72" t="str">
        <f t="shared" si="802"/>
        <v/>
      </c>
      <c r="M3415" s="73" t="str">
        <f t="shared" si="803"/>
        <v/>
      </c>
      <c r="N3415" s="4"/>
      <c r="O3415" s="78" t="str">
        <f t="shared" si="804"/>
        <v/>
      </c>
      <c r="P3415" s="79" t="str">
        <f t="shared" si="805"/>
        <v/>
      </c>
      <c r="Q3415" s="4"/>
      <c r="R3415" s="90" t="str">
        <f t="shared" si="806"/>
        <v/>
      </c>
      <c r="S3415" s="4"/>
      <c r="Y3415" s="18" t="str">
        <f t="shared" si="807"/>
        <v/>
      </c>
      <c r="AA3415" s="18" t="str">
        <f t="shared" si="798"/>
        <v/>
      </c>
      <c r="AB3415" s="18" t="str">
        <f t="shared" si="799"/>
        <v/>
      </c>
      <c r="AC3415" s="18" t="str">
        <f t="shared" si="808"/>
        <v/>
      </c>
      <c r="AD3415" s="18" t="str">
        <f t="shared" si="808"/>
        <v/>
      </c>
      <c r="AE3415" s="18" t="str">
        <f t="shared" si="809"/>
        <v/>
      </c>
      <c r="AG3415" s="95" t="str">
        <f>IF($C3415="", "", IF(IFERROR(INDEX(Ingredients!C$11:C$310, MATCH($C3415, Ingredients!$B$11:$B$310, 0)), "")="", "", IFERROR(INDEX(Ingredients!C$11:C$310, MATCH($C3415, Ingredients!$B$11:$B$310, 0)), "")))</f>
        <v/>
      </c>
      <c r="AH3415" s="105" t="str">
        <f>IF($C3415="", "", IF(IFERROR(INDEX(Ingredients!D$11:D$310, MATCH($C3415, Ingredients!$B$11:$B$310, 0)), "")="", "", IFERROR(INDEX(Ingredients!D$11:D$310, MATCH($C3415, Ingredients!$B$11:$B$310, 0)), "")))</f>
        <v/>
      </c>
      <c r="AI3415" s="106" t="str">
        <f>IF($C3415="", "", IF(IFERROR(INDEX(Ingredients!E$11:E$310, MATCH($C3415, Ingredients!$B$11:$B$310, 0)), "")="", "", IFERROR(INDEX(Ingredients!E$11:E$310, MATCH($C3415, Ingredients!$B$11:$B$310, 0)), "")))</f>
        <v/>
      </c>
      <c r="AJ3415" s="108" t="str">
        <f>IF($C3415="", "", IF(IFERROR(INDEX(Ingredients!F$11:F$310, MATCH($C3415, Ingredients!$B$11:$B$310, 0)), "")="", "", IFERROR(INDEX(Ingredients!F$11:F$310, MATCH($C3415, Ingredients!$B$11:$B$310, 0)), "")))</f>
        <v/>
      </c>
      <c r="AK3415" s="106" t="str">
        <f>IF($C3415="", "", IF(IFERROR(INDEX(Ingredients!G$11:G$310, MATCH($C3415, Ingredients!$B$11:$B$310, 0)), "")="", "", IFERROR(INDEX(Ingredients!G$11:G$310, MATCH($C3415, Ingredients!$B$11:$B$310, 0)), "")))</f>
        <v/>
      </c>
      <c r="AL3415" s="79" t="str">
        <f>IF($C3415="", "", IF(IFERROR(INDEX(Ingredients!H$11:H$310, MATCH($C3415, Ingredients!$B$11:$B$310, 0)), "")="", "", IFERROR(INDEX(Ingredients!H$11:H$310, MATCH($C3415, Ingredients!$B$11:$B$310, 0)), "")))</f>
        <v/>
      </c>
      <c r="AN3415" s="83" t="str">
        <f t="shared" si="800"/>
        <v/>
      </c>
      <c r="AP3415" s="114" t="str">
        <f t="shared" si="810"/>
        <v/>
      </c>
      <c r="AR3415" s="117" t="str">
        <f>IF($C3415="", "", IF(IFERROR(INDEX(Ingredients!$AI$11:$AI$310, MATCH($C3415, Ingredients!$B$11:$B$310, 0)), "")="", "", IFERROR(INDEX(Ingredients!$AI$11:$AI$310, MATCH($C3415, Ingredients!$B$11:$B$310, 0)), "")))</f>
        <v/>
      </c>
      <c r="AT3415" s="120" t="str">
        <f t="shared" si="811"/>
        <v/>
      </c>
      <c r="AV3415" s="90" t="str">
        <f t="shared" si="801"/>
        <v/>
      </c>
      <c r="AX3415" s="90" t="str">
        <f>IF($AV3415="", "", COUNTIF($AV$11:$AV$5010, "&lt;"&amp;$AV3415)+1+COUNTIF($AV$11:$AV3415, $AV3415)-1)</f>
        <v/>
      </c>
      <c r="AZ3415" s="111" t="str">
        <f>IF($B3415="", "", SUMIF('Shopping List'!$AV$11:$AV$25, $B3415, 'Shopping List'!$BN$11:$BN$25))</f>
        <v/>
      </c>
      <c r="BB3415" s="117" t="str">
        <f t="shared" si="812"/>
        <v/>
      </c>
    </row>
    <row r="3416" spans="1:54" x14ac:dyDescent="0.25">
      <c r="A3416" s="4"/>
      <c r="B3416" s="37"/>
      <c r="C3416" s="124"/>
      <c r="D3416" s="39"/>
      <c r="E3416" s="125"/>
      <c r="F3416" s="48"/>
      <c r="G3416" s="4"/>
      <c r="H3416" s="4"/>
      <c r="I3416" s="95" t="str">
        <f>IF($C3416="", "", IF(IFERROR(INDEX(Ingredients!$C$11:$C$310, MATCH($C3416, Ingredients!$B$11:$B$310, 0)), "")="", "", IFERROR(INDEX(Ingredients!$C$11:$C$310, MATCH($C3416, Ingredients!$B$11:$B$310, 0)), "")))</f>
        <v/>
      </c>
      <c r="J3416" s="73" t="str">
        <f>IF($B3416="", "", IF(IFERROR(INDEX(Meals!$C$11:$C$260, MATCH($B3416, Meals!$B$11:$B$260, 0)), "")="", "", IFERROR(INDEX(Meals!$C$11:$C$260, MATCH($B3416, Meals!$B$11:$B$260, 0)), "")))</f>
        <v/>
      </c>
      <c r="K3416" s="4"/>
      <c r="L3416" s="72" t="str">
        <f t="shared" si="802"/>
        <v/>
      </c>
      <c r="M3416" s="73" t="str">
        <f t="shared" si="803"/>
        <v/>
      </c>
      <c r="N3416" s="4"/>
      <c r="O3416" s="78" t="str">
        <f t="shared" si="804"/>
        <v/>
      </c>
      <c r="P3416" s="79" t="str">
        <f t="shared" si="805"/>
        <v/>
      </c>
      <c r="Q3416" s="4"/>
      <c r="R3416" s="90" t="str">
        <f t="shared" si="806"/>
        <v/>
      </c>
      <c r="S3416" s="4"/>
      <c r="Y3416" s="18" t="str">
        <f t="shared" si="807"/>
        <v/>
      </c>
      <c r="AA3416" s="18" t="str">
        <f t="shared" si="798"/>
        <v/>
      </c>
      <c r="AB3416" s="18" t="str">
        <f t="shared" si="799"/>
        <v/>
      </c>
      <c r="AC3416" s="18" t="str">
        <f t="shared" si="808"/>
        <v/>
      </c>
      <c r="AD3416" s="18" t="str">
        <f t="shared" si="808"/>
        <v/>
      </c>
      <c r="AE3416" s="18" t="str">
        <f t="shared" si="809"/>
        <v/>
      </c>
      <c r="AG3416" s="95" t="str">
        <f>IF($C3416="", "", IF(IFERROR(INDEX(Ingredients!C$11:C$310, MATCH($C3416, Ingredients!$B$11:$B$310, 0)), "")="", "", IFERROR(INDEX(Ingredients!C$11:C$310, MATCH($C3416, Ingredients!$B$11:$B$310, 0)), "")))</f>
        <v/>
      </c>
      <c r="AH3416" s="105" t="str">
        <f>IF($C3416="", "", IF(IFERROR(INDEX(Ingredients!D$11:D$310, MATCH($C3416, Ingredients!$B$11:$B$310, 0)), "")="", "", IFERROR(INDEX(Ingredients!D$11:D$310, MATCH($C3416, Ingredients!$B$11:$B$310, 0)), "")))</f>
        <v/>
      </c>
      <c r="AI3416" s="106" t="str">
        <f>IF($C3416="", "", IF(IFERROR(INDEX(Ingredients!E$11:E$310, MATCH($C3416, Ingredients!$B$11:$B$310, 0)), "")="", "", IFERROR(INDEX(Ingredients!E$11:E$310, MATCH($C3416, Ingredients!$B$11:$B$310, 0)), "")))</f>
        <v/>
      </c>
      <c r="AJ3416" s="108" t="str">
        <f>IF($C3416="", "", IF(IFERROR(INDEX(Ingredients!F$11:F$310, MATCH($C3416, Ingredients!$B$11:$B$310, 0)), "")="", "", IFERROR(INDEX(Ingredients!F$11:F$310, MATCH($C3416, Ingredients!$B$11:$B$310, 0)), "")))</f>
        <v/>
      </c>
      <c r="AK3416" s="106" t="str">
        <f>IF($C3416="", "", IF(IFERROR(INDEX(Ingredients!G$11:G$310, MATCH($C3416, Ingredients!$B$11:$B$310, 0)), "")="", "", IFERROR(INDEX(Ingredients!G$11:G$310, MATCH($C3416, Ingredients!$B$11:$B$310, 0)), "")))</f>
        <v/>
      </c>
      <c r="AL3416" s="79" t="str">
        <f>IF($C3416="", "", IF(IFERROR(INDEX(Ingredients!H$11:H$310, MATCH($C3416, Ingredients!$B$11:$B$310, 0)), "")="", "", IFERROR(INDEX(Ingredients!H$11:H$310, MATCH($C3416, Ingredients!$B$11:$B$310, 0)), "")))</f>
        <v/>
      </c>
      <c r="AN3416" s="83" t="str">
        <f t="shared" si="800"/>
        <v/>
      </c>
      <c r="AP3416" s="114" t="str">
        <f t="shared" si="810"/>
        <v/>
      </c>
      <c r="AR3416" s="117" t="str">
        <f>IF($C3416="", "", IF(IFERROR(INDEX(Ingredients!$AI$11:$AI$310, MATCH($C3416, Ingredients!$B$11:$B$310, 0)), "")="", "", IFERROR(INDEX(Ingredients!$AI$11:$AI$310, MATCH($C3416, Ingredients!$B$11:$B$310, 0)), "")))</f>
        <v/>
      </c>
      <c r="AT3416" s="120" t="str">
        <f t="shared" si="811"/>
        <v/>
      </c>
      <c r="AV3416" s="90" t="str">
        <f t="shared" si="801"/>
        <v/>
      </c>
      <c r="AX3416" s="90" t="str">
        <f>IF($AV3416="", "", COUNTIF($AV$11:$AV$5010, "&lt;"&amp;$AV3416)+1+COUNTIF($AV$11:$AV3416, $AV3416)-1)</f>
        <v/>
      </c>
      <c r="AZ3416" s="111" t="str">
        <f>IF($B3416="", "", SUMIF('Shopping List'!$AV$11:$AV$25, $B3416, 'Shopping List'!$BN$11:$BN$25))</f>
        <v/>
      </c>
      <c r="BB3416" s="117" t="str">
        <f t="shared" si="812"/>
        <v/>
      </c>
    </row>
    <row r="3417" spans="1:54" x14ac:dyDescent="0.25">
      <c r="A3417" s="4"/>
      <c r="B3417" s="37"/>
      <c r="C3417" s="124"/>
      <c r="D3417" s="39"/>
      <c r="E3417" s="125"/>
      <c r="F3417" s="48"/>
      <c r="G3417" s="4"/>
      <c r="H3417" s="4"/>
      <c r="I3417" s="95" t="str">
        <f>IF($C3417="", "", IF(IFERROR(INDEX(Ingredients!$C$11:$C$310, MATCH($C3417, Ingredients!$B$11:$B$310, 0)), "")="", "", IFERROR(INDEX(Ingredients!$C$11:$C$310, MATCH($C3417, Ingredients!$B$11:$B$310, 0)), "")))</f>
        <v/>
      </c>
      <c r="J3417" s="73" t="str">
        <f>IF($B3417="", "", IF(IFERROR(INDEX(Meals!$C$11:$C$260, MATCH($B3417, Meals!$B$11:$B$260, 0)), "")="", "", IFERROR(INDEX(Meals!$C$11:$C$260, MATCH($B3417, Meals!$B$11:$B$260, 0)), "")))</f>
        <v/>
      </c>
      <c r="K3417" s="4"/>
      <c r="L3417" s="72" t="str">
        <f t="shared" si="802"/>
        <v/>
      </c>
      <c r="M3417" s="73" t="str">
        <f t="shared" si="803"/>
        <v/>
      </c>
      <c r="N3417" s="4"/>
      <c r="O3417" s="78" t="str">
        <f t="shared" si="804"/>
        <v/>
      </c>
      <c r="P3417" s="79" t="str">
        <f t="shared" si="805"/>
        <v/>
      </c>
      <c r="Q3417" s="4"/>
      <c r="R3417" s="90" t="str">
        <f t="shared" si="806"/>
        <v/>
      </c>
      <c r="S3417" s="4"/>
      <c r="Y3417" s="18" t="str">
        <f t="shared" si="807"/>
        <v/>
      </c>
      <c r="AA3417" s="18" t="str">
        <f t="shared" si="798"/>
        <v/>
      </c>
      <c r="AB3417" s="18" t="str">
        <f t="shared" si="799"/>
        <v/>
      </c>
      <c r="AC3417" s="18" t="str">
        <f t="shared" si="808"/>
        <v/>
      </c>
      <c r="AD3417" s="18" t="str">
        <f t="shared" si="808"/>
        <v/>
      </c>
      <c r="AE3417" s="18" t="str">
        <f t="shared" si="809"/>
        <v/>
      </c>
      <c r="AG3417" s="95" t="str">
        <f>IF($C3417="", "", IF(IFERROR(INDEX(Ingredients!C$11:C$310, MATCH($C3417, Ingredients!$B$11:$B$310, 0)), "")="", "", IFERROR(INDEX(Ingredients!C$11:C$310, MATCH($C3417, Ingredients!$B$11:$B$310, 0)), "")))</f>
        <v/>
      </c>
      <c r="AH3417" s="105" t="str">
        <f>IF($C3417="", "", IF(IFERROR(INDEX(Ingredients!D$11:D$310, MATCH($C3417, Ingredients!$B$11:$B$310, 0)), "")="", "", IFERROR(INDEX(Ingredients!D$11:D$310, MATCH($C3417, Ingredients!$B$11:$B$310, 0)), "")))</f>
        <v/>
      </c>
      <c r="AI3417" s="106" t="str">
        <f>IF($C3417="", "", IF(IFERROR(INDEX(Ingredients!E$11:E$310, MATCH($C3417, Ingredients!$B$11:$B$310, 0)), "")="", "", IFERROR(INDEX(Ingredients!E$11:E$310, MATCH($C3417, Ingredients!$B$11:$B$310, 0)), "")))</f>
        <v/>
      </c>
      <c r="AJ3417" s="108" t="str">
        <f>IF($C3417="", "", IF(IFERROR(INDEX(Ingredients!F$11:F$310, MATCH($C3417, Ingredients!$B$11:$B$310, 0)), "")="", "", IFERROR(INDEX(Ingredients!F$11:F$310, MATCH($C3417, Ingredients!$B$11:$B$310, 0)), "")))</f>
        <v/>
      </c>
      <c r="AK3417" s="106" t="str">
        <f>IF($C3417="", "", IF(IFERROR(INDEX(Ingredients!G$11:G$310, MATCH($C3417, Ingredients!$B$11:$B$310, 0)), "")="", "", IFERROR(INDEX(Ingredients!G$11:G$310, MATCH($C3417, Ingredients!$B$11:$B$310, 0)), "")))</f>
        <v/>
      </c>
      <c r="AL3417" s="79" t="str">
        <f>IF($C3417="", "", IF(IFERROR(INDEX(Ingredients!H$11:H$310, MATCH($C3417, Ingredients!$B$11:$B$310, 0)), "")="", "", IFERROR(INDEX(Ingredients!H$11:H$310, MATCH($C3417, Ingredients!$B$11:$B$310, 0)), "")))</f>
        <v/>
      </c>
      <c r="AN3417" s="83" t="str">
        <f t="shared" si="800"/>
        <v/>
      </c>
      <c r="AP3417" s="114" t="str">
        <f t="shared" si="810"/>
        <v/>
      </c>
      <c r="AR3417" s="117" t="str">
        <f>IF($C3417="", "", IF(IFERROR(INDEX(Ingredients!$AI$11:$AI$310, MATCH($C3417, Ingredients!$B$11:$B$310, 0)), "")="", "", IFERROR(INDEX(Ingredients!$AI$11:$AI$310, MATCH($C3417, Ingredients!$B$11:$B$310, 0)), "")))</f>
        <v/>
      </c>
      <c r="AT3417" s="120" t="str">
        <f t="shared" si="811"/>
        <v/>
      </c>
      <c r="AV3417" s="90" t="str">
        <f t="shared" si="801"/>
        <v/>
      </c>
      <c r="AX3417" s="90" t="str">
        <f>IF($AV3417="", "", COUNTIF($AV$11:$AV$5010, "&lt;"&amp;$AV3417)+1+COUNTIF($AV$11:$AV3417, $AV3417)-1)</f>
        <v/>
      </c>
      <c r="AZ3417" s="111" t="str">
        <f>IF($B3417="", "", SUMIF('Shopping List'!$AV$11:$AV$25, $B3417, 'Shopping List'!$BN$11:$BN$25))</f>
        <v/>
      </c>
      <c r="BB3417" s="117" t="str">
        <f t="shared" si="812"/>
        <v/>
      </c>
    </row>
    <row r="3418" spans="1:54" x14ac:dyDescent="0.25">
      <c r="A3418" s="4"/>
      <c r="B3418" s="37"/>
      <c r="C3418" s="124"/>
      <c r="D3418" s="39"/>
      <c r="E3418" s="125"/>
      <c r="F3418" s="48"/>
      <c r="G3418" s="4"/>
      <c r="H3418" s="4"/>
      <c r="I3418" s="95" t="str">
        <f>IF($C3418="", "", IF(IFERROR(INDEX(Ingredients!$C$11:$C$310, MATCH($C3418, Ingredients!$B$11:$B$310, 0)), "")="", "", IFERROR(INDEX(Ingredients!$C$11:$C$310, MATCH($C3418, Ingredients!$B$11:$B$310, 0)), "")))</f>
        <v/>
      </c>
      <c r="J3418" s="73" t="str">
        <f>IF($B3418="", "", IF(IFERROR(INDEX(Meals!$C$11:$C$260, MATCH($B3418, Meals!$B$11:$B$260, 0)), "")="", "", IFERROR(INDEX(Meals!$C$11:$C$260, MATCH($B3418, Meals!$B$11:$B$260, 0)), "")))</f>
        <v/>
      </c>
      <c r="K3418" s="4"/>
      <c r="L3418" s="72" t="str">
        <f t="shared" si="802"/>
        <v/>
      </c>
      <c r="M3418" s="73" t="str">
        <f t="shared" si="803"/>
        <v/>
      </c>
      <c r="N3418" s="4"/>
      <c r="O3418" s="78" t="str">
        <f t="shared" si="804"/>
        <v/>
      </c>
      <c r="P3418" s="79" t="str">
        <f t="shared" si="805"/>
        <v/>
      </c>
      <c r="Q3418" s="4"/>
      <c r="R3418" s="90" t="str">
        <f t="shared" si="806"/>
        <v/>
      </c>
      <c r="S3418" s="4"/>
      <c r="Y3418" s="18" t="str">
        <f t="shared" si="807"/>
        <v/>
      </c>
      <c r="AA3418" s="18" t="str">
        <f t="shared" si="798"/>
        <v/>
      </c>
      <c r="AB3418" s="18" t="str">
        <f t="shared" si="799"/>
        <v/>
      </c>
      <c r="AC3418" s="18" t="str">
        <f t="shared" si="808"/>
        <v/>
      </c>
      <c r="AD3418" s="18" t="str">
        <f t="shared" si="808"/>
        <v/>
      </c>
      <c r="AE3418" s="18" t="str">
        <f t="shared" si="809"/>
        <v/>
      </c>
      <c r="AG3418" s="95" t="str">
        <f>IF($C3418="", "", IF(IFERROR(INDEX(Ingredients!C$11:C$310, MATCH($C3418, Ingredients!$B$11:$B$310, 0)), "")="", "", IFERROR(INDEX(Ingredients!C$11:C$310, MATCH($C3418, Ingredients!$B$11:$B$310, 0)), "")))</f>
        <v/>
      </c>
      <c r="AH3418" s="105" t="str">
        <f>IF($C3418="", "", IF(IFERROR(INDEX(Ingredients!D$11:D$310, MATCH($C3418, Ingredients!$B$11:$B$310, 0)), "")="", "", IFERROR(INDEX(Ingredients!D$11:D$310, MATCH($C3418, Ingredients!$B$11:$B$310, 0)), "")))</f>
        <v/>
      </c>
      <c r="AI3418" s="106" t="str">
        <f>IF($C3418="", "", IF(IFERROR(INDEX(Ingredients!E$11:E$310, MATCH($C3418, Ingredients!$B$11:$B$310, 0)), "")="", "", IFERROR(INDEX(Ingredients!E$11:E$310, MATCH($C3418, Ingredients!$B$11:$B$310, 0)), "")))</f>
        <v/>
      </c>
      <c r="AJ3418" s="108" t="str">
        <f>IF($C3418="", "", IF(IFERROR(INDEX(Ingredients!F$11:F$310, MATCH($C3418, Ingredients!$B$11:$B$310, 0)), "")="", "", IFERROR(INDEX(Ingredients!F$11:F$310, MATCH($C3418, Ingredients!$B$11:$B$310, 0)), "")))</f>
        <v/>
      </c>
      <c r="AK3418" s="106" t="str">
        <f>IF($C3418="", "", IF(IFERROR(INDEX(Ingredients!G$11:G$310, MATCH($C3418, Ingredients!$B$11:$B$310, 0)), "")="", "", IFERROR(INDEX(Ingredients!G$11:G$310, MATCH($C3418, Ingredients!$B$11:$B$310, 0)), "")))</f>
        <v/>
      </c>
      <c r="AL3418" s="79" t="str">
        <f>IF($C3418="", "", IF(IFERROR(INDEX(Ingredients!H$11:H$310, MATCH($C3418, Ingredients!$B$11:$B$310, 0)), "")="", "", IFERROR(INDEX(Ingredients!H$11:H$310, MATCH($C3418, Ingredients!$B$11:$B$310, 0)), "")))</f>
        <v/>
      </c>
      <c r="AN3418" s="83" t="str">
        <f t="shared" si="800"/>
        <v/>
      </c>
      <c r="AP3418" s="114" t="str">
        <f t="shared" si="810"/>
        <v/>
      </c>
      <c r="AR3418" s="117" t="str">
        <f>IF($C3418="", "", IF(IFERROR(INDEX(Ingredients!$AI$11:$AI$310, MATCH($C3418, Ingredients!$B$11:$B$310, 0)), "")="", "", IFERROR(INDEX(Ingredients!$AI$11:$AI$310, MATCH($C3418, Ingredients!$B$11:$B$310, 0)), "")))</f>
        <v/>
      </c>
      <c r="AT3418" s="120" t="str">
        <f t="shared" si="811"/>
        <v/>
      </c>
      <c r="AV3418" s="90" t="str">
        <f t="shared" si="801"/>
        <v/>
      </c>
      <c r="AX3418" s="90" t="str">
        <f>IF($AV3418="", "", COUNTIF($AV$11:$AV$5010, "&lt;"&amp;$AV3418)+1+COUNTIF($AV$11:$AV3418, $AV3418)-1)</f>
        <v/>
      </c>
      <c r="AZ3418" s="111" t="str">
        <f>IF($B3418="", "", SUMIF('Shopping List'!$AV$11:$AV$25, $B3418, 'Shopping List'!$BN$11:$BN$25))</f>
        <v/>
      </c>
      <c r="BB3418" s="117" t="str">
        <f t="shared" si="812"/>
        <v/>
      </c>
    </row>
    <row r="3419" spans="1:54" x14ac:dyDescent="0.25">
      <c r="A3419" s="4"/>
      <c r="B3419" s="37"/>
      <c r="C3419" s="124"/>
      <c r="D3419" s="39"/>
      <c r="E3419" s="125"/>
      <c r="F3419" s="48"/>
      <c r="G3419" s="4"/>
      <c r="H3419" s="4"/>
      <c r="I3419" s="95" t="str">
        <f>IF($C3419="", "", IF(IFERROR(INDEX(Ingredients!$C$11:$C$310, MATCH($C3419, Ingredients!$B$11:$B$310, 0)), "")="", "", IFERROR(INDEX(Ingredients!$C$11:$C$310, MATCH($C3419, Ingredients!$B$11:$B$310, 0)), "")))</f>
        <v/>
      </c>
      <c r="J3419" s="73" t="str">
        <f>IF($B3419="", "", IF(IFERROR(INDEX(Meals!$C$11:$C$260, MATCH($B3419, Meals!$B$11:$B$260, 0)), "")="", "", IFERROR(INDEX(Meals!$C$11:$C$260, MATCH($B3419, Meals!$B$11:$B$260, 0)), "")))</f>
        <v/>
      </c>
      <c r="K3419" s="4"/>
      <c r="L3419" s="72" t="str">
        <f t="shared" si="802"/>
        <v/>
      </c>
      <c r="M3419" s="73" t="str">
        <f t="shared" si="803"/>
        <v/>
      </c>
      <c r="N3419" s="4"/>
      <c r="O3419" s="78" t="str">
        <f t="shared" si="804"/>
        <v/>
      </c>
      <c r="P3419" s="79" t="str">
        <f t="shared" si="805"/>
        <v/>
      </c>
      <c r="Q3419" s="4"/>
      <c r="R3419" s="90" t="str">
        <f t="shared" si="806"/>
        <v/>
      </c>
      <c r="S3419" s="4"/>
      <c r="Y3419" s="18" t="str">
        <f t="shared" si="807"/>
        <v/>
      </c>
      <c r="AA3419" s="18" t="str">
        <f t="shared" si="798"/>
        <v/>
      </c>
      <c r="AB3419" s="18" t="str">
        <f t="shared" si="799"/>
        <v/>
      </c>
      <c r="AC3419" s="18" t="str">
        <f t="shared" si="808"/>
        <v/>
      </c>
      <c r="AD3419" s="18" t="str">
        <f t="shared" si="808"/>
        <v/>
      </c>
      <c r="AE3419" s="18" t="str">
        <f t="shared" si="809"/>
        <v/>
      </c>
      <c r="AG3419" s="95" t="str">
        <f>IF($C3419="", "", IF(IFERROR(INDEX(Ingredients!C$11:C$310, MATCH($C3419, Ingredients!$B$11:$B$310, 0)), "")="", "", IFERROR(INDEX(Ingredients!C$11:C$310, MATCH($C3419, Ingredients!$B$11:$B$310, 0)), "")))</f>
        <v/>
      </c>
      <c r="AH3419" s="105" t="str">
        <f>IF($C3419="", "", IF(IFERROR(INDEX(Ingredients!D$11:D$310, MATCH($C3419, Ingredients!$B$11:$B$310, 0)), "")="", "", IFERROR(INDEX(Ingredients!D$11:D$310, MATCH($C3419, Ingredients!$B$11:$B$310, 0)), "")))</f>
        <v/>
      </c>
      <c r="AI3419" s="106" t="str">
        <f>IF($C3419="", "", IF(IFERROR(INDEX(Ingredients!E$11:E$310, MATCH($C3419, Ingredients!$B$11:$B$310, 0)), "")="", "", IFERROR(INDEX(Ingredients!E$11:E$310, MATCH($C3419, Ingredients!$B$11:$B$310, 0)), "")))</f>
        <v/>
      </c>
      <c r="AJ3419" s="108" t="str">
        <f>IF($C3419="", "", IF(IFERROR(INDEX(Ingredients!F$11:F$310, MATCH($C3419, Ingredients!$B$11:$B$310, 0)), "")="", "", IFERROR(INDEX(Ingredients!F$11:F$310, MATCH($C3419, Ingredients!$B$11:$B$310, 0)), "")))</f>
        <v/>
      </c>
      <c r="AK3419" s="106" t="str">
        <f>IF($C3419="", "", IF(IFERROR(INDEX(Ingredients!G$11:G$310, MATCH($C3419, Ingredients!$B$11:$B$310, 0)), "")="", "", IFERROR(INDEX(Ingredients!G$11:G$310, MATCH($C3419, Ingredients!$B$11:$B$310, 0)), "")))</f>
        <v/>
      </c>
      <c r="AL3419" s="79" t="str">
        <f>IF($C3419="", "", IF(IFERROR(INDEX(Ingredients!H$11:H$310, MATCH($C3419, Ingredients!$B$11:$B$310, 0)), "")="", "", IFERROR(INDEX(Ingredients!H$11:H$310, MATCH($C3419, Ingredients!$B$11:$B$310, 0)), "")))</f>
        <v/>
      </c>
      <c r="AN3419" s="83" t="str">
        <f t="shared" si="800"/>
        <v/>
      </c>
      <c r="AP3419" s="114" t="str">
        <f t="shared" si="810"/>
        <v/>
      </c>
      <c r="AR3419" s="117" t="str">
        <f>IF($C3419="", "", IF(IFERROR(INDEX(Ingredients!$AI$11:$AI$310, MATCH($C3419, Ingredients!$B$11:$B$310, 0)), "")="", "", IFERROR(INDEX(Ingredients!$AI$11:$AI$310, MATCH($C3419, Ingredients!$B$11:$B$310, 0)), "")))</f>
        <v/>
      </c>
      <c r="AT3419" s="120" t="str">
        <f t="shared" si="811"/>
        <v/>
      </c>
      <c r="AV3419" s="90" t="str">
        <f t="shared" si="801"/>
        <v/>
      </c>
      <c r="AX3419" s="90" t="str">
        <f>IF($AV3419="", "", COUNTIF($AV$11:$AV$5010, "&lt;"&amp;$AV3419)+1+COUNTIF($AV$11:$AV3419, $AV3419)-1)</f>
        <v/>
      </c>
      <c r="AZ3419" s="111" t="str">
        <f>IF($B3419="", "", SUMIF('Shopping List'!$AV$11:$AV$25, $B3419, 'Shopping List'!$BN$11:$BN$25))</f>
        <v/>
      </c>
      <c r="BB3419" s="117" t="str">
        <f t="shared" si="812"/>
        <v/>
      </c>
    </row>
    <row r="3420" spans="1:54" x14ac:dyDescent="0.25">
      <c r="A3420" s="4"/>
      <c r="B3420" s="37"/>
      <c r="C3420" s="124"/>
      <c r="D3420" s="39"/>
      <c r="E3420" s="125"/>
      <c r="F3420" s="48"/>
      <c r="G3420" s="4"/>
      <c r="H3420" s="4"/>
      <c r="I3420" s="95" t="str">
        <f>IF($C3420="", "", IF(IFERROR(INDEX(Ingredients!$C$11:$C$310, MATCH($C3420, Ingredients!$B$11:$B$310, 0)), "")="", "", IFERROR(INDEX(Ingredients!$C$11:$C$310, MATCH($C3420, Ingredients!$B$11:$B$310, 0)), "")))</f>
        <v/>
      </c>
      <c r="J3420" s="73" t="str">
        <f>IF($B3420="", "", IF(IFERROR(INDEX(Meals!$C$11:$C$260, MATCH($B3420, Meals!$B$11:$B$260, 0)), "")="", "", IFERROR(INDEX(Meals!$C$11:$C$260, MATCH($B3420, Meals!$B$11:$B$260, 0)), "")))</f>
        <v/>
      </c>
      <c r="K3420" s="4"/>
      <c r="L3420" s="72" t="str">
        <f t="shared" si="802"/>
        <v/>
      </c>
      <c r="M3420" s="73" t="str">
        <f t="shared" si="803"/>
        <v/>
      </c>
      <c r="N3420" s="4"/>
      <c r="O3420" s="78" t="str">
        <f t="shared" si="804"/>
        <v/>
      </c>
      <c r="P3420" s="79" t="str">
        <f t="shared" si="805"/>
        <v/>
      </c>
      <c r="Q3420" s="4"/>
      <c r="R3420" s="90" t="str">
        <f t="shared" si="806"/>
        <v/>
      </c>
      <c r="S3420" s="4"/>
      <c r="Y3420" s="18" t="str">
        <f t="shared" si="807"/>
        <v/>
      </c>
      <c r="AA3420" s="18" t="str">
        <f t="shared" si="798"/>
        <v/>
      </c>
      <c r="AB3420" s="18" t="str">
        <f t="shared" si="799"/>
        <v/>
      </c>
      <c r="AC3420" s="18" t="str">
        <f t="shared" si="808"/>
        <v/>
      </c>
      <c r="AD3420" s="18" t="str">
        <f t="shared" si="808"/>
        <v/>
      </c>
      <c r="AE3420" s="18" t="str">
        <f t="shared" si="809"/>
        <v/>
      </c>
      <c r="AG3420" s="95" t="str">
        <f>IF($C3420="", "", IF(IFERROR(INDEX(Ingredients!C$11:C$310, MATCH($C3420, Ingredients!$B$11:$B$310, 0)), "")="", "", IFERROR(INDEX(Ingredients!C$11:C$310, MATCH($C3420, Ingredients!$B$11:$B$310, 0)), "")))</f>
        <v/>
      </c>
      <c r="AH3420" s="105" t="str">
        <f>IF($C3420="", "", IF(IFERROR(INDEX(Ingredients!D$11:D$310, MATCH($C3420, Ingredients!$B$11:$B$310, 0)), "")="", "", IFERROR(INDEX(Ingredients!D$11:D$310, MATCH($C3420, Ingredients!$B$11:$B$310, 0)), "")))</f>
        <v/>
      </c>
      <c r="AI3420" s="106" t="str">
        <f>IF($C3420="", "", IF(IFERROR(INDEX(Ingredients!E$11:E$310, MATCH($C3420, Ingredients!$B$11:$B$310, 0)), "")="", "", IFERROR(INDEX(Ingredients!E$11:E$310, MATCH($C3420, Ingredients!$B$11:$B$310, 0)), "")))</f>
        <v/>
      </c>
      <c r="AJ3420" s="108" t="str">
        <f>IF($C3420="", "", IF(IFERROR(INDEX(Ingredients!F$11:F$310, MATCH($C3420, Ingredients!$B$11:$B$310, 0)), "")="", "", IFERROR(INDEX(Ingredients!F$11:F$310, MATCH($C3420, Ingredients!$B$11:$B$310, 0)), "")))</f>
        <v/>
      </c>
      <c r="AK3420" s="106" t="str">
        <f>IF($C3420="", "", IF(IFERROR(INDEX(Ingredients!G$11:G$310, MATCH($C3420, Ingredients!$B$11:$B$310, 0)), "")="", "", IFERROR(INDEX(Ingredients!G$11:G$310, MATCH($C3420, Ingredients!$B$11:$B$310, 0)), "")))</f>
        <v/>
      </c>
      <c r="AL3420" s="79" t="str">
        <f>IF($C3420="", "", IF(IFERROR(INDEX(Ingredients!H$11:H$310, MATCH($C3420, Ingredients!$B$11:$B$310, 0)), "")="", "", IFERROR(INDEX(Ingredients!H$11:H$310, MATCH($C3420, Ingredients!$B$11:$B$310, 0)), "")))</f>
        <v/>
      </c>
      <c r="AN3420" s="83" t="str">
        <f t="shared" si="800"/>
        <v/>
      </c>
      <c r="AP3420" s="114" t="str">
        <f t="shared" si="810"/>
        <v/>
      </c>
      <c r="AR3420" s="117" t="str">
        <f>IF($C3420="", "", IF(IFERROR(INDEX(Ingredients!$AI$11:$AI$310, MATCH($C3420, Ingredients!$B$11:$B$310, 0)), "")="", "", IFERROR(INDEX(Ingredients!$AI$11:$AI$310, MATCH($C3420, Ingredients!$B$11:$B$310, 0)), "")))</f>
        <v/>
      </c>
      <c r="AT3420" s="120" t="str">
        <f t="shared" si="811"/>
        <v/>
      </c>
      <c r="AV3420" s="90" t="str">
        <f t="shared" si="801"/>
        <v/>
      </c>
      <c r="AX3420" s="90" t="str">
        <f>IF($AV3420="", "", COUNTIF($AV$11:$AV$5010, "&lt;"&amp;$AV3420)+1+COUNTIF($AV$11:$AV3420, $AV3420)-1)</f>
        <v/>
      </c>
      <c r="AZ3420" s="111" t="str">
        <f>IF($B3420="", "", SUMIF('Shopping List'!$AV$11:$AV$25, $B3420, 'Shopping List'!$BN$11:$BN$25))</f>
        <v/>
      </c>
      <c r="BB3420" s="117" t="str">
        <f t="shared" si="812"/>
        <v/>
      </c>
    </row>
    <row r="3421" spans="1:54" x14ac:dyDescent="0.25">
      <c r="A3421" s="4"/>
      <c r="B3421" s="37"/>
      <c r="C3421" s="124"/>
      <c r="D3421" s="39"/>
      <c r="E3421" s="125"/>
      <c r="F3421" s="48"/>
      <c r="G3421" s="4"/>
      <c r="H3421" s="4"/>
      <c r="I3421" s="95" t="str">
        <f>IF($C3421="", "", IF(IFERROR(INDEX(Ingredients!$C$11:$C$310, MATCH($C3421, Ingredients!$B$11:$B$310, 0)), "")="", "", IFERROR(INDEX(Ingredients!$C$11:$C$310, MATCH($C3421, Ingredients!$B$11:$B$310, 0)), "")))</f>
        <v/>
      </c>
      <c r="J3421" s="73" t="str">
        <f>IF($B3421="", "", IF(IFERROR(INDEX(Meals!$C$11:$C$260, MATCH($B3421, Meals!$B$11:$B$260, 0)), "")="", "", IFERROR(INDEX(Meals!$C$11:$C$260, MATCH($B3421, Meals!$B$11:$B$260, 0)), "")))</f>
        <v/>
      </c>
      <c r="K3421" s="4"/>
      <c r="L3421" s="72" t="str">
        <f t="shared" si="802"/>
        <v/>
      </c>
      <c r="M3421" s="73" t="str">
        <f t="shared" si="803"/>
        <v/>
      </c>
      <c r="N3421" s="4"/>
      <c r="O3421" s="78" t="str">
        <f t="shared" si="804"/>
        <v/>
      </c>
      <c r="P3421" s="79" t="str">
        <f t="shared" si="805"/>
        <v/>
      </c>
      <c r="Q3421" s="4"/>
      <c r="R3421" s="90" t="str">
        <f t="shared" si="806"/>
        <v/>
      </c>
      <c r="S3421" s="4"/>
      <c r="Y3421" s="18" t="str">
        <f t="shared" si="807"/>
        <v/>
      </c>
      <c r="AA3421" s="18" t="str">
        <f t="shared" si="798"/>
        <v/>
      </c>
      <c r="AB3421" s="18" t="str">
        <f t="shared" si="799"/>
        <v/>
      </c>
      <c r="AC3421" s="18" t="str">
        <f t="shared" si="808"/>
        <v/>
      </c>
      <c r="AD3421" s="18" t="str">
        <f t="shared" si="808"/>
        <v/>
      </c>
      <c r="AE3421" s="18" t="str">
        <f t="shared" si="809"/>
        <v/>
      </c>
      <c r="AG3421" s="95" t="str">
        <f>IF($C3421="", "", IF(IFERROR(INDEX(Ingredients!C$11:C$310, MATCH($C3421, Ingredients!$B$11:$B$310, 0)), "")="", "", IFERROR(INDEX(Ingredients!C$11:C$310, MATCH($C3421, Ingredients!$B$11:$B$310, 0)), "")))</f>
        <v/>
      </c>
      <c r="AH3421" s="105" t="str">
        <f>IF($C3421="", "", IF(IFERROR(INDEX(Ingredients!D$11:D$310, MATCH($C3421, Ingredients!$B$11:$B$310, 0)), "")="", "", IFERROR(INDEX(Ingredients!D$11:D$310, MATCH($C3421, Ingredients!$B$11:$B$310, 0)), "")))</f>
        <v/>
      </c>
      <c r="AI3421" s="106" t="str">
        <f>IF($C3421="", "", IF(IFERROR(INDEX(Ingredients!E$11:E$310, MATCH($C3421, Ingredients!$B$11:$B$310, 0)), "")="", "", IFERROR(INDEX(Ingredients!E$11:E$310, MATCH($C3421, Ingredients!$B$11:$B$310, 0)), "")))</f>
        <v/>
      </c>
      <c r="AJ3421" s="108" t="str">
        <f>IF($C3421="", "", IF(IFERROR(INDEX(Ingredients!F$11:F$310, MATCH($C3421, Ingredients!$B$11:$B$310, 0)), "")="", "", IFERROR(INDEX(Ingredients!F$11:F$310, MATCH($C3421, Ingredients!$B$11:$B$310, 0)), "")))</f>
        <v/>
      </c>
      <c r="AK3421" s="106" t="str">
        <f>IF($C3421="", "", IF(IFERROR(INDEX(Ingredients!G$11:G$310, MATCH($C3421, Ingredients!$B$11:$B$310, 0)), "")="", "", IFERROR(INDEX(Ingredients!G$11:G$310, MATCH($C3421, Ingredients!$B$11:$B$310, 0)), "")))</f>
        <v/>
      </c>
      <c r="AL3421" s="79" t="str">
        <f>IF($C3421="", "", IF(IFERROR(INDEX(Ingredients!H$11:H$310, MATCH($C3421, Ingredients!$B$11:$B$310, 0)), "")="", "", IFERROR(INDEX(Ingredients!H$11:H$310, MATCH($C3421, Ingredients!$B$11:$B$310, 0)), "")))</f>
        <v/>
      </c>
      <c r="AN3421" s="83" t="str">
        <f t="shared" si="800"/>
        <v/>
      </c>
      <c r="AP3421" s="114" t="str">
        <f t="shared" si="810"/>
        <v/>
      </c>
      <c r="AR3421" s="117" t="str">
        <f>IF($C3421="", "", IF(IFERROR(INDEX(Ingredients!$AI$11:$AI$310, MATCH($C3421, Ingredients!$B$11:$B$310, 0)), "")="", "", IFERROR(INDEX(Ingredients!$AI$11:$AI$310, MATCH($C3421, Ingredients!$B$11:$B$310, 0)), "")))</f>
        <v/>
      </c>
      <c r="AT3421" s="120" t="str">
        <f t="shared" si="811"/>
        <v/>
      </c>
      <c r="AV3421" s="90" t="str">
        <f t="shared" si="801"/>
        <v/>
      </c>
      <c r="AX3421" s="90" t="str">
        <f>IF($AV3421="", "", COUNTIF($AV$11:$AV$5010, "&lt;"&amp;$AV3421)+1+COUNTIF($AV$11:$AV3421, $AV3421)-1)</f>
        <v/>
      </c>
      <c r="AZ3421" s="111" t="str">
        <f>IF($B3421="", "", SUMIF('Shopping List'!$AV$11:$AV$25, $B3421, 'Shopping List'!$BN$11:$BN$25))</f>
        <v/>
      </c>
      <c r="BB3421" s="117" t="str">
        <f t="shared" si="812"/>
        <v/>
      </c>
    </row>
    <row r="3422" spans="1:54" x14ac:dyDescent="0.25">
      <c r="A3422" s="4"/>
      <c r="B3422" s="37"/>
      <c r="C3422" s="124"/>
      <c r="D3422" s="39"/>
      <c r="E3422" s="125"/>
      <c r="F3422" s="48"/>
      <c r="G3422" s="4"/>
      <c r="H3422" s="4"/>
      <c r="I3422" s="95" t="str">
        <f>IF($C3422="", "", IF(IFERROR(INDEX(Ingredients!$C$11:$C$310, MATCH($C3422, Ingredients!$B$11:$B$310, 0)), "")="", "", IFERROR(INDEX(Ingredients!$C$11:$C$310, MATCH($C3422, Ingredients!$B$11:$B$310, 0)), "")))</f>
        <v/>
      </c>
      <c r="J3422" s="73" t="str">
        <f>IF($B3422="", "", IF(IFERROR(INDEX(Meals!$C$11:$C$260, MATCH($B3422, Meals!$B$11:$B$260, 0)), "")="", "", IFERROR(INDEX(Meals!$C$11:$C$260, MATCH($B3422, Meals!$B$11:$B$260, 0)), "")))</f>
        <v/>
      </c>
      <c r="K3422" s="4"/>
      <c r="L3422" s="72" t="str">
        <f t="shared" si="802"/>
        <v/>
      </c>
      <c r="M3422" s="73" t="str">
        <f t="shared" si="803"/>
        <v/>
      </c>
      <c r="N3422" s="4"/>
      <c r="O3422" s="78" t="str">
        <f t="shared" si="804"/>
        <v/>
      </c>
      <c r="P3422" s="79" t="str">
        <f t="shared" si="805"/>
        <v/>
      </c>
      <c r="Q3422" s="4"/>
      <c r="R3422" s="90" t="str">
        <f t="shared" si="806"/>
        <v/>
      </c>
      <c r="S3422" s="4"/>
      <c r="Y3422" s="18" t="str">
        <f t="shared" si="807"/>
        <v/>
      </c>
      <c r="AA3422" s="18" t="str">
        <f t="shared" si="798"/>
        <v/>
      </c>
      <c r="AB3422" s="18" t="str">
        <f t="shared" si="799"/>
        <v/>
      </c>
      <c r="AC3422" s="18" t="str">
        <f t="shared" si="808"/>
        <v/>
      </c>
      <c r="AD3422" s="18" t="str">
        <f t="shared" si="808"/>
        <v/>
      </c>
      <c r="AE3422" s="18" t="str">
        <f t="shared" si="809"/>
        <v/>
      </c>
      <c r="AG3422" s="95" t="str">
        <f>IF($C3422="", "", IF(IFERROR(INDEX(Ingredients!C$11:C$310, MATCH($C3422, Ingredients!$B$11:$B$310, 0)), "")="", "", IFERROR(INDEX(Ingredients!C$11:C$310, MATCH($C3422, Ingredients!$B$11:$B$310, 0)), "")))</f>
        <v/>
      </c>
      <c r="AH3422" s="105" t="str">
        <f>IF($C3422="", "", IF(IFERROR(INDEX(Ingredients!D$11:D$310, MATCH($C3422, Ingredients!$B$11:$B$310, 0)), "")="", "", IFERROR(INDEX(Ingredients!D$11:D$310, MATCH($C3422, Ingredients!$B$11:$B$310, 0)), "")))</f>
        <v/>
      </c>
      <c r="AI3422" s="106" t="str">
        <f>IF($C3422="", "", IF(IFERROR(INDEX(Ingredients!E$11:E$310, MATCH($C3422, Ingredients!$B$11:$B$310, 0)), "")="", "", IFERROR(INDEX(Ingredients!E$11:E$310, MATCH($C3422, Ingredients!$B$11:$B$310, 0)), "")))</f>
        <v/>
      </c>
      <c r="AJ3422" s="108" t="str">
        <f>IF($C3422="", "", IF(IFERROR(INDEX(Ingredients!F$11:F$310, MATCH($C3422, Ingredients!$B$11:$B$310, 0)), "")="", "", IFERROR(INDEX(Ingredients!F$11:F$310, MATCH($C3422, Ingredients!$B$11:$B$310, 0)), "")))</f>
        <v/>
      </c>
      <c r="AK3422" s="106" t="str">
        <f>IF($C3422="", "", IF(IFERROR(INDEX(Ingredients!G$11:G$310, MATCH($C3422, Ingredients!$B$11:$B$310, 0)), "")="", "", IFERROR(INDEX(Ingredients!G$11:G$310, MATCH($C3422, Ingredients!$B$11:$B$310, 0)), "")))</f>
        <v/>
      </c>
      <c r="AL3422" s="79" t="str">
        <f>IF($C3422="", "", IF(IFERROR(INDEX(Ingredients!H$11:H$310, MATCH($C3422, Ingredients!$B$11:$B$310, 0)), "")="", "", IFERROR(INDEX(Ingredients!H$11:H$310, MATCH($C3422, Ingredients!$B$11:$B$310, 0)), "")))</f>
        <v/>
      </c>
      <c r="AN3422" s="83" t="str">
        <f t="shared" si="800"/>
        <v/>
      </c>
      <c r="AP3422" s="114" t="str">
        <f t="shared" si="810"/>
        <v/>
      </c>
      <c r="AR3422" s="117" t="str">
        <f>IF($C3422="", "", IF(IFERROR(INDEX(Ingredients!$AI$11:$AI$310, MATCH($C3422, Ingredients!$B$11:$B$310, 0)), "")="", "", IFERROR(INDEX(Ingredients!$AI$11:$AI$310, MATCH($C3422, Ingredients!$B$11:$B$310, 0)), "")))</f>
        <v/>
      </c>
      <c r="AT3422" s="120" t="str">
        <f t="shared" si="811"/>
        <v/>
      </c>
      <c r="AV3422" s="90" t="str">
        <f t="shared" si="801"/>
        <v/>
      </c>
      <c r="AX3422" s="90" t="str">
        <f>IF($AV3422="", "", COUNTIF($AV$11:$AV$5010, "&lt;"&amp;$AV3422)+1+COUNTIF($AV$11:$AV3422, $AV3422)-1)</f>
        <v/>
      </c>
      <c r="AZ3422" s="111" t="str">
        <f>IF($B3422="", "", SUMIF('Shopping List'!$AV$11:$AV$25, $B3422, 'Shopping List'!$BN$11:$BN$25))</f>
        <v/>
      </c>
      <c r="BB3422" s="117" t="str">
        <f t="shared" si="812"/>
        <v/>
      </c>
    </row>
    <row r="3423" spans="1:54" x14ac:dyDescent="0.25">
      <c r="A3423" s="4"/>
      <c r="B3423" s="37"/>
      <c r="C3423" s="124"/>
      <c r="D3423" s="39"/>
      <c r="E3423" s="125"/>
      <c r="F3423" s="48"/>
      <c r="G3423" s="4"/>
      <c r="H3423" s="4"/>
      <c r="I3423" s="95" t="str">
        <f>IF($C3423="", "", IF(IFERROR(INDEX(Ingredients!$C$11:$C$310, MATCH($C3423, Ingredients!$B$11:$B$310, 0)), "")="", "", IFERROR(INDEX(Ingredients!$C$11:$C$310, MATCH($C3423, Ingredients!$B$11:$B$310, 0)), "")))</f>
        <v/>
      </c>
      <c r="J3423" s="73" t="str">
        <f>IF($B3423="", "", IF(IFERROR(INDEX(Meals!$C$11:$C$260, MATCH($B3423, Meals!$B$11:$B$260, 0)), "")="", "", IFERROR(INDEX(Meals!$C$11:$C$260, MATCH($B3423, Meals!$B$11:$B$260, 0)), "")))</f>
        <v/>
      </c>
      <c r="K3423" s="4"/>
      <c r="L3423" s="72" t="str">
        <f t="shared" si="802"/>
        <v/>
      </c>
      <c r="M3423" s="73" t="str">
        <f t="shared" si="803"/>
        <v/>
      </c>
      <c r="N3423" s="4"/>
      <c r="O3423" s="78" t="str">
        <f t="shared" si="804"/>
        <v/>
      </c>
      <c r="P3423" s="79" t="str">
        <f t="shared" si="805"/>
        <v/>
      </c>
      <c r="Q3423" s="4"/>
      <c r="R3423" s="90" t="str">
        <f t="shared" si="806"/>
        <v/>
      </c>
      <c r="S3423" s="4"/>
      <c r="Y3423" s="18" t="str">
        <f t="shared" si="807"/>
        <v/>
      </c>
      <c r="AA3423" s="18" t="str">
        <f t="shared" si="798"/>
        <v/>
      </c>
      <c r="AB3423" s="18" t="str">
        <f t="shared" si="799"/>
        <v/>
      </c>
      <c r="AC3423" s="18" t="str">
        <f t="shared" si="808"/>
        <v/>
      </c>
      <c r="AD3423" s="18" t="str">
        <f t="shared" si="808"/>
        <v/>
      </c>
      <c r="AE3423" s="18" t="str">
        <f t="shared" si="809"/>
        <v/>
      </c>
      <c r="AG3423" s="95" t="str">
        <f>IF($C3423="", "", IF(IFERROR(INDEX(Ingredients!C$11:C$310, MATCH($C3423, Ingredients!$B$11:$B$310, 0)), "")="", "", IFERROR(INDEX(Ingredients!C$11:C$310, MATCH($C3423, Ingredients!$B$11:$B$310, 0)), "")))</f>
        <v/>
      </c>
      <c r="AH3423" s="105" t="str">
        <f>IF($C3423="", "", IF(IFERROR(INDEX(Ingredients!D$11:D$310, MATCH($C3423, Ingredients!$B$11:$B$310, 0)), "")="", "", IFERROR(INDEX(Ingredients!D$11:D$310, MATCH($C3423, Ingredients!$B$11:$B$310, 0)), "")))</f>
        <v/>
      </c>
      <c r="AI3423" s="106" t="str">
        <f>IF($C3423="", "", IF(IFERROR(INDEX(Ingredients!E$11:E$310, MATCH($C3423, Ingredients!$B$11:$B$310, 0)), "")="", "", IFERROR(INDEX(Ingredients!E$11:E$310, MATCH($C3423, Ingredients!$B$11:$B$310, 0)), "")))</f>
        <v/>
      </c>
      <c r="AJ3423" s="108" t="str">
        <f>IF($C3423="", "", IF(IFERROR(INDEX(Ingredients!F$11:F$310, MATCH($C3423, Ingredients!$B$11:$B$310, 0)), "")="", "", IFERROR(INDEX(Ingredients!F$11:F$310, MATCH($C3423, Ingredients!$B$11:$B$310, 0)), "")))</f>
        <v/>
      </c>
      <c r="AK3423" s="106" t="str">
        <f>IF($C3423="", "", IF(IFERROR(INDEX(Ingredients!G$11:G$310, MATCH($C3423, Ingredients!$B$11:$B$310, 0)), "")="", "", IFERROR(INDEX(Ingredients!G$11:G$310, MATCH($C3423, Ingredients!$B$11:$B$310, 0)), "")))</f>
        <v/>
      </c>
      <c r="AL3423" s="79" t="str">
        <f>IF($C3423="", "", IF(IFERROR(INDEX(Ingredients!H$11:H$310, MATCH($C3423, Ingredients!$B$11:$B$310, 0)), "")="", "", IFERROR(INDEX(Ingredients!H$11:H$310, MATCH($C3423, Ingredients!$B$11:$B$310, 0)), "")))</f>
        <v/>
      </c>
      <c r="AN3423" s="83" t="str">
        <f t="shared" si="800"/>
        <v/>
      </c>
      <c r="AP3423" s="114" t="str">
        <f t="shared" si="810"/>
        <v/>
      </c>
      <c r="AR3423" s="117" t="str">
        <f>IF($C3423="", "", IF(IFERROR(INDEX(Ingredients!$AI$11:$AI$310, MATCH($C3423, Ingredients!$B$11:$B$310, 0)), "")="", "", IFERROR(INDEX(Ingredients!$AI$11:$AI$310, MATCH($C3423, Ingredients!$B$11:$B$310, 0)), "")))</f>
        <v/>
      </c>
      <c r="AT3423" s="120" t="str">
        <f t="shared" si="811"/>
        <v/>
      </c>
      <c r="AV3423" s="90" t="str">
        <f t="shared" si="801"/>
        <v/>
      </c>
      <c r="AX3423" s="90" t="str">
        <f>IF($AV3423="", "", COUNTIF($AV$11:$AV$5010, "&lt;"&amp;$AV3423)+1+COUNTIF($AV$11:$AV3423, $AV3423)-1)</f>
        <v/>
      </c>
      <c r="AZ3423" s="111" t="str">
        <f>IF($B3423="", "", SUMIF('Shopping List'!$AV$11:$AV$25, $B3423, 'Shopping List'!$BN$11:$BN$25))</f>
        <v/>
      </c>
      <c r="BB3423" s="117" t="str">
        <f t="shared" si="812"/>
        <v/>
      </c>
    </row>
    <row r="3424" spans="1:54" x14ac:dyDescent="0.25">
      <c r="A3424" s="4"/>
      <c r="B3424" s="37"/>
      <c r="C3424" s="124"/>
      <c r="D3424" s="39"/>
      <c r="E3424" s="125"/>
      <c r="F3424" s="48"/>
      <c r="G3424" s="4"/>
      <c r="H3424" s="4"/>
      <c r="I3424" s="95" t="str">
        <f>IF($C3424="", "", IF(IFERROR(INDEX(Ingredients!$C$11:$C$310, MATCH($C3424, Ingredients!$B$11:$B$310, 0)), "")="", "", IFERROR(INDEX(Ingredients!$C$11:$C$310, MATCH($C3424, Ingredients!$B$11:$B$310, 0)), "")))</f>
        <v/>
      </c>
      <c r="J3424" s="73" t="str">
        <f>IF($B3424="", "", IF(IFERROR(INDEX(Meals!$C$11:$C$260, MATCH($B3424, Meals!$B$11:$B$260, 0)), "")="", "", IFERROR(INDEX(Meals!$C$11:$C$260, MATCH($B3424, Meals!$B$11:$B$260, 0)), "")))</f>
        <v/>
      </c>
      <c r="K3424" s="4"/>
      <c r="L3424" s="72" t="str">
        <f t="shared" si="802"/>
        <v/>
      </c>
      <c r="M3424" s="73" t="str">
        <f t="shared" si="803"/>
        <v/>
      </c>
      <c r="N3424" s="4"/>
      <c r="O3424" s="78" t="str">
        <f t="shared" si="804"/>
        <v/>
      </c>
      <c r="P3424" s="79" t="str">
        <f t="shared" si="805"/>
        <v/>
      </c>
      <c r="Q3424" s="4"/>
      <c r="R3424" s="90" t="str">
        <f t="shared" si="806"/>
        <v/>
      </c>
      <c r="S3424" s="4"/>
      <c r="Y3424" s="18" t="str">
        <f t="shared" si="807"/>
        <v/>
      </c>
      <c r="AA3424" s="18" t="str">
        <f t="shared" si="798"/>
        <v/>
      </c>
      <c r="AB3424" s="18" t="str">
        <f t="shared" si="799"/>
        <v/>
      </c>
      <c r="AC3424" s="18" t="str">
        <f t="shared" si="808"/>
        <v/>
      </c>
      <c r="AD3424" s="18" t="str">
        <f t="shared" si="808"/>
        <v/>
      </c>
      <c r="AE3424" s="18" t="str">
        <f t="shared" si="809"/>
        <v/>
      </c>
      <c r="AG3424" s="95" t="str">
        <f>IF($C3424="", "", IF(IFERROR(INDEX(Ingredients!C$11:C$310, MATCH($C3424, Ingredients!$B$11:$B$310, 0)), "")="", "", IFERROR(INDEX(Ingredients!C$11:C$310, MATCH($C3424, Ingredients!$B$11:$B$310, 0)), "")))</f>
        <v/>
      </c>
      <c r="AH3424" s="105" t="str">
        <f>IF($C3424="", "", IF(IFERROR(INDEX(Ingredients!D$11:D$310, MATCH($C3424, Ingredients!$B$11:$B$310, 0)), "")="", "", IFERROR(INDEX(Ingredients!D$11:D$310, MATCH($C3424, Ingredients!$B$11:$B$310, 0)), "")))</f>
        <v/>
      </c>
      <c r="AI3424" s="106" t="str">
        <f>IF($C3424="", "", IF(IFERROR(INDEX(Ingredients!E$11:E$310, MATCH($C3424, Ingredients!$B$11:$B$310, 0)), "")="", "", IFERROR(INDEX(Ingredients!E$11:E$310, MATCH($C3424, Ingredients!$B$11:$B$310, 0)), "")))</f>
        <v/>
      </c>
      <c r="AJ3424" s="108" t="str">
        <f>IF($C3424="", "", IF(IFERROR(INDEX(Ingredients!F$11:F$310, MATCH($C3424, Ingredients!$B$11:$B$310, 0)), "")="", "", IFERROR(INDEX(Ingredients!F$11:F$310, MATCH($C3424, Ingredients!$B$11:$B$310, 0)), "")))</f>
        <v/>
      </c>
      <c r="AK3424" s="106" t="str">
        <f>IF($C3424="", "", IF(IFERROR(INDEX(Ingredients!G$11:G$310, MATCH($C3424, Ingredients!$B$11:$B$310, 0)), "")="", "", IFERROR(INDEX(Ingredients!G$11:G$310, MATCH($C3424, Ingredients!$B$11:$B$310, 0)), "")))</f>
        <v/>
      </c>
      <c r="AL3424" s="79" t="str">
        <f>IF($C3424="", "", IF(IFERROR(INDEX(Ingredients!H$11:H$310, MATCH($C3424, Ingredients!$B$11:$B$310, 0)), "")="", "", IFERROR(INDEX(Ingredients!H$11:H$310, MATCH($C3424, Ingredients!$B$11:$B$310, 0)), "")))</f>
        <v/>
      </c>
      <c r="AN3424" s="83" t="str">
        <f t="shared" si="800"/>
        <v/>
      </c>
      <c r="AP3424" s="114" t="str">
        <f t="shared" si="810"/>
        <v/>
      </c>
      <c r="AR3424" s="117" t="str">
        <f>IF($C3424="", "", IF(IFERROR(INDEX(Ingredients!$AI$11:$AI$310, MATCH($C3424, Ingredients!$B$11:$B$310, 0)), "")="", "", IFERROR(INDEX(Ingredients!$AI$11:$AI$310, MATCH($C3424, Ingredients!$B$11:$B$310, 0)), "")))</f>
        <v/>
      </c>
      <c r="AT3424" s="120" t="str">
        <f t="shared" si="811"/>
        <v/>
      </c>
      <c r="AV3424" s="90" t="str">
        <f t="shared" si="801"/>
        <v/>
      </c>
      <c r="AX3424" s="90" t="str">
        <f>IF($AV3424="", "", COUNTIF($AV$11:$AV$5010, "&lt;"&amp;$AV3424)+1+COUNTIF($AV$11:$AV3424, $AV3424)-1)</f>
        <v/>
      </c>
      <c r="AZ3424" s="111" t="str">
        <f>IF($B3424="", "", SUMIF('Shopping List'!$AV$11:$AV$25, $B3424, 'Shopping List'!$BN$11:$BN$25))</f>
        <v/>
      </c>
      <c r="BB3424" s="117" t="str">
        <f t="shared" si="812"/>
        <v/>
      </c>
    </row>
    <row r="3425" spans="1:54" x14ac:dyDescent="0.25">
      <c r="A3425" s="4"/>
      <c r="B3425" s="37"/>
      <c r="C3425" s="124"/>
      <c r="D3425" s="39"/>
      <c r="E3425" s="125"/>
      <c r="F3425" s="48"/>
      <c r="G3425" s="4"/>
      <c r="H3425" s="4"/>
      <c r="I3425" s="95" t="str">
        <f>IF($C3425="", "", IF(IFERROR(INDEX(Ingredients!$C$11:$C$310, MATCH($C3425, Ingredients!$B$11:$B$310, 0)), "")="", "", IFERROR(INDEX(Ingredients!$C$11:$C$310, MATCH($C3425, Ingredients!$B$11:$B$310, 0)), "")))</f>
        <v/>
      </c>
      <c r="J3425" s="73" t="str">
        <f>IF($B3425="", "", IF(IFERROR(INDEX(Meals!$C$11:$C$260, MATCH($B3425, Meals!$B$11:$B$260, 0)), "")="", "", IFERROR(INDEX(Meals!$C$11:$C$260, MATCH($B3425, Meals!$B$11:$B$260, 0)), "")))</f>
        <v/>
      </c>
      <c r="K3425" s="4"/>
      <c r="L3425" s="72" t="str">
        <f t="shared" si="802"/>
        <v/>
      </c>
      <c r="M3425" s="73" t="str">
        <f t="shared" si="803"/>
        <v/>
      </c>
      <c r="N3425" s="4"/>
      <c r="O3425" s="78" t="str">
        <f t="shared" si="804"/>
        <v/>
      </c>
      <c r="P3425" s="79" t="str">
        <f t="shared" si="805"/>
        <v/>
      </c>
      <c r="Q3425" s="4"/>
      <c r="R3425" s="90" t="str">
        <f t="shared" si="806"/>
        <v/>
      </c>
      <c r="S3425" s="4"/>
      <c r="Y3425" s="18" t="str">
        <f t="shared" si="807"/>
        <v/>
      </c>
      <c r="AA3425" s="18" t="str">
        <f t="shared" si="798"/>
        <v/>
      </c>
      <c r="AB3425" s="18" t="str">
        <f t="shared" si="799"/>
        <v/>
      </c>
      <c r="AC3425" s="18" t="str">
        <f t="shared" si="808"/>
        <v/>
      </c>
      <c r="AD3425" s="18" t="str">
        <f t="shared" si="808"/>
        <v/>
      </c>
      <c r="AE3425" s="18" t="str">
        <f t="shared" si="809"/>
        <v/>
      </c>
      <c r="AG3425" s="95" t="str">
        <f>IF($C3425="", "", IF(IFERROR(INDEX(Ingredients!C$11:C$310, MATCH($C3425, Ingredients!$B$11:$B$310, 0)), "")="", "", IFERROR(INDEX(Ingredients!C$11:C$310, MATCH($C3425, Ingredients!$B$11:$B$310, 0)), "")))</f>
        <v/>
      </c>
      <c r="AH3425" s="105" t="str">
        <f>IF($C3425="", "", IF(IFERROR(INDEX(Ingredients!D$11:D$310, MATCH($C3425, Ingredients!$B$11:$B$310, 0)), "")="", "", IFERROR(INDEX(Ingredients!D$11:D$310, MATCH($C3425, Ingredients!$B$11:$B$310, 0)), "")))</f>
        <v/>
      </c>
      <c r="AI3425" s="106" t="str">
        <f>IF($C3425="", "", IF(IFERROR(INDEX(Ingredients!E$11:E$310, MATCH($C3425, Ingredients!$B$11:$B$310, 0)), "")="", "", IFERROR(INDEX(Ingredients!E$11:E$310, MATCH($C3425, Ingredients!$B$11:$B$310, 0)), "")))</f>
        <v/>
      </c>
      <c r="AJ3425" s="108" t="str">
        <f>IF($C3425="", "", IF(IFERROR(INDEX(Ingredients!F$11:F$310, MATCH($C3425, Ingredients!$B$11:$B$310, 0)), "")="", "", IFERROR(INDEX(Ingredients!F$11:F$310, MATCH($C3425, Ingredients!$B$11:$B$310, 0)), "")))</f>
        <v/>
      </c>
      <c r="AK3425" s="106" t="str">
        <f>IF($C3425="", "", IF(IFERROR(INDEX(Ingredients!G$11:G$310, MATCH($C3425, Ingredients!$B$11:$B$310, 0)), "")="", "", IFERROR(INDEX(Ingredients!G$11:G$310, MATCH($C3425, Ingredients!$B$11:$B$310, 0)), "")))</f>
        <v/>
      </c>
      <c r="AL3425" s="79" t="str">
        <f>IF($C3425="", "", IF(IFERROR(INDEX(Ingredients!H$11:H$310, MATCH($C3425, Ingredients!$B$11:$B$310, 0)), "")="", "", IFERROR(INDEX(Ingredients!H$11:H$310, MATCH($C3425, Ingredients!$B$11:$B$310, 0)), "")))</f>
        <v/>
      </c>
      <c r="AN3425" s="83" t="str">
        <f t="shared" si="800"/>
        <v/>
      </c>
      <c r="AP3425" s="114" t="str">
        <f t="shared" si="810"/>
        <v/>
      </c>
      <c r="AR3425" s="117" t="str">
        <f>IF($C3425="", "", IF(IFERROR(INDEX(Ingredients!$AI$11:$AI$310, MATCH($C3425, Ingredients!$B$11:$B$310, 0)), "")="", "", IFERROR(INDEX(Ingredients!$AI$11:$AI$310, MATCH($C3425, Ingredients!$B$11:$B$310, 0)), "")))</f>
        <v/>
      </c>
      <c r="AT3425" s="120" t="str">
        <f t="shared" si="811"/>
        <v/>
      </c>
      <c r="AV3425" s="90" t="str">
        <f t="shared" si="801"/>
        <v/>
      </c>
      <c r="AX3425" s="90" t="str">
        <f>IF($AV3425="", "", COUNTIF($AV$11:$AV$5010, "&lt;"&amp;$AV3425)+1+COUNTIF($AV$11:$AV3425, $AV3425)-1)</f>
        <v/>
      </c>
      <c r="AZ3425" s="111" t="str">
        <f>IF($B3425="", "", SUMIF('Shopping List'!$AV$11:$AV$25, $B3425, 'Shopping List'!$BN$11:$BN$25))</f>
        <v/>
      </c>
      <c r="BB3425" s="117" t="str">
        <f t="shared" si="812"/>
        <v/>
      </c>
    </row>
    <row r="3426" spans="1:54" x14ac:dyDescent="0.25">
      <c r="A3426" s="4"/>
      <c r="B3426" s="37"/>
      <c r="C3426" s="124"/>
      <c r="D3426" s="39"/>
      <c r="E3426" s="125"/>
      <c r="F3426" s="48"/>
      <c r="G3426" s="4"/>
      <c r="H3426" s="4"/>
      <c r="I3426" s="95" t="str">
        <f>IF($C3426="", "", IF(IFERROR(INDEX(Ingredients!$C$11:$C$310, MATCH($C3426, Ingredients!$B$11:$B$310, 0)), "")="", "", IFERROR(INDEX(Ingredients!$C$11:$C$310, MATCH($C3426, Ingredients!$B$11:$B$310, 0)), "")))</f>
        <v/>
      </c>
      <c r="J3426" s="73" t="str">
        <f>IF($B3426="", "", IF(IFERROR(INDEX(Meals!$C$11:$C$260, MATCH($B3426, Meals!$B$11:$B$260, 0)), "")="", "", IFERROR(INDEX(Meals!$C$11:$C$260, MATCH($B3426, Meals!$B$11:$B$260, 0)), "")))</f>
        <v/>
      </c>
      <c r="K3426" s="4"/>
      <c r="L3426" s="72" t="str">
        <f t="shared" si="802"/>
        <v/>
      </c>
      <c r="M3426" s="73" t="str">
        <f t="shared" si="803"/>
        <v/>
      </c>
      <c r="N3426" s="4"/>
      <c r="O3426" s="78" t="str">
        <f t="shared" si="804"/>
        <v/>
      </c>
      <c r="P3426" s="79" t="str">
        <f t="shared" si="805"/>
        <v/>
      </c>
      <c r="Q3426" s="4"/>
      <c r="R3426" s="90" t="str">
        <f t="shared" si="806"/>
        <v/>
      </c>
      <c r="S3426" s="4"/>
      <c r="Y3426" s="18" t="str">
        <f t="shared" si="807"/>
        <v/>
      </c>
      <c r="AA3426" s="18" t="str">
        <f t="shared" si="798"/>
        <v/>
      </c>
      <c r="AB3426" s="18" t="str">
        <f t="shared" si="799"/>
        <v/>
      </c>
      <c r="AC3426" s="18" t="str">
        <f t="shared" si="808"/>
        <v/>
      </c>
      <c r="AD3426" s="18" t="str">
        <f t="shared" si="808"/>
        <v/>
      </c>
      <c r="AE3426" s="18" t="str">
        <f t="shared" si="809"/>
        <v/>
      </c>
      <c r="AG3426" s="95" t="str">
        <f>IF($C3426="", "", IF(IFERROR(INDEX(Ingredients!C$11:C$310, MATCH($C3426, Ingredients!$B$11:$B$310, 0)), "")="", "", IFERROR(INDEX(Ingredients!C$11:C$310, MATCH($C3426, Ingredients!$B$11:$B$310, 0)), "")))</f>
        <v/>
      </c>
      <c r="AH3426" s="105" t="str">
        <f>IF($C3426="", "", IF(IFERROR(INDEX(Ingredients!D$11:D$310, MATCH($C3426, Ingredients!$B$11:$B$310, 0)), "")="", "", IFERROR(INDEX(Ingredients!D$11:D$310, MATCH($C3426, Ingredients!$B$11:$B$310, 0)), "")))</f>
        <v/>
      </c>
      <c r="AI3426" s="106" t="str">
        <f>IF($C3426="", "", IF(IFERROR(INDEX(Ingredients!E$11:E$310, MATCH($C3426, Ingredients!$B$11:$B$310, 0)), "")="", "", IFERROR(INDEX(Ingredients!E$11:E$310, MATCH($C3426, Ingredients!$B$11:$B$310, 0)), "")))</f>
        <v/>
      </c>
      <c r="AJ3426" s="108" t="str">
        <f>IF($C3426="", "", IF(IFERROR(INDEX(Ingredients!F$11:F$310, MATCH($C3426, Ingredients!$B$11:$B$310, 0)), "")="", "", IFERROR(INDEX(Ingredients!F$11:F$310, MATCH($C3426, Ingredients!$B$11:$B$310, 0)), "")))</f>
        <v/>
      </c>
      <c r="AK3426" s="106" t="str">
        <f>IF($C3426="", "", IF(IFERROR(INDEX(Ingredients!G$11:G$310, MATCH($C3426, Ingredients!$B$11:$B$310, 0)), "")="", "", IFERROR(INDEX(Ingredients!G$11:G$310, MATCH($C3426, Ingredients!$B$11:$B$310, 0)), "")))</f>
        <v/>
      </c>
      <c r="AL3426" s="79" t="str">
        <f>IF($C3426="", "", IF(IFERROR(INDEX(Ingredients!H$11:H$310, MATCH($C3426, Ingredients!$B$11:$B$310, 0)), "")="", "", IFERROR(INDEX(Ingredients!H$11:H$310, MATCH($C3426, Ingredients!$B$11:$B$310, 0)), "")))</f>
        <v/>
      </c>
      <c r="AN3426" s="83" t="str">
        <f t="shared" si="800"/>
        <v/>
      </c>
      <c r="AP3426" s="114" t="str">
        <f t="shared" si="810"/>
        <v/>
      </c>
      <c r="AR3426" s="117" t="str">
        <f>IF($C3426="", "", IF(IFERROR(INDEX(Ingredients!$AI$11:$AI$310, MATCH($C3426, Ingredients!$B$11:$B$310, 0)), "")="", "", IFERROR(INDEX(Ingredients!$AI$11:$AI$310, MATCH($C3426, Ingredients!$B$11:$B$310, 0)), "")))</f>
        <v/>
      </c>
      <c r="AT3426" s="120" t="str">
        <f t="shared" si="811"/>
        <v/>
      </c>
      <c r="AV3426" s="90" t="str">
        <f t="shared" si="801"/>
        <v/>
      </c>
      <c r="AX3426" s="90" t="str">
        <f>IF($AV3426="", "", COUNTIF($AV$11:$AV$5010, "&lt;"&amp;$AV3426)+1+COUNTIF($AV$11:$AV3426, $AV3426)-1)</f>
        <v/>
      </c>
      <c r="AZ3426" s="111" t="str">
        <f>IF($B3426="", "", SUMIF('Shopping List'!$AV$11:$AV$25, $B3426, 'Shopping List'!$BN$11:$BN$25))</f>
        <v/>
      </c>
      <c r="BB3426" s="117" t="str">
        <f t="shared" si="812"/>
        <v/>
      </c>
    </row>
    <row r="3427" spans="1:54" x14ac:dyDescent="0.25">
      <c r="A3427" s="4"/>
      <c r="B3427" s="37"/>
      <c r="C3427" s="124"/>
      <c r="D3427" s="39"/>
      <c r="E3427" s="125"/>
      <c r="F3427" s="48"/>
      <c r="G3427" s="4"/>
      <c r="H3427" s="4"/>
      <c r="I3427" s="95" t="str">
        <f>IF($C3427="", "", IF(IFERROR(INDEX(Ingredients!$C$11:$C$310, MATCH($C3427, Ingredients!$B$11:$B$310, 0)), "")="", "", IFERROR(INDEX(Ingredients!$C$11:$C$310, MATCH($C3427, Ingredients!$B$11:$B$310, 0)), "")))</f>
        <v/>
      </c>
      <c r="J3427" s="73" t="str">
        <f>IF($B3427="", "", IF(IFERROR(INDEX(Meals!$C$11:$C$260, MATCH($B3427, Meals!$B$11:$B$260, 0)), "")="", "", IFERROR(INDEX(Meals!$C$11:$C$260, MATCH($B3427, Meals!$B$11:$B$260, 0)), "")))</f>
        <v/>
      </c>
      <c r="K3427" s="4"/>
      <c r="L3427" s="72" t="str">
        <f t="shared" si="802"/>
        <v/>
      </c>
      <c r="M3427" s="73" t="str">
        <f t="shared" si="803"/>
        <v/>
      </c>
      <c r="N3427" s="4"/>
      <c r="O3427" s="78" t="str">
        <f t="shared" si="804"/>
        <v/>
      </c>
      <c r="P3427" s="79" t="str">
        <f t="shared" si="805"/>
        <v/>
      </c>
      <c r="Q3427" s="4"/>
      <c r="R3427" s="90" t="str">
        <f t="shared" si="806"/>
        <v/>
      </c>
      <c r="S3427" s="4"/>
      <c r="Y3427" s="18" t="str">
        <f t="shared" si="807"/>
        <v/>
      </c>
      <c r="AA3427" s="18" t="str">
        <f t="shared" si="798"/>
        <v/>
      </c>
      <c r="AB3427" s="18" t="str">
        <f t="shared" si="799"/>
        <v/>
      </c>
      <c r="AC3427" s="18" t="str">
        <f t="shared" si="808"/>
        <v/>
      </c>
      <c r="AD3427" s="18" t="str">
        <f t="shared" si="808"/>
        <v/>
      </c>
      <c r="AE3427" s="18" t="str">
        <f t="shared" si="809"/>
        <v/>
      </c>
      <c r="AG3427" s="95" t="str">
        <f>IF($C3427="", "", IF(IFERROR(INDEX(Ingredients!C$11:C$310, MATCH($C3427, Ingredients!$B$11:$B$310, 0)), "")="", "", IFERROR(INDEX(Ingredients!C$11:C$310, MATCH($C3427, Ingredients!$B$11:$B$310, 0)), "")))</f>
        <v/>
      </c>
      <c r="AH3427" s="105" t="str">
        <f>IF($C3427="", "", IF(IFERROR(INDEX(Ingredients!D$11:D$310, MATCH($C3427, Ingredients!$B$11:$B$310, 0)), "")="", "", IFERROR(INDEX(Ingredients!D$11:D$310, MATCH($C3427, Ingredients!$B$11:$B$310, 0)), "")))</f>
        <v/>
      </c>
      <c r="AI3427" s="106" t="str">
        <f>IF($C3427="", "", IF(IFERROR(INDEX(Ingredients!E$11:E$310, MATCH($C3427, Ingredients!$B$11:$B$310, 0)), "")="", "", IFERROR(INDEX(Ingredients!E$11:E$310, MATCH($C3427, Ingredients!$B$11:$B$310, 0)), "")))</f>
        <v/>
      </c>
      <c r="AJ3427" s="108" t="str">
        <f>IF($C3427="", "", IF(IFERROR(INDEX(Ingredients!F$11:F$310, MATCH($C3427, Ingredients!$B$11:$B$310, 0)), "")="", "", IFERROR(INDEX(Ingredients!F$11:F$310, MATCH($C3427, Ingredients!$B$11:$B$310, 0)), "")))</f>
        <v/>
      </c>
      <c r="AK3427" s="106" t="str">
        <f>IF($C3427="", "", IF(IFERROR(INDEX(Ingredients!G$11:G$310, MATCH($C3427, Ingredients!$B$11:$B$310, 0)), "")="", "", IFERROR(INDEX(Ingredients!G$11:G$310, MATCH($C3427, Ingredients!$B$11:$B$310, 0)), "")))</f>
        <v/>
      </c>
      <c r="AL3427" s="79" t="str">
        <f>IF($C3427="", "", IF(IFERROR(INDEX(Ingredients!H$11:H$310, MATCH($C3427, Ingredients!$B$11:$B$310, 0)), "")="", "", IFERROR(INDEX(Ingredients!H$11:H$310, MATCH($C3427, Ingredients!$B$11:$B$310, 0)), "")))</f>
        <v/>
      </c>
      <c r="AN3427" s="83" t="str">
        <f t="shared" si="800"/>
        <v/>
      </c>
      <c r="AP3427" s="114" t="str">
        <f t="shared" si="810"/>
        <v/>
      </c>
      <c r="AR3427" s="117" t="str">
        <f>IF($C3427="", "", IF(IFERROR(INDEX(Ingredients!$AI$11:$AI$310, MATCH($C3427, Ingredients!$B$11:$B$310, 0)), "")="", "", IFERROR(INDEX(Ingredients!$AI$11:$AI$310, MATCH($C3427, Ingredients!$B$11:$B$310, 0)), "")))</f>
        <v/>
      </c>
      <c r="AT3427" s="120" t="str">
        <f t="shared" si="811"/>
        <v/>
      </c>
      <c r="AV3427" s="90" t="str">
        <f t="shared" si="801"/>
        <v/>
      </c>
      <c r="AX3427" s="90" t="str">
        <f>IF($AV3427="", "", COUNTIF($AV$11:$AV$5010, "&lt;"&amp;$AV3427)+1+COUNTIF($AV$11:$AV3427, $AV3427)-1)</f>
        <v/>
      </c>
      <c r="AZ3427" s="111" t="str">
        <f>IF($B3427="", "", SUMIF('Shopping List'!$AV$11:$AV$25, $B3427, 'Shopping List'!$BN$11:$BN$25))</f>
        <v/>
      </c>
      <c r="BB3427" s="117" t="str">
        <f t="shared" si="812"/>
        <v/>
      </c>
    </row>
    <row r="3428" spans="1:54" x14ac:dyDescent="0.25">
      <c r="A3428" s="4"/>
      <c r="B3428" s="37"/>
      <c r="C3428" s="124"/>
      <c r="D3428" s="39"/>
      <c r="E3428" s="125"/>
      <c r="F3428" s="48"/>
      <c r="G3428" s="4"/>
      <c r="H3428" s="4"/>
      <c r="I3428" s="95" t="str">
        <f>IF($C3428="", "", IF(IFERROR(INDEX(Ingredients!$C$11:$C$310, MATCH($C3428, Ingredients!$B$11:$B$310, 0)), "")="", "", IFERROR(INDEX(Ingredients!$C$11:$C$310, MATCH($C3428, Ingredients!$B$11:$B$310, 0)), "")))</f>
        <v/>
      </c>
      <c r="J3428" s="73" t="str">
        <f>IF($B3428="", "", IF(IFERROR(INDEX(Meals!$C$11:$C$260, MATCH($B3428, Meals!$B$11:$B$260, 0)), "")="", "", IFERROR(INDEX(Meals!$C$11:$C$260, MATCH($B3428, Meals!$B$11:$B$260, 0)), "")))</f>
        <v/>
      </c>
      <c r="K3428" s="4"/>
      <c r="L3428" s="72" t="str">
        <f t="shared" si="802"/>
        <v/>
      </c>
      <c r="M3428" s="73" t="str">
        <f t="shared" si="803"/>
        <v/>
      </c>
      <c r="N3428" s="4"/>
      <c r="O3428" s="78" t="str">
        <f t="shared" si="804"/>
        <v/>
      </c>
      <c r="P3428" s="79" t="str">
        <f t="shared" si="805"/>
        <v/>
      </c>
      <c r="Q3428" s="4"/>
      <c r="R3428" s="90" t="str">
        <f t="shared" si="806"/>
        <v/>
      </c>
      <c r="S3428" s="4"/>
      <c r="Y3428" s="18" t="str">
        <f t="shared" si="807"/>
        <v/>
      </c>
      <c r="AA3428" s="18" t="str">
        <f t="shared" si="798"/>
        <v/>
      </c>
      <c r="AB3428" s="18" t="str">
        <f t="shared" si="799"/>
        <v/>
      </c>
      <c r="AC3428" s="18" t="str">
        <f t="shared" si="808"/>
        <v/>
      </c>
      <c r="AD3428" s="18" t="str">
        <f t="shared" si="808"/>
        <v/>
      </c>
      <c r="AE3428" s="18" t="str">
        <f t="shared" si="809"/>
        <v/>
      </c>
      <c r="AG3428" s="95" t="str">
        <f>IF($C3428="", "", IF(IFERROR(INDEX(Ingredients!C$11:C$310, MATCH($C3428, Ingredients!$B$11:$B$310, 0)), "")="", "", IFERROR(INDEX(Ingredients!C$11:C$310, MATCH($C3428, Ingredients!$B$11:$B$310, 0)), "")))</f>
        <v/>
      </c>
      <c r="AH3428" s="105" t="str">
        <f>IF($C3428="", "", IF(IFERROR(INDEX(Ingredients!D$11:D$310, MATCH($C3428, Ingredients!$B$11:$B$310, 0)), "")="", "", IFERROR(INDEX(Ingredients!D$11:D$310, MATCH($C3428, Ingredients!$B$11:$B$310, 0)), "")))</f>
        <v/>
      </c>
      <c r="AI3428" s="106" t="str">
        <f>IF($C3428="", "", IF(IFERROR(INDEX(Ingredients!E$11:E$310, MATCH($C3428, Ingredients!$B$11:$B$310, 0)), "")="", "", IFERROR(INDEX(Ingredients!E$11:E$310, MATCH($C3428, Ingredients!$B$11:$B$310, 0)), "")))</f>
        <v/>
      </c>
      <c r="AJ3428" s="108" t="str">
        <f>IF($C3428="", "", IF(IFERROR(INDEX(Ingredients!F$11:F$310, MATCH($C3428, Ingredients!$B$11:$B$310, 0)), "")="", "", IFERROR(INDEX(Ingredients!F$11:F$310, MATCH($C3428, Ingredients!$B$11:$B$310, 0)), "")))</f>
        <v/>
      </c>
      <c r="AK3428" s="106" t="str">
        <f>IF($C3428="", "", IF(IFERROR(INDEX(Ingredients!G$11:G$310, MATCH($C3428, Ingredients!$B$11:$B$310, 0)), "")="", "", IFERROR(INDEX(Ingredients!G$11:G$310, MATCH($C3428, Ingredients!$B$11:$B$310, 0)), "")))</f>
        <v/>
      </c>
      <c r="AL3428" s="79" t="str">
        <f>IF($C3428="", "", IF(IFERROR(INDEX(Ingredients!H$11:H$310, MATCH($C3428, Ingredients!$B$11:$B$310, 0)), "")="", "", IFERROR(INDEX(Ingredients!H$11:H$310, MATCH($C3428, Ingredients!$B$11:$B$310, 0)), "")))</f>
        <v/>
      </c>
      <c r="AN3428" s="83" t="str">
        <f t="shared" si="800"/>
        <v/>
      </c>
      <c r="AP3428" s="114" t="str">
        <f t="shared" si="810"/>
        <v/>
      </c>
      <c r="AR3428" s="117" t="str">
        <f>IF($C3428="", "", IF(IFERROR(INDEX(Ingredients!$AI$11:$AI$310, MATCH($C3428, Ingredients!$B$11:$B$310, 0)), "")="", "", IFERROR(INDEX(Ingredients!$AI$11:$AI$310, MATCH($C3428, Ingredients!$B$11:$B$310, 0)), "")))</f>
        <v/>
      </c>
      <c r="AT3428" s="120" t="str">
        <f t="shared" si="811"/>
        <v/>
      </c>
      <c r="AV3428" s="90" t="str">
        <f t="shared" si="801"/>
        <v/>
      </c>
      <c r="AX3428" s="90" t="str">
        <f>IF($AV3428="", "", COUNTIF($AV$11:$AV$5010, "&lt;"&amp;$AV3428)+1+COUNTIF($AV$11:$AV3428, $AV3428)-1)</f>
        <v/>
      </c>
      <c r="AZ3428" s="111" t="str">
        <f>IF($B3428="", "", SUMIF('Shopping List'!$AV$11:$AV$25, $B3428, 'Shopping List'!$BN$11:$BN$25))</f>
        <v/>
      </c>
      <c r="BB3428" s="117" t="str">
        <f t="shared" si="812"/>
        <v/>
      </c>
    </row>
    <row r="3429" spans="1:54" x14ac:dyDescent="0.25">
      <c r="A3429" s="4"/>
      <c r="B3429" s="37"/>
      <c r="C3429" s="124"/>
      <c r="D3429" s="39"/>
      <c r="E3429" s="125"/>
      <c r="F3429" s="48"/>
      <c r="G3429" s="4"/>
      <c r="H3429" s="4"/>
      <c r="I3429" s="95" t="str">
        <f>IF($C3429="", "", IF(IFERROR(INDEX(Ingredients!$C$11:$C$310, MATCH($C3429, Ingredients!$B$11:$B$310, 0)), "")="", "", IFERROR(INDEX(Ingredients!$C$11:$C$310, MATCH($C3429, Ingredients!$B$11:$B$310, 0)), "")))</f>
        <v/>
      </c>
      <c r="J3429" s="73" t="str">
        <f>IF($B3429="", "", IF(IFERROR(INDEX(Meals!$C$11:$C$260, MATCH($B3429, Meals!$B$11:$B$260, 0)), "")="", "", IFERROR(INDEX(Meals!$C$11:$C$260, MATCH($B3429, Meals!$B$11:$B$260, 0)), "")))</f>
        <v/>
      </c>
      <c r="K3429" s="4"/>
      <c r="L3429" s="72" t="str">
        <f t="shared" si="802"/>
        <v/>
      </c>
      <c r="M3429" s="73" t="str">
        <f t="shared" si="803"/>
        <v/>
      </c>
      <c r="N3429" s="4"/>
      <c r="O3429" s="78" t="str">
        <f t="shared" si="804"/>
        <v/>
      </c>
      <c r="P3429" s="79" t="str">
        <f t="shared" si="805"/>
        <v/>
      </c>
      <c r="Q3429" s="4"/>
      <c r="R3429" s="90" t="str">
        <f t="shared" si="806"/>
        <v/>
      </c>
      <c r="S3429" s="4"/>
      <c r="Y3429" s="18" t="str">
        <f t="shared" si="807"/>
        <v/>
      </c>
      <c r="AA3429" s="18" t="str">
        <f t="shared" si="798"/>
        <v/>
      </c>
      <c r="AB3429" s="18" t="str">
        <f t="shared" si="799"/>
        <v/>
      </c>
      <c r="AC3429" s="18" t="str">
        <f t="shared" si="808"/>
        <v/>
      </c>
      <c r="AD3429" s="18" t="str">
        <f t="shared" si="808"/>
        <v/>
      </c>
      <c r="AE3429" s="18" t="str">
        <f t="shared" si="809"/>
        <v/>
      </c>
      <c r="AG3429" s="95" t="str">
        <f>IF($C3429="", "", IF(IFERROR(INDEX(Ingredients!C$11:C$310, MATCH($C3429, Ingredients!$B$11:$B$310, 0)), "")="", "", IFERROR(INDEX(Ingredients!C$11:C$310, MATCH($C3429, Ingredients!$B$11:$B$310, 0)), "")))</f>
        <v/>
      </c>
      <c r="AH3429" s="105" t="str">
        <f>IF($C3429="", "", IF(IFERROR(INDEX(Ingredients!D$11:D$310, MATCH($C3429, Ingredients!$B$11:$B$310, 0)), "")="", "", IFERROR(INDEX(Ingredients!D$11:D$310, MATCH($C3429, Ingredients!$B$11:$B$310, 0)), "")))</f>
        <v/>
      </c>
      <c r="AI3429" s="106" t="str">
        <f>IF($C3429="", "", IF(IFERROR(INDEX(Ingredients!E$11:E$310, MATCH($C3429, Ingredients!$B$11:$B$310, 0)), "")="", "", IFERROR(INDEX(Ingredients!E$11:E$310, MATCH($C3429, Ingredients!$B$11:$B$310, 0)), "")))</f>
        <v/>
      </c>
      <c r="AJ3429" s="108" t="str">
        <f>IF($C3429="", "", IF(IFERROR(INDEX(Ingredients!F$11:F$310, MATCH($C3429, Ingredients!$B$11:$B$310, 0)), "")="", "", IFERROR(INDEX(Ingredients!F$11:F$310, MATCH($C3429, Ingredients!$B$11:$B$310, 0)), "")))</f>
        <v/>
      </c>
      <c r="AK3429" s="106" t="str">
        <f>IF($C3429="", "", IF(IFERROR(INDEX(Ingredients!G$11:G$310, MATCH($C3429, Ingredients!$B$11:$B$310, 0)), "")="", "", IFERROR(INDEX(Ingredients!G$11:G$310, MATCH($C3429, Ingredients!$B$11:$B$310, 0)), "")))</f>
        <v/>
      </c>
      <c r="AL3429" s="79" t="str">
        <f>IF($C3429="", "", IF(IFERROR(INDEX(Ingredients!H$11:H$310, MATCH($C3429, Ingredients!$B$11:$B$310, 0)), "")="", "", IFERROR(INDEX(Ingredients!H$11:H$310, MATCH($C3429, Ingredients!$B$11:$B$310, 0)), "")))</f>
        <v/>
      </c>
      <c r="AN3429" s="83" t="str">
        <f t="shared" si="800"/>
        <v/>
      </c>
      <c r="AP3429" s="114" t="str">
        <f t="shared" si="810"/>
        <v/>
      </c>
      <c r="AR3429" s="117" t="str">
        <f>IF($C3429="", "", IF(IFERROR(INDEX(Ingredients!$AI$11:$AI$310, MATCH($C3429, Ingredients!$B$11:$B$310, 0)), "")="", "", IFERROR(INDEX(Ingredients!$AI$11:$AI$310, MATCH($C3429, Ingredients!$B$11:$B$310, 0)), "")))</f>
        <v/>
      </c>
      <c r="AT3429" s="120" t="str">
        <f t="shared" si="811"/>
        <v/>
      </c>
      <c r="AV3429" s="90" t="str">
        <f t="shared" si="801"/>
        <v/>
      </c>
      <c r="AX3429" s="90" t="str">
        <f>IF($AV3429="", "", COUNTIF($AV$11:$AV$5010, "&lt;"&amp;$AV3429)+1+COUNTIF($AV$11:$AV3429, $AV3429)-1)</f>
        <v/>
      </c>
      <c r="AZ3429" s="111" t="str">
        <f>IF($B3429="", "", SUMIF('Shopping List'!$AV$11:$AV$25, $B3429, 'Shopping List'!$BN$11:$BN$25))</f>
        <v/>
      </c>
      <c r="BB3429" s="117" t="str">
        <f t="shared" si="812"/>
        <v/>
      </c>
    </row>
    <row r="3430" spans="1:54" x14ac:dyDescent="0.25">
      <c r="A3430" s="4"/>
      <c r="B3430" s="37"/>
      <c r="C3430" s="124"/>
      <c r="D3430" s="39"/>
      <c r="E3430" s="125"/>
      <c r="F3430" s="48"/>
      <c r="G3430" s="4"/>
      <c r="H3430" s="4"/>
      <c r="I3430" s="95" t="str">
        <f>IF($C3430="", "", IF(IFERROR(INDEX(Ingredients!$C$11:$C$310, MATCH($C3430, Ingredients!$B$11:$B$310, 0)), "")="", "", IFERROR(INDEX(Ingredients!$C$11:$C$310, MATCH($C3430, Ingredients!$B$11:$B$310, 0)), "")))</f>
        <v/>
      </c>
      <c r="J3430" s="73" t="str">
        <f>IF($B3430="", "", IF(IFERROR(INDEX(Meals!$C$11:$C$260, MATCH($B3430, Meals!$B$11:$B$260, 0)), "")="", "", IFERROR(INDEX(Meals!$C$11:$C$260, MATCH($B3430, Meals!$B$11:$B$260, 0)), "")))</f>
        <v/>
      </c>
      <c r="K3430" s="4"/>
      <c r="L3430" s="72" t="str">
        <f t="shared" si="802"/>
        <v/>
      </c>
      <c r="M3430" s="73" t="str">
        <f t="shared" si="803"/>
        <v/>
      </c>
      <c r="N3430" s="4"/>
      <c r="O3430" s="78" t="str">
        <f t="shared" si="804"/>
        <v/>
      </c>
      <c r="P3430" s="79" t="str">
        <f t="shared" si="805"/>
        <v/>
      </c>
      <c r="Q3430" s="4"/>
      <c r="R3430" s="90" t="str">
        <f t="shared" si="806"/>
        <v/>
      </c>
      <c r="S3430" s="4"/>
      <c r="Y3430" s="18" t="str">
        <f t="shared" si="807"/>
        <v/>
      </c>
      <c r="AA3430" s="18" t="str">
        <f t="shared" si="798"/>
        <v/>
      </c>
      <c r="AB3430" s="18" t="str">
        <f t="shared" si="799"/>
        <v/>
      </c>
      <c r="AC3430" s="18" t="str">
        <f t="shared" si="808"/>
        <v/>
      </c>
      <c r="AD3430" s="18" t="str">
        <f t="shared" si="808"/>
        <v/>
      </c>
      <c r="AE3430" s="18" t="str">
        <f t="shared" si="809"/>
        <v/>
      </c>
      <c r="AG3430" s="95" t="str">
        <f>IF($C3430="", "", IF(IFERROR(INDEX(Ingredients!C$11:C$310, MATCH($C3430, Ingredients!$B$11:$B$310, 0)), "")="", "", IFERROR(INDEX(Ingredients!C$11:C$310, MATCH($C3430, Ingredients!$B$11:$B$310, 0)), "")))</f>
        <v/>
      </c>
      <c r="AH3430" s="105" t="str">
        <f>IF($C3430="", "", IF(IFERROR(INDEX(Ingredients!D$11:D$310, MATCH($C3430, Ingredients!$B$11:$B$310, 0)), "")="", "", IFERROR(INDEX(Ingredients!D$11:D$310, MATCH($C3430, Ingredients!$B$11:$B$310, 0)), "")))</f>
        <v/>
      </c>
      <c r="AI3430" s="106" t="str">
        <f>IF($C3430="", "", IF(IFERROR(INDEX(Ingredients!E$11:E$310, MATCH($C3430, Ingredients!$B$11:$B$310, 0)), "")="", "", IFERROR(INDEX(Ingredients!E$11:E$310, MATCH($C3430, Ingredients!$B$11:$B$310, 0)), "")))</f>
        <v/>
      </c>
      <c r="AJ3430" s="108" t="str">
        <f>IF($C3430="", "", IF(IFERROR(INDEX(Ingredients!F$11:F$310, MATCH($C3430, Ingredients!$B$11:$B$310, 0)), "")="", "", IFERROR(INDEX(Ingredients!F$11:F$310, MATCH($C3430, Ingredients!$B$11:$B$310, 0)), "")))</f>
        <v/>
      </c>
      <c r="AK3430" s="106" t="str">
        <f>IF($C3430="", "", IF(IFERROR(INDEX(Ingredients!G$11:G$310, MATCH($C3430, Ingredients!$B$11:$B$310, 0)), "")="", "", IFERROR(INDEX(Ingredients!G$11:G$310, MATCH($C3430, Ingredients!$B$11:$B$310, 0)), "")))</f>
        <v/>
      </c>
      <c r="AL3430" s="79" t="str">
        <f>IF($C3430="", "", IF(IFERROR(INDEX(Ingredients!H$11:H$310, MATCH($C3430, Ingredients!$B$11:$B$310, 0)), "")="", "", IFERROR(INDEX(Ingredients!H$11:H$310, MATCH($C3430, Ingredients!$B$11:$B$310, 0)), "")))</f>
        <v/>
      </c>
      <c r="AN3430" s="83" t="str">
        <f t="shared" si="800"/>
        <v/>
      </c>
      <c r="AP3430" s="114" t="str">
        <f t="shared" si="810"/>
        <v/>
      </c>
      <c r="AR3430" s="117" t="str">
        <f>IF($C3430="", "", IF(IFERROR(INDEX(Ingredients!$AI$11:$AI$310, MATCH($C3430, Ingredients!$B$11:$B$310, 0)), "")="", "", IFERROR(INDEX(Ingredients!$AI$11:$AI$310, MATCH($C3430, Ingredients!$B$11:$B$310, 0)), "")))</f>
        <v/>
      </c>
      <c r="AT3430" s="120" t="str">
        <f t="shared" si="811"/>
        <v/>
      </c>
      <c r="AV3430" s="90" t="str">
        <f t="shared" si="801"/>
        <v/>
      </c>
      <c r="AX3430" s="90" t="str">
        <f>IF($AV3430="", "", COUNTIF($AV$11:$AV$5010, "&lt;"&amp;$AV3430)+1+COUNTIF($AV$11:$AV3430, $AV3430)-1)</f>
        <v/>
      </c>
      <c r="AZ3430" s="111" t="str">
        <f>IF($B3430="", "", SUMIF('Shopping List'!$AV$11:$AV$25, $B3430, 'Shopping List'!$BN$11:$BN$25))</f>
        <v/>
      </c>
      <c r="BB3430" s="117" t="str">
        <f t="shared" si="812"/>
        <v/>
      </c>
    </row>
    <row r="3431" spans="1:54" x14ac:dyDescent="0.25">
      <c r="A3431" s="4"/>
      <c r="B3431" s="37"/>
      <c r="C3431" s="124"/>
      <c r="D3431" s="39"/>
      <c r="E3431" s="125"/>
      <c r="F3431" s="48"/>
      <c r="G3431" s="4"/>
      <c r="H3431" s="4"/>
      <c r="I3431" s="95" t="str">
        <f>IF($C3431="", "", IF(IFERROR(INDEX(Ingredients!$C$11:$C$310, MATCH($C3431, Ingredients!$B$11:$B$310, 0)), "")="", "", IFERROR(INDEX(Ingredients!$C$11:$C$310, MATCH($C3431, Ingredients!$B$11:$B$310, 0)), "")))</f>
        <v/>
      </c>
      <c r="J3431" s="73" t="str">
        <f>IF($B3431="", "", IF(IFERROR(INDEX(Meals!$C$11:$C$260, MATCH($B3431, Meals!$B$11:$B$260, 0)), "")="", "", IFERROR(INDEX(Meals!$C$11:$C$260, MATCH($B3431, Meals!$B$11:$B$260, 0)), "")))</f>
        <v/>
      </c>
      <c r="K3431" s="4"/>
      <c r="L3431" s="72" t="str">
        <f t="shared" si="802"/>
        <v/>
      </c>
      <c r="M3431" s="73" t="str">
        <f t="shared" si="803"/>
        <v/>
      </c>
      <c r="N3431" s="4"/>
      <c r="O3431" s="78" t="str">
        <f t="shared" si="804"/>
        <v/>
      </c>
      <c r="P3431" s="79" t="str">
        <f t="shared" si="805"/>
        <v/>
      </c>
      <c r="Q3431" s="4"/>
      <c r="R3431" s="90" t="str">
        <f t="shared" si="806"/>
        <v/>
      </c>
      <c r="S3431" s="4"/>
      <c r="Y3431" s="18" t="str">
        <f t="shared" si="807"/>
        <v/>
      </c>
      <c r="AA3431" s="18" t="str">
        <f t="shared" si="798"/>
        <v/>
      </c>
      <c r="AB3431" s="18" t="str">
        <f t="shared" si="799"/>
        <v/>
      </c>
      <c r="AC3431" s="18" t="str">
        <f t="shared" si="808"/>
        <v/>
      </c>
      <c r="AD3431" s="18" t="str">
        <f t="shared" si="808"/>
        <v/>
      </c>
      <c r="AE3431" s="18" t="str">
        <f t="shared" si="809"/>
        <v/>
      </c>
      <c r="AG3431" s="95" t="str">
        <f>IF($C3431="", "", IF(IFERROR(INDEX(Ingredients!C$11:C$310, MATCH($C3431, Ingredients!$B$11:$B$310, 0)), "")="", "", IFERROR(INDEX(Ingredients!C$11:C$310, MATCH($C3431, Ingredients!$B$11:$B$310, 0)), "")))</f>
        <v/>
      </c>
      <c r="AH3431" s="105" t="str">
        <f>IF($C3431="", "", IF(IFERROR(INDEX(Ingredients!D$11:D$310, MATCH($C3431, Ingredients!$B$11:$B$310, 0)), "")="", "", IFERROR(INDEX(Ingredients!D$11:D$310, MATCH($C3431, Ingredients!$B$11:$B$310, 0)), "")))</f>
        <v/>
      </c>
      <c r="AI3431" s="106" t="str">
        <f>IF($C3431="", "", IF(IFERROR(INDEX(Ingredients!E$11:E$310, MATCH($C3431, Ingredients!$B$11:$B$310, 0)), "")="", "", IFERROR(INDEX(Ingredients!E$11:E$310, MATCH($C3431, Ingredients!$B$11:$B$310, 0)), "")))</f>
        <v/>
      </c>
      <c r="AJ3431" s="108" t="str">
        <f>IF($C3431="", "", IF(IFERROR(INDEX(Ingredients!F$11:F$310, MATCH($C3431, Ingredients!$B$11:$B$310, 0)), "")="", "", IFERROR(INDEX(Ingredients!F$11:F$310, MATCH($C3431, Ingredients!$B$11:$B$310, 0)), "")))</f>
        <v/>
      </c>
      <c r="AK3431" s="106" t="str">
        <f>IF($C3431="", "", IF(IFERROR(INDEX(Ingredients!G$11:G$310, MATCH($C3431, Ingredients!$B$11:$B$310, 0)), "")="", "", IFERROR(INDEX(Ingredients!G$11:G$310, MATCH($C3431, Ingredients!$B$11:$B$310, 0)), "")))</f>
        <v/>
      </c>
      <c r="AL3431" s="79" t="str">
        <f>IF($C3431="", "", IF(IFERROR(INDEX(Ingredients!H$11:H$310, MATCH($C3431, Ingredients!$B$11:$B$310, 0)), "")="", "", IFERROR(INDEX(Ingredients!H$11:H$310, MATCH($C3431, Ingredients!$B$11:$B$310, 0)), "")))</f>
        <v/>
      </c>
      <c r="AN3431" s="83" t="str">
        <f t="shared" si="800"/>
        <v/>
      </c>
      <c r="AP3431" s="114" t="str">
        <f t="shared" si="810"/>
        <v/>
      </c>
      <c r="AR3431" s="117" t="str">
        <f>IF($C3431="", "", IF(IFERROR(INDEX(Ingredients!$AI$11:$AI$310, MATCH($C3431, Ingredients!$B$11:$B$310, 0)), "")="", "", IFERROR(INDEX(Ingredients!$AI$11:$AI$310, MATCH($C3431, Ingredients!$B$11:$B$310, 0)), "")))</f>
        <v/>
      </c>
      <c r="AT3431" s="120" t="str">
        <f t="shared" si="811"/>
        <v/>
      </c>
      <c r="AV3431" s="90" t="str">
        <f t="shared" si="801"/>
        <v/>
      </c>
      <c r="AX3431" s="90" t="str">
        <f>IF($AV3431="", "", COUNTIF($AV$11:$AV$5010, "&lt;"&amp;$AV3431)+1+COUNTIF($AV$11:$AV3431, $AV3431)-1)</f>
        <v/>
      </c>
      <c r="AZ3431" s="111" t="str">
        <f>IF($B3431="", "", SUMIF('Shopping List'!$AV$11:$AV$25, $B3431, 'Shopping List'!$BN$11:$BN$25))</f>
        <v/>
      </c>
      <c r="BB3431" s="117" t="str">
        <f t="shared" si="812"/>
        <v/>
      </c>
    </row>
    <row r="3432" spans="1:54" x14ac:dyDescent="0.25">
      <c r="A3432" s="4"/>
      <c r="B3432" s="37"/>
      <c r="C3432" s="124"/>
      <c r="D3432" s="39"/>
      <c r="E3432" s="125"/>
      <c r="F3432" s="48"/>
      <c r="G3432" s="4"/>
      <c r="H3432" s="4"/>
      <c r="I3432" s="95" t="str">
        <f>IF($C3432="", "", IF(IFERROR(INDEX(Ingredients!$C$11:$C$310, MATCH($C3432, Ingredients!$B$11:$B$310, 0)), "")="", "", IFERROR(INDEX(Ingredients!$C$11:$C$310, MATCH($C3432, Ingredients!$B$11:$B$310, 0)), "")))</f>
        <v/>
      </c>
      <c r="J3432" s="73" t="str">
        <f>IF($B3432="", "", IF(IFERROR(INDEX(Meals!$C$11:$C$260, MATCH($B3432, Meals!$B$11:$B$260, 0)), "")="", "", IFERROR(INDEX(Meals!$C$11:$C$260, MATCH($B3432, Meals!$B$11:$B$260, 0)), "")))</f>
        <v/>
      </c>
      <c r="K3432" s="4"/>
      <c r="L3432" s="72" t="str">
        <f t="shared" si="802"/>
        <v/>
      </c>
      <c r="M3432" s="73" t="str">
        <f t="shared" si="803"/>
        <v/>
      </c>
      <c r="N3432" s="4"/>
      <c r="O3432" s="78" t="str">
        <f t="shared" si="804"/>
        <v/>
      </c>
      <c r="P3432" s="79" t="str">
        <f t="shared" si="805"/>
        <v/>
      </c>
      <c r="Q3432" s="4"/>
      <c r="R3432" s="90" t="str">
        <f t="shared" si="806"/>
        <v/>
      </c>
      <c r="S3432" s="4"/>
      <c r="Y3432" s="18" t="str">
        <f t="shared" si="807"/>
        <v/>
      </c>
      <c r="AA3432" s="18" t="str">
        <f t="shared" si="798"/>
        <v/>
      </c>
      <c r="AB3432" s="18" t="str">
        <f t="shared" si="799"/>
        <v/>
      </c>
      <c r="AC3432" s="18" t="str">
        <f t="shared" si="808"/>
        <v/>
      </c>
      <c r="AD3432" s="18" t="str">
        <f t="shared" si="808"/>
        <v/>
      </c>
      <c r="AE3432" s="18" t="str">
        <f t="shared" si="809"/>
        <v/>
      </c>
      <c r="AG3432" s="95" t="str">
        <f>IF($C3432="", "", IF(IFERROR(INDEX(Ingredients!C$11:C$310, MATCH($C3432, Ingredients!$B$11:$B$310, 0)), "")="", "", IFERROR(INDEX(Ingredients!C$11:C$310, MATCH($C3432, Ingredients!$B$11:$B$310, 0)), "")))</f>
        <v/>
      </c>
      <c r="AH3432" s="105" t="str">
        <f>IF($C3432="", "", IF(IFERROR(INDEX(Ingredients!D$11:D$310, MATCH($C3432, Ingredients!$B$11:$B$310, 0)), "")="", "", IFERROR(INDEX(Ingredients!D$11:D$310, MATCH($C3432, Ingredients!$B$11:$B$310, 0)), "")))</f>
        <v/>
      </c>
      <c r="AI3432" s="106" t="str">
        <f>IF($C3432="", "", IF(IFERROR(INDEX(Ingredients!E$11:E$310, MATCH($C3432, Ingredients!$B$11:$B$310, 0)), "")="", "", IFERROR(INDEX(Ingredients!E$11:E$310, MATCH($C3432, Ingredients!$B$11:$B$310, 0)), "")))</f>
        <v/>
      </c>
      <c r="AJ3432" s="108" t="str">
        <f>IF($C3432="", "", IF(IFERROR(INDEX(Ingredients!F$11:F$310, MATCH($C3432, Ingredients!$B$11:$B$310, 0)), "")="", "", IFERROR(INDEX(Ingredients!F$11:F$310, MATCH($C3432, Ingredients!$B$11:$B$310, 0)), "")))</f>
        <v/>
      </c>
      <c r="AK3432" s="106" t="str">
        <f>IF($C3432="", "", IF(IFERROR(INDEX(Ingredients!G$11:G$310, MATCH($C3432, Ingredients!$B$11:$B$310, 0)), "")="", "", IFERROR(INDEX(Ingredients!G$11:G$310, MATCH($C3432, Ingredients!$B$11:$B$310, 0)), "")))</f>
        <v/>
      </c>
      <c r="AL3432" s="79" t="str">
        <f>IF($C3432="", "", IF(IFERROR(INDEX(Ingredients!H$11:H$310, MATCH($C3432, Ingredients!$B$11:$B$310, 0)), "")="", "", IFERROR(INDEX(Ingredients!H$11:H$310, MATCH($C3432, Ingredients!$B$11:$B$310, 0)), "")))</f>
        <v/>
      </c>
      <c r="AN3432" s="83" t="str">
        <f t="shared" si="800"/>
        <v/>
      </c>
      <c r="AP3432" s="114" t="str">
        <f t="shared" si="810"/>
        <v/>
      </c>
      <c r="AR3432" s="117" t="str">
        <f>IF($C3432="", "", IF(IFERROR(INDEX(Ingredients!$AI$11:$AI$310, MATCH($C3432, Ingredients!$B$11:$B$310, 0)), "")="", "", IFERROR(INDEX(Ingredients!$AI$11:$AI$310, MATCH($C3432, Ingredients!$B$11:$B$310, 0)), "")))</f>
        <v/>
      </c>
      <c r="AT3432" s="120" t="str">
        <f t="shared" si="811"/>
        <v/>
      </c>
      <c r="AV3432" s="90" t="str">
        <f t="shared" si="801"/>
        <v/>
      </c>
      <c r="AX3432" s="90" t="str">
        <f>IF($AV3432="", "", COUNTIF($AV$11:$AV$5010, "&lt;"&amp;$AV3432)+1+COUNTIF($AV$11:$AV3432, $AV3432)-1)</f>
        <v/>
      </c>
      <c r="AZ3432" s="111" t="str">
        <f>IF($B3432="", "", SUMIF('Shopping List'!$AV$11:$AV$25, $B3432, 'Shopping List'!$BN$11:$BN$25))</f>
        <v/>
      </c>
      <c r="BB3432" s="117" t="str">
        <f t="shared" si="812"/>
        <v/>
      </c>
    </row>
    <row r="3433" spans="1:54" x14ac:dyDescent="0.25">
      <c r="A3433" s="4"/>
      <c r="B3433" s="37"/>
      <c r="C3433" s="124"/>
      <c r="D3433" s="39"/>
      <c r="E3433" s="125"/>
      <c r="F3433" s="48"/>
      <c r="G3433" s="4"/>
      <c r="H3433" s="4"/>
      <c r="I3433" s="95" t="str">
        <f>IF($C3433="", "", IF(IFERROR(INDEX(Ingredients!$C$11:$C$310, MATCH($C3433, Ingredients!$B$11:$B$310, 0)), "")="", "", IFERROR(INDEX(Ingredients!$C$11:$C$310, MATCH($C3433, Ingredients!$B$11:$B$310, 0)), "")))</f>
        <v/>
      </c>
      <c r="J3433" s="73" t="str">
        <f>IF($B3433="", "", IF(IFERROR(INDEX(Meals!$C$11:$C$260, MATCH($B3433, Meals!$B$11:$B$260, 0)), "")="", "", IFERROR(INDEX(Meals!$C$11:$C$260, MATCH($B3433, Meals!$B$11:$B$260, 0)), "")))</f>
        <v/>
      </c>
      <c r="K3433" s="4"/>
      <c r="L3433" s="72" t="str">
        <f t="shared" si="802"/>
        <v/>
      </c>
      <c r="M3433" s="73" t="str">
        <f t="shared" si="803"/>
        <v/>
      </c>
      <c r="N3433" s="4"/>
      <c r="O3433" s="78" t="str">
        <f t="shared" si="804"/>
        <v/>
      </c>
      <c r="P3433" s="79" t="str">
        <f t="shared" si="805"/>
        <v/>
      </c>
      <c r="Q3433" s="4"/>
      <c r="R3433" s="90" t="str">
        <f t="shared" si="806"/>
        <v/>
      </c>
      <c r="S3433" s="4"/>
      <c r="Y3433" s="18" t="str">
        <f t="shared" si="807"/>
        <v/>
      </c>
      <c r="AA3433" s="18" t="str">
        <f t="shared" si="798"/>
        <v/>
      </c>
      <c r="AB3433" s="18" t="str">
        <f t="shared" si="799"/>
        <v/>
      </c>
      <c r="AC3433" s="18" t="str">
        <f t="shared" si="808"/>
        <v/>
      </c>
      <c r="AD3433" s="18" t="str">
        <f t="shared" si="808"/>
        <v/>
      </c>
      <c r="AE3433" s="18" t="str">
        <f t="shared" si="809"/>
        <v/>
      </c>
      <c r="AG3433" s="95" t="str">
        <f>IF($C3433="", "", IF(IFERROR(INDEX(Ingredients!C$11:C$310, MATCH($C3433, Ingredients!$B$11:$B$310, 0)), "")="", "", IFERROR(INDEX(Ingredients!C$11:C$310, MATCH($C3433, Ingredients!$B$11:$B$310, 0)), "")))</f>
        <v/>
      </c>
      <c r="AH3433" s="105" t="str">
        <f>IF($C3433="", "", IF(IFERROR(INDEX(Ingredients!D$11:D$310, MATCH($C3433, Ingredients!$B$11:$B$310, 0)), "")="", "", IFERROR(INDEX(Ingredients!D$11:D$310, MATCH($C3433, Ingredients!$B$11:$B$310, 0)), "")))</f>
        <v/>
      </c>
      <c r="AI3433" s="106" t="str">
        <f>IF($C3433="", "", IF(IFERROR(INDEX(Ingredients!E$11:E$310, MATCH($C3433, Ingredients!$B$11:$B$310, 0)), "")="", "", IFERROR(INDEX(Ingredients!E$11:E$310, MATCH($C3433, Ingredients!$B$11:$B$310, 0)), "")))</f>
        <v/>
      </c>
      <c r="AJ3433" s="108" t="str">
        <f>IF($C3433="", "", IF(IFERROR(INDEX(Ingredients!F$11:F$310, MATCH($C3433, Ingredients!$B$11:$B$310, 0)), "")="", "", IFERROR(INDEX(Ingredients!F$11:F$310, MATCH($C3433, Ingredients!$B$11:$B$310, 0)), "")))</f>
        <v/>
      </c>
      <c r="AK3433" s="106" t="str">
        <f>IF($C3433="", "", IF(IFERROR(INDEX(Ingredients!G$11:G$310, MATCH($C3433, Ingredients!$B$11:$B$310, 0)), "")="", "", IFERROR(INDEX(Ingredients!G$11:G$310, MATCH($C3433, Ingredients!$B$11:$B$310, 0)), "")))</f>
        <v/>
      </c>
      <c r="AL3433" s="79" t="str">
        <f>IF($C3433="", "", IF(IFERROR(INDEX(Ingredients!H$11:H$310, MATCH($C3433, Ingredients!$B$11:$B$310, 0)), "")="", "", IFERROR(INDEX(Ingredients!H$11:H$310, MATCH($C3433, Ingredients!$B$11:$B$310, 0)), "")))</f>
        <v/>
      </c>
      <c r="AN3433" s="83" t="str">
        <f t="shared" si="800"/>
        <v/>
      </c>
      <c r="AP3433" s="114" t="str">
        <f t="shared" si="810"/>
        <v/>
      </c>
      <c r="AR3433" s="117" t="str">
        <f>IF($C3433="", "", IF(IFERROR(INDEX(Ingredients!$AI$11:$AI$310, MATCH($C3433, Ingredients!$B$11:$B$310, 0)), "")="", "", IFERROR(INDEX(Ingredients!$AI$11:$AI$310, MATCH($C3433, Ingredients!$B$11:$B$310, 0)), "")))</f>
        <v/>
      </c>
      <c r="AT3433" s="120" t="str">
        <f t="shared" si="811"/>
        <v/>
      </c>
      <c r="AV3433" s="90" t="str">
        <f t="shared" si="801"/>
        <v/>
      </c>
      <c r="AX3433" s="90" t="str">
        <f>IF($AV3433="", "", COUNTIF($AV$11:$AV$5010, "&lt;"&amp;$AV3433)+1+COUNTIF($AV$11:$AV3433, $AV3433)-1)</f>
        <v/>
      </c>
      <c r="AZ3433" s="111" t="str">
        <f>IF($B3433="", "", SUMIF('Shopping List'!$AV$11:$AV$25, $B3433, 'Shopping List'!$BN$11:$BN$25))</f>
        <v/>
      </c>
      <c r="BB3433" s="117" t="str">
        <f t="shared" si="812"/>
        <v/>
      </c>
    </row>
    <row r="3434" spans="1:54" x14ac:dyDescent="0.25">
      <c r="A3434" s="4"/>
      <c r="B3434" s="37"/>
      <c r="C3434" s="124"/>
      <c r="D3434" s="39"/>
      <c r="E3434" s="125"/>
      <c r="F3434" s="48"/>
      <c r="G3434" s="4"/>
      <c r="H3434" s="4"/>
      <c r="I3434" s="95" t="str">
        <f>IF($C3434="", "", IF(IFERROR(INDEX(Ingredients!$C$11:$C$310, MATCH($C3434, Ingredients!$B$11:$B$310, 0)), "")="", "", IFERROR(INDEX(Ingredients!$C$11:$C$310, MATCH($C3434, Ingredients!$B$11:$B$310, 0)), "")))</f>
        <v/>
      </c>
      <c r="J3434" s="73" t="str">
        <f>IF($B3434="", "", IF(IFERROR(INDEX(Meals!$C$11:$C$260, MATCH($B3434, Meals!$B$11:$B$260, 0)), "")="", "", IFERROR(INDEX(Meals!$C$11:$C$260, MATCH($B3434, Meals!$B$11:$B$260, 0)), "")))</f>
        <v/>
      </c>
      <c r="K3434" s="4"/>
      <c r="L3434" s="72" t="str">
        <f t="shared" si="802"/>
        <v/>
      </c>
      <c r="M3434" s="73" t="str">
        <f t="shared" si="803"/>
        <v/>
      </c>
      <c r="N3434" s="4"/>
      <c r="O3434" s="78" t="str">
        <f t="shared" si="804"/>
        <v/>
      </c>
      <c r="P3434" s="79" t="str">
        <f t="shared" si="805"/>
        <v/>
      </c>
      <c r="Q3434" s="4"/>
      <c r="R3434" s="90" t="str">
        <f t="shared" si="806"/>
        <v/>
      </c>
      <c r="S3434" s="4"/>
      <c r="Y3434" s="18" t="str">
        <f t="shared" si="807"/>
        <v/>
      </c>
      <c r="AA3434" s="18" t="str">
        <f t="shared" si="798"/>
        <v/>
      </c>
      <c r="AB3434" s="18" t="str">
        <f t="shared" si="799"/>
        <v/>
      </c>
      <c r="AC3434" s="18" t="str">
        <f t="shared" si="808"/>
        <v/>
      </c>
      <c r="AD3434" s="18" t="str">
        <f t="shared" si="808"/>
        <v/>
      </c>
      <c r="AE3434" s="18" t="str">
        <f t="shared" si="809"/>
        <v/>
      </c>
      <c r="AG3434" s="95" t="str">
        <f>IF($C3434="", "", IF(IFERROR(INDEX(Ingredients!C$11:C$310, MATCH($C3434, Ingredients!$B$11:$B$310, 0)), "")="", "", IFERROR(INDEX(Ingredients!C$11:C$310, MATCH($C3434, Ingredients!$B$11:$B$310, 0)), "")))</f>
        <v/>
      </c>
      <c r="AH3434" s="105" t="str">
        <f>IF($C3434="", "", IF(IFERROR(INDEX(Ingredients!D$11:D$310, MATCH($C3434, Ingredients!$B$11:$B$310, 0)), "")="", "", IFERROR(INDEX(Ingredients!D$11:D$310, MATCH($C3434, Ingredients!$B$11:$B$310, 0)), "")))</f>
        <v/>
      </c>
      <c r="AI3434" s="106" t="str">
        <f>IF($C3434="", "", IF(IFERROR(INDEX(Ingredients!E$11:E$310, MATCH($C3434, Ingredients!$B$11:$B$310, 0)), "")="", "", IFERROR(INDEX(Ingredients!E$11:E$310, MATCH($C3434, Ingredients!$B$11:$B$310, 0)), "")))</f>
        <v/>
      </c>
      <c r="AJ3434" s="108" t="str">
        <f>IF($C3434="", "", IF(IFERROR(INDEX(Ingredients!F$11:F$310, MATCH($C3434, Ingredients!$B$11:$B$310, 0)), "")="", "", IFERROR(INDEX(Ingredients!F$11:F$310, MATCH($C3434, Ingredients!$B$11:$B$310, 0)), "")))</f>
        <v/>
      </c>
      <c r="AK3434" s="106" t="str">
        <f>IF($C3434="", "", IF(IFERROR(INDEX(Ingredients!G$11:G$310, MATCH($C3434, Ingredients!$B$11:$B$310, 0)), "")="", "", IFERROR(INDEX(Ingredients!G$11:G$310, MATCH($C3434, Ingredients!$B$11:$B$310, 0)), "")))</f>
        <v/>
      </c>
      <c r="AL3434" s="79" t="str">
        <f>IF($C3434="", "", IF(IFERROR(INDEX(Ingredients!H$11:H$310, MATCH($C3434, Ingredients!$B$11:$B$310, 0)), "")="", "", IFERROR(INDEX(Ingredients!H$11:H$310, MATCH($C3434, Ingredients!$B$11:$B$310, 0)), "")))</f>
        <v/>
      </c>
      <c r="AN3434" s="83" t="str">
        <f t="shared" si="800"/>
        <v/>
      </c>
      <c r="AP3434" s="114" t="str">
        <f t="shared" si="810"/>
        <v/>
      </c>
      <c r="AR3434" s="117" t="str">
        <f>IF($C3434="", "", IF(IFERROR(INDEX(Ingredients!$AI$11:$AI$310, MATCH($C3434, Ingredients!$B$11:$B$310, 0)), "")="", "", IFERROR(INDEX(Ingredients!$AI$11:$AI$310, MATCH($C3434, Ingredients!$B$11:$B$310, 0)), "")))</f>
        <v/>
      </c>
      <c r="AT3434" s="120" t="str">
        <f t="shared" si="811"/>
        <v/>
      </c>
      <c r="AV3434" s="90" t="str">
        <f t="shared" si="801"/>
        <v/>
      </c>
      <c r="AX3434" s="90" t="str">
        <f>IF($AV3434="", "", COUNTIF($AV$11:$AV$5010, "&lt;"&amp;$AV3434)+1+COUNTIF($AV$11:$AV3434, $AV3434)-1)</f>
        <v/>
      </c>
      <c r="AZ3434" s="111" t="str">
        <f>IF($B3434="", "", SUMIF('Shopping List'!$AV$11:$AV$25, $B3434, 'Shopping List'!$BN$11:$BN$25))</f>
        <v/>
      </c>
      <c r="BB3434" s="117" t="str">
        <f t="shared" si="812"/>
        <v/>
      </c>
    </row>
    <row r="3435" spans="1:54" x14ac:dyDescent="0.25">
      <c r="A3435" s="4"/>
      <c r="B3435" s="37"/>
      <c r="C3435" s="124"/>
      <c r="D3435" s="39"/>
      <c r="E3435" s="125"/>
      <c r="F3435" s="48"/>
      <c r="G3435" s="4"/>
      <c r="H3435" s="4"/>
      <c r="I3435" s="95" t="str">
        <f>IF($C3435="", "", IF(IFERROR(INDEX(Ingredients!$C$11:$C$310, MATCH($C3435, Ingredients!$B$11:$B$310, 0)), "")="", "", IFERROR(INDEX(Ingredients!$C$11:$C$310, MATCH($C3435, Ingredients!$B$11:$B$310, 0)), "")))</f>
        <v/>
      </c>
      <c r="J3435" s="73" t="str">
        <f>IF($B3435="", "", IF(IFERROR(INDEX(Meals!$C$11:$C$260, MATCH($B3435, Meals!$B$11:$B$260, 0)), "")="", "", IFERROR(INDEX(Meals!$C$11:$C$260, MATCH($B3435, Meals!$B$11:$B$260, 0)), "")))</f>
        <v/>
      </c>
      <c r="K3435" s="4"/>
      <c r="L3435" s="72" t="str">
        <f t="shared" si="802"/>
        <v/>
      </c>
      <c r="M3435" s="73" t="str">
        <f t="shared" si="803"/>
        <v/>
      </c>
      <c r="N3435" s="4"/>
      <c r="O3435" s="78" t="str">
        <f t="shared" si="804"/>
        <v/>
      </c>
      <c r="P3435" s="79" t="str">
        <f t="shared" si="805"/>
        <v/>
      </c>
      <c r="Q3435" s="4"/>
      <c r="R3435" s="90" t="str">
        <f t="shared" si="806"/>
        <v/>
      </c>
      <c r="S3435" s="4"/>
      <c r="Y3435" s="18" t="str">
        <f t="shared" si="807"/>
        <v/>
      </c>
      <c r="AA3435" s="18" t="str">
        <f t="shared" si="798"/>
        <v/>
      </c>
      <c r="AB3435" s="18" t="str">
        <f t="shared" si="799"/>
        <v/>
      </c>
      <c r="AC3435" s="18" t="str">
        <f t="shared" si="808"/>
        <v/>
      </c>
      <c r="AD3435" s="18" t="str">
        <f t="shared" si="808"/>
        <v/>
      </c>
      <c r="AE3435" s="18" t="str">
        <f t="shared" si="809"/>
        <v/>
      </c>
      <c r="AG3435" s="95" t="str">
        <f>IF($C3435="", "", IF(IFERROR(INDEX(Ingredients!C$11:C$310, MATCH($C3435, Ingredients!$B$11:$B$310, 0)), "")="", "", IFERROR(INDEX(Ingredients!C$11:C$310, MATCH($C3435, Ingredients!$B$11:$B$310, 0)), "")))</f>
        <v/>
      </c>
      <c r="AH3435" s="105" t="str">
        <f>IF($C3435="", "", IF(IFERROR(INDEX(Ingredients!D$11:D$310, MATCH($C3435, Ingredients!$B$11:$B$310, 0)), "")="", "", IFERROR(INDEX(Ingredients!D$11:D$310, MATCH($C3435, Ingredients!$B$11:$B$310, 0)), "")))</f>
        <v/>
      </c>
      <c r="AI3435" s="106" t="str">
        <f>IF($C3435="", "", IF(IFERROR(INDEX(Ingredients!E$11:E$310, MATCH($C3435, Ingredients!$B$11:$B$310, 0)), "")="", "", IFERROR(INDEX(Ingredients!E$11:E$310, MATCH($C3435, Ingredients!$B$11:$B$310, 0)), "")))</f>
        <v/>
      </c>
      <c r="AJ3435" s="108" t="str">
        <f>IF($C3435="", "", IF(IFERROR(INDEX(Ingredients!F$11:F$310, MATCH($C3435, Ingredients!$B$11:$B$310, 0)), "")="", "", IFERROR(INDEX(Ingredients!F$11:F$310, MATCH($C3435, Ingredients!$B$11:$B$310, 0)), "")))</f>
        <v/>
      </c>
      <c r="AK3435" s="106" t="str">
        <f>IF($C3435="", "", IF(IFERROR(INDEX(Ingredients!G$11:G$310, MATCH($C3435, Ingredients!$B$11:$B$310, 0)), "")="", "", IFERROR(INDEX(Ingredients!G$11:G$310, MATCH($C3435, Ingredients!$B$11:$B$310, 0)), "")))</f>
        <v/>
      </c>
      <c r="AL3435" s="79" t="str">
        <f>IF($C3435="", "", IF(IFERROR(INDEX(Ingredients!H$11:H$310, MATCH($C3435, Ingredients!$B$11:$B$310, 0)), "")="", "", IFERROR(INDEX(Ingredients!H$11:H$310, MATCH($C3435, Ingredients!$B$11:$B$310, 0)), "")))</f>
        <v/>
      </c>
      <c r="AN3435" s="83" t="str">
        <f t="shared" si="800"/>
        <v/>
      </c>
      <c r="AP3435" s="114" t="str">
        <f t="shared" si="810"/>
        <v/>
      </c>
      <c r="AR3435" s="117" t="str">
        <f>IF($C3435="", "", IF(IFERROR(INDEX(Ingredients!$AI$11:$AI$310, MATCH($C3435, Ingredients!$B$11:$B$310, 0)), "")="", "", IFERROR(INDEX(Ingredients!$AI$11:$AI$310, MATCH($C3435, Ingredients!$B$11:$B$310, 0)), "")))</f>
        <v/>
      </c>
      <c r="AT3435" s="120" t="str">
        <f t="shared" si="811"/>
        <v/>
      </c>
      <c r="AV3435" s="90" t="str">
        <f t="shared" si="801"/>
        <v/>
      </c>
      <c r="AX3435" s="90" t="str">
        <f>IF($AV3435="", "", COUNTIF($AV$11:$AV$5010, "&lt;"&amp;$AV3435)+1+COUNTIF($AV$11:$AV3435, $AV3435)-1)</f>
        <v/>
      </c>
      <c r="AZ3435" s="111" t="str">
        <f>IF($B3435="", "", SUMIF('Shopping List'!$AV$11:$AV$25, $B3435, 'Shopping List'!$BN$11:$BN$25))</f>
        <v/>
      </c>
      <c r="BB3435" s="117" t="str">
        <f t="shared" si="812"/>
        <v/>
      </c>
    </row>
    <row r="3436" spans="1:54" x14ac:dyDescent="0.25">
      <c r="A3436" s="4"/>
      <c r="B3436" s="37"/>
      <c r="C3436" s="124"/>
      <c r="D3436" s="39"/>
      <c r="E3436" s="125"/>
      <c r="F3436" s="48"/>
      <c r="G3436" s="4"/>
      <c r="H3436" s="4"/>
      <c r="I3436" s="95" t="str">
        <f>IF($C3436="", "", IF(IFERROR(INDEX(Ingredients!$C$11:$C$310, MATCH($C3436, Ingredients!$B$11:$B$310, 0)), "")="", "", IFERROR(INDEX(Ingredients!$C$11:$C$310, MATCH($C3436, Ingredients!$B$11:$B$310, 0)), "")))</f>
        <v/>
      </c>
      <c r="J3436" s="73" t="str">
        <f>IF($B3436="", "", IF(IFERROR(INDEX(Meals!$C$11:$C$260, MATCH($B3436, Meals!$B$11:$B$260, 0)), "")="", "", IFERROR(INDEX(Meals!$C$11:$C$260, MATCH($B3436, Meals!$B$11:$B$260, 0)), "")))</f>
        <v/>
      </c>
      <c r="K3436" s="4"/>
      <c r="L3436" s="72" t="str">
        <f t="shared" si="802"/>
        <v/>
      </c>
      <c r="M3436" s="73" t="str">
        <f t="shared" si="803"/>
        <v/>
      </c>
      <c r="N3436" s="4"/>
      <c r="O3436" s="78" t="str">
        <f t="shared" si="804"/>
        <v/>
      </c>
      <c r="P3436" s="79" t="str">
        <f t="shared" si="805"/>
        <v/>
      </c>
      <c r="Q3436" s="4"/>
      <c r="R3436" s="90" t="str">
        <f t="shared" si="806"/>
        <v/>
      </c>
      <c r="S3436" s="4"/>
      <c r="Y3436" s="18" t="str">
        <f t="shared" si="807"/>
        <v/>
      </c>
      <c r="AA3436" s="18" t="str">
        <f t="shared" si="798"/>
        <v/>
      </c>
      <c r="AB3436" s="18" t="str">
        <f t="shared" si="799"/>
        <v/>
      </c>
      <c r="AC3436" s="18" t="str">
        <f t="shared" si="808"/>
        <v/>
      </c>
      <c r="AD3436" s="18" t="str">
        <f t="shared" si="808"/>
        <v/>
      </c>
      <c r="AE3436" s="18" t="str">
        <f t="shared" si="809"/>
        <v/>
      </c>
      <c r="AG3436" s="95" t="str">
        <f>IF($C3436="", "", IF(IFERROR(INDEX(Ingredients!C$11:C$310, MATCH($C3436, Ingredients!$B$11:$B$310, 0)), "")="", "", IFERROR(INDEX(Ingredients!C$11:C$310, MATCH($C3436, Ingredients!$B$11:$B$310, 0)), "")))</f>
        <v/>
      </c>
      <c r="AH3436" s="105" t="str">
        <f>IF($C3436="", "", IF(IFERROR(INDEX(Ingredients!D$11:D$310, MATCH($C3436, Ingredients!$B$11:$B$310, 0)), "")="", "", IFERROR(INDEX(Ingredients!D$11:D$310, MATCH($C3436, Ingredients!$B$11:$B$310, 0)), "")))</f>
        <v/>
      </c>
      <c r="AI3436" s="106" t="str">
        <f>IF($C3436="", "", IF(IFERROR(INDEX(Ingredients!E$11:E$310, MATCH($C3436, Ingredients!$B$11:$B$310, 0)), "")="", "", IFERROR(INDEX(Ingredients!E$11:E$310, MATCH($C3436, Ingredients!$B$11:$B$310, 0)), "")))</f>
        <v/>
      </c>
      <c r="AJ3436" s="108" t="str">
        <f>IF($C3436="", "", IF(IFERROR(INDEX(Ingredients!F$11:F$310, MATCH($C3436, Ingredients!$B$11:$B$310, 0)), "")="", "", IFERROR(INDEX(Ingredients!F$11:F$310, MATCH($C3436, Ingredients!$B$11:$B$310, 0)), "")))</f>
        <v/>
      </c>
      <c r="AK3436" s="106" t="str">
        <f>IF($C3436="", "", IF(IFERROR(INDEX(Ingredients!G$11:G$310, MATCH($C3436, Ingredients!$B$11:$B$310, 0)), "")="", "", IFERROR(INDEX(Ingredients!G$11:G$310, MATCH($C3436, Ingredients!$B$11:$B$310, 0)), "")))</f>
        <v/>
      </c>
      <c r="AL3436" s="79" t="str">
        <f>IF($C3436="", "", IF(IFERROR(INDEX(Ingredients!H$11:H$310, MATCH($C3436, Ingredients!$B$11:$B$310, 0)), "")="", "", IFERROR(INDEX(Ingredients!H$11:H$310, MATCH($C3436, Ingredients!$B$11:$B$310, 0)), "")))</f>
        <v/>
      </c>
      <c r="AN3436" s="83" t="str">
        <f t="shared" si="800"/>
        <v/>
      </c>
      <c r="AP3436" s="114" t="str">
        <f t="shared" si="810"/>
        <v/>
      </c>
      <c r="AR3436" s="117" t="str">
        <f>IF($C3436="", "", IF(IFERROR(INDEX(Ingredients!$AI$11:$AI$310, MATCH($C3436, Ingredients!$B$11:$B$310, 0)), "")="", "", IFERROR(INDEX(Ingredients!$AI$11:$AI$310, MATCH($C3436, Ingredients!$B$11:$B$310, 0)), "")))</f>
        <v/>
      </c>
      <c r="AT3436" s="120" t="str">
        <f t="shared" si="811"/>
        <v/>
      </c>
      <c r="AV3436" s="90" t="str">
        <f t="shared" si="801"/>
        <v/>
      </c>
      <c r="AX3436" s="90" t="str">
        <f>IF($AV3436="", "", COUNTIF($AV$11:$AV$5010, "&lt;"&amp;$AV3436)+1+COUNTIF($AV$11:$AV3436, $AV3436)-1)</f>
        <v/>
      </c>
      <c r="AZ3436" s="111" t="str">
        <f>IF($B3436="", "", SUMIF('Shopping List'!$AV$11:$AV$25, $B3436, 'Shopping List'!$BN$11:$BN$25))</f>
        <v/>
      </c>
      <c r="BB3436" s="117" t="str">
        <f t="shared" si="812"/>
        <v/>
      </c>
    </row>
    <row r="3437" spans="1:54" x14ac:dyDescent="0.25">
      <c r="A3437" s="4"/>
      <c r="B3437" s="37"/>
      <c r="C3437" s="124"/>
      <c r="D3437" s="39"/>
      <c r="E3437" s="125"/>
      <c r="F3437" s="48"/>
      <c r="G3437" s="4"/>
      <c r="H3437" s="4"/>
      <c r="I3437" s="95" t="str">
        <f>IF($C3437="", "", IF(IFERROR(INDEX(Ingredients!$C$11:$C$310, MATCH($C3437, Ingredients!$B$11:$B$310, 0)), "")="", "", IFERROR(INDEX(Ingredients!$C$11:$C$310, MATCH($C3437, Ingredients!$B$11:$B$310, 0)), "")))</f>
        <v/>
      </c>
      <c r="J3437" s="73" t="str">
        <f>IF($B3437="", "", IF(IFERROR(INDEX(Meals!$C$11:$C$260, MATCH($B3437, Meals!$B$11:$B$260, 0)), "")="", "", IFERROR(INDEX(Meals!$C$11:$C$260, MATCH($B3437, Meals!$B$11:$B$260, 0)), "")))</f>
        <v/>
      </c>
      <c r="K3437" s="4"/>
      <c r="L3437" s="72" t="str">
        <f t="shared" si="802"/>
        <v/>
      </c>
      <c r="M3437" s="73" t="str">
        <f t="shared" si="803"/>
        <v/>
      </c>
      <c r="N3437" s="4"/>
      <c r="O3437" s="78" t="str">
        <f t="shared" si="804"/>
        <v/>
      </c>
      <c r="P3437" s="79" t="str">
        <f t="shared" si="805"/>
        <v/>
      </c>
      <c r="Q3437" s="4"/>
      <c r="R3437" s="90" t="str">
        <f t="shared" si="806"/>
        <v/>
      </c>
      <c r="S3437" s="4"/>
      <c r="Y3437" s="18" t="str">
        <f t="shared" si="807"/>
        <v/>
      </c>
      <c r="AA3437" s="18" t="str">
        <f t="shared" si="798"/>
        <v/>
      </c>
      <c r="AB3437" s="18" t="str">
        <f t="shared" si="799"/>
        <v/>
      </c>
      <c r="AC3437" s="18" t="str">
        <f t="shared" si="808"/>
        <v/>
      </c>
      <c r="AD3437" s="18" t="str">
        <f t="shared" si="808"/>
        <v/>
      </c>
      <c r="AE3437" s="18" t="str">
        <f t="shared" si="809"/>
        <v/>
      </c>
      <c r="AG3437" s="95" t="str">
        <f>IF($C3437="", "", IF(IFERROR(INDEX(Ingredients!C$11:C$310, MATCH($C3437, Ingredients!$B$11:$B$310, 0)), "")="", "", IFERROR(INDEX(Ingredients!C$11:C$310, MATCH($C3437, Ingredients!$B$11:$B$310, 0)), "")))</f>
        <v/>
      </c>
      <c r="AH3437" s="105" t="str">
        <f>IF($C3437="", "", IF(IFERROR(INDEX(Ingredients!D$11:D$310, MATCH($C3437, Ingredients!$B$11:$B$310, 0)), "")="", "", IFERROR(INDEX(Ingredients!D$11:D$310, MATCH($C3437, Ingredients!$B$11:$B$310, 0)), "")))</f>
        <v/>
      </c>
      <c r="AI3437" s="106" t="str">
        <f>IF($C3437="", "", IF(IFERROR(INDEX(Ingredients!E$11:E$310, MATCH($C3437, Ingredients!$B$11:$B$310, 0)), "")="", "", IFERROR(INDEX(Ingredients!E$11:E$310, MATCH($C3437, Ingredients!$B$11:$B$310, 0)), "")))</f>
        <v/>
      </c>
      <c r="AJ3437" s="108" t="str">
        <f>IF($C3437="", "", IF(IFERROR(INDEX(Ingredients!F$11:F$310, MATCH($C3437, Ingredients!$B$11:$B$310, 0)), "")="", "", IFERROR(INDEX(Ingredients!F$11:F$310, MATCH($C3437, Ingredients!$B$11:$B$310, 0)), "")))</f>
        <v/>
      </c>
      <c r="AK3437" s="106" t="str">
        <f>IF($C3437="", "", IF(IFERROR(INDEX(Ingredients!G$11:G$310, MATCH($C3437, Ingredients!$B$11:$B$310, 0)), "")="", "", IFERROR(INDEX(Ingredients!G$11:G$310, MATCH($C3437, Ingredients!$B$11:$B$310, 0)), "")))</f>
        <v/>
      </c>
      <c r="AL3437" s="79" t="str">
        <f>IF($C3437="", "", IF(IFERROR(INDEX(Ingredients!H$11:H$310, MATCH($C3437, Ingredients!$B$11:$B$310, 0)), "")="", "", IFERROR(INDEX(Ingredients!H$11:H$310, MATCH($C3437, Ingredients!$B$11:$B$310, 0)), "")))</f>
        <v/>
      </c>
      <c r="AN3437" s="83" t="str">
        <f t="shared" si="800"/>
        <v/>
      </c>
      <c r="AP3437" s="114" t="str">
        <f t="shared" si="810"/>
        <v/>
      </c>
      <c r="AR3437" s="117" t="str">
        <f>IF($C3437="", "", IF(IFERROR(INDEX(Ingredients!$AI$11:$AI$310, MATCH($C3437, Ingredients!$B$11:$B$310, 0)), "")="", "", IFERROR(INDEX(Ingredients!$AI$11:$AI$310, MATCH($C3437, Ingredients!$B$11:$B$310, 0)), "")))</f>
        <v/>
      </c>
      <c r="AT3437" s="120" t="str">
        <f t="shared" si="811"/>
        <v/>
      </c>
      <c r="AV3437" s="90" t="str">
        <f t="shared" si="801"/>
        <v/>
      </c>
      <c r="AX3437" s="90" t="str">
        <f>IF($AV3437="", "", COUNTIF($AV$11:$AV$5010, "&lt;"&amp;$AV3437)+1+COUNTIF($AV$11:$AV3437, $AV3437)-1)</f>
        <v/>
      </c>
      <c r="AZ3437" s="111" t="str">
        <f>IF($B3437="", "", SUMIF('Shopping List'!$AV$11:$AV$25, $B3437, 'Shopping List'!$BN$11:$BN$25))</f>
        <v/>
      </c>
      <c r="BB3437" s="117" t="str">
        <f t="shared" si="812"/>
        <v/>
      </c>
    </row>
    <row r="3438" spans="1:54" x14ac:dyDescent="0.25">
      <c r="A3438" s="4"/>
      <c r="B3438" s="37"/>
      <c r="C3438" s="124"/>
      <c r="D3438" s="39"/>
      <c r="E3438" s="125"/>
      <c r="F3438" s="48"/>
      <c r="G3438" s="4"/>
      <c r="H3438" s="4"/>
      <c r="I3438" s="95" t="str">
        <f>IF($C3438="", "", IF(IFERROR(INDEX(Ingredients!$C$11:$C$310, MATCH($C3438, Ingredients!$B$11:$B$310, 0)), "")="", "", IFERROR(INDEX(Ingredients!$C$11:$C$310, MATCH($C3438, Ingredients!$B$11:$B$310, 0)), "")))</f>
        <v/>
      </c>
      <c r="J3438" s="73" t="str">
        <f>IF($B3438="", "", IF(IFERROR(INDEX(Meals!$C$11:$C$260, MATCH($B3438, Meals!$B$11:$B$260, 0)), "")="", "", IFERROR(INDEX(Meals!$C$11:$C$260, MATCH($B3438, Meals!$B$11:$B$260, 0)), "")))</f>
        <v/>
      </c>
      <c r="K3438" s="4"/>
      <c r="L3438" s="72" t="str">
        <f t="shared" si="802"/>
        <v/>
      </c>
      <c r="M3438" s="73" t="str">
        <f t="shared" si="803"/>
        <v/>
      </c>
      <c r="N3438" s="4"/>
      <c r="O3438" s="78" t="str">
        <f t="shared" si="804"/>
        <v/>
      </c>
      <c r="P3438" s="79" t="str">
        <f t="shared" si="805"/>
        <v/>
      </c>
      <c r="Q3438" s="4"/>
      <c r="R3438" s="90" t="str">
        <f t="shared" si="806"/>
        <v/>
      </c>
      <c r="S3438" s="4"/>
      <c r="Y3438" s="18" t="str">
        <f t="shared" si="807"/>
        <v/>
      </c>
      <c r="AA3438" s="18" t="str">
        <f t="shared" si="798"/>
        <v/>
      </c>
      <c r="AB3438" s="18" t="str">
        <f t="shared" si="799"/>
        <v/>
      </c>
      <c r="AC3438" s="18" t="str">
        <f t="shared" si="808"/>
        <v/>
      </c>
      <c r="AD3438" s="18" t="str">
        <f t="shared" si="808"/>
        <v/>
      </c>
      <c r="AE3438" s="18" t="str">
        <f t="shared" si="809"/>
        <v/>
      </c>
      <c r="AG3438" s="95" t="str">
        <f>IF($C3438="", "", IF(IFERROR(INDEX(Ingredients!C$11:C$310, MATCH($C3438, Ingredients!$B$11:$B$310, 0)), "")="", "", IFERROR(INDEX(Ingredients!C$11:C$310, MATCH($C3438, Ingredients!$B$11:$B$310, 0)), "")))</f>
        <v/>
      </c>
      <c r="AH3438" s="105" t="str">
        <f>IF($C3438="", "", IF(IFERROR(INDEX(Ingredients!D$11:D$310, MATCH($C3438, Ingredients!$B$11:$B$310, 0)), "")="", "", IFERROR(INDEX(Ingredients!D$11:D$310, MATCH($C3438, Ingredients!$B$11:$B$310, 0)), "")))</f>
        <v/>
      </c>
      <c r="AI3438" s="106" t="str">
        <f>IF($C3438="", "", IF(IFERROR(INDEX(Ingredients!E$11:E$310, MATCH($C3438, Ingredients!$B$11:$B$310, 0)), "")="", "", IFERROR(INDEX(Ingredients!E$11:E$310, MATCH($C3438, Ingredients!$B$11:$B$310, 0)), "")))</f>
        <v/>
      </c>
      <c r="AJ3438" s="108" t="str">
        <f>IF($C3438="", "", IF(IFERROR(INDEX(Ingredients!F$11:F$310, MATCH($C3438, Ingredients!$B$11:$B$310, 0)), "")="", "", IFERROR(INDEX(Ingredients!F$11:F$310, MATCH($C3438, Ingredients!$B$11:$B$310, 0)), "")))</f>
        <v/>
      </c>
      <c r="AK3438" s="106" t="str">
        <f>IF($C3438="", "", IF(IFERROR(INDEX(Ingredients!G$11:G$310, MATCH($C3438, Ingredients!$B$11:$B$310, 0)), "")="", "", IFERROR(INDEX(Ingredients!G$11:G$310, MATCH($C3438, Ingredients!$B$11:$B$310, 0)), "")))</f>
        <v/>
      </c>
      <c r="AL3438" s="79" t="str">
        <f>IF($C3438="", "", IF(IFERROR(INDEX(Ingredients!H$11:H$310, MATCH($C3438, Ingredients!$B$11:$B$310, 0)), "")="", "", IFERROR(INDEX(Ingredients!H$11:H$310, MATCH($C3438, Ingredients!$B$11:$B$310, 0)), "")))</f>
        <v/>
      </c>
      <c r="AN3438" s="83" t="str">
        <f t="shared" si="800"/>
        <v/>
      </c>
      <c r="AP3438" s="114" t="str">
        <f t="shared" si="810"/>
        <v/>
      </c>
      <c r="AR3438" s="117" t="str">
        <f>IF($C3438="", "", IF(IFERROR(INDEX(Ingredients!$AI$11:$AI$310, MATCH($C3438, Ingredients!$B$11:$B$310, 0)), "")="", "", IFERROR(INDEX(Ingredients!$AI$11:$AI$310, MATCH($C3438, Ingredients!$B$11:$B$310, 0)), "")))</f>
        <v/>
      </c>
      <c r="AT3438" s="120" t="str">
        <f t="shared" si="811"/>
        <v/>
      </c>
      <c r="AV3438" s="90" t="str">
        <f t="shared" si="801"/>
        <v/>
      </c>
      <c r="AX3438" s="90" t="str">
        <f>IF($AV3438="", "", COUNTIF($AV$11:$AV$5010, "&lt;"&amp;$AV3438)+1+COUNTIF($AV$11:$AV3438, $AV3438)-1)</f>
        <v/>
      </c>
      <c r="AZ3438" s="111" t="str">
        <f>IF($B3438="", "", SUMIF('Shopping List'!$AV$11:$AV$25, $B3438, 'Shopping List'!$BN$11:$BN$25))</f>
        <v/>
      </c>
      <c r="BB3438" s="117" t="str">
        <f t="shared" si="812"/>
        <v/>
      </c>
    </row>
    <row r="3439" spans="1:54" x14ac:dyDescent="0.25">
      <c r="A3439" s="4"/>
      <c r="B3439" s="37"/>
      <c r="C3439" s="124"/>
      <c r="D3439" s="39"/>
      <c r="E3439" s="125"/>
      <c r="F3439" s="48"/>
      <c r="G3439" s="4"/>
      <c r="H3439" s="4"/>
      <c r="I3439" s="95" t="str">
        <f>IF($C3439="", "", IF(IFERROR(INDEX(Ingredients!$C$11:$C$310, MATCH($C3439, Ingredients!$B$11:$B$310, 0)), "")="", "", IFERROR(INDEX(Ingredients!$C$11:$C$310, MATCH($C3439, Ingredients!$B$11:$B$310, 0)), "")))</f>
        <v/>
      </c>
      <c r="J3439" s="73" t="str">
        <f>IF($B3439="", "", IF(IFERROR(INDEX(Meals!$C$11:$C$260, MATCH($B3439, Meals!$B$11:$B$260, 0)), "")="", "", IFERROR(INDEX(Meals!$C$11:$C$260, MATCH($B3439, Meals!$B$11:$B$260, 0)), "")))</f>
        <v/>
      </c>
      <c r="K3439" s="4"/>
      <c r="L3439" s="72" t="str">
        <f t="shared" si="802"/>
        <v/>
      </c>
      <c r="M3439" s="73" t="str">
        <f t="shared" si="803"/>
        <v/>
      </c>
      <c r="N3439" s="4"/>
      <c r="O3439" s="78" t="str">
        <f t="shared" si="804"/>
        <v/>
      </c>
      <c r="P3439" s="79" t="str">
        <f t="shared" si="805"/>
        <v/>
      </c>
      <c r="Q3439" s="4"/>
      <c r="R3439" s="90" t="str">
        <f t="shared" si="806"/>
        <v/>
      </c>
      <c r="S3439" s="4"/>
      <c r="Y3439" s="18" t="str">
        <f t="shared" si="807"/>
        <v/>
      </c>
      <c r="AA3439" s="18" t="str">
        <f t="shared" si="798"/>
        <v/>
      </c>
      <c r="AB3439" s="18" t="str">
        <f t="shared" si="799"/>
        <v/>
      </c>
      <c r="AC3439" s="18" t="str">
        <f t="shared" si="808"/>
        <v/>
      </c>
      <c r="AD3439" s="18" t="str">
        <f t="shared" si="808"/>
        <v/>
      </c>
      <c r="AE3439" s="18" t="str">
        <f t="shared" si="809"/>
        <v/>
      </c>
      <c r="AG3439" s="95" t="str">
        <f>IF($C3439="", "", IF(IFERROR(INDEX(Ingredients!C$11:C$310, MATCH($C3439, Ingredients!$B$11:$B$310, 0)), "")="", "", IFERROR(INDEX(Ingredients!C$11:C$310, MATCH($C3439, Ingredients!$B$11:$B$310, 0)), "")))</f>
        <v/>
      </c>
      <c r="AH3439" s="105" t="str">
        <f>IF($C3439="", "", IF(IFERROR(INDEX(Ingredients!D$11:D$310, MATCH($C3439, Ingredients!$B$11:$B$310, 0)), "")="", "", IFERROR(INDEX(Ingredients!D$11:D$310, MATCH($C3439, Ingredients!$B$11:$B$310, 0)), "")))</f>
        <v/>
      </c>
      <c r="AI3439" s="106" t="str">
        <f>IF($C3439="", "", IF(IFERROR(INDEX(Ingredients!E$11:E$310, MATCH($C3439, Ingredients!$B$11:$B$310, 0)), "")="", "", IFERROR(INDEX(Ingredients!E$11:E$310, MATCH($C3439, Ingredients!$B$11:$B$310, 0)), "")))</f>
        <v/>
      </c>
      <c r="AJ3439" s="108" t="str">
        <f>IF($C3439="", "", IF(IFERROR(INDEX(Ingredients!F$11:F$310, MATCH($C3439, Ingredients!$B$11:$B$310, 0)), "")="", "", IFERROR(INDEX(Ingredients!F$11:F$310, MATCH($C3439, Ingredients!$B$11:$B$310, 0)), "")))</f>
        <v/>
      </c>
      <c r="AK3439" s="106" t="str">
        <f>IF($C3439="", "", IF(IFERROR(INDEX(Ingredients!G$11:G$310, MATCH($C3439, Ingredients!$B$11:$B$310, 0)), "")="", "", IFERROR(INDEX(Ingredients!G$11:G$310, MATCH($C3439, Ingredients!$B$11:$B$310, 0)), "")))</f>
        <v/>
      </c>
      <c r="AL3439" s="79" t="str">
        <f>IF($C3439="", "", IF(IFERROR(INDEX(Ingredients!H$11:H$310, MATCH($C3439, Ingredients!$B$11:$B$310, 0)), "")="", "", IFERROR(INDEX(Ingredients!H$11:H$310, MATCH($C3439, Ingredients!$B$11:$B$310, 0)), "")))</f>
        <v/>
      </c>
      <c r="AN3439" s="83" t="str">
        <f t="shared" si="800"/>
        <v/>
      </c>
      <c r="AP3439" s="114" t="str">
        <f t="shared" si="810"/>
        <v/>
      </c>
      <c r="AR3439" s="117" t="str">
        <f>IF($C3439="", "", IF(IFERROR(INDEX(Ingredients!$AI$11:$AI$310, MATCH($C3439, Ingredients!$B$11:$B$310, 0)), "")="", "", IFERROR(INDEX(Ingredients!$AI$11:$AI$310, MATCH($C3439, Ingredients!$B$11:$B$310, 0)), "")))</f>
        <v/>
      </c>
      <c r="AT3439" s="120" t="str">
        <f t="shared" si="811"/>
        <v/>
      </c>
      <c r="AV3439" s="90" t="str">
        <f t="shared" si="801"/>
        <v/>
      </c>
      <c r="AX3439" s="90" t="str">
        <f>IF($AV3439="", "", COUNTIF($AV$11:$AV$5010, "&lt;"&amp;$AV3439)+1+COUNTIF($AV$11:$AV3439, $AV3439)-1)</f>
        <v/>
      </c>
      <c r="AZ3439" s="111" t="str">
        <f>IF($B3439="", "", SUMIF('Shopping List'!$AV$11:$AV$25, $B3439, 'Shopping List'!$BN$11:$BN$25))</f>
        <v/>
      </c>
      <c r="BB3439" s="117" t="str">
        <f t="shared" si="812"/>
        <v/>
      </c>
    </row>
    <row r="3440" spans="1:54" x14ac:dyDescent="0.25">
      <c r="A3440" s="4"/>
      <c r="B3440" s="37"/>
      <c r="C3440" s="124"/>
      <c r="D3440" s="39"/>
      <c r="E3440" s="125"/>
      <c r="F3440" s="48"/>
      <c r="G3440" s="4"/>
      <c r="H3440" s="4"/>
      <c r="I3440" s="95" t="str">
        <f>IF($C3440="", "", IF(IFERROR(INDEX(Ingredients!$C$11:$C$310, MATCH($C3440, Ingredients!$B$11:$B$310, 0)), "")="", "", IFERROR(INDEX(Ingredients!$C$11:$C$310, MATCH($C3440, Ingredients!$B$11:$B$310, 0)), "")))</f>
        <v/>
      </c>
      <c r="J3440" s="73" t="str">
        <f>IF($B3440="", "", IF(IFERROR(INDEX(Meals!$C$11:$C$260, MATCH($B3440, Meals!$B$11:$B$260, 0)), "")="", "", IFERROR(INDEX(Meals!$C$11:$C$260, MATCH($B3440, Meals!$B$11:$B$260, 0)), "")))</f>
        <v/>
      </c>
      <c r="K3440" s="4"/>
      <c r="L3440" s="72" t="str">
        <f t="shared" si="802"/>
        <v/>
      </c>
      <c r="M3440" s="73" t="str">
        <f t="shared" si="803"/>
        <v/>
      </c>
      <c r="N3440" s="4"/>
      <c r="O3440" s="78" t="str">
        <f t="shared" si="804"/>
        <v/>
      </c>
      <c r="P3440" s="79" t="str">
        <f t="shared" si="805"/>
        <v/>
      </c>
      <c r="Q3440" s="4"/>
      <c r="R3440" s="90" t="str">
        <f t="shared" si="806"/>
        <v/>
      </c>
      <c r="S3440" s="4"/>
      <c r="Y3440" s="18" t="str">
        <f t="shared" si="807"/>
        <v/>
      </c>
      <c r="AA3440" s="18" t="str">
        <f t="shared" si="798"/>
        <v/>
      </c>
      <c r="AB3440" s="18" t="str">
        <f t="shared" si="799"/>
        <v/>
      </c>
      <c r="AC3440" s="18" t="str">
        <f t="shared" si="808"/>
        <v/>
      </c>
      <c r="AD3440" s="18" t="str">
        <f t="shared" si="808"/>
        <v/>
      </c>
      <c r="AE3440" s="18" t="str">
        <f t="shared" si="809"/>
        <v/>
      </c>
      <c r="AG3440" s="95" t="str">
        <f>IF($C3440="", "", IF(IFERROR(INDEX(Ingredients!C$11:C$310, MATCH($C3440, Ingredients!$B$11:$B$310, 0)), "")="", "", IFERROR(INDEX(Ingredients!C$11:C$310, MATCH($C3440, Ingredients!$B$11:$B$310, 0)), "")))</f>
        <v/>
      </c>
      <c r="AH3440" s="105" t="str">
        <f>IF($C3440="", "", IF(IFERROR(INDEX(Ingredients!D$11:D$310, MATCH($C3440, Ingredients!$B$11:$B$310, 0)), "")="", "", IFERROR(INDEX(Ingredients!D$11:D$310, MATCH($C3440, Ingredients!$B$11:$B$310, 0)), "")))</f>
        <v/>
      </c>
      <c r="AI3440" s="106" t="str">
        <f>IF($C3440="", "", IF(IFERROR(INDEX(Ingredients!E$11:E$310, MATCH($C3440, Ingredients!$B$11:$B$310, 0)), "")="", "", IFERROR(INDEX(Ingredients!E$11:E$310, MATCH($C3440, Ingredients!$B$11:$B$310, 0)), "")))</f>
        <v/>
      </c>
      <c r="AJ3440" s="108" t="str">
        <f>IF($C3440="", "", IF(IFERROR(INDEX(Ingredients!F$11:F$310, MATCH($C3440, Ingredients!$B$11:$B$310, 0)), "")="", "", IFERROR(INDEX(Ingredients!F$11:F$310, MATCH($C3440, Ingredients!$B$11:$B$310, 0)), "")))</f>
        <v/>
      </c>
      <c r="AK3440" s="106" t="str">
        <f>IF($C3440="", "", IF(IFERROR(INDEX(Ingredients!G$11:G$310, MATCH($C3440, Ingredients!$B$11:$B$310, 0)), "")="", "", IFERROR(INDEX(Ingredients!G$11:G$310, MATCH($C3440, Ingredients!$B$11:$B$310, 0)), "")))</f>
        <v/>
      </c>
      <c r="AL3440" s="79" t="str">
        <f>IF($C3440="", "", IF(IFERROR(INDEX(Ingredients!H$11:H$310, MATCH($C3440, Ingredients!$B$11:$B$310, 0)), "")="", "", IFERROR(INDEX(Ingredients!H$11:H$310, MATCH($C3440, Ingredients!$B$11:$B$310, 0)), "")))</f>
        <v/>
      </c>
      <c r="AN3440" s="83" t="str">
        <f t="shared" si="800"/>
        <v/>
      </c>
      <c r="AP3440" s="114" t="str">
        <f t="shared" si="810"/>
        <v/>
      </c>
      <c r="AR3440" s="117" t="str">
        <f>IF($C3440="", "", IF(IFERROR(INDEX(Ingredients!$AI$11:$AI$310, MATCH($C3440, Ingredients!$B$11:$B$310, 0)), "")="", "", IFERROR(INDEX(Ingredients!$AI$11:$AI$310, MATCH($C3440, Ingredients!$B$11:$B$310, 0)), "")))</f>
        <v/>
      </c>
      <c r="AT3440" s="120" t="str">
        <f t="shared" si="811"/>
        <v/>
      </c>
      <c r="AV3440" s="90" t="str">
        <f t="shared" si="801"/>
        <v/>
      </c>
      <c r="AX3440" s="90" t="str">
        <f>IF($AV3440="", "", COUNTIF($AV$11:$AV$5010, "&lt;"&amp;$AV3440)+1+COUNTIF($AV$11:$AV3440, $AV3440)-1)</f>
        <v/>
      </c>
      <c r="AZ3440" s="111" t="str">
        <f>IF($B3440="", "", SUMIF('Shopping List'!$AV$11:$AV$25, $B3440, 'Shopping List'!$BN$11:$BN$25))</f>
        <v/>
      </c>
      <c r="BB3440" s="117" t="str">
        <f t="shared" si="812"/>
        <v/>
      </c>
    </row>
    <row r="3441" spans="1:54" x14ac:dyDescent="0.25">
      <c r="A3441" s="4"/>
      <c r="B3441" s="37"/>
      <c r="C3441" s="124"/>
      <c r="D3441" s="39"/>
      <c r="E3441" s="125"/>
      <c r="F3441" s="48"/>
      <c r="G3441" s="4"/>
      <c r="H3441" s="4"/>
      <c r="I3441" s="95" t="str">
        <f>IF($C3441="", "", IF(IFERROR(INDEX(Ingredients!$C$11:$C$310, MATCH($C3441, Ingredients!$B$11:$B$310, 0)), "")="", "", IFERROR(INDEX(Ingredients!$C$11:$C$310, MATCH($C3441, Ingredients!$B$11:$B$310, 0)), "")))</f>
        <v/>
      </c>
      <c r="J3441" s="73" t="str">
        <f>IF($B3441="", "", IF(IFERROR(INDEX(Meals!$C$11:$C$260, MATCH($B3441, Meals!$B$11:$B$260, 0)), "")="", "", IFERROR(INDEX(Meals!$C$11:$C$260, MATCH($B3441, Meals!$B$11:$B$260, 0)), "")))</f>
        <v/>
      </c>
      <c r="K3441" s="4"/>
      <c r="L3441" s="72" t="str">
        <f t="shared" si="802"/>
        <v/>
      </c>
      <c r="M3441" s="73" t="str">
        <f t="shared" si="803"/>
        <v/>
      </c>
      <c r="N3441" s="4"/>
      <c r="O3441" s="78" t="str">
        <f t="shared" si="804"/>
        <v/>
      </c>
      <c r="P3441" s="79" t="str">
        <f t="shared" si="805"/>
        <v/>
      </c>
      <c r="Q3441" s="4"/>
      <c r="R3441" s="90" t="str">
        <f t="shared" si="806"/>
        <v/>
      </c>
      <c r="S3441" s="4"/>
      <c r="Y3441" s="18" t="str">
        <f t="shared" si="807"/>
        <v/>
      </c>
      <c r="AA3441" s="18" t="str">
        <f t="shared" si="798"/>
        <v/>
      </c>
      <c r="AB3441" s="18" t="str">
        <f t="shared" si="799"/>
        <v/>
      </c>
      <c r="AC3441" s="18" t="str">
        <f t="shared" si="808"/>
        <v/>
      </c>
      <c r="AD3441" s="18" t="str">
        <f t="shared" si="808"/>
        <v/>
      </c>
      <c r="AE3441" s="18" t="str">
        <f t="shared" si="809"/>
        <v/>
      </c>
      <c r="AG3441" s="95" t="str">
        <f>IF($C3441="", "", IF(IFERROR(INDEX(Ingredients!C$11:C$310, MATCH($C3441, Ingredients!$B$11:$B$310, 0)), "")="", "", IFERROR(INDEX(Ingredients!C$11:C$310, MATCH($C3441, Ingredients!$B$11:$B$310, 0)), "")))</f>
        <v/>
      </c>
      <c r="AH3441" s="105" t="str">
        <f>IF($C3441="", "", IF(IFERROR(INDEX(Ingredients!D$11:D$310, MATCH($C3441, Ingredients!$B$11:$B$310, 0)), "")="", "", IFERROR(INDEX(Ingredients!D$11:D$310, MATCH($C3441, Ingredients!$B$11:$B$310, 0)), "")))</f>
        <v/>
      </c>
      <c r="AI3441" s="106" t="str">
        <f>IF($C3441="", "", IF(IFERROR(INDEX(Ingredients!E$11:E$310, MATCH($C3441, Ingredients!$B$11:$B$310, 0)), "")="", "", IFERROR(INDEX(Ingredients!E$11:E$310, MATCH($C3441, Ingredients!$B$11:$B$310, 0)), "")))</f>
        <v/>
      </c>
      <c r="AJ3441" s="108" t="str">
        <f>IF($C3441="", "", IF(IFERROR(INDEX(Ingredients!F$11:F$310, MATCH($C3441, Ingredients!$B$11:$B$310, 0)), "")="", "", IFERROR(INDEX(Ingredients!F$11:F$310, MATCH($C3441, Ingredients!$B$11:$B$310, 0)), "")))</f>
        <v/>
      </c>
      <c r="AK3441" s="106" t="str">
        <f>IF($C3441="", "", IF(IFERROR(INDEX(Ingredients!G$11:G$310, MATCH($C3441, Ingredients!$B$11:$B$310, 0)), "")="", "", IFERROR(INDEX(Ingredients!G$11:G$310, MATCH($C3441, Ingredients!$B$11:$B$310, 0)), "")))</f>
        <v/>
      </c>
      <c r="AL3441" s="79" t="str">
        <f>IF($C3441="", "", IF(IFERROR(INDEX(Ingredients!H$11:H$310, MATCH($C3441, Ingredients!$B$11:$B$310, 0)), "")="", "", IFERROR(INDEX(Ingredients!H$11:H$310, MATCH($C3441, Ingredients!$B$11:$B$310, 0)), "")))</f>
        <v/>
      </c>
      <c r="AN3441" s="83" t="str">
        <f t="shared" si="800"/>
        <v/>
      </c>
      <c r="AP3441" s="114" t="str">
        <f t="shared" si="810"/>
        <v/>
      </c>
      <c r="AR3441" s="117" t="str">
        <f>IF($C3441="", "", IF(IFERROR(INDEX(Ingredients!$AI$11:$AI$310, MATCH($C3441, Ingredients!$B$11:$B$310, 0)), "")="", "", IFERROR(INDEX(Ingredients!$AI$11:$AI$310, MATCH($C3441, Ingredients!$B$11:$B$310, 0)), "")))</f>
        <v/>
      </c>
      <c r="AT3441" s="120" t="str">
        <f t="shared" si="811"/>
        <v/>
      </c>
      <c r="AV3441" s="90" t="str">
        <f t="shared" si="801"/>
        <v/>
      </c>
      <c r="AX3441" s="90" t="str">
        <f>IF($AV3441="", "", COUNTIF($AV$11:$AV$5010, "&lt;"&amp;$AV3441)+1+COUNTIF($AV$11:$AV3441, $AV3441)-1)</f>
        <v/>
      </c>
      <c r="AZ3441" s="111" t="str">
        <f>IF($B3441="", "", SUMIF('Shopping List'!$AV$11:$AV$25, $B3441, 'Shopping List'!$BN$11:$BN$25))</f>
        <v/>
      </c>
      <c r="BB3441" s="117" t="str">
        <f t="shared" si="812"/>
        <v/>
      </c>
    </row>
    <row r="3442" spans="1:54" x14ac:dyDescent="0.25">
      <c r="A3442" s="4"/>
      <c r="B3442" s="37"/>
      <c r="C3442" s="124"/>
      <c r="D3442" s="39"/>
      <c r="E3442" s="125"/>
      <c r="F3442" s="48"/>
      <c r="G3442" s="4"/>
      <c r="H3442" s="4"/>
      <c r="I3442" s="95" t="str">
        <f>IF($C3442="", "", IF(IFERROR(INDEX(Ingredients!$C$11:$C$310, MATCH($C3442, Ingredients!$B$11:$B$310, 0)), "")="", "", IFERROR(INDEX(Ingredients!$C$11:$C$310, MATCH($C3442, Ingredients!$B$11:$B$310, 0)), "")))</f>
        <v/>
      </c>
      <c r="J3442" s="73" t="str">
        <f>IF($B3442="", "", IF(IFERROR(INDEX(Meals!$C$11:$C$260, MATCH($B3442, Meals!$B$11:$B$260, 0)), "")="", "", IFERROR(INDEX(Meals!$C$11:$C$260, MATCH($B3442, Meals!$B$11:$B$260, 0)), "")))</f>
        <v/>
      </c>
      <c r="K3442" s="4"/>
      <c r="L3442" s="72" t="str">
        <f t="shared" si="802"/>
        <v/>
      </c>
      <c r="M3442" s="73" t="str">
        <f t="shared" si="803"/>
        <v/>
      </c>
      <c r="N3442" s="4"/>
      <c r="O3442" s="78" t="str">
        <f t="shared" si="804"/>
        <v/>
      </c>
      <c r="P3442" s="79" t="str">
        <f t="shared" si="805"/>
        <v/>
      </c>
      <c r="Q3442" s="4"/>
      <c r="R3442" s="90" t="str">
        <f t="shared" si="806"/>
        <v/>
      </c>
      <c r="S3442" s="4"/>
      <c r="Y3442" s="18" t="str">
        <f t="shared" si="807"/>
        <v/>
      </c>
      <c r="AA3442" s="18" t="str">
        <f t="shared" si="798"/>
        <v/>
      </c>
      <c r="AB3442" s="18" t="str">
        <f t="shared" si="799"/>
        <v/>
      </c>
      <c r="AC3442" s="18" t="str">
        <f t="shared" si="808"/>
        <v/>
      </c>
      <c r="AD3442" s="18" t="str">
        <f t="shared" si="808"/>
        <v/>
      </c>
      <c r="AE3442" s="18" t="str">
        <f t="shared" si="809"/>
        <v/>
      </c>
      <c r="AG3442" s="95" t="str">
        <f>IF($C3442="", "", IF(IFERROR(INDEX(Ingredients!C$11:C$310, MATCH($C3442, Ingredients!$B$11:$B$310, 0)), "")="", "", IFERROR(INDEX(Ingredients!C$11:C$310, MATCH($C3442, Ingredients!$B$11:$B$310, 0)), "")))</f>
        <v/>
      </c>
      <c r="AH3442" s="105" t="str">
        <f>IF($C3442="", "", IF(IFERROR(INDEX(Ingredients!D$11:D$310, MATCH($C3442, Ingredients!$B$11:$B$310, 0)), "")="", "", IFERROR(INDEX(Ingredients!D$11:D$310, MATCH($C3442, Ingredients!$B$11:$B$310, 0)), "")))</f>
        <v/>
      </c>
      <c r="AI3442" s="106" t="str">
        <f>IF($C3442="", "", IF(IFERROR(INDEX(Ingredients!E$11:E$310, MATCH($C3442, Ingredients!$B$11:$B$310, 0)), "")="", "", IFERROR(INDEX(Ingredients!E$11:E$310, MATCH($C3442, Ingredients!$B$11:$B$310, 0)), "")))</f>
        <v/>
      </c>
      <c r="AJ3442" s="108" t="str">
        <f>IF($C3442="", "", IF(IFERROR(INDEX(Ingredients!F$11:F$310, MATCH($C3442, Ingredients!$B$11:$B$310, 0)), "")="", "", IFERROR(INDEX(Ingredients!F$11:F$310, MATCH($C3442, Ingredients!$B$11:$B$310, 0)), "")))</f>
        <v/>
      </c>
      <c r="AK3442" s="106" t="str">
        <f>IF($C3442="", "", IF(IFERROR(INDEX(Ingredients!G$11:G$310, MATCH($C3442, Ingredients!$B$11:$B$310, 0)), "")="", "", IFERROR(INDEX(Ingredients!G$11:G$310, MATCH($C3442, Ingredients!$B$11:$B$310, 0)), "")))</f>
        <v/>
      </c>
      <c r="AL3442" s="79" t="str">
        <f>IF($C3442="", "", IF(IFERROR(INDEX(Ingredients!H$11:H$310, MATCH($C3442, Ingredients!$B$11:$B$310, 0)), "")="", "", IFERROR(INDEX(Ingredients!H$11:H$310, MATCH($C3442, Ingredients!$B$11:$B$310, 0)), "")))</f>
        <v/>
      </c>
      <c r="AN3442" s="83" t="str">
        <f t="shared" si="800"/>
        <v/>
      </c>
      <c r="AP3442" s="114" t="str">
        <f t="shared" si="810"/>
        <v/>
      </c>
      <c r="AR3442" s="117" t="str">
        <f>IF($C3442="", "", IF(IFERROR(INDEX(Ingredients!$AI$11:$AI$310, MATCH($C3442, Ingredients!$B$11:$B$310, 0)), "")="", "", IFERROR(INDEX(Ingredients!$AI$11:$AI$310, MATCH($C3442, Ingredients!$B$11:$B$310, 0)), "")))</f>
        <v/>
      </c>
      <c r="AT3442" s="120" t="str">
        <f t="shared" si="811"/>
        <v/>
      </c>
      <c r="AV3442" s="90" t="str">
        <f t="shared" si="801"/>
        <v/>
      </c>
      <c r="AX3442" s="90" t="str">
        <f>IF($AV3442="", "", COUNTIF($AV$11:$AV$5010, "&lt;"&amp;$AV3442)+1+COUNTIF($AV$11:$AV3442, $AV3442)-1)</f>
        <v/>
      </c>
      <c r="AZ3442" s="111" t="str">
        <f>IF($B3442="", "", SUMIF('Shopping List'!$AV$11:$AV$25, $B3442, 'Shopping List'!$BN$11:$BN$25))</f>
        <v/>
      </c>
      <c r="BB3442" s="117" t="str">
        <f t="shared" si="812"/>
        <v/>
      </c>
    </row>
    <row r="3443" spans="1:54" x14ac:dyDescent="0.25">
      <c r="A3443" s="4"/>
      <c r="B3443" s="37"/>
      <c r="C3443" s="124"/>
      <c r="D3443" s="39"/>
      <c r="E3443" s="125"/>
      <c r="F3443" s="48"/>
      <c r="G3443" s="4"/>
      <c r="H3443" s="4"/>
      <c r="I3443" s="95" t="str">
        <f>IF($C3443="", "", IF(IFERROR(INDEX(Ingredients!$C$11:$C$310, MATCH($C3443, Ingredients!$B$11:$B$310, 0)), "")="", "", IFERROR(INDEX(Ingredients!$C$11:$C$310, MATCH($C3443, Ingredients!$B$11:$B$310, 0)), "")))</f>
        <v/>
      </c>
      <c r="J3443" s="73" t="str">
        <f>IF($B3443="", "", IF(IFERROR(INDEX(Meals!$C$11:$C$260, MATCH($B3443, Meals!$B$11:$B$260, 0)), "")="", "", IFERROR(INDEX(Meals!$C$11:$C$260, MATCH($B3443, Meals!$B$11:$B$260, 0)), "")))</f>
        <v/>
      </c>
      <c r="K3443" s="4"/>
      <c r="L3443" s="72" t="str">
        <f t="shared" si="802"/>
        <v/>
      </c>
      <c r="M3443" s="73" t="str">
        <f t="shared" si="803"/>
        <v/>
      </c>
      <c r="N3443" s="4"/>
      <c r="O3443" s="78" t="str">
        <f t="shared" si="804"/>
        <v/>
      </c>
      <c r="P3443" s="79" t="str">
        <f t="shared" si="805"/>
        <v/>
      </c>
      <c r="Q3443" s="4"/>
      <c r="R3443" s="90" t="str">
        <f t="shared" si="806"/>
        <v/>
      </c>
      <c r="S3443" s="4"/>
      <c r="Y3443" s="18" t="str">
        <f t="shared" si="807"/>
        <v/>
      </c>
      <c r="AA3443" s="18" t="str">
        <f t="shared" si="798"/>
        <v/>
      </c>
      <c r="AB3443" s="18" t="str">
        <f t="shared" si="799"/>
        <v/>
      </c>
      <c r="AC3443" s="18" t="str">
        <f t="shared" si="808"/>
        <v/>
      </c>
      <c r="AD3443" s="18" t="str">
        <f t="shared" si="808"/>
        <v/>
      </c>
      <c r="AE3443" s="18" t="str">
        <f t="shared" si="809"/>
        <v/>
      </c>
      <c r="AG3443" s="95" t="str">
        <f>IF($C3443="", "", IF(IFERROR(INDEX(Ingredients!C$11:C$310, MATCH($C3443, Ingredients!$B$11:$B$310, 0)), "")="", "", IFERROR(INDEX(Ingredients!C$11:C$310, MATCH($C3443, Ingredients!$B$11:$B$310, 0)), "")))</f>
        <v/>
      </c>
      <c r="AH3443" s="105" t="str">
        <f>IF($C3443="", "", IF(IFERROR(INDEX(Ingredients!D$11:D$310, MATCH($C3443, Ingredients!$B$11:$B$310, 0)), "")="", "", IFERROR(INDEX(Ingredients!D$11:D$310, MATCH($C3443, Ingredients!$B$11:$B$310, 0)), "")))</f>
        <v/>
      </c>
      <c r="AI3443" s="106" t="str">
        <f>IF($C3443="", "", IF(IFERROR(INDEX(Ingredients!E$11:E$310, MATCH($C3443, Ingredients!$B$11:$B$310, 0)), "")="", "", IFERROR(INDEX(Ingredients!E$11:E$310, MATCH($C3443, Ingredients!$B$11:$B$310, 0)), "")))</f>
        <v/>
      </c>
      <c r="AJ3443" s="108" t="str">
        <f>IF($C3443="", "", IF(IFERROR(INDEX(Ingredients!F$11:F$310, MATCH($C3443, Ingredients!$B$11:$B$310, 0)), "")="", "", IFERROR(INDEX(Ingredients!F$11:F$310, MATCH($C3443, Ingredients!$B$11:$B$310, 0)), "")))</f>
        <v/>
      </c>
      <c r="AK3443" s="106" t="str">
        <f>IF($C3443="", "", IF(IFERROR(INDEX(Ingredients!G$11:G$310, MATCH($C3443, Ingredients!$B$11:$B$310, 0)), "")="", "", IFERROR(INDEX(Ingredients!G$11:G$310, MATCH($C3443, Ingredients!$B$11:$B$310, 0)), "")))</f>
        <v/>
      </c>
      <c r="AL3443" s="79" t="str">
        <f>IF($C3443="", "", IF(IFERROR(INDEX(Ingredients!H$11:H$310, MATCH($C3443, Ingredients!$B$11:$B$310, 0)), "")="", "", IFERROR(INDEX(Ingredients!H$11:H$310, MATCH($C3443, Ingredients!$B$11:$B$310, 0)), "")))</f>
        <v/>
      </c>
      <c r="AN3443" s="83" t="str">
        <f t="shared" si="800"/>
        <v/>
      </c>
      <c r="AP3443" s="114" t="str">
        <f t="shared" si="810"/>
        <v/>
      </c>
      <c r="AR3443" s="117" t="str">
        <f>IF($C3443="", "", IF(IFERROR(INDEX(Ingredients!$AI$11:$AI$310, MATCH($C3443, Ingredients!$B$11:$B$310, 0)), "")="", "", IFERROR(INDEX(Ingredients!$AI$11:$AI$310, MATCH($C3443, Ingredients!$B$11:$B$310, 0)), "")))</f>
        <v/>
      </c>
      <c r="AT3443" s="120" t="str">
        <f t="shared" si="811"/>
        <v/>
      </c>
      <c r="AV3443" s="90" t="str">
        <f t="shared" si="801"/>
        <v/>
      </c>
      <c r="AX3443" s="90" t="str">
        <f>IF($AV3443="", "", COUNTIF($AV$11:$AV$5010, "&lt;"&amp;$AV3443)+1+COUNTIF($AV$11:$AV3443, $AV3443)-1)</f>
        <v/>
      </c>
      <c r="AZ3443" s="111" t="str">
        <f>IF($B3443="", "", SUMIF('Shopping List'!$AV$11:$AV$25, $B3443, 'Shopping List'!$BN$11:$BN$25))</f>
        <v/>
      </c>
      <c r="BB3443" s="117" t="str">
        <f t="shared" si="812"/>
        <v/>
      </c>
    </row>
    <row r="3444" spans="1:54" x14ac:dyDescent="0.25">
      <c r="A3444" s="4"/>
      <c r="B3444" s="37"/>
      <c r="C3444" s="124"/>
      <c r="D3444" s="39"/>
      <c r="E3444" s="125"/>
      <c r="F3444" s="48"/>
      <c r="G3444" s="4"/>
      <c r="H3444" s="4"/>
      <c r="I3444" s="95" t="str">
        <f>IF($C3444="", "", IF(IFERROR(INDEX(Ingredients!$C$11:$C$310, MATCH($C3444, Ingredients!$B$11:$B$310, 0)), "")="", "", IFERROR(INDEX(Ingredients!$C$11:$C$310, MATCH($C3444, Ingredients!$B$11:$B$310, 0)), "")))</f>
        <v/>
      </c>
      <c r="J3444" s="73" t="str">
        <f>IF($B3444="", "", IF(IFERROR(INDEX(Meals!$C$11:$C$260, MATCH($B3444, Meals!$B$11:$B$260, 0)), "")="", "", IFERROR(INDEX(Meals!$C$11:$C$260, MATCH($B3444, Meals!$B$11:$B$260, 0)), "")))</f>
        <v/>
      </c>
      <c r="K3444" s="4"/>
      <c r="L3444" s="72" t="str">
        <f t="shared" si="802"/>
        <v/>
      </c>
      <c r="M3444" s="73" t="str">
        <f t="shared" si="803"/>
        <v/>
      </c>
      <c r="N3444" s="4"/>
      <c r="O3444" s="78" t="str">
        <f t="shared" si="804"/>
        <v/>
      </c>
      <c r="P3444" s="79" t="str">
        <f t="shared" si="805"/>
        <v/>
      </c>
      <c r="Q3444" s="4"/>
      <c r="R3444" s="90" t="str">
        <f t="shared" si="806"/>
        <v/>
      </c>
      <c r="S3444" s="4"/>
      <c r="Y3444" s="18" t="str">
        <f t="shared" si="807"/>
        <v/>
      </c>
      <c r="AA3444" s="18" t="str">
        <f t="shared" si="798"/>
        <v/>
      </c>
      <c r="AB3444" s="18" t="str">
        <f t="shared" si="799"/>
        <v/>
      </c>
      <c r="AC3444" s="18" t="str">
        <f t="shared" si="808"/>
        <v/>
      </c>
      <c r="AD3444" s="18" t="str">
        <f t="shared" si="808"/>
        <v/>
      </c>
      <c r="AE3444" s="18" t="str">
        <f t="shared" si="809"/>
        <v/>
      </c>
      <c r="AG3444" s="95" t="str">
        <f>IF($C3444="", "", IF(IFERROR(INDEX(Ingredients!C$11:C$310, MATCH($C3444, Ingredients!$B$11:$B$310, 0)), "")="", "", IFERROR(INDEX(Ingredients!C$11:C$310, MATCH($C3444, Ingredients!$B$11:$B$310, 0)), "")))</f>
        <v/>
      </c>
      <c r="AH3444" s="105" t="str">
        <f>IF($C3444="", "", IF(IFERROR(INDEX(Ingredients!D$11:D$310, MATCH($C3444, Ingredients!$B$11:$B$310, 0)), "")="", "", IFERROR(INDEX(Ingredients!D$11:D$310, MATCH($C3444, Ingredients!$B$11:$B$310, 0)), "")))</f>
        <v/>
      </c>
      <c r="AI3444" s="106" t="str">
        <f>IF($C3444="", "", IF(IFERROR(INDEX(Ingredients!E$11:E$310, MATCH($C3444, Ingredients!$B$11:$B$310, 0)), "")="", "", IFERROR(INDEX(Ingredients!E$11:E$310, MATCH($C3444, Ingredients!$B$11:$B$310, 0)), "")))</f>
        <v/>
      </c>
      <c r="AJ3444" s="108" t="str">
        <f>IF($C3444="", "", IF(IFERROR(INDEX(Ingredients!F$11:F$310, MATCH($C3444, Ingredients!$B$11:$B$310, 0)), "")="", "", IFERROR(INDEX(Ingredients!F$11:F$310, MATCH($C3444, Ingredients!$B$11:$B$310, 0)), "")))</f>
        <v/>
      </c>
      <c r="AK3444" s="106" t="str">
        <f>IF($C3444="", "", IF(IFERROR(INDEX(Ingredients!G$11:G$310, MATCH($C3444, Ingredients!$B$11:$B$310, 0)), "")="", "", IFERROR(INDEX(Ingredients!G$11:G$310, MATCH($C3444, Ingredients!$B$11:$B$310, 0)), "")))</f>
        <v/>
      </c>
      <c r="AL3444" s="79" t="str">
        <f>IF($C3444="", "", IF(IFERROR(INDEX(Ingredients!H$11:H$310, MATCH($C3444, Ingredients!$B$11:$B$310, 0)), "")="", "", IFERROR(INDEX(Ingredients!H$11:H$310, MATCH($C3444, Ingredients!$B$11:$B$310, 0)), "")))</f>
        <v/>
      </c>
      <c r="AN3444" s="83" t="str">
        <f t="shared" si="800"/>
        <v/>
      </c>
      <c r="AP3444" s="114" t="str">
        <f t="shared" si="810"/>
        <v/>
      </c>
      <c r="AR3444" s="117" t="str">
        <f>IF($C3444="", "", IF(IFERROR(INDEX(Ingredients!$AI$11:$AI$310, MATCH($C3444, Ingredients!$B$11:$B$310, 0)), "")="", "", IFERROR(INDEX(Ingredients!$AI$11:$AI$310, MATCH($C3444, Ingredients!$B$11:$B$310, 0)), "")))</f>
        <v/>
      </c>
      <c r="AT3444" s="120" t="str">
        <f t="shared" si="811"/>
        <v/>
      </c>
      <c r="AV3444" s="90" t="str">
        <f t="shared" si="801"/>
        <v/>
      </c>
      <c r="AX3444" s="90" t="str">
        <f>IF($AV3444="", "", COUNTIF($AV$11:$AV$5010, "&lt;"&amp;$AV3444)+1+COUNTIF($AV$11:$AV3444, $AV3444)-1)</f>
        <v/>
      </c>
      <c r="AZ3444" s="111" t="str">
        <f>IF($B3444="", "", SUMIF('Shopping List'!$AV$11:$AV$25, $B3444, 'Shopping List'!$BN$11:$BN$25))</f>
        <v/>
      </c>
      <c r="BB3444" s="117" t="str">
        <f t="shared" si="812"/>
        <v/>
      </c>
    </row>
    <row r="3445" spans="1:54" x14ac:dyDescent="0.25">
      <c r="A3445" s="4"/>
      <c r="B3445" s="37"/>
      <c r="C3445" s="124"/>
      <c r="D3445" s="39"/>
      <c r="E3445" s="125"/>
      <c r="F3445" s="48"/>
      <c r="G3445" s="4"/>
      <c r="H3445" s="4"/>
      <c r="I3445" s="95" t="str">
        <f>IF($C3445="", "", IF(IFERROR(INDEX(Ingredients!$C$11:$C$310, MATCH($C3445, Ingredients!$B$11:$B$310, 0)), "")="", "", IFERROR(INDEX(Ingredients!$C$11:$C$310, MATCH($C3445, Ingredients!$B$11:$B$310, 0)), "")))</f>
        <v/>
      </c>
      <c r="J3445" s="73" t="str">
        <f>IF($B3445="", "", IF(IFERROR(INDEX(Meals!$C$11:$C$260, MATCH($B3445, Meals!$B$11:$B$260, 0)), "")="", "", IFERROR(INDEX(Meals!$C$11:$C$260, MATCH($B3445, Meals!$B$11:$B$260, 0)), "")))</f>
        <v/>
      </c>
      <c r="K3445" s="4"/>
      <c r="L3445" s="72" t="str">
        <f t="shared" si="802"/>
        <v/>
      </c>
      <c r="M3445" s="73" t="str">
        <f t="shared" si="803"/>
        <v/>
      </c>
      <c r="N3445" s="4"/>
      <c r="O3445" s="78" t="str">
        <f t="shared" si="804"/>
        <v/>
      </c>
      <c r="P3445" s="79" t="str">
        <f t="shared" si="805"/>
        <v/>
      </c>
      <c r="Q3445" s="4"/>
      <c r="R3445" s="90" t="str">
        <f t="shared" si="806"/>
        <v/>
      </c>
      <c r="S3445" s="4"/>
      <c r="Y3445" s="18" t="str">
        <f t="shared" si="807"/>
        <v/>
      </c>
      <c r="AA3445" s="18" t="str">
        <f t="shared" si="798"/>
        <v/>
      </c>
      <c r="AB3445" s="18" t="str">
        <f t="shared" si="799"/>
        <v/>
      </c>
      <c r="AC3445" s="18" t="str">
        <f t="shared" si="808"/>
        <v/>
      </c>
      <c r="AD3445" s="18" t="str">
        <f t="shared" si="808"/>
        <v/>
      </c>
      <c r="AE3445" s="18" t="str">
        <f t="shared" si="809"/>
        <v/>
      </c>
      <c r="AG3445" s="95" t="str">
        <f>IF($C3445="", "", IF(IFERROR(INDEX(Ingredients!C$11:C$310, MATCH($C3445, Ingredients!$B$11:$B$310, 0)), "")="", "", IFERROR(INDEX(Ingredients!C$11:C$310, MATCH($C3445, Ingredients!$B$11:$B$310, 0)), "")))</f>
        <v/>
      </c>
      <c r="AH3445" s="105" t="str">
        <f>IF($C3445="", "", IF(IFERROR(INDEX(Ingredients!D$11:D$310, MATCH($C3445, Ingredients!$B$11:$B$310, 0)), "")="", "", IFERROR(INDEX(Ingredients!D$11:D$310, MATCH($C3445, Ingredients!$B$11:$B$310, 0)), "")))</f>
        <v/>
      </c>
      <c r="AI3445" s="106" t="str">
        <f>IF($C3445="", "", IF(IFERROR(INDEX(Ingredients!E$11:E$310, MATCH($C3445, Ingredients!$B$11:$B$310, 0)), "")="", "", IFERROR(INDEX(Ingredients!E$11:E$310, MATCH($C3445, Ingredients!$B$11:$B$310, 0)), "")))</f>
        <v/>
      </c>
      <c r="AJ3445" s="108" t="str">
        <f>IF($C3445="", "", IF(IFERROR(INDEX(Ingredients!F$11:F$310, MATCH($C3445, Ingredients!$B$11:$B$310, 0)), "")="", "", IFERROR(INDEX(Ingredients!F$11:F$310, MATCH($C3445, Ingredients!$B$11:$B$310, 0)), "")))</f>
        <v/>
      </c>
      <c r="AK3445" s="106" t="str">
        <f>IF($C3445="", "", IF(IFERROR(INDEX(Ingredients!G$11:G$310, MATCH($C3445, Ingredients!$B$11:$B$310, 0)), "")="", "", IFERROR(INDEX(Ingredients!G$11:G$310, MATCH($C3445, Ingredients!$B$11:$B$310, 0)), "")))</f>
        <v/>
      </c>
      <c r="AL3445" s="79" t="str">
        <f>IF($C3445="", "", IF(IFERROR(INDEX(Ingredients!H$11:H$310, MATCH($C3445, Ingredients!$B$11:$B$310, 0)), "")="", "", IFERROR(INDEX(Ingredients!H$11:H$310, MATCH($C3445, Ingredients!$B$11:$B$310, 0)), "")))</f>
        <v/>
      </c>
      <c r="AN3445" s="83" t="str">
        <f t="shared" si="800"/>
        <v/>
      </c>
      <c r="AP3445" s="114" t="str">
        <f t="shared" si="810"/>
        <v/>
      </c>
      <c r="AR3445" s="117" t="str">
        <f>IF($C3445="", "", IF(IFERROR(INDEX(Ingredients!$AI$11:$AI$310, MATCH($C3445, Ingredients!$B$11:$B$310, 0)), "")="", "", IFERROR(INDEX(Ingredients!$AI$11:$AI$310, MATCH($C3445, Ingredients!$B$11:$B$310, 0)), "")))</f>
        <v/>
      </c>
      <c r="AT3445" s="120" t="str">
        <f t="shared" si="811"/>
        <v/>
      </c>
      <c r="AV3445" s="90" t="str">
        <f t="shared" si="801"/>
        <v/>
      </c>
      <c r="AX3445" s="90" t="str">
        <f>IF($AV3445="", "", COUNTIF($AV$11:$AV$5010, "&lt;"&amp;$AV3445)+1+COUNTIF($AV$11:$AV3445, $AV3445)-1)</f>
        <v/>
      </c>
      <c r="AZ3445" s="111" t="str">
        <f>IF($B3445="", "", SUMIF('Shopping List'!$AV$11:$AV$25, $B3445, 'Shopping List'!$BN$11:$BN$25))</f>
        <v/>
      </c>
      <c r="BB3445" s="117" t="str">
        <f t="shared" si="812"/>
        <v/>
      </c>
    </row>
    <row r="3446" spans="1:54" x14ac:dyDescent="0.25">
      <c r="A3446" s="4"/>
      <c r="B3446" s="37"/>
      <c r="C3446" s="124"/>
      <c r="D3446" s="39"/>
      <c r="E3446" s="125"/>
      <c r="F3446" s="48"/>
      <c r="G3446" s="4"/>
      <c r="H3446" s="4"/>
      <c r="I3446" s="95" t="str">
        <f>IF($C3446="", "", IF(IFERROR(INDEX(Ingredients!$C$11:$C$310, MATCH($C3446, Ingredients!$B$11:$B$310, 0)), "")="", "", IFERROR(INDEX(Ingredients!$C$11:$C$310, MATCH($C3446, Ingredients!$B$11:$B$310, 0)), "")))</f>
        <v/>
      </c>
      <c r="J3446" s="73" t="str">
        <f>IF($B3446="", "", IF(IFERROR(INDEX(Meals!$C$11:$C$260, MATCH($B3446, Meals!$B$11:$B$260, 0)), "")="", "", IFERROR(INDEX(Meals!$C$11:$C$260, MATCH($B3446, Meals!$B$11:$B$260, 0)), "")))</f>
        <v/>
      </c>
      <c r="K3446" s="4"/>
      <c r="L3446" s="72" t="str">
        <f t="shared" si="802"/>
        <v/>
      </c>
      <c r="M3446" s="73" t="str">
        <f t="shared" si="803"/>
        <v/>
      </c>
      <c r="N3446" s="4"/>
      <c r="O3446" s="78" t="str">
        <f t="shared" si="804"/>
        <v/>
      </c>
      <c r="P3446" s="79" t="str">
        <f t="shared" si="805"/>
        <v/>
      </c>
      <c r="Q3446" s="4"/>
      <c r="R3446" s="90" t="str">
        <f t="shared" si="806"/>
        <v/>
      </c>
      <c r="S3446" s="4"/>
      <c r="Y3446" s="18" t="str">
        <f t="shared" si="807"/>
        <v/>
      </c>
      <c r="AA3446" s="18" t="str">
        <f t="shared" si="798"/>
        <v/>
      </c>
      <c r="AB3446" s="18" t="str">
        <f t="shared" si="799"/>
        <v/>
      </c>
      <c r="AC3446" s="18" t="str">
        <f t="shared" si="808"/>
        <v/>
      </c>
      <c r="AD3446" s="18" t="str">
        <f t="shared" si="808"/>
        <v/>
      </c>
      <c r="AE3446" s="18" t="str">
        <f t="shared" si="809"/>
        <v/>
      </c>
      <c r="AG3446" s="95" t="str">
        <f>IF($C3446="", "", IF(IFERROR(INDEX(Ingredients!C$11:C$310, MATCH($C3446, Ingredients!$B$11:$B$310, 0)), "")="", "", IFERROR(INDEX(Ingredients!C$11:C$310, MATCH($C3446, Ingredients!$B$11:$B$310, 0)), "")))</f>
        <v/>
      </c>
      <c r="AH3446" s="105" t="str">
        <f>IF($C3446="", "", IF(IFERROR(INDEX(Ingredients!D$11:D$310, MATCH($C3446, Ingredients!$B$11:$B$310, 0)), "")="", "", IFERROR(INDEX(Ingredients!D$11:D$310, MATCH($C3446, Ingredients!$B$11:$B$310, 0)), "")))</f>
        <v/>
      </c>
      <c r="AI3446" s="106" t="str">
        <f>IF($C3446="", "", IF(IFERROR(INDEX(Ingredients!E$11:E$310, MATCH($C3446, Ingredients!$B$11:$B$310, 0)), "")="", "", IFERROR(INDEX(Ingredients!E$11:E$310, MATCH($C3446, Ingredients!$B$11:$B$310, 0)), "")))</f>
        <v/>
      </c>
      <c r="AJ3446" s="108" t="str">
        <f>IF($C3446="", "", IF(IFERROR(INDEX(Ingredients!F$11:F$310, MATCH($C3446, Ingredients!$B$11:$B$310, 0)), "")="", "", IFERROR(INDEX(Ingredients!F$11:F$310, MATCH($C3446, Ingredients!$B$11:$B$310, 0)), "")))</f>
        <v/>
      </c>
      <c r="AK3446" s="106" t="str">
        <f>IF($C3446="", "", IF(IFERROR(INDEX(Ingredients!G$11:G$310, MATCH($C3446, Ingredients!$B$11:$B$310, 0)), "")="", "", IFERROR(INDEX(Ingredients!G$11:G$310, MATCH($C3446, Ingredients!$B$11:$B$310, 0)), "")))</f>
        <v/>
      </c>
      <c r="AL3446" s="79" t="str">
        <f>IF($C3446="", "", IF(IFERROR(INDEX(Ingredients!H$11:H$310, MATCH($C3446, Ingredients!$B$11:$B$310, 0)), "")="", "", IFERROR(INDEX(Ingredients!H$11:H$310, MATCH($C3446, Ingredients!$B$11:$B$310, 0)), "")))</f>
        <v/>
      </c>
      <c r="AN3446" s="83" t="str">
        <f t="shared" si="800"/>
        <v/>
      </c>
      <c r="AP3446" s="114" t="str">
        <f t="shared" si="810"/>
        <v/>
      </c>
      <c r="AR3446" s="117" t="str">
        <f>IF($C3446="", "", IF(IFERROR(INDEX(Ingredients!$AI$11:$AI$310, MATCH($C3446, Ingredients!$B$11:$B$310, 0)), "")="", "", IFERROR(INDEX(Ingredients!$AI$11:$AI$310, MATCH($C3446, Ingredients!$B$11:$B$310, 0)), "")))</f>
        <v/>
      </c>
      <c r="AT3446" s="120" t="str">
        <f t="shared" si="811"/>
        <v/>
      </c>
      <c r="AV3446" s="90" t="str">
        <f t="shared" si="801"/>
        <v/>
      </c>
      <c r="AX3446" s="90" t="str">
        <f>IF($AV3446="", "", COUNTIF($AV$11:$AV$5010, "&lt;"&amp;$AV3446)+1+COUNTIF($AV$11:$AV3446, $AV3446)-1)</f>
        <v/>
      </c>
      <c r="AZ3446" s="111" t="str">
        <f>IF($B3446="", "", SUMIF('Shopping List'!$AV$11:$AV$25, $B3446, 'Shopping List'!$BN$11:$BN$25))</f>
        <v/>
      </c>
      <c r="BB3446" s="117" t="str">
        <f t="shared" si="812"/>
        <v/>
      </c>
    </row>
    <row r="3447" spans="1:54" x14ac:dyDescent="0.25">
      <c r="A3447" s="4"/>
      <c r="B3447" s="37"/>
      <c r="C3447" s="124"/>
      <c r="D3447" s="39"/>
      <c r="E3447" s="125"/>
      <c r="F3447" s="48"/>
      <c r="G3447" s="4"/>
      <c r="H3447" s="4"/>
      <c r="I3447" s="95" t="str">
        <f>IF($C3447="", "", IF(IFERROR(INDEX(Ingredients!$C$11:$C$310, MATCH($C3447, Ingredients!$B$11:$B$310, 0)), "")="", "", IFERROR(INDEX(Ingredients!$C$11:$C$310, MATCH($C3447, Ingredients!$B$11:$B$310, 0)), "")))</f>
        <v/>
      </c>
      <c r="J3447" s="73" t="str">
        <f>IF($B3447="", "", IF(IFERROR(INDEX(Meals!$C$11:$C$260, MATCH($B3447, Meals!$B$11:$B$260, 0)), "")="", "", IFERROR(INDEX(Meals!$C$11:$C$260, MATCH($B3447, Meals!$B$11:$B$260, 0)), "")))</f>
        <v/>
      </c>
      <c r="K3447" s="4"/>
      <c r="L3447" s="72" t="str">
        <f t="shared" si="802"/>
        <v/>
      </c>
      <c r="M3447" s="73" t="str">
        <f t="shared" si="803"/>
        <v/>
      </c>
      <c r="N3447" s="4"/>
      <c r="O3447" s="78" t="str">
        <f t="shared" si="804"/>
        <v/>
      </c>
      <c r="P3447" s="79" t="str">
        <f t="shared" si="805"/>
        <v/>
      </c>
      <c r="Q3447" s="4"/>
      <c r="R3447" s="90" t="str">
        <f t="shared" si="806"/>
        <v/>
      </c>
      <c r="S3447" s="4"/>
      <c r="Y3447" s="18" t="str">
        <f t="shared" si="807"/>
        <v/>
      </c>
      <c r="AA3447" s="18" t="str">
        <f t="shared" si="798"/>
        <v/>
      </c>
      <c r="AB3447" s="18" t="str">
        <f t="shared" si="799"/>
        <v/>
      </c>
      <c r="AC3447" s="18" t="str">
        <f t="shared" si="808"/>
        <v/>
      </c>
      <c r="AD3447" s="18" t="str">
        <f t="shared" si="808"/>
        <v/>
      </c>
      <c r="AE3447" s="18" t="str">
        <f t="shared" si="809"/>
        <v/>
      </c>
      <c r="AG3447" s="95" t="str">
        <f>IF($C3447="", "", IF(IFERROR(INDEX(Ingredients!C$11:C$310, MATCH($C3447, Ingredients!$B$11:$B$310, 0)), "")="", "", IFERROR(INDEX(Ingredients!C$11:C$310, MATCH($C3447, Ingredients!$B$11:$B$310, 0)), "")))</f>
        <v/>
      </c>
      <c r="AH3447" s="105" t="str">
        <f>IF($C3447="", "", IF(IFERROR(INDEX(Ingredients!D$11:D$310, MATCH($C3447, Ingredients!$B$11:$B$310, 0)), "")="", "", IFERROR(INDEX(Ingredients!D$11:D$310, MATCH($C3447, Ingredients!$B$11:$B$310, 0)), "")))</f>
        <v/>
      </c>
      <c r="AI3447" s="106" t="str">
        <f>IF($C3447="", "", IF(IFERROR(INDEX(Ingredients!E$11:E$310, MATCH($C3447, Ingredients!$B$11:$B$310, 0)), "")="", "", IFERROR(INDEX(Ingredients!E$11:E$310, MATCH($C3447, Ingredients!$B$11:$B$310, 0)), "")))</f>
        <v/>
      </c>
      <c r="AJ3447" s="108" t="str">
        <f>IF($C3447="", "", IF(IFERROR(INDEX(Ingredients!F$11:F$310, MATCH($C3447, Ingredients!$B$11:$B$310, 0)), "")="", "", IFERROR(INDEX(Ingredients!F$11:F$310, MATCH($C3447, Ingredients!$B$11:$B$310, 0)), "")))</f>
        <v/>
      </c>
      <c r="AK3447" s="106" t="str">
        <f>IF($C3447="", "", IF(IFERROR(INDEX(Ingredients!G$11:G$310, MATCH($C3447, Ingredients!$B$11:$B$310, 0)), "")="", "", IFERROR(INDEX(Ingredients!G$11:G$310, MATCH($C3447, Ingredients!$B$11:$B$310, 0)), "")))</f>
        <v/>
      </c>
      <c r="AL3447" s="79" t="str">
        <f>IF($C3447="", "", IF(IFERROR(INDEX(Ingredients!H$11:H$310, MATCH($C3447, Ingredients!$B$11:$B$310, 0)), "")="", "", IFERROR(INDEX(Ingredients!H$11:H$310, MATCH($C3447, Ingredients!$B$11:$B$310, 0)), "")))</f>
        <v/>
      </c>
      <c r="AN3447" s="83" t="str">
        <f t="shared" si="800"/>
        <v/>
      </c>
      <c r="AP3447" s="114" t="str">
        <f t="shared" si="810"/>
        <v/>
      </c>
      <c r="AR3447" s="117" t="str">
        <f>IF($C3447="", "", IF(IFERROR(INDEX(Ingredients!$AI$11:$AI$310, MATCH($C3447, Ingredients!$B$11:$B$310, 0)), "")="", "", IFERROR(INDEX(Ingredients!$AI$11:$AI$310, MATCH($C3447, Ingredients!$B$11:$B$310, 0)), "")))</f>
        <v/>
      </c>
      <c r="AT3447" s="120" t="str">
        <f t="shared" si="811"/>
        <v/>
      </c>
      <c r="AV3447" s="90" t="str">
        <f t="shared" si="801"/>
        <v/>
      </c>
      <c r="AX3447" s="90" t="str">
        <f>IF($AV3447="", "", COUNTIF($AV$11:$AV$5010, "&lt;"&amp;$AV3447)+1+COUNTIF($AV$11:$AV3447, $AV3447)-1)</f>
        <v/>
      </c>
      <c r="AZ3447" s="111" t="str">
        <f>IF($B3447="", "", SUMIF('Shopping List'!$AV$11:$AV$25, $B3447, 'Shopping List'!$BN$11:$BN$25))</f>
        <v/>
      </c>
      <c r="BB3447" s="117" t="str">
        <f t="shared" si="812"/>
        <v/>
      </c>
    </row>
    <row r="3448" spans="1:54" x14ac:dyDescent="0.25">
      <c r="A3448" s="4"/>
      <c r="B3448" s="37"/>
      <c r="C3448" s="124"/>
      <c r="D3448" s="39"/>
      <c r="E3448" s="125"/>
      <c r="F3448" s="48"/>
      <c r="G3448" s="4"/>
      <c r="H3448" s="4"/>
      <c r="I3448" s="95" t="str">
        <f>IF($C3448="", "", IF(IFERROR(INDEX(Ingredients!$C$11:$C$310, MATCH($C3448, Ingredients!$B$11:$B$310, 0)), "")="", "", IFERROR(INDEX(Ingredients!$C$11:$C$310, MATCH($C3448, Ingredients!$B$11:$B$310, 0)), "")))</f>
        <v/>
      </c>
      <c r="J3448" s="73" t="str">
        <f>IF($B3448="", "", IF(IFERROR(INDEX(Meals!$C$11:$C$260, MATCH($B3448, Meals!$B$11:$B$260, 0)), "")="", "", IFERROR(INDEX(Meals!$C$11:$C$260, MATCH($B3448, Meals!$B$11:$B$260, 0)), "")))</f>
        <v/>
      </c>
      <c r="K3448" s="4"/>
      <c r="L3448" s="72" t="str">
        <f t="shared" si="802"/>
        <v/>
      </c>
      <c r="M3448" s="73" t="str">
        <f t="shared" si="803"/>
        <v/>
      </c>
      <c r="N3448" s="4"/>
      <c r="O3448" s="78" t="str">
        <f t="shared" si="804"/>
        <v/>
      </c>
      <c r="P3448" s="79" t="str">
        <f t="shared" si="805"/>
        <v/>
      </c>
      <c r="Q3448" s="4"/>
      <c r="R3448" s="90" t="str">
        <f t="shared" si="806"/>
        <v/>
      </c>
      <c r="S3448" s="4"/>
      <c r="Y3448" s="18" t="str">
        <f t="shared" si="807"/>
        <v/>
      </c>
      <c r="AA3448" s="18" t="str">
        <f t="shared" si="798"/>
        <v/>
      </c>
      <c r="AB3448" s="18" t="str">
        <f t="shared" si="799"/>
        <v/>
      </c>
      <c r="AC3448" s="18" t="str">
        <f t="shared" si="808"/>
        <v/>
      </c>
      <c r="AD3448" s="18" t="str">
        <f t="shared" si="808"/>
        <v/>
      </c>
      <c r="AE3448" s="18" t="str">
        <f t="shared" si="809"/>
        <v/>
      </c>
      <c r="AG3448" s="95" t="str">
        <f>IF($C3448="", "", IF(IFERROR(INDEX(Ingredients!C$11:C$310, MATCH($C3448, Ingredients!$B$11:$B$310, 0)), "")="", "", IFERROR(INDEX(Ingredients!C$11:C$310, MATCH($C3448, Ingredients!$B$11:$B$310, 0)), "")))</f>
        <v/>
      </c>
      <c r="AH3448" s="105" t="str">
        <f>IF($C3448="", "", IF(IFERROR(INDEX(Ingredients!D$11:D$310, MATCH($C3448, Ingredients!$B$11:$B$310, 0)), "")="", "", IFERROR(INDEX(Ingredients!D$11:D$310, MATCH($C3448, Ingredients!$B$11:$B$310, 0)), "")))</f>
        <v/>
      </c>
      <c r="AI3448" s="106" t="str">
        <f>IF($C3448="", "", IF(IFERROR(INDEX(Ingredients!E$11:E$310, MATCH($C3448, Ingredients!$B$11:$B$310, 0)), "")="", "", IFERROR(INDEX(Ingredients!E$11:E$310, MATCH($C3448, Ingredients!$B$11:$B$310, 0)), "")))</f>
        <v/>
      </c>
      <c r="AJ3448" s="108" t="str">
        <f>IF($C3448="", "", IF(IFERROR(INDEX(Ingredients!F$11:F$310, MATCH($C3448, Ingredients!$B$11:$B$310, 0)), "")="", "", IFERROR(INDEX(Ingredients!F$11:F$310, MATCH($C3448, Ingredients!$B$11:$B$310, 0)), "")))</f>
        <v/>
      </c>
      <c r="AK3448" s="106" t="str">
        <f>IF($C3448="", "", IF(IFERROR(INDEX(Ingredients!G$11:G$310, MATCH($C3448, Ingredients!$B$11:$B$310, 0)), "")="", "", IFERROR(INDEX(Ingredients!G$11:G$310, MATCH($C3448, Ingredients!$B$11:$B$310, 0)), "")))</f>
        <v/>
      </c>
      <c r="AL3448" s="79" t="str">
        <f>IF($C3448="", "", IF(IFERROR(INDEX(Ingredients!H$11:H$310, MATCH($C3448, Ingredients!$B$11:$B$310, 0)), "")="", "", IFERROR(INDEX(Ingredients!H$11:H$310, MATCH($C3448, Ingredients!$B$11:$B$310, 0)), "")))</f>
        <v/>
      </c>
      <c r="AN3448" s="83" t="str">
        <f t="shared" si="800"/>
        <v/>
      </c>
      <c r="AP3448" s="114" t="str">
        <f t="shared" si="810"/>
        <v/>
      </c>
      <c r="AR3448" s="117" t="str">
        <f>IF($C3448="", "", IF(IFERROR(INDEX(Ingredients!$AI$11:$AI$310, MATCH($C3448, Ingredients!$B$11:$B$310, 0)), "")="", "", IFERROR(INDEX(Ingredients!$AI$11:$AI$310, MATCH($C3448, Ingredients!$B$11:$B$310, 0)), "")))</f>
        <v/>
      </c>
      <c r="AT3448" s="120" t="str">
        <f t="shared" si="811"/>
        <v/>
      </c>
      <c r="AV3448" s="90" t="str">
        <f t="shared" si="801"/>
        <v/>
      </c>
      <c r="AX3448" s="90" t="str">
        <f>IF($AV3448="", "", COUNTIF($AV$11:$AV$5010, "&lt;"&amp;$AV3448)+1+COUNTIF($AV$11:$AV3448, $AV3448)-1)</f>
        <v/>
      </c>
      <c r="AZ3448" s="111" t="str">
        <f>IF($B3448="", "", SUMIF('Shopping List'!$AV$11:$AV$25, $B3448, 'Shopping List'!$BN$11:$BN$25))</f>
        <v/>
      </c>
      <c r="BB3448" s="117" t="str">
        <f t="shared" si="812"/>
        <v/>
      </c>
    </row>
    <row r="3449" spans="1:54" x14ac:dyDescent="0.25">
      <c r="A3449" s="4"/>
      <c r="B3449" s="37"/>
      <c r="C3449" s="124"/>
      <c r="D3449" s="39"/>
      <c r="E3449" s="125"/>
      <c r="F3449" s="48"/>
      <c r="G3449" s="4"/>
      <c r="H3449" s="4"/>
      <c r="I3449" s="95" t="str">
        <f>IF($C3449="", "", IF(IFERROR(INDEX(Ingredients!$C$11:$C$310, MATCH($C3449, Ingredients!$B$11:$B$310, 0)), "")="", "", IFERROR(INDEX(Ingredients!$C$11:$C$310, MATCH($C3449, Ingredients!$B$11:$B$310, 0)), "")))</f>
        <v/>
      </c>
      <c r="J3449" s="73" t="str">
        <f>IF($B3449="", "", IF(IFERROR(INDEX(Meals!$C$11:$C$260, MATCH($B3449, Meals!$B$11:$B$260, 0)), "")="", "", IFERROR(INDEX(Meals!$C$11:$C$260, MATCH($B3449, Meals!$B$11:$B$260, 0)), "")))</f>
        <v/>
      </c>
      <c r="K3449" s="4"/>
      <c r="L3449" s="72" t="str">
        <f t="shared" si="802"/>
        <v/>
      </c>
      <c r="M3449" s="73" t="str">
        <f t="shared" si="803"/>
        <v/>
      </c>
      <c r="N3449" s="4"/>
      <c r="O3449" s="78" t="str">
        <f t="shared" si="804"/>
        <v/>
      </c>
      <c r="P3449" s="79" t="str">
        <f t="shared" si="805"/>
        <v/>
      </c>
      <c r="Q3449" s="4"/>
      <c r="R3449" s="90" t="str">
        <f t="shared" si="806"/>
        <v/>
      </c>
      <c r="S3449" s="4"/>
      <c r="Y3449" s="18" t="str">
        <f t="shared" si="807"/>
        <v/>
      </c>
      <c r="AA3449" s="18" t="str">
        <f t="shared" si="798"/>
        <v/>
      </c>
      <c r="AB3449" s="18" t="str">
        <f t="shared" si="799"/>
        <v/>
      </c>
      <c r="AC3449" s="18" t="str">
        <f t="shared" si="808"/>
        <v/>
      </c>
      <c r="AD3449" s="18" t="str">
        <f t="shared" si="808"/>
        <v/>
      </c>
      <c r="AE3449" s="18" t="str">
        <f t="shared" si="809"/>
        <v/>
      </c>
      <c r="AG3449" s="95" t="str">
        <f>IF($C3449="", "", IF(IFERROR(INDEX(Ingredients!C$11:C$310, MATCH($C3449, Ingredients!$B$11:$B$310, 0)), "")="", "", IFERROR(INDEX(Ingredients!C$11:C$310, MATCH($C3449, Ingredients!$B$11:$B$310, 0)), "")))</f>
        <v/>
      </c>
      <c r="AH3449" s="105" t="str">
        <f>IF($C3449="", "", IF(IFERROR(INDEX(Ingredients!D$11:D$310, MATCH($C3449, Ingredients!$B$11:$B$310, 0)), "")="", "", IFERROR(INDEX(Ingredients!D$11:D$310, MATCH($C3449, Ingredients!$B$11:$B$310, 0)), "")))</f>
        <v/>
      </c>
      <c r="AI3449" s="106" t="str">
        <f>IF($C3449="", "", IF(IFERROR(INDEX(Ingredients!E$11:E$310, MATCH($C3449, Ingredients!$B$11:$B$310, 0)), "")="", "", IFERROR(INDEX(Ingredients!E$11:E$310, MATCH($C3449, Ingredients!$B$11:$B$310, 0)), "")))</f>
        <v/>
      </c>
      <c r="AJ3449" s="108" t="str">
        <f>IF($C3449="", "", IF(IFERROR(INDEX(Ingredients!F$11:F$310, MATCH($C3449, Ingredients!$B$11:$B$310, 0)), "")="", "", IFERROR(INDEX(Ingredients!F$11:F$310, MATCH($C3449, Ingredients!$B$11:$B$310, 0)), "")))</f>
        <v/>
      </c>
      <c r="AK3449" s="106" t="str">
        <f>IF($C3449="", "", IF(IFERROR(INDEX(Ingredients!G$11:G$310, MATCH($C3449, Ingredients!$B$11:$B$310, 0)), "")="", "", IFERROR(INDEX(Ingredients!G$11:G$310, MATCH($C3449, Ingredients!$B$11:$B$310, 0)), "")))</f>
        <v/>
      </c>
      <c r="AL3449" s="79" t="str">
        <f>IF($C3449="", "", IF(IFERROR(INDEX(Ingredients!H$11:H$310, MATCH($C3449, Ingredients!$B$11:$B$310, 0)), "")="", "", IFERROR(INDEX(Ingredients!H$11:H$310, MATCH($C3449, Ingredients!$B$11:$B$310, 0)), "")))</f>
        <v/>
      </c>
      <c r="AN3449" s="83" t="str">
        <f t="shared" si="800"/>
        <v/>
      </c>
      <c r="AP3449" s="114" t="str">
        <f t="shared" si="810"/>
        <v/>
      </c>
      <c r="AR3449" s="117" t="str">
        <f>IF($C3449="", "", IF(IFERROR(INDEX(Ingredients!$AI$11:$AI$310, MATCH($C3449, Ingredients!$B$11:$B$310, 0)), "")="", "", IFERROR(INDEX(Ingredients!$AI$11:$AI$310, MATCH($C3449, Ingredients!$B$11:$B$310, 0)), "")))</f>
        <v/>
      </c>
      <c r="AT3449" s="120" t="str">
        <f t="shared" si="811"/>
        <v/>
      </c>
      <c r="AV3449" s="90" t="str">
        <f t="shared" si="801"/>
        <v/>
      </c>
      <c r="AX3449" s="90" t="str">
        <f>IF($AV3449="", "", COUNTIF($AV$11:$AV$5010, "&lt;"&amp;$AV3449)+1+COUNTIF($AV$11:$AV3449, $AV3449)-1)</f>
        <v/>
      </c>
      <c r="AZ3449" s="111" t="str">
        <f>IF($B3449="", "", SUMIF('Shopping List'!$AV$11:$AV$25, $B3449, 'Shopping List'!$BN$11:$BN$25))</f>
        <v/>
      </c>
      <c r="BB3449" s="117" t="str">
        <f t="shared" si="812"/>
        <v/>
      </c>
    </row>
    <row r="3450" spans="1:54" x14ac:dyDescent="0.25">
      <c r="A3450" s="4"/>
      <c r="B3450" s="37"/>
      <c r="C3450" s="124"/>
      <c r="D3450" s="39"/>
      <c r="E3450" s="125"/>
      <c r="F3450" s="48"/>
      <c r="G3450" s="4"/>
      <c r="H3450" s="4"/>
      <c r="I3450" s="95" t="str">
        <f>IF($C3450="", "", IF(IFERROR(INDEX(Ingredients!$C$11:$C$310, MATCH($C3450, Ingredients!$B$11:$B$310, 0)), "")="", "", IFERROR(INDEX(Ingredients!$C$11:$C$310, MATCH($C3450, Ingredients!$B$11:$B$310, 0)), "")))</f>
        <v/>
      </c>
      <c r="J3450" s="73" t="str">
        <f>IF($B3450="", "", IF(IFERROR(INDEX(Meals!$C$11:$C$260, MATCH($B3450, Meals!$B$11:$B$260, 0)), "")="", "", IFERROR(INDEX(Meals!$C$11:$C$260, MATCH($B3450, Meals!$B$11:$B$260, 0)), "")))</f>
        <v/>
      </c>
      <c r="K3450" s="4"/>
      <c r="L3450" s="72" t="str">
        <f t="shared" si="802"/>
        <v/>
      </c>
      <c r="M3450" s="73" t="str">
        <f t="shared" si="803"/>
        <v/>
      </c>
      <c r="N3450" s="4"/>
      <c r="O3450" s="78" t="str">
        <f t="shared" si="804"/>
        <v/>
      </c>
      <c r="P3450" s="79" t="str">
        <f t="shared" si="805"/>
        <v/>
      </c>
      <c r="Q3450" s="4"/>
      <c r="R3450" s="90" t="str">
        <f t="shared" si="806"/>
        <v/>
      </c>
      <c r="S3450" s="4"/>
      <c r="Y3450" s="18" t="str">
        <f t="shared" si="807"/>
        <v/>
      </c>
      <c r="AA3450" s="18" t="str">
        <f t="shared" si="798"/>
        <v/>
      </c>
      <c r="AB3450" s="18" t="str">
        <f t="shared" si="799"/>
        <v/>
      </c>
      <c r="AC3450" s="18" t="str">
        <f t="shared" si="808"/>
        <v/>
      </c>
      <c r="AD3450" s="18" t="str">
        <f t="shared" si="808"/>
        <v/>
      </c>
      <c r="AE3450" s="18" t="str">
        <f t="shared" si="809"/>
        <v/>
      </c>
      <c r="AG3450" s="95" t="str">
        <f>IF($C3450="", "", IF(IFERROR(INDEX(Ingredients!C$11:C$310, MATCH($C3450, Ingredients!$B$11:$B$310, 0)), "")="", "", IFERROR(INDEX(Ingredients!C$11:C$310, MATCH($C3450, Ingredients!$B$11:$B$310, 0)), "")))</f>
        <v/>
      </c>
      <c r="AH3450" s="105" t="str">
        <f>IF($C3450="", "", IF(IFERROR(INDEX(Ingredients!D$11:D$310, MATCH($C3450, Ingredients!$B$11:$B$310, 0)), "")="", "", IFERROR(INDEX(Ingredients!D$11:D$310, MATCH($C3450, Ingredients!$B$11:$B$310, 0)), "")))</f>
        <v/>
      </c>
      <c r="AI3450" s="106" t="str">
        <f>IF($C3450="", "", IF(IFERROR(INDEX(Ingredients!E$11:E$310, MATCH($C3450, Ingredients!$B$11:$B$310, 0)), "")="", "", IFERROR(INDEX(Ingredients!E$11:E$310, MATCH($C3450, Ingredients!$B$11:$B$310, 0)), "")))</f>
        <v/>
      </c>
      <c r="AJ3450" s="108" t="str">
        <f>IF($C3450="", "", IF(IFERROR(INDEX(Ingredients!F$11:F$310, MATCH($C3450, Ingredients!$B$11:$B$310, 0)), "")="", "", IFERROR(INDEX(Ingredients!F$11:F$310, MATCH($C3450, Ingredients!$B$11:$B$310, 0)), "")))</f>
        <v/>
      </c>
      <c r="AK3450" s="106" t="str">
        <f>IF($C3450="", "", IF(IFERROR(INDEX(Ingredients!G$11:G$310, MATCH($C3450, Ingredients!$B$11:$B$310, 0)), "")="", "", IFERROR(INDEX(Ingredients!G$11:G$310, MATCH($C3450, Ingredients!$B$11:$B$310, 0)), "")))</f>
        <v/>
      </c>
      <c r="AL3450" s="79" t="str">
        <f>IF($C3450="", "", IF(IFERROR(INDEX(Ingredients!H$11:H$310, MATCH($C3450, Ingredients!$B$11:$B$310, 0)), "")="", "", IFERROR(INDEX(Ingredients!H$11:H$310, MATCH($C3450, Ingredients!$B$11:$B$310, 0)), "")))</f>
        <v/>
      </c>
      <c r="AN3450" s="83" t="str">
        <f t="shared" si="800"/>
        <v/>
      </c>
      <c r="AP3450" s="114" t="str">
        <f t="shared" si="810"/>
        <v/>
      </c>
      <c r="AR3450" s="117" t="str">
        <f>IF($C3450="", "", IF(IFERROR(INDEX(Ingredients!$AI$11:$AI$310, MATCH($C3450, Ingredients!$B$11:$B$310, 0)), "")="", "", IFERROR(INDEX(Ingredients!$AI$11:$AI$310, MATCH($C3450, Ingredients!$B$11:$B$310, 0)), "")))</f>
        <v/>
      </c>
      <c r="AT3450" s="120" t="str">
        <f t="shared" si="811"/>
        <v/>
      </c>
      <c r="AV3450" s="90" t="str">
        <f t="shared" si="801"/>
        <v/>
      </c>
      <c r="AX3450" s="90" t="str">
        <f>IF($AV3450="", "", COUNTIF($AV$11:$AV$5010, "&lt;"&amp;$AV3450)+1+COUNTIF($AV$11:$AV3450, $AV3450)-1)</f>
        <v/>
      </c>
      <c r="AZ3450" s="111" t="str">
        <f>IF($B3450="", "", SUMIF('Shopping List'!$AV$11:$AV$25, $B3450, 'Shopping List'!$BN$11:$BN$25))</f>
        <v/>
      </c>
      <c r="BB3450" s="117" t="str">
        <f t="shared" si="812"/>
        <v/>
      </c>
    </row>
    <row r="3451" spans="1:54" x14ac:dyDescent="0.25">
      <c r="A3451" s="4"/>
      <c r="B3451" s="37"/>
      <c r="C3451" s="124"/>
      <c r="D3451" s="39"/>
      <c r="E3451" s="125"/>
      <c r="F3451" s="48"/>
      <c r="G3451" s="4"/>
      <c r="H3451" s="4"/>
      <c r="I3451" s="95" t="str">
        <f>IF($C3451="", "", IF(IFERROR(INDEX(Ingredients!$C$11:$C$310, MATCH($C3451, Ingredients!$B$11:$B$310, 0)), "")="", "", IFERROR(INDEX(Ingredients!$C$11:$C$310, MATCH($C3451, Ingredients!$B$11:$B$310, 0)), "")))</f>
        <v/>
      </c>
      <c r="J3451" s="73" t="str">
        <f>IF($B3451="", "", IF(IFERROR(INDEX(Meals!$C$11:$C$260, MATCH($B3451, Meals!$B$11:$B$260, 0)), "")="", "", IFERROR(INDEX(Meals!$C$11:$C$260, MATCH($B3451, Meals!$B$11:$B$260, 0)), "")))</f>
        <v/>
      </c>
      <c r="K3451" s="4"/>
      <c r="L3451" s="72" t="str">
        <f t="shared" si="802"/>
        <v/>
      </c>
      <c r="M3451" s="73" t="str">
        <f t="shared" si="803"/>
        <v/>
      </c>
      <c r="N3451" s="4"/>
      <c r="O3451" s="78" t="str">
        <f t="shared" si="804"/>
        <v/>
      </c>
      <c r="P3451" s="79" t="str">
        <f t="shared" si="805"/>
        <v/>
      </c>
      <c r="Q3451" s="4"/>
      <c r="R3451" s="90" t="str">
        <f t="shared" si="806"/>
        <v/>
      </c>
      <c r="S3451" s="4"/>
      <c r="Y3451" s="18" t="str">
        <f t="shared" si="807"/>
        <v/>
      </c>
      <c r="AA3451" s="18" t="str">
        <f t="shared" si="798"/>
        <v/>
      </c>
      <c r="AB3451" s="18" t="str">
        <f t="shared" si="799"/>
        <v/>
      </c>
      <c r="AC3451" s="18" t="str">
        <f t="shared" si="808"/>
        <v/>
      </c>
      <c r="AD3451" s="18" t="str">
        <f t="shared" si="808"/>
        <v/>
      </c>
      <c r="AE3451" s="18" t="str">
        <f t="shared" si="809"/>
        <v/>
      </c>
      <c r="AG3451" s="95" t="str">
        <f>IF($C3451="", "", IF(IFERROR(INDEX(Ingredients!C$11:C$310, MATCH($C3451, Ingredients!$B$11:$B$310, 0)), "")="", "", IFERROR(INDEX(Ingredients!C$11:C$310, MATCH($C3451, Ingredients!$B$11:$B$310, 0)), "")))</f>
        <v/>
      </c>
      <c r="AH3451" s="105" t="str">
        <f>IF($C3451="", "", IF(IFERROR(INDEX(Ingredients!D$11:D$310, MATCH($C3451, Ingredients!$B$11:$B$310, 0)), "")="", "", IFERROR(INDEX(Ingredients!D$11:D$310, MATCH($C3451, Ingredients!$B$11:$B$310, 0)), "")))</f>
        <v/>
      </c>
      <c r="AI3451" s="106" t="str">
        <f>IF($C3451="", "", IF(IFERROR(INDEX(Ingredients!E$11:E$310, MATCH($C3451, Ingredients!$B$11:$B$310, 0)), "")="", "", IFERROR(INDEX(Ingredients!E$11:E$310, MATCH($C3451, Ingredients!$B$11:$B$310, 0)), "")))</f>
        <v/>
      </c>
      <c r="AJ3451" s="108" t="str">
        <f>IF($C3451="", "", IF(IFERROR(INDEX(Ingredients!F$11:F$310, MATCH($C3451, Ingredients!$B$11:$B$310, 0)), "")="", "", IFERROR(INDEX(Ingredients!F$11:F$310, MATCH($C3451, Ingredients!$B$11:$B$310, 0)), "")))</f>
        <v/>
      </c>
      <c r="AK3451" s="106" t="str">
        <f>IF($C3451="", "", IF(IFERROR(INDEX(Ingredients!G$11:G$310, MATCH($C3451, Ingredients!$B$11:$B$310, 0)), "")="", "", IFERROR(INDEX(Ingredients!G$11:G$310, MATCH($C3451, Ingredients!$B$11:$B$310, 0)), "")))</f>
        <v/>
      </c>
      <c r="AL3451" s="79" t="str">
        <f>IF($C3451="", "", IF(IFERROR(INDEX(Ingredients!H$11:H$310, MATCH($C3451, Ingredients!$B$11:$B$310, 0)), "")="", "", IFERROR(INDEX(Ingredients!H$11:H$310, MATCH($C3451, Ingredients!$B$11:$B$310, 0)), "")))</f>
        <v/>
      </c>
      <c r="AN3451" s="83" t="str">
        <f t="shared" si="800"/>
        <v/>
      </c>
      <c r="AP3451" s="114" t="str">
        <f t="shared" si="810"/>
        <v/>
      </c>
      <c r="AR3451" s="117" t="str">
        <f>IF($C3451="", "", IF(IFERROR(INDEX(Ingredients!$AI$11:$AI$310, MATCH($C3451, Ingredients!$B$11:$B$310, 0)), "")="", "", IFERROR(INDEX(Ingredients!$AI$11:$AI$310, MATCH($C3451, Ingredients!$B$11:$B$310, 0)), "")))</f>
        <v/>
      </c>
      <c r="AT3451" s="120" t="str">
        <f t="shared" si="811"/>
        <v/>
      </c>
      <c r="AV3451" s="90" t="str">
        <f t="shared" si="801"/>
        <v/>
      </c>
      <c r="AX3451" s="90" t="str">
        <f>IF($AV3451="", "", COUNTIF($AV$11:$AV$5010, "&lt;"&amp;$AV3451)+1+COUNTIF($AV$11:$AV3451, $AV3451)-1)</f>
        <v/>
      </c>
      <c r="AZ3451" s="111" t="str">
        <f>IF($B3451="", "", SUMIF('Shopping List'!$AV$11:$AV$25, $B3451, 'Shopping List'!$BN$11:$BN$25))</f>
        <v/>
      </c>
      <c r="BB3451" s="117" t="str">
        <f t="shared" si="812"/>
        <v/>
      </c>
    </row>
    <row r="3452" spans="1:54" x14ac:dyDescent="0.25">
      <c r="A3452" s="4"/>
      <c r="B3452" s="37"/>
      <c r="C3452" s="124"/>
      <c r="D3452" s="39"/>
      <c r="E3452" s="125"/>
      <c r="F3452" s="48"/>
      <c r="G3452" s="4"/>
      <c r="H3452" s="4"/>
      <c r="I3452" s="95" t="str">
        <f>IF($C3452="", "", IF(IFERROR(INDEX(Ingredients!$C$11:$C$310, MATCH($C3452, Ingredients!$B$11:$B$310, 0)), "")="", "", IFERROR(INDEX(Ingredients!$C$11:$C$310, MATCH($C3452, Ingredients!$B$11:$B$310, 0)), "")))</f>
        <v/>
      </c>
      <c r="J3452" s="73" t="str">
        <f>IF($B3452="", "", IF(IFERROR(INDEX(Meals!$C$11:$C$260, MATCH($B3452, Meals!$B$11:$B$260, 0)), "")="", "", IFERROR(INDEX(Meals!$C$11:$C$260, MATCH($B3452, Meals!$B$11:$B$260, 0)), "")))</f>
        <v/>
      </c>
      <c r="K3452" s="4"/>
      <c r="L3452" s="72" t="str">
        <f t="shared" si="802"/>
        <v/>
      </c>
      <c r="M3452" s="73" t="str">
        <f t="shared" si="803"/>
        <v/>
      </c>
      <c r="N3452" s="4"/>
      <c r="O3452" s="78" t="str">
        <f t="shared" si="804"/>
        <v/>
      </c>
      <c r="P3452" s="79" t="str">
        <f t="shared" si="805"/>
        <v/>
      </c>
      <c r="Q3452" s="4"/>
      <c r="R3452" s="90" t="str">
        <f t="shared" si="806"/>
        <v/>
      </c>
      <c r="S3452" s="4"/>
      <c r="Y3452" s="18" t="str">
        <f t="shared" si="807"/>
        <v/>
      </c>
      <c r="AA3452" s="18" t="str">
        <f t="shared" si="798"/>
        <v/>
      </c>
      <c r="AB3452" s="18" t="str">
        <f t="shared" si="799"/>
        <v/>
      </c>
      <c r="AC3452" s="18" t="str">
        <f t="shared" si="808"/>
        <v/>
      </c>
      <c r="AD3452" s="18" t="str">
        <f t="shared" si="808"/>
        <v/>
      </c>
      <c r="AE3452" s="18" t="str">
        <f t="shared" si="809"/>
        <v/>
      </c>
      <c r="AG3452" s="95" t="str">
        <f>IF($C3452="", "", IF(IFERROR(INDEX(Ingredients!C$11:C$310, MATCH($C3452, Ingredients!$B$11:$B$310, 0)), "")="", "", IFERROR(INDEX(Ingredients!C$11:C$310, MATCH($C3452, Ingredients!$B$11:$B$310, 0)), "")))</f>
        <v/>
      </c>
      <c r="AH3452" s="105" t="str">
        <f>IF($C3452="", "", IF(IFERROR(INDEX(Ingredients!D$11:D$310, MATCH($C3452, Ingredients!$B$11:$B$310, 0)), "")="", "", IFERROR(INDEX(Ingredients!D$11:D$310, MATCH($C3452, Ingredients!$B$11:$B$310, 0)), "")))</f>
        <v/>
      </c>
      <c r="AI3452" s="106" t="str">
        <f>IF($C3452="", "", IF(IFERROR(INDEX(Ingredients!E$11:E$310, MATCH($C3452, Ingredients!$B$11:$B$310, 0)), "")="", "", IFERROR(INDEX(Ingredients!E$11:E$310, MATCH($C3452, Ingredients!$B$11:$B$310, 0)), "")))</f>
        <v/>
      </c>
      <c r="AJ3452" s="108" t="str">
        <f>IF($C3452="", "", IF(IFERROR(INDEX(Ingredients!F$11:F$310, MATCH($C3452, Ingredients!$B$11:$B$310, 0)), "")="", "", IFERROR(INDEX(Ingredients!F$11:F$310, MATCH($C3452, Ingredients!$B$11:$B$310, 0)), "")))</f>
        <v/>
      </c>
      <c r="AK3452" s="106" t="str">
        <f>IF($C3452="", "", IF(IFERROR(INDEX(Ingredients!G$11:G$310, MATCH($C3452, Ingredients!$B$11:$B$310, 0)), "")="", "", IFERROR(INDEX(Ingredients!G$11:G$310, MATCH($C3452, Ingredients!$B$11:$B$310, 0)), "")))</f>
        <v/>
      </c>
      <c r="AL3452" s="79" t="str">
        <f>IF($C3452="", "", IF(IFERROR(INDEX(Ingredients!H$11:H$310, MATCH($C3452, Ingredients!$B$11:$B$310, 0)), "")="", "", IFERROR(INDEX(Ingredients!H$11:H$310, MATCH($C3452, Ingredients!$B$11:$B$310, 0)), "")))</f>
        <v/>
      </c>
      <c r="AN3452" s="83" t="str">
        <f t="shared" si="800"/>
        <v/>
      </c>
      <c r="AP3452" s="114" t="str">
        <f t="shared" si="810"/>
        <v/>
      </c>
      <c r="AR3452" s="117" t="str">
        <f>IF($C3452="", "", IF(IFERROR(INDEX(Ingredients!$AI$11:$AI$310, MATCH($C3452, Ingredients!$B$11:$B$310, 0)), "")="", "", IFERROR(INDEX(Ingredients!$AI$11:$AI$310, MATCH($C3452, Ingredients!$B$11:$B$310, 0)), "")))</f>
        <v/>
      </c>
      <c r="AT3452" s="120" t="str">
        <f t="shared" si="811"/>
        <v/>
      </c>
      <c r="AV3452" s="90" t="str">
        <f t="shared" si="801"/>
        <v/>
      </c>
      <c r="AX3452" s="90" t="str">
        <f>IF($AV3452="", "", COUNTIF($AV$11:$AV$5010, "&lt;"&amp;$AV3452)+1+COUNTIF($AV$11:$AV3452, $AV3452)-1)</f>
        <v/>
      </c>
      <c r="AZ3452" s="111" t="str">
        <f>IF($B3452="", "", SUMIF('Shopping List'!$AV$11:$AV$25, $B3452, 'Shopping List'!$BN$11:$BN$25))</f>
        <v/>
      </c>
      <c r="BB3452" s="117" t="str">
        <f t="shared" si="812"/>
        <v/>
      </c>
    </row>
    <row r="3453" spans="1:54" x14ac:dyDescent="0.25">
      <c r="A3453" s="4"/>
      <c r="B3453" s="37"/>
      <c r="C3453" s="124"/>
      <c r="D3453" s="39"/>
      <c r="E3453" s="125"/>
      <c r="F3453" s="48"/>
      <c r="G3453" s="4"/>
      <c r="H3453" s="4"/>
      <c r="I3453" s="95" t="str">
        <f>IF($C3453="", "", IF(IFERROR(INDEX(Ingredients!$C$11:$C$310, MATCH($C3453, Ingredients!$B$11:$B$310, 0)), "")="", "", IFERROR(INDEX(Ingredients!$C$11:$C$310, MATCH($C3453, Ingredients!$B$11:$B$310, 0)), "")))</f>
        <v/>
      </c>
      <c r="J3453" s="73" t="str">
        <f>IF($B3453="", "", IF(IFERROR(INDEX(Meals!$C$11:$C$260, MATCH($B3453, Meals!$B$11:$B$260, 0)), "")="", "", IFERROR(INDEX(Meals!$C$11:$C$260, MATCH($B3453, Meals!$B$11:$B$260, 0)), "")))</f>
        <v/>
      </c>
      <c r="K3453" s="4"/>
      <c r="L3453" s="72" t="str">
        <f t="shared" si="802"/>
        <v/>
      </c>
      <c r="M3453" s="73" t="str">
        <f t="shared" si="803"/>
        <v/>
      </c>
      <c r="N3453" s="4"/>
      <c r="O3453" s="78" t="str">
        <f t="shared" si="804"/>
        <v/>
      </c>
      <c r="P3453" s="79" t="str">
        <f t="shared" si="805"/>
        <v/>
      </c>
      <c r="Q3453" s="4"/>
      <c r="R3453" s="90" t="str">
        <f t="shared" si="806"/>
        <v/>
      </c>
      <c r="S3453" s="4"/>
      <c r="Y3453" s="18" t="str">
        <f t="shared" si="807"/>
        <v/>
      </c>
      <c r="AA3453" s="18" t="str">
        <f t="shared" si="798"/>
        <v/>
      </c>
      <c r="AB3453" s="18" t="str">
        <f t="shared" si="799"/>
        <v/>
      </c>
      <c r="AC3453" s="18" t="str">
        <f t="shared" si="808"/>
        <v/>
      </c>
      <c r="AD3453" s="18" t="str">
        <f t="shared" si="808"/>
        <v/>
      </c>
      <c r="AE3453" s="18" t="str">
        <f t="shared" si="809"/>
        <v/>
      </c>
      <c r="AG3453" s="95" t="str">
        <f>IF($C3453="", "", IF(IFERROR(INDEX(Ingredients!C$11:C$310, MATCH($C3453, Ingredients!$B$11:$B$310, 0)), "")="", "", IFERROR(INDEX(Ingredients!C$11:C$310, MATCH($C3453, Ingredients!$B$11:$B$310, 0)), "")))</f>
        <v/>
      </c>
      <c r="AH3453" s="105" t="str">
        <f>IF($C3453="", "", IF(IFERROR(INDEX(Ingredients!D$11:D$310, MATCH($C3453, Ingredients!$B$11:$B$310, 0)), "")="", "", IFERROR(INDEX(Ingredients!D$11:D$310, MATCH($C3453, Ingredients!$B$11:$B$310, 0)), "")))</f>
        <v/>
      </c>
      <c r="AI3453" s="106" t="str">
        <f>IF($C3453="", "", IF(IFERROR(INDEX(Ingredients!E$11:E$310, MATCH($C3453, Ingredients!$B$11:$B$310, 0)), "")="", "", IFERROR(INDEX(Ingredients!E$11:E$310, MATCH($C3453, Ingredients!$B$11:$B$310, 0)), "")))</f>
        <v/>
      </c>
      <c r="AJ3453" s="108" t="str">
        <f>IF($C3453="", "", IF(IFERROR(INDEX(Ingredients!F$11:F$310, MATCH($C3453, Ingredients!$B$11:$B$310, 0)), "")="", "", IFERROR(INDEX(Ingredients!F$11:F$310, MATCH($C3453, Ingredients!$B$11:$B$310, 0)), "")))</f>
        <v/>
      </c>
      <c r="AK3453" s="106" t="str">
        <f>IF($C3453="", "", IF(IFERROR(INDEX(Ingredients!G$11:G$310, MATCH($C3453, Ingredients!$B$11:$B$310, 0)), "")="", "", IFERROR(INDEX(Ingredients!G$11:G$310, MATCH($C3453, Ingredients!$B$11:$B$310, 0)), "")))</f>
        <v/>
      </c>
      <c r="AL3453" s="79" t="str">
        <f>IF($C3453="", "", IF(IFERROR(INDEX(Ingredients!H$11:H$310, MATCH($C3453, Ingredients!$B$11:$B$310, 0)), "")="", "", IFERROR(INDEX(Ingredients!H$11:H$310, MATCH($C3453, Ingredients!$B$11:$B$310, 0)), "")))</f>
        <v/>
      </c>
      <c r="AN3453" s="83" t="str">
        <f t="shared" si="800"/>
        <v/>
      </c>
      <c r="AP3453" s="114" t="str">
        <f t="shared" si="810"/>
        <v/>
      </c>
      <c r="AR3453" s="117" t="str">
        <f>IF($C3453="", "", IF(IFERROR(INDEX(Ingredients!$AI$11:$AI$310, MATCH($C3453, Ingredients!$B$11:$B$310, 0)), "")="", "", IFERROR(INDEX(Ingredients!$AI$11:$AI$310, MATCH($C3453, Ingredients!$B$11:$B$310, 0)), "")))</f>
        <v/>
      </c>
      <c r="AT3453" s="120" t="str">
        <f t="shared" si="811"/>
        <v/>
      </c>
      <c r="AV3453" s="90" t="str">
        <f t="shared" si="801"/>
        <v/>
      </c>
      <c r="AX3453" s="90" t="str">
        <f>IF($AV3453="", "", COUNTIF($AV$11:$AV$5010, "&lt;"&amp;$AV3453)+1+COUNTIF($AV$11:$AV3453, $AV3453)-1)</f>
        <v/>
      </c>
      <c r="AZ3453" s="111" t="str">
        <f>IF($B3453="", "", SUMIF('Shopping List'!$AV$11:$AV$25, $B3453, 'Shopping List'!$BN$11:$BN$25))</f>
        <v/>
      </c>
      <c r="BB3453" s="117" t="str">
        <f t="shared" si="812"/>
        <v/>
      </c>
    </row>
    <row r="3454" spans="1:54" x14ac:dyDescent="0.25">
      <c r="A3454" s="4"/>
      <c r="B3454" s="37"/>
      <c r="C3454" s="124"/>
      <c r="D3454" s="39"/>
      <c r="E3454" s="125"/>
      <c r="F3454" s="48"/>
      <c r="G3454" s="4"/>
      <c r="H3454" s="4"/>
      <c r="I3454" s="95" t="str">
        <f>IF($C3454="", "", IF(IFERROR(INDEX(Ingredients!$C$11:$C$310, MATCH($C3454, Ingredients!$B$11:$B$310, 0)), "")="", "", IFERROR(INDEX(Ingredients!$C$11:$C$310, MATCH($C3454, Ingredients!$B$11:$B$310, 0)), "")))</f>
        <v/>
      </c>
      <c r="J3454" s="73" t="str">
        <f>IF($B3454="", "", IF(IFERROR(INDEX(Meals!$C$11:$C$260, MATCH($B3454, Meals!$B$11:$B$260, 0)), "")="", "", IFERROR(INDEX(Meals!$C$11:$C$260, MATCH($B3454, Meals!$B$11:$B$260, 0)), "")))</f>
        <v/>
      </c>
      <c r="K3454" s="4"/>
      <c r="L3454" s="72" t="str">
        <f t="shared" si="802"/>
        <v/>
      </c>
      <c r="M3454" s="73" t="str">
        <f t="shared" si="803"/>
        <v/>
      </c>
      <c r="N3454" s="4"/>
      <c r="O3454" s="78" t="str">
        <f t="shared" si="804"/>
        <v/>
      </c>
      <c r="P3454" s="79" t="str">
        <f t="shared" si="805"/>
        <v/>
      </c>
      <c r="Q3454" s="4"/>
      <c r="R3454" s="90" t="str">
        <f t="shared" si="806"/>
        <v/>
      </c>
      <c r="S3454" s="4"/>
      <c r="Y3454" s="18" t="str">
        <f t="shared" si="807"/>
        <v/>
      </c>
      <c r="AA3454" s="18" t="str">
        <f t="shared" si="798"/>
        <v/>
      </c>
      <c r="AB3454" s="18" t="str">
        <f t="shared" si="799"/>
        <v/>
      </c>
      <c r="AC3454" s="18" t="str">
        <f t="shared" si="808"/>
        <v/>
      </c>
      <c r="AD3454" s="18" t="str">
        <f t="shared" si="808"/>
        <v/>
      </c>
      <c r="AE3454" s="18" t="str">
        <f t="shared" si="809"/>
        <v/>
      </c>
      <c r="AG3454" s="95" t="str">
        <f>IF($C3454="", "", IF(IFERROR(INDEX(Ingredients!C$11:C$310, MATCH($C3454, Ingredients!$B$11:$B$310, 0)), "")="", "", IFERROR(INDEX(Ingredients!C$11:C$310, MATCH($C3454, Ingredients!$B$11:$B$310, 0)), "")))</f>
        <v/>
      </c>
      <c r="AH3454" s="105" t="str">
        <f>IF($C3454="", "", IF(IFERROR(INDEX(Ingredients!D$11:D$310, MATCH($C3454, Ingredients!$B$11:$B$310, 0)), "")="", "", IFERROR(INDEX(Ingredients!D$11:D$310, MATCH($C3454, Ingredients!$B$11:$B$310, 0)), "")))</f>
        <v/>
      </c>
      <c r="AI3454" s="106" t="str">
        <f>IF($C3454="", "", IF(IFERROR(INDEX(Ingredients!E$11:E$310, MATCH($C3454, Ingredients!$B$11:$B$310, 0)), "")="", "", IFERROR(INDEX(Ingredients!E$11:E$310, MATCH($C3454, Ingredients!$B$11:$B$310, 0)), "")))</f>
        <v/>
      </c>
      <c r="AJ3454" s="108" t="str">
        <f>IF($C3454="", "", IF(IFERROR(INDEX(Ingredients!F$11:F$310, MATCH($C3454, Ingredients!$B$11:$B$310, 0)), "")="", "", IFERROR(INDEX(Ingredients!F$11:F$310, MATCH($C3454, Ingredients!$B$11:$B$310, 0)), "")))</f>
        <v/>
      </c>
      <c r="AK3454" s="106" t="str">
        <f>IF($C3454="", "", IF(IFERROR(INDEX(Ingredients!G$11:G$310, MATCH($C3454, Ingredients!$B$11:$B$310, 0)), "")="", "", IFERROR(INDEX(Ingredients!G$11:G$310, MATCH($C3454, Ingredients!$B$11:$B$310, 0)), "")))</f>
        <v/>
      </c>
      <c r="AL3454" s="79" t="str">
        <f>IF($C3454="", "", IF(IFERROR(INDEX(Ingredients!H$11:H$310, MATCH($C3454, Ingredients!$B$11:$B$310, 0)), "")="", "", IFERROR(INDEX(Ingredients!H$11:H$310, MATCH($C3454, Ingredients!$B$11:$B$310, 0)), "")))</f>
        <v/>
      </c>
      <c r="AN3454" s="83" t="str">
        <f t="shared" si="800"/>
        <v/>
      </c>
      <c r="AP3454" s="114" t="str">
        <f t="shared" si="810"/>
        <v/>
      </c>
      <c r="AR3454" s="117" t="str">
        <f>IF($C3454="", "", IF(IFERROR(INDEX(Ingredients!$AI$11:$AI$310, MATCH($C3454, Ingredients!$B$11:$B$310, 0)), "")="", "", IFERROR(INDEX(Ingredients!$AI$11:$AI$310, MATCH($C3454, Ingredients!$B$11:$B$310, 0)), "")))</f>
        <v/>
      </c>
      <c r="AT3454" s="120" t="str">
        <f t="shared" si="811"/>
        <v/>
      </c>
      <c r="AV3454" s="90" t="str">
        <f t="shared" si="801"/>
        <v/>
      </c>
      <c r="AX3454" s="90" t="str">
        <f>IF($AV3454="", "", COUNTIF($AV$11:$AV$5010, "&lt;"&amp;$AV3454)+1+COUNTIF($AV$11:$AV3454, $AV3454)-1)</f>
        <v/>
      </c>
      <c r="AZ3454" s="111" t="str">
        <f>IF($B3454="", "", SUMIF('Shopping List'!$AV$11:$AV$25, $B3454, 'Shopping List'!$BN$11:$BN$25))</f>
        <v/>
      </c>
      <c r="BB3454" s="117" t="str">
        <f t="shared" si="812"/>
        <v/>
      </c>
    </row>
    <row r="3455" spans="1:54" x14ac:dyDescent="0.25">
      <c r="A3455" s="4"/>
      <c r="B3455" s="37"/>
      <c r="C3455" s="124"/>
      <c r="D3455" s="39"/>
      <c r="E3455" s="125"/>
      <c r="F3455" s="48"/>
      <c r="G3455" s="4"/>
      <c r="H3455" s="4"/>
      <c r="I3455" s="95" t="str">
        <f>IF($C3455="", "", IF(IFERROR(INDEX(Ingredients!$C$11:$C$310, MATCH($C3455, Ingredients!$B$11:$B$310, 0)), "")="", "", IFERROR(INDEX(Ingredients!$C$11:$C$310, MATCH($C3455, Ingredients!$B$11:$B$310, 0)), "")))</f>
        <v/>
      </c>
      <c r="J3455" s="73" t="str">
        <f>IF($B3455="", "", IF(IFERROR(INDEX(Meals!$C$11:$C$260, MATCH($B3455, Meals!$B$11:$B$260, 0)), "")="", "", IFERROR(INDEX(Meals!$C$11:$C$260, MATCH($B3455, Meals!$B$11:$B$260, 0)), "")))</f>
        <v/>
      </c>
      <c r="K3455" s="4"/>
      <c r="L3455" s="72" t="str">
        <f t="shared" si="802"/>
        <v/>
      </c>
      <c r="M3455" s="73" t="str">
        <f t="shared" si="803"/>
        <v/>
      </c>
      <c r="N3455" s="4"/>
      <c r="O3455" s="78" t="str">
        <f t="shared" si="804"/>
        <v/>
      </c>
      <c r="P3455" s="79" t="str">
        <f t="shared" si="805"/>
        <v/>
      </c>
      <c r="Q3455" s="4"/>
      <c r="R3455" s="90" t="str">
        <f t="shared" si="806"/>
        <v/>
      </c>
      <c r="S3455" s="4"/>
      <c r="Y3455" s="18" t="str">
        <f t="shared" si="807"/>
        <v/>
      </c>
      <c r="AA3455" s="18" t="str">
        <f t="shared" si="798"/>
        <v/>
      </c>
      <c r="AB3455" s="18" t="str">
        <f t="shared" si="799"/>
        <v/>
      </c>
      <c r="AC3455" s="18" t="str">
        <f t="shared" si="808"/>
        <v/>
      </c>
      <c r="AD3455" s="18" t="str">
        <f t="shared" si="808"/>
        <v/>
      </c>
      <c r="AE3455" s="18" t="str">
        <f t="shared" si="809"/>
        <v/>
      </c>
      <c r="AG3455" s="95" t="str">
        <f>IF($C3455="", "", IF(IFERROR(INDEX(Ingredients!C$11:C$310, MATCH($C3455, Ingredients!$B$11:$B$310, 0)), "")="", "", IFERROR(INDEX(Ingredients!C$11:C$310, MATCH($C3455, Ingredients!$B$11:$B$310, 0)), "")))</f>
        <v/>
      </c>
      <c r="AH3455" s="105" t="str">
        <f>IF($C3455="", "", IF(IFERROR(INDEX(Ingredients!D$11:D$310, MATCH($C3455, Ingredients!$B$11:$B$310, 0)), "")="", "", IFERROR(INDEX(Ingredients!D$11:D$310, MATCH($C3455, Ingredients!$B$11:$B$310, 0)), "")))</f>
        <v/>
      </c>
      <c r="AI3455" s="106" t="str">
        <f>IF($C3455="", "", IF(IFERROR(INDEX(Ingredients!E$11:E$310, MATCH($C3455, Ingredients!$B$11:$B$310, 0)), "")="", "", IFERROR(INDEX(Ingredients!E$11:E$310, MATCH($C3455, Ingredients!$B$11:$B$310, 0)), "")))</f>
        <v/>
      </c>
      <c r="AJ3455" s="108" t="str">
        <f>IF($C3455="", "", IF(IFERROR(INDEX(Ingredients!F$11:F$310, MATCH($C3455, Ingredients!$B$11:$B$310, 0)), "")="", "", IFERROR(INDEX(Ingredients!F$11:F$310, MATCH($C3455, Ingredients!$B$11:$B$310, 0)), "")))</f>
        <v/>
      </c>
      <c r="AK3455" s="106" t="str">
        <f>IF($C3455="", "", IF(IFERROR(INDEX(Ingredients!G$11:G$310, MATCH($C3455, Ingredients!$B$11:$B$310, 0)), "")="", "", IFERROR(INDEX(Ingredients!G$11:G$310, MATCH($C3455, Ingredients!$B$11:$B$310, 0)), "")))</f>
        <v/>
      </c>
      <c r="AL3455" s="79" t="str">
        <f>IF($C3455="", "", IF(IFERROR(INDEX(Ingredients!H$11:H$310, MATCH($C3455, Ingredients!$B$11:$B$310, 0)), "")="", "", IFERROR(INDEX(Ingredients!H$11:H$310, MATCH($C3455, Ingredients!$B$11:$B$310, 0)), "")))</f>
        <v/>
      </c>
      <c r="AN3455" s="83" t="str">
        <f t="shared" si="800"/>
        <v/>
      </c>
      <c r="AP3455" s="114" t="str">
        <f t="shared" si="810"/>
        <v/>
      </c>
      <c r="AR3455" s="117" t="str">
        <f>IF($C3455="", "", IF(IFERROR(INDEX(Ingredients!$AI$11:$AI$310, MATCH($C3455, Ingredients!$B$11:$B$310, 0)), "")="", "", IFERROR(INDEX(Ingredients!$AI$11:$AI$310, MATCH($C3455, Ingredients!$B$11:$B$310, 0)), "")))</f>
        <v/>
      </c>
      <c r="AT3455" s="120" t="str">
        <f t="shared" si="811"/>
        <v/>
      </c>
      <c r="AV3455" s="90" t="str">
        <f t="shared" si="801"/>
        <v/>
      </c>
      <c r="AX3455" s="90" t="str">
        <f>IF($AV3455="", "", COUNTIF($AV$11:$AV$5010, "&lt;"&amp;$AV3455)+1+COUNTIF($AV$11:$AV3455, $AV3455)-1)</f>
        <v/>
      </c>
      <c r="AZ3455" s="111" t="str">
        <f>IF($B3455="", "", SUMIF('Shopping List'!$AV$11:$AV$25, $B3455, 'Shopping List'!$BN$11:$BN$25))</f>
        <v/>
      </c>
      <c r="BB3455" s="117" t="str">
        <f t="shared" si="812"/>
        <v/>
      </c>
    </row>
    <row r="3456" spans="1:54" x14ac:dyDescent="0.25">
      <c r="A3456" s="4"/>
      <c r="B3456" s="37"/>
      <c r="C3456" s="124"/>
      <c r="D3456" s="39"/>
      <c r="E3456" s="125"/>
      <c r="F3456" s="48"/>
      <c r="G3456" s="4"/>
      <c r="H3456" s="4"/>
      <c r="I3456" s="95" t="str">
        <f>IF($C3456="", "", IF(IFERROR(INDEX(Ingredients!$C$11:$C$310, MATCH($C3456, Ingredients!$B$11:$B$310, 0)), "")="", "", IFERROR(INDEX(Ingredients!$C$11:$C$310, MATCH($C3456, Ingredients!$B$11:$B$310, 0)), "")))</f>
        <v/>
      </c>
      <c r="J3456" s="73" t="str">
        <f>IF($B3456="", "", IF(IFERROR(INDEX(Meals!$C$11:$C$260, MATCH($B3456, Meals!$B$11:$B$260, 0)), "")="", "", IFERROR(INDEX(Meals!$C$11:$C$260, MATCH($B3456, Meals!$B$11:$B$260, 0)), "")))</f>
        <v/>
      </c>
      <c r="K3456" s="4"/>
      <c r="L3456" s="72" t="str">
        <f t="shared" si="802"/>
        <v/>
      </c>
      <c r="M3456" s="73" t="str">
        <f t="shared" si="803"/>
        <v/>
      </c>
      <c r="N3456" s="4"/>
      <c r="O3456" s="78" t="str">
        <f t="shared" si="804"/>
        <v/>
      </c>
      <c r="P3456" s="79" t="str">
        <f t="shared" si="805"/>
        <v/>
      </c>
      <c r="Q3456" s="4"/>
      <c r="R3456" s="90" t="str">
        <f t="shared" si="806"/>
        <v/>
      </c>
      <c r="S3456" s="4"/>
      <c r="Y3456" s="18" t="str">
        <f t="shared" si="807"/>
        <v/>
      </c>
      <c r="AA3456" s="18" t="str">
        <f t="shared" si="798"/>
        <v/>
      </c>
      <c r="AB3456" s="18" t="str">
        <f t="shared" si="799"/>
        <v/>
      </c>
      <c r="AC3456" s="18" t="str">
        <f t="shared" si="808"/>
        <v/>
      </c>
      <c r="AD3456" s="18" t="str">
        <f t="shared" si="808"/>
        <v/>
      </c>
      <c r="AE3456" s="18" t="str">
        <f t="shared" si="809"/>
        <v/>
      </c>
      <c r="AG3456" s="95" t="str">
        <f>IF($C3456="", "", IF(IFERROR(INDEX(Ingredients!C$11:C$310, MATCH($C3456, Ingredients!$B$11:$B$310, 0)), "")="", "", IFERROR(INDEX(Ingredients!C$11:C$310, MATCH($C3456, Ingredients!$B$11:$B$310, 0)), "")))</f>
        <v/>
      </c>
      <c r="AH3456" s="105" t="str">
        <f>IF($C3456="", "", IF(IFERROR(INDEX(Ingredients!D$11:D$310, MATCH($C3456, Ingredients!$B$11:$B$310, 0)), "")="", "", IFERROR(INDEX(Ingredients!D$11:D$310, MATCH($C3456, Ingredients!$B$11:$B$310, 0)), "")))</f>
        <v/>
      </c>
      <c r="AI3456" s="106" t="str">
        <f>IF($C3456="", "", IF(IFERROR(INDEX(Ingredients!E$11:E$310, MATCH($C3456, Ingredients!$B$11:$B$310, 0)), "")="", "", IFERROR(INDEX(Ingredients!E$11:E$310, MATCH($C3456, Ingredients!$B$11:$B$310, 0)), "")))</f>
        <v/>
      </c>
      <c r="AJ3456" s="108" t="str">
        <f>IF($C3456="", "", IF(IFERROR(INDEX(Ingredients!F$11:F$310, MATCH($C3456, Ingredients!$B$11:$B$310, 0)), "")="", "", IFERROR(INDEX(Ingredients!F$11:F$310, MATCH($C3456, Ingredients!$B$11:$B$310, 0)), "")))</f>
        <v/>
      </c>
      <c r="AK3456" s="106" t="str">
        <f>IF($C3456="", "", IF(IFERROR(INDEX(Ingredients!G$11:G$310, MATCH($C3456, Ingredients!$B$11:$B$310, 0)), "")="", "", IFERROR(INDEX(Ingredients!G$11:G$310, MATCH($C3456, Ingredients!$B$11:$B$310, 0)), "")))</f>
        <v/>
      </c>
      <c r="AL3456" s="79" t="str">
        <f>IF($C3456="", "", IF(IFERROR(INDEX(Ingredients!H$11:H$310, MATCH($C3456, Ingredients!$B$11:$B$310, 0)), "")="", "", IFERROR(INDEX(Ingredients!H$11:H$310, MATCH($C3456, Ingredients!$B$11:$B$310, 0)), "")))</f>
        <v/>
      </c>
      <c r="AN3456" s="83" t="str">
        <f t="shared" si="800"/>
        <v/>
      </c>
      <c r="AP3456" s="114" t="str">
        <f t="shared" si="810"/>
        <v/>
      </c>
      <c r="AR3456" s="117" t="str">
        <f>IF($C3456="", "", IF(IFERROR(INDEX(Ingredients!$AI$11:$AI$310, MATCH($C3456, Ingredients!$B$11:$B$310, 0)), "")="", "", IFERROR(INDEX(Ingredients!$AI$11:$AI$310, MATCH($C3456, Ingredients!$B$11:$B$310, 0)), "")))</f>
        <v/>
      </c>
      <c r="AT3456" s="120" t="str">
        <f t="shared" si="811"/>
        <v/>
      </c>
      <c r="AV3456" s="90" t="str">
        <f t="shared" si="801"/>
        <v/>
      </c>
      <c r="AX3456" s="90" t="str">
        <f>IF($AV3456="", "", COUNTIF($AV$11:$AV$5010, "&lt;"&amp;$AV3456)+1+COUNTIF($AV$11:$AV3456, $AV3456)-1)</f>
        <v/>
      </c>
      <c r="AZ3456" s="111" t="str">
        <f>IF($B3456="", "", SUMIF('Shopping List'!$AV$11:$AV$25, $B3456, 'Shopping List'!$BN$11:$BN$25))</f>
        <v/>
      </c>
      <c r="BB3456" s="117" t="str">
        <f t="shared" si="812"/>
        <v/>
      </c>
    </row>
    <row r="3457" spans="1:54" x14ac:dyDescent="0.25">
      <c r="A3457" s="4"/>
      <c r="B3457" s="37"/>
      <c r="C3457" s="124"/>
      <c r="D3457" s="39"/>
      <c r="E3457" s="125"/>
      <c r="F3457" s="48"/>
      <c r="G3457" s="4"/>
      <c r="H3457" s="4"/>
      <c r="I3457" s="95" t="str">
        <f>IF($C3457="", "", IF(IFERROR(INDEX(Ingredients!$C$11:$C$310, MATCH($C3457, Ingredients!$B$11:$B$310, 0)), "")="", "", IFERROR(INDEX(Ingredients!$C$11:$C$310, MATCH($C3457, Ingredients!$B$11:$B$310, 0)), "")))</f>
        <v/>
      </c>
      <c r="J3457" s="73" t="str">
        <f>IF($B3457="", "", IF(IFERROR(INDEX(Meals!$C$11:$C$260, MATCH($B3457, Meals!$B$11:$B$260, 0)), "")="", "", IFERROR(INDEX(Meals!$C$11:$C$260, MATCH($B3457, Meals!$B$11:$B$260, 0)), "")))</f>
        <v/>
      </c>
      <c r="K3457" s="4"/>
      <c r="L3457" s="72" t="str">
        <f t="shared" si="802"/>
        <v/>
      </c>
      <c r="M3457" s="73" t="str">
        <f t="shared" si="803"/>
        <v/>
      </c>
      <c r="N3457" s="4"/>
      <c r="O3457" s="78" t="str">
        <f t="shared" si="804"/>
        <v/>
      </c>
      <c r="P3457" s="79" t="str">
        <f t="shared" si="805"/>
        <v/>
      </c>
      <c r="Q3457" s="4"/>
      <c r="R3457" s="90" t="str">
        <f t="shared" si="806"/>
        <v/>
      </c>
      <c r="S3457" s="4"/>
      <c r="Y3457" s="18" t="str">
        <f t="shared" si="807"/>
        <v/>
      </c>
      <c r="AA3457" s="18" t="str">
        <f t="shared" si="798"/>
        <v/>
      </c>
      <c r="AB3457" s="18" t="str">
        <f t="shared" si="799"/>
        <v/>
      </c>
      <c r="AC3457" s="18" t="str">
        <f t="shared" si="808"/>
        <v/>
      </c>
      <c r="AD3457" s="18" t="str">
        <f t="shared" si="808"/>
        <v/>
      </c>
      <c r="AE3457" s="18" t="str">
        <f t="shared" si="809"/>
        <v/>
      </c>
      <c r="AG3457" s="95" t="str">
        <f>IF($C3457="", "", IF(IFERROR(INDEX(Ingredients!C$11:C$310, MATCH($C3457, Ingredients!$B$11:$B$310, 0)), "")="", "", IFERROR(INDEX(Ingredients!C$11:C$310, MATCH($C3457, Ingredients!$B$11:$B$310, 0)), "")))</f>
        <v/>
      </c>
      <c r="AH3457" s="105" t="str">
        <f>IF($C3457="", "", IF(IFERROR(INDEX(Ingredients!D$11:D$310, MATCH($C3457, Ingredients!$B$11:$B$310, 0)), "")="", "", IFERROR(INDEX(Ingredients!D$11:D$310, MATCH($C3457, Ingredients!$B$11:$B$310, 0)), "")))</f>
        <v/>
      </c>
      <c r="AI3457" s="106" t="str">
        <f>IF($C3457="", "", IF(IFERROR(INDEX(Ingredients!E$11:E$310, MATCH($C3457, Ingredients!$B$11:$B$310, 0)), "")="", "", IFERROR(INDEX(Ingredients!E$11:E$310, MATCH($C3457, Ingredients!$B$11:$B$310, 0)), "")))</f>
        <v/>
      </c>
      <c r="AJ3457" s="108" t="str">
        <f>IF($C3457="", "", IF(IFERROR(INDEX(Ingredients!F$11:F$310, MATCH($C3457, Ingredients!$B$11:$B$310, 0)), "")="", "", IFERROR(INDEX(Ingredients!F$11:F$310, MATCH($C3457, Ingredients!$B$11:$B$310, 0)), "")))</f>
        <v/>
      </c>
      <c r="AK3457" s="106" t="str">
        <f>IF($C3457="", "", IF(IFERROR(INDEX(Ingredients!G$11:G$310, MATCH($C3457, Ingredients!$B$11:$B$310, 0)), "")="", "", IFERROR(INDEX(Ingredients!G$11:G$310, MATCH($C3457, Ingredients!$B$11:$B$310, 0)), "")))</f>
        <v/>
      </c>
      <c r="AL3457" s="79" t="str">
        <f>IF($C3457="", "", IF(IFERROR(INDEX(Ingredients!H$11:H$310, MATCH($C3457, Ingredients!$B$11:$B$310, 0)), "")="", "", IFERROR(INDEX(Ingredients!H$11:H$310, MATCH($C3457, Ingredients!$B$11:$B$310, 0)), "")))</f>
        <v/>
      </c>
      <c r="AN3457" s="83" t="str">
        <f t="shared" si="800"/>
        <v/>
      </c>
      <c r="AP3457" s="114" t="str">
        <f t="shared" si="810"/>
        <v/>
      </c>
      <c r="AR3457" s="117" t="str">
        <f>IF($C3457="", "", IF(IFERROR(INDEX(Ingredients!$AI$11:$AI$310, MATCH($C3457, Ingredients!$B$11:$B$310, 0)), "")="", "", IFERROR(INDEX(Ingredients!$AI$11:$AI$310, MATCH($C3457, Ingredients!$B$11:$B$310, 0)), "")))</f>
        <v/>
      </c>
      <c r="AT3457" s="120" t="str">
        <f t="shared" si="811"/>
        <v/>
      </c>
      <c r="AV3457" s="90" t="str">
        <f t="shared" si="801"/>
        <v/>
      </c>
      <c r="AX3457" s="90" t="str">
        <f>IF($AV3457="", "", COUNTIF($AV$11:$AV$5010, "&lt;"&amp;$AV3457)+1+COUNTIF($AV$11:$AV3457, $AV3457)-1)</f>
        <v/>
      </c>
      <c r="AZ3457" s="111" t="str">
        <f>IF($B3457="", "", SUMIF('Shopping List'!$AV$11:$AV$25, $B3457, 'Shopping List'!$BN$11:$BN$25))</f>
        <v/>
      </c>
      <c r="BB3457" s="117" t="str">
        <f t="shared" si="812"/>
        <v/>
      </c>
    </row>
    <row r="3458" spans="1:54" x14ac:dyDescent="0.25">
      <c r="A3458" s="4"/>
      <c r="B3458" s="37"/>
      <c r="C3458" s="124"/>
      <c r="D3458" s="39"/>
      <c r="E3458" s="125"/>
      <c r="F3458" s="48"/>
      <c r="G3458" s="4"/>
      <c r="H3458" s="4"/>
      <c r="I3458" s="95" t="str">
        <f>IF($C3458="", "", IF(IFERROR(INDEX(Ingredients!$C$11:$C$310, MATCH($C3458, Ingredients!$B$11:$B$310, 0)), "")="", "", IFERROR(INDEX(Ingredients!$C$11:$C$310, MATCH($C3458, Ingredients!$B$11:$B$310, 0)), "")))</f>
        <v/>
      </c>
      <c r="J3458" s="73" t="str">
        <f>IF($B3458="", "", IF(IFERROR(INDEX(Meals!$C$11:$C$260, MATCH($B3458, Meals!$B$11:$B$260, 0)), "")="", "", IFERROR(INDEX(Meals!$C$11:$C$260, MATCH($B3458, Meals!$B$11:$B$260, 0)), "")))</f>
        <v/>
      </c>
      <c r="K3458" s="4"/>
      <c r="L3458" s="72" t="str">
        <f t="shared" si="802"/>
        <v/>
      </c>
      <c r="M3458" s="73" t="str">
        <f t="shared" si="803"/>
        <v/>
      </c>
      <c r="N3458" s="4"/>
      <c r="O3458" s="78" t="str">
        <f t="shared" si="804"/>
        <v/>
      </c>
      <c r="P3458" s="79" t="str">
        <f t="shared" si="805"/>
        <v/>
      </c>
      <c r="Q3458" s="4"/>
      <c r="R3458" s="90" t="str">
        <f t="shared" si="806"/>
        <v/>
      </c>
      <c r="S3458" s="4"/>
      <c r="Y3458" s="18" t="str">
        <f t="shared" si="807"/>
        <v/>
      </c>
      <c r="AA3458" s="18" t="str">
        <f t="shared" si="798"/>
        <v/>
      </c>
      <c r="AB3458" s="18" t="str">
        <f t="shared" si="799"/>
        <v/>
      </c>
      <c r="AC3458" s="18" t="str">
        <f t="shared" si="808"/>
        <v/>
      </c>
      <c r="AD3458" s="18" t="str">
        <f t="shared" si="808"/>
        <v/>
      </c>
      <c r="AE3458" s="18" t="str">
        <f t="shared" si="809"/>
        <v/>
      </c>
      <c r="AG3458" s="95" t="str">
        <f>IF($C3458="", "", IF(IFERROR(INDEX(Ingredients!C$11:C$310, MATCH($C3458, Ingredients!$B$11:$B$310, 0)), "")="", "", IFERROR(INDEX(Ingredients!C$11:C$310, MATCH($C3458, Ingredients!$B$11:$B$310, 0)), "")))</f>
        <v/>
      </c>
      <c r="AH3458" s="105" t="str">
        <f>IF($C3458="", "", IF(IFERROR(INDEX(Ingredients!D$11:D$310, MATCH($C3458, Ingredients!$B$11:$B$310, 0)), "")="", "", IFERROR(INDEX(Ingredients!D$11:D$310, MATCH($C3458, Ingredients!$B$11:$B$310, 0)), "")))</f>
        <v/>
      </c>
      <c r="AI3458" s="106" t="str">
        <f>IF($C3458="", "", IF(IFERROR(INDEX(Ingredients!E$11:E$310, MATCH($C3458, Ingredients!$B$11:$B$310, 0)), "")="", "", IFERROR(INDEX(Ingredients!E$11:E$310, MATCH($C3458, Ingredients!$B$11:$B$310, 0)), "")))</f>
        <v/>
      </c>
      <c r="AJ3458" s="108" t="str">
        <f>IF($C3458="", "", IF(IFERROR(INDEX(Ingredients!F$11:F$310, MATCH($C3458, Ingredients!$B$11:$B$310, 0)), "")="", "", IFERROR(INDEX(Ingredients!F$11:F$310, MATCH($C3458, Ingredients!$B$11:$B$310, 0)), "")))</f>
        <v/>
      </c>
      <c r="AK3458" s="106" t="str">
        <f>IF($C3458="", "", IF(IFERROR(INDEX(Ingredients!G$11:G$310, MATCH($C3458, Ingredients!$B$11:$B$310, 0)), "")="", "", IFERROR(INDEX(Ingredients!G$11:G$310, MATCH($C3458, Ingredients!$B$11:$B$310, 0)), "")))</f>
        <v/>
      </c>
      <c r="AL3458" s="79" t="str">
        <f>IF($C3458="", "", IF(IFERROR(INDEX(Ingredients!H$11:H$310, MATCH($C3458, Ingredients!$B$11:$B$310, 0)), "")="", "", IFERROR(INDEX(Ingredients!H$11:H$310, MATCH($C3458, Ingredients!$B$11:$B$310, 0)), "")))</f>
        <v/>
      </c>
      <c r="AN3458" s="83" t="str">
        <f t="shared" si="800"/>
        <v/>
      </c>
      <c r="AP3458" s="114" t="str">
        <f t="shared" si="810"/>
        <v/>
      </c>
      <c r="AR3458" s="117" t="str">
        <f>IF($C3458="", "", IF(IFERROR(INDEX(Ingredients!$AI$11:$AI$310, MATCH($C3458, Ingredients!$B$11:$B$310, 0)), "")="", "", IFERROR(INDEX(Ingredients!$AI$11:$AI$310, MATCH($C3458, Ingredients!$B$11:$B$310, 0)), "")))</f>
        <v/>
      </c>
      <c r="AT3458" s="120" t="str">
        <f t="shared" si="811"/>
        <v/>
      </c>
      <c r="AV3458" s="90" t="str">
        <f t="shared" si="801"/>
        <v/>
      </c>
      <c r="AX3458" s="90" t="str">
        <f>IF($AV3458="", "", COUNTIF($AV$11:$AV$5010, "&lt;"&amp;$AV3458)+1+COUNTIF($AV$11:$AV3458, $AV3458)-1)</f>
        <v/>
      </c>
      <c r="AZ3458" s="111" t="str">
        <f>IF($B3458="", "", SUMIF('Shopping List'!$AV$11:$AV$25, $B3458, 'Shopping List'!$BN$11:$BN$25))</f>
        <v/>
      </c>
      <c r="BB3458" s="117" t="str">
        <f t="shared" si="812"/>
        <v/>
      </c>
    </row>
    <row r="3459" spans="1:54" x14ac:dyDescent="0.25">
      <c r="A3459" s="4"/>
      <c r="B3459" s="37"/>
      <c r="C3459" s="124"/>
      <c r="D3459" s="39"/>
      <c r="E3459" s="125"/>
      <c r="F3459" s="48"/>
      <c r="G3459" s="4"/>
      <c r="H3459" s="4"/>
      <c r="I3459" s="95" t="str">
        <f>IF($C3459="", "", IF(IFERROR(INDEX(Ingredients!$C$11:$C$310, MATCH($C3459, Ingredients!$B$11:$B$310, 0)), "")="", "", IFERROR(INDEX(Ingredients!$C$11:$C$310, MATCH($C3459, Ingredients!$B$11:$B$310, 0)), "")))</f>
        <v/>
      </c>
      <c r="J3459" s="73" t="str">
        <f>IF($B3459="", "", IF(IFERROR(INDEX(Meals!$C$11:$C$260, MATCH($B3459, Meals!$B$11:$B$260, 0)), "")="", "", IFERROR(INDEX(Meals!$C$11:$C$260, MATCH($B3459, Meals!$B$11:$B$260, 0)), "")))</f>
        <v/>
      </c>
      <c r="K3459" s="4"/>
      <c r="L3459" s="72" t="str">
        <f t="shared" si="802"/>
        <v/>
      </c>
      <c r="M3459" s="73" t="str">
        <f t="shared" si="803"/>
        <v/>
      </c>
      <c r="N3459" s="4"/>
      <c r="O3459" s="78" t="str">
        <f t="shared" si="804"/>
        <v/>
      </c>
      <c r="P3459" s="79" t="str">
        <f t="shared" si="805"/>
        <v/>
      </c>
      <c r="Q3459" s="4"/>
      <c r="R3459" s="90" t="str">
        <f t="shared" si="806"/>
        <v/>
      </c>
      <c r="S3459" s="4"/>
      <c r="Y3459" s="18" t="str">
        <f t="shared" si="807"/>
        <v/>
      </c>
      <c r="AA3459" s="18" t="str">
        <f t="shared" si="798"/>
        <v/>
      </c>
      <c r="AB3459" s="18" t="str">
        <f t="shared" si="799"/>
        <v/>
      </c>
      <c r="AC3459" s="18" t="str">
        <f t="shared" si="808"/>
        <v/>
      </c>
      <c r="AD3459" s="18" t="str">
        <f t="shared" si="808"/>
        <v/>
      </c>
      <c r="AE3459" s="18" t="str">
        <f t="shared" si="809"/>
        <v/>
      </c>
      <c r="AG3459" s="95" t="str">
        <f>IF($C3459="", "", IF(IFERROR(INDEX(Ingredients!C$11:C$310, MATCH($C3459, Ingredients!$B$11:$B$310, 0)), "")="", "", IFERROR(INDEX(Ingredients!C$11:C$310, MATCH($C3459, Ingredients!$B$11:$B$310, 0)), "")))</f>
        <v/>
      </c>
      <c r="AH3459" s="105" t="str">
        <f>IF($C3459="", "", IF(IFERROR(INDEX(Ingredients!D$11:D$310, MATCH($C3459, Ingredients!$B$11:$B$310, 0)), "")="", "", IFERROR(INDEX(Ingredients!D$11:D$310, MATCH($C3459, Ingredients!$B$11:$B$310, 0)), "")))</f>
        <v/>
      </c>
      <c r="AI3459" s="106" t="str">
        <f>IF($C3459="", "", IF(IFERROR(INDEX(Ingredients!E$11:E$310, MATCH($C3459, Ingredients!$B$11:$B$310, 0)), "")="", "", IFERROR(INDEX(Ingredients!E$11:E$310, MATCH($C3459, Ingredients!$B$11:$B$310, 0)), "")))</f>
        <v/>
      </c>
      <c r="AJ3459" s="108" t="str">
        <f>IF($C3459="", "", IF(IFERROR(INDEX(Ingredients!F$11:F$310, MATCH($C3459, Ingredients!$B$11:$B$310, 0)), "")="", "", IFERROR(INDEX(Ingredients!F$11:F$310, MATCH($C3459, Ingredients!$B$11:$B$310, 0)), "")))</f>
        <v/>
      </c>
      <c r="AK3459" s="106" t="str">
        <f>IF($C3459="", "", IF(IFERROR(INDEX(Ingredients!G$11:G$310, MATCH($C3459, Ingredients!$B$11:$B$310, 0)), "")="", "", IFERROR(INDEX(Ingredients!G$11:G$310, MATCH($C3459, Ingredients!$B$11:$B$310, 0)), "")))</f>
        <v/>
      </c>
      <c r="AL3459" s="79" t="str">
        <f>IF($C3459="", "", IF(IFERROR(INDEX(Ingredients!H$11:H$310, MATCH($C3459, Ingredients!$B$11:$B$310, 0)), "")="", "", IFERROR(INDEX(Ingredients!H$11:H$310, MATCH($C3459, Ingredients!$B$11:$B$310, 0)), "")))</f>
        <v/>
      </c>
      <c r="AN3459" s="83" t="str">
        <f t="shared" si="800"/>
        <v/>
      </c>
      <c r="AP3459" s="114" t="str">
        <f t="shared" si="810"/>
        <v/>
      </c>
      <c r="AR3459" s="117" t="str">
        <f>IF($C3459="", "", IF(IFERROR(INDEX(Ingredients!$AI$11:$AI$310, MATCH($C3459, Ingredients!$B$11:$B$310, 0)), "")="", "", IFERROR(INDEX(Ingredients!$AI$11:$AI$310, MATCH($C3459, Ingredients!$B$11:$B$310, 0)), "")))</f>
        <v/>
      </c>
      <c r="AT3459" s="120" t="str">
        <f t="shared" si="811"/>
        <v/>
      </c>
      <c r="AV3459" s="90" t="str">
        <f t="shared" si="801"/>
        <v/>
      </c>
      <c r="AX3459" s="90" t="str">
        <f>IF($AV3459="", "", COUNTIF($AV$11:$AV$5010, "&lt;"&amp;$AV3459)+1+COUNTIF($AV$11:$AV3459, $AV3459)-1)</f>
        <v/>
      </c>
      <c r="AZ3459" s="111" t="str">
        <f>IF($B3459="", "", SUMIF('Shopping List'!$AV$11:$AV$25, $B3459, 'Shopping List'!$BN$11:$BN$25))</f>
        <v/>
      </c>
      <c r="BB3459" s="117" t="str">
        <f t="shared" si="812"/>
        <v/>
      </c>
    </row>
    <row r="3460" spans="1:54" x14ac:dyDescent="0.25">
      <c r="A3460" s="4"/>
      <c r="B3460" s="37"/>
      <c r="C3460" s="124"/>
      <c r="D3460" s="39"/>
      <c r="E3460" s="125"/>
      <c r="F3460" s="48"/>
      <c r="G3460" s="4"/>
      <c r="H3460" s="4"/>
      <c r="I3460" s="95" t="str">
        <f>IF($C3460="", "", IF(IFERROR(INDEX(Ingredients!$C$11:$C$310, MATCH($C3460, Ingredients!$B$11:$B$310, 0)), "")="", "", IFERROR(INDEX(Ingredients!$C$11:$C$310, MATCH($C3460, Ingredients!$B$11:$B$310, 0)), "")))</f>
        <v/>
      </c>
      <c r="J3460" s="73" t="str">
        <f>IF($B3460="", "", IF(IFERROR(INDEX(Meals!$C$11:$C$260, MATCH($B3460, Meals!$B$11:$B$260, 0)), "")="", "", IFERROR(INDEX(Meals!$C$11:$C$260, MATCH($B3460, Meals!$B$11:$B$260, 0)), "")))</f>
        <v/>
      </c>
      <c r="K3460" s="4"/>
      <c r="L3460" s="72" t="str">
        <f t="shared" si="802"/>
        <v/>
      </c>
      <c r="M3460" s="73" t="str">
        <f t="shared" si="803"/>
        <v/>
      </c>
      <c r="N3460" s="4"/>
      <c r="O3460" s="78" t="str">
        <f t="shared" si="804"/>
        <v/>
      </c>
      <c r="P3460" s="79" t="str">
        <f t="shared" si="805"/>
        <v/>
      </c>
      <c r="Q3460" s="4"/>
      <c r="R3460" s="90" t="str">
        <f t="shared" si="806"/>
        <v/>
      </c>
      <c r="S3460" s="4"/>
      <c r="Y3460" s="18" t="str">
        <f t="shared" si="807"/>
        <v/>
      </c>
      <c r="AA3460" s="18" t="str">
        <f t="shared" si="798"/>
        <v/>
      </c>
      <c r="AB3460" s="18" t="str">
        <f t="shared" si="799"/>
        <v/>
      </c>
      <c r="AC3460" s="18" t="str">
        <f t="shared" si="808"/>
        <v/>
      </c>
      <c r="AD3460" s="18" t="str">
        <f t="shared" si="808"/>
        <v/>
      </c>
      <c r="AE3460" s="18" t="str">
        <f t="shared" si="809"/>
        <v/>
      </c>
      <c r="AG3460" s="95" t="str">
        <f>IF($C3460="", "", IF(IFERROR(INDEX(Ingredients!C$11:C$310, MATCH($C3460, Ingredients!$B$11:$B$310, 0)), "")="", "", IFERROR(INDEX(Ingredients!C$11:C$310, MATCH($C3460, Ingredients!$B$11:$B$310, 0)), "")))</f>
        <v/>
      </c>
      <c r="AH3460" s="105" t="str">
        <f>IF($C3460="", "", IF(IFERROR(INDEX(Ingredients!D$11:D$310, MATCH($C3460, Ingredients!$B$11:$B$310, 0)), "")="", "", IFERROR(INDEX(Ingredients!D$11:D$310, MATCH($C3460, Ingredients!$B$11:$B$310, 0)), "")))</f>
        <v/>
      </c>
      <c r="AI3460" s="106" t="str">
        <f>IF($C3460="", "", IF(IFERROR(INDEX(Ingredients!E$11:E$310, MATCH($C3460, Ingredients!$B$11:$B$310, 0)), "")="", "", IFERROR(INDEX(Ingredients!E$11:E$310, MATCH($C3460, Ingredients!$B$11:$B$310, 0)), "")))</f>
        <v/>
      </c>
      <c r="AJ3460" s="108" t="str">
        <f>IF($C3460="", "", IF(IFERROR(INDEX(Ingredients!F$11:F$310, MATCH($C3460, Ingredients!$B$11:$B$310, 0)), "")="", "", IFERROR(INDEX(Ingredients!F$11:F$310, MATCH($C3460, Ingredients!$B$11:$B$310, 0)), "")))</f>
        <v/>
      </c>
      <c r="AK3460" s="106" t="str">
        <f>IF($C3460="", "", IF(IFERROR(INDEX(Ingredients!G$11:G$310, MATCH($C3460, Ingredients!$B$11:$B$310, 0)), "")="", "", IFERROR(INDEX(Ingredients!G$11:G$310, MATCH($C3460, Ingredients!$B$11:$B$310, 0)), "")))</f>
        <v/>
      </c>
      <c r="AL3460" s="79" t="str">
        <f>IF($C3460="", "", IF(IFERROR(INDEX(Ingredients!H$11:H$310, MATCH($C3460, Ingredients!$B$11:$B$310, 0)), "")="", "", IFERROR(INDEX(Ingredients!H$11:H$310, MATCH($C3460, Ingredients!$B$11:$B$310, 0)), "")))</f>
        <v/>
      </c>
      <c r="AN3460" s="83" t="str">
        <f t="shared" si="800"/>
        <v/>
      </c>
      <c r="AP3460" s="114" t="str">
        <f t="shared" si="810"/>
        <v/>
      </c>
      <c r="AR3460" s="117" t="str">
        <f>IF($C3460="", "", IF(IFERROR(INDEX(Ingredients!$AI$11:$AI$310, MATCH($C3460, Ingredients!$B$11:$B$310, 0)), "")="", "", IFERROR(INDEX(Ingredients!$AI$11:$AI$310, MATCH($C3460, Ingredients!$B$11:$B$310, 0)), "")))</f>
        <v/>
      </c>
      <c r="AT3460" s="120" t="str">
        <f t="shared" si="811"/>
        <v/>
      </c>
      <c r="AV3460" s="90" t="str">
        <f t="shared" si="801"/>
        <v/>
      </c>
      <c r="AX3460" s="90" t="str">
        <f>IF($AV3460="", "", COUNTIF($AV$11:$AV$5010, "&lt;"&amp;$AV3460)+1+COUNTIF($AV$11:$AV3460, $AV3460)-1)</f>
        <v/>
      </c>
      <c r="AZ3460" s="111" t="str">
        <f>IF($B3460="", "", SUMIF('Shopping List'!$AV$11:$AV$25, $B3460, 'Shopping List'!$BN$11:$BN$25))</f>
        <v/>
      </c>
      <c r="BB3460" s="117" t="str">
        <f t="shared" si="812"/>
        <v/>
      </c>
    </row>
    <row r="3461" spans="1:54" x14ac:dyDescent="0.25">
      <c r="A3461" s="4"/>
      <c r="B3461" s="37"/>
      <c r="C3461" s="124"/>
      <c r="D3461" s="39"/>
      <c r="E3461" s="125"/>
      <c r="F3461" s="48"/>
      <c r="G3461" s="4"/>
      <c r="H3461" s="4"/>
      <c r="I3461" s="95" t="str">
        <f>IF($C3461="", "", IF(IFERROR(INDEX(Ingredients!$C$11:$C$310, MATCH($C3461, Ingredients!$B$11:$B$310, 0)), "")="", "", IFERROR(INDEX(Ingredients!$C$11:$C$310, MATCH($C3461, Ingredients!$B$11:$B$310, 0)), "")))</f>
        <v/>
      </c>
      <c r="J3461" s="73" t="str">
        <f>IF($B3461="", "", IF(IFERROR(INDEX(Meals!$C$11:$C$260, MATCH($B3461, Meals!$B$11:$B$260, 0)), "")="", "", IFERROR(INDEX(Meals!$C$11:$C$260, MATCH($B3461, Meals!$B$11:$B$260, 0)), "")))</f>
        <v/>
      </c>
      <c r="K3461" s="4"/>
      <c r="L3461" s="72" t="str">
        <f t="shared" si="802"/>
        <v/>
      </c>
      <c r="M3461" s="73" t="str">
        <f t="shared" si="803"/>
        <v/>
      </c>
      <c r="N3461" s="4"/>
      <c r="O3461" s="78" t="str">
        <f t="shared" si="804"/>
        <v/>
      </c>
      <c r="P3461" s="79" t="str">
        <f t="shared" si="805"/>
        <v/>
      </c>
      <c r="Q3461" s="4"/>
      <c r="R3461" s="90" t="str">
        <f t="shared" si="806"/>
        <v/>
      </c>
      <c r="S3461" s="4"/>
      <c r="Y3461" s="18" t="str">
        <f t="shared" si="807"/>
        <v/>
      </c>
      <c r="AA3461" s="18" t="str">
        <f t="shared" si="798"/>
        <v/>
      </c>
      <c r="AB3461" s="18" t="str">
        <f t="shared" si="799"/>
        <v/>
      </c>
      <c r="AC3461" s="18" t="str">
        <f t="shared" si="808"/>
        <v/>
      </c>
      <c r="AD3461" s="18" t="str">
        <f t="shared" si="808"/>
        <v/>
      </c>
      <c r="AE3461" s="18" t="str">
        <f t="shared" si="809"/>
        <v/>
      </c>
      <c r="AG3461" s="95" t="str">
        <f>IF($C3461="", "", IF(IFERROR(INDEX(Ingredients!C$11:C$310, MATCH($C3461, Ingredients!$B$11:$B$310, 0)), "")="", "", IFERROR(INDEX(Ingredients!C$11:C$310, MATCH($C3461, Ingredients!$B$11:$B$310, 0)), "")))</f>
        <v/>
      </c>
      <c r="AH3461" s="105" t="str">
        <f>IF($C3461="", "", IF(IFERROR(INDEX(Ingredients!D$11:D$310, MATCH($C3461, Ingredients!$B$11:$B$310, 0)), "")="", "", IFERROR(INDEX(Ingredients!D$11:D$310, MATCH($C3461, Ingredients!$B$11:$B$310, 0)), "")))</f>
        <v/>
      </c>
      <c r="AI3461" s="106" t="str">
        <f>IF($C3461="", "", IF(IFERROR(INDEX(Ingredients!E$11:E$310, MATCH($C3461, Ingredients!$B$11:$B$310, 0)), "")="", "", IFERROR(INDEX(Ingredients!E$11:E$310, MATCH($C3461, Ingredients!$B$11:$B$310, 0)), "")))</f>
        <v/>
      </c>
      <c r="AJ3461" s="108" t="str">
        <f>IF($C3461="", "", IF(IFERROR(INDEX(Ingredients!F$11:F$310, MATCH($C3461, Ingredients!$B$11:$B$310, 0)), "")="", "", IFERROR(INDEX(Ingredients!F$11:F$310, MATCH($C3461, Ingredients!$B$11:$B$310, 0)), "")))</f>
        <v/>
      </c>
      <c r="AK3461" s="106" t="str">
        <f>IF($C3461="", "", IF(IFERROR(INDEX(Ingredients!G$11:G$310, MATCH($C3461, Ingredients!$B$11:$B$310, 0)), "")="", "", IFERROR(INDEX(Ingredients!G$11:G$310, MATCH($C3461, Ingredients!$B$11:$B$310, 0)), "")))</f>
        <v/>
      </c>
      <c r="AL3461" s="79" t="str">
        <f>IF($C3461="", "", IF(IFERROR(INDEX(Ingredients!H$11:H$310, MATCH($C3461, Ingredients!$B$11:$B$310, 0)), "")="", "", IFERROR(INDEX(Ingredients!H$11:H$310, MATCH($C3461, Ingredients!$B$11:$B$310, 0)), "")))</f>
        <v/>
      </c>
      <c r="AN3461" s="83" t="str">
        <f t="shared" si="800"/>
        <v/>
      </c>
      <c r="AP3461" s="114" t="str">
        <f t="shared" si="810"/>
        <v/>
      </c>
      <c r="AR3461" s="117" t="str">
        <f>IF($C3461="", "", IF(IFERROR(INDEX(Ingredients!$AI$11:$AI$310, MATCH($C3461, Ingredients!$B$11:$B$310, 0)), "")="", "", IFERROR(INDEX(Ingredients!$AI$11:$AI$310, MATCH($C3461, Ingredients!$B$11:$B$310, 0)), "")))</f>
        <v/>
      </c>
      <c r="AT3461" s="120" t="str">
        <f t="shared" si="811"/>
        <v/>
      </c>
      <c r="AV3461" s="90" t="str">
        <f t="shared" si="801"/>
        <v/>
      </c>
      <c r="AX3461" s="90" t="str">
        <f>IF($AV3461="", "", COUNTIF($AV$11:$AV$5010, "&lt;"&amp;$AV3461)+1+COUNTIF($AV$11:$AV3461, $AV3461)-1)</f>
        <v/>
      </c>
      <c r="AZ3461" s="111" t="str">
        <f>IF($B3461="", "", SUMIF('Shopping List'!$AV$11:$AV$25, $B3461, 'Shopping List'!$BN$11:$BN$25))</f>
        <v/>
      </c>
      <c r="BB3461" s="117" t="str">
        <f t="shared" si="812"/>
        <v/>
      </c>
    </row>
    <row r="3462" spans="1:54" x14ac:dyDescent="0.25">
      <c r="A3462" s="4"/>
      <c r="B3462" s="37"/>
      <c r="C3462" s="124"/>
      <c r="D3462" s="39"/>
      <c r="E3462" s="125"/>
      <c r="F3462" s="48"/>
      <c r="G3462" s="4"/>
      <c r="H3462" s="4"/>
      <c r="I3462" s="95" t="str">
        <f>IF($C3462="", "", IF(IFERROR(INDEX(Ingredients!$C$11:$C$310, MATCH($C3462, Ingredients!$B$11:$B$310, 0)), "")="", "", IFERROR(INDEX(Ingredients!$C$11:$C$310, MATCH($C3462, Ingredients!$B$11:$B$310, 0)), "")))</f>
        <v/>
      </c>
      <c r="J3462" s="73" t="str">
        <f>IF($B3462="", "", IF(IFERROR(INDEX(Meals!$C$11:$C$260, MATCH($B3462, Meals!$B$11:$B$260, 0)), "")="", "", IFERROR(INDEX(Meals!$C$11:$C$260, MATCH($B3462, Meals!$B$11:$B$260, 0)), "")))</f>
        <v/>
      </c>
      <c r="K3462" s="4"/>
      <c r="L3462" s="72" t="str">
        <f t="shared" si="802"/>
        <v/>
      </c>
      <c r="M3462" s="73" t="str">
        <f t="shared" si="803"/>
        <v/>
      </c>
      <c r="N3462" s="4"/>
      <c r="O3462" s="78" t="str">
        <f t="shared" si="804"/>
        <v/>
      </c>
      <c r="P3462" s="79" t="str">
        <f t="shared" si="805"/>
        <v/>
      </c>
      <c r="Q3462" s="4"/>
      <c r="R3462" s="90" t="str">
        <f t="shared" si="806"/>
        <v/>
      </c>
      <c r="S3462" s="4"/>
      <c r="Y3462" s="18" t="str">
        <f t="shared" si="807"/>
        <v/>
      </c>
      <c r="AA3462" s="18" t="str">
        <f t="shared" si="798"/>
        <v/>
      </c>
      <c r="AB3462" s="18" t="str">
        <f t="shared" si="799"/>
        <v/>
      </c>
      <c r="AC3462" s="18" t="str">
        <f t="shared" si="808"/>
        <v/>
      </c>
      <c r="AD3462" s="18" t="str">
        <f t="shared" si="808"/>
        <v/>
      </c>
      <c r="AE3462" s="18" t="str">
        <f t="shared" si="809"/>
        <v/>
      </c>
      <c r="AG3462" s="95" t="str">
        <f>IF($C3462="", "", IF(IFERROR(INDEX(Ingredients!C$11:C$310, MATCH($C3462, Ingredients!$B$11:$B$310, 0)), "")="", "", IFERROR(INDEX(Ingredients!C$11:C$310, MATCH($C3462, Ingredients!$B$11:$B$310, 0)), "")))</f>
        <v/>
      </c>
      <c r="AH3462" s="105" t="str">
        <f>IF($C3462="", "", IF(IFERROR(INDEX(Ingredients!D$11:D$310, MATCH($C3462, Ingredients!$B$11:$B$310, 0)), "")="", "", IFERROR(INDEX(Ingredients!D$11:D$310, MATCH($C3462, Ingredients!$B$11:$B$310, 0)), "")))</f>
        <v/>
      </c>
      <c r="AI3462" s="106" t="str">
        <f>IF($C3462="", "", IF(IFERROR(INDEX(Ingredients!E$11:E$310, MATCH($C3462, Ingredients!$B$11:$B$310, 0)), "")="", "", IFERROR(INDEX(Ingredients!E$11:E$310, MATCH($C3462, Ingredients!$B$11:$B$310, 0)), "")))</f>
        <v/>
      </c>
      <c r="AJ3462" s="108" t="str">
        <f>IF($C3462="", "", IF(IFERROR(INDEX(Ingredients!F$11:F$310, MATCH($C3462, Ingredients!$B$11:$B$310, 0)), "")="", "", IFERROR(INDEX(Ingredients!F$11:F$310, MATCH($C3462, Ingredients!$B$11:$B$310, 0)), "")))</f>
        <v/>
      </c>
      <c r="AK3462" s="106" t="str">
        <f>IF($C3462="", "", IF(IFERROR(INDEX(Ingredients!G$11:G$310, MATCH($C3462, Ingredients!$B$11:$B$310, 0)), "")="", "", IFERROR(INDEX(Ingredients!G$11:G$310, MATCH($C3462, Ingredients!$B$11:$B$310, 0)), "")))</f>
        <v/>
      </c>
      <c r="AL3462" s="79" t="str">
        <f>IF($C3462="", "", IF(IFERROR(INDEX(Ingredients!H$11:H$310, MATCH($C3462, Ingredients!$B$11:$B$310, 0)), "")="", "", IFERROR(INDEX(Ingredients!H$11:H$310, MATCH($C3462, Ingredients!$B$11:$B$310, 0)), "")))</f>
        <v/>
      </c>
      <c r="AN3462" s="83" t="str">
        <f t="shared" si="800"/>
        <v/>
      </c>
      <c r="AP3462" s="114" t="str">
        <f t="shared" si="810"/>
        <v/>
      </c>
      <c r="AR3462" s="117" t="str">
        <f>IF($C3462="", "", IF(IFERROR(INDEX(Ingredients!$AI$11:$AI$310, MATCH($C3462, Ingredients!$B$11:$B$310, 0)), "")="", "", IFERROR(INDEX(Ingredients!$AI$11:$AI$310, MATCH($C3462, Ingredients!$B$11:$B$310, 0)), "")))</f>
        <v/>
      </c>
      <c r="AT3462" s="120" t="str">
        <f t="shared" si="811"/>
        <v/>
      </c>
      <c r="AV3462" s="90" t="str">
        <f t="shared" si="801"/>
        <v/>
      </c>
      <c r="AX3462" s="90" t="str">
        <f>IF($AV3462="", "", COUNTIF($AV$11:$AV$5010, "&lt;"&amp;$AV3462)+1+COUNTIF($AV$11:$AV3462, $AV3462)-1)</f>
        <v/>
      </c>
      <c r="AZ3462" s="111" t="str">
        <f>IF($B3462="", "", SUMIF('Shopping List'!$AV$11:$AV$25, $B3462, 'Shopping List'!$BN$11:$BN$25))</f>
        <v/>
      </c>
      <c r="BB3462" s="117" t="str">
        <f t="shared" si="812"/>
        <v/>
      </c>
    </row>
    <row r="3463" spans="1:54" x14ac:dyDescent="0.25">
      <c r="A3463" s="4"/>
      <c r="B3463" s="37"/>
      <c r="C3463" s="124"/>
      <c r="D3463" s="39"/>
      <c r="E3463" s="125"/>
      <c r="F3463" s="48"/>
      <c r="G3463" s="4"/>
      <c r="H3463" s="4"/>
      <c r="I3463" s="95" t="str">
        <f>IF($C3463="", "", IF(IFERROR(INDEX(Ingredients!$C$11:$C$310, MATCH($C3463, Ingredients!$B$11:$B$310, 0)), "")="", "", IFERROR(INDEX(Ingredients!$C$11:$C$310, MATCH($C3463, Ingredients!$B$11:$B$310, 0)), "")))</f>
        <v/>
      </c>
      <c r="J3463" s="73" t="str">
        <f>IF($B3463="", "", IF(IFERROR(INDEX(Meals!$C$11:$C$260, MATCH($B3463, Meals!$B$11:$B$260, 0)), "")="", "", IFERROR(INDEX(Meals!$C$11:$C$260, MATCH($B3463, Meals!$B$11:$B$260, 0)), "")))</f>
        <v/>
      </c>
      <c r="K3463" s="4"/>
      <c r="L3463" s="72" t="str">
        <f t="shared" si="802"/>
        <v/>
      </c>
      <c r="M3463" s="73" t="str">
        <f t="shared" si="803"/>
        <v/>
      </c>
      <c r="N3463" s="4"/>
      <c r="O3463" s="78" t="str">
        <f t="shared" si="804"/>
        <v/>
      </c>
      <c r="P3463" s="79" t="str">
        <f t="shared" si="805"/>
        <v/>
      </c>
      <c r="Q3463" s="4"/>
      <c r="R3463" s="90" t="str">
        <f t="shared" si="806"/>
        <v/>
      </c>
      <c r="S3463" s="4"/>
      <c r="Y3463" s="18" t="str">
        <f t="shared" si="807"/>
        <v/>
      </c>
      <c r="AA3463" s="18" t="str">
        <f t="shared" si="798"/>
        <v/>
      </c>
      <c r="AB3463" s="18" t="str">
        <f t="shared" si="799"/>
        <v/>
      </c>
      <c r="AC3463" s="18" t="str">
        <f t="shared" si="808"/>
        <v/>
      </c>
      <c r="AD3463" s="18" t="str">
        <f t="shared" si="808"/>
        <v/>
      </c>
      <c r="AE3463" s="18" t="str">
        <f t="shared" si="809"/>
        <v/>
      </c>
      <c r="AG3463" s="95" t="str">
        <f>IF($C3463="", "", IF(IFERROR(INDEX(Ingredients!C$11:C$310, MATCH($C3463, Ingredients!$B$11:$B$310, 0)), "")="", "", IFERROR(INDEX(Ingredients!C$11:C$310, MATCH($C3463, Ingredients!$B$11:$B$310, 0)), "")))</f>
        <v/>
      </c>
      <c r="AH3463" s="105" t="str">
        <f>IF($C3463="", "", IF(IFERROR(INDEX(Ingredients!D$11:D$310, MATCH($C3463, Ingredients!$B$11:$B$310, 0)), "")="", "", IFERROR(INDEX(Ingredients!D$11:D$310, MATCH($C3463, Ingredients!$B$11:$B$310, 0)), "")))</f>
        <v/>
      </c>
      <c r="AI3463" s="106" t="str">
        <f>IF($C3463="", "", IF(IFERROR(INDEX(Ingredients!E$11:E$310, MATCH($C3463, Ingredients!$B$11:$B$310, 0)), "")="", "", IFERROR(INDEX(Ingredients!E$11:E$310, MATCH($C3463, Ingredients!$B$11:$B$310, 0)), "")))</f>
        <v/>
      </c>
      <c r="AJ3463" s="108" t="str">
        <f>IF($C3463="", "", IF(IFERROR(INDEX(Ingredients!F$11:F$310, MATCH($C3463, Ingredients!$B$11:$B$310, 0)), "")="", "", IFERROR(INDEX(Ingredients!F$11:F$310, MATCH($C3463, Ingredients!$B$11:$B$310, 0)), "")))</f>
        <v/>
      </c>
      <c r="AK3463" s="106" t="str">
        <f>IF($C3463="", "", IF(IFERROR(INDEX(Ingredients!G$11:G$310, MATCH($C3463, Ingredients!$B$11:$B$310, 0)), "")="", "", IFERROR(INDEX(Ingredients!G$11:G$310, MATCH($C3463, Ingredients!$B$11:$B$310, 0)), "")))</f>
        <v/>
      </c>
      <c r="AL3463" s="79" t="str">
        <f>IF($C3463="", "", IF(IFERROR(INDEX(Ingredients!H$11:H$310, MATCH($C3463, Ingredients!$B$11:$B$310, 0)), "")="", "", IFERROR(INDEX(Ingredients!H$11:H$310, MATCH($C3463, Ingredients!$B$11:$B$310, 0)), "")))</f>
        <v/>
      </c>
      <c r="AN3463" s="83" t="str">
        <f t="shared" si="800"/>
        <v/>
      </c>
      <c r="AP3463" s="114" t="str">
        <f t="shared" si="810"/>
        <v/>
      </c>
      <c r="AR3463" s="117" t="str">
        <f>IF($C3463="", "", IF(IFERROR(INDEX(Ingredients!$AI$11:$AI$310, MATCH($C3463, Ingredients!$B$11:$B$310, 0)), "")="", "", IFERROR(INDEX(Ingredients!$AI$11:$AI$310, MATCH($C3463, Ingredients!$B$11:$B$310, 0)), "")))</f>
        <v/>
      </c>
      <c r="AT3463" s="120" t="str">
        <f t="shared" si="811"/>
        <v/>
      </c>
      <c r="AV3463" s="90" t="str">
        <f t="shared" si="801"/>
        <v/>
      </c>
      <c r="AX3463" s="90" t="str">
        <f>IF($AV3463="", "", COUNTIF($AV$11:$AV$5010, "&lt;"&amp;$AV3463)+1+COUNTIF($AV$11:$AV3463, $AV3463)-1)</f>
        <v/>
      </c>
      <c r="AZ3463" s="111" t="str">
        <f>IF($B3463="", "", SUMIF('Shopping List'!$AV$11:$AV$25, $B3463, 'Shopping List'!$BN$11:$BN$25))</f>
        <v/>
      </c>
      <c r="BB3463" s="117" t="str">
        <f t="shared" si="812"/>
        <v/>
      </c>
    </row>
    <row r="3464" spans="1:54" x14ac:dyDescent="0.25">
      <c r="A3464" s="4"/>
      <c r="B3464" s="37"/>
      <c r="C3464" s="124"/>
      <c r="D3464" s="39"/>
      <c r="E3464" s="125"/>
      <c r="F3464" s="48"/>
      <c r="G3464" s="4"/>
      <c r="H3464" s="4"/>
      <c r="I3464" s="95" t="str">
        <f>IF($C3464="", "", IF(IFERROR(INDEX(Ingredients!$C$11:$C$310, MATCH($C3464, Ingredients!$B$11:$B$310, 0)), "")="", "", IFERROR(INDEX(Ingredients!$C$11:$C$310, MATCH($C3464, Ingredients!$B$11:$B$310, 0)), "")))</f>
        <v/>
      </c>
      <c r="J3464" s="73" t="str">
        <f>IF($B3464="", "", IF(IFERROR(INDEX(Meals!$C$11:$C$260, MATCH($B3464, Meals!$B$11:$B$260, 0)), "")="", "", IFERROR(INDEX(Meals!$C$11:$C$260, MATCH($B3464, Meals!$B$11:$B$260, 0)), "")))</f>
        <v/>
      </c>
      <c r="K3464" s="4"/>
      <c r="L3464" s="72" t="str">
        <f t="shared" si="802"/>
        <v/>
      </c>
      <c r="M3464" s="73" t="str">
        <f t="shared" si="803"/>
        <v/>
      </c>
      <c r="N3464" s="4"/>
      <c r="O3464" s="78" t="str">
        <f t="shared" si="804"/>
        <v/>
      </c>
      <c r="P3464" s="79" t="str">
        <f t="shared" si="805"/>
        <v/>
      </c>
      <c r="Q3464" s="4"/>
      <c r="R3464" s="90" t="str">
        <f t="shared" si="806"/>
        <v/>
      </c>
      <c r="S3464" s="4"/>
      <c r="Y3464" s="18" t="str">
        <f t="shared" si="807"/>
        <v/>
      </c>
      <c r="AA3464" s="18" t="str">
        <f t="shared" si="798"/>
        <v/>
      </c>
      <c r="AB3464" s="18" t="str">
        <f t="shared" si="799"/>
        <v/>
      </c>
      <c r="AC3464" s="18" t="str">
        <f t="shared" si="808"/>
        <v/>
      </c>
      <c r="AD3464" s="18" t="str">
        <f t="shared" si="808"/>
        <v/>
      </c>
      <c r="AE3464" s="18" t="str">
        <f t="shared" si="809"/>
        <v/>
      </c>
      <c r="AG3464" s="95" t="str">
        <f>IF($C3464="", "", IF(IFERROR(INDEX(Ingredients!C$11:C$310, MATCH($C3464, Ingredients!$B$11:$B$310, 0)), "")="", "", IFERROR(INDEX(Ingredients!C$11:C$310, MATCH($C3464, Ingredients!$B$11:$B$310, 0)), "")))</f>
        <v/>
      </c>
      <c r="AH3464" s="105" t="str">
        <f>IF($C3464="", "", IF(IFERROR(INDEX(Ingredients!D$11:D$310, MATCH($C3464, Ingredients!$B$11:$B$310, 0)), "")="", "", IFERROR(INDEX(Ingredients!D$11:D$310, MATCH($C3464, Ingredients!$B$11:$B$310, 0)), "")))</f>
        <v/>
      </c>
      <c r="AI3464" s="106" t="str">
        <f>IF($C3464="", "", IF(IFERROR(INDEX(Ingredients!E$11:E$310, MATCH($C3464, Ingredients!$B$11:$B$310, 0)), "")="", "", IFERROR(INDEX(Ingredients!E$11:E$310, MATCH($C3464, Ingredients!$B$11:$B$310, 0)), "")))</f>
        <v/>
      </c>
      <c r="AJ3464" s="108" t="str">
        <f>IF($C3464="", "", IF(IFERROR(INDEX(Ingredients!F$11:F$310, MATCH($C3464, Ingredients!$B$11:$B$310, 0)), "")="", "", IFERROR(INDEX(Ingredients!F$11:F$310, MATCH($C3464, Ingredients!$B$11:$B$310, 0)), "")))</f>
        <v/>
      </c>
      <c r="AK3464" s="106" t="str">
        <f>IF($C3464="", "", IF(IFERROR(INDEX(Ingredients!G$11:G$310, MATCH($C3464, Ingredients!$B$11:$B$310, 0)), "")="", "", IFERROR(INDEX(Ingredients!G$11:G$310, MATCH($C3464, Ingredients!$B$11:$B$310, 0)), "")))</f>
        <v/>
      </c>
      <c r="AL3464" s="79" t="str">
        <f>IF($C3464="", "", IF(IFERROR(INDEX(Ingredients!H$11:H$310, MATCH($C3464, Ingredients!$B$11:$B$310, 0)), "")="", "", IFERROR(INDEX(Ingredients!H$11:H$310, MATCH($C3464, Ingredients!$B$11:$B$310, 0)), "")))</f>
        <v/>
      </c>
      <c r="AN3464" s="83" t="str">
        <f t="shared" si="800"/>
        <v/>
      </c>
      <c r="AP3464" s="114" t="str">
        <f t="shared" si="810"/>
        <v/>
      </c>
      <c r="AR3464" s="117" t="str">
        <f>IF($C3464="", "", IF(IFERROR(INDEX(Ingredients!$AI$11:$AI$310, MATCH($C3464, Ingredients!$B$11:$B$310, 0)), "")="", "", IFERROR(INDEX(Ingredients!$AI$11:$AI$310, MATCH($C3464, Ingredients!$B$11:$B$310, 0)), "")))</f>
        <v/>
      </c>
      <c r="AT3464" s="120" t="str">
        <f t="shared" si="811"/>
        <v/>
      </c>
      <c r="AV3464" s="90" t="str">
        <f t="shared" si="801"/>
        <v/>
      </c>
      <c r="AX3464" s="90" t="str">
        <f>IF($AV3464="", "", COUNTIF($AV$11:$AV$5010, "&lt;"&amp;$AV3464)+1+COUNTIF($AV$11:$AV3464, $AV3464)-1)</f>
        <v/>
      </c>
      <c r="AZ3464" s="111" t="str">
        <f>IF($B3464="", "", SUMIF('Shopping List'!$AV$11:$AV$25, $B3464, 'Shopping List'!$BN$11:$BN$25))</f>
        <v/>
      </c>
      <c r="BB3464" s="117" t="str">
        <f t="shared" si="812"/>
        <v/>
      </c>
    </row>
    <row r="3465" spans="1:54" x14ac:dyDescent="0.25">
      <c r="A3465" s="4"/>
      <c r="B3465" s="37"/>
      <c r="C3465" s="124"/>
      <c r="D3465" s="39"/>
      <c r="E3465" s="125"/>
      <c r="F3465" s="48"/>
      <c r="G3465" s="4"/>
      <c r="H3465" s="4"/>
      <c r="I3465" s="95" t="str">
        <f>IF($C3465="", "", IF(IFERROR(INDEX(Ingredients!$C$11:$C$310, MATCH($C3465, Ingredients!$B$11:$B$310, 0)), "")="", "", IFERROR(INDEX(Ingredients!$C$11:$C$310, MATCH($C3465, Ingredients!$B$11:$B$310, 0)), "")))</f>
        <v/>
      </c>
      <c r="J3465" s="73" t="str">
        <f>IF($B3465="", "", IF(IFERROR(INDEX(Meals!$C$11:$C$260, MATCH($B3465, Meals!$B$11:$B$260, 0)), "")="", "", IFERROR(INDEX(Meals!$C$11:$C$260, MATCH($B3465, Meals!$B$11:$B$260, 0)), "")))</f>
        <v/>
      </c>
      <c r="K3465" s="4"/>
      <c r="L3465" s="72" t="str">
        <f t="shared" si="802"/>
        <v/>
      </c>
      <c r="M3465" s="73" t="str">
        <f t="shared" si="803"/>
        <v/>
      </c>
      <c r="N3465" s="4"/>
      <c r="O3465" s="78" t="str">
        <f t="shared" si="804"/>
        <v/>
      </c>
      <c r="P3465" s="79" t="str">
        <f t="shared" si="805"/>
        <v/>
      </c>
      <c r="Q3465" s="4"/>
      <c r="R3465" s="90" t="str">
        <f t="shared" si="806"/>
        <v/>
      </c>
      <c r="S3465" s="4"/>
      <c r="Y3465" s="18" t="str">
        <f t="shared" si="807"/>
        <v/>
      </c>
      <c r="AA3465" s="18" t="str">
        <f t="shared" si="798"/>
        <v/>
      </c>
      <c r="AB3465" s="18" t="str">
        <f t="shared" si="799"/>
        <v/>
      </c>
      <c r="AC3465" s="18" t="str">
        <f t="shared" si="808"/>
        <v/>
      </c>
      <c r="AD3465" s="18" t="str">
        <f t="shared" si="808"/>
        <v/>
      </c>
      <c r="AE3465" s="18" t="str">
        <f t="shared" si="809"/>
        <v/>
      </c>
      <c r="AG3465" s="95" t="str">
        <f>IF($C3465="", "", IF(IFERROR(INDEX(Ingredients!C$11:C$310, MATCH($C3465, Ingredients!$B$11:$B$310, 0)), "")="", "", IFERROR(INDEX(Ingredients!C$11:C$310, MATCH($C3465, Ingredients!$B$11:$B$310, 0)), "")))</f>
        <v/>
      </c>
      <c r="AH3465" s="105" t="str">
        <f>IF($C3465="", "", IF(IFERROR(INDEX(Ingredients!D$11:D$310, MATCH($C3465, Ingredients!$B$11:$B$310, 0)), "")="", "", IFERROR(INDEX(Ingredients!D$11:D$310, MATCH($C3465, Ingredients!$B$11:$B$310, 0)), "")))</f>
        <v/>
      </c>
      <c r="AI3465" s="106" t="str">
        <f>IF($C3465="", "", IF(IFERROR(INDEX(Ingredients!E$11:E$310, MATCH($C3465, Ingredients!$B$11:$B$310, 0)), "")="", "", IFERROR(INDEX(Ingredients!E$11:E$310, MATCH($C3465, Ingredients!$B$11:$B$310, 0)), "")))</f>
        <v/>
      </c>
      <c r="AJ3465" s="108" t="str">
        <f>IF($C3465="", "", IF(IFERROR(INDEX(Ingredients!F$11:F$310, MATCH($C3465, Ingredients!$B$11:$B$310, 0)), "")="", "", IFERROR(INDEX(Ingredients!F$11:F$310, MATCH($C3465, Ingredients!$B$11:$B$310, 0)), "")))</f>
        <v/>
      </c>
      <c r="AK3465" s="106" t="str">
        <f>IF($C3465="", "", IF(IFERROR(INDEX(Ingredients!G$11:G$310, MATCH($C3465, Ingredients!$B$11:$B$310, 0)), "")="", "", IFERROR(INDEX(Ingredients!G$11:G$310, MATCH($C3465, Ingredients!$B$11:$B$310, 0)), "")))</f>
        <v/>
      </c>
      <c r="AL3465" s="79" t="str">
        <f>IF($C3465="", "", IF(IFERROR(INDEX(Ingredients!H$11:H$310, MATCH($C3465, Ingredients!$B$11:$B$310, 0)), "")="", "", IFERROR(INDEX(Ingredients!H$11:H$310, MATCH($C3465, Ingredients!$B$11:$B$310, 0)), "")))</f>
        <v/>
      </c>
      <c r="AN3465" s="83" t="str">
        <f t="shared" si="800"/>
        <v/>
      </c>
      <c r="AP3465" s="114" t="str">
        <f t="shared" si="810"/>
        <v/>
      </c>
      <c r="AR3465" s="117" t="str">
        <f>IF($C3465="", "", IF(IFERROR(INDEX(Ingredients!$AI$11:$AI$310, MATCH($C3465, Ingredients!$B$11:$B$310, 0)), "")="", "", IFERROR(INDEX(Ingredients!$AI$11:$AI$310, MATCH($C3465, Ingredients!$B$11:$B$310, 0)), "")))</f>
        <v/>
      </c>
      <c r="AT3465" s="120" t="str">
        <f t="shared" si="811"/>
        <v/>
      </c>
      <c r="AV3465" s="90" t="str">
        <f t="shared" si="801"/>
        <v/>
      </c>
      <c r="AX3465" s="90" t="str">
        <f>IF($AV3465="", "", COUNTIF($AV$11:$AV$5010, "&lt;"&amp;$AV3465)+1+COUNTIF($AV$11:$AV3465, $AV3465)-1)</f>
        <v/>
      </c>
      <c r="AZ3465" s="111" t="str">
        <f>IF($B3465="", "", SUMIF('Shopping List'!$AV$11:$AV$25, $B3465, 'Shopping List'!$BN$11:$BN$25))</f>
        <v/>
      </c>
      <c r="BB3465" s="117" t="str">
        <f t="shared" si="812"/>
        <v/>
      </c>
    </row>
    <row r="3466" spans="1:54" x14ac:dyDescent="0.25">
      <c r="A3466" s="4"/>
      <c r="B3466" s="37"/>
      <c r="C3466" s="124"/>
      <c r="D3466" s="39"/>
      <c r="E3466" s="125"/>
      <c r="F3466" s="48"/>
      <c r="G3466" s="4"/>
      <c r="H3466" s="4"/>
      <c r="I3466" s="95" t="str">
        <f>IF($C3466="", "", IF(IFERROR(INDEX(Ingredients!$C$11:$C$310, MATCH($C3466, Ingredients!$B$11:$B$310, 0)), "")="", "", IFERROR(INDEX(Ingredients!$C$11:$C$310, MATCH($C3466, Ingredients!$B$11:$B$310, 0)), "")))</f>
        <v/>
      </c>
      <c r="J3466" s="73" t="str">
        <f>IF($B3466="", "", IF(IFERROR(INDEX(Meals!$C$11:$C$260, MATCH($B3466, Meals!$B$11:$B$260, 0)), "")="", "", IFERROR(INDEX(Meals!$C$11:$C$260, MATCH($B3466, Meals!$B$11:$B$260, 0)), "")))</f>
        <v/>
      </c>
      <c r="K3466" s="4"/>
      <c r="L3466" s="72" t="str">
        <f t="shared" si="802"/>
        <v/>
      </c>
      <c r="M3466" s="73" t="str">
        <f t="shared" si="803"/>
        <v/>
      </c>
      <c r="N3466" s="4"/>
      <c r="O3466" s="78" t="str">
        <f t="shared" si="804"/>
        <v/>
      </c>
      <c r="P3466" s="79" t="str">
        <f t="shared" si="805"/>
        <v/>
      </c>
      <c r="Q3466" s="4"/>
      <c r="R3466" s="90" t="str">
        <f t="shared" si="806"/>
        <v/>
      </c>
      <c r="S3466" s="4"/>
      <c r="Y3466" s="18" t="str">
        <f t="shared" si="807"/>
        <v/>
      </c>
      <c r="AA3466" s="18" t="str">
        <f t="shared" si="798"/>
        <v/>
      </c>
      <c r="AB3466" s="18" t="str">
        <f t="shared" si="799"/>
        <v/>
      </c>
      <c r="AC3466" s="18" t="str">
        <f t="shared" si="808"/>
        <v/>
      </c>
      <c r="AD3466" s="18" t="str">
        <f t="shared" si="808"/>
        <v/>
      </c>
      <c r="AE3466" s="18" t="str">
        <f t="shared" si="809"/>
        <v/>
      </c>
      <c r="AG3466" s="95" t="str">
        <f>IF($C3466="", "", IF(IFERROR(INDEX(Ingredients!C$11:C$310, MATCH($C3466, Ingredients!$B$11:$B$310, 0)), "")="", "", IFERROR(INDEX(Ingredients!C$11:C$310, MATCH($C3466, Ingredients!$B$11:$B$310, 0)), "")))</f>
        <v/>
      </c>
      <c r="AH3466" s="105" t="str">
        <f>IF($C3466="", "", IF(IFERROR(INDEX(Ingredients!D$11:D$310, MATCH($C3466, Ingredients!$B$11:$B$310, 0)), "")="", "", IFERROR(INDEX(Ingredients!D$11:D$310, MATCH($C3466, Ingredients!$B$11:$B$310, 0)), "")))</f>
        <v/>
      </c>
      <c r="AI3466" s="106" t="str">
        <f>IF($C3466="", "", IF(IFERROR(INDEX(Ingredients!E$11:E$310, MATCH($C3466, Ingredients!$B$11:$B$310, 0)), "")="", "", IFERROR(INDEX(Ingredients!E$11:E$310, MATCH($C3466, Ingredients!$B$11:$B$310, 0)), "")))</f>
        <v/>
      </c>
      <c r="AJ3466" s="108" t="str">
        <f>IF($C3466="", "", IF(IFERROR(INDEX(Ingredients!F$11:F$310, MATCH($C3466, Ingredients!$B$11:$B$310, 0)), "")="", "", IFERROR(INDEX(Ingredients!F$11:F$310, MATCH($C3466, Ingredients!$B$11:$B$310, 0)), "")))</f>
        <v/>
      </c>
      <c r="AK3466" s="106" t="str">
        <f>IF($C3466="", "", IF(IFERROR(INDEX(Ingredients!G$11:G$310, MATCH($C3466, Ingredients!$B$11:$B$310, 0)), "")="", "", IFERROR(INDEX(Ingredients!G$11:G$310, MATCH($C3466, Ingredients!$B$11:$B$310, 0)), "")))</f>
        <v/>
      </c>
      <c r="AL3466" s="79" t="str">
        <f>IF($C3466="", "", IF(IFERROR(INDEX(Ingredients!H$11:H$310, MATCH($C3466, Ingredients!$B$11:$B$310, 0)), "")="", "", IFERROR(INDEX(Ingredients!H$11:H$310, MATCH($C3466, Ingredients!$B$11:$B$310, 0)), "")))</f>
        <v/>
      </c>
      <c r="AN3466" s="83" t="str">
        <f t="shared" si="800"/>
        <v/>
      </c>
      <c r="AP3466" s="114" t="str">
        <f t="shared" si="810"/>
        <v/>
      </c>
      <c r="AR3466" s="117" t="str">
        <f>IF($C3466="", "", IF(IFERROR(INDEX(Ingredients!$AI$11:$AI$310, MATCH($C3466, Ingredients!$B$11:$B$310, 0)), "")="", "", IFERROR(INDEX(Ingredients!$AI$11:$AI$310, MATCH($C3466, Ingredients!$B$11:$B$310, 0)), "")))</f>
        <v/>
      </c>
      <c r="AT3466" s="120" t="str">
        <f t="shared" si="811"/>
        <v/>
      </c>
      <c r="AV3466" s="90" t="str">
        <f t="shared" si="801"/>
        <v/>
      </c>
      <c r="AX3466" s="90" t="str">
        <f>IF($AV3466="", "", COUNTIF($AV$11:$AV$5010, "&lt;"&amp;$AV3466)+1+COUNTIF($AV$11:$AV3466, $AV3466)-1)</f>
        <v/>
      </c>
      <c r="AZ3466" s="111" t="str">
        <f>IF($B3466="", "", SUMIF('Shopping List'!$AV$11:$AV$25, $B3466, 'Shopping List'!$BN$11:$BN$25))</f>
        <v/>
      </c>
      <c r="BB3466" s="117" t="str">
        <f t="shared" si="812"/>
        <v/>
      </c>
    </row>
    <row r="3467" spans="1:54" x14ac:dyDescent="0.25">
      <c r="A3467" s="4"/>
      <c r="B3467" s="37"/>
      <c r="C3467" s="124"/>
      <c r="D3467" s="39"/>
      <c r="E3467" s="125"/>
      <c r="F3467" s="48"/>
      <c r="G3467" s="4"/>
      <c r="H3467" s="4"/>
      <c r="I3467" s="95" t="str">
        <f>IF($C3467="", "", IF(IFERROR(INDEX(Ingredients!$C$11:$C$310, MATCH($C3467, Ingredients!$B$11:$B$310, 0)), "")="", "", IFERROR(INDEX(Ingredients!$C$11:$C$310, MATCH($C3467, Ingredients!$B$11:$B$310, 0)), "")))</f>
        <v/>
      </c>
      <c r="J3467" s="73" t="str">
        <f>IF($B3467="", "", IF(IFERROR(INDEX(Meals!$C$11:$C$260, MATCH($B3467, Meals!$B$11:$B$260, 0)), "")="", "", IFERROR(INDEX(Meals!$C$11:$C$260, MATCH($B3467, Meals!$B$11:$B$260, 0)), "")))</f>
        <v/>
      </c>
      <c r="K3467" s="4"/>
      <c r="L3467" s="72" t="str">
        <f t="shared" si="802"/>
        <v/>
      </c>
      <c r="M3467" s="73" t="str">
        <f t="shared" si="803"/>
        <v/>
      </c>
      <c r="N3467" s="4"/>
      <c r="O3467" s="78" t="str">
        <f t="shared" si="804"/>
        <v/>
      </c>
      <c r="P3467" s="79" t="str">
        <f t="shared" si="805"/>
        <v/>
      </c>
      <c r="Q3467" s="4"/>
      <c r="R3467" s="90" t="str">
        <f t="shared" si="806"/>
        <v/>
      </c>
      <c r="S3467" s="4"/>
      <c r="Y3467" s="18" t="str">
        <f t="shared" si="807"/>
        <v/>
      </c>
      <c r="AA3467" s="18" t="str">
        <f t="shared" ref="AA3467:AA3530" si="813">IF($Y3467="", "", IF(AND(AA$5="X", B3467=""), $Y$6, IF(AND(NOT(B3467=""), COUNTIF(V$11:V$260, B3467)=0), $Y$7, "")))</f>
        <v/>
      </c>
      <c r="AB3467" s="18" t="str">
        <f t="shared" ref="AB3467:AB3530" si="814">IF($Y3467="", "", IF(AND(AB$5="X", C3467=""), $Y$6, IF(AND(NOT(C3467=""), COUNTIF(W$11:W$310, C3467)=0), $Y$7, "")))</f>
        <v/>
      </c>
      <c r="AC3467" s="18" t="str">
        <f t="shared" si="808"/>
        <v/>
      </c>
      <c r="AD3467" s="18" t="str">
        <f t="shared" si="808"/>
        <v/>
      </c>
      <c r="AE3467" s="18" t="str">
        <f t="shared" si="809"/>
        <v/>
      </c>
      <c r="AG3467" s="95" t="str">
        <f>IF($C3467="", "", IF(IFERROR(INDEX(Ingredients!C$11:C$310, MATCH($C3467, Ingredients!$B$11:$B$310, 0)), "")="", "", IFERROR(INDEX(Ingredients!C$11:C$310, MATCH($C3467, Ingredients!$B$11:$B$310, 0)), "")))</f>
        <v/>
      </c>
      <c r="AH3467" s="105" t="str">
        <f>IF($C3467="", "", IF(IFERROR(INDEX(Ingredients!D$11:D$310, MATCH($C3467, Ingredients!$B$11:$B$310, 0)), "")="", "", IFERROR(INDEX(Ingredients!D$11:D$310, MATCH($C3467, Ingredients!$B$11:$B$310, 0)), "")))</f>
        <v/>
      </c>
      <c r="AI3467" s="106" t="str">
        <f>IF($C3467="", "", IF(IFERROR(INDEX(Ingredients!E$11:E$310, MATCH($C3467, Ingredients!$B$11:$B$310, 0)), "")="", "", IFERROR(INDEX(Ingredients!E$11:E$310, MATCH($C3467, Ingredients!$B$11:$B$310, 0)), "")))</f>
        <v/>
      </c>
      <c r="AJ3467" s="108" t="str">
        <f>IF($C3467="", "", IF(IFERROR(INDEX(Ingredients!F$11:F$310, MATCH($C3467, Ingredients!$B$11:$B$310, 0)), "")="", "", IFERROR(INDEX(Ingredients!F$11:F$310, MATCH($C3467, Ingredients!$B$11:$B$310, 0)), "")))</f>
        <v/>
      </c>
      <c r="AK3467" s="106" t="str">
        <f>IF($C3467="", "", IF(IFERROR(INDEX(Ingredients!G$11:G$310, MATCH($C3467, Ingredients!$B$11:$B$310, 0)), "")="", "", IFERROR(INDEX(Ingredients!G$11:G$310, MATCH($C3467, Ingredients!$B$11:$B$310, 0)), "")))</f>
        <v/>
      </c>
      <c r="AL3467" s="79" t="str">
        <f>IF($C3467="", "", IF(IFERROR(INDEX(Ingredients!H$11:H$310, MATCH($C3467, Ingredients!$B$11:$B$310, 0)), "")="", "", IFERROR(INDEX(Ingredients!H$11:H$310, MATCH($C3467, Ingredients!$B$11:$B$310, 0)), "")))</f>
        <v/>
      </c>
      <c r="AN3467" s="83" t="str">
        <f t="shared" ref="AN3467:AN3530" si="815">IF($D3467="", "", IFERROR(IF($AK3467=$AI3467, $AJ3467/$AH3467, $AJ3467), ""))</f>
        <v/>
      </c>
      <c r="AP3467" s="114" t="str">
        <f t="shared" si="810"/>
        <v/>
      </c>
      <c r="AR3467" s="117" t="str">
        <f>IF($C3467="", "", IF(IFERROR(INDEX(Ingredients!$AI$11:$AI$310, MATCH($C3467, Ingredients!$B$11:$B$310, 0)), "")="", "", IFERROR(INDEX(Ingredients!$AI$11:$AI$310, MATCH($C3467, Ingredients!$B$11:$B$310, 0)), "")))</f>
        <v/>
      </c>
      <c r="AT3467" s="120" t="str">
        <f t="shared" si="811"/>
        <v/>
      </c>
      <c r="AV3467" s="90" t="str">
        <f t="shared" ref="AV3467:AV3530" si="816">IF($AT$8="", "", IF($B3467=$AT$8, $E3467, ""))</f>
        <v/>
      </c>
      <c r="AX3467" s="90" t="str">
        <f>IF($AV3467="", "", COUNTIF($AV$11:$AV$5010, "&lt;"&amp;$AV3467)+1+COUNTIF($AV$11:$AV3467, $AV3467)-1)</f>
        <v/>
      </c>
      <c r="AZ3467" s="111" t="str">
        <f>IF($B3467="", "", SUMIF('Shopping List'!$AV$11:$AV$25, $B3467, 'Shopping List'!$BN$11:$BN$25))</f>
        <v/>
      </c>
      <c r="BB3467" s="117" t="str">
        <f t="shared" si="812"/>
        <v/>
      </c>
    </row>
    <row r="3468" spans="1:54" x14ac:dyDescent="0.25">
      <c r="A3468" s="4"/>
      <c r="B3468" s="37"/>
      <c r="C3468" s="124"/>
      <c r="D3468" s="39"/>
      <c r="E3468" s="125"/>
      <c r="F3468" s="48"/>
      <c r="G3468" s="4"/>
      <c r="H3468" s="4"/>
      <c r="I3468" s="95" t="str">
        <f>IF($C3468="", "", IF(IFERROR(INDEX(Ingredients!$C$11:$C$310, MATCH($C3468, Ingredients!$B$11:$B$310, 0)), "")="", "", IFERROR(INDEX(Ingredients!$C$11:$C$310, MATCH($C3468, Ingredients!$B$11:$B$310, 0)), "")))</f>
        <v/>
      </c>
      <c r="J3468" s="73" t="str">
        <f>IF($B3468="", "", IF(IFERROR(INDEX(Meals!$C$11:$C$260, MATCH($B3468, Meals!$B$11:$B$260, 0)), "")="", "", IFERROR(INDEX(Meals!$C$11:$C$260, MATCH($B3468, Meals!$B$11:$B$260, 0)), "")))</f>
        <v/>
      </c>
      <c r="K3468" s="4"/>
      <c r="L3468" s="72" t="str">
        <f t="shared" ref="L3468:L3531" si="817">IF($D3468="", "", IFERROR(ROUND($AN3468*$D3468, 0), ""))</f>
        <v/>
      </c>
      <c r="M3468" s="73" t="str">
        <f t="shared" ref="M3468:M3531" si="818">IFERROR(ROUND($L3468/$J3468, 0), "")</f>
        <v/>
      </c>
      <c r="N3468" s="4"/>
      <c r="O3468" s="78" t="str">
        <f t="shared" ref="O3468:O3531" si="819">IF($D3468="", "", IFERROR(ROUND($AP3468*$D3468, 2), ""))</f>
        <v/>
      </c>
      <c r="P3468" s="79" t="str">
        <f t="shared" ref="P3468:P3531" si="820">IFERROR(ROUND($O3468/$J3468, 2), "")</f>
        <v/>
      </c>
      <c r="Q3468" s="4"/>
      <c r="R3468" s="90" t="str">
        <f t="shared" ref="R3468:R3531" si="821">IF(OR($D3468="", $AR3468=""), "", IF($AR3468&gt;=$D3468, $V$3, $V$4))</f>
        <v/>
      </c>
      <c r="S3468" s="4"/>
      <c r="Y3468" s="18" t="str">
        <f t="shared" ref="Y3468:Y3531" si="822">IF(COUNTIF($B3468:$F3468, "")=5, "", "X")</f>
        <v/>
      </c>
      <c r="AA3468" s="18" t="str">
        <f t="shared" si="813"/>
        <v/>
      </c>
      <c r="AB3468" s="18" t="str">
        <f t="shared" si="814"/>
        <v/>
      </c>
      <c r="AC3468" s="18" t="str">
        <f t="shared" ref="AC3468:AD3531" si="823">IF($Y3468="", "", IF(AND(AC$5="X", D3468=""), $Y$6, IF(AND(NOT(D3468=""), ISNUMBER(D3468)=FALSE), $Y$7, "")))</f>
        <v/>
      </c>
      <c r="AD3468" s="18" t="str">
        <f t="shared" si="823"/>
        <v/>
      </c>
      <c r="AE3468" s="18" t="str">
        <f t="shared" ref="AE3468:AE3531" si="824">IF($Y3468="", "", IF(AND(AE$5="X", F3468=""), $Y$6, ""))</f>
        <v/>
      </c>
      <c r="AG3468" s="95" t="str">
        <f>IF($C3468="", "", IF(IFERROR(INDEX(Ingredients!C$11:C$310, MATCH($C3468, Ingredients!$B$11:$B$310, 0)), "")="", "", IFERROR(INDEX(Ingredients!C$11:C$310, MATCH($C3468, Ingredients!$B$11:$B$310, 0)), "")))</f>
        <v/>
      </c>
      <c r="AH3468" s="105" t="str">
        <f>IF($C3468="", "", IF(IFERROR(INDEX(Ingredients!D$11:D$310, MATCH($C3468, Ingredients!$B$11:$B$310, 0)), "")="", "", IFERROR(INDEX(Ingredients!D$11:D$310, MATCH($C3468, Ingredients!$B$11:$B$310, 0)), "")))</f>
        <v/>
      </c>
      <c r="AI3468" s="106" t="str">
        <f>IF($C3468="", "", IF(IFERROR(INDEX(Ingredients!E$11:E$310, MATCH($C3468, Ingredients!$B$11:$B$310, 0)), "")="", "", IFERROR(INDEX(Ingredients!E$11:E$310, MATCH($C3468, Ingredients!$B$11:$B$310, 0)), "")))</f>
        <v/>
      </c>
      <c r="AJ3468" s="108" t="str">
        <f>IF($C3468="", "", IF(IFERROR(INDEX(Ingredients!F$11:F$310, MATCH($C3468, Ingredients!$B$11:$B$310, 0)), "")="", "", IFERROR(INDEX(Ingredients!F$11:F$310, MATCH($C3468, Ingredients!$B$11:$B$310, 0)), "")))</f>
        <v/>
      </c>
      <c r="AK3468" s="106" t="str">
        <f>IF($C3468="", "", IF(IFERROR(INDEX(Ingredients!G$11:G$310, MATCH($C3468, Ingredients!$B$11:$B$310, 0)), "")="", "", IFERROR(INDEX(Ingredients!G$11:G$310, MATCH($C3468, Ingredients!$B$11:$B$310, 0)), "")))</f>
        <v/>
      </c>
      <c r="AL3468" s="79" t="str">
        <f>IF($C3468="", "", IF(IFERROR(INDEX(Ingredients!H$11:H$310, MATCH($C3468, Ingredients!$B$11:$B$310, 0)), "")="", "", IFERROR(INDEX(Ingredients!H$11:H$310, MATCH($C3468, Ingredients!$B$11:$B$310, 0)), "")))</f>
        <v/>
      </c>
      <c r="AN3468" s="83" t="str">
        <f t="shared" si="815"/>
        <v/>
      </c>
      <c r="AP3468" s="114" t="str">
        <f t="shared" ref="AP3468:AP3531" si="825">IF($D3468="", "", IFERROR(IF($AK3468=$AI3468, $AL3468/$AH3468, $AL3468), ""))</f>
        <v/>
      </c>
      <c r="AR3468" s="117" t="str">
        <f>IF($C3468="", "", IF(IFERROR(INDEX(Ingredients!$AI$11:$AI$310, MATCH($C3468, Ingredients!$B$11:$B$310, 0)), "")="", "", IFERROR(INDEX(Ingredients!$AI$11:$AI$310, MATCH($C3468, Ingredients!$B$11:$B$310, 0)), "")))</f>
        <v/>
      </c>
      <c r="AT3468" s="120" t="str">
        <f t="shared" ref="AT3468:AT3531" si="826">IF(OR($B3468="", $R3468=""), "", CONCATENATE($B3468, " - ", $R3468))</f>
        <v/>
      </c>
      <c r="AV3468" s="90" t="str">
        <f t="shared" si="816"/>
        <v/>
      </c>
      <c r="AX3468" s="90" t="str">
        <f>IF($AV3468="", "", COUNTIF($AV$11:$AV$5010, "&lt;"&amp;$AV3468)+1+COUNTIF($AV$11:$AV3468, $AV3468)-1)</f>
        <v/>
      </c>
      <c r="AZ3468" s="111" t="str">
        <f>IF($B3468="", "", SUMIF('Shopping List'!$AV$11:$AV$25, $B3468, 'Shopping List'!$BN$11:$BN$25))</f>
        <v/>
      </c>
      <c r="BB3468" s="117" t="str">
        <f t="shared" ref="BB3468:BB3531" si="827">IF(OR($AZ3468="", $AZ3468=0), "", IFERROR($D3468*$AZ3468, ""))</f>
        <v/>
      </c>
    </row>
    <row r="3469" spans="1:54" x14ac:dyDescent="0.25">
      <c r="A3469" s="4"/>
      <c r="B3469" s="37"/>
      <c r="C3469" s="124"/>
      <c r="D3469" s="39"/>
      <c r="E3469" s="125"/>
      <c r="F3469" s="48"/>
      <c r="G3469" s="4"/>
      <c r="H3469" s="4"/>
      <c r="I3469" s="95" t="str">
        <f>IF($C3469="", "", IF(IFERROR(INDEX(Ingredients!$C$11:$C$310, MATCH($C3469, Ingredients!$B$11:$B$310, 0)), "")="", "", IFERROR(INDEX(Ingredients!$C$11:$C$310, MATCH($C3469, Ingredients!$B$11:$B$310, 0)), "")))</f>
        <v/>
      </c>
      <c r="J3469" s="73" t="str">
        <f>IF($B3469="", "", IF(IFERROR(INDEX(Meals!$C$11:$C$260, MATCH($B3469, Meals!$B$11:$B$260, 0)), "")="", "", IFERROR(INDEX(Meals!$C$11:$C$260, MATCH($B3469, Meals!$B$11:$B$260, 0)), "")))</f>
        <v/>
      </c>
      <c r="K3469" s="4"/>
      <c r="L3469" s="72" t="str">
        <f t="shared" si="817"/>
        <v/>
      </c>
      <c r="M3469" s="73" t="str">
        <f t="shared" si="818"/>
        <v/>
      </c>
      <c r="N3469" s="4"/>
      <c r="O3469" s="78" t="str">
        <f t="shared" si="819"/>
        <v/>
      </c>
      <c r="P3469" s="79" t="str">
        <f t="shared" si="820"/>
        <v/>
      </c>
      <c r="Q3469" s="4"/>
      <c r="R3469" s="90" t="str">
        <f t="shared" si="821"/>
        <v/>
      </c>
      <c r="S3469" s="4"/>
      <c r="Y3469" s="18" t="str">
        <f t="shared" si="822"/>
        <v/>
      </c>
      <c r="AA3469" s="18" t="str">
        <f t="shared" si="813"/>
        <v/>
      </c>
      <c r="AB3469" s="18" t="str">
        <f t="shared" si="814"/>
        <v/>
      </c>
      <c r="AC3469" s="18" t="str">
        <f t="shared" si="823"/>
        <v/>
      </c>
      <c r="AD3469" s="18" t="str">
        <f t="shared" si="823"/>
        <v/>
      </c>
      <c r="AE3469" s="18" t="str">
        <f t="shared" si="824"/>
        <v/>
      </c>
      <c r="AG3469" s="95" t="str">
        <f>IF($C3469="", "", IF(IFERROR(INDEX(Ingredients!C$11:C$310, MATCH($C3469, Ingredients!$B$11:$B$310, 0)), "")="", "", IFERROR(INDEX(Ingredients!C$11:C$310, MATCH($C3469, Ingredients!$B$11:$B$310, 0)), "")))</f>
        <v/>
      </c>
      <c r="AH3469" s="105" t="str">
        <f>IF($C3469="", "", IF(IFERROR(INDEX(Ingredients!D$11:D$310, MATCH($C3469, Ingredients!$B$11:$B$310, 0)), "")="", "", IFERROR(INDEX(Ingredients!D$11:D$310, MATCH($C3469, Ingredients!$B$11:$B$310, 0)), "")))</f>
        <v/>
      </c>
      <c r="AI3469" s="106" t="str">
        <f>IF($C3469="", "", IF(IFERROR(INDEX(Ingredients!E$11:E$310, MATCH($C3469, Ingredients!$B$11:$B$310, 0)), "")="", "", IFERROR(INDEX(Ingredients!E$11:E$310, MATCH($C3469, Ingredients!$B$11:$B$310, 0)), "")))</f>
        <v/>
      </c>
      <c r="AJ3469" s="108" t="str">
        <f>IF($C3469="", "", IF(IFERROR(INDEX(Ingredients!F$11:F$310, MATCH($C3469, Ingredients!$B$11:$B$310, 0)), "")="", "", IFERROR(INDEX(Ingredients!F$11:F$310, MATCH($C3469, Ingredients!$B$11:$B$310, 0)), "")))</f>
        <v/>
      </c>
      <c r="AK3469" s="106" t="str">
        <f>IF($C3469="", "", IF(IFERROR(INDEX(Ingredients!G$11:G$310, MATCH($C3469, Ingredients!$B$11:$B$310, 0)), "")="", "", IFERROR(INDEX(Ingredients!G$11:G$310, MATCH($C3469, Ingredients!$B$11:$B$310, 0)), "")))</f>
        <v/>
      </c>
      <c r="AL3469" s="79" t="str">
        <f>IF($C3469="", "", IF(IFERROR(INDEX(Ingredients!H$11:H$310, MATCH($C3469, Ingredients!$B$11:$B$310, 0)), "")="", "", IFERROR(INDEX(Ingredients!H$11:H$310, MATCH($C3469, Ingredients!$B$11:$B$310, 0)), "")))</f>
        <v/>
      </c>
      <c r="AN3469" s="83" t="str">
        <f t="shared" si="815"/>
        <v/>
      </c>
      <c r="AP3469" s="114" t="str">
        <f t="shared" si="825"/>
        <v/>
      </c>
      <c r="AR3469" s="117" t="str">
        <f>IF($C3469="", "", IF(IFERROR(INDEX(Ingredients!$AI$11:$AI$310, MATCH($C3469, Ingredients!$B$11:$B$310, 0)), "")="", "", IFERROR(INDEX(Ingredients!$AI$11:$AI$310, MATCH($C3469, Ingredients!$B$11:$B$310, 0)), "")))</f>
        <v/>
      </c>
      <c r="AT3469" s="120" t="str">
        <f t="shared" si="826"/>
        <v/>
      </c>
      <c r="AV3469" s="90" t="str">
        <f t="shared" si="816"/>
        <v/>
      </c>
      <c r="AX3469" s="90" t="str">
        <f>IF($AV3469="", "", COUNTIF($AV$11:$AV$5010, "&lt;"&amp;$AV3469)+1+COUNTIF($AV$11:$AV3469, $AV3469)-1)</f>
        <v/>
      </c>
      <c r="AZ3469" s="111" t="str">
        <f>IF($B3469="", "", SUMIF('Shopping List'!$AV$11:$AV$25, $B3469, 'Shopping List'!$BN$11:$BN$25))</f>
        <v/>
      </c>
      <c r="BB3469" s="117" t="str">
        <f t="shared" si="827"/>
        <v/>
      </c>
    </row>
    <row r="3470" spans="1:54" x14ac:dyDescent="0.25">
      <c r="A3470" s="4"/>
      <c r="B3470" s="37"/>
      <c r="C3470" s="124"/>
      <c r="D3470" s="39"/>
      <c r="E3470" s="125"/>
      <c r="F3470" s="48"/>
      <c r="G3470" s="4"/>
      <c r="H3470" s="4"/>
      <c r="I3470" s="95" t="str">
        <f>IF($C3470="", "", IF(IFERROR(INDEX(Ingredients!$C$11:$C$310, MATCH($C3470, Ingredients!$B$11:$B$310, 0)), "")="", "", IFERROR(INDEX(Ingredients!$C$11:$C$310, MATCH($C3470, Ingredients!$B$11:$B$310, 0)), "")))</f>
        <v/>
      </c>
      <c r="J3470" s="73" t="str">
        <f>IF($B3470="", "", IF(IFERROR(INDEX(Meals!$C$11:$C$260, MATCH($B3470, Meals!$B$11:$B$260, 0)), "")="", "", IFERROR(INDEX(Meals!$C$11:$C$260, MATCH($B3470, Meals!$B$11:$B$260, 0)), "")))</f>
        <v/>
      </c>
      <c r="K3470" s="4"/>
      <c r="L3470" s="72" t="str">
        <f t="shared" si="817"/>
        <v/>
      </c>
      <c r="M3470" s="73" t="str">
        <f t="shared" si="818"/>
        <v/>
      </c>
      <c r="N3470" s="4"/>
      <c r="O3470" s="78" t="str">
        <f t="shared" si="819"/>
        <v/>
      </c>
      <c r="P3470" s="79" t="str">
        <f t="shared" si="820"/>
        <v/>
      </c>
      <c r="Q3470" s="4"/>
      <c r="R3470" s="90" t="str">
        <f t="shared" si="821"/>
        <v/>
      </c>
      <c r="S3470" s="4"/>
      <c r="Y3470" s="18" t="str">
        <f t="shared" si="822"/>
        <v/>
      </c>
      <c r="AA3470" s="18" t="str">
        <f t="shared" si="813"/>
        <v/>
      </c>
      <c r="AB3470" s="18" t="str">
        <f t="shared" si="814"/>
        <v/>
      </c>
      <c r="AC3470" s="18" t="str">
        <f t="shared" si="823"/>
        <v/>
      </c>
      <c r="AD3470" s="18" t="str">
        <f t="shared" si="823"/>
        <v/>
      </c>
      <c r="AE3470" s="18" t="str">
        <f t="shared" si="824"/>
        <v/>
      </c>
      <c r="AG3470" s="95" t="str">
        <f>IF($C3470="", "", IF(IFERROR(INDEX(Ingredients!C$11:C$310, MATCH($C3470, Ingredients!$B$11:$B$310, 0)), "")="", "", IFERROR(INDEX(Ingredients!C$11:C$310, MATCH($C3470, Ingredients!$B$11:$B$310, 0)), "")))</f>
        <v/>
      </c>
      <c r="AH3470" s="105" t="str">
        <f>IF($C3470="", "", IF(IFERROR(INDEX(Ingredients!D$11:D$310, MATCH($C3470, Ingredients!$B$11:$B$310, 0)), "")="", "", IFERROR(INDEX(Ingredients!D$11:D$310, MATCH($C3470, Ingredients!$B$11:$B$310, 0)), "")))</f>
        <v/>
      </c>
      <c r="AI3470" s="106" t="str">
        <f>IF($C3470="", "", IF(IFERROR(INDEX(Ingredients!E$11:E$310, MATCH($C3470, Ingredients!$B$11:$B$310, 0)), "")="", "", IFERROR(INDEX(Ingredients!E$11:E$310, MATCH($C3470, Ingredients!$B$11:$B$310, 0)), "")))</f>
        <v/>
      </c>
      <c r="AJ3470" s="108" t="str">
        <f>IF($C3470="", "", IF(IFERROR(INDEX(Ingredients!F$11:F$310, MATCH($C3470, Ingredients!$B$11:$B$310, 0)), "")="", "", IFERROR(INDEX(Ingredients!F$11:F$310, MATCH($C3470, Ingredients!$B$11:$B$310, 0)), "")))</f>
        <v/>
      </c>
      <c r="AK3470" s="106" t="str">
        <f>IF($C3470="", "", IF(IFERROR(INDEX(Ingredients!G$11:G$310, MATCH($C3470, Ingredients!$B$11:$B$310, 0)), "")="", "", IFERROR(INDEX(Ingredients!G$11:G$310, MATCH($C3470, Ingredients!$B$11:$B$310, 0)), "")))</f>
        <v/>
      </c>
      <c r="AL3470" s="79" t="str">
        <f>IF($C3470="", "", IF(IFERROR(INDEX(Ingredients!H$11:H$310, MATCH($C3470, Ingredients!$B$11:$B$310, 0)), "")="", "", IFERROR(INDEX(Ingredients!H$11:H$310, MATCH($C3470, Ingredients!$B$11:$B$310, 0)), "")))</f>
        <v/>
      </c>
      <c r="AN3470" s="83" t="str">
        <f t="shared" si="815"/>
        <v/>
      </c>
      <c r="AP3470" s="114" t="str">
        <f t="shared" si="825"/>
        <v/>
      </c>
      <c r="AR3470" s="117" t="str">
        <f>IF($C3470="", "", IF(IFERROR(INDEX(Ingredients!$AI$11:$AI$310, MATCH($C3470, Ingredients!$B$11:$B$310, 0)), "")="", "", IFERROR(INDEX(Ingredients!$AI$11:$AI$310, MATCH($C3470, Ingredients!$B$11:$B$310, 0)), "")))</f>
        <v/>
      </c>
      <c r="AT3470" s="120" t="str">
        <f t="shared" si="826"/>
        <v/>
      </c>
      <c r="AV3470" s="90" t="str">
        <f t="shared" si="816"/>
        <v/>
      </c>
      <c r="AX3470" s="90" t="str">
        <f>IF($AV3470="", "", COUNTIF($AV$11:$AV$5010, "&lt;"&amp;$AV3470)+1+COUNTIF($AV$11:$AV3470, $AV3470)-1)</f>
        <v/>
      </c>
      <c r="AZ3470" s="111" t="str">
        <f>IF($B3470="", "", SUMIF('Shopping List'!$AV$11:$AV$25, $B3470, 'Shopping List'!$BN$11:$BN$25))</f>
        <v/>
      </c>
      <c r="BB3470" s="117" t="str">
        <f t="shared" si="827"/>
        <v/>
      </c>
    </row>
    <row r="3471" spans="1:54" x14ac:dyDescent="0.25">
      <c r="A3471" s="4"/>
      <c r="B3471" s="37"/>
      <c r="C3471" s="124"/>
      <c r="D3471" s="39"/>
      <c r="E3471" s="125"/>
      <c r="F3471" s="48"/>
      <c r="G3471" s="4"/>
      <c r="H3471" s="4"/>
      <c r="I3471" s="95" t="str">
        <f>IF($C3471="", "", IF(IFERROR(INDEX(Ingredients!$C$11:$C$310, MATCH($C3471, Ingredients!$B$11:$B$310, 0)), "")="", "", IFERROR(INDEX(Ingredients!$C$11:$C$310, MATCH($C3471, Ingredients!$B$11:$B$310, 0)), "")))</f>
        <v/>
      </c>
      <c r="J3471" s="73" t="str">
        <f>IF($B3471="", "", IF(IFERROR(INDEX(Meals!$C$11:$C$260, MATCH($B3471, Meals!$B$11:$B$260, 0)), "")="", "", IFERROR(INDEX(Meals!$C$11:$C$260, MATCH($B3471, Meals!$B$11:$B$260, 0)), "")))</f>
        <v/>
      </c>
      <c r="K3471" s="4"/>
      <c r="L3471" s="72" t="str">
        <f t="shared" si="817"/>
        <v/>
      </c>
      <c r="M3471" s="73" t="str">
        <f t="shared" si="818"/>
        <v/>
      </c>
      <c r="N3471" s="4"/>
      <c r="O3471" s="78" t="str">
        <f t="shared" si="819"/>
        <v/>
      </c>
      <c r="P3471" s="79" t="str">
        <f t="shared" si="820"/>
        <v/>
      </c>
      <c r="Q3471" s="4"/>
      <c r="R3471" s="90" t="str">
        <f t="shared" si="821"/>
        <v/>
      </c>
      <c r="S3471" s="4"/>
      <c r="Y3471" s="18" t="str">
        <f t="shared" si="822"/>
        <v/>
      </c>
      <c r="AA3471" s="18" t="str">
        <f t="shared" si="813"/>
        <v/>
      </c>
      <c r="AB3471" s="18" t="str">
        <f t="shared" si="814"/>
        <v/>
      </c>
      <c r="AC3471" s="18" t="str">
        <f t="shared" si="823"/>
        <v/>
      </c>
      <c r="AD3471" s="18" t="str">
        <f t="shared" si="823"/>
        <v/>
      </c>
      <c r="AE3471" s="18" t="str">
        <f t="shared" si="824"/>
        <v/>
      </c>
      <c r="AG3471" s="95" t="str">
        <f>IF($C3471="", "", IF(IFERROR(INDEX(Ingredients!C$11:C$310, MATCH($C3471, Ingredients!$B$11:$B$310, 0)), "")="", "", IFERROR(INDEX(Ingredients!C$11:C$310, MATCH($C3471, Ingredients!$B$11:$B$310, 0)), "")))</f>
        <v/>
      </c>
      <c r="AH3471" s="105" t="str">
        <f>IF($C3471="", "", IF(IFERROR(INDEX(Ingredients!D$11:D$310, MATCH($C3471, Ingredients!$B$11:$B$310, 0)), "")="", "", IFERROR(INDEX(Ingredients!D$11:D$310, MATCH($C3471, Ingredients!$B$11:$B$310, 0)), "")))</f>
        <v/>
      </c>
      <c r="AI3471" s="106" t="str">
        <f>IF($C3471="", "", IF(IFERROR(INDEX(Ingredients!E$11:E$310, MATCH($C3471, Ingredients!$B$11:$B$310, 0)), "")="", "", IFERROR(INDEX(Ingredients!E$11:E$310, MATCH($C3471, Ingredients!$B$11:$B$310, 0)), "")))</f>
        <v/>
      </c>
      <c r="AJ3471" s="108" t="str">
        <f>IF($C3471="", "", IF(IFERROR(INDEX(Ingredients!F$11:F$310, MATCH($C3471, Ingredients!$B$11:$B$310, 0)), "")="", "", IFERROR(INDEX(Ingredients!F$11:F$310, MATCH($C3471, Ingredients!$B$11:$B$310, 0)), "")))</f>
        <v/>
      </c>
      <c r="AK3471" s="106" t="str">
        <f>IF($C3471="", "", IF(IFERROR(INDEX(Ingredients!G$11:G$310, MATCH($C3471, Ingredients!$B$11:$B$310, 0)), "")="", "", IFERROR(INDEX(Ingredients!G$11:G$310, MATCH($C3471, Ingredients!$B$11:$B$310, 0)), "")))</f>
        <v/>
      </c>
      <c r="AL3471" s="79" t="str">
        <f>IF($C3471="", "", IF(IFERROR(INDEX(Ingredients!H$11:H$310, MATCH($C3471, Ingredients!$B$11:$B$310, 0)), "")="", "", IFERROR(INDEX(Ingredients!H$11:H$310, MATCH($C3471, Ingredients!$B$11:$B$310, 0)), "")))</f>
        <v/>
      </c>
      <c r="AN3471" s="83" t="str">
        <f t="shared" si="815"/>
        <v/>
      </c>
      <c r="AP3471" s="114" t="str">
        <f t="shared" si="825"/>
        <v/>
      </c>
      <c r="AR3471" s="117" t="str">
        <f>IF($C3471="", "", IF(IFERROR(INDEX(Ingredients!$AI$11:$AI$310, MATCH($C3471, Ingredients!$B$11:$B$310, 0)), "")="", "", IFERROR(INDEX(Ingredients!$AI$11:$AI$310, MATCH($C3471, Ingredients!$B$11:$B$310, 0)), "")))</f>
        <v/>
      </c>
      <c r="AT3471" s="120" t="str">
        <f t="shared" si="826"/>
        <v/>
      </c>
      <c r="AV3471" s="90" t="str">
        <f t="shared" si="816"/>
        <v/>
      </c>
      <c r="AX3471" s="90" t="str">
        <f>IF($AV3471="", "", COUNTIF($AV$11:$AV$5010, "&lt;"&amp;$AV3471)+1+COUNTIF($AV$11:$AV3471, $AV3471)-1)</f>
        <v/>
      </c>
      <c r="AZ3471" s="111" t="str">
        <f>IF($B3471="", "", SUMIF('Shopping List'!$AV$11:$AV$25, $B3471, 'Shopping List'!$BN$11:$BN$25))</f>
        <v/>
      </c>
      <c r="BB3471" s="117" t="str">
        <f t="shared" si="827"/>
        <v/>
      </c>
    </row>
    <row r="3472" spans="1:54" x14ac:dyDescent="0.25">
      <c r="A3472" s="4"/>
      <c r="B3472" s="37"/>
      <c r="C3472" s="124"/>
      <c r="D3472" s="39"/>
      <c r="E3472" s="125"/>
      <c r="F3472" s="48"/>
      <c r="G3472" s="4"/>
      <c r="H3472" s="4"/>
      <c r="I3472" s="95" t="str">
        <f>IF($C3472="", "", IF(IFERROR(INDEX(Ingredients!$C$11:$C$310, MATCH($C3472, Ingredients!$B$11:$B$310, 0)), "")="", "", IFERROR(INDEX(Ingredients!$C$11:$C$310, MATCH($C3472, Ingredients!$B$11:$B$310, 0)), "")))</f>
        <v/>
      </c>
      <c r="J3472" s="73" t="str">
        <f>IF($B3472="", "", IF(IFERROR(INDEX(Meals!$C$11:$C$260, MATCH($B3472, Meals!$B$11:$B$260, 0)), "")="", "", IFERROR(INDEX(Meals!$C$11:$C$260, MATCH($B3472, Meals!$B$11:$B$260, 0)), "")))</f>
        <v/>
      </c>
      <c r="K3472" s="4"/>
      <c r="L3472" s="72" t="str">
        <f t="shared" si="817"/>
        <v/>
      </c>
      <c r="M3472" s="73" t="str">
        <f t="shared" si="818"/>
        <v/>
      </c>
      <c r="N3472" s="4"/>
      <c r="O3472" s="78" t="str">
        <f t="shared" si="819"/>
        <v/>
      </c>
      <c r="P3472" s="79" t="str">
        <f t="shared" si="820"/>
        <v/>
      </c>
      <c r="Q3472" s="4"/>
      <c r="R3472" s="90" t="str">
        <f t="shared" si="821"/>
        <v/>
      </c>
      <c r="S3472" s="4"/>
      <c r="Y3472" s="18" t="str">
        <f t="shared" si="822"/>
        <v/>
      </c>
      <c r="AA3472" s="18" t="str">
        <f t="shared" si="813"/>
        <v/>
      </c>
      <c r="AB3472" s="18" t="str">
        <f t="shared" si="814"/>
        <v/>
      </c>
      <c r="AC3472" s="18" t="str">
        <f t="shared" si="823"/>
        <v/>
      </c>
      <c r="AD3472" s="18" t="str">
        <f t="shared" si="823"/>
        <v/>
      </c>
      <c r="AE3472" s="18" t="str">
        <f t="shared" si="824"/>
        <v/>
      </c>
      <c r="AG3472" s="95" t="str">
        <f>IF($C3472="", "", IF(IFERROR(INDEX(Ingredients!C$11:C$310, MATCH($C3472, Ingredients!$B$11:$B$310, 0)), "")="", "", IFERROR(INDEX(Ingredients!C$11:C$310, MATCH($C3472, Ingredients!$B$11:$B$310, 0)), "")))</f>
        <v/>
      </c>
      <c r="AH3472" s="105" t="str">
        <f>IF($C3472="", "", IF(IFERROR(INDEX(Ingredients!D$11:D$310, MATCH($C3472, Ingredients!$B$11:$B$310, 0)), "")="", "", IFERROR(INDEX(Ingredients!D$11:D$310, MATCH($C3472, Ingredients!$B$11:$B$310, 0)), "")))</f>
        <v/>
      </c>
      <c r="AI3472" s="106" t="str">
        <f>IF($C3472="", "", IF(IFERROR(INDEX(Ingredients!E$11:E$310, MATCH($C3472, Ingredients!$B$11:$B$310, 0)), "")="", "", IFERROR(INDEX(Ingredients!E$11:E$310, MATCH($C3472, Ingredients!$B$11:$B$310, 0)), "")))</f>
        <v/>
      </c>
      <c r="AJ3472" s="108" t="str">
        <f>IF($C3472="", "", IF(IFERROR(INDEX(Ingredients!F$11:F$310, MATCH($C3472, Ingredients!$B$11:$B$310, 0)), "")="", "", IFERROR(INDEX(Ingredients!F$11:F$310, MATCH($C3472, Ingredients!$B$11:$B$310, 0)), "")))</f>
        <v/>
      </c>
      <c r="AK3472" s="106" t="str">
        <f>IF($C3472="", "", IF(IFERROR(INDEX(Ingredients!G$11:G$310, MATCH($C3472, Ingredients!$B$11:$B$310, 0)), "")="", "", IFERROR(INDEX(Ingredients!G$11:G$310, MATCH($C3472, Ingredients!$B$11:$B$310, 0)), "")))</f>
        <v/>
      </c>
      <c r="AL3472" s="79" t="str">
        <f>IF($C3472="", "", IF(IFERROR(INDEX(Ingredients!H$11:H$310, MATCH($C3472, Ingredients!$B$11:$B$310, 0)), "")="", "", IFERROR(INDEX(Ingredients!H$11:H$310, MATCH($C3472, Ingredients!$B$11:$B$310, 0)), "")))</f>
        <v/>
      </c>
      <c r="AN3472" s="83" t="str">
        <f t="shared" si="815"/>
        <v/>
      </c>
      <c r="AP3472" s="114" t="str">
        <f t="shared" si="825"/>
        <v/>
      </c>
      <c r="AR3472" s="117" t="str">
        <f>IF($C3472="", "", IF(IFERROR(INDEX(Ingredients!$AI$11:$AI$310, MATCH($C3472, Ingredients!$B$11:$B$310, 0)), "")="", "", IFERROR(INDEX(Ingredients!$AI$11:$AI$310, MATCH($C3472, Ingredients!$B$11:$B$310, 0)), "")))</f>
        <v/>
      </c>
      <c r="AT3472" s="120" t="str">
        <f t="shared" si="826"/>
        <v/>
      </c>
      <c r="AV3472" s="90" t="str">
        <f t="shared" si="816"/>
        <v/>
      </c>
      <c r="AX3472" s="90" t="str">
        <f>IF($AV3472="", "", COUNTIF($AV$11:$AV$5010, "&lt;"&amp;$AV3472)+1+COUNTIF($AV$11:$AV3472, $AV3472)-1)</f>
        <v/>
      </c>
      <c r="AZ3472" s="111" t="str">
        <f>IF($B3472="", "", SUMIF('Shopping List'!$AV$11:$AV$25, $B3472, 'Shopping List'!$BN$11:$BN$25))</f>
        <v/>
      </c>
      <c r="BB3472" s="117" t="str">
        <f t="shared" si="827"/>
        <v/>
      </c>
    </row>
    <row r="3473" spans="1:54" x14ac:dyDescent="0.25">
      <c r="A3473" s="4"/>
      <c r="B3473" s="37"/>
      <c r="C3473" s="124"/>
      <c r="D3473" s="39"/>
      <c r="E3473" s="125"/>
      <c r="F3473" s="48"/>
      <c r="G3473" s="4"/>
      <c r="H3473" s="4"/>
      <c r="I3473" s="95" t="str">
        <f>IF($C3473="", "", IF(IFERROR(INDEX(Ingredients!$C$11:$C$310, MATCH($C3473, Ingredients!$B$11:$B$310, 0)), "")="", "", IFERROR(INDEX(Ingredients!$C$11:$C$310, MATCH($C3473, Ingredients!$B$11:$B$310, 0)), "")))</f>
        <v/>
      </c>
      <c r="J3473" s="73" t="str">
        <f>IF($B3473="", "", IF(IFERROR(INDEX(Meals!$C$11:$C$260, MATCH($B3473, Meals!$B$11:$B$260, 0)), "")="", "", IFERROR(INDEX(Meals!$C$11:$C$260, MATCH($B3473, Meals!$B$11:$B$260, 0)), "")))</f>
        <v/>
      </c>
      <c r="K3473" s="4"/>
      <c r="L3473" s="72" t="str">
        <f t="shared" si="817"/>
        <v/>
      </c>
      <c r="M3473" s="73" t="str">
        <f t="shared" si="818"/>
        <v/>
      </c>
      <c r="N3473" s="4"/>
      <c r="O3473" s="78" t="str">
        <f t="shared" si="819"/>
        <v/>
      </c>
      <c r="P3473" s="79" t="str">
        <f t="shared" si="820"/>
        <v/>
      </c>
      <c r="Q3473" s="4"/>
      <c r="R3473" s="90" t="str">
        <f t="shared" si="821"/>
        <v/>
      </c>
      <c r="S3473" s="4"/>
      <c r="Y3473" s="18" t="str">
        <f t="shared" si="822"/>
        <v/>
      </c>
      <c r="AA3473" s="18" t="str">
        <f t="shared" si="813"/>
        <v/>
      </c>
      <c r="AB3473" s="18" t="str">
        <f t="shared" si="814"/>
        <v/>
      </c>
      <c r="AC3473" s="18" t="str">
        <f t="shared" si="823"/>
        <v/>
      </c>
      <c r="AD3473" s="18" t="str">
        <f t="shared" si="823"/>
        <v/>
      </c>
      <c r="AE3473" s="18" t="str">
        <f t="shared" si="824"/>
        <v/>
      </c>
      <c r="AG3473" s="95" t="str">
        <f>IF($C3473="", "", IF(IFERROR(INDEX(Ingredients!C$11:C$310, MATCH($C3473, Ingredients!$B$11:$B$310, 0)), "")="", "", IFERROR(INDEX(Ingredients!C$11:C$310, MATCH($C3473, Ingredients!$B$11:$B$310, 0)), "")))</f>
        <v/>
      </c>
      <c r="AH3473" s="105" t="str">
        <f>IF($C3473="", "", IF(IFERROR(INDEX(Ingredients!D$11:D$310, MATCH($C3473, Ingredients!$B$11:$B$310, 0)), "")="", "", IFERROR(INDEX(Ingredients!D$11:D$310, MATCH($C3473, Ingredients!$B$11:$B$310, 0)), "")))</f>
        <v/>
      </c>
      <c r="AI3473" s="106" t="str">
        <f>IF($C3473="", "", IF(IFERROR(INDEX(Ingredients!E$11:E$310, MATCH($C3473, Ingredients!$B$11:$B$310, 0)), "")="", "", IFERROR(INDEX(Ingredients!E$11:E$310, MATCH($C3473, Ingredients!$B$11:$B$310, 0)), "")))</f>
        <v/>
      </c>
      <c r="AJ3473" s="108" t="str">
        <f>IF($C3473="", "", IF(IFERROR(INDEX(Ingredients!F$11:F$310, MATCH($C3473, Ingredients!$B$11:$B$310, 0)), "")="", "", IFERROR(INDEX(Ingredients!F$11:F$310, MATCH($C3473, Ingredients!$B$11:$B$310, 0)), "")))</f>
        <v/>
      </c>
      <c r="AK3473" s="106" t="str">
        <f>IF($C3473="", "", IF(IFERROR(INDEX(Ingredients!G$11:G$310, MATCH($C3473, Ingredients!$B$11:$B$310, 0)), "")="", "", IFERROR(INDEX(Ingredients!G$11:G$310, MATCH($C3473, Ingredients!$B$11:$B$310, 0)), "")))</f>
        <v/>
      </c>
      <c r="AL3473" s="79" t="str">
        <f>IF($C3473="", "", IF(IFERROR(INDEX(Ingredients!H$11:H$310, MATCH($C3473, Ingredients!$B$11:$B$310, 0)), "")="", "", IFERROR(INDEX(Ingredients!H$11:H$310, MATCH($C3473, Ingredients!$B$11:$B$310, 0)), "")))</f>
        <v/>
      </c>
      <c r="AN3473" s="83" t="str">
        <f t="shared" si="815"/>
        <v/>
      </c>
      <c r="AP3473" s="114" t="str">
        <f t="shared" si="825"/>
        <v/>
      </c>
      <c r="AR3473" s="117" t="str">
        <f>IF($C3473="", "", IF(IFERROR(INDEX(Ingredients!$AI$11:$AI$310, MATCH($C3473, Ingredients!$B$11:$B$310, 0)), "")="", "", IFERROR(INDEX(Ingredients!$AI$11:$AI$310, MATCH($C3473, Ingredients!$B$11:$B$310, 0)), "")))</f>
        <v/>
      </c>
      <c r="AT3473" s="120" t="str">
        <f t="shared" si="826"/>
        <v/>
      </c>
      <c r="AV3473" s="90" t="str">
        <f t="shared" si="816"/>
        <v/>
      </c>
      <c r="AX3473" s="90" t="str">
        <f>IF($AV3473="", "", COUNTIF($AV$11:$AV$5010, "&lt;"&amp;$AV3473)+1+COUNTIF($AV$11:$AV3473, $AV3473)-1)</f>
        <v/>
      </c>
      <c r="AZ3473" s="111" t="str">
        <f>IF($B3473="", "", SUMIF('Shopping List'!$AV$11:$AV$25, $B3473, 'Shopping List'!$BN$11:$BN$25))</f>
        <v/>
      </c>
      <c r="BB3473" s="117" t="str">
        <f t="shared" si="827"/>
        <v/>
      </c>
    </row>
    <row r="3474" spans="1:54" x14ac:dyDescent="0.25">
      <c r="A3474" s="4"/>
      <c r="B3474" s="37"/>
      <c r="C3474" s="124"/>
      <c r="D3474" s="39"/>
      <c r="E3474" s="125"/>
      <c r="F3474" s="48"/>
      <c r="G3474" s="4"/>
      <c r="H3474" s="4"/>
      <c r="I3474" s="95" t="str">
        <f>IF($C3474="", "", IF(IFERROR(INDEX(Ingredients!$C$11:$C$310, MATCH($C3474, Ingredients!$B$11:$B$310, 0)), "")="", "", IFERROR(INDEX(Ingredients!$C$11:$C$310, MATCH($C3474, Ingredients!$B$11:$B$310, 0)), "")))</f>
        <v/>
      </c>
      <c r="J3474" s="73" t="str">
        <f>IF($B3474="", "", IF(IFERROR(INDEX(Meals!$C$11:$C$260, MATCH($B3474, Meals!$B$11:$B$260, 0)), "")="", "", IFERROR(INDEX(Meals!$C$11:$C$260, MATCH($B3474, Meals!$B$11:$B$260, 0)), "")))</f>
        <v/>
      </c>
      <c r="K3474" s="4"/>
      <c r="L3474" s="72" t="str">
        <f t="shared" si="817"/>
        <v/>
      </c>
      <c r="M3474" s="73" t="str">
        <f t="shared" si="818"/>
        <v/>
      </c>
      <c r="N3474" s="4"/>
      <c r="O3474" s="78" t="str">
        <f t="shared" si="819"/>
        <v/>
      </c>
      <c r="P3474" s="79" t="str">
        <f t="shared" si="820"/>
        <v/>
      </c>
      <c r="Q3474" s="4"/>
      <c r="R3474" s="90" t="str">
        <f t="shared" si="821"/>
        <v/>
      </c>
      <c r="S3474" s="4"/>
      <c r="Y3474" s="18" t="str">
        <f t="shared" si="822"/>
        <v/>
      </c>
      <c r="AA3474" s="18" t="str">
        <f t="shared" si="813"/>
        <v/>
      </c>
      <c r="AB3474" s="18" t="str">
        <f t="shared" si="814"/>
        <v/>
      </c>
      <c r="AC3474" s="18" t="str">
        <f t="shared" si="823"/>
        <v/>
      </c>
      <c r="AD3474" s="18" t="str">
        <f t="shared" si="823"/>
        <v/>
      </c>
      <c r="AE3474" s="18" t="str">
        <f t="shared" si="824"/>
        <v/>
      </c>
      <c r="AG3474" s="95" t="str">
        <f>IF($C3474="", "", IF(IFERROR(INDEX(Ingredients!C$11:C$310, MATCH($C3474, Ingredients!$B$11:$B$310, 0)), "")="", "", IFERROR(INDEX(Ingredients!C$11:C$310, MATCH($C3474, Ingredients!$B$11:$B$310, 0)), "")))</f>
        <v/>
      </c>
      <c r="AH3474" s="105" t="str">
        <f>IF($C3474="", "", IF(IFERROR(INDEX(Ingredients!D$11:D$310, MATCH($C3474, Ingredients!$B$11:$B$310, 0)), "")="", "", IFERROR(INDEX(Ingredients!D$11:D$310, MATCH($C3474, Ingredients!$B$11:$B$310, 0)), "")))</f>
        <v/>
      </c>
      <c r="AI3474" s="106" t="str">
        <f>IF($C3474="", "", IF(IFERROR(INDEX(Ingredients!E$11:E$310, MATCH($C3474, Ingredients!$B$11:$B$310, 0)), "")="", "", IFERROR(INDEX(Ingredients!E$11:E$310, MATCH($C3474, Ingredients!$B$11:$B$310, 0)), "")))</f>
        <v/>
      </c>
      <c r="AJ3474" s="108" t="str">
        <f>IF($C3474="", "", IF(IFERROR(INDEX(Ingredients!F$11:F$310, MATCH($C3474, Ingredients!$B$11:$B$310, 0)), "")="", "", IFERROR(INDEX(Ingredients!F$11:F$310, MATCH($C3474, Ingredients!$B$11:$B$310, 0)), "")))</f>
        <v/>
      </c>
      <c r="AK3474" s="106" t="str">
        <f>IF($C3474="", "", IF(IFERROR(INDEX(Ingredients!G$11:G$310, MATCH($C3474, Ingredients!$B$11:$B$310, 0)), "")="", "", IFERROR(INDEX(Ingredients!G$11:G$310, MATCH($C3474, Ingredients!$B$11:$B$310, 0)), "")))</f>
        <v/>
      </c>
      <c r="AL3474" s="79" t="str">
        <f>IF($C3474="", "", IF(IFERROR(INDEX(Ingredients!H$11:H$310, MATCH($C3474, Ingredients!$B$11:$B$310, 0)), "")="", "", IFERROR(INDEX(Ingredients!H$11:H$310, MATCH($C3474, Ingredients!$B$11:$B$310, 0)), "")))</f>
        <v/>
      </c>
      <c r="AN3474" s="83" t="str">
        <f t="shared" si="815"/>
        <v/>
      </c>
      <c r="AP3474" s="114" t="str">
        <f t="shared" si="825"/>
        <v/>
      </c>
      <c r="AR3474" s="117" t="str">
        <f>IF($C3474="", "", IF(IFERROR(INDEX(Ingredients!$AI$11:$AI$310, MATCH($C3474, Ingredients!$B$11:$B$310, 0)), "")="", "", IFERROR(INDEX(Ingredients!$AI$11:$AI$310, MATCH($C3474, Ingredients!$B$11:$B$310, 0)), "")))</f>
        <v/>
      </c>
      <c r="AT3474" s="120" t="str">
        <f t="shared" si="826"/>
        <v/>
      </c>
      <c r="AV3474" s="90" t="str">
        <f t="shared" si="816"/>
        <v/>
      </c>
      <c r="AX3474" s="90" t="str">
        <f>IF($AV3474="", "", COUNTIF($AV$11:$AV$5010, "&lt;"&amp;$AV3474)+1+COUNTIF($AV$11:$AV3474, $AV3474)-1)</f>
        <v/>
      </c>
      <c r="AZ3474" s="111" t="str">
        <f>IF($B3474="", "", SUMIF('Shopping List'!$AV$11:$AV$25, $B3474, 'Shopping List'!$BN$11:$BN$25))</f>
        <v/>
      </c>
      <c r="BB3474" s="117" t="str">
        <f t="shared" si="827"/>
        <v/>
      </c>
    </row>
    <row r="3475" spans="1:54" x14ac:dyDescent="0.25">
      <c r="A3475" s="4"/>
      <c r="B3475" s="37"/>
      <c r="C3475" s="124"/>
      <c r="D3475" s="39"/>
      <c r="E3475" s="125"/>
      <c r="F3475" s="48"/>
      <c r="G3475" s="4"/>
      <c r="H3475" s="4"/>
      <c r="I3475" s="95" t="str">
        <f>IF($C3475="", "", IF(IFERROR(INDEX(Ingredients!$C$11:$C$310, MATCH($C3475, Ingredients!$B$11:$B$310, 0)), "")="", "", IFERROR(INDEX(Ingredients!$C$11:$C$310, MATCH($C3475, Ingredients!$B$11:$B$310, 0)), "")))</f>
        <v/>
      </c>
      <c r="J3475" s="73" t="str">
        <f>IF($B3475="", "", IF(IFERROR(INDEX(Meals!$C$11:$C$260, MATCH($B3475, Meals!$B$11:$B$260, 0)), "")="", "", IFERROR(INDEX(Meals!$C$11:$C$260, MATCH($B3475, Meals!$B$11:$B$260, 0)), "")))</f>
        <v/>
      </c>
      <c r="K3475" s="4"/>
      <c r="L3475" s="72" t="str">
        <f t="shared" si="817"/>
        <v/>
      </c>
      <c r="M3475" s="73" t="str">
        <f t="shared" si="818"/>
        <v/>
      </c>
      <c r="N3475" s="4"/>
      <c r="O3475" s="78" t="str">
        <f t="shared" si="819"/>
        <v/>
      </c>
      <c r="P3475" s="79" t="str">
        <f t="shared" si="820"/>
        <v/>
      </c>
      <c r="Q3475" s="4"/>
      <c r="R3475" s="90" t="str">
        <f t="shared" si="821"/>
        <v/>
      </c>
      <c r="S3475" s="4"/>
      <c r="Y3475" s="18" t="str">
        <f t="shared" si="822"/>
        <v/>
      </c>
      <c r="AA3475" s="18" t="str">
        <f t="shared" si="813"/>
        <v/>
      </c>
      <c r="AB3475" s="18" t="str">
        <f t="shared" si="814"/>
        <v/>
      </c>
      <c r="AC3475" s="18" t="str">
        <f t="shared" si="823"/>
        <v/>
      </c>
      <c r="AD3475" s="18" t="str">
        <f t="shared" si="823"/>
        <v/>
      </c>
      <c r="AE3475" s="18" t="str">
        <f t="shared" si="824"/>
        <v/>
      </c>
      <c r="AG3475" s="95" t="str">
        <f>IF($C3475="", "", IF(IFERROR(INDEX(Ingredients!C$11:C$310, MATCH($C3475, Ingredients!$B$11:$B$310, 0)), "")="", "", IFERROR(INDEX(Ingredients!C$11:C$310, MATCH($C3475, Ingredients!$B$11:$B$310, 0)), "")))</f>
        <v/>
      </c>
      <c r="AH3475" s="105" t="str">
        <f>IF($C3475="", "", IF(IFERROR(INDEX(Ingredients!D$11:D$310, MATCH($C3475, Ingredients!$B$11:$B$310, 0)), "")="", "", IFERROR(INDEX(Ingredients!D$11:D$310, MATCH($C3475, Ingredients!$B$11:$B$310, 0)), "")))</f>
        <v/>
      </c>
      <c r="AI3475" s="106" t="str">
        <f>IF($C3475="", "", IF(IFERROR(INDEX(Ingredients!E$11:E$310, MATCH($C3475, Ingredients!$B$11:$B$310, 0)), "")="", "", IFERROR(INDEX(Ingredients!E$11:E$310, MATCH($C3475, Ingredients!$B$11:$B$310, 0)), "")))</f>
        <v/>
      </c>
      <c r="AJ3475" s="108" t="str">
        <f>IF($C3475="", "", IF(IFERROR(INDEX(Ingredients!F$11:F$310, MATCH($C3475, Ingredients!$B$11:$B$310, 0)), "")="", "", IFERROR(INDEX(Ingredients!F$11:F$310, MATCH($C3475, Ingredients!$B$11:$B$310, 0)), "")))</f>
        <v/>
      </c>
      <c r="AK3475" s="106" t="str">
        <f>IF($C3475="", "", IF(IFERROR(INDEX(Ingredients!G$11:G$310, MATCH($C3475, Ingredients!$B$11:$B$310, 0)), "")="", "", IFERROR(INDEX(Ingredients!G$11:G$310, MATCH($C3475, Ingredients!$B$11:$B$310, 0)), "")))</f>
        <v/>
      </c>
      <c r="AL3475" s="79" t="str">
        <f>IF($C3475="", "", IF(IFERROR(INDEX(Ingredients!H$11:H$310, MATCH($C3475, Ingredients!$B$11:$B$310, 0)), "")="", "", IFERROR(INDEX(Ingredients!H$11:H$310, MATCH($C3475, Ingredients!$B$11:$B$310, 0)), "")))</f>
        <v/>
      </c>
      <c r="AN3475" s="83" t="str">
        <f t="shared" si="815"/>
        <v/>
      </c>
      <c r="AP3475" s="114" t="str">
        <f t="shared" si="825"/>
        <v/>
      </c>
      <c r="AR3475" s="117" t="str">
        <f>IF($C3475="", "", IF(IFERROR(INDEX(Ingredients!$AI$11:$AI$310, MATCH($C3475, Ingredients!$B$11:$B$310, 0)), "")="", "", IFERROR(INDEX(Ingredients!$AI$11:$AI$310, MATCH($C3475, Ingredients!$B$11:$B$310, 0)), "")))</f>
        <v/>
      </c>
      <c r="AT3475" s="120" t="str">
        <f t="shared" si="826"/>
        <v/>
      </c>
      <c r="AV3475" s="90" t="str">
        <f t="shared" si="816"/>
        <v/>
      </c>
      <c r="AX3475" s="90" t="str">
        <f>IF($AV3475="", "", COUNTIF($AV$11:$AV$5010, "&lt;"&amp;$AV3475)+1+COUNTIF($AV$11:$AV3475, $AV3475)-1)</f>
        <v/>
      </c>
      <c r="AZ3475" s="111" t="str">
        <f>IF($B3475="", "", SUMIF('Shopping List'!$AV$11:$AV$25, $B3475, 'Shopping List'!$BN$11:$BN$25))</f>
        <v/>
      </c>
      <c r="BB3475" s="117" t="str">
        <f t="shared" si="827"/>
        <v/>
      </c>
    </row>
    <row r="3476" spans="1:54" x14ac:dyDescent="0.25">
      <c r="A3476" s="4"/>
      <c r="B3476" s="37"/>
      <c r="C3476" s="124"/>
      <c r="D3476" s="39"/>
      <c r="E3476" s="125"/>
      <c r="F3476" s="48"/>
      <c r="G3476" s="4"/>
      <c r="H3476" s="4"/>
      <c r="I3476" s="95" t="str">
        <f>IF($C3476="", "", IF(IFERROR(INDEX(Ingredients!$C$11:$C$310, MATCH($C3476, Ingredients!$B$11:$B$310, 0)), "")="", "", IFERROR(INDEX(Ingredients!$C$11:$C$310, MATCH($C3476, Ingredients!$B$11:$B$310, 0)), "")))</f>
        <v/>
      </c>
      <c r="J3476" s="73" t="str">
        <f>IF($B3476="", "", IF(IFERROR(INDEX(Meals!$C$11:$C$260, MATCH($B3476, Meals!$B$11:$B$260, 0)), "")="", "", IFERROR(INDEX(Meals!$C$11:$C$260, MATCH($B3476, Meals!$B$11:$B$260, 0)), "")))</f>
        <v/>
      </c>
      <c r="K3476" s="4"/>
      <c r="L3476" s="72" t="str">
        <f t="shared" si="817"/>
        <v/>
      </c>
      <c r="M3476" s="73" t="str">
        <f t="shared" si="818"/>
        <v/>
      </c>
      <c r="N3476" s="4"/>
      <c r="O3476" s="78" t="str">
        <f t="shared" si="819"/>
        <v/>
      </c>
      <c r="P3476" s="79" t="str">
        <f t="shared" si="820"/>
        <v/>
      </c>
      <c r="Q3476" s="4"/>
      <c r="R3476" s="90" t="str">
        <f t="shared" si="821"/>
        <v/>
      </c>
      <c r="S3476" s="4"/>
      <c r="Y3476" s="18" t="str">
        <f t="shared" si="822"/>
        <v/>
      </c>
      <c r="AA3476" s="18" t="str">
        <f t="shared" si="813"/>
        <v/>
      </c>
      <c r="AB3476" s="18" t="str">
        <f t="shared" si="814"/>
        <v/>
      </c>
      <c r="AC3476" s="18" t="str">
        <f t="shared" si="823"/>
        <v/>
      </c>
      <c r="AD3476" s="18" t="str">
        <f t="shared" si="823"/>
        <v/>
      </c>
      <c r="AE3476" s="18" t="str">
        <f t="shared" si="824"/>
        <v/>
      </c>
      <c r="AG3476" s="95" t="str">
        <f>IF($C3476="", "", IF(IFERROR(INDEX(Ingredients!C$11:C$310, MATCH($C3476, Ingredients!$B$11:$B$310, 0)), "")="", "", IFERROR(INDEX(Ingredients!C$11:C$310, MATCH($C3476, Ingredients!$B$11:$B$310, 0)), "")))</f>
        <v/>
      </c>
      <c r="AH3476" s="105" t="str">
        <f>IF($C3476="", "", IF(IFERROR(INDEX(Ingredients!D$11:D$310, MATCH($C3476, Ingredients!$B$11:$B$310, 0)), "")="", "", IFERROR(INDEX(Ingredients!D$11:D$310, MATCH($C3476, Ingredients!$B$11:$B$310, 0)), "")))</f>
        <v/>
      </c>
      <c r="AI3476" s="106" t="str">
        <f>IF($C3476="", "", IF(IFERROR(INDEX(Ingredients!E$11:E$310, MATCH($C3476, Ingredients!$B$11:$B$310, 0)), "")="", "", IFERROR(INDEX(Ingredients!E$11:E$310, MATCH($C3476, Ingredients!$B$11:$B$310, 0)), "")))</f>
        <v/>
      </c>
      <c r="AJ3476" s="108" t="str">
        <f>IF($C3476="", "", IF(IFERROR(INDEX(Ingredients!F$11:F$310, MATCH($C3476, Ingredients!$B$11:$B$310, 0)), "")="", "", IFERROR(INDEX(Ingredients!F$11:F$310, MATCH($C3476, Ingredients!$B$11:$B$310, 0)), "")))</f>
        <v/>
      </c>
      <c r="AK3476" s="106" t="str">
        <f>IF($C3476="", "", IF(IFERROR(INDEX(Ingredients!G$11:G$310, MATCH($C3476, Ingredients!$B$11:$B$310, 0)), "")="", "", IFERROR(INDEX(Ingredients!G$11:G$310, MATCH($C3476, Ingredients!$B$11:$B$310, 0)), "")))</f>
        <v/>
      </c>
      <c r="AL3476" s="79" t="str">
        <f>IF($C3476="", "", IF(IFERROR(INDEX(Ingredients!H$11:H$310, MATCH($C3476, Ingredients!$B$11:$B$310, 0)), "")="", "", IFERROR(INDEX(Ingredients!H$11:H$310, MATCH($C3476, Ingredients!$B$11:$B$310, 0)), "")))</f>
        <v/>
      </c>
      <c r="AN3476" s="83" t="str">
        <f t="shared" si="815"/>
        <v/>
      </c>
      <c r="AP3476" s="114" t="str">
        <f t="shared" si="825"/>
        <v/>
      </c>
      <c r="AR3476" s="117" t="str">
        <f>IF($C3476="", "", IF(IFERROR(INDEX(Ingredients!$AI$11:$AI$310, MATCH($C3476, Ingredients!$B$11:$B$310, 0)), "")="", "", IFERROR(INDEX(Ingredients!$AI$11:$AI$310, MATCH($C3476, Ingredients!$B$11:$B$310, 0)), "")))</f>
        <v/>
      </c>
      <c r="AT3476" s="120" t="str">
        <f t="shared" si="826"/>
        <v/>
      </c>
      <c r="AV3476" s="90" t="str">
        <f t="shared" si="816"/>
        <v/>
      </c>
      <c r="AX3476" s="90" t="str">
        <f>IF($AV3476="", "", COUNTIF($AV$11:$AV$5010, "&lt;"&amp;$AV3476)+1+COUNTIF($AV$11:$AV3476, $AV3476)-1)</f>
        <v/>
      </c>
      <c r="AZ3476" s="111" t="str">
        <f>IF($B3476="", "", SUMIF('Shopping List'!$AV$11:$AV$25, $B3476, 'Shopping List'!$BN$11:$BN$25))</f>
        <v/>
      </c>
      <c r="BB3476" s="117" t="str">
        <f t="shared" si="827"/>
        <v/>
      </c>
    </row>
    <row r="3477" spans="1:54" x14ac:dyDescent="0.25">
      <c r="A3477" s="4"/>
      <c r="B3477" s="37"/>
      <c r="C3477" s="124"/>
      <c r="D3477" s="39"/>
      <c r="E3477" s="125"/>
      <c r="F3477" s="48"/>
      <c r="G3477" s="4"/>
      <c r="H3477" s="4"/>
      <c r="I3477" s="95" t="str">
        <f>IF($C3477="", "", IF(IFERROR(INDEX(Ingredients!$C$11:$C$310, MATCH($C3477, Ingredients!$B$11:$B$310, 0)), "")="", "", IFERROR(INDEX(Ingredients!$C$11:$C$310, MATCH($C3477, Ingredients!$B$11:$B$310, 0)), "")))</f>
        <v/>
      </c>
      <c r="J3477" s="73" t="str">
        <f>IF($B3477="", "", IF(IFERROR(INDEX(Meals!$C$11:$C$260, MATCH($B3477, Meals!$B$11:$B$260, 0)), "")="", "", IFERROR(INDEX(Meals!$C$11:$C$260, MATCH($B3477, Meals!$B$11:$B$260, 0)), "")))</f>
        <v/>
      </c>
      <c r="K3477" s="4"/>
      <c r="L3477" s="72" t="str">
        <f t="shared" si="817"/>
        <v/>
      </c>
      <c r="M3477" s="73" t="str">
        <f t="shared" si="818"/>
        <v/>
      </c>
      <c r="N3477" s="4"/>
      <c r="O3477" s="78" t="str">
        <f t="shared" si="819"/>
        <v/>
      </c>
      <c r="P3477" s="79" t="str">
        <f t="shared" si="820"/>
        <v/>
      </c>
      <c r="Q3477" s="4"/>
      <c r="R3477" s="90" t="str">
        <f t="shared" si="821"/>
        <v/>
      </c>
      <c r="S3477" s="4"/>
      <c r="Y3477" s="18" t="str">
        <f t="shared" si="822"/>
        <v/>
      </c>
      <c r="AA3477" s="18" t="str">
        <f t="shared" si="813"/>
        <v/>
      </c>
      <c r="AB3477" s="18" t="str">
        <f t="shared" si="814"/>
        <v/>
      </c>
      <c r="AC3477" s="18" t="str">
        <f t="shared" si="823"/>
        <v/>
      </c>
      <c r="AD3477" s="18" t="str">
        <f t="shared" si="823"/>
        <v/>
      </c>
      <c r="AE3477" s="18" t="str">
        <f t="shared" si="824"/>
        <v/>
      </c>
      <c r="AG3477" s="95" t="str">
        <f>IF($C3477="", "", IF(IFERROR(INDEX(Ingredients!C$11:C$310, MATCH($C3477, Ingredients!$B$11:$B$310, 0)), "")="", "", IFERROR(INDEX(Ingredients!C$11:C$310, MATCH($C3477, Ingredients!$B$11:$B$310, 0)), "")))</f>
        <v/>
      </c>
      <c r="AH3477" s="105" t="str">
        <f>IF($C3477="", "", IF(IFERROR(INDEX(Ingredients!D$11:D$310, MATCH($C3477, Ingredients!$B$11:$B$310, 0)), "")="", "", IFERROR(INDEX(Ingredients!D$11:D$310, MATCH($C3477, Ingredients!$B$11:$B$310, 0)), "")))</f>
        <v/>
      </c>
      <c r="AI3477" s="106" t="str">
        <f>IF($C3477="", "", IF(IFERROR(INDEX(Ingredients!E$11:E$310, MATCH($C3477, Ingredients!$B$11:$B$310, 0)), "")="", "", IFERROR(INDEX(Ingredients!E$11:E$310, MATCH($C3477, Ingredients!$B$11:$B$310, 0)), "")))</f>
        <v/>
      </c>
      <c r="AJ3477" s="108" t="str">
        <f>IF($C3477="", "", IF(IFERROR(INDEX(Ingredients!F$11:F$310, MATCH($C3477, Ingredients!$B$11:$B$310, 0)), "")="", "", IFERROR(INDEX(Ingredients!F$11:F$310, MATCH($C3477, Ingredients!$B$11:$B$310, 0)), "")))</f>
        <v/>
      </c>
      <c r="AK3477" s="106" t="str">
        <f>IF($C3477="", "", IF(IFERROR(INDEX(Ingredients!G$11:G$310, MATCH($C3477, Ingredients!$B$11:$B$310, 0)), "")="", "", IFERROR(INDEX(Ingredients!G$11:G$310, MATCH($C3477, Ingredients!$B$11:$B$310, 0)), "")))</f>
        <v/>
      </c>
      <c r="AL3477" s="79" t="str">
        <f>IF($C3477="", "", IF(IFERROR(INDEX(Ingredients!H$11:H$310, MATCH($C3477, Ingredients!$B$11:$B$310, 0)), "")="", "", IFERROR(INDEX(Ingredients!H$11:H$310, MATCH($C3477, Ingredients!$B$11:$B$310, 0)), "")))</f>
        <v/>
      </c>
      <c r="AN3477" s="83" t="str">
        <f t="shared" si="815"/>
        <v/>
      </c>
      <c r="AP3477" s="114" t="str">
        <f t="shared" si="825"/>
        <v/>
      </c>
      <c r="AR3477" s="117" t="str">
        <f>IF($C3477="", "", IF(IFERROR(INDEX(Ingredients!$AI$11:$AI$310, MATCH($C3477, Ingredients!$B$11:$B$310, 0)), "")="", "", IFERROR(INDEX(Ingredients!$AI$11:$AI$310, MATCH($C3477, Ingredients!$B$11:$B$310, 0)), "")))</f>
        <v/>
      </c>
      <c r="AT3477" s="120" t="str">
        <f t="shared" si="826"/>
        <v/>
      </c>
      <c r="AV3477" s="90" t="str">
        <f t="shared" si="816"/>
        <v/>
      </c>
      <c r="AX3477" s="90" t="str">
        <f>IF($AV3477="", "", COUNTIF($AV$11:$AV$5010, "&lt;"&amp;$AV3477)+1+COUNTIF($AV$11:$AV3477, $AV3477)-1)</f>
        <v/>
      </c>
      <c r="AZ3477" s="111" t="str">
        <f>IF($B3477="", "", SUMIF('Shopping List'!$AV$11:$AV$25, $B3477, 'Shopping List'!$BN$11:$BN$25))</f>
        <v/>
      </c>
      <c r="BB3477" s="117" t="str">
        <f t="shared" si="827"/>
        <v/>
      </c>
    </row>
    <row r="3478" spans="1:54" x14ac:dyDescent="0.25">
      <c r="A3478" s="4"/>
      <c r="B3478" s="37"/>
      <c r="C3478" s="124"/>
      <c r="D3478" s="39"/>
      <c r="E3478" s="125"/>
      <c r="F3478" s="48"/>
      <c r="G3478" s="4"/>
      <c r="H3478" s="4"/>
      <c r="I3478" s="95" t="str">
        <f>IF($C3478="", "", IF(IFERROR(INDEX(Ingredients!$C$11:$C$310, MATCH($C3478, Ingredients!$B$11:$B$310, 0)), "")="", "", IFERROR(INDEX(Ingredients!$C$11:$C$310, MATCH($C3478, Ingredients!$B$11:$B$310, 0)), "")))</f>
        <v/>
      </c>
      <c r="J3478" s="73" t="str">
        <f>IF($B3478="", "", IF(IFERROR(INDEX(Meals!$C$11:$C$260, MATCH($B3478, Meals!$B$11:$B$260, 0)), "")="", "", IFERROR(INDEX(Meals!$C$11:$C$260, MATCH($B3478, Meals!$B$11:$B$260, 0)), "")))</f>
        <v/>
      </c>
      <c r="K3478" s="4"/>
      <c r="L3478" s="72" t="str">
        <f t="shared" si="817"/>
        <v/>
      </c>
      <c r="M3478" s="73" t="str">
        <f t="shared" si="818"/>
        <v/>
      </c>
      <c r="N3478" s="4"/>
      <c r="O3478" s="78" t="str">
        <f t="shared" si="819"/>
        <v/>
      </c>
      <c r="P3478" s="79" t="str">
        <f t="shared" si="820"/>
        <v/>
      </c>
      <c r="Q3478" s="4"/>
      <c r="R3478" s="90" t="str">
        <f t="shared" si="821"/>
        <v/>
      </c>
      <c r="S3478" s="4"/>
      <c r="Y3478" s="18" t="str">
        <f t="shared" si="822"/>
        <v/>
      </c>
      <c r="AA3478" s="18" t="str">
        <f t="shared" si="813"/>
        <v/>
      </c>
      <c r="AB3478" s="18" t="str">
        <f t="shared" si="814"/>
        <v/>
      </c>
      <c r="AC3478" s="18" t="str">
        <f t="shared" si="823"/>
        <v/>
      </c>
      <c r="AD3478" s="18" t="str">
        <f t="shared" si="823"/>
        <v/>
      </c>
      <c r="AE3478" s="18" t="str">
        <f t="shared" si="824"/>
        <v/>
      </c>
      <c r="AG3478" s="95" t="str">
        <f>IF($C3478="", "", IF(IFERROR(INDEX(Ingredients!C$11:C$310, MATCH($C3478, Ingredients!$B$11:$B$310, 0)), "")="", "", IFERROR(INDEX(Ingredients!C$11:C$310, MATCH($C3478, Ingredients!$B$11:$B$310, 0)), "")))</f>
        <v/>
      </c>
      <c r="AH3478" s="105" t="str">
        <f>IF($C3478="", "", IF(IFERROR(INDEX(Ingredients!D$11:D$310, MATCH($C3478, Ingredients!$B$11:$B$310, 0)), "")="", "", IFERROR(INDEX(Ingredients!D$11:D$310, MATCH($C3478, Ingredients!$B$11:$B$310, 0)), "")))</f>
        <v/>
      </c>
      <c r="AI3478" s="106" t="str">
        <f>IF($C3478="", "", IF(IFERROR(INDEX(Ingredients!E$11:E$310, MATCH($C3478, Ingredients!$B$11:$B$310, 0)), "")="", "", IFERROR(INDEX(Ingredients!E$11:E$310, MATCH($C3478, Ingredients!$B$11:$B$310, 0)), "")))</f>
        <v/>
      </c>
      <c r="AJ3478" s="108" t="str">
        <f>IF($C3478="", "", IF(IFERROR(INDEX(Ingredients!F$11:F$310, MATCH($C3478, Ingredients!$B$11:$B$310, 0)), "")="", "", IFERROR(INDEX(Ingredients!F$11:F$310, MATCH($C3478, Ingredients!$B$11:$B$310, 0)), "")))</f>
        <v/>
      </c>
      <c r="AK3478" s="106" t="str">
        <f>IF($C3478="", "", IF(IFERROR(INDEX(Ingredients!G$11:G$310, MATCH($C3478, Ingredients!$B$11:$B$310, 0)), "")="", "", IFERROR(INDEX(Ingredients!G$11:G$310, MATCH($C3478, Ingredients!$B$11:$B$310, 0)), "")))</f>
        <v/>
      </c>
      <c r="AL3478" s="79" t="str">
        <f>IF($C3478="", "", IF(IFERROR(INDEX(Ingredients!H$11:H$310, MATCH($C3478, Ingredients!$B$11:$B$310, 0)), "")="", "", IFERROR(INDEX(Ingredients!H$11:H$310, MATCH($C3478, Ingredients!$B$11:$B$310, 0)), "")))</f>
        <v/>
      </c>
      <c r="AN3478" s="83" t="str">
        <f t="shared" si="815"/>
        <v/>
      </c>
      <c r="AP3478" s="114" t="str">
        <f t="shared" si="825"/>
        <v/>
      </c>
      <c r="AR3478" s="117" t="str">
        <f>IF($C3478="", "", IF(IFERROR(INDEX(Ingredients!$AI$11:$AI$310, MATCH($C3478, Ingredients!$B$11:$B$310, 0)), "")="", "", IFERROR(INDEX(Ingredients!$AI$11:$AI$310, MATCH($C3478, Ingredients!$B$11:$B$310, 0)), "")))</f>
        <v/>
      </c>
      <c r="AT3478" s="120" t="str">
        <f t="shared" si="826"/>
        <v/>
      </c>
      <c r="AV3478" s="90" t="str">
        <f t="shared" si="816"/>
        <v/>
      </c>
      <c r="AX3478" s="90" t="str">
        <f>IF($AV3478="", "", COUNTIF($AV$11:$AV$5010, "&lt;"&amp;$AV3478)+1+COUNTIF($AV$11:$AV3478, $AV3478)-1)</f>
        <v/>
      </c>
      <c r="AZ3478" s="111" t="str">
        <f>IF($B3478="", "", SUMIF('Shopping List'!$AV$11:$AV$25, $B3478, 'Shopping List'!$BN$11:$BN$25))</f>
        <v/>
      </c>
      <c r="BB3478" s="117" t="str">
        <f t="shared" si="827"/>
        <v/>
      </c>
    </row>
    <row r="3479" spans="1:54" x14ac:dyDescent="0.25">
      <c r="A3479" s="4"/>
      <c r="B3479" s="37"/>
      <c r="C3479" s="124"/>
      <c r="D3479" s="39"/>
      <c r="E3479" s="125"/>
      <c r="F3479" s="48"/>
      <c r="G3479" s="4"/>
      <c r="H3479" s="4"/>
      <c r="I3479" s="95" t="str">
        <f>IF($C3479="", "", IF(IFERROR(INDEX(Ingredients!$C$11:$C$310, MATCH($C3479, Ingredients!$B$11:$B$310, 0)), "")="", "", IFERROR(INDEX(Ingredients!$C$11:$C$310, MATCH($C3479, Ingredients!$B$11:$B$310, 0)), "")))</f>
        <v/>
      </c>
      <c r="J3479" s="73" t="str">
        <f>IF($B3479="", "", IF(IFERROR(INDEX(Meals!$C$11:$C$260, MATCH($B3479, Meals!$B$11:$B$260, 0)), "")="", "", IFERROR(INDEX(Meals!$C$11:$C$260, MATCH($B3479, Meals!$B$11:$B$260, 0)), "")))</f>
        <v/>
      </c>
      <c r="K3479" s="4"/>
      <c r="L3479" s="72" t="str">
        <f t="shared" si="817"/>
        <v/>
      </c>
      <c r="M3479" s="73" t="str">
        <f t="shared" si="818"/>
        <v/>
      </c>
      <c r="N3479" s="4"/>
      <c r="O3479" s="78" t="str">
        <f t="shared" si="819"/>
        <v/>
      </c>
      <c r="P3479" s="79" t="str">
        <f t="shared" si="820"/>
        <v/>
      </c>
      <c r="Q3479" s="4"/>
      <c r="R3479" s="90" t="str">
        <f t="shared" si="821"/>
        <v/>
      </c>
      <c r="S3479" s="4"/>
      <c r="Y3479" s="18" t="str">
        <f t="shared" si="822"/>
        <v/>
      </c>
      <c r="AA3479" s="18" t="str">
        <f t="shared" si="813"/>
        <v/>
      </c>
      <c r="AB3479" s="18" t="str">
        <f t="shared" si="814"/>
        <v/>
      </c>
      <c r="AC3479" s="18" t="str">
        <f t="shared" si="823"/>
        <v/>
      </c>
      <c r="AD3479" s="18" t="str">
        <f t="shared" si="823"/>
        <v/>
      </c>
      <c r="AE3479" s="18" t="str">
        <f t="shared" si="824"/>
        <v/>
      </c>
      <c r="AG3479" s="95" t="str">
        <f>IF($C3479="", "", IF(IFERROR(INDEX(Ingredients!C$11:C$310, MATCH($C3479, Ingredients!$B$11:$B$310, 0)), "")="", "", IFERROR(INDEX(Ingredients!C$11:C$310, MATCH($C3479, Ingredients!$B$11:$B$310, 0)), "")))</f>
        <v/>
      </c>
      <c r="AH3479" s="105" t="str">
        <f>IF($C3479="", "", IF(IFERROR(INDEX(Ingredients!D$11:D$310, MATCH($C3479, Ingredients!$B$11:$B$310, 0)), "")="", "", IFERROR(INDEX(Ingredients!D$11:D$310, MATCH($C3479, Ingredients!$B$11:$B$310, 0)), "")))</f>
        <v/>
      </c>
      <c r="AI3479" s="106" t="str">
        <f>IF($C3479="", "", IF(IFERROR(INDEX(Ingredients!E$11:E$310, MATCH($C3479, Ingredients!$B$11:$B$310, 0)), "")="", "", IFERROR(INDEX(Ingredients!E$11:E$310, MATCH($C3479, Ingredients!$B$11:$B$310, 0)), "")))</f>
        <v/>
      </c>
      <c r="AJ3479" s="108" t="str">
        <f>IF($C3479="", "", IF(IFERROR(INDEX(Ingredients!F$11:F$310, MATCH($C3479, Ingredients!$B$11:$B$310, 0)), "")="", "", IFERROR(INDEX(Ingredients!F$11:F$310, MATCH($C3479, Ingredients!$B$11:$B$310, 0)), "")))</f>
        <v/>
      </c>
      <c r="AK3479" s="106" t="str">
        <f>IF($C3479="", "", IF(IFERROR(INDEX(Ingredients!G$11:G$310, MATCH($C3479, Ingredients!$B$11:$B$310, 0)), "")="", "", IFERROR(INDEX(Ingredients!G$11:G$310, MATCH($C3479, Ingredients!$B$11:$B$310, 0)), "")))</f>
        <v/>
      </c>
      <c r="AL3479" s="79" t="str">
        <f>IF($C3479="", "", IF(IFERROR(INDEX(Ingredients!H$11:H$310, MATCH($C3479, Ingredients!$B$11:$B$310, 0)), "")="", "", IFERROR(INDEX(Ingredients!H$11:H$310, MATCH($C3479, Ingredients!$B$11:$B$310, 0)), "")))</f>
        <v/>
      </c>
      <c r="AN3479" s="83" t="str">
        <f t="shared" si="815"/>
        <v/>
      </c>
      <c r="AP3479" s="114" t="str">
        <f t="shared" si="825"/>
        <v/>
      </c>
      <c r="AR3479" s="117" t="str">
        <f>IF($C3479="", "", IF(IFERROR(INDEX(Ingredients!$AI$11:$AI$310, MATCH($C3479, Ingredients!$B$11:$B$310, 0)), "")="", "", IFERROR(INDEX(Ingredients!$AI$11:$AI$310, MATCH($C3479, Ingredients!$B$11:$B$310, 0)), "")))</f>
        <v/>
      </c>
      <c r="AT3479" s="120" t="str">
        <f t="shared" si="826"/>
        <v/>
      </c>
      <c r="AV3479" s="90" t="str">
        <f t="shared" si="816"/>
        <v/>
      </c>
      <c r="AX3479" s="90" t="str">
        <f>IF($AV3479="", "", COUNTIF($AV$11:$AV$5010, "&lt;"&amp;$AV3479)+1+COUNTIF($AV$11:$AV3479, $AV3479)-1)</f>
        <v/>
      </c>
      <c r="AZ3479" s="111" t="str">
        <f>IF($B3479="", "", SUMIF('Shopping List'!$AV$11:$AV$25, $B3479, 'Shopping List'!$BN$11:$BN$25))</f>
        <v/>
      </c>
      <c r="BB3479" s="117" t="str">
        <f t="shared" si="827"/>
        <v/>
      </c>
    </row>
    <row r="3480" spans="1:54" x14ac:dyDescent="0.25">
      <c r="A3480" s="4"/>
      <c r="B3480" s="37"/>
      <c r="C3480" s="124"/>
      <c r="D3480" s="39"/>
      <c r="E3480" s="125"/>
      <c r="F3480" s="48"/>
      <c r="G3480" s="4"/>
      <c r="H3480" s="4"/>
      <c r="I3480" s="95" t="str">
        <f>IF($C3480="", "", IF(IFERROR(INDEX(Ingredients!$C$11:$C$310, MATCH($C3480, Ingredients!$B$11:$B$310, 0)), "")="", "", IFERROR(INDEX(Ingredients!$C$11:$C$310, MATCH($C3480, Ingredients!$B$11:$B$310, 0)), "")))</f>
        <v/>
      </c>
      <c r="J3480" s="73" t="str">
        <f>IF($B3480="", "", IF(IFERROR(INDEX(Meals!$C$11:$C$260, MATCH($B3480, Meals!$B$11:$B$260, 0)), "")="", "", IFERROR(INDEX(Meals!$C$11:$C$260, MATCH($B3480, Meals!$B$11:$B$260, 0)), "")))</f>
        <v/>
      </c>
      <c r="K3480" s="4"/>
      <c r="L3480" s="72" t="str">
        <f t="shared" si="817"/>
        <v/>
      </c>
      <c r="M3480" s="73" t="str">
        <f t="shared" si="818"/>
        <v/>
      </c>
      <c r="N3480" s="4"/>
      <c r="O3480" s="78" t="str">
        <f t="shared" si="819"/>
        <v/>
      </c>
      <c r="P3480" s="79" t="str">
        <f t="shared" si="820"/>
        <v/>
      </c>
      <c r="Q3480" s="4"/>
      <c r="R3480" s="90" t="str">
        <f t="shared" si="821"/>
        <v/>
      </c>
      <c r="S3480" s="4"/>
      <c r="Y3480" s="18" t="str">
        <f t="shared" si="822"/>
        <v/>
      </c>
      <c r="AA3480" s="18" t="str">
        <f t="shared" si="813"/>
        <v/>
      </c>
      <c r="AB3480" s="18" t="str">
        <f t="shared" si="814"/>
        <v/>
      </c>
      <c r="AC3480" s="18" t="str">
        <f t="shared" si="823"/>
        <v/>
      </c>
      <c r="AD3480" s="18" t="str">
        <f t="shared" si="823"/>
        <v/>
      </c>
      <c r="AE3480" s="18" t="str">
        <f t="shared" si="824"/>
        <v/>
      </c>
      <c r="AG3480" s="95" t="str">
        <f>IF($C3480="", "", IF(IFERROR(INDEX(Ingredients!C$11:C$310, MATCH($C3480, Ingredients!$B$11:$B$310, 0)), "")="", "", IFERROR(INDEX(Ingredients!C$11:C$310, MATCH($C3480, Ingredients!$B$11:$B$310, 0)), "")))</f>
        <v/>
      </c>
      <c r="AH3480" s="105" t="str">
        <f>IF($C3480="", "", IF(IFERROR(INDEX(Ingredients!D$11:D$310, MATCH($C3480, Ingredients!$B$11:$B$310, 0)), "")="", "", IFERROR(INDEX(Ingredients!D$11:D$310, MATCH($C3480, Ingredients!$B$11:$B$310, 0)), "")))</f>
        <v/>
      </c>
      <c r="AI3480" s="106" t="str">
        <f>IF($C3480="", "", IF(IFERROR(INDEX(Ingredients!E$11:E$310, MATCH($C3480, Ingredients!$B$11:$B$310, 0)), "")="", "", IFERROR(INDEX(Ingredients!E$11:E$310, MATCH($C3480, Ingredients!$B$11:$B$310, 0)), "")))</f>
        <v/>
      </c>
      <c r="AJ3480" s="108" t="str">
        <f>IF($C3480="", "", IF(IFERROR(INDEX(Ingredients!F$11:F$310, MATCH($C3480, Ingredients!$B$11:$B$310, 0)), "")="", "", IFERROR(INDEX(Ingredients!F$11:F$310, MATCH($C3480, Ingredients!$B$11:$B$310, 0)), "")))</f>
        <v/>
      </c>
      <c r="AK3480" s="106" t="str">
        <f>IF($C3480="", "", IF(IFERROR(INDEX(Ingredients!G$11:G$310, MATCH($C3480, Ingredients!$B$11:$B$310, 0)), "")="", "", IFERROR(INDEX(Ingredients!G$11:G$310, MATCH($C3480, Ingredients!$B$11:$B$310, 0)), "")))</f>
        <v/>
      </c>
      <c r="AL3480" s="79" t="str">
        <f>IF($C3480="", "", IF(IFERROR(INDEX(Ingredients!H$11:H$310, MATCH($C3480, Ingredients!$B$11:$B$310, 0)), "")="", "", IFERROR(INDEX(Ingredients!H$11:H$310, MATCH($C3480, Ingredients!$B$11:$B$310, 0)), "")))</f>
        <v/>
      </c>
      <c r="AN3480" s="83" t="str">
        <f t="shared" si="815"/>
        <v/>
      </c>
      <c r="AP3480" s="114" t="str">
        <f t="shared" si="825"/>
        <v/>
      </c>
      <c r="AR3480" s="117" t="str">
        <f>IF($C3480="", "", IF(IFERROR(INDEX(Ingredients!$AI$11:$AI$310, MATCH($C3480, Ingredients!$B$11:$B$310, 0)), "")="", "", IFERROR(INDEX(Ingredients!$AI$11:$AI$310, MATCH($C3480, Ingredients!$B$11:$B$310, 0)), "")))</f>
        <v/>
      </c>
      <c r="AT3480" s="120" t="str">
        <f t="shared" si="826"/>
        <v/>
      </c>
      <c r="AV3480" s="90" t="str">
        <f t="shared" si="816"/>
        <v/>
      </c>
      <c r="AX3480" s="90" t="str">
        <f>IF($AV3480="", "", COUNTIF($AV$11:$AV$5010, "&lt;"&amp;$AV3480)+1+COUNTIF($AV$11:$AV3480, $AV3480)-1)</f>
        <v/>
      </c>
      <c r="AZ3480" s="111" t="str">
        <f>IF($B3480="", "", SUMIF('Shopping List'!$AV$11:$AV$25, $B3480, 'Shopping List'!$BN$11:$BN$25))</f>
        <v/>
      </c>
      <c r="BB3480" s="117" t="str">
        <f t="shared" si="827"/>
        <v/>
      </c>
    </row>
    <row r="3481" spans="1:54" x14ac:dyDescent="0.25">
      <c r="A3481" s="4"/>
      <c r="B3481" s="37"/>
      <c r="C3481" s="124"/>
      <c r="D3481" s="39"/>
      <c r="E3481" s="125"/>
      <c r="F3481" s="48"/>
      <c r="G3481" s="4"/>
      <c r="H3481" s="4"/>
      <c r="I3481" s="95" t="str">
        <f>IF($C3481="", "", IF(IFERROR(INDEX(Ingredients!$C$11:$C$310, MATCH($C3481, Ingredients!$B$11:$B$310, 0)), "")="", "", IFERROR(INDEX(Ingredients!$C$11:$C$310, MATCH($C3481, Ingredients!$B$11:$B$310, 0)), "")))</f>
        <v/>
      </c>
      <c r="J3481" s="73" t="str">
        <f>IF($B3481="", "", IF(IFERROR(INDEX(Meals!$C$11:$C$260, MATCH($B3481, Meals!$B$11:$B$260, 0)), "")="", "", IFERROR(INDEX(Meals!$C$11:$C$260, MATCH($B3481, Meals!$B$11:$B$260, 0)), "")))</f>
        <v/>
      </c>
      <c r="K3481" s="4"/>
      <c r="L3481" s="72" t="str">
        <f t="shared" si="817"/>
        <v/>
      </c>
      <c r="M3481" s="73" t="str">
        <f t="shared" si="818"/>
        <v/>
      </c>
      <c r="N3481" s="4"/>
      <c r="O3481" s="78" t="str">
        <f t="shared" si="819"/>
        <v/>
      </c>
      <c r="P3481" s="79" t="str">
        <f t="shared" si="820"/>
        <v/>
      </c>
      <c r="Q3481" s="4"/>
      <c r="R3481" s="90" t="str">
        <f t="shared" si="821"/>
        <v/>
      </c>
      <c r="S3481" s="4"/>
      <c r="Y3481" s="18" t="str">
        <f t="shared" si="822"/>
        <v/>
      </c>
      <c r="AA3481" s="18" t="str">
        <f t="shared" si="813"/>
        <v/>
      </c>
      <c r="AB3481" s="18" t="str">
        <f t="shared" si="814"/>
        <v/>
      </c>
      <c r="AC3481" s="18" t="str">
        <f t="shared" si="823"/>
        <v/>
      </c>
      <c r="AD3481" s="18" t="str">
        <f t="shared" si="823"/>
        <v/>
      </c>
      <c r="AE3481" s="18" t="str">
        <f t="shared" si="824"/>
        <v/>
      </c>
      <c r="AG3481" s="95" t="str">
        <f>IF($C3481="", "", IF(IFERROR(INDEX(Ingredients!C$11:C$310, MATCH($C3481, Ingredients!$B$11:$B$310, 0)), "")="", "", IFERROR(INDEX(Ingredients!C$11:C$310, MATCH($C3481, Ingredients!$B$11:$B$310, 0)), "")))</f>
        <v/>
      </c>
      <c r="AH3481" s="105" t="str">
        <f>IF($C3481="", "", IF(IFERROR(INDEX(Ingredients!D$11:D$310, MATCH($C3481, Ingredients!$B$11:$B$310, 0)), "")="", "", IFERROR(INDEX(Ingredients!D$11:D$310, MATCH($C3481, Ingredients!$B$11:$B$310, 0)), "")))</f>
        <v/>
      </c>
      <c r="AI3481" s="106" t="str">
        <f>IF($C3481="", "", IF(IFERROR(INDEX(Ingredients!E$11:E$310, MATCH($C3481, Ingredients!$B$11:$B$310, 0)), "")="", "", IFERROR(INDEX(Ingredients!E$11:E$310, MATCH($C3481, Ingredients!$B$11:$B$310, 0)), "")))</f>
        <v/>
      </c>
      <c r="AJ3481" s="108" t="str">
        <f>IF($C3481="", "", IF(IFERROR(INDEX(Ingredients!F$11:F$310, MATCH($C3481, Ingredients!$B$11:$B$310, 0)), "")="", "", IFERROR(INDEX(Ingredients!F$11:F$310, MATCH($C3481, Ingredients!$B$11:$B$310, 0)), "")))</f>
        <v/>
      </c>
      <c r="AK3481" s="106" t="str">
        <f>IF($C3481="", "", IF(IFERROR(INDEX(Ingredients!G$11:G$310, MATCH($C3481, Ingredients!$B$11:$B$310, 0)), "")="", "", IFERROR(INDEX(Ingredients!G$11:G$310, MATCH($C3481, Ingredients!$B$11:$B$310, 0)), "")))</f>
        <v/>
      </c>
      <c r="AL3481" s="79" t="str">
        <f>IF($C3481="", "", IF(IFERROR(INDEX(Ingredients!H$11:H$310, MATCH($C3481, Ingredients!$B$11:$B$310, 0)), "")="", "", IFERROR(INDEX(Ingredients!H$11:H$310, MATCH($C3481, Ingredients!$B$11:$B$310, 0)), "")))</f>
        <v/>
      </c>
      <c r="AN3481" s="83" t="str">
        <f t="shared" si="815"/>
        <v/>
      </c>
      <c r="AP3481" s="114" t="str">
        <f t="shared" si="825"/>
        <v/>
      </c>
      <c r="AR3481" s="117" t="str">
        <f>IF($C3481="", "", IF(IFERROR(INDEX(Ingredients!$AI$11:$AI$310, MATCH($C3481, Ingredients!$B$11:$B$310, 0)), "")="", "", IFERROR(INDEX(Ingredients!$AI$11:$AI$310, MATCH($C3481, Ingredients!$B$11:$B$310, 0)), "")))</f>
        <v/>
      </c>
      <c r="AT3481" s="120" t="str">
        <f t="shared" si="826"/>
        <v/>
      </c>
      <c r="AV3481" s="90" t="str">
        <f t="shared" si="816"/>
        <v/>
      </c>
      <c r="AX3481" s="90" t="str">
        <f>IF($AV3481="", "", COUNTIF($AV$11:$AV$5010, "&lt;"&amp;$AV3481)+1+COUNTIF($AV$11:$AV3481, $AV3481)-1)</f>
        <v/>
      </c>
      <c r="AZ3481" s="111" t="str">
        <f>IF($B3481="", "", SUMIF('Shopping List'!$AV$11:$AV$25, $B3481, 'Shopping List'!$BN$11:$BN$25))</f>
        <v/>
      </c>
      <c r="BB3481" s="117" t="str">
        <f t="shared" si="827"/>
        <v/>
      </c>
    </row>
    <row r="3482" spans="1:54" x14ac:dyDescent="0.25">
      <c r="A3482" s="4"/>
      <c r="B3482" s="37"/>
      <c r="C3482" s="124"/>
      <c r="D3482" s="39"/>
      <c r="E3482" s="125"/>
      <c r="F3482" s="48"/>
      <c r="G3482" s="4"/>
      <c r="H3482" s="4"/>
      <c r="I3482" s="95" t="str">
        <f>IF($C3482="", "", IF(IFERROR(INDEX(Ingredients!$C$11:$C$310, MATCH($C3482, Ingredients!$B$11:$B$310, 0)), "")="", "", IFERROR(INDEX(Ingredients!$C$11:$C$310, MATCH($C3482, Ingredients!$B$11:$B$310, 0)), "")))</f>
        <v/>
      </c>
      <c r="J3482" s="73" t="str">
        <f>IF($B3482="", "", IF(IFERROR(INDEX(Meals!$C$11:$C$260, MATCH($B3482, Meals!$B$11:$B$260, 0)), "")="", "", IFERROR(INDEX(Meals!$C$11:$C$260, MATCH($B3482, Meals!$B$11:$B$260, 0)), "")))</f>
        <v/>
      </c>
      <c r="K3482" s="4"/>
      <c r="L3482" s="72" t="str">
        <f t="shared" si="817"/>
        <v/>
      </c>
      <c r="M3482" s="73" t="str">
        <f t="shared" si="818"/>
        <v/>
      </c>
      <c r="N3482" s="4"/>
      <c r="O3482" s="78" t="str">
        <f t="shared" si="819"/>
        <v/>
      </c>
      <c r="P3482" s="79" t="str">
        <f t="shared" si="820"/>
        <v/>
      </c>
      <c r="Q3482" s="4"/>
      <c r="R3482" s="90" t="str">
        <f t="shared" si="821"/>
        <v/>
      </c>
      <c r="S3482" s="4"/>
      <c r="Y3482" s="18" t="str">
        <f t="shared" si="822"/>
        <v/>
      </c>
      <c r="AA3482" s="18" t="str">
        <f t="shared" si="813"/>
        <v/>
      </c>
      <c r="AB3482" s="18" t="str">
        <f t="shared" si="814"/>
        <v/>
      </c>
      <c r="AC3482" s="18" t="str">
        <f t="shared" si="823"/>
        <v/>
      </c>
      <c r="AD3482" s="18" t="str">
        <f t="shared" si="823"/>
        <v/>
      </c>
      <c r="AE3482" s="18" t="str">
        <f t="shared" si="824"/>
        <v/>
      </c>
      <c r="AG3482" s="95" t="str">
        <f>IF($C3482="", "", IF(IFERROR(INDEX(Ingredients!C$11:C$310, MATCH($C3482, Ingredients!$B$11:$B$310, 0)), "")="", "", IFERROR(INDEX(Ingredients!C$11:C$310, MATCH($C3482, Ingredients!$B$11:$B$310, 0)), "")))</f>
        <v/>
      </c>
      <c r="AH3482" s="105" t="str">
        <f>IF($C3482="", "", IF(IFERROR(INDEX(Ingredients!D$11:D$310, MATCH($C3482, Ingredients!$B$11:$B$310, 0)), "")="", "", IFERROR(INDEX(Ingredients!D$11:D$310, MATCH($C3482, Ingredients!$B$11:$B$310, 0)), "")))</f>
        <v/>
      </c>
      <c r="AI3482" s="106" t="str">
        <f>IF($C3482="", "", IF(IFERROR(INDEX(Ingredients!E$11:E$310, MATCH($C3482, Ingredients!$B$11:$B$310, 0)), "")="", "", IFERROR(INDEX(Ingredients!E$11:E$310, MATCH($C3482, Ingredients!$B$11:$B$310, 0)), "")))</f>
        <v/>
      </c>
      <c r="AJ3482" s="108" t="str">
        <f>IF($C3482="", "", IF(IFERROR(INDEX(Ingredients!F$11:F$310, MATCH($C3482, Ingredients!$B$11:$B$310, 0)), "")="", "", IFERROR(INDEX(Ingredients!F$11:F$310, MATCH($C3482, Ingredients!$B$11:$B$310, 0)), "")))</f>
        <v/>
      </c>
      <c r="AK3482" s="106" t="str">
        <f>IF($C3482="", "", IF(IFERROR(INDEX(Ingredients!G$11:G$310, MATCH($C3482, Ingredients!$B$11:$B$310, 0)), "")="", "", IFERROR(INDEX(Ingredients!G$11:G$310, MATCH($C3482, Ingredients!$B$11:$B$310, 0)), "")))</f>
        <v/>
      </c>
      <c r="AL3482" s="79" t="str">
        <f>IF($C3482="", "", IF(IFERROR(INDEX(Ingredients!H$11:H$310, MATCH($C3482, Ingredients!$B$11:$B$310, 0)), "")="", "", IFERROR(INDEX(Ingredients!H$11:H$310, MATCH($C3482, Ingredients!$B$11:$B$310, 0)), "")))</f>
        <v/>
      </c>
      <c r="AN3482" s="83" t="str">
        <f t="shared" si="815"/>
        <v/>
      </c>
      <c r="AP3482" s="114" t="str">
        <f t="shared" si="825"/>
        <v/>
      </c>
      <c r="AR3482" s="117" t="str">
        <f>IF($C3482="", "", IF(IFERROR(INDEX(Ingredients!$AI$11:$AI$310, MATCH($C3482, Ingredients!$B$11:$B$310, 0)), "")="", "", IFERROR(INDEX(Ingredients!$AI$11:$AI$310, MATCH($C3482, Ingredients!$B$11:$B$310, 0)), "")))</f>
        <v/>
      </c>
      <c r="AT3482" s="120" t="str">
        <f t="shared" si="826"/>
        <v/>
      </c>
      <c r="AV3482" s="90" t="str">
        <f t="shared" si="816"/>
        <v/>
      </c>
      <c r="AX3482" s="90" t="str">
        <f>IF($AV3482="", "", COUNTIF($AV$11:$AV$5010, "&lt;"&amp;$AV3482)+1+COUNTIF($AV$11:$AV3482, $AV3482)-1)</f>
        <v/>
      </c>
      <c r="AZ3482" s="111" t="str">
        <f>IF($B3482="", "", SUMIF('Shopping List'!$AV$11:$AV$25, $B3482, 'Shopping List'!$BN$11:$BN$25))</f>
        <v/>
      </c>
      <c r="BB3482" s="117" t="str">
        <f t="shared" si="827"/>
        <v/>
      </c>
    </row>
    <row r="3483" spans="1:54" x14ac:dyDescent="0.25">
      <c r="A3483" s="4"/>
      <c r="B3483" s="37"/>
      <c r="C3483" s="124"/>
      <c r="D3483" s="39"/>
      <c r="E3483" s="125"/>
      <c r="F3483" s="48"/>
      <c r="G3483" s="4"/>
      <c r="H3483" s="4"/>
      <c r="I3483" s="95" t="str">
        <f>IF($C3483="", "", IF(IFERROR(INDEX(Ingredients!$C$11:$C$310, MATCH($C3483, Ingredients!$B$11:$B$310, 0)), "")="", "", IFERROR(INDEX(Ingredients!$C$11:$C$310, MATCH($C3483, Ingredients!$B$11:$B$310, 0)), "")))</f>
        <v/>
      </c>
      <c r="J3483" s="73" t="str">
        <f>IF($B3483="", "", IF(IFERROR(INDEX(Meals!$C$11:$C$260, MATCH($B3483, Meals!$B$11:$B$260, 0)), "")="", "", IFERROR(INDEX(Meals!$C$11:$C$260, MATCH($B3483, Meals!$B$11:$B$260, 0)), "")))</f>
        <v/>
      </c>
      <c r="K3483" s="4"/>
      <c r="L3483" s="72" t="str">
        <f t="shared" si="817"/>
        <v/>
      </c>
      <c r="M3483" s="73" t="str">
        <f t="shared" si="818"/>
        <v/>
      </c>
      <c r="N3483" s="4"/>
      <c r="O3483" s="78" t="str">
        <f t="shared" si="819"/>
        <v/>
      </c>
      <c r="P3483" s="79" t="str">
        <f t="shared" si="820"/>
        <v/>
      </c>
      <c r="Q3483" s="4"/>
      <c r="R3483" s="90" t="str">
        <f t="shared" si="821"/>
        <v/>
      </c>
      <c r="S3483" s="4"/>
      <c r="Y3483" s="18" t="str">
        <f t="shared" si="822"/>
        <v/>
      </c>
      <c r="AA3483" s="18" t="str">
        <f t="shared" si="813"/>
        <v/>
      </c>
      <c r="AB3483" s="18" t="str">
        <f t="shared" si="814"/>
        <v/>
      </c>
      <c r="AC3483" s="18" t="str">
        <f t="shared" si="823"/>
        <v/>
      </c>
      <c r="AD3483" s="18" t="str">
        <f t="shared" si="823"/>
        <v/>
      </c>
      <c r="AE3483" s="18" t="str">
        <f t="shared" si="824"/>
        <v/>
      </c>
      <c r="AG3483" s="95" t="str">
        <f>IF($C3483="", "", IF(IFERROR(INDEX(Ingredients!C$11:C$310, MATCH($C3483, Ingredients!$B$11:$B$310, 0)), "")="", "", IFERROR(INDEX(Ingredients!C$11:C$310, MATCH($C3483, Ingredients!$B$11:$B$310, 0)), "")))</f>
        <v/>
      </c>
      <c r="AH3483" s="105" t="str">
        <f>IF($C3483="", "", IF(IFERROR(INDEX(Ingredients!D$11:D$310, MATCH($C3483, Ingredients!$B$11:$B$310, 0)), "")="", "", IFERROR(INDEX(Ingredients!D$11:D$310, MATCH($C3483, Ingredients!$B$11:$B$310, 0)), "")))</f>
        <v/>
      </c>
      <c r="AI3483" s="106" t="str">
        <f>IF($C3483="", "", IF(IFERROR(INDEX(Ingredients!E$11:E$310, MATCH($C3483, Ingredients!$B$11:$B$310, 0)), "")="", "", IFERROR(INDEX(Ingredients!E$11:E$310, MATCH($C3483, Ingredients!$B$11:$B$310, 0)), "")))</f>
        <v/>
      </c>
      <c r="AJ3483" s="108" t="str">
        <f>IF($C3483="", "", IF(IFERROR(INDEX(Ingredients!F$11:F$310, MATCH($C3483, Ingredients!$B$11:$B$310, 0)), "")="", "", IFERROR(INDEX(Ingredients!F$11:F$310, MATCH($C3483, Ingredients!$B$11:$B$310, 0)), "")))</f>
        <v/>
      </c>
      <c r="AK3483" s="106" t="str">
        <f>IF($C3483="", "", IF(IFERROR(INDEX(Ingredients!G$11:G$310, MATCH($C3483, Ingredients!$B$11:$B$310, 0)), "")="", "", IFERROR(INDEX(Ingredients!G$11:G$310, MATCH($C3483, Ingredients!$B$11:$B$310, 0)), "")))</f>
        <v/>
      </c>
      <c r="AL3483" s="79" t="str">
        <f>IF($C3483="", "", IF(IFERROR(INDEX(Ingredients!H$11:H$310, MATCH($C3483, Ingredients!$B$11:$B$310, 0)), "")="", "", IFERROR(INDEX(Ingredients!H$11:H$310, MATCH($C3483, Ingredients!$B$11:$B$310, 0)), "")))</f>
        <v/>
      </c>
      <c r="AN3483" s="83" t="str">
        <f t="shared" si="815"/>
        <v/>
      </c>
      <c r="AP3483" s="114" t="str">
        <f t="shared" si="825"/>
        <v/>
      </c>
      <c r="AR3483" s="117" t="str">
        <f>IF($C3483="", "", IF(IFERROR(INDEX(Ingredients!$AI$11:$AI$310, MATCH($C3483, Ingredients!$B$11:$B$310, 0)), "")="", "", IFERROR(INDEX(Ingredients!$AI$11:$AI$310, MATCH($C3483, Ingredients!$B$11:$B$310, 0)), "")))</f>
        <v/>
      </c>
      <c r="AT3483" s="120" t="str">
        <f t="shared" si="826"/>
        <v/>
      </c>
      <c r="AV3483" s="90" t="str">
        <f t="shared" si="816"/>
        <v/>
      </c>
      <c r="AX3483" s="90" t="str">
        <f>IF($AV3483="", "", COUNTIF($AV$11:$AV$5010, "&lt;"&amp;$AV3483)+1+COUNTIF($AV$11:$AV3483, $AV3483)-1)</f>
        <v/>
      </c>
      <c r="AZ3483" s="111" t="str">
        <f>IF($B3483="", "", SUMIF('Shopping List'!$AV$11:$AV$25, $B3483, 'Shopping List'!$BN$11:$BN$25))</f>
        <v/>
      </c>
      <c r="BB3483" s="117" t="str">
        <f t="shared" si="827"/>
        <v/>
      </c>
    </row>
    <row r="3484" spans="1:54" x14ac:dyDescent="0.25">
      <c r="A3484" s="4"/>
      <c r="B3484" s="37"/>
      <c r="C3484" s="124"/>
      <c r="D3484" s="39"/>
      <c r="E3484" s="125"/>
      <c r="F3484" s="48"/>
      <c r="G3484" s="4"/>
      <c r="H3484" s="4"/>
      <c r="I3484" s="95" t="str">
        <f>IF($C3484="", "", IF(IFERROR(INDEX(Ingredients!$C$11:$C$310, MATCH($C3484, Ingredients!$B$11:$B$310, 0)), "")="", "", IFERROR(INDEX(Ingredients!$C$11:$C$310, MATCH($C3484, Ingredients!$B$11:$B$310, 0)), "")))</f>
        <v/>
      </c>
      <c r="J3484" s="73" t="str">
        <f>IF($B3484="", "", IF(IFERROR(INDEX(Meals!$C$11:$C$260, MATCH($B3484, Meals!$B$11:$B$260, 0)), "")="", "", IFERROR(INDEX(Meals!$C$11:$C$260, MATCH($B3484, Meals!$B$11:$B$260, 0)), "")))</f>
        <v/>
      </c>
      <c r="K3484" s="4"/>
      <c r="L3484" s="72" t="str">
        <f t="shared" si="817"/>
        <v/>
      </c>
      <c r="M3484" s="73" t="str">
        <f t="shared" si="818"/>
        <v/>
      </c>
      <c r="N3484" s="4"/>
      <c r="O3484" s="78" t="str">
        <f t="shared" si="819"/>
        <v/>
      </c>
      <c r="P3484" s="79" t="str">
        <f t="shared" si="820"/>
        <v/>
      </c>
      <c r="Q3484" s="4"/>
      <c r="R3484" s="90" t="str">
        <f t="shared" si="821"/>
        <v/>
      </c>
      <c r="S3484" s="4"/>
      <c r="Y3484" s="18" t="str">
        <f t="shared" si="822"/>
        <v/>
      </c>
      <c r="AA3484" s="18" t="str">
        <f t="shared" si="813"/>
        <v/>
      </c>
      <c r="AB3484" s="18" t="str">
        <f t="shared" si="814"/>
        <v/>
      </c>
      <c r="AC3484" s="18" t="str">
        <f t="shared" si="823"/>
        <v/>
      </c>
      <c r="AD3484" s="18" t="str">
        <f t="shared" si="823"/>
        <v/>
      </c>
      <c r="AE3484" s="18" t="str">
        <f t="shared" si="824"/>
        <v/>
      </c>
      <c r="AG3484" s="95" t="str">
        <f>IF($C3484="", "", IF(IFERROR(INDEX(Ingredients!C$11:C$310, MATCH($C3484, Ingredients!$B$11:$B$310, 0)), "")="", "", IFERROR(INDEX(Ingredients!C$11:C$310, MATCH($C3484, Ingredients!$B$11:$B$310, 0)), "")))</f>
        <v/>
      </c>
      <c r="AH3484" s="105" t="str">
        <f>IF($C3484="", "", IF(IFERROR(INDEX(Ingredients!D$11:D$310, MATCH($C3484, Ingredients!$B$11:$B$310, 0)), "")="", "", IFERROR(INDEX(Ingredients!D$11:D$310, MATCH($C3484, Ingredients!$B$11:$B$310, 0)), "")))</f>
        <v/>
      </c>
      <c r="AI3484" s="106" t="str">
        <f>IF($C3484="", "", IF(IFERROR(INDEX(Ingredients!E$11:E$310, MATCH($C3484, Ingredients!$B$11:$B$310, 0)), "")="", "", IFERROR(INDEX(Ingredients!E$11:E$310, MATCH($C3484, Ingredients!$B$11:$B$310, 0)), "")))</f>
        <v/>
      </c>
      <c r="AJ3484" s="108" t="str">
        <f>IF($C3484="", "", IF(IFERROR(INDEX(Ingredients!F$11:F$310, MATCH($C3484, Ingredients!$B$11:$B$310, 0)), "")="", "", IFERROR(INDEX(Ingredients!F$11:F$310, MATCH($C3484, Ingredients!$B$11:$B$310, 0)), "")))</f>
        <v/>
      </c>
      <c r="AK3484" s="106" t="str">
        <f>IF($C3484="", "", IF(IFERROR(INDEX(Ingredients!G$11:G$310, MATCH($C3484, Ingredients!$B$11:$B$310, 0)), "")="", "", IFERROR(INDEX(Ingredients!G$11:G$310, MATCH($C3484, Ingredients!$B$11:$B$310, 0)), "")))</f>
        <v/>
      </c>
      <c r="AL3484" s="79" t="str">
        <f>IF($C3484="", "", IF(IFERROR(INDEX(Ingredients!H$11:H$310, MATCH($C3484, Ingredients!$B$11:$B$310, 0)), "")="", "", IFERROR(INDEX(Ingredients!H$11:H$310, MATCH($C3484, Ingredients!$B$11:$B$310, 0)), "")))</f>
        <v/>
      </c>
      <c r="AN3484" s="83" t="str">
        <f t="shared" si="815"/>
        <v/>
      </c>
      <c r="AP3484" s="114" t="str">
        <f t="shared" si="825"/>
        <v/>
      </c>
      <c r="AR3484" s="117" t="str">
        <f>IF($C3484="", "", IF(IFERROR(INDEX(Ingredients!$AI$11:$AI$310, MATCH($C3484, Ingredients!$B$11:$B$310, 0)), "")="", "", IFERROR(INDEX(Ingredients!$AI$11:$AI$310, MATCH($C3484, Ingredients!$B$11:$B$310, 0)), "")))</f>
        <v/>
      </c>
      <c r="AT3484" s="120" t="str">
        <f t="shared" si="826"/>
        <v/>
      </c>
      <c r="AV3484" s="90" t="str">
        <f t="shared" si="816"/>
        <v/>
      </c>
      <c r="AX3484" s="90" t="str">
        <f>IF($AV3484="", "", COUNTIF($AV$11:$AV$5010, "&lt;"&amp;$AV3484)+1+COUNTIF($AV$11:$AV3484, $AV3484)-1)</f>
        <v/>
      </c>
      <c r="AZ3484" s="111" t="str">
        <f>IF($B3484="", "", SUMIF('Shopping List'!$AV$11:$AV$25, $B3484, 'Shopping List'!$BN$11:$BN$25))</f>
        <v/>
      </c>
      <c r="BB3484" s="117" t="str">
        <f t="shared" si="827"/>
        <v/>
      </c>
    </row>
    <row r="3485" spans="1:54" x14ac:dyDescent="0.25">
      <c r="A3485" s="4"/>
      <c r="B3485" s="37"/>
      <c r="C3485" s="124"/>
      <c r="D3485" s="39"/>
      <c r="E3485" s="125"/>
      <c r="F3485" s="48"/>
      <c r="G3485" s="4"/>
      <c r="H3485" s="4"/>
      <c r="I3485" s="95" t="str">
        <f>IF($C3485="", "", IF(IFERROR(INDEX(Ingredients!$C$11:$C$310, MATCH($C3485, Ingredients!$B$11:$B$310, 0)), "")="", "", IFERROR(INDEX(Ingredients!$C$11:$C$310, MATCH($C3485, Ingredients!$B$11:$B$310, 0)), "")))</f>
        <v/>
      </c>
      <c r="J3485" s="73" t="str">
        <f>IF($B3485="", "", IF(IFERROR(INDEX(Meals!$C$11:$C$260, MATCH($B3485, Meals!$B$11:$B$260, 0)), "")="", "", IFERROR(INDEX(Meals!$C$11:$C$260, MATCH($B3485, Meals!$B$11:$B$260, 0)), "")))</f>
        <v/>
      </c>
      <c r="K3485" s="4"/>
      <c r="L3485" s="72" t="str">
        <f t="shared" si="817"/>
        <v/>
      </c>
      <c r="M3485" s="73" t="str">
        <f t="shared" si="818"/>
        <v/>
      </c>
      <c r="N3485" s="4"/>
      <c r="O3485" s="78" t="str">
        <f t="shared" si="819"/>
        <v/>
      </c>
      <c r="P3485" s="79" t="str">
        <f t="shared" si="820"/>
        <v/>
      </c>
      <c r="Q3485" s="4"/>
      <c r="R3485" s="90" t="str">
        <f t="shared" si="821"/>
        <v/>
      </c>
      <c r="S3485" s="4"/>
      <c r="Y3485" s="18" t="str">
        <f t="shared" si="822"/>
        <v/>
      </c>
      <c r="AA3485" s="18" t="str">
        <f t="shared" si="813"/>
        <v/>
      </c>
      <c r="AB3485" s="18" t="str">
        <f t="shared" si="814"/>
        <v/>
      </c>
      <c r="AC3485" s="18" t="str">
        <f t="shared" si="823"/>
        <v/>
      </c>
      <c r="AD3485" s="18" t="str">
        <f t="shared" si="823"/>
        <v/>
      </c>
      <c r="AE3485" s="18" t="str">
        <f t="shared" si="824"/>
        <v/>
      </c>
      <c r="AG3485" s="95" t="str">
        <f>IF($C3485="", "", IF(IFERROR(INDEX(Ingredients!C$11:C$310, MATCH($C3485, Ingredients!$B$11:$B$310, 0)), "")="", "", IFERROR(INDEX(Ingredients!C$11:C$310, MATCH($C3485, Ingredients!$B$11:$B$310, 0)), "")))</f>
        <v/>
      </c>
      <c r="AH3485" s="105" t="str">
        <f>IF($C3485="", "", IF(IFERROR(INDEX(Ingredients!D$11:D$310, MATCH($C3485, Ingredients!$B$11:$B$310, 0)), "")="", "", IFERROR(INDEX(Ingredients!D$11:D$310, MATCH($C3485, Ingredients!$B$11:$B$310, 0)), "")))</f>
        <v/>
      </c>
      <c r="AI3485" s="106" t="str">
        <f>IF($C3485="", "", IF(IFERROR(INDEX(Ingredients!E$11:E$310, MATCH($C3485, Ingredients!$B$11:$B$310, 0)), "")="", "", IFERROR(INDEX(Ingredients!E$11:E$310, MATCH($C3485, Ingredients!$B$11:$B$310, 0)), "")))</f>
        <v/>
      </c>
      <c r="AJ3485" s="108" t="str">
        <f>IF($C3485="", "", IF(IFERROR(INDEX(Ingredients!F$11:F$310, MATCH($C3485, Ingredients!$B$11:$B$310, 0)), "")="", "", IFERROR(INDEX(Ingredients!F$11:F$310, MATCH($C3485, Ingredients!$B$11:$B$310, 0)), "")))</f>
        <v/>
      </c>
      <c r="AK3485" s="106" t="str">
        <f>IF($C3485="", "", IF(IFERROR(INDEX(Ingredients!G$11:G$310, MATCH($C3485, Ingredients!$B$11:$B$310, 0)), "")="", "", IFERROR(INDEX(Ingredients!G$11:G$310, MATCH($C3485, Ingredients!$B$11:$B$310, 0)), "")))</f>
        <v/>
      </c>
      <c r="AL3485" s="79" t="str">
        <f>IF($C3485="", "", IF(IFERROR(INDEX(Ingredients!H$11:H$310, MATCH($C3485, Ingredients!$B$11:$B$310, 0)), "")="", "", IFERROR(INDEX(Ingredients!H$11:H$310, MATCH($C3485, Ingredients!$B$11:$B$310, 0)), "")))</f>
        <v/>
      </c>
      <c r="AN3485" s="83" t="str">
        <f t="shared" si="815"/>
        <v/>
      </c>
      <c r="AP3485" s="114" t="str">
        <f t="shared" si="825"/>
        <v/>
      </c>
      <c r="AR3485" s="117" t="str">
        <f>IF($C3485="", "", IF(IFERROR(INDEX(Ingredients!$AI$11:$AI$310, MATCH($C3485, Ingredients!$B$11:$B$310, 0)), "")="", "", IFERROR(INDEX(Ingredients!$AI$11:$AI$310, MATCH($C3485, Ingredients!$B$11:$B$310, 0)), "")))</f>
        <v/>
      </c>
      <c r="AT3485" s="120" t="str">
        <f t="shared" si="826"/>
        <v/>
      </c>
      <c r="AV3485" s="90" t="str">
        <f t="shared" si="816"/>
        <v/>
      </c>
      <c r="AX3485" s="90" t="str">
        <f>IF($AV3485="", "", COUNTIF($AV$11:$AV$5010, "&lt;"&amp;$AV3485)+1+COUNTIF($AV$11:$AV3485, $AV3485)-1)</f>
        <v/>
      </c>
      <c r="AZ3485" s="111" t="str">
        <f>IF($B3485="", "", SUMIF('Shopping List'!$AV$11:$AV$25, $B3485, 'Shopping List'!$BN$11:$BN$25))</f>
        <v/>
      </c>
      <c r="BB3485" s="117" t="str">
        <f t="shared" si="827"/>
        <v/>
      </c>
    </row>
    <row r="3486" spans="1:54" x14ac:dyDescent="0.25">
      <c r="A3486" s="4"/>
      <c r="B3486" s="37"/>
      <c r="C3486" s="124"/>
      <c r="D3486" s="39"/>
      <c r="E3486" s="125"/>
      <c r="F3486" s="48"/>
      <c r="G3486" s="4"/>
      <c r="H3486" s="4"/>
      <c r="I3486" s="95" t="str">
        <f>IF($C3486="", "", IF(IFERROR(INDEX(Ingredients!$C$11:$C$310, MATCH($C3486, Ingredients!$B$11:$B$310, 0)), "")="", "", IFERROR(INDEX(Ingredients!$C$11:$C$310, MATCH($C3486, Ingredients!$B$11:$B$310, 0)), "")))</f>
        <v/>
      </c>
      <c r="J3486" s="73" t="str">
        <f>IF($B3486="", "", IF(IFERROR(INDEX(Meals!$C$11:$C$260, MATCH($B3486, Meals!$B$11:$B$260, 0)), "")="", "", IFERROR(INDEX(Meals!$C$11:$C$260, MATCH($B3486, Meals!$B$11:$B$260, 0)), "")))</f>
        <v/>
      </c>
      <c r="K3486" s="4"/>
      <c r="L3486" s="72" t="str">
        <f t="shared" si="817"/>
        <v/>
      </c>
      <c r="M3486" s="73" t="str">
        <f t="shared" si="818"/>
        <v/>
      </c>
      <c r="N3486" s="4"/>
      <c r="O3486" s="78" t="str">
        <f t="shared" si="819"/>
        <v/>
      </c>
      <c r="P3486" s="79" t="str">
        <f t="shared" si="820"/>
        <v/>
      </c>
      <c r="Q3486" s="4"/>
      <c r="R3486" s="90" t="str">
        <f t="shared" si="821"/>
        <v/>
      </c>
      <c r="S3486" s="4"/>
      <c r="Y3486" s="18" t="str">
        <f t="shared" si="822"/>
        <v/>
      </c>
      <c r="AA3486" s="18" t="str">
        <f t="shared" si="813"/>
        <v/>
      </c>
      <c r="AB3486" s="18" t="str">
        <f t="shared" si="814"/>
        <v/>
      </c>
      <c r="AC3486" s="18" t="str">
        <f t="shared" si="823"/>
        <v/>
      </c>
      <c r="AD3486" s="18" t="str">
        <f t="shared" si="823"/>
        <v/>
      </c>
      <c r="AE3486" s="18" t="str">
        <f t="shared" si="824"/>
        <v/>
      </c>
      <c r="AG3486" s="95" t="str">
        <f>IF($C3486="", "", IF(IFERROR(INDEX(Ingredients!C$11:C$310, MATCH($C3486, Ingredients!$B$11:$B$310, 0)), "")="", "", IFERROR(INDEX(Ingredients!C$11:C$310, MATCH($C3486, Ingredients!$B$11:$B$310, 0)), "")))</f>
        <v/>
      </c>
      <c r="AH3486" s="105" t="str">
        <f>IF($C3486="", "", IF(IFERROR(INDEX(Ingredients!D$11:D$310, MATCH($C3486, Ingredients!$B$11:$B$310, 0)), "")="", "", IFERROR(INDEX(Ingredients!D$11:D$310, MATCH($C3486, Ingredients!$B$11:$B$310, 0)), "")))</f>
        <v/>
      </c>
      <c r="AI3486" s="106" t="str">
        <f>IF($C3486="", "", IF(IFERROR(INDEX(Ingredients!E$11:E$310, MATCH($C3486, Ingredients!$B$11:$B$310, 0)), "")="", "", IFERROR(INDEX(Ingredients!E$11:E$310, MATCH($C3486, Ingredients!$B$11:$B$310, 0)), "")))</f>
        <v/>
      </c>
      <c r="AJ3486" s="108" t="str">
        <f>IF($C3486="", "", IF(IFERROR(INDEX(Ingredients!F$11:F$310, MATCH($C3486, Ingredients!$B$11:$B$310, 0)), "")="", "", IFERROR(INDEX(Ingredients!F$11:F$310, MATCH($C3486, Ingredients!$B$11:$B$310, 0)), "")))</f>
        <v/>
      </c>
      <c r="AK3486" s="106" t="str">
        <f>IF($C3486="", "", IF(IFERROR(INDEX(Ingredients!G$11:G$310, MATCH($C3486, Ingredients!$B$11:$B$310, 0)), "")="", "", IFERROR(INDEX(Ingredients!G$11:G$310, MATCH($C3486, Ingredients!$B$11:$B$310, 0)), "")))</f>
        <v/>
      </c>
      <c r="AL3486" s="79" t="str">
        <f>IF($C3486="", "", IF(IFERROR(INDEX(Ingredients!H$11:H$310, MATCH($C3486, Ingredients!$B$11:$B$310, 0)), "")="", "", IFERROR(INDEX(Ingredients!H$11:H$310, MATCH($C3486, Ingredients!$B$11:$B$310, 0)), "")))</f>
        <v/>
      </c>
      <c r="AN3486" s="83" t="str">
        <f t="shared" si="815"/>
        <v/>
      </c>
      <c r="AP3486" s="114" t="str">
        <f t="shared" si="825"/>
        <v/>
      </c>
      <c r="AR3486" s="117" t="str">
        <f>IF($C3486="", "", IF(IFERROR(INDEX(Ingredients!$AI$11:$AI$310, MATCH($C3486, Ingredients!$B$11:$B$310, 0)), "")="", "", IFERROR(INDEX(Ingredients!$AI$11:$AI$310, MATCH($C3486, Ingredients!$B$11:$B$310, 0)), "")))</f>
        <v/>
      </c>
      <c r="AT3486" s="120" t="str">
        <f t="shared" si="826"/>
        <v/>
      </c>
      <c r="AV3486" s="90" t="str">
        <f t="shared" si="816"/>
        <v/>
      </c>
      <c r="AX3486" s="90" t="str">
        <f>IF($AV3486="", "", COUNTIF($AV$11:$AV$5010, "&lt;"&amp;$AV3486)+1+COUNTIF($AV$11:$AV3486, $AV3486)-1)</f>
        <v/>
      </c>
      <c r="AZ3486" s="111" t="str">
        <f>IF($B3486="", "", SUMIF('Shopping List'!$AV$11:$AV$25, $B3486, 'Shopping List'!$BN$11:$BN$25))</f>
        <v/>
      </c>
      <c r="BB3486" s="117" t="str">
        <f t="shared" si="827"/>
        <v/>
      </c>
    </row>
    <row r="3487" spans="1:54" x14ac:dyDescent="0.25">
      <c r="A3487" s="4"/>
      <c r="B3487" s="37"/>
      <c r="C3487" s="124"/>
      <c r="D3487" s="39"/>
      <c r="E3487" s="125"/>
      <c r="F3487" s="48"/>
      <c r="G3487" s="4"/>
      <c r="H3487" s="4"/>
      <c r="I3487" s="95" t="str">
        <f>IF($C3487="", "", IF(IFERROR(INDEX(Ingredients!$C$11:$C$310, MATCH($C3487, Ingredients!$B$11:$B$310, 0)), "")="", "", IFERROR(INDEX(Ingredients!$C$11:$C$310, MATCH($C3487, Ingredients!$B$11:$B$310, 0)), "")))</f>
        <v/>
      </c>
      <c r="J3487" s="73" t="str">
        <f>IF($B3487="", "", IF(IFERROR(INDEX(Meals!$C$11:$C$260, MATCH($B3487, Meals!$B$11:$B$260, 0)), "")="", "", IFERROR(INDEX(Meals!$C$11:$C$260, MATCH($B3487, Meals!$B$11:$B$260, 0)), "")))</f>
        <v/>
      </c>
      <c r="K3487" s="4"/>
      <c r="L3487" s="72" t="str">
        <f t="shared" si="817"/>
        <v/>
      </c>
      <c r="M3487" s="73" t="str">
        <f t="shared" si="818"/>
        <v/>
      </c>
      <c r="N3487" s="4"/>
      <c r="O3487" s="78" t="str">
        <f t="shared" si="819"/>
        <v/>
      </c>
      <c r="P3487" s="79" t="str">
        <f t="shared" si="820"/>
        <v/>
      </c>
      <c r="Q3487" s="4"/>
      <c r="R3487" s="90" t="str">
        <f t="shared" si="821"/>
        <v/>
      </c>
      <c r="S3487" s="4"/>
      <c r="Y3487" s="18" t="str">
        <f t="shared" si="822"/>
        <v/>
      </c>
      <c r="AA3487" s="18" t="str">
        <f t="shared" si="813"/>
        <v/>
      </c>
      <c r="AB3487" s="18" t="str">
        <f t="shared" si="814"/>
        <v/>
      </c>
      <c r="AC3487" s="18" t="str">
        <f t="shared" si="823"/>
        <v/>
      </c>
      <c r="AD3487" s="18" t="str">
        <f t="shared" si="823"/>
        <v/>
      </c>
      <c r="AE3487" s="18" t="str">
        <f t="shared" si="824"/>
        <v/>
      </c>
      <c r="AG3487" s="95" t="str">
        <f>IF($C3487="", "", IF(IFERROR(INDEX(Ingredients!C$11:C$310, MATCH($C3487, Ingredients!$B$11:$B$310, 0)), "")="", "", IFERROR(INDEX(Ingredients!C$11:C$310, MATCH($C3487, Ingredients!$B$11:$B$310, 0)), "")))</f>
        <v/>
      </c>
      <c r="AH3487" s="105" t="str">
        <f>IF($C3487="", "", IF(IFERROR(INDEX(Ingredients!D$11:D$310, MATCH($C3487, Ingredients!$B$11:$B$310, 0)), "")="", "", IFERROR(INDEX(Ingredients!D$11:D$310, MATCH($C3487, Ingredients!$B$11:$B$310, 0)), "")))</f>
        <v/>
      </c>
      <c r="AI3487" s="106" t="str">
        <f>IF($C3487="", "", IF(IFERROR(INDEX(Ingredients!E$11:E$310, MATCH($C3487, Ingredients!$B$11:$B$310, 0)), "")="", "", IFERROR(INDEX(Ingredients!E$11:E$310, MATCH($C3487, Ingredients!$B$11:$B$310, 0)), "")))</f>
        <v/>
      </c>
      <c r="AJ3487" s="108" t="str">
        <f>IF($C3487="", "", IF(IFERROR(INDEX(Ingredients!F$11:F$310, MATCH($C3487, Ingredients!$B$11:$B$310, 0)), "")="", "", IFERROR(INDEX(Ingredients!F$11:F$310, MATCH($C3487, Ingredients!$B$11:$B$310, 0)), "")))</f>
        <v/>
      </c>
      <c r="AK3487" s="106" t="str">
        <f>IF($C3487="", "", IF(IFERROR(INDEX(Ingredients!G$11:G$310, MATCH($C3487, Ingredients!$B$11:$B$310, 0)), "")="", "", IFERROR(INDEX(Ingredients!G$11:G$310, MATCH($C3487, Ingredients!$B$11:$B$310, 0)), "")))</f>
        <v/>
      </c>
      <c r="AL3487" s="79" t="str">
        <f>IF($C3487="", "", IF(IFERROR(INDEX(Ingredients!H$11:H$310, MATCH($C3487, Ingredients!$B$11:$B$310, 0)), "")="", "", IFERROR(INDEX(Ingredients!H$11:H$310, MATCH($C3487, Ingredients!$B$11:$B$310, 0)), "")))</f>
        <v/>
      </c>
      <c r="AN3487" s="83" t="str">
        <f t="shared" si="815"/>
        <v/>
      </c>
      <c r="AP3487" s="114" t="str">
        <f t="shared" si="825"/>
        <v/>
      </c>
      <c r="AR3487" s="117" t="str">
        <f>IF($C3487="", "", IF(IFERROR(INDEX(Ingredients!$AI$11:$AI$310, MATCH($C3487, Ingredients!$B$11:$B$310, 0)), "")="", "", IFERROR(INDEX(Ingredients!$AI$11:$AI$310, MATCH($C3487, Ingredients!$B$11:$B$310, 0)), "")))</f>
        <v/>
      </c>
      <c r="AT3487" s="120" t="str">
        <f t="shared" si="826"/>
        <v/>
      </c>
      <c r="AV3487" s="90" t="str">
        <f t="shared" si="816"/>
        <v/>
      </c>
      <c r="AX3487" s="90" t="str">
        <f>IF($AV3487="", "", COUNTIF($AV$11:$AV$5010, "&lt;"&amp;$AV3487)+1+COUNTIF($AV$11:$AV3487, $AV3487)-1)</f>
        <v/>
      </c>
      <c r="AZ3487" s="111" t="str">
        <f>IF($B3487="", "", SUMIF('Shopping List'!$AV$11:$AV$25, $B3487, 'Shopping List'!$BN$11:$BN$25))</f>
        <v/>
      </c>
      <c r="BB3487" s="117" t="str">
        <f t="shared" si="827"/>
        <v/>
      </c>
    </row>
    <row r="3488" spans="1:54" x14ac:dyDescent="0.25">
      <c r="A3488" s="4"/>
      <c r="B3488" s="37"/>
      <c r="C3488" s="124"/>
      <c r="D3488" s="39"/>
      <c r="E3488" s="125"/>
      <c r="F3488" s="48"/>
      <c r="G3488" s="4"/>
      <c r="H3488" s="4"/>
      <c r="I3488" s="95" t="str">
        <f>IF($C3488="", "", IF(IFERROR(INDEX(Ingredients!$C$11:$C$310, MATCH($C3488, Ingredients!$B$11:$B$310, 0)), "")="", "", IFERROR(INDEX(Ingredients!$C$11:$C$310, MATCH($C3488, Ingredients!$B$11:$B$310, 0)), "")))</f>
        <v/>
      </c>
      <c r="J3488" s="73" t="str">
        <f>IF($B3488="", "", IF(IFERROR(INDEX(Meals!$C$11:$C$260, MATCH($B3488, Meals!$B$11:$B$260, 0)), "")="", "", IFERROR(INDEX(Meals!$C$11:$C$260, MATCH($B3488, Meals!$B$11:$B$260, 0)), "")))</f>
        <v/>
      </c>
      <c r="K3488" s="4"/>
      <c r="L3488" s="72" t="str">
        <f t="shared" si="817"/>
        <v/>
      </c>
      <c r="M3488" s="73" t="str">
        <f t="shared" si="818"/>
        <v/>
      </c>
      <c r="N3488" s="4"/>
      <c r="O3488" s="78" t="str">
        <f t="shared" si="819"/>
        <v/>
      </c>
      <c r="P3488" s="79" t="str">
        <f t="shared" si="820"/>
        <v/>
      </c>
      <c r="Q3488" s="4"/>
      <c r="R3488" s="90" t="str">
        <f t="shared" si="821"/>
        <v/>
      </c>
      <c r="S3488" s="4"/>
      <c r="Y3488" s="18" t="str">
        <f t="shared" si="822"/>
        <v/>
      </c>
      <c r="AA3488" s="18" t="str">
        <f t="shared" si="813"/>
        <v/>
      </c>
      <c r="AB3488" s="18" t="str">
        <f t="shared" si="814"/>
        <v/>
      </c>
      <c r="AC3488" s="18" t="str">
        <f t="shared" si="823"/>
        <v/>
      </c>
      <c r="AD3488" s="18" t="str">
        <f t="shared" si="823"/>
        <v/>
      </c>
      <c r="AE3488" s="18" t="str">
        <f t="shared" si="824"/>
        <v/>
      </c>
      <c r="AG3488" s="95" t="str">
        <f>IF($C3488="", "", IF(IFERROR(INDEX(Ingredients!C$11:C$310, MATCH($C3488, Ingredients!$B$11:$B$310, 0)), "")="", "", IFERROR(INDEX(Ingredients!C$11:C$310, MATCH($C3488, Ingredients!$B$11:$B$310, 0)), "")))</f>
        <v/>
      </c>
      <c r="AH3488" s="105" t="str">
        <f>IF($C3488="", "", IF(IFERROR(INDEX(Ingredients!D$11:D$310, MATCH($C3488, Ingredients!$B$11:$B$310, 0)), "")="", "", IFERROR(INDEX(Ingredients!D$11:D$310, MATCH($C3488, Ingredients!$B$11:$B$310, 0)), "")))</f>
        <v/>
      </c>
      <c r="AI3488" s="106" t="str">
        <f>IF($C3488="", "", IF(IFERROR(INDEX(Ingredients!E$11:E$310, MATCH($C3488, Ingredients!$B$11:$B$310, 0)), "")="", "", IFERROR(INDEX(Ingredients!E$11:E$310, MATCH($C3488, Ingredients!$B$11:$B$310, 0)), "")))</f>
        <v/>
      </c>
      <c r="AJ3488" s="108" t="str">
        <f>IF($C3488="", "", IF(IFERROR(INDEX(Ingredients!F$11:F$310, MATCH($C3488, Ingredients!$B$11:$B$310, 0)), "")="", "", IFERROR(INDEX(Ingredients!F$11:F$310, MATCH($C3488, Ingredients!$B$11:$B$310, 0)), "")))</f>
        <v/>
      </c>
      <c r="AK3488" s="106" t="str">
        <f>IF($C3488="", "", IF(IFERROR(INDEX(Ingredients!G$11:G$310, MATCH($C3488, Ingredients!$B$11:$B$310, 0)), "")="", "", IFERROR(INDEX(Ingredients!G$11:G$310, MATCH($C3488, Ingredients!$B$11:$B$310, 0)), "")))</f>
        <v/>
      </c>
      <c r="AL3488" s="79" t="str">
        <f>IF($C3488="", "", IF(IFERROR(INDEX(Ingredients!H$11:H$310, MATCH($C3488, Ingredients!$B$11:$B$310, 0)), "")="", "", IFERROR(INDEX(Ingredients!H$11:H$310, MATCH($C3488, Ingredients!$B$11:$B$310, 0)), "")))</f>
        <v/>
      </c>
      <c r="AN3488" s="83" t="str">
        <f t="shared" si="815"/>
        <v/>
      </c>
      <c r="AP3488" s="114" t="str">
        <f t="shared" si="825"/>
        <v/>
      </c>
      <c r="AR3488" s="117" t="str">
        <f>IF($C3488="", "", IF(IFERROR(INDEX(Ingredients!$AI$11:$AI$310, MATCH($C3488, Ingredients!$B$11:$B$310, 0)), "")="", "", IFERROR(INDEX(Ingredients!$AI$11:$AI$310, MATCH($C3488, Ingredients!$B$11:$B$310, 0)), "")))</f>
        <v/>
      </c>
      <c r="AT3488" s="120" t="str">
        <f t="shared" si="826"/>
        <v/>
      </c>
      <c r="AV3488" s="90" t="str">
        <f t="shared" si="816"/>
        <v/>
      </c>
      <c r="AX3488" s="90" t="str">
        <f>IF($AV3488="", "", COUNTIF($AV$11:$AV$5010, "&lt;"&amp;$AV3488)+1+COUNTIF($AV$11:$AV3488, $AV3488)-1)</f>
        <v/>
      </c>
      <c r="AZ3488" s="111" t="str">
        <f>IF($B3488="", "", SUMIF('Shopping List'!$AV$11:$AV$25, $B3488, 'Shopping List'!$BN$11:$BN$25))</f>
        <v/>
      </c>
      <c r="BB3488" s="117" t="str">
        <f t="shared" si="827"/>
        <v/>
      </c>
    </row>
    <row r="3489" spans="1:54" x14ac:dyDescent="0.25">
      <c r="A3489" s="4"/>
      <c r="B3489" s="37"/>
      <c r="C3489" s="124"/>
      <c r="D3489" s="39"/>
      <c r="E3489" s="125"/>
      <c r="F3489" s="48"/>
      <c r="G3489" s="4"/>
      <c r="H3489" s="4"/>
      <c r="I3489" s="95" t="str">
        <f>IF($C3489="", "", IF(IFERROR(INDEX(Ingredients!$C$11:$C$310, MATCH($C3489, Ingredients!$B$11:$B$310, 0)), "")="", "", IFERROR(INDEX(Ingredients!$C$11:$C$310, MATCH($C3489, Ingredients!$B$11:$B$310, 0)), "")))</f>
        <v/>
      </c>
      <c r="J3489" s="73" t="str">
        <f>IF($B3489="", "", IF(IFERROR(INDEX(Meals!$C$11:$C$260, MATCH($B3489, Meals!$B$11:$B$260, 0)), "")="", "", IFERROR(INDEX(Meals!$C$11:$C$260, MATCH($B3489, Meals!$B$11:$B$260, 0)), "")))</f>
        <v/>
      </c>
      <c r="K3489" s="4"/>
      <c r="L3489" s="72" t="str">
        <f t="shared" si="817"/>
        <v/>
      </c>
      <c r="M3489" s="73" t="str">
        <f t="shared" si="818"/>
        <v/>
      </c>
      <c r="N3489" s="4"/>
      <c r="O3489" s="78" t="str">
        <f t="shared" si="819"/>
        <v/>
      </c>
      <c r="P3489" s="79" t="str">
        <f t="shared" si="820"/>
        <v/>
      </c>
      <c r="Q3489" s="4"/>
      <c r="R3489" s="90" t="str">
        <f t="shared" si="821"/>
        <v/>
      </c>
      <c r="S3489" s="4"/>
      <c r="Y3489" s="18" t="str">
        <f t="shared" si="822"/>
        <v/>
      </c>
      <c r="AA3489" s="18" t="str">
        <f t="shared" si="813"/>
        <v/>
      </c>
      <c r="AB3489" s="18" t="str">
        <f t="shared" si="814"/>
        <v/>
      </c>
      <c r="AC3489" s="18" t="str">
        <f t="shared" si="823"/>
        <v/>
      </c>
      <c r="AD3489" s="18" t="str">
        <f t="shared" si="823"/>
        <v/>
      </c>
      <c r="AE3489" s="18" t="str">
        <f t="shared" si="824"/>
        <v/>
      </c>
      <c r="AG3489" s="95" t="str">
        <f>IF($C3489="", "", IF(IFERROR(INDEX(Ingredients!C$11:C$310, MATCH($C3489, Ingredients!$B$11:$B$310, 0)), "")="", "", IFERROR(INDEX(Ingredients!C$11:C$310, MATCH($C3489, Ingredients!$B$11:$B$310, 0)), "")))</f>
        <v/>
      </c>
      <c r="AH3489" s="105" t="str">
        <f>IF($C3489="", "", IF(IFERROR(INDEX(Ingredients!D$11:D$310, MATCH($C3489, Ingredients!$B$11:$B$310, 0)), "")="", "", IFERROR(INDEX(Ingredients!D$11:D$310, MATCH($C3489, Ingredients!$B$11:$B$310, 0)), "")))</f>
        <v/>
      </c>
      <c r="AI3489" s="106" t="str">
        <f>IF($C3489="", "", IF(IFERROR(INDEX(Ingredients!E$11:E$310, MATCH($C3489, Ingredients!$B$11:$B$310, 0)), "")="", "", IFERROR(INDEX(Ingredients!E$11:E$310, MATCH($C3489, Ingredients!$B$11:$B$310, 0)), "")))</f>
        <v/>
      </c>
      <c r="AJ3489" s="108" t="str">
        <f>IF($C3489="", "", IF(IFERROR(INDEX(Ingredients!F$11:F$310, MATCH($C3489, Ingredients!$B$11:$B$310, 0)), "")="", "", IFERROR(INDEX(Ingredients!F$11:F$310, MATCH($C3489, Ingredients!$B$11:$B$310, 0)), "")))</f>
        <v/>
      </c>
      <c r="AK3489" s="106" t="str">
        <f>IF($C3489="", "", IF(IFERROR(INDEX(Ingredients!G$11:G$310, MATCH($C3489, Ingredients!$B$11:$B$310, 0)), "")="", "", IFERROR(INDEX(Ingredients!G$11:G$310, MATCH($C3489, Ingredients!$B$11:$B$310, 0)), "")))</f>
        <v/>
      </c>
      <c r="AL3489" s="79" t="str">
        <f>IF($C3489="", "", IF(IFERROR(INDEX(Ingredients!H$11:H$310, MATCH($C3489, Ingredients!$B$11:$B$310, 0)), "")="", "", IFERROR(INDEX(Ingredients!H$11:H$310, MATCH($C3489, Ingredients!$B$11:$B$310, 0)), "")))</f>
        <v/>
      </c>
      <c r="AN3489" s="83" t="str">
        <f t="shared" si="815"/>
        <v/>
      </c>
      <c r="AP3489" s="114" t="str">
        <f t="shared" si="825"/>
        <v/>
      </c>
      <c r="AR3489" s="117" t="str">
        <f>IF($C3489="", "", IF(IFERROR(INDEX(Ingredients!$AI$11:$AI$310, MATCH($C3489, Ingredients!$B$11:$B$310, 0)), "")="", "", IFERROR(INDEX(Ingredients!$AI$11:$AI$310, MATCH($C3489, Ingredients!$B$11:$B$310, 0)), "")))</f>
        <v/>
      </c>
      <c r="AT3489" s="120" t="str">
        <f t="shared" si="826"/>
        <v/>
      </c>
      <c r="AV3489" s="90" t="str">
        <f t="shared" si="816"/>
        <v/>
      </c>
      <c r="AX3489" s="90" t="str">
        <f>IF($AV3489="", "", COUNTIF($AV$11:$AV$5010, "&lt;"&amp;$AV3489)+1+COUNTIF($AV$11:$AV3489, $AV3489)-1)</f>
        <v/>
      </c>
      <c r="AZ3489" s="111" t="str">
        <f>IF($B3489="", "", SUMIF('Shopping List'!$AV$11:$AV$25, $B3489, 'Shopping List'!$BN$11:$BN$25))</f>
        <v/>
      </c>
      <c r="BB3489" s="117" t="str">
        <f t="shared" si="827"/>
        <v/>
      </c>
    </row>
    <row r="3490" spans="1:54" x14ac:dyDescent="0.25">
      <c r="A3490" s="4"/>
      <c r="B3490" s="37"/>
      <c r="C3490" s="124"/>
      <c r="D3490" s="39"/>
      <c r="E3490" s="125"/>
      <c r="F3490" s="48"/>
      <c r="G3490" s="4"/>
      <c r="H3490" s="4"/>
      <c r="I3490" s="95" t="str">
        <f>IF($C3490="", "", IF(IFERROR(INDEX(Ingredients!$C$11:$C$310, MATCH($C3490, Ingredients!$B$11:$B$310, 0)), "")="", "", IFERROR(INDEX(Ingredients!$C$11:$C$310, MATCH($C3490, Ingredients!$B$11:$B$310, 0)), "")))</f>
        <v/>
      </c>
      <c r="J3490" s="73" t="str">
        <f>IF($B3490="", "", IF(IFERROR(INDEX(Meals!$C$11:$C$260, MATCH($B3490, Meals!$B$11:$B$260, 0)), "")="", "", IFERROR(INDEX(Meals!$C$11:$C$260, MATCH($B3490, Meals!$B$11:$B$260, 0)), "")))</f>
        <v/>
      </c>
      <c r="K3490" s="4"/>
      <c r="L3490" s="72" t="str">
        <f t="shared" si="817"/>
        <v/>
      </c>
      <c r="M3490" s="73" t="str">
        <f t="shared" si="818"/>
        <v/>
      </c>
      <c r="N3490" s="4"/>
      <c r="O3490" s="78" t="str">
        <f t="shared" si="819"/>
        <v/>
      </c>
      <c r="P3490" s="79" t="str">
        <f t="shared" si="820"/>
        <v/>
      </c>
      <c r="Q3490" s="4"/>
      <c r="R3490" s="90" t="str">
        <f t="shared" si="821"/>
        <v/>
      </c>
      <c r="S3490" s="4"/>
      <c r="Y3490" s="18" t="str">
        <f t="shared" si="822"/>
        <v/>
      </c>
      <c r="AA3490" s="18" t="str">
        <f t="shared" si="813"/>
        <v/>
      </c>
      <c r="AB3490" s="18" t="str">
        <f t="shared" si="814"/>
        <v/>
      </c>
      <c r="AC3490" s="18" t="str">
        <f t="shared" si="823"/>
        <v/>
      </c>
      <c r="AD3490" s="18" t="str">
        <f t="shared" si="823"/>
        <v/>
      </c>
      <c r="AE3490" s="18" t="str">
        <f t="shared" si="824"/>
        <v/>
      </c>
      <c r="AG3490" s="95" t="str">
        <f>IF($C3490="", "", IF(IFERROR(INDEX(Ingredients!C$11:C$310, MATCH($C3490, Ingredients!$B$11:$B$310, 0)), "")="", "", IFERROR(INDEX(Ingredients!C$11:C$310, MATCH($C3490, Ingredients!$B$11:$B$310, 0)), "")))</f>
        <v/>
      </c>
      <c r="AH3490" s="105" t="str">
        <f>IF($C3490="", "", IF(IFERROR(INDEX(Ingredients!D$11:D$310, MATCH($C3490, Ingredients!$B$11:$B$310, 0)), "")="", "", IFERROR(INDEX(Ingredients!D$11:D$310, MATCH($C3490, Ingredients!$B$11:$B$310, 0)), "")))</f>
        <v/>
      </c>
      <c r="AI3490" s="106" t="str">
        <f>IF($C3490="", "", IF(IFERROR(INDEX(Ingredients!E$11:E$310, MATCH($C3490, Ingredients!$B$11:$B$310, 0)), "")="", "", IFERROR(INDEX(Ingredients!E$11:E$310, MATCH($C3490, Ingredients!$B$11:$B$310, 0)), "")))</f>
        <v/>
      </c>
      <c r="AJ3490" s="108" t="str">
        <f>IF($C3490="", "", IF(IFERROR(INDEX(Ingredients!F$11:F$310, MATCH($C3490, Ingredients!$B$11:$B$310, 0)), "")="", "", IFERROR(INDEX(Ingredients!F$11:F$310, MATCH($C3490, Ingredients!$B$11:$B$310, 0)), "")))</f>
        <v/>
      </c>
      <c r="AK3490" s="106" t="str">
        <f>IF($C3490="", "", IF(IFERROR(INDEX(Ingredients!G$11:G$310, MATCH($C3490, Ingredients!$B$11:$B$310, 0)), "")="", "", IFERROR(INDEX(Ingredients!G$11:G$310, MATCH($C3490, Ingredients!$B$11:$B$310, 0)), "")))</f>
        <v/>
      </c>
      <c r="AL3490" s="79" t="str">
        <f>IF($C3490="", "", IF(IFERROR(INDEX(Ingredients!H$11:H$310, MATCH($C3490, Ingredients!$B$11:$B$310, 0)), "")="", "", IFERROR(INDEX(Ingredients!H$11:H$310, MATCH($C3490, Ingredients!$B$11:$B$310, 0)), "")))</f>
        <v/>
      </c>
      <c r="AN3490" s="83" t="str">
        <f t="shared" si="815"/>
        <v/>
      </c>
      <c r="AP3490" s="114" t="str">
        <f t="shared" si="825"/>
        <v/>
      </c>
      <c r="AR3490" s="117" t="str">
        <f>IF($C3490="", "", IF(IFERROR(INDEX(Ingredients!$AI$11:$AI$310, MATCH($C3490, Ingredients!$B$11:$B$310, 0)), "")="", "", IFERROR(INDEX(Ingredients!$AI$11:$AI$310, MATCH($C3490, Ingredients!$B$11:$B$310, 0)), "")))</f>
        <v/>
      </c>
      <c r="AT3490" s="120" t="str">
        <f t="shared" si="826"/>
        <v/>
      </c>
      <c r="AV3490" s="90" t="str">
        <f t="shared" si="816"/>
        <v/>
      </c>
      <c r="AX3490" s="90" t="str">
        <f>IF($AV3490="", "", COUNTIF($AV$11:$AV$5010, "&lt;"&amp;$AV3490)+1+COUNTIF($AV$11:$AV3490, $AV3490)-1)</f>
        <v/>
      </c>
      <c r="AZ3490" s="111" t="str">
        <f>IF($B3490="", "", SUMIF('Shopping List'!$AV$11:$AV$25, $B3490, 'Shopping List'!$BN$11:$BN$25))</f>
        <v/>
      </c>
      <c r="BB3490" s="117" t="str">
        <f t="shared" si="827"/>
        <v/>
      </c>
    </row>
    <row r="3491" spans="1:54" x14ac:dyDescent="0.25">
      <c r="A3491" s="4"/>
      <c r="B3491" s="37"/>
      <c r="C3491" s="124"/>
      <c r="D3491" s="39"/>
      <c r="E3491" s="125"/>
      <c r="F3491" s="48"/>
      <c r="G3491" s="4"/>
      <c r="H3491" s="4"/>
      <c r="I3491" s="95" t="str">
        <f>IF($C3491="", "", IF(IFERROR(INDEX(Ingredients!$C$11:$C$310, MATCH($C3491, Ingredients!$B$11:$B$310, 0)), "")="", "", IFERROR(INDEX(Ingredients!$C$11:$C$310, MATCH($C3491, Ingredients!$B$11:$B$310, 0)), "")))</f>
        <v/>
      </c>
      <c r="J3491" s="73" t="str">
        <f>IF($B3491="", "", IF(IFERROR(INDEX(Meals!$C$11:$C$260, MATCH($B3491, Meals!$B$11:$B$260, 0)), "")="", "", IFERROR(INDEX(Meals!$C$11:$C$260, MATCH($B3491, Meals!$B$11:$B$260, 0)), "")))</f>
        <v/>
      </c>
      <c r="K3491" s="4"/>
      <c r="L3491" s="72" t="str">
        <f t="shared" si="817"/>
        <v/>
      </c>
      <c r="M3491" s="73" t="str">
        <f t="shared" si="818"/>
        <v/>
      </c>
      <c r="N3491" s="4"/>
      <c r="O3491" s="78" t="str">
        <f t="shared" si="819"/>
        <v/>
      </c>
      <c r="P3491" s="79" t="str">
        <f t="shared" si="820"/>
        <v/>
      </c>
      <c r="Q3491" s="4"/>
      <c r="R3491" s="90" t="str">
        <f t="shared" si="821"/>
        <v/>
      </c>
      <c r="S3491" s="4"/>
      <c r="Y3491" s="18" t="str">
        <f t="shared" si="822"/>
        <v/>
      </c>
      <c r="AA3491" s="18" t="str">
        <f t="shared" si="813"/>
        <v/>
      </c>
      <c r="AB3491" s="18" t="str">
        <f t="shared" si="814"/>
        <v/>
      </c>
      <c r="AC3491" s="18" t="str">
        <f t="shared" si="823"/>
        <v/>
      </c>
      <c r="AD3491" s="18" t="str">
        <f t="shared" si="823"/>
        <v/>
      </c>
      <c r="AE3491" s="18" t="str">
        <f t="shared" si="824"/>
        <v/>
      </c>
      <c r="AG3491" s="95" t="str">
        <f>IF($C3491="", "", IF(IFERROR(INDEX(Ingredients!C$11:C$310, MATCH($C3491, Ingredients!$B$11:$B$310, 0)), "")="", "", IFERROR(INDEX(Ingredients!C$11:C$310, MATCH($C3491, Ingredients!$B$11:$B$310, 0)), "")))</f>
        <v/>
      </c>
      <c r="AH3491" s="105" t="str">
        <f>IF($C3491="", "", IF(IFERROR(INDEX(Ingredients!D$11:D$310, MATCH($C3491, Ingredients!$B$11:$B$310, 0)), "")="", "", IFERROR(INDEX(Ingredients!D$11:D$310, MATCH($C3491, Ingredients!$B$11:$B$310, 0)), "")))</f>
        <v/>
      </c>
      <c r="AI3491" s="106" t="str">
        <f>IF($C3491="", "", IF(IFERROR(INDEX(Ingredients!E$11:E$310, MATCH($C3491, Ingredients!$B$11:$B$310, 0)), "")="", "", IFERROR(INDEX(Ingredients!E$11:E$310, MATCH($C3491, Ingredients!$B$11:$B$310, 0)), "")))</f>
        <v/>
      </c>
      <c r="AJ3491" s="108" t="str">
        <f>IF($C3491="", "", IF(IFERROR(INDEX(Ingredients!F$11:F$310, MATCH($C3491, Ingredients!$B$11:$B$310, 0)), "")="", "", IFERROR(INDEX(Ingredients!F$11:F$310, MATCH($C3491, Ingredients!$B$11:$B$310, 0)), "")))</f>
        <v/>
      </c>
      <c r="AK3491" s="106" t="str">
        <f>IF($C3491="", "", IF(IFERROR(INDEX(Ingredients!G$11:G$310, MATCH($C3491, Ingredients!$B$11:$B$310, 0)), "")="", "", IFERROR(INDEX(Ingredients!G$11:G$310, MATCH($C3491, Ingredients!$B$11:$B$310, 0)), "")))</f>
        <v/>
      </c>
      <c r="AL3491" s="79" t="str">
        <f>IF($C3491="", "", IF(IFERROR(INDEX(Ingredients!H$11:H$310, MATCH($C3491, Ingredients!$B$11:$B$310, 0)), "")="", "", IFERROR(INDEX(Ingredients!H$11:H$310, MATCH($C3491, Ingredients!$B$11:$B$310, 0)), "")))</f>
        <v/>
      </c>
      <c r="AN3491" s="83" t="str">
        <f t="shared" si="815"/>
        <v/>
      </c>
      <c r="AP3491" s="114" t="str">
        <f t="shared" si="825"/>
        <v/>
      </c>
      <c r="AR3491" s="117" t="str">
        <f>IF($C3491="", "", IF(IFERROR(INDEX(Ingredients!$AI$11:$AI$310, MATCH($C3491, Ingredients!$B$11:$B$310, 0)), "")="", "", IFERROR(INDEX(Ingredients!$AI$11:$AI$310, MATCH($C3491, Ingredients!$B$11:$B$310, 0)), "")))</f>
        <v/>
      </c>
      <c r="AT3491" s="120" t="str">
        <f t="shared" si="826"/>
        <v/>
      </c>
      <c r="AV3491" s="90" t="str">
        <f t="shared" si="816"/>
        <v/>
      </c>
      <c r="AX3491" s="90" t="str">
        <f>IF($AV3491="", "", COUNTIF($AV$11:$AV$5010, "&lt;"&amp;$AV3491)+1+COUNTIF($AV$11:$AV3491, $AV3491)-1)</f>
        <v/>
      </c>
      <c r="AZ3491" s="111" t="str">
        <f>IF($B3491="", "", SUMIF('Shopping List'!$AV$11:$AV$25, $B3491, 'Shopping List'!$BN$11:$BN$25))</f>
        <v/>
      </c>
      <c r="BB3491" s="117" t="str">
        <f t="shared" si="827"/>
        <v/>
      </c>
    </row>
    <row r="3492" spans="1:54" x14ac:dyDescent="0.25">
      <c r="A3492" s="4"/>
      <c r="B3492" s="37"/>
      <c r="C3492" s="124"/>
      <c r="D3492" s="39"/>
      <c r="E3492" s="125"/>
      <c r="F3492" s="48"/>
      <c r="G3492" s="4"/>
      <c r="H3492" s="4"/>
      <c r="I3492" s="95" t="str">
        <f>IF($C3492="", "", IF(IFERROR(INDEX(Ingredients!$C$11:$C$310, MATCH($C3492, Ingredients!$B$11:$B$310, 0)), "")="", "", IFERROR(INDEX(Ingredients!$C$11:$C$310, MATCH($C3492, Ingredients!$B$11:$B$310, 0)), "")))</f>
        <v/>
      </c>
      <c r="J3492" s="73" t="str">
        <f>IF($B3492="", "", IF(IFERROR(INDEX(Meals!$C$11:$C$260, MATCH($B3492, Meals!$B$11:$B$260, 0)), "")="", "", IFERROR(INDEX(Meals!$C$11:$C$260, MATCH($B3492, Meals!$B$11:$B$260, 0)), "")))</f>
        <v/>
      </c>
      <c r="K3492" s="4"/>
      <c r="L3492" s="72" t="str">
        <f t="shared" si="817"/>
        <v/>
      </c>
      <c r="M3492" s="73" t="str">
        <f t="shared" si="818"/>
        <v/>
      </c>
      <c r="N3492" s="4"/>
      <c r="O3492" s="78" t="str">
        <f t="shared" si="819"/>
        <v/>
      </c>
      <c r="P3492" s="79" t="str">
        <f t="shared" si="820"/>
        <v/>
      </c>
      <c r="Q3492" s="4"/>
      <c r="R3492" s="90" t="str">
        <f t="shared" si="821"/>
        <v/>
      </c>
      <c r="S3492" s="4"/>
      <c r="Y3492" s="18" t="str">
        <f t="shared" si="822"/>
        <v/>
      </c>
      <c r="AA3492" s="18" t="str">
        <f t="shared" si="813"/>
        <v/>
      </c>
      <c r="AB3492" s="18" t="str">
        <f t="shared" si="814"/>
        <v/>
      </c>
      <c r="AC3492" s="18" t="str">
        <f t="shared" si="823"/>
        <v/>
      </c>
      <c r="AD3492" s="18" t="str">
        <f t="shared" si="823"/>
        <v/>
      </c>
      <c r="AE3492" s="18" t="str">
        <f t="shared" si="824"/>
        <v/>
      </c>
      <c r="AG3492" s="95" t="str">
        <f>IF($C3492="", "", IF(IFERROR(INDEX(Ingredients!C$11:C$310, MATCH($C3492, Ingredients!$B$11:$B$310, 0)), "")="", "", IFERROR(INDEX(Ingredients!C$11:C$310, MATCH($C3492, Ingredients!$B$11:$B$310, 0)), "")))</f>
        <v/>
      </c>
      <c r="AH3492" s="105" t="str">
        <f>IF($C3492="", "", IF(IFERROR(INDEX(Ingredients!D$11:D$310, MATCH($C3492, Ingredients!$B$11:$B$310, 0)), "")="", "", IFERROR(INDEX(Ingredients!D$11:D$310, MATCH($C3492, Ingredients!$B$11:$B$310, 0)), "")))</f>
        <v/>
      </c>
      <c r="AI3492" s="106" t="str">
        <f>IF($C3492="", "", IF(IFERROR(INDEX(Ingredients!E$11:E$310, MATCH($C3492, Ingredients!$B$11:$B$310, 0)), "")="", "", IFERROR(INDEX(Ingredients!E$11:E$310, MATCH($C3492, Ingredients!$B$11:$B$310, 0)), "")))</f>
        <v/>
      </c>
      <c r="AJ3492" s="108" t="str">
        <f>IF($C3492="", "", IF(IFERROR(INDEX(Ingredients!F$11:F$310, MATCH($C3492, Ingredients!$B$11:$B$310, 0)), "")="", "", IFERROR(INDEX(Ingredients!F$11:F$310, MATCH($C3492, Ingredients!$B$11:$B$310, 0)), "")))</f>
        <v/>
      </c>
      <c r="AK3492" s="106" t="str">
        <f>IF($C3492="", "", IF(IFERROR(INDEX(Ingredients!G$11:G$310, MATCH($C3492, Ingredients!$B$11:$B$310, 0)), "")="", "", IFERROR(INDEX(Ingredients!G$11:G$310, MATCH($C3492, Ingredients!$B$11:$B$310, 0)), "")))</f>
        <v/>
      </c>
      <c r="AL3492" s="79" t="str">
        <f>IF($C3492="", "", IF(IFERROR(INDEX(Ingredients!H$11:H$310, MATCH($C3492, Ingredients!$B$11:$B$310, 0)), "")="", "", IFERROR(INDEX(Ingredients!H$11:H$310, MATCH($C3492, Ingredients!$B$11:$B$310, 0)), "")))</f>
        <v/>
      </c>
      <c r="AN3492" s="83" t="str">
        <f t="shared" si="815"/>
        <v/>
      </c>
      <c r="AP3492" s="114" t="str">
        <f t="shared" si="825"/>
        <v/>
      </c>
      <c r="AR3492" s="117" t="str">
        <f>IF($C3492="", "", IF(IFERROR(INDEX(Ingredients!$AI$11:$AI$310, MATCH($C3492, Ingredients!$B$11:$B$310, 0)), "")="", "", IFERROR(INDEX(Ingredients!$AI$11:$AI$310, MATCH($C3492, Ingredients!$B$11:$B$310, 0)), "")))</f>
        <v/>
      </c>
      <c r="AT3492" s="120" t="str">
        <f t="shared" si="826"/>
        <v/>
      </c>
      <c r="AV3492" s="90" t="str">
        <f t="shared" si="816"/>
        <v/>
      </c>
      <c r="AX3492" s="90" t="str">
        <f>IF($AV3492="", "", COUNTIF($AV$11:$AV$5010, "&lt;"&amp;$AV3492)+1+COUNTIF($AV$11:$AV3492, $AV3492)-1)</f>
        <v/>
      </c>
      <c r="AZ3492" s="111" t="str">
        <f>IF($B3492="", "", SUMIF('Shopping List'!$AV$11:$AV$25, $B3492, 'Shopping List'!$BN$11:$BN$25))</f>
        <v/>
      </c>
      <c r="BB3492" s="117" t="str">
        <f t="shared" si="827"/>
        <v/>
      </c>
    </row>
    <row r="3493" spans="1:54" x14ac:dyDescent="0.25">
      <c r="A3493" s="4"/>
      <c r="B3493" s="37"/>
      <c r="C3493" s="124"/>
      <c r="D3493" s="39"/>
      <c r="E3493" s="125"/>
      <c r="F3493" s="48"/>
      <c r="G3493" s="4"/>
      <c r="H3493" s="4"/>
      <c r="I3493" s="95" t="str">
        <f>IF($C3493="", "", IF(IFERROR(INDEX(Ingredients!$C$11:$C$310, MATCH($C3493, Ingredients!$B$11:$B$310, 0)), "")="", "", IFERROR(INDEX(Ingredients!$C$11:$C$310, MATCH($C3493, Ingredients!$B$11:$B$310, 0)), "")))</f>
        <v/>
      </c>
      <c r="J3493" s="73" t="str">
        <f>IF($B3493="", "", IF(IFERROR(INDEX(Meals!$C$11:$C$260, MATCH($B3493, Meals!$B$11:$B$260, 0)), "")="", "", IFERROR(INDEX(Meals!$C$11:$C$260, MATCH($B3493, Meals!$B$11:$B$260, 0)), "")))</f>
        <v/>
      </c>
      <c r="K3493" s="4"/>
      <c r="L3493" s="72" t="str">
        <f t="shared" si="817"/>
        <v/>
      </c>
      <c r="M3493" s="73" t="str">
        <f t="shared" si="818"/>
        <v/>
      </c>
      <c r="N3493" s="4"/>
      <c r="O3493" s="78" t="str">
        <f t="shared" si="819"/>
        <v/>
      </c>
      <c r="P3493" s="79" t="str">
        <f t="shared" si="820"/>
        <v/>
      </c>
      <c r="Q3493" s="4"/>
      <c r="R3493" s="90" t="str">
        <f t="shared" si="821"/>
        <v/>
      </c>
      <c r="S3493" s="4"/>
      <c r="Y3493" s="18" t="str">
        <f t="shared" si="822"/>
        <v/>
      </c>
      <c r="AA3493" s="18" t="str">
        <f t="shared" si="813"/>
        <v/>
      </c>
      <c r="AB3493" s="18" t="str">
        <f t="shared" si="814"/>
        <v/>
      </c>
      <c r="AC3493" s="18" t="str">
        <f t="shared" si="823"/>
        <v/>
      </c>
      <c r="AD3493" s="18" t="str">
        <f t="shared" si="823"/>
        <v/>
      </c>
      <c r="AE3493" s="18" t="str">
        <f t="shared" si="824"/>
        <v/>
      </c>
      <c r="AG3493" s="95" t="str">
        <f>IF($C3493="", "", IF(IFERROR(INDEX(Ingredients!C$11:C$310, MATCH($C3493, Ingredients!$B$11:$B$310, 0)), "")="", "", IFERROR(INDEX(Ingredients!C$11:C$310, MATCH($C3493, Ingredients!$B$11:$B$310, 0)), "")))</f>
        <v/>
      </c>
      <c r="AH3493" s="105" t="str">
        <f>IF($C3493="", "", IF(IFERROR(INDEX(Ingredients!D$11:D$310, MATCH($C3493, Ingredients!$B$11:$B$310, 0)), "")="", "", IFERROR(INDEX(Ingredients!D$11:D$310, MATCH($C3493, Ingredients!$B$11:$B$310, 0)), "")))</f>
        <v/>
      </c>
      <c r="AI3493" s="106" t="str">
        <f>IF($C3493="", "", IF(IFERROR(INDEX(Ingredients!E$11:E$310, MATCH($C3493, Ingredients!$B$11:$B$310, 0)), "")="", "", IFERROR(INDEX(Ingredients!E$11:E$310, MATCH($C3493, Ingredients!$B$11:$B$310, 0)), "")))</f>
        <v/>
      </c>
      <c r="AJ3493" s="108" t="str">
        <f>IF($C3493="", "", IF(IFERROR(INDEX(Ingredients!F$11:F$310, MATCH($C3493, Ingredients!$B$11:$B$310, 0)), "")="", "", IFERROR(INDEX(Ingredients!F$11:F$310, MATCH($C3493, Ingredients!$B$11:$B$310, 0)), "")))</f>
        <v/>
      </c>
      <c r="AK3493" s="106" t="str">
        <f>IF($C3493="", "", IF(IFERROR(INDEX(Ingredients!G$11:G$310, MATCH($C3493, Ingredients!$B$11:$B$310, 0)), "")="", "", IFERROR(INDEX(Ingredients!G$11:G$310, MATCH($C3493, Ingredients!$B$11:$B$310, 0)), "")))</f>
        <v/>
      </c>
      <c r="AL3493" s="79" t="str">
        <f>IF($C3493="", "", IF(IFERROR(INDEX(Ingredients!H$11:H$310, MATCH($C3493, Ingredients!$B$11:$B$310, 0)), "")="", "", IFERROR(INDEX(Ingredients!H$11:H$310, MATCH($C3493, Ingredients!$B$11:$B$310, 0)), "")))</f>
        <v/>
      </c>
      <c r="AN3493" s="83" t="str">
        <f t="shared" si="815"/>
        <v/>
      </c>
      <c r="AP3493" s="114" t="str">
        <f t="shared" si="825"/>
        <v/>
      </c>
      <c r="AR3493" s="117" t="str">
        <f>IF($C3493="", "", IF(IFERROR(INDEX(Ingredients!$AI$11:$AI$310, MATCH($C3493, Ingredients!$B$11:$B$310, 0)), "")="", "", IFERROR(INDEX(Ingredients!$AI$11:$AI$310, MATCH($C3493, Ingredients!$B$11:$B$310, 0)), "")))</f>
        <v/>
      </c>
      <c r="AT3493" s="120" t="str">
        <f t="shared" si="826"/>
        <v/>
      </c>
      <c r="AV3493" s="90" t="str">
        <f t="shared" si="816"/>
        <v/>
      </c>
      <c r="AX3493" s="90" t="str">
        <f>IF($AV3493="", "", COUNTIF($AV$11:$AV$5010, "&lt;"&amp;$AV3493)+1+COUNTIF($AV$11:$AV3493, $AV3493)-1)</f>
        <v/>
      </c>
      <c r="AZ3493" s="111" t="str">
        <f>IF($B3493="", "", SUMIF('Shopping List'!$AV$11:$AV$25, $B3493, 'Shopping List'!$BN$11:$BN$25))</f>
        <v/>
      </c>
      <c r="BB3493" s="117" t="str">
        <f t="shared" si="827"/>
        <v/>
      </c>
    </row>
    <row r="3494" spans="1:54" x14ac:dyDescent="0.25">
      <c r="A3494" s="4"/>
      <c r="B3494" s="37"/>
      <c r="C3494" s="124"/>
      <c r="D3494" s="39"/>
      <c r="E3494" s="125"/>
      <c r="F3494" s="48"/>
      <c r="G3494" s="4"/>
      <c r="H3494" s="4"/>
      <c r="I3494" s="95" t="str">
        <f>IF($C3494="", "", IF(IFERROR(INDEX(Ingredients!$C$11:$C$310, MATCH($C3494, Ingredients!$B$11:$B$310, 0)), "")="", "", IFERROR(INDEX(Ingredients!$C$11:$C$310, MATCH($C3494, Ingredients!$B$11:$B$310, 0)), "")))</f>
        <v/>
      </c>
      <c r="J3494" s="73" t="str">
        <f>IF($B3494="", "", IF(IFERROR(INDEX(Meals!$C$11:$C$260, MATCH($B3494, Meals!$B$11:$B$260, 0)), "")="", "", IFERROR(INDEX(Meals!$C$11:$C$260, MATCH($B3494, Meals!$B$11:$B$260, 0)), "")))</f>
        <v/>
      </c>
      <c r="K3494" s="4"/>
      <c r="L3494" s="72" t="str">
        <f t="shared" si="817"/>
        <v/>
      </c>
      <c r="M3494" s="73" t="str">
        <f t="shared" si="818"/>
        <v/>
      </c>
      <c r="N3494" s="4"/>
      <c r="O3494" s="78" t="str">
        <f t="shared" si="819"/>
        <v/>
      </c>
      <c r="P3494" s="79" t="str">
        <f t="shared" si="820"/>
        <v/>
      </c>
      <c r="Q3494" s="4"/>
      <c r="R3494" s="90" t="str">
        <f t="shared" si="821"/>
        <v/>
      </c>
      <c r="S3494" s="4"/>
      <c r="Y3494" s="18" t="str">
        <f t="shared" si="822"/>
        <v/>
      </c>
      <c r="AA3494" s="18" t="str">
        <f t="shared" si="813"/>
        <v/>
      </c>
      <c r="AB3494" s="18" t="str">
        <f t="shared" si="814"/>
        <v/>
      </c>
      <c r="AC3494" s="18" t="str">
        <f t="shared" si="823"/>
        <v/>
      </c>
      <c r="AD3494" s="18" t="str">
        <f t="shared" si="823"/>
        <v/>
      </c>
      <c r="AE3494" s="18" t="str">
        <f t="shared" si="824"/>
        <v/>
      </c>
      <c r="AG3494" s="95" t="str">
        <f>IF($C3494="", "", IF(IFERROR(INDEX(Ingredients!C$11:C$310, MATCH($C3494, Ingredients!$B$11:$B$310, 0)), "")="", "", IFERROR(INDEX(Ingredients!C$11:C$310, MATCH($C3494, Ingredients!$B$11:$B$310, 0)), "")))</f>
        <v/>
      </c>
      <c r="AH3494" s="105" t="str">
        <f>IF($C3494="", "", IF(IFERROR(INDEX(Ingredients!D$11:D$310, MATCH($C3494, Ingredients!$B$11:$B$310, 0)), "")="", "", IFERROR(INDEX(Ingredients!D$11:D$310, MATCH($C3494, Ingredients!$B$11:$B$310, 0)), "")))</f>
        <v/>
      </c>
      <c r="AI3494" s="106" t="str">
        <f>IF($C3494="", "", IF(IFERROR(INDEX(Ingredients!E$11:E$310, MATCH($C3494, Ingredients!$B$11:$B$310, 0)), "")="", "", IFERROR(INDEX(Ingredients!E$11:E$310, MATCH($C3494, Ingredients!$B$11:$B$310, 0)), "")))</f>
        <v/>
      </c>
      <c r="AJ3494" s="108" t="str">
        <f>IF($C3494="", "", IF(IFERROR(INDEX(Ingredients!F$11:F$310, MATCH($C3494, Ingredients!$B$11:$B$310, 0)), "")="", "", IFERROR(INDEX(Ingredients!F$11:F$310, MATCH($C3494, Ingredients!$B$11:$B$310, 0)), "")))</f>
        <v/>
      </c>
      <c r="AK3494" s="106" t="str">
        <f>IF($C3494="", "", IF(IFERROR(INDEX(Ingredients!G$11:G$310, MATCH($C3494, Ingredients!$B$11:$B$310, 0)), "")="", "", IFERROR(INDEX(Ingredients!G$11:G$310, MATCH($C3494, Ingredients!$B$11:$B$310, 0)), "")))</f>
        <v/>
      </c>
      <c r="AL3494" s="79" t="str">
        <f>IF($C3494="", "", IF(IFERROR(INDEX(Ingredients!H$11:H$310, MATCH($C3494, Ingredients!$B$11:$B$310, 0)), "")="", "", IFERROR(INDEX(Ingredients!H$11:H$310, MATCH($C3494, Ingredients!$B$11:$B$310, 0)), "")))</f>
        <v/>
      </c>
      <c r="AN3494" s="83" t="str">
        <f t="shared" si="815"/>
        <v/>
      </c>
      <c r="AP3494" s="114" t="str">
        <f t="shared" si="825"/>
        <v/>
      </c>
      <c r="AR3494" s="117" t="str">
        <f>IF($C3494="", "", IF(IFERROR(INDEX(Ingredients!$AI$11:$AI$310, MATCH($C3494, Ingredients!$B$11:$B$310, 0)), "")="", "", IFERROR(INDEX(Ingredients!$AI$11:$AI$310, MATCH($C3494, Ingredients!$B$11:$B$310, 0)), "")))</f>
        <v/>
      </c>
      <c r="AT3494" s="120" t="str">
        <f t="shared" si="826"/>
        <v/>
      </c>
      <c r="AV3494" s="90" t="str">
        <f t="shared" si="816"/>
        <v/>
      </c>
      <c r="AX3494" s="90" t="str">
        <f>IF($AV3494="", "", COUNTIF($AV$11:$AV$5010, "&lt;"&amp;$AV3494)+1+COUNTIF($AV$11:$AV3494, $AV3494)-1)</f>
        <v/>
      </c>
      <c r="AZ3494" s="111" t="str">
        <f>IF($B3494="", "", SUMIF('Shopping List'!$AV$11:$AV$25, $B3494, 'Shopping List'!$BN$11:$BN$25))</f>
        <v/>
      </c>
      <c r="BB3494" s="117" t="str">
        <f t="shared" si="827"/>
        <v/>
      </c>
    </row>
    <row r="3495" spans="1:54" x14ac:dyDescent="0.25">
      <c r="A3495" s="4"/>
      <c r="B3495" s="37"/>
      <c r="C3495" s="124"/>
      <c r="D3495" s="39"/>
      <c r="E3495" s="125"/>
      <c r="F3495" s="48"/>
      <c r="G3495" s="4"/>
      <c r="H3495" s="4"/>
      <c r="I3495" s="95" t="str">
        <f>IF($C3495="", "", IF(IFERROR(INDEX(Ingredients!$C$11:$C$310, MATCH($C3495, Ingredients!$B$11:$B$310, 0)), "")="", "", IFERROR(INDEX(Ingredients!$C$11:$C$310, MATCH($C3495, Ingredients!$B$11:$B$310, 0)), "")))</f>
        <v/>
      </c>
      <c r="J3495" s="73" t="str">
        <f>IF($B3495="", "", IF(IFERROR(INDEX(Meals!$C$11:$C$260, MATCH($B3495, Meals!$B$11:$B$260, 0)), "")="", "", IFERROR(INDEX(Meals!$C$11:$C$260, MATCH($B3495, Meals!$B$11:$B$260, 0)), "")))</f>
        <v/>
      </c>
      <c r="K3495" s="4"/>
      <c r="L3495" s="72" t="str">
        <f t="shared" si="817"/>
        <v/>
      </c>
      <c r="M3495" s="73" t="str">
        <f t="shared" si="818"/>
        <v/>
      </c>
      <c r="N3495" s="4"/>
      <c r="O3495" s="78" t="str">
        <f t="shared" si="819"/>
        <v/>
      </c>
      <c r="P3495" s="79" t="str">
        <f t="shared" si="820"/>
        <v/>
      </c>
      <c r="Q3495" s="4"/>
      <c r="R3495" s="90" t="str">
        <f t="shared" si="821"/>
        <v/>
      </c>
      <c r="S3495" s="4"/>
      <c r="Y3495" s="18" t="str">
        <f t="shared" si="822"/>
        <v/>
      </c>
      <c r="AA3495" s="18" t="str">
        <f t="shared" si="813"/>
        <v/>
      </c>
      <c r="AB3495" s="18" t="str">
        <f t="shared" si="814"/>
        <v/>
      </c>
      <c r="AC3495" s="18" t="str">
        <f t="shared" si="823"/>
        <v/>
      </c>
      <c r="AD3495" s="18" t="str">
        <f t="shared" si="823"/>
        <v/>
      </c>
      <c r="AE3495" s="18" t="str">
        <f t="shared" si="824"/>
        <v/>
      </c>
      <c r="AG3495" s="95" t="str">
        <f>IF($C3495="", "", IF(IFERROR(INDEX(Ingredients!C$11:C$310, MATCH($C3495, Ingredients!$B$11:$B$310, 0)), "")="", "", IFERROR(INDEX(Ingredients!C$11:C$310, MATCH($C3495, Ingredients!$B$11:$B$310, 0)), "")))</f>
        <v/>
      </c>
      <c r="AH3495" s="105" t="str">
        <f>IF($C3495="", "", IF(IFERROR(INDEX(Ingredients!D$11:D$310, MATCH($C3495, Ingredients!$B$11:$B$310, 0)), "")="", "", IFERROR(INDEX(Ingredients!D$11:D$310, MATCH($C3495, Ingredients!$B$11:$B$310, 0)), "")))</f>
        <v/>
      </c>
      <c r="AI3495" s="106" t="str">
        <f>IF($C3495="", "", IF(IFERROR(INDEX(Ingredients!E$11:E$310, MATCH($C3495, Ingredients!$B$11:$B$310, 0)), "")="", "", IFERROR(INDEX(Ingredients!E$11:E$310, MATCH($C3495, Ingredients!$B$11:$B$310, 0)), "")))</f>
        <v/>
      </c>
      <c r="AJ3495" s="108" t="str">
        <f>IF($C3495="", "", IF(IFERROR(INDEX(Ingredients!F$11:F$310, MATCH($C3495, Ingredients!$B$11:$B$310, 0)), "")="", "", IFERROR(INDEX(Ingredients!F$11:F$310, MATCH($C3495, Ingredients!$B$11:$B$310, 0)), "")))</f>
        <v/>
      </c>
      <c r="AK3495" s="106" t="str">
        <f>IF($C3495="", "", IF(IFERROR(INDEX(Ingredients!G$11:G$310, MATCH($C3495, Ingredients!$B$11:$B$310, 0)), "")="", "", IFERROR(INDEX(Ingredients!G$11:G$310, MATCH($C3495, Ingredients!$B$11:$B$310, 0)), "")))</f>
        <v/>
      </c>
      <c r="AL3495" s="79" t="str">
        <f>IF($C3495="", "", IF(IFERROR(INDEX(Ingredients!H$11:H$310, MATCH($C3495, Ingredients!$B$11:$B$310, 0)), "")="", "", IFERROR(INDEX(Ingredients!H$11:H$310, MATCH($C3495, Ingredients!$B$11:$B$310, 0)), "")))</f>
        <v/>
      </c>
      <c r="AN3495" s="83" t="str">
        <f t="shared" si="815"/>
        <v/>
      </c>
      <c r="AP3495" s="114" t="str">
        <f t="shared" si="825"/>
        <v/>
      </c>
      <c r="AR3495" s="117" t="str">
        <f>IF($C3495="", "", IF(IFERROR(INDEX(Ingredients!$AI$11:$AI$310, MATCH($C3495, Ingredients!$B$11:$B$310, 0)), "")="", "", IFERROR(INDEX(Ingredients!$AI$11:$AI$310, MATCH($C3495, Ingredients!$B$11:$B$310, 0)), "")))</f>
        <v/>
      </c>
      <c r="AT3495" s="120" t="str">
        <f t="shared" si="826"/>
        <v/>
      </c>
      <c r="AV3495" s="90" t="str">
        <f t="shared" si="816"/>
        <v/>
      </c>
      <c r="AX3495" s="90" t="str">
        <f>IF($AV3495="", "", COUNTIF($AV$11:$AV$5010, "&lt;"&amp;$AV3495)+1+COUNTIF($AV$11:$AV3495, $AV3495)-1)</f>
        <v/>
      </c>
      <c r="AZ3495" s="111" t="str">
        <f>IF($B3495="", "", SUMIF('Shopping List'!$AV$11:$AV$25, $B3495, 'Shopping List'!$BN$11:$BN$25))</f>
        <v/>
      </c>
      <c r="BB3495" s="117" t="str">
        <f t="shared" si="827"/>
        <v/>
      </c>
    </row>
    <row r="3496" spans="1:54" x14ac:dyDescent="0.25">
      <c r="A3496" s="4"/>
      <c r="B3496" s="37"/>
      <c r="C3496" s="124"/>
      <c r="D3496" s="39"/>
      <c r="E3496" s="125"/>
      <c r="F3496" s="48"/>
      <c r="G3496" s="4"/>
      <c r="H3496" s="4"/>
      <c r="I3496" s="95" t="str">
        <f>IF($C3496="", "", IF(IFERROR(INDEX(Ingredients!$C$11:$C$310, MATCH($C3496, Ingredients!$B$11:$B$310, 0)), "")="", "", IFERROR(INDEX(Ingredients!$C$11:$C$310, MATCH($C3496, Ingredients!$B$11:$B$310, 0)), "")))</f>
        <v/>
      </c>
      <c r="J3496" s="73" t="str">
        <f>IF($B3496="", "", IF(IFERROR(INDEX(Meals!$C$11:$C$260, MATCH($B3496, Meals!$B$11:$B$260, 0)), "")="", "", IFERROR(INDEX(Meals!$C$11:$C$260, MATCH($B3496, Meals!$B$11:$B$260, 0)), "")))</f>
        <v/>
      </c>
      <c r="K3496" s="4"/>
      <c r="L3496" s="72" t="str">
        <f t="shared" si="817"/>
        <v/>
      </c>
      <c r="M3496" s="73" t="str">
        <f t="shared" si="818"/>
        <v/>
      </c>
      <c r="N3496" s="4"/>
      <c r="O3496" s="78" t="str">
        <f t="shared" si="819"/>
        <v/>
      </c>
      <c r="P3496" s="79" t="str">
        <f t="shared" si="820"/>
        <v/>
      </c>
      <c r="Q3496" s="4"/>
      <c r="R3496" s="90" t="str">
        <f t="shared" si="821"/>
        <v/>
      </c>
      <c r="S3496" s="4"/>
      <c r="Y3496" s="18" t="str">
        <f t="shared" si="822"/>
        <v/>
      </c>
      <c r="AA3496" s="18" t="str">
        <f t="shared" si="813"/>
        <v/>
      </c>
      <c r="AB3496" s="18" t="str">
        <f t="shared" si="814"/>
        <v/>
      </c>
      <c r="AC3496" s="18" t="str">
        <f t="shared" si="823"/>
        <v/>
      </c>
      <c r="AD3496" s="18" t="str">
        <f t="shared" si="823"/>
        <v/>
      </c>
      <c r="AE3496" s="18" t="str">
        <f t="shared" si="824"/>
        <v/>
      </c>
      <c r="AG3496" s="95" t="str">
        <f>IF($C3496="", "", IF(IFERROR(INDEX(Ingredients!C$11:C$310, MATCH($C3496, Ingredients!$B$11:$B$310, 0)), "")="", "", IFERROR(INDEX(Ingredients!C$11:C$310, MATCH($C3496, Ingredients!$B$11:$B$310, 0)), "")))</f>
        <v/>
      </c>
      <c r="AH3496" s="105" t="str">
        <f>IF($C3496="", "", IF(IFERROR(INDEX(Ingredients!D$11:D$310, MATCH($C3496, Ingredients!$B$11:$B$310, 0)), "")="", "", IFERROR(INDEX(Ingredients!D$11:D$310, MATCH($C3496, Ingredients!$B$11:$B$310, 0)), "")))</f>
        <v/>
      </c>
      <c r="AI3496" s="106" t="str">
        <f>IF($C3496="", "", IF(IFERROR(INDEX(Ingredients!E$11:E$310, MATCH($C3496, Ingredients!$B$11:$B$310, 0)), "")="", "", IFERROR(INDEX(Ingredients!E$11:E$310, MATCH($C3496, Ingredients!$B$11:$B$310, 0)), "")))</f>
        <v/>
      </c>
      <c r="AJ3496" s="108" t="str">
        <f>IF($C3496="", "", IF(IFERROR(INDEX(Ingredients!F$11:F$310, MATCH($C3496, Ingredients!$B$11:$B$310, 0)), "")="", "", IFERROR(INDEX(Ingredients!F$11:F$310, MATCH($C3496, Ingredients!$B$11:$B$310, 0)), "")))</f>
        <v/>
      </c>
      <c r="AK3496" s="106" t="str">
        <f>IF($C3496="", "", IF(IFERROR(INDEX(Ingredients!G$11:G$310, MATCH($C3496, Ingredients!$B$11:$B$310, 0)), "")="", "", IFERROR(INDEX(Ingredients!G$11:G$310, MATCH($C3496, Ingredients!$B$11:$B$310, 0)), "")))</f>
        <v/>
      </c>
      <c r="AL3496" s="79" t="str">
        <f>IF($C3496="", "", IF(IFERROR(INDEX(Ingredients!H$11:H$310, MATCH($C3496, Ingredients!$B$11:$B$310, 0)), "")="", "", IFERROR(INDEX(Ingredients!H$11:H$310, MATCH($C3496, Ingredients!$B$11:$B$310, 0)), "")))</f>
        <v/>
      </c>
      <c r="AN3496" s="83" t="str">
        <f t="shared" si="815"/>
        <v/>
      </c>
      <c r="AP3496" s="114" t="str">
        <f t="shared" si="825"/>
        <v/>
      </c>
      <c r="AR3496" s="117" t="str">
        <f>IF($C3496="", "", IF(IFERROR(INDEX(Ingredients!$AI$11:$AI$310, MATCH($C3496, Ingredients!$B$11:$B$310, 0)), "")="", "", IFERROR(INDEX(Ingredients!$AI$11:$AI$310, MATCH($C3496, Ingredients!$B$11:$B$310, 0)), "")))</f>
        <v/>
      </c>
      <c r="AT3496" s="120" t="str">
        <f t="shared" si="826"/>
        <v/>
      </c>
      <c r="AV3496" s="90" t="str">
        <f t="shared" si="816"/>
        <v/>
      </c>
      <c r="AX3496" s="90" t="str">
        <f>IF($AV3496="", "", COUNTIF($AV$11:$AV$5010, "&lt;"&amp;$AV3496)+1+COUNTIF($AV$11:$AV3496, $AV3496)-1)</f>
        <v/>
      </c>
      <c r="AZ3496" s="111" t="str">
        <f>IF($B3496="", "", SUMIF('Shopping List'!$AV$11:$AV$25, $B3496, 'Shopping List'!$BN$11:$BN$25))</f>
        <v/>
      </c>
      <c r="BB3496" s="117" t="str">
        <f t="shared" si="827"/>
        <v/>
      </c>
    </row>
    <row r="3497" spans="1:54" x14ac:dyDescent="0.25">
      <c r="A3497" s="4"/>
      <c r="B3497" s="37"/>
      <c r="C3497" s="124"/>
      <c r="D3497" s="39"/>
      <c r="E3497" s="125"/>
      <c r="F3497" s="48"/>
      <c r="G3497" s="4"/>
      <c r="H3497" s="4"/>
      <c r="I3497" s="95" t="str">
        <f>IF($C3497="", "", IF(IFERROR(INDEX(Ingredients!$C$11:$C$310, MATCH($C3497, Ingredients!$B$11:$B$310, 0)), "")="", "", IFERROR(INDEX(Ingredients!$C$11:$C$310, MATCH($C3497, Ingredients!$B$11:$B$310, 0)), "")))</f>
        <v/>
      </c>
      <c r="J3497" s="73" t="str">
        <f>IF($B3497="", "", IF(IFERROR(INDEX(Meals!$C$11:$C$260, MATCH($B3497, Meals!$B$11:$B$260, 0)), "")="", "", IFERROR(INDEX(Meals!$C$11:$C$260, MATCH($B3497, Meals!$B$11:$B$260, 0)), "")))</f>
        <v/>
      </c>
      <c r="K3497" s="4"/>
      <c r="L3497" s="72" t="str">
        <f t="shared" si="817"/>
        <v/>
      </c>
      <c r="M3497" s="73" t="str">
        <f t="shared" si="818"/>
        <v/>
      </c>
      <c r="N3497" s="4"/>
      <c r="O3497" s="78" t="str">
        <f t="shared" si="819"/>
        <v/>
      </c>
      <c r="P3497" s="79" t="str">
        <f t="shared" si="820"/>
        <v/>
      </c>
      <c r="Q3497" s="4"/>
      <c r="R3497" s="90" t="str">
        <f t="shared" si="821"/>
        <v/>
      </c>
      <c r="S3497" s="4"/>
      <c r="Y3497" s="18" t="str">
        <f t="shared" si="822"/>
        <v/>
      </c>
      <c r="AA3497" s="18" t="str">
        <f t="shared" si="813"/>
        <v/>
      </c>
      <c r="AB3497" s="18" t="str">
        <f t="shared" si="814"/>
        <v/>
      </c>
      <c r="AC3497" s="18" t="str">
        <f t="shared" si="823"/>
        <v/>
      </c>
      <c r="AD3497" s="18" t="str">
        <f t="shared" si="823"/>
        <v/>
      </c>
      <c r="AE3497" s="18" t="str">
        <f t="shared" si="824"/>
        <v/>
      </c>
      <c r="AG3497" s="95" t="str">
        <f>IF($C3497="", "", IF(IFERROR(INDEX(Ingredients!C$11:C$310, MATCH($C3497, Ingredients!$B$11:$B$310, 0)), "")="", "", IFERROR(INDEX(Ingredients!C$11:C$310, MATCH($C3497, Ingredients!$B$11:$B$310, 0)), "")))</f>
        <v/>
      </c>
      <c r="AH3497" s="105" t="str">
        <f>IF($C3497="", "", IF(IFERROR(INDEX(Ingredients!D$11:D$310, MATCH($C3497, Ingredients!$B$11:$B$310, 0)), "")="", "", IFERROR(INDEX(Ingredients!D$11:D$310, MATCH($C3497, Ingredients!$B$11:$B$310, 0)), "")))</f>
        <v/>
      </c>
      <c r="AI3497" s="106" t="str">
        <f>IF($C3497="", "", IF(IFERROR(INDEX(Ingredients!E$11:E$310, MATCH($C3497, Ingredients!$B$11:$B$310, 0)), "")="", "", IFERROR(INDEX(Ingredients!E$11:E$310, MATCH($C3497, Ingredients!$B$11:$B$310, 0)), "")))</f>
        <v/>
      </c>
      <c r="AJ3497" s="108" t="str">
        <f>IF($C3497="", "", IF(IFERROR(INDEX(Ingredients!F$11:F$310, MATCH($C3497, Ingredients!$B$11:$B$310, 0)), "")="", "", IFERROR(INDEX(Ingredients!F$11:F$310, MATCH($C3497, Ingredients!$B$11:$B$310, 0)), "")))</f>
        <v/>
      </c>
      <c r="AK3497" s="106" t="str">
        <f>IF($C3497="", "", IF(IFERROR(INDEX(Ingredients!G$11:G$310, MATCH($C3497, Ingredients!$B$11:$B$310, 0)), "")="", "", IFERROR(INDEX(Ingredients!G$11:G$310, MATCH($C3497, Ingredients!$B$11:$B$310, 0)), "")))</f>
        <v/>
      </c>
      <c r="AL3497" s="79" t="str">
        <f>IF($C3497="", "", IF(IFERROR(INDEX(Ingredients!H$11:H$310, MATCH($C3497, Ingredients!$B$11:$B$310, 0)), "")="", "", IFERROR(INDEX(Ingredients!H$11:H$310, MATCH($C3497, Ingredients!$B$11:$B$310, 0)), "")))</f>
        <v/>
      </c>
      <c r="AN3497" s="83" t="str">
        <f t="shared" si="815"/>
        <v/>
      </c>
      <c r="AP3497" s="114" t="str">
        <f t="shared" si="825"/>
        <v/>
      </c>
      <c r="AR3497" s="117" t="str">
        <f>IF($C3497="", "", IF(IFERROR(INDEX(Ingredients!$AI$11:$AI$310, MATCH($C3497, Ingredients!$B$11:$B$310, 0)), "")="", "", IFERROR(INDEX(Ingredients!$AI$11:$AI$310, MATCH($C3497, Ingredients!$B$11:$B$310, 0)), "")))</f>
        <v/>
      </c>
      <c r="AT3497" s="120" t="str">
        <f t="shared" si="826"/>
        <v/>
      </c>
      <c r="AV3497" s="90" t="str">
        <f t="shared" si="816"/>
        <v/>
      </c>
      <c r="AX3497" s="90" t="str">
        <f>IF($AV3497="", "", COUNTIF($AV$11:$AV$5010, "&lt;"&amp;$AV3497)+1+COUNTIF($AV$11:$AV3497, $AV3497)-1)</f>
        <v/>
      </c>
      <c r="AZ3497" s="111" t="str">
        <f>IF($B3497="", "", SUMIF('Shopping List'!$AV$11:$AV$25, $B3497, 'Shopping List'!$BN$11:$BN$25))</f>
        <v/>
      </c>
      <c r="BB3497" s="117" t="str">
        <f t="shared" si="827"/>
        <v/>
      </c>
    </row>
    <row r="3498" spans="1:54" x14ac:dyDescent="0.25">
      <c r="A3498" s="4"/>
      <c r="B3498" s="37"/>
      <c r="C3498" s="124"/>
      <c r="D3498" s="39"/>
      <c r="E3498" s="125"/>
      <c r="F3498" s="48"/>
      <c r="G3498" s="4"/>
      <c r="H3498" s="4"/>
      <c r="I3498" s="95" t="str">
        <f>IF($C3498="", "", IF(IFERROR(INDEX(Ingredients!$C$11:$C$310, MATCH($C3498, Ingredients!$B$11:$B$310, 0)), "")="", "", IFERROR(INDEX(Ingredients!$C$11:$C$310, MATCH($C3498, Ingredients!$B$11:$B$310, 0)), "")))</f>
        <v/>
      </c>
      <c r="J3498" s="73" t="str">
        <f>IF($B3498="", "", IF(IFERROR(INDEX(Meals!$C$11:$C$260, MATCH($B3498, Meals!$B$11:$B$260, 0)), "")="", "", IFERROR(INDEX(Meals!$C$11:$C$260, MATCH($B3498, Meals!$B$11:$B$260, 0)), "")))</f>
        <v/>
      </c>
      <c r="K3498" s="4"/>
      <c r="L3498" s="72" t="str">
        <f t="shared" si="817"/>
        <v/>
      </c>
      <c r="M3498" s="73" t="str">
        <f t="shared" si="818"/>
        <v/>
      </c>
      <c r="N3498" s="4"/>
      <c r="O3498" s="78" t="str">
        <f t="shared" si="819"/>
        <v/>
      </c>
      <c r="P3498" s="79" t="str">
        <f t="shared" si="820"/>
        <v/>
      </c>
      <c r="Q3498" s="4"/>
      <c r="R3498" s="90" t="str">
        <f t="shared" si="821"/>
        <v/>
      </c>
      <c r="S3498" s="4"/>
      <c r="Y3498" s="18" t="str">
        <f t="shared" si="822"/>
        <v/>
      </c>
      <c r="AA3498" s="18" t="str">
        <f t="shared" si="813"/>
        <v/>
      </c>
      <c r="AB3498" s="18" t="str">
        <f t="shared" si="814"/>
        <v/>
      </c>
      <c r="AC3498" s="18" t="str">
        <f t="shared" si="823"/>
        <v/>
      </c>
      <c r="AD3498" s="18" t="str">
        <f t="shared" si="823"/>
        <v/>
      </c>
      <c r="AE3498" s="18" t="str">
        <f t="shared" si="824"/>
        <v/>
      </c>
      <c r="AG3498" s="95" t="str">
        <f>IF($C3498="", "", IF(IFERROR(INDEX(Ingredients!C$11:C$310, MATCH($C3498, Ingredients!$B$11:$B$310, 0)), "")="", "", IFERROR(INDEX(Ingredients!C$11:C$310, MATCH($C3498, Ingredients!$B$11:$B$310, 0)), "")))</f>
        <v/>
      </c>
      <c r="AH3498" s="105" t="str">
        <f>IF($C3498="", "", IF(IFERROR(INDEX(Ingredients!D$11:D$310, MATCH($C3498, Ingredients!$B$11:$B$310, 0)), "")="", "", IFERROR(INDEX(Ingredients!D$11:D$310, MATCH($C3498, Ingredients!$B$11:$B$310, 0)), "")))</f>
        <v/>
      </c>
      <c r="AI3498" s="106" t="str">
        <f>IF($C3498="", "", IF(IFERROR(INDEX(Ingredients!E$11:E$310, MATCH($C3498, Ingredients!$B$11:$B$310, 0)), "")="", "", IFERROR(INDEX(Ingredients!E$11:E$310, MATCH($C3498, Ingredients!$B$11:$B$310, 0)), "")))</f>
        <v/>
      </c>
      <c r="AJ3498" s="108" t="str">
        <f>IF($C3498="", "", IF(IFERROR(INDEX(Ingredients!F$11:F$310, MATCH($C3498, Ingredients!$B$11:$B$310, 0)), "")="", "", IFERROR(INDEX(Ingredients!F$11:F$310, MATCH($C3498, Ingredients!$B$11:$B$310, 0)), "")))</f>
        <v/>
      </c>
      <c r="AK3498" s="106" t="str">
        <f>IF($C3498="", "", IF(IFERROR(INDEX(Ingredients!G$11:G$310, MATCH($C3498, Ingredients!$B$11:$B$310, 0)), "")="", "", IFERROR(INDEX(Ingredients!G$11:G$310, MATCH($C3498, Ingredients!$B$11:$B$310, 0)), "")))</f>
        <v/>
      </c>
      <c r="AL3498" s="79" t="str">
        <f>IF($C3498="", "", IF(IFERROR(INDEX(Ingredients!H$11:H$310, MATCH($C3498, Ingredients!$B$11:$B$310, 0)), "")="", "", IFERROR(INDEX(Ingredients!H$11:H$310, MATCH($C3498, Ingredients!$B$11:$B$310, 0)), "")))</f>
        <v/>
      </c>
      <c r="AN3498" s="83" t="str">
        <f t="shared" si="815"/>
        <v/>
      </c>
      <c r="AP3498" s="114" t="str">
        <f t="shared" si="825"/>
        <v/>
      </c>
      <c r="AR3498" s="117" t="str">
        <f>IF($C3498="", "", IF(IFERROR(INDEX(Ingredients!$AI$11:$AI$310, MATCH($C3498, Ingredients!$B$11:$B$310, 0)), "")="", "", IFERROR(INDEX(Ingredients!$AI$11:$AI$310, MATCH($C3498, Ingredients!$B$11:$B$310, 0)), "")))</f>
        <v/>
      </c>
      <c r="AT3498" s="120" t="str">
        <f t="shared" si="826"/>
        <v/>
      </c>
      <c r="AV3498" s="90" t="str">
        <f t="shared" si="816"/>
        <v/>
      </c>
      <c r="AX3498" s="90" t="str">
        <f>IF($AV3498="", "", COUNTIF($AV$11:$AV$5010, "&lt;"&amp;$AV3498)+1+COUNTIF($AV$11:$AV3498, $AV3498)-1)</f>
        <v/>
      </c>
      <c r="AZ3498" s="111" t="str">
        <f>IF($B3498="", "", SUMIF('Shopping List'!$AV$11:$AV$25, $B3498, 'Shopping List'!$BN$11:$BN$25))</f>
        <v/>
      </c>
      <c r="BB3498" s="117" t="str">
        <f t="shared" si="827"/>
        <v/>
      </c>
    </row>
    <row r="3499" spans="1:54" x14ac:dyDescent="0.25">
      <c r="A3499" s="4"/>
      <c r="B3499" s="37"/>
      <c r="C3499" s="124"/>
      <c r="D3499" s="39"/>
      <c r="E3499" s="125"/>
      <c r="F3499" s="48"/>
      <c r="G3499" s="4"/>
      <c r="H3499" s="4"/>
      <c r="I3499" s="95" t="str">
        <f>IF($C3499="", "", IF(IFERROR(INDEX(Ingredients!$C$11:$C$310, MATCH($C3499, Ingredients!$B$11:$B$310, 0)), "")="", "", IFERROR(INDEX(Ingredients!$C$11:$C$310, MATCH($C3499, Ingredients!$B$11:$B$310, 0)), "")))</f>
        <v/>
      </c>
      <c r="J3499" s="73" t="str">
        <f>IF($B3499="", "", IF(IFERROR(INDEX(Meals!$C$11:$C$260, MATCH($B3499, Meals!$B$11:$B$260, 0)), "")="", "", IFERROR(INDEX(Meals!$C$11:$C$260, MATCH($B3499, Meals!$B$11:$B$260, 0)), "")))</f>
        <v/>
      </c>
      <c r="K3499" s="4"/>
      <c r="L3499" s="72" t="str">
        <f t="shared" si="817"/>
        <v/>
      </c>
      <c r="M3499" s="73" t="str">
        <f t="shared" si="818"/>
        <v/>
      </c>
      <c r="N3499" s="4"/>
      <c r="O3499" s="78" t="str">
        <f t="shared" si="819"/>
        <v/>
      </c>
      <c r="P3499" s="79" t="str">
        <f t="shared" si="820"/>
        <v/>
      </c>
      <c r="Q3499" s="4"/>
      <c r="R3499" s="90" t="str">
        <f t="shared" si="821"/>
        <v/>
      </c>
      <c r="S3499" s="4"/>
      <c r="Y3499" s="18" t="str">
        <f t="shared" si="822"/>
        <v/>
      </c>
      <c r="AA3499" s="18" t="str">
        <f t="shared" si="813"/>
        <v/>
      </c>
      <c r="AB3499" s="18" t="str">
        <f t="shared" si="814"/>
        <v/>
      </c>
      <c r="AC3499" s="18" t="str">
        <f t="shared" si="823"/>
        <v/>
      </c>
      <c r="AD3499" s="18" t="str">
        <f t="shared" si="823"/>
        <v/>
      </c>
      <c r="AE3499" s="18" t="str">
        <f t="shared" si="824"/>
        <v/>
      </c>
      <c r="AG3499" s="95" t="str">
        <f>IF($C3499="", "", IF(IFERROR(INDEX(Ingredients!C$11:C$310, MATCH($C3499, Ingredients!$B$11:$B$310, 0)), "")="", "", IFERROR(INDEX(Ingredients!C$11:C$310, MATCH($C3499, Ingredients!$B$11:$B$310, 0)), "")))</f>
        <v/>
      </c>
      <c r="AH3499" s="105" t="str">
        <f>IF($C3499="", "", IF(IFERROR(INDEX(Ingredients!D$11:D$310, MATCH($C3499, Ingredients!$B$11:$B$310, 0)), "")="", "", IFERROR(INDEX(Ingredients!D$11:D$310, MATCH($C3499, Ingredients!$B$11:$B$310, 0)), "")))</f>
        <v/>
      </c>
      <c r="AI3499" s="106" t="str">
        <f>IF($C3499="", "", IF(IFERROR(INDEX(Ingredients!E$11:E$310, MATCH($C3499, Ingredients!$B$11:$B$310, 0)), "")="", "", IFERROR(INDEX(Ingredients!E$11:E$310, MATCH($C3499, Ingredients!$B$11:$B$310, 0)), "")))</f>
        <v/>
      </c>
      <c r="AJ3499" s="108" t="str">
        <f>IF($C3499="", "", IF(IFERROR(INDEX(Ingredients!F$11:F$310, MATCH($C3499, Ingredients!$B$11:$B$310, 0)), "")="", "", IFERROR(INDEX(Ingredients!F$11:F$310, MATCH($C3499, Ingredients!$B$11:$B$310, 0)), "")))</f>
        <v/>
      </c>
      <c r="AK3499" s="106" t="str">
        <f>IF($C3499="", "", IF(IFERROR(INDEX(Ingredients!G$11:G$310, MATCH($C3499, Ingredients!$B$11:$B$310, 0)), "")="", "", IFERROR(INDEX(Ingredients!G$11:G$310, MATCH($C3499, Ingredients!$B$11:$B$310, 0)), "")))</f>
        <v/>
      </c>
      <c r="AL3499" s="79" t="str">
        <f>IF($C3499="", "", IF(IFERROR(INDEX(Ingredients!H$11:H$310, MATCH($C3499, Ingredients!$B$11:$B$310, 0)), "")="", "", IFERROR(INDEX(Ingredients!H$11:H$310, MATCH($C3499, Ingredients!$B$11:$B$310, 0)), "")))</f>
        <v/>
      </c>
      <c r="AN3499" s="83" t="str">
        <f t="shared" si="815"/>
        <v/>
      </c>
      <c r="AP3499" s="114" t="str">
        <f t="shared" si="825"/>
        <v/>
      </c>
      <c r="AR3499" s="117" t="str">
        <f>IF($C3499="", "", IF(IFERROR(INDEX(Ingredients!$AI$11:$AI$310, MATCH($C3499, Ingredients!$B$11:$B$310, 0)), "")="", "", IFERROR(INDEX(Ingredients!$AI$11:$AI$310, MATCH($C3499, Ingredients!$B$11:$B$310, 0)), "")))</f>
        <v/>
      </c>
      <c r="AT3499" s="120" t="str">
        <f t="shared" si="826"/>
        <v/>
      </c>
      <c r="AV3499" s="90" t="str">
        <f t="shared" si="816"/>
        <v/>
      </c>
      <c r="AX3499" s="90" t="str">
        <f>IF($AV3499="", "", COUNTIF($AV$11:$AV$5010, "&lt;"&amp;$AV3499)+1+COUNTIF($AV$11:$AV3499, $AV3499)-1)</f>
        <v/>
      </c>
      <c r="AZ3499" s="111" t="str">
        <f>IF($B3499="", "", SUMIF('Shopping List'!$AV$11:$AV$25, $B3499, 'Shopping List'!$BN$11:$BN$25))</f>
        <v/>
      </c>
      <c r="BB3499" s="117" t="str">
        <f t="shared" si="827"/>
        <v/>
      </c>
    </row>
    <row r="3500" spans="1:54" x14ac:dyDescent="0.25">
      <c r="A3500" s="4"/>
      <c r="B3500" s="37"/>
      <c r="C3500" s="124"/>
      <c r="D3500" s="39"/>
      <c r="E3500" s="125"/>
      <c r="F3500" s="48"/>
      <c r="G3500" s="4"/>
      <c r="H3500" s="4"/>
      <c r="I3500" s="95" t="str">
        <f>IF($C3500="", "", IF(IFERROR(INDEX(Ingredients!$C$11:$C$310, MATCH($C3500, Ingredients!$B$11:$B$310, 0)), "")="", "", IFERROR(INDEX(Ingredients!$C$11:$C$310, MATCH($C3500, Ingredients!$B$11:$B$310, 0)), "")))</f>
        <v/>
      </c>
      <c r="J3500" s="73" t="str">
        <f>IF($B3500="", "", IF(IFERROR(INDEX(Meals!$C$11:$C$260, MATCH($B3500, Meals!$B$11:$B$260, 0)), "")="", "", IFERROR(INDEX(Meals!$C$11:$C$260, MATCH($B3500, Meals!$B$11:$B$260, 0)), "")))</f>
        <v/>
      </c>
      <c r="K3500" s="4"/>
      <c r="L3500" s="72" t="str">
        <f t="shared" si="817"/>
        <v/>
      </c>
      <c r="M3500" s="73" t="str">
        <f t="shared" si="818"/>
        <v/>
      </c>
      <c r="N3500" s="4"/>
      <c r="O3500" s="78" t="str">
        <f t="shared" si="819"/>
        <v/>
      </c>
      <c r="P3500" s="79" t="str">
        <f t="shared" si="820"/>
        <v/>
      </c>
      <c r="Q3500" s="4"/>
      <c r="R3500" s="90" t="str">
        <f t="shared" si="821"/>
        <v/>
      </c>
      <c r="S3500" s="4"/>
      <c r="Y3500" s="18" t="str">
        <f t="shared" si="822"/>
        <v/>
      </c>
      <c r="AA3500" s="18" t="str">
        <f t="shared" si="813"/>
        <v/>
      </c>
      <c r="AB3500" s="18" t="str">
        <f t="shared" si="814"/>
        <v/>
      </c>
      <c r="AC3500" s="18" t="str">
        <f t="shared" si="823"/>
        <v/>
      </c>
      <c r="AD3500" s="18" t="str">
        <f t="shared" si="823"/>
        <v/>
      </c>
      <c r="AE3500" s="18" t="str">
        <f t="shared" si="824"/>
        <v/>
      </c>
      <c r="AG3500" s="95" t="str">
        <f>IF($C3500="", "", IF(IFERROR(INDEX(Ingredients!C$11:C$310, MATCH($C3500, Ingredients!$B$11:$B$310, 0)), "")="", "", IFERROR(INDEX(Ingredients!C$11:C$310, MATCH($C3500, Ingredients!$B$11:$B$310, 0)), "")))</f>
        <v/>
      </c>
      <c r="AH3500" s="105" t="str">
        <f>IF($C3500="", "", IF(IFERROR(INDEX(Ingredients!D$11:D$310, MATCH($C3500, Ingredients!$B$11:$B$310, 0)), "")="", "", IFERROR(INDEX(Ingredients!D$11:D$310, MATCH($C3500, Ingredients!$B$11:$B$310, 0)), "")))</f>
        <v/>
      </c>
      <c r="AI3500" s="106" t="str">
        <f>IF($C3500="", "", IF(IFERROR(INDEX(Ingredients!E$11:E$310, MATCH($C3500, Ingredients!$B$11:$B$310, 0)), "")="", "", IFERROR(INDEX(Ingredients!E$11:E$310, MATCH($C3500, Ingredients!$B$11:$B$310, 0)), "")))</f>
        <v/>
      </c>
      <c r="AJ3500" s="108" t="str">
        <f>IF($C3500="", "", IF(IFERROR(INDEX(Ingredients!F$11:F$310, MATCH($C3500, Ingredients!$B$11:$B$310, 0)), "")="", "", IFERROR(INDEX(Ingredients!F$11:F$310, MATCH($C3500, Ingredients!$B$11:$B$310, 0)), "")))</f>
        <v/>
      </c>
      <c r="AK3500" s="106" t="str">
        <f>IF($C3500="", "", IF(IFERROR(INDEX(Ingredients!G$11:G$310, MATCH($C3500, Ingredients!$B$11:$B$310, 0)), "")="", "", IFERROR(INDEX(Ingredients!G$11:G$310, MATCH($C3500, Ingredients!$B$11:$B$310, 0)), "")))</f>
        <v/>
      </c>
      <c r="AL3500" s="79" t="str">
        <f>IF($C3500="", "", IF(IFERROR(INDEX(Ingredients!H$11:H$310, MATCH($C3500, Ingredients!$B$11:$B$310, 0)), "")="", "", IFERROR(INDEX(Ingredients!H$11:H$310, MATCH($C3500, Ingredients!$B$11:$B$310, 0)), "")))</f>
        <v/>
      </c>
      <c r="AN3500" s="83" t="str">
        <f t="shared" si="815"/>
        <v/>
      </c>
      <c r="AP3500" s="114" t="str">
        <f t="shared" si="825"/>
        <v/>
      </c>
      <c r="AR3500" s="117" t="str">
        <f>IF($C3500="", "", IF(IFERROR(INDEX(Ingredients!$AI$11:$AI$310, MATCH($C3500, Ingredients!$B$11:$B$310, 0)), "")="", "", IFERROR(INDEX(Ingredients!$AI$11:$AI$310, MATCH($C3500, Ingredients!$B$11:$B$310, 0)), "")))</f>
        <v/>
      </c>
      <c r="AT3500" s="120" t="str">
        <f t="shared" si="826"/>
        <v/>
      </c>
      <c r="AV3500" s="90" t="str">
        <f t="shared" si="816"/>
        <v/>
      </c>
      <c r="AX3500" s="90" t="str">
        <f>IF($AV3500="", "", COUNTIF($AV$11:$AV$5010, "&lt;"&amp;$AV3500)+1+COUNTIF($AV$11:$AV3500, $AV3500)-1)</f>
        <v/>
      </c>
      <c r="AZ3500" s="111" t="str">
        <f>IF($B3500="", "", SUMIF('Shopping List'!$AV$11:$AV$25, $B3500, 'Shopping List'!$BN$11:$BN$25))</f>
        <v/>
      </c>
      <c r="BB3500" s="117" t="str">
        <f t="shared" si="827"/>
        <v/>
      </c>
    </row>
    <row r="3501" spans="1:54" x14ac:dyDescent="0.25">
      <c r="A3501" s="4"/>
      <c r="B3501" s="37"/>
      <c r="C3501" s="124"/>
      <c r="D3501" s="39"/>
      <c r="E3501" s="125"/>
      <c r="F3501" s="48"/>
      <c r="G3501" s="4"/>
      <c r="H3501" s="4"/>
      <c r="I3501" s="95" t="str">
        <f>IF($C3501="", "", IF(IFERROR(INDEX(Ingredients!$C$11:$C$310, MATCH($C3501, Ingredients!$B$11:$B$310, 0)), "")="", "", IFERROR(INDEX(Ingredients!$C$11:$C$310, MATCH($C3501, Ingredients!$B$11:$B$310, 0)), "")))</f>
        <v/>
      </c>
      <c r="J3501" s="73" t="str">
        <f>IF($B3501="", "", IF(IFERROR(INDEX(Meals!$C$11:$C$260, MATCH($B3501, Meals!$B$11:$B$260, 0)), "")="", "", IFERROR(INDEX(Meals!$C$11:$C$260, MATCH($B3501, Meals!$B$11:$B$260, 0)), "")))</f>
        <v/>
      </c>
      <c r="K3501" s="4"/>
      <c r="L3501" s="72" t="str">
        <f t="shared" si="817"/>
        <v/>
      </c>
      <c r="M3501" s="73" t="str">
        <f t="shared" si="818"/>
        <v/>
      </c>
      <c r="N3501" s="4"/>
      <c r="O3501" s="78" t="str">
        <f t="shared" si="819"/>
        <v/>
      </c>
      <c r="P3501" s="79" t="str">
        <f t="shared" si="820"/>
        <v/>
      </c>
      <c r="Q3501" s="4"/>
      <c r="R3501" s="90" t="str">
        <f t="shared" si="821"/>
        <v/>
      </c>
      <c r="S3501" s="4"/>
      <c r="Y3501" s="18" t="str">
        <f t="shared" si="822"/>
        <v/>
      </c>
      <c r="AA3501" s="18" t="str">
        <f t="shared" si="813"/>
        <v/>
      </c>
      <c r="AB3501" s="18" t="str">
        <f t="shared" si="814"/>
        <v/>
      </c>
      <c r="AC3501" s="18" t="str">
        <f t="shared" si="823"/>
        <v/>
      </c>
      <c r="AD3501" s="18" t="str">
        <f t="shared" si="823"/>
        <v/>
      </c>
      <c r="AE3501" s="18" t="str">
        <f t="shared" si="824"/>
        <v/>
      </c>
      <c r="AG3501" s="95" t="str">
        <f>IF($C3501="", "", IF(IFERROR(INDEX(Ingredients!C$11:C$310, MATCH($C3501, Ingredients!$B$11:$B$310, 0)), "")="", "", IFERROR(INDEX(Ingredients!C$11:C$310, MATCH($C3501, Ingredients!$B$11:$B$310, 0)), "")))</f>
        <v/>
      </c>
      <c r="AH3501" s="105" t="str">
        <f>IF($C3501="", "", IF(IFERROR(INDEX(Ingredients!D$11:D$310, MATCH($C3501, Ingredients!$B$11:$B$310, 0)), "")="", "", IFERROR(INDEX(Ingredients!D$11:D$310, MATCH($C3501, Ingredients!$B$11:$B$310, 0)), "")))</f>
        <v/>
      </c>
      <c r="AI3501" s="106" t="str">
        <f>IF($C3501="", "", IF(IFERROR(INDEX(Ingredients!E$11:E$310, MATCH($C3501, Ingredients!$B$11:$B$310, 0)), "")="", "", IFERROR(INDEX(Ingredients!E$11:E$310, MATCH($C3501, Ingredients!$B$11:$B$310, 0)), "")))</f>
        <v/>
      </c>
      <c r="AJ3501" s="108" t="str">
        <f>IF($C3501="", "", IF(IFERROR(INDEX(Ingredients!F$11:F$310, MATCH($C3501, Ingredients!$B$11:$B$310, 0)), "")="", "", IFERROR(INDEX(Ingredients!F$11:F$310, MATCH($C3501, Ingredients!$B$11:$B$310, 0)), "")))</f>
        <v/>
      </c>
      <c r="AK3501" s="106" t="str">
        <f>IF($C3501="", "", IF(IFERROR(INDEX(Ingredients!G$11:G$310, MATCH($C3501, Ingredients!$B$11:$B$310, 0)), "")="", "", IFERROR(INDEX(Ingredients!G$11:G$310, MATCH($C3501, Ingredients!$B$11:$B$310, 0)), "")))</f>
        <v/>
      </c>
      <c r="AL3501" s="79" t="str">
        <f>IF($C3501="", "", IF(IFERROR(INDEX(Ingredients!H$11:H$310, MATCH($C3501, Ingredients!$B$11:$B$310, 0)), "")="", "", IFERROR(INDEX(Ingredients!H$11:H$310, MATCH($C3501, Ingredients!$B$11:$B$310, 0)), "")))</f>
        <v/>
      </c>
      <c r="AN3501" s="83" t="str">
        <f t="shared" si="815"/>
        <v/>
      </c>
      <c r="AP3501" s="114" t="str">
        <f t="shared" si="825"/>
        <v/>
      </c>
      <c r="AR3501" s="117" t="str">
        <f>IF($C3501="", "", IF(IFERROR(INDEX(Ingredients!$AI$11:$AI$310, MATCH($C3501, Ingredients!$B$11:$B$310, 0)), "")="", "", IFERROR(INDEX(Ingredients!$AI$11:$AI$310, MATCH($C3501, Ingredients!$B$11:$B$310, 0)), "")))</f>
        <v/>
      </c>
      <c r="AT3501" s="120" t="str">
        <f t="shared" si="826"/>
        <v/>
      </c>
      <c r="AV3501" s="90" t="str">
        <f t="shared" si="816"/>
        <v/>
      </c>
      <c r="AX3501" s="90" t="str">
        <f>IF($AV3501="", "", COUNTIF($AV$11:$AV$5010, "&lt;"&amp;$AV3501)+1+COUNTIF($AV$11:$AV3501, $AV3501)-1)</f>
        <v/>
      </c>
      <c r="AZ3501" s="111" t="str">
        <f>IF($B3501="", "", SUMIF('Shopping List'!$AV$11:$AV$25, $B3501, 'Shopping List'!$BN$11:$BN$25))</f>
        <v/>
      </c>
      <c r="BB3501" s="117" t="str">
        <f t="shared" si="827"/>
        <v/>
      </c>
    </row>
    <row r="3502" spans="1:54" x14ac:dyDescent="0.25">
      <c r="A3502" s="4"/>
      <c r="B3502" s="37"/>
      <c r="C3502" s="124"/>
      <c r="D3502" s="39"/>
      <c r="E3502" s="125"/>
      <c r="F3502" s="48"/>
      <c r="G3502" s="4"/>
      <c r="H3502" s="4"/>
      <c r="I3502" s="95" t="str">
        <f>IF($C3502="", "", IF(IFERROR(INDEX(Ingredients!$C$11:$C$310, MATCH($C3502, Ingredients!$B$11:$B$310, 0)), "")="", "", IFERROR(INDEX(Ingredients!$C$11:$C$310, MATCH($C3502, Ingredients!$B$11:$B$310, 0)), "")))</f>
        <v/>
      </c>
      <c r="J3502" s="73" t="str">
        <f>IF($B3502="", "", IF(IFERROR(INDEX(Meals!$C$11:$C$260, MATCH($B3502, Meals!$B$11:$B$260, 0)), "")="", "", IFERROR(INDEX(Meals!$C$11:$C$260, MATCH($B3502, Meals!$B$11:$B$260, 0)), "")))</f>
        <v/>
      </c>
      <c r="K3502" s="4"/>
      <c r="L3502" s="72" t="str">
        <f t="shared" si="817"/>
        <v/>
      </c>
      <c r="M3502" s="73" t="str">
        <f t="shared" si="818"/>
        <v/>
      </c>
      <c r="N3502" s="4"/>
      <c r="O3502" s="78" t="str">
        <f t="shared" si="819"/>
        <v/>
      </c>
      <c r="P3502" s="79" t="str">
        <f t="shared" si="820"/>
        <v/>
      </c>
      <c r="Q3502" s="4"/>
      <c r="R3502" s="90" t="str">
        <f t="shared" si="821"/>
        <v/>
      </c>
      <c r="S3502" s="4"/>
      <c r="Y3502" s="18" t="str">
        <f t="shared" si="822"/>
        <v/>
      </c>
      <c r="AA3502" s="18" t="str">
        <f t="shared" si="813"/>
        <v/>
      </c>
      <c r="AB3502" s="18" t="str">
        <f t="shared" si="814"/>
        <v/>
      </c>
      <c r="AC3502" s="18" t="str">
        <f t="shared" si="823"/>
        <v/>
      </c>
      <c r="AD3502" s="18" t="str">
        <f t="shared" si="823"/>
        <v/>
      </c>
      <c r="AE3502" s="18" t="str">
        <f t="shared" si="824"/>
        <v/>
      </c>
      <c r="AG3502" s="95" t="str">
        <f>IF($C3502="", "", IF(IFERROR(INDEX(Ingredients!C$11:C$310, MATCH($C3502, Ingredients!$B$11:$B$310, 0)), "")="", "", IFERROR(INDEX(Ingredients!C$11:C$310, MATCH($C3502, Ingredients!$B$11:$B$310, 0)), "")))</f>
        <v/>
      </c>
      <c r="AH3502" s="105" t="str">
        <f>IF($C3502="", "", IF(IFERROR(INDEX(Ingredients!D$11:D$310, MATCH($C3502, Ingredients!$B$11:$B$310, 0)), "")="", "", IFERROR(INDEX(Ingredients!D$11:D$310, MATCH($C3502, Ingredients!$B$11:$B$310, 0)), "")))</f>
        <v/>
      </c>
      <c r="AI3502" s="106" t="str">
        <f>IF($C3502="", "", IF(IFERROR(INDEX(Ingredients!E$11:E$310, MATCH($C3502, Ingredients!$B$11:$B$310, 0)), "")="", "", IFERROR(INDEX(Ingredients!E$11:E$310, MATCH($C3502, Ingredients!$B$11:$B$310, 0)), "")))</f>
        <v/>
      </c>
      <c r="AJ3502" s="108" t="str">
        <f>IF($C3502="", "", IF(IFERROR(INDEX(Ingredients!F$11:F$310, MATCH($C3502, Ingredients!$B$11:$B$310, 0)), "")="", "", IFERROR(INDEX(Ingredients!F$11:F$310, MATCH($C3502, Ingredients!$B$11:$B$310, 0)), "")))</f>
        <v/>
      </c>
      <c r="AK3502" s="106" t="str">
        <f>IF($C3502="", "", IF(IFERROR(INDEX(Ingredients!G$11:G$310, MATCH($C3502, Ingredients!$B$11:$B$310, 0)), "")="", "", IFERROR(INDEX(Ingredients!G$11:G$310, MATCH($C3502, Ingredients!$B$11:$B$310, 0)), "")))</f>
        <v/>
      </c>
      <c r="AL3502" s="79" t="str">
        <f>IF($C3502="", "", IF(IFERROR(INDEX(Ingredients!H$11:H$310, MATCH($C3502, Ingredients!$B$11:$B$310, 0)), "")="", "", IFERROR(INDEX(Ingredients!H$11:H$310, MATCH($C3502, Ingredients!$B$11:$B$310, 0)), "")))</f>
        <v/>
      </c>
      <c r="AN3502" s="83" t="str">
        <f t="shared" si="815"/>
        <v/>
      </c>
      <c r="AP3502" s="114" t="str">
        <f t="shared" si="825"/>
        <v/>
      </c>
      <c r="AR3502" s="117" t="str">
        <f>IF($C3502="", "", IF(IFERROR(INDEX(Ingredients!$AI$11:$AI$310, MATCH($C3502, Ingredients!$B$11:$B$310, 0)), "")="", "", IFERROR(INDEX(Ingredients!$AI$11:$AI$310, MATCH($C3502, Ingredients!$B$11:$B$310, 0)), "")))</f>
        <v/>
      </c>
      <c r="AT3502" s="120" t="str">
        <f t="shared" si="826"/>
        <v/>
      </c>
      <c r="AV3502" s="90" t="str">
        <f t="shared" si="816"/>
        <v/>
      </c>
      <c r="AX3502" s="90" t="str">
        <f>IF($AV3502="", "", COUNTIF($AV$11:$AV$5010, "&lt;"&amp;$AV3502)+1+COUNTIF($AV$11:$AV3502, $AV3502)-1)</f>
        <v/>
      </c>
      <c r="AZ3502" s="111" t="str">
        <f>IF($B3502="", "", SUMIF('Shopping List'!$AV$11:$AV$25, $B3502, 'Shopping List'!$BN$11:$BN$25))</f>
        <v/>
      </c>
      <c r="BB3502" s="117" t="str">
        <f t="shared" si="827"/>
        <v/>
      </c>
    </row>
    <row r="3503" spans="1:54" x14ac:dyDescent="0.25">
      <c r="A3503" s="4"/>
      <c r="B3503" s="37"/>
      <c r="C3503" s="124"/>
      <c r="D3503" s="39"/>
      <c r="E3503" s="125"/>
      <c r="F3503" s="48"/>
      <c r="G3503" s="4"/>
      <c r="H3503" s="4"/>
      <c r="I3503" s="95" t="str">
        <f>IF($C3503="", "", IF(IFERROR(INDEX(Ingredients!$C$11:$C$310, MATCH($C3503, Ingredients!$B$11:$B$310, 0)), "")="", "", IFERROR(INDEX(Ingredients!$C$11:$C$310, MATCH($C3503, Ingredients!$B$11:$B$310, 0)), "")))</f>
        <v/>
      </c>
      <c r="J3503" s="73" t="str">
        <f>IF($B3503="", "", IF(IFERROR(INDEX(Meals!$C$11:$C$260, MATCH($B3503, Meals!$B$11:$B$260, 0)), "")="", "", IFERROR(INDEX(Meals!$C$11:$C$260, MATCH($B3503, Meals!$B$11:$B$260, 0)), "")))</f>
        <v/>
      </c>
      <c r="K3503" s="4"/>
      <c r="L3503" s="72" t="str">
        <f t="shared" si="817"/>
        <v/>
      </c>
      <c r="M3503" s="73" t="str">
        <f t="shared" si="818"/>
        <v/>
      </c>
      <c r="N3503" s="4"/>
      <c r="O3503" s="78" t="str">
        <f t="shared" si="819"/>
        <v/>
      </c>
      <c r="P3503" s="79" t="str">
        <f t="shared" si="820"/>
        <v/>
      </c>
      <c r="Q3503" s="4"/>
      <c r="R3503" s="90" t="str">
        <f t="shared" si="821"/>
        <v/>
      </c>
      <c r="S3503" s="4"/>
      <c r="Y3503" s="18" t="str">
        <f t="shared" si="822"/>
        <v/>
      </c>
      <c r="AA3503" s="18" t="str">
        <f t="shared" si="813"/>
        <v/>
      </c>
      <c r="AB3503" s="18" t="str">
        <f t="shared" si="814"/>
        <v/>
      </c>
      <c r="AC3503" s="18" t="str">
        <f t="shared" si="823"/>
        <v/>
      </c>
      <c r="AD3503" s="18" t="str">
        <f t="shared" si="823"/>
        <v/>
      </c>
      <c r="AE3503" s="18" t="str">
        <f t="shared" si="824"/>
        <v/>
      </c>
      <c r="AG3503" s="95" t="str">
        <f>IF($C3503="", "", IF(IFERROR(INDEX(Ingredients!C$11:C$310, MATCH($C3503, Ingredients!$B$11:$B$310, 0)), "")="", "", IFERROR(INDEX(Ingredients!C$11:C$310, MATCH($C3503, Ingredients!$B$11:$B$310, 0)), "")))</f>
        <v/>
      </c>
      <c r="AH3503" s="105" t="str">
        <f>IF($C3503="", "", IF(IFERROR(INDEX(Ingredients!D$11:D$310, MATCH($C3503, Ingredients!$B$11:$B$310, 0)), "")="", "", IFERROR(INDEX(Ingredients!D$11:D$310, MATCH($C3503, Ingredients!$B$11:$B$310, 0)), "")))</f>
        <v/>
      </c>
      <c r="AI3503" s="106" t="str">
        <f>IF($C3503="", "", IF(IFERROR(INDEX(Ingredients!E$11:E$310, MATCH($C3503, Ingredients!$B$11:$B$310, 0)), "")="", "", IFERROR(INDEX(Ingredients!E$11:E$310, MATCH($C3503, Ingredients!$B$11:$B$310, 0)), "")))</f>
        <v/>
      </c>
      <c r="AJ3503" s="108" t="str">
        <f>IF($C3503="", "", IF(IFERROR(INDEX(Ingredients!F$11:F$310, MATCH($C3503, Ingredients!$B$11:$B$310, 0)), "")="", "", IFERROR(INDEX(Ingredients!F$11:F$310, MATCH($C3503, Ingredients!$B$11:$B$310, 0)), "")))</f>
        <v/>
      </c>
      <c r="AK3503" s="106" t="str">
        <f>IF($C3503="", "", IF(IFERROR(INDEX(Ingredients!G$11:G$310, MATCH($C3503, Ingredients!$B$11:$B$310, 0)), "")="", "", IFERROR(INDEX(Ingredients!G$11:G$310, MATCH($C3503, Ingredients!$B$11:$B$310, 0)), "")))</f>
        <v/>
      </c>
      <c r="AL3503" s="79" t="str">
        <f>IF($C3503="", "", IF(IFERROR(INDEX(Ingredients!H$11:H$310, MATCH($C3503, Ingredients!$B$11:$B$310, 0)), "")="", "", IFERROR(INDEX(Ingredients!H$11:H$310, MATCH($C3503, Ingredients!$B$11:$B$310, 0)), "")))</f>
        <v/>
      </c>
      <c r="AN3503" s="83" t="str">
        <f t="shared" si="815"/>
        <v/>
      </c>
      <c r="AP3503" s="114" t="str">
        <f t="shared" si="825"/>
        <v/>
      </c>
      <c r="AR3503" s="117" t="str">
        <f>IF($C3503="", "", IF(IFERROR(INDEX(Ingredients!$AI$11:$AI$310, MATCH($C3503, Ingredients!$B$11:$B$310, 0)), "")="", "", IFERROR(INDEX(Ingredients!$AI$11:$AI$310, MATCH($C3503, Ingredients!$B$11:$B$310, 0)), "")))</f>
        <v/>
      </c>
      <c r="AT3503" s="120" t="str">
        <f t="shared" si="826"/>
        <v/>
      </c>
      <c r="AV3503" s="90" t="str">
        <f t="shared" si="816"/>
        <v/>
      </c>
      <c r="AX3503" s="90" t="str">
        <f>IF($AV3503="", "", COUNTIF($AV$11:$AV$5010, "&lt;"&amp;$AV3503)+1+COUNTIF($AV$11:$AV3503, $AV3503)-1)</f>
        <v/>
      </c>
      <c r="AZ3503" s="111" t="str">
        <f>IF($B3503="", "", SUMIF('Shopping List'!$AV$11:$AV$25, $B3503, 'Shopping List'!$BN$11:$BN$25))</f>
        <v/>
      </c>
      <c r="BB3503" s="117" t="str">
        <f t="shared" si="827"/>
        <v/>
      </c>
    </row>
    <row r="3504" spans="1:54" x14ac:dyDescent="0.25">
      <c r="A3504" s="4"/>
      <c r="B3504" s="37"/>
      <c r="C3504" s="124"/>
      <c r="D3504" s="39"/>
      <c r="E3504" s="125"/>
      <c r="F3504" s="48"/>
      <c r="G3504" s="4"/>
      <c r="H3504" s="4"/>
      <c r="I3504" s="95" t="str">
        <f>IF($C3504="", "", IF(IFERROR(INDEX(Ingredients!$C$11:$C$310, MATCH($C3504, Ingredients!$B$11:$B$310, 0)), "")="", "", IFERROR(INDEX(Ingredients!$C$11:$C$310, MATCH($C3504, Ingredients!$B$11:$B$310, 0)), "")))</f>
        <v/>
      </c>
      <c r="J3504" s="73" t="str">
        <f>IF($B3504="", "", IF(IFERROR(INDEX(Meals!$C$11:$C$260, MATCH($B3504, Meals!$B$11:$B$260, 0)), "")="", "", IFERROR(INDEX(Meals!$C$11:$C$260, MATCH($B3504, Meals!$B$11:$B$260, 0)), "")))</f>
        <v/>
      </c>
      <c r="K3504" s="4"/>
      <c r="L3504" s="72" t="str">
        <f t="shared" si="817"/>
        <v/>
      </c>
      <c r="M3504" s="73" t="str">
        <f t="shared" si="818"/>
        <v/>
      </c>
      <c r="N3504" s="4"/>
      <c r="O3504" s="78" t="str">
        <f t="shared" si="819"/>
        <v/>
      </c>
      <c r="P3504" s="79" t="str">
        <f t="shared" si="820"/>
        <v/>
      </c>
      <c r="Q3504" s="4"/>
      <c r="R3504" s="90" t="str">
        <f t="shared" si="821"/>
        <v/>
      </c>
      <c r="S3504" s="4"/>
      <c r="Y3504" s="18" t="str">
        <f t="shared" si="822"/>
        <v/>
      </c>
      <c r="AA3504" s="18" t="str">
        <f t="shared" si="813"/>
        <v/>
      </c>
      <c r="AB3504" s="18" t="str">
        <f t="shared" si="814"/>
        <v/>
      </c>
      <c r="AC3504" s="18" t="str">
        <f t="shared" si="823"/>
        <v/>
      </c>
      <c r="AD3504" s="18" t="str">
        <f t="shared" si="823"/>
        <v/>
      </c>
      <c r="AE3504" s="18" t="str">
        <f t="shared" si="824"/>
        <v/>
      </c>
      <c r="AG3504" s="95" t="str">
        <f>IF($C3504="", "", IF(IFERROR(INDEX(Ingredients!C$11:C$310, MATCH($C3504, Ingredients!$B$11:$B$310, 0)), "")="", "", IFERROR(INDEX(Ingredients!C$11:C$310, MATCH($C3504, Ingredients!$B$11:$B$310, 0)), "")))</f>
        <v/>
      </c>
      <c r="AH3504" s="105" t="str">
        <f>IF($C3504="", "", IF(IFERROR(INDEX(Ingredients!D$11:D$310, MATCH($C3504, Ingredients!$B$11:$B$310, 0)), "")="", "", IFERROR(INDEX(Ingredients!D$11:D$310, MATCH($C3504, Ingredients!$B$11:$B$310, 0)), "")))</f>
        <v/>
      </c>
      <c r="AI3504" s="106" t="str">
        <f>IF($C3504="", "", IF(IFERROR(INDEX(Ingredients!E$11:E$310, MATCH($C3504, Ingredients!$B$11:$B$310, 0)), "")="", "", IFERROR(INDEX(Ingredients!E$11:E$310, MATCH($C3504, Ingredients!$B$11:$B$310, 0)), "")))</f>
        <v/>
      </c>
      <c r="AJ3504" s="108" t="str">
        <f>IF($C3504="", "", IF(IFERROR(INDEX(Ingredients!F$11:F$310, MATCH($C3504, Ingredients!$B$11:$B$310, 0)), "")="", "", IFERROR(INDEX(Ingredients!F$11:F$310, MATCH($C3504, Ingredients!$B$11:$B$310, 0)), "")))</f>
        <v/>
      </c>
      <c r="AK3504" s="106" t="str">
        <f>IF($C3504="", "", IF(IFERROR(INDEX(Ingredients!G$11:G$310, MATCH($C3504, Ingredients!$B$11:$B$310, 0)), "")="", "", IFERROR(INDEX(Ingredients!G$11:G$310, MATCH($C3504, Ingredients!$B$11:$B$310, 0)), "")))</f>
        <v/>
      </c>
      <c r="AL3504" s="79" t="str">
        <f>IF($C3504="", "", IF(IFERROR(INDEX(Ingredients!H$11:H$310, MATCH($C3504, Ingredients!$B$11:$B$310, 0)), "")="", "", IFERROR(INDEX(Ingredients!H$11:H$310, MATCH($C3504, Ingredients!$B$11:$B$310, 0)), "")))</f>
        <v/>
      </c>
      <c r="AN3504" s="83" t="str">
        <f t="shared" si="815"/>
        <v/>
      </c>
      <c r="AP3504" s="114" t="str">
        <f t="shared" si="825"/>
        <v/>
      </c>
      <c r="AR3504" s="117" t="str">
        <f>IF($C3504="", "", IF(IFERROR(INDEX(Ingredients!$AI$11:$AI$310, MATCH($C3504, Ingredients!$B$11:$B$310, 0)), "")="", "", IFERROR(INDEX(Ingredients!$AI$11:$AI$310, MATCH($C3504, Ingredients!$B$11:$B$310, 0)), "")))</f>
        <v/>
      </c>
      <c r="AT3504" s="120" t="str">
        <f t="shared" si="826"/>
        <v/>
      </c>
      <c r="AV3504" s="90" t="str">
        <f t="shared" si="816"/>
        <v/>
      </c>
      <c r="AX3504" s="90" t="str">
        <f>IF($AV3504="", "", COUNTIF($AV$11:$AV$5010, "&lt;"&amp;$AV3504)+1+COUNTIF($AV$11:$AV3504, $AV3504)-1)</f>
        <v/>
      </c>
      <c r="AZ3504" s="111" t="str">
        <f>IF($B3504="", "", SUMIF('Shopping List'!$AV$11:$AV$25, $B3504, 'Shopping List'!$BN$11:$BN$25))</f>
        <v/>
      </c>
      <c r="BB3504" s="117" t="str">
        <f t="shared" si="827"/>
        <v/>
      </c>
    </row>
    <row r="3505" spans="1:54" x14ac:dyDescent="0.25">
      <c r="A3505" s="4"/>
      <c r="B3505" s="37"/>
      <c r="C3505" s="124"/>
      <c r="D3505" s="39"/>
      <c r="E3505" s="125"/>
      <c r="F3505" s="48"/>
      <c r="G3505" s="4"/>
      <c r="H3505" s="4"/>
      <c r="I3505" s="95" t="str">
        <f>IF($C3505="", "", IF(IFERROR(INDEX(Ingredients!$C$11:$C$310, MATCH($C3505, Ingredients!$B$11:$B$310, 0)), "")="", "", IFERROR(INDEX(Ingredients!$C$11:$C$310, MATCH($C3505, Ingredients!$B$11:$B$310, 0)), "")))</f>
        <v/>
      </c>
      <c r="J3505" s="73" t="str">
        <f>IF($B3505="", "", IF(IFERROR(INDEX(Meals!$C$11:$C$260, MATCH($B3505, Meals!$B$11:$B$260, 0)), "")="", "", IFERROR(INDEX(Meals!$C$11:$C$260, MATCH($B3505, Meals!$B$11:$B$260, 0)), "")))</f>
        <v/>
      </c>
      <c r="K3505" s="4"/>
      <c r="L3505" s="72" t="str">
        <f t="shared" si="817"/>
        <v/>
      </c>
      <c r="M3505" s="73" t="str">
        <f t="shared" si="818"/>
        <v/>
      </c>
      <c r="N3505" s="4"/>
      <c r="O3505" s="78" t="str">
        <f t="shared" si="819"/>
        <v/>
      </c>
      <c r="P3505" s="79" t="str">
        <f t="shared" si="820"/>
        <v/>
      </c>
      <c r="Q3505" s="4"/>
      <c r="R3505" s="90" t="str">
        <f t="shared" si="821"/>
        <v/>
      </c>
      <c r="S3505" s="4"/>
      <c r="Y3505" s="18" t="str">
        <f t="shared" si="822"/>
        <v/>
      </c>
      <c r="AA3505" s="18" t="str">
        <f t="shared" si="813"/>
        <v/>
      </c>
      <c r="AB3505" s="18" t="str">
        <f t="shared" si="814"/>
        <v/>
      </c>
      <c r="AC3505" s="18" t="str">
        <f t="shared" si="823"/>
        <v/>
      </c>
      <c r="AD3505" s="18" t="str">
        <f t="shared" si="823"/>
        <v/>
      </c>
      <c r="AE3505" s="18" t="str">
        <f t="shared" si="824"/>
        <v/>
      </c>
      <c r="AG3505" s="95" t="str">
        <f>IF($C3505="", "", IF(IFERROR(INDEX(Ingredients!C$11:C$310, MATCH($C3505, Ingredients!$B$11:$B$310, 0)), "")="", "", IFERROR(INDEX(Ingredients!C$11:C$310, MATCH($C3505, Ingredients!$B$11:$B$310, 0)), "")))</f>
        <v/>
      </c>
      <c r="AH3505" s="105" t="str">
        <f>IF($C3505="", "", IF(IFERROR(INDEX(Ingredients!D$11:D$310, MATCH($C3505, Ingredients!$B$11:$B$310, 0)), "")="", "", IFERROR(INDEX(Ingredients!D$11:D$310, MATCH($C3505, Ingredients!$B$11:$B$310, 0)), "")))</f>
        <v/>
      </c>
      <c r="AI3505" s="106" t="str">
        <f>IF($C3505="", "", IF(IFERROR(INDEX(Ingredients!E$11:E$310, MATCH($C3505, Ingredients!$B$11:$B$310, 0)), "")="", "", IFERROR(INDEX(Ingredients!E$11:E$310, MATCH($C3505, Ingredients!$B$11:$B$310, 0)), "")))</f>
        <v/>
      </c>
      <c r="AJ3505" s="108" t="str">
        <f>IF($C3505="", "", IF(IFERROR(INDEX(Ingredients!F$11:F$310, MATCH($C3505, Ingredients!$B$11:$B$310, 0)), "")="", "", IFERROR(INDEX(Ingredients!F$11:F$310, MATCH($C3505, Ingredients!$B$11:$B$310, 0)), "")))</f>
        <v/>
      </c>
      <c r="AK3505" s="106" t="str">
        <f>IF($C3505="", "", IF(IFERROR(INDEX(Ingredients!G$11:G$310, MATCH($C3505, Ingredients!$B$11:$B$310, 0)), "")="", "", IFERROR(INDEX(Ingredients!G$11:G$310, MATCH($C3505, Ingredients!$B$11:$B$310, 0)), "")))</f>
        <v/>
      </c>
      <c r="AL3505" s="79" t="str">
        <f>IF($C3505="", "", IF(IFERROR(INDEX(Ingredients!H$11:H$310, MATCH($C3505, Ingredients!$B$11:$B$310, 0)), "")="", "", IFERROR(INDEX(Ingredients!H$11:H$310, MATCH($C3505, Ingredients!$B$11:$B$310, 0)), "")))</f>
        <v/>
      </c>
      <c r="AN3505" s="83" t="str">
        <f t="shared" si="815"/>
        <v/>
      </c>
      <c r="AP3505" s="114" t="str">
        <f t="shared" si="825"/>
        <v/>
      </c>
      <c r="AR3505" s="117" t="str">
        <f>IF($C3505="", "", IF(IFERROR(INDEX(Ingredients!$AI$11:$AI$310, MATCH($C3505, Ingredients!$B$11:$B$310, 0)), "")="", "", IFERROR(INDEX(Ingredients!$AI$11:$AI$310, MATCH($C3505, Ingredients!$B$11:$B$310, 0)), "")))</f>
        <v/>
      </c>
      <c r="AT3505" s="120" t="str">
        <f t="shared" si="826"/>
        <v/>
      </c>
      <c r="AV3505" s="90" t="str">
        <f t="shared" si="816"/>
        <v/>
      </c>
      <c r="AX3505" s="90" t="str">
        <f>IF($AV3505="", "", COUNTIF($AV$11:$AV$5010, "&lt;"&amp;$AV3505)+1+COUNTIF($AV$11:$AV3505, $AV3505)-1)</f>
        <v/>
      </c>
      <c r="AZ3505" s="111" t="str">
        <f>IF($B3505="", "", SUMIF('Shopping List'!$AV$11:$AV$25, $B3505, 'Shopping List'!$BN$11:$BN$25))</f>
        <v/>
      </c>
      <c r="BB3505" s="117" t="str">
        <f t="shared" si="827"/>
        <v/>
      </c>
    </row>
    <row r="3506" spans="1:54" x14ac:dyDescent="0.25">
      <c r="A3506" s="4"/>
      <c r="B3506" s="37"/>
      <c r="C3506" s="124"/>
      <c r="D3506" s="39"/>
      <c r="E3506" s="125"/>
      <c r="F3506" s="48"/>
      <c r="G3506" s="4"/>
      <c r="H3506" s="4"/>
      <c r="I3506" s="95" t="str">
        <f>IF($C3506="", "", IF(IFERROR(INDEX(Ingredients!$C$11:$C$310, MATCH($C3506, Ingredients!$B$11:$B$310, 0)), "")="", "", IFERROR(INDEX(Ingredients!$C$11:$C$310, MATCH($C3506, Ingredients!$B$11:$B$310, 0)), "")))</f>
        <v/>
      </c>
      <c r="J3506" s="73" t="str">
        <f>IF($B3506="", "", IF(IFERROR(INDEX(Meals!$C$11:$C$260, MATCH($B3506, Meals!$B$11:$B$260, 0)), "")="", "", IFERROR(INDEX(Meals!$C$11:$C$260, MATCH($B3506, Meals!$B$11:$B$260, 0)), "")))</f>
        <v/>
      </c>
      <c r="K3506" s="4"/>
      <c r="L3506" s="72" t="str">
        <f t="shared" si="817"/>
        <v/>
      </c>
      <c r="M3506" s="73" t="str">
        <f t="shared" si="818"/>
        <v/>
      </c>
      <c r="N3506" s="4"/>
      <c r="O3506" s="78" t="str">
        <f t="shared" si="819"/>
        <v/>
      </c>
      <c r="P3506" s="79" t="str">
        <f t="shared" si="820"/>
        <v/>
      </c>
      <c r="Q3506" s="4"/>
      <c r="R3506" s="90" t="str">
        <f t="shared" si="821"/>
        <v/>
      </c>
      <c r="S3506" s="4"/>
      <c r="Y3506" s="18" t="str">
        <f t="shared" si="822"/>
        <v/>
      </c>
      <c r="AA3506" s="18" t="str">
        <f t="shared" si="813"/>
        <v/>
      </c>
      <c r="AB3506" s="18" t="str">
        <f t="shared" si="814"/>
        <v/>
      </c>
      <c r="AC3506" s="18" t="str">
        <f t="shared" si="823"/>
        <v/>
      </c>
      <c r="AD3506" s="18" t="str">
        <f t="shared" si="823"/>
        <v/>
      </c>
      <c r="AE3506" s="18" t="str">
        <f t="shared" si="824"/>
        <v/>
      </c>
      <c r="AG3506" s="95" t="str">
        <f>IF($C3506="", "", IF(IFERROR(INDEX(Ingredients!C$11:C$310, MATCH($C3506, Ingredients!$B$11:$B$310, 0)), "")="", "", IFERROR(INDEX(Ingredients!C$11:C$310, MATCH($C3506, Ingredients!$B$11:$B$310, 0)), "")))</f>
        <v/>
      </c>
      <c r="AH3506" s="105" t="str">
        <f>IF($C3506="", "", IF(IFERROR(INDEX(Ingredients!D$11:D$310, MATCH($C3506, Ingredients!$B$11:$B$310, 0)), "")="", "", IFERROR(INDEX(Ingredients!D$11:D$310, MATCH($C3506, Ingredients!$B$11:$B$310, 0)), "")))</f>
        <v/>
      </c>
      <c r="AI3506" s="106" t="str">
        <f>IF($C3506="", "", IF(IFERROR(INDEX(Ingredients!E$11:E$310, MATCH($C3506, Ingredients!$B$11:$B$310, 0)), "")="", "", IFERROR(INDEX(Ingredients!E$11:E$310, MATCH($C3506, Ingredients!$B$11:$B$310, 0)), "")))</f>
        <v/>
      </c>
      <c r="AJ3506" s="108" t="str">
        <f>IF($C3506="", "", IF(IFERROR(INDEX(Ingredients!F$11:F$310, MATCH($C3506, Ingredients!$B$11:$B$310, 0)), "")="", "", IFERROR(INDEX(Ingredients!F$11:F$310, MATCH($C3506, Ingredients!$B$11:$B$310, 0)), "")))</f>
        <v/>
      </c>
      <c r="AK3506" s="106" t="str">
        <f>IF($C3506="", "", IF(IFERROR(INDEX(Ingredients!G$11:G$310, MATCH($C3506, Ingredients!$B$11:$B$310, 0)), "")="", "", IFERROR(INDEX(Ingredients!G$11:G$310, MATCH($C3506, Ingredients!$B$11:$B$310, 0)), "")))</f>
        <v/>
      </c>
      <c r="AL3506" s="79" t="str">
        <f>IF($C3506="", "", IF(IFERROR(INDEX(Ingredients!H$11:H$310, MATCH($C3506, Ingredients!$B$11:$B$310, 0)), "")="", "", IFERROR(INDEX(Ingredients!H$11:H$310, MATCH($C3506, Ingredients!$B$11:$B$310, 0)), "")))</f>
        <v/>
      </c>
      <c r="AN3506" s="83" t="str">
        <f t="shared" si="815"/>
        <v/>
      </c>
      <c r="AP3506" s="114" t="str">
        <f t="shared" si="825"/>
        <v/>
      </c>
      <c r="AR3506" s="117" t="str">
        <f>IF($C3506="", "", IF(IFERROR(INDEX(Ingredients!$AI$11:$AI$310, MATCH($C3506, Ingredients!$B$11:$B$310, 0)), "")="", "", IFERROR(INDEX(Ingredients!$AI$11:$AI$310, MATCH($C3506, Ingredients!$B$11:$B$310, 0)), "")))</f>
        <v/>
      </c>
      <c r="AT3506" s="120" t="str">
        <f t="shared" si="826"/>
        <v/>
      </c>
      <c r="AV3506" s="90" t="str">
        <f t="shared" si="816"/>
        <v/>
      </c>
      <c r="AX3506" s="90" t="str">
        <f>IF($AV3506="", "", COUNTIF($AV$11:$AV$5010, "&lt;"&amp;$AV3506)+1+COUNTIF($AV$11:$AV3506, $AV3506)-1)</f>
        <v/>
      </c>
      <c r="AZ3506" s="111" t="str">
        <f>IF($B3506="", "", SUMIF('Shopping List'!$AV$11:$AV$25, $B3506, 'Shopping List'!$BN$11:$BN$25))</f>
        <v/>
      </c>
      <c r="BB3506" s="117" t="str">
        <f t="shared" si="827"/>
        <v/>
      </c>
    </row>
    <row r="3507" spans="1:54" x14ac:dyDescent="0.25">
      <c r="A3507" s="4"/>
      <c r="B3507" s="37"/>
      <c r="C3507" s="124"/>
      <c r="D3507" s="39"/>
      <c r="E3507" s="125"/>
      <c r="F3507" s="48"/>
      <c r="G3507" s="4"/>
      <c r="H3507" s="4"/>
      <c r="I3507" s="95" t="str">
        <f>IF($C3507="", "", IF(IFERROR(INDEX(Ingredients!$C$11:$C$310, MATCH($C3507, Ingredients!$B$11:$B$310, 0)), "")="", "", IFERROR(INDEX(Ingredients!$C$11:$C$310, MATCH($C3507, Ingredients!$B$11:$B$310, 0)), "")))</f>
        <v/>
      </c>
      <c r="J3507" s="73" t="str">
        <f>IF($B3507="", "", IF(IFERROR(INDEX(Meals!$C$11:$C$260, MATCH($B3507, Meals!$B$11:$B$260, 0)), "")="", "", IFERROR(INDEX(Meals!$C$11:$C$260, MATCH($B3507, Meals!$B$11:$B$260, 0)), "")))</f>
        <v/>
      </c>
      <c r="K3507" s="4"/>
      <c r="L3507" s="72" t="str">
        <f t="shared" si="817"/>
        <v/>
      </c>
      <c r="M3507" s="73" t="str">
        <f t="shared" si="818"/>
        <v/>
      </c>
      <c r="N3507" s="4"/>
      <c r="O3507" s="78" t="str">
        <f t="shared" si="819"/>
        <v/>
      </c>
      <c r="P3507" s="79" t="str">
        <f t="shared" si="820"/>
        <v/>
      </c>
      <c r="Q3507" s="4"/>
      <c r="R3507" s="90" t="str">
        <f t="shared" si="821"/>
        <v/>
      </c>
      <c r="S3507" s="4"/>
      <c r="Y3507" s="18" t="str">
        <f t="shared" si="822"/>
        <v/>
      </c>
      <c r="AA3507" s="18" t="str">
        <f t="shared" si="813"/>
        <v/>
      </c>
      <c r="AB3507" s="18" t="str">
        <f t="shared" si="814"/>
        <v/>
      </c>
      <c r="AC3507" s="18" t="str">
        <f t="shared" si="823"/>
        <v/>
      </c>
      <c r="AD3507" s="18" t="str">
        <f t="shared" si="823"/>
        <v/>
      </c>
      <c r="AE3507" s="18" t="str">
        <f t="shared" si="824"/>
        <v/>
      </c>
      <c r="AG3507" s="95" t="str">
        <f>IF($C3507="", "", IF(IFERROR(INDEX(Ingredients!C$11:C$310, MATCH($C3507, Ingredients!$B$11:$B$310, 0)), "")="", "", IFERROR(INDEX(Ingredients!C$11:C$310, MATCH($C3507, Ingredients!$B$11:$B$310, 0)), "")))</f>
        <v/>
      </c>
      <c r="AH3507" s="105" t="str">
        <f>IF($C3507="", "", IF(IFERROR(INDEX(Ingredients!D$11:D$310, MATCH($C3507, Ingredients!$B$11:$B$310, 0)), "")="", "", IFERROR(INDEX(Ingredients!D$11:D$310, MATCH($C3507, Ingredients!$B$11:$B$310, 0)), "")))</f>
        <v/>
      </c>
      <c r="AI3507" s="106" t="str">
        <f>IF($C3507="", "", IF(IFERROR(INDEX(Ingredients!E$11:E$310, MATCH($C3507, Ingredients!$B$11:$B$310, 0)), "")="", "", IFERROR(INDEX(Ingredients!E$11:E$310, MATCH($C3507, Ingredients!$B$11:$B$310, 0)), "")))</f>
        <v/>
      </c>
      <c r="AJ3507" s="108" t="str">
        <f>IF($C3507="", "", IF(IFERROR(INDEX(Ingredients!F$11:F$310, MATCH($C3507, Ingredients!$B$11:$B$310, 0)), "")="", "", IFERROR(INDEX(Ingredients!F$11:F$310, MATCH($C3507, Ingredients!$B$11:$B$310, 0)), "")))</f>
        <v/>
      </c>
      <c r="AK3507" s="106" t="str">
        <f>IF($C3507="", "", IF(IFERROR(INDEX(Ingredients!G$11:G$310, MATCH($C3507, Ingredients!$B$11:$B$310, 0)), "")="", "", IFERROR(INDEX(Ingredients!G$11:G$310, MATCH($C3507, Ingredients!$B$11:$B$310, 0)), "")))</f>
        <v/>
      </c>
      <c r="AL3507" s="79" t="str">
        <f>IF($C3507="", "", IF(IFERROR(INDEX(Ingredients!H$11:H$310, MATCH($C3507, Ingredients!$B$11:$B$310, 0)), "")="", "", IFERROR(INDEX(Ingredients!H$11:H$310, MATCH($C3507, Ingredients!$B$11:$B$310, 0)), "")))</f>
        <v/>
      </c>
      <c r="AN3507" s="83" t="str">
        <f t="shared" si="815"/>
        <v/>
      </c>
      <c r="AP3507" s="114" t="str">
        <f t="shared" si="825"/>
        <v/>
      </c>
      <c r="AR3507" s="117" t="str">
        <f>IF($C3507="", "", IF(IFERROR(INDEX(Ingredients!$AI$11:$AI$310, MATCH($C3507, Ingredients!$B$11:$B$310, 0)), "")="", "", IFERROR(INDEX(Ingredients!$AI$11:$AI$310, MATCH($C3507, Ingredients!$B$11:$B$310, 0)), "")))</f>
        <v/>
      </c>
      <c r="AT3507" s="120" t="str">
        <f t="shared" si="826"/>
        <v/>
      </c>
      <c r="AV3507" s="90" t="str">
        <f t="shared" si="816"/>
        <v/>
      </c>
      <c r="AX3507" s="90" t="str">
        <f>IF($AV3507="", "", COUNTIF($AV$11:$AV$5010, "&lt;"&amp;$AV3507)+1+COUNTIF($AV$11:$AV3507, $AV3507)-1)</f>
        <v/>
      </c>
      <c r="AZ3507" s="111" t="str">
        <f>IF($B3507="", "", SUMIF('Shopping List'!$AV$11:$AV$25, $B3507, 'Shopping List'!$BN$11:$BN$25))</f>
        <v/>
      </c>
      <c r="BB3507" s="117" t="str">
        <f t="shared" si="827"/>
        <v/>
      </c>
    </row>
    <row r="3508" spans="1:54" x14ac:dyDescent="0.25">
      <c r="A3508" s="4"/>
      <c r="B3508" s="37"/>
      <c r="C3508" s="124"/>
      <c r="D3508" s="39"/>
      <c r="E3508" s="125"/>
      <c r="F3508" s="48"/>
      <c r="G3508" s="4"/>
      <c r="H3508" s="4"/>
      <c r="I3508" s="95" t="str">
        <f>IF($C3508="", "", IF(IFERROR(INDEX(Ingredients!$C$11:$C$310, MATCH($C3508, Ingredients!$B$11:$B$310, 0)), "")="", "", IFERROR(INDEX(Ingredients!$C$11:$C$310, MATCH($C3508, Ingredients!$B$11:$B$310, 0)), "")))</f>
        <v/>
      </c>
      <c r="J3508" s="73" t="str">
        <f>IF($B3508="", "", IF(IFERROR(INDEX(Meals!$C$11:$C$260, MATCH($B3508, Meals!$B$11:$B$260, 0)), "")="", "", IFERROR(INDEX(Meals!$C$11:$C$260, MATCH($B3508, Meals!$B$11:$B$260, 0)), "")))</f>
        <v/>
      </c>
      <c r="K3508" s="4"/>
      <c r="L3508" s="72" t="str">
        <f t="shared" si="817"/>
        <v/>
      </c>
      <c r="M3508" s="73" t="str">
        <f t="shared" si="818"/>
        <v/>
      </c>
      <c r="N3508" s="4"/>
      <c r="O3508" s="78" t="str">
        <f t="shared" si="819"/>
        <v/>
      </c>
      <c r="P3508" s="79" t="str">
        <f t="shared" si="820"/>
        <v/>
      </c>
      <c r="Q3508" s="4"/>
      <c r="R3508" s="90" t="str">
        <f t="shared" si="821"/>
        <v/>
      </c>
      <c r="S3508" s="4"/>
      <c r="Y3508" s="18" t="str">
        <f t="shared" si="822"/>
        <v/>
      </c>
      <c r="AA3508" s="18" t="str">
        <f t="shared" si="813"/>
        <v/>
      </c>
      <c r="AB3508" s="18" t="str">
        <f t="shared" si="814"/>
        <v/>
      </c>
      <c r="AC3508" s="18" t="str">
        <f t="shared" si="823"/>
        <v/>
      </c>
      <c r="AD3508" s="18" t="str">
        <f t="shared" si="823"/>
        <v/>
      </c>
      <c r="AE3508" s="18" t="str">
        <f t="shared" si="824"/>
        <v/>
      </c>
      <c r="AG3508" s="95" t="str">
        <f>IF($C3508="", "", IF(IFERROR(INDEX(Ingredients!C$11:C$310, MATCH($C3508, Ingredients!$B$11:$B$310, 0)), "")="", "", IFERROR(INDEX(Ingredients!C$11:C$310, MATCH($C3508, Ingredients!$B$11:$B$310, 0)), "")))</f>
        <v/>
      </c>
      <c r="AH3508" s="105" t="str">
        <f>IF($C3508="", "", IF(IFERROR(INDEX(Ingredients!D$11:D$310, MATCH($C3508, Ingredients!$B$11:$B$310, 0)), "")="", "", IFERROR(INDEX(Ingredients!D$11:D$310, MATCH($C3508, Ingredients!$B$11:$B$310, 0)), "")))</f>
        <v/>
      </c>
      <c r="AI3508" s="106" t="str">
        <f>IF($C3508="", "", IF(IFERROR(INDEX(Ingredients!E$11:E$310, MATCH($C3508, Ingredients!$B$11:$B$310, 0)), "")="", "", IFERROR(INDEX(Ingredients!E$11:E$310, MATCH($C3508, Ingredients!$B$11:$B$310, 0)), "")))</f>
        <v/>
      </c>
      <c r="AJ3508" s="108" t="str">
        <f>IF($C3508="", "", IF(IFERROR(INDEX(Ingredients!F$11:F$310, MATCH($C3508, Ingredients!$B$11:$B$310, 0)), "")="", "", IFERROR(INDEX(Ingredients!F$11:F$310, MATCH($C3508, Ingredients!$B$11:$B$310, 0)), "")))</f>
        <v/>
      </c>
      <c r="AK3508" s="106" t="str">
        <f>IF($C3508="", "", IF(IFERROR(INDEX(Ingredients!G$11:G$310, MATCH($C3508, Ingredients!$B$11:$B$310, 0)), "")="", "", IFERROR(INDEX(Ingredients!G$11:G$310, MATCH($C3508, Ingredients!$B$11:$B$310, 0)), "")))</f>
        <v/>
      </c>
      <c r="AL3508" s="79" t="str">
        <f>IF($C3508="", "", IF(IFERROR(INDEX(Ingredients!H$11:H$310, MATCH($C3508, Ingredients!$B$11:$B$310, 0)), "")="", "", IFERROR(INDEX(Ingredients!H$11:H$310, MATCH($C3508, Ingredients!$B$11:$B$310, 0)), "")))</f>
        <v/>
      </c>
      <c r="AN3508" s="83" t="str">
        <f t="shared" si="815"/>
        <v/>
      </c>
      <c r="AP3508" s="114" t="str">
        <f t="shared" si="825"/>
        <v/>
      </c>
      <c r="AR3508" s="117" t="str">
        <f>IF($C3508="", "", IF(IFERROR(INDEX(Ingredients!$AI$11:$AI$310, MATCH($C3508, Ingredients!$B$11:$B$310, 0)), "")="", "", IFERROR(INDEX(Ingredients!$AI$11:$AI$310, MATCH($C3508, Ingredients!$B$11:$B$310, 0)), "")))</f>
        <v/>
      </c>
      <c r="AT3508" s="120" t="str">
        <f t="shared" si="826"/>
        <v/>
      </c>
      <c r="AV3508" s="90" t="str">
        <f t="shared" si="816"/>
        <v/>
      </c>
      <c r="AX3508" s="90" t="str">
        <f>IF($AV3508="", "", COUNTIF($AV$11:$AV$5010, "&lt;"&amp;$AV3508)+1+COUNTIF($AV$11:$AV3508, $AV3508)-1)</f>
        <v/>
      </c>
      <c r="AZ3508" s="111" t="str">
        <f>IF($B3508="", "", SUMIF('Shopping List'!$AV$11:$AV$25, $B3508, 'Shopping List'!$BN$11:$BN$25))</f>
        <v/>
      </c>
      <c r="BB3508" s="117" t="str">
        <f t="shared" si="827"/>
        <v/>
      </c>
    </row>
    <row r="3509" spans="1:54" x14ac:dyDescent="0.25">
      <c r="A3509" s="4"/>
      <c r="B3509" s="37"/>
      <c r="C3509" s="124"/>
      <c r="D3509" s="39"/>
      <c r="E3509" s="125"/>
      <c r="F3509" s="48"/>
      <c r="G3509" s="4"/>
      <c r="H3509" s="4"/>
      <c r="I3509" s="95" t="str">
        <f>IF($C3509="", "", IF(IFERROR(INDEX(Ingredients!$C$11:$C$310, MATCH($C3509, Ingredients!$B$11:$B$310, 0)), "")="", "", IFERROR(INDEX(Ingredients!$C$11:$C$310, MATCH($C3509, Ingredients!$B$11:$B$310, 0)), "")))</f>
        <v/>
      </c>
      <c r="J3509" s="73" t="str">
        <f>IF($B3509="", "", IF(IFERROR(INDEX(Meals!$C$11:$C$260, MATCH($B3509, Meals!$B$11:$B$260, 0)), "")="", "", IFERROR(INDEX(Meals!$C$11:$C$260, MATCH($B3509, Meals!$B$11:$B$260, 0)), "")))</f>
        <v/>
      </c>
      <c r="K3509" s="4"/>
      <c r="L3509" s="72" t="str">
        <f t="shared" si="817"/>
        <v/>
      </c>
      <c r="M3509" s="73" t="str">
        <f t="shared" si="818"/>
        <v/>
      </c>
      <c r="N3509" s="4"/>
      <c r="O3509" s="78" t="str">
        <f t="shared" si="819"/>
        <v/>
      </c>
      <c r="P3509" s="79" t="str">
        <f t="shared" si="820"/>
        <v/>
      </c>
      <c r="Q3509" s="4"/>
      <c r="R3509" s="90" t="str">
        <f t="shared" si="821"/>
        <v/>
      </c>
      <c r="S3509" s="4"/>
      <c r="Y3509" s="18" t="str">
        <f t="shared" si="822"/>
        <v/>
      </c>
      <c r="AA3509" s="18" t="str">
        <f t="shared" si="813"/>
        <v/>
      </c>
      <c r="AB3509" s="18" t="str">
        <f t="shared" si="814"/>
        <v/>
      </c>
      <c r="AC3509" s="18" t="str">
        <f t="shared" si="823"/>
        <v/>
      </c>
      <c r="AD3509" s="18" t="str">
        <f t="shared" si="823"/>
        <v/>
      </c>
      <c r="AE3509" s="18" t="str">
        <f t="shared" si="824"/>
        <v/>
      </c>
      <c r="AG3509" s="95" t="str">
        <f>IF($C3509="", "", IF(IFERROR(INDEX(Ingredients!C$11:C$310, MATCH($C3509, Ingredients!$B$11:$B$310, 0)), "")="", "", IFERROR(INDEX(Ingredients!C$11:C$310, MATCH($C3509, Ingredients!$B$11:$B$310, 0)), "")))</f>
        <v/>
      </c>
      <c r="AH3509" s="105" t="str">
        <f>IF($C3509="", "", IF(IFERROR(INDEX(Ingredients!D$11:D$310, MATCH($C3509, Ingredients!$B$11:$B$310, 0)), "")="", "", IFERROR(INDEX(Ingredients!D$11:D$310, MATCH($C3509, Ingredients!$B$11:$B$310, 0)), "")))</f>
        <v/>
      </c>
      <c r="AI3509" s="106" t="str">
        <f>IF($C3509="", "", IF(IFERROR(INDEX(Ingredients!E$11:E$310, MATCH($C3509, Ingredients!$B$11:$B$310, 0)), "")="", "", IFERROR(INDEX(Ingredients!E$11:E$310, MATCH($C3509, Ingredients!$B$11:$B$310, 0)), "")))</f>
        <v/>
      </c>
      <c r="AJ3509" s="108" t="str">
        <f>IF($C3509="", "", IF(IFERROR(INDEX(Ingredients!F$11:F$310, MATCH($C3509, Ingredients!$B$11:$B$310, 0)), "")="", "", IFERROR(INDEX(Ingredients!F$11:F$310, MATCH($C3509, Ingredients!$B$11:$B$310, 0)), "")))</f>
        <v/>
      </c>
      <c r="AK3509" s="106" t="str">
        <f>IF($C3509="", "", IF(IFERROR(INDEX(Ingredients!G$11:G$310, MATCH($C3509, Ingredients!$B$11:$B$310, 0)), "")="", "", IFERROR(INDEX(Ingredients!G$11:G$310, MATCH($C3509, Ingredients!$B$11:$B$310, 0)), "")))</f>
        <v/>
      </c>
      <c r="AL3509" s="79" t="str">
        <f>IF($C3509="", "", IF(IFERROR(INDEX(Ingredients!H$11:H$310, MATCH($C3509, Ingredients!$B$11:$B$310, 0)), "")="", "", IFERROR(INDEX(Ingredients!H$11:H$310, MATCH($C3509, Ingredients!$B$11:$B$310, 0)), "")))</f>
        <v/>
      </c>
      <c r="AN3509" s="83" t="str">
        <f t="shared" si="815"/>
        <v/>
      </c>
      <c r="AP3509" s="114" t="str">
        <f t="shared" si="825"/>
        <v/>
      </c>
      <c r="AR3509" s="117" t="str">
        <f>IF($C3509="", "", IF(IFERROR(INDEX(Ingredients!$AI$11:$AI$310, MATCH($C3509, Ingredients!$B$11:$B$310, 0)), "")="", "", IFERROR(INDEX(Ingredients!$AI$11:$AI$310, MATCH($C3509, Ingredients!$B$11:$B$310, 0)), "")))</f>
        <v/>
      </c>
      <c r="AT3509" s="120" t="str">
        <f t="shared" si="826"/>
        <v/>
      </c>
      <c r="AV3509" s="90" t="str">
        <f t="shared" si="816"/>
        <v/>
      </c>
      <c r="AX3509" s="90" t="str">
        <f>IF($AV3509="", "", COUNTIF($AV$11:$AV$5010, "&lt;"&amp;$AV3509)+1+COUNTIF($AV$11:$AV3509, $AV3509)-1)</f>
        <v/>
      </c>
      <c r="AZ3509" s="111" t="str">
        <f>IF($B3509="", "", SUMIF('Shopping List'!$AV$11:$AV$25, $B3509, 'Shopping List'!$BN$11:$BN$25))</f>
        <v/>
      </c>
      <c r="BB3509" s="117" t="str">
        <f t="shared" si="827"/>
        <v/>
      </c>
    </row>
    <row r="3510" spans="1:54" x14ac:dyDescent="0.25">
      <c r="A3510" s="4"/>
      <c r="B3510" s="37"/>
      <c r="C3510" s="124"/>
      <c r="D3510" s="39"/>
      <c r="E3510" s="125"/>
      <c r="F3510" s="48"/>
      <c r="G3510" s="4"/>
      <c r="H3510" s="4"/>
      <c r="I3510" s="95" t="str">
        <f>IF($C3510="", "", IF(IFERROR(INDEX(Ingredients!$C$11:$C$310, MATCH($C3510, Ingredients!$B$11:$B$310, 0)), "")="", "", IFERROR(INDEX(Ingredients!$C$11:$C$310, MATCH($C3510, Ingredients!$B$11:$B$310, 0)), "")))</f>
        <v/>
      </c>
      <c r="J3510" s="73" t="str">
        <f>IF($B3510="", "", IF(IFERROR(INDEX(Meals!$C$11:$C$260, MATCH($B3510, Meals!$B$11:$B$260, 0)), "")="", "", IFERROR(INDEX(Meals!$C$11:$C$260, MATCH($B3510, Meals!$B$11:$B$260, 0)), "")))</f>
        <v/>
      </c>
      <c r="K3510" s="4"/>
      <c r="L3510" s="72" t="str">
        <f t="shared" si="817"/>
        <v/>
      </c>
      <c r="M3510" s="73" t="str">
        <f t="shared" si="818"/>
        <v/>
      </c>
      <c r="N3510" s="4"/>
      <c r="O3510" s="78" t="str">
        <f t="shared" si="819"/>
        <v/>
      </c>
      <c r="P3510" s="79" t="str">
        <f t="shared" si="820"/>
        <v/>
      </c>
      <c r="Q3510" s="4"/>
      <c r="R3510" s="90" t="str">
        <f t="shared" si="821"/>
        <v/>
      </c>
      <c r="S3510" s="4"/>
      <c r="Y3510" s="18" t="str">
        <f t="shared" si="822"/>
        <v/>
      </c>
      <c r="AA3510" s="18" t="str">
        <f t="shared" si="813"/>
        <v/>
      </c>
      <c r="AB3510" s="18" t="str">
        <f t="shared" si="814"/>
        <v/>
      </c>
      <c r="AC3510" s="18" t="str">
        <f t="shared" si="823"/>
        <v/>
      </c>
      <c r="AD3510" s="18" t="str">
        <f t="shared" si="823"/>
        <v/>
      </c>
      <c r="AE3510" s="18" t="str">
        <f t="shared" si="824"/>
        <v/>
      </c>
      <c r="AG3510" s="95" t="str">
        <f>IF($C3510="", "", IF(IFERROR(INDEX(Ingredients!C$11:C$310, MATCH($C3510, Ingredients!$B$11:$B$310, 0)), "")="", "", IFERROR(INDEX(Ingredients!C$11:C$310, MATCH($C3510, Ingredients!$B$11:$B$310, 0)), "")))</f>
        <v/>
      </c>
      <c r="AH3510" s="105" t="str">
        <f>IF($C3510="", "", IF(IFERROR(INDEX(Ingredients!D$11:D$310, MATCH($C3510, Ingredients!$B$11:$B$310, 0)), "")="", "", IFERROR(INDEX(Ingredients!D$11:D$310, MATCH($C3510, Ingredients!$B$11:$B$310, 0)), "")))</f>
        <v/>
      </c>
      <c r="AI3510" s="106" t="str">
        <f>IF($C3510="", "", IF(IFERROR(INDEX(Ingredients!E$11:E$310, MATCH($C3510, Ingredients!$B$11:$B$310, 0)), "")="", "", IFERROR(INDEX(Ingredients!E$11:E$310, MATCH($C3510, Ingredients!$B$11:$B$310, 0)), "")))</f>
        <v/>
      </c>
      <c r="AJ3510" s="108" t="str">
        <f>IF($C3510="", "", IF(IFERROR(INDEX(Ingredients!F$11:F$310, MATCH($C3510, Ingredients!$B$11:$B$310, 0)), "")="", "", IFERROR(INDEX(Ingredients!F$11:F$310, MATCH($C3510, Ingredients!$B$11:$B$310, 0)), "")))</f>
        <v/>
      </c>
      <c r="AK3510" s="106" t="str">
        <f>IF($C3510="", "", IF(IFERROR(INDEX(Ingredients!G$11:G$310, MATCH($C3510, Ingredients!$B$11:$B$310, 0)), "")="", "", IFERROR(INDEX(Ingredients!G$11:G$310, MATCH($C3510, Ingredients!$B$11:$B$310, 0)), "")))</f>
        <v/>
      </c>
      <c r="AL3510" s="79" t="str">
        <f>IF($C3510="", "", IF(IFERROR(INDEX(Ingredients!H$11:H$310, MATCH($C3510, Ingredients!$B$11:$B$310, 0)), "")="", "", IFERROR(INDEX(Ingredients!H$11:H$310, MATCH($C3510, Ingredients!$B$11:$B$310, 0)), "")))</f>
        <v/>
      </c>
      <c r="AN3510" s="83" t="str">
        <f t="shared" si="815"/>
        <v/>
      </c>
      <c r="AP3510" s="114" t="str">
        <f t="shared" si="825"/>
        <v/>
      </c>
      <c r="AR3510" s="117" t="str">
        <f>IF($C3510="", "", IF(IFERROR(INDEX(Ingredients!$AI$11:$AI$310, MATCH($C3510, Ingredients!$B$11:$B$310, 0)), "")="", "", IFERROR(INDEX(Ingredients!$AI$11:$AI$310, MATCH($C3510, Ingredients!$B$11:$B$310, 0)), "")))</f>
        <v/>
      </c>
      <c r="AT3510" s="120" t="str">
        <f t="shared" si="826"/>
        <v/>
      </c>
      <c r="AV3510" s="90" t="str">
        <f t="shared" si="816"/>
        <v/>
      </c>
      <c r="AX3510" s="90" t="str">
        <f>IF($AV3510="", "", COUNTIF($AV$11:$AV$5010, "&lt;"&amp;$AV3510)+1+COUNTIF($AV$11:$AV3510, $AV3510)-1)</f>
        <v/>
      </c>
      <c r="AZ3510" s="111" t="str">
        <f>IF($B3510="", "", SUMIF('Shopping List'!$AV$11:$AV$25, $B3510, 'Shopping List'!$BN$11:$BN$25))</f>
        <v/>
      </c>
      <c r="BB3510" s="117" t="str">
        <f t="shared" si="827"/>
        <v/>
      </c>
    </row>
    <row r="3511" spans="1:54" x14ac:dyDescent="0.25">
      <c r="A3511" s="4"/>
      <c r="B3511" s="37"/>
      <c r="C3511" s="124"/>
      <c r="D3511" s="39"/>
      <c r="E3511" s="125"/>
      <c r="F3511" s="48"/>
      <c r="G3511" s="4"/>
      <c r="H3511" s="4"/>
      <c r="I3511" s="95" t="str">
        <f>IF($C3511="", "", IF(IFERROR(INDEX(Ingredients!$C$11:$C$310, MATCH($C3511, Ingredients!$B$11:$B$310, 0)), "")="", "", IFERROR(INDEX(Ingredients!$C$11:$C$310, MATCH($C3511, Ingredients!$B$11:$B$310, 0)), "")))</f>
        <v/>
      </c>
      <c r="J3511" s="73" t="str">
        <f>IF($B3511="", "", IF(IFERROR(INDEX(Meals!$C$11:$C$260, MATCH($B3511, Meals!$B$11:$B$260, 0)), "")="", "", IFERROR(INDEX(Meals!$C$11:$C$260, MATCH($B3511, Meals!$B$11:$B$260, 0)), "")))</f>
        <v/>
      </c>
      <c r="K3511" s="4"/>
      <c r="L3511" s="72" t="str">
        <f t="shared" si="817"/>
        <v/>
      </c>
      <c r="M3511" s="73" t="str">
        <f t="shared" si="818"/>
        <v/>
      </c>
      <c r="N3511" s="4"/>
      <c r="O3511" s="78" t="str">
        <f t="shared" si="819"/>
        <v/>
      </c>
      <c r="P3511" s="79" t="str">
        <f t="shared" si="820"/>
        <v/>
      </c>
      <c r="Q3511" s="4"/>
      <c r="R3511" s="90" t="str">
        <f t="shared" si="821"/>
        <v/>
      </c>
      <c r="S3511" s="4"/>
      <c r="Y3511" s="18" t="str">
        <f t="shared" si="822"/>
        <v/>
      </c>
      <c r="AA3511" s="18" t="str">
        <f t="shared" si="813"/>
        <v/>
      </c>
      <c r="AB3511" s="18" t="str">
        <f t="shared" si="814"/>
        <v/>
      </c>
      <c r="AC3511" s="18" t="str">
        <f t="shared" si="823"/>
        <v/>
      </c>
      <c r="AD3511" s="18" t="str">
        <f t="shared" si="823"/>
        <v/>
      </c>
      <c r="AE3511" s="18" t="str">
        <f t="shared" si="824"/>
        <v/>
      </c>
      <c r="AG3511" s="95" t="str">
        <f>IF($C3511="", "", IF(IFERROR(INDEX(Ingredients!C$11:C$310, MATCH($C3511, Ingredients!$B$11:$B$310, 0)), "")="", "", IFERROR(INDEX(Ingredients!C$11:C$310, MATCH($C3511, Ingredients!$B$11:$B$310, 0)), "")))</f>
        <v/>
      </c>
      <c r="AH3511" s="105" t="str">
        <f>IF($C3511="", "", IF(IFERROR(INDEX(Ingredients!D$11:D$310, MATCH($C3511, Ingredients!$B$11:$B$310, 0)), "")="", "", IFERROR(INDEX(Ingredients!D$11:D$310, MATCH($C3511, Ingredients!$B$11:$B$310, 0)), "")))</f>
        <v/>
      </c>
      <c r="AI3511" s="106" t="str">
        <f>IF($C3511="", "", IF(IFERROR(INDEX(Ingredients!E$11:E$310, MATCH($C3511, Ingredients!$B$11:$B$310, 0)), "")="", "", IFERROR(INDEX(Ingredients!E$11:E$310, MATCH($C3511, Ingredients!$B$11:$B$310, 0)), "")))</f>
        <v/>
      </c>
      <c r="AJ3511" s="108" t="str">
        <f>IF($C3511="", "", IF(IFERROR(INDEX(Ingredients!F$11:F$310, MATCH($C3511, Ingredients!$B$11:$B$310, 0)), "")="", "", IFERROR(INDEX(Ingredients!F$11:F$310, MATCH($C3511, Ingredients!$B$11:$B$310, 0)), "")))</f>
        <v/>
      </c>
      <c r="AK3511" s="106" t="str">
        <f>IF($C3511="", "", IF(IFERROR(INDEX(Ingredients!G$11:G$310, MATCH($C3511, Ingredients!$B$11:$B$310, 0)), "")="", "", IFERROR(INDEX(Ingredients!G$11:G$310, MATCH($C3511, Ingredients!$B$11:$B$310, 0)), "")))</f>
        <v/>
      </c>
      <c r="AL3511" s="79" t="str">
        <f>IF($C3511="", "", IF(IFERROR(INDEX(Ingredients!H$11:H$310, MATCH($C3511, Ingredients!$B$11:$B$310, 0)), "")="", "", IFERROR(INDEX(Ingredients!H$11:H$310, MATCH($C3511, Ingredients!$B$11:$B$310, 0)), "")))</f>
        <v/>
      </c>
      <c r="AN3511" s="83" t="str">
        <f t="shared" si="815"/>
        <v/>
      </c>
      <c r="AP3511" s="114" t="str">
        <f t="shared" si="825"/>
        <v/>
      </c>
      <c r="AR3511" s="117" t="str">
        <f>IF($C3511="", "", IF(IFERROR(INDEX(Ingredients!$AI$11:$AI$310, MATCH($C3511, Ingredients!$B$11:$B$310, 0)), "")="", "", IFERROR(INDEX(Ingredients!$AI$11:$AI$310, MATCH($C3511, Ingredients!$B$11:$B$310, 0)), "")))</f>
        <v/>
      </c>
      <c r="AT3511" s="120" t="str">
        <f t="shared" si="826"/>
        <v/>
      </c>
      <c r="AV3511" s="90" t="str">
        <f t="shared" si="816"/>
        <v/>
      </c>
      <c r="AX3511" s="90" t="str">
        <f>IF($AV3511="", "", COUNTIF($AV$11:$AV$5010, "&lt;"&amp;$AV3511)+1+COUNTIF($AV$11:$AV3511, $AV3511)-1)</f>
        <v/>
      </c>
      <c r="AZ3511" s="111" t="str">
        <f>IF($B3511="", "", SUMIF('Shopping List'!$AV$11:$AV$25, $B3511, 'Shopping List'!$BN$11:$BN$25))</f>
        <v/>
      </c>
      <c r="BB3511" s="117" t="str">
        <f t="shared" si="827"/>
        <v/>
      </c>
    </row>
    <row r="3512" spans="1:54" x14ac:dyDescent="0.25">
      <c r="A3512" s="4"/>
      <c r="B3512" s="37"/>
      <c r="C3512" s="124"/>
      <c r="D3512" s="39"/>
      <c r="E3512" s="125"/>
      <c r="F3512" s="48"/>
      <c r="G3512" s="4"/>
      <c r="H3512" s="4"/>
      <c r="I3512" s="95" t="str">
        <f>IF($C3512="", "", IF(IFERROR(INDEX(Ingredients!$C$11:$C$310, MATCH($C3512, Ingredients!$B$11:$B$310, 0)), "")="", "", IFERROR(INDEX(Ingredients!$C$11:$C$310, MATCH($C3512, Ingredients!$B$11:$B$310, 0)), "")))</f>
        <v/>
      </c>
      <c r="J3512" s="73" t="str">
        <f>IF($B3512="", "", IF(IFERROR(INDEX(Meals!$C$11:$C$260, MATCH($B3512, Meals!$B$11:$B$260, 0)), "")="", "", IFERROR(INDEX(Meals!$C$11:$C$260, MATCH($B3512, Meals!$B$11:$B$260, 0)), "")))</f>
        <v/>
      </c>
      <c r="K3512" s="4"/>
      <c r="L3512" s="72" t="str">
        <f t="shared" si="817"/>
        <v/>
      </c>
      <c r="M3512" s="73" t="str">
        <f t="shared" si="818"/>
        <v/>
      </c>
      <c r="N3512" s="4"/>
      <c r="O3512" s="78" t="str">
        <f t="shared" si="819"/>
        <v/>
      </c>
      <c r="P3512" s="79" t="str">
        <f t="shared" si="820"/>
        <v/>
      </c>
      <c r="Q3512" s="4"/>
      <c r="R3512" s="90" t="str">
        <f t="shared" si="821"/>
        <v/>
      </c>
      <c r="S3512" s="4"/>
      <c r="Y3512" s="18" t="str">
        <f t="shared" si="822"/>
        <v/>
      </c>
      <c r="AA3512" s="18" t="str">
        <f t="shared" si="813"/>
        <v/>
      </c>
      <c r="AB3512" s="18" t="str">
        <f t="shared" si="814"/>
        <v/>
      </c>
      <c r="AC3512" s="18" t="str">
        <f t="shared" si="823"/>
        <v/>
      </c>
      <c r="AD3512" s="18" t="str">
        <f t="shared" si="823"/>
        <v/>
      </c>
      <c r="AE3512" s="18" t="str">
        <f t="shared" si="824"/>
        <v/>
      </c>
      <c r="AG3512" s="95" t="str">
        <f>IF($C3512="", "", IF(IFERROR(INDEX(Ingredients!C$11:C$310, MATCH($C3512, Ingredients!$B$11:$B$310, 0)), "")="", "", IFERROR(INDEX(Ingredients!C$11:C$310, MATCH($C3512, Ingredients!$B$11:$B$310, 0)), "")))</f>
        <v/>
      </c>
      <c r="AH3512" s="105" t="str">
        <f>IF($C3512="", "", IF(IFERROR(INDEX(Ingredients!D$11:D$310, MATCH($C3512, Ingredients!$B$11:$B$310, 0)), "")="", "", IFERROR(INDEX(Ingredients!D$11:D$310, MATCH($C3512, Ingredients!$B$11:$B$310, 0)), "")))</f>
        <v/>
      </c>
      <c r="AI3512" s="106" t="str">
        <f>IF($C3512="", "", IF(IFERROR(INDEX(Ingredients!E$11:E$310, MATCH($C3512, Ingredients!$B$11:$B$310, 0)), "")="", "", IFERROR(INDEX(Ingredients!E$11:E$310, MATCH($C3512, Ingredients!$B$11:$B$310, 0)), "")))</f>
        <v/>
      </c>
      <c r="AJ3512" s="108" t="str">
        <f>IF($C3512="", "", IF(IFERROR(INDEX(Ingredients!F$11:F$310, MATCH($C3512, Ingredients!$B$11:$B$310, 0)), "")="", "", IFERROR(INDEX(Ingredients!F$11:F$310, MATCH($C3512, Ingredients!$B$11:$B$310, 0)), "")))</f>
        <v/>
      </c>
      <c r="AK3512" s="106" t="str">
        <f>IF($C3512="", "", IF(IFERROR(INDEX(Ingredients!G$11:G$310, MATCH($C3512, Ingredients!$B$11:$B$310, 0)), "")="", "", IFERROR(INDEX(Ingredients!G$11:G$310, MATCH($C3512, Ingredients!$B$11:$B$310, 0)), "")))</f>
        <v/>
      </c>
      <c r="AL3512" s="79" t="str">
        <f>IF($C3512="", "", IF(IFERROR(INDEX(Ingredients!H$11:H$310, MATCH($C3512, Ingredients!$B$11:$B$310, 0)), "")="", "", IFERROR(INDEX(Ingredients!H$11:H$310, MATCH($C3512, Ingredients!$B$11:$B$310, 0)), "")))</f>
        <v/>
      </c>
      <c r="AN3512" s="83" t="str">
        <f t="shared" si="815"/>
        <v/>
      </c>
      <c r="AP3512" s="114" t="str">
        <f t="shared" si="825"/>
        <v/>
      </c>
      <c r="AR3512" s="117" t="str">
        <f>IF($C3512="", "", IF(IFERROR(INDEX(Ingredients!$AI$11:$AI$310, MATCH($C3512, Ingredients!$B$11:$B$310, 0)), "")="", "", IFERROR(INDEX(Ingredients!$AI$11:$AI$310, MATCH($C3512, Ingredients!$B$11:$B$310, 0)), "")))</f>
        <v/>
      </c>
      <c r="AT3512" s="120" t="str">
        <f t="shared" si="826"/>
        <v/>
      </c>
      <c r="AV3512" s="90" t="str">
        <f t="shared" si="816"/>
        <v/>
      </c>
      <c r="AX3512" s="90" t="str">
        <f>IF($AV3512="", "", COUNTIF($AV$11:$AV$5010, "&lt;"&amp;$AV3512)+1+COUNTIF($AV$11:$AV3512, $AV3512)-1)</f>
        <v/>
      </c>
      <c r="AZ3512" s="111" t="str">
        <f>IF($B3512="", "", SUMIF('Shopping List'!$AV$11:$AV$25, $B3512, 'Shopping List'!$BN$11:$BN$25))</f>
        <v/>
      </c>
      <c r="BB3512" s="117" t="str">
        <f t="shared" si="827"/>
        <v/>
      </c>
    </row>
    <row r="3513" spans="1:54" x14ac:dyDescent="0.25">
      <c r="A3513" s="4"/>
      <c r="B3513" s="37"/>
      <c r="C3513" s="124"/>
      <c r="D3513" s="39"/>
      <c r="E3513" s="125"/>
      <c r="F3513" s="48"/>
      <c r="G3513" s="4"/>
      <c r="H3513" s="4"/>
      <c r="I3513" s="95" t="str">
        <f>IF($C3513="", "", IF(IFERROR(INDEX(Ingredients!$C$11:$C$310, MATCH($C3513, Ingredients!$B$11:$B$310, 0)), "")="", "", IFERROR(INDEX(Ingredients!$C$11:$C$310, MATCH($C3513, Ingredients!$B$11:$B$310, 0)), "")))</f>
        <v/>
      </c>
      <c r="J3513" s="73" t="str">
        <f>IF($B3513="", "", IF(IFERROR(INDEX(Meals!$C$11:$C$260, MATCH($B3513, Meals!$B$11:$B$260, 0)), "")="", "", IFERROR(INDEX(Meals!$C$11:$C$260, MATCH($B3513, Meals!$B$11:$B$260, 0)), "")))</f>
        <v/>
      </c>
      <c r="K3513" s="4"/>
      <c r="L3513" s="72" t="str">
        <f t="shared" si="817"/>
        <v/>
      </c>
      <c r="M3513" s="73" t="str">
        <f t="shared" si="818"/>
        <v/>
      </c>
      <c r="N3513" s="4"/>
      <c r="O3513" s="78" t="str">
        <f t="shared" si="819"/>
        <v/>
      </c>
      <c r="P3513" s="79" t="str">
        <f t="shared" si="820"/>
        <v/>
      </c>
      <c r="Q3513" s="4"/>
      <c r="R3513" s="90" t="str">
        <f t="shared" si="821"/>
        <v/>
      </c>
      <c r="S3513" s="4"/>
      <c r="Y3513" s="18" t="str">
        <f t="shared" si="822"/>
        <v/>
      </c>
      <c r="AA3513" s="18" t="str">
        <f t="shared" si="813"/>
        <v/>
      </c>
      <c r="AB3513" s="18" t="str">
        <f t="shared" si="814"/>
        <v/>
      </c>
      <c r="AC3513" s="18" t="str">
        <f t="shared" si="823"/>
        <v/>
      </c>
      <c r="AD3513" s="18" t="str">
        <f t="shared" si="823"/>
        <v/>
      </c>
      <c r="AE3513" s="18" t="str">
        <f t="shared" si="824"/>
        <v/>
      </c>
      <c r="AG3513" s="95" t="str">
        <f>IF($C3513="", "", IF(IFERROR(INDEX(Ingredients!C$11:C$310, MATCH($C3513, Ingredients!$B$11:$B$310, 0)), "")="", "", IFERROR(INDEX(Ingredients!C$11:C$310, MATCH($C3513, Ingredients!$B$11:$B$310, 0)), "")))</f>
        <v/>
      </c>
      <c r="AH3513" s="105" t="str">
        <f>IF($C3513="", "", IF(IFERROR(INDEX(Ingredients!D$11:D$310, MATCH($C3513, Ingredients!$B$11:$B$310, 0)), "")="", "", IFERROR(INDEX(Ingredients!D$11:D$310, MATCH($C3513, Ingredients!$B$11:$B$310, 0)), "")))</f>
        <v/>
      </c>
      <c r="AI3513" s="106" t="str">
        <f>IF($C3513="", "", IF(IFERROR(INDEX(Ingredients!E$11:E$310, MATCH($C3513, Ingredients!$B$11:$B$310, 0)), "")="", "", IFERROR(INDEX(Ingredients!E$11:E$310, MATCH($C3513, Ingredients!$B$11:$B$310, 0)), "")))</f>
        <v/>
      </c>
      <c r="AJ3513" s="108" t="str">
        <f>IF($C3513="", "", IF(IFERROR(INDEX(Ingredients!F$11:F$310, MATCH($C3513, Ingredients!$B$11:$B$310, 0)), "")="", "", IFERROR(INDEX(Ingredients!F$11:F$310, MATCH($C3513, Ingredients!$B$11:$B$310, 0)), "")))</f>
        <v/>
      </c>
      <c r="AK3513" s="106" t="str">
        <f>IF($C3513="", "", IF(IFERROR(INDEX(Ingredients!G$11:G$310, MATCH($C3513, Ingredients!$B$11:$B$310, 0)), "")="", "", IFERROR(INDEX(Ingredients!G$11:G$310, MATCH($C3513, Ingredients!$B$11:$B$310, 0)), "")))</f>
        <v/>
      </c>
      <c r="AL3513" s="79" t="str">
        <f>IF($C3513="", "", IF(IFERROR(INDEX(Ingredients!H$11:H$310, MATCH($C3513, Ingredients!$B$11:$B$310, 0)), "")="", "", IFERROR(INDEX(Ingredients!H$11:H$310, MATCH($C3513, Ingredients!$B$11:$B$310, 0)), "")))</f>
        <v/>
      </c>
      <c r="AN3513" s="83" t="str">
        <f t="shared" si="815"/>
        <v/>
      </c>
      <c r="AP3513" s="114" t="str">
        <f t="shared" si="825"/>
        <v/>
      </c>
      <c r="AR3513" s="117" t="str">
        <f>IF($C3513="", "", IF(IFERROR(INDEX(Ingredients!$AI$11:$AI$310, MATCH($C3513, Ingredients!$B$11:$B$310, 0)), "")="", "", IFERROR(INDEX(Ingredients!$AI$11:$AI$310, MATCH($C3513, Ingredients!$B$11:$B$310, 0)), "")))</f>
        <v/>
      </c>
      <c r="AT3513" s="120" t="str">
        <f t="shared" si="826"/>
        <v/>
      </c>
      <c r="AV3513" s="90" t="str">
        <f t="shared" si="816"/>
        <v/>
      </c>
      <c r="AX3513" s="90" t="str">
        <f>IF($AV3513="", "", COUNTIF($AV$11:$AV$5010, "&lt;"&amp;$AV3513)+1+COUNTIF($AV$11:$AV3513, $AV3513)-1)</f>
        <v/>
      </c>
      <c r="AZ3513" s="111" t="str">
        <f>IF($B3513="", "", SUMIF('Shopping List'!$AV$11:$AV$25, $B3513, 'Shopping List'!$BN$11:$BN$25))</f>
        <v/>
      </c>
      <c r="BB3513" s="117" t="str">
        <f t="shared" si="827"/>
        <v/>
      </c>
    </row>
    <row r="3514" spans="1:54" x14ac:dyDescent="0.25">
      <c r="A3514" s="4"/>
      <c r="B3514" s="37"/>
      <c r="C3514" s="124"/>
      <c r="D3514" s="39"/>
      <c r="E3514" s="125"/>
      <c r="F3514" s="48"/>
      <c r="G3514" s="4"/>
      <c r="H3514" s="4"/>
      <c r="I3514" s="95" t="str">
        <f>IF($C3514="", "", IF(IFERROR(INDEX(Ingredients!$C$11:$C$310, MATCH($C3514, Ingredients!$B$11:$B$310, 0)), "")="", "", IFERROR(INDEX(Ingredients!$C$11:$C$310, MATCH($C3514, Ingredients!$B$11:$B$310, 0)), "")))</f>
        <v/>
      </c>
      <c r="J3514" s="73" t="str">
        <f>IF($B3514="", "", IF(IFERROR(INDEX(Meals!$C$11:$C$260, MATCH($B3514, Meals!$B$11:$B$260, 0)), "")="", "", IFERROR(INDEX(Meals!$C$11:$C$260, MATCH($B3514, Meals!$B$11:$B$260, 0)), "")))</f>
        <v/>
      </c>
      <c r="K3514" s="4"/>
      <c r="L3514" s="72" t="str">
        <f t="shared" si="817"/>
        <v/>
      </c>
      <c r="M3514" s="73" t="str">
        <f t="shared" si="818"/>
        <v/>
      </c>
      <c r="N3514" s="4"/>
      <c r="O3514" s="78" t="str">
        <f t="shared" si="819"/>
        <v/>
      </c>
      <c r="P3514" s="79" t="str">
        <f t="shared" si="820"/>
        <v/>
      </c>
      <c r="Q3514" s="4"/>
      <c r="R3514" s="90" t="str">
        <f t="shared" si="821"/>
        <v/>
      </c>
      <c r="S3514" s="4"/>
      <c r="Y3514" s="18" t="str">
        <f t="shared" si="822"/>
        <v/>
      </c>
      <c r="AA3514" s="18" t="str">
        <f t="shared" si="813"/>
        <v/>
      </c>
      <c r="AB3514" s="18" t="str">
        <f t="shared" si="814"/>
        <v/>
      </c>
      <c r="AC3514" s="18" t="str">
        <f t="shared" si="823"/>
        <v/>
      </c>
      <c r="AD3514" s="18" t="str">
        <f t="shared" si="823"/>
        <v/>
      </c>
      <c r="AE3514" s="18" t="str">
        <f t="shared" si="824"/>
        <v/>
      </c>
      <c r="AG3514" s="95" t="str">
        <f>IF($C3514="", "", IF(IFERROR(INDEX(Ingredients!C$11:C$310, MATCH($C3514, Ingredients!$B$11:$B$310, 0)), "")="", "", IFERROR(INDEX(Ingredients!C$11:C$310, MATCH($C3514, Ingredients!$B$11:$B$310, 0)), "")))</f>
        <v/>
      </c>
      <c r="AH3514" s="105" t="str">
        <f>IF($C3514="", "", IF(IFERROR(INDEX(Ingredients!D$11:D$310, MATCH($C3514, Ingredients!$B$11:$B$310, 0)), "")="", "", IFERROR(INDEX(Ingredients!D$11:D$310, MATCH($C3514, Ingredients!$B$11:$B$310, 0)), "")))</f>
        <v/>
      </c>
      <c r="AI3514" s="106" t="str">
        <f>IF($C3514="", "", IF(IFERROR(INDEX(Ingredients!E$11:E$310, MATCH($C3514, Ingredients!$B$11:$B$310, 0)), "")="", "", IFERROR(INDEX(Ingredients!E$11:E$310, MATCH($C3514, Ingredients!$B$11:$B$310, 0)), "")))</f>
        <v/>
      </c>
      <c r="AJ3514" s="108" t="str">
        <f>IF($C3514="", "", IF(IFERROR(INDEX(Ingredients!F$11:F$310, MATCH($C3514, Ingredients!$B$11:$B$310, 0)), "")="", "", IFERROR(INDEX(Ingredients!F$11:F$310, MATCH($C3514, Ingredients!$B$11:$B$310, 0)), "")))</f>
        <v/>
      </c>
      <c r="AK3514" s="106" t="str">
        <f>IF($C3514="", "", IF(IFERROR(INDEX(Ingredients!G$11:G$310, MATCH($C3514, Ingredients!$B$11:$B$310, 0)), "")="", "", IFERROR(INDEX(Ingredients!G$11:G$310, MATCH($C3514, Ingredients!$B$11:$B$310, 0)), "")))</f>
        <v/>
      </c>
      <c r="AL3514" s="79" t="str">
        <f>IF($C3514="", "", IF(IFERROR(INDEX(Ingredients!H$11:H$310, MATCH($C3514, Ingredients!$B$11:$B$310, 0)), "")="", "", IFERROR(INDEX(Ingredients!H$11:H$310, MATCH($C3514, Ingredients!$B$11:$B$310, 0)), "")))</f>
        <v/>
      </c>
      <c r="AN3514" s="83" t="str">
        <f t="shared" si="815"/>
        <v/>
      </c>
      <c r="AP3514" s="114" t="str">
        <f t="shared" si="825"/>
        <v/>
      </c>
      <c r="AR3514" s="117" t="str">
        <f>IF($C3514="", "", IF(IFERROR(INDEX(Ingredients!$AI$11:$AI$310, MATCH($C3514, Ingredients!$B$11:$B$310, 0)), "")="", "", IFERROR(INDEX(Ingredients!$AI$11:$AI$310, MATCH($C3514, Ingredients!$B$11:$B$310, 0)), "")))</f>
        <v/>
      </c>
      <c r="AT3514" s="120" t="str">
        <f t="shared" si="826"/>
        <v/>
      </c>
      <c r="AV3514" s="90" t="str">
        <f t="shared" si="816"/>
        <v/>
      </c>
      <c r="AX3514" s="90" t="str">
        <f>IF($AV3514="", "", COUNTIF($AV$11:$AV$5010, "&lt;"&amp;$AV3514)+1+COUNTIF($AV$11:$AV3514, $AV3514)-1)</f>
        <v/>
      </c>
      <c r="AZ3514" s="111" t="str">
        <f>IF($B3514="", "", SUMIF('Shopping List'!$AV$11:$AV$25, $B3514, 'Shopping List'!$BN$11:$BN$25))</f>
        <v/>
      </c>
      <c r="BB3514" s="117" t="str">
        <f t="shared" si="827"/>
        <v/>
      </c>
    </row>
    <row r="3515" spans="1:54" x14ac:dyDescent="0.25">
      <c r="A3515" s="4"/>
      <c r="B3515" s="37"/>
      <c r="C3515" s="124"/>
      <c r="D3515" s="39"/>
      <c r="E3515" s="125"/>
      <c r="F3515" s="48"/>
      <c r="G3515" s="4"/>
      <c r="H3515" s="4"/>
      <c r="I3515" s="95" t="str">
        <f>IF($C3515="", "", IF(IFERROR(INDEX(Ingredients!$C$11:$C$310, MATCH($C3515, Ingredients!$B$11:$B$310, 0)), "")="", "", IFERROR(INDEX(Ingredients!$C$11:$C$310, MATCH($C3515, Ingredients!$B$11:$B$310, 0)), "")))</f>
        <v/>
      </c>
      <c r="J3515" s="73" t="str">
        <f>IF($B3515="", "", IF(IFERROR(INDEX(Meals!$C$11:$C$260, MATCH($B3515, Meals!$B$11:$B$260, 0)), "")="", "", IFERROR(INDEX(Meals!$C$11:$C$260, MATCH($B3515, Meals!$B$11:$B$260, 0)), "")))</f>
        <v/>
      </c>
      <c r="K3515" s="4"/>
      <c r="L3515" s="72" t="str">
        <f t="shared" si="817"/>
        <v/>
      </c>
      <c r="M3515" s="73" t="str">
        <f t="shared" si="818"/>
        <v/>
      </c>
      <c r="N3515" s="4"/>
      <c r="O3515" s="78" t="str">
        <f t="shared" si="819"/>
        <v/>
      </c>
      <c r="P3515" s="79" t="str">
        <f t="shared" si="820"/>
        <v/>
      </c>
      <c r="Q3515" s="4"/>
      <c r="R3515" s="90" t="str">
        <f t="shared" si="821"/>
        <v/>
      </c>
      <c r="S3515" s="4"/>
      <c r="Y3515" s="18" t="str">
        <f t="shared" si="822"/>
        <v/>
      </c>
      <c r="AA3515" s="18" t="str">
        <f t="shared" si="813"/>
        <v/>
      </c>
      <c r="AB3515" s="18" t="str">
        <f t="shared" si="814"/>
        <v/>
      </c>
      <c r="AC3515" s="18" t="str">
        <f t="shared" si="823"/>
        <v/>
      </c>
      <c r="AD3515" s="18" t="str">
        <f t="shared" si="823"/>
        <v/>
      </c>
      <c r="AE3515" s="18" t="str">
        <f t="shared" si="824"/>
        <v/>
      </c>
      <c r="AG3515" s="95" t="str">
        <f>IF($C3515="", "", IF(IFERROR(INDEX(Ingredients!C$11:C$310, MATCH($C3515, Ingredients!$B$11:$B$310, 0)), "")="", "", IFERROR(INDEX(Ingredients!C$11:C$310, MATCH($C3515, Ingredients!$B$11:$B$310, 0)), "")))</f>
        <v/>
      </c>
      <c r="AH3515" s="105" t="str">
        <f>IF($C3515="", "", IF(IFERROR(INDEX(Ingredients!D$11:D$310, MATCH($C3515, Ingredients!$B$11:$B$310, 0)), "")="", "", IFERROR(INDEX(Ingredients!D$11:D$310, MATCH($C3515, Ingredients!$B$11:$B$310, 0)), "")))</f>
        <v/>
      </c>
      <c r="AI3515" s="106" t="str">
        <f>IF($C3515="", "", IF(IFERROR(INDEX(Ingredients!E$11:E$310, MATCH($C3515, Ingredients!$B$11:$B$310, 0)), "")="", "", IFERROR(INDEX(Ingredients!E$11:E$310, MATCH($C3515, Ingredients!$B$11:$B$310, 0)), "")))</f>
        <v/>
      </c>
      <c r="AJ3515" s="108" t="str">
        <f>IF($C3515="", "", IF(IFERROR(INDEX(Ingredients!F$11:F$310, MATCH($C3515, Ingredients!$B$11:$B$310, 0)), "")="", "", IFERROR(INDEX(Ingredients!F$11:F$310, MATCH($C3515, Ingredients!$B$11:$B$310, 0)), "")))</f>
        <v/>
      </c>
      <c r="AK3515" s="106" t="str">
        <f>IF($C3515="", "", IF(IFERROR(INDEX(Ingredients!G$11:G$310, MATCH($C3515, Ingredients!$B$11:$B$310, 0)), "")="", "", IFERROR(INDEX(Ingredients!G$11:G$310, MATCH($C3515, Ingredients!$B$11:$B$310, 0)), "")))</f>
        <v/>
      </c>
      <c r="AL3515" s="79" t="str">
        <f>IF($C3515="", "", IF(IFERROR(INDEX(Ingredients!H$11:H$310, MATCH($C3515, Ingredients!$B$11:$B$310, 0)), "")="", "", IFERROR(INDEX(Ingredients!H$11:H$310, MATCH($C3515, Ingredients!$B$11:$B$310, 0)), "")))</f>
        <v/>
      </c>
      <c r="AN3515" s="83" t="str">
        <f t="shared" si="815"/>
        <v/>
      </c>
      <c r="AP3515" s="114" t="str">
        <f t="shared" si="825"/>
        <v/>
      </c>
      <c r="AR3515" s="117" t="str">
        <f>IF($C3515="", "", IF(IFERROR(INDEX(Ingredients!$AI$11:$AI$310, MATCH($C3515, Ingredients!$B$11:$B$310, 0)), "")="", "", IFERROR(INDEX(Ingredients!$AI$11:$AI$310, MATCH($C3515, Ingredients!$B$11:$B$310, 0)), "")))</f>
        <v/>
      </c>
      <c r="AT3515" s="120" t="str">
        <f t="shared" si="826"/>
        <v/>
      </c>
      <c r="AV3515" s="90" t="str">
        <f t="shared" si="816"/>
        <v/>
      </c>
      <c r="AX3515" s="90" t="str">
        <f>IF($AV3515="", "", COUNTIF($AV$11:$AV$5010, "&lt;"&amp;$AV3515)+1+COUNTIF($AV$11:$AV3515, $AV3515)-1)</f>
        <v/>
      </c>
      <c r="AZ3515" s="111" t="str">
        <f>IF($B3515="", "", SUMIF('Shopping List'!$AV$11:$AV$25, $B3515, 'Shopping List'!$BN$11:$BN$25))</f>
        <v/>
      </c>
      <c r="BB3515" s="117" t="str">
        <f t="shared" si="827"/>
        <v/>
      </c>
    </row>
    <row r="3516" spans="1:54" x14ac:dyDescent="0.25">
      <c r="A3516" s="4"/>
      <c r="B3516" s="37"/>
      <c r="C3516" s="124"/>
      <c r="D3516" s="39"/>
      <c r="E3516" s="125"/>
      <c r="F3516" s="48"/>
      <c r="G3516" s="4"/>
      <c r="H3516" s="4"/>
      <c r="I3516" s="95" t="str">
        <f>IF($C3516="", "", IF(IFERROR(INDEX(Ingredients!$C$11:$C$310, MATCH($C3516, Ingredients!$B$11:$B$310, 0)), "")="", "", IFERROR(INDEX(Ingredients!$C$11:$C$310, MATCH($C3516, Ingredients!$B$11:$B$310, 0)), "")))</f>
        <v/>
      </c>
      <c r="J3516" s="73" t="str">
        <f>IF($B3516="", "", IF(IFERROR(INDEX(Meals!$C$11:$C$260, MATCH($B3516, Meals!$B$11:$B$260, 0)), "")="", "", IFERROR(INDEX(Meals!$C$11:$C$260, MATCH($B3516, Meals!$B$11:$B$260, 0)), "")))</f>
        <v/>
      </c>
      <c r="K3516" s="4"/>
      <c r="L3516" s="72" t="str">
        <f t="shared" si="817"/>
        <v/>
      </c>
      <c r="M3516" s="73" t="str">
        <f t="shared" si="818"/>
        <v/>
      </c>
      <c r="N3516" s="4"/>
      <c r="O3516" s="78" t="str">
        <f t="shared" si="819"/>
        <v/>
      </c>
      <c r="P3516" s="79" t="str">
        <f t="shared" si="820"/>
        <v/>
      </c>
      <c r="Q3516" s="4"/>
      <c r="R3516" s="90" t="str">
        <f t="shared" si="821"/>
        <v/>
      </c>
      <c r="S3516" s="4"/>
      <c r="Y3516" s="18" t="str">
        <f t="shared" si="822"/>
        <v/>
      </c>
      <c r="AA3516" s="18" t="str">
        <f t="shared" si="813"/>
        <v/>
      </c>
      <c r="AB3516" s="18" t="str">
        <f t="shared" si="814"/>
        <v/>
      </c>
      <c r="AC3516" s="18" t="str">
        <f t="shared" si="823"/>
        <v/>
      </c>
      <c r="AD3516" s="18" t="str">
        <f t="shared" si="823"/>
        <v/>
      </c>
      <c r="AE3516" s="18" t="str">
        <f t="shared" si="824"/>
        <v/>
      </c>
      <c r="AG3516" s="95" t="str">
        <f>IF($C3516="", "", IF(IFERROR(INDEX(Ingredients!C$11:C$310, MATCH($C3516, Ingredients!$B$11:$B$310, 0)), "")="", "", IFERROR(INDEX(Ingredients!C$11:C$310, MATCH($C3516, Ingredients!$B$11:$B$310, 0)), "")))</f>
        <v/>
      </c>
      <c r="AH3516" s="105" t="str">
        <f>IF($C3516="", "", IF(IFERROR(INDEX(Ingredients!D$11:D$310, MATCH($C3516, Ingredients!$B$11:$B$310, 0)), "")="", "", IFERROR(INDEX(Ingredients!D$11:D$310, MATCH($C3516, Ingredients!$B$11:$B$310, 0)), "")))</f>
        <v/>
      </c>
      <c r="AI3516" s="106" t="str">
        <f>IF($C3516="", "", IF(IFERROR(INDEX(Ingredients!E$11:E$310, MATCH($C3516, Ingredients!$B$11:$B$310, 0)), "")="", "", IFERROR(INDEX(Ingredients!E$11:E$310, MATCH($C3516, Ingredients!$B$11:$B$310, 0)), "")))</f>
        <v/>
      </c>
      <c r="AJ3516" s="108" t="str">
        <f>IF($C3516="", "", IF(IFERROR(INDEX(Ingredients!F$11:F$310, MATCH($C3516, Ingredients!$B$11:$B$310, 0)), "")="", "", IFERROR(INDEX(Ingredients!F$11:F$310, MATCH($C3516, Ingredients!$B$11:$B$310, 0)), "")))</f>
        <v/>
      </c>
      <c r="AK3516" s="106" t="str">
        <f>IF($C3516="", "", IF(IFERROR(INDEX(Ingredients!G$11:G$310, MATCH($C3516, Ingredients!$B$11:$B$310, 0)), "")="", "", IFERROR(INDEX(Ingredients!G$11:G$310, MATCH($C3516, Ingredients!$B$11:$B$310, 0)), "")))</f>
        <v/>
      </c>
      <c r="AL3516" s="79" t="str">
        <f>IF($C3516="", "", IF(IFERROR(INDEX(Ingredients!H$11:H$310, MATCH($C3516, Ingredients!$B$11:$B$310, 0)), "")="", "", IFERROR(INDEX(Ingredients!H$11:H$310, MATCH($C3516, Ingredients!$B$11:$B$310, 0)), "")))</f>
        <v/>
      </c>
      <c r="AN3516" s="83" t="str">
        <f t="shared" si="815"/>
        <v/>
      </c>
      <c r="AP3516" s="114" t="str">
        <f t="shared" si="825"/>
        <v/>
      </c>
      <c r="AR3516" s="117" t="str">
        <f>IF($C3516="", "", IF(IFERROR(INDEX(Ingredients!$AI$11:$AI$310, MATCH($C3516, Ingredients!$B$11:$B$310, 0)), "")="", "", IFERROR(INDEX(Ingredients!$AI$11:$AI$310, MATCH($C3516, Ingredients!$B$11:$B$310, 0)), "")))</f>
        <v/>
      </c>
      <c r="AT3516" s="120" t="str">
        <f t="shared" si="826"/>
        <v/>
      </c>
      <c r="AV3516" s="90" t="str">
        <f t="shared" si="816"/>
        <v/>
      </c>
      <c r="AX3516" s="90" t="str">
        <f>IF($AV3516="", "", COUNTIF($AV$11:$AV$5010, "&lt;"&amp;$AV3516)+1+COUNTIF($AV$11:$AV3516, $AV3516)-1)</f>
        <v/>
      </c>
      <c r="AZ3516" s="111" t="str">
        <f>IF($B3516="", "", SUMIF('Shopping List'!$AV$11:$AV$25, $B3516, 'Shopping List'!$BN$11:$BN$25))</f>
        <v/>
      </c>
      <c r="BB3516" s="117" t="str">
        <f t="shared" si="827"/>
        <v/>
      </c>
    </row>
    <row r="3517" spans="1:54" x14ac:dyDescent="0.25">
      <c r="A3517" s="4"/>
      <c r="B3517" s="37"/>
      <c r="C3517" s="124"/>
      <c r="D3517" s="39"/>
      <c r="E3517" s="125"/>
      <c r="F3517" s="48"/>
      <c r="G3517" s="4"/>
      <c r="H3517" s="4"/>
      <c r="I3517" s="95" t="str">
        <f>IF($C3517="", "", IF(IFERROR(INDEX(Ingredients!$C$11:$C$310, MATCH($C3517, Ingredients!$B$11:$B$310, 0)), "")="", "", IFERROR(INDEX(Ingredients!$C$11:$C$310, MATCH($C3517, Ingredients!$B$11:$B$310, 0)), "")))</f>
        <v/>
      </c>
      <c r="J3517" s="73" t="str">
        <f>IF($B3517="", "", IF(IFERROR(INDEX(Meals!$C$11:$C$260, MATCH($B3517, Meals!$B$11:$B$260, 0)), "")="", "", IFERROR(INDEX(Meals!$C$11:$C$260, MATCH($B3517, Meals!$B$11:$B$260, 0)), "")))</f>
        <v/>
      </c>
      <c r="K3517" s="4"/>
      <c r="L3517" s="72" t="str">
        <f t="shared" si="817"/>
        <v/>
      </c>
      <c r="M3517" s="73" t="str">
        <f t="shared" si="818"/>
        <v/>
      </c>
      <c r="N3517" s="4"/>
      <c r="O3517" s="78" t="str">
        <f t="shared" si="819"/>
        <v/>
      </c>
      <c r="P3517" s="79" t="str">
        <f t="shared" si="820"/>
        <v/>
      </c>
      <c r="Q3517" s="4"/>
      <c r="R3517" s="90" t="str">
        <f t="shared" si="821"/>
        <v/>
      </c>
      <c r="S3517" s="4"/>
      <c r="Y3517" s="18" t="str">
        <f t="shared" si="822"/>
        <v/>
      </c>
      <c r="AA3517" s="18" t="str">
        <f t="shared" si="813"/>
        <v/>
      </c>
      <c r="AB3517" s="18" t="str">
        <f t="shared" si="814"/>
        <v/>
      </c>
      <c r="AC3517" s="18" t="str">
        <f t="shared" si="823"/>
        <v/>
      </c>
      <c r="AD3517" s="18" t="str">
        <f t="shared" si="823"/>
        <v/>
      </c>
      <c r="AE3517" s="18" t="str">
        <f t="shared" si="824"/>
        <v/>
      </c>
      <c r="AG3517" s="95" t="str">
        <f>IF($C3517="", "", IF(IFERROR(INDEX(Ingredients!C$11:C$310, MATCH($C3517, Ingredients!$B$11:$B$310, 0)), "")="", "", IFERROR(INDEX(Ingredients!C$11:C$310, MATCH($C3517, Ingredients!$B$11:$B$310, 0)), "")))</f>
        <v/>
      </c>
      <c r="AH3517" s="105" t="str">
        <f>IF($C3517="", "", IF(IFERROR(INDEX(Ingredients!D$11:D$310, MATCH($C3517, Ingredients!$B$11:$B$310, 0)), "")="", "", IFERROR(INDEX(Ingredients!D$11:D$310, MATCH($C3517, Ingredients!$B$11:$B$310, 0)), "")))</f>
        <v/>
      </c>
      <c r="AI3517" s="106" t="str">
        <f>IF($C3517="", "", IF(IFERROR(INDEX(Ingredients!E$11:E$310, MATCH($C3517, Ingredients!$B$11:$B$310, 0)), "")="", "", IFERROR(INDEX(Ingredients!E$11:E$310, MATCH($C3517, Ingredients!$B$11:$B$310, 0)), "")))</f>
        <v/>
      </c>
      <c r="AJ3517" s="108" t="str">
        <f>IF($C3517="", "", IF(IFERROR(INDEX(Ingredients!F$11:F$310, MATCH($C3517, Ingredients!$B$11:$B$310, 0)), "")="", "", IFERROR(INDEX(Ingredients!F$11:F$310, MATCH($C3517, Ingredients!$B$11:$B$310, 0)), "")))</f>
        <v/>
      </c>
      <c r="AK3517" s="106" t="str">
        <f>IF($C3517="", "", IF(IFERROR(INDEX(Ingredients!G$11:G$310, MATCH($C3517, Ingredients!$B$11:$B$310, 0)), "")="", "", IFERROR(INDEX(Ingredients!G$11:G$310, MATCH($C3517, Ingredients!$B$11:$B$310, 0)), "")))</f>
        <v/>
      </c>
      <c r="AL3517" s="79" t="str">
        <f>IF($C3517="", "", IF(IFERROR(INDEX(Ingredients!H$11:H$310, MATCH($C3517, Ingredients!$B$11:$B$310, 0)), "")="", "", IFERROR(INDEX(Ingredients!H$11:H$310, MATCH($C3517, Ingredients!$B$11:$B$310, 0)), "")))</f>
        <v/>
      </c>
      <c r="AN3517" s="83" t="str">
        <f t="shared" si="815"/>
        <v/>
      </c>
      <c r="AP3517" s="114" t="str">
        <f t="shared" si="825"/>
        <v/>
      </c>
      <c r="AR3517" s="117" t="str">
        <f>IF($C3517="", "", IF(IFERROR(INDEX(Ingredients!$AI$11:$AI$310, MATCH($C3517, Ingredients!$B$11:$B$310, 0)), "")="", "", IFERROR(INDEX(Ingredients!$AI$11:$AI$310, MATCH($C3517, Ingredients!$B$11:$B$310, 0)), "")))</f>
        <v/>
      </c>
      <c r="AT3517" s="120" t="str">
        <f t="shared" si="826"/>
        <v/>
      </c>
      <c r="AV3517" s="90" t="str">
        <f t="shared" si="816"/>
        <v/>
      </c>
      <c r="AX3517" s="90" t="str">
        <f>IF($AV3517="", "", COUNTIF($AV$11:$AV$5010, "&lt;"&amp;$AV3517)+1+COUNTIF($AV$11:$AV3517, $AV3517)-1)</f>
        <v/>
      </c>
      <c r="AZ3517" s="111" t="str">
        <f>IF($B3517="", "", SUMIF('Shopping List'!$AV$11:$AV$25, $B3517, 'Shopping List'!$BN$11:$BN$25))</f>
        <v/>
      </c>
      <c r="BB3517" s="117" t="str">
        <f t="shared" si="827"/>
        <v/>
      </c>
    </row>
    <row r="3518" spans="1:54" x14ac:dyDescent="0.25">
      <c r="A3518" s="4"/>
      <c r="B3518" s="37"/>
      <c r="C3518" s="124"/>
      <c r="D3518" s="39"/>
      <c r="E3518" s="125"/>
      <c r="F3518" s="48"/>
      <c r="G3518" s="4"/>
      <c r="H3518" s="4"/>
      <c r="I3518" s="95" t="str">
        <f>IF($C3518="", "", IF(IFERROR(INDEX(Ingredients!$C$11:$C$310, MATCH($C3518, Ingredients!$B$11:$B$310, 0)), "")="", "", IFERROR(INDEX(Ingredients!$C$11:$C$310, MATCH($C3518, Ingredients!$B$11:$B$310, 0)), "")))</f>
        <v/>
      </c>
      <c r="J3518" s="73" t="str">
        <f>IF($B3518="", "", IF(IFERROR(INDEX(Meals!$C$11:$C$260, MATCH($B3518, Meals!$B$11:$B$260, 0)), "")="", "", IFERROR(INDEX(Meals!$C$11:$C$260, MATCH($B3518, Meals!$B$11:$B$260, 0)), "")))</f>
        <v/>
      </c>
      <c r="K3518" s="4"/>
      <c r="L3518" s="72" t="str">
        <f t="shared" si="817"/>
        <v/>
      </c>
      <c r="M3518" s="73" t="str">
        <f t="shared" si="818"/>
        <v/>
      </c>
      <c r="N3518" s="4"/>
      <c r="O3518" s="78" t="str">
        <f t="shared" si="819"/>
        <v/>
      </c>
      <c r="P3518" s="79" t="str">
        <f t="shared" si="820"/>
        <v/>
      </c>
      <c r="Q3518" s="4"/>
      <c r="R3518" s="90" t="str">
        <f t="shared" si="821"/>
        <v/>
      </c>
      <c r="S3518" s="4"/>
      <c r="Y3518" s="18" t="str">
        <f t="shared" si="822"/>
        <v/>
      </c>
      <c r="AA3518" s="18" t="str">
        <f t="shared" si="813"/>
        <v/>
      </c>
      <c r="AB3518" s="18" t="str">
        <f t="shared" si="814"/>
        <v/>
      </c>
      <c r="AC3518" s="18" t="str">
        <f t="shared" si="823"/>
        <v/>
      </c>
      <c r="AD3518" s="18" t="str">
        <f t="shared" si="823"/>
        <v/>
      </c>
      <c r="AE3518" s="18" t="str">
        <f t="shared" si="824"/>
        <v/>
      </c>
      <c r="AG3518" s="95" t="str">
        <f>IF($C3518="", "", IF(IFERROR(INDEX(Ingredients!C$11:C$310, MATCH($C3518, Ingredients!$B$11:$B$310, 0)), "")="", "", IFERROR(INDEX(Ingredients!C$11:C$310, MATCH($C3518, Ingredients!$B$11:$B$310, 0)), "")))</f>
        <v/>
      </c>
      <c r="AH3518" s="105" t="str">
        <f>IF($C3518="", "", IF(IFERROR(INDEX(Ingredients!D$11:D$310, MATCH($C3518, Ingredients!$B$11:$B$310, 0)), "")="", "", IFERROR(INDEX(Ingredients!D$11:D$310, MATCH($C3518, Ingredients!$B$11:$B$310, 0)), "")))</f>
        <v/>
      </c>
      <c r="AI3518" s="106" t="str">
        <f>IF($C3518="", "", IF(IFERROR(INDEX(Ingredients!E$11:E$310, MATCH($C3518, Ingredients!$B$11:$B$310, 0)), "")="", "", IFERROR(INDEX(Ingredients!E$11:E$310, MATCH($C3518, Ingredients!$B$11:$B$310, 0)), "")))</f>
        <v/>
      </c>
      <c r="AJ3518" s="108" t="str">
        <f>IF($C3518="", "", IF(IFERROR(INDEX(Ingredients!F$11:F$310, MATCH($C3518, Ingredients!$B$11:$B$310, 0)), "")="", "", IFERROR(INDEX(Ingredients!F$11:F$310, MATCH($C3518, Ingredients!$B$11:$B$310, 0)), "")))</f>
        <v/>
      </c>
      <c r="AK3518" s="106" t="str">
        <f>IF($C3518="", "", IF(IFERROR(INDEX(Ingredients!G$11:G$310, MATCH($C3518, Ingredients!$B$11:$B$310, 0)), "")="", "", IFERROR(INDEX(Ingredients!G$11:G$310, MATCH($C3518, Ingredients!$B$11:$B$310, 0)), "")))</f>
        <v/>
      </c>
      <c r="AL3518" s="79" t="str">
        <f>IF($C3518="", "", IF(IFERROR(INDEX(Ingredients!H$11:H$310, MATCH($C3518, Ingredients!$B$11:$B$310, 0)), "")="", "", IFERROR(INDEX(Ingredients!H$11:H$310, MATCH($C3518, Ingredients!$B$11:$B$310, 0)), "")))</f>
        <v/>
      </c>
      <c r="AN3518" s="83" t="str">
        <f t="shared" si="815"/>
        <v/>
      </c>
      <c r="AP3518" s="114" t="str">
        <f t="shared" si="825"/>
        <v/>
      </c>
      <c r="AR3518" s="117" t="str">
        <f>IF($C3518="", "", IF(IFERROR(INDEX(Ingredients!$AI$11:$AI$310, MATCH($C3518, Ingredients!$B$11:$B$310, 0)), "")="", "", IFERROR(INDEX(Ingredients!$AI$11:$AI$310, MATCH($C3518, Ingredients!$B$11:$B$310, 0)), "")))</f>
        <v/>
      </c>
      <c r="AT3518" s="120" t="str">
        <f t="shared" si="826"/>
        <v/>
      </c>
      <c r="AV3518" s="90" t="str">
        <f t="shared" si="816"/>
        <v/>
      </c>
      <c r="AX3518" s="90" t="str">
        <f>IF($AV3518="", "", COUNTIF($AV$11:$AV$5010, "&lt;"&amp;$AV3518)+1+COUNTIF($AV$11:$AV3518, $AV3518)-1)</f>
        <v/>
      </c>
      <c r="AZ3518" s="111" t="str">
        <f>IF($B3518="", "", SUMIF('Shopping List'!$AV$11:$AV$25, $B3518, 'Shopping List'!$BN$11:$BN$25))</f>
        <v/>
      </c>
      <c r="BB3518" s="117" t="str">
        <f t="shared" si="827"/>
        <v/>
      </c>
    </row>
    <row r="3519" spans="1:54" x14ac:dyDescent="0.25">
      <c r="A3519" s="4"/>
      <c r="B3519" s="37"/>
      <c r="C3519" s="124"/>
      <c r="D3519" s="39"/>
      <c r="E3519" s="125"/>
      <c r="F3519" s="48"/>
      <c r="G3519" s="4"/>
      <c r="H3519" s="4"/>
      <c r="I3519" s="95" t="str">
        <f>IF($C3519="", "", IF(IFERROR(INDEX(Ingredients!$C$11:$C$310, MATCH($C3519, Ingredients!$B$11:$B$310, 0)), "")="", "", IFERROR(INDEX(Ingredients!$C$11:$C$310, MATCH($C3519, Ingredients!$B$11:$B$310, 0)), "")))</f>
        <v/>
      </c>
      <c r="J3519" s="73" t="str">
        <f>IF($B3519="", "", IF(IFERROR(INDEX(Meals!$C$11:$C$260, MATCH($B3519, Meals!$B$11:$B$260, 0)), "")="", "", IFERROR(INDEX(Meals!$C$11:$C$260, MATCH($B3519, Meals!$B$11:$B$260, 0)), "")))</f>
        <v/>
      </c>
      <c r="K3519" s="4"/>
      <c r="L3519" s="72" t="str">
        <f t="shared" si="817"/>
        <v/>
      </c>
      <c r="M3519" s="73" t="str">
        <f t="shared" si="818"/>
        <v/>
      </c>
      <c r="N3519" s="4"/>
      <c r="O3519" s="78" t="str">
        <f t="shared" si="819"/>
        <v/>
      </c>
      <c r="P3519" s="79" t="str">
        <f t="shared" si="820"/>
        <v/>
      </c>
      <c r="Q3519" s="4"/>
      <c r="R3519" s="90" t="str">
        <f t="shared" si="821"/>
        <v/>
      </c>
      <c r="S3519" s="4"/>
      <c r="Y3519" s="18" t="str">
        <f t="shared" si="822"/>
        <v/>
      </c>
      <c r="AA3519" s="18" t="str">
        <f t="shared" si="813"/>
        <v/>
      </c>
      <c r="AB3519" s="18" t="str">
        <f t="shared" si="814"/>
        <v/>
      </c>
      <c r="AC3519" s="18" t="str">
        <f t="shared" si="823"/>
        <v/>
      </c>
      <c r="AD3519" s="18" t="str">
        <f t="shared" si="823"/>
        <v/>
      </c>
      <c r="AE3519" s="18" t="str">
        <f t="shared" si="824"/>
        <v/>
      </c>
      <c r="AG3519" s="95" t="str">
        <f>IF($C3519="", "", IF(IFERROR(INDEX(Ingredients!C$11:C$310, MATCH($C3519, Ingredients!$B$11:$B$310, 0)), "")="", "", IFERROR(INDEX(Ingredients!C$11:C$310, MATCH($C3519, Ingredients!$B$11:$B$310, 0)), "")))</f>
        <v/>
      </c>
      <c r="AH3519" s="105" t="str">
        <f>IF($C3519="", "", IF(IFERROR(INDEX(Ingredients!D$11:D$310, MATCH($C3519, Ingredients!$B$11:$B$310, 0)), "")="", "", IFERROR(INDEX(Ingredients!D$11:D$310, MATCH($C3519, Ingredients!$B$11:$B$310, 0)), "")))</f>
        <v/>
      </c>
      <c r="AI3519" s="106" t="str">
        <f>IF($C3519="", "", IF(IFERROR(INDEX(Ingredients!E$11:E$310, MATCH($C3519, Ingredients!$B$11:$B$310, 0)), "")="", "", IFERROR(INDEX(Ingredients!E$11:E$310, MATCH($C3519, Ingredients!$B$11:$B$310, 0)), "")))</f>
        <v/>
      </c>
      <c r="AJ3519" s="108" t="str">
        <f>IF($C3519="", "", IF(IFERROR(INDEX(Ingredients!F$11:F$310, MATCH($C3519, Ingredients!$B$11:$B$310, 0)), "")="", "", IFERROR(INDEX(Ingredients!F$11:F$310, MATCH($C3519, Ingredients!$B$11:$B$310, 0)), "")))</f>
        <v/>
      </c>
      <c r="AK3519" s="106" t="str">
        <f>IF($C3519="", "", IF(IFERROR(INDEX(Ingredients!G$11:G$310, MATCH($C3519, Ingredients!$B$11:$B$310, 0)), "")="", "", IFERROR(INDEX(Ingredients!G$11:G$310, MATCH($C3519, Ingredients!$B$11:$B$310, 0)), "")))</f>
        <v/>
      </c>
      <c r="AL3519" s="79" t="str">
        <f>IF($C3519="", "", IF(IFERROR(INDEX(Ingredients!H$11:H$310, MATCH($C3519, Ingredients!$B$11:$B$310, 0)), "")="", "", IFERROR(INDEX(Ingredients!H$11:H$310, MATCH($C3519, Ingredients!$B$11:$B$310, 0)), "")))</f>
        <v/>
      </c>
      <c r="AN3519" s="83" t="str">
        <f t="shared" si="815"/>
        <v/>
      </c>
      <c r="AP3519" s="114" t="str">
        <f t="shared" si="825"/>
        <v/>
      </c>
      <c r="AR3519" s="117" t="str">
        <f>IF($C3519="", "", IF(IFERROR(INDEX(Ingredients!$AI$11:$AI$310, MATCH($C3519, Ingredients!$B$11:$B$310, 0)), "")="", "", IFERROR(INDEX(Ingredients!$AI$11:$AI$310, MATCH($C3519, Ingredients!$B$11:$B$310, 0)), "")))</f>
        <v/>
      </c>
      <c r="AT3519" s="120" t="str">
        <f t="shared" si="826"/>
        <v/>
      </c>
      <c r="AV3519" s="90" t="str">
        <f t="shared" si="816"/>
        <v/>
      </c>
      <c r="AX3519" s="90" t="str">
        <f>IF($AV3519="", "", COUNTIF($AV$11:$AV$5010, "&lt;"&amp;$AV3519)+1+COUNTIF($AV$11:$AV3519, $AV3519)-1)</f>
        <v/>
      </c>
      <c r="AZ3519" s="111" t="str">
        <f>IF($B3519="", "", SUMIF('Shopping List'!$AV$11:$AV$25, $B3519, 'Shopping List'!$BN$11:$BN$25))</f>
        <v/>
      </c>
      <c r="BB3519" s="117" t="str">
        <f t="shared" si="827"/>
        <v/>
      </c>
    </row>
    <row r="3520" spans="1:54" x14ac:dyDescent="0.25">
      <c r="A3520" s="4"/>
      <c r="B3520" s="37"/>
      <c r="C3520" s="124"/>
      <c r="D3520" s="39"/>
      <c r="E3520" s="125"/>
      <c r="F3520" s="48"/>
      <c r="G3520" s="4"/>
      <c r="H3520" s="4"/>
      <c r="I3520" s="95" t="str">
        <f>IF($C3520="", "", IF(IFERROR(INDEX(Ingredients!$C$11:$C$310, MATCH($C3520, Ingredients!$B$11:$B$310, 0)), "")="", "", IFERROR(INDEX(Ingredients!$C$11:$C$310, MATCH($C3520, Ingredients!$B$11:$B$310, 0)), "")))</f>
        <v/>
      </c>
      <c r="J3520" s="73" t="str">
        <f>IF($B3520="", "", IF(IFERROR(INDEX(Meals!$C$11:$C$260, MATCH($B3520, Meals!$B$11:$B$260, 0)), "")="", "", IFERROR(INDEX(Meals!$C$11:$C$260, MATCH($B3520, Meals!$B$11:$B$260, 0)), "")))</f>
        <v/>
      </c>
      <c r="K3520" s="4"/>
      <c r="L3520" s="72" t="str">
        <f t="shared" si="817"/>
        <v/>
      </c>
      <c r="M3520" s="73" t="str">
        <f t="shared" si="818"/>
        <v/>
      </c>
      <c r="N3520" s="4"/>
      <c r="O3520" s="78" t="str">
        <f t="shared" si="819"/>
        <v/>
      </c>
      <c r="P3520" s="79" t="str">
        <f t="shared" si="820"/>
        <v/>
      </c>
      <c r="Q3520" s="4"/>
      <c r="R3520" s="90" t="str">
        <f t="shared" si="821"/>
        <v/>
      </c>
      <c r="S3520" s="4"/>
      <c r="Y3520" s="18" t="str">
        <f t="shared" si="822"/>
        <v/>
      </c>
      <c r="AA3520" s="18" t="str">
        <f t="shared" si="813"/>
        <v/>
      </c>
      <c r="AB3520" s="18" t="str">
        <f t="shared" si="814"/>
        <v/>
      </c>
      <c r="AC3520" s="18" t="str">
        <f t="shared" si="823"/>
        <v/>
      </c>
      <c r="AD3520" s="18" t="str">
        <f t="shared" si="823"/>
        <v/>
      </c>
      <c r="AE3520" s="18" t="str">
        <f t="shared" si="824"/>
        <v/>
      </c>
      <c r="AG3520" s="95" t="str">
        <f>IF($C3520="", "", IF(IFERROR(INDEX(Ingredients!C$11:C$310, MATCH($C3520, Ingredients!$B$11:$B$310, 0)), "")="", "", IFERROR(INDEX(Ingredients!C$11:C$310, MATCH($C3520, Ingredients!$B$11:$B$310, 0)), "")))</f>
        <v/>
      </c>
      <c r="AH3520" s="105" t="str">
        <f>IF($C3520="", "", IF(IFERROR(INDEX(Ingredients!D$11:D$310, MATCH($C3520, Ingredients!$B$11:$B$310, 0)), "")="", "", IFERROR(INDEX(Ingredients!D$11:D$310, MATCH($C3520, Ingredients!$B$11:$B$310, 0)), "")))</f>
        <v/>
      </c>
      <c r="AI3520" s="106" t="str">
        <f>IF($C3520="", "", IF(IFERROR(INDEX(Ingredients!E$11:E$310, MATCH($C3520, Ingredients!$B$11:$B$310, 0)), "")="", "", IFERROR(INDEX(Ingredients!E$11:E$310, MATCH($C3520, Ingredients!$B$11:$B$310, 0)), "")))</f>
        <v/>
      </c>
      <c r="AJ3520" s="108" t="str">
        <f>IF($C3520="", "", IF(IFERROR(INDEX(Ingredients!F$11:F$310, MATCH($C3520, Ingredients!$B$11:$B$310, 0)), "")="", "", IFERROR(INDEX(Ingredients!F$11:F$310, MATCH($C3520, Ingredients!$B$11:$B$310, 0)), "")))</f>
        <v/>
      </c>
      <c r="AK3520" s="106" t="str">
        <f>IF($C3520="", "", IF(IFERROR(INDEX(Ingredients!G$11:G$310, MATCH($C3520, Ingredients!$B$11:$B$310, 0)), "")="", "", IFERROR(INDEX(Ingredients!G$11:G$310, MATCH($C3520, Ingredients!$B$11:$B$310, 0)), "")))</f>
        <v/>
      </c>
      <c r="AL3520" s="79" t="str">
        <f>IF($C3520="", "", IF(IFERROR(INDEX(Ingredients!H$11:H$310, MATCH($C3520, Ingredients!$B$11:$B$310, 0)), "")="", "", IFERROR(INDEX(Ingredients!H$11:H$310, MATCH($C3520, Ingredients!$B$11:$B$310, 0)), "")))</f>
        <v/>
      </c>
      <c r="AN3520" s="83" t="str">
        <f t="shared" si="815"/>
        <v/>
      </c>
      <c r="AP3520" s="114" t="str">
        <f t="shared" si="825"/>
        <v/>
      </c>
      <c r="AR3520" s="117" t="str">
        <f>IF($C3520="", "", IF(IFERROR(INDEX(Ingredients!$AI$11:$AI$310, MATCH($C3520, Ingredients!$B$11:$B$310, 0)), "")="", "", IFERROR(INDEX(Ingredients!$AI$11:$AI$310, MATCH($C3520, Ingredients!$B$11:$B$310, 0)), "")))</f>
        <v/>
      </c>
      <c r="AT3520" s="120" t="str">
        <f t="shared" si="826"/>
        <v/>
      </c>
      <c r="AV3520" s="90" t="str">
        <f t="shared" si="816"/>
        <v/>
      </c>
      <c r="AX3520" s="90" t="str">
        <f>IF($AV3520="", "", COUNTIF($AV$11:$AV$5010, "&lt;"&amp;$AV3520)+1+COUNTIF($AV$11:$AV3520, $AV3520)-1)</f>
        <v/>
      </c>
      <c r="AZ3520" s="111" t="str">
        <f>IF($B3520="", "", SUMIF('Shopping List'!$AV$11:$AV$25, $B3520, 'Shopping List'!$BN$11:$BN$25))</f>
        <v/>
      </c>
      <c r="BB3520" s="117" t="str">
        <f t="shared" si="827"/>
        <v/>
      </c>
    </row>
    <row r="3521" spans="1:54" x14ac:dyDescent="0.25">
      <c r="A3521" s="4"/>
      <c r="B3521" s="37"/>
      <c r="C3521" s="124"/>
      <c r="D3521" s="39"/>
      <c r="E3521" s="125"/>
      <c r="F3521" s="48"/>
      <c r="G3521" s="4"/>
      <c r="H3521" s="4"/>
      <c r="I3521" s="95" t="str">
        <f>IF($C3521="", "", IF(IFERROR(INDEX(Ingredients!$C$11:$C$310, MATCH($C3521, Ingredients!$B$11:$B$310, 0)), "")="", "", IFERROR(INDEX(Ingredients!$C$11:$C$310, MATCH($C3521, Ingredients!$B$11:$B$310, 0)), "")))</f>
        <v/>
      </c>
      <c r="J3521" s="73" t="str">
        <f>IF($B3521="", "", IF(IFERROR(INDEX(Meals!$C$11:$C$260, MATCH($B3521, Meals!$B$11:$B$260, 0)), "")="", "", IFERROR(INDEX(Meals!$C$11:$C$260, MATCH($B3521, Meals!$B$11:$B$260, 0)), "")))</f>
        <v/>
      </c>
      <c r="K3521" s="4"/>
      <c r="L3521" s="72" t="str">
        <f t="shared" si="817"/>
        <v/>
      </c>
      <c r="M3521" s="73" t="str">
        <f t="shared" si="818"/>
        <v/>
      </c>
      <c r="N3521" s="4"/>
      <c r="O3521" s="78" t="str">
        <f t="shared" si="819"/>
        <v/>
      </c>
      <c r="P3521" s="79" t="str">
        <f t="shared" si="820"/>
        <v/>
      </c>
      <c r="Q3521" s="4"/>
      <c r="R3521" s="90" t="str">
        <f t="shared" si="821"/>
        <v/>
      </c>
      <c r="S3521" s="4"/>
      <c r="Y3521" s="18" t="str">
        <f t="shared" si="822"/>
        <v/>
      </c>
      <c r="AA3521" s="18" t="str">
        <f t="shared" si="813"/>
        <v/>
      </c>
      <c r="AB3521" s="18" t="str">
        <f t="shared" si="814"/>
        <v/>
      </c>
      <c r="AC3521" s="18" t="str">
        <f t="shared" si="823"/>
        <v/>
      </c>
      <c r="AD3521" s="18" t="str">
        <f t="shared" si="823"/>
        <v/>
      </c>
      <c r="AE3521" s="18" t="str">
        <f t="shared" si="824"/>
        <v/>
      </c>
      <c r="AG3521" s="95" t="str">
        <f>IF($C3521="", "", IF(IFERROR(INDEX(Ingredients!C$11:C$310, MATCH($C3521, Ingredients!$B$11:$B$310, 0)), "")="", "", IFERROR(INDEX(Ingredients!C$11:C$310, MATCH($C3521, Ingredients!$B$11:$B$310, 0)), "")))</f>
        <v/>
      </c>
      <c r="AH3521" s="105" t="str">
        <f>IF($C3521="", "", IF(IFERROR(INDEX(Ingredients!D$11:D$310, MATCH($C3521, Ingredients!$B$11:$B$310, 0)), "")="", "", IFERROR(INDEX(Ingredients!D$11:D$310, MATCH($C3521, Ingredients!$B$11:$B$310, 0)), "")))</f>
        <v/>
      </c>
      <c r="AI3521" s="106" t="str">
        <f>IF($C3521="", "", IF(IFERROR(INDEX(Ingredients!E$11:E$310, MATCH($C3521, Ingredients!$B$11:$B$310, 0)), "")="", "", IFERROR(INDEX(Ingredients!E$11:E$310, MATCH($C3521, Ingredients!$B$11:$B$310, 0)), "")))</f>
        <v/>
      </c>
      <c r="AJ3521" s="108" t="str">
        <f>IF($C3521="", "", IF(IFERROR(INDEX(Ingredients!F$11:F$310, MATCH($C3521, Ingredients!$B$11:$B$310, 0)), "")="", "", IFERROR(INDEX(Ingredients!F$11:F$310, MATCH($C3521, Ingredients!$B$11:$B$310, 0)), "")))</f>
        <v/>
      </c>
      <c r="AK3521" s="106" t="str">
        <f>IF($C3521="", "", IF(IFERROR(INDEX(Ingredients!G$11:G$310, MATCH($C3521, Ingredients!$B$11:$B$310, 0)), "")="", "", IFERROR(INDEX(Ingredients!G$11:G$310, MATCH($C3521, Ingredients!$B$11:$B$310, 0)), "")))</f>
        <v/>
      </c>
      <c r="AL3521" s="79" t="str">
        <f>IF($C3521="", "", IF(IFERROR(INDEX(Ingredients!H$11:H$310, MATCH($C3521, Ingredients!$B$11:$B$310, 0)), "")="", "", IFERROR(INDEX(Ingredients!H$11:H$310, MATCH($C3521, Ingredients!$B$11:$B$310, 0)), "")))</f>
        <v/>
      </c>
      <c r="AN3521" s="83" t="str">
        <f t="shared" si="815"/>
        <v/>
      </c>
      <c r="AP3521" s="114" t="str">
        <f t="shared" si="825"/>
        <v/>
      </c>
      <c r="AR3521" s="117" t="str">
        <f>IF($C3521="", "", IF(IFERROR(INDEX(Ingredients!$AI$11:$AI$310, MATCH($C3521, Ingredients!$B$11:$B$310, 0)), "")="", "", IFERROR(INDEX(Ingredients!$AI$11:$AI$310, MATCH($C3521, Ingredients!$B$11:$B$310, 0)), "")))</f>
        <v/>
      </c>
      <c r="AT3521" s="120" t="str">
        <f t="shared" si="826"/>
        <v/>
      </c>
      <c r="AV3521" s="90" t="str">
        <f t="shared" si="816"/>
        <v/>
      </c>
      <c r="AX3521" s="90" t="str">
        <f>IF($AV3521="", "", COUNTIF($AV$11:$AV$5010, "&lt;"&amp;$AV3521)+1+COUNTIF($AV$11:$AV3521, $AV3521)-1)</f>
        <v/>
      </c>
      <c r="AZ3521" s="111" t="str">
        <f>IF($B3521="", "", SUMIF('Shopping List'!$AV$11:$AV$25, $B3521, 'Shopping List'!$BN$11:$BN$25))</f>
        <v/>
      </c>
      <c r="BB3521" s="117" t="str">
        <f t="shared" si="827"/>
        <v/>
      </c>
    </row>
    <row r="3522" spans="1:54" x14ac:dyDescent="0.25">
      <c r="A3522" s="4"/>
      <c r="B3522" s="37"/>
      <c r="C3522" s="124"/>
      <c r="D3522" s="39"/>
      <c r="E3522" s="125"/>
      <c r="F3522" s="48"/>
      <c r="G3522" s="4"/>
      <c r="H3522" s="4"/>
      <c r="I3522" s="95" t="str">
        <f>IF($C3522="", "", IF(IFERROR(INDEX(Ingredients!$C$11:$C$310, MATCH($C3522, Ingredients!$B$11:$B$310, 0)), "")="", "", IFERROR(INDEX(Ingredients!$C$11:$C$310, MATCH($C3522, Ingredients!$B$11:$B$310, 0)), "")))</f>
        <v/>
      </c>
      <c r="J3522" s="73" t="str">
        <f>IF($B3522="", "", IF(IFERROR(INDEX(Meals!$C$11:$C$260, MATCH($B3522, Meals!$B$11:$B$260, 0)), "")="", "", IFERROR(INDEX(Meals!$C$11:$C$260, MATCH($B3522, Meals!$B$11:$B$260, 0)), "")))</f>
        <v/>
      </c>
      <c r="K3522" s="4"/>
      <c r="L3522" s="72" t="str">
        <f t="shared" si="817"/>
        <v/>
      </c>
      <c r="M3522" s="73" t="str">
        <f t="shared" si="818"/>
        <v/>
      </c>
      <c r="N3522" s="4"/>
      <c r="O3522" s="78" t="str">
        <f t="shared" si="819"/>
        <v/>
      </c>
      <c r="P3522" s="79" t="str">
        <f t="shared" si="820"/>
        <v/>
      </c>
      <c r="Q3522" s="4"/>
      <c r="R3522" s="90" t="str">
        <f t="shared" si="821"/>
        <v/>
      </c>
      <c r="S3522" s="4"/>
      <c r="Y3522" s="18" t="str">
        <f t="shared" si="822"/>
        <v/>
      </c>
      <c r="AA3522" s="18" t="str">
        <f t="shared" si="813"/>
        <v/>
      </c>
      <c r="AB3522" s="18" t="str">
        <f t="shared" si="814"/>
        <v/>
      </c>
      <c r="AC3522" s="18" t="str">
        <f t="shared" si="823"/>
        <v/>
      </c>
      <c r="AD3522" s="18" t="str">
        <f t="shared" si="823"/>
        <v/>
      </c>
      <c r="AE3522" s="18" t="str">
        <f t="shared" si="824"/>
        <v/>
      </c>
      <c r="AG3522" s="95" t="str">
        <f>IF($C3522="", "", IF(IFERROR(INDEX(Ingredients!C$11:C$310, MATCH($C3522, Ingredients!$B$11:$B$310, 0)), "")="", "", IFERROR(INDEX(Ingredients!C$11:C$310, MATCH($C3522, Ingredients!$B$11:$B$310, 0)), "")))</f>
        <v/>
      </c>
      <c r="AH3522" s="105" t="str">
        <f>IF($C3522="", "", IF(IFERROR(INDEX(Ingredients!D$11:D$310, MATCH($C3522, Ingredients!$B$11:$B$310, 0)), "")="", "", IFERROR(INDEX(Ingredients!D$11:D$310, MATCH($C3522, Ingredients!$B$11:$B$310, 0)), "")))</f>
        <v/>
      </c>
      <c r="AI3522" s="106" t="str">
        <f>IF($C3522="", "", IF(IFERROR(INDEX(Ingredients!E$11:E$310, MATCH($C3522, Ingredients!$B$11:$B$310, 0)), "")="", "", IFERROR(INDEX(Ingredients!E$11:E$310, MATCH($C3522, Ingredients!$B$11:$B$310, 0)), "")))</f>
        <v/>
      </c>
      <c r="AJ3522" s="108" t="str">
        <f>IF($C3522="", "", IF(IFERROR(INDEX(Ingredients!F$11:F$310, MATCH($C3522, Ingredients!$B$11:$B$310, 0)), "")="", "", IFERROR(INDEX(Ingredients!F$11:F$310, MATCH($C3522, Ingredients!$B$11:$B$310, 0)), "")))</f>
        <v/>
      </c>
      <c r="AK3522" s="106" t="str">
        <f>IF($C3522="", "", IF(IFERROR(INDEX(Ingredients!G$11:G$310, MATCH($C3522, Ingredients!$B$11:$B$310, 0)), "")="", "", IFERROR(INDEX(Ingredients!G$11:G$310, MATCH($C3522, Ingredients!$B$11:$B$310, 0)), "")))</f>
        <v/>
      </c>
      <c r="AL3522" s="79" t="str">
        <f>IF($C3522="", "", IF(IFERROR(INDEX(Ingredients!H$11:H$310, MATCH($C3522, Ingredients!$B$11:$B$310, 0)), "")="", "", IFERROR(INDEX(Ingredients!H$11:H$310, MATCH($C3522, Ingredients!$B$11:$B$310, 0)), "")))</f>
        <v/>
      </c>
      <c r="AN3522" s="83" t="str">
        <f t="shared" si="815"/>
        <v/>
      </c>
      <c r="AP3522" s="114" t="str">
        <f t="shared" si="825"/>
        <v/>
      </c>
      <c r="AR3522" s="117" t="str">
        <f>IF($C3522="", "", IF(IFERROR(INDEX(Ingredients!$AI$11:$AI$310, MATCH($C3522, Ingredients!$B$11:$B$310, 0)), "")="", "", IFERROR(INDEX(Ingredients!$AI$11:$AI$310, MATCH($C3522, Ingredients!$B$11:$B$310, 0)), "")))</f>
        <v/>
      </c>
      <c r="AT3522" s="120" t="str">
        <f t="shared" si="826"/>
        <v/>
      </c>
      <c r="AV3522" s="90" t="str">
        <f t="shared" si="816"/>
        <v/>
      </c>
      <c r="AX3522" s="90" t="str">
        <f>IF($AV3522="", "", COUNTIF($AV$11:$AV$5010, "&lt;"&amp;$AV3522)+1+COUNTIF($AV$11:$AV3522, $AV3522)-1)</f>
        <v/>
      </c>
      <c r="AZ3522" s="111" t="str">
        <f>IF($B3522="", "", SUMIF('Shopping List'!$AV$11:$AV$25, $B3522, 'Shopping List'!$BN$11:$BN$25))</f>
        <v/>
      </c>
      <c r="BB3522" s="117" t="str">
        <f t="shared" si="827"/>
        <v/>
      </c>
    </row>
    <row r="3523" spans="1:54" x14ac:dyDescent="0.25">
      <c r="A3523" s="4"/>
      <c r="B3523" s="37"/>
      <c r="C3523" s="124"/>
      <c r="D3523" s="39"/>
      <c r="E3523" s="125"/>
      <c r="F3523" s="48"/>
      <c r="G3523" s="4"/>
      <c r="H3523" s="4"/>
      <c r="I3523" s="95" t="str">
        <f>IF($C3523="", "", IF(IFERROR(INDEX(Ingredients!$C$11:$C$310, MATCH($C3523, Ingredients!$B$11:$B$310, 0)), "")="", "", IFERROR(INDEX(Ingredients!$C$11:$C$310, MATCH($C3523, Ingredients!$B$11:$B$310, 0)), "")))</f>
        <v/>
      </c>
      <c r="J3523" s="73" t="str">
        <f>IF($B3523="", "", IF(IFERROR(INDEX(Meals!$C$11:$C$260, MATCH($B3523, Meals!$B$11:$B$260, 0)), "")="", "", IFERROR(INDEX(Meals!$C$11:$C$260, MATCH($B3523, Meals!$B$11:$B$260, 0)), "")))</f>
        <v/>
      </c>
      <c r="K3523" s="4"/>
      <c r="L3523" s="72" t="str">
        <f t="shared" si="817"/>
        <v/>
      </c>
      <c r="M3523" s="73" t="str">
        <f t="shared" si="818"/>
        <v/>
      </c>
      <c r="N3523" s="4"/>
      <c r="O3523" s="78" t="str">
        <f t="shared" si="819"/>
        <v/>
      </c>
      <c r="P3523" s="79" t="str">
        <f t="shared" si="820"/>
        <v/>
      </c>
      <c r="Q3523" s="4"/>
      <c r="R3523" s="90" t="str">
        <f t="shared" si="821"/>
        <v/>
      </c>
      <c r="S3523" s="4"/>
      <c r="Y3523" s="18" t="str">
        <f t="shared" si="822"/>
        <v/>
      </c>
      <c r="AA3523" s="18" t="str">
        <f t="shared" si="813"/>
        <v/>
      </c>
      <c r="AB3523" s="18" t="str">
        <f t="shared" si="814"/>
        <v/>
      </c>
      <c r="AC3523" s="18" t="str">
        <f t="shared" si="823"/>
        <v/>
      </c>
      <c r="AD3523" s="18" t="str">
        <f t="shared" si="823"/>
        <v/>
      </c>
      <c r="AE3523" s="18" t="str">
        <f t="shared" si="824"/>
        <v/>
      </c>
      <c r="AG3523" s="95" t="str">
        <f>IF($C3523="", "", IF(IFERROR(INDEX(Ingredients!C$11:C$310, MATCH($C3523, Ingredients!$B$11:$B$310, 0)), "")="", "", IFERROR(INDEX(Ingredients!C$11:C$310, MATCH($C3523, Ingredients!$B$11:$B$310, 0)), "")))</f>
        <v/>
      </c>
      <c r="AH3523" s="105" t="str">
        <f>IF($C3523="", "", IF(IFERROR(INDEX(Ingredients!D$11:D$310, MATCH($C3523, Ingredients!$B$11:$B$310, 0)), "")="", "", IFERROR(INDEX(Ingredients!D$11:D$310, MATCH($C3523, Ingredients!$B$11:$B$310, 0)), "")))</f>
        <v/>
      </c>
      <c r="AI3523" s="106" t="str">
        <f>IF($C3523="", "", IF(IFERROR(INDEX(Ingredients!E$11:E$310, MATCH($C3523, Ingredients!$B$11:$B$310, 0)), "")="", "", IFERROR(INDEX(Ingredients!E$11:E$310, MATCH($C3523, Ingredients!$B$11:$B$310, 0)), "")))</f>
        <v/>
      </c>
      <c r="AJ3523" s="108" t="str">
        <f>IF($C3523="", "", IF(IFERROR(INDEX(Ingredients!F$11:F$310, MATCH($C3523, Ingredients!$B$11:$B$310, 0)), "")="", "", IFERROR(INDEX(Ingredients!F$11:F$310, MATCH($C3523, Ingredients!$B$11:$B$310, 0)), "")))</f>
        <v/>
      </c>
      <c r="AK3523" s="106" t="str">
        <f>IF($C3523="", "", IF(IFERROR(INDEX(Ingredients!G$11:G$310, MATCH($C3523, Ingredients!$B$11:$B$310, 0)), "")="", "", IFERROR(INDEX(Ingredients!G$11:G$310, MATCH($C3523, Ingredients!$B$11:$B$310, 0)), "")))</f>
        <v/>
      </c>
      <c r="AL3523" s="79" t="str">
        <f>IF($C3523="", "", IF(IFERROR(INDEX(Ingredients!H$11:H$310, MATCH($C3523, Ingredients!$B$11:$B$310, 0)), "")="", "", IFERROR(INDEX(Ingredients!H$11:H$310, MATCH($C3523, Ingredients!$B$11:$B$310, 0)), "")))</f>
        <v/>
      </c>
      <c r="AN3523" s="83" t="str">
        <f t="shared" si="815"/>
        <v/>
      </c>
      <c r="AP3523" s="114" t="str">
        <f t="shared" si="825"/>
        <v/>
      </c>
      <c r="AR3523" s="117" t="str">
        <f>IF($C3523="", "", IF(IFERROR(INDEX(Ingredients!$AI$11:$AI$310, MATCH($C3523, Ingredients!$B$11:$B$310, 0)), "")="", "", IFERROR(INDEX(Ingredients!$AI$11:$AI$310, MATCH($C3523, Ingredients!$B$11:$B$310, 0)), "")))</f>
        <v/>
      </c>
      <c r="AT3523" s="120" t="str">
        <f t="shared" si="826"/>
        <v/>
      </c>
      <c r="AV3523" s="90" t="str">
        <f t="shared" si="816"/>
        <v/>
      </c>
      <c r="AX3523" s="90" t="str">
        <f>IF($AV3523="", "", COUNTIF($AV$11:$AV$5010, "&lt;"&amp;$AV3523)+1+COUNTIF($AV$11:$AV3523, $AV3523)-1)</f>
        <v/>
      </c>
      <c r="AZ3523" s="111" t="str">
        <f>IF($B3523="", "", SUMIF('Shopping List'!$AV$11:$AV$25, $B3523, 'Shopping List'!$BN$11:$BN$25))</f>
        <v/>
      </c>
      <c r="BB3523" s="117" t="str">
        <f t="shared" si="827"/>
        <v/>
      </c>
    </row>
    <row r="3524" spans="1:54" x14ac:dyDescent="0.25">
      <c r="A3524" s="4"/>
      <c r="B3524" s="37"/>
      <c r="C3524" s="124"/>
      <c r="D3524" s="39"/>
      <c r="E3524" s="125"/>
      <c r="F3524" s="48"/>
      <c r="G3524" s="4"/>
      <c r="H3524" s="4"/>
      <c r="I3524" s="95" t="str">
        <f>IF($C3524="", "", IF(IFERROR(INDEX(Ingredients!$C$11:$C$310, MATCH($C3524, Ingredients!$B$11:$B$310, 0)), "")="", "", IFERROR(INDEX(Ingredients!$C$11:$C$310, MATCH($C3524, Ingredients!$B$11:$B$310, 0)), "")))</f>
        <v/>
      </c>
      <c r="J3524" s="73" t="str">
        <f>IF($B3524="", "", IF(IFERROR(INDEX(Meals!$C$11:$C$260, MATCH($B3524, Meals!$B$11:$B$260, 0)), "")="", "", IFERROR(INDEX(Meals!$C$11:$C$260, MATCH($B3524, Meals!$B$11:$B$260, 0)), "")))</f>
        <v/>
      </c>
      <c r="K3524" s="4"/>
      <c r="L3524" s="72" t="str">
        <f t="shared" si="817"/>
        <v/>
      </c>
      <c r="M3524" s="73" t="str">
        <f t="shared" si="818"/>
        <v/>
      </c>
      <c r="N3524" s="4"/>
      <c r="O3524" s="78" t="str">
        <f t="shared" si="819"/>
        <v/>
      </c>
      <c r="P3524" s="79" t="str">
        <f t="shared" si="820"/>
        <v/>
      </c>
      <c r="Q3524" s="4"/>
      <c r="R3524" s="90" t="str">
        <f t="shared" si="821"/>
        <v/>
      </c>
      <c r="S3524" s="4"/>
      <c r="Y3524" s="18" t="str">
        <f t="shared" si="822"/>
        <v/>
      </c>
      <c r="AA3524" s="18" t="str">
        <f t="shared" si="813"/>
        <v/>
      </c>
      <c r="AB3524" s="18" t="str">
        <f t="shared" si="814"/>
        <v/>
      </c>
      <c r="AC3524" s="18" t="str">
        <f t="shared" si="823"/>
        <v/>
      </c>
      <c r="AD3524" s="18" t="str">
        <f t="shared" si="823"/>
        <v/>
      </c>
      <c r="AE3524" s="18" t="str">
        <f t="shared" si="824"/>
        <v/>
      </c>
      <c r="AG3524" s="95" t="str">
        <f>IF($C3524="", "", IF(IFERROR(INDEX(Ingredients!C$11:C$310, MATCH($C3524, Ingredients!$B$11:$B$310, 0)), "")="", "", IFERROR(INDEX(Ingredients!C$11:C$310, MATCH($C3524, Ingredients!$B$11:$B$310, 0)), "")))</f>
        <v/>
      </c>
      <c r="AH3524" s="105" t="str">
        <f>IF($C3524="", "", IF(IFERROR(INDEX(Ingredients!D$11:D$310, MATCH($C3524, Ingredients!$B$11:$B$310, 0)), "")="", "", IFERROR(INDEX(Ingredients!D$11:D$310, MATCH($C3524, Ingredients!$B$11:$B$310, 0)), "")))</f>
        <v/>
      </c>
      <c r="AI3524" s="106" t="str">
        <f>IF($C3524="", "", IF(IFERROR(INDEX(Ingredients!E$11:E$310, MATCH($C3524, Ingredients!$B$11:$B$310, 0)), "")="", "", IFERROR(INDEX(Ingredients!E$11:E$310, MATCH($C3524, Ingredients!$B$11:$B$310, 0)), "")))</f>
        <v/>
      </c>
      <c r="AJ3524" s="108" t="str">
        <f>IF($C3524="", "", IF(IFERROR(INDEX(Ingredients!F$11:F$310, MATCH($C3524, Ingredients!$B$11:$B$310, 0)), "")="", "", IFERROR(INDEX(Ingredients!F$11:F$310, MATCH($C3524, Ingredients!$B$11:$B$310, 0)), "")))</f>
        <v/>
      </c>
      <c r="AK3524" s="106" t="str">
        <f>IF($C3524="", "", IF(IFERROR(INDEX(Ingredients!G$11:G$310, MATCH($C3524, Ingredients!$B$11:$B$310, 0)), "")="", "", IFERROR(INDEX(Ingredients!G$11:G$310, MATCH($C3524, Ingredients!$B$11:$B$310, 0)), "")))</f>
        <v/>
      </c>
      <c r="AL3524" s="79" t="str">
        <f>IF($C3524="", "", IF(IFERROR(INDEX(Ingredients!H$11:H$310, MATCH($C3524, Ingredients!$B$11:$B$310, 0)), "")="", "", IFERROR(INDEX(Ingredients!H$11:H$310, MATCH($C3524, Ingredients!$B$11:$B$310, 0)), "")))</f>
        <v/>
      </c>
      <c r="AN3524" s="83" t="str">
        <f t="shared" si="815"/>
        <v/>
      </c>
      <c r="AP3524" s="114" t="str">
        <f t="shared" si="825"/>
        <v/>
      </c>
      <c r="AR3524" s="117" t="str">
        <f>IF($C3524="", "", IF(IFERROR(INDEX(Ingredients!$AI$11:$AI$310, MATCH($C3524, Ingredients!$B$11:$B$310, 0)), "")="", "", IFERROR(INDEX(Ingredients!$AI$11:$AI$310, MATCH($C3524, Ingredients!$B$11:$B$310, 0)), "")))</f>
        <v/>
      </c>
      <c r="AT3524" s="120" t="str">
        <f t="shared" si="826"/>
        <v/>
      </c>
      <c r="AV3524" s="90" t="str">
        <f t="shared" si="816"/>
        <v/>
      </c>
      <c r="AX3524" s="90" t="str">
        <f>IF($AV3524="", "", COUNTIF($AV$11:$AV$5010, "&lt;"&amp;$AV3524)+1+COUNTIF($AV$11:$AV3524, $AV3524)-1)</f>
        <v/>
      </c>
      <c r="AZ3524" s="111" t="str">
        <f>IF($B3524="", "", SUMIF('Shopping List'!$AV$11:$AV$25, $B3524, 'Shopping List'!$BN$11:$BN$25))</f>
        <v/>
      </c>
      <c r="BB3524" s="117" t="str">
        <f t="shared" si="827"/>
        <v/>
      </c>
    </row>
    <row r="3525" spans="1:54" x14ac:dyDescent="0.25">
      <c r="A3525" s="4"/>
      <c r="B3525" s="37"/>
      <c r="C3525" s="124"/>
      <c r="D3525" s="39"/>
      <c r="E3525" s="125"/>
      <c r="F3525" s="48"/>
      <c r="G3525" s="4"/>
      <c r="H3525" s="4"/>
      <c r="I3525" s="95" t="str">
        <f>IF($C3525="", "", IF(IFERROR(INDEX(Ingredients!$C$11:$C$310, MATCH($C3525, Ingredients!$B$11:$B$310, 0)), "")="", "", IFERROR(INDEX(Ingredients!$C$11:$C$310, MATCH($C3525, Ingredients!$B$11:$B$310, 0)), "")))</f>
        <v/>
      </c>
      <c r="J3525" s="73" t="str">
        <f>IF($B3525="", "", IF(IFERROR(INDEX(Meals!$C$11:$C$260, MATCH($B3525, Meals!$B$11:$B$260, 0)), "")="", "", IFERROR(INDEX(Meals!$C$11:$C$260, MATCH($B3525, Meals!$B$11:$B$260, 0)), "")))</f>
        <v/>
      </c>
      <c r="K3525" s="4"/>
      <c r="L3525" s="72" t="str">
        <f t="shared" si="817"/>
        <v/>
      </c>
      <c r="M3525" s="73" t="str">
        <f t="shared" si="818"/>
        <v/>
      </c>
      <c r="N3525" s="4"/>
      <c r="O3525" s="78" t="str">
        <f t="shared" si="819"/>
        <v/>
      </c>
      <c r="P3525" s="79" t="str">
        <f t="shared" si="820"/>
        <v/>
      </c>
      <c r="Q3525" s="4"/>
      <c r="R3525" s="90" t="str">
        <f t="shared" si="821"/>
        <v/>
      </c>
      <c r="S3525" s="4"/>
      <c r="Y3525" s="18" t="str">
        <f t="shared" si="822"/>
        <v/>
      </c>
      <c r="AA3525" s="18" t="str">
        <f t="shared" si="813"/>
        <v/>
      </c>
      <c r="AB3525" s="18" t="str">
        <f t="shared" si="814"/>
        <v/>
      </c>
      <c r="AC3525" s="18" t="str">
        <f t="shared" si="823"/>
        <v/>
      </c>
      <c r="AD3525" s="18" t="str">
        <f t="shared" si="823"/>
        <v/>
      </c>
      <c r="AE3525" s="18" t="str">
        <f t="shared" si="824"/>
        <v/>
      </c>
      <c r="AG3525" s="95" t="str">
        <f>IF($C3525="", "", IF(IFERROR(INDEX(Ingredients!C$11:C$310, MATCH($C3525, Ingredients!$B$11:$B$310, 0)), "")="", "", IFERROR(INDEX(Ingredients!C$11:C$310, MATCH($C3525, Ingredients!$B$11:$B$310, 0)), "")))</f>
        <v/>
      </c>
      <c r="AH3525" s="105" t="str">
        <f>IF($C3525="", "", IF(IFERROR(INDEX(Ingredients!D$11:D$310, MATCH($C3525, Ingredients!$B$11:$B$310, 0)), "")="", "", IFERROR(INDEX(Ingredients!D$11:D$310, MATCH($C3525, Ingredients!$B$11:$B$310, 0)), "")))</f>
        <v/>
      </c>
      <c r="AI3525" s="106" t="str">
        <f>IF($C3525="", "", IF(IFERROR(INDEX(Ingredients!E$11:E$310, MATCH($C3525, Ingredients!$B$11:$B$310, 0)), "")="", "", IFERROR(INDEX(Ingredients!E$11:E$310, MATCH($C3525, Ingredients!$B$11:$B$310, 0)), "")))</f>
        <v/>
      </c>
      <c r="AJ3525" s="108" t="str">
        <f>IF($C3525="", "", IF(IFERROR(INDEX(Ingredients!F$11:F$310, MATCH($C3525, Ingredients!$B$11:$B$310, 0)), "")="", "", IFERROR(INDEX(Ingredients!F$11:F$310, MATCH($C3525, Ingredients!$B$11:$B$310, 0)), "")))</f>
        <v/>
      </c>
      <c r="AK3525" s="106" t="str">
        <f>IF($C3525="", "", IF(IFERROR(INDEX(Ingredients!G$11:G$310, MATCH($C3525, Ingredients!$B$11:$B$310, 0)), "")="", "", IFERROR(INDEX(Ingredients!G$11:G$310, MATCH($C3525, Ingredients!$B$11:$B$310, 0)), "")))</f>
        <v/>
      </c>
      <c r="AL3525" s="79" t="str">
        <f>IF($C3525="", "", IF(IFERROR(INDEX(Ingredients!H$11:H$310, MATCH($C3525, Ingredients!$B$11:$B$310, 0)), "")="", "", IFERROR(INDEX(Ingredients!H$11:H$310, MATCH($C3525, Ingredients!$B$11:$B$310, 0)), "")))</f>
        <v/>
      </c>
      <c r="AN3525" s="83" t="str">
        <f t="shared" si="815"/>
        <v/>
      </c>
      <c r="AP3525" s="114" t="str">
        <f t="shared" si="825"/>
        <v/>
      </c>
      <c r="AR3525" s="117" t="str">
        <f>IF($C3525="", "", IF(IFERROR(INDEX(Ingredients!$AI$11:$AI$310, MATCH($C3525, Ingredients!$B$11:$B$310, 0)), "")="", "", IFERROR(INDEX(Ingredients!$AI$11:$AI$310, MATCH($C3525, Ingredients!$B$11:$B$310, 0)), "")))</f>
        <v/>
      </c>
      <c r="AT3525" s="120" t="str">
        <f t="shared" si="826"/>
        <v/>
      </c>
      <c r="AV3525" s="90" t="str">
        <f t="shared" si="816"/>
        <v/>
      </c>
      <c r="AX3525" s="90" t="str">
        <f>IF($AV3525="", "", COUNTIF($AV$11:$AV$5010, "&lt;"&amp;$AV3525)+1+COUNTIF($AV$11:$AV3525, $AV3525)-1)</f>
        <v/>
      </c>
      <c r="AZ3525" s="111" t="str">
        <f>IF($B3525="", "", SUMIF('Shopping List'!$AV$11:$AV$25, $B3525, 'Shopping List'!$BN$11:$BN$25))</f>
        <v/>
      </c>
      <c r="BB3525" s="117" t="str">
        <f t="shared" si="827"/>
        <v/>
      </c>
    </row>
    <row r="3526" spans="1:54" x14ac:dyDescent="0.25">
      <c r="A3526" s="4"/>
      <c r="B3526" s="37"/>
      <c r="C3526" s="124"/>
      <c r="D3526" s="39"/>
      <c r="E3526" s="125"/>
      <c r="F3526" s="48"/>
      <c r="G3526" s="4"/>
      <c r="H3526" s="4"/>
      <c r="I3526" s="95" t="str">
        <f>IF($C3526="", "", IF(IFERROR(INDEX(Ingredients!$C$11:$C$310, MATCH($C3526, Ingredients!$B$11:$B$310, 0)), "")="", "", IFERROR(INDEX(Ingredients!$C$11:$C$310, MATCH($C3526, Ingredients!$B$11:$B$310, 0)), "")))</f>
        <v/>
      </c>
      <c r="J3526" s="73" t="str">
        <f>IF($B3526="", "", IF(IFERROR(INDEX(Meals!$C$11:$C$260, MATCH($B3526, Meals!$B$11:$B$260, 0)), "")="", "", IFERROR(INDEX(Meals!$C$11:$C$260, MATCH($B3526, Meals!$B$11:$B$260, 0)), "")))</f>
        <v/>
      </c>
      <c r="K3526" s="4"/>
      <c r="L3526" s="72" t="str">
        <f t="shared" si="817"/>
        <v/>
      </c>
      <c r="M3526" s="73" t="str">
        <f t="shared" si="818"/>
        <v/>
      </c>
      <c r="N3526" s="4"/>
      <c r="O3526" s="78" t="str">
        <f t="shared" si="819"/>
        <v/>
      </c>
      <c r="P3526" s="79" t="str">
        <f t="shared" si="820"/>
        <v/>
      </c>
      <c r="Q3526" s="4"/>
      <c r="R3526" s="90" t="str">
        <f t="shared" si="821"/>
        <v/>
      </c>
      <c r="S3526" s="4"/>
      <c r="Y3526" s="18" t="str">
        <f t="shared" si="822"/>
        <v/>
      </c>
      <c r="AA3526" s="18" t="str">
        <f t="shared" si="813"/>
        <v/>
      </c>
      <c r="AB3526" s="18" t="str">
        <f t="shared" si="814"/>
        <v/>
      </c>
      <c r="AC3526" s="18" t="str">
        <f t="shared" si="823"/>
        <v/>
      </c>
      <c r="AD3526" s="18" t="str">
        <f t="shared" si="823"/>
        <v/>
      </c>
      <c r="AE3526" s="18" t="str">
        <f t="shared" si="824"/>
        <v/>
      </c>
      <c r="AG3526" s="95" t="str">
        <f>IF($C3526="", "", IF(IFERROR(INDEX(Ingredients!C$11:C$310, MATCH($C3526, Ingredients!$B$11:$B$310, 0)), "")="", "", IFERROR(INDEX(Ingredients!C$11:C$310, MATCH($C3526, Ingredients!$B$11:$B$310, 0)), "")))</f>
        <v/>
      </c>
      <c r="AH3526" s="105" t="str">
        <f>IF($C3526="", "", IF(IFERROR(INDEX(Ingredients!D$11:D$310, MATCH($C3526, Ingredients!$B$11:$B$310, 0)), "")="", "", IFERROR(INDEX(Ingredients!D$11:D$310, MATCH($C3526, Ingredients!$B$11:$B$310, 0)), "")))</f>
        <v/>
      </c>
      <c r="AI3526" s="106" t="str">
        <f>IF($C3526="", "", IF(IFERROR(INDEX(Ingredients!E$11:E$310, MATCH($C3526, Ingredients!$B$11:$B$310, 0)), "")="", "", IFERROR(INDEX(Ingredients!E$11:E$310, MATCH($C3526, Ingredients!$B$11:$B$310, 0)), "")))</f>
        <v/>
      </c>
      <c r="AJ3526" s="108" t="str">
        <f>IF($C3526="", "", IF(IFERROR(INDEX(Ingredients!F$11:F$310, MATCH($C3526, Ingredients!$B$11:$B$310, 0)), "")="", "", IFERROR(INDEX(Ingredients!F$11:F$310, MATCH($C3526, Ingredients!$B$11:$B$310, 0)), "")))</f>
        <v/>
      </c>
      <c r="AK3526" s="106" t="str">
        <f>IF($C3526="", "", IF(IFERROR(INDEX(Ingredients!G$11:G$310, MATCH($C3526, Ingredients!$B$11:$B$310, 0)), "")="", "", IFERROR(INDEX(Ingredients!G$11:G$310, MATCH($C3526, Ingredients!$B$11:$B$310, 0)), "")))</f>
        <v/>
      </c>
      <c r="AL3526" s="79" t="str">
        <f>IF($C3526="", "", IF(IFERROR(INDEX(Ingredients!H$11:H$310, MATCH($C3526, Ingredients!$B$11:$B$310, 0)), "")="", "", IFERROR(INDEX(Ingredients!H$11:H$310, MATCH($C3526, Ingredients!$B$11:$B$310, 0)), "")))</f>
        <v/>
      </c>
      <c r="AN3526" s="83" t="str">
        <f t="shared" si="815"/>
        <v/>
      </c>
      <c r="AP3526" s="114" t="str">
        <f t="shared" si="825"/>
        <v/>
      </c>
      <c r="AR3526" s="117" t="str">
        <f>IF($C3526="", "", IF(IFERROR(INDEX(Ingredients!$AI$11:$AI$310, MATCH($C3526, Ingredients!$B$11:$B$310, 0)), "")="", "", IFERROR(INDEX(Ingredients!$AI$11:$AI$310, MATCH($C3526, Ingredients!$B$11:$B$310, 0)), "")))</f>
        <v/>
      </c>
      <c r="AT3526" s="120" t="str">
        <f t="shared" si="826"/>
        <v/>
      </c>
      <c r="AV3526" s="90" t="str">
        <f t="shared" si="816"/>
        <v/>
      </c>
      <c r="AX3526" s="90" t="str">
        <f>IF($AV3526="", "", COUNTIF($AV$11:$AV$5010, "&lt;"&amp;$AV3526)+1+COUNTIF($AV$11:$AV3526, $AV3526)-1)</f>
        <v/>
      </c>
      <c r="AZ3526" s="111" t="str">
        <f>IF($B3526="", "", SUMIF('Shopping List'!$AV$11:$AV$25, $B3526, 'Shopping List'!$BN$11:$BN$25))</f>
        <v/>
      </c>
      <c r="BB3526" s="117" t="str">
        <f t="shared" si="827"/>
        <v/>
      </c>
    </row>
    <row r="3527" spans="1:54" x14ac:dyDescent="0.25">
      <c r="A3527" s="4"/>
      <c r="B3527" s="37"/>
      <c r="C3527" s="124"/>
      <c r="D3527" s="39"/>
      <c r="E3527" s="125"/>
      <c r="F3527" s="48"/>
      <c r="G3527" s="4"/>
      <c r="H3527" s="4"/>
      <c r="I3527" s="95" t="str">
        <f>IF($C3527="", "", IF(IFERROR(INDEX(Ingredients!$C$11:$C$310, MATCH($C3527, Ingredients!$B$11:$B$310, 0)), "")="", "", IFERROR(INDEX(Ingredients!$C$11:$C$310, MATCH($C3527, Ingredients!$B$11:$B$310, 0)), "")))</f>
        <v/>
      </c>
      <c r="J3527" s="73" t="str">
        <f>IF($B3527="", "", IF(IFERROR(INDEX(Meals!$C$11:$C$260, MATCH($B3527, Meals!$B$11:$B$260, 0)), "")="", "", IFERROR(INDEX(Meals!$C$11:$C$260, MATCH($B3527, Meals!$B$11:$B$260, 0)), "")))</f>
        <v/>
      </c>
      <c r="K3527" s="4"/>
      <c r="L3527" s="72" t="str">
        <f t="shared" si="817"/>
        <v/>
      </c>
      <c r="M3527" s="73" t="str">
        <f t="shared" si="818"/>
        <v/>
      </c>
      <c r="N3527" s="4"/>
      <c r="O3527" s="78" t="str">
        <f t="shared" si="819"/>
        <v/>
      </c>
      <c r="P3527" s="79" t="str">
        <f t="shared" si="820"/>
        <v/>
      </c>
      <c r="Q3527" s="4"/>
      <c r="R3527" s="90" t="str">
        <f t="shared" si="821"/>
        <v/>
      </c>
      <c r="S3527" s="4"/>
      <c r="Y3527" s="18" t="str">
        <f t="shared" si="822"/>
        <v/>
      </c>
      <c r="AA3527" s="18" t="str">
        <f t="shared" si="813"/>
        <v/>
      </c>
      <c r="AB3527" s="18" t="str">
        <f t="shared" si="814"/>
        <v/>
      </c>
      <c r="AC3527" s="18" t="str">
        <f t="shared" si="823"/>
        <v/>
      </c>
      <c r="AD3527" s="18" t="str">
        <f t="shared" si="823"/>
        <v/>
      </c>
      <c r="AE3527" s="18" t="str">
        <f t="shared" si="824"/>
        <v/>
      </c>
      <c r="AG3527" s="95" t="str">
        <f>IF($C3527="", "", IF(IFERROR(INDEX(Ingredients!C$11:C$310, MATCH($C3527, Ingredients!$B$11:$B$310, 0)), "")="", "", IFERROR(INDEX(Ingredients!C$11:C$310, MATCH($C3527, Ingredients!$B$11:$B$310, 0)), "")))</f>
        <v/>
      </c>
      <c r="AH3527" s="105" t="str">
        <f>IF($C3527="", "", IF(IFERROR(INDEX(Ingredients!D$11:D$310, MATCH($C3527, Ingredients!$B$11:$B$310, 0)), "")="", "", IFERROR(INDEX(Ingredients!D$11:D$310, MATCH($C3527, Ingredients!$B$11:$B$310, 0)), "")))</f>
        <v/>
      </c>
      <c r="AI3527" s="106" t="str">
        <f>IF($C3527="", "", IF(IFERROR(INDEX(Ingredients!E$11:E$310, MATCH($C3527, Ingredients!$B$11:$B$310, 0)), "")="", "", IFERROR(INDEX(Ingredients!E$11:E$310, MATCH($C3527, Ingredients!$B$11:$B$310, 0)), "")))</f>
        <v/>
      </c>
      <c r="AJ3527" s="108" t="str">
        <f>IF($C3527="", "", IF(IFERROR(INDEX(Ingredients!F$11:F$310, MATCH($C3527, Ingredients!$B$11:$B$310, 0)), "")="", "", IFERROR(INDEX(Ingredients!F$11:F$310, MATCH($C3527, Ingredients!$B$11:$B$310, 0)), "")))</f>
        <v/>
      </c>
      <c r="AK3527" s="106" t="str">
        <f>IF($C3527="", "", IF(IFERROR(INDEX(Ingredients!G$11:G$310, MATCH($C3527, Ingredients!$B$11:$B$310, 0)), "")="", "", IFERROR(INDEX(Ingredients!G$11:G$310, MATCH($C3527, Ingredients!$B$11:$B$310, 0)), "")))</f>
        <v/>
      </c>
      <c r="AL3527" s="79" t="str">
        <f>IF($C3527="", "", IF(IFERROR(INDEX(Ingredients!H$11:H$310, MATCH($C3527, Ingredients!$B$11:$B$310, 0)), "")="", "", IFERROR(INDEX(Ingredients!H$11:H$310, MATCH($C3527, Ingredients!$B$11:$B$310, 0)), "")))</f>
        <v/>
      </c>
      <c r="AN3527" s="83" t="str">
        <f t="shared" si="815"/>
        <v/>
      </c>
      <c r="AP3527" s="114" t="str">
        <f t="shared" si="825"/>
        <v/>
      </c>
      <c r="AR3527" s="117" t="str">
        <f>IF($C3527="", "", IF(IFERROR(INDEX(Ingredients!$AI$11:$AI$310, MATCH($C3527, Ingredients!$B$11:$B$310, 0)), "")="", "", IFERROR(INDEX(Ingredients!$AI$11:$AI$310, MATCH($C3527, Ingredients!$B$11:$B$310, 0)), "")))</f>
        <v/>
      </c>
      <c r="AT3527" s="120" t="str">
        <f t="shared" si="826"/>
        <v/>
      </c>
      <c r="AV3527" s="90" t="str">
        <f t="shared" si="816"/>
        <v/>
      </c>
      <c r="AX3527" s="90" t="str">
        <f>IF($AV3527="", "", COUNTIF($AV$11:$AV$5010, "&lt;"&amp;$AV3527)+1+COUNTIF($AV$11:$AV3527, $AV3527)-1)</f>
        <v/>
      </c>
      <c r="AZ3527" s="111" t="str">
        <f>IF($B3527="", "", SUMIF('Shopping List'!$AV$11:$AV$25, $B3527, 'Shopping List'!$BN$11:$BN$25))</f>
        <v/>
      </c>
      <c r="BB3527" s="117" t="str">
        <f t="shared" si="827"/>
        <v/>
      </c>
    </row>
    <row r="3528" spans="1:54" x14ac:dyDescent="0.25">
      <c r="A3528" s="4"/>
      <c r="B3528" s="37"/>
      <c r="C3528" s="124"/>
      <c r="D3528" s="39"/>
      <c r="E3528" s="125"/>
      <c r="F3528" s="48"/>
      <c r="G3528" s="4"/>
      <c r="H3528" s="4"/>
      <c r="I3528" s="95" t="str">
        <f>IF($C3528="", "", IF(IFERROR(INDEX(Ingredients!$C$11:$C$310, MATCH($C3528, Ingredients!$B$11:$B$310, 0)), "")="", "", IFERROR(INDEX(Ingredients!$C$11:$C$310, MATCH($C3528, Ingredients!$B$11:$B$310, 0)), "")))</f>
        <v/>
      </c>
      <c r="J3528" s="73" t="str">
        <f>IF($B3528="", "", IF(IFERROR(INDEX(Meals!$C$11:$C$260, MATCH($B3528, Meals!$B$11:$B$260, 0)), "")="", "", IFERROR(INDEX(Meals!$C$11:$C$260, MATCH($B3528, Meals!$B$11:$B$260, 0)), "")))</f>
        <v/>
      </c>
      <c r="K3528" s="4"/>
      <c r="L3528" s="72" t="str">
        <f t="shared" si="817"/>
        <v/>
      </c>
      <c r="M3528" s="73" t="str">
        <f t="shared" si="818"/>
        <v/>
      </c>
      <c r="N3528" s="4"/>
      <c r="O3528" s="78" t="str">
        <f t="shared" si="819"/>
        <v/>
      </c>
      <c r="P3528" s="79" t="str">
        <f t="shared" si="820"/>
        <v/>
      </c>
      <c r="Q3528" s="4"/>
      <c r="R3528" s="90" t="str">
        <f t="shared" si="821"/>
        <v/>
      </c>
      <c r="S3528" s="4"/>
      <c r="Y3528" s="18" t="str">
        <f t="shared" si="822"/>
        <v/>
      </c>
      <c r="AA3528" s="18" t="str">
        <f t="shared" si="813"/>
        <v/>
      </c>
      <c r="AB3528" s="18" t="str">
        <f t="shared" si="814"/>
        <v/>
      </c>
      <c r="AC3528" s="18" t="str">
        <f t="shared" si="823"/>
        <v/>
      </c>
      <c r="AD3528" s="18" t="str">
        <f t="shared" si="823"/>
        <v/>
      </c>
      <c r="AE3528" s="18" t="str">
        <f t="shared" si="824"/>
        <v/>
      </c>
      <c r="AG3528" s="95" t="str">
        <f>IF($C3528="", "", IF(IFERROR(INDEX(Ingredients!C$11:C$310, MATCH($C3528, Ingredients!$B$11:$B$310, 0)), "")="", "", IFERROR(INDEX(Ingredients!C$11:C$310, MATCH($C3528, Ingredients!$B$11:$B$310, 0)), "")))</f>
        <v/>
      </c>
      <c r="AH3528" s="105" t="str">
        <f>IF($C3528="", "", IF(IFERROR(INDEX(Ingredients!D$11:D$310, MATCH($C3528, Ingredients!$B$11:$B$310, 0)), "")="", "", IFERROR(INDEX(Ingredients!D$11:D$310, MATCH($C3528, Ingredients!$B$11:$B$310, 0)), "")))</f>
        <v/>
      </c>
      <c r="AI3528" s="106" t="str">
        <f>IF($C3528="", "", IF(IFERROR(INDEX(Ingredients!E$11:E$310, MATCH($C3528, Ingredients!$B$11:$B$310, 0)), "")="", "", IFERROR(INDEX(Ingredients!E$11:E$310, MATCH($C3528, Ingredients!$B$11:$B$310, 0)), "")))</f>
        <v/>
      </c>
      <c r="AJ3528" s="108" t="str">
        <f>IF($C3528="", "", IF(IFERROR(INDEX(Ingredients!F$11:F$310, MATCH($C3528, Ingredients!$B$11:$B$310, 0)), "")="", "", IFERROR(INDEX(Ingredients!F$11:F$310, MATCH($C3528, Ingredients!$B$11:$B$310, 0)), "")))</f>
        <v/>
      </c>
      <c r="AK3528" s="106" t="str">
        <f>IF($C3528="", "", IF(IFERROR(INDEX(Ingredients!G$11:G$310, MATCH($C3528, Ingredients!$B$11:$B$310, 0)), "")="", "", IFERROR(INDEX(Ingredients!G$11:G$310, MATCH($C3528, Ingredients!$B$11:$B$310, 0)), "")))</f>
        <v/>
      </c>
      <c r="AL3528" s="79" t="str">
        <f>IF($C3528="", "", IF(IFERROR(INDEX(Ingredients!H$11:H$310, MATCH($C3528, Ingredients!$B$11:$B$310, 0)), "")="", "", IFERROR(INDEX(Ingredients!H$11:H$310, MATCH($C3528, Ingredients!$B$11:$B$310, 0)), "")))</f>
        <v/>
      </c>
      <c r="AN3528" s="83" t="str">
        <f t="shared" si="815"/>
        <v/>
      </c>
      <c r="AP3528" s="114" t="str">
        <f t="shared" si="825"/>
        <v/>
      </c>
      <c r="AR3528" s="117" t="str">
        <f>IF($C3528="", "", IF(IFERROR(INDEX(Ingredients!$AI$11:$AI$310, MATCH($C3528, Ingredients!$B$11:$B$310, 0)), "")="", "", IFERROR(INDEX(Ingredients!$AI$11:$AI$310, MATCH($C3528, Ingredients!$B$11:$B$310, 0)), "")))</f>
        <v/>
      </c>
      <c r="AT3528" s="120" t="str">
        <f t="shared" si="826"/>
        <v/>
      </c>
      <c r="AV3528" s="90" t="str">
        <f t="shared" si="816"/>
        <v/>
      </c>
      <c r="AX3528" s="90" t="str">
        <f>IF($AV3528="", "", COUNTIF($AV$11:$AV$5010, "&lt;"&amp;$AV3528)+1+COUNTIF($AV$11:$AV3528, $AV3528)-1)</f>
        <v/>
      </c>
      <c r="AZ3528" s="111" t="str">
        <f>IF($B3528="", "", SUMIF('Shopping List'!$AV$11:$AV$25, $B3528, 'Shopping List'!$BN$11:$BN$25))</f>
        <v/>
      </c>
      <c r="BB3528" s="117" t="str">
        <f t="shared" si="827"/>
        <v/>
      </c>
    </row>
    <row r="3529" spans="1:54" x14ac:dyDescent="0.25">
      <c r="A3529" s="4"/>
      <c r="B3529" s="37"/>
      <c r="C3529" s="124"/>
      <c r="D3529" s="39"/>
      <c r="E3529" s="125"/>
      <c r="F3529" s="48"/>
      <c r="G3529" s="4"/>
      <c r="H3529" s="4"/>
      <c r="I3529" s="95" t="str">
        <f>IF($C3529="", "", IF(IFERROR(INDEX(Ingredients!$C$11:$C$310, MATCH($C3529, Ingredients!$B$11:$B$310, 0)), "")="", "", IFERROR(INDEX(Ingredients!$C$11:$C$310, MATCH($C3529, Ingredients!$B$11:$B$310, 0)), "")))</f>
        <v/>
      </c>
      <c r="J3529" s="73" t="str">
        <f>IF($B3529="", "", IF(IFERROR(INDEX(Meals!$C$11:$C$260, MATCH($B3529, Meals!$B$11:$B$260, 0)), "")="", "", IFERROR(INDEX(Meals!$C$11:$C$260, MATCH($B3529, Meals!$B$11:$B$260, 0)), "")))</f>
        <v/>
      </c>
      <c r="K3529" s="4"/>
      <c r="L3529" s="72" t="str">
        <f t="shared" si="817"/>
        <v/>
      </c>
      <c r="M3529" s="73" t="str">
        <f t="shared" si="818"/>
        <v/>
      </c>
      <c r="N3529" s="4"/>
      <c r="O3529" s="78" t="str">
        <f t="shared" si="819"/>
        <v/>
      </c>
      <c r="P3529" s="79" t="str">
        <f t="shared" si="820"/>
        <v/>
      </c>
      <c r="Q3529" s="4"/>
      <c r="R3529" s="90" t="str">
        <f t="shared" si="821"/>
        <v/>
      </c>
      <c r="S3529" s="4"/>
      <c r="Y3529" s="18" t="str">
        <f t="shared" si="822"/>
        <v/>
      </c>
      <c r="AA3529" s="18" t="str">
        <f t="shared" si="813"/>
        <v/>
      </c>
      <c r="AB3529" s="18" t="str">
        <f t="shared" si="814"/>
        <v/>
      </c>
      <c r="AC3529" s="18" t="str">
        <f t="shared" si="823"/>
        <v/>
      </c>
      <c r="AD3529" s="18" t="str">
        <f t="shared" si="823"/>
        <v/>
      </c>
      <c r="AE3529" s="18" t="str">
        <f t="shared" si="824"/>
        <v/>
      </c>
      <c r="AG3529" s="95" t="str">
        <f>IF($C3529="", "", IF(IFERROR(INDEX(Ingredients!C$11:C$310, MATCH($C3529, Ingredients!$B$11:$B$310, 0)), "")="", "", IFERROR(INDEX(Ingredients!C$11:C$310, MATCH($C3529, Ingredients!$B$11:$B$310, 0)), "")))</f>
        <v/>
      </c>
      <c r="AH3529" s="105" t="str">
        <f>IF($C3529="", "", IF(IFERROR(INDEX(Ingredients!D$11:D$310, MATCH($C3529, Ingredients!$B$11:$B$310, 0)), "")="", "", IFERROR(INDEX(Ingredients!D$11:D$310, MATCH($C3529, Ingredients!$B$11:$B$310, 0)), "")))</f>
        <v/>
      </c>
      <c r="AI3529" s="106" t="str">
        <f>IF($C3529="", "", IF(IFERROR(INDEX(Ingredients!E$11:E$310, MATCH($C3529, Ingredients!$B$11:$B$310, 0)), "")="", "", IFERROR(INDEX(Ingredients!E$11:E$310, MATCH($C3529, Ingredients!$B$11:$B$310, 0)), "")))</f>
        <v/>
      </c>
      <c r="AJ3529" s="108" t="str">
        <f>IF($C3529="", "", IF(IFERROR(INDEX(Ingredients!F$11:F$310, MATCH($C3529, Ingredients!$B$11:$B$310, 0)), "")="", "", IFERROR(INDEX(Ingredients!F$11:F$310, MATCH($C3529, Ingredients!$B$11:$B$310, 0)), "")))</f>
        <v/>
      </c>
      <c r="AK3529" s="106" t="str">
        <f>IF($C3529="", "", IF(IFERROR(INDEX(Ingredients!G$11:G$310, MATCH($C3529, Ingredients!$B$11:$B$310, 0)), "")="", "", IFERROR(INDEX(Ingredients!G$11:G$310, MATCH($C3529, Ingredients!$B$11:$B$310, 0)), "")))</f>
        <v/>
      </c>
      <c r="AL3529" s="79" t="str">
        <f>IF($C3529="", "", IF(IFERROR(INDEX(Ingredients!H$11:H$310, MATCH($C3529, Ingredients!$B$11:$B$310, 0)), "")="", "", IFERROR(INDEX(Ingredients!H$11:H$310, MATCH($C3529, Ingredients!$B$11:$B$310, 0)), "")))</f>
        <v/>
      </c>
      <c r="AN3529" s="83" t="str">
        <f t="shared" si="815"/>
        <v/>
      </c>
      <c r="AP3529" s="114" t="str">
        <f t="shared" si="825"/>
        <v/>
      </c>
      <c r="AR3529" s="117" t="str">
        <f>IF($C3529="", "", IF(IFERROR(INDEX(Ingredients!$AI$11:$AI$310, MATCH($C3529, Ingredients!$B$11:$B$310, 0)), "")="", "", IFERROR(INDEX(Ingredients!$AI$11:$AI$310, MATCH($C3529, Ingredients!$B$11:$B$310, 0)), "")))</f>
        <v/>
      </c>
      <c r="AT3529" s="120" t="str">
        <f t="shared" si="826"/>
        <v/>
      </c>
      <c r="AV3529" s="90" t="str">
        <f t="shared" si="816"/>
        <v/>
      </c>
      <c r="AX3529" s="90" t="str">
        <f>IF($AV3529="", "", COUNTIF($AV$11:$AV$5010, "&lt;"&amp;$AV3529)+1+COUNTIF($AV$11:$AV3529, $AV3529)-1)</f>
        <v/>
      </c>
      <c r="AZ3529" s="111" t="str">
        <f>IF($B3529="", "", SUMIF('Shopping List'!$AV$11:$AV$25, $B3529, 'Shopping List'!$BN$11:$BN$25))</f>
        <v/>
      </c>
      <c r="BB3529" s="117" t="str">
        <f t="shared" si="827"/>
        <v/>
      </c>
    </row>
    <row r="3530" spans="1:54" x14ac:dyDescent="0.25">
      <c r="A3530" s="4"/>
      <c r="B3530" s="37"/>
      <c r="C3530" s="124"/>
      <c r="D3530" s="39"/>
      <c r="E3530" s="125"/>
      <c r="F3530" s="48"/>
      <c r="G3530" s="4"/>
      <c r="H3530" s="4"/>
      <c r="I3530" s="95" t="str">
        <f>IF($C3530="", "", IF(IFERROR(INDEX(Ingredients!$C$11:$C$310, MATCH($C3530, Ingredients!$B$11:$B$310, 0)), "")="", "", IFERROR(INDEX(Ingredients!$C$11:$C$310, MATCH($C3530, Ingredients!$B$11:$B$310, 0)), "")))</f>
        <v/>
      </c>
      <c r="J3530" s="73" t="str">
        <f>IF($B3530="", "", IF(IFERROR(INDEX(Meals!$C$11:$C$260, MATCH($B3530, Meals!$B$11:$B$260, 0)), "")="", "", IFERROR(INDEX(Meals!$C$11:$C$260, MATCH($B3530, Meals!$B$11:$B$260, 0)), "")))</f>
        <v/>
      </c>
      <c r="K3530" s="4"/>
      <c r="L3530" s="72" t="str">
        <f t="shared" si="817"/>
        <v/>
      </c>
      <c r="M3530" s="73" t="str">
        <f t="shared" si="818"/>
        <v/>
      </c>
      <c r="N3530" s="4"/>
      <c r="O3530" s="78" t="str">
        <f t="shared" si="819"/>
        <v/>
      </c>
      <c r="P3530" s="79" t="str">
        <f t="shared" si="820"/>
        <v/>
      </c>
      <c r="Q3530" s="4"/>
      <c r="R3530" s="90" t="str">
        <f t="shared" si="821"/>
        <v/>
      </c>
      <c r="S3530" s="4"/>
      <c r="Y3530" s="18" t="str">
        <f t="shared" si="822"/>
        <v/>
      </c>
      <c r="AA3530" s="18" t="str">
        <f t="shared" si="813"/>
        <v/>
      </c>
      <c r="AB3530" s="18" t="str">
        <f t="shared" si="814"/>
        <v/>
      </c>
      <c r="AC3530" s="18" t="str">
        <f t="shared" si="823"/>
        <v/>
      </c>
      <c r="AD3530" s="18" t="str">
        <f t="shared" si="823"/>
        <v/>
      </c>
      <c r="AE3530" s="18" t="str">
        <f t="shared" si="824"/>
        <v/>
      </c>
      <c r="AG3530" s="95" t="str">
        <f>IF($C3530="", "", IF(IFERROR(INDEX(Ingredients!C$11:C$310, MATCH($C3530, Ingredients!$B$11:$B$310, 0)), "")="", "", IFERROR(INDEX(Ingredients!C$11:C$310, MATCH($C3530, Ingredients!$B$11:$B$310, 0)), "")))</f>
        <v/>
      </c>
      <c r="AH3530" s="105" t="str">
        <f>IF($C3530="", "", IF(IFERROR(INDEX(Ingredients!D$11:D$310, MATCH($C3530, Ingredients!$B$11:$B$310, 0)), "")="", "", IFERROR(INDEX(Ingredients!D$11:D$310, MATCH($C3530, Ingredients!$B$11:$B$310, 0)), "")))</f>
        <v/>
      </c>
      <c r="AI3530" s="106" t="str">
        <f>IF($C3530="", "", IF(IFERROR(INDEX(Ingredients!E$11:E$310, MATCH($C3530, Ingredients!$B$11:$B$310, 0)), "")="", "", IFERROR(INDEX(Ingredients!E$11:E$310, MATCH($C3530, Ingredients!$B$11:$B$310, 0)), "")))</f>
        <v/>
      </c>
      <c r="AJ3530" s="108" t="str">
        <f>IF($C3530="", "", IF(IFERROR(INDEX(Ingredients!F$11:F$310, MATCH($C3530, Ingredients!$B$11:$B$310, 0)), "")="", "", IFERROR(INDEX(Ingredients!F$11:F$310, MATCH($C3530, Ingredients!$B$11:$B$310, 0)), "")))</f>
        <v/>
      </c>
      <c r="AK3530" s="106" t="str">
        <f>IF($C3530="", "", IF(IFERROR(INDEX(Ingredients!G$11:G$310, MATCH($C3530, Ingredients!$B$11:$B$310, 0)), "")="", "", IFERROR(INDEX(Ingredients!G$11:G$310, MATCH($C3530, Ingredients!$B$11:$B$310, 0)), "")))</f>
        <v/>
      </c>
      <c r="AL3530" s="79" t="str">
        <f>IF($C3530="", "", IF(IFERROR(INDEX(Ingredients!H$11:H$310, MATCH($C3530, Ingredients!$B$11:$B$310, 0)), "")="", "", IFERROR(INDEX(Ingredients!H$11:H$310, MATCH($C3530, Ingredients!$B$11:$B$310, 0)), "")))</f>
        <v/>
      </c>
      <c r="AN3530" s="83" t="str">
        <f t="shared" si="815"/>
        <v/>
      </c>
      <c r="AP3530" s="114" t="str">
        <f t="shared" si="825"/>
        <v/>
      </c>
      <c r="AR3530" s="117" t="str">
        <f>IF($C3530="", "", IF(IFERROR(INDEX(Ingredients!$AI$11:$AI$310, MATCH($C3530, Ingredients!$B$11:$B$310, 0)), "")="", "", IFERROR(INDEX(Ingredients!$AI$11:$AI$310, MATCH($C3530, Ingredients!$B$11:$B$310, 0)), "")))</f>
        <v/>
      </c>
      <c r="AT3530" s="120" t="str">
        <f t="shared" si="826"/>
        <v/>
      </c>
      <c r="AV3530" s="90" t="str">
        <f t="shared" si="816"/>
        <v/>
      </c>
      <c r="AX3530" s="90" t="str">
        <f>IF($AV3530="", "", COUNTIF($AV$11:$AV$5010, "&lt;"&amp;$AV3530)+1+COUNTIF($AV$11:$AV3530, $AV3530)-1)</f>
        <v/>
      </c>
      <c r="AZ3530" s="111" t="str">
        <f>IF($B3530="", "", SUMIF('Shopping List'!$AV$11:$AV$25, $B3530, 'Shopping List'!$BN$11:$BN$25))</f>
        <v/>
      </c>
      <c r="BB3530" s="117" t="str">
        <f t="shared" si="827"/>
        <v/>
      </c>
    </row>
    <row r="3531" spans="1:54" x14ac:dyDescent="0.25">
      <c r="A3531" s="4"/>
      <c r="B3531" s="37"/>
      <c r="C3531" s="124"/>
      <c r="D3531" s="39"/>
      <c r="E3531" s="125"/>
      <c r="F3531" s="48"/>
      <c r="G3531" s="4"/>
      <c r="H3531" s="4"/>
      <c r="I3531" s="95" t="str">
        <f>IF($C3531="", "", IF(IFERROR(INDEX(Ingredients!$C$11:$C$310, MATCH($C3531, Ingredients!$B$11:$B$310, 0)), "")="", "", IFERROR(INDEX(Ingredients!$C$11:$C$310, MATCH($C3531, Ingredients!$B$11:$B$310, 0)), "")))</f>
        <v/>
      </c>
      <c r="J3531" s="73" t="str">
        <f>IF($B3531="", "", IF(IFERROR(INDEX(Meals!$C$11:$C$260, MATCH($B3531, Meals!$B$11:$B$260, 0)), "")="", "", IFERROR(INDEX(Meals!$C$11:$C$260, MATCH($B3531, Meals!$B$11:$B$260, 0)), "")))</f>
        <v/>
      </c>
      <c r="K3531" s="4"/>
      <c r="L3531" s="72" t="str">
        <f t="shared" si="817"/>
        <v/>
      </c>
      <c r="M3531" s="73" t="str">
        <f t="shared" si="818"/>
        <v/>
      </c>
      <c r="N3531" s="4"/>
      <c r="O3531" s="78" t="str">
        <f t="shared" si="819"/>
        <v/>
      </c>
      <c r="P3531" s="79" t="str">
        <f t="shared" si="820"/>
        <v/>
      </c>
      <c r="Q3531" s="4"/>
      <c r="R3531" s="90" t="str">
        <f t="shared" si="821"/>
        <v/>
      </c>
      <c r="S3531" s="4"/>
      <c r="Y3531" s="18" t="str">
        <f t="shared" si="822"/>
        <v/>
      </c>
      <c r="AA3531" s="18" t="str">
        <f t="shared" ref="AA3531:AA3594" si="828">IF($Y3531="", "", IF(AND(AA$5="X", B3531=""), $Y$6, IF(AND(NOT(B3531=""), COUNTIF(V$11:V$260, B3531)=0), $Y$7, "")))</f>
        <v/>
      </c>
      <c r="AB3531" s="18" t="str">
        <f t="shared" ref="AB3531:AB3594" si="829">IF($Y3531="", "", IF(AND(AB$5="X", C3531=""), $Y$6, IF(AND(NOT(C3531=""), COUNTIF(W$11:W$310, C3531)=0), $Y$7, "")))</f>
        <v/>
      </c>
      <c r="AC3531" s="18" t="str">
        <f t="shared" si="823"/>
        <v/>
      </c>
      <c r="AD3531" s="18" t="str">
        <f t="shared" si="823"/>
        <v/>
      </c>
      <c r="AE3531" s="18" t="str">
        <f t="shared" si="824"/>
        <v/>
      </c>
      <c r="AG3531" s="95" t="str">
        <f>IF($C3531="", "", IF(IFERROR(INDEX(Ingredients!C$11:C$310, MATCH($C3531, Ingredients!$B$11:$B$310, 0)), "")="", "", IFERROR(INDEX(Ingredients!C$11:C$310, MATCH($C3531, Ingredients!$B$11:$B$310, 0)), "")))</f>
        <v/>
      </c>
      <c r="AH3531" s="105" t="str">
        <f>IF($C3531="", "", IF(IFERROR(INDEX(Ingredients!D$11:D$310, MATCH($C3531, Ingredients!$B$11:$B$310, 0)), "")="", "", IFERROR(INDEX(Ingredients!D$11:D$310, MATCH($C3531, Ingredients!$B$11:$B$310, 0)), "")))</f>
        <v/>
      </c>
      <c r="AI3531" s="106" t="str">
        <f>IF($C3531="", "", IF(IFERROR(INDEX(Ingredients!E$11:E$310, MATCH($C3531, Ingredients!$B$11:$B$310, 0)), "")="", "", IFERROR(INDEX(Ingredients!E$11:E$310, MATCH($C3531, Ingredients!$B$11:$B$310, 0)), "")))</f>
        <v/>
      </c>
      <c r="AJ3531" s="108" t="str">
        <f>IF($C3531="", "", IF(IFERROR(INDEX(Ingredients!F$11:F$310, MATCH($C3531, Ingredients!$B$11:$B$310, 0)), "")="", "", IFERROR(INDEX(Ingredients!F$11:F$310, MATCH($C3531, Ingredients!$B$11:$B$310, 0)), "")))</f>
        <v/>
      </c>
      <c r="AK3531" s="106" t="str">
        <f>IF($C3531="", "", IF(IFERROR(INDEX(Ingredients!G$11:G$310, MATCH($C3531, Ingredients!$B$11:$B$310, 0)), "")="", "", IFERROR(INDEX(Ingredients!G$11:G$310, MATCH($C3531, Ingredients!$B$11:$B$310, 0)), "")))</f>
        <v/>
      </c>
      <c r="AL3531" s="79" t="str">
        <f>IF($C3531="", "", IF(IFERROR(INDEX(Ingredients!H$11:H$310, MATCH($C3531, Ingredients!$B$11:$B$310, 0)), "")="", "", IFERROR(INDEX(Ingredients!H$11:H$310, MATCH($C3531, Ingredients!$B$11:$B$310, 0)), "")))</f>
        <v/>
      </c>
      <c r="AN3531" s="83" t="str">
        <f t="shared" ref="AN3531:AN3594" si="830">IF($D3531="", "", IFERROR(IF($AK3531=$AI3531, $AJ3531/$AH3531, $AJ3531), ""))</f>
        <v/>
      </c>
      <c r="AP3531" s="114" t="str">
        <f t="shared" si="825"/>
        <v/>
      </c>
      <c r="AR3531" s="117" t="str">
        <f>IF($C3531="", "", IF(IFERROR(INDEX(Ingredients!$AI$11:$AI$310, MATCH($C3531, Ingredients!$B$11:$B$310, 0)), "")="", "", IFERROR(INDEX(Ingredients!$AI$11:$AI$310, MATCH($C3531, Ingredients!$B$11:$B$310, 0)), "")))</f>
        <v/>
      </c>
      <c r="AT3531" s="120" t="str">
        <f t="shared" si="826"/>
        <v/>
      </c>
      <c r="AV3531" s="90" t="str">
        <f t="shared" ref="AV3531:AV3594" si="831">IF($AT$8="", "", IF($B3531=$AT$8, $E3531, ""))</f>
        <v/>
      </c>
      <c r="AX3531" s="90" t="str">
        <f>IF($AV3531="", "", COUNTIF($AV$11:$AV$5010, "&lt;"&amp;$AV3531)+1+COUNTIF($AV$11:$AV3531, $AV3531)-1)</f>
        <v/>
      </c>
      <c r="AZ3531" s="111" t="str">
        <f>IF($B3531="", "", SUMIF('Shopping List'!$AV$11:$AV$25, $B3531, 'Shopping List'!$BN$11:$BN$25))</f>
        <v/>
      </c>
      <c r="BB3531" s="117" t="str">
        <f t="shared" si="827"/>
        <v/>
      </c>
    </row>
    <row r="3532" spans="1:54" x14ac:dyDescent="0.25">
      <c r="A3532" s="4"/>
      <c r="B3532" s="37"/>
      <c r="C3532" s="124"/>
      <c r="D3532" s="39"/>
      <c r="E3532" s="125"/>
      <c r="F3532" s="48"/>
      <c r="G3532" s="4"/>
      <c r="H3532" s="4"/>
      <c r="I3532" s="95" t="str">
        <f>IF($C3532="", "", IF(IFERROR(INDEX(Ingredients!$C$11:$C$310, MATCH($C3532, Ingredients!$B$11:$B$310, 0)), "")="", "", IFERROR(INDEX(Ingredients!$C$11:$C$310, MATCH($C3532, Ingredients!$B$11:$B$310, 0)), "")))</f>
        <v/>
      </c>
      <c r="J3532" s="73" t="str">
        <f>IF($B3532="", "", IF(IFERROR(INDEX(Meals!$C$11:$C$260, MATCH($B3532, Meals!$B$11:$B$260, 0)), "")="", "", IFERROR(INDEX(Meals!$C$11:$C$260, MATCH($B3532, Meals!$B$11:$B$260, 0)), "")))</f>
        <v/>
      </c>
      <c r="K3532" s="4"/>
      <c r="L3532" s="72" t="str">
        <f t="shared" ref="L3532:L3595" si="832">IF($D3532="", "", IFERROR(ROUND($AN3532*$D3532, 0), ""))</f>
        <v/>
      </c>
      <c r="M3532" s="73" t="str">
        <f t="shared" ref="M3532:M3595" si="833">IFERROR(ROUND($L3532/$J3532, 0), "")</f>
        <v/>
      </c>
      <c r="N3532" s="4"/>
      <c r="O3532" s="78" t="str">
        <f t="shared" ref="O3532:O3595" si="834">IF($D3532="", "", IFERROR(ROUND($AP3532*$D3532, 2), ""))</f>
        <v/>
      </c>
      <c r="P3532" s="79" t="str">
        <f t="shared" ref="P3532:P3595" si="835">IFERROR(ROUND($O3532/$J3532, 2), "")</f>
        <v/>
      </c>
      <c r="Q3532" s="4"/>
      <c r="R3532" s="90" t="str">
        <f t="shared" ref="R3532:R3595" si="836">IF(OR($D3532="", $AR3532=""), "", IF($AR3532&gt;=$D3532, $V$3, $V$4))</f>
        <v/>
      </c>
      <c r="S3532" s="4"/>
      <c r="Y3532" s="18" t="str">
        <f t="shared" ref="Y3532:Y3595" si="837">IF(COUNTIF($B3532:$F3532, "")=5, "", "X")</f>
        <v/>
      </c>
      <c r="AA3532" s="18" t="str">
        <f t="shared" si="828"/>
        <v/>
      </c>
      <c r="AB3532" s="18" t="str">
        <f t="shared" si="829"/>
        <v/>
      </c>
      <c r="AC3532" s="18" t="str">
        <f t="shared" ref="AC3532:AD3595" si="838">IF($Y3532="", "", IF(AND(AC$5="X", D3532=""), $Y$6, IF(AND(NOT(D3532=""), ISNUMBER(D3532)=FALSE), $Y$7, "")))</f>
        <v/>
      </c>
      <c r="AD3532" s="18" t="str">
        <f t="shared" si="838"/>
        <v/>
      </c>
      <c r="AE3532" s="18" t="str">
        <f t="shared" ref="AE3532:AE3595" si="839">IF($Y3532="", "", IF(AND(AE$5="X", F3532=""), $Y$6, ""))</f>
        <v/>
      </c>
      <c r="AG3532" s="95" t="str">
        <f>IF($C3532="", "", IF(IFERROR(INDEX(Ingredients!C$11:C$310, MATCH($C3532, Ingredients!$B$11:$B$310, 0)), "")="", "", IFERROR(INDEX(Ingredients!C$11:C$310, MATCH($C3532, Ingredients!$B$11:$B$310, 0)), "")))</f>
        <v/>
      </c>
      <c r="AH3532" s="105" t="str">
        <f>IF($C3532="", "", IF(IFERROR(INDEX(Ingredients!D$11:D$310, MATCH($C3532, Ingredients!$B$11:$B$310, 0)), "")="", "", IFERROR(INDEX(Ingredients!D$11:D$310, MATCH($C3532, Ingredients!$B$11:$B$310, 0)), "")))</f>
        <v/>
      </c>
      <c r="AI3532" s="106" t="str">
        <f>IF($C3532="", "", IF(IFERROR(INDEX(Ingredients!E$11:E$310, MATCH($C3532, Ingredients!$B$11:$B$310, 0)), "")="", "", IFERROR(INDEX(Ingredients!E$11:E$310, MATCH($C3532, Ingredients!$B$11:$B$310, 0)), "")))</f>
        <v/>
      </c>
      <c r="AJ3532" s="108" t="str">
        <f>IF($C3532="", "", IF(IFERROR(INDEX(Ingredients!F$11:F$310, MATCH($C3532, Ingredients!$B$11:$B$310, 0)), "")="", "", IFERROR(INDEX(Ingredients!F$11:F$310, MATCH($C3532, Ingredients!$B$11:$B$310, 0)), "")))</f>
        <v/>
      </c>
      <c r="AK3532" s="106" t="str">
        <f>IF($C3532="", "", IF(IFERROR(INDEX(Ingredients!G$11:G$310, MATCH($C3532, Ingredients!$B$11:$B$310, 0)), "")="", "", IFERROR(INDEX(Ingredients!G$11:G$310, MATCH($C3532, Ingredients!$B$11:$B$310, 0)), "")))</f>
        <v/>
      </c>
      <c r="AL3532" s="79" t="str">
        <f>IF($C3532="", "", IF(IFERROR(INDEX(Ingredients!H$11:H$310, MATCH($C3532, Ingredients!$B$11:$B$310, 0)), "")="", "", IFERROR(INDEX(Ingredients!H$11:H$310, MATCH($C3532, Ingredients!$B$11:$B$310, 0)), "")))</f>
        <v/>
      </c>
      <c r="AN3532" s="83" t="str">
        <f t="shared" si="830"/>
        <v/>
      </c>
      <c r="AP3532" s="114" t="str">
        <f t="shared" ref="AP3532:AP3595" si="840">IF($D3532="", "", IFERROR(IF($AK3532=$AI3532, $AL3532/$AH3532, $AL3532), ""))</f>
        <v/>
      </c>
      <c r="AR3532" s="117" t="str">
        <f>IF($C3532="", "", IF(IFERROR(INDEX(Ingredients!$AI$11:$AI$310, MATCH($C3532, Ingredients!$B$11:$B$310, 0)), "")="", "", IFERROR(INDEX(Ingredients!$AI$11:$AI$310, MATCH($C3532, Ingredients!$B$11:$B$310, 0)), "")))</f>
        <v/>
      </c>
      <c r="AT3532" s="120" t="str">
        <f t="shared" ref="AT3532:AT3595" si="841">IF(OR($B3532="", $R3532=""), "", CONCATENATE($B3532, " - ", $R3532))</f>
        <v/>
      </c>
      <c r="AV3532" s="90" t="str">
        <f t="shared" si="831"/>
        <v/>
      </c>
      <c r="AX3532" s="90" t="str">
        <f>IF($AV3532="", "", COUNTIF($AV$11:$AV$5010, "&lt;"&amp;$AV3532)+1+COUNTIF($AV$11:$AV3532, $AV3532)-1)</f>
        <v/>
      </c>
      <c r="AZ3532" s="111" t="str">
        <f>IF($B3532="", "", SUMIF('Shopping List'!$AV$11:$AV$25, $B3532, 'Shopping List'!$BN$11:$BN$25))</f>
        <v/>
      </c>
      <c r="BB3532" s="117" t="str">
        <f t="shared" ref="BB3532:BB3595" si="842">IF(OR($AZ3532="", $AZ3532=0), "", IFERROR($D3532*$AZ3532, ""))</f>
        <v/>
      </c>
    </row>
    <row r="3533" spans="1:54" x14ac:dyDescent="0.25">
      <c r="A3533" s="4"/>
      <c r="B3533" s="37"/>
      <c r="C3533" s="124"/>
      <c r="D3533" s="39"/>
      <c r="E3533" s="125"/>
      <c r="F3533" s="48"/>
      <c r="G3533" s="4"/>
      <c r="H3533" s="4"/>
      <c r="I3533" s="95" t="str">
        <f>IF($C3533="", "", IF(IFERROR(INDEX(Ingredients!$C$11:$C$310, MATCH($C3533, Ingredients!$B$11:$B$310, 0)), "")="", "", IFERROR(INDEX(Ingredients!$C$11:$C$310, MATCH($C3533, Ingredients!$B$11:$B$310, 0)), "")))</f>
        <v/>
      </c>
      <c r="J3533" s="73" t="str">
        <f>IF($B3533="", "", IF(IFERROR(INDEX(Meals!$C$11:$C$260, MATCH($B3533, Meals!$B$11:$B$260, 0)), "")="", "", IFERROR(INDEX(Meals!$C$11:$C$260, MATCH($B3533, Meals!$B$11:$B$260, 0)), "")))</f>
        <v/>
      </c>
      <c r="K3533" s="4"/>
      <c r="L3533" s="72" t="str">
        <f t="shared" si="832"/>
        <v/>
      </c>
      <c r="M3533" s="73" t="str">
        <f t="shared" si="833"/>
        <v/>
      </c>
      <c r="N3533" s="4"/>
      <c r="O3533" s="78" t="str">
        <f t="shared" si="834"/>
        <v/>
      </c>
      <c r="P3533" s="79" t="str">
        <f t="shared" si="835"/>
        <v/>
      </c>
      <c r="Q3533" s="4"/>
      <c r="R3533" s="90" t="str">
        <f t="shared" si="836"/>
        <v/>
      </c>
      <c r="S3533" s="4"/>
      <c r="Y3533" s="18" t="str">
        <f t="shared" si="837"/>
        <v/>
      </c>
      <c r="AA3533" s="18" t="str">
        <f t="shared" si="828"/>
        <v/>
      </c>
      <c r="AB3533" s="18" t="str">
        <f t="shared" si="829"/>
        <v/>
      </c>
      <c r="AC3533" s="18" t="str">
        <f t="shared" si="838"/>
        <v/>
      </c>
      <c r="AD3533" s="18" t="str">
        <f t="shared" si="838"/>
        <v/>
      </c>
      <c r="AE3533" s="18" t="str">
        <f t="shared" si="839"/>
        <v/>
      </c>
      <c r="AG3533" s="95" t="str">
        <f>IF($C3533="", "", IF(IFERROR(INDEX(Ingredients!C$11:C$310, MATCH($C3533, Ingredients!$B$11:$B$310, 0)), "")="", "", IFERROR(INDEX(Ingredients!C$11:C$310, MATCH($C3533, Ingredients!$B$11:$B$310, 0)), "")))</f>
        <v/>
      </c>
      <c r="AH3533" s="105" t="str">
        <f>IF($C3533="", "", IF(IFERROR(INDEX(Ingredients!D$11:D$310, MATCH($C3533, Ingredients!$B$11:$B$310, 0)), "")="", "", IFERROR(INDEX(Ingredients!D$11:D$310, MATCH($C3533, Ingredients!$B$11:$B$310, 0)), "")))</f>
        <v/>
      </c>
      <c r="AI3533" s="106" t="str">
        <f>IF($C3533="", "", IF(IFERROR(INDEX(Ingredients!E$11:E$310, MATCH($C3533, Ingredients!$B$11:$B$310, 0)), "")="", "", IFERROR(INDEX(Ingredients!E$11:E$310, MATCH($C3533, Ingredients!$B$11:$B$310, 0)), "")))</f>
        <v/>
      </c>
      <c r="AJ3533" s="108" t="str">
        <f>IF($C3533="", "", IF(IFERROR(INDEX(Ingredients!F$11:F$310, MATCH($C3533, Ingredients!$B$11:$B$310, 0)), "")="", "", IFERROR(INDEX(Ingredients!F$11:F$310, MATCH($C3533, Ingredients!$B$11:$B$310, 0)), "")))</f>
        <v/>
      </c>
      <c r="AK3533" s="106" t="str">
        <f>IF($C3533="", "", IF(IFERROR(INDEX(Ingredients!G$11:G$310, MATCH($C3533, Ingredients!$B$11:$B$310, 0)), "")="", "", IFERROR(INDEX(Ingredients!G$11:G$310, MATCH($C3533, Ingredients!$B$11:$B$310, 0)), "")))</f>
        <v/>
      </c>
      <c r="AL3533" s="79" t="str">
        <f>IF($C3533="", "", IF(IFERROR(INDEX(Ingredients!H$11:H$310, MATCH($C3533, Ingredients!$B$11:$B$310, 0)), "")="", "", IFERROR(INDEX(Ingredients!H$11:H$310, MATCH($C3533, Ingredients!$B$11:$B$310, 0)), "")))</f>
        <v/>
      </c>
      <c r="AN3533" s="83" t="str">
        <f t="shared" si="830"/>
        <v/>
      </c>
      <c r="AP3533" s="114" t="str">
        <f t="shared" si="840"/>
        <v/>
      </c>
      <c r="AR3533" s="117" t="str">
        <f>IF($C3533="", "", IF(IFERROR(INDEX(Ingredients!$AI$11:$AI$310, MATCH($C3533, Ingredients!$B$11:$B$310, 0)), "")="", "", IFERROR(INDEX(Ingredients!$AI$11:$AI$310, MATCH($C3533, Ingredients!$B$11:$B$310, 0)), "")))</f>
        <v/>
      </c>
      <c r="AT3533" s="120" t="str">
        <f t="shared" si="841"/>
        <v/>
      </c>
      <c r="AV3533" s="90" t="str">
        <f t="shared" si="831"/>
        <v/>
      </c>
      <c r="AX3533" s="90" t="str">
        <f>IF($AV3533="", "", COUNTIF($AV$11:$AV$5010, "&lt;"&amp;$AV3533)+1+COUNTIF($AV$11:$AV3533, $AV3533)-1)</f>
        <v/>
      </c>
      <c r="AZ3533" s="111" t="str">
        <f>IF($B3533="", "", SUMIF('Shopping List'!$AV$11:$AV$25, $B3533, 'Shopping List'!$BN$11:$BN$25))</f>
        <v/>
      </c>
      <c r="BB3533" s="117" t="str">
        <f t="shared" si="842"/>
        <v/>
      </c>
    </row>
    <row r="3534" spans="1:54" x14ac:dyDescent="0.25">
      <c r="A3534" s="4"/>
      <c r="B3534" s="37"/>
      <c r="C3534" s="124"/>
      <c r="D3534" s="39"/>
      <c r="E3534" s="125"/>
      <c r="F3534" s="48"/>
      <c r="G3534" s="4"/>
      <c r="H3534" s="4"/>
      <c r="I3534" s="95" t="str">
        <f>IF($C3534="", "", IF(IFERROR(INDEX(Ingredients!$C$11:$C$310, MATCH($C3534, Ingredients!$B$11:$B$310, 0)), "")="", "", IFERROR(INDEX(Ingredients!$C$11:$C$310, MATCH($C3534, Ingredients!$B$11:$B$310, 0)), "")))</f>
        <v/>
      </c>
      <c r="J3534" s="73" t="str">
        <f>IF($B3534="", "", IF(IFERROR(INDEX(Meals!$C$11:$C$260, MATCH($B3534, Meals!$B$11:$B$260, 0)), "")="", "", IFERROR(INDEX(Meals!$C$11:$C$260, MATCH($B3534, Meals!$B$11:$B$260, 0)), "")))</f>
        <v/>
      </c>
      <c r="K3534" s="4"/>
      <c r="L3534" s="72" t="str">
        <f t="shared" si="832"/>
        <v/>
      </c>
      <c r="M3534" s="73" t="str">
        <f t="shared" si="833"/>
        <v/>
      </c>
      <c r="N3534" s="4"/>
      <c r="O3534" s="78" t="str">
        <f t="shared" si="834"/>
        <v/>
      </c>
      <c r="P3534" s="79" t="str">
        <f t="shared" si="835"/>
        <v/>
      </c>
      <c r="Q3534" s="4"/>
      <c r="R3534" s="90" t="str">
        <f t="shared" si="836"/>
        <v/>
      </c>
      <c r="S3534" s="4"/>
      <c r="Y3534" s="18" t="str">
        <f t="shared" si="837"/>
        <v/>
      </c>
      <c r="AA3534" s="18" t="str">
        <f t="shared" si="828"/>
        <v/>
      </c>
      <c r="AB3534" s="18" t="str">
        <f t="shared" si="829"/>
        <v/>
      </c>
      <c r="AC3534" s="18" t="str">
        <f t="shared" si="838"/>
        <v/>
      </c>
      <c r="AD3534" s="18" t="str">
        <f t="shared" si="838"/>
        <v/>
      </c>
      <c r="AE3534" s="18" t="str">
        <f t="shared" si="839"/>
        <v/>
      </c>
      <c r="AG3534" s="95" t="str">
        <f>IF($C3534="", "", IF(IFERROR(INDEX(Ingredients!C$11:C$310, MATCH($C3534, Ingredients!$B$11:$B$310, 0)), "")="", "", IFERROR(INDEX(Ingredients!C$11:C$310, MATCH($C3534, Ingredients!$B$11:$B$310, 0)), "")))</f>
        <v/>
      </c>
      <c r="AH3534" s="105" t="str">
        <f>IF($C3534="", "", IF(IFERROR(INDEX(Ingredients!D$11:D$310, MATCH($C3534, Ingredients!$B$11:$B$310, 0)), "")="", "", IFERROR(INDEX(Ingredients!D$11:D$310, MATCH($C3534, Ingredients!$B$11:$B$310, 0)), "")))</f>
        <v/>
      </c>
      <c r="AI3534" s="106" t="str">
        <f>IF($C3534="", "", IF(IFERROR(INDEX(Ingredients!E$11:E$310, MATCH($C3534, Ingredients!$B$11:$B$310, 0)), "")="", "", IFERROR(INDEX(Ingredients!E$11:E$310, MATCH($C3534, Ingredients!$B$11:$B$310, 0)), "")))</f>
        <v/>
      </c>
      <c r="AJ3534" s="108" t="str">
        <f>IF($C3534="", "", IF(IFERROR(INDEX(Ingredients!F$11:F$310, MATCH($C3534, Ingredients!$B$11:$B$310, 0)), "")="", "", IFERROR(INDEX(Ingredients!F$11:F$310, MATCH($C3534, Ingredients!$B$11:$B$310, 0)), "")))</f>
        <v/>
      </c>
      <c r="AK3534" s="106" t="str">
        <f>IF($C3534="", "", IF(IFERROR(INDEX(Ingredients!G$11:G$310, MATCH($C3534, Ingredients!$B$11:$B$310, 0)), "")="", "", IFERROR(INDEX(Ingredients!G$11:G$310, MATCH($C3534, Ingredients!$B$11:$B$310, 0)), "")))</f>
        <v/>
      </c>
      <c r="AL3534" s="79" t="str">
        <f>IF($C3534="", "", IF(IFERROR(INDEX(Ingredients!H$11:H$310, MATCH($C3534, Ingredients!$B$11:$B$310, 0)), "")="", "", IFERROR(INDEX(Ingredients!H$11:H$310, MATCH($C3534, Ingredients!$B$11:$B$310, 0)), "")))</f>
        <v/>
      </c>
      <c r="AN3534" s="83" t="str">
        <f t="shared" si="830"/>
        <v/>
      </c>
      <c r="AP3534" s="114" t="str">
        <f t="shared" si="840"/>
        <v/>
      </c>
      <c r="AR3534" s="117" t="str">
        <f>IF($C3534="", "", IF(IFERROR(INDEX(Ingredients!$AI$11:$AI$310, MATCH($C3534, Ingredients!$B$11:$B$310, 0)), "")="", "", IFERROR(INDEX(Ingredients!$AI$11:$AI$310, MATCH($C3534, Ingredients!$B$11:$B$310, 0)), "")))</f>
        <v/>
      </c>
      <c r="AT3534" s="120" t="str">
        <f t="shared" si="841"/>
        <v/>
      </c>
      <c r="AV3534" s="90" t="str">
        <f t="shared" si="831"/>
        <v/>
      </c>
      <c r="AX3534" s="90" t="str">
        <f>IF($AV3534="", "", COUNTIF($AV$11:$AV$5010, "&lt;"&amp;$AV3534)+1+COUNTIF($AV$11:$AV3534, $AV3534)-1)</f>
        <v/>
      </c>
      <c r="AZ3534" s="111" t="str">
        <f>IF($B3534="", "", SUMIF('Shopping List'!$AV$11:$AV$25, $B3534, 'Shopping List'!$BN$11:$BN$25))</f>
        <v/>
      </c>
      <c r="BB3534" s="117" t="str">
        <f t="shared" si="842"/>
        <v/>
      </c>
    </row>
    <row r="3535" spans="1:54" x14ac:dyDescent="0.25">
      <c r="A3535" s="4"/>
      <c r="B3535" s="37"/>
      <c r="C3535" s="124"/>
      <c r="D3535" s="39"/>
      <c r="E3535" s="125"/>
      <c r="F3535" s="48"/>
      <c r="G3535" s="4"/>
      <c r="H3535" s="4"/>
      <c r="I3535" s="95" t="str">
        <f>IF($C3535="", "", IF(IFERROR(INDEX(Ingredients!$C$11:$C$310, MATCH($C3535, Ingredients!$B$11:$B$310, 0)), "")="", "", IFERROR(INDEX(Ingredients!$C$11:$C$310, MATCH($C3535, Ingredients!$B$11:$B$310, 0)), "")))</f>
        <v/>
      </c>
      <c r="J3535" s="73" t="str">
        <f>IF($B3535="", "", IF(IFERROR(INDEX(Meals!$C$11:$C$260, MATCH($B3535, Meals!$B$11:$B$260, 0)), "")="", "", IFERROR(INDEX(Meals!$C$11:$C$260, MATCH($B3535, Meals!$B$11:$B$260, 0)), "")))</f>
        <v/>
      </c>
      <c r="K3535" s="4"/>
      <c r="L3535" s="72" t="str">
        <f t="shared" si="832"/>
        <v/>
      </c>
      <c r="M3535" s="73" t="str">
        <f t="shared" si="833"/>
        <v/>
      </c>
      <c r="N3535" s="4"/>
      <c r="O3535" s="78" t="str">
        <f t="shared" si="834"/>
        <v/>
      </c>
      <c r="P3535" s="79" t="str">
        <f t="shared" si="835"/>
        <v/>
      </c>
      <c r="Q3535" s="4"/>
      <c r="R3535" s="90" t="str">
        <f t="shared" si="836"/>
        <v/>
      </c>
      <c r="S3535" s="4"/>
      <c r="Y3535" s="18" t="str">
        <f t="shared" si="837"/>
        <v/>
      </c>
      <c r="AA3535" s="18" t="str">
        <f t="shared" si="828"/>
        <v/>
      </c>
      <c r="AB3535" s="18" t="str">
        <f t="shared" si="829"/>
        <v/>
      </c>
      <c r="AC3535" s="18" t="str">
        <f t="shared" si="838"/>
        <v/>
      </c>
      <c r="AD3535" s="18" t="str">
        <f t="shared" si="838"/>
        <v/>
      </c>
      <c r="AE3535" s="18" t="str">
        <f t="shared" si="839"/>
        <v/>
      </c>
      <c r="AG3535" s="95" t="str">
        <f>IF($C3535="", "", IF(IFERROR(INDEX(Ingredients!C$11:C$310, MATCH($C3535, Ingredients!$B$11:$B$310, 0)), "")="", "", IFERROR(INDEX(Ingredients!C$11:C$310, MATCH($C3535, Ingredients!$B$11:$B$310, 0)), "")))</f>
        <v/>
      </c>
      <c r="AH3535" s="105" t="str">
        <f>IF($C3535="", "", IF(IFERROR(INDEX(Ingredients!D$11:D$310, MATCH($C3535, Ingredients!$B$11:$B$310, 0)), "")="", "", IFERROR(INDEX(Ingredients!D$11:D$310, MATCH($C3535, Ingredients!$B$11:$B$310, 0)), "")))</f>
        <v/>
      </c>
      <c r="AI3535" s="106" t="str">
        <f>IF($C3535="", "", IF(IFERROR(INDEX(Ingredients!E$11:E$310, MATCH($C3535, Ingredients!$B$11:$B$310, 0)), "")="", "", IFERROR(INDEX(Ingredients!E$11:E$310, MATCH($C3535, Ingredients!$B$11:$B$310, 0)), "")))</f>
        <v/>
      </c>
      <c r="AJ3535" s="108" t="str">
        <f>IF($C3535="", "", IF(IFERROR(INDEX(Ingredients!F$11:F$310, MATCH($C3535, Ingredients!$B$11:$B$310, 0)), "")="", "", IFERROR(INDEX(Ingredients!F$11:F$310, MATCH($C3535, Ingredients!$B$11:$B$310, 0)), "")))</f>
        <v/>
      </c>
      <c r="AK3535" s="106" t="str">
        <f>IF($C3535="", "", IF(IFERROR(INDEX(Ingredients!G$11:G$310, MATCH($C3535, Ingredients!$B$11:$B$310, 0)), "")="", "", IFERROR(INDEX(Ingredients!G$11:G$310, MATCH($C3535, Ingredients!$B$11:$B$310, 0)), "")))</f>
        <v/>
      </c>
      <c r="AL3535" s="79" t="str">
        <f>IF($C3535="", "", IF(IFERROR(INDEX(Ingredients!H$11:H$310, MATCH($C3535, Ingredients!$B$11:$B$310, 0)), "")="", "", IFERROR(INDEX(Ingredients!H$11:H$310, MATCH($C3535, Ingredients!$B$11:$B$310, 0)), "")))</f>
        <v/>
      </c>
      <c r="AN3535" s="83" t="str">
        <f t="shared" si="830"/>
        <v/>
      </c>
      <c r="AP3535" s="114" t="str">
        <f t="shared" si="840"/>
        <v/>
      </c>
      <c r="AR3535" s="117" t="str">
        <f>IF($C3535="", "", IF(IFERROR(INDEX(Ingredients!$AI$11:$AI$310, MATCH($C3535, Ingredients!$B$11:$B$310, 0)), "")="", "", IFERROR(INDEX(Ingredients!$AI$11:$AI$310, MATCH($C3535, Ingredients!$B$11:$B$310, 0)), "")))</f>
        <v/>
      </c>
      <c r="AT3535" s="120" t="str">
        <f t="shared" si="841"/>
        <v/>
      </c>
      <c r="AV3535" s="90" t="str">
        <f t="shared" si="831"/>
        <v/>
      </c>
      <c r="AX3535" s="90" t="str">
        <f>IF($AV3535="", "", COUNTIF($AV$11:$AV$5010, "&lt;"&amp;$AV3535)+1+COUNTIF($AV$11:$AV3535, $AV3535)-1)</f>
        <v/>
      </c>
      <c r="AZ3535" s="111" t="str">
        <f>IF($B3535="", "", SUMIF('Shopping List'!$AV$11:$AV$25, $B3535, 'Shopping List'!$BN$11:$BN$25))</f>
        <v/>
      </c>
      <c r="BB3535" s="117" t="str">
        <f t="shared" si="842"/>
        <v/>
      </c>
    </row>
    <row r="3536" spans="1:54" x14ac:dyDescent="0.25">
      <c r="A3536" s="4"/>
      <c r="B3536" s="37"/>
      <c r="C3536" s="124"/>
      <c r="D3536" s="39"/>
      <c r="E3536" s="125"/>
      <c r="F3536" s="48"/>
      <c r="G3536" s="4"/>
      <c r="H3536" s="4"/>
      <c r="I3536" s="95" t="str">
        <f>IF($C3536="", "", IF(IFERROR(INDEX(Ingredients!$C$11:$C$310, MATCH($C3536, Ingredients!$B$11:$B$310, 0)), "")="", "", IFERROR(INDEX(Ingredients!$C$11:$C$310, MATCH($C3536, Ingredients!$B$11:$B$310, 0)), "")))</f>
        <v/>
      </c>
      <c r="J3536" s="73" t="str">
        <f>IF($B3536="", "", IF(IFERROR(INDEX(Meals!$C$11:$C$260, MATCH($B3536, Meals!$B$11:$B$260, 0)), "")="", "", IFERROR(INDEX(Meals!$C$11:$C$260, MATCH($B3536, Meals!$B$11:$B$260, 0)), "")))</f>
        <v/>
      </c>
      <c r="K3536" s="4"/>
      <c r="L3536" s="72" t="str">
        <f t="shared" si="832"/>
        <v/>
      </c>
      <c r="M3536" s="73" t="str">
        <f t="shared" si="833"/>
        <v/>
      </c>
      <c r="N3536" s="4"/>
      <c r="O3536" s="78" t="str">
        <f t="shared" si="834"/>
        <v/>
      </c>
      <c r="P3536" s="79" t="str">
        <f t="shared" si="835"/>
        <v/>
      </c>
      <c r="Q3536" s="4"/>
      <c r="R3536" s="90" t="str">
        <f t="shared" si="836"/>
        <v/>
      </c>
      <c r="S3536" s="4"/>
      <c r="Y3536" s="18" t="str">
        <f t="shared" si="837"/>
        <v/>
      </c>
      <c r="AA3536" s="18" t="str">
        <f t="shared" si="828"/>
        <v/>
      </c>
      <c r="AB3536" s="18" t="str">
        <f t="shared" si="829"/>
        <v/>
      </c>
      <c r="AC3536" s="18" t="str">
        <f t="shared" si="838"/>
        <v/>
      </c>
      <c r="AD3536" s="18" t="str">
        <f t="shared" si="838"/>
        <v/>
      </c>
      <c r="AE3536" s="18" t="str">
        <f t="shared" si="839"/>
        <v/>
      </c>
      <c r="AG3536" s="95" t="str">
        <f>IF($C3536="", "", IF(IFERROR(INDEX(Ingredients!C$11:C$310, MATCH($C3536, Ingredients!$B$11:$B$310, 0)), "")="", "", IFERROR(INDEX(Ingredients!C$11:C$310, MATCH($C3536, Ingredients!$B$11:$B$310, 0)), "")))</f>
        <v/>
      </c>
      <c r="AH3536" s="105" t="str">
        <f>IF($C3536="", "", IF(IFERROR(INDEX(Ingredients!D$11:D$310, MATCH($C3536, Ingredients!$B$11:$B$310, 0)), "")="", "", IFERROR(INDEX(Ingredients!D$11:D$310, MATCH($C3536, Ingredients!$B$11:$B$310, 0)), "")))</f>
        <v/>
      </c>
      <c r="AI3536" s="106" t="str">
        <f>IF($C3536="", "", IF(IFERROR(INDEX(Ingredients!E$11:E$310, MATCH($C3536, Ingredients!$B$11:$B$310, 0)), "")="", "", IFERROR(INDEX(Ingredients!E$11:E$310, MATCH($C3536, Ingredients!$B$11:$B$310, 0)), "")))</f>
        <v/>
      </c>
      <c r="AJ3536" s="108" t="str">
        <f>IF($C3536="", "", IF(IFERROR(INDEX(Ingredients!F$11:F$310, MATCH($C3536, Ingredients!$B$11:$B$310, 0)), "")="", "", IFERROR(INDEX(Ingredients!F$11:F$310, MATCH($C3536, Ingredients!$B$11:$B$310, 0)), "")))</f>
        <v/>
      </c>
      <c r="AK3536" s="106" t="str">
        <f>IF($C3536="", "", IF(IFERROR(INDEX(Ingredients!G$11:G$310, MATCH($C3536, Ingredients!$B$11:$B$310, 0)), "")="", "", IFERROR(INDEX(Ingredients!G$11:G$310, MATCH($C3536, Ingredients!$B$11:$B$310, 0)), "")))</f>
        <v/>
      </c>
      <c r="AL3536" s="79" t="str">
        <f>IF($C3536="", "", IF(IFERROR(INDEX(Ingredients!H$11:H$310, MATCH($C3536, Ingredients!$B$11:$B$310, 0)), "")="", "", IFERROR(INDEX(Ingredients!H$11:H$310, MATCH($C3536, Ingredients!$B$11:$B$310, 0)), "")))</f>
        <v/>
      </c>
      <c r="AN3536" s="83" t="str">
        <f t="shared" si="830"/>
        <v/>
      </c>
      <c r="AP3536" s="114" t="str">
        <f t="shared" si="840"/>
        <v/>
      </c>
      <c r="AR3536" s="117" t="str">
        <f>IF($C3536="", "", IF(IFERROR(INDEX(Ingredients!$AI$11:$AI$310, MATCH($C3536, Ingredients!$B$11:$B$310, 0)), "")="", "", IFERROR(INDEX(Ingredients!$AI$11:$AI$310, MATCH($C3536, Ingredients!$B$11:$B$310, 0)), "")))</f>
        <v/>
      </c>
      <c r="AT3536" s="120" t="str">
        <f t="shared" si="841"/>
        <v/>
      </c>
      <c r="AV3536" s="90" t="str">
        <f t="shared" si="831"/>
        <v/>
      </c>
      <c r="AX3536" s="90" t="str">
        <f>IF($AV3536="", "", COUNTIF($AV$11:$AV$5010, "&lt;"&amp;$AV3536)+1+COUNTIF($AV$11:$AV3536, $AV3536)-1)</f>
        <v/>
      </c>
      <c r="AZ3536" s="111" t="str">
        <f>IF($B3536="", "", SUMIF('Shopping List'!$AV$11:$AV$25, $B3536, 'Shopping List'!$BN$11:$BN$25))</f>
        <v/>
      </c>
      <c r="BB3536" s="117" t="str">
        <f t="shared" si="842"/>
        <v/>
      </c>
    </row>
    <row r="3537" spans="1:54" x14ac:dyDescent="0.25">
      <c r="A3537" s="4"/>
      <c r="B3537" s="37"/>
      <c r="C3537" s="124"/>
      <c r="D3537" s="39"/>
      <c r="E3537" s="125"/>
      <c r="F3537" s="48"/>
      <c r="G3537" s="4"/>
      <c r="H3537" s="4"/>
      <c r="I3537" s="95" t="str">
        <f>IF($C3537="", "", IF(IFERROR(INDEX(Ingredients!$C$11:$C$310, MATCH($C3537, Ingredients!$B$11:$B$310, 0)), "")="", "", IFERROR(INDEX(Ingredients!$C$11:$C$310, MATCH($C3537, Ingredients!$B$11:$B$310, 0)), "")))</f>
        <v/>
      </c>
      <c r="J3537" s="73" t="str">
        <f>IF($B3537="", "", IF(IFERROR(INDEX(Meals!$C$11:$C$260, MATCH($B3537, Meals!$B$11:$B$260, 0)), "")="", "", IFERROR(INDEX(Meals!$C$11:$C$260, MATCH($B3537, Meals!$B$11:$B$260, 0)), "")))</f>
        <v/>
      </c>
      <c r="K3537" s="4"/>
      <c r="L3537" s="72" t="str">
        <f t="shared" si="832"/>
        <v/>
      </c>
      <c r="M3537" s="73" t="str">
        <f t="shared" si="833"/>
        <v/>
      </c>
      <c r="N3537" s="4"/>
      <c r="O3537" s="78" t="str">
        <f t="shared" si="834"/>
        <v/>
      </c>
      <c r="P3537" s="79" t="str">
        <f t="shared" si="835"/>
        <v/>
      </c>
      <c r="Q3537" s="4"/>
      <c r="R3537" s="90" t="str">
        <f t="shared" si="836"/>
        <v/>
      </c>
      <c r="S3537" s="4"/>
      <c r="Y3537" s="18" t="str">
        <f t="shared" si="837"/>
        <v/>
      </c>
      <c r="AA3537" s="18" t="str">
        <f t="shared" si="828"/>
        <v/>
      </c>
      <c r="AB3537" s="18" t="str">
        <f t="shared" si="829"/>
        <v/>
      </c>
      <c r="AC3537" s="18" t="str">
        <f t="shared" si="838"/>
        <v/>
      </c>
      <c r="AD3537" s="18" t="str">
        <f t="shared" si="838"/>
        <v/>
      </c>
      <c r="AE3537" s="18" t="str">
        <f t="shared" si="839"/>
        <v/>
      </c>
      <c r="AG3537" s="95" t="str">
        <f>IF($C3537="", "", IF(IFERROR(INDEX(Ingredients!C$11:C$310, MATCH($C3537, Ingredients!$B$11:$B$310, 0)), "")="", "", IFERROR(INDEX(Ingredients!C$11:C$310, MATCH($C3537, Ingredients!$B$11:$B$310, 0)), "")))</f>
        <v/>
      </c>
      <c r="AH3537" s="105" t="str">
        <f>IF($C3537="", "", IF(IFERROR(INDEX(Ingredients!D$11:D$310, MATCH($C3537, Ingredients!$B$11:$B$310, 0)), "")="", "", IFERROR(INDEX(Ingredients!D$11:D$310, MATCH($C3537, Ingredients!$B$11:$B$310, 0)), "")))</f>
        <v/>
      </c>
      <c r="AI3537" s="106" t="str">
        <f>IF($C3537="", "", IF(IFERROR(INDEX(Ingredients!E$11:E$310, MATCH($C3537, Ingredients!$B$11:$B$310, 0)), "")="", "", IFERROR(INDEX(Ingredients!E$11:E$310, MATCH($C3537, Ingredients!$B$11:$B$310, 0)), "")))</f>
        <v/>
      </c>
      <c r="AJ3537" s="108" t="str">
        <f>IF($C3537="", "", IF(IFERROR(INDEX(Ingredients!F$11:F$310, MATCH($C3537, Ingredients!$B$11:$B$310, 0)), "")="", "", IFERROR(INDEX(Ingredients!F$11:F$310, MATCH($C3537, Ingredients!$B$11:$B$310, 0)), "")))</f>
        <v/>
      </c>
      <c r="AK3537" s="106" t="str">
        <f>IF($C3537="", "", IF(IFERROR(INDEX(Ingredients!G$11:G$310, MATCH($C3537, Ingredients!$B$11:$B$310, 0)), "")="", "", IFERROR(INDEX(Ingredients!G$11:G$310, MATCH($C3537, Ingredients!$B$11:$B$310, 0)), "")))</f>
        <v/>
      </c>
      <c r="AL3537" s="79" t="str">
        <f>IF($C3537="", "", IF(IFERROR(INDEX(Ingredients!H$11:H$310, MATCH($C3537, Ingredients!$B$11:$B$310, 0)), "")="", "", IFERROR(INDEX(Ingredients!H$11:H$310, MATCH($C3537, Ingredients!$B$11:$B$310, 0)), "")))</f>
        <v/>
      </c>
      <c r="AN3537" s="83" t="str">
        <f t="shared" si="830"/>
        <v/>
      </c>
      <c r="AP3537" s="114" t="str">
        <f t="shared" si="840"/>
        <v/>
      </c>
      <c r="AR3537" s="117" t="str">
        <f>IF($C3537="", "", IF(IFERROR(INDEX(Ingredients!$AI$11:$AI$310, MATCH($C3537, Ingredients!$B$11:$B$310, 0)), "")="", "", IFERROR(INDEX(Ingredients!$AI$11:$AI$310, MATCH($C3537, Ingredients!$B$11:$B$310, 0)), "")))</f>
        <v/>
      </c>
      <c r="AT3537" s="120" t="str">
        <f t="shared" si="841"/>
        <v/>
      </c>
      <c r="AV3537" s="90" t="str">
        <f t="shared" si="831"/>
        <v/>
      </c>
      <c r="AX3537" s="90" t="str">
        <f>IF($AV3537="", "", COUNTIF($AV$11:$AV$5010, "&lt;"&amp;$AV3537)+1+COUNTIF($AV$11:$AV3537, $AV3537)-1)</f>
        <v/>
      </c>
      <c r="AZ3537" s="111" t="str">
        <f>IF($B3537="", "", SUMIF('Shopping List'!$AV$11:$AV$25, $B3537, 'Shopping List'!$BN$11:$BN$25))</f>
        <v/>
      </c>
      <c r="BB3537" s="117" t="str">
        <f t="shared" si="842"/>
        <v/>
      </c>
    </row>
    <row r="3538" spans="1:54" x14ac:dyDescent="0.25">
      <c r="A3538" s="4"/>
      <c r="B3538" s="37"/>
      <c r="C3538" s="124"/>
      <c r="D3538" s="39"/>
      <c r="E3538" s="125"/>
      <c r="F3538" s="48"/>
      <c r="G3538" s="4"/>
      <c r="H3538" s="4"/>
      <c r="I3538" s="95" t="str">
        <f>IF($C3538="", "", IF(IFERROR(INDEX(Ingredients!$C$11:$C$310, MATCH($C3538, Ingredients!$B$11:$B$310, 0)), "")="", "", IFERROR(INDEX(Ingredients!$C$11:$C$310, MATCH($C3538, Ingredients!$B$11:$B$310, 0)), "")))</f>
        <v/>
      </c>
      <c r="J3538" s="73" t="str">
        <f>IF($B3538="", "", IF(IFERROR(INDEX(Meals!$C$11:$C$260, MATCH($B3538, Meals!$B$11:$B$260, 0)), "")="", "", IFERROR(INDEX(Meals!$C$11:$C$260, MATCH($B3538, Meals!$B$11:$B$260, 0)), "")))</f>
        <v/>
      </c>
      <c r="K3538" s="4"/>
      <c r="L3538" s="72" t="str">
        <f t="shared" si="832"/>
        <v/>
      </c>
      <c r="M3538" s="73" t="str">
        <f t="shared" si="833"/>
        <v/>
      </c>
      <c r="N3538" s="4"/>
      <c r="O3538" s="78" t="str">
        <f t="shared" si="834"/>
        <v/>
      </c>
      <c r="P3538" s="79" t="str">
        <f t="shared" si="835"/>
        <v/>
      </c>
      <c r="Q3538" s="4"/>
      <c r="R3538" s="90" t="str">
        <f t="shared" si="836"/>
        <v/>
      </c>
      <c r="S3538" s="4"/>
      <c r="Y3538" s="18" t="str">
        <f t="shared" si="837"/>
        <v/>
      </c>
      <c r="AA3538" s="18" t="str">
        <f t="shared" si="828"/>
        <v/>
      </c>
      <c r="AB3538" s="18" t="str">
        <f t="shared" si="829"/>
        <v/>
      </c>
      <c r="AC3538" s="18" t="str">
        <f t="shared" si="838"/>
        <v/>
      </c>
      <c r="AD3538" s="18" t="str">
        <f t="shared" si="838"/>
        <v/>
      </c>
      <c r="AE3538" s="18" t="str">
        <f t="shared" si="839"/>
        <v/>
      </c>
      <c r="AG3538" s="95" t="str">
        <f>IF($C3538="", "", IF(IFERROR(INDEX(Ingredients!C$11:C$310, MATCH($C3538, Ingredients!$B$11:$B$310, 0)), "")="", "", IFERROR(INDEX(Ingredients!C$11:C$310, MATCH($C3538, Ingredients!$B$11:$B$310, 0)), "")))</f>
        <v/>
      </c>
      <c r="AH3538" s="105" t="str">
        <f>IF($C3538="", "", IF(IFERROR(INDEX(Ingredients!D$11:D$310, MATCH($C3538, Ingredients!$B$11:$B$310, 0)), "")="", "", IFERROR(INDEX(Ingredients!D$11:D$310, MATCH($C3538, Ingredients!$B$11:$B$310, 0)), "")))</f>
        <v/>
      </c>
      <c r="AI3538" s="106" t="str">
        <f>IF($C3538="", "", IF(IFERROR(INDEX(Ingredients!E$11:E$310, MATCH($C3538, Ingredients!$B$11:$B$310, 0)), "")="", "", IFERROR(INDEX(Ingredients!E$11:E$310, MATCH($C3538, Ingredients!$B$11:$B$310, 0)), "")))</f>
        <v/>
      </c>
      <c r="AJ3538" s="108" t="str">
        <f>IF($C3538="", "", IF(IFERROR(INDEX(Ingredients!F$11:F$310, MATCH($C3538, Ingredients!$B$11:$B$310, 0)), "")="", "", IFERROR(INDEX(Ingredients!F$11:F$310, MATCH($C3538, Ingredients!$B$11:$B$310, 0)), "")))</f>
        <v/>
      </c>
      <c r="AK3538" s="106" t="str">
        <f>IF($C3538="", "", IF(IFERROR(INDEX(Ingredients!G$11:G$310, MATCH($C3538, Ingredients!$B$11:$B$310, 0)), "")="", "", IFERROR(INDEX(Ingredients!G$11:G$310, MATCH($C3538, Ingredients!$B$11:$B$310, 0)), "")))</f>
        <v/>
      </c>
      <c r="AL3538" s="79" t="str">
        <f>IF($C3538="", "", IF(IFERROR(INDEX(Ingredients!H$11:H$310, MATCH($C3538, Ingredients!$B$11:$B$310, 0)), "")="", "", IFERROR(INDEX(Ingredients!H$11:H$310, MATCH($C3538, Ingredients!$B$11:$B$310, 0)), "")))</f>
        <v/>
      </c>
      <c r="AN3538" s="83" t="str">
        <f t="shared" si="830"/>
        <v/>
      </c>
      <c r="AP3538" s="114" t="str">
        <f t="shared" si="840"/>
        <v/>
      </c>
      <c r="AR3538" s="117" t="str">
        <f>IF($C3538="", "", IF(IFERROR(INDEX(Ingredients!$AI$11:$AI$310, MATCH($C3538, Ingredients!$B$11:$B$310, 0)), "")="", "", IFERROR(INDEX(Ingredients!$AI$11:$AI$310, MATCH($C3538, Ingredients!$B$11:$B$310, 0)), "")))</f>
        <v/>
      </c>
      <c r="AT3538" s="120" t="str">
        <f t="shared" si="841"/>
        <v/>
      </c>
      <c r="AV3538" s="90" t="str">
        <f t="shared" si="831"/>
        <v/>
      </c>
      <c r="AX3538" s="90" t="str">
        <f>IF($AV3538="", "", COUNTIF($AV$11:$AV$5010, "&lt;"&amp;$AV3538)+1+COUNTIF($AV$11:$AV3538, $AV3538)-1)</f>
        <v/>
      </c>
      <c r="AZ3538" s="111" t="str">
        <f>IF($B3538="", "", SUMIF('Shopping List'!$AV$11:$AV$25, $B3538, 'Shopping List'!$BN$11:$BN$25))</f>
        <v/>
      </c>
      <c r="BB3538" s="117" t="str">
        <f t="shared" si="842"/>
        <v/>
      </c>
    </row>
    <row r="3539" spans="1:54" x14ac:dyDescent="0.25">
      <c r="A3539" s="4"/>
      <c r="B3539" s="37"/>
      <c r="C3539" s="124"/>
      <c r="D3539" s="39"/>
      <c r="E3539" s="125"/>
      <c r="F3539" s="48"/>
      <c r="G3539" s="4"/>
      <c r="H3539" s="4"/>
      <c r="I3539" s="95" t="str">
        <f>IF($C3539="", "", IF(IFERROR(INDEX(Ingredients!$C$11:$C$310, MATCH($C3539, Ingredients!$B$11:$B$310, 0)), "")="", "", IFERROR(INDEX(Ingredients!$C$11:$C$310, MATCH($C3539, Ingredients!$B$11:$B$310, 0)), "")))</f>
        <v/>
      </c>
      <c r="J3539" s="73" t="str">
        <f>IF($B3539="", "", IF(IFERROR(INDEX(Meals!$C$11:$C$260, MATCH($B3539, Meals!$B$11:$B$260, 0)), "")="", "", IFERROR(INDEX(Meals!$C$11:$C$260, MATCH($B3539, Meals!$B$11:$B$260, 0)), "")))</f>
        <v/>
      </c>
      <c r="K3539" s="4"/>
      <c r="L3539" s="72" t="str">
        <f t="shared" si="832"/>
        <v/>
      </c>
      <c r="M3539" s="73" t="str">
        <f t="shared" si="833"/>
        <v/>
      </c>
      <c r="N3539" s="4"/>
      <c r="O3539" s="78" t="str">
        <f t="shared" si="834"/>
        <v/>
      </c>
      <c r="P3539" s="79" t="str">
        <f t="shared" si="835"/>
        <v/>
      </c>
      <c r="Q3539" s="4"/>
      <c r="R3539" s="90" t="str">
        <f t="shared" si="836"/>
        <v/>
      </c>
      <c r="S3539" s="4"/>
      <c r="Y3539" s="18" t="str">
        <f t="shared" si="837"/>
        <v/>
      </c>
      <c r="AA3539" s="18" t="str">
        <f t="shared" si="828"/>
        <v/>
      </c>
      <c r="AB3539" s="18" t="str">
        <f t="shared" si="829"/>
        <v/>
      </c>
      <c r="AC3539" s="18" t="str">
        <f t="shared" si="838"/>
        <v/>
      </c>
      <c r="AD3539" s="18" t="str">
        <f t="shared" si="838"/>
        <v/>
      </c>
      <c r="AE3539" s="18" t="str">
        <f t="shared" si="839"/>
        <v/>
      </c>
      <c r="AG3539" s="95" t="str">
        <f>IF($C3539="", "", IF(IFERROR(INDEX(Ingredients!C$11:C$310, MATCH($C3539, Ingredients!$B$11:$B$310, 0)), "")="", "", IFERROR(INDEX(Ingredients!C$11:C$310, MATCH($C3539, Ingredients!$B$11:$B$310, 0)), "")))</f>
        <v/>
      </c>
      <c r="AH3539" s="105" t="str">
        <f>IF($C3539="", "", IF(IFERROR(INDEX(Ingredients!D$11:D$310, MATCH($C3539, Ingredients!$B$11:$B$310, 0)), "")="", "", IFERROR(INDEX(Ingredients!D$11:D$310, MATCH($C3539, Ingredients!$B$11:$B$310, 0)), "")))</f>
        <v/>
      </c>
      <c r="AI3539" s="106" t="str">
        <f>IF($C3539="", "", IF(IFERROR(INDEX(Ingredients!E$11:E$310, MATCH($C3539, Ingredients!$B$11:$B$310, 0)), "")="", "", IFERROR(INDEX(Ingredients!E$11:E$310, MATCH($C3539, Ingredients!$B$11:$B$310, 0)), "")))</f>
        <v/>
      </c>
      <c r="AJ3539" s="108" t="str">
        <f>IF($C3539="", "", IF(IFERROR(INDEX(Ingredients!F$11:F$310, MATCH($C3539, Ingredients!$B$11:$B$310, 0)), "")="", "", IFERROR(INDEX(Ingredients!F$11:F$310, MATCH($C3539, Ingredients!$B$11:$B$310, 0)), "")))</f>
        <v/>
      </c>
      <c r="AK3539" s="106" t="str">
        <f>IF($C3539="", "", IF(IFERROR(INDEX(Ingredients!G$11:G$310, MATCH($C3539, Ingredients!$B$11:$B$310, 0)), "")="", "", IFERROR(INDEX(Ingredients!G$11:G$310, MATCH($C3539, Ingredients!$B$11:$B$310, 0)), "")))</f>
        <v/>
      </c>
      <c r="AL3539" s="79" t="str">
        <f>IF($C3539="", "", IF(IFERROR(INDEX(Ingredients!H$11:H$310, MATCH($C3539, Ingredients!$B$11:$B$310, 0)), "")="", "", IFERROR(INDEX(Ingredients!H$11:H$310, MATCH($C3539, Ingredients!$B$11:$B$310, 0)), "")))</f>
        <v/>
      </c>
      <c r="AN3539" s="83" t="str">
        <f t="shared" si="830"/>
        <v/>
      </c>
      <c r="AP3539" s="114" t="str">
        <f t="shared" si="840"/>
        <v/>
      </c>
      <c r="AR3539" s="117" t="str">
        <f>IF($C3539="", "", IF(IFERROR(INDEX(Ingredients!$AI$11:$AI$310, MATCH($C3539, Ingredients!$B$11:$B$310, 0)), "")="", "", IFERROR(INDEX(Ingredients!$AI$11:$AI$310, MATCH($C3539, Ingredients!$B$11:$B$310, 0)), "")))</f>
        <v/>
      </c>
      <c r="AT3539" s="120" t="str">
        <f t="shared" si="841"/>
        <v/>
      </c>
      <c r="AV3539" s="90" t="str">
        <f t="shared" si="831"/>
        <v/>
      </c>
      <c r="AX3539" s="90" t="str">
        <f>IF($AV3539="", "", COUNTIF($AV$11:$AV$5010, "&lt;"&amp;$AV3539)+1+COUNTIF($AV$11:$AV3539, $AV3539)-1)</f>
        <v/>
      </c>
      <c r="AZ3539" s="111" t="str">
        <f>IF($B3539="", "", SUMIF('Shopping List'!$AV$11:$AV$25, $B3539, 'Shopping List'!$BN$11:$BN$25))</f>
        <v/>
      </c>
      <c r="BB3539" s="117" t="str">
        <f t="shared" si="842"/>
        <v/>
      </c>
    </row>
    <row r="3540" spans="1:54" x14ac:dyDescent="0.25">
      <c r="A3540" s="4"/>
      <c r="B3540" s="37"/>
      <c r="C3540" s="124"/>
      <c r="D3540" s="39"/>
      <c r="E3540" s="125"/>
      <c r="F3540" s="48"/>
      <c r="G3540" s="4"/>
      <c r="H3540" s="4"/>
      <c r="I3540" s="95" t="str">
        <f>IF($C3540="", "", IF(IFERROR(INDEX(Ingredients!$C$11:$C$310, MATCH($C3540, Ingredients!$B$11:$B$310, 0)), "")="", "", IFERROR(INDEX(Ingredients!$C$11:$C$310, MATCH($C3540, Ingredients!$B$11:$B$310, 0)), "")))</f>
        <v/>
      </c>
      <c r="J3540" s="73" t="str">
        <f>IF($B3540="", "", IF(IFERROR(INDEX(Meals!$C$11:$C$260, MATCH($B3540, Meals!$B$11:$B$260, 0)), "")="", "", IFERROR(INDEX(Meals!$C$11:$C$260, MATCH($B3540, Meals!$B$11:$B$260, 0)), "")))</f>
        <v/>
      </c>
      <c r="K3540" s="4"/>
      <c r="L3540" s="72" t="str">
        <f t="shared" si="832"/>
        <v/>
      </c>
      <c r="M3540" s="73" t="str">
        <f t="shared" si="833"/>
        <v/>
      </c>
      <c r="N3540" s="4"/>
      <c r="O3540" s="78" t="str">
        <f t="shared" si="834"/>
        <v/>
      </c>
      <c r="P3540" s="79" t="str">
        <f t="shared" si="835"/>
        <v/>
      </c>
      <c r="Q3540" s="4"/>
      <c r="R3540" s="90" t="str">
        <f t="shared" si="836"/>
        <v/>
      </c>
      <c r="S3540" s="4"/>
      <c r="Y3540" s="18" t="str">
        <f t="shared" si="837"/>
        <v/>
      </c>
      <c r="AA3540" s="18" t="str">
        <f t="shared" si="828"/>
        <v/>
      </c>
      <c r="AB3540" s="18" t="str">
        <f t="shared" si="829"/>
        <v/>
      </c>
      <c r="AC3540" s="18" t="str">
        <f t="shared" si="838"/>
        <v/>
      </c>
      <c r="AD3540" s="18" t="str">
        <f t="shared" si="838"/>
        <v/>
      </c>
      <c r="AE3540" s="18" t="str">
        <f t="shared" si="839"/>
        <v/>
      </c>
      <c r="AG3540" s="95" t="str">
        <f>IF($C3540="", "", IF(IFERROR(INDEX(Ingredients!C$11:C$310, MATCH($C3540, Ingredients!$B$11:$B$310, 0)), "")="", "", IFERROR(INDEX(Ingredients!C$11:C$310, MATCH($C3540, Ingredients!$B$11:$B$310, 0)), "")))</f>
        <v/>
      </c>
      <c r="AH3540" s="105" t="str">
        <f>IF($C3540="", "", IF(IFERROR(INDEX(Ingredients!D$11:D$310, MATCH($C3540, Ingredients!$B$11:$B$310, 0)), "")="", "", IFERROR(INDEX(Ingredients!D$11:D$310, MATCH($C3540, Ingredients!$B$11:$B$310, 0)), "")))</f>
        <v/>
      </c>
      <c r="AI3540" s="106" t="str">
        <f>IF($C3540="", "", IF(IFERROR(INDEX(Ingredients!E$11:E$310, MATCH($C3540, Ingredients!$B$11:$B$310, 0)), "")="", "", IFERROR(INDEX(Ingredients!E$11:E$310, MATCH($C3540, Ingredients!$B$11:$B$310, 0)), "")))</f>
        <v/>
      </c>
      <c r="AJ3540" s="108" t="str">
        <f>IF($C3540="", "", IF(IFERROR(INDEX(Ingredients!F$11:F$310, MATCH($C3540, Ingredients!$B$11:$B$310, 0)), "")="", "", IFERROR(INDEX(Ingredients!F$11:F$310, MATCH($C3540, Ingredients!$B$11:$B$310, 0)), "")))</f>
        <v/>
      </c>
      <c r="AK3540" s="106" t="str">
        <f>IF($C3540="", "", IF(IFERROR(INDEX(Ingredients!G$11:G$310, MATCH($C3540, Ingredients!$B$11:$B$310, 0)), "")="", "", IFERROR(INDEX(Ingredients!G$11:G$310, MATCH($C3540, Ingredients!$B$11:$B$310, 0)), "")))</f>
        <v/>
      </c>
      <c r="AL3540" s="79" t="str">
        <f>IF($C3540="", "", IF(IFERROR(INDEX(Ingredients!H$11:H$310, MATCH($C3540, Ingredients!$B$11:$B$310, 0)), "")="", "", IFERROR(INDEX(Ingredients!H$11:H$310, MATCH($C3540, Ingredients!$B$11:$B$310, 0)), "")))</f>
        <v/>
      </c>
      <c r="AN3540" s="83" t="str">
        <f t="shared" si="830"/>
        <v/>
      </c>
      <c r="AP3540" s="114" t="str">
        <f t="shared" si="840"/>
        <v/>
      </c>
      <c r="AR3540" s="117" t="str">
        <f>IF($C3540="", "", IF(IFERROR(INDEX(Ingredients!$AI$11:$AI$310, MATCH($C3540, Ingredients!$B$11:$B$310, 0)), "")="", "", IFERROR(INDEX(Ingredients!$AI$11:$AI$310, MATCH($C3540, Ingredients!$B$11:$B$310, 0)), "")))</f>
        <v/>
      </c>
      <c r="AT3540" s="120" t="str">
        <f t="shared" si="841"/>
        <v/>
      </c>
      <c r="AV3540" s="90" t="str">
        <f t="shared" si="831"/>
        <v/>
      </c>
      <c r="AX3540" s="90" t="str">
        <f>IF($AV3540="", "", COUNTIF($AV$11:$AV$5010, "&lt;"&amp;$AV3540)+1+COUNTIF($AV$11:$AV3540, $AV3540)-1)</f>
        <v/>
      </c>
      <c r="AZ3540" s="111" t="str">
        <f>IF($B3540="", "", SUMIF('Shopping List'!$AV$11:$AV$25, $B3540, 'Shopping List'!$BN$11:$BN$25))</f>
        <v/>
      </c>
      <c r="BB3540" s="117" t="str">
        <f t="shared" si="842"/>
        <v/>
      </c>
    </row>
    <row r="3541" spans="1:54" x14ac:dyDescent="0.25">
      <c r="A3541" s="4"/>
      <c r="B3541" s="37"/>
      <c r="C3541" s="124"/>
      <c r="D3541" s="39"/>
      <c r="E3541" s="125"/>
      <c r="F3541" s="48"/>
      <c r="G3541" s="4"/>
      <c r="H3541" s="4"/>
      <c r="I3541" s="95" t="str">
        <f>IF($C3541="", "", IF(IFERROR(INDEX(Ingredients!$C$11:$C$310, MATCH($C3541, Ingredients!$B$11:$B$310, 0)), "")="", "", IFERROR(INDEX(Ingredients!$C$11:$C$310, MATCH($C3541, Ingredients!$B$11:$B$310, 0)), "")))</f>
        <v/>
      </c>
      <c r="J3541" s="73" t="str">
        <f>IF($B3541="", "", IF(IFERROR(INDEX(Meals!$C$11:$C$260, MATCH($B3541, Meals!$B$11:$B$260, 0)), "")="", "", IFERROR(INDEX(Meals!$C$11:$C$260, MATCH($B3541, Meals!$B$11:$B$260, 0)), "")))</f>
        <v/>
      </c>
      <c r="K3541" s="4"/>
      <c r="L3541" s="72" t="str">
        <f t="shared" si="832"/>
        <v/>
      </c>
      <c r="M3541" s="73" t="str">
        <f t="shared" si="833"/>
        <v/>
      </c>
      <c r="N3541" s="4"/>
      <c r="O3541" s="78" t="str">
        <f t="shared" si="834"/>
        <v/>
      </c>
      <c r="P3541" s="79" t="str">
        <f t="shared" si="835"/>
        <v/>
      </c>
      <c r="Q3541" s="4"/>
      <c r="R3541" s="90" t="str">
        <f t="shared" si="836"/>
        <v/>
      </c>
      <c r="S3541" s="4"/>
      <c r="Y3541" s="18" t="str">
        <f t="shared" si="837"/>
        <v/>
      </c>
      <c r="AA3541" s="18" t="str">
        <f t="shared" si="828"/>
        <v/>
      </c>
      <c r="AB3541" s="18" t="str">
        <f t="shared" si="829"/>
        <v/>
      </c>
      <c r="AC3541" s="18" t="str">
        <f t="shared" si="838"/>
        <v/>
      </c>
      <c r="AD3541" s="18" t="str">
        <f t="shared" si="838"/>
        <v/>
      </c>
      <c r="AE3541" s="18" t="str">
        <f t="shared" si="839"/>
        <v/>
      </c>
      <c r="AG3541" s="95" t="str">
        <f>IF($C3541="", "", IF(IFERROR(INDEX(Ingredients!C$11:C$310, MATCH($C3541, Ingredients!$B$11:$B$310, 0)), "")="", "", IFERROR(INDEX(Ingredients!C$11:C$310, MATCH($C3541, Ingredients!$B$11:$B$310, 0)), "")))</f>
        <v/>
      </c>
      <c r="AH3541" s="105" t="str">
        <f>IF($C3541="", "", IF(IFERROR(INDEX(Ingredients!D$11:D$310, MATCH($C3541, Ingredients!$B$11:$B$310, 0)), "")="", "", IFERROR(INDEX(Ingredients!D$11:D$310, MATCH($C3541, Ingredients!$B$11:$B$310, 0)), "")))</f>
        <v/>
      </c>
      <c r="AI3541" s="106" t="str">
        <f>IF($C3541="", "", IF(IFERROR(INDEX(Ingredients!E$11:E$310, MATCH($C3541, Ingredients!$B$11:$B$310, 0)), "")="", "", IFERROR(INDEX(Ingredients!E$11:E$310, MATCH($C3541, Ingredients!$B$11:$B$310, 0)), "")))</f>
        <v/>
      </c>
      <c r="AJ3541" s="108" t="str">
        <f>IF($C3541="", "", IF(IFERROR(INDEX(Ingredients!F$11:F$310, MATCH($C3541, Ingredients!$B$11:$B$310, 0)), "")="", "", IFERROR(INDEX(Ingredients!F$11:F$310, MATCH($C3541, Ingredients!$B$11:$B$310, 0)), "")))</f>
        <v/>
      </c>
      <c r="AK3541" s="106" t="str">
        <f>IF($C3541="", "", IF(IFERROR(INDEX(Ingredients!G$11:G$310, MATCH($C3541, Ingredients!$B$11:$B$310, 0)), "")="", "", IFERROR(INDEX(Ingredients!G$11:G$310, MATCH($C3541, Ingredients!$B$11:$B$310, 0)), "")))</f>
        <v/>
      </c>
      <c r="AL3541" s="79" t="str">
        <f>IF($C3541="", "", IF(IFERROR(INDEX(Ingredients!H$11:H$310, MATCH($C3541, Ingredients!$B$11:$B$310, 0)), "")="", "", IFERROR(INDEX(Ingredients!H$11:H$310, MATCH($C3541, Ingredients!$B$11:$B$310, 0)), "")))</f>
        <v/>
      </c>
      <c r="AN3541" s="83" t="str">
        <f t="shared" si="830"/>
        <v/>
      </c>
      <c r="AP3541" s="114" t="str">
        <f t="shared" si="840"/>
        <v/>
      </c>
      <c r="AR3541" s="117" t="str">
        <f>IF($C3541="", "", IF(IFERROR(INDEX(Ingredients!$AI$11:$AI$310, MATCH($C3541, Ingredients!$B$11:$B$310, 0)), "")="", "", IFERROR(INDEX(Ingredients!$AI$11:$AI$310, MATCH($C3541, Ingredients!$B$11:$B$310, 0)), "")))</f>
        <v/>
      </c>
      <c r="AT3541" s="120" t="str">
        <f t="shared" si="841"/>
        <v/>
      </c>
      <c r="AV3541" s="90" t="str">
        <f t="shared" si="831"/>
        <v/>
      </c>
      <c r="AX3541" s="90" t="str">
        <f>IF($AV3541="", "", COUNTIF($AV$11:$AV$5010, "&lt;"&amp;$AV3541)+1+COUNTIF($AV$11:$AV3541, $AV3541)-1)</f>
        <v/>
      </c>
      <c r="AZ3541" s="111" t="str">
        <f>IF($B3541="", "", SUMIF('Shopping List'!$AV$11:$AV$25, $B3541, 'Shopping List'!$BN$11:$BN$25))</f>
        <v/>
      </c>
      <c r="BB3541" s="117" t="str">
        <f t="shared" si="842"/>
        <v/>
      </c>
    </row>
    <row r="3542" spans="1:54" x14ac:dyDescent="0.25">
      <c r="A3542" s="4"/>
      <c r="B3542" s="37"/>
      <c r="C3542" s="124"/>
      <c r="D3542" s="39"/>
      <c r="E3542" s="125"/>
      <c r="F3542" s="48"/>
      <c r="G3542" s="4"/>
      <c r="H3542" s="4"/>
      <c r="I3542" s="95" t="str">
        <f>IF($C3542="", "", IF(IFERROR(INDEX(Ingredients!$C$11:$C$310, MATCH($C3542, Ingredients!$B$11:$B$310, 0)), "")="", "", IFERROR(INDEX(Ingredients!$C$11:$C$310, MATCH($C3542, Ingredients!$B$11:$B$310, 0)), "")))</f>
        <v/>
      </c>
      <c r="J3542" s="73" t="str">
        <f>IF($B3542="", "", IF(IFERROR(INDEX(Meals!$C$11:$C$260, MATCH($B3542, Meals!$B$11:$B$260, 0)), "")="", "", IFERROR(INDEX(Meals!$C$11:$C$260, MATCH($B3542, Meals!$B$11:$B$260, 0)), "")))</f>
        <v/>
      </c>
      <c r="K3542" s="4"/>
      <c r="L3542" s="72" t="str">
        <f t="shared" si="832"/>
        <v/>
      </c>
      <c r="M3542" s="73" t="str">
        <f t="shared" si="833"/>
        <v/>
      </c>
      <c r="N3542" s="4"/>
      <c r="O3542" s="78" t="str">
        <f t="shared" si="834"/>
        <v/>
      </c>
      <c r="P3542" s="79" t="str">
        <f t="shared" si="835"/>
        <v/>
      </c>
      <c r="Q3542" s="4"/>
      <c r="R3542" s="90" t="str">
        <f t="shared" si="836"/>
        <v/>
      </c>
      <c r="S3542" s="4"/>
      <c r="Y3542" s="18" t="str">
        <f t="shared" si="837"/>
        <v/>
      </c>
      <c r="AA3542" s="18" t="str">
        <f t="shared" si="828"/>
        <v/>
      </c>
      <c r="AB3542" s="18" t="str">
        <f t="shared" si="829"/>
        <v/>
      </c>
      <c r="AC3542" s="18" t="str">
        <f t="shared" si="838"/>
        <v/>
      </c>
      <c r="AD3542" s="18" t="str">
        <f t="shared" si="838"/>
        <v/>
      </c>
      <c r="AE3542" s="18" t="str">
        <f t="shared" si="839"/>
        <v/>
      </c>
      <c r="AG3542" s="95" t="str">
        <f>IF($C3542="", "", IF(IFERROR(INDEX(Ingredients!C$11:C$310, MATCH($C3542, Ingredients!$B$11:$B$310, 0)), "")="", "", IFERROR(INDEX(Ingredients!C$11:C$310, MATCH($C3542, Ingredients!$B$11:$B$310, 0)), "")))</f>
        <v/>
      </c>
      <c r="AH3542" s="105" t="str">
        <f>IF($C3542="", "", IF(IFERROR(INDEX(Ingredients!D$11:D$310, MATCH($C3542, Ingredients!$B$11:$B$310, 0)), "")="", "", IFERROR(INDEX(Ingredients!D$11:D$310, MATCH($C3542, Ingredients!$B$11:$B$310, 0)), "")))</f>
        <v/>
      </c>
      <c r="AI3542" s="106" t="str">
        <f>IF($C3542="", "", IF(IFERROR(INDEX(Ingredients!E$11:E$310, MATCH($C3542, Ingredients!$B$11:$B$310, 0)), "")="", "", IFERROR(INDEX(Ingredients!E$11:E$310, MATCH($C3542, Ingredients!$B$11:$B$310, 0)), "")))</f>
        <v/>
      </c>
      <c r="AJ3542" s="108" t="str">
        <f>IF($C3542="", "", IF(IFERROR(INDEX(Ingredients!F$11:F$310, MATCH($C3542, Ingredients!$B$11:$B$310, 0)), "")="", "", IFERROR(INDEX(Ingredients!F$11:F$310, MATCH($C3542, Ingredients!$B$11:$B$310, 0)), "")))</f>
        <v/>
      </c>
      <c r="AK3542" s="106" t="str">
        <f>IF($C3542="", "", IF(IFERROR(INDEX(Ingredients!G$11:G$310, MATCH($C3542, Ingredients!$B$11:$B$310, 0)), "")="", "", IFERROR(INDEX(Ingredients!G$11:G$310, MATCH($C3542, Ingredients!$B$11:$B$310, 0)), "")))</f>
        <v/>
      </c>
      <c r="AL3542" s="79" t="str">
        <f>IF($C3542="", "", IF(IFERROR(INDEX(Ingredients!H$11:H$310, MATCH($C3542, Ingredients!$B$11:$B$310, 0)), "")="", "", IFERROR(INDEX(Ingredients!H$11:H$310, MATCH($C3542, Ingredients!$B$11:$B$310, 0)), "")))</f>
        <v/>
      </c>
      <c r="AN3542" s="83" t="str">
        <f t="shared" si="830"/>
        <v/>
      </c>
      <c r="AP3542" s="114" t="str">
        <f t="shared" si="840"/>
        <v/>
      </c>
      <c r="AR3542" s="117" t="str">
        <f>IF($C3542="", "", IF(IFERROR(INDEX(Ingredients!$AI$11:$AI$310, MATCH($C3542, Ingredients!$B$11:$B$310, 0)), "")="", "", IFERROR(INDEX(Ingredients!$AI$11:$AI$310, MATCH($C3542, Ingredients!$B$11:$B$310, 0)), "")))</f>
        <v/>
      </c>
      <c r="AT3542" s="120" t="str">
        <f t="shared" si="841"/>
        <v/>
      </c>
      <c r="AV3542" s="90" t="str">
        <f t="shared" si="831"/>
        <v/>
      </c>
      <c r="AX3542" s="90" t="str">
        <f>IF($AV3542="", "", COUNTIF($AV$11:$AV$5010, "&lt;"&amp;$AV3542)+1+COUNTIF($AV$11:$AV3542, $AV3542)-1)</f>
        <v/>
      </c>
      <c r="AZ3542" s="111" t="str">
        <f>IF($B3542="", "", SUMIF('Shopping List'!$AV$11:$AV$25, $B3542, 'Shopping List'!$BN$11:$BN$25))</f>
        <v/>
      </c>
      <c r="BB3542" s="117" t="str">
        <f t="shared" si="842"/>
        <v/>
      </c>
    </row>
    <row r="3543" spans="1:54" x14ac:dyDescent="0.25">
      <c r="A3543" s="4"/>
      <c r="B3543" s="37"/>
      <c r="C3543" s="124"/>
      <c r="D3543" s="39"/>
      <c r="E3543" s="125"/>
      <c r="F3543" s="48"/>
      <c r="G3543" s="4"/>
      <c r="H3543" s="4"/>
      <c r="I3543" s="95" t="str">
        <f>IF($C3543="", "", IF(IFERROR(INDEX(Ingredients!$C$11:$C$310, MATCH($C3543, Ingredients!$B$11:$B$310, 0)), "")="", "", IFERROR(INDEX(Ingredients!$C$11:$C$310, MATCH($C3543, Ingredients!$B$11:$B$310, 0)), "")))</f>
        <v/>
      </c>
      <c r="J3543" s="73" t="str">
        <f>IF($B3543="", "", IF(IFERROR(INDEX(Meals!$C$11:$C$260, MATCH($B3543, Meals!$B$11:$B$260, 0)), "")="", "", IFERROR(INDEX(Meals!$C$11:$C$260, MATCH($B3543, Meals!$B$11:$B$260, 0)), "")))</f>
        <v/>
      </c>
      <c r="K3543" s="4"/>
      <c r="L3543" s="72" t="str">
        <f t="shared" si="832"/>
        <v/>
      </c>
      <c r="M3543" s="73" t="str">
        <f t="shared" si="833"/>
        <v/>
      </c>
      <c r="N3543" s="4"/>
      <c r="O3543" s="78" t="str">
        <f t="shared" si="834"/>
        <v/>
      </c>
      <c r="P3543" s="79" t="str">
        <f t="shared" si="835"/>
        <v/>
      </c>
      <c r="Q3543" s="4"/>
      <c r="R3543" s="90" t="str">
        <f t="shared" si="836"/>
        <v/>
      </c>
      <c r="S3543" s="4"/>
      <c r="Y3543" s="18" t="str">
        <f t="shared" si="837"/>
        <v/>
      </c>
      <c r="AA3543" s="18" t="str">
        <f t="shared" si="828"/>
        <v/>
      </c>
      <c r="AB3543" s="18" t="str">
        <f t="shared" si="829"/>
        <v/>
      </c>
      <c r="AC3543" s="18" t="str">
        <f t="shared" si="838"/>
        <v/>
      </c>
      <c r="AD3543" s="18" t="str">
        <f t="shared" si="838"/>
        <v/>
      </c>
      <c r="AE3543" s="18" t="str">
        <f t="shared" si="839"/>
        <v/>
      </c>
      <c r="AG3543" s="95" t="str">
        <f>IF($C3543="", "", IF(IFERROR(INDEX(Ingredients!C$11:C$310, MATCH($C3543, Ingredients!$B$11:$B$310, 0)), "")="", "", IFERROR(INDEX(Ingredients!C$11:C$310, MATCH($C3543, Ingredients!$B$11:$B$310, 0)), "")))</f>
        <v/>
      </c>
      <c r="AH3543" s="105" t="str">
        <f>IF($C3543="", "", IF(IFERROR(INDEX(Ingredients!D$11:D$310, MATCH($C3543, Ingredients!$B$11:$B$310, 0)), "")="", "", IFERROR(INDEX(Ingredients!D$11:D$310, MATCH($C3543, Ingredients!$B$11:$B$310, 0)), "")))</f>
        <v/>
      </c>
      <c r="AI3543" s="106" t="str">
        <f>IF($C3543="", "", IF(IFERROR(INDEX(Ingredients!E$11:E$310, MATCH($C3543, Ingredients!$B$11:$B$310, 0)), "")="", "", IFERROR(INDEX(Ingredients!E$11:E$310, MATCH($C3543, Ingredients!$B$11:$B$310, 0)), "")))</f>
        <v/>
      </c>
      <c r="AJ3543" s="108" t="str">
        <f>IF($C3543="", "", IF(IFERROR(INDEX(Ingredients!F$11:F$310, MATCH($C3543, Ingredients!$B$11:$B$310, 0)), "")="", "", IFERROR(INDEX(Ingredients!F$11:F$310, MATCH($C3543, Ingredients!$B$11:$B$310, 0)), "")))</f>
        <v/>
      </c>
      <c r="AK3543" s="106" t="str">
        <f>IF($C3543="", "", IF(IFERROR(INDEX(Ingredients!G$11:G$310, MATCH($C3543, Ingredients!$B$11:$B$310, 0)), "")="", "", IFERROR(INDEX(Ingredients!G$11:G$310, MATCH($C3543, Ingredients!$B$11:$B$310, 0)), "")))</f>
        <v/>
      </c>
      <c r="AL3543" s="79" t="str">
        <f>IF($C3543="", "", IF(IFERROR(INDEX(Ingredients!H$11:H$310, MATCH($C3543, Ingredients!$B$11:$B$310, 0)), "")="", "", IFERROR(INDEX(Ingredients!H$11:H$310, MATCH($C3543, Ingredients!$B$11:$B$310, 0)), "")))</f>
        <v/>
      </c>
      <c r="AN3543" s="83" t="str">
        <f t="shared" si="830"/>
        <v/>
      </c>
      <c r="AP3543" s="114" t="str">
        <f t="shared" si="840"/>
        <v/>
      </c>
      <c r="AR3543" s="117" t="str">
        <f>IF($C3543="", "", IF(IFERROR(INDEX(Ingredients!$AI$11:$AI$310, MATCH($C3543, Ingredients!$B$11:$B$310, 0)), "")="", "", IFERROR(INDEX(Ingredients!$AI$11:$AI$310, MATCH($C3543, Ingredients!$B$11:$B$310, 0)), "")))</f>
        <v/>
      </c>
      <c r="AT3543" s="120" t="str">
        <f t="shared" si="841"/>
        <v/>
      </c>
      <c r="AV3543" s="90" t="str">
        <f t="shared" si="831"/>
        <v/>
      </c>
      <c r="AX3543" s="90" t="str">
        <f>IF($AV3543="", "", COUNTIF($AV$11:$AV$5010, "&lt;"&amp;$AV3543)+1+COUNTIF($AV$11:$AV3543, $AV3543)-1)</f>
        <v/>
      </c>
      <c r="AZ3543" s="111" t="str">
        <f>IF($B3543="", "", SUMIF('Shopping List'!$AV$11:$AV$25, $B3543, 'Shopping List'!$BN$11:$BN$25))</f>
        <v/>
      </c>
      <c r="BB3543" s="117" t="str">
        <f t="shared" si="842"/>
        <v/>
      </c>
    </row>
    <row r="3544" spans="1:54" x14ac:dyDescent="0.25">
      <c r="A3544" s="4"/>
      <c r="B3544" s="37"/>
      <c r="C3544" s="124"/>
      <c r="D3544" s="39"/>
      <c r="E3544" s="125"/>
      <c r="F3544" s="48"/>
      <c r="G3544" s="4"/>
      <c r="H3544" s="4"/>
      <c r="I3544" s="95" t="str">
        <f>IF($C3544="", "", IF(IFERROR(INDEX(Ingredients!$C$11:$C$310, MATCH($C3544, Ingredients!$B$11:$B$310, 0)), "")="", "", IFERROR(INDEX(Ingredients!$C$11:$C$310, MATCH($C3544, Ingredients!$B$11:$B$310, 0)), "")))</f>
        <v/>
      </c>
      <c r="J3544" s="73" t="str">
        <f>IF($B3544="", "", IF(IFERROR(INDEX(Meals!$C$11:$C$260, MATCH($B3544, Meals!$B$11:$B$260, 0)), "")="", "", IFERROR(INDEX(Meals!$C$11:$C$260, MATCH($B3544, Meals!$B$11:$B$260, 0)), "")))</f>
        <v/>
      </c>
      <c r="K3544" s="4"/>
      <c r="L3544" s="72" t="str">
        <f t="shared" si="832"/>
        <v/>
      </c>
      <c r="M3544" s="73" t="str">
        <f t="shared" si="833"/>
        <v/>
      </c>
      <c r="N3544" s="4"/>
      <c r="O3544" s="78" t="str">
        <f t="shared" si="834"/>
        <v/>
      </c>
      <c r="P3544" s="79" t="str">
        <f t="shared" si="835"/>
        <v/>
      </c>
      <c r="Q3544" s="4"/>
      <c r="R3544" s="90" t="str">
        <f t="shared" si="836"/>
        <v/>
      </c>
      <c r="S3544" s="4"/>
      <c r="Y3544" s="18" t="str">
        <f t="shared" si="837"/>
        <v/>
      </c>
      <c r="AA3544" s="18" t="str">
        <f t="shared" si="828"/>
        <v/>
      </c>
      <c r="AB3544" s="18" t="str">
        <f t="shared" si="829"/>
        <v/>
      </c>
      <c r="AC3544" s="18" t="str">
        <f t="shared" si="838"/>
        <v/>
      </c>
      <c r="AD3544" s="18" t="str">
        <f t="shared" si="838"/>
        <v/>
      </c>
      <c r="AE3544" s="18" t="str">
        <f t="shared" si="839"/>
        <v/>
      </c>
      <c r="AG3544" s="95" t="str">
        <f>IF($C3544="", "", IF(IFERROR(INDEX(Ingredients!C$11:C$310, MATCH($C3544, Ingredients!$B$11:$B$310, 0)), "")="", "", IFERROR(INDEX(Ingredients!C$11:C$310, MATCH($C3544, Ingredients!$B$11:$B$310, 0)), "")))</f>
        <v/>
      </c>
      <c r="AH3544" s="105" t="str">
        <f>IF($C3544="", "", IF(IFERROR(INDEX(Ingredients!D$11:D$310, MATCH($C3544, Ingredients!$B$11:$B$310, 0)), "")="", "", IFERROR(INDEX(Ingredients!D$11:D$310, MATCH($C3544, Ingredients!$B$11:$B$310, 0)), "")))</f>
        <v/>
      </c>
      <c r="AI3544" s="106" t="str">
        <f>IF($C3544="", "", IF(IFERROR(INDEX(Ingredients!E$11:E$310, MATCH($C3544, Ingredients!$B$11:$B$310, 0)), "")="", "", IFERROR(INDEX(Ingredients!E$11:E$310, MATCH($C3544, Ingredients!$B$11:$B$310, 0)), "")))</f>
        <v/>
      </c>
      <c r="AJ3544" s="108" t="str">
        <f>IF($C3544="", "", IF(IFERROR(INDEX(Ingredients!F$11:F$310, MATCH($C3544, Ingredients!$B$11:$B$310, 0)), "")="", "", IFERROR(INDEX(Ingredients!F$11:F$310, MATCH($C3544, Ingredients!$B$11:$B$310, 0)), "")))</f>
        <v/>
      </c>
      <c r="AK3544" s="106" t="str">
        <f>IF($C3544="", "", IF(IFERROR(INDEX(Ingredients!G$11:G$310, MATCH($C3544, Ingredients!$B$11:$B$310, 0)), "")="", "", IFERROR(INDEX(Ingredients!G$11:G$310, MATCH($C3544, Ingredients!$B$11:$B$310, 0)), "")))</f>
        <v/>
      </c>
      <c r="AL3544" s="79" t="str">
        <f>IF($C3544="", "", IF(IFERROR(INDEX(Ingredients!H$11:H$310, MATCH($C3544, Ingredients!$B$11:$B$310, 0)), "")="", "", IFERROR(INDEX(Ingredients!H$11:H$310, MATCH($C3544, Ingredients!$B$11:$B$310, 0)), "")))</f>
        <v/>
      </c>
      <c r="AN3544" s="83" t="str">
        <f t="shared" si="830"/>
        <v/>
      </c>
      <c r="AP3544" s="114" t="str">
        <f t="shared" si="840"/>
        <v/>
      </c>
      <c r="AR3544" s="117" t="str">
        <f>IF($C3544="", "", IF(IFERROR(INDEX(Ingredients!$AI$11:$AI$310, MATCH($C3544, Ingredients!$B$11:$B$310, 0)), "")="", "", IFERROR(INDEX(Ingredients!$AI$11:$AI$310, MATCH($C3544, Ingredients!$B$11:$B$310, 0)), "")))</f>
        <v/>
      </c>
      <c r="AT3544" s="120" t="str">
        <f t="shared" si="841"/>
        <v/>
      </c>
      <c r="AV3544" s="90" t="str">
        <f t="shared" si="831"/>
        <v/>
      </c>
      <c r="AX3544" s="90" t="str">
        <f>IF($AV3544="", "", COUNTIF($AV$11:$AV$5010, "&lt;"&amp;$AV3544)+1+COUNTIF($AV$11:$AV3544, $AV3544)-1)</f>
        <v/>
      </c>
      <c r="AZ3544" s="111" t="str">
        <f>IF($B3544="", "", SUMIF('Shopping List'!$AV$11:$AV$25, $B3544, 'Shopping List'!$BN$11:$BN$25))</f>
        <v/>
      </c>
      <c r="BB3544" s="117" t="str">
        <f t="shared" si="842"/>
        <v/>
      </c>
    </row>
    <row r="3545" spans="1:54" x14ac:dyDescent="0.25">
      <c r="A3545" s="4"/>
      <c r="B3545" s="37"/>
      <c r="C3545" s="124"/>
      <c r="D3545" s="39"/>
      <c r="E3545" s="125"/>
      <c r="F3545" s="48"/>
      <c r="G3545" s="4"/>
      <c r="H3545" s="4"/>
      <c r="I3545" s="95" t="str">
        <f>IF($C3545="", "", IF(IFERROR(INDEX(Ingredients!$C$11:$C$310, MATCH($C3545, Ingredients!$B$11:$B$310, 0)), "")="", "", IFERROR(INDEX(Ingredients!$C$11:$C$310, MATCH($C3545, Ingredients!$B$11:$B$310, 0)), "")))</f>
        <v/>
      </c>
      <c r="J3545" s="73" t="str">
        <f>IF($B3545="", "", IF(IFERROR(INDEX(Meals!$C$11:$C$260, MATCH($B3545, Meals!$B$11:$B$260, 0)), "")="", "", IFERROR(INDEX(Meals!$C$11:$C$260, MATCH($B3545, Meals!$B$11:$B$260, 0)), "")))</f>
        <v/>
      </c>
      <c r="K3545" s="4"/>
      <c r="L3545" s="72" t="str">
        <f t="shared" si="832"/>
        <v/>
      </c>
      <c r="M3545" s="73" t="str">
        <f t="shared" si="833"/>
        <v/>
      </c>
      <c r="N3545" s="4"/>
      <c r="O3545" s="78" t="str">
        <f t="shared" si="834"/>
        <v/>
      </c>
      <c r="P3545" s="79" t="str">
        <f t="shared" si="835"/>
        <v/>
      </c>
      <c r="Q3545" s="4"/>
      <c r="R3545" s="90" t="str">
        <f t="shared" si="836"/>
        <v/>
      </c>
      <c r="S3545" s="4"/>
      <c r="Y3545" s="18" t="str">
        <f t="shared" si="837"/>
        <v/>
      </c>
      <c r="AA3545" s="18" t="str">
        <f t="shared" si="828"/>
        <v/>
      </c>
      <c r="AB3545" s="18" t="str">
        <f t="shared" si="829"/>
        <v/>
      </c>
      <c r="AC3545" s="18" t="str">
        <f t="shared" si="838"/>
        <v/>
      </c>
      <c r="AD3545" s="18" t="str">
        <f t="shared" si="838"/>
        <v/>
      </c>
      <c r="AE3545" s="18" t="str">
        <f t="shared" si="839"/>
        <v/>
      </c>
      <c r="AG3545" s="95" t="str">
        <f>IF($C3545="", "", IF(IFERROR(INDEX(Ingredients!C$11:C$310, MATCH($C3545, Ingredients!$B$11:$B$310, 0)), "")="", "", IFERROR(INDEX(Ingredients!C$11:C$310, MATCH($C3545, Ingredients!$B$11:$B$310, 0)), "")))</f>
        <v/>
      </c>
      <c r="AH3545" s="105" t="str">
        <f>IF($C3545="", "", IF(IFERROR(INDEX(Ingredients!D$11:D$310, MATCH($C3545, Ingredients!$B$11:$B$310, 0)), "")="", "", IFERROR(INDEX(Ingredients!D$11:D$310, MATCH($C3545, Ingredients!$B$11:$B$310, 0)), "")))</f>
        <v/>
      </c>
      <c r="AI3545" s="106" t="str">
        <f>IF($C3545="", "", IF(IFERROR(INDEX(Ingredients!E$11:E$310, MATCH($C3545, Ingredients!$B$11:$B$310, 0)), "")="", "", IFERROR(INDEX(Ingredients!E$11:E$310, MATCH($C3545, Ingredients!$B$11:$B$310, 0)), "")))</f>
        <v/>
      </c>
      <c r="AJ3545" s="108" t="str">
        <f>IF($C3545="", "", IF(IFERROR(INDEX(Ingredients!F$11:F$310, MATCH($C3545, Ingredients!$B$11:$B$310, 0)), "")="", "", IFERROR(INDEX(Ingredients!F$11:F$310, MATCH($C3545, Ingredients!$B$11:$B$310, 0)), "")))</f>
        <v/>
      </c>
      <c r="AK3545" s="106" t="str">
        <f>IF($C3545="", "", IF(IFERROR(INDEX(Ingredients!G$11:G$310, MATCH($C3545, Ingredients!$B$11:$B$310, 0)), "")="", "", IFERROR(INDEX(Ingredients!G$11:G$310, MATCH($C3545, Ingredients!$B$11:$B$310, 0)), "")))</f>
        <v/>
      </c>
      <c r="AL3545" s="79" t="str">
        <f>IF($C3545="", "", IF(IFERROR(INDEX(Ingredients!H$11:H$310, MATCH($C3545, Ingredients!$B$11:$B$310, 0)), "")="", "", IFERROR(INDEX(Ingredients!H$11:H$310, MATCH($C3545, Ingredients!$B$11:$B$310, 0)), "")))</f>
        <v/>
      </c>
      <c r="AN3545" s="83" t="str">
        <f t="shared" si="830"/>
        <v/>
      </c>
      <c r="AP3545" s="114" t="str">
        <f t="shared" si="840"/>
        <v/>
      </c>
      <c r="AR3545" s="117" t="str">
        <f>IF($C3545="", "", IF(IFERROR(INDEX(Ingredients!$AI$11:$AI$310, MATCH($C3545, Ingredients!$B$11:$B$310, 0)), "")="", "", IFERROR(INDEX(Ingredients!$AI$11:$AI$310, MATCH($C3545, Ingredients!$B$11:$B$310, 0)), "")))</f>
        <v/>
      </c>
      <c r="AT3545" s="120" t="str">
        <f t="shared" si="841"/>
        <v/>
      </c>
      <c r="AV3545" s="90" t="str">
        <f t="shared" si="831"/>
        <v/>
      </c>
      <c r="AX3545" s="90" t="str">
        <f>IF($AV3545="", "", COUNTIF($AV$11:$AV$5010, "&lt;"&amp;$AV3545)+1+COUNTIF($AV$11:$AV3545, $AV3545)-1)</f>
        <v/>
      </c>
      <c r="AZ3545" s="111" t="str">
        <f>IF($B3545="", "", SUMIF('Shopping List'!$AV$11:$AV$25, $B3545, 'Shopping List'!$BN$11:$BN$25))</f>
        <v/>
      </c>
      <c r="BB3545" s="117" t="str">
        <f t="shared" si="842"/>
        <v/>
      </c>
    </row>
    <row r="3546" spans="1:54" x14ac:dyDescent="0.25">
      <c r="A3546" s="4"/>
      <c r="B3546" s="37"/>
      <c r="C3546" s="124"/>
      <c r="D3546" s="39"/>
      <c r="E3546" s="125"/>
      <c r="F3546" s="48"/>
      <c r="G3546" s="4"/>
      <c r="H3546" s="4"/>
      <c r="I3546" s="95" t="str">
        <f>IF($C3546="", "", IF(IFERROR(INDEX(Ingredients!$C$11:$C$310, MATCH($C3546, Ingredients!$B$11:$B$310, 0)), "")="", "", IFERROR(INDEX(Ingredients!$C$11:$C$310, MATCH($C3546, Ingredients!$B$11:$B$310, 0)), "")))</f>
        <v/>
      </c>
      <c r="J3546" s="73" t="str">
        <f>IF($B3546="", "", IF(IFERROR(INDEX(Meals!$C$11:$C$260, MATCH($B3546, Meals!$B$11:$B$260, 0)), "")="", "", IFERROR(INDEX(Meals!$C$11:$C$260, MATCH($B3546, Meals!$B$11:$B$260, 0)), "")))</f>
        <v/>
      </c>
      <c r="K3546" s="4"/>
      <c r="L3546" s="72" t="str">
        <f t="shared" si="832"/>
        <v/>
      </c>
      <c r="M3546" s="73" t="str">
        <f t="shared" si="833"/>
        <v/>
      </c>
      <c r="N3546" s="4"/>
      <c r="O3546" s="78" t="str">
        <f t="shared" si="834"/>
        <v/>
      </c>
      <c r="P3546" s="79" t="str">
        <f t="shared" si="835"/>
        <v/>
      </c>
      <c r="Q3546" s="4"/>
      <c r="R3546" s="90" t="str">
        <f t="shared" si="836"/>
        <v/>
      </c>
      <c r="S3546" s="4"/>
      <c r="Y3546" s="18" t="str">
        <f t="shared" si="837"/>
        <v/>
      </c>
      <c r="AA3546" s="18" t="str">
        <f t="shared" si="828"/>
        <v/>
      </c>
      <c r="AB3546" s="18" t="str">
        <f t="shared" si="829"/>
        <v/>
      </c>
      <c r="AC3546" s="18" t="str">
        <f t="shared" si="838"/>
        <v/>
      </c>
      <c r="AD3546" s="18" t="str">
        <f t="shared" si="838"/>
        <v/>
      </c>
      <c r="AE3546" s="18" t="str">
        <f t="shared" si="839"/>
        <v/>
      </c>
      <c r="AG3546" s="95" t="str">
        <f>IF($C3546="", "", IF(IFERROR(INDEX(Ingredients!C$11:C$310, MATCH($C3546, Ingredients!$B$11:$B$310, 0)), "")="", "", IFERROR(INDEX(Ingredients!C$11:C$310, MATCH($C3546, Ingredients!$B$11:$B$310, 0)), "")))</f>
        <v/>
      </c>
      <c r="AH3546" s="105" t="str">
        <f>IF($C3546="", "", IF(IFERROR(INDEX(Ingredients!D$11:D$310, MATCH($C3546, Ingredients!$B$11:$B$310, 0)), "")="", "", IFERROR(INDEX(Ingredients!D$11:D$310, MATCH($C3546, Ingredients!$B$11:$B$310, 0)), "")))</f>
        <v/>
      </c>
      <c r="AI3546" s="106" t="str">
        <f>IF($C3546="", "", IF(IFERROR(INDEX(Ingredients!E$11:E$310, MATCH($C3546, Ingredients!$B$11:$B$310, 0)), "")="", "", IFERROR(INDEX(Ingredients!E$11:E$310, MATCH($C3546, Ingredients!$B$11:$B$310, 0)), "")))</f>
        <v/>
      </c>
      <c r="AJ3546" s="108" t="str">
        <f>IF($C3546="", "", IF(IFERROR(INDEX(Ingredients!F$11:F$310, MATCH($C3546, Ingredients!$B$11:$B$310, 0)), "")="", "", IFERROR(INDEX(Ingredients!F$11:F$310, MATCH($C3546, Ingredients!$B$11:$B$310, 0)), "")))</f>
        <v/>
      </c>
      <c r="AK3546" s="106" t="str">
        <f>IF($C3546="", "", IF(IFERROR(INDEX(Ingredients!G$11:G$310, MATCH($C3546, Ingredients!$B$11:$B$310, 0)), "")="", "", IFERROR(INDEX(Ingredients!G$11:G$310, MATCH($C3546, Ingredients!$B$11:$B$310, 0)), "")))</f>
        <v/>
      </c>
      <c r="AL3546" s="79" t="str">
        <f>IF($C3546="", "", IF(IFERROR(INDEX(Ingredients!H$11:H$310, MATCH($C3546, Ingredients!$B$11:$B$310, 0)), "")="", "", IFERROR(INDEX(Ingredients!H$11:H$310, MATCH($C3546, Ingredients!$B$11:$B$310, 0)), "")))</f>
        <v/>
      </c>
      <c r="AN3546" s="83" t="str">
        <f t="shared" si="830"/>
        <v/>
      </c>
      <c r="AP3546" s="114" t="str">
        <f t="shared" si="840"/>
        <v/>
      </c>
      <c r="AR3546" s="117" t="str">
        <f>IF($C3546="", "", IF(IFERROR(INDEX(Ingredients!$AI$11:$AI$310, MATCH($C3546, Ingredients!$B$11:$B$310, 0)), "")="", "", IFERROR(INDEX(Ingredients!$AI$11:$AI$310, MATCH($C3546, Ingredients!$B$11:$B$310, 0)), "")))</f>
        <v/>
      </c>
      <c r="AT3546" s="120" t="str">
        <f t="shared" si="841"/>
        <v/>
      </c>
      <c r="AV3546" s="90" t="str">
        <f t="shared" si="831"/>
        <v/>
      </c>
      <c r="AX3546" s="90" t="str">
        <f>IF($AV3546="", "", COUNTIF($AV$11:$AV$5010, "&lt;"&amp;$AV3546)+1+COUNTIF($AV$11:$AV3546, $AV3546)-1)</f>
        <v/>
      </c>
      <c r="AZ3546" s="111" t="str">
        <f>IF($B3546="", "", SUMIF('Shopping List'!$AV$11:$AV$25, $B3546, 'Shopping List'!$BN$11:$BN$25))</f>
        <v/>
      </c>
      <c r="BB3546" s="117" t="str">
        <f t="shared" si="842"/>
        <v/>
      </c>
    </row>
    <row r="3547" spans="1:54" x14ac:dyDescent="0.25">
      <c r="A3547" s="4"/>
      <c r="B3547" s="37"/>
      <c r="C3547" s="124"/>
      <c r="D3547" s="39"/>
      <c r="E3547" s="125"/>
      <c r="F3547" s="48"/>
      <c r="G3547" s="4"/>
      <c r="H3547" s="4"/>
      <c r="I3547" s="95" t="str">
        <f>IF($C3547="", "", IF(IFERROR(INDEX(Ingredients!$C$11:$C$310, MATCH($C3547, Ingredients!$B$11:$B$310, 0)), "")="", "", IFERROR(INDEX(Ingredients!$C$11:$C$310, MATCH($C3547, Ingredients!$B$11:$B$310, 0)), "")))</f>
        <v/>
      </c>
      <c r="J3547" s="73" t="str">
        <f>IF($B3547="", "", IF(IFERROR(INDEX(Meals!$C$11:$C$260, MATCH($B3547, Meals!$B$11:$B$260, 0)), "")="", "", IFERROR(INDEX(Meals!$C$11:$C$260, MATCH($B3547, Meals!$B$11:$B$260, 0)), "")))</f>
        <v/>
      </c>
      <c r="K3547" s="4"/>
      <c r="L3547" s="72" t="str">
        <f t="shared" si="832"/>
        <v/>
      </c>
      <c r="M3547" s="73" t="str">
        <f t="shared" si="833"/>
        <v/>
      </c>
      <c r="N3547" s="4"/>
      <c r="O3547" s="78" t="str">
        <f t="shared" si="834"/>
        <v/>
      </c>
      <c r="P3547" s="79" t="str">
        <f t="shared" si="835"/>
        <v/>
      </c>
      <c r="Q3547" s="4"/>
      <c r="R3547" s="90" t="str">
        <f t="shared" si="836"/>
        <v/>
      </c>
      <c r="S3547" s="4"/>
      <c r="Y3547" s="18" t="str">
        <f t="shared" si="837"/>
        <v/>
      </c>
      <c r="AA3547" s="18" t="str">
        <f t="shared" si="828"/>
        <v/>
      </c>
      <c r="AB3547" s="18" t="str">
        <f t="shared" si="829"/>
        <v/>
      </c>
      <c r="AC3547" s="18" t="str">
        <f t="shared" si="838"/>
        <v/>
      </c>
      <c r="AD3547" s="18" t="str">
        <f t="shared" si="838"/>
        <v/>
      </c>
      <c r="AE3547" s="18" t="str">
        <f t="shared" si="839"/>
        <v/>
      </c>
      <c r="AG3547" s="95" t="str">
        <f>IF($C3547="", "", IF(IFERROR(INDEX(Ingredients!C$11:C$310, MATCH($C3547, Ingredients!$B$11:$B$310, 0)), "")="", "", IFERROR(INDEX(Ingredients!C$11:C$310, MATCH($C3547, Ingredients!$B$11:$B$310, 0)), "")))</f>
        <v/>
      </c>
      <c r="AH3547" s="105" t="str">
        <f>IF($C3547="", "", IF(IFERROR(INDEX(Ingredients!D$11:D$310, MATCH($C3547, Ingredients!$B$11:$B$310, 0)), "")="", "", IFERROR(INDEX(Ingredients!D$11:D$310, MATCH($C3547, Ingredients!$B$11:$B$310, 0)), "")))</f>
        <v/>
      </c>
      <c r="AI3547" s="106" t="str">
        <f>IF($C3547="", "", IF(IFERROR(INDEX(Ingredients!E$11:E$310, MATCH($C3547, Ingredients!$B$11:$B$310, 0)), "")="", "", IFERROR(INDEX(Ingredients!E$11:E$310, MATCH($C3547, Ingredients!$B$11:$B$310, 0)), "")))</f>
        <v/>
      </c>
      <c r="AJ3547" s="108" t="str">
        <f>IF($C3547="", "", IF(IFERROR(INDEX(Ingredients!F$11:F$310, MATCH($C3547, Ingredients!$B$11:$B$310, 0)), "")="", "", IFERROR(INDEX(Ingredients!F$11:F$310, MATCH($C3547, Ingredients!$B$11:$B$310, 0)), "")))</f>
        <v/>
      </c>
      <c r="AK3547" s="106" t="str">
        <f>IF($C3547="", "", IF(IFERROR(INDEX(Ingredients!G$11:G$310, MATCH($C3547, Ingredients!$B$11:$B$310, 0)), "")="", "", IFERROR(INDEX(Ingredients!G$11:G$310, MATCH($C3547, Ingredients!$B$11:$B$310, 0)), "")))</f>
        <v/>
      </c>
      <c r="AL3547" s="79" t="str">
        <f>IF($C3547="", "", IF(IFERROR(INDEX(Ingredients!H$11:H$310, MATCH($C3547, Ingredients!$B$11:$B$310, 0)), "")="", "", IFERROR(INDEX(Ingredients!H$11:H$310, MATCH($C3547, Ingredients!$B$11:$B$310, 0)), "")))</f>
        <v/>
      </c>
      <c r="AN3547" s="83" t="str">
        <f t="shared" si="830"/>
        <v/>
      </c>
      <c r="AP3547" s="114" t="str">
        <f t="shared" si="840"/>
        <v/>
      </c>
      <c r="AR3547" s="117" t="str">
        <f>IF($C3547="", "", IF(IFERROR(INDEX(Ingredients!$AI$11:$AI$310, MATCH($C3547, Ingredients!$B$11:$B$310, 0)), "")="", "", IFERROR(INDEX(Ingredients!$AI$11:$AI$310, MATCH($C3547, Ingredients!$B$11:$B$310, 0)), "")))</f>
        <v/>
      </c>
      <c r="AT3547" s="120" t="str">
        <f t="shared" si="841"/>
        <v/>
      </c>
      <c r="AV3547" s="90" t="str">
        <f t="shared" si="831"/>
        <v/>
      </c>
      <c r="AX3547" s="90" t="str">
        <f>IF($AV3547="", "", COUNTIF($AV$11:$AV$5010, "&lt;"&amp;$AV3547)+1+COUNTIF($AV$11:$AV3547, $AV3547)-1)</f>
        <v/>
      </c>
      <c r="AZ3547" s="111" t="str">
        <f>IF($B3547="", "", SUMIF('Shopping List'!$AV$11:$AV$25, $B3547, 'Shopping List'!$BN$11:$BN$25))</f>
        <v/>
      </c>
      <c r="BB3547" s="117" t="str">
        <f t="shared" si="842"/>
        <v/>
      </c>
    </row>
    <row r="3548" spans="1:54" x14ac:dyDescent="0.25">
      <c r="A3548" s="4"/>
      <c r="B3548" s="37"/>
      <c r="C3548" s="124"/>
      <c r="D3548" s="39"/>
      <c r="E3548" s="125"/>
      <c r="F3548" s="48"/>
      <c r="G3548" s="4"/>
      <c r="H3548" s="4"/>
      <c r="I3548" s="95" t="str">
        <f>IF($C3548="", "", IF(IFERROR(INDEX(Ingredients!$C$11:$C$310, MATCH($C3548, Ingredients!$B$11:$B$310, 0)), "")="", "", IFERROR(INDEX(Ingredients!$C$11:$C$310, MATCH($C3548, Ingredients!$B$11:$B$310, 0)), "")))</f>
        <v/>
      </c>
      <c r="J3548" s="73" t="str">
        <f>IF($B3548="", "", IF(IFERROR(INDEX(Meals!$C$11:$C$260, MATCH($B3548, Meals!$B$11:$B$260, 0)), "")="", "", IFERROR(INDEX(Meals!$C$11:$C$260, MATCH($B3548, Meals!$B$11:$B$260, 0)), "")))</f>
        <v/>
      </c>
      <c r="K3548" s="4"/>
      <c r="L3548" s="72" t="str">
        <f t="shared" si="832"/>
        <v/>
      </c>
      <c r="M3548" s="73" t="str">
        <f t="shared" si="833"/>
        <v/>
      </c>
      <c r="N3548" s="4"/>
      <c r="O3548" s="78" t="str">
        <f t="shared" si="834"/>
        <v/>
      </c>
      <c r="P3548" s="79" t="str">
        <f t="shared" si="835"/>
        <v/>
      </c>
      <c r="Q3548" s="4"/>
      <c r="R3548" s="90" t="str">
        <f t="shared" si="836"/>
        <v/>
      </c>
      <c r="S3548" s="4"/>
      <c r="Y3548" s="18" t="str">
        <f t="shared" si="837"/>
        <v/>
      </c>
      <c r="AA3548" s="18" t="str">
        <f t="shared" si="828"/>
        <v/>
      </c>
      <c r="AB3548" s="18" t="str">
        <f t="shared" si="829"/>
        <v/>
      </c>
      <c r="AC3548" s="18" t="str">
        <f t="shared" si="838"/>
        <v/>
      </c>
      <c r="AD3548" s="18" t="str">
        <f t="shared" si="838"/>
        <v/>
      </c>
      <c r="AE3548" s="18" t="str">
        <f t="shared" si="839"/>
        <v/>
      </c>
      <c r="AG3548" s="95" t="str">
        <f>IF($C3548="", "", IF(IFERROR(INDEX(Ingredients!C$11:C$310, MATCH($C3548, Ingredients!$B$11:$B$310, 0)), "")="", "", IFERROR(INDEX(Ingredients!C$11:C$310, MATCH($C3548, Ingredients!$B$11:$B$310, 0)), "")))</f>
        <v/>
      </c>
      <c r="AH3548" s="105" t="str">
        <f>IF($C3548="", "", IF(IFERROR(INDEX(Ingredients!D$11:D$310, MATCH($C3548, Ingredients!$B$11:$B$310, 0)), "")="", "", IFERROR(INDEX(Ingredients!D$11:D$310, MATCH($C3548, Ingredients!$B$11:$B$310, 0)), "")))</f>
        <v/>
      </c>
      <c r="AI3548" s="106" t="str">
        <f>IF($C3548="", "", IF(IFERROR(INDEX(Ingredients!E$11:E$310, MATCH($C3548, Ingredients!$B$11:$B$310, 0)), "")="", "", IFERROR(INDEX(Ingredients!E$11:E$310, MATCH($C3548, Ingredients!$B$11:$B$310, 0)), "")))</f>
        <v/>
      </c>
      <c r="AJ3548" s="108" t="str">
        <f>IF($C3548="", "", IF(IFERROR(INDEX(Ingredients!F$11:F$310, MATCH($C3548, Ingredients!$B$11:$B$310, 0)), "")="", "", IFERROR(INDEX(Ingredients!F$11:F$310, MATCH($C3548, Ingredients!$B$11:$B$310, 0)), "")))</f>
        <v/>
      </c>
      <c r="AK3548" s="106" t="str">
        <f>IF($C3548="", "", IF(IFERROR(INDEX(Ingredients!G$11:G$310, MATCH($C3548, Ingredients!$B$11:$B$310, 0)), "")="", "", IFERROR(INDEX(Ingredients!G$11:G$310, MATCH($C3548, Ingredients!$B$11:$B$310, 0)), "")))</f>
        <v/>
      </c>
      <c r="AL3548" s="79" t="str">
        <f>IF($C3548="", "", IF(IFERROR(INDEX(Ingredients!H$11:H$310, MATCH($C3548, Ingredients!$B$11:$B$310, 0)), "")="", "", IFERROR(INDEX(Ingredients!H$11:H$310, MATCH($C3548, Ingredients!$B$11:$B$310, 0)), "")))</f>
        <v/>
      </c>
      <c r="AN3548" s="83" t="str">
        <f t="shared" si="830"/>
        <v/>
      </c>
      <c r="AP3548" s="114" t="str">
        <f t="shared" si="840"/>
        <v/>
      </c>
      <c r="AR3548" s="117" t="str">
        <f>IF($C3548="", "", IF(IFERROR(INDEX(Ingredients!$AI$11:$AI$310, MATCH($C3548, Ingredients!$B$11:$B$310, 0)), "")="", "", IFERROR(INDEX(Ingredients!$AI$11:$AI$310, MATCH($C3548, Ingredients!$B$11:$B$310, 0)), "")))</f>
        <v/>
      </c>
      <c r="AT3548" s="120" t="str">
        <f t="shared" si="841"/>
        <v/>
      </c>
      <c r="AV3548" s="90" t="str">
        <f t="shared" si="831"/>
        <v/>
      </c>
      <c r="AX3548" s="90" t="str">
        <f>IF($AV3548="", "", COUNTIF($AV$11:$AV$5010, "&lt;"&amp;$AV3548)+1+COUNTIF($AV$11:$AV3548, $AV3548)-1)</f>
        <v/>
      </c>
      <c r="AZ3548" s="111" t="str">
        <f>IF($B3548="", "", SUMIF('Shopping List'!$AV$11:$AV$25, $B3548, 'Shopping List'!$BN$11:$BN$25))</f>
        <v/>
      </c>
      <c r="BB3548" s="117" t="str">
        <f t="shared" si="842"/>
        <v/>
      </c>
    </row>
    <row r="3549" spans="1:54" x14ac:dyDescent="0.25">
      <c r="A3549" s="4"/>
      <c r="B3549" s="37"/>
      <c r="C3549" s="124"/>
      <c r="D3549" s="39"/>
      <c r="E3549" s="125"/>
      <c r="F3549" s="48"/>
      <c r="G3549" s="4"/>
      <c r="H3549" s="4"/>
      <c r="I3549" s="95" t="str">
        <f>IF($C3549="", "", IF(IFERROR(INDEX(Ingredients!$C$11:$C$310, MATCH($C3549, Ingredients!$B$11:$B$310, 0)), "")="", "", IFERROR(INDEX(Ingredients!$C$11:$C$310, MATCH($C3549, Ingredients!$B$11:$B$310, 0)), "")))</f>
        <v/>
      </c>
      <c r="J3549" s="73" t="str">
        <f>IF($B3549="", "", IF(IFERROR(INDEX(Meals!$C$11:$C$260, MATCH($B3549, Meals!$B$11:$B$260, 0)), "")="", "", IFERROR(INDEX(Meals!$C$11:$C$260, MATCH($B3549, Meals!$B$11:$B$260, 0)), "")))</f>
        <v/>
      </c>
      <c r="K3549" s="4"/>
      <c r="L3549" s="72" t="str">
        <f t="shared" si="832"/>
        <v/>
      </c>
      <c r="M3549" s="73" t="str">
        <f t="shared" si="833"/>
        <v/>
      </c>
      <c r="N3549" s="4"/>
      <c r="O3549" s="78" t="str">
        <f t="shared" si="834"/>
        <v/>
      </c>
      <c r="P3549" s="79" t="str">
        <f t="shared" si="835"/>
        <v/>
      </c>
      <c r="Q3549" s="4"/>
      <c r="R3549" s="90" t="str">
        <f t="shared" si="836"/>
        <v/>
      </c>
      <c r="S3549" s="4"/>
      <c r="Y3549" s="18" t="str">
        <f t="shared" si="837"/>
        <v/>
      </c>
      <c r="AA3549" s="18" t="str">
        <f t="shared" si="828"/>
        <v/>
      </c>
      <c r="AB3549" s="18" t="str">
        <f t="shared" si="829"/>
        <v/>
      </c>
      <c r="AC3549" s="18" t="str">
        <f t="shared" si="838"/>
        <v/>
      </c>
      <c r="AD3549" s="18" t="str">
        <f t="shared" si="838"/>
        <v/>
      </c>
      <c r="AE3549" s="18" t="str">
        <f t="shared" si="839"/>
        <v/>
      </c>
      <c r="AG3549" s="95" t="str">
        <f>IF($C3549="", "", IF(IFERROR(INDEX(Ingredients!C$11:C$310, MATCH($C3549, Ingredients!$B$11:$B$310, 0)), "")="", "", IFERROR(INDEX(Ingredients!C$11:C$310, MATCH($C3549, Ingredients!$B$11:$B$310, 0)), "")))</f>
        <v/>
      </c>
      <c r="AH3549" s="105" t="str">
        <f>IF($C3549="", "", IF(IFERROR(INDEX(Ingredients!D$11:D$310, MATCH($C3549, Ingredients!$B$11:$B$310, 0)), "")="", "", IFERROR(INDEX(Ingredients!D$11:D$310, MATCH($C3549, Ingredients!$B$11:$B$310, 0)), "")))</f>
        <v/>
      </c>
      <c r="AI3549" s="106" t="str">
        <f>IF($C3549="", "", IF(IFERROR(INDEX(Ingredients!E$11:E$310, MATCH($C3549, Ingredients!$B$11:$B$310, 0)), "")="", "", IFERROR(INDEX(Ingredients!E$11:E$310, MATCH($C3549, Ingredients!$B$11:$B$310, 0)), "")))</f>
        <v/>
      </c>
      <c r="AJ3549" s="108" t="str">
        <f>IF($C3549="", "", IF(IFERROR(INDEX(Ingredients!F$11:F$310, MATCH($C3549, Ingredients!$B$11:$B$310, 0)), "")="", "", IFERROR(INDEX(Ingredients!F$11:F$310, MATCH($C3549, Ingredients!$B$11:$B$310, 0)), "")))</f>
        <v/>
      </c>
      <c r="AK3549" s="106" t="str">
        <f>IF($C3549="", "", IF(IFERROR(INDEX(Ingredients!G$11:G$310, MATCH($C3549, Ingredients!$B$11:$B$310, 0)), "")="", "", IFERROR(INDEX(Ingredients!G$11:G$310, MATCH($C3549, Ingredients!$B$11:$B$310, 0)), "")))</f>
        <v/>
      </c>
      <c r="AL3549" s="79" t="str">
        <f>IF($C3549="", "", IF(IFERROR(INDEX(Ingredients!H$11:H$310, MATCH($C3549, Ingredients!$B$11:$B$310, 0)), "")="", "", IFERROR(INDEX(Ingredients!H$11:H$310, MATCH($C3549, Ingredients!$B$11:$B$310, 0)), "")))</f>
        <v/>
      </c>
      <c r="AN3549" s="83" t="str">
        <f t="shared" si="830"/>
        <v/>
      </c>
      <c r="AP3549" s="114" t="str">
        <f t="shared" si="840"/>
        <v/>
      </c>
      <c r="AR3549" s="117" t="str">
        <f>IF($C3549="", "", IF(IFERROR(INDEX(Ingredients!$AI$11:$AI$310, MATCH($C3549, Ingredients!$B$11:$B$310, 0)), "")="", "", IFERROR(INDEX(Ingredients!$AI$11:$AI$310, MATCH($C3549, Ingredients!$B$11:$B$310, 0)), "")))</f>
        <v/>
      </c>
      <c r="AT3549" s="120" t="str">
        <f t="shared" si="841"/>
        <v/>
      </c>
      <c r="AV3549" s="90" t="str">
        <f t="shared" si="831"/>
        <v/>
      </c>
      <c r="AX3549" s="90" t="str">
        <f>IF($AV3549="", "", COUNTIF($AV$11:$AV$5010, "&lt;"&amp;$AV3549)+1+COUNTIF($AV$11:$AV3549, $AV3549)-1)</f>
        <v/>
      </c>
      <c r="AZ3549" s="111" t="str">
        <f>IF($B3549="", "", SUMIF('Shopping List'!$AV$11:$AV$25, $B3549, 'Shopping List'!$BN$11:$BN$25))</f>
        <v/>
      </c>
      <c r="BB3549" s="117" t="str">
        <f t="shared" si="842"/>
        <v/>
      </c>
    </row>
    <row r="3550" spans="1:54" x14ac:dyDescent="0.25">
      <c r="A3550" s="4"/>
      <c r="B3550" s="37"/>
      <c r="C3550" s="124"/>
      <c r="D3550" s="39"/>
      <c r="E3550" s="125"/>
      <c r="F3550" s="48"/>
      <c r="G3550" s="4"/>
      <c r="H3550" s="4"/>
      <c r="I3550" s="95" t="str">
        <f>IF($C3550="", "", IF(IFERROR(INDEX(Ingredients!$C$11:$C$310, MATCH($C3550, Ingredients!$B$11:$B$310, 0)), "")="", "", IFERROR(INDEX(Ingredients!$C$11:$C$310, MATCH($C3550, Ingredients!$B$11:$B$310, 0)), "")))</f>
        <v/>
      </c>
      <c r="J3550" s="73" t="str">
        <f>IF($B3550="", "", IF(IFERROR(INDEX(Meals!$C$11:$C$260, MATCH($B3550, Meals!$B$11:$B$260, 0)), "")="", "", IFERROR(INDEX(Meals!$C$11:$C$260, MATCH($B3550, Meals!$B$11:$B$260, 0)), "")))</f>
        <v/>
      </c>
      <c r="K3550" s="4"/>
      <c r="L3550" s="72" t="str">
        <f t="shared" si="832"/>
        <v/>
      </c>
      <c r="M3550" s="73" t="str">
        <f t="shared" si="833"/>
        <v/>
      </c>
      <c r="N3550" s="4"/>
      <c r="O3550" s="78" t="str">
        <f t="shared" si="834"/>
        <v/>
      </c>
      <c r="P3550" s="79" t="str">
        <f t="shared" si="835"/>
        <v/>
      </c>
      <c r="Q3550" s="4"/>
      <c r="R3550" s="90" t="str">
        <f t="shared" si="836"/>
        <v/>
      </c>
      <c r="S3550" s="4"/>
      <c r="Y3550" s="18" t="str">
        <f t="shared" si="837"/>
        <v/>
      </c>
      <c r="AA3550" s="18" t="str">
        <f t="shared" si="828"/>
        <v/>
      </c>
      <c r="AB3550" s="18" t="str">
        <f t="shared" si="829"/>
        <v/>
      </c>
      <c r="AC3550" s="18" t="str">
        <f t="shared" si="838"/>
        <v/>
      </c>
      <c r="AD3550" s="18" t="str">
        <f t="shared" si="838"/>
        <v/>
      </c>
      <c r="AE3550" s="18" t="str">
        <f t="shared" si="839"/>
        <v/>
      </c>
      <c r="AG3550" s="95" t="str">
        <f>IF($C3550="", "", IF(IFERROR(INDEX(Ingredients!C$11:C$310, MATCH($C3550, Ingredients!$B$11:$B$310, 0)), "")="", "", IFERROR(INDEX(Ingredients!C$11:C$310, MATCH($C3550, Ingredients!$B$11:$B$310, 0)), "")))</f>
        <v/>
      </c>
      <c r="AH3550" s="105" t="str">
        <f>IF($C3550="", "", IF(IFERROR(INDEX(Ingredients!D$11:D$310, MATCH($C3550, Ingredients!$B$11:$B$310, 0)), "")="", "", IFERROR(INDEX(Ingredients!D$11:D$310, MATCH($C3550, Ingredients!$B$11:$B$310, 0)), "")))</f>
        <v/>
      </c>
      <c r="AI3550" s="106" t="str">
        <f>IF($C3550="", "", IF(IFERROR(INDEX(Ingredients!E$11:E$310, MATCH($C3550, Ingredients!$B$11:$B$310, 0)), "")="", "", IFERROR(INDEX(Ingredients!E$11:E$310, MATCH($C3550, Ingredients!$B$11:$B$310, 0)), "")))</f>
        <v/>
      </c>
      <c r="AJ3550" s="108" t="str">
        <f>IF($C3550="", "", IF(IFERROR(INDEX(Ingredients!F$11:F$310, MATCH($C3550, Ingredients!$B$11:$B$310, 0)), "")="", "", IFERROR(INDEX(Ingredients!F$11:F$310, MATCH($C3550, Ingredients!$B$11:$B$310, 0)), "")))</f>
        <v/>
      </c>
      <c r="AK3550" s="106" t="str">
        <f>IF($C3550="", "", IF(IFERROR(INDEX(Ingredients!G$11:G$310, MATCH($C3550, Ingredients!$B$11:$B$310, 0)), "")="", "", IFERROR(INDEX(Ingredients!G$11:G$310, MATCH($C3550, Ingredients!$B$11:$B$310, 0)), "")))</f>
        <v/>
      </c>
      <c r="AL3550" s="79" t="str">
        <f>IF($C3550="", "", IF(IFERROR(INDEX(Ingredients!H$11:H$310, MATCH($C3550, Ingredients!$B$11:$B$310, 0)), "")="", "", IFERROR(INDEX(Ingredients!H$11:H$310, MATCH($C3550, Ingredients!$B$11:$B$310, 0)), "")))</f>
        <v/>
      </c>
      <c r="AN3550" s="83" t="str">
        <f t="shared" si="830"/>
        <v/>
      </c>
      <c r="AP3550" s="114" t="str">
        <f t="shared" si="840"/>
        <v/>
      </c>
      <c r="AR3550" s="117" t="str">
        <f>IF($C3550="", "", IF(IFERROR(INDEX(Ingredients!$AI$11:$AI$310, MATCH($C3550, Ingredients!$B$11:$B$310, 0)), "")="", "", IFERROR(INDEX(Ingredients!$AI$11:$AI$310, MATCH($C3550, Ingredients!$B$11:$B$310, 0)), "")))</f>
        <v/>
      </c>
      <c r="AT3550" s="120" t="str">
        <f t="shared" si="841"/>
        <v/>
      </c>
      <c r="AV3550" s="90" t="str">
        <f t="shared" si="831"/>
        <v/>
      </c>
      <c r="AX3550" s="90" t="str">
        <f>IF($AV3550="", "", COUNTIF($AV$11:$AV$5010, "&lt;"&amp;$AV3550)+1+COUNTIF($AV$11:$AV3550, $AV3550)-1)</f>
        <v/>
      </c>
      <c r="AZ3550" s="111" t="str">
        <f>IF($B3550="", "", SUMIF('Shopping List'!$AV$11:$AV$25, $B3550, 'Shopping List'!$BN$11:$BN$25))</f>
        <v/>
      </c>
      <c r="BB3550" s="117" t="str">
        <f t="shared" si="842"/>
        <v/>
      </c>
    </row>
    <row r="3551" spans="1:54" x14ac:dyDescent="0.25">
      <c r="A3551" s="4"/>
      <c r="B3551" s="37"/>
      <c r="C3551" s="124"/>
      <c r="D3551" s="39"/>
      <c r="E3551" s="125"/>
      <c r="F3551" s="48"/>
      <c r="G3551" s="4"/>
      <c r="H3551" s="4"/>
      <c r="I3551" s="95" t="str">
        <f>IF($C3551="", "", IF(IFERROR(INDEX(Ingredients!$C$11:$C$310, MATCH($C3551, Ingredients!$B$11:$B$310, 0)), "")="", "", IFERROR(INDEX(Ingredients!$C$11:$C$310, MATCH($C3551, Ingredients!$B$11:$B$310, 0)), "")))</f>
        <v/>
      </c>
      <c r="J3551" s="73" t="str">
        <f>IF($B3551="", "", IF(IFERROR(INDEX(Meals!$C$11:$C$260, MATCH($B3551, Meals!$B$11:$B$260, 0)), "")="", "", IFERROR(INDEX(Meals!$C$11:$C$260, MATCH($B3551, Meals!$B$11:$B$260, 0)), "")))</f>
        <v/>
      </c>
      <c r="K3551" s="4"/>
      <c r="L3551" s="72" t="str">
        <f t="shared" si="832"/>
        <v/>
      </c>
      <c r="M3551" s="73" t="str">
        <f t="shared" si="833"/>
        <v/>
      </c>
      <c r="N3551" s="4"/>
      <c r="O3551" s="78" t="str">
        <f t="shared" si="834"/>
        <v/>
      </c>
      <c r="P3551" s="79" t="str">
        <f t="shared" si="835"/>
        <v/>
      </c>
      <c r="Q3551" s="4"/>
      <c r="R3551" s="90" t="str">
        <f t="shared" si="836"/>
        <v/>
      </c>
      <c r="S3551" s="4"/>
      <c r="Y3551" s="18" t="str">
        <f t="shared" si="837"/>
        <v/>
      </c>
      <c r="AA3551" s="18" t="str">
        <f t="shared" si="828"/>
        <v/>
      </c>
      <c r="AB3551" s="18" t="str">
        <f t="shared" si="829"/>
        <v/>
      </c>
      <c r="AC3551" s="18" t="str">
        <f t="shared" si="838"/>
        <v/>
      </c>
      <c r="AD3551" s="18" t="str">
        <f t="shared" si="838"/>
        <v/>
      </c>
      <c r="AE3551" s="18" t="str">
        <f t="shared" si="839"/>
        <v/>
      </c>
      <c r="AG3551" s="95" t="str">
        <f>IF($C3551="", "", IF(IFERROR(INDEX(Ingredients!C$11:C$310, MATCH($C3551, Ingredients!$B$11:$B$310, 0)), "")="", "", IFERROR(INDEX(Ingredients!C$11:C$310, MATCH($C3551, Ingredients!$B$11:$B$310, 0)), "")))</f>
        <v/>
      </c>
      <c r="AH3551" s="105" t="str">
        <f>IF($C3551="", "", IF(IFERROR(INDEX(Ingredients!D$11:D$310, MATCH($C3551, Ingredients!$B$11:$B$310, 0)), "")="", "", IFERROR(INDEX(Ingredients!D$11:D$310, MATCH($C3551, Ingredients!$B$11:$B$310, 0)), "")))</f>
        <v/>
      </c>
      <c r="AI3551" s="106" t="str">
        <f>IF($C3551="", "", IF(IFERROR(INDEX(Ingredients!E$11:E$310, MATCH($C3551, Ingredients!$B$11:$B$310, 0)), "")="", "", IFERROR(INDEX(Ingredients!E$11:E$310, MATCH($C3551, Ingredients!$B$11:$B$310, 0)), "")))</f>
        <v/>
      </c>
      <c r="AJ3551" s="108" t="str">
        <f>IF($C3551="", "", IF(IFERROR(INDEX(Ingredients!F$11:F$310, MATCH($C3551, Ingredients!$B$11:$B$310, 0)), "")="", "", IFERROR(INDEX(Ingredients!F$11:F$310, MATCH($C3551, Ingredients!$B$11:$B$310, 0)), "")))</f>
        <v/>
      </c>
      <c r="AK3551" s="106" t="str">
        <f>IF($C3551="", "", IF(IFERROR(INDEX(Ingredients!G$11:G$310, MATCH($C3551, Ingredients!$B$11:$B$310, 0)), "")="", "", IFERROR(INDEX(Ingredients!G$11:G$310, MATCH($C3551, Ingredients!$B$11:$B$310, 0)), "")))</f>
        <v/>
      </c>
      <c r="AL3551" s="79" t="str">
        <f>IF($C3551="", "", IF(IFERROR(INDEX(Ingredients!H$11:H$310, MATCH($C3551, Ingredients!$B$11:$B$310, 0)), "")="", "", IFERROR(INDEX(Ingredients!H$11:H$310, MATCH($C3551, Ingredients!$B$11:$B$310, 0)), "")))</f>
        <v/>
      </c>
      <c r="AN3551" s="83" t="str">
        <f t="shared" si="830"/>
        <v/>
      </c>
      <c r="AP3551" s="114" t="str">
        <f t="shared" si="840"/>
        <v/>
      </c>
      <c r="AR3551" s="117" t="str">
        <f>IF($C3551="", "", IF(IFERROR(INDEX(Ingredients!$AI$11:$AI$310, MATCH($C3551, Ingredients!$B$11:$B$310, 0)), "")="", "", IFERROR(INDEX(Ingredients!$AI$11:$AI$310, MATCH($C3551, Ingredients!$B$11:$B$310, 0)), "")))</f>
        <v/>
      </c>
      <c r="AT3551" s="120" t="str">
        <f t="shared" si="841"/>
        <v/>
      </c>
      <c r="AV3551" s="90" t="str">
        <f t="shared" si="831"/>
        <v/>
      </c>
      <c r="AX3551" s="90" t="str">
        <f>IF($AV3551="", "", COUNTIF($AV$11:$AV$5010, "&lt;"&amp;$AV3551)+1+COUNTIF($AV$11:$AV3551, $AV3551)-1)</f>
        <v/>
      </c>
      <c r="AZ3551" s="111" t="str">
        <f>IF($B3551="", "", SUMIF('Shopping List'!$AV$11:$AV$25, $B3551, 'Shopping List'!$BN$11:$BN$25))</f>
        <v/>
      </c>
      <c r="BB3551" s="117" t="str">
        <f t="shared" si="842"/>
        <v/>
      </c>
    </row>
    <row r="3552" spans="1:54" x14ac:dyDescent="0.25">
      <c r="A3552" s="4"/>
      <c r="B3552" s="37"/>
      <c r="C3552" s="124"/>
      <c r="D3552" s="39"/>
      <c r="E3552" s="125"/>
      <c r="F3552" s="48"/>
      <c r="G3552" s="4"/>
      <c r="H3552" s="4"/>
      <c r="I3552" s="95" t="str">
        <f>IF($C3552="", "", IF(IFERROR(INDEX(Ingredients!$C$11:$C$310, MATCH($C3552, Ingredients!$B$11:$B$310, 0)), "")="", "", IFERROR(INDEX(Ingredients!$C$11:$C$310, MATCH($C3552, Ingredients!$B$11:$B$310, 0)), "")))</f>
        <v/>
      </c>
      <c r="J3552" s="73" t="str">
        <f>IF($B3552="", "", IF(IFERROR(INDEX(Meals!$C$11:$C$260, MATCH($B3552, Meals!$B$11:$B$260, 0)), "")="", "", IFERROR(INDEX(Meals!$C$11:$C$260, MATCH($B3552, Meals!$B$11:$B$260, 0)), "")))</f>
        <v/>
      </c>
      <c r="K3552" s="4"/>
      <c r="L3552" s="72" t="str">
        <f t="shared" si="832"/>
        <v/>
      </c>
      <c r="M3552" s="73" t="str">
        <f t="shared" si="833"/>
        <v/>
      </c>
      <c r="N3552" s="4"/>
      <c r="O3552" s="78" t="str">
        <f t="shared" si="834"/>
        <v/>
      </c>
      <c r="P3552" s="79" t="str">
        <f t="shared" si="835"/>
        <v/>
      </c>
      <c r="Q3552" s="4"/>
      <c r="R3552" s="90" t="str">
        <f t="shared" si="836"/>
        <v/>
      </c>
      <c r="S3552" s="4"/>
      <c r="Y3552" s="18" t="str">
        <f t="shared" si="837"/>
        <v/>
      </c>
      <c r="AA3552" s="18" t="str">
        <f t="shared" si="828"/>
        <v/>
      </c>
      <c r="AB3552" s="18" t="str">
        <f t="shared" si="829"/>
        <v/>
      </c>
      <c r="AC3552" s="18" t="str">
        <f t="shared" si="838"/>
        <v/>
      </c>
      <c r="AD3552" s="18" t="str">
        <f t="shared" si="838"/>
        <v/>
      </c>
      <c r="AE3552" s="18" t="str">
        <f t="shared" si="839"/>
        <v/>
      </c>
      <c r="AG3552" s="95" t="str">
        <f>IF($C3552="", "", IF(IFERROR(INDEX(Ingredients!C$11:C$310, MATCH($C3552, Ingredients!$B$11:$B$310, 0)), "")="", "", IFERROR(INDEX(Ingredients!C$11:C$310, MATCH($C3552, Ingredients!$B$11:$B$310, 0)), "")))</f>
        <v/>
      </c>
      <c r="AH3552" s="105" t="str">
        <f>IF($C3552="", "", IF(IFERROR(INDEX(Ingredients!D$11:D$310, MATCH($C3552, Ingredients!$B$11:$B$310, 0)), "")="", "", IFERROR(INDEX(Ingredients!D$11:D$310, MATCH($C3552, Ingredients!$B$11:$B$310, 0)), "")))</f>
        <v/>
      </c>
      <c r="AI3552" s="106" t="str">
        <f>IF($C3552="", "", IF(IFERROR(INDEX(Ingredients!E$11:E$310, MATCH($C3552, Ingredients!$B$11:$B$310, 0)), "")="", "", IFERROR(INDEX(Ingredients!E$11:E$310, MATCH($C3552, Ingredients!$B$11:$B$310, 0)), "")))</f>
        <v/>
      </c>
      <c r="AJ3552" s="108" t="str">
        <f>IF($C3552="", "", IF(IFERROR(INDEX(Ingredients!F$11:F$310, MATCH($C3552, Ingredients!$B$11:$B$310, 0)), "")="", "", IFERROR(INDEX(Ingredients!F$11:F$310, MATCH($C3552, Ingredients!$B$11:$B$310, 0)), "")))</f>
        <v/>
      </c>
      <c r="AK3552" s="106" t="str">
        <f>IF($C3552="", "", IF(IFERROR(INDEX(Ingredients!G$11:G$310, MATCH($C3552, Ingredients!$B$11:$B$310, 0)), "")="", "", IFERROR(INDEX(Ingredients!G$11:G$310, MATCH($C3552, Ingredients!$B$11:$B$310, 0)), "")))</f>
        <v/>
      </c>
      <c r="AL3552" s="79" t="str">
        <f>IF($C3552="", "", IF(IFERROR(INDEX(Ingredients!H$11:H$310, MATCH($C3552, Ingredients!$B$11:$B$310, 0)), "")="", "", IFERROR(INDEX(Ingredients!H$11:H$310, MATCH($C3552, Ingredients!$B$11:$B$310, 0)), "")))</f>
        <v/>
      </c>
      <c r="AN3552" s="83" t="str">
        <f t="shared" si="830"/>
        <v/>
      </c>
      <c r="AP3552" s="114" t="str">
        <f t="shared" si="840"/>
        <v/>
      </c>
      <c r="AR3552" s="117" t="str">
        <f>IF($C3552="", "", IF(IFERROR(INDEX(Ingredients!$AI$11:$AI$310, MATCH($C3552, Ingredients!$B$11:$B$310, 0)), "")="", "", IFERROR(INDEX(Ingredients!$AI$11:$AI$310, MATCH($C3552, Ingredients!$B$11:$B$310, 0)), "")))</f>
        <v/>
      </c>
      <c r="AT3552" s="120" t="str">
        <f t="shared" si="841"/>
        <v/>
      </c>
      <c r="AV3552" s="90" t="str">
        <f t="shared" si="831"/>
        <v/>
      </c>
      <c r="AX3552" s="90" t="str">
        <f>IF($AV3552="", "", COUNTIF($AV$11:$AV$5010, "&lt;"&amp;$AV3552)+1+COUNTIF($AV$11:$AV3552, $AV3552)-1)</f>
        <v/>
      </c>
      <c r="AZ3552" s="111" t="str">
        <f>IF($B3552="", "", SUMIF('Shopping List'!$AV$11:$AV$25, $B3552, 'Shopping List'!$BN$11:$BN$25))</f>
        <v/>
      </c>
      <c r="BB3552" s="117" t="str">
        <f t="shared" si="842"/>
        <v/>
      </c>
    </row>
    <row r="3553" spans="1:54" x14ac:dyDescent="0.25">
      <c r="A3553" s="4"/>
      <c r="B3553" s="37"/>
      <c r="C3553" s="124"/>
      <c r="D3553" s="39"/>
      <c r="E3553" s="125"/>
      <c r="F3553" s="48"/>
      <c r="G3553" s="4"/>
      <c r="H3553" s="4"/>
      <c r="I3553" s="95" t="str">
        <f>IF($C3553="", "", IF(IFERROR(INDEX(Ingredients!$C$11:$C$310, MATCH($C3553, Ingredients!$B$11:$B$310, 0)), "")="", "", IFERROR(INDEX(Ingredients!$C$11:$C$310, MATCH($C3553, Ingredients!$B$11:$B$310, 0)), "")))</f>
        <v/>
      </c>
      <c r="J3553" s="73" t="str">
        <f>IF($B3553="", "", IF(IFERROR(INDEX(Meals!$C$11:$C$260, MATCH($B3553, Meals!$B$11:$B$260, 0)), "")="", "", IFERROR(INDEX(Meals!$C$11:$C$260, MATCH($B3553, Meals!$B$11:$B$260, 0)), "")))</f>
        <v/>
      </c>
      <c r="K3553" s="4"/>
      <c r="L3553" s="72" t="str">
        <f t="shared" si="832"/>
        <v/>
      </c>
      <c r="M3553" s="73" t="str">
        <f t="shared" si="833"/>
        <v/>
      </c>
      <c r="N3553" s="4"/>
      <c r="O3553" s="78" t="str">
        <f t="shared" si="834"/>
        <v/>
      </c>
      <c r="P3553" s="79" t="str">
        <f t="shared" si="835"/>
        <v/>
      </c>
      <c r="Q3553" s="4"/>
      <c r="R3553" s="90" t="str">
        <f t="shared" si="836"/>
        <v/>
      </c>
      <c r="S3553" s="4"/>
      <c r="Y3553" s="18" t="str">
        <f t="shared" si="837"/>
        <v/>
      </c>
      <c r="AA3553" s="18" t="str">
        <f t="shared" si="828"/>
        <v/>
      </c>
      <c r="AB3553" s="18" t="str">
        <f t="shared" si="829"/>
        <v/>
      </c>
      <c r="AC3553" s="18" t="str">
        <f t="shared" si="838"/>
        <v/>
      </c>
      <c r="AD3553" s="18" t="str">
        <f t="shared" si="838"/>
        <v/>
      </c>
      <c r="AE3553" s="18" t="str">
        <f t="shared" si="839"/>
        <v/>
      </c>
      <c r="AG3553" s="95" t="str">
        <f>IF($C3553="", "", IF(IFERROR(INDEX(Ingredients!C$11:C$310, MATCH($C3553, Ingredients!$B$11:$B$310, 0)), "")="", "", IFERROR(INDEX(Ingredients!C$11:C$310, MATCH($C3553, Ingredients!$B$11:$B$310, 0)), "")))</f>
        <v/>
      </c>
      <c r="AH3553" s="105" t="str">
        <f>IF($C3553="", "", IF(IFERROR(INDEX(Ingredients!D$11:D$310, MATCH($C3553, Ingredients!$B$11:$B$310, 0)), "")="", "", IFERROR(INDEX(Ingredients!D$11:D$310, MATCH($C3553, Ingredients!$B$11:$B$310, 0)), "")))</f>
        <v/>
      </c>
      <c r="AI3553" s="106" t="str">
        <f>IF($C3553="", "", IF(IFERROR(INDEX(Ingredients!E$11:E$310, MATCH($C3553, Ingredients!$B$11:$B$310, 0)), "")="", "", IFERROR(INDEX(Ingredients!E$11:E$310, MATCH($C3553, Ingredients!$B$11:$B$310, 0)), "")))</f>
        <v/>
      </c>
      <c r="AJ3553" s="108" t="str">
        <f>IF($C3553="", "", IF(IFERROR(INDEX(Ingredients!F$11:F$310, MATCH($C3553, Ingredients!$B$11:$B$310, 0)), "")="", "", IFERROR(INDEX(Ingredients!F$11:F$310, MATCH($C3553, Ingredients!$B$11:$B$310, 0)), "")))</f>
        <v/>
      </c>
      <c r="AK3553" s="106" t="str">
        <f>IF($C3553="", "", IF(IFERROR(INDEX(Ingredients!G$11:G$310, MATCH($C3553, Ingredients!$B$11:$B$310, 0)), "")="", "", IFERROR(INDEX(Ingredients!G$11:G$310, MATCH($C3553, Ingredients!$B$11:$B$310, 0)), "")))</f>
        <v/>
      </c>
      <c r="AL3553" s="79" t="str">
        <f>IF($C3553="", "", IF(IFERROR(INDEX(Ingredients!H$11:H$310, MATCH($C3553, Ingredients!$B$11:$B$310, 0)), "")="", "", IFERROR(INDEX(Ingredients!H$11:H$310, MATCH($C3553, Ingredients!$B$11:$B$310, 0)), "")))</f>
        <v/>
      </c>
      <c r="AN3553" s="83" t="str">
        <f t="shared" si="830"/>
        <v/>
      </c>
      <c r="AP3553" s="114" t="str">
        <f t="shared" si="840"/>
        <v/>
      </c>
      <c r="AR3553" s="117" t="str">
        <f>IF($C3553="", "", IF(IFERROR(INDEX(Ingredients!$AI$11:$AI$310, MATCH($C3553, Ingredients!$B$11:$B$310, 0)), "")="", "", IFERROR(INDEX(Ingredients!$AI$11:$AI$310, MATCH($C3553, Ingredients!$B$11:$B$310, 0)), "")))</f>
        <v/>
      </c>
      <c r="AT3553" s="120" t="str">
        <f t="shared" si="841"/>
        <v/>
      </c>
      <c r="AV3553" s="90" t="str">
        <f t="shared" si="831"/>
        <v/>
      </c>
      <c r="AX3553" s="90" t="str">
        <f>IF($AV3553="", "", COUNTIF($AV$11:$AV$5010, "&lt;"&amp;$AV3553)+1+COUNTIF($AV$11:$AV3553, $AV3553)-1)</f>
        <v/>
      </c>
      <c r="AZ3553" s="111" t="str">
        <f>IF($B3553="", "", SUMIF('Shopping List'!$AV$11:$AV$25, $B3553, 'Shopping List'!$BN$11:$BN$25))</f>
        <v/>
      </c>
      <c r="BB3553" s="117" t="str">
        <f t="shared" si="842"/>
        <v/>
      </c>
    </row>
    <row r="3554" spans="1:54" x14ac:dyDescent="0.25">
      <c r="A3554" s="4"/>
      <c r="B3554" s="37"/>
      <c r="C3554" s="124"/>
      <c r="D3554" s="39"/>
      <c r="E3554" s="125"/>
      <c r="F3554" s="48"/>
      <c r="G3554" s="4"/>
      <c r="H3554" s="4"/>
      <c r="I3554" s="95" t="str">
        <f>IF($C3554="", "", IF(IFERROR(INDEX(Ingredients!$C$11:$C$310, MATCH($C3554, Ingredients!$B$11:$B$310, 0)), "")="", "", IFERROR(INDEX(Ingredients!$C$11:$C$310, MATCH($C3554, Ingredients!$B$11:$B$310, 0)), "")))</f>
        <v/>
      </c>
      <c r="J3554" s="73" t="str">
        <f>IF($B3554="", "", IF(IFERROR(INDEX(Meals!$C$11:$C$260, MATCH($B3554, Meals!$B$11:$B$260, 0)), "")="", "", IFERROR(INDEX(Meals!$C$11:$C$260, MATCH($B3554, Meals!$B$11:$B$260, 0)), "")))</f>
        <v/>
      </c>
      <c r="K3554" s="4"/>
      <c r="L3554" s="72" t="str">
        <f t="shared" si="832"/>
        <v/>
      </c>
      <c r="M3554" s="73" t="str">
        <f t="shared" si="833"/>
        <v/>
      </c>
      <c r="N3554" s="4"/>
      <c r="O3554" s="78" t="str">
        <f t="shared" si="834"/>
        <v/>
      </c>
      <c r="P3554" s="79" t="str">
        <f t="shared" si="835"/>
        <v/>
      </c>
      <c r="Q3554" s="4"/>
      <c r="R3554" s="90" t="str">
        <f t="shared" si="836"/>
        <v/>
      </c>
      <c r="S3554" s="4"/>
      <c r="Y3554" s="18" t="str">
        <f t="shared" si="837"/>
        <v/>
      </c>
      <c r="AA3554" s="18" t="str">
        <f t="shared" si="828"/>
        <v/>
      </c>
      <c r="AB3554" s="18" t="str">
        <f t="shared" si="829"/>
        <v/>
      </c>
      <c r="AC3554" s="18" t="str">
        <f t="shared" si="838"/>
        <v/>
      </c>
      <c r="AD3554" s="18" t="str">
        <f t="shared" si="838"/>
        <v/>
      </c>
      <c r="AE3554" s="18" t="str">
        <f t="shared" si="839"/>
        <v/>
      </c>
      <c r="AG3554" s="95" t="str">
        <f>IF($C3554="", "", IF(IFERROR(INDEX(Ingredients!C$11:C$310, MATCH($C3554, Ingredients!$B$11:$B$310, 0)), "")="", "", IFERROR(INDEX(Ingredients!C$11:C$310, MATCH($C3554, Ingredients!$B$11:$B$310, 0)), "")))</f>
        <v/>
      </c>
      <c r="AH3554" s="105" t="str">
        <f>IF($C3554="", "", IF(IFERROR(INDEX(Ingredients!D$11:D$310, MATCH($C3554, Ingredients!$B$11:$B$310, 0)), "")="", "", IFERROR(INDEX(Ingredients!D$11:D$310, MATCH($C3554, Ingredients!$B$11:$B$310, 0)), "")))</f>
        <v/>
      </c>
      <c r="AI3554" s="106" t="str">
        <f>IF($C3554="", "", IF(IFERROR(INDEX(Ingredients!E$11:E$310, MATCH($C3554, Ingredients!$B$11:$B$310, 0)), "")="", "", IFERROR(INDEX(Ingredients!E$11:E$310, MATCH($C3554, Ingredients!$B$11:$B$310, 0)), "")))</f>
        <v/>
      </c>
      <c r="AJ3554" s="108" t="str">
        <f>IF($C3554="", "", IF(IFERROR(INDEX(Ingredients!F$11:F$310, MATCH($C3554, Ingredients!$B$11:$B$310, 0)), "")="", "", IFERROR(INDEX(Ingredients!F$11:F$310, MATCH($C3554, Ingredients!$B$11:$B$310, 0)), "")))</f>
        <v/>
      </c>
      <c r="AK3554" s="106" t="str">
        <f>IF($C3554="", "", IF(IFERROR(INDEX(Ingredients!G$11:G$310, MATCH($C3554, Ingredients!$B$11:$B$310, 0)), "")="", "", IFERROR(INDEX(Ingredients!G$11:G$310, MATCH($C3554, Ingredients!$B$11:$B$310, 0)), "")))</f>
        <v/>
      </c>
      <c r="AL3554" s="79" t="str">
        <f>IF($C3554="", "", IF(IFERROR(INDEX(Ingredients!H$11:H$310, MATCH($C3554, Ingredients!$B$11:$B$310, 0)), "")="", "", IFERROR(INDEX(Ingredients!H$11:H$310, MATCH($C3554, Ingredients!$B$11:$B$310, 0)), "")))</f>
        <v/>
      </c>
      <c r="AN3554" s="83" t="str">
        <f t="shared" si="830"/>
        <v/>
      </c>
      <c r="AP3554" s="114" t="str">
        <f t="shared" si="840"/>
        <v/>
      </c>
      <c r="AR3554" s="117" t="str">
        <f>IF($C3554="", "", IF(IFERROR(INDEX(Ingredients!$AI$11:$AI$310, MATCH($C3554, Ingredients!$B$11:$B$310, 0)), "")="", "", IFERROR(INDEX(Ingredients!$AI$11:$AI$310, MATCH($C3554, Ingredients!$B$11:$B$310, 0)), "")))</f>
        <v/>
      </c>
      <c r="AT3554" s="120" t="str">
        <f t="shared" si="841"/>
        <v/>
      </c>
      <c r="AV3554" s="90" t="str">
        <f t="shared" si="831"/>
        <v/>
      </c>
      <c r="AX3554" s="90" t="str">
        <f>IF($AV3554="", "", COUNTIF($AV$11:$AV$5010, "&lt;"&amp;$AV3554)+1+COUNTIF($AV$11:$AV3554, $AV3554)-1)</f>
        <v/>
      </c>
      <c r="AZ3554" s="111" t="str">
        <f>IF($B3554="", "", SUMIF('Shopping List'!$AV$11:$AV$25, $B3554, 'Shopping List'!$BN$11:$BN$25))</f>
        <v/>
      </c>
      <c r="BB3554" s="117" t="str">
        <f t="shared" si="842"/>
        <v/>
      </c>
    </row>
    <row r="3555" spans="1:54" x14ac:dyDescent="0.25">
      <c r="A3555" s="4"/>
      <c r="B3555" s="37"/>
      <c r="C3555" s="124"/>
      <c r="D3555" s="39"/>
      <c r="E3555" s="125"/>
      <c r="F3555" s="48"/>
      <c r="G3555" s="4"/>
      <c r="H3555" s="4"/>
      <c r="I3555" s="95" t="str">
        <f>IF($C3555="", "", IF(IFERROR(INDEX(Ingredients!$C$11:$C$310, MATCH($C3555, Ingredients!$B$11:$B$310, 0)), "")="", "", IFERROR(INDEX(Ingredients!$C$11:$C$310, MATCH($C3555, Ingredients!$B$11:$B$310, 0)), "")))</f>
        <v/>
      </c>
      <c r="J3555" s="73" t="str">
        <f>IF($B3555="", "", IF(IFERROR(INDEX(Meals!$C$11:$C$260, MATCH($B3555, Meals!$B$11:$B$260, 0)), "")="", "", IFERROR(INDEX(Meals!$C$11:$C$260, MATCH($B3555, Meals!$B$11:$B$260, 0)), "")))</f>
        <v/>
      </c>
      <c r="K3555" s="4"/>
      <c r="L3555" s="72" t="str">
        <f t="shared" si="832"/>
        <v/>
      </c>
      <c r="M3555" s="73" t="str">
        <f t="shared" si="833"/>
        <v/>
      </c>
      <c r="N3555" s="4"/>
      <c r="O3555" s="78" t="str">
        <f t="shared" si="834"/>
        <v/>
      </c>
      <c r="P3555" s="79" t="str">
        <f t="shared" si="835"/>
        <v/>
      </c>
      <c r="Q3555" s="4"/>
      <c r="R3555" s="90" t="str">
        <f t="shared" si="836"/>
        <v/>
      </c>
      <c r="S3555" s="4"/>
      <c r="Y3555" s="18" t="str">
        <f t="shared" si="837"/>
        <v/>
      </c>
      <c r="AA3555" s="18" t="str">
        <f t="shared" si="828"/>
        <v/>
      </c>
      <c r="AB3555" s="18" t="str">
        <f t="shared" si="829"/>
        <v/>
      </c>
      <c r="AC3555" s="18" t="str">
        <f t="shared" si="838"/>
        <v/>
      </c>
      <c r="AD3555" s="18" t="str">
        <f t="shared" si="838"/>
        <v/>
      </c>
      <c r="AE3555" s="18" t="str">
        <f t="shared" si="839"/>
        <v/>
      </c>
      <c r="AG3555" s="95" t="str">
        <f>IF($C3555="", "", IF(IFERROR(INDEX(Ingredients!C$11:C$310, MATCH($C3555, Ingredients!$B$11:$B$310, 0)), "")="", "", IFERROR(INDEX(Ingredients!C$11:C$310, MATCH($C3555, Ingredients!$B$11:$B$310, 0)), "")))</f>
        <v/>
      </c>
      <c r="AH3555" s="105" t="str">
        <f>IF($C3555="", "", IF(IFERROR(INDEX(Ingredients!D$11:D$310, MATCH($C3555, Ingredients!$B$11:$B$310, 0)), "")="", "", IFERROR(INDEX(Ingredients!D$11:D$310, MATCH($C3555, Ingredients!$B$11:$B$310, 0)), "")))</f>
        <v/>
      </c>
      <c r="AI3555" s="106" t="str">
        <f>IF($C3555="", "", IF(IFERROR(INDEX(Ingredients!E$11:E$310, MATCH($C3555, Ingredients!$B$11:$B$310, 0)), "")="", "", IFERROR(INDEX(Ingredients!E$11:E$310, MATCH($C3555, Ingredients!$B$11:$B$310, 0)), "")))</f>
        <v/>
      </c>
      <c r="AJ3555" s="108" t="str">
        <f>IF($C3555="", "", IF(IFERROR(INDEX(Ingredients!F$11:F$310, MATCH($C3555, Ingredients!$B$11:$B$310, 0)), "")="", "", IFERROR(INDEX(Ingredients!F$11:F$310, MATCH($C3555, Ingredients!$B$11:$B$310, 0)), "")))</f>
        <v/>
      </c>
      <c r="AK3555" s="106" t="str">
        <f>IF($C3555="", "", IF(IFERROR(INDEX(Ingredients!G$11:G$310, MATCH($C3555, Ingredients!$B$11:$B$310, 0)), "")="", "", IFERROR(INDEX(Ingredients!G$11:G$310, MATCH($C3555, Ingredients!$B$11:$B$310, 0)), "")))</f>
        <v/>
      </c>
      <c r="AL3555" s="79" t="str">
        <f>IF($C3555="", "", IF(IFERROR(INDEX(Ingredients!H$11:H$310, MATCH($C3555, Ingredients!$B$11:$B$310, 0)), "")="", "", IFERROR(INDEX(Ingredients!H$11:H$310, MATCH($C3555, Ingredients!$B$11:$B$310, 0)), "")))</f>
        <v/>
      </c>
      <c r="AN3555" s="83" t="str">
        <f t="shared" si="830"/>
        <v/>
      </c>
      <c r="AP3555" s="114" t="str">
        <f t="shared" si="840"/>
        <v/>
      </c>
      <c r="AR3555" s="117" t="str">
        <f>IF($C3555="", "", IF(IFERROR(INDEX(Ingredients!$AI$11:$AI$310, MATCH($C3555, Ingredients!$B$11:$B$310, 0)), "")="", "", IFERROR(INDEX(Ingredients!$AI$11:$AI$310, MATCH($C3555, Ingredients!$B$11:$B$310, 0)), "")))</f>
        <v/>
      </c>
      <c r="AT3555" s="120" t="str">
        <f t="shared" si="841"/>
        <v/>
      </c>
      <c r="AV3555" s="90" t="str">
        <f t="shared" si="831"/>
        <v/>
      </c>
      <c r="AX3555" s="90" t="str">
        <f>IF($AV3555="", "", COUNTIF($AV$11:$AV$5010, "&lt;"&amp;$AV3555)+1+COUNTIF($AV$11:$AV3555, $AV3555)-1)</f>
        <v/>
      </c>
      <c r="AZ3555" s="111" t="str">
        <f>IF($B3555="", "", SUMIF('Shopping List'!$AV$11:$AV$25, $B3555, 'Shopping List'!$BN$11:$BN$25))</f>
        <v/>
      </c>
      <c r="BB3555" s="117" t="str">
        <f t="shared" si="842"/>
        <v/>
      </c>
    </row>
    <row r="3556" spans="1:54" x14ac:dyDescent="0.25">
      <c r="A3556" s="4"/>
      <c r="B3556" s="37"/>
      <c r="C3556" s="124"/>
      <c r="D3556" s="39"/>
      <c r="E3556" s="125"/>
      <c r="F3556" s="48"/>
      <c r="G3556" s="4"/>
      <c r="H3556" s="4"/>
      <c r="I3556" s="95" t="str">
        <f>IF($C3556="", "", IF(IFERROR(INDEX(Ingredients!$C$11:$C$310, MATCH($C3556, Ingredients!$B$11:$B$310, 0)), "")="", "", IFERROR(INDEX(Ingredients!$C$11:$C$310, MATCH($C3556, Ingredients!$B$11:$B$310, 0)), "")))</f>
        <v/>
      </c>
      <c r="J3556" s="73" t="str">
        <f>IF($B3556="", "", IF(IFERROR(INDEX(Meals!$C$11:$C$260, MATCH($B3556, Meals!$B$11:$B$260, 0)), "")="", "", IFERROR(INDEX(Meals!$C$11:$C$260, MATCH($B3556, Meals!$B$11:$B$260, 0)), "")))</f>
        <v/>
      </c>
      <c r="K3556" s="4"/>
      <c r="L3556" s="72" t="str">
        <f t="shared" si="832"/>
        <v/>
      </c>
      <c r="M3556" s="73" t="str">
        <f t="shared" si="833"/>
        <v/>
      </c>
      <c r="N3556" s="4"/>
      <c r="O3556" s="78" t="str">
        <f t="shared" si="834"/>
        <v/>
      </c>
      <c r="P3556" s="79" t="str">
        <f t="shared" si="835"/>
        <v/>
      </c>
      <c r="Q3556" s="4"/>
      <c r="R3556" s="90" t="str">
        <f t="shared" si="836"/>
        <v/>
      </c>
      <c r="S3556" s="4"/>
      <c r="Y3556" s="18" t="str">
        <f t="shared" si="837"/>
        <v/>
      </c>
      <c r="AA3556" s="18" t="str">
        <f t="shared" si="828"/>
        <v/>
      </c>
      <c r="AB3556" s="18" t="str">
        <f t="shared" si="829"/>
        <v/>
      </c>
      <c r="AC3556" s="18" t="str">
        <f t="shared" si="838"/>
        <v/>
      </c>
      <c r="AD3556" s="18" t="str">
        <f t="shared" si="838"/>
        <v/>
      </c>
      <c r="AE3556" s="18" t="str">
        <f t="shared" si="839"/>
        <v/>
      </c>
      <c r="AG3556" s="95" t="str">
        <f>IF($C3556="", "", IF(IFERROR(INDEX(Ingredients!C$11:C$310, MATCH($C3556, Ingredients!$B$11:$B$310, 0)), "")="", "", IFERROR(INDEX(Ingredients!C$11:C$310, MATCH($C3556, Ingredients!$B$11:$B$310, 0)), "")))</f>
        <v/>
      </c>
      <c r="AH3556" s="105" t="str">
        <f>IF($C3556="", "", IF(IFERROR(INDEX(Ingredients!D$11:D$310, MATCH($C3556, Ingredients!$B$11:$B$310, 0)), "")="", "", IFERROR(INDEX(Ingredients!D$11:D$310, MATCH($C3556, Ingredients!$B$11:$B$310, 0)), "")))</f>
        <v/>
      </c>
      <c r="AI3556" s="106" t="str">
        <f>IF($C3556="", "", IF(IFERROR(INDEX(Ingredients!E$11:E$310, MATCH($C3556, Ingredients!$B$11:$B$310, 0)), "")="", "", IFERROR(INDEX(Ingredients!E$11:E$310, MATCH($C3556, Ingredients!$B$11:$B$310, 0)), "")))</f>
        <v/>
      </c>
      <c r="AJ3556" s="108" t="str">
        <f>IF($C3556="", "", IF(IFERROR(INDEX(Ingredients!F$11:F$310, MATCH($C3556, Ingredients!$B$11:$B$310, 0)), "")="", "", IFERROR(INDEX(Ingredients!F$11:F$310, MATCH($C3556, Ingredients!$B$11:$B$310, 0)), "")))</f>
        <v/>
      </c>
      <c r="AK3556" s="106" t="str">
        <f>IF($C3556="", "", IF(IFERROR(INDEX(Ingredients!G$11:G$310, MATCH($C3556, Ingredients!$B$11:$B$310, 0)), "")="", "", IFERROR(INDEX(Ingredients!G$11:G$310, MATCH($C3556, Ingredients!$B$11:$B$310, 0)), "")))</f>
        <v/>
      </c>
      <c r="AL3556" s="79" t="str">
        <f>IF($C3556="", "", IF(IFERROR(INDEX(Ingredients!H$11:H$310, MATCH($C3556, Ingredients!$B$11:$B$310, 0)), "")="", "", IFERROR(INDEX(Ingredients!H$11:H$310, MATCH($C3556, Ingredients!$B$11:$B$310, 0)), "")))</f>
        <v/>
      </c>
      <c r="AN3556" s="83" t="str">
        <f t="shared" si="830"/>
        <v/>
      </c>
      <c r="AP3556" s="114" t="str">
        <f t="shared" si="840"/>
        <v/>
      </c>
      <c r="AR3556" s="117" t="str">
        <f>IF($C3556="", "", IF(IFERROR(INDEX(Ingredients!$AI$11:$AI$310, MATCH($C3556, Ingredients!$B$11:$B$310, 0)), "")="", "", IFERROR(INDEX(Ingredients!$AI$11:$AI$310, MATCH($C3556, Ingredients!$B$11:$B$310, 0)), "")))</f>
        <v/>
      </c>
      <c r="AT3556" s="120" t="str">
        <f t="shared" si="841"/>
        <v/>
      </c>
      <c r="AV3556" s="90" t="str">
        <f t="shared" si="831"/>
        <v/>
      </c>
      <c r="AX3556" s="90" t="str">
        <f>IF($AV3556="", "", COUNTIF($AV$11:$AV$5010, "&lt;"&amp;$AV3556)+1+COUNTIF($AV$11:$AV3556, $AV3556)-1)</f>
        <v/>
      </c>
      <c r="AZ3556" s="111" t="str">
        <f>IF($B3556="", "", SUMIF('Shopping List'!$AV$11:$AV$25, $B3556, 'Shopping List'!$BN$11:$BN$25))</f>
        <v/>
      </c>
      <c r="BB3556" s="117" t="str">
        <f t="shared" si="842"/>
        <v/>
      </c>
    </row>
    <row r="3557" spans="1:54" x14ac:dyDescent="0.25">
      <c r="A3557" s="4"/>
      <c r="B3557" s="37"/>
      <c r="C3557" s="124"/>
      <c r="D3557" s="39"/>
      <c r="E3557" s="125"/>
      <c r="F3557" s="48"/>
      <c r="G3557" s="4"/>
      <c r="H3557" s="4"/>
      <c r="I3557" s="95" t="str">
        <f>IF($C3557="", "", IF(IFERROR(INDEX(Ingredients!$C$11:$C$310, MATCH($C3557, Ingredients!$B$11:$B$310, 0)), "")="", "", IFERROR(INDEX(Ingredients!$C$11:$C$310, MATCH($C3557, Ingredients!$B$11:$B$310, 0)), "")))</f>
        <v/>
      </c>
      <c r="J3557" s="73" t="str">
        <f>IF($B3557="", "", IF(IFERROR(INDEX(Meals!$C$11:$C$260, MATCH($B3557, Meals!$B$11:$B$260, 0)), "")="", "", IFERROR(INDEX(Meals!$C$11:$C$260, MATCH($B3557, Meals!$B$11:$B$260, 0)), "")))</f>
        <v/>
      </c>
      <c r="K3557" s="4"/>
      <c r="L3557" s="72" t="str">
        <f t="shared" si="832"/>
        <v/>
      </c>
      <c r="M3557" s="73" t="str">
        <f t="shared" si="833"/>
        <v/>
      </c>
      <c r="N3557" s="4"/>
      <c r="O3557" s="78" t="str">
        <f t="shared" si="834"/>
        <v/>
      </c>
      <c r="P3557" s="79" t="str">
        <f t="shared" si="835"/>
        <v/>
      </c>
      <c r="Q3557" s="4"/>
      <c r="R3557" s="90" t="str">
        <f t="shared" si="836"/>
        <v/>
      </c>
      <c r="S3557" s="4"/>
      <c r="Y3557" s="18" t="str">
        <f t="shared" si="837"/>
        <v/>
      </c>
      <c r="AA3557" s="18" t="str">
        <f t="shared" si="828"/>
        <v/>
      </c>
      <c r="AB3557" s="18" t="str">
        <f t="shared" si="829"/>
        <v/>
      </c>
      <c r="AC3557" s="18" t="str">
        <f t="shared" si="838"/>
        <v/>
      </c>
      <c r="AD3557" s="18" t="str">
        <f t="shared" si="838"/>
        <v/>
      </c>
      <c r="AE3557" s="18" t="str">
        <f t="shared" si="839"/>
        <v/>
      </c>
      <c r="AG3557" s="95" t="str">
        <f>IF($C3557="", "", IF(IFERROR(INDEX(Ingredients!C$11:C$310, MATCH($C3557, Ingredients!$B$11:$B$310, 0)), "")="", "", IFERROR(INDEX(Ingredients!C$11:C$310, MATCH($C3557, Ingredients!$B$11:$B$310, 0)), "")))</f>
        <v/>
      </c>
      <c r="AH3557" s="105" t="str">
        <f>IF($C3557="", "", IF(IFERROR(INDEX(Ingredients!D$11:D$310, MATCH($C3557, Ingredients!$B$11:$B$310, 0)), "")="", "", IFERROR(INDEX(Ingredients!D$11:D$310, MATCH($C3557, Ingredients!$B$11:$B$310, 0)), "")))</f>
        <v/>
      </c>
      <c r="AI3557" s="106" t="str">
        <f>IF($C3557="", "", IF(IFERROR(INDEX(Ingredients!E$11:E$310, MATCH($C3557, Ingredients!$B$11:$B$310, 0)), "")="", "", IFERROR(INDEX(Ingredients!E$11:E$310, MATCH($C3557, Ingredients!$B$11:$B$310, 0)), "")))</f>
        <v/>
      </c>
      <c r="AJ3557" s="108" t="str">
        <f>IF($C3557="", "", IF(IFERROR(INDEX(Ingredients!F$11:F$310, MATCH($C3557, Ingredients!$B$11:$B$310, 0)), "")="", "", IFERROR(INDEX(Ingredients!F$11:F$310, MATCH($C3557, Ingredients!$B$11:$B$310, 0)), "")))</f>
        <v/>
      </c>
      <c r="AK3557" s="106" t="str">
        <f>IF($C3557="", "", IF(IFERROR(INDEX(Ingredients!G$11:G$310, MATCH($C3557, Ingredients!$B$11:$B$310, 0)), "")="", "", IFERROR(INDEX(Ingredients!G$11:G$310, MATCH($C3557, Ingredients!$B$11:$B$310, 0)), "")))</f>
        <v/>
      </c>
      <c r="AL3557" s="79" t="str">
        <f>IF($C3557="", "", IF(IFERROR(INDEX(Ingredients!H$11:H$310, MATCH($C3557, Ingredients!$B$11:$B$310, 0)), "")="", "", IFERROR(INDEX(Ingredients!H$11:H$310, MATCH($C3557, Ingredients!$B$11:$B$310, 0)), "")))</f>
        <v/>
      </c>
      <c r="AN3557" s="83" t="str">
        <f t="shared" si="830"/>
        <v/>
      </c>
      <c r="AP3557" s="114" t="str">
        <f t="shared" si="840"/>
        <v/>
      </c>
      <c r="AR3557" s="117" t="str">
        <f>IF($C3557="", "", IF(IFERROR(INDEX(Ingredients!$AI$11:$AI$310, MATCH($C3557, Ingredients!$B$11:$B$310, 0)), "")="", "", IFERROR(INDEX(Ingredients!$AI$11:$AI$310, MATCH($C3557, Ingredients!$B$11:$B$310, 0)), "")))</f>
        <v/>
      </c>
      <c r="AT3557" s="120" t="str">
        <f t="shared" si="841"/>
        <v/>
      </c>
      <c r="AV3557" s="90" t="str">
        <f t="shared" si="831"/>
        <v/>
      </c>
      <c r="AX3557" s="90" t="str">
        <f>IF($AV3557="", "", COUNTIF($AV$11:$AV$5010, "&lt;"&amp;$AV3557)+1+COUNTIF($AV$11:$AV3557, $AV3557)-1)</f>
        <v/>
      </c>
      <c r="AZ3557" s="111" t="str">
        <f>IF($B3557="", "", SUMIF('Shopping List'!$AV$11:$AV$25, $B3557, 'Shopping List'!$BN$11:$BN$25))</f>
        <v/>
      </c>
      <c r="BB3557" s="117" t="str">
        <f t="shared" si="842"/>
        <v/>
      </c>
    </row>
    <row r="3558" spans="1:54" x14ac:dyDescent="0.25">
      <c r="A3558" s="4"/>
      <c r="B3558" s="37"/>
      <c r="C3558" s="124"/>
      <c r="D3558" s="39"/>
      <c r="E3558" s="125"/>
      <c r="F3558" s="48"/>
      <c r="G3558" s="4"/>
      <c r="H3558" s="4"/>
      <c r="I3558" s="95" t="str">
        <f>IF($C3558="", "", IF(IFERROR(INDEX(Ingredients!$C$11:$C$310, MATCH($C3558, Ingredients!$B$11:$B$310, 0)), "")="", "", IFERROR(INDEX(Ingredients!$C$11:$C$310, MATCH($C3558, Ingredients!$B$11:$B$310, 0)), "")))</f>
        <v/>
      </c>
      <c r="J3558" s="73" t="str">
        <f>IF($B3558="", "", IF(IFERROR(INDEX(Meals!$C$11:$C$260, MATCH($B3558, Meals!$B$11:$B$260, 0)), "")="", "", IFERROR(INDEX(Meals!$C$11:$C$260, MATCH($B3558, Meals!$B$11:$B$260, 0)), "")))</f>
        <v/>
      </c>
      <c r="K3558" s="4"/>
      <c r="L3558" s="72" t="str">
        <f t="shared" si="832"/>
        <v/>
      </c>
      <c r="M3558" s="73" t="str">
        <f t="shared" si="833"/>
        <v/>
      </c>
      <c r="N3558" s="4"/>
      <c r="O3558" s="78" t="str">
        <f t="shared" si="834"/>
        <v/>
      </c>
      <c r="P3558" s="79" t="str">
        <f t="shared" si="835"/>
        <v/>
      </c>
      <c r="Q3558" s="4"/>
      <c r="R3558" s="90" t="str">
        <f t="shared" si="836"/>
        <v/>
      </c>
      <c r="S3558" s="4"/>
      <c r="Y3558" s="18" t="str">
        <f t="shared" si="837"/>
        <v/>
      </c>
      <c r="AA3558" s="18" t="str">
        <f t="shared" si="828"/>
        <v/>
      </c>
      <c r="AB3558" s="18" t="str">
        <f t="shared" si="829"/>
        <v/>
      </c>
      <c r="AC3558" s="18" t="str">
        <f t="shared" si="838"/>
        <v/>
      </c>
      <c r="AD3558" s="18" t="str">
        <f t="shared" si="838"/>
        <v/>
      </c>
      <c r="AE3558" s="18" t="str">
        <f t="shared" si="839"/>
        <v/>
      </c>
      <c r="AG3558" s="95" t="str">
        <f>IF($C3558="", "", IF(IFERROR(INDEX(Ingredients!C$11:C$310, MATCH($C3558, Ingredients!$B$11:$B$310, 0)), "")="", "", IFERROR(INDEX(Ingredients!C$11:C$310, MATCH($C3558, Ingredients!$B$11:$B$310, 0)), "")))</f>
        <v/>
      </c>
      <c r="AH3558" s="105" t="str">
        <f>IF($C3558="", "", IF(IFERROR(INDEX(Ingredients!D$11:D$310, MATCH($C3558, Ingredients!$B$11:$B$310, 0)), "")="", "", IFERROR(INDEX(Ingredients!D$11:D$310, MATCH($C3558, Ingredients!$B$11:$B$310, 0)), "")))</f>
        <v/>
      </c>
      <c r="AI3558" s="106" t="str">
        <f>IF($C3558="", "", IF(IFERROR(INDEX(Ingredients!E$11:E$310, MATCH($C3558, Ingredients!$B$11:$B$310, 0)), "")="", "", IFERROR(INDEX(Ingredients!E$11:E$310, MATCH($C3558, Ingredients!$B$11:$B$310, 0)), "")))</f>
        <v/>
      </c>
      <c r="AJ3558" s="108" t="str">
        <f>IF($C3558="", "", IF(IFERROR(INDEX(Ingredients!F$11:F$310, MATCH($C3558, Ingredients!$B$11:$B$310, 0)), "")="", "", IFERROR(INDEX(Ingredients!F$11:F$310, MATCH($C3558, Ingredients!$B$11:$B$310, 0)), "")))</f>
        <v/>
      </c>
      <c r="AK3558" s="106" t="str">
        <f>IF($C3558="", "", IF(IFERROR(INDEX(Ingredients!G$11:G$310, MATCH($C3558, Ingredients!$B$11:$B$310, 0)), "")="", "", IFERROR(INDEX(Ingredients!G$11:G$310, MATCH($C3558, Ingredients!$B$11:$B$310, 0)), "")))</f>
        <v/>
      </c>
      <c r="AL3558" s="79" t="str">
        <f>IF($C3558="", "", IF(IFERROR(INDEX(Ingredients!H$11:H$310, MATCH($C3558, Ingredients!$B$11:$B$310, 0)), "")="", "", IFERROR(INDEX(Ingredients!H$11:H$310, MATCH($C3558, Ingredients!$B$11:$B$310, 0)), "")))</f>
        <v/>
      </c>
      <c r="AN3558" s="83" t="str">
        <f t="shared" si="830"/>
        <v/>
      </c>
      <c r="AP3558" s="114" t="str">
        <f t="shared" si="840"/>
        <v/>
      </c>
      <c r="AR3558" s="117" t="str">
        <f>IF($C3558="", "", IF(IFERROR(INDEX(Ingredients!$AI$11:$AI$310, MATCH($C3558, Ingredients!$B$11:$B$310, 0)), "")="", "", IFERROR(INDEX(Ingredients!$AI$11:$AI$310, MATCH($C3558, Ingredients!$B$11:$B$310, 0)), "")))</f>
        <v/>
      </c>
      <c r="AT3558" s="120" t="str">
        <f t="shared" si="841"/>
        <v/>
      </c>
      <c r="AV3558" s="90" t="str">
        <f t="shared" si="831"/>
        <v/>
      </c>
      <c r="AX3558" s="90" t="str">
        <f>IF($AV3558="", "", COUNTIF($AV$11:$AV$5010, "&lt;"&amp;$AV3558)+1+COUNTIF($AV$11:$AV3558, $AV3558)-1)</f>
        <v/>
      </c>
      <c r="AZ3558" s="111" t="str">
        <f>IF($B3558="", "", SUMIF('Shopping List'!$AV$11:$AV$25, $B3558, 'Shopping List'!$BN$11:$BN$25))</f>
        <v/>
      </c>
      <c r="BB3558" s="117" t="str">
        <f t="shared" si="842"/>
        <v/>
      </c>
    </row>
    <row r="3559" spans="1:54" x14ac:dyDescent="0.25">
      <c r="A3559" s="4"/>
      <c r="B3559" s="37"/>
      <c r="C3559" s="124"/>
      <c r="D3559" s="39"/>
      <c r="E3559" s="125"/>
      <c r="F3559" s="48"/>
      <c r="G3559" s="4"/>
      <c r="H3559" s="4"/>
      <c r="I3559" s="95" t="str">
        <f>IF($C3559="", "", IF(IFERROR(INDEX(Ingredients!$C$11:$C$310, MATCH($C3559, Ingredients!$B$11:$B$310, 0)), "")="", "", IFERROR(INDEX(Ingredients!$C$11:$C$310, MATCH($C3559, Ingredients!$B$11:$B$310, 0)), "")))</f>
        <v/>
      </c>
      <c r="J3559" s="73" t="str">
        <f>IF($B3559="", "", IF(IFERROR(INDEX(Meals!$C$11:$C$260, MATCH($B3559, Meals!$B$11:$B$260, 0)), "")="", "", IFERROR(INDEX(Meals!$C$11:$C$260, MATCH($B3559, Meals!$B$11:$B$260, 0)), "")))</f>
        <v/>
      </c>
      <c r="K3559" s="4"/>
      <c r="L3559" s="72" t="str">
        <f t="shared" si="832"/>
        <v/>
      </c>
      <c r="M3559" s="73" t="str">
        <f t="shared" si="833"/>
        <v/>
      </c>
      <c r="N3559" s="4"/>
      <c r="O3559" s="78" t="str">
        <f t="shared" si="834"/>
        <v/>
      </c>
      <c r="P3559" s="79" t="str">
        <f t="shared" si="835"/>
        <v/>
      </c>
      <c r="Q3559" s="4"/>
      <c r="R3559" s="90" t="str">
        <f t="shared" si="836"/>
        <v/>
      </c>
      <c r="S3559" s="4"/>
      <c r="Y3559" s="18" t="str">
        <f t="shared" si="837"/>
        <v/>
      </c>
      <c r="AA3559" s="18" t="str">
        <f t="shared" si="828"/>
        <v/>
      </c>
      <c r="AB3559" s="18" t="str">
        <f t="shared" si="829"/>
        <v/>
      </c>
      <c r="AC3559" s="18" t="str">
        <f t="shared" si="838"/>
        <v/>
      </c>
      <c r="AD3559" s="18" t="str">
        <f t="shared" si="838"/>
        <v/>
      </c>
      <c r="AE3559" s="18" t="str">
        <f t="shared" si="839"/>
        <v/>
      </c>
      <c r="AG3559" s="95" t="str">
        <f>IF($C3559="", "", IF(IFERROR(INDEX(Ingredients!C$11:C$310, MATCH($C3559, Ingredients!$B$11:$B$310, 0)), "")="", "", IFERROR(INDEX(Ingredients!C$11:C$310, MATCH($C3559, Ingredients!$B$11:$B$310, 0)), "")))</f>
        <v/>
      </c>
      <c r="AH3559" s="105" t="str">
        <f>IF($C3559="", "", IF(IFERROR(INDEX(Ingredients!D$11:D$310, MATCH($C3559, Ingredients!$B$11:$B$310, 0)), "")="", "", IFERROR(INDEX(Ingredients!D$11:D$310, MATCH($C3559, Ingredients!$B$11:$B$310, 0)), "")))</f>
        <v/>
      </c>
      <c r="AI3559" s="106" t="str">
        <f>IF($C3559="", "", IF(IFERROR(INDEX(Ingredients!E$11:E$310, MATCH($C3559, Ingredients!$B$11:$B$310, 0)), "")="", "", IFERROR(INDEX(Ingredients!E$11:E$310, MATCH($C3559, Ingredients!$B$11:$B$310, 0)), "")))</f>
        <v/>
      </c>
      <c r="AJ3559" s="108" t="str">
        <f>IF($C3559="", "", IF(IFERROR(INDEX(Ingredients!F$11:F$310, MATCH($C3559, Ingredients!$B$11:$B$310, 0)), "")="", "", IFERROR(INDEX(Ingredients!F$11:F$310, MATCH($C3559, Ingredients!$B$11:$B$310, 0)), "")))</f>
        <v/>
      </c>
      <c r="AK3559" s="106" t="str">
        <f>IF($C3559="", "", IF(IFERROR(INDEX(Ingredients!G$11:G$310, MATCH($C3559, Ingredients!$B$11:$B$310, 0)), "")="", "", IFERROR(INDEX(Ingredients!G$11:G$310, MATCH($C3559, Ingredients!$B$11:$B$310, 0)), "")))</f>
        <v/>
      </c>
      <c r="AL3559" s="79" t="str">
        <f>IF($C3559="", "", IF(IFERROR(INDEX(Ingredients!H$11:H$310, MATCH($C3559, Ingredients!$B$11:$B$310, 0)), "")="", "", IFERROR(INDEX(Ingredients!H$11:H$310, MATCH($C3559, Ingredients!$B$11:$B$310, 0)), "")))</f>
        <v/>
      </c>
      <c r="AN3559" s="83" t="str">
        <f t="shared" si="830"/>
        <v/>
      </c>
      <c r="AP3559" s="114" t="str">
        <f t="shared" si="840"/>
        <v/>
      </c>
      <c r="AR3559" s="117" t="str">
        <f>IF($C3559="", "", IF(IFERROR(INDEX(Ingredients!$AI$11:$AI$310, MATCH($C3559, Ingredients!$B$11:$B$310, 0)), "")="", "", IFERROR(INDEX(Ingredients!$AI$11:$AI$310, MATCH($C3559, Ingredients!$B$11:$B$310, 0)), "")))</f>
        <v/>
      </c>
      <c r="AT3559" s="120" t="str">
        <f t="shared" si="841"/>
        <v/>
      </c>
      <c r="AV3559" s="90" t="str">
        <f t="shared" si="831"/>
        <v/>
      </c>
      <c r="AX3559" s="90" t="str">
        <f>IF($AV3559="", "", COUNTIF($AV$11:$AV$5010, "&lt;"&amp;$AV3559)+1+COUNTIF($AV$11:$AV3559, $AV3559)-1)</f>
        <v/>
      </c>
      <c r="AZ3559" s="111" t="str">
        <f>IF($B3559="", "", SUMIF('Shopping List'!$AV$11:$AV$25, $B3559, 'Shopping List'!$BN$11:$BN$25))</f>
        <v/>
      </c>
      <c r="BB3559" s="117" t="str">
        <f t="shared" si="842"/>
        <v/>
      </c>
    </row>
    <row r="3560" spans="1:54" x14ac:dyDescent="0.25">
      <c r="A3560" s="4"/>
      <c r="B3560" s="37"/>
      <c r="C3560" s="124"/>
      <c r="D3560" s="39"/>
      <c r="E3560" s="125"/>
      <c r="F3560" s="48"/>
      <c r="G3560" s="4"/>
      <c r="H3560" s="4"/>
      <c r="I3560" s="95" t="str">
        <f>IF($C3560="", "", IF(IFERROR(INDEX(Ingredients!$C$11:$C$310, MATCH($C3560, Ingredients!$B$11:$B$310, 0)), "")="", "", IFERROR(INDEX(Ingredients!$C$11:$C$310, MATCH($C3560, Ingredients!$B$11:$B$310, 0)), "")))</f>
        <v/>
      </c>
      <c r="J3560" s="73" t="str">
        <f>IF($B3560="", "", IF(IFERROR(INDEX(Meals!$C$11:$C$260, MATCH($B3560, Meals!$B$11:$B$260, 0)), "")="", "", IFERROR(INDEX(Meals!$C$11:$C$260, MATCH($B3560, Meals!$B$11:$B$260, 0)), "")))</f>
        <v/>
      </c>
      <c r="K3560" s="4"/>
      <c r="L3560" s="72" t="str">
        <f t="shared" si="832"/>
        <v/>
      </c>
      <c r="M3560" s="73" t="str">
        <f t="shared" si="833"/>
        <v/>
      </c>
      <c r="N3560" s="4"/>
      <c r="O3560" s="78" t="str">
        <f t="shared" si="834"/>
        <v/>
      </c>
      <c r="P3560" s="79" t="str">
        <f t="shared" si="835"/>
        <v/>
      </c>
      <c r="Q3560" s="4"/>
      <c r="R3560" s="90" t="str">
        <f t="shared" si="836"/>
        <v/>
      </c>
      <c r="S3560" s="4"/>
      <c r="Y3560" s="18" t="str">
        <f t="shared" si="837"/>
        <v/>
      </c>
      <c r="AA3560" s="18" t="str">
        <f t="shared" si="828"/>
        <v/>
      </c>
      <c r="AB3560" s="18" t="str">
        <f t="shared" si="829"/>
        <v/>
      </c>
      <c r="AC3560" s="18" t="str">
        <f t="shared" si="838"/>
        <v/>
      </c>
      <c r="AD3560" s="18" t="str">
        <f t="shared" si="838"/>
        <v/>
      </c>
      <c r="AE3560" s="18" t="str">
        <f t="shared" si="839"/>
        <v/>
      </c>
      <c r="AG3560" s="95" t="str">
        <f>IF($C3560="", "", IF(IFERROR(INDEX(Ingredients!C$11:C$310, MATCH($C3560, Ingredients!$B$11:$B$310, 0)), "")="", "", IFERROR(INDEX(Ingredients!C$11:C$310, MATCH($C3560, Ingredients!$B$11:$B$310, 0)), "")))</f>
        <v/>
      </c>
      <c r="AH3560" s="105" t="str">
        <f>IF($C3560="", "", IF(IFERROR(INDEX(Ingredients!D$11:D$310, MATCH($C3560, Ingredients!$B$11:$B$310, 0)), "")="", "", IFERROR(INDEX(Ingredients!D$11:D$310, MATCH($C3560, Ingredients!$B$11:$B$310, 0)), "")))</f>
        <v/>
      </c>
      <c r="AI3560" s="106" t="str">
        <f>IF($C3560="", "", IF(IFERROR(INDEX(Ingredients!E$11:E$310, MATCH($C3560, Ingredients!$B$11:$B$310, 0)), "")="", "", IFERROR(INDEX(Ingredients!E$11:E$310, MATCH($C3560, Ingredients!$B$11:$B$310, 0)), "")))</f>
        <v/>
      </c>
      <c r="AJ3560" s="108" t="str">
        <f>IF($C3560="", "", IF(IFERROR(INDEX(Ingredients!F$11:F$310, MATCH($C3560, Ingredients!$B$11:$B$310, 0)), "")="", "", IFERROR(INDEX(Ingredients!F$11:F$310, MATCH($C3560, Ingredients!$B$11:$B$310, 0)), "")))</f>
        <v/>
      </c>
      <c r="AK3560" s="106" t="str">
        <f>IF($C3560="", "", IF(IFERROR(INDEX(Ingredients!G$11:G$310, MATCH($C3560, Ingredients!$B$11:$B$310, 0)), "")="", "", IFERROR(INDEX(Ingredients!G$11:G$310, MATCH($C3560, Ingredients!$B$11:$B$310, 0)), "")))</f>
        <v/>
      </c>
      <c r="AL3560" s="79" t="str">
        <f>IF($C3560="", "", IF(IFERROR(INDEX(Ingredients!H$11:H$310, MATCH($C3560, Ingredients!$B$11:$B$310, 0)), "")="", "", IFERROR(INDEX(Ingredients!H$11:H$310, MATCH($C3560, Ingredients!$B$11:$B$310, 0)), "")))</f>
        <v/>
      </c>
      <c r="AN3560" s="83" t="str">
        <f t="shared" si="830"/>
        <v/>
      </c>
      <c r="AP3560" s="114" t="str">
        <f t="shared" si="840"/>
        <v/>
      </c>
      <c r="AR3560" s="117" t="str">
        <f>IF($C3560="", "", IF(IFERROR(INDEX(Ingredients!$AI$11:$AI$310, MATCH($C3560, Ingredients!$B$11:$B$310, 0)), "")="", "", IFERROR(INDEX(Ingredients!$AI$11:$AI$310, MATCH($C3560, Ingredients!$B$11:$B$310, 0)), "")))</f>
        <v/>
      </c>
      <c r="AT3560" s="120" t="str">
        <f t="shared" si="841"/>
        <v/>
      </c>
      <c r="AV3560" s="90" t="str">
        <f t="shared" si="831"/>
        <v/>
      </c>
      <c r="AX3560" s="90" t="str">
        <f>IF($AV3560="", "", COUNTIF($AV$11:$AV$5010, "&lt;"&amp;$AV3560)+1+COUNTIF($AV$11:$AV3560, $AV3560)-1)</f>
        <v/>
      </c>
      <c r="AZ3560" s="111" t="str">
        <f>IF($B3560="", "", SUMIF('Shopping List'!$AV$11:$AV$25, $B3560, 'Shopping List'!$BN$11:$BN$25))</f>
        <v/>
      </c>
      <c r="BB3560" s="117" t="str">
        <f t="shared" si="842"/>
        <v/>
      </c>
    </row>
    <row r="3561" spans="1:54" x14ac:dyDescent="0.25">
      <c r="A3561" s="4"/>
      <c r="B3561" s="37"/>
      <c r="C3561" s="124"/>
      <c r="D3561" s="39"/>
      <c r="E3561" s="125"/>
      <c r="F3561" s="48"/>
      <c r="G3561" s="4"/>
      <c r="H3561" s="4"/>
      <c r="I3561" s="95" t="str">
        <f>IF($C3561="", "", IF(IFERROR(INDEX(Ingredients!$C$11:$C$310, MATCH($C3561, Ingredients!$B$11:$B$310, 0)), "")="", "", IFERROR(INDEX(Ingredients!$C$11:$C$310, MATCH($C3561, Ingredients!$B$11:$B$310, 0)), "")))</f>
        <v/>
      </c>
      <c r="J3561" s="73" t="str">
        <f>IF($B3561="", "", IF(IFERROR(INDEX(Meals!$C$11:$C$260, MATCH($B3561, Meals!$B$11:$B$260, 0)), "")="", "", IFERROR(INDEX(Meals!$C$11:$C$260, MATCH($B3561, Meals!$B$11:$B$260, 0)), "")))</f>
        <v/>
      </c>
      <c r="K3561" s="4"/>
      <c r="L3561" s="72" t="str">
        <f t="shared" si="832"/>
        <v/>
      </c>
      <c r="M3561" s="73" t="str">
        <f t="shared" si="833"/>
        <v/>
      </c>
      <c r="N3561" s="4"/>
      <c r="O3561" s="78" t="str">
        <f t="shared" si="834"/>
        <v/>
      </c>
      <c r="P3561" s="79" t="str">
        <f t="shared" si="835"/>
        <v/>
      </c>
      <c r="Q3561" s="4"/>
      <c r="R3561" s="90" t="str">
        <f t="shared" si="836"/>
        <v/>
      </c>
      <c r="S3561" s="4"/>
      <c r="Y3561" s="18" t="str">
        <f t="shared" si="837"/>
        <v/>
      </c>
      <c r="AA3561" s="18" t="str">
        <f t="shared" si="828"/>
        <v/>
      </c>
      <c r="AB3561" s="18" t="str">
        <f t="shared" si="829"/>
        <v/>
      </c>
      <c r="AC3561" s="18" t="str">
        <f t="shared" si="838"/>
        <v/>
      </c>
      <c r="AD3561" s="18" t="str">
        <f t="shared" si="838"/>
        <v/>
      </c>
      <c r="AE3561" s="18" t="str">
        <f t="shared" si="839"/>
        <v/>
      </c>
      <c r="AG3561" s="95" t="str">
        <f>IF($C3561="", "", IF(IFERROR(INDEX(Ingredients!C$11:C$310, MATCH($C3561, Ingredients!$B$11:$B$310, 0)), "")="", "", IFERROR(INDEX(Ingredients!C$11:C$310, MATCH($C3561, Ingredients!$B$11:$B$310, 0)), "")))</f>
        <v/>
      </c>
      <c r="AH3561" s="105" t="str">
        <f>IF($C3561="", "", IF(IFERROR(INDEX(Ingredients!D$11:D$310, MATCH($C3561, Ingredients!$B$11:$B$310, 0)), "")="", "", IFERROR(INDEX(Ingredients!D$11:D$310, MATCH($C3561, Ingredients!$B$11:$B$310, 0)), "")))</f>
        <v/>
      </c>
      <c r="AI3561" s="106" t="str">
        <f>IF($C3561="", "", IF(IFERROR(INDEX(Ingredients!E$11:E$310, MATCH($C3561, Ingredients!$B$11:$B$310, 0)), "")="", "", IFERROR(INDEX(Ingredients!E$11:E$310, MATCH($C3561, Ingredients!$B$11:$B$310, 0)), "")))</f>
        <v/>
      </c>
      <c r="AJ3561" s="108" t="str">
        <f>IF($C3561="", "", IF(IFERROR(INDEX(Ingredients!F$11:F$310, MATCH($C3561, Ingredients!$B$11:$B$310, 0)), "")="", "", IFERROR(INDEX(Ingredients!F$11:F$310, MATCH($C3561, Ingredients!$B$11:$B$310, 0)), "")))</f>
        <v/>
      </c>
      <c r="AK3561" s="106" t="str">
        <f>IF($C3561="", "", IF(IFERROR(INDEX(Ingredients!G$11:G$310, MATCH($C3561, Ingredients!$B$11:$B$310, 0)), "")="", "", IFERROR(INDEX(Ingredients!G$11:G$310, MATCH($C3561, Ingredients!$B$11:$B$310, 0)), "")))</f>
        <v/>
      </c>
      <c r="AL3561" s="79" t="str">
        <f>IF($C3561="", "", IF(IFERROR(INDEX(Ingredients!H$11:H$310, MATCH($C3561, Ingredients!$B$11:$B$310, 0)), "")="", "", IFERROR(INDEX(Ingredients!H$11:H$310, MATCH($C3561, Ingredients!$B$11:$B$310, 0)), "")))</f>
        <v/>
      </c>
      <c r="AN3561" s="83" t="str">
        <f t="shared" si="830"/>
        <v/>
      </c>
      <c r="AP3561" s="114" t="str">
        <f t="shared" si="840"/>
        <v/>
      </c>
      <c r="AR3561" s="117" t="str">
        <f>IF($C3561="", "", IF(IFERROR(INDEX(Ingredients!$AI$11:$AI$310, MATCH($C3561, Ingredients!$B$11:$B$310, 0)), "")="", "", IFERROR(INDEX(Ingredients!$AI$11:$AI$310, MATCH($C3561, Ingredients!$B$11:$B$310, 0)), "")))</f>
        <v/>
      </c>
      <c r="AT3561" s="120" t="str">
        <f t="shared" si="841"/>
        <v/>
      </c>
      <c r="AV3561" s="90" t="str">
        <f t="shared" si="831"/>
        <v/>
      </c>
      <c r="AX3561" s="90" t="str">
        <f>IF($AV3561="", "", COUNTIF($AV$11:$AV$5010, "&lt;"&amp;$AV3561)+1+COUNTIF($AV$11:$AV3561, $AV3561)-1)</f>
        <v/>
      </c>
      <c r="AZ3561" s="111" t="str">
        <f>IF($B3561="", "", SUMIF('Shopping List'!$AV$11:$AV$25, $B3561, 'Shopping List'!$BN$11:$BN$25))</f>
        <v/>
      </c>
      <c r="BB3561" s="117" t="str">
        <f t="shared" si="842"/>
        <v/>
      </c>
    </row>
    <row r="3562" spans="1:54" x14ac:dyDescent="0.25">
      <c r="A3562" s="4"/>
      <c r="B3562" s="37"/>
      <c r="C3562" s="124"/>
      <c r="D3562" s="39"/>
      <c r="E3562" s="125"/>
      <c r="F3562" s="48"/>
      <c r="G3562" s="4"/>
      <c r="H3562" s="4"/>
      <c r="I3562" s="95" t="str">
        <f>IF($C3562="", "", IF(IFERROR(INDEX(Ingredients!$C$11:$C$310, MATCH($C3562, Ingredients!$B$11:$B$310, 0)), "")="", "", IFERROR(INDEX(Ingredients!$C$11:$C$310, MATCH($C3562, Ingredients!$B$11:$B$310, 0)), "")))</f>
        <v/>
      </c>
      <c r="J3562" s="73" t="str">
        <f>IF($B3562="", "", IF(IFERROR(INDEX(Meals!$C$11:$C$260, MATCH($B3562, Meals!$B$11:$B$260, 0)), "")="", "", IFERROR(INDEX(Meals!$C$11:$C$260, MATCH($B3562, Meals!$B$11:$B$260, 0)), "")))</f>
        <v/>
      </c>
      <c r="K3562" s="4"/>
      <c r="L3562" s="72" t="str">
        <f t="shared" si="832"/>
        <v/>
      </c>
      <c r="M3562" s="73" t="str">
        <f t="shared" si="833"/>
        <v/>
      </c>
      <c r="N3562" s="4"/>
      <c r="O3562" s="78" t="str">
        <f t="shared" si="834"/>
        <v/>
      </c>
      <c r="P3562" s="79" t="str">
        <f t="shared" si="835"/>
        <v/>
      </c>
      <c r="Q3562" s="4"/>
      <c r="R3562" s="90" t="str">
        <f t="shared" si="836"/>
        <v/>
      </c>
      <c r="S3562" s="4"/>
      <c r="Y3562" s="18" t="str">
        <f t="shared" si="837"/>
        <v/>
      </c>
      <c r="AA3562" s="18" t="str">
        <f t="shared" si="828"/>
        <v/>
      </c>
      <c r="AB3562" s="18" t="str">
        <f t="shared" si="829"/>
        <v/>
      </c>
      <c r="AC3562" s="18" t="str">
        <f t="shared" si="838"/>
        <v/>
      </c>
      <c r="AD3562" s="18" t="str">
        <f t="shared" si="838"/>
        <v/>
      </c>
      <c r="AE3562" s="18" t="str">
        <f t="shared" si="839"/>
        <v/>
      </c>
      <c r="AG3562" s="95" t="str">
        <f>IF($C3562="", "", IF(IFERROR(INDEX(Ingredients!C$11:C$310, MATCH($C3562, Ingredients!$B$11:$B$310, 0)), "")="", "", IFERROR(INDEX(Ingredients!C$11:C$310, MATCH($C3562, Ingredients!$B$11:$B$310, 0)), "")))</f>
        <v/>
      </c>
      <c r="AH3562" s="105" t="str">
        <f>IF($C3562="", "", IF(IFERROR(INDEX(Ingredients!D$11:D$310, MATCH($C3562, Ingredients!$B$11:$B$310, 0)), "")="", "", IFERROR(INDEX(Ingredients!D$11:D$310, MATCH($C3562, Ingredients!$B$11:$B$310, 0)), "")))</f>
        <v/>
      </c>
      <c r="AI3562" s="106" t="str">
        <f>IF($C3562="", "", IF(IFERROR(INDEX(Ingredients!E$11:E$310, MATCH($C3562, Ingredients!$B$11:$B$310, 0)), "")="", "", IFERROR(INDEX(Ingredients!E$11:E$310, MATCH($C3562, Ingredients!$B$11:$B$310, 0)), "")))</f>
        <v/>
      </c>
      <c r="AJ3562" s="108" t="str">
        <f>IF($C3562="", "", IF(IFERROR(INDEX(Ingredients!F$11:F$310, MATCH($C3562, Ingredients!$B$11:$B$310, 0)), "")="", "", IFERROR(INDEX(Ingredients!F$11:F$310, MATCH($C3562, Ingredients!$B$11:$B$310, 0)), "")))</f>
        <v/>
      </c>
      <c r="AK3562" s="106" t="str">
        <f>IF($C3562="", "", IF(IFERROR(INDEX(Ingredients!G$11:G$310, MATCH($C3562, Ingredients!$B$11:$B$310, 0)), "")="", "", IFERROR(INDEX(Ingredients!G$11:G$310, MATCH($C3562, Ingredients!$B$11:$B$310, 0)), "")))</f>
        <v/>
      </c>
      <c r="AL3562" s="79" t="str">
        <f>IF($C3562="", "", IF(IFERROR(INDEX(Ingredients!H$11:H$310, MATCH($C3562, Ingredients!$B$11:$B$310, 0)), "")="", "", IFERROR(INDEX(Ingredients!H$11:H$310, MATCH($C3562, Ingredients!$B$11:$B$310, 0)), "")))</f>
        <v/>
      </c>
      <c r="AN3562" s="83" t="str">
        <f t="shared" si="830"/>
        <v/>
      </c>
      <c r="AP3562" s="114" t="str">
        <f t="shared" si="840"/>
        <v/>
      </c>
      <c r="AR3562" s="117" t="str">
        <f>IF($C3562="", "", IF(IFERROR(INDEX(Ingredients!$AI$11:$AI$310, MATCH($C3562, Ingredients!$B$11:$B$310, 0)), "")="", "", IFERROR(INDEX(Ingredients!$AI$11:$AI$310, MATCH($C3562, Ingredients!$B$11:$B$310, 0)), "")))</f>
        <v/>
      </c>
      <c r="AT3562" s="120" t="str">
        <f t="shared" si="841"/>
        <v/>
      </c>
      <c r="AV3562" s="90" t="str">
        <f t="shared" si="831"/>
        <v/>
      </c>
      <c r="AX3562" s="90" t="str">
        <f>IF($AV3562="", "", COUNTIF($AV$11:$AV$5010, "&lt;"&amp;$AV3562)+1+COUNTIF($AV$11:$AV3562, $AV3562)-1)</f>
        <v/>
      </c>
      <c r="AZ3562" s="111" t="str">
        <f>IF($B3562="", "", SUMIF('Shopping List'!$AV$11:$AV$25, $B3562, 'Shopping List'!$BN$11:$BN$25))</f>
        <v/>
      </c>
      <c r="BB3562" s="117" t="str">
        <f t="shared" si="842"/>
        <v/>
      </c>
    </row>
    <row r="3563" spans="1:54" x14ac:dyDescent="0.25">
      <c r="A3563" s="4"/>
      <c r="B3563" s="37"/>
      <c r="C3563" s="124"/>
      <c r="D3563" s="39"/>
      <c r="E3563" s="125"/>
      <c r="F3563" s="48"/>
      <c r="G3563" s="4"/>
      <c r="H3563" s="4"/>
      <c r="I3563" s="95" t="str">
        <f>IF($C3563="", "", IF(IFERROR(INDEX(Ingredients!$C$11:$C$310, MATCH($C3563, Ingredients!$B$11:$B$310, 0)), "")="", "", IFERROR(INDEX(Ingredients!$C$11:$C$310, MATCH($C3563, Ingredients!$B$11:$B$310, 0)), "")))</f>
        <v/>
      </c>
      <c r="J3563" s="73" t="str">
        <f>IF($B3563="", "", IF(IFERROR(INDEX(Meals!$C$11:$C$260, MATCH($B3563, Meals!$B$11:$B$260, 0)), "")="", "", IFERROR(INDEX(Meals!$C$11:$C$260, MATCH($B3563, Meals!$B$11:$B$260, 0)), "")))</f>
        <v/>
      </c>
      <c r="K3563" s="4"/>
      <c r="L3563" s="72" t="str">
        <f t="shared" si="832"/>
        <v/>
      </c>
      <c r="M3563" s="73" t="str">
        <f t="shared" si="833"/>
        <v/>
      </c>
      <c r="N3563" s="4"/>
      <c r="O3563" s="78" t="str">
        <f t="shared" si="834"/>
        <v/>
      </c>
      <c r="P3563" s="79" t="str">
        <f t="shared" si="835"/>
        <v/>
      </c>
      <c r="Q3563" s="4"/>
      <c r="R3563" s="90" t="str">
        <f t="shared" si="836"/>
        <v/>
      </c>
      <c r="S3563" s="4"/>
      <c r="Y3563" s="18" t="str">
        <f t="shared" si="837"/>
        <v/>
      </c>
      <c r="AA3563" s="18" t="str">
        <f t="shared" si="828"/>
        <v/>
      </c>
      <c r="AB3563" s="18" t="str">
        <f t="shared" si="829"/>
        <v/>
      </c>
      <c r="AC3563" s="18" t="str">
        <f t="shared" si="838"/>
        <v/>
      </c>
      <c r="AD3563" s="18" t="str">
        <f t="shared" si="838"/>
        <v/>
      </c>
      <c r="AE3563" s="18" t="str">
        <f t="shared" si="839"/>
        <v/>
      </c>
      <c r="AG3563" s="95" t="str">
        <f>IF($C3563="", "", IF(IFERROR(INDEX(Ingredients!C$11:C$310, MATCH($C3563, Ingredients!$B$11:$B$310, 0)), "")="", "", IFERROR(INDEX(Ingredients!C$11:C$310, MATCH($C3563, Ingredients!$B$11:$B$310, 0)), "")))</f>
        <v/>
      </c>
      <c r="AH3563" s="105" t="str">
        <f>IF($C3563="", "", IF(IFERROR(INDEX(Ingredients!D$11:D$310, MATCH($C3563, Ingredients!$B$11:$B$310, 0)), "")="", "", IFERROR(INDEX(Ingredients!D$11:D$310, MATCH($C3563, Ingredients!$B$11:$B$310, 0)), "")))</f>
        <v/>
      </c>
      <c r="AI3563" s="106" t="str">
        <f>IF($C3563="", "", IF(IFERROR(INDEX(Ingredients!E$11:E$310, MATCH($C3563, Ingredients!$B$11:$B$310, 0)), "")="", "", IFERROR(INDEX(Ingredients!E$11:E$310, MATCH($C3563, Ingredients!$B$11:$B$310, 0)), "")))</f>
        <v/>
      </c>
      <c r="AJ3563" s="108" t="str">
        <f>IF($C3563="", "", IF(IFERROR(INDEX(Ingredients!F$11:F$310, MATCH($C3563, Ingredients!$B$11:$B$310, 0)), "")="", "", IFERROR(INDEX(Ingredients!F$11:F$310, MATCH($C3563, Ingredients!$B$11:$B$310, 0)), "")))</f>
        <v/>
      </c>
      <c r="AK3563" s="106" t="str">
        <f>IF($C3563="", "", IF(IFERROR(INDEX(Ingredients!G$11:G$310, MATCH($C3563, Ingredients!$B$11:$B$310, 0)), "")="", "", IFERROR(INDEX(Ingredients!G$11:G$310, MATCH($C3563, Ingredients!$B$11:$B$310, 0)), "")))</f>
        <v/>
      </c>
      <c r="AL3563" s="79" t="str">
        <f>IF($C3563="", "", IF(IFERROR(INDEX(Ingredients!H$11:H$310, MATCH($C3563, Ingredients!$B$11:$B$310, 0)), "")="", "", IFERROR(INDEX(Ingredients!H$11:H$310, MATCH($C3563, Ingredients!$B$11:$B$310, 0)), "")))</f>
        <v/>
      </c>
      <c r="AN3563" s="83" t="str">
        <f t="shared" si="830"/>
        <v/>
      </c>
      <c r="AP3563" s="114" t="str">
        <f t="shared" si="840"/>
        <v/>
      </c>
      <c r="AR3563" s="117" t="str">
        <f>IF($C3563="", "", IF(IFERROR(INDEX(Ingredients!$AI$11:$AI$310, MATCH($C3563, Ingredients!$B$11:$B$310, 0)), "")="", "", IFERROR(INDEX(Ingredients!$AI$11:$AI$310, MATCH($C3563, Ingredients!$B$11:$B$310, 0)), "")))</f>
        <v/>
      </c>
      <c r="AT3563" s="120" t="str">
        <f t="shared" si="841"/>
        <v/>
      </c>
      <c r="AV3563" s="90" t="str">
        <f t="shared" si="831"/>
        <v/>
      </c>
      <c r="AX3563" s="90" t="str">
        <f>IF($AV3563="", "", COUNTIF($AV$11:$AV$5010, "&lt;"&amp;$AV3563)+1+COUNTIF($AV$11:$AV3563, $AV3563)-1)</f>
        <v/>
      </c>
      <c r="AZ3563" s="111" t="str">
        <f>IF($B3563="", "", SUMIF('Shopping List'!$AV$11:$AV$25, $B3563, 'Shopping List'!$BN$11:$BN$25))</f>
        <v/>
      </c>
      <c r="BB3563" s="117" t="str">
        <f t="shared" si="842"/>
        <v/>
      </c>
    </row>
    <row r="3564" spans="1:54" x14ac:dyDescent="0.25">
      <c r="A3564" s="4"/>
      <c r="B3564" s="37"/>
      <c r="C3564" s="124"/>
      <c r="D3564" s="39"/>
      <c r="E3564" s="125"/>
      <c r="F3564" s="48"/>
      <c r="G3564" s="4"/>
      <c r="H3564" s="4"/>
      <c r="I3564" s="95" t="str">
        <f>IF($C3564="", "", IF(IFERROR(INDEX(Ingredients!$C$11:$C$310, MATCH($C3564, Ingredients!$B$11:$B$310, 0)), "")="", "", IFERROR(INDEX(Ingredients!$C$11:$C$310, MATCH($C3564, Ingredients!$B$11:$B$310, 0)), "")))</f>
        <v/>
      </c>
      <c r="J3564" s="73" t="str">
        <f>IF($B3564="", "", IF(IFERROR(INDEX(Meals!$C$11:$C$260, MATCH($B3564, Meals!$B$11:$B$260, 0)), "")="", "", IFERROR(INDEX(Meals!$C$11:$C$260, MATCH($B3564, Meals!$B$11:$B$260, 0)), "")))</f>
        <v/>
      </c>
      <c r="K3564" s="4"/>
      <c r="L3564" s="72" t="str">
        <f t="shared" si="832"/>
        <v/>
      </c>
      <c r="M3564" s="73" t="str">
        <f t="shared" si="833"/>
        <v/>
      </c>
      <c r="N3564" s="4"/>
      <c r="O3564" s="78" t="str">
        <f t="shared" si="834"/>
        <v/>
      </c>
      <c r="P3564" s="79" t="str">
        <f t="shared" si="835"/>
        <v/>
      </c>
      <c r="Q3564" s="4"/>
      <c r="R3564" s="90" t="str">
        <f t="shared" si="836"/>
        <v/>
      </c>
      <c r="S3564" s="4"/>
      <c r="Y3564" s="18" t="str">
        <f t="shared" si="837"/>
        <v/>
      </c>
      <c r="AA3564" s="18" t="str">
        <f t="shared" si="828"/>
        <v/>
      </c>
      <c r="AB3564" s="18" t="str">
        <f t="shared" si="829"/>
        <v/>
      </c>
      <c r="AC3564" s="18" t="str">
        <f t="shared" si="838"/>
        <v/>
      </c>
      <c r="AD3564" s="18" t="str">
        <f t="shared" si="838"/>
        <v/>
      </c>
      <c r="AE3564" s="18" t="str">
        <f t="shared" si="839"/>
        <v/>
      </c>
      <c r="AG3564" s="95" t="str">
        <f>IF($C3564="", "", IF(IFERROR(INDEX(Ingredients!C$11:C$310, MATCH($C3564, Ingredients!$B$11:$B$310, 0)), "")="", "", IFERROR(INDEX(Ingredients!C$11:C$310, MATCH($C3564, Ingredients!$B$11:$B$310, 0)), "")))</f>
        <v/>
      </c>
      <c r="AH3564" s="105" t="str">
        <f>IF($C3564="", "", IF(IFERROR(INDEX(Ingredients!D$11:D$310, MATCH($C3564, Ingredients!$B$11:$B$310, 0)), "")="", "", IFERROR(INDEX(Ingredients!D$11:D$310, MATCH($C3564, Ingredients!$B$11:$B$310, 0)), "")))</f>
        <v/>
      </c>
      <c r="AI3564" s="106" t="str">
        <f>IF($C3564="", "", IF(IFERROR(INDEX(Ingredients!E$11:E$310, MATCH($C3564, Ingredients!$B$11:$B$310, 0)), "")="", "", IFERROR(INDEX(Ingredients!E$11:E$310, MATCH($C3564, Ingredients!$B$11:$B$310, 0)), "")))</f>
        <v/>
      </c>
      <c r="AJ3564" s="108" t="str">
        <f>IF($C3564="", "", IF(IFERROR(INDEX(Ingredients!F$11:F$310, MATCH($C3564, Ingredients!$B$11:$B$310, 0)), "")="", "", IFERROR(INDEX(Ingredients!F$11:F$310, MATCH($C3564, Ingredients!$B$11:$B$310, 0)), "")))</f>
        <v/>
      </c>
      <c r="AK3564" s="106" t="str">
        <f>IF($C3564="", "", IF(IFERROR(INDEX(Ingredients!G$11:G$310, MATCH($C3564, Ingredients!$B$11:$B$310, 0)), "")="", "", IFERROR(INDEX(Ingredients!G$11:G$310, MATCH($C3564, Ingredients!$B$11:$B$310, 0)), "")))</f>
        <v/>
      </c>
      <c r="AL3564" s="79" t="str">
        <f>IF($C3564="", "", IF(IFERROR(INDEX(Ingredients!H$11:H$310, MATCH($C3564, Ingredients!$B$11:$B$310, 0)), "")="", "", IFERROR(INDEX(Ingredients!H$11:H$310, MATCH($C3564, Ingredients!$B$11:$B$310, 0)), "")))</f>
        <v/>
      </c>
      <c r="AN3564" s="83" t="str">
        <f t="shared" si="830"/>
        <v/>
      </c>
      <c r="AP3564" s="114" t="str">
        <f t="shared" si="840"/>
        <v/>
      </c>
      <c r="AR3564" s="117" t="str">
        <f>IF($C3564="", "", IF(IFERROR(INDEX(Ingredients!$AI$11:$AI$310, MATCH($C3564, Ingredients!$B$11:$B$310, 0)), "")="", "", IFERROR(INDEX(Ingredients!$AI$11:$AI$310, MATCH($C3564, Ingredients!$B$11:$B$310, 0)), "")))</f>
        <v/>
      </c>
      <c r="AT3564" s="120" t="str">
        <f t="shared" si="841"/>
        <v/>
      </c>
      <c r="AV3564" s="90" t="str">
        <f t="shared" si="831"/>
        <v/>
      </c>
      <c r="AX3564" s="90" t="str">
        <f>IF($AV3564="", "", COUNTIF($AV$11:$AV$5010, "&lt;"&amp;$AV3564)+1+COUNTIF($AV$11:$AV3564, $AV3564)-1)</f>
        <v/>
      </c>
      <c r="AZ3564" s="111" t="str">
        <f>IF($B3564="", "", SUMIF('Shopping List'!$AV$11:$AV$25, $B3564, 'Shopping List'!$BN$11:$BN$25))</f>
        <v/>
      </c>
      <c r="BB3564" s="117" t="str">
        <f t="shared" si="842"/>
        <v/>
      </c>
    </row>
    <row r="3565" spans="1:54" x14ac:dyDescent="0.25">
      <c r="A3565" s="4"/>
      <c r="B3565" s="37"/>
      <c r="C3565" s="124"/>
      <c r="D3565" s="39"/>
      <c r="E3565" s="125"/>
      <c r="F3565" s="48"/>
      <c r="G3565" s="4"/>
      <c r="H3565" s="4"/>
      <c r="I3565" s="95" t="str">
        <f>IF($C3565="", "", IF(IFERROR(INDEX(Ingredients!$C$11:$C$310, MATCH($C3565, Ingredients!$B$11:$B$310, 0)), "")="", "", IFERROR(INDEX(Ingredients!$C$11:$C$310, MATCH($C3565, Ingredients!$B$11:$B$310, 0)), "")))</f>
        <v/>
      </c>
      <c r="J3565" s="73" t="str">
        <f>IF($B3565="", "", IF(IFERROR(INDEX(Meals!$C$11:$C$260, MATCH($B3565, Meals!$B$11:$B$260, 0)), "")="", "", IFERROR(INDEX(Meals!$C$11:$C$260, MATCH($B3565, Meals!$B$11:$B$260, 0)), "")))</f>
        <v/>
      </c>
      <c r="K3565" s="4"/>
      <c r="L3565" s="72" t="str">
        <f t="shared" si="832"/>
        <v/>
      </c>
      <c r="M3565" s="73" t="str">
        <f t="shared" si="833"/>
        <v/>
      </c>
      <c r="N3565" s="4"/>
      <c r="O3565" s="78" t="str">
        <f t="shared" si="834"/>
        <v/>
      </c>
      <c r="P3565" s="79" t="str">
        <f t="shared" si="835"/>
        <v/>
      </c>
      <c r="Q3565" s="4"/>
      <c r="R3565" s="90" t="str">
        <f t="shared" si="836"/>
        <v/>
      </c>
      <c r="S3565" s="4"/>
      <c r="Y3565" s="18" t="str">
        <f t="shared" si="837"/>
        <v/>
      </c>
      <c r="AA3565" s="18" t="str">
        <f t="shared" si="828"/>
        <v/>
      </c>
      <c r="AB3565" s="18" t="str">
        <f t="shared" si="829"/>
        <v/>
      </c>
      <c r="AC3565" s="18" t="str">
        <f t="shared" si="838"/>
        <v/>
      </c>
      <c r="AD3565" s="18" t="str">
        <f t="shared" si="838"/>
        <v/>
      </c>
      <c r="AE3565" s="18" t="str">
        <f t="shared" si="839"/>
        <v/>
      </c>
      <c r="AG3565" s="95" t="str">
        <f>IF($C3565="", "", IF(IFERROR(INDEX(Ingredients!C$11:C$310, MATCH($C3565, Ingredients!$B$11:$B$310, 0)), "")="", "", IFERROR(INDEX(Ingredients!C$11:C$310, MATCH($C3565, Ingredients!$B$11:$B$310, 0)), "")))</f>
        <v/>
      </c>
      <c r="AH3565" s="105" t="str">
        <f>IF($C3565="", "", IF(IFERROR(INDEX(Ingredients!D$11:D$310, MATCH($C3565, Ingredients!$B$11:$B$310, 0)), "")="", "", IFERROR(INDEX(Ingredients!D$11:D$310, MATCH($C3565, Ingredients!$B$11:$B$310, 0)), "")))</f>
        <v/>
      </c>
      <c r="AI3565" s="106" t="str">
        <f>IF($C3565="", "", IF(IFERROR(INDEX(Ingredients!E$11:E$310, MATCH($C3565, Ingredients!$B$11:$B$310, 0)), "")="", "", IFERROR(INDEX(Ingredients!E$11:E$310, MATCH($C3565, Ingredients!$B$11:$B$310, 0)), "")))</f>
        <v/>
      </c>
      <c r="AJ3565" s="108" t="str">
        <f>IF($C3565="", "", IF(IFERROR(INDEX(Ingredients!F$11:F$310, MATCH($C3565, Ingredients!$B$11:$B$310, 0)), "")="", "", IFERROR(INDEX(Ingredients!F$11:F$310, MATCH($C3565, Ingredients!$B$11:$B$310, 0)), "")))</f>
        <v/>
      </c>
      <c r="AK3565" s="106" t="str">
        <f>IF($C3565="", "", IF(IFERROR(INDEX(Ingredients!G$11:G$310, MATCH($C3565, Ingredients!$B$11:$B$310, 0)), "")="", "", IFERROR(INDEX(Ingredients!G$11:G$310, MATCH($C3565, Ingredients!$B$11:$B$310, 0)), "")))</f>
        <v/>
      </c>
      <c r="AL3565" s="79" t="str">
        <f>IF($C3565="", "", IF(IFERROR(INDEX(Ingredients!H$11:H$310, MATCH($C3565, Ingredients!$B$11:$B$310, 0)), "")="", "", IFERROR(INDEX(Ingredients!H$11:H$310, MATCH($C3565, Ingredients!$B$11:$B$310, 0)), "")))</f>
        <v/>
      </c>
      <c r="AN3565" s="83" t="str">
        <f t="shared" si="830"/>
        <v/>
      </c>
      <c r="AP3565" s="114" t="str">
        <f t="shared" si="840"/>
        <v/>
      </c>
      <c r="AR3565" s="117" t="str">
        <f>IF($C3565="", "", IF(IFERROR(INDEX(Ingredients!$AI$11:$AI$310, MATCH($C3565, Ingredients!$B$11:$B$310, 0)), "")="", "", IFERROR(INDEX(Ingredients!$AI$11:$AI$310, MATCH($C3565, Ingredients!$B$11:$B$310, 0)), "")))</f>
        <v/>
      </c>
      <c r="AT3565" s="120" t="str">
        <f t="shared" si="841"/>
        <v/>
      </c>
      <c r="AV3565" s="90" t="str">
        <f t="shared" si="831"/>
        <v/>
      </c>
      <c r="AX3565" s="90" t="str">
        <f>IF($AV3565="", "", COUNTIF($AV$11:$AV$5010, "&lt;"&amp;$AV3565)+1+COUNTIF($AV$11:$AV3565, $AV3565)-1)</f>
        <v/>
      </c>
      <c r="AZ3565" s="111" t="str">
        <f>IF($B3565="", "", SUMIF('Shopping List'!$AV$11:$AV$25, $B3565, 'Shopping List'!$BN$11:$BN$25))</f>
        <v/>
      </c>
      <c r="BB3565" s="117" t="str">
        <f t="shared" si="842"/>
        <v/>
      </c>
    </row>
    <row r="3566" spans="1:54" x14ac:dyDescent="0.25">
      <c r="A3566" s="4"/>
      <c r="B3566" s="37"/>
      <c r="C3566" s="124"/>
      <c r="D3566" s="39"/>
      <c r="E3566" s="125"/>
      <c r="F3566" s="48"/>
      <c r="G3566" s="4"/>
      <c r="H3566" s="4"/>
      <c r="I3566" s="95" t="str">
        <f>IF($C3566="", "", IF(IFERROR(INDEX(Ingredients!$C$11:$C$310, MATCH($C3566, Ingredients!$B$11:$B$310, 0)), "")="", "", IFERROR(INDEX(Ingredients!$C$11:$C$310, MATCH($C3566, Ingredients!$B$11:$B$310, 0)), "")))</f>
        <v/>
      </c>
      <c r="J3566" s="73" t="str">
        <f>IF($B3566="", "", IF(IFERROR(INDEX(Meals!$C$11:$C$260, MATCH($B3566, Meals!$B$11:$B$260, 0)), "")="", "", IFERROR(INDEX(Meals!$C$11:$C$260, MATCH($B3566, Meals!$B$11:$B$260, 0)), "")))</f>
        <v/>
      </c>
      <c r="K3566" s="4"/>
      <c r="L3566" s="72" t="str">
        <f t="shared" si="832"/>
        <v/>
      </c>
      <c r="M3566" s="73" t="str">
        <f t="shared" si="833"/>
        <v/>
      </c>
      <c r="N3566" s="4"/>
      <c r="O3566" s="78" t="str">
        <f t="shared" si="834"/>
        <v/>
      </c>
      <c r="P3566" s="79" t="str">
        <f t="shared" si="835"/>
        <v/>
      </c>
      <c r="Q3566" s="4"/>
      <c r="R3566" s="90" t="str">
        <f t="shared" si="836"/>
        <v/>
      </c>
      <c r="S3566" s="4"/>
      <c r="Y3566" s="18" t="str">
        <f t="shared" si="837"/>
        <v/>
      </c>
      <c r="AA3566" s="18" t="str">
        <f t="shared" si="828"/>
        <v/>
      </c>
      <c r="AB3566" s="18" t="str">
        <f t="shared" si="829"/>
        <v/>
      </c>
      <c r="AC3566" s="18" t="str">
        <f t="shared" si="838"/>
        <v/>
      </c>
      <c r="AD3566" s="18" t="str">
        <f t="shared" si="838"/>
        <v/>
      </c>
      <c r="AE3566" s="18" t="str">
        <f t="shared" si="839"/>
        <v/>
      </c>
      <c r="AG3566" s="95" t="str">
        <f>IF($C3566="", "", IF(IFERROR(INDEX(Ingredients!C$11:C$310, MATCH($C3566, Ingredients!$B$11:$B$310, 0)), "")="", "", IFERROR(INDEX(Ingredients!C$11:C$310, MATCH($C3566, Ingredients!$B$11:$B$310, 0)), "")))</f>
        <v/>
      </c>
      <c r="AH3566" s="105" t="str">
        <f>IF($C3566="", "", IF(IFERROR(INDEX(Ingredients!D$11:D$310, MATCH($C3566, Ingredients!$B$11:$B$310, 0)), "")="", "", IFERROR(INDEX(Ingredients!D$11:D$310, MATCH($C3566, Ingredients!$B$11:$B$310, 0)), "")))</f>
        <v/>
      </c>
      <c r="AI3566" s="106" t="str">
        <f>IF($C3566="", "", IF(IFERROR(INDEX(Ingredients!E$11:E$310, MATCH($C3566, Ingredients!$B$11:$B$310, 0)), "")="", "", IFERROR(INDEX(Ingredients!E$11:E$310, MATCH($C3566, Ingredients!$B$11:$B$310, 0)), "")))</f>
        <v/>
      </c>
      <c r="AJ3566" s="108" t="str">
        <f>IF($C3566="", "", IF(IFERROR(INDEX(Ingredients!F$11:F$310, MATCH($C3566, Ingredients!$B$11:$B$310, 0)), "")="", "", IFERROR(INDEX(Ingredients!F$11:F$310, MATCH($C3566, Ingredients!$B$11:$B$310, 0)), "")))</f>
        <v/>
      </c>
      <c r="AK3566" s="106" t="str">
        <f>IF($C3566="", "", IF(IFERROR(INDEX(Ingredients!G$11:G$310, MATCH($C3566, Ingredients!$B$11:$B$310, 0)), "")="", "", IFERROR(INDEX(Ingredients!G$11:G$310, MATCH($C3566, Ingredients!$B$11:$B$310, 0)), "")))</f>
        <v/>
      </c>
      <c r="AL3566" s="79" t="str">
        <f>IF($C3566="", "", IF(IFERROR(INDEX(Ingredients!H$11:H$310, MATCH($C3566, Ingredients!$B$11:$B$310, 0)), "")="", "", IFERROR(INDEX(Ingredients!H$11:H$310, MATCH($C3566, Ingredients!$B$11:$B$310, 0)), "")))</f>
        <v/>
      </c>
      <c r="AN3566" s="83" t="str">
        <f t="shared" si="830"/>
        <v/>
      </c>
      <c r="AP3566" s="114" t="str">
        <f t="shared" si="840"/>
        <v/>
      </c>
      <c r="AR3566" s="117" t="str">
        <f>IF($C3566="", "", IF(IFERROR(INDEX(Ingredients!$AI$11:$AI$310, MATCH($C3566, Ingredients!$B$11:$B$310, 0)), "")="", "", IFERROR(INDEX(Ingredients!$AI$11:$AI$310, MATCH($C3566, Ingredients!$B$11:$B$310, 0)), "")))</f>
        <v/>
      </c>
      <c r="AT3566" s="120" t="str">
        <f t="shared" si="841"/>
        <v/>
      </c>
      <c r="AV3566" s="90" t="str">
        <f t="shared" si="831"/>
        <v/>
      </c>
      <c r="AX3566" s="90" t="str">
        <f>IF($AV3566="", "", COUNTIF($AV$11:$AV$5010, "&lt;"&amp;$AV3566)+1+COUNTIF($AV$11:$AV3566, $AV3566)-1)</f>
        <v/>
      </c>
      <c r="AZ3566" s="111" t="str">
        <f>IF($B3566="", "", SUMIF('Shopping List'!$AV$11:$AV$25, $B3566, 'Shopping List'!$BN$11:$BN$25))</f>
        <v/>
      </c>
      <c r="BB3566" s="117" t="str">
        <f t="shared" si="842"/>
        <v/>
      </c>
    </row>
    <row r="3567" spans="1:54" x14ac:dyDescent="0.25">
      <c r="A3567" s="4"/>
      <c r="B3567" s="37"/>
      <c r="C3567" s="124"/>
      <c r="D3567" s="39"/>
      <c r="E3567" s="125"/>
      <c r="F3567" s="48"/>
      <c r="G3567" s="4"/>
      <c r="H3567" s="4"/>
      <c r="I3567" s="95" t="str">
        <f>IF($C3567="", "", IF(IFERROR(INDEX(Ingredients!$C$11:$C$310, MATCH($C3567, Ingredients!$B$11:$B$310, 0)), "")="", "", IFERROR(INDEX(Ingredients!$C$11:$C$310, MATCH($C3567, Ingredients!$B$11:$B$310, 0)), "")))</f>
        <v/>
      </c>
      <c r="J3567" s="73" t="str">
        <f>IF($B3567="", "", IF(IFERROR(INDEX(Meals!$C$11:$C$260, MATCH($B3567, Meals!$B$11:$B$260, 0)), "")="", "", IFERROR(INDEX(Meals!$C$11:$C$260, MATCH($B3567, Meals!$B$11:$B$260, 0)), "")))</f>
        <v/>
      </c>
      <c r="K3567" s="4"/>
      <c r="L3567" s="72" t="str">
        <f t="shared" si="832"/>
        <v/>
      </c>
      <c r="M3567" s="73" t="str">
        <f t="shared" si="833"/>
        <v/>
      </c>
      <c r="N3567" s="4"/>
      <c r="O3567" s="78" t="str">
        <f t="shared" si="834"/>
        <v/>
      </c>
      <c r="P3567" s="79" t="str">
        <f t="shared" si="835"/>
        <v/>
      </c>
      <c r="Q3567" s="4"/>
      <c r="R3567" s="90" t="str">
        <f t="shared" si="836"/>
        <v/>
      </c>
      <c r="S3567" s="4"/>
      <c r="Y3567" s="18" t="str">
        <f t="shared" si="837"/>
        <v/>
      </c>
      <c r="AA3567" s="18" t="str">
        <f t="shared" si="828"/>
        <v/>
      </c>
      <c r="AB3567" s="18" t="str">
        <f t="shared" si="829"/>
        <v/>
      </c>
      <c r="AC3567" s="18" t="str">
        <f t="shared" si="838"/>
        <v/>
      </c>
      <c r="AD3567" s="18" t="str">
        <f t="shared" si="838"/>
        <v/>
      </c>
      <c r="AE3567" s="18" t="str">
        <f t="shared" si="839"/>
        <v/>
      </c>
      <c r="AG3567" s="95" t="str">
        <f>IF($C3567="", "", IF(IFERROR(INDEX(Ingredients!C$11:C$310, MATCH($C3567, Ingredients!$B$11:$B$310, 0)), "")="", "", IFERROR(INDEX(Ingredients!C$11:C$310, MATCH($C3567, Ingredients!$B$11:$B$310, 0)), "")))</f>
        <v/>
      </c>
      <c r="AH3567" s="105" t="str">
        <f>IF($C3567="", "", IF(IFERROR(INDEX(Ingredients!D$11:D$310, MATCH($C3567, Ingredients!$B$11:$B$310, 0)), "")="", "", IFERROR(INDEX(Ingredients!D$11:D$310, MATCH($C3567, Ingredients!$B$11:$B$310, 0)), "")))</f>
        <v/>
      </c>
      <c r="AI3567" s="106" t="str">
        <f>IF($C3567="", "", IF(IFERROR(INDEX(Ingredients!E$11:E$310, MATCH($C3567, Ingredients!$B$11:$B$310, 0)), "")="", "", IFERROR(INDEX(Ingredients!E$11:E$310, MATCH($C3567, Ingredients!$B$11:$B$310, 0)), "")))</f>
        <v/>
      </c>
      <c r="AJ3567" s="108" t="str">
        <f>IF($C3567="", "", IF(IFERROR(INDEX(Ingredients!F$11:F$310, MATCH($C3567, Ingredients!$B$11:$B$310, 0)), "")="", "", IFERROR(INDEX(Ingredients!F$11:F$310, MATCH($C3567, Ingredients!$B$11:$B$310, 0)), "")))</f>
        <v/>
      </c>
      <c r="AK3567" s="106" t="str">
        <f>IF($C3567="", "", IF(IFERROR(INDEX(Ingredients!G$11:G$310, MATCH($C3567, Ingredients!$B$11:$B$310, 0)), "")="", "", IFERROR(INDEX(Ingredients!G$11:G$310, MATCH($C3567, Ingredients!$B$11:$B$310, 0)), "")))</f>
        <v/>
      </c>
      <c r="AL3567" s="79" t="str">
        <f>IF($C3567="", "", IF(IFERROR(INDEX(Ingredients!H$11:H$310, MATCH($C3567, Ingredients!$B$11:$B$310, 0)), "")="", "", IFERROR(INDEX(Ingredients!H$11:H$310, MATCH($C3567, Ingredients!$B$11:$B$310, 0)), "")))</f>
        <v/>
      </c>
      <c r="AN3567" s="83" t="str">
        <f t="shared" si="830"/>
        <v/>
      </c>
      <c r="AP3567" s="114" t="str">
        <f t="shared" si="840"/>
        <v/>
      </c>
      <c r="AR3567" s="117" t="str">
        <f>IF($C3567="", "", IF(IFERROR(INDEX(Ingredients!$AI$11:$AI$310, MATCH($C3567, Ingredients!$B$11:$B$310, 0)), "")="", "", IFERROR(INDEX(Ingredients!$AI$11:$AI$310, MATCH($C3567, Ingredients!$B$11:$B$310, 0)), "")))</f>
        <v/>
      </c>
      <c r="AT3567" s="120" t="str">
        <f t="shared" si="841"/>
        <v/>
      </c>
      <c r="AV3567" s="90" t="str">
        <f t="shared" si="831"/>
        <v/>
      </c>
      <c r="AX3567" s="90" t="str">
        <f>IF($AV3567="", "", COUNTIF($AV$11:$AV$5010, "&lt;"&amp;$AV3567)+1+COUNTIF($AV$11:$AV3567, $AV3567)-1)</f>
        <v/>
      </c>
      <c r="AZ3567" s="111" t="str">
        <f>IF($B3567="", "", SUMIF('Shopping List'!$AV$11:$AV$25, $B3567, 'Shopping List'!$BN$11:$BN$25))</f>
        <v/>
      </c>
      <c r="BB3567" s="117" t="str">
        <f t="shared" si="842"/>
        <v/>
      </c>
    </row>
    <row r="3568" spans="1:54" x14ac:dyDescent="0.25">
      <c r="A3568" s="4"/>
      <c r="B3568" s="37"/>
      <c r="C3568" s="124"/>
      <c r="D3568" s="39"/>
      <c r="E3568" s="125"/>
      <c r="F3568" s="48"/>
      <c r="G3568" s="4"/>
      <c r="H3568" s="4"/>
      <c r="I3568" s="95" t="str">
        <f>IF($C3568="", "", IF(IFERROR(INDEX(Ingredients!$C$11:$C$310, MATCH($C3568, Ingredients!$B$11:$B$310, 0)), "")="", "", IFERROR(INDEX(Ingredients!$C$11:$C$310, MATCH($C3568, Ingredients!$B$11:$B$310, 0)), "")))</f>
        <v/>
      </c>
      <c r="J3568" s="73" t="str">
        <f>IF($B3568="", "", IF(IFERROR(INDEX(Meals!$C$11:$C$260, MATCH($B3568, Meals!$B$11:$B$260, 0)), "")="", "", IFERROR(INDEX(Meals!$C$11:$C$260, MATCH($B3568, Meals!$B$11:$B$260, 0)), "")))</f>
        <v/>
      </c>
      <c r="K3568" s="4"/>
      <c r="L3568" s="72" t="str">
        <f t="shared" si="832"/>
        <v/>
      </c>
      <c r="M3568" s="73" t="str">
        <f t="shared" si="833"/>
        <v/>
      </c>
      <c r="N3568" s="4"/>
      <c r="O3568" s="78" t="str">
        <f t="shared" si="834"/>
        <v/>
      </c>
      <c r="P3568" s="79" t="str">
        <f t="shared" si="835"/>
        <v/>
      </c>
      <c r="Q3568" s="4"/>
      <c r="R3568" s="90" t="str">
        <f t="shared" si="836"/>
        <v/>
      </c>
      <c r="S3568" s="4"/>
      <c r="Y3568" s="18" t="str">
        <f t="shared" si="837"/>
        <v/>
      </c>
      <c r="AA3568" s="18" t="str">
        <f t="shared" si="828"/>
        <v/>
      </c>
      <c r="AB3568" s="18" t="str">
        <f t="shared" si="829"/>
        <v/>
      </c>
      <c r="AC3568" s="18" t="str">
        <f t="shared" si="838"/>
        <v/>
      </c>
      <c r="AD3568" s="18" t="str">
        <f t="shared" si="838"/>
        <v/>
      </c>
      <c r="AE3568" s="18" t="str">
        <f t="shared" si="839"/>
        <v/>
      </c>
      <c r="AG3568" s="95" t="str">
        <f>IF($C3568="", "", IF(IFERROR(INDEX(Ingredients!C$11:C$310, MATCH($C3568, Ingredients!$B$11:$B$310, 0)), "")="", "", IFERROR(INDEX(Ingredients!C$11:C$310, MATCH($C3568, Ingredients!$B$11:$B$310, 0)), "")))</f>
        <v/>
      </c>
      <c r="AH3568" s="105" t="str">
        <f>IF($C3568="", "", IF(IFERROR(INDEX(Ingredients!D$11:D$310, MATCH($C3568, Ingredients!$B$11:$B$310, 0)), "")="", "", IFERROR(INDEX(Ingredients!D$11:D$310, MATCH($C3568, Ingredients!$B$11:$B$310, 0)), "")))</f>
        <v/>
      </c>
      <c r="AI3568" s="106" t="str">
        <f>IF($C3568="", "", IF(IFERROR(INDEX(Ingredients!E$11:E$310, MATCH($C3568, Ingredients!$B$11:$B$310, 0)), "")="", "", IFERROR(INDEX(Ingredients!E$11:E$310, MATCH($C3568, Ingredients!$B$11:$B$310, 0)), "")))</f>
        <v/>
      </c>
      <c r="AJ3568" s="108" t="str">
        <f>IF($C3568="", "", IF(IFERROR(INDEX(Ingredients!F$11:F$310, MATCH($C3568, Ingredients!$B$11:$B$310, 0)), "")="", "", IFERROR(INDEX(Ingredients!F$11:F$310, MATCH($C3568, Ingredients!$B$11:$B$310, 0)), "")))</f>
        <v/>
      </c>
      <c r="AK3568" s="106" t="str">
        <f>IF($C3568="", "", IF(IFERROR(INDEX(Ingredients!G$11:G$310, MATCH($C3568, Ingredients!$B$11:$B$310, 0)), "")="", "", IFERROR(INDEX(Ingredients!G$11:G$310, MATCH($C3568, Ingredients!$B$11:$B$310, 0)), "")))</f>
        <v/>
      </c>
      <c r="AL3568" s="79" t="str">
        <f>IF($C3568="", "", IF(IFERROR(INDEX(Ingredients!H$11:H$310, MATCH($C3568, Ingredients!$B$11:$B$310, 0)), "")="", "", IFERROR(INDEX(Ingredients!H$11:H$310, MATCH($C3568, Ingredients!$B$11:$B$310, 0)), "")))</f>
        <v/>
      </c>
      <c r="AN3568" s="83" t="str">
        <f t="shared" si="830"/>
        <v/>
      </c>
      <c r="AP3568" s="114" t="str">
        <f t="shared" si="840"/>
        <v/>
      </c>
      <c r="AR3568" s="117" t="str">
        <f>IF($C3568="", "", IF(IFERROR(INDEX(Ingredients!$AI$11:$AI$310, MATCH($C3568, Ingredients!$B$11:$B$310, 0)), "")="", "", IFERROR(INDEX(Ingredients!$AI$11:$AI$310, MATCH($C3568, Ingredients!$B$11:$B$310, 0)), "")))</f>
        <v/>
      </c>
      <c r="AT3568" s="120" t="str">
        <f t="shared" si="841"/>
        <v/>
      </c>
      <c r="AV3568" s="90" t="str">
        <f t="shared" si="831"/>
        <v/>
      </c>
      <c r="AX3568" s="90" t="str">
        <f>IF($AV3568="", "", COUNTIF($AV$11:$AV$5010, "&lt;"&amp;$AV3568)+1+COUNTIF($AV$11:$AV3568, $AV3568)-1)</f>
        <v/>
      </c>
      <c r="AZ3568" s="111" t="str">
        <f>IF($B3568="", "", SUMIF('Shopping List'!$AV$11:$AV$25, $B3568, 'Shopping List'!$BN$11:$BN$25))</f>
        <v/>
      </c>
      <c r="BB3568" s="117" t="str">
        <f t="shared" si="842"/>
        <v/>
      </c>
    </row>
    <row r="3569" spans="1:54" x14ac:dyDescent="0.25">
      <c r="A3569" s="4"/>
      <c r="B3569" s="37"/>
      <c r="C3569" s="124"/>
      <c r="D3569" s="39"/>
      <c r="E3569" s="125"/>
      <c r="F3569" s="48"/>
      <c r="G3569" s="4"/>
      <c r="H3569" s="4"/>
      <c r="I3569" s="95" t="str">
        <f>IF($C3569="", "", IF(IFERROR(INDEX(Ingredients!$C$11:$C$310, MATCH($C3569, Ingredients!$B$11:$B$310, 0)), "")="", "", IFERROR(INDEX(Ingredients!$C$11:$C$310, MATCH($C3569, Ingredients!$B$11:$B$310, 0)), "")))</f>
        <v/>
      </c>
      <c r="J3569" s="73" t="str">
        <f>IF($B3569="", "", IF(IFERROR(INDEX(Meals!$C$11:$C$260, MATCH($B3569, Meals!$B$11:$B$260, 0)), "")="", "", IFERROR(INDEX(Meals!$C$11:$C$260, MATCH($B3569, Meals!$B$11:$B$260, 0)), "")))</f>
        <v/>
      </c>
      <c r="K3569" s="4"/>
      <c r="L3569" s="72" t="str">
        <f t="shared" si="832"/>
        <v/>
      </c>
      <c r="M3569" s="73" t="str">
        <f t="shared" si="833"/>
        <v/>
      </c>
      <c r="N3569" s="4"/>
      <c r="O3569" s="78" t="str">
        <f t="shared" si="834"/>
        <v/>
      </c>
      <c r="P3569" s="79" t="str">
        <f t="shared" si="835"/>
        <v/>
      </c>
      <c r="Q3569" s="4"/>
      <c r="R3569" s="90" t="str">
        <f t="shared" si="836"/>
        <v/>
      </c>
      <c r="S3569" s="4"/>
      <c r="Y3569" s="18" t="str">
        <f t="shared" si="837"/>
        <v/>
      </c>
      <c r="AA3569" s="18" t="str">
        <f t="shared" si="828"/>
        <v/>
      </c>
      <c r="AB3569" s="18" t="str">
        <f t="shared" si="829"/>
        <v/>
      </c>
      <c r="AC3569" s="18" t="str">
        <f t="shared" si="838"/>
        <v/>
      </c>
      <c r="AD3569" s="18" t="str">
        <f t="shared" si="838"/>
        <v/>
      </c>
      <c r="AE3569" s="18" t="str">
        <f t="shared" si="839"/>
        <v/>
      </c>
      <c r="AG3569" s="95" t="str">
        <f>IF($C3569="", "", IF(IFERROR(INDEX(Ingredients!C$11:C$310, MATCH($C3569, Ingredients!$B$11:$B$310, 0)), "")="", "", IFERROR(INDEX(Ingredients!C$11:C$310, MATCH($C3569, Ingredients!$B$11:$B$310, 0)), "")))</f>
        <v/>
      </c>
      <c r="AH3569" s="105" t="str">
        <f>IF($C3569="", "", IF(IFERROR(INDEX(Ingredients!D$11:D$310, MATCH($C3569, Ingredients!$B$11:$B$310, 0)), "")="", "", IFERROR(INDEX(Ingredients!D$11:D$310, MATCH($C3569, Ingredients!$B$11:$B$310, 0)), "")))</f>
        <v/>
      </c>
      <c r="AI3569" s="106" t="str">
        <f>IF($C3569="", "", IF(IFERROR(INDEX(Ingredients!E$11:E$310, MATCH($C3569, Ingredients!$B$11:$B$310, 0)), "")="", "", IFERROR(INDEX(Ingredients!E$11:E$310, MATCH($C3569, Ingredients!$B$11:$B$310, 0)), "")))</f>
        <v/>
      </c>
      <c r="AJ3569" s="108" t="str">
        <f>IF($C3569="", "", IF(IFERROR(INDEX(Ingredients!F$11:F$310, MATCH($C3569, Ingredients!$B$11:$B$310, 0)), "")="", "", IFERROR(INDEX(Ingredients!F$11:F$310, MATCH($C3569, Ingredients!$B$11:$B$310, 0)), "")))</f>
        <v/>
      </c>
      <c r="AK3569" s="106" t="str">
        <f>IF($C3569="", "", IF(IFERROR(INDEX(Ingredients!G$11:G$310, MATCH($C3569, Ingredients!$B$11:$B$310, 0)), "")="", "", IFERROR(INDEX(Ingredients!G$11:G$310, MATCH($C3569, Ingredients!$B$11:$B$310, 0)), "")))</f>
        <v/>
      </c>
      <c r="AL3569" s="79" t="str">
        <f>IF($C3569="", "", IF(IFERROR(INDEX(Ingredients!H$11:H$310, MATCH($C3569, Ingredients!$B$11:$B$310, 0)), "")="", "", IFERROR(INDEX(Ingredients!H$11:H$310, MATCH($C3569, Ingredients!$B$11:$B$310, 0)), "")))</f>
        <v/>
      </c>
      <c r="AN3569" s="83" t="str">
        <f t="shared" si="830"/>
        <v/>
      </c>
      <c r="AP3569" s="114" t="str">
        <f t="shared" si="840"/>
        <v/>
      </c>
      <c r="AR3569" s="117" t="str">
        <f>IF($C3569="", "", IF(IFERROR(INDEX(Ingredients!$AI$11:$AI$310, MATCH($C3569, Ingredients!$B$11:$B$310, 0)), "")="", "", IFERROR(INDEX(Ingredients!$AI$11:$AI$310, MATCH($C3569, Ingredients!$B$11:$B$310, 0)), "")))</f>
        <v/>
      </c>
      <c r="AT3569" s="120" t="str">
        <f t="shared" si="841"/>
        <v/>
      </c>
      <c r="AV3569" s="90" t="str">
        <f t="shared" si="831"/>
        <v/>
      </c>
      <c r="AX3569" s="90" t="str">
        <f>IF($AV3569="", "", COUNTIF($AV$11:$AV$5010, "&lt;"&amp;$AV3569)+1+COUNTIF($AV$11:$AV3569, $AV3569)-1)</f>
        <v/>
      </c>
      <c r="AZ3569" s="111" t="str">
        <f>IF($B3569="", "", SUMIF('Shopping List'!$AV$11:$AV$25, $B3569, 'Shopping List'!$BN$11:$BN$25))</f>
        <v/>
      </c>
      <c r="BB3569" s="117" t="str">
        <f t="shared" si="842"/>
        <v/>
      </c>
    </row>
    <row r="3570" spans="1:54" x14ac:dyDescent="0.25">
      <c r="A3570" s="4"/>
      <c r="B3570" s="37"/>
      <c r="C3570" s="124"/>
      <c r="D3570" s="39"/>
      <c r="E3570" s="125"/>
      <c r="F3570" s="48"/>
      <c r="G3570" s="4"/>
      <c r="H3570" s="4"/>
      <c r="I3570" s="95" t="str">
        <f>IF($C3570="", "", IF(IFERROR(INDEX(Ingredients!$C$11:$C$310, MATCH($C3570, Ingredients!$B$11:$B$310, 0)), "")="", "", IFERROR(INDEX(Ingredients!$C$11:$C$310, MATCH($C3570, Ingredients!$B$11:$B$310, 0)), "")))</f>
        <v/>
      </c>
      <c r="J3570" s="73" t="str">
        <f>IF($B3570="", "", IF(IFERROR(INDEX(Meals!$C$11:$C$260, MATCH($B3570, Meals!$B$11:$B$260, 0)), "")="", "", IFERROR(INDEX(Meals!$C$11:$C$260, MATCH($B3570, Meals!$B$11:$B$260, 0)), "")))</f>
        <v/>
      </c>
      <c r="K3570" s="4"/>
      <c r="L3570" s="72" t="str">
        <f t="shared" si="832"/>
        <v/>
      </c>
      <c r="M3570" s="73" t="str">
        <f t="shared" si="833"/>
        <v/>
      </c>
      <c r="N3570" s="4"/>
      <c r="O3570" s="78" t="str">
        <f t="shared" si="834"/>
        <v/>
      </c>
      <c r="P3570" s="79" t="str">
        <f t="shared" si="835"/>
        <v/>
      </c>
      <c r="Q3570" s="4"/>
      <c r="R3570" s="90" t="str">
        <f t="shared" si="836"/>
        <v/>
      </c>
      <c r="S3570" s="4"/>
      <c r="Y3570" s="18" t="str">
        <f t="shared" si="837"/>
        <v/>
      </c>
      <c r="AA3570" s="18" t="str">
        <f t="shared" si="828"/>
        <v/>
      </c>
      <c r="AB3570" s="18" t="str">
        <f t="shared" si="829"/>
        <v/>
      </c>
      <c r="AC3570" s="18" t="str">
        <f t="shared" si="838"/>
        <v/>
      </c>
      <c r="AD3570" s="18" t="str">
        <f t="shared" si="838"/>
        <v/>
      </c>
      <c r="AE3570" s="18" t="str">
        <f t="shared" si="839"/>
        <v/>
      </c>
      <c r="AG3570" s="95" t="str">
        <f>IF($C3570="", "", IF(IFERROR(INDEX(Ingredients!C$11:C$310, MATCH($C3570, Ingredients!$B$11:$B$310, 0)), "")="", "", IFERROR(INDEX(Ingredients!C$11:C$310, MATCH($C3570, Ingredients!$B$11:$B$310, 0)), "")))</f>
        <v/>
      </c>
      <c r="AH3570" s="105" t="str">
        <f>IF($C3570="", "", IF(IFERROR(INDEX(Ingredients!D$11:D$310, MATCH($C3570, Ingredients!$B$11:$B$310, 0)), "")="", "", IFERROR(INDEX(Ingredients!D$11:D$310, MATCH($C3570, Ingredients!$B$11:$B$310, 0)), "")))</f>
        <v/>
      </c>
      <c r="AI3570" s="106" t="str">
        <f>IF($C3570="", "", IF(IFERROR(INDEX(Ingredients!E$11:E$310, MATCH($C3570, Ingredients!$B$11:$B$310, 0)), "")="", "", IFERROR(INDEX(Ingredients!E$11:E$310, MATCH($C3570, Ingredients!$B$11:$B$310, 0)), "")))</f>
        <v/>
      </c>
      <c r="AJ3570" s="108" t="str">
        <f>IF($C3570="", "", IF(IFERROR(INDEX(Ingredients!F$11:F$310, MATCH($C3570, Ingredients!$B$11:$B$310, 0)), "")="", "", IFERROR(INDEX(Ingredients!F$11:F$310, MATCH($C3570, Ingredients!$B$11:$B$310, 0)), "")))</f>
        <v/>
      </c>
      <c r="AK3570" s="106" t="str">
        <f>IF($C3570="", "", IF(IFERROR(INDEX(Ingredients!G$11:G$310, MATCH($C3570, Ingredients!$B$11:$B$310, 0)), "")="", "", IFERROR(INDEX(Ingredients!G$11:G$310, MATCH($C3570, Ingredients!$B$11:$B$310, 0)), "")))</f>
        <v/>
      </c>
      <c r="AL3570" s="79" t="str">
        <f>IF($C3570="", "", IF(IFERROR(INDEX(Ingredients!H$11:H$310, MATCH($C3570, Ingredients!$B$11:$B$310, 0)), "")="", "", IFERROR(INDEX(Ingredients!H$11:H$310, MATCH($C3570, Ingredients!$B$11:$B$310, 0)), "")))</f>
        <v/>
      </c>
      <c r="AN3570" s="83" t="str">
        <f t="shared" si="830"/>
        <v/>
      </c>
      <c r="AP3570" s="114" t="str">
        <f t="shared" si="840"/>
        <v/>
      </c>
      <c r="AR3570" s="117" t="str">
        <f>IF($C3570="", "", IF(IFERROR(INDEX(Ingredients!$AI$11:$AI$310, MATCH($C3570, Ingredients!$B$11:$B$310, 0)), "")="", "", IFERROR(INDEX(Ingredients!$AI$11:$AI$310, MATCH($C3570, Ingredients!$B$11:$B$310, 0)), "")))</f>
        <v/>
      </c>
      <c r="AT3570" s="120" t="str">
        <f t="shared" si="841"/>
        <v/>
      </c>
      <c r="AV3570" s="90" t="str">
        <f t="shared" si="831"/>
        <v/>
      </c>
      <c r="AX3570" s="90" t="str">
        <f>IF($AV3570="", "", COUNTIF($AV$11:$AV$5010, "&lt;"&amp;$AV3570)+1+COUNTIF($AV$11:$AV3570, $AV3570)-1)</f>
        <v/>
      </c>
      <c r="AZ3570" s="111" t="str">
        <f>IF($B3570="", "", SUMIF('Shopping List'!$AV$11:$AV$25, $B3570, 'Shopping List'!$BN$11:$BN$25))</f>
        <v/>
      </c>
      <c r="BB3570" s="117" t="str">
        <f t="shared" si="842"/>
        <v/>
      </c>
    </row>
    <row r="3571" spans="1:54" x14ac:dyDescent="0.25">
      <c r="A3571" s="4"/>
      <c r="B3571" s="37"/>
      <c r="C3571" s="124"/>
      <c r="D3571" s="39"/>
      <c r="E3571" s="125"/>
      <c r="F3571" s="48"/>
      <c r="G3571" s="4"/>
      <c r="H3571" s="4"/>
      <c r="I3571" s="95" t="str">
        <f>IF($C3571="", "", IF(IFERROR(INDEX(Ingredients!$C$11:$C$310, MATCH($C3571, Ingredients!$B$11:$B$310, 0)), "")="", "", IFERROR(INDEX(Ingredients!$C$11:$C$310, MATCH($C3571, Ingredients!$B$11:$B$310, 0)), "")))</f>
        <v/>
      </c>
      <c r="J3571" s="73" t="str">
        <f>IF($B3571="", "", IF(IFERROR(INDEX(Meals!$C$11:$C$260, MATCH($B3571, Meals!$B$11:$B$260, 0)), "")="", "", IFERROR(INDEX(Meals!$C$11:$C$260, MATCH($B3571, Meals!$B$11:$B$260, 0)), "")))</f>
        <v/>
      </c>
      <c r="K3571" s="4"/>
      <c r="L3571" s="72" t="str">
        <f t="shared" si="832"/>
        <v/>
      </c>
      <c r="M3571" s="73" t="str">
        <f t="shared" si="833"/>
        <v/>
      </c>
      <c r="N3571" s="4"/>
      <c r="O3571" s="78" t="str">
        <f t="shared" si="834"/>
        <v/>
      </c>
      <c r="P3571" s="79" t="str">
        <f t="shared" si="835"/>
        <v/>
      </c>
      <c r="Q3571" s="4"/>
      <c r="R3571" s="90" t="str">
        <f t="shared" si="836"/>
        <v/>
      </c>
      <c r="S3571" s="4"/>
      <c r="Y3571" s="18" t="str">
        <f t="shared" si="837"/>
        <v/>
      </c>
      <c r="AA3571" s="18" t="str">
        <f t="shared" si="828"/>
        <v/>
      </c>
      <c r="AB3571" s="18" t="str">
        <f t="shared" si="829"/>
        <v/>
      </c>
      <c r="AC3571" s="18" t="str">
        <f t="shared" si="838"/>
        <v/>
      </c>
      <c r="AD3571" s="18" t="str">
        <f t="shared" si="838"/>
        <v/>
      </c>
      <c r="AE3571" s="18" t="str">
        <f t="shared" si="839"/>
        <v/>
      </c>
      <c r="AG3571" s="95" t="str">
        <f>IF($C3571="", "", IF(IFERROR(INDEX(Ingredients!C$11:C$310, MATCH($C3571, Ingredients!$B$11:$B$310, 0)), "")="", "", IFERROR(INDEX(Ingredients!C$11:C$310, MATCH($C3571, Ingredients!$B$11:$B$310, 0)), "")))</f>
        <v/>
      </c>
      <c r="AH3571" s="105" t="str">
        <f>IF($C3571="", "", IF(IFERROR(INDEX(Ingredients!D$11:D$310, MATCH($C3571, Ingredients!$B$11:$B$310, 0)), "")="", "", IFERROR(INDEX(Ingredients!D$11:D$310, MATCH($C3571, Ingredients!$B$11:$B$310, 0)), "")))</f>
        <v/>
      </c>
      <c r="AI3571" s="106" t="str">
        <f>IF($C3571="", "", IF(IFERROR(INDEX(Ingredients!E$11:E$310, MATCH($C3571, Ingredients!$B$11:$B$310, 0)), "")="", "", IFERROR(INDEX(Ingredients!E$11:E$310, MATCH($C3571, Ingredients!$B$11:$B$310, 0)), "")))</f>
        <v/>
      </c>
      <c r="AJ3571" s="108" t="str">
        <f>IF($C3571="", "", IF(IFERROR(INDEX(Ingredients!F$11:F$310, MATCH($C3571, Ingredients!$B$11:$B$310, 0)), "")="", "", IFERROR(INDEX(Ingredients!F$11:F$310, MATCH($C3571, Ingredients!$B$11:$B$310, 0)), "")))</f>
        <v/>
      </c>
      <c r="AK3571" s="106" t="str">
        <f>IF($C3571="", "", IF(IFERROR(INDEX(Ingredients!G$11:G$310, MATCH($C3571, Ingredients!$B$11:$B$310, 0)), "")="", "", IFERROR(INDEX(Ingredients!G$11:G$310, MATCH($C3571, Ingredients!$B$11:$B$310, 0)), "")))</f>
        <v/>
      </c>
      <c r="AL3571" s="79" t="str">
        <f>IF($C3571="", "", IF(IFERROR(INDEX(Ingredients!H$11:H$310, MATCH($C3571, Ingredients!$B$11:$B$310, 0)), "")="", "", IFERROR(INDEX(Ingredients!H$11:H$310, MATCH($C3571, Ingredients!$B$11:$B$310, 0)), "")))</f>
        <v/>
      </c>
      <c r="AN3571" s="83" t="str">
        <f t="shared" si="830"/>
        <v/>
      </c>
      <c r="AP3571" s="114" t="str">
        <f t="shared" si="840"/>
        <v/>
      </c>
      <c r="AR3571" s="117" t="str">
        <f>IF($C3571="", "", IF(IFERROR(INDEX(Ingredients!$AI$11:$AI$310, MATCH($C3571, Ingredients!$B$11:$B$310, 0)), "")="", "", IFERROR(INDEX(Ingredients!$AI$11:$AI$310, MATCH($C3571, Ingredients!$B$11:$B$310, 0)), "")))</f>
        <v/>
      </c>
      <c r="AT3571" s="120" t="str">
        <f t="shared" si="841"/>
        <v/>
      </c>
      <c r="AV3571" s="90" t="str">
        <f t="shared" si="831"/>
        <v/>
      </c>
      <c r="AX3571" s="90" t="str">
        <f>IF($AV3571="", "", COUNTIF($AV$11:$AV$5010, "&lt;"&amp;$AV3571)+1+COUNTIF($AV$11:$AV3571, $AV3571)-1)</f>
        <v/>
      </c>
      <c r="AZ3571" s="111" t="str">
        <f>IF($B3571="", "", SUMIF('Shopping List'!$AV$11:$AV$25, $B3571, 'Shopping List'!$BN$11:$BN$25))</f>
        <v/>
      </c>
      <c r="BB3571" s="117" t="str">
        <f t="shared" si="842"/>
        <v/>
      </c>
    </row>
    <row r="3572" spans="1:54" x14ac:dyDescent="0.25">
      <c r="A3572" s="4"/>
      <c r="B3572" s="37"/>
      <c r="C3572" s="124"/>
      <c r="D3572" s="39"/>
      <c r="E3572" s="125"/>
      <c r="F3572" s="48"/>
      <c r="G3572" s="4"/>
      <c r="H3572" s="4"/>
      <c r="I3572" s="95" t="str">
        <f>IF($C3572="", "", IF(IFERROR(INDEX(Ingredients!$C$11:$C$310, MATCH($C3572, Ingredients!$B$11:$B$310, 0)), "")="", "", IFERROR(INDEX(Ingredients!$C$11:$C$310, MATCH($C3572, Ingredients!$B$11:$B$310, 0)), "")))</f>
        <v/>
      </c>
      <c r="J3572" s="73" t="str">
        <f>IF($B3572="", "", IF(IFERROR(INDEX(Meals!$C$11:$C$260, MATCH($B3572, Meals!$B$11:$B$260, 0)), "")="", "", IFERROR(INDEX(Meals!$C$11:$C$260, MATCH($B3572, Meals!$B$11:$B$260, 0)), "")))</f>
        <v/>
      </c>
      <c r="K3572" s="4"/>
      <c r="L3572" s="72" t="str">
        <f t="shared" si="832"/>
        <v/>
      </c>
      <c r="M3572" s="73" t="str">
        <f t="shared" si="833"/>
        <v/>
      </c>
      <c r="N3572" s="4"/>
      <c r="O3572" s="78" t="str">
        <f t="shared" si="834"/>
        <v/>
      </c>
      <c r="P3572" s="79" t="str">
        <f t="shared" si="835"/>
        <v/>
      </c>
      <c r="Q3572" s="4"/>
      <c r="R3572" s="90" t="str">
        <f t="shared" si="836"/>
        <v/>
      </c>
      <c r="S3572" s="4"/>
      <c r="Y3572" s="18" t="str">
        <f t="shared" si="837"/>
        <v/>
      </c>
      <c r="AA3572" s="18" t="str">
        <f t="shared" si="828"/>
        <v/>
      </c>
      <c r="AB3572" s="18" t="str">
        <f t="shared" si="829"/>
        <v/>
      </c>
      <c r="AC3572" s="18" t="str">
        <f t="shared" si="838"/>
        <v/>
      </c>
      <c r="AD3572" s="18" t="str">
        <f t="shared" si="838"/>
        <v/>
      </c>
      <c r="AE3572" s="18" t="str">
        <f t="shared" si="839"/>
        <v/>
      </c>
      <c r="AG3572" s="95" t="str">
        <f>IF($C3572="", "", IF(IFERROR(INDEX(Ingredients!C$11:C$310, MATCH($C3572, Ingredients!$B$11:$B$310, 0)), "")="", "", IFERROR(INDEX(Ingredients!C$11:C$310, MATCH($C3572, Ingredients!$B$11:$B$310, 0)), "")))</f>
        <v/>
      </c>
      <c r="AH3572" s="105" t="str">
        <f>IF($C3572="", "", IF(IFERROR(INDEX(Ingredients!D$11:D$310, MATCH($C3572, Ingredients!$B$11:$B$310, 0)), "")="", "", IFERROR(INDEX(Ingredients!D$11:D$310, MATCH($C3572, Ingredients!$B$11:$B$310, 0)), "")))</f>
        <v/>
      </c>
      <c r="AI3572" s="106" t="str">
        <f>IF($C3572="", "", IF(IFERROR(INDEX(Ingredients!E$11:E$310, MATCH($C3572, Ingredients!$B$11:$B$310, 0)), "")="", "", IFERROR(INDEX(Ingredients!E$11:E$310, MATCH($C3572, Ingredients!$B$11:$B$310, 0)), "")))</f>
        <v/>
      </c>
      <c r="AJ3572" s="108" t="str">
        <f>IF($C3572="", "", IF(IFERROR(INDEX(Ingredients!F$11:F$310, MATCH($C3572, Ingredients!$B$11:$B$310, 0)), "")="", "", IFERROR(INDEX(Ingredients!F$11:F$310, MATCH($C3572, Ingredients!$B$11:$B$310, 0)), "")))</f>
        <v/>
      </c>
      <c r="AK3572" s="106" t="str">
        <f>IF($C3572="", "", IF(IFERROR(INDEX(Ingredients!G$11:G$310, MATCH($C3572, Ingredients!$B$11:$B$310, 0)), "")="", "", IFERROR(INDEX(Ingredients!G$11:G$310, MATCH($C3572, Ingredients!$B$11:$B$310, 0)), "")))</f>
        <v/>
      </c>
      <c r="AL3572" s="79" t="str">
        <f>IF($C3572="", "", IF(IFERROR(INDEX(Ingredients!H$11:H$310, MATCH($C3572, Ingredients!$B$11:$B$310, 0)), "")="", "", IFERROR(INDEX(Ingredients!H$11:H$310, MATCH($C3572, Ingredients!$B$11:$B$310, 0)), "")))</f>
        <v/>
      </c>
      <c r="AN3572" s="83" t="str">
        <f t="shared" si="830"/>
        <v/>
      </c>
      <c r="AP3572" s="114" t="str">
        <f t="shared" si="840"/>
        <v/>
      </c>
      <c r="AR3572" s="117" t="str">
        <f>IF($C3572="", "", IF(IFERROR(INDEX(Ingredients!$AI$11:$AI$310, MATCH($C3572, Ingredients!$B$11:$B$310, 0)), "")="", "", IFERROR(INDEX(Ingredients!$AI$11:$AI$310, MATCH($C3572, Ingredients!$B$11:$B$310, 0)), "")))</f>
        <v/>
      </c>
      <c r="AT3572" s="120" t="str">
        <f t="shared" si="841"/>
        <v/>
      </c>
      <c r="AV3572" s="90" t="str">
        <f t="shared" si="831"/>
        <v/>
      </c>
      <c r="AX3572" s="90" t="str">
        <f>IF($AV3572="", "", COUNTIF($AV$11:$AV$5010, "&lt;"&amp;$AV3572)+1+COUNTIF($AV$11:$AV3572, $AV3572)-1)</f>
        <v/>
      </c>
      <c r="AZ3572" s="111" t="str">
        <f>IF($B3572="", "", SUMIF('Shopping List'!$AV$11:$AV$25, $B3572, 'Shopping List'!$BN$11:$BN$25))</f>
        <v/>
      </c>
      <c r="BB3572" s="117" t="str">
        <f t="shared" si="842"/>
        <v/>
      </c>
    </row>
    <row r="3573" spans="1:54" x14ac:dyDescent="0.25">
      <c r="A3573" s="4"/>
      <c r="B3573" s="37"/>
      <c r="C3573" s="124"/>
      <c r="D3573" s="39"/>
      <c r="E3573" s="125"/>
      <c r="F3573" s="48"/>
      <c r="G3573" s="4"/>
      <c r="H3573" s="4"/>
      <c r="I3573" s="95" t="str">
        <f>IF($C3573="", "", IF(IFERROR(INDEX(Ingredients!$C$11:$C$310, MATCH($C3573, Ingredients!$B$11:$B$310, 0)), "")="", "", IFERROR(INDEX(Ingredients!$C$11:$C$310, MATCH($C3573, Ingredients!$B$11:$B$310, 0)), "")))</f>
        <v/>
      </c>
      <c r="J3573" s="73" t="str">
        <f>IF($B3573="", "", IF(IFERROR(INDEX(Meals!$C$11:$C$260, MATCH($B3573, Meals!$B$11:$B$260, 0)), "")="", "", IFERROR(INDEX(Meals!$C$11:$C$260, MATCH($B3573, Meals!$B$11:$B$260, 0)), "")))</f>
        <v/>
      </c>
      <c r="K3573" s="4"/>
      <c r="L3573" s="72" t="str">
        <f t="shared" si="832"/>
        <v/>
      </c>
      <c r="M3573" s="73" t="str">
        <f t="shared" si="833"/>
        <v/>
      </c>
      <c r="N3573" s="4"/>
      <c r="O3573" s="78" t="str">
        <f t="shared" si="834"/>
        <v/>
      </c>
      <c r="P3573" s="79" t="str">
        <f t="shared" si="835"/>
        <v/>
      </c>
      <c r="Q3573" s="4"/>
      <c r="R3573" s="90" t="str">
        <f t="shared" si="836"/>
        <v/>
      </c>
      <c r="S3573" s="4"/>
      <c r="Y3573" s="18" t="str">
        <f t="shared" si="837"/>
        <v/>
      </c>
      <c r="AA3573" s="18" t="str">
        <f t="shared" si="828"/>
        <v/>
      </c>
      <c r="AB3573" s="18" t="str">
        <f t="shared" si="829"/>
        <v/>
      </c>
      <c r="AC3573" s="18" t="str">
        <f t="shared" si="838"/>
        <v/>
      </c>
      <c r="AD3573" s="18" t="str">
        <f t="shared" si="838"/>
        <v/>
      </c>
      <c r="AE3573" s="18" t="str">
        <f t="shared" si="839"/>
        <v/>
      </c>
      <c r="AG3573" s="95" t="str">
        <f>IF($C3573="", "", IF(IFERROR(INDEX(Ingredients!C$11:C$310, MATCH($C3573, Ingredients!$B$11:$B$310, 0)), "")="", "", IFERROR(INDEX(Ingredients!C$11:C$310, MATCH($C3573, Ingredients!$B$11:$B$310, 0)), "")))</f>
        <v/>
      </c>
      <c r="AH3573" s="105" t="str">
        <f>IF($C3573="", "", IF(IFERROR(INDEX(Ingredients!D$11:D$310, MATCH($C3573, Ingredients!$B$11:$B$310, 0)), "")="", "", IFERROR(INDEX(Ingredients!D$11:D$310, MATCH($C3573, Ingredients!$B$11:$B$310, 0)), "")))</f>
        <v/>
      </c>
      <c r="AI3573" s="106" t="str">
        <f>IF($C3573="", "", IF(IFERROR(INDEX(Ingredients!E$11:E$310, MATCH($C3573, Ingredients!$B$11:$B$310, 0)), "")="", "", IFERROR(INDEX(Ingredients!E$11:E$310, MATCH($C3573, Ingredients!$B$11:$B$310, 0)), "")))</f>
        <v/>
      </c>
      <c r="AJ3573" s="108" t="str">
        <f>IF($C3573="", "", IF(IFERROR(INDEX(Ingredients!F$11:F$310, MATCH($C3573, Ingredients!$B$11:$B$310, 0)), "")="", "", IFERROR(INDEX(Ingredients!F$11:F$310, MATCH($C3573, Ingredients!$B$11:$B$310, 0)), "")))</f>
        <v/>
      </c>
      <c r="AK3573" s="106" t="str">
        <f>IF($C3573="", "", IF(IFERROR(INDEX(Ingredients!G$11:G$310, MATCH($C3573, Ingredients!$B$11:$B$310, 0)), "")="", "", IFERROR(INDEX(Ingredients!G$11:G$310, MATCH($C3573, Ingredients!$B$11:$B$310, 0)), "")))</f>
        <v/>
      </c>
      <c r="AL3573" s="79" t="str">
        <f>IF($C3573="", "", IF(IFERROR(INDEX(Ingredients!H$11:H$310, MATCH($C3573, Ingredients!$B$11:$B$310, 0)), "")="", "", IFERROR(INDEX(Ingredients!H$11:H$310, MATCH($C3573, Ingredients!$B$11:$B$310, 0)), "")))</f>
        <v/>
      </c>
      <c r="AN3573" s="83" t="str">
        <f t="shared" si="830"/>
        <v/>
      </c>
      <c r="AP3573" s="114" t="str">
        <f t="shared" si="840"/>
        <v/>
      </c>
      <c r="AR3573" s="117" t="str">
        <f>IF($C3573="", "", IF(IFERROR(INDEX(Ingredients!$AI$11:$AI$310, MATCH($C3573, Ingredients!$B$11:$B$310, 0)), "")="", "", IFERROR(INDEX(Ingredients!$AI$11:$AI$310, MATCH($C3573, Ingredients!$B$11:$B$310, 0)), "")))</f>
        <v/>
      </c>
      <c r="AT3573" s="120" t="str">
        <f t="shared" si="841"/>
        <v/>
      </c>
      <c r="AV3573" s="90" t="str">
        <f t="shared" si="831"/>
        <v/>
      </c>
      <c r="AX3573" s="90" t="str">
        <f>IF($AV3573="", "", COUNTIF($AV$11:$AV$5010, "&lt;"&amp;$AV3573)+1+COUNTIF($AV$11:$AV3573, $AV3573)-1)</f>
        <v/>
      </c>
      <c r="AZ3573" s="111" t="str">
        <f>IF($B3573="", "", SUMIF('Shopping List'!$AV$11:$AV$25, $B3573, 'Shopping List'!$BN$11:$BN$25))</f>
        <v/>
      </c>
      <c r="BB3573" s="117" t="str">
        <f t="shared" si="842"/>
        <v/>
      </c>
    </row>
    <row r="3574" spans="1:54" x14ac:dyDescent="0.25">
      <c r="A3574" s="4"/>
      <c r="B3574" s="37"/>
      <c r="C3574" s="124"/>
      <c r="D3574" s="39"/>
      <c r="E3574" s="125"/>
      <c r="F3574" s="48"/>
      <c r="G3574" s="4"/>
      <c r="H3574" s="4"/>
      <c r="I3574" s="95" t="str">
        <f>IF($C3574="", "", IF(IFERROR(INDEX(Ingredients!$C$11:$C$310, MATCH($C3574, Ingredients!$B$11:$B$310, 0)), "")="", "", IFERROR(INDEX(Ingredients!$C$11:$C$310, MATCH($C3574, Ingredients!$B$11:$B$310, 0)), "")))</f>
        <v/>
      </c>
      <c r="J3574" s="73" t="str">
        <f>IF($B3574="", "", IF(IFERROR(INDEX(Meals!$C$11:$C$260, MATCH($B3574, Meals!$B$11:$B$260, 0)), "")="", "", IFERROR(INDEX(Meals!$C$11:$C$260, MATCH($B3574, Meals!$B$11:$B$260, 0)), "")))</f>
        <v/>
      </c>
      <c r="K3574" s="4"/>
      <c r="L3574" s="72" t="str">
        <f t="shared" si="832"/>
        <v/>
      </c>
      <c r="M3574" s="73" t="str">
        <f t="shared" si="833"/>
        <v/>
      </c>
      <c r="N3574" s="4"/>
      <c r="O3574" s="78" t="str">
        <f t="shared" si="834"/>
        <v/>
      </c>
      <c r="P3574" s="79" t="str">
        <f t="shared" si="835"/>
        <v/>
      </c>
      <c r="Q3574" s="4"/>
      <c r="R3574" s="90" t="str">
        <f t="shared" si="836"/>
        <v/>
      </c>
      <c r="S3574" s="4"/>
      <c r="Y3574" s="18" t="str">
        <f t="shared" si="837"/>
        <v/>
      </c>
      <c r="AA3574" s="18" t="str">
        <f t="shared" si="828"/>
        <v/>
      </c>
      <c r="AB3574" s="18" t="str">
        <f t="shared" si="829"/>
        <v/>
      </c>
      <c r="AC3574" s="18" t="str">
        <f t="shared" si="838"/>
        <v/>
      </c>
      <c r="AD3574" s="18" t="str">
        <f t="shared" si="838"/>
        <v/>
      </c>
      <c r="AE3574" s="18" t="str">
        <f t="shared" si="839"/>
        <v/>
      </c>
      <c r="AG3574" s="95" t="str">
        <f>IF($C3574="", "", IF(IFERROR(INDEX(Ingredients!C$11:C$310, MATCH($C3574, Ingredients!$B$11:$B$310, 0)), "")="", "", IFERROR(INDEX(Ingredients!C$11:C$310, MATCH($C3574, Ingredients!$B$11:$B$310, 0)), "")))</f>
        <v/>
      </c>
      <c r="AH3574" s="105" t="str">
        <f>IF($C3574="", "", IF(IFERROR(INDEX(Ingredients!D$11:D$310, MATCH($C3574, Ingredients!$B$11:$B$310, 0)), "")="", "", IFERROR(INDEX(Ingredients!D$11:D$310, MATCH($C3574, Ingredients!$B$11:$B$310, 0)), "")))</f>
        <v/>
      </c>
      <c r="AI3574" s="106" t="str">
        <f>IF($C3574="", "", IF(IFERROR(INDEX(Ingredients!E$11:E$310, MATCH($C3574, Ingredients!$B$11:$B$310, 0)), "")="", "", IFERROR(INDEX(Ingredients!E$11:E$310, MATCH($C3574, Ingredients!$B$11:$B$310, 0)), "")))</f>
        <v/>
      </c>
      <c r="AJ3574" s="108" t="str">
        <f>IF($C3574="", "", IF(IFERROR(INDEX(Ingredients!F$11:F$310, MATCH($C3574, Ingredients!$B$11:$B$310, 0)), "")="", "", IFERROR(INDEX(Ingredients!F$11:F$310, MATCH($C3574, Ingredients!$B$11:$B$310, 0)), "")))</f>
        <v/>
      </c>
      <c r="AK3574" s="106" t="str">
        <f>IF($C3574="", "", IF(IFERROR(INDEX(Ingredients!G$11:G$310, MATCH($C3574, Ingredients!$B$11:$B$310, 0)), "")="", "", IFERROR(INDEX(Ingredients!G$11:G$310, MATCH($C3574, Ingredients!$B$11:$B$310, 0)), "")))</f>
        <v/>
      </c>
      <c r="AL3574" s="79" t="str">
        <f>IF($C3574="", "", IF(IFERROR(INDEX(Ingredients!H$11:H$310, MATCH($C3574, Ingredients!$B$11:$B$310, 0)), "")="", "", IFERROR(INDEX(Ingredients!H$11:H$310, MATCH($C3574, Ingredients!$B$11:$B$310, 0)), "")))</f>
        <v/>
      </c>
      <c r="AN3574" s="83" t="str">
        <f t="shared" si="830"/>
        <v/>
      </c>
      <c r="AP3574" s="114" t="str">
        <f t="shared" si="840"/>
        <v/>
      </c>
      <c r="AR3574" s="117" t="str">
        <f>IF($C3574="", "", IF(IFERROR(INDEX(Ingredients!$AI$11:$AI$310, MATCH($C3574, Ingredients!$B$11:$B$310, 0)), "")="", "", IFERROR(INDEX(Ingredients!$AI$11:$AI$310, MATCH($C3574, Ingredients!$B$11:$B$310, 0)), "")))</f>
        <v/>
      </c>
      <c r="AT3574" s="120" t="str">
        <f t="shared" si="841"/>
        <v/>
      </c>
      <c r="AV3574" s="90" t="str">
        <f t="shared" si="831"/>
        <v/>
      </c>
      <c r="AX3574" s="90" t="str">
        <f>IF($AV3574="", "", COUNTIF($AV$11:$AV$5010, "&lt;"&amp;$AV3574)+1+COUNTIF($AV$11:$AV3574, $AV3574)-1)</f>
        <v/>
      </c>
      <c r="AZ3574" s="111" t="str">
        <f>IF($B3574="", "", SUMIF('Shopping List'!$AV$11:$AV$25, $B3574, 'Shopping List'!$BN$11:$BN$25))</f>
        <v/>
      </c>
      <c r="BB3574" s="117" t="str">
        <f t="shared" si="842"/>
        <v/>
      </c>
    </row>
    <row r="3575" spans="1:54" x14ac:dyDescent="0.25">
      <c r="A3575" s="4"/>
      <c r="B3575" s="37"/>
      <c r="C3575" s="124"/>
      <c r="D3575" s="39"/>
      <c r="E3575" s="125"/>
      <c r="F3575" s="48"/>
      <c r="G3575" s="4"/>
      <c r="H3575" s="4"/>
      <c r="I3575" s="95" t="str">
        <f>IF($C3575="", "", IF(IFERROR(INDEX(Ingredients!$C$11:$C$310, MATCH($C3575, Ingredients!$B$11:$B$310, 0)), "")="", "", IFERROR(INDEX(Ingredients!$C$11:$C$310, MATCH($C3575, Ingredients!$B$11:$B$310, 0)), "")))</f>
        <v/>
      </c>
      <c r="J3575" s="73" t="str">
        <f>IF($B3575="", "", IF(IFERROR(INDEX(Meals!$C$11:$C$260, MATCH($B3575, Meals!$B$11:$B$260, 0)), "")="", "", IFERROR(INDEX(Meals!$C$11:$C$260, MATCH($B3575, Meals!$B$11:$B$260, 0)), "")))</f>
        <v/>
      </c>
      <c r="K3575" s="4"/>
      <c r="L3575" s="72" t="str">
        <f t="shared" si="832"/>
        <v/>
      </c>
      <c r="M3575" s="73" t="str">
        <f t="shared" si="833"/>
        <v/>
      </c>
      <c r="N3575" s="4"/>
      <c r="O3575" s="78" t="str">
        <f t="shared" si="834"/>
        <v/>
      </c>
      <c r="P3575" s="79" t="str">
        <f t="shared" si="835"/>
        <v/>
      </c>
      <c r="Q3575" s="4"/>
      <c r="R3575" s="90" t="str">
        <f t="shared" si="836"/>
        <v/>
      </c>
      <c r="S3575" s="4"/>
      <c r="Y3575" s="18" t="str">
        <f t="shared" si="837"/>
        <v/>
      </c>
      <c r="AA3575" s="18" t="str">
        <f t="shared" si="828"/>
        <v/>
      </c>
      <c r="AB3575" s="18" t="str">
        <f t="shared" si="829"/>
        <v/>
      </c>
      <c r="AC3575" s="18" t="str">
        <f t="shared" si="838"/>
        <v/>
      </c>
      <c r="AD3575" s="18" t="str">
        <f t="shared" si="838"/>
        <v/>
      </c>
      <c r="AE3575" s="18" t="str">
        <f t="shared" si="839"/>
        <v/>
      </c>
      <c r="AG3575" s="95" t="str">
        <f>IF($C3575="", "", IF(IFERROR(INDEX(Ingredients!C$11:C$310, MATCH($C3575, Ingredients!$B$11:$B$310, 0)), "")="", "", IFERROR(INDEX(Ingredients!C$11:C$310, MATCH($C3575, Ingredients!$B$11:$B$310, 0)), "")))</f>
        <v/>
      </c>
      <c r="AH3575" s="105" t="str">
        <f>IF($C3575="", "", IF(IFERROR(INDEX(Ingredients!D$11:D$310, MATCH($C3575, Ingredients!$B$11:$B$310, 0)), "")="", "", IFERROR(INDEX(Ingredients!D$11:D$310, MATCH($C3575, Ingredients!$B$11:$B$310, 0)), "")))</f>
        <v/>
      </c>
      <c r="AI3575" s="106" t="str">
        <f>IF($C3575="", "", IF(IFERROR(INDEX(Ingredients!E$11:E$310, MATCH($C3575, Ingredients!$B$11:$B$310, 0)), "")="", "", IFERROR(INDEX(Ingredients!E$11:E$310, MATCH($C3575, Ingredients!$B$11:$B$310, 0)), "")))</f>
        <v/>
      </c>
      <c r="AJ3575" s="108" t="str">
        <f>IF($C3575="", "", IF(IFERROR(INDEX(Ingredients!F$11:F$310, MATCH($C3575, Ingredients!$B$11:$B$310, 0)), "")="", "", IFERROR(INDEX(Ingredients!F$11:F$310, MATCH($C3575, Ingredients!$B$11:$B$310, 0)), "")))</f>
        <v/>
      </c>
      <c r="AK3575" s="106" t="str">
        <f>IF($C3575="", "", IF(IFERROR(INDEX(Ingredients!G$11:G$310, MATCH($C3575, Ingredients!$B$11:$B$310, 0)), "")="", "", IFERROR(INDEX(Ingredients!G$11:G$310, MATCH($C3575, Ingredients!$B$11:$B$310, 0)), "")))</f>
        <v/>
      </c>
      <c r="AL3575" s="79" t="str">
        <f>IF($C3575="", "", IF(IFERROR(INDEX(Ingredients!H$11:H$310, MATCH($C3575, Ingredients!$B$11:$B$310, 0)), "")="", "", IFERROR(INDEX(Ingredients!H$11:H$310, MATCH($C3575, Ingredients!$B$11:$B$310, 0)), "")))</f>
        <v/>
      </c>
      <c r="AN3575" s="83" t="str">
        <f t="shared" si="830"/>
        <v/>
      </c>
      <c r="AP3575" s="114" t="str">
        <f t="shared" si="840"/>
        <v/>
      </c>
      <c r="AR3575" s="117" t="str">
        <f>IF($C3575="", "", IF(IFERROR(INDEX(Ingredients!$AI$11:$AI$310, MATCH($C3575, Ingredients!$B$11:$B$310, 0)), "")="", "", IFERROR(INDEX(Ingredients!$AI$11:$AI$310, MATCH($C3575, Ingredients!$B$11:$B$310, 0)), "")))</f>
        <v/>
      </c>
      <c r="AT3575" s="120" t="str">
        <f t="shared" si="841"/>
        <v/>
      </c>
      <c r="AV3575" s="90" t="str">
        <f t="shared" si="831"/>
        <v/>
      </c>
      <c r="AX3575" s="90" t="str">
        <f>IF($AV3575="", "", COUNTIF($AV$11:$AV$5010, "&lt;"&amp;$AV3575)+1+COUNTIF($AV$11:$AV3575, $AV3575)-1)</f>
        <v/>
      </c>
      <c r="AZ3575" s="111" t="str">
        <f>IF($B3575="", "", SUMIF('Shopping List'!$AV$11:$AV$25, $B3575, 'Shopping List'!$BN$11:$BN$25))</f>
        <v/>
      </c>
      <c r="BB3575" s="117" t="str">
        <f t="shared" si="842"/>
        <v/>
      </c>
    </row>
    <row r="3576" spans="1:54" x14ac:dyDescent="0.25">
      <c r="A3576" s="4"/>
      <c r="B3576" s="37"/>
      <c r="C3576" s="124"/>
      <c r="D3576" s="39"/>
      <c r="E3576" s="125"/>
      <c r="F3576" s="48"/>
      <c r="G3576" s="4"/>
      <c r="H3576" s="4"/>
      <c r="I3576" s="95" t="str">
        <f>IF($C3576="", "", IF(IFERROR(INDEX(Ingredients!$C$11:$C$310, MATCH($C3576, Ingredients!$B$11:$B$310, 0)), "")="", "", IFERROR(INDEX(Ingredients!$C$11:$C$310, MATCH($C3576, Ingredients!$B$11:$B$310, 0)), "")))</f>
        <v/>
      </c>
      <c r="J3576" s="73" t="str">
        <f>IF($B3576="", "", IF(IFERROR(INDEX(Meals!$C$11:$C$260, MATCH($B3576, Meals!$B$11:$B$260, 0)), "")="", "", IFERROR(INDEX(Meals!$C$11:$C$260, MATCH($B3576, Meals!$B$11:$B$260, 0)), "")))</f>
        <v/>
      </c>
      <c r="K3576" s="4"/>
      <c r="L3576" s="72" t="str">
        <f t="shared" si="832"/>
        <v/>
      </c>
      <c r="M3576" s="73" t="str">
        <f t="shared" si="833"/>
        <v/>
      </c>
      <c r="N3576" s="4"/>
      <c r="O3576" s="78" t="str">
        <f t="shared" si="834"/>
        <v/>
      </c>
      <c r="P3576" s="79" t="str">
        <f t="shared" si="835"/>
        <v/>
      </c>
      <c r="Q3576" s="4"/>
      <c r="R3576" s="90" t="str">
        <f t="shared" si="836"/>
        <v/>
      </c>
      <c r="S3576" s="4"/>
      <c r="Y3576" s="18" t="str">
        <f t="shared" si="837"/>
        <v/>
      </c>
      <c r="AA3576" s="18" t="str">
        <f t="shared" si="828"/>
        <v/>
      </c>
      <c r="AB3576" s="18" t="str">
        <f t="shared" si="829"/>
        <v/>
      </c>
      <c r="AC3576" s="18" t="str">
        <f t="shared" si="838"/>
        <v/>
      </c>
      <c r="AD3576" s="18" t="str">
        <f t="shared" si="838"/>
        <v/>
      </c>
      <c r="AE3576" s="18" t="str">
        <f t="shared" si="839"/>
        <v/>
      </c>
      <c r="AG3576" s="95" t="str">
        <f>IF($C3576="", "", IF(IFERROR(INDEX(Ingredients!C$11:C$310, MATCH($C3576, Ingredients!$B$11:$B$310, 0)), "")="", "", IFERROR(INDEX(Ingredients!C$11:C$310, MATCH($C3576, Ingredients!$B$11:$B$310, 0)), "")))</f>
        <v/>
      </c>
      <c r="AH3576" s="105" t="str">
        <f>IF($C3576="", "", IF(IFERROR(INDEX(Ingredients!D$11:D$310, MATCH($C3576, Ingredients!$B$11:$B$310, 0)), "")="", "", IFERROR(INDEX(Ingredients!D$11:D$310, MATCH($C3576, Ingredients!$B$11:$B$310, 0)), "")))</f>
        <v/>
      </c>
      <c r="AI3576" s="106" t="str">
        <f>IF($C3576="", "", IF(IFERROR(INDEX(Ingredients!E$11:E$310, MATCH($C3576, Ingredients!$B$11:$B$310, 0)), "")="", "", IFERROR(INDEX(Ingredients!E$11:E$310, MATCH($C3576, Ingredients!$B$11:$B$310, 0)), "")))</f>
        <v/>
      </c>
      <c r="AJ3576" s="108" t="str">
        <f>IF($C3576="", "", IF(IFERROR(INDEX(Ingredients!F$11:F$310, MATCH($C3576, Ingredients!$B$11:$B$310, 0)), "")="", "", IFERROR(INDEX(Ingredients!F$11:F$310, MATCH($C3576, Ingredients!$B$11:$B$310, 0)), "")))</f>
        <v/>
      </c>
      <c r="AK3576" s="106" t="str">
        <f>IF($C3576="", "", IF(IFERROR(INDEX(Ingredients!G$11:G$310, MATCH($C3576, Ingredients!$B$11:$B$310, 0)), "")="", "", IFERROR(INDEX(Ingredients!G$11:G$310, MATCH($C3576, Ingredients!$B$11:$B$310, 0)), "")))</f>
        <v/>
      </c>
      <c r="AL3576" s="79" t="str">
        <f>IF($C3576="", "", IF(IFERROR(INDEX(Ingredients!H$11:H$310, MATCH($C3576, Ingredients!$B$11:$B$310, 0)), "")="", "", IFERROR(INDEX(Ingredients!H$11:H$310, MATCH($C3576, Ingredients!$B$11:$B$310, 0)), "")))</f>
        <v/>
      </c>
      <c r="AN3576" s="83" t="str">
        <f t="shared" si="830"/>
        <v/>
      </c>
      <c r="AP3576" s="114" t="str">
        <f t="shared" si="840"/>
        <v/>
      </c>
      <c r="AR3576" s="117" t="str">
        <f>IF($C3576="", "", IF(IFERROR(INDEX(Ingredients!$AI$11:$AI$310, MATCH($C3576, Ingredients!$B$11:$B$310, 0)), "")="", "", IFERROR(INDEX(Ingredients!$AI$11:$AI$310, MATCH($C3576, Ingredients!$B$11:$B$310, 0)), "")))</f>
        <v/>
      </c>
      <c r="AT3576" s="120" t="str">
        <f t="shared" si="841"/>
        <v/>
      </c>
      <c r="AV3576" s="90" t="str">
        <f t="shared" si="831"/>
        <v/>
      </c>
      <c r="AX3576" s="90" t="str">
        <f>IF($AV3576="", "", COUNTIF($AV$11:$AV$5010, "&lt;"&amp;$AV3576)+1+COUNTIF($AV$11:$AV3576, $AV3576)-1)</f>
        <v/>
      </c>
      <c r="AZ3576" s="111" t="str">
        <f>IF($B3576="", "", SUMIF('Shopping List'!$AV$11:$AV$25, $B3576, 'Shopping List'!$BN$11:$BN$25))</f>
        <v/>
      </c>
      <c r="BB3576" s="117" t="str">
        <f t="shared" si="842"/>
        <v/>
      </c>
    </row>
    <row r="3577" spans="1:54" x14ac:dyDescent="0.25">
      <c r="A3577" s="4"/>
      <c r="B3577" s="37"/>
      <c r="C3577" s="124"/>
      <c r="D3577" s="39"/>
      <c r="E3577" s="125"/>
      <c r="F3577" s="48"/>
      <c r="G3577" s="4"/>
      <c r="H3577" s="4"/>
      <c r="I3577" s="95" t="str">
        <f>IF($C3577="", "", IF(IFERROR(INDEX(Ingredients!$C$11:$C$310, MATCH($C3577, Ingredients!$B$11:$B$310, 0)), "")="", "", IFERROR(INDEX(Ingredients!$C$11:$C$310, MATCH($C3577, Ingredients!$B$11:$B$310, 0)), "")))</f>
        <v/>
      </c>
      <c r="J3577" s="73" t="str">
        <f>IF($B3577="", "", IF(IFERROR(INDEX(Meals!$C$11:$C$260, MATCH($B3577, Meals!$B$11:$B$260, 0)), "")="", "", IFERROR(INDEX(Meals!$C$11:$C$260, MATCH($B3577, Meals!$B$11:$B$260, 0)), "")))</f>
        <v/>
      </c>
      <c r="K3577" s="4"/>
      <c r="L3577" s="72" t="str">
        <f t="shared" si="832"/>
        <v/>
      </c>
      <c r="M3577" s="73" t="str">
        <f t="shared" si="833"/>
        <v/>
      </c>
      <c r="N3577" s="4"/>
      <c r="O3577" s="78" t="str">
        <f t="shared" si="834"/>
        <v/>
      </c>
      <c r="P3577" s="79" t="str">
        <f t="shared" si="835"/>
        <v/>
      </c>
      <c r="Q3577" s="4"/>
      <c r="R3577" s="90" t="str">
        <f t="shared" si="836"/>
        <v/>
      </c>
      <c r="S3577" s="4"/>
      <c r="Y3577" s="18" t="str">
        <f t="shared" si="837"/>
        <v/>
      </c>
      <c r="AA3577" s="18" t="str">
        <f t="shared" si="828"/>
        <v/>
      </c>
      <c r="AB3577" s="18" t="str">
        <f t="shared" si="829"/>
        <v/>
      </c>
      <c r="AC3577" s="18" t="str">
        <f t="shared" si="838"/>
        <v/>
      </c>
      <c r="AD3577" s="18" t="str">
        <f t="shared" si="838"/>
        <v/>
      </c>
      <c r="AE3577" s="18" t="str">
        <f t="shared" si="839"/>
        <v/>
      </c>
      <c r="AG3577" s="95" t="str">
        <f>IF($C3577="", "", IF(IFERROR(INDEX(Ingredients!C$11:C$310, MATCH($C3577, Ingredients!$B$11:$B$310, 0)), "")="", "", IFERROR(INDEX(Ingredients!C$11:C$310, MATCH($C3577, Ingredients!$B$11:$B$310, 0)), "")))</f>
        <v/>
      </c>
      <c r="AH3577" s="105" t="str">
        <f>IF($C3577="", "", IF(IFERROR(INDEX(Ingredients!D$11:D$310, MATCH($C3577, Ingredients!$B$11:$B$310, 0)), "")="", "", IFERROR(INDEX(Ingredients!D$11:D$310, MATCH($C3577, Ingredients!$B$11:$B$310, 0)), "")))</f>
        <v/>
      </c>
      <c r="AI3577" s="106" t="str">
        <f>IF($C3577="", "", IF(IFERROR(INDEX(Ingredients!E$11:E$310, MATCH($C3577, Ingredients!$B$11:$B$310, 0)), "")="", "", IFERROR(INDEX(Ingredients!E$11:E$310, MATCH($C3577, Ingredients!$B$11:$B$310, 0)), "")))</f>
        <v/>
      </c>
      <c r="AJ3577" s="108" t="str">
        <f>IF($C3577="", "", IF(IFERROR(INDEX(Ingredients!F$11:F$310, MATCH($C3577, Ingredients!$B$11:$B$310, 0)), "")="", "", IFERROR(INDEX(Ingredients!F$11:F$310, MATCH($C3577, Ingredients!$B$11:$B$310, 0)), "")))</f>
        <v/>
      </c>
      <c r="AK3577" s="106" t="str">
        <f>IF($C3577="", "", IF(IFERROR(INDEX(Ingredients!G$11:G$310, MATCH($C3577, Ingredients!$B$11:$B$310, 0)), "")="", "", IFERROR(INDEX(Ingredients!G$11:G$310, MATCH($C3577, Ingredients!$B$11:$B$310, 0)), "")))</f>
        <v/>
      </c>
      <c r="AL3577" s="79" t="str">
        <f>IF($C3577="", "", IF(IFERROR(INDEX(Ingredients!H$11:H$310, MATCH($C3577, Ingredients!$B$11:$B$310, 0)), "")="", "", IFERROR(INDEX(Ingredients!H$11:H$310, MATCH($C3577, Ingredients!$B$11:$B$310, 0)), "")))</f>
        <v/>
      </c>
      <c r="AN3577" s="83" t="str">
        <f t="shared" si="830"/>
        <v/>
      </c>
      <c r="AP3577" s="114" t="str">
        <f t="shared" si="840"/>
        <v/>
      </c>
      <c r="AR3577" s="117" t="str">
        <f>IF($C3577="", "", IF(IFERROR(INDEX(Ingredients!$AI$11:$AI$310, MATCH($C3577, Ingredients!$B$11:$B$310, 0)), "")="", "", IFERROR(INDEX(Ingredients!$AI$11:$AI$310, MATCH($C3577, Ingredients!$B$11:$B$310, 0)), "")))</f>
        <v/>
      </c>
      <c r="AT3577" s="120" t="str">
        <f t="shared" si="841"/>
        <v/>
      </c>
      <c r="AV3577" s="90" t="str">
        <f t="shared" si="831"/>
        <v/>
      </c>
      <c r="AX3577" s="90" t="str">
        <f>IF($AV3577="", "", COUNTIF($AV$11:$AV$5010, "&lt;"&amp;$AV3577)+1+COUNTIF($AV$11:$AV3577, $AV3577)-1)</f>
        <v/>
      </c>
      <c r="AZ3577" s="111" t="str">
        <f>IF($B3577="", "", SUMIF('Shopping List'!$AV$11:$AV$25, $B3577, 'Shopping List'!$BN$11:$BN$25))</f>
        <v/>
      </c>
      <c r="BB3577" s="117" t="str">
        <f t="shared" si="842"/>
        <v/>
      </c>
    </row>
    <row r="3578" spans="1:54" x14ac:dyDescent="0.25">
      <c r="A3578" s="4"/>
      <c r="B3578" s="37"/>
      <c r="C3578" s="124"/>
      <c r="D3578" s="39"/>
      <c r="E3578" s="125"/>
      <c r="F3578" s="48"/>
      <c r="G3578" s="4"/>
      <c r="H3578" s="4"/>
      <c r="I3578" s="95" t="str">
        <f>IF($C3578="", "", IF(IFERROR(INDEX(Ingredients!$C$11:$C$310, MATCH($C3578, Ingredients!$B$11:$B$310, 0)), "")="", "", IFERROR(INDEX(Ingredients!$C$11:$C$310, MATCH($C3578, Ingredients!$B$11:$B$310, 0)), "")))</f>
        <v/>
      </c>
      <c r="J3578" s="73" t="str">
        <f>IF($B3578="", "", IF(IFERROR(INDEX(Meals!$C$11:$C$260, MATCH($B3578, Meals!$B$11:$B$260, 0)), "")="", "", IFERROR(INDEX(Meals!$C$11:$C$260, MATCH($B3578, Meals!$B$11:$B$260, 0)), "")))</f>
        <v/>
      </c>
      <c r="K3578" s="4"/>
      <c r="L3578" s="72" t="str">
        <f t="shared" si="832"/>
        <v/>
      </c>
      <c r="M3578" s="73" t="str">
        <f t="shared" si="833"/>
        <v/>
      </c>
      <c r="N3578" s="4"/>
      <c r="O3578" s="78" t="str">
        <f t="shared" si="834"/>
        <v/>
      </c>
      <c r="P3578" s="79" t="str">
        <f t="shared" si="835"/>
        <v/>
      </c>
      <c r="Q3578" s="4"/>
      <c r="R3578" s="90" t="str">
        <f t="shared" si="836"/>
        <v/>
      </c>
      <c r="S3578" s="4"/>
      <c r="Y3578" s="18" t="str">
        <f t="shared" si="837"/>
        <v/>
      </c>
      <c r="AA3578" s="18" t="str">
        <f t="shared" si="828"/>
        <v/>
      </c>
      <c r="AB3578" s="18" t="str">
        <f t="shared" si="829"/>
        <v/>
      </c>
      <c r="AC3578" s="18" t="str">
        <f t="shared" si="838"/>
        <v/>
      </c>
      <c r="AD3578" s="18" t="str">
        <f t="shared" si="838"/>
        <v/>
      </c>
      <c r="AE3578" s="18" t="str">
        <f t="shared" si="839"/>
        <v/>
      </c>
      <c r="AG3578" s="95" t="str">
        <f>IF($C3578="", "", IF(IFERROR(INDEX(Ingredients!C$11:C$310, MATCH($C3578, Ingredients!$B$11:$B$310, 0)), "")="", "", IFERROR(INDEX(Ingredients!C$11:C$310, MATCH($C3578, Ingredients!$B$11:$B$310, 0)), "")))</f>
        <v/>
      </c>
      <c r="AH3578" s="105" t="str">
        <f>IF($C3578="", "", IF(IFERROR(INDEX(Ingredients!D$11:D$310, MATCH($C3578, Ingredients!$B$11:$B$310, 0)), "")="", "", IFERROR(INDEX(Ingredients!D$11:D$310, MATCH($C3578, Ingredients!$B$11:$B$310, 0)), "")))</f>
        <v/>
      </c>
      <c r="AI3578" s="106" t="str">
        <f>IF($C3578="", "", IF(IFERROR(INDEX(Ingredients!E$11:E$310, MATCH($C3578, Ingredients!$B$11:$B$310, 0)), "")="", "", IFERROR(INDEX(Ingredients!E$11:E$310, MATCH($C3578, Ingredients!$B$11:$B$310, 0)), "")))</f>
        <v/>
      </c>
      <c r="AJ3578" s="108" t="str">
        <f>IF($C3578="", "", IF(IFERROR(INDEX(Ingredients!F$11:F$310, MATCH($C3578, Ingredients!$B$11:$B$310, 0)), "")="", "", IFERROR(INDEX(Ingredients!F$11:F$310, MATCH($C3578, Ingredients!$B$11:$B$310, 0)), "")))</f>
        <v/>
      </c>
      <c r="AK3578" s="106" t="str">
        <f>IF($C3578="", "", IF(IFERROR(INDEX(Ingredients!G$11:G$310, MATCH($C3578, Ingredients!$B$11:$B$310, 0)), "")="", "", IFERROR(INDEX(Ingredients!G$11:G$310, MATCH($C3578, Ingredients!$B$11:$B$310, 0)), "")))</f>
        <v/>
      </c>
      <c r="AL3578" s="79" t="str">
        <f>IF($C3578="", "", IF(IFERROR(INDEX(Ingredients!H$11:H$310, MATCH($C3578, Ingredients!$B$11:$B$310, 0)), "")="", "", IFERROR(INDEX(Ingredients!H$11:H$310, MATCH($C3578, Ingredients!$B$11:$B$310, 0)), "")))</f>
        <v/>
      </c>
      <c r="AN3578" s="83" t="str">
        <f t="shared" si="830"/>
        <v/>
      </c>
      <c r="AP3578" s="114" t="str">
        <f t="shared" si="840"/>
        <v/>
      </c>
      <c r="AR3578" s="117" t="str">
        <f>IF($C3578="", "", IF(IFERROR(INDEX(Ingredients!$AI$11:$AI$310, MATCH($C3578, Ingredients!$B$11:$B$310, 0)), "")="", "", IFERROR(INDEX(Ingredients!$AI$11:$AI$310, MATCH($C3578, Ingredients!$B$11:$B$310, 0)), "")))</f>
        <v/>
      </c>
      <c r="AT3578" s="120" t="str">
        <f t="shared" si="841"/>
        <v/>
      </c>
      <c r="AV3578" s="90" t="str">
        <f t="shared" si="831"/>
        <v/>
      </c>
      <c r="AX3578" s="90" t="str">
        <f>IF($AV3578="", "", COUNTIF($AV$11:$AV$5010, "&lt;"&amp;$AV3578)+1+COUNTIF($AV$11:$AV3578, $AV3578)-1)</f>
        <v/>
      </c>
      <c r="AZ3578" s="111" t="str">
        <f>IF($B3578="", "", SUMIF('Shopping List'!$AV$11:$AV$25, $B3578, 'Shopping List'!$BN$11:$BN$25))</f>
        <v/>
      </c>
      <c r="BB3578" s="117" t="str">
        <f t="shared" si="842"/>
        <v/>
      </c>
    </row>
    <row r="3579" spans="1:54" x14ac:dyDescent="0.25">
      <c r="A3579" s="4"/>
      <c r="B3579" s="37"/>
      <c r="C3579" s="124"/>
      <c r="D3579" s="39"/>
      <c r="E3579" s="125"/>
      <c r="F3579" s="48"/>
      <c r="G3579" s="4"/>
      <c r="H3579" s="4"/>
      <c r="I3579" s="95" t="str">
        <f>IF($C3579="", "", IF(IFERROR(INDEX(Ingredients!$C$11:$C$310, MATCH($C3579, Ingredients!$B$11:$B$310, 0)), "")="", "", IFERROR(INDEX(Ingredients!$C$11:$C$310, MATCH($C3579, Ingredients!$B$11:$B$310, 0)), "")))</f>
        <v/>
      </c>
      <c r="J3579" s="73" t="str">
        <f>IF($B3579="", "", IF(IFERROR(INDEX(Meals!$C$11:$C$260, MATCH($B3579, Meals!$B$11:$B$260, 0)), "")="", "", IFERROR(INDEX(Meals!$C$11:$C$260, MATCH($B3579, Meals!$B$11:$B$260, 0)), "")))</f>
        <v/>
      </c>
      <c r="K3579" s="4"/>
      <c r="L3579" s="72" t="str">
        <f t="shared" si="832"/>
        <v/>
      </c>
      <c r="M3579" s="73" t="str">
        <f t="shared" si="833"/>
        <v/>
      </c>
      <c r="N3579" s="4"/>
      <c r="O3579" s="78" t="str">
        <f t="shared" si="834"/>
        <v/>
      </c>
      <c r="P3579" s="79" t="str">
        <f t="shared" si="835"/>
        <v/>
      </c>
      <c r="Q3579" s="4"/>
      <c r="R3579" s="90" t="str">
        <f t="shared" si="836"/>
        <v/>
      </c>
      <c r="S3579" s="4"/>
      <c r="Y3579" s="18" t="str">
        <f t="shared" si="837"/>
        <v/>
      </c>
      <c r="AA3579" s="18" t="str">
        <f t="shared" si="828"/>
        <v/>
      </c>
      <c r="AB3579" s="18" t="str">
        <f t="shared" si="829"/>
        <v/>
      </c>
      <c r="AC3579" s="18" t="str">
        <f t="shared" si="838"/>
        <v/>
      </c>
      <c r="AD3579" s="18" t="str">
        <f t="shared" si="838"/>
        <v/>
      </c>
      <c r="AE3579" s="18" t="str">
        <f t="shared" si="839"/>
        <v/>
      </c>
      <c r="AG3579" s="95" t="str">
        <f>IF($C3579="", "", IF(IFERROR(INDEX(Ingredients!C$11:C$310, MATCH($C3579, Ingredients!$B$11:$B$310, 0)), "")="", "", IFERROR(INDEX(Ingredients!C$11:C$310, MATCH($C3579, Ingredients!$B$11:$B$310, 0)), "")))</f>
        <v/>
      </c>
      <c r="AH3579" s="105" t="str">
        <f>IF($C3579="", "", IF(IFERROR(INDEX(Ingredients!D$11:D$310, MATCH($C3579, Ingredients!$B$11:$B$310, 0)), "")="", "", IFERROR(INDEX(Ingredients!D$11:D$310, MATCH($C3579, Ingredients!$B$11:$B$310, 0)), "")))</f>
        <v/>
      </c>
      <c r="AI3579" s="106" t="str">
        <f>IF($C3579="", "", IF(IFERROR(INDEX(Ingredients!E$11:E$310, MATCH($C3579, Ingredients!$B$11:$B$310, 0)), "")="", "", IFERROR(INDEX(Ingredients!E$11:E$310, MATCH($C3579, Ingredients!$B$11:$B$310, 0)), "")))</f>
        <v/>
      </c>
      <c r="AJ3579" s="108" t="str">
        <f>IF($C3579="", "", IF(IFERROR(INDEX(Ingredients!F$11:F$310, MATCH($C3579, Ingredients!$B$11:$B$310, 0)), "")="", "", IFERROR(INDEX(Ingredients!F$11:F$310, MATCH($C3579, Ingredients!$B$11:$B$310, 0)), "")))</f>
        <v/>
      </c>
      <c r="AK3579" s="106" t="str">
        <f>IF($C3579="", "", IF(IFERROR(INDEX(Ingredients!G$11:G$310, MATCH($C3579, Ingredients!$B$11:$B$310, 0)), "")="", "", IFERROR(INDEX(Ingredients!G$11:G$310, MATCH($C3579, Ingredients!$B$11:$B$310, 0)), "")))</f>
        <v/>
      </c>
      <c r="AL3579" s="79" t="str">
        <f>IF($C3579="", "", IF(IFERROR(INDEX(Ingredients!H$11:H$310, MATCH($C3579, Ingredients!$B$11:$B$310, 0)), "")="", "", IFERROR(INDEX(Ingredients!H$11:H$310, MATCH($C3579, Ingredients!$B$11:$B$310, 0)), "")))</f>
        <v/>
      </c>
      <c r="AN3579" s="83" t="str">
        <f t="shared" si="830"/>
        <v/>
      </c>
      <c r="AP3579" s="114" t="str">
        <f t="shared" si="840"/>
        <v/>
      </c>
      <c r="AR3579" s="117" t="str">
        <f>IF($C3579="", "", IF(IFERROR(INDEX(Ingredients!$AI$11:$AI$310, MATCH($C3579, Ingredients!$B$11:$B$310, 0)), "")="", "", IFERROR(INDEX(Ingredients!$AI$11:$AI$310, MATCH($C3579, Ingredients!$B$11:$B$310, 0)), "")))</f>
        <v/>
      </c>
      <c r="AT3579" s="120" t="str">
        <f t="shared" si="841"/>
        <v/>
      </c>
      <c r="AV3579" s="90" t="str">
        <f t="shared" si="831"/>
        <v/>
      </c>
      <c r="AX3579" s="90" t="str">
        <f>IF($AV3579="", "", COUNTIF($AV$11:$AV$5010, "&lt;"&amp;$AV3579)+1+COUNTIF($AV$11:$AV3579, $AV3579)-1)</f>
        <v/>
      </c>
      <c r="AZ3579" s="111" t="str">
        <f>IF($B3579="", "", SUMIF('Shopping List'!$AV$11:$AV$25, $B3579, 'Shopping List'!$BN$11:$BN$25))</f>
        <v/>
      </c>
      <c r="BB3579" s="117" t="str">
        <f t="shared" si="842"/>
        <v/>
      </c>
    </row>
    <row r="3580" spans="1:54" x14ac:dyDescent="0.25">
      <c r="A3580" s="4"/>
      <c r="B3580" s="37"/>
      <c r="C3580" s="124"/>
      <c r="D3580" s="39"/>
      <c r="E3580" s="125"/>
      <c r="F3580" s="48"/>
      <c r="G3580" s="4"/>
      <c r="H3580" s="4"/>
      <c r="I3580" s="95" t="str">
        <f>IF($C3580="", "", IF(IFERROR(INDEX(Ingredients!$C$11:$C$310, MATCH($C3580, Ingredients!$B$11:$B$310, 0)), "")="", "", IFERROR(INDEX(Ingredients!$C$11:$C$310, MATCH($C3580, Ingredients!$B$11:$B$310, 0)), "")))</f>
        <v/>
      </c>
      <c r="J3580" s="73" t="str">
        <f>IF($B3580="", "", IF(IFERROR(INDEX(Meals!$C$11:$C$260, MATCH($B3580, Meals!$B$11:$B$260, 0)), "")="", "", IFERROR(INDEX(Meals!$C$11:$C$260, MATCH($B3580, Meals!$B$11:$B$260, 0)), "")))</f>
        <v/>
      </c>
      <c r="K3580" s="4"/>
      <c r="L3580" s="72" t="str">
        <f t="shared" si="832"/>
        <v/>
      </c>
      <c r="M3580" s="73" t="str">
        <f t="shared" si="833"/>
        <v/>
      </c>
      <c r="N3580" s="4"/>
      <c r="O3580" s="78" t="str">
        <f t="shared" si="834"/>
        <v/>
      </c>
      <c r="P3580" s="79" t="str">
        <f t="shared" si="835"/>
        <v/>
      </c>
      <c r="Q3580" s="4"/>
      <c r="R3580" s="90" t="str">
        <f t="shared" si="836"/>
        <v/>
      </c>
      <c r="S3580" s="4"/>
      <c r="Y3580" s="18" t="str">
        <f t="shared" si="837"/>
        <v/>
      </c>
      <c r="AA3580" s="18" t="str">
        <f t="shared" si="828"/>
        <v/>
      </c>
      <c r="AB3580" s="18" t="str">
        <f t="shared" si="829"/>
        <v/>
      </c>
      <c r="AC3580" s="18" t="str">
        <f t="shared" si="838"/>
        <v/>
      </c>
      <c r="AD3580" s="18" t="str">
        <f t="shared" si="838"/>
        <v/>
      </c>
      <c r="AE3580" s="18" t="str">
        <f t="shared" si="839"/>
        <v/>
      </c>
      <c r="AG3580" s="95" t="str">
        <f>IF($C3580="", "", IF(IFERROR(INDEX(Ingredients!C$11:C$310, MATCH($C3580, Ingredients!$B$11:$B$310, 0)), "")="", "", IFERROR(INDEX(Ingredients!C$11:C$310, MATCH($C3580, Ingredients!$B$11:$B$310, 0)), "")))</f>
        <v/>
      </c>
      <c r="AH3580" s="105" t="str">
        <f>IF($C3580="", "", IF(IFERROR(INDEX(Ingredients!D$11:D$310, MATCH($C3580, Ingredients!$B$11:$B$310, 0)), "")="", "", IFERROR(INDEX(Ingredients!D$11:D$310, MATCH($C3580, Ingredients!$B$11:$B$310, 0)), "")))</f>
        <v/>
      </c>
      <c r="AI3580" s="106" t="str">
        <f>IF($C3580="", "", IF(IFERROR(INDEX(Ingredients!E$11:E$310, MATCH($C3580, Ingredients!$B$11:$B$310, 0)), "")="", "", IFERROR(INDEX(Ingredients!E$11:E$310, MATCH($C3580, Ingredients!$B$11:$B$310, 0)), "")))</f>
        <v/>
      </c>
      <c r="AJ3580" s="108" t="str">
        <f>IF($C3580="", "", IF(IFERROR(INDEX(Ingredients!F$11:F$310, MATCH($C3580, Ingredients!$B$11:$B$310, 0)), "")="", "", IFERROR(INDEX(Ingredients!F$11:F$310, MATCH($C3580, Ingredients!$B$11:$B$310, 0)), "")))</f>
        <v/>
      </c>
      <c r="AK3580" s="106" t="str">
        <f>IF($C3580="", "", IF(IFERROR(INDEX(Ingredients!G$11:G$310, MATCH($C3580, Ingredients!$B$11:$B$310, 0)), "")="", "", IFERROR(INDEX(Ingredients!G$11:G$310, MATCH($C3580, Ingredients!$B$11:$B$310, 0)), "")))</f>
        <v/>
      </c>
      <c r="AL3580" s="79" t="str">
        <f>IF($C3580="", "", IF(IFERROR(INDEX(Ingredients!H$11:H$310, MATCH($C3580, Ingredients!$B$11:$B$310, 0)), "")="", "", IFERROR(INDEX(Ingredients!H$11:H$310, MATCH($C3580, Ingredients!$B$11:$B$310, 0)), "")))</f>
        <v/>
      </c>
      <c r="AN3580" s="83" t="str">
        <f t="shared" si="830"/>
        <v/>
      </c>
      <c r="AP3580" s="114" t="str">
        <f t="shared" si="840"/>
        <v/>
      </c>
      <c r="AR3580" s="117" t="str">
        <f>IF($C3580="", "", IF(IFERROR(INDEX(Ingredients!$AI$11:$AI$310, MATCH($C3580, Ingredients!$B$11:$B$310, 0)), "")="", "", IFERROR(INDEX(Ingredients!$AI$11:$AI$310, MATCH($C3580, Ingredients!$B$11:$B$310, 0)), "")))</f>
        <v/>
      </c>
      <c r="AT3580" s="120" t="str">
        <f t="shared" si="841"/>
        <v/>
      </c>
      <c r="AV3580" s="90" t="str">
        <f t="shared" si="831"/>
        <v/>
      </c>
      <c r="AX3580" s="90" t="str">
        <f>IF($AV3580="", "", COUNTIF($AV$11:$AV$5010, "&lt;"&amp;$AV3580)+1+COUNTIF($AV$11:$AV3580, $AV3580)-1)</f>
        <v/>
      </c>
      <c r="AZ3580" s="111" t="str">
        <f>IF($B3580="", "", SUMIF('Shopping List'!$AV$11:$AV$25, $B3580, 'Shopping List'!$BN$11:$BN$25))</f>
        <v/>
      </c>
      <c r="BB3580" s="117" t="str">
        <f t="shared" si="842"/>
        <v/>
      </c>
    </row>
    <row r="3581" spans="1:54" x14ac:dyDescent="0.25">
      <c r="A3581" s="4"/>
      <c r="B3581" s="37"/>
      <c r="C3581" s="124"/>
      <c r="D3581" s="39"/>
      <c r="E3581" s="125"/>
      <c r="F3581" s="48"/>
      <c r="G3581" s="4"/>
      <c r="H3581" s="4"/>
      <c r="I3581" s="95" t="str">
        <f>IF($C3581="", "", IF(IFERROR(INDEX(Ingredients!$C$11:$C$310, MATCH($C3581, Ingredients!$B$11:$B$310, 0)), "")="", "", IFERROR(INDEX(Ingredients!$C$11:$C$310, MATCH($C3581, Ingredients!$B$11:$B$310, 0)), "")))</f>
        <v/>
      </c>
      <c r="J3581" s="73" t="str">
        <f>IF($B3581="", "", IF(IFERROR(INDEX(Meals!$C$11:$C$260, MATCH($B3581, Meals!$B$11:$B$260, 0)), "")="", "", IFERROR(INDEX(Meals!$C$11:$C$260, MATCH($B3581, Meals!$B$11:$B$260, 0)), "")))</f>
        <v/>
      </c>
      <c r="K3581" s="4"/>
      <c r="L3581" s="72" t="str">
        <f t="shared" si="832"/>
        <v/>
      </c>
      <c r="M3581" s="73" t="str">
        <f t="shared" si="833"/>
        <v/>
      </c>
      <c r="N3581" s="4"/>
      <c r="O3581" s="78" t="str">
        <f t="shared" si="834"/>
        <v/>
      </c>
      <c r="P3581" s="79" t="str">
        <f t="shared" si="835"/>
        <v/>
      </c>
      <c r="Q3581" s="4"/>
      <c r="R3581" s="90" t="str">
        <f t="shared" si="836"/>
        <v/>
      </c>
      <c r="S3581" s="4"/>
      <c r="Y3581" s="18" t="str">
        <f t="shared" si="837"/>
        <v/>
      </c>
      <c r="AA3581" s="18" t="str">
        <f t="shared" si="828"/>
        <v/>
      </c>
      <c r="AB3581" s="18" t="str">
        <f t="shared" si="829"/>
        <v/>
      </c>
      <c r="AC3581" s="18" t="str">
        <f t="shared" si="838"/>
        <v/>
      </c>
      <c r="AD3581" s="18" t="str">
        <f t="shared" si="838"/>
        <v/>
      </c>
      <c r="AE3581" s="18" t="str">
        <f t="shared" si="839"/>
        <v/>
      </c>
      <c r="AG3581" s="95" t="str">
        <f>IF($C3581="", "", IF(IFERROR(INDEX(Ingredients!C$11:C$310, MATCH($C3581, Ingredients!$B$11:$B$310, 0)), "")="", "", IFERROR(INDEX(Ingredients!C$11:C$310, MATCH($C3581, Ingredients!$B$11:$B$310, 0)), "")))</f>
        <v/>
      </c>
      <c r="AH3581" s="105" t="str">
        <f>IF($C3581="", "", IF(IFERROR(INDEX(Ingredients!D$11:D$310, MATCH($C3581, Ingredients!$B$11:$B$310, 0)), "")="", "", IFERROR(INDEX(Ingredients!D$11:D$310, MATCH($C3581, Ingredients!$B$11:$B$310, 0)), "")))</f>
        <v/>
      </c>
      <c r="AI3581" s="106" t="str">
        <f>IF($C3581="", "", IF(IFERROR(INDEX(Ingredients!E$11:E$310, MATCH($C3581, Ingredients!$B$11:$B$310, 0)), "")="", "", IFERROR(INDEX(Ingredients!E$11:E$310, MATCH($C3581, Ingredients!$B$11:$B$310, 0)), "")))</f>
        <v/>
      </c>
      <c r="AJ3581" s="108" t="str">
        <f>IF($C3581="", "", IF(IFERROR(INDEX(Ingredients!F$11:F$310, MATCH($C3581, Ingredients!$B$11:$B$310, 0)), "")="", "", IFERROR(INDEX(Ingredients!F$11:F$310, MATCH($C3581, Ingredients!$B$11:$B$310, 0)), "")))</f>
        <v/>
      </c>
      <c r="AK3581" s="106" t="str">
        <f>IF($C3581="", "", IF(IFERROR(INDEX(Ingredients!G$11:G$310, MATCH($C3581, Ingredients!$B$11:$B$310, 0)), "")="", "", IFERROR(INDEX(Ingredients!G$11:G$310, MATCH($C3581, Ingredients!$B$11:$B$310, 0)), "")))</f>
        <v/>
      </c>
      <c r="AL3581" s="79" t="str">
        <f>IF($C3581="", "", IF(IFERROR(INDEX(Ingredients!H$11:H$310, MATCH($C3581, Ingredients!$B$11:$B$310, 0)), "")="", "", IFERROR(INDEX(Ingredients!H$11:H$310, MATCH($C3581, Ingredients!$B$11:$B$310, 0)), "")))</f>
        <v/>
      </c>
      <c r="AN3581" s="83" t="str">
        <f t="shared" si="830"/>
        <v/>
      </c>
      <c r="AP3581" s="114" t="str">
        <f t="shared" si="840"/>
        <v/>
      </c>
      <c r="AR3581" s="117" t="str">
        <f>IF($C3581="", "", IF(IFERROR(INDEX(Ingredients!$AI$11:$AI$310, MATCH($C3581, Ingredients!$B$11:$B$310, 0)), "")="", "", IFERROR(INDEX(Ingredients!$AI$11:$AI$310, MATCH($C3581, Ingredients!$B$11:$B$310, 0)), "")))</f>
        <v/>
      </c>
      <c r="AT3581" s="120" t="str">
        <f t="shared" si="841"/>
        <v/>
      </c>
      <c r="AV3581" s="90" t="str">
        <f t="shared" si="831"/>
        <v/>
      </c>
      <c r="AX3581" s="90" t="str">
        <f>IF($AV3581="", "", COUNTIF($AV$11:$AV$5010, "&lt;"&amp;$AV3581)+1+COUNTIF($AV$11:$AV3581, $AV3581)-1)</f>
        <v/>
      </c>
      <c r="AZ3581" s="111" t="str">
        <f>IF($B3581="", "", SUMIF('Shopping List'!$AV$11:$AV$25, $B3581, 'Shopping List'!$BN$11:$BN$25))</f>
        <v/>
      </c>
      <c r="BB3581" s="117" t="str">
        <f t="shared" si="842"/>
        <v/>
      </c>
    </row>
    <row r="3582" spans="1:54" x14ac:dyDescent="0.25">
      <c r="A3582" s="4"/>
      <c r="B3582" s="37"/>
      <c r="C3582" s="124"/>
      <c r="D3582" s="39"/>
      <c r="E3582" s="125"/>
      <c r="F3582" s="48"/>
      <c r="G3582" s="4"/>
      <c r="H3582" s="4"/>
      <c r="I3582" s="95" t="str">
        <f>IF($C3582="", "", IF(IFERROR(INDEX(Ingredients!$C$11:$C$310, MATCH($C3582, Ingredients!$B$11:$B$310, 0)), "")="", "", IFERROR(INDEX(Ingredients!$C$11:$C$310, MATCH($C3582, Ingredients!$B$11:$B$310, 0)), "")))</f>
        <v/>
      </c>
      <c r="J3582" s="73" t="str">
        <f>IF($B3582="", "", IF(IFERROR(INDEX(Meals!$C$11:$C$260, MATCH($B3582, Meals!$B$11:$B$260, 0)), "")="", "", IFERROR(INDEX(Meals!$C$11:$C$260, MATCH($B3582, Meals!$B$11:$B$260, 0)), "")))</f>
        <v/>
      </c>
      <c r="K3582" s="4"/>
      <c r="L3582" s="72" t="str">
        <f t="shared" si="832"/>
        <v/>
      </c>
      <c r="M3582" s="73" t="str">
        <f t="shared" si="833"/>
        <v/>
      </c>
      <c r="N3582" s="4"/>
      <c r="O3582" s="78" t="str">
        <f t="shared" si="834"/>
        <v/>
      </c>
      <c r="P3582" s="79" t="str">
        <f t="shared" si="835"/>
        <v/>
      </c>
      <c r="Q3582" s="4"/>
      <c r="R3582" s="90" t="str">
        <f t="shared" si="836"/>
        <v/>
      </c>
      <c r="S3582" s="4"/>
      <c r="Y3582" s="18" t="str">
        <f t="shared" si="837"/>
        <v/>
      </c>
      <c r="AA3582" s="18" t="str">
        <f t="shared" si="828"/>
        <v/>
      </c>
      <c r="AB3582" s="18" t="str">
        <f t="shared" si="829"/>
        <v/>
      </c>
      <c r="AC3582" s="18" t="str">
        <f t="shared" si="838"/>
        <v/>
      </c>
      <c r="AD3582" s="18" t="str">
        <f t="shared" si="838"/>
        <v/>
      </c>
      <c r="AE3582" s="18" t="str">
        <f t="shared" si="839"/>
        <v/>
      </c>
      <c r="AG3582" s="95" t="str">
        <f>IF($C3582="", "", IF(IFERROR(INDEX(Ingredients!C$11:C$310, MATCH($C3582, Ingredients!$B$11:$B$310, 0)), "")="", "", IFERROR(INDEX(Ingredients!C$11:C$310, MATCH($C3582, Ingredients!$B$11:$B$310, 0)), "")))</f>
        <v/>
      </c>
      <c r="AH3582" s="105" t="str">
        <f>IF($C3582="", "", IF(IFERROR(INDEX(Ingredients!D$11:D$310, MATCH($C3582, Ingredients!$B$11:$B$310, 0)), "")="", "", IFERROR(INDEX(Ingredients!D$11:D$310, MATCH($C3582, Ingredients!$B$11:$B$310, 0)), "")))</f>
        <v/>
      </c>
      <c r="AI3582" s="106" t="str">
        <f>IF($C3582="", "", IF(IFERROR(INDEX(Ingredients!E$11:E$310, MATCH($C3582, Ingredients!$B$11:$B$310, 0)), "")="", "", IFERROR(INDEX(Ingredients!E$11:E$310, MATCH($C3582, Ingredients!$B$11:$B$310, 0)), "")))</f>
        <v/>
      </c>
      <c r="AJ3582" s="108" t="str">
        <f>IF($C3582="", "", IF(IFERROR(INDEX(Ingredients!F$11:F$310, MATCH($C3582, Ingredients!$B$11:$B$310, 0)), "")="", "", IFERROR(INDEX(Ingredients!F$11:F$310, MATCH($C3582, Ingredients!$B$11:$B$310, 0)), "")))</f>
        <v/>
      </c>
      <c r="AK3582" s="106" t="str">
        <f>IF($C3582="", "", IF(IFERROR(INDEX(Ingredients!G$11:G$310, MATCH($C3582, Ingredients!$B$11:$B$310, 0)), "")="", "", IFERROR(INDEX(Ingredients!G$11:G$310, MATCH($C3582, Ingredients!$B$11:$B$310, 0)), "")))</f>
        <v/>
      </c>
      <c r="AL3582" s="79" t="str">
        <f>IF($C3582="", "", IF(IFERROR(INDEX(Ingredients!H$11:H$310, MATCH($C3582, Ingredients!$B$11:$B$310, 0)), "")="", "", IFERROR(INDEX(Ingredients!H$11:H$310, MATCH($C3582, Ingredients!$B$11:$B$310, 0)), "")))</f>
        <v/>
      </c>
      <c r="AN3582" s="83" t="str">
        <f t="shared" si="830"/>
        <v/>
      </c>
      <c r="AP3582" s="114" t="str">
        <f t="shared" si="840"/>
        <v/>
      </c>
      <c r="AR3582" s="117" t="str">
        <f>IF($C3582="", "", IF(IFERROR(INDEX(Ingredients!$AI$11:$AI$310, MATCH($C3582, Ingredients!$B$11:$B$310, 0)), "")="", "", IFERROR(INDEX(Ingredients!$AI$11:$AI$310, MATCH($C3582, Ingredients!$B$11:$B$310, 0)), "")))</f>
        <v/>
      </c>
      <c r="AT3582" s="120" t="str">
        <f t="shared" si="841"/>
        <v/>
      </c>
      <c r="AV3582" s="90" t="str">
        <f t="shared" si="831"/>
        <v/>
      </c>
      <c r="AX3582" s="90" t="str">
        <f>IF($AV3582="", "", COUNTIF($AV$11:$AV$5010, "&lt;"&amp;$AV3582)+1+COUNTIF($AV$11:$AV3582, $AV3582)-1)</f>
        <v/>
      </c>
      <c r="AZ3582" s="111" t="str">
        <f>IF($B3582="", "", SUMIF('Shopping List'!$AV$11:$AV$25, $B3582, 'Shopping List'!$BN$11:$BN$25))</f>
        <v/>
      </c>
      <c r="BB3582" s="117" t="str">
        <f t="shared" si="842"/>
        <v/>
      </c>
    </row>
    <row r="3583" spans="1:54" x14ac:dyDescent="0.25">
      <c r="A3583" s="4"/>
      <c r="B3583" s="37"/>
      <c r="C3583" s="124"/>
      <c r="D3583" s="39"/>
      <c r="E3583" s="125"/>
      <c r="F3583" s="48"/>
      <c r="G3583" s="4"/>
      <c r="H3583" s="4"/>
      <c r="I3583" s="95" t="str">
        <f>IF($C3583="", "", IF(IFERROR(INDEX(Ingredients!$C$11:$C$310, MATCH($C3583, Ingredients!$B$11:$B$310, 0)), "")="", "", IFERROR(INDEX(Ingredients!$C$11:$C$310, MATCH($C3583, Ingredients!$B$11:$B$310, 0)), "")))</f>
        <v/>
      </c>
      <c r="J3583" s="73" t="str">
        <f>IF($B3583="", "", IF(IFERROR(INDEX(Meals!$C$11:$C$260, MATCH($B3583, Meals!$B$11:$B$260, 0)), "")="", "", IFERROR(INDEX(Meals!$C$11:$C$260, MATCH($B3583, Meals!$B$11:$B$260, 0)), "")))</f>
        <v/>
      </c>
      <c r="K3583" s="4"/>
      <c r="L3583" s="72" t="str">
        <f t="shared" si="832"/>
        <v/>
      </c>
      <c r="M3583" s="73" t="str">
        <f t="shared" si="833"/>
        <v/>
      </c>
      <c r="N3583" s="4"/>
      <c r="O3583" s="78" t="str">
        <f t="shared" si="834"/>
        <v/>
      </c>
      <c r="P3583" s="79" t="str">
        <f t="shared" si="835"/>
        <v/>
      </c>
      <c r="Q3583" s="4"/>
      <c r="R3583" s="90" t="str">
        <f t="shared" si="836"/>
        <v/>
      </c>
      <c r="S3583" s="4"/>
      <c r="Y3583" s="18" t="str">
        <f t="shared" si="837"/>
        <v/>
      </c>
      <c r="AA3583" s="18" t="str">
        <f t="shared" si="828"/>
        <v/>
      </c>
      <c r="AB3583" s="18" t="str">
        <f t="shared" si="829"/>
        <v/>
      </c>
      <c r="AC3583" s="18" t="str">
        <f t="shared" si="838"/>
        <v/>
      </c>
      <c r="AD3583" s="18" t="str">
        <f t="shared" si="838"/>
        <v/>
      </c>
      <c r="AE3583" s="18" t="str">
        <f t="shared" si="839"/>
        <v/>
      </c>
      <c r="AG3583" s="95" t="str">
        <f>IF($C3583="", "", IF(IFERROR(INDEX(Ingredients!C$11:C$310, MATCH($C3583, Ingredients!$B$11:$B$310, 0)), "")="", "", IFERROR(INDEX(Ingredients!C$11:C$310, MATCH($C3583, Ingredients!$B$11:$B$310, 0)), "")))</f>
        <v/>
      </c>
      <c r="AH3583" s="105" t="str">
        <f>IF($C3583="", "", IF(IFERROR(INDEX(Ingredients!D$11:D$310, MATCH($C3583, Ingredients!$B$11:$B$310, 0)), "")="", "", IFERROR(INDEX(Ingredients!D$11:D$310, MATCH($C3583, Ingredients!$B$11:$B$310, 0)), "")))</f>
        <v/>
      </c>
      <c r="AI3583" s="106" t="str">
        <f>IF($C3583="", "", IF(IFERROR(INDEX(Ingredients!E$11:E$310, MATCH($C3583, Ingredients!$B$11:$B$310, 0)), "")="", "", IFERROR(INDEX(Ingredients!E$11:E$310, MATCH($C3583, Ingredients!$B$11:$B$310, 0)), "")))</f>
        <v/>
      </c>
      <c r="AJ3583" s="108" t="str">
        <f>IF($C3583="", "", IF(IFERROR(INDEX(Ingredients!F$11:F$310, MATCH($C3583, Ingredients!$B$11:$B$310, 0)), "")="", "", IFERROR(INDEX(Ingredients!F$11:F$310, MATCH($C3583, Ingredients!$B$11:$B$310, 0)), "")))</f>
        <v/>
      </c>
      <c r="AK3583" s="106" t="str">
        <f>IF($C3583="", "", IF(IFERROR(INDEX(Ingredients!G$11:G$310, MATCH($C3583, Ingredients!$B$11:$B$310, 0)), "")="", "", IFERROR(INDEX(Ingredients!G$11:G$310, MATCH($C3583, Ingredients!$B$11:$B$310, 0)), "")))</f>
        <v/>
      </c>
      <c r="AL3583" s="79" t="str">
        <f>IF($C3583="", "", IF(IFERROR(INDEX(Ingredients!H$11:H$310, MATCH($C3583, Ingredients!$B$11:$B$310, 0)), "")="", "", IFERROR(INDEX(Ingredients!H$11:H$310, MATCH($C3583, Ingredients!$B$11:$B$310, 0)), "")))</f>
        <v/>
      </c>
      <c r="AN3583" s="83" t="str">
        <f t="shared" si="830"/>
        <v/>
      </c>
      <c r="AP3583" s="114" t="str">
        <f t="shared" si="840"/>
        <v/>
      </c>
      <c r="AR3583" s="117" t="str">
        <f>IF($C3583="", "", IF(IFERROR(INDEX(Ingredients!$AI$11:$AI$310, MATCH($C3583, Ingredients!$B$11:$B$310, 0)), "")="", "", IFERROR(INDEX(Ingredients!$AI$11:$AI$310, MATCH($C3583, Ingredients!$B$11:$B$310, 0)), "")))</f>
        <v/>
      </c>
      <c r="AT3583" s="120" t="str">
        <f t="shared" si="841"/>
        <v/>
      </c>
      <c r="AV3583" s="90" t="str">
        <f t="shared" si="831"/>
        <v/>
      </c>
      <c r="AX3583" s="90" t="str">
        <f>IF($AV3583="", "", COUNTIF($AV$11:$AV$5010, "&lt;"&amp;$AV3583)+1+COUNTIF($AV$11:$AV3583, $AV3583)-1)</f>
        <v/>
      </c>
      <c r="AZ3583" s="111" t="str">
        <f>IF($B3583="", "", SUMIF('Shopping List'!$AV$11:$AV$25, $B3583, 'Shopping List'!$BN$11:$BN$25))</f>
        <v/>
      </c>
      <c r="BB3583" s="117" t="str">
        <f t="shared" si="842"/>
        <v/>
      </c>
    </row>
    <row r="3584" spans="1:54" x14ac:dyDescent="0.25">
      <c r="A3584" s="4"/>
      <c r="B3584" s="37"/>
      <c r="C3584" s="124"/>
      <c r="D3584" s="39"/>
      <c r="E3584" s="125"/>
      <c r="F3584" s="48"/>
      <c r="G3584" s="4"/>
      <c r="H3584" s="4"/>
      <c r="I3584" s="95" t="str">
        <f>IF($C3584="", "", IF(IFERROR(INDEX(Ingredients!$C$11:$C$310, MATCH($C3584, Ingredients!$B$11:$B$310, 0)), "")="", "", IFERROR(INDEX(Ingredients!$C$11:$C$310, MATCH($C3584, Ingredients!$B$11:$B$310, 0)), "")))</f>
        <v/>
      </c>
      <c r="J3584" s="73" t="str">
        <f>IF($B3584="", "", IF(IFERROR(INDEX(Meals!$C$11:$C$260, MATCH($B3584, Meals!$B$11:$B$260, 0)), "")="", "", IFERROR(INDEX(Meals!$C$11:$C$260, MATCH($B3584, Meals!$B$11:$B$260, 0)), "")))</f>
        <v/>
      </c>
      <c r="K3584" s="4"/>
      <c r="L3584" s="72" t="str">
        <f t="shared" si="832"/>
        <v/>
      </c>
      <c r="M3584" s="73" t="str">
        <f t="shared" si="833"/>
        <v/>
      </c>
      <c r="N3584" s="4"/>
      <c r="O3584" s="78" t="str">
        <f t="shared" si="834"/>
        <v/>
      </c>
      <c r="P3584" s="79" t="str">
        <f t="shared" si="835"/>
        <v/>
      </c>
      <c r="Q3584" s="4"/>
      <c r="R3584" s="90" t="str">
        <f t="shared" si="836"/>
        <v/>
      </c>
      <c r="S3584" s="4"/>
      <c r="Y3584" s="18" t="str">
        <f t="shared" si="837"/>
        <v/>
      </c>
      <c r="AA3584" s="18" t="str">
        <f t="shared" si="828"/>
        <v/>
      </c>
      <c r="AB3584" s="18" t="str">
        <f t="shared" si="829"/>
        <v/>
      </c>
      <c r="AC3584" s="18" t="str">
        <f t="shared" si="838"/>
        <v/>
      </c>
      <c r="AD3584" s="18" t="str">
        <f t="shared" si="838"/>
        <v/>
      </c>
      <c r="AE3584" s="18" t="str">
        <f t="shared" si="839"/>
        <v/>
      </c>
      <c r="AG3584" s="95" t="str">
        <f>IF($C3584="", "", IF(IFERROR(INDEX(Ingredients!C$11:C$310, MATCH($C3584, Ingredients!$B$11:$B$310, 0)), "")="", "", IFERROR(INDEX(Ingredients!C$11:C$310, MATCH($C3584, Ingredients!$B$11:$B$310, 0)), "")))</f>
        <v/>
      </c>
      <c r="AH3584" s="105" t="str">
        <f>IF($C3584="", "", IF(IFERROR(INDEX(Ingredients!D$11:D$310, MATCH($C3584, Ingredients!$B$11:$B$310, 0)), "")="", "", IFERROR(INDEX(Ingredients!D$11:D$310, MATCH($C3584, Ingredients!$B$11:$B$310, 0)), "")))</f>
        <v/>
      </c>
      <c r="AI3584" s="106" t="str">
        <f>IF($C3584="", "", IF(IFERROR(INDEX(Ingredients!E$11:E$310, MATCH($C3584, Ingredients!$B$11:$B$310, 0)), "")="", "", IFERROR(INDEX(Ingredients!E$11:E$310, MATCH($C3584, Ingredients!$B$11:$B$310, 0)), "")))</f>
        <v/>
      </c>
      <c r="AJ3584" s="108" t="str">
        <f>IF($C3584="", "", IF(IFERROR(INDEX(Ingredients!F$11:F$310, MATCH($C3584, Ingredients!$B$11:$B$310, 0)), "")="", "", IFERROR(INDEX(Ingredients!F$11:F$310, MATCH($C3584, Ingredients!$B$11:$B$310, 0)), "")))</f>
        <v/>
      </c>
      <c r="AK3584" s="106" t="str">
        <f>IF($C3584="", "", IF(IFERROR(INDEX(Ingredients!G$11:G$310, MATCH($C3584, Ingredients!$B$11:$B$310, 0)), "")="", "", IFERROR(INDEX(Ingredients!G$11:G$310, MATCH($C3584, Ingredients!$B$11:$B$310, 0)), "")))</f>
        <v/>
      </c>
      <c r="AL3584" s="79" t="str">
        <f>IF($C3584="", "", IF(IFERROR(INDEX(Ingredients!H$11:H$310, MATCH($C3584, Ingredients!$B$11:$B$310, 0)), "")="", "", IFERROR(INDEX(Ingredients!H$11:H$310, MATCH($C3584, Ingredients!$B$11:$B$310, 0)), "")))</f>
        <v/>
      </c>
      <c r="AN3584" s="83" t="str">
        <f t="shared" si="830"/>
        <v/>
      </c>
      <c r="AP3584" s="114" t="str">
        <f t="shared" si="840"/>
        <v/>
      </c>
      <c r="AR3584" s="117" t="str">
        <f>IF($C3584="", "", IF(IFERROR(INDEX(Ingredients!$AI$11:$AI$310, MATCH($C3584, Ingredients!$B$11:$B$310, 0)), "")="", "", IFERROR(INDEX(Ingredients!$AI$11:$AI$310, MATCH($C3584, Ingredients!$B$11:$B$310, 0)), "")))</f>
        <v/>
      </c>
      <c r="AT3584" s="120" t="str">
        <f t="shared" si="841"/>
        <v/>
      </c>
      <c r="AV3584" s="90" t="str">
        <f t="shared" si="831"/>
        <v/>
      </c>
      <c r="AX3584" s="90" t="str">
        <f>IF($AV3584="", "", COUNTIF($AV$11:$AV$5010, "&lt;"&amp;$AV3584)+1+COUNTIF($AV$11:$AV3584, $AV3584)-1)</f>
        <v/>
      </c>
      <c r="AZ3584" s="111" t="str">
        <f>IF($B3584="", "", SUMIF('Shopping List'!$AV$11:$AV$25, $B3584, 'Shopping List'!$BN$11:$BN$25))</f>
        <v/>
      </c>
      <c r="BB3584" s="117" t="str">
        <f t="shared" si="842"/>
        <v/>
      </c>
    </row>
    <row r="3585" spans="1:54" x14ac:dyDescent="0.25">
      <c r="A3585" s="4"/>
      <c r="B3585" s="37"/>
      <c r="C3585" s="124"/>
      <c r="D3585" s="39"/>
      <c r="E3585" s="125"/>
      <c r="F3585" s="48"/>
      <c r="G3585" s="4"/>
      <c r="H3585" s="4"/>
      <c r="I3585" s="95" t="str">
        <f>IF($C3585="", "", IF(IFERROR(INDEX(Ingredients!$C$11:$C$310, MATCH($C3585, Ingredients!$B$11:$B$310, 0)), "")="", "", IFERROR(INDEX(Ingredients!$C$11:$C$310, MATCH($C3585, Ingredients!$B$11:$B$310, 0)), "")))</f>
        <v/>
      </c>
      <c r="J3585" s="73" t="str">
        <f>IF($B3585="", "", IF(IFERROR(INDEX(Meals!$C$11:$C$260, MATCH($B3585, Meals!$B$11:$B$260, 0)), "")="", "", IFERROR(INDEX(Meals!$C$11:$C$260, MATCH($B3585, Meals!$B$11:$B$260, 0)), "")))</f>
        <v/>
      </c>
      <c r="K3585" s="4"/>
      <c r="L3585" s="72" t="str">
        <f t="shared" si="832"/>
        <v/>
      </c>
      <c r="M3585" s="73" t="str">
        <f t="shared" si="833"/>
        <v/>
      </c>
      <c r="N3585" s="4"/>
      <c r="O3585" s="78" t="str">
        <f t="shared" si="834"/>
        <v/>
      </c>
      <c r="P3585" s="79" t="str">
        <f t="shared" si="835"/>
        <v/>
      </c>
      <c r="Q3585" s="4"/>
      <c r="R3585" s="90" t="str">
        <f t="shared" si="836"/>
        <v/>
      </c>
      <c r="S3585" s="4"/>
      <c r="Y3585" s="18" t="str">
        <f t="shared" si="837"/>
        <v/>
      </c>
      <c r="AA3585" s="18" t="str">
        <f t="shared" si="828"/>
        <v/>
      </c>
      <c r="AB3585" s="18" t="str">
        <f t="shared" si="829"/>
        <v/>
      </c>
      <c r="AC3585" s="18" t="str">
        <f t="shared" si="838"/>
        <v/>
      </c>
      <c r="AD3585" s="18" t="str">
        <f t="shared" si="838"/>
        <v/>
      </c>
      <c r="AE3585" s="18" t="str">
        <f t="shared" si="839"/>
        <v/>
      </c>
      <c r="AG3585" s="95" t="str">
        <f>IF($C3585="", "", IF(IFERROR(INDEX(Ingredients!C$11:C$310, MATCH($C3585, Ingredients!$B$11:$B$310, 0)), "")="", "", IFERROR(INDEX(Ingredients!C$11:C$310, MATCH($C3585, Ingredients!$B$11:$B$310, 0)), "")))</f>
        <v/>
      </c>
      <c r="AH3585" s="105" t="str">
        <f>IF($C3585="", "", IF(IFERROR(INDEX(Ingredients!D$11:D$310, MATCH($C3585, Ingredients!$B$11:$B$310, 0)), "")="", "", IFERROR(INDEX(Ingredients!D$11:D$310, MATCH($C3585, Ingredients!$B$11:$B$310, 0)), "")))</f>
        <v/>
      </c>
      <c r="AI3585" s="106" t="str">
        <f>IF($C3585="", "", IF(IFERROR(INDEX(Ingredients!E$11:E$310, MATCH($C3585, Ingredients!$B$11:$B$310, 0)), "")="", "", IFERROR(INDEX(Ingredients!E$11:E$310, MATCH($C3585, Ingredients!$B$11:$B$310, 0)), "")))</f>
        <v/>
      </c>
      <c r="AJ3585" s="108" t="str">
        <f>IF($C3585="", "", IF(IFERROR(INDEX(Ingredients!F$11:F$310, MATCH($C3585, Ingredients!$B$11:$B$310, 0)), "")="", "", IFERROR(INDEX(Ingredients!F$11:F$310, MATCH($C3585, Ingredients!$B$11:$B$310, 0)), "")))</f>
        <v/>
      </c>
      <c r="AK3585" s="106" t="str">
        <f>IF($C3585="", "", IF(IFERROR(INDEX(Ingredients!G$11:G$310, MATCH($C3585, Ingredients!$B$11:$B$310, 0)), "")="", "", IFERROR(INDEX(Ingredients!G$11:G$310, MATCH($C3585, Ingredients!$B$11:$B$310, 0)), "")))</f>
        <v/>
      </c>
      <c r="AL3585" s="79" t="str">
        <f>IF($C3585="", "", IF(IFERROR(INDEX(Ingredients!H$11:H$310, MATCH($C3585, Ingredients!$B$11:$B$310, 0)), "")="", "", IFERROR(INDEX(Ingredients!H$11:H$310, MATCH($C3585, Ingredients!$B$11:$B$310, 0)), "")))</f>
        <v/>
      </c>
      <c r="AN3585" s="83" t="str">
        <f t="shared" si="830"/>
        <v/>
      </c>
      <c r="AP3585" s="114" t="str">
        <f t="shared" si="840"/>
        <v/>
      </c>
      <c r="AR3585" s="117" t="str">
        <f>IF($C3585="", "", IF(IFERROR(INDEX(Ingredients!$AI$11:$AI$310, MATCH($C3585, Ingredients!$B$11:$B$310, 0)), "")="", "", IFERROR(INDEX(Ingredients!$AI$11:$AI$310, MATCH($C3585, Ingredients!$B$11:$B$310, 0)), "")))</f>
        <v/>
      </c>
      <c r="AT3585" s="120" t="str">
        <f t="shared" si="841"/>
        <v/>
      </c>
      <c r="AV3585" s="90" t="str">
        <f t="shared" si="831"/>
        <v/>
      </c>
      <c r="AX3585" s="90" t="str">
        <f>IF($AV3585="", "", COUNTIF($AV$11:$AV$5010, "&lt;"&amp;$AV3585)+1+COUNTIF($AV$11:$AV3585, $AV3585)-1)</f>
        <v/>
      </c>
      <c r="AZ3585" s="111" t="str">
        <f>IF($B3585="", "", SUMIF('Shopping List'!$AV$11:$AV$25, $B3585, 'Shopping List'!$BN$11:$BN$25))</f>
        <v/>
      </c>
      <c r="BB3585" s="117" t="str">
        <f t="shared" si="842"/>
        <v/>
      </c>
    </row>
    <row r="3586" spans="1:54" x14ac:dyDescent="0.25">
      <c r="A3586" s="4"/>
      <c r="B3586" s="37"/>
      <c r="C3586" s="124"/>
      <c r="D3586" s="39"/>
      <c r="E3586" s="125"/>
      <c r="F3586" s="48"/>
      <c r="G3586" s="4"/>
      <c r="H3586" s="4"/>
      <c r="I3586" s="95" t="str">
        <f>IF($C3586="", "", IF(IFERROR(INDEX(Ingredients!$C$11:$C$310, MATCH($C3586, Ingredients!$B$11:$B$310, 0)), "")="", "", IFERROR(INDEX(Ingredients!$C$11:$C$310, MATCH($C3586, Ingredients!$B$11:$B$310, 0)), "")))</f>
        <v/>
      </c>
      <c r="J3586" s="73" t="str">
        <f>IF($B3586="", "", IF(IFERROR(INDEX(Meals!$C$11:$C$260, MATCH($B3586, Meals!$B$11:$B$260, 0)), "")="", "", IFERROR(INDEX(Meals!$C$11:$C$260, MATCH($B3586, Meals!$B$11:$B$260, 0)), "")))</f>
        <v/>
      </c>
      <c r="K3586" s="4"/>
      <c r="L3586" s="72" t="str">
        <f t="shared" si="832"/>
        <v/>
      </c>
      <c r="M3586" s="73" t="str">
        <f t="shared" si="833"/>
        <v/>
      </c>
      <c r="N3586" s="4"/>
      <c r="O3586" s="78" t="str">
        <f t="shared" si="834"/>
        <v/>
      </c>
      <c r="P3586" s="79" t="str">
        <f t="shared" si="835"/>
        <v/>
      </c>
      <c r="Q3586" s="4"/>
      <c r="R3586" s="90" t="str">
        <f t="shared" si="836"/>
        <v/>
      </c>
      <c r="S3586" s="4"/>
      <c r="Y3586" s="18" t="str">
        <f t="shared" si="837"/>
        <v/>
      </c>
      <c r="AA3586" s="18" t="str">
        <f t="shared" si="828"/>
        <v/>
      </c>
      <c r="AB3586" s="18" t="str">
        <f t="shared" si="829"/>
        <v/>
      </c>
      <c r="AC3586" s="18" t="str">
        <f t="shared" si="838"/>
        <v/>
      </c>
      <c r="AD3586" s="18" t="str">
        <f t="shared" si="838"/>
        <v/>
      </c>
      <c r="AE3586" s="18" t="str">
        <f t="shared" si="839"/>
        <v/>
      </c>
      <c r="AG3586" s="95" t="str">
        <f>IF($C3586="", "", IF(IFERROR(INDEX(Ingredients!C$11:C$310, MATCH($C3586, Ingredients!$B$11:$B$310, 0)), "")="", "", IFERROR(INDEX(Ingredients!C$11:C$310, MATCH($C3586, Ingredients!$B$11:$B$310, 0)), "")))</f>
        <v/>
      </c>
      <c r="AH3586" s="105" t="str">
        <f>IF($C3586="", "", IF(IFERROR(INDEX(Ingredients!D$11:D$310, MATCH($C3586, Ingredients!$B$11:$B$310, 0)), "")="", "", IFERROR(INDEX(Ingredients!D$11:D$310, MATCH($C3586, Ingredients!$B$11:$B$310, 0)), "")))</f>
        <v/>
      </c>
      <c r="AI3586" s="106" t="str">
        <f>IF($C3586="", "", IF(IFERROR(INDEX(Ingredients!E$11:E$310, MATCH($C3586, Ingredients!$B$11:$B$310, 0)), "")="", "", IFERROR(INDEX(Ingredients!E$11:E$310, MATCH($C3586, Ingredients!$B$11:$B$310, 0)), "")))</f>
        <v/>
      </c>
      <c r="AJ3586" s="108" t="str">
        <f>IF($C3586="", "", IF(IFERROR(INDEX(Ingredients!F$11:F$310, MATCH($C3586, Ingredients!$B$11:$B$310, 0)), "")="", "", IFERROR(INDEX(Ingredients!F$11:F$310, MATCH($C3586, Ingredients!$B$11:$B$310, 0)), "")))</f>
        <v/>
      </c>
      <c r="AK3586" s="106" t="str">
        <f>IF($C3586="", "", IF(IFERROR(INDEX(Ingredients!G$11:G$310, MATCH($C3586, Ingredients!$B$11:$B$310, 0)), "")="", "", IFERROR(INDEX(Ingredients!G$11:G$310, MATCH($C3586, Ingredients!$B$11:$B$310, 0)), "")))</f>
        <v/>
      </c>
      <c r="AL3586" s="79" t="str">
        <f>IF($C3586="", "", IF(IFERROR(INDEX(Ingredients!H$11:H$310, MATCH($C3586, Ingredients!$B$11:$B$310, 0)), "")="", "", IFERROR(INDEX(Ingredients!H$11:H$310, MATCH($C3586, Ingredients!$B$11:$B$310, 0)), "")))</f>
        <v/>
      </c>
      <c r="AN3586" s="83" t="str">
        <f t="shared" si="830"/>
        <v/>
      </c>
      <c r="AP3586" s="114" t="str">
        <f t="shared" si="840"/>
        <v/>
      </c>
      <c r="AR3586" s="117" t="str">
        <f>IF($C3586="", "", IF(IFERROR(INDEX(Ingredients!$AI$11:$AI$310, MATCH($C3586, Ingredients!$B$11:$B$310, 0)), "")="", "", IFERROR(INDEX(Ingredients!$AI$11:$AI$310, MATCH($C3586, Ingredients!$B$11:$B$310, 0)), "")))</f>
        <v/>
      </c>
      <c r="AT3586" s="120" t="str">
        <f t="shared" si="841"/>
        <v/>
      </c>
      <c r="AV3586" s="90" t="str">
        <f t="shared" si="831"/>
        <v/>
      </c>
      <c r="AX3586" s="90" t="str">
        <f>IF($AV3586="", "", COUNTIF($AV$11:$AV$5010, "&lt;"&amp;$AV3586)+1+COUNTIF($AV$11:$AV3586, $AV3586)-1)</f>
        <v/>
      </c>
      <c r="AZ3586" s="111" t="str">
        <f>IF($B3586="", "", SUMIF('Shopping List'!$AV$11:$AV$25, $B3586, 'Shopping List'!$BN$11:$BN$25))</f>
        <v/>
      </c>
      <c r="BB3586" s="117" t="str">
        <f t="shared" si="842"/>
        <v/>
      </c>
    </row>
    <row r="3587" spans="1:54" x14ac:dyDescent="0.25">
      <c r="A3587" s="4"/>
      <c r="B3587" s="37"/>
      <c r="C3587" s="124"/>
      <c r="D3587" s="39"/>
      <c r="E3587" s="125"/>
      <c r="F3587" s="48"/>
      <c r="G3587" s="4"/>
      <c r="H3587" s="4"/>
      <c r="I3587" s="95" t="str">
        <f>IF($C3587="", "", IF(IFERROR(INDEX(Ingredients!$C$11:$C$310, MATCH($C3587, Ingredients!$B$11:$B$310, 0)), "")="", "", IFERROR(INDEX(Ingredients!$C$11:$C$310, MATCH($C3587, Ingredients!$B$11:$B$310, 0)), "")))</f>
        <v/>
      </c>
      <c r="J3587" s="73" t="str">
        <f>IF($B3587="", "", IF(IFERROR(INDEX(Meals!$C$11:$C$260, MATCH($B3587, Meals!$B$11:$B$260, 0)), "")="", "", IFERROR(INDEX(Meals!$C$11:$C$260, MATCH($B3587, Meals!$B$11:$B$260, 0)), "")))</f>
        <v/>
      </c>
      <c r="K3587" s="4"/>
      <c r="L3587" s="72" t="str">
        <f t="shared" si="832"/>
        <v/>
      </c>
      <c r="M3587" s="73" t="str">
        <f t="shared" si="833"/>
        <v/>
      </c>
      <c r="N3587" s="4"/>
      <c r="O3587" s="78" t="str">
        <f t="shared" si="834"/>
        <v/>
      </c>
      <c r="P3587" s="79" t="str">
        <f t="shared" si="835"/>
        <v/>
      </c>
      <c r="Q3587" s="4"/>
      <c r="R3587" s="90" t="str">
        <f t="shared" si="836"/>
        <v/>
      </c>
      <c r="S3587" s="4"/>
      <c r="Y3587" s="18" t="str">
        <f t="shared" si="837"/>
        <v/>
      </c>
      <c r="AA3587" s="18" t="str">
        <f t="shared" si="828"/>
        <v/>
      </c>
      <c r="AB3587" s="18" t="str">
        <f t="shared" si="829"/>
        <v/>
      </c>
      <c r="AC3587" s="18" t="str">
        <f t="shared" si="838"/>
        <v/>
      </c>
      <c r="AD3587" s="18" t="str">
        <f t="shared" si="838"/>
        <v/>
      </c>
      <c r="AE3587" s="18" t="str">
        <f t="shared" si="839"/>
        <v/>
      </c>
      <c r="AG3587" s="95" t="str">
        <f>IF($C3587="", "", IF(IFERROR(INDEX(Ingredients!C$11:C$310, MATCH($C3587, Ingredients!$B$11:$B$310, 0)), "")="", "", IFERROR(INDEX(Ingredients!C$11:C$310, MATCH($C3587, Ingredients!$B$11:$B$310, 0)), "")))</f>
        <v/>
      </c>
      <c r="AH3587" s="105" t="str">
        <f>IF($C3587="", "", IF(IFERROR(INDEX(Ingredients!D$11:D$310, MATCH($C3587, Ingredients!$B$11:$B$310, 0)), "")="", "", IFERROR(INDEX(Ingredients!D$11:D$310, MATCH($C3587, Ingredients!$B$11:$B$310, 0)), "")))</f>
        <v/>
      </c>
      <c r="AI3587" s="106" t="str">
        <f>IF($C3587="", "", IF(IFERROR(INDEX(Ingredients!E$11:E$310, MATCH($C3587, Ingredients!$B$11:$B$310, 0)), "")="", "", IFERROR(INDEX(Ingredients!E$11:E$310, MATCH($C3587, Ingredients!$B$11:$B$310, 0)), "")))</f>
        <v/>
      </c>
      <c r="AJ3587" s="108" t="str">
        <f>IF($C3587="", "", IF(IFERROR(INDEX(Ingredients!F$11:F$310, MATCH($C3587, Ingredients!$B$11:$B$310, 0)), "")="", "", IFERROR(INDEX(Ingredients!F$11:F$310, MATCH($C3587, Ingredients!$B$11:$B$310, 0)), "")))</f>
        <v/>
      </c>
      <c r="AK3587" s="106" t="str">
        <f>IF($C3587="", "", IF(IFERROR(INDEX(Ingredients!G$11:G$310, MATCH($C3587, Ingredients!$B$11:$B$310, 0)), "")="", "", IFERROR(INDEX(Ingredients!G$11:G$310, MATCH($C3587, Ingredients!$B$11:$B$310, 0)), "")))</f>
        <v/>
      </c>
      <c r="AL3587" s="79" t="str">
        <f>IF($C3587="", "", IF(IFERROR(INDEX(Ingredients!H$11:H$310, MATCH($C3587, Ingredients!$B$11:$B$310, 0)), "")="", "", IFERROR(INDEX(Ingredients!H$11:H$310, MATCH($C3587, Ingredients!$B$11:$B$310, 0)), "")))</f>
        <v/>
      </c>
      <c r="AN3587" s="83" t="str">
        <f t="shared" si="830"/>
        <v/>
      </c>
      <c r="AP3587" s="114" t="str">
        <f t="shared" si="840"/>
        <v/>
      </c>
      <c r="AR3587" s="117" t="str">
        <f>IF($C3587="", "", IF(IFERROR(INDEX(Ingredients!$AI$11:$AI$310, MATCH($C3587, Ingredients!$B$11:$B$310, 0)), "")="", "", IFERROR(INDEX(Ingredients!$AI$11:$AI$310, MATCH($C3587, Ingredients!$B$11:$B$310, 0)), "")))</f>
        <v/>
      </c>
      <c r="AT3587" s="120" t="str">
        <f t="shared" si="841"/>
        <v/>
      </c>
      <c r="AV3587" s="90" t="str">
        <f t="shared" si="831"/>
        <v/>
      </c>
      <c r="AX3587" s="90" t="str">
        <f>IF($AV3587="", "", COUNTIF($AV$11:$AV$5010, "&lt;"&amp;$AV3587)+1+COUNTIF($AV$11:$AV3587, $AV3587)-1)</f>
        <v/>
      </c>
      <c r="AZ3587" s="111" t="str">
        <f>IF($B3587="", "", SUMIF('Shopping List'!$AV$11:$AV$25, $B3587, 'Shopping List'!$BN$11:$BN$25))</f>
        <v/>
      </c>
      <c r="BB3587" s="117" t="str">
        <f t="shared" si="842"/>
        <v/>
      </c>
    </row>
    <row r="3588" spans="1:54" x14ac:dyDescent="0.25">
      <c r="A3588" s="4"/>
      <c r="B3588" s="37"/>
      <c r="C3588" s="124"/>
      <c r="D3588" s="39"/>
      <c r="E3588" s="125"/>
      <c r="F3588" s="48"/>
      <c r="G3588" s="4"/>
      <c r="H3588" s="4"/>
      <c r="I3588" s="95" t="str">
        <f>IF($C3588="", "", IF(IFERROR(INDEX(Ingredients!$C$11:$C$310, MATCH($C3588, Ingredients!$B$11:$B$310, 0)), "")="", "", IFERROR(INDEX(Ingredients!$C$11:$C$310, MATCH($C3588, Ingredients!$B$11:$B$310, 0)), "")))</f>
        <v/>
      </c>
      <c r="J3588" s="73" t="str">
        <f>IF($B3588="", "", IF(IFERROR(INDEX(Meals!$C$11:$C$260, MATCH($B3588, Meals!$B$11:$B$260, 0)), "")="", "", IFERROR(INDEX(Meals!$C$11:$C$260, MATCH($B3588, Meals!$B$11:$B$260, 0)), "")))</f>
        <v/>
      </c>
      <c r="K3588" s="4"/>
      <c r="L3588" s="72" t="str">
        <f t="shared" si="832"/>
        <v/>
      </c>
      <c r="M3588" s="73" t="str">
        <f t="shared" si="833"/>
        <v/>
      </c>
      <c r="N3588" s="4"/>
      <c r="O3588" s="78" t="str">
        <f t="shared" si="834"/>
        <v/>
      </c>
      <c r="P3588" s="79" t="str">
        <f t="shared" si="835"/>
        <v/>
      </c>
      <c r="Q3588" s="4"/>
      <c r="R3588" s="90" t="str">
        <f t="shared" si="836"/>
        <v/>
      </c>
      <c r="S3588" s="4"/>
      <c r="Y3588" s="18" t="str">
        <f t="shared" si="837"/>
        <v/>
      </c>
      <c r="AA3588" s="18" t="str">
        <f t="shared" si="828"/>
        <v/>
      </c>
      <c r="AB3588" s="18" t="str">
        <f t="shared" si="829"/>
        <v/>
      </c>
      <c r="AC3588" s="18" t="str">
        <f t="shared" si="838"/>
        <v/>
      </c>
      <c r="AD3588" s="18" t="str">
        <f t="shared" si="838"/>
        <v/>
      </c>
      <c r="AE3588" s="18" t="str">
        <f t="shared" si="839"/>
        <v/>
      </c>
      <c r="AG3588" s="95" t="str">
        <f>IF($C3588="", "", IF(IFERROR(INDEX(Ingredients!C$11:C$310, MATCH($C3588, Ingredients!$B$11:$B$310, 0)), "")="", "", IFERROR(INDEX(Ingredients!C$11:C$310, MATCH($C3588, Ingredients!$B$11:$B$310, 0)), "")))</f>
        <v/>
      </c>
      <c r="AH3588" s="105" t="str">
        <f>IF($C3588="", "", IF(IFERROR(INDEX(Ingredients!D$11:D$310, MATCH($C3588, Ingredients!$B$11:$B$310, 0)), "")="", "", IFERROR(INDEX(Ingredients!D$11:D$310, MATCH($C3588, Ingredients!$B$11:$B$310, 0)), "")))</f>
        <v/>
      </c>
      <c r="AI3588" s="106" t="str">
        <f>IF($C3588="", "", IF(IFERROR(INDEX(Ingredients!E$11:E$310, MATCH($C3588, Ingredients!$B$11:$B$310, 0)), "")="", "", IFERROR(INDEX(Ingredients!E$11:E$310, MATCH($C3588, Ingredients!$B$11:$B$310, 0)), "")))</f>
        <v/>
      </c>
      <c r="AJ3588" s="108" t="str">
        <f>IF($C3588="", "", IF(IFERROR(INDEX(Ingredients!F$11:F$310, MATCH($C3588, Ingredients!$B$11:$B$310, 0)), "")="", "", IFERROR(INDEX(Ingredients!F$11:F$310, MATCH($C3588, Ingredients!$B$11:$B$310, 0)), "")))</f>
        <v/>
      </c>
      <c r="AK3588" s="106" t="str">
        <f>IF($C3588="", "", IF(IFERROR(INDEX(Ingredients!G$11:G$310, MATCH($C3588, Ingredients!$B$11:$B$310, 0)), "")="", "", IFERROR(INDEX(Ingredients!G$11:G$310, MATCH($C3588, Ingredients!$B$11:$B$310, 0)), "")))</f>
        <v/>
      </c>
      <c r="AL3588" s="79" t="str">
        <f>IF($C3588="", "", IF(IFERROR(INDEX(Ingredients!H$11:H$310, MATCH($C3588, Ingredients!$B$11:$B$310, 0)), "")="", "", IFERROR(INDEX(Ingredients!H$11:H$310, MATCH($C3588, Ingredients!$B$11:$B$310, 0)), "")))</f>
        <v/>
      </c>
      <c r="AN3588" s="83" t="str">
        <f t="shared" si="830"/>
        <v/>
      </c>
      <c r="AP3588" s="114" t="str">
        <f t="shared" si="840"/>
        <v/>
      </c>
      <c r="AR3588" s="117" t="str">
        <f>IF($C3588="", "", IF(IFERROR(INDEX(Ingredients!$AI$11:$AI$310, MATCH($C3588, Ingredients!$B$11:$B$310, 0)), "")="", "", IFERROR(INDEX(Ingredients!$AI$11:$AI$310, MATCH($C3588, Ingredients!$B$11:$B$310, 0)), "")))</f>
        <v/>
      </c>
      <c r="AT3588" s="120" t="str">
        <f t="shared" si="841"/>
        <v/>
      </c>
      <c r="AV3588" s="90" t="str">
        <f t="shared" si="831"/>
        <v/>
      </c>
      <c r="AX3588" s="90" t="str">
        <f>IF($AV3588="", "", COUNTIF($AV$11:$AV$5010, "&lt;"&amp;$AV3588)+1+COUNTIF($AV$11:$AV3588, $AV3588)-1)</f>
        <v/>
      </c>
      <c r="AZ3588" s="111" t="str">
        <f>IF($B3588="", "", SUMIF('Shopping List'!$AV$11:$AV$25, $B3588, 'Shopping List'!$BN$11:$BN$25))</f>
        <v/>
      </c>
      <c r="BB3588" s="117" t="str">
        <f t="shared" si="842"/>
        <v/>
      </c>
    </row>
    <row r="3589" spans="1:54" x14ac:dyDescent="0.25">
      <c r="A3589" s="4"/>
      <c r="B3589" s="37"/>
      <c r="C3589" s="124"/>
      <c r="D3589" s="39"/>
      <c r="E3589" s="125"/>
      <c r="F3589" s="48"/>
      <c r="G3589" s="4"/>
      <c r="H3589" s="4"/>
      <c r="I3589" s="95" t="str">
        <f>IF($C3589="", "", IF(IFERROR(INDEX(Ingredients!$C$11:$C$310, MATCH($C3589, Ingredients!$B$11:$B$310, 0)), "")="", "", IFERROR(INDEX(Ingredients!$C$11:$C$310, MATCH($C3589, Ingredients!$B$11:$B$310, 0)), "")))</f>
        <v/>
      </c>
      <c r="J3589" s="73" t="str">
        <f>IF($B3589="", "", IF(IFERROR(INDEX(Meals!$C$11:$C$260, MATCH($B3589, Meals!$B$11:$B$260, 0)), "")="", "", IFERROR(INDEX(Meals!$C$11:$C$260, MATCH($B3589, Meals!$B$11:$B$260, 0)), "")))</f>
        <v/>
      </c>
      <c r="K3589" s="4"/>
      <c r="L3589" s="72" t="str">
        <f t="shared" si="832"/>
        <v/>
      </c>
      <c r="M3589" s="73" t="str">
        <f t="shared" si="833"/>
        <v/>
      </c>
      <c r="N3589" s="4"/>
      <c r="O3589" s="78" t="str">
        <f t="shared" si="834"/>
        <v/>
      </c>
      <c r="P3589" s="79" t="str">
        <f t="shared" si="835"/>
        <v/>
      </c>
      <c r="Q3589" s="4"/>
      <c r="R3589" s="90" t="str">
        <f t="shared" si="836"/>
        <v/>
      </c>
      <c r="S3589" s="4"/>
      <c r="Y3589" s="18" t="str">
        <f t="shared" si="837"/>
        <v/>
      </c>
      <c r="AA3589" s="18" t="str">
        <f t="shared" si="828"/>
        <v/>
      </c>
      <c r="AB3589" s="18" t="str">
        <f t="shared" si="829"/>
        <v/>
      </c>
      <c r="AC3589" s="18" t="str">
        <f t="shared" si="838"/>
        <v/>
      </c>
      <c r="AD3589" s="18" t="str">
        <f t="shared" si="838"/>
        <v/>
      </c>
      <c r="AE3589" s="18" t="str">
        <f t="shared" si="839"/>
        <v/>
      </c>
      <c r="AG3589" s="95" t="str">
        <f>IF($C3589="", "", IF(IFERROR(INDEX(Ingredients!C$11:C$310, MATCH($C3589, Ingredients!$B$11:$B$310, 0)), "")="", "", IFERROR(INDEX(Ingredients!C$11:C$310, MATCH($C3589, Ingredients!$B$11:$B$310, 0)), "")))</f>
        <v/>
      </c>
      <c r="AH3589" s="105" t="str">
        <f>IF($C3589="", "", IF(IFERROR(INDEX(Ingredients!D$11:D$310, MATCH($C3589, Ingredients!$B$11:$B$310, 0)), "")="", "", IFERROR(INDEX(Ingredients!D$11:D$310, MATCH($C3589, Ingredients!$B$11:$B$310, 0)), "")))</f>
        <v/>
      </c>
      <c r="AI3589" s="106" t="str">
        <f>IF($C3589="", "", IF(IFERROR(INDEX(Ingredients!E$11:E$310, MATCH($C3589, Ingredients!$B$11:$B$310, 0)), "")="", "", IFERROR(INDEX(Ingredients!E$11:E$310, MATCH($C3589, Ingredients!$B$11:$B$310, 0)), "")))</f>
        <v/>
      </c>
      <c r="AJ3589" s="108" t="str">
        <f>IF($C3589="", "", IF(IFERROR(INDEX(Ingredients!F$11:F$310, MATCH($C3589, Ingredients!$B$11:$B$310, 0)), "")="", "", IFERROR(INDEX(Ingredients!F$11:F$310, MATCH($C3589, Ingredients!$B$11:$B$310, 0)), "")))</f>
        <v/>
      </c>
      <c r="AK3589" s="106" t="str">
        <f>IF($C3589="", "", IF(IFERROR(INDEX(Ingredients!G$11:G$310, MATCH($C3589, Ingredients!$B$11:$B$310, 0)), "")="", "", IFERROR(INDEX(Ingredients!G$11:G$310, MATCH($C3589, Ingredients!$B$11:$B$310, 0)), "")))</f>
        <v/>
      </c>
      <c r="AL3589" s="79" t="str">
        <f>IF($C3589="", "", IF(IFERROR(INDEX(Ingredients!H$11:H$310, MATCH($C3589, Ingredients!$B$11:$B$310, 0)), "")="", "", IFERROR(INDEX(Ingredients!H$11:H$310, MATCH($C3589, Ingredients!$B$11:$B$310, 0)), "")))</f>
        <v/>
      </c>
      <c r="AN3589" s="83" t="str">
        <f t="shared" si="830"/>
        <v/>
      </c>
      <c r="AP3589" s="114" t="str">
        <f t="shared" si="840"/>
        <v/>
      </c>
      <c r="AR3589" s="117" t="str">
        <f>IF($C3589="", "", IF(IFERROR(INDEX(Ingredients!$AI$11:$AI$310, MATCH($C3589, Ingredients!$B$11:$B$310, 0)), "")="", "", IFERROR(INDEX(Ingredients!$AI$11:$AI$310, MATCH($C3589, Ingredients!$B$11:$B$310, 0)), "")))</f>
        <v/>
      </c>
      <c r="AT3589" s="120" t="str">
        <f t="shared" si="841"/>
        <v/>
      </c>
      <c r="AV3589" s="90" t="str">
        <f t="shared" si="831"/>
        <v/>
      </c>
      <c r="AX3589" s="90" t="str">
        <f>IF($AV3589="", "", COUNTIF($AV$11:$AV$5010, "&lt;"&amp;$AV3589)+1+COUNTIF($AV$11:$AV3589, $AV3589)-1)</f>
        <v/>
      </c>
      <c r="AZ3589" s="111" t="str">
        <f>IF($B3589="", "", SUMIF('Shopping List'!$AV$11:$AV$25, $B3589, 'Shopping List'!$BN$11:$BN$25))</f>
        <v/>
      </c>
      <c r="BB3589" s="117" t="str">
        <f t="shared" si="842"/>
        <v/>
      </c>
    </row>
    <row r="3590" spans="1:54" x14ac:dyDescent="0.25">
      <c r="A3590" s="4"/>
      <c r="B3590" s="37"/>
      <c r="C3590" s="124"/>
      <c r="D3590" s="39"/>
      <c r="E3590" s="125"/>
      <c r="F3590" s="48"/>
      <c r="G3590" s="4"/>
      <c r="H3590" s="4"/>
      <c r="I3590" s="95" t="str">
        <f>IF($C3590="", "", IF(IFERROR(INDEX(Ingredients!$C$11:$C$310, MATCH($C3590, Ingredients!$B$11:$B$310, 0)), "")="", "", IFERROR(INDEX(Ingredients!$C$11:$C$310, MATCH($C3590, Ingredients!$B$11:$B$310, 0)), "")))</f>
        <v/>
      </c>
      <c r="J3590" s="73" t="str">
        <f>IF($B3590="", "", IF(IFERROR(INDEX(Meals!$C$11:$C$260, MATCH($B3590, Meals!$B$11:$B$260, 0)), "")="", "", IFERROR(INDEX(Meals!$C$11:$C$260, MATCH($B3590, Meals!$B$11:$B$260, 0)), "")))</f>
        <v/>
      </c>
      <c r="K3590" s="4"/>
      <c r="L3590" s="72" t="str">
        <f t="shared" si="832"/>
        <v/>
      </c>
      <c r="M3590" s="73" t="str">
        <f t="shared" si="833"/>
        <v/>
      </c>
      <c r="N3590" s="4"/>
      <c r="O3590" s="78" t="str">
        <f t="shared" si="834"/>
        <v/>
      </c>
      <c r="P3590" s="79" t="str">
        <f t="shared" si="835"/>
        <v/>
      </c>
      <c r="Q3590" s="4"/>
      <c r="R3590" s="90" t="str">
        <f t="shared" si="836"/>
        <v/>
      </c>
      <c r="S3590" s="4"/>
      <c r="Y3590" s="18" t="str">
        <f t="shared" si="837"/>
        <v/>
      </c>
      <c r="AA3590" s="18" t="str">
        <f t="shared" si="828"/>
        <v/>
      </c>
      <c r="AB3590" s="18" t="str">
        <f t="shared" si="829"/>
        <v/>
      </c>
      <c r="AC3590" s="18" t="str">
        <f t="shared" si="838"/>
        <v/>
      </c>
      <c r="AD3590" s="18" t="str">
        <f t="shared" si="838"/>
        <v/>
      </c>
      <c r="AE3590" s="18" t="str">
        <f t="shared" si="839"/>
        <v/>
      </c>
      <c r="AG3590" s="95" t="str">
        <f>IF($C3590="", "", IF(IFERROR(INDEX(Ingredients!C$11:C$310, MATCH($C3590, Ingredients!$B$11:$B$310, 0)), "")="", "", IFERROR(INDEX(Ingredients!C$11:C$310, MATCH($C3590, Ingredients!$B$11:$B$310, 0)), "")))</f>
        <v/>
      </c>
      <c r="AH3590" s="105" t="str">
        <f>IF($C3590="", "", IF(IFERROR(INDEX(Ingredients!D$11:D$310, MATCH($C3590, Ingredients!$B$11:$B$310, 0)), "")="", "", IFERROR(INDEX(Ingredients!D$11:D$310, MATCH($C3590, Ingredients!$B$11:$B$310, 0)), "")))</f>
        <v/>
      </c>
      <c r="AI3590" s="106" t="str">
        <f>IF($C3590="", "", IF(IFERROR(INDEX(Ingredients!E$11:E$310, MATCH($C3590, Ingredients!$B$11:$B$310, 0)), "")="", "", IFERROR(INDEX(Ingredients!E$11:E$310, MATCH($C3590, Ingredients!$B$11:$B$310, 0)), "")))</f>
        <v/>
      </c>
      <c r="AJ3590" s="108" t="str">
        <f>IF($C3590="", "", IF(IFERROR(INDEX(Ingredients!F$11:F$310, MATCH($C3590, Ingredients!$B$11:$B$310, 0)), "")="", "", IFERROR(INDEX(Ingredients!F$11:F$310, MATCH($C3590, Ingredients!$B$11:$B$310, 0)), "")))</f>
        <v/>
      </c>
      <c r="AK3590" s="106" t="str">
        <f>IF($C3590="", "", IF(IFERROR(INDEX(Ingredients!G$11:G$310, MATCH($C3590, Ingredients!$B$11:$B$310, 0)), "")="", "", IFERROR(INDEX(Ingredients!G$11:G$310, MATCH($C3590, Ingredients!$B$11:$B$310, 0)), "")))</f>
        <v/>
      </c>
      <c r="AL3590" s="79" t="str">
        <f>IF($C3590="", "", IF(IFERROR(INDEX(Ingredients!H$11:H$310, MATCH($C3590, Ingredients!$B$11:$B$310, 0)), "")="", "", IFERROR(INDEX(Ingredients!H$11:H$310, MATCH($C3590, Ingredients!$B$11:$B$310, 0)), "")))</f>
        <v/>
      </c>
      <c r="AN3590" s="83" t="str">
        <f t="shared" si="830"/>
        <v/>
      </c>
      <c r="AP3590" s="114" t="str">
        <f t="shared" si="840"/>
        <v/>
      </c>
      <c r="AR3590" s="117" t="str">
        <f>IF($C3590="", "", IF(IFERROR(INDEX(Ingredients!$AI$11:$AI$310, MATCH($C3590, Ingredients!$B$11:$B$310, 0)), "")="", "", IFERROR(INDEX(Ingredients!$AI$11:$AI$310, MATCH($C3590, Ingredients!$B$11:$B$310, 0)), "")))</f>
        <v/>
      </c>
      <c r="AT3590" s="120" t="str">
        <f t="shared" si="841"/>
        <v/>
      </c>
      <c r="AV3590" s="90" t="str">
        <f t="shared" si="831"/>
        <v/>
      </c>
      <c r="AX3590" s="90" t="str">
        <f>IF($AV3590="", "", COUNTIF($AV$11:$AV$5010, "&lt;"&amp;$AV3590)+1+COUNTIF($AV$11:$AV3590, $AV3590)-1)</f>
        <v/>
      </c>
      <c r="AZ3590" s="111" t="str">
        <f>IF($B3590="", "", SUMIF('Shopping List'!$AV$11:$AV$25, $B3590, 'Shopping List'!$BN$11:$BN$25))</f>
        <v/>
      </c>
      <c r="BB3590" s="117" t="str">
        <f t="shared" si="842"/>
        <v/>
      </c>
    </row>
    <row r="3591" spans="1:54" x14ac:dyDescent="0.25">
      <c r="A3591" s="4"/>
      <c r="B3591" s="37"/>
      <c r="C3591" s="124"/>
      <c r="D3591" s="39"/>
      <c r="E3591" s="125"/>
      <c r="F3591" s="48"/>
      <c r="G3591" s="4"/>
      <c r="H3591" s="4"/>
      <c r="I3591" s="95" t="str">
        <f>IF($C3591="", "", IF(IFERROR(INDEX(Ingredients!$C$11:$C$310, MATCH($C3591, Ingredients!$B$11:$B$310, 0)), "")="", "", IFERROR(INDEX(Ingredients!$C$11:$C$310, MATCH($C3591, Ingredients!$B$11:$B$310, 0)), "")))</f>
        <v/>
      </c>
      <c r="J3591" s="73" t="str">
        <f>IF($B3591="", "", IF(IFERROR(INDEX(Meals!$C$11:$C$260, MATCH($B3591, Meals!$B$11:$B$260, 0)), "")="", "", IFERROR(INDEX(Meals!$C$11:$C$260, MATCH($B3591, Meals!$B$11:$B$260, 0)), "")))</f>
        <v/>
      </c>
      <c r="K3591" s="4"/>
      <c r="L3591" s="72" t="str">
        <f t="shared" si="832"/>
        <v/>
      </c>
      <c r="M3591" s="73" t="str">
        <f t="shared" si="833"/>
        <v/>
      </c>
      <c r="N3591" s="4"/>
      <c r="O3591" s="78" t="str">
        <f t="shared" si="834"/>
        <v/>
      </c>
      <c r="P3591" s="79" t="str">
        <f t="shared" si="835"/>
        <v/>
      </c>
      <c r="Q3591" s="4"/>
      <c r="R3591" s="90" t="str">
        <f t="shared" si="836"/>
        <v/>
      </c>
      <c r="S3591" s="4"/>
      <c r="Y3591" s="18" t="str">
        <f t="shared" si="837"/>
        <v/>
      </c>
      <c r="AA3591" s="18" t="str">
        <f t="shared" si="828"/>
        <v/>
      </c>
      <c r="AB3591" s="18" t="str">
        <f t="shared" si="829"/>
        <v/>
      </c>
      <c r="AC3591" s="18" t="str">
        <f t="shared" si="838"/>
        <v/>
      </c>
      <c r="AD3591" s="18" t="str">
        <f t="shared" si="838"/>
        <v/>
      </c>
      <c r="AE3591" s="18" t="str">
        <f t="shared" si="839"/>
        <v/>
      </c>
      <c r="AG3591" s="95" t="str">
        <f>IF($C3591="", "", IF(IFERROR(INDEX(Ingredients!C$11:C$310, MATCH($C3591, Ingredients!$B$11:$B$310, 0)), "")="", "", IFERROR(INDEX(Ingredients!C$11:C$310, MATCH($C3591, Ingredients!$B$11:$B$310, 0)), "")))</f>
        <v/>
      </c>
      <c r="AH3591" s="105" t="str">
        <f>IF($C3591="", "", IF(IFERROR(INDEX(Ingredients!D$11:D$310, MATCH($C3591, Ingredients!$B$11:$B$310, 0)), "")="", "", IFERROR(INDEX(Ingredients!D$11:D$310, MATCH($C3591, Ingredients!$B$11:$B$310, 0)), "")))</f>
        <v/>
      </c>
      <c r="AI3591" s="106" t="str">
        <f>IF($C3591="", "", IF(IFERROR(INDEX(Ingredients!E$11:E$310, MATCH($C3591, Ingredients!$B$11:$B$310, 0)), "")="", "", IFERROR(INDEX(Ingredients!E$11:E$310, MATCH($C3591, Ingredients!$B$11:$B$310, 0)), "")))</f>
        <v/>
      </c>
      <c r="AJ3591" s="108" t="str">
        <f>IF($C3591="", "", IF(IFERROR(INDEX(Ingredients!F$11:F$310, MATCH($C3591, Ingredients!$B$11:$B$310, 0)), "")="", "", IFERROR(INDEX(Ingredients!F$11:F$310, MATCH($C3591, Ingredients!$B$11:$B$310, 0)), "")))</f>
        <v/>
      </c>
      <c r="AK3591" s="106" t="str">
        <f>IF($C3591="", "", IF(IFERROR(INDEX(Ingredients!G$11:G$310, MATCH($C3591, Ingredients!$B$11:$B$310, 0)), "")="", "", IFERROR(INDEX(Ingredients!G$11:G$310, MATCH($C3591, Ingredients!$B$11:$B$310, 0)), "")))</f>
        <v/>
      </c>
      <c r="AL3591" s="79" t="str">
        <f>IF($C3591="", "", IF(IFERROR(INDEX(Ingredients!H$11:H$310, MATCH($C3591, Ingredients!$B$11:$B$310, 0)), "")="", "", IFERROR(INDEX(Ingredients!H$11:H$310, MATCH($C3591, Ingredients!$B$11:$B$310, 0)), "")))</f>
        <v/>
      </c>
      <c r="AN3591" s="83" t="str">
        <f t="shared" si="830"/>
        <v/>
      </c>
      <c r="AP3591" s="114" t="str">
        <f t="shared" si="840"/>
        <v/>
      </c>
      <c r="AR3591" s="117" t="str">
        <f>IF($C3591="", "", IF(IFERROR(INDEX(Ingredients!$AI$11:$AI$310, MATCH($C3591, Ingredients!$B$11:$B$310, 0)), "")="", "", IFERROR(INDEX(Ingredients!$AI$11:$AI$310, MATCH($C3591, Ingredients!$B$11:$B$310, 0)), "")))</f>
        <v/>
      </c>
      <c r="AT3591" s="120" t="str">
        <f t="shared" si="841"/>
        <v/>
      </c>
      <c r="AV3591" s="90" t="str">
        <f t="shared" si="831"/>
        <v/>
      </c>
      <c r="AX3591" s="90" t="str">
        <f>IF($AV3591="", "", COUNTIF($AV$11:$AV$5010, "&lt;"&amp;$AV3591)+1+COUNTIF($AV$11:$AV3591, $AV3591)-1)</f>
        <v/>
      </c>
      <c r="AZ3591" s="111" t="str">
        <f>IF($B3591="", "", SUMIF('Shopping List'!$AV$11:$AV$25, $B3591, 'Shopping List'!$BN$11:$BN$25))</f>
        <v/>
      </c>
      <c r="BB3591" s="117" t="str">
        <f t="shared" si="842"/>
        <v/>
      </c>
    </row>
    <row r="3592" spans="1:54" x14ac:dyDescent="0.25">
      <c r="A3592" s="4"/>
      <c r="B3592" s="37"/>
      <c r="C3592" s="124"/>
      <c r="D3592" s="39"/>
      <c r="E3592" s="125"/>
      <c r="F3592" s="48"/>
      <c r="G3592" s="4"/>
      <c r="H3592" s="4"/>
      <c r="I3592" s="95" t="str">
        <f>IF($C3592="", "", IF(IFERROR(INDEX(Ingredients!$C$11:$C$310, MATCH($C3592, Ingredients!$B$11:$B$310, 0)), "")="", "", IFERROR(INDEX(Ingredients!$C$11:$C$310, MATCH($C3592, Ingredients!$B$11:$B$310, 0)), "")))</f>
        <v/>
      </c>
      <c r="J3592" s="73" t="str">
        <f>IF($B3592="", "", IF(IFERROR(INDEX(Meals!$C$11:$C$260, MATCH($B3592, Meals!$B$11:$B$260, 0)), "")="", "", IFERROR(INDEX(Meals!$C$11:$C$260, MATCH($B3592, Meals!$B$11:$B$260, 0)), "")))</f>
        <v/>
      </c>
      <c r="K3592" s="4"/>
      <c r="L3592" s="72" t="str">
        <f t="shared" si="832"/>
        <v/>
      </c>
      <c r="M3592" s="73" t="str">
        <f t="shared" si="833"/>
        <v/>
      </c>
      <c r="N3592" s="4"/>
      <c r="O3592" s="78" t="str">
        <f t="shared" si="834"/>
        <v/>
      </c>
      <c r="P3592" s="79" t="str">
        <f t="shared" si="835"/>
        <v/>
      </c>
      <c r="Q3592" s="4"/>
      <c r="R3592" s="90" t="str">
        <f t="shared" si="836"/>
        <v/>
      </c>
      <c r="S3592" s="4"/>
      <c r="Y3592" s="18" t="str">
        <f t="shared" si="837"/>
        <v/>
      </c>
      <c r="AA3592" s="18" t="str">
        <f t="shared" si="828"/>
        <v/>
      </c>
      <c r="AB3592" s="18" t="str">
        <f t="shared" si="829"/>
        <v/>
      </c>
      <c r="AC3592" s="18" t="str">
        <f t="shared" si="838"/>
        <v/>
      </c>
      <c r="AD3592" s="18" t="str">
        <f t="shared" si="838"/>
        <v/>
      </c>
      <c r="AE3592" s="18" t="str">
        <f t="shared" si="839"/>
        <v/>
      </c>
      <c r="AG3592" s="95" t="str">
        <f>IF($C3592="", "", IF(IFERROR(INDEX(Ingredients!C$11:C$310, MATCH($C3592, Ingredients!$B$11:$B$310, 0)), "")="", "", IFERROR(INDEX(Ingredients!C$11:C$310, MATCH($C3592, Ingredients!$B$11:$B$310, 0)), "")))</f>
        <v/>
      </c>
      <c r="AH3592" s="105" t="str">
        <f>IF($C3592="", "", IF(IFERROR(INDEX(Ingredients!D$11:D$310, MATCH($C3592, Ingredients!$B$11:$B$310, 0)), "")="", "", IFERROR(INDEX(Ingredients!D$11:D$310, MATCH($C3592, Ingredients!$B$11:$B$310, 0)), "")))</f>
        <v/>
      </c>
      <c r="AI3592" s="106" t="str">
        <f>IF($C3592="", "", IF(IFERROR(INDEX(Ingredients!E$11:E$310, MATCH($C3592, Ingredients!$B$11:$B$310, 0)), "")="", "", IFERROR(INDEX(Ingredients!E$11:E$310, MATCH($C3592, Ingredients!$B$11:$B$310, 0)), "")))</f>
        <v/>
      </c>
      <c r="AJ3592" s="108" t="str">
        <f>IF($C3592="", "", IF(IFERROR(INDEX(Ingredients!F$11:F$310, MATCH($C3592, Ingredients!$B$11:$B$310, 0)), "")="", "", IFERROR(INDEX(Ingredients!F$11:F$310, MATCH($C3592, Ingredients!$B$11:$B$310, 0)), "")))</f>
        <v/>
      </c>
      <c r="AK3592" s="106" t="str">
        <f>IF($C3592="", "", IF(IFERROR(INDEX(Ingredients!G$11:G$310, MATCH($C3592, Ingredients!$B$11:$B$310, 0)), "")="", "", IFERROR(INDEX(Ingredients!G$11:G$310, MATCH($C3592, Ingredients!$B$11:$B$310, 0)), "")))</f>
        <v/>
      </c>
      <c r="AL3592" s="79" t="str">
        <f>IF($C3592="", "", IF(IFERROR(INDEX(Ingredients!H$11:H$310, MATCH($C3592, Ingredients!$B$11:$B$310, 0)), "")="", "", IFERROR(INDEX(Ingredients!H$11:H$310, MATCH($C3592, Ingredients!$B$11:$B$310, 0)), "")))</f>
        <v/>
      </c>
      <c r="AN3592" s="83" t="str">
        <f t="shared" si="830"/>
        <v/>
      </c>
      <c r="AP3592" s="114" t="str">
        <f t="shared" si="840"/>
        <v/>
      </c>
      <c r="AR3592" s="117" t="str">
        <f>IF($C3592="", "", IF(IFERROR(INDEX(Ingredients!$AI$11:$AI$310, MATCH($C3592, Ingredients!$B$11:$B$310, 0)), "")="", "", IFERROR(INDEX(Ingredients!$AI$11:$AI$310, MATCH($C3592, Ingredients!$B$11:$B$310, 0)), "")))</f>
        <v/>
      </c>
      <c r="AT3592" s="120" t="str">
        <f t="shared" si="841"/>
        <v/>
      </c>
      <c r="AV3592" s="90" t="str">
        <f t="shared" si="831"/>
        <v/>
      </c>
      <c r="AX3592" s="90" t="str">
        <f>IF($AV3592="", "", COUNTIF($AV$11:$AV$5010, "&lt;"&amp;$AV3592)+1+COUNTIF($AV$11:$AV3592, $AV3592)-1)</f>
        <v/>
      </c>
      <c r="AZ3592" s="111" t="str">
        <f>IF($B3592="", "", SUMIF('Shopping List'!$AV$11:$AV$25, $B3592, 'Shopping List'!$BN$11:$BN$25))</f>
        <v/>
      </c>
      <c r="BB3592" s="117" t="str">
        <f t="shared" si="842"/>
        <v/>
      </c>
    </row>
    <row r="3593" spans="1:54" x14ac:dyDescent="0.25">
      <c r="A3593" s="4"/>
      <c r="B3593" s="37"/>
      <c r="C3593" s="124"/>
      <c r="D3593" s="39"/>
      <c r="E3593" s="125"/>
      <c r="F3593" s="48"/>
      <c r="G3593" s="4"/>
      <c r="H3593" s="4"/>
      <c r="I3593" s="95" t="str">
        <f>IF($C3593="", "", IF(IFERROR(INDEX(Ingredients!$C$11:$C$310, MATCH($C3593, Ingredients!$B$11:$B$310, 0)), "")="", "", IFERROR(INDEX(Ingredients!$C$11:$C$310, MATCH($C3593, Ingredients!$B$11:$B$310, 0)), "")))</f>
        <v/>
      </c>
      <c r="J3593" s="73" t="str">
        <f>IF($B3593="", "", IF(IFERROR(INDEX(Meals!$C$11:$C$260, MATCH($B3593, Meals!$B$11:$B$260, 0)), "")="", "", IFERROR(INDEX(Meals!$C$11:$C$260, MATCH($B3593, Meals!$B$11:$B$260, 0)), "")))</f>
        <v/>
      </c>
      <c r="K3593" s="4"/>
      <c r="L3593" s="72" t="str">
        <f t="shared" si="832"/>
        <v/>
      </c>
      <c r="M3593" s="73" t="str">
        <f t="shared" si="833"/>
        <v/>
      </c>
      <c r="N3593" s="4"/>
      <c r="O3593" s="78" t="str">
        <f t="shared" si="834"/>
        <v/>
      </c>
      <c r="P3593" s="79" t="str">
        <f t="shared" si="835"/>
        <v/>
      </c>
      <c r="Q3593" s="4"/>
      <c r="R3593" s="90" t="str">
        <f t="shared" si="836"/>
        <v/>
      </c>
      <c r="S3593" s="4"/>
      <c r="Y3593" s="18" t="str">
        <f t="shared" si="837"/>
        <v/>
      </c>
      <c r="AA3593" s="18" t="str">
        <f t="shared" si="828"/>
        <v/>
      </c>
      <c r="AB3593" s="18" t="str">
        <f t="shared" si="829"/>
        <v/>
      </c>
      <c r="AC3593" s="18" t="str">
        <f t="shared" si="838"/>
        <v/>
      </c>
      <c r="AD3593" s="18" t="str">
        <f t="shared" si="838"/>
        <v/>
      </c>
      <c r="AE3593" s="18" t="str">
        <f t="shared" si="839"/>
        <v/>
      </c>
      <c r="AG3593" s="95" t="str">
        <f>IF($C3593="", "", IF(IFERROR(INDEX(Ingredients!C$11:C$310, MATCH($C3593, Ingredients!$B$11:$B$310, 0)), "")="", "", IFERROR(INDEX(Ingredients!C$11:C$310, MATCH($C3593, Ingredients!$B$11:$B$310, 0)), "")))</f>
        <v/>
      </c>
      <c r="AH3593" s="105" t="str">
        <f>IF($C3593="", "", IF(IFERROR(INDEX(Ingredients!D$11:D$310, MATCH($C3593, Ingredients!$B$11:$B$310, 0)), "")="", "", IFERROR(INDEX(Ingredients!D$11:D$310, MATCH($C3593, Ingredients!$B$11:$B$310, 0)), "")))</f>
        <v/>
      </c>
      <c r="AI3593" s="106" t="str">
        <f>IF($C3593="", "", IF(IFERROR(INDEX(Ingredients!E$11:E$310, MATCH($C3593, Ingredients!$B$11:$B$310, 0)), "")="", "", IFERROR(INDEX(Ingredients!E$11:E$310, MATCH($C3593, Ingredients!$B$11:$B$310, 0)), "")))</f>
        <v/>
      </c>
      <c r="AJ3593" s="108" t="str">
        <f>IF($C3593="", "", IF(IFERROR(INDEX(Ingredients!F$11:F$310, MATCH($C3593, Ingredients!$B$11:$B$310, 0)), "")="", "", IFERROR(INDEX(Ingredients!F$11:F$310, MATCH($C3593, Ingredients!$B$11:$B$310, 0)), "")))</f>
        <v/>
      </c>
      <c r="AK3593" s="106" t="str">
        <f>IF($C3593="", "", IF(IFERROR(INDEX(Ingredients!G$11:G$310, MATCH($C3593, Ingredients!$B$11:$B$310, 0)), "")="", "", IFERROR(INDEX(Ingredients!G$11:G$310, MATCH($C3593, Ingredients!$B$11:$B$310, 0)), "")))</f>
        <v/>
      </c>
      <c r="AL3593" s="79" t="str">
        <f>IF($C3593="", "", IF(IFERROR(INDEX(Ingredients!H$11:H$310, MATCH($C3593, Ingredients!$B$11:$B$310, 0)), "")="", "", IFERROR(INDEX(Ingredients!H$11:H$310, MATCH($C3593, Ingredients!$B$11:$B$310, 0)), "")))</f>
        <v/>
      </c>
      <c r="AN3593" s="83" t="str">
        <f t="shared" si="830"/>
        <v/>
      </c>
      <c r="AP3593" s="114" t="str">
        <f t="shared" si="840"/>
        <v/>
      </c>
      <c r="AR3593" s="117" t="str">
        <f>IF($C3593="", "", IF(IFERROR(INDEX(Ingredients!$AI$11:$AI$310, MATCH($C3593, Ingredients!$B$11:$B$310, 0)), "")="", "", IFERROR(INDEX(Ingredients!$AI$11:$AI$310, MATCH($C3593, Ingredients!$B$11:$B$310, 0)), "")))</f>
        <v/>
      </c>
      <c r="AT3593" s="120" t="str">
        <f t="shared" si="841"/>
        <v/>
      </c>
      <c r="AV3593" s="90" t="str">
        <f t="shared" si="831"/>
        <v/>
      </c>
      <c r="AX3593" s="90" t="str">
        <f>IF($AV3593="", "", COUNTIF($AV$11:$AV$5010, "&lt;"&amp;$AV3593)+1+COUNTIF($AV$11:$AV3593, $AV3593)-1)</f>
        <v/>
      </c>
      <c r="AZ3593" s="111" t="str">
        <f>IF($B3593="", "", SUMIF('Shopping List'!$AV$11:$AV$25, $B3593, 'Shopping List'!$BN$11:$BN$25))</f>
        <v/>
      </c>
      <c r="BB3593" s="117" t="str">
        <f t="shared" si="842"/>
        <v/>
      </c>
    </row>
    <row r="3594" spans="1:54" x14ac:dyDescent="0.25">
      <c r="A3594" s="4"/>
      <c r="B3594" s="37"/>
      <c r="C3594" s="124"/>
      <c r="D3594" s="39"/>
      <c r="E3594" s="125"/>
      <c r="F3594" s="48"/>
      <c r="G3594" s="4"/>
      <c r="H3594" s="4"/>
      <c r="I3594" s="95" t="str">
        <f>IF($C3594="", "", IF(IFERROR(INDEX(Ingredients!$C$11:$C$310, MATCH($C3594, Ingredients!$B$11:$B$310, 0)), "")="", "", IFERROR(INDEX(Ingredients!$C$11:$C$310, MATCH($C3594, Ingredients!$B$11:$B$310, 0)), "")))</f>
        <v/>
      </c>
      <c r="J3594" s="73" t="str">
        <f>IF($B3594="", "", IF(IFERROR(INDEX(Meals!$C$11:$C$260, MATCH($B3594, Meals!$B$11:$B$260, 0)), "")="", "", IFERROR(INDEX(Meals!$C$11:$C$260, MATCH($B3594, Meals!$B$11:$B$260, 0)), "")))</f>
        <v/>
      </c>
      <c r="K3594" s="4"/>
      <c r="L3594" s="72" t="str">
        <f t="shared" si="832"/>
        <v/>
      </c>
      <c r="M3594" s="73" t="str">
        <f t="shared" si="833"/>
        <v/>
      </c>
      <c r="N3594" s="4"/>
      <c r="O3594" s="78" t="str">
        <f t="shared" si="834"/>
        <v/>
      </c>
      <c r="P3594" s="79" t="str">
        <f t="shared" si="835"/>
        <v/>
      </c>
      <c r="Q3594" s="4"/>
      <c r="R3594" s="90" t="str">
        <f t="shared" si="836"/>
        <v/>
      </c>
      <c r="S3594" s="4"/>
      <c r="Y3594" s="18" t="str">
        <f t="shared" si="837"/>
        <v/>
      </c>
      <c r="AA3594" s="18" t="str">
        <f t="shared" si="828"/>
        <v/>
      </c>
      <c r="AB3594" s="18" t="str">
        <f t="shared" si="829"/>
        <v/>
      </c>
      <c r="AC3594" s="18" t="str">
        <f t="shared" si="838"/>
        <v/>
      </c>
      <c r="AD3594" s="18" t="str">
        <f t="shared" si="838"/>
        <v/>
      </c>
      <c r="AE3594" s="18" t="str">
        <f t="shared" si="839"/>
        <v/>
      </c>
      <c r="AG3594" s="95" t="str">
        <f>IF($C3594="", "", IF(IFERROR(INDEX(Ingredients!C$11:C$310, MATCH($C3594, Ingredients!$B$11:$B$310, 0)), "")="", "", IFERROR(INDEX(Ingredients!C$11:C$310, MATCH($C3594, Ingredients!$B$11:$B$310, 0)), "")))</f>
        <v/>
      </c>
      <c r="AH3594" s="105" t="str">
        <f>IF($C3594="", "", IF(IFERROR(INDEX(Ingredients!D$11:D$310, MATCH($C3594, Ingredients!$B$11:$B$310, 0)), "")="", "", IFERROR(INDEX(Ingredients!D$11:D$310, MATCH($C3594, Ingredients!$B$11:$B$310, 0)), "")))</f>
        <v/>
      </c>
      <c r="AI3594" s="106" t="str">
        <f>IF($C3594="", "", IF(IFERROR(INDEX(Ingredients!E$11:E$310, MATCH($C3594, Ingredients!$B$11:$B$310, 0)), "")="", "", IFERROR(INDEX(Ingredients!E$11:E$310, MATCH($C3594, Ingredients!$B$11:$B$310, 0)), "")))</f>
        <v/>
      </c>
      <c r="AJ3594" s="108" t="str">
        <f>IF($C3594="", "", IF(IFERROR(INDEX(Ingredients!F$11:F$310, MATCH($C3594, Ingredients!$B$11:$B$310, 0)), "")="", "", IFERROR(INDEX(Ingredients!F$11:F$310, MATCH($C3594, Ingredients!$B$11:$B$310, 0)), "")))</f>
        <v/>
      </c>
      <c r="AK3594" s="106" t="str">
        <f>IF($C3594="", "", IF(IFERROR(INDEX(Ingredients!G$11:G$310, MATCH($C3594, Ingredients!$B$11:$B$310, 0)), "")="", "", IFERROR(INDEX(Ingredients!G$11:G$310, MATCH($C3594, Ingredients!$B$11:$B$310, 0)), "")))</f>
        <v/>
      </c>
      <c r="AL3594" s="79" t="str">
        <f>IF($C3594="", "", IF(IFERROR(INDEX(Ingredients!H$11:H$310, MATCH($C3594, Ingredients!$B$11:$B$310, 0)), "")="", "", IFERROR(INDEX(Ingredients!H$11:H$310, MATCH($C3594, Ingredients!$B$11:$B$310, 0)), "")))</f>
        <v/>
      </c>
      <c r="AN3594" s="83" t="str">
        <f t="shared" si="830"/>
        <v/>
      </c>
      <c r="AP3594" s="114" t="str">
        <f t="shared" si="840"/>
        <v/>
      </c>
      <c r="AR3594" s="117" t="str">
        <f>IF($C3594="", "", IF(IFERROR(INDEX(Ingredients!$AI$11:$AI$310, MATCH($C3594, Ingredients!$B$11:$B$310, 0)), "")="", "", IFERROR(INDEX(Ingredients!$AI$11:$AI$310, MATCH($C3594, Ingredients!$B$11:$B$310, 0)), "")))</f>
        <v/>
      </c>
      <c r="AT3594" s="120" t="str">
        <f t="shared" si="841"/>
        <v/>
      </c>
      <c r="AV3594" s="90" t="str">
        <f t="shared" si="831"/>
        <v/>
      </c>
      <c r="AX3594" s="90" t="str">
        <f>IF($AV3594="", "", COUNTIF($AV$11:$AV$5010, "&lt;"&amp;$AV3594)+1+COUNTIF($AV$11:$AV3594, $AV3594)-1)</f>
        <v/>
      </c>
      <c r="AZ3594" s="111" t="str">
        <f>IF($B3594="", "", SUMIF('Shopping List'!$AV$11:$AV$25, $B3594, 'Shopping List'!$BN$11:$BN$25))</f>
        <v/>
      </c>
      <c r="BB3594" s="117" t="str">
        <f t="shared" si="842"/>
        <v/>
      </c>
    </row>
    <row r="3595" spans="1:54" x14ac:dyDescent="0.25">
      <c r="A3595" s="4"/>
      <c r="B3595" s="37"/>
      <c r="C3595" s="124"/>
      <c r="D3595" s="39"/>
      <c r="E3595" s="125"/>
      <c r="F3595" s="48"/>
      <c r="G3595" s="4"/>
      <c r="H3595" s="4"/>
      <c r="I3595" s="95" t="str">
        <f>IF($C3595="", "", IF(IFERROR(INDEX(Ingredients!$C$11:$C$310, MATCH($C3595, Ingredients!$B$11:$B$310, 0)), "")="", "", IFERROR(INDEX(Ingredients!$C$11:$C$310, MATCH($C3595, Ingredients!$B$11:$B$310, 0)), "")))</f>
        <v/>
      </c>
      <c r="J3595" s="73" t="str">
        <f>IF($B3595="", "", IF(IFERROR(INDEX(Meals!$C$11:$C$260, MATCH($B3595, Meals!$B$11:$B$260, 0)), "")="", "", IFERROR(INDEX(Meals!$C$11:$C$260, MATCH($B3595, Meals!$B$11:$B$260, 0)), "")))</f>
        <v/>
      </c>
      <c r="K3595" s="4"/>
      <c r="L3595" s="72" t="str">
        <f t="shared" si="832"/>
        <v/>
      </c>
      <c r="M3595" s="73" t="str">
        <f t="shared" si="833"/>
        <v/>
      </c>
      <c r="N3595" s="4"/>
      <c r="O3595" s="78" t="str">
        <f t="shared" si="834"/>
        <v/>
      </c>
      <c r="P3595" s="79" t="str">
        <f t="shared" si="835"/>
        <v/>
      </c>
      <c r="Q3595" s="4"/>
      <c r="R3595" s="90" t="str">
        <f t="shared" si="836"/>
        <v/>
      </c>
      <c r="S3595" s="4"/>
      <c r="Y3595" s="18" t="str">
        <f t="shared" si="837"/>
        <v/>
      </c>
      <c r="AA3595" s="18" t="str">
        <f t="shared" ref="AA3595:AA3658" si="843">IF($Y3595="", "", IF(AND(AA$5="X", B3595=""), $Y$6, IF(AND(NOT(B3595=""), COUNTIF(V$11:V$260, B3595)=0), $Y$7, "")))</f>
        <v/>
      </c>
      <c r="AB3595" s="18" t="str">
        <f t="shared" ref="AB3595:AB3658" si="844">IF($Y3595="", "", IF(AND(AB$5="X", C3595=""), $Y$6, IF(AND(NOT(C3595=""), COUNTIF(W$11:W$310, C3595)=0), $Y$7, "")))</f>
        <v/>
      </c>
      <c r="AC3595" s="18" t="str">
        <f t="shared" si="838"/>
        <v/>
      </c>
      <c r="AD3595" s="18" t="str">
        <f t="shared" si="838"/>
        <v/>
      </c>
      <c r="AE3595" s="18" t="str">
        <f t="shared" si="839"/>
        <v/>
      </c>
      <c r="AG3595" s="95" t="str">
        <f>IF($C3595="", "", IF(IFERROR(INDEX(Ingredients!C$11:C$310, MATCH($C3595, Ingredients!$B$11:$B$310, 0)), "")="", "", IFERROR(INDEX(Ingredients!C$11:C$310, MATCH($C3595, Ingredients!$B$11:$B$310, 0)), "")))</f>
        <v/>
      </c>
      <c r="AH3595" s="105" t="str">
        <f>IF($C3595="", "", IF(IFERROR(INDEX(Ingredients!D$11:D$310, MATCH($C3595, Ingredients!$B$11:$B$310, 0)), "")="", "", IFERROR(INDEX(Ingredients!D$11:D$310, MATCH($C3595, Ingredients!$B$11:$B$310, 0)), "")))</f>
        <v/>
      </c>
      <c r="AI3595" s="106" t="str">
        <f>IF($C3595="", "", IF(IFERROR(INDEX(Ingredients!E$11:E$310, MATCH($C3595, Ingredients!$B$11:$B$310, 0)), "")="", "", IFERROR(INDEX(Ingredients!E$11:E$310, MATCH($C3595, Ingredients!$B$11:$B$310, 0)), "")))</f>
        <v/>
      </c>
      <c r="AJ3595" s="108" t="str">
        <f>IF($C3595="", "", IF(IFERROR(INDEX(Ingredients!F$11:F$310, MATCH($C3595, Ingredients!$B$11:$B$310, 0)), "")="", "", IFERROR(INDEX(Ingredients!F$11:F$310, MATCH($C3595, Ingredients!$B$11:$B$310, 0)), "")))</f>
        <v/>
      </c>
      <c r="AK3595" s="106" t="str">
        <f>IF($C3595="", "", IF(IFERROR(INDEX(Ingredients!G$11:G$310, MATCH($C3595, Ingredients!$B$11:$B$310, 0)), "")="", "", IFERROR(INDEX(Ingredients!G$11:G$310, MATCH($C3595, Ingredients!$B$11:$B$310, 0)), "")))</f>
        <v/>
      </c>
      <c r="AL3595" s="79" t="str">
        <f>IF($C3595="", "", IF(IFERROR(INDEX(Ingredients!H$11:H$310, MATCH($C3595, Ingredients!$B$11:$B$310, 0)), "")="", "", IFERROR(INDEX(Ingredients!H$11:H$310, MATCH($C3595, Ingredients!$B$11:$B$310, 0)), "")))</f>
        <v/>
      </c>
      <c r="AN3595" s="83" t="str">
        <f t="shared" ref="AN3595:AN3658" si="845">IF($D3595="", "", IFERROR(IF($AK3595=$AI3595, $AJ3595/$AH3595, $AJ3595), ""))</f>
        <v/>
      </c>
      <c r="AP3595" s="114" t="str">
        <f t="shared" si="840"/>
        <v/>
      </c>
      <c r="AR3595" s="117" t="str">
        <f>IF($C3595="", "", IF(IFERROR(INDEX(Ingredients!$AI$11:$AI$310, MATCH($C3595, Ingredients!$B$11:$B$310, 0)), "")="", "", IFERROR(INDEX(Ingredients!$AI$11:$AI$310, MATCH($C3595, Ingredients!$B$11:$B$310, 0)), "")))</f>
        <v/>
      </c>
      <c r="AT3595" s="120" t="str">
        <f t="shared" si="841"/>
        <v/>
      </c>
      <c r="AV3595" s="90" t="str">
        <f t="shared" ref="AV3595:AV3658" si="846">IF($AT$8="", "", IF($B3595=$AT$8, $E3595, ""))</f>
        <v/>
      </c>
      <c r="AX3595" s="90" t="str">
        <f>IF($AV3595="", "", COUNTIF($AV$11:$AV$5010, "&lt;"&amp;$AV3595)+1+COUNTIF($AV$11:$AV3595, $AV3595)-1)</f>
        <v/>
      </c>
      <c r="AZ3595" s="111" t="str">
        <f>IF($B3595="", "", SUMIF('Shopping List'!$AV$11:$AV$25, $B3595, 'Shopping List'!$BN$11:$BN$25))</f>
        <v/>
      </c>
      <c r="BB3595" s="117" t="str">
        <f t="shared" si="842"/>
        <v/>
      </c>
    </row>
    <row r="3596" spans="1:54" x14ac:dyDescent="0.25">
      <c r="A3596" s="4"/>
      <c r="B3596" s="37"/>
      <c r="C3596" s="124"/>
      <c r="D3596" s="39"/>
      <c r="E3596" s="125"/>
      <c r="F3596" s="48"/>
      <c r="G3596" s="4"/>
      <c r="H3596" s="4"/>
      <c r="I3596" s="95" t="str">
        <f>IF($C3596="", "", IF(IFERROR(INDEX(Ingredients!$C$11:$C$310, MATCH($C3596, Ingredients!$B$11:$B$310, 0)), "")="", "", IFERROR(INDEX(Ingredients!$C$11:$C$310, MATCH($C3596, Ingredients!$B$11:$B$310, 0)), "")))</f>
        <v/>
      </c>
      <c r="J3596" s="73" t="str">
        <f>IF($B3596="", "", IF(IFERROR(INDEX(Meals!$C$11:$C$260, MATCH($B3596, Meals!$B$11:$B$260, 0)), "")="", "", IFERROR(INDEX(Meals!$C$11:$C$260, MATCH($B3596, Meals!$B$11:$B$260, 0)), "")))</f>
        <v/>
      </c>
      <c r="K3596" s="4"/>
      <c r="L3596" s="72" t="str">
        <f t="shared" ref="L3596:L3659" si="847">IF($D3596="", "", IFERROR(ROUND($AN3596*$D3596, 0), ""))</f>
        <v/>
      </c>
      <c r="M3596" s="73" t="str">
        <f t="shared" ref="M3596:M3659" si="848">IFERROR(ROUND($L3596/$J3596, 0), "")</f>
        <v/>
      </c>
      <c r="N3596" s="4"/>
      <c r="O3596" s="78" t="str">
        <f t="shared" ref="O3596:O3659" si="849">IF($D3596="", "", IFERROR(ROUND($AP3596*$D3596, 2), ""))</f>
        <v/>
      </c>
      <c r="P3596" s="79" t="str">
        <f t="shared" ref="P3596:P3659" si="850">IFERROR(ROUND($O3596/$J3596, 2), "")</f>
        <v/>
      </c>
      <c r="Q3596" s="4"/>
      <c r="R3596" s="90" t="str">
        <f t="shared" ref="R3596:R3659" si="851">IF(OR($D3596="", $AR3596=""), "", IF($AR3596&gt;=$D3596, $V$3, $V$4))</f>
        <v/>
      </c>
      <c r="S3596" s="4"/>
      <c r="Y3596" s="18" t="str">
        <f t="shared" ref="Y3596:Y3659" si="852">IF(COUNTIF($B3596:$F3596, "")=5, "", "X")</f>
        <v/>
      </c>
      <c r="AA3596" s="18" t="str">
        <f t="shared" si="843"/>
        <v/>
      </c>
      <c r="AB3596" s="18" t="str">
        <f t="shared" si="844"/>
        <v/>
      </c>
      <c r="AC3596" s="18" t="str">
        <f t="shared" ref="AC3596:AD3659" si="853">IF($Y3596="", "", IF(AND(AC$5="X", D3596=""), $Y$6, IF(AND(NOT(D3596=""), ISNUMBER(D3596)=FALSE), $Y$7, "")))</f>
        <v/>
      </c>
      <c r="AD3596" s="18" t="str">
        <f t="shared" si="853"/>
        <v/>
      </c>
      <c r="AE3596" s="18" t="str">
        <f t="shared" ref="AE3596:AE3659" si="854">IF($Y3596="", "", IF(AND(AE$5="X", F3596=""), $Y$6, ""))</f>
        <v/>
      </c>
      <c r="AG3596" s="95" t="str">
        <f>IF($C3596="", "", IF(IFERROR(INDEX(Ingredients!C$11:C$310, MATCH($C3596, Ingredients!$B$11:$B$310, 0)), "")="", "", IFERROR(INDEX(Ingredients!C$11:C$310, MATCH($C3596, Ingredients!$B$11:$B$310, 0)), "")))</f>
        <v/>
      </c>
      <c r="AH3596" s="105" t="str">
        <f>IF($C3596="", "", IF(IFERROR(INDEX(Ingredients!D$11:D$310, MATCH($C3596, Ingredients!$B$11:$B$310, 0)), "")="", "", IFERROR(INDEX(Ingredients!D$11:D$310, MATCH($C3596, Ingredients!$B$11:$B$310, 0)), "")))</f>
        <v/>
      </c>
      <c r="AI3596" s="106" t="str">
        <f>IF($C3596="", "", IF(IFERROR(INDEX(Ingredients!E$11:E$310, MATCH($C3596, Ingredients!$B$11:$B$310, 0)), "")="", "", IFERROR(INDEX(Ingredients!E$11:E$310, MATCH($C3596, Ingredients!$B$11:$B$310, 0)), "")))</f>
        <v/>
      </c>
      <c r="AJ3596" s="108" t="str">
        <f>IF($C3596="", "", IF(IFERROR(INDEX(Ingredients!F$11:F$310, MATCH($C3596, Ingredients!$B$11:$B$310, 0)), "")="", "", IFERROR(INDEX(Ingredients!F$11:F$310, MATCH($C3596, Ingredients!$B$11:$B$310, 0)), "")))</f>
        <v/>
      </c>
      <c r="AK3596" s="106" t="str">
        <f>IF($C3596="", "", IF(IFERROR(INDEX(Ingredients!G$11:G$310, MATCH($C3596, Ingredients!$B$11:$B$310, 0)), "")="", "", IFERROR(INDEX(Ingredients!G$11:G$310, MATCH($C3596, Ingredients!$B$11:$B$310, 0)), "")))</f>
        <v/>
      </c>
      <c r="AL3596" s="79" t="str">
        <f>IF($C3596="", "", IF(IFERROR(INDEX(Ingredients!H$11:H$310, MATCH($C3596, Ingredients!$B$11:$B$310, 0)), "")="", "", IFERROR(INDEX(Ingredients!H$11:H$310, MATCH($C3596, Ingredients!$B$11:$B$310, 0)), "")))</f>
        <v/>
      </c>
      <c r="AN3596" s="83" t="str">
        <f t="shared" si="845"/>
        <v/>
      </c>
      <c r="AP3596" s="114" t="str">
        <f t="shared" ref="AP3596:AP3659" si="855">IF($D3596="", "", IFERROR(IF($AK3596=$AI3596, $AL3596/$AH3596, $AL3596), ""))</f>
        <v/>
      </c>
      <c r="AR3596" s="117" t="str">
        <f>IF($C3596="", "", IF(IFERROR(INDEX(Ingredients!$AI$11:$AI$310, MATCH($C3596, Ingredients!$B$11:$B$310, 0)), "")="", "", IFERROR(INDEX(Ingredients!$AI$11:$AI$310, MATCH($C3596, Ingredients!$B$11:$B$310, 0)), "")))</f>
        <v/>
      </c>
      <c r="AT3596" s="120" t="str">
        <f t="shared" ref="AT3596:AT3659" si="856">IF(OR($B3596="", $R3596=""), "", CONCATENATE($B3596, " - ", $R3596))</f>
        <v/>
      </c>
      <c r="AV3596" s="90" t="str">
        <f t="shared" si="846"/>
        <v/>
      </c>
      <c r="AX3596" s="90" t="str">
        <f>IF($AV3596="", "", COUNTIF($AV$11:$AV$5010, "&lt;"&amp;$AV3596)+1+COUNTIF($AV$11:$AV3596, $AV3596)-1)</f>
        <v/>
      </c>
      <c r="AZ3596" s="111" t="str">
        <f>IF($B3596="", "", SUMIF('Shopping List'!$AV$11:$AV$25, $B3596, 'Shopping List'!$BN$11:$BN$25))</f>
        <v/>
      </c>
      <c r="BB3596" s="117" t="str">
        <f t="shared" ref="BB3596:BB3659" si="857">IF(OR($AZ3596="", $AZ3596=0), "", IFERROR($D3596*$AZ3596, ""))</f>
        <v/>
      </c>
    </row>
    <row r="3597" spans="1:54" x14ac:dyDescent="0.25">
      <c r="A3597" s="4"/>
      <c r="B3597" s="37"/>
      <c r="C3597" s="124"/>
      <c r="D3597" s="39"/>
      <c r="E3597" s="125"/>
      <c r="F3597" s="48"/>
      <c r="G3597" s="4"/>
      <c r="H3597" s="4"/>
      <c r="I3597" s="95" t="str">
        <f>IF($C3597="", "", IF(IFERROR(INDEX(Ingredients!$C$11:$C$310, MATCH($C3597, Ingredients!$B$11:$B$310, 0)), "")="", "", IFERROR(INDEX(Ingredients!$C$11:$C$310, MATCH($C3597, Ingredients!$B$11:$B$310, 0)), "")))</f>
        <v/>
      </c>
      <c r="J3597" s="73" t="str">
        <f>IF($B3597="", "", IF(IFERROR(INDEX(Meals!$C$11:$C$260, MATCH($B3597, Meals!$B$11:$B$260, 0)), "")="", "", IFERROR(INDEX(Meals!$C$11:$C$260, MATCH($B3597, Meals!$B$11:$B$260, 0)), "")))</f>
        <v/>
      </c>
      <c r="K3597" s="4"/>
      <c r="L3597" s="72" t="str">
        <f t="shared" si="847"/>
        <v/>
      </c>
      <c r="M3597" s="73" t="str">
        <f t="shared" si="848"/>
        <v/>
      </c>
      <c r="N3597" s="4"/>
      <c r="O3597" s="78" t="str">
        <f t="shared" si="849"/>
        <v/>
      </c>
      <c r="P3597" s="79" t="str">
        <f t="shared" si="850"/>
        <v/>
      </c>
      <c r="Q3597" s="4"/>
      <c r="R3597" s="90" t="str">
        <f t="shared" si="851"/>
        <v/>
      </c>
      <c r="S3597" s="4"/>
      <c r="Y3597" s="18" t="str">
        <f t="shared" si="852"/>
        <v/>
      </c>
      <c r="AA3597" s="18" t="str">
        <f t="shared" si="843"/>
        <v/>
      </c>
      <c r="AB3597" s="18" t="str">
        <f t="shared" si="844"/>
        <v/>
      </c>
      <c r="AC3597" s="18" t="str">
        <f t="shared" si="853"/>
        <v/>
      </c>
      <c r="AD3597" s="18" t="str">
        <f t="shared" si="853"/>
        <v/>
      </c>
      <c r="AE3597" s="18" t="str">
        <f t="shared" si="854"/>
        <v/>
      </c>
      <c r="AG3597" s="95" t="str">
        <f>IF($C3597="", "", IF(IFERROR(INDEX(Ingredients!C$11:C$310, MATCH($C3597, Ingredients!$B$11:$B$310, 0)), "")="", "", IFERROR(INDEX(Ingredients!C$11:C$310, MATCH($C3597, Ingredients!$B$11:$B$310, 0)), "")))</f>
        <v/>
      </c>
      <c r="AH3597" s="105" t="str">
        <f>IF($C3597="", "", IF(IFERROR(INDEX(Ingredients!D$11:D$310, MATCH($C3597, Ingredients!$B$11:$B$310, 0)), "")="", "", IFERROR(INDEX(Ingredients!D$11:D$310, MATCH($C3597, Ingredients!$B$11:$B$310, 0)), "")))</f>
        <v/>
      </c>
      <c r="AI3597" s="106" t="str">
        <f>IF($C3597="", "", IF(IFERROR(INDEX(Ingredients!E$11:E$310, MATCH($C3597, Ingredients!$B$11:$B$310, 0)), "")="", "", IFERROR(INDEX(Ingredients!E$11:E$310, MATCH($C3597, Ingredients!$B$11:$B$310, 0)), "")))</f>
        <v/>
      </c>
      <c r="AJ3597" s="108" t="str">
        <f>IF($C3597="", "", IF(IFERROR(INDEX(Ingredients!F$11:F$310, MATCH($C3597, Ingredients!$B$11:$B$310, 0)), "")="", "", IFERROR(INDEX(Ingredients!F$11:F$310, MATCH($C3597, Ingredients!$B$11:$B$310, 0)), "")))</f>
        <v/>
      </c>
      <c r="AK3597" s="106" t="str">
        <f>IF($C3597="", "", IF(IFERROR(INDEX(Ingredients!G$11:G$310, MATCH($C3597, Ingredients!$B$11:$B$310, 0)), "")="", "", IFERROR(INDEX(Ingredients!G$11:G$310, MATCH($C3597, Ingredients!$B$11:$B$310, 0)), "")))</f>
        <v/>
      </c>
      <c r="AL3597" s="79" t="str">
        <f>IF($C3597="", "", IF(IFERROR(INDEX(Ingredients!H$11:H$310, MATCH($C3597, Ingredients!$B$11:$B$310, 0)), "")="", "", IFERROR(INDEX(Ingredients!H$11:H$310, MATCH($C3597, Ingredients!$B$11:$B$310, 0)), "")))</f>
        <v/>
      </c>
      <c r="AN3597" s="83" t="str">
        <f t="shared" si="845"/>
        <v/>
      </c>
      <c r="AP3597" s="114" t="str">
        <f t="shared" si="855"/>
        <v/>
      </c>
      <c r="AR3597" s="117" t="str">
        <f>IF($C3597="", "", IF(IFERROR(INDEX(Ingredients!$AI$11:$AI$310, MATCH($C3597, Ingredients!$B$11:$B$310, 0)), "")="", "", IFERROR(INDEX(Ingredients!$AI$11:$AI$310, MATCH($C3597, Ingredients!$B$11:$B$310, 0)), "")))</f>
        <v/>
      </c>
      <c r="AT3597" s="120" t="str">
        <f t="shared" si="856"/>
        <v/>
      </c>
      <c r="AV3597" s="90" t="str">
        <f t="shared" si="846"/>
        <v/>
      </c>
      <c r="AX3597" s="90" t="str">
        <f>IF($AV3597="", "", COUNTIF($AV$11:$AV$5010, "&lt;"&amp;$AV3597)+1+COUNTIF($AV$11:$AV3597, $AV3597)-1)</f>
        <v/>
      </c>
      <c r="AZ3597" s="111" t="str">
        <f>IF($B3597="", "", SUMIF('Shopping List'!$AV$11:$AV$25, $B3597, 'Shopping List'!$BN$11:$BN$25))</f>
        <v/>
      </c>
      <c r="BB3597" s="117" t="str">
        <f t="shared" si="857"/>
        <v/>
      </c>
    </row>
    <row r="3598" spans="1:54" x14ac:dyDescent="0.25">
      <c r="A3598" s="4"/>
      <c r="B3598" s="37"/>
      <c r="C3598" s="124"/>
      <c r="D3598" s="39"/>
      <c r="E3598" s="125"/>
      <c r="F3598" s="48"/>
      <c r="G3598" s="4"/>
      <c r="H3598" s="4"/>
      <c r="I3598" s="95" t="str">
        <f>IF($C3598="", "", IF(IFERROR(INDEX(Ingredients!$C$11:$C$310, MATCH($C3598, Ingredients!$B$11:$B$310, 0)), "")="", "", IFERROR(INDEX(Ingredients!$C$11:$C$310, MATCH($C3598, Ingredients!$B$11:$B$310, 0)), "")))</f>
        <v/>
      </c>
      <c r="J3598" s="73" t="str">
        <f>IF($B3598="", "", IF(IFERROR(INDEX(Meals!$C$11:$C$260, MATCH($B3598, Meals!$B$11:$B$260, 0)), "")="", "", IFERROR(INDEX(Meals!$C$11:$C$260, MATCH($B3598, Meals!$B$11:$B$260, 0)), "")))</f>
        <v/>
      </c>
      <c r="K3598" s="4"/>
      <c r="L3598" s="72" t="str">
        <f t="shared" si="847"/>
        <v/>
      </c>
      <c r="M3598" s="73" t="str">
        <f t="shared" si="848"/>
        <v/>
      </c>
      <c r="N3598" s="4"/>
      <c r="O3598" s="78" t="str">
        <f t="shared" si="849"/>
        <v/>
      </c>
      <c r="P3598" s="79" t="str">
        <f t="shared" si="850"/>
        <v/>
      </c>
      <c r="Q3598" s="4"/>
      <c r="R3598" s="90" t="str">
        <f t="shared" si="851"/>
        <v/>
      </c>
      <c r="S3598" s="4"/>
      <c r="Y3598" s="18" t="str">
        <f t="shared" si="852"/>
        <v/>
      </c>
      <c r="AA3598" s="18" t="str">
        <f t="shared" si="843"/>
        <v/>
      </c>
      <c r="AB3598" s="18" t="str">
        <f t="shared" si="844"/>
        <v/>
      </c>
      <c r="AC3598" s="18" t="str">
        <f t="shared" si="853"/>
        <v/>
      </c>
      <c r="AD3598" s="18" t="str">
        <f t="shared" si="853"/>
        <v/>
      </c>
      <c r="AE3598" s="18" t="str">
        <f t="shared" si="854"/>
        <v/>
      </c>
      <c r="AG3598" s="95" t="str">
        <f>IF($C3598="", "", IF(IFERROR(INDEX(Ingredients!C$11:C$310, MATCH($C3598, Ingredients!$B$11:$B$310, 0)), "")="", "", IFERROR(INDEX(Ingredients!C$11:C$310, MATCH($C3598, Ingredients!$B$11:$B$310, 0)), "")))</f>
        <v/>
      </c>
      <c r="AH3598" s="105" t="str">
        <f>IF($C3598="", "", IF(IFERROR(INDEX(Ingredients!D$11:D$310, MATCH($C3598, Ingredients!$B$11:$B$310, 0)), "")="", "", IFERROR(INDEX(Ingredients!D$11:D$310, MATCH($C3598, Ingredients!$B$11:$B$310, 0)), "")))</f>
        <v/>
      </c>
      <c r="AI3598" s="106" t="str">
        <f>IF($C3598="", "", IF(IFERROR(INDEX(Ingredients!E$11:E$310, MATCH($C3598, Ingredients!$B$11:$B$310, 0)), "")="", "", IFERROR(INDEX(Ingredients!E$11:E$310, MATCH($C3598, Ingredients!$B$11:$B$310, 0)), "")))</f>
        <v/>
      </c>
      <c r="AJ3598" s="108" t="str">
        <f>IF($C3598="", "", IF(IFERROR(INDEX(Ingredients!F$11:F$310, MATCH($C3598, Ingredients!$B$11:$B$310, 0)), "")="", "", IFERROR(INDEX(Ingredients!F$11:F$310, MATCH($C3598, Ingredients!$B$11:$B$310, 0)), "")))</f>
        <v/>
      </c>
      <c r="AK3598" s="106" t="str">
        <f>IF($C3598="", "", IF(IFERROR(INDEX(Ingredients!G$11:G$310, MATCH($C3598, Ingredients!$B$11:$B$310, 0)), "")="", "", IFERROR(INDEX(Ingredients!G$11:G$310, MATCH($C3598, Ingredients!$B$11:$B$310, 0)), "")))</f>
        <v/>
      </c>
      <c r="AL3598" s="79" t="str">
        <f>IF($C3598="", "", IF(IFERROR(INDEX(Ingredients!H$11:H$310, MATCH($C3598, Ingredients!$B$11:$B$310, 0)), "")="", "", IFERROR(INDEX(Ingredients!H$11:H$310, MATCH($C3598, Ingredients!$B$11:$B$310, 0)), "")))</f>
        <v/>
      </c>
      <c r="AN3598" s="83" t="str">
        <f t="shared" si="845"/>
        <v/>
      </c>
      <c r="AP3598" s="114" t="str">
        <f t="shared" si="855"/>
        <v/>
      </c>
      <c r="AR3598" s="117" t="str">
        <f>IF($C3598="", "", IF(IFERROR(INDEX(Ingredients!$AI$11:$AI$310, MATCH($C3598, Ingredients!$B$11:$B$310, 0)), "")="", "", IFERROR(INDEX(Ingredients!$AI$11:$AI$310, MATCH($C3598, Ingredients!$B$11:$B$310, 0)), "")))</f>
        <v/>
      </c>
      <c r="AT3598" s="120" t="str">
        <f t="shared" si="856"/>
        <v/>
      </c>
      <c r="AV3598" s="90" t="str">
        <f t="shared" si="846"/>
        <v/>
      </c>
      <c r="AX3598" s="90" t="str">
        <f>IF($AV3598="", "", COUNTIF($AV$11:$AV$5010, "&lt;"&amp;$AV3598)+1+COUNTIF($AV$11:$AV3598, $AV3598)-1)</f>
        <v/>
      </c>
      <c r="AZ3598" s="111" t="str">
        <f>IF($B3598="", "", SUMIF('Shopping List'!$AV$11:$AV$25, $B3598, 'Shopping List'!$BN$11:$BN$25))</f>
        <v/>
      </c>
      <c r="BB3598" s="117" t="str">
        <f t="shared" si="857"/>
        <v/>
      </c>
    </row>
    <row r="3599" spans="1:54" x14ac:dyDescent="0.25">
      <c r="A3599" s="4"/>
      <c r="B3599" s="37"/>
      <c r="C3599" s="124"/>
      <c r="D3599" s="39"/>
      <c r="E3599" s="125"/>
      <c r="F3599" s="48"/>
      <c r="G3599" s="4"/>
      <c r="H3599" s="4"/>
      <c r="I3599" s="95" t="str">
        <f>IF($C3599="", "", IF(IFERROR(INDEX(Ingredients!$C$11:$C$310, MATCH($C3599, Ingredients!$B$11:$B$310, 0)), "")="", "", IFERROR(INDEX(Ingredients!$C$11:$C$310, MATCH($C3599, Ingredients!$B$11:$B$310, 0)), "")))</f>
        <v/>
      </c>
      <c r="J3599" s="73" t="str">
        <f>IF($B3599="", "", IF(IFERROR(INDEX(Meals!$C$11:$C$260, MATCH($B3599, Meals!$B$11:$B$260, 0)), "")="", "", IFERROR(INDEX(Meals!$C$11:$C$260, MATCH($B3599, Meals!$B$11:$B$260, 0)), "")))</f>
        <v/>
      </c>
      <c r="K3599" s="4"/>
      <c r="L3599" s="72" t="str">
        <f t="shared" si="847"/>
        <v/>
      </c>
      <c r="M3599" s="73" t="str">
        <f t="shared" si="848"/>
        <v/>
      </c>
      <c r="N3599" s="4"/>
      <c r="O3599" s="78" t="str">
        <f t="shared" si="849"/>
        <v/>
      </c>
      <c r="P3599" s="79" t="str">
        <f t="shared" si="850"/>
        <v/>
      </c>
      <c r="Q3599" s="4"/>
      <c r="R3599" s="90" t="str">
        <f t="shared" si="851"/>
        <v/>
      </c>
      <c r="S3599" s="4"/>
      <c r="Y3599" s="18" t="str">
        <f t="shared" si="852"/>
        <v/>
      </c>
      <c r="AA3599" s="18" t="str">
        <f t="shared" si="843"/>
        <v/>
      </c>
      <c r="AB3599" s="18" t="str">
        <f t="shared" si="844"/>
        <v/>
      </c>
      <c r="AC3599" s="18" t="str">
        <f t="shared" si="853"/>
        <v/>
      </c>
      <c r="AD3599" s="18" t="str">
        <f t="shared" si="853"/>
        <v/>
      </c>
      <c r="AE3599" s="18" t="str">
        <f t="shared" si="854"/>
        <v/>
      </c>
      <c r="AG3599" s="95" t="str">
        <f>IF($C3599="", "", IF(IFERROR(INDEX(Ingredients!C$11:C$310, MATCH($C3599, Ingredients!$B$11:$B$310, 0)), "")="", "", IFERROR(INDEX(Ingredients!C$11:C$310, MATCH($C3599, Ingredients!$B$11:$B$310, 0)), "")))</f>
        <v/>
      </c>
      <c r="AH3599" s="105" t="str">
        <f>IF($C3599="", "", IF(IFERROR(INDEX(Ingredients!D$11:D$310, MATCH($C3599, Ingredients!$B$11:$B$310, 0)), "")="", "", IFERROR(INDEX(Ingredients!D$11:D$310, MATCH($C3599, Ingredients!$B$11:$B$310, 0)), "")))</f>
        <v/>
      </c>
      <c r="AI3599" s="106" t="str">
        <f>IF($C3599="", "", IF(IFERROR(INDEX(Ingredients!E$11:E$310, MATCH($C3599, Ingredients!$B$11:$B$310, 0)), "")="", "", IFERROR(INDEX(Ingredients!E$11:E$310, MATCH($C3599, Ingredients!$B$11:$B$310, 0)), "")))</f>
        <v/>
      </c>
      <c r="AJ3599" s="108" t="str">
        <f>IF($C3599="", "", IF(IFERROR(INDEX(Ingredients!F$11:F$310, MATCH($C3599, Ingredients!$B$11:$B$310, 0)), "")="", "", IFERROR(INDEX(Ingredients!F$11:F$310, MATCH($C3599, Ingredients!$B$11:$B$310, 0)), "")))</f>
        <v/>
      </c>
      <c r="AK3599" s="106" t="str">
        <f>IF($C3599="", "", IF(IFERROR(INDEX(Ingredients!G$11:G$310, MATCH($C3599, Ingredients!$B$11:$B$310, 0)), "")="", "", IFERROR(INDEX(Ingredients!G$11:G$310, MATCH($C3599, Ingredients!$B$11:$B$310, 0)), "")))</f>
        <v/>
      </c>
      <c r="AL3599" s="79" t="str">
        <f>IF($C3599="", "", IF(IFERROR(INDEX(Ingredients!H$11:H$310, MATCH($C3599, Ingredients!$B$11:$B$310, 0)), "")="", "", IFERROR(INDEX(Ingredients!H$11:H$310, MATCH($C3599, Ingredients!$B$11:$B$310, 0)), "")))</f>
        <v/>
      </c>
      <c r="AN3599" s="83" t="str">
        <f t="shared" si="845"/>
        <v/>
      </c>
      <c r="AP3599" s="114" t="str">
        <f t="shared" si="855"/>
        <v/>
      </c>
      <c r="AR3599" s="117" t="str">
        <f>IF($C3599="", "", IF(IFERROR(INDEX(Ingredients!$AI$11:$AI$310, MATCH($C3599, Ingredients!$B$11:$B$310, 0)), "")="", "", IFERROR(INDEX(Ingredients!$AI$11:$AI$310, MATCH($C3599, Ingredients!$B$11:$B$310, 0)), "")))</f>
        <v/>
      </c>
      <c r="AT3599" s="120" t="str">
        <f t="shared" si="856"/>
        <v/>
      </c>
      <c r="AV3599" s="90" t="str">
        <f t="shared" si="846"/>
        <v/>
      </c>
      <c r="AX3599" s="90" t="str">
        <f>IF($AV3599="", "", COUNTIF($AV$11:$AV$5010, "&lt;"&amp;$AV3599)+1+COUNTIF($AV$11:$AV3599, $AV3599)-1)</f>
        <v/>
      </c>
      <c r="AZ3599" s="111" t="str">
        <f>IF($B3599="", "", SUMIF('Shopping List'!$AV$11:$AV$25, $B3599, 'Shopping List'!$BN$11:$BN$25))</f>
        <v/>
      </c>
      <c r="BB3599" s="117" t="str">
        <f t="shared" si="857"/>
        <v/>
      </c>
    </row>
    <row r="3600" spans="1:54" x14ac:dyDescent="0.25">
      <c r="A3600" s="4"/>
      <c r="B3600" s="37"/>
      <c r="C3600" s="124"/>
      <c r="D3600" s="39"/>
      <c r="E3600" s="125"/>
      <c r="F3600" s="48"/>
      <c r="G3600" s="4"/>
      <c r="H3600" s="4"/>
      <c r="I3600" s="95" t="str">
        <f>IF($C3600="", "", IF(IFERROR(INDEX(Ingredients!$C$11:$C$310, MATCH($C3600, Ingredients!$B$11:$B$310, 0)), "")="", "", IFERROR(INDEX(Ingredients!$C$11:$C$310, MATCH($C3600, Ingredients!$B$11:$B$310, 0)), "")))</f>
        <v/>
      </c>
      <c r="J3600" s="73" t="str">
        <f>IF($B3600="", "", IF(IFERROR(INDEX(Meals!$C$11:$C$260, MATCH($B3600, Meals!$B$11:$B$260, 0)), "")="", "", IFERROR(INDEX(Meals!$C$11:$C$260, MATCH($B3600, Meals!$B$11:$B$260, 0)), "")))</f>
        <v/>
      </c>
      <c r="K3600" s="4"/>
      <c r="L3600" s="72" t="str">
        <f t="shared" si="847"/>
        <v/>
      </c>
      <c r="M3600" s="73" t="str">
        <f t="shared" si="848"/>
        <v/>
      </c>
      <c r="N3600" s="4"/>
      <c r="O3600" s="78" t="str">
        <f t="shared" si="849"/>
        <v/>
      </c>
      <c r="P3600" s="79" t="str">
        <f t="shared" si="850"/>
        <v/>
      </c>
      <c r="Q3600" s="4"/>
      <c r="R3600" s="90" t="str">
        <f t="shared" si="851"/>
        <v/>
      </c>
      <c r="S3600" s="4"/>
      <c r="Y3600" s="18" t="str">
        <f t="shared" si="852"/>
        <v/>
      </c>
      <c r="AA3600" s="18" t="str">
        <f t="shared" si="843"/>
        <v/>
      </c>
      <c r="AB3600" s="18" t="str">
        <f t="shared" si="844"/>
        <v/>
      </c>
      <c r="AC3600" s="18" t="str">
        <f t="shared" si="853"/>
        <v/>
      </c>
      <c r="AD3600" s="18" t="str">
        <f t="shared" si="853"/>
        <v/>
      </c>
      <c r="AE3600" s="18" t="str">
        <f t="shared" si="854"/>
        <v/>
      </c>
      <c r="AG3600" s="95" t="str">
        <f>IF($C3600="", "", IF(IFERROR(INDEX(Ingredients!C$11:C$310, MATCH($C3600, Ingredients!$B$11:$B$310, 0)), "")="", "", IFERROR(INDEX(Ingredients!C$11:C$310, MATCH($C3600, Ingredients!$B$11:$B$310, 0)), "")))</f>
        <v/>
      </c>
      <c r="AH3600" s="105" t="str">
        <f>IF($C3600="", "", IF(IFERROR(INDEX(Ingredients!D$11:D$310, MATCH($C3600, Ingredients!$B$11:$B$310, 0)), "")="", "", IFERROR(INDEX(Ingredients!D$11:D$310, MATCH($C3600, Ingredients!$B$11:$B$310, 0)), "")))</f>
        <v/>
      </c>
      <c r="AI3600" s="106" t="str">
        <f>IF($C3600="", "", IF(IFERROR(INDEX(Ingredients!E$11:E$310, MATCH($C3600, Ingredients!$B$11:$B$310, 0)), "")="", "", IFERROR(INDEX(Ingredients!E$11:E$310, MATCH($C3600, Ingredients!$B$11:$B$310, 0)), "")))</f>
        <v/>
      </c>
      <c r="AJ3600" s="108" t="str">
        <f>IF($C3600="", "", IF(IFERROR(INDEX(Ingredients!F$11:F$310, MATCH($C3600, Ingredients!$B$11:$B$310, 0)), "")="", "", IFERROR(INDEX(Ingredients!F$11:F$310, MATCH($C3600, Ingredients!$B$11:$B$310, 0)), "")))</f>
        <v/>
      </c>
      <c r="AK3600" s="106" t="str">
        <f>IF($C3600="", "", IF(IFERROR(INDEX(Ingredients!G$11:G$310, MATCH($C3600, Ingredients!$B$11:$B$310, 0)), "")="", "", IFERROR(INDEX(Ingredients!G$11:G$310, MATCH($C3600, Ingredients!$B$11:$B$310, 0)), "")))</f>
        <v/>
      </c>
      <c r="AL3600" s="79" t="str">
        <f>IF($C3600="", "", IF(IFERROR(INDEX(Ingredients!H$11:H$310, MATCH($C3600, Ingredients!$B$11:$B$310, 0)), "")="", "", IFERROR(INDEX(Ingredients!H$11:H$310, MATCH($C3600, Ingredients!$B$11:$B$310, 0)), "")))</f>
        <v/>
      </c>
      <c r="AN3600" s="83" t="str">
        <f t="shared" si="845"/>
        <v/>
      </c>
      <c r="AP3600" s="114" t="str">
        <f t="shared" si="855"/>
        <v/>
      </c>
      <c r="AR3600" s="117" t="str">
        <f>IF($C3600="", "", IF(IFERROR(INDEX(Ingredients!$AI$11:$AI$310, MATCH($C3600, Ingredients!$B$11:$B$310, 0)), "")="", "", IFERROR(INDEX(Ingredients!$AI$11:$AI$310, MATCH($C3600, Ingredients!$B$11:$B$310, 0)), "")))</f>
        <v/>
      </c>
      <c r="AT3600" s="120" t="str">
        <f t="shared" si="856"/>
        <v/>
      </c>
      <c r="AV3600" s="90" t="str">
        <f t="shared" si="846"/>
        <v/>
      </c>
      <c r="AX3600" s="90" t="str">
        <f>IF($AV3600="", "", COUNTIF($AV$11:$AV$5010, "&lt;"&amp;$AV3600)+1+COUNTIF($AV$11:$AV3600, $AV3600)-1)</f>
        <v/>
      </c>
      <c r="AZ3600" s="111" t="str">
        <f>IF($B3600="", "", SUMIF('Shopping List'!$AV$11:$AV$25, $B3600, 'Shopping List'!$BN$11:$BN$25))</f>
        <v/>
      </c>
      <c r="BB3600" s="117" t="str">
        <f t="shared" si="857"/>
        <v/>
      </c>
    </row>
    <row r="3601" spans="1:54" x14ac:dyDescent="0.25">
      <c r="A3601" s="4"/>
      <c r="B3601" s="37"/>
      <c r="C3601" s="124"/>
      <c r="D3601" s="39"/>
      <c r="E3601" s="125"/>
      <c r="F3601" s="48"/>
      <c r="G3601" s="4"/>
      <c r="H3601" s="4"/>
      <c r="I3601" s="95" t="str">
        <f>IF($C3601="", "", IF(IFERROR(INDEX(Ingredients!$C$11:$C$310, MATCH($C3601, Ingredients!$B$11:$B$310, 0)), "")="", "", IFERROR(INDEX(Ingredients!$C$11:$C$310, MATCH($C3601, Ingredients!$B$11:$B$310, 0)), "")))</f>
        <v/>
      </c>
      <c r="J3601" s="73" t="str">
        <f>IF($B3601="", "", IF(IFERROR(INDEX(Meals!$C$11:$C$260, MATCH($B3601, Meals!$B$11:$B$260, 0)), "")="", "", IFERROR(INDEX(Meals!$C$11:$C$260, MATCH($B3601, Meals!$B$11:$B$260, 0)), "")))</f>
        <v/>
      </c>
      <c r="K3601" s="4"/>
      <c r="L3601" s="72" t="str">
        <f t="shared" si="847"/>
        <v/>
      </c>
      <c r="M3601" s="73" t="str">
        <f t="shared" si="848"/>
        <v/>
      </c>
      <c r="N3601" s="4"/>
      <c r="O3601" s="78" t="str">
        <f t="shared" si="849"/>
        <v/>
      </c>
      <c r="P3601" s="79" t="str">
        <f t="shared" si="850"/>
        <v/>
      </c>
      <c r="Q3601" s="4"/>
      <c r="R3601" s="90" t="str">
        <f t="shared" si="851"/>
        <v/>
      </c>
      <c r="S3601" s="4"/>
      <c r="Y3601" s="18" t="str">
        <f t="shared" si="852"/>
        <v/>
      </c>
      <c r="AA3601" s="18" t="str">
        <f t="shared" si="843"/>
        <v/>
      </c>
      <c r="AB3601" s="18" t="str">
        <f t="shared" si="844"/>
        <v/>
      </c>
      <c r="AC3601" s="18" t="str">
        <f t="shared" si="853"/>
        <v/>
      </c>
      <c r="AD3601" s="18" t="str">
        <f t="shared" si="853"/>
        <v/>
      </c>
      <c r="AE3601" s="18" t="str">
        <f t="shared" si="854"/>
        <v/>
      </c>
      <c r="AG3601" s="95" t="str">
        <f>IF($C3601="", "", IF(IFERROR(INDEX(Ingredients!C$11:C$310, MATCH($C3601, Ingredients!$B$11:$B$310, 0)), "")="", "", IFERROR(INDEX(Ingredients!C$11:C$310, MATCH($C3601, Ingredients!$B$11:$B$310, 0)), "")))</f>
        <v/>
      </c>
      <c r="AH3601" s="105" t="str">
        <f>IF($C3601="", "", IF(IFERROR(INDEX(Ingredients!D$11:D$310, MATCH($C3601, Ingredients!$B$11:$B$310, 0)), "")="", "", IFERROR(INDEX(Ingredients!D$11:D$310, MATCH($C3601, Ingredients!$B$11:$B$310, 0)), "")))</f>
        <v/>
      </c>
      <c r="AI3601" s="106" t="str">
        <f>IF($C3601="", "", IF(IFERROR(INDEX(Ingredients!E$11:E$310, MATCH($C3601, Ingredients!$B$11:$B$310, 0)), "")="", "", IFERROR(INDEX(Ingredients!E$11:E$310, MATCH($C3601, Ingredients!$B$11:$B$310, 0)), "")))</f>
        <v/>
      </c>
      <c r="AJ3601" s="108" t="str">
        <f>IF($C3601="", "", IF(IFERROR(INDEX(Ingredients!F$11:F$310, MATCH($C3601, Ingredients!$B$11:$B$310, 0)), "")="", "", IFERROR(INDEX(Ingredients!F$11:F$310, MATCH($C3601, Ingredients!$B$11:$B$310, 0)), "")))</f>
        <v/>
      </c>
      <c r="AK3601" s="106" t="str">
        <f>IF($C3601="", "", IF(IFERROR(INDEX(Ingredients!G$11:G$310, MATCH($C3601, Ingredients!$B$11:$B$310, 0)), "")="", "", IFERROR(INDEX(Ingredients!G$11:G$310, MATCH($C3601, Ingredients!$B$11:$B$310, 0)), "")))</f>
        <v/>
      </c>
      <c r="AL3601" s="79" t="str">
        <f>IF($C3601="", "", IF(IFERROR(INDEX(Ingredients!H$11:H$310, MATCH($C3601, Ingredients!$B$11:$B$310, 0)), "")="", "", IFERROR(INDEX(Ingredients!H$11:H$310, MATCH($C3601, Ingredients!$B$11:$B$310, 0)), "")))</f>
        <v/>
      </c>
      <c r="AN3601" s="83" t="str">
        <f t="shared" si="845"/>
        <v/>
      </c>
      <c r="AP3601" s="114" t="str">
        <f t="shared" si="855"/>
        <v/>
      </c>
      <c r="AR3601" s="117" t="str">
        <f>IF($C3601="", "", IF(IFERROR(INDEX(Ingredients!$AI$11:$AI$310, MATCH($C3601, Ingredients!$B$11:$B$310, 0)), "")="", "", IFERROR(INDEX(Ingredients!$AI$11:$AI$310, MATCH($C3601, Ingredients!$B$11:$B$310, 0)), "")))</f>
        <v/>
      </c>
      <c r="AT3601" s="120" t="str">
        <f t="shared" si="856"/>
        <v/>
      </c>
      <c r="AV3601" s="90" t="str">
        <f t="shared" si="846"/>
        <v/>
      </c>
      <c r="AX3601" s="90" t="str">
        <f>IF($AV3601="", "", COUNTIF($AV$11:$AV$5010, "&lt;"&amp;$AV3601)+1+COUNTIF($AV$11:$AV3601, $AV3601)-1)</f>
        <v/>
      </c>
      <c r="AZ3601" s="111" t="str">
        <f>IF($B3601="", "", SUMIF('Shopping List'!$AV$11:$AV$25, $B3601, 'Shopping List'!$BN$11:$BN$25))</f>
        <v/>
      </c>
      <c r="BB3601" s="117" t="str">
        <f t="shared" si="857"/>
        <v/>
      </c>
    </row>
    <row r="3602" spans="1:54" x14ac:dyDescent="0.25">
      <c r="A3602" s="4"/>
      <c r="B3602" s="37"/>
      <c r="C3602" s="124"/>
      <c r="D3602" s="39"/>
      <c r="E3602" s="125"/>
      <c r="F3602" s="48"/>
      <c r="G3602" s="4"/>
      <c r="H3602" s="4"/>
      <c r="I3602" s="95" t="str">
        <f>IF($C3602="", "", IF(IFERROR(INDEX(Ingredients!$C$11:$C$310, MATCH($C3602, Ingredients!$B$11:$B$310, 0)), "")="", "", IFERROR(INDEX(Ingredients!$C$11:$C$310, MATCH($C3602, Ingredients!$B$11:$B$310, 0)), "")))</f>
        <v/>
      </c>
      <c r="J3602" s="73" t="str">
        <f>IF($B3602="", "", IF(IFERROR(INDEX(Meals!$C$11:$C$260, MATCH($B3602, Meals!$B$11:$B$260, 0)), "")="", "", IFERROR(INDEX(Meals!$C$11:$C$260, MATCH($B3602, Meals!$B$11:$B$260, 0)), "")))</f>
        <v/>
      </c>
      <c r="K3602" s="4"/>
      <c r="L3602" s="72" t="str">
        <f t="shared" si="847"/>
        <v/>
      </c>
      <c r="M3602" s="73" t="str">
        <f t="shared" si="848"/>
        <v/>
      </c>
      <c r="N3602" s="4"/>
      <c r="O3602" s="78" t="str">
        <f t="shared" si="849"/>
        <v/>
      </c>
      <c r="P3602" s="79" t="str">
        <f t="shared" si="850"/>
        <v/>
      </c>
      <c r="Q3602" s="4"/>
      <c r="R3602" s="90" t="str">
        <f t="shared" si="851"/>
        <v/>
      </c>
      <c r="S3602" s="4"/>
      <c r="Y3602" s="18" t="str">
        <f t="shared" si="852"/>
        <v/>
      </c>
      <c r="AA3602" s="18" t="str">
        <f t="shared" si="843"/>
        <v/>
      </c>
      <c r="AB3602" s="18" t="str">
        <f t="shared" si="844"/>
        <v/>
      </c>
      <c r="AC3602" s="18" t="str">
        <f t="shared" si="853"/>
        <v/>
      </c>
      <c r="AD3602" s="18" t="str">
        <f t="shared" si="853"/>
        <v/>
      </c>
      <c r="AE3602" s="18" t="str">
        <f t="shared" si="854"/>
        <v/>
      </c>
      <c r="AG3602" s="95" t="str">
        <f>IF($C3602="", "", IF(IFERROR(INDEX(Ingredients!C$11:C$310, MATCH($C3602, Ingredients!$B$11:$B$310, 0)), "")="", "", IFERROR(INDEX(Ingredients!C$11:C$310, MATCH($C3602, Ingredients!$B$11:$B$310, 0)), "")))</f>
        <v/>
      </c>
      <c r="AH3602" s="105" t="str">
        <f>IF($C3602="", "", IF(IFERROR(INDEX(Ingredients!D$11:D$310, MATCH($C3602, Ingredients!$B$11:$B$310, 0)), "")="", "", IFERROR(INDEX(Ingredients!D$11:D$310, MATCH($C3602, Ingredients!$B$11:$B$310, 0)), "")))</f>
        <v/>
      </c>
      <c r="AI3602" s="106" t="str">
        <f>IF($C3602="", "", IF(IFERROR(INDEX(Ingredients!E$11:E$310, MATCH($C3602, Ingredients!$B$11:$B$310, 0)), "")="", "", IFERROR(INDEX(Ingredients!E$11:E$310, MATCH($C3602, Ingredients!$B$11:$B$310, 0)), "")))</f>
        <v/>
      </c>
      <c r="AJ3602" s="108" t="str">
        <f>IF($C3602="", "", IF(IFERROR(INDEX(Ingredients!F$11:F$310, MATCH($C3602, Ingredients!$B$11:$B$310, 0)), "")="", "", IFERROR(INDEX(Ingredients!F$11:F$310, MATCH($C3602, Ingredients!$B$11:$B$310, 0)), "")))</f>
        <v/>
      </c>
      <c r="AK3602" s="106" t="str">
        <f>IF($C3602="", "", IF(IFERROR(INDEX(Ingredients!G$11:G$310, MATCH($C3602, Ingredients!$B$11:$B$310, 0)), "")="", "", IFERROR(INDEX(Ingredients!G$11:G$310, MATCH($C3602, Ingredients!$B$11:$B$310, 0)), "")))</f>
        <v/>
      </c>
      <c r="AL3602" s="79" t="str">
        <f>IF($C3602="", "", IF(IFERROR(INDEX(Ingredients!H$11:H$310, MATCH($C3602, Ingredients!$B$11:$B$310, 0)), "")="", "", IFERROR(INDEX(Ingredients!H$11:H$310, MATCH($C3602, Ingredients!$B$11:$B$310, 0)), "")))</f>
        <v/>
      </c>
      <c r="AN3602" s="83" t="str">
        <f t="shared" si="845"/>
        <v/>
      </c>
      <c r="AP3602" s="114" t="str">
        <f t="shared" si="855"/>
        <v/>
      </c>
      <c r="AR3602" s="117" t="str">
        <f>IF($C3602="", "", IF(IFERROR(INDEX(Ingredients!$AI$11:$AI$310, MATCH($C3602, Ingredients!$B$11:$B$310, 0)), "")="", "", IFERROR(INDEX(Ingredients!$AI$11:$AI$310, MATCH($C3602, Ingredients!$B$11:$B$310, 0)), "")))</f>
        <v/>
      </c>
      <c r="AT3602" s="120" t="str">
        <f t="shared" si="856"/>
        <v/>
      </c>
      <c r="AV3602" s="90" t="str">
        <f t="shared" si="846"/>
        <v/>
      </c>
      <c r="AX3602" s="90" t="str">
        <f>IF($AV3602="", "", COUNTIF($AV$11:$AV$5010, "&lt;"&amp;$AV3602)+1+COUNTIF($AV$11:$AV3602, $AV3602)-1)</f>
        <v/>
      </c>
      <c r="AZ3602" s="111" t="str">
        <f>IF($B3602="", "", SUMIF('Shopping List'!$AV$11:$AV$25, $B3602, 'Shopping List'!$BN$11:$BN$25))</f>
        <v/>
      </c>
      <c r="BB3602" s="117" t="str">
        <f t="shared" si="857"/>
        <v/>
      </c>
    </row>
    <row r="3603" spans="1:54" x14ac:dyDescent="0.25">
      <c r="A3603" s="4"/>
      <c r="B3603" s="37"/>
      <c r="C3603" s="124"/>
      <c r="D3603" s="39"/>
      <c r="E3603" s="125"/>
      <c r="F3603" s="48"/>
      <c r="G3603" s="4"/>
      <c r="H3603" s="4"/>
      <c r="I3603" s="95" t="str">
        <f>IF($C3603="", "", IF(IFERROR(INDEX(Ingredients!$C$11:$C$310, MATCH($C3603, Ingredients!$B$11:$B$310, 0)), "")="", "", IFERROR(INDEX(Ingredients!$C$11:$C$310, MATCH($C3603, Ingredients!$B$11:$B$310, 0)), "")))</f>
        <v/>
      </c>
      <c r="J3603" s="73" t="str">
        <f>IF($B3603="", "", IF(IFERROR(INDEX(Meals!$C$11:$C$260, MATCH($B3603, Meals!$B$11:$B$260, 0)), "")="", "", IFERROR(INDEX(Meals!$C$11:$C$260, MATCH($B3603, Meals!$B$11:$B$260, 0)), "")))</f>
        <v/>
      </c>
      <c r="K3603" s="4"/>
      <c r="L3603" s="72" t="str">
        <f t="shared" si="847"/>
        <v/>
      </c>
      <c r="M3603" s="73" t="str">
        <f t="shared" si="848"/>
        <v/>
      </c>
      <c r="N3603" s="4"/>
      <c r="O3603" s="78" t="str">
        <f t="shared" si="849"/>
        <v/>
      </c>
      <c r="P3603" s="79" t="str">
        <f t="shared" si="850"/>
        <v/>
      </c>
      <c r="Q3603" s="4"/>
      <c r="R3603" s="90" t="str">
        <f t="shared" si="851"/>
        <v/>
      </c>
      <c r="S3603" s="4"/>
      <c r="Y3603" s="18" t="str">
        <f t="shared" si="852"/>
        <v/>
      </c>
      <c r="AA3603" s="18" t="str">
        <f t="shared" si="843"/>
        <v/>
      </c>
      <c r="AB3603" s="18" t="str">
        <f t="shared" si="844"/>
        <v/>
      </c>
      <c r="AC3603" s="18" t="str">
        <f t="shared" si="853"/>
        <v/>
      </c>
      <c r="AD3603" s="18" t="str">
        <f t="shared" si="853"/>
        <v/>
      </c>
      <c r="AE3603" s="18" t="str">
        <f t="shared" si="854"/>
        <v/>
      </c>
      <c r="AG3603" s="95" t="str">
        <f>IF($C3603="", "", IF(IFERROR(INDEX(Ingredients!C$11:C$310, MATCH($C3603, Ingredients!$B$11:$B$310, 0)), "")="", "", IFERROR(INDEX(Ingredients!C$11:C$310, MATCH($C3603, Ingredients!$B$11:$B$310, 0)), "")))</f>
        <v/>
      </c>
      <c r="AH3603" s="105" t="str">
        <f>IF($C3603="", "", IF(IFERROR(INDEX(Ingredients!D$11:D$310, MATCH($C3603, Ingredients!$B$11:$B$310, 0)), "")="", "", IFERROR(INDEX(Ingredients!D$11:D$310, MATCH($C3603, Ingredients!$B$11:$B$310, 0)), "")))</f>
        <v/>
      </c>
      <c r="AI3603" s="106" t="str">
        <f>IF($C3603="", "", IF(IFERROR(INDEX(Ingredients!E$11:E$310, MATCH($C3603, Ingredients!$B$11:$B$310, 0)), "")="", "", IFERROR(INDEX(Ingredients!E$11:E$310, MATCH($C3603, Ingredients!$B$11:$B$310, 0)), "")))</f>
        <v/>
      </c>
      <c r="AJ3603" s="108" t="str">
        <f>IF($C3603="", "", IF(IFERROR(INDEX(Ingredients!F$11:F$310, MATCH($C3603, Ingredients!$B$11:$B$310, 0)), "")="", "", IFERROR(INDEX(Ingredients!F$11:F$310, MATCH($C3603, Ingredients!$B$11:$B$310, 0)), "")))</f>
        <v/>
      </c>
      <c r="AK3603" s="106" t="str">
        <f>IF($C3603="", "", IF(IFERROR(INDEX(Ingredients!G$11:G$310, MATCH($C3603, Ingredients!$B$11:$B$310, 0)), "")="", "", IFERROR(INDEX(Ingredients!G$11:G$310, MATCH($C3603, Ingredients!$B$11:$B$310, 0)), "")))</f>
        <v/>
      </c>
      <c r="AL3603" s="79" t="str">
        <f>IF($C3603="", "", IF(IFERROR(INDEX(Ingredients!H$11:H$310, MATCH($C3603, Ingredients!$B$11:$B$310, 0)), "")="", "", IFERROR(INDEX(Ingredients!H$11:H$310, MATCH($C3603, Ingredients!$B$11:$B$310, 0)), "")))</f>
        <v/>
      </c>
      <c r="AN3603" s="83" t="str">
        <f t="shared" si="845"/>
        <v/>
      </c>
      <c r="AP3603" s="114" t="str">
        <f t="shared" si="855"/>
        <v/>
      </c>
      <c r="AR3603" s="117" t="str">
        <f>IF($C3603="", "", IF(IFERROR(INDEX(Ingredients!$AI$11:$AI$310, MATCH($C3603, Ingredients!$B$11:$B$310, 0)), "")="", "", IFERROR(INDEX(Ingredients!$AI$11:$AI$310, MATCH($C3603, Ingredients!$B$11:$B$310, 0)), "")))</f>
        <v/>
      </c>
      <c r="AT3603" s="120" t="str">
        <f t="shared" si="856"/>
        <v/>
      </c>
      <c r="AV3603" s="90" t="str">
        <f t="shared" si="846"/>
        <v/>
      </c>
      <c r="AX3603" s="90" t="str">
        <f>IF($AV3603="", "", COUNTIF($AV$11:$AV$5010, "&lt;"&amp;$AV3603)+1+COUNTIF($AV$11:$AV3603, $AV3603)-1)</f>
        <v/>
      </c>
      <c r="AZ3603" s="111" t="str">
        <f>IF($B3603="", "", SUMIF('Shopping List'!$AV$11:$AV$25, $B3603, 'Shopping List'!$BN$11:$BN$25))</f>
        <v/>
      </c>
      <c r="BB3603" s="117" t="str">
        <f t="shared" si="857"/>
        <v/>
      </c>
    </row>
    <row r="3604" spans="1:54" x14ac:dyDescent="0.25">
      <c r="A3604" s="4"/>
      <c r="B3604" s="37"/>
      <c r="C3604" s="124"/>
      <c r="D3604" s="39"/>
      <c r="E3604" s="125"/>
      <c r="F3604" s="48"/>
      <c r="G3604" s="4"/>
      <c r="H3604" s="4"/>
      <c r="I3604" s="95" t="str">
        <f>IF($C3604="", "", IF(IFERROR(INDEX(Ingredients!$C$11:$C$310, MATCH($C3604, Ingredients!$B$11:$B$310, 0)), "")="", "", IFERROR(INDEX(Ingredients!$C$11:$C$310, MATCH($C3604, Ingredients!$B$11:$B$310, 0)), "")))</f>
        <v/>
      </c>
      <c r="J3604" s="73" t="str">
        <f>IF($B3604="", "", IF(IFERROR(INDEX(Meals!$C$11:$C$260, MATCH($B3604, Meals!$B$11:$B$260, 0)), "")="", "", IFERROR(INDEX(Meals!$C$11:$C$260, MATCH($B3604, Meals!$B$11:$B$260, 0)), "")))</f>
        <v/>
      </c>
      <c r="K3604" s="4"/>
      <c r="L3604" s="72" t="str">
        <f t="shared" si="847"/>
        <v/>
      </c>
      <c r="M3604" s="73" t="str">
        <f t="shared" si="848"/>
        <v/>
      </c>
      <c r="N3604" s="4"/>
      <c r="O3604" s="78" t="str">
        <f t="shared" si="849"/>
        <v/>
      </c>
      <c r="P3604" s="79" t="str">
        <f t="shared" si="850"/>
        <v/>
      </c>
      <c r="Q3604" s="4"/>
      <c r="R3604" s="90" t="str">
        <f t="shared" si="851"/>
        <v/>
      </c>
      <c r="S3604" s="4"/>
      <c r="Y3604" s="18" t="str">
        <f t="shared" si="852"/>
        <v/>
      </c>
      <c r="AA3604" s="18" t="str">
        <f t="shared" si="843"/>
        <v/>
      </c>
      <c r="AB3604" s="18" t="str">
        <f t="shared" si="844"/>
        <v/>
      </c>
      <c r="AC3604" s="18" t="str">
        <f t="shared" si="853"/>
        <v/>
      </c>
      <c r="AD3604" s="18" t="str">
        <f t="shared" si="853"/>
        <v/>
      </c>
      <c r="AE3604" s="18" t="str">
        <f t="shared" si="854"/>
        <v/>
      </c>
      <c r="AG3604" s="95" t="str">
        <f>IF($C3604="", "", IF(IFERROR(INDEX(Ingredients!C$11:C$310, MATCH($C3604, Ingredients!$B$11:$B$310, 0)), "")="", "", IFERROR(INDEX(Ingredients!C$11:C$310, MATCH($C3604, Ingredients!$B$11:$B$310, 0)), "")))</f>
        <v/>
      </c>
      <c r="AH3604" s="105" t="str">
        <f>IF($C3604="", "", IF(IFERROR(INDEX(Ingredients!D$11:D$310, MATCH($C3604, Ingredients!$B$11:$B$310, 0)), "")="", "", IFERROR(INDEX(Ingredients!D$11:D$310, MATCH($C3604, Ingredients!$B$11:$B$310, 0)), "")))</f>
        <v/>
      </c>
      <c r="AI3604" s="106" t="str">
        <f>IF($C3604="", "", IF(IFERROR(INDEX(Ingredients!E$11:E$310, MATCH($C3604, Ingredients!$B$11:$B$310, 0)), "")="", "", IFERROR(INDEX(Ingredients!E$11:E$310, MATCH($C3604, Ingredients!$B$11:$B$310, 0)), "")))</f>
        <v/>
      </c>
      <c r="AJ3604" s="108" t="str">
        <f>IF($C3604="", "", IF(IFERROR(INDEX(Ingredients!F$11:F$310, MATCH($C3604, Ingredients!$B$11:$B$310, 0)), "")="", "", IFERROR(INDEX(Ingredients!F$11:F$310, MATCH($C3604, Ingredients!$B$11:$B$310, 0)), "")))</f>
        <v/>
      </c>
      <c r="AK3604" s="106" t="str">
        <f>IF($C3604="", "", IF(IFERROR(INDEX(Ingredients!G$11:G$310, MATCH($C3604, Ingredients!$B$11:$B$310, 0)), "")="", "", IFERROR(INDEX(Ingredients!G$11:G$310, MATCH($C3604, Ingredients!$B$11:$B$310, 0)), "")))</f>
        <v/>
      </c>
      <c r="AL3604" s="79" t="str">
        <f>IF($C3604="", "", IF(IFERROR(INDEX(Ingredients!H$11:H$310, MATCH($C3604, Ingredients!$B$11:$B$310, 0)), "")="", "", IFERROR(INDEX(Ingredients!H$11:H$310, MATCH($C3604, Ingredients!$B$11:$B$310, 0)), "")))</f>
        <v/>
      </c>
      <c r="AN3604" s="83" t="str">
        <f t="shared" si="845"/>
        <v/>
      </c>
      <c r="AP3604" s="114" t="str">
        <f t="shared" si="855"/>
        <v/>
      </c>
      <c r="AR3604" s="117" t="str">
        <f>IF($C3604="", "", IF(IFERROR(INDEX(Ingredients!$AI$11:$AI$310, MATCH($C3604, Ingredients!$B$11:$B$310, 0)), "")="", "", IFERROR(INDEX(Ingredients!$AI$11:$AI$310, MATCH($C3604, Ingredients!$B$11:$B$310, 0)), "")))</f>
        <v/>
      </c>
      <c r="AT3604" s="120" t="str">
        <f t="shared" si="856"/>
        <v/>
      </c>
      <c r="AV3604" s="90" t="str">
        <f t="shared" si="846"/>
        <v/>
      </c>
      <c r="AX3604" s="90" t="str">
        <f>IF($AV3604="", "", COUNTIF($AV$11:$AV$5010, "&lt;"&amp;$AV3604)+1+COUNTIF($AV$11:$AV3604, $AV3604)-1)</f>
        <v/>
      </c>
      <c r="AZ3604" s="111" t="str">
        <f>IF($B3604="", "", SUMIF('Shopping List'!$AV$11:$AV$25, $B3604, 'Shopping List'!$BN$11:$BN$25))</f>
        <v/>
      </c>
      <c r="BB3604" s="117" t="str">
        <f t="shared" si="857"/>
        <v/>
      </c>
    </row>
    <row r="3605" spans="1:54" x14ac:dyDescent="0.25">
      <c r="A3605" s="4"/>
      <c r="B3605" s="37"/>
      <c r="C3605" s="124"/>
      <c r="D3605" s="39"/>
      <c r="E3605" s="125"/>
      <c r="F3605" s="48"/>
      <c r="G3605" s="4"/>
      <c r="H3605" s="4"/>
      <c r="I3605" s="95" t="str">
        <f>IF($C3605="", "", IF(IFERROR(INDEX(Ingredients!$C$11:$C$310, MATCH($C3605, Ingredients!$B$11:$B$310, 0)), "")="", "", IFERROR(INDEX(Ingredients!$C$11:$C$310, MATCH($C3605, Ingredients!$B$11:$B$310, 0)), "")))</f>
        <v/>
      </c>
      <c r="J3605" s="73" t="str">
        <f>IF($B3605="", "", IF(IFERROR(INDEX(Meals!$C$11:$C$260, MATCH($B3605, Meals!$B$11:$B$260, 0)), "")="", "", IFERROR(INDEX(Meals!$C$11:$C$260, MATCH($B3605, Meals!$B$11:$B$260, 0)), "")))</f>
        <v/>
      </c>
      <c r="K3605" s="4"/>
      <c r="L3605" s="72" t="str">
        <f t="shared" si="847"/>
        <v/>
      </c>
      <c r="M3605" s="73" t="str">
        <f t="shared" si="848"/>
        <v/>
      </c>
      <c r="N3605" s="4"/>
      <c r="O3605" s="78" t="str">
        <f t="shared" si="849"/>
        <v/>
      </c>
      <c r="P3605" s="79" t="str">
        <f t="shared" si="850"/>
        <v/>
      </c>
      <c r="Q3605" s="4"/>
      <c r="R3605" s="90" t="str">
        <f t="shared" si="851"/>
        <v/>
      </c>
      <c r="S3605" s="4"/>
      <c r="Y3605" s="18" t="str">
        <f t="shared" si="852"/>
        <v/>
      </c>
      <c r="AA3605" s="18" t="str">
        <f t="shared" si="843"/>
        <v/>
      </c>
      <c r="AB3605" s="18" t="str">
        <f t="shared" si="844"/>
        <v/>
      </c>
      <c r="AC3605" s="18" t="str">
        <f t="shared" si="853"/>
        <v/>
      </c>
      <c r="AD3605" s="18" t="str">
        <f t="shared" si="853"/>
        <v/>
      </c>
      <c r="AE3605" s="18" t="str">
        <f t="shared" si="854"/>
        <v/>
      </c>
      <c r="AG3605" s="95" t="str">
        <f>IF($C3605="", "", IF(IFERROR(INDEX(Ingredients!C$11:C$310, MATCH($C3605, Ingredients!$B$11:$B$310, 0)), "")="", "", IFERROR(INDEX(Ingredients!C$11:C$310, MATCH($C3605, Ingredients!$B$11:$B$310, 0)), "")))</f>
        <v/>
      </c>
      <c r="AH3605" s="105" t="str">
        <f>IF($C3605="", "", IF(IFERROR(INDEX(Ingredients!D$11:D$310, MATCH($C3605, Ingredients!$B$11:$B$310, 0)), "")="", "", IFERROR(INDEX(Ingredients!D$11:D$310, MATCH($C3605, Ingredients!$B$11:$B$310, 0)), "")))</f>
        <v/>
      </c>
      <c r="AI3605" s="106" t="str">
        <f>IF($C3605="", "", IF(IFERROR(INDEX(Ingredients!E$11:E$310, MATCH($C3605, Ingredients!$B$11:$B$310, 0)), "")="", "", IFERROR(INDEX(Ingredients!E$11:E$310, MATCH($C3605, Ingredients!$B$11:$B$310, 0)), "")))</f>
        <v/>
      </c>
      <c r="AJ3605" s="108" t="str">
        <f>IF($C3605="", "", IF(IFERROR(INDEX(Ingredients!F$11:F$310, MATCH($C3605, Ingredients!$B$11:$B$310, 0)), "")="", "", IFERROR(INDEX(Ingredients!F$11:F$310, MATCH($C3605, Ingredients!$B$11:$B$310, 0)), "")))</f>
        <v/>
      </c>
      <c r="AK3605" s="106" t="str">
        <f>IF($C3605="", "", IF(IFERROR(INDEX(Ingredients!G$11:G$310, MATCH($C3605, Ingredients!$B$11:$B$310, 0)), "")="", "", IFERROR(INDEX(Ingredients!G$11:G$310, MATCH($C3605, Ingredients!$B$11:$B$310, 0)), "")))</f>
        <v/>
      </c>
      <c r="AL3605" s="79" t="str">
        <f>IF($C3605="", "", IF(IFERROR(INDEX(Ingredients!H$11:H$310, MATCH($C3605, Ingredients!$B$11:$B$310, 0)), "")="", "", IFERROR(INDEX(Ingredients!H$11:H$310, MATCH($C3605, Ingredients!$B$11:$B$310, 0)), "")))</f>
        <v/>
      </c>
      <c r="AN3605" s="83" t="str">
        <f t="shared" si="845"/>
        <v/>
      </c>
      <c r="AP3605" s="114" t="str">
        <f t="shared" si="855"/>
        <v/>
      </c>
      <c r="AR3605" s="117" t="str">
        <f>IF($C3605="", "", IF(IFERROR(INDEX(Ingredients!$AI$11:$AI$310, MATCH($C3605, Ingredients!$B$11:$B$310, 0)), "")="", "", IFERROR(INDEX(Ingredients!$AI$11:$AI$310, MATCH($C3605, Ingredients!$B$11:$B$310, 0)), "")))</f>
        <v/>
      </c>
      <c r="AT3605" s="120" t="str">
        <f t="shared" si="856"/>
        <v/>
      </c>
      <c r="AV3605" s="90" t="str">
        <f t="shared" si="846"/>
        <v/>
      </c>
      <c r="AX3605" s="90" t="str">
        <f>IF($AV3605="", "", COUNTIF($AV$11:$AV$5010, "&lt;"&amp;$AV3605)+1+COUNTIF($AV$11:$AV3605, $AV3605)-1)</f>
        <v/>
      </c>
      <c r="AZ3605" s="111" t="str">
        <f>IF($B3605="", "", SUMIF('Shopping List'!$AV$11:$AV$25, $B3605, 'Shopping List'!$BN$11:$BN$25))</f>
        <v/>
      </c>
      <c r="BB3605" s="117" t="str">
        <f t="shared" si="857"/>
        <v/>
      </c>
    </row>
    <row r="3606" spans="1:54" x14ac:dyDescent="0.25">
      <c r="A3606" s="4"/>
      <c r="B3606" s="37"/>
      <c r="C3606" s="124"/>
      <c r="D3606" s="39"/>
      <c r="E3606" s="125"/>
      <c r="F3606" s="48"/>
      <c r="G3606" s="4"/>
      <c r="H3606" s="4"/>
      <c r="I3606" s="95" t="str">
        <f>IF($C3606="", "", IF(IFERROR(INDEX(Ingredients!$C$11:$C$310, MATCH($C3606, Ingredients!$B$11:$B$310, 0)), "")="", "", IFERROR(INDEX(Ingredients!$C$11:$C$310, MATCH($C3606, Ingredients!$B$11:$B$310, 0)), "")))</f>
        <v/>
      </c>
      <c r="J3606" s="73" t="str">
        <f>IF($B3606="", "", IF(IFERROR(INDEX(Meals!$C$11:$C$260, MATCH($B3606, Meals!$B$11:$B$260, 0)), "")="", "", IFERROR(INDEX(Meals!$C$11:$C$260, MATCH($B3606, Meals!$B$11:$B$260, 0)), "")))</f>
        <v/>
      </c>
      <c r="K3606" s="4"/>
      <c r="L3606" s="72" t="str">
        <f t="shared" si="847"/>
        <v/>
      </c>
      <c r="M3606" s="73" t="str">
        <f t="shared" si="848"/>
        <v/>
      </c>
      <c r="N3606" s="4"/>
      <c r="O3606" s="78" t="str">
        <f t="shared" si="849"/>
        <v/>
      </c>
      <c r="P3606" s="79" t="str">
        <f t="shared" si="850"/>
        <v/>
      </c>
      <c r="Q3606" s="4"/>
      <c r="R3606" s="90" t="str">
        <f t="shared" si="851"/>
        <v/>
      </c>
      <c r="S3606" s="4"/>
      <c r="Y3606" s="18" t="str">
        <f t="shared" si="852"/>
        <v/>
      </c>
      <c r="AA3606" s="18" t="str">
        <f t="shared" si="843"/>
        <v/>
      </c>
      <c r="AB3606" s="18" t="str">
        <f t="shared" si="844"/>
        <v/>
      </c>
      <c r="AC3606" s="18" t="str">
        <f t="shared" si="853"/>
        <v/>
      </c>
      <c r="AD3606" s="18" t="str">
        <f t="shared" si="853"/>
        <v/>
      </c>
      <c r="AE3606" s="18" t="str">
        <f t="shared" si="854"/>
        <v/>
      </c>
      <c r="AG3606" s="95" t="str">
        <f>IF($C3606="", "", IF(IFERROR(INDEX(Ingredients!C$11:C$310, MATCH($C3606, Ingredients!$B$11:$B$310, 0)), "")="", "", IFERROR(INDEX(Ingredients!C$11:C$310, MATCH($C3606, Ingredients!$B$11:$B$310, 0)), "")))</f>
        <v/>
      </c>
      <c r="AH3606" s="105" t="str">
        <f>IF($C3606="", "", IF(IFERROR(INDEX(Ingredients!D$11:D$310, MATCH($C3606, Ingredients!$B$11:$B$310, 0)), "")="", "", IFERROR(INDEX(Ingredients!D$11:D$310, MATCH($C3606, Ingredients!$B$11:$B$310, 0)), "")))</f>
        <v/>
      </c>
      <c r="AI3606" s="106" t="str">
        <f>IF($C3606="", "", IF(IFERROR(INDEX(Ingredients!E$11:E$310, MATCH($C3606, Ingredients!$B$11:$B$310, 0)), "")="", "", IFERROR(INDEX(Ingredients!E$11:E$310, MATCH($C3606, Ingredients!$B$11:$B$310, 0)), "")))</f>
        <v/>
      </c>
      <c r="AJ3606" s="108" t="str">
        <f>IF($C3606="", "", IF(IFERROR(INDEX(Ingredients!F$11:F$310, MATCH($C3606, Ingredients!$B$11:$B$310, 0)), "")="", "", IFERROR(INDEX(Ingredients!F$11:F$310, MATCH($C3606, Ingredients!$B$11:$B$310, 0)), "")))</f>
        <v/>
      </c>
      <c r="AK3606" s="106" t="str">
        <f>IF($C3606="", "", IF(IFERROR(INDEX(Ingredients!G$11:G$310, MATCH($C3606, Ingredients!$B$11:$B$310, 0)), "")="", "", IFERROR(INDEX(Ingredients!G$11:G$310, MATCH($C3606, Ingredients!$B$11:$B$310, 0)), "")))</f>
        <v/>
      </c>
      <c r="AL3606" s="79" t="str">
        <f>IF($C3606="", "", IF(IFERROR(INDEX(Ingredients!H$11:H$310, MATCH($C3606, Ingredients!$B$11:$B$310, 0)), "")="", "", IFERROR(INDEX(Ingredients!H$11:H$310, MATCH($C3606, Ingredients!$B$11:$B$310, 0)), "")))</f>
        <v/>
      </c>
      <c r="AN3606" s="83" t="str">
        <f t="shared" si="845"/>
        <v/>
      </c>
      <c r="AP3606" s="114" t="str">
        <f t="shared" si="855"/>
        <v/>
      </c>
      <c r="AR3606" s="117" t="str">
        <f>IF($C3606="", "", IF(IFERROR(INDEX(Ingredients!$AI$11:$AI$310, MATCH($C3606, Ingredients!$B$11:$B$310, 0)), "")="", "", IFERROR(INDEX(Ingredients!$AI$11:$AI$310, MATCH($C3606, Ingredients!$B$11:$B$310, 0)), "")))</f>
        <v/>
      </c>
      <c r="AT3606" s="120" t="str">
        <f t="shared" si="856"/>
        <v/>
      </c>
      <c r="AV3606" s="90" t="str">
        <f t="shared" si="846"/>
        <v/>
      </c>
      <c r="AX3606" s="90" t="str">
        <f>IF($AV3606="", "", COUNTIF($AV$11:$AV$5010, "&lt;"&amp;$AV3606)+1+COUNTIF($AV$11:$AV3606, $AV3606)-1)</f>
        <v/>
      </c>
      <c r="AZ3606" s="111" t="str">
        <f>IF($B3606="", "", SUMIF('Shopping List'!$AV$11:$AV$25, $B3606, 'Shopping List'!$BN$11:$BN$25))</f>
        <v/>
      </c>
      <c r="BB3606" s="117" t="str">
        <f t="shared" si="857"/>
        <v/>
      </c>
    </row>
    <row r="3607" spans="1:54" x14ac:dyDescent="0.25">
      <c r="A3607" s="4"/>
      <c r="B3607" s="37"/>
      <c r="C3607" s="124"/>
      <c r="D3607" s="39"/>
      <c r="E3607" s="125"/>
      <c r="F3607" s="48"/>
      <c r="G3607" s="4"/>
      <c r="H3607" s="4"/>
      <c r="I3607" s="95" t="str">
        <f>IF($C3607="", "", IF(IFERROR(INDEX(Ingredients!$C$11:$C$310, MATCH($C3607, Ingredients!$B$11:$B$310, 0)), "")="", "", IFERROR(INDEX(Ingredients!$C$11:$C$310, MATCH($C3607, Ingredients!$B$11:$B$310, 0)), "")))</f>
        <v/>
      </c>
      <c r="J3607" s="73" t="str">
        <f>IF($B3607="", "", IF(IFERROR(INDEX(Meals!$C$11:$C$260, MATCH($B3607, Meals!$B$11:$B$260, 0)), "")="", "", IFERROR(INDEX(Meals!$C$11:$C$260, MATCH($B3607, Meals!$B$11:$B$260, 0)), "")))</f>
        <v/>
      </c>
      <c r="K3607" s="4"/>
      <c r="L3607" s="72" t="str">
        <f t="shared" si="847"/>
        <v/>
      </c>
      <c r="M3607" s="73" t="str">
        <f t="shared" si="848"/>
        <v/>
      </c>
      <c r="N3607" s="4"/>
      <c r="O3607" s="78" t="str">
        <f t="shared" si="849"/>
        <v/>
      </c>
      <c r="P3607" s="79" t="str">
        <f t="shared" si="850"/>
        <v/>
      </c>
      <c r="Q3607" s="4"/>
      <c r="R3607" s="90" t="str">
        <f t="shared" si="851"/>
        <v/>
      </c>
      <c r="S3607" s="4"/>
      <c r="Y3607" s="18" t="str">
        <f t="shared" si="852"/>
        <v/>
      </c>
      <c r="AA3607" s="18" t="str">
        <f t="shared" si="843"/>
        <v/>
      </c>
      <c r="AB3607" s="18" t="str">
        <f t="shared" si="844"/>
        <v/>
      </c>
      <c r="AC3607" s="18" t="str">
        <f t="shared" si="853"/>
        <v/>
      </c>
      <c r="AD3607" s="18" t="str">
        <f t="shared" si="853"/>
        <v/>
      </c>
      <c r="AE3607" s="18" t="str">
        <f t="shared" si="854"/>
        <v/>
      </c>
      <c r="AG3607" s="95" t="str">
        <f>IF($C3607="", "", IF(IFERROR(INDEX(Ingredients!C$11:C$310, MATCH($C3607, Ingredients!$B$11:$B$310, 0)), "")="", "", IFERROR(INDEX(Ingredients!C$11:C$310, MATCH($C3607, Ingredients!$B$11:$B$310, 0)), "")))</f>
        <v/>
      </c>
      <c r="AH3607" s="105" t="str">
        <f>IF($C3607="", "", IF(IFERROR(INDEX(Ingredients!D$11:D$310, MATCH($C3607, Ingredients!$B$11:$B$310, 0)), "")="", "", IFERROR(INDEX(Ingredients!D$11:D$310, MATCH($C3607, Ingredients!$B$11:$B$310, 0)), "")))</f>
        <v/>
      </c>
      <c r="AI3607" s="106" t="str">
        <f>IF($C3607="", "", IF(IFERROR(INDEX(Ingredients!E$11:E$310, MATCH($C3607, Ingredients!$B$11:$B$310, 0)), "")="", "", IFERROR(INDEX(Ingredients!E$11:E$310, MATCH($C3607, Ingredients!$B$11:$B$310, 0)), "")))</f>
        <v/>
      </c>
      <c r="AJ3607" s="108" t="str">
        <f>IF($C3607="", "", IF(IFERROR(INDEX(Ingredients!F$11:F$310, MATCH($C3607, Ingredients!$B$11:$B$310, 0)), "")="", "", IFERROR(INDEX(Ingredients!F$11:F$310, MATCH($C3607, Ingredients!$B$11:$B$310, 0)), "")))</f>
        <v/>
      </c>
      <c r="AK3607" s="106" t="str">
        <f>IF($C3607="", "", IF(IFERROR(INDEX(Ingredients!G$11:G$310, MATCH($C3607, Ingredients!$B$11:$B$310, 0)), "")="", "", IFERROR(INDEX(Ingredients!G$11:G$310, MATCH($C3607, Ingredients!$B$11:$B$310, 0)), "")))</f>
        <v/>
      </c>
      <c r="AL3607" s="79" t="str">
        <f>IF($C3607="", "", IF(IFERROR(INDEX(Ingredients!H$11:H$310, MATCH($C3607, Ingredients!$B$11:$B$310, 0)), "")="", "", IFERROR(INDEX(Ingredients!H$11:H$310, MATCH($C3607, Ingredients!$B$11:$B$310, 0)), "")))</f>
        <v/>
      </c>
      <c r="AN3607" s="83" t="str">
        <f t="shared" si="845"/>
        <v/>
      </c>
      <c r="AP3607" s="114" t="str">
        <f t="shared" si="855"/>
        <v/>
      </c>
      <c r="AR3607" s="117" t="str">
        <f>IF($C3607="", "", IF(IFERROR(INDEX(Ingredients!$AI$11:$AI$310, MATCH($C3607, Ingredients!$B$11:$B$310, 0)), "")="", "", IFERROR(INDEX(Ingredients!$AI$11:$AI$310, MATCH($C3607, Ingredients!$B$11:$B$310, 0)), "")))</f>
        <v/>
      </c>
      <c r="AT3607" s="120" t="str">
        <f t="shared" si="856"/>
        <v/>
      </c>
      <c r="AV3607" s="90" t="str">
        <f t="shared" si="846"/>
        <v/>
      </c>
      <c r="AX3607" s="90" t="str">
        <f>IF($AV3607="", "", COUNTIF($AV$11:$AV$5010, "&lt;"&amp;$AV3607)+1+COUNTIF($AV$11:$AV3607, $AV3607)-1)</f>
        <v/>
      </c>
      <c r="AZ3607" s="111" t="str">
        <f>IF($B3607="", "", SUMIF('Shopping List'!$AV$11:$AV$25, $B3607, 'Shopping List'!$BN$11:$BN$25))</f>
        <v/>
      </c>
      <c r="BB3607" s="117" t="str">
        <f t="shared" si="857"/>
        <v/>
      </c>
    </row>
    <row r="3608" spans="1:54" x14ac:dyDescent="0.25">
      <c r="A3608" s="4"/>
      <c r="B3608" s="37"/>
      <c r="C3608" s="124"/>
      <c r="D3608" s="39"/>
      <c r="E3608" s="125"/>
      <c r="F3608" s="48"/>
      <c r="G3608" s="4"/>
      <c r="H3608" s="4"/>
      <c r="I3608" s="95" t="str">
        <f>IF($C3608="", "", IF(IFERROR(INDEX(Ingredients!$C$11:$C$310, MATCH($C3608, Ingredients!$B$11:$B$310, 0)), "")="", "", IFERROR(INDEX(Ingredients!$C$11:$C$310, MATCH($C3608, Ingredients!$B$11:$B$310, 0)), "")))</f>
        <v/>
      </c>
      <c r="J3608" s="73" t="str">
        <f>IF($B3608="", "", IF(IFERROR(INDEX(Meals!$C$11:$C$260, MATCH($B3608, Meals!$B$11:$B$260, 0)), "")="", "", IFERROR(INDEX(Meals!$C$11:$C$260, MATCH($B3608, Meals!$B$11:$B$260, 0)), "")))</f>
        <v/>
      </c>
      <c r="K3608" s="4"/>
      <c r="L3608" s="72" t="str">
        <f t="shared" si="847"/>
        <v/>
      </c>
      <c r="M3608" s="73" t="str">
        <f t="shared" si="848"/>
        <v/>
      </c>
      <c r="N3608" s="4"/>
      <c r="O3608" s="78" t="str">
        <f t="shared" si="849"/>
        <v/>
      </c>
      <c r="P3608" s="79" t="str">
        <f t="shared" si="850"/>
        <v/>
      </c>
      <c r="Q3608" s="4"/>
      <c r="R3608" s="90" t="str">
        <f t="shared" si="851"/>
        <v/>
      </c>
      <c r="S3608" s="4"/>
      <c r="Y3608" s="18" t="str">
        <f t="shared" si="852"/>
        <v/>
      </c>
      <c r="AA3608" s="18" t="str">
        <f t="shared" si="843"/>
        <v/>
      </c>
      <c r="AB3608" s="18" t="str">
        <f t="shared" si="844"/>
        <v/>
      </c>
      <c r="AC3608" s="18" t="str">
        <f t="shared" si="853"/>
        <v/>
      </c>
      <c r="AD3608" s="18" t="str">
        <f t="shared" si="853"/>
        <v/>
      </c>
      <c r="AE3608" s="18" t="str">
        <f t="shared" si="854"/>
        <v/>
      </c>
      <c r="AG3608" s="95" t="str">
        <f>IF($C3608="", "", IF(IFERROR(INDEX(Ingredients!C$11:C$310, MATCH($C3608, Ingredients!$B$11:$B$310, 0)), "")="", "", IFERROR(INDEX(Ingredients!C$11:C$310, MATCH($C3608, Ingredients!$B$11:$B$310, 0)), "")))</f>
        <v/>
      </c>
      <c r="AH3608" s="105" t="str">
        <f>IF($C3608="", "", IF(IFERROR(INDEX(Ingredients!D$11:D$310, MATCH($C3608, Ingredients!$B$11:$B$310, 0)), "")="", "", IFERROR(INDEX(Ingredients!D$11:D$310, MATCH($C3608, Ingredients!$B$11:$B$310, 0)), "")))</f>
        <v/>
      </c>
      <c r="AI3608" s="106" t="str">
        <f>IF($C3608="", "", IF(IFERROR(INDEX(Ingredients!E$11:E$310, MATCH($C3608, Ingredients!$B$11:$B$310, 0)), "")="", "", IFERROR(INDEX(Ingredients!E$11:E$310, MATCH($C3608, Ingredients!$B$11:$B$310, 0)), "")))</f>
        <v/>
      </c>
      <c r="AJ3608" s="108" t="str">
        <f>IF($C3608="", "", IF(IFERROR(INDEX(Ingredients!F$11:F$310, MATCH($C3608, Ingredients!$B$11:$B$310, 0)), "")="", "", IFERROR(INDEX(Ingredients!F$11:F$310, MATCH($C3608, Ingredients!$B$11:$B$310, 0)), "")))</f>
        <v/>
      </c>
      <c r="AK3608" s="106" t="str">
        <f>IF($C3608="", "", IF(IFERROR(INDEX(Ingredients!G$11:G$310, MATCH($C3608, Ingredients!$B$11:$B$310, 0)), "")="", "", IFERROR(INDEX(Ingredients!G$11:G$310, MATCH($C3608, Ingredients!$B$11:$B$310, 0)), "")))</f>
        <v/>
      </c>
      <c r="AL3608" s="79" t="str">
        <f>IF($C3608="", "", IF(IFERROR(INDEX(Ingredients!H$11:H$310, MATCH($C3608, Ingredients!$B$11:$B$310, 0)), "")="", "", IFERROR(INDEX(Ingredients!H$11:H$310, MATCH($C3608, Ingredients!$B$11:$B$310, 0)), "")))</f>
        <v/>
      </c>
      <c r="AN3608" s="83" t="str">
        <f t="shared" si="845"/>
        <v/>
      </c>
      <c r="AP3608" s="114" t="str">
        <f t="shared" si="855"/>
        <v/>
      </c>
      <c r="AR3608" s="117" t="str">
        <f>IF($C3608="", "", IF(IFERROR(INDEX(Ingredients!$AI$11:$AI$310, MATCH($C3608, Ingredients!$B$11:$B$310, 0)), "")="", "", IFERROR(INDEX(Ingredients!$AI$11:$AI$310, MATCH($C3608, Ingredients!$B$11:$B$310, 0)), "")))</f>
        <v/>
      </c>
      <c r="AT3608" s="120" t="str">
        <f t="shared" si="856"/>
        <v/>
      </c>
      <c r="AV3608" s="90" t="str">
        <f t="shared" si="846"/>
        <v/>
      </c>
      <c r="AX3608" s="90" t="str">
        <f>IF($AV3608="", "", COUNTIF($AV$11:$AV$5010, "&lt;"&amp;$AV3608)+1+COUNTIF($AV$11:$AV3608, $AV3608)-1)</f>
        <v/>
      </c>
      <c r="AZ3608" s="111" t="str">
        <f>IF($B3608="", "", SUMIF('Shopping List'!$AV$11:$AV$25, $B3608, 'Shopping List'!$BN$11:$BN$25))</f>
        <v/>
      </c>
      <c r="BB3608" s="117" t="str">
        <f t="shared" si="857"/>
        <v/>
      </c>
    </row>
    <row r="3609" spans="1:54" x14ac:dyDescent="0.25">
      <c r="A3609" s="4"/>
      <c r="B3609" s="37"/>
      <c r="C3609" s="124"/>
      <c r="D3609" s="39"/>
      <c r="E3609" s="125"/>
      <c r="F3609" s="48"/>
      <c r="G3609" s="4"/>
      <c r="H3609" s="4"/>
      <c r="I3609" s="95" t="str">
        <f>IF($C3609="", "", IF(IFERROR(INDEX(Ingredients!$C$11:$C$310, MATCH($C3609, Ingredients!$B$11:$B$310, 0)), "")="", "", IFERROR(INDEX(Ingredients!$C$11:$C$310, MATCH($C3609, Ingredients!$B$11:$B$310, 0)), "")))</f>
        <v/>
      </c>
      <c r="J3609" s="73" t="str">
        <f>IF($B3609="", "", IF(IFERROR(INDEX(Meals!$C$11:$C$260, MATCH($B3609, Meals!$B$11:$B$260, 0)), "")="", "", IFERROR(INDEX(Meals!$C$11:$C$260, MATCH($B3609, Meals!$B$11:$B$260, 0)), "")))</f>
        <v/>
      </c>
      <c r="K3609" s="4"/>
      <c r="L3609" s="72" t="str">
        <f t="shared" si="847"/>
        <v/>
      </c>
      <c r="M3609" s="73" t="str">
        <f t="shared" si="848"/>
        <v/>
      </c>
      <c r="N3609" s="4"/>
      <c r="O3609" s="78" t="str">
        <f t="shared" si="849"/>
        <v/>
      </c>
      <c r="P3609" s="79" t="str">
        <f t="shared" si="850"/>
        <v/>
      </c>
      <c r="Q3609" s="4"/>
      <c r="R3609" s="90" t="str">
        <f t="shared" si="851"/>
        <v/>
      </c>
      <c r="S3609" s="4"/>
      <c r="Y3609" s="18" t="str">
        <f t="shared" si="852"/>
        <v/>
      </c>
      <c r="AA3609" s="18" t="str">
        <f t="shared" si="843"/>
        <v/>
      </c>
      <c r="AB3609" s="18" t="str">
        <f t="shared" si="844"/>
        <v/>
      </c>
      <c r="AC3609" s="18" t="str">
        <f t="shared" si="853"/>
        <v/>
      </c>
      <c r="AD3609" s="18" t="str">
        <f t="shared" si="853"/>
        <v/>
      </c>
      <c r="AE3609" s="18" t="str">
        <f t="shared" si="854"/>
        <v/>
      </c>
      <c r="AG3609" s="95" t="str">
        <f>IF($C3609="", "", IF(IFERROR(INDEX(Ingredients!C$11:C$310, MATCH($C3609, Ingredients!$B$11:$B$310, 0)), "")="", "", IFERROR(INDEX(Ingredients!C$11:C$310, MATCH($C3609, Ingredients!$B$11:$B$310, 0)), "")))</f>
        <v/>
      </c>
      <c r="AH3609" s="105" t="str">
        <f>IF($C3609="", "", IF(IFERROR(INDEX(Ingredients!D$11:D$310, MATCH($C3609, Ingredients!$B$11:$B$310, 0)), "")="", "", IFERROR(INDEX(Ingredients!D$11:D$310, MATCH($C3609, Ingredients!$B$11:$B$310, 0)), "")))</f>
        <v/>
      </c>
      <c r="AI3609" s="106" t="str">
        <f>IF($C3609="", "", IF(IFERROR(INDEX(Ingredients!E$11:E$310, MATCH($C3609, Ingredients!$B$11:$B$310, 0)), "")="", "", IFERROR(INDEX(Ingredients!E$11:E$310, MATCH($C3609, Ingredients!$B$11:$B$310, 0)), "")))</f>
        <v/>
      </c>
      <c r="AJ3609" s="108" t="str">
        <f>IF($C3609="", "", IF(IFERROR(INDEX(Ingredients!F$11:F$310, MATCH($C3609, Ingredients!$B$11:$B$310, 0)), "")="", "", IFERROR(INDEX(Ingredients!F$11:F$310, MATCH($C3609, Ingredients!$B$11:$B$310, 0)), "")))</f>
        <v/>
      </c>
      <c r="AK3609" s="106" t="str">
        <f>IF($C3609="", "", IF(IFERROR(INDEX(Ingredients!G$11:G$310, MATCH($C3609, Ingredients!$B$11:$B$310, 0)), "")="", "", IFERROR(INDEX(Ingredients!G$11:G$310, MATCH($C3609, Ingredients!$B$11:$B$310, 0)), "")))</f>
        <v/>
      </c>
      <c r="AL3609" s="79" t="str">
        <f>IF($C3609="", "", IF(IFERROR(INDEX(Ingredients!H$11:H$310, MATCH($C3609, Ingredients!$B$11:$B$310, 0)), "")="", "", IFERROR(INDEX(Ingredients!H$11:H$310, MATCH($C3609, Ingredients!$B$11:$B$310, 0)), "")))</f>
        <v/>
      </c>
      <c r="AN3609" s="83" t="str">
        <f t="shared" si="845"/>
        <v/>
      </c>
      <c r="AP3609" s="114" t="str">
        <f t="shared" si="855"/>
        <v/>
      </c>
      <c r="AR3609" s="117" t="str">
        <f>IF($C3609="", "", IF(IFERROR(INDEX(Ingredients!$AI$11:$AI$310, MATCH($C3609, Ingredients!$B$11:$B$310, 0)), "")="", "", IFERROR(INDEX(Ingredients!$AI$11:$AI$310, MATCH($C3609, Ingredients!$B$11:$B$310, 0)), "")))</f>
        <v/>
      </c>
      <c r="AT3609" s="120" t="str">
        <f t="shared" si="856"/>
        <v/>
      </c>
      <c r="AV3609" s="90" t="str">
        <f t="shared" si="846"/>
        <v/>
      </c>
      <c r="AX3609" s="90" t="str">
        <f>IF($AV3609="", "", COUNTIF($AV$11:$AV$5010, "&lt;"&amp;$AV3609)+1+COUNTIF($AV$11:$AV3609, $AV3609)-1)</f>
        <v/>
      </c>
      <c r="AZ3609" s="111" t="str">
        <f>IF($B3609="", "", SUMIF('Shopping List'!$AV$11:$AV$25, $B3609, 'Shopping List'!$BN$11:$BN$25))</f>
        <v/>
      </c>
      <c r="BB3609" s="117" t="str">
        <f t="shared" si="857"/>
        <v/>
      </c>
    </row>
    <row r="3610" spans="1:54" x14ac:dyDescent="0.25">
      <c r="A3610" s="4"/>
      <c r="B3610" s="37"/>
      <c r="C3610" s="124"/>
      <c r="D3610" s="39"/>
      <c r="E3610" s="125"/>
      <c r="F3610" s="48"/>
      <c r="G3610" s="4"/>
      <c r="H3610" s="4"/>
      <c r="I3610" s="95" t="str">
        <f>IF($C3610="", "", IF(IFERROR(INDEX(Ingredients!$C$11:$C$310, MATCH($C3610, Ingredients!$B$11:$B$310, 0)), "")="", "", IFERROR(INDEX(Ingredients!$C$11:$C$310, MATCH($C3610, Ingredients!$B$11:$B$310, 0)), "")))</f>
        <v/>
      </c>
      <c r="J3610" s="73" t="str">
        <f>IF($B3610="", "", IF(IFERROR(INDEX(Meals!$C$11:$C$260, MATCH($B3610, Meals!$B$11:$B$260, 0)), "")="", "", IFERROR(INDEX(Meals!$C$11:$C$260, MATCH($B3610, Meals!$B$11:$B$260, 0)), "")))</f>
        <v/>
      </c>
      <c r="K3610" s="4"/>
      <c r="L3610" s="72" t="str">
        <f t="shared" si="847"/>
        <v/>
      </c>
      <c r="M3610" s="73" t="str">
        <f t="shared" si="848"/>
        <v/>
      </c>
      <c r="N3610" s="4"/>
      <c r="O3610" s="78" t="str">
        <f t="shared" si="849"/>
        <v/>
      </c>
      <c r="P3610" s="79" t="str">
        <f t="shared" si="850"/>
        <v/>
      </c>
      <c r="Q3610" s="4"/>
      <c r="R3610" s="90" t="str">
        <f t="shared" si="851"/>
        <v/>
      </c>
      <c r="S3610" s="4"/>
      <c r="Y3610" s="18" t="str">
        <f t="shared" si="852"/>
        <v/>
      </c>
      <c r="AA3610" s="18" t="str">
        <f t="shared" si="843"/>
        <v/>
      </c>
      <c r="AB3610" s="18" t="str">
        <f t="shared" si="844"/>
        <v/>
      </c>
      <c r="AC3610" s="18" t="str">
        <f t="shared" si="853"/>
        <v/>
      </c>
      <c r="AD3610" s="18" t="str">
        <f t="shared" si="853"/>
        <v/>
      </c>
      <c r="AE3610" s="18" t="str">
        <f t="shared" si="854"/>
        <v/>
      </c>
      <c r="AG3610" s="95" t="str">
        <f>IF($C3610="", "", IF(IFERROR(INDEX(Ingredients!C$11:C$310, MATCH($C3610, Ingredients!$B$11:$B$310, 0)), "")="", "", IFERROR(INDEX(Ingredients!C$11:C$310, MATCH($C3610, Ingredients!$B$11:$B$310, 0)), "")))</f>
        <v/>
      </c>
      <c r="AH3610" s="105" t="str">
        <f>IF($C3610="", "", IF(IFERROR(INDEX(Ingredients!D$11:D$310, MATCH($C3610, Ingredients!$B$11:$B$310, 0)), "")="", "", IFERROR(INDEX(Ingredients!D$11:D$310, MATCH($C3610, Ingredients!$B$11:$B$310, 0)), "")))</f>
        <v/>
      </c>
      <c r="AI3610" s="106" t="str">
        <f>IF($C3610="", "", IF(IFERROR(INDEX(Ingredients!E$11:E$310, MATCH($C3610, Ingredients!$B$11:$B$310, 0)), "")="", "", IFERROR(INDEX(Ingredients!E$11:E$310, MATCH($C3610, Ingredients!$B$11:$B$310, 0)), "")))</f>
        <v/>
      </c>
      <c r="AJ3610" s="108" t="str">
        <f>IF($C3610="", "", IF(IFERROR(INDEX(Ingredients!F$11:F$310, MATCH($C3610, Ingredients!$B$11:$B$310, 0)), "")="", "", IFERROR(INDEX(Ingredients!F$11:F$310, MATCH($C3610, Ingredients!$B$11:$B$310, 0)), "")))</f>
        <v/>
      </c>
      <c r="AK3610" s="106" t="str">
        <f>IF($C3610="", "", IF(IFERROR(INDEX(Ingredients!G$11:G$310, MATCH($C3610, Ingredients!$B$11:$B$310, 0)), "")="", "", IFERROR(INDEX(Ingredients!G$11:G$310, MATCH($C3610, Ingredients!$B$11:$B$310, 0)), "")))</f>
        <v/>
      </c>
      <c r="AL3610" s="79" t="str">
        <f>IF($C3610="", "", IF(IFERROR(INDEX(Ingredients!H$11:H$310, MATCH($C3610, Ingredients!$B$11:$B$310, 0)), "")="", "", IFERROR(INDEX(Ingredients!H$11:H$310, MATCH($C3610, Ingredients!$B$11:$B$310, 0)), "")))</f>
        <v/>
      </c>
      <c r="AN3610" s="83" t="str">
        <f t="shared" si="845"/>
        <v/>
      </c>
      <c r="AP3610" s="114" t="str">
        <f t="shared" si="855"/>
        <v/>
      </c>
      <c r="AR3610" s="117" t="str">
        <f>IF($C3610="", "", IF(IFERROR(INDEX(Ingredients!$AI$11:$AI$310, MATCH($C3610, Ingredients!$B$11:$B$310, 0)), "")="", "", IFERROR(INDEX(Ingredients!$AI$11:$AI$310, MATCH($C3610, Ingredients!$B$11:$B$310, 0)), "")))</f>
        <v/>
      </c>
      <c r="AT3610" s="120" t="str">
        <f t="shared" si="856"/>
        <v/>
      </c>
      <c r="AV3610" s="90" t="str">
        <f t="shared" si="846"/>
        <v/>
      </c>
      <c r="AX3610" s="90" t="str">
        <f>IF($AV3610="", "", COUNTIF($AV$11:$AV$5010, "&lt;"&amp;$AV3610)+1+COUNTIF($AV$11:$AV3610, $AV3610)-1)</f>
        <v/>
      </c>
      <c r="AZ3610" s="111" t="str">
        <f>IF($B3610="", "", SUMIF('Shopping List'!$AV$11:$AV$25, $B3610, 'Shopping List'!$BN$11:$BN$25))</f>
        <v/>
      </c>
      <c r="BB3610" s="117" t="str">
        <f t="shared" si="857"/>
        <v/>
      </c>
    </row>
    <row r="3611" spans="1:54" x14ac:dyDescent="0.25">
      <c r="A3611" s="4"/>
      <c r="B3611" s="37"/>
      <c r="C3611" s="124"/>
      <c r="D3611" s="39"/>
      <c r="E3611" s="125"/>
      <c r="F3611" s="48"/>
      <c r="G3611" s="4"/>
      <c r="H3611" s="4"/>
      <c r="I3611" s="95" t="str">
        <f>IF($C3611="", "", IF(IFERROR(INDEX(Ingredients!$C$11:$C$310, MATCH($C3611, Ingredients!$B$11:$B$310, 0)), "")="", "", IFERROR(INDEX(Ingredients!$C$11:$C$310, MATCH($C3611, Ingredients!$B$11:$B$310, 0)), "")))</f>
        <v/>
      </c>
      <c r="J3611" s="73" t="str">
        <f>IF($B3611="", "", IF(IFERROR(INDEX(Meals!$C$11:$C$260, MATCH($B3611, Meals!$B$11:$B$260, 0)), "")="", "", IFERROR(INDEX(Meals!$C$11:$C$260, MATCH($B3611, Meals!$B$11:$B$260, 0)), "")))</f>
        <v/>
      </c>
      <c r="K3611" s="4"/>
      <c r="L3611" s="72" t="str">
        <f t="shared" si="847"/>
        <v/>
      </c>
      <c r="M3611" s="73" t="str">
        <f t="shared" si="848"/>
        <v/>
      </c>
      <c r="N3611" s="4"/>
      <c r="O3611" s="78" t="str">
        <f t="shared" si="849"/>
        <v/>
      </c>
      <c r="P3611" s="79" t="str">
        <f t="shared" si="850"/>
        <v/>
      </c>
      <c r="Q3611" s="4"/>
      <c r="R3611" s="90" t="str">
        <f t="shared" si="851"/>
        <v/>
      </c>
      <c r="S3611" s="4"/>
      <c r="Y3611" s="18" t="str">
        <f t="shared" si="852"/>
        <v/>
      </c>
      <c r="AA3611" s="18" t="str">
        <f t="shared" si="843"/>
        <v/>
      </c>
      <c r="AB3611" s="18" t="str">
        <f t="shared" si="844"/>
        <v/>
      </c>
      <c r="AC3611" s="18" t="str">
        <f t="shared" si="853"/>
        <v/>
      </c>
      <c r="AD3611" s="18" t="str">
        <f t="shared" si="853"/>
        <v/>
      </c>
      <c r="AE3611" s="18" t="str">
        <f t="shared" si="854"/>
        <v/>
      </c>
      <c r="AG3611" s="95" t="str">
        <f>IF($C3611="", "", IF(IFERROR(INDEX(Ingredients!C$11:C$310, MATCH($C3611, Ingredients!$B$11:$B$310, 0)), "")="", "", IFERROR(INDEX(Ingredients!C$11:C$310, MATCH($C3611, Ingredients!$B$11:$B$310, 0)), "")))</f>
        <v/>
      </c>
      <c r="AH3611" s="105" t="str">
        <f>IF($C3611="", "", IF(IFERROR(INDEX(Ingredients!D$11:D$310, MATCH($C3611, Ingredients!$B$11:$B$310, 0)), "")="", "", IFERROR(INDEX(Ingredients!D$11:D$310, MATCH($C3611, Ingredients!$B$11:$B$310, 0)), "")))</f>
        <v/>
      </c>
      <c r="AI3611" s="106" t="str">
        <f>IF($C3611="", "", IF(IFERROR(INDEX(Ingredients!E$11:E$310, MATCH($C3611, Ingredients!$B$11:$B$310, 0)), "")="", "", IFERROR(INDEX(Ingredients!E$11:E$310, MATCH($C3611, Ingredients!$B$11:$B$310, 0)), "")))</f>
        <v/>
      </c>
      <c r="AJ3611" s="108" t="str">
        <f>IF($C3611="", "", IF(IFERROR(INDEX(Ingredients!F$11:F$310, MATCH($C3611, Ingredients!$B$11:$B$310, 0)), "")="", "", IFERROR(INDEX(Ingredients!F$11:F$310, MATCH($C3611, Ingredients!$B$11:$B$310, 0)), "")))</f>
        <v/>
      </c>
      <c r="AK3611" s="106" t="str">
        <f>IF($C3611="", "", IF(IFERROR(INDEX(Ingredients!G$11:G$310, MATCH($C3611, Ingredients!$B$11:$B$310, 0)), "")="", "", IFERROR(INDEX(Ingredients!G$11:G$310, MATCH($C3611, Ingredients!$B$11:$B$310, 0)), "")))</f>
        <v/>
      </c>
      <c r="AL3611" s="79" t="str">
        <f>IF($C3611="", "", IF(IFERROR(INDEX(Ingredients!H$11:H$310, MATCH($C3611, Ingredients!$B$11:$B$310, 0)), "")="", "", IFERROR(INDEX(Ingredients!H$11:H$310, MATCH($C3611, Ingredients!$B$11:$B$310, 0)), "")))</f>
        <v/>
      </c>
      <c r="AN3611" s="83" t="str">
        <f t="shared" si="845"/>
        <v/>
      </c>
      <c r="AP3611" s="114" t="str">
        <f t="shared" si="855"/>
        <v/>
      </c>
      <c r="AR3611" s="117" t="str">
        <f>IF($C3611="", "", IF(IFERROR(INDEX(Ingredients!$AI$11:$AI$310, MATCH($C3611, Ingredients!$B$11:$B$310, 0)), "")="", "", IFERROR(INDEX(Ingredients!$AI$11:$AI$310, MATCH($C3611, Ingredients!$B$11:$B$310, 0)), "")))</f>
        <v/>
      </c>
      <c r="AT3611" s="120" t="str">
        <f t="shared" si="856"/>
        <v/>
      </c>
      <c r="AV3611" s="90" t="str">
        <f t="shared" si="846"/>
        <v/>
      </c>
      <c r="AX3611" s="90" t="str">
        <f>IF($AV3611="", "", COUNTIF($AV$11:$AV$5010, "&lt;"&amp;$AV3611)+1+COUNTIF($AV$11:$AV3611, $AV3611)-1)</f>
        <v/>
      </c>
      <c r="AZ3611" s="111" t="str">
        <f>IF($B3611="", "", SUMIF('Shopping List'!$AV$11:$AV$25, $B3611, 'Shopping List'!$BN$11:$BN$25))</f>
        <v/>
      </c>
      <c r="BB3611" s="117" t="str">
        <f t="shared" si="857"/>
        <v/>
      </c>
    </row>
    <row r="3612" spans="1:54" x14ac:dyDescent="0.25">
      <c r="A3612" s="4"/>
      <c r="B3612" s="37"/>
      <c r="C3612" s="124"/>
      <c r="D3612" s="39"/>
      <c r="E3612" s="125"/>
      <c r="F3612" s="48"/>
      <c r="G3612" s="4"/>
      <c r="H3612" s="4"/>
      <c r="I3612" s="95" t="str">
        <f>IF($C3612="", "", IF(IFERROR(INDEX(Ingredients!$C$11:$C$310, MATCH($C3612, Ingredients!$B$11:$B$310, 0)), "")="", "", IFERROR(INDEX(Ingredients!$C$11:$C$310, MATCH($C3612, Ingredients!$B$11:$B$310, 0)), "")))</f>
        <v/>
      </c>
      <c r="J3612" s="73" t="str">
        <f>IF($B3612="", "", IF(IFERROR(INDEX(Meals!$C$11:$C$260, MATCH($B3612, Meals!$B$11:$B$260, 0)), "")="", "", IFERROR(INDEX(Meals!$C$11:$C$260, MATCH($B3612, Meals!$B$11:$B$260, 0)), "")))</f>
        <v/>
      </c>
      <c r="K3612" s="4"/>
      <c r="L3612" s="72" t="str">
        <f t="shared" si="847"/>
        <v/>
      </c>
      <c r="M3612" s="73" t="str">
        <f t="shared" si="848"/>
        <v/>
      </c>
      <c r="N3612" s="4"/>
      <c r="O3612" s="78" t="str">
        <f t="shared" si="849"/>
        <v/>
      </c>
      <c r="P3612" s="79" t="str">
        <f t="shared" si="850"/>
        <v/>
      </c>
      <c r="Q3612" s="4"/>
      <c r="R3612" s="90" t="str">
        <f t="shared" si="851"/>
        <v/>
      </c>
      <c r="S3612" s="4"/>
      <c r="Y3612" s="18" t="str">
        <f t="shared" si="852"/>
        <v/>
      </c>
      <c r="AA3612" s="18" t="str">
        <f t="shared" si="843"/>
        <v/>
      </c>
      <c r="AB3612" s="18" t="str">
        <f t="shared" si="844"/>
        <v/>
      </c>
      <c r="AC3612" s="18" t="str">
        <f t="shared" si="853"/>
        <v/>
      </c>
      <c r="AD3612" s="18" t="str">
        <f t="shared" si="853"/>
        <v/>
      </c>
      <c r="AE3612" s="18" t="str">
        <f t="shared" si="854"/>
        <v/>
      </c>
      <c r="AG3612" s="95" t="str">
        <f>IF($C3612="", "", IF(IFERROR(INDEX(Ingredients!C$11:C$310, MATCH($C3612, Ingredients!$B$11:$B$310, 0)), "")="", "", IFERROR(INDEX(Ingredients!C$11:C$310, MATCH($C3612, Ingredients!$B$11:$B$310, 0)), "")))</f>
        <v/>
      </c>
      <c r="AH3612" s="105" t="str">
        <f>IF($C3612="", "", IF(IFERROR(INDEX(Ingredients!D$11:D$310, MATCH($C3612, Ingredients!$B$11:$B$310, 0)), "")="", "", IFERROR(INDEX(Ingredients!D$11:D$310, MATCH($C3612, Ingredients!$B$11:$B$310, 0)), "")))</f>
        <v/>
      </c>
      <c r="AI3612" s="106" t="str">
        <f>IF($C3612="", "", IF(IFERROR(INDEX(Ingredients!E$11:E$310, MATCH($C3612, Ingredients!$B$11:$B$310, 0)), "")="", "", IFERROR(INDEX(Ingredients!E$11:E$310, MATCH($C3612, Ingredients!$B$11:$B$310, 0)), "")))</f>
        <v/>
      </c>
      <c r="AJ3612" s="108" t="str">
        <f>IF($C3612="", "", IF(IFERROR(INDEX(Ingredients!F$11:F$310, MATCH($C3612, Ingredients!$B$11:$B$310, 0)), "")="", "", IFERROR(INDEX(Ingredients!F$11:F$310, MATCH($C3612, Ingredients!$B$11:$B$310, 0)), "")))</f>
        <v/>
      </c>
      <c r="AK3612" s="106" t="str">
        <f>IF($C3612="", "", IF(IFERROR(INDEX(Ingredients!G$11:G$310, MATCH($C3612, Ingredients!$B$11:$B$310, 0)), "")="", "", IFERROR(INDEX(Ingredients!G$11:G$310, MATCH($C3612, Ingredients!$B$11:$B$310, 0)), "")))</f>
        <v/>
      </c>
      <c r="AL3612" s="79" t="str">
        <f>IF($C3612="", "", IF(IFERROR(INDEX(Ingredients!H$11:H$310, MATCH($C3612, Ingredients!$B$11:$B$310, 0)), "")="", "", IFERROR(INDEX(Ingredients!H$11:H$310, MATCH($C3612, Ingredients!$B$11:$B$310, 0)), "")))</f>
        <v/>
      </c>
      <c r="AN3612" s="83" t="str">
        <f t="shared" si="845"/>
        <v/>
      </c>
      <c r="AP3612" s="114" t="str">
        <f t="shared" si="855"/>
        <v/>
      </c>
      <c r="AR3612" s="117" t="str">
        <f>IF($C3612="", "", IF(IFERROR(INDEX(Ingredients!$AI$11:$AI$310, MATCH($C3612, Ingredients!$B$11:$B$310, 0)), "")="", "", IFERROR(INDEX(Ingredients!$AI$11:$AI$310, MATCH($C3612, Ingredients!$B$11:$B$310, 0)), "")))</f>
        <v/>
      </c>
      <c r="AT3612" s="120" t="str">
        <f t="shared" si="856"/>
        <v/>
      </c>
      <c r="AV3612" s="90" t="str">
        <f t="shared" si="846"/>
        <v/>
      </c>
      <c r="AX3612" s="90" t="str">
        <f>IF($AV3612="", "", COUNTIF($AV$11:$AV$5010, "&lt;"&amp;$AV3612)+1+COUNTIF($AV$11:$AV3612, $AV3612)-1)</f>
        <v/>
      </c>
      <c r="AZ3612" s="111" t="str">
        <f>IF($B3612="", "", SUMIF('Shopping List'!$AV$11:$AV$25, $B3612, 'Shopping List'!$BN$11:$BN$25))</f>
        <v/>
      </c>
      <c r="BB3612" s="117" t="str">
        <f t="shared" si="857"/>
        <v/>
      </c>
    </row>
    <row r="3613" spans="1:54" x14ac:dyDescent="0.25">
      <c r="A3613" s="4"/>
      <c r="B3613" s="37"/>
      <c r="C3613" s="124"/>
      <c r="D3613" s="39"/>
      <c r="E3613" s="125"/>
      <c r="F3613" s="48"/>
      <c r="G3613" s="4"/>
      <c r="H3613" s="4"/>
      <c r="I3613" s="95" t="str">
        <f>IF($C3613="", "", IF(IFERROR(INDEX(Ingredients!$C$11:$C$310, MATCH($C3613, Ingredients!$B$11:$B$310, 0)), "")="", "", IFERROR(INDEX(Ingredients!$C$11:$C$310, MATCH($C3613, Ingredients!$B$11:$B$310, 0)), "")))</f>
        <v/>
      </c>
      <c r="J3613" s="73" t="str">
        <f>IF($B3613="", "", IF(IFERROR(INDEX(Meals!$C$11:$C$260, MATCH($B3613, Meals!$B$11:$B$260, 0)), "")="", "", IFERROR(INDEX(Meals!$C$11:$C$260, MATCH($B3613, Meals!$B$11:$B$260, 0)), "")))</f>
        <v/>
      </c>
      <c r="K3613" s="4"/>
      <c r="L3613" s="72" t="str">
        <f t="shared" si="847"/>
        <v/>
      </c>
      <c r="M3613" s="73" t="str">
        <f t="shared" si="848"/>
        <v/>
      </c>
      <c r="N3613" s="4"/>
      <c r="O3613" s="78" t="str">
        <f t="shared" si="849"/>
        <v/>
      </c>
      <c r="P3613" s="79" t="str">
        <f t="shared" si="850"/>
        <v/>
      </c>
      <c r="Q3613" s="4"/>
      <c r="R3613" s="90" t="str">
        <f t="shared" si="851"/>
        <v/>
      </c>
      <c r="S3613" s="4"/>
      <c r="Y3613" s="18" t="str">
        <f t="shared" si="852"/>
        <v/>
      </c>
      <c r="AA3613" s="18" t="str">
        <f t="shared" si="843"/>
        <v/>
      </c>
      <c r="AB3613" s="18" t="str">
        <f t="shared" si="844"/>
        <v/>
      </c>
      <c r="AC3613" s="18" t="str">
        <f t="shared" si="853"/>
        <v/>
      </c>
      <c r="AD3613" s="18" t="str">
        <f t="shared" si="853"/>
        <v/>
      </c>
      <c r="AE3613" s="18" t="str">
        <f t="shared" si="854"/>
        <v/>
      </c>
      <c r="AG3613" s="95" t="str">
        <f>IF($C3613="", "", IF(IFERROR(INDEX(Ingredients!C$11:C$310, MATCH($C3613, Ingredients!$B$11:$B$310, 0)), "")="", "", IFERROR(INDEX(Ingredients!C$11:C$310, MATCH($C3613, Ingredients!$B$11:$B$310, 0)), "")))</f>
        <v/>
      </c>
      <c r="AH3613" s="105" t="str">
        <f>IF($C3613="", "", IF(IFERROR(INDEX(Ingredients!D$11:D$310, MATCH($C3613, Ingredients!$B$11:$B$310, 0)), "")="", "", IFERROR(INDEX(Ingredients!D$11:D$310, MATCH($C3613, Ingredients!$B$11:$B$310, 0)), "")))</f>
        <v/>
      </c>
      <c r="AI3613" s="106" t="str">
        <f>IF($C3613="", "", IF(IFERROR(INDEX(Ingredients!E$11:E$310, MATCH($C3613, Ingredients!$B$11:$B$310, 0)), "")="", "", IFERROR(INDEX(Ingredients!E$11:E$310, MATCH($C3613, Ingredients!$B$11:$B$310, 0)), "")))</f>
        <v/>
      </c>
      <c r="AJ3613" s="108" t="str">
        <f>IF($C3613="", "", IF(IFERROR(INDEX(Ingredients!F$11:F$310, MATCH($C3613, Ingredients!$B$11:$B$310, 0)), "")="", "", IFERROR(INDEX(Ingredients!F$11:F$310, MATCH($C3613, Ingredients!$B$11:$B$310, 0)), "")))</f>
        <v/>
      </c>
      <c r="AK3613" s="106" t="str">
        <f>IF($C3613="", "", IF(IFERROR(INDEX(Ingredients!G$11:G$310, MATCH($C3613, Ingredients!$B$11:$B$310, 0)), "")="", "", IFERROR(INDEX(Ingredients!G$11:G$310, MATCH($C3613, Ingredients!$B$11:$B$310, 0)), "")))</f>
        <v/>
      </c>
      <c r="AL3613" s="79" t="str">
        <f>IF($C3613="", "", IF(IFERROR(INDEX(Ingredients!H$11:H$310, MATCH($C3613, Ingredients!$B$11:$B$310, 0)), "")="", "", IFERROR(INDEX(Ingredients!H$11:H$310, MATCH($C3613, Ingredients!$B$11:$B$310, 0)), "")))</f>
        <v/>
      </c>
      <c r="AN3613" s="83" t="str">
        <f t="shared" si="845"/>
        <v/>
      </c>
      <c r="AP3613" s="114" t="str">
        <f t="shared" si="855"/>
        <v/>
      </c>
      <c r="AR3613" s="117" t="str">
        <f>IF($C3613="", "", IF(IFERROR(INDEX(Ingredients!$AI$11:$AI$310, MATCH($C3613, Ingredients!$B$11:$B$310, 0)), "")="", "", IFERROR(INDEX(Ingredients!$AI$11:$AI$310, MATCH($C3613, Ingredients!$B$11:$B$310, 0)), "")))</f>
        <v/>
      </c>
      <c r="AT3613" s="120" t="str">
        <f t="shared" si="856"/>
        <v/>
      </c>
      <c r="AV3613" s="90" t="str">
        <f t="shared" si="846"/>
        <v/>
      </c>
      <c r="AX3613" s="90" t="str">
        <f>IF($AV3613="", "", COUNTIF($AV$11:$AV$5010, "&lt;"&amp;$AV3613)+1+COUNTIF($AV$11:$AV3613, $AV3613)-1)</f>
        <v/>
      </c>
      <c r="AZ3613" s="111" t="str">
        <f>IF($B3613="", "", SUMIF('Shopping List'!$AV$11:$AV$25, $B3613, 'Shopping List'!$BN$11:$BN$25))</f>
        <v/>
      </c>
      <c r="BB3613" s="117" t="str">
        <f t="shared" si="857"/>
        <v/>
      </c>
    </row>
    <row r="3614" spans="1:54" x14ac:dyDescent="0.25">
      <c r="A3614" s="4"/>
      <c r="B3614" s="37"/>
      <c r="C3614" s="124"/>
      <c r="D3614" s="39"/>
      <c r="E3614" s="125"/>
      <c r="F3614" s="48"/>
      <c r="G3614" s="4"/>
      <c r="H3614" s="4"/>
      <c r="I3614" s="95" t="str">
        <f>IF($C3614="", "", IF(IFERROR(INDEX(Ingredients!$C$11:$C$310, MATCH($C3614, Ingredients!$B$11:$B$310, 0)), "")="", "", IFERROR(INDEX(Ingredients!$C$11:$C$310, MATCH($C3614, Ingredients!$B$11:$B$310, 0)), "")))</f>
        <v/>
      </c>
      <c r="J3614" s="73" t="str">
        <f>IF($B3614="", "", IF(IFERROR(INDEX(Meals!$C$11:$C$260, MATCH($B3614, Meals!$B$11:$B$260, 0)), "")="", "", IFERROR(INDEX(Meals!$C$11:$C$260, MATCH($B3614, Meals!$B$11:$B$260, 0)), "")))</f>
        <v/>
      </c>
      <c r="K3614" s="4"/>
      <c r="L3614" s="72" t="str">
        <f t="shared" si="847"/>
        <v/>
      </c>
      <c r="M3614" s="73" t="str">
        <f t="shared" si="848"/>
        <v/>
      </c>
      <c r="N3614" s="4"/>
      <c r="O3614" s="78" t="str">
        <f t="shared" si="849"/>
        <v/>
      </c>
      <c r="P3614" s="79" t="str">
        <f t="shared" si="850"/>
        <v/>
      </c>
      <c r="Q3614" s="4"/>
      <c r="R3614" s="90" t="str">
        <f t="shared" si="851"/>
        <v/>
      </c>
      <c r="S3614" s="4"/>
      <c r="Y3614" s="18" t="str">
        <f t="shared" si="852"/>
        <v/>
      </c>
      <c r="AA3614" s="18" t="str">
        <f t="shared" si="843"/>
        <v/>
      </c>
      <c r="AB3614" s="18" t="str">
        <f t="shared" si="844"/>
        <v/>
      </c>
      <c r="AC3614" s="18" t="str">
        <f t="shared" si="853"/>
        <v/>
      </c>
      <c r="AD3614" s="18" t="str">
        <f t="shared" si="853"/>
        <v/>
      </c>
      <c r="AE3614" s="18" t="str">
        <f t="shared" si="854"/>
        <v/>
      </c>
      <c r="AG3614" s="95" t="str">
        <f>IF($C3614="", "", IF(IFERROR(INDEX(Ingredients!C$11:C$310, MATCH($C3614, Ingredients!$B$11:$B$310, 0)), "")="", "", IFERROR(INDEX(Ingredients!C$11:C$310, MATCH($C3614, Ingredients!$B$11:$B$310, 0)), "")))</f>
        <v/>
      </c>
      <c r="AH3614" s="105" t="str">
        <f>IF($C3614="", "", IF(IFERROR(INDEX(Ingredients!D$11:D$310, MATCH($C3614, Ingredients!$B$11:$B$310, 0)), "")="", "", IFERROR(INDEX(Ingredients!D$11:D$310, MATCH($C3614, Ingredients!$B$11:$B$310, 0)), "")))</f>
        <v/>
      </c>
      <c r="AI3614" s="106" t="str">
        <f>IF($C3614="", "", IF(IFERROR(INDEX(Ingredients!E$11:E$310, MATCH($C3614, Ingredients!$B$11:$B$310, 0)), "")="", "", IFERROR(INDEX(Ingredients!E$11:E$310, MATCH($C3614, Ingredients!$B$11:$B$310, 0)), "")))</f>
        <v/>
      </c>
      <c r="AJ3614" s="108" t="str">
        <f>IF($C3614="", "", IF(IFERROR(INDEX(Ingredients!F$11:F$310, MATCH($C3614, Ingredients!$B$11:$B$310, 0)), "")="", "", IFERROR(INDEX(Ingredients!F$11:F$310, MATCH($C3614, Ingredients!$B$11:$B$310, 0)), "")))</f>
        <v/>
      </c>
      <c r="AK3614" s="106" t="str">
        <f>IF($C3614="", "", IF(IFERROR(INDEX(Ingredients!G$11:G$310, MATCH($C3614, Ingredients!$B$11:$B$310, 0)), "")="", "", IFERROR(INDEX(Ingredients!G$11:G$310, MATCH($C3614, Ingredients!$B$11:$B$310, 0)), "")))</f>
        <v/>
      </c>
      <c r="AL3614" s="79" t="str">
        <f>IF($C3614="", "", IF(IFERROR(INDEX(Ingredients!H$11:H$310, MATCH($C3614, Ingredients!$B$11:$B$310, 0)), "")="", "", IFERROR(INDEX(Ingredients!H$11:H$310, MATCH($C3614, Ingredients!$B$11:$B$310, 0)), "")))</f>
        <v/>
      </c>
      <c r="AN3614" s="83" t="str">
        <f t="shared" si="845"/>
        <v/>
      </c>
      <c r="AP3614" s="114" t="str">
        <f t="shared" si="855"/>
        <v/>
      </c>
      <c r="AR3614" s="117" t="str">
        <f>IF($C3614="", "", IF(IFERROR(INDEX(Ingredients!$AI$11:$AI$310, MATCH($C3614, Ingredients!$B$11:$B$310, 0)), "")="", "", IFERROR(INDEX(Ingredients!$AI$11:$AI$310, MATCH($C3614, Ingredients!$B$11:$B$310, 0)), "")))</f>
        <v/>
      </c>
      <c r="AT3614" s="120" t="str">
        <f t="shared" si="856"/>
        <v/>
      </c>
      <c r="AV3614" s="90" t="str">
        <f t="shared" si="846"/>
        <v/>
      </c>
      <c r="AX3614" s="90" t="str">
        <f>IF($AV3614="", "", COUNTIF($AV$11:$AV$5010, "&lt;"&amp;$AV3614)+1+COUNTIF($AV$11:$AV3614, $AV3614)-1)</f>
        <v/>
      </c>
      <c r="AZ3614" s="111" t="str">
        <f>IF($B3614="", "", SUMIF('Shopping List'!$AV$11:$AV$25, $B3614, 'Shopping List'!$BN$11:$BN$25))</f>
        <v/>
      </c>
      <c r="BB3614" s="117" t="str">
        <f t="shared" si="857"/>
        <v/>
      </c>
    </row>
    <row r="3615" spans="1:54" x14ac:dyDescent="0.25">
      <c r="A3615" s="4"/>
      <c r="B3615" s="37"/>
      <c r="C3615" s="124"/>
      <c r="D3615" s="39"/>
      <c r="E3615" s="125"/>
      <c r="F3615" s="48"/>
      <c r="G3615" s="4"/>
      <c r="H3615" s="4"/>
      <c r="I3615" s="95" t="str">
        <f>IF($C3615="", "", IF(IFERROR(INDEX(Ingredients!$C$11:$C$310, MATCH($C3615, Ingredients!$B$11:$B$310, 0)), "")="", "", IFERROR(INDEX(Ingredients!$C$11:$C$310, MATCH($C3615, Ingredients!$B$11:$B$310, 0)), "")))</f>
        <v/>
      </c>
      <c r="J3615" s="73" t="str">
        <f>IF($B3615="", "", IF(IFERROR(INDEX(Meals!$C$11:$C$260, MATCH($B3615, Meals!$B$11:$B$260, 0)), "")="", "", IFERROR(INDEX(Meals!$C$11:$C$260, MATCH($B3615, Meals!$B$11:$B$260, 0)), "")))</f>
        <v/>
      </c>
      <c r="K3615" s="4"/>
      <c r="L3615" s="72" t="str">
        <f t="shared" si="847"/>
        <v/>
      </c>
      <c r="M3615" s="73" t="str">
        <f t="shared" si="848"/>
        <v/>
      </c>
      <c r="N3615" s="4"/>
      <c r="O3615" s="78" t="str">
        <f t="shared" si="849"/>
        <v/>
      </c>
      <c r="P3615" s="79" t="str">
        <f t="shared" si="850"/>
        <v/>
      </c>
      <c r="Q3615" s="4"/>
      <c r="R3615" s="90" t="str">
        <f t="shared" si="851"/>
        <v/>
      </c>
      <c r="S3615" s="4"/>
      <c r="Y3615" s="18" t="str">
        <f t="shared" si="852"/>
        <v/>
      </c>
      <c r="AA3615" s="18" t="str">
        <f t="shared" si="843"/>
        <v/>
      </c>
      <c r="AB3615" s="18" t="str">
        <f t="shared" si="844"/>
        <v/>
      </c>
      <c r="AC3615" s="18" t="str">
        <f t="shared" si="853"/>
        <v/>
      </c>
      <c r="AD3615" s="18" t="str">
        <f t="shared" si="853"/>
        <v/>
      </c>
      <c r="AE3615" s="18" t="str">
        <f t="shared" si="854"/>
        <v/>
      </c>
      <c r="AG3615" s="95" t="str">
        <f>IF($C3615="", "", IF(IFERROR(INDEX(Ingredients!C$11:C$310, MATCH($C3615, Ingredients!$B$11:$B$310, 0)), "")="", "", IFERROR(INDEX(Ingredients!C$11:C$310, MATCH($C3615, Ingredients!$B$11:$B$310, 0)), "")))</f>
        <v/>
      </c>
      <c r="AH3615" s="105" t="str">
        <f>IF($C3615="", "", IF(IFERROR(INDEX(Ingredients!D$11:D$310, MATCH($C3615, Ingredients!$B$11:$B$310, 0)), "")="", "", IFERROR(INDEX(Ingredients!D$11:D$310, MATCH($C3615, Ingredients!$B$11:$B$310, 0)), "")))</f>
        <v/>
      </c>
      <c r="AI3615" s="106" t="str">
        <f>IF($C3615="", "", IF(IFERROR(INDEX(Ingredients!E$11:E$310, MATCH($C3615, Ingredients!$B$11:$B$310, 0)), "")="", "", IFERROR(INDEX(Ingredients!E$11:E$310, MATCH($C3615, Ingredients!$B$11:$B$310, 0)), "")))</f>
        <v/>
      </c>
      <c r="AJ3615" s="108" t="str">
        <f>IF($C3615="", "", IF(IFERROR(INDEX(Ingredients!F$11:F$310, MATCH($C3615, Ingredients!$B$11:$B$310, 0)), "")="", "", IFERROR(INDEX(Ingredients!F$11:F$310, MATCH($C3615, Ingredients!$B$11:$B$310, 0)), "")))</f>
        <v/>
      </c>
      <c r="AK3615" s="106" t="str">
        <f>IF($C3615="", "", IF(IFERROR(INDEX(Ingredients!G$11:G$310, MATCH($C3615, Ingredients!$B$11:$B$310, 0)), "")="", "", IFERROR(INDEX(Ingredients!G$11:G$310, MATCH($C3615, Ingredients!$B$11:$B$310, 0)), "")))</f>
        <v/>
      </c>
      <c r="AL3615" s="79" t="str">
        <f>IF($C3615="", "", IF(IFERROR(INDEX(Ingredients!H$11:H$310, MATCH($C3615, Ingredients!$B$11:$B$310, 0)), "")="", "", IFERROR(INDEX(Ingredients!H$11:H$310, MATCH($C3615, Ingredients!$B$11:$B$310, 0)), "")))</f>
        <v/>
      </c>
      <c r="AN3615" s="83" t="str">
        <f t="shared" si="845"/>
        <v/>
      </c>
      <c r="AP3615" s="114" t="str">
        <f t="shared" si="855"/>
        <v/>
      </c>
      <c r="AR3615" s="117" t="str">
        <f>IF($C3615="", "", IF(IFERROR(INDEX(Ingredients!$AI$11:$AI$310, MATCH($C3615, Ingredients!$B$11:$B$310, 0)), "")="", "", IFERROR(INDEX(Ingredients!$AI$11:$AI$310, MATCH($C3615, Ingredients!$B$11:$B$310, 0)), "")))</f>
        <v/>
      </c>
      <c r="AT3615" s="120" t="str">
        <f t="shared" si="856"/>
        <v/>
      </c>
      <c r="AV3615" s="90" t="str">
        <f t="shared" si="846"/>
        <v/>
      </c>
      <c r="AX3615" s="90" t="str">
        <f>IF($AV3615="", "", COUNTIF($AV$11:$AV$5010, "&lt;"&amp;$AV3615)+1+COUNTIF($AV$11:$AV3615, $AV3615)-1)</f>
        <v/>
      </c>
      <c r="AZ3615" s="111" t="str">
        <f>IF($B3615="", "", SUMIF('Shopping List'!$AV$11:$AV$25, $B3615, 'Shopping List'!$BN$11:$BN$25))</f>
        <v/>
      </c>
      <c r="BB3615" s="117" t="str">
        <f t="shared" si="857"/>
        <v/>
      </c>
    </row>
    <row r="3616" spans="1:54" x14ac:dyDescent="0.25">
      <c r="A3616" s="4"/>
      <c r="B3616" s="37"/>
      <c r="C3616" s="124"/>
      <c r="D3616" s="39"/>
      <c r="E3616" s="125"/>
      <c r="F3616" s="48"/>
      <c r="G3616" s="4"/>
      <c r="H3616" s="4"/>
      <c r="I3616" s="95" t="str">
        <f>IF($C3616="", "", IF(IFERROR(INDEX(Ingredients!$C$11:$C$310, MATCH($C3616, Ingredients!$B$11:$B$310, 0)), "")="", "", IFERROR(INDEX(Ingredients!$C$11:$C$310, MATCH($C3616, Ingredients!$B$11:$B$310, 0)), "")))</f>
        <v/>
      </c>
      <c r="J3616" s="73" t="str">
        <f>IF($B3616="", "", IF(IFERROR(INDEX(Meals!$C$11:$C$260, MATCH($B3616, Meals!$B$11:$B$260, 0)), "")="", "", IFERROR(INDEX(Meals!$C$11:$C$260, MATCH($B3616, Meals!$B$11:$B$260, 0)), "")))</f>
        <v/>
      </c>
      <c r="K3616" s="4"/>
      <c r="L3616" s="72" t="str">
        <f t="shared" si="847"/>
        <v/>
      </c>
      <c r="M3616" s="73" t="str">
        <f t="shared" si="848"/>
        <v/>
      </c>
      <c r="N3616" s="4"/>
      <c r="O3616" s="78" t="str">
        <f t="shared" si="849"/>
        <v/>
      </c>
      <c r="P3616" s="79" t="str">
        <f t="shared" si="850"/>
        <v/>
      </c>
      <c r="Q3616" s="4"/>
      <c r="R3616" s="90" t="str">
        <f t="shared" si="851"/>
        <v/>
      </c>
      <c r="S3616" s="4"/>
      <c r="Y3616" s="18" t="str">
        <f t="shared" si="852"/>
        <v/>
      </c>
      <c r="AA3616" s="18" t="str">
        <f t="shared" si="843"/>
        <v/>
      </c>
      <c r="AB3616" s="18" t="str">
        <f t="shared" si="844"/>
        <v/>
      </c>
      <c r="AC3616" s="18" t="str">
        <f t="shared" si="853"/>
        <v/>
      </c>
      <c r="AD3616" s="18" t="str">
        <f t="shared" si="853"/>
        <v/>
      </c>
      <c r="AE3616" s="18" t="str">
        <f t="shared" si="854"/>
        <v/>
      </c>
      <c r="AG3616" s="95" t="str">
        <f>IF($C3616="", "", IF(IFERROR(INDEX(Ingredients!C$11:C$310, MATCH($C3616, Ingredients!$B$11:$B$310, 0)), "")="", "", IFERROR(INDEX(Ingredients!C$11:C$310, MATCH($C3616, Ingredients!$B$11:$B$310, 0)), "")))</f>
        <v/>
      </c>
      <c r="AH3616" s="105" t="str">
        <f>IF($C3616="", "", IF(IFERROR(INDEX(Ingredients!D$11:D$310, MATCH($C3616, Ingredients!$B$11:$B$310, 0)), "")="", "", IFERROR(INDEX(Ingredients!D$11:D$310, MATCH($C3616, Ingredients!$B$11:$B$310, 0)), "")))</f>
        <v/>
      </c>
      <c r="AI3616" s="106" t="str">
        <f>IF($C3616="", "", IF(IFERROR(INDEX(Ingredients!E$11:E$310, MATCH($C3616, Ingredients!$B$11:$B$310, 0)), "")="", "", IFERROR(INDEX(Ingredients!E$11:E$310, MATCH($C3616, Ingredients!$B$11:$B$310, 0)), "")))</f>
        <v/>
      </c>
      <c r="AJ3616" s="108" t="str">
        <f>IF($C3616="", "", IF(IFERROR(INDEX(Ingredients!F$11:F$310, MATCH($C3616, Ingredients!$B$11:$B$310, 0)), "")="", "", IFERROR(INDEX(Ingredients!F$11:F$310, MATCH($C3616, Ingredients!$B$11:$B$310, 0)), "")))</f>
        <v/>
      </c>
      <c r="AK3616" s="106" t="str">
        <f>IF($C3616="", "", IF(IFERROR(INDEX(Ingredients!G$11:G$310, MATCH($C3616, Ingredients!$B$11:$B$310, 0)), "")="", "", IFERROR(INDEX(Ingredients!G$11:G$310, MATCH($C3616, Ingredients!$B$11:$B$310, 0)), "")))</f>
        <v/>
      </c>
      <c r="AL3616" s="79" t="str">
        <f>IF($C3616="", "", IF(IFERROR(INDEX(Ingredients!H$11:H$310, MATCH($C3616, Ingredients!$B$11:$B$310, 0)), "")="", "", IFERROR(INDEX(Ingredients!H$11:H$310, MATCH($C3616, Ingredients!$B$11:$B$310, 0)), "")))</f>
        <v/>
      </c>
      <c r="AN3616" s="83" t="str">
        <f t="shared" si="845"/>
        <v/>
      </c>
      <c r="AP3616" s="114" t="str">
        <f t="shared" si="855"/>
        <v/>
      </c>
      <c r="AR3616" s="117" t="str">
        <f>IF($C3616="", "", IF(IFERROR(INDEX(Ingredients!$AI$11:$AI$310, MATCH($C3616, Ingredients!$B$11:$B$310, 0)), "")="", "", IFERROR(INDEX(Ingredients!$AI$11:$AI$310, MATCH($C3616, Ingredients!$B$11:$B$310, 0)), "")))</f>
        <v/>
      </c>
      <c r="AT3616" s="120" t="str">
        <f t="shared" si="856"/>
        <v/>
      </c>
      <c r="AV3616" s="90" t="str">
        <f t="shared" si="846"/>
        <v/>
      </c>
      <c r="AX3616" s="90" t="str">
        <f>IF($AV3616="", "", COUNTIF($AV$11:$AV$5010, "&lt;"&amp;$AV3616)+1+COUNTIF($AV$11:$AV3616, $AV3616)-1)</f>
        <v/>
      </c>
      <c r="AZ3616" s="111" t="str">
        <f>IF($B3616="", "", SUMIF('Shopping List'!$AV$11:$AV$25, $B3616, 'Shopping List'!$BN$11:$BN$25))</f>
        <v/>
      </c>
      <c r="BB3616" s="117" t="str">
        <f t="shared" si="857"/>
        <v/>
      </c>
    </row>
    <row r="3617" spans="1:54" x14ac:dyDescent="0.25">
      <c r="A3617" s="4"/>
      <c r="B3617" s="37"/>
      <c r="C3617" s="124"/>
      <c r="D3617" s="39"/>
      <c r="E3617" s="125"/>
      <c r="F3617" s="48"/>
      <c r="G3617" s="4"/>
      <c r="H3617" s="4"/>
      <c r="I3617" s="95" t="str">
        <f>IF($C3617="", "", IF(IFERROR(INDEX(Ingredients!$C$11:$C$310, MATCH($C3617, Ingredients!$B$11:$B$310, 0)), "")="", "", IFERROR(INDEX(Ingredients!$C$11:$C$310, MATCH($C3617, Ingredients!$B$11:$B$310, 0)), "")))</f>
        <v/>
      </c>
      <c r="J3617" s="73" t="str">
        <f>IF($B3617="", "", IF(IFERROR(INDEX(Meals!$C$11:$C$260, MATCH($B3617, Meals!$B$11:$B$260, 0)), "")="", "", IFERROR(INDEX(Meals!$C$11:$C$260, MATCH($B3617, Meals!$B$11:$B$260, 0)), "")))</f>
        <v/>
      </c>
      <c r="K3617" s="4"/>
      <c r="L3617" s="72" t="str">
        <f t="shared" si="847"/>
        <v/>
      </c>
      <c r="M3617" s="73" t="str">
        <f t="shared" si="848"/>
        <v/>
      </c>
      <c r="N3617" s="4"/>
      <c r="O3617" s="78" t="str">
        <f t="shared" si="849"/>
        <v/>
      </c>
      <c r="P3617" s="79" t="str">
        <f t="shared" si="850"/>
        <v/>
      </c>
      <c r="Q3617" s="4"/>
      <c r="R3617" s="90" t="str">
        <f t="shared" si="851"/>
        <v/>
      </c>
      <c r="S3617" s="4"/>
      <c r="Y3617" s="18" t="str">
        <f t="shared" si="852"/>
        <v/>
      </c>
      <c r="AA3617" s="18" t="str">
        <f t="shared" si="843"/>
        <v/>
      </c>
      <c r="AB3617" s="18" t="str">
        <f t="shared" si="844"/>
        <v/>
      </c>
      <c r="AC3617" s="18" t="str">
        <f t="shared" si="853"/>
        <v/>
      </c>
      <c r="AD3617" s="18" t="str">
        <f t="shared" si="853"/>
        <v/>
      </c>
      <c r="AE3617" s="18" t="str">
        <f t="shared" si="854"/>
        <v/>
      </c>
      <c r="AG3617" s="95" t="str">
        <f>IF($C3617="", "", IF(IFERROR(INDEX(Ingredients!C$11:C$310, MATCH($C3617, Ingredients!$B$11:$B$310, 0)), "")="", "", IFERROR(INDEX(Ingredients!C$11:C$310, MATCH($C3617, Ingredients!$B$11:$B$310, 0)), "")))</f>
        <v/>
      </c>
      <c r="AH3617" s="105" t="str">
        <f>IF($C3617="", "", IF(IFERROR(INDEX(Ingredients!D$11:D$310, MATCH($C3617, Ingredients!$B$11:$B$310, 0)), "")="", "", IFERROR(INDEX(Ingredients!D$11:D$310, MATCH($C3617, Ingredients!$B$11:$B$310, 0)), "")))</f>
        <v/>
      </c>
      <c r="AI3617" s="106" t="str">
        <f>IF($C3617="", "", IF(IFERROR(INDEX(Ingredients!E$11:E$310, MATCH($C3617, Ingredients!$B$11:$B$310, 0)), "")="", "", IFERROR(INDEX(Ingredients!E$11:E$310, MATCH($C3617, Ingredients!$B$11:$B$310, 0)), "")))</f>
        <v/>
      </c>
      <c r="AJ3617" s="108" t="str">
        <f>IF($C3617="", "", IF(IFERROR(INDEX(Ingredients!F$11:F$310, MATCH($C3617, Ingredients!$B$11:$B$310, 0)), "")="", "", IFERROR(INDEX(Ingredients!F$11:F$310, MATCH($C3617, Ingredients!$B$11:$B$310, 0)), "")))</f>
        <v/>
      </c>
      <c r="AK3617" s="106" t="str">
        <f>IF($C3617="", "", IF(IFERROR(INDEX(Ingredients!G$11:G$310, MATCH($C3617, Ingredients!$B$11:$B$310, 0)), "")="", "", IFERROR(INDEX(Ingredients!G$11:G$310, MATCH($C3617, Ingredients!$B$11:$B$310, 0)), "")))</f>
        <v/>
      </c>
      <c r="AL3617" s="79" t="str">
        <f>IF($C3617="", "", IF(IFERROR(INDEX(Ingredients!H$11:H$310, MATCH($C3617, Ingredients!$B$11:$B$310, 0)), "")="", "", IFERROR(INDEX(Ingredients!H$11:H$310, MATCH($C3617, Ingredients!$B$11:$B$310, 0)), "")))</f>
        <v/>
      </c>
      <c r="AN3617" s="83" t="str">
        <f t="shared" si="845"/>
        <v/>
      </c>
      <c r="AP3617" s="114" t="str">
        <f t="shared" si="855"/>
        <v/>
      </c>
      <c r="AR3617" s="117" t="str">
        <f>IF($C3617="", "", IF(IFERROR(INDEX(Ingredients!$AI$11:$AI$310, MATCH($C3617, Ingredients!$B$11:$B$310, 0)), "")="", "", IFERROR(INDEX(Ingredients!$AI$11:$AI$310, MATCH($C3617, Ingredients!$B$11:$B$310, 0)), "")))</f>
        <v/>
      </c>
      <c r="AT3617" s="120" t="str">
        <f t="shared" si="856"/>
        <v/>
      </c>
      <c r="AV3617" s="90" t="str">
        <f t="shared" si="846"/>
        <v/>
      </c>
      <c r="AX3617" s="90" t="str">
        <f>IF($AV3617="", "", COUNTIF($AV$11:$AV$5010, "&lt;"&amp;$AV3617)+1+COUNTIF($AV$11:$AV3617, $AV3617)-1)</f>
        <v/>
      </c>
      <c r="AZ3617" s="111" t="str">
        <f>IF($B3617="", "", SUMIF('Shopping List'!$AV$11:$AV$25, $B3617, 'Shopping List'!$BN$11:$BN$25))</f>
        <v/>
      </c>
      <c r="BB3617" s="117" t="str">
        <f t="shared" si="857"/>
        <v/>
      </c>
    </row>
    <row r="3618" spans="1:54" x14ac:dyDescent="0.25">
      <c r="A3618" s="4"/>
      <c r="B3618" s="37"/>
      <c r="C3618" s="124"/>
      <c r="D3618" s="39"/>
      <c r="E3618" s="125"/>
      <c r="F3618" s="48"/>
      <c r="G3618" s="4"/>
      <c r="H3618" s="4"/>
      <c r="I3618" s="95" t="str">
        <f>IF($C3618="", "", IF(IFERROR(INDEX(Ingredients!$C$11:$C$310, MATCH($C3618, Ingredients!$B$11:$B$310, 0)), "")="", "", IFERROR(INDEX(Ingredients!$C$11:$C$310, MATCH($C3618, Ingredients!$B$11:$B$310, 0)), "")))</f>
        <v/>
      </c>
      <c r="J3618" s="73" t="str">
        <f>IF($B3618="", "", IF(IFERROR(INDEX(Meals!$C$11:$C$260, MATCH($B3618, Meals!$B$11:$B$260, 0)), "")="", "", IFERROR(INDEX(Meals!$C$11:$C$260, MATCH($B3618, Meals!$B$11:$B$260, 0)), "")))</f>
        <v/>
      </c>
      <c r="K3618" s="4"/>
      <c r="L3618" s="72" t="str">
        <f t="shared" si="847"/>
        <v/>
      </c>
      <c r="M3618" s="73" t="str">
        <f t="shared" si="848"/>
        <v/>
      </c>
      <c r="N3618" s="4"/>
      <c r="O3618" s="78" t="str">
        <f t="shared" si="849"/>
        <v/>
      </c>
      <c r="P3618" s="79" t="str">
        <f t="shared" si="850"/>
        <v/>
      </c>
      <c r="Q3618" s="4"/>
      <c r="R3618" s="90" t="str">
        <f t="shared" si="851"/>
        <v/>
      </c>
      <c r="S3618" s="4"/>
      <c r="Y3618" s="18" t="str">
        <f t="shared" si="852"/>
        <v/>
      </c>
      <c r="AA3618" s="18" t="str">
        <f t="shared" si="843"/>
        <v/>
      </c>
      <c r="AB3618" s="18" t="str">
        <f t="shared" si="844"/>
        <v/>
      </c>
      <c r="AC3618" s="18" t="str">
        <f t="shared" si="853"/>
        <v/>
      </c>
      <c r="AD3618" s="18" t="str">
        <f t="shared" si="853"/>
        <v/>
      </c>
      <c r="AE3618" s="18" t="str">
        <f t="shared" si="854"/>
        <v/>
      </c>
      <c r="AG3618" s="95" t="str">
        <f>IF($C3618="", "", IF(IFERROR(INDEX(Ingredients!C$11:C$310, MATCH($C3618, Ingredients!$B$11:$B$310, 0)), "")="", "", IFERROR(INDEX(Ingredients!C$11:C$310, MATCH($C3618, Ingredients!$B$11:$B$310, 0)), "")))</f>
        <v/>
      </c>
      <c r="AH3618" s="105" t="str">
        <f>IF($C3618="", "", IF(IFERROR(INDEX(Ingredients!D$11:D$310, MATCH($C3618, Ingredients!$B$11:$B$310, 0)), "")="", "", IFERROR(INDEX(Ingredients!D$11:D$310, MATCH($C3618, Ingredients!$B$11:$B$310, 0)), "")))</f>
        <v/>
      </c>
      <c r="AI3618" s="106" t="str">
        <f>IF($C3618="", "", IF(IFERROR(INDEX(Ingredients!E$11:E$310, MATCH($C3618, Ingredients!$B$11:$B$310, 0)), "")="", "", IFERROR(INDEX(Ingredients!E$11:E$310, MATCH($C3618, Ingredients!$B$11:$B$310, 0)), "")))</f>
        <v/>
      </c>
      <c r="AJ3618" s="108" t="str">
        <f>IF($C3618="", "", IF(IFERROR(INDEX(Ingredients!F$11:F$310, MATCH($C3618, Ingredients!$B$11:$B$310, 0)), "")="", "", IFERROR(INDEX(Ingredients!F$11:F$310, MATCH($C3618, Ingredients!$B$11:$B$310, 0)), "")))</f>
        <v/>
      </c>
      <c r="AK3618" s="106" t="str">
        <f>IF($C3618="", "", IF(IFERROR(INDEX(Ingredients!G$11:G$310, MATCH($C3618, Ingredients!$B$11:$B$310, 0)), "")="", "", IFERROR(INDEX(Ingredients!G$11:G$310, MATCH($C3618, Ingredients!$B$11:$B$310, 0)), "")))</f>
        <v/>
      </c>
      <c r="AL3618" s="79" t="str">
        <f>IF($C3618="", "", IF(IFERROR(INDEX(Ingredients!H$11:H$310, MATCH($C3618, Ingredients!$B$11:$B$310, 0)), "")="", "", IFERROR(INDEX(Ingredients!H$11:H$310, MATCH($C3618, Ingredients!$B$11:$B$310, 0)), "")))</f>
        <v/>
      </c>
      <c r="AN3618" s="83" t="str">
        <f t="shared" si="845"/>
        <v/>
      </c>
      <c r="AP3618" s="114" t="str">
        <f t="shared" si="855"/>
        <v/>
      </c>
      <c r="AR3618" s="117" t="str">
        <f>IF($C3618="", "", IF(IFERROR(INDEX(Ingredients!$AI$11:$AI$310, MATCH($C3618, Ingredients!$B$11:$B$310, 0)), "")="", "", IFERROR(INDEX(Ingredients!$AI$11:$AI$310, MATCH($C3618, Ingredients!$B$11:$B$310, 0)), "")))</f>
        <v/>
      </c>
      <c r="AT3618" s="120" t="str">
        <f t="shared" si="856"/>
        <v/>
      </c>
      <c r="AV3618" s="90" t="str">
        <f t="shared" si="846"/>
        <v/>
      </c>
      <c r="AX3618" s="90" t="str">
        <f>IF($AV3618="", "", COUNTIF($AV$11:$AV$5010, "&lt;"&amp;$AV3618)+1+COUNTIF($AV$11:$AV3618, $AV3618)-1)</f>
        <v/>
      </c>
      <c r="AZ3618" s="111" t="str">
        <f>IF($B3618="", "", SUMIF('Shopping List'!$AV$11:$AV$25, $B3618, 'Shopping List'!$BN$11:$BN$25))</f>
        <v/>
      </c>
      <c r="BB3618" s="117" t="str">
        <f t="shared" si="857"/>
        <v/>
      </c>
    </row>
    <row r="3619" spans="1:54" x14ac:dyDescent="0.25">
      <c r="A3619" s="4"/>
      <c r="B3619" s="37"/>
      <c r="C3619" s="124"/>
      <c r="D3619" s="39"/>
      <c r="E3619" s="125"/>
      <c r="F3619" s="48"/>
      <c r="G3619" s="4"/>
      <c r="H3619" s="4"/>
      <c r="I3619" s="95" t="str">
        <f>IF($C3619="", "", IF(IFERROR(INDEX(Ingredients!$C$11:$C$310, MATCH($C3619, Ingredients!$B$11:$B$310, 0)), "")="", "", IFERROR(INDEX(Ingredients!$C$11:$C$310, MATCH($C3619, Ingredients!$B$11:$B$310, 0)), "")))</f>
        <v/>
      </c>
      <c r="J3619" s="73" t="str">
        <f>IF($B3619="", "", IF(IFERROR(INDEX(Meals!$C$11:$C$260, MATCH($B3619, Meals!$B$11:$B$260, 0)), "")="", "", IFERROR(INDEX(Meals!$C$11:$C$260, MATCH($B3619, Meals!$B$11:$B$260, 0)), "")))</f>
        <v/>
      </c>
      <c r="K3619" s="4"/>
      <c r="L3619" s="72" t="str">
        <f t="shared" si="847"/>
        <v/>
      </c>
      <c r="M3619" s="73" t="str">
        <f t="shared" si="848"/>
        <v/>
      </c>
      <c r="N3619" s="4"/>
      <c r="O3619" s="78" t="str">
        <f t="shared" si="849"/>
        <v/>
      </c>
      <c r="P3619" s="79" t="str">
        <f t="shared" si="850"/>
        <v/>
      </c>
      <c r="Q3619" s="4"/>
      <c r="R3619" s="90" t="str">
        <f t="shared" si="851"/>
        <v/>
      </c>
      <c r="S3619" s="4"/>
      <c r="Y3619" s="18" t="str">
        <f t="shared" si="852"/>
        <v/>
      </c>
      <c r="AA3619" s="18" t="str">
        <f t="shared" si="843"/>
        <v/>
      </c>
      <c r="AB3619" s="18" t="str">
        <f t="shared" si="844"/>
        <v/>
      </c>
      <c r="AC3619" s="18" t="str">
        <f t="shared" si="853"/>
        <v/>
      </c>
      <c r="AD3619" s="18" t="str">
        <f t="shared" si="853"/>
        <v/>
      </c>
      <c r="AE3619" s="18" t="str">
        <f t="shared" si="854"/>
        <v/>
      </c>
      <c r="AG3619" s="95" t="str">
        <f>IF($C3619="", "", IF(IFERROR(INDEX(Ingredients!C$11:C$310, MATCH($C3619, Ingredients!$B$11:$B$310, 0)), "")="", "", IFERROR(INDEX(Ingredients!C$11:C$310, MATCH($C3619, Ingredients!$B$11:$B$310, 0)), "")))</f>
        <v/>
      </c>
      <c r="AH3619" s="105" t="str">
        <f>IF($C3619="", "", IF(IFERROR(INDEX(Ingredients!D$11:D$310, MATCH($C3619, Ingredients!$B$11:$B$310, 0)), "")="", "", IFERROR(INDEX(Ingredients!D$11:D$310, MATCH($C3619, Ingredients!$B$11:$B$310, 0)), "")))</f>
        <v/>
      </c>
      <c r="AI3619" s="106" t="str">
        <f>IF($C3619="", "", IF(IFERROR(INDEX(Ingredients!E$11:E$310, MATCH($C3619, Ingredients!$B$11:$B$310, 0)), "")="", "", IFERROR(INDEX(Ingredients!E$11:E$310, MATCH($C3619, Ingredients!$B$11:$B$310, 0)), "")))</f>
        <v/>
      </c>
      <c r="AJ3619" s="108" t="str">
        <f>IF($C3619="", "", IF(IFERROR(INDEX(Ingredients!F$11:F$310, MATCH($C3619, Ingredients!$B$11:$B$310, 0)), "")="", "", IFERROR(INDEX(Ingredients!F$11:F$310, MATCH($C3619, Ingredients!$B$11:$B$310, 0)), "")))</f>
        <v/>
      </c>
      <c r="AK3619" s="106" t="str">
        <f>IF($C3619="", "", IF(IFERROR(INDEX(Ingredients!G$11:G$310, MATCH($C3619, Ingredients!$B$11:$B$310, 0)), "")="", "", IFERROR(INDEX(Ingredients!G$11:G$310, MATCH($C3619, Ingredients!$B$11:$B$310, 0)), "")))</f>
        <v/>
      </c>
      <c r="AL3619" s="79" t="str">
        <f>IF($C3619="", "", IF(IFERROR(INDEX(Ingredients!H$11:H$310, MATCH($C3619, Ingredients!$B$11:$B$310, 0)), "")="", "", IFERROR(INDEX(Ingredients!H$11:H$310, MATCH($C3619, Ingredients!$B$11:$B$310, 0)), "")))</f>
        <v/>
      </c>
      <c r="AN3619" s="83" t="str">
        <f t="shared" si="845"/>
        <v/>
      </c>
      <c r="AP3619" s="114" t="str">
        <f t="shared" si="855"/>
        <v/>
      </c>
      <c r="AR3619" s="117" t="str">
        <f>IF($C3619="", "", IF(IFERROR(INDEX(Ingredients!$AI$11:$AI$310, MATCH($C3619, Ingredients!$B$11:$B$310, 0)), "")="", "", IFERROR(INDEX(Ingredients!$AI$11:$AI$310, MATCH($C3619, Ingredients!$B$11:$B$310, 0)), "")))</f>
        <v/>
      </c>
      <c r="AT3619" s="120" t="str">
        <f t="shared" si="856"/>
        <v/>
      </c>
      <c r="AV3619" s="90" t="str">
        <f t="shared" si="846"/>
        <v/>
      </c>
      <c r="AX3619" s="90" t="str">
        <f>IF($AV3619="", "", COUNTIF($AV$11:$AV$5010, "&lt;"&amp;$AV3619)+1+COUNTIF($AV$11:$AV3619, $AV3619)-1)</f>
        <v/>
      </c>
      <c r="AZ3619" s="111" t="str">
        <f>IF($B3619="", "", SUMIF('Shopping List'!$AV$11:$AV$25, $B3619, 'Shopping List'!$BN$11:$BN$25))</f>
        <v/>
      </c>
      <c r="BB3619" s="117" t="str">
        <f t="shared" si="857"/>
        <v/>
      </c>
    </row>
    <row r="3620" spans="1:54" x14ac:dyDescent="0.25">
      <c r="A3620" s="4"/>
      <c r="B3620" s="37"/>
      <c r="C3620" s="124"/>
      <c r="D3620" s="39"/>
      <c r="E3620" s="125"/>
      <c r="F3620" s="48"/>
      <c r="G3620" s="4"/>
      <c r="H3620" s="4"/>
      <c r="I3620" s="95" t="str">
        <f>IF($C3620="", "", IF(IFERROR(INDEX(Ingredients!$C$11:$C$310, MATCH($C3620, Ingredients!$B$11:$B$310, 0)), "")="", "", IFERROR(INDEX(Ingredients!$C$11:$C$310, MATCH($C3620, Ingredients!$B$11:$B$310, 0)), "")))</f>
        <v/>
      </c>
      <c r="J3620" s="73" t="str">
        <f>IF($B3620="", "", IF(IFERROR(INDEX(Meals!$C$11:$C$260, MATCH($B3620, Meals!$B$11:$B$260, 0)), "")="", "", IFERROR(INDEX(Meals!$C$11:$C$260, MATCH($B3620, Meals!$B$11:$B$260, 0)), "")))</f>
        <v/>
      </c>
      <c r="K3620" s="4"/>
      <c r="L3620" s="72" t="str">
        <f t="shared" si="847"/>
        <v/>
      </c>
      <c r="M3620" s="73" t="str">
        <f t="shared" si="848"/>
        <v/>
      </c>
      <c r="N3620" s="4"/>
      <c r="O3620" s="78" t="str">
        <f t="shared" si="849"/>
        <v/>
      </c>
      <c r="P3620" s="79" t="str">
        <f t="shared" si="850"/>
        <v/>
      </c>
      <c r="Q3620" s="4"/>
      <c r="R3620" s="90" t="str">
        <f t="shared" si="851"/>
        <v/>
      </c>
      <c r="S3620" s="4"/>
      <c r="Y3620" s="18" t="str">
        <f t="shared" si="852"/>
        <v/>
      </c>
      <c r="AA3620" s="18" t="str">
        <f t="shared" si="843"/>
        <v/>
      </c>
      <c r="AB3620" s="18" t="str">
        <f t="shared" si="844"/>
        <v/>
      </c>
      <c r="AC3620" s="18" t="str">
        <f t="shared" si="853"/>
        <v/>
      </c>
      <c r="AD3620" s="18" t="str">
        <f t="shared" si="853"/>
        <v/>
      </c>
      <c r="AE3620" s="18" t="str">
        <f t="shared" si="854"/>
        <v/>
      </c>
      <c r="AG3620" s="95" t="str">
        <f>IF($C3620="", "", IF(IFERROR(INDEX(Ingredients!C$11:C$310, MATCH($C3620, Ingredients!$B$11:$B$310, 0)), "")="", "", IFERROR(INDEX(Ingredients!C$11:C$310, MATCH($C3620, Ingredients!$B$11:$B$310, 0)), "")))</f>
        <v/>
      </c>
      <c r="AH3620" s="105" t="str">
        <f>IF($C3620="", "", IF(IFERROR(INDEX(Ingredients!D$11:D$310, MATCH($C3620, Ingredients!$B$11:$B$310, 0)), "")="", "", IFERROR(INDEX(Ingredients!D$11:D$310, MATCH($C3620, Ingredients!$B$11:$B$310, 0)), "")))</f>
        <v/>
      </c>
      <c r="AI3620" s="106" t="str">
        <f>IF($C3620="", "", IF(IFERROR(INDEX(Ingredients!E$11:E$310, MATCH($C3620, Ingredients!$B$11:$B$310, 0)), "")="", "", IFERROR(INDEX(Ingredients!E$11:E$310, MATCH($C3620, Ingredients!$B$11:$B$310, 0)), "")))</f>
        <v/>
      </c>
      <c r="AJ3620" s="108" t="str">
        <f>IF($C3620="", "", IF(IFERROR(INDEX(Ingredients!F$11:F$310, MATCH($C3620, Ingredients!$B$11:$B$310, 0)), "")="", "", IFERROR(INDEX(Ingredients!F$11:F$310, MATCH($C3620, Ingredients!$B$11:$B$310, 0)), "")))</f>
        <v/>
      </c>
      <c r="AK3620" s="106" t="str">
        <f>IF($C3620="", "", IF(IFERROR(INDEX(Ingredients!G$11:G$310, MATCH($C3620, Ingredients!$B$11:$B$310, 0)), "")="", "", IFERROR(INDEX(Ingredients!G$11:G$310, MATCH($C3620, Ingredients!$B$11:$B$310, 0)), "")))</f>
        <v/>
      </c>
      <c r="AL3620" s="79" t="str">
        <f>IF($C3620="", "", IF(IFERROR(INDEX(Ingredients!H$11:H$310, MATCH($C3620, Ingredients!$B$11:$B$310, 0)), "")="", "", IFERROR(INDEX(Ingredients!H$11:H$310, MATCH($C3620, Ingredients!$B$11:$B$310, 0)), "")))</f>
        <v/>
      </c>
      <c r="AN3620" s="83" t="str">
        <f t="shared" si="845"/>
        <v/>
      </c>
      <c r="AP3620" s="114" t="str">
        <f t="shared" si="855"/>
        <v/>
      </c>
      <c r="AR3620" s="117" t="str">
        <f>IF($C3620="", "", IF(IFERROR(INDEX(Ingredients!$AI$11:$AI$310, MATCH($C3620, Ingredients!$B$11:$B$310, 0)), "")="", "", IFERROR(INDEX(Ingredients!$AI$11:$AI$310, MATCH($C3620, Ingredients!$B$11:$B$310, 0)), "")))</f>
        <v/>
      </c>
      <c r="AT3620" s="120" t="str">
        <f t="shared" si="856"/>
        <v/>
      </c>
      <c r="AV3620" s="90" t="str">
        <f t="shared" si="846"/>
        <v/>
      </c>
      <c r="AX3620" s="90" t="str">
        <f>IF($AV3620="", "", COUNTIF($AV$11:$AV$5010, "&lt;"&amp;$AV3620)+1+COUNTIF($AV$11:$AV3620, $AV3620)-1)</f>
        <v/>
      </c>
      <c r="AZ3620" s="111" t="str">
        <f>IF($B3620="", "", SUMIF('Shopping List'!$AV$11:$AV$25, $B3620, 'Shopping List'!$BN$11:$BN$25))</f>
        <v/>
      </c>
      <c r="BB3620" s="117" t="str">
        <f t="shared" si="857"/>
        <v/>
      </c>
    </row>
    <row r="3621" spans="1:54" x14ac:dyDescent="0.25">
      <c r="A3621" s="4"/>
      <c r="B3621" s="37"/>
      <c r="C3621" s="124"/>
      <c r="D3621" s="39"/>
      <c r="E3621" s="125"/>
      <c r="F3621" s="48"/>
      <c r="G3621" s="4"/>
      <c r="H3621" s="4"/>
      <c r="I3621" s="95" t="str">
        <f>IF($C3621="", "", IF(IFERROR(INDEX(Ingredients!$C$11:$C$310, MATCH($C3621, Ingredients!$B$11:$B$310, 0)), "")="", "", IFERROR(INDEX(Ingredients!$C$11:$C$310, MATCH($C3621, Ingredients!$B$11:$B$310, 0)), "")))</f>
        <v/>
      </c>
      <c r="J3621" s="73" t="str">
        <f>IF($B3621="", "", IF(IFERROR(INDEX(Meals!$C$11:$C$260, MATCH($B3621, Meals!$B$11:$B$260, 0)), "")="", "", IFERROR(INDEX(Meals!$C$11:$C$260, MATCH($B3621, Meals!$B$11:$B$260, 0)), "")))</f>
        <v/>
      </c>
      <c r="K3621" s="4"/>
      <c r="L3621" s="72" t="str">
        <f t="shared" si="847"/>
        <v/>
      </c>
      <c r="M3621" s="73" t="str">
        <f t="shared" si="848"/>
        <v/>
      </c>
      <c r="N3621" s="4"/>
      <c r="O3621" s="78" t="str">
        <f t="shared" si="849"/>
        <v/>
      </c>
      <c r="P3621" s="79" t="str">
        <f t="shared" si="850"/>
        <v/>
      </c>
      <c r="Q3621" s="4"/>
      <c r="R3621" s="90" t="str">
        <f t="shared" si="851"/>
        <v/>
      </c>
      <c r="S3621" s="4"/>
      <c r="Y3621" s="18" t="str">
        <f t="shared" si="852"/>
        <v/>
      </c>
      <c r="AA3621" s="18" t="str">
        <f t="shared" si="843"/>
        <v/>
      </c>
      <c r="AB3621" s="18" t="str">
        <f t="shared" si="844"/>
        <v/>
      </c>
      <c r="AC3621" s="18" t="str">
        <f t="shared" si="853"/>
        <v/>
      </c>
      <c r="AD3621" s="18" t="str">
        <f t="shared" si="853"/>
        <v/>
      </c>
      <c r="AE3621" s="18" t="str">
        <f t="shared" si="854"/>
        <v/>
      </c>
      <c r="AG3621" s="95" t="str">
        <f>IF($C3621="", "", IF(IFERROR(INDEX(Ingredients!C$11:C$310, MATCH($C3621, Ingredients!$B$11:$B$310, 0)), "")="", "", IFERROR(INDEX(Ingredients!C$11:C$310, MATCH($C3621, Ingredients!$B$11:$B$310, 0)), "")))</f>
        <v/>
      </c>
      <c r="AH3621" s="105" t="str">
        <f>IF($C3621="", "", IF(IFERROR(INDEX(Ingredients!D$11:D$310, MATCH($C3621, Ingredients!$B$11:$B$310, 0)), "")="", "", IFERROR(INDEX(Ingredients!D$11:D$310, MATCH($C3621, Ingredients!$B$11:$B$310, 0)), "")))</f>
        <v/>
      </c>
      <c r="AI3621" s="106" t="str">
        <f>IF($C3621="", "", IF(IFERROR(INDEX(Ingredients!E$11:E$310, MATCH($C3621, Ingredients!$B$11:$B$310, 0)), "")="", "", IFERROR(INDEX(Ingredients!E$11:E$310, MATCH($C3621, Ingredients!$B$11:$B$310, 0)), "")))</f>
        <v/>
      </c>
      <c r="AJ3621" s="108" t="str">
        <f>IF($C3621="", "", IF(IFERROR(INDEX(Ingredients!F$11:F$310, MATCH($C3621, Ingredients!$B$11:$B$310, 0)), "")="", "", IFERROR(INDEX(Ingredients!F$11:F$310, MATCH($C3621, Ingredients!$B$11:$B$310, 0)), "")))</f>
        <v/>
      </c>
      <c r="AK3621" s="106" t="str">
        <f>IF($C3621="", "", IF(IFERROR(INDEX(Ingredients!G$11:G$310, MATCH($C3621, Ingredients!$B$11:$B$310, 0)), "")="", "", IFERROR(INDEX(Ingredients!G$11:G$310, MATCH($C3621, Ingredients!$B$11:$B$310, 0)), "")))</f>
        <v/>
      </c>
      <c r="AL3621" s="79" t="str">
        <f>IF($C3621="", "", IF(IFERROR(INDEX(Ingredients!H$11:H$310, MATCH($C3621, Ingredients!$B$11:$B$310, 0)), "")="", "", IFERROR(INDEX(Ingredients!H$11:H$310, MATCH($C3621, Ingredients!$B$11:$B$310, 0)), "")))</f>
        <v/>
      </c>
      <c r="AN3621" s="83" t="str">
        <f t="shared" si="845"/>
        <v/>
      </c>
      <c r="AP3621" s="114" t="str">
        <f t="shared" si="855"/>
        <v/>
      </c>
      <c r="AR3621" s="117" t="str">
        <f>IF($C3621="", "", IF(IFERROR(INDEX(Ingredients!$AI$11:$AI$310, MATCH($C3621, Ingredients!$B$11:$B$310, 0)), "")="", "", IFERROR(INDEX(Ingredients!$AI$11:$AI$310, MATCH($C3621, Ingredients!$B$11:$B$310, 0)), "")))</f>
        <v/>
      </c>
      <c r="AT3621" s="120" t="str">
        <f t="shared" si="856"/>
        <v/>
      </c>
      <c r="AV3621" s="90" t="str">
        <f t="shared" si="846"/>
        <v/>
      </c>
      <c r="AX3621" s="90" t="str">
        <f>IF($AV3621="", "", COUNTIF($AV$11:$AV$5010, "&lt;"&amp;$AV3621)+1+COUNTIF($AV$11:$AV3621, $AV3621)-1)</f>
        <v/>
      </c>
      <c r="AZ3621" s="111" t="str">
        <f>IF($B3621="", "", SUMIF('Shopping List'!$AV$11:$AV$25, $B3621, 'Shopping List'!$BN$11:$BN$25))</f>
        <v/>
      </c>
      <c r="BB3621" s="117" t="str">
        <f t="shared" si="857"/>
        <v/>
      </c>
    </row>
    <row r="3622" spans="1:54" x14ac:dyDescent="0.25">
      <c r="A3622" s="4"/>
      <c r="B3622" s="37"/>
      <c r="C3622" s="124"/>
      <c r="D3622" s="39"/>
      <c r="E3622" s="125"/>
      <c r="F3622" s="48"/>
      <c r="G3622" s="4"/>
      <c r="H3622" s="4"/>
      <c r="I3622" s="95" t="str">
        <f>IF($C3622="", "", IF(IFERROR(INDEX(Ingredients!$C$11:$C$310, MATCH($C3622, Ingredients!$B$11:$B$310, 0)), "")="", "", IFERROR(INDEX(Ingredients!$C$11:$C$310, MATCH($C3622, Ingredients!$B$11:$B$310, 0)), "")))</f>
        <v/>
      </c>
      <c r="J3622" s="73" t="str">
        <f>IF($B3622="", "", IF(IFERROR(INDEX(Meals!$C$11:$C$260, MATCH($B3622, Meals!$B$11:$B$260, 0)), "")="", "", IFERROR(INDEX(Meals!$C$11:$C$260, MATCH($B3622, Meals!$B$11:$B$260, 0)), "")))</f>
        <v/>
      </c>
      <c r="K3622" s="4"/>
      <c r="L3622" s="72" t="str">
        <f t="shared" si="847"/>
        <v/>
      </c>
      <c r="M3622" s="73" t="str">
        <f t="shared" si="848"/>
        <v/>
      </c>
      <c r="N3622" s="4"/>
      <c r="O3622" s="78" t="str">
        <f t="shared" si="849"/>
        <v/>
      </c>
      <c r="P3622" s="79" t="str">
        <f t="shared" si="850"/>
        <v/>
      </c>
      <c r="Q3622" s="4"/>
      <c r="R3622" s="90" t="str">
        <f t="shared" si="851"/>
        <v/>
      </c>
      <c r="S3622" s="4"/>
      <c r="Y3622" s="18" t="str">
        <f t="shared" si="852"/>
        <v/>
      </c>
      <c r="AA3622" s="18" t="str">
        <f t="shared" si="843"/>
        <v/>
      </c>
      <c r="AB3622" s="18" t="str">
        <f t="shared" si="844"/>
        <v/>
      </c>
      <c r="AC3622" s="18" t="str">
        <f t="shared" si="853"/>
        <v/>
      </c>
      <c r="AD3622" s="18" t="str">
        <f t="shared" si="853"/>
        <v/>
      </c>
      <c r="AE3622" s="18" t="str">
        <f t="shared" si="854"/>
        <v/>
      </c>
      <c r="AG3622" s="95" t="str">
        <f>IF($C3622="", "", IF(IFERROR(INDEX(Ingredients!C$11:C$310, MATCH($C3622, Ingredients!$B$11:$B$310, 0)), "")="", "", IFERROR(INDEX(Ingredients!C$11:C$310, MATCH($C3622, Ingredients!$B$11:$B$310, 0)), "")))</f>
        <v/>
      </c>
      <c r="AH3622" s="105" t="str">
        <f>IF($C3622="", "", IF(IFERROR(INDEX(Ingredients!D$11:D$310, MATCH($C3622, Ingredients!$B$11:$B$310, 0)), "")="", "", IFERROR(INDEX(Ingredients!D$11:D$310, MATCH($C3622, Ingredients!$B$11:$B$310, 0)), "")))</f>
        <v/>
      </c>
      <c r="AI3622" s="106" t="str">
        <f>IF($C3622="", "", IF(IFERROR(INDEX(Ingredients!E$11:E$310, MATCH($C3622, Ingredients!$B$11:$B$310, 0)), "")="", "", IFERROR(INDEX(Ingredients!E$11:E$310, MATCH($C3622, Ingredients!$B$11:$B$310, 0)), "")))</f>
        <v/>
      </c>
      <c r="AJ3622" s="108" t="str">
        <f>IF($C3622="", "", IF(IFERROR(INDEX(Ingredients!F$11:F$310, MATCH($C3622, Ingredients!$B$11:$B$310, 0)), "")="", "", IFERROR(INDEX(Ingredients!F$11:F$310, MATCH($C3622, Ingredients!$B$11:$B$310, 0)), "")))</f>
        <v/>
      </c>
      <c r="AK3622" s="106" t="str">
        <f>IF($C3622="", "", IF(IFERROR(INDEX(Ingredients!G$11:G$310, MATCH($C3622, Ingredients!$B$11:$B$310, 0)), "")="", "", IFERROR(INDEX(Ingredients!G$11:G$310, MATCH($C3622, Ingredients!$B$11:$B$310, 0)), "")))</f>
        <v/>
      </c>
      <c r="AL3622" s="79" t="str">
        <f>IF($C3622="", "", IF(IFERROR(INDEX(Ingredients!H$11:H$310, MATCH($C3622, Ingredients!$B$11:$B$310, 0)), "")="", "", IFERROR(INDEX(Ingredients!H$11:H$310, MATCH($C3622, Ingredients!$B$11:$B$310, 0)), "")))</f>
        <v/>
      </c>
      <c r="AN3622" s="83" t="str">
        <f t="shared" si="845"/>
        <v/>
      </c>
      <c r="AP3622" s="114" t="str">
        <f t="shared" si="855"/>
        <v/>
      </c>
      <c r="AR3622" s="117" t="str">
        <f>IF($C3622="", "", IF(IFERROR(INDEX(Ingredients!$AI$11:$AI$310, MATCH($C3622, Ingredients!$B$11:$B$310, 0)), "")="", "", IFERROR(INDEX(Ingredients!$AI$11:$AI$310, MATCH($C3622, Ingredients!$B$11:$B$310, 0)), "")))</f>
        <v/>
      </c>
      <c r="AT3622" s="120" t="str">
        <f t="shared" si="856"/>
        <v/>
      </c>
      <c r="AV3622" s="90" t="str">
        <f t="shared" si="846"/>
        <v/>
      </c>
      <c r="AX3622" s="90" t="str">
        <f>IF($AV3622="", "", COUNTIF($AV$11:$AV$5010, "&lt;"&amp;$AV3622)+1+COUNTIF($AV$11:$AV3622, $AV3622)-1)</f>
        <v/>
      </c>
      <c r="AZ3622" s="111" t="str">
        <f>IF($B3622="", "", SUMIF('Shopping List'!$AV$11:$AV$25, $B3622, 'Shopping List'!$BN$11:$BN$25))</f>
        <v/>
      </c>
      <c r="BB3622" s="117" t="str">
        <f t="shared" si="857"/>
        <v/>
      </c>
    </row>
    <row r="3623" spans="1:54" x14ac:dyDescent="0.25">
      <c r="A3623" s="4"/>
      <c r="B3623" s="37"/>
      <c r="C3623" s="124"/>
      <c r="D3623" s="39"/>
      <c r="E3623" s="125"/>
      <c r="F3623" s="48"/>
      <c r="G3623" s="4"/>
      <c r="H3623" s="4"/>
      <c r="I3623" s="95" t="str">
        <f>IF($C3623="", "", IF(IFERROR(INDEX(Ingredients!$C$11:$C$310, MATCH($C3623, Ingredients!$B$11:$B$310, 0)), "")="", "", IFERROR(INDEX(Ingredients!$C$11:$C$310, MATCH($C3623, Ingredients!$B$11:$B$310, 0)), "")))</f>
        <v/>
      </c>
      <c r="J3623" s="73" t="str">
        <f>IF($B3623="", "", IF(IFERROR(INDEX(Meals!$C$11:$C$260, MATCH($B3623, Meals!$B$11:$B$260, 0)), "")="", "", IFERROR(INDEX(Meals!$C$11:$C$260, MATCH($B3623, Meals!$B$11:$B$260, 0)), "")))</f>
        <v/>
      </c>
      <c r="K3623" s="4"/>
      <c r="L3623" s="72" t="str">
        <f t="shared" si="847"/>
        <v/>
      </c>
      <c r="M3623" s="73" t="str">
        <f t="shared" si="848"/>
        <v/>
      </c>
      <c r="N3623" s="4"/>
      <c r="O3623" s="78" t="str">
        <f t="shared" si="849"/>
        <v/>
      </c>
      <c r="P3623" s="79" t="str">
        <f t="shared" si="850"/>
        <v/>
      </c>
      <c r="Q3623" s="4"/>
      <c r="R3623" s="90" t="str">
        <f t="shared" si="851"/>
        <v/>
      </c>
      <c r="S3623" s="4"/>
      <c r="Y3623" s="18" t="str">
        <f t="shared" si="852"/>
        <v/>
      </c>
      <c r="AA3623" s="18" t="str">
        <f t="shared" si="843"/>
        <v/>
      </c>
      <c r="AB3623" s="18" t="str">
        <f t="shared" si="844"/>
        <v/>
      </c>
      <c r="AC3623" s="18" t="str">
        <f t="shared" si="853"/>
        <v/>
      </c>
      <c r="AD3623" s="18" t="str">
        <f t="shared" si="853"/>
        <v/>
      </c>
      <c r="AE3623" s="18" t="str">
        <f t="shared" si="854"/>
        <v/>
      </c>
      <c r="AG3623" s="95" t="str">
        <f>IF($C3623="", "", IF(IFERROR(INDEX(Ingredients!C$11:C$310, MATCH($C3623, Ingredients!$B$11:$B$310, 0)), "")="", "", IFERROR(INDEX(Ingredients!C$11:C$310, MATCH($C3623, Ingredients!$B$11:$B$310, 0)), "")))</f>
        <v/>
      </c>
      <c r="AH3623" s="105" t="str">
        <f>IF($C3623="", "", IF(IFERROR(INDEX(Ingredients!D$11:D$310, MATCH($C3623, Ingredients!$B$11:$B$310, 0)), "")="", "", IFERROR(INDEX(Ingredients!D$11:D$310, MATCH($C3623, Ingredients!$B$11:$B$310, 0)), "")))</f>
        <v/>
      </c>
      <c r="AI3623" s="106" t="str">
        <f>IF($C3623="", "", IF(IFERROR(INDEX(Ingredients!E$11:E$310, MATCH($C3623, Ingredients!$B$11:$B$310, 0)), "")="", "", IFERROR(INDEX(Ingredients!E$11:E$310, MATCH($C3623, Ingredients!$B$11:$B$310, 0)), "")))</f>
        <v/>
      </c>
      <c r="AJ3623" s="108" t="str">
        <f>IF($C3623="", "", IF(IFERROR(INDEX(Ingredients!F$11:F$310, MATCH($C3623, Ingredients!$B$11:$B$310, 0)), "")="", "", IFERROR(INDEX(Ingredients!F$11:F$310, MATCH($C3623, Ingredients!$B$11:$B$310, 0)), "")))</f>
        <v/>
      </c>
      <c r="AK3623" s="106" t="str">
        <f>IF($C3623="", "", IF(IFERROR(INDEX(Ingredients!G$11:G$310, MATCH($C3623, Ingredients!$B$11:$B$310, 0)), "")="", "", IFERROR(INDEX(Ingredients!G$11:G$310, MATCH($C3623, Ingredients!$B$11:$B$310, 0)), "")))</f>
        <v/>
      </c>
      <c r="AL3623" s="79" t="str">
        <f>IF($C3623="", "", IF(IFERROR(INDEX(Ingredients!H$11:H$310, MATCH($C3623, Ingredients!$B$11:$B$310, 0)), "")="", "", IFERROR(INDEX(Ingredients!H$11:H$310, MATCH($C3623, Ingredients!$B$11:$B$310, 0)), "")))</f>
        <v/>
      </c>
      <c r="AN3623" s="83" t="str">
        <f t="shared" si="845"/>
        <v/>
      </c>
      <c r="AP3623" s="114" t="str">
        <f t="shared" si="855"/>
        <v/>
      </c>
      <c r="AR3623" s="117" t="str">
        <f>IF($C3623="", "", IF(IFERROR(INDEX(Ingredients!$AI$11:$AI$310, MATCH($C3623, Ingredients!$B$11:$B$310, 0)), "")="", "", IFERROR(INDEX(Ingredients!$AI$11:$AI$310, MATCH($C3623, Ingredients!$B$11:$B$310, 0)), "")))</f>
        <v/>
      </c>
      <c r="AT3623" s="120" t="str">
        <f t="shared" si="856"/>
        <v/>
      </c>
      <c r="AV3623" s="90" t="str">
        <f t="shared" si="846"/>
        <v/>
      </c>
      <c r="AX3623" s="90" t="str">
        <f>IF($AV3623="", "", COUNTIF($AV$11:$AV$5010, "&lt;"&amp;$AV3623)+1+COUNTIF($AV$11:$AV3623, $AV3623)-1)</f>
        <v/>
      </c>
      <c r="AZ3623" s="111" t="str">
        <f>IF($B3623="", "", SUMIF('Shopping List'!$AV$11:$AV$25, $B3623, 'Shopping List'!$BN$11:$BN$25))</f>
        <v/>
      </c>
      <c r="BB3623" s="117" t="str">
        <f t="shared" si="857"/>
        <v/>
      </c>
    </row>
    <row r="3624" spans="1:54" x14ac:dyDescent="0.25">
      <c r="A3624" s="4"/>
      <c r="B3624" s="37"/>
      <c r="C3624" s="124"/>
      <c r="D3624" s="39"/>
      <c r="E3624" s="125"/>
      <c r="F3624" s="48"/>
      <c r="G3624" s="4"/>
      <c r="H3624" s="4"/>
      <c r="I3624" s="95" t="str">
        <f>IF($C3624="", "", IF(IFERROR(INDEX(Ingredients!$C$11:$C$310, MATCH($C3624, Ingredients!$B$11:$B$310, 0)), "")="", "", IFERROR(INDEX(Ingredients!$C$11:$C$310, MATCH($C3624, Ingredients!$B$11:$B$310, 0)), "")))</f>
        <v/>
      </c>
      <c r="J3624" s="73" t="str">
        <f>IF($B3624="", "", IF(IFERROR(INDEX(Meals!$C$11:$C$260, MATCH($B3624, Meals!$B$11:$B$260, 0)), "")="", "", IFERROR(INDEX(Meals!$C$11:$C$260, MATCH($B3624, Meals!$B$11:$B$260, 0)), "")))</f>
        <v/>
      </c>
      <c r="K3624" s="4"/>
      <c r="L3624" s="72" t="str">
        <f t="shared" si="847"/>
        <v/>
      </c>
      <c r="M3624" s="73" t="str">
        <f t="shared" si="848"/>
        <v/>
      </c>
      <c r="N3624" s="4"/>
      <c r="O3624" s="78" t="str">
        <f t="shared" si="849"/>
        <v/>
      </c>
      <c r="P3624" s="79" t="str">
        <f t="shared" si="850"/>
        <v/>
      </c>
      <c r="Q3624" s="4"/>
      <c r="R3624" s="90" t="str">
        <f t="shared" si="851"/>
        <v/>
      </c>
      <c r="S3624" s="4"/>
      <c r="Y3624" s="18" t="str">
        <f t="shared" si="852"/>
        <v/>
      </c>
      <c r="AA3624" s="18" t="str">
        <f t="shared" si="843"/>
        <v/>
      </c>
      <c r="AB3624" s="18" t="str">
        <f t="shared" si="844"/>
        <v/>
      </c>
      <c r="AC3624" s="18" t="str">
        <f t="shared" si="853"/>
        <v/>
      </c>
      <c r="AD3624" s="18" t="str">
        <f t="shared" si="853"/>
        <v/>
      </c>
      <c r="AE3624" s="18" t="str">
        <f t="shared" si="854"/>
        <v/>
      </c>
      <c r="AG3624" s="95" t="str">
        <f>IF($C3624="", "", IF(IFERROR(INDEX(Ingredients!C$11:C$310, MATCH($C3624, Ingredients!$B$11:$B$310, 0)), "")="", "", IFERROR(INDEX(Ingredients!C$11:C$310, MATCH($C3624, Ingredients!$B$11:$B$310, 0)), "")))</f>
        <v/>
      </c>
      <c r="AH3624" s="105" t="str">
        <f>IF($C3624="", "", IF(IFERROR(INDEX(Ingredients!D$11:D$310, MATCH($C3624, Ingredients!$B$11:$B$310, 0)), "")="", "", IFERROR(INDEX(Ingredients!D$11:D$310, MATCH($C3624, Ingredients!$B$11:$B$310, 0)), "")))</f>
        <v/>
      </c>
      <c r="AI3624" s="106" t="str">
        <f>IF($C3624="", "", IF(IFERROR(INDEX(Ingredients!E$11:E$310, MATCH($C3624, Ingredients!$B$11:$B$310, 0)), "")="", "", IFERROR(INDEX(Ingredients!E$11:E$310, MATCH($C3624, Ingredients!$B$11:$B$310, 0)), "")))</f>
        <v/>
      </c>
      <c r="AJ3624" s="108" t="str">
        <f>IF($C3624="", "", IF(IFERROR(INDEX(Ingredients!F$11:F$310, MATCH($C3624, Ingredients!$B$11:$B$310, 0)), "")="", "", IFERROR(INDEX(Ingredients!F$11:F$310, MATCH($C3624, Ingredients!$B$11:$B$310, 0)), "")))</f>
        <v/>
      </c>
      <c r="AK3624" s="106" t="str">
        <f>IF($C3624="", "", IF(IFERROR(INDEX(Ingredients!G$11:G$310, MATCH($C3624, Ingredients!$B$11:$B$310, 0)), "")="", "", IFERROR(INDEX(Ingredients!G$11:G$310, MATCH($C3624, Ingredients!$B$11:$B$310, 0)), "")))</f>
        <v/>
      </c>
      <c r="AL3624" s="79" t="str">
        <f>IF($C3624="", "", IF(IFERROR(INDEX(Ingredients!H$11:H$310, MATCH($C3624, Ingredients!$B$11:$B$310, 0)), "")="", "", IFERROR(INDEX(Ingredients!H$11:H$310, MATCH($C3624, Ingredients!$B$11:$B$310, 0)), "")))</f>
        <v/>
      </c>
      <c r="AN3624" s="83" t="str">
        <f t="shared" si="845"/>
        <v/>
      </c>
      <c r="AP3624" s="114" t="str">
        <f t="shared" si="855"/>
        <v/>
      </c>
      <c r="AR3624" s="117" t="str">
        <f>IF($C3624="", "", IF(IFERROR(INDEX(Ingredients!$AI$11:$AI$310, MATCH($C3624, Ingredients!$B$11:$B$310, 0)), "")="", "", IFERROR(INDEX(Ingredients!$AI$11:$AI$310, MATCH($C3624, Ingredients!$B$11:$B$310, 0)), "")))</f>
        <v/>
      </c>
      <c r="AT3624" s="120" t="str">
        <f t="shared" si="856"/>
        <v/>
      </c>
      <c r="AV3624" s="90" t="str">
        <f t="shared" si="846"/>
        <v/>
      </c>
      <c r="AX3624" s="90" t="str">
        <f>IF($AV3624="", "", COUNTIF($AV$11:$AV$5010, "&lt;"&amp;$AV3624)+1+COUNTIF($AV$11:$AV3624, $AV3624)-1)</f>
        <v/>
      </c>
      <c r="AZ3624" s="111" t="str">
        <f>IF($B3624="", "", SUMIF('Shopping List'!$AV$11:$AV$25, $B3624, 'Shopping List'!$BN$11:$BN$25))</f>
        <v/>
      </c>
      <c r="BB3624" s="117" t="str">
        <f t="shared" si="857"/>
        <v/>
      </c>
    </row>
    <row r="3625" spans="1:54" x14ac:dyDescent="0.25">
      <c r="A3625" s="4"/>
      <c r="B3625" s="37"/>
      <c r="C3625" s="124"/>
      <c r="D3625" s="39"/>
      <c r="E3625" s="125"/>
      <c r="F3625" s="48"/>
      <c r="G3625" s="4"/>
      <c r="H3625" s="4"/>
      <c r="I3625" s="95" t="str">
        <f>IF($C3625="", "", IF(IFERROR(INDEX(Ingredients!$C$11:$C$310, MATCH($C3625, Ingredients!$B$11:$B$310, 0)), "")="", "", IFERROR(INDEX(Ingredients!$C$11:$C$310, MATCH($C3625, Ingredients!$B$11:$B$310, 0)), "")))</f>
        <v/>
      </c>
      <c r="J3625" s="73" t="str">
        <f>IF($B3625="", "", IF(IFERROR(INDEX(Meals!$C$11:$C$260, MATCH($B3625, Meals!$B$11:$B$260, 0)), "")="", "", IFERROR(INDEX(Meals!$C$11:$C$260, MATCH($B3625, Meals!$B$11:$B$260, 0)), "")))</f>
        <v/>
      </c>
      <c r="K3625" s="4"/>
      <c r="L3625" s="72" t="str">
        <f t="shared" si="847"/>
        <v/>
      </c>
      <c r="M3625" s="73" t="str">
        <f t="shared" si="848"/>
        <v/>
      </c>
      <c r="N3625" s="4"/>
      <c r="O3625" s="78" t="str">
        <f t="shared" si="849"/>
        <v/>
      </c>
      <c r="P3625" s="79" t="str">
        <f t="shared" si="850"/>
        <v/>
      </c>
      <c r="Q3625" s="4"/>
      <c r="R3625" s="90" t="str">
        <f t="shared" si="851"/>
        <v/>
      </c>
      <c r="S3625" s="4"/>
      <c r="Y3625" s="18" t="str">
        <f t="shared" si="852"/>
        <v/>
      </c>
      <c r="AA3625" s="18" t="str">
        <f t="shared" si="843"/>
        <v/>
      </c>
      <c r="AB3625" s="18" t="str">
        <f t="shared" si="844"/>
        <v/>
      </c>
      <c r="AC3625" s="18" t="str">
        <f t="shared" si="853"/>
        <v/>
      </c>
      <c r="AD3625" s="18" t="str">
        <f t="shared" si="853"/>
        <v/>
      </c>
      <c r="AE3625" s="18" t="str">
        <f t="shared" si="854"/>
        <v/>
      </c>
      <c r="AG3625" s="95" t="str">
        <f>IF($C3625="", "", IF(IFERROR(INDEX(Ingredients!C$11:C$310, MATCH($C3625, Ingredients!$B$11:$B$310, 0)), "")="", "", IFERROR(INDEX(Ingredients!C$11:C$310, MATCH($C3625, Ingredients!$B$11:$B$310, 0)), "")))</f>
        <v/>
      </c>
      <c r="AH3625" s="105" t="str">
        <f>IF($C3625="", "", IF(IFERROR(INDEX(Ingredients!D$11:D$310, MATCH($C3625, Ingredients!$B$11:$B$310, 0)), "")="", "", IFERROR(INDEX(Ingredients!D$11:D$310, MATCH($C3625, Ingredients!$B$11:$B$310, 0)), "")))</f>
        <v/>
      </c>
      <c r="AI3625" s="106" t="str">
        <f>IF($C3625="", "", IF(IFERROR(INDEX(Ingredients!E$11:E$310, MATCH($C3625, Ingredients!$B$11:$B$310, 0)), "")="", "", IFERROR(INDEX(Ingredients!E$11:E$310, MATCH($C3625, Ingredients!$B$11:$B$310, 0)), "")))</f>
        <v/>
      </c>
      <c r="AJ3625" s="108" t="str">
        <f>IF($C3625="", "", IF(IFERROR(INDEX(Ingredients!F$11:F$310, MATCH($C3625, Ingredients!$B$11:$B$310, 0)), "")="", "", IFERROR(INDEX(Ingredients!F$11:F$310, MATCH($C3625, Ingredients!$B$11:$B$310, 0)), "")))</f>
        <v/>
      </c>
      <c r="AK3625" s="106" t="str">
        <f>IF($C3625="", "", IF(IFERROR(INDEX(Ingredients!G$11:G$310, MATCH($C3625, Ingredients!$B$11:$B$310, 0)), "")="", "", IFERROR(INDEX(Ingredients!G$11:G$310, MATCH($C3625, Ingredients!$B$11:$B$310, 0)), "")))</f>
        <v/>
      </c>
      <c r="AL3625" s="79" t="str">
        <f>IF($C3625="", "", IF(IFERROR(INDEX(Ingredients!H$11:H$310, MATCH($C3625, Ingredients!$B$11:$B$310, 0)), "")="", "", IFERROR(INDEX(Ingredients!H$11:H$310, MATCH($C3625, Ingredients!$B$11:$B$310, 0)), "")))</f>
        <v/>
      </c>
      <c r="AN3625" s="83" t="str">
        <f t="shared" si="845"/>
        <v/>
      </c>
      <c r="AP3625" s="114" t="str">
        <f t="shared" si="855"/>
        <v/>
      </c>
      <c r="AR3625" s="117" t="str">
        <f>IF($C3625="", "", IF(IFERROR(INDEX(Ingredients!$AI$11:$AI$310, MATCH($C3625, Ingredients!$B$11:$B$310, 0)), "")="", "", IFERROR(INDEX(Ingredients!$AI$11:$AI$310, MATCH($C3625, Ingredients!$B$11:$B$310, 0)), "")))</f>
        <v/>
      </c>
      <c r="AT3625" s="120" t="str">
        <f t="shared" si="856"/>
        <v/>
      </c>
      <c r="AV3625" s="90" t="str">
        <f t="shared" si="846"/>
        <v/>
      </c>
      <c r="AX3625" s="90" t="str">
        <f>IF($AV3625="", "", COUNTIF($AV$11:$AV$5010, "&lt;"&amp;$AV3625)+1+COUNTIF($AV$11:$AV3625, $AV3625)-1)</f>
        <v/>
      </c>
      <c r="AZ3625" s="111" t="str">
        <f>IF($B3625="", "", SUMIF('Shopping List'!$AV$11:$AV$25, $B3625, 'Shopping List'!$BN$11:$BN$25))</f>
        <v/>
      </c>
      <c r="BB3625" s="117" t="str">
        <f t="shared" si="857"/>
        <v/>
      </c>
    </row>
    <row r="3626" spans="1:54" x14ac:dyDescent="0.25">
      <c r="A3626" s="4"/>
      <c r="B3626" s="37"/>
      <c r="C3626" s="124"/>
      <c r="D3626" s="39"/>
      <c r="E3626" s="125"/>
      <c r="F3626" s="48"/>
      <c r="G3626" s="4"/>
      <c r="H3626" s="4"/>
      <c r="I3626" s="95" t="str">
        <f>IF($C3626="", "", IF(IFERROR(INDEX(Ingredients!$C$11:$C$310, MATCH($C3626, Ingredients!$B$11:$B$310, 0)), "")="", "", IFERROR(INDEX(Ingredients!$C$11:$C$310, MATCH($C3626, Ingredients!$B$11:$B$310, 0)), "")))</f>
        <v/>
      </c>
      <c r="J3626" s="73" t="str">
        <f>IF($B3626="", "", IF(IFERROR(INDEX(Meals!$C$11:$C$260, MATCH($B3626, Meals!$B$11:$B$260, 0)), "")="", "", IFERROR(INDEX(Meals!$C$11:$C$260, MATCH($B3626, Meals!$B$11:$B$260, 0)), "")))</f>
        <v/>
      </c>
      <c r="K3626" s="4"/>
      <c r="L3626" s="72" t="str">
        <f t="shared" si="847"/>
        <v/>
      </c>
      <c r="M3626" s="73" t="str">
        <f t="shared" si="848"/>
        <v/>
      </c>
      <c r="N3626" s="4"/>
      <c r="O3626" s="78" t="str">
        <f t="shared" si="849"/>
        <v/>
      </c>
      <c r="P3626" s="79" t="str">
        <f t="shared" si="850"/>
        <v/>
      </c>
      <c r="Q3626" s="4"/>
      <c r="R3626" s="90" t="str">
        <f t="shared" si="851"/>
        <v/>
      </c>
      <c r="S3626" s="4"/>
      <c r="Y3626" s="18" t="str">
        <f t="shared" si="852"/>
        <v/>
      </c>
      <c r="AA3626" s="18" t="str">
        <f t="shared" si="843"/>
        <v/>
      </c>
      <c r="AB3626" s="18" t="str">
        <f t="shared" si="844"/>
        <v/>
      </c>
      <c r="AC3626" s="18" t="str">
        <f t="shared" si="853"/>
        <v/>
      </c>
      <c r="AD3626" s="18" t="str">
        <f t="shared" si="853"/>
        <v/>
      </c>
      <c r="AE3626" s="18" t="str">
        <f t="shared" si="854"/>
        <v/>
      </c>
      <c r="AG3626" s="95" t="str">
        <f>IF($C3626="", "", IF(IFERROR(INDEX(Ingredients!C$11:C$310, MATCH($C3626, Ingredients!$B$11:$B$310, 0)), "")="", "", IFERROR(INDEX(Ingredients!C$11:C$310, MATCH($C3626, Ingredients!$B$11:$B$310, 0)), "")))</f>
        <v/>
      </c>
      <c r="AH3626" s="105" t="str">
        <f>IF($C3626="", "", IF(IFERROR(INDEX(Ingredients!D$11:D$310, MATCH($C3626, Ingredients!$B$11:$B$310, 0)), "")="", "", IFERROR(INDEX(Ingredients!D$11:D$310, MATCH($C3626, Ingredients!$B$11:$B$310, 0)), "")))</f>
        <v/>
      </c>
      <c r="AI3626" s="106" t="str">
        <f>IF($C3626="", "", IF(IFERROR(INDEX(Ingredients!E$11:E$310, MATCH($C3626, Ingredients!$B$11:$B$310, 0)), "")="", "", IFERROR(INDEX(Ingredients!E$11:E$310, MATCH($C3626, Ingredients!$B$11:$B$310, 0)), "")))</f>
        <v/>
      </c>
      <c r="AJ3626" s="108" t="str">
        <f>IF($C3626="", "", IF(IFERROR(INDEX(Ingredients!F$11:F$310, MATCH($C3626, Ingredients!$B$11:$B$310, 0)), "")="", "", IFERROR(INDEX(Ingredients!F$11:F$310, MATCH($C3626, Ingredients!$B$11:$B$310, 0)), "")))</f>
        <v/>
      </c>
      <c r="AK3626" s="106" t="str">
        <f>IF($C3626="", "", IF(IFERROR(INDEX(Ingredients!G$11:G$310, MATCH($C3626, Ingredients!$B$11:$B$310, 0)), "")="", "", IFERROR(INDEX(Ingredients!G$11:G$310, MATCH($C3626, Ingredients!$B$11:$B$310, 0)), "")))</f>
        <v/>
      </c>
      <c r="AL3626" s="79" t="str">
        <f>IF($C3626="", "", IF(IFERROR(INDEX(Ingredients!H$11:H$310, MATCH($C3626, Ingredients!$B$11:$B$310, 0)), "")="", "", IFERROR(INDEX(Ingredients!H$11:H$310, MATCH($C3626, Ingredients!$B$11:$B$310, 0)), "")))</f>
        <v/>
      </c>
      <c r="AN3626" s="83" t="str">
        <f t="shared" si="845"/>
        <v/>
      </c>
      <c r="AP3626" s="114" t="str">
        <f t="shared" si="855"/>
        <v/>
      </c>
      <c r="AR3626" s="117" t="str">
        <f>IF($C3626="", "", IF(IFERROR(INDEX(Ingredients!$AI$11:$AI$310, MATCH($C3626, Ingredients!$B$11:$B$310, 0)), "")="", "", IFERROR(INDEX(Ingredients!$AI$11:$AI$310, MATCH($C3626, Ingredients!$B$11:$B$310, 0)), "")))</f>
        <v/>
      </c>
      <c r="AT3626" s="120" t="str">
        <f t="shared" si="856"/>
        <v/>
      </c>
      <c r="AV3626" s="90" t="str">
        <f t="shared" si="846"/>
        <v/>
      </c>
      <c r="AX3626" s="90" t="str">
        <f>IF($AV3626="", "", COUNTIF($AV$11:$AV$5010, "&lt;"&amp;$AV3626)+1+COUNTIF($AV$11:$AV3626, $AV3626)-1)</f>
        <v/>
      </c>
      <c r="AZ3626" s="111" t="str">
        <f>IF($B3626="", "", SUMIF('Shopping List'!$AV$11:$AV$25, $B3626, 'Shopping List'!$BN$11:$BN$25))</f>
        <v/>
      </c>
      <c r="BB3626" s="117" t="str">
        <f t="shared" si="857"/>
        <v/>
      </c>
    </row>
    <row r="3627" spans="1:54" x14ac:dyDescent="0.25">
      <c r="A3627" s="4"/>
      <c r="B3627" s="37"/>
      <c r="C3627" s="124"/>
      <c r="D3627" s="39"/>
      <c r="E3627" s="125"/>
      <c r="F3627" s="48"/>
      <c r="G3627" s="4"/>
      <c r="H3627" s="4"/>
      <c r="I3627" s="95" t="str">
        <f>IF($C3627="", "", IF(IFERROR(INDEX(Ingredients!$C$11:$C$310, MATCH($C3627, Ingredients!$B$11:$B$310, 0)), "")="", "", IFERROR(INDEX(Ingredients!$C$11:$C$310, MATCH($C3627, Ingredients!$B$11:$B$310, 0)), "")))</f>
        <v/>
      </c>
      <c r="J3627" s="73" t="str">
        <f>IF($B3627="", "", IF(IFERROR(INDEX(Meals!$C$11:$C$260, MATCH($B3627, Meals!$B$11:$B$260, 0)), "")="", "", IFERROR(INDEX(Meals!$C$11:$C$260, MATCH($B3627, Meals!$B$11:$B$260, 0)), "")))</f>
        <v/>
      </c>
      <c r="K3627" s="4"/>
      <c r="L3627" s="72" t="str">
        <f t="shared" si="847"/>
        <v/>
      </c>
      <c r="M3627" s="73" t="str">
        <f t="shared" si="848"/>
        <v/>
      </c>
      <c r="N3627" s="4"/>
      <c r="O3627" s="78" t="str">
        <f t="shared" si="849"/>
        <v/>
      </c>
      <c r="P3627" s="79" t="str">
        <f t="shared" si="850"/>
        <v/>
      </c>
      <c r="Q3627" s="4"/>
      <c r="R3627" s="90" t="str">
        <f t="shared" si="851"/>
        <v/>
      </c>
      <c r="S3627" s="4"/>
      <c r="Y3627" s="18" t="str">
        <f t="shared" si="852"/>
        <v/>
      </c>
      <c r="AA3627" s="18" t="str">
        <f t="shared" si="843"/>
        <v/>
      </c>
      <c r="AB3627" s="18" t="str">
        <f t="shared" si="844"/>
        <v/>
      </c>
      <c r="AC3627" s="18" t="str">
        <f t="shared" si="853"/>
        <v/>
      </c>
      <c r="AD3627" s="18" t="str">
        <f t="shared" si="853"/>
        <v/>
      </c>
      <c r="AE3627" s="18" t="str">
        <f t="shared" si="854"/>
        <v/>
      </c>
      <c r="AG3627" s="95" t="str">
        <f>IF($C3627="", "", IF(IFERROR(INDEX(Ingredients!C$11:C$310, MATCH($C3627, Ingredients!$B$11:$B$310, 0)), "")="", "", IFERROR(INDEX(Ingredients!C$11:C$310, MATCH($C3627, Ingredients!$B$11:$B$310, 0)), "")))</f>
        <v/>
      </c>
      <c r="AH3627" s="105" t="str">
        <f>IF($C3627="", "", IF(IFERROR(INDEX(Ingredients!D$11:D$310, MATCH($C3627, Ingredients!$B$11:$B$310, 0)), "")="", "", IFERROR(INDEX(Ingredients!D$11:D$310, MATCH($C3627, Ingredients!$B$11:$B$310, 0)), "")))</f>
        <v/>
      </c>
      <c r="AI3627" s="106" t="str">
        <f>IF($C3627="", "", IF(IFERROR(INDEX(Ingredients!E$11:E$310, MATCH($C3627, Ingredients!$B$11:$B$310, 0)), "")="", "", IFERROR(INDEX(Ingredients!E$11:E$310, MATCH($C3627, Ingredients!$B$11:$B$310, 0)), "")))</f>
        <v/>
      </c>
      <c r="AJ3627" s="108" t="str">
        <f>IF($C3627="", "", IF(IFERROR(INDEX(Ingredients!F$11:F$310, MATCH($C3627, Ingredients!$B$11:$B$310, 0)), "")="", "", IFERROR(INDEX(Ingredients!F$11:F$310, MATCH($C3627, Ingredients!$B$11:$B$310, 0)), "")))</f>
        <v/>
      </c>
      <c r="AK3627" s="106" t="str">
        <f>IF($C3627="", "", IF(IFERROR(INDEX(Ingredients!G$11:G$310, MATCH($C3627, Ingredients!$B$11:$B$310, 0)), "")="", "", IFERROR(INDEX(Ingredients!G$11:G$310, MATCH($C3627, Ingredients!$B$11:$B$310, 0)), "")))</f>
        <v/>
      </c>
      <c r="AL3627" s="79" t="str">
        <f>IF($C3627="", "", IF(IFERROR(INDEX(Ingredients!H$11:H$310, MATCH($C3627, Ingredients!$B$11:$B$310, 0)), "")="", "", IFERROR(INDEX(Ingredients!H$11:H$310, MATCH($C3627, Ingredients!$B$11:$B$310, 0)), "")))</f>
        <v/>
      </c>
      <c r="AN3627" s="83" t="str">
        <f t="shared" si="845"/>
        <v/>
      </c>
      <c r="AP3627" s="114" t="str">
        <f t="shared" si="855"/>
        <v/>
      </c>
      <c r="AR3627" s="117" t="str">
        <f>IF($C3627="", "", IF(IFERROR(INDEX(Ingredients!$AI$11:$AI$310, MATCH($C3627, Ingredients!$B$11:$B$310, 0)), "")="", "", IFERROR(INDEX(Ingredients!$AI$11:$AI$310, MATCH($C3627, Ingredients!$B$11:$B$310, 0)), "")))</f>
        <v/>
      </c>
      <c r="AT3627" s="120" t="str">
        <f t="shared" si="856"/>
        <v/>
      </c>
      <c r="AV3627" s="90" t="str">
        <f t="shared" si="846"/>
        <v/>
      </c>
      <c r="AX3627" s="90" t="str">
        <f>IF($AV3627="", "", COUNTIF($AV$11:$AV$5010, "&lt;"&amp;$AV3627)+1+COUNTIF($AV$11:$AV3627, $AV3627)-1)</f>
        <v/>
      </c>
      <c r="AZ3627" s="111" t="str">
        <f>IF($B3627="", "", SUMIF('Shopping List'!$AV$11:$AV$25, $B3627, 'Shopping List'!$BN$11:$BN$25))</f>
        <v/>
      </c>
      <c r="BB3627" s="117" t="str">
        <f t="shared" si="857"/>
        <v/>
      </c>
    </row>
    <row r="3628" spans="1:54" x14ac:dyDescent="0.25">
      <c r="A3628" s="4"/>
      <c r="B3628" s="37"/>
      <c r="C3628" s="124"/>
      <c r="D3628" s="39"/>
      <c r="E3628" s="125"/>
      <c r="F3628" s="48"/>
      <c r="G3628" s="4"/>
      <c r="H3628" s="4"/>
      <c r="I3628" s="95" t="str">
        <f>IF($C3628="", "", IF(IFERROR(INDEX(Ingredients!$C$11:$C$310, MATCH($C3628, Ingredients!$B$11:$B$310, 0)), "")="", "", IFERROR(INDEX(Ingredients!$C$11:$C$310, MATCH($C3628, Ingredients!$B$11:$B$310, 0)), "")))</f>
        <v/>
      </c>
      <c r="J3628" s="73" t="str">
        <f>IF($B3628="", "", IF(IFERROR(INDEX(Meals!$C$11:$C$260, MATCH($B3628, Meals!$B$11:$B$260, 0)), "")="", "", IFERROR(INDEX(Meals!$C$11:$C$260, MATCH($B3628, Meals!$B$11:$B$260, 0)), "")))</f>
        <v/>
      </c>
      <c r="K3628" s="4"/>
      <c r="L3628" s="72" t="str">
        <f t="shared" si="847"/>
        <v/>
      </c>
      <c r="M3628" s="73" t="str">
        <f t="shared" si="848"/>
        <v/>
      </c>
      <c r="N3628" s="4"/>
      <c r="O3628" s="78" t="str">
        <f t="shared" si="849"/>
        <v/>
      </c>
      <c r="P3628" s="79" t="str">
        <f t="shared" si="850"/>
        <v/>
      </c>
      <c r="Q3628" s="4"/>
      <c r="R3628" s="90" t="str">
        <f t="shared" si="851"/>
        <v/>
      </c>
      <c r="S3628" s="4"/>
      <c r="Y3628" s="18" t="str">
        <f t="shared" si="852"/>
        <v/>
      </c>
      <c r="AA3628" s="18" t="str">
        <f t="shared" si="843"/>
        <v/>
      </c>
      <c r="AB3628" s="18" t="str">
        <f t="shared" si="844"/>
        <v/>
      </c>
      <c r="AC3628" s="18" t="str">
        <f t="shared" si="853"/>
        <v/>
      </c>
      <c r="AD3628" s="18" t="str">
        <f t="shared" si="853"/>
        <v/>
      </c>
      <c r="AE3628" s="18" t="str">
        <f t="shared" si="854"/>
        <v/>
      </c>
      <c r="AG3628" s="95" t="str">
        <f>IF($C3628="", "", IF(IFERROR(INDEX(Ingredients!C$11:C$310, MATCH($C3628, Ingredients!$B$11:$B$310, 0)), "")="", "", IFERROR(INDEX(Ingredients!C$11:C$310, MATCH($C3628, Ingredients!$B$11:$B$310, 0)), "")))</f>
        <v/>
      </c>
      <c r="AH3628" s="105" t="str">
        <f>IF($C3628="", "", IF(IFERROR(INDEX(Ingredients!D$11:D$310, MATCH($C3628, Ingredients!$B$11:$B$310, 0)), "")="", "", IFERROR(INDEX(Ingredients!D$11:D$310, MATCH($C3628, Ingredients!$B$11:$B$310, 0)), "")))</f>
        <v/>
      </c>
      <c r="AI3628" s="106" t="str">
        <f>IF($C3628="", "", IF(IFERROR(INDEX(Ingredients!E$11:E$310, MATCH($C3628, Ingredients!$B$11:$B$310, 0)), "")="", "", IFERROR(INDEX(Ingredients!E$11:E$310, MATCH($C3628, Ingredients!$B$11:$B$310, 0)), "")))</f>
        <v/>
      </c>
      <c r="AJ3628" s="108" t="str">
        <f>IF($C3628="", "", IF(IFERROR(INDEX(Ingredients!F$11:F$310, MATCH($C3628, Ingredients!$B$11:$B$310, 0)), "")="", "", IFERROR(INDEX(Ingredients!F$11:F$310, MATCH($C3628, Ingredients!$B$11:$B$310, 0)), "")))</f>
        <v/>
      </c>
      <c r="AK3628" s="106" t="str">
        <f>IF($C3628="", "", IF(IFERROR(INDEX(Ingredients!G$11:G$310, MATCH($C3628, Ingredients!$B$11:$B$310, 0)), "")="", "", IFERROR(INDEX(Ingredients!G$11:G$310, MATCH($C3628, Ingredients!$B$11:$B$310, 0)), "")))</f>
        <v/>
      </c>
      <c r="AL3628" s="79" t="str">
        <f>IF($C3628="", "", IF(IFERROR(INDEX(Ingredients!H$11:H$310, MATCH($C3628, Ingredients!$B$11:$B$310, 0)), "")="", "", IFERROR(INDEX(Ingredients!H$11:H$310, MATCH($C3628, Ingredients!$B$11:$B$310, 0)), "")))</f>
        <v/>
      </c>
      <c r="AN3628" s="83" t="str">
        <f t="shared" si="845"/>
        <v/>
      </c>
      <c r="AP3628" s="114" t="str">
        <f t="shared" si="855"/>
        <v/>
      </c>
      <c r="AR3628" s="117" t="str">
        <f>IF($C3628="", "", IF(IFERROR(INDEX(Ingredients!$AI$11:$AI$310, MATCH($C3628, Ingredients!$B$11:$B$310, 0)), "")="", "", IFERROR(INDEX(Ingredients!$AI$11:$AI$310, MATCH($C3628, Ingredients!$B$11:$B$310, 0)), "")))</f>
        <v/>
      </c>
      <c r="AT3628" s="120" t="str">
        <f t="shared" si="856"/>
        <v/>
      </c>
      <c r="AV3628" s="90" t="str">
        <f t="shared" si="846"/>
        <v/>
      </c>
      <c r="AX3628" s="90" t="str">
        <f>IF($AV3628="", "", COUNTIF($AV$11:$AV$5010, "&lt;"&amp;$AV3628)+1+COUNTIF($AV$11:$AV3628, $AV3628)-1)</f>
        <v/>
      </c>
      <c r="AZ3628" s="111" t="str">
        <f>IF($B3628="", "", SUMIF('Shopping List'!$AV$11:$AV$25, $B3628, 'Shopping List'!$BN$11:$BN$25))</f>
        <v/>
      </c>
      <c r="BB3628" s="117" t="str">
        <f t="shared" si="857"/>
        <v/>
      </c>
    </row>
    <row r="3629" spans="1:54" x14ac:dyDescent="0.25">
      <c r="A3629" s="4"/>
      <c r="B3629" s="37"/>
      <c r="C3629" s="124"/>
      <c r="D3629" s="39"/>
      <c r="E3629" s="125"/>
      <c r="F3629" s="48"/>
      <c r="G3629" s="4"/>
      <c r="H3629" s="4"/>
      <c r="I3629" s="95" t="str">
        <f>IF($C3629="", "", IF(IFERROR(INDEX(Ingredients!$C$11:$C$310, MATCH($C3629, Ingredients!$B$11:$B$310, 0)), "")="", "", IFERROR(INDEX(Ingredients!$C$11:$C$310, MATCH($C3629, Ingredients!$B$11:$B$310, 0)), "")))</f>
        <v/>
      </c>
      <c r="J3629" s="73" t="str">
        <f>IF($B3629="", "", IF(IFERROR(INDEX(Meals!$C$11:$C$260, MATCH($B3629, Meals!$B$11:$B$260, 0)), "")="", "", IFERROR(INDEX(Meals!$C$11:$C$260, MATCH($B3629, Meals!$B$11:$B$260, 0)), "")))</f>
        <v/>
      </c>
      <c r="K3629" s="4"/>
      <c r="L3629" s="72" t="str">
        <f t="shared" si="847"/>
        <v/>
      </c>
      <c r="M3629" s="73" t="str">
        <f t="shared" si="848"/>
        <v/>
      </c>
      <c r="N3629" s="4"/>
      <c r="O3629" s="78" t="str">
        <f t="shared" si="849"/>
        <v/>
      </c>
      <c r="P3629" s="79" t="str">
        <f t="shared" si="850"/>
        <v/>
      </c>
      <c r="Q3629" s="4"/>
      <c r="R3629" s="90" t="str">
        <f t="shared" si="851"/>
        <v/>
      </c>
      <c r="S3629" s="4"/>
      <c r="Y3629" s="18" t="str">
        <f t="shared" si="852"/>
        <v/>
      </c>
      <c r="AA3629" s="18" t="str">
        <f t="shared" si="843"/>
        <v/>
      </c>
      <c r="AB3629" s="18" t="str">
        <f t="shared" si="844"/>
        <v/>
      </c>
      <c r="AC3629" s="18" t="str">
        <f t="shared" si="853"/>
        <v/>
      </c>
      <c r="AD3629" s="18" t="str">
        <f t="shared" si="853"/>
        <v/>
      </c>
      <c r="AE3629" s="18" t="str">
        <f t="shared" si="854"/>
        <v/>
      </c>
      <c r="AG3629" s="95" t="str">
        <f>IF($C3629="", "", IF(IFERROR(INDEX(Ingredients!C$11:C$310, MATCH($C3629, Ingredients!$B$11:$B$310, 0)), "")="", "", IFERROR(INDEX(Ingredients!C$11:C$310, MATCH($C3629, Ingredients!$B$11:$B$310, 0)), "")))</f>
        <v/>
      </c>
      <c r="AH3629" s="105" t="str">
        <f>IF($C3629="", "", IF(IFERROR(INDEX(Ingredients!D$11:D$310, MATCH($C3629, Ingredients!$B$11:$B$310, 0)), "")="", "", IFERROR(INDEX(Ingredients!D$11:D$310, MATCH($C3629, Ingredients!$B$11:$B$310, 0)), "")))</f>
        <v/>
      </c>
      <c r="AI3629" s="106" t="str">
        <f>IF($C3629="", "", IF(IFERROR(INDEX(Ingredients!E$11:E$310, MATCH($C3629, Ingredients!$B$11:$B$310, 0)), "")="", "", IFERROR(INDEX(Ingredients!E$11:E$310, MATCH($C3629, Ingredients!$B$11:$B$310, 0)), "")))</f>
        <v/>
      </c>
      <c r="AJ3629" s="108" t="str">
        <f>IF($C3629="", "", IF(IFERROR(INDEX(Ingredients!F$11:F$310, MATCH($C3629, Ingredients!$B$11:$B$310, 0)), "")="", "", IFERROR(INDEX(Ingredients!F$11:F$310, MATCH($C3629, Ingredients!$B$11:$B$310, 0)), "")))</f>
        <v/>
      </c>
      <c r="AK3629" s="106" t="str">
        <f>IF($C3629="", "", IF(IFERROR(INDEX(Ingredients!G$11:G$310, MATCH($C3629, Ingredients!$B$11:$B$310, 0)), "")="", "", IFERROR(INDEX(Ingredients!G$11:G$310, MATCH($C3629, Ingredients!$B$11:$B$310, 0)), "")))</f>
        <v/>
      </c>
      <c r="AL3629" s="79" t="str">
        <f>IF($C3629="", "", IF(IFERROR(INDEX(Ingredients!H$11:H$310, MATCH($C3629, Ingredients!$B$11:$B$310, 0)), "")="", "", IFERROR(INDEX(Ingredients!H$11:H$310, MATCH($C3629, Ingredients!$B$11:$B$310, 0)), "")))</f>
        <v/>
      </c>
      <c r="AN3629" s="83" t="str">
        <f t="shared" si="845"/>
        <v/>
      </c>
      <c r="AP3629" s="114" t="str">
        <f t="shared" si="855"/>
        <v/>
      </c>
      <c r="AR3629" s="117" t="str">
        <f>IF($C3629="", "", IF(IFERROR(INDEX(Ingredients!$AI$11:$AI$310, MATCH($C3629, Ingredients!$B$11:$B$310, 0)), "")="", "", IFERROR(INDEX(Ingredients!$AI$11:$AI$310, MATCH($C3629, Ingredients!$B$11:$B$310, 0)), "")))</f>
        <v/>
      </c>
      <c r="AT3629" s="120" t="str">
        <f t="shared" si="856"/>
        <v/>
      </c>
      <c r="AV3629" s="90" t="str">
        <f t="shared" si="846"/>
        <v/>
      </c>
      <c r="AX3629" s="90" t="str">
        <f>IF($AV3629="", "", COUNTIF($AV$11:$AV$5010, "&lt;"&amp;$AV3629)+1+COUNTIF($AV$11:$AV3629, $AV3629)-1)</f>
        <v/>
      </c>
      <c r="AZ3629" s="111" t="str">
        <f>IF($B3629="", "", SUMIF('Shopping List'!$AV$11:$AV$25, $B3629, 'Shopping List'!$BN$11:$BN$25))</f>
        <v/>
      </c>
      <c r="BB3629" s="117" t="str">
        <f t="shared" si="857"/>
        <v/>
      </c>
    </row>
    <row r="3630" spans="1:54" x14ac:dyDescent="0.25">
      <c r="A3630" s="4"/>
      <c r="B3630" s="37"/>
      <c r="C3630" s="124"/>
      <c r="D3630" s="39"/>
      <c r="E3630" s="125"/>
      <c r="F3630" s="48"/>
      <c r="G3630" s="4"/>
      <c r="H3630" s="4"/>
      <c r="I3630" s="95" t="str">
        <f>IF($C3630="", "", IF(IFERROR(INDEX(Ingredients!$C$11:$C$310, MATCH($C3630, Ingredients!$B$11:$B$310, 0)), "")="", "", IFERROR(INDEX(Ingredients!$C$11:$C$310, MATCH($C3630, Ingredients!$B$11:$B$310, 0)), "")))</f>
        <v/>
      </c>
      <c r="J3630" s="73" t="str">
        <f>IF($B3630="", "", IF(IFERROR(INDEX(Meals!$C$11:$C$260, MATCH($B3630, Meals!$B$11:$B$260, 0)), "")="", "", IFERROR(INDEX(Meals!$C$11:$C$260, MATCH($B3630, Meals!$B$11:$B$260, 0)), "")))</f>
        <v/>
      </c>
      <c r="K3630" s="4"/>
      <c r="L3630" s="72" t="str">
        <f t="shared" si="847"/>
        <v/>
      </c>
      <c r="M3630" s="73" t="str">
        <f t="shared" si="848"/>
        <v/>
      </c>
      <c r="N3630" s="4"/>
      <c r="O3630" s="78" t="str">
        <f t="shared" si="849"/>
        <v/>
      </c>
      <c r="P3630" s="79" t="str">
        <f t="shared" si="850"/>
        <v/>
      </c>
      <c r="Q3630" s="4"/>
      <c r="R3630" s="90" t="str">
        <f t="shared" si="851"/>
        <v/>
      </c>
      <c r="S3630" s="4"/>
      <c r="Y3630" s="18" t="str">
        <f t="shared" si="852"/>
        <v/>
      </c>
      <c r="AA3630" s="18" t="str">
        <f t="shared" si="843"/>
        <v/>
      </c>
      <c r="AB3630" s="18" t="str">
        <f t="shared" si="844"/>
        <v/>
      </c>
      <c r="AC3630" s="18" t="str">
        <f t="shared" si="853"/>
        <v/>
      </c>
      <c r="AD3630" s="18" t="str">
        <f t="shared" si="853"/>
        <v/>
      </c>
      <c r="AE3630" s="18" t="str">
        <f t="shared" si="854"/>
        <v/>
      </c>
      <c r="AG3630" s="95" t="str">
        <f>IF($C3630="", "", IF(IFERROR(INDEX(Ingredients!C$11:C$310, MATCH($C3630, Ingredients!$B$11:$B$310, 0)), "")="", "", IFERROR(INDEX(Ingredients!C$11:C$310, MATCH($C3630, Ingredients!$B$11:$B$310, 0)), "")))</f>
        <v/>
      </c>
      <c r="AH3630" s="105" t="str">
        <f>IF($C3630="", "", IF(IFERROR(INDEX(Ingredients!D$11:D$310, MATCH($C3630, Ingredients!$B$11:$B$310, 0)), "")="", "", IFERROR(INDEX(Ingredients!D$11:D$310, MATCH($C3630, Ingredients!$B$11:$B$310, 0)), "")))</f>
        <v/>
      </c>
      <c r="AI3630" s="106" t="str">
        <f>IF($C3630="", "", IF(IFERROR(INDEX(Ingredients!E$11:E$310, MATCH($C3630, Ingredients!$B$11:$B$310, 0)), "")="", "", IFERROR(INDEX(Ingredients!E$11:E$310, MATCH($C3630, Ingredients!$B$11:$B$310, 0)), "")))</f>
        <v/>
      </c>
      <c r="AJ3630" s="108" t="str">
        <f>IF($C3630="", "", IF(IFERROR(INDEX(Ingredients!F$11:F$310, MATCH($C3630, Ingredients!$B$11:$B$310, 0)), "")="", "", IFERROR(INDEX(Ingredients!F$11:F$310, MATCH($C3630, Ingredients!$B$11:$B$310, 0)), "")))</f>
        <v/>
      </c>
      <c r="AK3630" s="106" t="str">
        <f>IF($C3630="", "", IF(IFERROR(INDEX(Ingredients!G$11:G$310, MATCH($C3630, Ingredients!$B$11:$B$310, 0)), "")="", "", IFERROR(INDEX(Ingredients!G$11:G$310, MATCH($C3630, Ingredients!$B$11:$B$310, 0)), "")))</f>
        <v/>
      </c>
      <c r="AL3630" s="79" t="str">
        <f>IF($C3630="", "", IF(IFERROR(INDEX(Ingredients!H$11:H$310, MATCH($C3630, Ingredients!$B$11:$B$310, 0)), "")="", "", IFERROR(INDEX(Ingredients!H$11:H$310, MATCH($C3630, Ingredients!$B$11:$B$310, 0)), "")))</f>
        <v/>
      </c>
      <c r="AN3630" s="83" t="str">
        <f t="shared" si="845"/>
        <v/>
      </c>
      <c r="AP3630" s="114" t="str">
        <f t="shared" si="855"/>
        <v/>
      </c>
      <c r="AR3630" s="117" t="str">
        <f>IF($C3630="", "", IF(IFERROR(INDEX(Ingredients!$AI$11:$AI$310, MATCH($C3630, Ingredients!$B$11:$B$310, 0)), "")="", "", IFERROR(INDEX(Ingredients!$AI$11:$AI$310, MATCH($C3630, Ingredients!$B$11:$B$310, 0)), "")))</f>
        <v/>
      </c>
      <c r="AT3630" s="120" t="str">
        <f t="shared" si="856"/>
        <v/>
      </c>
      <c r="AV3630" s="90" t="str">
        <f t="shared" si="846"/>
        <v/>
      </c>
      <c r="AX3630" s="90" t="str">
        <f>IF($AV3630="", "", COUNTIF($AV$11:$AV$5010, "&lt;"&amp;$AV3630)+1+COUNTIF($AV$11:$AV3630, $AV3630)-1)</f>
        <v/>
      </c>
      <c r="AZ3630" s="111" t="str">
        <f>IF($B3630="", "", SUMIF('Shopping List'!$AV$11:$AV$25, $B3630, 'Shopping List'!$BN$11:$BN$25))</f>
        <v/>
      </c>
      <c r="BB3630" s="117" t="str">
        <f t="shared" si="857"/>
        <v/>
      </c>
    </row>
    <row r="3631" spans="1:54" x14ac:dyDescent="0.25">
      <c r="A3631" s="4"/>
      <c r="B3631" s="37"/>
      <c r="C3631" s="124"/>
      <c r="D3631" s="39"/>
      <c r="E3631" s="125"/>
      <c r="F3631" s="48"/>
      <c r="G3631" s="4"/>
      <c r="H3631" s="4"/>
      <c r="I3631" s="95" t="str">
        <f>IF($C3631="", "", IF(IFERROR(INDEX(Ingredients!$C$11:$C$310, MATCH($C3631, Ingredients!$B$11:$B$310, 0)), "")="", "", IFERROR(INDEX(Ingredients!$C$11:$C$310, MATCH($C3631, Ingredients!$B$11:$B$310, 0)), "")))</f>
        <v/>
      </c>
      <c r="J3631" s="73" t="str">
        <f>IF($B3631="", "", IF(IFERROR(INDEX(Meals!$C$11:$C$260, MATCH($B3631, Meals!$B$11:$B$260, 0)), "")="", "", IFERROR(INDEX(Meals!$C$11:$C$260, MATCH($B3631, Meals!$B$11:$B$260, 0)), "")))</f>
        <v/>
      </c>
      <c r="K3631" s="4"/>
      <c r="L3631" s="72" t="str">
        <f t="shared" si="847"/>
        <v/>
      </c>
      <c r="M3631" s="73" t="str">
        <f t="shared" si="848"/>
        <v/>
      </c>
      <c r="N3631" s="4"/>
      <c r="O3631" s="78" t="str">
        <f t="shared" si="849"/>
        <v/>
      </c>
      <c r="P3631" s="79" t="str">
        <f t="shared" si="850"/>
        <v/>
      </c>
      <c r="Q3631" s="4"/>
      <c r="R3631" s="90" t="str">
        <f t="shared" si="851"/>
        <v/>
      </c>
      <c r="S3631" s="4"/>
      <c r="Y3631" s="18" t="str">
        <f t="shared" si="852"/>
        <v/>
      </c>
      <c r="AA3631" s="18" t="str">
        <f t="shared" si="843"/>
        <v/>
      </c>
      <c r="AB3631" s="18" t="str">
        <f t="shared" si="844"/>
        <v/>
      </c>
      <c r="AC3631" s="18" t="str">
        <f t="shared" si="853"/>
        <v/>
      </c>
      <c r="AD3631" s="18" t="str">
        <f t="shared" si="853"/>
        <v/>
      </c>
      <c r="AE3631" s="18" t="str">
        <f t="shared" si="854"/>
        <v/>
      </c>
      <c r="AG3631" s="95" t="str">
        <f>IF($C3631="", "", IF(IFERROR(INDEX(Ingredients!C$11:C$310, MATCH($C3631, Ingredients!$B$11:$B$310, 0)), "")="", "", IFERROR(INDEX(Ingredients!C$11:C$310, MATCH($C3631, Ingredients!$B$11:$B$310, 0)), "")))</f>
        <v/>
      </c>
      <c r="AH3631" s="105" t="str">
        <f>IF($C3631="", "", IF(IFERROR(INDEX(Ingredients!D$11:D$310, MATCH($C3631, Ingredients!$B$11:$B$310, 0)), "")="", "", IFERROR(INDEX(Ingredients!D$11:D$310, MATCH($C3631, Ingredients!$B$11:$B$310, 0)), "")))</f>
        <v/>
      </c>
      <c r="AI3631" s="106" t="str">
        <f>IF($C3631="", "", IF(IFERROR(INDEX(Ingredients!E$11:E$310, MATCH($C3631, Ingredients!$B$11:$B$310, 0)), "")="", "", IFERROR(INDEX(Ingredients!E$11:E$310, MATCH($C3631, Ingredients!$B$11:$B$310, 0)), "")))</f>
        <v/>
      </c>
      <c r="AJ3631" s="108" t="str">
        <f>IF($C3631="", "", IF(IFERROR(INDEX(Ingredients!F$11:F$310, MATCH($C3631, Ingredients!$B$11:$B$310, 0)), "")="", "", IFERROR(INDEX(Ingredients!F$11:F$310, MATCH($C3631, Ingredients!$B$11:$B$310, 0)), "")))</f>
        <v/>
      </c>
      <c r="AK3631" s="106" t="str">
        <f>IF($C3631="", "", IF(IFERROR(INDEX(Ingredients!G$11:G$310, MATCH($C3631, Ingredients!$B$11:$B$310, 0)), "")="", "", IFERROR(INDEX(Ingredients!G$11:G$310, MATCH($C3631, Ingredients!$B$11:$B$310, 0)), "")))</f>
        <v/>
      </c>
      <c r="AL3631" s="79" t="str">
        <f>IF($C3631="", "", IF(IFERROR(INDEX(Ingredients!H$11:H$310, MATCH($C3631, Ingredients!$B$11:$B$310, 0)), "")="", "", IFERROR(INDEX(Ingredients!H$11:H$310, MATCH($C3631, Ingredients!$B$11:$B$310, 0)), "")))</f>
        <v/>
      </c>
      <c r="AN3631" s="83" t="str">
        <f t="shared" si="845"/>
        <v/>
      </c>
      <c r="AP3631" s="114" t="str">
        <f t="shared" si="855"/>
        <v/>
      </c>
      <c r="AR3631" s="117" t="str">
        <f>IF($C3631="", "", IF(IFERROR(INDEX(Ingredients!$AI$11:$AI$310, MATCH($C3631, Ingredients!$B$11:$B$310, 0)), "")="", "", IFERROR(INDEX(Ingredients!$AI$11:$AI$310, MATCH($C3631, Ingredients!$B$11:$B$310, 0)), "")))</f>
        <v/>
      </c>
      <c r="AT3631" s="120" t="str">
        <f t="shared" si="856"/>
        <v/>
      </c>
      <c r="AV3631" s="90" t="str">
        <f t="shared" si="846"/>
        <v/>
      </c>
      <c r="AX3631" s="90" t="str">
        <f>IF($AV3631="", "", COUNTIF($AV$11:$AV$5010, "&lt;"&amp;$AV3631)+1+COUNTIF($AV$11:$AV3631, $AV3631)-1)</f>
        <v/>
      </c>
      <c r="AZ3631" s="111" t="str">
        <f>IF($B3631="", "", SUMIF('Shopping List'!$AV$11:$AV$25, $B3631, 'Shopping List'!$BN$11:$BN$25))</f>
        <v/>
      </c>
      <c r="BB3631" s="117" t="str">
        <f t="shared" si="857"/>
        <v/>
      </c>
    </row>
    <row r="3632" spans="1:54" x14ac:dyDescent="0.25">
      <c r="A3632" s="4"/>
      <c r="B3632" s="37"/>
      <c r="C3632" s="124"/>
      <c r="D3632" s="39"/>
      <c r="E3632" s="125"/>
      <c r="F3632" s="48"/>
      <c r="G3632" s="4"/>
      <c r="H3632" s="4"/>
      <c r="I3632" s="95" t="str">
        <f>IF($C3632="", "", IF(IFERROR(INDEX(Ingredients!$C$11:$C$310, MATCH($C3632, Ingredients!$B$11:$B$310, 0)), "")="", "", IFERROR(INDEX(Ingredients!$C$11:$C$310, MATCH($C3632, Ingredients!$B$11:$B$310, 0)), "")))</f>
        <v/>
      </c>
      <c r="J3632" s="73" t="str">
        <f>IF($B3632="", "", IF(IFERROR(INDEX(Meals!$C$11:$C$260, MATCH($B3632, Meals!$B$11:$B$260, 0)), "")="", "", IFERROR(INDEX(Meals!$C$11:$C$260, MATCH($B3632, Meals!$B$11:$B$260, 0)), "")))</f>
        <v/>
      </c>
      <c r="K3632" s="4"/>
      <c r="L3632" s="72" t="str">
        <f t="shared" si="847"/>
        <v/>
      </c>
      <c r="M3632" s="73" t="str">
        <f t="shared" si="848"/>
        <v/>
      </c>
      <c r="N3632" s="4"/>
      <c r="O3632" s="78" t="str">
        <f t="shared" si="849"/>
        <v/>
      </c>
      <c r="P3632" s="79" t="str">
        <f t="shared" si="850"/>
        <v/>
      </c>
      <c r="Q3632" s="4"/>
      <c r="R3632" s="90" t="str">
        <f t="shared" si="851"/>
        <v/>
      </c>
      <c r="S3632" s="4"/>
      <c r="Y3632" s="18" t="str">
        <f t="shared" si="852"/>
        <v/>
      </c>
      <c r="AA3632" s="18" t="str">
        <f t="shared" si="843"/>
        <v/>
      </c>
      <c r="AB3632" s="18" t="str">
        <f t="shared" si="844"/>
        <v/>
      </c>
      <c r="AC3632" s="18" t="str">
        <f t="shared" si="853"/>
        <v/>
      </c>
      <c r="AD3632" s="18" t="str">
        <f t="shared" si="853"/>
        <v/>
      </c>
      <c r="AE3632" s="18" t="str">
        <f t="shared" si="854"/>
        <v/>
      </c>
      <c r="AG3632" s="95" t="str">
        <f>IF($C3632="", "", IF(IFERROR(INDEX(Ingredients!C$11:C$310, MATCH($C3632, Ingredients!$B$11:$B$310, 0)), "")="", "", IFERROR(INDEX(Ingredients!C$11:C$310, MATCH($C3632, Ingredients!$B$11:$B$310, 0)), "")))</f>
        <v/>
      </c>
      <c r="AH3632" s="105" t="str">
        <f>IF($C3632="", "", IF(IFERROR(INDEX(Ingredients!D$11:D$310, MATCH($C3632, Ingredients!$B$11:$B$310, 0)), "")="", "", IFERROR(INDEX(Ingredients!D$11:D$310, MATCH($C3632, Ingredients!$B$11:$B$310, 0)), "")))</f>
        <v/>
      </c>
      <c r="AI3632" s="106" t="str">
        <f>IF($C3632="", "", IF(IFERROR(INDEX(Ingredients!E$11:E$310, MATCH($C3632, Ingredients!$B$11:$B$310, 0)), "")="", "", IFERROR(INDEX(Ingredients!E$11:E$310, MATCH($C3632, Ingredients!$B$11:$B$310, 0)), "")))</f>
        <v/>
      </c>
      <c r="AJ3632" s="108" t="str">
        <f>IF($C3632="", "", IF(IFERROR(INDEX(Ingredients!F$11:F$310, MATCH($C3632, Ingredients!$B$11:$B$310, 0)), "")="", "", IFERROR(INDEX(Ingredients!F$11:F$310, MATCH($C3632, Ingredients!$B$11:$B$310, 0)), "")))</f>
        <v/>
      </c>
      <c r="AK3632" s="106" t="str">
        <f>IF($C3632="", "", IF(IFERROR(INDEX(Ingredients!G$11:G$310, MATCH($C3632, Ingredients!$B$11:$B$310, 0)), "")="", "", IFERROR(INDEX(Ingredients!G$11:G$310, MATCH($C3632, Ingredients!$B$11:$B$310, 0)), "")))</f>
        <v/>
      </c>
      <c r="AL3632" s="79" t="str">
        <f>IF($C3632="", "", IF(IFERROR(INDEX(Ingredients!H$11:H$310, MATCH($C3632, Ingredients!$B$11:$B$310, 0)), "")="", "", IFERROR(INDEX(Ingredients!H$11:H$310, MATCH($C3632, Ingredients!$B$11:$B$310, 0)), "")))</f>
        <v/>
      </c>
      <c r="AN3632" s="83" t="str">
        <f t="shared" si="845"/>
        <v/>
      </c>
      <c r="AP3632" s="114" t="str">
        <f t="shared" si="855"/>
        <v/>
      </c>
      <c r="AR3632" s="117" t="str">
        <f>IF($C3632="", "", IF(IFERROR(INDEX(Ingredients!$AI$11:$AI$310, MATCH($C3632, Ingredients!$B$11:$B$310, 0)), "")="", "", IFERROR(INDEX(Ingredients!$AI$11:$AI$310, MATCH($C3632, Ingredients!$B$11:$B$310, 0)), "")))</f>
        <v/>
      </c>
      <c r="AT3632" s="120" t="str">
        <f t="shared" si="856"/>
        <v/>
      </c>
      <c r="AV3632" s="90" t="str">
        <f t="shared" si="846"/>
        <v/>
      </c>
      <c r="AX3632" s="90" t="str">
        <f>IF($AV3632="", "", COUNTIF($AV$11:$AV$5010, "&lt;"&amp;$AV3632)+1+COUNTIF($AV$11:$AV3632, $AV3632)-1)</f>
        <v/>
      </c>
      <c r="AZ3632" s="111" t="str">
        <f>IF($B3632="", "", SUMIF('Shopping List'!$AV$11:$AV$25, $B3632, 'Shopping List'!$BN$11:$BN$25))</f>
        <v/>
      </c>
      <c r="BB3632" s="117" t="str">
        <f t="shared" si="857"/>
        <v/>
      </c>
    </row>
    <row r="3633" spans="1:54" x14ac:dyDescent="0.25">
      <c r="A3633" s="4"/>
      <c r="B3633" s="37"/>
      <c r="C3633" s="124"/>
      <c r="D3633" s="39"/>
      <c r="E3633" s="125"/>
      <c r="F3633" s="48"/>
      <c r="G3633" s="4"/>
      <c r="H3633" s="4"/>
      <c r="I3633" s="95" t="str">
        <f>IF($C3633="", "", IF(IFERROR(INDEX(Ingredients!$C$11:$C$310, MATCH($C3633, Ingredients!$B$11:$B$310, 0)), "")="", "", IFERROR(INDEX(Ingredients!$C$11:$C$310, MATCH($C3633, Ingredients!$B$11:$B$310, 0)), "")))</f>
        <v/>
      </c>
      <c r="J3633" s="73" t="str">
        <f>IF($B3633="", "", IF(IFERROR(INDEX(Meals!$C$11:$C$260, MATCH($B3633, Meals!$B$11:$B$260, 0)), "")="", "", IFERROR(INDEX(Meals!$C$11:$C$260, MATCH($B3633, Meals!$B$11:$B$260, 0)), "")))</f>
        <v/>
      </c>
      <c r="K3633" s="4"/>
      <c r="L3633" s="72" t="str">
        <f t="shared" si="847"/>
        <v/>
      </c>
      <c r="M3633" s="73" t="str">
        <f t="shared" si="848"/>
        <v/>
      </c>
      <c r="N3633" s="4"/>
      <c r="O3633" s="78" t="str">
        <f t="shared" si="849"/>
        <v/>
      </c>
      <c r="P3633" s="79" t="str">
        <f t="shared" si="850"/>
        <v/>
      </c>
      <c r="Q3633" s="4"/>
      <c r="R3633" s="90" t="str">
        <f t="shared" si="851"/>
        <v/>
      </c>
      <c r="S3633" s="4"/>
      <c r="Y3633" s="18" t="str">
        <f t="shared" si="852"/>
        <v/>
      </c>
      <c r="AA3633" s="18" t="str">
        <f t="shared" si="843"/>
        <v/>
      </c>
      <c r="AB3633" s="18" t="str">
        <f t="shared" si="844"/>
        <v/>
      </c>
      <c r="AC3633" s="18" t="str">
        <f t="shared" si="853"/>
        <v/>
      </c>
      <c r="AD3633" s="18" t="str">
        <f t="shared" si="853"/>
        <v/>
      </c>
      <c r="AE3633" s="18" t="str">
        <f t="shared" si="854"/>
        <v/>
      </c>
      <c r="AG3633" s="95" t="str">
        <f>IF($C3633="", "", IF(IFERROR(INDEX(Ingredients!C$11:C$310, MATCH($C3633, Ingredients!$B$11:$B$310, 0)), "")="", "", IFERROR(INDEX(Ingredients!C$11:C$310, MATCH($C3633, Ingredients!$B$11:$B$310, 0)), "")))</f>
        <v/>
      </c>
      <c r="AH3633" s="105" t="str">
        <f>IF($C3633="", "", IF(IFERROR(INDEX(Ingredients!D$11:D$310, MATCH($C3633, Ingredients!$B$11:$B$310, 0)), "")="", "", IFERROR(INDEX(Ingredients!D$11:D$310, MATCH($C3633, Ingredients!$B$11:$B$310, 0)), "")))</f>
        <v/>
      </c>
      <c r="AI3633" s="106" t="str">
        <f>IF($C3633="", "", IF(IFERROR(INDEX(Ingredients!E$11:E$310, MATCH($C3633, Ingredients!$B$11:$B$310, 0)), "")="", "", IFERROR(INDEX(Ingredients!E$11:E$310, MATCH($C3633, Ingredients!$B$11:$B$310, 0)), "")))</f>
        <v/>
      </c>
      <c r="AJ3633" s="108" t="str">
        <f>IF($C3633="", "", IF(IFERROR(INDEX(Ingredients!F$11:F$310, MATCH($C3633, Ingredients!$B$11:$B$310, 0)), "")="", "", IFERROR(INDEX(Ingredients!F$11:F$310, MATCH($C3633, Ingredients!$B$11:$B$310, 0)), "")))</f>
        <v/>
      </c>
      <c r="AK3633" s="106" t="str">
        <f>IF($C3633="", "", IF(IFERROR(INDEX(Ingredients!G$11:G$310, MATCH($C3633, Ingredients!$B$11:$B$310, 0)), "")="", "", IFERROR(INDEX(Ingredients!G$11:G$310, MATCH($C3633, Ingredients!$B$11:$B$310, 0)), "")))</f>
        <v/>
      </c>
      <c r="AL3633" s="79" t="str">
        <f>IF($C3633="", "", IF(IFERROR(INDEX(Ingredients!H$11:H$310, MATCH($C3633, Ingredients!$B$11:$B$310, 0)), "")="", "", IFERROR(INDEX(Ingredients!H$11:H$310, MATCH($C3633, Ingredients!$B$11:$B$310, 0)), "")))</f>
        <v/>
      </c>
      <c r="AN3633" s="83" t="str">
        <f t="shared" si="845"/>
        <v/>
      </c>
      <c r="AP3633" s="114" t="str">
        <f t="shared" si="855"/>
        <v/>
      </c>
      <c r="AR3633" s="117" t="str">
        <f>IF($C3633="", "", IF(IFERROR(INDEX(Ingredients!$AI$11:$AI$310, MATCH($C3633, Ingredients!$B$11:$B$310, 0)), "")="", "", IFERROR(INDEX(Ingredients!$AI$11:$AI$310, MATCH($C3633, Ingredients!$B$11:$B$310, 0)), "")))</f>
        <v/>
      </c>
      <c r="AT3633" s="120" t="str">
        <f t="shared" si="856"/>
        <v/>
      </c>
      <c r="AV3633" s="90" t="str">
        <f t="shared" si="846"/>
        <v/>
      </c>
      <c r="AX3633" s="90" t="str">
        <f>IF($AV3633="", "", COUNTIF($AV$11:$AV$5010, "&lt;"&amp;$AV3633)+1+COUNTIF($AV$11:$AV3633, $AV3633)-1)</f>
        <v/>
      </c>
      <c r="AZ3633" s="111" t="str">
        <f>IF($B3633="", "", SUMIF('Shopping List'!$AV$11:$AV$25, $B3633, 'Shopping List'!$BN$11:$BN$25))</f>
        <v/>
      </c>
      <c r="BB3633" s="117" t="str">
        <f t="shared" si="857"/>
        <v/>
      </c>
    </row>
    <row r="3634" spans="1:54" x14ac:dyDescent="0.25">
      <c r="A3634" s="4"/>
      <c r="B3634" s="37"/>
      <c r="C3634" s="124"/>
      <c r="D3634" s="39"/>
      <c r="E3634" s="125"/>
      <c r="F3634" s="48"/>
      <c r="G3634" s="4"/>
      <c r="H3634" s="4"/>
      <c r="I3634" s="95" t="str">
        <f>IF($C3634="", "", IF(IFERROR(INDEX(Ingredients!$C$11:$C$310, MATCH($C3634, Ingredients!$B$11:$B$310, 0)), "")="", "", IFERROR(INDEX(Ingredients!$C$11:$C$310, MATCH($C3634, Ingredients!$B$11:$B$310, 0)), "")))</f>
        <v/>
      </c>
      <c r="J3634" s="73" t="str">
        <f>IF($B3634="", "", IF(IFERROR(INDEX(Meals!$C$11:$C$260, MATCH($B3634, Meals!$B$11:$B$260, 0)), "")="", "", IFERROR(INDEX(Meals!$C$11:$C$260, MATCH($B3634, Meals!$B$11:$B$260, 0)), "")))</f>
        <v/>
      </c>
      <c r="K3634" s="4"/>
      <c r="L3634" s="72" t="str">
        <f t="shared" si="847"/>
        <v/>
      </c>
      <c r="M3634" s="73" t="str">
        <f t="shared" si="848"/>
        <v/>
      </c>
      <c r="N3634" s="4"/>
      <c r="O3634" s="78" t="str">
        <f t="shared" si="849"/>
        <v/>
      </c>
      <c r="P3634" s="79" t="str">
        <f t="shared" si="850"/>
        <v/>
      </c>
      <c r="Q3634" s="4"/>
      <c r="R3634" s="90" t="str">
        <f t="shared" si="851"/>
        <v/>
      </c>
      <c r="S3634" s="4"/>
      <c r="Y3634" s="18" t="str">
        <f t="shared" si="852"/>
        <v/>
      </c>
      <c r="AA3634" s="18" t="str">
        <f t="shared" si="843"/>
        <v/>
      </c>
      <c r="AB3634" s="18" t="str">
        <f t="shared" si="844"/>
        <v/>
      </c>
      <c r="AC3634" s="18" t="str">
        <f t="shared" si="853"/>
        <v/>
      </c>
      <c r="AD3634" s="18" t="str">
        <f t="shared" si="853"/>
        <v/>
      </c>
      <c r="AE3634" s="18" t="str">
        <f t="shared" si="854"/>
        <v/>
      </c>
      <c r="AG3634" s="95" t="str">
        <f>IF($C3634="", "", IF(IFERROR(INDEX(Ingredients!C$11:C$310, MATCH($C3634, Ingredients!$B$11:$B$310, 0)), "")="", "", IFERROR(INDEX(Ingredients!C$11:C$310, MATCH($C3634, Ingredients!$B$11:$B$310, 0)), "")))</f>
        <v/>
      </c>
      <c r="AH3634" s="105" t="str">
        <f>IF($C3634="", "", IF(IFERROR(INDEX(Ingredients!D$11:D$310, MATCH($C3634, Ingredients!$B$11:$B$310, 0)), "")="", "", IFERROR(INDEX(Ingredients!D$11:D$310, MATCH($C3634, Ingredients!$B$11:$B$310, 0)), "")))</f>
        <v/>
      </c>
      <c r="AI3634" s="106" t="str">
        <f>IF($C3634="", "", IF(IFERROR(INDEX(Ingredients!E$11:E$310, MATCH($C3634, Ingredients!$B$11:$B$310, 0)), "")="", "", IFERROR(INDEX(Ingredients!E$11:E$310, MATCH($C3634, Ingredients!$B$11:$B$310, 0)), "")))</f>
        <v/>
      </c>
      <c r="AJ3634" s="108" t="str">
        <f>IF($C3634="", "", IF(IFERROR(INDEX(Ingredients!F$11:F$310, MATCH($C3634, Ingredients!$B$11:$B$310, 0)), "")="", "", IFERROR(INDEX(Ingredients!F$11:F$310, MATCH($C3634, Ingredients!$B$11:$B$310, 0)), "")))</f>
        <v/>
      </c>
      <c r="AK3634" s="106" t="str">
        <f>IF($C3634="", "", IF(IFERROR(INDEX(Ingredients!G$11:G$310, MATCH($C3634, Ingredients!$B$11:$B$310, 0)), "")="", "", IFERROR(INDEX(Ingredients!G$11:G$310, MATCH($C3634, Ingredients!$B$11:$B$310, 0)), "")))</f>
        <v/>
      </c>
      <c r="AL3634" s="79" t="str">
        <f>IF($C3634="", "", IF(IFERROR(INDEX(Ingredients!H$11:H$310, MATCH($C3634, Ingredients!$B$11:$B$310, 0)), "")="", "", IFERROR(INDEX(Ingredients!H$11:H$310, MATCH($C3634, Ingredients!$B$11:$B$310, 0)), "")))</f>
        <v/>
      </c>
      <c r="AN3634" s="83" t="str">
        <f t="shared" si="845"/>
        <v/>
      </c>
      <c r="AP3634" s="114" t="str">
        <f t="shared" si="855"/>
        <v/>
      </c>
      <c r="AR3634" s="117" t="str">
        <f>IF($C3634="", "", IF(IFERROR(INDEX(Ingredients!$AI$11:$AI$310, MATCH($C3634, Ingredients!$B$11:$B$310, 0)), "")="", "", IFERROR(INDEX(Ingredients!$AI$11:$AI$310, MATCH($C3634, Ingredients!$B$11:$B$310, 0)), "")))</f>
        <v/>
      </c>
      <c r="AT3634" s="120" t="str">
        <f t="shared" si="856"/>
        <v/>
      </c>
      <c r="AV3634" s="90" t="str">
        <f t="shared" si="846"/>
        <v/>
      </c>
      <c r="AX3634" s="90" t="str">
        <f>IF($AV3634="", "", COUNTIF($AV$11:$AV$5010, "&lt;"&amp;$AV3634)+1+COUNTIF($AV$11:$AV3634, $AV3634)-1)</f>
        <v/>
      </c>
      <c r="AZ3634" s="111" t="str">
        <f>IF($B3634="", "", SUMIF('Shopping List'!$AV$11:$AV$25, $B3634, 'Shopping List'!$BN$11:$BN$25))</f>
        <v/>
      </c>
      <c r="BB3634" s="117" t="str">
        <f t="shared" si="857"/>
        <v/>
      </c>
    </row>
    <row r="3635" spans="1:54" x14ac:dyDescent="0.25">
      <c r="A3635" s="4"/>
      <c r="B3635" s="37"/>
      <c r="C3635" s="124"/>
      <c r="D3635" s="39"/>
      <c r="E3635" s="125"/>
      <c r="F3635" s="48"/>
      <c r="G3635" s="4"/>
      <c r="H3635" s="4"/>
      <c r="I3635" s="95" t="str">
        <f>IF($C3635="", "", IF(IFERROR(INDEX(Ingredients!$C$11:$C$310, MATCH($C3635, Ingredients!$B$11:$B$310, 0)), "")="", "", IFERROR(INDEX(Ingredients!$C$11:$C$310, MATCH($C3635, Ingredients!$B$11:$B$310, 0)), "")))</f>
        <v/>
      </c>
      <c r="J3635" s="73" t="str">
        <f>IF($B3635="", "", IF(IFERROR(INDEX(Meals!$C$11:$C$260, MATCH($B3635, Meals!$B$11:$B$260, 0)), "")="", "", IFERROR(INDEX(Meals!$C$11:$C$260, MATCH($B3635, Meals!$B$11:$B$260, 0)), "")))</f>
        <v/>
      </c>
      <c r="K3635" s="4"/>
      <c r="L3635" s="72" t="str">
        <f t="shared" si="847"/>
        <v/>
      </c>
      <c r="M3635" s="73" t="str">
        <f t="shared" si="848"/>
        <v/>
      </c>
      <c r="N3635" s="4"/>
      <c r="O3635" s="78" t="str">
        <f t="shared" si="849"/>
        <v/>
      </c>
      <c r="P3635" s="79" t="str">
        <f t="shared" si="850"/>
        <v/>
      </c>
      <c r="Q3635" s="4"/>
      <c r="R3635" s="90" t="str">
        <f t="shared" si="851"/>
        <v/>
      </c>
      <c r="S3635" s="4"/>
      <c r="Y3635" s="18" t="str">
        <f t="shared" si="852"/>
        <v/>
      </c>
      <c r="AA3635" s="18" t="str">
        <f t="shared" si="843"/>
        <v/>
      </c>
      <c r="AB3635" s="18" t="str">
        <f t="shared" si="844"/>
        <v/>
      </c>
      <c r="AC3635" s="18" t="str">
        <f t="shared" si="853"/>
        <v/>
      </c>
      <c r="AD3635" s="18" t="str">
        <f t="shared" si="853"/>
        <v/>
      </c>
      <c r="AE3635" s="18" t="str">
        <f t="shared" si="854"/>
        <v/>
      </c>
      <c r="AG3635" s="95" t="str">
        <f>IF($C3635="", "", IF(IFERROR(INDEX(Ingredients!C$11:C$310, MATCH($C3635, Ingredients!$B$11:$B$310, 0)), "")="", "", IFERROR(INDEX(Ingredients!C$11:C$310, MATCH($C3635, Ingredients!$B$11:$B$310, 0)), "")))</f>
        <v/>
      </c>
      <c r="AH3635" s="105" t="str">
        <f>IF($C3635="", "", IF(IFERROR(INDEX(Ingredients!D$11:D$310, MATCH($C3635, Ingredients!$B$11:$B$310, 0)), "")="", "", IFERROR(INDEX(Ingredients!D$11:D$310, MATCH($C3635, Ingredients!$B$11:$B$310, 0)), "")))</f>
        <v/>
      </c>
      <c r="AI3635" s="106" t="str">
        <f>IF($C3635="", "", IF(IFERROR(INDEX(Ingredients!E$11:E$310, MATCH($C3635, Ingredients!$B$11:$B$310, 0)), "")="", "", IFERROR(INDEX(Ingredients!E$11:E$310, MATCH($C3635, Ingredients!$B$11:$B$310, 0)), "")))</f>
        <v/>
      </c>
      <c r="AJ3635" s="108" t="str">
        <f>IF($C3635="", "", IF(IFERROR(INDEX(Ingredients!F$11:F$310, MATCH($C3635, Ingredients!$B$11:$B$310, 0)), "")="", "", IFERROR(INDEX(Ingredients!F$11:F$310, MATCH($C3635, Ingredients!$B$11:$B$310, 0)), "")))</f>
        <v/>
      </c>
      <c r="AK3635" s="106" t="str">
        <f>IF($C3635="", "", IF(IFERROR(INDEX(Ingredients!G$11:G$310, MATCH($C3635, Ingredients!$B$11:$B$310, 0)), "")="", "", IFERROR(INDEX(Ingredients!G$11:G$310, MATCH($C3635, Ingredients!$B$11:$B$310, 0)), "")))</f>
        <v/>
      </c>
      <c r="AL3635" s="79" t="str">
        <f>IF($C3635="", "", IF(IFERROR(INDEX(Ingredients!H$11:H$310, MATCH($C3635, Ingredients!$B$11:$B$310, 0)), "")="", "", IFERROR(INDEX(Ingredients!H$11:H$310, MATCH($C3635, Ingredients!$B$11:$B$310, 0)), "")))</f>
        <v/>
      </c>
      <c r="AN3635" s="83" t="str">
        <f t="shared" si="845"/>
        <v/>
      </c>
      <c r="AP3635" s="114" t="str">
        <f t="shared" si="855"/>
        <v/>
      </c>
      <c r="AR3635" s="117" t="str">
        <f>IF($C3635="", "", IF(IFERROR(INDEX(Ingredients!$AI$11:$AI$310, MATCH($C3635, Ingredients!$B$11:$B$310, 0)), "")="", "", IFERROR(INDEX(Ingredients!$AI$11:$AI$310, MATCH($C3635, Ingredients!$B$11:$B$310, 0)), "")))</f>
        <v/>
      </c>
      <c r="AT3635" s="120" t="str">
        <f t="shared" si="856"/>
        <v/>
      </c>
      <c r="AV3635" s="90" t="str">
        <f t="shared" si="846"/>
        <v/>
      </c>
      <c r="AX3635" s="90" t="str">
        <f>IF($AV3635="", "", COUNTIF($AV$11:$AV$5010, "&lt;"&amp;$AV3635)+1+COUNTIF($AV$11:$AV3635, $AV3635)-1)</f>
        <v/>
      </c>
      <c r="AZ3635" s="111" t="str">
        <f>IF($B3635="", "", SUMIF('Shopping List'!$AV$11:$AV$25, $B3635, 'Shopping List'!$BN$11:$BN$25))</f>
        <v/>
      </c>
      <c r="BB3635" s="117" t="str">
        <f t="shared" si="857"/>
        <v/>
      </c>
    </row>
    <row r="3636" spans="1:54" x14ac:dyDescent="0.25">
      <c r="A3636" s="4"/>
      <c r="B3636" s="37"/>
      <c r="C3636" s="124"/>
      <c r="D3636" s="39"/>
      <c r="E3636" s="125"/>
      <c r="F3636" s="48"/>
      <c r="G3636" s="4"/>
      <c r="H3636" s="4"/>
      <c r="I3636" s="95" t="str">
        <f>IF($C3636="", "", IF(IFERROR(INDEX(Ingredients!$C$11:$C$310, MATCH($C3636, Ingredients!$B$11:$B$310, 0)), "")="", "", IFERROR(INDEX(Ingredients!$C$11:$C$310, MATCH($C3636, Ingredients!$B$11:$B$310, 0)), "")))</f>
        <v/>
      </c>
      <c r="J3636" s="73" t="str">
        <f>IF($B3636="", "", IF(IFERROR(INDEX(Meals!$C$11:$C$260, MATCH($B3636, Meals!$B$11:$B$260, 0)), "")="", "", IFERROR(INDEX(Meals!$C$11:$C$260, MATCH($B3636, Meals!$B$11:$B$260, 0)), "")))</f>
        <v/>
      </c>
      <c r="K3636" s="4"/>
      <c r="L3636" s="72" t="str">
        <f t="shared" si="847"/>
        <v/>
      </c>
      <c r="M3636" s="73" t="str">
        <f t="shared" si="848"/>
        <v/>
      </c>
      <c r="N3636" s="4"/>
      <c r="O3636" s="78" t="str">
        <f t="shared" si="849"/>
        <v/>
      </c>
      <c r="P3636" s="79" t="str">
        <f t="shared" si="850"/>
        <v/>
      </c>
      <c r="Q3636" s="4"/>
      <c r="R3636" s="90" t="str">
        <f t="shared" si="851"/>
        <v/>
      </c>
      <c r="S3636" s="4"/>
      <c r="Y3636" s="18" t="str">
        <f t="shared" si="852"/>
        <v/>
      </c>
      <c r="AA3636" s="18" t="str">
        <f t="shared" si="843"/>
        <v/>
      </c>
      <c r="AB3636" s="18" t="str">
        <f t="shared" si="844"/>
        <v/>
      </c>
      <c r="AC3636" s="18" t="str">
        <f t="shared" si="853"/>
        <v/>
      </c>
      <c r="AD3636" s="18" t="str">
        <f t="shared" si="853"/>
        <v/>
      </c>
      <c r="AE3636" s="18" t="str">
        <f t="shared" si="854"/>
        <v/>
      </c>
      <c r="AG3636" s="95" t="str">
        <f>IF($C3636="", "", IF(IFERROR(INDEX(Ingredients!C$11:C$310, MATCH($C3636, Ingredients!$B$11:$B$310, 0)), "")="", "", IFERROR(INDEX(Ingredients!C$11:C$310, MATCH($C3636, Ingredients!$B$11:$B$310, 0)), "")))</f>
        <v/>
      </c>
      <c r="AH3636" s="105" t="str">
        <f>IF($C3636="", "", IF(IFERROR(INDEX(Ingredients!D$11:D$310, MATCH($C3636, Ingredients!$B$11:$B$310, 0)), "")="", "", IFERROR(INDEX(Ingredients!D$11:D$310, MATCH($C3636, Ingredients!$B$11:$B$310, 0)), "")))</f>
        <v/>
      </c>
      <c r="AI3636" s="106" t="str">
        <f>IF($C3636="", "", IF(IFERROR(INDEX(Ingredients!E$11:E$310, MATCH($C3636, Ingredients!$B$11:$B$310, 0)), "")="", "", IFERROR(INDEX(Ingredients!E$11:E$310, MATCH($C3636, Ingredients!$B$11:$B$310, 0)), "")))</f>
        <v/>
      </c>
      <c r="AJ3636" s="108" t="str">
        <f>IF($C3636="", "", IF(IFERROR(INDEX(Ingredients!F$11:F$310, MATCH($C3636, Ingredients!$B$11:$B$310, 0)), "")="", "", IFERROR(INDEX(Ingredients!F$11:F$310, MATCH($C3636, Ingredients!$B$11:$B$310, 0)), "")))</f>
        <v/>
      </c>
      <c r="AK3636" s="106" t="str">
        <f>IF($C3636="", "", IF(IFERROR(INDEX(Ingredients!G$11:G$310, MATCH($C3636, Ingredients!$B$11:$B$310, 0)), "")="", "", IFERROR(INDEX(Ingredients!G$11:G$310, MATCH($C3636, Ingredients!$B$11:$B$310, 0)), "")))</f>
        <v/>
      </c>
      <c r="AL3636" s="79" t="str">
        <f>IF($C3636="", "", IF(IFERROR(INDEX(Ingredients!H$11:H$310, MATCH($C3636, Ingredients!$B$11:$B$310, 0)), "")="", "", IFERROR(INDEX(Ingredients!H$11:H$310, MATCH($C3636, Ingredients!$B$11:$B$310, 0)), "")))</f>
        <v/>
      </c>
      <c r="AN3636" s="83" t="str">
        <f t="shared" si="845"/>
        <v/>
      </c>
      <c r="AP3636" s="114" t="str">
        <f t="shared" si="855"/>
        <v/>
      </c>
      <c r="AR3636" s="117" t="str">
        <f>IF($C3636="", "", IF(IFERROR(INDEX(Ingredients!$AI$11:$AI$310, MATCH($C3636, Ingredients!$B$11:$B$310, 0)), "")="", "", IFERROR(INDEX(Ingredients!$AI$11:$AI$310, MATCH($C3636, Ingredients!$B$11:$B$310, 0)), "")))</f>
        <v/>
      </c>
      <c r="AT3636" s="120" t="str">
        <f t="shared" si="856"/>
        <v/>
      </c>
      <c r="AV3636" s="90" t="str">
        <f t="shared" si="846"/>
        <v/>
      </c>
      <c r="AX3636" s="90" t="str">
        <f>IF($AV3636="", "", COUNTIF($AV$11:$AV$5010, "&lt;"&amp;$AV3636)+1+COUNTIF($AV$11:$AV3636, $AV3636)-1)</f>
        <v/>
      </c>
      <c r="AZ3636" s="111" t="str">
        <f>IF($B3636="", "", SUMIF('Shopping List'!$AV$11:$AV$25, $B3636, 'Shopping List'!$BN$11:$BN$25))</f>
        <v/>
      </c>
      <c r="BB3636" s="117" t="str">
        <f t="shared" si="857"/>
        <v/>
      </c>
    </row>
    <row r="3637" spans="1:54" x14ac:dyDescent="0.25">
      <c r="A3637" s="4"/>
      <c r="B3637" s="37"/>
      <c r="C3637" s="124"/>
      <c r="D3637" s="39"/>
      <c r="E3637" s="125"/>
      <c r="F3637" s="48"/>
      <c r="G3637" s="4"/>
      <c r="H3637" s="4"/>
      <c r="I3637" s="95" t="str">
        <f>IF($C3637="", "", IF(IFERROR(INDEX(Ingredients!$C$11:$C$310, MATCH($C3637, Ingredients!$B$11:$B$310, 0)), "")="", "", IFERROR(INDEX(Ingredients!$C$11:$C$310, MATCH($C3637, Ingredients!$B$11:$B$310, 0)), "")))</f>
        <v/>
      </c>
      <c r="J3637" s="73" t="str">
        <f>IF($B3637="", "", IF(IFERROR(INDEX(Meals!$C$11:$C$260, MATCH($B3637, Meals!$B$11:$B$260, 0)), "")="", "", IFERROR(INDEX(Meals!$C$11:$C$260, MATCH($B3637, Meals!$B$11:$B$260, 0)), "")))</f>
        <v/>
      </c>
      <c r="K3637" s="4"/>
      <c r="L3637" s="72" t="str">
        <f t="shared" si="847"/>
        <v/>
      </c>
      <c r="M3637" s="73" t="str">
        <f t="shared" si="848"/>
        <v/>
      </c>
      <c r="N3637" s="4"/>
      <c r="O3637" s="78" t="str">
        <f t="shared" si="849"/>
        <v/>
      </c>
      <c r="P3637" s="79" t="str">
        <f t="shared" si="850"/>
        <v/>
      </c>
      <c r="Q3637" s="4"/>
      <c r="R3637" s="90" t="str">
        <f t="shared" si="851"/>
        <v/>
      </c>
      <c r="S3637" s="4"/>
      <c r="Y3637" s="18" t="str">
        <f t="shared" si="852"/>
        <v/>
      </c>
      <c r="AA3637" s="18" t="str">
        <f t="shared" si="843"/>
        <v/>
      </c>
      <c r="AB3637" s="18" t="str">
        <f t="shared" si="844"/>
        <v/>
      </c>
      <c r="AC3637" s="18" t="str">
        <f t="shared" si="853"/>
        <v/>
      </c>
      <c r="AD3637" s="18" t="str">
        <f t="shared" si="853"/>
        <v/>
      </c>
      <c r="AE3637" s="18" t="str">
        <f t="shared" si="854"/>
        <v/>
      </c>
      <c r="AG3637" s="95" t="str">
        <f>IF($C3637="", "", IF(IFERROR(INDEX(Ingredients!C$11:C$310, MATCH($C3637, Ingredients!$B$11:$B$310, 0)), "")="", "", IFERROR(INDEX(Ingredients!C$11:C$310, MATCH($C3637, Ingredients!$B$11:$B$310, 0)), "")))</f>
        <v/>
      </c>
      <c r="AH3637" s="105" t="str">
        <f>IF($C3637="", "", IF(IFERROR(INDEX(Ingredients!D$11:D$310, MATCH($C3637, Ingredients!$B$11:$B$310, 0)), "")="", "", IFERROR(INDEX(Ingredients!D$11:D$310, MATCH($C3637, Ingredients!$B$11:$B$310, 0)), "")))</f>
        <v/>
      </c>
      <c r="AI3637" s="106" t="str">
        <f>IF($C3637="", "", IF(IFERROR(INDEX(Ingredients!E$11:E$310, MATCH($C3637, Ingredients!$B$11:$B$310, 0)), "")="", "", IFERROR(INDEX(Ingredients!E$11:E$310, MATCH($C3637, Ingredients!$B$11:$B$310, 0)), "")))</f>
        <v/>
      </c>
      <c r="AJ3637" s="108" t="str">
        <f>IF($C3637="", "", IF(IFERROR(INDEX(Ingredients!F$11:F$310, MATCH($C3637, Ingredients!$B$11:$B$310, 0)), "")="", "", IFERROR(INDEX(Ingredients!F$11:F$310, MATCH($C3637, Ingredients!$B$11:$B$310, 0)), "")))</f>
        <v/>
      </c>
      <c r="AK3637" s="106" t="str">
        <f>IF($C3637="", "", IF(IFERROR(INDEX(Ingredients!G$11:G$310, MATCH($C3637, Ingredients!$B$11:$B$310, 0)), "")="", "", IFERROR(INDEX(Ingredients!G$11:G$310, MATCH($C3637, Ingredients!$B$11:$B$310, 0)), "")))</f>
        <v/>
      </c>
      <c r="AL3637" s="79" t="str">
        <f>IF($C3637="", "", IF(IFERROR(INDEX(Ingredients!H$11:H$310, MATCH($C3637, Ingredients!$B$11:$B$310, 0)), "")="", "", IFERROR(INDEX(Ingredients!H$11:H$310, MATCH($C3637, Ingredients!$B$11:$B$310, 0)), "")))</f>
        <v/>
      </c>
      <c r="AN3637" s="83" t="str">
        <f t="shared" si="845"/>
        <v/>
      </c>
      <c r="AP3637" s="114" t="str">
        <f t="shared" si="855"/>
        <v/>
      </c>
      <c r="AR3637" s="117" t="str">
        <f>IF($C3637="", "", IF(IFERROR(INDEX(Ingredients!$AI$11:$AI$310, MATCH($C3637, Ingredients!$B$11:$B$310, 0)), "")="", "", IFERROR(INDEX(Ingredients!$AI$11:$AI$310, MATCH($C3637, Ingredients!$B$11:$B$310, 0)), "")))</f>
        <v/>
      </c>
      <c r="AT3637" s="120" t="str">
        <f t="shared" si="856"/>
        <v/>
      </c>
      <c r="AV3637" s="90" t="str">
        <f t="shared" si="846"/>
        <v/>
      </c>
      <c r="AX3637" s="90" t="str">
        <f>IF($AV3637="", "", COUNTIF($AV$11:$AV$5010, "&lt;"&amp;$AV3637)+1+COUNTIF($AV$11:$AV3637, $AV3637)-1)</f>
        <v/>
      </c>
      <c r="AZ3637" s="111" t="str">
        <f>IF($B3637="", "", SUMIF('Shopping List'!$AV$11:$AV$25, $B3637, 'Shopping List'!$BN$11:$BN$25))</f>
        <v/>
      </c>
      <c r="BB3637" s="117" t="str">
        <f t="shared" si="857"/>
        <v/>
      </c>
    </row>
    <row r="3638" spans="1:54" x14ac:dyDescent="0.25">
      <c r="A3638" s="4"/>
      <c r="B3638" s="37"/>
      <c r="C3638" s="124"/>
      <c r="D3638" s="39"/>
      <c r="E3638" s="125"/>
      <c r="F3638" s="48"/>
      <c r="G3638" s="4"/>
      <c r="H3638" s="4"/>
      <c r="I3638" s="95" t="str">
        <f>IF($C3638="", "", IF(IFERROR(INDEX(Ingredients!$C$11:$C$310, MATCH($C3638, Ingredients!$B$11:$B$310, 0)), "")="", "", IFERROR(INDEX(Ingredients!$C$11:$C$310, MATCH($C3638, Ingredients!$B$11:$B$310, 0)), "")))</f>
        <v/>
      </c>
      <c r="J3638" s="73" t="str">
        <f>IF($B3638="", "", IF(IFERROR(INDEX(Meals!$C$11:$C$260, MATCH($B3638, Meals!$B$11:$B$260, 0)), "")="", "", IFERROR(INDEX(Meals!$C$11:$C$260, MATCH($B3638, Meals!$B$11:$B$260, 0)), "")))</f>
        <v/>
      </c>
      <c r="K3638" s="4"/>
      <c r="L3638" s="72" t="str">
        <f t="shared" si="847"/>
        <v/>
      </c>
      <c r="M3638" s="73" t="str">
        <f t="shared" si="848"/>
        <v/>
      </c>
      <c r="N3638" s="4"/>
      <c r="O3638" s="78" t="str">
        <f t="shared" si="849"/>
        <v/>
      </c>
      <c r="P3638" s="79" t="str">
        <f t="shared" si="850"/>
        <v/>
      </c>
      <c r="Q3638" s="4"/>
      <c r="R3638" s="90" t="str">
        <f t="shared" si="851"/>
        <v/>
      </c>
      <c r="S3638" s="4"/>
      <c r="Y3638" s="18" t="str">
        <f t="shared" si="852"/>
        <v/>
      </c>
      <c r="AA3638" s="18" t="str">
        <f t="shared" si="843"/>
        <v/>
      </c>
      <c r="AB3638" s="18" t="str">
        <f t="shared" si="844"/>
        <v/>
      </c>
      <c r="AC3638" s="18" t="str">
        <f t="shared" si="853"/>
        <v/>
      </c>
      <c r="AD3638" s="18" t="str">
        <f t="shared" si="853"/>
        <v/>
      </c>
      <c r="AE3638" s="18" t="str">
        <f t="shared" si="854"/>
        <v/>
      </c>
      <c r="AG3638" s="95" t="str">
        <f>IF($C3638="", "", IF(IFERROR(INDEX(Ingredients!C$11:C$310, MATCH($C3638, Ingredients!$B$11:$B$310, 0)), "")="", "", IFERROR(INDEX(Ingredients!C$11:C$310, MATCH($C3638, Ingredients!$B$11:$B$310, 0)), "")))</f>
        <v/>
      </c>
      <c r="AH3638" s="105" t="str">
        <f>IF($C3638="", "", IF(IFERROR(INDEX(Ingredients!D$11:D$310, MATCH($C3638, Ingredients!$B$11:$B$310, 0)), "")="", "", IFERROR(INDEX(Ingredients!D$11:D$310, MATCH($C3638, Ingredients!$B$11:$B$310, 0)), "")))</f>
        <v/>
      </c>
      <c r="AI3638" s="106" t="str">
        <f>IF($C3638="", "", IF(IFERROR(INDEX(Ingredients!E$11:E$310, MATCH($C3638, Ingredients!$B$11:$B$310, 0)), "")="", "", IFERROR(INDEX(Ingredients!E$11:E$310, MATCH($C3638, Ingredients!$B$11:$B$310, 0)), "")))</f>
        <v/>
      </c>
      <c r="AJ3638" s="108" t="str">
        <f>IF($C3638="", "", IF(IFERROR(INDEX(Ingredients!F$11:F$310, MATCH($C3638, Ingredients!$B$11:$B$310, 0)), "")="", "", IFERROR(INDEX(Ingredients!F$11:F$310, MATCH($C3638, Ingredients!$B$11:$B$310, 0)), "")))</f>
        <v/>
      </c>
      <c r="AK3638" s="106" t="str">
        <f>IF($C3638="", "", IF(IFERROR(INDEX(Ingredients!G$11:G$310, MATCH($C3638, Ingredients!$B$11:$B$310, 0)), "")="", "", IFERROR(INDEX(Ingredients!G$11:G$310, MATCH($C3638, Ingredients!$B$11:$B$310, 0)), "")))</f>
        <v/>
      </c>
      <c r="AL3638" s="79" t="str">
        <f>IF($C3638="", "", IF(IFERROR(INDEX(Ingredients!H$11:H$310, MATCH($C3638, Ingredients!$B$11:$B$310, 0)), "")="", "", IFERROR(INDEX(Ingredients!H$11:H$310, MATCH($C3638, Ingredients!$B$11:$B$310, 0)), "")))</f>
        <v/>
      </c>
      <c r="AN3638" s="83" t="str">
        <f t="shared" si="845"/>
        <v/>
      </c>
      <c r="AP3638" s="114" t="str">
        <f t="shared" si="855"/>
        <v/>
      </c>
      <c r="AR3638" s="117" t="str">
        <f>IF($C3638="", "", IF(IFERROR(INDEX(Ingredients!$AI$11:$AI$310, MATCH($C3638, Ingredients!$B$11:$B$310, 0)), "")="", "", IFERROR(INDEX(Ingredients!$AI$11:$AI$310, MATCH($C3638, Ingredients!$B$11:$B$310, 0)), "")))</f>
        <v/>
      </c>
      <c r="AT3638" s="120" t="str">
        <f t="shared" si="856"/>
        <v/>
      </c>
      <c r="AV3638" s="90" t="str">
        <f t="shared" si="846"/>
        <v/>
      </c>
      <c r="AX3638" s="90" t="str">
        <f>IF($AV3638="", "", COUNTIF($AV$11:$AV$5010, "&lt;"&amp;$AV3638)+1+COUNTIF($AV$11:$AV3638, $AV3638)-1)</f>
        <v/>
      </c>
      <c r="AZ3638" s="111" t="str">
        <f>IF($B3638="", "", SUMIF('Shopping List'!$AV$11:$AV$25, $B3638, 'Shopping List'!$BN$11:$BN$25))</f>
        <v/>
      </c>
      <c r="BB3638" s="117" t="str">
        <f t="shared" si="857"/>
        <v/>
      </c>
    </row>
    <row r="3639" spans="1:54" x14ac:dyDescent="0.25">
      <c r="A3639" s="4"/>
      <c r="B3639" s="37"/>
      <c r="C3639" s="124"/>
      <c r="D3639" s="39"/>
      <c r="E3639" s="125"/>
      <c r="F3639" s="48"/>
      <c r="G3639" s="4"/>
      <c r="H3639" s="4"/>
      <c r="I3639" s="95" t="str">
        <f>IF($C3639="", "", IF(IFERROR(INDEX(Ingredients!$C$11:$C$310, MATCH($C3639, Ingredients!$B$11:$B$310, 0)), "")="", "", IFERROR(INDEX(Ingredients!$C$11:$C$310, MATCH($C3639, Ingredients!$B$11:$B$310, 0)), "")))</f>
        <v/>
      </c>
      <c r="J3639" s="73" t="str">
        <f>IF($B3639="", "", IF(IFERROR(INDEX(Meals!$C$11:$C$260, MATCH($B3639, Meals!$B$11:$B$260, 0)), "")="", "", IFERROR(INDEX(Meals!$C$11:$C$260, MATCH($B3639, Meals!$B$11:$B$260, 0)), "")))</f>
        <v/>
      </c>
      <c r="K3639" s="4"/>
      <c r="L3639" s="72" t="str">
        <f t="shared" si="847"/>
        <v/>
      </c>
      <c r="M3639" s="73" t="str">
        <f t="shared" si="848"/>
        <v/>
      </c>
      <c r="N3639" s="4"/>
      <c r="O3639" s="78" t="str">
        <f t="shared" si="849"/>
        <v/>
      </c>
      <c r="P3639" s="79" t="str">
        <f t="shared" si="850"/>
        <v/>
      </c>
      <c r="Q3639" s="4"/>
      <c r="R3639" s="90" t="str">
        <f t="shared" si="851"/>
        <v/>
      </c>
      <c r="S3639" s="4"/>
      <c r="Y3639" s="18" t="str">
        <f t="shared" si="852"/>
        <v/>
      </c>
      <c r="AA3639" s="18" t="str">
        <f t="shared" si="843"/>
        <v/>
      </c>
      <c r="AB3639" s="18" t="str">
        <f t="shared" si="844"/>
        <v/>
      </c>
      <c r="AC3639" s="18" t="str">
        <f t="shared" si="853"/>
        <v/>
      </c>
      <c r="AD3639" s="18" t="str">
        <f t="shared" si="853"/>
        <v/>
      </c>
      <c r="AE3639" s="18" t="str">
        <f t="shared" si="854"/>
        <v/>
      </c>
      <c r="AG3639" s="95" t="str">
        <f>IF($C3639="", "", IF(IFERROR(INDEX(Ingredients!C$11:C$310, MATCH($C3639, Ingredients!$B$11:$B$310, 0)), "")="", "", IFERROR(INDEX(Ingredients!C$11:C$310, MATCH($C3639, Ingredients!$B$11:$B$310, 0)), "")))</f>
        <v/>
      </c>
      <c r="AH3639" s="105" t="str">
        <f>IF($C3639="", "", IF(IFERROR(INDEX(Ingredients!D$11:D$310, MATCH($C3639, Ingredients!$B$11:$B$310, 0)), "")="", "", IFERROR(INDEX(Ingredients!D$11:D$310, MATCH($C3639, Ingredients!$B$11:$B$310, 0)), "")))</f>
        <v/>
      </c>
      <c r="AI3639" s="106" t="str">
        <f>IF($C3639="", "", IF(IFERROR(INDEX(Ingredients!E$11:E$310, MATCH($C3639, Ingredients!$B$11:$B$310, 0)), "")="", "", IFERROR(INDEX(Ingredients!E$11:E$310, MATCH($C3639, Ingredients!$B$11:$B$310, 0)), "")))</f>
        <v/>
      </c>
      <c r="AJ3639" s="108" t="str">
        <f>IF($C3639="", "", IF(IFERROR(INDEX(Ingredients!F$11:F$310, MATCH($C3639, Ingredients!$B$11:$B$310, 0)), "")="", "", IFERROR(INDEX(Ingredients!F$11:F$310, MATCH($C3639, Ingredients!$B$11:$B$310, 0)), "")))</f>
        <v/>
      </c>
      <c r="AK3639" s="106" t="str">
        <f>IF($C3639="", "", IF(IFERROR(INDEX(Ingredients!G$11:G$310, MATCH($C3639, Ingredients!$B$11:$B$310, 0)), "")="", "", IFERROR(INDEX(Ingredients!G$11:G$310, MATCH($C3639, Ingredients!$B$11:$B$310, 0)), "")))</f>
        <v/>
      </c>
      <c r="AL3639" s="79" t="str">
        <f>IF($C3639="", "", IF(IFERROR(INDEX(Ingredients!H$11:H$310, MATCH($C3639, Ingredients!$B$11:$B$310, 0)), "")="", "", IFERROR(INDEX(Ingredients!H$11:H$310, MATCH($C3639, Ingredients!$B$11:$B$310, 0)), "")))</f>
        <v/>
      </c>
      <c r="AN3639" s="83" t="str">
        <f t="shared" si="845"/>
        <v/>
      </c>
      <c r="AP3639" s="114" t="str">
        <f t="shared" si="855"/>
        <v/>
      </c>
      <c r="AR3639" s="117" t="str">
        <f>IF($C3639="", "", IF(IFERROR(INDEX(Ingredients!$AI$11:$AI$310, MATCH($C3639, Ingredients!$B$11:$B$310, 0)), "")="", "", IFERROR(INDEX(Ingredients!$AI$11:$AI$310, MATCH($C3639, Ingredients!$B$11:$B$310, 0)), "")))</f>
        <v/>
      </c>
      <c r="AT3639" s="120" t="str">
        <f t="shared" si="856"/>
        <v/>
      </c>
      <c r="AV3639" s="90" t="str">
        <f t="shared" si="846"/>
        <v/>
      </c>
      <c r="AX3639" s="90" t="str">
        <f>IF($AV3639="", "", COUNTIF($AV$11:$AV$5010, "&lt;"&amp;$AV3639)+1+COUNTIF($AV$11:$AV3639, $AV3639)-1)</f>
        <v/>
      </c>
      <c r="AZ3639" s="111" t="str">
        <f>IF($B3639="", "", SUMIF('Shopping List'!$AV$11:$AV$25, $B3639, 'Shopping List'!$BN$11:$BN$25))</f>
        <v/>
      </c>
      <c r="BB3639" s="117" t="str">
        <f t="shared" si="857"/>
        <v/>
      </c>
    </row>
    <row r="3640" spans="1:54" x14ac:dyDescent="0.25">
      <c r="A3640" s="4"/>
      <c r="B3640" s="37"/>
      <c r="C3640" s="124"/>
      <c r="D3640" s="39"/>
      <c r="E3640" s="125"/>
      <c r="F3640" s="48"/>
      <c r="G3640" s="4"/>
      <c r="H3640" s="4"/>
      <c r="I3640" s="95" t="str">
        <f>IF($C3640="", "", IF(IFERROR(INDEX(Ingredients!$C$11:$C$310, MATCH($C3640, Ingredients!$B$11:$B$310, 0)), "")="", "", IFERROR(INDEX(Ingredients!$C$11:$C$310, MATCH($C3640, Ingredients!$B$11:$B$310, 0)), "")))</f>
        <v/>
      </c>
      <c r="J3640" s="73" t="str">
        <f>IF($B3640="", "", IF(IFERROR(INDEX(Meals!$C$11:$C$260, MATCH($B3640, Meals!$B$11:$B$260, 0)), "")="", "", IFERROR(INDEX(Meals!$C$11:$C$260, MATCH($B3640, Meals!$B$11:$B$260, 0)), "")))</f>
        <v/>
      </c>
      <c r="K3640" s="4"/>
      <c r="L3640" s="72" t="str">
        <f t="shared" si="847"/>
        <v/>
      </c>
      <c r="M3640" s="73" t="str">
        <f t="shared" si="848"/>
        <v/>
      </c>
      <c r="N3640" s="4"/>
      <c r="O3640" s="78" t="str">
        <f t="shared" si="849"/>
        <v/>
      </c>
      <c r="P3640" s="79" t="str">
        <f t="shared" si="850"/>
        <v/>
      </c>
      <c r="Q3640" s="4"/>
      <c r="R3640" s="90" t="str">
        <f t="shared" si="851"/>
        <v/>
      </c>
      <c r="S3640" s="4"/>
      <c r="Y3640" s="18" t="str">
        <f t="shared" si="852"/>
        <v/>
      </c>
      <c r="AA3640" s="18" t="str">
        <f t="shared" si="843"/>
        <v/>
      </c>
      <c r="AB3640" s="18" t="str">
        <f t="shared" si="844"/>
        <v/>
      </c>
      <c r="AC3640" s="18" t="str">
        <f t="shared" si="853"/>
        <v/>
      </c>
      <c r="AD3640" s="18" t="str">
        <f t="shared" si="853"/>
        <v/>
      </c>
      <c r="AE3640" s="18" t="str">
        <f t="shared" si="854"/>
        <v/>
      </c>
      <c r="AG3640" s="95" t="str">
        <f>IF($C3640="", "", IF(IFERROR(INDEX(Ingredients!C$11:C$310, MATCH($C3640, Ingredients!$B$11:$B$310, 0)), "")="", "", IFERROR(INDEX(Ingredients!C$11:C$310, MATCH($C3640, Ingredients!$B$11:$B$310, 0)), "")))</f>
        <v/>
      </c>
      <c r="AH3640" s="105" t="str">
        <f>IF($C3640="", "", IF(IFERROR(INDEX(Ingredients!D$11:D$310, MATCH($C3640, Ingredients!$B$11:$B$310, 0)), "")="", "", IFERROR(INDEX(Ingredients!D$11:D$310, MATCH($C3640, Ingredients!$B$11:$B$310, 0)), "")))</f>
        <v/>
      </c>
      <c r="AI3640" s="106" t="str">
        <f>IF($C3640="", "", IF(IFERROR(INDEX(Ingredients!E$11:E$310, MATCH($C3640, Ingredients!$B$11:$B$310, 0)), "")="", "", IFERROR(INDEX(Ingredients!E$11:E$310, MATCH($C3640, Ingredients!$B$11:$B$310, 0)), "")))</f>
        <v/>
      </c>
      <c r="AJ3640" s="108" t="str">
        <f>IF($C3640="", "", IF(IFERROR(INDEX(Ingredients!F$11:F$310, MATCH($C3640, Ingredients!$B$11:$B$310, 0)), "")="", "", IFERROR(INDEX(Ingredients!F$11:F$310, MATCH($C3640, Ingredients!$B$11:$B$310, 0)), "")))</f>
        <v/>
      </c>
      <c r="AK3640" s="106" t="str">
        <f>IF($C3640="", "", IF(IFERROR(INDEX(Ingredients!G$11:G$310, MATCH($C3640, Ingredients!$B$11:$B$310, 0)), "")="", "", IFERROR(INDEX(Ingredients!G$11:G$310, MATCH($C3640, Ingredients!$B$11:$B$310, 0)), "")))</f>
        <v/>
      </c>
      <c r="AL3640" s="79" t="str">
        <f>IF($C3640="", "", IF(IFERROR(INDEX(Ingredients!H$11:H$310, MATCH($C3640, Ingredients!$B$11:$B$310, 0)), "")="", "", IFERROR(INDEX(Ingredients!H$11:H$310, MATCH($C3640, Ingredients!$B$11:$B$310, 0)), "")))</f>
        <v/>
      </c>
      <c r="AN3640" s="83" t="str">
        <f t="shared" si="845"/>
        <v/>
      </c>
      <c r="AP3640" s="114" t="str">
        <f t="shared" si="855"/>
        <v/>
      </c>
      <c r="AR3640" s="117" t="str">
        <f>IF($C3640="", "", IF(IFERROR(INDEX(Ingredients!$AI$11:$AI$310, MATCH($C3640, Ingredients!$B$11:$B$310, 0)), "")="", "", IFERROR(INDEX(Ingredients!$AI$11:$AI$310, MATCH($C3640, Ingredients!$B$11:$B$310, 0)), "")))</f>
        <v/>
      </c>
      <c r="AT3640" s="120" t="str">
        <f t="shared" si="856"/>
        <v/>
      </c>
      <c r="AV3640" s="90" t="str">
        <f t="shared" si="846"/>
        <v/>
      </c>
      <c r="AX3640" s="90" t="str">
        <f>IF($AV3640="", "", COUNTIF($AV$11:$AV$5010, "&lt;"&amp;$AV3640)+1+COUNTIF($AV$11:$AV3640, $AV3640)-1)</f>
        <v/>
      </c>
      <c r="AZ3640" s="111" t="str">
        <f>IF($B3640="", "", SUMIF('Shopping List'!$AV$11:$AV$25, $B3640, 'Shopping List'!$BN$11:$BN$25))</f>
        <v/>
      </c>
      <c r="BB3640" s="117" t="str">
        <f t="shared" si="857"/>
        <v/>
      </c>
    </row>
    <row r="3641" spans="1:54" x14ac:dyDescent="0.25">
      <c r="A3641" s="4"/>
      <c r="B3641" s="37"/>
      <c r="C3641" s="124"/>
      <c r="D3641" s="39"/>
      <c r="E3641" s="125"/>
      <c r="F3641" s="48"/>
      <c r="G3641" s="4"/>
      <c r="H3641" s="4"/>
      <c r="I3641" s="95" t="str">
        <f>IF($C3641="", "", IF(IFERROR(INDEX(Ingredients!$C$11:$C$310, MATCH($C3641, Ingredients!$B$11:$B$310, 0)), "")="", "", IFERROR(INDEX(Ingredients!$C$11:$C$310, MATCH($C3641, Ingredients!$B$11:$B$310, 0)), "")))</f>
        <v/>
      </c>
      <c r="J3641" s="73" t="str">
        <f>IF($B3641="", "", IF(IFERROR(INDEX(Meals!$C$11:$C$260, MATCH($B3641, Meals!$B$11:$B$260, 0)), "")="", "", IFERROR(INDEX(Meals!$C$11:$C$260, MATCH($B3641, Meals!$B$11:$B$260, 0)), "")))</f>
        <v/>
      </c>
      <c r="K3641" s="4"/>
      <c r="L3641" s="72" t="str">
        <f t="shared" si="847"/>
        <v/>
      </c>
      <c r="M3641" s="73" t="str">
        <f t="shared" si="848"/>
        <v/>
      </c>
      <c r="N3641" s="4"/>
      <c r="O3641" s="78" t="str">
        <f t="shared" si="849"/>
        <v/>
      </c>
      <c r="P3641" s="79" t="str">
        <f t="shared" si="850"/>
        <v/>
      </c>
      <c r="Q3641" s="4"/>
      <c r="R3641" s="90" t="str">
        <f t="shared" si="851"/>
        <v/>
      </c>
      <c r="S3641" s="4"/>
      <c r="Y3641" s="18" t="str">
        <f t="shared" si="852"/>
        <v/>
      </c>
      <c r="AA3641" s="18" t="str">
        <f t="shared" si="843"/>
        <v/>
      </c>
      <c r="AB3641" s="18" t="str">
        <f t="shared" si="844"/>
        <v/>
      </c>
      <c r="AC3641" s="18" t="str">
        <f t="shared" si="853"/>
        <v/>
      </c>
      <c r="AD3641" s="18" t="str">
        <f t="shared" si="853"/>
        <v/>
      </c>
      <c r="AE3641" s="18" t="str">
        <f t="shared" si="854"/>
        <v/>
      </c>
      <c r="AG3641" s="95" t="str">
        <f>IF($C3641="", "", IF(IFERROR(INDEX(Ingredients!C$11:C$310, MATCH($C3641, Ingredients!$B$11:$B$310, 0)), "")="", "", IFERROR(INDEX(Ingredients!C$11:C$310, MATCH($C3641, Ingredients!$B$11:$B$310, 0)), "")))</f>
        <v/>
      </c>
      <c r="AH3641" s="105" t="str">
        <f>IF($C3641="", "", IF(IFERROR(INDEX(Ingredients!D$11:D$310, MATCH($C3641, Ingredients!$B$11:$B$310, 0)), "")="", "", IFERROR(INDEX(Ingredients!D$11:D$310, MATCH($C3641, Ingredients!$B$11:$B$310, 0)), "")))</f>
        <v/>
      </c>
      <c r="AI3641" s="106" t="str">
        <f>IF($C3641="", "", IF(IFERROR(INDEX(Ingredients!E$11:E$310, MATCH($C3641, Ingredients!$B$11:$B$310, 0)), "")="", "", IFERROR(INDEX(Ingredients!E$11:E$310, MATCH($C3641, Ingredients!$B$11:$B$310, 0)), "")))</f>
        <v/>
      </c>
      <c r="AJ3641" s="108" t="str">
        <f>IF($C3641="", "", IF(IFERROR(INDEX(Ingredients!F$11:F$310, MATCH($C3641, Ingredients!$B$11:$B$310, 0)), "")="", "", IFERROR(INDEX(Ingredients!F$11:F$310, MATCH($C3641, Ingredients!$B$11:$B$310, 0)), "")))</f>
        <v/>
      </c>
      <c r="AK3641" s="106" t="str">
        <f>IF($C3641="", "", IF(IFERROR(INDEX(Ingredients!G$11:G$310, MATCH($C3641, Ingredients!$B$11:$B$310, 0)), "")="", "", IFERROR(INDEX(Ingredients!G$11:G$310, MATCH($C3641, Ingredients!$B$11:$B$310, 0)), "")))</f>
        <v/>
      </c>
      <c r="AL3641" s="79" t="str">
        <f>IF($C3641="", "", IF(IFERROR(INDEX(Ingredients!H$11:H$310, MATCH($C3641, Ingredients!$B$11:$B$310, 0)), "")="", "", IFERROR(INDEX(Ingredients!H$11:H$310, MATCH($C3641, Ingredients!$B$11:$B$310, 0)), "")))</f>
        <v/>
      </c>
      <c r="AN3641" s="83" t="str">
        <f t="shared" si="845"/>
        <v/>
      </c>
      <c r="AP3641" s="114" t="str">
        <f t="shared" si="855"/>
        <v/>
      </c>
      <c r="AR3641" s="117" t="str">
        <f>IF($C3641="", "", IF(IFERROR(INDEX(Ingredients!$AI$11:$AI$310, MATCH($C3641, Ingredients!$B$11:$B$310, 0)), "")="", "", IFERROR(INDEX(Ingredients!$AI$11:$AI$310, MATCH($C3641, Ingredients!$B$11:$B$310, 0)), "")))</f>
        <v/>
      </c>
      <c r="AT3641" s="120" t="str">
        <f t="shared" si="856"/>
        <v/>
      </c>
      <c r="AV3641" s="90" t="str">
        <f t="shared" si="846"/>
        <v/>
      </c>
      <c r="AX3641" s="90" t="str">
        <f>IF($AV3641="", "", COUNTIF($AV$11:$AV$5010, "&lt;"&amp;$AV3641)+1+COUNTIF($AV$11:$AV3641, $AV3641)-1)</f>
        <v/>
      </c>
      <c r="AZ3641" s="111" t="str">
        <f>IF($B3641="", "", SUMIF('Shopping List'!$AV$11:$AV$25, $B3641, 'Shopping List'!$BN$11:$BN$25))</f>
        <v/>
      </c>
      <c r="BB3641" s="117" t="str">
        <f t="shared" si="857"/>
        <v/>
      </c>
    </row>
    <row r="3642" spans="1:54" x14ac:dyDescent="0.25">
      <c r="A3642" s="4"/>
      <c r="B3642" s="37"/>
      <c r="C3642" s="124"/>
      <c r="D3642" s="39"/>
      <c r="E3642" s="125"/>
      <c r="F3642" s="48"/>
      <c r="G3642" s="4"/>
      <c r="H3642" s="4"/>
      <c r="I3642" s="95" t="str">
        <f>IF($C3642="", "", IF(IFERROR(INDEX(Ingredients!$C$11:$C$310, MATCH($C3642, Ingredients!$B$11:$B$310, 0)), "")="", "", IFERROR(INDEX(Ingredients!$C$11:$C$310, MATCH($C3642, Ingredients!$B$11:$B$310, 0)), "")))</f>
        <v/>
      </c>
      <c r="J3642" s="73" t="str">
        <f>IF($B3642="", "", IF(IFERROR(INDEX(Meals!$C$11:$C$260, MATCH($B3642, Meals!$B$11:$B$260, 0)), "")="", "", IFERROR(INDEX(Meals!$C$11:$C$260, MATCH($B3642, Meals!$B$11:$B$260, 0)), "")))</f>
        <v/>
      </c>
      <c r="K3642" s="4"/>
      <c r="L3642" s="72" t="str">
        <f t="shared" si="847"/>
        <v/>
      </c>
      <c r="M3642" s="73" t="str">
        <f t="shared" si="848"/>
        <v/>
      </c>
      <c r="N3642" s="4"/>
      <c r="O3642" s="78" t="str">
        <f t="shared" si="849"/>
        <v/>
      </c>
      <c r="P3642" s="79" t="str">
        <f t="shared" si="850"/>
        <v/>
      </c>
      <c r="Q3642" s="4"/>
      <c r="R3642" s="90" t="str">
        <f t="shared" si="851"/>
        <v/>
      </c>
      <c r="S3642" s="4"/>
      <c r="Y3642" s="18" t="str">
        <f t="shared" si="852"/>
        <v/>
      </c>
      <c r="AA3642" s="18" t="str">
        <f t="shared" si="843"/>
        <v/>
      </c>
      <c r="AB3642" s="18" t="str">
        <f t="shared" si="844"/>
        <v/>
      </c>
      <c r="AC3642" s="18" t="str">
        <f t="shared" si="853"/>
        <v/>
      </c>
      <c r="AD3642" s="18" t="str">
        <f t="shared" si="853"/>
        <v/>
      </c>
      <c r="AE3642" s="18" t="str">
        <f t="shared" si="854"/>
        <v/>
      </c>
      <c r="AG3642" s="95" t="str">
        <f>IF($C3642="", "", IF(IFERROR(INDEX(Ingredients!C$11:C$310, MATCH($C3642, Ingredients!$B$11:$B$310, 0)), "")="", "", IFERROR(INDEX(Ingredients!C$11:C$310, MATCH($C3642, Ingredients!$B$11:$B$310, 0)), "")))</f>
        <v/>
      </c>
      <c r="AH3642" s="105" t="str">
        <f>IF($C3642="", "", IF(IFERROR(INDEX(Ingredients!D$11:D$310, MATCH($C3642, Ingredients!$B$11:$B$310, 0)), "")="", "", IFERROR(INDEX(Ingredients!D$11:D$310, MATCH($C3642, Ingredients!$B$11:$B$310, 0)), "")))</f>
        <v/>
      </c>
      <c r="AI3642" s="106" t="str">
        <f>IF($C3642="", "", IF(IFERROR(INDEX(Ingredients!E$11:E$310, MATCH($C3642, Ingredients!$B$11:$B$310, 0)), "")="", "", IFERROR(INDEX(Ingredients!E$11:E$310, MATCH($C3642, Ingredients!$B$11:$B$310, 0)), "")))</f>
        <v/>
      </c>
      <c r="AJ3642" s="108" t="str">
        <f>IF($C3642="", "", IF(IFERROR(INDEX(Ingredients!F$11:F$310, MATCH($C3642, Ingredients!$B$11:$B$310, 0)), "")="", "", IFERROR(INDEX(Ingredients!F$11:F$310, MATCH($C3642, Ingredients!$B$11:$B$310, 0)), "")))</f>
        <v/>
      </c>
      <c r="AK3642" s="106" t="str">
        <f>IF($C3642="", "", IF(IFERROR(INDEX(Ingredients!G$11:G$310, MATCH($C3642, Ingredients!$B$11:$B$310, 0)), "")="", "", IFERROR(INDEX(Ingredients!G$11:G$310, MATCH($C3642, Ingredients!$B$11:$B$310, 0)), "")))</f>
        <v/>
      </c>
      <c r="AL3642" s="79" t="str">
        <f>IF($C3642="", "", IF(IFERROR(INDEX(Ingredients!H$11:H$310, MATCH($C3642, Ingredients!$B$11:$B$310, 0)), "")="", "", IFERROR(INDEX(Ingredients!H$11:H$310, MATCH($C3642, Ingredients!$B$11:$B$310, 0)), "")))</f>
        <v/>
      </c>
      <c r="AN3642" s="83" t="str">
        <f t="shared" si="845"/>
        <v/>
      </c>
      <c r="AP3642" s="114" t="str">
        <f t="shared" si="855"/>
        <v/>
      </c>
      <c r="AR3642" s="117" t="str">
        <f>IF($C3642="", "", IF(IFERROR(INDEX(Ingredients!$AI$11:$AI$310, MATCH($C3642, Ingredients!$B$11:$B$310, 0)), "")="", "", IFERROR(INDEX(Ingredients!$AI$11:$AI$310, MATCH($C3642, Ingredients!$B$11:$B$310, 0)), "")))</f>
        <v/>
      </c>
      <c r="AT3642" s="120" t="str">
        <f t="shared" si="856"/>
        <v/>
      </c>
      <c r="AV3642" s="90" t="str">
        <f t="shared" si="846"/>
        <v/>
      </c>
      <c r="AX3642" s="90" t="str">
        <f>IF($AV3642="", "", COUNTIF($AV$11:$AV$5010, "&lt;"&amp;$AV3642)+1+COUNTIF($AV$11:$AV3642, $AV3642)-1)</f>
        <v/>
      </c>
      <c r="AZ3642" s="111" t="str">
        <f>IF($B3642="", "", SUMIF('Shopping List'!$AV$11:$AV$25, $B3642, 'Shopping List'!$BN$11:$BN$25))</f>
        <v/>
      </c>
      <c r="BB3642" s="117" t="str">
        <f t="shared" si="857"/>
        <v/>
      </c>
    </row>
    <row r="3643" spans="1:54" x14ac:dyDescent="0.25">
      <c r="A3643" s="4"/>
      <c r="B3643" s="37"/>
      <c r="C3643" s="124"/>
      <c r="D3643" s="39"/>
      <c r="E3643" s="125"/>
      <c r="F3643" s="48"/>
      <c r="G3643" s="4"/>
      <c r="H3643" s="4"/>
      <c r="I3643" s="95" t="str">
        <f>IF($C3643="", "", IF(IFERROR(INDEX(Ingredients!$C$11:$C$310, MATCH($C3643, Ingredients!$B$11:$B$310, 0)), "")="", "", IFERROR(INDEX(Ingredients!$C$11:$C$310, MATCH($C3643, Ingredients!$B$11:$B$310, 0)), "")))</f>
        <v/>
      </c>
      <c r="J3643" s="73" t="str">
        <f>IF($B3643="", "", IF(IFERROR(INDEX(Meals!$C$11:$C$260, MATCH($B3643, Meals!$B$11:$B$260, 0)), "")="", "", IFERROR(INDEX(Meals!$C$11:$C$260, MATCH($B3643, Meals!$B$11:$B$260, 0)), "")))</f>
        <v/>
      </c>
      <c r="K3643" s="4"/>
      <c r="L3643" s="72" t="str">
        <f t="shared" si="847"/>
        <v/>
      </c>
      <c r="M3643" s="73" t="str">
        <f t="shared" si="848"/>
        <v/>
      </c>
      <c r="N3643" s="4"/>
      <c r="O3643" s="78" t="str">
        <f t="shared" si="849"/>
        <v/>
      </c>
      <c r="P3643" s="79" t="str">
        <f t="shared" si="850"/>
        <v/>
      </c>
      <c r="Q3643" s="4"/>
      <c r="R3643" s="90" t="str">
        <f t="shared" si="851"/>
        <v/>
      </c>
      <c r="S3643" s="4"/>
      <c r="Y3643" s="18" t="str">
        <f t="shared" si="852"/>
        <v/>
      </c>
      <c r="AA3643" s="18" t="str">
        <f t="shared" si="843"/>
        <v/>
      </c>
      <c r="AB3643" s="18" t="str">
        <f t="shared" si="844"/>
        <v/>
      </c>
      <c r="AC3643" s="18" t="str">
        <f t="shared" si="853"/>
        <v/>
      </c>
      <c r="AD3643" s="18" t="str">
        <f t="shared" si="853"/>
        <v/>
      </c>
      <c r="AE3643" s="18" t="str">
        <f t="shared" si="854"/>
        <v/>
      </c>
      <c r="AG3643" s="95" t="str">
        <f>IF($C3643="", "", IF(IFERROR(INDEX(Ingredients!C$11:C$310, MATCH($C3643, Ingredients!$B$11:$B$310, 0)), "")="", "", IFERROR(INDEX(Ingredients!C$11:C$310, MATCH($C3643, Ingredients!$B$11:$B$310, 0)), "")))</f>
        <v/>
      </c>
      <c r="AH3643" s="105" t="str">
        <f>IF($C3643="", "", IF(IFERROR(INDEX(Ingredients!D$11:D$310, MATCH($C3643, Ingredients!$B$11:$B$310, 0)), "")="", "", IFERROR(INDEX(Ingredients!D$11:D$310, MATCH($C3643, Ingredients!$B$11:$B$310, 0)), "")))</f>
        <v/>
      </c>
      <c r="AI3643" s="106" t="str">
        <f>IF($C3643="", "", IF(IFERROR(INDEX(Ingredients!E$11:E$310, MATCH($C3643, Ingredients!$B$11:$B$310, 0)), "")="", "", IFERROR(INDEX(Ingredients!E$11:E$310, MATCH($C3643, Ingredients!$B$11:$B$310, 0)), "")))</f>
        <v/>
      </c>
      <c r="AJ3643" s="108" t="str">
        <f>IF($C3643="", "", IF(IFERROR(INDEX(Ingredients!F$11:F$310, MATCH($C3643, Ingredients!$B$11:$B$310, 0)), "")="", "", IFERROR(INDEX(Ingredients!F$11:F$310, MATCH($C3643, Ingredients!$B$11:$B$310, 0)), "")))</f>
        <v/>
      </c>
      <c r="AK3643" s="106" t="str">
        <f>IF($C3643="", "", IF(IFERROR(INDEX(Ingredients!G$11:G$310, MATCH($C3643, Ingredients!$B$11:$B$310, 0)), "")="", "", IFERROR(INDEX(Ingredients!G$11:G$310, MATCH($C3643, Ingredients!$B$11:$B$310, 0)), "")))</f>
        <v/>
      </c>
      <c r="AL3643" s="79" t="str">
        <f>IF($C3643="", "", IF(IFERROR(INDEX(Ingredients!H$11:H$310, MATCH($C3643, Ingredients!$B$11:$B$310, 0)), "")="", "", IFERROR(INDEX(Ingredients!H$11:H$310, MATCH($C3643, Ingredients!$B$11:$B$310, 0)), "")))</f>
        <v/>
      </c>
      <c r="AN3643" s="83" t="str">
        <f t="shared" si="845"/>
        <v/>
      </c>
      <c r="AP3643" s="114" t="str">
        <f t="shared" si="855"/>
        <v/>
      </c>
      <c r="AR3643" s="117" t="str">
        <f>IF($C3643="", "", IF(IFERROR(INDEX(Ingredients!$AI$11:$AI$310, MATCH($C3643, Ingredients!$B$11:$B$310, 0)), "")="", "", IFERROR(INDEX(Ingredients!$AI$11:$AI$310, MATCH($C3643, Ingredients!$B$11:$B$310, 0)), "")))</f>
        <v/>
      </c>
      <c r="AT3643" s="120" t="str">
        <f t="shared" si="856"/>
        <v/>
      </c>
      <c r="AV3643" s="90" t="str">
        <f t="shared" si="846"/>
        <v/>
      </c>
      <c r="AX3643" s="90" t="str">
        <f>IF($AV3643="", "", COUNTIF($AV$11:$AV$5010, "&lt;"&amp;$AV3643)+1+COUNTIF($AV$11:$AV3643, $AV3643)-1)</f>
        <v/>
      </c>
      <c r="AZ3643" s="111" t="str">
        <f>IF($B3643="", "", SUMIF('Shopping List'!$AV$11:$AV$25, $B3643, 'Shopping List'!$BN$11:$BN$25))</f>
        <v/>
      </c>
      <c r="BB3643" s="117" t="str">
        <f t="shared" si="857"/>
        <v/>
      </c>
    </row>
    <row r="3644" spans="1:54" x14ac:dyDescent="0.25">
      <c r="A3644" s="4"/>
      <c r="B3644" s="37"/>
      <c r="C3644" s="124"/>
      <c r="D3644" s="39"/>
      <c r="E3644" s="125"/>
      <c r="F3644" s="48"/>
      <c r="G3644" s="4"/>
      <c r="H3644" s="4"/>
      <c r="I3644" s="95" t="str">
        <f>IF($C3644="", "", IF(IFERROR(INDEX(Ingredients!$C$11:$C$310, MATCH($C3644, Ingredients!$B$11:$B$310, 0)), "")="", "", IFERROR(INDEX(Ingredients!$C$11:$C$310, MATCH($C3644, Ingredients!$B$11:$B$310, 0)), "")))</f>
        <v/>
      </c>
      <c r="J3644" s="73" t="str">
        <f>IF($B3644="", "", IF(IFERROR(INDEX(Meals!$C$11:$C$260, MATCH($B3644, Meals!$B$11:$B$260, 0)), "")="", "", IFERROR(INDEX(Meals!$C$11:$C$260, MATCH($B3644, Meals!$B$11:$B$260, 0)), "")))</f>
        <v/>
      </c>
      <c r="K3644" s="4"/>
      <c r="L3644" s="72" t="str">
        <f t="shared" si="847"/>
        <v/>
      </c>
      <c r="M3644" s="73" t="str">
        <f t="shared" si="848"/>
        <v/>
      </c>
      <c r="N3644" s="4"/>
      <c r="O3644" s="78" t="str">
        <f t="shared" si="849"/>
        <v/>
      </c>
      <c r="P3644" s="79" t="str">
        <f t="shared" si="850"/>
        <v/>
      </c>
      <c r="Q3644" s="4"/>
      <c r="R3644" s="90" t="str">
        <f t="shared" si="851"/>
        <v/>
      </c>
      <c r="S3644" s="4"/>
      <c r="Y3644" s="18" t="str">
        <f t="shared" si="852"/>
        <v/>
      </c>
      <c r="AA3644" s="18" t="str">
        <f t="shared" si="843"/>
        <v/>
      </c>
      <c r="AB3644" s="18" t="str">
        <f t="shared" si="844"/>
        <v/>
      </c>
      <c r="AC3644" s="18" t="str">
        <f t="shared" si="853"/>
        <v/>
      </c>
      <c r="AD3644" s="18" t="str">
        <f t="shared" si="853"/>
        <v/>
      </c>
      <c r="AE3644" s="18" t="str">
        <f t="shared" si="854"/>
        <v/>
      </c>
      <c r="AG3644" s="95" t="str">
        <f>IF($C3644="", "", IF(IFERROR(INDEX(Ingredients!C$11:C$310, MATCH($C3644, Ingredients!$B$11:$B$310, 0)), "")="", "", IFERROR(INDEX(Ingredients!C$11:C$310, MATCH($C3644, Ingredients!$B$11:$B$310, 0)), "")))</f>
        <v/>
      </c>
      <c r="AH3644" s="105" t="str">
        <f>IF($C3644="", "", IF(IFERROR(INDEX(Ingredients!D$11:D$310, MATCH($C3644, Ingredients!$B$11:$B$310, 0)), "")="", "", IFERROR(INDEX(Ingredients!D$11:D$310, MATCH($C3644, Ingredients!$B$11:$B$310, 0)), "")))</f>
        <v/>
      </c>
      <c r="AI3644" s="106" t="str">
        <f>IF($C3644="", "", IF(IFERROR(INDEX(Ingredients!E$11:E$310, MATCH($C3644, Ingredients!$B$11:$B$310, 0)), "")="", "", IFERROR(INDEX(Ingredients!E$11:E$310, MATCH($C3644, Ingredients!$B$11:$B$310, 0)), "")))</f>
        <v/>
      </c>
      <c r="AJ3644" s="108" t="str">
        <f>IF($C3644="", "", IF(IFERROR(INDEX(Ingredients!F$11:F$310, MATCH($C3644, Ingredients!$B$11:$B$310, 0)), "")="", "", IFERROR(INDEX(Ingredients!F$11:F$310, MATCH($C3644, Ingredients!$B$11:$B$310, 0)), "")))</f>
        <v/>
      </c>
      <c r="AK3644" s="106" t="str">
        <f>IF($C3644="", "", IF(IFERROR(INDEX(Ingredients!G$11:G$310, MATCH($C3644, Ingredients!$B$11:$B$310, 0)), "")="", "", IFERROR(INDEX(Ingredients!G$11:G$310, MATCH($C3644, Ingredients!$B$11:$B$310, 0)), "")))</f>
        <v/>
      </c>
      <c r="AL3644" s="79" t="str">
        <f>IF($C3644="", "", IF(IFERROR(INDEX(Ingredients!H$11:H$310, MATCH($C3644, Ingredients!$B$11:$B$310, 0)), "")="", "", IFERROR(INDEX(Ingredients!H$11:H$310, MATCH($C3644, Ingredients!$B$11:$B$310, 0)), "")))</f>
        <v/>
      </c>
      <c r="AN3644" s="83" t="str">
        <f t="shared" si="845"/>
        <v/>
      </c>
      <c r="AP3644" s="114" t="str">
        <f t="shared" si="855"/>
        <v/>
      </c>
      <c r="AR3644" s="117" t="str">
        <f>IF($C3644="", "", IF(IFERROR(INDEX(Ingredients!$AI$11:$AI$310, MATCH($C3644, Ingredients!$B$11:$B$310, 0)), "")="", "", IFERROR(INDEX(Ingredients!$AI$11:$AI$310, MATCH($C3644, Ingredients!$B$11:$B$310, 0)), "")))</f>
        <v/>
      </c>
      <c r="AT3644" s="120" t="str">
        <f t="shared" si="856"/>
        <v/>
      </c>
      <c r="AV3644" s="90" t="str">
        <f t="shared" si="846"/>
        <v/>
      </c>
      <c r="AX3644" s="90" t="str">
        <f>IF($AV3644="", "", COUNTIF($AV$11:$AV$5010, "&lt;"&amp;$AV3644)+1+COUNTIF($AV$11:$AV3644, $AV3644)-1)</f>
        <v/>
      </c>
      <c r="AZ3644" s="111" t="str">
        <f>IF($B3644="", "", SUMIF('Shopping List'!$AV$11:$AV$25, $B3644, 'Shopping List'!$BN$11:$BN$25))</f>
        <v/>
      </c>
      <c r="BB3644" s="117" t="str">
        <f t="shared" si="857"/>
        <v/>
      </c>
    </row>
    <row r="3645" spans="1:54" x14ac:dyDescent="0.25">
      <c r="A3645" s="4"/>
      <c r="B3645" s="37"/>
      <c r="C3645" s="124"/>
      <c r="D3645" s="39"/>
      <c r="E3645" s="125"/>
      <c r="F3645" s="48"/>
      <c r="G3645" s="4"/>
      <c r="H3645" s="4"/>
      <c r="I3645" s="95" t="str">
        <f>IF($C3645="", "", IF(IFERROR(INDEX(Ingredients!$C$11:$C$310, MATCH($C3645, Ingredients!$B$11:$B$310, 0)), "")="", "", IFERROR(INDEX(Ingredients!$C$11:$C$310, MATCH($C3645, Ingredients!$B$11:$B$310, 0)), "")))</f>
        <v/>
      </c>
      <c r="J3645" s="73" t="str">
        <f>IF($B3645="", "", IF(IFERROR(INDEX(Meals!$C$11:$C$260, MATCH($B3645, Meals!$B$11:$B$260, 0)), "")="", "", IFERROR(INDEX(Meals!$C$11:$C$260, MATCH($B3645, Meals!$B$11:$B$260, 0)), "")))</f>
        <v/>
      </c>
      <c r="K3645" s="4"/>
      <c r="L3645" s="72" t="str">
        <f t="shared" si="847"/>
        <v/>
      </c>
      <c r="M3645" s="73" t="str">
        <f t="shared" si="848"/>
        <v/>
      </c>
      <c r="N3645" s="4"/>
      <c r="O3645" s="78" t="str">
        <f t="shared" si="849"/>
        <v/>
      </c>
      <c r="P3645" s="79" t="str">
        <f t="shared" si="850"/>
        <v/>
      </c>
      <c r="Q3645" s="4"/>
      <c r="R3645" s="90" t="str">
        <f t="shared" si="851"/>
        <v/>
      </c>
      <c r="S3645" s="4"/>
      <c r="Y3645" s="18" t="str">
        <f t="shared" si="852"/>
        <v/>
      </c>
      <c r="AA3645" s="18" t="str">
        <f t="shared" si="843"/>
        <v/>
      </c>
      <c r="AB3645" s="18" t="str">
        <f t="shared" si="844"/>
        <v/>
      </c>
      <c r="AC3645" s="18" t="str">
        <f t="shared" si="853"/>
        <v/>
      </c>
      <c r="AD3645" s="18" t="str">
        <f t="shared" si="853"/>
        <v/>
      </c>
      <c r="AE3645" s="18" t="str">
        <f t="shared" si="854"/>
        <v/>
      </c>
      <c r="AG3645" s="95" t="str">
        <f>IF($C3645="", "", IF(IFERROR(INDEX(Ingredients!C$11:C$310, MATCH($C3645, Ingredients!$B$11:$B$310, 0)), "")="", "", IFERROR(INDEX(Ingredients!C$11:C$310, MATCH($C3645, Ingredients!$B$11:$B$310, 0)), "")))</f>
        <v/>
      </c>
      <c r="AH3645" s="105" t="str">
        <f>IF($C3645="", "", IF(IFERROR(INDEX(Ingredients!D$11:D$310, MATCH($C3645, Ingredients!$B$11:$B$310, 0)), "")="", "", IFERROR(INDEX(Ingredients!D$11:D$310, MATCH($C3645, Ingredients!$B$11:$B$310, 0)), "")))</f>
        <v/>
      </c>
      <c r="AI3645" s="106" t="str">
        <f>IF($C3645="", "", IF(IFERROR(INDEX(Ingredients!E$11:E$310, MATCH($C3645, Ingredients!$B$11:$B$310, 0)), "")="", "", IFERROR(INDEX(Ingredients!E$11:E$310, MATCH($C3645, Ingredients!$B$11:$B$310, 0)), "")))</f>
        <v/>
      </c>
      <c r="AJ3645" s="108" t="str">
        <f>IF($C3645="", "", IF(IFERROR(INDEX(Ingredients!F$11:F$310, MATCH($C3645, Ingredients!$B$11:$B$310, 0)), "")="", "", IFERROR(INDEX(Ingredients!F$11:F$310, MATCH($C3645, Ingredients!$B$11:$B$310, 0)), "")))</f>
        <v/>
      </c>
      <c r="AK3645" s="106" t="str">
        <f>IF($C3645="", "", IF(IFERROR(INDEX(Ingredients!G$11:G$310, MATCH($C3645, Ingredients!$B$11:$B$310, 0)), "")="", "", IFERROR(INDEX(Ingredients!G$11:G$310, MATCH($C3645, Ingredients!$B$11:$B$310, 0)), "")))</f>
        <v/>
      </c>
      <c r="AL3645" s="79" t="str">
        <f>IF($C3645="", "", IF(IFERROR(INDEX(Ingredients!H$11:H$310, MATCH($C3645, Ingredients!$B$11:$B$310, 0)), "")="", "", IFERROR(INDEX(Ingredients!H$11:H$310, MATCH($C3645, Ingredients!$B$11:$B$310, 0)), "")))</f>
        <v/>
      </c>
      <c r="AN3645" s="83" t="str">
        <f t="shared" si="845"/>
        <v/>
      </c>
      <c r="AP3645" s="114" t="str">
        <f t="shared" si="855"/>
        <v/>
      </c>
      <c r="AR3645" s="117" t="str">
        <f>IF($C3645="", "", IF(IFERROR(INDEX(Ingredients!$AI$11:$AI$310, MATCH($C3645, Ingredients!$B$11:$B$310, 0)), "")="", "", IFERROR(INDEX(Ingredients!$AI$11:$AI$310, MATCH($C3645, Ingredients!$B$11:$B$310, 0)), "")))</f>
        <v/>
      </c>
      <c r="AT3645" s="120" t="str">
        <f t="shared" si="856"/>
        <v/>
      </c>
      <c r="AV3645" s="90" t="str">
        <f t="shared" si="846"/>
        <v/>
      </c>
      <c r="AX3645" s="90" t="str">
        <f>IF($AV3645="", "", COUNTIF($AV$11:$AV$5010, "&lt;"&amp;$AV3645)+1+COUNTIF($AV$11:$AV3645, $AV3645)-1)</f>
        <v/>
      </c>
      <c r="AZ3645" s="111" t="str">
        <f>IF($B3645="", "", SUMIF('Shopping List'!$AV$11:$AV$25, $B3645, 'Shopping List'!$BN$11:$BN$25))</f>
        <v/>
      </c>
      <c r="BB3645" s="117" t="str">
        <f t="shared" si="857"/>
        <v/>
      </c>
    </row>
    <row r="3646" spans="1:54" x14ac:dyDescent="0.25">
      <c r="A3646" s="4"/>
      <c r="B3646" s="37"/>
      <c r="C3646" s="124"/>
      <c r="D3646" s="39"/>
      <c r="E3646" s="125"/>
      <c r="F3646" s="48"/>
      <c r="G3646" s="4"/>
      <c r="H3646" s="4"/>
      <c r="I3646" s="95" t="str">
        <f>IF($C3646="", "", IF(IFERROR(INDEX(Ingredients!$C$11:$C$310, MATCH($C3646, Ingredients!$B$11:$B$310, 0)), "")="", "", IFERROR(INDEX(Ingredients!$C$11:$C$310, MATCH($C3646, Ingredients!$B$11:$B$310, 0)), "")))</f>
        <v/>
      </c>
      <c r="J3646" s="73" t="str">
        <f>IF($B3646="", "", IF(IFERROR(INDEX(Meals!$C$11:$C$260, MATCH($B3646, Meals!$B$11:$B$260, 0)), "")="", "", IFERROR(INDEX(Meals!$C$11:$C$260, MATCH($B3646, Meals!$B$11:$B$260, 0)), "")))</f>
        <v/>
      </c>
      <c r="K3646" s="4"/>
      <c r="L3646" s="72" t="str">
        <f t="shared" si="847"/>
        <v/>
      </c>
      <c r="M3646" s="73" t="str">
        <f t="shared" si="848"/>
        <v/>
      </c>
      <c r="N3646" s="4"/>
      <c r="O3646" s="78" t="str">
        <f t="shared" si="849"/>
        <v/>
      </c>
      <c r="P3646" s="79" t="str">
        <f t="shared" si="850"/>
        <v/>
      </c>
      <c r="Q3646" s="4"/>
      <c r="R3646" s="90" t="str">
        <f t="shared" si="851"/>
        <v/>
      </c>
      <c r="S3646" s="4"/>
      <c r="Y3646" s="18" t="str">
        <f t="shared" si="852"/>
        <v/>
      </c>
      <c r="AA3646" s="18" t="str">
        <f t="shared" si="843"/>
        <v/>
      </c>
      <c r="AB3646" s="18" t="str">
        <f t="shared" si="844"/>
        <v/>
      </c>
      <c r="AC3646" s="18" t="str">
        <f t="shared" si="853"/>
        <v/>
      </c>
      <c r="AD3646" s="18" t="str">
        <f t="shared" si="853"/>
        <v/>
      </c>
      <c r="AE3646" s="18" t="str">
        <f t="shared" si="854"/>
        <v/>
      </c>
      <c r="AG3646" s="95" t="str">
        <f>IF($C3646="", "", IF(IFERROR(INDEX(Ingredients!C$11:C$310, MATCH($C3646, Ingredients!$B$11:$B$310, 0)), "")="", "", IFERROR(INDEX(Ingredients!C$11:C$310, MATCH($C3646, Ingredients!$B$11:$B$310, 0)), "")))</f>
        <v/>
      </c>
      <c r="AH3646" s="105" t="str">
        <f>IF($C3646="", "", IF(IFERROR(INDEX(Ingredients!D$11:D$310, MATCH($C3646, Ingredients!$B$11:$B$310, 0)), "")="", "", IFERROR(INDEX(Ingredients!D$11:D$310, MATCH($C3646, Ingredients!$B$11:$B$310, 0)), "")))</f>
        <v/>
      </c>
      <c r="AI3646" s="106" t="str">
        <f>IF($C3646="", "", IF(IFERROR(INDEX(Ingredients!E$11:E$310, MATCH($C3646, Ingredients!$B$11:$B$310, 0)), "")="", "", IFERROR(INDEX(Ingredients!E$11:E$310, MATCH($C3646, Ingredients!$B$11:$B$310, 0)), "")))</f>
        <v/>
      </c>
      <c r="AJ3646" s="108" t="str">
        <f>IF($C3646="", "", IF(IFERROR(INDEX(Ingredients!F$11:F$310, MATCH($C3646, Ingredients!$B$11:$B$310, 0)), "")="", "", IFERROR(INDEX(Ingredients!F$11:F$310, MATCH($C3646, Ingredients!$B$11:$B$310, 0)), "")))</f>
        <v/>
      </c>
      <c r="AK3646" s="106" t="str">
        <f>IF($C3646="", "", IF(IFERROR(INDEX(Ingredients!G$11:G$310, MATCH($C3646, Ingredients!$B$11:$B$310, 0)), "")="", "", IFERROR(INDEX(Ingredients!G$11:G$310, MATCH($C3646, Ingredients!$B$11:$B$310, 0)), "")))</f>
        <v/>
      </c>
      <c r="AL3646" s="79" t="str">
        <f>IF($C3646="", "", IF(IFERROR(INDEX(Ingredients!H$11:H$310, MATCH($C3646, Ingredients!$B$11:$B$310, 0)), "")="", "", IFERROR(INDEX(Ingredients!H$11:H$310, MATCH($C3646, Ingredients!$B$11:$B$310, 0)), "")))</f>
        <v/>
      </c>
      <c r="AN3646" s="83" t="str">
        <f t="shared" si="845"/>
        <v/>
      </c>
      <c r="AP3646" s="114" t="str">
        <f t="shared" si="855"/>
        <v/>
      </c>
      <c r="AR3646" s="117" t="str">
        <f>IF($C3646="", "", IF(IFERROR(INDEX(Ingredients!$AI$11:$AI$310, MATCH($C3646, Ingredients!$B$11:$B$310, 0)), "")="", "", IFERROR(INDEX(Ingredients!$AI$11:$AI$310, MATCH($C3646, Ingredients!$B$11:$B$310, 0)), "")))</f>
        <v/>
      </c>
      <c r="AT3646" s="120" t="str">
        <f t="shared" si="856"/>
        <v/>
      </c>
      <c r="AV3646" s="90" t="str">
        <f t="shared" si="846"/>
        <v/>
      </c>
      <c r="AX3646" s="90" t="str">
        <f>IF($AV3646="", "", COUNTIF($AV$11:$AV$5010, "&lt;"&amp;$AV3646)+1+COUNTIF($AV$11:$AV3646, $AV3646)-1)</f>
        <v/>
      </c>
      <c r="AZ3646" s="111" t="str">
        <f>IF($B3646="", "", SUMIF('Shopping List'!$AV$11:$AV$25, $B3646, 'Shopping List'!$BN$11:$BN$25))</f>
        <v/>
      </c>
      <c r="BB3646" s="117" t="str">
        <f t="shared" si="857"/>
        <v/>
      </c>
    </row>
    <row r="3647" spans="1:54" x14ac:dyDescent="0.25">
      <c r="A3647" s="4"/>
      <c r="B3647" s="37"/>
      <c r="C3647" s="124"/>
      <c r="D3647" s="39"/>
      <c r="E3647" s="125"/>
      <c r="F3647" s="48"/>
      <c r="G3647" s="4"/>
      <c r="H3647" s="4"/>
      <c r="I3647" s="95" t="str">
        <f>IF($C3647="", "", IF(IFERROR(INDEX(Ingredients!$C$11:$C$310, MATCH($C3647, Ingredients!$B$11:$B$310, 0)), "")="", "", IFERROR(INDEX(Ingredients!$C$11:$C$310, MATCH($C3647, Ingredients!$B$11:$B$310, 0)), "")))</f>
        <v/>
      </c>
      <c r="J3647" s="73" t="str">
        <f>IF($B3647="", "", IF(IFERROR(INDEX(Meals!$C$11:$C$260, MATCH($B3647, Meals!$B$11:$B$260, 0)), "")="", "", IFERROR(INDEX(Meals!$C$11:$C$260, MATCH($B3647, Meals!$B$11:$B$260, 0)), "")))</f>
        <v/>
      </c>
      <c r="K3647" s="4"/>
      <c r="L3647" s="72" t="str">
        <f t="shared" si="847"/>
        <v/>
      </c>
      <c r="M3647" s="73" t="str">
        <f t="shared" si="848"/>
        <v/>
      </c>
      <c r="N3647" s="4"/>
      <c r="O3647" s="78" t="str">
        <f t="shared" si="849"/>
        <v/>
      </c>
      <c r="P3647" s="79" t="str">
        <f t="shared" si="850"/>
        <v/>
      </c>
      <c r="Q3647" s="4"/>
      <c r="R3647" s="90" t="str">
        <f t="shared" si="851"/>
        <v/>
      </c>
      <c r="S3647" s="4"/>
      <c r="Y3647" s="18" t="str">
        <f t="shared" si="852"/>
        <v/>
      </c>
      <c r="AA3647" s="18" t="str">
        <f t="shared" si="843"/>
        <v/>
      </c>
      <c r="AB3647" s="18" t="str">
        <f t="shared" si="844"/>
        <v/>
      </c>
      <c r="AC3647" s="18" t="str">
        <f t="shared" si="853"/>
        <v/>
      </c>
      <c r="AD3647" s="18" t="str">
        <f t="shared" si="853"/>
        <v/>
      </c>
      <c r="AE3647" s="18" t="str">
        <f t="shared" si="854"/>
        <v/>
      </c>
      <c r="AG3647" s="95" t="str">
        <f>IF($C3647="", "", IF(IFERROR(INDEX(Ingredients!C$11:C$310, MATCH($C3647, Ingredients!$B$11:$B$310, 0)), "")="", "", IFERROR(INDEX(Ingredients!C$11:C$310, MATCH($C3647, Ingredients!$B$11:$B$310, 0)), "")))</f>
        <v/>
      </c>
      <c r="AH3647" s="105" t="str">
        <f>IF($C3647="", "", IF(IFERROR(INDEX(Ingredients!D$11:D$310, MATCH($C3647, Ingredients!$B$11:$B$310, 0)), "")="", "", IFERROR(INDEX(Ingredients!D$11:D$310, MATCH($C3647, Ingredients!$B$11:$B$310, 0)), "")))</f>
        <v/>
      </c>
      <c r="AI3647" s="106" t="str">
        <f>IF($C3647="", "", IF(IFERROR(INDEX(Ingredients!E$11:E$310, MATCH($C3647, Ingredients!$B$11:$B$310, 0)), "")="", "", IFERROR(INDEX(Ingredients!E$11:E$310, MATCH($C3647, Ingredients!$B$11:$B$310, 0)), "")))</f>
        <v/>
      </c>
      <c r="AJ3647" s="108" t="str">
        <f>IF($C3647="", "", IF(IFERROR(INDEX(Ingredients!F$11:F$310, MATCH($C3647, Ingredients!$B$11:$B$310, 0)), "")="", "", IFERROR(INDEX(Ingredients!F$11:F$310, MATCH($C3647, Ingredients!$B$11:$B$310, 0)), "")))</f>
        <v/>
      </c>
      <c r="AK3647" s="106" t="str">
        <f>IF($C3647="", "", IF(IFERROR(INDEX(Ingredients!G$11:G$310, MATCH($C3647, Ingredients!$B$11:$B$310, 0)), "")="", "", IFERROR(INDEX(Ingredients!G$11:G$310, MATCH($C3647, Ingredients!$B$11:$B$310, 0)), "")))</f>
        <v/>
      </c>
      <c r="AL3647" s="79" t="str">
        <f>IF($C3647="", "", IF(IFERROR(INDEX(Ingredients!H$11:H$310, MATCH($C3647, Ingredients!$B$11:$B$310, 0)), "")="", "", IFERROR(INDEX(Ingredients!H$11:H$310, MATCH($C3647, Ingredients!$B$11:$B$310, 0)), "")))</f>
        <v/>
      </c>
      <c r="AN3647" s="83" t="str">
        <f t="shared" si="845"/>
        <v/>
      </c>
      <c r="AP3647" s="114" t="str">
        <f t="shared" si="855"/>
        <v/>
      </c>
      <c r="AR3647" s="117" t="str">
        <f>IF($C3647="", "", IF(IFERROR(INDEX(Ingredients!$AI$11:$AI$310, MATCH($C3647, Ingredients!$B$11:$B$310, 0)), "")="", "", IFERROR(INDEX(Ingredients!$AI$11:$AI$310, MATCH($C3647, Ingredients!$B$11:$B$310, 0)), "")))</f>
        <v/>
      </c>
      <c r="AT3647" s="120" t="str">
        <f t="shared" si="856"/>
        <v/>
      </c>
      <c r="AV3647" s="90" t="str">
        <f t="shared" si="846"/>
        <v/>
      </c>
      <c r="AX3647" s="90" t="str">
        <f>IF($AV3647="", "", COUNTIF($AV$11:$AV$5010, "&lt;"&amp;$AV3647)+1+COUNTIF($AV$11:$AV3647, $AV3647)-1)</f>
        <v/>
      </c>
      <c r="AZ3647" s="111" t="str">
        <f>IF($B3647="", "", SUMIF('Shopping List'!$AV$11:$AV$25, $B3647, 'Shopping List'!$BN$11:$BN$25))</f>
        <v/>
      </c>
      <c r="BB3647" s="117" t="str">
        <f t="shared" si="857"/>
        <v/>
      </c>
    </row>
    <row r="3648" spans="1:54" x14ac:dyDescent="0.25">
      <c r="A3648" s="4"/>
      <c r="B3648" s="37"/>
      <c r="C3648" s="124"/>
      <c r="D3648" s="39"/>
      <c r="E3648" s="125"/>
      <c r="F3648" s="48"/>
      <c r="G3648" s="4"/>
      <c r="H3648" s="4"/>
      <c r="I3648" s="95" t="str">
        <f>IF($C3648="", "", IF(IFERROR(INDEX(Ingredients!$C$11:$C$310, MATCH($C3648, Ingredients!$B$11:$B$310, 0)), "")="", "", IFERROR(INDEX(Ingredients!$C$11:$C$310, MATCH($C3648, Ingredients!$B$11:$B$310, 0)), "")))</f>
        <v/>
      </c>
      <c r="J3648" s="73" t="str">
        <f>IF($B3648="", "", IF(IFERROR(INDEX(Meals!$C$11:$C$260, MATCH($B3648, Meals!$B$11:$B$260, 0)), "")="", "", IFERROR(INDEX(Meals!$C$11:$C$260, MATCH($B3648, Meals!$B$11:$B$260, 0)), "")))</f>
        <v/>
      </c>
      <c r="K3648" s="4"/>
      <c r="L3648" s="72" t="str">
        <f t="shared" si="847"/>
        <v/>
      </c>
      <c r="M3648" s="73" t="str">
        <f t="shared" si="848"/>
        <v/>
      </c>
      <c r="N3648" s="4"/>
      <c r="O3648" s="78" t="str">
        <f t="shared" si="849"/>
        <v/>
      </c>
      <c r="P3648" s="79" t="str">
        <f t="shared" si="850"/>
        <v/>
      </c>
      <c r="Q3648" s="4"/>
      <c r="R3648" s="90" t="str">
        <f t="shared" si="851"/>
        <v/>
      </c>
      <c r="S3648" s="4"/>
      <c r="Y3648" s="18" t="str">
        <f t="shared" si="852"/>
        <v/>
      </c>
      <c r="AA3648" s="18" t="str">
        <f t="shared" si="843"/>
        <v/>
      </c>
      <c r="AB3648" s="18" t="str">
        <f t="shared" si="844"/>
        <v/>
      </c>
      <c r="AC3648" s="18" t="str">
        <f t="shared" si="853"/>
        <v/>
      </c>
      <c r="AD3648" s="18" t="str">
        <f t="shared" si="853"/>
        <v/>
      </c>
      <c r="AE3648" s="18" t="str">
        <f t="shared" si="854"/>
        <v/>
      </c>
      <c r="AG3648" s="95" t="str">
        <f>IF($C3648="", "", IF(IFERROR(INDEX(Ingredients!C$11:C$310, MATCH($C3648, Ingredients!$B$11:$B$310, 0)), "")="", "", IFERROR(INDEX(Ingredients!C$11:C$310, MATCH($C3648, Ingredients!$B$11:$B$310, 0)), "")))</f>
        <v/>
      </c>
      <c r="AH3648" s="105" t="str">
        <f>IF($C3648="", "", IF(IFERROR(INDEX(Ingredients!D$11:D$310, MATCH($C3648, Ingredients!$B$11:$B$310, 0)), "")="", "", IFERROR(INDEX(Ingredients!D$11:D$310, MATCH($C3648, Ingredients!$B$11:$B$310, 0)), "")))</f>
        <v/>
      </c>
      <c r="AI3648" s="106" t="str">
        <f>IF($C3648="", "", IF(IFERROR(INDEX(Ingredients!E$11:E$310, MATCH($C3648, Ingredients!$B$11:$B$310, 0)), "")="", "", IFERROR(INDEX(Ingredients!E$11:E$310, MATCH($C3648, Ingredients!$B$11:$B$310, 0)), "")))</f>
        <v/>
      </c>
      <c r="AJ3648" s="108" t="str">
        <f>IF($C3648="", "", IF(IFERROR(INDEX(Ingredients!F$11:F$310, MATCH($C3648, Ingredients!$B$11:$B$310, 0)), "")="", "", IFERROR(INDEX(Ingredients!F$11:F$310, MATCH($C3648, Ingredients!$B$11:$B$310, 0)), "")))</f>
        <v/>
      </c>
      <c r="AK3648" s="106" t="str">
        <f>IF($C3648="", "", IF(IFERROR(INDEX(Ingredients!G$11:G$310, MATCH($C3648, Ingredients!$B$11:$B$310, 0)), "")="", "", IFERROR(INDEX(Ingredients!G$11:G$310, MATCH($C3648, Ingredients!$B$11:$B$310, 0)), "")))</f>
        <v/>
      </c>
      <c r="AL3648" s="79" t="str">
        <f>IF($C3648="", "", IF(IFERROR(INDEX(Ingredients!H$11:H$310, MATCH($C3648, Ingredients!$B$11:$B$310, 0)), "")="", "", IFERROR(INDEX(Ingredients!H$11:H$310, MATCH($C3648, Ingredients!$B$11:$B$310, 0)), "")))</f>
        <v/>
      </c>
      <c r="AN3648" s="83" t="str">
        <f t="shared" si="845"/>
        <v/>
      </c>
      <c r="AP3648" s="114" t="str">
        <f t="shared" si="855"/>
        <v/>
      </c>
      <c r="AR3648" s="117" t="str">
        <f>IF($C3648="", "", IF(IFERROR(INDEX(Ingredients!$AI$11:$AI$310, MATCH($C3648, Ingredients!$B$11:$B$310, 0)), "")="", "", IFERROR(INDEX(Ingredients!$AI$11:$AI$310, MATCH($C3648, Ingredients!$B$11:$B$310, 0)), "")))</f>
        <v/>
      </c>
      <c r="AT3648" s="120" t="str">
        <f t="shared" si="856"/>
        <v/>
      </c>
      <c r="AV3648" s="90" t="str">
        <f t="shared" si="846"/>
        <v/>
      </c>
      <c r="AX3648" s="90" t="str">
        <f>IF($AV3648="", "", COUNTIF($AV$11:$AV$5010, "&lt;"&amp;$AV3648)+1+COUNTIF($AV$11:$AV3648, $AV3648)-1)</f>
        <v/>
      </c>
      <c r="AZ3648" s="111" t="str">
        <f>IF($B3648="", "", SUMIF('Shopping List'!$AV$11:$AV$25, $B3648, 'Shopping List'!$BN$11:$BN$25))</f>
        <v/>
      </c>
      <c r="BB3648" s="117" t="str">
        <f t="shared" si="857"/>
        <v/>
      </c>
    </row>
    <row r="3649" spans="1:54" x14ac:dyDescent="0.25">
      <c r="A3649" s="4"/>
      <c r="B3649" s="37"/>
      <c r="C3649" s="124"/>
      <c r="D3649" s="39"/>
      <c r="E3649" s="125"/>
      <c r="F3649" s="48"/>
      <c r="G3649" s="4"/>
      <c r="H3649" s="4"/>
      <c r="I3649" s="95" t="str">
        <f>IF($C3649="", "", IF(IFERROR(INDEX(Ingredients!$C$11:$C$310, MATCH($C3649, Ingredients!$B$11:$B$310, 0)), "")="", "", IFERROR(INDEX(Ingredients!$C$11:$C$310, MATCH($C3649, Ingredients!$B$11:$B$310, 0)), "")))</f>
        <v/>
      </c>
      <c r="J3649" s="73" t="str">
        <f>IF($B3649="", "", IF(IFERROR(INDEX(Meals!$C$11:$C$260, MATCH($B3649, Meals!$B$11:$B$260, 0)), "")="", "", IFERROR(INDEX(Meals!$C$11:$C$260, MATCH($B3649, Meals!$B$11:$B$260, 0)), "")))</f>
        <v/>
      </c>
      <c r="K3649" s="4"/>
      <c r="L3649" s="72" t="str">
        <f t="shared" si="847"/>
        <v/>
      </c>
      <c r="M3649" s="73" t="str">
        <f t="shared" si="848"/>
        <v/>
      </c>
      <c r="N3649" s="4"/>
      <c r="O3649" s="78" t="str">
        <f t="shared" si="849"/>
        <v/>
      </c>
      <c r="P3649" s="79" t="str">
        <f t="shared" si="850"/>
        <v/>
      </c>
      <c r="Q3649" s="4"/>
      <c r="R3649" s="90" t="str">
        <f t="shared" si="851"/>
        <v/>
      </c>
      <c r="S3649" s="4"/>
      <c r="Y3649" s="18" t="str">
        <f t="shared" si="852"/>
        <v/>
      </c>
      <c r="AA3649" s="18" t="str">
        <f t="shared" si="843"/>
        <v/>
      </c>
      <c r="AB3649" s="18" t="str">
        <f t="shared" si="844"/>
        <v/>
      </c>
      <c r="AC3649" s="18" t="str">
        <f t="shared" si="853"/>
        <v/>
      </c>
      <c r="AD3649" s="18" t="str">
        <f t="shared" si="853"/>
        <v/>
      </c>
      <c r="AE3649" s="18" t="str">
        <f t="shared" si="854"/>
        <v/>
      </c>
      <c r="AG3649" s="95" t="str">
        <f>IF($C3649="", "", IF(IFERROR(INDEX(Ingredients!C$11:C$310, MATCH($C3649, Ingredients!$B$11:$B$310, 0)), "")="", "", IFERROR(INDEX(Ingredients!C$11:C$310, MATCH($C3649, Ingredients!$B$11:$B$310, 0)), "")))</f>
        <v/>
      </c>
      <c r="AH3649" s="105" t="str">
        <f>IF($C3649="", "", IF(IFERROR(INDEX(Ingredients!D$11:D$310, MATCH($C3649, Ingredients!$B$11:$B$310, 0)), "")="", "", IFERROR(INDEX(Ingredients!D$11:D$310, MATCH($C3649, Ingredients!$B$11:$B$310, 0)), "")))</f>
        <v/>
      </c>
      <c r="AI3649" s="106" t="str">
        <f>IF($C3649="", "", IF(IFERROR(INDEX(Ingredients!E$11:E$310, MATCH($C3649, Ingredients!$B$11:$B$310, 0)), "")="", "", IFERROR(INDEX(Ingredients!E$11:E$310, MATCH($C3649, Ingredients!$B$11:$B$310, 0)), "")))</f>
        <v/>
      </c>
      <c r="AJ3649" s="108" t="str">
        <f>IF($C3649="", "", IF(IFERROR(INDEX(Ingredients!F$11:F$310, MATCH($C3649, Ingredients!$B$11:$B$310, 0)), "")="", "", IFERROR(INDEX(Ingredients!F$11:F$310, MATCH($C3649, Ingredients!$B$11:$B$310, 0)), "")))</f>
        <v/>
      </c>
      <c r="AK3649" s="106" t="str">
        <f>IF($C3649="", "", IF(IFERROR(INDEX(Ingredients!G$11:G$310, MATCH($C3649, Ingredients!$B$11:$B$310, 0)), "")="", "", IFERROR(INDEX(Ingredients!G$11:G$310, MATCH($C3649, Ingredients!$B$11:$B$310, 0)), "")))</f>
        <v/>
      </c>
      <c r="AL3649" s="79" t="str">
        <f>IF($C3649="", "", IF(IFERROR(INDEX(Ingredients!H$11:H$310, MATCH($C3649, Ingredients!$B$11:$B$310, 0)), "")="", "", IFERROR(INDEX(Ingredients!H$11:H$310, MATCH($C3649, Ingredients!$B$11:$B$310, 0)), "")))</f>
        <v/>
      </c>
      <c r="AN3649" s="83" t="str">
        <f t="shared" si="845"/>
        <v/>
      </c>
      <c r="AP3649" s="114" t="str">
        <f t="shared" si="855"/>
        <v/>
      </c>
      <c r="AR3649" s="117" t="str">
        <f>IF($C3649="", "", IF(IFERROR(INDEX(Ingredients!$AI$11:$AI$310, MATCH($C3649, Ingredients!$B$11:$B$310, 0)), "")="", "", IFERROR(INDEX(Ingredients!$AI$11:$AI$310, MATCH($C3649, Ingredients!$B$11:$B$310, 0)), "")))</f>
        <v/>
      </c>
      <c r="AT3649" s="120" t="str">
        <f t="shared" si="856"/>
        <v/>
      </c>
      <c r="AV3649" s="90" t="str">
        <f t="shared" si="846"/>
        <v/>
      </c>
      <c r="AX3649" s="90" t="str">
        <f>IF($AV3649="", "", COUNTIF($AV$11:$AV$5010, "&lt;"&amp;$AV3649)+1+COUNTIF($AV$11:$AV3649, $AV3649)-1)</f>
        <v/>
      </c>
      <c r="AZ3649" s="111" t="str">
        <f>IF($B3649="", "", SUMIF('Shopping List'!$AV$11:$AV$25, $B3649, 'Shopping List'!$BN$11:$BN$25))</f>
        <v/>
      </c>
      <c r="BB3649" s="117" t="str">
        <f t="shared" si="857"/>
        <v/>
      </c>
    </row>
    <row r="3650" spans="1:54" x14ac:dyDescent="0.25">
      <c r="A3650" s="4"/>
      <c r="B3650" s="37"/>
      <c r="C3650" s="124"/>
      <c r="D3650" s="39"/>
      <c r="E3650" s="125"/>
      <c r="F3650" s="48"/>
      <c r="G3650" s="4"/>
      <c r="H3650" s="4"/>
      <c r="I3650" s="95" t="str">
        <f>IF($C3650="", "", IF(IFERROR(INDEX(Ingredients!$C$11:$C$310, MATCH($C3650, Ingredients!$B$11:$B$310, 0)), "")="", "", IFERROR(INDEX(Ingredients!$C$11:$C$310, MATCH($C3650, Ingredients!$B$11:$B$310, 0)), "")))</f>
        <v/>
      </c>
      <c r="J3650" s="73" t="str">
        <f>IF($B3650="", "", IF(IFERROR(INDEX(Meals!$C$11:$C$260, MATCH($B3650, Meals!$B$11:$B$260, 0)), "")="", "", IFERROR(INDEX(Meals!$C$11:$C$260, MATCH($B3650, Meals!$B$11:$B$260, 0)), "")))</f>
        <v/>
      </c>
      <c r="K3650" s="4"/>
      <c r="L3650" s="72" t="str">
        <f t="shared" si="847"/>
        <v/>
      </c>
      <c r="M3650" s="73" t="str">
        <f t="shared" si="848"/>
        <v/>
      </c>
      <c r="N3650" s="4"/>
      <c r="O3650" s="78" t="str">
        <f t="shared" si="849"/>
        <v/>
      </c>
      <c r="P3650" s="79" t="str">
        <f t="shared" si="850"/>
        <v/>
      </c>
      <c r="Q3650" s="4"/>
      <c r="R3650" s="90" t="str">
        <f t="shared" si="851"/>
        <v/>
      </c>
      <c r="S3650" s="4"/>
      <c r="Y3650" s="18" t="str">
        <f t="shared" si="852"/>
        <v/>
      </c>
      <c r="AA3650" s="18" t="str">
        <f t="shared" si="843"/>
        <v/>
      </c>
      <c r="AB3650" s="18" t="str">
        <f t="shared" si="844"/>
        <v/>
      </c>
      <c r="AC3650" s="18" t="str">
        <f t="shared" si="853"/>
        <v/>
      </c>
      <c r="AD3650" s="18" t="str">
        <f t="shared" si="853"/>
        <v/>
      </c>
      <c r="AE3650" s="18" t="str">
        <f t="shared" si="854"/>
        <v/>
      </c>
      <c r="AG3650" s="95" t="str">
        <f>IF($C3650="", "", IF(IFERROR(INDEX(Ingredients!C$11:C$310, MATCH($C3650, Ingredients!$B$11:$B$310, 0)), "")="", "", IFERROR(INDEX(Ingredients!C$11:C$310, MATCH($C3650, Ingredients!$B$11:$B$310, 0)), "")))</f>
        <v/>
      </c>
      <c r="AH3650" s="105" t="str">
        <f>IF($C3650="", "", IF(IFERROR(INDEX(Ingredients!D$11:D$310, MATCH($C3650, Ingredients!$B$11:$B$310, 0)), "")="", "", IFERROR(INDEX(Ingredients!D$11:D$310, MATCH($C3650, Ingredients!$B$11:$B$310, 0)), "")))</f>
        <v/>
      </c>
      <c r="AI3650" s="106" t="str">
        <f>IF($C3650="", "", IF(IFERROR(INDEX(Ingredients!E$11:E$310, MATCH($C3650, Ingredients!$B$11:$B$310, 0)), "")="", "", IFERROR(INDEX(Ingredients!E$11:E$310, MATCH($C3650, Ingredients!$B$11:$B$310, 0)), "")))</f>
        <v/>
      </c>
      <c r="AJ3650" s="108" t="str">
        <f>IF($C3650="", "", IF(IFERROR(INDEX(Ingredients!F$11:F$310, MATCH($C3650, Ingredients!$B$11:$B$310, 0)), "")="", "", IFERROR(INDEX(Ingredients!F$11:F$310, MATCH($C3650, Ingredients!$B$11:$B$310, 0)), "")))</f>
        <v/>
      </c>
      <c r="AK3650" s="106" t="str">
        <f>IF($C3650="", "", IF(IFERROR(INDEX(Ingredients!G$11:G$310, MATCH($C3650, Ingredients!$B$11:$B$310, 0)), "")="", "", IFERROR(INDEX(Ingredients!G$11:G$310, MATCH($C3650, Ingredients!$B$11:$B$310, 0)), "")))</f>
        <v/>
      </c>
      <c r="AL3650" s="79" t="str">
        <f>IF($C3650="", "", IF(IFERROR(INDEX(Ingredients!H$11:H$310, MATCH($C3650, Ingredients!$B$11:$B$310, 0)), "")="", "", IFERROR(INDEX(Ingredients!H$11:H$310, MATCH($C3650, Ingredients!$B$11:$B$310, 0)), "")))</f>
        <v/>
      </c>
      <c r="AN3650" s="83" t="str">
        <f t="shared" si="845"/>
        <v/>
      </c>
      <c r="AP3650" s="114" t="str">
        <f t="shared" si="855"/>
        <v/>
      </c>
      <c r="AR3650" s="117" t="str">
        <f>IF($C3650="", "", IF(IFERROR(INDEX(Ingredients!$AI$11:$AI$310, MATCH($C3650, Ingredients!$B$11:$B$310, 0)), "")="", "", IFERROR(INDEX(Ingredients!$AI$11:$AI$310, MATCH($C3650, Ingredients!$B$11:$B$310, 0)), "")))</f>
        <v/>
      </c>
      <c r="AT3650" s="120" t="str">
        <f t="shared" si="856"/>
        <v/>
      </c>
      <c r="AV3650" s="90" t="str">
        <f t="shared" si="846"/>
        <v/>
      </c>
      <c r="AX3650" s="90" t="str">
        <f>IF($AV3650="", "", COUNTIF($AV$11:$AV$5010, "&lt;"&amp;$AV3650)+1+COUNTIF($AV$11:$AV3650, $AV3650)-1)</f>
        <v/>
      </c>
      <c r="AZ3650" s="111" t="str">
        <f>IF($B3650="", "", SUMIF('Shopping List'!$AV$11:$AV$25, $B3650, 'Shopping List'!$BN$11:$BN$25))</f>
        <v/>
      </c>
      <c r="BB3650" s="117" t="str">
        <f t="shared" si="857"/>
        <v/>
      </c>
    </row>
    <row r="3651" spans="1:54" x14ac:dyDescent="0.25">
      <c r="A3651" s="4"/>
      <c r="B3651" s="37"/>
      <c r="C3651" s="124"/>
      <c r="D3651" s="39"/>
      <c r="E3651" s="125"/>
      <c r="F3651" s="48"/>
      <c r="G3651" s="4"/>
      <c r="H3651" s="4"/>
      <c r="I3651" s="95" t="str">
        <f>IF($C3651="", "", IF(IFERROR(INDEX(Ingredients!$C$11:$C$310, MATCH($C3651, Ingredients!$B$11:$B$310, 0)), "")="", "", IFERROR(INDEX(Ingredients!$C$11:$C$310, MATCH($C3651, Ingredients!$B$11:$B$310, 0)), "")))</f>
        <v/>
      </c>
      <c r="J3651" s="73" t="str">
        <f>IF($B3651="", "", IF(IFERROR(INDEX(Meals!$C$11:$C$260, MATCH($B3651, Meals!$B$11:$B$260, 0)), "")="", "", IFERROR(INDEX(Meals!$C$11:$C$260, MATCH($B3651, Meals!$B$11:$B$260, 0)), "")))</f>
        <v/>
      </c>
      <c r="K3651" s="4"/>
      <c r="L3651" s="72" t="str">
        <f t="shared" si="847"/>
        <v/>
      </c>
      <c r="M3651" s="73" t="str">
        <f t="shared" si="848"/>
        <v/>
      </c>
      <c r="N3651" s="4"/>
      <c r="O3651" s="78" t="str">
        <f t="shared" si="849"/>
        <v/>
      </c>
      <c r="P3651" s="79" t="str">
        <f t="shared" si="850"/>
        <v/>
      </c>
      <c r="Q3651" s="4"/>
      <c r="R3651" s="90" t="str">
        <f t="shared" si="851"/>
        <v/>
      </c>
      <c r="S3651" s="4"/>
      <c r="Y3651" s="18" t="str">
        <f t="shared" si="852"/>
        <v/>
      </c>
      <c r="AA3651" s="18" t="str">
        <f t="shared" si="843"/>
        <v/>
      </c>
      <c r="AB3651" s="18" t="str">
        <f t="shared" si="844"/>
        <v/>
      </c>
      <c r="AC3651" s="18" t="str">
        <f t="shared" si="853"/>
        <v/>
      </c>
      <c r="AD3651" s="18" t="str">
        <f t="shared" si="853"/>
        <v/>
      </c>
      <c r="AE3651" s="18" t="str">
        <f t="shared" si="854"/>
        <v/>
      </c>
      <c r="AG3651" s="95" t="str">
        <f>IF($C3651="", "", IF(IFERROR(INDEX(Ingredients!C$11:C$310, MATCH($C3651, Ingredients!$B$11:$B$310, 0)), "")="", "", IFERROR(INDEX(Ingredients!C$11:C$310, MATCH($C3651, Ingredients!$B$11:$B$310, 0)), "")))</f>
        <v/>
      </c>
      <c r="AH3651" s="105" t="str">
        <f>IF($C3651="", "", IF(IFERROR(INDEX(Ingredients!D$11:D$310, MATCH($C3651, Ingredients!$B$11:$B$310, 0)), "")="", "", IFERROR(INDEX(Ingredients!D$11:D$310, MATCH($C3651, Ingredients!$B$11:$B$310, 0)), "")))</f>
        <v/>
      </c>
      <c r="AI3651" s="106" t="str">
        <f>IF($C3651="", "", IF(IFERROR(INDEX(Ingredients!E$11:E$310, MATCH($C3651, Ingredients!$B$11:$B$310, 0)), "")="", "", IFERROR(INDEX(Ingredients!E$11:E$310, MATCH($C3651, Ingredients!$B$11:$B$310, 0)), "")))</f>
        <v/>
      </c>
      <c r="AJ3651" s="108" t="str">
        <f>IF($C3651="", "", IF(IFERROR(INDEX(Ingredients!F$11:F$310, MATCH($C3651, Ingredients!$B$11:$B$310, 0)), "")="", "", IFERROR(INDEX(Ingredients!F$11:F$310, MATCH($C3651, Ingredients!$B$11:$B$310, 0)), "")))</f>
        <v/>
      </c>
      <c r="AK3651" s="106" t="str">
        <f>IF($C3651="", "", IF(IFERROR(INDEX(Ingredients!G$11:G$310, MATCH($C3651, Ingredients!$B$11:$B$310, 0)), "")="", "", IFERROR(INDEX(Ingredients!G$11:G$310, MATCH($C3651, Ingredients!$B$11:$B$310, 0)), "")))</f>
        <v/>
      </c>
      <c r="AL3651" s="79" t="str">
        <f>IF($C3651="", "", IF(IFERROR(INDEX(Ingredients!H$11:H$310, MATCH($C3651, Ingredients!$B$11:$B$310, 0)), "")="", "", IFERROR(INDEX(Ingredients!H$11:H$310, MATCH($C3651, Ingredients!$B$11:$B$310, 0)), "")))</f>
        <v/>
      </c>
      <c r="AN3651" s="83" t="str">
        <f t="shared" si="845"/>
        <v/>
      </c>
      <c r="AP3651" s="114" t="str">
        <f t="shared" si="855"/>
        <v/>
      </c>
      <c r="AR3651" s="117" t="str">
        <f>IF($C3651="", "", IF(IFERROR(INDEX(Ingredients!$AI$11:$AI$310, MATCH($C3651, Ingredients!$B$11:$B$310, 0)), "")="", "", IFERROR(INDEX(Ingredients!$AI$11:$AI$310, MATCH($C3651, Ingredients!$B$11:$B$310, 0)), "")))</f>
        <v/>
      </c>
      <c r="AT3651" s="120" t="str">
        <f t="shared" si="856"/>
        <v/>
      </c>
      <c r="AV3651" s="90" t="str">
        <f t="shared" si="846"/>
        <v/>
      </c>
      <c r="AX3651" s="90" t="str">
        <f>IF($AV3651="", "", COUNTIF($AV$11:$AV$5010, "&lt;"&amp;$AV3651)+1+COUNTIF($AV$11:$AV3651, $AV3651)-1)</f>
        <v/>
      </c>
      <c r="AZ3651" s="111" t="str">
        <f>IF($B3651="", "", SUMIF('Shopping List'!$AV$11:$AV$25, $B3651, 'Shopping List'!$BN$11:$BN$25))</f>
        <v/>
      </c>
      <c r="BB3651" s="117" t="str">
        <f t="shared" si="857"/>
        <v/>
      </c>
    </row>
    <row r="3652" spans="1:54" x14ac:dyDescent="0.25">
      <c r="A3652" s="4"/>
      <c r="B3652" s="37"/>
      <c r="C3652" s="124"/>
      <c r="D3652" s="39"/>
      <c r="E3652" s="125"/>
      <c r="F3652" s="48"/>
      <c r="G3652" s="4"/>
      <c r="H3652" s="4"/>
      <c r="I3652" s="95" t="str">
        <f>IF($C3652="", "", IF(IFERROR(INDEX(Ingredients!$C$11:$C$310, MATCH($C3652, Ingredients!$B$11:$B$310, 0)), "")="", "", IFERROR(INDEX(Ingredients!$C$11:$C$310, MATCH($C3652, Ingredients!$B$11:$B$310, 0)), "")))</f>
        <v/>
      </c>
      <c r="J3652" s="73" t="str">
        <f>IF($B3652="", "", IF(IFERROR(INDEX(Meals!$C$11:$C$260, MATCH($B3652, Meals!$B$11:$B$260, 0)), "")="", "", IFERROR(INDEX(Meals!$C$11:$C$260, MATCH($B3652, Meals!$B$11:$B$260, 0)), "")))</f>
        <v/>
      </c>
      <c r="K3652" s="4"/>
      <c r="L3652" s="72" t="str">
        <f t="shared" si="847"/>
        <v/>
      </c>
      <c r="M3652" s="73" t="str">
        <f t="shared" si="848"/>
        <v/>
      </c>
      <c r="N3652" s="4"/>
      <c r="O3652" s="78" t="str">
        <f t="shared" si="849"/>
        <v/>
      </c>
      <c r="P3652" s="79" t="str">
        <f t="shared" si="850"/>
        <v/>
      </c>
      <c r="Q3652" s="4"/>
      <c r="R3652" s="90" t="str">
        <f t="shared" si="851"/>
        <v/>
      </c>
      <c r="S3652" s="4"/>
      <c r="Y3652" s="18" t="str">
        <f t="shared" si="852"/>
        <v/>
      </c>
      <c r="AA3652" s="18" t="str">
        <f t="shared" si="843"/>
        <v/>
      </c>
      <c r="AB3652" s="18" t="str">
        <f t="shared" si="844"/>
        <v/>
      </c>
      <c r="AC3652" s="18" t="str">
        <f t="shared" si="853"/>
        <v/>
      </c>
      <c r="AD3652" s="18" t="str">
        <f t="shared" si="853"/>
        <v/>
      </c>
      <c r="AE3652" s="18" t="str">
        <f t="shared" si="854"/>
        <v/>
      </c>
      <c r="AG3652" s="95" t="str">
        <f>IF($C3652="", "", IF(IFERROR(INDEX(Ingredients!C$11:C$310, MATCH($C3652, Ingredients!$B$11:$B$310, 0)), "")="", "", IFERROR(INDEX(Ingredients!C$11:C$310, MATCH($C3652, Ingredients!$B$11:$B$310, 0)), "")))</f>
        <v/>
      </c>
      <c r="AH3652" s="105" t="str">
        <f>IF($C3652="", "", IF(IFERROR(INDEX(Ingredients!D$11:D$310, MATCH($C3652, Ingredients!$B$11:$B$310, 0)), "")="", "", IFERROR(INDEX(Ingredients!D$11:D$310, MATCH($C3652, Ingredients!$B$11:$B$310, 0)), "")))</f>
        <v/>
      </c>
      <c r="AI3652" s="106" t="str">
        <f>IF($C3652="", "", IF(IFERROR(INDEX(Ingredients!E$11:E$310, MATCH($C3652, Ingredients!$B$11:$B$310, 0)), "")="", "", IFERROR(INDEX(Ingredients!E$11:E$310, MATCH($C3652, Ingredients!$B$11:$B$310, 0)), "")))</f>
        <v/>
      </c>
      <c r="AJ3652" s="108" t="str">
        <f>IF($C3652="", "", IF(IFERROR(INDEX(Ingredients!F$11:F$310, MATCH($C3652, Ingredients!$B$11:$B$310, 0)), "")="", "", IFERROR(INDEX(Ingredients!F$11:F$310, MATCH($C3652, Ingredients!$B$11:$B$310, 0)), "")))</f>
        <v/>
      </c>
      <c r="AK3652" s="106" t="str">
        <f>IF($C3652="", "", IF(IFERROR(INDEX(Ingredients!G$11:G$310, MATCH($C3652, Ingredients!$B$11:$B$310, 0)), "")="", "", IFERROR(INDEX(Ingredients!G$11:G$310, MATCH($C3652, Ingredients!$B$11:$B$310, 0)), "")))</f>
        <v/>
      </c>
      <c r="AL3652" s="79" t="str">
        <f>IF($C3652="", "", IF(IFERROR(INDEX(Ingredients!H$11:H$310, MATCH($C3652, Ingredients!$B$11:$B$310, 0)), "")="", "", IFERROR(INDEX(Ingredients!H$11:H$310, MATCH($C3652, Ingredients!$B$11:$B$310, 0)), "")))</f>
        <v/>
      </c>
      <c r="AN3652" s="83" t="str">
        <f t="shared" si="845"/>
        <v/>
      </c>
      <c r="AP3652" s="114" t="str">
        <f t="shared" si="855"/>
        <v/>
      </c>
      <c r="AR3652" s="117" t="str">
        <f>IF($C3652="", "", IF(IFERROR(INDEX(Ingredients!$AI$11:$AI$310, MATCH($C3652, Ingredients!$B$11:$B$310, 0)), "")="", "", IFERROR(INDEX(Ingredients!$AI$11:$AI$310, MATCH($C3652, Ingredients!$B$11:$B$310, 0)), "")))</f>
        <v/>
      </c>
      <c r="AT3652" s="120" t="str">
        <f t="shared" si="856"/>
        <v/>
      </c>
      <c r="AV3652" s="90" t="str">
        <f t="shared" si="846"/>
        <v/>
      </c>
      <c r="AX3652" s="90" t="str">
        <f>IF($AV3652="", "", COUNTIF($AV$11:$AV$5010, "&lt;"&amp;$AV3652)+1+COUNTIF($AV$11:$AV3652, $AV3652)-1)</f>
        <v/>
      </c>
      <c r="AZ3652" s="111" t="str">
        <f>IF($B3652="", "", SUMIF('Shopping List'!$AV$11:$AV$25, $B3652, 'Shopping List'!$BN$11:$BN$25))</f>
        <v/>
      </c>
      <c r="BB3652" s="117" t="str">
        <f t="shared" si="857"/>
        <v/>
      </c>
    </row>
    <row r="3653" spans="1:54" x14ac:dyDescent="0.25">
      <c r="A3653" s="4"/>
      <c r="B3653" s="37"/>
      <c r="C3653" s="124"/>
      <c r="D3653" s="39"/>
      <c r="E3653" s="125"/>
      <c r="F3653" s="48"/>
      <c r="G3653" s="4"/>
      <c r="H3653" s="4"/>
      <c r="I3653" s="95" t="str">
        <f>IF($C3653="", "", IF(IFERROR(INDEX(Ingredients!$C$11:$C$310, MATCH($C3653, Ingredients!$B$11:$B$310, 0)), "")="", "", IFERROR(INDEX(Ingredients!$C$11:$C$310, MATCH($C3653, Ingredients!$B$11:$B$310, 0)), "")))</f>
        <v/>
      </c>
      <c r="J3653" s="73" t="str">
        <f>IF($B3653="", "", IF(IFERROR(INDEX(Meals!$C$11:$C$260, MATCH($B3653, Meals!$B$11:$B$260, 0)), "")="", "", IFERROR(INDEX(Meals!$C$11:$C$260, MATCH($B3653, Meals!$B$11:$B$260, 0)), "")))</f>
        <v/>
      </c>
      <c r="K3653" s="4"/>
      <c r="L3653" s="72" t="str">
        <f t="shared" si="847"/>
        <v/>
      </c>
      <c r="M3653" s="73" t="str">
        <f t="shared" si="848"/>
        <v/>
      </c>
      <c r="N3653" s="4"/>
      <c r="O3653" s="78" t="str">
        <f t="shared" si="849"/>
        <v/>
      </c>
      <c r="P3653" s="79" t="str">
        <f t="shared" si="850"/>
        <v/>
      </c>
      <c r="Q3653" s="4"/>
      <c r="R3653" s="90" t="str">
        <f t="shared" si="851"/>
        <v/>
      </c>
      <c r="S3653" s="4"/>
      <c r="Y3653" s="18" t="str">
        <f t="shared" si="852"/>
        <v/>
      </c>
      <c r="AA3653" s="18" t="str">
        <f t="shared" si="843"/>
        <v/>
      </c>
      <c r="AB3653" s="18" t="str">
        <f t="shared" si="844"/>
        <v/>
      </c>
      <c r="AC3653" s="18" t="str">
        <f t="shared" si="853"/>
        <v/>
      </c>
      <c r="AD3653" s="18" t="str">
        <f t="shared" si="853"/>
        <v/>
      </c>
      <c r="AE3653" s="18" t="str">
        <f t="shared" si="854"/>
        <v/>
      </c>
      <c r="AG3653" s="95" t="str">
        <f>IF($C3653="", "", IF(IFERROR(INDEX(Ingredients!C$11:C$310, MATCH($C3653, Ingredients!$B$11:$B$310, 0)), "")="", "", IFERROR(INDEX(Ingredients!C$11:C$310, MATCH($C3653, Ingredients!$B$11:$B$310, 0)), "")))</f>
        <v/>
      </c>
      <c r="AH3653" s="105" t="str">
        <f>IF($C3653="", "", IF(IFERROR(INDEX(Ingredients!D$11:D$310, MATCH($C3653, Ingredients!$B$11:$B$310, 0)), "")="", "", IFERROR(INDEX(Ingredients!D$11:D$310, MATCH($C3653, Ingredients!$B$11:$B$310, 0)), "")))</f>
        <v/>
      </c>
      <c r="AI3653" s="106" t="str">
        <f>IF($C3653="", "", IF(IFERROR(INDEX(Ingredients!E$11:E$310, MATCH($C3653, Ingredients!$B$11:$B$310, 0)), "")="", "", IFERROR(INDEX(Ingredients!E$11:E$310, MATCH($C3653, Ingredients!$B$11:$B$310, 0)), "")))</f>
        <v/>
      </c>
      <c r="AJ3653" s="108" t="str">
        <f>IF($C3653="", "", IF(IFERROR(INDEX(Ingredients!F$11:F$310, MATCH($C3653, Ingredients!$B$11:$B$310, 0)), "")="", "", IFERROR(INDEX(Ingredients!F$11:F$310, MATCH($C3653, Ingredients!$B$11:$B$310, 0)), "")))</f>
        <v/>
      </c>
      <c r="AK3653" s="106" t="str">
        <f>IF($C3653="", "", IF(IFERROR(INDEX(Ingredients!G$11:G$310, MATCH($C3653, Ingredients!$B$11:$B$310, 0)), "")="", "", IFERROR(INDEX(Ingredients!G$11:G$310, MATCH($C3653, Ingredients!$B$11:$B$310, 0)), "")))</f>
        <v/>
      </c>
      <c r="AL3653" s="79" t="str">
        <f>IF($C3653="", "", IF(IFERROR(INDEX(Ingredients!H$11:H$310, MATCH($C3653, Ingredients!$B$11:$B$310, 0)), "")="", "", IFERROR(INDEX(Ingredients!H$11:H$310, MATCH($C3653, Ingredients!$B$11:$B$310, 0)), "")))</f>
        <v/>
      </c>
      <c r="AN3653" s="83" t="str">
        <f t="shared" si="845"/>
        <v/>
      </c>
      <c r="AP3653" s="114" t="str">
        <f t="shared" si="855"/>
        <v/>
      </c>
      <c r="AR3653" s="117" t="str">
        <f>IF($C3653="", "", IF(IFERROR(INDEX(Ingredients!$AI$11:$AI$310, MATCH($C3653, Ingredients!$B$11:$B$310, 0)), "")="", "", IFERROR(INDEX(Ingredients!$AI$11:$AI$310, MATCH($C3653, Ingredients!$B$11:$B$310, 0)), "")))</f>
        <v/>
      </c>
      <c r="AT3653" s="120" t="str">
        <f t="shared" si="856"/>
        <v/>
      </c>
      <c r="AV3653" s="90" t="str">
        <f t="shared" si="846"/>
        <v/>
      </c>
      <c r="AX3653" s="90" t="str">
        <f>IF($AV3653="", "", COUNTIF($AV$11:$AV$5010, "&lt;"&amp;$AV3653)+1+COUNTIF($AV$11:$AV3653, $AV3653)-1)</f>
        <v/>
      </c>
      <c r="AZ3653" s="111" t="str">
        <f>IF($B3653="", "", SUMIF('Shopping List'!$AV$11:$AV$25, $B3653, 'Shopping List'!$BN$11:$BN$25))</f>
        <v/>
      </c>
      <c r="BB3653" s="117" t="str">
        <f t="shared" si="857"/>
        <v/>
      </c>
    </row>
    <row r="3654" spans="1:54" x14ac:dyDescent="0.25">
      <c r="A3654" s="4"/>
      <c r="B3654" s="37"/>
      <c r="C3654" s="124"/>
      <c r="D3654" s="39"/>
      <c r="E3654" s="125"/>
      <c r="F3654" s="48"/>
      <c r="G3654" s="4"/>
      <c r="H3654" s="4"/>
      <c r="I3654" s="95" t="str">
        <f>IF($C3654="", "", IF(IFERROR(INDEX(Ingredients!$C$11:$C$310, MATCH($C3654, Ingredients!$B$11:$B$310, 0)), "")="", "", IFERROR(INDEX(Ingredients!$C$11:$C$310, MATCH($C3654, Ingredients!$B$11:$B$310, 0)), "")))</f>
        <v/>
      </c>
      <c r="J3654" s="73" t="str">
        <f>IF($B3654="", "", IF(IFERROR(INDEX(Meals!$C$11:$C$260, MATCH($B3654, Meals!$B$11:$B$260, 0)), "")="", "", IFERROR(INDEX(Meals!$C$11:$C$260, MATCH($B3654, Meals!$B$11:$B$260, 0)), "")))</f>
        <v/>
      </c>
      <c r="K3654" s="4"/>
      <c r="L3654" s="72" t="str">
        <f t="shared" si="847"/>
        <v/>
      </c>
      <c r="M3654" s="73" t="str">
        <f t="shared" si="848"/>
        <v/>
      </c>
      <c r="N3654" s="4"/>
      <c r="O3654" s="78" t="str">
        <f t="shared" si="849"/>
        <v/>
      </c>
      <c r="P3654" s="79" t="str">
        <f t="shared" si="850"/>
        <v/>
      </c>
      <c r="Q3654" s="4"/>
      <c r="R3654" s="90" t="str">
        <f t="shared" si="851"/>
        <v/>
      </c>
      <c r="S3654" s="4"/>
      <c r="Y3654" s="18" t="str">
        <f t="shared" si="852"/>
        <v/>
      </c>
      <c r="AA3654" s="18" t="str">
        <f t="shared" si="843"/>
        <v/>
      </c>
      <c r="AB3654" s="18" t="str">
        <f t="shared" si="844"/>
        <v/>
      </c>
      <c r="AC3654" s="18" t="str">
        <f t="shared" si="853"/>
        <v/>
      </c>
      <c r="AD3654" s="18" t="str">
        <f t="shared" si="853"/>
        <v/>
      </c>
      <c r="AE3654" s="18" t="str">
        <f t="shared" si="854"/>
        <v/>
      </c>
      <c r="AG3654" s="95" t="str">
        <f>IF($C3654="", "", IF(IFERROR(INDEX(Ingredients!C$11:C$310, MATCH($C3654, Ingredients!$B$11:$B$310, 0)), "")="", "", IFERROR(INDEX(Ingredients!C$11:C$310, MATCH($C3654, Ingredients!$B$11:$B$310, 0)), "")))</f>
        <v/>
      </c>
      <c r="AH3654" s="105" t="str">
        <f>IF($C3654="", "", IF(IFERROR(INDEX(Ingredients!D$11:D$310, MATCH($C3654, Ingredients!$B$11:$B$310, 0)), "")="", "", IFERROR(INDEX(Ingredients!D$11:D$310, MATCH($C3654, Ingredients!$B$11:$B$310, 0)), "")))</f>
        <v/>
      </c>
      <c r="AI3654" s="106" t="str">
        <f>IF($C3654="", "", IF(IFERROR(INDEX(Ingredients!E$11:E$310, MATCH($C3654, Ingredients!$B$11:$B$310, 0)), "")="", "", IFERROR(INDEX(Ingredients!E$11:E$310, MATCH($C3654, Ingredients!$B$11:$B$310, 0)), "")))</f>
        <v/>
      </c>
      <c r="AJ3654" s="108" t="str">
        <f>IF($C3654="", "", IF(IFERROR(INDEX(Ingredients!F$11:F$310, MATCH($C3654, Ingredients!$B$11:$B$310, 0)), "")="", "", IFERROR(INDEX(Ingredients!F$11:F$310, MATCH($C3654, Ingredients!$B$11:$B$310, 0)), "")))</f>
        <v/>
      </c>
      <c r="AK3654" s="106" t="str">
        <f>IF($C3654="", "", IF(IFERROR(INDEX(Ingredients!G$11:G$310, MATCH($C3654, Ingredients!$B$11:$B$310, 0)), "")="", "", IFERROR(INDEX(Ingredients!G$11:G$310, MATCH($C3654, Ingredients!$B$11:$B$310, 0)), "")))</f>
        <v/>
      </c>
      <c r="AL3654" s="79" t="str">
        <f>IF($C3654="", "", IF(IFERROR(INDEX(Ingredients!H$11:H$310, MATCH($C3654, Ingredients!$B$11:$B$310, 0)), "")="", "", IFERROR(INDEX(Ingredients!H$11:H$310, MATCH($C3654, Ingredients!$B$11:$B$310, 0)), "")))</f>
        <v/>
      </c>
      <c r="AN3654" s="83" t="str">
        <f t="shared" si="845"/>
        <v/>
      </c>
      <c r="AP3654" s="114" t="str">
        <f t="shared" si="855"/>
        <v/>
      </c>
      <c r="AR3654" s="117" t="str">
        <f>IF($C3654="", "", IF(IFERROR(INDEX(Ingredients!$AI$11:$AI$310, MATCH($C3654, Ingredients!$B$11:$B$310, 0)), "")="", "", IFERROR(INDEX(Ingredients!$AI$11:$AI$310, MATCH($C3654, Ingredients!$B$11:$B$310, 0)), "")))</f>
        <v/>
      </c>
      <c r="AT3654" s="120" t="str">
        <f t="shared" si="856"/>
        <v/>
      </c>
      <c r="AV3654" s="90" t="str">
        <f t="shared" si="846"/>
        <v/>
      </c>
      <c r="AX3654" s="90" t="str">
        <f>IF($AV3654="", "", COUNTIF($AV$11:$AV$5010, "&lt;"&amp;$AV3654)+1+COUNTIF($AV$11:$AV3654, $AV3654)-1)</f>
        <v/>
      </c>
      <c r="AZ3654" s="111" t="str">
        <f>IF($B3654="", "", SUMIF('Shopping List'!$AV$11:$AV$25, $B3654, 'Shopping List'!$BN$11:$BN$25))</f>
        <v/>
      </c>
      <c r="BB3654" s="117" t="str">
        <f t="shared" si="857"/>
        <v/>
      </c>
    </row>
    <row r="3655" spans="1:54" x14ac:dyDescent="0.25">
      <c r="A3655" s="4"/>
      <c r="B3655" s="37"/>
      <c r="C3655" s="124"/>
      <c r="D3655" s="39"/>
      <c r="E3655" s="125"/>
      <c r="F3655" s="48"/>
      <c r="G3655" s="4"/>
      <c r="H3655" s="4"/>
      <c r="I3655" s="95" t="str">
        <f>IF($C3655="", "", IF(IFERROR(INDEX(Ingredients!$C$11:$C$310, MATCH($C3655, Ingredients!$B$11:$B$310, 0)), "")="", "", IFERROR(INDEX(Ingredients!$C$11:$C$310, MATCH($C3655, Ingredients!$B$11:$B$310, 0)), "")))</f>
        <v/>
      </c>
      <c r="J3655" s="73" t="str">
        <f>IF($B3655="", "", IF(IFERROR(INDEX(Meals!$C$11:$C$260, MATCH($B3655, Meals!$B$11:$B$260, 0)), "")="", "", IFERROR(INDEX(Meals!$C$11:$C$260, MATCH($B3655, Meals!$B$11:$B$260, 0)), "")))</f>
        <v/>
      </c>
      <c r="K3655" s="4"/>
      <c r="L3655" s="72" t="str">
        <f t="shared" si="847"/>
        <v/>
      </c>
      <c r="M3655" s="73" t="str">
        <f t="shared" si="848"/>
        <v/>
      </c>
      <c r="N3655" s="4"/>
      <c r="O3655" s="78" t="str">
        <f t="shared" si="849"/>
        <v/>
      </c>
      <c r="P3655" s="79" t="str">
        <f t="shared" si="850"/>
        <v/>
      </c>
      <c r="Q3655" s="4"/>
      <c r="R3655" s="90" t="str">
        <f t="shared" si="851"/>
        <v/>
      </c>
      <c r="S3655" s="4"/>
      <c r="Y3655" s="18" t="str">
        <f t="shared" si="852"/>
        <v/>
      </c>
      <c r="AA3655" s="18" t="str">
        <f t="shared" si="843"/>
        <v/>
      </c>
      <c r="AB3655" s="18" t="str">
        <f t="shared" si="844"/>
        <v/>
      </c>
      <c r="AC3655" s="18" t="str">
        <f t="shared" si="853"/>
        <v/>
      </c>
      <c r="AD3655" s="18" t="str">
        <f t="shared" si="853"/>
        <v/>
      </c>
      <c r="AE3655" s="18" t="str">
        <f t="shared" si="854"/>
        <v/>
      </c>
      <c r="AG3655" s="95" t="str">
        <f>IF($C3655="", "", IF(IFERROR(INDEX(Ingredients!C$11:C$310, MATCH($C3655, Ingredients!$B$11:$B$310, 0)), "")="", "", IFERROR(INDEX(Ingredients!C$11:C$310, MATCH($C3655, Ingredients!$B$11:$B$310, 0)), "")))</f>
        <v/>
      </c>
      <c r="AH3655" s="105" t="str">
        <f>IF($C3655="", "", IF(IFERROR(INDEX(Ingredients!D$11:D$310, MATCH($C3655, Ingredients!$B$11:$B$310, 0)), "")="", "", IFERROR(INDEX(Ingredients!D$11:D$310, MATCH($C3655, Ingredients!$B$11:$B$310, 0)), "")))</f>
        <v/>
      </c>
      <c r="AI3655" s="106" t="str">
        <f>IF($C3655="", "", IF(IFERROR(INDEX(Ingredients!E$11:E$310, MATCH($C3655, Ingredients!$B$11:$B$310, 0)), "")="", "", IFERROR(INDEX(Ingredients!E$11:E$310, MATCH($C3655, Ingredients!$B$11:$B$310, 0)), "")))</f>
        <v/>
      </c>
      <c r="AJ3655" s="108" t="str">
        <f>IF($C3655="", "", IF(IFERROR(INDEX(Ingredients!F$11:F$310, MATCH($C3655, Ingredients!$B$11:$B$310, 0)), "")="", "", IFERROR(INDEX(Ingredients!F$11:F$310, MATCH($C3655, Ingredients!$B$11:$B$310, 0)), "")))</f>
        <v/>
      </c>
      <c r="AK3655" s="106" t="str">
        <f>IF($C3655="", "", IF(IFERROR(INDEX(Ingredients!G$11:G$310, MATCH($C3655, Ingredients!$B$11:$B$310, 0)), "")="", "", IFERROR(INDEX(Ingredients!G$11:G$310, MATCH($C3655, Ingredients!$B$11:$B$310, 0)), "")))</f>
        <v/>
      </c>
      <c r="AL3655" s="79" t="str">
        <f>IF($C3655="", "", IF(IFERROR(INDEX(Ingredients!H$11:H$310, MATCH($C3655, Ingredients!$B$11:$B$310, 0)), "")="", "", IFERROR(INDEX(Ingredients!H$11:H$310, MATCH($C3655, Ingredients!$B$11:$B$310, 0)), "")))</f>
        <v/>
      </c>
      <c r="AN3655" s="83" t="str">
        <f t="shared" si="845"/>
        <v/>
      </c>
      <c r="AP3655" s="114" t="str">
        <f t="shared" si="855"/>
        <v/>
      </c>
      <c r="AR3655" s="117" t="str">
        <f>IF($C3655="", "", IF(IFERROR(INDEX(Ingredients!$AI$11:$AI$310, MATCH($C3655, Ingredients!$B$11:$B$310, 0)), "")="", "", IFERROR(INDEX(Ingredients!$AI$11:$AI$310, MATCH($C3655, Ingredients!$B$11:$B$310, 0)), "")))</f>
        <v/>
      </c>
      <c r="AT3655" s="120" t="str">
        <f t="shared" si="856"/>
        <v/>
      </c>
      <c r="AV3655" s="90" t="str">
        <f t="shared" si="846"/>
        <v/>
      </c>
      <c r="AX3655" s="90" t="str">
        <f>IF($AV3655="", "", COUNTIF($AV$11:$AV$5010, "&lt;"&amp;$AV3655)+1+COUNTIF($AV$11:$AV3655, $AV3655)-1)</f>
        <v/>
      </c>
      <c r="AZ3655" s="111" t="str">
        <f>IF($B3655="", "", SUMIF('Shopping List'!$AV$11:$AV$25, $B3655, 'Shopping List'!$BN$11:$BN$25))</f>
        <v/>
      </c>
      <c r="BB3655" s="117" t="str">
        <f t="shared" si="857"/>
        <v/>
      </c>
    </row>
    <row r="3656" spans="1:54" x14ac:dyDescent="0.25">
      <c r="A3656" s="4"/>
      <c r="B3656" s="37"/>
      <c r="C3656" s="124"/>
      <c r="D3656" s="39"/>
      <c r="E3656" s="125"/>
      <c r="F3656" s="48"/>
      <c r="G3656" s="4"/>
      <c r="H3656" s="4"/>
      <c r="I3656" s="95" t="str">
        <f>IF($C3656="", "", IF(IFERROR(INDEX(Ingredients!$C$11:$C$310, MATCH($C3656, Ingredients!$B$11:$B$310, 0)), "")="", "", IFERROR(INDEX(Ingredients!$C$11:$C$310, MATCH($C3656, Ingredients!$B$11:$B$310, 0)), "")))</f>
        <v/>
      </c>
      <c r="J3656" s="73" t="str">
        <f>IF($B3656="", "", IF(IFERROR(INDEX(Meals!$C$11:$C$260, MATCH($B3656, Meals!$B$11:$B$260, 0)), "")="", "", IFERROR(INDEX(Meals!$C$11:$C$260, MATCH($B3656, Meals!$B$11:$B$260, 0)), "")))</f>
        <v/>
      </c>
      <c r="K3656" s="4"/>
      <c r="L3656" s="72" t="str">
        <f t="shared" si="847"/>
        <v/>
      </c>
      <c r="M3656" s="73" t="str">
        <f t="shared" si="848"/>
        <v/>
      </c>
      <c r="N3656" s="4"/>
      <c r="O3656" s="78" t="str">
        <f t="shared" si="849"/>
        <v/>
      </c>
      <c r="P3656" s="79" t="str">
        <f t="shared" si="850"/>
        <v/>
      </c>
      <c r="Q3656" s="4"/>
      <c r="R3656" s="90" t="str">
        <f t="shared" si="851"/>
        <v/>
      </c>
      <c r="S3656" s="4"/>
      <c r="Y3656" s="18" t="str">
        <f t="shared" si="852"/>
        <v/>
      </c>
      <c r="AA3656" s="18" t="str">
        <f t="shared" si="843"/>
        <v/>
      </c>
      <c r="AB3656" s="18" t="str">
        <f t="shared" si="844"/>
        <v/>
      </c>
      <c r="AC3656" s="18" t="str">
        <f t="shared" si="853"/>
        <v/>
      </c>
      <c r="AD3656" s="18" t="str">
        <f t="shared" si="853"/>
        <v/>
      </c>
      <c r="AE3656" s="18" t="str">
        <f t="shared" si="854"/>
        <v/>
      </c>
      <c r="AG3656" s="95" t="str">
        <f>IF($C3656="", "", IF(IFERROR(INDEX(Ingredients!C$11:C$310, MATCH($C3656, Ingredients!$B$11:$B$310, 0)), "")="", "", IFERROR(INDEX(Ingredients!C$11:C$310, MATCH($C3656, Ingredients!$B$11:$B$310, 0)), "")))</f>
        <v/>
      </c>
      <c r="AH3656" s="105" t="str">
        <f>IF($C3656="", "", IF(IFERROR(INDEX(Ingredients!D$11:D$310, MATCH($C3656, Ingredients!$B$11:$B$310, 0)), "")="", "", IFERROR(INDEX(Ingredients!D$11:D$310, MATCH($C3656, Ingredients!$B$11:$B$310, 0)), "")))</f>
        <v/>
      </c>
      <c r="AI3656" s="106" t="str">
        <f>IF($C3656="", "", IF(IFERROR(INDEX(Ingredients!E$11:E$310, MATCH($C3656, Ingredients!$B$11:$B$310, 0)), "")="", "", IFERROR(INDEX(Ingredients!E$11:E$310, MATCH($C3656, Ingredients!$B$11:$B$310, 0)), "")))</f>
        <v/>
      </c>
      <c r="AJ3656" s="108" t="str">
        <f>IF($C3656="", "", IF(IFERROR(INDEX(Ingredients!F$11:F$310, MATCH($C3656, Ingredients!$B$11:$B$310, 0)), "")="", "", IFERROR(INDEX(Ingredients!F$11:F$310, MATCH($C3656, Ingredients!$B$11:$B$310, 0)), "")))</f>
        <v/>
      </c>
      <c r="AK3656" s="106" t="str">
        <f>IF($C3656="", "", IF(IFERROR(INDEX(Ingredients!G$11:G$310, MATCH($C3656, Ingredients!$B$11:$B$310, 0)), "")="", "", IFERROR(INDEX(Ingredients!G$11:G$310, MATCH($C3656, Ingredients!$B$11:$B$310, 0)), "")))</f>
        <v/>
      </c>
      <c r="AL3656" s="79" t="str">
        <f>IF($C3656="", "", IF(IFERROR(INDEX(Ingredients!H$11:H$310, MATCH($C3656, Ingredients!$B$11:$B$310, 0)), "")="", "", IFERROR(INDEX(Ingredients!H$11:H$310, MATCH($C3656, Ingredients!$B$11:$B$310, 0)), "")))</f>
        <v/>
      </c>
      <c r="AN3656" s="83" t="str">
        <f t="shared" si="845"/>
        <v/>
      </c>
      <c r="AP3656" s="114" t="str">
        <f t="shared" si="855"/>
        <v/>
      </c>
      <c r="AR3656" s="117" t="str">
        <f>IF($C3656="", "", IF(IFERROR(INDEX(Ingredients!$AI$11:$AI$310, MATCH($C3656, Ingredients!$B$11:$B$310, 0)), "")="", "", IFERROR(INDEX(Ingredients!$AI$11:$AI$310, MATCH($C3656, Ingredients!$B$11:$B$310, 0)), "")))</f>
        <v/>
      </c>
      <c r="AT3656" s="120" t="str">
        <f t="shared" si="856"/>
        <v/>
      </c>
      <c r="AV3656" s="90" t="str">
        <f t="shared" si="846"/>
        <v/>
      </c>
      <c r="AX3656" s="90" t="str">
        <f>IF($AV3656="", "", COUNTIF($AV$11:$AV$5010, "&lt;"&amp;$AV3656)+1+COUNTIF($AV$11:$AV3656, $AV3656)-1)</f>
        <v/>
      </c>
      <c r="AZ3656" s="111" t="str">
        <f>IF($B3656="", "", SUMIF('Shopping List'!$AV$11:$AV$25, $B3656, 'Shopping List'!$BN$11:$BN$25))</f>
        <v/>
      </c>
      <c r="BB3656" s="117" t="str">
        <f t="shared" si="857"/>
        <v/>
      </c>
    </row>
    <row r="3657" spans="1:54" x14ac:dyDescent="0.25">
      <c r="A3657" s="4"/>
      <c r="B3657" s="37"/>
      <c r="C3657" s="124"/>
      <c r="D3657" s="39"/>
      <c r="E3657" s="125"/>
      <c r="F3657" s="48"/>
      <c r="G3657" s="4"/>
      <c r="H3657" s="4"/>
      <c r="I3657" s="95" t="str">
        <f>IF($C3657="", "", IF(IFERROR(INDEX(Ingredients!$C$11:$C$310, MATCH($C3657, Ingredients!$B$11:$B$310, 0)), "")="", "", IFERROR(INDEX(Ingredients!$C$11:$C$310, MATCH($C3657, Ingredients!$B$11:$B$310, 0)), "")))</f>
        <v/>
      </c>
      <c r="J3657" s="73" t="str">
        <f>IF($B3657="", "", IF(IFERROR(INDEX(Meals!$C$11:$C$260, MATCH($B3657, Meals!$B$11:$B$260, 0)), "")="", "", IFERROR(INDEX(Meals!$C$11:$C$260, MATCH($B3657, Meals!$B$11:$B$260, 0)), "")))</f>
        <v/>
      </c>
      <c r="K3657" s="4"/>
      <c r="L3657" s="72" t="str">
        <f t="shared" si="847"/>
        <v/>
      </c>
      <c r="M3657" s="73" t="str">
        <f t="shared" si="848"/>
        <v/>
      </c>
      <c r="N3657" s="4"/>
      <c r="O3657" s="78" t="str">
        <f t="shared" si="849"/>
        <v/>
      </c>
      <c r="P3657" s="79" t="str">
        <f t="shared" si="850"/>
        <v/>
      </c>
      <c r="Q3657" s="4"/>
      <c r="R3657" s="90" t="str">
        <f t="shared" si="851"/>
        <v/>
      </c>
      <c r="S3657" s="4"/>
      <c r="Y3657" s="18" t="str">
        <f t="shared" si="852"/>
        <v/>
      </c>
      <c r="AA3657" s="18" t="str">
        <f t="shared" si="843"/>
        <v/>
      </c>
      <c r="AB3657" s="18" t="str">
        <f t="shared" si="844"/>
        <v/>
      </c>
      <c r="AC3657" s="18" t="str">
        <f t="shared" si="853"/>
        <v/>
      </c>
      <c r="AD3657" s="18" t="str">
        <f t="shared" si="853"/>
        <v/>
      </c>
      <c r="AE3657" s="18" t="str">
        <f t="shared" si="854"/>
        <v/>
      </c>
      <c r="AG3657" s="95" t="str">
        <f>IF($C3657="", "", IF(IFERROR(INDEX(Ingredients!C$11:C$310, MATCH($C3657, Ingredients!$B$11:$B$310, 0)), "")="", "", IFERROR(INDEX(Ingredients!C$11:C$310, MATCH($C3657, Ingredients!$B$11:$B$310, 0)), "")))</f>
        <v/>
      </c>
      <c r="AH3657" s="105" t="str">
        <f>IF($C3657="", "", IF(IFERROR(INDEX(Ingredients!D$11:D$310, MATCH($C3657, Ingredients!$B$11:$B$310, 0)), "")="", "", IFERROR(INDEX(Ingredients!D$11:D$310, MATCH($C3657, Ingredients!$B$11:$B$310, 0)), "")))</f>
        <v/>
      </c>
      <c r="AI3657" s="106" t="str">
        <f>IF($C3657="", "", IF(IFERROR(INDEX(Ingredients!E$11:E$310, MATCH($C3657, Ingredients!$B$11:$B$310, 0)), "")="", "", IFERROR(INDEX(Ingredients!E$11:E$310, MATCH($C3657, Ingredients!$B$11:$B$310, 0)), "")))</f>
        <v/>
      </c>
      <c r="AJ3657" s="108" t="str">
        <f>IF($C3657="", "", IF(IFERROR(INDEX(Ingredients!F$11:F$310, MATCH($C3657, Ingredients!$B$11:$B$310, 0)), "")="", "", IFERROR(INDEX(Ingredients!F$11:F$310, MATCH($C3657, Ingredients!$B$11:$B$310, 0)), "")))</f>
        <v/>
      </c>
      <c r="AK3657" s="106" t="str">
        <f>IF($C3657="", "", IF(IFERROR(INDEX(Ingredients!G$11:G$310, MATCH($C3657, Ingredients!$B$11:$B$310, 0)), "")="", "", IFERROR(INDEX(Ingredients!G$11:G$310, MATCH($C3657, Ingredients!$B$11:$B$310, 0)), "")))</f>
        <v/>
      </c>
      <c r="AL3657" s="79" t="str">
        <f>IF($C3657="", "", IF(IFERROR(INDEX(Ingredients!H$11:H$310, MATCH($C3657, Ingredients!$B$11:$B$310, 0)), "")="", "", IFERROR(INDEX(Ingredients!H$11:H$310, MATCH($C3657, Ingredients!$B$11:$B$310, 0)), "")))</f>
        <v/>
      </c>
      <c r="AN3657" s="83" t="str">
        <f t="shared" si="845"/>
        <v/>
      </c>
      <c r="AP3657" s="114" t="str">
        <f t="shared" si="855"/>
        <v/>
      </c>
      <c r="AR3657" s="117" t="str">
        <f>IF($C3657="", "", IF(IFERROR(INDEX(Ingredients!$AI$11:$AI$310, MATCH($C3657, Ingredients!$B$11:$B$310, 0)), "")="", "", IFERROR(INDEX(Ingredients!$AI$11:$AI$310, MATCH($C3657, Ingredients!$B$11:$B$310, 0)), "")))</f>
        <v/>
      </c>
      <c r="AT3657" s="120" t="str">
        <f t="shared" si="856"/>
        <v/>
      </c>
      <c r="AV3657" s="90" t="str">
        <f t="shared" si="846"/>
        <v/>
      </c>
      <c r="AX3657" s="90" t="str">
        <f>IF($AV3657="", "", COUNTIF($AV$11:$AV$5010, "&lt;"&amp;$AV3657)+1+COUNTIF($AV$11:$AV3657, $AV3657)-1)</f>
        <v/>
      </c>
      <c r="AZ3657" s="111" t="str">
        <f>IF($B3657="", "", SUMIF('Shopping List'!$AV$11:$AV$25, $B3657, 'Shopping List'!$BN$11:$BN$25))</f>
        <v/>
      </c>
      <c r="BB3657" s="117" t="str">
        <f t="shared" si="857"/>
        <v/>
      </c>
    </row>
    <row r="3658" spans="1:54" x14ac:dyDescent="0.25">
      <c r="A3658" s="4"/>
      <c r="B3658" s="37"/>
      <c r="C3658" s="124"/>
      <c r="D3658" s="39"/>
      <c r="E3658" s="125"/>
      <c r="F3658" s="48"/>
      <c r="G3658" s="4"/>
      <c r="H3658" s="4"/>
      <c r="I3658" s="95" t="str">
        <f>IF($C3658="", "", IF(IFERROR(INDEX(Ingredients!$C$11:$C$310, MATCH($C3658, Ingredients!$B$11:$B$310, 0)), "")="", "", IFERROR(INDEX(Ingredients!$C$11:$C$310, MATCH($C3658, Ingredients!$B$11:$B$310, 0)), "")))</f>
        <v/>
      </c>
      <c r="J3658" s="73" t="str">
        <f>IF($B3658="", "", IF(IFERROR(INDEX(Meals!$C$11:$C$260, MATCH($B3658, Meals!$B$11:$B$260, 0)), "")="", "", IFERROR(INDEX(Meals!$C$11:$C$260, MATCH($B3658, Meals!$B$11:$B$260, 0)), "")))</f>
        <v/>
      </c>
      <c r="K3658" s="4"/>
      <c r="L3658" s="72" t="str">
        <f t="shared" si="847"/>
        <v/>
      </c>
      <c r="M3658" s="73" t="str">
        <f t="shared" si="848"/>
        <v/>
      </c>
      <c r="N3658" s="4"/>
      <c r="O3658" s="78" t="str">
        <f t="shared" si="849"/>
        <v/>
      </c>
      <c r="P3658" s="79" t="str">
        <f t="shared" si="850"/>
        <v/>
      </c>
      <c r="Q3658" s="4"/>
      <c r="R3658" s="90" t="str">
        <f t="shared" si="851"/>
        <v/>
      </c>
      <c r="S3658" s="4"/>
      <c r="Y3658" s="18" t="str">
        <f t="shared" si="852"/>
        <v/>
      </c>
      <c r="AA3658" s="18" t="str">
        <f t="shared" si="843"/>
        <v/>
      </c>
      <c r="AB3658" s="18" t="str">
        <f t="shared" si="844"/>
        <v/>
      </c>
      <c r="AC3658" s="18" t="str">
        <f t="shared" si="853"/>
        <v/>
      </c>
      <c r="AD3658" s="18" t="str">
        <f t="shared" si="853"/>
        <v/>
      </c>
      <c r="AE3658" s="18" t="str">
        <f t="shared" si="854"/>
        <v/>
      </c>
      <c r="AG3658" s="95" t="str">
        <f>IF($C3658="", "", IF(IFERROR(INDEX(Ingredients!C$11:C$310, MATCH($C3658, Ingredients!$B$11:$B$310, 0)), "")="", "", IFERROR(INDEX(Ingredients!C$11:C$310, MATCH($C3658, Ingredients!$B$11:$B$310, 0)), "")))</f>
        <v/>
      </c>
      <c r="AH3658" s="105" t="str">
        <f>IF($C3658="", "", IF(IFERROR(INDEX(Ingredients!D$11:D$310, MATCH($C3658, Ingredients!$B$11:$B$310, 0)), "")="", "", IFERROR(INDEX(Ingredients!D$11:D$310, MATCH($C3658, Ingredients!$B$11:$B$310, 0)), "")))</f>
        <v/>
      </c>
      <c r="AI3658" s="106" t="str">
        <f>IF($C3658="", "", IF(IFERROR(INDEX(Ingredients!E$11:E$310, MATCH($C3658, Ingredients!$B$11:$B$310, 0)), "")="", "", IFERROR(INDEX(Ingredients!E$11:E$310, MATCH($C3658, Ingredients!$B$11:$B$310, 0)), "")))</f>
        <v/>
      </c>
      <c r="AJ3658" s="108" t="str">
        <f>IF($C3658="", "", IF(IFERROR(INDEX(Ingredients!F$11:F$310, MATCH($C3658, Ingredients!$B$11:$B$310, 0)), "")="", "", IFERROR(INDEX(Ingredients!F$11:F$310, MATCH($C3658, Ingredients!$B$11:$B$310, 0)), "")))</f>
        <v/>
      </c>
      <c r="AK3658" s="106" t="str">
        <f>IF($C3658="", "", IF(IFERROR(INDEX(Ingredients!G$11:G$310, MATCH($C3658, Ingredients!$B$11:$B$310, 0)), "")="", "", IFERROR(INDEX(Ingredients!G$11:G$310, MATCH($C3658, Ingredients!$B$11:$B$310, 0)), "")))</f>
        <v/>
      </c>
      <c r="AL3658" s="79" t="str">
        <f>IF($C3658="", "", IF(IFERROR(INDEX(Ingredients!H$11:H$310, MATCH($C3658, Ingredients!$B$11:$B$310, 0)), "")="", "", IFERROR(INDEX(Ingredients!H$11:H$310, MATCH($C3658, Ingredients!$B$11:$B$310, 0)), "")))</f>
        <v/>
      </c>
      <c r="AN3658" s="83" t="str">
        <f t="shared" si="845"/>
        <v/>
      </c>
      <c r="AP3658" s="114" t="str">
        <f t="shared" si="855"/>
        <v/>
      </c>
      <c r="AR3658" s="117" t="str">
        <f>IF($C3658="", "", IF(IFERROR(INDEX(Ingredients!$AI$11:$AI$310, MATCH($C3658, Ingredients!$B$11:$B$310, 0)), "")="", "", IFERROR(INDEX(Ingredients!$AI$11:$AI$310, MATCH($C3658, Ingredients!$B$11:$B$310, 0)), "")))</f>
        <v/>
      </c>
      <c r="AT3658" s="120" t="str">
        <f t="shared" si="856"/>
        <v/>
      </c>
      <c r="AV3658" s="90" t="str">
        <f t="shared" si="846"/>
        <v/>
      </c>
      <c r="AX3658" s="90" t="str">
        <f>IF($AV3658="", "", COUNTIF($AV$11:$AV$5010, "&lt;"&amp;$AV3658)+1+COUNTIF($AV$11:$AV3658, $AV3658)-1)</f>
        <v/>
      </c>
      <c r="AZ3658" s="111" t="str">
        <f>IF($B3658="", "", SUMIF('Shopping List'!$AV$11:$AV$25, $B3658, 'Shopping List'!$BN$11:$BN$25))</f>
        <v/>
      </c>
      <c r="BB3658" s="117" t="str">
        <f t="shared" si="857"/>
        <v/>
      </c>
    </row>
    <row r="3659" spans="1:54" x14ac:dyDescent="0.25">
      <c r="A3659" s="4"/>
      <c r="B3659" s="37"/>
      <c r="C3659" s="124"/>
      <c r="D3659" s="39"/>
      <c r="E3659" s="125"/>
      <c r="F3659" s="48"/>
      <c r="G3659" s="4"/>
      <c r="H3659" s="4"/>
      <c r="I3659" s="95" t="str">
        <f>IF($C3659="", "", IF(IFERROR(INDEX(Ingredients!$C$11:$C$310, MATCH($C3659, Ingredients!$B$11:$B$310, 0)), "")="", "", IFERROR(INDEX(Ingredients!$C$11:$C$310, MATCH($C3659, Ingredients!$B$11:$B$310, 0)), "")))</f>
        <v/>
      </c>
      <c r="J3659" s="73" t="str">
        <f>IF($B3659="", "", IF(IFERROR(INDEX(Meals!$C$11:$C$260, MATCH($B3659, Meals!$B$11:$B$260, 0)), "")="", "", IFERROR(INDEX(Meals!$C$11:$C$260, MATCH($B3659, Meals!$B$11:$B$260, 0)), "")))</f>
        <v/>
      </c>
      <c r="K3659" s="4"/>
      <c r="L3659" s="72" t="str">
        <f t="shared" si="847"/>
        <v/>
      </c>
      <c r="M3659" s="73" t="str">
        <f t="shared" si="848"/>
        <v/>
      </c>
      <c r="N3659" s="4"/>
      <c r="O3659" s="78" t="str">
        <f t="shared" si="849"/>
        <v/>
      </c>
      <c r="P3659" s="79" t="str">
        <f t="shared" si="850"/>
        <v/>
      </c>
      <c r="Q3659" s="4"/>
      <c r="R3659" s="90" t="str">
        <f t="shared" si="851"/>
        <v/>
      </c>
      <c r="S3659" s="4"/>
      <c r="Y3659" s="18" t="str">
        <f t="shared" si="852"/>
        <v/>
      </c>
      <c r="AA3659" s="18" t="str">
        <f t="shared" ref="AA3659:AA3722" si="858">IF($Y3659="", "", IF(AND(AA$5="X", B3659=""), $Y$6, IF(AND(NOT(B3659=""), COUNTIF(V$11:V$260, B3659)=0), $Y$7, "")))</f>
        <v/>
      </c>
      <c r="AB3659" s="18" t="str">
        <f t="shared" ref="AB3659:AB3722" si="859">IF($Y3659="", "", IF(AND(AB$5="X", C3659=""), $Y$6, IF(AND(NOT(C3659=""), COUNTIF(W$11:W$310, C3659)=0), $Y$7, "")))</f>
        <v/>
      </c>
      <c r="AC3659" s="18" t="str">
        <f t="shared" si="853"/>
        <v/>
      </c>
      <c r="AD3659" s="18" t="str">
        <f t="shared" si="853"/>
        <v/>
      </c>
      <c r="AE3659" s="18" t="str">
        <f t="shared" si="854"/>
        <v/>
      </c>
      <c r="AG3659" s="95" t="str">
        <f>IF($C3659="", "", IF(IFERROR(INDEX(Ingredients!C$11:C$310, MATCH($C3659, Ingredients!$B$11:$B$310, 0)), "")="", "", IFERROR(INDEX(Ingredients!C$11:C$310, MATCH($C3659, Ingredients!$B$11:$B$310, 0)), "")))</f>
        <v/>
      </c>
      <c r="AH3659" s="105" t="str">
        <f>IF($C3659="", "", IF(IFERROR(INDEX(Ingredients!D$11:D$310, MATCH($C3659, Ingredients!$B$11:$B$310, 0)), "")="", "", IFERROR(INDEX(Ingredients!D$11:D$310, MATCH($C3659, Ingredients!$B$11:$B$310, 0)), "")))</f>
        <v/>
      </c>
      <c r="AI3659" s="106" t="str">
        <f>IF($C3659="", "", IF(IFERROR(INDEX(Ingredients!E$11:E$310, MATCH($C3659, Ingredients!$B$11:$B$310, 0)), "")="", "", IFERROR(INDEX(Ingredients!E$11:E$310, MATCH($C3659, Ingredients!$B$11:$B$310, 0)), "")))</f>
        <v/>
      </c>
      <c r="AJ3659" s="108" t="str">
        <f>IF($C3659="", "", IF(IFERROR(INDEX(Ingredients!F$11:F$310, MATCH($C3659, Ingredients!$B$11:$B$310, 0)), "")="", "", IFERROR(INDEX(Ingredients!F$11:F$310, MATCH($C3659, Ingredients!$B$11:$B$310, 0)), "")))</f>
        <v/>
      </c>
      <c r="AK3659" s="106" t="str">
        <f>IF($C3659="", "", IF(IFERROR(INDEX(Ingredients!G$11:G$310, MATCH($C3659, Ingredients!$B$11:$B$310, 0)), "")="", "", IFERROR(INDEX(Ingredients!G$11:G$310, MATCH($C3659, Ingredients!$B$11:$B$310, 0)), "")))</f>
        <v/>
      </c>
      <c r="AL3659" s="79" t="str">
        <f>IF($C3659="", "", IF(IFERROR(INDEX(Ingredients!H$11:H$310, MATCH($C3659, Ingredients!$B$11:$B$310, 0)), "")="", "", IFERROR(INDEX(Ingredients!H$11:H$310, MATCH($C3659, Ingredients!$B$11:$B$310, 0)), "")))</f>
        <v/>
      </c>
      <c r="AN3659" s="83" t="str">
        <f t="shared" ref="AN3659:AN3722" si="860">IF($D3659="", "", IFERROR(IF($AK3659=$AI3659, $AJ3659/$AH3659, $AJ3659), ""))</f>
        <v/>
      </c>
      <c r="AP3659" s="114" t="str">
        <f t="shared" si="855"/>
        <v/>
      </c>
      <c r="AR3659" s="117" t="str">
        <f>IF($C3659="", "", IF(IFERROR(INDEX(Ingredients!$AI$11:$AI$310, MATCH($C3659, Ingredients!$B$11:$B$310, 0)), "")="", "", IFERROR(INDEX(Ingredients!$AI$11:$AI$310, MATCH($C3659, Ingredients!$B$11:$B$310, 0)), "")))</f>
        <v/>
      </c>
      <c r="AT3659" s="120" t="str">
        <f t="shared" si="856"/>
        <v/>
      </c>
      <c r="AV3659" s="90" t="str">
        <f t="shared" ref="AV3659:AV3722" si="861">IF($AT$8="", "", IF($B3659=$AT$8, $E3659, ""))</f>
        <v/>
      </c>
      <c r="AX3659" s="90" t="str">
        <f>IF($AV3659="", "", COUNTIF($AV$11:$AV$5010, "&lt;"&amp;$AV3659)+1+COUNTIF($AV$11:$AV3659, $AV3659)-1)</f>
        <v/>
      </c>
      <c r="AZ3659" s="111" t="str">
        <f>IF($B3659="", "", SUMIF('Shopping List'!$AV$11:$AV$25, $B3659, 'Shopping List'!$BN$11:$BN$25))</f>
        <v/>
      </c>
      <c r="BB3659" s="117" t="str">
        <f t="shared" si="857"/>
        <v/>
      </c>
    </row>
    <row r="3660" spans="1:54" x14ac:dyDescent="0.25">
      <c r="A3660" s="4"/>
      <c r="B3660" s="37"/>
      <c r="C3660" s="124"/>
      <c r="D3660" s="39"/>
      <c r="E3660" s="125"/>
      <c r="F3660" s="48"/>
      <c r="G3660" s="4"/>
      <c r="H3660" s="4"/>
      <c r="I3660" s="95" t="str">
        <f>IF($C3660="", "", IF(IFERROR(INDEX(Ingredients!$C$11:$C$310, MATCH($C3660, Ingredients!$B$11:$B$310, 0)), "")="", "", IFERROR(INDEX(Ingredients!$C$11:$C$310, MATCH($C3660, Ingredients!$B$11:$B$310, 0)), "")))</f>
        <v/>
      </c>
      <c r="J3660" s="73" t="str">
        <f>IF($B3660="", "", IF(IFERROR(INDEX(Meals!$C$11:$C$260, MATCH($B3660, Meals!$B$11:$B$260, 0)), "")="", "", IFERROR(INDEX(Meals!$C$11:$C$260, MATCH($B3660, Meals!$B$11:$B$260, 0)), "")))</f>
        <v/>
      </c>
      <c r="K3660" s="4"/>
      <c r="L3660" s="72" t="str">
        <f t="shared" ref="L3660:L3723" si="862">IF($D3660="", "", IFERROR(ROUND($AN3660*$D3660, 0), ""))</f>
        <v/>
      </c>
      <c r="M3660" s="73" t="str">
        <f t="shared" ref="M3660:M3723" si="863">IFERROR(ROUND($L3660/$J3660, 0), "")</f>
        <v/>
      </c>
      <c r="N3660" s="4"/>
      <c r="O3660" s="78" t="str">
        <f t="shared" ref="O3660:O3723" si="864">IF($D3660="", "", IFERROR(ROUND($AP3660*$D3660, 2), ""))</f>
        <v/>
      </c>
      <c r="P3660" s="79" t="str">
        <f t="shared" ref="P3660:P3723" si="865">IFERROR(ROUND($O3660/$J3660, 2), "")</f>
        <v/>
      </c>
      <c r="Q3660" s="4"/>
      <c r="R3660" s="90" t="str">
        <f t="shared" ref="R3660:R3723" si="866">IF(OR($D3660="", $AR3660=""), "", IF($AR3660&gt;=$D3660, $V$3, $V$4))</f>
        <v/>
      </c>
      <c r="S3660" s="4"/>
      <c r="Y3660" s="18" t="str">
        <f t="shared" ref="Y3660:Y3723" si="867">IF(COUNTIF($B3660:$F3660, "")=5, "", "X")</f>
        <v/>
      </c>
      <c r="AA3660" s="18" t="str">
        <f t="shared" si="858"/>
        <v/>
      </c>
      <c r="AB3660" s="18" t="str">
        <f t="shared" si="859"/>
        <v/>
      </c>
      <c r="AC3660" s="18" t="str">
        <f t="shared" ref="AC3660:AD3723" si="868">IF($Y3660="", "", IF(AND(AC$5="X", D3660=""), $Y$6, IF(AND(NOT(D3660=""), ISNUMBER(D3660)=FALSE), $Y$7, "")))</f>
        <v/>
      </c>
      <c r="AD3660" s="18" t="str">
        <f t="shared" si="868"/>
        <v/>
      </c>
      <c r="AE3660" s="18" t="str">
        <f t="shared" ref="AE3660:AE3723" si="869">IF($Y3660="", "", IF(AND(AE$5="X", F3660=""), $Y$6, ""))</f>
        <v/>
      </c>
      <c r="AG3660" s="95" t="str">
        <f>IF($C3660="", "", IF(IFERROR(INDEX(Ingredients!C$11:C$310, MATCH($C3660, Ingredients!$B$11:$B$310, 0)), "")="", "", IFERROR(INDEX(Ingredients!C$11:C$310, MATCH($C3660, Ingredients!$B$11:$B$310, 0)), "")))</f>
        <v/>
      </c>
      <c r="AH3660" s="105" t="str">
        <f>IF($C3660="", "", IF(IFERROR(INDEX(Ingredients!D$11:D$310, MATCH($C3660, Ingredients!$B$11:$B$310, 0)), "")="", "", IFERROR(INDEX(Ingredients!D$11:D$310, MATCH($C3660, Ingredients!$B$11:$B$310, 0)), "")))</f>
        <v/>
      </c>
      <c r="AI3660" s="106" t="str">
        <f>IF($C3660="", "", IF(IFERROR(INDEX(Ingredients!E$11:E$310, MATCH($C3660, Ingredients!$B$11:$B$310, 0)), "")="", "", IFERROR(INDEX(Ingredients!E$11:E$310, MATCH($C3660, Ingredients!$B$11:$B$310, 0)), "")))</f>
        <v/>
      </c>
      <c r="AJ3660" s="108" t="str">
        <f>IF($C3660="", "", IF(IFERROR(INDEX(Ingredients!F$11:F$310, MATCH($C3660, Ingredients!$B$11:$B$310, 0)), "")="", "", IFERROR(INDEX(Ingredients!F$11:F$310, MATCH($C3660, Ingredients!$B$11:$B$310, 0)), "")))</f>
        <v/>
      </c>
      <c r="AK3660" s="106" t="str">
        <f>IF($C3660="", "", IF(IFERROR(INDEX(Ingredients!G$11:G$310, MATCH($C3660, Ingredients!$B$11:$B$310, 0)), "")="", "", IFERROR(INDEX(Ingredients!G$11:G$310, MATCH($C3660, Ingredients!$B$11:$B$310, 0)), "")))</f>
        <v/>
      </c>
      <c r="AL3660" s="79" t="str">
        <f>IF($C3660="", "", IF(IFERROR(INDEX(Ingredients!H$11:H$310, MATCH($C3660, Ingredients!$B$11:$B$310, 0)), "")="", "", IFERROR(INDEX(Ingredients!H$11:H$310, MATCH($C3660, Ingredients!$B$11:$B$310, 0)), "")))</f>
        <v/>
      </c>
      <c r="AN3660" s="83" t="str">
        <f t="shared" si="860"/>
        <v/>
      </c>
      <c r="AP3660" s="114" t="str">
        <f t="shared" ref="AP3660:AP3723" si="870">IF($D3660="", "", IFERROR(IF($AK3660=$AI3660, $AL3660/$AH3660, $AL3660), ""))</f>
        <v/>
      </c>
      <c r="AR3660" s="117" t="str">
        <f>IF($C3660="", "", IF(IFERROR(INDEX(Ingredients!$AI$11:$AI$310, MATCH($C3660, Ingredients!$B$11:$B$310, 0)), "")="", "", IFERROR(INDEX(Ingredients!$AI$11:$AI$310, MATCH($C3660, Ingredients!$B$11:$B$310, 0)), "")))</f>
        <v/>
      </c>
      <c r="AT3660" s="120" t="str">
        <f t="shared" ref="AT3660:AT3723" si="871">IF(OR($B3660="", $R3660=""), "", CONCATENATE($B3660, " - ", $R3660))</f>
        <v/>
      </c>
      <c r="AV3660" s="90" t="str">
        <f t="shared" si="861"/>
        <v/>
      </c>
      <c r="AX3660" s="90" t="str">
        <f>IF($AV3660="", "", COUNTIF($AV$11:$AV$5010, "&lt;"&amp;$AV3660)+1+COUNTIF($AV$11:$AV3660, $AV3660)-1)</f>
        <v/>
      </c>
      <c r="AZ3660" s="111" t="str">
        <f>IF($B3660="", "", SUMIF('Shopping List'!$AV$11:$AV$25, $B3660, 'Shopping List'!$BN$11:$BN$25))</f>
        <v/>
      </c>
      <c r="BB3660" s="117" t="str">
        <f t="shared" ref="BB3660:BB3723" si="872">IF(OR($AZ3660="", $AZ3660=0), "", IFERROR($D3660*$AZ3660, ""))</f>
        <v/>
      </c>
    </row>
    <row r="3661" spans="1:54" x14ac:dyDescent="0.25">
      <c r="A3661" s="4"/>
      <c r="B3661" s="37"/>
      <c r="C3661" s="124"/>
      <c r="D3661" s="39"/>
      <c r="E3661" s="125"/>
      <c r="F3661" s="48"/>
      <c r="G3661" s="4"/>
      <c r="H3661" s="4"/>
      <c r="I3661" s="95" t="str">
        <f>IF($C3661="", "", IF(IFERROR(INDEX(Ingredients!$C$11:$C$310, MATCH($C3661, Ingredients!$B$11:$B$310, 0)), "")="", "", IFERROR(INDEX(Ingredients!$C$11:$C$310, MATCH($C3661, Ingredients!$B$11:$B$310, 0)), "")))</f>
        <v/>
      </c>
      <c r="J3661" s="73" t="str">
        <f>IF($B3661="", "", IF(IFERROR(INDEX(Meals!$C$11:$C$260, MATCH($B3661, Meals!$B$11:$B$260, 0)), "")="", "", IFERROR(INDEX(Meals!$C$11:$C$260, MATCH($B3661, Meals!$B$11:$B$260, 0)), "")))</f>
        <v/>
      </c>
      <c r="K3661" s="4"/>
      <c r="L3661" s="72" t="str">
        <f t="shared" si="862"/>
        <v/>
      </c>
      <c r="M3661" s="73" t="str">
        <f t="shared" si="863"/>
        <v/>
      </c>
      <c r="N3661" s="4"/>
      <c r="O3661" s="78" t="str">
        <f t="shared" si="864"/>
        <v/>
      </c>
      <c r="P3661" s="79" t="str">
        <f t="shared" si="865"/>
        <v/>
      </c>
      <c r="Q3661" s="4"/>
      <c r="R3661" s="90" t="str">
        <f t="shared" si="866"/>
        <v/>
      </c>
      <c r="S3661" s="4"/>
      <c r="Y3661" s="18" t="str">
        <f t="shared" si="867"/>
        <v/>
      </c>
      <c r="AA3661" s="18" t="str">
        <f t="shared" si="858"/>
        <v/>
      </c>
      <c r="AB3661" s="18" t="str">
        <f t="shared" si="859"/>
        <v/>
      </c>
      <c r="AC3661" s="18" t="str">
        <f t="shared" si="868"/>
        <v/>
      </c>
      <c r="AD3661" s="18" t="str">
        <f t="shared" si="868"/>
        <v/>
      </c>
      <c r="AE3661" s="18" t="str">
        <f t="shared" si="869"/>
        <v/>
      </c>
      <c r="AG3661" s="95" t="str">
        <f>IF($C3661="", "", IF(IFERROR(INDEX(Ingredients!C$11:C$310, MATCH($C3661, Ingredients!$B$11:$B$310, 0)), "")="", "", IFERROR(INDEX(Ingredients!C$11:C$310, MATCH($C3661, Ingredients!$B$11:$B$310, 0)), "")))</f>
        <v/>
      </c>
      <c r="AH3661" s="105" t="str">
        <f>IF($C3661="", "", IF(IFERROR(INDEX(Ingredients!D$11:D$310, MATCH($C3661, Ingredients!$B$11:$B$310, 0)), "")="", "", IFERROR(INDEX(Ingredients!D$11:D$310, MATCH($C3661, Ingredients!$B$11:$B$310, 0)), "")))</f>
        <v/>
      </c>
      <c r="AI3661" s="106" t="str">
        <f>IF($C3661="", "", IF(IFERROR(INDEX(Ingredients!E$11:E$310, MATCH($C3661, Ingredients!$B$11:$B$310, 0)), "")="", "", IFERROR(INDEX(Ingredients!E$11:E$310, MATCH($C3661, Ingredients!$B$11:$B$310, 0)), "")))</f>
        <v/>
      </c>
      <c r="AJ3661" s="108" t="str">
        <f>IF($C3661="", "", IF(IFERROR(INDEX(Ingredients!F$11:F$310, MATCH($C3661, Ingredients!$B$11:$B$310, 0)), "")="", "", IFERROR(INDEX(Ingredients!F$11:F$310, MATCH($C3661, Ingredients!$B$11:$B$310, 0)), "")))</f>
        <v/>
      </c>
      <c r="AK3661" s="106" t="str">
        <f>IF($C3661="", "", IF(IFERROR(INDEX(Ingredients!G$11:G$310, MATCH($C3661, Ingredients!$B$11:$B$310, 0)), "")="", "", IFERROR(INDEX(Ingredients!G$11:G$310, MATCH($C3661, Ingredients!$B$11:$B$310, 0)), "")))</f>
        <v/>
      </c>
      <c r="AL3661" s="79" t="str">
        <f>IF($C3661="", "", IF(IFERROR(INDEX(Ingredients!H$11:H$310, MATCH($C3661, Ingredients!$B$11:$B$310, 0)), "")="", "", IFERROR(INDEX(Ingredients!H$11:H$310, MATCH($C3661, Ingredients!$B$11:$B$310, 0)), "")))</f>
        <v/>
      </c>
      <c r="AN3661" s="83" t="str">
        <f t="shared" si="860"/>
        <v/>
      </c>
      <c r="AP3661" s="114" t="str">
        <f t="shared" si="870"/>
        <v/>
      </c>
      <c r="AR3661" s="117" t="str">
        <f>IF($C3661="", "", IF(IFERROR(INDEX(Ingredients!$AI$11:$AI$310, MATCH($C3661, Ingredients!$B$11:$B$310, 0)), "")="", "", IFERROR(INDEX(Ingredients!$AI$11:$AI$310, MATCH($C3661, Ingredients!$B$11:$B$310, 0)), "")))</f>
        <v/>
      </c>
      <c r="AT3661" s="120" t="str">
        <f t="shared" si="871"/>
        <v/>
      </c>
      <c r="AV3661" s="90" t="str">
        <f t="shared" si="861"/>
        <v/>
      </c>
      <c r="AX3661" s="90" t="str">
        <f>IF($AV3661="", "", COUNTIF($AV$11:$AV$5010, "&lt;"&amp;$AV3661)+1+COUNTIF($AV$11:$AV3661, $AV3661)-1)</f>
        <v/>
      </c>
      <c r="AZ3661" s="111" t="str">
        <f>IF($B3661="", "", SUMIF('Shopping List'!$AV$11:$AV$25, $B3661, 'Shopping List'!$BN$11:$BN$25))</f>
        <v/>
      </c>
      <c r="BB3661" s="117" t="str">
        <f t="shared" si="872"/>
        <v/>
      </c>
    </row>
    <row r="3662" spans="1:54" x14ac:dyDescent="0.25">
      <c r="A3662" s="4"/>
      <c r="B3662" s="37"/>
      <c r="C3662" s="124"/>
      <c r="D3662" s="39"/>
      <c r="E3662" s="125"/>
      <c r="F3662" s="48"/>
      <c r="G3662" s="4"/>
      <c r="H3662" s="4"/>
      <c r="I3662" s="95" t="str">
        <f>IF($C3662="", "", IF(IFERROR(INDEX(Ingredients!$C$11:$C$310, MATCH($C3662, Ingredients!$B$11:$B$310, 0)), "")="", "", IFERROR(INDEX(Ingredients!$C$11:$C$310, MATCH($C3662, Ingredients!$B$11:$B$310, 0)), "")))</f>
        <v/>
      </c>
      <c r="J3662" s="73" t="str">
        <f>IF($B3662="", "", IF(IFERROR(INDEX(Meals!$C$11:$C$260, MATCH($B3662, Meals!$B$11:$B$260, 0)), "")="", "", IFERROR(INDEX(Meals!$C$11:$C$260, MATCH($B3662, Meals!$B$11:$B$260, 0)), "")))</f>
        <v/>
      </c>
      <c r="K3662" s="4"/>
      <c r="L3662" s="72" t="str">
        <f t="shared" si="862"/>
        <v/>
      </c>
      <c r="M3662" s="73" t="str">
        <f t="shared" si="863"/>
        <v/>
      </c>
      <c r="N3662" s="4"/>
      <c r="O3662" s="78" t="str">
        <f t="shared" si="864"/>
        <v/>
      </c>
      <c r="P3662" s="79" t="str">
        <f t="shared" si="865"/>
        <v/>
      </c>
      <c r="Q3662" s="4"/>
      <c r="R3662" s="90" t="str">
        <f t="shared" si="866"/>
        <v/>
      </c>
      <c r="S3662" s="4"/>
      <c r="Y3662" s="18" t="str">
        <f t="shared" si="867"/>
        <v/>
      </c>
      <c r="AA3662" s="18" t="str">
        <f t="shared" si="858"/>
        <v/>
      </c>
      <c r="AB3662" s="18" t="str">
        <f t="shared" si="859"/>
        <v/>
      </c>
      <c r="AC3662" s="18" t="str">
        <f t="shared" si="868"/>
        <v/>
      </c>
      <c r="AD3662" s="18" t="str">
        <f t="shared" si="868"/>
        <v/>
      </c>
      <c r="AE3662" s="18" t="str">
        <f t="shared" si="869"/>
        <v/>
      </c>
      <c r="AG3662" s="95" t="str">
        <f>IF($C3662="", "", IF(IFERROR(INDEX(Ingredients!C$11:C$310, MATCH($C3662, Ingredients!$B$11:$B$310, 0)), "")="", "", IFERROR(INDEX(Ingredients!C$11:C$310, MATCH($C3662, Ingredients!$B$11:$B$310, 0)), "")))</f>
        <v/>
      </c>
      <c r="AH3662" s="105" t="str">
        <f>IF($C3662="", "", IF(IFERROR(INDEX(Ingredients!D$11:D$310, MATCH($C3662, Ingredients!$B$11:$B$310, 0)), "")="", "", IFERROR(INDEX(Ingredients!D$11:D$310, MATCH($C3662, Ingredients!$B$11:$B$310, 0)), "")))</f>
        <v/>
      </c>
      <c r="AI3662" s="106" t="str">
        <f>IF($C3662="", "", IF(IFERROR(INDEX(Ingredients!E$11:E$310, MATCH($C3662, Ingredients!$B$11:$B$310, 0)), "")="", "", IFERROR(INDEX(Ingredients!E$11:E$310, MATCH($C3662, Ingredients!$B$11:$B$310, 0)), "")))</f>
        <v/>
      </c>
      <c r="AJ3662" s="108" t="str">
        <f>IF($C3662="", "", IF(IFERROR(INDEX(Ingredients!F$11:F$310, MATCH($C3662, Ingredients!$B$11:$B$310, 0)), "")="", "", IFERROR(INDEX(Ingredients!F$11:F$310, MATCH($C3662, Ingredients!$B$11:$B$310, 0)), "")))</f>
        <v/>
      </c>
      <c r="AK3662" s="106" t="str">
        <f>IF($C3662="", "", IF(IFERROR(INDEX(Ingredients!G$11:G$310, MATCH($C3662, Ingredients!$B$11:$B$310, 0)), "")="", "", IFERROR(INDEX(Ingredients!G$11:G$310, MATCH($C3662, Ingredients!$B$11:$B$310, 0)), "")))</f>
        <v/>
      </c>
      <c r="AL3662" s="79" t="str">
        <f>IF($C3662="", "", IF(IFERROR(INDEX(Ingredients!H$11:H$310, MATCH($C3662, Ingredients!$B$11:$B$310, 0)), "")="", "", IFERROR(INDEX(Ingredients!H$11:H$310, MATCH($C3662, Ingredients!$B$11:$B$310, 0)), "")))</f>
        <v/>
      </c>
      <c r="AN3662" s="83" t="str">
        <f t="shared" si="860"/>
        <v/>
      </c>
      <c r="AP3662" s="114" t="str">
        <f t="shared" si="870"/>
        <v/>
      </c>
      <c r="AR3662" s="117" t="str">
        <f>IF($C3662="", "", IF(IFERROR(INDEX(Ingredients!$AI$11:$AI$310, MATCH($C3662, Ingredients!$B$11:$B$310, 0)), "")="", "", IFERROR(INDEX(Ingredients!$AI$11:$AI$310, MATCH($C3662, Ingredients!$B$11:$B$310, 0)), "")))</f>
        <v/>
      </c>
      <c r="AT3662" s="120" t="str">
        <f t="shared" si="871"/>
        <v/>
      </c>
      <c r="AV3662" s="90" t="str">
        <f t="shared" si="861"/>
        <v/>
      </c>
      <c r="AX3662" s="90" t="str">
        <f>IF($AV3662="", "", COUNTIF($AV$11:$AV$5010, "&lt;"&amp;$AV3662)+1+COUNTIF($AV$11:$AV3662, $AV3662)-1)</f>
        <v/>
      </c>
      <c r="AZ3662" s="111" t="str">
        <f>IF($B3662="", "", SUMIF('Shopping List'!$AV$11:$AV$25, $B3662, 'Shopping List'!$BN$11:$BN$25))</f>
        <v/>
      </c>
      <c r="BB3662" s="117" t="str">
        <f t="shared" si="872"/>
        <v/>
      </c>
    </row>
    <row r="3663" spans="1:54" x14ac:dyDescent="0.25">
      <c r="A3663" s="4"/>
      <c r="B3663" s="37"/>
      <c r="C3663" s="124"/>
      <c r="D3663" s="39"/>
      <c r="E3663" s="125"/>
      <c r="F3663" s="48"/>
      <c r="G3663" s="4"/>
      <c r="H3663" s="4"/>
      <c r="I3663" s="95" t="str">
        <f>IF($C3663="", "", IF(IFERROR(INDEX(Ingredients!$C$11:$C$310, MATCH($C3663, Ingredients!$B$11:$B$310, 0)), "")="", "", IFERROR(INDEX(Ingredients!$C$11:$C$310, MATCH($C3663, Ingredients!$B$11:$B$310, 0)), "")))</f>
        <v/>
      </c>
      <c r="J3663" s="73" t="str">
        <f>IF($B3663="", "", IF(IFERROR(INDEX(Meals!$C$11:$C$260, MATCH($B3663, Meals!$B$11:$B$260, 0)), "")="", "", IFERROR(INDEX(Meals!$C$11:$C$260, MATCH($B3663, Meals!$B$11:$B$260, 0)), "")))</f>
        <v/>
      </c>
      <c r="K3663" s="4"/>
      <c r="L3663" s="72" t="str">
        <f t="shared" si="862"/>
        <v/>
      </c>
      <c r="M3663" s="73" t="str">
        <f t="shared" si="863"/>
        <v/>
      </c>
      <c r="N3663" s="4"/>
      <c r="O3663" s="78" t="str">
        <f t="shared" si="864"/>
        <v/>
      </c>
      <c r="P3663" s="79" t="str">
        <f t="shared" si="865"/>
        <v/>
      </c>
      <c r="Q3663" s="4"/>
      <c r="R3663" s="90" t="str">
        <f t="shared" si="866"/>
        <v/>
      </c>
      <c r="S3663" s="4"/>
      <c r="Y3663" s="18" t="str">
        <f t="shared" si="867"/>
        <v/>
      </c>
      <c r="AA3663" s="18" t="str">
        <f t="shared" si="858"/>
        <v/>
      </c>
      <c r="AB3663" s="18" t="str">
        <f t="shared" si="859"/>
        <v/>
      </c>
      <c r="AC3663" s="18" t="str">
        <f t="shared" si="868"/>
        <v/>
      </c>
      <c r="AD3663" s="18" t="str">
        <f t="shared" si="868"/>
        <v/>
      </c>
      <c r="AE3663" s="18" t="str">
        <f t="shared" si="869"/>
        <v/>
      </c>
      <c r="AG3663" s="95" t="str">
        <f>IF($C3663="", "", IF(IFERROR(INDEX(Ingredients!C$11:C$310, MATCH($C3663, Ingredients!$B$11:$B$310, 0)), "")="", "", IFERROR(INDEX(Ingredients!C$11:C$310, MATCH($C3663, Ingredients!$B$11:$B$310, 0)), "")))</f>
        <v/>
      </c>
      <c r="AH3663" s="105" t="str">
        <f>IF($C3663="", "", IF(IFERROR(INDEX(Ingredients!D$11:D$310, MATCH($C3663, Ingredients!$B$11:$B$310, 0)), "")="", "", IFERROR(INDEX(Ingredients!D$11:D$310, MATCH($C3663, Ingredients!$B$11:$B$310, 0)), "")))</f>
        <v/>
      </c>
      <c r="AI3663" s="106" t="str">
        <f>IF($C3663="", "", IF(IFERROR(INDEX(Ingredients!E$11:E$310, MATCH($C3663, Ingredients!$B$11:$B$310, 0)), "")="", "", IFERROR(INDEX(Ingredients!E$11:E$310, MATCH($C3663, Ingredients!$B$11:$B$310, 0)), "")))</f>
        <v/>
      </c>
      <c r="AJ3663" s="108" t="str">
        <f>IF($C3663="", "", IF(IFERROR(INDEX(Ingredients!F$11:F$310, MATCH($C3663, Ingredients!$B$11:$B$310, 0)), "")="", "", IFERROR(INDEX(Ingredients!F$11:F$310, MATCH($C3663, Ingredients!$B$11:$B$310, 0)), "")))</f>
        <v/>
      </c>
      <c r="AK3663" s="106" t="str">
        <f>IF($C3663="", "", IF(IFERROR(INDEX(Ingredients!G$11:G$310, MATCH($C3663, Ingredients!$B$11:$B$310, 0)), "")="", "", IFERROR(INDEX(Ingredients!G$11:G$310, MATCH($C3663, Ingredients!$B$11:$B$310, 0)), "")))</f>
        <v/>
      </c>
      <c r="AL3663" s="79" t="str">
        <f>IF($C3663="", "", IF(IFERROR(INDEX(Ingredients!H$11:H$310, MATCH($C3663, Ingredients!$B$11:$B$310, 0)), "")="", "", IFERROR(INDEX(Ingredients!H$11:H$310, MATCH($C3663, Ingredients!$B$11:$B$310, 0)), "")))</f>
        <v/>
      </c>
      <c r="AN3663" s="83" t="str">
        <f t="shared" si="860"/>
        <v/>
      </c>
      <c r="AP3663" s="114" t="str">
        <f t="shared" si="870"/>
        <v/>
      </c>
      <c r="AR3663" s="117" t="str">
        <f>IF($C3663="", "", IF(IFERROR(INDEX(Ingredients!$AI$11:$AI$310, MATCH($C3663, Ingredients!$B$11:$B$310, 0)), "")="", "", IFERROR(INDEX(Ingredients!$AI$11:$AI$310, MATCH($C3663, Ingredients!$B$11:$B$310, 0)), "")))</f>
        <v/>
      </c>
      <c r="AT3663" s="120" t="str">
        <f t="shared" si="871"/>
        <v/>
      </c>
      <c r="AV3663" s="90" t="str">
        <f t="shared" si="861"/>
        <v/>
      </c>
      <c r="AX3663" s="90" t="str">
        <f>IF($AV3663="", "", COUNTIF($AV$11:$AV$5010, "&lt;"&amp;$AV3663)+1+COUNTIF($AV$11:$AV3663, $AV3663)-1)</f>
        <v/>
      </c>
      <c r="AZ3663" s="111" t="str">
        <f>IF($B3663="", "", SUMIF('Shopping List'!$AV$11:$AV$25, $B3663, 'Shopping List'!$BN$11:$BN$25))</f>
        <v/>
      </c>
      <c r="BB3663" s="117" t="str">
        <f t="shared" si="872"/>
        <v/>
      </c>
    </row>
    <row r="3664" spans="1:54" x14ac:dyDescent="0.25">
      <c r="A3664" s="4"/>
      <c r="B3664" s="37"/>
      <c r="C3664" s="124"/>
      <c r="D3664" s="39"/>
      <c r="E3664" s="125"/>
      <c r="F3664" s="48"/>
      <c r="G3664" s="4"/>
      <c r="H3664" s="4"/>
      <c r="I3664" s="95" t="str">
        <f>IF($C3664="", "", IF(IFERROR(INDEX(Ingredients!$C$11:$C$310, MATCH($C3664, Ingredients!$B$11:$B$310, 0)), "")="", "", IFERROR(INDEX(Ingredients!$C$11:$C$310, MATCH($C3664, Ingredients!$B$11:$B$310, 0)), "")))</f>
        <v/>
      </c>
      <c r="J3664" s="73" t="str">
        <f>IF($B3664="", "", IF(IFERROR(INDEX(Meals!$C$11:$C$260, MATCH($B3664, Meals!$B$11:$B$260, 0)), "")="", "", IFERROR(INDEX(Meals!$C$11:$C$260, MATCH($B3664, Meals!$B$11:$B$260, 0)), "")))</f>
        <v/>
      </c>
      <c r="K3664" s="4"/>
      <c r="L3664" s="72" t="str">
        <f t="shared" si="862"/>
        <v/>
      </c>
      <c r="M3664" s="73" t="str">
        <f t="shared" si="863"/>
        <v/>
      </c>
      <c r="N3664" s="4"/>
      <c r="O3664" s="78" t="str">
        <f t="shared" si="864"/>
        <v/>
      </c>
      <c r="P3664" s="79" t="str">
        <f t="shared" si="865"/>
        <v/>
      </c>
      <c r="Q3664" s="4"/>
      <c r="R3664" s="90" t="str">
        <f t="shared" si="866"/>
        <v/>
      </c>
      <c r="S3664" s="4"/>
      <c r="Y3664" s="18" t="str">
        <f t="shared" si="867"/>
        <v/>
      </c>
      <c r="AA3664" s="18" t="str">
        <f t="shared" si="858"/>
        <v/>
      </c>
      <c r="AB3664" s="18" t="str">
        <f t="shared" si="859"/>
        <v/>
      </c>
      <c r="AC3664" s="18" t="str">
        <f t="shared" si="868"/>
        <v/>
      </c>
      <c r="AD3664" s="18" t="str">
        <f t="shared" si="868"/>
        <v/>
      </c>
      <c r="AE3664" s="18" t="str">
        <f t="shared" si="869"/>
        <v/>
      </c>
      <c r="AG3664" s="95" t="str">
        <f>IF($C3664="", "", IF(IFERROR(INDEX(Ingredients!C$11:C$310, MATCH($C3664, Ingredients!$B$11:$B$310, 0)), "")="", "", IFERROR(INDEX(Ingredients!C$11:C$310, MATCH($C3664, Ingredients!$B$11:$B$310, 0)), "")))</f>
        <v/>
      </c>
      <c r="AH3664" s="105" t="str">
        <f>IF($C3664="", "", IF(IFERROR(INDEX(Ingredients!D$11:D$310, MATCH($C3664, Ingredients!$B$11:$B$310, 0)), "")="", "", IFERROR(INDEX(Ingredients!D$11:D$310, MATCH($C3664, Ingredients!$B$11:$B$310, 0)), "")))</f>
        <v/>
      </c>
      <c r="AI3664" s="106" t="str">
        <f>IF($C3664="", "", IF(IFERROR(INDEX(Ingredients!E$11:E$310, MATCH($C3664, Ingredients!$B$11:$B$310, 0)), "")="", "", IFERROR(INDEX(Ingredients!E$11:E$310, MATCH($C3664, Ingredients!$B$11:$B$310, 0)), "")))</f>
        <v/>
      </c>
      <c r="AJ3664" s="108" t="str">
        <f>IF($C3664="", "", IF(IFERROR(INDEX(Ingredients!F$11:F$310, MATCH($C3664, Ingredients!$B$11:$B$310, 0)), "")="", "", IFERROR(INDEX(Ingredients!F$11:F$310, MATCH($C3664, Ingredients!$B$11:$B$310, 0)), "")))</f>
        <v/>
      </c>
      <c r="AK3664" s="106" t="str">
        <f>IF($C3664="", "", IF(IFERROR(INDEX(Ingredients!G$11:G$310, MATCH($C3664, Ingredients!$B$11:$B$310, 0)), "")="", "", IFERROR(INDEX(Ingredients!G$11:G$310, MATCH($C3664, Ingredients!$B$11:$B$310, 0)), "")))</f>
        <v/>
      </c>
      <c r="AL3664" s="79" t="str">
        <f>IF($C3664="", "", IF(IFERROR(INDEX(Ingredients!H$11:H$310, MATCH($C3664, Ingredients!$B$11:$B$310, 0)), "")="", "", IFERROR(INDEX(Ingredients!H$11:H$310, MATCH($C3664, Ingredients!$B$11:$B$310, 0)), "")))</f>
        <v/>
      </c>
      <c r="AN3664" s="83" t="str">
        <f t="shared" si="860"/>
        <v/>
      </c>
      <c r="AP3664" s="114" t="str">
        <f t="shared" si="870"/>
        <v/>
      </c>
      <c r="AR3664" s="117" t="str">
        <f>IF($C3664="", "", IF(IFERROR(INDEX(Ingredients!$AI$11:$AI$310, MATCH($C3664, Ingredients!$B$11:$B$310, 0)), "")="", "", IFERROR(INDEX(Ingredients!$AI$11:$AI$310, MATCH($C3664, Ingredients!$B$11:$B$310, 0)), "")))</f>
        <v/>
      </c>
      <c r="AT3664" s="120" t="str">
        <f t="shared" si="871"/>
        <v/>
      </c>
      <c r="AV3664" s="90" t="str">
        <f t="shared" si="861"/>
        <v/>
      </c>
      <c r="AX3664" s="90" t="str">
        <f>IF($AV3664="", "", COUNTIF($AV$11:$AV$5010, "&lt;"&amp;$AV3664)+1+COUNTIF($AV$11:$AV3664, $AV3664)-1)</f>
        <v/>
      </c>
      <c r="AZ3664" s="111" t="str">
        <f>IF($B3664="", "", SUMIF('Shopping List'!$AV$11:$AV$25, $B3664, 'Shopping List'!$BN$11:$BN$25))</f>
        <v/>
      </c>
      <c r="BB3664" s="117" t="str">
        <f t="shared" si="872"/>
        <v/>
      </c>
    </row>
    <row r="3665" spans="1:54" x14ac:dyDescent="0.25">
      <c r="A3665" s="4"/>
      <c r="B3665" s="37"/>
      <c r="C3665" s="124"/>
      <c r="D3665" s="39"/>
      <c r="E3665" s="125"/>
      <c r="F3665" s="48"/>
      <c r="G3665" s="4"/>
      <c r="H3665" s="4"/>
      <c r="I3665" s="95" t="str">
        <f>IF($C3665="", "", IF(IFERROR(INDEX(Ingredients!$C$11:$C$310, MATCH($C3665, Ingredients!$B$11:$B$310, 0)), "")="", "", IFERROR(INDEX(Ingredients!$C$11:$C$310, MATCH($C3665, Ingredients!$B$11:$B$310, 0)), "")))</f>
        <v/>
      </c>
      <c r="J3665" s="73" t="str">
        <f>IF($B3665="", "", IF(IFERROR(INDEX(Meals!$C$11:$C$260, MATCH($B3665, Meals!$B$11:$B$260, 0)), "")="", "", IFERROR(INDEX(Meals!$C$11:$C$260, MATCH($B3665, Meals!$B$11:$B$260, 0)), "")))</f>
        <v/>
      </c>
      <c r="K3665" s="4"/>
      <c r="L3665" s="72" t="str">
        <f t="shared" si="862"/>
        <v/>
      </c>
      <c r="M3665" s="73" t="str">
        <f t="shared" si="863"/>
        <v/>
      </c>
      <c r="N3665" s="4"/>
      <c r="O3665" s="78" t="str">
        <f t="shared" si="864"/>
        <v/>
      </c>
      <c r="P3665" s="79" t="str">
        <f t="shared" si="865"/>
        <v/>
      </c>
      <c r="Q3665" s="4"/>
      <c r="R3665" s="90" t="str">
        <f t="shared" si="866"/>
        <v/>
      </c>
      <c r="S3665" s="4"/>
      <c r="Y3665" s="18" t="str">
        <f t="shared" si="867"/>
        <v/>
      </c>
      <c r="AA3665" s="18" t="str">
        <f t="shared" si="858"/>
        <v/>
      </c>
      <c r="AB3665" s="18" t="str">
        <f t="shared" si="859"/>
        <v/>
      </c>
      <c r="AC3665" s="18" t="str">
        <f t="shared" si="868"/>
        <v/>
      </c>
      <c r="AD3665" s="18" t="str">
        <f t="shared" si="868"/>
        <v/>
      </c>
      <c r="AE3665" s="18" t="str">
        <f t="shared" si="869"/>
        <v/>
      </c>
      <c r="AG3665" s="95" t="str">
        <f>IF($C3665="", "", IF(IFERROR(INDEX(Ingredients!C$11:C$310, MATCH($C3665, Ingredients!$B$11:$B$310, 0)), "")="", "", IFERROR(INDEX(Ingredients!C$11:C$310, MATCH($C3665, Ingredients!$B$11:$B$310, 0)), "")))</f>
        <v/>
      </c>
      <c r="AH3665" s="105" t="str">
        <f>IF($C3665="", "", IF(IFERROR(INDEX(Ingredients!D$11:D$310, MATCH($C3665, Ingredients!$B$11:$B$310, 0)), "")="", "", IFERROR(INDEX(Ingredients!D$11:D$310, MATCH($C3665, Ingredients!$B$11:$B$310, 0)), "")))</f>
        <v/>
      </c>
      <c r="AI3665" s="106" t="str">
        <f>IF($C3665="", "", IF(IFERROR(INDEX(Ingredients!E$11:E$310, MATCH($C3665, Ingredients!$B$11:$B$310, 0)), "")="", "", IFERROR(INDEX(Ingredients!E$11:E$310, MATCH($C3665, Ingredients!$B$11:$B$310, 0)), "")))</f>
        <v/>
      </c>
      <c r="AJ3665" s="108" t="str">
        <f>IF($C3665="", "", IF(IFERROR(INDEX(Ingredients!F$11:F$310, MATCH($C3665, Ingredients!$B$11:$B$310, 0)), "")="", "", IFERROR(INDEX(Ingredients!F$11:F$310, MATCH($C3665, Ingredients!$B$11:$B$310, 0)), "")))</f>
        <v/>
      </c>
      <c r="AK3665" s="106" t="str">
        <f>IF($C3665="", "", IF(IFERROR(INDEX(Ingredients!G$11:G$310, MATCH($C3665, Ingredients!$B$11:$B$310, 0)), "")="", "", IFERROR(INDEX(Ingredients!G$11:G$310, MATCH($C3665, Ingredients!$B$11:$B$310, 0)), "")))</f>
        <v/>
      </c>
      <c r="AL3665" s="79" t="str">
        <f>IF($C3665="", "", IF(IFERROR(INDEX(Ingredients!H$11:H$310, MATCH($C3665, Ingredients!$B$11:$B$310, 0)), "")="", "", IFERROR(INDEX(Ingredients!H$11:H$310, MATCH($C3665, Ingredients!$B$11:$B$310, 0)), "")))</f>
        <v/>
      </c>
      <c r="AN3665" s="83" t="str">
        <f t="shared" si="860"/>
        <v/>
      </c>
      <c r="AP3665" s="114" t="str">
        <f t="shared" si="870"/>
        <v/>
      </c>
      <c r="AR3665" s="117" t="str">
        <f>IF($C3665="", "", IF(IFERROR(INDEX(Ingredients!$AI$11:$AI$310, MATCH($C3665, Ingredients!$B$11:$B$310, 0)), "")="", "", IFERROR(INDEX(Ingredients!$AI$11:$AI$310, MATCH($C3665, Ingredients!$B$11:$B$310, 0)), "")))</f>
        <v/>
      </c>
      <c r="AT3665" s="120" t="str">
        <f t="shared" si="871"/>
        <v/>
      </c>
      <c r="AV3665" s="90" t="str">
        <f t="shared" si="861"/>
        <v/>
      </c>
      <c r="AX3665" s="90" t="str">
        <f>IF($AV3665="", "", COUNTIF($AV$11:$AV$5010, "&lt;"&amp;$AV3665)+1+COUNTIF($AV$11:$AV3665, $AV3665)-1)</f>
        <v/>
      </c>
      <c r="AZ3665" s="111" t="str">
        <f>IF($B3665="", "", SUMIF('Shopping List'!$AV$11:$AV$25, $B3665, 'Shopping List'!$BN$11:$BN$25))</f>
        <v/>
      </c>
      <c r="BB3665" s="117" t="str">
        <f t="shared" si="872"/>
        <v/>
      </c>
    </row>
    <row r="3666" spans="1:54" x14ac:dyDescent="0.25">
      <c r="A3666" s="4"/>
      <c r="B3666" s="37"/>
      <c r="C3666" s="124"/>
      <c r="D3666" s="39"/>
      <c r="E3666" s="125"/>
      <c r="F3666" s="48"/>
      <c r="G3666" s="4"/>
      <c r="H3666" s="4"/>
      <c r="I3666" s="95" t="str">
        <f>IF($C3666="", "", IF(IFERROR(INDEX(Ingredients!$C$11:$C$310, MATCH($C3666, Ingredients!$B$11:$B$310, 0)), "")="", "", IFERROR(INDEX(Ingredients!$C$11:$C$310, MATCH($C3666, Ingredients!$B$11:$B$310, 0)), "")))</f>
        <v/>
      </c>
      <c r="J3666" s="73" t="str">
        <f>IF($B3666="", "", IF(IFERROR(INDEX(Meals!$C$11:$C$260, MATCH($B3666, Meals!$B$11:$B$260, 0)), "")="", "", IFERROR(INDEX(Meals!$C$11:$C$260, MATCH($B3666, Meals!$B$11:$B$260, 0)), "")))</f>
        <v/>
      </c>
      <c r="K3666" s="4"/>
      <c r="L3666" s="72" t="str">
        <f t="shared" si="862"/>
        <v/>
      </c>
      <c r="M3666" s="73" t="str">
        <f t="shared" si="863"/>
        <v/>
      </c>
      <c r="N3666" s="4"/>
      <c r="O3666" s="78" t="str">
        <f t="shared" si="864"/>
        <v/>
      </c>
      <c r="P3666" s="79" t="str">
        <f t="shared" si="865"/>
        <v/>
      </c>
      <c r="Q3666" s="4"/>
      <c r="R3666" s="90" t="str">
        <f t="shared" si="866"/>
        <v/>
      </c>
      <c r="S3666" s="4"/>
      <c r="Y3666" s="18" t="str">
        <f t="shared" si="867"/>
        <v/>
      </c>
      <c r="AA3666" s="18" t="str">
        <f t="shared" si="858"/>
        <v/>
      </c>
      <c r="AB3666" s="18" t="str">
        <f t="shared" si="859"/>
        <v/>
      </c>
      <c r="AC3666" s="18" t="str">
        <f t="shared" si="868"/>
        <v/>
      </c>
      <c r="AD3666" s="18" t="str">
        <f t="shared" si="868"/>
        <v/>
      </c>
      <c r="AE3666" s="18" t="str">
        <f t="shared" si="869"/>
        <v/>
      </c>
      <c r="AG3666" s="95" t="str">
        <f>IF($C3666="", "", IF(IFERROR(INDEX(Ingredients!C$11:C$310, MATCH($C3666, Ingredients!$B$11:$B$310, 0)), "")="", "", IFERROR(INDEX(Ingredients!C$11:C$310, MATCH($C3666, Ingredients!$B$11:$B$310, 0)), "")))</f>
        <v/>
      </c>
      <c r="AH3666" s="105" t="str">
        <f>IF($C3666="", "", IF(IFERROR(INDEX(Ingredients!D$11:D$310, MATCH($C3666, Ingredients!$B$11:$B$310, 0)), "")="", "", IFERROR(INDEX(Ingredients!D$11:D$310, MATCH($C3666, Ingredients!$B$11:$B$310, 0)), "")))</f>
        <v/>
      </c>
      <c r="AI3666" s="106" t="str">
        <f>IF($C3666="", "", IF(IFERROR(INDEX(Ingredients!E$11:E$310, MATCH($C3666, Ingredients!$B$11:$B$310, 0)), "")="", "", IFERROR(INDEX(Ingredients!E$11:E$310, MATCH($C3666, Ingredients!$B$11:$B$310, 0)), "")))</f>
        <v/>
      </c>
      <c r="AJ3666" s="108" t="str">
        <f>IF($C3666="", "", IF(IFERROR(INDEX(Ingredients!F$11:F$310, MATCH($C3666, Ingredients!$B$11:$B$310, 0)), "")="", "", IFERROR(INDEX(Ingredients!F$11:F$310, MATCH($C3666, Ingredients!$B$11:$B$310, 0)), "")))</f>
        <v/>
      </c>
      <c r="AK3666" s="106" t="str">
        <f>IF($C3666="", "", IF(IFERROR(INDEX(Ingredients!G$11:G$310, MATCH($C3666, Ingredients!$B$11:$B$310, 0)), "")="", "", IFERROR(INDEX(Ingredients!G$11:G$310, MATCH($C3666, Ingredients!$B$11:$B$310, 0)), "")))</f>
        <v/>
      </c>
      <c r="AL3666" s="79" t="str">
        <f>IF($C3666="", "", IF(IFERROR(INDEX(Ingredients!H$11:H$310, MATCH($C3666, Ingredients!$B$11:$B$310, 0)), "")="", "", IFERROR(INDEX(Ingredients!H$11:H$310, MATCH($C3666, Ingredients!$B$11:$B$310, 0)), "")))</f>
        <v/>
      </c>
      <c r="AN3666" s="83" t="str">
        <f t="shared" si="860"/>
        <v/>
      </c>
      <c r="AP3666" s="114" t="str">
        <f t="shared" si="870"/>
        <v/>
      </c>
      <c r="AR3666" s="117" t="str">
        <f>IF($C3666="", "", IF(IFERROR(INDEX(Ingredients!$AI$11:$AI$310, MATCH($C3666, Ingredients!$B$11:$B$310, 0)), "")="", "", IFERROR(INDEX(Ingredients!$AI$11:$AI$310, MATCH($C3666, Ingredients!$B$11:$B$310, 0)), "")))</f>
        <v/>
      </c>
      <c r="AT3666" s="120" t="str">
        <f t="shared" si="871"/>
        <v/>
      </c>
      <c r="AV3666" s="90" t="str">
        <f t="shared" si="861"/>
        <v/>
      </c>
      <c r="AX3666" s="90" t="str">
        <f>IF($AV3666="", "", COUNTIF($AV$11:$AV$5010, "&lt;"&amp;$AV3666)+1+COUNTIF($AV$11:$AV3666, $AV3666)-1)</f>
        <v/>
      </c>
      <c r="AZ3666" s="111" t="str">
        <f>IF($B3666="", "", SUMIF('Shopping List'!$AV$11:$AV$25, $B3666, 'Shopping List'!$BN$11:$BN$25))</f>
        <v/>
      </c>
      <c r="BB3666" s="117" t="str">
        <f t="shared" si="872"/>
        <v/>
      </c>
    </row>
    <row r="3667" spans="1:54" x14ac:dyDescent="0.25">
      <c r="A3667" s="4"/>
      <c r="B3667" s="37"/>
      <c r="C3667" s="124"/>
      <c r="D3667" s="39"/>
      <c r="E3667" s="125"/>
      <c r="F3667" s="48"/>
      <c r="G3667" s="4"/>
      <c r="H3667" s="4"/>
      <c r="I3667" s="95" t="str">
        <f>IF($C3667="", "", IF(IFERROR(INDEX(Ingredients!$C$11:$C$310, MATCH($C3667, Ingredients!$B$11:$B$310, 0)), "")="", "", IFERROR(INDEX(Ingredients!$C$11:$C$310, MATCH($C3667, Ingredients!$B$11:$B$310, 0)), "")))</f>
        <v/>
      </c>
      <c r="J3667" s="73" t="str">
        <f>IF($B3667="", "", IF(IFERROR(INDEX(Meals!$C$11:$C$260, MATCH($B3667, Meals!$B$11:$B$260, 0)), "")="", "", IFERROR(INDEX(Meals!$C$11:$C$260, MATCH($B3667, Meals!$B$11:$B$260, 0)), "")))</f>
        <v/>
      </c>
      <c r="K3667" s="4"/>
      <c r="L3667" s="72" t="str">
        <f t="shared" si="862"/>
        <v/>
      </c>
      <c r="M3667" s="73" t="str">
        <f t="shared" si="863"/>
        <v/>
      </c>
      <c r="N3667" s="4"/>
      <c r="O3667" s="78" t="str">
        <f t="shared" si="864"/>
        <v/>
      </c>
      <c r="P3667" s="79" t="str">
        <f t="shared" si="865"/>
        <v/>
      </c>
      <c r="Q3667" s="4"/>
      <c r="R3667" s="90" t="str">
        <f t="shared" si="866"/>
        <v/>
      </c>
      <c r="S3667" s="4"/>
      <c r="Y3667" s="18" t="str">
        <f t="shared" si="867"/>
        <v/>
      </c>
      <c r="AA3667" s="18" t="str">
        <f t="shared" si="858"/>
        <v/>
      </c>
      <c r="AB3667" s="18" t="str">
        <f t="shared" si="859"/>
        <v/>
      </c>
      <c r="AC3667" s="18" t="str">
        <f t="shared" si="868"/>
        <v/>
      </c>
      <c r="AD3667" s="18" t="str">
        <f t="shared" si="868"/>
        <v/>
      </c>
      <c r="AE3667" s="18" t="str">
        <f t="shared" si="869"/>
        <v/>
      </c>
      <c r="AG3667" s="95" t="str">
        <f>IF($C3667="", "", IF(IFERROR(INDEX(Ingredients!C$11:C$310, MATCH($C3667, Ingredients!$B$11:$B$310, 0)), "")="", "", IFERROR(INDEX(Ingredients!C$11:C$310, MATCH($C3667, Ingredients!$B$11:$B$310, 0)), "")))</f>
        <v/>
      </c>
      <c r="AH3667" s="105" t="str">
        <f>IF($C3667="", "", IF(IFERROR(INDEX(Ingredients!D$11:D$310, MATCH($C3667, Ingredients!$B$11:$B$310, 0)), "")="", "", IFERROR(INDEX(Ingredients!D$11:D$310, MATCH($C3667, Ingredients!$B$11:$B$310, 0)), "")))</f>
        <v/>
      </c>
      <c r="AI3667" s="106" t="str">
        <f>IF($C3667="", "", IF(IFERROR(INDEX(Ingredients!E$11:E$310, MATCH($C3667, Ingredients!$B$11:$B$310, 0)), "")="", "", IFERROR(INDEX(Ingredients!E$11:E$310, MATCH($C3667, Ingredients!$B$11:$B$310, 0)), "")))</f>
        <v/>
      </c>
      <c r="AJ3667" s="108" t="str">
        <f>IF($C3667="", "", IF(IFERROR(INDEX(Ingredients!F$11:F$310, MATCH($C3667, Ingredients!$B$11:$B$310, 0)), "")="", "", IFERROR(INDEX(Ingredients!F$11:F$310, MATCH($C3667, Ingredients!$B$11:$B$310, 0)), "")))</f>
        <v/>
      </c>
      <c r="AK3667" s="106" t="str">
        <f>IF($C3667="", "", IF(IFERROR(INDEX(Ingredients!G$11:G$310, MATCH($C3667, Ingredients!$B$11:$B$310, 0)), "")="", "", IFERROR(INDEX(Ingredients!G$11:G$310, MATCH($C3667, Ingredients!$B$11:$B$310, 0)), "")))</f>
        <v/>
      </c>
      <c r="AL3667" s="79" t="str">
        <f>IF($C3667="", "", IF(IFERROR(INDEX(Ingredients!H$11:H$310, MATCH($C3667, Ingredients!$B$11:$B$310, 0)), "")="", "", IFERROR(INDEX(Ingredients!H$11:H$310, MATCH($C3667, Ingredients!$B$11:$B$310, 0)), "")))</f>
        <v/>
      </c>
      <c r="AN3667" s="83" t="str">
        <f t="shared" si="860"/>
        <v/>
      </c>
      <c r="AP3667" s="114" t="str">
        <f t="shared" si="870"/>
        <v/>
      </c>
      <c r="AR3667" s="117" t="str">
        <f>IF($C3667="", "", IF(IFERROR(INDEX(Ingredients!$AI$11:$AI$310, MATCH($C3667, Ingredients!$B$11:$B$310, 0)), "")="", "", IFERROR(INDEX(Ingredients!$AI$11:$AI$310, MATCH($C3667, Ingredients!$B$11:$B$310, 0)), "")))</f>
        <v/>
      </c>
      <c r="AT3667" s="120" t="str">
        <f t="shared" si="871"/>
        <v/>
      </c>
      <c r="AV3667" s="90" t="str">
        <f t="shared" si="861"/>
        <v/>
      </c>
      <c r="AX3667" s="90" t="str">
        <f>IF($AV3667="", "", COUNTIF($AV$11:$AV$5010, "&lt;"&amp;$AV3667)+1+COUNTIF($AV$11:$AV3667, $AV3667)-1)</f>
        <v/>
      </c>
      <c r="AZ3667" s="111" t="str">
        <f>IF($B3667="", "", SUMIF('Shopping List'!$AV$11:$AV$25, $B3667, 'Shopping List'!$BN$11:$BN$25))</f>
        <v/>
      </c>
      <c r="BB3667" s="117" t="str">
        <f t="shared" si="872"/>
        <v/>
      </c>
    </row>
    <row r="3668" spans="1:54" x14ac:dyDescent="0.25">
      <c r="A3668" s="4"/>
      <c r="B3668" s="37"/>
      <c r="C3668" s="124"/>
      <c r="D3668" s="39"/>
      <c r="E3668" s="125"/>
      <c r="F3668" s="48"/>
      <c r="G3668" s="4"/>
      <c r="H3668" s="4"/>
      <c r="I3668" s="95" t="str">
        <f>IF($C3668="", "", IF(IFERROR(INDEX(Ingredients!$C$11:$C$310, MATCH($C3668, Ingredients!$B$11:$B$310, 0)), "")="", "", IFERROR(INDEX(Ingredients!$C$11:$C$310, MATCH($C3668, Ingredients!$B$11:$B$310, 0)), "")))</f>
        <v/>
      </c>
      <c r="J3668" s="73" t="str">
        <f>IF($B3668="", "", IF(IFERROR(INDEX(Meals!$C$11:$C$260, MATCH($B3668, Meals!$B$11:$B$260, 0)), "")="", "", IFERROR(INDEX(Meals!$C$11:$C$260, MATCH($B3668, Meals!$B$11:$B$260, 0)), "")))</f>
        <v/>
      </c>
      <c r="K3668" s="4"/>
      <c r="L3668" s="72" t="str">
        <f t="shared" si="862"/>
        <v/>
      </c>
      <c r="M3668" s="73" t="str">
        <f t="shared" si="863"/>
        <v/>
      </c>
      <c r="N3668" s="4"/>
      <c r="O3668" s="78" t="str">
        <f t="shared" si="864"/>
        <v/>
      </c>
      <c r="P3668" s="79" t="str">
        <f t="shared" si="865"/>
        <v/>
      </c>
      <c r="Q3668" s="4"/>
      <c r="R3668" s="90" t="str">
        <f t="shared" si="866"/>
        <v/>
      </c>
      <c r="S3668" s="4"/>
      <c r="Y3668" s="18" t="str">
        <f t="shared" si="867"/>
        <v/>
      </c>
      <c r="AA3668" s="18" t="str">
        <f t="shared" si="858"/>
        <v/>
      </c>
      <c r="AB3668" s="18" t="str">
        <f t="shared" si="859"/>
        <v/>
      </c>
      <c r="AC3668" s="18" t="str">
        <f t="shared" si="868"/>
        <v/>
      </c>
      <c r="AD3668" s="18" t="str">
        <f t="shared" si="868"/>
        <v/>
      </c>
      <c r="AE3668" s="18" t="str">
        <f t="shared" si="869"/>
        <v/>
      </c>
      <c r="AG3668" s="95" t="str">
        <f>IF($C3668="", "", IF(IFERROR(INDEX(Ingredients!C$11:C$310, MATCH($C3668, Ingredients!$B$11:$B$310, 0)), "")="", "", IFERROR(INDEX(Ingredients!C$11:C$310, MATCH($C3668, Ingredients!$B$11:$B$310, 0)), "")))</f>
        <v/>
      </c>
      <c r="AH3668" s="105" t="str">
        <f>IF($C3668="", "", IF(IFERROR(INDEX(Ingredients!D$11:D$310, MATCH($C3668, Ingredients!$B$11:$B$310, 0)), "")="", "", IFERROR(INDEX(Ingredients!D$11:D$310, MATCH($C3668, Ingredients!$B$11:$B$310, 0)), "")))</f>
        <v/>
      </c>
      <c r="AI3668" s="106" t="str">
        <f>IF($C3668="", "", IF(IFERROR(INDEX(Ingredients!E$11:E$310, MATCH($C3668, Ingredients!$B$11:$B$310, 0)), "")="", "", IFERROR(INDEX(Ingredients!E$11:E$310, MATCH($C3668, Ingredients!$B$11:$B$310, 0)), "")))</f>
        <v/>
      </c>
      <c r="AJ3668" s="108" t="str">
        <f>IF($C3668="", "", IF(IFERROR(INDEX(Ingredients!F$11:F$310, MATCH($C3668, Ingredients!$B$11:$B$310, 0)), "")="", "", IFERROR(INDEX(Ingredients!F$11:F$310, MATCH($C3668, Ingredients!$B$11:$B$310, 0)), "")))</f>
        <v/>
      </c>
      <c r="AK3668" s="106" t="str">
        <f>IF($C3668="", "", IF(IFERROR(INDEX(Ingredients!G$11:G$310, MATCH($C3668, Ingredients!$B$11:$B$310, 0)), "")="", "", IFERROR(INDEX(Ingredients!G$11:G$310, MATCH($C3668, Ingredients!$B$11:$B$310, 0)), "")))</f>
        <v/>
      </c>
      <c r="AL3668" s="79" t="str">
        <f>IF($C3668="", "", IF(IFERROR(INDEX(Ingredients!H$11:H$310, MATCH($C3668, Ingredients!$B$11:$B$310, 0)), "")="", "", IFERROR(INDEX(Ingredients!H$11:H$310, MATCH($C3668, Ingredients!$B$11:$B$310, 0)), "")))</f>
        <v/>
      </c>
      <c r="AN3668" s="83" t="str">
        <f t="shared" si="860"/>
        <v/>
      </c>
      <c r="AP3668" s="114" t="str">
        <f t="shared" si="870"/>
        <v/>
      </c>
      <c r="AR3668" s="117" t="str">
        <f>IF($C3668="", "", IF(IFERROR(INDEX(Ingredients!$AI$11:$AI$310, MATCH($C3668, Ingredients!$B$11:$B$310, 0)), "")="", "", IFERROR(INDEX(Ingredients!$AI$11:$AI$310, MATCH($C3668, Ingredients!$B$11:$B$310, 0)), "")))</f>
        <v/>
      </c>
      <c r="AT3668" s="120" t="str">
        <f t="shared" si="871"/>
        <v/>
      </c>
      <c r="AV3668" s="90" t="str">
        <f t="shared" si="861"/>
        <v/>
      </c>
      <c r="AX3668" s="90" t="str">
        <f>IF($AV3668="", "", COUNTIF($AV$11:$AV$5010, "&lt;"&amp;$AV3668)+1+COUNTIF($AV$11:$AV3668, $AV3668)-1)</f>
        <v/>
      </c>
      <c r="AZ3668" s="111" t="str">
        <f>IF($B3668="", "", SUMIF('Shopping List'!$AV$11:$AV$25, $B3668, 'Shopping List'!$BN$11:$BN$25))</f>
        <v/>
      </c>
      <c r="BB3668" s="117" t="str">
        <f t="shared" si="872"/>
        <v/>
      </c>
    </row>
    <row r="3669" spans="1:54" x14ac:dyDescent="0.25">
      <c r="A3669" s="4"/>
      <c r="B3669" s="37"/>
      <c r="C3669" s="124"/>
      <c r="D3669" s="39"/>
      <c r="E3669" s="125"/>
      <c r="F3669" s="48"/>
      <c r="G3669" s="4"/>
      <c r="H3669" s="4"/>
      <c r="I3669" s="95" t="str">
        <f>IF($C3669="", "", IF(IFERROR(INDEX(Ingredients!$C$11:$C$310, MATCH($C3669, Ingredients!$B$11:$B$310, 0)), "")="", "", IFERROR(INDEX(Ingredients!$C$11:$C$310, MATCH($C3669, Ingredients!$B$11:$B$310, 0)), "")))</f>
        <v/>
      </c>
      <c r="J3669" s="73" t="str">
        <f>IF($B3669="", "", IF(IFERROR(INDEX(Meals!$C$11:$C$260, MATCH($B3669, Meals!$B$11:$B$260, 0)), "")="", "", IFERROR(INDEX(Meals!$C$11:$C$260, MATCH($B3669, Meals!$B$11:$B$260, 0)), "")))</f>
        <v/>
      </c>
      <c r="K3669" s="4"/>
      <c r="L3669" s="72" t="str">
        <f t="shared" si="862"/>
        <v/>
      </c>
      <c r="M3669" s="73" t="str">
        <f t="shared" si="863"/>
        <v/>
      </c>
      <c r="N3669" s="4"/>
      <c r="O3669" s="78" t="str">
        <f t="shared" si="864"/>
        <v/>
      </c>
      <c r="P3669" s="79" t="str">
        <f t="shared" si="865"/>
        <v/>
      </c>
      <c r="Q3669" s="4"/>
      <c r="R3669" s="90" t="str">
        <f t="shared" si="866"/>
        <v/>
      </c>
      <c r="S3669" s="4"/>
      <c r="Y3669" s="18" t="str">
        <f t="shared" si="867"/>
        <v/>
      </c>
      <c r="AA3669" s="18" t="str">
        <f t="shared" si="858"/>
        <v/>
      </c>
      <c r="AB3669" s="18" t="str">
        <f t="shared" si="859"/>
        <v/>
      </c>
      <c r="AC3669" s="18" t="str">
        <f t="shared" si="868"/>
        <v/>
      </c>
      <c r="AD3669" s="18" t="str">
        <f t="shared" si="868"/>
        <v/>
      </c>
      <c r="AE3669" s="18" t="str">
        <f t="shared" si="869"/>
        <v/>
      </c>
      <c r="AG3669" s="95" t="str">
        <f>IF($C3669="", "", IF(IFERROR(INDEX(Ingredients!C$11:C$310, MATCH($C3669, Ingredients!$B$11:$B$310, 0)), "")="", "", IFERROR(INDEX(Ingredients!C$11:C$310, MATCH($C3669, Ingredients!$B$11:$B$310, 0)), "")))</f>
        <v/>
      </c>
      <c r="AH3669" s="105" t="str">
        <f>IF($C3669="", "", IF(IFERROR(INDEX(Ingredients!D$11:D$310, MATCH($C3669, Ingredients!$B$11:$B$310, 0)), "")="", "", IFERROR(INDEX(Ingredients!D$11:D$310, MATCH($C3669, Ingredients!$B$11:$B$310, 0)), "")))</f>
        <v/>
      </c>
      <c r="AI3669" s="106" t="str">
        <f>IF($C3669="", "", IF(IFERROR(INDEX(Ingredients!E$11:E$310, MATCH($C3669, Ingredients!$B$11:$B$310, 0)), "")="", "", IFERROR(INDEX(Ingredients!E$11:E$310, MATCH($C3669, Ingredients!$B$11:$B$310, 0)), "")))</f>
        <v/>
      </c>
      <c r="AJ3669" s="108" t="str">
        <f>IF($C3669="", "", IF(IFERROR(INDEX(Ingredients!F$11:F$310, MATCH($C3669, Ingredients!$B$11:$B$310, 0)), "")="", "", IFERROR(INDEX(Ingredients!F$11:F$310, MATCH($C3669, Ingredients!$B$11:$B$310, 0)), "")))</f>
        <v/>
      </c>
      <c r="AK3669" s="106" t="str">
        <f>IF($C3669="", "", IF(IFERROR(INDEX(Ingredients!G$11:G$310, MATCH($C3669, Ingredients!$B$11:$B$310, 0)), "")="", "", IFERROR(INDEX(Ingredients!G$11:G$310, MATCH($C3669, Ingredients!$B$11:$B$310, 0)), "")))</f>
        <v/>
      </c>
      <c r="AL3669" s="79" t="str">
        <f>IF($C3669="", "", IF(IFERROR(INDEX(Ingredients!H$11:H$310, MATCH($C3669, Ingredients!$B$11:$B$310, 0)), "")="", "", IFERROR(INDEX(Ingredients!H$11:H$310, MATCH($C3669, Ingredients!$B$11:$B$310, 0)), "")))</f>
        <v/>
      </c>
      <c r="AN3669" s="83" t="str">
        <f t="shared" si="860"/>
        <v/>
      </c>
      <c r="AP3669" s="114" t="str">
        <f t="shared" si="870"/>
        <v/>
      </c>
      <c r="AR3669" s="117" t="str">
        <f>IF($C3669="", "", IF(IFERROR(INDEX(Ingredients!$AI$11:$AI$310, MATCH($C3669, Ingredients!$B$11:$B$310, 0)), "")="", "", IFERROR(INDEX(Ingredients!$AI$11:$AI$310, MATCH($C3669, Ingredients!$B$11:$B$310, 0)), "")))</f>
        <v/>
      </c>
      <c r="AT3669" s="120" t="str">
        <f t="shared" si="871"/>
        <v/>
      </c>
      <c r="AV3669" s="90" t="str">
        <f t="shared" si="861"/>
        <v/>
      </c>
      <c r="AX3669" s="90" t="str">
        <f>IF($AV3669="", "", COUNTIF($AV$11:$AV$5010, "&lt;"&amp;$AV3669)+1+COUNTIF($AV$11:$AV3669, $AV3669)-1)</f>
        <v/>
      </c>
      <c r="AZ3669" s="111" t="str">
        <f>IF($B3669="", "", SUMIF('Shopping List'!$AV$11:$AV$25, $B3669, 'Shopping List'!$BN$11:$BN$25))</f>
        <v/>
      </c>
      <c r="BB3669" s="117" t="str">
        <f t="shared" si="872"/>
        <v/>
      </c>
    </row>
    <row r="3670" spans="1:54" x14ac:dyDescent="0.25">
      <c r="A3670" s="4"/>
      <c r="B3670" s="37"/>
      <c r="C3670" s="124"/>
      <c r="D3670" s="39"/>
      <c r="E3670" s="125"/>
      <c r="F3670" s="48"/>
      <c r="G3670" s="4"/>
      <c r="H3670" s="4"/>
      <c r="I3670" s="95" t="str">
        <f>IF($C3670="", "", IF(IFERROR(INDEX(Ingredients!$C$11:$C$310, MATCH($C3670, Ingredients!$B$11:$B$310, 0)), "")="", "", IFERROR(INDEX(Ingredients!$C$11:$C$310, MATCH($C3670, Ingredients!$B$11:$B$310, 0)), "")))</f>
        <v/>
      </c>
      <c r="J3670" s="73" t="str">
        <f>IF($B3670="", "", IF(IFERROR(INDEX(Meals!$C$11:$C$260, MATCH($B3670, Meals!$B$11:$B$260, 0)), "")="", "", IFERROR(INDEX(Meals!$C$11:$C$260, MATCH($B3670, Meals!$B$11:$B$260, 0)), "")))</f>
        <v/>
      </c>
      <c r="K3670" s="4"/>
      <c r="L3670" s="72" t="str">
        <f t="shared" si="862"/>
        <v/>
      </c>
      <c r="M3670" s="73" t="str">
        <f t="shared" si="863"/>
        <v/>
      </c>
      <c r="N3670" s="4"/>
      <c r="O3670" s="78" t="str">
        <f t="shared" si="864"/>
        <v/>
      </c>
      <c r="P3670" s="79" t="str">
        <f t="shared" si="865"/>
        <v/>
      </c>
      <c r="Q3670" s="4"/>
      <c r="R3670" s="90" t="str">
        <f t="shared" si="866"/>
        <v/>
      </c>
      <c r="S3670" s="4"/>
      <c r="Y3670" s="18" t="str">
        <f t="shared" si="867"/>
        <v/>
      </c>
      <c r="AA3670" s="18" t="str">
        <f t="shared" si="858"/>
        <v/>
      </c>
      <c r="AB3670" s="18" t="str">
        <f t="shared" si="859"/>
        <v/>
      </c>
      <c r="AC3670" s="18" t="str">
        <f t="shared" si="868"/>
        <v/>
      </c>
      <c r="AD3670" s="18" t="str">
        <f t="shared" si="868"/>
        <v/>
      </c>
      <c r="AE3670" s="18" t="str">
        <f t="shared" si="869"/>
        <v/>
      </c>
      <c r="AG3670" s="95" t="str">
        <f>IF($C3670="", "", IF(IFERROR(INDEX(Ingredients!C$11:C$310, MATCH($C3670, Ingredients!$B$11:$B$310, 0)), "")="", "", IFERROR(INDEX(Ingredients!C$11:C$310, MATCH($C3670, Ingredients!$B$11:$B$310, 0)), "")))</f>
        <v/>
      </c>
      <c r="AH3670" s="105" t="str">
        <f>IF($C3670="", "", IF(IFERROR(INDEX(Ingredients!D$11:D$310, MATCH($C3670, Ingredients!$B$11:$B$310, 0)), "")="", "", IFERROR(INDEX(Ingredients!D$11:D$310, MATCH($C3670, Ingredients!$B$11:$B$310, 0)), "")))</f>
        <v/>
      </c>
      <c r="AI3670" s="106" t="str">
        <f>IF($C3670="", "", IF(IFERROR(INDEX(Ingredients!E$11:E$310, MATCH($C3670, Ingredients!$B$11:$B$310, 0)), "")="", "", IFERROR(INDEX(Ingredients!E$11:E$310, MATCH($C3670, Ingredients!$B$11:$B$310, 0)), "")))</f>
        <v/>
      </c>
      <c r="AJ3670" s="108" t="str">
        <f>IF($C3670="", "", IF(IFERROR(INDEX(Ingredients!F$11:F$310, MATCH($C3670, Ingredients!$B$11:$B$310, 0)), "")="", "", IFERROR(INDEX(Ingredients!F$11:F$310, MATCH($C3670, Ingredients!$B$11:$B$310, 0)), "")))</f>
        <v/>
      </c>
      <c r="AK3670" s="106" t="str">
        <f>IF($C3670="", "", IF(IFERROR(INDEX(Ingredients!G$11:G$310, MATCH($C3670, Ingredients!$B$11:$B$310, 0)), "")="", "", IFERROR(INDEX(Ingredients!G$11:G$310, MATCH($C3670, Ingredients!$B$11:$B$310, 0)), "")))</f>
        <v/>
      </c>
      <c r="AL3670" s="79" t="str">
        <f>IF($C3670="", "", IF(IFERROR(INDEX(Ingredients!H$11:H$310, MATCH($C3670, Ingredients!$B$11:$B$310, 0)), "")="", "", IFERROR(INDEX(Ingredients!H$11:H$310, MATCH($C3670, Ingredients!$B$11:$B$310, 0)), "")))</f>
        <v/>
      </c>
      <c r="AN3670" s="83" t="str">
        <f t="shared" si="860"/>
        <v/>
      </c>
      <c r="AP3670" s="114" t="str">
        <f t="shared" si="870"/>
        <v/>
      </c>
      <c r="AR3670" s="117" t="str">
        <f>IF($C3670="", "", IF(IFERROR(INDEX(Ingredients!$AI$11:$AI$310, MATCH($C3670, Ingredients!$B$11:$B$310, 0)), "")="", "", IFERROR(INDEX(Ingredients!$AI$11:$AI$310, MATCH($C3670, Ingredients!$B$11:$B$310, 0)), "")))</f>
        <v/>
      </c>
      <c r="AT3670" s="120" t="str">
        <f t="shared" si="871"/>
        <v/>
      </c>
      <c r="AV3670" s="90" t="str">
        <f t="shared" si="861"/>
        <v/>
      </c>
      <c r="AX3670" s="90" t="str">
        <f>IF($AV3670="", "", COUNTIF($AV$11:$AV$5010, "&lt;"&amp;$AV3670)+1+COUNTIF($AV$11:$AV3670, $AV3670)-1)</f>
        <v/>
      </c>
      <c r="AZ3670" s="111" t="str">
        <f>IF($B3670="", "", SUMIF('Shopping List'!$AV$11:$AV$25, $B3670, 'Shopping List'!$BN$11:$BN$25))</f>
        <v/>
      </c>
      <c r="BB3670" s="117" t="str">
        <f t="shared" si="872"/>
        <v/>
      </c>
    </row>
    <row r="3671" spans="1:54" x14ac:dyDescent="0.25">
      <c r="A3671" s="4"/>
      <c r="B3671" s="37"/>
      <c r="C3671" s="124"/>
      <c r="D3671" s="39"/>
      <c r="E3671" s="125"/>
      <c r="F3671" s="48"/>
      <c r="G3671" s="4"/>
      <c r="H3671" s="4"/>
      <c r="I3671" s="95" t="str">
        <f>IF($C3671="", "", IF(IFERROR(INDEX(Ingredients!$C$11:$C$310, MATCH($C3671, Ingredients!$B$11:$B$310, 0)), "")="", "", IFERROR(INDEX(Ingredients!$C$11:$C$310, MATCH($C3671, Ingredients!$B$11:$B$310, 0)), "")))</f>
        <v/>
      </c>
      <c r="J3671" s="73" t="str">
        <f>IF($B3671="", "", IF(IFERROR(INDEX(Meals!$C$11:$C$260, MATCH($B3671, Meals!$B$11:$B$260, 0)), "")="", "", IFERROR(INDEX(Meals!$C$11:$C$260, MATCH($B3671, Meals!$B$11:$B$260, 0)), "")))</f>
        <v/>
      </c>
      <c r="K3671" s="4"/>
      <c r="L3671" s="72" t="str">
        <f t="shared" si="862"/>
        <v/>
      </c>
      <c r="M3671" s="73" t="str">
        <f t="shared" si="863"/>
        <v/>
      </c>
      <c r="N3671" s="4"/>
      <c r="O3671" s="78" t="str">
        <f t="shared" si="864"/>
        <v/>
      </c>
      <c r="P3671" s="79" t="str">
        <f t="shared" si="865"/>
        <v/>
      </c>
      <c r="Q3671" s="4"/>
      <c r="R3671" s="90" t="str">
        <f t="shared" si="866"/>
        <v/>
      </c>
      <c r="S3671" s="4"/>
      <c r="Y3671" s="18" t="str">
        <f t="shared" si="867"/>
        <v/>
      </c>
      <c r="AA3671" s="18" t="str">
        <f t="shared" si="858"/>
        <v/>
      </c>
      <c r="AB3671" s="18" t="str">
        <f t="shared" si="859"/>
        <v/>
      </c>
      <c r="AC3671" s="18" t="str">
        <f t="shared" si="868"/>
        <v/>
      </c>
      <c r="AD3671" s="18" t="str">
        <f t="shared" si="868"/>
        <v/>
      </c>
      <c r="AE3671" s="18" t="str">
        <f t="shared" si="869"/>
        <v/>
      </c>
      <c r="AG3671" s="95" t="str">
        <f>IF($C3671="", "", IF(IFERROR(INDEX(Ingredients!C$11:C$310, MATCH($C3671, Ingredients!$B$11:$B$310, 0)), "")="", "", IFERROR(INDEX(Ingredients!C$11:C$310, MATCH($C3671, Ingredients!$B$11:$B$310, 0)), "")))</f>
        <v/>
      </c>
      <c r="AH3671" s="105" t="str">
        <f>IF($C3671="", "", IF(IFERROR(INDEX(Ingredients!D$11:D$310, MATCH($C3671, Ingredients!$B$11:$B$310, 0)), "")="", "", IFERROR(INDEX(Ingredients!D$11:D$310, MATCH($C3671, Ingredients!$B$11:$B$310, 0)), "")))</f>
        <v/>
      </c>
      <c r="AI3671" s="106" t="str">
        <f>IF($C3671="", "", IF(IFERROR(INDEX(Ingredients!E$11:E$310, MATCH($C3671, Ingredients!$B$11:$B$310, 0)), "")="", "", IFERROR(INDEX(Ingredients!E$11:E$310, MATCH($C3671, Ingredients!$B$11:$B$310, 0)), "")))</f>
        <v/>
      </c>
      <c r="AJ3671" s="108" t="str">
        <f>IF($C3671="", "", IF(IFERROR(INDEX(Ingredients!F$11:F$310, MATCH($C3671, Ingredients!$B$11:$B$310, 0)), "")="", "", IFERROR(INDEX(Ingredients!F$11:F$310, MATCH($C3671, Ingredients!$B$11:$B$310, 0)), "")))</f>
        <v/>
      </c>
      <c r="AK3671" s="106" t="str">
        <f>IF($C3671="", "", IF(IFERROR(INDEX(Ingredients!G$11:G$310, MATCH($C3671, Ingredients!$B$11:$B$310, 0)), "")="", "", IFERROR(INDEX(Ingredients!G$11:G$310, MATCH($C3671, Ingredients!$B$11:$B$310, 0)), "")))</f>
        <v/>
      </c>
      <c r="AL3671" s="79" t="str">
        <f>IF($C3671="", "", IF(IFERROR(INDEX(Ingredients!H$11:H$310, MATCH($C3671, Ingredients!$B$11:$B$310, 0)), "")="", "", IFERROR(INDEX(Ingredients!H$11:H$310, MATCH($C3671, Ingredients!$B$11:$B$310, 0)), "")))</f>
        <v/>
      </c>
      <c r="AN3671" s="83" t="str">
        <f t="shared" si="860"/>
        <v/>
      </c>
      <c r="AP3671" s="114" t="str">
        <f t="shared" si="870"/>
        <v/>
      </c>
      <c r="AR3671" s="117" t="str">
        <f>IF($C3671="", "", IF(IFERROR(INDEX(Ingredients!$AI$11:$AI$310, MATCH($C3671, Ingredients!$B$11:$B$310, 0)), "")="", "", IFERROR(INDEX(Ingredients!$AI$11:$AI$310, MATCH($C3671, Ingredients!$B$11:$B$310, 0)), "")))</f>
        <v/>
      </c>
      <c r="AT3671" s="120" t="str">
        <f t="shared" si="871"/>
        <v/>
      </c>
      <c r="AV3671" s="90" t="str">
        <f t="shared" si="861"/>
        <v/>
      </c>
      <c r="AX3671" s="90" t="str">
        <f>IF($AV3671="", "", COUNTIF($AV$11:$AV$5010, "&lt;"&amp;$AV3671)+1+COUNTIF($AV$11:$AV3671, $AV3671)-1)</f>
        <v/>
      </c>
      <c r="AZ3671" s="111" t="str">
        <f>IF($B3671="", "", SUMIF('Shopping List'!$AV$11:$AV$25, $B3671, 'Shopping List'!$BN$11:$BN$25))</f>
        <v/>
      </c>
      <c r="BB3671" s="117" t="str">
        <f t="shared" si="872"/>
        <v/>
      </c>
    </row>
    <row r="3672" spans="1:54" x14ac:dyDescent="0.25">
      <c r="A3672" s="4"/>
      <c r="B3672" s="37"/>
      <c r="C3672" s="124"/>
      <c r="D3672" s="39"/>
      <c r="E3672" s="125"/>
      <c r="F3672" s="48"/>
      <c r="G3672" s="4"/>
      <c r="H3672" s="4"/>
      <c r="I3672" s="95" t="str">
        <f>IF($C3672="", "", IF(IFERROR(INDEX(Ingredients!$C$11:$C$310, MATCH($C3672, Ingredients!$B$11:$B$310, 0)), "")="", "", IFERROR(INDEX(Ingredients!$C$11:$C$310, MATCH($C3672, Ingredients!$B$11:$B$310, 0)), "")))</f>
        <v/>
      </c>
      <c r="J3672" s="73" t="str">
        <f>IF($B3672="", "", IF(IFERROR(INDEX(Meals!$C$11:$C$260, MATCH($B3672, Meals!$B$11:$B$260, 0)), "")="", "", IFERROR(INDEX(Meals!$C$11:$C$260, MATCH($B3672, Meals!$B$11:$B$260, 0)), "")))</f>
        <v/>
      </c>
      <c r="K3672" s="4"/>
      <c r="L3672" s="72" t="str">
        <f t="shared" si="862"/>
        <v/>
      </c>
      <c r="M3672" s="73" t="str">
        <f t="shared" si="863"/>
        <v/>
      </c>
      <c r="N3672" s="4"/>
      <c r="O3672" s="78" t="str">
        <f t="shared" si="864"/>
        <v/>
      </c>
      <c r="P3672" s="79" t="str">
        <f t="shared" si="865"/>
        <v/>
      </c>
      <c r="Q3672" s="4"/>
      <c r="R3672" s="90" t="str">
        <f t="shared" si="866"/>
        <v/>
      </c>
      <c r="S3672" s="4"/>
      <c r="Y3672" s="18" t="str">
        <f t="shared" si="867"/>
        <v/>
      </c>
      <c r="AA3672" s="18" t="str">
        <f t="shared" si="858"/>
        <v/>
      </c>
      <c r="AB3672" s="18" t="str">
        <f t="shared" si="859"/>
        <v/>
      </c>
      <c r="AC3672" s="18" t="str">
        <f t="shared" si="868"/>
        <v/>
      </c>
      <c r="AD3672" s="18" t="str">
        <f t="shared" si="868"/>
        <v/>
      </c>
      <c r="AE3672" s="18" t="str">
        <f t="shared" si="869"/>
        <v/>
      </c>
      <c r="AG3672" s="95" t="str">
        <f>IF($C3672="", "", IF(IFERROR(INDEX(Ingredients!C$11:C$310, MATCH($C3672, Ingredients!$B$11:$B$310, 0)), "")="", "", IFERROR(INDEX(Ingredients!C$11:C$310, MATCH($C3672, Ingredients!$B$11:$B$310, 0)), "")))</f>
        <v/>
      </c>
      <c r="AH3672" s="105" t="str">
        <f>IF($C3672="", "", IF(IFERROR(INDEX(Ingredients!D$11:D$310, MATCH($C3672, Ingredients!$B$11:$B$310, 0)), "")="", "", IFERROR(INDEX(Ingredients!D$11:D$310, MATCH($C3672, Ingredients!$B$11:$B$310, 0)), "")))</f>
        <v/>
      </c>
      <c r="AI3672" s="106" t="str">
        <f>IF($C3672="", "", IF(IFERROR(INDEX(Ingredients!E$11:E$310, MATCH($C3672, Ingredients!$B$11:$B$310, 0)), "")="", "", IFERROR(INDEX(Ingredients!E$11:E$310, MATCH($C3672, Ingredients!$B$11:$B$310, 0)), "")))</f>
        <v/>
      </c>
      <c r="AJ3672" s="108" t="str">
        <f>IF($C3672="", "", IF(IFERROR(INDEX(Ingredients!F$11:F$310, MATCH($C3672, Ingredients!$B$11:$B$310, 0)), "")="", "", IFERROR(INDEX(Ingredients!F$11:F$310, MATCH($C3672, Ingredients!$B$11:$B$310, 0)), "")))</f>
        <v/>
      </c>
      <c r="AK3672" s="106" t="str">
        <f>IF($C3672="", "", IF(IFERROR(INDEX(Ingredients!G$11:G$310, MATCH($C3672, Ingredients!$B$11:$B$310, 0)), "")="", "", IFERROR(INDEX(Ingredients!G$11:G$310, MATCH($C3672, Ingredients!$B$11:$B$310, 0)), "")))</f>
        <v/>
      </c>
      <c r="AL3672" s="79" t="str">
        <f>IF($C3672="", "", IF(IFERROR(INDEX(Ingredients!H$11:H$310, MATCH($C3672, Ingredients!$B$11:$B$310, 0)), "")="", "", IFERROR(INDEX(Ingredients!H$11:H$310, MATCH($C3672, Ingredients!$B$11:$B$310, 0)), "")))</f>
        <v/>
      </c>
      <c r="AN3672" s="83" t="str">
        <f t="shared" si="860"/>
        <v/>
      </c>
      <c r="AP3672" s="114" t="str">
        <f t="shared" si="870"/>
        <v/>
      </c>
      <c r="AR3672" s="117" t="str">
        <f>IF($C3672="", "", IF(IFERROR(INDEX(Ingredients!$AI$11:$AI$310, MATCH($C3672, Ingredients!$B$11:$B$310, 0)), "")="", "", IFERROR(INDEX(Ingredients!$AI$11:$AI$310, MATCH($C3672, Ingredients!$B$11:$B$310, 0)), "")))</f>
        <v/>
      </c>
      <c r="AT3672" s="120" t="str">
        <f t="shared" si="871"/>
        <v/>
      </c>
      <c r="AV3672" s="90" t="str">
        <f t="shared" si="861"/>
        <v/>
      </c>
      <c r="AX3672" s="90" t="str">
        <f>IF($AV3672="", "", COUNTIF($AV$11:$AV$5010, "&lt;"&amp;$AV3672)+1+COUNTIF($AV$11:$AV3672, $AV3672)-1)</f>
        <v/>
      </c>
      <c r="AZ3672" s="111" t="str">
        <f>IF($B3672="", "", SUMIF('Shopping List'!$AV$11:$AV$25, $B3672, 'Shopping List'!$BN$11:$BN$25))</f>
        <v/>
      </c>
      <c r="BB3672" s="117" t="str">
        <f t="shared" si="872"/>
        <v/>
      </c>
    </row>
    <row r="3673" spans="1:54" x14ac:dyDescent="0.25">
      <c r="A3673" s="4"/>
      <c r="B3673" s="37"/>
      <c r="C3673" s="124"/>
      <c r="D3673" s="39"/>
      <c r="E3673" s="125"/>
      <c r="F3673" s="48"/>
      <c r="G3673" s="4"/>
      <c r="H3673" s="4"/>
      <c r="I3673" s="95" t="str">
        <f>IF($C3673="", "", IF(IFERROR(INDEX(Ingredients!$C$11:$C$310, MATCH($C3673, Ingredients!$B$11:$B$310, 0)), "")="", "", IFERROR(INDEX(Ingredients!$C$11:$C$310, MATCH($C3673, Ingredients!$B$11:$B$310, 0)), "")))</f>
        <v/>
      </c>
      <c r="J3673" s="73" t="str">
        <f>IF($B3673="", "", IF(IFERROR(INDEX(Meals!$C$11:$C$260, MATCH($B3673, Meals!$B$11:$B$260, 0)), "")="", "", IFERROR(INDEX(Meals!$C$11:$C$260, MATCH($B3673, Meals!$B$11:$B$260, 0)), "")))</f>
        <v/>
      </c>
      <c r="K3673" s="4"/>
      <c r="L3673" s="72" t="str">
        <f t="shared" si="862"/>
        <v/>
      </c>
      <c r="M3673" s="73" t="str">
        <f t="shared" si="863"/>
        <v/>
      </c>
      <c r="N3673" s="4"/>
      <c r="O3673" s="78" t="str">
        <f t="shared" si="864"/>
        <v/>
      </c>
      <c r="P3673" s="79" t="str">
        <f t="shared" si="865"/>
        <v/>
      </c>
      <c r="Q3673" s="4"/>
      <c r="R3673" s="90" t="str">
        <f t="shared" si="866"/>
        <v/>
      </c>
      <c r="S3673" s="4"/>
      <c r="Y3673" s="18" t="str">
        <f t="shared" si="867"/>
        <v/>
      </c>
      <c r="AA3673" s="18" t="str">
        <f t="shared" si="858"/>
        <v/>
      </c>
      <c r="AB3673" s="18" t="str">
        <f t="shared" si="859"/>
        <v/>
      </c>
      <c r="AC3673" s="18" t="str">
        <f t="shared" si="868"/>
        <v/>
      </c>
      <c r="AD3673" s="18" t="str">
        <f t="shared" si="868"/>
        <v/>
      </c>
      <c r="AE3673" s="18" t="str">
        <f t="shared" si="869"/>
        <v/>
      </c>
      <c r="AG3673" s="95" t="str">
        <f>IF($C3673="", "", IF(IFERROR(INDEX(Ingredients!C$11:C$310, MATCH($C3673, Ingredients!$B$11:$B$310, 0)), "")="", "", IFERROR(INDEX(Ingredients!C$11:C$310, MATCH($C3673, Ingredients!$B$11:$B$310, 0)), "")))</f>
        <v/>
      </c>
      <c r="AH3673" s="105" t="str">
        <f>IF($C3673="", "", IF(IFERROR(INDEX(Ingredients!D$11:D$310, MATCH($C3673, Ingredients!$B$11:$B$310, 0)), "")="", "", IFERROR(INDEX(Ingredients!D$11:D$310, MATCH($C3673, Ingredients!$B$11:$B$310, 0)), "")))</f>
        <v/>
      </c>
      <c r="AI3673" s="106" t="str">
        <f>IF($C3673="", "", IF(IFERROR(INDEX(Ingredients!E$11:E$310, MATCH($C3673, Ingredients!$B$11:$B$310, 0)), "")="", "", IFERROR(INDEX(Ingredients!E$11:E$310, MATCH($C3673, Ingredients!$B$11:$B$310, 0)), "")))</f>
        <v/>
      </c>
      <c r="AJ3673" s="108" t="str">
        <f>IF($C3673="", "", IF(IFERROR(INDEX(Ingredients!F$11:F$310, MATCH($C3673, Ingredients!$B$11:$B$310, 0)), "")="", "", IFERROR(INDEX(Ingredients!F$11:F$310, MATCH($C3673, Ingredients!$B$11:$B$310, 0)), "")))</f>
        <v/>
      </c>
      <c r="AK3673" s="106" t="str">
        <f>IF($C3673="", "", IF(IFERROR(INDEX(Ingredients!G$11:G$310, MATCH($C3673, Ingredients!$B$11:$B$310, 0)), "")="", "", IFERROR(INDEX(Ingredients!G$11:G$310, MATCH($C3673, Ingredients!$B$11:$B$310, 0)), "")))</f>
        <v/>
      </c>
      <c r="AL3673" s="79" t="str">
        <f>IF($C3673="", "", IF(IFERROR(INDEX(Ingredients!H$11:H$310, MATCH($C3673, Ingredients!$B$11:$B$310, 0)), "")="", "", IFERROR(INDEX(Ingredients!H$11:H$310, MATCH($C3673, Ingredients!$B$11:$B$310, 0)), "")))</f>
        <v/>
      </c>
      <c r="AN3673" s="83" t="str">
        <f t="shared" si="860"/>
        <v/>
      </c>
      <c r="AP3673" s="114" t="str">
        <f t="shared" si="870"/>
        <v/>
      </c>
      <c r="AR3673" s="117" t="str">
        <f>IF($C3673="", "", IF(IFERROR(INDEX(Ingredients!$AI$11:$AI$310, MATCH($C3673, Ingredients!$B$11:$B$310, 0)), "")="", "", IFERROR(INDEX(Ingredients!$AI$11:$AI$310, MATCH($C3673, Ingredients!$B$11:$B$310, 0)), "")))</f>
        <v/>
      </c>
      <c r="AT3673" s="120" t="str">
        <f t="shared" si="871"/>
        <v/>
      </c>
      <c r="AV3673" s="90" t="str">
        <f t="shared" si="861"/>
        <v/>
      </c>
      <c r="AX3673" s="90" t="str">
        <f>IF($AV3673="", "", COUNTIF($AV$11:$AV$5010, "&lt;"&amp;$AV3673)+1+COUNTIF($AV$11:$AV3673, $AV3673)-1)</f>
        <v/>
      </c>
      <c r="AZ3673" s="111" t="str">
        <f>IF($B3673="", "", SUMIF('Shopping List'!$AV$11:$AV$25, $B3673, 'Shopping List'!$BN$11:$BN$25))</f>
        <v/>
      </c>
      <c r="BB3673" s="117" t="str">
        <f t="shared" si="872"/>
        <v/>
      </c>
    </row>
    <row r="3674" spans="1:54" x14ac:dyDescent="0.25">
      <c r="A3674" s="4"/>
      <c r="B3674" s="37"/>
      <c r="C3674" s="124"/>
      <c r="D3674" s="39"/>
      <c r="E3674" s="125"/>
      <c r="F3674" s="48"/>
      <c r="G3674" s="4"/>
      <c r="H3674" s="4"/>
      <c r="I3674" s="95" t="str">
        <f>IF($C3674="", "", IF(IFERROR(INDEX(Ingredients!$C$11:$C$310, MATCH($C3674, Ingredients!$B$11:$B$310, 0)), "")="", "", IFERROR(INDEX(Ingredients!$C$11:$C$310, MATCH($C3674, Ingredients!$B$11:$B$310, 0)), "")))</f>
        <v/>
      </c>
      <c r="J3674" s="73" t="str">
        <f>IF($B3674="", "", IF(IFERROR(INDEX(Meals!$C$11:$C$260, MATCH($B3674, Meals!$B$11:$B$260, 0)), "")="", "", IFERROR(INDEX(Meals!$C$11:$C$260, MATCH($B3674, Meals!$B$11:$B$260, 0)), "")))</f>
        <v/>
      </c>
      <c r="K3674" s="4"/>
      <c r="L3674" s="72" t="str">
        <f t="shared" si="862"/>
        <v/>
      </c>
      <c r="M3674" s="73" t="str">
        <f t="shared" si="863"/>
        <v/>
      </c>
      <c r="N3674" s="4"/>
      <c r="O3674" s="78" t="str">
        <f t="shared" si="864"/>
        <v/>
      </c>
      <c r="P3674" s="79" t="str">
        <f t="shared" si="865"/>
        <v/>
      </c>
      <c r="Q3674" s="4"/>
      <c r="R3674" s="90" t="str">
        <f t="shared" si="866"/>
        <v/>
      </c>
      <c r="S3674" s="4"/>
      <c r="Y3674" s="18" t="str">
        <f t="shared" si="867"/>
        <v/>
      </c>
      <c r="AA3674" s="18" t="str">
        <f t="shared" si="858"/>
        <v/>
      </c>
      <c r="AB3674" s="18" t="str">
        <f t="shared" si="859"/>
        <v/>
      </c>
      <c r="AC3674" s="18" t="str">
        <f t="shared" si="868"/>
        <v/>
      </c>
      <c r="AD3674" s="18" t="str">
        <f t="shared" si="868"/>
        <v/>
      </c>
      <c r="AE3674" s="18" t="str">
        <f t="shared" si="869"/>
        <v/>
      </c>
      <c r="AG3674" s="95" t="str">
        <f>IF($C3674="", "", IF(IFERROR(INDEX(Ingredients!C$11:C$310, MATCH($C3674, Ingredients!$B$11:$B$310, 0)), "")="", "", IFERROR(INDEX(Ingredients!C$11:C$310, MATCH($C3674, Ingredients!$B$11:$B$310, 0)), "")))</f>
        <v/>
      </c>
      <c r="AH3674" s="105" t="str">
        <f>IF($C3674="", "", IF(IFERROR(INDEX(Ingredients!D$11:D$310, MATCH($C3674, Ingredients!$B$11:$B$310, 0)), "")="", "", IFERROR(INDEX(Ingredients!D$11:D$310, MATCH($C3674, Ingredients!$B$11:$B$310, 0)), "")))</f>
        <v/>
      </c>
      <c r="AI3674" s="106" t="str">
        <f>IF($C3674="", "", IF(IFERROR(INDEX(Ingredients!E$11:E$310, MATCH($C3674, Ingredients!$B$11:$B$310, 0)), "")="", "", IFERROR(INDEX(Ingredients!E$11:E$310, MATCH($C3674, Ingredients!$B$11:$B$310, 0)), "")))</f>
        <v/>
      </c>
      <c r="AJ3674" s="108" t="str">
        <f>IF($C3674="", "", IF(IFERROR(INDEX(Ingredients!F$11:F$310, MATCH($C3674, Ingredients!$B$11:$B$310, 0)), "")="", "", IFERROR(INDEX(Ingredients!F$11:F$310, MATCH($C3674, Ingredients!$B$11:$B$310, 0)), "")))</f>
        <v/>
      </c>
      <c r="AK3674" s="106" t="str">
        <f>IF($C3674="", "", IF(IFERROR(INDEX(Ingredients!G$11:G$310, MATCH($C3674, Ingredients!$B$11:$B$310, 0)), "")="", "", IFERROR(INDEX(Ingredients!G$11:G$310, MATCH($C3674, Ingredients!$B$11:$B$310, 0)), "")))</f>
        <v/>
      </c>
      <c r="AL3674" s="79" t="str">
        <f>IF($C3674="", "", IF(IFERROR(INDEX(Ingredients!H$11:H$310, MATCH($C3674, Ingredients!$B$11:$B$310, 0)), "")="", "", IFERROR(INDEX(Ingredients!H$11:H$310, MATCH($C3674, Ingredients!$B$11:$B$310, 0)), "")))</f>
        <v/>
      </c>
      <c r="AN3674" s="83" t="str">
        <f t="shared" si="860"/>
        <v/>
      </c>
      <c r="AP3674" s="114" t="str">
        <f t="shared" si="870"/>
        <v/>
      </c>
      <c r="AR3674" s="117" t="str">
        <f>IF($C3674="", "", IF(IFERROR(INDEX(Ingredients!$AI$11:$AI$310, MATCH($C3674, Ingredients!$B$11:$B$310, 0)), "")="", "", IFERROR(INDEX(Ingredients!$AI$11:$AI$310, MATCH($C3674, Ingredients!$B$11:$B$310, 0)), "")))</f>
        <v/>
      </c>
      <c r="AT3674" s="120" t="str">
        <f t="shared" si="871"/>
        <v/>
      </c>
      <c r="AV3674" s="90" t="str">
        <f t="shared" si="861"/>
        <v/>
      </c>
      <c r="AX3674" s="90" t="str">
        <f>IF($AV3674="", "", COUNTIF($AV$11:$AV$5010, "&lt;"&amp;$AV3674)+1+COUNTIF($AV$11:$AV3674, $AV3674)-1)</f>
        <v/>
      </c>
      <c r="AZ3674" s="111" t="str">
        <f>IF($B3674="", "", SUMIF('Shopping List'!$AV$11:$AV$25, $B3674, 'Shopping List'!$BN$11:$BN$25))</f>
        <v/>
      </c>
      <c r="BB3674" s="117" t="str">
        <f t="shared" si="872"/>
        <v/>
      </c>
    </row>
    <row r="3675" spans="1:54" x14ac:dyDescent="0.25">
      <c r="A3675" s="4"/>
      <c r="B3675" s="37"/>
      <c r="C3675" s="124"/>
      <c r="D3675" s="39"/>
      <c r="E3675" s="125"/>
      <c r="F3675" s="48"/>
      <c r="G3675" s="4"/>
      <c r="H3675" s="4"/>
      <c r="I3675" s="95" t="str">
        <f>IF($C3675="", "", IF(IFERROR(INDEX(Ingredients!$C$11:$C$310, MATCH($C3675, Ingredients!$B$11:$B$310, 0)), "")="", "", IFERROR(INDEX(Ingredients!$C$11:$C$310, MATCH($C3675, Ingredients!$B$11:$B$310, 0)), "")))</f>
        <v/>
      </c>
      <c r="J3675" s="73" t="str">
        <f>IF($B3675="", "", IF(IFERROR(INDEX(Meals!$C$11:$C$260, MATCH($B3675, Meals!$B$11:$B$260, 0)), "")="", "", IFERROR(INDEX(Meals!$C$11:$C$260, MATCH($B3675, Meals!$B$11:$B$260, 0)), "")))</f>
        <v/>
      </c>
      <c r="K3675" s="4"/>
      <c r="L3675" s="72" t="str">
        <f t="shared" si="862"/>
        <v/>
      </c>
      <c r="M3675" s="73" t="str">
        <f t="shared" si="863"/>
        <v/>
      </c>
      <c r="N3675" s="4"/>
      <c r="O3675" s="78" t="str">
        <f t="shared" si="864"/>
        <v/>
      </c>
      <c r="P3675" s="79" t="str">
        <f t="shared" si="865"/>
        <v/>
      </c>
      <c r="Q3675" s="4"/>
      <c r="R3675" s="90" t="str">
        <f t="shared" si="866"/>
        <v/>
      </c>
      <c r="S3675" s="4"/>
      <c r="Y3675" s="18" t="str">
        <f t="shared" si="867"/>
        <v/>
      </c>
      <c r="AA3675" s="18" t="str">
        <f t="shared" si="858"/>
        <v/>
      </c>
      <c r="AB3675" s="18" t="str">
        <f t="shared" si="859"/>
        <v/>
      </c>
      <c r="AC3675" s="18" t="str">
        <f t="shared" si="868"/>
        <v/>
      </c>
      <c r="AD3675" s="18" t="str">
        <f t="shared" si="868"/>
        <v/>
      </c>
      <c r="AE3675" s="18" t="str">
        <f t="shared" si="869"/>
        <v/>
      </c>
      <c r="AG3675" s="95" t="str">
        <f>IF($C3675="", "", IF(IFERROR(INDEX(Ingredients!C$11:C$310, MATCH($C3675, Ingredients!$B$11:$B$310, 0)), "")="", "", IFERROR(INDEX(Ingredients!C$11:C$310, MATCH($C3675, Ingredients!$B$11:$B$310, 0)), "")))</f>
        <v/>
      </c>
      <c r="AH3675" s="105" t="str">
        <f>IF($C3675="", "", IF(IFERROR(INDEX(Ingredients!D$11:D$310, MATCH($C3675, Ingredients!$B$11:$B$310, 0)), "")="", "", IFERROR(INDEX(Ingredients!D$11:D$310, MATCH($C3675, Ingredients!$B$11:$B$310, 0)), "")))</f>
        <v/>
      </c>
      <c r="AI3675" s="106" t="str">
        <f>IF($C3675="", "", IF(IFERROR(INDEX(Ingredients!E$11:E$310, MATCH($C3675, Ingredients!$B$11:$B$310, 0)), "")="", "", IFERROR(INDEX(Ingredients!E$11:E$310, MATCH($C3675, Ingredients!$B$11:$B$310, 0)), "")))</f>
        <v/>
      </c>
      <c r="AJ3675" s="108" t="str">
        <f>IF($C3675="", "", IF(IFERROR(INDEX(Ingredients!F$11:F$310, MATCH($C3675, Ingredients!$B$11:$B$310, 0)), "")="", "", IFERROR(INDEX(Ingredients!F$11:F$310, MATCH($C3675, Ingredients!$B$11:$B$310, 0)), "")))</f>
        <v/>
      </c>
      <c r="AK3675" s="106" t="str">
        <f>IF($C3675="", "", IF(IFERROR(INDEX(Ingredients!G$11:G$310, MATCH($C3675, Ingredients!$B$11:$B$310, 0)), "")="", "", IFERROR(INDEX(Ingredients!G$11:G$310, MATCH($C3675, Ingredients!$B$11:$B$310, 0)), "")))</f>
        <v/>
      </c>
      <c r="AL3675" s="79" t="str">
        <f>IF($C3675="", "", IF(IFERROR(INDEX(Ingredients!H$11:H$310, MATCH($C3675, Ingredients!$B$11:$B$310, 0)), "")="", "", IFERROR(INDEX(Ingredients!H$11:H$310, MATCH($C3675, Ingredients!$B$11:$B$310, 0)), "")))</f>
        <v/>
      </c>
      <c r="AN3675" s="83" t="str">
        <f t="shared" si="860"/>
        <v/>
      </c>
      <c r="AP3675" s="114" t="str">
        <f t="shared" si="870"/>
        <v/>
      </c>
      <c r="AR3675" s="117" t="str">
        <f>IF($C3675="", "", IF(IFERROR(INDEX(Ingredients!$AI$11:$AI$310, MATCH($C3675, Ingredients!$B$11:$B$310, 0)), "")="", "", IFERROR(INDEX(Ingredients!$AI$11:$AI$310, MATCH($C3675, Ingredients!$B$11:$B$310, 0)), "")))</f>
        <v/>
      </c>
      <c r="AT3675" s="120" t="str">
        <f t="shared" si="871"/>
        <v/>
      </c>
      <c r="AV3675" s="90" t="str">
        <f t="shared" si="861"/>
        <v/>
      </c>
      <c r="AX3675" s="90" t="str">
        <f>IF($AV3675="", "", COUNTIF($AV$11:$AV$5010, "&lt;"&amp;$AV3675)+1+COUNTIF($AV$11:$AV3675, $AV3675)-1)</f>
        <v/>
      </c>
      <c r="AZ3675" s="111" t="str">
        <f>IF($B3675="", "", SUMIF('Shopping List'!$AV$11:$AV$25, $B3675, 'Shopping List'!$BN$11:$BN$25))</f>
        <v/>
      </c>
      <c r="BB3675" s="117" t="str">
        <f t="shared" si="872"/>
        <v/>
      </c>
    </row>
    <row r="3676" spans="1:54" x14ac:dyDescent="0.25">
      <c r="A3676" s="4"/>
      <c r="B3676" s="37"/>
      <c r="C3676" s="124"/>
      <c r="D3676" s="39"/>
      <c r="E3676" s="125"/>
      <c r="F3676" s="48"/>
      <c r="G3676" s="4"/>
      <c r="H3676" s="4"/>
      <c r="I3676" s="95" t="str">
        <f>IF($C3676="", "", IF(IFERROR(INDEX(Ingredients!$C$11:$C$310, MATCH($C3676, Ingredients!$B$11:$B$310, 0)), "")="", "", IFERROR(INDEX(Ingredients!$C$11:$C$310, MATCH($C3676, Ingredients!$B$11:$B$310, 0)), "")))</f>
        <v/>
      </c>
      <c r="J3676" s="73" t="str">
        <f>IF($B3676="", "", IF(IFERROR(INDEX(Meals!$C$11:$C$260, MATCH($B3676, Meals!$B$11:$B$260, 0)), "")="", "", IFERROR(INDEX(Meals!$C$11:$C$260, MATCH($B3676, Meals!$B$11:$B$260, 0)), "")))</f>
        <v/>
      </c>
      <c r="K3676" s="4"/>
      <c r="L3676" s="72" t="str">
        <f t="shared" si="862"/>
        <v/>
      </c>
      <c r="M3676" s="73" t="str">
        <f t="shared" si="863"/>
        <v/>
      </c>
      <c r="N3676" s="4"/>
      <c r="O3676" s="78" t="str">
        <f t="shared" si="864"/>
        <v/>
      </c>
      <c r="P3676" s="79" t="str">
        <f t="shared" si="865"/>
        <v/>
      </c>
      <c r="Q3676" s="4"/>
      <c r="R3676" s="90" t="str">
        <f t="shared" si="866"/>
        <v/>
      </c>
      <c r="S3676" s="4"/>
      <c r="Y3676" s="18" t="str">
        <f t="shared" si="867"/>
        <v/>
      </c>
      <c r="AA3676" s="18" t="str">
        <f t="shared" si="858"/>
        <v/>
      </c>
      <c r="AB3676" s="18" t="str">
        <f t="shared" si="859"/>
        <v/>
      </c>
      <c r="AC3676" s="18" t="str">
        <f t="shared" si="868"/>
        <v/>
      </c>
      <c r="AD3676" s="18" t="str">
        <f t="shared" si="868"/>
        <v/>
      </c>
      <c r="AE3676" s="18" t="str">
        <f t="shared" si="869"/>
        <v/>
      </c>
      <c r="AG3676" s="95" t="str">
        <f>IF($C3676="", "", IF(IFERROR(INDEX(Ingredients!C$11:C$310, MATCH($C3676, Ingredients!$B$11:$B$310, 0)), "")="", "", IFERROR(INDEX(Ingredients!C$11:C$310, MATCH($C3676, Ingredients!$B$11:$B$310, 0)), "")))</f>
        <v/>
      </c>
      <c r="AH3676" s="105" t="str">
        <f>IF($C3676="", "", IF(IFERROR(INDEX(Ingredients!D$11:D$310, MATCH($C3676, Ingredients!$B$11:$B$310, 0)), "")="", "", IFERROR(INDEX(Ingredients!D$11:D$310, MATCH($C3676, Ingredients!$B$11:$B$310, 0)), "")))</f>
        <v/>
      </c>
      <c r="AI3676" s="106" t="str">
        <f>IF($C3676="", "", IF(IFERROR(INDEX(Ingredients!E$11:E$310, MATCH($C3676, Ingredients!$B$11:$B$310, 0)), "")="", "", IFERROR(INDEX(Ingredients!E$11:E$310, MATCH($C3676, Ingredients!$B$11:$B$310, 0)), "")))</f>
        <v/>
      </c>
      <c r="AJ3676" s="108" t="str">
        <f>IF($C3676="", "", IF(IFERROR(INDEX(Ingredients!F$11:F$310, MATCH($C3676, Ingredients!$B$11:$B$310, 0)), "")="", "", IFERROR(INDEX(Ingredients!F$11:F$310, MATCH($C3676, Ingredients!$B$11:$B$310, 0)), "")))</f>
        <v/>
      </c>
      <c r="AK3676" s="106" t="str">
        <f>IF($C3676="", "", IF(IFERROR(INDEX(Ingredients!G$11:G$310, MATCH($C3676, Ingredients!$B$11:$B$310, 0)), "")="", "", IFERROR(INDEX(Ingredients!G$11:G$310, MATCH($C3676, Ingredients!$B$11:$B$310, 0)), "")))</f>
        <v/>
      </c>
      <c r="AL3676" s="79" t="str">
        <f>IF($C3676="", "", IF(IFERROR(INDEX(Ingredients!H$11:H$310, MATCH($C3676, Ingredients!$B$11:$B$310, 0)), "")="", "", IFERROR(INDEX(Ingredients!H$11:H$310, MATCH($C3676, Ingredients!$B$11:$B$310, 0)), "")))</f>
        <v/>
      </c>
      <c r="AN3676" s="83" t="str">
        <f t="shared" si="860"/>
        <v/>
      </c>
      <c r="AP3676" s="114" t="str">
        <f t="shared" si="870"/>
        <v/>
      </c>
      <c r="AR3676" s="117" t="str">
        <f>IF($C3676="", "", IF(IFERROR(INDEX(Ingredients!$AI$11:$AI$310, MATCH($C3676, Ingredients!$B$11:$B$310, 0)), "")="", "", IFERROR(INDEX(Ingredients!$AI$11:$AI$310, MATCH($C3676, Ingredients!$B$11:$B$310, 0)), "")))</f>
        <v/>
      </c>
      <c r="AT3676" s="120" t="str">
        <f t="shared" si="871"/>
        <v/>
      </c>
      <c r="AV3676" s="90" t="str">
        <f t="shared" si="861"/>
        <v/>
      </c>
      <c r="AX3676" s="90" t="str">
        <f>IF($AV3676="", "", COUNTIF($AV$11:$AV$5010, "&lt;"&amp;$AV3676)+1+COUNTIF($AV$11:$AV3676, $AV3676)-1)</f>
        <v/>
      </c>
      <c r="AZ3676" s="111" t="str">
        <f>IF($B3676="", "", SUMIF('Shopping List'!$AV$11:$AV$25, $B3676, 'Shopping List'!$BN$11:$BN$25))</f>
        <v/>
      </c>
      <c r="BB3676" s="117" t="str">
        <f t="shared" si="872"/>
        <v/>
      </c>
    </row>
    <row r="3677" spans="1:54" x14ac:dyDescent="0.25">
      <c r="A3677" s="4"/>
      <c r="B3677" s="37"/>
      <c r="C3677" s="124"/>
      <c r="D3677" s="39"/>
      <c r="E3677" s="125"/>
      <c r="F3677" s="48"/>
      <c r="G3677" s="4"/>
      <c r="H3677" s="4"/>
      <c r="I3677" s="95" t="str">
        <f>IF($C3677="", "", IF(IFERROR(INDEX(Ingredients!$C$11:$C$310, MATCH($C3677, Ingredients!$B$11:$B$310, 0)), "")="", "", IFERROR(INDEX(Ingredients!$C$11:$C$310, MATCH($C3677, Ingredients!$B$11:$B$310, 0)), "")))</f>
        <v/>
      </c>
      <c r="J3677" s="73" t="str">
        <f>IF($B3677="", "", IF(IFERROR(INDEX(Meals!$C$11:$C$260, MATCH($B3677, Meals!$B$11:$B$260, 0)), "")="", "", IFERROR(INDEX(Meals!$C$11:$C$260, MATCH($B3677, Meals!$B$11:$B$260, 0)), "")))</f>
        <v/>
      </c>
      <c r="K3677" s="4"/>
      <c r="L3677" s="72" t="str">
        <f t="shared" si="862"/>
        <v/>
      </c>
      <c r="M3677" s="73" t="str">
        <f t="shared" si="863"/>
        <v/>
      </c>
      <c r="N3677" s="4"/>
      <c r="O3677" s="78" t="str">
        <f t="shared" si="864"/>
        <v/>
      </c>
      <c r="P3677" s="79" t="str">
        <f t="shared" si="865"/>
        <v/>
      </c>
      <c r="Q3677" s="4"/>
      <c r="R3677" s="90" t="str">
        <f t="shared" si="866"/>
        <v/>
      </c>
      <c r="S3677" s="4"/>
      <c r="Y3677" s="18" t="str">
        <f t="shared" si="867"/>
        <v/>
      </c>
      <c r="AA3677" s="18" t="str">
        <f t="shared" si="858"/>
        <v/>
      </c>
      <c r="AB3677" s="18" t="str">
        <f t="shared" si="859"/>
        <v/>
      </c>
      <c r="AC3677" s="18" t="str">
        <f t="shared" si="868"/>
        <v/>
      </c>
      <c r="AD3677" s="18" t="str">
        <f t="shared" si="868"/>
        <v/>
      </c>
      <c r="AE3677" s="18" t="str">
        <f t="shared" si="869"/>
        <v/>
      </c>
      <c r="AG3677" s="95" t="str">
        <f>IF($C3677="", "", IF(IFERROR(INDEX(Ingredients!C$11:C$310, MATCH($C3677, Ingredients!$B$11:$B$310, 0)), "")="", "", IFERROR(INDEX(Ingredients!C$11:C$310, MATCH($C3677, Ingredients!$B$11:$B$310, 0)), "")))</f>
        <v/>
      </c>
      <c r="AH3677" s="105" t="str">
        <f>IF($C3677="", "", IF(IFERROR(INDEX(Ingredients!D$11:D$310, MATCH($C3677, Ingredients!$B$11:$B$310, 0)), "")="", "", IFERROR(INDEX(Ingredients!D$11:D$310, MATCH($C3677, Ingredients!$B$11:$B$310, 0)), "")))</f>
        <v/>
      </c>
      <c r="AI3677" s="106" t="str">
        <f>IF($C3677="", "", IF(IFERROR(INDEX(Ingredients!E$11:E$310, MATCH($C3677, Ingredients!$B$11:$B$310, 0)), "")="", "", IFERROR(INDEX(Ingredients!E$11:E$310, MATCH($C3677, Ingredients!$B$11:$B$310, 0)), "")))</f>
        <v/>
      </c>
      <c r="AJ3677" s="108" t="str">
        <f>IF($C3677="", "", IF(IFERROR(INDEX(Ingredients!F$11:F$310, MATCH($C3677, Ingredients!$B$11:$B$310, 0)), "")="", "", IFERROR(INDEX(Ingredients!F$11:F$310, MATCH($C3677, Ingredients!$B$11:$B$310, 0)), "")))</f>
        <v/>
      </c>
      <c r="AK3677" s="106" t="str">
        <f>IF($C3677="", "", IF(IFERROR(INDEX(Ingredients!G$11:G$310, MATCH($C3677, Ingredients!$B$11:$B$310, 0)), "")="", "", IFERROR(INDEX(Ingredients!G$11:G$310, MATCH($C3677, Ingredients!$B$11:$B$310, 0)), "")))</f>
        <v/>
      </c>
      <c r="AL3677" s="79" t="str">
        <f>IF($C3677="", "", IF(IFERROR(INDEX(Ingredients!H$11:H$310, MATCH($C3677, Ingredients!$B$11:$B$310, 0)), "")="", "", IFERROR(INDEX(Ingredients!H$11:H$310, MATCH($C3677, Ingredients!$B$11:$B$310, 0)), "")))</f>
        <v/>
      </c>
      <c r="AN3677" s="83" t="str">
        <f t="shared" si="860"/>
        <v/>
      </c>
      <c r="AP3677" s="114" t="str">
        <f t="shared" si="870"/>
        <v/>
      </c>
      <c r="AR3677" s="117" t="str">
        <f>IF($C3677="", "", IF(IFERROR(INDEX(Ingredients!$AI$11:$AI$310, MATCH($C3677, Ingredients!$B$11:$B$310, 0)), "")="", "", IFERROR(INDEX(Ingredients!$AI$11:$AI$310, MATCH($C3677, Ingredients!$B$11:$B$310, 0)), "")))</f>
        <v/>
      </c>
      <c r="AT3677" s="120" t="str">
        <f t="shared" si="871"/>
        <v/>
      </c>
      <c r="AV3677" s="90" t="str">
        <f t="shared" si="861"/>
        <v/>
      </c>
      <c r="AX3677" s="90" t="str">
        <f>IF($AV3677="", "", COUNTIF($AV$11:$AV$5010, "&lt;"&amp;$AV3677)+1+COUNTIF($AV$11:$AV3677, $AV3677)-1)</f>
        <v/>
      </c>
      <c r="AZ3677" s="111" t="str">
        <f>IF($B3677="", "", SUMIF('Shopping List'!$AV$11:$AV$25, $B3677, 'Shopping List'!$BN$11:$BN$25))</f>
        <v/>
      </c>
      <c r="BB3677" s="117" t="str">
        <f t="shared" si="872"/>
        <v/>
      </c>
    </row>
    <row r="3678" spans="1:54" x14ac:dyDescent="0.25">
      <c r="A3678" s="4"/>
      <c r="B3678" s="37"/>
      <c r="C3678" s="124"/>
      <c r="D3678" s="39"/>
      <c r="E3678" s="125"/>
      <c r="F3678" s="48"/>
      <c r="G3678" s="4"/>
      <c r="H3678" s="4"/>
      <c r="I3678" s="95" t="str">
        <f>IF($C3678="", "", IF(IFERROR(INDEX(Ingredients!$C$11:$C$310, MATCH($C3678, Ingredients!$B$11:$B$310, 0)), "")="", "", IFERROR(INDEX(Ingredients!$C$11:$C$310, MATCH($C3678, Ingredients!$B$11:$B$310, 0)), "")))</f>
        <v/>
      </c>
      <c r="J3678" s="73" t="str">
        <f>IF($B3678="", "", IF(IFERROR(INDEX(Meals!$C$11:$C$260, MATCH($B3678, Meals!$B$11:$B$260, 0)), "")="", "", IFERROR(INDEX(Meals!$C$11:$C$260, MATCH($B3678, Meals!$B$11:$B$260, 0)), "")))</f>
        <v/>
      </c>
      <c r="K3678" s="4"/>
      <c r="L3678" s="72" t="str">
        <f t="shared" si="862"/>
        <v/>
      </c>
      <c r="M3678" s="73" t="str">
        <f t="shared" si="863"/>
        <v/>
      </c>
      <c r="N3678" s="4"/>
      <c r="O3678" s="78" t="str">
        <f t="shared" si="864"/>
        <v/>
      </c>
      <c r="P3678" s="79" t="str">
        <f t="shared" si="865"/>
        <v/>
      </c>
      <c r="Q3678" s="4"/>
      <c r="R3678" s="90" t="str">
        <f t="shared" si="866"/>
        <v/>
      </c>
      <c r="S3678" s="4"/>
      <c r="Y3678" s="18" t="str">
        <f t="shared" si="867"/>
        <v/>
      </c>
      <c r="AA3678" s="18" t="str">
        <f t="shared" si="858"/>
        <v/>
      </c>
      <c r="AB3678" s="18" t="str">
        <f t="shared" si="859"/>
        <v/>
      </c>
      <c r="AC3678" s="18" t="str">
        <f t="shared" si="868"/>
        <v/>
      </c>
      <c r="AD3678" s="18" t="str">
        <f t="shared" si="868"/>
        <v/>
      </c>
      <c r="AE3678" s="18" t="str">
        <f t="shared" si="869"/>
        <v/>
      </c>
      <c r="AG3678" s="95" t="str">
        <f>IF($C3678="", "", IF(IFERROR(INDEX(Ingredients!C$11:C$310, MATCH($C3678, Ingredients!$B$11:$B$310, 0)), "")="", "", IFERROR(INDEX(Ingredients!C$11:C$310, MATCH($C3678, Ingredients!$B$11:$B$310, 0)), "")))</f>
        <v/>
      </c>
      <c r="AH3678" s="105" t="str">
        <f>IF($C3678="", "", IF(IFERROR(INDEX(Ingredients!D$11:D$310, MATCH($C3678, Ingredients!$B$11:$B$310, 0)), "")="", "", IFERROR(INDEX(Ingredients!D$11:D$310, MATCH($C3678, Ingredients!$B$11:$B$310, 0)), "")))</f>
        <v/>
      </c>
      <c r="AI3678" s="106" t="str">
        <f>IF($C3678="", "", IF(IFERROR(INDEX(Ingredients!E$11:E$310, MATCH($C3678, Ingredients!$B$11:$B$310, 0)), "")="", "", IFERROR(INDEX(Ingredients!E$11:E$310, MATCH($C3678, Ingredients!$B$11:$B$310, 0)), "")))</f>
        <v/>
      </c>
      <c r="AJ3678" s="108" t="str">
        <f>IF($C3678="", "", IF(IFERROR(INDEX(Ingredients!F$11:F$310, MATCH($C3678, Ingredients!$B$11:$B$310, 0)), "")="", "", IFERROR(INDEX(Ingredients!F$11:F$310, MATCH($C3678, Ingredients!$B$11:$B$310, 0)), "")))</f>
        <v/>
      </c>
      <c r="AK3678" s="106" t="str">
        <f>IF($C3678="", "", IF(IFERROR(INDEX(Ingredients!G$11:G$310, MATCH($C3678, Ingredients!$B$11:$B$310, 0)), "")="", "", IFERROR(INDEX(Ingredients!G$11:G$310, MATCH($C3678, Ingredients!$B$11:$B$310, 0)), "")))</f>
        <v/>
      </c>
      <c r="AL3678" s="79" t="str">
        <f>IF($C3678="", "", IF(IFERROR(INDEX(Ingredients!H$11:H$310, MATCH($C3678, Ingredients!$B$11:$B$310, 0)), "")="", "", IFERROR(INDEX(Ingredients!H$11:H$310, MATCH($C3678, Ingredients!$B$11:$B$310, 0)), "")))</f>
        <v/>
      </c>
      <c r="AN3678" s="83" t="str">
        <f t="shared" si="860"/>
        <v/>
      </c>
      <c r="AP3678" s="114" t="str">
        <f t="shared" si="870"/>
        <v/>
      </c>
      <c r="AR3678" s="117" t="str">
        <f>IF($C3678="", "", IF(IFERROR(INDEX(Ingredients!$AI$11:$AI$310, MATCH($C3678, Ingredients!$B$11:$B$310, 0)), "")="", "", IFERROR(INDEX(Ingredients!$AI$11:$AI$310, MATCH($C3678, Ingredients!$B$11:$B$310, 0)), "")))</f>
        <v/>
      </c>
      <c r="AT3678" s="120" t="str">
        <f t="shared" si="871"/>
        <v/>
      </c>
      <c r="AV3678" s="90" t="str">
        <f t="shared" si="861"/>
        <v/>
      </c>
      <c r="AX3678" s="90" t="str">
        <f>IF($AV3678="", "", COUNTIF($AV$11:$AV$5010, "&lt;"&amp;$AV3678)+1+COUNTIF($AV$11:$AV3678, $AV3678)-1)</f>
        <v/>
      </c>
      <c r="AZ3678" s="111" t="str">
        <f>IF($B3678="", "", SUMIF('Shopping List'!$AV$11:$AV$25, $B3678, 'Shopping List'!$BN$11:$BN$25))</f>
        <v/>
      </c>
      <c r="BB3678" s="117" t="str">
        <f t="shared" si="872"/>
        <v/>
      </c>
    </row>
    <row r="3679" spans="1:54" x14ac:dyDescent="0.25">
      <c r="A3679" s="4"/>
      <c r="B3679" s="37"/>
      <c r="C3679" s="124"/>
      <c r="D3679" s="39"/>
      <c r="E3679" s="125"/>
      <c r="F3679" s="48"/>
      <c r="G3679" s="4"/>
      <c r="H3679" s="4"/>
      <c r="I3679" s="95" t="str">
        <f>IF($C3679="", "", IF(IFERROR(INDEX(Ingredients!$C$11:$C$310, MATCH($C3679, Ingredients!$B$11:$B$310, 0)), "")="", "", IFERROR(INDEX(Ingredients!$C$11:$C$310, MATCH($C3679, Ingredients!$B$11:$B$310, 0)), "")))</f>
        <v/>
      </c>
      <c r="J3679" s="73" t="str">
        <f>IF($B3679="", "", IF(IFERROR(INDEX(Meals!$C$11:$C$260, MATCH($B3679, Meals!$B$11:$B$260, 0)), "")="", "", IFERROR(INDEX(Meals!$C$11:$C$260, MATCH($B3679, Meals!$B$11:$B$260, 0)), "")))</f>
        <v/>
      </c>
      <c r="K3679" s="4"/>
      <c r="L3679" s="72" t="str">
        <f t="shared" si="862"/>
        <v/>
      </c>
      <c r="M3679" s="73" t="str">
        <f t="shared" si="863"/>
        <v/>
      </c>
      <c r="N3679" s="4"/>
      <c r="O3679" s="78" t="str">
        <f t="shared" si="864"/>
        <v/>
      </c>
      <c r="P3679" s="79" t="str">
        <f t="shared" si="865"/>
        <v/>
      </c>
      <c r="Q3679" s="4"/>
      <c r="R3679" s="90" t="str">
        <f t="shared" si="866"/>
        <v/>
      </c>
      <c r="S3679" s="4"/>
      <c r="Y3679" s="18" t="str">
        <f t="shared" si="867"/>
        <v/>
      </c>
      <c r="AA3679" s="18" t="str">
        <f t="shared" si="858"/>
        <v/>
      </c>
      <c r="AB3679" s="18" t="str">
        <f t="shared" si="859"/>
        <v/>
      </c>
      <c r="AC3679" s="18" t="str">
        <f t="shared" si="868"/>
        <v/>
      </c>
      <c r="AD3679" s="18" t="str">
        <f t="shared" si="868"/>
        <v/>
      </c>
      <c r="AE3679" s="18" t="str">
        <f t="shared" si="869"/>
        <v/>
      </c>
      <c r="AG3679" s="95" t="str">
        <f>IF($C3679="", "", IF(IFERROR(INDEX(Ingredients!C$11:C$310, MATCH($C3679, Ingredients!$B$11:$B$310, 0)), "")="", "", IFERROR(INDEX(Ingredients!C$11:C$310, MATCH($C3679, Ingredients!$B$11:$B$310, 0)), "")))</f>
        <v/>
      </c>
      <c r="AH3679" s="105" t="str">
        <f>IF($C3679="", "", IF(IFERROR(INDEX(Ingredients!D$11:D$310, MATCH($C3679, Ingredients!$B$11:$B$310, 0)), "")="", "", IFERROR(INDEX(Ingredients!D$11:D$310, MATCH($C3679, Ingredients!$B$11:$B$310, 0)), "")))</f>
        <v/>
      </c>
      <c r="AI3679" s="106" t="str">
        <f>IF($C3679="", "", IF(IFERROR(INDEX(Ingredients!E$11:E$310, MATCH($C3679, Ingredients!$B$11:$B$310, 0)), "")="", "", IFERROR(INDEX(Ingredients!E$11:E$310, MATCH($C3679, Ingredients!$B$11:$B$310, 0)), "")))</f>
        <v/>
      </c>
      <c r="AJ3679" s="108" t="str">
        <f>IF($C3679="", "", IF(IFERROR(INDEX(Ingredients!F$11:F$310, MATCH($C3679, Ingredients!$B$11:$B$310, 0)), "")="", "", IFERROR(INDEX(Ingredients!F$11:F$310, MATCH($C3679, Ingredients!$B$11:$B$310, 0)), "")))</f>
        <v/>
      </c>
      <c r="AK3679" s="106" t="str">
        <f>IF($C3679="", "", IF(IFERROR(INDEX(Ingredients!G$11:G$310, MATCH($C3679, Ingredients!$B$11:$B$310, 0)), "")="", "", IFERROR(INDEX(Ingredients!G$11:G$310, MATCH($C3679, Ingredients!$B$11:$B$310, 0)), "")))</f>
        <v/>
      </c>
      <c r="AL3679" s="79" t="str">
        <f>IF($C3679="", "", IF(IFERROR(INDEX(Ingredients!H$11:H$310, MATCH($C3679, Ingredients!$B$11:$B$310, 0)), "")="", "", IFERROR(INDEX(Ingredients!H$11:H$310, MATCH($C3679, Ingredients!$B$11:$B$310, 0)), "")))</f>
        <v/>
      </c>
      <c r="AN3679" s="83" t="str">
        <f t="shared" si="860"/>
        <v/>
      </c>
      <c r="AP3679" s="114" t="str">
        <f t="shared" si="870"/>
        <v/>
      </c>
      <c r="AR3679" s="117" t="str">
        <f>IF($C3679="", "", IF(IFERROR(INDEX(Ingredients!$AI$11:$AI$310, MATCH($C3679, Ingredients!$B$11:$B$310, 0)), "")="", "", IFERROR(INDEX(Ingredients!$AI$11:$AI$310, MATCH($C3679, Ingredients!$B$11:$B$310, 0)), "")))</f>
        <v/>
      </c>
      <c r="AT3679" s="120" t="str">
        <f t="shared" si="871"/>
        <v/>
      </c>
      <c r="AV3679" s="90" t="str">
        <f t="shared" si="861"/>
        <v/>
      </c>
      <c r="AX3679" s="90" t="str">
        <f>IF($AV3679="", "", COUNTIF($AV$11:$AV$5010, "&lt;"&amp;$AV3679)+1+COUNTIF($AV$11:$AV3679, $AV3679)-1)</f>
        <v/>
      </c>
      <c r="AZ3679" s="111" t="str">
        <f>IF($B3679="", "", SUMIF('Shopping List'!$AV$11:$AV$25, $B3679, 'Shopping List'!$BN$11:$BN$25))</f>
        <v/>
      </c>
      <c r="BB3679" s="117" t="str">
        <f t="shared" si="872"/>
        <v/>
      </c>
    </row>
    <row r="3680" spans="1:54" x14ac:dyDescent="0.25">
      <c r="A3680" s="4"/>
      <c r="B3680" s="37"/>
      <c r="C3680" s="124"/>
      <c r="D3680" s="39"/>
      <c r="E3680" s="125"/>
      <c r="F3680" s="48"/>
      <c r="G3680" s="4"/>
      <c r="H3680" s="4"/>
      <c r="I3680" s="95" t="str">
        <f>IF($C3680="", "", IF(IFERROR(INDEX(Ingredients!$C$11:$C$310, MATCH($C3680, Ingredients!$B$11:$B$310, 0)), "")="", "", IFERROR(INDEX(Ingredients!$C$11:$C$310, MATCH($C3680, Ingredients!$B$11:$B$310, 0)), "")))</f>
        <v/>
      </c>
      <c r="J3680" s="73" t="str">
        <f>IF($B3680="", "", IF(IFERROR(INDEX(Meals!$C$11:$C$260, MATCH($B3680, Meals!$B$11:$B$260, 0)), "")="", "", IFERROR(INDEX(Meals!$C$11:$C$260, MATCH($B3680, Meals!$B$11:$B$260, 0)), "")))</f>
        <v/>
      </c>
      <c r="K3680" s="4"/>
      <c r="L3680" s="72" t="str">
        <f t="shared" si="862"/>
        <v/>
      </c>
      <c r="M3680" s="73" t="str">
        <f t="shared" si="863"/>
        <v/>
      </c>
      <c r="N3680" s="4"/>
      <c r="O3680" s="78" t="str">
        <f t="shared" si="864"/>
        <v/>
      </c>
      <c r="P3680" s="79" t="str">
        <f t="shared" si="865"/>
        <v/>
      </c>
      <c r="Q3680" s="4"/>
      <c r="R3680" s="90" t="str">
        <f t="shared" si="866"/>
        <v/>
      </c>
      <c r="S3680" s="4"/>
      <c r="Y3680" s="18" t="str">
        <f t="shared" si="867"/>
        <v/>
      </c>
      <c r="AA3680" s="18" t="str">
        <f t="shared" si="858"/>
        <v/>
      </c>
      <c r="AB3680" s="18" t="str">
        <f t="shared" si="859"/>
        <v/>
      </c>
      <c r="AC3680" s="18" t="str">
        <f t="shared" si="868"/>
        <v/>
      </c>
      <c r="AD3680" s="18" t="str">
        <f t="shared" si="868"/>
        <v/>
      </c>
      <c r="AE3680" s="18" t="str">
        <f t="shared" si="869"/>
        <v/>
      </c>
      <c r="AG3680" s="95" t="str">
        <f>IF($C3680="", "", IF(IFERROR(INDEX(Ingredients!C$11:C$310, MATCH($C3680, Ingredients!$B$11:$B$310, 0)), "")="", "", IFERROR(INDEX(Ingredients!C$11:C$310, MATCH($C3680, Ingredients!$B$11:$B$310, 0)), "")))</f>
        <v/>
      </c>
      <c r="AH3680" s="105" t="str">
        <f>IF($C3680="", "", IF(IFERROR(INDEX(Ingredients!D$11:D$310, MATCH($C3680, Ingredients!$B$11:$B$310, 0)), "")="", "", IFERROR(INDEX(Ingredients!D$11:D$310, MATCH($C3680, Ingredients!$B$11:$B$310, 0)), "")))</f>
        <v/>
      </c>
      <c r="AI3680" s="106" t="str">
        <f>IF($C3680="", "", IF(IFERROR(INDEX(Ingredients!E$11:E$310, MATCH($C3680, Ingredients!$B$11:$B$310, 0)), "")="", "", IFERROR(INDEX(Ingredients!E$11:E$310, MATCH($C3680, Ingredients!$B$11:$B$310, 0)), "")))</f>
        <v/>
      </c>
      <c r="AJ3680" s="108" t="str">
        <f>IF($C3680="", "", IF(IFERROR(INDEX(Ingredients!F$11:F$310, MATCH($C3680, Ingredients!$B$11:$B$310, 0)), "")="", "", IFERROR(INDEX(Ingredients!F$11:F$310, MATCH($C3680, Ingredients!$B$11:$B$310, 0)), "")))</f>
        <v/>
      </c>
      <c r="AK3680" s="106" t="str">
        <f>IF($C3680="", "", IF(IFERROR(INDEX(Ingredients!G$11:G$310, MATCH($C3680, Ingredients!$B$11:$B$310, 0)), "")="", "", IFERROR(INDEX(Ingredients!G$11:G$310, MATCH($C3680, Ingredients!$B$11:$B$310, 0)), "")))</f>
        <v/>
      </c>
      <c r="AL3680" s="79" t="str">
        <f>IF($C3680="", "", IF(IFERROR(INDEX(Ingredients!H$11:H$310, MATCH($C3680, Ingredients!$B$11:$B$310, 0)), "")="", "", IFERROR(INDEX(Ingredients!H$11:H$310, MATCH($C3680, Ingredients!$B$11:$B$310, 0)), "")))</f>
        <v/>
      </c>
      <c r="AN3680" s="83" t="str">
        <f t="shared" si="860"/>
        <v/>
      </c>
      <c r="AP3680" s="114" t="str">
        <f t="shared" si="870"/>
        <v/>
      </c>
      <c r="AR3680" s="117" t="str">
        <f>IF($C3680="", "", IF(IFERROR(INDEX(Ingredients!$AI$11:$AI$310, MATCH($C3680, Ingredients!$B$11:$B$310, 0)), "")="", "", IFERROR(INDEX(Ingredients!$AI$11:$AI$310, MATCH($C3680, Ingredients!$B$11:$B$310, 0)), "")))</f>
        <v/>
      </c>
      <c r="AT3680" s="120" t="str">
        <f t="shared" si="871"/>
        <v/>
      </c>
      <c r="AV3680" s="90" t="str">
        <f t="shared" si="861"/>
        <v/>
      </c>
      <c r="AX3680" s="90" t="str">
        <f>IF($AV3680="", "", COUNTIF($AV$11:$AV$5010, "&lt;"&amp;$AV3680)+1+COUNTIF($AV$11:$AV3680, $AV3680)-1)</f>
        <v/>
      </c>
      <c r="AZ3680" s="111" t="str">
        <f>IF($B3680="", "", SUMIF('Shopping List'!$AV$11:$AV$25, $B3680, 'Shopping List'!$BN$11:$BN$25))</f>
        <v/>
      </c>
      <c r="BB3680" s="117" t="str">
        <f t="shared" si="872"/>
        <v/>
      </c>
    </row>
    <row r="3681" spans="1:54" x14ac:dyDescent="0.25">
      <c r="A3681" s="4"/>
      <c r="B3681" s="37"/>
      <c r="C3681" s="124"/>
      <c r="D3681" s="39"/>
      <c r="E3681" s="125"/>
      <c r="F3681" s="48"/>
      <c r="G3681" s="4"/>
      <c r="H3681" s="4"/>
      <c r="I3681" s="95" t="str">
        <f>IF($C3681="", "", IF(IFERROR(INDEX(Ingredients!$C$11:$C$310, MATCH($C3681, Ingredients!$B$11:$B$310, 0)), "")="", "", IFERROR(INDEX(Ingredients!$C$11:$C$310, MATCH($C3681, Ingredients!$B$11:$B$310, 0)), "")))</f>
        <v/>
      </c>
      <c r="J3681" s="73" t="str">
        <f>IF($B3681="", "", IF(IFERROR(INDEX(Meals!$C$11:$C$260, MATCH($B3681, Meals!$B$11:$B$260, 0)), "")="", "", IFERROR(INDEX(Meals!$C$11:$C$260, MATCH($B3681, Meals!$B$11:$B$260, 0)), "")))</f>
        <v/>
      </c>
      <c r="K3681" s="4"/>
      <c r="L3681" s="72" t="str">
        <f t="shared" si="862"/>
        <v/>
      </c>
      <c r="M3681" s="73" t="str">
        <f t="shared" si="863"/>
        <v/>
      </c>
      <c r="N3681" s="4"/>
      <c r="O3681" s="78" t="str">
        <f t="shared" si="864"/>
        <v/>
      </c>
      <c r="P3681" s="79" t="str">
        <f t="shared" si="865"/>
        <v/>
      </c>
      <c r="Q3681" s="4"/>
      <c r="R3681" s="90" t="str">
        <f t="shared" si="866"/>
        <v/>
      </c>
      <c r="S3681" s="4"/>
      <c r="Y3681" s="18" t="str">
        <f t="shared" si="867"/>
        <v/>
      </c>
      <c r="AA3681" s="18" t="str">
        <f t="shared" si="858"/>
        <v/>
      </c>
      <c r="AB3681" s="18" t="str">
        <f t="shared" si="859"/>
        <v/>
      </c>
      <c r="AC3681" s="18" t="str">
        <f t="shared" si="868"/>
        <v/>
      </c>
      <c r="AD3681" s="18" t="str">
        <f t="shared" si="868"/>
        <v/>
      </c>
      <c r="AE3681" s="18" t="str">
        <f t="shared" si="869"/>
        <v/>
      </c>
      <c r="AG3681" s="95" t="str">
        <f>IF($C3681="", "", IF(IFERROR(INDEX(Ingredients!C$11:C$310, MATCH($C3681, Ingredients!$B$11:$B$310, 0)), "")="", "", IFERROR(INDEX(Ingredients!C$11:C$310, MATCH($C3681, Ingredients!$B$11:$B$310, 0)), "")))</f>
        <v/>
      </c>
      <c r="AH3681" s="105" t="str">
        <f>IF($C3681="", "", IF(IFERROR(INDEX(Ingredients!D$11:D$310, MATCH($C3681, Ingredients!$B$11:$B$310, 0)), "")="", "", IFERROR(INDEX(Ingredients!D$11:D$310, MATCH($C3681, Ingredients!$B$11:$B$310, 0)), "")))</f>
        <v/>
      </c>
      <c r="AI3681" s="106" t="str">
        <f>IF($C3681="", "", IF(IFERROR(INDEX(Ingredients!E$11:E$310, MATCH($C3681, Ingredients!$B$11:$B$310, 0)), "")="", "", IFERROR(INDEX(Ingredients!E$11:E$310, MATCH($C3681, Ingredients!$B$11:$B$310, 0)), "")))</f>
        <v/>
      </c>
      <c r="AJ3681" s="108" t="str">
        <f>IF($C3681="", "", IF(IFERROR(INDEX(Ingredients!F$11:F$310, MATCH($C3681, Ingredients!$B$11:$B$310, 0)), "")="", "", IFERROR(INDEX(Ingredients!F$11:F$310, MATCH($C3681, Ingredients!$B$11:$B$310, 0)), "")))</f>
        <v/>
      </c>
      <c r="AK3681" s="106" t="str">
        <f>IF($C3681="", "", IF(IFERROR(INDEX(Ingredients!G$11:G$310, MATCH($C3681, Ingredients!$B$11:$B$310, 0)), "")="", "", IFERROR(INDEX(Ingredients!G$11:G$310, MATCH($C3681, Ingredients!$B$11:$B$310, 0)), "")))</f>
        <v/>
      </c>
      <c r="AL3681" s="79" t="str">
        <f>IF($C3681="", "", IF(IFERROR(INDEX(Ingredients!H$11:H$310, MATCH($C3681, Ingredients!$B$11:$B$310, 0)), "")="", "", IFERROR(INDEX(Ingredients!H$11:H$310, MATCH($C3681, Ingredients!$B$11:$B$310, 0)), "")))</f>
        <v/>
      </c>
      <c r="AN3681" s="83" t="str">
        <f t="shared" si="860"/>
        <v/>
      </c>
      <c r="AP3681" s="114" t="str">
        <f t="shared" si="870"/>
        <v/>
      </c>
      <c r="AR3681" s="117" t="str">
        <f>IF($C3681="", "", IF(IFERROR(INDEX(Ingredients!$AI$11:$AI$310, MATCH($C3681, Ingredients!$B$11:$B$310, 0)), "")="", "", IFERROR(INDEX(Ingredients!$AI$11:$AI$310, MATCH($C3681, Ingredients!$B$11:$B$310, 0)), "")))</f>
        <v/>
      </c>
      <c r="AT3681" s="120" t="str">
        <f t="shared" si="871"/>
        <v/>
      </c>
      <c r="AV3681" s="90" t="str">
        <f t="shared" si="861"/>
        <v/>
      </c>
      <c r="AX3681" s="90" t="str">
        <f>IF($AV3681="", "", COUNTIF($AV$11:$AV$5010, "&lt;"&amp;$AV3681)+1+COUNTIF($AV$11:$AV3681, $AV3681)-1)</f>
        <v/>
      </c>
      <c r="AZ3681" s="111" t="str">
        <f>IF($B3681="", "", SUMIF('Shopping List'!$AV$11:$AV$25, $B3681, 'Shopping List'!$BN$11:$BN$25))</f>
        <v/>
      </c>
      <c r="BB3681" s="117" t="str">
        <f t="shared" si="872"/>
        <v/>
      </c>
    </row>
    <row r="3682" spans="1:54" x14ac:dyDescent="0.25">
      <c r="A3682" s="4"/>
      <c r="B3682" s="37"/>
      <c r="C3682" s="124"/>
      <c r="D3682" s="39"/>
      <c r="E3682" s="125"/>
      <c r="F3682" s="48"/>
      <c r="G3682" s="4"/>
      <c r="H3682" s="4"/>
      <c r="I3682" s="95" t="str">
        <f>IF($C3682="", "", IF(IFERROR(INDEX(Ingredients!$C$11:$C$310, MATCH($C3682, Ingredients!$B$11:$B$310, 0)), "")="", "", IFERROR(INDEX(Ingredients!$C$11:$C$310, MATCH($C3682, Ingredients!$B$11:$B$310, 0)), "")))</f>
        <v/>
      </c>
      <c r="J3682" s="73" t="str">
        <f>IF($B3682="", "", IF(IFERROR(INDEX(Meals!$C$11:$C$260, MATCH($B3682, Meals!$B$11:$B$260, 0)), "")="", "", IFERROR(INDEX(Meals!$C$11:$C$260, MATCH($B3682, Meals!$B$11:$B$260, 0)), "")))</f>
        <v/>
      </c>
      <c r="K3682" s="4"/>
      <c r="L3682" s="72" t="str">
        <f t="shared" si="862"/>
        <v/>
      </c>
      <c r="M3682" s="73" t="str">
        <f t="shared" si="863"/>
        <v/>
      </c>
      <c r="N3682" s="4"/>
      <c r="O3682" s="78" t="str">
        <f t="shared" si="864"/>
        <v/>
      </c>
      <c r="P3682" s="79" t="str">
        <f t="shared" si="865"/>
        <v/>
      </c>
      <c r="Q3682" s="4"/>
      <c r="R3682" s="90" t="str">
        <f t="shared" si="866"/>
        <v/>
      </c>
      <c r="S3682" s="4"/>
      <c r="Y3682" s="18" t="str">
        <f t="shared" si="867"/>
        <v/>
      </c>
      <c r="AA3682" s="18" t="str">
        <f t="shared" si="858"/>
        <v/>
      </c>
      <c r="AB3682" s="18" t="str">
        <f t="shared" si="859"/>
        <v/>
      </c>
      <c r="AC3682" s="18" t="str">
        <f t="shared" si="868"/>
        <v/>
      </c>
      <c r="AD3682" s="18" t="str">
        <f t="shared" si="868"/>
        <v/>
      </c>
      <c r="AE3682" s="18" t="str">
        <f t="shared" si="869"/>
        <v/>
      </c>
      <c r="AG3682" s="95" t="str">
        <f>IF($C3682="", "", IF(IFERROR(INDEX(Ingredients!C$11:C$310, MATCH($C3682, Ingredients!$B$11:$B$310, 0)), "")="", "", IFERROR(INDEX(Ingredients!C$11:C$310, MATCH($C3682, Ingredients!$B$11:$B$310, 0)), "")))</f>
        <v/>
      </c>
      <c r="AH3682" s="105" t="str">
        <f>IF($C3682="", "", IF(IFERROR(INDEX(Ingredients!D$11:D$310, MATCH($C3682, Ingredients!$B$11:$B$310, 0)), "")="", "", IFERROR(INDEX(Ingredients!D$11:D$310, MATCH($C3682, Ingredients!$B$11:$B$310, 0)), "")))</f>
        <v/>
      </c>
      <c r="AI3682" s="106" t="str">
        <f>IF($C3682="", "", IF(IFERROR(INDEX(Ingredients!E$11:E$310, MATCH($C3682, Ingredients!$B$11:$B$310, 0)), "")="", "", IFERROR(INDEX(Ingredients!E$11:E$310, MATCH($C3682, Ingredients!$B$11:$B$310, 0)), "")))</f>
        <v/>
      </c>
      <c r="AJ3682" s="108" t="str">
        <f>IF($C3682="", "", IF(IFERROR(INDEX(Ingredients!F$11:F$310, MATCH($C3682, Ingredients!$B$11:$B$310, 0)), "")="", "", IFERROR(INDEX(Ingredients!F$11:F$310, MATCH($C3682, Ingredients!$B$11:$B$310, 0)), "")))</f>
        <v/>
      </c>
      <c r="AK3682" s="106" t="str">
        <f>IF($C3682="", "", IF(IFERROR(INDEX(Ingredients!G$11:G$310, MATCH($C3682, Ingredients!$B$11:$B$310, 0)), "")="", "", IFERROR(INDEX(Ingredients!G$11:G$310, MATCH($C3682, Ingredients!$B$11:$B$310, 0)), "")))</f>
        <v/>
      </c>
      <c r="AL3682" s="79" t="str">
        <f>IF($C3682="", "", IF(IFERROR(INDEX(Ingredients!H$11:H$310, MATCH($C3682, Ingredients!$B$11:$B$310, 0)), "")="", "", IFERROR(INDEX(Ingredients!H$11:H$310, MATCH($C3682, Ingredients!$B$11:$B$310, 0)), "")))</f>
        <v/>
      </c>
      <c r="AN3682" s="83" t="str">
        <f t="shared" si="860"/>
        <v/>
      </c>
      <c r="AP3682" s="114" t="str">
        <f t="shared" si="870"/>
        <v/>
      </c>
      <c r="AR3682" s="117" t="str">
        <f>IF($C3682="", "", IF(IFERROR(INDEX(Ingredients!$AI$11:$AI$310, MATCH($C3682, Ingredients!$B$11:$B$310, 0)), "")="", "", IFERROR(INDEX(Ingredients!$AI$11:$AI$310, MATCH($C3682, Ingredients!$B$11:$B$310, 0)), "")))</f>
        <v/>
      </c>
      <c r="AT3682" s="120" t="str">
        <f t="shared" si="871"/>
        <v/>
      </c>
      <c r="AV3682" s="90" t="str">
        <f t="shared" si="861"/>
        <v/>
      </c>
      <c r="AX3682" s="90" t="str">
        <f>IF($AV3682="", "", COUNTIF($AV$11:$AV$5010, "&lt;"&amp;$AV3682)+1+COUNTIF($AV$11:$AV3682, $AV3682)-1)</f>
        <v/>
      </c>
      <c r="AZ3682" s="111" t="str">
        <f>IF($B3682="", "", SUMIF('Shopping List'!$AV$11:$AV$25, $B3682, 'Shopping List'!$BN$11:$BN$25))</f>
        <v/>
      </c>
      <c r="BB3682" s="117" t="str">
        <f t="shared" si="872"/>
        <v/>
      </c>
    </row>
    <row r="3683" spans="1:54" x14ac:dyDescent="0.25">
      <c r="A3683" s="4"/>
      <c r="B3683" s="37"/>
      <c r="C3683" s="124"/>
      <c r="D3683" s="39"/>
      <c r="E3683" s="125"/>
      <c r="F3683" s="48"/>
      <c r="G3683" s="4"/>
      <c r="H3683" s="4"/>
      <c r="I3683" s="95" t="str">
        <f>IF($C3683="", "", IF(IFERROR(INDEX(Ingredients!$C$11:$C$310, MATCH($C3683, Ingredients!$B$11:$B$310, 0)), "")="", "", IFERROR(INDEX(Ingredients!$C$11:$C$310, MATCH($C3683, Ingredients!$B$11:$B$310, 0)), "")))</f>
        <v/>
      </c>
      <c r="J3683" s="73" t="str">
        <f>IF($B3683="", "", IF(IFERROR(INDEX(Meals!$C$11:$C$260, MATCH($B3683, Meals!$B$11:$B$260, 0)), "")="", "", IFERROR(INDEX(Meals!$C$11:$C$260, MATCH($B3683, Meals!$B$11:$B$260, 0)), "")))</f>
        <v/>
      </c>
      <c r="K3683" s="4"/>
      <c r="L3683" s="72" t="str">
        <f t="shared" si="862"/>
        <v/>
      </c>
      <c r="M3683" s="73" t="str">
        <f t="shared" si="863"/>
        <v/>
      </c>
      <c r="N3683" s="4"/>
      <c r="O3683" s="78" t="str">
        <f t="shared" si="864"/>
        <v/>
      </c>
      <c r="P3683" s="79" t="str">
        <f t="shared" si="865"/>
        <v/>
      </c>
      <c r="Q3683" s="4"/>
      <c r="R3683" s="90" t="str">
        <f t="shared" si="866"/>
        <v/>
      </c>
      <c r="S3683" s="4"/>
      <c r="Y3683" s="18" t="str">
        <f t="shared" si="867"/>
        <v/>
      </c>
      <c r="AA3683" s="18" t="str">
        <f t="shared" si="858"/>
        <v/>
      </c>
      <c r="AB3683" s="18" t="str">
        <f t="shared" si="859"/>
        <v/>
      </c>
      <c r="AC3683" s="18" t="str">
        <f t="shared" si="868"/>
        <v/>
      </c>
      <c r="AD3683" s="18" t="str">
        <f t="shared" si="868"/>
        <v/>
      </c>
      <c r="AE3683" s="18" t="str">
        <f t="shared" si="869"/>
        <v/>
      </c>
      <c r="AG3683" s="95" t="str">
        <f>IF($C3683="", "", IF(IFERROR(INDEX(Ingredients!C$11:C$310, MATCH($C3683, Ingredients!$B$11:$B$310, 0)), "")="", "", IFERROR(INDEX(Ingredients!C$11:C$310, MATCH($C3683, Ingredients!$B$11:$B$310, 0)), "")))</f>
        <v/>
      </c>
      <c r="AH3683" s="105" t="str">
        <f>IF($C3683="", "", IF(IFERROR(INDEX(Ingredients!D$11:D$310, MATCH($C3683, Ingredients!$B$11:$B$310, 0)), "")="", "", IFERROR(INDEX(Ingredients!D$11:D$310, MATCH($C3683, Ingredients!$B$11:$B$310, 0)), "")))</f>
        <v/>
      </c>
      <c r="AI3683" s="106" t="str">
        <f>IF($C3683="", "", IF(IFERROR(INDEX(Ingredients!E$11:E$310, MATCH($C3683, Ingredients!$B$11:$B$310, 0)), "")="", "", IFERROR(INDEX(Ingredients!E$11:E$310, MATCH($C3683, Ingredients!$B$11:$B$310, 0)), "")))</f>
        <v/>
      </c>
      <c r="AJ3683" s="108" t="str">
        <f>IF($C3683="", "", IF(IFERROR(INDEX(Ingredients!F$11:F$310, MATCH($C3683, Ingredients!$B$11:$B$310, 0)), "")="", "", IFERROR(INDEX(Ingredients!F$11:F$310, MATCH($C3683, Ingredients!$B$11:$B$310, 0)), "")))</f>
        <v/>
      </c>
      <c r="AK3683" s="106" t="str">
        <f>IF($C3683="", "", IF(IFERROR(INDEX(Ingredients!G$11:G$310, MATCH($C3683, Ingredients!$B$11:$B$310, 0)), "")="", "", IFERROR(INDEX(Ingredients!G$11:G$310, MATCH($C3683, Ingredients!$B$11:$B$310, 0)), "")))</f>
        <v/>
      </c>
      <c r="AL3683" s="79" t="str">
        <f>IF($C3683="", "", IF(IFERROR(INDEX(Ingredients!H$11:H$310, MATCH($C3683, Ingredients!$B$11:$B$310, 0)), "")="", "", IFERROR(INDEX(Ingredients!H$11:H$310, MATCH($C3683, Ingredients!$B$11:$B$310, 0)), "")))</f>
        <v/>
      </c>
      <c r="AN3683" s="83" t="str">
        <f t="shared" si="860"/>
        <v/>
      </c>
      <c r="AP3683" s="114" t="str">
        <f t="shared" si="870"/>
        <v/>
      </c>
      <c r="AR3683" s="117" t="str">
        <f>IF($C3683="", "", IF(IFERROR(INDEX(Ingredients!$AI$11:$AI$310, MATCH($C3683, Ingredients!$B$11:$B$310, 0)), "")="", "", IFERROR(INDEX(Ingredients!$AI$11:$AI$310, MATCH($C3683, Ingredients!$B$11:$B$310, 0)), "")))</f>
        <v/>
      </c>
      <c r="AT3683" s="120" t="str">
        <f t="shared" si="871"/>
        <v/>
      </c>
      <c r="AV3683" s="90" t="str">
        <f t="shared" si="861"/>
        <v/>
      </c>
      <c r="AX3683" s="90" t="str">
        <f>IF($AV3683="", "", COUNTIF($AV$11:$AV$5010, "&lt;"&amp;$AV3683)+1+COUNTIF($AV$11:$AV3683, $AV3683)-1)</f>
        <v/>
      </c>
      <c r="AZ3683" s="111" t="str">
        <f>IF($B3683="", "", SUMIF('Shopping List'!$AV$11:$AV$25, $B3683, 'Shopping List'!$BN$11:$BN$25))</f>
        <v/>
      </c>
      <c r="BB3683" s="117" t="str">
        <f t="shared" si="872"/>
        <v/>
      </c>
    </row>
    <row r="3684" spans="1:54" x14ac:dyDescent="0.25">
      <c r="A3684" s="4"/>
      <c r="B3684" s="37"/>
      <c r="C3684" s="124"/>
      <c r="D3684" s="39"/>
      <c r="E3684" s="125"/>
      <c r="F3684" s="48"/>
      <c r="G3684" s="4"/>
      <c r="H3684" s="4"/>
      <c r="I3684" s="95" t="str">
        <f>IF($C3684="", "", IF(IFERROR(INDEX(Ingredients!$C$11:$C$310, MATCH($C3684, Ingredients!$B$11:$B$310, 0)), "")="", "", IFERROR(INDEX(Ingredients!$C$11:$C$310, MATCH($C3684, Ingredients!$B$11:$B$310, 0)), "")))</f>
        <v/>
      </c>
      <c r="J3684" s="73" t="str">
        <f>IF($B3684="", "", IF(IFERROR(INDEX(Meals!$C$11:$C$260, MATCH($B3684, Meals!$B$11:$B$260, 0)), "")="", "", IFERROR(INDEX(Meals!$C$11:$C$260, MATCH($B3684, Meals!$B$11:$B$260, 0)), "")))</f>
        <v/>
      </c>
      <c r="K3684" s="4"/>
      <c r="L3684" s="72" t="str">
        <f t="shared" si="862"/>
        <v/>
      </c>
      <c r="M3684" s="73" t="str">
        <f t="shared" si="863"/>
        <v/>
      </c>
      <c r="N3684" s="4"/>
      <c r="O3684" s="78" t="str">
        <f t="shared" si="864"/>
        <v/>
      </c>
      <c r="P3684" s="79" t="str">
        <f t="shared" si="865"/>
        <v/>
      </c>
      <c r="Q3684" s="4"/>
      <c r="R3684" s="90" t="str">
        <f t="shared" si="866"/>
        <v/>
      </c>
      <c r="S3684" s="4"/>
      <c r="Y3684" s="18" t="str">
        <f t="shared" si="867"/>
        <v/>
      </c>
      <c r="AA3684" s="18" t="str">
        <f t="shared" si="858"/>
        <v/>
      </c>
      <c r="AB3684" s="18" t="str">
        <f t="shared" si="859"/>
        <v/>
      </c>
      <c r="AC3684" s="18" t="str">
        <f t="shared" si="868"/>
        <v/>
      </c>
      <c r="AD3684" s="18" t="str">
        <f t="shared" si="868"/>
        <v/>
      </c>
      <c r="AE3684" s="18" t="str">
        <f t="shared" si="869"/>
        <v/>
      </c>
      <c r="AG3684" s="95" t="str">
        <f>IF($C3684="", "", IF(IFERROR(INDEX(Ingredients!C$11:C$310, MATCH($C3684, Ingredients!$B$11:$B$310, 0)), "")="", "", IFERROR(INDEX(Ingredients!C$11:C$310, MATCH($C3684, Ingredients!$B$11:$B$310, 0)), "")))</f>
        <v/>
      </c>
      <c r="AH3684" s="105" t="str">
        <f>IF($C3684="", "", IF(IFERROR(INDEX(Ingredients!D$11:D$310, MATCH($C3684, Ingredients!$B$11:$B$310, 0)), "")="", "", IFERROR(INDEX(Ingredients!D$11:D$310, MATCH($C3684, Ingredients!$B$11:$B$310, 0)), "")))</f>
        <v/>
      </c>
      <c r="AI3684" s="106" t="str">
        <f>IF($C3684="", "", IF(IFERROR(INDEX(Ingredients!E$11:E$310, MATCH($C3684, Ingredients!$B$11:$B$310, 0)), "")="", "", IFERROR(INDEX(Ingredients!E$11:E$310, MATCH($C3684, Ingredients!$B$11:$B$310, 0)), "")))</f>
        <v/>
      </c>
      <c r="AJ3684" s="108" t="str">
        <f>IF($C3684="", "", IF(IFERROR(INDEX(Ingredients!F$11:F$310, MATCH($C3684, Ingredients!$B$11:$B$310, 0)), "")="", "", IFERROR(INDEX(Ingredients!F$11:F$310, MATCH($C3684, Ingredients!$B$11:$B$310, 0)), "")))</f>
        <v/>
      </c>
      <c r="AK3684" s="106" t="str">
        <f>IF($C3684="", "", IF(IFERROR(INDEX(Ingredients!G$11:G$310, MATCH($C3684, Ingredients!$B$11:$B$310, 0)), "")="", "", IFERROR(INDEX(Ingredients!G$11:G$310, MATCH($C3684, Ingredients!$B$11:$B$310, 0)), "")))</f>
        <v/>
      </c>
      <c r="AL3684" s="79" t="str">
        <f>IF($C3684="", "", IF(IFERROR(INDEX(Ingredients!H$11:H$310, MATCH($C3684, Ingredients!$B$11:$B$310, 0)), "")="", "", IFERROR(INDEX(Ingredients!H$11:H$310, MATCH($C3684, Ingredients!$B$11:$B$310, 0)), "")))</f>
        <v/>
      </c>
      <c r="AN3684" s="83" t="str">
        <f t="shared" si="860"/>
        <v/>
      </c>
      <c r="AP3684" s="114" t="str">
        <f t="shared" si="870"/>
        <v/>
      </c>
      <c r="AR3684" s="117" t="str">
        <f>IF($C3684="", "", IF(IFERROR(INDEX(Ingredients!$AI$11:$AI$310, MATCH($C3684, Ingredients!$B$11:$B$310, 0)), "")="", "", IFERROR(INDEX(Ingredients!$AI$11:$AI$310, MATCH($C3684, Ingredients!$B$11:$B$310, 0)), "")))</f>
        <v/>
      </c>
      <c r="AT3684" s="120" t="str">
        <f t="shared" si="871"/>
        <v/>
      </c>
      <c r="AV3684" s="90" t="str">
        <f t="shared" si="861"/>
        <v/>
      </c>
      <c r="AX3684" s="90" t="str">
        <f>IF($AV3684="", "", COUNTIF($AV$11:$AV$5010, "&lt;"&amp;$AV3684)+1+COUNTIF($AV$11:$AV3684, $AV3684)-1)</f>
        <v/>
      </c>
      <c r="AZ3684" s="111" t="str">
        <f>IF($B3684="", "", SUMIF('Shopping List'!$AV$11:$AV$25, $B3684, 'Shopping List'!$BN$11:$BN$25))</f>
        <v/>
      </c>
      <c r="BB3684" s="117" t="str">
        <f t="shared" si="872"/>
        <v/>
      </c>
    </row>
    <row r="3685" spans="1:54" x14ac:dyDescent="0.25">
      <c r="A3685" s="4"/>
      <c r="B3685" s="37"/>
      <c r="C3685" s="124"/>
      <c r="D3685" s="39"/>
      <c r="E3685" s="125"/>
      <c r="F3685" s="48"/>
      <c r="G3685" s="4"/>
      <c r="H3685" s="4"/>
      <c r="I3685" s="95" t="str">
        <f>IF($C3685="", "", IF(IFERROR(INDEX(Ingredients!$C$11:$C$310, MATCH($C3685, Ingredients!$B$11:$B$310, 0)), "")="", "", IFERROR(INDEX(Ingredients!$C$11:$C$310, MATCH($C3685, Ingredients!$B$11:$B$310, 0)), "")))</f>
        <v/>
      </c>
      <c r="J3685" s="73" t="str">
        <f>IF($B3685="", "", IF(IFERROR(INDEX(Meals!$C$11:$C$260, MATCH($B3685, Meals!$B$11:$B$260, 0)), "")="", "", IFERROR(INDEX(Meals!$C$11:$C$260, MATCH($B3685, Meals!$B$11:$B$260, 0)), "")))</f>
        <v/>
      </c>
      <c r="K3685" s="4"/>
      <c r="L3685" s="72" t="str">
        <f t="shared" si="862"/>
        <v/>
      </c>
      <c r="M3685" s="73" t="str">
        <f t="shared" si="863"/>
        <v/>
      </c>
      <c r="N3685" s="4"/>
      <c r="O3685" s="78" t="str">
        <f t="shared" si="864"/>
        <v/>
      </c>
      <c r="P3685" s="79" t="str">
        <f t="shared" si="865"/>
        <v/>
      </c>
      <c r="Q3685" s="4"/>
      <c r="R3685" s="90" t="str">
        <f t="shared" si="866"/>
        <v/>
      </c>
      <c r="S3685" s="4"/>
      <c r="Y3685" s="18" t="str">
        <f t="shared" si="867"/>
        <v/>
      </c>
      <c r="AA3685" s="18" t="str">
        <f t="shared" si="858"/>
        <v/>
      </c>
      <c r="AB3685" s="18" t="str">
        <f t="shared" si="859"/>
        <v/>
      </c>
      <c r="AC3685" s="18" t="str">
        <f t="shared" si="868"/>
        <v/>
      </c>
      <c r="AD3685" s="18" t="str">
        <f t="shared" si="868"/>
        <v/>
      </c>
      <c r="AE3685" s="18" t="str">
        <f t="shared" si="869"/>
        <v/>
      </c>
      <c r="AG3685" s="95" t="str">
        <f>IF($C3685="", "", IF(IFERROR(INDEX(Ingredients!C$11:C$310, MATCH($C3685, Ingredients!$B$11:$B$310, 0)), "")="", "", IFERROR(INDEX(Ingredients!C$11:C$310, MATCH($C3685, Ingredients!$B$11:$B$310, 0)), "")))</f>
        <v/>
      </c>
      <c r="AH3685" s="105" t="str">
        <f>IF($C3685="", "", IF(IFERROR(INDEX(Ingredients!D$11:D$310, MATCH($C3685, Ingredients!$B$11:$B$310, 0)), "")="", "", IFERROR(INDEX(Ingredients!D$11:D$310, MATCH($C3685, Ingredients!$B$11:$B$310, 0)), "")))</f>
        <v/>
      </c>
      <c r="AI3685" s="106" t="str">
        <f>IF($C3685="", "", IF(IFERROR(INDEX(Ingredients!E$11:E$310, MATCH($C3685, Ingredients!$B$11:$B$310, 0)), "")="", "", IFERROR(INDEX(Ingredients!E$11:E$310, MATCH($C3685, Ingredients!$B$11:$B$310, 0)), "")))</f>
        <v/>
      </c>
      <c r="AJ3685" s="108" t="str">
        <f>IF($C3685="", "", IF(IFERROR(INDEX(Ingredients!F$11:F$310, MATCH($C3685, Ingredients!$B$11:$B$310, 0)), "")="", "", IFERROR(INDEX(Ingredients!F$11:F$310, MATCH($C3685, Ingredients!$B$11:$B$310, 0)), "")))</f>
        <v/>
      </c>
      <c r="AK3685" s="106" t="str">
        <f>IF($C3685="", "", IF(IFERROR(INDEX(Ingredients!G$11:G$310, MATCH($C3685, Ingredients!$B$11:$B$310, 0)), "")="", "", IFERROR(INDEX(Ingredients!G$11:G$310, MATCH($C3685, Ingredients!$B$11:$B$310, 0)), "")))</f>
        <v/>
      </c>
      <c r="AL3685" s="79" t="str">
        <f>IF($C3685="", "", IF(IFERROR(INDEX(Ingredients!H$11:H$310, MATCH($C3685, Ingredients!$B$11:$B$310, 0)), "")="", "", IFERROR(INDEX(Ingredients!H$11:H$310, MATCH($C3685, Ingredients!$B$11:$B$310, 0)), "")))</f>
        <v/>
      </c>
      <c r="AN3685" s="83" t="str">
        <f t="shared" si="860"/>
        <v/>
      </c>
      <c r="AP3685" s="114" t="str">
        <f t="shared" si="870"/>
        <v/>
      </c>
      <c r="AR3685" s="117" t="str">
        <f>IF($C3685="", "", IF(IFERROR(INDEX(Ingredients!$AI$11:$AI$310, MATCH($C3685, Ingredients!$B$11:$B$310, 0)), "")="", "", IFERROR(INDEX(Ingredients!$AI$11:$AI$310, MATCH($C3685, Ingredients!$B$11:$B$310, 0)), "")))</f>
        <v/>
      </c>
      <c r="AT3685" s="120" t="str">
        <f t="shared" si="871"/>
        <v/>
      </c>
      <c r="AV3685" s="90" t="str">
        <f t="shared" si="861"/>
        <v/>
      </c>
      <c r="AX3685" s="90" t="str">
        <f>IF($AV3685="", "", COUNTIF($AV$11:$AV$5010, "&lt;"&amp;$AV3685)+1+COUNTIF($AV$11:$AV3685, $AV3685)-1)</f>
        <v/>
      </c>
      <c r="AZ3685" s="111" t="str">
        <f>IF($B3685="", "", SUMIF('Shopping List'!$AV$11:$AV$25, $B3685, 'Shopping List'!$BN$11:$BN$25))</f>
        <v/>
      </c>
      <c r="BB3685" s="117" t="str">
        <f t="shared" si="872"/>
        <v/>
      </c>
    </row>
    <row r="3686" spans="1:54" x14ac:dyDescent="0.25">
      <c r="A3686" s="4"/>
      <c r="B3686" s="37"/>
      <c r="C3686" s="124"/>
      <c r="D3686" s="39"/>
      <c r="E3686" s="125"/>
      <c r="F3686" s="48"/>
      <c r="G3686" s="4"/>
      <c r="H3686" s="4"/>
      <c r="I3686" s="95" t="str">
        <f>IF($C3686="", "", IF(IFERROR(INDEX(Ingredients!$C$11:$C$310, MATCH($C3686, Ingredients!$B$11:$B$310, 0)), "")="", "", IFERROR(INDEX(Ingredients!$C$11:$C$310, MATCH($C3686, Ingredients!$B$11:$B$310, 0)), "")))</f>
        <v/>
      </c>
      <c r="J3686" s="73" t="str">
        <f>IF($B3686="", "", IF(IFERROR(INDEX(Meals!$C$11:$C$260, MATCH($B3686, Meals!$B$11:$B$260, 0)), "")="", "", IFERROR(INDEX(Meals!$C$11:$C$260, MATCH($B3686, Meals!$B$11:$B$260, 0)), "")))</f>
        <v/>
      </c>
      <c r="K3686" s="4"/>
      <c r="L3686" s="72" t="str">
        <f t="shared" si="862"/>
        <v/>
      </c>
      <c r="M3686" s="73" t="str">
        <f t="shared" si="863"/>
        <v/>
      </c>
      <c r="N3686" s="4"/>
      <c r="O3686" s="78" t="str">
        <f t="shared" si="864"/>
        <v/>
      </c>
      <c r="P3686" s="79" t="str">
        <f t="shared" si="865"/>
        <v/>
      </c>
      <c r="Q3686" s="4"/>
      <c r="R3686" s="90" t="str">
        <f t="shared" si="866"/>
        <v/>
      </c>
      <c r="S3686" s="4"/>
      <c r="Y3686" s="18" t="str">
        <f t="shared" si="867"/>
        <v/>
      </c>
      <c r="AA3686" s="18" t="str">
        <f t="shared" si="858"/>
        <v/>
      </c>
      <c r="AB3686" s="18" t="str">
        <f t="shared" si="859"/>
        <v/>
      </c>
      <c r="AC3686" s="18" t="str">
        <f t="shared" si="868"/>
        <v/>
      </c>
      <c r="AD3686" s="18" t="str">
        <f t="shared" si="868"/>
        <v/>
      </c>
      <c r="AE3686" s="18" t="str">
        <f t="shared" si="869"/>
        <v/>
      </c>
      <c r="AG3686" s="95" t="str">
        <f>IF($C3686="", "", IF(IFERROR(INDEX(Ingredients!C$11:C$310, MATCH($C3686, Ingredients!$B$11:$B$310, 0)), "")="", "", IFERROR(INDEX(Ingredients!C$11:C$310, MATCH($C3686, Ingredients!$B$11:$B$310, 0)), "")))</f>
        <v/>
      </c>
      <c r="AH3686" s="105" t="str">
        <f>IF($C3686="", "", IF(IFERROR(INDEX(Ingredients!D$11:D$310, MATCH($C3686, Ingredients!$B$11:$B$310, 0)), "")="", "", IFERROR(INDEX(Ingredients!D$11:D$310, MATCH($C3686, Ingredients!$B$11:$B$310, 0)), "")))</f>
        <v/>
      </c>
      <c r="AI3686" s="106" t="str">
        <f>IF($C3686="", "", IF(IFERROR(INDEX(Ingredients!E$11:E$310, MATCH($C3686, Ingredients!$B$11:$B$310, 0)), "")="", "", IFERROR(INDEX(Ingredients!E$11:E$310, MATCH($C3686, Ingredients!$B$11:$B$310, 0)), "")))</f>
        <v/>
      </c>
      <c r="AJ3686" s="108" t="str">
        <f>IF($C3686="", "", IF(IFERROR(INDEX(Ingredients!F$11:F$310, MATCH($C3686, Ingredients!$B$11:$B$310, 0)), "")="", "", IFERROR(INDEX(Ingredients!F$11:F$310, MATCH($C3686, Ingredients!$B$11:$B$310, 0)), "")))</f>
        <v/>
      </c>
      <c r="AK3686" s="106" t="str">
        <f>IF($C3686="", "", IF(IFERROR(INDEX(Ingredients!G$11:G$310, MATCH($C3686, Ingredients!$B$11:$B$310, 0)), "")="", "", IFERROR(INDEX(Ingredients!G$11:G$310, MATCH($C3686, Ingredients!$B$11:$B$310, 0)), "")))</f>
        <v/>
      </c>
      <c r="AL3686" s="79" t="str">
        <f>IF($C3686="", "", IF(IFERROR(INDEX(Ingredients!H$11:H$310, MATCH($C3686, Ingredients!$B$11:$B$310, 0)), "")="", "", IFERROR(INDEX(Ingredients!H$11:H$310, MATCH($C3686, Ingredients!$B$11:$B$310, 0)), "")))</f>
        <v/>
      </c>
      <c r="AN3686" s="83" t="str">
        <f t="shared" si="860"/>
        <v/>
      </c>
      <c r="AP3686" s="114" t="str">
        <f t="shared" si="870"/>
        <v/>
      </c>
      <c r="AR3686" s="117" t="str">
        <f>IF($C3686="", "", IF(IFERROR(INDEX(Ingredients!$AI$11:$AI$310, MATCH($C3686, Ingredients!$B$11:$B$310, 0)), "")="", "", IFERROR(INDEX(Ingredients!$AI$11:$AI$310, MATCH($C3686, Ingredients!$B$11:$B$310, 0)), "")))</f>
        <v/>
      </c>
      <c r="AT3686" s="120" t="str">
        <f t="shared" si="871"/>
        <v/>
      </c>
      <c r="AV3686" s="90" t="str">
        <f t="shared" si="861"/>
        <v/>
      </c>
      <c r="AX3686" s="90" t="str">
        <f>IF($AV3686="", "", COUNTIF($AV$11:$AV$5010, "&lt;"&amp;$AV3686)+1+COUNTIF($AV$11:$AV3686, $AV3686)-1)</f>
        <v/>
      </c>
      <c r="AZ3686" s="111" t="str">
        <f>IF($B3686="", "", SUMIF('Shopping List'!$AV$11:$AV$25, $B3686, 'Shopping List'!$BN$11:$BN$25))</f>
        <v/>
      </c>
      <c r="BB3686" s="117" t="str">
        <f t="shared" si="872"/>
        <v/>
      </c>
    </row>
    <row r="3687" spans="1:54" x14ac:dyDescent="0.25">
      <c r="A3687" s="4"/>
      <c r="B3687" s="37"/>
      <c r="C3687" s="124"/>
      <c r="D3687" s="39"/>
      <c r="E3687" s="125"/>
      <c r="F3687" s="48"/>
      <c r="G3687" s="4"/>
      <c r="H3687" s="4"/>
      <c r="I3687" s="95" t="str">
        <f>IF($C3687="", "", IF(IFERROR(INDEX(Ingredients!$C$11:$C$310, MATCH($C3687, Ingredients!$B$11:$B$310, 0)), "")="", "", IFERROR(INDEX(Ingredients!$C$11:$C$310, MATCH($C3687, Ingredients!$B$11:$B$310, 0)), "")))</f>
        <v/>
      </c>
      <c r="J3687" s="73" t="str">
        <f>IF($B3687="", "", IF(IFERROR(INDEX(Meals!$C$11:$C$260, MATCH($B3687, Meals!$B$11:$B$260, 0)), "")="", "", IFERROR(INDEX(Meals!$C$11:$C$260, MATCH($B3687, Meals!$B$11:$B$260, 0)), "")))</f>
        <v/>
      </c>
      <c r="K3687" s="4"/>
      <c r="L3687" s="72" t="str">
        <f t="shared" si="862"/>
        <v/>
      </c>
      <c r="M3687" s="73" t="str">
        <f t="shared" si="863"/>
        <v/>
      </c>
      <c r="N3687" s="4"/>
      <c r="O3687" s="78" t="str">
        <f t="shared" si="864"/>
        <v/>
      </c>
      <c r="P3687" s="79" t="str">
        <f t="shared" si="865"/>
        <v/>
      </c>
      <c r="Q3687" s="4"/>
      <c r="R3687" s="90" t="str">
        <f t="shared" si="866"/>
        <v/>
      </c>
      <c r="S3687" s="4"/>
      <c r="Y3687" s="18" t="str">
        <f t="shared" si="867"/>
        <v/>
      </c>
      <c r="AA3687" s="18" t="str">
        <f t="shared" si="858"/>
        <v/>
      </c>
      <c r="AB3687" s="18" t="str">
        <f t="shared" si="859"/>
        <v/>
      </c>
      <c r="AC3687" s="18" t="str">
        <f t="shared" si="868"/>
        <v/>
      </c>
      <c r="AD3687" s="18" t="str">
        <f t="shared" si="868"/>
        <v/>
      </c>
      <c r="AE3687" s="18" t="str">
        <f t="shared" si="869"/>
        <v/>
      </c>
      <c r="AG3687" s="95" t="str">
        <f>IF($C3687="", "", IF(IFERROR(INDEX(Ingredients!C$11:C$310, MATCH($C3687, Ingredients!$B$11:$B$310, 0)), "")="", "", IFERROR(INDEX(Ingredients!C$11:C$310, MATCH($C3687, Ingredients!$B$11:$B$310, 0)), "")))</f>
        <v/>
      </c>
      <c r="AH3687" s="105" t="str">
        <f>IF($C3687="", "", IF(IFERROR(INDEX(Ingredients!D$11:D$310, MATCH($C3687, Ingredients!$B$11:$B$310, 0)), "")="", "", IFERROR(INDEX(Ingredients!D$11:D$310, MATCH($C3687, Ingredients!$B$11:$B$310, 0)), "")))</f>
        <v/>
      </c>
      <c r="AI3687" s="106" t="str">
        <f>IF($C3687="", "", IF(IFERROR(INDEX(Ingredients!E$11:E$310, MATCH($C3687, Ingredients!$B$11:$B$310, 0)), "")="", "", IFERROR(INDEX(Ingredients!E$11:E$310, MATCH($C3687, Ingredients!$B$11:$B$310, 0)), "")))</f>
        <v/>
      </c>
      <c r="AJ3687" s="108" t="str">
        <f>IF($C3687="", "", IF(IFERROR(INDEX(Ingredients!F$11:F$310, MATCH($C3687, Ingredients!$B$11:$B$310, 0)), "")="", "", IFERROR(INDEX(Ingredients!F$11:F$310, MATCH($C3687, Ingredients!$B$11:$B$310, 0)), "")))</f>
        <v/>
      </c>
      <c r="AK3687" s="106" t="str">
        <f>IF($C3687="", "", IF(IFERROR(INDEX(Ingredients!G$11:G$310, MATCH($C3687, Ingredients!$B$11:$B$310, 0)), "")="", "", IFERROR(INDEX(Ingredients!G$11:G$310, MATCH($C3687, Ingredients!$B$11:$B$310, 0)), "")))</f>
        <v/>
      </c>
      <c r="AL3687" s="79" t="str">
        <f>IF($C3687="", "", IF(IFERROR(INDEX(Ingredients!H$11:H$310, MATCH($C3687, Ingredients!$B$11:$B$310, 0)), "")="", "", IFERROR(INDEX(Ingredients!H$11:H$310, MATCH($C3687, Ingredients!$B$11:$B$310, 0)), "")))</f>
        <v/>
      </c>
      <c r="AN3687" s="83" t="str">
        <f t="shared" si="860"/>
        <v/>
      </c>
      <c r="AP3687" s="114" t="str">
        <f t="shared" si="870"/>
        <v/>
      </c>
      <c r="AR3687" s="117" t="str">
        <f>IF($C3687="", "", IF(IFERROR(INDEX(Ingredients!$AI$11:$AI$310, MATCH($C3687, Ingredients!$B$11:$B$310, 0)), "")="", "", IFERROR(INDEX(Ingredients!$AI$11:$AI$310, MATCH($C3687, Ingredients!$B$11:$B$310, 0)), "")))</f>
        <v/>
      </c>
      <c r="AT3687" s="120" t="str">
        <f t="shared" si="871"/>
        <v/>
      </c>
      <c r="AV3687" s="90" t="str">
        <f t="shared" si="861"/>
        <v/>
      </c>
      <c r="AX3687" s="90" t="str">
        <f>IF($AV3687="", "", COUNTIF($AV$11:$AV$5010, "&lt;"&amp;$AV3687)+1+COUNTIF($AV$11:$AV3687, $AV3687)-1)</f>
        <v/>
      </c>
      <c r="AZ3687" s="111" t="str">
        <f>IF($B3687="", "", SUMIF('Shopping List'!$AV$11:$AV$25, $B3687, 'Shopping List'!$BN$11:$BN$25))</f>
        <v/>
      </c>
      <c r="BB3687" s="117" t="str">
        <f t="shared" si="872"/>
        <v/>
      </c>
    </row>
    <row r="3688" spans="1:54" x14ac:dyDescent="0.25">
      <c r="A3688" s="4"/>
      <c r="B3688" s="37"/>
      <c r="C3688" s="124"/>
      <c r="D3688" s="39"/>
      <c r="E3688" s="125"/>
      <c r="F3688" s="48"/>
      <c r="G3688" s="4"/>
      <c r="H3688" s="4"/>
      <c r="I3688" s="95" t="str">
        <f>IF($C3688="", "", IF(IFERROR(INDEX(Ingredients!$C$11:$C$310, MATCH($C3688, Ingredients!$B$11:$B$310, 0)), "")="", "", IFERROR(INDEX(Ingredients!$C$11:$C$310, MATCH($C3688, Ingredients!$B$11:$B$310, 0)), "")))</f>
        <v/>
      </c>
      <c r="J3688" s="73" t="str">
        <f>IF($B3688="", "", IF(IFERROR(INDEX(Meals!$C$11:$C$260, MATCH($B3688, Meals!$B$11:$B$260, 0)), "")="", "", IFERROR(INDEX(Meals!$C$11:$C$260, MATCH($B3688, Meals!$B$11:$B$260, 0)), "")))</f>
        <v/>
      </c>
      <c r="K3688" s="4"/>
      <c r="L3688" s="72" t="str">
        <f t="shared" si="862"/>
        <v/>
      </c>
      <c r="M3688" s="73" t="str">
        <f t="shared" si="863"/>
        <v/>
      </c>
      <c r="N3688" s="4"/>
      <c r="O3688" s="78" t="str">
        <f t="shared" si="864"/>
        <v/>
      </c>
      <c r="P3688" s="79" t="str">
        <f t="shared" si="865"/>
        <v/>
      </c>
      <c r="Q3688" s="4"/>
      <c r="R3688" s="90" t="str">
        <f t="shared" si="866"/>
        <v/>
      </c>
      <c r="S3688" s="4"/>
      <c r="Y3688" s="18" t="str">
        <f t="shared" si="867"/>
        <v/>
      </c>
      <c r="AA3688" s="18" t="str">
        <f t="shared" si="858"/>
        <v/>
      </c>
      <c r="AB3688" s="18" t="str">
        <f t="shared" si="859"/>
        <v/>
      </c>
      <c r="AC3688" s="18" t="str">
        <f t="shared" si="868"/>
        <v/>
      </c>
      <c r="AD3688" s="18" t="str">
        <f t="shared" si="868"/>
        <v/>
      </c>
      <c r="AE3688" s="18" t="str">
        <f t="shared" si="869"/>
        <v/>
      </c>
      <c r="AG3688" s="95" t="str">
        <f>IF($C3688="", "", IF(IFERROR(INDEX(Ingredients!C$11:C$310, MATCH($C3688, Ingredients!$B$11:$B$310, 0)), "")="", "", IFERROR(INDEX(Ingredients!C$11:C$310, MATCH($C3688, Ingredients!$B$11:$B$310, 0)), "")))</f>
        <v/>
      </c>
      <c r="AH3688" s="105" t="str">
        <f>IF($C3688="", "", IF(IFERROR(INDEX(Ingredients!D$11:D$310, MATCH($C3688, Ingredients!$B$11:$B$310, 0)), "")="", "", IFERROR(INDEX(Ingredients!D$11:D$310, MATCH($C3688, Ingredients!$B$11:$B$310, 0)), "")))</f>
        <v/>
      </c>
      <c r="AI3688" s="106" t="str">
        <f>IF($C3688="", "", IF(IFERROR(INDEX(Ingredients!E$11:E$310, MATCH($C3688, Ingredients!$B$11:$B$310, 0)), "")="", "", IFERROR(INDEX(Ingredients!E$11:E$310, MATCH($C3688, Ingredients!$B$11:$B$310, 0)), "")))</f>
        <v/>
      </c>
      <c r="AJ3688" s="108" t="str">
        <f>IF($C3688="", "", IF(IFERROR(INDEX(Ingredients!F$11:F$310, MATCH($C3688, Ingredients!$B$11:$B$310, 0)), "")="", "", IFERROR(INDEX(Ingredients!F$11:F$310, MATCH($C3688, Ingredients!$B$11:$B$310, 0)), "")))</f>
        <v/>
      </c>
      <c r="AK3688" s="106" t="str">
        <f>IF($C3688="", "", IF(IFERROR(INDEX(Ingredients!G$11:G$310, MATCH($C3688, Ingredients!$B$11:$B$310, 0)), "")="", "", IFERROR(INDEX(Ingredients!G$11:G$310, MATCH($C3688, Ingredients!$B$11:$B$310, 0)), "")))</f>
        <v/>
      </c>
      <c r="AL3688" s="79" t="str">
        <f>IF($C3688="", "", IF(IFERROR(INDEX(Ingredients!H$11:H$310, MATCH($C3688, Ingredients!$B$11:$B$310, 0)), "")="", "", IFERROR(INDEX(Ingredients!H$11:H$310, MATCH($C3688, Ingredients!$B$11:$B$310, 0)), "")))</f>
        <v/>
      </c>
      <c r="AN3688" s="83" t="str">
        <f t="shared" si="860"/>
        <v/>
      </c>
      <c r="AP3688" s="114" t="str">
        <f t="shared" si="870"/>
        <v/>
      </c>
      <c r="AR3688" s="117" t="str">
        <f>IF($C3688="", "", IF(IFERROR(INDEX(Ingredients!$AI$11:$AI$310, MATCH($C3688, Ingredients!$B$11:$B$310, 0)), "")="", "", IFERROR(INDEX(Ingredients!$AI$11:$AI$310, MATCH($C3688, Ingredients!$B$11:$B$310, 0)), "")))</f>
        <v/>
      </c>
      <c r="AT3688" s="120" t="str">
        <f t="shared" si="871"/>
        <v/>
      </c>
      <c r="AV3688" s="90" t="str">
        <f t="shared" si="861"/>
        <v/>
      </c>
      <c r="AX3688" s="90" t="str">
        <f>IF($AV3688="", "", COUNTIF($AV$11:$AV$5010, "&lt;"&amp;$AV3688)+1+COUNTIF($AV$11:$AV3688, $AV3688)-1)</f>
        <v/>
      </c>
      <c r="AZ3688" s="111" t="str">
        <f>IF($B3688="", "", SUMIF('Shopping List'!$AV$11:$AV$25, $B3688, 'Shopping List'!$BN$11:$BN$25))</f>
        <v/>
      </c>
      <c r="BB3688" s="117" t="str">
        <f t="shared" si="872"/>
        <v/>
      </c>
    </row>
    <row r="3689" spans="1:54" x14ac:dyDescent="0.25">
      <c r="A3689" s="4"/>
      <c r="B3689" s="37"/>
      <c r="C3689" s="124"/>
      <c r="D3689" s="39"/>
      <c r="E3689" s="125"/>
      <c r="F3689" s="48"/>
      <c r="G3689" s="4"/>
      <c r="H3689" s="4"/>
      <c r="I3689" s="95" t="str">
        <f>IF($C3689="", "", IF(IFERROR(INDEX(Ingredients!$C$11:$C$310, MATCH($C3689, Ingredients!$B$11:$B$310, 0)), "")="", "", IFERROR(INDEX(Ingredients!$C$11:$C$310, MATCH($C3689, Ingredients!$B$11:$B$310, 0)), "")))</f>
        <v/>
      </c>
      <c r="J3689" s="73" t="str">
        <f>IF($B3689="", "", IF(IFERROR(INDEX(Meals!$C$11:$C$260, MATCH($B3689, Meals!$B$11:$B$260, 0)), "")="", "", IFERROR(INDEX(Meals!$C$11:$C$260, MATCH($B3689, Meals!$B$11:$B$260, 0)), "")))</f>
        <v/>
      </c>
      <c r="K3689" s="4"/>
      <c r="L3689" s="72" t="str">
        <f t="shared" si="862"/>
        <v/>
      </c>
      <c r="M3689" s="73" t="str">
        <f t="shared" si="863"/>
        <v/>
      </c>
      <c r="N3689" s="4"/>
      <c r="O3689" s="78" t="str">
        <f t="shared" si="864"/>
        <v/>
      </c>
      <c r="P3689" s="79" t="str">
        <f t="shared" si="865"/>
        <v/>
      </c>
      <c r="Q3689" s="4"/>
      <c r="R3689" s="90" t="str">
        <f t="shared" si="866"/>
        <v/>
      </c>
      <c r="S3689" s="4"/>
      <c r="Y3689" s="18" t="str">
        <f t="shared" si="867"/>
        <v/>
      </c>
      <c r="AA3689" s="18" t="str">
        <f t="shared" si="858"/>
        <v/>
      </c>
      <c r="AB3689" s="18" t="str">
        <f t="shared" si="859"/>
        <v/>
      </c>
      <c r="AC3689" s="18" t="str">
        <f t="shared" si="868"/>
        <v/>
      </c>
      <c r="AD3689" s="18" t="str">
        <f t="shared" si="868"/>
        <v/>
      </c>
      <c r="AE3689" s="18" t="str">
        <f t="shared" si="869"/>
        <v/>
      </c>
      <c r="AG3689" s="95" t="str">
        <f>IF($C3689="", "", IF(IFERROR(INDEX(Ingredients!C$11:C$310, MATCH($C3689, Ingredients!$B$11:$B$310, 0)), "")="", "", IFERROR(INDEX(Ingredients!C$11:C$310, MATCH($C3689, Ingredients!$B$11:$B$310, 0)), "")))</f>
        <v/>
      </c>
      <c r="AH3689" s="105" t="str">
        <f>IF($C3689="", "", IF(IFERROR(INDEX(Ingredients!D$11:D$310, MATCH($C3689, Ingredients!$B$11:$B$310, 0)), "")="", "", IFERROR(INDEX(Ingredients!D$11:D$310, MATCH($C3689, Ingredients!$B$11:$B$310, 0)), "")))</f>
        <v/>
      </c>
      <c r="AI3689" s="106" t="str">
        <f>IF($C3689="", "", IF(IFERROR(INDEX(Ingredients!E$11:E$310, MATCH($C3689, Ingredients!$B$11:$B$310, 0)), "")="", "", IFERROR(INDEX(Ingredients!E$11:E$310, MATCH($C3689, Ingredients!$B$11:$B$310, 0)), "")))</f>
        <v/>
      </c>
      <c r="AJ3689" s="108" t="str">
        <f>IF($C3689="", "", IF(IFERROR(INDEX(Ingredients!F$11:F$310, MATCH($C3689, Ingredients!$B$11:$B$310, 0)), "")="", "", IFERROR(INDEX(Ingredients!F$11:F$310, MATCH($C3689, Ingredients!$B$11:$B$310, 0)), "")))</f>
        <v/>
      </c>
      <c r="AK3689" s="106" t="str">
        <f>IF($C3689="", "", IF(IFERROR(INDEX(Ingredients!G$11:G$310, MATCH($C3689, Ingredients!$B$11:$B$310, 0)), "")="", "", IFERROR(INDEX(Ingredients!G$11:G$310, MATCH($C3689, Ingredients!$B$11:$B$310, 0)), "")))</f>
        <v/>
      </c>
      <c r="AL3689" s="79" t="str">
        <f>IF($C3689="", "", IF(IFERROR(INDEX(Ingredients!H$11:H$310, MATCH($C3689, Ingredients!$B$11:$B$310, 0)), "")="", "", IFERROR(INDEX(Ingredients!H$11:H$310, MATCH($C3689, Ingredients!$B$11:$B$310, 0)), "")))</f>
        <v/>
      </c>
      <c r="AN3689" s="83" t="str">
        <f t="shared" si="860"/>
        <v/>
      </c>
      <c r="AP3689" s="114" t="str">
        <f t="shared" si="870"/>
        <v/>
      </c>
      <c r="AR3689" s="117" t="str">
        <f>IF($C3689="", "", IF(IFERROR(INDEX(Ingredients!$AI$11:$AI$310, MATCH($C3689, Ingredients!$B$11:$B$310, 0)), "")="", "", IFERROR(INDEX(Ingredients!$AI$11:$AI$310, MATCH($C3689, Ingredients!$B$11:$B$310, 0)), "")))</f>
        <v/>
      </c>
      <c r="AT3689" s="120" t="str">
        <f t="shared" si="871"/>
        <v/>
      </c>
      <c r="AV3689" s="90" t="str">
        <f t="shared" si="861"/>
        <v/>
      </c>
      <c r="AX3689" s="90" t="str">
        <f>IF($AV3689="", "", COUNTIF($AV$11:$AV$5010, "&lt;"&amp;$AV3689)+1+COUNTIF($AV$11:$AV3689, $AV3689)-1)</f>
        <v/>
      </c>
      <c r="AZ3689" s="111" t="str">
        <f>IF($B3689="", "", SUMIF('Shopping List'!$AV$11:$AV$25, $B3689, 'Shopping List'!$BN$11:$BN$25))</f>
        <v/>
      </c>
      <c r="BB3689" s="117" t="str">
        <f t="shared" si="872"/>
        <v/>
      </c>
    </row>
    <row r="3690" spans="1:54" x14ac:dyDescent="0.25">
      <c r="A3690" s="4"/>
      <c r="B3690" s="37"/>
      <c r="C3690" s="124"/>
      <c r="D3690" s="39"/>
      <c r="E3690" s="125"/>
      <c r="F3690" s="48"/>
      <c r="G3690" s="4"/>
      <c r="H3690" s="4"/>
      <c r="I3690" s="95" t="str">
        <f>IF($C3690="", "", IF(IFERROR(INDEX(Ingredients!$C$11:$C$310, MATCH($C3690, Ingredients!$B$11:$B$310, 0)), "")="", "", IFERROR(INDEX(Ingredients!$C$11:$C$310, MATCH($C3690, Ingredients!$B$11:$B$310, 0)), "")))</f>
        <v/>
      </c>
      <c r="J3690" s="73" t="str">
        <f>IF($B3690="", "", IF(IFERROR(INDEX(Meals!$C$11:$C$260, MATCH($B3690, Meals!$B$11:$B$260, 0)), "")="", "", IFERROR(INDEX(Meals!$C$11:$C$260, MATCH($B3690, Meals!$B$11:$B$260, 0)), "")))</f>
        <v/>
      </c>
      <c r="K3690" s="4"/>
      <c r="L3690" s="72" t="str">
        <f t="shared" si="862"/>
        <v/>
      </c>
      <c r="M3690" s="73" t="str">
        <f t="shared" si="863"/>
        <v/>
      </c>
      <c r="N3690" s="4"/>
      <c r="O3690" s="78" t="str">
        <f t="shared" si="864"/>
        <v/>
      </c>
      <c r="P3690" s="79" t="str">
        <f t="shared" si="865"/>
        <v/>
      </c>
      <c r="Q3690" s="4"/>
      <c r="R3690" s="90" t="str">
        <f t="shared" si="866"/>
        <v/>
      </c>
      <c r="S3690" s="4"/>
      <c r="Y3690" s="18" t="str">
        <f t="shared" si="867"/>
        <v/>
      </c>
      <c r="AA3690" s="18" t="str">
        <f t="shared" si="858"/>
        <v/>
      </c>
      <c r="AB3690" s="18" t="str">
        <f t="shared" si="859"/>
        <v/>
      </c>
      <c r="AC3690" s="18" t="str">
        <f t="shared" si="868"/>
        <v/>
      </c>
      <c r="AD3690" s="18" t="str">
        <f t="shared" si="868"/>
        <v/>
      </c>
      <c r="AE3690" s="18" t="str">
        <f t="shared" si="869"/>
        <v/>
      </c>
      <c r="AG3690" s="95" t="str">
        <f>IF($C3690="", "", IF(IFERROR(INDEX(Ingredients!C$11:C$310, MATCH($C3690, Ingredients!$B$11:$B$310, 0)), "")="", "", IFERROR(INDEX(Ingredients!C$11:C$310, MATCH($C3690, Ingredients!$B$11:$B$310, 0)), "")))</f>
        <v/>
      </c>
      <c r="AH3690" s="105" t="str">
        <f>IF($C3690="", "", IF(IFERROR(INDEX(Ingredients!D$11:D$310, MATCH($C3690, Ingredients!$B$11:$B$310, 0)), "")="", "", IFERROR(INDEX(Ingredients!D$11:D$310, MATCH($C3690, Ingredients!$B$11:$B$310, 0)), "")))</f>
        <v/>
      </c>
      <c r="AI3690" s="106" t="str">
        <f>IF($C3690="", "", IF(IFERROR(INDEX(Ingredients!E$11:E$310, MATCH($C3690, Ingredients!$B$11:$B$310, 0)), "")="", "", IFERROR(INDEX(Ingredients!E$11:E$310, MATCH($C3690, Ingredients!$B$11:$B$310, 0)), "")))</f>
        <v/>
      </c>
      <c r="AJ3690" s="108" t="str">
        <f>IF($C3690="", "", IF(IFERROR(INDEX(Ingredients!F$11:F$310, MATCH($C3690, Ingredients!$B$11:$B$310, 0)), "")="", "", IFERROR(INDEX(Ingredients!F$11:F$310, MATCH($C3690, Ingredients!$B$11:$B$310, 0)), "")))</f>
        <v/>
      </c>
      <c r="AK3690" s="106" t="str">
        <f>IF($C3690="", "", IF(IFERROR(INDEX(Ingredients!G$11:G$310, MATCH($C3690, Ingredients!$B$11:$B$310, 0)), "")="", "", IFERROR(INDEX(Ingredients!G$11:G$310, MATCH($C3690, Ingredients!$B$11:$B$310, 0)), "")))</f>
        <v/>
      </c>
      <c r="AL3690" s="79" t="str">
        <f>IF($C3690="", "", IF(IFERROR(INDEX(Ingredients!H$11:H$310, MATCH($C3690, Ingredients!$B$11:$B$310, 0)), "")="", "", IFERROR(INDEX(Ingredients!H$11:H$310, MATCH($C3690, Ingredients!$B$11:$B$310, 0)), "")))</f>
        <v/>
      </c>
      <c r="AN3690" s="83" t="str">
        <f t="shared" si="860"/>
        <v/>
      </c>
      <c r="AP3690" s="114" t="str">
        <f t="shared" si="870"/>
        <v/>
      </c>
      <c r="AR3690" s="117" t="str">
        <f>IF($C3690="", "", IF(IFERROR(INDEX(Ingredients!$AI$11:$AI$310, MATCH($C3690, Ingredients!$B$11:$B$310, 0)), "")="", "", IFERROR(INDEX(Ingredients!$AI$11:$AI$310, MATCH($C3690, Ingredients!$B$11:$B$310, 0)), "")))</f>
        <v/>
      </c>
      <c r="AT3690" s="120" t="str">
        <f t="shared" si="871"/>
        <v/>
      </c>
      <c r="AV3690" s="90" t="str">
        <f t="shared" si="861"/>
        <v/>
      </c>
      <c r="AX3690" s="90" t="str">
        <f>IF($AV3690="", "", COUNTIF($AV$11:$AV$5010, "&lt;"&amp;$AV3690)+1+COUNTIF($AV$11:$AV3690, $AV3690)-1)</f>
        <v/>
      </c>
      <c r="AZ3690" s="111" t="str">
        <f>IF($B3690="", "", SUMIF('Shopping List'!$AV$11:$AV$25, $B3690, 'Shopping List'!$BN$11:$BN$25))</f>
        <v/>
      </c>
      <c r="BB3690" s="117" t="str">
        <f t="shared" si="872"/>
        <v/>
      </c>
    </row>
    <row r="3691" spans="1:54" x14ac:dyDescent="0.25">
      <c r="A3691" s="4"/>
      <c r="B3691" s="37"/>
      <c r="C3691" s="124"/>
      <c r="D3691" s="39"/>
      <c r="E3691" s="125"/>
      <c r="F3691" s="48"/>
      <c r="G3691" s="4"/>
      <c r="H3691" s="4"/>
      <c r="I3691" s="95" t="str">
        <f>IF($C3691="", "", IF(IFERROR(INDEX(Ingredients!$C$11:$C$310, MATCH($C3691, Ingredients!$B$11:$B$310, 0)), "")="", "", IFERROR(INDEX(Ingredients!$C$11:$C$310, MATCH($C3691, Ingredients!$B$11:$B$310, 0)), "")))</f>
        <v/>
      </c>
      <c r="J3691" s="73" t="str">
        <f>IF($B3691="", "", IF(IFERROR(INDEX(Meals!$C$11:$C$260, MATCH($B3691, Meals!$B$11:$B$260, 0)), "")="", "", IFERROR(INDEX(Meals!$C$11:$C$260, MATCH($B3691, Meals!$B$11:$B$260, 0)), "")))</f>
        <v/>
      </c>
      <c r="K3691" s="4"/>
      <c r="L3691" s="72" t="str">
        <f t="shared" si="862"/>
        <v/>
      </c>
      <c r="M3691" s="73" t="str">
        <f t="shared" si="863"/>
        <v/>
      </c>
      <c r="N3691" s="4"/>
      <c r="O3691" s="78" t="str">
        <f t="shared" si="864"/>
        <v/>
      </c>
      <c r="P3691" s="79" t="str">
        <f t="shared" si="865"/>
        <v/>
      </c>
      <c r="Q3691" s="4"/>
      <c r="R3691" s="90" t="str">
        <f t="shared" si="866"/>
        <v/>
      </c>
      <c r="S3691" s="4"/>
      <c r="Y3691" s="18" t="str">
        <f t="shared" si="867"/>
        <v/>
      </c>
      <c r="AA3691" s="18" t="str">
        <f t="shared" si="858"/>
        <v/>
      </c>
      <c r="AB3691" s="18" t="str">
        <f t="shared" si="859"/>
        <v/>
      </c>
      <c r="AC3691" s="18" t="str">
        <f t="shared" si="868"/>
        <v/>
      </c>
      <c r="AD3691" s="18" t="str">
        <f t="shared" si="868"/>
        <v/>
      </c>
      <c r="AE3691" s="18" t="str">
        <f t="shared" si="869"/>
        <v/>
      </c>
      <c r="AG3691" s="95" t="str">
        <f>IF($C3691="", "", IF(IFERROR(INDEX(Ingredients!C$11:C$310, MATCH($C3691, Ingredients!$B$11:$B$310, 0)), "")="", "", IFERROR(INDEX(Ingredients!C$11:C$310, MATCH($C3691, Ingredients!$B$11:$B$310, 0)), "")))</f>
        <v/>
      </c>
      <c r="AH3691" s="105" t="str">
        <f>IF($C3691="", "", IF(IFERROR(INDEX(Ingredients!D$11:D$310, MATCH($C3691, Ingredients!$B$11:$B$310, 0)), "")="", "", IFERROR(INDEX(Ingredients!D$11:D$310, MATCH($C3691, Ingredients!$B$11:$B$310, 0)), "")))</f>
        <v/>
      </c>
      <c r="AI3691" s="106" t="str">
        <f>IF($C3691="", "", IF(IFERROR(INDEX(Ingredients!E$11:E$310, MATCH($C3691, Ingredients!$B$11:$B$310, 0)), "")="", "", IFERROR(INDEX(Ingredients!E$11:E$310, MATCH($C3691, Ingredients!$B$11:$B$310, 0)), "")))</f>
        <v/>
      </c>
      <c r="AJ3691" s="108" t="str">
        <f>IF($C3691="", "", IF(IFERROR(INDEX(Ingredients!F$11:F$310, MATCH($C3691, Ingredients!$B$11:$B$310, 0)), "")="", "", IFERROR(INDEX(Ingredients!F$11:F$310, MATCH($C3691, Ingredients!$B$11:$B$310, 0)), "")))</f>
        <v/>
      </c>
      <c r="AK3691" s="106" t="str">
        <f>IF($C3691="", "", IF(IFERROR(INDEX(Ingredients!G$11:G$310, MATCH($C3691, Ingredients!$B$11:$B$310, 0)), "")="", "", IFERROR(INDEX(Ingredients!G$11:G$310, MATCH($C3691, Ingredients!$B$11:$B$310, 0)), "")))</f>
        <v/>
      </c>
      <c r="AL3691" s="79" t="str">
        <f>IF($C3691="", "", IF(IFERROR(INDEX(Ingredients!H$11:H$310, MATCH($C3691, Ingredients!$B$11:$B$310, 0)), "")="", "", IFERROR(INDEX(Ingredients!H$11:H$310, MATCH($C3691, Ingredients!$B$11:$B$310, 0)), "")))</f>
        <v/>
      </c>
      <c r="AN3691" s="83" t="str">
        <f t="shared" si="860"/>
        <v/>
      </c>
      <c r="AP3691" s="114" t="str">
        <f t="shared" si="870"/>
        <v/>
      </c>
      <c r="AR3691" s="117" t="str">
        <f>IF($C3691="", "", IF(IFERROR(INDEX(Ingredients!$AI$11:$AI$310, MATCH($C3691, Ingredients!$B$11:$B$310, 0)), "")="", "", IFERROR(INDEX(Ingredients!$AI$11:$AI$310, MATCH($C3691, Ingredients!$B$11:$B$310, 0)), "")))</f>
        <v/>
      </c>
      <c r="AT3691" s="120" t="str">
        <f t="shared" si="871"/>
        <v/>
      </c>
      <c r="AV3691" s="90" t="str">
        <f t="shared" si="861"/>
        <v/>
      </c>
      <c r="AX3691" s="90" t="str">
        <f>IF($AV3691="", "", COUNTIF($AV$11:$AV$5010, "&lt;"&amp;$AV3691)+1+COUNTIF($AV$11:$AV3691, $AV3691)-1)</f>
        <v/>
      </c>
      <c r="AZ3691" s="111" t="str">
        <f>IF($B3691="", "", SUMIF('Shopping List'!$AV$11:$AV$25, $B3691, 'Shopping List'!$BN$11:$BN$25))</f>
        <v/>
      </c>
      <c r="BB3691" s="117" t="str">
        <f t="shared" si="872"/>
        <v/>
      </c>
    </row>
    <row r="3692" spans="1:54" x14ac:dyDescent="0.25">
      <c r="A3692" s="4"/>
      <c r="B3692" s="37"/>
      <c r="C3692" s="124"/>
      <c r="D3692" s="39"/>
      <c r="E3692" s="125"/>
      <c r="F3692" s="48"/>
      <c r="G3692" s="4"/>
      <c r="H3692" s="4"/>
      <c r="I3692" s="95" t="str">
        <f>IF($C3692="", "", IF(IFERROR(INDEX(Ingredients!$C$11:$C$310, MATCH($C3692, Ingredients!$B$11:$B$310, 0)), "")="", "", IFERROR(INDEX(Ingredients!$C$11:$C$310, MATCH($C3692, Ingredients!$B$11:$B$310, 0)), "")))</f>
        <v/>
      </c>
      <c r="J3692" s="73" t="str">
        <f>IF($B3692="", "", IF(IFERROR(INDEX(Meals!$C$11:$C$260, MATCH($B3692, Meals!$B$11:$B$260, 0)), "")="", "", IFERROR(INDEX(Meals!$C$11:$C$260, MATCH($B3692, Meals!$B$11:$B$260, 0)), "")))</f>
        <v/>
      </c>
      <c r="K3692" s="4"/>
      <c r="L3692" s="72" t="str">
        <f t="shared" si="862"/>
        <v/>
      </c>
      <c r="M3692" s="73" t="str">
        <f t="shared" si="863"/>
        <v/>
      </c>
      <c r="N3692" s="4"/>
      <c r="O3692" s="78" t="str">
        <f t="shared" si="864"/>
        <v/>
      </c>
      <c r="P3692" s="79" t="str">
        <f t="shared" si="865"/>
        <v/>
      </c>
      <c r="Q3692" s="4"/>
      <c r="R3692" s="90" t="str">
        <f t="shared" si="866"/>
        <v/>
      </c>
      <c r="S3692" s="4"/>
      <c r="Y3692" s="18" t="str">
        <f t="shared" si="867"/>
        <v/>
      </c>
      <c r="AA3692" s="18" t="str">
        <f t="shared" si="858"/>
        <v/>
      </c>
      <c r="AB3692" s="18" t="str">
        <f t="shared" si="859"/>
        <v/>
      </c>
      <c r="AC3692" s="18" t="str">
        <f t="shared" si="868"/>
        <v/>
      </c>
      <c r="AD3692" s="18" t="str">
        <f t="shared" si="868"/>
        <v/>
      </c>
      <c r="AE3692" s="18" t="str">
        <f t="shared" si="869"/>
        <v/>
      </c>
      <c r="AG3692" s="95" t="str">
        <f>IF($C3692="", "", IF(IFERROR(INDEX(Ingredients!C$11:C$310, MATCH($C3692, Ingredients!$B$11:$B$310, 0)), "")="", "", IFERROR(INDEX(Ingredients!C$11:C$310, MATCH($C3692, Ingredients!$B$11:$B$310, 0)), "")))</f>
        <v/>
      </c>
      <c r="AH3692" s="105" t="str">
        <f>IF($C3692="", "", IF(IFERROR(INDEX(Ingredients!D$11:D$310, MATCH($C3692, Ingredients!$B$11:$B$310, 0)), "")="", "", IFERROR(INDEX(Ingredients!D$11:D$310, MATCH($C3692, Ingredients!$B$11:$B$310, 0)), "")))</f>
        <v/>
      </c>
      <c r="AI3692" s="106" t="str">
        <f>IF($C3692="", "", IF(IFERROR(INDEX(Ingredients!E$11:E$310, MATCH($C3692, Ingredients!$B$11:$B$310, 0)), "")="", "", IFERROR(INDEX(Ingredients!E$11:E$310, MATCH($C3692, Ingredients!$B$11:$B$310, 0)), "")))</f>
        <v/>
      </c>
      <c r="AJ3692" s="108" t="str">
        <f>IF($C3692="", "", IF(IFERROR(INDEX(Ingredients!F$11:F$310, MATCH($C3692, Ingredients!$B$11:$B$310, 0)), "")="", "", IFERROR(INDEX(Ingredients!F$11:F$310, MATCH($C3692, Ingredients!$B$11:$B$310, 0)), "")))</f>
        <v/>
      </c>
      <c r="AK3692" s="106" t="str">
        <f>IF($C3692="", "", IF(IFERROR(INDEX(Ingredients!G$11:G$310, MATCH($C3692, Ingredients!$B$11:$B$310, 0)), "")="", "", IFERROR(INDEX(Ingredients!G$11:G$310, MATCH($C3692, Ingredients!$B$11:$B$310, 0)), "")))</f>
        <v/>
      </c>
      <c r="AL3692" s="79" t="str">
        <f>IF($C3692="", "", IF(IFERROR(INDEX(Ingredients!H$11:H$310, MATCH($C3692, Ingredients!$B$11:$B$310, 0)), "")="", "", IFERROR(INDEX(Ingredients!H$11:H$310, MATCH($C3692, Ingredients!$B$11:$B$310, 0)), "")))</f>
        <v/>
      </c>
      <c r="AN3692" s="83" t="str">
        <f t="shared" si="860"/>
        <v/>
      </c>
      <c r="AP3692" s="114" t="str">
        <f t="shared" si="870"/>
        <v/>
      </c>
      <c r="AR3692" s="117" t="str">
        <f>IF($C3692="", "", IF(IFERROR(INDEX(Ingredients!$AI$11:$AI$310, MATCH($C3692, Ingredients!$B$11:$B$310, 0)), "")="", "", IFERROR(INDEX(Ingredients!$AI$11:$AI$310, MATCH($C3692, Ingredients!$B$11:$B$310, 0)), "")))</f>
        <v/>
      </c>
      <c r="AT3692" s="120" t="str">
        <f t="shared" si="871"/>
        <v/>
      </c>
      <c r="AV3692" s="90" t="str">
        <f t="shared" si="861"/>
        <v/>
      </c>
      <c r="AX3692" s="90" t="str">
        <f>IF($AV3692="", "", COUNTIF($AV$11:$AV$5010, "&lt;"&amp;$AV3692)+1+COUNTIF($AV$11:$AV3692, $AV3692)-1)</f>
        <v/>
      </c>
      <c r="AZ3692" s="111" t="str">
        <f>IF($B3692="", "", SUMIF('Shopping List'!$AV$11:$AV$25, $B3692, 'Shopping List'!$BN$11:$BN$25))</f>
        <v/>
      </c>
      <c r="BB3692" s="117" t="str">
        <f t="shared" si="872"/>
        <v/>
      </c>
    </row>
    <row r="3693" spans="1:54" x14ac:dyDescent="0.25">
      <c r="A3693" s="4"/>
      <c r="B3693" s="37"/>
      <c r="C3693" s="124"/>
      <c r="D3693" s="39"/>
      <c r="E3693" s="125"/>
      <c r="F3693" s="48"/>
      <c r="G3693" s="4"/>
      <c r="H3693" s="4"/>
      <c r="I3693" s="95" t="str">
        <f>IF($C3693="", "", IF(IFERROR(INDEX(Ingredients!$C$11:$C$310, MATCH($C3693, Ingredients!$B$11:$B$310, 0)), "")="", "", IFERROR(INDEX(Ingredients!$C$11:$C$310, MATCH($C3693, Ingredients!$B$11:$B$310, 0)), "")))</f>
        <v/>
      </c>
      <c r="J3693" s="73" t="str">
        <f>IF($B3693="", "", IF(IFERROR(INDEX(Meals!$C$11:$C$260, MATCH($B3693, Meals!$B$11:$B$260, 0)), "")="", "", IFERROR(INDEX(Meals!$C$11:$C$260, MATCH($B3693, Meals!$B$11:$B$260, 0)), "")))</f>
        <v/>
      </c>
      <c r="K3693" s="4"/>
      <c r="L3693" s="72" t="str">
        <f t="shared" si="862"/>
        <v/>
      </c>
      <c r="M3693" s="73" t="str">
        <f t="shared" si="863"/>
        <v/>
      </c>
      <c r="N3693" s="4"/>
      <c r="O3693" s="78" t="str">
        <f t="shared" si="864"/>
        <v/>
      </c>
      <c r="P3693" s="79" t="str">
        <f t="shared" si="865"/>
        <v/>
      </c>
      <c r="Q3693" s="4"/>
      <c r="R3693" s="90" t="str">
        <f t="shared" si="866"/>
        <v/>
      </c>
      <c r="S3693" s="4"/>
      <c r="Y3693" s="18" t="str">
        <f t="shared" si="867"/>
        <v/>
      </c>
      <c r="AA3693" s="18" t="str">
        <f t="shared" si="858"/>
        <v/>
      </c>
      <c r="AB3693" s="18" t="str">
        <f t="shared" si="859"/>
        <v/>
      </c>
      <c r="AC3693" s="18" t="str">
        <f t="shared" si="868"/>
        <v/>
      </c>
      <c r="AD3693" s="18" t="str">
        <f t="shared" si="868"/>
        <v/>
      </c>
      <c r="AE3693" s="18" t="str">
        <f t="shared" si="869"/>
        <v/>
      </c>
      <c r="AG3693" s="95" t="str">
        <f>IF($C3693="", "", IF(IFERROR(INDEX(Ingredients!C$11:C$310, MATCH($C3693, Ingredients!$B$11:$B$310, 0)), "")="", "", IFERROR(INDEX(Ingredients!C$11:C$310, MATCH($C3693, Ingredients!$B$11:$B$310, 0)), "")))</f>
        <v/>
      </c>
      <c r="AH3693" s="105" t="str">
        <f>IF($C3693="", "", IF(IFERROR(INDEX(Ingredients!D$11:D$310, MATCH($C3693, Ingredients!$B$11:$B$310, 0)), "")="", "", IFERROR(INDEX(Ingredients!D$11:D$310, MATCH($C3693, Ingredients!$B$11:$B$310, 0)), "")))</f>
        <v/>
      </c>
      <c r="AI3693" s="106" t="str">
        <f>IF($C3693="", "", IF(IFERROR(INDEX(Ingredients!E$11:E$310, MATCH($C3693, Ingredients!$B$11:$B$310, 0)), "")="", "", IFERROR(INDEX(Ingredients!E$11:E$310, MATCH($C3693, Ingredients!$B$11:$B$310, 0)), "")))</f>
        <v/>
      </c>
      <c r="AJ3693" s="108" t="str">
        <f>IF($C3693="", "", IF(IFERROR(INDEX(Ingredients!F$11:F$310, MATCH($C3693, Ingredients!$B$11:$B$310, 0)), "")="", "", IFERROR(INDEX(Ingredients!F$11:F$310, MATCH($C3693, Ingredients!$B$11:$B$310, 0)), "")))</f>
        <v/>
      </c>
      <c r="AK3693" s="106" t="str">
        <f>IF($C3693="", "", IF(IFERROR(INDEX(Ingredients!G$11:G$310, MATCH($C3693, Ingredients!$B$11:$B$310, 0)), "")="", "", IFERROR(INDEX(Ingredients!G$11:G$310, MATCH($C3693, Ingredients!$B$11:$B$310, 0)), "")))</f>
        <v/>
      </c>
      <c r="AL3693" s="79" t="str">
        <f>IF($C3693="", "", IF(IFERROR(INDEX(Ingredients!H$11:H$310, MATCH($C3693, Ingredients!$B$11:$B$310, 0)), "")="", "", IFERROR(INDEX(Ingredients!H$11:H$310, MATCH($C3693, Ingredients!$B$11:$B$310, 0)), "")))</f>
        <v/>
      </c>
      <c r="AN3693" s="83" t="str">
        <f t="shared" si="860"/>
        <v/>
      </c>
      <c r="AP3693" s="114" t="str">
        <f t="shared" si="870"/>
        <v/>
      </c>
      <c r="AR3693" s="117" t="str">
        <f>IF($C3693="", "", IF(IFERROR(INDEX(Ingredients!$AI$11:$AI$310, MATCH($C3693, Ingredients!$B$11:$B$310, 0)), "")="", "", IFERROR(INDEX(Ingredients!$AI$11:$AI$310, MATCH($C3693, Ingredients!$B$11:$B$310, 0)), "")))</f>
        <v/>
      </c>
      <c r="AT3693" s="120" t="str">
        <f t="shared" si="871"/>
        <v/>
      </c>
      <c r="AV3693" s="90" t="str">
        <f t="shared" si="861"/>
        <v/>
      </c>
      <c r="AX3693" s="90" t="str">
        <f>IF($AV3693="", "", COUNTIF($AV$11:$AV$5010, "&lt;"&amp;$AV3693)+1+COUNTIF($AV$11:$AV3693, $AV3693)-1)</f>
        <v/>
      </c>
      <c r="AZ3693" s="111" t="str">
        <f>IF($B3693="", "", SUMIF('Shopping List'!$AV$11:$AV$25, $B3693, 'Shopping List'!$BN$11:$BN$25))</f>
        <v/>
      </c>
      <c r="BB3693" s="117" t="str">
        <f t="shared" si="872"/>
        <v/>
      </c>
    </row>
    <row r="3694" spans="1:54" x14ac:dyDescent="0.25">
      <c r="A3694" s="4"/>
      <c r="B3694" s="37"/>
      <c r="C3694" s="124"/>
      <c r="D3694" s="39"/>
      <c r="E3694" s="125"/>
      <c r="F3694" s="48"/>
      <c r="G3694" s="4"/>
      <c r="H3694" s="4"/>
      <c r="I3694" s="95" t="str">
        <f>IF($C3694="", "", IF(IFERROR(INDEX(Ingredients!$C$11:$C$310, MATCH($C3694, Ingredients!$B$11:$B$310, 0)), "")="", "", IFERROR(INDEX(Ingredients!$C$11:$C$310, MATCH($C3694, Ingredients!$B$11:$B$310, 0)), "")))</f>
        <v/>
      </c>
      <c r="J3694" s="73" t="str">
        <f>IF($B3694="", "", IF(IFERROR(INDEX(Meals!$C$11:$C$260, MATCH($B3694, Meals!$B$11:$B$260, 0)), "")="", "", IFERROR(INDEX(Meals!$C$11:$C$260, MATCH($B3694, Meals!$B$11:$B$260, 0)), "")))</f>
        <v/>
      </c>
      <c r="K3694" s="4"/>
      <c r="L3694" s="72" t="str">
        <f t="shared" si="862"/>
        <v/>
      </c>
      <c r="M3694" s="73" t="str">
        <f t="shared" si="863"/>
        <v/>
      </c>
      <c r="N3694" s="4"/>
      <c r="O3694" s="78" t="str">
        <f t="shared" si="864"/>
        <v/>
      </c>
      <c r="P3694" s="79" t="str">
        <f t="shared" si="865"/>
        <v/>
      </c>
      <c r="Q3694" s="4"/>
      <c r="R3694" s="90" t="str">
        <f t="shared" si="866"/>
        <v/>
      </c>
      <c r="S3694" s="4"/>
      <c r="Y3694" s="18" t="str">
        <f t="shared" si="867"/>
        <v/>
      </c>
      <c r="AA3694" s="18" t="str">
        <f t="shared" si="858"/>
        <v/>
      </c>
      <c r="AB3694" s="18" t="str">
        <f t="shared" si="859"/>
        <v/>
      </c>
      <c r="AC3694" s="18" t="str">
        <f t="shared" si="868"/>
        <v/>
      </c>
      <c r="AD3694" s="18" t="str">
        <f t="shared" si="868"/>
        <v/>
      </c>
      <c r="AE3694" s="18" t="str">
        <f t="shared" si="869"/>
        <v/>
      </c>
      <c r="AG3694" s="95" t="str">
        <f>IF($C3694="", "", IF(IFERROR(INDEX(Ingredients!C$11:C$310, MATCH($C3694, Ingredients!$B$11:$B$310, 0)), "")="", "", IFERROR(INDEX(Ingredients!C$11:C$310, MATCH($C3694, Ingredients!$B$11:$B$310, 0)), "")))</f>
        <v/>
      </c>
      <c r="AH3694" s="105" t="str">
        <f>IF($C3694="", "", IF(IFERROR(INDEX(Ingredients!D$11:D$310, MATCH($C3694, Ingredients!$B$11:$B$310, 0)), "")="", "", IFERROR(INDEX(Ingredients!D$11:D$310, MATCH($C3694, Ingredients!$B$11:$B$310, 0)), "")))</f>
        <v/>
      </c>
      <c r="AI3694" s="106" t="str">
        <f>IF($C3694="", "", IF(IFERROR(INDEX(Ingredients!E$11:E$310, MATCH($C3694, Ingredients!$B$11:$B$310, 0)), "")="", "", IFERROR(INDEX(Ingredients!E$11:E$310, MATCH($C3694, Ingredients!$B$11:$B$310, 0)), "")))</f>
        <v/>
      </c>
      <c r="AJ3694" s="108" t="str">
        <f>IF($C3694="", "", IF(IFERROR(INDEX(Ingredients!F$11:F$310, MATCH($C3694, Ingredients!$B$11:$B$310, 0)), "")="", "", IFERROR(INDEX(Ingredients!F$11:F$310, MATCH($C3694, Ingredients!$B$11:$B$310, 0)), "")))</f>
        <v/>
      </c>
      <c r="AK3694" s="106" t="str">
        <f>IF($C3694="", "", IF(IFERROR(INDEX(Ingredients!G$11:G$310, MATCH($C3694, Ingredients!$B$11:$B$310, 0)), "")="", "", IFERROR(INDEX(Ingredients!G$11:G$310, MATCH($C3694, Ingredients!$B$11:$B$310, 0)), "")))</f>
        <v/>
      </c>
      <c r="AL3694" s="79" t="str">
        <f>IF($C3694="", "", IF(IFERROR(INDEX(Ingredients!H$11:H$310, MATCH($C3694, Ingredients!$B$11:$B$310, 0)), "")="", "", IFERROR(INDEX(Ingredients!H$11:H$310, MATCH($C3694, Ingredients!$B$11:$B$310, 0)), "")))</f>
        <v/>
      </c>
      <c r="AN3694" s="83" t="str">
        <f t="shared" si="860"/>
        <v/>
      </c>
      <c r="AP3694" s="114" t="str">
        <f t="shared" si="870"/>
        <v/>
      </c>
      <c r="AR3694" s="117" t="str">
        <f>IF($C3694="", "", IF(IFERROR(INDEX(Ingredients!$AI$11:$AI$310, MATCH($C3694, Ingredients!$B$11:$B$310, 0)), "")="", "", IFERROR(INDEX(Ingredients!$AI$11:$AI$310, MATCH($C3694, Ingredients!$B$11:$B$310, 0)), "")))</f>
        <v/>
      </c>
      <c r="AT3694" s="120" t="str">
        <f t="shared" si="871"/>
        <v/>
      </c>
      <c r="AV3694" s="90" t="str">
        <f t="shared" si="861"/>
        <v/>
      </c>
      <c r="AX3694" s="90" t="str">
        <f>IF($AV3694="", "", COUNTIF($AV$11:$AV$5010, "&lt;"&amp;$AV3694)+1+COUNTIF($AV$11:$AV3694, $AV3694)-1)</f>
        <v/>
      </c>
      <c r="AZ3694" s="111" t="str">
        <f>IF($B3694="", "", SUMIF('Shopping List'!$AV$11:$AV$25, $B3694, 'Shopping List'!$BN$11:$BN$25))</f>
        <v/>
      </c>
      <c r="BB3694" s="117" t="str">
        <f t="shared" si="872"/>
        <v/>
      </c>
    </row>
    <row r="3695" spans="1:54" x14ac:dyDescent="0.25">
      <c r="A3695" s="4"/>
      <c r="B3695" s="37"/>
      <c r="C3695" s="124"/>
      <c r="D3695" s="39"/>
      <c r="E3695" s="125"/>
      <c r="F3695" s="48"/>
      <c r="G3695" s="4"/>
      <c r="H3695" s="4"/>
      <c r="I3695" s="95" t="str">
        <f>IF($C3695="", "", IF(IFERROR(INDEX(Ingredients!$C$11:$C$310, MATCH($C3695, Ingredients!$B$11:$B$310, 0)), "")="", "", IFERROR(INDEX(Ingredients!$C$11:$C$310, MATCH($C3695, Ingredients!$B$11:$B$310, 0)), "")))</f>
        <v/>
      </c>
      <c r="J3695" s="73" t="str">
        <f>IF($B3695="", "", IF(IFERROR(INDEX(Meals!$C$11:$C$260, MATCH($B3695, Meals!$B$11:$B$260, 0)), "")="", "", IFERROR(INDEX(Meals!$C$11:$C$260, MATCH($B3695, Meals!$B$11:$B$260, 0)), "")))</f>
        <v/>
      </c>
      <c r="K3695" s="4"/>
      <c r="L3695" s="72" t="str">
        <f t="shared" si="862"/>
        <v/>
      </c>
      <c r="M3695" s="73" t="str">
        <f t="shared" si="863"/>
        <v/>
      </c>
      <c r="N3695" s="4"/>
      <c r="O3695" s="78" t="str">
        <f t="shared" si="864"/>
        <v/>
      </c>
      <c r="P3695" s="79" t="str">
        <f t="shared" si="865"/>
        <v/>
      </c>
      <c r="Q3695" s="4"/>
      <c r="R3695" s="90" t="str">
        <f t="shared" si="866"/>
        <v/>
      </c>
      <c r="S3695" s="4"/>
      <c r="Y3695" s="18" t="str">
        <f t="shared" si="867"/>
        <v/>
      </c>
      <c r="AA3695" s="18" t="str">
        <f t="shared" si="858"/>
        <v/>
      </c>
      <c r="AB3695" s="18" t="str">
        <f t="shared" si="859"/>
        <v/>
      </c>
      <c r="AC3695" s="18" t="str">
        <f t="shared" si="868"/>
        <v/>
      </c>
      <c r="AD3695" s="18" t="str">
        <f t="shared" si="868"/>
        <v/>
      </c>
      <c r="AE3695" s="18" t="str">
        <f t="shared" si="869"/>
        <v/>
      </c>
      <c r="AG3695" s="95" t="str">
        <f>IF($C3695="", "", IF(IFERROR(INDEX(Ingredients!C$11:C$310, MATCH($C3695, Ingredients!$B$11:$B$310, 0)), "")="", "", IFERROR(INDEX(Ingredients!C$11:C$310, MATCH($C3695, Ingredients!$B$11:$B$310, 0)), "")))</f>
        <v/>
      </c>
      <c r="AH3695" s="105" t="str">
        <f>IF($C3695="", "", IF(IFERROR(INDEX(Ingredients!D$11:D$310, MATCH($C3695, Ingredients!$B$11:$B$310, 0)), "")="", "", IFERROR(INDEX(Ingredients!D$11:D$310, MATCH($C3695, Ingredients!$B$11:$B$310, 0)), "")))</f>
        <v/>
      </c>
      <c r="AI3695" s="106" t="str">
        <f>IF($C3695="", "", IF(IFERROR(INDEX(Ingredients!E$11:E$310, MATCH($C3695, Ingredients!$B$11:$B$310, 0)), "")="", "", IFERROR(INDEX(Ingredients!E$11:E$310, MATCH($C3695, Ingredients!$B$11:$B$310, 0)), "")))</f>
        <v/>
      </c>
      <c r="AJ3695" s="108" t="str">
        <f>IF($C3695="", "", IF(IFERROR(INDEX(Ingredients!F$11:F$310, MATCH($C3695, Ingredients!$B$11:$B$310, 0)), "")="", "", IFERROR(INDEX(Ingredients!F$11:F$310, MATCH($C3695, Ingredients!$B$11:$B$310, 0)), "")))</f>
        <v/>
      </c>
      <c r="AK3695" s="106" t="str">
        <f>IF($C3695="", "", IF(IFERROR(INDEX(Ingredients!G$11:G$310, MATCH($C3695, Ingredients!$B$11:$B$310, 0)), "")="", "", IFERROR(INDEX(Ingredients!G$11:G$310, MATCH($C3695, Ingredients!$B$11:$B$310, 0)), "")))</f>
        <v/>
      </c>
      <c r="AL3695" s="79" t="str">
        <f>IF($C3695="", "", IF(IFERROR(INDEX(Ingredients!H$11:H$310, MATCH($C3695, Ingredients!$B$11:$B$310, 0)), "")="", "", IFERROR(INDEX(Ingredients!H$11:H$310, MATCH($C3695, Ingredients!$B$11:$B$310, 0)), "")))</f>
        <v/>
      </c>
      <c r="AN3695" s="83" t="str">
        <f t="shared" si="860"/>
        <v/>
      </c>
      <c r="AP3695" s="114" t="str">
        <f t="shared" si="870"/>
        <v/>
      </c>
      <c r="AR3695" s="117" t="str">
        <f>IF($C3695="", "", IF(IFERROR(INDEX(Ingredients!$AI$11:$AI$310, MATCH($C3695, Ingredients!$B$11:$B$310, 0)), "")="", "", IFERROR(INDEX(Ingredients!$AI$11:$AI$310, MATCH($C3695, Ingredients!$B$11:$B$310, 0)), "")))</f>
        <v/>
      </c>
      <c r="AT3695" s="120" t="str">
        <f t="shared" si="871"/>
        <v/>
      </c>
      <c r="AV3695" s="90" t="str">
        <f t="shared" si="861"/>
        <v/>
      </c>
      <c r="AX3695" s="90" t="str">
        <f>IF($AV3695="", "", COUNTIF($AV$11:$AV$5010, "&lt;"&amp;$AV3695)+1+COUNTIF($AV$11:$AV3695, $AV3695)-1)</f>
        <v/>
      </c>
      <c r="AZ3695" s="111" t="str">
        <f>IF($B3695="", "", SUMIF('Shopping List'!$AV$11:$AV$25, $B3695, 'Shopping List'!$BN$11:$BN$25))</f>
        <v/>
      </c>
      <c r="BB3695" s="117" t="str">
        <f t="shared" si="872"/>
        <v/>
      </c>
    </row>
    <row r="3696" spans="1:54" x14ac:dyDescent="0.25">
      <c r="A3696" s="4"/>
      <c r="B3696" s="37"/>
      <c r="C3696" s="124"/>
      <c r="D3696" s="39"/>
      <c r="E3696" s="125"/>
      <c r="F3696" s="48"/>
      <c r="G3696" s="4"/>
      <c r="H3696" s="4"/>
      <c r="I3696" s="95" t="str">
        <f>IF($C3696="", "", IF(IFERROR(INDEX(Ingredients!$C$11:$C$310, MATCH($C3696, Ingredients!$B$11:$B$310, 0)), "")="", "", IFERROR(INDEX(Ingredients!$C$11:$C$310, MATCH($C3696, Ingredients!$B$11:$B$310, 0)), "")))</f>
        <v/>
      </c>
      <c r="J3696" s="73" t="str">
        <f>IF($B3696="", "", IF(IFERROR(INDEX(Meals!$C$11:$C$260, MATCH($B3696, Meals!$B$11:$B$260, 0)), "")="", "", IFERROR(INDEX(Meals!$C$11:$C$260, MATCH($B3696, Meals!$B$11:$B$260, 0)), "")))</f>
        <v/>
      </c>
      <c r="K3696" s="4"/>
      <c r="L3696" s="72" t="str">
        <f t="shared" si="862"/>
        <v/>
      </c>
      <c r="M3696" s="73" t="str">
        <f t="shared" si="863"/>
        <v/>
      </c>
      <c r="N3696" s="4"/>
      <c r="O3696" s="78" t="str">
        <f t="shared" si="864"/>
        <v/>
      </c>
      <c r="P3696" s="79" t="str">
        <f t="shared" si="865"/>
        <v/>
      </c>
      <c r="Q3696" s="4"/>
      <c r="R3696" s="90" t="str">
        <f t="shared" si="866"/>
        <v/>
      </c>
      <c r="S3696" s="4"/>
      <c r="Y3696" s="18" t="str">
        <f t="shared" si="867"/>
        <v/>
      </c>
      <c r="AA3696" s="18" t="str">
        <f t="shared" si="858"/>
        <v/>
      </c>
      <c r="AB3696" s="18" t="str">
        <f t="shared" si="859"/>
        <v/>
      </c>
      <c r="AC3696" s="18" t="str">
        <f t="shared" si="868"/>
        <v/>
      </c>
      <c r="AD3696" s="18" t="str">
        <f t="shared" si="868"/>
        <v/>
      </c>
      <c r="AE3696" s="18" t="str">
        <f t="shared" si="869"/>
        <v/>
      </c>
      <c r="AG3696" s="95" t="str">
        <f>IF($C3696="", "", IF(IFERROR(INDEX(Ingredients!C$11:C$310, MATCH($C3696, Ingredients!$B$11:$B$310, 0)), "")="", "", IFERROR(INDEX(Ingredients!C$11:C$310, MATCH($C3696, Ingredients!$B$11:$B$310, 0)), "")))</f>
        <v/>
      </c>
      <c r="AH3696" s="105" t="str">
        <f>IF($C3696="", "", IF(IFERROR(INDEX(Ingredients!D$11:D$310, MATCH($C3696, Ingredients!$B$11:$B$310, 0)), "")="", "", IFERROR(INDEX(Ingredients!D$11:D$310, MATCH($C3696, Ingredients!$B$11:$B$310, 0)), "")))</f>
        <v/>
      </c>
      <c r="AI3696" s="106" t="str">
        <f>IF($C3696="", "", IF(IFERROR(INDEX(Ingredients!E$11:E$310, MATCH($C3696, Ingredients!$B$11:$B$310, 0)), "")="", "", IFERROR(INDEX(Ingredients!E$11:E$310, MATCH($C3696, Ingredients!$B$11:$B$310, 0)), "")))</f>
        <v/>
      </c>
      <c r="AJ3696" s="108" t="str">
        <f>IF($C3696="", "", IF(IFERROR(INDEX(Ingredients!F$11:F$310, MATCH($C3696, Ingredients!$B$11:$B$310, 0)), "")="", "", IFERROR(INDEX(Ingredients!F$11:F$310, MATCH($C3696, Ingredients!$B$11:$B$310, 0)), "")))</f>
        <v/>
      </c>
      <c r="AK3696" s="106" t="str">
        <f>IF($C3696="", "", IF(IFERROR(INDEX(Ingredients!G$11:G$310, MATCH($C3696, Ingredients!$B$11:$B$310, 0)), "")="", "", IFERROR(INDEX(Ingredients!G$11:G$310, MATCH($C3696, Ingredients!$B$11:$B$310, 0)), "")))</f>
        <v/>
      </c>
      <c r="AL3696" s="79" t="str">
        <f>IF($C3696="", "", IF(IFERROR(INDEX(Ingredients!H$11:H$310, MATCH($C3696, Ingredients!$B$11:$B$310, 0)), "")="", "", IFERROR(INDEX(Ingredients!H$11:H$310, MATCH($C3696, Ingredients!$B$11:$B$310, 0)), "")))</f>
        <v/>
      </c>
      <c r="AN3696" s="83" t="str">
        <f t="shared" si="860"/>
        <v/>
      </c>
      <c r="AP3696" s="114" t="str">
        <f t="shared" si="870"/>
        <v/>
      </c>
      <c r="AR3696" s="117" t="str">
        <f>IF($C3696="", "", IF(IFERROR(INDEX(Ingredients!$AI$11:$AI$310, MATCH($C3696, Ingredients!$B$11:$B$310, 0)), "")="", "", IFERROR(INDEX(Ingredients!$AI$11:$AI$310, MATCH($C3696, Ingredients!$B$11:$B$310, 0)), "")))</f>
        <v/>
      </c>
      <c r="AT3696" s="120" t="str">
        <f t="shared" si="871"/>
        <v/>
      </c>
      <c r="AV3696" s="90" t="str">
        <f t="shared" si="861"/>
        <v/>
      </c>
      <c r="AX3696" s="90" t="str">
        <f>IF($AV3696="", "", COUNTIF($AV$11:$AV$5010, "&lt;"&amp;$AV3696)+1+COUNTIF($AV$11:$AV3696, $AV3696)-1)</f>
        <v/>
      </c>
      <c r="AZ3696" s="111" t="str">
        <f>IF($B3696="", "", SUMIF('Shopping List'!$AV$11:$AV$25, $B3696, 'Shopping List'!$BN$11:$BN$25))</f>
        <v/>
      </c>
      <c r="BB3696" s="117" t="str">
        <f t="shared" si="872"/>
        <v/>
      </c>
    </row>
    <row r="3697" spans="1:54" x14ac:dyDescent="0.25">
      <c r="A3697" s="4"/>
      <c r="B3697" s="37"/>
      <c r="C3697" s="124"/>
      <c r="D3697" s="39"/>
      <c r="E3697" s="125"/>
      <c r="F3697" s="48"/>
      <c r="G3697" s="4"/>
      <c r="H3697" s="4"/>
      <c r="I3697" s="95" t="str">
        <f>IF($C3697="", "", IF(IFERROR(INDEX(Ingredients!$C$11:$C$310, MATCH($C3697, Ingredients!$B$11:$B$310, 0)), "")="", "", IFERROR(INDEX(Ingredients!$C$11:$C$310, MATCH($C3697, Ingredients!$B$11:$B$310, 0)), "")))</f>
        <v/>
      </c>
      <c r="J3697" s="73" t="str">
        <f>IF($B3697="", "", IF(IFERROR(INDEX(Meals!$C$11:$C$260, MATCH($B3697, Meals!$B$11:$B$260, 0)), "")="", "", IFERROR(INDEX(Meals!$C$11:$C$260, MATCH($B3697, Meals!$B$11:$B$260, 0)), "")))</f>
        <v/>
      </c>
      <c r="K3697" s="4"/>
      <c r="L3697" s="72" t="str">
        <f t="shared" si="862"/>
        <v/>
      </c>
      <c r="M3697" s="73" t="str">
        <f t="shared" si="863"/>
        <v/>
      </c>
      <c r="N3697" s="4"/>
      <c r="O3697" s="78" t="str">
        <f t="shared" si="864"/>
        <v/>
      </c>
      <c r="P3697" s="79" t="str">
        <f t="shared" si="865"/>
        <v/>
      </c>
      <c r="Q3697" s="4"/>
      <c r="R3697" s="90" t="str">
        <f t="shared" si="866"/>
        <v/>
      </c>
      <c r="S3697" s="4"/>
      <c r="Y3697" s="18" t="str">
        <f t="shared" si="867"/>
        <v/>
      </c>
      <c r="AA3697" s="18" t="str">
        <f t="shared" si="858"/>
        <v/>
      </c>
      <c r="AB3697" s="18" t="str">
        <f t="shared" si="859"/>
        <v/>
      </c>
      <c r="AC3697" s="18" t="str">
        <f t="shared" si="868"/>
        <v/>
      </c>
      <c r="AD3697" s="18" t="str">
        <f t="shared" si="868"/>
        <v/>
      </c>
      <c r="AE3697" s="18" t="str">
        <f t="shared" si="869"/>
        <v/>
      </c>
      <c r="AG3697" s="95" t="str">
        <f>IF($C3697="", "", IF(IFERROR(INDEX(Ingredients!C$11:C$310, MATCH($C3697, Ingredients!$B$11:$B$310, 0)), "")="", "", IFERROR(INDEX(Ingredients!C$11:C$310, MATCH($C3697, Ingredients!$B$11:$B$310, 0)), "")))</f>
        <v/>
      </c>
      <c r="AH3697" s="105" t="str">
        <f>IF($C3697="", "", IF(IFERROR(INDEX(Ingredients!D$11:D$310, MATCH($C3697, Ingredients!$B$11:$B$310, 0)), "")="", "", IFERROR(INDEX(Ingredients!D$11:D$310, MATCH($C3697, Ingredients!$B$11:$B$310, 0)), "")))</f>
        <v/>
      </c>
      <c r="AI3697" s="106" t="str">
        <f>IF($C3697="", "", IF(IFERROR(INDEX(Ingredients!E$11:E$310, MATCH($C3697, Ingredients!$B$11:$B$310, 0)), "")="", "", IFERROR(INDEX(Ingredients!E$11:E$310, MATCH($C3697, Ingredients!$B$11:$B$310, 0)), "")))</f>
        <v/>
      </c>
      <c r="AJ3697" s="108" t="str">
        <f>IF($C3697="", "", IF(IFERROR(INDEX(Ingredients!F$11:F$310, MATCH($C3697, Ingredients!$B$11:$B$310, 0)), "")="", "", IFERROR(INDEX(Ingredients!F$11:F$310, MATCH($C3697, Ingredients!$B$11:$B$310, 0)), "")))</f>
        <v/>
      </c>
      <c r="AK3697" s="106" t="str">
        <f>IF($C3697="", "", IF(IFERROR(INDEX(Ingredients!G$11:G$310, MATCH($C3697, Ingredients!$B$11:$B$310, 0)), "")="", "", IFERROR(INDEX(Ingredients!G$11:G$310, MATCH($C3697, Ingredients!$B$11:$B$310, 0)), "")))</f>
        <v/>
      </c>
      <c r="AL3697" s="79" t="str">
        <f>IF($C3697="", "", IF(IFERROR(INDEX(Ingredients!H$11:H$310, MATCH($C3697, Ingredients!$B$11:$B$310, 0)), "")="", "", IFERROR(INDEX(Ingredients!H$11:H$310, MATCH($C3697, Ingredients!$B$11:$B$310, 0)), "")))</f>
        <v/>
      </c>
      <c r="AN3697" s="83" t="str">
        <f t="shared" si="860"/>
        <v/>
      </c>
      <c r="AP3697" s="114" t="str">
        <f t="shared" si="870"/>
        <v/>
      </c>
      <c r="AR3697" s="117" t="str">
        <f>IF($C3697="", "", IF(IFERROR(INDEX(Ingredients!$AI$11:$AI$310, MATCH($C3697, Ingredients!$B$11:$B$310, 0)), "")="", "", IFERROR(INDEX(Ingredients!$AI$11:$AI$310, MATCH($C3697, Ingredients!$B$11:$B$310, 0)), "")))</f>
        <v/>
      </c>
      <c r="AT3697" s="120" t="str">
        <f t="shared" si="871"/>
        <v/>
      </c>
      <c r="AV3697" s="90" t="str">
        <f t="shared" si="861"/>
        <v/>
      </c>
      <c r="AX3697" s="90" t="str">
        <f>IF($AV3697="", "", COUNTIF($AV$11:$AV$5010, "&lt;"&amp;$AV3697)+1+COUNTIF($AV$11:$AV3697, $AV3697)-1)</f>
        <v/>
      </c>
      <c r="AZ3697" s="111" t="str">
        <f>IF($B3697="", "", SUMIF('Shopping List'!$AV$11:$AV$25, $B3697, 'Shopping List'!$BN$11:$BN$25))</f>
        <v/>
      </c>
      <c r="BB3697" s="117" t="str">
        <f t="shared" si="872"/>
        <v/>
      </c>
    </row>
    <row r="3698" spans="1:54" x14ac:dyDescent="0.25">
      <c r="A3698" s="4"/>
      <c r="B3698" s="37"/>
      <c r="C3698" s="124"/>
      <c r="D3698" s="39"/>
      <c r="E3698" s="125"/>
      <c r="F3698" s="48"/>
      <c r="G3698" s="4"/>
      <c r="H3698" s="4"/>
      <c r="I3698" s="95" t="str">
        <f>IF($C3698="", "", IF(IFERROR(INDEX(Ingredients!$C$11:$C$310, MATCH($C3698, Ingredients!$B$11:$B$310, 0)), "")="", "", IFERROR(INDEX(Ingredients!$C$11:$C$310, MATCH($C3698, Ingredients!$B$11:$B$310, 0)), "")))</f>
        <v/>
      </c>
      <c r="J3698" s="73" t="str">
        <f>IF($B3698="", "", IF(IFERROR(INDEX(Meals!$C$11:$C$260, MATCH($B3698, Meals!$B$11:$B$260, 0)), "")="", "", IFERROR(INDEX(Meals!$C$11:$C$260, MATCH($B3698, Meals!$B$11:$B$260, 0)), "")))</f>
        <v/>
      </c>
      <c r="K3698" s="4"/>
      <c r="L3698" s="72" t="str">
        <f t="shared" si="862"/>
        <v/>
      </c>
      <c r="M3698" s="73" t="str">
        <f t="shared" si="863"/>
        <v/>
      </c>
      <c r="N3698" s="4"/>
      <c r="O3698" s="78" t="str">
        <f t="shared" si="864"/>
        <v/>
      </c>
      <c r="P3698" s="79" t="str">
        <f t="shared" si="865"/>
        <v/>
      </c>
      <c r="Q3698" s="4"/>
      <c r="R3698" s="90" t="str">
        <f t="shared" si="866"/>
        <v/>
      </c>
      <c r="S3698" s="4"/>
      <c r="Y3698" s="18" t="str">
        <f t="shared" si="867"/>
        <v/>
      </c>
      <c r="AA3698" s="18" t="str">
        <f t="shared" si="858"/>
        <v/>
      </c>
      <c r="AB3698" s="18" t="str">
        <f t="shared" si="859"/>
        <v/>
      </c>
      <c r="AC3698" s="18" t="str">
        <f t="shared" si="868"/>
        <v/>
      </c>
      <c r="AD3698" s="18" t="str">
        <f t="shared" si="868"/>
        <v/>
      </c>
      <c r="AE3698" s="18" t="str">
        <f t="shared" si="869"/>
        <v/>
      </c>
      <c r="AG3698" s="95" t="str">
        <f>IF($C3698="", "", IF(IFERROR(INDEX(Ingredients!C$11:C$310, MATCH($C3698, Ingredients!$B$11:$B$310, 0)), "")="", "", IFERROR(INDEX(Ingredients!C$11:C$310, MATCH($C3698, Ingredients!$B$11:$B$310, 0)), "")))</f>
        <v/>
      </c>
      <c r="AH3698" s="105" t="str">
        <f>IF($C3698="", "", IF(IFERROR(INDEX(Ingredients!D$11:D$310, MATCH($C3698, Ingredients!$B$11:$B$310, 0)), "")="", "", IFERROR(INDEX(Ingredients!D$11:D$310, MATCH($C3698, Ingredients!$B$11:$B$310, 0)), "")))</f>
        <v/>
      </c>
      <c r="AI3698" s="106" t="str">
        <f>IF($C3698="", "", IF(IFERROR(INDEX(Ingredients!E$11:E$310, MATCH($C3698, Ingredients!$B$11:$B$310, 0)), "")="", "", IFERROR(INDEX(Ingredients!E$11:E$310, MATCH($C3698, Ingredients!$B$11:$B$310, 0)), "")))</f>
        <v/>
      </c>
      <c r="AJ3698" s="108" t="str">
        <f>IF($C3698="", "", IF(IFERROR(INDEX(Ingredients!F$11:F$310, MATCH($C3698, Ingredients!$B$11:$B$310, 0)), "")="", "", IFERROR(INDEX(Ingredients!F$11:F$310, MATCH($C3698, Ingredients!$B$11:$B$310, 0)), "")))</f>
        <v/>
      </c>
      <c r="AK3698" s="106" t="str">
        <f>IF($C3698="", "", IF(IFERROR(INDEX(Ingredients!G$11:G$310, MATCH($C3698, Ingredients!$B$11:$B$310, 0)), "")="", "", IFERROR(INDEX(Ingredients!G$11:G$310, MATCH($C3698, Ingredients!$B$11:$B$310, 0)), "")))</f>
        <v/>
      </c>
      <c r="AL3698" s="79" t="str">
        <f>IF($C3698="", "", IF(IFERROR(INDEX(Ingredients!H$11:H$310, MATCH($C3698, Ingredients!$B$11:$B$310, 0)), "")="", "", IFERROR(INDEX(Ingredients!H$11:H$310, MATCH($C3698, Ingredients!$B$11:$B$310, 0)), "")))</f>
        <v/>
      </c>
      <c r="AN3698" s="83" t="str">
        <f t="shared" si="860"/>
        <v/>
      </c>
      <c r="AP3698" s="114" t="str">
        <f t="shared" si="870"/>
        <v/>
      </c>
      <c r="AR3698" s="117" t="str">
        <f>IF($C3698="", "", IF(IFERROR(INDEX(Ingredients!$AI$11:$AI$310, MATCH($C3698, Ingredients!$B$11:$B$310, 0)), "")="", "", IFERROR(INDEX(Ingredients!$AI$11:$AI$310, MATCH($C3698, Ingredients!$B$11:$B$310, 0)), "")))</f>
        <v/>
      </c>
      <c r="AT3698" s="120" t="str">
        <f t="shared" si="871"/>
        <v/>
      </c>
      <c r="AV3698" s="90" t="str">
        <f t="shared" si="861"/>
        <v/>
      </c>
      <c r="AX3698" s="90" t="str">
        <f>IF($AV3698="", "", COUNTIF($AV$11:$AV$5010, "&lt;"&amp;$AV3698)+1+COUNTIF($AV$11:$AV3698, $AV3698)-1)</f>
        <v/>
      </c>
      <c r="AZ3698" s="111" t="str">
        <f>IF($B3698="", "", SUMIF('Shopping List'!$AV$11:$AV$25, $B3698, 'Shopping List'!$BN$11:$BN$25))</f>
        <v/>
      </c>
      <c r="BB3698" s="117" t="str">
        <f t="shared" si="872"/>
        <v/>
      </c>
    </row>
    <row r="3699" spans="1:54" x14ac:dyDescent="0.25">
      <c r="A3699" s="4"/>
      <c r="B3699" s="37"/>
      <c r="C3699" s="124"/>
      <c r="D3699" s="39"/>
      <c r="E3699" s="125"/>
      <c r="F3699" s="48"/>
      <c r="G3699" s="4"/>
      <c r="H3699" s="4"/>
      <c r="I3699" s="95" t="str">
        <f>IF($C3699="", "", IF(IFERROR(INDEX(Ingredients!$C$11:$C$310, MATCH($C3699, Ingredients!$B$11:$B$310, 0)), "")="", "", IFERROR(INDEX(Ingredients!$C$11:$C$310, MATCH($C3699, Ingredients!$B$11:$B$310, 0)), "")))</f>
        <v/>
      </c>
      <c r="J3699" s="73" t="str">
        <f>IF($B3699="", "", IF(IFERROR(INDEX(Meals!$C$11:$C$260, MATCH($B3699, Meals!$B$11:$B$260, 0)), "")="", "", IFERROR(INDEX(Meals!$C$11:$C$260, MATCH($B3699, Meals!$B$11:$B$260, 0)), "")))</f>
        <v/>
      </c>
      <c r="K3699" s="4"/>
      <c r="L3699" s="72" t="str">
        <f t="shared" si="862"/>
        <v/>
      </c>
      <c r="M3699" s="73" t="str">
        <f t="shared" si="863"/>
        <v/>
      </c>
      <c r="N3699" s="4"/>
      <c r="O3699" s="78" t="str">
        <f t="shared" si="864"/>
        <v/>
      </c>
      <c r="P3699" s="79" t="str">
        <f t="shared" si="865"/>
        <v/>
      </c>
      <c r="Q3699" s="4"/>
      <c r="R3699" s="90" t="str">
        <f t="shared" si="866"/>
        <v/>
      </c>
      <c r="S3699" s="4"/>
      <c r="Y3699" s="18" t="str">
        <f t="shared" si="867"/>
        <v/>
      </c>
      <c r="AA3699" s="18" t="str">
        <f t="shared" si="858"/>
        <v/>
      </c>
      <c r="AB3699" s="18" t="str">
        <f t="shared" si="859"/>
        <v/>
      </c>
      <c r="AC3699" s="18" t="str">
        <f t="shared" si="868"/>
        <v/>
      </c>
      <c r="AD3699" s="18" t="str">
        <f t="shared" si="868"/>
        <v/>
      </c>
      <c r="AE3699" s="18" t="str">
        <f t="shared" si="869"/>
        <v/>
      </c>
      <c r="AG3699" s="95" t="str">
        <f>IF($C3699="", "", IF(IFERROR(INDEX(Ingredients!C$11:C$310, MATCH($C3699, Ingredients!$B$11:$B$310, 0)), "")="", "", IFERROR(INDEX(Ingredients!C$11:C$310, MATCH($C3699, Ingredients!$B$11:$B$310, 0)), "")))</f>
        <v/>
      </c>
      <c r="AH3699" s="105" t="str">
        <f>IF($C3699="", "", IF(IFERROR(INDEX(Ingredients!D$11:D$310, MATCH($C3699, Ingredients!$B$11:$B$310, 0)), "")="", "", IFERROR(INDEX(Ingredients!D$11:D$310, MATCH($C3699, Ingredients!$B$11:$B$310, 0)), "")))</f>
        <v/>
      </c>
      <c r="AI3699" s="106" t="str">
        <f>IF($C3699="", "", IF(IFERROR(INDEX(Ingredients!E$11:E$310, MATCH($C3699, Ingredients!$B$11:$B$310, 0)), "")="", "", IFERROR(INDEX(Ingredients!E$11:E$310, MATCH($C3699, Ingredients!$B$11:$B$310, 0)), "")))</f>
        <v/>
      </c>
      <c r="AJ3699" s="108" t="str">
        <f>IF($C3699="", "", IF(IFERROR(INDEX(Ingredients!F$11:F$310, MATCH($C3699, Ingredients!$B$11:$B$310, 0)), "")="", "", IFERROR(INDEX(Ingredients!F$11:F$310, MATCH($C3699, Ingredients!$B$11:$B$310, 0)), "")))</f>
        <v/>
      </c>
      <c r="AK3699" s="106" t="str">
        <f>IF($C3699="", "", IF(IFERROR(INDEX(Ingredients!G$11:G$310, MATCH($C3699, Ingredients!$B$11:$B$310, 0)), "")="", "", IFERROR(INDEX(Ingredients!G$11:G$310, MATCH($C3699, Ingredients!$B$11:$B$310, 0)), "")))</f>
        <v/>
      </c>
      <c r="AL3699" s="79" t="str">
        <f>IF($C3699="", "", IF(IFERROR(INDEX(Ingredients!H$11:H$310, MATCH($C3699, Ingredients!$B$11:$B$310, 0)), "")="", "", IFERROR(INDEX(Ingredients!H$11:H$310, MATCH($C3699, Ingredients!$B$11:$B$310, 0)), "")))</f>
        <v/>
      </c>
      <c r="AN3699" s="83" t="str">
        <f t="shared" si="860"/>
        <v/>
      </c>
      <c r="AP3699" s="114" t="str">
        <f t="shared" si="870"/>
        <v/>
      </c>
      <c r="AR3699" s="117" t="str">
        <f>IF($C3699="", "", IF(IFERROR(INDEX(Ingredients!$AI$11:$AI$310, MATCH($C3699, Ingredients!$B$11:$B$310, 0)), "")="", "", IFERROR(INDEX(Ingredients!$AI$11:$AI$310, MATCH($C3699, Ingredients!$B$11:$B$310, 0)), "")))</f>
        <v/>
      </c>
      <c r="AT3699" s="120" t="str">
        <f t="shared" si="871"/>
        <v/>
      </c>
      <c r="AV3699" s="90" t="str">
        <f t="shared" si="861"/>
        <v/>
      </c>
      <c r="AX3699" s="90" t="str">
        <f>IF($AV3699="", "", COUNTIF($AV$11:$AV$5010, "&lt;"&amp;$AV3699)+1+COUNTIF($AV$11:$AV3699, $AV3699)-1)</f>
        <v/>
      </c>
      <c r="AZ3699" s="111" t="str">
        <f>IF($B3699="", "", SUMIF('Shopping List'!$AV$11:$AV$25, $B3699, 'Shopping List'!$BN$11:$BN$25))</f>
        <v/>
      </c>
      <c r="BB3699" s="117" t="str">
        <f t="shared" si="872"/>
        <v/>
      </c>
    </row>
    <row r="3700" spans="1:54" x14ac:dyDescent="0.25">
      <c r="A3700" s="4"/>
      <c r="B3700" s="37"/>
      <c r="C3700" s="124"/>
      <c r="D3700" s="39"/>
      <c r="E3700" s="125"/>
      <c r="F3700" s="48"/>
      <c r="G3700" s="4"/>
      <c r="H3700" s="4"/>
      <c r="I3700" s="95" t="str">
        <f>IF($C3700="", "", IF(IFERROR(INDEX(Ingredients!$C$11:$C$310, MATCH($C3700, Ingredients!$B$11:$B$310, 0)), "")="", "", IFERROR(INDEX(Ingredients!$C$11:$C$310, MATCH($C3700, Ingredients!$B$11:$B$310, 0)), "")))</f>
        <v/>
      </c>
      <c r="J3700" s="73" t="str">
        <f>IF($B3700="", "", IF(IFERROR(INDEX(Meals!$C$11:$C$260, MATCH($B3700, Meals!$B$11:$B$260, 0)), "")="", "", IFERROR(INDEX(Meals!$C$11:$C$260, MATCH($B3700, Meals!$B$11:$B$260, 0)), "")))</f>
        <v/>
      </c>
      <c r="K3700" s="4"/>
      <c r="L3700" s="72" t="str">
        <f t="shared" si="862"/>
        <v/>
      </c>
      <c r="M3700" s="73" t="str">
        <f t="shared" si="863"/>
        <v/>
      </c>
      <c r="N3700" s="4"/>
      <c r="O3700" s="78" t="str">
        <f t="shared" si="864"/>
        <v/>
      </c>
      <c r="P3700" s="79" t="str">
        <f t="shared" si="865"/>
        <v/>
      </c>
      <c r="Q3700" s="4"/>
      <c r="R3700" s="90" t="str">
        <f t="shared" si="866"/>
        <v/>
      </c>
      <c r="S3700" s="4"/>
      <c r="Y3700" s="18" t="str">
        <f t="shared" si="867"/>
        <v/>
      </c>
      <c r="AA3700" s="18" t="str">
        <f t="shared" si="858"/>
        <v/>
      </c>
      <c r="AB3700" s="18" t="str">
        <f t="shared" si="859"/>
        <v/>
      </c>
      <c r="AC3700" s="18" t="str">
        <f t="shared" si="868"/>
        <v/>
      </c>
      <c r="AD3700" s="18" t="str">
        <f t="shared" si="868"/>
        <v/>
      </c>
      <c r="AE3700" s="18" t="str">
        <f t="shared" si="869"/>
        <v/>
      </c>
      <c r="AG3700" s="95" t="str">
        <f>IF($C3700="", "", IF(IFERROR(INDEX(Ingredients!C$11:C$310, MATCH($C3700, Ingredients!$B$11:$B$310, 0)), "")="", "", IFERROR(INDEX(Ingredients!C$11:C$310, MATCH($C3700, Ingredients!$B$11:$B$310, 0)), "")))</f>
        <v/>
      </c>
      <c r="AH3700" s="105" t="str">
        <f>IF($C3700="", "", IF(IFERROR(INDEX(Ingredients!D$11:D$310, MATCH($C3700, Ingredients!$B$11:$B$310, 0)), "")="", "", IFERROR(INDEX(Ingredients!D$11:D$310, MATCH($C3700, Ingredients!$B$11:$B$310, 0)), "")))</f>
        <v/>
      </c>
      <c r="AI3700" s="106" t="str">
        <f>IF($C3700="", "", IF(IFERROR(INDEX(Ingredients!E$11:E$310, MATCH($C3700, Ingredients!$B$11:$B$310, 0)), "")="", "", IFERROR(INDEX(Ingredients!E$11:E$310, MATCH($C3700, Ingredients!$B$11:$B$310, 0)), "")))</f>
        <v/>
      </c>
      <c r="AJ3700" s="108" t="str">
        <f>IF($C3700="", "", IF(IFERROR(INDEX(Ingredients!F$11:F$310, MATCH($C3700, Ingredients!$B$11:$B$310, 0)), "")="", "", IFERROR(INDEX(Ingredients!F$11:F$310, MATCH($C3700, Ingredients!$B$11:$B$310, 0)), "")))</f>
        <v/>
      </c>
      <c r="AK3700" s="106" t="str">
        <f>IF($C3700="", "", IF(IFERROR(INDEX(Ingredients!G$11:G$310, MATCH($C3700, Ingredients!$B$11:$B$310, 0)), "")="", "", IFERROR(INDEX(Ingredients!G$11:G$310, MATCH($C3700, Ingredients!$B$11:$B$310, 0)), "")))</f>
        <v/>
      </c>
      <c r="AL3700" s="79" t="str">
        <f>IF($C3700="", "", IF(IFERROR(INDEX(Ingredients!H$11:H$310, MATCH($C3700, Ingredients!$B$11:$B$310, 0)), "")="", "", IFERROR(INDEX(Ingredients!H$11:H$310, MATCH($C3700, Ingredients!$B$11:$B$310, 0)), "")))</f>
        <v/>
      </c>
      <c r="AN3700" s="83" t="str">
        <f t="shared" si="860"/>
        <v/>
      </c>
      <c r="AP3700" s="114" t="str">
        <f t="shared" si="870"/>
        <v/>
      </c>
      <c r="AR3700" s="117" t="str">
        <f>IF($C3700="", "", IF(IFERROR(INDEX(Ingredients!$AI$11:$AI$310, MATCH($C3700, Ingredients!$B$11:$B$310, 0)), "")="", "", IFERROR(INDEX(Ingredients!$AI$11:$AI$310, MATCH($C3700, Ingredients!$B$11:$B$310, 0)), "")))</f>
        <v/>
      </c>
      <c r="AT3700" s="120" t="str">
        <f t="shared" si="871"/>
        <v/>
      </c>
      <c r="AV3700" s="90" t="str">
        <f t="shared" si="861"/>
        <v/>
      </c>
      <c r="AX3700" s="90" t="str">
        <f>IF($AV3700="", "", COUNTIF($AV$11:$AV$5010, "&lt;"&amp;$AV3700)+1+COUNTIF($AV$11:$AV3700, $AV3700)-1)</f>
        <v/>
      </c>
      <c r="AZ3700" s="111" t="str">
        <f>IF($B3700="", "", SUMIF('Shopping List'!$AV$11:$AV$25, $B3700, 'Shopping List'!$BN$11:$BN$25))</f>
        <v/>
      </c>
      <c r="BB3700" s="117" t="str">
        <f t="shared" si="872"/>
        <v/>
      </c>
    </row>
    <row r="3701" spans="1:54" x14ac:dyDescent="0.25">
      <c r="A3701" s="4"/>
      <c r="B3701" s="37"/>
      <c r="C3701" s="124"/>
      <c r="D3701" s="39"/>
      <c r="E3701" s="125"/>
      <c r="F3701" s="48"/>
      <c r="G3701" s="4"/>
      <c r="H3701" s="4"/>
      <c r="I3701" s="95" t="str">
        <f>IF($C3701="", "", IF(IFERROR(INDEX(Ingredients!$C$11:$C$310, MATCH($C3701, Ingredients!$B$11:$B$310, 0)), "")="", "", IFERROR(INDEX(Ingredients!$C$11:$C$310, MATCH($C3701, Ingredients!$B$11:$B$310, 0)), "")))</f>
        <v/>
      </c>
      <c r="J3701" s="73" t="str">
        <f>IF($B3701="", "", IF(IFERROR(INDEX(Meals!$C$11:$C$260, MATCH($B3701, Meals!$B$11:$B$260, 0)), "")="", "", IFERROR(INDEX(Meals!$C$11:$C$260, MATCH($B3701, Meals!$B$11:$B$260, 0)), "")))</f>
        <v/>
      </c>
      <c r="K3701" s="4"/>
      <c r="L3701" s="72" t="str">
        <f t="shared" si="862"/>
        <v/>
      </c>
      <c r="M3701" s="73" t="str">
        <f t="shared" si="863"/>
        <v/>
      </c>
      <c r="N3701" s="4"/>
      <c r="O3701" s="78" t="str">
        <f t="shared" si="864"/>
        <v/>
      </c>
      <c r="P3701" s="79" t="str">
        <f t="shared" si="865"/>
        <v/>
      </c>
      <c r="Q3701" s="4"/>
      <c r="R3701" s="90" t="str">
        <f t="shared" si="866"/>
        <v/>
      </c>
      <c r="S3701" s="4"/>
      <c r="Y3701" s="18" t="str">
        <f t="shared" si="867"/>
        <v/>
      </c>
      <c r="AA3701" s="18" t="str">
        <f t="shared" si="858"/>
        <v/>
      </c>
      <c r="AB3701" s="18" t="str">
        <f t="shared" si="859"/>
        <v/>
      </c>
      <c r="AC3701" s="18" t="str">
        <f t="shared" si="868"/>
        <v/>
      </c>
      <c r="AD3701" s="18" t="str">
        <f t="shared" si="868"/>
        <v/>
      </c>
      <c r="AE3701" s="18" t="str">
        <f t="shared" si="869"/>
        <v/>
      </c>
      <c r="AG3701" s="95" t="str">
        <f>IF($C3701="", "", IF(IFERROR(INDEX(Ingredients!C$11:C$310, MATCH($C3701, Ingredients!$B$11:$B$310, 0)), "")="", "", IFERROR(INDEX(Ingredients!C$11:C$310, MATCH($C3701, Ingredients!$B$11:$B$310, 0)), "")))</f>
        <v/>
      </c>
      <c r="AH3701" s="105" t="str">
        <f>IF($C3701="", "", IF(IFERROR(INDEX(Ingredients!D$11:D$310, MATCH($C3701, Ingredients!$B$11:$B$310, 0)), "")="", "", IFERROR(INDEX(Ingredients!D$11:D$310, MATCH($C3701, Ingredients!$B$11:$B$310, 0)), "")))</f>
        <v/>
      </c>
      <c r="AI3701" s="106" t="str">
        <f>IF($C3701="", "", IF(IFERROR(INDEX(Ingredients!E$11:E$310, MATCH($C3701, Ingredients!$B$11:$B$310, 0)), "")="", "", IFERROR(INDEX(Ingredients!E$11:E$310, MATCH($C3701, Ingredients!$B$11:$B$310, 0)), "")))</f>
        <v/>
      </c>
      <c r="AJ3701" s="108" t="str">
        <f>IF($C3701="", "", IF(IFERROR(INDEX(Ingredients!F$11:F$310, MATCH($C3701, Ingredients!$B$11:$B$310, 0)), "")="", "", IFERROR(INDEX(Ingredients!F$11:F$310, MATCH($C3701, Ingredients!$B$11:$B$310, 0)), "")))</f>
        <v/>
      </c>
      <c r="AK3701" s="106" t="str">
        <f>IF($C3701="", "", IF(IFERROR(INDEX(Ingredients!G$11:G$310, MATCH($C3701, Ingredients!$B$11:$B$310, 0)), "")="", "", IFERROR(INDEX(Ingredients!G$11:G$310, MATCH($C3701, Ingredients!$B$11:$B$310, 0)), "")))</f>
        <v/>
      </c>
      <c r="AL3701" s="79" t="str">
        <f>IF($C3701="", "", IF(IFERROR(INDEX(Ingredients!H$11:H$310, MATCH($C3701, Ingredients!$B$11:$B$310, 0)), "")="", "", IFERROR(INDEX(Ingredients!H$11:H$310, MATCH($C3701, Ingredients!$B$11:$B$310, 0)), "")))</f>
        <v/>
      </c>
      <c r="AN3701" s="83" t="str">
        <f t="shared" si="860"/>
        <v/>
      </c>
      <c r="AP3701" s="114" t="str">
        <f t="shared" si="870"/>
        <v/>
      </c>
      <c r="AR3701" s="117" t="str">
        <f>IF($C3701="", "", IF(IFERROR(INDEX(Ingredients!$AI$11:$AI$310, MATCH($C3701, Ingredients!$B$11:$B$310, 0)), "")="", "", IFERROR(INDEX(Ingredients!$AI$11:$AI$310, MATCH($C3701, Ingredients!$B$11:$B$310, 0)), "")))</f>
        <v/>
      </c>
      <c r="AT3701" s="120" t="str">
        <f t="shared" si="871"/>
        <v/>
      </c>
      <c r="AV3701" s="90" t="str">
        <f t="shared" si="861"/>
        <v/>
      </c>
      <c r="AX3701" s="90" t="str">
        <f>IF($AV3701="", "", COUNTIF($AV$11:$AV$5010, "&lt;"&amp;$AV3701)+1+COUNTIF($AV$11:$AV3701, $AV3701)-1)</f>
        <v/>
      </c>
      <c r="AZ3701" s="111" t="str">
        <f>IF($B3701="", "", SUMIF('Shopping List'!$AV$11:$AV$25, $B3701, 'Shopping List'!$BN$11:$BN$25))</f>
        <v/>
      </c>
      <c r="BB3701" s="117" t="str">
        <f t="shared" si="872"/>
        <v/>
      </c>
    </row>
    <row r="3702" spans="1:54" x14ac:dyDescent="0.25">
      <c r="A3702" s="4"/>
      <c r="B3702" s="37"/>
      <c r="C3702" s="124"/>
      <c r="D3702" s="39"/>
      <c r="E3702" s="125"/>
      <c r="F3702" s="48"/>
      <c r="G3702" s="4"/>
      <c r="H3702" s="4"/>
      <c r="I3702" s="95" t="str">
        <f>IF($C3702="", "", IF(IFERROR(INDEX(Ingredients!$C$11:$C$310, MATCH($C3702, Ingredients!$B$11:$B$310, 0)), "")="", "", IFERROR(INDEX(Ingredients!$C$11:$C$310, MATCH($C3702, Ingredients!$B$11:$B$310, 0)), "")))</f>
        <v/>
      </c>
      <c r="J3702" s="73" t="str">
        <f>IF($B3702="", "", IF(IFERROR(INDEX(Meals!$C$11:$C$260, MATCH($B3702, Meals!$B$11:$B$260, 0)), "")="", "", IFERROR(INDEX(Meals!$C$11:$C$260, MATCH($B3702, Meals!$B$11:$B$260, 0)), "")))</f>
        <v/>
      </c>
      <c r="K3702" s="4"/>
      <c r="L3702" s="72" t="str">
        <f t="shared" si="862"/>
        <v/>
      </c>
      <c r="M3702" s="73" t="str">
        <f t="shared" si="863"/>
        <v/>
      </c>
      <c r="N3702" s="4"/>
      <c r="O3702" s="78" t="str">
        <f t="shared" si="864"/>
        <v/>
      </c>
      <c r="P3702" s="79" t="str">
        <f t="shared" si="865"/>
        <v/>
      </c>
      <c r="Q3702" s="4"/>
      <c r="R3702" s="90" t="str">
        <f t="shared" si="866"/>
        <v/>
      </c>
      <c r="S3702" s="4"/>
      <c r="Y3702" s="18" t="str">
        <f t="shared" si="867"/>
        <v/>
      </c>
      <c r="AA3702" s="18" t="str">
        <f t="shared" si="858"/>
        <v/>
      </c>
      <c r="AB3702" s="18" t="str">
        <f t="shared" si="859"/>
        <v/>
      </c>
      <c r="AC3702" s="18" t="str">
        <f t="shared" si="868"/>
        <v/>
      </c>
      <c r="AD3702" s="18" t="str">
        <f t="shared" si="868"/>
        <v/>
      </c>
      <c r="AE3702" s="18" t="str">
        <f t="shared" si="869"/>
        <v/>
      </c>
      <c r="AG3702" s="95" t="str">
        <f>IF($C3702="", "", IF(IFERROR(INDEX(Ingredients!C$11:C$310, MATCH($C3702, Ingredients!$B$11:$B$310, 0)), "")="", "", IFERROR(INDEX(Ingredients!C$11:C$310, MATCH($C3702, Ingredients!$B$11:$B$310, 0)), "")))</f>
        <v/>
      </c>
      <c r="AH3702" s="105" t="str">
        <f>IF($C3702="", "", IF(IFERROR(INDEX(Ingredients!D$11:D$310, MATCH($C3702, Ingredients!$B$11:$B$310, 0)), "")="", "", IFERROR(INDEX(Ingredients!D$11:D$310, MATCH($C3702, Ingredients!$B$11:$B$310, 0)), "")))</f>
        <v/>
      </c>
      <c r="AI3702" s="106" t="str">
        <f>IF($C3702="", "", IF(IFERROR(INDEX(Ingredients!E$11:E$310, MATCH($C3702, Ingredients!$B$11:$B$310, 0)), "")="", "", IFERROR(INDEX(Ingredients!E$11:E$310, MATCH($C3702, Ingredients!$B$11:$B$310, 0)), "")))</f>
        <v/>
      </c>
      <c r="AJ3702" s="108" t="str">
        <f>IF($C3702="", "", IF(IFERROR(INDEX(Ingredients!F$11:F$310, MATCH($C3702, Ingredients!$B$11:$B$310, 0)), "")="", "", IFERROR(INDEX(Ingredients!F$11:F$310, MATCH($C3702, Ingredients!$B$11:$B$310, 0)), "")))</f>
        <v/>
      </c>
      <c r="AK3702" s="106" t="str">
        <f>IF($C3702="", "", IF(IFERROR(INDEX(Ingredients!G$11:G$310, MATCH($C3702, Ingredients!$B$11:$B$310, 0)), "")="", "", IFERROR(INDEX(Ingredients!G$11:G$310, MATCH($C3702, Ingredients!$B$11:$B$310, 0)), "")))</f>
        <v/>
      </c>
      <c r="AL3702" s="79" t="str">
        <f>IF($C3702="", "", IF(IFERROR(INDEX(Ingredients!H$11:H$310, MATCH($C3702, Ingredients!$B$11:$B$310, 0)), "")="", "", IFERROR(INDEX(Ingredients!H$11:H$310, MATCH($C3702, Ingredients!$B$11:$B$310, 0)), "")))</f>
        <v/>
      </c>
      <c r="AN3702" s="83" t="str">
        <f t="shared" si="860"/>
        <v/>
      </c>
      <c r="AP3702" s="114" t="str">
        <f t="shared" si="870"/>
        <v/>
      </c>
      <c r="AR3702" s="117" t="str">
        <f>IF($C3702="", "", IF(IFERROR(INDEX(Ingredients!$AI$11:$AI$310, MATCH($C3702, Ingredients!$B$11:$B$310, 0)), "")="", "", IFERROR(INDEX(Ingredients!$AI$11:$AI$310, MATCH($C3702, Ingredients!$B$11:$B$310, 0)), "")))</f>
        <v/>
      </c>
      <c r="AT3702" s="120" t="str">
        <f t="shared" si="871"/>
        <v/>
      </c>
      <c r="AV3702" s="90" t="str">
        <f t="shared" si="861"/>
        <v/>
      </c>
      <c r="AX3702" s="90" t="str">
        <f>IF($AV3702="", "", COUNTIF($AV$11:$AV$5010, "&lt;"&amp;$AV3702)+1+COUNTIF($AV$11:$AV3702, $AV3702)-1)</f>
        <v/>
      </c>
      <c r="AZ3702" s="111" t="str">
        <f>IF($B3702="", "", SUMIF('Shopping List'!$AV$11:$AV$25, $B3702, 'Shopping List'!$BN$11:$BN$25))</f>
        <v/>
      </c>
      <c r="BB3702" s="117" t="str">
        <f t="shared" si="872"/>
        <v/>
      </c>
    </row>
    <row r="3703" spans="1:54" x14ac:dyDescent="0.25">
      <c r="A3703" s="4"/>
      <c r="B3703" s="37"/>
      <c r="C3703" s="124"/>
      <c r="D3703" s="39"/>
      <c r="E3703" s="125"/>
      <c r="F3703" s="48"/>
      <c r="G3703" s="4"/>
      <c r="H3703" s="4"/>
      <c r="I3703" s="95" t="str">
        <f>IF($C3703="", "", IF(IFERROR(INDEX(Ingredients!$C$11:$C$310, MATCH($C3703, Ingredients!$B$11:$B$310, 0)), "")="", "", IFERROR(INDEX(Ingredients!$C$11:$C$310, MATCH($C3703, Ingredients!$B$11:$B$310, 0)), "")))</f>
        <v/>
      </c>
      <c r="J3703" s="73" t="str">
        <f>IF($B3703="", "", IF(IFERROR(INDEX(Meals!$C$11:$C$260, MATCH($B3703, Meals!$B$11:$B$260, 0)), "")="", "", IFERROR(INDEX(Meals!$C$11:$C$260, MATCH($B3703, Meals!$B$11:$B$260, 0)), "")))</f>
        <v/>
      </c>
      <c r="K3703" s="4"/>
      <c r="L3703" s="72" t="str">
        <f t="shared" si="862"/>
        <v/>
      </c>
      <c r="M3703" s="73" t="str">
        <f t="shared" si="863"/>
        <v/>
      </c>
      <c r="N3703" s="4"/>
      <c r="O3703" s="78" t="str">
        <f t="shared" si="864"/>
        <v/>
      </c>
      <c r="P3703" s="79" t="str">
        <f t="shared" si="865"/>
        <v/>
      </c>
      <c r="Q3703" s="4"/>
      <c r="R3703" s="90" t="str">
        <f t="shared" si="866"/>
        <v/>
      </c>
      <c r="S3703" s="4"/>
      <c r="Y3703" s="18" t="str">
        <f t="shared" si="867"/>
        <v/>
      </c>
      <c r="AA3703" s="18" t="str">
        <f t="shared" si="858"/>
        <v/>
      </c>
      <c r="AB3703" s="18" t="str">
        <f t="shared" si="859"/>
        <v/>
      </c>
      <c r="AC3703" s="18" t="str">
        <f t="shared" si="868"/>
        <v/>
      </c>
      <c r="AD3703" s="18" t="str">
        <f t="shared" si="868"/>
        <v/>
      </c>
      <c r="AE3703" s="18" t="str">
        <f t="shared" si="869"/>
        <v/>
      </c>
      <c r="AG3703" s="95" t="str">
        <f>IF($C3703="", "", IF(IFERROR(INDEX(Ingredients!C$11:C$310, MATCH($C3703, Ingredients!$B$11:$B$310, 0)), "")="", "", IFERROR(INDEX(Ingredients!C$11:C$310, MATCH($C3703, Ingredients!$B$11:$B$310, 0)), "")))</f>
        <v/>
      </c>
      <c r="AH3703" s="105" t="str">
        <f>IF($C3703="", "", IF(IFERROR(INDEX(Ingredients!D$11:D$310, MATCH($C3703, Ingredients!$B$11:$B$310, 0)), "")="", "", IFERROR(INDEX(Ingredients!D$11:D$310, MATCH($C3703, Ingredients!$B$11:$B$310, 0)), "")))</f>
        <v/>
      </c>
      <c r="AI3703" s="106" t="str">
        <f>IF($C3703="", "", IF(IFERROR(INDEX(Ingredients!E$11:E$310, MATCH($C3703, Ingredients!$B$11:$B$310, 0)), "")="", "", IFERROR(INDEX(Ingredients!E$11:E$310, MATCH($C3703, Ingredients!$B$11:$B$310, 0)), "")))</f>
        <v/>
      </c>
      <c r="AJ3703" s="108" t="str">
        <f>IF($C3703="", "", IF(IFERROR(INDEX(Ingredients!F$11:F$310, MATCH($C3703, Ingredients!$B$11:$B$310, 0)), "")="", "", IFERROR(INDEX(Ingredients!F$11:F$310, MATCH($C3703, Ingredients!$B$11:$B$310, 0)), "")))</f>
        <v/>
      </c>
      <c r="AK3703" s="106" t="str">
        <f>IF($C3703="", "", IF(IFERROR(INDEX(Ingredients!G$11:G$310, MATCH($C3703, Ingredients!$B$11:$B$310, 0)), "")="", "", IFERROR(INDEX(Ingredients!G$11:G$310, MATCH($C3703, Ingredients!$B$11:$B$310, 0)), "")))</f>
        <v/>
      </c>
      <c r="AL3703" s="79" t="str">
        <f>IF($C3703="", "", IF(IFERROR(INDEX(Ingredients!H$11:H$310, MATCH($C3703, Ingredients!$B$11:$B$310, 0)), "")="", "", IFERROR(INDEX(Ingredients!H$11:H$310, MATCH($C3703, Ingredients!$B$11:$B$310, 0)), "")))</f>
        <v/>
      </c>
      <c r="AN3703" s="83" t="str">
        <f t="shared" si="860"/>
        <v/>
      </c>
      <c r="AP3703" s="114" t="str">
        <f t="shared" si="870"/>
        <v/>
      </c>
      <c r="AR3703" s="117" t="str">
        <f>IF($C3703="", "", IF(IFERROR(INDEX(Ingredients!$AI$11:$AI$310, MATCH($C3703, Ingredients!$B$11:$B$310, 0)), "")="", "", IFERROR(INDEX(Ingredients!$AI$11:$AI$310, MATCH($C3703, Ingredients!$B$11:$B$310, 0)), "")))</f>
        <v/>
      </c>
      <c r="AT3703" s="120" t="str">
        <f t="shared" si="871"/>
        <v/>
      </c>
      <c r="AV3703" s="90" t="str">
        <f t="shared" si="861"/>
        <v/>
      </c>
      <c r="AX3703" s="90" t="str">
        <f>IF($AV3703="", "", COUNTIF($AV$11:$AV$5010, "&lt;"&amp;$AV3703)+1+COUNTIF($AV$11:$AV3703, $AV3703)-1)</f>
        <v/>
      </c>
      <c r="AZ3703" s="111" t="str">
        <f>IF($B3703="", "", SUMIF('Shopping List'!$AV$11:$AV$25, $B3703, 'Shopping List'!$BN$11:$BN$25))</f>
        <v/>
      </c>
      <c r="BB3703" s="117" t="str">
        <f t="shared" si="872"/>
        <v/>
      </c>
    </row>
    <row r="3704" spans="1:54" x14ac:dyDescent="0.25">
      <c r="A3704" s="4"/>
      <c r="B3704" s="37"/>
      <c r="C3704" s="124"/>
      <c r="D3704" s="39"/>
      <c r="E3704" s="125"/>
      <c r="F3704" s="48"/>
      <c r="G3704" s="4"/>
      <c r="H3704" s="4"/>
      <c r="I3704" s="95" t="str">
        <f>IF($C3704="", "", IF(IFERROR(INDEX(Ingredients!$C$11:$C$310, MATCH($C3704, Ingredients!$B$11:$B$310, 0)), "")="", "", IFERROR(INDEX(Ingredients!$C$11:$C$310, MATCH($C3704, Ingredients!$B$11:$B$310, 0)), "")))</f>
        <v/>
      </c>
      <c r="J3704" s="73" t="str">
        <f>IF($B3704="", "", IF(IFERROR(INDEX(Meals!$C$11:$C$260, MATCH($B3704, Meals!$B$11:$B$260, 0)), "")="", "", IFERROR(INDEX(Meals!$C$11:$C$260, MATCH($B3704, Meals!$B$11:$B$260, 0)), "")))</f>
        <v/>
      </c>
      <c r="K3704" s="4"/>
      <c r="L3704" s="72" t="str">
        <f t="shared" si="862"/>
        <v/>
      </c>
      <c r="M3704" s="73" t="str">
        <f t="shared" si="863"/>
        <v/>
      </c>
      <c r="N3704" s="4"/>
      <c r="O3704" s="78" t="str">
        <f t="shared" si="864"/>
        <v/>
      </c>
      <c r="P3704" s="79" t="str">
        <f t="shared" si="865"/>
        <v/>
      </c>
      <c r="Q3704" s="4"/>
      <c r="R3704" s="90" t="str">
        <f t="shared" si="866"/>
        <v/>
      </c>
      <c r="S3704" s="4"/>
      <c r="Y3704" s="18" t="str">
        <f t="shared" si="867"/>
        <v/>
      </c>
      <c r="AA3704" s="18" t="str">
        <f t="shared" si="858"/>
        <v/>
      </c>
      <c r="AB3704" s="18" t="str">
        <f t="shared" si="859"/>
        <v/>
      </c>
      <c r="AC3704" s="18" t="str">
        <f t="shared" si="868"/>
        <v/>
      </c>
      <c r="AD3704" s="18" t="str">
        <f t="shared" si="868"/>
        <v/>
      </c>
      <c r="AE3704" s="18" t="str">
        <f t="shared" si="869"/>
        <v/>
      </c>
      <c r="AG3704" s="95" t="str">
        <f>IF($C3704="", "", IF(IFERROR(INDEX(Ingredients!C$11:C$310, MATCH($C3704, Ingredients!$B$11:$B$310, 0)), "")="", "", IFERROR(INDEX(Ingredients!C$11:C$310, MATCH($C3704, Ingredients!$B$11:$B$310, 0)), "")))</f>
        <v/>
      </c>
      <c r="AH3704" s="105" t="str">
        <f>IF($C3704="", "", IF(IFERROR(INDEX(Ingredients!D$11:D$310, MATCH($C3704, Ingredients!$B$11:$B$310, 0)), "")="", "", IFERROR(INDEX(Ingredients!D$11:D$310, MATCH($C3704, Ingredients!$B$11:$B$310, 0)), "")))</f>
        <v/>
      </c>
      <c r="AI3704" s="106" t="str">
        <f>IF($C3704="", "", IF(IFERROR(INDEX(Ingredients!E$11:E$310, MATCH($C3704, Ingredients!$B$11:$B$310, 0)), "")="", "", IFERROR(INDEX(Ingredients!E$11:E$310, MATCH($C3704, Ingredients!$B$11:$B$310, 0)), "")))</f>
        <v/>
      </c>
      <c r="AJ3704" s="108" t="str">
        <f>IF($C3704="", "", IF(IFERROR(INDEX(Ingredients!F$11:F$310, MATCH($C3704, Ingredients!$B$11:$B$310, 0)), "")="", "", IFERROR(INDEX(Ingredients!F$11:F$310, MATCH($C3704, Ingredients!$B$11:$B$310, 0)), "")))</f>
        <v/>
      </c>
      <c r="AK3704" s="106" t="str">
        <f>IF($C3704="", "", IF(IFERROR(INDEX(Ingredients!G$11:G$310, MATCH($C3704, Ingredients!$B$11:$B$310, 0)), "")="", "", IFERROR(INDEX(Ingredients!G$11:G$310, MATCH($C3704, Ingredients!$B$11:$B$310, 0)), "")))</f>
        <v/>
      </c>
      <c r="AL3704" s="79" t="str">
        <f>IF($C3704="", "", IF(IFERROR(INDEX(Ingredients!H$11:H$310, MATCH($C3704, Ingredients!$B$11:$B$310, 0)), "")="", "", IFERROR(INDEX(Ingredients!H$11:H$310, MATCH($C3704, Ingredients!$B$11:$B$310, 0)), "")))</f>
        <v/>
      </c>
      <c r="AN3704" s="83" t="str">
        <f t="shared" si="860"/>
        <v/>
      </c>
      <c r="AP3704" s="114" t="str">
        <f t="shared" si="870"/>
        <v/>
      </c>
      <c r="AR3704" s="117" t="str">
        <f>IF($C3704="", "", IF(IFERROR(INDEX(Ingredients!$AI$11:$AI$310, MATCH($C3704, Ingredients!$B$11:$B$310, 0)), "")="", "", IFERROR(INDEX(Ingredients!$AI$11:$AI$310, MATCH($C3704, Ingredients!$B$11:$B$310, 0)), "")))</f>
        <v/>
      </c>
      <c r="AT3704" s="120" t="str">
        <f t="shared" si="871"/>
        <v/>
      </c>
      <c r="AV3704" s="90" t="str">
        <f t="shared" si="861"/>
        <v/>
      </c>
      <c r="AX3704" s="90" t="str">
        <f>IF($AV3704="", "", COUNTIF($AV$11:$AV$5010, "&lt;"&amp;$AV3704)+1+COUNTIF($AV$11:$AV3704, $AV3704)-1)</f>
        <v/>
      </c>
      <c r="AZ3704" s="111" t="str">
        <f>IF($B3704="", "", SUMIF('Shopping List'!$AV$11:$AV$25, $B3704, 'Shopping List'!$BN$11:$BN$25))</f>
        <v/>
      </c>
      <c r="BB3704" s="117" t="str">
        <f t="shared" si="872"/>
        <v/>
      </c>
    </row>
    <row r="3705" spans="1:54" x14ac:dyDescent="0.25">
      <c r="A3705" s="4"/>
      <c r="B3705" s="37"/>
      <c r="C3705" s="124"/>
      <c r="D3705" s="39"/>
      <c r="E3705" s="125"/>
      <c r="F3705" s="48"/>
      <c r="G3705" s="4"/>
      <c r="H3705" s="4"/>
      <c r="I3705" s="95" t="str">
        <f>IF($C3705="", "", IF(IFERROR(INDEX(Ingredients!$C$11:$C$310, MATCH($C3705, Ingredients!$B$11:$B$310, 0)), "")="", "", IFERROR(INDEX(Ingredients!$C$11:$C$310, MATCH($C3705, Ingredients!$B$11:$B$310, 0)), "")))</f>
        <v/>
      </c>
      <c r="J3705" s="73" t="str">
        <f>IF($B3705="", "", IF(IFERROR(INDEX(Meals!$C$11:$C$260, MATCH($B3705, Meals!$B$11:$B$260, 0)), "")="", "", IFERROR(INDEX(Meals!$C$11:$C$260, MATCH($B3705, Meals!$B$11:$B$260, 0)), "")))</f>
        <v/>
      </c>
      <c r="K3705" s="4"/>
      <c r="L3705" s="72" t="str">
        <f t="shared" si="862"/>
        <v/>
      </c>
      <c r="M3705" s="73" t="str">
        <f t="shared" si="863"/>
        <v/>
      </c>
      <c r="N3705" s="4"/>
      <c r="O3705" s="78" t="str">
        <f t="shared" si="864"/>
        <v/>
      </c>
      <c r="P3705" s="79" t="str">
        <f t="shared" si="865"/>
        <v/>
      </c>
      <c r="Q3705" s="4"/>
      <c r="R3705" s="90" t="str">
        <f t="shared" si="866"/>
        <v/>
      </c>
      <c r="S3705" s="4"/>
      <c r="Y3705" s="18" t="str">
        <f t="shared" si="867"/>
        <v/>
      </c>
      <c r="AA3705" s="18" t="str">
        <f t="shared" si="858"/>
        <v/>
      </c>
      <c r="AB3705" s="18" t="str">
        <f t="shared" si="859"/>
        <v/>
      </c>
      <c r="AC3705" s="18" t="str">
        <f t="shared" si="868"/>
        <v/>
      </c>
      <c r="AD3705" s="18" t="str">
        <f t="shared" si="868"/>
        <v/>
      </c>
      <c r="AE3705" s="18" t="str">
        <f t="shared" si="869"/>
        <v/>
      </c>
      <c r="AG3705" s="95" t="str">
        <f>IF($C3705="", "", IF(IFERROR(INDEX(Ingredients!C$11:C$310, MATCH($C3705, Ingredients!$B$11:$B$310, 0)), "")="", "", IFERROR(INDEX(Ingredients!C$11:C$310, MATCH($C3705, Ingredients!$B$11:$B$310, 0)), "")))</f>
        <v/>
      </c>
      <c r="AH3705" s="105" t="str">
        <f>IF($C3705="", "", IF(IFERROR(INDEX(Ingredients!D$11:D$310, MATCH($C3705, Ingredients!$B$11:$B$310, 0)), "")="", "", IFERROR(INDEX(Ingredients!D$11:D$310, MATCH($C3705, Ingredients!$B$11:$B$310, 0)), "")))</f>
        <v/>
      </c>
      <c r="AI3705" s="106" t="str">
        <f>IF($C3705="", "", IF(IFERROR(INDEX(Ingredients!E$11:E$310, MATCH($C3705, Ingredients!$B$11:$B$310, 0)), "")="", "", IFERROR(INDEX(Ingredients!E$11:E$310, MATCH($C3705, Ingredients!$B$11:$B$310, 0)), "")))</f>
        <v/>
      </c>
      <c r="AJ3705" s="108" t="str">
        <f>IF($C3705="", "", IF(IFERROR(INDEX(Ingredients!F$11:F$310, MATCH($C3705, Ingredients!$B$11:$B$310, 0)), "")="", "", IFERROR(INDEX(Ingredients!F$11:F$310, MATCH($C3705, Ingredients!$B$11:$B$310, 0)), "")))</f>
        <v/>
      </c>
      <c r="AK3705" s="106" t="str">
        <f>IF($C3705="", "", IF(IFERROR(INDEX(Ingredients!G$11:G$310, MATCH($C3705, Ingredients!$B$11:$B$310, 0)), "")="", "", IFERROR(INDEX(Ingredients!G$11:G$310, MATCH($C3705, Ingredients!$B$11:$B$310, 0)), "")))</f>
        <v/>
      </c>
      <c r="AL3705" s="79" t="str">
        <f>IF($C3705="", "", IF(IFERROR(INDEX(Ingredients!H$11:H$310, MATCH($C3705, Ingredients!$B$11:$B$310, 0)), "")="", "", IFERROR(INDEX(Ingredients!H$11:H$310, MATCH($C3705, Ingredients!$B$11:$B$310, 0)), "")))</f>
        <v/>
      </c>
      <c r="AN3705" s="83" t="str">
        <f t="shared" si="860"/>
        <v/>
      </c>
      <c r="AP3705" s="114" t="str">
        <f t="shared" si="870"/>
        <v/>
      </c>
      <c r="AR3705" s="117" t="str">
        <f>IF($C3705="", "", IF(IFERROR(INDEX(Ingredients!$AI$11:$AI$310, MATCH($C3705, Ingredients!$B$11:$B$310, 0)), "")="", "", IFERROR(INDEX(Ingredients!$AI$11:$AI$310, MATCH($C3705, Ingredients!$B$11:$B$310, 0)), "")))</f>
        <v/>
      </c>
      <c r="AT3705" s="120" t="str">
        <f t="shared" si="871"/>
        <v/>
      </c>
      <c r="AV3705" s="90" t="str">
        <f t="shared" si="861"/>
        <v/>
      </c>
      <c r="AX3705" s="90" t="str">
        <f>IF($AV3705="", "", COUNTIF($AV$11:$AV$5010, "&lt;"&amp;$AV3705)+1+COUNTIF($AV$11:$AV3705, $AV3705)-1)</f>
        <v/>
      </c>
      <c r="AZ3705" s="111" t="str">
        <f>IF($B3705="", "", SUMIF('Shopping List'!$AV$11:$AV$25, $B3705, 'Shopping List'!$BN$11:$BN$25))</f>
        <v/>
      </c>
      <c r="BB3705" s="117" t="str">
        <f t="shared" si="872"/>
        <v/>
      </c>
    </row>
    <row r="3706" spans="1:54" x14ac:dyDescent="0.25">
      <c r="A3706" s="4"/>
      <c r="B3706" s="37"/>
      <c r="C3706" s="124"/>
      <c r="D3706" s="39"/>
      <c r="E3706" s="125"/>
      <c r="F3706" s="48"/>
      <c r="G3706" s="4"/>
      <c r="H3706" s="4"/>
      <c r="I3706" s="95" t="str">
        <f>IF($C3706="", "", IF(IFERROR(INDEX(Ingredients!$C$11:$C$310, MATCH($C3706, Ingredients!$B$11:$B$310, 0)), "")="", "", IFERROR(INDEX(Ingredients!$C$11:$C$310, MATCH($C3706, Ingredients!$B$11:$B$310, 0)), "")))</f>
        <v/>
      </c>
      <c r="J3706" s="73" t="str">
        <f>IF($B3706="", "", IF(IFERROR(INDEX(Meals!$C$11:$C$260, MATCH($B3706, Meals!$B$11:$B$260, 0)), "")="", "", IFERROR(INDEX(Meals!$C$11:$C$260, MATCH($B3706, Meals!$B$11:$B$260, 0)), "")))</f>
        <v/>
      </c>
      <c r="K3706" s="4"/>
      <c r="L3706" s="72" t="str">
        <f t="shared" si="862"/>
        <v/>
      </c>
      <c r="M3706" s="73" t="str">
        <f t="shared" si="863"/>
        <v/>
      </c>
      <c r="N3706" s="4"/>
      <c r="O3706" s="78" t="str">
        <f t="shared" si="864"/>
        <v/>
      </c>
      <c r="P3706" s="79" t="str">
        <f t="shared" si="865"/>
        <v/>
      </c>
      <c r="Q3706" s="4"/>
      <c r="R3706" s="90" t="str">
        <f t="shared" si="866"/>
        <v/>
      </c>
      <c r="S3706" s="4"/>
      <c r="Y3706" s="18" t="str">
        <f t="shared" si="867"/>
        <v/>
      </c>
      <c r="AA3706" s="18" t="str">
        <f t="shared" si="858"/>
        <v/>
      </c>
      <c r="AB3706" s="18" t="str">
        <f t="shared" si="859"/>
        <v/>
      </c>
      <c r="AC3706" s="18" t="str">
        <f t="shared" si="868"/>
        <v/>
      </c>
      <c r="AD3706" s="18" t="str">
        <f t="shared" si="868"/>
        <v/>
      </c>
      <c r="AE3706" s="18" t="str">
        <f t="shared" si="869"/>
        <v/>
      </c>
      <c r="AG3706" s="95" t="str">
        <f>IF($C3706="", "", IF(IFERROR(INDEX(Ingredients!C$11:C$310, MATCH($C3706, Ingredients!$B$11:$B$310, 0)), "")="", "", IFERROR(INDEX(Ingredients!C$11:C$310, MATCH($C3706, Ingredients!$B$11:$B$310, 0)), "")))</f>
        <v/>
      </c>
      <c r="AH3706" s="105" t="str">
        <f>IF($C3706="", "", IF(IFERROR(INDEX(Ingredients!D$11:D$310, MATCH($C3706, Ingredients!$B$11:$B$310, 0)), "")="", "", IFERROR(INDEX(Ingredients!D$11:D$310, MATCH($C3706, Ingredients!$B$11:$B$310, 0)), "")))</f>
        <v/>
      </c>
      <c r="AI3706" s="106" t="str">
        <f>IF($C3706="", "", IF(IFERROR(INDEX(Ingredients!E$11:E$310, MATCH($C3706, Ingredients!$B$11:$B$310, 0)), "")="", "", IFERROR(INDEX(Ingredients!E$11:E$310, MATCH($C3706, Ingredients!$B$11:$B$310, 0)), "")))</f>
        <v/>
      </c>
      <c r="AJ3706" s="108" t="str">
        <f>IF($C3706="", "", IF(IFERROR(INDEX(Ingredients!F$11:F$310, MATCH($C3706, Ingredients!$B$11:$B$310, 0)), "")="", "", IFERROR(INDEX(Ingredients!F$11:F$310, MATCH($C3706, Ingredients!$B$11:$B$310, 0)), "")))</f>
        <v/>
      </c>
      <c r="AK3706" s="106" t="str">
        <f>IF($C3706="", "", IF(IFERROR(INDEX(Ingredients!G$11:G$310, MATCH($C3706, Ingredients!$B$11:$B$310, 0)), "")="", "", IFERROR(INDEX(Ingredients!G$11:G$310, MATCH($C3706, Ingredients!$B$11:$B$310, 0)), "")))</f>
        <v/>
      </c>
      <c r="AL3706" s="79" t="str">
        <f>IF($C3706="", "", IF(IFERROR(INDEX(Ingredients!H$11:H$310, MATCH($C3706, Ingredients!$B$11:$B$310, 0)), "")="", "", IFERROR(INDEX(Ingredients!H$11:H$310, MATCH($C3706, Ingredients!$B$11:$B$310, 0)), "")))</f>
        <v/>
      </c>
      <c r="AN3706" s="83" t="str">
        <f t="shared" si="860"/>
        <v/>
      </c>
      <c r="AP3706" s="114" t="str">
        <f t="shared" si="870"/>
        <v/>
      </c>
      <c r="AR3706" s="117" t="str">
        <f>IF($C3706="", "", IF(IFERROR(INDEX(Ingredients!$AI$11:$AI$310, MATCH($C3706, Ingredients!$B$11:$B$310, 0)), "")="", "", IFERROR(INDEX(Ingredients!$AI$11:$AI$310, MATCH($C3706, Ingredients!$B$11:$B$310, 0)), "")))</f>
        <v/>
      </c>
      <c r="AT3706" s="120" t="str">
        <f t="shared" si="871"/>
        <v/>
      </c>
      <c r="AV3706" s="90" t="str">
        <f t="shared" si="861"/>
        <v/>
      </c>
      <c r="AX3706" s="90" t="str">
        <f>IF($AV3706="", "", COUNTIF($AV$11:$AV$5010, "&lt;"&amp;$AV3706)+1+COUNTIF($AV$11:$AV3706, $AV3706)-1)</f>
        <v/>
      </c>
      <c r="AZ3706" s="111" t="str">
        <f>IF($B3706="", "", SUMIF('Shopping List'!$AV$11:$AV$25, $B3706, 'Shopping List'!$BN$11:$BN$25))</f>
        <v/>
      </c>
      <c r="BB3706" s="117" t="str">
        <f t="shared" si="872"/>
        <v/>
      </c>
    </row>
    <row r="3707" spans="1:54" x14ac:dyDescent="0.25">
      <c r="A3707" s="4"/>
      <c r="B3707" s="37"/>
      <c r="C3707" s="124"/>
      <c r="D3707" s="39"/>
      <c r="E3707" s="125"/>
      <c r="F3707" s="48"/>
      <c r="G3707" s="4"/>
      <c r="H3707" s="4"/>
      <c r="I3707" s="95" t="str">
        <f>IF($C3707="", "", IF(IFERROR(INDEX(Ingredients!$C$11:$C$310, MATCH($C3707, Ingredients!$B$11:$B$310, 0)), "")="", "", IFERROR(INDEX(Ingredients!$C$11:$C$310, MATCH($C3707, Ingredients!$B$11:$B$310, 0)), "")))</f>
        <v/>
      </c>
      <c r="J3707" s="73" t="str">
        <f>IF($B3707="", "", IF(IFERROR(INDEX(Meals!$C$11:$C$260, MATCH($B3707, Meals!$B$11:$B$260, 0)), "")="", "", IFERROR(INDEX(Meals!$C$11:$C$260, MATCH($B3707, Meals!$B$11:$B$260, 0)), "")))</f>
        <v/>
      </c>
      <c r="K3707" s="4"/>
      <c r="L3707" s="72" t="str">
        <f t="shared" si="862"/>
        <v/>
      </c>
      <c r="M3707" s="73" t="str">
        <f t="shared" si="863"/>
        <v/>
      </c>
      <c r="N3707" s="4"/>
      <c r="O3707" s="78" t="str">
        <f t="shared" si="864"/>
        <v/>
      </c>
      <c r="P3707" s="79" t="str">
        <f t="shared" si="865"/>
        <v/>
      </c>
      <c r="Q3707" s="4"/>
      <c r="R3707" s="90" t="str">
        <f t="shared" si="866"/>
        <v/>
      </c>
      <c r="S3707" s="4"/>
      <c r="Y3707" s="18" t="str">
        <f t="shared" si="867"/>
        <v/>
      </c>
      <c r="AA3707" s="18" t="str">
        <f t="shared" si="858"/>
        <v/>
      </c>
      <c r="AB3707" s="18" t="str">
        <f t="shared" si="859"/>
        <v/>
      </c>
      <c r="AC3707" s="18" t="str">
        <f t="shared" si="868"/>
        <v/>
      </c>
      <c r="AD3707" s="18" t="str">
        <f t="shared" si="868"/>
        <v/>
      </c>
      <c r="AE3707" s="18" t="str">
        <f t="shared" si="869"/>
        <v/>
      </c>
      <c r="AG3707" s="95" t="str">
        <f>IF($C3707="", "", IF(IFERROR(INDEX(Ingredients!C$11:C$310, MATCH($C3707, Ingredients!$B$11:$B$310, 0)), "")="", "", IFERROR(INDEX(Ingredients!C$11:C$310, MATCH($C3707, Ingredients!$B$11:$B$310, 0)), "")))</f>
        <v/>
      </c>
      <c r="AH3707" s="105" t="str">
        <f>IF($C3707="", "", IF(IFERROR(INDEX(Ingredients!D$11:D$310, MATCH($C3707, Ingredients!$B$11:$B$310, 0)), "")="", "", IFERROR(INDEX(Ingredients!D$11:D$310, MATCH($C3707, Ingredients!$B$11:$B$310, 0)), "")))</f>
        <v/>
      </c>
      <c r="AI3707" s="106" t="str">
        <f>IF($C3707="", "", IF(IFERROR(INDEX(Ingredients!E$11:E$310, MATCH($C3707, Ingredients!$B$11:$B$310, 0)), "")="", "", IFERROR(INDEX(Ingredients!E$11:E$310, MATCH($C3707, Ingredients!$B$11:$B$310, 0)), "")))</f>
        <v/>
      </c>
      <c r="AJ3707" s="108" t="str">
        <f>IF($C3707="", "", IF(IFERROR(INDEX(Ingredients!F$11:F$310, MATCH($C3707, Ingredients!$B$11:$B$310, 0)), "")="", "", IFERROR(INDEX(Ingredients!F$11:F$310, MATCH($C3707, Ingredients!$B$11:$B$310, 0)), "")))</f>
        <v/>
      </c>
      <c r="AK3707" s="106" t="str">
        <f>IF($C3707="", "", IF(IFERROR(INDEX(Ingredients!G$11:G$310, MATCH($C3707, Ingredients!$B$11:$B$310, 0)), "")="", "", IFERROR(INDEX(Ingredients!G$11:G$310, MATCH($C3707, Ingredients!$B$11:$B$310, 0)), "")))</f>
        <v/>
      </c>
      <c r="AL3707" s="79" t="str">
        <f>IF($C3707="", "", IF(IFERROR(INDEX(Ingredients!H$11:H$310, MATCH($C3707, Ingredients!$B$11:$B$310, 0)), "")="", "", IFERROR(INDEX(Ingredients!H$11:H$310, MATCH($C3707, Ingredients!$B$11:$B$310, 0)), "")))</f>
        <v/>
      </c>
      <c r="AN3707" s="83" t="str">
        <f t="shared" si="860"/>
        <v/>
      </c>
      <c r="AP3707" s="114" t="str">
        <f t="shared" si="870"/>
        <v/>
      </c>
      <c r="AR3707" s="117" t="str">
        <f>IF($C3707="", "", IF(IFERROR(INDEX(Ingredients!$AI$11:$AI$310, MATCH($C3707, Ingredients!$B$11:$B$310, 0)), "")="", "", IFERROR(INDEX(Ingredients!$AI$11:$AI$310, MATCH($C3707, Ingredients!$B$11:$B$310, 0)), "")))</f>
        <v/>
      </c>
      <c r="AT3707" s="120" t="str">
        <f t="shared" si="871"/>
        <v/>
      </c>
      <c r="AV3707" s="90" t="str">
        <f t="shared" si="861"/>
        <v/>
      </c>
      <c r="AX3707" s="90" t="str">
        <f>IF($AV3707="", "", COUNTIF($AV$11:$AV$5010, "&lt;"&amp;$AV3707)+1+COUNTIF($AV$11:$AV3707, $AV3707)-1)</f>
        <v/>
      </c>
      <c r="AZ3707" s="111" t="str">
        <f>IF($B3707="", "", SUMIF('Shopping List'!$AV$11:$AV$25, $B3707, 'Shopping List'!$BN$11:$BN$25))</f>
        <v/>
      </c>
      <c r="BB3707" s="117" t="str">
        <f t="shared" si="872"/>
        <v/>
      </c>
    </row>
    <row r="3708" spans="1:54" x14ac:dyDescent="0.25">
      <c r="A3708" s="4"/>
      <c r="B3708" s="37"/>
      <c r="C3708" s="124"/>
      <c r="D3708" s="39"/>
      <c r="E3708" s="125"/>
      <c r="F3708" s="48"/>
      <c r="G3708" s="4"/>
      <c r="H3708" s="4"/>
      <c r="I3708" s="95" t="str">
        <f>IF($C3708="", "", IF(IFERROR(INDEX(Ingredients!$C$11:$C$310, MATCH($C3708, Ingredients!$B$11:$B$310, 0)), "")="", "", IFERROR(INDEX(Ingredients!$C$11:$C$310, MATCH($C3708, Ingredients!$B$11:$B$310, 0)), "")))</f>
        <v/>
      </c>
      <c r="J3708" s="73" t="str">
        <f>IF($B3708="", "", IF(IFERROR(INDEX(Meals!$C$11:$C$260, MATCH($B3708, Meals!$B$11:$B$260, 0)), "")="", "", IFERROR(INDEX(Meals!$C$11:$C$260, MATCH($B3708, Meals!$B$11:$B$260, 0)), "")))</f>
        <v/>
      </c>
      <c r="K3708" s="4"/>
      <c r="L3708" s="72" t="str">
        <f t="shared" si="862"/>
        <v/>
      </c>
      <c r="M3708" s="73" t="str">
        <f t="shared" si="863"/>
        <v/>
      </c>
      <c r="N3708" s="4"/>
      <c r="O3708" s="78" t="str">
        <f t="shared" si="864"/>
        <v/>
      </c>
      <c r="P3708" s="79" t="str">
        <f t="shared" si="865"/>
        <v/>
      </c>
      <c r="Q3708" s="4"/>
      <c r="R3708" s="90" t="str">
        <f t="shared" si="866"/>
        <v/>
      </c>
      <c r="S3708" s="4"/>
      <c r="Y3708" s="18" t="str">
        <f t="shared" si="867"/>
        <v/>
      </c>
      <c r="AA3708" s="18" t="str">
        <f t="shared" si="858"/>
        <v/>
      </c>
      <c r="AB3708" s="18" t="str">
        <f t="shared" si="859"/>
        <v/>
      </c>
      <c r="AC3708" s="18" t="str">
        <f t="shared" si="868"/>
        <v/>
      </c>
      <c r="AD3708" s="18" t="str">
        <f t="shared" si="868"/>
        <v/>
      </c>
      <c r="AE3708" s="18" t="str">
        <f t="shared" si="869"/>
        <v/>
      </c>
      <c r="AG3708" s="95" t="str">
        <f>IF($C3708="", "", IF(IFERROR(INDEX(Ingredients!C$11:C$310, MATCH($C3708, Ingredients!$B$11:$B$310, 0)), "")="", "", IFERROR(INDEX(Ingredients!C$11:C$310, MATCH($C3708, Ingredients!$B$11:$B$310, 0)), "")))</f>
        <v/>
      </c>
      <c r="AH3708" s="105" t="str">
        <f>IF($C3708="", "", IF(IFERROR(INDEX(Ingredients!D$11:D$310, MATCH($C3708, Ingredients!$B$11:$B$310, 0)), "")="", "", IFERROR(INDEX(Ingredients!D$11:D$310, MATCH($C3708, Ingredients!$B$11:$B$310, 0)), "")))</f>
        <v/>
      </c>
      <c r="AI3708" s="106" t="str">
        <f>IF($C3708="", "", IF(IFERROR(INDEX(Ingredients!E$11:E$310, MATCH($C3708, Ingredients!$B$11:$B$310, 0)), "")="", "", IFERROR(INDEX(Ingredients!E$11:E$310, MATCH($C3708, Ingredients!$B$11:$B$310, 0)), "")))</f>
        <v/>
      </c>
      <c r="AJ3708" s="108" t="str">
        <f>IF($C3708="", "", IF(IFERROR(INDEX(Ingredients!F$11:F$310, MATCH($C3708, Ingredients!$B$11:$B$310, 0)), "")="", "", IFERROR(INDEX(Ingredients!F$11:F$310, MATCH($C3708, Ingredients!$B$11:$B$310, 0)), "")))</f>
        <v/>
      </c>
      <c r="AK3708" s="106" t="str">
        <f>IF($C3708="", "", IF(IFERROR(INDEX(Ingredients!G$11:G$310, MATCH($C3708, Ingredients!$B$11:$B$310, 0)), "")="", "", IFERROR(INDEX(Ingredients!G$11:G$310, MATCH($C3708, Ingredients!$B$11:$B$310, 0)), "")))</f>
        <v/>
      </c>
      <c r="AL3708" s="79" t="str">
        <f>IF($C3708="", "", IF(IFERROR(INDEX(Ingredients!H$11:H$310, MATCH($C3708, Ingredients!$B$11:$B$310, 0)), "")="", "", IFERROR(INDEX(Ingredients!H$11:H$310, MATCH($C3708, Ingredients!$B$11:$B$310, 0)), "")))</f>
        <v/>
      </c>
      <c r="AN3708" s="83" t="str">
        <f t="shared" si="860"/>
        <v/>
      </c>
      <c r="AP3708" s="114" t="str">
        <f t="shared" si="870"/>
        <v/>
      </c>
      <c r="AR3708" s="117" t="str">
        <f>IF($C3708="", "", IF(IFERROR(INDEX(Ingredients!$AI$11:$AI$310, MATCH($C3708, Ingredients!$B$11:$B$310, 0)), "")="", "", IFERROR(INDEX(Ingredients!$AI$11:$AI$310, MATCH($C3708, Ingredients!$B$11:$B$310, 0)), "")))</f>
        <v/>
      </c>
      <c r="AT3708" s="120" t="str">
        <f t="shared" si="871"/>
        <v/>
      </c>
      <c r="AV3708" s="90" t="str">
        <f t="shared" si="861"/>
        <v/>
      </c>
      <c r="AX3708" s="90" t="str">
        <f>IF($AV3708="", "", COUNTIF($AV$11:$AV$5010, "&lt;"&amp;$AV3708)+1+COUNTIF($AV$11:$AV3708, $AV3708)-1)</f>
        <v/>
      </c>
      <c r="AZ3708" s="111" t="str">
        <f>IF($B3708="", "", SUMIF('Shopping List'!$AV$11:$AV$25, $B3708, 'Shopping List'!$BN$11:$BN$25))</f>
        <v/>
      </c>
      <c r="BB3708" s="117" t="str">
        <f t="shared" si="872"/>
        <v/>
      </c>
    </row>
    <row r="3709" spans="1:54" x14ac:dyDescent="0.25">
      <c r="A3709" s="4"/>
      <c r="B3709" s="37"/>
      <c r="C3709" s="124"/>
      <c r="D3709" s="39"/>
      <c r="E3709" s="125"/>
      <c r="F3709" s="48"/>
      <c r="G3709" s="4"/>
      <c r="H3709" s="4"/>
      <c r="I3709" s="95" t="str">
        <f>IF($C3709="", "", IF(IFERROR(INDEX(Ingredients!$C$11:$C$310, MATCH($C3709, Ingredients!$B$11:$B$310, 0)), "")="", "", IFERROR(INDEX(Ingredients!$C$11:$C$310, MATCH($C3709, Ingredients!$B$11:$B$310, 0)), "")))</f>
        <v/>
      </c>
      <c r="J3709" s="73" t="str">
        <f>IF($B3709="", "", IF(IFERROR(INDEX(Meals!$C$11:$C$260, MATCH($B3709, Meals!$B$11:$B$260, 0)), "")="", "", IFERROR(INDEX(Meals!$C$11:$C$260, MATCH($B3709, Meals!$B$11:$B$260, 0)), "")))</f>
        <v/>
      </c>
      <c r="K3709" s="4"/>
      <c r="L3709" s="72" t="str">
        <f t="shared" si="862"/>
        <v/>
      </c>
      <c r="M3709" s="73" t="str">
        <f t="shared" si="863"/>
        <v/>
      </c>
      <c r="N3709" s="4"/>
      <c r="O3709" s="78" t="str">
        <f t="shared" si="864"/>
        <v/>
      </c>
      <c r="P3709" s="79" t="str">
        <f t="shared" si="865"/>
        <v/>
      </c>
      <c r="Q3709" s="4"/>
      <c r="R3709" s="90" t="str">
        <f t="shared" si="866"/>
        <v/>
      </c>
      <c r="S3709" s="4"/>
      <c r="Y3709" s="18" t="str">
        <f t="shared" si="867"/>
        <v/>
      </c>
      <c r="AA3709" s="18" t="str">
        <f t="shared" si="858"/>
        <v/>
      </c>
      <c r="AB3709" s="18" t="str">
        <f t="shared" si="859"/>
        <v/>
      </c>
      <c r="AC3709" s="18" t="str">
        <f t="shared" si="868"/>
        <v/>
      </c>
      <c r="AD3709" s="18" t="str">
        <f t="shared" si="868"/>
        <v/>
      </c>
      <c r="AE3709" s="18" t="str">
        <f t="shared" si="869"/>
        <v/>
      </c>
      <c r="AG3709" s="95" t="str">
        <f>IF($C3709="", "", IF(IFERROR(INDEX(Ingredients!C$11:C$310, MATCH($C3709, Ingredients!$B$11:$B$310, 0)), "")="", "", IFERROR(INDEX(Ingredients!C$11:C$310, MATCH($C3709, Ingredients!$B$11:$B$310, 0)), "")))</f>
        <v/>
      </c>
      <c r="AH3709" s="105" t="str">
        <f>IF($C3709="", "", IF(IFERROR(INDEX(Ingredients!D$11:D$310, MATCH($C3709, Ingredients!$B$11:$B$310, 0)), "")="", "", IFERROR(INDEX(Ingredients!D$11:D$310, MATCH($C3709, Ingredients!$B$11:$B$310, 0)), "")))</f>
        <v/>
      </c>
      <c r="AI3709" s="106" t="str">
        <f>IF($C3709="", "", IF(IFERROR(INDEX(Ingredients!E$11:E$310, MATCH($C3709, Ingredients!$B$11:$B$310, 0)), "")="", "", IFERROR(INDEX(Ingredients!E$11:E$310, MATCH($C3709, Ingredients!$B$11:$B$310, 0)), "")))</f>
        <v/>
      </c>
      <c r="AJ3709" s="108" t="str">
        <f>IF($C3709="", "", IF(IFERROR(INDEX(Ingredients!F$11:F$310, MATCH($C3709, Ingredients!$B$11:$B$310, 0)), "")="", "", IFERROR(INDEX(Ingredients!F$11:F$310, MATCH($C3709, Ingredients!$B$11:$B$310, 0)), "")))</f>
        <v/>
      </c>
      <c r="AK3709" s="106" t="str">
        <f>IF($C3709="", "", IF(IFERROR(INDEX(Ingredients!G$11:G$310, MATCH($C3709, Ingredients!$B$11:$B$310, 0)), "")="", "", IFERROR(INDEX(Ingredients!G$11:G$310, MATCH($C3709, Ingredients!$B$11:$B$310, 0)), "")))</f>
        <v/>
      </c>
      <c r="AL3709" s="79" t="str">
        <f>IF($C3709="", "", IF(IFERROR(INDEX(Ingredients!H$11:H$310, MATCH($C3709, Ingredients!$B$11:$B$310, 0)), "")="", "", IFERROR(INDEX(Ingredients!H$11:H$310, MATCH($C3709, Ingredients!$B$11:$B$310, 0)), "")))</f>
        <v/>
      </c>
      <c r="AN3709" s="83" t="str">
        <f t="shared" si="860"/>
        <v/>
      </c>
      <c r="AP3709" s="114" t="str">
        <f t="shared" si="870"/>
        <v/>
      </c>
      <c r="AR3709" s="117" t="str">
        <f>IF($C3709="", "", IF(IFERROR(INDEX(Ingredients!$AI$11:$AI$310, MATCH($C3709, Ingredients!$B$11:$B$310, 0)), "")="", "", IFERROR(INDEX(Ingredients!$AI$11:$AI$310, MATCH($C3709, Ingredients!$B$11:$B$310, 0)), "")))</f>
        <v/>
      </c>
      <c r="AT3709" s="120" t="str">
        <f t="shared" si="871"/>
        <v/>
      </c>
      <c r="AV3709" s="90" t="str">
        <f t="shared" si="861"/>
        <v/>
      </c>
      <c r="AX3709" s="90" t="str">
        <f>IF($AV3709="", "", COUNTIF($AV$11:$AV$5010, "&lt;"&amp;$AV3709)+1+COUNTIF($AV$11:$AV3709, $AV3709)-1)</f>
        <v/>
      </c>
      <c r="AZ3709" s="111" t="str">
        <f>IF($B3709="", "", SUMIF('Shopping List'!$AV$11:$AV$25, $B3709, 'Shopping List'!$BN$11:$BN$25))</f>
        <v/>
      </c>
      <c r="BB3709" s="117" t="str">
        <f t="shared" si="872"/>
        <v/>
      </c>
    </row>
    <row r="3710" spans="1:54" x14ac:dyDescent="0.25">
      <c r="A3710" s="4"/>
      <c r="B3710" s="37"/>
      <c r="C3710" s="124"/>
      <c r="D3710" s="39"/>
      <c r="E3710" s="125"/>
      <c r="F3710" s="48"/>
      <c r="G3710" s="4"/>
      <c r="H3710" s="4"/>
      <c r="I3710" s="95" t="str">
        <f>IF($C3710="", "", IF(IFERROR(INDEX(Ingredients!$C$11:$C$310, MATCH($C3710, Ingredients!$B$11:$B$310, 0)), "")="", "", IFERROR(INDEX(Ingredients!$C$11:$C$310, MATCH($C3710, Ingredients!$B$11:$B$310, 0)), "")))</f>
        <v/>
      </c>
      <c r="J3710" s="73" t="str">
        <f>IF($B3710="", "", IF(IFERROR(INDEX(Meals!$C$11:$C$260, MATCH($B3710, Meals!$B$11:$B$260, 0)), "")="", "", IFERROR(INDEX(Meals!$C$11:$C$260, MATCH($B3710, Meals!$B$11:$B$260, 0)), "")))</f>
        <v/>
      </c>
      <c r="K3710" s="4"/>
      <c r="L3710" s="72" t="str">
        <f t="shared" si="862"/>
        <v/>
      </c>
      <c r="M3710" s="73" t="str">
        <f t="shared" si="863"/>
        <v/>
      </c>
      <c r="N3710" s="4"/>
      <c r="O3710" s="78" t="str">
        <f t="shared" si="864"/>
        <v/>
      </c>
      <c r="P3710" s="79" t="str">
        <f t="shared" si="865"/>
        <v/>
      </c>
      <c r="Q3710" s="4"/>
      <c r="R3710" s="90" t="str">
        <f t="shared" si="866"/>
        <v/>
      </c>
      <c r="S3710" s="4"/>
      <c r="Y3710" s="18" t="str">
        <f t="shared" si="867"/>
        <v/>
      </c>
      <c r="AA3710" s="18" t="str">
        <f t="shared" si="858"/>
        <v/>
      </c>
      <c r="AB3710" s="18" t="str">
        <f t="shared" si="859"/>
        <v/>
      </c>
      <c r="AC3710" s="18" t="str">
        <f t="shared" si="868"/>
        <v/>
      </c>
      <c r="AD3710" s="18" t="str">
        <f t="shared" si="868"/>
        <v/>
      </c>
      <c r="AE3710" s="18" t="str">
        <f t="shared" si="869"/>
        <v/>
      </c>
      <c r="AG3710" s="95" t="str">
        <f>IF($C3710="", "", IF(IFERROR(INDEX(Ingredients!C$11:C$310, MATCH($C3710, Ingredients!$B$11:$B$310, 0)), "")="", "", IFERROR(INDEX(Ingredients!C$11:C$310, MATCH($C3710, Ingredients!$B$11:$B$310, 0)), "")))</f>
        <v/>
      </c>
      <c r="AH3710" s="105" t="str">
        <f>IF($C3710="", "", IF(IFERROR(INDEX(Ingredients!D$11:D$310, MATCH($C3710, Ingredients!$B$11:$B$310, 0)), "")="", "", IFERROR(INDEX(Ingredients!D$11:D$310, MATCH($C3710, Ingredients!$B$11:$B$310, 0)), "")))</f>
        <v/>
      </c>
      <c r="AI3710" s="106" t="str">
        <f>IF($C3710="", "", IF(IFERROR(INDEX(Ingredients!E$11:E$310, MATCH($C3710, Ingredients!$B$11:$B$310, 0)), "")="", "", IFERROR(INDEX(Ingredients!E$11:E$310, MATCH($C3710, Ingredients!$B$11:$B$310, 0)), "")))</f>
        <v/>
      </c>
      <c r="AJ3710" s="108" t="str">
        <f>IF($C3710="", "", IF(IFERROR(INDEX(Ingredients!F$11:F$310, MATCH($C3710, Ingredients!$B$11:$B$310, 0)), "")="", "", IFERROR(INDEX(Ingredients!F$11:F$310, MATCH($C3710, Ingredients!$B$11:$B$310, 0)), "")))</f>
        <v/>
      </c>
      <c r="AK3710" s="106" t="str">
        <f>IF($C3710="", "", IF(IFERROR(INDEX(Ingredients!G$11:G$310, MATCH($C3710, Ingredients!$B$11:$B$310, 0)), "")="", "", IFERROR(INDEX(Ingredients!G$11:G$310, MATCH($C3710, Ingredients!$B$11:$B$310, 0)), "")))</f>
        <v/>
      </c>
      <c r="AL3710" s="79" t="str">
        <f>IF($C3710="", "", IF(IFERROR(INDEX(Ingredients!H$11:H$310, MATCH($C3710, Ingredients!$B$11:$B$310, 0)), "")="", "", IFERROR(INDEX(Ingredients!H$11:H$310, MATCH($C3710, Ingredients!$B$11:$B$310, 0)), "")))</f>
        <v/>
      </c>
      <c r="AN3710" s="83" t="str">
        <f t="shared" si="860"/>
        <v/>
      </c>
      <c r="AP3710" s="114" t="str">
        <f t="shared" si="870"/>
        <v/>
      </c>
      <c r="AR3710" s="117" t="str">
        <f>IF($C3710="", "", IF(IFERROR(INDEX(Ingredients!$AI$11:$AI$310, MATCH($C3710, Ingredients!$B$11:$B$310, 0)), "")="", "", IFERROR(INDEX(Ingredients!$AI$11:$AI$310, MATCH($C3710, Ingredients!$B$11:$B$310, 0)), "")))</f>
        <v/>
      </c>
      <c r="AT3710" s="120" t="str">
        <f t="shared" si="871"/>
        <v/>
      </c>
      <c r="AV3710" s="90" t="str">
        <f t="shared" si="861"/>
        <v/>
      </c>
      <c r="AX3710" s="90" t="str">
        <f>IF($AV3710="", "", COUNTIF($AV$11:$AV$5010, "&lt;"&amp;$AV3710)+1+COUNTIF($AV$11:$AV3710, $AV3710)-1)</f>
        <v/>
      </c>
      <c r="AZ3710" s="111" t="str">
        <f>IF($B3710="", "", SUMIF('Shopping List'!$AV$11:$AV$25, $B3710, 'Shopping List'!$BN$11:$BN$25))</f>
        <v/>
      </c>
      <c r="BB3710" s="117" t="str">
        <f t="shared" si="872"/>
        <v/>
      </c>
    </row>
    <row r="3711" spans="1:54" x14ac:dyDescent="0.25">
      <c r="A3711" s="4"/>
      <c r="B3711" s="37"/>
      <c r="C3711" s="124"/>
      <c r="D3711" s="39"/>
      <c r="E3711" s="125"/>
      <c r="F3711" s="48"/>
      <c r="G3711" s="4"/>
      <c r="H3711" s="4"/>
      <c r="I3711" s="95" t="str">
        <f>IF($C3711="", "", IF(IFERROR(INDEX(Ingredients!$C$11:$C$310, MATCH($C3711, Ingredients!$B$11:$B$310, 0)), "")="", "", IFERROR(INDEX(Ingredients!$C$11:$C$310, MATCH($C3711, Ingredients!$B$11:$B$310, 0)), "")))</f>
        <v/>
      </c>
      <c r="J3711" s="73" t="str">
        <f>IF($B3711="", "", IF(IFERROR(INDEX(Meals!$C$11:$C$260, MATCH($B3711, Meals!$B$11:$B$260, 0)), "")="", "", IFERROR(INDEX(Meals!$C$11:$C$260, MATCH($B3711, Meals!$B$11:$B$260, 0)), "")))</f>
        <v/>
      </c>
      <c r="K3711" s="4"/>
      <c r="L3711" s="72" t="str">
        <f t="shared" si="862"/>
        <v/>
      </c>
      <c r="M3711" s="73" t="str">
        <f t="shared" si="863"/>
        <v/>
      </c>
      <c r="N3711" s="4"/>
      <c r="O3711" s="78" t="str">
        <f t="shared" si="864"/>
        <v/>
      </c>
      <c r="P3711" s="79" t="str">
        <f t="shared" si="865"/>
        <v/>
      </c>
      <c r="Q3711" s="4"/>
      <c r="R3711" s="90" t="str">
        <f t="shared" si="866"/>
        <v/>
      </c>
      <c r="S3711" s="4"/>
      <c r="Y3711" s="18" t="str">
        <f t="shared" si="867"/>
        <v/>
      </c>
      <c r="AA3711" s="18" t="str">
        <f t="shared" si="858"/>
        <v/>
      </c>
      <c r="AB3711" s="18" t="str">
        <f t="shared" si="859"/>
        <v/>
      </c>
      <c r="AC3711" s="18" t="str">
        <f t="shared" si="868"/>
        <v/>
      </c>
      <c r="AD3711" s="18" t="str">
        <f t="shared" si="868"/>
        <v/>
      </c>
      <c r="AE3711" s="18" t="str">
        <f t="shared" si="869"/>
        <v/>
      </c>
      <c r="AG3711" s="95" t="str">
        <f>IF($C3711="", "", IF(IFERROR(INDEX(Ingredients!C$11:C$310, MATCH($C3711, Ingredients!$B$11:$B$310, 0)), "")="", "", IFERROR(INDEX(Ingredients!C$11:C$310, MATCH($C3711, Ingredients!$B$11:$B$310, 0)), "")))</f>
        <v/>
      </c>
      <c r="AH3711" s="105" t="str">
        <f>IF($C3711="", "", IF(IFERROR(INDEX(Ingredients!D$11:D$310, MATCH($C3711, Ingredients!$B$11:$B$310, 0)), "")="", "", IFERROR(INDEX(Ingredients!D$11:D$310, MATCH($C3711, Ingredients!$B$11:$B$310, 0)), "")))</f>
        <v/>
      </c>
      <c r="AI3711" s="106" t="str">
        <f>IF($C3711="", "", IF(IFERROR(INDEX(Ingredients!E$11:E$310, MATCH($C3711, Ingredients!$B$11:$B$310, 0)), "")="", "", IFERROR(INDEX(Ingredients!E$11:E$310, MATCH($C3711, Ingredients!$B$11:$B$310, 0)), "")))</f>
        <v/>
      </c>
      <c r="AJ3711" s="108" t="str">
        <f>IF($C3711="", "", IF(IFERROR(INDEX(Ingredients!F$11:F$310, MATCH($C3711, Ingredients!$B$11:$B$310, 0)), "")="", "", IFERROR(INDEX(Ingredients!F$11:F$310, MATCH($C3711, Ingredients!$B$11:$B$310, 0)), "")))</f>
        <v/>
      </c>
      <c r="AK3711" s="106" t="str">
        <f>IF($C3711="", "", IF(IFERROR(INDEX(Ingredients!G$11:G$310, MATCH($C3711, Ingredients!$B$11:$B$310, 0)), "")="", "", IFERROR(INDEX(Ingredients!G$11:G$310, MATCH($C3711, Ingredients!$B$11:$B$310, 0)), "")))</f>
        <v/>
      </c>
      <c r="AL3711" s="79" t="str">
        <f>IF($C3711="", "", IF(IFERROR(INDEX(Ingredients!H$11:H$310, MATCH($C3711, Ingredients!$B$11:$B$310, 0)), "")="", "", IFERROR(INDEX(Ingredients!H$11:H$310, MATCH($C3711, Ingredients!$B$11:$B$310, 0)), "")))</f>
        <v/>
      </c>
      <c r="AN3711" s="83" t="str">
        <f t="shared" si="860"/>
        <v/>
      </c>
      <c r="AP3711" s="114" t="str">
        <f t="shared" si="870"/>
        <v/>
      </c>
      <c r="AR3711" s="117" t="str">
        <f>IF($C3711="", "", IF(IFERROR(INDEX(Ingredients!$AI$11:$AI$310, MATCH($C3711, Ingredients!$B$11:$B$310, 0)), "")="", "", IFERROR(INDEX(Ingredients!$AI$11:$AI$310, MATCH($C3711, Ingredients!$B$11:$B$310, 0)), "")))</f>
        <v/>
      </c>
      <c r="AT3711" s="120" t="str">
        <f t="shared" si="871"/>
        <v/>
      </c>
      <c r="AV3711" s="90" t="str">
        <f t="shared" si="861"/>
        <v/>
      </c>
      <c r="AX3711" s="90" t="str">
        <f>IF($AV3711="", "", COUNTIF($AV$11:$AV$5010, "&lt;"&amp;$AV3711)+1+COUNTIF($AV$11:$AV3711, $AV3711)-1)</f>
        <v/>
      </c>
      <c r="AZ3711" s="111" t="str">
        <f>IF($B3711="", "", SUMIF('Shopping List'!$AV$11:$AV$25, $B3711, 'Shopping List'!$BN$11:$BN$25))</f>
        <v/>
      </c>
      <c r="BB3711" s="117" t="str">
        <f t="shared" si="872"/>
        <v/>
      </c>
    </row>
    <row r="3712" spans="1:54" x14ac:dyDescent="0.25">
      <c r="A3712" s="4"/>
      <c r="B3712" s="37"/>
      <c r="C3712" s="124"/>
      <c r="D3712" s="39"/>
      <c r="E3712" s="125"/>
      <c r="F3712" s="48"/>
      <c r="G3712" s="4"/>
      <c r="H3712" s="4"/>
      <c r="I3712" s="95" t="str">
        <f>IF($C3712="", "", IF(IFERROR(INDEX(Ingredients!$C$11:$C$310, MATCH($C3712, Ingredients!$B$11:$B$310, 0)), "")="", "", IFERROR(INDEX(Ingredients!$C$11:$C$310, MATCH($C3712, Ingredients!$B$11:$B$310, 0)), "")))</f>
        <v/>
      </c>
      <c r="J3712" s="73" t="str">
        <f>IF($B3712="", "", IF(IFERROR(INDEX(Meals!$C$11:$C$260, MATCH($B3712, Meals!$B$11:$B$260, 0)), "")="", "", IFERROR(INDEX(Meals!$C$11:$C$260, MATCH($B3712, Meals!$B$11:$B$260, 0)), "")))</f>
        <v/>
      </c>
      <c r="K3712" s="4"/>
      <c r="L3712" s="72" t="str">
        <f t="shared" si="862"/>
        <v/>
      </c>
      <c r="M3712" s="73" t="str">
        <f t="shared" si="863"/>
        <v/>
      </c>
      <c r="N3712" s="4"/>
      <c r="O3712" s="78" t="str">
        <f t="shared" si="864"/>
        <v/>
      </c>
      <c r="P3712" s="79" t="str">
        <f t="shared" si="865"/>
        <v/>
      </c>
      <c r="Q3712" s="4"/>
      <c r="R3712" s="90" t="str">
        <f t="shared" si="866"/>
        <v/>
      </c>
      <c r="S3712" s="4"/>
      <c r="Y3712" s="18" t="str">
        <f t="shared" si="867"/>
        <v/>
      </c>
      <c r="AA3712" s="18" t="str">
        <f t="shared" si="858"/>
        <v/>
      </c>
      <c r="AB3712" s="18" t="str">
        <f t="shared" si="859"/>
        <v/>
      </c>
      <c r="AC3712" s="18" t="str">
        <f t="shared" si="868"/>
        <v/>
      </c>
      <c r="AD3712" s="18" t="str">
        <f t="shared" si="868"/>
        <v/>
      </c>
      <c r="AE3712" s="18" t="str">
        <f t="shared" si="869"/>
        <v/>
      </c>
      <c r="AG3712" s="95" t="str">
        <f>IF($C3712="", "", IF(IFERROR(INDEX(Ingredients!C$11:C$310, MATCH($C3712, Ingredients!$B$11:$B$310, 0)), "")="", "", IFERROR(INDEX(Ingredients!C$11:C$310, MATCH($C3712, Ingredients!$B$11:$B$310, 0)), "")))</f>
        <v/>
      </c>
      <c r="AH3712" s="105" t="str">
        <f>IF($C3712="", "", IF(IFERROR(INDEX(Ingredients!D$11:D$310, MATCH($C3712, Ingredients!$B$11:$B$310, 0)), "")="", "", IFERROR(INDEX(Ingredients!D$11:D$310, MATCH($C3712, Ingredients!$B$11:$B$310, 0)), "")))</f>
        <v/>
      </c>
      <c r="AI3712" s="106" t="str">
        <f>IF($C3712="", "", IF(IFERROR(INDEX(Ingredients!E$11:E$310, MATCH($C3712, Ingredients!$B$11:$B$310, 0)), "")="", "", IFERROR(INDEX(Ingredients!E$11:E$310, MATCH($C3712, Ingredients!$B$11:$B$310, 0)), "")))</f>
        <v/>
      </c>
      <c r="AJ3712" s="108" t="str">
        <f>IF($C3712="", "", IF(IFERROR(INDEX(Ingredients!F$11:F$310, MATCH($C3712, Ingredients!$B$11:$B$310, 0)), "")="", "", IFERROR(INDEX(Ingredients!F$11:F$310, MATCH($C3712, Ingredients!$B$11:$B$310, 0)), "")))</f>
        <v/>
      </c>
      <c r="AK3712" s="106" t="str">
        <f>IF($C3712="", "", IF(IFERROR(INDEX(Ingredients!G$11:G$310, MATCH($C3712, Ingredients!$B$11:$B$310, 0)), "")="", "", IFERROR(INDEX(Ingredients!G$11:G$310, MATCH($C3712, Ingredients!$B$11:$B$310, 0)), "")))</f>
        <v/>
      </c>
      <c r="AL3712" s="79" t="str">
        <f>IF($C3712="", "", IF(IFERROR(INDEX(Ingredients!H$11:H$310, MATCH($C3712, Ingredients!$B$11:$B$310, 0)), "")="", "", IFERROR(INDEX(Ingredients!H$11:H$310, MATCH($C3712, Ingredients!$B$11:$B$310, 0)), "")))</f>
        <v/>
      </c>
      <c r="AN3712" s="83" t="str">
        <f t="shared" si="860"/>
        <v/>
      </c>
      <c r="AP3712" s="114" t="str">
        <f t="shared" si="870"/>
        <v/>
      </c>
      <c r="AR3712" s="117" t="str">
        <f>IF($C3712="", "", IF(IFERROR(INDEX(Ingredients!$AI$11:$AI$310, MATCH($C3712, Ingredients!$B$11:$B$310, 0)), "")="", "", IFERROR(INDEX(Ingredients!$AI$11:$AI$310, MATCH($C3712, Ingredients!$B$11:$B$310, 0)), "")))</f>
        <v/>
      </c>
      <c r="AT3712" s="120" t="str">
        <f t="shared" si="871"/>
        <v/>
      </c>
      <c r="AV3712" s="90" t="str">
        <f t="shared" si="861"/>
        <v/>
      </c>
      <c r="AX3712" s="90" t="str">
        <f>IF($AV3712="", "", COUNTIF($AV$11:$AV$5010, "&lt;"&amp;$AV3712)+1+COUNTIF($AV$11:$AV3712, $AV3712)-1)</f>
        <v/>
      </c>
      <c r="AZ3712" s="111" t="str">
        <f>IF($B3712="", "", SUMIF('Shopping List'!$AV$11:$AV$25, $B3712, 'Shopping List'!$BN$11:$BN$25))</f>
        <v/>
      </c>
      <c r="BB3712" s="117" t="str">
        <f t="shared" si="872"/>
        <v/>
      </c>
    </row>
    <row r="3713" spans="1:54" x14ac:dyDescent="0.25">
      <c r="A3713" s="4"/>
      <c r="B3713" s="37"/>
      <c r="C3713" s="124"/>
      <c r="D3713" s="39"/>
      <c r="E3713" s="125"/>
      <c r="F3713" s="48"/>
      <c r="G3713" s="4"/>
      <c r="H3713" s="4"/>
      <c r="I3713" s="95" t="str">
        <f>IF($C3713="", "", IF(IFERROR(INDEX(Ingredients!$C$11:$C$310, MATCH($C3713, Ingredients!$B$11:$B$310, 0)), "")="", "", IFERROR(INDEX(Ingredients!$C$11:$C$310, MATCH($C3713, Ingredients!$B$11:$B$310, 0)), "")))</f>
        <v/>
      </c>
      <c r="J3713" s="73" t="str">
        <f>IF($B3713="", "", IF(IFERROR(INDEX(Meals!$C$11:$C$260, MATCH($B3713, Meals!$B$11:$B$260, 0)), "")="", "", IFERROR(INDEX(Meals!$C$11:$C$260, MATCH($B3713, Meals!$B$11:$B$260, 0)), "")))</f>
        <v/>
      </c>
      <c r="K3713" s="4"/>
      <c r="L3713" s="72" t="str">
        <f t="shared" si="862"/>
        <v/>
      </c>
      <c r="M3713" s="73" t="str">
        <f t="shared" si="863"/>
        <v/>
      </c>
      <c r="N3713" s="4"/>
      <c r="O3713" s="78" t="str">
        <f t="shared" si="864"/>
        <v/>
      </c>
      <c r="P3713" s="79" t="str">
        <f t="shared" si="865"/>
        <v/>
      </c>
      <c r="Q3713" s="4"/>
      <c r="R3713" s="90" t="str">
        <f t="shared" si="866"/>
        <v/>
      </c>
      <c r="S3713" s="4"/>
      <c r="Y3713" s="18" t="str">
        <f t="shared" si="867"/>
        <v/>
      </c>
      <c r="AA3713" s="18" t="str">
        <f t="shared" si="858"/>
        <v/>
      </c>
      <c r="AB3713" s="18" t="str">
        <f t="shared" si="859"/>
        <v/>
      </c>
      <c r="AC3713" s="18" t="str">
        <f t="shared" si="868"/>
        <v/>
      </c>
      <c r="AD3713" s="18" t="str">
        <f t="shared" si="868"/>
        <v/>
      </c>
      <c r="AE3713" s="18" t="str">
        <f t="shared" si="869"/>
        <v/>
      </c>
      <c r="AG3713" s="95" t="str">
        <f>IF($C3713="", "", IF(IFERROR(INDEX(Ingredients!C$11:C$310, MATCH($C3713, Ingredients!$B$11:$B$310, 0)), "")="", "", IFERROR(INDEX(Ingredients!C$11:C$310, MATCH($C3713, Ingredients!$B$11:$B$310, 0)), "")))</f>
        <v/>
      </c>
      <c r="AH3713" s="105" t="str">
        <f>IF($C3713="", "", IF(IFERROR(INDEX(Ingredients!D$11:D$310, MATCH($C3713, Ingredients!$B$11:$B$310, 0)), "")="", "", IFERROR(INDEX(Ingredients!D$11:D$310, MATCH($C3713, Ingredients!$B$11:$B$310, 0)), "")))</f>
        <v/>
      </c>
      <c r="AI3713" s="106" t="str">
        <f>IF($C3713="", "", IF(IFERROR(INDEX(Ingredients!E$11:E$310, MATCH($C3713, Ingredients!$B$11:$B$310, 0)), "")="", "", IFERROR(INDEX(Ingredients!E$11:E$310, MATCH($C3713, Ingredients!$B$11:$B$310, 0)), "")))</f>
        <v/>
      </c>
      <c r="AJ3713" s="108" t="str">
        <f>IF($C3713="", "", IF(IFERROR(INDEX(Ingredients!F$11:F$310, MATCH($C3713, Ingredients!$B$11:$B$310, 0)), "")="", "", IFERROR(INDEX(Ingredients!F$11:F$310, MATCH($C3713, Ingredients!$B$11:$B$310, 0)), "")))</f>
        <v/>
      </c>
      <c r="AK3713" s="106" t="str">
        <f>IF($C3713="", "", IF(IFERROR(INDEX(Ingredients!G$11:G$310, MATCH($C3713, Ingredients!$B$11:$B$310, 0)), "")="", "", IFERROR(INDEX(Ingredients!G$11:G$310, MATCH($C3713, Ingredients!$B$11:$B$310, 0)), "")))</f>
        <v/>
      </c>
      <c r="AL3713" s="79" t="str">
        <f>IF($C3713="", "", IF(IFERROR(INDEX(Ingredients!H$11:H$310, MATCH($C3713, Ingredients!$B$11:$B$310, 0)), "")="", "", IFERROR(INDEX(Ingredients!H$11:H$310, MATCH($C3713, Ingredients!$B$11:$B$310, 0)), "")))</f>
        <v/>
      </c>
      <c r="AN3713" s="83" t="str">
        <f t="shared" si="860"/>
        <v/>
      </c>
      <c r="AP3713" s="114" t="str">
        <f t="shared" si="870"/>
        <v/>
      </c>
      <c r="AR3713" s="117" t="str">
        <f>IF($C3713="", "", IF(IFERROR(INDEX(Ingredients!$AI$11:$AI$310, MATCH($C3713, Ingredients!$B$11:$B$310, 0)), "")="", "", IFERROR(INDEX(Ingredients!$AI$11:$AI$310, MATCH($C3713, Ingredients!$B$11:$B$310, 0)), "")))</f>
        <v/>
      </c>
      <c r="AT3713" s="120" t="str">
        <f t="shared" si="871"/>
        <v/>
      </c>
      <c r="AV3713" s="90" t="str">
        <f t="shared" si="861"/>
        <v/>
      </c>
      <c r="AX3713" s="90" t="str">
        <f>IF($AV3713="", "", COUNTIF($AV$11:$AV$5010, "&lt;"&amp;$AV3713)+1+COUNTIF($AV$11:$AV3713, $AV3713)-1)</f>
        <v/>
      </c>
      <c r="AZ3713" s="111" t="str">
        <f>IF($B3713="", "", SUMIF('Shopping List'!$AV$11:$AV$25, $B3713, 'Shopping List'!$BN$11:$BN$25))</f>
        <v/>
      </c>
      <c r="BB3713" s="117" t="str">
        <f t="shared" si="872"/>
        <v/>
      </c>
    </row>
    <row r="3714" spans="1:54" x14ac:dyDescent="0.25">
      <c r="A3714" s="4"/>
      <c r="B3714" s="37"/>
      <c r="C3714" s="124"/>
      <c r="D3714" s="39"/>
      <c r="E3714" s="125"/>
      <c r="F3714" s="48"/>
      <c r="G3714" s="4"/>
      <c r="H3714" s="4"/>
      <c r="I3714" s="95" t="str">
        <f>IF($C3714="", "", IF(IFERROR(INDEX(Ingredients!$C$11:$C$310, MATCH($C3714, Ingredients!$B$11:$B$310, 0)), "")="", "", IFERROR(INDEX(Ingredients!$C$11:$C$310, MATCH($C3714, Ingredients!$B$11:$B$310, 0)), "")))</f>
        <v/>
      </c>
      <c r="J3714" s="73" t="str">
        <f>IF($B3714="", "", IF(IFERROR(INDEX(Meals!$C$11:$C$260, MATCH($B3714, Meals!$B$11:$B$260, 0)), "")="", "", IFERROR(INDEX(Meals!$C$11:$C$260, MATCH($B3714, Meals!$B$11:$B$260, 0)), "")))</f>
        <v/>
      </c>
      <c r="K3714" s="4"/>
      <c r="L3714" s="72" t="str">
        <f t="shared" si="862"/>
        <v/>
      </c>
      <c r="M3714" s="73" t="str">
        <f t="shared" si="863"/>
        <v/>
      </c>
      <c r="N3714" s="4"/>
      <c r="O3714" s="78" t="str">
        <f t="shared" si="864"/>
        <v/>
      </c>
      <c r="P3714" s="79" t="str">
        <f t="shared" si="865"/>
        <v/>
      </c>
      <c r="Q3714" s="4"/>
      <c r="R3714" s="90" t="str">
        <f t="shared" si="866"/>
        <v/>
      </c>
      <c r="S3714" s="4"/>
      <c r="Y3714" s="18" t="str">
        <f t="shared" si="867"/>
        <v/>
      </c>
      <c r="AA3714" s="18" t="str">
        <f t="shared" si="858"/>
        <v/>
      </c>
      <c r="AB3714" s="18" t="str">
        <f t="shared" si="859"/>
        <v/>
      </c>
      <c r="AC3714" s="18" t="str">
        <f t="shared" si="868"/>
        <v/>
      </c>
      <c r="AD3714" s="18" t="str">
        <f t="shared" si="868"/>
        <v/>
      </c>
      <c r="AE3714" s="18" t="str">
        <f t="shared" si="869"/>
        <v/>
      </c>
      <c r="AG3714" s="95" t="str">
        <f>IF($C3714="", "", IF(IFERROR(INDEX(Ingredients!C$11:C$310, MATCH($C3714, Ingredients!$B$11:$B$310, 0)), "")="", "", IFERROR(INDEX(Ingredients!C$11:C$310, MATCH($C3714, Ingredients!$B$11:$B$310, 0)), "")))</f>
        <v/>
      </c>
      <c r="AH3714" s="105" t="str">
        <f>IF($C3714="", "", IF(IFERROR(INDEX(Ingredients!D$11:D$310, MATCH($C3714, Ingredients!$B$11:$B$310, 0)), "")="", "", IFERROR(INDEX(Ingredients!D$11:D$310, MATCH($C3714, Ingredients!$B$11:$B$310, 0)), "")))</f>
        <v/>
      </c>
      <c r="AI3714" s="106" t="str">
        <f>IF($C3714="", "", IF(IFERROR(INDEX(Ingredients!E$11:E$310, MATCH($C3714, Ingredients!$B$11:$B$310, 0)), "")="", "", IFERROR(INDEX(Ingredients!E$11:E$310, MATCH($C3714, Ingredients!$B$11:$B$310, 0)), "")))</f>
        <v/>
      </c>
      <c r="AJ3714" s="108" t="str">
        <f>IF($C3714="", "", IF(IFERROR(INDEX(Ingredients!F$11:F$310, MATCH($C3714, Ingredients!$B$11:$B$310, 0)), "")="", "", IFERROR(INDEX(Ingredients!F$11:F$310, MATCH($C3714, Ingredients!$B$11:$B$310, 0)), "")))</f>
        <v/>
      </c>
      <c r="AK3714" s="106" t="str">
        <f>IF($C3714="", "", IF(IFERROR(INDEX(Ingredients!G$11:G$310, MATCH($C3714, Ingredients!$B$11:$B$310, 0)), "")="", "", IFERROR(INDEX(Ingredients!G$11:G$310, MATCH($C3714, Ingredients!$B$11:$B$310, 0)), "")))</f>
        <v/>
      </c>
      <c r="AL3714" s="79" t="str">
        <f>IF($C3714="", "", IF(IFERROR(INDEX(Ingredients!H$11:H$310, MATCH($C3714, Ingredients!$B$11:$B$310, 0)), "")="", "", IFERROR(INDEX(Ingredients!H$11:H$310, MATCH($C3714, Ingredients!$B$11:$B$310, 0)), "")))</f>
        <v/>
      </c>
      <c r="AN3714" s="83" t="str">
        <f t="shared" si="860"/>
        <v/>
      </c>
      <c r="AP3714" s="114" t="str">
        <f t="shared" si="870"/>
        <v/>
      </c>
      <c r="AR3714" s="117" t="str">
        <f>IF($C3714="", "", IF(IFERROR(INDEX(Ingredients!$AI$11:$AI$310, MATCH($C3714, Ingredients!$B$11:$B$310, 0)), "")="", "", IFERROR(INDEX(Ingredients!$AI$11:$AI$310, MATCH($C3714, Ingredients!$B$11:$B$310, 0)), "")))</f>
        <v/>
      </c>
      <c r="AT3714" s="120" t="str">
        <f t="shared" si="871"/>
        <v/>
      </c>
      <c r="AV3714" s="90" t="str">
        <f t="shared" si="861"/>
        <v/>
      </c>
      <c r="AX3714" s="90" t="str">
        <f>IF($AV3714="", "", COUNTIF($AV$11:$AV$5010, "&lt;"&amp;$AV3714)+1+COUNTIF($AV$11:$AV3714, $AV3714)-1)</f>
        <v/>
      </c>
      <c r="AZ3714" s="111" t="str">
        <f>IF($B3714="", "", SUMIF('Shopping List'!$AV$11:$AV$25, $B3714, 'Shopping List'!$BN$11:$BN$25))</f>
        <v/>
      </c>
      <c r="BB3714" s="117" t="str">
        <f t="shared" si="872"/>
        <v/>
      </c>
    </row>
    <row r="3715" spans="1:54" x14ac:dyDescent="0.25">
      <c r="A3715" s="4"/>
      <c r="B3715" s="37"/>
      <c r="C3715" s="124"/>
      <c r="D3715" s="39"/>
      <c r="E3715" s="125"/>
      <c r="F3715" s="48"/>
      <c r="G3715" s="4"/>
      <c r="H3715" s="4"/>
      <c r="I3715" s="95" t="str">
        <f>IF($C3715="", "", IF(IFERROR(INDEX(Ingredients!$C$11:$C$310, MATCH($C3715, Ingredients!$B$11:$B$310, 0)), "")="", "", IFERROR(INDEX(Ingredients!$C$11:$C$310, MATCH($C3715, Ingredients!$B$11:$B$310, 0)), "")))</f>
        <v/>
      </c>
      <c r="J3715" s="73" t="str">
        <f>IF($B3715="", "", IF(IFERROR(INDEX(Meals!$C$11:$C$260, MATCH($B3715, Meals!$B$11:$B$260, 0)), "")="", "", IFERROR(INDEX(Meals!$C$11:$C$260, MATCH($B3715, Meals!$B$11:$B$260, 0)), "")))</f>
        <v/>
      </c>
      <c r="K3715" s="4"/>
      <c r="L3715" s="72" t="str">
        <f t="shared" si="862"/>
        <v/>
      </c>
      <c r="M3715" s="73" t="str">
        <f t="shared" si="863"/>
        <v/>
      </c>
      <c r="N3715" s="4"/>
      <c r="O3715" s="78" t="str">
        <f t="shared" si="864"/>
        <v/>
      </c>
      <c r="P3715" s="79" t="str">
        <f t="shared" si="865"/>
        <v/>
      </c>
      <c r="Q3715" s="4"/>
      <c r="R3715" s="90" t="str">
        <f t="shared" si="866"/>
        <v/>
      </c>
      <c r="S3715" s="4"/>
      <c r="Y3715" s="18" t="str">
        <f t="shared" si="867"/>
        <v/>
      </c>
      <c r="AA3715" s="18" t="str">
        <f t="shared" si="858"/>
        <v/>
      </c>
      <c r="AB3715" s="18" t="str">
        <f t="shared" si="859"/>
        <v/>
      </c>
      <c r="AC3715" s="18" t="str">
        <f t="shared" si="868"/>
        <v/>
      </c>
      <c r="AD3715" s="18" t="str">
        <f t="shared" si="868"/>
        <v/>
      </c>
      <c r="AE3715" s="18" t="str">
        <f t="shared" si="869"/>
        <v/>
      </c>
      <c r="AG3715" s="95" t="str">
        <f>IF($C3715="", "", IF(IFERROR(INDEX(Ingredients!C$11:C$310, MATCH($C3715, Ingredients!$B$11:$B$310, 0)), "")="", "", IFERROR(INDEX(Ingredients!C$11:C$310, MATCH($C3715, Ingredients!$B$11:$B$310, 0)), "")))</f>
        <v/>
      </c>
      <c r="AH3715" s="105" t="str">
        <f>IF($C3715="", "", IF(IFERROR(INDEX(Ingredients!D$11:D$310, MATCH($C3715, Ingredients!$B$11:$B$310, 0)), "")="", "", IFERROR(INDEX(Ingredients!D$11:D$310, MATCH($C3715, Ingredients!$B$11:$B$310, 0)), "")))</f>
        <v/>
      </c>
      <c r="AI3715" s="106" t="str">
        <f>IF($C3715="", "", IF(IFERROR(INDEX(Ingredients!E$11:E$310, MATCH($C3715, Ingredients!$B$11:$B$310, 0)), "")="", "", IFERROR(INDEX(Ingredients!E$11:E$310, MATCH($C3715, Ingredients!$B$11:$B$310, 0)), "")))</f>
        <v/>
      </c>
      <c r="AJ3715" s="108" t="str">
        <f>IF($C3715="", "", IF(IFERROR(INDEX(Ingredients!F$11:F$310, MATCH($C3715, Ingredients!$B$11:$B$310, 0)), "")="", "", IFERROR(INDEX(Ingredients!F$11:F$310, MATCH($C3715, Ingredients!$B$11:$B$310, 0)), "")))</f>
        <v/>
      </c>
      <c r="AK3715" s="106" t="str">
        <f>IF($C3715="", "", IF(IFERROR(INDEX(Ingredients!G$11:G$310, MATCH($C3715, Ingredients!$B$11:$B$310, 0)), "")="", "", IFERROR(INDEX(Ingredients!G$11:G$310, MATCH($C3715, Ingredients!$B$11:$B$310, 0)), "")))</f>
        <v/>
      </c>
      <c r="AL3715" s="79" t="str">
        <f>IF($C3715="", "", IF(IFERROR(INDEX(Ingredients!H$11:H$310, MATCH($C3715, Ingredients!$B$11:$B$310, 0)), "")="", "", IFERROR(INDEX(Ingredients!H$11:H$310, MATCH($C3715, Ingredients!$B$11:$B$310, 0)), "")))</f>
        <v/>
      </c>
      <c r="AN3715" s="83" t="str">
        <f t="shared" si="860"/>
        <v/>
      </c>
      <c r="AP3715" s="114" t="str">
        <f t="shared" si="870"/>
        <v/>
      </c>
      <c r="AR3715" s="117" t="str">
        <f>IF($C3715="", "", IF(IFERROR(INDEX(Ingredients!$AI$11:$AI$310, MATCH($C3715, Ingredients!$B$11:$B$310, 0)), "")="", "", IFERROR(INDEX(Ingredients!$AI$11:$AI$310, MATCH($C3715, Ingredients!$B$11:$B$310, 0)), "")))</f>
        <v/>
      </c>
      <c r="AT3715" s="120" t="str">
        <f t="shared" si="871"/>
        <v/>
      </c>
      <c r="AV3715" s="90" t="str">
        <f t="shared" si="861"/>
        <v/>
      </c>
      <c r="AX3715" s="90" t="str">
        <f>IF($AV3715="", "", COUNTIF($AV$11:$AV$5010, "&lt;"&amp;$AV3715)+1+COUNTIF($AV$11:$AV3715, $AV3715)-1)</f>
        <v/>
      </c>
      <c r="AZ3715" s="111" t="str">
        <f>IF($B3715="", "", SUMIF('Shopping List'!$AV$11:$AV$25, $B3715, 'Shopping List'!$BN$11:$BN$25))</f>
        <v/>
      </c>
      <c r="BB3715" s="117" t="str">
        <f t="shared" si="872"/>
        <v/>
      </c>
    </row>
    <row r="3716" spans="1:54" x14ac:dyDescent="0.25">
      <c r="A3716" s="4"/>
      <c r="B3716" s="37"/>
      <c r="C3716" s="124"/>
      <c r="D3716" s="39"/>
      <c r="E3716" s="125"/>
      <c r="F3716" s="48"/>
      <c r="G3716" s="4"/>
      <c r="H3716" s="4"/>
      <c r="I3716" s="95" t="str">
        <f>IF($C3716="", "", IF(IFERROR(INDEX(Ingredients!$C$11:$C$310, MATCH($C3716, Ingredients!$B$11:$B$310, 0)), "")="", "", IFERROR(INDEX(Ingredients!$C$11:$C$310, MATCH($C3716, Ingredients!$B$11:$B$310, 0)), "")))</f>
        <v/>
      </c>
      <c r="J3716" s="73" t="str">
        <f>IF($B3716="", "", IF(IFERROR(INDEX(Meals!$C$11:$C$260, MATCH($B3716, Meals!$B$11:$B$260, 0)), "")="", "", IFERROR(INDEX(Meals!$C$11:$C$260, MATCH($B3716, Meals!$B$11:$B$260, 0)), "")))</f>
        <v/>
      </c>
      <c r="K3716" s="4"/>
      <c r="L3716" s="72" t="str">
        <f t="shared" si="862"/>
        <v/>
      </c>
      <c r="M3716" s="73" t="str">
        <f t="shared" si="863"/>
        <v/>
      </c>
      <c r="N3716" s="4"/>
      <c r="O3716" s="78" t="str">
        <f t="shared" si="864"/>
        <v/>
      </c>
      <c r="P3716" s="79" t="str">
        <f t="shared" si="865"/>
        <v/>
      </c>
      <c r="Q3716" s="4"/>
      <c r="R3716" s="90" t="str">
        <f t="shared" si="866"/>
        <v/>
      </c>
      <c r="S3716" s="4"/>
      <c r="Y3716" s="18" t="str">
        <f t="shared" si="867"/>
        <v/>
      </c>
      <c r="AA3716" s="18" t="str">
        <f t="shared" si="858"/>
        <v/>
      </c>
      <c r="AB3716" s="18" t="str">
        <f t="shared" si="859"/>
        <v/>
      </c>
      <c r="AC3716" s="18" t="str">
        <f t="shared" si="868"/>
        <v/>
      </c>
      <c r="AD3716" s="18" t="str">
        <f t="shared" si="868"/>
        <v/>
      </c>
      <c r="AE3716" s="18" t="str">
        <f t="shared" si="869"/>
        <v/>
      </c>
      <c r="AG3716" s="95" t="str">
        <f>IF($C3716="", "", IF(IFERROR(INDEX(Ingredients!C$11:C$310, MATCH($C3716, Ingredients!$B$11:$B$310, 0)), "")="", "", IFERROR(INDEX(Ingredients!C$11:C$310, MATCH($C3716, Ingredients!$B$11:$B$310, 0)), "")))</f>
        <v/>
      </c>
      <c r="AH3716" s="105" t="str">
        <f>IF($C3716="", "", IF(IFERROR(INDEX(Ingredients!D$11:D$310, MATCH($C3716, Ingredients!$B$11:$B$310, 0)), "")="", "", IFERROR(INDEX(Ingredients!D$11:D$310, MATCH($C3716, Ingredients!$B$11:$B$310, 0)), "")))</f>
        <v/>
      </c>
      <c r="AI3716" s="106" t="str">
        <f>IF($C3716="", "", IF(IFERROR(INDEX(Ingredients!E$11:E$310, MATCH($C3716, Ingredients!$B$11:$B$310, 0)), "")="", "", IFERROR(INDEX(Ingredients!E$11:E$310, MATCH($C3716, Ingredients!$B$11:$B$310, 0)), "")))</f>
        <v/>
      </c>
      <c r="AJ3716" s="108" t="str">
        <f>IF($C3716="", "", IF(IFERROR(INDEX(Ingredients!F$11:F$310, MATCH($C3716, Ingredients!$B$11:$B$310, 0)), "")="", "", IFERROR(INDEX(Ingredients!F$11:F$310, MATCH($C3716, Ingredients!$B$11:$B$310, 0)), "")))</f>
        <v/>
      </c>
      <c r="AK3716" s="106" t="str">
        <f>IF($C3716="", "", IF(IFERROR(INDEX(Ingredients!G$11:G$310, MATCH($C3716, Ingredients!$B$11:$B$310, 0)), "")="", "", IFERROR(INDEX(Ingredients!G$11:G$310, MATCH($C3716, Ingredients!$B$11:$B$310, 0)), "")))</f>
        <v/>
      </c>
      <c r="AL3716" s="79" t="str">
        <f>IF($C3716="", "", IF(IFERROR(INDEX(Ingredients!H$11:H$310, MATCH($C3716, Ingredients!$B$11:$B$310, 0)), "")="", "", IFERROR(INDEX(Ingredients!H$11:H$310, MATCH($C3716, Ingredients!$B$11:$B$310, 0)), "")))</f>
        <v/>
      </c>
      <c r="AN3716" s="83" t="str">
        <f t="shared" si="860"/>
        <v/>
      </c>
      <c r="AP3716" s="114" t="str">
        <f t="shared" si="870"/>
        <v/>
      </c>
      <c r="AR3716" s="117" t="str">
        <f>IF($C3716="", "", IF(IFERROR(INDEX(Ingredients!$AI$11:$AI$310, MATCH($C3716, Ingredients!$B$11:$B$310, 0)), "")="", "", IFERROR(INDEX(Ingredients!$AI$11:$AI$310, MATCH($C3716, Ingredients!$B$11:$B$310, 0)), "")))</f>
        <v/>
      </c>
      <c r="AT3716" s="120" t="str">
        <f t="shared" si="871"/>
        <v/>
      </c>
      <c r="AV3716" s="90" t="str">
        <f t="shared" si="861"/>
        <v/>
      </c>
      <c r="AX3716" s="90" t="str">
        <f>IF($AV3716="", "", COUNTIF($AV$11:$AV$5010, "&lt;"&amp;$AV3716)+1+COUNTIF($AV$11:$AV3716, $AV3716)-1)</f>
        <v/>
      </c>
      <c r="AZ3716" s="111" t="str">
        <f>IF($B3716="", "", SUMIF('Shopping List'!$AV$11:$AV$25, $B3716, 'Shopping List'!$BN$11:$BN$25))</f>
        <v/>
      </c>
      <c r="BB3716" s="117" t="str">
        <f t="shared" si="872"/>
        <v/>
      </c>
    </row>
    <row r="3717" spans="1:54" x14ac:dyDescent="0.25">
      <c r="A3717" s="4"/>
      <c r="B3717" s="37"/>
      <c r="C3717" s="124"/>
      <c r="D3717" s="39"/>
      <c r="E3717" s="125"/>
      <c r="F3717" s="48"/>
      <c r="G3717" s="4"/>
      <c r="H3717" s="4"/>
      <c r="I3717" s="95" t="str">
        <f>IF($C3717="", "", IF(IFERROR(INDEX(Ingredients!$C$11:$C$310, MATCH($C3717, Ingredients!$B$11:$B$310, 0)), "")="", "", IFERROR(INDEX(Ingredients!$C$11:$C$310, MATCH($C3717, Ingredients!$B$11:$B$310, 0)), "")))</f>
        <v/>
      </c>
      <c r="J3717" s="73" t="str">
        <f>IF($B3717="", "", IF(IFERROR(INDEX(Meals!$C$11:$C$260, MATCH($B3717, Meals!$B$11:$B$260, 0)), "")="", "", IFERROR(INDEX(Meals!$C$11:$C$260, MATCH($B3717, Meals!$B$11:$B$260, 0)), "")))</f>
        <v/>
      </c>
      <c r="K3717" s="4"/>
      <c r="L3717" s="72" t="str">
        <f t="shared" si="862"/>
        <v/>
      </c>
      <c r="M3717" s="73" t="str">
        <f t="shared" si="863"/>
        <v/>
      </c>
      <c r="N3717" s="4"/>
      <c r="O3717" s="78" t="str">
        <f t="shared" si="864"/>
        <v/>
      </c>
      <c r="P3717" s="79" t="str">
        <f t="shared" si="865"/>
        <v/>
      </c>
      <c r="Q3717" s="4"/>
      <c r="R3717" s="90" t="str">
        <f t="shared" si="866"/>
        <v/>
      </c>
      <c r="S3717" s="4"/>
      <c r="Y3717" s="18" t="str">
        <f t="shared" si="867"/>
        <v/>
      </c>
      <c r="AA3717" s="18" t="str">
        <f t="shared" si="858"/>
        <v/>
      </c>
      <c r="AB3717" s="18" t="str">
        <f t="shared" si="859"/>
        <v/>
      </c>
      <c r="AC3717" s="18" t="str">
        <f t="shared" si="868"/>
        <v/>
      </c>
      <c r="AD3717" s="18" t="str">
        <f t="shared" si="868"/>
        <v/>
      </c>
      <c r="AE3717" s="18" t="str">
        <f t="shared" si="869"/>
        <v/>
      </c>
      <c r="AG3717" s="95" t="str">
        <f>IF($C3717="", "", IF(IFERROR(INDEX(Ingredients!C$11:C$310, MATCH($C3717, Ingredients!$B$11:$B$310, 0)), "")="", "", IFERROR(INDEX(Ingredients!C$11:C$310, MATCH($C3717, Ingredients!$B$11:$B$310, 0)), "")))</f>
        <v/>
      </c>
      <c r="AH3717" s="105" t="str">
        <f>IF($C3717="", "", IF(IFERROR(INDEX(Ingredients!D$11:D$310, MATCH($C3717, Ingredients!$B$11:$B$310, 0)), "")="", "", IFERROR(INDEX(Ingredients!D$11:D$310, MATCH($C3717, Ingredients!$B$11:$B$310, 0)), "")))</f>
        <v/>
      </c>
      <c r="AI3717" s="106" t="str">
        <f>IF($C3717="", "", IF(IFERROR(INDEX(Ingredients!E$11:E$310, MATCH($C3717, Ingredients!$B$11:$B$310, 0)), "")="", "", IFERROR(INDEX(Ingredients!E$11:E$310, MATCH($C3717, Ingredients!$B$11:$B$310, 0)), "")))</f>
        <v/>
      </c>
      <c r="AJ3717" s="108" t="str">
        <f>IF($C3717="", "", IF(IFERROR(INDEX(Ingredients!F$11:F$310, MATCH($C3717, Ingredients!$B$11:$B$310, 0)), "")="", "", IFERROR(INDEX(Ingredients!F$11:F$310, MATCH($C3717, Ingredients!$B$11:$B$310, 0)), "")))</f>
        <v/>
      </c>
      <c r="AK3717" s="106" t="str">
        <f>IF($C3717="", "", IF(IFERROR(INDEX(Ingredients!G$11:G$310, MATCH($C3717, Ingredients!$B$11:$B$310, 0)), "")="", "", IFERROR(INDEX(Ingredients!G$11:G$310, MATCH($C3717, Ingredients!$B$11:$B$310, 0)), "")))</f>
        <v/>
      </c>
      <c r="AL3717" s="79" t="str">
        <f>IF($C3717="", "", IF(IFERROR(INDEX(Ingredients!H$11:H$310, MATCH($C3717, Ingredients!$B$11:$B$310, 0)), "")="", "", IFERROR(INDEX(Ingredients!H$11:H$310, MATCH($C3717, Ingredients!$B$11:$B$310, 0)), "")))</f>
        <v/>
      </c>
      <c r="AN3717" s="83" t="str">
        <f t="shared" si="860"/>
        <v/>
      </c>
      <c r="AP3717" s="114" t="str">
        <f t="shared" si="870"/>
        <v/>
      </c>
      <c r="AR3717" s="117" t="str">
        <f>IF($C3717="", "", IF(IFERROR(INDEX(Ingredients!$AI$11:$AI$310, MATCH($C3717, Ingredients!$B$11:$B$310, 0)), "")="", "", IFERROR(INDEX(Ingredients!$AI$11:$AI$310, MATCH($C3717, Ingredients!$B$11:$B$310, 0)), "")))</f>
        <v/>
      </c>
      <c r="AT3717" s="120" t="str">
        <f t="shared" si="871"/>
        <v/>
      </c>
      <c r="AV3717" s="90" t="str">
        <f t="shared" si="861"/>
        <v/>
      </c>
      <c r="AX3717" s="90" t="str">
        <f>IF($AV3717="", "", COUNTIF($AV$11:$AV$5010, "&lt;"&amp;$AV3717)+1+COUNTIF($AV$11:$AV3717, $AV3717)-1)</f>
        <v/>
      </c>
      <c r="AZ3717" s="111" t="str">
        <f>IF($B3717="", "", SUMIF('Shopping List'!$AV$11:$AV$25, $B3717, 'Shopping List'!$BN$11:$BN$25))</f>
        <v/>
      </c>
      <c r="BB3717" s="117" t="str">
        <f t="shared" si="872"/>
        <v/>
      </c>
    </row>
    <row r="3718" spans="1:54" x14ac:dyDescent="0.25">
      <c r="A3718" s="4"/>
      <c r="B3718" s="37"/>
      <c r="C3718" s="124"/>
      <c r="D3718" s="39"/>
      <c r="E3718" s="125"/>
      <c r="F3718" s="48"/>
      <c r="G3718" s="4"/>
      <c r="H3718" s="4"/>
      <c r="I3718" s="95" t="str">
        <f>IF($C3718="", "", IF(IFERROR(INDEX(Ingredients!$C$11:$C$310, MATCH($C3718, Ingredients!$B$11:$B$310, 0)), "")="", "", IFERROR(INDEX(Ingredients!$C$11:$C$310, MATCH($C3718, Ingredients!$B$11:$B$310, 0)), "")))</f>
        <v/>
      </c>
      <c r="J3718" s="73" t="str">
        <f>IF($B3718="", "", IF(IFERROR(INDEX(Meals!$C$11:$C$260, MATCH($B3718, Meals!$B$11:$B$260, 0)), "")="", "", IFERROR(INDEX(Meals!$C$11:$C$260, MATCH($B3718, Meals!$B$11:$B$260, 0)), "")))</f>
        <v/>
      </c>
      <c r="K3718" s="4"/>
      <c r="L3718" s="72" t="str">
        <f t="shared" si="862"/>
        <v/>
      </c>
      <c r="M3718" s="73" t="str">
        <f t="shared" si="863"/>
        <v/>
      </c>
      <c r="N3718" s="4"/>
      <c r="O3718" s="78" t="str">
        <f t="shared" si="864"/>
        <v/>
      </c>
      <c r="P3718" s="79" t="str">
        <f t="shared" si="865"/>
        <v/>
      </c>
      <c r="Q3718" s="4"/>
      <c r="R3718" s="90" t="str">
        <f t="shared" si="866"/>
        <v/>
      </c>
      <c r="S3718" s="4"/>
      <c r="Y3718" s="18" t="str">
        <f t="shared" si="867"/>
        <v/>
      </c>
      <c r="AA3718" s="18" t="str">
        <f t="shared" si="858"/>
        <v/>
      </c>
      <c r="AB3718" s="18" t="str">
        <f t="shared" si="859"/>
        <v/>
      </c>
      <c r="AC3718" s="18" t="str">
        <f t="shared" si="868"/>
        <v/>
      </c>
      <c r="AD3718" s="18" t="str">
        <f t="shared" si="868"/>
        <v/>
      </c>
      <c r="AE3718" s="18" t="str">
        <f t="shared" si="869"/>
        <v/>
      </c>
      <c r="AG3718" s="95" t="str">
        <f>IF($C3718="", "", IF(IFERROR(INDEX(Ingredients!C$11:C$310, MATCH($C3718, Ingredients!$B$11:$B$310, 0)), "")="", "", IFERROR(INDEX(Ingredients!C$11:C$310, MATCH($C3718, Ingredients!$B$11:$B$310, 0)), "")))</f>
        <v/>
      </c>
      <c r="AH3718" s="105" t="str">
        <f>IF($C3718="", "", IF(IFERROR(INDEX(Ingredients!D$11:D$310, MATCH($C3718, Ingredients!$B$11:$B$310, 0)), "")="", "", IFERROR(INDEX(Ingredients!D$11:D$310, MATCH($C3718, Ingredients!$B$11:$B$310, 0)), "")))</f>
        <v/>
      </c>
      <c r="AI3718" s="106" t="str">
        <f>IF($C3718="", "", IF(IFERROR(INDEX(Ingredients!E$11:E$310, MATCH($C3718, Ingredients!$B$11:$B$310, 0)), "")="", "", IFERROR(INDEX(Ingredients!E$11:E$310, MATCH($C3718, Ingredients!$B$11:$B$310, 0)), "")))</f>
        <v/>
      </c>
      <c r="AJ3718" s="108" t="str">
        <f>IF($C3718="", "", IF(IFERROR(INDEX(Ingredients!F$11:F$310, MATCH($C3718, Ingredients!$B$11:$B$310, 0)), "")="", "", IFERROR(INDEX(Ingredients!F$11:F$310, MATCH($C3718, Ingredients!$B$11:$B$310, 0)), "")))</f>
        <v/>
      </c>
      <c r="AK3718" s="106" t="str">
        <f>IF($C3718="", "", IF(IFERROR(INDEX(Ingredients!G$11:G$310, MATCH($C3718, Ingredients!$B$11:$B$310, 0)), "")="", "", IFERROR(INDEX(Ingredients!G$11:G$310, MATCH($C3718, Ingredients!$B$11:$B$310, 0)), "")))</f>
        <v/>
      </c>
      <c r="AL3718" s="79" t="str">
        <f>IF($C3718="", "", IF(IFERROR(INDEX(Ingredients!H$11:H$310, MATCH($C3718, Ingredients!$B$11:$B$310, 0)), "")="", "", IFERROR(INDEX(Ingredients!H$11:H$310, MATCH($C3718, Ingredients!$B$11:$B$310, 0)), "")))</f>
        <v/>
      </c>
      <c r="AN3718" s="83" t="str">
        <f t="shared" si="860"/>
        <v/>
      </c>
      <c r="AP3718" s="114" t="str">
        <f t="shared" si="870"/>
        <v/>
      </c>
      <c r="AR3718" s="117" t="str">
        <f>IF($C3718="", "", IF(IFERROR(INDEX(Ingredients!$AI$11:$AI$310, MATCH($C3718, Ingredients!$B$11:$B$310, 0)), "")="", "", IFERROR(INDEX(Ingredients!$AI$11:$AI$310, MATCH($C3718, Ingredients!$B$11:$B$310, 0)), "")))</f>
        <v/>
      </c>
      <c r="AT3718" s="120" t="str">
        <f t="shared" si="871"/>
        <v/>
      </c>
      <c r="AV3718" s="90" t="str">
        <f t="shared" si="861"/>
        <v/>
      </c>
      <c r="AX3718" s="90" t="str">
        <f>IF($AV3718="", "", COUNTIF($AV$11:$AV$5010, "&lt;"&amp;$AV3718)+1+COUNTIF($AV$11:$AV3718, $AV3718)-1)</f>
        <v/>
      </c>
      <c r="AZ3718" s="111" t="str">
        <f>IF($B3718="", "", SUMIF('Shopping List'!$AV$11:$AV$25, $B3718, 'Shopping List'!$BN$11:$BN$25))</f>
        <v/>
      </c>
      <c r="BB3718" s="117" t="str">
        <f t="shared" si="872"/>
        <v/>
      </c>
    </row>
    <row r="3719" spans="1:54" x14ac:dyDescent="0.25">
      <c r="A3719" s="4"/>
      <c r="B3719" s="37"/>
      <c r="C3719" s="124"/>
      <c r="D3719" s="39"/>
      <c r="E3719" s="125"/>
      <c r="F3719" s="48"/>
      <c r="G3719" s="4"/>
      <c r="H3719" s="4"/>
      <c r="I3719" s="95" t="str">
        <f>IF($C3719="", "", IF(IFERROR(INDEX(Ingredients!$C$11:$C$310, MATCH($C3719, Ingredients!$B$11:$B$310, 0)), "")="", "", IFERROR(INDEX(Ingredients!$C$11:$C$310, MATCH($C3719, Ingredients!$B$11:$B$310, 0)), "")))</f>
        <v/>
      </c>
      <c r="J3719" s="73" t="str">
        <f>IF($B3719="", "", IF(IFERROR(INDEX(Meals!$C$11:$C$260, MATCH($B3719, Meals!$B$11:$B$260, 0)), "")="", "", IFERROR(INDEX(Meals!$C$11:$C$260, MATCH($B3719, Meals!$B$11:$B$260, 0)), "")))</f>
        <v/>
      </c>
      <c r="K3719" s="4"/>
      <c r="L3719" s="72" t="str">
        <f t="shared" si="862"/>
        <v/>
      </c>
      <c r="M3719" s="73" t="str">
        <f t="shared" si="863"/>
        <v/>
      </c>
      <c r="N3719" s="4"/>
      <c r="O3719" s="78" t="str">
        <f t="shared" si="864"/>
        <v/>
      </c>
      <c r="P3719" s="79" t="str">
        <f t="shared" si="865"/>
        <v/>
      </c>
      <c r="Q3719" s="4"/>
      <c r="R3719" s="90" t="str">
        <f t="shared" si="866"/>
        <v/>
      </c>
      <c r="S3719" s="4"/>
      <c r="Y3719" s="18" t="str">
        <f t="shared" si="867"/>
        <v/>
      </c>
      <c r="AA3719" s="18" t="str">
        <f t="shared" si="858"/>
        <v/>
      </c>
      <c r="AB3719" s="18" t="str">
        <f t="shared" si="859"/>
        <v/>
      </c>
      <c r="AC3719" s="18" t="str">
        <f t="shared" si="868"/>
        <v/>
      </c>
      <c r="AD3719" s="18" t="str">
        <f t="shared" si="868"/>
        <v/>
      </c>
      <c r="AE3719" s="18" t="str">
        <f t="shared" si="869"/>
        <v/>
      </c>
      <c r="AG3719" s="95" t="str">
        <f>IF($C3719="", "", IF(IFERROR(INDEX(Ingredients!C$11:C$310, MATCH($C3719, Ingredients!$B$11:$B$310, 0)), "")="", "", IFERROR(INDEX(Ingredients!C$11:C$310, MATCH($C3719, Ingredients!$B$11:$B$310, 0)), "")))</f>
        <v/>
      </c>
      <c r="AH3719" s="105" t="str">
        <f>IF($C3719="", "", IF(IFERROR(INDEX(Ingredients!D$11:D$310, MATCH($C3719, Ingredients!$B$11:$B$310, 0)), "")="", "", IFERROR(INDEX(Ingredients!D$11:D$310, MATCH($C3719, Ingredients!$B$11:$B$310, 0)), "")))</f>
        <v/>
      </c>
      <c r="AI3719" s="106" t="str">
        <f>IF($C3719="", "", IF(IFERROR(INDEX(Ingredients!E$11:E$310, MATCH($C3719, Ingredients!$B$11:$B$310, 0)), "")="", "", IFERROR(INDEX(Ingredients!E$11:E$310, MATCH($C3719, Ingredients!$B$11:$B$310, 0)), "")))</f>
        <v/>
      </c>
      <c r="AJ3719" s="108" t="str">
        <f>IF($C3719="", "", IF(IFERROR(INDEX(Ingredients!F$11:F$310, MATCH($C3719, Ingredients!$B$11:$B$310, 0)), "")="", "", IFERROR(INDEX(Ingredients!F$11:F$310, MATCH($C3719, Ingredients!$B$11:$B$310, 0)), "")))</f>
        <v/>
      </c>
      <c r="AK3719" s="106" t="str">
        <f>IF($C3719="", "", IF(IFERROR(INDEX(Ingredients!G$11:G$310, MATCH($C3719, Ingredients!$B$11:$B$310, 0)), "")="", "", IFERROR(INDEX(Ingredients!G$11:G$310, MATCH($C3719, Ingredients!$B$11:$B$310, 0)), "")))</f>
        <v/>
      </c>
      <c r="AL3719" s="79" t="str">
        <f>IF($C3719="", "", IF(IFERROR(INDEX(Ingredients!H$11:H$310, MATCH($C3719, Ingredients!$B$11:$B$310, 0)), "")="", "", IFERROR(INDEX(Ingredients!H$11:H$310, MATCH($C3719, Ingredients!$B$11:$B$310, 0)), "")))</f>
        <v/>
      </c>
      <c r="AN3719" s="83" t="str">
        <f t="shared" si="860"/>
        <v/>
      </c>
      <c r="AP3719" s="114" t="str">
        <f t="shared" si="870"/>
        <v/>
      </c>
      <c r="AR3719" s="117" t="str">
        <f>IF($C3719="", "", IF(IFERROR(INDEX(Ingredients!$AI$11:$AI$310, MATCH($C3719, Ingredients!$B$11:$B$310, 0)), "")="", "", IFERROR(INDEX(Ingredients!$AI$11:$AI$310, MATCH($C3719, Ingredients!$B$11:$B$310, 0)), "")))</f>
        <v/>
      </c>
      <c r="AT3719" s="120" t="str">
        <f t="shared" si="871"/>
        <v/>
      </c>
      <c r="AV3719" s="90" t="str">
        <f t="shared" si="861"/>
        <v/>
      </c>
      <c r="AX3719" s="90" t="str">
        <f>IF($AV3719="", "", COUNTIF($AV$11:$AV$5010, "&lt;"&amp;$AV3719)+1+COUNTIF($AV$11:$AV3719, $AV3719)-1)</f>
        <v/>
      </c>
      <c r="AZ3719" s="111" t="str">
        <f>IF($B3719="", "", SUMIF('Shopping List'!$AV$11:$AV$25, $B3719, 'Shopping List'!$BN$11:$BN$25))</f>
        <v/>
      </c>
      <c r="BB3719" s="117" t="str">
        <f t="shared" si="872"/>
        <v/>
      </c>
    </row>
    <row r="3720" spans="1:54" x14ac:dyDescent="0.25">
      <c r="A3720" s="4"/>
      <c r="B3720" s="37"/>
      <c r="C3720" s="124"/>
      <c r="D3720" s="39"/>
      <c r="E3720" s="125"/>
      <c r="F3720" s="48"/>
      <c r="G3720" s="4"/>
      <c r="H3720" s="4"/>
      <c r="I3720" s="95" t="str">
        <f>IF($C3720="", "", IF(IFERROR(INDEX(Ingredients!$C$11:$C$310, MATCH($C3720, Ingredients!$B$11:$B$310, 0)), "")="", "", IFERROR(INDEX(Ingredients!$C$11:$C$310, MATCH($C3720, Ingredients!$B$11:$B$310, 0)), "")))</f>
        <v/>
      </c>
      <c r="J3720" s="73" t="str">
        <f>IF($B3720="", "", IF(IFERROR(INDEX(Meals!$C$11:$C$260, MATCH($B3720, Meals!$B$11:$B$260, 0)), "")="", "", IFERROR(INDEX(Meals!$C$11:$C$260, MATCH($B3720, Meals!$B$11:$B$260, 0)), "")))</f>
        <v/>
      </c>
      <c r="K3720" s="4"/>
      <c r="L3720" s="72" t="str">
        <f t="shared" si="862"/>
        <v/>
      </c>
      <c r="M3720" s="73" t="str">
        <f t="shared" si="863"/>
        <v/>
      </c>
      <c r="N3720" s="4"/>
      <c r="O3720" s="78" t="str">
        <f t="shared" si="864"/>
        <v/>
      </c>
      <c r="P3720" s="79" t="str">
        <f t="shared" si="865"/>
        <v/>
      </c>
      <c r="Q3720" s="4"/>
      <c r="R3720" s="90" t="str">
        <f t="shared" si="866"/>
        <v/>
      </c>
      <c r="S3720" s="4"/>
      <c r="Y3720" s="18" t="str">
        <f t="shared" si="867"/>
        <v/>
      </c>
      <c r="AA3720" s="18" t="str">
        <f t="shared" si="858"/>
        <v/>
      </c>
      <c r="AB3720" s="18" t="str">
        <f t="shared" si="859"/>
        <v/>
      </c>
      <c r="AC3720" s="18" t="str">
        <f t="shared" si="868"/>
        <v/>
      </c>
      <c r="AD3720" s="18" t="str">
        <f t="shared" si="868"/>
        <v/>
      </c>
      <c r="AE3720" s="18" t="str">
        <f t="shared" si="869"/>
        <v/>
      </c>
      <c r="AG3720" s="95" t="str">
        <f>IF($C3720="", "", IF(IFERROR(INDEX(Ingredients!C$11:C$310, MATCH($C3720, Ingredients!$B$11:$B$310, 0)), "")="", "", IFERROR(INDEX(Ingredients!C$11:C$310, MATCH($C3720, Ingredients!$B$11:$B$310, 0)), "")))</f>
        <v/>
      </c>
      <c r="AH3720" s="105" t="str">
        <f>IF($C3720="", "", IF(IFERROR(INDEX(Ingredients!D$11:D$310, MATCH($C3720, Ingredients!$B$11:$B$310, 0)), "")="", "", IFERROR(INDEX(Ingredients!D$11:D$310, MATCH($C3720, Ingredients!$B$11:$B$310, 0)), "")))</f>
        <v/>
      </c>
      <c r="AI3720" s="106" t="str">
        <f>IF($C3720="", "", IF(IFERROR(INDEX(Ingredients!E$11:E$310, MATCH($C3720, Ingredients!$B$11:$B$310, 0)), "")="", "", IFERROR(INDEX(Ingredients!E$11:E$310, MATCH($C3720, Ingredients!$B$11:$B$310, 0)), "")))</f>
        <v/>
      </c>
      <c r="AJ3720" s="108" t="str">
        <f>IF($C3720="", "", IF(IFERROR(INDEX(Ingredients!F$11:F$310, MATCH($C3720, Ingredients!$B$11:$B$310, 0)), "")="", "", IFERROR(INDEX(Ingredients!F$11:F$310, MATCH($C3720, Ingredients!$B$11:$B$310, 0)), "")))</f>
        <v/>
      </c>
      <c r="AK3720" s="106" t="str">
        <f>IF($C3720="", "", IF(IFERROR(INDEX(Ingredients!G$11:G$310, MATCH($C3720, Ingredients!$B$11:$B$310, 0)), "")="", "", IFERROR(INDEX(Ingredients!G$11:G$310, MATCH($C3720, Ingredients!$B$11:$B$310, 0)), "")))</f>
        <v/>
      </c>
      <c r="AL3720" s="79" t="str">
        <f>IF($C3720="", "", IF(IFERROR(INDEX(Ingredients!H$11:H$310, MATCH($C3720, Ingredients!$B$11:$B$310, 0)), "")="", "", IFERROR(INDEX(Ingredients!H$11:H$310, MATCH($C3720, Ingredients!$B$11:$B$310, 0)), "")))</f>
        <v/>
      </c>
      <c r="AN3720" s="83" t="str">
        <f t="shared" si="860"/>
        <v/>
      </c>
      <c r="AP3720" s="114" t="str">
        <f t="shared" si="870"/>
        <v/>
      </c>
      <c r="AR3720" s="117" t="str">
        <f>IF($C3720="", "", IF(IFERROR(INDEX(Ingredients!$AI$11:$AI$310, MATCH($C3720, Ingredients!$B$11:$B$310, 0)), "")="", "", IFERROR(INDEX(Ingredients!$AI$11:$AI$310, MATCH($C3720, Ingredients!$B$11:$B$310, 0)), "")))</f>
        <v/>
      </c>
      <c r="AT3720" s="120" t="str">
        <f t="shared" si="871"/>
        <v/>
      </c>
      <c r="AV3720" s="90" t="str">
        <f t="shared" si="861"/>
        <v/>
      </c>
      <c r="AX3720" s="90" t="str">
        <f>IF($AV3720="", "", COUNTIF($AV$11:$AV$5010, "&lt;"&amp;$AV3720)+1+COUNTIF($AV$11:$AV3720, $AV3720)-1)</f>
        <v/>
      </c>
      <c r="AZ3720" s="111" t="str">
        <f>IF($B3720="", "", SUMIF('Shopping List'!$AV$11:$AV$25, $B3720, 'Shopping List'!$BN$11:$BN$25))</f>
        <v/>
      </c>
      <c r="BB3720" s="117" t="str">
        <f t="shared" si="872"/>
        <v/>
      </c>
    </row>
    <row r="3721" spans="1:54" x14ac:dyDescent="0.25">
      <c r="A3721" s="4"/>
      <c r="B3721" s="37"/>
      <c r="C3721" s="124"/>
      <c r="D3721" s="39"/>
      <c r="E3721" s="125"/>
      <c r="F3721" s="48"/>
      <c r="G3721" s="4"/>
      <c r="H3721" s="4"/>
      <c r="I3721" s="95" t="str">
        <f>IF($C3721="", "", IF(IFERROR(INDEX(Ingredients!$C$11:$C$310, MATCH($C3721, Ingredients!$B$11:$B$310, 0)), "")="", "", IFERROR(INDEX(Ingredients!$C$11:$C$310, MATCH($C3721, Ingredients!$B$11:$B$310, 0)), "")))</f>
        <v/>
      </c>
      <c r="J3721" s="73" t="str">
        <f>IF($B3721="", "", IF(IFERROR(INDEX(Meals!$C$11:$C$260, MATCH($B3721, Meals!$B$11:$B$260, 0)), "")="", "", IFERROR(INDEX(Meals!$C$11:$C$260, MATCH($B3721, Meals!$B$11:$B$260, 0)), "")))</f>
        <v/>
      </c>
      <c r="K3721" s="4"/>
      <c r="L3721" s="72" t="str">
        <f t="shared" si="862"/>
        <v/>
      </c>
      <c r="M3721" s="73" t="str">
        <f t="shared" si="863"/>
        <v/>
      </c>
      <c r="N3721" s="4"/>
      <c r="O3721" s="78" t="str">
        <f t="shared" si="864"/>
        <v/>
      </c>
      <c r="P3721" s="79" t="str">
        <f t="shared" si="865"/>
        <v/>
      </c>
      <c r="Q3721" s="4"/>
      <c r="R3721" s="90" t="str">
        <f t="shared" si="866"/>
        <v/>
      </c>
      <c r="S3721" s="4"/>
      <c r="Y3721" s="18" t="str">
        <f t="shared" si="867"/>
        <v/>
      </c>
      <c r="AA3721" s="18" t="str">
        <f t="shared" si="858"/>
        <v/>
      </c>
      <c r="AB3721" s="18" t="str">
        <f t="shared" si="859"/>
        <v/>
      </c>
      <c r="AC3721" s="18" t="str">
        <f t="shared" si="868"/>
        <v/>
      </c>
      <c r="AD3721" s="18" t="str">
        <f t="shared" si="868"/>
        <v/>
      </c>
      <c r="AE3721" s="18" t="str">
        <f t="shared" si="869"/>
        <v/>
      </c>
      <c r="AG3721" s="95" t="str">
        <f>IF($C3721="", "", IF(IFERROR(INDEX(Ingredients!C$11:C$310, MATCH($C3721, Ingredients!$B$11:$B$310, 0)), "")="", "", IFERROR(INDEX(Ingredients!C$11:C$310, MATCH($C3721, Ingredients!$B$11:$B$310, 0)), "")))</f>
        <v/>
      </c>
      <c r="AH3721" s="105" t="str">
        <f>IF($C3721="", "", IF(IFERROR(INDEX(Ingredients!D$11:D$310, MATCH($C3721, Ingredients!$B$11:$B$310, 0)), "")="", "", IFERROR(INDEX(Ingredients!D$11:D$310, MATCH($C3721, Ingredients!$B$11:$B$310, 0)), "")))</f>
        <v/>
      </c>
      <c r="AI3721" s="106" t="str">
        <f>IF($C3721="", "", IF(IFERROR(INDEX(Ingredients!E$11:E$310, MATCH($C3721, Ingredients!$B$11:$B$310, 0)), "")="", "", IFERROR(INDEX(Ingredients!E$11:E$310, MATCH($C3721, Ingredients!$B$11:$B$310, 0)), "")))</f>
        <v/>
      </c>
      <c r="AJ3721" s="108" t="str">
        <f>IF($C3721="", "", IF(IFERROR(INDEX(Ingredients!F$11:F$310, MATCH($C3721, Ingredients!$B$11:$B$310, 0)), "")="", "", IFERROR(INDEX(Ingredients!F$11:F$310, MATCH($C3721, Ingredients!$B$11:$B$310, 0)), "")))</f>
        <v/>
      </c>
      <c r="AK3721" s="106" t="str">
        <f>IF($C3721="", "", IF(IFERROR(INDEX(Ingredients!G$11:G$310, MATCH($C3721, Ingredients!$B$11:$B$310, 0)), "")="", "", IFERROR(INDEX(Ingredients!G$11:G$310, MATCH($C3721, Ingredients!$B$11:$B$310, 0)), "")))</f>
        <v/>
      </c>
      <c r="AL3721" s="79" t="str">
        <f>IF($C3721="", "", IF(IFERROR(INDEX(Ingredients!H$11:H$310, MATCH($C3721, Ingredients!$B$11:$B$310, 0)), "")="", "", IFERROR(INDEX(Ingredients!H$11:H$310, MATCH($C3721, Ingredients!$B$11:$B$310, 0)), "")))</f>
        <v/>
      </c>
      <c r="AN3721" s="83" t="str">
        <f t="shared" si="860"/>
        <v/>
      </c>
      <c r="AP3721" s="114" t="str">
        <f t="shared" si="870"/>
        <v/>
      </c>
      <c r="AR3721" s="117" t="str">
        <f>IF($C3721="", "", IF(IFERROR(INDEX(Ingredients!$AI$11:$AI$310, MATCH($C3721, Ingredients!$B$11:$B$310, 0)), "")="", "", IFERROR(INDEX(Ingredients!$AI$11:$AI$310, MATCH($C3721, Ingredients!$B$11:$B$310, 0)), "")))</f>
        <v/>
      </c>
      <c r="AT3721" s="120" t="str">
        <f t="shared" si="871"/>
        <v/>
      </c>
      <c r="AV3721" s="90" t="str">
        <f t="shared" si="861"/>
        <v/>
      </c>
      <c r="AX3721" s="90" t="str">
        <f>IF($AV3721="", "", COUNTIF($AV$11:$AV$5010, "&lt;"&amp;$AV3721)+1+COUNTIF($AV$11:$AV3721, $AV3721)-1)</f>
        <v/>
      </c>
      <c r="AZ3721" s="111" t="str">
        <f>IF($B3721="", "", SUMIF('Shopping List'!$AV$11:$AV$25, $B3721, 'Shopping List'!$BN$11:$BN$25))</f>
        <v/>
      </c>
      <c r="BB3721" s="117" t="str">
        <f t="shared" si="872"/>
        <v/>
      </c>
    </row>
    <row r="3722" spans="1:54" x14ac:dyDescent="0.25">
      <c r="A3722" s="4"/>
      <c r="B3722" s="37"/>
      <c r="C3722" s="124"/>
      <c r="D3722" s="39"/>
      <c r="E3722" s="125"/>
      <c r="F3722" s="48"/>
      <c r="G3722" s="4"/>
      <c r="H3722" s="4"/>
      <c r="I3722" s="95" t="str">
        <f>IF($C3722="", "", IF(IFERROR(INDEX(Ingredients!$C$11:$C$310, MATCH($C3722, Ingredients!$B$11:$B$310, 0)), "")="", "", IFERROR(INDEX(Ingredients!$C$11:$C$310, MATCH($C3722, Ingredients!$B$11:$B$310, 0)), "")))</f>
        <v/>
      </c>
      <c r="J3722" s="73" t="str">
        <f>IF($B3722="", "", IF(IFERROR(INDEX(Meals!$C$11:$C$260, MATCH($B3722, Meals!$B$11:$B$260, 0)), "")="", "", IFERROR(INDEX(Meals!$C$11:$C$260, MATCH($B3722, Meals!$B$11:$B$260, 0)), "")))</f>
        <v/>
      </c>
      <c r="K3722" s="4"/>
      <c r="L3722" s="72" t="str">
        <f t="shared" si="862"/>
        <v/>
      </c>
      <c r="M3722" s="73" t="str">
        <f t="shared" si="863"/>
        <v/>
      </c>
      <c r="N3722" s="4"/>
      <c r="O3722" s="78" t="str">
        <f t="shared" si="864"/>
        <v/>
      </c>
      <c r="P3722" s="79" t="str">
        <f t="shared" si="865"/>
        <v/>
      </c>
      <c r="Q3722" s="4"/>
      <c r="R3722" s="90" t="str">
        <f t="shared" si="866"/>
        <v/>
      </c>
      <c r="S3722" s="4"/>
      <c r="Y3722" s="18" t="str">
        <f t="shared" si="867"/>
        <v/>
      </c>
      <c r="AA3722" s="18" t="str">
        <f t="shared" si="858"/>
        <v/>
      </c>
      <c r="AB3722" s="18" t="str">
        <f t="shared" si="859"/>
        <v/>
      </c>
      <c r="AC3722" s="18" t="str">
        <f t="shared" si="868"/>
        <v/>
      </c>
      <c r="AD3722" s="18" t="str">
        <f t="shared" si="868"/>
        <v/>
      </c>
      <c r="AE3722" s="18" t="str">
        <f t="shared" si="869"/>
        <v/>
      </c>
      <c r="AG3722" s="95" t="str">
        <f>IF($C3722="", "", IF(IFERROR(INDEX(Ingredients!C$11:C$310, MATCH($C3722, Ingredients!$B$11:$B$310, 0)), "")="", "", IFERROR(INDEX(Ingredients!C$11:C$310, MATCH($C3722, Ingredients!$B$11:$B$310, 0)), "")))</f>
        <v/>
      </c>
      <c r="AH3722" s="105" t="str">
        <f>IF($C3722="", "", IF(IFERROR(INDEX(Ingredients!D$11:D$310, MATCH($C3722, Ingredients!$B$11:$B$310, 0)), "")="", "", IFERROR(INDEX(Ingredients!D$11:D$310, MATCH($C3722, Ingredients!$B$11:$B$310, 0)), "")))</f>
        <v/>
      </c>
      <c r="AI3722" s="106" t="str">
        <f>IF($C3722="", "", IF(IFERROR(INDEX(Ingredients!E$11:E$310, MATCH($C3722, Ingredients!$B$11:$B$310, 0)), "")="", "", IFERROR(INDEX(Ingredients!E$11:E$310, MATCH($C3722, Ingredients!$B$11:$B$310, 0)), "")))</f>
        <v/>
      </c>
      <c r="AJ3722" s="108" t="str">
        <f>IF($C3722="", "", IF(IFERROR(INDEX(Ingredients!F$11:F$310, MATCH($C3722, Ingredients!$B$11:$B$310, 0)), "")="", "", IFERROR(INDEX(Ingredients!F$11:F$310, MATCH($C3722, Ingredients!$B$11:$B$310, 0)), "")))</f>
        <v/>
      </c>
      <c r="AK3722" s="106" t="str">
        <f>IF($C3722="", "", IF(IFERROR(INDEX(Ingredients!G$11:G$310, MATCH($C3722, Ingredients!$B$11:$B$310, 0)), "")="", "", IFERROR(INDEX(Ingredients!G$11:G$310, MATCH($C3722, Ingredients!$B$11:$B$310, 0)), "")))</f>
        <v/>
      </c>
      <c r="AL3722" s="79" t="str">
        <f>IF($C3722="", "", IF(IFERROR(INDEX(Ingredients!H$11:H$310, MATCH($C3722, Ingredients!$B$11:$B$310, 0)), "")="", "", IFERROR(INDEX(Ingredients!H$11:H$310, MATCH($C3722, Ingredients!$B$11:$B$310, 0)), "")))</f>
        <v/>
      </c>
      <c r="AN3722" s="83" t="str">
        <f t="shared" si="860"/>
        <v/>
      </c>
      <c r="AP3722" s="114" t="str">
        <f t="shared" si="870"/>
        <v/>
      </c>
      <c r="AR3722" s="117" t="str">
        <f>IF($C3722="", "", IF(IFERROR(INDEX(Ingredients!$AI$11:$AI$310, MATCH($C3722, Ingredients!$B$11:$B$310, 0)), "")="", "", IFERROR(INDEX(Ingredients!$AI$11:$AI$310, MATCH($C3722, Ingredients!$B$11:$B$310, 0)), "")))</f>
        <v/>
      </c>
      <c r="AT3722" s="120" t="str">
        <f t="shared" si="871"/>
        <v/>
      </c>
      <c r="AV3722" s="90" t="str">
        <f t="shared" si="861"/>
        <v/>
      </c>
      <c r="AX3722" s="90" t="str">
        <f>IF($AV3722="", "", COUNTIF($AV$11:$AV$5010, "&lt;"&amp;$AV3722)+1+COUNTIF($AV$11:$AV3722, $AV3722)-1)</f>
        <v/>
      </c>
      <c r="AZ3722" s="111" t="str">
        <f>IF($B3722="", "", SUMIF('Shopping List'!$AV$11:$AV$25, $B3722, 'Shopping List'!$BN$11:$BN$25))</f>
        <v/>
      </c>
      <c r="BB3722" s="117" t="str">
        <f t="shared" si="872"/>
        <v/>
      </c>
    </row>
    <row r="3723" spans="1:54" x14ac:dyDescent="0.25">
      <c r="A3723" s="4"/>
      <c r="B3723" s="37"/>
      <c r="C3723" s="124"/>
      <c r="D3723" s="39"/>
      <c r="E3723" s="125"/>
      <c r="F3723" s="48"/>
      <c r="G3723" s="4"/>
      <c r="H3723" s="4"/>
      <c r="I3723" s="95" t="str">
        <f>IF($C3723="", "", IF(IFERROR(INDEX(Ingredients!$C$11:$C$310, MATCH($C3723, Ingredients!$B$11:$B$310, 0)), "")="", "", IFERROR(INDEX(Ingredients!$C$11:$C$310, MATCH($C3723, Ingredients!$B$11:$B$310, 0)), "")))</f>
        <v/>
      </c>
      <c r="J3723" s="73" t="str">
        <f>IF($B3723="", "", IF(IFERROR(INDEX(Meals!$C$11:$C$260, MATCH($B3723, Meals!$B$11:$B$260, 0)), "")="", "", IFERROR(INDEX(Meals!$C$11:$C$260, MATCH($B3723, Meals!$B$11:$B$260, 0)), "")))</f>
        <v/>
      </c>
      <c r="K3723" s="4"/>
      <c r="L3723" s="72" t="str">
        <f t="shared" si="862"/>
        <v/>
      </c>
      <c r="M3723" s="73" t="str">
        <f t="shared" si="863"/>
        <v/>
      </c>
      <c r="N3723" s="4"/>
      <c r="O3723" s="78" t="str">
        <f t="shared" si="864"/>
        <v/>
      </c>
      <c r="P3723" s="79" t="str">
        <f t="shared" si="865"/>
        <v/>
      </c>
      <c r="Q3723" s="4"/>
      <c r="R3723" s="90" t="str">
        <f t="shared" si="866"/>
        <v/>
      </c>
      <c r="S3723" s="4"/>
      <c r="Y3723" s="18" t="str">
        <f t="shared" si="867"/>
        <v/>
      </c>
      <c r="AA3723" s="18" t="str">
        <f t="shared" ref="AA3723:AA3786" si="873">IF($Y3723="", "", IF(AND(AA$5="X", B3723=""), $Y$6, IF(AND(NOT(B3723=""), COUNTIF(V$11:V$260, B3723)=0), $Y$7, "")))</f>
        <v/>
      </c>
      <c r="AB3723" s="18" t="str">
        <f t="shared" ref="AB3723:AB3786" si="874">IF($Y3723="", "", IF(AND(AB$5="X", C3723=""), $Y$6, IF(AND(NOT(C3723=""), COUNTIF(W$11:W$310, C3723)=0), $Y$7, "")))</f>
        <v/>
      </c>
      <c r="AC3723" s="18" t="str">
        <f t="shared" si="868"/>
        <v/>
      </c>
      <c r="AD3723" s="18" t="str">
        <f t="shared" si="868"/>
        <v/>
      </c>
      <c r="AE3723" s="18" t="str">
        <f t="shared" si="869"/>
        <v/>
      </c>
      <c r="AG3723" s="95" t="str">
        <f>IF($C3723="", "", IF(IFERROR(INDEX(Ingredients!C$11:C$310, MATCH($C3723, Ingredients!$B$11:$B$310, 0)), "")="", "", IFERROR(INDEX(Ingredients!C$11:C$310, MATCH($C3723, Ingredients!$B$11:$B$310, 0)), "")))</f>
        <v/>
      </c>
      <c r="AH3723" s="105" t="str">
        <f>IF($C3723="", "", IF(IFERROR(INDEX(Ingredients!D$11:D$310, MATCH($C3723, Ingredients!$B$11:$B$310, 0)), "")="", "", IFERROR(INDEX(Ingredients!D$11:D$310, MATCH($C3723, Ingredients!$B$11:$B$310, 0)), "")))</f>
        <v/>
      </c>
      <c r="AI3723" s="106" t="str">
        <f>IF($C3723="", "", IF(IFERROR(INDEX(Ingredients!E$11:E$310, MATCH($C3723, Ingredients!$B$11:$B$310, 0)), "")="", "", IFERROR(INDEX(Ingredients!E$11:E$310, MATCH($C3723, Ingredients!$B$11:$B$310, 0)), "")))</f>
        <v/>
      </c>
      <c r="AJ3723" s="108" t="str">
        <f>IF($C3723="", "", IF(IFERROR(INDEX(Ingredients!F$11:F$310, MATCH($C3723, Ingredients!$B$11:$B$310, 0)), "")="", "", IFERROR(INDEX(Ingredients!F$11:F$310, MATCH($C3723, Ingredients!$B$11:$B$310, 0)), "")))</f>
        <v/>
      </c>
      <c r="AK3723" s="106" t="str">
        <f>IF($C3723="", "", IF(IFERROR(INDEX(Ingredients!G$11:G$310, MATCH($C3723, Ingredients!$B$11:$B$310, 0)), "")="", "", IFERROR(INDEX(Ingredients!G$11:G$310, MATCH($C3723, Ingredients!$B$11:$B$310, 0)), "")))</f>
        <v/>
      </c>
      <c r="AL3723" s="79" t="str">
        <f>IF($C3723="", "", IF(IFERROR(INDEX(Ingredients!H$11:H$310, MATCH($C3723, Ingredients!$B$11:$B$310, 0)), "")="", "", IFERROR(INDEX(Ingredients!H$11:H$310, MATCH($C3723, Ingredients!$B$11:$B$310, 0)), "")))</f>
        <v/>
      </c>
      <c r="AN3723" s="83" t="str">
        <f t="shared" ref="AN3723:AN3786" si="875">IF($D3723="", "", IFERROR(IF($AK3723=$AI3723, $AJ3723/$AH3723, $AJ3723), ""))</f>
        <v/>
      </c>
      <c r="AP3723" s="114" t="str">
        <f t="shared" si="870"/>
        <v/>
      </c>
      <c r="AR3723" s="117" t="str">
        <f>IF($C3723="", "", IF(IFERROR(INDEX(Ingredients!$AI$11:$AI$310, MATCH($C3723, Ingredients!$B$11:$B$310, 0)), "")="", "", IFERROR(INDEX(Ingredients!$AI$11:$AI$310, MATCH($C3723, Ingredients!$B$11:$B$310, 0)), "")))</f>
        <v/>
      </c>
      <c r="AT3723" s="120" t="str">
        <f t="shared" si="871"/>
        <v/>
      </c>
      <c r="AV3723" s="90" t="str">
        <f t="shared" ref="AV3723:AV3786" si="876">IF($AT$8="", "", IF($B3723=$AT$8, $E3723, ""))</f>
        <v/>
      </c>
      <c r="AX3723" s="90" t="str">
        <f>IF($AV3723="", "", COUNTIF($AV$11:$AV$5010, "&lt;"&amp;$AV3723)+1+COUNTIF($AV$11:$AV3723, $AV3723)-1)</f>
        <v/>
      </c>
      <c r="AZ3723" s="111" t="str">
        <f>IF($B3723="", "", SUMIF('Shopping List'!$AV$11:$AV$25, $B3723, 'Shopping List'!$BN$11:$BN$25))</f>
        <v/>
      </c>
      <c r="BB3723" s="117" t="str">
        <f t="shared" si="872"/>
        <v/>
      </c>
    </row>
    <row r="3724" spans="1:54" x14ac:dyDescent="0.25">
      <c r="A3724" s="4"/>
      <c r="B3724" s="37"/>
      <c r="C3724" s="124"/>
      <c r="D3724" s="39"/>
      <c r="E3724" s="125"/>
      <c r="F3724" s="48"/>
      <c r="G3724" s="4"/>
      <c r="H3724" s="4"/>
      <c r="I3724" s="95" t="str">
        <f>IF($C3724="", "", IF(IFERROR(INDEX(Ingredients!$C$11:$C$310, MATCH($C3724, Ingredients!$B$11:$B$310, 0)), "")="", "", IFERROR(INDEX(Ingredients!$C$11:$C$310, MATCH($C3724, Ingredients!$B$11:$B$310, 0)), "")))</f>
        <v/>
      </c>
      <c r="J3724" s="73" t="str">
        <f>IF($B3724="", "", IF(IFERROR(INDEX(Meals!$C$11:$C$260, MATCH($B3724, Meals!$B$11:$B$260, 0)), "")="", "", IFERROR(INDEX(Meals!$C$11:$C$260, MATCH($B3724, Meals!$B$11:$B$260, 0)), "")))</f>
        <v/>
      </c>
      <c r="K3724" s="4"/>
      <c r="L3724" s="72" t="str">
        <f t="shared" ref="L3724:L3787" si="877">IF($D3724="", "", IFERROR(ROUND($AN3724*$D3724, 0), ""))</f>
        <v/>
      </c>
      <c r="M3724" s="73" t="str">
        <f t="shared" ref="M3724:M3787" si="878">IFERROR(ROUND($L3724/$J3724, 0), "")</f>
        <v/>
      </c>
      <c r="N3724" s="4"/>
      <c r="O3724" s="78" t="str">
        <f t="shared" ref="O3724:O3787" si="879">IF($D3724="", "", IFERROR(ROUND($AP3724*$D3724, 2), ""))</f>
        <v/>
      </c>
      <c r="P3724" s="79" t="str">
        <f t="shared" ref="P3724:P3787" si="880">IFERROR(ROUND($O3724/$J3724, 2), "")</f>
        <v/>
      </c>
      <c r="Q3724" s="4"/>
      <c r="R3724" s="90" t="str">
        <f t="shared" ref="R3724:R3787" si="881">IF(OR($D3724="", $AR3724=""), "", IF($AR3724&gt;=$D3724, $V$3, $V$4))</f>
        <v/>
      </c>
      <c r="S3724" s="4"/>
      <c r="Y3724" s="18" t="str">
        <f t="shared" ref="Y3724:Y3787" si="882">IF(COUNTIF($B3724:$F3724, "")=5, "", "X")</f>
        <v/>
      </c>
      <c r="AA3724" s="18" t="str">
        <f t="shared" si="873"/>
        <v/>
      </c>
      <c r="AB3724" s="18" t="str">
        <f t="shared" si="874"/>
        <v/>
      </c>
      <c r="AC3724" s="18" t="str">
        <f t="shared" ref="AC3724:AD3787" si="883">IF($Y3724="", "", IF(AND(AC$5="X", D3724=""), $Y$6, IF(AND(NOT(D3724=""), ISNUMBER(D3724)=FALSE), $Y$7, "")))</f>
        <v/>
      </c>
      <c r="AD3724" s="18" t="str">
        <f t="shared" si="883"/>
        <v/>
      </c>
      <c r="AE3724" s="18" t="str">
        <f t="shared" ref="AE3724:AE3787" si="884">IF($Y3724="", "", IF(AND(AE$5="X", F3724=""), $Y$6, ""))</f>
        <v/>
      </c>
      <c r="AG3724" s="95" t="str">
        <f>IF($C3724="", "", IF(IFERROR(INDEX(Ingredients!C$11:C$310, MATCH($C3724, Ingredients!$B$11:$B$310, 0)), "")="", "", IFERROR(INDEX(Ingredients!C$11:C$310, MATCH($C3724, Ingredients!$B$11:$B$310, 0)), "")))</f>
        <v/>
      </c>
      <c r="AH3724" s="105" t="str">
        <f>IF($C3724="", "", IF(IFERROR(INDEX(Ingredients!D$11:D$310, MATCH($C3724, Ingredients!$B$11:$B$310, 0)), "")="", "", IFERROR(INDEX(Ingredients!D$11:D$310, MATCH($C3724, Ingredients!$B$11:$B$310, 0)), "")))</f>
        <v/>
      </c>
      <c r="AI3724" s="106" t="str">
        <f>IF($C3724="", "", IF(IFERROR(INDEX(Ingredients!E$11:E$310, MATCH($C3724, Ingredients!$B$11:$B$310, 0)), "")="", "", IFERROR(INDEX(Ingredients!E$11:E$310, MATCH($C3724, Ingredients!$B$11:$B$310, 0)), "")))</f>
        <v/>
      </c>
      <c r="AJ3724" s="108" t="str">
        <f>IF($C3724="", "", IF(IFERROR(INDEX(Ingredients!F$11:F$310, MATCH($C3724, Ingredients!$B$11:$B$310, 0)), "")="", "", IFERROR(INDEX(Ingredients!F$11:F$310, MATCH($C3724, Ingredients!$B$11:$B$310, 0)), "")))</f>
        <v/>
      </c>
      <c r="AK3724" s="106" t="str">
        <f>IF($C3724="", "", IF(IFERROR(INDEX(Ingredients!G$11:G$310, MATCH($C3724, Ingredients!$B$11:$B$310, 0)), "")="", "", IFERROR(INDEX(Ingredients!G$11:G$310, MATCH($C3724, Ingredients!$B$11:$B$310, 0)), "")))</f>
        <v/>
      </c>
      <c r="AL3724" s="79" t="str">
        <f>IF($C3724="", "", IF(IFERROR(INDEX(Ingredients!H$11:H$310, MATCH($C3724, Ingredients!$B$11:$B$310, 0)), "")="", "", IFERROR(INDEX(Ingredients!H$11:H$310, MATCH($C3724, Ingredients!$B$11:$B$310, 0)), "")))</f>
        <v/>
      </c>
      <c r="AN3724" s="83" t="str">
        <f t="shared" si="875"/>
        <v/>
      </c>
      <c r="AP3724" s="114" t="str">
        <f t="shared" ref="AP3724:AP3787" si="885">IF($D3724="", "", IFERROR(IF($AK3724=$AI3724, $AL3724/$AH3724, $AL3724), ""))</f>
        <v/>
      </c>
      <c r="AR3724" s="117" t="str">
        <f>IF($C3724="", "", IF(IFERROR(INDEX(Ingredients!$AI$11:$AI$310, MATCH($C3724, Ingredients!$B$11:$B$310, 0)), "")="", "", IFERROR(INDEX(Ingredients!$AI$11:$AI$310, MATCH($C3724, Ingredients!$B$11:$B$310, 0)), "")))</f>
        <v/>
      </c>
      <c r="AT3724" s="120" t="str">
        <f t="shared" ref="AT3724:AT3787" si="886">IF(OR($B3724="", $R3724=""), "", CONCATENATE($B3724, " - ", $R3724))</f>
        <v/>
      </c>
      <c r="AV3724" s="90" t="str">
        <f t="shared" si="876"/>
        <v/>
      </c>
      <c r="AX3724" s="90" t="str">
        <f>IF($AV3724="", "", COUNTIF($AV$11:$AV$5010, "&lt;"&amp;$AV3724)+1+COUNTIF($AV$11:$AV3724, $AV3724)-1)</f>
        <v/>
      </c>
      <c r="AZ3724" s="111" t="str">
        <f>IF($B3724="", "", SUMIF('Shopping List'!$AV$11:$AV$25, $B3724, 'Shopping List'!$BN$11:$BN$25))</f>
        <v/>
      </c>
      <c r="BB3724" s="117" t="str">
        <f t="shared" ref="BB3724:BB3787" si="887">IF(OR($AZ3724="", $AZ3724=0), "", IFERROR($D3724*$AZ3724, ""))</f>
        <v/>
      </c>
    </row>
    <row r="3725" spans="1:54" x14ac:dyDescent="0.25">
      <c r="A3725" s="4"/>
      <c r="B3725" s="37"/>
      <c r="C3725" s="124"/>
      <c r="D3725" s="39"/>
      <c r="E3725" s="125"/>
      <c r="F3725" s="48"/>
      <c r="G3725" s="4"/>
      <c r="H3725" s="4"/>
      <c r="I3725" s="95" t="str">
        <f>IF($C3725="", "", IF(IFERROR(INDEX(Ingredients!$C$11:$C$310, MATCH($C3725, Ingredients!$B$11:$B$310, 0)), "")="", "", IFERROR(INDEX(Ingredients!$C$11:$C$310, MATCH($C3725, Ingredients!$B$11:$B$310, 0)), "")))</f>
        <v/>
      </c>
      <c r="J3725" s="73" t="str">
        <f>IF($B3725="", "", IF(IFERROR(INDEX(Meals!$C$11:$C$260, MATCH($B3725, Meals!$B$11:$B$260, 0)), "")="", "", IFERROR(INDEX(Meals!$C$11:$C$260, MATCH($B3725, Meals!$B$11:$B$260, 0)), "")))</f>
        <v/>
      </c>
      <c r="K3725" s="4"/>
      <c r="L3725" s="72" t="str">
        <f t="shared" si="877"/>
        <v/>
      </c>
      <c r="M3725" s="73" t="str">
        <f t="shared" si="878"/>
        <v/>
      </c>
      <c r="N3725" s="4"/>
      <c r="O3725" s="78" t="str">
        <f t="shared" si="879"/>
        <v/>
      </c>
      <c r="P3725" s="79" t="str">
        <f t="shared" si="880"/>
        <v/>
      </c>
      <c r="Q3725" s="4"/>
      <c r="R3725" s="90" t="str">
        <f t="shared" si="881"/>
        <v/>
      </c>
      <c r="S3725" s="4"/>
      <c r="Y3725" s="18" t="str">
        <f t="shared" si="882"/>
        <v/>
      </c>
      <c r="AA3725" s="18" t="str">
        <f t="shared" si="873"/>
        <v/>
      </c>
      <c r="AB3725" s="18" t="str">
        <f t="shared" si="874"/>
        <v/>
      </c>
      <c r="AC3725" s="18" t="str">
        <f t="shared" si="883"/>
        <v/>
      </c>
      <c r="AD3725" s="18" t="str">
        <f t="shared" si="883"/>
        <v/>
      </c>
      <c r="AE3725" s="18" t="str">
        <f t="shared" si="884"/>
        <v/>
      </c>
      <c r="AG3725" s="95" t="str">
        <f>IF($C3725="", "", IF(IFERROR(INDEX(Ingredients!C$11:C$310, MATCH($C3725, Ingredients!$B$11:$B$310, 0)), "")="", "", IFERROR(INDEX(Ingredients!C$11:C$310, MATCH($C3725, Ingredients!$B$11:$B$310, 0)), "")))</f>
        <v/>
      </c>
      <c r="AH3725" s="105" t="str">
        <f>IF($C3725="", "", IF(IFERROR(INDEX(Ingredients!D$11:D$310, MATCH($C3725, Ingredients!$B$11:$B$310, 0)), "")="", "", IFERROR(INDEX(Ingredients!D$11:D$310, MATCH($C3725, Ingredients!$B$11:$B$310, 0)), "")))</f>
        <v/>
      </c>
      <c r="AI3725" s="106" t="str">
        <f>IF($C3725="", "", IF(IFERROR(INDEX(Ingredients!E$11:E$310, MATCH($C3725, Ingredients!$B$11:$B$310, 0)), "")="", "", IFERROR(INDEX(Ingredients!E$11:E$310, MATCH($C3725, Ingredients!$B$11:$B$310, 0)), "")))</f>
        <v/>
      </c>
      <c r="AJ3725" s="108" t="str">
        <f>IF($C3725="", "", IF(IFERROR(INDEX(Ingredients!F$11:F$310, MATCH($C3725, Ingredients!$B$11:$B$310, 0)), "")="", "", IFERROR(INDEX(Ingredients!F$11:F$310, MATCH($C3725, Ingredients!$B$11:$B$310, 0)), "")))</f>
        <v/>
      </c>
      <c r="AK3725" s="106" t="str">
        <f>IF($C3725="", "", IF(IFERROR(INDEX(Ingredients!G$11:G$310, MATCH($C3725, Ingredients!$B$11:$B$310, 0)), "")="", "", IFERROR(INDEX(Ingredients!G$11:G$310, MATCH($C3725, Ingredients!$B$11:$B$310, 0)), "")))</f>
        <v/>
      </c>
      <c r="AL3725" s="79" t="str">
        <f>IF($C3725="", "", IF(IFERROR(INDEX(Ingredients!H$11:H$310, MATCH($C3725, Ingredients!$B$11:$B$310, 0)), "")="", "", IFERROR(INDEX(Ingredients!H$11:H$310, MATCH($C3725, Ingredients!$B$11:$B$310, 0)), "")))</f>
        <v/>
      </c>
      <c r="AN3725" s="83" t="str">
        <f t="shared" si="875"/>
        <v/>
      </c>
      <c r="AP3725" s="114" t="str">
        <f t="shared" si="885"/>
        <v/>
      </c>
      <c r="AR3725" s="117" t="str">
        <f>IF($C3725="", "", IF(IFERROR(INDEX(Ingredients!$AI$11:$AI$310, MATCH($C3725, Ingredients!$B$11:$B$310, 0)), "")="", "", IFERROR(INDEX(Ingredients!$AI$11:$AI$310, MATCH($C3725, Ingredients!$B$11:$B$310, 0)), "")))</f>
        <v/>
      </c>
      <c r="AT3725" s="120" t="str">
        <f t="shared" si="886"/>
        <v/>
      </c>
      <c r="AV3725" s="90" t="str">
        <f t="shared" si="876"/>
        <v/>
      </c>
      <c r="AX3725" s="90" t="str">
        <f>IF($AV3725="", "", COUNTIF($AV$11:$AV$5010, "&lt;"&amp;$AV3725)+1+COUNTIF($AV$11:$AV3725, $AV3725)-1)</f>
        <v/>
      </c>
      <c r="AZ3725" s="111" t="str">
        <f>IF($B3725="", "", SUMIF('Shopping List'!$AV$11:$AV$25, $B3725, 'Shopping List'!$BN$11:$BN$25))</f>
        <v/>
      </c>
      <c r="BB3725" s="117" t="str">
        <f t="shared" si="887"/>
        <v/>
      </c>
    </row>
    <row r="3726" spans="1:54" x14ac:dyDescent="0.25">
      <c r="A3726" s="4"/>
      <c r="B3726" s="37"/>
      <c r="C3726" s="124"/>
      <c r="D3726" s="39"/>
      <c r="E3726" s="125"/>
      <c r="F3726" s="48"/>
      <c r="G3726" s="4"/>
      <c r="H3726" s="4"/>
      <c r="I3726" s="95" t="str">
        <f>IF($C3726="", "", IF(IFERROR(INDEX(Ingredients!$C$11:$C$310, MATCH($C3726, Ingredients!$B$11:$B$310, 0)), "")="", "", IFERROR(INDEX(Ingredients!$C$11:$C$310, MATCH($C3726, Ingredients!$B$11:$B$310, 0)), "")))</f>
        <v/>
      </c>
      <c r="J3726" s="73" t="str">
        <f>IF($B3726="", "", IF(IFERROR(INDEX(Meals!$C$11:$C$260, MATCH($B3726, Meals!$B$11:$B$260, 0)), "")="", "", IFERROR(INDEX(Meals!$C$11:$C$260, MATCH($B3726, Meals!$B$11:$B$260, 0)), "")))</f>
        <v/>
      </c>
      <c r="K3726" s="4"/>
      <c r="L3726" s="72" t="str">
        <f t="shared" si="877"/>
        <v/>
      </c>
      <c r="M3726" s="73" t="str">
        <f t="shared" si="878"/>
        <v/>
      </c>
      <c r="N3726" s="4"/>
      <c r="O3726" s="78" t="str">
        <f t="shared" si="879"/>
        <v/>
      </c>
      <c r="P3726" s="79" t="str">
        <f t="shared" si="880"/>
        <v/>
      </c>
      <c r="Q3726" s="4"/>
      <c r="R3726" s="90" t="str">
        <f t="shared" si="881"/>
        <v/>
      </c>
      <c r="S3726" s="4"/>
      <c r="Y3726" s="18" t="str">
        <f t="shared" si="882"/>
        <v/>
      </c>
      <c r="AA3726" s="18" t="str">
        <f t="shared" si="873"/>
        <v/>
      </c>
      <c r="AB3726" s="18" t="str">
        <f t="shared" si="874"/>
        <v/>
      </c>
      <c r="AC3726" s="18" t="str">
        <f t="shared" si="883"/>
        <v/>
      </c>
      <c r="AD3726" s="18" t="str">
        <f t="shared" si="883"/>
        <v/>
      </c>
      <c r="AE3726" s="18" t="str">
        <f t="shared" si="884"/>
        <v/>
      </c>
      <c r="AG3726" s="95" t="str">
        <f>IF($C3726="", "", IF(IFERROR(INDEX(Ingredients!C$11:C$310, MATCH($C3726, Ingredients!$B$11:$B$310, 0)), "")="", "", IFERROR(INDEX(Ingredients!C$11:C$310, MATCH($C3726, Ingredients!$B$11:$B$310, 0)), "")))</f>
        <v/>
      </c>
      <c r="AH3726" s="105" t="str">
        <f>IF($C3726="", "", IF(IFERROR(INDEX(Ingredients!D$11:D$310, MATCH($C3726, Ingredients!$B$11:$B$310, 0)), "")="", "", IFERROR(INDEX(Ingredients!D$11:D$310, MATCH($C3726, Ingredients!$B$11:$B$310, 0)), "")))</f>
        <v/>
      </c>
      <c r="AI3726" s="106" t="str">
        <f>IF($C3726="", "", IF(IFERROR(INDEX(Ingredients!E$11:E$310, MATCH($C3726, Ingredients!$B$11:$B$310, 0)), "")="", "", IFERROR(INDEX(Ingredients!E$11:E$310, MATCH($C3726, Ingredients!$B$11:$B$310, 0)), "")))</f>
        <v/>
      </c>
      <c r="AJ3726" s="108" t="str">
        <f>IF($C3726="", "", IF(IFERROR(INDEX(Ingredients!F$11:F$310, MATCH($C3726, Ingredients!$B$11:$B$310, 0)), "")="", "", IFERROR(INDEX(Ingredients!F$11:F$310, MATCH($C3726, Ingredients!$B$11:$B$310, 0)), "")))</f>
        <v/>
      </c>
      <c r="AK3726" s="106" t="str">
        <f>IF($C3726="", "", IF(IFERROR(INDEX(Ingredients!G$11:G$310, MATCH($C3726, Ingredients!$B$11:$B$310, 0)), "")="", "", IFERROR(INDEX(Ingredients!G$11:G$310, MATCH($C3726, Ingredients!$B$11:$B$310, 0)), "")))</f>
        <v/>
      </c>
      <c r="AL3726" s="79" t="str">
        <f>IF($C3726="", "", IF(IFERROR(INDEX(Ingredients!H$11:H$310, MATCH($C3726, Ingredients!$B$11:$B$310, 0)), "")="", "", IFERROR(INDEX(Ingredients!H$11:H$310, MATCH($C3726, Ingredients!$B$11:$B$310, 0)), "")))</f>
        <v/>
      </c>
      <c r="AN3726" s="83" t="str">
        <f t="shared" si="875"/>
        <v/>
      </c>
      <c r="AP3726" s="114" t="str">
        <f t="shared" si="885"/>
        <v/>
      </c>
      <c r="AR3726" s="117" t="str">
        <f>IF($C3726="", "", IF(IFERROR(INDEX(Ingredients!$AI$11:$AI$310, MATCH($C3726, Ingredients!$B$11:$B$310, 0)), "")="", "", IFERROR(INDEX(Ingredients!$AI$11:$AI$310, MATCH($C3726, Ingredients!$B$11:$B$310, 0)), "")))</f>
        <v/>
      </c>
      <c r="AT3726" s="120" t="str">
        <f t="shared" si="886"/>
        <v/>
      </c>
      <c r="AV3726" s="90" t="str">
        <f t="shared" si="876"/>
        <v/>
      </c>
      <c r="AX3726" s="90" t="str">
        <f>IF($AV3726="", "", COUNTIF($AV$11:$AV$5010, "&lt;"&amp;$AV3726)+1+COUNTIF($AV$11:$AV3726, $AV3726)-1)</f>
        <v/>
      </c>
      <c r="AZ3726" s="111" t="str">
        <f>IF($B3726="", "", SUMIF('Shopping List'!$AV$11:$AV$25, $B3726, 'Shopping List'!$BN$11:$BN$25))</f>
        <v/>
      </c>
      <c r="BB3726" s="117" t="str">
        <f t="shared" si="887"/>
        <v/>
      </c>
    </row>
    <row r="3727" spans="1:54" x14ac:dyDescent="0.25">
      <c r="A3727" s="4"/>
      <c r="B3727" s="37"/>
      <c r="C3727" s="124"/>
      <c r="D3727" s="39"/>
      <c r="E3727" s="125"/>
      <c r="F3727" s="48"/>
      <c r="G3727" s="4"/>
      <c r="H3727" s="4"/>
      <c r="I3727" s="95" t="str">
        <f>IF($C3727="", "", IF(IFERROR(INDEX(Ingredients!$C$11:$C$310, MATCH($C3727, Ingredients!$B$11:$B$310, 0)), "")="", "", IFERROR(INDEX(Ingredients!$C$11:$C$310, MATCH($C3727, Ingredients!$B$11:$B$310, 0)), "")))</f>
        <v/>
      </c>
      <c r="J3727" s="73" t="str">
        <f>IF($B3727="", "", IF(IFERROR(INDEX(Meals!$C$11:$C$260, MATCH($B3727, Meals!$B$11:$B$260, 0)), "")="", "", IFERROR(INDEX(Meals!$C$11:$C$260, MATCH($B3727, Meals!$B$11:$B$260, 0)), "")))</f>
        <v/>
      </c>
      <c r="K3727" s="4"/>
      <c r="L3727" s="72" t="str">
        <f t="shared" si="877"/>
        <v/>
      </c>
      <c r="M3727" s="73" t="str">
        <f t="shared" si="878"/>
        <v/>
      </c>
      <c r="N3727" s="4"/>
      <c r="O3727" s="78" t="str">
        <f t="shared" si="879"/>
        <v/>
      </c>
      <c r="P3727" s="79" t="str">
        <f t="shared" si="880"/>
        <v/>
      </c>
      <c r="Q3727" s="4"/>
      <c r="R3727" s="90" t="str">
        <f t="shared" si="881"/>
        <v/>
      </c>
      <c r="S3727" s="4"/>
      <c r="Y3727" s="18" t="str">
        <f t="shared" si="882"/>
        <v/>
      </c>
      <c r="AA3727" s="18" t="str">
        <f t="shared" si="873"/>
        <v/>
      </c>
      <c r="AB3727" s="18" t="str">
        <f t="shared" si="874"/>
        <v/>
      </c>
      <c r="AC3727" s="18" t="str">
        <f t="shared" si="883"/>
        <v/>
      </c>
      <c r="AD3727" s="18" t="str">
        <f t="shared" si="883"/>
        <v/>
      </c>
      <c r="AE3727" s="18" t="str">
        <f t="shared" si="884"/>
        <v/>
      </c>
      <c r="AG3727" s="95" t="str">
        <f>IF($C3727="", "", IF(IFERROR(INDEX(Ingredients!C$11:C$310, MATCH($C3727, Ingredients!$B$11:$B$310, 0)), "")="", "", IFERROR(INDEX(Ingredients!C$11:C$310, MATCH($C3727, Ingredients!$B$11:$B$310, 0)), "")))</f>
        <v/>
      </c>
      <c r="AH3727" s="105" t="str">
        <f>IF($C3727="", "", IF(IFERROR(INDEX(Ingredients!D$11:D$310, MATCH($C3727, Ingredients!$B$11:$B$310, 0)), "")="", "", IFERROR(INDEX(Ingredients!D$11:D$310, MATCH($C3727, Ingredients!$B$11:$B$310, 0)), "")))</f>
        <v/>
      </c>
      <c r="AI3727" s="106" t="str">
        <f>IF($C3727="", "", IF(IFERROR(INDEX(Ingredients!E$11:E$310, MATCH($C3727, Ingredients!$B$11:$B$310, 0)), "")="", "", IFERROR(INDEX(Ingredients!E$11:E$310, MATCH($C3727, Ingredients!$B$11:$B$310, 0)), "")))</f>
        <v/>
      </c>
      <c r="AJ3727" s="108" t="str">
        <f>IF($C3727="", "", IF(IFERROR(INDEX(Ingredients!F$11:F$310, MATCH($C3727, Ingredients!$B$11:$B$310, 0)), "")="", "", IFERROR(INDEX(Ingredients!F$11:F$310, MATCH($C3727, Ingredients!$B$11:$B$310, 0)), "")))</f>
        <v/>
      </c>
      <c r="AK3727" s="106" t="str">
        <f>IF($C3727="", "", IF(IFERROR(INDEX(Ingredients!G$11:G$310, MATCH($C3727, Ingredients!$B$11:$B$310, 0)), "")="", "", IFERROR(INDEX(Ingredients!G$11:G$310, MATCH($C3727, Ingredients!$B$11:$B$310, 0)), "")))</f>
        <v/>
      </c>
      <c r="AL3727" s="79" t="str">
        <f>IF($C3727="", "", IF(IFERROR(INDEX(Ingredients!H$11:H$310, MATCH($C3727, Ingredients!$B$11:$B$310, 0)), "")="", "", IFERROR(INDEX(Ingredients!H$11:H$310, MATCH($C3727, Ingredients!$B$11:$B$310, 0)), "")))</f>
        <v/>
      </c>
      <c r="AN3727" s="83" t="str">
        <f t="shared" si="875"/>
        <v/>
      </c>
      <c r="AP3727" s="114" t="str">
        <f t="shared" si="885"/>
        <v/>
      </c>
      <c r="AR3727" s="117" t="str">
        <f>IF($C3727="", "", IF(IFERROR(INDEX(Ingredients!$AI$11:$AI$310, MATCH($C3727, Ingredients!$B$11:$B$310, 0)), "")="", "", IFERROR(INDEX(Ingredients!$AI$11:$AI$310, MATCH($C3727, Ingredients!$B$11:$B$310, 0)), "")))</f>
        <v/>
      </c>
      <c r="AT3727" s="120" t="str">
        <f t="shared" si="886"/>
        <v/>
      </c>
      <c r="AV3727" s="90" t="str">
        <f t="shared" si="876"/>
        <v/>
      </c>
      <c r="AX3727" s="90" t="str">
        <f>IF($AV3727="", "", COUNTIF($AV$11:$AV$5010, "&lt;"&amp;$AV3727)+1+COUNTIF($AV$11:$AV3727, $AV3727)-1)</f>
        <v/>
      </c>
      <c r="AZ3727" s="111" t="str">
        <f>IF($B3727="", "", SUMIF('Shopping List'!$AV$11:$AV$25, $B3727, 'Shopping List'!$BN$11:$BN$25))</f>
        <v/>
      </c>
      <c r="BB3727" s="117" t="str">
        <f t="shared" si="887"/>
        <v/>
      </c>
    </row>
    <row r="3728" spans="1:54" x14ac:dyDescent="0.25">
      <c r="A3728" s="4"/>
      <c r="B3728" s="37"/>
      <c r="C3728" s="124"/>
      <c r="D3728" s="39"/>
      <c r="E3728" s="125"/>
      <c r="F3728" s="48"/>
      <c r="G3728" s="4"/>
      <c r="H3728" s="4"/>
      <c r="I3728" s="95" t="str">
        <f>IF($C3728="", "", IF(IFERROR(INDEX(Ingredients!$C$11:$C$310, MATCH($C3728, Ingredients!$B$11:$B$310, 0)), "")="", "", IFERROR(INDEX(Ingredients!$C$11:$C$310, MATCH($C3728, Ingredients!$B$11:$B$310, 0)), "")))</f>
        <v/>
      </c>
      <c r="J3728" s="73" t="str">
        <f>IF($B3728="", "", IF(IFERROR(INDEX(Meals!$C$11:$C$260, MATCH($B3728, Meals!$B$11:$B$260, 0)), "")="", "", IFERROR(INDEX(Meals!$C$11:$C$260, MATCH($B3728, Meals!$B$11:$B$260, 0)), "")))</f>
        <v/>
      </c>
      <c r="K3728" s="4"/>
      <c r="L3728" s="72" t="str">
        <f t="shared" si="877"/>
        <v/>
      </c>
      <c r="M3728" s="73" t="str">
        <f t="shared" si="878"/>
        <v/>
      </c>
      <c r="N3728" s="4"/>
      <c r="O3728" s="78" t="str">
        <f t="shared" si="879"/>
        <v/>
      </c>
      <c r="P3728" s="79" t="str">
        <f t="shared" si="880"/>
        <v/>
      </c>
      <c r="Q3728" s="4"/>
      <c r="R3728" s="90" t="str">
        <f t="shared" si="881"/>
        <v/>
      </c>
      <c r="S3728" s="4"/>
      <c r="Y3728" s="18" t="str">
        <f t="shared" si="882"/>
        <v/>
      </c>
      <c r="AA3728" s="18" t="str">
        <f t="shared" si="873"/>
        <v/>
      </c>
      <c r="AB3728" s="18" t="str">
        <f t="shared" si="874"/>
        <v/>
      </c>
      <c r="AC3728" s="18" t="str">
        <f t="shared" si="883"/>
        <v/>
      </c>
      <c r="AD3728" s="18" t="str">
        <f t="shared" si="883"/>
        <v/>
      </c>
      <c r="AE3728" s="18" t="str">
        <f t="shared" si="884"/>
        <v/>
      </c>
      <c r="AG3728" s="95" t="str">
        <f>IF($C3728="", "", IF(IFERROR(INDEX(Ingredients!C$11:C$310, MATCH($C3728, Ingredients!$B$11:$B$310, 0)), "")="", "", IFERROR(INDEX(Ingredients!C$11:C$310, MATCH($C3728, Ingredients!$B$11:$B$310, 0)), "")))</f>
        <v/>
      </c>
      <c r="AH3728" s="105" t="str">
        <f>IF($C3728="", "", IF(IFERROR(INDEX(Ingredients!D$11:D$310, MATCH($C3728, Ingredients!$B$11:$B$310, 0)), "")="", "", IFERROR(INDEX(Ingredients!D$11:D$310, MATCH($C3728, Ingredients!$B$11:$B$310, 0)), "")))</f>
        <v/>
      </c>
      <c r="AI3728" s="106" t="str">
        <f>IF($C3728="", "", IF(IFERROR(INDEX(Ingredients!E$11:E$310, MATCH($C3728, Ingredients!$B$11:$B$310, 0)), "")="", "", IFERROR(INDEX(Ingredients!E$11:E$310, MATCH($C3728, Ingredients!$B$11:$B$310, 0)), "")))</f>
        <v/>
      </c>
      <c r="AJ3728" s="108" t="str">
        <f>IF($C3728="", "", IF(IFERROR(INDEX(Ingredients!F$11:F$310, MATCH($C3728, Ingredients!$B$11:$B$310, 0)), "")="", "", IFERROR(INDEX(Ingredients!F$11:F$310, MATCH($C3728, Ingredients!$B$11:$B$310, 0)), "")))</f>
        <v/>
      </c>
      <c r="AK3728" s="106" t="str">
        <f>IF($C3728="", "", IF(IFERROR(INDEX(Ingredients!G$11:G$310, MATCH($C3728, Ingredients!$B$11:$B$310, 0)), "")="", "", IFERROR(INDEX(Ingredients!G$11:G$310, MATCH($C3728, Ingredients!$B$11:$B$310, 0)), "")))</f>
        <v/>
      </c>
      <c r="AL3728" s="79" t="str">
        <f>IF($C3728="", "", IF(IFERROR(INDEX(Ingredients!H$11:H$310, MATCH($C3728, Ingredients!$B$11:$B$310, 0)), "")="", "", IFERROR(INDEX(Ingredients!H$11:H$310, MATCH($C3728, Ingredients!$B$11:$B$310, 0)), "")))</f>
        <v/>
      </c>
      <c r="AN3728" s="83" t="str">
        <f t="shared" si="875"/>
        <v/>
      </c>
      <c r="AP3728" s="114" t="str">
        <f t="shared" si="885"/>
        <v/>
      </c>
      <c r="AR3728" s="117" t="str">
        <f>IF($C3728="", "", IF(IFERROR(INDEX(Ingredients!$AI$11:$AI$310, MATCH($C3728, Ingredients!$B$11:$B$310, 0)), "")="", "", IFERROR(INDEX(Ingredients!$AI$11:$AI$310, MATCH($C3728, Ingredients!$B$11:$B$310, 0)), "")))</f>
        <v/>
      </c>
      <c r="AT3728" s="120" t="str">
        <f t="shared" si="886"/>
        <v/>
      </c>
      <c r="AV3728" s="90" t="str">
        <f t="shared" si="876"/>
        <v/>
      </c>
      <c r="AX3728" s="90" t="str">
        <f>IF($AV3728="", "", COUNTIF($AV$11:$AV$5010, "&lt;"&amp;$AV3728)+1+COUNTIF($AV$11:$AV3728, $AV3728)-1)</f>
        <v/>
      </c>
      <c r="AZ3728" s="111" t="str">
        <f>IF($B3728="", "", SUMIF('Shopping List'!$AV$11:$AV$25, $B3728, 'Shopping List'!$BN$11:$BN$25))</f>
        <v/>
      </c>
      <c r="BB3728" s="117" t="str">
        <f t="shared" si="887"/>
        <v/>
      </c>
    </row>
    <row r="3729" spans="1:54" x14ac:dyDescent="0.25">
      <c r="A3729" s="4"/>
      <c r="B3729" s="37"/>
      <c r="C3729" s="124"/>
      <c r="D3729" s="39"/>
      <c r="E3729" s="125"/>
      <c r="F3729" s="48"/>
      <c r="G3729" s="4"/>
      <c r="H3729" s="4"/>
      <c r="I3729" s="95" t="str">
        <f>IF($C3729="", "", IF(IFERROR(INDEX(Ingredients!$C$11:$C$310, MATCH($C3729, Ingredients!$B$11:$B$310, 0)), "")="", "", IFERROR(INDEX(Ingredients!$C$11:$C$310, MATCH($C3729, Ingredients!$B$11:$B$310, 0)), "")))</f>
        <v/>
      </c>
      <c r="J3729" s="73" t="str">
        <f>IF($B3729="", "", IF(IFERROR(INDEX(Meals!$C$11:$C$260, MATCH($B3729, Meals!$B$11:$B$260, 0)), "")="", "", IFERROR(INDEX(Meals!$C$11:$C$260, MATCH($B3729, Meals!$B$11:$B$260, 0)), "")))</f>
        <v/>
      </c>
      <c r="K3729" s="4"/>
      <c r="L3729" s="72" t="str">
        <f t="shared" si="877"/>
        <v/>
      </c>
      <c r="M3729" s="73" t="str">
        <f t="shared" si="878"/>
        <v/>
      </c>
      <c r="N3729" s="4"/>
      <c r="O3729" s="78" t="str">
        <f t="shared" si="879"/>
        <v/>
      </c>
      <c r="P3729" s="79" t="str">
        <f t="shared" si="880"/>
        <v/>
      </c>
      <c r="Q3729" s="4"/>
      <c r="R3729" s="90" t="str">
        <f t="shared" si="881"/>
        <v/>
      </c>
      <c r="S3729" s="4"/>
      <c r="Y3729" s="18" t="str">
        <f t="shared" si="882"/>
        <v/>
      </c>
      <c r="AA3729" s="18" t="str">
        <f t="shared" si="873"/>
        <v/>
      </c>
      <c r="AB3729" s="18" t="str">
        <f t="shared" si="874"/>
        <v/>
      </c>
      <c r="AC3729" s="18" t="str">
        <f t="shared" si="883"/>
        <v/>
      </c>
      <c r="AD3729" s="18" t="str">
        <f t="shared" si="883"/>
        <v/>
      </c>
      <c r="AE3729" s="18" t="str">
        <f t="shared" si="884"/>
        <v/>
      </c>
      <c r="AG3729" s="95" t="str">
        <f>IF($C3729="", "", IF(IFERROR(INDEX(Ingredients!C$11:C$310, MATCH($C3729, Ingredients!$B$11:$B$310, 0)), "")="", "", IFERROR(INDEX(Ingredients!C$11:C$310, MATCH($C3729, Ingredients!$B$11:$B$310, 0)), "")))</f>
        <v/>
      </c>
      <c r="AH3729" s="105" t="str">
        <f>IF($C3729="", "", IF(IFERROR(INDEX(Ingredients!D$11:D$310, MATCH($C3729, Ingredients!$B$11:$B$310, 0)), "")="", "", IFERROR(INDEX(Ingredients!D$11:D$310, MATCH($C3729, Ingredients!$B$11:$B$310, 0)), "")))</f>
        <v/>
      </c>
      <c r="AI3729" s="106" t="str">
        <f>IF($C3729="", "", IF(IFERROR(INDEX(Ingredients!E$11:E$310, MATCH($C3729, Ingredients!$B$11:$B$310, 0)), "")="", "", IFERROR(INDEX(Ingredients!E$11:E$310, MATCH($C3729, Ingredients!$B$11:$B$310, 0)), "")))</f>
        <v/>
      </c>
      <c r="AJ3729" s="108" t="str">
        <f>IF($C3729="", "", IF(IFERROR(INDEX(Ingredients!F$11:F$310, MATCH($C3729, Ingredients!$B$11:$B$310, 0)), "")="", "", IFERROR(INDEX(Ingredients!F$11:F$310, MATCH($C3729, Ingredients!$B$11:$B$310, 0)), "")))</f>
        <v/>
      </c>
      <c r="AK3729" s="106" t="str">
        <f>IF($C3729="", "", IF(IFERROR(INDEX(Ingredients!G$11:G$310, MATCH($C3729, Ingredients!$B$11:$B$310, 0)), "")="", "", IFERROR(INDEX(Ingredients!G$11:G$310, MATCH($C3729, Ingredients!$B$11:$B$310, 0)), "")))</f>
        <v/>
      </c>
      <c r="AL3729" s="79" t="str">
        <f>IF($C3729="", "", IF(IFERROR(INDEX(Ingredients!H$11:H$310, MATCH($C3729, Ingredients!$B$11:$B$310, 0)), "")="", "", IFERROR(INDEX(Ingredients!H$11:H$310, MATCH($C3729, Ingredients!$B$11:$B$310, 0)), "")))</f>
        <v/>
      </c>
      <c r="AN3729" s="83" t="str">
        <f t="shared" si="875"/>
        <v/>
      </c>
      <c r="AP3729" s="114" t="str">
        <f t="shared" si="885"/>
        <v/>
      </c>
      <c r="AR3729" s="117" t="str">
        <f>IF($C3729="", "", IF(IFERROR(INDEX(Ingredients!$AI$11:$AI$310, MATCH($C3729, Ingredients!$B$11:$B$310, 0)), "")="", "", IFERROR(INDEX(Ingredients!$AI$11:$AI$310, MATCH($C3729, Ingredients!$B$11:$B$310, 0)), "")))</f>
        <v/>
      </c>
      <c r="AT3729" s="120" t="str">
        <f t="shared" si="886"/>
        <v/>
      </c>
      <c r="AV3729" s="90" t="str">
        <f t="shared" si="876"/>
        <v/>
      </c>
      <c r="AX3729" s="90" t="str">
        <f>IF($AV3729="", "", COUNTIF($AV$11:$AV$5010, "&lt;"&amp;$AV3729)+1+COUNTIF($AV$11:$AV3729, $AV3729)-1)</f>
        <v/>
      </c>
      <c r="AZ3729" s="111" t="str">
        <f>IF($B3729="", "", SUMIF('Shopping List'!$AV$11:$AV$25, $B3729, 'Shopping List'!$BN$11:$BN$25))</f>
        <v/>
      </c>
      <c r="BB3729" s="117" t="str">
        <f t="shared" si="887"/>
        <v/>
      </c>
    </row>
    <row r="3730" spans="1:54" x14ac:dyDescent="0.25">
      <c r="A3730" s="4"/>
      <c r="B3730" s="37"/>
      <c r="C3730" s="124"/>
      <c r="D3730" s="39"/>
      <c r="E3730" s="125"/>
      <c r="F3730" s="48"/>
      <c r="G3730" s="4"/>
      <c r="H3730" s="4"/>
      <c r="I3730" s="95" t="str">
        <f>IF($C3730="", "", IF(IFERROR(INDEX(Ingredients!$C$11:$C$310, MATCH($C3730, Ingredients!$B$11:$B$310, 0)), "")="", "", IFERROR(INDEX(Ingredients!$C$11:$C$310, MATCH($C3730, Ingredients!$B$11:$B$310, 0)), "")))</f>
        <v/>
      </c>
      <c r="J3730" s="73" t="str">
        <f>IF($B3730="", "", IF(IFERROR(INDEX(Meals!$C$11:$C$260, MATCH($B3730, Meals!$B$11:$B$260, 0)), "")="", "", IFERROR(INDEX(Meals!$C$11:$C$260, MATCH($B3730, Meals!$B$11:$B$260, 0)), "")))</f>
        <v/>
      </c>
      <c r="K3730" s="4"/>
      <c r="L3730" s="72" t="str">
        <f t="shared" si="877"/>
        <v/>
      </c>
      <c r="M3730" s="73" t="str">
        <f t="shared" si="878"/>
        <v/>
      </c>
      <c r="N3730" s="4"/>
      <c r="O3730" s="78" t="str">
        <f t="shared" si="879"/>
        <v/>
      </c>
      <c r="P3730" s="79" t="str">
        <f t="shared" si="880"/>
        <v/>
      </c>
      <c r="Q3730" s="4"/>
      <c r="R3730" s="90" t="str">
        <f t="shared" si="881"/>
        <v/>
      </c>
      <c r="S3730" s="4"/>
      <c r="Y3730" s="18" t="str">
        <f t="shared" si="882"/>
        <v/>
      </c>
      <c r="AA3730" s="18" t="str">
        <f t="shared" si="873"/>
        <v/>
      </c>
      <c r="AB3730" s="18" t="str">
        <f t="shared" si="874"/>
        <v/>
      </c>
      <c r="AC3730" s="18" t="str">
        <f t="shared" si="883"/>
        <v/>
      </c>
      <c r="AD3730" s="18" t="str">
        <f t="shared" si="883"/>
        <v/>
      </c>
      <c r="AE3730" s="18" t="str">
        <f t="shared" si="884"/>
        <v/>
      </c>
      <c r="AG3730" s="95" t="str">
        <f>IF($C3730="", "", IF(IFERROR(INDEX(Ingredients!C$11:C$310, MATCH($C3730, Ingredients!$B$11:$B$310, 0)), "")="", "", IFERROR(INDEX(Ingredients!C$11:C$310, MATCH($C3730, Ingredients!$B$11:$B$310, 0)), "")))</f>
        <v/>
      </c>
      <c r="AH3730" s="105" t="str">
        <f>IF($C3730="", "", IF(IFERROR(INDEX(Ingredients!D$11:D$310, MATCH($C3730, Ingredients!$B$11:$B$310, 0)), "")="", "", IFERROR(INDEX(Ingredients!D$11:D$310, MATCH($C3730, Ingredients!$B$11:$B$310, 0)), "")))</f>
        <v/>
      </c>
      <c r="AI3730" s="106" t="str">
        <f>IF($C3730="", "", IF(IFERROR(INDEX(Ingredients!E$11:E$310, MATCH($C3730, Ingredients!$B$11:$B$310, 0)), "")="", "", IFERROR(INDEX(Ingredients!E$11:E$310, MATCH($C3730, Ingredients!$B$11:$B$310, 0)), "")))</f>
        <v/>
      </c>
      <c r="AJ3730" s="108" t="str">
        <f>IF($C3730="", "", IF(IFERROR(INDEX(Ingredients!F$11:F$310, MATCH($C3730, Ingredients!$B$11:$B$310, 0)), "")="", "", IFERROR(INDEX(Ingredients!F$11:F$310, MATCH($C3730, Ingredients!$B$11:$B$310, 0)), "")))</f>
        <v/>
      </c>
      <c r="AK3730" s="106" t="str">
        <f>IF($C3730="", "", IF(IFERROR(INDEX(Ingredients!G$11:G$310, MATCH($C3730, Ingredients!$B$11:$B$310, 0)), "")="", "", IFERROR(INDEX(Ingredients!G$11:G$310, MATCH($C3730, Ingredients!$B$11:$B$310, 0)), "")))</f>
        <v/>
      </c>
      <c r="AL3730" s="79" t="str">
        <f>IF($C3730="", "", IF(IFERROR(INDEX(Ingredients!H$11:H$310, MATCH($C3730, Ingredients!$B$11:$B$310, 0)), "")="", "", IFERROR(INDEX(Ingredients!H$11:H$310, MATCH($C3730, Ingredients!$B$11:$B$310, 0)), "")))</f>
        <v/>
      </c>
      <c r="AN3730" s="83" t="str">
        <f t="shared" si="875"/>
        <v/>
      </c>
      <c r="AP3730" s="114" t="str">
        <f t="shared" si="885"/>
        <v/>
      </c>
      <c r="AR3730" s="117" t="str">
        <f>IF($C3730="", "", IF(IFERROR(INDEX(Ingredients!$AI$11:$AI$310, MATCH($C3730, Ingredients!$B$11:$B$310, 0)), "")="", "", IFERROR(INDEX(Ingredients!$AI$11:$AI$310, MATCH($C3730, Ingredients!$B$11:$B$310, 0)), "")))</f>
        <v/>
      </c>
      <c r="AT3730" s="120" t="str">
        <f t="shared" si="886"/>
        <v/>
      </c>
      <c r="AV3730" s="90" t="str">
        <f t="shared" si="876"/>
        <v/>
      </c>
      <c r="AX3730" s="90" t="str">
        <f>IF($AV3730="", "", COUNTIF($AV$11:$AV$5010, "&lt;"&amp;$AV3730)+1+COUNTIF($AV$11:$AV3730, $AV3730)-1)</f>
        <v/>
      </c>
      <c r="AZ3730" s="111" t="str">
        <f>IF($B3730="", "", SUMIF('Shopping List'!$AV$11:$AV$25, $B3730, 'Shopping List'!$BN$11:$BN$25))</f>
        <v/>
      </c>
      <c r="BB3730" s="117" t="str">
        <f t="shared" si="887"/>
        <v/>
      </c>
    </row>
    <row r="3731" spans="1:54" x14ac:dyDescent="0.25">
      <c r="A3731" s="4"/>
      <c r="B3731" s="37"/>
      <c r="C3731" s="124"/>
      <c r="D3731" s="39"/>
      <c r="E3731" s="125"/>
      <c r="F3731" s="48"/>
      <c r="G3731" s="4"/>
      <c r="H3731" s="4"/>
      <c r="I3731" s="95" t="str">
        <f>IF($C3731="", "", IF(IFERROR(INDEX(Ingredients!$C$11:$C$310, MATCH($C3731, Ingredients!$B$11:$B$310, 0)), "")="", "", IFERROR(INDEX(Ingredients!$C$11:$C$310, MATCH($C3731, Ingredients!$B$11:$B$310, 0)), "")))</f>
        <v/>
      </c>
      <c r="J3731" s="73" t="str">
        <f>IF($B3731="", "", IF(IFERROR(INDEX(Meals!$C$11:$C$260, MATCH($B3731, Meals!$B$11:$B$260, 0)), "")="", "", IFERROR(INDEX(Meals!$C$11:$C$260, MATCH($B3731, Meals!$B$11:$B$260, 0)), "")))</f>
        <v/>
      </c>
      <c r="K3731" s="4"/>
      <c r="L3731" s="72" t="str">
        <f t="shared" si="877"/>
        <v/>
      </c>
      <c r="M3731" s="73" t="str">
        <f t="shared" si="878"/>
        <v/>
      </c>
      <c r="N3731" s="4"/>
      <c r="O3731" s="78" t="str">
        <f t="shared" si="879"/>
        <v/>
      </c>
      <c r="P3731" s="79" t="str">
        <f t="shared" si="880"/>
        <v/>
      </c>
      <c r="Q3731" s="4"/>
      <c r="R3731" s="90" t="str">
        <f t="shared" si="881"/>
        <v/>
      </c>
      <c r="S3731" s="4"/>
      <c r="Y3731" s="18" t="str">
        <f t="shared" si="882"/>
        <v/>
      </c>
      <c r="AA3731" s="18" t="str">
        <f t="shared" si="873"/>
        <v/>
      </c>
      <c r="AB3731" s="18" t="str">
        <f t="shared" si="874"/>
        <v/>
      </c>
      <c r="AC3731" s="18" t="str">
        <f t="shared" si="883"/>
        <v/>
      </c>
      <c r="AD3731" s="18" t="str">
        <f t="shared" si="883"/>
        <v/>
      </c>
      <c r="AE3731" s="18" t="str">
        <f t="shared" si="884"/>
        <v/>
      </c>
      <c r="AG3731" s="95" t="str">
        <f>IF($C3731="", "", IF(IFERROR(INDEX(Ingredients!C$11:C$310, MATCH($C3731, Ingredients!$B$11:$B$310, 0)), "")="", "", IFERROR(INDEX(Ingredients!C$11:C$310, MATCH($C3731, Ingredients!$B$11:$B$310, 0)), "")))</f>
        <v/>
      </c>
      <c r="AH3731" s="105" t="str">
        <f>IF($C3731="", "", IF(IFERROR(INDEX(Ingredients!D$11:D$310, MATCH($C3731, Ingredients!$B$11:$B$310, 0)), "")="", "", IFERROR(INDEX(Ingredients!D$11:D$310, MATCH($C3731, Ingredients!$B$11:$B$310, 0)), "")))</f>
        <v/>
      </c>
      <c r="AI3731" s="106" t="str">
        <f>IF($C3731="", "", IF(IFERROR(INDEX(Ingredients!E$11:E$310, MATCH($C3731, Ingredients!$B$11:$B$310, 0)), "")="", "", IFERROR(INDEX(Ingredients!E$11:E$310, MATCH($C3731, Ingredients!$B$11:$B$310, 0)), "")))</f>
        <v/>
      </c>
      <c r="AJ3731" s="108" t="str">
        <f>IF($C3731="", "", IF(IFERROR(INDEX(Ingredients!F$11:F$310, MATCH($C3731, Ingredients!$B$11:$B$310, 0)), "")="", "", IFERROR(INDEX(Ingredients!F$11:F$310, MATCH($C3731, Ingredients!$B$11:$B$310, 0)), "")))</f>
        <v/>
      </c>
      <c r="AK3731" s="106" t="str">
        <f>IF($C3731="", "", IF(IFERROR(INDEX(Ingredients!G$11:G$310, MATCH($C3731, Ingredients!$B$11:$B$310, 0)), "")="", "", IFERROR(INDEX(Ingredients!G$11:G$310, MATCH($C3731, Ingredients!$B$11:$B$310, 0)), "")))</f>
        <v/>
      </c>
      <c r="AL3731" s="79" t="str">
        <f>IF($C3731="", "", IF(IFERROR(INDEX(Ingredients!H$11:H$310, MATCH($C3731, Ingredients!$B$11:$B$310, 0)), "")="", "", IFERROR(INDEX(Ingredients!H$11:H$310, MATCH($C3731, Ingredients!$B$11:$B$310, 0)), "")))</f>
        <v/>
      </c>
      <c r="AN3731" s="83" t="str">
        <f t="shared" si="875"/>
        <v/>
      </c>
      <c r="AP3731" s="114" t="str">
        <f t="shared" si="885"/>
        <v/>
      </c>
      <c r="AR3731" s="117" t="str">
        <f>IF($C3731="", "", IF(IFERROR(INDEX(Ingredients!$AI$11:$AI$310, MATCH($C3731, Ingredients!$B$11:$B$310, 0)), "")="", "", IFERROR(INDEX(Ingredients!$AI$11:$AI$310, MATCH($C3731, Ingredients!$B$11:$B$310, 0)), "")))</f>
        <v/>
      </c>
      <c r="AT3731" s="120" t="str">
        <f t="shared" si="886"/>
        <v/>
      </c>
      <c r="AV3731" s="90" t="str">
        <f t="shared" si="876"/>
        <v/>
      </c>
      <c r="AX3731" s="90" t="str">
        <f>IF($AV3731="", "", COUNTIF($AV$11:$AV$5010, "&lt;"&amp;$AV3731)+1+COUNTIF($AV$11:$AV3731, $AV3731)-1)</f>
        <v/>
      </c>
      <c r="AZ3731" s="111" t="str">
        <f>IF($B3731="", "", SUMIF('Shopping List'!$AV$11:$AV$25, $B3731, 'Shopping List'!$BN$11:$BN$25))</f>
        <v/>
      </c>
      <c r="BB3731" s="117" t="str">
        <f t="shared" si="887"/>
        <v/>
      </c>
    </row>
    <row r="3732" spans="1:54" x14ac:dyDescent="0.25">
      <c r="A3732" s="4"/>
      <c r="B3732" s="37"/>
      <c r="C3732" s="124"/>
      <c r="D3732" s="39"/>
      <c r="E3732" s="125"/>
      <c r="F3732" s="48"/>
      <c r="G3732" s="4"/>
      <c r="H3732" s="4"/>
      <c r="I3732" s="95" t="str">
        <f>IF($C3732="", "", IF(IFERROR(INDEX(Ingredients!$C$11:$C$310, MATCH($C3732, Ingredients!$B$11:$B$310, 0)), "")="", "", IFERROR(INDEX(Ingredients!$C$11:$C$310, MATCH($C3732, Ingredients!$B$11:$B$310, 0)), "")))</f>
        <v/>
      </c>
      <c r="J3732" s="73" t="str">
        <f>IF($B3732="", "", IF(IFERROR(INDEX(Meals!$C$11:$C$260, MATCH($B3732, Meals!$B$11:$B$260, 0)), "")="", "", IFERROR(INDEX(Meals!$C$11:$C$260, MATCH($B3732, Meals!$B$11:$B$260, 0)), "")))</f>
        <v/>
      </c>
      <c r="K3732" s="4"/>
      <c r="L3732" s="72" t="str">
        <f t="shared" si="877"/>
        <v/>
      </c>
      <c r="M3732" s="73" t="str">
        <f t="shared" si="878"/>
        <v/>
      </c>
      <c r="N3732" s="4"/>
      <c r="O3732" s="78" t="str">
        <f t="shared" si="879"/>
        <v/>
      </c>
      <c r="P3732" s="79" t="str">
        <f t="shared" si="880"/>
        <v/>
      </c>
      <c r="Q3732" s="4"/>
      <c r="R3732" s="90" t="str">
        <f t="shared" si="881"/>
        <v/>
      </c>
      <c r="S3732" s="4"/>
      <c r="Y3732" s="18" t="str">
        <f t="shared" si="882"/>
        <v/>
      </c>
      <c r="AA3732" s="18" t="str">
        <f t="shared" si="873"/>
        <v/>
      </c>
      <c r="AB3732" s="18" t="str">
        <f t="shared" si="874"/>
        <v/>
      </c>
      <c r="AC3732" s="18" t="str">
        <f t="shared" si="883"/>
        <v/>
      </c>
      <c r="AD3732" s="18" t="str">
        <f t="shared" si="883"/>
        <v/>
      </c>
      <c r="AE3732" s="18" t="str">
        <f t="shared" si="884"/>
        <v/>
      </c>
      <c r="AG3732" s="95" t="str">
        <f>IF($C3732="", "", IF(IFERROR(INDEX(Ingredients!C$11:C$310, MATCH($C3732, Ingredients!$B$11:$B$310, 0)), "")="", "", IFERROR(INDEX(Ingredients!C$11:C$310, MATCH($C3732, Ingredients!$B$11:$B$310, 0)), "")))</f>
        <v/>
      </c>
      <c r="AH3732" s="105" t="str">
        <f>IF($C3732="", "", IF(IFERROR(INDEX(Ingredients!D$11:D$310, MATCH($C3732, Ingredients!$B$11:$B$310, 0)), "")="", "", IFERROR(INDEX(Ingredients!D$11:D$310, MATCH($C3732, Ingredients!$B$11:$B$310, 0)), "")))</f>
        <v/>
      </c>
      <c r="AI3732" s="106" t="str">
        <f>IF($C3732="", "", IF(IFERROR(INDEX(Ingredients!E$11:E$310, MATCH($C3732, Ingredients!$B$11:$B$310, 0)), "")="", "", IFERROR(INDEX(Ingredients!E$11:E$310, MATCH($C3732, Ingredients!$B$11:$B$310, 0)), "")))</f>
        <v/>
      </c>
      <c r="AJ3732" s="108" t="str">
        <f>IF($C3732="", "", IF(IFERROR(INDEX(Ingredients!F$11:F$310, MATCH($C3732, Ingredients!$B$11:$B$310, 0)), "")="", "", IFERROR(INDEX(Ingredients!F$11:F$310, MATCH($C3732, Ingredients!$B$11:$B$310, 0)), "")))</f>
        <v/>
      </c>
      <c r="AK3732" s="106" t="str">
        <f>IF($C3732="", "", IF(IFERROR(INDEX(Ingredients!G$11:G$310, MATCH($C3732, Ingredients!$B$11:$B$310, 0)), "")="", "", IFERROR(INDEX(Ingredients!G$11:G$310, MATCH($C3732, Ingredients!$B$11:$B$310, 0)), "")))</f>
        <v/>
      </c>
      <c r="AL3732" s="79" t="str">
        <f>IF($C3732="", "", IF(IFERROR(INDEX(Ingredients!H$11:H$310, MATCH($C3732, Ingredients!$B$11:$B$310, 0)), "")="", "", IFERROR(INDEX(Ingredients!H$11:H$310, MATCH($C3732, Ingredients!$B$11:$B$310, 0)), "")))</f>
        <v/>
      </c>
      <c r="AN3732" s="83" t="str">
        <f t="shared" si="875"/>
        <v/>
      </c>
      <c r="AP3732" s="114" t="str">
        <f t="shared" si="885"/>
        <v/>
      </c>
      <c r="AR3732" s="117" t="str">
        <f>IF($C3732="", "", IF(IFERROR(INDEX(Ingredients!$AI$11:$AI$310, MATCH($C3732, Ingredients!$B$11:$B$310, 0)), "")="", "", IFERROR(INDEX(Ingredients!$AI$11:$AI$310, MATCH($C3732, Ingredients!$B$11:$B$310, 0)), "")))</f>
        <v/>
      </c>
      <c r="AT3732" s="120" t="str">
        <f t="shared" si="886"/>
        <v/>
      </c>
      <c r="AV3732" s="90" t="str">
        <f t="shared" si="876"/>
        <v/>
      </c>
      <c r="AX3732" s="90" t="str">
        <f>IF($AV3732="", "", COUNTIF($AV$11:$AV$5010, "&lt;"&amp;$AV3732)+1+COUNTIF($AV$11:$AV3732, $AV3732)-1)</f>
        <v/>
      </c>
      <c r="AZ3732" s="111" t="str">
        <f>IF($B3732="", "", SUMIF('Shopping List'!$AV$11:$AV$25, $B3732, 'Shopping List'!$BN$11:$BN$25))</f>
        <v/>
      </c>
      <c r="BB3732" s="117" t="str">
        <f t="shared" si="887"/>
        <v/>
      </c>
    </row>
    <row r="3733" spans="1:54" x14ac:dyDescent="0.25">
      <c r="A3733" s="4"/>
      <c r="B3733" s="37"/>
      <c r="C3733" s="124"/>
      <c r="D3733" s="39"/>
      <c r="E3733" s="125"/>
      <c r="F3733" s="48"/>
      <c r="G3733" s="4"/>
      <c r="H3733" s="4"/>
      <c r="I3733" s="95" t="str">
        <f>IF($C3733="", "", IF(IFERROR(INDEX(Ingredients!$C$11:$C$310, MATCH($C3733, Ingredients!$B$11:$B$310, 0)), "")="", "", IFERROR(INDEX(Ingredients!$C$11:$C$310, MATCH($C3733, Ingredients!$B$11:$B$310, 0)), "")))</f>
        <v/>
      </c>
      <c r="J3733" s="73" t="str">
        <f>IF($B3733="", "", IF(IFERROR(INDEX(Meals!$C$11:$C$260, MATCH($B3733, Meals!$B$11:$B$260, 0)), "")="", "", IFERROR(INDEX(Meals!$C$11:$C$260, MATCH($B3733, Meals!$B$11:$B$260, 0)), "")))</f>
        <v/>
      </c>
      <c r="K3733" s="4"/>
      <c r="L3733" s="72" t="str">
        <f t="shared" si="877"/>
        <v/>
      </c>
      <c r="M3733" s="73" t="str">
        <f t="shared" si="878"/>
        <v/>
      </c>
      <c r="N3733" s="4"/>
      <c r="O3733" s="78" t="str">
        <f t="shared" si="879"/>
        <v/>
      </c>
      <c r="P3733" s="79" t="str">
        <f t="shared" si="880"/>
        <v/>
      </c>
      <c r="Q3733" s="4"/>
      <c r="R3733" s="90" t="str">
        <f t="shared" si="881"/>
        <v/>
      </c>
      <c r="S3733" s="4"/>
      <c r="Y3733" s="18" t="str">
        <f t="shared" si="882"/>
        <v/>
      </c>
      <c r="AA3733" s="18" t="str">
        <f t="shared" si="873"/>
        <v/>
      </c>
      <c r="AB3733" s="18" t="str">
        <f t="shared" si="874"/>
        <v/>
      </c>
      <c r="AC3733" s="18" t="str">
        <f t="shared" si="883"/>
        <v/>
      </c>
      <c r="AD3733" s="18" t="str">
        <f t="shared" si="883"/>
        <v/>
      </c>
      <c r="AE3733" s="18" t="str">
        <f t="shared" si="884"/>
        <v/>
      </c>
      <c r="AG3733" s="95" t="str">
        <f>IF($C3733="", "", IF(IFERROR(INDEX(Ingredients!C$11:C$310, MATCH($C3733, Ingredients!$B$11:$B$310, 0)), "")="", "", IFERROR(INDEX(Ingredients!C$11:C$310, MATCH($C3733, Ingredients!$B$11:$B$310, 0)), "")))</f>
        <v/>
      </c>
      <c r="AH3733" s="105" t="str">
        <f>IF($C3733="", "", IF(IFERROR(INDEX(Ingredients!D$11:D$310, MATCH($C3733, Ingredients!$B$11:$B$310, 0)), "")="", "", IFERROR(INDEX(Ingredients!D$11:D$310, MATCH($C3733, Ingredients!$B$11:$B$310, 0)), "")))</f>
        <v/>
      </c>
      <c r="AI3733" s="106" t="str">
        <f>IF($C3733="", "", IF(IFERROR(INDEX(Ingredients!E$11:E$310, MATCH($C3733, Ingredients!$B$11:$B$310, 0)), "")="", "", IFERROR(INDEX(Ingredients!E$11:E$310, MATCH($C3733, Ingredients!$B$11:$B$310, 0)), "")))</f>
        <v/>
      </c>
      <c r="AJ3733" s="108" t="str">
        <f>IF($C3733="", "", IF(IFERROR(INDEX(Ingredients!F$11:F$310, MATCH($C3733, Ingredients!$B$11:$B$310, 0)), "")="", "", IFERROR(INDEX(Ingredients!F$11:F$310, MATCH($C3733, Ingredients!$B$11:$B$310, 0)), "")))</f>
        <v/>
      </c>
      <c r="AK3733" s="106" t="str">
        <f>IF($C3733="", "", IF(IFERROR(INDEX(Ingredients!G$11:G$310, MATCH($C3733, Ingredients!$B$11:$B$310, 0)), "")="", "", IFERROR(INDEX(Ingredients!G$11:G$310, MATCH($C3733, Ingredients!$B$11:$B$310, 0)), "")))</f>
        <v/>
      </c>
      <c r="AL3733" s="79" t="str">
        <f>IF($C3733="", "", IF(IFERROR(INDEX(Ingredients!H$11:H$310, MATCH($C3733, Ingredients!$B$11:$B$310, 0)), "")="", "", IFERROR(INDEX(Ingredients!H$11:H$310, MATCH($C3733, Ingredients!$B$11:$B$310, 0)), "")))</f>
        <v/>
      </c>
      <c r="AN3733" s="83" t="str">
        <f t="shared" si="875"/>
        <v/>
      </c>
      <c r="AP3733" s="114" t="str">
        <f t="shared" si="885"/>
        <v/>
      </c>
      <c r="AR3733" s="117" t="str">
        <f>IF($C3733="", "", IF(IFERROR(INDEX(Ingredients!$AI$11:$AI$310, MATCH($C3733, Ingredients!$B$11:$B$310, 0)), "")="", "", IFERROR(INDEX(Ingredients!$AI$11:$AI$310, MATCH($C3733, Ingredients!$B$11:$B$310, 0)), "")))</f>
        <v/>
      </c>
      <c r="AT3733" s="120" t="str">
        <f t="shared" si="886"/>
        <v/>
      </c>
      <c r="AV3733" s="90" t="str">
        <f t="shared" si="876"/>
        <v/>
      </c>
      <c r="AX3733" s="90" t="str">
        <f>IF($AV3733="", "", COUNTIF($AV$11:$AV$5010, "&lt;"&amp;$AV3733)+1+COUNTIF($AV$11:$AV3733, $AV3733)-1)</f>
        <v/>
      </c>
      <c r="AZ3733" s="111" t="str">
        <f>IF($B3733="", "", SUMIF('Shopping List'!$AV$11:$AV$25, $B3733, 'Shopping List'!$BN$11:$BN$25))</f>
        <v/>
      </c>
      <c r="BB3733" s="117" t="str">
        <f t="shared" si="887"/>
        <v/>
      </c>
    </row>
    <row r="3734" spans="1:54" x14ac:dyDescent="0.25">
      <c r="A3734" s="4"/>
      <c r="B3734" s="37"/>
      <c r="C3734" s="124"/>
      <c r="D3734" s="39"/>
      <c r="E3734" s="125"/>
      <c r="F3734" s="48"/>
      <c r="G3734" s="4"/>
      <c r="H3734" s="4"/>
      <c r="I3734" s="95" t="str">
        <f>IF($C3734="", "", IF(IFERROR(INDEX(Ingredients!$C$11:$C$310, MATCH($C3734, Ingredients!$B$11:$B$310, 0)), "")="", "", IFERROR(INDEX(Ingredients!$C$11:$C$310, MATCH($C3734, Ingredients!$B$11:$B$310, 0)), "")))</f>
        <v/>
      </c>
      <c r="J3734" s="73" t="str">
        <f>IF($B3734="", "", IF(IFERROR(INDEX(Meals!$C$11:$C$260, MATCH($B3734, Meals!$B$11:$B$260, 0)), "")="", "", IFERROR(INDEX(Meals!$C$11:$C$260, MATCH($B3734, Meals!$B$11:$B$260, 0)), "")))</f>
        <v/>
      </c>
      <c r="K3734" s="4"/>
      <c r="L3734" s="72" t="str">
        <f t="shared" si="877"/>
        <v/>
      </c>
      <c r="M3734" s="73" t="str">
        <f t="shared" si="878"/>
        <v/>
      </c>
      <c r="N3734" s="4"/>
      <c r="O3734" s="78" t="str">
        <f t="shared" si="879"/>
        <v/>
      </c>
      <c r="P3734" s="79" t="str">
        <f t="shared" si="880"/>
        <v/>
      </c>
      <c r="Q3734" s="4"/>
      <c r="R3734" s="90" t="str">
        <f t="shared" si="881"/>
        <v/>
      </c>
      <c r="S3734" s="4"/>
      <c r="Y3734" s="18" t="str">
        <f t="shared" si="882"/>
        <v/>
      </c>
      <c r="AA3734" s="18" t="str">
        <f t="shared" si="873"/>
        <v/>
      </c>
      <c r="AB3734" s="18" t="str">
        <f t="shared" si="874"/>
        <v/>
      </c>
      <c r="AC3734" s="18" t="str">
        <f t="shared" si="883"/>
        <v/>
      </c>
      <c r="AD3734" s="18" t="str">
        <f t="shared" si="883"/>
        <v/>
      </c>
      <c r="AE3734" s="18" t="str">
        <f t="shared" si="884"/>
        <v/>
      </c>
      <c r="AG3734" s="95" t="str">
        <f>IF($C3734="", "", IF(IFERROR(INDEX(Ingredients!C$11:C$310, MATCH($C3734, Ingredients!$B$11:$B$310, 0)), "")="", "", IFERROR(INDEX(Ingredients!C$11:C$310, MATCH($C3734, Ingredients!$B$11:$B$310, 0)), "")))</f>
        <v/>
      </c>
      <c r="AH3734" s="105" t="str">
        <f>IF($C3734="", "", IF(IFERROR(INDEX(Ingredients!D$11:D$310, MATCH($C3734, Ingredients!$B$11:$B$310, 0)), "")="", "", IFERROR(INDEX(Ingredients!D$11:D$310, MATCH($C3734, Ingredients!$B$11:$B$310, 0)), "")))</f>
        <v/>
      </c>
      <c r="AI3734" s="106" t="str">
        <f>IF($C3734="", "", IF(IFERROR(INDEX(Ingredients!E$11:E$310, MATCH($C3734, Ingredients!$B$11:$B$310, 0)), "")="", "", IFERROR(INDEX(Ingredients!E$11:E$310, MATCH($C3734, Ingredients!$B$11:$B$310, 0)), "")))</f>
        <v/>
      </c>
      <c r="AJ3734" s="108" t="str">
        <f>IF($C3734="", "", IF(IFERROR(INDEX(Ingredients!F$11:F$310, MATCH($C3734, Ingredients!$B$11:$B$310, 0)), "")="", "", IFERROR(INDEX(Ingredients!F$11:F$310, MATCH($C3734, Ingredients!$B$11:$B$310, 0)), "")))</f>
        <v/>
      </c>
      <c r="AK3734" s="106" t="str">
        <f>IF($C3734="", "", IF(IFERROR(INDEX(Ingredients!G$11:G$310, MATCH($C3734, Ingredients!$B$11:$B$310, 0)), "")="", "", IFERROR(INDEX(Ingredients!G$11:G$310, MATCH($C3734, Ingredients!$B$11:$B$310, 0)), "")))</f>
        <v/>
      </c>
      <c r="AL3734" s="79" t="str">
        <f>IF($C3734="", "", IF(IFERROR(INDEX(Ingredients!H$11:H$310, MATCH($C3734, Ingredients!$B$11:$B$310, 0)), "")="", "", IFERROR(INDEX(Ingredients!H$11:H$310, MATCH($C3734, Ingredients!$B$11:$B$310, 0)), "")))</f>
        <v/>
      </c>
      <c r="AN3734" s="83" t="str">
        <f t="shared" si="875"/>
        <v/>
      </c>
      <c r="AP3734" s="114" t="str">
        <f t="shared" si="885"/>
        <v/>
      </c>
      <c r="AR3734" s="117" t="str">
        <f>IF($C3734="", "", IF(IFERROR(INDEX(Ingredients!$AI$11:$AI$310, MATCH($C3734, Ingredients!$B$11:$B$310, 0)), "")="", "", IFERROR(INDEX(Ingredients!$AI$11:$AI$310, MATCH($C3734, Ingredients!$B$11:$B$310, 0)), "")))</f>
        <v/>
      </c>
      <c r="AT3734" s="120" t="str">
        <f t="shared" si="886"/>
        <v/>
      </c>
      <c r="AV3734" s="90" t="str">
        <f t="shared" si="876"/>
        <v/>
      </c>
      <c r="AX3734" s="90" t="str">
        <f>IF($AV3734="", "", COUNTIF($AV$11:$AV$5010, "&lt;"&amp;$AV3734)+1+COUNTIF($AV$11:$AV3734, $AV3734)-1)</f>
        <v/>
      </c>
      <c r="AZ3734" s="111" t="str">
        <f>IF($B3734="", "", SUMIF('Shopping List'!$AV$11:$AV$25, $B3734, 'Shopping List'!$BN$11:$BN$25))</f>
        <v/>
      </c>
      <c r="BB3734" s="117" t="str">
        <f t="shared" si="887"/>
        <v/>
      </c>
    </row>
    <row r="3735" spans="1:54" x14ac:dyDescent="0.25">
      <c r="A3735" s="4"/>
      <c r="B3735" s="37"/>
      <c r="C3735" s="124"/>
      <c r="D3735" s="39"/>
      <c r="E3735" s="125"/>
      <c r="F3735" s="48"/>
      <c r="G3735" s="4"/>
      <c r="H3735" s="4"/>
      <c r="I3735" s="95" t="str">
        <f>IF($C3735="", "", IF(IFERROR(INDEX(Ingredients!$C$11:$C$310, MATCH($C3735, Ingredients!$B$11:$B$310, 0)), "")="", "", IFERROR(INDEX(Ingredients!$C$11:$C$310, MATCH($C3735, Ingredients!$B$11:$B$310, 0)), "")))</f>
        <v/>
      </c>
      <c r="J3735" s="73" t="str">
        <f>IF($B3735="", "", IF(IFERROR(INDEX(Meals!$C$11:$C$260, MATCH($B3735, Meals!$B$11:$B$260, 0)), "")="", "", IFERROR(INDEX(Meals!$C$11:$C$260, MATCH($B3735, Meals!$B$11:$B$260, 0)), "")))</f>
        <v/>
      </c>
      <c r="K3735" s="4"/>
      <c r="L3735" s="72" t="str">
        <f t="shared" si="877"/>
        <v/>
      </c>
      <c r="M3735" s="73" t="str">
        <f t="shared" si="878"/>
        <v/>
      </c>
      <c r="N3735" s="4"/>
      <c r="O3735" s="78" t="str">
        <f t="shared" si="879"/>
        <v/>
      </c>
      <c r="P3735" s="79" t="str">
        <f t="shared" si="880"/>
        <v/>
      </c>
      <c r="Q3735" s="4"/>
      <c r="R3735" s="90" t="str">
        <f t="shared" si="881"/>
        <v/>
      </c>
      <c r="S3735" s="4"/>
      <c r="Y3735" s="18" t="str">
        <f t="shared" si="882"/>
        <v/>
      </c>
      <c r="AA3735" s="18" t="str">
        <f t="shared" si="873"/>
        <v/>
      </c>
      <c r="AB3735" s="18" t="str">
        <f t="shared" si="874"/>
        <v/>
      </c>
      <c r="AC3735" s="18" t="str">
        <f t="shared" si="883"/>
        <v/>
      </c>
      <c r="AD3735" s="18" t="str">
        <f t="shared" si="883"/>
        <v/>
      </c>
      <c r="AE3735" s="18" t="str">
        <f t="shared" si="884"/>
        <v/>
      </c>
      <c r="AG3735" s="95" t="str">
        <f>IF($C3735="", "", IF(IFERROR(INDEX(Ingredients!C$11:C$310, MATCH($C3735, Ingredients!$B$11:$B$310, 0)), "")="", "", IFERROR(INDEX(Ingredients!C$11:C$310, MATCH($C3735, Ingredients!$B$11:$B$310, 0)), "")))</f>
        <v/>
      </c>
      <c r="AH3735" s="105" t="str">
        <f>IF($C3735="", "", IF(IFERROR(INDEX(Ingredients!D$11:D$310, MATCH($C3735, Ingredients!$B$11:$B$310, 0)), "")="", "", IFERROR(INDEX(Ingredients!D$11:D$310, MATCH($C3735, Ingredients!$B$11:$B$310, 0)), "")))</f>
        <v/>
      </c>
      <c r="AI3735" s="106" t="str">
        <f>IF($C3735="", "", IF(IFERROR(INDEX(Ingredients!E$11:E$310, MATCH($C3735, Ingredients!$B$11:$B$310, 0)), "")="", "", IFERROR(INDEX(Ingredients!E$11:E$310, MATCH($C3735, Ingredients!$B$11:$B$310, 0)), "")))</f>
        <v/>
      </c>
      <c r="AJ3735" s="108" t="str">
        <f>IF($C3735="", "", IF(IFERROR(INDEX(Ingredients!F$11:F$310, MATCH($C3735, Ingredients!$B$11:$B$310, 0)), "")="", "", IFERROR(INDEX(Ingredients!F$11:F$310, MATCH($C3735, Ingredients!$B$11:$B$310, 0)), "")))</f>
        <v/>
      </c>
      <c r="AK3735" s="106" t="str">
        <f>IF($C3735="", "", IF(IFERROR(INDEX(Ingredients!G$11:G$310, MATCH($C3735, Ingredients!$B$11:$B$310, 0)), "")="", "", IFERROR(INDEX(Ingredients!G$11:G$310, MATCH($C3735, Ingredients!$B$11:$B$310, 0)), "")))</f>
        <v/>
      </c>
      <c r="AL3735" s="79" t="str">
        <f>IF($C3735="", "", IF(IFERROR(INDEX(Ingredients!H$11:H$310, MATCH($C3735, Ingredients!$B$11:$B$310, 0)), "")="", "", IFERROR(INDEX(Ingredients!H$11:H$310, MATCH($C3735, Ingredients!$B$11:$B$310, 0)), "")))</f>
        <v/>
      </c>
      <c r="AN3735" s="83" t="str">
        <f t="shared" si="875"/>
        <v/>
      </c>
      <c r="AP3735" s="114" t="str">
        <f t="shared" si="885"/>
        <v/>
      </c>
      <c r="AR3735" s="117" t="str">
        <f>IF($C3735="", "", IF(IFERROR(INDEX(Ingredients!$AI$11:$AI$310, MATCH($C3735, Ingredients!$B$11:$B$310, 0)), "")="", "", IFERROR(INDEX(Ingredients!$AI$11:$AI$310, MATCH($C3735, Ingredients!$B$11:$B$310, 0)), "")))</f>
        <v/>
      </c>
      <c r="AT3735" s="120" t="str">
        <f t="shared" si="886"/>
        <v/>
      </c>
      <c r="AV3735" s="90" t="str">
        <f t="shared" si="876"/>
        <v/>
      </c>
      <c r="AX3735" s="90" t="str">
        <f>IF($AV3735="", "", COUNTIF($AV$11:$AV$5010, "&lt;"&amp;$AV3735)+1+COUNTIF($AV$11:$AV3735, $AV3735)-1)</f>
        <v/>
      </c>
      <c r="AZ3735" s="111" t="str">
        <f>IF($B3735="", "", SUMIF('Shopping List'!$AV$11:$AV$25, $B3735, 'Shopping List'!$BN$11:$BN$25))</f>
        <v/>
      </c>
      <c r="BB3735" s="117" t="str">
        <f t="shared" si="887"/>
        <v/>
      </c>
    </row>
    <row r="3736" spans="1:54" x14ac:dyDescent="0.25">
      <c r="A3736" s="4"/>
      <c r="B3736" s="37"/>
      <c r="C3736" s="124"/>
      <c r="D3736" s="39"/>
      <c r="E3736" s="125"/>
      <c r="F3736" s="48"/>
      <c r="G3736" s="4"/>
      <c r="H3736" s="4"/>
      <c r="I3736" s="95" t="str">
        <f>IF($C3736="", "", IF(IFERROR(INDEX(Ingredients!$C$11:$C$310, MATCH($C3736, Ingredients!$B$11:$B$310, 0)), "")="", "", IFERROR(INDEX(Ingredients!$C$11:$C$310, MATCH($C3736, Ingredients!$B$11:$B$310, 0)), "")))</f>
        <v/>
      </c>
      <c r="J3736" s="73" t="str">
        <f>IF($B3736="", "", IF(IFERROR(INDEX(Meals!$C$11:$C$260, MATCH($B3736, Meals!$B$11:$B$260, 0)), "")="", "", IFERROR(INDEX(Meals!$C$11:$C$260, MATCH($B3736, Meals!$B$11:$B$260, 0)), "")))</f>
        <v/>
      </c>
      <c r="K3736" s="4"/>
      <c r="L3736" s="72" t="str">
        <f t="shared" si="877"/>
        <v/>
      </c>
      <c r="M3736" s="73" t="str">
        <f t="shared" si="878"/>
        <v/>
      </c>
      <c r="N3736" s="4"/>
      <c r="O3736" s="78" t="str">
        <f t="shared" si="879"/>
        <v/>
      </c>
      <c r="P3736" s="79" t="str">
        <f t="shared" si="880"/>
        <v/>
      </c>
      <c r="Q3736" s="4"/>
      <c r="R3736" s="90" t="str">
        <f t="shared" si="881"/>
        <v/>
      </c>
      <c r="S3736" s="4"/>
      <c r="Y3736" s="18" t="str">
        <f t="shared" si="882"/>
        <v/>
      </c>
      <c r="AA3736" s="18" t="str">
        <f t="shared" si="873"/>
        <v/>
      </c>
      <c r="AB3736" s="18" t="str">
        <f t="shared" si="874"/>
        <v/>
      </c>
      <c r="AC3736" s="18" t="str">
        <f t="shared" si="883"/>
        <v/>
      </c>
      <c r="AD3736" s="18" t="str">
        <f t="shared" si="883"/>
        <v/>
      </c>
      <c r="AE3736" s="18" t="str">
        <f t="shared" si="884"/>
        <v/>
      </c>
      <c r="AG3736" s="95" t="str">
        <f>IF($C3736="", "", IF(IFERROR(INDEX(Ingredients!C$11:C$310, MATCH($C3736, Ingredients!$B$11:$B$310, 0)), "")="", "", IFERROR(INDEX(Ingredients!C$11:C$310, MATCH($C3736, Ingredients!$B$11:$B$310, 0)), "")))</f>
        <v/>
      </c>
      <c r="AH3736" s="105" t="str">
        <f>IF($C3736="", "", IF(IFERROR(INDEX(Ingredients!D$11:D$310, MATCH($C3736, Ingredients!$B$11:$B$310, 0)), "")="", "", IFERROR(INDEX(Ingredients!D$11:D$310, MATCH($C3736, Ingredients!$B$11:$B$310, 0)), "")))</f>
        <v/>
      </c>
      <c r="AI3736" s="106" t="str">
        <f>IF($C3736="", "", IF(IFERROR(INDEX(Ingredients!E$11:E$310, MATCH($C3736, Ingredients!$B$11:$B$310, 0)), "")="", "", IFERROR(INDEX(Ingredients!E$11:E$310, MATCH($C3736, Ingredients!$B$11:$B$310, 0)), "")))</f>
        <v/>
      </c>
      <c r="AJ3736" s="108" t="str">
        <f>IF($C3736="", "", IF(IFERROR(INDEX(Ingredients!F$11:F$310, MATCH($C3736, Ingredients!$B$11:$B$310, 0)), "")="", "", IFERROR(INDEX(Ingredients!F$11:F$310, MATCH($C3736, Ingredients!$B$11:$B$310, 0)), "")))</f>
        <v/>
      </c>
      <c r="AK3736" s="106" t="str">
        <f>IF($C3736="", "", IF(IFERROR(INDEX(Ingredients!G$11:G$310, MATCH($C3736, Ingredients!$B$11:$B$310, 0)), "")="", "", IFERROR(INDEX(Ingredients!G$11:G$310, MATCH($C3736, Ingredients!$B$11:$B$310, 0)), "")))</f>
        <v/>
      </c>
      <c r="AL3736" s="79" t="str">
        <f>IF($C3736="", "", IF(IFERROR(INDEX(Ingredients!H$11:H$310, MATCH($C3736, Ingredients!$B$11:$B$310, 0)), "")="", "", IFERROR(INDEX(Ingredients!H$11:H$310, MATCH($C3736, Ingredients!$B$11:$B$310, 0)), "")))</f>
        <v/>
      </c>
      <c r="AN3736" s="83" t="str">
        <f t="shared" si="875"/>
        <v/>
      </c>
      <c r="AP3736" s="114" t="str">
        <f t="shared" si="885"/>
        <v/>
      </c>
      <c r="AR3736" s="117" t="str">
        <f>IF($C3736="", "", IF(IFERROR(INDEX(Ingredients!$AI$11:$AI$310, MATCH($C3736, Ingredients!$B$11:$B$310, 0)), "")="", "", IFERROR(INDEX(Ingredients!$AI$11:$AI$310, MATCH($C3736, Ingredients!$B$11:$B$310, 0)), "")))</f>
        <v/>
      </c>
      <c r="AT3736" s="120" t="str">
        <f t="shared" si="886"/>
        <v/>
      </c>
      <c r="AV3736" s="90" t="str">
        <f t="shared" si="876"/>
        <v/>
      </c>
      <c r="AX3736" s="90" t="str">
        <f>IF($AV3736="", "", COUNTIF($AV$11:$AV$5010, "&lt;"&amp;$AV3736)+1+COUNTIF($AV$11:$AV3736, $AV3736)-1)</f>
        <v/>
      </c>
      <c r="AZ3736" s="111" t="str">
        <f>IF($B3736="", "", SUMIF('Shopping List'!$AV$11:$AV$25, $B3736, 'Shopping List'!$BN$11:$BN$25))</f>
        <v/>
      </c>
      <c r="BB3736" s="117" t="str">
        <f t="shared" si="887"/>
        <v/>
      </c>
    </row>
    <row r="3737" spans="1:54" x14ac:dyDescent="0.25">
      <c r="A3737" s="4"/>
      <c r="B3737" s="37"/>
      <c r="C3737" s="124"/>
      <c r="D3737" s="39"/>
      <c r="E3737" s="125"/>
      <c r="F3737" s="48"/>
      <c r="G3737" s="4"/>
      <c r="H3737" s="4"/>
      <c r="I3737" s="95" t="str">
        <f>IF($C3737="", "", IF(IFERROR(INDEX(Ingredients!$C$11:$C$310, MATCH($C3737, Ingredients!$B$11:$B$310, 0)), "")="", "", IFERROR(INDEX(Ingredients!$C$11:$C$310, MATCH($C3737, Ingredients!$B$11:$B$310, 0)), "")))</f>
        <v/>
      </c>
      <c r="J3737" s="73" t="str">
        <f>IF($B3737="", "", IF(IFERROR(INDEX(Meals!$C$11:$C$260, MATCH($B3737, Meals!$B$11:$B$260, 0)), "")="", "", IFERROR(INDEX(Meals!$C$11:$C$260, MATCH($B3737, Meals!$B$11:$B$260, 0)), "")))</f>
        <v/>
      </c>
      <c r="K3737" s="4"/>
      <c r="L3737" s="72" t="str">
        <f t="shared" si="877"/>
        <v/>
      </c>
      <c r="M3737" s="73" t="str">
        <f t="shared" si="878"/>
        <v/>
      </c>
      <c r="N3737" s="4"/>
      <c r="O3737" s="78" t="str">
        <f t="shared" si="879"/>
        <v/>
      </c>
      <c r="P3737" s="79" t="str">
        <f t="shared" si="880"/>
        <v/>
      </c>
      <c r="Q3737" s="4"/>
      <c r="R3737" s="90" t="str">
        <f t="shared" si="881"/>
        <v/>
      </c>
      <c r="S3737" s="4"/>
      <c r="Y3737" s="18" t="str">
        <f t="shared" si="882"/>
        <v/>
      </c>
      <c r="AA3737" s="18" t="str">
        <f t="shared" si="873"/>
        <v/>
      </c>
      <c r="AB3737" s="18" t="str">
        <f t="shared" si="874"/>
        <v/>
      </c>
      <c r="AC3737" s="18" t="str">
        <f t="shared" si="883"/>
        <v/>
      </c>
      <c r="AD3737" s="18" t="str">
        <f t="shared" si="883"/>
        <v/>
      </c>
      <c r="AE3737" s="18" t="str">
        <f t="shared" si="884"/>
        <v/>
      </c>
      <c r="AG3737" s="95" t="str">
        <f>IF($C3737="", "", IF(IFERROR(INDEX(Ingredients!C$11:C$310, MATCH($C3737, Ingredients!$B$11:$B$310, 0)), "")="", "", IFERROR(INDEX(Ingredients!C$11:C$310, MATCH($C3737, Ingredients!$B$11:$B$310, 0)), "")))</f>
        <v/>
      </c>
      <c r="AH3737" s="105" t="str">
        <f>IF($C3737="", "", IF(IFERROR(INDEX(Ingredients!D$11:D$310, MATCH($C3737, Ingredients!$B$11:$B$310, 0)), "")="", "", IFERROR(INDEX(Ingredients!D$11:D$310, MATCH($C3737, Ingredients!$B$11:$B$310, 0)), "")))</f>
        <v/>
      </c>
      <c r="AI3737" s="106" t="str">
        <f>IF($C3737="", "", IF(IFERROR(INDEX(Ingredients!E$11:E$310, MATCH($C3737, Ingredients!$B$11:$B$310, 0)), "")="", "", IFERROR(INDEX(Ingredients!E$11:E$310, MATCH($C3737, Ingredients!$B$11:$B$310, 0)), "")))</f>
        <v/>
      </c>
      <c r="AJ3737" s="108" t="str">
        <f>IF($C3737="", "", IF(IFERROR(INDEX(Ingredients!F$11:F$310, MATCH($C3737, Ingredients!$B$11:$B$310, 0)), "")="", "", IFERROR(INDEX(Ingredients!F$11:F$310, MATCH($C3737, Ingredients!$B$11:$B$310, 0)), "")))</f>
        <v/>
      </c>
      <c r="AK3737" s="106" t="str">
        <f>IF($C3737="", "", IF(IFERROR(INDEX(Ingredients!G$11:G$310, MATCH($C3737, Ingredients!$B$11:$B$310, 0)), "")="", "", IFERROR(INDEX(Ingredients!G$11:G$310, MATCH($C3737, Ingredients!$B$11:$B$310, 0)), "")))</f>
        <v/>
      </c>
      <c r="AL3737" s="79" t="str">
        <f>IF($C3737="", "", IF(IFERROR(INDEX(Ingredients!H$11:H$310, MATCH($C3737, Ingredients!$B$11:$B$310, 0)), "")="", "", IFERROR(INDEX(Ingredients!H$11:H$310, MATCH($C3737, Ingredients!$B$11:$B$310, 0)), "")))</f>
        <v/>
      </c>
      <c r="AN3737" s="83" t="str">
        <f t="shared" si="875"/>
        <v/>
      </c>
      <c r="AP3737" s="114" t="str">
        <f t="shared" si="885"/>
        <v/>
      </c>
      <c r="AR3737" s="117" t="str">
        <f>IF($C3737="", "", IF(IFERROR(INDEX(Ingredients!$AI$11:$AI$310, MATCH($C3737, Ingredients!$B$11:$B$310, 0)), "")="", "", IFERROR(INDEX(Ingredients!$AI$11:$AI$310, MATCH($C3737, Ingredients!$B$11:$B$310, 0)), "")))</f>
        <v/>
      </c>
      <c r="AT3737" s="120" t="str">
        <f t="shared" si="886"/>
        <v/>
      </c>
      <c r="AV3737" s="90" t="str">
        <f t="shared" si="876"/>
        <v/>
      </c>
      <c r="AX3737" s="90" t="str">
        <f>IF($AV3737="", "", COUNTIF($AV$11:$AV$5010, "&lt;"&amp;$AV3737)+1+COUNTIF($AV$11:$AV3737, $AV3737)-1)</f>
        <v/>
      </c>
      <c r="AZ3737" s="111" t="str">
        <f>IF($B3737="", "", SUMIF('Shopping List'!$AV$11:$AV$25, $B3737, 'Shopping List'!$BN$11:$BN$25))</f>
        <v/>
      </c>
      <c r="BB3737" s="117" t="str">
        <f t="shared" si="887"/>
        <v/>
      </c>
    </row>
    <row r="3738" spans="1:54" x14ac:dyDescent="0.25">
      <c r="A3738" s="4"/>
      <c r="B3738" s="37"/>
      <c r="C3738" s="124"/>
      <c r="D3738" s="39"/>
      <c r="E3738" s="125"/>
      <c r="F3738" s="48"/>
      <c r="G3738" s="4"/>
      <c r="H3738" s="4"/>
      <c r="I3738" s="95" t="str">
        <f>IF($C3738="", "", IF(IFERROR(INDEX(Ingredients!$C$11:$C$310, MATCH($C3738, Ingredients!$B$11:$B$310, 0)), "")="", "", IFERROR(INDEX(Ingredients!$C$11:$C$310, MATCH($C3738, Ingredients!$B$11:$B$310, 0)), "")))</f>
        <v/>
      </c>
      <c r="J3738" s="73" t="str">
        <f>IF($B3738="", "", IF(IFERROR(INDEX(Meals!$C$11:$C$260, MATCH($B3738, Meals!$B$11:$B$260, 0)), "")="", "", IFERROR(INDEX(Meals!$C$11:$C$260, MATCH($B3738, Meals!$B$11:$B$260, 0)), "")))</f>
        <v/>
      </c>
      <c r="K3738" s="4"/>
      <c r="L3738" s="72" t="str">
        <f t="shared" si="877"/>
        <v/>
      </c>
      <c r="M3738" s="73" t="str">
        <f t="shared" si="878"/>
        <v/>
      </c>
      <c r="N3738" s="4"/>
      <c r="O3738" s="78" t="str">
        <f t="shared" si="879"/>
        <v/>
      </c>
      <c r="P3738" s="79" t="str">
        <f t="shared" si="880"/>
        <v/>
      </c>
      <c r="Q3738" s="4"/>
      <c r="R3738" s="90" t="str">
        <f t="shared" si="881"/>
        <v/>
      </c>
      <c r="S3738" s="4"/>
      <c r="Y3738" s="18" t="str">
        <f t="shared" si="882"/>
        <v/>
      </c>
      <c r="AA3738" s="18" t="str">
        <f t="shared" si="873"/>
        <v/>
      </c>
      <c r="AB3738" s="18" t="str">
        <f t="shared" si="874"/>
        <v/>
      </c>
      <c r="AC3738" s="18" t="str">
        <f t="shared" si="883"/>
        <v/>
      </c>
      <c r="AD3738" s="18" t="str">
        <f t="shared" si="883"/>
        <v/>
      </c>
      <c r="AE3738" s="18" t="str">
        <f t="shared" si="884"/>
        <v/>
      </c>
      <c r="AG3738" s="95" t="str">
        <f>IF($C3738="", "", IF(IFERROR(INDEX(Ingredients!C$11:C$310, MATCH($C3738, Ingredients!$B$11:$B$310, 0)), "")="", "", IFERROR(INDEX(Ingredients!C$11:C$310, MATCH($C3738, Ingredients!$B$11:$B$310, 0)), "")))</f>
        <v/>
      </c>
      <c r="AH3738" s="105" t="str">
        <f>IF($C3738="", "", IF(IFERROR(INDEX(Ingredients!D$11:D$310, MATCH($C3738, Ingredients!$B$11:$B$310, 0)), "")="", "", IFERROR(INDEX(Ingredients!D$11:D$310, MATCH($C3738, Ingredients!$B$11:$B$310, 0)), "")))</f>
        <v/>
      </c>
      <c r="AI3738" s="106" t="str">
        <f>IF($C3738="", "", IF(IFERROR(INDEX(Ingredients!E$11:E$310, MATCH($C3738, Ingredients!$B$11:$B$310, 0)), "")="", "", IFERROR(INDEX(Ingredients!E$11:E$310, MATCH($C3738, Ingredients!$B$11:$B$310, 0)), "")))</f>
        <v/>
      </c>
      <c r="AJ3738" s="108" t="str">
        <f>IF($C3738="", "", IF(IFERROR(INDEX(Ingredients!F$11:F$310, MATCH($C3738, Ingredients!$B$11:$B$310, 0)), "")="", "", IFERROR(INDEX(Ingredients!F$11:F$310, MATCH($C3738, Ingredients!$B$11:$B$310, 0)), "")))</f>
        <v/>
      </c>
      <c r="AK3738" s="106" t="str">
        <f>IF($C3738="", "", IF(IFERROR(INDEX(Ingredients!G$11:G$310, MATCH($C3738, Ingredients!$B$11:$B$310, 0)), "")="", "", IFERROR(INDEX(Ingredients!G$11:G$310, MATCH($C3738, Ingredients!$B$11:$B$310, 0)), "")))</f>
        <v/>
      </c>
      <c r="AL3738" s="79" t="str">
        <f>IF($C3738="", "", IF(IFERROR(INDEX(Ingredients!H$11:H$310, MATCH($C3738, Ingredients!$B$11:$B$310, 0)), "")="", "", IFERROR(INDEX(Ingredients!H$11:H$310, MATCH($C3738, Ingredients!$B$11:$B$310, 0)), "")))</f>
        <v/>
      </c>
      <c r="AN3738" s="83" t="str">
        <f t="shared" si="875"/>
        <v/>
      </c>
      <c r="AP3738" s="114" t="str">
        <f t="shared" si="885"/>
        <v/>
      </c>
      <c r="AR3738" s="117" t="str">
        <f>IF($C3738="", "", IF(IFERROR(INDEX(Ingredients!$AI$11:$AI$310, MATCH($C3738, Ingredients!$B$11:$B$310, 0)), "")="", "", IFERROR(INDEX(Ingredients!$AI$11:$AI$310, MATCH($C3738, Ingredients!$B$11:$B$310, 0)), "")))</f>
        <v/>
      </c>
      <c r="AT3738" s="120" t="str">
        <f t="shared" si="886"/>
        <v/>
      </c>
      <c r="AV3738" s="90" t="str">
        <f t="shared" si="876"/>
        <v/>
      </c>
      <c r="AX3738" s="90" t="str">
        <f>IF($AV3738="", "", COUNTIF($AV$11:$AV$5010, "&lt;"&amp;$AV3738)+1+COUNTIF($AV$11:$AV3738, $AV3738)-1)</f>
        <v/>
      </c>
      <c r="AZ3738" s="111" t="str">
        <f>IF($B3738="", "", SUMIF('Shopping List'!$AV$11:$AV$25, $B3738, 'Shopping List'!$BN$11:$BN$25))</f>
        <v/>
      </c>
      <c r="BB3738" s="117" t="str">
        <f t="shared" si="887"/>
        <v/>
      </c>
    </row>
    <row r="3739" spans="1:54" x14ac:dyDescent="0.25">
      <c r="A3739" s="4"/>
      <c r="B3739" s="37"/>
      <c r="C3739" s="124"/>
      <c r="D3739" s="39"/>
      <c r="E3739" s="125"/>
      <c r="F3739" s="48"/>
      <c r="G3739" s="4"/>
      <c r="H3739" s="4"/>
      <c r="I3739" s="95" t="str">
        <f>IF($C3739="", "", IF(IFERROR(INDEX(Ingredients!$C$11:$C$310, MATCH($C3739, Ingredients!$B$11:$B$310, 0)), "")="", "", IFERROR(INDEX(Ingredients!$C$11:$C$310, MATCH($C3739, Ingredients!$B$11:$B$310, 0)), "")))</f>
        <v/>
      </c>
      <c r="J3739" s="73" t="str">
        <f>IF($B3739="", "", IF(IFERROR(INDEX(Meals!$C$11:$C$260, MATCH($B3739, Meals!$B$11:$B$260, 0)), "")="", "", IFERROR(INDEX(Meals!$C$11:$C$260, MATCH($B3739, Meals!$B$11:$B$260, 0)), "")))</f>
        <v/>
      </c>
      <c r="K3739" s="4"/>
      <c r="L3739" s="72" t="str">
        <f t="shared" si="877"/>
        <v/>
      </c>
      <c r="M3739" s="73" t="str">
        <f t="shared" si="878"/>
        <v/>
      </c>
      <c r="N3739" s="4"/>
      <c r="O3739" s="78" t="str">
        <f t="shared" si="879"/>
        <v/>
      </c>
      <c r="P3739" s="79" t="str">
        <f t="shared" si="880"/>
        <v/>
      </c>
      <c r="Q3739" s="4"/>
      <c r="R3739" s="90" t="str">
        <f t="shared" si="881"/>
        <v/>
      </c>
      <c r="S3739" s="4"/>
      <c r="Y3739" s="18" t="str">
        <f t="shared" si="882"/>
        <v/>
      </c>
      <c r="AA3739" s="18" t="str">
        <f t="shared" si="873"/>
        <v/>
      </c>
      <c r="AB3739" s="18" t="str">
        <f t="shared" si="874"/>
        <v/>
      </c>
      <c r="AC3739" s="18" t="str">
        <f t="shared" si="883"/>
        <v/>
      </c>
      <c r="AD3739" s="18" t="str">
        <f t="shared" si="883"/>
        <v/>
      </c>
      <c r="AE3739" s="18" t="str">
        <f t="shared" si="884"/>
        <v/>
      </c>
      <c r="AG3739" s="95" t="str">
        <f>IF($C3739="", "", IF(IFERROR(INDEX(Ingredients!C$11:C$310, MATCH($C3739, Ingredients!$B$11:$B$310, 0)), "")="", "", IFERROR(INDEX(Ingredients!C$11:C$310, MATCH($C3739, Ingredients!$B$11:$B$310, 0)), "")))</f>
        <v/>
      </c>
      <c r="AH3739" s="105" t="str">
        <f>IF($C3739="", "", IF(IFERROR(INDEX(Ingredients!D$11:D$310, MATCH($C3739, Ingredients!$B$11:$B$310, 0)), "")="", "", IFERROR(INDEX(Ingredients!D$11:D$310, MATCH($C3739, Ingredients!$B$11:$B$310, 0)), "")))</f>
        <v/>
      </c>
      <c r="AI3739" s="106" t="str">
        <f>IF($C3739="", "", IF(IFERROR(INDEX(Ingredients!E$11:E$310, MATCH($C3739, Ingredients!$B$11:$B$310, 0)), "")="", "", IFERROR(INDEX(Ingredients!E$11:E$310, MATCH($C3739, Ingredients!$B$11:$B$310, 0)), "")))</f>
        <v/>
      </c>
      <c r="AJ3739" s="108" t="str">
        <f>IF($C3739="", "", IF(IFERROR(INDEX(Ingredients!F$11:F$310, MATCH($C3739, Ingredients!$B$11:$B$310, 0)), "")="", "", IFERROR(INDEX(Ingredients!F$11:F$310, MATCH($C3739, Ingredients!$B$11:$B$310, 0)), "")))</f>
        <v/>
      </c>
      <c r="AK3739" s="106" t="str">
        <f>IF($C3739="", "", IF(IFERROR(INDEX(Ingredients!G$11:G$310, MATCH($C3739, Ingredients!$B$11:$B$310, 0)), "")="", "", IFERROR(INDEX(Ingredients!G$11:G$310, MATCH($C3739, Ingredients!$B$11:$B$310, 0)), "")))</f>
        <v/>
      </c>
      <c r="AL3739" s="79" t="str">
        <f>IF($C3739="", "", IF(IFERROR(INDEX(Ingredients!H$11:H$310, MATCH($C3739, Ingredients!$B$11:$B$310, 0)), "")="", "", IFERROR(INDEX(Ingredients!H$11:H$310, MATCH($C3739, Ingredients!$B$11:$B$310, 0)), "")))</f>
        <v/>
      </c>
      <c r="AN3739" s="83" t="str">
        <f t="shared" si="875"/>
        <v/>
      </c>
      <c r="AP3739" s="114" t="str">
        <f t="shared" si="885"/>
        <v/>
      </c>
      <c r="AR3739" s="117" t="str">
        <f>IF($C3739="", "", IF(IFERROR(INDEX(Ingredients!$AI$11:$AI$310, MATCH($C3739, Ingredients!$B$11:$B$310, 0)), "")="", "", IFERROR(INDEX(Ingredients!$AI$11:$AI$310, MATCH($C3739, Ingredients!$B$11:$B$310, 0)), "")))</f>
        <v/>
      </c>
      <c r="AT3739" s="120" t="str">
        <f t="shared" si="886"/>
        <v/>
      </c>
      <c r="AV3739" s="90" t="str">
        <f t="shared" si="876"/>
        <v/>
      </c>
      <c r="AX3739" s="90" t="str">
        <f>IF($AV3739="", "", COUNTIF($AV$11:$AV$5010, "&lt;"&amp;$AV3739)+1+COUNTIF($AV$11:$AV3739, $AV3739)-1)</f>
        <v/>
      </c>
      <c r="AZ3739" s="111" t="str">
        <f>IF($B3739="", "", SUMIF('Shopping List'!$AV$11:$AV$25, $B3739, 'Shopping List'!$BN$11:$BN$25))</f>
        <v/>
      </c>
      <c r="BB3739" s="117" t="str">
        <f t="shared" si="887"/>
        <v/>
      </c>
    </row>
    <row r="3740" spans="1:54" x14ac:dyDescent="0.25">
      <c r="A3740" s="4"/>
      <c r="B3740" s="37"/>
      <c r="C3740" s="124"/>
      <c r="D3740" s="39"/>
      <c r="E3740" s="125"/>
      <c r="F3740" s="48"/>
      <c r="G3740" s="4"/>
      <c r="H3740" s="4"/>
      <c r="I3740" s="95" t="str">
        <f>IF($C3740="", "", IF(IFERROR(INDEX(Ingredients!$C$11:$C$310, MATCH($C3740, Ingredients!$B$11:$B$310, 0)), "")="", "", IFERROR(INDEX(Ingredients!$C$11:$C$310, MATCH($C3740, Ingredients!$B$11:$B$310, 0)), "")))</f>
        <v/>
      </c>
      <c r="J3740" s="73" t="str">
        <f>IF($B3740="", "", IF(IFERROR(INDEX(Meals!$C$11:$C$260, MATCH($B3740, Meals!$B$11:$B$260, 0)), "")="", "", IFERROR(INDEX(Meals!$C$11:$C$260, MATCH($B3740, Meals!$B$11:$B$260, 0)), "")))</f>
        <v/>
      </c>
      <c r="K3740" s="4"/>
      <c r="L3740" s="72" t="str">
        <f t="shared" si="877"/>
        <v/>
      </c>
      <c r="M3740" s="73" t="str">
        <f t="shared" si="878"/>
        <v/>
      </c>
      <c r="N3740" s="4"/>
      <c r="O3740" s="78" t="str">
        <f t="shared" si="879"/>
        <v/>
      </c>
      <c r="P3740" s="79" t="str">
        <f t="shared" si="880"/>
        <v/>
      </c>
      <c r="Q3740" s="4"/>
      <c r="R3740" s="90" t="str">
        <f t="shared" si="881"/>
        <v/>
      </c>
      <c r="S3740" s="4"/>
      <c r="Y3740" s="18" t="str">
        <f t="shared" si="882"/>
        <v/>
      </c>
      <c r="AA3740" s="18" t="str">
        <f t="shared" si="873"/>
        <v/>
      </c>
      <c r="AB3740" s="18" t="str">
        <f t="shared" si="874"/>
        <v/>
      </c>
      <c r="AC3740" s="18" t="str">
        <f t="shared" si="883"/>
        <v/>
      </c>
      <c r="AD3740" s="18" t="str">
        <f t="shared" si="883"/>
        <v/>
      </c>
      <c r="AE3740" s="18" t="str">
        <f t="shared" si="884"/>
        <v/>
      </c>
      <c r="AG3740" s="95" t="str">
        <f>IF($C3740="", "", IF(IFERROR(INDEX(Ingredients!C$11:C$310, MATCH($C3740, Ingredients!$B$11:$B$310, 0)), "")="", "", IFERROR(INDEX(Ingredients!C$11:C$310, MATCH($C3740, Ingredients!$B$11:$B$310, 0)), "")))</f>
        <v/>
      </c>
      <c r="AH3740" s="105" t="str">
        <f>IF($C3740="", "", IF(IFERROR(INDEX(Ingredients!D$11:D$310, MATCH($C3740, Ingredients!$B$11:$B$310, 0)), "")="", "", IFERROR(INDEX(Ingredients!D$11:D$310, MATCH($C3740, Ingredients!$B$11:$B$310, 0)), "")))</f>
        <v/>
      </c>
      <c r="AI3740" s="106" t="str">
        <f>IF($C3740="", "", IF(IFERROR(INDEX(Ingredients!E$11:E$310, MATCH($C3740, Ingredients!$B$11:$B$310, 0)), "")="", "", IFERROR(INDEX(Ingredients!E$11:E$310, MATCH($C3740, Ingredients!$B$11:$B$310, 0)), "")))</f>
        <v/>
      </c>
      <c r="AJ3740" s="108" t="str">
        <f>IF($C3740="", "", IF(IFERROR(INDEX(Ingredients!F$11:F$310, MATCH($C3740, Ingredients!$B$11:$B$310, 0)), "")="", "", IFERROR(INDEX(Ingredients!F$11:F$310, MATCH($C3740, Ingredients!$B$11:$B$310, 0)), "")))</f>
        <v/>
      </c>
      <c r="AK3740" s="106" t="str">
        <f>IF($C3740="", "", IF(IFERROR(INDEX(Ingredients!G$11:G$310, MATCH($C3740, Ingredients!$B$11:$B$310, 0)), "")="", "", IFERROR(INDEX(Ingredients!G$11:G$310, MATCH($C3740, Ingredients!$B$11:$B$310, 0)), "")))</f>
        <v/>
      </c>
      <c r="AL3740" s="79" t="str">
        <f>IF($C3740="", "", IF(IFERROR(INDEX(Ingredients!H$11:H$310, MATCH($C3740, Ingredients!$B$11:$B$310, 0)), "")="", "", IFERROR(INDEX(Ingredients!H$11:H$310, MATCH($C3740, Ingredients!$B$11:$B$310, 0)), "")))</f>
        <v/>
      </c>
      <c r="AN3740" s="83" t="str">
        <f t="shared" si="875"/>
        <v/>
      </c>
      <c r="AP3740" s="114" t="str">
        <f t="shared" si="885"/>
        <v/>
      </c>
      <c r="AR3740" s="117" t="str">
        <f>IF($C3740="", "", IF(IFERROR(INDEX(Ingredients!$AI$11:$AI$310, MATCH($C3740, Ingredients!$B$11:$B$310, 0)), "")="", "", IFERROR(INDEX(Ingredients!$AI$11:$AI$310, MATCH($C3740, Ingredients!$B$11:$B$310, 0)), "")))</f>
        <v/>
      </c>
      <c r="AT3740" s="120" t="str">
        <f t="shared" si="886"/>
        <v/>
      </c>
      <c r="AV3740" s="90" t="str">
        <f t="shared" si="876"/>
        <v/>
      </c>
      <c r="AX3740" s="90" t="str">
        <f>IF($AV3740="", "", COUNTIF($AV$11:$AV$5010, "&lt;"&amp;$AV3740)+1+COUNTIF($AV$11:$AV3740, $AV3740)-1)</f>
        <v/>
      </c>
      <c r="AZ3740" s="111" t="str">
        <f>IF($B3740="", "", SUMIF('Shopping List'!$AV$11:$AV$25, $B3740, 'Shopping List'!$BN$11:$BN$25))</f>
        <v/>
      </c>
      <c r="BB3740" s="117" t="str">
        <f t="shared" si="887"/>
        <v/>
      </c>
    </row>
    <row r="3741" spans="1:54" x14ac:dyDescent="0.25">
      <c r="A3741" s="4"/>
      <c r="B3741" s="37"/>
      <c r="C3741" s="124"/>
      <c r="D3741" s="39"/>
      <c r="E3741" s="125"/>
      <c r="F3741" s="48"/>
      <c r="G3741" s="4"/>
      <c r="H3741" s="4"/>
      <c r="I3741" s="95" t="str">
        <f>IF($C3741="", "", IF(IFERROR(INDEX(Ingredients!$C$11:$C$310, MATCH($C3741, Ingredients!$B$11:$B$310, 0)), "")="", "", IFERROR(INDEX(Ingredients!$C$11:$C$310, MATCH($C3741, Ingredients!$B$11:$B$310, 0)), "")))</f>
        <v/>
      </c>
      <c r="J3741" s="73" t="str">
        <f>IF($B3741="", "", IF(IFERROR(INDEX(Meals!$C$11:$C$260, MATCH($B3741, Meals!$B$11:$B$260, 0)), "")="", "", IFERROR(INDEX(Meals!$C$11:$C$260, MATCH($B3741, Meals!$B$11:$B$260, 0)), "")))</f>
        <v/>
      </c>
      <c r="K3741" s="4"/>
      <c r="L3741" s="72" t="str">
        <f t="shared" si="877"/>
        <v/>
      </c>
      <c r="M3741" s="73" t="str">
        <f t="shared" si="878"/>
        <v/>
      </c>
      <c r="N3741" s="4"/>
      <c r="O3741" s="78" t="str">
        <f t="shared" si="879"/>
        <v/>
      </c>
      <c r="P3741" s="79" t="str">
        <f t="shared" si="880"/>
        <v/>
      </c>
      <c r="Q3741" s="4"/>
      <c r="R3741" s="90" t="str">
        <f t="shared" si="881"/>
        <v/>
      </c>
      <c r="S3741" s="4"/>
      <c r="Y3741" s="18" t="str">
        <f t="shared" si="882"/>
        <v/>
      </c>
      <c r="AA3741" s="18" t="str">
        <f t="shared" si="873"/>
        <v/>
      </c>
      <c r="AB3741" s="18" t="str">
        <f t="shared" si="874"/>
        <v/>
      </c>
      <c r="AC3741" s="18" t="str">
        <f t="shared" si="883"/>
        <v/>
      </c>
      <c r="AD3741" s="18" t="str">
        <f t="shared" si="883"/>
        <v/>
      </c>
      <c r="AE3741" s="18" t="str">
        <f t="shared" si="884"/>
        <v/>
      </c>
      <c r="AG3741" s="95" t="str">
        <f>IF($C3741="", "", IF(IFERROR(INDEX(Ingredients!C$11:C$310, MATCH($C3741, Ingredients!$B$11:$B$310, 0)), "")="", "", IFERROR(INDEX(Ingredients!C$11:C$310, MATCH($C3741, Ingredients!$B$11:$B$310, 0)), "")))</f>
        <v/>
      </c>
      <c r="AH3741" s="105" t="str">
        <f>IF($C3741="", "", IF(IFERROR(INDEX(Ingredients!D$11:D$310, MATCH($C3741, Ingredients!$B$11:$B$310, 0)), "")="", "", IFERROR(INDEX(Ingredients!D$11:D$310, MATCH($C3741, Ingredients!$B$11:$B$310, 0)), "")))</f>
        <v/>
      </c>
      <c r="AI3741" s="106" t="str">
        <f>IF($C3741="", "", IF(IFERROR(INDEX(Ingredients!E$11:E$310, MATCH($C3741, Ingredients!$B$11:$B$310, 0)), "")="", "", IFERROR(INDEX(Ingredients!E$11:E$310, MATCH($C3741, Ingredients!$B$11:$B$310, 0)), "")))</f>
        <v/>
      </c>
      <c r="AJ3741" s="108" t="str">
        <f>IF($C3741="", "", IF(IFERROR(INDEX(Ingredients!F$11:F$310, MATCH($C3741, Ingredients!$B$11:$B$310, 0)), "")="", "", IFERROR(INDEX(Ingredients!F$11:F$310, MATCH($C3741, Ingredients!$B$11:$B$310, 0)), "")))</f>
        <v/>
      </c>
      <c r="AK3741" s="106" t="str">
        <f>IF($C3741="", "", IF(IFERROR(INDEX(Ingredients!G$11:G$310, MATCH($C3741, Ingredients!$B$11:$B$310, 0)), "")="", "", IFERROR(INDEX(Ingredients!G$11:G$310, MATCH($C3741, Ingredients!$B$11:$B$310, 0)), "")))</f>
        <v/>
      </c>
      <c r="AL3741" s="79" t="str">
        <f>IF($C3741="", "", IF(IFERROR(INDEX(Ingredients!H$11:H$310, MATCH($C3741, Ingredients!$B$11:$B$310, 0)), "")="", "", IFERROR(INDEX(Ingredients!H$11:H$310, MATCH($C3741, Ingredients!$B$11:$B$310, 0)), "")))</f>
        <v/>
      </c>
      <c r="AN3741" s="83" t="str">
        <f t="shared" si="875"/>
        <v/>
      </c>
      <c r="AP3741" s="114" t="str">
        <f t="shared" si="885"/>
        <v/>
      </c>
      <c r="AR3741" s="117" t="str">
        <f>IF($C3741="", "", IF(IFERROR(INDEX(Ingredients!$AI$11:$AI$310, MATCH($C3741, Ingredients!$B$11:$B$310, 0)), "")="", "", IFERROR(INDEX(Ingredients!$AI$11:$AI$310, MATCH($C3741, Ingredients!$B$11:$B$310, 0)), "")))</f>
        <v/>
      </c>
      <c r="AT3741" s="120" t="str">
        <f t="shared" si="886"/>
        <v/>
      </c>
      <c r="AV3741" s="90" t="str">
        <f t="shared" si="876"/>
        <v/>
      </c>
      <c r="AX3741" s="90" t="str">
        <f>IF($AV3741="", "", COUNTIF($AV$11:$AV$5010, "&lt;"&amp;$AV3741)+1+COUNTIF($AV$11:$AV3741, $AV3741)-1)</f>
        <v/>
      </c>
      <c r="AZ3741" s="111" t="str">
        <f>IF($B3741="", "", SUMIF('Shopping List'!$AV$11:$AV$25, $B3741, 'Shopping List'!$BN$11:$BN$25))</f>
        <v/>
      </c>
      <c r="BB3741" s="117" t="str">
        <f t="shared" si="887"/>
        <v/>
      </c>
    </row>
    <row r="3742" spans="1:54" x14ac:dyDescent="0.25">
      <c r="A3742" s="4"/>
      <c r="B3742" s="37"/>
      <c r="C3742" s="124"/>
      <c r="D3742" s="39"/>
      <c r="E3742" s="125"/>
      <c r="F3742" s="48"/>
      <c r="G3742" s="4"/>
      <c r="H3742" s="4"/>
      <c r="I3742" s="95" t="str">
        <f>IF($C3742="", "", IF(IFERROR(INDEX(Ingredients!$C$11:$C$310, MATCH($C3742, Ingredients!$B$11:$B$310, 0)), "")="", "", IFERROR(INDEX(Ingredients!$C$11:$C$310, MATCH($C3742, Ingredients!$B$11:$B$310, 0)), "")))</f>
        <v/>
      </c>
      <c r="J3742" s="73" t="str">
        <f>IF($B3742="", "", IF(IFERROR(INDEX(Meals!$C$11:$C$260, MATCH($B3742, Meals!$B$11:$B$260, 0)), "")="", "", IFERROR(INDEX(Meals!$C$11:$C$260, MATCH($B3742, Meals!$B$11:$B$260, 0)), "")))</f>
        <v/>
      </c>
      <c r="K3742" s="4"/>
      <c r="L3742" s="72" t="str">
        <f t="shared" si="877"/>
        <v/>
      </c>
      <c r="M3742" s="73" t="str">
        <f t="shared" si="878"/>
        <v/>
      </c>
      <c r="N3742" s="4"/>
      <c r="O3742" s="78" t="str">
        <f t="shared" si="879"/>
        <v/>
      </c>
      <c r="P3742" s="79" t="str">
        <f t="shared" si="880"/>
        <v/>
      </c>
      <c r="Q3742" s="4"/>
      <c r="R3742" s="90" t="str">
        <f t="shared" si="881"/>
        <v/>
      </c>
      <c r="S3742" s="4"/>
      <c r="Y3742" s="18" t="str">
        <f t="shared" si="882"/>
        <v/>
      </c>
      <c r="AA3742" s="18" t="str">
        <f t="shared" si="873"/>
        <v/>
      </c>
      <c r="AB3742" s="18" t="str">
        <f t="shared" si="874"/>
        <v/>
      </c>
      <c r="AC3742" s="18" t="str">
        <f t="shared" si="883"/>
        <v/>
      </c>
      <c r="AD3742" s="18" t="str">
        <f t="shared" si="883"/>
        <v/>
      </c>
      <c r="AE3742" s="18" t="str">
        <f t="shared" si="884"/>
        <v/>
      </c>
      <c r="AG3742" s="95" t="str">
        <f>IF($C3742="", "", IF(IFERROR(INDEX(Ingredients!C$11:C$310, MATCH($C3742, Ingredients!$B$11:$B$310, 0)), "")="", "", IFERROR(INDEX(Ingredients!C$11:C$310, MATCH($C3742, Ingredients!$B$11:$B$310, 0)), "")))</f>
        <v/>
      </c>
      <c r="AH3742" s="105" t="str">
        <f>IF($C3742="", "", IF(IFERROR(INDEX(Ingredients!D$11:D$310, MATCH($C3742, Ingredients!$B$11:$B$310, 0)), "")="", "", IFERROR(INDEX(Ingredients!D$11:D$310, MATCH($C3742, Ingredients!$B$11:$B$310, 0)), "")))</f>
        <v/>
      </c>
      <c r="AI3742" s="106" t="str">
        <f>IF($C3742="", "", IF(IFERROR(INDEX(Ingredients!E$11:E$310, MATCH($C3742, Ingredients!$B$11:$B$310, 0)), "")="", "", IFERROR(INDEX(Ingredients!E$11:E$310, MATCH($C3742, Ingredients!$B$11:$B$310, 0)), "")))</f>
        <v/>
      </c>
      <c r="AJ3742" s="108" t="str">
        <f>IF($C3742="", "", IF(IFERROR(INDEX(Ingredients!F$11:F$310, MATCH($C3742, Ingredients!$B$11:$B$310, 0)), "")="", "", IFERROR(INDEX(Ingredients!F$11:F$310, MATCH($C3742, Ingredients!$B$11:$B$310, 0)), "")))</f>
        <v/>
      </c>
      <c r="AK3742" s="106" t="str">
        <f>IF($C3742="", "", IF(IFERROR(INDEX(Ingredients!G$11:G$310, MATCH($C3742, Ingredients!$B$11:$B$310, 0)), "")="", "", IFERROR(INDEX(Ingredients!G$11:G$310, MATCH($C3742, Ingredients!$B$11:$B$310, 0)), "")))</f>
        <v/>
      </c>
      <c r="AL3742" s="79" t="str">
        <f>IF($C3742="", "", IF(IFERROR(INDEX(Ingredients!H$11:H$310, MATCH($C3742, Ingredients!$B$11:$B$310, 0)), "")="", "", IFERROR(INDEX(Ingredients!H$11:H$310, MATCH($C3742, Ingredients!$B$11:$B$310, 0)), "")))</f>
        <v/>
      </c>
      <c r="AN3742" s="83" t="str">
        <f t="shared" si="875"/>
        <v/>
      </c>
      <c r="AP3742" s="114" t="str">
        <f t="shared" si="885"/>
        <v/>
      </c>
      <c r="AR3742" s="117" t="str">
        <f>IF($C3742="", "", IF(IFERROR(INDEX(Ingredients!$AI$11:$AI$310, MATCH($C3742, Ingredients!$B$11:$B$310, 0)), "")="", "", IFERROR(INDEX(Ingredients!$AI$11:$AI$310, MATCH($C3742, Ingredients!$B$11:$B$310, 0)), "")))</f>
        <v/>
      </c>
      <c r="AT3742" s="120" t="str">
        <f t="shared" si="886"/>
        <v/>
      </c>
      <c r="AV3742" s="90" t="str">
        <f t="shared" si="876"/>
        <v/>
      </c>
      <c r="AX3742" s="90" t="str">
        <f>IF($AV3742="", "", COUNTIF($AV$11:$AV$5010, "&lt;"&amp;$AV3742)+1+COUNTIF($AV$11:$AV3742, $AV3742)-1)</f>
        <v/>
      </c>
      <c r="AZ3742" s="111" t="str">
        <f>IF($B3742="", "", SUMIF('Shopping List'!$AV$11:$AV$25, $B3742, 'Shopping List'!$BN$11:$BN$25))</f>
        <v/>
      </c>
      <c r="BB3742" s="117" t="str">
        <f t="shared" si="887"/>
        <v/>
      </c>
    </row>
    <row r="3743" spans="1:54" x14ac:dyDescent="0.25">
      <c r="A3743" s="4"/>
      <c r="B3743" s="37"/>
      <c r="C3743" s="124"/>
      <c r="D3743" s="39"/>
      <c r="E3743" s="125"/>
      <c r="F3743" s="48"/>
      <c r="G3743" s="4"/>
      <c r="H3743" s="4"/>
      <c r="I3743" s="95" t="str">
        <f>IF($C3743="", "", IF(IFERROR(INDEX(Ingredients!$C$11:$C$310, MATCH($C3743, Ingredients!$B$11:$B$310, 0)), "")="", "", IFERROR(INDEX(Ingredients!$C$11:$C$310, MATCH($C3743, Ingredients!$B$11:$B$310, 0)), "")))</f>
        <v/>
      </c>
      <c r="J3743" s="73" t="str">
        <f>IF($B3743="", "", IF(IFERROR(INDEX(Meals!$C$11:$C$260, MATCH($B3743, Meals!$B$11:$B$260, 0)), "")="", "", IFERROR(INDEX(Meals!$C$11:$C$260, MATCH($B3743, Meals!$B$11:$B$260, 0)), "")))</f>
        <v/>
      </c>
      <c r="K3743" s="4"/>
      <c r="L3743" s="72" t="str">
        <f t="shared" si="877"/>
        <v/>
      </c>
      <c r="M3743" s="73" t="str">
        <f t="shared" si="878"/>
        <v/>
      </c>
      <c r="N3743" s="4"/>
      <c r="O3743" s="78" t="str">
        <f t="shared" si="879"/>
        <v/>
      </c>
      <c r="P3743" s="79" t="str">
        <f t="shared" si="880"/>
        <v/>
      </c>
      <c r="Q3743" s="4"/>
      <c r="R3743" s="90" t="str">
        <f t="shared" si="881"/>
        <v/>
      </c>
      <c r="S3743" s="4"/>
      <c r="Y3743" s="18" t="str">
        <f t="shared" si="882"/>
        <v/>
      </c>
      <c r="AA3743" s="18" t="str">
        <f t="shared" si="873"/>
        <v/>
      </c>
      <c r="AB3743" s="18" t="str">
        <f t="shared" si="874"/>
        <v/>
      </c>
      <c r="AC3743" s="18" t="str">
        <f t="shared" si="883"/>
        <v/>
      </c>
      <c r="AD3743" s="18" t="str">
        <f t="shared" si="883"/>
        <v/>
      </c>
      <c r="AE3743" s="18" t="str">
        <f t="shared" si="884"/>
        <v/>
      </c>
      <c r="AG3743" s="95" t="str">
        <f>IF($C3743="", "", IF(IFERROR(INDEX(Ingredients!C$11:C$310, MATCH($C3743, Ingredients!$B$11:$B$310, 0)), "")="", "", IFERROR(INDEX(Ingredients!C$11:C$310, MATCH($C3743, Ingredients!$B$11:$B$310, 0)), "")))</f>
        <v/>
      </c>
      <c r="AH3743" s="105" t="str">
        <f>IF($C3743="", "", IF(IFERROR(INDEX(Ingredients!D$11:D$310, MATCH($C3743, Ingredients!$B$11:$B$310, 0)), "")="", "", IFERROR(INDEX(Ingredients!D$11:D$310, MATCH($C3743, Ingredients!$B$11:$B$310, 0)), "")))</f>
        <v/>
      </c>
      <c r="AI3743" s="106" t="str">
        <f>IF($C3743="", "", IF(IFERROR(INDEX(Ingredients!E$11:E$310, MATCH($C3743, Ingredients!$B$11:$B$310, 0)), "")="", "", IFERROR(INDEX(Ingredients!E$11:E$310, MATCH($C3743, Ingredients!$B$11:$B$310, 0)), "")))</f>
        <v/>
      </c>
      <c r="AJ3743" s="108" t="str">
        <f>IF($C3743="", "", IF(IFERROR(INDEX(Ingredients!F$11:F$310, MATCH($C3743, Ingredients!$B$11:$B$310, 0)), "")="", "", IFERROR(INDEX(Ingredients!F$11:F$310, MATCH($C3743, Ingredients!$B$11:$B$310, 0)), "")))</f>
        <v/>
      </c>
      <c r="AK3743" s="106" t="str">
        <f>IF($C3743="", "", IF(IFERROR(INDEX(Ingredients!G$11:G$310, MATCH($C3743, Ingredients!$B$11:$B$310, 0)), "")="", "", IFERROR(INDEX(Ingredients!G$11:G$310, MATCH($C3743, Ingredients!$B$11:$B$310, 0)), "")))</f>
        <v/>
      </c>
      <c r="AL3743" s="79" t="str">
        <f>IF($C3743="", "", IF(IFERROR(INDEX(Ingredients!H$11:H$310, MATCH($C3743, Ingredients!$B$11:$B$310, 0)), "")="", "", IFERROR(INDEX(Ingredients!H$11:H$310, MATCH($C3743, Ingredients!$B$11:$B$310, 0)), "")))</f>
        <v/>
      </c>
      <c r="AN3743" s="83" t="str">
        <f t="shared" si="875"/>
        <v/>
      </c>
      <c r="AP3743" s="114" t="str">
        <f t="shared" si="885"/>
        <v/>
      </c>
      <c r="AR3743" s="117" t="str">
        <f>IF($C3743="", "", IF(IFERROR(INDEX(Ingredients!$AI$11:$AI$310, MATCH($C3743, Ingredients!$B$11:$B$310, 0)), "")="", "", IFERROR(INDEX(Ingredients!$AI$11:$AI$310, MATCH($C3743, Ingredients!$B$11:$B$310, 0)), "")))</f>
        <v/>
      </c>
      <c r="AT3743" s="120" t="str">
        <f t="shared" si="886"/>
        <v/>
      </c>
      <c r="AV3743" s="90" t="str">
        <f t="shared" si="876"/>
        <v/>
      </c>
      <c r="AX3743" s="90" t="str">
        <f>IF($AV3743="", "", COUNTIF($AV$11:$AV$5010, "&lt;"&amp;$AV3743)+1+COUNTIF($AV$11:$AV3743, $AV3743)-1)</f>
        <v/>
      </c>
      <c r="AZ3743" s="111" t="str">
        <f>IF($B3743="", "", SUMIF('Shopping List'!$AV$11:$AV$25, $B3743, 'Shopping List'!$BN$11:$BN$25))</f>
        <v/>
      </c>
      <c r="BB3743" s="117" t="str">
        <f t="shared" si="887"/>
        <v/>
      </c>
    </row>
    <row r="3744" spans="1:54" x14ac:dyDescent="0.25">
      <c r="A3744" s="4"/>
      <c r="B3744" s="37"/>
      <c r="C3744" s="124"/>
      <c r="D3744" s="39"/>
      <c r="E3744" s="125"/>
      <c r="F3744" s="48"/>
      <c r="G3744" s="4"/>
      <c r="H3744" s="4"/>
      <c r="I3744" s="95" t="str">
        <f>IF($C3744="", "", IF(IFERROR(INDEX(Ingredients!$C$11:$C$310, MATCH($C3744, Ingredients!$B$11:$B$310, 0)), "")="", "", IFERROR(INDEX(Ingredients!$C$11:$C$310, MATCH($C3744, Ingredients!$B$11:$B$310, 0)), "")))</f>
        <v/>
      </c>
      <c r="J3744" s="73" t="str">
        <f>IF($B3744="", "", IF(IFERROR(INDEX(Meals!$C$11:$C$260, MATCH($B3744, Meals!$B$11:$B$260, 0)), "")="", "", IFERROR(INDEX(Meals!$C$11:$C$260, MATCH($B3744, Meals!$B$11:$B$260, 0)), "")))</f>
        <v/>
      </c>
      <c r="K3744" s="4"/>
      <c r="L3744" s="72" t="str">
        <f t="shared" si="877"/>
        <v/>
      </c>
      <c r="M3744" s="73" t="str">
        <f t="shared" si="878"/>
        <v/>
      </c>
      <c r="N3744" s="4"/>
      <c r="O3744" s="78" t="str">
        <f t="shared" si="879"/>
        <v/>
      </c>
      <c r="P3744" s="79" t="str">
        <f t="shared" si="880"/>
        <v/>
      </c>
      <c r="Q3744" s="4"/>
      <c r="R3744" s="90" t="str">
        <f t="shared" si="881"/>
        <v/>
      </c>
      <c r="S3744" s="4"/>
      <c r="Y3744" s="18" t="str">
        <f t="shared" si="882"/>
        <v/>
      </c>
      <c r="AA3744" s="18" t="str">
        <f t="shared" si="873"/>
        <v/>
      </c>
      <c r="AB3744" s="18" t="str">
        <f t="shared" si="874"/>
        <v/>
      </c>
      <c r="AC3744" s="18" t="str">
        <f t="shared" si="883"/>
        <v/>
      </c>
      <c r="AD3744" s="18" t="str">
        <f t="shared" si="883"/>
        <v/>
      </c>
      <c r="AE3744" s="18" t="str">
        <f t="shared" si="884"/>
        <v/>
      </c>
      <c r="AG3744" s="95" t="str">
        <f>IF($C3744="", "", IF(IFERROR(INDEX(Ingredients!C$11:C$310, MATCH($C3744, Ingredients!$B$11:$B$310, 0)), "")="", "", IFERROR(INDEX(Ingredients!C$11:C$310, MATCH($C3744, Ingredients!$B$11:$B$310, 0)), "")))</f>
        <v/>
      </c>
      <c r="AH3744" s="105" t="str">
        <f>IF($C3744="", "", IF(IFERROR(INDEX(Ingredients!D$11:D$310, MATCH($C3744, Ingredients!$B$11:$B$310, 0)), "")="", "", IFERROR(INDEX(Ingredients!D$11:D$310, MATCH($C3744, Ingredients!$B$11:$B$310, 0)), "")))</f>
        <v/>
      </c>
      <c r="AI3744" s="106" t="str">
        <f>IF($C3744="", "", IF(IFERROR(INDEX(Ingredients!E$11:E$310, MATCH($C3744, Ingredients!$B$11:$B$310, 0)), "")="", "", IFERROR(INDEX(Ingredients!E$11:E$310, MATCH($C3744, Ingredients!$B$11:$B$310, 0)), "")))</f>
        <v/>
      </c>
      <c r="AJ3744" s="108" t="str">
        <f>IF($C3744="", "", IF(IFERROR(INDEX(Ingredients!F$11:F$310, MATCH($C3744, Ingredients!$B$11:$B$310, 0)), "")="", "", IFERROR(INDEX(Ingredients!F$11:F$310, MATCH($C3744, Ingredients!$B$11:$B$310, 0)), "")))</f>
        <v/>
      </c>
      <c r="AK3744" s="106" t="str">
        <f>IF($C3744="", "", IF(IFERROR(INDEX(Ingredients!G$11:G$310, MATCH($C3744, Ingredients!$B$11:$B$310, 0)), "")="", "", IFERROR(INDEX(Ingredients!G$11:G$310, MATCH($C3744, Ingredients!$B$11:$B$310, 0)), "")))</f>
        <v/>
      </c>
      <c r="AL3744" s="79" t="str">
        <f>IF($C3744="", "", IF(IFERROR(INDEX(Ingredients!H$11:H$310, MATCH($C3744, Ingredients!$B$11:$B$310, 0)), "")="", "", IFERROR(INDEX(Ingredients!H$11:H$310, MATCH($C3744, Ingredients!$B$11:$B$310, 0)), "")))</f>
        <v/>
      </c>
      <c r="AN3744" s="83" t="str">
        <f t="shared" si="875"/>
        <v/>
      </c>
      <c r="AP3744" s="114" t="str">
        <f t="shared" si="885"/>
        <v/>
      </c>
      <c r="AR3744" s="117" t="str">
        <f>IF($C3744="", "", IF(IFERROR(INDEX(Ingredients!$AI$11:$AI$310, MATCH($C3744, Ingredients!$B$11:$B$310, 0)), "")="", "", IFERROR(INDEX(Ingredients!$AI$11:$AI$310, MATCH($C3744, Ingredients!$B$11:$B$310, 0)), "")))</f>
        <v/>
      </c>
      <c r="AT3744" s="120" t="str">
        <f t="shared" si="886"/>
        <v/>
      </c>
      <c r="AV3744" s="90" t="str">
        <f t="shared" si="876"/>
        <v/>
      </c>
      <c r="AX3744" s="90" t="str">
        <f>IF($AV3744="", "", COUNTIF($AV$11:$AV$5010, "&lt;"&amp;$AV3744)+1+COUNTIF($AV$11:$AV3744, $AV3744)-1)</f>
        <v/>
      </c>
      <c r="AZ3744" s="111" t="str">
        <f>IF($B3744="", "", SUMIF('Shopping List'!$AV$11:$AV$25, $B3744, 'Shopping List'!$BN$11:$BN$25))</f>
        <v/>
      </c>
      <c r="BB3744" s="117" t="str">
        <f t="shared" si="887"/>
        <v/>
      </c>
    </row>
    <row r="3745" spans="1:54" x14ac:dyDescent="0.25">
      <c r="A3745" s="4"/>
      <c r="B3745" s="37"/>
      <c r="C3745" s="124"/>
      <c r="D3745" s="39"/>
      <c r="E3745" s="125"/>
      <c r="F3745" s="48"/>
      <c r="G3745" s="4"/>
      <c r="H3745" s="4"/>
      <c r="I3745" s="95" t="str">
        <f>IF($C3745="", "", IF(IFERROR(INDEX(Ingredients!$C$11:$C$310, MATCH($C3745, Ingredients!$B$11:$B$310, 0)), "")="", "", IFERROR(INDEX(Ingredients!$C$11:$C$310, MATCH($C3745, Ingredients!$B$11:$B$310, 0)), "")))</f>
        <v/>
      </c>
      <c r="J3745" s="73" t="str">
        <f>IF($B3745="", "", IF(IFERROR(INDEX(Meals!$C$11:$C$260, MATCH($B3745, Meals!$B$11:$B$260, 0)), "")="", "", IFERROR(INDEX(Meals!$C$11:$C$260, MATCH($B3745, Meals!$B$11:$B$260, 0)), "")))</f>
        <v/>
      </c>
      <c r="K3745" s="4"/>
      <c r="L3745" s="72" t="str">
        <f t="shared" si="877"/>
        <v/>
      </c>
      <c r="M3745" s="73" t="str">
        <f t="shared" si="878"/>
        <v/>
      </c>
      <c r="N3745" s="4"/>
      <c r="O3745" s="78" t="str">
        <f t="shared" si="879"/>
        <v/>
      </c>
      <c r="P3745" s="79" t="str">
        <f t="shared" si="880"/>
        <v/>
      </c>
      <c r="Q3745" s="4"/>
      <c r="R3745" s="90" t="str">
        <f t="shared" si="881"/>
        <v/>
      </c>
      <c r="S3745" s="4"/>
      <c r="Y3745" s="18" t="str">
        <f t="shared" si="882"/>
        <v/>
      </c>
      <c r="AA3745" s="18" t="str">
        <f t="shared" si="873"/>
        <v/>
      </c>
      <c r="AB3745" s="18" t="str">
        <f t="shared" si="874"/>
        <v/>
      </c>
      <c r="AC3745" s="18" t="str">
        <f t="shared" si="883"/>
        <v/>
      </c>
      <c r="AD3745" s="18" t="str">
        <f t="shared" si="883"/>
        <v/>
      </c>
      <c r="AE3745" s="18" t="str">
        <f t="shared" si="884"/>
        <v/>
      </c>
      <c r="AG3745" s="95" t="str">
        <f>IF($C3745="", "", IF(IFERROR(INDEX(Ingredients!C$11:C$310, MATCH($C3745, Ingredients!$B$11:$B$310, 0)), "")="", "", IFERROR(INDEX(Ingredients!C$11:C$310, MATCH($C3745, Ingredients!$B$11:$B$310, 0)), "")))</f>
        <v/>
      </c>
      <c r="AH3745" s="105" t="str">
        <f>IF($C3745="", "", IF(IFERROR(INDEX(Ingredients!D$11:D$310, MATCH($C3745, Ingredients!$B$11:$B$310, 0)), "")="", "", IFERROR(INDEX(Ingredients!D$11:D$310, MATCH($C3745, Ingredients!$B$11:$B$310, 0)), "")))</f>
        <v/>
      </c>
      <c r="AI3745" s="106" t="str">
        <f>IF($C3745="", "", IF(IFERROR(INDEX(Ingredients!E$11:E$310, MATCH($C3745, Ingredients!$B$11:$B$310, 0)), "")="", "", IFERROR(INDEX(Ingredients!E$11:E$310, MATCH($C3745, Ingredients!$B$11:$B$310, 0)), "")))</f>
        <v/>
      </c>
      <c r="AJ3745" s="108" t="str">
        <f>IF($C3745="", "", IF(IFERROR(INDEX(Ingredients!F$11:F$310, MATCH($C3745, Ingredients!$B$11:$B$310, 0)), "")="", "", IFERROR(INDEX(Ingredients!F$11:F$310, MATCH($C3745, Ingredients!$B$11:$B$310, 0)), "")))</f>
        <v/>
      </c>
      <c r="AK3745" s="106" t="str">
        <f>IF($C3745="", "", IF(IFERROR(INDEX(Ingredients!G$11:G$310, MATCH($C3745, Ingredients!$B$11:$B$310, 0)), "")="", "", IFERROR(INDEX(Ingredients!G$11:G$310, MATCH($C3745, Ingredients!$B$11:$B$310, 0)), "")))</f>
        <v/>
      </c>
      <c r="AL3745" s="79" t="str">
        <f>IF($C3745="", "", IF(IFERROR(INDEX(Ingredients!H$11:H$310, MATCH($C3745, Ingredients!$B$11:$B$310, 0)), "")="", "", IFERROR(INDEX(Ingredients!H$11:H$310, MATCH($C3745, Ingredients!$B$11:$B$310, 0)), "")))</f>
        <v/>
      </c>
      <c r="AN3745" s="83" t="str">
        <f t="shared" si="875"/>
        <v/>
      </c>
      <c r="AP3745" s="114" t="str">
        <f t="shared" si="885"/>
        <v/>
      </c>
      <c r="AR3745" s="117" t="str">
        <f>IF($C3745="", "", IF(IFERROR(INDEX(Ingredients!$AI$11:$AI$310, MATCH($C3745, Ingredients!$B$11:$B$310, 0)), "")="", "", IFERROR(INDEX(Ingredients!$AI$11:$AI$310, MATCH($C3745, Ingredients!$B$11:$B$310, 0)), "")))</f>
        <v/>
      </c>
      <c r="AT3745" s="120" t="str">
        <f t="shared" si="886"/>
        <v/>
      </c>
      <c r="AV3745" s="90" t="str">
        <f t="shared" si="876"/>
        <v/>
      </c>
      <c r="AX3745" s="90" t="str">
        <f>IF($AV3745="", "", COUNTIF($AV$11:$AV$5010, "&lt;"&amp;$AV3745)+1+COUNTIF($AV$11:$AV3745, $AV3745)-1)</f>
        <v/>
      </c>
      <c r="AZ3745" s="111" t="str">
        <f>IF($B3745="", "", SUMIF('Shopping List'!$AV$11:$AV$25, $B3745, 'Shopping List'!$BN$11:$BN$25))</f>
        <v/>
      </c>
      <c r="BB3745" s="117" t="str">
        <f t="shared" si="887"/>
        <v/>
      </c>
    </row>
    <row r="3746" spans="1:54" x14ac:dyDescent="0.25">
      <c r="A3746" s="4"/>
      <c r="B3746" s="37"/>
      <c r="C3746" s="124"/>
      <c r="D3746" s="39"/>
      <c r="E3746" s="125"/>
      <c r="F3746" s="48"/>
      <c r="G3746" s="4"/>
      <c r="H3746" s="4"/>
      <c r="I3746" s="95" t="str">
        <f>IF($C3746="", "", IF(IFERROR(INDEX(Ingredients!$C$11:$C$310, MATCH($C3746, Ingredients!$B$11:$B$310, 0)), "")="", "", IFERROR(INDEX(Ingredients!$C$11:$C$310, MATCH($C3746, Ingredients!$B$11:$B$310, 0)), "")))</f>
        <v/>
      </c>
      <c r="J3746" s="73" t="str">
        <f>IF($B3746="", "", IF(IFERROR(INDEX(Meals!$C$11:$C$260, MATCH($B3746, Meals!$B$11:$B$260, 0)), "")="", "", IFERROR(INDEX(Meals!$C$11:$C$260, MATCH($B3746, Meals!$B$11:$B$260, 0)), "")))</f>
        <v/>
      </c>
      <c r="K3746" s="4"/>
      <c r="L3746" s="72" t="str">
        <f t="shared" si="877"/>
        <v/>
      </c>
      <c r="M3746" s="73" t="str">
        <f t="shared" si="878"/>
        <v/>
      </c>
      <c r="N3746" s="4"/>
      <c r="O3746" s="78" t="str">
        <f t="shared" si="879"/>
        <v/>
      </c>
      <c r="P3746" s="79" t="str">
        <f t="shared" si="880"/>
        <v/>
      </c>
      <c r="Q3746" s="4"/>
      <c r="R3746" s="90" t="str">
        <f t="shared" si="881"/>
        <v/>
      </c>
      <c r="S3746" s="4"/>
      <c r="Y3746" s="18" t="str">
        <f t="shared" si="882"/>
        <v/>
      </c>
      <c r="AA3746" s="18" t="str">
        <f t="shared" si="873"/>
        <v/>
      </c>
      <c r="AB3746" s="18" t="str">
        <f t="shared" si="874"/>
        <v/>
      </c>
      <c r="AC3746" s="18" t="str">
        <f t="shared" si="883"/>
        <v/>
      </c>
      <c r="AD3746" s="18" t="str">
        <f t="shared" si="883"/>
        <v/>
      </c>
      <c r="AE3746" s="18" t="str">
        <f t="shared" si="884"/>
        <v/>
      </c>
      <c r="AG3746" s="95" t="str">
        <f>IF($C3746="", "", IF(IFERROR(INDEX(Ingredients!C$11:C$310, MATCH($C3746, Ingredients!$B$11:$B$310, 0)), "")="", "", IFERROR(INDEX(Ingredients!C$11:C$310, MATCH($C3746, Ingredients!$B$11:$B$310, 0)), "")))</f>
        <v/>
      </c>
      <c r="AH3746" s="105" t="str">
        <f>IF($C3746="", "", IF(IFERROR(INDEX(Ingredients!D$11:D$310, MATCH($C3746, Ingredients!$B$11:$B$310, 0)), "")="", "", IFERROR(INDEX(Ingredients!D$11:D$310, MATCH($C3746, Ingredients!$B$11:$B$310, 0)), "")))</f>
        <v/>
      </c>
      <c r="AI3746" s="106" t="str">
        <f>IF($C3746="", "", IF(IFERROR(INDEX(Ingredients!E$11:E$310, MATCH($C3746, Ingredients!$B$11:$B$310, 0)), "")="", "", IFERROR(INDEX(Ingredients!E$11:E$310, MATCH($C3746, Ingredients!$B$11:$B$310, 0)), "")))</f>
        <v/>
      </c>
      <c r="AJ3746" s="108" t="str">
        <f>IF($C3746="", "", IF(IFERROR(INDEX(Ingredients!F$11:F$310, MATCH($C3746, Ingredients!$B$11:$B$310, 0)), "")="", "", IFERROR(INDEX(Ingredients!F$11:F$310, MATCH($C3746, Ingredients!$B$11:$B$310, 0)), "")))</f>
        <v/>
      </c>
      <c r="AK3746" s="106" t="str">
        <f>IF($C3746="", "", IF(IFERROR(INDEX(Ingredients!G$11:G$310, MATCH($C3746, Ingredients!$B$11:$B$310, 0)), "")="", "", IFERROR(INDEX(Ingredients!G$11:G$310, MATCH($C3746, Ingredients!$B$11:$B$310, 0)), "")))</f>
        <v/>
      </c>
      <c r="AL3746" s="79" t="str">
        <f>IF($C3746="", "", IF(IFERROR(INDEX(Ingredients!H$11:H$310, MATCH($C3746, Ingredients!$B$11:$B$310, 0)), "")="", "", IFERROR(INDEX(Ingredients!H$11:H$310, MATCH($C3746, Ingredients!$B$11:$B$310, 0)), "")))</f>
        <v/>
      </c>
      <c r="AN3746" s="83" t="str">
        <f t="shared" si="875"/>
        <v/>
      </c>
      <c r="AP3746" s="114" t="str">
        <f t="shared" si="885"/>
        <v/>
      </c>
      <c r="AR3746" s="117" t="str">
        <f>IF($C3746="", "", IF(IFERROR(INDEX(Ingredients!$AI$11:$AI$310, MATCH($C3746, Ingredients!$B$11:$B$310, 0)), "")="", "", IFERROR(INDEX(Ingredients!$AI$11:$AI$310, MATCH($C3746, Ingredients!$B$11:$B$310, 0)), "")))</f>
        <v/>
      </c>
      <c r="AT3746" s="120" t="str">
        <f t="shared" si="886"/>
        <v/>
      </c>
      <c r="AV3746" s="90" t="str">
        <f t="shared" si="876"/>
        <v/>
      </c>
      <c r="AX3746" s="90" t="str">
        <f>IF($AV3746="", "", COUNTIF($AV$11:$AV$5010, "&lt;"&amp;$AV3746)+1+COUNTIF($AV$11:$AV3746, $AV3746)-1)</f>
        <v/>
      </c>
      <c r="AZ3746" s="111" t="str">
        <f>IF($B3746="", "", SUMIF('Shopping List'!$AV$11:$AV$25, $B3746, 'Shopping List'!$BN$11:$BN$25))</f>
        <v/>
      </c>
      <c r="BB3746" s="117" t="str">
        <f t="shared" si="887"/>
        <v/>
      </c>
    </row>
    <row r="3747" spans="1:54" x14ac:dyDescent="0.25">
      <c r="A3747" s="4"/>
      <c r="B3747" s="37"/>
      <c r="C3747" s="124"/>
      <c r="D3747" s="39"/>
      <c r="E3747" s="125"/>
      <c r="F3747" s="48"/>
      <c r="G3747" s="4"/>
      <c r="H3747" s="4"/>
      <c r="I3747" s="95" t="str">
        <f>IF($C3747="", "", IF(IFERROR(INDEX(Ingredients!$C$11:$C$310, MATCH($C3747, Ingredients!$B$11:$B$310, 0)), "")="", "", IFERROR(INDEX(Ingredients!$C$11:$C$310, MATCH($C3747, Ingredients!$B$11:$B$310, 0)), "")))</f>
        <v/>
      </c>
      <c r="J3747" s="73" t="str">
        <f>IF($B3747="", "", IF(IFERROR(INDEX(Meals!$C$11:$C$260, MATCH($B3747, Meals!$B$11:$B$260, 0)), "")="", "", IFERROR(INDEX(Meals!$C$11:$C$260, MATCH($B3747, Meals!$B$11:$B$260, 0)), "")))</f>
        <v/>
      </c>
      <c r="K3747" s="4"/>
      <c r="L3747" s="72" t="str">
        <f t="shared" si="877"/>
        <v/>
      </c>
      <c r="M3747" s="73" t="str">
        <f t="shared" si="878"/>
        <v/>
      </c>
      <c r="N3747" s="4"/>
      <c r="O3747" s="78" t="str">
        <f t="shared" si="879"/>
        <v/>
      </c>
      <c r="P3747" s="79" t="str">
        <f t="shared" si="880"/>
        <v/>
      </c>
      <c r="Q3747" s="4"/>
      <c r="R3747" s="90" t="str">
        <f t="shared" si="881"/>
        <v/>
      </c>
      <c r="S3747" s="4"/>
      <c r="Y3747" s="18" t="str">
        <f t="shared" si="882"/>
        <v/>
      </c>
      <c r="AA3747" s="18" t="str">
        <f t="shared" si="873"/>
        <v/>
      </c>
      <c r="AB3747" s="18" t="str">
        <f t="shared" si="874"/>
        <v/>
      </c>
      <c r="AC3747" s="18" t="str">
        <f t="shared" si="883"/>
        <v/>
      </c>
      <c r="AD3747" s="18" t="str">
        <f t="shared" si="883"/>
        <v/>
      </c>
      <c r="AE3747" s="18" t="str">
        <f t="shared" si="884"/>
        <v/>
      </c>
      <c r="AG3747" s="95" t="str">
        <f>IF($C3747="", "", IF(IFERROR(INDEX(Ingredients!C$11:C$310, MATCH($C3747, Ingredients!$B$11:$B$310, 0)), "")="", "", IFERROR(INDEX(Ingredients!C$11:C$310, MATCH($C3747, Ingredients!$B$11:$B$310, 0)), "")))</f>
        <v/>
      </c>
      <c r="AH3747" s="105" t="str">
        <f>IF($C3747="", "", IF(IFERROR(INDEX(Ingredients!D$11:D$310, MATCH($C3747, Ingredients!$B$11:$B$310, 0)), "")="", "", IFERROR(INDEX(Ingredients!D$11:D$310, MATCH($C3747, Ingredients!$B$11:$B$310, 0)), "")))</f>
        <v/>
      </c>
      <c r="AI3747" s="106" t="str">
        <f>IF($C3747="", "", IF(IFERROR(INDEX(Ingredients!E$11:E$310, MATCH($C3747, Ingredients!$B$11:$B$310, 0)), "")="", "", IFERROR(INDEX(Ingredients!E$11:E$310, MATCH($C3747, Ingredients!$B$11:$B$310, 0)), "")))</f>
        <v/>
      </c>
      <c r="AJ3747" s="108" t="str">
        <f>IF($C3747="", "", IF(IFERROR(INDEX(Ingredients!F$11:F$310, MATCH($C3747, Ingredients!$B$11:$B$310, 0)), "")="", "", IFERROR(INDEX(Ingredients!F$11:F$310, MATCH($C3747, Ingredients!$B$11:$B$310, 0)), "")))</f>
        <v/>
      </c>
      <c r="AK3747" s="106" t="str">
        <f>IF($C3747="", "", IF(IFERROR(INDEX(Ingredients!G$11:G$310, MATCH($C3747, Ingredients!$B$11:$B$310, 0)), "")="", "", IFERROR(INDEX(Ingredients!G$11:G$310, MATCH($C3747, Ingredients!$B$11:$B$310, 0)), "")))</f>
        <v/>
      </c>
      <c r="AL3747" s="79" t="str">
        <f>IF($C3747="", "", IF(IFERROR(INDEX(Ingredients!H$11:H$310, MATCH($C3747, Ingredients!$B$11:$B$310, 0)), "")="", "", IFERROR(INDEX(Ingredients!H$11:H$310, MATCH($C3747, Ingredients!$B$11:$B$310, 0)), "")))</f>
        <v/>
      </c>
      <c r="AN3747" s="83" t="str">
        <f t="shared" si="875"/>
        <v/>
      </c>
      <c r="AP3747" s="114" t="str">
        <f t="shared" si="885"/>
        <v/>
      </c>
      <c r="AR3747" s="117" t="str">
        <f>IF($C3747="", "", IF(IFERROR(INDEX(Ingredients!$AI$11:$AI$310, MATCH($C3747, Ingredients!$B$11:$B$310, 0)), "")="", "", IFERROR(INDEX(Ingredients!$AI$11:$AI$310, MATCH($C3747, Ingredients!$B$11:$B$310, 0)), "")))</f>
        <v/>
      </c>
      <c r="AT3747" s="120" t="str">
        <f t="shared" si="886"/>
        <v/>
      </c>
      <c r="AV3747" s="90" t="str">
        <f t="shared" si="876"/>
        <v/>
      </c>
      <c r="AX3747" s="90" t="str">
        <f>IF($AV3747="", "", COUNTIF($AV$11:$AV$5010, "&lt;"&amp;$AV3747)+1+COUNTIF($AV$11:$AV3747, $AV3747)-1)</f>
        <v/>
      </c>
      <c r="AZ3747" s="111" t="str">
        <f>IF($B3747="", "", SUMIF('Shopping List'!$AV$11:$AV$25, $B3747, 'Shopping List'!$BN$11:$BN$25))</f>
        <v/>
      </c>
      <c r="BB3747" s="117" t="str">
        <f t="shared" si="887"/>
        <v/>
      </c>
    </row>
    <row r="3748" spans="1:54" x14ac:dyDescent="0.25">
      <c r="A3748" s="4"/>
      <c r="B3748" s="37"/>
      <c r="C3748" s="124"/>
      <c r="D3748" s="39"/>
      <c r="E3748" s="125"/>
      <c r="F3748" s="48"/>
      <c r="G3748" s="4"/>
      <c r="H3748" s="4"/>
      <c r="I3748" s="95" t="str">
        <f>IF($C3748="", "", IF(IFERROR(INDEX(Ingredients!$C$11:$C$310, MATCH($C3748, Ingredients!$B$11:$B$310, 0)), "")="", "", IFERROR(INDEX(Ingredients!$C$11:$C$310, MATCH($C3748, Ingredients!$B$11:$B$310, 0)), "")))</f>
        <v/>
      </c>
      <c r="J3748" s="73" t="str">
        <f>IF($B3748="", "", IF(IFERROR(INDEX(Meals!$C$11:$C$260, MATCH($B3748, Meals!$B$11:$B$260, 0)), "")="", "", IFERROR(INDEX(Meals!$C$11:$C$260, MATCH($B3748, Meals!$B$11:$B$260, 0)), "")))</f>
        <v/>
      </c>
      <c r="K3748" s="4"/>
      <c r="L3748" s="72" t="str">
        <f t="shared" si="877"/>
        <v/>
      </c>
      <c r="M3748" s="73" t="str">
        <f t="shared" si="878"/>
        <v/>
      </c>
      <c r="N3748" s="4"/>
      <c r="O3748" s="78" t="str">
        <f t="shared" si="879"/>
        <v/>
      </c>
      <c r="P3748" s="79" t="str">
        <f t="shared" si="880"/>
        <v/>
      </c>
      <c r="Q3748" s="4"/>
      <c r="R3748" s="90" t="str">
        <f t="shared" si="881"/>
        <v/>
      </c>
      <c r="S3748" s="4"/>
      <c r="Y3748" s="18" t="str">
        <f t="shared" si="882"/>
        <v/>
      </c>
      <c r="AA3748" s="18" t="str">
        <f t="shared" si="873"/>
        <v/>
      </c>
      <c r="AB3748" s="18" t="str">
        <f t="shared" si="874"/>
        <v/>
      </c>
      <c r="AC3748" s="18" t="str">
        <f t="shared" si="883"/>
        <v/>
      </c>
      <c r="AD3748" s="18" t="str">
        <f t="shared" si="883"/>
        <v/>
      </c>
      <c r="AE3748" s="18" t="str">
        <f t="shared" si="884"/>
        <v/>
      </c>
      <c r="AG3748" s="95" t="str">
        <f>IF($C3748="", "", IF(IFERROR(INDEX(Ingredients!C$11:C$310, MATCH($C3748, Ingredients!$B$11:$B$310, 0)), "")="", "", IFERROR(INDEX(Ingredients!C$11:C$310, MATCH($C3748, Ingredients!$B$11:$B$310, 0)), "")))</f>
        <v/>
      </c>
      <c r="AH3748" s="105" t="str">
        <f>IF($C3748="", "", IF(IFERROR(INDEX(Ingredients!D$11:D$310, MATCH($C3748, Ingredients!$B$11:$B$310, 0)), "")="", "", IFERROR(INDEX(Ingredients!D$11:D$310, MATCH($C3748, Ingredients!$B$11:$B$310, 0)), "")))</f>
        <v/>
      </c>
      <c r="AI3748" s="106" t="str">
        <f>IF($C3748="", "", IF(IFERROR(INDEX(Ingredients!E$11:E$310, MATCH($C3748, Ingredients!$B$11:$B$310, 0)), "")="", "", IFERROR(INDEX(Ingredients!E$11:E$310, MATCH($C3748, Ingredients!$B$11:$B$310, 0)), "")))</f>
        <v/>
      </c>
      <c r="AJ3748" s="108" t="str">
        <f>IF($C3748="", "", IF(IFERROR(INDEX(Ingredients!F$11:F$310, MATCH($C3748, Ingredients!$B$11:$B$310, 0)), "")="", "", IFERROR(INDEX(Ingredients!F$11:F$310, MATCH($C3748, Ingredients!$B$11:$B$310, 0)), "")))</f>
        <v/>
      </c>
      <c r="AK3748" s="106" t="str">
        <f>IF($C3748="", "", IF(IFERROR(INDEX(Ingredients!G$11:G$310, MATCH($C3748, Ingredients!$B$11:$B$310, 0)), "")="", "", IFERROR(INDEX(Ingredients!G$11:G$310, MATCH($C3748, Ingredients!$B$11:$B$310, 0)), "")))</f>
        <v/>
      </c>
      <c r="AL3748" s="79" t="str">
        <f>IF($C3748="", "", IF(IFERROR(INDEX(Ingredients!H$11:H$310, MATCH($C3748, Ingredients!$B$11:$B$310, 0)), "")="", "", IFERROR(INDEX(Ingredients!H$11:H$310, MATCH($C3748, Ingredients!$B$11:$B$310, 0)), "")))</f>
        <v/>
      </c>
      <c r="AN3748" s="83" t="str">
        <f t="shared" si="875"/>
        <v/>
      </c>
      <c r="AP3748" s="114" t="str">
        <f t="shared" si="885"/>
        <v/>
      </c>
      <c r="AR3748" s="117" t="str">
        <f>IF($C3748="", "", IF(IFERROR(INDEX(Ingredients!$AI$11:$AI$310, MATCH($C3748, Ingredients!$B$11:$B$310, 0)), "")="", "", IFERROR(INDEX(Ingredients!$AI$11:$AI$310, MATCH($C3748, Ingredients!$B$11:$B$310, 0)), "")))</f>
        <v/>
      </c>
      <c r="AT3748" s="120" t="str">
        <f t="shared" si="886"/>
        <v/>
      </c>
      <c r="AV3748" s="90" t="str">
        <f t="shared" si="876"/>
        <v/>
      </c>
      <c r="AX3748" s="90" t="str">
        <f>IF($AV3748="", "", COUNTIF($AV$11:$AV$5010, "&lt;"&amp;$AV3748)+1+COUNTIF($AV$11:$AV3748, $AV3748)-1)</f>
        <v/>
      </c>
      <c r="AZ3748" s="111" t="str">
        <f>IF($B3748="", "", SUMIF('Shopping List'!$AV$11:$AV$25, $B3748, 'Shopping List'!$BN$11:$BN$25))</f>
        <v/>
      </c>
      <c r="BB3748" s="117" t="str">
        <f t="shared" si="887"/>
        <v/>
      </c>
    </row>
    <row r="3749" spans="1:54" x14ac:dyDescent="0.25">
      <c r="A3749" s="4"/>
      <c r="B3749" s="37"/>
      <c r="C3749" s="124"/>
      <c r="D3749" s="39"/>
      <c r="E3749" s="125"/>
      <c r="F3749" s="48"/>
      <c r="G3749" s="4"/>
      <c r="H3749" s="4"/>
      <c r="I3749" s="95" t="str">
        <f>IF($C3749="", "", IF(IFERROR(INDEX(Ingredients!$C$11:$C$310, MATCH($C3749, Ingredients!$B$11:$B$310, 0)), "")="", "", IFERROR(INDEX(Ingredients!$C$11:$C$310, MATCH($C3749, Ingredients!$B$11:$B$310, 0)), "")))</f>
        <v/>
      </c>
      <c r="J3749" s="73" t="str">
        <f>IF($B3749="", "", IF(IFERROR(INDEX(Meals!$C$11:$C$260, MATCH($B3749, Meals!$B$11:$B$260, 0)), "")="", "", IFERROR(INDEX(Meals!$C$11:$C$260, MATCH($B3749, Meals!$B$11:$B$260, 0)), "")))</f>
        <v/>
      </c>
      <c r="K3749" s="4"/>
      <c r="L3749" s="72" t="str">
        <f t="shared" si="877"/>
        <v/>
      </c>
      <c r="M3749" s="73" t="str">
        <f t="shared" si="878"/>
        <v/>
      </c>
      <c r="N3749" s="4"/>
      <c r="O3749" s="78" t="str">
        <f t="shared" si="879"/>
        <v/>
      </c>
      <c r="P3749" s="79" t="str">
        <f t="shared" si="880"/>
        <v/>
      </c>
      <c r="Q3749" s="4"/>
      <c r="R3749" s="90" t="str">
        <f t="shared" si="881"/>
        <v/>
      </c>
      <c r="S3749" s="4"/>
      <c r="Y3749" s="18" t="str">
        <f t="shared" si="882"/>
        <v/>
      </c>
      <c r="AA3749" s="18" t="str">
        <f t="shared" si="873"/>
        <v/>
      </c>
      <c r="AB3749" s="18" t="str">
        <f t="shared" si="874"/>
        <v/>
      </c>
      <c r="AC3749" s="18" t="str">
        <f t="shared" si="883"/>
        <v/>
      </c>
      <c r="AD3749" s="18" t="str">
        <f t="shared" si="883"/>
        <v/>
      </c>
      <c r="AE3749" s="18" t="str">
        <f t="shared" si="884"/>
        <v/>
      </c>
      <c r="AG3749" s="95" t="str">
        <f>IF($C3749="", "", IF(IFERROR(INDEX(Ingredients!C$11:C$310, MATCH($C3749, Ingredients!$B$11:$B$310, 0)), "")="", "", IFERROR(INDEX(Ingredients!C$11:C$310, MATCH($C3749, Ingredients!$B$11:$B$310, 0)), "")))</f>
        <v/>
      </c>
      <c r="AH3749" s="105" t="str">
        <f>IF($C3749="", "", IF(IFERROR(INDEX(Ingredients!D$11:D$310, MATCH($C3749, Ingredients!$B$11:$B$310, 0)), "")="", "", IFERROR(INDEX(Ingredients!D$11:D$310, MATCH($C3749, Ingredients!$B$11:$B$310, 0)), "")))</f>
        <v/>
      </c>
      <c r="AI3749" s="106" t="str">
        <f>IF($C3749="", "", IF(IFERROR(INDEX(Ingredients!E$11:E$310, MATCH($C3749, Ingredients!$B$11:$B$310, 0)), "")="", "", IFERROR(INDEX(Ingredients!E$11:E$310, MATCH($C3749, Ingredients!$B$11:$B$310, 0)), "")))</f>
        <v/>
      </c>
      <c r="AJ3749" s="108" t="str">
        <f>IF($C3749="", "", IF(IFERROR(INDEX(Ingredients!F$11:F$310, MATCH($C3749, Ingredients!$B$11:$B$310, 0)), "")="", "", IFERROR(INDEX(Ingredients!F$11:F$310, MATCH($C3749, Ingredients!$B$11:$B$310, 0)), "")))</f>
        <v/>
      </c>
      <c r="AK3749" s="106" t="str">
        <f>IF($C3749="", "", IF(IFERROR(INDEX(Ingredients!G$11:G$310, MATCH($C3749, Ingredients!$B$11:$B$310, 0)), "")="", "", IFERROR(INDEX(Ingredients!G$11:G$310, MATCH($C3749, Ingredients!$B$11:$B$310, 0)), "")))</f>
        <v/>
      </c>
      <c r="AL3749" s="79" t="str">
        <f>IF($C3749="", "", IF(IFERROR(INDEX(Ingredients!H$11:H$310, MATCH($C3749, Ingredients!$B$11:$B$310, 0)), "")="", "", IFERROR(INDEX(Ingredients!H$11:H$310, MATCH($C3749, Ingredients!$B$11:$B$310, 0)), "")))</f>
        <v/>
      </c>
      <c r="AN3749" s="83" t="str">
        <f t="shared" si="875"/>
        <v/>
      </c>
      <c r="AP3749" s="114" t="str">
        <f t="shared" si="885"/>
        <v/>
      </c>
      <c r="AR3749" s="117" t="str">
        <f>IF($C3749="", "", IF(IFERROR(INDEX(Ingredients!$AI$11:$AI$310, MATCH($C3749, Ingredients!$B$11:$B$310, 0)), "")="", "", IFERROR(INDEX(Ingredients!$AI$11:$AI$310, MATCH($C3749, Ingredients!$B$11:$B$310, 0)), "")))</f>
        <v/>
      </c>
      <c r="AT3749" s="120" t="str">
        <f t="shared" si="886"/>
        <v/>
      </c>
      <c r="AV3749" s="90" t="str">
        <f t="shared" si="876"/>
        <v/>
      </c>
      <c r="AX3749" s="90" t="str">
        <f>IF($AV3749="", "", COUNTIF($AV$11:$AV$5010, "&lt;"&amp;$AV3749)+1+COUNTIF($AV$11:$AV3749, $AV3749)-1)</f>
        <v/>
      </c>
      <c r="AZ3749" s="111" t="str">
        <f>IF($B3749="", "", SUMIF('Shopping List'!$AV$11:$AV$25, $B3749, 'Shopping List'!$BN$11:$BN$25))</f>
        <v/>
      </c>
      <c r="BB3749" s="117" t="str">
        <f t="shared" si="887"/>
        <v/>
      </c>
    </row>
    <row r="3750" spans="1:54" x14ac:dyDescent="0.25">
      <c r="A3750" s="4"/>
      <c r="B3750" s="37"/>
      <c r="C3750" s="124"/>
      <c r="D3750" s="39"/>
      <c r="E3750" s="125"/>
      <c r="F3750" s="48"/>
      <c r="G3750" s="4"/>
      <c r="H3750" s="4"/>
      <c r="I3750" s="95" t="str">
        <f>IF($C3750="", "", IF(IFERROR(INDEX(Ingredients!$C$11:$C$310, MATCH($C3750, Ingredients!$B$11:$B$310, 0)), "")="", "", IFERROR(INDEX(Ingredients!$C$11:$C$310, MATCH($C3750, Ingredients!$B$11:$B$310, 0)), "")))</f>
        <v/>
      </c>
      <c r="J3750" s="73" t="str">
        <f>IF($B3750="", "", IF(IFERROR(INDEX(Meals!$C$11:$C$260, MATCH($B3750, Meals!$B$11:$B$260, 0)), "")="", "", IFERROR(INDEX(Meals!$C$11:$C$260, MATCH($B3750, Meals!$B$11:$B$260, 0)), "")))</f>
        <v/>
      </c>
      <c r="K3750" s="4"/>
      <c r="L3750" s="72" t="str">
        <f t="shared" si="877"/>
        <v/>
      </c>
      <c r="M3750" s="73" t="str">
        <f t="shared" si="878"/>
        <v/>
      </c>
      <c r="N3750" s="4"/>
      <c r="O3750" s="78" t="str">
        <f t="shared" si="879"/>
        <v/>
      </c>
      <c r="P3750" s="79" t="str">
        <f t="shared" si="880"/>
        <v/>
      </c>
      <c r="Q3750" s="4"/>
      <c r="R3750" s="90" t="str">
        <f t="shared" si="881"/>
        <v/>
      </c>
      <c r="S3750" s="4"/>
      <c r="Y3750" s="18" t="str">
        <f t="shared" si="882"/>
        <v/>
      </c>
      <c r="AA3750" s="18" t="str">
        <f t="shared" si="873"/>
        <v/>
      </c>
      <c r="AB3750" s="18" t="str">
        <f t="shared" si="874"/>
        <v/>
      </c>
      <c r="AC3750" s="18" t="str">
        <f t="shared" si="883"/>
        <v/>
      </c>
      <c r="AD3750" s="18" t="str">
        <f t="shared" si="883"/>
        <v/>
      </c>
      <c r="AE3750" s="18" t="str">
        <f t="shared" si="884"/>
        <v/>
      </c>
      <c r="AG3750" s="95" t="str">
        <f>IF($C3750="", "", IF(IFERROR(INDEX(Ingredients!C$11:C$310, MATCH($C3750, Ingredients!$B$11:$B$310, 0)), "")="", "", IFERROR(INDEX(Ingredients!C$11:C$310, MATCH($C3750, Ingredients!$B$11:$B$310, 0)), "")))</f>
        <v/>
      </c>
      <c r="AH3750" s="105" t="str">
        <f>IF($C3750="", "", IF(IFERROR(INDEX(Ingredients!D$11:D$310, MATCH($C3750, Ingredients!$B$11:$B$310, 0)), "")="", "", IFERROR(INDEX(Ingredients!D$11:D$310, MATCH($C3750, Ingredients!$B$11:$B$310, 0)), "")))</f>
        <v/>
      </c>
      <c r="AI3750" s="106" t="str">
        <f>IF($C3750="", "", IF(IFERROR(INDEX(Ingredients!E$11:E$310, MATCH($C3750, Ingredients!$B$11:$B$310, 0)), "")="", "", IFERROR(INDEX(Ingredients!E$11:E$310, MATCH($C3750, Ingredients!$B$11:$B$310, 0)), "")))</f>
        <v/>
      </c>
      <c r="AJ3750" s="108" t="str">
        <f>IF($C3750="", "", IF(IFERROR(INDEX(Ingredients!F$11:F$310, MATCH($C3750, Ingredients!$B$11:$B$310, 0)), "")="", "", IFERROR(INDEX(Ingredients!F$11:F$310, MATCH($C3750, Ingredients!$B$11:$B$310, 0)), "")))</f>
        <v/>
      </c>
      <c r="AK3750" s="106" t="str">
        <f>IF($C3750="", "", IF(IFERROR(INDEX(Ingredients!G$11:G$310, MATCH($C3750, Ingredients!$B$11:$B$310, 0)), "")="", "", IFERROR(INDEX(Ingredients!G$11:G$310, MATCH($C3750, Ingredients!$B$11:$B$310, 0)), "")))</f>
        <v/>
      </c>
      <c r="AL3750" s="79" t="str">
        <f>IF($C3750="", "", IF(IFERROR(INDEX(Ingredients!H$11:H$310, MATCH($C3750, Ingredients!$B$11:$B$310, 0)), "")="", "", IFERROR(INDEX(Ingredients!H$11:H$310, MATCH($C3750, Ingredients!$B$11:$B$310, 0)), "")))</f>
        <v/>
      </c>
      <c r="AN3750" s="83" t="str">
        <f t="shared" si="875"/>
        <v/>
      </c>
      <c r="AP3750" s="114" t="str">
        <f t="shared" si="885"/>
        <v/>
      </c>
      <c r="AR3750" s="117" t="str">
        <f>IF($C3750="", "", IF(IFERROR(INDEX(Ingredients!$AI$11:$AI$310, MATCH($C3750, Ingredients!$B$11:$B$310, 0)), "")="", "", IFERROR(INDEX(Ingredients!$AI$11:$AI$310, MATCH($C3750, Ingredients!$B$11:$B$310, 0)), "")))</f>
        <v/>
      </c>
      <c r="AT3750" s="120" t="str">
        <f t="shared" si="886"/>
        <v/>
      </c>
      <c r="AV3750" s="90" t="str">
        <f t="shared" si="876"/>
        <v/>
      </c>
      <c r="AX3750" s="90" t="str">
        <f>IF($AV3750="", "", COUNTIF($AV$11:$AV$5010, "&lt;"&amp;$AV3750)+1+COUNTIF($AV$11:$AV3750, $AV3750)-1)</f>
        <v/>
      </c>
      <c r="AZ3750" s="111" t="str">
        <f>IF($B3750="", "", SUMIF('Shopping List'!$AV$11:$AV$25, $B3750, 'Shopping List'!$BN$11:$BN$25))</f>
        <v/>
      </c>
      <c r="BB3750" s="117" t="str">
        <f t="shared" si="887"/>
        <v/>
      </c>
    </row>
    <row r="3751" spans="1:54" x14ac:dyDescent="0.25">
      <c r="A3751" s="4"/>
      <c r="B3751" s="37"/>
      <c r="C3751" s="124"/>
      <c r="D3751" s="39"/>
      <c r="E3751" s="125"/>
      <c r="F3751" s="48"/>
      <c r="G3751" s="4"/>
      <c r="H3751" s="4"/>
      <c r="I3751" s="95" t="str">
        <f>IF($C3751="", "", IF(IFERROR(INDEX(Ingredients!$C$11:$C$310, MATCH($C3751, Ingredients!$B$11:$B$310, 0)), "")="", "", IFERROR(INDEX(Ingredients!$C$11:$C$310, MATCH($C3751, Ingredients!$B$11:$B$310, 0)), "")))</f>
        <v/>
      </c>
      <c r="J3751" s="73" t="str">
        <f>IF($B3751="", "", IF(IFERROR(INDEX(Meals!$C$11:$C$260, MATCH($B3751, Meals!$B$11:$B$260, 0)), "")="", "", IFERROR(INDEX(Meals!$C$11:$C$260, MATCH($B3751, Meals!$B$11:$B$260, 0)), "")))</f>
        <v/>
      </c>
      <c r="K3751" s="4"/>
      <c r="L3751" s="72" t="str">
        <f t="shared" si="877"/>
        <v/>
      </c>
      <c r="M3751" s="73" t="str">
        <f t="shared" si="878"/>
        <v/>
      </c>
      <c r="N3751" s="4"/>
      <c r="O3751" s="78" t="str">
        <f t="shared" si="879"/>
        <v/>
      </c>
      <c r="P3751" s="79" t="str">
        <f t="shared" si="880"/>
        <v/>
      </c>
      <c r="Q3751" s="4"/>
      <c r="R3751" s="90" t="str">
        <f t="shared" si="881"/>
        <v/>
      </c>
      <c r="S3751" s="4"/>
      <c r="Y3751" s="18" t="str">
        <f t="shared" si="882"/>
        <v/>
      </c>
      <c r="AA3751" s="18" t="str">
        <f t="shared" si="873"/>
        <v/>
      </c>
      <c r="AB3751" s="18" t="str">
        <f t="shared" si="874"/>
        <v/>
      </c>
      <c r="AC3751" s="18" t="str">
        <f t="shared" si="883"/>
        <v/>
      </c>
      <c r="AD3751" s="18" t="str">
        <f t="shared" si="883"/>
        <v/>
      </c>
      <c r="AE3751" s="18" t="str">
        <f t="shared" si="884"/>
        <v/>
      </c>
      <c r="AG3751" s="95" t="str">
        <f>IF($C3751="", "", IF(IFERROR(INDEX(Ingredients!C$11:C$310, MATCH($C3751, Ingredients!$B$11:$B$310, 0)), "")="", "", IFERROR(INDEX(Ingredients!C$11:C$310, MATCH($C3751, Ingredients!$B$11:$B$310, 0)), "")))</f>
        <v/>
      </c>
      <c r="AH3751" s="105" t="str">
        <f>IF($C3751="", "", IF(IFERROR(INDEX(Ingredients!D$11:D$310, MATCH($C3751, Ingredients!$B$11:$B$310, 0)), "")="", "", IFERROR(INDEX(Ingredients!D$11:D$310, MATCH($C3751, Ingredients!$B$11:$B$310, 0)), "")))</f>
        <v/>
      </c>
      <c r="AI3751" s="106" t="str">
        <f>IF($C3751="", "", IF(IFERROR(INDEX(Ingredients!E$11:E$310, MATCH($C3751, Ingredients!$B$11:$B$310, 0)), "")="", "", IFERROR(INDEX(Ingredients!E$11:E$310, MATCH($C3751, Ingredients!$B$11:$B$310, 0)), "")))</f>
        <v/>
      </c>
      <c r="AJ3751" s="108" t="str">
        <f>IF($C3751="", "", IF(IFERROR(INDEX(Ingredients!F$11:F$310, MATCH($C3751, Ingredients!$B$11:$B$310, 0)), "")="", "", IFERROR(INDEX(Ingredients!F$11:F$310, MATCH($C3751, Ingredients!$B$11:$B$310, 0)), "")))</f>
        <v/>
      </c>
      <c r="AK3751" s="106" t="str">
        <f>IF($C3751="", "", IF(IFERROR(INDEX(Ingredients!G$11:G$310, MATCH($C3751, Ingredients!$B$11:$B$310, 0)), "")="", "", IFERROR(INDEX(Ingredients!G$11:G$310, MATCH($C3751, Ingredients!$B$11:$B$310, 0)), "")))</f>
        <v/>
      </c>
      <c r="AL3751" s="79" t="str">
        <f>IF($C3751="", "", IF(IFERROR(INDEX(Ingredients!H$11:H$310, MATCH($C3751, Ingredients!$B$11:$B$310, 0)), "")="", "", IFERROR(INDEX(Ingredients!H$11:H$310, MATCH($C3751, Ingredients!$B$11:$B$310, 0)), "")))</f>
        <v/>
      </c>
      <c r="AN3751" s="83" t="str">
        <f t="shared" si="875"/>
        <v/>
      </c>
      <c r="AP3751" s="114" t="str">
        <f t="shared" si="885"/>
        <v/>
      </c>
      <c r="AR3751" s="117" t="str">
        <f>IF($C3751="", "", IF(IFERROR(INDEX(Ingredients!$AI$11:$AI$310, MATCH($C3751, Ingredients!$B$11:$B$310, 0)), "")="", "", IFERROR(INDEX(Ingredients!$AI$11:$AI$310, MATCH($C3751, Ingredients!$B$11:$B$310, 0)), "")))</f>
        <v/>
      </c>
      <c r="AT3751" s="120" t="str">
        <f t="shared" si="886"/>
        <v/>
      </c>
      <c r="AV3751" s="90" t="str">
        <f t="shared" si="876"/>
        <v/>
      </c>
      <c r="AX3751" s="90" t="str">
        <f>IF($AV3751="", "", COUNTIF($AV$11:$AV$5010, "&lt;"&amp;$AV3751)+1+COUNTIF($AV$11:$AV3751, $AV3751)-1)</f>
        <v/>
      </c>
      <c r="AZ3751" s="111" t="str">
        <f>IF($B3751="", "", SUMIF('Shopping List'!$AV$11:$AV$25, $B3751, 'Shopping List'!$BN$11:$BN$25))</f>
        <v/>
      </c>
      <c r="BB3751" s="117" t="str">
        <f t="shared" si="887"/>
        <v/>
      </c>
    </row>
    <row r="3752" spans="1:54" x14ac:dyDescent="0.25">
      <c r="A3752" s="4"/>
      <c r="B3752" s="37"/>
      <c r="C3752" s="124"/>
      <c r="D3752" s="39"/>
      <c r="E3752" s="125"/>
      <c r="F3752" s="48"/>
      <c r="G3752" s="4"/>
      <c r="H3752" s="4"/>
      <c r="I3752" s="95" t="str">
        <f>IF($C3752="", "", IF(IFERROR(INDEX(Ingredients!$C$11:$C$310, MATCH($C3752, Ingredients!$B$11:$B$310, 0)), "")="", "", IFERROR(INDEX(Ingredients!$C$11:$C$310, MATCH($C3752, Ingredients!$B$11:$B$310, 0)), "")))</f>
        <v/>
      </c>
      <c r="J3752" s="73" t="str">
        <f>IF($B3752="", "", IF(IFERROR(INDEX(Meals!$C$11:$C$260, MATCH($B3752, Meals!$B$11:$B$260, 0)), "")="", "", IFERROR(INDEX(Meals!$C$11:$C$260, MATCH($B3752, Meals!$B$11:$B$260, 0)), "")))</f>
        <v/>
      </c>
      <c r="K3752" s="4"/>
      <c r="L3752" s="72" t="str">
        <f t="shared" si="877"/>
        <v/>
      </c>
      <c r="M3752" s="73" t="str">
        <f t="shared" si="878"/>
        <v/>
      </c>
      <c r="N3752" s="4"/>
      <c r="O3752" s="78" t="str">
        <f t="shared" si="879"/>
        <v/>
      </c>
      <c r="P3752" s="79" t="str">
        <f t="shared" si="880"/>
        <v/>
      </c>
      <c r="Q3752" s="4"/>
      <c r="R3752" s="90" t="str">
        <f t="shared" si="881"/>
        <v/>
      </c>
      <c r="S3752" s="4"/>
      <c r="Y3752" s="18" t="str">
        <f t="shared" si="882"/>
        <v/>
      </c>
      <c r="AA3752" s="18" t="str">
        <f t="shared" si="873"/>
        <v/>
      </c>
      <c r="AB3752" s="18" t="str">
        <f t="shared" si="874"/>
        <v/>
      </c>
      <c r="AC3752" s="18" t="str">
        <f t="shared" si="883"/>
        <v/>
      </c>
      <c r="AD3752" s="18" t="str">
        <f t="shared" si="883"/>
        <v/>
      </c>
      <c r="AE3752" s="18" t="str">
        <f t="shared" si="884"/>
        <v/>
      </c>
      <c r="AG3752" s="95" t="str">
        <f>IF($C3752="", "", IF(IFERROR(INDEX(Ingredients!C$11:C$310, MATCH($C3752, Ingredients!$B$11:$B$310, 0)), "")="", "", IFERROR(INDEX(Ingredients!C$11:C$310, MATCH($C3752, Ingredients!$B$11:$B$310, 0)), "")))</f>
        <v/>
      </c>
      <c r="AH3752" s="105" t="str">
        <f>IF($C3752="", "", IF(IFERROR(INDEX(Ingredients!D$11:D$310, MATCH($C3752, Ingredients!$B$11:$B$310, 0)), "")="", "", IFERROR(INDEX(Ingredients!D$11:D$310, MATCH($C3752, Ingredients!$B$11:$B$310, 0)), "")))</f>
        <v/>
      </c>
      <c r="AI3752" s="106" t="str">
        <f>IF($C3752="", "", IF(IFERROR(INDEX(Ingredients!E$11:E$310, MATCH($C3752, Ingredients!$B$11:$B$310, 0)), "")="", "", IFERROR(INDEX(Ingredients!E$11:E$310, MATCH($C3752, Ingredients!$B$11:$B$310, 0)), "")))</f>
        <v/>
      </c>
      <c r="AJ3752" s="108" t="str">
        <f>IF($C3752="", "", IF(IFERROR(INDEX(Ingredients!F$11:F$310, MATCH($C3752, Ingredients!$B$11:$B$310, 0)), "")="", "", IFERROR(INDEX(Ingredients!F$11:F$310, MATCH($C3752, Ingredients!$B$11:$B$310, 0)), "")))</f>
        <v/>
      </c>
      <c r="AK3752" s="106" t="str">
        <f>IF($C3752="", "", IF(IFERROR(INDEX(Ingredients!G$11:G$310, MATCH($C3752, Ingredients!$B$11:$B$310, 0)), "")="", "", IFERROR(INDEX(Ingredients!G$11:G$310, MATCH($C3752, Ingredients!$B$11:$B$310, 0)), "")))</f>
        <v/>
      </c>
      <c r="AL3752" s="79" t="str">
        <f>IF($C3752="", "", IF(IFERROR(INDEX(Ingredients!H$11:H$310, MATCH($C3752, Ingredients!$B$11:$B$310, 0)), "")="", "", IFERROR(INDEX(Ingredients!H$11:H$310, MATCH($C3752, Ingredients!$B$11:$B$310, 0)), "")))</f>
        <v/>
      </c>
      <c r="AN3752" s="83" t="str">
        <f t="shared" si="875"/>
        <v/>
      </c>
      <c r="AP3752" s="114" t="str">
        <f t="shared" si="885"/>
        <v/>
      </c>
      <c r="AR3752" s="117" t="str">
        <f>IF($C3752="", "", IF(IFERROR(INDEX(Ingredients!$AI$11:$AI$310, MATCH($C3752, Ingredients!$B$11:$B$310, 0)), "")="", "", IFERROR(INDEX(Ingredients!$AI$11:$AI$310, MATCH($C3752, Ingredients!$B$11:$B$310, 0)), "")))</f>
        <v/>
      </c>
      <c r="AT3752" s="120" t="str">
        <f t="shared" si="886"/>
        <v/>
      </c>
      <c r="AV3752" s="90" t="str">
        <f t="shared" si="876"/>
        <v/>
      </c>
      <c r="AX3752" s="90" t="str">
        <f>IF($AV3752="", "", COUNTIF($AV$11:$AV$5010, "&lt;"&amp;$AV3752)+1+COUNTIF($AV$11:$AV3752, $AV3752)-1)</f>
        <v/>
      </c>
      <c r="AZ3752" s="111" t="str">
        <f>IF($B3752="", "", SUMIF('Shopping List'!$AV$11:$AV$25, $B3752, 'Shopping List'!$BN$11:$BN$25))</f>
        <v/>
      </c>
      <c r="BB3752" s="117" t="str">
        <f t="shared" si="887"/>
        <v/>
      </c>
    </row>
    <row r="3753" spans="1:54" x14ac:dyDescent="0.25">
      <c r="A3753" s="4"/>
      <c r="B3753" s="37"/>
      <c r="C3753" s="124"/>
      <c r="D3753" s="39"/>
      <c r="E3753" s="125"/>
      <c r="F3753" s="48"/>
      <c r="G3753" s="4"/>
      <c r="H3753" s="4"/>
      <c r="I3753" s="95" t="str">
        <f>IF($C3753="", "", IF(IFERROR(INDEX(Ingredients!$C$11:$C$310, MATCH($C3753, Ingredients!$B$11:$B$310, 0)), "")="", "", IFERROR(INDEX(Ingredients!$C$11:$C$310, MATCH($C3753, Ingredients!$B$11:$B$310, 0)), "")))</f>
        <v/>
      </c>
      <c r="J3753" s="73" t="str">
        <f>IF($B3753="", "", IF(IFERROR(INDEX(Meals!$C$11:$C$260, MATCH($B3753, Meals!$B$11:$B$260, 0)), "")="", "", IFERROR(INDEX(Meals!$C$11:$C$260, MATCH($B3753, Meals!$B$11:$B$260, 0)), "")))</f>
        <v/>
      </c>
      <c r="K3753" s="4"/>
      <c r="L3753" s="72" t="str">
        <f t="shared" si="877"/>
        <v/>
      </c>
      <c r="M3753" s="73" t="str">
        <f t="shared" si="878"/>
        <v/>
      </c>
      <c r="N3753" s="4"/>
      <c r="O3753" s="78" t="str">
        <f t="shared" si="879"/>
        <v/>
      </c>
      <c r="P3753" s="79" t="str">
        <f t="shared" si="880"/>
        <v/>
      </c>
      <c r="Q3753" s="4"/>
      <c r="R3753" s="90" t="str">
        <f t="shared" si="881"/>
        <v/>
      </c>
      <c r="S3753" s="4"/>
      <c r="Y3753" s="18" t="str">
        <f t="shared" si="882"/>
        <v/>
      </c>
      <c r="AA3753" s="18" t="str">
        <f t="shared" si="873"/>
        <v/>
      </c>
      <c r="AB3753" s="18" t="str">
        <f t="shared" si="874"/>
        <v/>
      </c>
      <c r="AC3753" s="18" t="str">
        <f t="shared" si="883"/>
        <v/>
      </c>
      <c r="AD3753" s="18" t="str">
        <f t="shared" si="883"/>
        <v/>
      </c>
      <c r="AE3753" s="18" t="str">
        <f t="shared" si="884"/>
        <v/>
      </c>
      <c r="AG3753" s="95" t="str">
        <f>IF($C3753="", "", IF(IFERROR(INDEX(Ingredients!C$11:C$310, MATCH($C3753, Ingredients!$B$11:$B$310, 0)), "")="", "", IFERROR(INDEX(Ingredients!C$11:C$310, MATCH($C3753, Ingredients!$B$11:$B$310, 0)), "")))</f>
        <v/>
      </c>
      <c r="AH3753" s="105" t="str">
        <f>IF($C3753="", "", IF(IFERROR(INDEX(Ingredients!D$11:D$310, MATCH($C3753, Ingredients!$B$11:$B$310, 0)), "")="", "", IFERROR(INDEX(Ingredients!D$11:D$310, MATCH($C3753, Ingredients!$B$11:$B$310, 0)), "")))</f>
        <v/>
      </c>
      <c r="AI3753" s="106" t="str">
        <f>IF($C3753="", "", IF(IFERROR(INDEX(Ingredients!E$11:E$310, MATCH($C3753, Ingredients!$B$11:$B$310, 0)), "")="", "", IFERROR(INDEX(Ingredients!E$11:E$310, MATCH($C3753, Ingredients!$B$11:$B$310, 0)), "")))</f>
        <v/>
      </c>
      <c r="AJ3753" s="108" t="str">
        <f>IF($C3753="", "", IF(IFERROR(INDEX(Ingredients!F$11:F$310, MATCH($C3753, Ingredients!$B$11:$B$310, 0)), "")="", "", IFERROR(INDEX(Ingredients!F$11:F$310, MATCH($C3753, Ingredients!$B$11:$B$310, 0)), "")))</f>
        <v/>
      </c>
      <c r="AK3753" s="106" t="str">
        <f>IF($C3753="", "", IF(IFERROR(INDEX(Ingredients!G$11:G$310, MATCH($C3753, Ingredients!$B$11:$B$310, 0)), "")="", "", IFERROR(INDEX(Ingredients!G$11:G$310, MATCH($C3753, Ingredients!$B$11:$B$310, 0)), "")))</f>
        <v/>
      </c>
      <c r="AL3753" s="79" t="str">
        <f>IF($C3753="", "", IF(IFERROR(INDEX(Ingredients!H$11:H$310, MATCH($C3753, Ingredients!$B$11:$B$310, 0)), "")="", "", IFERROR(INDEX(Ingredients!H$11:H$310, MATCH($C3753, Ingredients!$B$11:$B$310, 0)), "")))</f>
        <v/>
      </c>
      <c r="AN3753" s="83" t="str">
        <f t="shared" si="875"/>
        <v/>
      </c>
      <c r="AP3753" s="114" t="str">
        <f t="shared" si="885"/>
        <v/>
      </c>
      <c r="AR3753" s="117" t="str">
        <f>IF($C3753="", "", IF(IFERROR(INDEX(Ingredients!$AI$11:$AI$310, MATCH($C3753, Ingredients!$B$11:$B$310, 0)), "")="", "", IFERROR(INDEX(Ingredients!$AI$11:$AI$310, MATCH($C3753, Ingredients!$B$11:$B$310, 0)), "")))</f>
        <v/>
      </c>
      <c r="AT3753" s="120" t="str">
        <f t="shared" si="886"/>
        <v/>
      </c>
      <c r="AV3753" s="90" t="str">
        <f t="shared" si="876"/>
        <v/>
      </c>
      <c r="AX3753" s="90" t="str">
        <f>IF($AV3753="", "", COUNTIF($AV$11:$AV$5010, "&lt;"&amp;$AV3753)+1+COUNTIF($AV$11:$AV3753, $AV3753)-1)</f>
        <v/>
      </c>
      <c r="AZ3753" s="111" t="str">
        <f>IF($B3753="", "", SUMIF('Shopping List'!$AV$11:$AV$25, $B3753, 'Shopping List'!$BN$11:$BN$25))</f>
        <v/>
      </c>
      <c r="BB3753" s="117" t="str">
        <f t="shared" si="887"/>
        <v/>
      </c>
    </row>
    <row r="3754" spans="1:54" x14ac:dyDescent="0.25">
      <c r="A3754" s="4"/>
      <c r="B3754" s="37"/>
      <c r="C3754" s="124"/>
      <c r="D3754" s="39"/>
      <c r="E3754" s="125"/>
      <c r="F3754" s="48"/>
      <c r="G3754" s="4"/>
      <c r="H3754" s="4"/>
      <c r="I3754" s="95" t="str">
        <f>IF($C3754="", "", IF(IFERROR(INDEX(Ingredients!$C$11:$C$310, MATCH($C3754, Ingredients!$B$11:$B$310, 0)), "")="", "", IFERROR(INDEX(Ingredients!$C$11:$C$310, MATCH($C3754, Ingredients!$B$11:$B$310, 0)), "")))</f>
        <v/>
      </c>
      <c r="J3754" s="73" t="str">
        <f>IF($B3754="", "", IF(IFERROR(INDEX(Meals!$C$11:$C$260, MATCH($B3754, Meals!$B$11:$B$260, 0)), "")="", "", IFERROR(INDEX(Meals!$C$11:$C$260, MATCH($B3754, Meals!$B$11:$B$260, 0)), "")))</f>
        <v/>
      </c>
      <c r="K3754" s="4"/>
      <c r="L3754" s="72" t="str">
        <f t="shared" si="877"/>
        <v/>
      </c>
      <c r="M3754" s="73" t="str">
        <f t="shared" si="878"/>
        <v/>
      </c>
      <c r="N3754" s="4"/>
      <c r="O3754" s="78" t="str">
        <f t="shared" si="879"/>
        <v/>
      </c>
      <c r="P3754" s="79" t="str">
        <f t="shared" si="880"/>
        <v/>
      </c>
      <c r="Q3754" s="4"/>
      <c r="R3754" s="90" t="str">
        <f t="shared" si="881"/>
        <v/>
      </c>
      <c r="S3754" s="4"/>
      <c r="Y3754" s="18" t="str">
        <f t="shared" si="882"/>
        <v/>
      </c>
      <c r="AA3754" s="18" t="str">
        <f t="shared" si="873"/>
        <v/>
      </c>
      <c r="AB3754" s="18" t="str">
        <f t="shared" si="874"/>
        <v/>
      </c>
      <c r="AC3754" s="18" t="str">
        <f t="shared" si="883"/>
        <v/>
      </c>
      <c r="AD3754" s="18" t="str">
        <f t="shared" si="883"/>
        <v/>
      </c>
      <c r="AE3754" s="18" t="str">
        <f t="shared" si="884"/>
        <v/>
      </c>
      <c r="AG3754" s="95" t="str">
        <f>IF($C3754="", "", IF(IFERROR(INDEX(Ingredients!C$11:C$310, MATCH($C3754, Ingredients!$B$11:$B$310, 0)), "")="", "", IFERROR(INDEX(Ingredients!C$11:C$310, MATCH($C3754, Ingredients!$B$11:$B$310, 0)), "")))</f>
        <v/>
      </c>
      <c r="AH3754" s="105" t="str">
        <f>IF($C3754="", "", IF(IFERROR(INDEX(Ingredients!D$11:D$310, MATCH($C3754, Ingredients!$B$11:$B$310, 0)), "")="", "", IFERROR(INDEX(Ingredients!D$11:D$310, MATCH($C3754, Ingredients!$B$11:$B$310, 0)), "")))</f>
        <v/>
      </c>
      <c r="AI3754" s="106" t="str">
        <f>IF($C3754="", "", IF(IFERROR(INDEX(Ingredients!E$11:E$310, MATCH($C3754, Ingredients!$B$11:$B$310, 0)), "")="", "", IFERROR(INDEX(Ingredients!E$11:E$310, MATCH($C3754, Ingredients!$B$11:$B$310, 0)), "")))</f>
        <v/>
      </c>
      <c r="AJ3754" s="108" t="str">
        <f>IF($C3754="", "", IF(IFERROR(INDEX(Ingredients!F$11:F$310, MATCH($C3754, Ingredients!$B$11:$B$310, 0)), "")="", "", IFERROR(INDEX(Ingredients!F$11:F$310, MATCH($C3754, Ingredients!$B$11:$B$310, 0)), "")))</f>
        <v/>
      </c>
      <c r="AK3754" s="106" t="str">
        <f>IF($C3754="", "", IF(IFERROR(INDEX(Ingredients!G$11:G$310, MATCH($C3754, Ingredients!$B$11:$B$310, 0)), "")="", "", IFERROR(INDEX(Ingredients!G$11:G$310, MATCH($C3754, Ingredients!$B$11:$B$310, 0)), "")))</f>
        <v/>
      </c>
      <c r="AL3754" s="79" t="str">
        <f>IF($C3754="", "", IF(IFERROR(INDEX(Ingredients!H$11:H$310, MATCH($C3754, Ingredients!$B$11:$B$310, 0)), "")="", "", IFERROR(INDEX(Ingredients!H$11:H$310, MATCH($C3754, Ingredients!$B$11:$B$310, 0)), "")))</f>
        <v/>
      </c>
      <c r="AN3754" s="83" t="str">
        <f t="shared" si="875"/>
        <v/>
      </c>
      <c r="AP3754" s="114" t="str">
        <f t="shared" si="885"/>
        <v/>
      </c>
      <c r="AR3754" s="117" t="str">
        <f>IF($C3754="", "", IF(IFERROR(INDEX(Ingredients!$AI$11:$AI$310, MATCH($C3754, Ingredients!$B$11:$B$310, 0)), "")="", "", IFERROR(INDEX(Ingredients!$AI$11:$AI$310, MATCH($C3754, Ingredients!$B$11:$B$310, 0)), "")))</f>
        <v/>
      </c>
      <c r="AT3754" s="120" t="str">
        <f t="shared" si="886"/>
        <v/>
      </c>
      <c r="AV3754" s="90" t="str">
        <f t="shared" si="876"/>
        <v/>
      </c>
      <c r="AX3754" s="90" t="str">
        <f>IF($AV3754="", "", COUNTIF($AV$11:$AV$5010, "&lt;"&amp;$AV3754)+1+COUNTIF($AV$11:$AV3754, $AV3754)-1)</f>
        <v/>
      </c>
      <c r="AZ3754" s="111" t="str">
        <f>IF($B3754="", "", SUMIF('Shopping List'!$AV$11:$AV$25, $B3754, 'Shopping List'!$BN$11:$BN$25))</f>
        <v/>
      </c>
      <c r="BB3754" s="117" t="str">
        <f t="shared" si="887"/>
        <v/>
      </c>
    </row>
    <row r="3755" spans="1:54" x14ac:dyDescent="0.25">
      <c r="A3755" s="4"/>
      <c r="B3755" s="37"/>
      <c r="C3755" s="124"/>
      <c r="D3755" s="39"/>
      <c r="E3755" s="125"/>
      <c r="F3755" s="48"/>
      <c r="G3755" s="4"/>
      <c r="H3755" s="4"/>
      <c r="I3755" s="95" t="str">
        <f>IF($C3755="", "", IF(IFERROR(INDEX(Ingredients!$C$11:$C$310, MATCH($C3755, Ingredients!$B$11:$B$310, 0)), "")="", "", IFERROR(INDEX(Ingredients!$C$11:$C$310, MATCH($C3755, Ingredients!$B$11:$B$310, 0)), "")))</f>
        <v/>
      </c>
      <c r="J3755" s="73" t="str">
        <f>IF($B3755="", "", IF(IFERROR(INDEX(Meals!$C$11:$C$260, MATCH($B3755, Meals!$B$11:$B$260, 0)), "")="", "", IFERROR(INDEX(Meals!$C$11:$C$260, MATCH($B3755, Meals!$B$11:$B$260, 0)), "")))</f>
        <v/>
      </c>
      <c r="K3755" s="4"/>
      <c r="L3755" s="72" t="str">
        <f t="shared" si="877"/>
        <v/>
      </c>
      <c r="M3755" s="73" t="str">
        <f t="shared" si="878"/>
        <v/>
      </c>
      <c r="N3755" s="4"/>
      <c r="O3755" s="78" t="str">
        <f t="shared" si="879"/>
        <v/>
      </c>
      <c r="P3755" s="79" t="str">
        <f t="shared" si="880"/>
        <v/>
      </c>
      <c r="Q3755" s="4"/>
      <c r="R3755" s="90" t="str">
        <f t="shared" si="881"/>
        <v/>
      </c>
      <c r="S3755" s="4"/>
      <c r="Y3755" s="18" t="str">
        <f t="shared" si="882"/>
        <v/>
      </c>
      <c r="AA3755" s="18" t="str">
        <f t="shared" si="873"/>
        <v/>
      </c>
      <c r="AB3755" s="18" t="str">
        <f t="shared" si="874"/>
        <v/>
      </c>
      <c r="AC3755" s="18" t="str">
        <f t="shared" si="883"/>
        <v/>
      </c>
      <c r="AD3755" s="18" t="str">
        <f t="shared" si="883"/>
        <v/>
      </c>
      <c r="AE3755" s="18" t="str">
        <f t="shared" si="884"/>
        <v/>
      </c>
      <c r="AG3755" s="95" t="str">
        <f>IF($C3755="", "", IF(IFERROR(INDEX(Ingredients!C$11:C$310, MATCH($C3755, Ingredients!$B$11:$B$310, 0)), "")="", "", IFERROR(INDEX(Ingredients!C$11:C$310, MATCH($C3755, Ingredients!$B$11:$B$310, 0)), "")))</f>
        <v/>
      </c>
      <c r="AH3755" s="105" t="str">
        <f>IF($C3755="", "", IF(IFERROR(INDEX(Ingredients!D$11:D$310, MATCH($C3755, Ingredients!$B$11:$B$310, 0)), "")="", "", IFERROR(INDEX(Ingredients!D$11:D$310, MATCH($C3755, Ingredients!$B$11:$B$310, 0)), "")))</f>
        <v/>
      </c>
      <c r="AI3755" s="106" t="str">
        <f>IF($C3755="", "", IF(IFERROR(INDEX(Ingredients!E$11:E$310, MATCH($C3755, Ingredients!$B$11:$B$310, 0)), "")="", "", IFERROR(INDEX(Ingredients!E$11:E$310, MATCH($C3755, Ingredients!$B$11:$B$310, 0)), "")))</f>
        <v/>
      </c>
      <c r="AJ3755" s="108" t="str">
        <f>IF($C3755="", "", IF(IFERROR(INDEX(Ingredients!F$11:F$310, MATCH($C3755, Ingredients!$B$11:$B$310, 0)), "")="", "", IFERROR(INDEX(Ingredients!F$11:F$310, MATCH($C3755, Ingredients!$B$11:$B$310, 0)), "")))</f>
        <v/>
      </c>
      <c r="AK3755" s="106" t="str">
        <f>IF($C3755="", "", IF(IFERROR(INDEX(Ingredients!G$11:G$310, MATCH($C3755, Ingredients!$B$11:$B$310, 0)), "")="", "", IFERROR(INDEX(Ingredients!G$11:G$310, MATCH($C3755, Ingredients!$B$11:$B$310, 0)), "")))</f>
        <v/>
      </c>
      <c r="AL3755" s="79" t="str">
        <f>IF($C3755="", "", IF(IFERROR(INDEX(Ingredients!H$11:H$310, MATCH($C3755, Ingredients!$B$11:$B$310, 0)), "")="", "", IFERROR(INDEX(Ingredients!H$11:H$310, MATCH($C3755, Ingredients!$B$11:$B$310, 0)), "")))</f>
        <v/>
      </c>
      <c r="AN3755" s="83" t="str">
        <f t="shared" si="875"/>
        <v/>
      </c>
      <c r="AP3755" s="114" t="str">
        <f t="shared" si="885"/>
        <v/>
      </c>
      <c r="AR3755" s="117" t="str">
        <f>IF($C3755="", "", IF(IFERROR(INDEX(Ingredients!$AI$11:$AI$310, MATCH($C3755, Ingredients!$B$11:$B$310, 0)), "")="", "", IFERROR(INDEX(Ingredients!$AI$11:$AI$310, MATCH($C3755, Ingredients!$B$11:$B$310, 0)), "")))</f>
        <v/>
      </c>
      <c r="AT3755" s="120" t="str">
        <f t="shared" si="886"/>
        <v/>
      </c>
      <c r="AV3755" s="90" t="str">
        <f t="shared" si="876"/>
        <v/>
      </c>
      <c r="AX3755" s="90" t="str">
        <f>IF($AV3755="", "", COUNTIF($AV$11:$AV$5010, "&lt;"&amp;$AV3755)+1+COUNTIF($AV$11:$AV3755, $AV3755)-1)</f>
        <v/>
      </c>
      <c r="AZ3755" s="111" t="str">
        <f>IF($B3755="", "", SUMIF('Shopping List'!$AV$11:$AV$25, $B3755, 'Shopping List'!$BN$11:$BN$25))</f>
        <v/>
      </c>
      <c r="BB3755" s="117" t="str">
        <f t="shared" si="887"/>
        <v/>
      </c>
    </row>
    <row r="3756" spans="1:54" x14ac:dyDescent="0.25">
      <c r="A3756" s="4"/>
      <c r="B3756" s="37"/>
      <c r="C3756" s="124"/>
      <c r="D3756" s="39"/>
      <c r="E3756" s="125"/>
      <c r="F3756" s="48"/>
      <c r="G3756" s="4"/>
      <c r="H3756" s="4"/>
      <c r="I3756" s="95" t="str">
        <f>IF($C3756="", "", IF(IFERROR(INDEX(Ingredients!$C$11:$C$310, MATCH($C3756, Ingredients!$B$11:$B$310, 0)), "")="", "", IFERROR(INDEX(Ingredients!$C$11:$C$310, MATCH($C3756, Ingredients!$B$11:$B$310, 0)), "")))</f>
        <v/>
      </c>
      <c r="J3756" s="73" t="str">
        <f>IF($B3756="", "", IF(IFERROR(INDEX(Meals!$C$11:$C$260, MATCH($B3756, Meals!$B$11:$B$260, 0)), "")="", "", IFERROR(INDEX(Meals!$C$11:$C$260, MATCH($B3756, Meals!$B$11:$B$260, 0)), "")))</f>
        <v/>
      </c>
      <c r="K3756" s="4"/>
      <c r="L3756" s="72" t="str">
        <f t="shared" si="877"/>
        <v/>
      </c>
      <c r="M3756" s="73" t="str">
        <f t="shared" si="878"/>
        <v/>
      </c>
      <c r="N3756" s="4"/>
      <c r="O3756" s="78" t="str">
        <f t="shared" si="879"/>
        <v/>
      </c>
      <c r="P3756" s="79" t="str">
        <f t="shared" si="880"/>
        <v/>
      </c>
      <c r="Q3756" s="4"/>
      <c r="R3756" s="90" t="str">
        <f t="shared" si="881"/>
        <v/>
      </c>
      <c r="S3756" s="4"/>
      <c r="Y3756" s="18" t="str">
        <f t="shared" si="882"/>
        <v/>
      </c>
      <c r="AA3756" s="18" t="str">
        <f t="shared" si="873"/>
        <v/>
      </c>
      <c r="AB3756" s="18" t="str">
        <f t="shared" si="874"/>
        <v/>
      </c>
      <c r="AC3756" s="18" t="str">
        <f t="shared" si="883"/>
        <v/>
      </c>
      <c r="AD3756" s="18" t="str">
        <f t="shared" si="883"/>
        <v/>
      </c>
      <c r="AE3756" s="18" t="str">
        <f t="shared" si="884"/>
        <v/>
      </c>
      <c r="AG3756" s="95" t="str">
        <f>IF($C3756="", "", IF(IFERROR(INDEX(Ingredients!C$11:C$310, MATCH($C3756, Ingredients!$B$11:$B$310, 0)), "")="", "", IFERROR(INDEX(Ingredients!C$11:C$310, MATCH($C3756, Ingredients!$B$11:$B$310, 0)), "")))</f>
        <v/>
      </c>
      <c r="AH3756" s="105" t="str">
        <f>IF($C3756="", "", IF(IFERROR(INDEX(Ingredients!D$11:D$310, MATCH($C3756, Ingredients!$B$11:$B$310, 0)), "")="", "", IFERROR(INDEX(Ingredients!D$11:D$310, MATCH($C3756, Ingredients!$B$11:$B$310, 0)), "")))</f>
        <v/>
      </c>
      <c r="AI3756" s="106" t="str">
        <f>IF($C3756="", "", IF(IFERROR(INDEX(Ingredients!E$11:E$310, MATCH($C3756, Ingredients!$B$11:$B$310, 0)), "")="", "", IFERROR(INDEX(Ingredients!E$11:E$310, MATCH($C3756, Ingredients!$B$11:$B$310, 0)), "")))</f>
        <v/>
      </c>
      <c r="AJ3756" s="108" t="str">
        <f>IF($C3756="", "", IF(IFERROR(INDEX(Ingredients!F$11:F$310, MATCH($C3756, Ingredients!$B$11:$B$310, 0)), "")="", "", IFERROR(INDEX(Ingredients!F$11:F$310, MATCH($C3756, Ingredients!$B$11:$B$310, 0)), "")))</f>
        <v/>
      </c>
      <c r="AK3756" s="106" t="str">
        <f>IF($C3756="", "", IF(IFERROR(INDEX(Ingredients!G$11:G$310, MATCH($C3756, Ingredients!$B$11:$B$310, 0)), "")="", "", IFERROR(INDEX(Ingredients!G$11:G$310, MATCH($C3756, Ingredients!$B$11:$B$310, 0)), "")))</f>
        <v/>
      </c>
      <c r="AL3756" s="79" t="str">
        <f>IF($C3756="", "", IF(IFERROR(INDEX(Ingredients!H$11:H$310, MATCH($C3756, Ingredients!$B$11:$B$310, 0)), "")="", "", IFERROR(INDEX(Ingredients!H$11:H$310, MATCH($C3756, Ingredients!$B$11:$B$310, 0)), "")))</f>
        <v/>
      </c>
      <c r="AN3756" s="83" t="str">
        <f t="shared" si="875"/>
        <v/>
      </c>
      <c r="AP3756" s="114" t="str">
        <f t="shared" si="885"/>
        <v/>
      </c>
      <c r="AR3756" s="117" t="str">
        <f>IF($C3756="", "", IF(IFERROR(INDEX(Ingredients!$AI$11:$AI$310, MATCH($C3756, Ingredients!$B$11:$B$310, 0)), "")="", "", IFERROR(INDEX(Ingredients!$AI$11:$AI$310, MATCH($C3756, Ingredients!$B$11:$B$310, 0)), "")))</f>
        <v/>
      </c>
      <c r="AT3756" s="120" t="str">
        <f t="shared" si="886"/>
        <v/>
      </c>
      <c r="AV3756" s="90" t="str">
        <f t="shared" si="876"/>
        <v/>
      </c>
      <c r="AX3756" s="90" t="str">
        <f>IF($AV3756="", "", COUNTIF($AV$11:$AV$5010, "&lt;"&amp;$AV3756)+1+COUNTIF($AV$11:$AV3756, $AV3756)-1)</f>
        <v/>
      </c>
      <c r="AZ3756" s="111" t="str">
        <f>IF($B3756="", "", SUMIF('Shopping List'!$AV$11:$AV$25, $B3756, 'Shopping List'!$BN$11:$BN$25))</f>
        <v/>
      </c>
      <c r="BB3756" s="117" t="str">
        <f t="shared" si="887"/>
        <v/>
      </c>
    </row>
    <row r="3757" spans="1:54" x14ac:dyDescent="0.25">
      <c r="A3757" s="4"/>
      <c r="B3757" s="37"/>
      <c r="C3757" s="124"/>
      <c r="D3757" s="39"/>
      <c r="E3757" s="125"/>
      <c r="F3757" s="48"/>
      <c r="G3757" s="4"/>
      <c r="H3757" s="4"/>
      <c r="I3757" s="95" t="str">
        <f>IF($C3757="", "", IF(IFERROR(INDEX(Ingredients!$C$11:$C$310, MATCH($C3757, Ingredients!$B$11:$B$310, 0)), "")="", "", IFERROR(INDEX(Ingredients!$C$11:$C$310, MATCH($C3757, Ingredients!$B$11:$B$310, 0)), "")))</f>
        <v/>
      </c>
      <c r="J3757" s="73" t="str">
        <f>IF($B3757="", "", IF(IFERROR(INDEX(Meals!$C$11:$C$260, MATCH($B3757, Meals!$B$11:$B$260, 0)), "")="", "", IFERROR(INDEX(Meals!$C$11:$C$260, MATCH($B3757, Meals!$B$11:$B$260, 0)), "")))</f>
        <v/>
      </c>
      <c r="K3757" s="4"/>
      <c r="L3757" s="72" t="str">
        <f t="shared" si="877"/>
        <v/>
      </c>
      <c r="M3757" s="73" t="str">
        <f t="shared" si="878"/>
        <v/>
      </c>
      <c r="N3757" s="4"/>
      <c r="O3757" s="78" t="str">
        <f t="shared" si="879"/>
        <v/>
      </c>
      <c r="P3757" s="79" t="str">
        <f t="shared" si="880"/>
        <v/>
      </c>
      <c r="Q3757" s="4"/>
      <c r="R3757" s="90" t="str">
        <f t="shared" si="881"/>
        <v/>
      </c>
      <c r="S3757" s="4"/>
      <c r="Y3757" s="18" t="str">
        <f t="shared" si="882"/>
        <v/>
      </c>
      <c r="AA3757" s="18" t="str">
        <f t="shared" si="873"/>
        <v/>
      </c>
      <c r="AB3757" s="18" t="str">
        <f t="shared" si="874"/>
        <v/>
      </c>
      <c r="AC3757" s="18" t="str">
        <f t="shared" si="883"/>
        <v/>
      </c>
      <c r="AD3757" s="18" t="str">
        <f t="shared" si="883"/>
        <v/>
      </c>
      <c r="AE3757" s="18" t="str">
        <f t="shared" si="884"/>
        <v/>
      </c>
      <c r="AG3757" s="95" t="str">
        <f>IF($C3757="", "", IF(IFERROR(INDEX(Ingredients!C$11:C$310, MATCH($C3757, Ingredients!$B$11:$B$310, 0)), "")="", "", IFERROR(INDEX(Ingredients!C$11:C$310, MATCH($C3757, Ingredients!$B$11:$B$310, 0)), "")))</f>
        <v/>
      </c>
      <c r="AH3757" s="105" t="str">
        <f>IF($C3757="", "", IF(IFERROR(INDEX(Ingredients!D$11:D$310, MATCH($C3757, Ingredients!$B$11:$B$310, 0)), "")="", "", IFERROR(INDEX(Ingredients!D$11:D$310, MATCH($C3757, Ingredients!$B$11:$B$310, 0)), "")))</f>
        <v/>
      </c>
      <c r="AI3757" s="106" t="str">
        <f>IF($C3757="", "", IF(IFERROR(INDEX(Ingredients!E$11:E$310, MATCH($C3757, Ingredients!$B$11:$B$310, 0)), "")="", "", IFERROR(INDEX(Ingredients!E$11:E$310, MATCH($C3757, Ingredients!$B$11:$B$310, 0)), "")))</f>
        <v/>
      </c>
      <c r="AJ3757" s="108" t="str">
        <f>IF($C3757="", "", IF(IFERROR(INDEX(Ingredients!F$11:F$310, MATCH($C3757, Ingredients!$B$11:$B$310, 0)), "")="", "", IFERROR(INDEX(Ingredients!F$11:F$310, MATCH($C3757, Ingredients!$B$11:$B$310, 0)), "")))</f>
        <v/>
      </c>
      <c r="AK3757" s="106" t="str">
        <f>IF($C3757="", "", IF(IFERROR(INDEX(Ingredients!G$11:G$310, MATCH($C3757, Ingredients!$B$11:$B$310, 0)), "")="", "", IFERROR(INDEX(Ingredients!G$11:G$310, MATCH($C3757, Ingredients!$B$11:$B$310, 0)), "")))</f>
        <v/>
      </c>
      <c r="AL3757" s="79" t="str">
        <f>IF($C3757="", "", IF(IFERROR(INDEX(Ingredients!H$11:H$310, MATCH($C3757, Ingredients!$B$11:$B$310, 0)), "")="", "", IFERROR(INDEX(Ingredients!H$11:H$310, MATCH($C3757, Ingredients!$B$11:$B$310, 0)), "")))</f>
        <v/>
      </c>
      <c r="AN3757" s="83" t="str">
        <f t="shared" si="875"/>
        <v/>
      </c>
      <c r="AP3757" s="114" t="str">
        <f t="shared" si="885"/>
        <v/>
      </c>
      <c r="AR3757" s="117" t="str">
        <f>IF($C3757="", "", IF(IFERROR(INDEX(Ingredients!$AI$11:$AI$310, MATCH($C3757, Ingredients!$B$11:$B$310, 0)), "")="", "", IFERROR(INDEX(Ingredients!$AI$11:$AI$310, MATCH($C3757, Ingredients!$B$11:$B$310, 0)), "")))</f>
        <v/>
      </c>
      <c r="AT3757" s="120" t="str">
        <f t="shared" si="886"/>
        <v/>
      </c>
      <c r="AV3757" s="90" t="str">
        <f t="shared" si="876"/>
        <v/>
      </c>
      <c r="AX3757" s="90" t="str">
        <f>IF($AV3757="", "", COUNTIF($AV$11:$AV$5010, "&lt;"&amp;$AV3757)+1+COUNTIF($AV$11:$AV3757, $AV3757)-1)</f>
        <v/>
      </c>
      <c r="AZ3757" s="111" t="str">
        <f>IF($B3757="", "", SUMIF('Shopping List'!$AV$11:$AV$25, $B3757, 'Shopping List'!$BN$11:$BN$25))</f>
        <v/>
      </c>
      <c r="BB3757" s="117" t="str">
        <f t="shared" si="887"/>
        <v/>
      </c>
    </row>
    <row r="3758" spans="1:54" x14ac:dyDescent="0.25">
      <c r="A3758" s="4"/>
      <c r="B3758" s="37"/>
      <c r="C3758" s="124"/>
      <c r="D3758" s="39"/>
      <c r="E3758" s="125"/>
      <c r="F3758" s="48"/>
      <c r="G3758" s="4"/>
      <c r="H3758" s="4"/>
      <c r="I3758" s="95" t="str">
        <f>IF($C3758="", "", IF(IFERROR(INDEX(Ingredients!$C$11:$C$310, MATCH($C3758, Ingredients!$B$11:$B$310, 0)), "")="", "", IFERROR(INDEX(Ingredients!$C$11:$C$310, MATCH($C3758, Ingredients!$B$11:$B$310, 0)), "")))</f>
        <v/>
      </c>
      <c r="J3758" s="73" t="str">
        <f>IF($B3758="", "", IF(IFERROR(INDEX(Meals!$C$11:$C$260, MATCH($B3758, Meals!$B$11:$B$260, 0)), "")="", "", IFERROR(INDEX(Meals!$C$11:$C$260, MATCH($B3758, Meals!$B$11:$B$260, 0)), "")))</f>
        <v/>
      </c>
      <c r="K3758" s="4"/>
      <c r="L3758" s="72" t="str">
        <f t="shared" si="877"/>
        <v/>
      </c>
      <c r="M3758" s="73" t="str">
        <f t="shared" si="878"/>
        <v/>
      </c>
      <c r="N3758" s="4"/>
      <c r="O3758" s="78" t="str">
        <f t="shared" si="879"/>
        <v/>
      </c>
      <c r="P3758" s="79" t="str">
        <f t="shared" si="880"/>
        <v/>
      </c>
      <c r="Q3758" s="4"/>
      <c r="R3758" s="90" t="str">
        <f t="shared" si="881"/>
        <v/>
      </c>
      <c r="S3758" s="4"/>
      <c r="Y3758" s="18" t="str">
        <f t="shared" si="882"/>
        <v/>
      </c>
      <c r="AA3758" s="18" t="str">
        <f t="shared" si="873"/>
        <v/>
      </c>
      <c r="AB3758" s="18" t="str">
        <f t="shared" si="874"/>
        <v/>
      </c>
      <c r="AC3758" s="18" t="str">
        <f t="shared" si="883"/>
        <v/>
      </c>
      <c r="AD3758" s="18" t="str">
        <f t="shared" si="883"/>
        <v/>
      </c>
      <c r="AE3758" s="18" t="str">
        <f t="shared" si="884"/>
        <v/>
      </c>
      <c r="AG3758" s="95" t="str">
        <f>IF($C3758="", "", IF(IFERROR(INDEX(Ingredients!C$11:C$310, MATCH($C3758, Ingredients!$B$11:$B$310, 0)), "")="", "", IFERROR(INDEX(Ingredients!C$11:C$310, MATCH($C3758, Ingredients!$B$11:$B$310, 0)), "")))</f>
        <v/>
      </c>
      <c r="AH3758" s="105" t="str">
        <f>IF($C3758="", "", IF(IFERROR(INDEX(Ingredients!D$11:D$310, MATCH($C3758, Ingredients!$B$11:$B$310, 0)), "")="", "", IFERROR(INDEX(Ingredients!D$11:D$310, MATCH($C3758, Ingredients!$B$11:$B$310, 0)), "")))</f>
        <v/>
      </c>
      <c r="AI3758" s="106" t="str">
        <f>IF($C3758="", "", IF(IFERROR(INDEX(Ingredients!E$11:E$310, MATCH($C3758, Ingredients!$B$11:$B$310, 0)), "")="", "", IFERROR(INDEX(Ingredients!E$11:E$310, MATCH($C3758, Ingredients!$B$11:$B$310, 0)), "")))</f>
        <v/>
      </c>
      <c r="AJ3758" s="108" t="str">
        <f>IF($C3758="", "", IF(IFERROR(INDEX(Ingredients!F$11:F$310, MATCH($C3758, Ingredients!$B$11:$B$310, 0)), "")="", "", IFERROR(INDEX(Ingredients!F$11:F$310, MATCH($C3758, Ingredients!$B$11:$B$310, 0)), "")))</f>
        <v/>
      </c>
      <c r="AK3758" s="106" t="str">
        <f>IF($C3758="", "", IF(IFERROR(INDEX(Ingredients!G$11:G$310, MATCH($C3758, Ingredients!$B$11:$B$310, 0)), "")="", "", IFERROR(INDEX(Ingredients!G$11:G$310, MATCH($C3758, Ingredients!$B$11:$B$310, 0)), "")))</f>
        <v/>
      </c>
      <c r="AL3758" s="79" t="str">
        <f>IF($C3758="", "", IF(IFERROR(INDEX(Ingredients!H$11:H$310, MATCH($C3758, Ingredients!$B$11:$B$310, 0)), "")="", "", IFERROR(INDEX(Ingredients!H$11:H$310, MATCH($C3758, Ingredients!$B$11:$B$310, 0)), "")))</f>
        <v/>
      </c>
      <c r="AN3758" s="83" t="str">
        <f t="shared" si="875"/>
        <v/>
      </c>
      <c r="AP3758" s="114" t="str">
        <f t="shared" si="885"/>
        <v/>
      </c>
      <c r="AR3758" s="117" t="str">
        <f>IF($C3758="", "", IF(IFERROR(INDEX(Ingredients!$AI$11:$AI$310, MATCH($C3758, Ingredients!$B$11:$B$310, 0)), "")="", "", IFERROR(INDEX(Ingredients!$AI$11:$AI$310, MATCH($C3758, Ingredients!$B$11:$B$310, 0)), "")))</f>
        <v/>
      </c>
      <c r="AT3758" s="120" t="str">
        <f t="shared" si="886"/>
        <v/>
      </c>
      <c r="AV3758" s="90" t="str">
        <f t="shared" si="876"/>
        <v/>
      </c>
      <c r="AX3758" s="90" t="str">
        <f>IF($AV3758="", "", COUNTIF($AV$11:$AV$5010, "&lt;"&amp;$AV3758)+1+COUNTIF($AV$11:$AV3758, $AV3758)-1)</f>
        <v/>
      </c>
      <c r="AZ3758" s="111" t="str">
        <f>IF($B3758="", "", SUMIF('Shopping List'!$AV$11:$AV$25, $B3758, 'Shopping List'!$BN$11:$BN$25))</f>
        <v/>
      </c>
      <c r="BB3758" s="117" t="str">
        <f t="shared" si="887"/>
        <v/>
      </c>
    </row>
    <row r="3759" spans="1:54" x14ac:dyDescent="0.25">
      <c r="A3759" s="4"/>
      <c r="B3759" s="37"/>
      <c r="C3759" s="124"/>
      <c r="D3759" s="39"/>
      <c r="E3759" s="125"/>
      <c r="F3759" s="48"/>
      <c r="G3759" s="4"/>
      <c r="H3759" s="4"/>
      <c r="I3759" s="95" t="str">
        <f>IF($C3759="", "", IF(IFERROR(INDEX(Ingredients!$C$11:$C$310, MATCH($C3759, Ingredients!$B$11:$B$310, 0)), "")="", "", IFERROR(INDEX(Ingredients!$C$11:$C$310, MATCH($C3759, Ingredients!$B$11:$B$310, 0)), "")))</f>
        <v/>
      </c>
      <c r="J3759" s="73" t="str">
        <f>IF($B3759="", "", IF(IFERROR(INDEX(Meals!$C$11:$C$260, MATCH($B3759, Meals!$B$11:$B$260, 0)), "")="", "", IFERROR(INDEX(Meals!$C$11:$C$260, MATCH($B3759, Meals!$B$11:$B$260, 0)), "")))</f>
        <v/>
      </c>
      <c r="K3759" s="4"/>
      <c r="L3759" s="72" t="str">
        <f t="shared" si="877"/>
        <v/>
      </c>
      <c r="M3759" s="73" t="str">
        <f t="shared" si="878"/>
        <v/>
      </c>
      <c r="N3759" s="4"/>
      <c r="O3759" s="78" t="str">
        <f t="shared" si="879"/>
        <v/>
      </c>
      <c r="P3759" s="79" t="str">
        <f t="shared" si="880"/>
        <v/>
      </c>
      <c r="Q3759" s="4"/>
      <c r="R3759" s="90" t="str">
        <f t="shared" si="881"/>
        <v/>
      </c>
      <c r="S3759" s="4"/>
      <c r="Y3759" s="18" t="str">
        <f t="shared" si="882"/>
        <v/>
      </c>
      <c r="AA3759" s="18" t="str">
        <f t="shared" si="873"/>
        <v/>
      </c>
      <c r="AB3759" s="18" t="str">
        <f t="shared" si="874"/>
        <v/>
      </c>
      <c r="AC3759" s="18" t="str">
        <f t="shared" si="883"/>
        <v/>
      </c>
      <c r="AD3759" s="18" t="str">
        <f t="shared" si="883"/>
        <v/>
      </c>
      <c r="AE3759" s="18" t="str">
        <f t="shared" si="884"/>
        <v/>
      </c>
      <c r="AG3759" s="95" t="str">
        <f>IF($C3759="", "", IF(IFERROR(INDEX(Ingredients!C$11:C$310, MATCH($C3759, Ingredients!$B$11:$B$310, 0)), "")="", "", IFERROR(INDEX(Ingredients!C$11:C$310, MATCH($C3759, Ingredients!$B$11:$B$310, 0)), "")))</f>
        <v/>
      </c>
      <c r="AH3759" s="105" t="str">
        <f>IF($C3759="", "", IF(IFERROR(INDEX(Ingredients!D$11:D$310, MATCH($C3759, Ingredients!$B$11:$B$310, 0)), "")="", "", IFERROR(INDEX(Ingredients!D$11:D$310, MATCH($C3759, Ingredients!$B$11:$B$310, 0)), "")))</f>
        <v/>
      </c>
      <c r="AI3759" s="106" t="str">
        <f>IF($C3759="", "", IF(IFERROR(INDEX(Ingredients!E$11:E$310, MATCH($C3759, Ingredients!$B$11:$B$310, 0)), "")="", "", IFERROR(INDEX(Ingredients!E$11:E$310, MATCH($C3759, Ingredients!$B$11:$B$310, 0)), "")))</f>
        <v/>
      </c>
      <c r="AJ3759" s="108" t="str">
        <f>IF($C3759="", "", IF(IFERROR(INDEX(Ingredients!F$11:F$310, MATCH($C3759, Ingredients!$B$11:$B$310, 0)), "")="", "", IFERROR(INDEX(Ingredients!F$11:F$310, MATCH($C3759, Ingredients!$B$11:$B$310, 0)), "")))</f>
        <v/>
      </c>
      <c r="AK3759" s="106" t="str">
        <f>IF($C3759="", "", IF(IFERROR(INDEX(Ingredients!G$11:G$310, MATCH($C3759, Ingredients!$B$11:$B$310, 0)), "")="", "", IFERROR(INDEX(Ingredients!G$11:G$310, MATCH($C3759, Ingredients!$B$11:$B$310, 0)), "")))</f>
        <v/>
      </c>
      <c r="AL3759" s="79" t="str">
        <f>IF($C3759="", "", IF(IFERROR(INDEX(Ingredients!H$11:H$310, MATCH($C3759, Ingredients!$B$11:$B$310, 0)), "")="", "", IFERROR(INDEX(Ingredients!H$11:H$310, MATCH($C3759, Ingredients!$B$11:$B$310, 0)), "")))</f>
        <v/>
      </c>
      <c r="AN3759" s="83" t="str">
        <f t="shared" si="875"/>
        <v/>
      </c>
      <c r="AP3759" s="114" t="str">
        <f t="shared" si="885"/>
        <v/>
      </c>
      <c r="AR3759" s="117" t="str">
        <f>IF($C3759="", "", IF(IFERROR(INDEX(Ingredients!$AI$11:$AI$310, MATCH($C3759, Ingredients!$B$11:$B$310, 0)), "")="", "", IFERROR(INDEX(Ingredients!$AI$11:$AI$310, MATCH($C3759, Ingredients!$B$11:$B$310, 0)), "")))</f>
        <v/>
      </c>
      <c r="AT3759" s="120" t="str">
        <f t="shared" si="886"/>
        <v/>
      </c>
      <c r="AV3759" s="90" t="str">
        <f t="shared" si="876"/>
        <v/>
      </c>
      <c r="AX3759" s="90" t="str">
        <f>IF($AV3759="", "", COUNTIF($AV$11:$AV$5010, "&lt;"&amp;$AV3759)+1+COUNTIF($AV$11:$AV3759, $AV3759)-1)</f>
        <v/>
      </c>
      <c r="AZ3759" s="111" t="str">
        <f>IF($B3759="", "", SUMIF('Shopping List'!$AV$11:$AV$25, $B3759, 'Shopping List'!$BN$11:$BN$25))</f>
        <v/>
      </c>
      <c r="BB3759" s="117" t="str">
        <f t="shared" si="887"/>
        <v/>
      </c>
    </row>
    <row r="3760" spans="1:54" x14ac:dyDescent="0.25">
      <c r="A3760" s="4"/>
      <c r="B3760" s="37"/>
      <c r="C3760" s="124"/>
      <c r="D3760" s="39"/>
      <c r="E3760" s="125"/>
      <c r="F3760" s="48"/>
      <c r="G3760" s="4"/>
      <c r="H3760" s="4"/>
      <c r="I3760" s="95" t="str">
        <f>IF($C3760="", "", IF(IFERROR(INDEX(Ingredients!$C$11:$C$310, MATCH($C3760, Ingredients!$B$11:$B$310, 0)), "")="", "", IFERROR(INDEX(Ingredients!$C$11:$C$310, MATCH($C3760, Ingredients!$B$11:$B$310, 0)), "")))</f>
        <v/>
      </c>
      <c r="J3760" s="73" t="str">
        <f>IF($B3760="", "", IF(IFERROR(INDEX(Meals!$C$11:$C$260, MATCH($B3760, Meals!$B$11:$B$260, 0)), "")="", "", IFERROR(INDEX(Meals!$C$11:$C$260, MATCH($B3760, Meals!$B$11:$B$260, 0)), "")))</f>
        <v/>
      </c>
      <c r="K3760" s="4"/>
      <c r="L3760" s="72" t="str">
        <f t="shared" si="877"/>
        <v/>
      </c>
      <c r="M3760" s="73" t="str">
        <f t="shared" si="878"/>
        <v/>
      </c>
      <c r="N3760" s="4"/>
      <c r="O3760" s="78" t="str">
        <f t="shared" si="879"/>
        <v/>
      </c>
      <c r="P3760" s="79" t="str">
        <f t="shared" si="880"/>
        <v/>
      </c>
      <c r="Q3760" s="4"/>
      <c r="R3760" s="90" t="str">
        <f t="shared" si="881"/>
        <v/>
      </c>
      <c r="S3760" s="4"/>
      <c r="Y3760" s="18" t="str">
        <f t="shared" si="882"/>
        <v/>
      </c>
      <c r="AA3760" s="18" t="str">
        <f t="shared" si="873"/>
        <v/>
      </c>
      <c r="AB3760" s="18" t="str">
        <f t="shared" si="874"/>
        <v/>
      </c>
      <c r="AC3760" s="18" t="str">
        <f t="shared" si="883"/>
        <v/>
      </c>
      <c r="AD3760" s="18" t="str">
        <f t="shared" si="883"/>
        <v/>
      </c>
      <c r="AE3760" s="18" t="str">
        <f t="shared" si="884"/>
        <v/>
      </c>
      <c r="AG3760" s="95" t="str">
        <f>IF($C3760="", "", IF(IFERROR(INDEX(Ingredients!C$11:C$310, MATCH($C3760, Ingredients!$B$11:$B$310, 0)), "")="", "", IFERROR(INDEX(Ingredients!C$11:C$310, MATCH($C3760, Ingredients!$B$11:$B$310, 0)), "")))</f>
        <v/>
      </c>
      <c r="AH3760" s="105" t="str">
        <f>IF($C3760="", "", IF(IFERROR(INDEX(Ingredients!D$11:D$310, MATCH($C3760, Ingredients!$B$11:$B$310, 0)), "")="", "", IFERROR(INDEX(Ingredients!D$11:D$310, MATCH($C3760, Ingredients!$B$11:$B$310, 0)), "")))</f>
        <v/>
      </c>
      <c r="AI3760" s="106" t="str">
        <f>IF($C3760="", "", IF(IFERROR(INDEX(Ingredients!E$11:E$310, MATCH($C3760, Ingredients!$B$11:$B$310, 0)), "")="", "", IFERROR(INDEX(Ingredients!E$11:E$310, MATCH($C3760, Ingredients!$B$11:$B$310, 0)), "")))</f>
        <v/>
      </c>
      <c r="AJ3760" s="108" t="str">
        <f>IF($C3760="", "", IF(IFERROR(INDEX(Ingredients!F$11:F$310, MATCH($C3760, Ingredients!$B$11:$B$310, 0)), "")="", "", IFERROR(INDEX(Ingredients!F$11:F$310, MATCH($C3760, Ingredients!$B$11:$B$310, 0)), "")))</f>
        <v/>
      </c>
      <c r="AK3760" s="106" t="str">
        <f>IF($C3760="", "", IF(IFERROR(INDEX(Ingredients!G$11:G$310, MATCH($C3760, Ingredients!$B$11:$B$310, 0)), "")="", "", IFERROR(INDEX(Ingredients!G$11:G$310, MATCH($C3760, Ingredients!$B$11:$B$310, 0)), "")))</f>
        <v/>
      </c>
      <c r="AL3760" s="79" t="str">
        <f>IF($C3760="", "", IF(IFERROR(INDEX(Ingredients!H$11:H$310, MATCH($C3760, Ingredients!$B$11:$B$310, 0)), "")="", "", IFERROR(INDEX(Ingredients!H$11:H$310, MATCH($C3760, Ingredients!$B$11:$B$310, 0)), "")))</f>
        <v/>
      </c>
      <c r="AN3760" s="83" t="str">
        <f t="shared" si="875"/>
        <v/>
      </c>
      <c r="AP3760" s="114" t="str">
        <f t="shared" si="885"/>
        <v/>
      </c>
      <c r="AR3760" s="117" t="str">
        <f>IF($C3760="", "", IF(IFERROR(INDEX(Ingredients!$AI$11:$AI$310, MATCH($C3760, Ingredients!$B$11:$B$310, 0)), "")="", "", IFERROR(INDEX(Ingredients!$AI$11:$AI$310, MATCH($C3760, Ingredients!$B$11:$B$310, 0)), "")))</f>
        <v/>
      </c>
      <c r="AT3760" s="120" t="str">
        <f t="shared" si="886"/>
        <v/>
      </c>
      <c r="AV3760" s="90" t="str">
        <f t="shared" si="876"/>
        <v/>
      </c>
      <c r="AX3760" s="90" t="str">
        <f>IF($AV3760="", "", COUNTIF($AV$11:$AV$5010, "&lt;"&amp;$AV3760)+1+COUNTIF($AV$11:$AV3760, $AV3760)-1)</f>
        <v/>
      </c>
      <c r="AZ3760" s="111" t="str">
        <f>IF($B3760="", "", SUMIF('Shopping List'!$AV$11:$AV$25, $B3760, 'Shopping List'!$BN$11:$BN$25))</f>
        <v/>
      </c>
      <c r="BB3760" s="117" t="str">
        <f t="shared" si="887"/>
        <v/>
      </c>
    </row>
    <row r="3761" spans="1:54" x14ac:dyDescent="0.25">
      <c r="A3761" s="4"/>
      <c r="B3761" s="37"/>
      <c r="C3761" s="124"/>
      <c r="D3761" s="39"/>
      <c r="E3761" s="125"/>
      <c r="F3761" s="48"/>
      <c r="G3761" s="4"/>
      <c r="H3761" s="4"/>
      <c r="I3761" s="95" t="str">
        <f>IF($C3761="", "", IF(IFERROR(INDEX(Ingredients!$C$11:$C$310, MATCH($C3761, Ingredients!$B$11:$B$310, 0)), "")="", "", IFERROR(INDEX(Ingredients!$C$11:$C$310, MATCH($C3761, Ingredients!$B$11:$B$310, 0)), "")))</f>
        <v/>
      </c>
      <c r="J3761" s="73" t="str">
        <f>IF($B3761="", "", IF(IFERROR(INDEX(Meals!$C$11:$C$260, MATCH($B3761, Meals!$B$11:$B$260, 0)), "")="", "", IFERROR(INDEX(Meals!$C$11:$C$260, MATCH($B3761, Meals!$B$11:$B$260, 0)), "")))</f>
        <v/>
      </c>
      <c r="K3761" s="4"/>
      <c r="L3761" s="72" t="str">
        <f t="shared" si="877"/>
        <v/>
      </c>
      <c r="M3761" s="73" t="str">
        <f t="shared" si="878"/>
        <v/>
      </c>
      <c r="N3761" s="4"/>
      <c r="O3761" s="78" t="str">
        <f t="shared" si="879"/>
        <v/>
      </c>
      <c r="P3761" s="79" t="str">
        <f t="shared" si="880"/>
        <v/>
      </c>
      <c r="Q3761" s="4"/>
      <c r="R3761" s="90" t="str">
        <f t="shared" si="881"/>
        <v/>
      </c>
      <c r="S3761" s="4"/>
      <c r="Y3761" s="18" t="str">
        <f t="shared" si="882"/>
        <v/>
      </c>
      <c r="AA3761" s="18" t="str">
        <f t="shared" si="873"/>
        <v/>
      </c>
      <c r="AB3761" s="18" t="str">
        <f t="shared" si="874"/>
        <v/>
      </c>
      <c r="AC3761" s="18" t="str">
        <f t="shared" si="883"/>
        <v/>
      </c>
      <c r="AD3761" s="18" t="str">
        <f t="shared" si="883"/>
        <v/>
      </c>
      <c r="AE3761" s="18" t="str">
        <f t="shared" si="884"/>
        <v/>
      </c>
      <c r="AG3761" s="95" t="str">
        <f>IF($C3761="", "", IF(IFERROR(INDEX(Ingredients!C$11:C$310, MATCH($C3761, Ingredients!$B$11:$B$310, 0)), "")="", "", IFERROR(INDEX(Ingredients!C$11:C$310, MATCH($C3761, Ingredients!$B$11:$B$310, 0)), "")))</f>
        <v/>
      </c>
      <c r="AH3761" s="105" t="str">
        <f>IF($C3761="", "", IF(IFERROR(INDEX(Ingredients!D$11:D$310, MATCH($C3761, Ingredients!$B$11:$B$310, 0)), "")="", "", IFERROR(INDEX(Ingredients!D$11:D$310, MATCH($C3761, Ingredients!$B$11:$B$310, 0)), "")))</f>
        <v/>
      </c>
      <c r="AI3761" s="106" t="str">
        <f>IF($C3761="", "", IF(IFERROR(INDEX(Ingredients!E$11:E$310, MATCH($C3761, Ingredients!$B$11:$B$310, 0)), "")="", "", IFERROR(INDEX(Ingredients!E$11:E$310, MATCH($C3761, Ingredients!$B$11:$B$310, 0)), "")))</f>
        <v/>
      </c>
      <c r="AJ3761" s="108" t="str">
        <f>IF($C3761="", "", IF(IFERROR(INDEX(Ingredients!F$11:F$310, MATCH($C3761, Ingredients!$B$11:$B$310, 0)), "")="", "", IFERROR(INDEX(Ingredients!F$11:F$310, MATCH($C3761, Ingredients!$B$11:$B$310, 0)), "")))</f>
        <v/>
      </c>
      <c r="AK3761" s="106" t="str">
        <f>IF($C3761="", "", IF(IFERROR(INDEX(Ingredients!G$11:G$310, MATCH($C3761, Ingredients!$B$11:$B$310, 0)), "")="", "", IFERROR(INDEX(Ingredients!G$11:G$310, MATCH($C3761, Ingredients!$B$11:$B$310, 0)), "")))</f>
        <v/>
      </c>
      <c r="AL3761" s="79" t="str">
        <f>IF($C3761="", "", IF(IFERROR(INDEX(Ingredients!H$11:H$310, MATCH($C3761, Ingredients!$B$11:$B$310, 0)), "")="", "", IFERROR(INDEX(Ingredients!H$11:H$310, MATCH($C3761, Ingredients!$B$11:$B$310, 0)), "")))</f>
        <v/>
      </c>
      <c r="AN3761" s="83" t="str">
        <f t="shared" si="875"/>
        <v/>
      </c>
      <c r="AP3761" s="114" t="str">
        <f t="shared" si="885"/>
        <v/>
      </c>
      <c r="AR3761" s="117" t="str">
        <f>IF($C3761="", "", IF(IFERROR(INDEX(Ingredients!$AI$11:$AI$310, MATCH($C3761, Ingredients!$B$11:$B$310, 0)), "")="", "", IFERROR(INDEX(Ingredients!$AI$11:$AI$310, MATCH($C3761, Ingredients!$B$11:$B$310, 0)), "")))</f>
        <v/>
      </c>
      <c r="AT3761" s="120" t="str">
        <f t="shared" si="886"/>
        <v/>
      </c>
      <c r="AV3761" s="90" t="str">
        <f t="shared" si="876"/>
        <v/>
      </c>
      <c r="AX3761" s="90" t="str">
        <f>IF($AV3761="", "", COUNTIF($AV$11:$AV$5010, "&lt;"&amp;$AV3761)+1+COUNTIF($AV$11:$AV3761, $AV3761)-1)</f>
        <v/>
      </c>
      <c r="AZ3761" s="111" t="str">
        <f>IF($B3761="", "", SUMIF('Shopping List'!$AV$11:$AV$25, $B3761, 'Shopping List'!$BN$11:$BN$25))</f>
        <v/>
      </c>
      <c r="BB3761" s="117" t="str">
        <f t="shared" si="887"/>
        <v/>
      </c>
    </row>
    <row r="3762" spans="1:54" x14ac:dyDescent="0.25">
      <c r="A3762" s="4"/>
      <c r="B3762" s="37"/>
      <c r="C3762" s="124"/>
      <c r="D3762" s="39"/>
      <c r="E3762" s="125"/>
      <c r="F3762" s="48"/>
      <c r="G3762" s="4"/>
      <c r="H3762" s="4"/>
      <c r="I3762" s="95" t="str">
        <f>IF($C3762="", "", IF(IFERROR(INDEX(Ingredients!$C$11:$C$310, MATCH($C3762, Ingredients!$B$11:$B$310, 0)), "")="", "", IFERROR(INDEX(Ingredients!$C$11:$C$310, MATCH($C3762, Ingredients!$B$11:$B$310, 0)), "")))</f>
        <v/>
      </c>
      <c r="J3762" s="73" t="str">
        <f>IF($B3762="", "", IF(IFERROR(INDEX(Meals!$C$11:$C$260, MATCH($B3762, Meals!$B$11:$B$260, 0)), "")="", "", IFERROR(INDEX(Meals!$C$11:$C$260, MATCH($B3762, Meals!$B$11:$B$260, 0)), "")))</f>
        <v/>
      </c>
      <c r="K3762" s="4"/>
      <c r="L3762" s="72" t="str">
        <f t="shared" si="877"/>
        <v/>
      </c>
      <c r="M3762" s="73" t="str">
        <f t="shared" si="878"/>
        <v/>
      </c>
      <c r="N3762" s="4"/>
      <c r="O3762" s="78" t="str">
        <f t="shared" si="879"/>
        <v/>
      </c>
      <c r="P3762" s="79" t="str">
        <f t="shared" si="880"/>
        <v/>
      </c>
      <c r="Q3762" s="4"/>
      <c r="R3762" s="90" t="str">
        <f t="shared" si="881"/>
        <v/>
      </c>
      <c r="S3762" s="4"/>
      <c r="Y3762" s="18" t="str">
        <f t="shared" si="882"/>
        <v/>
      </c>
      <c r="AA3762" s="18" t="str">
        <f t="shared" si="873"/>
        <v/>
      </c>
      <c r="AB3762" s="18" t="str">
        <f t="shared" si="874"/>
        <v/>
      </c>
      <c r="AC3762" s="18" t="str">
        <f t="shared" si="883"/>
        <v/>
      </c>
      <c r="AD3762" s="18" t="str">
        <f t="shared" si="883"/>
        <v/>
      </c>
      <c r="AE3762" s="18" t="str">
        <f t="shared" si="884"/>
        <v/>
      </c>
      <c r="AG3762" s="95" t="str">
        <f>IF($C3762="", "", IF(IFERROR(INDEX(Ingredients!C$11:C$310, MATCH($C3762, Ingredients!$B$11:$B$310, 0)), "")="", "", IFERROR(INDEX(Ingredients!C$11:C$310, MATCH($C3762, Ingredients!$B$11:$B$310, 0)), "")))</f>
        <v/>
      </c>
      <c r="AH3762" s="105" t="str">
        <f>IF($C3762="", "", IF(IFERROR(INDEX(Ingredients!D$11:D$310, MATCH($C3762, Ingredients!$B$11:$B$310, 0)), "")="", "", IFERROR(INDEX(Ingredients!D$11:D$310, MATCH($C3762, Ingredients!$B$11:$B$310, 0)), "")))</f>
        <v/>
      </c>
      <c r="AI3762" s="106" t="str">
        <f>IF($C3762="", "", IF(IFERROR(INDEX(Ingredients!E$11:E$310, MATCH($C3762, Ingredients!$B$11:$B$310, 0)), "")="", "", IFERROR(INDEX(Ingredients!E$11:E$310, MATCH($C3762, Ingredients!$B$11:$B$310, 0)), "")))</f>
        <v/>
      </c>
      <c r="AJ3762" s="108" t="str">
        <f>IF($C3762="", "", IF(IFERROR(INDEX(Ingredients!F$11:F$310, MATCH($C3762, Ingredients!$B$11:$B$310, 0)), "")="", "", IFERROR(INDEX(Ingredients!F$11:F$310, MATCH($C3762, Ingredients!$B$11:$B$310, 0)), "")))</f>
        <v/>
      </c>
      <c r="AK3762" s="106" t="str">
        <f>IF($C3762="", "", IF(IFERROR(INDEX(Ingredients!G$11:G$310, MATCH($C3762, Ingredients!$B$11:$B$310, 0)), "")="", "", IFERROR(INDEX(Ingredients!G$11:G$310, MATCH($C3762, Ingredients!$B$11:$B$310, 0)), "")))</f>
        <v/>
      </c>
      <c r="AL3762" s="79" t="str">
        <f>IF($C3762="", "", IF(IFERROR(INDEX(Ingredients!H$11:H$310, MATCH($C3762, Ingredients!$B$11:$B$310, 0)), "")="", "", IFERROR(INDEX(Ingredients!H$11:H$310, MATCH($C3762, Ingredients!$B$11:$B$310, 0)), "")))</f>
        <v/>
      </c>
      <c r="AN3762" s="83" t="str">
        <f t="shared" si="875"/>
        <v/>
      </c>
      <c r="AP3762" s="114" t="str">
        <f t="shared" si="885"/>
        <v/>
      </c>
      <c r="AR3762" s="117" t="str">
        <f>IF($C3762="", "", IF(IFERROR(INDEX(Ingredients!$AI$11:$AI$310, MATCH($C3762, Ingredients!$B$11:$B$310, 0)), "")="", "", IFERROR(INDEX(Ingredients!$AI$11:$AI$310, MATCH($C3762, Ingredients!$B$11:$B$310, 0)), "")))</f>
        <v/>
      </c>
      <c r="AT3762" s="120" t="str">
        <f t="shared" si="886"/>
        <v/>
      </c>
      <c r="AV3762" s="90" t="str">
        <f t="shared" si="876"/>
        <v/>
      </c>
      <c r="AX3762" s="90" t="str">
        <f>IF($AV3762="", "", COUNTIF($AV$11:$AV$5010, "&lt;"&amp;$AV3762)+1+COUNTIF($AV$11:$AV3762, $AV3762)-1)</f>
        <v/>
      </c>
      <c r="AZ3762" s="111" t="str">
        <f>IF($B3762="", "", SUMIF('Shopping List'!$AV$11:$AV$25, $B3762, 'Shopping List'!$BN$11:$BN$25))</f>
        <v/>
      </c>
      <c r="BB3762" s="117" t="str">
        <f t="shared" si="887"/>
        <v/>
      </c>
    </row>
    <row r="3763" spans="1:54" x14ac:dyDescent="0.25">
      <c r="A3763" s="4"/>
      <c r="B3763" s="37"/>
      <c r="C3763" s="124"/>
      <c r="D3763" s="39"/>
      <c r="E3763" s="125"/>
      <c r="F3763" s="48"/>
      <c r="G3763" s="4"/>
      <c r="H3763" s="4"/>
      <c r="I3763" s="95" t="str">
        <f>IF($C3763="", "", IF(IFERROR(INDEX(Ingredients!$C$11:$C$310, MATCH($C3763, Ingredients!$B$11:$B$310, 0)), "")="", "", IFERROR(INDEX(Ingredients!$C$11:$C$310, MATCH($C3763, Ingredients!$B$11:$B$310, 0)), "")))</f>
        <v/>
      </c>
      <c r="J3763" s="73" t="str">
        <f>IF($B3763="", "", IF(IFERROR(INDEX(Meals!$C$11:$C$260, MATCH($B3763, Meals!$B$11:$B$260, 0)), "")="", "", IFERROR(INDEX(Meals!$C$11:$C$260, MATCH($B3763, Meals!$B$11:$B$260, 0)), "")))</f>
        <v/>
      </c>
      <c r="K3763" s="4"/>
      <c r="L3763" s="72" t="str">
        <f t="shared" si="877"/>
        <v/>
      </c>
      <c r="M3763" s="73" t="str">
        <f t="shared" si="878"/>
        <v/>
      </c>
      <c r="N3763" s="4"/>
      <c r="O3763" s="78" t="str">
        <f t="shared" si="879"/>
        <v/>
      </c>
      <c r="P3763" s="79" t="str">
        <f t="shared" si="880"/>
        <v/>
      </c>
      <c r="Q3763" s="4"/>
      <c r="R3763" s="90" t="str">
        <f t="shared" si="881"/>
        <v/>
      </c>
      <c r="S3763" s="4"/>
      <c r="Y3763" s="18" t="str">
        <f t="shared" si="882"/>
        <v/>
      </c>
      <c r="AA3763" s="18" t="str">
        <f t="shared" si="873"/>
        <v/>
      </c>
      <c r="AB3763" s="18" t="str">
        <f t="shared" si="874"/>
        <v/>
      </c>
      <c r="AC3763" s="18" t="str">
        <f t="shared" si="883"/>
        <v/>
      </c>
      <c r="AD3763" s="18" t="str">
        <f t="shared" si="883"/>
        <v/>
      </c>
      <c r="AE3763" s="18" t="str">
        <f t="shared" si="884"/>
        <v/>
      </c>
      <c r="AG3763" s="95" t="str">
        <f>IF($C3763="", "", IF(IFERROR(INDEX(Ingredients!C$11:C$310, MATCH($C3763, Ingredients!$B$11:$B$310, 0)), "")="", "", IFERROR(INDEX(Ingredients!C$11:C$310, MATCH($C3763, Ingredients!$B$11:$B$310, 0)), "")))</f>
        <v/>
      </c>
      <c r="AH3763" s="105" t="str">
        <f>IF($C3763="", "", IF(IFERROR(INDEX(Ingredients!D$11:D$310, MATCH($C3763, Ingredients!$B$11:$B$310, 0)), "")="", "", IFERROR(INDEX(Ingredients!D$11:D$310, MATCH($C3763, Ingredients!$B$11:$B$310, 0)), "")))</f>
        <v/>
      </c>
      <c r="AI3763" s="106" t="str">
        <f>IF($C3763="", "", IF(IFERROR(INDEX(Ingredients!E$11:E$310, MATCH($C3763, Ingredients!$B$11:$B$310, 0)), "")="", "", IFERROR(INDEX(Ingredients!E$11:E$310, MATCH($C3763, Ingredients!$B$11:$B$310, 0)), "")))</f>
        <v/>
      </c>
      <c r="AJ3763" s="108" t="str">
        <f>IF($C3763="", "", IF(IFERROR(INDEX(Ingredients!F$11:F$310, MATCH($C3763, Ingredients!$B$11:$B$310, 0)), "")="", "", IFERROR(INDEX(Ingredients!F$11:F$310, MATCH($C3763, Ingredients!$B$11:$B$310, 0)), "")))</f>
        <v/>
      </c>
      <c r="AK3763" s="106" t="str">
        <f>IF($C3763="", "", IF(IFERROR(INDEX(Ingredients!G$11:G$310, MATCH($C3763, Ingredients!$B$11:$B$310, 0)), "")="", "", IFERROR(INDEX(Ingredients!G$11:G$310, MATCH($C3763, Ingredients!$B$11:$B$310, 0)), "")))</f>
        <v/>
      </c>
      <c r="AL3763" s="79" t="str">
        <f>IF($C3763="", "", IF(IFERROR(INDEX(Ingredients!H$11:H$310, MATCH($C3763, Ingredients!$B$11:$B$310, 0)), "")="", "", IFERROR(INDEX(Ingredients!H$11:H$310, MATCH($C3763, Ingredients!$B$11:$B$310, 0)), "")))</f>
        <v/>
      </c>
      <c r="AN3763" s="83" t="str">
        <f t="shared" si="875"/>
        <v/>
      </c>
      <c r="AP3763" s="114" t="str">
        <f t="shared" si="885"/>
        <v/>
      </c>
      <c r="AR3763" s="117" t="str">
        <f>IF($C3763="", "", IF(IFERROR(INDEX(Ingredients!$AI$11:$AI$310, MATCH($C3763, Ingredients!$B$11:$B$310, 0)), "")="", "", IFERROR(INDEX(Ingredients!$AI$11:$AI$310, MATCH($C3763, Ingredients!$B$11:$B$310, 0)), "")))</f>
        <v/>
      </c>
      <c r="AT3763" s="120" t="str">
        <f t="shared" si="886"/>
        <v/>
      </c>
      <c r="AV3763" s="90" t="str">
        <f t="shared" si="876"/>
        <v/>
      </c>
      <c r="AX3763" s="90" t="str">
        <f>IF($AV3763="", "", COUNTIF($AV$11:$AV$5010, "&lt;"&amp;$AV3763)+1+COUNTIF($AV$11:$AV3763, $AV3763)-1)</f>
        <v/>
      </c>
      <c r="AZ3763" s="111" t="str">
        <f>IF($B3763="", "", SUMIF('Shopping List'!$AV$11:$AV$25, $B3763, 'Shopping List'!$BN$11:$BN$25))</f>
        <v/>
      </c>
      <c r="BB3763" s="117" t="str">
        <f t="shared" si="887"/>
        <v/>
      </c>
    </row>
    <row r="3764" spans="1:54" x14ac:dyDescent="0.25">
      <c r="A3764" s="4"/>
      <c r="B3764" s="37"/>
      <c r="C3764" s="124"/>
      <c r="D3764" s="39"/>
      <c r="E3764" s="125"/>
      <c r="F3764" s="48"/>
      <c r="G3764" s="4"/>
      <c r="H3764" s="4"/>
      <c r="I3764" s="95" t="str">
        <f>IF($C3764="", "", IF(IFERROR(INDEX(Ingredients!$C$11:$C$310, MATCH($C3764, Ingredients!$B$11:$B$310, 0)), "")="", "", IFERROR(INDEX(Ingredients!$C$11:$C$310, MATCH($C3764, Ingredients!$B$11:$B$310, 0)), "")))</f>
        <v/>
      </c>
      <c r="J3764" s="73" t="str">
        <f>IF($B3764="", "", IF(IFERROR(INDEX(Meals!$C$11:$C$260, MATCH($B3764, Meals!$B$11:$B$260, 0)), "")="", "", IFERROR(INDEX(Meals!$C$11:$C$260, MATCH($B3764, Meals!$B$11:$B$260, 0)), "")))</f>
        <v/>
      </c>
      <c r="K3764" s="4"/>
      <c r="L3764" s="72" t="str">
        <f t="shared" si="877"/>
        <v/>
      </c>
      <c r="M3764" s="73" t="str">
        <f t="shared" si="878"/>
        <v/>
      </c>
      <c r="N3764" s="4"/>
      <c r="O3764" s="78" t="str">
        <f t="shared" si="879"/>
        <v/>
      </c>
      <c r="P3764" s="79" t="str">
        <f t="shared" si="880"/>
        <v/>
      </c>
      <c r="Q3764" s="4"/>
      <c r="R3764" s="90" t="str">
        <f t="shared" si="881"/>
        <v/>
      </c>
      <c r="S3764" s="4"/>
      <c r="Y3764" s="18" t="str">
        <f t="shared" si="882"/>
        <v/>
      </c>
      <c r="AA3764" s="18" t="str">
        <f t="shared" si="873"/>
        <v/>
      </c>
      <c r="AB3764" s="18" t="str">
        <f t="shared" si="874"/>
        <v/>
      </c>
      <c r="AC3764" s="18" t="str">
        <f t="shared" si="883"/>
        <v/>
      </c>
      <c r="AD3764" s="18" t="str">
        <f t="shared" si="883"/>
        <v/>
      </c>
      <c r="AE3764" s="18" t="str">
        <f t="shared" si="884"/>
        <v/>
      </c>
      <c r="AG3764" s="95" t="str">
        <f>IF($C3764="", "", IF(IFERROR(INDEX(Ingredients!C$11:C$310, MATCH($C3764, Ingredients!$B$11:$B$310, 0)), "")="", "", IFERROR(INDEX(Ingredients!C$11:C$310, MATCH($C3764, Ingredients!$B$11:$B$310, 0)), "")))</f>
        <v/>
      </c>
      <c r="AH3764" s="105" t="str">
        <f>IF($C3764="", "", IF(IFERROR(INDEX(Ingredients!D$11:D$310, MATCH($C3764, Ingredients!$B$11:$B$310, 0)), "")="", "", IFERROR(INDEX(Ingredients!D$11:D$310, MATCH($C3764, Ingredients!$B$11:$B$310, 0)), "")))</f>
        <v/>
      </c>
      <c r="AI3764" s="106" t="str">
        <f>IF($C3764="", "", IF(IFERROR(INDEX(Ingredients!E$11:E$310, MATCH($C3764, Ingredients!$B$11:$B$310, 0)), "")="", "", IFERROR(INDEX(Ingredients!E$11:E$310, MATCH($C3764, Ingredients!$B$11:$B$310, 0)), "")))</f>
        <v/>
      </c>
      <c r="AJ3764" s="108" t="str">
        <f>IF($C3764="", "", IF(IFERROR(INDEX(Ingredients!F$11:F$310, MATCH($C3764, Ingredients!$B$11:$B$310, 0)), "")="", "", IFERROR(INDEX(Ingredients!F$11:F$310, MATCH($C3764, Ingredients!$B$11:$B$310, 0)), "")))</f>
        <v/>
      </c>
      <c r="AK3764" s="106" t="str">
        <f>IF($C3764="", "", IF(IFERROR(INDEX(Ingredients!G$11:G$310, MATCH($C3764, Ingredients!$B$11:$B$310, 0)), "")="", "", IFERROR(INDEX(Ingredients!G$11:G$310, MATCH($C3764, Ingredients!$B$11:$B$310, 0)), "")))</f>
        <v/>
      </c>
      <c r="AL3764" s="79" t="str">
        <f>IF($C3764="", "", IF(IFERROR(INDEX(Ingredients!H$11:H$310, MATCH($C3764, Ingredients!$B$11:$B$310, 0)), "")="", "", IFERROR(INDEX(Ingredients!H$11:H$310, MATCH($C3764, Ingredients!$B$11:$B$310, 0)), "")))</f>
        <v/>
      </c>
      <c r="AN3764" s="83" t="str">
        <f t="shared" si="875"/>
        <v/>
      </c>
      <c r="AP3764" s="114" t="str">
        <f t="shared" si="885"/>
        <v/>
      </c>
      <c r="AR3764" s="117" t="str">
        <f>IF($C3764="", "", IF(IFERROR(INDEX(Ingredients!$AI$11:$AI$310, MATCH($C3764, Ingredients!$B$11:$B$310, 0)), "")="", "", IFERROR(INDEX(Ingredients!$AI$11:$AI$310, MATCH($C3764, Ingredients!$B$11:$B$310, 0)), "")))</f>
        <v/>
      </c>
      <c r="AT3764" s="120" t="str">
        <f t="shared" si="886"/>
        <v/>
      </c>
      <c r="AV3764" s="90" t="str">
        <f t="shared" si="876"/>
        <v/>
      </c>
      <c r="AX3764" s="90" t="str">
        <f>IF($AV3764="", "", COUNTIF($AV$11:$AV$5010, "&lt;"&amp;$AV3764)+1+COUNTIF($AV$11:$AV3764, $AV3764)-1)</f>
        <v/>
      </c>
      <c r="AZ3764" s="111" t="str">
        <f>IF($B3764="", "", SUMIF('Shopping List'!$AV$11:$AV$25, $B3764, 'Shopping List'!$BN$11:$BN$25))</f>
        <v/>
      </c>
      <c r="BB3764" s="117" t="str">
        <f t="shared" si="887"/>
        <v/>
      </c>
    </row>
    <row r="3765" spans="1:54" x14ac:dyDescent="0.25">
      <c r="A3765" s="4"/>
      <c r="B3765" s="37"/>
      <c r="C3765" s="124"/>
      <c r="D3765" s="39"/>
      <c r="E3765" s="125"/>
      <c r="F3765" s="48"/>
      <c r="G3765" s="4"/>
      <c r="H3765" s="4"/>
      <c r="I3765" s="95" t="str">
        <f>IF($C3765="", "", IF(IFERROR(INDEX(Ingredients!$C$11:$C$310, MATCH($C3765, Ingredients!$B$11:$B$310, 0)), "")="", "", IFERROR(INDEX(Ingredients!$C$11:$C$310, MATCH($C3765, Ingredients!$B$11:$B$310, 0)), "")))</f>
        <v/>
      </c>
      <c r="J3765" s="73" t="str">
        <f>IF($B3765="", "", IF(IFERROR(INDEX(Meals!$C$11:$C$260, MATCH($B3765, Meals!$B$11:$B$260, 0)), "")="", "", IFERROR(INDEX(Meals!$C$11:$C$260, MATCH($B3765, Meals!$B$11:$B$260, 0)), "")))</f>
        <v/>
      </c>
      <c r="K3765" s="4"/>
      <c r="L3765" s="72" t="str">
        <f t="shared" si="877"/>
        <v/>
      </c>
      <c r="M3765" s="73" t="str">
        <f t="shared" si="878"/>
        <v/>
      </c>
      <c r="N3765" s="4"/>
      <c r="O3765" s="78" t="str">
        <f t="shared" si="879"/>
        <v/>
      </c>
      <c r="P3765" s="79" t="str">
        <f t="shared" si="880"/>
        <v/>
      </c>
      <c r="Q3765" s="4"/>
      <c r="R3765" s="90" t="str">
        <f t="shared" si="881"/>
        <v/>
      </c>
      <c r="S3765" s="4"/>
      <c r="Y3765" s="18" t="str">
        <f t="shared" si="882"/>
        <v/>
      </c>
      <c r="AA3765" s="18" t="str">
        <f t="shared" si="873"/>
        <v/>
      </c>
      <c r="AB3765" s="18" t="str">
        <f t="shared" si="874"/>
        <v/>
      </c>
      <c r="AC3765" s="18" t="str">
        <f t="shared" si="883"/>
        <v/>
      </c>
      <c r="AD3765" s="18" t="str">
        <f t="shared" si="883"/>
        <v/>
      </c>
      <c r="AE3765" s="18" t="str">
        <f t="shared" si="884"/>
        <v/>
      </c>
      <c r="AG3765" s="95" t="str">
        <f>IF($C3765="", "", IF(IFERROR(INDEX(Ingredients!C$11:C$310, MATCH($C3765, Ingredients!$B$11:$B$310, 0)), "")="", "", IFERROR(INDEX(Ingredients!C$11:C$310, MATCH($C3765, Ingredients!$B$11:$B$310, 0)), "")))</f>
        <v/>
      </c>
      <c r="AH3765" s="105" t="str">
        <f>IF($C3765="", "", IF(IFERROR(INDEX(Ingredients!D$11:D$310, MATCH($C3765, Ingredients!$B$11:$B$310, 0)), "")="", "", IFERROR(INDEX(Ingredients!D$11:D$310, MATCH($C3765, Ingredients!$B$11:$B$310, 0)), "")))</f>
        <v/>
      </c>
      <c r="AI3765" s="106" t="str">
        <f>IF($C3765="", "", IF(IFERROR(INDEX(Ingredients!E$11:E$310, MATCH($C3765, Ingredients!$B$11:$B$310, 0)), "")="", "", IFERROR(INDEX(Ingredients!E$11:E$310, MATCH($C3765, Ingredients!$B$11:$B$310, 0)), "")))</f>
        <v/>
      </c>
      <c r="AJ3765" s="108" t="str">
        <f>IF($C3765="", "", IF(IFERROR(INDEX(Ingredients!F$11:F$310, MATCH($C3765, Ingredients!$B$11:$B$310, 0)), "")="", "", IFERROR(INDEX(Ingredients!F$11:F$310, MATCH($C3765, Ingredients!$B$11:$B$310, 0)), "")))</f>
        <v/>
      </c>
      <c r="AK3765" s="106" t="str">
        <f>IF($C3765="", "", IF(IFERROR(INDEX(Ingredients!G$11:G$310, MATCH($C3765, Ingredients!$B$11:$B$310, 0)), "")="", "", IFERROR(INDEX(Ingredients!G$11:G$310, MATCH($C3765, Ingredients!$B$11:$B$310, 0)), "")))</f>
        <v/>
      </c>
      <c r="AL3765" s="79" t="str">
        <f>IF($C3765="", "", IF(IFERROR(INDEX(Ingredients!H$11:H$310, MATCH($C3765, Ingredients!$B$11:$B$310, 0)), "")="", "", IFERROR(INDEX(Ingredients!H$11:H$310, MATCH($C3765, Ingredients!$B$11:$B$310, 0)), "")))</f>
        <v/>
      </c>
      <c r="AN3765" s="83" t="str">
        <f t="shared" si="875"/>
        <v/>
      </c>
      <c r="AP3765" s="114" t="str">
        <f t="shared" si="885"/>
        <v/>
      </c>
      <c r="AR3765" s="117" t="str">
        <f>IF($C3765="", "", IF(IFERROR(INDEX(Ingredients!$AI$11:$AI$310, MATCH($C3765, Ingredients!$B$11:$B$310, 0)), "")="", "", IFERROR(INDEX(Ingredients!$AI$11:$AI$310, MATCH($C3765, Ingredients!$B$11:$B$310, 0)), "")))</f>
        <v/>
      </c>
      <c r="AT3765" s="120" t="str">
        <f t="shared" si="886"/>
        <v/>
      </c>
      <c r="AV3765" s="90" t="str">
        <f t="shared" si="876"/>
        <v/>
      </c>
      <c r="AX3765" s="90" t="str">
        <f>IF($AV3765="", "", COUNTIF($AV$11:$AV$5010, "&lt;"&amp;$AV3765)+1+COUNTIF($AV$11:$AV3765, $AV3765)-1)</f>
        <v/>
      </c>
      <c r="AZ3765" s="111" t="str">
        <f>IF($B3765="", "", SUMIF('Shopping List'!$AV$11:$AV$25, $B3765, 'Shopping List'!$BN$11:$BN$25))</f>
        <v/>
      </c>
      <c r="BB3765" s="117" t="str">
        <f t="shared" si="887"/>
        <v/>
      </c>
    </row>
    <row r="3766" spans="1:54" x14ac:dyDescent="0.25">
      <c r="A3766" s="4"/>
      <c r="B3766" s="37"/>
      <c r="C3766" s="124"/>
      <c r="D3766" s="39"/>
      <c r="E3766" s="125"/>
      <c r="F3766" s="48"/>
      <c r="G3766" s="4"/>
      <c r="H3766" s="4"/>
      <c r="I3766" s="95" t="str">
        <f>IF($C3766="", "", IF(IFERROR(INDEX(Ingredients!$C$11:$C$310, MATCH($C3766, Ingredients!$B$11:$B$310, 0)), "")="", "", IFERROR(INDEX(Ingredients!$C$11:$C$310, MATCH($C3766, Ingredients!$B$11:$B$310, 0)), "")))</f>
        <v/>
      </c>
      <c r="J3766" s="73" t="str">
        <f>IF($B3766="", "", IF(IFERROR(INDEX(Meals!$C$11:$C$260, MATCH($B3766, Meals!$B$11:$B$260, 0)), "")="", "", IFERROR(INDEX(Meals!$C$11:$C$260, MATCH($B3766, Meals!$B$11:$B$260, 0)), "")))</f>
        <v/>
      </c>
      <c r="K3766" s="4"/>
      <c r="L3766" s="72" t="str">
        <f t="shared" si="877"/>
        <v/>
      </c>
      <c r="M3766" s="73" t="str">
        <f t="shared" si="878"/>
        <v/>
      </c>
      <c r="N3766" s="4"/>
      <c r="O3766" s="78" t="str">
        <f t="shared" si="879"/>
        <v/>
      </c>
      <c r="P3766" s="79" t="str">
        <f t="shared" si="880"/>
        <v/>
      </c>
      <c r="Q3766" s="4"/>
      <c r="R3766" s="90" t="str">
        <f t="shared" si="881"/>
        <v/>
      </c>
      <c r="S3766" s="4"/>
      <c r="Y3766" s="18" t="str">
        <f t="shared" si="882"/>
        <v/>
      </c>
      <c r="AA3766" s="18" t="str">
        <f t="shared" si="873"/>
        <v/>
      </c>
      <c r="AB3766" s="18" t="str">
        <f t="shared" si="874"/>
        <v/>
      </c>
      <c r="AC3766" s="18" t="str">
        <f t="shared" si="883"/>
        <v/>
      </c>
      <c r="AD3766" s="18" t="str">
        <f t="shared" si="883"/>
        <v/>
      </c>
      <c r="AE3766" s="18" t="str">
        <f t="shared" si="884"/>
        <v/>
      </c>
      <c r="AG3766" s="95" t="str">
        <f>IF($C3766="", "", IF(IFERROR(INDEX(Ingredients!C$11:C$310, MATCH($C3766, Ingredients!$B$11:$B$310, 0)), "")="", "", IFERROR(INDEX(Ingredients!C$11:C$310, MATCH($C3766, Ingredients!$B$11:$B$310, 0)), "")))</f>
        <v/>
      </c>
      <c r="AH3766" s="105" t="str">
        <f>IF($C3766="", "", IF(IFERROR(INDEX(Ingredients!D$11:D$310, MATCH($C3766, Ingredients!$B$11:$B$310, 0)), "")="", "", IFERROR(INDEX(Ingredients!D$11:D$310, MATCH($C3766, Ingredients!$B$11:$B$310, 0)), "")))</f>
        <v/>
      </c>
      <c r="AI3766" s="106" t="str">
        <f>IF($C3766="", "", IF(IFERROR(INDEX(Ingredients!E$11:E$310, MATCH($C3766, Ingredients!$B$11:$B$310, 0)), "")="", "", IFERROR(INDEX(Ingredients!E$11:E$310, MATCH($C3766, Ingredients!$B$11:$B$310, 0)), "")))</f>
        <v/>
      </c>
      <c r="AJ3766" s="108" t="str">
        <f>IF($C3766="", "", IF(IFERROR(INDEX(Ingredients!F$11:F$310, MATCH($C3766, Ingredients!$B$11:$B$310, 0)), "")="", "", IFERROR(INDEX(Ingredients!F$11:F$310, MATCH($C3766, Ingredients!$B$11:$B$310, 0)), "")))</f>
        <v/>
      </c>
      <c r="AK3766" s="106" t="str">
        <f>IF($C3766="", "", IF(IFERROR(INDEX(Ingredients!G$11:G$310, MATCH($C3766, Ingredients!$B$11:$B$310, 0)), "")="", "", IFERROR(INDEX(Ingredients!G$11:G$310, MATCH($C3766, Ingredients!$B$11:$B$310, 0)), "")))</f>
        <v/>
      </c>
      <c r="AL3766" s="79" t="str">
        <f>IF($C3766="", "", IF(IFERROR(INDEX(Ingredients!H$11:H$310, MATCH($C3766, Ingredients!$B$11:$B$310, 0)), "")="", "", IFERROR(INDEX(Ingredients!H$11:H$310, MATCH($C3766, Ingredients!$B$11:$B$310, 0)), "")))</f>
        <v/>
      </c>
      <c r="AN3766" s="83" t="str">
        <f t="shared" si="875"/>
        <v/>
      </c>
      <c r="AP3766" s="114" t="str">
        <f t="shared" si="885"/>
        <v/>
      </c>
      <c r="AR3766" s="117" t="str">
        <f>IF($C3766="", "", IF(IFERROR(INDEX(Ingredients!$AI$11:$AI$310, MATCH($C3766, Ingredients!$B$11:$B$310, 0)), "")="", "", IFERROR(INDEX(Ingredients!$AI$11:$AI$310, MATCH($C3766, Ingredients!$B$11:$B$310, 0)), "")))</f>
        <v/>
      </c>
      <c r="AT3766" s="120" t="str">
        <f t="shared" si="886"/>
        <v/>
      </c>
      <c r="AV3766" s="90" t="str">
        <f t="shared" si="876"/>
        <v/>
      </c>
      <c r="AX3766" s="90" t="str">
        <f>IF($AV3766="", "", COUNTIF($AV$11:$AV$5010, "&lt;"&amp;$AV3766)+1+COUNTIF($AV$11:$AV3766, $AV3766)-1)</f>
        <v/>
      </c>
      <c r="AZ3766" s="111" t="str">
        <f>IF($B3766="", "", SUMIF('Shopping List'!$AV$11:$AV$25, $B3766, 'Shopping List'!$BN$11:$BN$25))</f>
        <v/>
      </c>
      <c r="BB3766" s="117" t="str">
        <f t="shared" si="887"/>
        <v/>
      </c>
    </row>
    <row r="3767" spans="1:54" x14ac:dyDescent="0.25">
      <c r="A3767" s="4"/>
      <c r="B3767" s="37"/>
      <c r="C3767" s="124"/>
      <c r="D3767" s="39"/>
      <c r="E3767" s="125"/>
      <c r="F3767" s="48"/>
      <c r="G3767" s="4"/>
      <c r="H3767" s="4"/>
      <c r="I3767" s="95" t="str">
        <f>IF($C3767="", "", IF(IFERROR(INDEX(Ingredients!$C$11:$C$310, MATCH($C3767, Ingredients!$B$11:$B$310, 0)), "")="", "", IFERROR(INDEX(Ingredients!$C$11:$C$310, MATCH($C3767, Ingredients!$B$11:$B$310, 0)), "")))</f>
        <v/>
      </c>
      <c r="J3767" s="73" t="str">
        <f>IF($B3767="", "", IF(IFERROR(INDEX(Meals!$C$11:$C$260, MATCH($B3767, Meals!$B$11:$B$260, 0)), "")="", "", IFERROR(INDEX(Meals!$C$11:$C$260, MATCH($B3767, Meals!$B$11:$B$260, 0)), "")))</f>
        <v/>
      </c>
      <c r="K3767" s="4"/>
      <c r="L3767" s="72" t="str">
        <f t="shared" si="877"/>
        <v/>
      </c>
      <c r="M3767" s="73" t="str">
        <f t="shared" si="878"/>
        <v/>
      </c>
      <c r="N3767" s="4"/>
      <c r="O3767" s="78" t="str">
        <f t="shared" si="879"/>
        <v/>
      </c>
      <c r="P3767" s="79" t="str">
        <f t="shared" si="880"/>
        <v/>
      </c>
      <c r="Q3767" s="4"/>
      <c r="R3767" s="90" t="str">
        <f t="shared" si="881"/>
        <v/>
      </c>
      <c r="S3767" s="4"/>
      <c r="Y3767" s="18" t="str">
        <f t="shared" si="882"/>
        <v/>
      </c>
      <c r="AA3767" s="18" t="str">
        <f t="shared" si="873"/>
        <v/>
      </c>
      <c r="AB3767" s="18" t="str">
        <f t="shared" si="874"/>
        <v/>
      </c>
      <c r="AC3767" s="18" t="str">
        <f t="shared" si="883"/>
        <v/>
      </c>
      <c r="AD3767" s="18" t="str">
        <f t="shared" si="883"/>
        <v/>
      </c>
      <c r="AE3767" s="18" t="str">
        <f t="shared" si="884"/>
        <v/>
      </c>
      <c r="AG3767" s="95" t="str">
        <f>IF($C3767="", "", IF(IFERROR(INDEX(Ingredients!C$11:C$310, MATCH($C3767, Ingredients!$B$11:$B$310, 0)), "")="", "", IFERROR(INDEX(Ingredients!C$11:C$310, MATCH($C3767, Ingredients!$B$11:$B$310, 0)), "")))</f>
        <v/>
      </c>
      <c r="AH3767" s="105" t="str">
        <f>IF($C3767="", "", IF(IFERROR(INDEX(Ingredients!D$11:D$310, MATCH($C3767, Ingredients!$B$11:$B$310, 0)), "")="", "", IFERROR(INDEX(Ingredients!D$11:D$310, MATCH($C3767, Ingredients!$B$11:$B$310, 0)), "")))</f>
        <v/>
      </c>
      <c r="AI3767" s="106" t="str">
        <f>IF($C3767="", "", IF(IFERROR(INDEX(Ingredients!E$11:E$310, MATCH($C3767, Ingredients!$B$11:$B$310, 0)), "")="", "", IFERROR(INDEX(Ingredients!E$11:E$310, MATCH($C3767, Ingredients!$B$11:$B$310, 0)), "")))</f>
        <v/>
      </c>
      <c r="AJ3767" s="108" t="str">
        <f>IF($C3767="", "", IF(IFERROR(INDEX(Ingredients!F$11:F$310, MATCH($C3767, Ingredients!$B$11:$B$310, 0)), "")="", "", IFERROR(INDEX(Ingredients!F$11:F$310, MATCH($C3767, Ingredients!$B$11:$B$310, 0)), "")))</f>
        <v/>
      </c>
      <c r="AK3767" s="106" t="str">
        <f>IF($C3767="", "", IF(IFERROR(INDEX(Ingredients!G$11:G$310, MATCH($C3767, Ingredients!$B$11:$B$310, 0)), "")="", "", IFERROR(INDEX(Ingredients!G$11:G$310, MATCH($C3767, Ingredients!$B$11:$B$310, 0)), "")))</f>
        <v/>
      </c>
      <c r="AL3767" s="79" t="str">
        <f>IF($C3767="", "", IF(IFERROR(INDEX(Ingredients!H$11:H$310, MATCH($C3767, Ingredients!$B$11:$B$310, 0)), "")="", "", IFERROR(INDEX(Ingredients!H$11:H$310, MATCH($C3767, Ingredients!$B$11:$B$310, 0)), "")))</f>
        <v/>
      </c>
      <c r="AN3767" s="83" t="str">
        <f t="shared" si="875"/>
        <v/>
      </c>
      <c r="AP3767" s="114" t="str">
        <f t="shared" si="885"/>
        <v/>
      </c>
      <c r="AR3767" s="117" t="str">
        <f>IF($C3767="", "", IF(IFERROR(INDEX(Ingredients!$AI$11:$AI$310, MATCH($C3767, Ingredients!$B$11:$B$310, 0)), "")="", "", IFERROR(INDEX(Ingredients!$AI$11:$AI$310, MATCH($C3767, Ingredients!$B$11:$B$310, 0)), "")))</f>
        <v/>
      </c>
      <c r="AT3767" s="120" t="str">
        <f t="shared" si="886"/>
        <v/>
      </c>
      <c r="AV3767" s="90" t="str">
        <f t="shared" si="876"/>
        <v/>
      </c>
      <c r="AX3767" s="90" t="str">
        <f>IF($AV3767="", "", COUNTIF($AV$11:$AV$5010, "&lt;"&amp;$AV3767)+1+COUNTIF($AV$11:$AV3767, $AV3767)-1)</f>
        <v/>
      </c>
      <c r="AZ3767" s="111" t="str">
        <f>IF($B3767="", "", SUMIF('Shopping List'!$AV$11:$AV$25, $B3767, 'Shopping List'!$BN$11:$BN$25))</f>
        <v/>
      </c>
      <c r="BB3767" s="117" t="str">
        <f t="shared" si="887"/>
        <v/>
      </c>
    </row>
    <row r="3768" spans="1:54" x14ac:dyDescent="0.25">
      <c r="A3768" s="4"/>
      <c r="B3768" s="37"/>
      <c r="C3768" s="124"/>
      <c r="D3768" s="39"/>
      <c r="E3768" s="125"/>
      <c r="F3768" s="48"/>
      <c r="G3768" s="4"/>
      <c r="H3768" s="4"/>
      <c r="I3768" s="95" t="str">
        <f>IF($C3768="", "", IF(IFERROR(INDEX(Ingredients!$C$11:$C$310, MATCH($C3768, Ingredients!$B$11:$B$310, 0)), "")="", "", IFERROR(INDEX(Ingredients!$C$11:$C$310, MATCH($C3768, Ingredients!$B$11:$B$310, 0)), "")))</f>
        <v/>
      </c>
      <c r="J3768" s="73" t="str">
        <f>IF($B3768="", "", IF(IFERROR(INDEX(Meals!$C$11:$C$260, MATCH($B3768, Meals!$B$11:$B$260, 0)), "")="", "", IFERROR(INDEX(Meals!$C$11:$C$260, MATCH($B3768, Meals!$B$11:$B$260, 0)), "")))</f>
        <v/>
      </c>
      <c r="K3768" s="4"/>
      <c r="L3768" s="72" t="str">
        <f t="shared" si="877"/>
        <v/>
      </c>
      <c r="M3768" s="73" t="str">
        <f t="shared" si="878"/>
        <v/>
      </c>
      <c r="N3768" s="4"/>
      <c r="O3768" s="78" t="str">
        <f t="shared" si="879"/>
        <v/>
      </c>
      <c r="P3768" s="79" t="str">
        <f t="shared" si="880"/>
        <v/>
      </c>
      <c r="Q3768" s="4"/>
      <c r="R3768" s="90" t="str">
        <f t="shared" si="881"/>
        <v/>
      </c>
      <c r="S3768" s="4"/>
      <c r="Y3768" s="18" t="str">
        <f t="shared" si="882"/>
        <v/>
      </c>
      <c r="AA3768" s="18" t="str">
        <f t="shared" si="873"/>
        <v/>
      </c>
      <c r="AB3768" s="18" t="str">
        <f t="shared" si="874"/>
        <v/>
      </c>
      <c r="AC3768" s="18" t="str">
        <f t="shared" si="883"/>
        <v/>
      </c>
      <c r="AD3768" s="18" t="str">
        <f t="shared" si="883"/>
        <v/>
      </c>
      <c r="AE3768" s="18" t="str">
        <f t="shared" si="884"/>
        <v/>
      </c>
      <c r="AG3768" s="95" t="str">
        <f>IF($C3768="", "", IF(IFERROR(INDEX(Ingredients!C$11:C$310, MATCH($C3768, Ingredients!$B$11:$B$310, 0)), "")="", "", IFERROR(INDEX(Ingredients!C$11:C$310, MATCH($C3768, Ingredients!$B$11:$B$310, 0)), "")))</f>
        <v/>
      </c>
      <c r="AH3768" s="105" t="str">
        <f>IF($C3768="", "", IF(IFERROR(INDEX(Ingredients!D$11:D$310, MATCH($C3768, Ingredients!$B$11:$B$310, 0)), "")="", "", IFERROR(INDEX(Ingredients!D$11:D$310, MATCH($C3768, Ingredients!$B$11:$B$310, 0)), "")))</f>
        <v/>
      </c>
      <c r="AI3768" s="106" t="str">
        <f>IF($C3768="", "", IF(IFERROR(INDEX(Ingredients!E$11:E$310, MATCH($C3768, Ingredients!$B$11:$B$310, 0)), "")="", "", IFERROR(INDEX(Ingredients!E$11:E$310, MATCH($C3768, Ingredients!$B$11:$B$310, 0)), "")))</f>
        <v/>
      </c>
      <c r="AJ3768" s="108" t="str">
        <f>IF($C3768="", "", IF(IFERROR(INDEX(Ingredients!F$11:F$310, MATCH($C3768, Ingredients!$B$11:$B$310, 0)), "")="", "", IFERROR(INDEX(Ingredients!F$11:F$310, MATCH($C3768, Ingredients!$B$11:$B$310, 0)), "")))</f>
        <v/>
      </c>
      <c r="AK3768" s="106" t="str">
        <f>IF($C3768="", "", IF(IFERROR(INDEX(Ingredients!G$11:G$310, MATCH($C3768, Ingredients!$B$11:$B$310, 0)), "")="", "", IFERROR(INDEX(Ingredients!G$11:G$310, MATCH($C3768, Ingredients!$B$11:$B$310, 0)), "")))</f>
        <v/>
      </c>
      <c r="AL3768" s="79" t="str">
        <f>IF($C3768="", "", IF(IFERROR(INDEX(Ingredients!H$11:H$310, MATCH($C3768, Ingredients!$B$11:$B$310, 0)), "")="", "", IFERROR(INDEX(Ingredients!H$11:H$310, MATCH($C3768, Ingredients!$B$11:$B$310, 0)), "")))</f>
        <v/>
      </c>
      <c r="AN3768" s="83" t="str">
        <f t="shared" si="875"/>
        <v/>
      </c>
      <c r="AP3768" s="114" t="str">
        <f t="shared" si="885"/>
        <v/>
      </c>
      <c r="AR3768" s="117" t="str">
        <f>IF($C3768="", "", IF(IFERROR(INDEX(Ingredients!$AI$11:$AI$310, MATCH($C3768, Ingredients!$B$11:$B$310, 0)), "")="", "", IFERROR(INDEX(Ingredients!$AI$11:$AI$310, MATCH($C3768, Ingredients!$B$11:$B$310, 0)), "")))</f>
        <v/>
      </c>
      <c r="AT3768" s="120" t="str">
        <f t="shared" si="886"/>
        <v/>
      </c>
      <c r="AV3768" s="90" t="str">
        <f t="shared" si="876"/>
        <v/>
      </c>
      <c r="AX3768" s="90" t="str">
        <f>IF($AV3768="", "", COUNTIF($AV$11:$AV$5010, "&lt;"&amp;$AV3768)+1+COUNTIF($AV$11:$AV3768, $AV3768)-1)</f>
        <v/>
      </c>
      <c r="AZ3768" s="111" t="str">
        <f>IF($B3768="", "", SUMIF('Shopping List'!$AV$11:$AV$25, $B3768, 'Shopping List'!$BN$11:$BN$25))</f>
        <v/>
      </c>
      <c r="BB3768" s="117" t="str">
        <f t="shared" si="887"/>
        <v/>
      </c>
    </row>
    <row r="3769" spans="1:54" x14ac:dyDescent="0.25">
      <c r="A3769" s="4"/>
      <c r="B3769" s="37"/>
      <c r="C3769" s="124"/>
      <c r="D3769" s="39"/>
      <c r="E3769" s="125"/>
      <c r="F3769" s="48"/>
      <c r="G3769" s="4"/>
      <c r="H3769" s="4"/>
      <c r="I3769" s="95" t="str">
        <f>IF($C3769="", "", IF(IFERROR(INDEX(Ingredients!$C$11:$C$310, MATCH($C3769, Ingredients!$B$11:$B$310, 0)), "")="", "", IFERROR(INDEX(Ingredients!$C$11:$C$310, MATCH($C3769, Ingredients!$B$11:$B$310, 0)), "")))</f>
        <v/>
      </c>
      <c r="J3769" s="73" t="str">
        <f>IF($B3769="", "", IF(IFERROR(INDEX(Meals!$C$11:$C$260, MATCH($B3769, Meals!$B$11:$B$260, 0)), "")="", "", IFERROR(INDEX(Meals!$C$11:$C$260, MATCH($B3769, Meals!$B$11:$B$260, 0)), "")))</f>
        <v/>
      </c>
      <c r="K3769" s="4"/>
      <c r="L3769" s="72" t="str">
        <f t="shared" si="877"/>
        <v/>
      </c>
      <c r="M3769" s="73" t="str">
        <f t="shared" si="878"/>
        <v/>
      </c>
      <c r="N3769" s="4"/>
      <c r="O3769" s="78" t="str">
        <f t="shared" si="879"/>
        <v/>
      </c>
      <c r="P3769" s="79" t="str">
        <f t="shared" si="880"/>
        <v/>
      </c>
      <c r="Q3769" s="4"/>
      <c r="R3769" s="90" t="str">
        <f t="shared" si="881"/>
        <v/>
      </c>
      <c r="S3769" s="4"/>
      <c r="Y3769" s="18" t="str">
        <f t="shared" si="882"/>
        <v/>
      </c>
      <c r="AA3769" s="18" t="str">
        <f t="shared" si="873"/>
        <v/>
      </c>
      <c r="AB3769" s="18" t="str">
        <f t="shared" si="874"/>
        <v/>
      </c>
      <c r="AC3769" s="18" t="str">
        <f t="shared" si="883"/>
        <v/>
      </c>
      <c r="AD3769" s="18" t="str">
        <f t="shared" si="883"/>
        <v/>
      </c>
      <c r="AE3769" s="18" t="str">
        <f t="shared" si="884"/>
        <v/>
      </c>
      <c r="AG3769" s="95" t="str">
        <f>IF($C3769="", "", IF(IFERROR(INDEX(Ingredients!C$11:C$310, MATCH($C3769, Ingredients!$B$11:$B$310, 0)), "")="", "", IFERROR(INDEX(Ingredients!C$11:C$310, MATCH($C3769, Ingredients!$B$11:$B$310, 0)), "")))</f>
        <v/>
      </c>
      <c r="AH3769" s="105" t="str">
        <f>IF($C3769="", "", IF(IFERROR(INDEX(Ingredients!D$11:D$310, MATCH($C3769, Ingredients!$B$11:$B$310, 0)), "")="", "", IFERROR(INDEX(Ingredients!D$11:D$310, MATCH($C3769, Ingredients!$B$11:$B$310, 0)), "")))</f>
        <v/>
      </c>
      <c r="AI3769" s="106" t="str">
        <f>IF($C3769="", "", IF(IFERROR(INDEX(Ingredients!E$11:E$310, MATCH($C3769, Ingredients!$B$11:$B$310, 0)), "")="", "", IFERROR(INDEX(Ingredients!E$11:E$310, MATCH($C3769, Ingredients!$B$11:$B$310, 0)), "")))</f>
        <v/>
      </c>
      <c r="AJ3769" s="108" t="str">
        <f>IF($C3769="", "", IF(IFERROR(INDEX(Ingredients!F$11:F$310, MATCH($C3769, Ingredients!$B$11:$B$310, 0)), "")="", "", IFERROR(INDEX(Ingredients!F$11:F$310, MATCH($C3769, Ingredients!$B$11:$B$310, 0)), "")))</f>
        <v/>
      </c>
      <c r="AK3769" s="106" t="str">
        <f>IF($C3769="", "", IF(IFERROR(INDEX(Ingredients!G$11:G$310, MATCH($C3769, Ingredients!$B$11:$B$310, 0)), "")="", "", IFERROR(INDEX(Ingredients!G$11:G$310, MATCH($C3769, Ingredients!$B$11:$B$310, 0)), "")))</f>
        <v/>
      </c>
      <c r="AL3769" s="79" t="str">
        <f>IF($C3769="", "", IF(IFERROR(INDEX(Ingredients!H$11:H$310, MATCH($C3769, Ingredients!$B$11:$B$310, 0)), "")="", "", IFERROR(INDEX(Ingredients!H$11:H$310, MATCH($C3769, Ingredients!$B$11:$B$310, 0)), "")))</f>
        <v/>
      </c>
      <c r="AN3769" s="83" t="str">
        <f t="shared" si="875"/>
        <v/>
      </c>
      <c r="AP3769" s="114" t="str">
        <f t="shared" si="885"/>
        <v/>
      </c>
      <c r="AR3769" s="117" t="str">
        <f>IF($C3769="", "", IF(IFERROR(INDEX(Ingredients!$AI$11:$AI$310, MATCH($C3769, Ingredients!$B$11:$B$310, 0)), "")="", "", IFERROR(INDEX(Ingredients!$AI$11:$AI$310, MATCH($C3769, Ingredients!$B$11:$B$310, 0)), "")))</f>
        <v/>
      </c>
      <c r="AT3769" s="120" t="str">
        <f t="shared" si="886"/>
        <v/>
      </c>
      <c r="AV3769" s="90" t="str">
        <f t="shared" si="876"/>
        <v/>
      </c>
      <c r="AX3769" s="90" t="str">
        <f>IF($AV3769="", "", COUNTIF($AV$11:$AV$5010, "&lt;"&amp;$AV3769)+1+COUNTIF($AV$11:$AV3769, $AV3769)-1)</f>
        <v/>
      </c>
      <c r="AZ3769" s="111" t="str">
        <f>IF($B3769="", "", SUMIF('Shopping List'!$AV$11:$AV$25, $B3769, 'Shopping List'!$BN$11:$BN$25))</f>
        <v/>
      </c>
      <c r="BB3769" s="117" t="str">
        <f t="shared" si="887"/>
        <v/>
      </c>
    </row>
    <row r="3770" spans="1:54" x14ac:dyDescent="0.25">
      <c r="A3770" s="4"/>
      <c r="B3770" s="37"/>
      <c r="C3770" s="124"/>
      <c r="D3770" s="39"/>
      <c r="E3770" s="125"/>
      <c r="F3770" s="48"/>
      <c r="G3770" s="4"/>
      <c r="H3770" s="4"/>
      <c r="I3770" s="95" t="str">
        <f>IF($C3770="", "", IF(IFERROR(INDEX(Ingredients!$C$11:$C$310, MATCH($C3770, Ingredients!$B$11:$B$310, 0)), "")="", "", IFERROR(INDEX(Ingredients!$C$11:$C$310, MATCH($C3770, Ingredients!$B$11:$B$310, 0)), "")))</f>
        <v/>
      </c>
      <c r="J3770" s="73" t="str">
        <f>IF($B3770="", "", IF(IFERROR(INDEX(Meals!$C$11:$C$260, MATCH($B3770, Meals!$B$11:$B$260, 0)), "")="", "", IFERROR(INDEX(Meals!$C$11:$C$260, MATCH($B3770, Meals!$B$11:$B$260, 0)), "")))</f>
        <v/>
      </c>
      <c r="K3770" s="4"/>
      <c r="L3770" s="72" t="str">
        <f t="shared" si="877"/>
        <v/>
      </c>
      <c r="M3770" s="73" t="str">
        <f t="shared" si="878"/>
        <v/>
      </c>
      <c r="N3770" s="4"/>
      <c r="O3770" s="78" t="str">
        <f t="shared" si="879"/>
        <v/>
      </c>
      <c r="P3770" s="79" t="str">
        <f t="shared" si="880"/>
        <v/>
      </c>
      <c r="Q3770" s="4"/>
      <c r="R3770" s="90" t="str">
        <f t="shared" si="881"/>
        <v/>
      </c>
      <c r="S3770" s="4"/>
      <c r="Y3770" s="18" t="str">
        <f t="shared" si="882"/>
        <v/>
      </c>
      <c r="AA3770" s="18" t="str">
        <f t="shared" si="873"/>
        <v/>
      </c>
      <c r="AB3770" s="18" t="str">
        <f t="shared" si="874"/>
        <v/>
      </c>
      <c r="AC3770" s="18" t="str">
        <f t="shared" si="883"/>
        <v/>
      </c>
      <c r="AD3770" s="18" t="str">
        <f t="shared" si="883"/>
        <v/>
      </c>
      <c r="AE3770" s="18" t="str">
        <f t="shared" si="884"/>
        <v/>
      </c>
      <c r="AG3770" s="95" t="str">
        <f>IF($C3770="", "", IF(IFERROR(INDEX(Ingredients!C$11:C$310, MATCH($C3770, Ingredients!$B$11:$B$310, 0)), "")="", "", IFERROR(INDEX(Ingredients!C$11:C$310, MATCH($C3770, Ingredients!$B$11:$B$310, 0)), "")))</f>
        <v/>
      </c>
      <c r="AH3770" s="105" t="str">
        <f>IF($C3770="", "", IF(IFERROR(INDEX(Ingredients!D$11:D$310, MATCH($C3770, Ingredients!$B$11:$B$310, 0)), "")="", "", IFERROR(INDEX(Ingredients!D$11:D$310, MATCH($C3770, Ingredients!$B$11:$B$310, 0)), "")))</f>
        <v/>
      </c>
      <c r="AI3770" s="106" t="str">
        <f>IF($C3770="", "", IF(IFERROR(INDEX(Ingredients!E$11:E$310, MATCH($C3770, Ingredients!$B$11:$B$310, 0)), "")="", "", IFERROR(INDEX(Ingredients!E$11:E$310, MATCH($C3770, Ingredients!$B$11:$B$310, 0)), "")))</f>
        <v/>
      </c>
      <c r="AJ3770" s="108" t="str">
        <f>IF($C3770="", "", IF(IFERROR(INDEX(Ingredients!F$11:F$310, MATCH($C3770, Ingredients!$B$11:$B$310, 0)), "")="", "", IFERROR(INDEX(Ingredients!F$11:F$310, MATCH($C3770, Ingredients!$B$11:$B$310, 0)), "")))</f>
        <v/>
      </c>
      <c r="AK3770" s="106" t="str">
        <f>IF($C3770="", "", IF(IFERROR(INDEX(Ingredients!G$11:G$310, MATCH($C3770, Ingredients!$B$11:$B$310, 0)), "")="", "", IFERROR(INDEX(Ingredients!G$11:G$310, MATCH($C3770, Ingredients!$B$11:$B$310, 0)), "")))</f>
        <v/>
      </c>
      <c r="AL3770" s="79" t="str">
        <f>IF($C3770="", "", IF(IFERROR(INDEX(Ingredients!H$11:H$310, MATCH($C3770, Ingredients!$B$11:$B$310, 0)), "")="", "", IFERROR(INDEX(Ingredients!H$11:H$310, MATCH($C3770, Ingredients!$B$11:$B$310, 0)), "")))</f>
        <v/>
      </c>
      <c r="AN3770" s="83" t="str">
        <f t="shared" si="875"/>
        <v/>
      </c>
      <c r="AP3770" s="114" t="str">
        <f t="shared" si="885"/>
        <v/>
      </c>
      <c r="AR3770" s="117" t="str">
        <f>IF($C3770="", "", IF(IFERROR(INDEX(Ingredients!$AI$11:$AI$310, MATCH($C3770, Ingredients!$B$11:$B$310, 0)), "")="", "", IFERROR(INDEX(Ingredients!$AI$11:$AI$310, MATCH($C3770, Ingredients!$B$11:$B$310, 0)), "")))</f>
        <v/>
      </c>
      <c r="AT3770" s="120" t="str">
        <f t="shared" si="886"/>
        <v/>
      </c>
      <c r="AV3770" s="90" t="str">
        <f t="shared" si="876"/>
        <v/>
      </c>
      <c r="AX3770" s="90" t="str">
        <f>IF($AV3770="", "", COUNTIF($AV$11:$AV$5010, "&lt;"&amp;$AV3770)+1+COUNTIF($AV$11:$AV3770, $AV3770)-1)</f>
        <v/>
      </c>
      <c r="AZ3770" s="111" t="str">
        <f>IF($B3770="", "", SUMIF('Shopping List'!$AV$11:$AV$25, $B3770, 'Shopping List'!$BN$11:$BN$25))</f>
        <v/>
      </c>
      <c r="BB3770" s="117" t="str">
        <f t="shared" si="887"/>
        <v/>
      </c>
    </row>
    <row r="3771" spans="1:54" x14ac:dyDescent="0.25">
      <c r="A3771" s="4"/>
      <c r="B3771" s="37"/>
      <c r="C3771" s="124"/>
      <c r="D3771" s="39"/>
      <c r="E3771" s="125"/>
      <c r="F3771" s="48"/>
      <c r="G3771" s="4"/>
      <c r="H3771" s="4"/>
      <c r="I3771" s="95" t="str">
        <f>IF($C3771="", "", IF(IFERROR(INDEX(Ingredients!$C$11:$C$310, MATCH($C3771, Ingredients!$B$11:$B$310, 0)), "")="", "", IFERROR(INDEX(Ingredients!$C$11:$C$310, MATCH($C3771, Ingredients!$B$11:$B$310, 0)), "")))</f>
        <v/>
      </c>
      <c r="J3771" s="73" t="str">
        <f>IF($B3771="", "", IF(IFERROR(INDEX(Meals!$C$11:$C$260, MATCH($B3771, Meals!$B$11:$B$260, 0)), "")="", "", IFERROR(INDEX(Meals!$C$11:$C$260, MATCH($B3771, Meals!$B$11:$B$260, 0)), "")))</f>
        <v/>
      </c>
      <c r="K3771" s="4"/>
      <c r="L3771" s="72" t="str">
        <f t="shared" si="877"/>
        <v/>
      </c>
      <c r="M3771" s="73" t="str">
        <f t="shared" si="878"/>
        <v/>
      </c>
      <c r="N3771" s="4"/>
      <c r="O3771" s="78" t="str">
        <f t="shared" si="879"/>
        <v/>
      </c>
      <c r="P3771" s="79" t="str">
        <f t="shared" si="880"/>
        <v/>
      </c>
      <c r="Q3771" s="4"/>
      <c r="R3771" s="90" t="str">
        <f t="shared" si="881"/>
        <v/>
      </c>
      <c r="S3771" s="4"/>
      <c r="Y3771" s="18" t="str">
        <f t="shared" si="882"/>
        <v/>
      </c>
      <c r="AA3771" s="18" t="str">
        <f t="shared" si="873"/>
        <v/>
      </c>
      <c r="AB3771" s="18" t="str">
        <f t="shared" si="874"/>
        <v/>
      </c>
      <c r="AC3771" s="18" t="str">
        <f t="shared" si="883"/>
        <v/>
      </c>
      <c r="AD3771" s="18" t="str">
        <f t="shared" si="883"/>
        <v/>
      </c>
      <c r="AE3771" s="18" t="str">
        <f t="shared" si="884"/>
        <v/>
      </c>
      <c r="AG3771" s="95" t="str">
        <f>IF($C3771="", "", IF(IFERROR(INDEX(Ingredients!C$11:C$310, MATCH($C3771, Ingredients!$B$11:$B$310, 0)), "")="", "", IFERROR(INDEX(Ingredients!C$11:C$310, MATCH($C3771, Ingredients!$B$11:$B$310, 0)), "")))</f>
        <v/>
      </c>
      <c r="AH3771" s="105" t="str">
        <f>IF($C3771="", "", IF(IFERROR(INDEX(Ingredients!D$11:D$310, MATCH($C3771, Ingredients!$B$11:$B$310, 0)), "")="", "", IFERROR(INDEX(Ingredients!D$11:D$310, MATCH($C3771, Ingredients!$B$11:$B$310, 0)), "")))</f>
        <v/>
      </c>
      <c r="AI3771" s="106" t="str">
        <f>IF($C3771="", "", IF(IFERROR(INDEX(Ingredients!E$11:E$310, MATCH($C3771, Ingredients!$B$11:$B$310, 0)), "")="", "", IFERROR(INDEX(Ingredients!E$11:E$310, MATCH($C3771, Ingredients!$B$11:$B$310, 0)), "")))</f>
        <v/>
      </c>
      <c r="AJ3771" s="108" t="str">
        <f>IF($C3771="", "", IF(IFERROR(INDEX(Ingredients!F$11:F$310, MATCH($C3771, Ingredients!$B$11:$B$310, 0)), "")="", "", IFERROR(INDEX(Ingredients!F$11:F$310, MATCH($C3771, Ingredients!$B$11:$B$310, 0)), "")))</f>
        <v/>
      </c>
      <c r="AK3771" s="106" t="str">
        <f>IF($C3771="", "", IF(IFERROR(INDEX(Ingredients!G$11:G$310, MATCH($C3771, Ingredients!$B$11:$B$310, 0)), "")="", "", IFERROR(INDEX(Ingredients!G$11:G$310, MATCH($C3771, Ingredients!$B$11:$B$310, 0)), "")))</f>
        <v/>
      </c>
      <c r="AL3771" s="79" t="str">
        <f>IF($C3771="", "", IF(IFERROR(INDEX(Ingredients!H$11:H$310, MATCH($C3771, Ingredients!$B$11:$B$310, 0)), "")="", "", IFERROR(INDEX(Ingredients!H$11:H$310, MATCH($C3771, Ingredients!$B$11:$B$310, 0)), "")))</f>
        <v/>
      </c>
      <c r="AN3771" s="83" t="str">
        <f t="shared" si="875"/>
        <v/>
      </c>
      <c r="AP3771" s="114" t="str">
        <f t="shared" si="885"/>
        <v/>
      </c>
      <c r="AR3771" s="117" t="str">
        <f>IF($C3771="", "", IF(IFERROR(INDEX(Ingredients!$AI$11:$AI$310, MATCH($C3771, Ingredients!$B$11:$B$310, 0)), "")="", "", IFERROR(INDEX(Ingredients!$AI$11:$AI$310, MATCH($C3771, Ingredients!$B$11:$B$310, 0)), "")))</f>
        <v/>
      </c>
      <c r="AT3771" s="120" t="str">
        <f t="shared" si="886"/>
        <v/>
      </c>
      <c r="AV3771" s="90" t="str">
        <f t="shared" si="876"/>
        <v/>
      </c>
      <c r="AX3771" s="90" t="str">
        <f>IF($AV3771="", "", COUNTIF($AV$11:$AV$5010, "&lt;"&amp;$AV3771)+1+COUNTIF($AV$11:$AV3771, $AV3771)-1)</f>
        <v/>
      </c>
      <c r="AZ3771" s="111" t="str">
        <f>IF($B3771="", "", SUMIF('Shopping List'!$AV$11:$AV$25, $B3771, 'Shopping List'!$BN$11:$BN$25))</f>
        <v/>
      </c>
      <c r="BB3771" s="117" t="str">
        <f t="shared" si="887"/>
        <v/>
      </c>
    </row>
    <row r="3772" spans="1:54" x14ac:dyDescent="0.25">
      <c r="A3772" s="4"/>
      <c r="B3772" s="37"/>
      <c r="C3772" s="124"/>
      <c r="D3772" s="39"/>
      <c r="E3772" s="125"/>
      <c r="F3772" s="48"/>
      <c r="G3772" s="4"/>
      <c r="H3772" s="4"/>
      <c r="I3772" s="95" t="str">
        <f>IF($C3772="", "", IF(IFERROR(INDEX(Ingredients!$C$11:$C$310, MATCH($C3772, Ingredients!$B$11:$B$310, 0)), "")="", "", IFERROR(INDEX(Ingredients!$C$11:$C$310, MATCH($C3772, Ingredients!$B$11:$B$310, 0)), "")))</f>
        <v/>
      </c>
      <c r="J3772" s="73" t="str">
        <f>IF($B3772="", "", IF(IFERROR(INDEX(Meals!$C$11:$C$260, MATCH($B3772, Meals!$B$11:$B$260, 0)), "")="", "", IFERROR(INDEX(Meals!$C$11:$C$260, MATCH($B3772, Meals!$B$11:$B$260, 0)), "")))</f>
        <v/>
      </c>
      <c r="K3772" s="4"/>
      <c r="L3772" s="72" t="str">
        <f t="shared" si="877"/>
        <v/>
      </c>
      <c r="M3772" s="73" t="str">
        <f t="shared" si="878"/>
        <v/>
      </c>
      <c r="N3772" s="4"/>
      <c r="O3772" s="78" t="str">
        <f t="shared" si="879"/>
        <v/>
      </c>
      <c r="P3772" s="79" t="str">
        <f t="shared" si="880"/>
        <v/>
      </c>
      <c r="Q3772" s="4"/>
      <c r="R3772" s="90" t="str">
        <f t="shared" si="881"/>
        <v/>
      </c>
      <c r="S3772" s="4"/>
      <c r="Y3772" s="18" t="str">
        <f t="shared" si="882"/>
        <v/>
      </c>
      <c r="AA3772" s="18" t="str">
        <f t="shared" si="873"/>
        <v/>
      </c>
      <c r="AB3772" s="18" t="str">
        <f t="shared" si="874"/>
        <v/>
      </c>
      <c r="AC3772" s="18" t="str">
        <f t="shared" si="883"/>
        <v/>
      </c>
      <c r="AD3772" s="18" t="str">
        <f t="shared" si="883"/>
        <v/>
      </c>
      <c r="AE3772" s="18" t="str">
        <f t="shared" si="884"/>
        <v/>
      </c>
      <c r="AG3772" s="95" t="str">
        <f>IF($C3772="", "", IF(IFERROR(INDEX(Ingredients!C$11:C$310, MATCH($C3772, Ingredients!$B$11:$B$310, 0)), "")="", "", IFERROR(INDEX(Ingredients!C$11:C$310, MATCH($C3772, Ingredients!$B$11:$B$310, 0)), "")))</f>
        <v/>
      </c>
      <c r="AH3772" s="105" t="str">
        <f>IF($C3772="", "", IF(IFERROR(INDEX(Ingredients!D$11:D$310, MATCH($C3772, Ingredients!$B$11:$B$310, 0)), "")="", "", IFERROR(INDEX(Ingredients!D$11:D$310, MATCH($C3772, Ingredients!$B$11:$B$310, 0)), "")))</f>
        <v/>
      </c>
      <c r="AI3772" s="106" t="str">
        <f>IF($C3772="", "", IF(IFERROR(INDEX(Ingredients!E$11:E$310, MATCH($C3772, Ingredients!$B$11:$B$310, 0)), "")="", "", IFERROR(INDEX(Ingredients!E$11:E$310, MATCH($C3772, Ingredients!$B$11:$B$310, 0)), "")))</f>
        <v/>
      </c>
      <c r="AJ3772" s="108" t="str">
        <f>IF($C3772="", "", IF(IFERROR(INDEX(Ingredients!F$11:F$310, MATCH($C3772, Ingredients!$B$11:$B$310, 0)), "")="", "", IFERROR(INDEX(Ingredients!F$11:F$310, MATCH($C3772, Ingredients!$B$11:$B$310, 0)), "")))</f>
        <v/>
      </c>
      <c r="AK3772" s="106" t="str">
        <f>IF($C3772="", "", IF(IFERROR(INDEX(Ingredients!G$11:G$310, MATCH($C3772, Ingredients!$B$11:$B$310, 0)), "")="", "", IFERROR(INDEX(Ingredients!G$11:G$310, MATCH($C3772, Ingredients!$B$11:$B$310, 0)), "")))</f>
        <v/>
      </c>
      <c r="AL3772" s="79" t="str">
        <f>IF($C3772="", "", IF(IFERROR(INDEX(Ingredients!H$11:H$310, MATCH($C3772, Ingredients!$B$11:$B$310, 0)), "")="", "", IFERROR(INDEX(Ingredients!H$11:H$310, MATCH($C3772, Ingredients!$B$11:$B$310, 0)), "")))</f>
        <v/>
      </c>
      <c r="AN3772" s="83" t="str">
        <f t="shared" si="875"/>
        <v/>
      </c>
      <c r="AP3772" s="114" t="str">
        <f t="shared" si="885"/>
        <v/>
      </c>
      <c r="AR3772" s="117" t="str">
        <f>IF($C3772="", "", IF(IFERROR(INDEX(Ingredients!$AI$11:$AI$310, MATCH($C3772, Ingredients!$B$11:$B$310, 0)), "")="", "", IFERROR(INDEX(Ingredients!$AI$11:$AI$310, MATCH($C3772, Ingredients!$B$11:$B$310, 0)), "")))</f>
        <v/>
      </c>
      <c r="AT3772" s="120" t="str">
        <f t="shared" si="886"/>
        <v/>
      </c>
      <c r="AV3772" s="90" t="str">
        <f t="shared" si="876"/>
        <v/>
      </c>
      <c r="AX3772" s="90" t="str">
        <f>IF($AV3772="", "", COUNTIF($AV$11:$AV$5010, "&lt;"&amp;$AV3772)+1+COUNTIF($AV$11:$AV3772, $AV3772)-1)</f>
        <v/>
      </c>
      <c r="AZ3772" s="111" t="str">
        <f>IF($B3772="", "", SUMIF('Shopping List'!$AV$11:$AV$25, $B3772, 'Shopping List'!$BN$11:$BN$25))</f>
        <v/>
      </c>
      <c r="BB3772" s="117" t="str">
        <f t="shared" si="887"/>
        <v/>
      </c>
    </row>
    <row r="3773" spans="1:54" x14ac:dyDescent="0.25">
      <c r="A3773" s="4"/>
      <c r="B3773" s="37"/>
      <c r="C3773" s="124"/>
      <c r="D3773" s="39"/>
      <c r="E3773" s="125"/>
      <c r="F3773" s="48"/>
      <c r="G3773" s="4"/>
      <c r="H3773" s="4"/>
      <c r="I3773" s="95" t="str">
        <f>IF($C3773="", "", IF(IFERROR(INDEX(Ingredients!$C$11:$C$310, MATCH($C3773, Ingredients!$B$11:$B$310, 0)), "")="", "", IFERROR(INDEX(Ingredients!$C$11:$C$310, MATCH($C3773, Ingredients!$B$11:$B$310, 0)), "")))</f>
        <v/>
      </c>
      <c r="J3773" s="73" t="str">
        <f>IF($B3773="", "", IF(IFERROR(INDEX(Meals!$C$11:$C$260, MATCH($B3773, Meals!$B$11:$B$260, 0)), "")="", "", IFERROR(INDEX(Meals!$C$11:$C$260, MATCH($B3773, Meals!$B$11:$B$260, 0)), "")))</f>
        <v/>
      </c>
      <c r="K3773" s="4"/>
      <c r="L3773" s="72" t="str">
        <f t="shared" si="877"/>
        <v/>
      </c>
      <c r="M3773" s="73" t="str">
        <f t="shared" si="878"/>
        <v/>
      </c>
      <c r="N3773" s="4"/>
      <c r="O3773" s="78" t="str">
        <f t="shared" si="879"/>
        <v/>
      </c>
      <c r="P3773" s="79" t="str">
        <f t="shared" si="880"/>
        <v/>
      </c>
      <c r="Q3773" s="4"/>
      <c r="R3773" s="90" t="str">
        <f t="shared" si="881"/>
        <v/>
      </c>
      <c r="S3773" s="4"/>
      <c r="Y3773" s="18" t="str">
        <f t="shared" si="882"/>
        <v/>
      </c>
      <c r="AA3773" s="18" t="str">
        <f t="shared" si="873"/>
        <v/>
      </c>
      <c r="AB3773" s="18" t="str">
        <f t="shared" si="874"/>
        <v/>
      </c>
      <c r="AC3773" s="18" t="str">
        <f t="shared" si="883"/>
        <v/>
      </c>
      <c r="AD3773" s="18" t="str">
        <f t="shared" si="883"/>
        <v/>
      </c>
      <c r="AE3773" s="18" t="str">
        <f t="shared" si="884"/>
        <v/>
      </c>
      <c r="AG3773" s="95" t="str">
        <f>IF($C3773="", "", IF(IFERROR(INDEX(Ingredients!C$11:C$310, MATCH($C3773, Ingredients!$B$11:$B$310, 0)), "")="", "", IFERROR(INDEX(Ingredients!C$11:C$310, MATCH($C3773, Ingredients!$B$11:$B$310, 0)), "")))</f>
        <v/>
      </c>
      <c r="AH3773" s="105" t="str">
        <f>IF($C3773="", "", IF(IFERROR(INDEX(Ingredients!D$11:D$310, MATCH($C3773, Ingredients!$B$11:$B$310, 0)), "")="", "", IFERROR(INDEX(Ingredients!D$11:D$310, MATCH($C3773, Ingredients!$B$11:$B$310, 0)), "")))</f>
        <v/>
      </c>
      <c r="AI3773" s="106" t="str">
        <f>IF($C3773="", "", IF(IFERROR(INDEX(Ingredients!E$11:E$310, MATCH($C3773, Ingredients!$B$11:$B$310, 0)), "")="", "", IFERROR(INDEX(Ingredients!E$11:E$310, MATCH($C3773, Ingredients!$B$11:$B$310, 0)), "")))</f>
        <v/>
      </c>
      <c r="AJ3773" s="108" t="str">
        <f>IF($C3773="", "", IF(IFERROR(INDEX(Ingredients!F$11:F$310, MATCH($C3773, Ingredients!$B$11:$B$310, 0)), "")="", "", IFERROR(INDEX(Ingredients!F$11:F$310, MATCH($C3773, Ingredients!$B$11:$B$310, 0)), "")))</f>
        <v/>
      </c>
      <c r="AK3773" s="106" t="str">
        <f>IF($C3773="", "", IF(IFERROR(INDEX(Ingredients!G$11:G$310, MATCH($C3773, Ingredients!$B$11:$B$310, 0)), "")="", "", IFERROR(INDEX(Ingredients!G$11:G$310, MATCH($C3773, Ingredients!$B$11:$B$310, 0)), "")))</f>
        <v/>
      </c>
      <c r="AL3773" s="79" t="str">
        <f>IF($C3773="", "", IF(IFERROR(INDEX(Ingredients!H$11:H$310, MATCH($C3773, Ingredients!$B$11:$B$310, 0)), "")="", "", IFERROR(INDEX(Ingredients!H$11:H$310, MATCH($C3773, Ingredients!$B$11:$B$310, 0)), "")))</f>
        <v/>
      </c>
      <c r="AN3773" s="83" t="str">
        <f t="shared" si="875"/>
        <v/>
      </c>
      <c r="AP3773" s="114" t="str">
        <f t="shared" si="885"/>
        <v/>
      </c>
      <c r="AR3773" s="117" t="str">
        <f>IF($C3773="", "", IF(IFERROR(INDEX(Ingredients!$AI$11:$AI$310, MATCH($C3773, Ingredients!$B$11:$B$310, 0)), "")="", "", IFERROR(INDEX(Ingredients!$AI$11:$AI$310, MATCH($C3773, Ingredients!$B$11:$B$310, 0)), "")))</f>
        <v/>
      </c>
      <c r="AT3773" s="120" t="str">
        <f t="shared" si="886"/>
        <v/>
      </c>
      <c r="AV3773" s="90" t="str">
        <f t="shared" si="876"/>
        <v/>
      </c>
      <c r="AX3773" s="90" t="str">
        <f>IF($AV3773="", "", COUNTIF($AV$11:$AV$5010, "&lt;"&amp;$AV3773)+1+COUNTIF($AV$11:$AV3773, $AV3773)-1)</f>
        <v/>
      </c>
      <c r="AZ3773" s="111" t="str">
        <f>IF($B3773="", "", SUMIF('Shopping List'!$AV$11:$AV$25, $B3773, 'Shopping List'!$BN$11:$BN$25))</f>
        <v/>
      </c>
      <c r="BB3773" s="117" t="str">
        <f t="shared" si="887"/>
        <v/>
      </c>
    </row>
    <row r="3774" spans="1:54" x14ac:dyDescent="0.25">
      <c r="A3774" s="4"/>
      <c r="B3774" s="37"/>
      <c r="C3774" s="124"/>
      <c r="D3774" s="39"/>
      <c r="E3774" s="125"/>
      <c r="F3774" s="48"/>
      <c r="G3774" s="4"/>
      <c r="H3774" s="4"/>
      <c r="I3774" s="95" t="str">
        <f>IF($C3774="", "", IF(IFERROR(INDEX(Ingredients!$C$11:$C$310, MATCH($C3774, Ingredients!$B$11:$B$310, 0)), "")="", "", IFERROR(INDEX(Ingredients!$C$11:$C$310, MATCH($C3774, Ingredients!$B$11:$B$310, 0)), "")))</f>
        <v/>
      </c>
      <c r="J3774" s="73" t="str">
        <f>IF($B3774="", "", IF(IFERROR(INDEX(Meals!$C$11:$C$260, MATCH($B3774, Meals!$B$11:$B$260, 0)), "")="", "", IFERROR(INDEX(Meals!$C$11:$C$260, MATCH($B3774, Meals!$B$11:$B$260, 0)), "")))</f>
        <v/>
      </c>
      <c r="K3774" s="4"/>
      <c r="L3774" s="72" t="str">
        <f t="shared" si="877"/>
        <v/>
      </c>
      <c r="M3774" s="73" t="str">
        <f t="shared" si="878"/>
        <v/>
      </c>
      <c r="N3774" s="4"/>
      <c r="O3774" s="78" t="str">
        <f t="shared" si="879"/>
        <v/>
      </c>
      <c r="P3774" s="79" t="str">
        <f t="shared" si="880"/>
        <v/>
      </c>
      <c r="Q3774" s="4"/>
      <c r="R3774" s="90" t="str">
        <f t="shared" si="881"/>
        <v/>
      </c>
      <c r="S3774" s="4"/>
      <c r="Y3774" s="18" t="str">
        <f t="shared" si="882"/>
        <v/>
      </c>
      <c r="AA3774" s="18" t="str">
        <f t="shared" si="873"/>
        <v/>
      </c>
      <c r="AB3774" s="18" t="str">
        <f t="shared" si="874"/>
        <v/>
      </c>
      <c r="AC3774" s="18" t="str">
        <f t="shared" si="883"/>
        <v/>
      </c>
      <c r="AD3774" s="18" t="str">
        <f t="shared" si="883"/>
        <v/>
      </c>
      <c r="AE3774" s="18" t="str">
        <f t="shared" si="884"/>
        <v/>
      </c>
      <c r="AG3774" s="95" t="str">
        <f>IF($C3774="", "", IF(IFERROR(INDEX(Ingredients!C$11:C$310, MATCH($C3774, Ingredients!$B$11:$B$310, 0)), "")="", "", IFERROR(INDEX(Ingredients!C$11:C$310, MATCH($C3774, Ingredients!$B$11:$B$310, 0)), "")))</f>
        <v/>
      </c>
      <c r="AH3774" s="105" t="str">
        <f>IF($C3774="", "", IF(IFERROR(INDEX(Ingredients!D$11:D$310, MATCH($C3774, Ingredients!$B$11:$B$310, 0)), "")="", "", IFERROR(INDEX(Ingredients!D$11:D$310, MATCH($C3774, Ingredients!$B$11:$B$310, 0)), "")))</f>
        <v/>
      </c>
      <c r="AI3774" s="106" t="str">
        <f>IF($C3774="", "", IF(IFERROR(INDEX(Ingredients!E$11:E$310, MATCH($C3774, Ingredients!$B$11:$B$310, 0)), "")="", "", IFERROR(INDEX(Ingredients!E$11:E$310, MATCH($C3774, Ingredients!$B$11:$B$310, 0)), "")))</f>
        <v/>
      </c>
      <c r="AJ3774" s="108" t="str">
        <f>IF($C3774="", "", IF(IFERROR(INDEX(Ingredients!F$11:F$310, MATCH($C3774, Ingredients!$B$11:$B$310, 0)), "")="", "", IFERROR(INDEX(Ingredients!F$11:F$310, MATCH($C3774, Ingredients!$B$11:$B$310, 0)), "")))</f>
        <v/>
      </c>
      <c r="AK3774" s="106" t="str">
        <f>IF($C3774="", "", IF(IFERROR(INDEX(Ingredients!G$11:G$310, MATCH($C3774, Ingredients!$B$11:$B$310, 0)), "")="", "", IFERROR(INDEX(Ingredients!G$11:G$310, MATCH($C3774, Ingredients!$B$11:$B$310, 0)), "")))</f>
        <v/>
      </c>
      <c r="AL3774" s="79" t="str">
        <f>IF($C3774="", "", IF(IFERROR(INDEX(Ingredients!H$11:H$310, MATCH($C3774, Ingredients!$B$11:$B$310, 0)), "")="", "", IFERROR(INDEX(Ingredients!H$11:H$310, MATCH($C3774, Ingredients!$B$11:$B$310, 0)), "")))</f>
        <v/>
      </c>
      <c r="AN3774" s="83" t="str">
        <f t="shared" si="875"/>
        <v/>
      </c>
      <c r="AP3774" s="114" t="str">
        <f t="shared" si="885"/>
        <v/>
      </c>
      <c r="AR3774" s="117" t="str">
        <f>IF($C3774="", "", IF(IFERROR(INDEX(Ingredients!$AI$11:$AI$310, MATCH($C3774, Ingredients!$B$11:$B$310, 0)), "")="", "", IFERROR(INDEX(Ingredients!$AI$11:$AI$310, MATCH($C3774, Ingredients!$B$11:$B$310, 0)), "")))</f>
        <v/>
      </c>
      <c r="AT3774" s="120" t="str">
        <f t="shared" si="886"/>
        <v/>
      </c>
      <c r="AV3774" s="90" t="str">
        <f t="shared" si="876"/>
        <v/>
      </c>
      <c r="AX3774" s="90" t="str">
        <f>IF($AV3774="", "", COUNTIF($AV$11:$AV$5010, "&lt;"&amp;$AV3774)+1+COUNTIF($AV$11:$AV3774, $AV3774)-1)</f>
        <v/>
      </c>
      <c r="AZ3774" s="111" t="str">
        <f>IF($B3774="", "", SUMIF('Shopping List'!$AV$11:$AV$25, $B3774, 'Shopping List'!$BN$11:$BN$25))</f>
        <v/>
      </c>
      <c r="BB3774" s="117" t="str">
        <f t="shared" si="887"/>
        <v/>
      </c>
    </row>
    <row r="3775" spans="1:54" x14ac:dyDescent="0.25">
      <c r="A3775" s="4"/>
      <c r="B3775" s="37"/>
      <c r="C3775" s="124"/>
      <c r="D3775" s="39"/>
      <c r="E3775" s="125"/>
      <c r="F3775" s="48"/>
      <c r="G3775" s="4"/>
      <c r="H3775" s="4"/>
      <c r="I3775" s="95" t="str">
        <f>IF($C3775="", "", IF(IFERROR(INDEX(Ingredients!$C$11:$C$310, MATCH($C3775, Ingredients!$B$11:$B$310, 0)), "")="", "", IFERROR(INDEX(Ingredients!$C$11:$C$310, MATCH($C3775, Ingredients!$B$11:$B$310, 0)), "")))</f>
        <v/>
      </c>
      <c r="J3775" s="73" t="str">
        <f>IF($B3775="", "", IF(IFERROR(INDEX(Meals!$C$11:$C$260, MATCH($B3775, Meals!$B$11:$B$260, 0)), "")="", "", IFERROR(INDEX(Meals!$C$11:$C$260, MATCH($B3775, Meals!$B$11:$B$260, 0)), "")))</f>
        <v/>
      </c>
      <c r="K3775" s="4"/>
      <c r="L3775" s="72" t="str">
        <f t="shared" si="877"/>
        <v/>
      </c>
      <c r="M3775" s="73" t="str">
        <f t="shared" si="878"/>
        <v/>
      </c>
      <c r="N3775" s="4"/>
      <c r="O3775" s="78" t="str">
        <f t="shared" si="879"/>
        <v/>
      </c>
      <c r="P3775" s="79" t="str">
        <f t="shared" si="880"/>
        <v/>
      </c>
      <c r="Q3775" s="4"/>
      <c r="R3775" s="90" t="str">
        <f t="shared" si="881"/>
        <v/>
      </c>
      <c r="S3775" s="4"/>
      <c r="Y3775" s="18" t="str">
        <f t="shared" si="882"/>
        <v/>
      </c>
      <c r="AA3775" s="18" t="str">
        <f t="shared" si="873"/>
        <v/>
      </c>
      <c r="AB3775" s="18" t="str">
        <f t="shared" si="874"/>
        <v/>
      </c>
      <c r="AC3775" s="18" t="str">
        <f t="shared" si="883"/>
        <v/>
      </c>
      <c r="AD3775" s="18" t="str">
        <f t="shared" si="883"/>
        <v/>
      </c>
      <c r="AE3775" s="18" t="str">
        <f t="shared" si="884"/>
        <v/>
      </c>
      <c r="AG3775" s="95" t="str">
        <f>IF($C3775="", "", IF(IFERROR(INDEX(Ingredients!C$11:C$310, MATCH($C3775, Ingredients!$B$11:$B$310, 0)), "")="", "", IFERROR(INDEX(Ingredients!C$11:C$310, MATCH($C3775, Ingredients!$B$11:$B$310, 0)), "")))</f>
        <v/>
      </c>
      <c r="AH3775" s="105" t="str">
        <f>IF($C3775="", "", IF(IFERROR(INDEX(Ingredients!D$11:D$310, MATCH($C3775, Ingredients!$B$11:$B$310, 0)), "")="", "", IFERROR(INDEX(Ingredients!D$11:D$310, MATCH($C3775, Ingredients!$B$11:$B$310, 0)), "")))</f>
        <v/>
      </c>
      <c r="AI3775" s="106" t="str">
        <f>IF($C3775="", "", IF(IFERROR(INDEX(Ingredients!E$11:E$310, MATCH($C3775, Ingredients!$B$11:$B$310, 0)), "")="", "", IFERROR(INDEX(Ingredients!E$11:E$310, MATCH($C3775, Ingredients!$B$11:$B$310, 0)), "")))</f>
        <v/>
      </c>
      <c r="AJ3775" s="108" t="str">
        <f>IF($C3775="", "", IF(IFERROR(INDEX(Ingredients!F$11:F$310, MATCH($C3775, Ingredients!$B$11:$B$310, 0)), "")="", "", IFERROR(INDEX(Ingredients!F$11:F$310, MATCH($C3775, Ingredients!$B$11:$B$310, 0)), "")))</f>
        <v/>
      </c>
      <c r="AK3775" s="106" t="str">
        <f>IF($C3775="", "", IF(IFERROR(INDEX(Ingredients!G$11:G$310, MATCH($C3775, Ingredients!$B$11:$B$310, 0)), "")="", "", IFERROR(INDEX(Ingredients!G$11:G$310, MATCH($C3775, Ingredients!$B$11:$B$310, 0)), "")))</f>
        <v/>
      </c>
      <c r="AL3775" s="79" t="str">
        <f>IF($C3775="", "", IF(IFERROR(INDEX(Ingredients!H$11:H$310, MATCH($C3775, Ingredients!$B$11:$B$310, 0)), "")="", "", IFERROR(INDEX(Ingredients!H$11:H$310, MATCH($C3775, Ingredients!$B$11:$B$310, 0)), "")))</f>
        <v/>
      </c>
      <c r="AN3775" s="83" t="str">
        <f t="shared" si="875"/>
        <v/>
      </c>
      <c r="AP3775" s="114" t="str">
        <f t="shared" si="885"/>
        <v/>
      </c>
      <c r="AR3775" s="117" t="str">
        <f>IF($C3775="", "", IF(IFERROR(INDEX(Ingredients!$AI$11:$AI$310, MATCH($C3775, Ingredients!$B$11:$B$310, 0)), "")="", "", IFERROR(INDEX(Ingredients!$AI$11:$AI$310, MATCH($C3775, Ingredients!$B$11:$B$310, 0)), "")))</f>
        <v/>
      </c>
      <c r="AT3775" s="120" t="str">
        <f t="shared" si="886"/>
        <v/>
      </c>
      <c r="AV3775" s="90" t="str">
        <f t="shared" si="876"/>
        <v/>
      </c>
      <c r="AX3775" s="90" t="str">
        <f>IF($AV3775="", "", COUNTIF($AV$11:$AV$5010, "&lt;"&amp;$AV3775)+1+COUNTIF($AV$11:$AV3775, $AV3775)-1)</f>
        <v/>
      </c>
      <c r="AZ3775" s="111" t="str">
        <f>IF($B3775="", "", SUMIF('Shopping List'!$AV$11:$AV$25, $B3775, 'Shopping List'!$BN$11:$BN$25))</f>
        <v/>
      </c>
      <c r="BB3775" s="117" t="str">
        <f t="shared" si="887"/>
        <v/>
      </c>
    </row>
    <row r="3776" spans="1:54" x14ac:dyDescent="0.25">
      <c r="A3776" s="4"/>
      <c r="B3776" s="37"/>
      <c r="C3776" s="124"/>
      <c r="D3776" s="39"/>
      <c r="E3776" s="125"/>
      <c r="F3776" s="48"/>
      <c r="G3776" s="4"/>
      <c r="H3776" s="4"/>
      <c r="I3776" s="95" t="str">
        <f>IF($C3776="", "", IF(IFERROR(INDEX(Ingredients!$C$11:$C$310, MATCH($C3776, Ingredients!$B$11:$B$310, 0)), "")="", "", IFERROR(INDEX(Ingredients!$C$11:$C$310, MATCH($C3776, Ingredients!$B$11:$B$310, 0)), "")))</f>
        <v/>
      </c>
      <c r="J3776" s="73" t="str">
        <f>IF($B3776="", "", IF(IFERROR(INDEX(Meals!$C$11:$C$260, MATCH($B3776, Meals!$B$11:$B$260, 0)), "")="", "", IFERROR(INDEX(Meals!$C$11:$C$260, MATCH($B3776, Meals!$B$11:$B$260, 0)), "")))</f>
        <v/>
      </c>
      <c r="K3776" s="4"/>
      <c r="L3776" s="72" t="str">
        <f t="shared" si="877"/>
        <v/>
      </c>
      <c r="M3776" s="73" t="str">
        <f t="shared" si="878"/>
        <v/>
      </c>
      <c r="N3776" s="4"/>
      <c r="O3776" s="78" t="str">
        <f t="shared" si="879"/>
        <v/>
      </c>
      <c r="P3776" s="79" t="str">
        <f t="shared" si="880"/>
        <v/>
      </c>
      <c r="Q3776" s="4"/>
      <c r="R3776" s="90" t="str">
        <f t="shared" si="881"/>
        <v/>
      </c>
      <c r="S3776" s="4"/>
      <c r="Y3776" s="18" t="str">
        <f t="shared" si="882"/>
        <v/>
      </c>
      <c r="AA3776" s="18" t="str">
        <f t="shared" si="873"/>
        <v/>
      </c>
      <c r="AB3776" s="18" t="str">
        <f t="shared" si="874"/>
        <v/>
      </c>
      <c r="AC3776" s="18" t="str">
        <f t="shared" si="883"/>
        <v/>
      </c>
      <c r="AD3776" s="18" t="str">
        <f t="shared" si="883"/>
        <v/>
      </c>
      <c r="AE3776" s="18" t="str">
        <f t="shared" si="884"/>
        <v/>
      </c>
      <c r="AG3776" s="95" t="str">
        <f>IF($C3776="", "", IF(IFERROR(INDEX(Ingredients!C$11:C$310, MATCH($C3776, Ingredients!$B$11:$B$310, 0)), "")="", "", IFERROR(INDEX(Ingredients!C$11:C$310, MATCH($C3776, Ingredients!$B$11:$B$310, 0)), "")))</f>
        <v/>
      </c>
      <c r="AH3776" s="105" t="str">
        <f>IF($C3776="", "", IF(IFERROR(INDEX(Ingredients!D$11:D$310, MATCH($C3776, Ingredients!$B$11:$B$310, 0)), "")="", "", IFERROR(INDEX(Ingredients!D$11:D$310, MATCH($C3776, Ingredients!$B$11:$B$310, 0)), "")))</f>
        <v/>
      </c>
      <c r="AI3776" s="106" t="str">
        <f>IF($C3776="", "", IF(IFERROR(INDEX(Ingredients!E$11:E$310, MATCH($C3776, Ingredients!$B$11:$B$310, 0)), "")="", "", IFERROR(INDEX(Ingredients!E$11:E$310, MATCH($C3776, Ingredients!$B$11:$B$310, 0)), "")))</f>
        <v/>
      </c>
      <c r="AJ3776" s="108" t="str">
        <f>IF($C3776="", "", IF(IFERROR(INDEX(Ingredients!F$11:F$310, MATCH($C3776, Ingredients!$B$11:$B$310, 0)), "")="", "", IFERROR(INDEX(Ingredients!F$11:F$310, MATCH($C3776, Ingredients!$B$11:$B$310, 0)), "")))</f>
        <v/>
      </c>
      <c r="AK3776" s="106" t="str">
        <f>IF($C3776="", "", IF(IFERROR(INDEX(Ingredients!G$11:G$310, MATCH($C3776, Ingredients!$B$11:$B$310, 0)), "")="", "", IFERROR(INDEX(Ingredients!G$11:G$310, MATCH($C3776, Ingredients!$B$11:$B$310, 0)), "")))</f>
        <v/>
      </c>
      <c r="AL3776" s="79" t="str">
        <f>IF($C3776="", "", IF(IFERROR(INDEX(Ingredients!H$11:H$310, MATCH($C3776, Ingredients!$B$11:$B$310, 0)), "")="", "", IFERROR(INDEX(Ingredients!H$11:H$310, MATCH($C3776, Ingredients!$B$11:$B$310, 0)), "")))</f>
        <v/>
      </c>
      <c r="AN3776" s="83" t="str">
        <f t="shared" si="875"/>
        <v/>
      </c>
      <c r="AP3776" s="114" t="str">
        <f t="shared" si="885"/>
        <v/>
      </c>
      <c r="AR3776" s="117" t="str">
        <f>IF($C3776="", "", IF(IFERROR(INDEX(Ingredients!$AI$11:$AI$310, MATCH($C3776, Ingredients!$B$11:$B$310, 0)), "")="", "", IFERROR(INDEX(Ingredients!$AI$11:$AI$310, MATCH($C3776, Ingredients!$B$11:$B$310, 0)), "")))</f>
        <v/>
      </c>
      <c r="AT3776" s="120" t="str">
        <f t="shared" si="886"/>
        <v/>
      </c>
      <c r="AV3776" s="90" t="str">
        <f t="shared" si="876"/>
        <v/>
      </c>
      <c r="AX3776" s="90" t="str">
        <f>IF($AV3776="", "", COUNTIF($AV$11:$AV$5010, "&lt;"&amp;$AV3776)+1+COUNTIF($AV$11:$AV3776, $AV3776)-1)</f>
        <v/>
      </c>
      <c r="AZ3776" s="111" t="str">
        <f>IF($B3776="", "", SUMIF('Shopping List'!$AV$11:$AV$25, $B3776, 'Shopping List'!$BN$11:$BN$25))</f>
        <v/>
      </c>
      <c r="BB3776" s="117" t="str">
        <f t="shared" si="887"/>
        <v/>
      </c>
    </row>
    <row r="3777" spans="1:54" x14ac:dyDescent="0.25">
      <c r="A3777" s="4"/>
      <c r="B3777" s="37"/>
      <c r="C3777" s="124"/>
      <c r="D3777" s="39"/>
      <c r="E3777" s="125"/>
      <c r="F3777" s="48"/>
      <c r="G3777" s="4"/>
      <c r="H3777" s="4"/>
      <c r="I3777" s="95" t="str">
        <f>IF($C3777="", "", IF(IFERROR(INDEX(Ingredients!$C$11:$C$310, MATCH($C3777, Ingredients!$B$11:$B$310, 0)), "")="", "", IFERROR(INDEX(Ingredients!$C$11:$C$310, MATCH($C3777, Ingredients!$B$11:$B$310, 0)), "")))</f>
        <v/>
      </c>
      <c r="J3777" s="73" t="str">
        <f>IF($B3777="", "", IF(IFERROR(INDEX(Meals!$C$11:$C$260, MATCH($B3777, Meals!$B$11:$B$260, 0)), "")="", "", IFERROR(INDEX(Meals!$C$11:$C$260, MATCH($B3777, Meals!$B$11:$B$260, 0)), "")))</f>
        <v/>
      </c>
      <c r="K3777" s="4"/>
      <c r="L3777" s="72" t="str">
        <f t="shared" si="877"/>
        <v/>
      </c>
      <c r="M3777" s="73" t="str">
        <f t="shared" si="878"/>
        <v/>
      </c>
      <c r="N3777" s="4"/>
      <c r="O3777" s="78" t="str">
        <f t="shared" si="879"/>
        <v/>
      </c>
      <c r="P3777" s="79" t="str">
        <f t="shared" si="880"/>
        <v/>
      </c>
      <c r="Q3777" s="4"/>
      <c r="R3777" s="90" t="str">
        <f t="shared" si="881"/>
        <v/>
      </c>
      <c r="S3777" s="4"/>
      <c r="Y3777" s="18" t="str">
        <f t="shared" si="882"/>
        <v/>
      </c>
      <c r="AA3777" s="18" t="str">
        <f t="shared" si="873"/>
        <v/>
      </c>
      <c r="AB3777" s="18" t="str">
        <f t="shared" si="874"/>
        <v/>
      </c>
      <c r="AC3777" s="18" t="str">
        <f t="shared" si="883"/>
        <v/>
      </c>
      <c r="AD3777" s="18" t="str">
        <f t="shared" si="883"/>
        <v/>
      </c>
      <c r="AE3777" s="18" t="str">
        <f t="shared" si="884"/>
        <v/>
      </c>
      <c r="AG3777" s="95" t="str">
        <f>IF($C3777="", "", IF(IFERROR(INDEX(Ingredients!C$11:C$310, MATCH($C3777, Ingredients!$B$11:$B$310, 0)), "")="", "", IFERROR(INDEX(Ingredients!C$11:C$310, MATCH($C3777, Ingredients!$B$11:$B$310, 0)), "")))</f>
        <v/>
      </c>
      <c r="AH3777" s="105" t="str">
        <f>IF($C3777="", "", IF(IFERROR(INDEX(Ingredients!D$11:D$310, MATCH($C3777, Ingredients!$B$11:$B$310, 0)), "")="", "", IFERROR(INDEX(Ingredients!D$11:D$310, MATCH($C3777, Ingredients!$B$11:$B$310, 0)), "")))</f>
        <v/>
      </c>
      <c r="AI3777" s="106" t="str">
        <f>IF($C3777="", "", IF(IFERROR(INDEX(Ingredients!E$11:E$310, MATCH($C3777, Ingredients!$B$11:$B$310, 0)), "")="", "", IFERROR(INDEX(Ingredients!E$11:E$310, MATCH($C3777, Ingredients!$B$11:$B$310, 0)), "")))</f>
        <v/>
      </c>
      <c r="AJ3777" s="108" t="str">
        <f>IF($C3777="", "", IF(IFERROR(INDEX(Ingredients!F$11:F$310, MATCH($C3777, Ingredients!$B$11:$B$310, 0)), "")="", "", IFERROR(INDEX(Ingredients!F$11:F$310, MATCH($C3777, Ingredients!$B$11:$B$310, 0)), "")))</f>
        <v/>
      </c>
      <c r="AK3777" s="106" t="str">
        <f>IF($C3777="", "", IF(IFERROR(INDEX(Ingredients!G$11:G$310, MATCH($C3777, Ingredients!$B$11:$B$310, 0)), "")="", "", IFERROR(INDEX(Ingredients!G$11:G$310, MATCH($C3777, Ingredients!$B$11:$B$310, 0)), "")))</f>
        <v/>
      </c>
      <c r="AL3777" s="79" t="str">
        <f>IF($C3777="", "", IF(IFERROR(INDEX(Ingredients!H$11:H$310, MATCH($C3777, Ingredients!$B$11:$B$310, 0)), "")="", "", IFERROR(INDEX(Ingredients!H$11:H$310, MATCH($C3777, Ingredients!$B$11:$B$310, 0)), "")))</f>
        <v/>
      </c>
      <c r="AN3777" s="83" t="str">
        <f t="shared" si="875"/>
        <v/>
      </c>
      <c r="AP3777" s="114" t="str">
        <f t="shared" si="885"/>
        <v/>
      </c>
      <c r="AR3777" s="117" t="str">
        <f>IF($C3777="", "", IF(IFERROR(INDEX(Ingredients!$AI$11:$AI$310, MATCH($C3777, Ingredients!$B$11:$B$310, 0)), "")="", "", IFERROR(INDEX(Ingredients!$AI$11:$AI$310, MATCH($C3777, Ingredients!$B$11:$B$310, 0)), "")))</f>
        <v/>
      </c>
      <c r="AT3777" s="120" t="str">
        <f t="shared" si="886"/>
        <v/>
      </c>
      <c r="AV3777" s="90" t="str">
        <f t="shared" si="876"/>
        <v/>
      </c>
      <c r="AX3777" s="90" t="str">
        <f>IF($AV3777="", "", COUNTIF($AV$11:$AV$5010, "&lt;"&amp;$AV3777)+1+COUNTIF($AV$11:$AV3777, $AV3777)-1)</f>
        <v/>
      </c>
      <c r="AZ3777" s="111" t="str">
        <f>IF($B3777="", "", SUMIF('Shopping List'!$AV$11:$AV$25, $B3777, 'Shopping List'!$BN$11:$BN$25))</f>
        <v/>
      </c>
      <c r="BB3777" s="117" t="str">
        <f t="shared" si="887"/>
        <v/>
      </c>
    </row>
    <row r="3778" spans="1:54" x14ac:dyDescent="0.25">
      <c r="A3778" s="4"/>
      <c r="B3778" s="37"/>
      <c r="C3778" s="124"/>
      <c r="D3778" s="39"/>
      <c r="E3778" s="125"/>
      <c r="F3778" s="48"/>
      <c r="G3778" s="4"/>
      <c r="H3778" s="4"/>
      <c r="I3778" s="95" t="str">
        <f>IF($C3778="", "", IF(IFERROR(INDEX(Ingredients!$C$11:$C$310, MATCH($C3778, Ingredients!$B$11:$B$310, 0)), "")="", "", IFERROR(INDEX(Ingredients!$C$11:$C$310, MATCH($C3778, Ingredients!$B$11:$B$310, 0)), "")))</f>
        <v/>
      </c>
      <c r="J3778" s="73" t="str">
        <f>IF($B3778="", "", IF(IFERROR(INDEX(Meals!$C$11:$C$260, MATCH($B3778, Meals!$B$11:$B$260, 0)), "")="", "", IFERROR(INDEX(Meals!$C$11:$C$260, MATCH($B3778, Meals!$B$11:$B$260, 0)), "")))</f>
        <v/>
      </c>
      <c r="K3778" s="4"/>
      <c r="L3778" s="72" t="str">
        <f t="shared" si="877"/>
        <v/>
      </c>
      <c r="M3778" s="73" t="str">
        <f t="shared" si="878"/>
        <v/>
      </c>
      <c r="N3778" s="4"/>
      <c r="O3778" s="78" t="str">
        <f t="shared" si="879"/>
        <v/>
      </c>
      <c r="P3778" s="79" t="str">
        <f t="shared" si="880"/>
        <v/>
      </c>
      <c r="Q3778" s="4"/>
      <c r="R3778" s="90" t="str">
        <f t="shared" si="881"/>
        <v/>
      </c>
      <c r="S3778" s="4"/>
      <c r="Y3778" s="18" t="str">
        <f t="shared" si="882"/>
        <v/>
      </c>
      <c r="AA3778" s="18" t="str">
        <f t="shared" si="873"/>
        <v/>
      </c>
      <c r="AB3778" s="18" t="str">
        <f t="shared" si="874"/>
        <v/>
      </c>
      <c r="AC3778" s="18" t="str">
        <f t="shared" si="883"/>
        <v/>
      </c>
      <c r="AD3778" s="18" t="str">
        <f t="shared" si="883"/>
        <v/>
      </c>
      <c r="AE3778" s="18" t="str">
        <f t="shared" si="884"/>
        <v/>
      </c>
      <c r="AG3778" s="95" t="str">
        <f>IF($C3778="", "", IF(IFERROR(INDEX(Ingredients!C$11:C$310, MATCH($C3778, Ingredients!$B$11:$B$310, 0)), "")="", "", IFERROR(INDEX(Ingredients!C$11:C$310, MATCH($C3778, Ingredients!$B$11:$B$310, 0)), "")))</f>
        <v/>
      </c>
      <c r="AH3778" s="105" t="str">
        <f>IF($C3778="", "", IF(IFERROR(INDEX(Ingredients!D$11:D$310, MATCH($C3778, Ingredients!$B$11:$B$310, 0)), "")="", "", IFERROR(INDEX(Ingredients!D$11:D$310, MATCH($C3778, Ingredients!$B$11:$B$310, 0)), "")))</f>
        <v/>
      </c>
      <c r="AI3778" s="106" t="str">
        <f>IF($C3778="", "", IF(IFERROR(INDEX(Ingredients!E$11:E$310, MATCH($C3778, Ingredients!$B$11:$B$310, 0)), "")="", "", IFERROR(INDEX(Ingredients!E$11:E$310, MATCH($C3778, Ingredients!$B$11:$B$310, 0)), "")))</f>
        <v/>
      </c>
      <c r="AJ3778" s="108" t="str">
        <f>IF($C3778="", "", IF(IFERROR(INDEX(Ingredients!F$11:F$310, MATCH($C3778, Ingredients!$B$11:$B$310, 0)), "")="", "", IFERROR(INDEX(Ingredients!F$11:F$310, MATCH($C3778, Ingredients!$B$11:$B$310, 0)), "")))</f>
        <v/>
      </c>
      <c r="AK3778" s="106" t="str">
        <f>IF($C3778="", "", IF(IFERROR(INDEX(Ingredients!G$11:G$310, MATCH($C3778, Ingredients!$B$11:$B$310, 0)), "")="", "", IFERROR(INDEX(Ingredients!G$11:G$310, MATCH($C3778, Ingredients!$B$11:$B$310, 0)), "")))</f>
        <v/>
      </c>
      <c r="AL3778" s="79" t="str">
        <f>IF($C3778="", "", IF(IFERROR(INDEX(Ingredients!H$11:H$310, MATCH($C3778, Ingredients!$B$11:$B$310, 0)), "")="", "", IFERROR(INDEX(Ingredients!H$11:H$310, MATCH($C3778, Ingredients!$B$11:$B$310, 0)), "")))</f>
        <v/>
      </c>
      <c r="AN3778" s="83" t="str">
        <f t="shared" si="875"/>
        <v/>
      </c>
      <c r="AP3778" s="114" t="str">
        <f t="shared" si="885"/>
        <v/>
      </c>
      <c r="AR3778" s="117" t="str">
        <f>IF($C3778="", "", IF(IFERROR(INDEX(Ingredients!$AI$11:$AI$310, MATCH($C3778, Ingredients!$B$11:$B$310, 0)), "")="", "", IFERROR(INDEX(Ingredients!$AI$11:$AI$310, MATCH($C3778, Ingredients!$B$11:$B$310, 0)), "")))</f>
        <v/>
      </c>
      <c r="AT3778" s="120" t="str">
        <f t="shared" si="886"/>
        <v/>
      </c>
      <c r="AV3778" s="90" t="str">
        <f t="shared" si="876"/>
        <v/>
      </c>
      <c r="AX3778" s="90" t="str">
        <f>IF($AV3778="", "", COUNTIF($AV$11:$AV$5010, "&lt;"&amp;$AV3778)+1+COUNTIF($AV$11:$AV3778, $AV3778)-1)</f>
        <v/>
      </c>
      <c r="AZ3778" s="111" t="str">
        <f>IF($B3778="", "", SUMIF('Shopping List'!$AV$11:$AV$25, $B3778, 'Shopping List'!$BN$11:$BN$25))</f>
        <v/>
      </c>
      <c r="BB3778" s="117" t="str">
        <f t="shared" si="887"/>
        <v/>
      </c>
    </row>
    <row r="3779" spans="1:54" x14ac:dyDescent="0.25">
      <c r="A3779" s="4"/>
      <c r="B3779" s="37"/>
      <c r="C3779" s="124"/>
      <c r="D3779" s="39"/>
      <c r="E3779" s="125"/>
      <c r="F3779" s="48"/>
      <c r="G3779" s="4"/>
      <c r="H3779" s="4"/>
      <c r="I3779" s="95" t="str">
        <f>IF($C3779="", "", IF(IFERROR(INDEX(Ingredients!$C$11:$C$310, MATCH($C3779, Ingredients!$B$11:$B$310, 0)), "")="", "", IFERROR(INDEX(Ingredients!$C$11:$C$310, MATCH($C3779, Ingredients!$B$11:$B$310, 0)), "")))</f>
        <v/>
      </c>
      <c r="J3779" s="73" t="str">
        <f>IF($B3779="", "", IF(IFERROR(INDEX(Meals!$C$11:$C$260, MATCH($B3779, Meals!$B$11:$B$260, 0)), "")="", "", IFERROR(INDEX(Meals!$C$11:$C$260, MATCH($B3779, Meals!$B$11:$B$260, 0)), "")))</f>
        <v/>
      </c>
      <c r="K3779" s="4"/>
      <c r="L3779" s="72" t="str">
        <f t="shared" si="877"/>
        <v/>
      </c>
      <c r="M3779" s="73" t="str">
        <f t="shared" si="878"/>
        <v/>
      </c>
      <c r="N3779" s="4"/>
      <c r="O3779" s="78" t="str">
        <f t="shared" si="879"/>
        <v/>
      </c>
      <c r="P3779" s="79" t="str">
        <f t="shared" si="880"/>
        <v/>
      </c>
      <c r="Q3779" s="4"/>
      <c r="R3779" s="90" t="str">
        <f t="shared" si="881"/>
        <v/>
      </c>
      <c r="S3779" s="4"/>
      <c r="Y3779" s="18" t="str">
        <f t="shared" si="882"/>
        <v/>
      </c>
      <c r="AA3779" s="18" t="str">
        <f t="shared" si="873"/>
        <v/>
      </c>
      <c r="AB3779" s="18" t="str">
        <f t="shared" si="874"/>
        <v/>
      </c>
      <c r="AC3779" s="18" t="str">
        <f t="shared" si="883"/>
        <v/>
      </c>
      <c r="AD3779" s="18" t="str">
        <f t="shared" si="883"/>
        <v/>
      </c>
      <c r="AE3779" s="18" t="str">
        <f t="shared" si="884"/>
        <v/>
      </c>
      <c r="AG3779" s="95" t="str">
        <f>IF($C3779="", "", IF(IFERROR(INDEX(Ingredients!C$11:C$310, MATCH($C3779, Ingredients!$B$11:$B$310, 0)), "")="", "", IFERROR(INDEX(Ingredients!C$11:C$310, MATCH($C3779, Ingredients!$B$11:$B$310, 0)), "")))</f>
        <v/>
      </c>
      <c r="AH3779" s="105" t="str">
        <f>IF($C3779="", "", IF(IFERROR(INDEX(Ingredients!D$11:D$310, MATCH($C3779, Ingredients!$B$11:$B$310, 0)), "")="", "", IFERROR(INDEX(Ingredients!D$11:D$310, MATCH($C3779, Ingredients!$B$11:$B$310, 0)), "")))</f>
        <v/>
      </c>
      <c r="AI3779" s="106" t="str">
        <f>IF($C3779="", "", IF(IFERROR(INDEX(Ingredients!E$11:E$310, MATCH($C3779, Ingredients!$B$11:$B$310, 0)), "")="", "", IFERROR(INDEX(Ingredients!E$11:E$310, MATCH($C3779, Ingredients!$B$11:$B$310, 0)), "")))</f>
        <v/>
      </c>
      <c r="AJ3779" s="108" t="str">
        <f>IF($C3779="", "", IF(IFERROR(INDEX(Ingredients!F$11:F$310, MATCH($C3779, Ingredients!$B$11:$B$310, 0)), "")="", "", IFERROR(INDEX(Ingredients!F$11:F$310, MATCH($C3779, Ingredients!$B$11:$B$310, 0)), "")))</f>
        <v/>
      </c>
      <c r="AK3779" s="106" t="str">
        <f>IF($C3779="", "", IF(IFERROR(INDEX(Ingredients!G$11:G$310, MATCH($C3779, Ingredients!$B$11:$B$310, 0)), "")="", "", IFERROR(INDEX(Ingredients!G$11:G$310, MATCH($C3779, Ingredients!$B$11:$B$310, 0)), "")))</f>
        <v/>
      </c>
      <c r="AL3779" s="79" t="str">
        <f>IF($C3779="", "", IF(IFERROR(INDEX(Ingredients!H$11:H$310, MATCH($C3779, Ingredients!$B$11:$B$310, 0)), "")="", "", IFERROR(INDEX(Ingredients!H$11:H$310, MATCH($C3779, Ingredients!$B$11:$B$310, 0)), "")))</f>
        <v/>
      </c>
      <c r="AN3779" s="83" t="str">
        <f t="shared" si="875"/>
        <v/>
      </c>
      <c r="AP3779" s="114" t="str">
        <f t="shared" si="885"/>
        <v/>
      </c>
      <c r="AR3779" s="117" t="str">
        <f>IF($C3779="", "", IF(IFERROR(INDEX(Ingredients!$AI$11:$AI$310, MATCH($C3779, Ingredients!$B$11:$B$310, 0)), "")="", "", IFERROR(INDEX(Ingredients!$AI$11:$AI$310, MATCH($C3779, Ingredients!$B$11:$B$310, 0)), "")))</f>
        <v/>
      </c>
      <c r="AT3779" s="120" t="str">
        <f t="shared" si="886"/>
        <v/>
      </c>
      <c r="AV3779" s="90" t="str">
        <f t="shared" si="876"/>
        <v/>
      </c>
      <c r="AX3779" s="90" t="str">
        <f>IF($AV3779="", "", COUNTIF($AV$11:$AV$5010, "&lt;"&amp;$AV3779)+1+COUNTIF($AV$11:$AV3779, $AV3779)-1)</f>
        <v/>
      </c>
      <c r="AZ3779" s="111" t="str">
        <f>IF($B3779="", "", SUMIF('Shopping List'!$AV$11:$AV$25, $B3779, 'Shopping List'!$BN$11:$BN$25))</f>
        <v/>
      </c>
      <c r="BB3779" s="117" t="str">
        <f t="shared" si="887"/>
        <v/>
      </c>
    </row>
    <row r="3780" spans="1:54" x14ac:dyDescent="0.25">
      <c r="A3780" s="4"/>
      <c r="B3780" s="37"/>
      <c r="C3780" s="124"/>
      <c r="D3780" s="39"/>
      <c r="E3780" s="125"/>
      <c r="F3780" s="48"/>
      <c r="G3780" s="4"/>
      <c r="H3780" s="4"/>
      <c r="I3780" s="95" t="str">
        <f>IF($C3780="", "", IF(IFERROR(INDEX(Ingredients!$C$11:$C$310, MATCH($C3780, Ingredients!$B$11:$B$310, 0)), "")="", "", IFERROR(INDEX(Ingredients!$C$11:$C$310, MATCH($C3780, Ingredients!$B$11:$B$310, 0)), "")))</f>
        <v/>
      </c>
      <c r="J3780" s="73" t="str">
        <f>IF($B3780="", "", IF(IFERROR(INDEX(Meals!$C$11:$C$260, MATCH($B3780, Meals!$B$11:$B$260, 0)), "")="", "", IFERROR(INDEX(Meals!$C$11:$C$260, MATCH($B3780, Meals!$B$11:$B$260, 0)), "")))</f>
        <v/>
      </c>
      <c r="K3780" s="4"/>
      <c r="L3780" s="72" t="str">
        <f t="shared" si="877"/>
        <v/>
      </c>
      <c r="M3780" s="73" t="str">
        <f t="shared" si="878"/>
        <v/>
      </c>
      <c r="N3780" s="4"/>
      <c r="O3780" s="78" t="str">
        <f t="shared" si="879"/>
        <v/>
      </c>
      <c r="P3780" s="79" t="str">
        <f t="shared" si="880"/>
        <v/>
      </c>
      <c r="Q3780" s="4"/>
      <c r="R3780" s="90" t="str">
        <f t="shared" si="881"/>
        <v/>
      </c>
      <c r="S3780" s="4"/>
      <c r="Y3780" s="18" t="str">
        <f t="shared" si="882"/>
        <v/>
      </c>
      <c r="AA3780" s="18" t="str">
        <f t="shared" si="873"/>
        <v/>
      </c>
      <c r="AB3780" s="18" t="str">
        <f t="shared" si="874"/>
        <v/>
      </c>
      <c r="AC3780" s="18" t="str">
        <f t="shared" si="883"/>
        <v/>
      </c>
      <c r="AD3780" s="18" t="str">
        <f t="shared" si="883"/>
        <v/>
      </c>
      <c r="AE3780" s="18" t="str">
        <f t="shared" si="884"/>
        <v/>
      </c>
      <c r="AG3780" s="95" t="str">
        <f>IF($C3780="", "", IF(IFERROR(INDEX(Ingredients!C$11:C$310, MATCH($C3780, Ingredients!$B$11:$B$310, 0)), "")="", "", IFERROR(INDEX(Ingredients!C$11:C$310, MATCH($C3780, Ingredients!$B$11:$B$310, 0)), "")))</f>
        <v/>
      </c>
      <c r="AH3780" s="105" t="str">
        <f>IF($C3780="", "", IF(IFERROR(INDEX(Ingredients!D$11:D$310, MATCH($C3780, Ingredients!$B$11:$B$310, 0)), "")="", "", IFERROR(INDEX(Ingredients!D$11:D$310, MATCH($C3780, Ingredients!$B$11:$B$310, 0)), "")))</f>
        <v/>
      </c>
      <c r="AI3780" s="106" t="str">
        <f>IF($C3780="", "", IF(IFERROR(INDEX(Ingredients!E$11:E$310, MATCH($C3780, Ingredients!$B$11:$B$310, 0)), "")="", "", IFERROR(INDEX(Ingredients!E$11:E$310, MATCH($C3780, Ingredients!$B$11:$B$310, 0)), "")))</f>
        <v/>
      </c>
      <c r="AJ3780" s="108" t="str">
        <f>IF($C3780="", "", IF(IFERROR(INDEX(Ingredients!F$11:F$310, MATCH($C3780, Ingredients!$B$11:$B$310, 0)), "")="", "", IFERROR(INDEX(Ingredients!F$11:F$310, MATCH($C3780, Ingredients!$B$11:$B$310, 0)), "")))</f>
        <v/>
      </c>
      <c r="AK3780" s="106" t="str">
        <f>IF($C3780="", "", IF(IFERROR(INDEX(Ingredients!G$11:G$310, MATCH($C3780, Ingredients!$B$11:$B$310, 0)), "")="", "", IFERROR(INDEX(Ingredients!G$11:G$310, MATCH($C3780, Ingredients!$B$11:$B$310, 0)), "")))</f>
        <v/>
      </c>
      <c r="AL3780" s="79" t="str">
        <f>IF($C3780="", "", IF(IFERROR(INDEX(Ingredients!H$11:H$310, MATCH($C3780, Ingredients!$B$11:$B$310, 0)), "")="", "", IFERROR(INDEX(Ingredients!H$11:H$310, MATCH($C3780, Ingredients!$B$11:$B$310, 0)), "")))</f>
        <v/>
      </c>
      <c r="AN3780" s="83" t="str">
        <f t="shared" si="875"/>
        <v/>
      </c>
      <c r="AP3780" s="114" t="str">
        <f t="shared" si="885"/>
        <v/>
      </c>
      <c r="AR3780" s="117" t="str">
        <f>IF($C3780="", "", IF(IFERROR(INDEX(Ingredients!$AI$11:$AI$310, MATCH($C3780, Ingredients!$B$11:$B$310, 0)), "")="", "", IFERROR(INDEX(Ingredients!$AI$11:$AI$310, MATCH($C3780, Ingredients!$B$11:$B$310, 0)), "")))</f>
        <v/>
      </c>
      <c r="AT3780" s="120" t="str">
        <f t="shared" si="886"/>
        <v/>
      </c>
      <c r="AV3780" s="90" t="str">
        <f t="shared" si="876"/>
        <v/>
      </c>
      <c r="AX3780" s="90" t="str">
        <f>IF($AV3780="", "", COUNTIF($AV$11:$AV$5010, "&lt;"&amp;$AV3780)+1+COUNTIF($AV$11:$AV3780, $AV3780)-1)</f>
        <v/>
      </c>
      <c r="AZ3780" s="111" t="str">
        <f>IF($B3780="", "", SUMIF('Shopping List'!$AV$11:$AV$25, $B3780, 'Shopping List'!$BN$11:$BN$25))</f>
        <v/>
      </c>
      <c r="BB3780" s="117" t="str">
        <f t="shared" si="887"/>
        <v/>
      </c>
    </row>
    <row r="3781" spans="1:54" x14ac:dyDescent="0.25">
      <c r="A3781" s="4"/>
      <c r="B3781" s="37"/>
      <c r="C3781" s="124"/>
      <c r="D3781" s="39"/>
      <c r="E3781" s="125"/>
      <c r="F3781" s="48"/>
      <c r="G3781" s="4"/>
      <c r="H3781" s="4"/>
      <c r="I3781" s="95" t="str">
        <f>IF($C3781="", "", IF(IFERROR(INDEX(Ingredients!$C$11:$C$310, MATCH($C3781, Ingredients!$B$11:$B$310, 0)), "")="", "", IFERROR(INDEX(Ingredients!$C$11:$C$310, MATCH($C3781, Ingredients!$B$11:$B$310, 0)), "")))</f>
        <v/>
      </c>
      <c r="J3781" s="73" t="str">
        <f>IF($B3781="", "", IF(IFERROR(INDEX(Meals!$C$11:$C$260, MATCH($B3781, Meals!$B$11:$B$260, 0)), "")="", "", IFERROR(INDEX(Meals!$C$11:$C$260, MATCH($B3781, Meals!$B$11:$B$260, 0)), "")))</f>
        <v/>
      </c>
      <c r="K3781" s="4"/>
      <c r="L3781" s="72" t="str">
        <f t="shared" si="877"/>
        <v/>
      </c>
      <c r="M3781" s="73" t="str">
        <f t="shared" si="878"/>
        <v/>
      </c>
      <c r="N3781" s="4"/>
      <c r="O3781" s="78" t="str">
        <f t="shared" si="879"/>
        <v/>
      </c>
      <c r="P3781" s="79" t="str">
        <f t="shared" si="880"/>
        <v/>
      </c>
      <c r="Q3781" s="4"/>
      <c r="R3781" s="90" t="str">
        <f t="shared" si="881"/>
        <v/>
      </c>
      <c r="S3781" s="4"/>
      <c r="Y3781" s="18" t="str">
        <f t="shared" si="882"/>
        <v/>
      </c>
      <c r="AA3781" s="18" t="str">
        <f t="shared" si="873"/>
        <v/>
      </c>
      <c r="AB3781" s="18" t="str">
        <f t="shared" si="874"/>
        <v/>
      </c>
      <c r="AC3781" s="18" t="str">
        <f t="shared" si="883"/>
        <v/>
      </c>
      <c r="AD3781" s="18" t="str">
        <f t="shared" si="883"/>
        <v/>
      </c>
      <c r="AE3781" s="18" t="str">
        <f t="shared" si="884"/>
        <v/>
      </c>
      <c r="AG3781" s="95" t="str">
        <f>IF($C3781="", "", IF(IFERROR(INDEX(Ingredients!C$11:C$310, MATCH($C3781, Ingredients!$B$11:$B$310, 0)), "")="", "", IFERROR(INDEX(Ingredients!C$11:C$310, MATCH($C3781, Ingredients!$B$11:$B$310, 0)), "")))</f>
        <v/>
      </c>
      <c r="AH3781" s="105" t="str">
        <f>IF($C3781="", "", IF(IFERROR(INDEX(Ingredients!D$11:D$310, MATCH($C3781, Ingredients!$B$11:$B$310, 0)), "")="", "", IFERROR(INDEX(Ingredients!D$11:D$310, MATCH($C3781, Ingredients!$B$11:$B$310, 0)), "")))</f>
        <v/>
      </c>
      <c r="AI3781" s="106" t="str">
        <f>IF($C3781="", "", IF(IFERROR(INDEX(Ingredients!E$11:E$310, MATCH($C3781, Ingredients!$B$11:$B$310, 0)), "")="", "", IFERROR(INDEX(Ingredients!E$11:E$310, MATCH($C3781, Ingredients!$B$11:$B$310, 0)), "")))</f>
        <v/>
      </c>
      <c r="AJ3781" s="108" t="str">
        <f>IF($C3781="", "", IF(IFERROR(INDEX(Ingredients!F$11:F$310, MATCH($C3781, Ingredients!$B$11:$B$310, 0)), "")="", "", IFERROR(INDEX(Ingredients!F$11:F$310, MATCH($C3781, Ingredients!$B$11:$B$310, 0)), "")))</f>
        <v/>
      </c>
      <c r="AK3781" s="106" t="str">
        <f>IF($C3781="", "", IF(IFERROR(INDEX(Ingredients!G$11:G$310, MATCH($C3781, Ingredients!$B$11:$B$310, 0)), "")="", "", IFERROR(INDEX(Ingredients!G$11:G$310, MATCH($C3781, Ingredients!$B$11:$B$310, 0)), "")))</f>
        <v/>
      </c>
      <c r="AL3781" s="79" t="str">
        <f>IF($C3781="", "", IF(IFERROR(INDEX(Ingredients!H$11:H$310, MATCH($C3781, Ingredients!$B$11:$B$310, 0)), "")="", "", IFERROR(INDEX(Ingredients!H$11:H$310, MATCH($C3781, Ingredients!$B$11:$B$310, 0)), "")))</f>
        <v/>
      </c>
      <c r="AN3781" s="83" t="str">
        <f t="shared" si="875"/>
        <v/>
      </c>
      <c r="AP3781" s="114" t="str">
        <f t="shared" si="885"/>
        <v/>
      </c>
      <c r="AR3781" s="117" t="str">
        <f>IF($C3781="", "", IF(IFERROR(INDEX(Ingredients!$AI$11:$AI$310, MATCH($C3781, Ingredients!$B$11:$B$310, 0)), "")="", "", IFERROR(INDEX(Ingredients!$AI$11:$AI$310, MATCH($C3781, Ingredients!$B$11:$B$310, 0)), "")))</f>
        <v/>
      </c>
      <c r="AT3781" s="120" t="str">
        <f t="shared" si="886"/>
        <v/>
      </c>
      <c r="AV3781" s="90" t="str">
        <f t="shared" si="876"/>
        <v/>
      </c>
      <c r="AX3781" s="90" t="str">
        <f>IF($AV3781="", "", COUNTIF($AV$11:$AV$5010, "&lt;"&amp;$AV3781)+1+COUNTIF($AV$11:$AV3781, $AV3781)-1)</f>
        <v/>
      </c>
      <c r="AZ3781" s="111" t="str">
        <f>IF($B3781="", "", SUMIF('Shopping List'!$AV$11:$AV$25, $B3781, 'Shopping List'!$BN$11:$BN$25))</f>
        <v/>
      </c>
      <c r="BB3781" s="117" t="str">
        <f t="shared" si="887"/>
        <v/>
      </c>
    </row>
    <row r="3782" spans="1:54" x14ac:dyDescent="0.25">
      <c r="A3782" s="4"/>
      <c r="B3782" s="37"/>
      <c r="C3782" s="124"/>
      <c r="D3782" s="39"/>
      <c r="E3782" s="125"/>
      <c r="F3782" s="48"/>
      <c r="G3782" s="4"/>
      <c r="H3782" s="4"/>
      <c r="I3782" s="95" t="str">
        <f>IF($C3782="", "", IF(IFERROR(INDEX(Ingredients!$C$11:$C$310, MATCH($C3782, Ingredients!$B$11:$B$310, 0)), "")="", "", IFERROR(INDEX(Ingredients!$C$11:$C$310, MATCH($C3782, Ingredients!$B$11:$B$310, 0)), "")))</f>
        <v/>
      </c>
      <c r="J3782" s="73" t="str">
        <f>IF($B3782="", "", IF(IFERROR(INDEX(Meals!$C$11:$C$260, MATCH($B3782, Meals!$B$11:$B$260, 0)), "")="", "", IFERROR(INDEX(Meals!$C$11:$C$260, MATCH($B3782, Meals!$B$11:$B$260, 0)), "")))</f>
        <v/>
      </c>
      <c r="K3782" s="4"/>
      <c r="L3782" s="72" t="str">
        <f t="shared" si="877"/>
        <v/>
      </c>
      <c r="M3782" s="73" t="str">
        <f t="shared" si="878"/>
        <v/>
      </c>
      <c r="N3782" s="4"/>
      <c r="O3782" s="78" t="str">
        <f t="shared" si="879"/>
        <v/>
      </c>
      <c r="P3782" s="79" t="str">
        <f t="shared" si="880"/>
        <v/>
      </c>
      <c r="Q3782" s="4"/>
      <c r="R3782" s="90" t="str">
        <f t="shared" si="881"/>
        <v/>
      </c>
      <c r="S3782" s="4"/>
      <c r="Y3782" s="18" t="str">
        <f t="shared" si="882"/>
        <v/>
      </c>
      <c r="AA3782" s="18" t="str">
        <f t="shared" si="873"/>
        <v/>
      </c>
      <c r="AB3782" s="18" t="str">
        <f t="shared" si="874"/>
        <v/>
      </c>
      <c r="AC3782" s="18" t="str">
        <f t="shared" si="883"/>
        <v/>
      </c>
      <c r="AD3782" s="18" t="str">
        <f t="shared" si="883"/>
        <v/>
      </c>
      <c r="AE3782" s="18" t="str">
        <f t="shared" si="884"/>
        <v/>
      </c>
      <c r="AG3782" s="95" t="str">
        <f>IF($C3782="", "", IF(IFERROR(INDEX(Ingredients!C$11:C$310, MATCH($C3782, Ingredients!$B$11:$B$310, 0)), "")="", "", IFERROR(INDEX(Ingredients!C$11:C$310, MATCH($C3782, Ingredients!$B$11:$B$310, 0)), "")))</f>
        <v/>
      </c>
      <c r="AH3782" s="105" t="str">
        <f>IF($C3782="", "", IF(IFERROR(INDEX(Ingredients!D$11:D$310, MATCH($C3782, Ingredients!$B$11:$B$310, 0)), "")="", "", IFERROR(INDEX(Ingredients!D$11:D$310, MATCH($C3782, Ingredients!$B$11:$B$310, 0)), "")))</f>
        <v/>
      </c>
      <c r="AI3782" s="106" t="str">
        <f>IF($C3782="", "", IF(IFERROR(INDEX(Ingredients!E$11:E$310, MATCH($C3782, Ingredients!$B$11:$B$310, 0)), "")="", "", IFERROR(INDEX(Ingredients!E$11:E$310, MATCH($C3782, Ingredients!$B$11:$B$310, 0)), "")))</f>
        <v/>
      </c>
      <c r="AJ3782" s="108" t="str">
        <f>IF($C3782="", "", IF(IFERROR(INDEX(Ingredients!F$11:F$310, MATCH($C3782, Ingredients!$B$11:$B$310, 0)), "")="", "", IFERROR(INDEX(Ingredients!F$11:F$310, MATCH($C3782, Ingredients!$B$11:$B$310, 0)), "")))</f>
        <v/>
      </c>
      <c r="AK3782" s="106" t="str">
        <f>IF($C3782="", "", IF(IFERROR(INDEX(Ingredients!G$11:G$310, MATCH($C3782, Ingredients!$B$11:$B$310, 0)), "")="", "", IFERROR(INDEX(Ingredients!G$11:G$310, MATCH($C3782, Ingredients!$B$11:$B$310, 0)), "")))</f>
        <v/>
      </c>
      <c r="AL3782" s="79" t="str">
        <f>IF($C3782="", "", IF(IFERROR(INDEX(Ingredients!H$11:H$310, MATCH($C3782, Ingredients!$B$11:$B$310, 0)), "")="", "", IFERROR(INDEX(Ingredients!H$11:H$310, MATCH($C3782, Ingredients!$B$11:$B$310, 0)), "")))</f>
        <v/>
      </c>
      <c r="AN3782" s="83" t="str">
        <f t="shared" si="875"/>
        <v/>
      </c>
      <c r="AP3782" s="114" t="str">
        <f t="shared" si="885"/>
        <v/>
      </c>
      <c r="AR3782" s="117" t="str">
        <f>IF($C3782="", "", IF(IFERROR(INDEX(Ingredients!$AI$11:$AI$310, MATCH($C3782, Ingredients!$B$11:$B$310, 0)), "")="", "", IFERROR(INDEX(Ingredients!$AI$11:$AI$310, MATCH($C3782, Ingredients!$B$11:$B$310, 0)), "")))</f>
        <v/>
      </c>
      <c r="AT3782" s="120" t="str">
        <f t="shared" si="886"/>
        <v/>
      </c>
      <c r="AV3782" s="90" t="str">
        <f t="shared" si="876"/>
        <v/>
      </c>
      <c r="AX3782" s="90" t="str">
        <f>IF($AV3782="", "", COUNTIF($AV$11:$AV$5010, "&lt;"&amp;$AV3782)+1+COUNTIF($AV$11:$AV3782, $AV3782)-1)</f>
        <v/>
      </c>
      <c r="AZ3782" s="111" t="str">
        <f>IF($B3782="", "", SUMIF('Shopping List'!$AV$11:$AV$25, $B3782, 'Shopping List'!$BN$11:$BN$25))</f>
        <v/>
      </c>
      <c r="BB3782" s="117" t="str">
        <f t="shared" si="887"/>
        <v/>
      </c>
    </row>
    <row r="3783" spans="1:54" x14ac:dyDescent="0.25">
      <c r="A3783" s="4"/>
      <c r="B3783" s="37"/>
      <c r="C3783" s="124"/>
      <c r="D3783" s="39"/>
      <c r="E3783" s="125"/>
      <c r="F3783" s="48"/>
      <c r="G3783" s="4"/>
      <c r="H3783" s="4"/>
      <c r="I3783" s="95" t="str">
        <f>IF($C3783="", "", IF(IFERROR(INDEX(Ingredients!$C$11:$C$310, MATCH($C3783, Ingredients!$B$11:$B$310, 0)), "")="", "", IFERROR(INDEX(Ingredients!$C$11:$C$310, MATCH($C3783, Ingredients!$B$11:$B$310, 0)), "")))</f>
        <v/>
      </c>
      <c r="J3783" s="73" t="str">
        <f>IF($B3783="", "", IF(IFERROR(INDEX(Meals!$C$11:$C$260, MATCH($B3783, Meals!$B$11:$B$260, 0)), "")="", "", IFERROR(INDEX(Meals!$C$11:$C$260, MATCH($B3783, Meals!$B$11:$B$260, 0)), "")))</f>
        <v/>
      </c>
      <c r="K3783" s="4"/>
      <c r="L3783" s="72" t="str">
        <f t="shared" si="877"/>
        <v/>
      </c>
      <c r="M3783" s="73" t="str">
        <f t="shared" si="878"/>
        <v/>
      </c>
      <c r="N3783" s="4"/>
      <c r="O3783" s="78" t="str">
        <f t="shared" si="879"/>
        <v/>
      </c>
      <c r="P3783" s="79" t="str">
        <f t="shared" si="880"/>
        <v/>
      </c>
      <c r="Q3783" s="4"/>
      <c r="R3783" s="90" t="str">
        <f t="shared" si="881"/>
        <v/>
      </c>
      <c r="S3783" s="4"/>
      <c r="Y3783" s="18" t="str">
        <f t="shared" si="882"/>
        <v/>
      </c>
      <c r="AA3783" s="18" t="str">
        <f t="shared" si="873"/>
        <v/>
      </c>
      <c r="AB3783" s="18" t="str">
        <f t="shared" si="874"/>
        <v/>
      </c>
      <c r="AC3783" s="18" t="str">
        <f t="shared" si="883"/>
        <v/>
      </c>
      <c r="AD3783" s="18" t="str">
        <f t="shared" si="883"/>
        <v/>
      </c>
      <c r="AE3783" s="18" t="str">
        <f t="shared" si="884"/>
        <v/>
      </c>
      <c r="AG3783" s="95" t="str">
        <f>IF($C3783="", "", IF(IFERROR(INDEX(Ingredients!C$11:C$310, MATCH($C3783, Ingredients!$B$11:$B$310, 0)), "")="", "", IFERROR(INDEX(Ingredients!C$11:C$310, MATCH($C3783, Ingredients!$B$11:$B$310, 0)), "")))</f>
        <v/>
      </c>
      <c r="AH3783" s="105" t="str">
        <f>IF($C3783="", "", IF(IFERROR(INDEX(Ingredients!D$11:D$310, MATCH($C3783, Ingredients!$B$11:$B$310, 0)), "")="", "", IFERROR(INDEX(Ingredients!D$11:D$310, MATCH($C3783, Ingredients!$B$11:$B$310, 0)), "")))</f>
        <v/>
      </c>
      <c r="AI3783" s="106" t="str">
        <f>IF($C3783="", "", IF(IFERROR(INDEX(Ingredients!E$11:E$310, MATCH($C3783, Ingredients!$B$11:$B$310, 0)), "")="", "", IFERROR(INDEX(Ingredients!E$11:E$310, MATCH($C3783, Ingredients!$B$11:$B$310, 0)), "")))</f>
        <v/>
      </c>
      <c r="AJ3783" s="108" t="str">
        <f>IF($C3783="", "", IF(IFERROR(INDEX(Ingredients!F$11:F$310, MATCH($C3783, Ingredients!$B$11:$B$310, 0)), "")="", "", IFERROR(INDEX(Ingredients!F$11:F$310, MATCH($C3783, Ingredients!$B$11:$B$310, 0)), "")))</f>
        <v/>
      </c>
      <c r="AK3783" s="106" t="str">
        <f>IF($C3783="", "", IF(IFERROR(INDEX(Ingredients!G$11:G$310, MATCH($C3783, Ingredients!$B$11:$B$310, 0)), "")="", "", IFERROR(INDEX(Ingredients!G$11:G$310, MATCH($C3783, Ingredients!$B$11:$B$310, 0)), "")))</f>
        <v/>
      </c>
      <c r="AL3783" s="79" t="str">
        <f>IF($C3783="", "", IF(IFERROR(INDEX(Ingredients!H$11:H$310, MATCH($C3783, Ingredients!$B$11:$B$310, 0)), "")="", "", IFERROR(INDEX(Ingredients!H$11:H$310, MATCH($C3783, Ingredients!$B$11:$B$310, 0)), "")))</f>
        <v/>
      </c>
      <c r="AN3783" s="83" t="str">
        <f t="shared" si="875"/>
        <v/>
      </c>
      <c r="AP3783" s="114" t="str">
        <f t="shared" si="885"/>
        <v/>
      </c>
      <c r="AR3783" s="117" t="str">
        <f>IF($C3783="", "", IF(IFERROR(INDEX(Ingredients!$AI$11:$AI$310, MATCH($C3783, Ingredients!$B$11:$B$310, 0)), "")="", "", IFERROR(INDEX(Ingredients!$AI$11:$AI$310, MATCH($C3783, Ingredients!$B$11:$B$310, 0)), "")))</f>
        <v/>
      </c>
      <c r="AT3783" s="120" t="str">
        <f t="shared" si="886"/>
        <v/>
      </c>
      <c r="AV3783" s="90" t="str">
        <f t="shared" si="876"/>
        <v/>
      </c>
      <c r="AX3783" s="90" t="str">
        <f>IF($AV3783="", "", COUNTIF($AV$11:$AV$5010, "&lt;"&amp;$AV3783)+1+COUNTIF($AV$11:$AV3783, $AV3783)-1)</f>
        <v/>
      </c>
      <c r="AZ3783" s="111" t="str">
        <f>IF($B3783="", "", SUMIF('Shopping List'!$AV$11:$AV$25, $B3783, 'Shopping List'!$BN$11:$BN$25))</f>
        <v/>
      </c>
      <c r="BB3783" s="117" t="str">
        <f t="shared" si="887"/>
        <v/>
      </c>
    </row>
    <row r="3784" spans="1:54" x14ac:dyDescent="0.25">
      <c r="A3784" s="4"/>
      <c r="B3784" s="37"/>
      <c r="C3784" s="124"/>
      <c r="D3784" s="39"/>
      <c r="E3784" s="125"/>
      <c r="F3784" s="48"/>
      <c r="G3784" s="4"/>
      <c r="H3784" s="4"/>
      <c r="I3784" s="95" t="str">
        <f>IF($C3784="", "", IF(IFERROR(INDEX(Ingredients!$C$11:$C$310, MATCH($C3784, Ingredients!$B$11:$B$310, 0)), "")="", "", IFERROR(INDEX(Ingredients!$C$11:$C$310, MATCH($C3784, Ingredients!$B$11:$B$310, 0)), "")))</f>
        <v/>
      </c>
      <c r="J3784" s="73" t="str">
        <f>IF($B3784="", "", IF(IFERROR(INDEX(Meals!$C$11:$C$260, MATCH($B3784, Meals!$B$11:$B$260, 0)), "")="", "", IFERROR(INDEX(Meals!$C$11:$C$260, MATCH($B3784, Meals!$B$11:$B$260, 0)), "")))</f>
        <v/>
      </c>
      <c r="K3784" s="4"/>
      <c r="L3784" s="72" t="str">
        <f t="shared" si="877"/>
        <v/>
      </c>
      <c r="M3784" s="73" t="str">
        <f t="shared" si="878"/>
        <v/>
      </c>
      <c r="N3784" s="4"/>
      <c r="O3784" s="78" t="str">
        <f t="shared" si="879"/>
        <v/>
      </c>
      <c r="P3784" s="79" t="str">
        <f t="shared" si="880"/>
        <v/>
      </c>
      <c r="Q3784" s="4"/>
      <c r="R3784" s="90" t="str">
        <f t="shared" si="881"/>
        <v/>
      </c>
      <c r="S3784" s="4"/>
      <c r="Y3784" s="18" t="str">
        <f t="shared" si="882"/>
        <v/>
      </c>
      <c r="AA3784" s="18" t="str">
        <f t="shared" si="873"/>
        <v/>
      </c>
      <c r="AB3784" s="18" t="str">
        <f t="shared" si="874"/>
        <v/>
      </c>
      <c r="AC3784" s="18" t="str">
        <f t="shared" si="883"/>
        <v/>
      </c>
      <c r="AD3784" s="18" t="str">
        <f t="shared" si="883"/>
        <v/>
      </c>
      <c r="AE3784" s="18" t="str">
        <f t="shared" si="884"/>
        <v/>
      </c>
      <c r="AG3784" s="95" t="str">
        <f>IF($C3784="", "", IF(IFERROR(INDEX(Ingredients!C$11:C$310, MATCH($C3784, Ingredients!$B$11:$B$310, 0)), "")="", "", IFERROR(INDEX(Ingredients!C$11:C$310, MATCH($C3784, Ingredients!$B$11:$B$310, 0)), "")))</f>
        <v/>
      </c>
      <c r="AH3784" s="105" t="str">
        <f>IF($C3784="", "", IF(IFERROR(INDEX(Ingredients!D$11:D$310, MATCH($C3784, Ingredients!$B$11:$B$310, 0)), "")="", "", IFERROR(INDEX(Ingredients!D$11:D$310, MATCH($C3784, Ingredients!$B$11:$B$310, 0)), "")))</f>
        <v/>
      </c>
      <c r="AI3784" s="106" t="str">
        <f>IF($C3784="", "", IF(IFERROR(INDEX(Ingredients!E$11:E$310, MATCH($C3784, Ingredients!$B$11:$B$310, 0)), "")="", "", IFERROR(INDEX(Ingredients!E$11:E$310, MATCH($C3784, Ingredients!$B$11:$B$310, 0)), "")))</f>
        <v/>
      </c>
      <c r="AJ3784" s="108" t="str">
        <f>IF($C3784="", "", IF(IFERROR(INDEX(Ingredients!F$11:F$310, MATCH($C3784, Ingredients!$B$11:$B$310, 0)), "")="", "", IFERROR(INDEX(Ingredients!F$11:F$310, MATCH($C3784, Ingredients!$B$11:$B$310, 0)), "")))</f>
        <v/>
      </c>
      <c r="AK3784" s="106" t="str">
        <f>IF($C3784="", "", IF(IFERROR(INDEX(Ingredients!G$11:G$310, MATCH($C3784, Ingredients!$B$11:$B$310, 0)), "")="", "", IFERROR(INDEX(Ingredients!G$11:G$310, MATCH($C3784, Ingredients!$B$11:$B$310, 0)), "")))</f>
        <v/>
      </c>
      <c r="AL3784" s="79" t="str">
        <f>IF($C3784="", "", IF(IFERROR(INDEX(Ingredients!H$11:H$310, MATCH($C3784, Ingredients!$B$11:$B$310, 0)), "")="", "", IFERROR(INDEX(Ingredients!H$11:H$310, MATCH($C3784, Ingredients!$B$11:$B$310, 0)), "")))</f>
        <v/>
      </c>
      <c r="AN3784" s="83" t="str">
        <f t="shared" si="875"/>
        <v/>
      </c>
      <c r="AP3784" s="114" t="str">
        <f t="shared" si="885"/>
        <v/>
      </c>
      <c r="AR3784" s="117" t="str">
        <f>IF($C3784="", "", IF(IFERROR(INDEX(Ingredients!$AI$11:$AI$310, MATCH($C3784, Ingredients!$B$11:$B$310, 0)), "")="", "", IFERROR(INDEX(Ingredients!$AI$11:$AI$310, MATCH($C3784, Ingredients!$B$11:$B$310, 0)), "")))</f>
        <v/>
      </c>
      <c r="AT3784" s="120" t="str">
        <f t="shared" si="886"/>
        <v/>
      </c>
      <c r="AV3784" s="90" t="str">
        <f t="shared" si="876"/>
        <v/>
      </c>
      <c r="AX3784" s="90" t="str">
        <f>IF($AV3784="", "", COUNTIF($AV$11:$AV$5010, "&lt;"&amp;$AV3784)+1+COUNTIF($AV$11:$AV3784, $AV3784)-1)</f>
        <v/>
      </c>
      <c r="AZ3784" s="111" t="str">
        <f>IF($B3784="", "", SUMIF('Shopping List'!$AV$11:$AV$25, $B3784, 'Shopping List'!$BN$11:$BN$25))</f>
        <v/>
      </c>
      <c r="BB3784" s="117" t="str">
        <f t="shared" si="887"/>
        <v/>
      </c>
    </row>
    <row r="3785" spans="1:54" x14ac:dyDescent="0.25">
      <c r="A3785" s="4"/>
      <c r="B3785" s="37"/>
      <c r="C3785" s="124"/>
      <c r="D3785" s="39"/>
      <c r="E3785" s="125"/>
      <c r="F3785" s="48"/>
      <c r="G3785" s="4"/>
      <c r="H3785" s="4"/>
      <c r="I3785" s="95" t="str">
        <f>IF($C3785="", "", IF(IFERROR(INDEX(Ingredients!$C$11:$C$310, MATCH($C3785, Ingredients!$B$11:$B$310, 0)), "")="", "", IFERROR(INDEX(Ingredients!$C$11:$C$310, MATCH($C3785, Ingredients!$B$11:$B$310, 0)), "")))</f>
        <v/>
      </c>
      <c r="J3785" s="73" t="str">
        <f>IF($B3785="", "", IF(IFERROR(INDEX(Meals!$C$11:$C$260, MATCH($B3785, Meals!$B$11:$B$260, 0)), "")="", "", IFERROR(INDEX(Meals!$C$11:$C$260, MATCH($B3785, Meals!$B$11:$B$260, 0)), "")))</f>
        <v/>
      </c>
      <c r="K3785" s="4"/>
      <c r="L3785" s="72" t="str">
        <f t="shared" si="877"/>
        <v/>
      </c>
      <c r="M3785" s="73" t="str">
        <f t="shared" si="878"/>
        <v/>
      </c>
      <c r="N3785" s="4"/>
      <c r="O3785" s="78" t="str">
        <f t="shared" si="879"/>
        <v/>
      </c>
      <c r="P3785" s="79" t="str">
        <f t="shared" si="880"/>
        <v/>
      </c>
      <c r="Q3785" s="4"/>
      <c r="R3785" s="90" t="str">
        <f t="shared" si="881"/>
        <v/>
      </c>
      <c r="S3785" s="4"/>
      <c r="Y3785" s="18" t="str">
        <f t="shared" si="882"/>
        <v/>
      </c>
      <c r="AA3785" s="18" t="str">
        <f t="shared" si="873"/>
        <v/>
      </c>
      <c r="AB3785" s="18" t="str">
        <f t="shared" si="874"/>
        <v/>
      </c>
      <c r="AC3785" s="18" t="str">
        <f t="shared" si="883"/>
        <v/>
      </c>
      <c r="AD3785" s="18" t="str">
        <f t="shared" si="883"/>
        <v/>
      </c>
      <c r="AE3785" s="18" t="str">
        <f t="shared" si="884"/>
        <v/>
      </c>
      <c r="AG3785" s="95" t="str">
        <f>IF($C3785="", "", IF(IFERROR(INDEX(Ingredients!C$11:C$310, MATCH($C3785, Ingredients!$B$11:$B$310, 0)), "")="", "", IFERROR(INDEX(Ingredients!C$11:C$310, MATCH($C3785, Ingredients!$B$11:$B$310, 0)), "")))</f>
        <v/>
      </c>
      <c r="AH3785" s="105" t="str">
        <f>IF($C3785="", "", IF(IFERROR(INDEX(Ingredients!D$11:D$310, MATCH($C3785, Ingredients!$B$11:$B$310, 0)), "")="", "", IFERROR(INDEX(Ingredients!D$11:D$310, MATCH($C3785, Ingredients!$B$11:$B$310, 0)), "")))</f>
        <v/>
      </c>
      <c r="AI3785" s="106" t="str">
        <f>IF($C3785="", "", IF(IFERROR(INDEX(Ingredients!E$11:E$310, MATCH($C3785, Ingredients!$B$11:$B$310, 0)), "")="", "", IFERROR(INDEX(Ingredients!E$11:E$310, MATCH($C3785, Ingredients!$B$11:$B$310, 0)), "")))</f>
        <v/>
      </c>
      <c r="AJ3785" s="108" t="str">
        <f>IF($C3785="", "", IF(IFERROR(INDEX(Ingredients!F$11:F$310, MATCH($C3785, Ingredients!$B$11:$B$310, 0)), "")="", "", IFERROR(INDEX(Ingredients!F$11:F$310, MATCH($C3785, Ingredients!$B$11:$B$310, 0)), "")))</f>
        <v/>
      </c>
      <c r="AK3785" s="106" t="str">
        <f>IF($C3785="", "", IF(IFERROR(INDEX(Ingredients!G$11:G$310, MATCH($C3785, Ingredients!$B$11:$B$310, 0)), "")="", "", IFERROR(INDEX(Ingredients!G$11:G$310, MATCH($C3785, Ingredients!$B$11:$B$310, 0)), "")))</f>
        <v/>
      </c>
      <c r="AL3785" s="79" t="str">
        <f>IF($C3785="", "", IF(IFERROR(INDEX(Ingredients!H$11:H$310, MATCH($C3785, Ingredients!$B$11:$B$310, 0)), "")="", "", IFERROR(INDEX(Ingredients!H$11:H$310, MATCH($C3785, Ingredients!$B$11:$B$310, 0)), "")))</f>
        <v/>
      </c>
      <c r="AN3785" s="83" t="str">
        <f t="shared" si="875"/>
        <v/>
      </c>
      <c r="AP3785" s="114" t="str">
        <f t="shared" si="885"/>
        <v/>
      </c>
      <c r="AR3785" s="117" t="str">
        <f>IF($C3785="", "", IF(IFERROR(INDEX(Ingredients!$AI$11:$AI$310, MATCH($C3785, Ingredients!$B$11:$B$310, 0)), "")="", "", IFERROR(INDEX(Ingredients!$AI$11:$AI$310, MATCH($C3785, Ingredients!$B$11:$B$310, 0)), "")))</f>
        <v/>
      </c>
      <c r="AT3785" s="120" t="str">
        <f t="shared" si="886"/>
        <v/>
      </c>
      <c r="AV3785" s="90" t="str">
        <f t="shared" si="876"/>
        <v/>
      </c>
      <c r="AX3785" s="90" t="str">
        <f>IF($AV3785="", "", COUNTIF($AV$11:$AV$5010, "&lt;"&amp;$AV3785)+1+COUNTIF($AV$11:$AV3785, $AV3785)-1)</f>
        <v/>
      </c>
      <c r="AZ3785" s="111" t="str">
        <f>IF($B3785="", "", SUMIF('Shopping List'!$AV$11:$AV$25, $B3785, 'Shopping List'!$BN$11:$BN$25))</f>
        <v/>
      </c>
      <c r="BB3785" s="117" t="str">
        <f t="shared" si="887"/>
        <v/>
      </c>
    </row>
    <row r="3786" spans="1:54" x14ac:dyDescent="0.25">
      <c r="A3786" s="4"/>
      <c r="B3786" s="37"/>
      <c r="C3786" s="124"/>
      <c r="D3786" s="39"/>
      <c r="E3786" s="125"/>
      <c r="F3786" s="48"/>
      <c r="G3786" s="4"/>
      <c r="H3786" s="4"/>
      <c r="I3786" s="95" t="str">
        <f>IF($C3786="", "", IF(IFERROR(INDEX(Ingredients!$C$11:$C$310, MATCH($C3786, Ingredients!$B$11:$B$310, 0)), "")="", "", IFERROR(INDEX(Ingredients!$C$11:$C$310, MATCH($C3786, Ingredients!$B$11:$B$310, 0)), "")))</f>
        <v/>
      </c>
      <c r="J3786" s="73" t="str">
        <f>IF($B3786="", "", IF(IFERROR(INDEX(Meals!$C$11:$C$260, MATCH($B3786, Meals!$B$11:$B$260, 0)), "")="", "", IFERROR(INDEX(Meals!$C$11:$C$260, MATCH($B3786, Meals!$B$11:$B$260, 0)), "")))</f>
        <v/>
      </c>
      <c r="K3786" s="4"/>
      <c r="L3786" s="72" t="str">
        <f t="shared" si="877"/>
        <v/>
      </c>
      <c r="M3786" s="73" t="str">
        <f t="shared" si="878"/>
        <v/>
      </c>
      <c r="N3786" s="4"/>
      <c r="O3786" s="78" t="str">
        <f t="shared" si="879"/>
        <v/>
      </c>
      <c r="P3786" s="79" t="str">
        <f t="shared" si="880"/>
        <v/>
      </c>
      <c r="Q3786" s="4"/>
      <c r="R3786" s="90" t="str">
        <f t="shared" si="881"/>
        <v/>
      </c>
      <c r="S3786" s="4"/>
      <c r="Y3786" s="18" t="str">
        <f t="shared" si="882"/>
        <v/>
      </c>
      <c r="AA3786" s="18" t="str">
        <f t="shared" si="873"/>
        <v/>
      </c>
      <c r="AB3786" s="18" t="str">
        <f t="shared" si="874"/>
        <v/>
      </c>
      <c r="AC3786" s="18" t="str">
        <f t="shared" si="883"/>
        <v/>
      </c>
      <c r="AD3786" s="18" t="str">
        <f t="shared" si="883"/>
        <v/>
      </c>
      <c r="AE3786" s="18" t="str">
        <f t="shared" si="884"/>
        <v/>
      </c>
      <c r="AG3786" s="95" t="str">
        <f>IF($C3786="", "", IF(IFERROR(INDEX(Ingredients!C$11:C$310, MATCH($C3786, Ingredients!$B$11:$B$310, 0)), "")="", "", IFERROR(INDEX(Ingredients!C$11:C$310, MATCH($C3786, Ingredients!$B$11:$B$310, 0)), "")))</f>
        <v/>
      </c>
      <c r="AH3786" s="105" t="str">
        <f>IF($C3786="", "", IF(IFERROR(INDEX(Ingredients!D$11:D$310, MATCH($C3786, Ingredients!$B$11:$B$310, 0)), "")="", "", IFERROR(INDEX(Ingredients!D$11:D$310, MATCH($C3786, Ingredients!$B$11:$B$310, 0)), "")))</f>
        <v/>
      </c>
      <c r="AI3786" s="106" t="str">
        <f>IF($C3786="", "", IF(IFERROR(INDEX(Ingredients!E$11:E$310, MATCH($C3786, Ingredients!$B$11:$B$310, 0)), "")="", "", IFERROR(INDEX(Ingredients!E$11:E$310, MATCH($C3786, Ingredients!$B$11:$B$310, 0)), "")))</f>
        <v/>
      </c>
      <c r="AJ3786" s="108" t="str">
        <f>IF($C3786="", "", IF(IFERROR(INDEX(Ingredients!F$11:F$310, MATCH($C3786, Ingredients!$B$11:$B$310, 0)), "")="", "", IFERROR(INDEX(Ingredients!F$11:F$310, MATCH($C3786, Ingredients!$B$11:$B$310, 0)), "")))</f>
        <v/>
      </c>
      <c r="AK3786" s="106" t="str">
        <f>IF($C3786="", "", IF(IFERROR(INDEX(Ingredients!G$11:G$310, MATCH($C3786, Ingredients!$B$11:$B$310, 0)), "")="", "", IFERROR(INDEX(Ingredients!G$11:G$310, MATCH($C3786, Ingredients!$B$11:$B$310, 0)), "")))</f>
        <v/>
      </c>
      <c r="AL3786" s="79" t="str">
        <f>IF($C3786="", "", IF(IFERROR(INDEX(Ingredients!H$11:H$310, MATCH($C3786, Ingredients!$B$11:$B$310, 0)), "")="", "", IFERROR(INDEX(Ingredients!H$11:H$310, MATCH($C3786, Ingredients!$B$11:$B$310, 0)), "")))</f>
        <v/>
      </c>
      <c r="AN3786" s="83" t="str">
        <f t="shared" si="875"/>
        <v/>
      </c>
      <c r="AP3786" s="114" t="str">
        <f t="shared" si="885"/>
        <v/>
      </c>
      <c r="AR3786" s="117" t="str">
        <f>IF($C3786="", "", IF(IFERROR(INDEX(Ingredients!$AI$11:$AI$310, MATCH($C3786, Ingredients!$B$11:$B$310, 0)), "")="", "", IFERROR(INDEX(Ingredients!$AI$11:$AI$310, MATCH($C3786, Ingredients!$B$11:$B$310, 0)), "")))</f>
        <v/>
      </c>
      <c r="AT3786" s="120" t="str">
        <f t="shared" si="886"/>
        <v/>
      </c>
      <c r="AV3786" s="90" t="str">
        <f t="shared" si="876"/>
        <v/>
      </c>
      <c r="AX3786" s="90" t="str">
        <f>IF($AV3786="", "", COUNTIF($AV$11:$AV$5010, "&lt;"&amp;$AV3786)+1+COUNTIF($AV$11:$AV3786, $AV3786)-1)</f>
        <v/>
      </c>
      <c r="AZ3786" s="111" t="str">
        <f>IF($B3786="", "", SUMIF('Shopping List'!$AV$11:$AV$25, $B3786, 'Shopping List'!$BN$11:$BN$25))</f>
        <v/>
      </c>
      <c r="BB3786" s="117" t="str">
        <f t="shared" si="887"/>
        <v/>
      </c>
    </row>
    <row r="3787" spans="1:54" x14ac:dyDescent="0.25">
      <c r="A3787" s="4"/>
      <c r="B3787" s="37"/>
      <c r="C3787" s="124"/>
      <c r="D3787" s="39"/>
      <c r="E3787" s="125"/>
      <c r="F3787" s="48"/>
      <c r="G3787" s="4"/>
      <c r="H3787" s="4"/>
      <c r="I3787" s="95" t="str">
        <f>IF($C3787="", "", IF(IFERROR(INDEX(Ingredients!$C$11:$C$310, MATCH($C3787, Ingredients!$B$11:$B$310, 0)), "")="", "", IFERROR(INDEX(Ingredients!$C$11:$C$310, MATCH($C3787, Ingredients!$B$11:$B$310, 0)), "")))</f>
        <v/>
      </c>
      <c r="J3787" s="73" t="str">
        <f>IF($B3787="", "", IF(IFERROR(INDEX(Meals!$C$11:$C$260, MATCH($B3787, Meals!$B$11:$B$260, 0)), "")="", "", IFERROR(INDEX(Meals!$C$11:$C$260, MATCH($B3787, Meals!$B$11:$B$260, 0)), "")))</f>
        <v/>
      </c>
      <c r="K3787" s="4"/>
      <c r="L3787" s="72" t="str">
        <f t="shared" si="877"/>
        <v/>
      </c>
      <c r="M3787" s="73" t="str">
        <f t="shared" si="878"/>
        <v/>
      </c>
      <c r="N3787" s="4"/>
      <c r="O3787" s="78" t="str">
        <f t="shared" si="879"/>
        <v/>
      </c>
      <c r="P3787" s="79" t="str">
        <f t="shared" si="880"/>
        <v/>
      </c>
      <c r="Q3787" s="4"/>
      <c r="R3787" s="90" t="str">
        <f t="shared" si="881"/>
        <v/>
      </c>
      <c r="S3787" s="4"/>
      <c r="Y3787" s="18" t="str">
        <f t="shared" si="882"/>
        <v/>
      </c>
      <c r="AA3787" s="18" t="str">
        <f t="shared" ref="AA3787:AA3850" si="888">IF($Y3787="", "", IF(AND(AA$5="X", B3787=""), $Y$6, IF(AND(NOT(B3787=""), COUNTIF(V$11:V$260, B3787)=0), $Y$7, "")))</f>
        <v/>
      </c>
      <c r="AB3787" s="18" t="str">
        <f t="shared" ref="AB3787:AB3850" si="889">IF($Y3787="", "", IF(AND(AB$5="X", C3787=""), $Y$6, IF(AND(NOT(C3787=""), COUNTIF(W$11:W$310, C3787)=0), $Y$7, "")))</f>
        <v/>
      </c>
      <c r="AC3787" s="18" t="str">
        <f t="shared" si="883"/>
        <v/>
      </c>
      <c r="AD3787" s="18" t="str">
        <f t="shared" si="883"/>
        <v/>
      </c>
      <c r="AE3787" s="18" t="str">
        <f t="shared" si="884"/>
        <v/>
      </c>
      <c r="AG3787" s="95" t="str">
        <f>IF($C3787="", "", IF(IFERROR(INDEX(Ingredients!C$11:C$310, MATCH($C3787, Ingredients!$B$11:$B$310, 0)), "")="", "", IFERROR(INDEX(Ingredients!C$11:C$310, MATCH($C3787, Ingredients!$B$11:$B$310, 0)), "")))</f>
        <v/>
      </c>
      <c r="AH3787" s="105" t="str">
        <f>IF($C3787="", "", IF(IFERROR(INDEX(Ingredients!D$11:D$310, MATCH($C3787, Ingredients!$B$11:$B$310, 0)), "")="", "", IFERROR(INDEX(Ingredients!D$11:D$310, MATCH($C3787, Ingredients!$B$11:$B$310, 0)), "")))</f>
        <v/>
      </c>
      <c r="AI3787" s="106" t="str">
        <f>IF($C3787="", "", IF(IFERROR(INDEX(Ingredients!E$11:E$310, MATCH($C3787, Ingredients!$B$11:$B$310, 0)), "")="", "", IFERROR(INDEX(Ingredients!E$11:E$310, MATCH($C3787, Ingredients!$B$11:$B$310, 0)), "")))</f>
        <v/>
      </c>
      <c r="AJ3787" s="108" t="str">
        <f>IF($C3787="", "", IF(IFERROR(INDEX(Ingredients!F$11:F$310, MATCH($C3787, Ingredients!$B$11:$B$310, 0)), "")="", "", IFERROR(INDEX(Ingredients!F$11:F$310, MATCH($C3787, Ingredients!$B$11:$B$310, 0)), "")))</f>
        <v/>
      </c>
      <c r="AK3787" s="106" t="str">
        <f>IF($C3787="", "", IF(IFERROR(INDEX(Ingredients!G$11:G$310, MATCH($C3787, Ingredients!$B$11:$B$310, 0)), "")="", "", IFERROR(INDEX(Ingredients!G$11:G$310, MATCH($C3787, Ingredients!$B$11:$B$310, 0)), "")))</f>
        <v/>
      </c>
      <c r="AL3787" s="79" t="str">
        <f>IF($C3787="", "", IF(IFERROR(INDEX(Ingredients!H$11:H$310, MATCH($C3787, Ingredients!$B$11:$B$310, 0)), "")="", "", IFERROR(INDEX(Ingredients!H$11:H$310, MATCH($C3787, Ingredients!$B$11:$B$310, 0)), "")))</f>
        <v/>
      </c>
      <c r="AN3787" s="83" t="str">
        <f t="shared" ref="AN3787:AN3850" si="890">IF($D3787="", "", IFERROR(IF($AK3787=$AI3787, $AJ3787/$AH3787, $AJ3787), ""))</f>
        <v/>
      </c>
      <c r="AP3787" s="114" t="str">
        <f t="shared" si="885"/>
        <v/>
      </c>
      <c r="AR3787" s="117" t="str">
        <f>IF($C3787="", "", IF(IFERROR(INDEX(Ingredients!$AI$11:$AI$310, MATCH($C3787, Ingredients!$B$11:$B$310, 0)), "")="", "", IFERROR(INDEX(Ingredients!$AI$11:$AI$310, MATCH($C3787, Ingredients!$B$11:$B$310, 0)), "")))</f>
        <v/>
      </c>
      <c r="AT3787" s="120" t="str">
        <f t="shared" si="886"/>
        <v/>
      </c>
      <c r="AV3787" s="90" t="str">
        <f t="shared" ref="AV3787:AV3850" si="891">IF($AT$8="", "", IF($B3787=$AT$8, $E3787, ""))</f>
        <v/>
      </c>
      <c r="AX3787" s="90" t="str">
        <f>IF($AV3787="", "", COUNTIF($AV$11:$AV$5010, "&lt;"&amp;$AV3787)+1+COUNTIF($AV$11:$AV3787, $AV3787)-1)</f>
        <v/>
      </c>
      <c r="AZ3787" s="111" t="str">
        <f>IF($B3787="", "", SUMIF('Shopping List'!$AV$11:$AV$25, $B3787, 'Shopping List'!$BN$11:$BN$25))</f>
        <v/>
      </c>
      <c r="BB3787" s="117" t="str">
        <f t="shared" si="887"/>
        <v/>
      </c>
    </row>
    <row r="3788" spans="1:54" x14ac:dyDescent="0.25">
      <c r="A3788" s="4"/>
      <c r="B3788" s="37"/>
      <c r="C3788" s="124"/>
      <c r="D3788" s="39"/>
      <c r="E3788" s="125"/>
      <c r="F3788" s="48"/>
      <c r="G3788" s="4"/>
      <c r="H3788" s="4"/>
      <c r="I3788" s="95" t="str">
        <f>IF($C3788="", "", IF(IFERROR(INDEX(Ingredients!$C$11:$C$310, MATCH($C3788, Ingredients!$B$11:$B$310, 0)), "")="", "", IFERROR(INDEX(Ingredients!$C$11:$C$310, MATCH($C3788, Ingredients!$B$11:$B$310, 0)), "")))</f>
        <v/>
      </c>
      <c r="J3788" s="73" t="str">
        <f>IF($B3788="", "", IF(IFERROR(INDEX(Meals!$C$11:$C$260, MATCH($B3788, Meals!$B$11:$B$260, 0)), "")="", "", IFERROR(INDEX(Meals!$C$11:$C$260, MATCH($B3788, Meals!$B$11:$B$260, 0)), "")))</f>
        <v/>
      </c>
      <c r="K3788" s="4"/>
      <c r="L3788" s="72" t="str">
        <f t="shared" ref="L3788:L3851" si="892">IF($D3788="", "", IFERROR(ROUND($AN3788*$D3788, 0), ""))</f>
        <v/>
      </c>
      <c r="M3788" s="73" t="str">
        <f t="shared" ref="M3788:M3851" si="893">IFERROR(ROUND($L3788/$J3788, 0), "")</f>
        <v/>
      </c>
      <c r="N3788" s="4"/>
      <c r="O3788" s="78" t="str">
        <f t="shared" ref="O3788:O3851" si="894">IF($D3788="", "", IFERROR(ROUND($AP3788*$D3788, 2), ""))</f>
        <v/>
      </c>
      <c r="P3788" s="79" t="str">
        <f t="shared" ref="P3788:P3851" si="895">IFERROR(ROUND($O3788/$J3788, 2), "")</f>
        <v/>
      </c>
      <c r="Q3788" s="4"/>
      <c r="R3788" s="90" t="str">
        <f t="shared" ref="R3788:R3851" si="896">IF(OR($D3788="", $AR3788=""), "", IF($AR3788&gt;=$D3788, $V$3, $V$4))</f>
        <v/>
      </c>
      <c r="S3788" s="4"/>
      <c r="Y3788" s="18" t="str">
        <f t="shared" ref="Y3788:Y3851" si="897">IF(COUNTIF($B3788:$F3788, "")=5, "", "X")</f>
        <v/>
      </c>
      <c r="AA3788" s="18" t="str">
        <f t="shared" si="888"/>
        <v/>
      </c>
      <c r="AB3788" s="18" t="str">
        <f t="shared" si="889"/>
        <v/>
      </c>
      <c r="AC3788" s="18" t="str">
        <f t="shared" ref="AC3788:AD3851" si="898">IF($Y3788="", "", IF(AND(AC$5="X", D3788=""), $Y$6, IF(AND(NOT(D3788=""), ISNUMBER(D3788)=FALSE), $Y$7, "")))</f>
        <v/>
      </c>
      <c r="AD3788" s="18" t="str">
        <f t="shared" si="898"/>
        <v/>
      </c>
      <c r="AE3788" s="18" t="str">
        <f t="shared" ref="AE3788:AE3851" si="899">IF($Y3788="", "", IF(AND(AE$5="X", F3788=""), $Y$6, ""))</f>
        <v/>
      </c>
      <c r="AG3788" s="95" t="str">
        <f>IF($C3788="", "", IF(IFERROR(INDEX(Ingredients!C$11:C$310, MATCH($C3788, Ingredients!$B$11:$B$310, 0)), "")="", "", IFERROR(INDEX(Ingredients!C$11:C$310, MATCH($C3788, Ingredients!$B$11:$B$310, 0)), "")))</f>
        <v/>
      </c>
      <c r="AH3788" s="105" t="str">
        <f>IF($C3788="", "", IF(IFERROR(INDEX(Ingredients!D$11:D$310, MATCH($C3788, Ingredients!$B$11:$B$310, 0)), "")="", "", IFERROR(INDEX(Ingredients!D$11:D$310, MATCH($C3788, Ingredients!$B$11:$B$310, 0)), "")))</f>
        <v/>
      </c>
      <c r="AI3788" s="106" t="str">
        <f>IF($C3788="", "", IF(IFERROR(INDEX(Ingredients!E$11:E$310, MATCH($C3788, Ingredients!$B$11:$B$310, 0)), "")="", "", IFERROR(INDEX(Ingredients!E$11:E$310, MATCH($C3788, Ingredients!$B$11:$B$310, 0)), "")))</f>
        <v/>
      </c>
      <c r="AJ3788" s="108" t="str">
        <f>IF($C3788="", "", IF(IFERROR(INDEX(Ingredients!F$11:F$310, MATCH($C3788, Ingredients!$B$11:$B$310, 0)), "")="", "", IFERROR(INDEX(Ingredients!F$11:F$310, MATCH($C3788, Ingredients!$B$11:$B$310, 0)), "")))</f>
        <v/>
      </c>
      <c r="AK3788" s="106" t="str">
        <f>IF($C3788="", "", IF(IFERROR(INDEX(Ingredients!G$11:G$310, MATCH($C3788, Ingredients!$B$11:$B$310, 0)), "")="", "", IFERROR(INDEX(Ingredients!G$11:G$310, MATCH($C3788, Ingredients!$B$11:$B$310, 0)), "")))</f>
        <v/>
      </c>
      <c r="AL3788" s="79" t="str">
        <f>IF($C3788="", "", IF(IFERROR(INDEX(Ingredients!H$11:H$310, MATCH($C3788, Ingredients!$B$11:$B$310, 0)), "")="", "", IFERROR(INDEX(Ingredients!H$11:H$310, MATCH($C3788, Ingredients!$B$11:$B$310, 0)), "")))</f>
        <v/>
      </c>
      <c r="AN3788" s="83" t="str">
        <f t="shared" si="890"/>
        <v/>
      </c>
      <c r="AP3788" s="114" t="str">
        <f t="shared" ref="AP3788:AP3851" si="900">IF($D3788="", "", IFERROR(IF($AK3788=$AI3788, $AL3788/$AH3788, $AL3788), ""))</f>
        <v/>
      </c>
      <c r="AR3788" s="117" t="str">
        <f>IF($C3788="", "", IF(IFERROR(INDEX(Ingredients!$AI$11:$AI$310, MATCH($C3788, Ingredients!$B$11:$B$310, 0)), "")="", "", IFERROR(INDEX(Ingredients!$AI$11:$AI$310, MATCH($C3788, Ingredients!$B$11:$B$310, 0)), "")))</f>
        <v/>
      </c>
      <c r="AT3788" s="120" t="str">
        <f t="shared" ref="AT3788:AT3851" si="901">IF(OR($B3788="", $R3788=""), "", CONCATENATE($B3788, " - ", $R3788))</f>
        <v/>
      </c>
      <c r="AV3788" s="90" t="str">
        <f t="shared" si="891"/>
        <v/>
      </c>
      <c r="AX3788" s="90" t="str">
        <f>IF($AV3788="", "", COUNTIF($AV$11:$AV$5010, "&lt;"&amp;$AV3788)+1+COUNTIF($AV$11:$AV3788, $AV3788)-1)</f>
        <v/>
      </c>
      <c r="AZ3788" s="111" t="str">
        <f>IF($B3788="", "", SUMIF('Shopping List'!$AV$11:$AV$25, $B3788, 'Shopping List'!$BN$11:$BN$25))</f>
        <v/>
      </c>
      <c r="BB3788" s="117" t="str">
        <f t="shared" ref="BB3788:BB3851" si="902">IF(OR($AZ3788="", $AZ3788=0), "", IFERROR($D3788*$AZ3788, ""))</f>
        <v/>
      </c>
    </row>
    <row r="3789" spans="1:54" x14ac:dyDescent="0.25">
      <c r="A3789" s="4"/>
      <c r="B3789" s="37"/>
      <c r="C3789" s="124"/>
      <c r="D3789" s="39"/>
      <c r="E3789" s="125"/>
      <c r="F3789" s="48"/>
      <c r="G3789" s="4"/>
      <c r="H3789" s="4"/>
      <c r="I3789" s="95" t="str">
        <f>IF($C3789="", "", IF(IFERROR(INDEX(Ingredients!$C$11:$C$310, MATCH($C3789, Ingredients!$B$11:$B$310, 0)), "")="", "", IFERROR(INDEX(Ingredients!$C$11:$C$310, MATCH($C3789, Ingredients!$B$11:$B$310, 0)), "")))</f>
        <v/>
      </c>
      <c r="J3789" s="73" t="str">
        <f>IF($B3789="", "", IF(IFERROR(INDEX(Meals!$C$11:$C$260, MATCH($B3789, Meals!$B$11:$B$260, 0)), "")="", "", IFERROR(INDEX(Meals!$C$11:$C$260, MATCH($B3789, Meals!$B$11:$B$260, 0)), "")))</f>
        <v/>
      </c>
      <c r="K3789" s="4"/>
      <c r="L3789" s="72" t="str">
        <f t="shared" si="892"/>
        <v/>
      </c>
      <c r="M3789" s="73" t="str">
        <f t="shared" si="893"/>
        <v/>
      </c>
      <c r="N3789" s="4"/>
      <c r="O3789" s="78" t="str">
        <f t="shared" si="894"/>
        <v/>
      </c>
      <c r="P3789" s="79" t="str">
        <f t="shared" si="895"/>
        <v/>
      </c>
      <c r="Q3789" s="4"/>
      <c r="R3789" s="90" t="str">
        <f t="shared" si="896"/>
        <v/>
      </c>
      <c r="S3789" s="4"/>
      <c r="Y3789" s="18" t="str">
        <f t="shared" si="897"/>
        <v/>
      </c>
      <c r="AA3789" s="18" t="str">
        <f t="shared" si="888"/>
        <v/>
      </c>
      <c r="AB3789" s="18" t="str">
        <f t="shared" si="889"/>
        <v/>
      </c>
      <c r="AC3789" s="18" t="str">
        <f t="shared" si="898"/>
        <v/>
      </c>
      <c r="AD3789" s="18" t="str">
        <f t="shared" si="898"/>
        <v/>
      </c>
      <c r="AE3789" s="18" t="str">
        <f t="shared" si="899"/>
        <v/>
      </c>
      <c r="AG3789" s="95" t="str">
        <f>IF($C3789="", "", IF(IFERROR(INDEX(Ingredients!C$11:C$310, MATCH($C3789, Ingredients!$B$11:$B$310, 0)), "")="", "", IFERROR(INDEX(Ingredients!C$11:C$310, MATCH($C3789, Ingredients!$B$11:$B$310, 0)), "")))</f>
        <v/>
      </c>
      <c r="AH3789" s="105" t="str">
        <f>IF($C3789="", "", IF(IFERROR(INDEX(Ingredients!D$11:D$310, MATCH($C3789, Ingredients!$B$11:$B$310, 0)), "")="", "", IFERROR(INDEX(Ingredients!D$11:D$310, MATCH($C3789, Ingredients!$B$11:$B$310, 0)), "")))</f>
        <v/>
      </c>
      <c r="AI3789" s="106" t="str">
        <f>IF($C3789="", "", IF(IFERROR(INDEX(Ingredients!E$11:E$310, MATCH($C3789, Ingredients!$B$11:$B$310, 0)), "")="", "", IFERROR(INDEX(Ingredients!E$11:E$310, MATCH($C3789, Ingredients!$B$11:$B$310, 0)), "")))</f>
        <v/>
      </c>
      <c r="AJ3789" s="108" t="str">
        <f>IF($C3789="", "", IF(IFERROR(INDEX(Ingredients!F$11:F$310, MATCH($C3789, Ingredients!$B$11:$B$310, 0)), "")="", "", IFERROR(INDEX(Ingredients!F$11:F$310, MATCH($C3789, Ingredients!$B$11:$B$310, 0)), "")))</f>
        <v/>
      </c>
      <c r="AK3789" s="106" t="str">
        <f>IF($C3789="", "", IF(IFERROR(INDEX(Ingredients!G$11:G$310, MATCH($C3789, Ingredients!$B$11:$B$310, 0)), "")="", "", IFERROR(INDEX(Ingredients!G$11:G$310, MATCH($C3789, Ingredients!$B$11:$B$310, 0)), "")))</f>
        <v/>
      </c>
      <c r="AL3789" s="79" t="str">
        <f>IF($C3789="", "", IF(IFERROR(INDEX(Ingredients!H$11:H$310, MATCH($C3789, Ingredients!$B$11:$B$310, 0)), "")="", "", IFERROR(INDEX(Ingredients!H$11:H$310, MATCH($C3789, Ingredients!$B$11:$B$310, 0)), "")))</f>
        <v/>
      </c>
      <c r="AN3789" s="83" t="str">
        <f t="shared" si="890"/>
        <v/>
      </c>
      <c r="AP3789" s="114" t="str">
        <f t="shared" si="900"/>
        <v/>
      </c>
      <c r="AR3789" s="117" t="str">
        <f>IF($C3789="", "", IF(IFERROR(INDEX(Ingredients!$AI$11:$AI$310, MATCH($C3789, Ingredients!$B$11:$B$310, 0)), "")="", "", IFERROR(INDEX(Ingredients!$AI$11:$AI$310, MATCH($C3789, Ingredients!$B$11:$B$310, 0)), "")))</f>
        <v/>
      </c>
      <c r="AT3789" s="120" t="str">
        <f t="shared" si="901"/>
        <v/>
      </c>
      <c r="AV3789" s="90" t="str">
        <f t="shared" si="891"/>
        <v/>
      </c>
      <c r="AX3789" s="90" t="str">
        <f>IF($AV3789="", "", COUNTIF($AV$11:$AV$5010, "&lt;"&amp;$AV3789)+1+COUNTIF($AV$11:$AV3789, $AV3789)-1)</f>
        <v/>
      </c>
      <c r="AZ3789" s="111" t="str">
        <f>IF($B3789="", "", SUMIF('Shopping List'!$AV$11:$AV$25, $B3789, 'Shopping List'!$BN$11:$BN$25))</f>
        <v/>
      </c>
      <c r="BB3789" s="117" t="str">
        <f t="shared" si="902"/>
        <v/>
      </c>
    </row>
    <row r="3790" spans="1:54" x14ac:dyDescent="0.25">
      <c r="A3790" s="4"/>
      <c r="B3790" s="37"/>
      <c r="C3790" s="124"/>
      <c r="D3790" s="39"/>
      <c r="E3790" s="125"/>
      <c r="F3790" s="48"/>
      <c r="G3790" s="4"/>
      <c r="H3790" s="4"/>
      <c r="I3790" s="95" t="str">
        <f>IF($C3790="", "", IF(IFERROR(INDEX(Ingredients!$C$11:$C$310, MATCH($C3790, Ingredients!$B$11:$B$310, 0)), "")="", "", IFERROR(INDEX(Ingredients!$C$11:$C$310, MATCH($C3790, Ingredients!$B$11:$B$310, 0)), "")))</f>
        <v/>
      </c>
      <c r="J3790" s="73" t="str">
        <f>IF($B3790="", "", IF(IFERROR(INDEX(Meals!$C$11:$C$260, MATCH($B3790, Meals!$B$11:$B$260, 0)), "")="", "", IFERROR(INDEX(Meals!$C$11:$C$260, MATCH($B3790, Meals!$B$11:$B$260, 0)), "")))</f>
        <v/>
      </c>
      <c r="K3790" s="4"/>
      <c r="L3790" s="72" t="str">
        <f t="shared" si="892"/>
        <v/>
      </c>
      <c r="M3790" s="73" t="str">
        <f t="shared" si="893"/>
        <v/>
      </c>
      <c r="N3790" s="4"/>
      <c r="O3790" s="78" t="str">
        <f t="shared" si="894"/>
        <v/>
      </c>
      <c r="P3790" s="79" t="str">
        <f t="shared" si="895"/>
        <v/>
      </c>
      <c r="Q3790" s="4"/>
      <c r="R3790" s="90" t="str">
        <f t="shared" si="896"/>
        <v/>
      </c>
      <c r="S3790" s="4"/>
      <c r="Y3790" s="18" t="str">
        <f t="shared" si="897"/>
        <v/>
      </c>
      <c r="AA3790" s="18" t="str">
        <f t="shared" si="888"/>
        <v/>
      </c>
      <c r="AB3790" s="18" t="str">
        <f t="shared" si="889"/>
        <v/>
      </c>
      <c r="AC3790" s="18" t="str">
        <f t="shared" si="898"/>
        <v/>
      </c>
      <c r="AD3790" s="18" t="str">
        <f t="shared" si="898"/>
        <v/>
      </c>
      <c r="AE3790" s="18" t="str">
        <f t="shared" si="899"/>
        <v/>
      </c>
      <c r="AG3790" s="95" t="str">
        <f>IF($C3790="", "", IF(IFERROR(INDEX(Ingredients!C$11:C$310, MATCH($C3790, Ingredients!$B$11:$B$310, 0)), "")="", "", IFERROR(INDEX(Ingredients!C$11:C$310, MATCH($C3790, Ingredients!$B$11:$B$310, 0)), "")))</f>
        <v/>
      </c>
      <c r="AH3790" s="105" t="str">
        <f>IF($C3790="", "", IF(IFERROR(INDEX(Ingredients!D$11:D$310, MATCH($C3790, Ingredients!$B$11:$B$310, 0)), "")="", "", IFERROR(INDEX(Ingredients!D$11:D$310, MATCH($C3790, Ingredients!$B$11:$B$310, 0)), "")))</f>
        <v/>
      </c>
      <c r="AI3790" s="106" t="str">
        <f>IF($C3790="", "", IF(IFERROR(INDEX(Ingredients!E$11:E$310, MATCH($C3790, Ingredients!$B$11:$B$310, 0)), "")="", "", IFERROR(INDEX(Ingredients!E$11:E$310, MATCH($C3790, Ingredients!$B$11:$B$310, 0)), "")))</f>
        <v/>
      </c>
      <c r="AJ3790" s="108" t="str">
        <f>IF($C3790="", "", IF(IFERROR(INDEX(Ingredients!F$11:F$310, MATCH($C3790, Ingredients!$B$11:$B$310, 0)), "")="", "", IFERROR(INDEX(Ingredients!F$11:F$310, MATCH($C3790, Ingredients!$B$11:$B$310, 0)), "")))</f>
        <v/>
      </c>
      <c r="AK3790" s="106" t="str">
        <f>IF($C3790="", "", IF(IFERROR(INDEX(Ingredients!G$11:G$310, MATCH($C3790, Ingredients!$B$11:$B$310, 0)), "")="", "", IFERROR(INDEX(Ingredients!G$11:G$310, MATCH($C3790, Ingredients!$B$11:$B$310, 0)), "")))</f>
        <v/>
      </c>
      <c r="AL3790" s="79" t="str">
        <f>IF($C3790="", "", IF(IFERROR(INDEX(Ingredients!H$11:H$310, MATCH($C3790, Ingredients!$B$11:$B$310, 0)), "")="", "", IFERROR(INDEX(Ingredients!H$11:H$310, MATCH($C3790, Ingredients!$B$11:$B$310, 0)), "")))</f>
        <v/>
      </c>
      <c r="AN3790" s="83" t="str">
        <f t="shared" si="890"/>
        <v/>
      </c>
      <c r="AP3790" s="114" t="str">
        <f t="shared" si="900"/>
        <v/>
      </c>
      <c r="AR3790" s="117" t="str">
        <f>IF($C3790="", "", IF(IFERROR(INDEX(Ingredients!$AI$11:$AI$310, MATCH($C3790, Ingredients!$B$11:$B$310, 0)), "")="", "", IFERROR(INDEX(Ingredients!$AI$11:$AI$310, MATCH($C3790, Ingredients!$B$11:$B$310, 0)), "")))</f>
        <v/>
      </c>
      <c r="AT3790" s="120" t="str">
        <f t="shared" si="901"/>
        <v/>
      </c>
      <c r="AV3790" s="90" t="str">
        <f t="shared" si="891"/>
        <v/>
      </c>
      <c r="AX3790" s="90" t="str">
        <f>IF($AV3790="", "", COUNTIF($AV$11:$AV$5010, "&lt;"&amp;$AV3790)+1+COUNTIF($AV$11:$AV3790, $AV3790)-1)</f>
        <v/>
      </c>
      <c r="AZ3790" s="111" t="str">
        <f>IF($B3790="", "", SUMIF('Shopping List'!$AV$11:$AV$25, $B3790, 'Shopping List'!$BN$11:$BN$25))</f>
        <v/>
      </c>
      <c r="BB3790" s="117" t="str">
        <f t="shared" si="902"/>
        <v/>
      </c>
    </row>
    <row r="3791" spans="1:54" x14ac:dyDescent="0.25">
      <c r="A3791" s="4"/>
      <c r="B3791" s="37"/>
      <c r="C3791" s="124"/>
      <c r="D3791" s="39"/>
      <c r="E3791" s="125"/>
      <c r="F3791" s="48"/>
      <c r="G3791" s="4"/>
      <c r="H3791" s="4"/>
      <c r="I3791" s="95" t="str">
        <f>IF($C3791="", "", IF(IFERROR(INDEX(Ingredients!$C$11:$C$310, MATCH($C3791, Ingredients!$B$11:$B$310, 0)), "")="", "", IFERROR(INDEX(Ingredients!$C$11:$C$310, MATCH($C3791, Ingredients!$B$11:$B$310, 0)), "")))</f>
        <v/>
      </c>
      <c r="J3791" s="73" t="str">
        <f>IF($B3791="", "", IF(IFERROR(INDEX(Meals!$C$11:$C$260, MATCH($B3791, Meals!$B$11:$B$260, 0)), "")="", "", IFERROR(INDEX(Meals!$C$11:$C$260, MATCH($B3791, Meals!$B$11:$B$260, 0)), "")))</f>
        <v/>
      </c>
      <c r="K3791" s="4"/>
      <c r="L3791" s="72" t="str">
        <f t="shared" si="892"/>
        <v/>
      </c>
      <c r="M3791" s="73" t="str">
        <f t="shared" si="893"/>
        <v/>
      </c>
      <c r="N3791" s="4"/>
      <c r="O3791" s="78" t="str">
        <f t="shared" si="894"/>
        <v/>
      </c>
      <c r="P3791" s="79" t="str">
        <f t="shared" si="895"/>
        <v/>
      </c>
      <c r="Q3791" s="4"/>
      <c r="R3791" s="90" t="str">
        <f t="shared" si="896"/>
        <v/>
      </c>
      <c r="S3791" s="4"/>
      <c r="Y3791" s="18" t="str">
        <f t="shared" si="897"/>
        <v/>
      </c>
      <c r="AA3791" s="18" t="str">
        <f t="shared" si="888"/>
        <v/>
      </c>
      <c r="AB3791" s="18" t="str">
        <f t="shared" si="889"/>
        <v/>
      </c>
      <c r="AC3791" s="18" t="str">
        <f t="shared" si="898"/>
        <v/>
      </c>
      <c r="AD3791" s="18" t="str">
        <f t="shared" si="898"/>
        <v/>
      </c>
      <c r="AE3791" s="18" t="str">
        <f t="shared" si="899"/>
        <v/>
      </c>
      <c r="AG3791" s="95" t="str">
        <f>IF($C3791="", "", IF(IFERROR(INDEX(Ingredients!C$11:C$310, MATCH($C3791, Ingredients!$B$11:$B$310, 0)), "")="", "", IFERROR(INDEX(Ingredients!C$11:C$310, MATCH($C3791, Ingredients!$B$11:$B$310, 0)), "")))</f>
        <v/>
      </c>
      <c r="AH3791" s="105" t="str">
        <f>IF($C3791="", "", IF(IFERROR(INDEX(Ingredients!D$11:D$310, MATCH($C3791, Ingredients!$B$11:$B$310, 0)), "")="", "", IFERROR(INDEX(Ingredients!D$11:D$310, MATCH($C3791, Ingredients!$B$11:$B$310, 0)), "")))</f>
        <v/>
      </c>
      <c r="AI3791" s="106" t="str">
        <f>IF($C3791="", "", IF(IFERROR(INDEX(Ingredients!E$11:E$310, MATCH($C3791, Ingredients!$B$11:$B$310, 0)), "")="", "", IFERROR(INDEX(Ingredients!E$11:E$310, MATCH($C3791, Ingredients!$B$11:$B$310, 0)), "")))</f>
        <v/>
      </c>
      <c r="AJ3791" s="108" t="str">
        <f>IF($C3791="", "", IF(IFERROR(INDEX(Ingredients!F$11:F$310, MATCH($C3791, Ingredients!$B$11:$B$310, 0)), "")="", "", IFERROR(INDEX(Ingredients!F$11:F$310, MATCH($C3791, Ingredients!$B$11:$B$310, 0)), "")))</f>
        <v/>
      </c>
      <c r="AK3791" s="106" t="str">
        <f>IF($C3791="", "", IF(IFERROR(INDEX(Ingredients!G$11:G$310, MATCH($C3791, Ingredients!$B$11:$B$310, 0)), "")="", "", IFERROR(INDEX(Ingredients!G$11:G$310, MATCH($C3791, Ingredients!$B$11:$B$310, 0)), "")))</f>
        <v/>
      </c>
      <c r="AL3791" s="79" t="str">
        <f>IF($C3791="", "", IF(IFERROR(INDEX(Ingredients!H$11:H$310, MATCH($C3791, Ingredients!$B$11:$B$310, 0)), "")="", "", IFERROR(INDEX(Ingredients!H$11:H$310, MATCH($C3791, Ingredients!$B$11:$B$310, 0)), "")))</f>
        <v/>
      </c>
      <c r="AN3791" s="83" t="str">
        <f t="shared" si="890"/>
        <v/>
      </c>
      <c r="AP3791" s="114" t="str">
        <f t="shared" si="900"/>
        <v/>
      </c>
      <c r="AR3791" s="117" t="str">
        <f>IF($C3791="", "", IF(IFERROR(INDEX(Ingredients!$AI$11:$AI$310, MATCH($C3791, Ingredients!$B$11:$B$310, 0)), "")="", "", IFERROR(INDEX(Ingredients!$AI$11:$AI$310, MATCH($C3791, Ingredients!$B$11:$B$310, 0)), "")))</f>
        <v/>
      </c>
      <c r="AT3791" s="120" t="str">
        <f t="shared" si="901"/>
        <v/>
      </c>
      <c r="AV3791" s="90" t="str">
        <f t="shared" si="891"/>
        <v/>
      </c>
      <c r="AX3791" s="90" t="str">
        <f>IF($AV3791="", "", COUNTIF($AV$11:$AV$5010, "&lt;"&amp;$AV3791)+1+COUNTIF($AV$11:$AV3791, $AV3791)-1)</f>
        <v/>
      </c>
      <c r="AZ3791" s="111" t="str">
        <f>IF($B3791="", "", SUMIF('Shopping List'!$AV$11:$AV$25, $B3791, 'Shopping List'!$BN$11:$BN$25))</f>
        <v/>
      </c>
      <c r="BB3791" s="117" t="str">
        <f t="shared" si="902"/>
        <v/>
      </c>
    </row>
    <row r="3792" spans="1:54" x14ac:dyDescent="0.25">
      <c r="A3792" s="4"/>
      <c r="B3792" s="37"/>
      <c r="C3792" s="124"/>
      <c r="D3792" s="39"/>
      <c r="E3792" s="125"/>
      <c r="F3792" s="48"/>
      <c r="G3792" s="4"/>
      <c r="H3792" s="4"/>
      <c r="I3792" s="95" t="str">
        <f>IF($C3792="", "", IF(IFERROR(INDEX(Ingredients!$C$11:$C$310, MATCH($C3792, Ingredients!$B$11:$B$310, 0)), "")="", "", IFERROR(INDEX(Ingredients!$C$11:$C$310, MATCH($C3792, Ingredients!$B$11:$B$310, 0)), "")))</f>
        <v/>
      </c>
      <c r="J3792" s="73" t="str">
        <f>IF($B3792="", "", IF(IFERROR(INDEX(Meals!$C$11:$C$260, MATCH($B3792, Meals!$B$11:$B$260, 0)), "")="", "", IFERROR(INDEX(Meals!$C$11:$C$260, MATCH($B3792, Meals!$B$11:$B$260, 0)), "")))</f>
        <v/>
      </c>
      <c r="K3792" s="4"/>
      <c r="L3792" s="72" t="str">
        <f t="shared" si="892"/>
        <v/>
      </c>
      <c r="M3792" s="73" t="str">
        <f t="shared" si="893"/>
        <v/>
      </c>
      <c r="N3792" s="4"/>
      <c r="O3792" s="78" t="str">
        <f t="shared" si="894"/>
        <v/>
      </c>
      <c r="P3792" s="79" t="str">
        <f t="shared" si="895"/>
        <v/>
      </c>
      <c r="Q3792" s="4"/>
      <c r="R3792" s="90" t="str">
        <f t="shared" si="896"/>
        <v/>
      </c>
      <c r="S3792" s="4"/>
      <c r="Y3792" s="18" t="str">
        <f t="shared" si="897"/>
        <v/>
      </c>
      <c r="AA3792" s="18" t="str">
        <f t="shared" si="888"/>
        <v/>
      </c>
      <c r="AB3792" s="18" t="str">
        <f t="shared" si="889"/>
        <v/>
      </c>
      <c r="AC3792" s="18" t="str">
        <f t="shared" si="898"/>
        <v/>
      </c>
      <c r="AD3792" s="18" t="str">
        <f t="shared" si="898"/>
        <v/>
      </c>
      <c r="AE3792" s="18" t="str">
        <f t="shared" si="899"/>
        <v/>
      </c>
      <c r="AG3792" s="95" t="str">
        <f>IF($C3792="", "", IF(IFERROR(INDEX(Ingredients!C$11:C$310, MATCH($C3792, Ingredients!$B$11:$B$310, 0)), "")="", "", IFERROR(INDEX(Ingredients!C$11:C$310, MATCH($C3792, Ingredients!$B$11:$B$310, 0)), "")))</f>
        <v/>
      </c>
      <c r="AH3792" s="105" t="str">
        <f>IF($C3792="", "", IF(IFERROR(INDEX(Ingredients!D$11:D$310, MATCH($C3792, Ingredients!$B$11:$B$310, 0)), "")="", "", IFERROR(INDEX(Ingredients!D$11:D$310, MATCH($C3792, Ingredients!$B$11:$B$310, 0)), "")))</f>
        <v/>
      </c>
      <c r="AI3792" s="106" t="str">
        <f>IF($C3792="", "", IF(IFERROR(INDEX(Ingredients!E$11:E$310, MATCH($C3792, Ingredients!$B$11:$B$310, 0)), "")="", "", IFERROR(INDEX(Ingredients!E$11:E$310, MATCH($C3792, Ingredients!$B$11:$B$310, 0)), "")))</f>
        <v/>
      </c>
      <c r="AJ3792" s="108" t="str">
        <f>IF($C3792="", "", IF(IFERROR(INDEX(Ingredients!F$11:F$310, MATCH($C3792, Ingredients!$B$11:$B$310, 0)), "")="", "", IFERROR(INDEX(Ingredients!F$11:F$310, MATCH($C3792, Ingredients!$B$11:$B$310, 0)), "")))</f>
        <v/>
      </c>
      <c r="AK3792" s="106" t="str">
        <f>IF($C3792="", "", IF(IFERROR(INDEX(Ingredients!G$11:G$310, MATCH($C3792, Ingredients!$B$11:$B$310, 0)), "")="", "", IFERROR(INDEX(Ingredients!G$11:G$310, MATCH($C3792, Ingredients!$B$11:$B$310, 0)), "")))</f>
        <v/>
      </c>
      <c r="AL3792" s="79" t="str">
        <f>IF($C3792="", "", IF(IFERROR(INDEX(Ingredients!H$11:H$310, MATCH($C3792, Ingredients!$B$11:$B$310, 0)), "")="", "", IFERROR(INDEX(Ingredients!H$11:H$310, MATCH($C3792, Ingredients!$B$11:$B$310, 0)), "")))</f>
        <v/>
      </c>
      <c r="AN3792" s="83" t="str">
        <f t="shared" si="890"/>
        <v/>
      </c>
      <c r="AP3792" s="114" t="str">
        <f t="shared" si="900"/>
        <v/>
      </c>
      <c r="AR3792" s="117" t="str">
        <f>IF($C3792="", "", IF(IFERROR(INDEX(Ingredients!$AI$11:$AI$310, MATCH($C3792, Ingredients!$B$11:$B$310, 0)), "")="", "", IFERROR(INDEX(Ingredients!$AI$11:$AI$310, MATCH($C3792, Ingredients!$B$11:$B$310, 0)), "")))</f>
        <v/>
      </c>
      <c r="AT3792" s="120" t="str">
        <f t="shared" si="901"/>
        <v/>
      </c>
      <c r="AV3792" s="90" t="str">
        <f t="shared" si="891"/>
        <v/>
      </c>
      <c r="AX3792" s="90" t="str">
        <f>IF($AV3792="", "", COUNTIF($AV$11:$AV$5010, "&lt;"&amp;$AV3792)+1+COUNTIF($AV$11:$AV3792, $AV3792)-1)</f>
        <v/>
      </c>
      <c r="AZ3792" s="111" t="str">
        <f>IF($B3792="", "", SUMIF('Shopping List'!$AV$11:$AV$25, $B3792, 'Shopping List'!$BN$11:$BN$25))</f>
        <v/>
      </c>
      <c r="BB3792" s="117" t="str">
        <f t="shared" si="902"/>
        <v/>
      </c>
    </row>
    <row r="3793" spans="1:54" x14ac:dyDescent="0.25">
      <c r="A3793" s="4"/>
      <c r="B3793" s="37"/>
      <c r="C3793" s="124"/>
      <c r="D3793" s="39"/>
      <c r="E3793" s="125"/>
      <c r="F3793" s="48"/>
      <c r="G3793" s="4"/>
      <c r="H3793" s="4"/>
      <c r="I3793" s="95" t="str">
        <f>IF($C3793="", "", IF(IFERROR(INDEX(Ingredients!$C$11:$C$310, MATCH($C3793, Ingredients!$B$11:$B$310, 0)), "")="", "", IFERROR(INDEX(Ingredients!$C$11:$C$310, MATCH($C3793, Ingredients!$B$11:$B$310, 0)), "")))</f>
        <v/>
      </c>
      <c r="J3793" s="73" t="str">
        <f>IF($B3793="", "", IF(IFERROR(INDEX(Meals!$C$11:$C$260, MATCH($B3793, Meals!$B$11:$B$260, 0)), "")="", "", IFERROR(INDEX(Meals!$C$11:$C$260, MATCH($B3793, Meals!$B$11:$B$260, 0)), "")))</f>
        <v/>
      </c>
      <c r="K3793" s="4"/>
      <c r="L3793" s="72" t="str">
        <f t="shared" si="892"/>
        <v/>
      </c>
      <c r="M3793" s="73" t="str">
        <f t="shared" si="893"/>
        <v/>
      </c>
      <c r="N3793" s="4"/>
      <c r="O3793" s="78" t="str">
        <f t="shared" si="894"/>
        <v/>
      </c>
      <c r="P3793" s="79" t="str">
        <f t="shared" si="895"/>
        <v/>
      </c>
      <c r="Q3793" s="4"/>
      <c r="R3793" s="90" t="str">
        <f t="shared" si="896"/>
        <v/>
      </c>
      <c r="S3793" s="4"/>
      <c r="Y3793" s="18" t="str">
        <f t="shared" si="897"/>
        <v/>
      </c>
      <c r="AA3793" s="18" t="str">
        <f t="shared" si="888"/>
        <v/>
      </c>
      <c r="AB3793" s="18" t="str">
        <f t="shared" si="889"/>
        <v/>
      </c>
      <c r="AC3793" s="18" t="str">
        <f t="shared" si="898"/>
        <v/>
      </c>
      <c r="AD3793" s="18" t="str">
        <f t="shared" si="898"/>
        <v/>
      </c>
      <c r="AE3793" s="18" t="str">
        <f t="shared" si="899"/>
        <v/>
      </c>
      <c r="AG3793" s="95" t="str">
        <f>IF($C3793="", "", IF(IFERROR(INDEX(Ingredients!C$11:C$310, MATCH($C3793, Ingredients!$B$11:$B$310, 0)), "")="", "", IFERROR(INDEX(Ingredients!C$11:C$310, MATCH($C3793, Ingredients!$B$11:$B$310, 0)), "")))</f>
        <v/>
      </c>
      <c r="AH3793" s="105" t="str">
        <f>IF($C3793="", "", IF(IFERROR(INDEX(Ingredients!D$11:D$310, MATCH($C3793, Ingredients!$B$11:$B$310, 0)), "")="", "", IFERROR(INDEX(Ingredients!D$11:D$310, MATCH($C3793, Ingredients!$B$11:$B$310, 0)), "")))</f>
        <v/>
      </c>
      <c r="AI3793" s="106" t="str">
        <f>IF($C3793="", "", IF(IFERROR(INDEX(Ingredients!E$11:E$310, MATCH($C3793, Ingredients!$B$11:$B$310, 0)), "")="", "", IFERROR(INDEX(Ingredients!E$11:E$310, MATCH($C3793, Ingredients!$B$11:$B$310, 0)), "")))</f>
        <v/>
      </c>
      <c r="AJ3793" s="108" t="str">
        <f>IF($C3793="", "", IF(IFERROR(INDEX(Ingredients!F$11:F$310, MATCH($C3793, Ingredients!$B$11:$B$310, 0)), "")="", "", IFERROR(INDEX(Ingredients!F$11:F$310, MATCH($C3793, Ingredients!$B$11:$B$310, 0)), "")))</f>
        <v/>
      </c>
      <c r="AK3793" s="106" t="str">
        <f>IF($C3793="", "", IF(IFERROR(INDEX(Ingredients!G$11:G$310, MATCH($C3793, Ingredients!$B$11:$B$310, 0)), "")="", "", IFERROR(INDEX(Ingredients!G$11:G$310, MATCH($C3793, Ingredients!$B$11:$B$310, 0)), "")))</f>
        <v/>
      </c>
      <c r="AL3793" s="79" t="str">
        <f>IF($C3793="", "", IF(IFERROR(INDEX(Ingredients!H$11:H$310, MATCH($C3793, Ingredients!$B$11:$B$310, 0)), "")="", "", IFERROR(INDEX(Ingredients!H$11:H$310, MATCH($C3793, Ingredients!$B$11:$B$310, 0)), "")))</f>
        <v/>
      </c>
      <c r="AN3793" s="83" t="str">
        <f t="shared" si="890"/>
        <v/>
      </c>
      <c r="AP3793" s="114" t="str">
        <f t="shared" si="900"/>
        <v/>
      </c>
      <c r="AR3793" s="117" t="str">
        <f>IF($C3793="", "", IF(IFERROR(INDEX(Ingredients!$AI$11:$AI$310, MATCH($C3793, Ingredients!$B$11:$B$310, 0)), "")="", "", IFERROR(INDEX(Ingredients!$AI$11:$AI$310, MATCH($C3793, Ingredients!$B$11:$B$310, 0)), "")))</f>
        <v/>
      </c>
      <c r="AT3793" s="120" t="str">
        <f t="shared" si="901"/>
        <v/>
      </c>
      <c r="AV3793" s="90" t="str">
        <f t="shared" si="891"/>
        <v/>
      </c>
      <c r="AX3793" s="90" t="str">
        <f>IF($AV3793="", "", COUNTIF($AV$11:$AV$5010, "&lt;"&amp;$AV3793)+1+COUNTIF($AV$11:$AV3793, $AV3793)-1)</f>
        <v/>
      </c>
      <c r="AZ3793" s="111" t="str">
        <f>IF($B3793="", "", SUMIF('Shopping List'!$AV$11:$AV$25, $B3793, 'Shopping List'!$BN$11:$BN$25))</f>
        <v/>
      </c>
      <c r="BB3793" s="117" t="str">
        <f t="shared" si="902"/>
        <v/>
      </c>
    </row>
    <row r="3794" spans="1:54" x14ac:dyDescent="0.25">
      <c r="A3794" s="4"/>
      <c r="B3794" s="37"/>
      <c r="C3794" s="124"/>
      <c r="D3794" s="39"/>
      <c r="E3794" s="125"/>
      <c r="F3794" s="48"/>
      <c r="G3794" s="4"/>
      <c r="H3794" s="4"/>
      <c r="I3794" s="95" t="str">
        <f>IF($C3794="", "", IF(IFERROR(INDEX(Ingredients!$C$11:$C$310, MATCH($C3794, Ingredients!$B$11:$B$310, 0)), "")="", "", IFERROR(INDEX(Ingredients!$C$11:$C$310, MATCH($C3794, Ingredients!$B$11:$B$310, 0)), "")))</f>
        <v/>
      </c>
      <c r="J3794" s="73" t="str">
        <f>IF($B3794="", "", IF(IFERROR(INDEX(Meals!$C$11:$C$260, MATCH($B3794, Meals!$B$11:$B$260, 0)), "")="", "", IFERROR(INDEX(Meals!$C$11:$C$260, MATCH($B3794, Meals!$B$11:$B$260, 0)), "")))</f>
        <v/>
      </c>
      <c r="K3794" s="4"/>
      <c r="L3794" s="72" t="str">
        <f t="shared" si="892"/>
        <v/>
      </c>
      <c r="M3794" s="73" t="str">
        <f t="shared" si="893"/>
        <v/>
      </c>
      <c r="N3794" s="4"/>
      <c r="O3794" s="78" t="str">
        <f t="shared" si="894"/>
        <v/>
      </c>
      <c r="P3794" s="79" t="str">
        <f t="shared" si="895"/>
        <v/>
      </c>
      <c r="Q3794" s="4"/>
      <c r="R3794" s="90" t="str">
        <f t="shared" si="896"/>
        <v/>
      </c>
      <c r="S3794" s="4"/>
      <c r="Y3794" s="18" t="str">
        <f t="shared" si="897"/>
        <v/>
      </c>
      <c r="AA3794" s="18" t="str">
        <f t="shared" si="888"/>
        <v/>
      </c>
      <c r="AB3794" s="18" t="str">
        <f t="shared" si="889"/>
        <v/>
      </c>
      <c r="AC3794" s="18" t="str">
        <f t="shared" si="898"/>
        <v/>
      </c>
      <c r="AD3794" s="18" t="str">
        <f t="shared" si="898"/>
        <v/>
      </c>
      <c r="AE3794" s="18" t="str">
        <f t="shared" si="899"/>
        <v/>
      </c>
      <c r="AG3794" s="95" t="str">
        <f>IF($C3794="", "", IF(IFERROR(INDEX(Ingredients!C$11:C$310, MATCH($C3794, Ingredients!$B$11:$B$310, 0)), "")="", "", IFERROR(INDEX(Ingredients!C$11:C$310, MATCH($C3794, Ingredients!$B$11:$B$310, 0)), "")))</f>
        <v/>
      </c>
      <c r="AH3794" s="105" t="str">
        <f>IF($C3794="", "", IF(IFERROR(INDEX(Ingredients!D$11:D$310, MATCH($C3794, Ingredients!$B$11:$B$310, 0)), "")="", "", IFERROR(INDEX(Ingredients!D$11:D$310, MATCH($C3794, Ingredients!$B$11:$B$310, 0)), "")))</f>
        <v/>
      </c>
      <c r="AI3794" s="106" t="str">
        <f>IF($C3794="", "", IF(IFERROR(INDEX(Ingredients!E$11:E$310, MATCH($C3794, Ingredients!$B$11:$B$310, 0)), "")="", "", IFERROR(INDEX(Ingredients!E$11:E$310, MATCH($C3794, Ingredients!$B$11:$B$310, 0)), "")))</f>
        <v/>
      </c>
      <c r="AJ3794" s="108" t="str">
        <f>IF($C3794="", "", IF(IFERROR(INDEX(Ingredients!F$11:F$310, MATCH($C3794, Ingredients!$B$11:$B$310, 0)), "")="", "", IFERROR(INDEX(Ingredients!F$11:F$310, MATCH($C3794, Ingredients!$B$11:$B$310, 0)), "")))</f>
        <v/>
      </c>
      <c r="AK3794" s="106" t="str">
        <f>IF($C3794="", "", IF(IFERROR(INDEX(Ingredients!G$11:G$310, MATCH($C3794, Ingredients!$B$11:$B$310, 0)), "")="", "", IFERROR(INDEX(Ingredients!G$11:G$310, MATCH($C3794, Ingredients!$B$11:$B$310, 0)), "")))</f>
        <v/>
      </c>
      <c r="AL3794" s="79" t="str">
        <f>IF($C3794="", "", IF(IFERROR(INDEX(Ingredients!H$11:H$310, MATCH($C3794, Ingredients!$B$11:$B$310, 0)), "")="", "", IFERROR(INDEX(Ingredients!H$11:H$310, MATCH($C3794, Ingredients!$B$11:$B$310, 0)), "")))</f>
        <v/>
      </c>
      <c r="AN3794" s="83" t="str">
        <f t="shared" si="890"/>
        <v/>
      </c>
      <c r="AP3794" s="114" t="str">
        <f t="shared" si="900"/>
        <v/>
      </c>
      <c r="AR3794" s="117" t="str">
        <f>IF($C3794="", "", IF(IFERROR(INDEX(Ingredients!$AI$11:$AI$310, MATCH($C3794, Ingredients!$B$11:$B$310, 0)), "")="", "", IFERROR(INDEX(Ingredients!$AI$11:$AI$310, MATCH($C3794, Ingredients!$B$11:$B$310, 0)), "")))</f>
        <v/>
      </c>
      <c r="AT3794" s="120" t="str">
        <f t="shared" si="901"/>
        <v/>
      </c>
      <c r="AV3794" s="90" t="str">
        <f t="shared" si="891"/>
        <v/>
      </c>
      <c r="AX3794" s="90" t="str">
        <f>IF($AV3794="", "", COUNTIF($AV$11:$AV$5010, "&lt;"&amp;$AV3794)+1+COUNTIF($AV$11:$AV3794, $AV3794)-1)</f>
        <v/>
      </c>
      <c r="AZ3794" s="111" t="str">
        <f>IF($B3794="", "", SUMIF('Shopping List'!$AV$11:$AV$25, $B3794, 'Shopping List'!$BN$11:$BN$25))</f>
        <v/>
      </c>
      <c r="BB3794" s="117" t="str">
        <f t="shared" si="902"/>
        <v/>
      </c>
    </row>
    <row r="3795" spans="1:54" x14ac:dyDescent="0.25">
      <c r="A3795" s="4"/>
      <c r="B3795" s="37"/>
      <c r="C3795" s="124"/>
      <c r="D3795" s="39"/>
      <c r="E3795" s="125"/>
      <c r="F3795" s="48"/>
      <c r="G3795" s="4"/>
      <c r="H3795" s="4"/>
      <c r="I3795" s="95" t="str">
        <f>IF($C3795="", "", IF(IFERROR(INDEX(Ingredients!$C$11:$C$310, MATCH($C3795, Ingredients!$B$11:$B$310, 0)), "")="", "", IFERROR(INDEX(Ingredients!$C$11:$C$310, MATCH($C3795, Ingredients!$B$11:$B$310, 0)), "")))</f>
        <v/>
      </c>
      <c r="J3795" s="73" t="str">
        <f>IF($B3795="", "", IF(IFERROR(INDEX(Meals!$C$11:$C$260, MATCH($B3795, Meals!$B$11:$B$260, 0)), "")="", "", IFERROR(INDEX(Meals!$C$11:$C$260, MATCH($B3795, Meals!$B$11:$B$260, 0)), "")))</f>
        <v/>
      </c>
      <c r="K3795" s="4"/>
      <c r="L3795" s="72" t="str">
        <f t="shared" si="892"/>
        <v/>
      </c>
      <c r="M3795" s="73" t="str">
        <f t="shared" si="893"/>
        <v/>
      </c>
      <c r="N3795" s="4"/>
      <c r="O3795" s="78" t="str">
        <f t="shared" si="894"/>
        <v/>
      </c>
      <c r="P3795" s="79" t="str">
        <f t="shared" si="895"/>
        <v/>
      </c>
      <c r="Q3795" s="4"/>
      <c r="R3795" s="90" t="str">
        <f t="shared" si="896"/>
        <v/>
      </c>
      <c r="S3795" s="4"/>
      <c r="Y3795" s="18" t="str">
        <f t="shared" si="897"/>
        <v/>
      </c>
      <c r="AA3795" s="18" t="str">
        <f t="shared" si="888"/>
        <v/>
      </c>
      <c r="AB3795" s="18" t="str">
        <f t="shared" si="889"/>
        <v/>
      </c>
      <c r="AC3795" s="18" t="str">
        <f t="shared" si="898"/>
        <v/>
      </c>
      <c r="AD3795" s="18" t="str">
        <f t="shared" si="898"/>
        <v/>
      </c>
      <c r="AE3795" s="18" t="str">
        <f t="shared" si="899"/>
        <v/>
      </c>
      <c r="AG3795" s="95" t="str">
        <f>IF($C3795="", "", IF(IFERROR(INDEX(Ingredients!C$11:C$310, MATCH($C3795, Ingredients!$B$11:$B$310, 0)), "")="", "", IFERROR(INDEX(Ingredients!C$11:C$310, MATCH($C3795, Ingredients!$B$11:$B$310, 0)), "")))</f>
        <v/>
      </c>
      <c r="AH3795" s="105" t="str">
        <f>IF($C3795="", "", IF(IFERROR(INDEX(Ingredients!D$11:D$310, MATCH($C3795, Ingredients!$B$11:$B$310, 0)), "")="", "", IFERROR(INDEX(Ingredients!D$11:D$310, MATCH($C3795, Ingredients!$B$11:$B$310, 0)), "")))</f>
        <v/>
      </c>
      <c r="AI3795" s="106" t="str">
        <f>IF($C3795="", "", IF(IFERROR(INDEX(Ingredients!E$11:E$310, MATCH($C3795, Ingredients!$B$11:$B$310, 0)), "")="", "", IFERROR(INDEX(Ingredients!E$11:E$310, MATCH($C3795, Ingredients!$B$11:$B$310, 0)), "")))</f>
        <v/>
      </c>
      <c r="AJ3795" s="108" t="str">
        <f>IF($C3795="", "", IF(IFERROR(INDEX(Ingredients!F$11:F$310, MATCH($C3795, Ingredients!$B$11:$B$310, 0)), "")="", "", IFERROR(INDEX(Ingredients!F$11:F$310, MATCH($C3795, Ingredients!$B$11:$B$310, 0)), "")))</f>
        <v/>
      </c>
      <c r="AK3795" s="106" t="str">
        <f>IF($C3795="", "", IF(IFERROR(INDEX(Ingredients!G$11:G$310, MATCH($C3795, Ingredients!$B$11:$B$310, 0)), "")="", "", IFERROR(INDEX(Ingredients!G$11:G$310, MATCH($C3795, Ingredients!$B$11:$B$310, 0)), "")))</f>
        <v/>
      </c>
      <c r="AL3795" s="79" t="str">
        <f>IF($C3795="", "", IF(IFERROR(INDEX(Ingredients!H$11:H$310, MATCH($C3795, Ingredients!$B$11:$B$310, 0)), "")="", "", IFERROR(INDEX(Ingredients!H$11:H$310, MATCH($C3795, Ingredients!$B$11:$B$310, 0)), "")))</f>
        <v/>
      </c>
      <c r="AN3795" s="83" t="str">
        <f t="shared" si="890"/>
        <v/>
      </c>
      <c r="AP3795" s="114" t="str">
        <f t="shared" si="900"/>
        <v/>
      </c>
      <c r="AR3795" s="117" t="str">
        <f>IF($C3795="", "", IF(IFERROR(INDEX(Ingredients!$AI$11:$AI$310, MATCH($C3795, Ingredients!$B$11:$B$310, 0)), "")="", "", IFERROR(INDEX(Ingredients!$AI$11:$AI$310, MATCH($C3795, Ingredients!$B$11:$B$310, 0)), "")))</f>
        <v/>
      </c>
      <c r="AT3795" s="120" t="str">
        <f t="shared" si="901"/>
        <v/>
      </c>
      <c r="AV3795" s="90" t="str">
        <f t="shared" si="891"/>
        <v/>
      </c>
      <c r="AX3795" s="90" t="str">
        <f>IF($AV3795="", "", COUNTIF($AV$11:$AV$5010, "&lt;"&amp;$AV3795)+1+COUNTIF($AV$11:$AV3795, $AV3795)-1)</f>
        <v/>
      </c>
      <c r="AZ3795" s="111" t="str">
        <f>IF($B3795="", "", SUMIF('Shopping List'!$AV$11:$AV$25, $B3795, 'Shopping List'!$BN$11:$BN$25))</f>
        <v/>
      </c>
      <c r="BB3795" s="117" t="str">
        <f t="shared" si="902"/>
        <v/>
      </c>
    </row>
    <row r="3796" spans="1:54" x14ac:dyDescent="0.25">
      <c r="A3796" s="4"/>
      <c r="B3796" s="37"/>
      <c r="C3796" s="124"/>
      <c r="D3796" s="39"/>
      <c r="E3796" s="125"/>
      <c r="F3796" s="48"/>
      <c r="G3796" s="4"/>
      <c r="H3796" s="4"/>
      <c r="I3796" s="95" t="str">
        <f>IF($C3796="", "", IF(IFERROR(INDEX(Ingredients!$C$11:$C$310, MATCH($C3796, Ingredients!$B$11:$B$310, 0)), "")="", "", IFERROR(INDEX(Ingredients!$C$11:$C$310, MATCH($C3796, Ingredients!$B$11:$B$310, 0)), "")))</f>
        <v/>
      </c>
      <c r="J3796" s="73" t="str">
        <f>IF($B3796="", "", IF(IFERROR(INDEX(Meals!$C$11:$C$260, MATCH($B3796, Meals!$B$11:$B$260, 0)), "")="", "", IFERROR(INDEX(Meals!$C$11:$C$260, MATCH($B3796, Meals!$B$11:$B$260, 0)), "")))</f>
        <v/>
      </c>
      <c r="K3796" s="4"/>
      <c r="L3796" s="72" t="str">
        <f t="shared" si="892"/>
        <v/>
      </c>
      <c r="M3796" s="73" t="str">
        <f t="shared" si="893"/>
        <v/>
      </c>
      <c r="N3796" s="4"/>
      <c r="O3796" s="78" t="str">
        <f t="shared" si="894"/>
        <v/>
      </c>
      <c r="P3796" s="79" t="str">
        <f t="shared" si="895"/>
        <v/>
      </c>
      <c r="Q3796" s="4"/>
      <c r="R3796" s="90" t="str">
        <f t="shared" si="896"/>
        <v/>
      </c>
      <c r="S3796" s="4"/>
      <c r="Y3796" s="18" t="str">
        <f t="shared" si="897"/>
        <v/>
      </c>
      <c r="AA3796" s="18" t="str">
        <f t="shared" si="888"/>
        <v/>
      </c>
      <c r="AB3796" s="18" t="str">
        <f t="shared" si="889"/>
        <v/>
      </c>
      <c r="AC3796" s="18" t="str">
        <f t="shared" si="898"/>
        <v/>
      </c>
      <c r="AD3796" s="18" t="str">
        <f t="shared" si="898"/>
        <v/>
      </c>
      <c r="AE3796" s="18" t="str">
        <f t="shared" si="899"/>
        <v/>
      </c>
      <c r="AG3796" s="95" t="str">
        <f>IF($C3796="", "", IF(IFERROR(INDEX(Ingredients!C$11:C$310, MATCH($C3796, Ingredients!$B$11:$B$310, 0)), "")="", "", IFERROR(INDEX(Ingredients!C$11:C$310, MATCH($C3796, Ingredients!$B$11:$B$310, 0)), "")))</f>
        <v/>
      </c>
      <c r="AH3796" s="105" t="str">
        <f>IF($C3796="", "", IF(IFERROR(INDEX(Ingredients!D$11:D$310, MATCH($C3796, Ingredients!$B$11:$B$310, 0)), "")="", "", IFERROR(INDEX(Ingredients!D$11:D$310, MATCH($C3796, Ingredients!$B$11:$B$310, 0)), "")))</f>
        <v/>
      </c>
      <c r="AI3796" s="106" t="str">
        <f>IF($C3796="", "", IF(IFERROR(INDEX(Ingredients!E$11:E$310, MATCH($C3796, Ingredients!$B$11:$B$310, 0)), "")="", "", IFERROR(INDEX(Ingredients!E$11:E$310, MATCH($C3796, Ingredients!$B$11:$B$310, 0)), "")))</f>
        <v/>
      </c>
      <c r="AJ3796" s="108" t="str">
        <f>IF($C3796="", "", IF(IFERROR(INDEX(Ingredients!F$11:F$310, MATCH($C3796, Ingredients!$B$11:$B$310, 0)), "")="", "", IFERROR(INDEX(Ingredients!F$11:F$310, MATCH($C3796, Ingredients!$B$11:$B$310, 0)), "")))</f>
        <v/>
      </c>
      <c r="AK3796" s="106" t="str">
        <f>IF($C3796="", "", IF(IFERROR(INDEX(Ingredients!G$11:G$310, MATCH($C3796, Ingredients!$B$11:$B$310, 0)), "")="", "", IFERROR(INDEX(Ingredients!G$11:G$310, MATCH($C3796, Ingredients!$B$11:$B$310, 0)), "")))</f>
        <v/>
      </c>
      <c r="AL3796" s="79" t="str">
        <f>IF($C3796="", "", IF(IFERROR(INDEX(Ingredients!H$11:H$310, MATCH($C3796, Ingredients!$B$11:$B$310, 0)), "")="", "", IFERROR(INDEX(Ingredients!H$11:H$310, MATCH($C3796, Ingredients!$B$11:$B$310, 0)), "")))</f>
        <v/>
      </c>
      <c r="AN3796" s="83" t="str">
        <f t="shared" si="890"/>
        <v/>
      </c>
      <c r="AP3796" s="114" t="str">
        <f t="shared" si="900"/>
        <v/>
      </c>
      <c r="AR3796" s="117" t="str">
        <f>IF($C3796="", "", IF(IFERROR(INDEX(Ingredients!$AI$11:$AI$310, MATCH($C3796, Ingredients!$B$11:$B$310, 0)), "")="", "", IFERROR(INDEX(Ingredients!$AI$11:$AI$310, MATCH($C3796, Ingredients!$B$11:$B$310, 0)), "")))</f>
        <v/>
      </c>
      <c r="AT3796" s="120" t="str">
        <f t="shared" si="901"/>
        <v/>
      </c>
      <c r="AV3796" s="90" t="str">
        <f t="shared" si="891"/>
        <v/>
      </c>
      <c r="AX3796" s="90" t="str">
        <f>IF($AV3796="", "", COUNTIF($AV$11:$AV$5010, "&lt;"&amp;$AV3796)+1+COUNTIF($AV$11:$AV3796, $AV3796)-1)</f>
        <v/>
      </c>
      <c r="AZ3796" s="111" t="str">
        <f>IF($B3796="", "", SUMIF('Shopping List'!$AV$11:$AV$25, $B3796, 'Shopping List'!$BN$11:$BN$25))</f>
        <v/>
      </c>
      <c r="BB3796" s="117" t="str">
        <f t="shared" si="902"/>
        <v/>
      </c>
    </row>
    <row r="3797" spans="1:54" x14ac:dyDescent="0.25">
      <c r="A3797" s="4"/>
      <c r="B3797" s="37"/>
      <c r="C3797" s="124"/>
      <c r="D3797" s="39"/>
      <c r="E3797" s="125"/>
      <c r="F3797" s="48"/>
      <c r="G3797" s="4"/>
      <c r="H3797" s="4"/>
      <c r="I3797" s="95" t="str">
        <f>IF($C3797="", "", IF(IFERROR(INDEX(Ingredients!$C$11:$C$310, MATCH($C3797, Ingredients!$B$11:$B$310, 0)), "")="", "", IFERROR(INDEX(Ingredients!$C$11:$C$310, MATCH($C3797, Ingredients!$B$11:$B$310, 0)), "")))</f>
        <v/>
      </c>
      <c r="J3797" s="73" t="str">
        <f>IF($B3797="", "", IF(IFERROR(INDEX(Meals!$C$11:$C$260, MATCH($B3797, Meals!$B$11:$B$260, 0)), "")="", "", IFERROR(INDEX(Meals!$C$11:$C$260, MATCH($B3797, Meals!$B$11:$B$260, 0)), "")))</f>
        <v/>
      </c>
      <c r="K3797" s="4"/>
      <c r="L3797" s="72" t="str">
        <f t="shared" si="892"/>
        <v/>
      </c>
      <c r="M3797" s="73" t="str">
        <f t="shared" si="893"/>
        <v/>
      </c>
      <c r="N3797" s="4"/>
      <c r="O3797" s="78" t="str">
        <f t="shared" si="894"/>
        <v/>
      </c>
      <c r="P3797" s="79" t="str">
        <f t="shared" si="895"/>
        <v/>
      </c>
      <c r="Q3797" s="4"/>
      <c r="R3797" s="90" t="str">
        <f t="shared" si="896"/>
        <v/>
      </c>
      <c r="S3797" s="4"/>
      <c r="Y3797" s="18" t="str">
        <f t="shared" si="897"/>
        <v/>
      </c>
      <c r="AA3797" s="18" t="str">
        <f t="shared" si="888"/>
        <v/>
      </c>
      <c r="AB3797" s="18" t="str">
        <f t="shared" si="889"/>
        <v/>
      </c>
      <c r="AC3797" s="18" t="str">
        <f t="shared" si="898"/>
        <v/>
      </c>
      <c r="AD3797" s="18" t="str">
        <f t="shared" si="898"/>
        <v/>
      </c>
      <c r="AE3797" s="18" t="str">
        <f t="shared" si="899"/>
        <v/>
      </c>
      <c r="AG3797" s="95" t="str">
        <f>IF($C3797="", "", IF(IFERROR(INDEX(Ingredients!C$11:C$310, MATCH($C3797, Ingredients!$B$11:$B$310, 0)), "")="", "", IFERROR(INDEX(Ingredients!C$11:C$310, MATCH($C3797, Ingredients!$B$11:$B$310, 0)), "")))</f>
        <v/>
      </c>
      <c r="AH3797" s="105" t="str">
        <f>IF($C3797="", "", IF(IFERROR(INDEX(Ingredients!D$11:D$310, MATCH($C3797, Ingredients!$B$11:$B$310, 0)), "")="", "", IFERROR(INDEX(Ingredients!D$11:D$310, MATCH($C3797, Ingredients!$B$11:$B$310, 0)), "")))</f>
        <v/>
      </c>
      <c r="AI3797" s="106" t="str">
        <f>IF($C3797="", "", IF(IFERROR(INDEX(Ingredients!E$11:E$310, MATCH($C3797, Ingredients!$B$11:$B$310, 0)), "")="", "", IFERROR(INDEX(Ingredients!E$11:E$310, MATCH($C3797, Ingredients!$B$11:$B$310, 0)), "")))</f>
        <v/>
      </c>
      <c r="AJ3797" s="108" t="str">
        <f>IF($C3797="", "", IF(IFERROR(INDEX(Ingredients!F$11:F$310, MATCH($C3797, Ingredients!$B$11:$B$310, 0)), "")="", "", IFERROR(INDEX(Ingredients!F$11:F$310, MATCH($C3797, Ingredients!$B$11:$B$310, 0)), "")))</f>
        <v/>
      </c>
      <c r="AK3797" s="106" t="str">
        <f>IF($C3797="", "", IF(IFERROR(INDEX(Ingredients!G$11:G$310, MATCH($C3797, Ingredients!$B$11:$B$310, 0)), "")="", "", IFERROR(INDEX(Ingredients!G$11:G$310, MATCH($C3797, Ingredients!$B$11:$B$310, 0)), "")))</f>
        <v/>
      </c>
      <c r="AL3797" s="79" t="str">
        <f>IF($C3797="", "", IF(IFERROR(INDEX(Ingredients!H$11:H$310, MATCH($C3797, Ingredients!$B$11:$B$310, 0)), "")="", "", IFERROR(INDEX(Ingredients!H$11:H$310, MATCH($C3797, Ingredients!$B$11:$B$310, 0)), "")))</f>
        <v/>
      </c>
      <c r="AN3797" s="83" t="str">
        <f t="shared" si="890"/>
        <v/>
      </c>
      <c r="AP3797" s="114" t="str">
        <f t="shared" si="900"/>
        <v/>
      </c>
      <c r="AR3797" s="117" t="str">
        <f>IF($C3797="", "", IF(IFERROR(INDEX(Ingredients!$AI$11:$AI$310, MATCH($C3797, Ingredients!$B$11:$B$310, 0)), "")="", "", IFERROR(INDEX(Ingredients!$AI$11:$AI$310, MATCH($C3797, Ingredients!$B$11:$B$310, 0)), "")))</f>
        <v/>
      </c>
      <c r="AT3797" s="120" t="str">
        <f t="shared" si="901"/>
        <v/>
      </c>
      <c r="AV3797" s="90" t="str">
        <f t="shared" si="891"/>
        <v/>
      </c>
      <c r="AX3797" s="90" t="str">
        <f>IF($AV3797="", "", COUNTIF($AV$11:$AV$5010, "&lt;"&amp;$AV3797)+1+COUNTIF($AV$11:$AV3797, $AV3797)-1)</f>
        <v/>
      </c>
      <c r="AZ3797" s="111" t="str">
        <f>IF($B3797="", "", SUMIF('Shopping List'!$AV$11:$AV$25, $B3797, 'Shopping List'!$BN$11:$BN$25))</f>
        <v/>
      </c>
      <c r="BB3797" s="117" t="str">
        <f t="shared" si="902"/>
        <v/>
      </c>
    </row>
    <row r="3798" spans="1:54" x14ac:dyDescent="0.25">
      <c r="A3798" s="4"/>
      <c r="B3798" s="37"/>
      <c r="C3798" s="124"/>
      <c r="D3798" s="39"/>
      <c r="E3798" s="125"/>
      <c r="F3798" s="48"/>
      <c r="G3798" s="4"/>
      <c r="H3798" s="4"/>
      <c r="I3798" s="95" t="str">
        <f>IF($C3798="", "", IF(IFERROR(INDEX(Ingredients!$C$11:$C$310, MATCH($C3798, Ingredients!$B$11:$B$310, 0)), "")="", "", IFERROR(INDEX(Ingredients!$C$11:$C$310, MATCH($C3798, Ingredients!$B$11:$B$310, 0)), "")))</f>
        <v/>
      </c>
      <c r="J3798" s="73" t="str">
        <f>IF($B3798="", "", IF(IFERROR(INDEX(Meals!$C$11:$C$260, MATCH($B3798, Meals!$B$11:$B$260, 0)), "")="", "", IFERROR(INDEX(Meals!$C$11:$C$260, MATCH($B3798, Meals!$B$11:$B$260, 0)), "")))</f>
        <v/>
      </c>
      <c r="K3798" s="4"/>
      <c r="L3798" s="72" t="str">
        <f t="shared" si="892"/>
        <v/>
      </c>
      <c r="M3798" s="73" t="str">
        <f t="shared" si="893"/>
        <v/>
      </c>
      <c r="N3798" s="4"/>
      <c r="O3798" s="78" t="str">
        <f t="shared" si="894"/>
        <v/>
      </c>
      <c r="P3798" s="79" t="str">
        <f t="shared" si="895"/>
        <v/>
      </c>
      <c r="Q3798" s="4"/>
      <c r="R3798" s="90" t="str">
        <f t="shared" si="896"/>
        <v/>
      </c>
      <c r="S3798" s="4"/>
      <c r="Y3798" s="18" t="str">
        <f t="shared" si="897"/>
        <v/>
      </c>
      <c r="AA3798" s="18" t="str">
        <f t="shared" si="888"/>
        <v/>
      </c>
      <c r="AB3798" s="18" t="str">
        <f t="shared" si="889"/>
        <v/>
      </c>
      <c r="AC3798" s="18" t="str">
        <f t="shared" si="898"/>
        <v/>
      </c>
      <c r="AD3798" s="18" t="str">
        <f t="shared" si="898"/>
        <v/>
      </c>
      <c r="AE3798" s="18" t="str">
        <f t="shared" si="899"/>
        <v/>
      </c>
      <c r="AG3798" s="95" t="str">
        <f>IF($C3798="", "", IF(IFERROR(INDEX(Ingredients!C$11:C$310, MATCH($C3798, Ingredients!$B$11:$B$310, 0)), "")="", "", IFERROR(INDEX(Ingredients!C$11:C$310, MATCH($C3798, Ingredients!$B$11:$B$310, 0)), "")))</f>
        <v/>
      </c>
      <c r="AH3798" s="105" t="str">
        <f>IF($C3798="", "", IF(IFERROR(INDEX(Ingredients!D$11:D$310, MATCH($C3798, Ingredients!$B$11:$B$310, 0)), "")="", "", IFERROR(INDEX(Ingredients!D$11:D$310, MATCH($C3798, Ingredients!$B$11:$B$310, 0)), "")))</f>
        <v/>
      </c>
      <c r="AI3798" s="106" t="str">
        <f>IF($C3798="", "", IF(IFERROR(INDEX(Ingredients!E$11:E$310, MATCH($C3798, Ingredients!$B$11:$B$310, 0)), "")="", "", IFERROR(INDEX(Ingredients!E$11:E$310, MATCH($C3798, Ingredients!$B$11:$B$310, 0)), "")))</f>
        <v/>
      </c>
      <c r="AJ3798" s="108" t="str">
        <f>IF($C3798="", "", IF(IFERROR(INDEX(Ingredients!F$11:F$310, MATCH($C3798, Ingredients!$B$11:$B$310, 0)), "")="", "", IFERROR(INDEX(Ingredients!F$11:F$310, MATCH($C3798, Ingredients!$B$11:$B$310, 0)), "")))</f>
        <v/>
      </c>
      <c r="AK3798" s="106" t="str">
        <f>IF($C3798="", "", IF(IFERROR(INDEX(Ingredients!G$11:G$310, MATCH($C3798, Ingredients!$B$11:$B$310, 0)), "")="", "", IFERROR(INDEX(Ingredients!G$11:G$310, MATCH($C3798, Ingredients!$B$11:$B$310, 0)), "")))</f>
        <v/>
      </c>
      <c r="AL3798" s="79" t="str">
        <f>IF($C3798="", "", IF(IFERROR(INDEX(Ingredients!H$11:H$310, MATCH($C3798, Ingredients!$B$11:$B$310, 0)), "")="", "", IFERROR(INDEX(Ingredients!H$11:H$310, MATCH($C3798, Ingredients!$B$11:$B$310, 0)), "")))</f>
        <v/>
      </c>
      <c r="AN3798" s="83" t="str">
        <f t="shared" si="890"/>
        <v/>
      </c>
      <c r="AP3798" s="114" t="str">
        <f t="shared" si="900"/>
        <v/>
      </c>
      <c r="AR3798" s="117" t="str">
        <f>IF($C3798="", "", IF(IFERROR(INDEX(Ingredients!$AI$11:$AI$310, MATCH($C3798, Ingredients!$B$11:$B$310, 0)), "")="", "", IFERROR(INDEX(Ingredients!$AI$11:$AI$310, MATCH($C3798, Ingredients!$B$11:$B$310, 0)), "")))</f>
        <v/>
      </c>
      <c r="AT3798" s="120" t="str">
        <f t="shared" si="901"/>
        <v/>
      </c>
      <c r="AV3798" s="90" t="str">
        <f t="shared" si="891"/>
        <v/>
      </c>
      <c r="AX3798" s="90" t="str">
        <f>IF($AV3798="", "", COUNTIF($AV$11:$AV$5010, "&lt;"&amp;$AV3798)+1+COUNTIF($AV$11:$AV3798, $AV3798)-1)</f>
        <v/>
      </c>
      <c r="AZ3798" s="111" t="str">
        <f>IF($B3798="", "", SUMIF('Shopping List'!$AV$11:$AV$25, $B3798, 'Shopping List'!$BN$11:$BN$25))</f>
        <v/>
      </c>
      <c r="BB3798" s="117" t="str">
        <f t="shared" si="902"/>
        <v/>
      </c>
    </row>
    <row r="3799" spans="1:54" x14ac:dyDescent="0.25">
      <c r="A3799" s="4"/>
      <c r="B3799" s="37"/>
      <c r="C3799" s="124"/>
      <c r="D3799" s="39"/>
      <c r="E3799" s="125"/>
      <c r="F3799" s="48"/>
      <c r="G3799" s="4"/>
      <c r="H3799" s="4"/>
      <c r="I3799" s="95" t="str">
        <f>IF($C3799="", "", IF(IFERROR(INDEX(Ingredients!$C$11:$C$310, MATCH($C3799, Ingredients!$B$11:$B$310, 0)), "")="", "", IFERROR(INDEX(Ingredients!$C$11:$C$310, MATCH($C3799, Ingredients!$B$11:$B$310, 0)), "")))</f>
        <v/>
      </c>
      <c r="J3799" s="73" t="str">
        <f>IF($B3799="", "", IF(IFERROR(INDEX(Meals!$C$11:$C$260, MATCH($B3799, Meals!$B$11:$B$260, 0)), "")="", "", IFERROR(INDEX(Meals!$C$11:$C$260, MATCH($B3799, Meals!$B$11:$B$260, 0)), "")))</f>
        <v/>
      </c>
      <c r="K3799" s="4"/>
      <c r="L3799" s="72" t="str">
        <f t="shared" si="892"/>
        <v/>
      </c>
      <c r="M3799" s="73" t="str">
        <f t="shared" si="893"/>
        <v/>
      </c>
      <c r="N3799" s="4"/>
      <c r="O3799" s="78" t="str">
        <f t="shared" si="894"/>
        <v/>
      </c>
      <c r="P3799" s="79" t="str">
        <f t="shared" si="895"/>
        <v/>
      </c>
      <c r="Q3799" s="4"/>
      <c r="R3799" s="90" t="str">
        <f t="shared" si="896"/>
        <v/>
      </c>
      <c r="S3799" s="4"/>
      <c r="Y3799" s="18" t="str">
        <f t="shared" si="897"/>
        <v/>
      </c>
      <c r="AA3799" s="18" t="str">
        <f t="shared" si="888"/>
        <v/>
      </c>
      <c r="AB3799" s="18" t="str">
        <f t="shared" si="889"/>
        <v/>
      </c>
      <c r="AC3799" s="18" t="str">
        <f t="shared" si="898"/>
        <v/>
      </c>
      <c r="AD3799" s="18" t="str">
        <f t="shared" si="898"/>
        <v/>
      </c>
      <c r="AE3799" s="18" t="str">
        <f t="shared" si="899"/>
        <v/>
      </c>
      <c r="AG3799" s="95" t="str">
        <f>IF($C3799="", "", IF(IFERROR(INDEX(Ingredients!C$11:C$310, MATCH($C3799, Ingredients!$B$11:$B$310, 0)), "")="", "", IFERROR(INDEX(Ingredients!C$11:C$310, MATCH($C3799, Ingredients!$B$11:$B$310, 0)), "")))</f>
        <v/>
      </c>
      <c r="AH3799" s="105" t="str">
        <f>IF($C3799="", "", IF(IFERROR(INDEX(Ingredients!D$11:D$310, MATCH($C3799, Ingredients!$B$11:$B$310, 0)), "")="", "", IFERROR(INDEX(Ingredients!D$11:D$310, MATCH($C3799, Ingredients!$B$11:$B$310, 0)), "")))</f>
        <v/>
      </c>
      <c r="AI3799" s="106" t="str">
        <f>IF($C3799="", "", IF(IFERROR(INDEX(Ingredients!E$11:E$310, MATCH($C3799, Ingredients!$B$11:$B$310, 0)), "")="", "", IFERROR(INDEX(Ingredients!E$11:E$310, MATCH($C3799, Ingredients!$B$11:$B$310, 0)), "")))</f>
        <v/>
      </c>
      <c r="AJ3799" s="108" t="str">
        <f>IF($C3799="", "", IF(IFERROR(INDEX(Ingredients!F$11:F$310, MATCH($C3799, Ingredients!$B$11:$B$310, 0)), "")="", "", IFERROR(INDEX(Ingredients!F$11:F$310, MATCH($C3799, Ingredients!$B$11:$B$310, 0)), "")))</f>
        <v/>
      </c>
      <c r="AK3799" s="106" t="str">
        <f>IF($C3799="", "", IF(IFERROR(INDEX(Ingredients!G$11:G$310, MATCH($C3799, Ingredients!$B$11:$B$310, 0)), "")="", "", IFERROR(INDEX(Ingredients!G$11:G$310, MATCH($C3799, Ingredients!$B$11:$B$310, 0)), "")))</f>
        <v/>
      </c>
      <c r="AL3799" s="79" t="str">
        <f>IF($C3799="", "", IF(IFERROR(INDEX(Ingredients!H$11:H$310, MATCH($C3799, Ingredients!$B$11:$B$310, 0)), "")="", "", IFERROR(INDEX(Ingredients!H$11:H$310, MATCH($C3799, Ingredients!$B$11:$B$310, 0)), "")))</f>
        <v/>
      </c>
      <c r="AN3799" s="83" t="str">
        <f t="shared" si="890"/>
        <v/>
      </c>
      <c r="AP3799" s="114" t="str">
        <f t="shared" si="900"/>
        <v/>
      </c>
      <c r="AR3799" s="117" t="str">
        <f>IF($C3799="", "", IF(IFERROR(INDEX(Ingredients!$AI$11:$AI$310, MATCH($C3799, Ingredients!$B$11:$B$310, 0)), "")="", "", IFERROR(INDEX(Ingredients!$AI$11:$AI$310, MATCH($C3799, Ingredients!$B$11:$B$310, 0)), "")))</f>
        <v/>
      </c>
      <c r="AT3799" s="120" t="str">
        <f t="shared" si="901"/>
        <v/>
      </c>
      <c r="AV3799" s="90" t="str">
        <f t="shared" si="891"/>
        <v/>
      </c>
      <c r="AX3799" s="90" t="str">
        <f>IF($AV3799="", "", COUNTIF($AV$11:$AV$5010, "&lt;"&amp;$AV3799)+1+COUNTIF($AV$11:$AV3799, $AV3799)-1)</f>
        <v/>
      </c>
      <c r="AZ3799" s="111" t="str">
        <f>IF($B3799="", "", SUMIF('Shopping List'!$AV$11:$AV$25, $B3799, 'Shopping List'!$BN$11:$BN$25))</f>
        <v/>
      </c>
      <c r="BB3799" s="117" t="str">
        <f t="shared" si="902"/>
        <v/>
      </c>
    </row>
    <row r="3800" spans="1:54" x14ac:dyDescent="0.25">
      <c r="A3800" s="4"/>
      <c r="B3800" s="37"/>
      <c r="C3800" s="124"/>
      <c r="D3800" s="39"/>
      <c r="E3800" s="125"/>
      <c r="F3800" s="48"/>
      <c r="G3800" s="4"/>
      <c r="H3800" s="4"/>
      <c r="I3800" s="95" t="str">
        <f>IF($C3800="", "", IF(IFERROR(INDEX(Ingredients!$C$11:$C$310, MATCH($C3800, Ingredients!$B$11:$B$310, 0)), "")="", "", IFERROR(INDEX(Ingredients!$C$11:$C$310, MATCH($C3800, Ingredients!$B$11:$B$310, 0)), "")))</f>
        <v/>
      </c>
      <c r="J3800" s="73" t="str">
        <f>IF($B3800="", "", IF(IFERROR(INDEX(Meals!$C$11:$C$260, MATCH($B3800, Meals!$B$11:$B$260, 0)), "")="", "", IFERROR(INDEX(Meals!$C$11:$C$260, MATCH($B3800, Meals!$B$11:$B$260, 0)), "")))</f>
        <v/>
      </c>
      <c r="K3800" s="4"/>
      <c r="L3800" s="72" t="str">
        <f t="shared" si="892"/>
        <v/>
      </c>
      <c r="M3800" s="73" t="str">
        <f t="shared" si="893"/>
        <v/>
      </c>
      <c r="N3800" s="4"/>
      <c r="O3800" s="78" t="str">
        <f t="shared" si="894"/>
        <v/>
      </c>
      <c r="P3800" s="79" t="str">
        <f t="shared" si="895"/>
        <v/>
      </c>
      <c r="Q3800" s="4"/>
      <c r="R3800" s="90" t="str">
        <f t="shared" si="896"/>
        <v/>
      </c>
      <c r="S3800" s="4"/>
      <c r="Y3800" s="18" t="str">
        <f t="shared" si="897"/>
        <v/>
      </c>
      <c r="AA3800" s="18" t="str">
        <f t="shared" si="888"/>
        <v/>
      </c>
      <c r="AB3800" s="18" t="str">
        <f t="shared" si="889"/>
        <v/>
      </c>
      <c r="AC3800" s="18" t="str">
        <f t="shared" si="898"/>
        <v/>
      </c>
      <c r="AD3800" s="18" t="str">
        <f t="shared" si="898"/>
        <v/>
      </c>
      <c r="AE3800" s="18" t="str">
        <f t="shared" si="899"/>
        <v/>
      </c>
      <c r="AG3800" s="95" t="str">
        <f>IF($C3800="", "", IF(IFERROR(INDEX(Ingredients!C$11:C$310, MATCH($C3800, Ingredients!$B$11:$B$310, 0)), "")="", "", IFERROR(INDEX(Ingredients!C$11:C$310, MATCH($C3800, Ingredients!$B$11:$B$310, 0)), "")))</f>
        <v/>
      </c>
      <c r="AH3800" s="105" t="str">
        <f>IF($C3800="", "", IF(IFERROR(INDEX(Ingredients!D$11:D$310, MATCH($C3800, Ingredients!$B$11:$B$310, 0)), "")="", "", IFERROR(INDEX(Ingredients!D$11:D$310, MATCH($C3800, Ingredients!$B$11:$B$310, 0)), "")))</f>
        <v/>
      </c>
      <c r="AI3800" s="106" t="str">
        <f>IF($C3800="", "", IF(IFERROR(INDEX(Ingredients!E$11:E$310, MATCH($C3800, Ingredients!$B$11:$B$310, 0)), "")="", "", IFERROR(INDEX(Ingredients!E$11:E$310, MATCH($C3800, Ingredients!$B$11:$B$310, 0)), "")))</f>
        <v/>
      </c>
      <c r="AJ3800" s="108" t="str">
        <f>IF($C3800="", "", IF(IFERROR(INDEX(Ingredients!F$11:F$310, MATCH($C3800, Ingredients!$B$11:$B$310, 0)), "")="", "", IFERROR(INDEX(Ingredients!F$11:F$310, MATCH($C3800, Ingredients!$B$11:$B$310, 0)), "")))</f>
        <v/>
      </c>
      <c r="AK3800" s="106" t="str">
        <f>IF($C3800="", "", IF(IFERROR(INDEX(Ingredients!G$11:G$310, MATCH($C3800, Ingredients!$B$11:$B$310, 0)), "")="", "", IFERROR(INDEX(Ingredients!G$11:G$310, MATCH($C3800, Ingredients!$B$11:$B$310, 0)), "")))</f>
        <v/>
      </c>
      <c r="AL3800" s="79" t="str">
        <f>IF($C3800="", "", IF(IFERROR(INDEX(Ingredients!H$11:H$310, MATCH($C3800, Ingredients!$B$11:$B$310, 0)), "")="", "", IFERROR(INDEX(Ingredients!H$11:H$310, MATCH($C3800, Ingredients!$B$11:$B$310, 0)), "")))</f>
        <v/>
      </c>
      <c r="AN3800" s="83" t="str">
        <f t="shared" si="890"/>
        <v/>
      </c>
      <c r="AP3800" s="114" t="str">
        <f t="shared" si="900"/>
        <v/>
      </c>
      <c r="AR3800" s="117" t="str">
        <f>IF($C3800="", "", IF(IFERROR(INDEX(Ingredients!$AI$11:$AI$310, MATCH($C3800, Ingredients!$B$11:$B$310, 0)), "")="", "", IFERROR(INDEX(Ingredients!$AI$11:$AI$310, MATCH($C3800, Ingredients!$B$11:$B$310, 0)), "")))</f>
        <v/>
      </c>
      <c r="AT3800" s="120" t="str">
        <f t="shared" si="901"/>
        <v/>
      </c>
      <c r="AV3800" s="90" t="str">
        <f t="shared" si="891"/>
        <v/>
      </c>
      <c r="AX3800" s="90" t="str">
        <f>IF($AV3800="", "", COUNTIF($AV$11:$AV$5010, "&lt;"&amp;$AV3800)+1+COUNTIF($AV$11:$AV3800, $AV3800)-1)</f>
        <v/>
      </c>
      <c r="AZ3800" s="111" t="str">
        <f>IF($B3800="", "", SUMIF('Shopping List'!$AV$11:$AV$25, $B3800, 'Shopping List'!$BN$11:$BN$25))</f>
        <v/>
      </c>
      <c r="BB3800" s="117" t="str">
        <f t="shared" si="902"/>
        <v/>
      </c>
    </row>
    <row r="3801" spans="1:54" x14ac:dyDescent="0.25">
      <c r="A3801" s="4"/>
      <c r="B3801" s="37"/>
      <c r="C3801" s="124"/>
      <c r="D3801" s="39"/>
      <c r="E3801" s="125"/>
      <c r="F3801" s="48"/>
      <c r="G3801" s="4"/>
      <c r="H3801" s="4"/>
      <c r="I3801" s="95" t="str">
        <f>IF($C3801="", "", IF(IFERROR(INDEX(Ingredients!$C$11:$C$310, MATCH($C3801, Ingredients!$B$11:$B$310, 0)), "")="", "", IFERROR(INDEX(Ingredients!$C$11:$C$310, MATCH($C3801, Ingredients!$B$11:$B$310, 0)), "")))</f>
        <v/>
      </c>
      <c r="J3801" s="73" t="str">
        <f>IF($B3801="", "", IF(IFERROR(INDEX(Meals!$C$11:$C$260, MATCH($B3801, Meals!$B$11:$B$260, 0)), "")="", "", IFERROR(INDEX(Meals!$C$11:$C$260, MATCH($B3801, Meals!$B$11:$B$260, 0)), "")))</f>
        <v/>
      </c>
      <c r="K3801" s="4"/>
      <c r="L3801" s="72" t="str">
        <f t="shared" si="892"/>
        <v/>
      </c>
      <c r="M3801" s="73" t="str">
        <f t="shared" si="893"/>
        <v/>
      </c>
      <c r="N3801" s="4"/>
      <c r="O3801" s="78" t="str">
        <f t="shared" si="894"/>
        <v/>
      </c>
      <c r="P3801" s="79" t="str">
        <f t="shared" si="895"/>
        <v/>
      </c>
      <c r="Q3801" s="4"/>
      <c r="R3801" s="90" t="str">
        <f t="shared" si="896"/>
        <v/>
      </c>
      <c r="S3801" s="4"/>
      <c r="Y3801" s="18" t="str">
        <f t="shared" si="897"/>
        <v/>
      </c>
      <c r="AA3801" s="18" t="str">
        <f t="shared" si="888"/>
        <v/>
      </c>
      <c r="AB3801" s="18" t="str">
        <f t="shared" si="889"/>
        <v/>
      </c>
      <c r="AC3801" s="18" t="str">
        <f t="shared" si="898"/>
        <v/>
      </c>
      <c r="AD3801" s="18" t="str">
        <f t="shared" si="898"/>
        <v/>
      </c>
      <c r="AE3801" s="18" t="str">
        <f t="shared" si="899"/>
        <v/>
      </c>
      <c r="AG3801" s="95" t="str">
        <f>IF($C3801="", "", IF(IFERROR(INDEX(Ingredients!C$11:C$310, MATCH($C3801, Ingredients!$B$11:$B$310, 0)), "")="", "", IFERROR(INDEX(Ingredients!C$11:C$310, MATCH($C3801, Ingredients!$B$11:$B$310, 0)), "")))</f>
        <v/>
      </c>
      <c r="AH3801" s="105" t="str">
        <f>IF($C3801="", "", IF(IFERROR(INDEX(Ingredients!D$11:D$310, MATCH($C3801, Ingredients!$B$11:$B$310, 0)), "")="", "", IFERROR(INDEX(Ingredients!D$11:D$310, MATCH($C3801, Ingredients!$B$11:$B$310, 0)), "")))</f>
        <v/>
      </c>
      <c r="AI3801" s="106" t="str">
        <f>IF($C3801="", "", IF(IFERROR(INDEX(Ingredients!E$11:E$310, MATCH($C3801, Ingredients!$B$11:$B$310, 0)), "")="", "", IFERROR(INDEX(Ingredients!E$11:E$310, MATCH($C3801, Ingredients!$B$11:$B$310, 0)), "")))</f>
        <v/>
      </c>
      <c r="AJ3801" s="108" t="str">
        <f>IF($C3801="", "", IF(IFERROR(INDEX(Ingredients!F$11:F$310, MATCH($C3801, Ingredients!$B$11:$B$310, 0)), "")="", "", IFERROR(INDEX(Ingredients!F$11:F$310, MATCH($C3801, Ingredients!$B$11:$B$310, 0)), "")))</f>
        <v/>
      </c>
      <c r="AK3801" s="106" t="str">
        <f>IF($C3801="", "", IF(IFERROR(INDEX(Ingredients!G$11:G$310, MATCH($C3801, Ingredients!$B$11:$B$310, 0)), "")="", "", IFERROR(INDEX(Ingredients!G$11:G$310, MATCH($C3801, Ingredients!$B$11:$B$310, 0)), "")))</f>
        <v/>
      </c>
      <c r="AL3801" s="79" t="str">
        <f>IF($C3801="", "", IF(IFERROR(INDEX(Ingredients!H$11:H$310, MATCH($C3801, Ingredients!$B$11:$B$310, 0)), "")="", "", IFERROR(INDEX(Ingredients!H$11:H$310, MATCH($C3801, Ingredients!$B$11:$B$310, 0)), "")))</f>
        <v/>
      </c>
      <c r="AN3801" s="83" t="str">
        <f t="shared" si="890"/>
        <v/>
      </c>
      <c r="AP3801" s="114" t="str">
        <f t="shared" si="900"/>
        <v/>
      </c>
      <c r="AR3801" s="117" t="str">
        <f>IF($C3801="", "", IF(IFERROR(INDEX(Ingredients!$AI$11:$AI$310, MATCH($C3801, Ingredients!$B$11:$B$310, 0)), "")="", "", IFERROR(INDEX(Ingredients!$AI$11:$AI$310, MATCH($C3801, Ingredients!$B$11:$B$310, 0)), "")))</f>
        <v/>
      </c>
      <c r="AT3801" s="120" t="str">
        <f t="shared" si="901"/>
        <v/>
      </c>
      <c r="AV3801" s="90" t="str">
        <f t="shared" si="891"/>
        <v/>
      </c>
      <c r="AX3801" s="90" t="str">
        <f>IF($AV3801="", "", COUNTIF($AV$11:$AV$5010, "&lt;"&amp;$AV3801)+1+COUNTIF($AV$11:$AV3801, $AV3801)-1)</f>
        <v/>
      </c>
      <c r="AZ3801" s="111" t="str">
        <f>IF($B3801="", "", SUMIF('Shopping List'!$AV$11:$AV$25, $B3801, 'Shopping List'!$BN$11:$BN$25))</f>
        <v/>
      </c>
      <c r="BB3801" s="117" t="str">
        <f t="shared" si="902"/>
        <v/>
      </c>
    </row>
    <row r="3802" spans="1:54" x14ac:dyDescent="0.25">
      <c r="A3802" s="4"/>
      <c r="B3802" s="37"/>
      <c r="C3802" s="124"/>
      <c r="D3802" s="39"/>
      <c r="E3802" s="125"/>
      <c r="F3802" s="48"/>
      <c r="G3802" s="4"/>
      <c r="H3802" s="4"/>
      <c r="I3802" s="95" t="str">
        <f>IF($C3802="", "", IF(IFERROR(INDEX(Ingredients!$C$11:$C$310, MATCH($C3802, Ingredients!$B$11:$B$310, 0)), "")="", "", IFERROR(INDEX(Ingredients!$C$11:$C$310, MATCH($C3802, Ingredients!$B$11:$B$310, 0)), "")))</f>
        <v/>
      </c>
      <c r="J3802" s="73" t="str">
        <f>IF($B3802="", "", IF(IFERROR(INDEX(Meals!$C$11:$C$260, MATCH($B3802, Meals!$B$11:$B$260, 0)), "")="", "", IFERROR(INDEX(Meals!$C$11:$C$260, MATCH($B3802, Meals!$B$11:$B$260, 0)), "")))</f>
        <v/>
      </c>
      <c r="K3802" s="4"/>
      <c r="L3802" s="72" t="str">
        <f t="shared" si="892"/>
        <v/>
      </c>
      <c r="M3802" s="73" t="str">
        <f t="shared" si="893"/>
        <v/>
      </c>
      <c r="N3802" s="4"/>
      <c r="O3802" s="78" t="str">
        <f t="shared" si="894"/>
        <v/>
      </c>
      <c r="P3802" s="79" t="str">
        <f t="shared" si="895"/>
        <v/>
      </c>
      <c r="Q3802" s="4"/>
      <c r="R3802" s="90" t="str">
        <f t="shared" si="896"/>
        <v/>
      </c>
      <c r="S3802" s="4"/>
      <c r="Y3802" s="18" t="str">
        <f t="shared" si="897"/>
        <v/>
      </c>
      <c r="AA3802" s="18" t="str">
        <f t="shared" si="888"/>
        <v/>
      </c>
      <c r="AB3802" s="18" t="str">
        <f t="shared" si="889"/>
        <v/>
      </c>
      <c r="AC3802" s="18" t="str">
        <f t="shared" si="898"/>
        <v/>
      </c>
      <c r="AD3802" s="18" t="str">
        <f t="shared" si="898"/>
        <v/>
      </c>
      <c r="AE3802" s="18" t="str">
        <f t="shared" si="899"/>
        <v/>
      </c>
      <c r="AG3802" s="95" t="str">
        <f>IF($C3802="", "", IF(IFERROR(INDEX(Ingredients!C$11:C$310, MATCH($C3802, Ingredients!$B$11:$B$310, 0)), "")="", "", IFERROR(INDEX(Ingredients!C$11:C$310, MATCH($C3802, Ingredients!$B$11:$B$310, 0)), "")))</f>
        <v/>
      </c>
      <c r="AH3802" s="105" t="str">
        <f>IF($C3802="", "", IF(IFERROR(INDEX(Ingredients!D$11:D$310, MATCH($C3802, Ingredients!$B$11:$B$310, 0)), "")="", "", IFERROR(INDEX(Ingredients!D$11:D$310, MATCH($C3802, Ingredients!$B$11:$B$310, 0)), "")))</f>
        <v/>
      </c>
      <c r="AI3802" s="106" t="str">
        <f>IF($C3802="", "", IF(IFERROR(INDEX(Ingredients!E$11:E$310, MATCH($C3802, Ingredients!$B$11:$B$310, 0)), "")="", "", IFERROR(INDEX(Ingredients!E$11:E$310, MATCH($C3802, Ingredients!$B$11:$B$310, 0)), "")))</f>
        <v/>
      </c>
      <c r="AJ3802" s="108" t="str">
        <f>IF($C3802="", "", IF(IFERROR(INDEX(Ingredients!F$11:F$310, MATCH($C3802, Ingredients!$B$11:$B$310, 0)), "")="", "", IFERROR(INDEX(Ingredients!F$11:F$310, MATCH($C3802, Ingredients!$B$11:$B$310, 0)), "")))</f>
        <v/>
      </c>
      <c r="AK3802" s="106" t="str">
        <f>IF($C3802="", "", IF(IFERROR(INDEX(Ingredients!G$11:G$310, MATCH($C3802, Ingredients!$B$11:$B$310, 0)), "")="", "", IFERROR(INDEX(Ingredients!G$11:G$310, MATCH($C3802, Ingredients!$B$11:$B$310, 0)), "")))</f>
        <v/>
      </c>
      <c r="AL3802" s="79" t="str">
        <f>IF($C3802="", "", IF(IFERROR(INDEX(Ingredients!H$11:H$310, MATCH($C3802, Ingredients!$B$11:$B$310, 0)), "")="", "", IFERROR(INDEX(Ingredients!H$11:H$310, MATCH($C3802, Ingredients!$B$11:$B$310, 0)), "")))</f>
        <v/>
      </c>
      <c r="AN3802" s="83" t="str">
        <f t="shared" si="890"/>
        <v/>
      </c>
      <c r="AP3802" s="114" t="str">
        <f t="shared" si="900"/>
        <v/>
      </c>
      <c r="AR3802" s="117" t="str">
        <f>IF($C3802="", "", IF(IFERROR(INDEX(Ingredients!$AI$11:$AI$310, MATCH($C3802, Ingredients!$B$11:$B$310, 0)), "")="", "", IFERROR(INDEX(Ingredients!$AI$11:$AI$310, MATCH($C3802, Ingredients!$B$11:$B$310, 0)), "")))</f>
        <v/>
      </c>
      <c r="AT3802" s="120" t="str">
        <f t="shared" si="901"/>
        <v/>
      </c>
      <c r="AV3802" s="90" t="str">
        <f t="shared" si="891"/>
        <v/>
      </c>
      <c r="AX3802" s="90" t="str">
        <f>IF($AV3802="", "", COUNTIF($AV$11:$AV$5010, "&lt;"&amp;$AV3802)+1+COUNTIF($AV$11:$AV3802, $AV3802)-1)</f>
        <v/>
      </c>
      <c r="AZ3802" s="111" t="str">
        <f>IF($B3802="", "", SUMIF('Shopping List'!$AV$11:$AV$25, $B3802, 'Shopping List'!$BN$11:$BN$25))</f>
        <v/>
      </c>
      <c r="BB3802" s="117" t="str">
        <f t="shared" si="902"/>
        <v/>
      </c>
    </row>
    <row r="3803" spans="1:54" x14ac:dyDescent="0.25">
      <c r="A3803" s="4"/>
      <c r="B3803" s="37"/>
      <c r="C3803" s="124"/>
      <c r="D3803" s="39"/>
      <c r="E3803" s="125"/>
      <c r="F3803" s="48"/>
      <c r="G3803" s="4"/>
      <c r="H3803" s="4"/>
      <c r="I3803" s="95" t="str">
        <f>IF($C3803="", "", IF(IFERROR(INDEX(Ingredients!$C$11:$C$310, MATCH($C3803, Ingredients!$B$11:$B$310, 0)), "")="", "", IFERROR(INDEX(Ingredients!$C$11:$C$310, MATCH($C3803, Ingredients!$B$11:$B$310, 0)), "")))</f>
        <v/>
      </c>
      <c r="J3803" s="73" t="str">
        <f>IF($B3803="", "", IF(IFERROR(INDEX(Meals!$C$11:$C$260, MATCH($B3803, Meals!$B$11:$B$260, 0)), "")="", "", IFERROR(INDEX(Meals!$C$11:$C$260, MATCH($B3803, Meals!$B$11:$B$260, 0)), "")))</f>
        <v/>
      </c>
      <c r="K3803" s="4"/>
      <c r="L3803" s="72" t="str">
        <f t="shared" si="892"/>
        <v/>
      </c>
      <c r="M3803" s="73" t="str">
        <f t="shared" si="893"/>
        <v/>
      </c>
      <c r="N3803" s="4"/>
      <c r="O3803" s="78" t="str">
        <f t="shared" si="894"/>
        <v/>
      </c>
      <c r="P3803" s="79" t="str">
        <f t="shared" si="895"/>
        <v/>
      </c>
      <c r="Q3803" s="4"/>
      <c r="R3803" s="90" t="str">
        <f t="shared" si="896"/>
        <v/>
      </c>
      <c r="S3803" s="4"/>
      <c r="Y3803" s="18" t="str">
        <f t="shared" si="897"/>
        <v/>
      </c>
      <c r="AA3803" s="18" t="str">
        <f t="shared" si="888"/>
        <v/>
      </c>
      <c r="AB3803" s="18" t="str">
        <f t="shared" si="889"/>
        <v/>
      </c>
      <c r="AC3803" s="18" t="str">
        <f t="shared" si="898"/>
        <v/>
      </c>
      <c r="AD3803" s="18" t="str">
        <f t="shared" si="898"/>
        <v/>
      </c>
      <c r="AE3803" s="18" t="str">
        <f t="shared" si="899"/>
        <v/>
      </c>
      <c r="AG3803" s="95" t="str">
        <f>IF($C3803="", "", IF(IFERROR(INDEX(Ingredients!C$11:C$310, MATCH($C3803, Ingredients!$B$11:$B$310, 0)), "")="", "", IFERROR(INDEX(Ingredients!C$11:C$310, MATCH($C3803, Ingredients!$B$11:$B$310, 0)), "")))</f>
        <v/>
      </c>
      <c r="AH3803" s="105" t="str">
        <f>IF($C3803="", "", IF(IFERROR(INDEX(Ingredients!D$11:D$310, MATCH($C3803, Ingredients!$B$11:$B$310, 0)), "")="", "", IFERROR(INDEX(Ingredients!D$11:D$310, MATCH($C3803, Ingredients!$B$11:$B$310, 0)), "")))</f>
        <v/>
      </c>
      <c r="AI3803" s="106" t="str">
        <f>IF($C3803="", "", IF(IFERROR(INDEX(Ingredients!E$11:E$310, MATCH($C3803, Ingredients!$B$11:$B$310, 0)), "")="", "", IFERROR(INDEX(Ingredients!E$11:E$310, MATCH($C3803, Ingredients!$B$11:$B$310, 0)), "")))</f>
        <v/>
      </c>
      <c r="AJ3803" s="108" t="str">
        <f>IF($C3803="", "", IF(IFERROR(INDEX(Ingredients!F$11:F$310, MATCH($C3803, Ingredients!$B$11:$B$310, 0)), "")="", "", IFERROR(INDEX(Ingredients!F$11:F$310, MATCH($C3803, Ingredients!$B$11:$B$310, 0)), "")))</f>
        <v/>
      </c>
      <c r="AK3803" s="106" t="str">
        <f>IF($C3803="", "", IF(IFERROR(INDEX(Ingredients!G$11:G$310, MATCH($C3803, Ingredients!$B$11:$B$310, 0)), "")="", "", IFERROR(INDEX(Ingredients!G$11:G$310, MATCH($C3803, Ingredients!$B$11:$B$310, 0)), "")))</f>
        <v/>
      </c>
      <c r="AL3803" s="79" t="str">
        <f>IF($C3803="", "", IF(IFERROR(INDEX(Ingredients!H$11:H$310, MATCH($C3803, Ingredients!$B$11:$B$310, 0)), "")="", "", IFERROR(INDEX(Ingredients!H$11:H$310, MATCH($C3803, Ingredients!$B$11:$B$310, 0)), "")))</f>
        <v/>
      </c>
      <c r="AN3803" s="83" t="str">
        <f t="shared" si="890"/>
        <v/>
      </c>
      <c r="AP3803" s="114" t="str">
        <f t="shared" si="900"/>
        <v/>
      </c>
      <c r="AR3803" s="117" t="str">
        <f>IF($C3803="", "", IF(IFERROR(INDEX(Ingredients!$AI$11:$AI$310, MATCH($C3803, Ingredients!$B$11:$B$310, 0)), "")="", "", IFERROR(INDEX(Ingredients!$AI$11:$AI$310, MATCH($C3803, Ingredients!$B$11:$B$310, 0)), "")))</f>
        <v/>
      </c>
      <c r="AT3803" s="120" t="str">
        <f t="shared" si="901"/>
        <v/>
      </c>
      <c r="AV3803" s="90" t="str">
        <f t="shared" si="891"/>
        <v/>
      </c>
      <c r="AX3803" s="90" t="str">
        <f>IF($AV3803="", "", COUNTIF($AV$11:$AV$5010, "&lt;"&amp;$AV3803)+1+COUNTIF($AV$11:$AV3803, $AV3803)-1)</f>
        <v/>
      </c>
      <c r="AZ3803" s="111" t="str">
        <f>IF($B3803="", "", SUMIF('Shopping List'!$AV$11:$AV$25, $B3803, 'Shopping List'!$BN$11:$BN$25))</f>
        <v/>
      </c>
      <c r="BB3803" s="117" t="str">
        <f t="shared" si="902"/>
        <v/>
      </c>
    </row>
    <row r="3804" spans="1:54" x14ac:dyDescent="0.25">
      <c r="A3804" s="4"/>
      <c r="B3804" s="37"/>
      <c r="C3804" s="124"/>
      <c r="D3804" s="39"/>
      <c r="E3804" s="125"/>
      <c r="F3804" s="48"/>
      <c r="G3804" s="4"/>
      <c r="H3804" s="4"/>
      <c r="I3804" s="95" t="str">
        <f>IF($C3804="", "", IF(IFERROR(INDEX(Ingredients!$C$11:$C$310, MATCH($C3804, Ingredients!$B$11:$B$310, 0)), "")="", "", IFERROR(INDEX(Ingredients!$C$11:$C$310, MATCH($C3804, Ingredients!$B$11:$B$310, 0)), "")))</f>
        <v/>
      </c>
      <c r="J3804" s="73" t="str">
        <f>IF($B3804="", "", IF(IFERROR(INDEX(Meals!$C$11:$C$260, MATCH($B3804, Meals!$B$11:$B$260, 0)), "")="", "", IFERROR(INDEX(Meals!$C$11:$C$260, MATCH($B3804, Meals!$B$11:$B$260, 0)), "")))</f>
        <v/>
      </c>
      <c r="K3804" s="4"/>
      <c r="L3804" s="72" t="str">
        <f t="shared" si="892"/>
        <v/>
      </c>
      <c r="M3804" s="73" t="str">
        <f t="shared" si="893"/>
        <v/>
      </c>
      <c r="N3804" s="4"/>
      <c r="O3804" s="78" t="str">
        <f t="shared" si="894"/>
        <v/>
      </c>
      <c r="P3804" s="79" t="str">
        <f t="shared" si="895"/>
        <v/>
      </c>
      <c r="Q3804" s="4"/>
      <c r="R3804" s="90" t="str">
        <f t="shared" si="896"/>
        <v/>
      </c>
      <c r="S3804" s="4"/>
      <c r="Y3804" s="18" t="str">
        <f t="shared" si="897"/>
        <v/>
      </c>
      <c r="AA3804" s="18" t="str">
        <f t="shared" si="888"/>
        <v/>
      </c>
      <c r="AB3804" s="18" t="str">
        <f t="shared" si="889"/>
        <v/>
      </c>
      <c r="AC3804" s="18" t="str">
        <f t="shared" si="898"/>
        <v/>
      </c>
      <c r="AD3804" s="18" t="str">
        <f t="shared" si="898"/>
        <v/>
      </c>
      <c r="AE3804" s="18" t="str">
        <f t="shared" si="899"/>
        <v/>
      </c>
      <c r="AG3804" s="95" t="str">
        <f>IF($C3804="", "", IF(IFERROR(INDEX(Ingredients!C$11:C$310, MATCH($C3804, Ingredients!$B$11:$B$310, 0)), "")="", "", IFERROR(INDEX(Ingredients!C$11:C$310, MATCH($C3804, Ingredients!$B$11:$B$310, 0)), "")))</f>
        <v/>
      </c>
      <c r="AH3804" s="105" t="str">
        <f>IF($C3804="", "", IF(IFERROR(INDEX(Ingredients!D$11:D$310, MATCH($C3804, Ingredients!$B$11:$B$310, 0)), "")="", "", IFERROR(INDEX(Ingredients!D$11:D$310, MATCH($C3804, Ingredients!$B$11:$B$310, 0)), "")))</f>
        <v/>
      </c>
      <c r="AI3804" s="106" t="str">
        <f>IF($C3804="", "", IF(IFERROR(INDEX(Ingredients!E$11:E$310, MATCH($C3804, Ingredients!$B$11:$B$310, 0)), "")="", "", IFERROR(INDEX(Ingredients!E$11:E$310, MATCH($C3804, Ingredients!$B$11:$B$310, 0)), "")))</f>
        <v/>
      </c>
      <c r="AJ3804" s="108" t="str">
        <f>IF($C3804="", "", IF(IFERROR(INDEX(Ingredients!F$11:F$310, MATCH($C3804, Ingredients!$B$11:$B$310, 0)), "")="", "", IFERROR(INDEX(Ingredients!F$11:F$310, MATCH($C3804, Ingredients!$B$11:$B$310, 0)), "")))</f>
        <v/>
      </c>
      <c r="AK3804" s="106" t="str">
        <f>IF($C3804="", "", IF(IFERROR(INDEX(Ingredients!G$11:G$310, MATCH($C3804, Ingredients!$B$11:$B$310, 0)), "")="", "", IFERROR(INDEX(Ingredients!G$11:G$310, MATCH($C3804, Ingredients!$B$11:$B$310, 0)), "")))</f>
        <v/>
      </c>
      <c r="AL3804" s="79" t="str">
        <f>IF($C3804="", "", IF(IFERROR(INDEX(Ingredients!H$11:H$310, MATCH($C3804, Ingredients!$B$11:$B$310, 0)), "")="", "", IFERROR(INDEX(Ingredients!H$11:H$310, MATCH($C3804, Ingredients!$B$11:$B$310, 0)), "")))</f>
        <v/>
      </c>
      <c r="AN3804" s="83" t="str">
        <f t="shared" si="890"/>
        <v/>
      </c>
      <c r="AP3804" s="114" t="str">
        <f t="shared" si="900"/>
        <v/>
      </c>
      <c r="AR3804" s="117" t="str">
        <f>IF($C3804="", "", IF(IFERROR(INDEX(Ingredients!$AI$11:$AI$310, MATCH($C3804, Ingredients!$B$11:$B$310, 0)), "")="", "", IFERROR(INDEX(Ingredients!$AI$11:$AI$310, MATCH($C3804, Ingredients!$B$11:$B$310, 0)), "")))</f>
        <v/>
      </c>
      <c r="AT3804" s="120" t="str">
        <f t="shared" si="901"/>
        <v/>
      </c>
      <c r="AV3804" s="90" t="str">
        <f t="shared" si="891"/>
        <v/>
      </c>
      <c r="AX3804" s="90" t="str">
        <f>IF($AV3804="", "", COUNTIF($AV$11:$AV$5010, "&lt;"&amp;$AV3804)+1+COUNTIF($AV$11:$AV3804, $AV3804)-1)</f>
        <v/>
      </c>
      <c r="AZ3804" s="111" t="str">
        <f>IF($B3804="", "", SUMIF('Shopping List'!$AV$11:$AV$25, $B3804, 'Shopping List'!$BN$11:$BN$25))</f>
        <v/>
      </c>
      <c r="BB3804" s="117" t="str">
        <f t="shared" si="902"/>
        <v/>
      </c>
    </row>
    <row r="3805" spans="1:54" x14ac:dyDescent="0.25">
      <c r="A3805" s="4"/>
      <c r="B3805" s="37"/>
      <c r="C3805" s="124"/>
      <c r="D3805" s="39"/>
      <c r="E3805" s="125"/>
      <c r="F3805" s="48"/>
      <c r="G3805" s="4"/>
      <c r="H3805" s="4"/>
      <c r="I3805" s="95" t="str">
        <f>IF($C3805="", "", IF(IFERROR(INDEX(Ingredients!$C$11:$C$310, MATCH($C3805, Ingredients!$B$11:$B$310, 0)), "")="", "", IFERROR(INDEX(Ingredients!$C$11:$C$310, MATCH($C3805, Ingredients!$B$11:$B$310, 0)), "")))</f>
        <v/>
      </c>
      <c r="J3805" s="73" t="str">
        <f>IF($B3805="", "", IF(IFERROR(INDEX(Meals!$C$11:$C$260, MATCH($B3805, Meals!$B$11:$B$260, 0)), "")="", "", IFERROR(INDEX(Meals!$C$11:$C$260, MATCH($B3805, Meals!$B$11:$B$260, 0)), "")))</f>
        <v/>
      </c>
      <c r="K3805" s="4"/>
      <c r="L3805" s="72" t="str">
        <f t="shared" si="892"/>
        <v/>
      </c>
      <c r="M3805" s="73" t="str">
        <f t="shared" si="893"/>
        <v/>
      </c>
      <c r="N3805" s="4"/>
      <c r="O3805" s="78" t="str">
        <f t="shared" si="894"/>
        <v/>
      </c>
      <c r="P3805" s="79" t="str">
        <f t="shared" si="895"/>
        <v/>
      </c>
      <c r="Q3805" s="4"/>
      <c r="R3805" s="90" t="str">
        <f t="shared" si="896"/>
        <v/>
      </c>
      <c r="S3805" s="4"/>
      <c r="Y3805" s="18" t="str">
        <f t="shared" si="897"/>
        <v/>
      </c>
      <c r="AA3805" s="18" t="str">
        <f t="shared" si="888"/>
        <v/>
      </c>
      <c r="AB3805" s="18" t="str">
        <f t="shared" si="889"/>
        <v/>
      </c>
      <c r="AC3805" s="18" t="str">
        <f t="shared" si="898"/>
        <v/>
      </c>
      <c r="AD3805" s="18" t="str">
        <f t="shared" si="898"/>
        <v/>
      </c>
      <c r="AE3805" s="18" t="str">
        <f t="shared" si="899"/>
        <v/>
      </c>
      <c r="AG3805" s="95" t="str">
        <f>IF($C3805="", "", IF(IFERROR(INDEX(Ingredients!C$11:C$310, MATCH($C3805, Ingredients!$B$11:$B$310, 0)), "")="", "", IFERROR(INDEX(Ingredients!C$11:C$310, MATCH($C3805, Ingredients!$B$11:$B$310, 0)), "")))</f>
        <v/>
      </c>
      <c r="AH3805" s="105" t="str">
        <f>IF($C3805="", "", IF(IFERROR(INDEX(Ingredients!D$11:D$310, MATCH($C3805, Ingredients!$B$11:$B$310, 0)), "")="", "", IFERROR(INDEX(Ingredients!D$11:D$310, MATCH($C3805, Ingredients!$B$11:$B$310, 0)), "")))</f>
        <v/>
      </c>
      <c r="AI3805" s="106" t="str">
        <f>IF($C3805="", "", IF(IFERROR(INDEX(Ingredients!E$11:E$310, MATCH($C3805, Ingredients!$B$11:$B$310, 0)), "")="", "", IFERROR(INDEX(Ingredients!E$11:E$310, MATCH($C3805, Ingredients!$B$11:$B$310, 0)), "")))</f>
        <v/>
      </c>
      <c r="AJ3805" s="108" t="str">
        <f>IF($C3805="", "", IF(IFERROR(INDEX(Ingredients!F$11:F$310, MATCH($C3805, Ingredients!$B$11:$B$310, 0)), "")="", "", IFERROR(INDEX(Ingredients!F$11:F$310, MATCH($C3805, Ingredients!$B$11:$B$310, 0)), "")))</f>
        <v/>
      </c>
      <c r="AK3805" s="106" t="str">
        <f>IF($C3805="", "", IF(IFERROR(INDEX(Ingredients!G$11:G$310, MATCH($C3805, Ingredients!$B$11:$B$310, 0)), "")="", "", IFERROR(INDEX(Ingredients!G$11:G$310, MATCH($C3805, Ingredients!$B$11:$B$310, 0)), "")))</f>
        <v/>
      </c>
      <c r="AL3805" s="79" t="str">
        <f>IF($C3805="", "", IF(IFERROR(INDEX(Ingredients!H$11:H$310, MATCH($C3805, Ingredients!$B$11:$B$310, 0)), "")="", "", IFERROR(INDEX(Ingredients!H$11:H$310, MATCH($C3805, Ingredients!$B$11:$B$310, 0)), "")))</f>
        <v/>
      </c>
      <c r="AN3805" s="83" t="str">
        <f t="shared" si="890"/>
        <v/>
      </c>
      <c r="AP3805" s="114" t="str">
        <f t="shared" si="900"/>
        <v/>
      </c>
      <c r="AR3805" s="117" t="str">
        <f>IF($C3805="", "", IF(IFERROR(INDEX(Ingredients!$AI$11:$AI$310, MATCH($C3805, Ingredients!$B$11:$B$310, 0)), "")="", "", IFERROR(INDEX(Ingredients!$AI$11:$AI$310, MATCH($C3805, Ingredients!$B$11:$B$310, 0)), "")))</f>
        <v/>
      </c>
      <c r="AT3805" s="120" t="str">
        <f t="shared" si="901"/>
        <v/>
      </c>
      <c r="AV3805" s="90" t="str">
        <f t="shared" si="891"/>
        <v/>
      </c>
      <c r="AX3805" s="90" t="str">
        <f>IF($AV3805="", "", COUNTIF($AV$11:$AV$5010, "&lt;"&amp;$AV3805)+1+COUNTIF($AV$11:$AV3805, $AV3805)-1)</f>
        <v/>
      </c>
      <c r="AZ3805" s="111" t="str">
        <f>IF($B3805="", "", SUMIF('Shopping List'!$AV$11:$AV$25, $B3805, 'Shopping List'!$BN$11:$BN$25))</f>
        <v/>
      </c>
      <c r="BB3805" s="117" t="str">
        <f t="shared" si="902"/>
        <v/>
      </c>
    </row>
    <row r="3806" spans="1:54" x14ac:dyDescent="0.25">
      <c r="A3806" s="4"/>
      <c r="B3806" s="37"/>
      <c r="C3806" s="124"/>
      <c r="D3806" s="39"/>
      <c r="E3806" s="125"/>
      <c r="F3806" s="48"/>
      <c r="G3806" s="4"/>
      <c r="H3806" s="4"/>
      <c r="I3806" s="95" t="str">
        <f>IF($C3806="", "", IF(IFERROR(INDEX(Ingredients!$C$11:$C$310, MATCH($C3806, Ingredients!$B$11:$B$310, 0)), "")="", "", IFERROR(INDEX(Ingredients!$C$11:$C$310, MATCH($C3806, Ingredients!$B$11:$B$310, 0)), "")))</f>
        <v/>
      </c>
      <c r="J3806" s="73" t="str">
        <f>IF($B3806="", "", IF(IFERROR(INDEX(Meals!$C$11:$C$260, MATCH($B3806, Meals!$B$11:$B$260, 0)), "")="", "", IFERROR(INDEX(Meals!$C$11:$C$260, MATCH($B3806, Meals!$B$11:$B$260, 0)), "")))</f>
        <v/>
      </c>
      <c r="K3806" s="4"/>
      <c r="L3806" s="72" t="str">
        <f t="shared" si="892"/>
        <v/>
      </c>
      <c r="M3806" s="73" t="str">
        <f t="shared" si="893"/>
        <v/>
      </c>
      <c r="N3806" s="4"/>
      <c r="O3806" s="78" t="str">
        <f t="shared" si="894"/>
        <v/>
      </c>
      <c r="P3806" s="79" t="str">
        <f t="shared" si="895"/>
        <v/>
      </c>
      <c r="Q3806" s="4"/>
      <c r="R3806" s="90" t="str">
        <f t="shared" si="896"/>
        <v/>
      </c>
      <c r="S3806" s="4"/>
      <c r="Y3806" s="18" t="str">
        <f t="shared" si="897"/>
        <v/>
      </c>
      <c r="AA3806" s="18" t="str">
        <f t="shared" si="888"/>
        <v/>
      </c>
      <c r="AB3806" s="18" t="str">
        <f t="shared" si="889"/>
        <v/>
      </c>
      <c r="AC3806" s="18" t="str">
        <f t="shared" si="898"/>
        <v/>
      </c>
      <c r="AD3806" s="18" t="str">
        <f t="shared" si="898"/>
        <v/>
      </c>
      <c r="AE3806" s="18" t="str">
        <f t="shared" si="899"/>
        <v/>
      </c>
      <c r="AG3806" s="95" t="str">
        <f>IF($C3806="", "", IF(IFERROR(INDEX(Ingredients!C$11:C$310, MATCH($C3806, Ingredients!$B$11:$B$310, 0)), "")="", "", IFERROR(INDEX(Ingredients!C$11:C$310, MATCH($C3806, Ingredients!$B$11:$B$310, 0)), "")))</f>
        <v/>
      </c>
      <c r="AH3806" s="105" t="str">
        <f>IF($C3806="", "", IF(IFERROR(INDEX(Ingredients!D$11:D$310, MATCH($C3806, Ingredients!$B$11:$B$310, 0)), "")="", "", IFERROR(INDEX(Ingredients!D$11:D$310, MATCH($C3806, Ingredients!$B$11:$B$310, 0)), "")))</f>
        <v/>
      </c>
      <c r="AI3806" s="106" t="str">
        <f>IF($C3806="", "", IF(IFERROR(INDEX(Ingredients!E$11:E$310, MATCH($C3806, Ingredients!$B$11:$B$310, 0)), "")="", "", IFERROR(INDEX(Ingredients!E$11:E$310, MATCH($C3806, Ingredients!$B$11:$B$310, 0)), "")))</f>
        <v/>
      </c>
      <c r="AJ3806" s="108" t="str">
        <f>IF($C3806="", "", IF(IFERROR(INDEX(Ingredients!F$11:F$310, MATCH($C3806, Ingredients!$B$11:$B$310, 0)), "")="", "", IFERROR(INDEX(Ingredients!F$11:F$310, MATCH($C3806, Ingredients!$B$11:$B$310, 0)), "")))</f>
        <v/>
      </c>
      <c r="AK3806" s="106" t="str">
        <f>IF($C3806="", "", IF(IFERROR(INDEX(Ingredients!G$11:G$310, MATCH($C3806, Ingredients!$B$11:$B$310, 0)), "")="", "", IFERROR(INDEX(Ingredients!G$11:G$310, MATCH($C3806, Ingredients!$B$11:$B$310, 0)), "")))</f>
        <v/>
      </c>
      <c r="AL3806" s="79" t="str">
        <f>IF($C3806="", "", IF(IFERROR(INDEX(Ingredients!H$11:H$310, MATCH($C3806, Ingredients!$B$11:$B$310, 0)), "")="", "", IFERROR(INDEX(Ingredients!H$11:H$310, MATCH($C3806, Ingredients!$B$11:$B$310, 0)), "")))</f>
        <v/>
      </c>
      <c r="AN3806" s="83" t="str">
        <f t="shared" si="890"/>
        <v/>
      </c>
      <c r="AP3806" s="114" t="str">
        <f t="shared" si="900"/>
        <v/>
      </c>
      <c r="AR3806" s="117" t="str">
        <f>IF($C3806="", "", IF(IFERROR(INDEX(Ingredients!$AI$11:$AI$310, MATCH($C3806, Ingredients!$B$11:$B$310, 0)), "")="", "", IFERROR(INDEX(Ingredients!$AI$11:$AI$310, MATCH($C3806, Ingredients!$B$11:$B$310, 0)), "")))</f>
        <v/>
      </c>
      <c r="AT3806" s="120" t="str">
        <f t="shared" si="901"/>
        <v/>
      </c>
      <c r="AV3806" s="90" t="str">
        <f t="shared" si="891"/>
        <v/>
      </c>
      <c r="AX3806" s="90" t="str">
        <f>IF($AV3806="", "", COUNTIF($AV$11:$AV$5010, "&lt;"&amp;$AV3806)+1+COUNTIF($AV$11:$AV3806, $AV3806)-1)</f>
        <v/>
      </c>
      <c r="AZ3806" s="111" t="str">
        <f>IF($B3806="", "", SUMIF('Shopping List'!$AV$11:$AV$25, $B3806, 'Shopping List'!$BN$11:$BN$25))</f>
        <v/>
      </c>
      <c r="BB3806" s="117" t="str">
        <f t="shared" si="902"/>
        <v/>
      </c>
    </row>
    <row r="3807" spans="1:54" x14ac:dyDescent="0.25">
      <c r="A3807" s="4"/>
      <c r="B3807" s="37"/>
      <c r="C3807" s="124"/>
      <c r="D3807" s="39"/>
      <c r="E3807" s="125"/>
      <c r="F3807" s="48"/>
      <c r="G3807" s="4"/>
      <c r="H3807" s="4"/>
      <c r="I3807" s="95" t="str">
        <f>IF($C3807="", "", IF(IFERROR(INDEX(Ingredients!$C$11:$C$310, MATCH($C3807, Ingredients!$B$11:$B$310, 0)), "")="", "", IFERROR(INDEX(Ingredients!$C$11:$C$310, MATCH($C3807, Ingredients!$B$11:$B$310, 0)), "")))</f>
        <v/>
      </c>
      <c r="J3807" s="73" t="str">
        <f>IF($B3807="", "", IF(IFERROR(INDEX(Meals!$C$11:$C$260, MATCH($B3807, Meals!$B$11:$B$260, 0)), "")="", "", IFERROR(INDEX(Meals!$C$11:$C$260, MATCH($B3807, Meals!$B$11:$B$260, 0)), "")))</f>
        <v/>
      </c>
      <c r="K3807" s="4"/>
      <c r="L3807" s="72" t="str">
        <f t="shared" si="892"/>
        <v/>
      </c>
      <c r="M3807" s="73" t="str">
        <f t="shared" si="893"/>
        <v/>
      </c>
      <c r="N3807" s="4"/>
      <c r="O3807" s="78" t="str">
        <f t="shared" si="894"/>
        <v/>
      </c>
      <c r="P3807" s="79" t="str">
        <f t="shared" si="895"/>
        <v/>
      </c>
      <c r="Q3807" s="4"/>
      <c r="R3807" s="90" t="str">
        <f t="shared" si="896"/>
        <v/>
      </c>
      <c r="S3807" s="4"/>
      <c r="Y3807" s="18" t="str">
        <f t="shared" si="897"/>
        <v/>
      </c>
      <c r="AA3807" s="18" t="str">
        <f t="shared" si="888"/>
        <v/>
      </c>
      <c r="AB3807" s="18" t="str">
        <f t="shared" si="889"/>
        <v/>
      </c>
      <c r="AC3807" s="18" t="str">
        <f t="shared" si="898"/>
        <v/>
      </c>
      <c r="AD3807" s="18" t="str">
        <f t="shared" si="898"/>
        <v/>
      </c>
      <c r="AE3807" s="18" t="str">
        <f t="shared" si="899"/>
        <v/>
      </c>
      <c r="AG3807" s="95" t="str">
        <f>IF($C3807="", "", IF(IFERROR(INDEX(Ingredients!C$11:C$310, MATCH($C3807, Ingredients!$B$11:$B$310, 0)), "")="", "", IFERROR(INDEX(Ingredients!C$11:C$310, MATCH($C3807, Ingredients!$B$11:$B$310, 0)), "")))</f>
        <v/>
      </c>
      <c r="AH3807" s="105" t="str">
        <f>IF($C3807="", "", IF(IFERROR(INDEX(Ingredients!D$11:D$310, MATCH($C3807, Ingredients!$B$11:$B$310, 0)), "")="", "", IFERROR(INDEX(Ingredients!D$11:D$310, MATCH($C3807, Ingredients!$B$11:$B$310, 0)), "")))</f>
        <v/>
      </c>
      <c r="AI3807" s="106" t="str">
        <f>IF($C3807="", "", IF(IFERROR(INDEX(Ingredients!E$11:E$310, MATCH($C3807, Ingredients!$B$11:$B$310, 0)), "")="", "", IFERROR(INDEX(Ingredients!E$11:E$310, MATCH($C3807, Ingredients!$B$11:$B$310, 0)), "")))</f>
        <v/>
      </c>
      <c r="AJ3807" s="108" t="str">
        <f>IF($C3807="", "", IF(IFERROR(INDEX(Ingredients!F$11:F$310, MATCH($C3807, Ingredients!$B$11:$B$310, 0)), "")="", "", IFERROR(INDEX(Ingredients!F$11:F$310, MATCH($C3807, Ingredients!$B$11:$B$310, 0)), "")))</f>
        <v/>
      </c>
      <c r="AK3807" s="106" t="str">
        <f>IF($C3807="", "", IF(IFERROR(INDEX(Ingredients!G$11:G$310, MATCH($C3807, Ingredients!$B$11:$B$310, 0)), "")="", "", IFERROR(INDEX(Ingredients!G$11:G$310, MATCH($C3807, Ingredients!$B$11:$B$310, 0)), "")))</f>
        <v/>
      </c>
      <c r="AL3807" s="79" t="str">
        <f>IF($C3807="", "", IF(IFERROR(INDEX(Ingredients!H$11:H$310, MATCH($C3807, Ingredients!$B$11:$B$310, 0)), "")="", "", IFERROR(INDEX(Ingredients!H$11:H$310, MATCH($C3807, Ingredients!$B$11:$B$310, 0)), "")))</f>
        <v/>
      </c>
      <c r="AN3807" s="83" t="str">
        <f t="shared" si="890"/>
        <v/>
      </c>
      <c r="AP3807" s="114" t="str">
        <f t="shared" si="900"/>
        <v/>
      </c>
      <c r="AR3807" s="117" t="str">
        <f>IF($C3807="", "", IF(IFERROR(INDEX(Ingredients!$AI$11:$AI$310, MATCH($C3807, Ingredients!$B$11:$B$310, 0)), "")="", "", IFERROR(INDEX(Ingredients!$AI$11:$AI$310, MATCH($C3807, Ingredients!$B$11:$B$310, 0)), "")))</f>
        <v/>
      </c>
      <c r="AT3807" s="120" t="str">
        <f t="shared" si="901"/>
        <v/>
      </c>
      <c r="AV3807" s="90" t="str">
        <f t="shared" si="891"/>
        <v/>
      </c>
      <c r="AX3807" s="90" t="str">
        <f>IF($AV3807="", "", COUNTIF($AV$11:$AV$5010, "&lt;"&amp;$AV3807)+1+COUNTIF($AV$11:$AV3807, $AV3807)-1)</f>
        <v/>
      </c>
      <c r="AZ3807" s="111" t="str">
        <f>IF($B3807="", "", SUMIF('Shopping List'!$AV$11:$AV$25, $B3807, 'Shopping List'!$BN$11:$BN$25))</f>
        <v/>
      </c>
      <c r="BB3807" s="117" t="str">
        <f t="shared" si="902"/>
        <v/>
      </c>
    </row>
    <row r="3808" spans="1:54" x14ac:dyDescent="0.25">
      <c r="A3808" s="4"/>
      <c r="B3808" s="37"/>
      <c r="C3808" s="124"/>
      <c r="D3808" s="39"/>
      <c r="E3808" s="125"/>
      <c r="F3808" s="48"/>
      <c r="G3808" s="4"/>
      <c r="H3808" s="4"/>
      <c r="I3808" s="95" t="str">
        <f>IF($C3808="", "", IF(IFERROR(INDEX(Ingredients!$C$11:$C$310, MATCH($C3808, Ingredients!$B$11:$B$310, 0)), "")="", "", IFERROR(INDEX(Ingredients!$C$11:$C$310, MATCH($C3808, Ingredients!$B$11:$B$310, 0)), "")))</f>
        <v/>
      </c>
      <c r="J3808" s="73" t="str">
        <f>IF($B3808="", "", IF(IFERROR(INDEX(Meals!$C$11:$C$260, MATCH($B3808, Meals!$B$11:$B$260, 0)), "")="", "", IFERROR(INDEX(Meals!$C$11:$C$260, MATCH($B3808, Meals!$B$11:$B$260, 0)), "")))</f>
        <v/>
      </c>
      <c r="K3808" s="4"/>
      <c r="L3808" s="72" t="str">
        <f t="shared" si="892"/>
        <v/>
      </c>
      <c r="M3808" s="73" t="str">
        <f t="shared" si="893"/>
        <v/>
      </c>
      <c r="N3808" s="4"/>
      <c r="O3808" s="78" t="str">
        <f t="shared" si="894"/>
        <v/>
      </c>
      <c r="P3808" s="79" t="str">
        <f t="shared" si="895"/>
        <v/>
      </c>
      <c r="Q3808" s="4"/>
      <c r="R3808" s="90" t="str">
        <f t="shared" si="896"/>
        <v/>
      </c>
      <c r="S3808" s="4"/>
      <c r="Y3808" s="18" t="str">
        <f t="shared" si="897"/>
        <v/>
      </c>
      <c r="AA3808" s="18" t="str">
        <f t="shared" si="888"/>
        <v/>
      </c>
      <c r="AB3808" s="18" t="str">
        <f t="shared" si="889"/>
        <v/>
      </c>
      <c r="AC3808" s="18" t="str">
        <f t="shared" si="898"/>
        <v/>
      </c>
      <c r="AD3808" s="18" t="str">
        <f t="shared" si="898"/>
        <v/>
      </c>
      <c r="AE3808" s="18" t="str">
        <f t="shared" si="899"/>
        <v/>
      </c>
      <c r="AG3808" s="95" t="str">
        <f>IF($C3808="", "", IF(IFERROR(INDEX(Ingredients!C$11:C$310, MATCH($C3808, Ingredients!$B$11:$B$310, 0)), "")="", "", IFERROR(INDEX(Ingredients!C$11:C$310, MATCH($C3808, Ingredients!$B$11:$B$310, 0)), "")))</f>
        <v/>
      </c>
      <c r="AH3808" s="105" t="str">
        <f>IF($C3808="", "", IF(IFERROR(INDEX(Ingredients!D$11:D$310, MATCH($C3808, Ingredients!$B$11:$B$310, 0)), "")="", "", IFERROR(INDEX(Ingredients!D$11:D$310, MATCH($C3808, Ingredients!$B$11:$B$310, 0)), "")))</f>
        <v/>
      </c>
      <c r="AI3808" s="106" t="str">
        <f>IF($C3808="", "", IF(IFERROR(INDEX(Ingredients!E$11:E$310, MATCH($C3808, Ingredients!$B$11:$B$310, 0)), "")="", "", IFERROR(INDEX(Ingredients!E$11:E$310, MATCH($C3808, Ingredients!$B$11:$B$310, 0)), "")))</f>
        <v/>
      </c>
      <c r="AJ3808" s="108" t="str">
        <f>IF($C3808="", "", IF(IFERROR(INDEX(Ingredients!F$11:F$310, MATCH($C3808, Ingredients!$B$11:$B$310, 0)), "")="", "", IFERROR(INDEX(Ingredients!F$11:F$310, MATCH($C3808, Ingredients!$B$11:$B$310, 0)), "")))</f>
        <v/>
      </c>
      <c r="AK3808" s="106" t="str">
        <f>IF($C3808="", "", IF(IFERROR(INDEX(Ingredients!G$11:G$310, MATCH($C3808, Ingredients!$B$11:$B$310, 0)), "")="", "", IFERROR(INDEX(Ingredients!G$11:G$310, MATCH($C3808, Ingredients!$B$11:$B$310, 0)), "")))</f>
        <v/>
      </c>
      <c r="AL3808" s="79" t="str">
        <f>IF($C3808="", "", IF(IFERROR(INDEX(Ingredients!H$11:H$310, MATCH($C3808, Ingredients!$B$11:$B$310, 0)), "")="", "", IFERROR(INDEX(Ingredients!H$11:H$310, MATCH($C3808, Ingredients!$B$11:$B$310, 0)), "")))</f>
        <v/>
      </c>
      <c r="AN3808" s="83" t="str">
        <f t="shared" si="890"/>
        <v/>
      </c>
      <c r="AP3808" s="114" t="str">
        <f t="shared" si="900"/>
        <v/>
      </c>
      <c r="AR3808" s="117" t="str">
        <f>IF($C3808="", "", IF(IFERROR(INDEX(Ingredients!$AI$11:$AI$310, MATCH($C3808, Ingredients!$B$11:$B$310, 0)), "")="", "", IFERROR(INDEX(Ingredients!$AI$11:$AI$310, MATCH($C3808, Ingredients!$B$11:$B$310, 0)), "")))</f>
        <v/>
      </c>
      <c r="AT3808" s="120" t="str">
        <f t="shared" si="901"/>
        <v/>
      </c>
      <c r="AV3808" s="90" t="str">
        <f t="shared" si="891"/>
        <v/>
      </c>
      <c r="AX3808" s="90" t="str">
        <f>IF($AV3808="", "", COUNTIF($AV$11:$AV$5010, "&lt;"&amp;$AV3808)+1+COUNTIF($AV$11:$AV3808, $AV3808)-1)</f>
        <v/>
      </c>
      <c r="AZ3808" s="111" t="str">
        <f>IF($B3808="", "", SUMIF('Shopping List'!$AV$11:$AV$25, $B3808, 'Shopping List'!$BN$11:$BN$25))</f>
        <v/>
      </c>
      <c r="BB3808" s="117" t="str">
        <f t="shared" si="902"/>
        <v/>
      </c>
    </row>
    <row r="3809" spans="1:54" x14ac:dyDescent="0.25">
      <c r="A3809" s="4"/>
      <c r="B3809" s="37"/>
      <c r="C3809" s="124"/>
      <c r="D3809" s="39"/>
      <c r="E3809" s="125"/>
      <c r="F3809" s="48"/>
      <c r="G3809" s="4"/>
      <c r="H3809" s="4"/>
      <c r="I3809" s="95" t="str">
        <f>IF($C3809="", "", IF(IFERROR(INDEX(Ingredients!$C$11:$C$310, MATCH($C3809, Ingredients!$B$11:$B$310, 0)), "")="", "", IFERROR(INDEX(Ingredients!$C$11:$C$310, MATCH($C3809, Ingredients!$B$11:$B$310, 0)), "")))</f>
        <v/>
      </c>
      <c r="J3809" s="73" t="str">
        <f>IF($B3809="", "", IF(IFERROR(INDEX(Meals!$C$11:$C$260, MATCH($B3809, Meals!$B$11:$B$260, 0)), "")="", "", IFERROR(INDEX(Meals!$C$11:$C$260, MATCH($B3809, Meals!$B$11:$B$260, 0)), "")))</f>
        <v/>
      </c>
      <c r="K3809" s="4"/>
      <c r="L3809" s="72" t="str">
        <f t="shared" si="892"/>
        <v/>
      </c>
      <c r="M3809" s="73" t="str">
        <f t="shared" si="893"/>
        <v/>
      </c>
      <c r="N3809" s="4"/>
      <c r="O3809" s="78" t="str">
        <f t="shared" si="894"/>
        <v/>
      </c>
      <c r="P3809" s="79" t="str">
        <f t="shared" si="895"/>
        <v/>
      </c>
      <c r="Q3809" s="4"/>
      <c r="R3809" s="90" t="str">
        <f t="shared" si="896"/>
        <v/>
      </c>
      <c r="S3809" s="4"/>
      <c r="Y3809" s="18" t="str">
        <f t="shared" si="897"/>
        <v/>
      </c>
      <c r="AA3809" s="18" t="str">
        <f t="shared" si="888"/>
        <v/>
      </c>
      <c r="AB3809" s="18" t="str">
        <f t="shared" si="889"/>
        <v/>
      </c>
      <c r="AC3809" s="18" t="str">
        <f t="shared" si="898"/>
        <v/>
      </c>
      <c r="AD3809" s="18" t="str">
        <f t="shared" si="898"/>
        <v/>
      </c>
      <c r="AE3809" s="18" t="str">
        <f t="shared" si="899"/>
        <v/>
      </c>
      <c r="AG3809" s="95" t="str">
        <f>IF($C3809="", "", IF(IFERROR(INDEX(Ingredients!C$11:C$310, MATCH($C3809, Ingredients!$B$11:$B$310, 0)), "")="", "", IFERROR(INDEX(Ingredients!C$11:C$310, MATCH($C3809, Ingredients!$B$11:$B$310, 0)), "")))</f>
        <v/>
      </c>
      <c r="AH3809" s="105" t="str">
        <f>IF($C3809="", "", IF(IFERROR(INDEX(Ingredients!D$11:D$310, MATCH($C3809, Ingredients!$B$11:$B$310, 0)), "")="", "", IFERROR(INDEX(Ingredients!D$11:D$310, MATCH($C3809, Ingredients!$B$11:$B$310, 0)), "")))</f>
        <v/>
      </c>
      <c r="AI3809" s="106" t="str">
        <f>IF($C3809="", "", IF(IFERROR(INDEX(Ingredients!E$11:E$310, MATCH($C3809, Ingredients!$B$11:$B$310, 0)), "")="", "", IFERROR(INDEX(Ingredients!E$11:E$310, MATCH($C3809, Ingredients!$B$11:$B$310, 0)), "")))</f>
        <v/>
      </c>
      <c r="AJ3809" s="108" t="str">
        <f>IF($C3809="", "", IF(IFERROR(INDEX(Ingredients!F$11:F$310, MATCH($C3809, Ingredients!$B$11:$B$310, 0)), "")="", "", IFERROR(INDEX(Ingredients!F$11:F$310, MATCH($C3809, Ingredients!$B$11:$B$310, 0)), "")))</f>
        <v/>
      </c>
      <c r="AK3809" s="106" t="str">
        <f>IF($C3809="", "", IF(IFERROR(INDEX(Ingredients!G$11:G$310, MATCH($C3809, Ingredients!$B$11:$B$310, 0)), "")="", "", IFERROR(INDEX(Ingredients!G$11:G$310, MATCH($C3809, Ingredients!$B$11:$B$310, 0)), "")))</f>
        <v/>
      </c>
      <c r="AL3809" s="79" t="str">
        <f>IF($C3809="", "", IF(IFERROR(INDEX(Ingredients!H$11:H$310, MATCH($C3809, Ingredients!$B$11:$B$310, 0)), "")="", "", IFERROR(INDEX(Ingredients!H$11:H$310, MATCH($C3809, Ingredients!$B$11:$B$310, 0)), "")))</f>
        <v/>
      </c>
      <c r="AN3809" s="83" t="str">
        <f t="shared" si="890"/>
        <v/>
      </c>
      <c r="AP3809" s="114" t="str">
        <f t="shared" si="900"/>
        <v/>
      </c>
      <c r="AR3809" s="117" t="str">
        <f>IF($C3809="", "", IF(IFERROR(INDEX(Ingredients!$AI$11:$AI$310, MATCH($C3809, Ingredients!$B$11:$B$310, 0)), "")="", "", IFERROR(INDEX(Ingredients!$AI$11:$AI$310, MATCH($C3809, Ingredients!$B$11:$B$310, 0)), "")))</f>
        <v/>
      </c>
      <c r="AT3809" s="120" t="str">
        <f t="shared" si="901"/>
        <v/>
      </c>
      <c r="AV3809" s="90" t="str">
        <f t="shared" si="891"/>
        <v/>
      </c>
      <c r="AX3809" s="90" t="str">
        <f>IF($AV3809="", "", COUNTIF($AV$11:$AV$5010, "&lt;"&amp;$AV3809)+1+COUNTIF($AV$11:$AV3809, $AV3809)-1)</f>
        <v/>
      </c>
      <c r="AZ3809" s="111" t="str">
        <f>IF($B3809="", "", SUMIF('Shopping List'!$AV$11:$AV$25, $B3809, 'Shopping List'!$BN$11:$BN$25))</f>
        <v/>
      </c>
      <c r="BB3809" s="117" t="str">
        <f t="shared" si="902"/>
        <v/>
      </c>
    </row>
    <row r="3810" spans="1:54" x14ac:dyDescent="0.25">
      <c r="A3810" s="4"/>
      <c r="B3810" s="37"/>
      <c r="C3810" s="124"/>
      <c r="D3810" s="39"/>
      <c r="E3810" s="125"/>
      <c r="F3810" s="48"/>
      <c r="G3810" s="4"/>
      <c r="H3810" s="4"/>
      <c r="I3810" s="95" t="str">
        <f>IF($C3810="", "", IF(IFERROR(INDEX(Ingredients!$C$11:$C$310, MATCH($C3810, Ingredients!$B$11:$B$310, 0)), "")="", "", IFERROR(INDEX(Ingredients!$C$11:$C$310, MATCH($C3810, Ingredients!$B$11:$B$310, 0)), "")))</f>
        <v/>
      </c>
      <c r="J3810" s="73" t="str">
        <f>IF($B3810="", "", IF(IFERROR(INDEX(Meals!$C$11:$C$260, MATCH($B3810, Meals!$B$11:$B$260, 0)), "")="", "", IFERROR(INDEX(Meals!$C$11:$C$260, MATCH($B3810, Meals!$B$11:$B$260, 0)), "")))</f>
        <v/>
      </c>
      <c r="K3810" s="4"/>
      <c r="L3810" s="72" t="str">
        <f t="shared" si="892"/>
        <v/>
      </c>
      <c r="M3810" s="73" t="str">
        <f t="shared" si="893"/>
        <v/>
      </c>
      <c r="N3810" s="4"/>
      <c r="O3810" s="78" t="str">
        <f t="shared" si="894"/>
        <v/>
      </c>
      <c r="P3810" s="79" t="str">
        <f t="shared" si="895"/>
        <v/>
      </c>
      <c r="Q3810" s="4"/>
      <c r="R3810" s="90" t="str">
        <f t="shared" si="896"/>
        <v/>
      </c>
      <c r="S3810" s="4"/>
      <c r="Y3810" s="18" t="str">
        <f t="shared" si="897"/>
        <v/>
      </c>
      <c r="AA3810" s="18" t="str">
        <f t="shared" si="888"/>
        <v/>
      </c>
      <c r="AB3810" s="18" t="str">
        <f t="shared" si="889"/>
        <v/>
      </c>
      <c r="AC3810" s="18" t="str">
        <f t="shared" si="898"/>
        <v/>
      </c>
      <c r="AD3810" s="18" t="str">
        <f t="shared" si="898"/>
        <v/>
      </c>
      <c r="AE3810" s="18" t="str">
        <f t="shared" si="899"/>
        <v/>
      </c>
      <c r="AG3810" s="95" t="str">
        <f>IF($C3810="", "", IF(IFERROR(INDEX(Ingredients!C$11:C$310, MATCH($C3810, Ingredients!$B$11:$B$310, 0)), "")="", "", IFERROR(INDEX(Ingredients!C$11:C$310, MATCH($C3810, Ingredients!$B$11:$B$310, 0)), "")))</f>
        <v/>
      </c>
      <c r="AH3810" s="105" t="str">
        <f>IF($C3810="", "", IF(IFERROR(INDEX(Ingredients!D$11:D$310, MATCH($C3810, Ingredients!$B$11:$B$310, 0)), "")="", "", IFERROR(INDEX(Ingredients!D$11:D$310, MATCH($C3810, Ingredients!$B$11:$B$310, 0)), "")))</f>
        <v/>
      </c>
      <c r="AI3810" s="106" t="str">
        <f>IF($C3810="", "", IF(IFERROR(INDEX(Ingredients!E$11:E$310, MATCH($C3810, Ingredients!$B$11:$B$310, 0)), "")="", "", IFERROR(INDEX(Ingredients!E$11:E$310, MATCH($C3810, Ingredients!$B$11:$B$310, 0)), "")))</f>
        <v/>
      </c>
      <c r="AJ3810" s="108" t="str">
        <f>IF($C3810="", "", IF(IFERROR(INDEX(Ingredients!F$11:F$310, MATCH($C3810, Ingredients!$B$11:$B$310, 0)), "")="", "", IFERROR(INDEX(Ingredients!F$11:F$310, MATCH($C3810, Ingredients!$B$11:$B$310, 0)), "")))</f>
        <v/>
      </c>
      <c r="AK3810" s="106" t="str">
        <f>IF($C3810="", "", IF(IFERROR(INDEX(Ingredients!G$11:G$310, MATCH($C3810, Ingredients!$B$11:$B$310, 0)), "")="", "", IFERROR(INDEX(Ingredients!G$11:G$310, MATCH($C3810, Ingredients!$B$11:$B$310, 0)), "")))</f>
        <v/>
      </c>
      <c r="AL3810" s="79" t="str">
        <f>IF($C3810="", "", IF(IFERROR(INDEX(Ingredients!H$11:H$310, MATCH($C3810, Ingredients!$B$11:$B$310, 0)), "")="", "", IFERROR(INDEX(Ingredients!H$11:H$310, MATCH($C3810, Ingredients!$B$11:$B$310, 0)), "")))</f>
        <v/>
      </c>
      <c r="AN3810" s="83" t="str">
        <f t="shared" si="890"/>
        <v/>
      </c>
      <c r="AP3810" s="114" t="str">
        <f t="shared" si="900"/>
        <v/>
      </c>
      <c r="AR3810" s="117" t="str">
        <f>IF($C3810="", "", IF(IFERROR(INDEX(Ingredients!$AI$11:$AI$310, MATCH($C3810, Ingredients!$B$11:$B$310, 0)), "")="", "", IFERROR(INDEX(Ingredients!$AI$11:$AI$310, MATCH($C3810, Ingredients!$B$11:$B$310, 0)), "")))</f>
        <v/>
      </c>
      <c r="AT3810" s="120" t="str">
        <f t="shared" si="901"/>
        <v/>
      </c>
      <c r="AV3810" s="90" t="str">
        <f t="shared" si="891"/>
        <v/>
      </c>
      <c r="AX3810" s="90" t="str">
        <f>IF($AV3810="", "", COUNTIF($AV$11:$AV$5010, "&lt;"&amp;$AV3810)+1+COUNTIF($AV$11:$AV3810, $AV3810)-1)</f>
        <v/>
      </c>
      <c r="AZ3810" s="111" t="str">
        <f>IF($B3810="", "", SUMIF('Shopping List'!$AV$11:$AV$25, $B3810, 'Shopping List'!$BN$11:$BN$25))</f>
        <v/>
      </c>
      <c r="BB3810" s="117" t="str">
        <f t="shared" si="902"/>
        <v/>
      </c>
    </row>
    <row r="3811" spans="1:54" x14ac:dyDescent="0.25">
      <c r="A3811" s="4"/>
      <c r="B3811" s="37"/>
      <c r="C3811" s="124"/>
      <c r="D3811" s="39"/>
      <c r="E3811" s="125"/>
      <c r="F3811" s="48"/>
      <c r="G3811" s="4"/>
      <c r="H3811" s="4"/>
      <c r="I3811" s="95" t="str">
        <f>IF($C3811="", "", IF(IFERROR(INDEX(Ingredients!$C$11:$C$310, MATCH($C3811, Ingredients!$B$11:$B$310, 0)), "")="", "", IFERROR(INDEX(Ingredients!$C$11:$C$310, MATCH($C3811, Ingredients!$B$11:$B$310, 0)), "")))</f>
        <v/>
      </c>
      <c r="J3811" s="73" t="str">
        <f>IF($B3811="", "", IF(IFERROR(INDEX(Meals!$C$11:$C$260, MATCH($B3811, Meals!$B$11:$B$260, 0)), "")="", "", IFERROR(INDEX(Meals!$C$11:$C$260, MATCH($B3811, Meals!$B$11:$B$260, 0)), "")))</f>
        <v/>
      </c>
      <c r="K3811" s="4"/>
      <c r="L3811" s="72" t="str">
        <f t="shared" si="892"/>
        <v/>
      </c>
      <c r="M3811" s="73" t="str">
        <f t="shared" si="893"/>
        <v/>
      </c>
      <c r="N3811" s="4"/>
      <c r="O3811" s="78" t="str">
        <f t="shared" si="894"/>
        <v/>
      </c>
      <c r="P3811" s="79" t="str">
        <f t="shared" si="895"/>
        <v/>
      </c>
      <c r="Q3811" s="4"/>
      <c r="R3811" s="90" t="str">
        <f t="shared" si="896"/>
        <v/>
      </c>
      <c r="S3811" s="4"/>
      <c r="Y3811" s="18" t="str">
        <f t="shared" si="897"/>
        <v/>
      </c>
      <c r="AA3811" s="18" t="str">
        <f t="shared" si="888"/>
        <v/>
      </c>
      <c r="AB3811" s="18" t="str">
        <f t="shared" si="889"/>
        <v/>
      </c>
      <c r="AC3811" s="18" t="str">
        <f t="shared" si="898"/>
        <v/>
      </c>
      <c r="AD3811" s="18" t="str">
        <f t="shared" si="898"/>
        <v/>
      </c>
      <c r="AE3811" s="18" t="str">
        <f t="shared" si="899"/>
        <v/>
      </c>
      <c r="AG3811" s="95" t="str">
        <f>IF($C3811="", "", IF(IFERROR(INDEX(Ingredients!C$11:C$310, MATCH($C3811, Ingredients!$B$11:$B$310, 0)), "")="", "", IFERROR(INDEX(Ingredients!C$11:C$310, MATCH($C3811, Ingredients!$B$11:$B$310, 0)), "")))</f>
        <v/>
      </c>
      <c r="AH3811" s="105" t="str">
        <f>IF($C3811="", "", IF(IFERROR(INDEX(Ingredients!D$11:D$310, MATCH($C3811, Ingredients!$B$11:$B$310, 0)), "")="", "", IFERROR(INDEX(Ingredients!D$11:D$310, MATCH($C3811, Ingredients!$B$11:$B$310, 0)), "")))</f>
        <v/>
      </c>
      <c r="AI3811" s="106" t="str">
        <f>IF($C3811="", "", IF(IFERROR(INDEX(Ingredients!E$11:E$310, MATCH($C3811, Ingredients!$B$11:$B$310, 0)), "")="", "", IFERROR(INDEX(Ingredients!E$11:E$310, MATCH($C3811, Ingredients!$B$11:$B$310, 0)), "")))</f>
        <v/>
      </c>
      <c r="AJ3811" s="108" t="str">
        <f>IF($C3811="", "", IF(IFERROR(INDEX(Ingredients!F$11:F$310, MATCH($C3811, Ingredients!$B$11:$B$310, 0)), "")="", "", IFERROR(INDEX(Ingredients!F$11:F$310, MATCH($C3811, Ingredients!$B$11:$B$310, 0)), "")))</f>
        <v/>
      </c>
      <c r="AK3811" s="106" t="str">
        <f>IF($C3811="", "", IF(IFERROR(INDEX(Ingredients!G$11:G$310, MATCH($C3811, Ingredients!$B$11:$B$310, 0)), "")="", "", IFERROR(INDEX(Ingredients!G$11:G$310, MATCH($C3811, Ingredients!$B$11:$B$310, 0)), "")))</f>
        <v/>
      </c>
      <c r="AL3811" s="79" t="str">
        <f>IF($C3811="", "", IF(IFERROR(INDEX(Ingredients!H$11:H$310, MATCH($C3811, Ingredients!$B$11:$B$310, 0)), "")="", "", IFERROR(INDEX(Ingredients!H$11:H$310, MATCH($C3811, Ingredients!$B$11:$B$310, 0)), "")))</f>
        <v/>
      </c>
      <c r="AN3811" s="83" t="str">
        <f t="shared" si="890"/>
        <v/>
      </c>
      <c r="AP3811" s="114" t="str">
        <f t="shared" si="900"/>
        <v/>
      </c>
      <c r="AR3811" s="117" t="str">
        <f>IF($C3811="", "", IF(IFERROR(INDEX(Ingredients!$AI$11:$AI$310, MATCH($C3811, Ingredients!$B$11:$B$310, 0)), "")="", "", IFERROR(INDEX(Ingredients!$AI$11:$AI$310, MATCH($C3811, Ingredients!$B$11:$B$310, 0)), "")))</f>
        <v/>
      </c>
      <c r="AT3811" s="120" t="str">
        <f t="shared" si="901"/>
        <v/>
      </c>
      <c r="AV3811" s="90" t="str">
        <f t="shared" si="891"/>
        <v/>
      </c>
      <c r="AX3811" s="90" t="str">
        <f>IF($AV3811="", "", COUNTIF($AV$11:$AV$5010, "&lt;"&amp;$AV3811)+1+COUNTIF($AV$11:$AV3811, $AV3811)-1)</f>
        <v/>
      </c>
      <c r="AZ3811" s="111" t="str">
        <f>IF($B3811="", "", SUMIF('Shopping List'!$AV$11:$AV$25, $B3811, 'Shopping List'!$BN$11:$BN$25))</f>
        <v/>
      </c>
      <c r="BB3811" s="117" t="str">
        <f t="shared" si="902"/>
        <v/>
      </c>
    </row>
    <row r="3812" spans="1:54" x14ac:dyDescent="0.25">
      <c r="A3812" s="4"/>
      <c r="B3812" s="37"/>
      <c r="C3812" s="124"/>
      <c r="D3812" s="39"/>
      <c r="E3812" s="125"/>
      <c r="F3812" s="48"/>
      <c r="G3812" s="4"/>
      <c r="H3812" s="4"/>
      <c r="I3812" s="95" t="str">
        <f>IF($C3812="", "", IF(IFERROR(INDEX(Ingredients!$C$11:$C$310, MATCH($C3812, Ingredients!$B$11:$B$310, 0)), "")="", "", IFERROR(INDEX(Ingredients!$C$11:$C$310, MATCH($C3812, Ingredients!$B$11:$B$310, 0)), "")))</f>
        <v/>
      </c>
      <c r="J3812" s="73" t="str">
        <f>IF($B3812="", "", IF(IFERROR(INDEX(Meals!$C$11:$C$260, MATCH($B3812, Meals!$B$11:$B$260, 0)), "")="", "", IFERROR(INDEX(Meals!$C$11:$C$260, MATCH($B3812, Meals!$B$11:$B$260, 0)), "")))</f>
        <v/>
      </c>
      <c r="K3812" s="4"/>
      <c r="L3812" s="72" t="str">
        <f t="shared" si="892"/>
        <v/>
      </c>
      <c r="M3812" s="73" t="str">
        <f t="shared" si="893"/>
        <v/>
      </c>
      <c r="N3812" s="4"/>
      <c r="O3812" s="78" t="str">
        <f t="shared" si="894"/>
        <v/>
      </c>
      <c r="P3812" s="79" t="str">
        <f t="shared" si="895"/>
        <v/>
      </c>
      <c r="Q3812" s="4"/>
      <c r="R3812" s="90" t="str">
        <f t="shared" si="896"/>
        <v/>
      </c>
      <c r="S3812" s="4"/>
      <c r="Y3812" s="18" t="str">
        <f t="shared" si="897"/>
        <v/>
      </c>
      <c r="AA3812" s="18" t="str">
        <f t="shared" si="888"/>
        <v/>
      </c>
      <c r="AB3812" s="18" t="str">
        <f t="shared" si="889"/>
        <v/>
      </c>
      <c r="AC3812" s="18" t="str">
        <f t="shared" si="898"/>
        <v/>
      </c>
      <c r="AD3812" s="18" t="str">
        <f t="shared" si="898"/>
        <v/>
      </c>
      <c r="AE3812" s="18" t="str">
        <f t="shared" si="899"/>
        <v/>
      </c>
      <c r="AG3812" s="95" t="str">
        <f>IF($C3812="", "", IF(IFERROR(INDEX(Ingredients!C$11:C$310, MATCH($C3812, Ingredients!$B$11:$B$310, 0)), "")="", "", IFERROR(INDEX(Ingredients!C$11:C$310, MATCH($C3812, Ingredients!$B$11:$B$310, 0)), "")))</f>
        <v/>
      </c>
      <c r="AH3812" s="105" t="str">
        <f>IF($C3812="", "", IF(IFERROR(INDEX(Ingredients!D$11:D$310, MATCH($C3812, Ingredients!$B$11:$B$310, 0)), "")="", "", IFERROR(INDEX(Ingredients!D$11:D$310, MATCH($C3812, Ingredients!$B$11:$B$310, 0)), "")))</f>
        <v/>
      </c>
      <c r="AI3812" s="106" t="str">
        <f>IF($C3812="", "", IF(IFERROR(INDEX(Ingredients!E$11:E$310, MATCH($C3812, Ingredients!$B$11:$B$310, 0)), "")="", "", IFERROR(INDEX(Ingredients!E$11:E$310, MATCH($C3812, Ingredients!$B$11:$B$310, 0)), "")))</f>
        <v/>
      </c>
      <c r="AJ3812" s="108" t="str">
        <f>IF($C3812="", "", IF(IFERROR(INDEX(Ingredients!F$11:F$310, MATCH($C3812, Ingredients!$B$11:$B$310, 0)), "")="", "", IFERROR(INDEX(Ingredients!F$11:F$310, MATCH($C3812, Ingredients!$B$11:$B$310, 0)), "")))</f>
        <v/>
      </c>
      <c r="AK3812" s="106" t="str">
        <f>IF($C3812="", "", IF(IFERROR(INDEX(Ingredients!G$11:G$310, MATCH($C3812, Ingredients!$B$11:$B$310, 0)), "")="", "", IFERROR(INDEX(Ingredients!G$11:G$310, MATCH($C3812, Ingredients!$B$11:$B$310, 0)), "")))</f>
        <v/>
      </c>
      <c r="AL3812" s="79" t="str">
        <f>IF($C3812="", "", IF(IFERROR(INDEX(Ingredients!H$11:H$310, MATCH($C3812, Ingredients!$B$11:$B$310, 0)), "")="", "", IFERROR(INDEX(Ingredients!H$11:H$310, MATCH($C3812, Ingredients!$B$11:$B$310, 0)), "")))</f>
        <v/>
      </c>
      <c r="AN3812" s="83" t="str">
        <f t="shared" si="890"/>
        <v/>
      </c>
      <c r="AP3812" s="114" t="str">
        <f t="shared" si="900"/>
        <v/>
      </c>
      <c r="AR3812" s="117" t="str">
        <f>IF($C3812="", "", IF(IFERROR(INDEX(Ingredients!$AI$11:$AI$310, MATCH($C3812, Ingredients!$B$11:$B$310, 0)), "")="", "", IFERROR(INDEX(Ingredients!$AI$11:$AI$310, MATCH($C3812, Ingredients!$B$11:$B$310, 0)), "")))</f>
        <v/>
      </c>
      <c r="AT3812" s="120" t="str">
        <f t="shared" si="901"/>
        <v/>
      </c>
      <c r="AV3812" s="90" t="str">
        <f t="shared" si="891"/>
        <v/>
      </c>
      <c r="AX3812" s="90" t="str">
        <f>IF($AV3812="", "", COUNTIF($AV$11:$AV$5010, "&lt;"&amp;$AV3812)+1+COUNTIF($AV$11:$AV3812, $AV3812)-1)</f>
        <v/>
      </c>
      <c r="AZ3812" s="111" t="str">
        <f>IF($B3812="", "", SUMIF('Shopping List'!$AV$11:$AV$25, $B3812, 'Shopping List'!$BN$11:$BN$25))</f>
        <v/>
      </c>
      <c r="BB3812" s="117" t="str">
        <f t="shared" si="902"/>
        <v/>
      </c>
    </row>
    <row r="3813" spans="1:54" x14ac:dyDescent="0.25">
      <c r="A3813" s="4"/>
      <c r="B3813" s="37"/>
      <c r="C3813" s="124"/>
      <c r="D3813" s="39"/>
      <c r="E3813" s="125"/>
      <c r="F3813" s="48"/>
      <c r="G3813" s="4"/>
      <c r="H3813" s="4"/>
      <c r="I3813" s="95" t="str">
        <f>IF($C3813="", "", IF(IFERROR(INDEX(Ingredients!$C$11:$C$310, MATCH($C3813, Ingredients!$B$11:$B$310, 0)), "")="", "", IFERROR(INDEX(Ingredients!$C$11:$C$310, MATCH($C3813, Ingredients!$B$11:$B$310, 0)), "")))</f>
        <v/>
      </c>
      <c r="J3813" s="73" t="str">
        <f>IF($B3813="", "", IF(IFERROR(INDEX(Meals!$C$11:$C$260, MATCH($B3813, Meals!$B$11:$B$260, 0)), "")="", "", IFERROR(INDEX(Meals!$C$11:$C$260, MATCH($B3813, Meals!$B$11:$B$260, 0)), "")))</f>
        <v/>
      </c>
      <c r="K3813" s="4"/>
      <c r="L3813" s="72" t="str">
        <f t="shared" si="892"/>
        <v/>
      </c>
      <c r="M3813" s="73" t="str">
        <f t="shared" si="893"/>
        <v/>
      </c>
      <c r="N3813" s="4"/>
      <c r="O3813" s="78" t="str">
        <f t="shared" si="894"/>
        <v/>
      </c>
      <c r="P3813" s="79" t="str">
        <f t="shared" si="895"/>
        <v/>
      </c>
      <c r="Q3813" s="4"/>
      <c r="R3813" s="90" t="str">
        <f t="shared" si="896"/>
        <v/>
      </c>
      <c r="S3813" s="4"/>
      <c r="Y3813" s="18" t="str">
        <f t="shared" si="897"/>
        <v/>
      </c>
      <c r="AA3813" s="18" t="str">
        <f t="shared" si="888"/>
        <v/>
      </c>
      <c r="AB3813" s="18" t="str">
        <f t="shared" si="889"/>
        <v/>
      </c>
      <c r="AC3813" s="18" t="str">
        <f t="shared" si="898"/>
        <v/>
      </c>
      <c r="AD3813" s="18" t="str">
        <f t="shared" si="898"/>
        <v/>
      </c>
      <c r="AE3813" s="18" t="str">
        <f t="shared" si="899"/>
        <v/>
      </c>
      <c r="AG3813" s="95" t="str">
        <f>IF($C3813="", "", IF(IFERROR(INDEX(Ingredients!C$11:C$310, MATCH($C3813, Ingredients!$B$11:$B$310, 0)), "")="", "", IFERROR(INDEX(Ingredients!C$11:C$310, MATCH($C3813, Ingredients!$B$11:$B$310, 0)), "")))</f>
        <v/>
      </c>
      <c r="AH3813" s="105" t="str">
        <f>IF($C3813="", "", IF(IFERROR(INDEX(Ingredients!D$11:D$310, MATCH($C3813, Ingredients!$B$11:$B$310, 0)), "")="", "", IFERROR(INDEX(Ingredients!D$11:D$310, MATCH($C3813, Ingredients!$B$11:$B$310, 0)), "")))</f>
        <v/>
      </c>
      <c r="AI3813" s="106" t="str">
        <f>IF($C3813="", "", IF(IFERROR(INDEX(Ingredients!E$11:E$310, MATCH($C3813, Ingredients!$B$11:$B$310, 0)), "")="", "", IFERROR(INDEX(Ingredients!E$11:E$310, MATCH($C3813, Ingredients!$B$11:$B$310, 0)), "")))</f>
        <v/>
      </c>
      <c r="AJ3813" s="108" t="str">
        <f>IF($C3813="", "", IF(IFERROR(INDEX(Ingredients!F$11:F$310, MATCH($C3813, Ingredients!$B$11:$B$310, 0)), "")="", "", IFERROR(INDEX(Ingredients!F$11:F$310, MATCH($C3813, Ingredients!$B$11:$B$310, 0)), "")))</f>
        <v/>
      </c>
      <c r="AK3813" s="106" t="str">
        <f>IF($C3813="", "", IF(IFERROR(INDEX(Ingredients!G$11:G$310, MATCH($C3813, Ingredients!$B$11:$B$310, 0)), "")="", "", IFERROR(INDEX(Ingredients!G$11:G$310, MATCH($C3813, Ingredients!$B$11:$B$310, 0)), "")))</f>
        <v/>
      </c>
      <c r="AL3813" s="79" t="str">
        <f>IF($C3813="", "", IF(IFERROR(INDEX(Ingredients!H$11:H$310, MATCH($C3813, Ingredients!$B$11:$B$310, 0)), "")="", "", IFERROR(INDEX(Ingredients!H$11:H$310, MATCH($C3813, Ingredients!$B$11:$B$310, 0)), "")))</f>
        <v/>
      </c>
      <c r="AN3813" s="83" t="str">
        <f t="shared" si="890"/>
        <v/>
      </c>
      <c r="AP3813" s="114" t="str">
        <f t="shared" si="900"/>
        <v/>
      </c>
      <c r="AR3813" s="117" t="str">
        <f>IF($C3813="", "", IF(IFERROR(INDEX(Ingredients!$AI$11:$AI$310, MATCH($C3813, Ingredients!$B$11:$B$310, 0)), "")="", "", IFERROR(INDEX(Ingredients!$AI$11:$AI$310, MATCH($C3813, Ingredients!$B$11:$B$310, 0)), "")))</f>
        <v/>
      </c>
      <c r="AT3813" s="120" t="str">
        <f t="shared" si="901"/>
        <v/>
      </c>
      <c r="AV3813" s="90" t="str">
        <f t="shared" si="891"/>
        <v/>
      </c>
      <c r="AX3813" s="90" t="str">
        <f>IF($AV3813="", "", COUNTIF($AV$11:$AV$5010, "&lt;"&amp;$AV3813)+1+COUNTIF($AV$11:$AV3813, $AV3813)-1)</f>
        <v/>
      </c>
      <c r="AZ3813" s="111" t="str">
        <f>IF($B3813="", "", SUMIF('Shopping List'!$AV$11:$AV$25, $B3813, 'Shopping List'!$BN$11:$BN$25))</f>
        <v/>
      </c>
      <c r="BB3813" s="117" t="str">
        <f t="shared" si="902"/>
        <v/>
      </c>
    </row>
    <row r="3814" spans="1:54" x14ac:dyDescent="0.25">
      <c r="A3814" s="4"/>
      <c r="B3814" s="37"/>
      <c r="C3814" s="124"/>
      <c r="D3814" s="39"/>
      <c r="E3814" s="125"/>
      <c r="F3814" s="48"/>
      <c r="G3814" s="4"/>
      <c r="H3814" s="4"/>
      <c r="I3814" s="95" t="str">
        <f>IF($C3814="", "", IF(IFERROR(INDEX(Ingredients!$C$11:$C$310, MATCH($C3814, Ingredients!$B$11:$B$310, 0)), "")="", "", IFERROR(INDEX(Ingredients!$C$11:$C$310, MATCH($C3814, Ingredients!$B$11:$B$310, 0)), "")))</f>
        <v/>
      </c>
      <c r="J3814" s="73" t="str">
        <f>IF($B3814="", "", IF(IFERROR(INDEX(Meals!$C$11:$C$260, MATCH($B3814, Meals!$B$11:$B$260, 0)), "")="", "", IFERROR(INDEX(Meals!$C$11:$C$260, MATCH($B3814, Meals!$B$11:$B$260, 0)), "")))</f>
        <v/>
      </c>
      <c r="K3814" s="4"/>
      <c r="L3814" s="72" t="str">
        <f t="shared" si="892"/>
        <v/>
      </c>
      <c r="M3814" s="73" t="str">
        <f t="shared" si="893"/>
        <v/>
      </c>
      <c r="N3814" s="4"/>
      <c r="O3814" s="78" t="str">
        <f t="shared" si="894"/>
        <v/>
      </c>
      <c r="P3814" s="79" t="str">
        <f t="shared" si="895"/>
        <v/>
      </c>
      <c r="Q3814" s="4"/>
      <c r="R3814" s="90" t="str">
        <f t="shared" si="896"/>
        <v/>
      </c>
      <c r="S3814" s="4"/>
      <c r="Y3814" s="18" t="str">
        <f t="shared" si="897"/>
        <v/>
      </c>
      <c r="AA3814" s="18" t="str">
        <f t="shared" si="888"/>
        <v/>
      </c>
      <c r="AB3814" s="18" t="str">
        <f t="shared" si="889"/>
        <v/>
      </c>
      <c r="AC3814" s="18" t="str">
        <f t="shared" si="898"/>
        <v/>
      </c>
      <c r="AD3814" s="18" t="str">
        <f t="shared" si="898"/>
        <v/>
      </c>
      <c r="AE3814" s="18" t="str">
        <f t="shared" si="899"/>
        <v/>
      </c>
      <c r="AG3814" s="95" t="str">
        <f>IF($C3814="", "", IF(IFERROR(INDEX(Ingredients!C$11:C$310, MATCH($C3814, Ingredients!$B$11:$B$310, 0)), "")="", "", IFERROR(INDEX(Ingredients!C$11:C$310, MATCH($C3814, Ingredients!$B$11:$B$310, 0)), "")))</f>
        <v/>
      </c>
      <c r="AH3814" s="105" t="str">
        <f>IF($C3814="", "", IF(IFERROR(INDEX(Ingredients!D$11:D$310, MATCH($C3814, Ingredients!$B$11:$B$310, 0)), "")="", "", IFERROR(INDEX(Ingredients!D$11:D$310, MATCH($C3814, Ingredients!$B$11:$B$310, 0)), "")))</f>
        <v/>
      </c>
      <c r="AI3814" s="106" t="str">
        <f>IF($C3814="", "", IF(IFERROR(INDEX(Ingredients!E$11:E$310, MATCH($C3814, Ingredients!$B$11:$B$310, 0)), "")="", "", IFERROR(INDEX(Ingredients!E$11:E$310, MATCH($C3814, Ingredients!$B$11:$B$310, 0)), "")))</f>
        <v/>
      </c>
      <c r="AJ3814" s="108" t="str">
        <f>IF($C3814="", "", IF(IFERROR(INDEX(Ingredients!F$11:F$310, MATCH($C3814, Ingredients!$B$11:$B$310, 0)), "")="", "", IFERROR(INDEX(Ingredients!F$11:F$310, MATCH($C3814, Ingredients!$B$11:$B$310, 0)), "")))</f>
        <v/>
      </c>
      <c r="AK3814" s="106" t="str">
        <f>IF($C3814="", "", IF(IFERROR(INDEX(Ingredients!G$11:G$310, MATCH($C3814, Ingredients!$B$11:$B$310, 0)), "")="", "", IFERROR(INDEX(Ingredients!G$11:G$310, MATCH($C3814, Ingredients!$B$11:$B$310, 0)), "")))</f>
        <v/>
      </c>
      <c r="AL3814" s="79" t="str">
        <f>IF($C3814="", "", IF(IFERROR(INDEX(Ingredients!H$11:H$310, MATCH($C3814, Ingredients!$B$11:$B$310, 0)), "")="", "", IFERROR(INDEX(Ingredients!H$11:H$310, MATCH($C3814, Ingredients!$B$11:$B$310, 0)), "")))</f>
        <v/>
      </c>
      <c r="AN3814" s="83" t="str">
        <f t="shared" si="890"/>
        <v/>
      </c>
      <c r="AP3814" s="114" t="str">
        <f t="shared" si="900"/>
        <v/>
      </c>
      <c r="AR3814" s="117" t="str">
        <f>IF($C3814="", "", IF(IFERROR(INDEX(Ingredients!$AI$11:$AI$310, MATCH($C3814, Ingredients!$B$11:$B$310, 0)), "")="", "", IFERROR(INDEX(Ingredients!$AI$11:$AI$310, MATCH($C3814, Ingredients!$B$11:$B$310, 0)), "")))</f>
        <v/>
      </c>
      <c r="AT3814" s="120" t="str">
        <f t="shared" si="901"/>
        <v/>
      </c>
      <c r="AV3814" s="90" t="str">
        <f t="shared" si="891"/>
        <v/>
      </c>
      <c r="AX3814" s="90" t="str">
        <f>IF($AV3814="", "", COUNTIF($AV$11:$AV$5010, "&lt;"&amp;$AV3814)+1+COUNTIF($AV$11:$AV3814, $AV3814)-1)</f>
        <v/>
      </c>
      <c r="AZ3814" s="111" t="str">
        <f>IF($B3814="", "", SUMIF('Shopping List'!$AV$11:$AV$25, $B3814, 'Shopping List'!$BN$11:$BN$25))</f>
        <v/>
      </c>
      <c r="BB3814" s="117" t="str">
        <f t="shared" si="902"/>
        <v/>
      </c>
    </row>
    <row r="3815" spans="1:54" x14ac:dyDescent="0.25">
      <c r="A3815" s="4"/>
      <c r="B3815" s="37"/>
      <c r="C3815" s="124"/>
      <c r="D3815" s="39"/>
      <c r="E3815" s="125"/>
      <c r="F3815" s="48"/>
      <c r="G3815" s="4"/>
      <c r="H3815" s="4"/>
      <c r="I3815" s="95" t="str">
        <f>IF($C3815="", "", IF(IFERROR(INDEX(Ingredients!$C$11:$C$310, MATCH($C3815, Ingredients!$B$11:$B$310, 0)), "")="", "", IFERROR(INDEX(Ingredients!$C$11:$C$310, MATCH($C3815, Ingredients!$B$11:$B$310, 0)), "")))</f>
        <v/>
      </c>
      <c r="J3815" s="73" t="str">
        <f>IF($B3815="", "", IF(IFERROR(INDEX(Meals!$C$11:$C$260, MATCH($B3815, Meals!$B$11:$B$260, 0)), "")="", "", IFERROR(INDEX(Meals!$C$11:$C$260, MATCH($B3815, Meals!$B$11:$B$260, 0)), "")))</f>
        <v/>
      </c>
      <c r="K3815" s="4"/>
      <c r="L3815" s="72" t="str">
        <f t="shared" si="892"/>
        <v/>
      </c>
      <c r="M3815" s="73" t="str">
        <f t="shared" si="893"/>
        <v/>
      </c>
      <c r="N3815" s="4"/>
      <c r="O3815" s="78" t="str">
        <f t="shared" si="894"/>
        <v/>
      </c>
      <c r="P3815" s="79" t="str">
        <f t="shared" si="895"/>
        <v/>
      </c>
      <c r="Q3815" s="4"/>
      <c r="R3815" s="90" t="str">
        <f t="shared" si="896"/>
        <v/>
      </c>
      <c r="S3815" s="4"/>
      <c r="Y3815" s="18" t="str">
        <f t="shared" si="897"/>
        <v/>
      </c>
      <c r="AA3815" s="18" t="str">
        <f t="shared" si="888"/>
        <v/>
      </c>
      <c r="AB3815" s="18" t="str">
        <f t="shared" si="889"/>
        <v/>
      </c>
      <c r="AC3815" s="18" t="str">
        <f t="shared" si="898"/>
        <v/>
      </c>
      <c r="AD3815" s="18" t="str">
        <f t="shared" si="898"/>
        <v/>
      </c>
      <c r="AE3815" s="18" t="str">
        <f t="shared" si="899"/>
        <v/>
      </c>
      <c r="AG3815" s="95" t="str">
        <f>IF($C3815="", "", IF(IFERROR(INDEX(Ingredients!C$11:C$310, MATCH($C3815, Ingredients!$B$11:$B$310, 0)), "")="", "", IFERROR(INDEX(Ingredients!C$11:C$310, MATCH($C3815, Ingredients!$B$11:$B$310, 0)), "")))</f>
        <v/>
      </c>
      <c r="AH3815" s="105" t="str">
        <f>IF($C3815="", "", IF(IFERROR(INDEX(Ingredients!D$11:D$310, MATCH($C3815, Ingredients!$B$11:$B$310, 0)), "")="", "", IFERROR(INDEX(Ingredients!D$11:D$310, MATCH($C3815, Ingredients!$B$11:$B$310, 0)), "")))</f>
        <v/>
      </c>
      <c r="AI3815" s="106" t="str">
        <f>IF($C3815="", "", IF(IFERROR(INDEX(Ingredients!E$11:E$310, MATCH($C3815, Ingredients!$B$11:$B$310, 0)), "")="", "", IFERROR(INDEX(Ingredients!E$11:E$310, MATCH($C3815, Ingredients!$B$11:$B$310, 0)), "")))</f>
        <v/>
      </c>
      <c r="AJ3815" s="108" t="str">
        <f>IF($C3815="", "", IF(IFERROR(INDEX(Ingredients!F$11:F$310, MATCH($C3815, Ingredients!$B$11:$B$310, 0)), "")="", "", IFERROR(INDEX(Ingredients!F$11:F$310, MATCH($C3815, Ingredients!$B$11:$B$310, 0)), "")))</f>
        <v/>
      </c>
      <c r="AK3815" s="106" t="str">
        <f>IF($C3815="", "", IF(IFERROR(INDEX(Ingredients!G$11:G$310, MATCH($C3815, Ingredients!$B$11:$B$310, 0)), "")="", "", IFERROR(INDEX(Ingredients!G$11:G$310, MATCH($C3815, Ingredients!$B$11:$B$310, 0)), "")))</f>
        <v/>
      </c>
      <c r="AL3815" s="79" t="str">
        <f>IF($C3815="", "", IF(IFERROR(INDEX(Ingredients!H$11:H$310, MATCH($C3815, Ingredients!$B$11:$B$310, 0)), "")="", "", IFERROR(INDEX(Ingredients!H$11:H$310, MATCH($C3815, Ingredients!$B$11:$B$310, 0)), "")))</f>
        <v/>
      </c>
      <c r="AN3815" s="83" t="str">
        <f t="shared" si="890"/>
        <v/>
      </c>
      <c r="AP3815" s="114" t="str">
        <f t="shared" si="900"/>
        <v/>
      </c>
      <c r="AR3815" s="117" t="str">
        <f>IF($C3815="", "", IF(IFERROR(INDEX(Ingredients!$AI$11:$AI$310, MATCH($C3815, Ingredients!$B$11:$B$310, 0)), "")="", "", IFERROR(INDEX(Ingredients!$AI$11:$AI$310, MATCH($C3815, Ingredients!$B$11:$B$310, 0)), "")))</f>
        <v/>
      </c>
      <c r="AT3815" s="120" t="str">
        <f t="shared" si="901"/>
        <v/>
      </c>
      <c r="AV3815" s="90" t="str">
        <f t="shared" si="891"/>
        <v/>
      </c>
      <c r="AX3815" s="90" t="str">
        <f>IF($AV3815="", "", COUNTIF($AV$11:$AV$5010, "&lt;"&amp;$AV3815)+1+COUNTIF($AV$11:$AV3815, $AV3815)-1)</f>
        <v/>
      </c>
      <c r="AZ3815" s="111" t="str">
        <f>IF($B3815="", "", SUMIF('Shopping List'!$AV$11:$AV$25, $B3815, 'Shopping List'!$BN$11:$BN$25))</f>
        <v/>
      </c>
      <c r="BB3815" s="117" t="str">
        <f t="shared" si="902"/>
        <v/>
      </c>
    </row>
    <row r="3816" spans="1:54" x14ac:dyDescent="0.25">
      <c r="A3816" s="4"/>
      <c r="B3816" s="37"/>
      <c r="C3816" s="124"/>
      <c r="D3816" s="39"/>
      <c r="E3816" s="125"/>
      <c r="F3816" s="48"/>
      <c r="G3816" s="4"/>
      <c r="H3816" s="4"/>
      <c r="I3816" s="95" t="str">
        <f>IF($C3816="", "", IF(IFERROR(INDEX(Ingredients!$C$11:$C$310, MATCH($C3816, Ingredients!$B$11:$B$310, 0)), "")="", "", IFERROR(INDEX(Ingredients!$C$11:$C$310, MATCH($C3816, Ingredients!$B$11:$B$310, 0)), "")))</f>
        <v/>
      </c>
      <c r="J3816" s="73" t="str">
        <f>IF($B3816="", "", IF(IFERROR(INDEX(Meals!$C$11:$C$260, MATCH($B3816, Meals!$B$11:$B$260, 0)), "")="", "", IFERROR(INDEX(Meals!$C$11:$C$260, MATCH($B3816, Meals!$B$11:$B$260, 0)), "")))</f>
        <v/>
      </c>
      <c r="K3816" s="4"/>
      <c r="L3816" s="72" t="str">
        <f t="shared" si="892"/>
        <v/>
      </c>
      <c r="M3816" s="73" t="str">
        <f t="shared" si="893"/>
        <v/>
      </c>
      <c r="N3816" s="4"/>
      <c r="O3816" s="78" t="str">
        <f t="shared" si="894"/>
        <v/>
      </c>
      <c r="P3816" s="79" t="str">
        <f t="shared" si="895"/>
        <v/>
      </c>
      <c r="Q3816" s="4"/>
      <c r="R3816" s="90" t="str">
        <f t="shared" si="896"/>
        <v/>
      </c>
      <c r="S3816" s="4"/>
      <c r="Y3816" s="18" t="str">
        <f t="shared" si="897"/>
        <v/>
      </c>
      <c r="AA3816" s="18" t="str">
        <f t="shared" si="888"/>
        <v/>
      </c>
      <c r="AB3816" s="18" t="str">
        <f t="shared" si="889"/>
        <v/>
      </c>
      <c r="AC3816" s="18" t="str">
        <f t="shared" si="898"/>
        <v/>
      </c>
      <c r="AD3816" s="18" t="str">
        <f t="shared" si="898"/>
        <v/>
      </c>
      <c r="AE3816" s="18" t="str">
        <f t="shared" si="899"/>
        <v/>
      </c>
      <c r="AG3816" s="95" t="str">
        <f>IF($C3816="", "", IF(IFERROR(INDEX(Ingredients!C$11:C$310, MATCH($C3816, Ingredients!$B$11:$B$310, 0)), "")="", "", IFERROR(INDEX(Ingredients!C$11:C$310, MATCH($C3816, Ingredients!$B$11:$B$310, 0)), "")))</f>
        <v/>
      </c>
      <c r="AH3816" s="105" t="str">
        <f>IF($C3816="", "", IF(IFERROR(INDEX(Ingredients!D$11:D$310, MATCH($C3816, Ingredients!$B$11:$B$310, 0)), "")="", "", IFERROR(INDEX(Ingredients!D$11:D$310, MATCH($C3816, Ingredients!$B$11:$B$310, 0)), "")))</f>
        <v/>
      </c>
      <c r="AI3816" s="106" t="str">
        <f>IF($C3816="", "", IF(IFERROR(INDEX(Ingredients!E$11:E$310, MATCH($C3816, Ingredients!$B$11:$B$310, 0)), "")="", "", IFERROR(INDEX(Ingredients!E$11:E$310, MATCH($C3816, Ingredients!$B$11:$B$310, 0)), "")))</f>
        <v/>
      </c>
      <c r="AJ3816" s="108" t="str">
        <f>IF($C3816="", "", IF(IFERROR(INDEX(Ingredients!F$11:F$310, MATCH($C3816, Ingredients!$B$11:$B$310, 0)), "")="", "", IFERROR(INDEX(Ingredients!F$11:F$310, MATCH($C3816, Ingredients!$B$11:$B$310, 0)), "")))</f>
        <v/>
      </c>
      <c r="AK3816" s="106" t="str">
        <f>IF($C3816="", "", IF(IFERROR(INDEX(Ingredients!G$11:G$310, MATCH($C3816, Ingredients!$B$11:$B$310, 0)), "")="", "", IFERROR(INDEX(Ingredients!G$11:G$310, MATCH($C3816, Ingredients!$B$11:$B$310, 0)), "")))</f>
        <v/>
      </c>
      <c r="AL3816" s="79" t="str">
        <f>IF($C3816="", "", IF(IFERROR(INDEX(Ingredients!H$11:H$310, MATCH($C3816, Ingredients!$B$11:$B$310, 0)), "")="", "", IFERROR(INDEX(Ingredients!H$11:H$310, MATCH($C3816, Ingredients!$B$11:$B$310, 0)), "")))</f>
        <v/>
      </c>
      <c r="AN3816" s="83" t="str">
        <f t="shared" si="890"/>
        <v/>
      </c>
      <c r="AP3816" s="114" t="str">
        <f t="shared" si="900"/>
        <v/>
      </c>
      <c r="AR3816" s="117" t="str">
        <f>IF($C3816="", "", IF(IFERROR(INDEX(Ingredients!$AI$11:$AI$310, MATCH($C3816, Ingredients!$B$11:$B$310, 0)), "")="", "", IFERROR(INDEX(Ingredients!$AI$11:$AI$310, MATCH($C3816, Ingredients!$B$11:$B$310, 0)), "")))</f>
        <v/>
      </c>
      <c r="AT3816" s="120" t="str">
        <f t="shared" si="901"/>
        <v/>
      </c>
      <c r="AV3816" s="90" t="str">
        <f t="shared" si="891"/>
        <v/>
      </c>
      <c r="AX3816" s="90" t="str">
        <f>IF($AV3816="", "", COUNTIF($AV$11:$AV$5010, "&lt;"&amp;$AV3816)+1+COUNTIF($AV$11:$AV3816, $AV3816)-1)</f>
        <v/>
      </c>
      <c r="AZ3816" s="111" t="str">
        <f>IF($B3816="", "", SUMIF('Shopping List'!$AV$11:$AV$25, $B3816, 'Shopping List'!$BN$11:$BN$25))</f>
        <v/>
      </c>
      <c r="BB3816" s="117" t="str">
        <f t="shared" si="902"/>
        <v/>
      </c>
    </row>
    <row r="3817" spans="1:54" x14ac:dyDescent="0.25">
      <c r="A3817" s="4"/>
      <c r="B3817" s="37"/>
      <c r="C3817" s="124"/>
      <c r="D3817" s="39"/>
      <c r="E3817" s="125"/>
      <c r="F3817" s="48"/>
      <c r="G3817" s="4"/>
      <c r="H3817" s="4"/>
      <c r="I3817" s="95" t="str">
        <f>IF($C3817="", "", IF(IFERROR(INDEX(Ingredients!$C$11:$C$310, MATCH($C3817, Ingredients!$B$11:$B$310, 0)), "")="", "", IFERROR(INDEX(Ingredients!$C$11:$C$310, MATCH($C3817, Ingredients!$B$11:$B$310, 0)), "")))</f>
        <v/>
      </c>
      <c r="J3817" s="73" t="str">
        <f>IF($B3817="", "", IF(IFERROR(INDEX(Meals!$C$11:$C$260, MATCH($B3817, Meals!$B$11:$B$260, 0)), "")="", "", IFERROR(INDEX(Meals!$C$11:$C$260, MATCH($B3817, Meals!$B$11:$B$260, 0)), "")))</f>
        <v/>
      </c>
      <c r="K3817" s="4"/>
      <c r="L3817" s="72" t="str">
        <f t="shared" si="892"/>
        <v/>
      </c>
      <c r="M3817" s="73" t="str">
        <f t="shared" si="893"/>
        <v/>
      </c>
      <c r="N3817" s="4"/>
      <c r="O3817" s="78" t="str">
        <f t="shared" si="894"/>
        <v/>
      </c>
      <c r="P3817" s="79" t="str">
        <f t="shared" si="895"/>
        <v/>
      </c>
      <c r="Q3817" s="4"/>
      <c r="R3817" s="90" t="str">
        <f t="shared" si="896"/>
        <v/>
      </c>
      <c r="S3817" s="4"/>
      <c r="Y3817" s="18" t="str">
        <f t="shared" si="897"/>
        <v/>
      </c>
      <c r="AA3817" s="18" t="str">
        <f t="shared" si="888"/>
        <v/>
      </c>
      <c r="AB3817" s="18" t="str">
        <f t="shared" si="889"/>
        <v/>
      </c>
      <c r="AC3817" s="18" t="str">
        <f t="shared" si="898"/>
        <v/>
      </c>
      <c r="AD3817" s="18" t="str">
        <f t="shared" si="898"/>
        <v/>
      </c>
      <c r="AE3817" s="18" t="str">
        <f t="shared" si="899"/>
        <v/>
      </c>
      <c r="AG3817" s="95" t="str">
        <f>IF($C3817="", "", IF(IFERROR(INDEX(Ingredients!C$11:C$310, MATCH($C3817, Ingredients!$B$11:$B$310, 0)), "")="", "", IFERROR(INDEX(Ingredients!C$11:C$310, MATCH($C3817, Ingredients!$B$11:$B$310, 0)), "")))</f>
        <v/>
      </c>
      <c r="AH3817" s="105" t="str">
        <f>IF($C3817="", "", IF(IFERROR(INDEX(Ingredients!D$11:D$310, MATCH($C3817, Ingredients!$B$11:$B$310, 0)), "")="", "", IFERROR(INDEX(Ingredients!D$11:D$310, MATCH($C3817, Ingredients!$B$11:$B$310, 0)), "")))</f>
        <v/>
      </c>
      <c r="AI3817" s="106" t="str">
        <f>IF($C3817="", "", IF(IFERROR(INDEX(Ingredients!E$11:E$310, MATCH($C3817, Ingredients!$B$11:$B$310, 0)), "")="", "", IFERROR(INDEX(Ingredients!E$11:E$310, MATCH($C3817, Ingredients!$B$11:$B$310, 0)), "")))</f>
        <v/>
      </c>
      <c r="AJ3817" s="108" t="str">
        <f>IF($C3817="", "", IF(IFERROR(INDEX(Ingredients!F$11:F$310, MATCH($C3817, Ingredients!$B$11:$B$310, 0)), "")="", "", IFERROR(INDEX(Ingredients!F$11:F$310, MATCH($C3817, Ingredients!$B$11:$B$310, 0)), "")))</f>
        <v/>
      </c>
      <c r="AK3817" s="106" t="str">
        <f>IF($C3817="", "", IF(IFERROR(INDEX(Ingredients!G$11:G$310, MATCH($C3817, Ingredients!$B$11:$B$310, 0)), "")="", "", IFERROR(INDEX(Ingredients!G$11:G$310, MATCH($C3817, Ingredients!$B$11:$B$310, 0)), "")))</f>
        <v/>
      </c>
      <c r="AL3817" s="79" t="str">
        <f>IF($C3817="", "", IF(IFERROR(INDEX(Ingredients!H$11:H$310, MATCH($C3817, Ingredients!$B$11:$B$310, 0)), "")="", "", IFERROR(INDEX(Ingredients!H$11:H$310, MATCH($C3817, Ingredients!$B$11:$B$310, 0)), "")))</f>
        <v/>
      </c>
      <c r="AN3817" s="83" t="str">
        <f t="shared" si="890"/>
        <v/>
      </c>
      <c r="AP3817" s="114" t="str">
        <f t="shared" si="900"/>
        <v/>
      </c>
      <c r="AR3817" s="117" t="str">
        <f>IF($C3817="", "", IF(IFERROR(INDEX(Ingredients!$AI$11:$AI$310, MATCH($C3817, Ingredients!$B$11:$B$310, 0)), "")="", "", IFERROR(INDEX(Ingredients!$AI$11:$AI$310, MATCH($C3817, Ingredients!$B$11:$B$310, 0)), "")))</f>
        <v/>
      </c>
      <c r="AT3817" s="120" t="str">
        <f t="shared" si="901"/>
        <v/>
      </c>
      <c r="AV3817" s="90" t="str">
        <f t="shared" si="891"/>
        <v/>
      </c>
      <c r="AX3817" s="90" t="str">
        <f>IF($AV3817="", "", COUNTIF($AV$11:$AV$5010, "&lt;"&amp;$AV3817)+1+COUNTIF($AV$11:$AV3817, $AV3817)-1)</f>
        <v/>
      </c>
      <c r="AZ3817" s="111" t="str">
        <f>IF($B3817="", "", SUMIF('Shopping List'!$AV$11:$AV$25, $B3817, 'Shopping List'!$BN$11:$BN$25))</f>
        <v/>
      </c>
      <c r="BB3817" s="117" t="str">
        <f t="shared" si="902"/>
        <v/>
      </c>
    </row>
    <row r="3818" spans="1:54" x14ac:dyDescent="0.25">
      <c r="A3818" s="4"/>
      <c r="B3818" s="37"/>
      <c r="C3818" s="124"/>
      <c r="D3818" s="39"/>
      <c r="E3818" s="125"/>
      <c r="F3818" s="48"/>
      <c r="G3818" s="4"/>
      <c r="H3818" s="4"/>
      <c r="I3818" s="95" t="str">
        <f>IF($C3818="", "", IF(IFERROR(INDEX(Ingredients!$C$11:$C$310, MATCH($C3818, Ingredients!$B$11:$B$310, 0)), "")="", "", IFERROR(INDEX(Ingredients!$C$11:$C$310, MATCH($C3818, Ingredients!$B$11:$B$310, 0)), "")))</f>
        <v/>
      </c>
      <c r="J3818" s="73" t="str">
        <f>IF($B3818="", "", IF(IFERROR(INDEX(Meals!$C$11:$C$260, MATCH($B3818, Meals!$B$11:$B$260, 0)), "")="", "", IFERROR(INDEX(Meals!$C$11:$C$260, MATCH($B3818, Meals!$B$11:$B$260, 0)), "")))</f>
        <v/>
      </c>
      <c r="K3818" s="4"/>
      <c r="L3818" s="72" t="str">
        <f t="shared" si="892"/>
        <v/>
      </c>
      <c r="M3818" s="73" t="str">
        <f t="shared" si="893"/>
        <v/>
      </c>
      <c r="N3818" s="4"/>
      <c r="O3818" s="78" t="str">
        <f t="shared" si="894"/>
        <v/>
      </c>
      <c r="P3818" s="79" t="str">
        <f t="shared" si="895"/>
        <v/>
      </c>
      <c r="Q3818" s="4"/>
      <c r="R3818" s="90" t="str">
        <f t="shared" si="896"/>
        <v/>
      </c>
      <c r="S3818" s="4"/>
      <c r="Y3818" s="18" t="str">
        <f t="shared" si="897"/>
        <v/>
      </c>
      <c r="AA3818" s="18" t="str">
        <f t="shared" si="888"/>
        <v/>
      </c>
      <c r="AB3818" s="18" t="str">
        <f t="shared" si="889"/>
        <v/>
      </c>
      <c r="AC3818" s="18" t="str">
        <f t="shared" si="898"/>
        <v/>
      </c>
      <c r="AD3818" s="18" t="str">
        <f t="shared" si="898"/>
        <v/>
      </c>
      <c r="AE3818" s="18" t="str">
        <f t="shared" si="899"/>
        <v/>
      </c>
      <c r="AG3818" s="95" t="str">
        <f>IF($C3818="", "", IF(IFERROR(INDEX(Ingredients!C$11:C$310, MATCH($C3818, Ingredients!$B$11:$B$310, 0)), "")="", "", IFERROR(INDEX(Ingredients!C$11:C$310, MATCH($C3818, Ingredients!$B$11:$B$310, 0)), "")))</f>
        <v/>
      </c>
      <c r="AH3818" s="105" t="str">
        <f>IF($C3818="", "", IF(IFERROR(INDEX(Ingredients!D$11:D$310, MATCH($C3818, Ingredients!$B$11:$B$310, 0)), "")="", "", IFERROR(INDEX(Ingredients!D$11:D$310, MATCH($C3818, Ingredients!$B$11:$B$310, 0)), "")))</f>
        <v/>
      </c>
      <c r="AI3818" s="106" t="str">
        <f>IF($C3818="", "", IF(IFERROR(INDEX(Ingredients!E$11:E$310, MATCH($C3818, Ingredients!$B$11:$B$310, 0)), "")="", "", IFERROR(INDEX(Ingredients!E$11:E$310, MATCH($C3818, Ingredients!$B$11:$B$310, 0)), "")))</f>
        <v/>
      </c>
      <c r="AJ3818" s="108" t="str">
        <f>IF($C3818="", "", IF(IFERROR(INDEX(Ingredients!F$11:F$310, MATCH($C3818, Ingredients!$B$11:$B$310, 0)), "")="", "", IFERROR(INDEX(Ingredients!F$11:F$310, MATCH($C3818, Ingredients!$B$11:$B$310, 0)), "")))</f>
        <v/>
      </c>
      <c r="AK3818" s="106" t="str">
        <f>IF($C3818="", "", IF(IFERROR(INDEX(Ingredients!G$11:G$310, MATCH($C3818, Ingredients!$B$11:$B$310, 0)), "")="", "", IFERROR(INDEX(Ingredients!G$11:G$310, MATCH($C3818, Ingredients!$B$11:$B$310, 0)), "")))</f>
        <v/>
      </c>
      <c r="AL3818" s="79" t="str">
        <f>IF($C3818="", "", IF(IFERROR(INDEX(Ingredients!H$11:H$310, MATCH($C3818, Ingredients!$B$11:$B$310, 0)), "")="", "", IFERROR(INDEX(Ingredients!H$11:H$310, MATCH($C3818, Ingredients!$B$11:$B$310, 0)), "")))</f>
        <v/>
      </c>
      <c r="AN3818" s="83" t="str">
        <f t="shared" si="890"/>
        <v/>
      </c>
      <c r="AP3818" s="114" t="str">
        <f t="shared" si="900"/>
        <v/>
      </c>
      <c r="AR3818" s="117" t="str">
        <f>IF($C3818="", "", IF(IFERROR(INDEX(Ingredients!$AI$11:$AI$310, MATCH($C3818, Ingredients!$B$11:$B$310, 0)), "")="", "", IFERROR(INDEX(Ingredients!$AI$11:$AI$310, MATCH($C3818, Ingredients!$B$11:$B$310, 0)), "")))</f>
        <v/>
      </c>
      <c r="AT3818" s="120" t="str">
        <f t="shared" si="901"/>
        <v/>
      </c>
      <c r="AV3818" s="90" t="str">
        <f t="shared" si="891"/>
        <v/>
      </c>
      <c r="AX3818" s="90" t="str">
        <f>IF($AV3818="", "", COUNTIF($AV$11:$AV$5010, "&lt;"&amp;$AV3818)+1+COUNTIF($AV$11:$AV3818, $AV3818)-1)</f>
        <v/>
      </c>
      <c r="AZ3818" s="111" t="str">
        <f>IF($B3818="", "", SUMIF('Shopping List'!$AV$11:$AV$25, $B3818, 'Shopping List'!$BN$11:$BN$25))</f>
        <v/>
      </c>
      <c r="BB3818" s="117" t="str">
        <f t="shared" si="902"/>
        <v/>
      </c>
    </row>
    <row r="3819" spans="1:54" x14ac:dyDescent="0.25">
      <c r="A3819" s="4"/>
      <c r="B3819" s="37"/>
      <c r="C3819" s="124"/>
      <c r="D3819" s="39"/>
      <c r="E3819" s="125"/>
      <c r="F3819" s="48"/>
      <c r="G3819" s="4"/>
      <c r="H3819" s="4"/>
      <c r="I3819" s="95" t="str">
        <f>IF($C3819="", "", IF(IFERROR(INDEX(Ingredients!$C$11:$C$310, MATCH($C3819, Ingredients!$B$11:$B$310, 0)), "")="", "", IFERROR(INDEX(Ingredients!$C$11:$C$310, MATCH($C3819, Ingredients!$B$11:$B$310, 0)), "")))</f>
        <v/>
      </c>
      <c r="J3819" s="73" t="str">
        <f>IF($B3819="", "", IF(IFERROR(INDEX(Meals!$C$11:$C$260, MATCH($B3819, Meals!$B$11:$B$260, 0)), "")="", "", IFERROR(INDEX(Meals!$C$11:$C$260, MATCH($B3819, Meals!$B$11:$B$260, 0)), "")))</f>
        <v/>
      </c>
      <c r="K3819" s="4"/>
      <c r="L3819" s="72" t="str">
        <f t="shared" si="892"/>
        <v/>
      </c>
      <c r="M3819" s="73" t="str">
        <f t="shared" si="893"/>
        <v/>
      </c>
      <c r="N3819" s="4"/>
      <c r="O3819" s="78" t="str">
        <f t="shared" si="894"/>
        <v/>
      </c>
      <c r="P3819" s="79" t="str">
        <f t="shared" si="895"/>
        <v/>
      </c>
      <c r="Q3819" s="4"/>
      <c r="R3819" s="90" t="str">
        <f t="shared" si="896"/>
        <v/>
      </c>
      <c r="S3819" s="4"/>
      <c r="Y3819" s="18" t="str">
        <f t="shared" si="897"/>
        <v/>
      </c>
      <c r="AA3819" s="18" t="str">
        <f t="shared" si="888"/>
        <v/>
      </c>
      <c r="AB3819" s="18" t="str">
        <f t="shared" si="889"/>
        <v/>
      </c>
      <c r="AC3819" s="18" t="str">
        <f t="shared" si="898"/>
        <v/>
      </c>
      <c r="AD3819" s="18" t="str">
        <f t="shared" si="898"/>
        <v/>
      </c>
      <c r="AE3819" s="18" t="str">
        <f t="shared" si="899"/>
        <v/>
      </c>
      <c r="AG3819" s="95" t="str">
        <f>IF($C3819="", "", IF(IFERROR(INDEX(Ingredients!C$11:C$310, MATCH($C3819, Ingredients!$B$11:$B$310, 0)), "")="", "", IFERROR(INDEX(Ingredients!C$11:C$310, MATCH($C3819, Ingredients!$B$11:$B$310, 0)), "")))</f>
        <v/>
      </c>
      <c r="AH3819" s="105" t="str">
        <f>IF($C3819="", "", IF(IFERROR(INDEX(Ingredients!D$11:D$310, MATCH($C3819, Ingredients!$B$11:$B$310, 0)), "")="", "", IFERROR(INDEX(Ingredients!D$11:D$310, MATCH($C3819, Ingredients!$B$11:$B$310, 0)), "")))</f>
        <v/>
      </c>
      <c r="AI3819" s="106" t="str">
        <f>IF($C3819="", "", IF(IFERROR(INDEX(Ingredients!E$11:E$310, MATCH($C3819, Ingredients!$B$11:$B$310, 0)), "")="", "", IFERROR(INDEX(Ingredients!E$11:E$310, MATCH($C3819, Ingredients!$B$11:$B$310, 0)), "")))</f>
        <v/>
      </c>
      <c r="AJ3819" s="108" t="str">
        <f>IF($C3819="", "", IF(IFERROR(INDEX(Ingredients!F$11:F$310, MATCH($C3819, Ingredients!$B$11:$B$310, 0)), "")="", "", IFERROR(INDEX(Ingredients!F$11:F$310, MATCH($C3819, Ingredients!$B$11:$B$310, 0)), "")))</f>
        <v/>
      </c>
      <c r="AK3819" s="106" t="str">
        <f>IF($C3819="", "", IF(IFERROR(INDEX(Ingredients!G$11:G$310, MATCH($C3819, Ingredients!$B$11:$B$310, 0)), "")="", "", IFERROR(INDEX(Ingredients!G$11:G$310, MATCH($C3819, Ingredients!$B$11:$B$310, 0)), "")))</f>
        <v/>
      </c>
      <c r="AL3819" s="79" t="str">
        <f>IF($C3819="", "", IF(IFERROR(INDEX(Ingredients!H$11:H$310, MATCH($C3819, Ingredients!$B$11:$B$310, 0)), "")="", "", IFERROR(INDEX(Ingredients!H$11:H$310, MATCH($C3819, Ingredients!$B$11:$B$310, 0)), "")))</f>
        <v/>
      </c>
      <c r="AN3819" s="83" t="str">
        <f t="shared" si="890"/>
        <v/>
      </c>
      <c r="AP3819" s="114" t="str">
        <f t="shared" si="900"/>
        <v/>
      </c>
      <c r="AR3819" s="117" t="str">
        <f>IF($C3819="", "", IF(IFERROR(INDEX(Ingredients!$AI$11:$AI$310, MATCH($C3819, Ingredients!$B$11:$B$310, 0)), "")="", "", IFERROR(INDEX(Ingredients!$AI$11:$AI$310, MATCH($C3819, Ingredients!$B$11:$B$310, 0)), "")))</f>
        <v/>
      </c>
      <c r="AT3819" s="120" t="str">
        <f t="shared" si="901"/>
        <v/>
      </c>
      <c r="AV3819" s="90" t="str">
        <f t="shared" si="891"/>
        <v/>
      </c>
      <c r="AX3819" s="90" t="str">
        <f>IF($AV3819="", "", COUNTIF($AV$11:$AV$5010, "&lt;"&amp;$AV3819)+1+COUNTIF($AV$11:$AV3819, $AV3819)-1)</f>
        <v/>
      </c>
      <c r="AZ3819" s="111" t="str">
        <f>IF($B3819="", "", SUMIF('Shopping List'!$AV$11:$AV$25, $B3819, 'Shopping List'!$BN$11:$BN$25))</f>
        <v/>
      </c>
      <c r="BB3819" s="117" t="str">
        <f t="shared" si="902"/>
        <v/>
      </c>
    </row>
    <row r="3820" spans="1:54" x14ac:dyDescent="0.25">
      <c r="A3820" s="4"/>
      <c r="B3820" s="37"/>
      <c r="C3820" s="124"/>
      <c r="D3820" s="39"/>
      <c r="E3820" s="125"/>
      <c r="F3820" s="48"/>
      <c r="G3820" s="4"/>
      <c r="H3820" s="4"/>
      <c r="I3820" s="95" t="str">
        <f>IF($C3820="", "", IF(IFERROR(INDEX(Ingredients!$C$11:$C$310, MATCH($C3820, Ingredients!$B$11:$B$310, 0)), "")="", "", IFERROR(INDEX(Ingredients!$C$11:$C$310, MATCH($C3820, Ingredients!$B$11:$B$310, 0)), "")))</f>
        <v/>
      </c>
      <c r="J3820" s="73" t="str">
        <f>IF($B3820="", "", IF(IFERROR(INDEX(Meals!$C$11:$C$260, MATCH($B3820, Meals!$B$11:$B$260, 0)), "")="", "", IFERROR(INDEX(Meals!$C$11:$C$260, MATCH($B3820, Meals!$B$11:$B$260, 0)), "")))</f>
        <v/>
      </c>
      <c r="K3820" s="4"/>
      <c r="L3820" s="72" t="str">
        <f t="shared" si="892"/>
        <v/>
      </c>
      <c r="M3820" s="73" t="str">
        <f t="shared" si="893"/>
        <v/>
      </c>
      <c r="N3820" s="4"/>
      <c r="O3820" s="78" t="str">
        <f t="shared" si="894"/>
        <v/>
      </c>
      <c r="P3820" s="79" t="str">
        <f t="shared" si="895"/>
        <v/>
      </c>
      <c r="Q3820" s="4"/>
      <c r="R3820" s="90" t="str">
        <f t="shared" si="896"/>
        <v/>
      </c>
      <c r="S3820" s="4"/>
      <c r="Y3820" s="18" t="str">
        <f t="shared" si="897"/>
        <v/>
      </c>
      <c r="AA3820" s="18" t="str">
        <f t="shared" si="888"/>
        <v/>
      </c>
      <c r="AB3820" s="18" t="str">
        <f t="shared" si="889"/>
        <v/>
      </c>
      <c r="AC3820" s="18" t="str">
        <f t="shared" si="898"/>
        <v/>
      </c>
      <c r="AD3820" s="18" t="str">
        <f t="shared" si="898"/>
        <v/>
      </c>
      <c r="AE3820" s="18" t="str">
        <f t="shared" si="899"/>
        <v/>
      </c>
      <c r="AG3820" s="95" t="str">
        <f>IF($C3820="", "", IF(IFERROR(INDEX(Ingredients!C$11:C$310, MATCH($C3820, Ingredients!$B$11:$B$310, 0)), "")="", "", IFERROR(INDEX(Ingredients!C$11:C$310, MATCH($C3820, Ingredients!$B$11:$B$310, 0)), "")))</f>
        <v/>
      </c>
      <c r="AH3820" s="105" t="str">
        <f>IF($C3820="", "", IF(IFERROR(INDEX(Ingredients!D$11:D$310, MATCH($C3820, Ingredients!$B$11:$B$310, 0)), "")="", "", IFERROR(INDEX(Ingredients!D$11:D$310, MATCH($C3820, Ingredients!$B$11:$B$310, 0)), "")))</f>
        <v/>
      </c>
      <c r="AI3820" s="106" t="str">
        <f>IF($C3820="", "", IF(IFERROR(INDEX(Ingredients!E$11:E$310, MATCH($C3820, Ingredients!$B$11:$B$310, 0)), "")="", "", IFERROR(INDEX(Ingredients!E$11:E$310, MATCH($C3820, Ingredients!$B$11:$B$310, 0)), "")))</f>
        <v/>
      </c>
      <c r="AJ3820" s="108" t="str">
        <f>IF($C3820="", "", IF(IFERROR(INDEX(Ingredients!F$11:F$310, MATCH($C3820, Ingredients!$B$11:$B$310, 0)), "")="", "", IFERROR(INDEX(Ingredients!F$11:F$310, MATCH($C3820, Ingredients!$B$11:$B$310, 0)), "")))</f>
        <v/>
      </c>
      <c r="AK3820" s="106" t="str">
        <f>IF($C3820="", "", IF(IFERROR(INDEX(Ingredients!G$11:G$310, MATCH($C3820, Ingredients!$B$11:$B$310, 0)), "")="", "", IFERROR(INDEX(Ingredients!G$11:G$310, MATCH($C3820, Ingredients!$B$11:$B$310, 0)), "")))</f>
        <v/>
      </c>
      <c r="AL3820" s="79" t="str">
        <f>IF($C3820="", "", IF(IFERROR(INDEX(Ingredients!H$11:H$310, MATCH($C3820, Ingredients!$B$11:$B$310, 0)), "")="", "", IFERROR(INDEX(Ingredients!H$11:H$310, MATCH($C3820, Ingredients!$B$11:$B$310, 0)), "")))</f>
        <v/>
      </c>
      <c r="AN3820" s="83" t="str">
        <f t="shared" si="890"/>
        <v/>
      </c>
      <c r="AP3820" s="114" t="str">
        <f t="shared" si="900"/>
        <v/>
      </c>
      <c r="AR3820" s="117" t="str">
        <f>IF($C3820="", "", IF(IFERROR(INDEX(Ingredients!$AI$11:$AI$310, MATCH($C3820, Ingredients!$B$11:$B$310, 0)), "")="", "", IFERROR(INDEX(Ingredients!$AI$11:$AI$310, MATCH($C3820, Ingredients!$B$11:$B$310, 0)), "")))</f>
        <v/>
      </c>
      <c r="AT3820" s="120" t="str">
        <f t="shared" si="901"/>
        <v/>
      </c>
      <c r="AV3820" s="90" t="str">
        <f t="shared" si="891"/>
        <v/>
      </c>
      <c r="AX3820" s="90" t="str">
        <f>IF($AV3820="", "", COUNTIF($AV$11:$AV$5010, "&lt;"&amp;$AV3820)+1+COUNTIF($AV$11:$AV3820, $AV3820)-1)</f>
        <v/>
      </c>
      <c r="AZ3820" s="111" t="str">
        <f>IF($B3820="", "", SUMIF('Shopping List'!$AV$11:$AV$25, $B3820, 'Shopping List'!$BN$11:$BN$25))</f>
        <v/>
      </c>
      <c r="BB3820" s="117" t="str">
        <f t="shared" si="902"/>
        <v/>
      </c>
    </row>
    <row r="3821" spans="1:54" x14ac:dyDescent="0.25">
      <c r="A3821" s="4"/>
      <c r="B3821" s="37"/>
      <c r="C3821" s="124"/>
      <c r="D3821" s="39"/>
      <c r="E3821" s="125"/>
      <c r="F3821" s="48"/>
      <c r="G3821" s="4"/>
      <c r="H3821" s="4"/>
      <c r="I3821" s="95" t="str">
        <f>IF($C3821="", "", IF(IFERROR(INDEX(Ingredients!$C$11:$C$310, MATCH($C3821, Ingredients!$B$11:$B$310, 0)), "")="", "", IFERROR(INDEX(Ingredients!$C$11:$C$310, MATCH($C3821, Ingredients!$B$11:$B$310, 0)), "")))</f>
        <v/>
      </c>
      <c r="J3821" s="73" t="str">
        <f>IF($B3821="", "", IF(IFERROR(INDEX(Meals!$C$11:$C$260, MATCH($B3821, Meals!$B$11:$B$260, 0)), "")="", "", IFERROR(INDEX(Meals!$C$11:$C$260, MATCH($B3821, Meals!$B$11:$B$260, 0)), "")))</f>
        <v/>
      </c>
      <c r="K3821" s="4"/>
      <c r="L3821" s="72" t="str">
        <f t="shared" si="892"/>
        <v/>
      </c>
      <c r="M3821" s="73" t="str">
        <f t="shared" si="893"/>
        <v/>
      </c>
      <c r="N3821" s="4"/>
      <c r="O3821" s="78" t="str">
        <f t="shared" si="894"/>
        <v/>
      </c>
      <c r="P3821" s="79" t="str">
        <f t="shared" si="895"/>
        <v/>
      </c>
      <c r="Q3821" s="4"/>
      <c r="R3821" s="90" t="str">
        <f t="shared" si="896"/>
        <v/>
      </c>
      <c r="S3821" s="4"/>
      <c r="Y3821" s="18" t="str">
        <f t="shared" si="897"/>
        <v/>
      </c>
      <c r="AA3821" s="18" t="str">
        <f t="shared" si="888"/>
        <v/>
      </c>
      <c r="AB3821" s="18" t="str">
        <f t="shared" si="889"/>
        <v/>
      </c>
      <c r="AC3821" s="18" t="str">
        <f t="shared" si="898"/>
        <v/>
      </c>
      <c r="AD3821" s="18" t="str">
        <f t="shared" si="898"/>
        <v/>
      </c>
      <c r="AE3821" s="18" t="str">
        <f t="shared" si="899"/>
        <v/>
      </c>
      <c r="AG3821" s="95" t="str">
        <f>IF($C3821="", "", IF(IFERROR(INDEX(Ingredients!C$11:C$310, MATCH($C3821, Ingredients!$B$11:$B$310, 0)), "")="", "", IFERROR(INDEX(Ingredients!C$11:C$310, MATCH($C3821, Ingredients!$B$11:$B$310, 0)), "")))</f>
        <v/>
      </c>
      <c r="AH3821" s="105" t="str">
        <f>IF($C3821="", "", IF(IFERROR(INDEX(Ingredients!D$11:D$310, MATCH($C3821, Ingredients!$B$11:$B$310, 0)), "")="", "", IFERROR(INDEX(Ingredients!D$11:D$310, MATCH($C3821, Ingredients!$B$11:$B$310, 0)), "")))</f>
        <v/>
      </c>
      <c r="AI3821" s="106" t="str">
        <f>IF($C3821="", "", IF(IFERROR(INDEX(Ingredients!E$11:E$310, MATCH($C3821, Ingredients!$B$11:$B$310, 0)), "")="", "", IFERROR(INDEX(Ingredients!E$11:E$310, MATCH($C3821, Ingredients!$B$11:$B$310, 0)), "")))</f>
        <v/>
      </c>
      <c r="AJ3821" s="108" t="str">
        <f>IF($C3821="", "", IF(IFERROR(INDEX(Ingredients!F$11:F$310, MATCH($C3821, Ingredients!$B$11:$B$310, 0)), "")="", "", IFERROR(INDEX(Ingredients!F$11:F$310, MATCH($C3821, Ingredients!$B$11:$B$310, 0)), "")))</f>
        <v/>
      </c>
      <c r="AK3821" s="106" t="str">
        <f>IF($C3821="", "", IF(IFERROR(INDEX(Ingredients!G$11:G$310, MATCH($C3821, Ingredients!$B$11:$B$310, 0)), "")="", "", IFERROR(INDEX(Ingredients!G$11:G$310, MATCH($C3821, Ingredients!$B$11:$B$310, 0)), "")))</f>
        <v/>
      </c>
      <c r="AL3821" s="79" t="str">
        <f>IF($C3821="", "", IF(IFERROR(INDEX(Ingredients!H$11:H$310, MATCH($C3821, Ingredients!$B$11:$B$310, 0)), "")="", "", IFERROR(INDEX(Ingredients!H$11:H$310, MATCH($C3821, Ingredients!$B$11:$B$310, 0)), "")))</f>
        <v/>
      </c>
      <c r="AN3821" s="83" t="str">
        <f t="shared" si="890"/>
        <v/>
      </c>
      <c r="AP3821" s="114" t="str">
        <f t="shared" si="900"/>
        <v/>
      </c>
      <c r="AR3821" s="117" t="str">
        <f>IF($C3821="", "", IF(IFERROR(INDEX(Ingredients!$AI$11:$AI$310, MATCH($C3821, Ingredients!$B$11:$B$310, 0)), "")="", "", IFERROR(INDEX(Ingredients!$AI$11:$AI$310, MATCH($C3821, Ingredients!$B$11:$B$310, 0)), "")))</f>
        <v/>
      </c>
      <c r="AT3821" s="120" t="str">
        <f t="shared" si="901"/>
        <v/>
      </c>
      <c r="AV3821" s="90" t="str">
        <f t="shared" si="891"/>
        <v/>
      </c>
      <c r="AX3821" s="90" t="str">
        <f>IF($AV3821="", "", COUNTIF($AV$11:$AV$5010, "&lt;"&amp;$AV3821)+1+COUNTIF($AV$11:$AV3821, $AV3821)-1)</f>
        <v/>
      </c>
      <c r="AZ3821" s="111" t="str">
        <f>IF($B3821="", "", SUMIF('Shopping List'!$AV$11:$AV$25, $B3821, 'Shopping List'!$BN$11:$BN$25))</f>
        <v/>
      </c>
      <c r="BB3821" s="117" t="str">
        <f t="shared" si="902"/>
        <v/>
      </c>
    </row>
    <row r="3822" spans="1:54" x14ac:dyDescent="0.25">
      <c r="A3822" s="4"/>
      <c r="B3822" s="37"/>
      <c r="C3822" s="124"/>
      <c r="D3822" s="39"/>
      <c r="E3822" s="125"/>
      <c r="F3822" s="48"/>
      <c r="G3822" s="4"/>
      <c r="H3822" s="4"/>
      <c r="I3822" s="95" t="str">
        <f>IF($C3822="", "", IF(IFERROR(INDEX(Ingredients!$C$11:$C$310, MATCH($C3822, Ingredients!$B$11:$B$310, 0)), "")="", "", IFERROR(INDEX(Ingredients!$C$11:$C$310, MATCH($C3822, Ingredients!$B$11:$B$310, 0)), "")))</f>
        <v/>
      </c>
      <c r="J3822" s="73" t="str">
        <f>IF($B3822="", "", IF(IFERROR(INDEX(Meals!$C$11:$C$260, MATCH($B3822, Meals!$B$11:$B$260, 0)), "")="", "", IFERROR(INDEX(Meals!$C$11:$C$260, MATCH($B3822, Meals!$B$11:$B$260, 0)), "")))</f>
        <v/>
      </c>
      <c r="K3822" s="4"/>
      <c r="L3822" s="72" t="str">
        <f t="shared" si="892"/>
        <v/>
      </c>
      <c r="M3822" s="73" t="str">
        <f t="shared" si="893"/>
        <v/>
      </c>
      <c r="N3822" s="4"/>
      <c r="O3822" s="78" t="str">
        <f t="shared" si="894"/>
        <v/>
      </c>
      <c r="P3822" s="79" t="str">
        <f t="shared" si="895"/>
        <v/>
      </c>
      <c r="Q3822" s="4"/>
      <c r="R3822" s="90" t="str">
        <f t="shared" si="896"/>
        <v/>
      </c>
      <c r="S3822" s="4"/>
      <c r="Y3822" s="18" t="str">
        <f t="shared" si="897"/>
        <v/>
      </c>
      <c r="AA3822" s="18" t="str">
        <f t="shared" si="888"/>
        <v/>
      </c>
      <c r="AB3822" s="18" t="str">
        <f t="shared" si="889"/>
        <v/>
      </c>
      <c r="AC3822" s="18" t="str">
        <f t="shared" si="898"/>
        <v/>
      </c>
      <c r="AD3822" s="18" t="str">
        <f t="shared" si="898"/>
        <v/>
      </c>
      <c r="AE3822" s="18" t="str">
        <f t="shared" si="899"/>
        <v/>
      </c>
      <c r="AG3822" s="95" t="str">
        <f>IF($C3822="", "", IF(IFERROR(INDEX(Ingredients!C$11:C$310, MATCH($C3822, Ingredients!$B$11:$B$310, 0)), "")="", "", IFERROR(INDEX(Ingredients!C$11:C$310, MATCH($C3822, Ingredients!$B$11:$B$310, 0)), "")))</f>
        <v/>
      </c>
      <c r="AH3822" s="105" t="str">
        <f>IF($C3822="", "", IF(IFERROR(INDEX(Ingredients!D$11:D$310, MATCH($C3822, Ingredients!$B$11:$B$310, 0)), "")="", "", IFERROR(INDEX(Ingredients!D$11:D$310, MATCH($C3822, Ingredients!$B$11:$B$310, 0)), "")))</f>
        <v/>
      </c>
      <c r="AI3822" s="106" t="str">
        <f>IF($C3822="", "", IF(IFERROR(INDEX(Ingredients!E$11:E$310, MATCH($C3822, Ingredients!$B$11:$B$310, 0)), "")="", "", IFERROR(INDEX(Ingredients!E$11:E$310, MATCH($C3822, Ingredients!$B$11:$B$310, 0)), "")))</f>
        <v/>
      </c>
      <c r="AJ3822" s="108" t="str">
        <f>IF($C3822="", "", IF(IFERROR(INDEX(Ingredients!F$11:F$310, MATCH($C3822, Ingredients!$B$11:$B$310, 0)), "")="", "", IFERROR(INDEX(Ingredients!F$11:F$310, MATCH($C3822, Ingredients!$B$11:$B$310, 0)), "")))</f>
        <v/>
      </c>
      <c r="AK3822" s="106" t="str">
        <f>IF($C3822="", "", IF(IFERROR(INDEX(Ingredients!G$11:G$310, MATCH($C3822, Ingredients!$B$11:$B$310, 0)), "")="", "", IFERROR(INDEX(Ingredients!G$11:G$310, MATCH($C3822, Ingredients!$B$11:$B$310, 0)), "")))</f>
        <v/>
      </c>
      <c r="AL3822" s="79" t="str">
        <f>IF($C3822="", "", IF(IFERROR(INDEX(Ingredients!H$11:H$310, MATCH($C3822, Ingredients!$B$11:$B$310, 0)), "")="", "", IFERROR(INDEX(Ingredients!H$11:H$310, MATCH($C3822, Ingredients!$B$11:$B$310, 0)), "")))</f>
        <v/>
      </c>
      <c r="AN3822" s="83" t="str">
        <f t="shared" si="890"/>
        <v/>
      </c>
      <c r="AP3822" s="114" t="str">
        <f t="shared" si="900"/>
        <v/>
      </c>
      <c r="AR3822" s="117" t="str">
        <f>IF($C3822="", "", IF(IFERROR(INDEX(Ingredients!$AI$11:$AI$310, MATCH($C3822, Ingredients!$B$11:$B$310, 0)), "")="", "", IFERROR(INDEX(Ingredients!$AI$11:$AI$310, MATCH($C3822, Ingredients!$B$11:$B$310, 0)), "")))</f>
        <v/>
      </c>
      <c r="AT3822" s="120" t="str">
        <f t="shared" si="901"/>
        <v/>
      </c>
      <c r="AV3822" s="90" t="str">
        <f t="shared" si="891"/>
        <v/>
      </c>
      <c r="AX3822" s="90" t="str">
        <f>IF($AV3822="", "", COUNTIF($AV$11:$AV$5010, "&lt;"&amp;$AV3822)+1+COUNTIF($AV$11:$AV3822, $AV3822)-1)</f>
        <v/>
      </c>
      <c r="AZ3822" s="111" t="str">
        <f>IF($B3822="", "", SUMIF('Shopping List'!$AV$11:$AV$25, $B3822, 'Shopping List'!$BN$11:$BN$25))</f>
        <v/>
      </c>
      <c r="BB3822" s="117" t="str">
        <f t="shared" si="902"/>
        <v/>
      </c>
    </row>
    <row r="3823" spans="1:54" x14ac:dyDescent="0.25">
      <c r="A3823" s="4"/>
      <c r="B3823" s="37"/>
      <c r="C3823" s="124"/>
      <c r="D3823" s="39"/>
      <c r="E3823" s="125"/>
      <c r="F3823" s="48"/>
      <c r="G3823" s="4"/>
      <c r="H3823" s="4"/>
      <c r="I3823" s="95" t="str">
        <f>IF($C3823="", "", IF(IFERROR(INDEX(Ingredients!$C$11:$C$310, MATCH($C3823, Ingredients!$B$11:$B$310, 0)), "")="", "", IFERROR(INDEX(Ingredients!$C$11:$C$310, MATCH($C3823, Ingredients!$B$11:$B$310, 0)), "")))</f>
        <v/>
      </c>
      <c r="J3823" s="73" t="str">
        <f>IF($B3823="", "", IF(IFERROR(INDEX(Meals!$C$11:$C$260, MATCH($B3823, Meals!$B$11:$B$260, 0)), "")="", "", IFERROR(INDEX(Meals!$C$11:$C$260, MATCH($B3823, Meals!$B$11:$B$260, 0)), "")))</f>
        <v/>
      </c>
      <c r="K3823" s="4"/>
      <c r="L3823" s="72" t="str">
        <f t="shared" si="892"/>
        <v/>
      </c>
      <c r="M3823" s="73" t="str">
        <f t="shared" si="893"/>
        <v/>
      </c>
      <c r="N3823" s="4"/>
      <c r="O3823" s="78" t="str">
        <f t="shared" si="894"/>
        <v/>
      </c>
      <c r="P3823" s="79" t="str">
        <f t="shared" si="895"/>
        <v/>
      </c>
      <c r="Q3823" s="4"/>
      <c r="R3823" s="90" t="str">
        <f t="shared" si="896"/>
        <v/>
      </c>
      <c r="S3823" s="4"/>
      <c r="Y3823" s="18" t="str">
        <f t="shared" si="897"/>
        <v/>
      </c>
      <c r="AA3823" s="18" t="str">
        <f t="shared" si="888"/>
        <v/>
      </c>
      <c r="AB3823" s="18" t="str">
        <f t="shared" si="889"/>
        <v/>
      </c>
      <c r="AC3823" s="18" t="str">
        <f t="shared" si="898"/>
        <v/>
      </c>
      <c r="AD3823" s="18" t="str">
        <f t="shared" si="898"/>
        <v/>
      </c>
      <c r="AE3823" s="18" t="str">
        <f t="shared" si="899"/>
        <v/>
      </c>
      <c r="AG3823" s="95" t="str">
        <f>IF($C3823="", "", IF(IFERROR(INDEX(Ingredients!C$11:C$310, MATCH($C3823, Ingredients!$B$11:$B$310, 0)), "")="", "", IFERROR(INDEX(Ingredients!C$11:C$310, MATCH($C3823, Ingredients!$B$11:$B$310, 0)), "")))</f>
        <v/>
      </c>
      <c r="AH3823" s="105" t="str">
        <f>IF($C3823="", "", IF(IFERROR(INDEX(Ingredients!D$11:D$310, MATCH($C3823, Ingredients!$B$11:$B$310, 0)), "")="", "", IFERROR(INDEX(Ingredients!D$11:D$310, MATCH($C3823, Ingredients!$B$11:$B$310, 0)), "")))</f>
        <v/>
      </c>
      <c r="AI3823" s="106" t="str">
        <f>IF($C3823="", "", IF(IFERROR(INDEX(Ingredients!E$11:E$310, MATCH($C3823, Ingredients!$B$11:$B$310, 0)), "")="", "", IFERROR(INDEX(Ingredients!E$11:E$310, MATCH($C3823, Ingredients!$B$11:$B$310, 0)), "")))</f>
        <v/>
      </c>
      <c r="AJ3823" s="108" t="str">
        <f>IF($C3823="", "", IF(IFERROR(INDEX(Ingredients!F$11:F$310, MATCH($C3823, Ingredients!$B$11:$B$310, 0)), "")="", "", IFERROR(INDEX(Ingredients!F$11:F$310, MATCH($C3823, Ingredients!$B$11:$B$310, 0)), "")))</f>
        <v/>
      </c>
      <c r="AK3823" s="106" t="str">
        <f>IF($C3823="", "", IF(IFERROR(INDEX(Ingredients!G$11:G$310, MATCH($C3823, Ingredients!$B$11:$B$310, 0)), "")="", "", IFERROR(INDEX(Ingredients!G$11:G$310, MATCH($C3823, Ingredients!$B$11:$B$310, 0)), "")))</f>
        <v/>
      </c>
      <c r="AL3823" s="79" t="str">
        <f>IF($C3823="", "", IF(IFERROR(INDEX(Ingredients!H$11:H$310, MATCH($C3823, Ingredients!$B$11:$B$310, 0)), "")="", "", IFERROR(INDEX(Ingredients!H$11:H$310, MATCH($C3823, Ingredients!$B$11:$B$310, 0)), "")))</f>
        <v/>
      </c>
      <c r="AN3823" s="83" t="str">
        <f t="shared" si="890"/>
        <v/>
      </c>
      <c r="AP3823" s="114" t="str">
        <f t="shared" si="900"/>
        <v/>
      </c>
      <c r="AR3823" s="117" t="str">
        <f>IF($C3823="", "", IF(IFERROR(INDEX(Ingredients!$AI$11:$AI$310, MATCH($C3823, Ingredients!$B$11:$B$310, 0)), "")="", "", IFERROR(INDEX(Ingredients!$AI$11:$AI$310, MATCH($C3823, Ingredients!$B$11:$B$310, 0)), "")))</f>
        <v/>
      </c>
      <c r="AT3823" s="120" t="str">
        <f t="shared" si="901"/>
        <v/>
      </c>
      <c r="AV3823" s="90" t="str">
        <f t="shared" si="891"/>
        <v/>
      </c>
      <c r="AX3823" s="90" t="str">
        <f>IF($AV3823="", "", COUNTIF($AV$11:$AV$5010, "&lt;"&amp;$AV3823)+1+COUNTIF($AV$11:$AV3823, $AV3823)-1)</f>
        <v/>
      </c>
      <c r="AZ3823" s="111" t="str">
        <f>IF($B3823="", "", SUMIF('Shopping List'!$AV$11:$AV$25, $B3823, 'Shopping List'!$BN$11:$BN$25))</f>
        <v/>
      </c>
      <c r="BB3823" s="117" t="str">
        <f t="shared" si="902"/>
        <v/>
      </c>
    </row>
    <row r="3824" spans="1:54" x14ac:dyDescent="0.25">
      <c r="A3824" s="4"/>
      <c r="B3824" s="37"/>
      <c r="C3824" s="124"/>
      <c r="D3824" s="39"/>
      <c r="E3824" s="125"/>
      <c r="F3824" s="48"/>
      <c r="G3824" s="4"/>
      <c r="H3824" s="4"/>
      <c r="I3824" s="95" t="str">
        <f>IF($C3824="", "", IF(IFERROR(INDEX(Ingredients!$C$11:$C$310, MATCH($C3824, Ingredients!$B$11:$B$310, 0)), "")="", "", IFERROR(INDEX(Ingredients!$C$11:$C$310, MATCH($C3824, Ingredients!$B$11:$B$310, 0)), "")))</f>
        <v/>
      </c>
      <c r="J3824" s="73" t="str">
        <f>IF($B3824="", "", IF(IFERROR(INDEX(Meals!$C$11:$C$260, MATCH($B3824, Meals!$B$11:$B$260, 0)), "")="", "", IFERROR(INDEX(Meals!$C$11:$C$260, MATCH($B3824, Meals!$B$11:$B$260, 0)), "")))</f>
        <v/>
      </c>
      <c r="K3824" s="4"/>
      <c r="L3824" s="72" t="str">
        <f t="shared" si="892"/>
        <v/>
      </c>
      <c r="M3824" s="73" t="str">
        <f t="shared" si="893"/>
        <v/>
      </c>
      <c r="N3824" s="4"/>
      <c r="O3824" s="78" t="str">
        <f t="shared" si="894"/>
        <v/>
      </c>
      <c r="P3824" s="79" t="str">
        <f t="shared" si="895"/>
        <v/>
      </c>
      <c r="Q3824" s="4"/>
      <c r="R3824" s="90" t="str">
        <f t="shared" si="896"/>
        <v/>
      </c>
      <c r="S3824" s="4"/>
      <c r="Y3824" s="18" t="str">
        <f t="shared" si="897"/>
        <v/>
      </c>
      <c r="AA3824" s="18" t="str">
        <f t="shared" si="888"/>
        <v/>
      </c>
      <c r="AB3824" s="18" t="str">
        <f t="shared" si="889"/>
        <v/>
      </c>
      <c r="AC3824" s="18" t="str">
        <f t="shared" si="898"/>
        <v/>
      </c>
      <c r="AD3824" s="18" t="str">
        <f t="shared" si="898"/>
        <v/>
      </c>
      <c r="AE3824" s="18" t="str">
        <f t="shared" si="899"/>
        <v/>
      </c>
      <c r="AG3824" s="95" t="str">
        <f>IF($C3824="", "", IF(IFERROR(INDEX(Ingredients!C$11:C$310, MATCH($C3824, Ingredients!$B$11:$B$310, 0)), "")="", "", IFERROR(INDEX(Ingredients!C$11:C$310, MATCH($C3824, Ingredients!$B$11:$B$310, 0)), "")))</f>
        <v/>
      </c>
      <c r="AH3824" s="105" t="str">
        <f>IF($C3824="", "", IF(IFERROR(INDEX(Ingredients!D$11:D$310, MATCH($C3824, Ingredients!$B$11:$B$310, 0)), "")="", "", IFERROR(INDEX(Ingredients!D$11:D$310, MATCH($C3824, Ingredients!$B$11:$B$310, 0)), "")))</f>
        <v/>
      </c>
      <c r="AI3824" s="106" t="str">
        <f>IF($C3824="", "", IF(IFERROR(INDEX(Ingredients!E$11:E$310, MATCH($C3824, Ingredients!$B$11:$B$310, 0)), "")="", "", IFERROR(INDEX(Ingredients!E$11:E$310, MATCH($C3824, Ingredients!$B$11:$B$310, 0)), "")))</f>
        <v/>
      </c>
      <c r="AJ3824" s="108" t="str">
        <f>IF($C3824="", "", IF(IFERROR(INDEX(Ingredients!F$11:F$310, MATCH($C3824, Ingredients!$B$11:$B$310, 0)), "")="", "", IFERROR(INDEX(Ingredients!F$11:F$310, MATCH($C3824, Ingredients!$B$11:$B$310, 0)), "")))</f>
        <v/>
      </c>
      <c r="AK3824" s="106" t="str">
        <f>IF($C3824="", "", IF(IFERROR(INDEX(Ingredients!G$11:G$310, MATCH($C3824, Ingredients!$B$11:$B$310, 0)), "")="", "", IFERROR(INDEX(Ingredients!G$11:G$310, MATCH($C3824, Ingredients!$B$11:$B$310, 0)), "")))</f>
        <v/>
      </c>
      <c r="AL3824" s="79" t="str">
        <f>IF($C3824="", "", IF(IFERROR(INDEX(Ingredients!H$11:H$310, MATCH($C3824, Ingredients!$B$11:$B$310, 0)), "")="", "", IFERROR(INDEX(Ingredients!H$11:H$310, MATCH($C3824, Ingredients!$B$11:$B$310, 0)), "")))</f>
        <v/>
      </c>
      <c r="AN3824" s="83" t="str">
        <f t="shared" si="890"/>
        <v/>
      </c>
      <c r="AP3824" s="114" t="str">
        <f t="shared" si="900"/>
        <v/>
      </c>
      <c r="AR3824" s="117" t="str">
        <f>IF($C3824="", "", IF(IFERROR(INDEX(Ingredients!$AI$11:$AI$310, MATCH($C3824, Ingredients!$B$11:$B$310, 0)), "")="", "", IFERROR(INDEX(Ingredients!$AI$11:$AI$310, MATCH($C3824, Ingredients!$B$11:$B$310, 0)), "")))</f>
        <v/>
      </c>
      <c r="AT3824" s="120" t="str">
        <f t="shared" si="901"/>
        <v/>
      </c>
      <c r="AV3824" s="90" t="str">
        <f t="shared" si="891"/>
        <v/>
      </c>
      <c r="AX3824" s="90" t="str">
        <f>IF($AV3824="", "", COUNTIF($AV$11:$AV$5010, "&lt;"&amp;$AV3824)+1+COUNTIF($AV$11:$AV3824, $AV3824)-1)</f>
        <v/>
      </c>
      <c r="AZ3824" s="111" t="str">
        <f>IF($B3824="", "", SUMIF('Shopping List'!$AV$11:$AV$25, $B3824, 'Shopping List'!$BN$11:$BN$25))</f>
        <v/>
      </c>
      <c r="BB3824" s="117" t="str">
        <f t="shared" si="902"/>
        <v/>
      </c>
    </row>
    <row r="3825" spans="1:54" x14ac:dyDescent="0.25">
      <c r="A3825" s="4"/>
      <c r="B3825" s="37"/>
      <c r="C3825" s="124"/>
      <c r="D3825" s="39"/>
      <c r="E3825" s="125"/>
      <c r="F3825" s="48"/>
      <c r="G3825" s="4"/>
      <c r="H3825" s="4"/>
      <c r="I3825" s="95" t="str">
        <f>IF($C3825="", "", IF(IFERROR(INDEX(Ingredients!$C$11:$C$310, MATCH($C3825, Ingredients!$B$11:$B$310, 0)), "")="", "", IFERROR(INDEX(Ingredients!$C$11:$C$310, MATCH($C3825, Ingredients!$B$11:$B$310, 0)), "")))</f>
        <v/>
      </c>
      <c r="J3825" s="73" t="str">
        <f>IF($B3825="", "", IF(IFERROR(INDEX(Meals!$C$11:$C$260, MATCH($B3825, Meals!$B$11:$B$260, 0)), "")="", "", IFERROR(INDEX(Meals!$C$11:$C$260, MATCH($B3825, Meals!$B$11:$B$260, 0)), "")))</f>
        <v/>
      </c>
      <c r="K3825" s="4"/>
      <c r="L3825" s="72" t="str">
        <f t="shared" si="892"/>
        <v/>
      </c>
      <c r="M3825" s="73" t="str">
        <f t="shared" si="893"/>
        <v/>
      </c>
      <c r="N3825" s="4"/>
      <c r="O3825" s="78" t="str">
        <f t="shared" si="894"/>
        <v/>
      </c>
      <c r="P3825" s="79" t="str">
        <f t="shared" si="895"/>
        <v/>
      </c>
      <c r="Q3825" s="4"/>
      <c r="R3825" s="90" t="str">
        <f t="shared" si="896"/>
        <v/>
      </c>
      <c r="S3825" s="4"/>
      <c r="Y3825" s="18" t="str">
        <f t="shared" si="897"/>
        <v/>
      </c>
      <c r="AA3825" s="18" t="str">
        <f t="shared" si="888"/>
        <v/>
      </c>
      <c r="AB3825" s="18" t="str">
        <f t="shared" si="889"/>
        <v/>
      </c>
      <c r="AC3825" s="18" t="str">
        <f t="shared" si="898"/>
        <v/>
      </c>
      <c r="AD3825" s="18" t="str">
        <f t="shared" si="898"/>
        <v/>
      </c>
      <c r="AE3825" s="18" t="str">
        <f t="shared" si="899"/>
        <v/>
      </c>
      <c r="AG3825" s="95" t="str">
        <f>IF($C3825="", "", IF(IFERROR(INDEX(Ingredients!C$11:C$310, MATCH($C3825, Ingredients!$B$11:$B$310, 0)), "")="", "", IFERROR(INDEX(Ingredients!C$11:C$310, MATCH($C3825, Ingredients!$B$11:$B$310, 0)), "")))</f>
        <v/>
      </c>
      <c r="AH3825" s="105" t="str">
        <f>IF($C3825="", "", IF(IFERROR(INDEX(Ingredients!D$11:D$310, MATCH($C3825, Ingredients!$B$11:$B$310, 0)), "")="", "", IFERROR(INDEX(Ingredients!D$11:D$310, MATCH($C3825, Ingredients!$B$11:$B$310, 0)), "")))</f>
        <v/>
      </c>
      <c r="AI3825" s="106" t="str">
        <f>IF($C3825="", "", IF(IFERROR(INDEX(Ingredients!E$11:E$310, MATCH($C3825, Ingredients!$B$11:$B$310, 0)), "")="", "", IFERROR(INDEX(Ingredients!E$11:E$310, MATCH($C3825, Ingredients!$B$11:$B$310, 0)), "")))</f>
        <v/>
      </c>
      <c r="AJ3825" s="108" t="str">
        <f>IF($C3825="", "", IF(IFERROR(INDEX(Ingredients!F$11:F$310, MATCH($C3825, Ingredients!$B$11:$B$310, 0)), "")="", "", IFERROR(INDEX(Ingredients!F$11:F$310, MATCH($C3825, Ingredients!$B$11:$B$310, 0)), "")))</f>
        <v/>
      </c>
      <c r="AK3825" s="106" t="str">
        <f>IF($C3825="", "", IF(IFERROR(INDEX(Ingredients!G$11:G$310, MATCH($C3825, Ingredients!$B$11:$B$310, 0)), "")="", "", IFERROR(INDEX(Ingredients!G$11:G$310, MATCH($C3825, Ingredients!$B$11:$B$310, 0)), "")))</f>
        <v/>
      </c>
      <c r="AL3825" s="79" t="str">
        <f>IF($C3825="", "", IF(IFERROR(INDEX(Ingredients!H$11:H$310, MATCH($C3825, Ingredients!$B$11:$B$310, 0)), "")="", "", IFERROR(INDEX(Ingredients!H$11:H$310, MATCH($C3825, Ingredients!$B$11:$B$310, 0)), "")))</f>
        <v/>
      </c>
      <c r="AN3825" s="83" t="str">
        <f t="shared" si="890"/>
        <v/>
      </c>
      <c r="AP3825" s="114" t="str">
        <f t="shared" si="900"/>
        <v/>
      </c>
      <c r="AR3825" s="117" t="str">
        <f>IF($C3825="", "", IF(IFERROR(INDEX(Ingredients!$AI$11:$AI$310, MATCH($C3825, Ingredients!$B$11:$B$310, 0)), "")="", "", IFERROR(INDEX(Ingredients!$AI$11:$AI$310, MATCH($C3825, Ingredients!$B$11:$B$310, 0)), "")))</f>
        <v/>
      </c>
      <c r="AT3825" s="120" t="str">
        <f t="shared" si="901"/>
        <v/>
      </c>
      <c r="AV3825" s="90" t="str">
        <f t="shared" si="891"/>
        <v/>
      </c>
      <c r="AX3825" s="90" t="str">
        <f>IF($AV3825="", "", COUNTIF($AV$11:$AV$5010, "&lt;"&amp;$AV3825)+1+COUNTIF($AV$11:$AV3825, $AV3825)-1)</f>
        <v/>
      </c>
      <c r="AZ3825" s="111" t="str">
        <f>IF($B3825="", "", SUMIF('Shopping List'!$AV$11:$AV$25, $B3825, 'Shopping List'!$BN$11:$BN$25))</f>
        <v/>
      </c>
      <c r="BB3825" s="117" t="str">
        <f t="shared" si="902"/>
        <v/>
      </c>
    </row>
    <row r="3826" spans="1:54" x14ac:dyDescent="0.25">
      <c r="A3826" s="4"/>
      <c r="B3826" s="37"/>
      <c r="C3826" s="124"/>
      <c r="D3826" s="39"/>
      <c r="E3826" s="125"/>
      <c r="F3826" s="48"/>
      <c r="G3826" s="4"/>
      <c r="H3826" s="4"/>
      <c r="I3826" s="95" t="str">
        <f>IF($C3826="", "", IF(IFERROR(INDEX(Ingredients!$C$11:$C$310, MATCH($C3826, Ingredients!$B$11:$B$310, 0)), "")="", "", IFERROR(INDEX(Ingredients!$C$11:$C$310, MATCH($C3826, Ingredients!$B$11:$B$310, 0)), "")))</f>
        <v/>
      </c>
      <c r="J3826" s="73" t="str">
        <f>IF($B3826="", "", IF(IFERROR(INDEX(Meals!$C$11:$C$260, MATCH($B3826, Meals!$B$11:$B$260, 0)), "")="", "", IFERROR(INDEX(Meals!$C$11:$C$260, MATCH($B3826, Meals!$B$11:$B$260, 0)), "")))</f>
        <v/>
      </c>
      <c r="K3826" s="4"/>
      <c r="L3826" s="72" t="str">
        <f t="shared" si="892"/>
        <v/>
      </c>
      <c r="M3826" s="73" t="str">
        <f t="shared" si="893"/>
        <v/>
      </c>
      <c r="N3826" s="4"/>
      <c r="O3826" s="78" t="str">
        <f t="shared" si="894"/>
        <v/>
      </c>
      <c r="P3826" s="79" t="str">
        <f t="shared" si="895"/>
        <v/>
      </c>
      <c r="Q3826" s="4"/>
      <c r="R3826" s="90" t="str">
        <f t="shared" si="896"/>
        <v/>
      </c>
      <c r="S3826" s="4"/>
      <c r="Y3826" s="18" t="str">
        <f t="shared" si="897"/>
        <v/>
      </c>
      <c r="AA3826" s="18" t="str">
        <f t="shared" si="888"/>
        <v/>
      </c>
      <c r="AB3826" s="18" t="str">
        <f t="shared" si="889"/>
        <v/>
      </c>
      <c r="AC3826" s="18" t="str">
        <f t="shared" si="898"/>
        <v/>
      </c>
      <c r="AD3826" s="18" t="str">
        <f t="shared" si="898"/>
        <v/>
      </c>
      <c r="AE3826" s="18" t="str">
        <f t="shared" si="899"/>
        <v/>
      </c>
      <c r="AG3826" s="95" t="str">
        <f>IF($C3826="", "", IF(IFERROR(INDEX(Ingredients!C$11:C$310, MATCH($C3826, Ingredients!$B$11:$B$310, 0)), "")="", "", IFERROR(INDEX(Ingredients!C$11:C$310, MATCH($C3826, Ingredients!$B$11:$B$310, 0)), "")))</f>
        <v/>
      </c>
      <c r="AH3826" s="105" t="str">
        <f>IF($C3826="", "", IF(IFERROR(INDEX(Ingredients!D$11:D$310, MATCH($C3826, Ingredients!$B$11:$B$310, 0)), "")="", "", IFERROR(INDEX(Ingredients!D$11:D$310, MATCH($C3826, Ingredients!$B$11:$B$310, 0)), "")))</f>
        <v/>
      </c>
      <c r="AI3826" s="106" t="str">
        <f>IF($C3826="", "", IF(IFERROR(INDEX(Ingredients!E$11:E$310, MATCH($C3826, Ingredients!$B$11:$B$310, 0)), "")="", "", IFERROR(INDEX(Ingredients!E$11:E$310, MATCH($C3826, Ingredients!$B$11:$B$310, 0)), "")))</f>
        <v/>
      </c>
      <c r="AJ3826" s="108" t="str">
        <f>IF($C3826="", "", IF(IFERROR(INDEX(Ingredients!F$11:F$310, MATCH($C3826, Ingredients!$B$11:$B$310, 0)), "")="", "", IFERROR(INDEX(Ingredients!F$11:F$310, MATCH($C3826, Ingredients!$B$11:$B$310, 0)), "")))</f>
        <v/>
      </c>
      <c r="AK3826" s="106" t="str">
        <f>IF($C3826="", "", IF(IFERROR(INDEX(Ingredients!G$11:G$310, MATCH($C3826, Ingredients!$B$11:$B$310, 0)), "")="", "", IFERROR(INDEX(Ingredients!G$11:G$310, MATCH($C3826, Ingredients!$B$11:$B$310, 0)), "")))</f>
        <v/>
      </c>
      <c r="AL3826" s="79" t="str">
        <f>IF($C3826="", "", IF(IFERROR(INDEX(Ingredients!H$11:H$310, MATCH($C3826, Ingredients!$B$11:$B$310, 0)), "")="", "", IFERROR(INDEX(Ingredients!H$11:H$310, MATCH($C3826, Ingredients!$B$11:$B$310, 0)), "")))</f>
        <v/>
      </c>
      <c r="AN3826" s="83" t="str">
        <f t="shared" si="890"/>
        <v/>
      </c>
      <c r="AP3826" s="114" t="str">
        <f t="shared" si="900"/>
        <v/>
      </c>
      <c r="AR3826" s="117" t="str">
        <f>IF($C3826="", "", IF(IFERROR(INDEX(Ingredients!$AI$11:$AI$310, MATCH($C3826, Ingredients!$B$11:$B$310, 0)), "")="", "", IFERROR(INDEX(Ingredients!$AI$11:$AI$310, MATCH($C3826, Ingredients!$B$11:$B$310, 0)), "")))</f>
        <v/>
      </c>
      <c r="AT3826" s="120" t="str">
        <f t="shared" si="901"/>
        <v/>
      </c>
      <c r="AV3826" s="90" t="str">
        <f t="shared" si="891"/>
        <v/>
      </c>
      <c r="AX3826" s="90" t="str">
        <f>IF($AV3826="", "", COUNTIF($AV$11:$AV$5010, "&lt;"&amp;$AV3826)+1+COUNTIF($AV$11:$AV3826, $AV3826)-1)</f>
        <v/>
      </c>
      <c r="AZ3826" s="111" t="str">
        <f>IF($B3826="", "", SUMIF('Shopping List'!$AV$11:$AV$25, $B3826, 'Shopping List'!$BN$11:$BN$25))</f>
        <v/>
      </c>
      <c r="BB3826" s="117" t="str">
        <f t="shared" si="902"/>
        <v/>
      </c>
    </row>
    <row r="3827" spans="1:54" x14ac:dyDescent="0.25">
      <c r="A3827" s="4"/>
      <c r="B3827" s="37"/>
      <c r="C3827" s="124"/>
      <c r="D3827" s="39"/>
      <c r="E3827" s="125"/>
      <c r="F3827" s="48"/>
      <c r="G3827" s="4"/>
      <c r="H3827" s="4"/>
      <c r="I3827" s="95" t="str">
        <f>IF($C3827="", "", IF(IFERROR(INDEX(Ingredients!$C$11:$C$310, MATCH($C3827, Ingredients!$B$11:$B$310, 0)), "")="", "", IFERROR(INDEX(Ingredients!$C$11:$C$310, MATCH($C3827, Ingredients!$B$11:$B$310, 0)), "")))</f>
        <v/>
      </c>
      <c r="J3827" s="73" t="str">
        <f>IF($B3827="", "", IF(IFERROR(INDEX(Meals!$C$11:$C$260, MATCH($B3827, Meals!$B$11:$B$260, 0)), "")="", "", IFERROR(INDEX(Meals!$C$11:$C$260, MATCH($B3827, Meals!$B$11:$B$260, 0)), "")))</f>
        <v/>
      </c>
      <c r="K3827" s="4"/>
      <c r="L3827" s="72" t="str">
        <f t="shared" si="892"/>
        <v/>
      </c>
      <c r="M3827" s="73" t="str">
        <f t="shared" si="893"/>
        <v/>
      </c>
      <c r="N3827" s="4"/>
      <c r="O3827" s="78" t="str">
        <f t="shared" si="894"/>
        <v/>
      </c>
      <c r="P3827" s="79" t="str">
        <f t="shared" si="895"/>
        <v/>
      </c>
      <c r="Q3827" s="4"/>
      <c r="R3827" s="90" t="str">
        <f t="shared" si="896"/>
        <v/>
      </c>
      <c r="S3827" s="4"/>
      <c r="Y3827" s="18" t="str">
        <f t="shared" si="897"/>
        <v/>
      </c>
      <c r="AA3827" s="18" t="str">
        <f t="shared" si="888"/>
        <v/>
      </c>
      <c r="AB3827" s="18" t="str">
        <f t="shared" si="889"/>
        <v/>
      </c>
      <c r="AC3827" s="18" t="str">
        <f t="shared" si="898"/>
        <v/>
      </c>
      <c r="AD3827" s="18" t="str">
        <f t="shared" si="898"/>
        <v/>
      </c>
      <c r="AE3827" s="18" t="str">
        <f t="shared" si="899"/>
        <v/>
      </c>
      <c r="AG3827" s="95" t="str">
        <f>IF($C3827="", "", IF(IFERROR(INDEX(Ingredients!C$11:C$310, MATCH($C3827, Ingredients!$B$11:$B$310, 0)), "")="", "", IFERROR(INDEX(Ingredients!C$11:C$310, MATCH($C3827, Ingredients!$B$11:$B$310, 0)), "")))</f>
        <v/>
      </c>
      <c r="AH3827" s="105" t="str">
        <f>IF($C3827="", "", IF(IFERROR(INDEX(Ingredients!D$11:D$310, MATCH($C3827, Ingredients!$B$11:$B$310, 0)), "")="", "", IFERROR(INDEX(Ingredients!D$11:D$310, MATCH($C3827, Ingredients!$B$11:$B$310, 0)), "")))</f>
        <v/>
      </c>
      <c r="AI3827" s="106" t="str">
        <f>IF($C3827="", "", IF(IFERROR(INDEX(Ingredients!E$11:E$310, MATCH($C3827, Ingredients!$B$11:$B$310, 0)), "")="", "", IFERROR(INDEX(Ingredients!E$11:E$310, MATCH($C3827, Ingredients!$B$11:$B$310, 0)), "")))</f>
        <v/>
      </c>
      <c r="AJ3827" s="108" t="str">
        <f>IF($C3827="", "", IF(IFERROR(INDEX(Ingredients!F$11:F$310, MATCH($C3827, Ingredients!$B$11:$B$310, 0)), "")="", "", IFERROR(INDEX(Ingredients!F$11:F$310, MATCH($C3827, Ingredients!$B$11:$B$310, 0)), "")))</f>
        <v/>
      </c>
      <c r="AK3827" s="106" t="str">
        <f>IF($C3827="", "", IF(IFERROR(INDEX(Ingredients!G$11:G$310, MATCH($C3827, Ingredients!$B$11:$B$310, 0)), "")="", "", IFERROR(INDEX(Ingredients!G$11:G$310, MATCH($C3827, Ingredients!$B$11:$B$310, 0)), "")))</f>
        <v/>
      </c>
      <c r="AL3827" s="79" t="str">
        <f>IF($C3827="", "", IF(IFERROR(INDEX(Ingredients!H$11:H$310, MATCH($C3827, Ingredients!$B$11:$B$310, 0)), "")="", "", IFERROR(INDEX(Ingredients!H$11:H$310, MATCH($C3827, Ingredients!$B$11:$B$310, 0)), "")))</f>
        <v/>
      </c>
      <c r="AN3827" s="83" t="str">
        <f t="shared" si="890"/>
        <v/>
      </c>
      <c r="AP3827" s="114" t="str">
        <f t="shared" si="900"/>
        <v/>
      </c>
      <c r="AR3827" s="117" t="str">
        <f>IF($C3827="", "", IF(IFERROR(INDEX(Ingredients!$AI$11:$AI$310, MATCH($C3827, Ingredients!$B$11:$B$310, 0)), "")="", "", IFERROR(INDEX(Ingredients!$AI$11:$AI$310, MATCH($C3827, Ingredients!$B$11:$B$310, 0)), "")))</f>
        <v/>
      </c>
      <c r="AT3827" s="120" t="str">
        <f t="shared" si="901"/>
        <v/>
      </c>
      <c r="AV3827" s="90" t="str">
        <f t="shared" si="891"/>
        <v/>
      </c>
      <c r="AX3827" s="90" t="str">
        <f>IF($AV3827="", "", COUNTIF($AV$11:$AV$5010, "&lt;"&amp;$AV3827)+1+COUNTIF($AV$11:$AV3827, $AV3827)-1)</f>
        <v/>
      </c>
      <c r="AZ3827" s="111" t="str">
        <f>IF($B3827="", "", SUMIF('Shopping List'!$AV$11:$AV$25, $B3827, 'Shopping List'!$BN$11:$BN$25))</f>
        <v/>
      </c>
      <c r="BB3827" s="117" t="str">
        <f t="shared" si="902"/>
        <v/>
      </c>
    </row>
    <row r="3828" spans="1:54" x14ac:dyDescent="0.25">
      <c r="A3828" s="4"/>
      <c r="B3828" s="37"/>
      <c r="C3828" s="124"/>
      <c r="D3828" s="39"/>
      <c r="E3828" s="125"/>
      <c r="F3828" s="48"/>
      <c r="G3828" s="4"/>
      <c r="H3828" s="4"/>
      <c r="I3828" s="95" t="str">
        <f>IF($C3828="", "", IF(IFERROR(INDEX(Ingredients!$C$11:$C$310, MATCH($C3828, Ingredients!$B$11:$B$310, 0)), "")="", "", IFERROR(INDEX(Ingredients!$C$11:$C$310, MATCH($C3828, Ingredients!$B$11:$B$310, 0)), "")))</f>
        <v/>
      </c>
      <c r="J3828" s="73" t="str">
        <f>IF($B3828="", "", IF(IFERROR(INDEX(Meals!$C$11:$C$260, MATCH($B3828, Meals!$B$11:$B$260, 0)), "")="", "", IFERROR(INDEX(Meals!$C$11:$C$260, MATCH($B3828, Meals!$B$11:$B$260, 0)), "")))</f>
        <v/>
      </c>
      <c r="K3828" s="4"/>
      <c r="L3828" s="72" t="str">
        <f t="shared" si="892"/>
        <v/>
      </c>
      <c r="M3828" s="73" t="str">
        <f t="shared" si="893"/>
        <v/>
      </c>
      <c r="N3828" s="4"/>
      <c r="O3828" s="78" t="str">
        <f t="shared" si="894"/>
        <v/>
      </c>
      <c r="P3828" s="79" t="str">
        <f t="shared" si="895"/>
        <v/>
      </c>
      <c r="Q3828" s="4"/>
      <c r="R3828" s="90" t="str">
        <f t="shared" si="896"/>
        <v/>
      </c>
      <c r="S3828" s="4"/>
      <c r="Y3828" s="18" t="str">
        <f t="shared" si="897"/>
        <v/>
      </c>
      <c r="AA3828" s="18" t="str">
        <f t="shared" si="888"/>
        <v/>
      </c>
      <c r="AB3828" s="18" t="str">
        <f t="shared" si="889"/>
        <v/>
      </c>
      <c r="AC3828" s="18" t="str">
        <f t="shared" si="898"/>
        <v/>
      </c>
      <c r="AD3828" s="18" t="str">
        <f t="shared" si="898"/>
        <v/>
      </c>
      <c r="AE3828" s="18" t="str">
        <f t="shared" si="899"/>
        <v/>
      </c>
      <c r="AG3828" s="95" t="str">
        <f>IF($C3828="", "", IF(IFERROR(INDEX(Ingredients!C$11:C$310, MATCH($C3828, Ingredients!$B$11:$B$310, 0)), "")="", "", IFERROR(INDEX(Ingredients!C$11:C$310, MATCH($C3828, Ingredients!$B$11:$B$310, 0)), "")))</f>
        <v/>
      </c>
      <c r="AH3828" s="105" t="str">
        <f>IF($C3828="", "", IF(IFERROR(INDEX(Ingredients!D$11:D$310, MATCH($C3828, Ingredients!$B$11:$B$310, 0)), "")="", "", IFERROR(INDEX(Ingredients!D$11:D$310, MATCH($C3828, Ingredients!$B$11:$B$310, 0)), "")))</f>
        <v/>
      </c>
      <c r="AI3828" s="106" t="str">
        <f>IF($C3828="", "", IF(IFERROR(INDEX(Ingredients!E$11:E$310, MATCH($C3828, Ingredients!$B$11:$B$310, 0)), "")="", "", IFERROR(INDEX(Ingredients!E$11:E$310, MATCH($C3828, Ingredients!$B$11:$B$310, 0)), "")))</f>
        <v/>
      </c>
      <c r="AJ3828" s="108" t="str">
        <f>IF($C3828="", "", IF(IFERROR(INDEX(Ingredients!F$11:F$310, MATCH($C3828, Ingredients!$B$11:$B$310, 0)), "")="", "", IFERROR(INDEX(Ingredients!F$11:F$310, MATCH($C3828, Ingredients!$B$11:$B$310, 0)), "")))</f>
        <v/>
      </c>
      <c r="AK3828" s="106" t="str">
        <f>IF($C3828="", "", IF(IFERROR(INDEX(Ingredients!G$11:G$310, MATCH($C3828, Ingredients!$B$11:$B$310, 0)), "")="", "", IFERROR(INDEX(Ingredients!G$11:G$310, MATCH($C3828, Ingredients!$B$11:$B$310, 0)), "")))</f>
        <v/>
      </c>
      <c r="AL3828" s="79" t="str">
        <f>IF($C3828="", "", IF(IFERROR(INDEX(Ingredients!H$11:H$310, MATCH($C3828, Ingredients!$B$11:$B$310, 0)), "")="", "", IFERROR(INDEX(Ingredients!H$11:H$310, MATCH($C3828, Ingredients!$B$11:$B$310, 0)), "")))</f>
        <v/>
      </c>
      <c r="AN3828" s="83" t="str">
        <f t="shared" si="890"/>
        <v/>
      </c>
      <c r="AP3828" s="114" t="str">
        <f t="shared" si="900"/>
        <v/>
      </c>
      <c r="AR3828" s="117" t="str">
        <f>IF($C3828="", "", IF(IFERROR(INDEX(Ingredients!$AI$11:$AI$310, MATCH($C3828, Ingredients!$B$11:$B$310, 0)), "")="", "", IFERROR(INDEX(Ingredients!$AI$11:$AI$310, MATCH($C3828, Ingredients!$B$11:$B$310, 0)), "")))</f>
        <v/>
      </c>
      <c r="AT3828" s="120" t="str">
        <f t="shared" si="901"/>
        <v/>
      </c>
      <c r="AV3828" s="90" t="str">
        <f t="shared" si="891"/>
        <v/>
      </c>
      <c r="AX3828" s="90" t="str">
        <f>IF($AV3828="", "", COUNTIF($AV$11:$AV$5010, "&lt;"&amp;$AV3828)+1+COUNTIF($AV$11:$AV3828, $AV3828)-1)</f>
        <v/>
      </c>
      <c r="AZ3828" s="111" t="str">
        <f>IF($B3828="", "", SUMIF('Shopping List'!$AV$11:$AV$25, $B3828, 'Shopping List'!$BN$11:$BN$25))</f>
        <v/>
      </c>
      <c r="BB3828" s="117" t="str">
        <f t="shared" si="902"/>
        <v/>
      </c>
    </row>
    <row r="3829" spans="1:54" x14ac:dyDescent="0.25">
      <c r="A3829" s="4"/>
      <c r="B3829" s="37"/>
      <c r="C3829" s="124"/>
      <c r="D3829" s="39"/>
      <c r="E3829" s="125"/>
      <c r="F3829" s="48"/>
      <c r="G3829" s="4"/>
      <c r="H3829" s="4"/>
      <c r="I3829" s="95" t="str">
        <f>IF($C3829="", "", IF(IFERROR(INDEX(Ingredients!$C$11:$C$310, MATCH($C3829, Ingredients!$B$11:$B$310, 0)), "")="", "", IFERROR(INDEX(Ingredients!$C$11:$C$310, MATCH($C3829, Ingredients!$B$11:$B$310, 0)), "")))</f>
        <v/>
      </c>
      <c r="J3829" s="73" t="str">
        <f>IF($B3829="", "", IF(IFERROR(INDEX(Meals!$C$11:$C$260, MATCH($B3829, Meals!$B$11:$B$260, 0)), "")="", "", IFERROR(INDEX(Meals!$C$11:$C$260, MATCH($B3829, Meals!$B$11:$B$260, 0)), "")))</f>
        <v/>
      </c>
      <c r="K3829" s="4"/>
      <c r="L3829" s="72" t="str">
        <f t="shared" si="892"/>
        <v/>
      </c>
      <c r="M3829" s="73" t="str">
        <f t="shared" si="893"/>
        <v/>
      </c>
      <c r="N3829" s="4"/>
      <c r="O3829" s="78" t="str">
        <f t="shared" si="894"/>
        <v/>
      </c>
      <c r="P3829" s="79" t="str">
        <f t="shared" si="895"/>
        <v/>
      </c>
      <c r="Q3829" s="4"/>
      <c r="R3829" s="90" t="str">
        <f t="shared" si="896"/>
        <v/>
      </c>
      <c r="S3829" s="4"/>
      <c r="Y3829" s="18" t="str">
        <f t="shared" si="897"/>
        <v/>
      </c>
      <c r="AA3829" s="18" t="str">
        <f t="shared" si="888"/>
        <v/>
      </c>
      <c r="AB3829" s="18" t="str">
        <f t="shared" si="889"/>
        <v/>
      </c>
      <c r="AC3829" s="18" t="str">
        <f t="shared" si="898"/>
        <v/>
      </c>
      <c r="AD3829" s="18" t="str">
        <f t="shared" si="898"/>
        <v/>
      </c>
      <c r="AE3829" s="18" t="str">
        <f t="shared" si="899"/>
        <v/>
      </c>
      <c r="AG3829" s="95" t="str">
        <f>IF($C3829="", "", IF(IFERROR(INDEX(Ingredients!C$11:C$310, MATCH($C3829, Ingredients!$B$11:$B$310, 0)), "")="", "", IFERROR(INDEX(Ingredients!C$11:C$310, MATCH($C3829, Ingredients!$B$11:$B$310, 0)), "")))</f>
        <v/>
      </c>
      <c r="AH3829" s="105" t="str">
        <f>IF($C3829="", "", IF(IFERROR(INDEX(Ingredients!D$11:D$310, MATCH($C3829, Ingredients!$B$11:$B$310, 0)), "")="", "", IFERROR(INDEX(Ingredients!D$11:D$310, MATCH($C3829, Ingredients!$B$11:$B$310, 0)), "")))</f>
        <v/>
      </c>
      <c r="AI3829" s="106" t="str">
        <f>IF($C3829="", "", IF(IFERROR(INDEX(Ingredients!E$11:E$310, MATCH($C3829, Ingredients!$B$11:$B$310, 0)), "")="", "", IFERROR(INDEX(Ingredients!E$11:E$310, MATCH($C3829, Ingredients!$B$11:$B$310, 0)), "")))</f>
        <v/>
      </c>
      <c r="AJ3829" s="108" t="str">
        <f>IF($C3829="", "", IF(IFERROR(INDEX(Ingredients!F$11:F$310, MATCH($C3829, Ingredients!$B$11:$B$310, 0)), "")="", "", IFERROR(INDEX(Ingredients!F$11:F$310, MATCH($C3829, Ingredients!$B$11:$B$310, 0)), "")))</f>
        <v/>
      </c>
      <c r="AK3829" s="106" t="str">
        <f>IF($C3829="", "", IF(IFERROR(INDEX(Ingredients!G$11:G$310, MATCH($C3829, Ingredients!$B$11:$B$310, 0)), "")="", "", IFERROR(INDEX(Ingredients!G$11:G$310, MATCH($C3829, Ingredients!$B$11:$B$310, 0)), "")))</f>
        <v/>
      </c>
      <c r="AL3829" s="79" t="str">
        <f>IF($C3829="", "", IF(IFERROR(INDEX(Ingredients!H$11:H$310, MATCH($C3829, Ingredients!$B$11:$B$310, 0)), "")="", "", IFERROR(INDEX(Ingredients!H$11:H$310, MATCH($C3829, Ingredients!$B$11:$B$310, 0)), "")))</f>
        <v/>
      </c>
      <c r="AN3829" s="83" t="str">
        <f t="shared" si="890"/>
        <v/>
      </c>
      <c r="AP3829" s="114" t="str">
        <f t="shared" si="900"/>
        <v/>
      </c>
      <c r="AR3829" s="117" t="str">
        <f>IF($C3829="", "", IF(IFERROR(INDEX(Ingredients!$AI$11:$AI$310, MATCH($C3829, Ingredients!$B$11:$B$310, 0)), "")="", "", IFERROR(INDEX(Ingredients!$AI$11:$AI$310, MATCH($C3829, Ingredients!$B$11:$B$310, 0)), "")))</f>
        <v/>
      </c>
      <c r="AT3829" s="120" t="str">
        <f t="shared" si="901"/>
        <v/>
      </c>
      <c r="AV3829" s="90" t="str">
        <f t="shared" si="891"/>
        <v/>
      </c>
      <c r="AX3829" s="90" t="str">
        <f>IF($AV3829="", "", COUNTIF($AV$11:$AV$5010, "&lt;"&amp;$AV3829)+1+COUNTIF($AV$11:$AV3829, $AV3829)-1)</f>
        <v/>
      </c>
      <c r="AZ3829" s="111" t="str">
        <f>IF($B3829="", "", SUMIF('Shopping List'!$AV$11:$AV$25, $B3829, 'Shopping List'!$BN$11:$BN$25))</f>
        <v/>
      </c>
      <c r="BB3829" s="117" t="str">
        <f t="shared" si="902"/>
        <v/>
      </c>
    </row>
    <row r="3830" spans="1:54" x14ac:dyDescent="0.25">
      <c r="A3830" s="4"/>
      <c r="B3830" s="37"/>
      <c r="C3830" s="124"/>
      <c r="D3830" s="39"/>
      <c r="E3830" s="125"/>
      <c r="F3830" s="48"/>
      <c r="G3830" s="4"/>
      <c r="H3830" s="4"/>
      <c r="I3830" s="95" t="str">
        <f>IF($C3830="", "", IF(IFERROR(INDEX(Ingredients!$C$11:$C$310, MATCH($C3830, Ingredients!$B$11:$B$310, 0)), "")="", "", IFERROR(INDEX(Ingredients!$C$11:$C$310, MATCH($C3830, Ingredients!$B$11:$B$310, 0)), "")))</f>
        <v/>
      </c>
      <c r="J3830" s="73" t="str">
        <f>IF($B3830="", "", IF(IFERROR(INDEX(Meals!$C$11:$C$260, MATCH($B3830, Meals!$B$11:$B$260, 0)), "")="", "", IFERROR(INDEX(Meals!$C$11:$C$260, MATCH($B3830, Meals!$B$11:$B$260, 0)), "")))</f>
        <v/>
      </c>
      <c r="K3830" s="4"/>
      <c r="L3830" s="72" t="str">
        <f t="shared" si="892"/>
        <v/>
      </c>
      <c r="M3830" s="73" t="str">
        <f t="shared" si="893"/>
        <v/>
      </c>
      <c r="N3830" s="4"/>
      <c r="O3830" s="78" t="str">
        <f t="shared" si="894"/>
        <v/>
      </c>
      <c r="P3830" s="79" t="str">
        <f t="shared" si="895"/>
        <v/>
      </c>
      <c r="Q3830" s="4"/>
      <c r="R3830" s="90" t="str">
        <f t="shared" si="896"/>
        <v/>
      </c>
      <c r="S3830" s="4"/>
      <c r="Y3830" s="18" t="str">
        <f t="shared" si="897"/>
        <v/>
      </c>
      <c r="AA3830" s="18" t="str">
        <f t="shared" si="888"/>
        <v/>
      </c>
      <c r="AB3830" s="18" t="str">
        <f t="shared" si="889"/>
        <v/>
      </c>
      <c r="AC3830" s="18" t="str">
        <f t="shared" si="898"/>
        <v/>
      </c>
      <c r="AD3830" s="18" t="str">
        <f t="shared" si="898"/>
        <v/>
      </c>
      <c r="AE3830" s="18" t="str">
        <f t="shared" si="899"/>
        <v/>
      </c>
      <c r="AG3830" s="95" t="str">
        <f>IF($C3830="", "", IF(IFERROR(INDEX(Ingredients!C$11:C$310, MATCH($C3830, Ingredients!$B$11:$B$310, 0)), "")="", "", IFERROR(INDEX(Ingredients!C$11:C$310, MATCH($C3830, Ingredients!$B$11:$B$310, 0)), "")))</f>
        <v/>
      </c>
      <c r="AH3830" s="105" t="str">
        <f>IF($C3830="", "", IF(IFERROR(INDEX(Ingredients!D$11:D$310, MATCH($C3830, Ingredients!$B$11:$B$310, 0)), "")="", "", IFERROR(INDEX(Ingredients!D$11:D$310, MATCH($C3830, Ingredients!$B$11:$B$310, 0)), "")))</f>
        <v/>
      </c>
      <c r="AI3830" s="106" t="str">
        <f>IF($C3830="", "", IF(IFERROR(INDEX(Ingredients!E$11:E$310, MATCH($C3830, Ingredients!$B$11:$B$310, 0)), "")="", "", IFERROR(INDEX(Ingredients!E$11:E$310, MATCH($C3830, Ingredients!$B$11:$B$310, 0)), "")))</f>
        <v/>
      </c>
      <c r="AJ3830" s="108" t="str">
        <f>IF($C3830="", "", IF(IFERROR(INDEX(Ingredients!F$11:F$310, MATCH($C3830, Ingredients!$B$11:$B$310, 0)), "")="", "", IFERROR(INDEX(Ingredients!F$11:F$310, MATCH($C3830, Ingredients!$B$11:$B$310, 0)), "")))</f>
        <v/>
      </c>
      <c r="AK3830" s="106" t="str">
        <f>IF($C3830="", "", IF(IFERROR(INDEX(Ingredients!G$11:G$310, MATCH($C3830, Ingredients!$B$11:$B$310, 0)), "")="", "", IFERROR(INDEX(Ingredients!G$11:G$310, MATCH($C3830, Ingredients!$B$11:$B$310, 0)), "")))</f>
        <v/>
      </c>
      <c r="AL3830" s="79" t="str">
        <f>IF($C3830="", "", IF(IFERROR(INDEX(Ingredients!H$11:H$310, MATCH($C3830, Ingredients!$B$11:$B$310, 0)), "")="", "", IFERROR(INDEX(Ingredients!H$11:H$310, MATCH($C3830, Ingredients!$B$11:$B$310, 0)), "")))</f>
        <v/>
      </c>
      <c r="AN3830" s="83" t="str">
        <f t="shared" si="890"/>
        <v/>
      </c>
      <c r="AP3830" s="114" t="str">
        <f t="shared" si="900"/>
        <v/>
      </c>
      <c r="AR3830" s="117" t="str">
        <f>IF($C3830="", "", IF(IFERROR(INDEX(Ingredients!$AI$11:$AI$310, MATCH($C3830, Ingredients!$B$11:$B$310, 0)), "")="", "", IFERROR(INDEX(Ingredients!$AI$11:$AI$310, MATCH($C3830, Ingredients!$B$11:$B$310, 0)), "")))</f>
        <v/>
      </c>
      <c r="AT3830" s="120" t="str">
        <f t="shared" si="901"/>
        <v/>
      </c>
      <c r="AV3830" s="90" t="str">
        <f t="shared" si="891"/>
        <v/>
      </c>
      <c r="AX3830" s="90" t="str">
        <f>IF($AV3830="", "", COUNTIF($AV$11:$AV$5010, "&lt;"&amp;$AV3830)+1+COUNTIF($AV$11:$AV3830, $AV3830)-1)</f>
        <v/>
      </c>
      <c r="AZ3830" s="111" t="str">
        <f>IF($B3830="", "", SUMIF('Shopping List'!$AV$11:$AV$25, $B3830, 'Shopping List'!$BN$11:$BN$25))</f>
        <v/>
      </c>
      <c r="BB3830" s="117" t="str">
        <f t="shared" si="902"/>
        <v/>
      </c>
    </row>
    <row r="3831" spans="1:54" x14ac:dyDescent="0.25">
      <c r="A3831" s="4"/>
      <c r="B3831" s="37"/>
      <c r="C3831" s="124"/>
      <c r="D3831" s="39"/>
      <c r="E3831" s="125"/>
      <c r="F3831" s="48"/>
      <c r="G3831" s="4"/>
      <c r="H3831" s="4"/>
      <c r="I3831" s="95" t="str">
        <f>IF($C3831="", "", IF(IFERROR(INDEX(Ingredients!$C$11:$C$310, MATCH($C3831, Ingredients!$B$11:$B$310, 0)), "")="", "", IFERROR(INDEX(Ingredients!$C$11:$C$310, MATCH($C3831, Ingredients!$B$11:$B$310, 0)), "")))</f>
        <v/>
      </c>
      <c r="J3831" s="73" t="str">
        <f>IF($B3831="", "", IF(IFERROR(INDEX(Meals!$C$11:$C$260, MATCH($B3831, Meals!$B$11:$B$260, 0)), "")="", "", IFERROR(INDEX(Meals!$C$11:$C$260, MATCH($B3831, Meals!$B$11:$B$260, 0)), "")))</f>
        <v/>
      </c>
      <c r="K3831" s="4"/>
      <c r="L3831" s="72" t="str">
        <f t="shared" si="892"/>
        <v/>
      </c>
      <c r="M3831" s="73" t="str">
        <f t="shared" si="893"/>
        <v/>
      </c>
      <c r="N3831" s="4"/>
      <c r="O3831" s="78" t="str">
        <f t="shared" si="894"/>
        <v/>
      </c>
      <c r="P3831" s="79" t="str">
        <f t="shared" si="895"/>
        <v/>
      </c>
      <c r="Q3831" s="4"/>
      <c r="R3831" s="90" t="str">
        <f t="shared" si="896"/>
        <v/>
      </c>
      <c r="S3831" s="4"/>
      <c r="Y3831" s="18" t="str">
        <f t="shared" si="897"/>
        <v/>
      </c>
      <c r="AA3831" s="18" t="str">
        <f t="shared" si="888"/>
        <v/>
      </c>
      <c r="AB3831" s="18" t="str">
        <f t="shared" si="889"/>
        <v/>
      </c>
      <c r="AC3831" s="18" t="str">
        <f t="shared" si="898"/>
        <v/>
      </c>
      <c r="AD3831" s="18" t="str">
        <f t="shared" si="898"/>
        <v/>
      </c>
      <c r="AE3831" s="18" t="str">
        <f t="shared" si="899"/>
        <v/>
      </c>
      <c r="AG3831" s="95" t="str">
        <f>IF($C3831="", "", IF(IFERROR(INDEX(Ingredients!C$11:C$310, MATCH($C3831, Ingredients!$B$11:$B$310, 0)), "")="", "", IFERROR(INDEX(Ingredients!C$11:C$310, MATCH($C3831, Ingredients!$B$11:$B$310, 0)), "")))</f>
        <v/>
      </c>
      <c r="AH3831" s="105" t="str">
        <f>IF($C3831="", "", IF(IFERROR(INDEX(Ingredients!D$11:D$310, MATCH($C3831, Ingredients!$B$11:$B$310, 0)), "")="", "", IFERROR(INDEX(Ingredients!D$11:D$310, MATCH($C3831, Ingredients!$B$11:$B$310, 0)), "")))</f>
        <v/>
      </c>
      <c r="AI3831" s="106" t="str">
        <f>IF($C3831="", "", IF(IFERROR(INDEX(Ingredients!E$11:E$310, MATCH($C3831, Ingredients!$B$11:$B$310, 0)), "")="", "", IFERROR(INDEX(Ingredients!E$11:E$310, MATCH($C3831, Ingredients!$B$11:$B$310, 0)), "")))</f>
        <v/>
      </c>
      <c r="AJ3831" s="108" t="str">
        <f>IF($C3831="", "", IF(IFERROR(INDEX(Ingredients!F$11:F$310, MATCH($C3831, Ingredients!$B$11:$B$310, 0)), "")="", "", IFERROR(INDEX(Ingredients!F$11:F$310, MATCH($C3831, Ingredients!$B$11:$B$310, 0)), "")))</f>
        <v/>
      </c>
      <c r="AK3831" s="106" t="str">
        <f>IF($C3831="", "", IF(IFERROR(INDEX(Ingredients!G$11:G$310, MATCH($C3831, Ingredients!$B$11:$B$310, 0)), "")="", "", IFERROR(INDEX(Ingredients!G$11:G$310, MATCH($C3831, Ingredients!$B$11:$B$310, 0)), "")))</f>
        <v/>
      </c>
      <c r="AL3831" s="79" t="str">
        <f>IF($C3831="", "", IF(IFERROR(INDEX(Ingredients!H$11:H$310, MATCH($C3831, Ingredients!$B$11:$B$310, 0)), "")="", "", IFERROR(INDEX(Ingredients!H$11:H$310, MATCH($C3831, Ingredients!$B$11:$B$310, 0)), "")))</f>
        <v/>
      </c>
      <c r="AN3831" s="83" t="str">
        <f t="shared" si="890"/>
        <v/>
      </c>
      <c r="AP3831" s="114" t="str">
        <f t="shared" si="900"/>
        <v/>
      </c>
      <c r="AR3831" s="117" t="str">
        <f>IF($C3831="", "", IF(IFERROR(INDEX(Ingredients!$AI$11:$AI$310, MATCH($C3831, Ingredients!$B$11:$B$310, 0)), "")="", "", IFERROR(INDEX(Ingredients!$AI$11:$AI$310, MATCH($C3831, Ingredients!$B$11:$B$310, 0)), "")))</f>
        <v/>
      </c>
      <c r="AT3831" s="120" t="str">
        <f t="shared" si="901"/>
        <v/>
      </c>
      <c r="AV3831" s="90" t="str">
        <f t="shared" si="891"/>
        <v/>
      </c>
      <c r="AX3831" s="90" t="str">
        <f>IF($AV3831="", "", COUNTIF($AV$11:$AV$5010, "&lt;"&amp;$AV3831)+1+COUNTIF($AV$11:$AV3831, $AV3831)-1)</f>
        <v/>
      </c>
      <c r="AZ3831" s="111" t="str">
        <f>IF($B3831="", "", SUMIF('Shopping List'!$AV$11:$AV$25, $B3831, 'Shopping List'!$BN$11:$BN$25))</f>
        <v/>
      </c>
      <c r="BB3831" s="117" t="str">
        <f t="shared" si="902"/>
        <v/>
      </c>
    </row>
    <row r="3832" spans="1:54" x14ac:dyDescent="0.25">
      <c r="A3832" s="4"/>
      <c r="B3832" s="37"/>
      <c r="C3832" s="124"/>
      <c r="D3832" s="39"/>
      <c r="E3832" s="125"/>
      <c r="F3832" s="48"/>
      <c r="G3832" s="4"/>
      <c r="H3832" s="4"/>
      <c r="I3832" s="95" t="str">
        <f>IF($C3832="", "", IF(IFERROR(INDEX(Ingredients!$C$11:$C$310, MATCH($C3832, Ingredients!$B$11:$B$310, 0)), "")="", "", IFERROR(INDEX(Ingredients!$C$11:$C$310, MATCH($C3832, Ingredients!$B$11:$B$310, 0)), "")))</f>
        <v/>
      </c>
      <c r="J3832" s="73" t="str">
        <f>IF($B3832="", "", IF(IFERROR(INDEX(Meals!$C$11:$C$260, MATCH($B3832, Meals!$B$11:$B$260, 0)), "")="", "", IFERROR(INDEX(Meals!$C$11:$C$260, MATCH($B3832, Meals!$B$11:$B$260, 0)), "")))</f>
        <v/>
      </c>
      <c r="K3832" s="4"/>
      <c r="L3832" s="72" t="str">
        <f t="shared" si="892"/>
        <v/>
      </c>
      <c r="M3832" s="73" t="str">
        <f t="shared" si="893"/>
        <v/>
      </c>
      <c r="N3832" s="4"/>
      <c r="O3832" s="78" t="str">
        <f t="shared" si="894"/>
        <v/>
      </c>
      <c r="P3832" s="79" t="str">
        <f t="shared" si="895"/>
        <v/>
      </c>
      <c r="Q3832" s="4"/>
      <c r="R3832" s="90" t="str">
        <f t="shared" si="896"/>
        <v/>
      </c>
      <c r="S3832" s="4"/>
      <c r="Y3832" s="18" t="str">
        <f t="shared" si="897"/>
        <v/>
      </c>
      <c r="AA3832" s="18" t="str">
        <f t="shared" si="888"/>
        <v/>
      </c>
      <c r="AB3832" s="18" t="str">
        <f t="shared" si="889"/>
        <v/>
      </c>
      <c r="AC3832" s="18" t="str">
        <f t="shared" si="898"/>
        <v/>
      </c>
      <c r="AD3832" s="18" t="str">
        <f t="shared" si="898"/>
        <v/>
      </c>
      <c r="AE3832" s="18" t="str">
        <f t="shared" si="899"/>
        <v/>
      </c>
      <c r="AG3832" s="95" t="str">
        <f>IF($C3832="", "", IF(IFERROR(INDEX(Ingredients!C$11:C$310, MATCH($C3832, Ingredients!$B$11:$B$310, 0)), "")="", "", IFERROR(INDEX(Ingredients!C$11:C$310, MATCH($C3832, Ingredients!$B$11:$B$310, 0)), "")))</f>
        <v/>
      </c>
      <c r="AH3832" s="105" t="str">
        <f>IF($C3832="", "", IF(IFERROR(INDEX(Ingredients!D$11:D$310, MATCH($C3832, Ingredients!$B$11:$B$310, 0)), "")="", "", IFERROR(INDEX(Ingredients!D$11:D$310, MATCH($C3832, Ingredients!$B$11:$B$310, 0)), "")))</f>
        <v/>
      </c>
      <c r="AI3832" s="106" t="str">
        <f>IF($C3832="", "", IF(IFERROR(INDEX(Ingredients!E$11:E$310, MATCH($C3832, Ingredients!$B$11:$B$310, 0)), "")="", "", IFERROR(INDEX(Ingredients!E$11:E$310, MATCH($C3832, Ingredients!$B$11:$B$310, 0)), "")))</f>
        <v/>
      </c>
      <c r="AJ3832" s="108" t="str">
        <f>IF($C3832="", "", IF(IFERROR(INDEX(Ingredients!F$11:F$310, MATCH($C3832, Ingredients!$B$11:$B$310, 0)), "")="", "", IFERROR(INDEX(Ingredients!F$11:F$310, MATCH($C3832, Ingredients!$B$11:$B$310, 0)), "")))</f>
        <v/>
      </c>
      <c r="AK3832" s="106" t="str">
        <f>IF($C3832="", "", IF(IFERROR(INDEX(Ingredients!G$11:G$310, MATCH($C3832, Ingredients!$B$11:$B$310, 0)), "")="", "", IFERROR(INDEX(Ingredients!G$11:G$310, MATCH($C3832, Ingredients!$B$11:$B$310, 0)), "")))</f>
        <v/>
      </c>
      <c r="AL3832" s="79" t="str">
        <f>IF($C3832="", "", IF(IFERROR(INDEX(Ingredients!H$11:H$310, MATCH($C3832, Ingredients!$B$11:$B$310, 0)), "")="", "", IFERROR(INDEX(Ingredients!H$11:H$310, MATCH($C3832, Ingredients!$B$11:$B$310, 0)), "")))</f>
        <v/>
      </c>
      <c r="AN3832" s="83" t="str">
        <f t="shared" si="890"/>
        <v/>
      </c>
      <c r="AP3832" s="114" t="str">
        <f t="shared" si="900"/>
        <v/>
      </c>
      <c r="AR3832" s="117" t="str">
        <f>IF($C3832="", "", IF(IFERROR(INDEX(Ingredients!$AI$11:$AI$310, MATCH($C3832, Ingredients!$B$11:$B$310, 0)), "")="", "", IFERROR(INDEX(Ingredients!$AI$11:$AI$310, MATCH($C3832, Ingredients!$B$11:$B$310, 0)), "")))</f>
        <v/>
      </c>
      <c r="AT3832" s="120" t="str">
        <f t="shared" si="901"/>
        <v/>
      </c>
      <c r="AV3832" s="90" t="str">
        <f t="shared" si="891"/>
        <v/>
      </c>
      <c r="AX3832" s="90" t="str">
        <f>IF($AV3832="", "", COUNTIF($AV$11:$AV$5010, "&lt;"&amp;$AV3832)+1+COUNTIF($AV$11:$AV3832, $AV3832)-1)</f>
        <v/>
      </c>
      <c r="AZ3832" s="111" t="str">
        <f>IF($B3832="", "", SUMIF('Shopping List'!$AV$11:$AV$25, $B3832, 'Shopping List'!$BN$11:$BN$25))</f>
        <v/>
      </c>
      <c r="BB3832" s="117" t="str">
        <f t="shared" si="902"/>
        <v/>
      </c>
    </row>
    <row r="3833" spans="1:54" x14ac:dyDescent="0.25">
      <c r="A3833" s="4"/>
      <c r="B3833" s="37"/>
      <c r="C3833" s="124"/>
      <c r="D3833" s="39"/>
      <c r="E3833" s="125"/>
      <c r="F3833" s="48"/>
      <c r="G3833" s="4"/>
      <c r="H3833" s="4"/>
      <c r="I3833" s="95" t="str">
        <f>IF($C3833="", "", IF(IFERROR(INDEX(Ingredients!$C$11:$C$310, MATCH($C3833, Ingredients!$B$11:$B$310, 0)), "")="", "", IFERROR(INDEX(Ingredients!$C$11:$C$310, MATCH($C3833, Ingredients!$B$11:$B$310, 0)), "")))</f>
        <v/>
      </c>
      <c r="J3833" s="73" t="str">
        <f>IF($B3833="", "", IF(IFERROR(INDEX(Meals!$C$11:$C$260, MATCH($B3833, Meals!$B$11:$B$260, 0)), "")="", "", IFERROR(INDEX(Meals!$C$11:$C$260, MATCH($B3833, Meals!$B$11:$B$260, 0)), "")))</f>
        <v/>
      </c>
      <c r="K3833" s="4"/>
      <c r="L3833" s="72" t="str">
        <f t="shared" si="892"/>
        <v/>
      </c>
      <c r="M3833" s="73" t="str">
        <f t="shared" si="893"/>
        <v/>
      </c>
      <c r="N3833" s="4"/>
      <c r="O3833" s="78" t="str">
        <f t="shared" si="894"/>
        <v/>
      </c>
      <c r="P3833" s="79" t="str">
        <f t="shared" si="895"/>
        <v/>
      </c>
      <c r="Q3833" s="4"/>
      <c r="R3833" s="90" t="str">
        <f t="shared" si="896"/>
        <v/>
      </c>
      <c r="S3833" s="4"/>
      <c r="Y3833" s="18" t="str">
        <f t="shared" si="897"/>
        <v/>
      </c>
      <c r="AA3833" s="18" t="str">
        <f t="shared" si="888"/>
        <v/>
      </c>
      <c r="AB3833" s="18" t="str">
        <f t="shared" si="889"/>
        <v/>
      </c>
      <c r="AC3833" s="18" t="str">
        <f t="shared" si="898"/>
        <v/>
      </c>
      <c r="AD3833" s="18" t="str">
        <f t="shared" si="898"/>
        <v/>
      </c>
      <c r="AE3833" s="18" t="str">
        <f t="shared" si="899"/>
        <v/>
      </c>
      <c r="AG3833" s="95" t="str">
        <f>IF($C3833="", "", IF(IFERROR(INDEX(Ingredients!C$11:C$310, MATCH($C3833, Ingredients!$B$11:$B$310, 0)), "")="", "", IFERROR(INDEX(Ingredients!C$11:C$310, MATCH($C3833, Ingredients!$B$11:$B$310, 0)), "")))</f>
        <v/>
      </c>
      <c r="AH3833" s="105" t="str">
        <f>IF($C3833="", "", IF(IFERROR(INDEX(Ingredients!D$11:D$310, MATCH($C3833, Ingredients!$B$11:$B$310, 0)), "")="", "", IFERROR(INDEX(Ingredients!D$11:D$310, MATCH($C3833, Ingredients!$B$11:$B$310, 0)), "")))</f>
        <v/>
      </c>
      <c r="AI3833" s="106" t="str">
        <f>IF($C3833="", "", IF(IFERROR(INDEX(Ingredients!E$11:E$310, MATCH($C3833, Ingredients!$B$11:$B$310, 0)), "")="", "", IFERROR(INDEX(Ingredients!E$11:E$310, MATCH($C3833, Ingredients!$B$11:$B$310, 0)), "")))</f>
        <v/>
      </c>
      <c r="AJ3833" s="108" t="str">
        <f>IF($C3833="", "", IF(IFERROR(INDEX(Ingredients!F$11:F$310, MATCH($C3833, Ingredients!$B$11:$B$310, 0)), "")="", "", IFERROR(INDEX(Ingredients!F$11:F$310, MATCH($C3833, Ingredients!$B$11:$B$310, 0)), "")))</f>
        <v/>
      </c>
      <c r="AK3833" s="106" t="str">
        <f>IF($C3833="", "", IF(IFERROR(INDEX(Ingredients!G$11:G$310, MATCH($C3833, Ingredients!$B$11:$B$310, 0)), "")="", "", IFERROR(INDEX(Ingredients!G$11:G$310, MATCH($C3833, Ingredients!$B$11:$B$310, 0)), "")))</f>
        <v/>
      </c>
      <c r="AL3833" s="79" t="str">
        <f>IF($C3833="", "", IF(IFERROR(INDEX(Ingredients!H$11:H$310, MATCH($C3833, Ingredients!$B$11:$B$310, 0)), "")="", "", IFERROR(INDEX(Ingredients!H$11:H$310, MATCH($C3833, Ingredients!$B$11:$B$310, 0)), "")))</f>
        <v/>
      </c>
      <c r="AN3833" s="83" t="str">
        <f t="shared" si="890"/>
        <v/>
      </c>
      <c r="AP3833" s="114" t="str">
        <f t="shared" si="900"/>
        <v/>
      </c>
      <c r="AR3833" s="117" t="str">
        <f>IF($C3833="", "", IF(IFERROR(INDEX(Ingredients!$AI$11:$AI$310, MATCH($C3833, Ingredients!$B$11:$B$310, 0)), "")="", "", IFERROR(INDEX(Ingredients!$AI$11:$AI$310, MATCH($C3833, Ingredients!$B$11:$B$310, 0)), "")))</f>
        <v/>
      </c>
      <c r="AT3833" s="120" t="str">
        <f t="shared" si="901"/>
        <v/>
      </c>
      <c r="AV3833" s="90" t="str">
        <f t="shared" si="891"/>
        <v/>
      </c>
      <c r="AX3833" s="90" t="str">
        <f>IF($AV3833="", "", COUNTIF($AV$11:$AV$5010, "&lt;"&amp;$AV3833)+1+COUNTIF($AV$11:$AV3833, $AV3833)-1)</f>
        <v/>
      </c>
      <c r="AZ3833" s="111" t="str">
        <f>IF($B3833="", "", SUMIF('Shopping List'!$AV$11:$AV$25, $B3833, 'Shopping List'!$BN$11:$BN$25))</f>
        <v/>
      </c>
      <c r="BB3833" s="117" t="str">
        <f t="shared" si="902"/>
        <v/>
      </c>
    </row>
    <row r="3834" spans="1:54" x14ac:dyDescent="0.25">
      <c r="A3834" s="4"/>
      <c r="B3834" s="37"/>
      <c r="C3834" s="124"/>
      <c r="D3834" s="39"/>
      <c r="E3834" s="125"/>
      <c r="F3834" s="48"/>
      <c r="G3834" s="4"/>
      <c r="H3834" s="4"/>
      <c r="I3834" s="95" t="str">
        <f>IF($C3834="", "", IF(IFERROR(INDEX(Ingredients!$C$11:$C$310, MATCH($C3834, Ingredients!$B$11:$B$310, 0)), "")="", "", IFERROR(INDEX(Ingredients!$C$11:$C$310, MATCH($C3834, Ingredients!$B$11:$B$310, 0)), "")))</f>
        <v/>
      </c>
      <c r="J3834" s="73" t="str">
        <f>IF($B3834="", "", IF(IFERROR(INDEX(Meals!$C$11:$C$260, MATCH($B3834, Meals!$B$11:$B$260, 0)), "")="", "", IFERROR(INDEX(Meals!$C$11:$C$260, MATCH($B3834, Meals!$B$11:$B$260, 0)), "")))</f>
        <v/>
      </c>
      <c r="K3834" s="4"/>
      <c r="L3834" s="72" t="str">
        <f t="shared" si="892"/>
        <v/>
      </c>
      <c r="M3834" s="73" t="str">
        <f t="shared" si="893"/>
        <v/>
      </c>
      <c r="N3834" s="4"/>
      <c r="O3834" s="78" t="str">
        <f t="shared" si="894"/>
        <v/>
      </c>
      <c r="P3834" s="79" t="str">
        <f t="shared" si="895"/>
        <v/>
      </c>
      <c r="Q3834" s="4"/>
      <c r="R3834" s="90" t="str">
        <f t="shared" si="896"/>
        <v/>
      </c>
      <c r="S3834" s="4"/>
      <c r="Y3834" s="18" t="str">
        <f t="shared" si="897"/>
        <v/>
      </c>
      <c r="AA3834" s="18" t="str">
        <f t="shared" si="888"/>
        <v/>
      </c>
      <c r="AB3834" s="18" t="str">
        <f t="shared" si="889"/>
        <v/>
      </c>
      <c r="AC3834" s="18" t="str">
        <f t="shared" si="898"/>
        <v/>
      </c>
      <c r="AD3834" s="18" t="str">
        <f t="shared" si="898"/>
        <v/>
      </c>
      <c r="AE3834" s="18" t="str">
        <f t="shared" si="899"/>
        <v/>
      </c>
      <c r="AG3834" s="95" t="str">
        <f>IF($C3834="", "", IF(IFERROR(INDEX(Ingredients!C$11:C$310, MATCH($C3834, Ingredients!$B$11:$B$310, 0)), "")="", "", IFERROR(INDEX(Ingredients!C$11:C$310, MATCH($C3834, Ingredients!$B$11:$B$310, 0)), "")))</f>
        <v/>
      </c>
      <c r="AH3834" s="105" t="str">
        <f>IF($C3834="", "", IF(IFERROR(INDEX(Ingredients!D$11:D$310, MATCH($C3834, Ingredients!$B$11:$B$310, 0)), "")="", "", IFERROR(INDEX(Ingredients!D$11:D$310, MATCH($C3834, Ingredients!$B$11:$B$310, 0)), "")))</f>
        <v/>
      </c>
      <c r="AI3834" s="106" t="str">
        <f>IF($C3834="", "", IF(IFERROR(INDEX(Ingredients!E$11:E$310, MATCH($C3834, Ingredients!$B$11:$B$310, 0)), "")="", "", IFERROR(INDEX(Ingredients!E$11:E$310, MATCH($C3834, Ingredients!$B$11:$B$310, 0)), "")))</f>
        <v/>
      </c>
      <c r="AJ3834" s="108" t="str">
        <f>IF($C3834="", "", IF(IFERROR(INDEX(Ingredients!F$11:F$310, MATCH($C3834, Ingredients!$B$11:$B$310, 0)), "")="", "", IFERROR(INDEX(Ingredients!F$11:F$310, MATCH($C3834, Ingredients!$B$11:$B$310, 0)), "")))</f>
        <v/>
      </c>
      <c r="AK3834" s="106" t="str">
        <f>IF($C3834="", "", IF(IFERROR(INDEX(Ingredients!G$11:G$310, MATCH($C3834, Ingredients!$B$11:$B$310, 0)), "")="", "", IFERROR(INDEX(Ingredients!G$11:G$310, MATCH($C3834, Ingredients!$B$11:$B$310, 0)), "")))</f>
        <v/>
      </c>
      <c r="AL3834" s="79" t="str">
        <f>IF($C3834="", "", IF(IFERROR(INDEX(Ingredients!H$11:H$310, MATCH($C3834, Ingredients!$B$11:$B$310, 0)), "")="", "", IFERROR(INDEX(Ingredients!H$11:H$310, MATCH($C3834, Ingredients!$B$11:$B$310, 0)), "")))</f>
        <v/>
      </c>
      <c r="AN3834" s="83" t="str">
        <f t="shared" si="890"/>
        <v/>
      </c>
      <c r="AP3834" s="114" t="str">
        <f t="shared" si="900"/>
        <v/>
      </c>
      <c r="AR3834" s="117" t="str">
        <f>IF($C3834="", "", IF(IFERROR(INDEX(Ingredients!$AI$11:$AI$310, MATCH($C3834, Ingredients!$B$11:$B$310, 0)), "")="", "", IFERROR(INDEX(Ingredients!$AI$11:$AI$310, MATCH($C3834, Ingredients!$B$11:$B$310, 0)), "")))</f>
        <v/>
      </c>
      <c r="AT3834" s="120" t="str">
        <f t="shared" si="901"/>
        <v/>
      </c>
      <c r="AV3834" s="90" t="str">
        <f t="shared" si="891"/>
        <v/>
      </c>
      <c r="AX3834" s="90" t="str">
        <f>IF($AV3834="", "", COUNTIF($AV$11:$AV$5010, "&lt;"&amp;$AV3834)+1+COUNTIF($AV$11:$AV3834, $AV3834)-1)</f>
        <v/>
      </c>
      <c r="AZ3834" s="111" t="str">
        <f>IF($B3834="", "", SUMIF('Shopping List'!$AV$11:$AV$25, $B3834, 'Shopping List'!$BN$11:$BN$25))</f>
        <v/>
      </c>
      <c r="BB3834" s="117" t="str">
        <f t="shared" si="902"/>
        <v/>
      </c>
    </row>
    <row r="3835" spans="1:54" x14ac:dyDescent="0.25">
      <c r="A3835" s="4"/>
      <c r="B3835" s="37"/>
      <c r="C3835" s="124"/>
      <c r="D3835" s="39"/>
      <c r="E3835" s="125"/>
      <c r="F3835" s="48"/>
      <c r="G3835" s="4"/>
      <c r="H3835" s="4"/>
      <c r="I3835" s="95" t="str">
        <f>IF($C3835="", "", IF(IFERROR(INDEX(Ingredients!$C$11:$C$310, MATCH($C3835, Ingredients!$B$11:$B$310, 0)), "")="", "", IFERROR(INDEX(Ingredients!$C$11:$C$310, MATCH($C3835, Ingredients!$B$11:$B$310, 0)), "")))</f>
        <v/>
      </c>
      <c r="J3835" s="73" t="str">
        <f>IF($B3835="", "", IF(IFERROR(INDEX(Meals!$C$11:$C$260, MATCH($B3835, Meals!$B$11:$B$260, 0)), "")="", "", IFERROR(INDEX(Meals!$C$11:$C$260, MATCH($B3835, Meals!$B$11:$B$260, 0)), "")))</f>
        <v/>
      </c>
      <c r="K3835" s="4"/>
      <c r="L3835" s="72" t="str">
        <f t="shared" si="892"/>
        <v/>
      </c>
      <c r="M3835" s="73" t="str">
        <f t="shared" si="893"/>
        <v/>
      </c>
      <c r="N3835" s="4"/>
      <c r="O3835" s="78" t="str">
        <f t="shared" si="894"/>
        <v/>
      </c>
      <c r="P3835" s="79" t="str">
        <f t="shared" si="895"/>
        <v/>
      </c>
      <c r="Q3835" s="4"/>
      <c r="R3835" s="90" t="str">
        <f t="shared" si="896"/>
        <v/>
      </c>
      <c r="S3835" s="4"/>
      <c r="Y3835" s="18" t="str">
        <f t="shared" si="897"/>
        <v/>
      </c>
      <c r="AA3835" s="18" t="str">
        <f t="shared" si="888"/>
        <v/>
      </c>
      <c r="AB3835" s="18" t="str">
        <f t="shared" si="889"/>
        <v/>
      </c>
      <c r="AC3835" s="18" t="str">
        <f t="shared" si="898"/>
        <v/>
      </c>
      <c r="AD3835" s="18" t="str">
        <f t="shared" si="898"/>
        <v/>
      </c>
      <c r="AE3835" s="18" t="str">
        <f t="shared" si="899"/>
        <v/>
      </c>
      <c r="AG3835" s="95" t="str">
        <f>IF($C3835="", "", IF(IFERROR(INDEX(Ingredients!C$11:C$310, MATCH($C3835, Ingredients!$B$11:$B$310, 0)), "")="", "", IFERROR(INDEX(Ingredients!C$11:C$310, MATCH($C3835, Ingredients!$B$11:$B$310, 0)), "")))</f>
        <v/>
      </c>
      <c r="AH3835" s="105" t="str">
        <f>IF($C3835="", "", IF(IFERROR(INDEX(Ingredients!D$11:D$310, MATCH($C3835, Ingredients!$B$11:$B$310, 0)), "")="", "", IFERROR(INDEX(Ingredients!D$11:D$310, MATCH($C3835, Ingredients!$B$11:$B$310, 0)), "")))</f>
        <v/>
      </c>
      <c r="AI3835" s="106" t="str">
        <f>IF($C3835="", "", IF(IFERROR(INDEX(Ingredients!E$11:E$310, MATCH($C3835, Ingredients!$B$11:$B$310, 0)), "")="", "", IFERROR(INDEX(Ingredients!E$11:E$310, MATCH($C3835, Ingredients!$B$11:$B$310, 0)), "")))</f>
        <v/>
      </c>
      <c r="AJ3835" s="108" t="str">
        <f>IF($C3835="", "", IF(IFERROR(INDEX(Ingredients!F$11:F$310, MATCH($C3835, Ingredients!$B$11:$B$310, 0)), "")="", "", IFERROR(INDEX(Ingredients!F$11:F$310, MATCH($C3835, Ingredients!$B$11:$B$310, 0)), "")))</f>
        <v/>
      </c>
      <c r="AK3835" s="106" t="str">
        <f>IF($C3835="", "", IF(IFERROR(INDEX(Ingredients!G$11:G$310, MATCH($C3835, Ingredients!$B$11:$B$310, 0)), "")="", "", IFERROR(INDEX(Ingredients!G$11:G$310, MATCH($C3835, Ingredients!$B$11:$B$310, 0)), "")))</f>
        <v/>
      </c>
      <c r="AL3835" s="79" t="str">
        <f>IF($C3835="", "", IF(IFERROR(INDEX(Ingredients!H$11:H$310, MATCH($C3835, Ingredients!$B$11:$B$310, 0)), "")="", "", IFERROR(INDEX(Ingredients!H$11:H$310, MATCH($C3835, Ingredients!$B$11:$B$310, 0)), "")))</f>
        <v/>
      </c>
      <c r="AN3835" s="83" t="str">
        <f t="shared" si="890"/>
        <v/>
      </c>
      <c r="AP3835" s="114" t="str">
        <f t="shared" si="900"/>
        <v/>
      </c>
      <c r="AR3835" s="117" t="str">
        <f>IF($C3835="", "", IF(IFERROR(INDEX(Ingredients!$AI$11:$AI$310, MATCH($C3835, Ingredients!$B$11:$B$310, 0)), "")="", "", IFERROR(INDEX(Ingredients!$AI$11:$AI$310, MATCH($C3835, Ingredients!$B$11:$B$310, 0)), "")))</f>
        <v/>
      </c>
      <c r="AT3835" s="120" t="str">
        <f t="shared" si="901"/>
        <v/>
      </c>
      <c r="AV3835" s="90" t="str">
        <f t="shared" si="891"/>
        <v/>
      </c>
      <c r="AX3835" s="90" t="str">
        <f>IF($AV3835="", "", COUNTIF($AV$11:$AV$5010, "&lt;"&amp;$AV3835)+1+COUNTIF($AV$11:$AV3835, $AV3835)-1)</f>
        <v/>
      </c>
      <c r="AZ3835" s="111" t="str">
        <f>IF($B3835="", "", SUMIF('Shopping List'!$AV$11:$AV$25, $B3835, 'Shopping List'!$BN$11:$BN$25))</f>
        <v/>
      </c>
      <c r="BB3835" s="117" t="str">
        <f t="shared" si="902"/>
        <v/>
      </c>
    </row>
    <row r="3836" spans="1:54" x14ac:dyDescent="0.25">
      <c r="A3836" s="4"/>
      <c r="B3836" s="37"/>
      <c r="C3836" s="124"/>
      <c r="D3836" s="39"/>
      <c r="E3836" s="125"/>
      <c r="F3836" s="48"/>
      <c r="G3836" s="4"/>
      <c r="H3836" s="4"/>
      <c r="I3836" s="95" t="str">
        <f>IF($C3836="", "", IF(IFERROR(INDEX(Ingredients!$C$11:$C$310, MATCH($C3836, Ingredients!$B$11:$B$310, 0)), "")="", "", IFERROR(INDEX(Ingredients!$C$11:$C$310, MATCH($C3836, Ingredients!$B$11:$B$310, 0)), "")))</f>
        <v/>
      </c>
      <c r="J3836" s="73" t="str">
        <f>IF($B3836="", "", IF(IFERROR(INDEX(Meals!$C$11:$C$260, MATCH($B3836, Meals!$B$11:$B$260, 0)), "")="", "", IFERROR(INDEX(Meals!$C$11:$C$260, MATCH($B3836, Meals!$B$11:$B$260, 0)), "")))</f>
        <v/>
      </c>
      <c r="K3836" s="4"/>
      <c r="L3836" s="72" t="str">
        <f t="shared" si="892"/>
        <v/>
      </c>
      <c r="M3836" s="73" t="str">
        <f t="shared" si="893"/>
        <v/>
      </c>
      <c r="N3836" s="4"/>
      <c r="O3836" s="78" t="str">
        <f t="shared" si="894"/>
        <v/>
      </c>
      <c r="P3836" s="79" t="str">
        <f t="shared" si="895"/>
        <v/>
      </c>
      <c r="Q3836" s="4"/>
      <c r="R3836" s="90" t="str">
        <f t="shared" si="896"/>
        <v/>
      </c>
      <c r="S3836" s="4"/>
      <c r="Y3836" s="18" t="str">
        <f t="shared" si="897"/>
        <v/>
      </c>
      <c r="AA3836" s="18" t="str">
        <f t="shared" si="888"/>
        <v/>
      </c>
      <c r="AB3836" s="18" t="str">
        <f t="shared" si="889"/>
        <v/>
      </c>
      <c r="AC3836" s="18" t="str">
        <f t="shared" si="898"/>
        <v/>
      </c>
      <c r="AD3836" s="18" t="str">
        <f t="shared" si="898"/>
        <v/>
      </c>
      <c r="AE3836" s="18" t="str">
        <f t="shared" si="899"/>
        <v/>
      </c>
      <c r="AG3836" s="95" t="str">
        <f>IF($C3836="", "", IF(IFERROR(INDEX(Ingredients!C$11:C$310, MATCH($C3836, Ingredients!$B$11:$B$310, 0)), "")="", "", IFERROR(INDEX(Ingredients!C$11:C$310, MATCH($C3836, Ingredients!$B$11:$B$310, 0)), "")))</f>
        <v/>
      </c>
      <c r="AH3836" s="105" t="str">
        <f>IF($C3836="", "", IF(IFERROR(INDEX(Ingredients!D$11:D$310, MATCH($C3836, Ingredients!$B$11:$B$310, 0)), "")="", "", IFERROR(INDEX(Ingredients!D$11:D$310, MATCH($C3836, Ingredients!$B$11:$B$310, 0)), "")))</f>
        <v/>
      </c>
      <c r="AI3836" s="106" t="str">
        <f>IF($C3836="", "", IF(IFERROR(INDEX(Ingredients!E$11:E$310, MATCH($C3836, Ingredients!$B$11:$B$310, 0)), "")="", "", IFERROR(INDEX(Ingredients!E$11:E$310, MATCH($C3836, Ingredients!$B$11:$B$310, 0)), "")))</f>
        <v/>
      </c>
      <c r="AJ3836" s="108" t="str">
        <f>IF($C3836="", "", IF(IFERROR(INDEX(Ingredients!F$11:F$310, MATCH($C3836, Ingredients!$B$11:$B$310, 0)), "")="", "", IFERROR(INDEX(Ingredients!F$11:F$310, MATCH($C3836, Ingredients!$B$11:$B$310, 0)), "")))</f>
        <v/>
      </c>
      <c r="AK3836" s="106" t="str">
        <f>IF($C3836="", "", IF(IFERROR(INDEX(Ingredients!G$11:G$310, MATCH($C3836, Ingredients!$B$11:$B$310, 0)), "")="", "", IFERROR(INDEX(Ingredients!G$11:G$310, MATCH($C3836, Ingredients!$B$11:$B$310, 0)), "")))</f>
        <v/>
      </c>
      <c r="AL3836" s="79" t="str">
        <f>IF($C3836="", "", IF(IFERROR(INDEX(Ingredients!H$11:H$310, MATCH($C3836, Ingredients!$B$11:$B$310, 0)), "")="", "", IFERROR(INDEX(Ingredients!H$11:H$310, MATCH($C3836, Ingredients!$B$11:$B$310, 0)), "")))</f>
        <v/>
      </c>
      <c r="AN3836" s="83" t="str">
        <f t="shared" si="890"/>
        <v/>
      </c>
      <c r="AP3836" s="114" t="str">
        <f t="shared" si="900"/>
        <v/>
      </c>
      <c r="AR3836" s="117" t="str">
        <f>IF($C3836="", "", IF(IFERROR(INDEX(Ingredients!$AI$11:$AI$310, MATCH($C3836, Ingredients!$B$11:$B$310, 0)), "")="", "", IFERROR(INDEX(Ingredients!$AI$11:$AI$310, MATCH($C3836, Ingredients!$B$11:$B$310, 0)), "")))</f>
        <v/>
      </c>
      <c r="AT3836" s="120" t="str">
        <f t="shared" si="901"/>
        <v/>
      </c>
      <c r="AV3836" s="90" t="str">
        <f t="shared" si="891"/>
        <v/>
      </c>
      <c r="AX3836" s="90" t="str">
        <f>IF($AV3836="", "", COUNTIF($AV$11:$AV$5010, "&lt;"&amp;$AV3836)+1+COUNTIF($AV$11:$AV3836, $AV3836)-1)</f>
        <v/>
      </c>
      <c r="AZ3836" s="111" t="str">
        <f>IF($B3836="", "", SUMIF('Shopping List'!$AV$11:$AV$25, $B3836, 'Shopping List'!$BN$11:$BN$25))</f>
        <v/>
      </c>
      <c r="BB3836" s="117" t="str">
        <f t="shared" si="902"/>
        <v/>
      </c>
    </row>
    <row r="3837" spans="1:54" x14ac:dyDescent="0.25">
      <c r="A3837" s="4"/>
      <c r="B3837" s="37"/>
      <c r="C3837" s="124"/>
      <c r="D3837" s="39"/>
      <c r="E3837" s="125"/>
      <c r="F3837" s="48"/>
      <c r="G3837" s="4"/>
      <c r="H3837" s="4"/>
      <c r="I3837" s="95" t="str">
        <f>IF($C3837="", "", IF(IFERROR(INDEX(Ingredients!$C$11:$C$310, MATCH($C3837, Ingredients!$B$11:$B$310, 0)), "")="", "", IFERROR(INDEX(Ingredients!$C$11:$C$310, MATCH($C3837, Ingredients!$B$11:$B$310, 0)), "")))</f>
        <v/>
      </c>
      <c r="J3837" s="73" t="str">
        <f>IF($B3837="", "", IF(IFERROR(INDEX(Meals!$C$11:$C$260, MATCH($B3837, Meals!$B$11:$B$260, 0)), "")="", "", IFERROR(INDEX(Meals!$C$11:$C$260, MATCH($B3837, Meals!$B$11:$B$260, 0)), "")))</f>
        <v/>
      </c>
      <c r="K3837" s="4"/>
      <c r="L3837" s="72" t="str">
        <f t="shared" si="892"/>
        <v/>
      </c>
      <c r="M3837" s="73" t="str">
        <f t="shared" si="893"/>
        <v/>
      </c>
      <c r="N3837" s="4"/>
      <c r="O3837" s="78" t="str">
        <f t="shared" si="894"/>
        <v/>
      </c>
      <c r="P3837" s="79" t="str">
        <f t="shared" si="895"/>
        <v/>
      </c>
      <c r="Q3837" s="4"/>
      <c r="R3837" s="90" t="str">
        <f t="shared" si="896"/>
        <v/>
      </c>
      <c r="S3837" s="4"/>
      <c r="Y3837" s="18" t="str">
        <f t="shared" si="897"/>
        <v/>
      </c>
      <c r="AA3837" s="18" t="str">
        <f t="shared" si="888"/>
        <v/>
      </c>
      <c r="AB3837" s="18" t="str">
        <f t="shared" si="889"/>
        <v/>
      </c>
      <c r="AC3837" s="18" t="str">
        <f t="shared" si="898"/>
        <v/>
      </c>
      <c r="AD3837" s="18" t="str">
        <f t="shared" si="898"/>
        <v/>
      </c>
      <c r="AE3837" s="18" t="str">
        <f t="shared" si="899"/>
        <v/>
      </c>
      <c r="AG3837" s="95" t="str">
        <f>IF($C3837="", "", IF(IFERROR(INDEX(Ingredients!C$11:C$310, MATCH($C3837, Ingredients!$B$11:$B$310, 0)), "")="", "", IFERROR(INDEX(Ingredients!C$11:C$310, MATCH($C3837, Ingredients!$B$11:$B$310, 0)), "")))</f>
        <v/>
      </c>
      <c r="AH3837" s="105" t="str">
        <f>IF($C3837="", "", IF(IFERROR(INDEX(Ingredients!D$11:D$310, MATCH($C3837, Ingredients!$B$11:$B$310, 0)), "")="", "", IFERROR(INDEX(Ingredients!D$11:D$310, MATCH($C3837, Ingredients!$B$11:$B$310, 0)), "")))</f>
        <v/>
      </c>
      <c r="AI3837" s="106" t="str">
        <f>IF($C3837="", "", IF(IFERROR(INDEX(Ingredients!E$11:E$310, MATCH($C3837, Ingredients!$B$11:$B$310, 0)), "")="", "", IFERROR(INDEX(Ingredients!E$11:E$310, MATCH($C3837, Ingredients!$B$11:$B$310, 0)), "")))</f>
        <v/>
      </c>
      <c r="AJ3837" s="108" t="str">
        <f>IF($C3837="", "", IF(IFERROR(INDEX(Ingredients!F$11:F$310, MATCH($C3837, Ingredients!$B$11:$B$310, 0)), "")="", "", IFERROR(INDEX(Ingredients!F$11:F$310, MATCH($C3837, Ingredients!$B$11:$B$310, 0)), "")))</f>
        <v/>
      </c>
      <c r="AK3837" s="106" t="str">
        <f>IF($C3837="", "", IF(IFERROR(INDEX(Ingredients!G$11:G$310, MATCH($C3837, Ingredients!$B$11:$B$310, 0)), "")="", "", IFERROR(INDEX(Ingredients!G$11:G$310, MATCH($C3837, Ingredients!$B$11:$B$310, 0)), "")))</f>
        <v/>
      </c>
      <c r="AL3837" s="79" t="str">
        <f>IF($C3837="", "", IF(IFERROR(INDEX(Ingredients!H$11:H$310, MATCH($C3837, Ingredients!$B$11:$B$310, 0)), "")="", "", IFERROR(INDEX(Ingredients!H$11:H$310, MATCH($C3837, Ingredients!$B$11:$B$310, 0)), "")))</f>
        <v/>
      </c>
      <c r="AN3837" s="83" t="str">
        <f t="shared" si="890"/>
        <v/>
      </c>
      <c r="AP3837" s="114" t="str">
        <f t="shared" si="900"/>
        <v/>
      </c>
      <c r="AR3837" s="117" t="str">
        <f>IF($C3837="", "", IF(IFERROR(INDEX(Ingredients!$AI$11:$AI$310, MATCH($C3837, Ingredients!$B$11:$B$310, 0)), "")="", "", IFERROR(INDEX(Ingredients!$AI$11:$AI$310, MATCH($C3837, Ingredients!$B$11:$B$310, 0)), "")))</f>
        <v/>
      </c>
      <c r="AT3837" s="120" t="str">
        <f t="shared" si="901"/>
        <v/>
      </c>
      <c r="AV3837" s="90" t="str">
        <f t="shared" si="891"/>
        <v/>
      </c>
      <c r="AX3837" s="90" t="str">
        <f>IF($AV3837="", "", COUNTIF($AV$11:$AV$5010, "&lt;"&amp;$AV3837)+1+COUNTIF($AV$11:$AV3837, $AV3837)-1)</f>
        <v/>
      </c>
      <c r="AZ3837" s="111" t="str">
        <f>IF($B3837="", "", SUMIF('Shopping List'!$AV$11:$AV$25, $B3837, 'Shopping List'!$BN$11:$BN$25))</f>
        <v/>
      </c>
      <c r="BB3837" s="117" t="str">
        <f t="shared" si="902"/>
        <v/>
      </c>
    </row>
    <row r="3838" spans="1:54" x14ac:dyDescent="0.25">
      <c r="A3838" s="4"/>
      <c r="B3838" s="37"/>
      <c r="C3838" s="124"/>
      <c r="D3838" s="39"/>
      <c r="E3838" s="125"/>
      <c r="F3838" s="48"/>
      <c r="G3838" s="4"/>
      <c r="H3838" s="4"/>
      <c r="I3838" s="95" t="str">
        <f>IF($C3838="", "", IF(IFERROR(INDEX(Ingredients!$C$11:$C$310, MATCH($C3838, Ingredients!$B$11:$B$310, 0)), "")="", "", IFERROR(INDEX(Ingredients!$C$11:$C$310, MATCH($C3838, Ingredients!$B$11:$B$310, 0)), "")))</f>
        <v/>
      </c>
      <c r="J3838" s="73" t="str">
        <f>IF($B3838="", "", IF(IFERROR(INDEX(Meals!$C$11:$C$260, MATCH($B3838, Meals!$B$11:$B$260, 0)), "")="", "", IFERROR(INDEX(Meals!$C$11:$C$260, MATCH($B3838, Meals!$B$11:$B$260, 0)), "")))</f>
        <v/>
      </c>
      <c r="K3838" s="4"/>
      <c r="L3838" s="72" t="str">
        <f t="shared" si="892"/>
        <v/>
      </c>
      <c r="M3838" s="73" t="str">
        <f t="shared" si="893"/>
        <v/>
      </c>
      <c r="N3838" s="4"/>
      <c r="O3838" s="78" t="str">
        <f t="shared" si="894"/>
        <v/>
      </c>
      <c r="P3838" s="79" t="str">
        <f t="shared" si="895"/>
        <v/>
      </c>
      <c r="Q3838" s="4"/>
      <c r="R3838" s="90" t="str">
        <f t="shared" si="896"/>
        <v/>
      </c>
      <c r="S3838" s="4"/>
      <c r="Y3838" s="18" t="str">
        <f t="shared" si="897"/>
        <v/>
      </c>
      <c r="AA3838" s="18" t="str">
        <f t="shared" si="888"/>
        <v/>
      </c>
      <c r="AB3838" s="18" t="str">
        <f t="shared" si="889"/>
        <v/>
      </c>
      <c r="AC3838" s="18" t="str">
        <f t="shared" si="898"/>
        <v/>
      </c>
      <c r="AD3838" s="18" t="str">
        <f t="shared" si="898"/>
        <v/>
      </c>
      <c r="AE3838" s="18" t="str">
        <f t="shared" si="899"/>
        <v/>
      </c>
      <c r="AG3838" s="95" t="str">
        <f>IF($C3838="", "", IF(IFERROR(INDEX(Ingredients!C$11:C$310, MATCH($C3838, Ingredients!$B$11:$B$310, 0)), "")="", "", IFERROR(INDEX(Ingredients!C$11:C$310, MATCH($C3838, Ingredients!$B$11:$B$310, 0)), "")))</f>
        <v/>
      </c>
      <c r="AH3838" s="105" t="str">
        <f>IF($C3838="", "", IF(IFERROR(INDEX(Ingredients!D$11:D$310, MATCH($C3838, Ingredients!$B$11:$B$310, 0)), "")="", "", IFERROR(INDEX(Ingredients!D$11:D$310, MATCH($C3838, Ingredients!$B$11:$B$310, 0)), "")))</f>
        <v/>
      </c>
      <c r="AI3838" s="106" t="str">
        <f>IF($C3838="", "", IF(IFERROR(INDEX(Ingredients!E$11:E$310, MATCH($C3838, Ingredients!$B$11:$B$310, 0)), "")="", "", IFERROR(INDEX(Ingredients!E$11:E$310, MATCH($C3838, Ingredients!$B$11:$B$310, 0)), "")))</f>
        <v/>
      </c>
      <c r="AJ3838" s="108" t="str">
        <f>IF($C3838="", "", IF(IFERROR(INDEX(Ingredients!F$11:F$310, MATCH($C3838, Ingredients!$B$11:$B$310, 0)), "")="", "", IFERROR(INDEX(Ingredients!F$11:F$310, MATCH($C3838, Ingredients!$B$11:$B$310, 0)), "")))</f>
        <v/>
      </c>
      <c r="AK3838" s="106" t="str">
        <f>IF($C3838="", "", IF(IFERROR(INDEX(Ingredients!G$11:G$310, MATCH($C3838, Ingredients!$B$11:$B$310, 0)), "")="", "", IFERROR(INDEX(Ingredients!G$11:G$310, MATCH($C3838, Ingredients!$B$11:$B$310, 0)), "")))</f>
        <v/>
      </c>
      <c r="AL3838" s="79" t="str">
        <f>IF($C3838="", "", IF(IFERROR(INDEX(Ingredients!H$11:H$310, MATCH($C3838, Ingredients!$B$11:$B$310, 0)), "")="", "", IFERROR(INDEX(Ingredients!H$11:H$310, MATCH($C3838, Ingredients!$B$11:$B$310, 0)), "")))</f>
        <v/>
      </c>
      <c r="AN3838" s="83" t="str">
        <f t="shared" si="890"/>
        <v/>
      </c>
      <c r="AP3838" s="114" t="str">
        <f t="shared" si="900"/>
        <v/>
      </c>
      <c r="AR3838" s="117" t="str">
        <f>IF($C3838="", "", IF(IFERROR(INDEX(Ingredients!$AI$11:$AI$310, MATCH($C3838, Ingredients!$B$11:$B$310, 0)), "")="", "", IFERROR(INDEX(Ingredients!$AI$11:$AI$310, MATCH($C3838, Ingredients!$B$11:$B$310, 0)), "")))</f>
        <v/>
      </c>
      <c r="AT3838" s="120" t="str">
        <f t="shared" si="901"/>
        <v/>
      </c>
      <c r="AV3838" s="90" t="str">
        <f t="shared" si="891"/>
        <v/>
      </c>
      <c r="AX3838" s="90" t="str">
        <f>IF($AV3838="", "", COUNTIF($AV$11:$AV$5010, "&lt;"&amp;$AV3838)+1+COUNTIF($AV$11:$AV3838, $AV3838)-1)</f>
        <v/>
      </c>
      <c r="AZ3838" s="111" t="str">
        <f>IF($B3838="", "", SUMIF('Shopping List'!$AV$11:$AV$25, $B3838, 'Shopping List'!$BN$11:$BN$25))</f>
        <v/>
      </c>
      <c r="BB3838" s="117" t="str">
        <f t="shared" si="902"/>
        <v/>
      </c>
    </row>
    <row r="3839" spans="1:54" x14ac:dyDescent="0.25">
      <c r="A3839" s="4"/>
      <c r="B3839" s="37"/>
      <c r="C3839" s="124"/>
      <c r="D3839" s="39"/>
      <c r="E3839" s="125"/>
      <c r="F3839" s="48"/>
      <c r="G3839" s="4"/>
      <c r="H3839" s="4"/>
      <c r="I3839" s="95" t="str">
        <f>IF($C3839="", "", IF(IFERROR(INDEX(Ingredients!$C$11:$C$310, MATCH($C3839, Ingredients!$B$11:$B$310, 0)), "")="", "", IFERROR(INDEX(Ingredients!$C$11:$C$310, MATCH($C3839, Ingredients!$B$11:$B$310, 0)), "")))</f>
        <v/>
      </c>
      <c r="J3839" s="73" t="str">
        <f>IF($B3839="", "", IF(IFERROR(INDEX(Meals!$C$11:$C$260, MATCH($B3839, Meals!$B$11:$B$260, 0)), "")="", "", IFERROR(INDEX(Meals!$C$11:$C$260, MATCH($B3839, Meals!$B$11:$B$260, 0)), "")))</f>
        <v/>
      </c>
      <c r="K3839" s="4"/>
      <c r="L3839" s="72" t="str">
        <f t="shared" si="892"/>
        <v/>
      </c>
      <c r="M3839" s="73" t="str">
        <f t="shared" si="893"/>
        <v/>
      </c>
      <c r="N3839" s="4"/>
      <c r="O3839" s="78" t="str">
        <f t="shared" si="894"/>
        <v/>
      </c>
      <c r="P3839" s="79" t="str">
        <f t="shared" si="895"/>
        <v/>
      </c>
      <c r="Q3839" s="4"/>
      <c r="R3839" s="90" t="str">
        <f t="shared" si="896"/>
        <v/>
      </c>
      <c r="S3839" s="4"/>
      <c r="Y3839" s="18" t="str">
        <f t="shared" si="897"/>
        <v/>
      </c>
      <c r="AA3839" s="18" t="str">
        <f t="shared" si="888"/>
        <v/>
      </c>
      <c r="AB3839" s="18" t="str">
        <f t="shared" si="889"/>
        <v/>
      </c>
      <c r="AC3839" s="18" t="str">
        <f t="shared" si="898"/>
        <v/>
      </c>
      <c r="AD3839" s="18" t="str">
        <f t="shared" si="898"/>
        <v/>
      </c>
      <c r="AE3839" s="18" t="str">
        <f t="shared" si="899"/>
        <v/>
      </c>
      <c r="AG3839" s="95" t="str">
        <f>IF($C3839="", "", IF(IFERROR(INDEX(Ingredients!C$11:C$310, MATCH($C3839, Ingredients!$B$11:$B$310, 0)), "")="", "", IFERROR(INDEX(Ingredients!C$11:C$310, MATCH($C3839, Ingredients!$B$11:$B$310, 0)), "")))</f>
        <v/>
      </c>
      <c r="AH3839" s="105" t="str">
        <f>IF($C3839="", "", IF(IFERROR(INDEX(Ingredients!D$11:D$310, MATCH($C3839, Ingredients!$B$11:$B$310, 0)), "")="", "", IFERROR(INDEX(Ingredients!D$11:D$310, MATCH($C3839, Ingredients!$B$11:$B$310, 0)), "")))</f>
        <v/>
      </c>
      <c r="AI3839" s="106" t="str">
        <f>IF($C3839="", "", IF(IFERROR(INDEX(Ingredients!E$11:E$310, MATCH($C3839, Ingredients!$B$11:$B$310, 0)), "")="", "", IFERROR(INDEX(Ingredients!E$11:E$310, MATCH($C3839, Ingredients!$B$11:$B$310, 0)), "")))</f>
        <v/>
      </c>
      <c r="AJ3839" s="108" t="str">
        <f>IF($C3839="", "", IF(IFERROR(INDEX(Ingredients!F$11:F$310, MATCH($C3839, Ingredients!$B$11:$B$310, 0)), "")="", "", IFERROR(INDEX(Ingredients!F$11:F$310, MATCH($C3839, Ingredients!$B$11:$B$310, 0)), "")))</f>
        <v/>
      </c>
      <c r="AK3839" s="106" t="str">
        <f>IF($C3839="", "", IF(IFERROR(INDEX(Ingredients!G$11:G$310, MATCH($C3839, Ingredients!$B$11:$B$310, 0)), "")="", "", IFERROR(INDEX(Ingredients!G$11:G$310, MATCH($C3839, Ingredients!$B$11:$B$310, 0)), "")))</f>
        <v/>
      </c>
      <c r="AL3839" s="79" t="str">
        <f>IF($C3839="", "", IF(IFERROR(INDEX(Ingredients!H$11:H$310, MATCH($C3839, Ingredients!$B$11:$B$310, 0)), "")="", "", IFERROR(INDEX(Ingredients!H$11:H$310, MATCH($C3839, Ingredients!$B$11:$B$310, 0)), "")))</f>
        <v/>
      </c>
      <c r="AN3839" s="83" t="str">
        <f t="shared" si="890"/>
        <v/>
      </c>
      <c r="AP3839" s="114" t="str">
        <f t="shared" si="900"/>
        <v/>
      </c>
      <c r="AR3839" s="117" t="str">
        <f>IF($C3839="", "", IF(IFERROR(INDEX(Ingredients!$AI$11:$AI$310, MATCH($C3839, Ingredients!$B$11:$B$310, 0)), "")="", "", IFERROR(INDEX(Ingredients!$AI$11:$AI$310, MATCH($C3839, Ingredients!$B$11:$B$310, 0)), "")))</f>
        <v/>
      </c>
      <c r="AT3839" s="120" t="str">
        <f t="shared" si="901"/>
        <v/>
      </c>
      <c r="AV3839" s="90" t="str">
        <f t="shared" si="891"/>
        <v/>
      </c>
      <c r="AX3839" s="90" t="str">
        <f>IF($AV3839="", "", COUNTIF($AV$11:$AV$5010, "&lt;"&amp;$AV3839)+1+COUNTIF($AV$11:$AV3839, $AV3839)-1)</f>
        <v/>
      </c>
      <c r="AZ3839" s="111" t="str">
        <f>IF($B3839="", "", SUMIF('Shopping List'!$AV$11:$AV$25, $B3839, 'Shopping List'!$BN$11:$BN$25))</f>
        <v/>
      </c>
      <c r="BB3839" s="117" t="str">
        <f t="shared" si="902"/>
        <v/>
      </c>
    </row>
    <row r="3840" spans="1:54" x14ac:dyDescent="0.25">
      <c r="A3840" s="4"/>
      <c r="B3840" s="37"/>
      <c r="C3840" s="124"/>
      <c r="D3840" s="39"/>
      <c r="E3840" s="125"/>
      <c r="F3840" s="48"/>
      <c r="G3840" s="4"/>
      <c r="H3840" s="4"/>
      <c r="I3840" s="95" t="str">
        <f>IF($C3840="", "", IF(IFERROR(INDEX(Ingredients!$C$11:$C$310, MATCH($C3840, Ingredients!$B$11:$B$310, 0)), "")="", "", IFERROR(INDEX(Ingredients!$C$11:$C$310, MATCH($C3840, Ingredients!$B$11:$B$310, 0)), "")))</f>
        <v/>
      </c>
      <c r="J3840" s="73" t="str">
        <f>IF($B3840="", "", IF(IFERROR(INDEX(Meals!$C$11:$C$260, MATCH($B3840, Meals!$B$11:$B$260, 0)), "")="", "", IFERROR(INDEX(Meals!$C$11:$C$260, MATCH($B3840, Meals!$B$11:$B$260, 0)), "")))</f>
        <v/>
      </c>
      <c r="K3840" s="4"/>
      <c r="L3840" s="72" t="str">
        <f t="shared" si="892"/>
        <v/>
      </c>
      <c r="M3840" s="73" t="str">
        <f t="shared" si="893"/>
        <v/>
      </c>
      <c r="N3840" s="4"/>
      <c r="O3840" s="78" t="str">
        <f t="shared" si="894"/>
        <v/>
      </c>
      <c r="P3840" s="79" t="str">
        <f t="shared" si="895"/>
        <v/>
      </c>
      <c r="Q3840" s="4"/>
      <c r="R3840" s="90" t="str">
        <f t="shared" si="896"/>
        <v/>
      </c>
      <c r="S3840" s="4"/>
      <c r="Y3840" s="18" t="str">
        <f t="shared" si="897"/>
        <v/>
      </c>
      <c r="AA3840" s="18" t="str">
        <f t="shared" si="888"/>
        <v/>
      </c>
      <c r="AB3840" s="18" t="str">
        <f t="shared" si="889"/>
        <v/>
      </c>
      <c r="AC3840" s="18" t="str">
        <f t="shared" si="898"/>
        <v/>
      </c>
      <c r="AD3840" s="18" t="str">
        <f t="shared" si="898"/>
        <v/>
      </c>
      <c r="AE3840" s="18" t="str">
        <f t="shared" si="899"/>
        <v/>
      </c>
      <c r="AG3840" s="95" t="str">
        <f>IF($C3840="", "", IF(IFERROR(INDEX(Ingredients!C$11:C$310, MATCH($C3840, Ingredients!$B$11:$B$310, 0)), "")="", "", IFERROR(INDEX(Ingredients!C$11:C$310, MATCH($C3840, Ingredients!$B$11:$B$310, 0)), "")))</f>
        <v/>
      </c>
      <c r="AH3840" s="105" t="str">
        <f>IF($C3840="", "", IF(IFERROR(INDEX(Ingredients!D$11:D$310, MATCH($C3840, Ingredients!$B$11:$B$310, 0)), "")="", "", IFERROR(INDEX(Ingredients!D$11:D$310, MATCH($C3840, Ingredients!$B$11:$B$310, 0)), "")))</f>
        <v/>
      </c>
      <c r="AI3840" s="106" t="str">
        <f>IF($C3840="", "", IF(IFERROR(INDEX(Ingredients!E$11:E$310, MATCH($C3840, Ingredients!$B$11:$B$310, 0)), "")="", "", IFERROR(INDEX(Ingredients!E$11:E$310, MATCH($C3840, Ingredients!$B$11:$B$310, 0)), "")))</f>
        <v/>
      </c>
      <c r="AJ3840" s="108" t="str">
        <f>IF($C3840="", "", IF(IFERROR(INDEX(Ingredients!F$11:F$310, MATCH($C3840, Ingredients!$B$11:$B$310, 0)), "")="", "", IFERROR(INDEX(Ingredients!F$11:F$310, MATCH($C3840, Ingredients!$B$11:$B$310, 0)), "")))</f>
        <v/>
      </c>
      <c r="AK3840" s="106" t="str">
        <f>IF($C3840="", "", IF(IFERROR(INDEX(Ingredients!G$11:G$310, MATCH($C3840, Ingredients!$B$11:$B$310, 0)), "")="", "", IFERROR(INDEX(Ingredients!G$11:G$310, MATCH($C3840, Ingredients!$B$11:$B$310, 0)), "")))</f>
        <v/>
      </c>
      <c r="AL3840" s="79" t="str">
        <f>IF($C3840="", "", IF(IFERROR(INDEX(Ingredients!H$11:H$310, MATCH($C3840, Ingredients!$B$11:$B$310, 0)), "")="", "", IFERROR(INDEX(Ingredients!H$11:H$310, MATCH($C3840, Ingredients!$B$11:$B$310, 0)), "")))</f>
        <v/>
      </c>
      <c r="AN3840" s="83" t="str">
        <f t="shared" si="890"/>
        <v/>
      </c>
      <c r="AP3840" s="114" t="str">
        <f t="shared" si="900"/>
        <v/>
      </c>
      <c r="AR3840" s="117" t="str">
        <f>IF($C3840="", "", IF(IFERROR(INDEX(Ingredients!$AI$11:$AI$310, MATCH($C3840, Ingredients!$B$11:$B$310, 0)), "")="", "", IFERROR(INDEX(Ingredients!$AI$11:$AI$310, MATCH($C3840, Ingredients!$B$11:$B$310, 0)), "")))</f>
        <v/>
      </c>
      <c r="AT3840" s="120" t="str">
        <f t="shared" si="901"/>
        <v/>
      </c>
      <c r="AV3840" s="90" t="str">
        <f t="shared" si="891"/>
        <v/>
      </c>
      <c r="AX3840" s="90" t="str">
        <f>IF($AV3840="", "", COUNTIF($AV$11:$AV$5010, "&lt;"&amp;$AV3840)+1+COUNTIF($AV$11:$AV3840, $AV3840)-1)</f>
        <v/>
      </c>
      <c r="AZ3840" s="111" t="str">
        <f>IF($B3840="", "", SUMIF('Shopping List'!$AV$11:$AV$25, $B3840, 'Shopping List'!$BN$11:$BN$25))</f>
        <v/>
      </c>
      <c r="BB3840" s="117" t="str">
        <f t="shared" si="902"/>
        <v/>
      </c>
    </row>
    <row r="3841" spans="1:54" x14ac:dyDescent="0.25">
      <c r="A3841" s="4"/>
      <c r="B3841" s="37"/>
      <c r="C3841" s="124"/>
      <c r="D3841" s="39"/>
      <c r="E3841" s="125"/>
      <c r="F3841" s="48"/>
      <c r="G3841" s="4"/>
      <c r="H3841" s="4"/>
      <c r="I3841" s="95" t="str">
        <f>IF($C3841="", "", IF(IFERROR(INDEX(Ingredients!$C$11:$C$310, MATCH($C3841, Ingredients!$B$11:$B$310, 0)), "")="", "", IFERROR(INDEX(Ingredients!$C$11:$C$310, MATCH($C3841, Ingredients!$B$11:$B$310, 0)), "")))</f>
        <v/>
      </c>
      <c r="J3841" s="73" t="str">
        <f>IF($B3841="", "", IF(IFERROR(INDEX(Meals!$C$11:$C$260, MATCH($B3841, Meals!$B$11:$B$260, 0)), "")="", "", IFERROR(INDEX(Meals!$C$11:$C$260, MATCH($B3841, Meals!$B$11:$B$260, 0)), "")))</f>
        <v/>
      </c>
      <c r="K3841" s="4"/>
      <c r="L3841" s="72" t="str">
        <f t="shared" si="892"/>
        <v/>
      </c>
      <c r="M3841" s="73" t="str">
        <f t="shared" si="893"/>
        <v/>
      </c>
      <c r="N3841" s="4"/>
      <c r="O3841" s="78" t="str">
        <f t="shared" si="894"/>
        <v/>
      </c>
      <c r="P3841" s="79" t="str">
        <f t="shared" si="895"/>
        <v/>
      </c>
      <c r="Q3841" s="4"/>
      <c r="R3841" s="90" t="str">
        <f t="shared" si="896"/>
        <v/>
      </c>
      <c r="S3841" s="4"/>
      <c r="Y3841" s="18" t="str">
        <f t="shared" si="897"/>
        <v/>
      </c>
      <c r="AA3841" s="18" t="str">
        <f t="shared" si="888"/>
        <v/>
      </c>
      <c r="AB3841" s="18" t="str">
        <f t="shared" si="889"/>
        <v/>
      </c>
      <c r="AC3841" s="18" t="str">
        <f t="shared" si="898"/>
        <v/>
      </c>
      <c r="AD3841" s="18" t="str">
        <f t="shared" si="898"/>
        <v/>
      </c>
      <c r="AE3841" s="18" t="str">
        <f t="shared" si="899"/>
        <v/>
      </c>
      <c r="AG3841" s="95" t="str">
        <f>IF($C3841="", "", IF(IFERROR(INDEX(Ingredients!C$11:C$310, MATCH($C3841, Ingredients!$B$11:$B$310, 0)), "")="", "", IFERROR(INDEX(Ingredients!C$11:C$310, MATCH($C3841, Ingredients!$B$11:$B$310, 0)), "")))</f>
        <v/>
      </c>
      <c r="AH3841" s="105" t="str">
        <f>IF($C3841="", "", IF(IFERROR(INDEX(Ingredients!D$11:D$310, MATCH($C3841, Ingredients!$B$11:$B$310, 0)), "")="", "", IFERROR(INDEX(Ingredients!D$11:D$310, MATCH($C3841, Ingredients!$B$11:$B$310, 0)), "")))</f>
        <v/>
      </c>
      <c r="AI3841" s="106" t="str">
        <f>IF($C3841="", "", IF(IFERROR(INDEX(Ingredients!E$11:E$310, MATCH($C3841, Ingredients!$B$11:$B$310, 0)), "")="", "", IFERROR(INDEX(Ingredients!E$11:E$310, MATCH($C3841, Ingredients!$B$11:$B$310, 0)), "")))</f>
        <v/>
      </c>
      <c r="AJ3841" s="108" t="str">
        <f>IF($C3841="", "", IF(IFERROR(INDEX(Ingredients!F$11:F$310, MATCH($C3841, Ingredients!$B$11:$B$310, 0)), "")="", "", IFERROR(INDEX(Ingredients!F$11:F$310, MATCH($C3841, Ingredients!$B$11:$B$310, 0)), "")))</f>
        <v/>
      </c>
      <c r="AK3841" s="106" t="str">
        <f>IF($C3841="", "", IF(IFERROR(INDEX(Ingredients!G$11:G$310, MATCH($C3841, Ingredients!$B$11:$B$310, 0)), "")="", "", IFERROR(INDEX(Ingredients!G$11:G$310, MATCH($C3841, Ingredients!$B$11:$B$310, 0)), "")))</f>
        <v/>
      </c>
      <c r="AL3841" s="79" t="str">
        <f>IF($C3841="", "", IF(IFERROR(INDEX(Ingredients!H$11:H$310, MATCH($C3841, Ingredients!$B$11:$B$310, 0)), "")="", "", IFERROR(INDEX(Ingredients!H$11:H$310, MATCH($C3841, Ingredients!$B$11:$B$310, 0)), "")))</f>
        <v/>
      </c>
      <c r="AN3841" s="83" t="str">
        <f t="shared" si="890"/>
        <v/>
      </c>
      <c r="AP3841" s="114" t="str">
        <f t="shared" si="900"/>
        <v/>
      </c>
      <c r="AR3841" s="117" t="str">
        <f>IF($C3841="", "", IF(IFERROR(INDEX(Ingredients!$AI$11:$AI$310, MATCH($C3841, Ingredients!$B$11:$B$310, 0)), "")="", "", IFERROR(INDEX(Ingredients!$AI$11:$AI$310, MATCH($C3841, Ingredients!$B$11:$B$310, 0)), "")))</f>
        <v/>
      </c>
      <c r="AT3841" s="120" t="str">
        <f t="shared" si="901"/>
        <v/>
      </c>
      <c r="AV3841" s="90" t="str">
        <f t="shared" si="891"/>
        <v/>
      </c>
      <c r="AX3841" s="90" t="str">
        <f>IF($AV3841="", "", COUNTIF($AV$11:$AV$5010, "&lt;"&amp;$AV3841)+1+COUNTIF($AV$11:$AV3841, $AV3841)-1)</f>
        <v/>
      </c>
      <c r="AZ3841" s="111" t="str">
        <f>IF($B3841="", "", SUMIF('Shopping List'!$AV$11:$AV$25, $B3841, 'Shopping List'!$BN$11:$BN$25))</f>
        <v/>
      </c>
      <c r="BB3841" s="117" t="str">
        <f t="shared" si="902"/>
        <v/>
      </c>
    </row>
    <row r="3842" spans="1:54" x14ac:dyDescent="0.25">
      <c r="A3842" s="4"/>
      <c r="B3842" s="37"/>
      <c r="C3842" s="124"/>
      <c r="D3842" s="39"/>
      <c r="E3842" s="125"/>
      <c r="F3842" s="48"/>
      <c r="G3842" s="4"/>
      <c r="H3842" s="4"/>
      <c r="I3842" s="95" t="str">
        <f>IF($C3842="", "", IF(IFERROR(INDEX(Ingredients!$C$11:$C$310, MATCH($C3842, Ingredients!$B$11:$B$310, 0)), "")="", "", IFERROR(INDEX(Ingredients!$C$11:$C$310, MATCH($C3842, Ingredients!$B$11:$B$310, 0)), "")))</f>
        <v/>
      </c>
      <c r="J3842" s="73" t="str">
        <f>IF($B3842="", "", IF(IFERROR(INDEX(Meals!$C$11:$C$260, MATCH($B3842, Meals!$B$11:$B$260, 0)), "")="", "", IFERROR(INDEX(Meals!$C$11:$C$260, MATCH($B3842, Meals!$B$11:$B$260, 0)), "")))</f>
        <v/>
      </c>
      <c r="K3842" s="4"/>
      <c r="L3842" s="72" t="str">
        <f t="shared" si="892"/>
        <v/>
      </c>
      <c r="M3842" s="73" t="str">
        <f t="shared" si="893"/>
        <v/>
      </c>
      <c r="N3842" s="4"/>
      <c r="O3842" s="78" t="str">
        <f t="shared" si="894"/>
        <v/>
      </c>
      <c r="P3842" s="79" t="str">
        <f t="shared" si="895"/>
        <v/>
      </c>
      <c r="Q3842" s="4"/>
      <c r="R3842" s="90" t="str">
        <f t="shared" si="896"/>
        <v/>
      </c>
      <c r="S3842" s="4"/>
      <c r="Y3842" s="18" t="str">
        <f t="shared" si="897"/>
        <v/>
      </c>
      <c r="AA3842" s="18" t="str">
        <f t="shared" si="888"/>
        <v/>
      </c>
      <c r="AB3842" s="18" t="str">
        <f t="shared" si="889"/>
        <v/>
      </c>
      <c r="AC3842" s="18" t="str">
        <f t="shared" si="898"/>
        <v/>
      </c>
      <c r="AD3842" s="18" t="str">
        <f t="shared" si="898"/>
        <v/>
      </c>
      <c r="AE3842" s="18" t="str">
        <f t="shared" si="899"/>
        <v/>
      </c>
      <c r="AG3842" s="95" t="str">
        <f>IF($C3842="", "", IF(IFERROR(INDEX(Ingredients!C$11:C$310, MATCH($C3842, Ingredients!$B$11:$B$310, 0)), "")="", "", IFERROR(INDEX(Ingredients!C$11:C$310, MATCH($C3842, Ingredients!$B$11:$B$310, 0)), "")))</f>
        <v/>
      </c>
      <c r="AH3842" s="105" t="str">
        <f>IF($C3842="", "", IF(IFERROR(INDEX(Ingredients!D$11:D$310, MATCH($C3842, Ingredients!$B$11:$B$310, 0)), "")="", "", IFERROR(INDEX(Ingredients!D$11:D$310, MATCH($C3842, Ingredients!$B$11:$B$310, 0)), "")))</f>
        <v/>
      </c>
      <c r="AI3842" s="106" t="str">
        <f>IF($C3842="", "", IF(IFERROR(INDEX(Ingredients!E$11:E$310, MATCH($C3842, Ingredients!$B$11:$B$310, 0)), "")="", "", IFERROR(INDEX(Ingredients!E$11:E$310, MATCH($C3842, Ingredients!$B$11:$B$310, 0)), "")))</f>
        <v/>
      </c>
      <c r="AJ3842" s="108" t="str">
        <f>IF($C3842="", "", IF(IFERROR(INDEX(Ingredients!F$11:F$310, MATCH($C3842, Ingredients!$B$11:$B$310, 0)), "")="", "", IFERROR(INDEX(Ingredients!F$11:F$310, MATCH($C3842, Ingredients!$B$11:$B$310, 0)), "")))</f>
        <v/>
      </c>
      <c r="AK3842" s="106" t="str">
        <f>IF($C3842="", "", IF(IFERROR(INDEX(Ingredients!G$11:G$310, MATCH($C3842, Ingredients!$B$11:$B$310, 0)), "")="", "", IFERROR(INDEX(Ingredients!G$11:G$310, MATCH($C3842, Ingredients!$B$11:$B$310, 0)), "")))</f>
        <v/>
      </c>
      <c r="AL3842" s="79" t="str">
        <f>IF($C3842="", "", IF(IFERROR(INDEX(Ingredients!H$11:H$310, MATCH($C3842, Ingredients!$B$11:$B$310, 0)), "")="", "", IFERROR(INDEX(Ingredients!H$11:H$310, MATCH($C3842, Ingredients!$B$11:$B$310, 0)), "")))</f>
        <v/>
      </c>
      <c r="AN3842" s="83" t="str">
        <f t="shared" si="890"/>
        <v/>
      </c>
      <c r="AP3842" s="114" t="str">
        <f t="shared" si="900"/>
        <v/>
      </c>
      <c r="AR3842" s="117" t="str">
        <f>IF($C3842="", "", IF(IFERROR(INDEX(Ingredients!$AI$11:$AI$310, MATCH($C3842, Ingredients!$B$11:$B$310, 0)), "")="", "", IFERROR(INDEX(Ingredients!$AI$11:$AI$310, MATCH($C3842, Ingredients!$B$11:$B$310, 0)), "")))</f>
        <v/>
      </c>
      <c r="AT3842" s="120" t="str">
        <f t="shared" si="901"/>
        <v/>
      </c>
      <c r="AV3842" s="90" t="str">
        <f t="shared" si="891"/>
        <v/>
      </c>
      <c r="AX3842" s="90" t="str">
        <f>IF($AV3842="", "", COUNTIF($AV$11:$AV$5010, "&lt;"&amp;$AV3842)+1+COUNTIF($AV$11:$AV3842, $AV3842)-1)</f>
        <v/>
      </c>
      <c r="AZ3842" s="111" t="str">
        <f>IF($B3842="", "", SUMIF('Shopping List'!$AV$11:$AV$25, $B3842, 'Shopping List'!$BN$11:$BN$25))</f>
        <v/>
      </c>
      <c r="BB3842" s="117" t="str">
        <f t="shared" si="902"/>
        <v/>
      </c>
    </row>
    <row r="3843" spans="1:54" x14ac:dyDescent="0.25">
      <c r="A3843" s="4"/>
      <c r="B3843" s="37"/>
      <c r="C3843" s="124"/>
      <c r="D3843" s="39"/>
      <c r="E3843" s="125"/>
      <c r="F3843" s="48"/>
      <c r="G3843" s="4"/>
      <c r="H3843" s="4"/>
      <c r="I3843" s="95" t="str">
        <f>IF($C3843="", "", IF(IFERROR(INDEX(Ingredients!$C$11:$C$310, MATCH($C3843, Ingredients!$B$11:$B$310, 0)), "")="", "", IFERROR(INDEX(Ingredients!$C$11:$C$310, MATCH($C3843, Ingredients!$B$11:$B$310, 0)), "")))</f>
        <v/>
      </c>
      <c r="J3843" s="73" t="str">
        <f>IF($B3843="", "", IF(IFERROR(INDEX(Meals!$C$11:$C$260, MATCH($B3843, Meals!$B$11:$B$260, 0)), "")="", "", IFERROR(INDEX(Meals!$C$11:$C$260, MATCH($B3843, Meals!$B$11:$B$260, 0)), "")))</f>
        <v/>
      </c>
      <c r="K3843" s="4"/>
      <c r="L3843" s="72" t="str">
        <f t="shared" si="892"/>
        <v/>
      </c>
      <c r="M3843" s="73" t="str">
        <f t="shared" si="893"/>
        <v/>
      </c>
      <c r="N3843" s="4"/>
      <c r="O3843" s="78" t="str">
        <f t="shared" si="894"/>
        <v/>
      </c>
      <c r="P3843" s="79" t="str">
        <f t="shared" si="895"/>
        <v/>
      </c>
      <c r="Q3843" s="4"/>
      <c r="R3843" s="90" t="str">
        <f t="shared" si="896"/>
        <v/>
      </c>
      <c r="S3843" s="4"/>
      <c r="Y3843" s="18" t="str">
        <f t="shared" si="897"/>
        <v/>
      </c>
      <c r="AA3843" s="18" t="str">
        <f t="shared" si="888"/>
        <v/>
      </c>
      <c r="AB3843" s="18" t="str">
        <f t="shared" si="889"/>
        <v/>
      </c>
      <c r="AC3843" s="18" t="str">
        <f t="shared" si="898"/>
        <v/>
      </c>
      <c r="AD3843" s="18" t="str">
        <f t="shared" si="898"/>
        <v/>
      </c>
      <c r="AE3843" s="18" t="str">
        <f t="shared" si="899"/>
        <v/>
      </c>
      <c r="AG3843" s="95" t="str">
        <f>IF($C3843="", "", IF(IFERROR(INDEX(Ingredients!C$11:C$310, MATCH($C3843, Ingredients!$B$11:$B$310, 0)), "")="", "", IFERROR(INDEX(Ingredients!C$11:C$310, MATCH($C3843, Ingredients!$B$11:$B$310, 0)), "")))</f>
        <v/>
      </c>
      <c r="AH3843" s="105" t="str">
        <f>IF($C3843="", "", IF(IFERROR(INDEX(Ingredients!D$11:D$310, MATCH($C3843, Ingredients!$B$11:$B$310, 0)), "")="", "", IFERROR(INDEX(Ingredients!D$11:D$310, MATCH($C3843, Ingredients!$B$11:$B$310, 0)), "")))</f>
        <v/>
      </c>
      <c r="AI3843" s="106" t="str">
        <f>IF($C3843="", "", IF(IFERROR(INDEX(Ingredients!E$11:E$310, MATCH($C3843, Ingredients!$B$11:$B$310, 0)), "")="", "", IFERROR(INDEX(Ingredients!E$11:E$310, MATCH($C3843, Ingredients!$B$11:$B$310, 0)), "")))</f>
        <v/>
      </c>
      <c r="AJ3843" s="108" t="str">
        <f>IF($C3843="", "", IF(IFERROR(INDEX(Ingredients!F$11:F$310, MATCH($C3843, Ingredients!$B$11:$B$310, 0)), "")="", "", IFERROR(INDEX(Ingredients!F$11:F$310, MATCH($C3843, Ingredients!$B$11:$B$310, 0)), "")))</f>
        <v/>
      </c>
      <c r="AK3843" s="106" t="str">
        <f>IF($C3843="", "", IF(IFERROR(INDEX(Ingredients!G$11:G$310, MATCH($C3843, Ingredients!$B$11:$B$310, 0)), "")="", "", IFERROR(INDEX(Ingredients!G$11:G$310, MATCH($C3843, Ingredients!$B$11:$B$310, 0)), "")))</f>
        <v/>
      </c>
      <c r="AL3843" s="79" t="str">
        <f>IF($C3843="", "", IF(IFERROR(INDEX(Ingredients!H$11:H$310, MATCH($C3843, Ingredients!$B$11:$B$310, 0)), "")="", "", IFERROR(INDEX(Ingredients!H$11:H$310, MATCH($C3843, Ingredients!$B$11:$B$310, 0)), "")))</f>
        <v/>
      </c>
      <c r="AN3843" s="83" t="str">
        <f t="shared" si="890"/>
        <v/>
      </c>
      <c r="AP3843" s="114" t="str">
        <f t="shared" si="900"/>
        <v/>
      </c>
      <c r="AR3843" s="117" t="str">
        <f>IF($C3843="", "", IF(IFERROR(INDEX(Ingredients!$AI$11:$AI$310, MATCH($C3843, Ingredients!$B$11:$B$310, 0)), "")="", "", IFERROR(INDEX(Ingredients!$AI$11:$AI$310, MATCH($C3843, Ingredients!$B$11:$B$310, 0)), "")))</f>
        <v/>
      </c>
      <c r="AT3843" s="120" t="str">
        <f t="shared" si="901"/>
        <v/>
      </c>
      <c r="AV3843" s="90" t="str">
        <f t="shared" si="891"/>
        <v/>
      </c>
      <c r="AX3843" s="90" t="str">
        <f>IF($AV3843="", "", COUNTIF($AV$11:$AV$5010, "&lt;"&amp;$AV3843)+1+COUNTIF($AV$11:$AV3843, $AV3843)-1)</f>
        <v/>
      </c>
      <c r="AZ3843" s="111" t="str">
        <f>IF($B3843="", "", SUMIF('Shopping List'!$AV$11:$AV$25, $B3843, 'Shopping List'!$BN$11:$BN$25))</f>
        <v/>
      </c>
      <c r="BB3843" s="117" t="str">
        <f t="shared" si="902"/>
        <v/>
      </c>
    </row>
    <row r="3844" spans="1:54" x14ac:dyDescent="0.25">
      <c r="A3844" s="4"/>
      <c r="B3844" s="37"/>
      <c r="C3844" s="124"/>
      <c r="D3844" s="39"/>
      <c r="E3844" s="125"/>
      <c r="F3844" s="48"/>
      <c r="G3844" s="4"/>
      <c r="H3844" s="4"/>
      <c r="I3844" s="95" t="str">
        <f>IF($C3844="", "", IF(IFERROR(INDEX(Ingredients!$C$11:$C$310, MATCH($C3844, Ingredients!$B$11:$B$310, 0)), "")="", "", IFERROR(INDEX(Ingredients!$C$11:$C$310, MATCH($C3844, Ingredients!$B$11:$B$310, 0)), "")))</f>
        <v/>
      </c>
      <c r="J3844" s="73" t="str">
        <f>IF($B3844="", "", IF(IFERROR(INDEX(Meals!$C$11:$C$260, MATCH($B3844, Meals!$B$11:$B$260, 0)), "")="", "", IFERROR(INDEX(Meals!$C$11:$C$260, MATCH($B3844, Meals!$B$11:$B$260, 0)), "")))</f>
        <v/>
      </c>
      <c r="K3844" s="4"/>
      <c r="L3844" s="72" t="str">
        <f t="shared" si="892"/>
        <v/>
      </c>
      <c r="M3844" s="73" t="str">
        <f t="shared" si="893"/>
        <v/>
      </c>
      <c r="N3844" s="4"/>
      <c r="O3844" s="78" t="str">
        <f t="shared" si="894"/>
        <v/>
      </c>
      <c r="P3844" s="79" t="str">
        <f t="shared" si="895"/>
        <v/>
      </c>
      <c r="Q3844" s="4"/>
      <c r="R3844" s="90" t="str">
        <f t="shared" si="896"/>
        <v/>
      </c>
      <c r="S3844" s="4"/>
      <c r="Y3844" s="18" t="str">
        <f t="shared" si="897"/>
        <v/>
      </c>
      <c r="AA3844" s="18" t="str">
        <f t="shared" si="888"/>
        <v/>
      </c>
      <c r="AB3844" s="18" t="str">
        <f t="shared" si="889"/>
        <v/>
      </c>
      <c r="AC3844" s="18" t="str">
        <f t="shared" si="898"/>
        <v/>
      </c>
      <c r="AD3844" s="18" t="str">
        <f t="shared" si="898"/>
        <v/>
      </c>
      <c r="AE3844" s="18" t="str">
        <f t="shared" si="899"/>
        <v/>
      </c>
      <c r="AG3844" s="95" t="str">
        <f>IF($C3844="", "", IF(IFERROR(INDEX(Ingredients!C$11:C$310, MATCH($C3844, Ingredients!$B$11:$B$310, 0)), "")="", "", IFERROR(INDEX(Ingredients!C$11:C$310, MATCH($C3844, Ingredients!$B$11:$B$310, 0)), "")))</f>
        <v/>
      </c>
      <c r="AH3844" s="105" t="str">
        <f>IF($C3844="", "", IF(IFERROR(INDEX(Ingredients!D$11:D$310, MATCH($C3844, Ingredients!$B$11:$B$310, 0)), "")="", "", IFERROR(INDEX(Ingredients!D$11:D$310, MATCH($C3844, Ingredients!$B$11:$B$310, 0)), "")))</f>
        <v/>
      </c>
      <c r="AI3844" s="106" t="str">
        <f>IF($C3844="", "", IF(IFERROR(INDEX(Ingredients!E$11:E$310, MATCH($C3844, Ingredients!$B$11:$B$310, 0)), "")="", "", IFERROR(INDEX(Ingredients!E$11:E$310, MATCH($C3844, Ingredients!$B$11:$B$310, 0)), "")))</f>
        <v/>
      </c>
      <c r="AJ3844" s="108" t="str">
        <f>IF($C3844="", "", IF(IFERROR(INDEX(Ingredients!F$11:F$310, MATCH($C3844, Ingredients!$B$11:$B$310, 0)), "")="", "", IFERROR(INDEX(Ingredients!F$11:F$310, MATCH($C3844, Ingredients!$B$11:$B$310, 0)), "")))</f>
        <v/>
      </c>
      <c r="AK3844" s="106" t="str">
        <f>IF($C3844="", "", IF(IFERROR(INDEX(Ingredients!G$11:G$310, MATCH($C3844, Ingredients!$B$11:$B$310, 0)), "")="", "", IFERROR(INDEX(Ingredients!G$11:G$310, MATCH($C3844, Ingredients!$B$11:$B$310, 0)), "")))</f>
        <v/>
      </c>
      <c r="AL3844" s="79" t="str">
        <f>IF($C3844="", "", IF(IFERROR(INDEX(Ingredients!H$11:H$310, MATCH($C3844, Ingredients!$B$11:$B$310, 0)), "")="", "", IFERROR(INDEX(Ingredients!H$11:H$310, MATCH($C3844, Ingredients!$B$11:$B$310, 0)), "")))</f>
        <v/>
      </c>
      <c r="AN3844" s="83" t="str">
        <f t="shared" si="890"/>
        <v/>
      </c>
      <c r="AP3844" s="114" t="str">
        <f t="shared" si="900"/>
        <v/>
      </c>
      <c r="AR3844" s="117" t="str">
        <f>IF($C3844="", "", IF(IFERROR(INDEX(Ingredients!$AI$11:$AI$310, MATCH($C3844, Ingredients!$B$11:$B$310, 0)), "")="", "", IFERROR(INDEX(Ingredients!$AI$11:$AI$310, MATCH($C3844, Ingredients!$B$11:$B$310, 0)), "")))</f>
        <v/>
      </c>
      <c r="AT3844" s="120" t="str">
        <f t="shared" si="901"/>
        <v/>
      </c>
      <c r="AV3844" s="90" t="str">
        <f t="shared" si="891"/>
        <v/>
      </c>
      <c r="AX3844" s="90" t="str">
        <f>IF($AV3844="", "", COUNTIF($AV$11:$AV$5010, "&lt;"&amp;$AV3844)+1+COUNTIF($AV$11:$AV3844, $AV3844)-1)</f>
        <v/>
      </c>
      <c r="AZ3844" s="111" t="str">
        <f>IF($B3844="", "", SUMIF('Shopping List'!$AV$11:$AV$25, $B3844, 'Shopping List'!$BN$11:$BN$25))</f>
        <v/>
      </c>
      <c r="BB3844" s="117" t="str">
        <f t="shared" si="902"/>
        <v/>
      </c>
    </row>
    <row r="3845" spans="1:54" x14ac:dyDescent="0.25">
      <c r="A3845" s="4"/>
      <c r="B3845" s="37"/>
      <c r="C3845" s="124"/>
      <c r="D3845" s="39"/>
      <c r="E3845" s="125"/>
      <c r="F3845" s="48"/>
      <c r="G3845" s="4"/>
      <c r="H3845" s="4"/>
      <c r="I3845" s="95" t="str">
        <f>IF($C3845="", "", IF(IFERROR(INDEX(Ingredients!$C$11:$C$310, MATCH($C3845, Ingredients!$B$11:$B$310, 0)), "")="", "", IFERROR(INDEX(Ingredients!$C$11:$C$310, MATCH($C3845, Ingredients!$B$11:$B$310, 0)), "")))</f>
        <v/>
      </c>
      <c r="J3845" s="73" t="str">
        <f>IF($B3845="", "", IF(IFERROR(INDEX(Meals!$C$11:$C$260, MATCH($B3845, Meals!$B$11:$B$260, 0)), "")="", "", IFERROR(INDEX(Meals!$C$11:$C$260, MATCH($B3845, Meals!$B$11:$B$260, 0)), "")))</f>
        <v/>
      </c>
      <c r="K3845" s="4"/>
      <c r="L3845" s="72" t="str">
        <f t="shared" si="892"/>
        <v/>
      </c>
      <c r="M3845" s="73" t="str">
        <f t="shared" si="893"/>
        <v/>
      </c>
      <c r="N3845" s="4"/>
      <c r="O3845" s="78" t="str">
        <f t="shared" si="894"/>
        <v/>
      </c>
      <c r="P3845" s="79" t="str">
        <f t="shared" si="895"/>
        <v/>
      </c>
      <c r="Q3845" s="4"/>
      <c r="R3845" s="90" t="str">
        <f t="shared" si="896"/>
        <v/>
      </c>
      <c r="S3845" s="4"/>
      <c r="Y3845" s="18" t="str">
        <f t="shared" si="897"/>
        <v/>
      </c>
      <c r="AA3845" s="18" t="str">
        <f t="shared" si="888"/>
        <v/>
      </c>
      <c r="AB3845" s="18" t="str">
        <f t="shared" si="889"/>
        <v/>
      </c>
      <c r="AC3845" s="18" t="str">
        <f t="shared" si="898"/>
        <v/>
      </c>
      <c r="AD3845" s="18" t="str">
        <f t="shared" si="898"/>
        <v/>
      </c>
      <c r="AE3845" s="18" t="str">
        <f t="shared" si="899"/>
        <v/>
      </c>
      <c r="AG3845" s="95" t="str">
        <f>IF($C3845="", "", IF(IFERROR(INDEX(Ingredients!C$11:C$310, MATCH($C3845, Ingredients!$B$11:$B$310, 0)), "")="", "", IFERROR(INDEX(Ingredients!C$11:C$310, MATCH($C3845, Ingredients!$B$11:$B$310, 0)), "")))</f>
        <v/>
      </c>
      <c r="AH3845" s="105" t="str">
        <f>IF($C3845="", "", IF(IFERROR(INDEX(Ingredients!D$11:D$310, MATCH($C3845, Ingredients!$B$11:$B$310, 0)), "")="", "", IFERROR(INDEX(Ingredients!D$11:D$310, MATCH($C3845, Ingredients!$B$11:$B$310, 0)), "")))</f>
        <v/>
      </c>
      <c r="AI3845" s="106" t="str">
        <f>IF($C3845="", "", IF(IFERROR(INDEX(Ingredients!E$11:E$310, MATCH($C3845, Ingredients!$B$11:$B$310, 0)), "")="", "", IFERROR(INDEX(Ingredients!E$11:E$310, MATCH($C3845, Ingredients!$B$11:$B$310, 0)), "")))</f>
        <v/>
      </c>
      <c r="AJ3845" s="108" t="str">
        <f>IF($C3845="", "", IF(IFERROR(INDEX(Ingredients!F$11:F$310, MATCH($C3845, Ingredients!$B$11:$B$310, 0)), "")="", "", IFERROR(INDEX(Ingredients!F$11:F$310, MATCH($C3845, Ingredients!$B$11:$B$310, 0)), "")))</f>
        <v/>
      </c>
      <c r="AK3845" s="106" t="str">
        <f>IF($C3845="", "", IF(IFERROR(INDEX(Ingredients!G$11:G$310, MATCH($C3845, Ingredients!$B$11:$B$310, 0)), "")="", "", IFERROR(INDEX(Ingredients!G$11:G$310, MATCH($C3845, Ingredients!$B$11:$B$310, 0)), "")))</f>
        <v/>
      </c>
      <c r="AL3845" s="79" t="str">
        <f>IF($C3845="", "", IF(IFERROR(INDEX(Ingredients!H$11:H$310, MATCH($C3845, Ingredients!$B$11:$B$310, 0)), "")="", "", IFERROR(INDEX(Ingredients!H$11:H$310, MATCH($C3845, Ingredients!$B$11:$B$310, 0)), "")))</f>
        <v/>
      </c>
      <c r="AN3845" s="83" t="str">
        <f t="shared" si="890"/>
        <v/>
      </c>
      <c r="AP3845" s="114" t="str">
        <f t="shared" si="900"/>
        <v/>
      </c>
      <c r="AR3845" s="117" t="str">
        <f>IF($C3845="", "", IF(IFERROR(INDEX(Ingredients!$AI$11:$AI$310, MATCH($C3845, Ingredients!$B$11:$B$310, 0)), "")="", "", IFERROR(INDEX(Ingredients!$AI$11:$AI$310, MATCH($C3845, Ingredients!$B$11:$B$310, 0)), "")))</f>
        <v/>
      </c>
      <c r="AT3845" s="120" t="str">
        <f t="shared" si="901"/>
        <v/>
      </c>
      <c r="AV3845" s="90" t="str">
        <f t="shared" si="891"/>
        <v/>
      </c>
      <c r="AX3845" s="90" t="str">
        <f>IF($AV3845="", "", COUNTIF($AV$11:$AV$5010, "&lt;"&amp;$AV3845)+1+COUNTIF($AV$11:$AV3845, $AV3845)-1)</f>
        <v/>
      </c>
      <c r="AZ3845" s="111" t="str">
        <f>IF($B3845="", "", SUMIF('Shopping List'!$AV$11:$AV$25, $B3845, 'Shopping List'!$BN$11:$BN$25))</f>
        <v/>
      </c>
      <c r="BB3845" s="117" t="str">
        <f t="shared" si="902"/>
        <v/>
      </c>
    </row>
    <row r="3846" spans="1:54" x14ac:dyDescent="0.25">
      <c r="A3846" s="4"/>
      <c r="B3846" s="37"/>
      <c r="C3846" s="124"/>
      <c r="D3846" s="39"/>
      <c r="E3846" s="125"/>
      <c r="F3846" s="48"/>
      <c r="G3846" s="4"/>
      <c r="H3846" s="4"/>
      <c r="I3846" s="95" t="str">
        <f>IF($C3846="", "", IF(IFERROR(INDEX(Ingredients!$C$11:$C$310, MATCH($C3846, Ingredients!$B$11:$B$310, 0)), "")="", "", IFERROR(INDEX(Ingredients!$C$11:$C$310, MATCH($C3846, Ingredients!$B$11:$B$310, 0)), "")))</f>
        <v/>
      </c>
      <c r="J3846" s="73" t="str">
        <f>IF($B3846="", "", IF(IFERROR(INDEX(Meals!$C$11:$C$260, MATCH($B3846, Meals!$B$11:$B$260, 0)), "")="", "", IFERROR(INDEX(Meals!$C$11:$C$260, MATCH($B3846, Meals!$B$11:$B$260, 0)), "")))</f>
        <v/>
      </c>
      <c r="K3846" s="4"/>
      <c r="L3846" s="72" t="str">
        <f t="shared" si="892"/>
        <v/>
      </c>
      <c r="M3846" s="73" t="str">
        <f t="shared" si="893"/>
        <v/>
      </c>
      <c r="N3846" s="4"/>
      <c r="O3846" s="78" t="str">
        <f t="shared" si="894"/>
        <v/>
      </c>
      <c r="P3846" s="79" t="str">
        <f t="shared" si="895"/>
        <v/>
      </c>
      <c r="Q3846" s="4"/>
      <c r="R3846" s="90" t="str">
        <f t="shared" si="896"/>
        <v/>
      </c>
      <c r="S3846" s="4"/>
      <c r="Y3846" s="18" t="str">
        <f t="shared" si="897"/>
        <v/>
      </c>
      <c r="AA3846" s="18" t="str">
        <f t="shared" si="888"/>
        <v/>
      </c>
      <c r="AB3846" s="18" t="str">
        <f t="shared" si="889"/>
        <v/>
      </c>
      <c r="AC3846" s="18" t="str">
        <f t="shared" si="898"/>
        <v/>
      </c>
      <c r="AD3846" s="18" t="str">
        <f t="shared" si="898"/>
        <v/>
      </c>
      <c r="AE3846" s="18" t="str">
        <f t="shared" si="899"/>
        <v/>
      </c>
      <c r="AG3846" s="95" t="str">
        <f>IF($C3846="", "", IF(IFERROR(INDEX(Ingredients!C$11:C$310, MATCH($C3846, Ingredients!$B$11:$B$310, 0)), "")="", "", IFERROR(INDEX(Ingredients!C$11:C$310, MATCH($C3846, Ingredients!$B$11:$B$310, 0)), "")))</f>
        <v/>
      </c>
      <c r="AH3846" s="105" t="str">
        <f>IF($C3846="", "", IF(IFERROR(INDEX(Ingredients!D$11:D$310, MATCH($C3846, Ingredients!$B$11:$B$310, 0)), "")="", "", IFERROR(INDEX(Ingredients!D$11:D$310, MATCH($C3846, Ingredients!$B$11:$B$310, 0)), "")))</f>
        <v/>
      </c>
      <c r="AI3846" s="106" t="str">
        <f>IF($C3846="", "", IF(IFERROR(INDEX(Ingredients!E$11:E$310, MATCH($C3846, Ingredients!$B$11:$B$310, 0)), "")="", "", IFERROR(INDEX(Ingredients!E$11:E$310, MATCH($C3846, Ingredients!$B$11:$B$310, 0)), "")))</f>
        <v/>
      </c>
      <c r="AJ3846" s="108" t="str">
        <f>IF($C3846="", "", IF(IFERROR(INDEX(Ingredients!F$11:F$310, MATCH($C3846, Ingredients!$B$11:$B$310, 0)), "")="", "", IFERROR(INDEX(Ingredients!F$11:F$310, MATCH($C3846, Ingredients!$B$11:$B$310, 0)), "")))</f>
        <v/>
      </c>
      <c r="AK3846" s="106" t="str">
        <f>IF($C3846="", "", IF(IFERROR(INDEX(Ingredients!G$11:G$310, MATCH($C3846, Ingredients!$B$11:$B$310, 0)), "")="", "", IFERROR(INDEX(Ingredients!G$11:G$310, MATCH($C3846, Ingredients!$B$11:$B$310, 0)), "")))</f>
        <v/>
      </c>
      <c r="AL3846" s="79" t="str">
        <f>IF($C3846="", "", IF(IFERROR(INDEX(Ingredients!H$11:H$310, MATCH($C3846, Ingredients!$B$11:$B$310, 0)), "")="", "", IFERROR(INDEX(Ingredients!H$11:H$310, MATCH($C3846, Ingredients!$B$11:$B$310, 0)), "")))</f>
        <v/>
      </c>
      <c r="AN3846" s="83" t="str">
        <f t="shared" si="890"/>
        <v/>
      </c>
      <c r="AP3846" s="114" t="str">
        <f t="shared" si="900"/>
        <v/>
      </c>
      <c r="AR3846" s="117" t="str">
        <f>IF($C3846="", "", IF(IFERROR(INDEX(Ingredients!$AI$11:$AI$310, MATCH($C3846, Ingredients!$B$11:$B$310, 0)), "")="", "", IFERROR(INDEX(Ingredients!$AI$11:$AI$310, MATCH($C3846, Ingredients!$B$11:$B$310, 0)), "")))</f>
        <v/>
      </c>
      <c r="AT3846" s="120" t="str">
        <f t="shared" si="901"/>
        <v/>
      </c>
      <c r="AV3846" s="90" t="str">
        <f t="shared" si="891"/>
        <v/>
      </c>
      <c r="AX3846" s="90" t="str">
        <f>IF($AV3846="", "", COUNTIF($AV$11:$AV$5010, "&lt;"&amp;$AV3846)+1+COUNTIF($AV$11:$AV3846, $AV3846)-1)</f>
        <v/>
      </c>
      <c r="AZ3846" s="111" t="str">
        <f>IF($B3846="", "", SUMIF('Shopping List'!$AV$11:$AV$25, $B3846, 'Shopping List'!$BN$11:$BN$25))</f>
        <v/>
      </c>
      <c r="BB3846" s="117" t="str">
        <f t="shared" si="902"/>
        <v/>
      </c>
    </row>
    <row r="3847" spans="1:54" x14ac:dyDescent="0.25">
      <c r="A3847" s="4"/>
      <c r="B3847" s="37"/>
      <c r="C3847" s="124"/>
      <c r="D3847" s="39"/>
      <c r="E3847" s="125"/>
      <c r="F3847" s="48"/>
      <c r="G3847" s="4"/>
      <c r="H3847" s="4"/>
      <c r="I3847" s="95" t="str">
        <f>IF($C3847="", "", IF(IFERROR(INDEX(Ingredients!$C$11:$C$310, MATCH($C3847, Ingredients!$B$11:$B$310, 0)), "")="", "", IFERROR(INDEX(Ingredients!$C$11:$C$310, MATCH($C3847, Ingredients!$B$11:$B$310, 0)), "")))</f>
        <v/>
      </c>
      <c r="J3847" s="73" t="str">
        <f>IF($B3847="", "", IF(IFERROR(INDEX(Meals!$C$11:$C$260, MATCH($B3847, Meals!$B$11:$B$260, 0)), "")="", "", IFERROR(INDEX(Meals!$C$11:$C$260, MATCH($B3847, Meals!$B$11:$B$260, 0)), "")))</f>
        <v/>
      </c>
      <c r="K3847" s="4"/>
      <c r="L3847" s="72" t="str">
        <f t="shared" si="892"/>
        <v/>
      </c>
      <c r="M3847" s="73" t="str">
        <f t="shared" si="893"/>
        <v/>
      </c>
      <c r="N3847" s="4"/>
      <c r="O3847" s="78" t="str">
        <f t="shared" si="894"/>
        <v/>
      </c>
      <c r="P3847" s="79" t="str">
        <f t="shared" si="895"/>
        <v/>
      </c>
      <c r="Q3847" s="4"/>
      <c r="R3847" s="90" t="str">
        <f t="shared" si="896"/>
        <v/>
      </c>
      <c r="S3847" s="4"/>
      <c r="Y3847" s="18" t="str">
        <f t="shared" si="897"/>
        <v/>
      </c>
      <c r="AA3847" s="18" t="str">
        <f t="shared" si="888"/>
        <v/>
      </c>
      <c r="AB3847" s="18" t="str">
        <f t="shared" si="889"/>
        <v/>
      </c>
      <c r="AC3847" s="18" t="str">
        <f t="shared" si="898"/>
        <v/>
      </c>
      <c r="AD3847" s="18" t="str">
        <f t="shared" si="898"/>
        <v/>
      </c>
      <c r="AE3847" s="18" t="str">
        <f t="shared" si="899"/>
        <v/>
      </c>
      <c r="AG3847" s="95" t="str">
        <f>IF($C3847="", "", IF(IFERROR(INDEX(Ingredients!C$11:C$310, MATCH($C3847, Ingredients!$B$11:$B$310, 0)), "")="", "", IFERROR(INDEX(Ingredients!C$11:C$310, MATCH($C3847, Ingredients!$B$11:$B$310, 0)), "")))</f>
        <v/>
      </c>
      <c r="AH3847" s="105" t="str">
        <f>IF($C3847="", "", IF(IFERROR(INDEX(Ingredients!D$11:D$310, MATCH($C3847, Ingredients!$B$11:$B$310, 0)), "")="", "", IFERROR(INDEX(Ingredients!D$11:D$310, MATCH($C3847, Ingredients!$B$11:$B$310, 0)), "")))</f>
        <v/>
      </c>
      <c r="AI3847" s="106" t="str">
        <f>IF($C3847="", "", IF(IFERROR(INDEX(Ingredients!E$11:E$310, MATCH($C3847, Ingredients!$B$11:$B$310, 0)), "")="", "", IFERROR(INDEX(Ingredients!E$11:E$310, MATCH($C3847, Ingredients!$B$11:$B$310, 0)), "")))</f>
        <v/>
      </c>
      <c r="AJ3847" s="108" t="str">
        <f>IF($C3847="", "", IF(IFERROR(INDEX(Ingredients!F$11:F$310, MATCH($C3847, Ingredients!$B$11:$B$310, 0)), "")="", "", IFERROR(INDEX(Ingredients!F$11:F$310, MATCH($C3847, Ingredients!$B$11:$B$310, 0)), "")))</f>
        <v/>
      </c>
      <c r="AK3847" s="106" t="str">
        <f>IF($C3847="", "", IF(IFERROR(INDEX(Ingredients!G$11:G$310, MATCH($C3847, Ingredients!$B$11:$B$310, 0)), "")="", "", IFERROR(INDEX(Ingredients!G$11:G$310, MATCH($C3847, Ingredients!$B$11:$B$310, 0)), "")))</f>
        <v/>
      </c>
      <c r="AL3847" s="79" t="str">
        <f>IF($C3847="", "", IF(IFERROR(INDEX(Ingredients!H$11:H$310, MATCH($C3847, Ingredients!$B$11:$B$310, 0)), "")="", "", IFERROR(INDEX(Ingredients!H$11:H$310, MATCH($C3847, Ingredients!$B$11:$B$310, 0)), "")))</f>
        <v/>
      </c>
      <c r="AN3847" s="83" t="str">
        <f t="shared" si="890"/>
        <v/>
      </c>
      <c r="AP3847" s="114" t="str">
        <f t="shared" si="900"/>
        <v/>
      </c>
      <c r="AR3847" s="117" t="str">
        <f>IF($C3847="", "", IF(IFERROR(INDEX(Ingredients!$AI$11:$AI$310, MATCH($C3847, Ingredients!$B$11:$B$310, 0)), "")="", "", IFERROR(INDEX(Ingredients!$AI$11:$AI$310, MATCH($C3847, Ingredients!$B$11:$B$310, 0)), "")))</f>
        <v/>
      </c>
      <c r="AT3847" s="120" t="str">
        <f t="shared" si="901"/>
        <v/>
      </c>
      <c r="AV3847" s="90" t="str">
        <f t="shared" si="891"/>
        <v/>
      </c>
      <c r="AX3847" s="90" t="str">
        <f>IF($AV3847="", "", COUNTIF($AV$11:$AV$5010, "&lt;"&amp;$AV3847)+1+COUNTIF($AV$11:$AV3847, $AV3847)-1)</f>
        <v/>
      </c>
      <c r="AZ3847" s="111" t="str">
        <f>IF($B3847="", "", SUMIF('Shopping List'!$AV$11:$AV$25, $B3847, 'Shopping List'!$BN$11:$BN$25))</f>
        <v/>
      </c>
      <c r="BB3847" s="117" t="str">
        <f t="shared" si="902"/>
        <v/>
      </c>
    </row>
    <row r="3848" spans="1:54" x14ac:dyDescent="0.25">
      <c r="A3848" s="4"/>
      <c r="B3848" s="37"/>
      <c r="C3848" s="124"/>
      <c r="D3848" s="39"/>
      <c r="E3848" s="125"/>
      <c r="F3848" s="48"/>
      <c r="G3848" s="4"/>
      <c r="H3848" s="4"/>
      <c r="I3848" s="95" t="str">
        <f>IF($C3848="", "", IF(IFERROR(INDEX(Ingredients!$C$11:$C$310, MATCH($C3848, Ingredients!$B$11:$B$310, 0)), "")="", "", IFERROR(INDEX(Ingredients!$C$11:$C$310, MATCH($C3848, Ingredients!$B$11:$B$310, 0)), "")))</f>
        <v/>
      </c>
      <c r="J3848" s="73" t="str">
        <f>IF($B3848="", "", IF(IFERROR(INDEX(Meals!$C$11:$C$260, MATCH($B3848, Meals!$B$11:$B$260, 0)), "")="", "", IFERROR(INDEX(Meals!$C$11:$C$260, MATCH($B3848, Meals!$B$11:$B$260, 0)), "")))</f>
        <v/>
      </c>
      <c r="K3848" s="4"/>
      <c r="L3848" s="72" t="str">
        <f t="shared" si="892"/>
        <v/>
      </c>
      <c r="M3848" s="73" t="str">
        <f t="shared" si="893"/>
        <v/>
      </c>
      <c r="N3848" s="4"/>
      <c r="O3848" s="78" t="str">
        <f t="shared" si="894"/>
        <v/>
      </c>
      <c r="P3848" s="79" t="str">
        <f t="shared" si="895"/>
        <v/>
      </c>
      <c r="Q3848" s="4"/>
      <c r="R3848" s="90" t="str">
        <f t="shared" si="896"/>
        <v/>
      </c>
      <c r="S3848" s="4"/>
      <c r="Y3848" s="18" t="str">
        <f t="shared" si="897"/>
        <v/>
      </c>
      <c r="AA3848" s="18" t="str">
        <f t="shared" si="888"/>
        <v/>
      </c>
      <c r="AB3848" s="18" t="str">
        <f t="shared" si="889"/>
        <v/>
      </c>
      <c r="AC3848" s="18" t="str">
        <f t="shared" si="898"/>
        <v/>
      </c>
      <c r="AD3848" s="18" t="str">
        <f t="shared" si="898"/>
        <v/>
      </c>
      <c r="AE3848" s="18" t="str">
        <f t="shared" si="899"/>
        <v/>
      </c>
      <c r="AG3848" s="95" t="str">
        <f>IF($C3848="", "", IF(IFERROR(INDEX(Ingredients!C$11:C$310, MATCH($C3848, Ingredients!$B$11:$B$310, 0)), "")="", "", IFERROR(INDEX(Ingredients!C$11:C$310, MATCH($C3848, Ingredients!$B$11:$B$310, 0)), "")))</f>
        <v/>
      </c>
      <c r="AH3848" s="105" t="str">
        <f>IF($C3848="", "", IF(IFERROR(INDEX(Ingredients!D$11:D$310, MATCH($C3848, Ingredients!$B$11:$B$310, 0)), "")="", "", IFERROR(INDEX(Ingredients!D$11:D$310, MATCH($C3848, Ingredients!$B$11:$B$310, 0)), "")))</f>
        <v/>
      </c>
      <c r="AI3848" s="106" t="str">
        <f>IF($C3848="", "", IF(IFERROR(INDEX(Ingredients!E$11:E$310, MATCH($C3848, Ingredients!$B$11:$B$310, 0)), "")="", "", IFERROR(INDEX(Ingredients!E$11:E$310, MATCH($C3848, Ingredients!$B$11:$B$310, 0)), "")))</f>
        <v/>
      </c>
      <c r="AJ3848" s="108" t="str">
        <f>IF($C3848="", "", IF(IFERROR(INDEX(Ingredients!F$11:F$310, MATCH($C3848, Ingredients!$B$11:$B$310, 0)), "")="", "", IFERROR(INDEX(Ingredients!F$11:F$310, MATCH($C3848, Ingredients!$B$11:$B$310, 0)), "")))</f>
        <v/>
      </c>
      <c r="AK3848" s="106" t="str">
        <f>IF($C3848="", "", IF(IFERROR(INDEX(Ingredients!G$11:G$310, MATCH($C3848, Ingredients!$B$11:$B$310, 0)), "")="", "", IFERROR(INDEX(Ingredients!G$11:G$310, MATCH($C3848, Ingredients!$B$11:$B$310, 0)), "")))</f>
        <v/>
      </c>
      <c r="AL3848" s="79" t="str">
        <f>IF($C3848="", "", IF(IFERROR(INDEX(Ingredients!H$11:H$310, MATCH($C3848, Ingredients!$B$11:$B$310, 0)), "")="", "", IFERROR(INDEX(Ingredients!H$11:H$310, MATCH($C3848, Ingredients!$B$11:$B$310, 0)), "")))</f>
        <v/>
      </c>
      <c r="AN3848" s="83" t="str">
        <f t="shared" si="890"/>
        <v/>
      </c>
      <c r="AP3848" s="114" t="str">
        <f t="shared" si="900"/>
        <v/>
      </c>
      <c r="AR3848" s="117" t="str">
        <f>IF($C3848="", "", IF(IFERROR(INDEX(Ingredients!$AI$11:$AI$310, MATCH($C3848, Ingredients!$B$11:$B$310, 0)), "")="", "", IFERROR(INDEX(Ingredients!$AI$11:$AI$310, MATCH($C3848, Ingredients!$B$11:$B$310, 0)), "")))</f>
        <v/>
      </c>
      <c r="AT3848" s="120" t="str">
        <f t="shared" si="901"/>
        <v/>
      </c>
      <c r="AV3848" s="90" t="str">
        <f t="shared" si="891"/>
        <v/>
      </c>
      <c r="AX3848" s="90" t="str">
        <f>IF($AV3848="", "", COUNTIF($AV$11:$AV$5010, "&lt;"&amp;$AV3848)+1+COUNTIF($AV$11:$AV3848, $AV3848)-1)</f>
        <v/>
      </c>
      <c r="AZ3848" s="111" t="str">
        <f>IF($B3848="", "", SUMIF('Shopping List'!$AV$11:$AV$25, $B3848, 'Shopping List'!$BN$11:$BN$25))</f>
        <v/>
      </c>
      <c r="BB3848" s="117" t="str">
        <f t="shared" si="902"/>
        <v/>
      </c>
    </row>
    <row r="3849" spans="1:54" x14ac:dyDescent="0.25">
      <c r="A3849" s="4"/>
      <c r="B3849" s="37"/>
      <c r="C3849" s="124"/>
      <c r="D3849" s="39"/>
      <c r="E3849" s="125"/>
      <c r="F3849" s="48"/>
      <c r="G3849" s="4"/>
      <c r="H3849" s="4"/>
      <c r="I3849" s="95" t="str">
        <f>IF($C3849="", "", IF(IFERROR(INDEX(Ingredients!$C$11:$C$310, MATCH($C3849, Ingredients!$B$11:$B$310, 0)), "")="", "", IFERROR(INDEX(Ingredients!$C$11:$C$310, MATCH($C3849, Ingredients!$B$11:$B$310, 0)), "")))</f>
        <v/>
      </c>
      <c r="J3849" s="73" t="str">
        <f>IF($B3849="", "", IF(IFERROR(INDEX(Meals!$C$11:$C$260, MATCH($B3849, Meals!$B$11:$B$260, 0)), "")="", "", IFERROR(INDEX(Meals!$C$11:$C$260, MATCH($B3849, Meals!$B$11:$B$260, 0)), "")))</f>
        <v/>
      </c>
      <c r="K3849" s="4"/>
      <c r="L3849" s="72" t="str">
        <f t="shared" si="892"/>
        <v/>
      </c>
      <c r="M3849" s="73" t="str">
        <f t="shared" si="893"/>
        <v/>
      </c>
      <c r="N3849" s="4"/>
      <c r="O3849" s="78" t="str">
        <f t="shared" si="894"/>
        <v/>
      </c>
      <c r="P3849" s="79" t="str">
        <f t="shared" si="895"/>
        <v/>
      </c>
      <c r="Q3849" s="4"/>
      <c r="R3849" s="90" t="str">
        <f t="shared" si="896"/>
        <v/>
      </c>
      <c r="S3849" s="4"/>
      <c r="Y3849" s="18" t="str">
        <f t="shared" si="897"/>
        <v/>
      </c>
      <c r="AA3849" s="18" t="str">
        <f t="shared" si="888"/>
        <v/>
      </c>
      <c r="AB3849" s="18" t="str">
        <f t="shared" si="889"/>
        <v/>
      </c>
      <c r="AC3849" s="18" t="str">
        <f t="shared" si="898"/>
        <v/>
      </c>
      <c r="AD3849" s="18" t="str">
        <f t="shared" si="898"/>
        <v/>
      </c>
      <c r="AE3849" s="18" t="str">
        <f t="shared" si="899"/>
        <v/>
      </c>
      <c r="AG3849" s="95" t="str">
        <f>IF($C3849="", "", IF(IFERROR(INDEX(Ingredients!C$11:C$310, MATCH($C3849, Ingredients!$B$11:$B$310, 0)), "")="", "", IFERROR(INDEX(Ingredients!C$11:C$310, MATCH($C3849, Ingredients!$B$11:$B$310, 0)), "")))</f>
        <v/>
      </c>
      <c r="AH3849" s="105" t="str">
        <f>IF($C3849="", "", IF(IFERROR(INDEX(Ingredients!D$11:D$310, MATCH($C3849, Ingredients!$B$11:$B$310, 0)), "")="", "", IFERROR(INDEX(Ingredients!D$11:D$310, MATCH($C3849, Ingredients!$B$11:$B$310, 0)), "")))</f>
        <v/>
      </c>
      <c r="AI3849" s="106" t="str">
        <f>IF($C3849="", "", IF(IFERROR(INDEX(Ingredients!E$11:E$310, MATCH($C3849, Ingredients!$B$11:$B$310, 0)), "")="", "", IFERROR(INDEX(Ingredients!E$11:E$310, MATCH($C3849, Ingredients!$B$11:$B$310, 0)), "")))</f>
        <v/>
      </c>
      <c r="AJ3849" s="108" t="str">
        <f>IF($C3849="", "", IF(IFERROR(INDEX(Ingredients!F$11:F$310, MATCH($C3849, Ingredients!$B$11:$B$310, 0)), "")="", "", IFERROR(INDEX(Ingredients!F$11:F$310, MATCH($C3849, Ingredients!$B$11:$B$310, 0)), "")))</f>
        <v/>
      </c>
      <c r="AK3849" s="106" t="str">
        <f>IF($C3849="", "", IF(IFERROR(INDEX(Ingredients!G$11:G$310, MATCH($C3849, Ingredients!$B$11:$B$310, 0)), "")="", "", IFERROR(INDEX(Ingredients!G$11:G$310, MATCH($C3849, Ingredients!$B$11:$B$310, 0)), "")))</f>
        <v/>
      </c>
      <c r="AL3849" s="79" t="str">
        <f>IF($C3849="", "", IF(IFERROR(INDEX(Ingredients!H$11:H$310, MATCH($C3849, Ingredients!$B$11:$B$310, 0)), "")="", "", IFERROR(INDEX(Ingredients!H$11:H$310, MATCH($C3849, Ingredients!$B$11:$B$310, 0)), "")))</f>
        <v/>
      </c>
      <c r="AN3849" s="83" t="str">
        <f t="shared" si="890"/>
        <v/>
      </c>
      <c r="AP3849" s="114" t="str">
        <f t="shared" si="900"/>
        <v/>
      </c>
      <c r="AR3849" s="117" t="str">
        <f>IF($C3849="", "", IF(IFERROR(INDEX(Ingredients!$AI$11:$AI$310, MATCH($C3849, Ingredients!$B$11:$B$310, 0)), "")="", "", IFERROR(INDEX(Ingredients!$AI$11:$AI$310, MATCH($C3849, Ingredients!$B$11:$B$310, 0)), "")))</f>
        <v/>
      </c>
      <c r="AT3849" s="120" t="str">
        <f t="shared" si="901"/>
        <v/>
      </c>
      <c r="AV3849" s="90" t="str">
        <f t="shared" si="891"/>
        <v/>
      </c>
      <c r="AX3849" s="90" t="str">
        <f>IF($AV3849="", "", COUNTIF($AV$11:$AV$5010, "&lt;"&amp;$AV3849)+1+COUNTIF($AV$11:$AV3849, $AV3849)-1)</f>
        <v/>
      </c>
      <c r="AZ3849" s="111" t="str">
        <f>IF($B3849="", "", SUMIF('Shopping List'!$AV$11:$AV$25, $B3849, 'Shopping List'!$BN$11:$BN$25))</f>
        <v/>
      </c>
      <c r="BB3849" s="117" t="str">
        <f t="shared" si="902"/>
        <v/>
      </c>
    </row>
    <row r="3850" spans="1:54" x14ac:dyDescent="0.25">
      <c r="A3850" s="4"/>
      <c r="B3850" s="37"/>
      <c r="C3850" s="124"/>
      <c r="D3850" s="39"/>
      <c r="E3850" s="125"/>
      <c r="F3850" s="48"/>
      <c r="G3850" s="4"/>
      <c r="H3850" s="4"/>
      <c r="I3850" s="95" t="str">
        <f>IF($C3850="", "", IF(IFERROR(INDEX(Ingredients!$C$11:$C$310, MATCH($C3850, Ingredients!$B$11:$B$310, 0)), "")="", "", IFERROR(INDEX(Ingredients!$C$11:$C$310, MATCH($C3850, Ingredients!$B$11:$B$310, 0)), "")))</f>
        <v/>
      </c>
      <c r="J3850" s="73" t="str">
        <f>IF($B3850="", "", IF(IFERROR(INDEX(Meals!$C$11:$C$260, MATCH($B3850, Meals!$B$11:$B$260, 0)), "")="", "", IFERROR(INDEX(Meals!$C$11:$C$260, MATCH($B3850, Meals!$B$11:$B$260, 0)), "")))</f>
        <v/>
      </c>
      <c r="K3850" s="4"/>
      <c r="L3850" s="72" t="str">
        <f t="shared" si="892"/>
        <v/>
      </c>
      <c r="M3850" s="73" t="str">
        <f t="shared" si="893"/>
        <v/>
      </c>
      <c r="N3850" s="4"/>
      <c r="O3850" s="78" t="str">
        <f t="shared" si="894"/>
        <v/>
      </c>
      <c r="P3850" s="79" t="str">
        <f t="shared" si="895"/>
        <v/>
      </c>
      <c r="Q3850" s="4"/>
      <c r="R3850" s="90" t="str">
        <f t="shared" si="896"/>
        <v/>
      </c>
      <c r="S3850" s="4"/>
      <c r="Y3850" s="18" t="str">
        <f t="shared" si="897"/>
        <v/>
      </c>
      <c r="AA3850" s="18" t="str">
        <f t="shared" si="888"/>
        <v/>
      </c>
      <c r="AB3850" s="18" t="str">
        <f t="shared" si="889"/>
        <v/>
      </c>
      <c r="AC3850" s="18" t="str">
        <f t="shared" si="898"/>
        <v/>
      </c>
      <c r="AD3850" s="18" t="str">
        <f t="shared" si="898"/>
        <v/>
      </c>
      <c r="AE3850" s="18" t="str">
        <f t="shared" si="899"/>
        <v/>
      </c>
      <c r="AG3850" s="95" t="str">
        <f>IF($C3850="", "", IF(IFERROR(INDEX(Ingredients!C$11:C$310, MATCH($C3850, Ingredients!$B$11:$B$310, 0)), "")="", "", IFERROR(INDEX(Ingredients!C$11:C$310, MATCH($C3850, Ingredients!$B$11:$B$310, 0)), "")))</f>
        <v/>
      </c>
      <c r="AH3850" s="105" t="str">
        <f>IF($C3850="", "", IF(IFERROR(INDEX(Ingredients!D$11:D$310, MATCH($C3850, Ingredients!$B$11:$B$310, 0)), "")="", "", IFERROR(INDEX(Ingredients!D$11:D$310, MATCH($C3850, Ingredients!$B$11:$B$310, 0)), "")))</f>
        <v/>
      </c>
      <c r="AI3850" s="106" t="str">
        <f>IF($C3850="", "", IF(IFERROR(INDEX(Ingredients!E$11:E$310, MATCH($C3850, Ingredients!$B$11:$B$310, 0)), "")="", "", IFERROR(INDEX(Ingredients!E$11:E$310, MATCH($C3850, Ingredients!$B$11:$B$310, 0)), "")))</f>
        <v/>
      </c>
      <c r="AJ3850" s="108" t="str">
        <f>IF($C3850="", "", IF(IFERROR(INDEX(Ingredients!F$11:F$310, MATCH($C3850, Ingredients!$B$11:$B$310, 0)), "")="", "", IFERROR(INDEX(Ingredients!F$11:F$310, MATCH($C3850, Ingredients!$B$11:$B$310, 0)), "")))</f>
        <v/>
      </c>
      <c r="AK3850" s="106" t="str">
        <f>IF($C3850="", "", IF(IFERROR(INDEX(Ingredients!G$11:G$310, MATCH($C3850, Ingredients!$B$11:$B$310, 0)), "")="", "", IFERROR(INDEX(Ingredients!G$11:G$310, MATCH($C3850, Ingredients!$B$11:$B$310, 0)), "")))</f>
        <v/>
      </c>
      <c r="AL3850" s="79" t="str">
        <f>IF($C3850="", "", IF(IFERROR(INDEX(Ingredients!H$11:H$310, MATCH($C3850, Ingredients!$B$11:$B$310, 0)), "")="", "", IFERROR(INDEX(Ingredients!H$11:H$310, MATCH($C3850, Ingredients!$B$11:$B$310, 0)), "")))</f>
        <v/>
      </c>
      <c r="AN3850" s="83" t="str">
        <f t="shared" si="890"/>
        <v/>
      </c>
      <c r="AP3850" s="114" t="str">
        <f t="shared" si="900"/>
        <v/>
      </c>
      <c r="AR3850" s="117" t="str">
        <f>IF($C3850="", "", IF(IFERROR(INDEX(Ingredients!$AI$11:$AI$310, MATCH($C3850, Ingredients!$B$11:$B$310, 0)), "")="", "", IFERROR(INDEX(Ingredients!$AI$11:$AI$310, MATCH($C3850, Ingredients!$B$11:$B$310, 0)), "")))</f>
        <v/>
      </c>
      <c r="AT3850" s="120" t="str">
        <f t="shared" si="901"/>
        <v/>
      </c>
      <c r="AV3850" s="90" t="str">
        <f t="shared" si="891"/>
        <v/>
      </c>
      <c r="AX3850" s="90" t="str">
        <f>IF($AV3850="", "", COUNTIF($AV$11:$AV$5010, "&lt;"&amp;$AV3850)+1+COUNTIF($AV$11:$AV3850, $AV3850)-1)</f>
        <v/>
      </c>
      <c r="AZ3850" s="111" t="str">
        <f>IF($B3850="", "", SUMIF('Shopping List'!$AV$11:$AV$25, $B3850, 'Shopping List'!$BN$11:$BN$25))</f>
        <v/>
      </c>
      <c r="BB3850" s="117" t="str">
        <f t="shared" si="902"/>
        <v/>
      </c>
    </row>
    <row r="3851" spans="1:54" x14ac:dyDescent="0.25">
      <c r="A3851" s="4"/>
      <c r="B3851" s="37"/>
      <c r="C3851" s="124"/>
      <c r="D3851" s="39"/>
      <c r="E3851" s="125"/>
      <c r="F3851" s="48"/>
      <c r="G3851" s="4"/>
      <c r="H3851" s="4"/>
      <c r="I3851" s="95" t="str">
        <f>IF($C3851="", "", IF(IFERROR(INDEX(Ingredients!$C$11:$C$310, MATCH($C3851, Ingredients!$B$11:$B$310, 0)), "")="", "", IFERROR(INDEX(Ingredients!$C$11:$C$310, MATCH($C3851, Ingredients!$B$11:$B$310, 0)), "")))</f>
        <v/>
      </c>
      <c r="J3851" s="73" t="str">
        <f>IF($B3851="", "", IF(IFERROR(INDEX(Meals!$C$11:$C$260, MATCH($B3851, Meals!$B$11:$B$260, 0)), "")="", "", IFERROR(INDEX(Meals!$C$11:$C$260, MATCH($B3851, Meals!$B$11:$B$260, 0)), "")))</f>
        <v/>
      </c>
      <c r="K3851" s="4"/>
      <c r="L3851" s="72" t="str">
        <f t="shared" si="892"/>
        <v/>
      </c>
      <c r="M3851" s="73" t="str">
        <f t="shared" si="893"/>
        <v/>
      </c>
      <c r="N3851" s="4"/>
      <c r="O3851" s="78" t="str">
        <f t="shared" si="894"/>
        <v/>
      </c>
      <c r="P3851" s="79" t="str">
        <f t="shared" si="895"/>
        <v/>
      </c>
      <c r="Q3851" s="4"/>
      <c r="R3851" s="90" t="str">
        <f t="shared" si="896"/>
        <v/>
      </c>
      <c r="S3851" s="4"/>
      <c r="Y3851" s="18" t="str">
        <f t="shared" si="897"/>
        <v/>
      </c>
      <c r="AA3851" s="18" t="str">
        <f t="shared" ref="AA3851:AA3914" si="903">IF($Y3851="", "", IF(AND(AA$5="X", B3851=""), $Y$6, IF(AND(NOT(B3851=""), COUNTIF(V$11:V$260, B3851)=0), $Y$7, "")))</f>
        <v/>
      </c>
      <c r="AB3851" s="18" t="str">
        <f t="shared" ref="AB3851:AB3914" si="904">IF($Y3851="", "", IF(AND(AB$5="X", C3851=""), $Y$6, IF(AND(NOT(C3851=""), COUNTIF(W$11:W$310, C3851)=0), $Y$7, "")))</f>
        <v/>
      </c>
      <c r="AC3851" s="18" t="str">
        <f t="shared" si="898"/>
        <v/>
      </c>
      <c r="AD3851" s="18" t="str">
        <f t="shared" si="898"/>
        <v/>
      </c>
      <c r="AE3851" s="18" t="str">
        <f t="shared" si="899"/>
        <v/>
      </c>
      <c r="AG3851" s="95" t="str">
        <f>IF($C3851="", "", IF(IFERROR(INDEX(Ingredients!C$11:C$310, MATCH($C3851, Ingredients!$B$11:$B$310, 0)), "")="", "", IFERROR(INDEX(Ingredients!C$11:C$310, MATCH($C3851, Ingredients!$B$11:$B$310, 0)), "")))</f>
        <v/>
      </c>
      <c r="AH3851" s="105" t="str">
        <f>IF($C3851="", "", IF(IFERROR(INDEX(Ingredients!D$11:D$310, MATCH($C3851, Ingredients!$B$11:$B$310, 0)), "")="", "", IFERROR(INDEX(Ingredients!D$11:D$310, MATCH($C3851, Ingredients!$B$11:$B$310, 0)), "")))</f>
        <v/>
      </c>
      <c r="AI3851" s="106" t="str">
        <f>IF($C3851="", "", IF(IFERROR(INDEX(Ingredients!E$11:E$310, MATCH($C3851, Ingredients!$B$11:$B$310, 0)), "")="", "", IFERROR(INDEX(Ingredients!E$11:E$310, MATCH($C3851, Ingredients!$B$11:$B$310, 0)), "")))</f>
        <v/>
      </c>
      <c r="AJ3851" s="108" t="str">
        <f>IF($C3851="", "", IF(IFERROR(INDEX(Ingredients!F$11:F$310, MATCH($C3851, Ingredients!$B$11:$B$310, 0)), "")="", "", IFERROR(INDEX(Ingredients!F$11:F$310, MATCH($C3851, Ingredients!$B$11:$B$310, 0)), "")))</f>
        <v/>
      </c>
      <c r="AK3851" s="106" t="str">
        <f>IF($C3851="", "", IF(IFERROR(INDEX(Ingredients!G$11:G$310, MATCH($C3851, Ingredients!$B$11:$B$310, 0)), "")="", "", IFERROR(INDEX(Ingredients!G$11:G$310, MATCH($C3851, Ingredients!$B$11:$B$310, 0)), "")))</f>
        <v/>
      </c>
      <c r="AL3851" s="79" t="str">
        <f>IF($C3851="", "", IF(IFERROR(INDEX(Ingredients!H$11:H$310, MATCH($C3851, Ingredients!$B$11:$B$310, 0)), "")="", "", IFERROR(INDEX(Ingredients!H$11:H$310, MATCH($C3851, Ingredients!$B$11:$B$310, 0)), "")))</f>
        <v/>
      </c>
      <c r="AN3851" s="83" t="str">
        <f t="shared" ref="AN3851:AN3914" si="905">IF($D3851="", "", IFERROR(IF($AK3851=$AI3851, $AJ3851/$AH3851, $AJ3851), ""))</f>
        <v/>
      </c>
      <c r="AP3851" s="114" t="str">
        <f t="shared" si="900"/>
        <v/>
      </c>
      <c r="AR3851" s="117" t="str">
        <f>IF($C3851="", "", IF(IFERROR(INDEX(Ingredients!$AI$11:$AI$310, MATCH($C3851, Ingredients!$B$11:$B$310, 0)), "")="", "", IFERROR(INDEX(Ingredients!$AI$11:$AI$310, MATCH($C3851, Ingredients!$B$11:$B$310, 0)), "")))</f>
        <v/>
      </c>
      <c r="AT3851" s="120" t="str">
        <f t="shared" si="901"/>
        <v/>
      </c>
      <c r="AV3851" s="90" t="str">
        <f t="shared" ref="AV3851:AV3914" si="906">IF($AT$8="", "", IF($B3851=$AT$8, $E3851, ""))</f>
        <v/>
      </c>
      <c r="AX3851" s="90" t="str">
        <f>IF($AV3851="", "", COUNTIF($AV$11:$AV$5010, "&lt;"&amp;$AV3851)+1+COUNTIF($AV$11:$AV3851, $AV3851)-1)</f>
        <v/>
      </c>
      <c r="AZ3851" s="111" t="str">
        <f>IF($B3851="", "", SUMIF('Shopping List'!$AV$11:$AV$25, $B3851, 'Shopping List'!$BN$11:$BN$25))</f>
        <v/>
      </c>
      <c r="BB3851" s="117" t="str">
        <f t="shared" si="902"/>
        <v/>
      </c>
    </row>
    <row r="3852" spans="1:54" x14ac:dyDescent="0.25">
      <c r="A3852" s="4"/>
      <c r="B3852" s="37"/>
      <c r="C3852" s="124"/>
      <c r="D3852" s="39"/>
      <c r="E3852" s="125"/>
      <c r="F3852" s="48"/>
      <c r="G3852" s="4"/>
      <c r="H3852" s="4"/>
      <c r="I3852" s="95" t="str">
        <f>IF($C3852="", "", IF(IFERROR(INDEX(Ingredients!$C$11:$C$310, MATCH($C3852, Ingredients!$B$11:$B$310, 0)), "")="", "", IFERROR(INDEX(Ingredients!$C$11:$C$310, MATCH($C3852, Ingredients!$B$11:$B$310, 0)), "")))</f>
        <v/>
      </c>
      <c r="J3852" s="73" t="str">
        <f>IF($B3852="", "", IF(IFERROR(INDEX(Meals!$C$11:$C$260, MATCH($B3852, Meals!$B$11:$B$260, 0)), "")="", "", IFERROR(INDEX(Meals!$C$11:$C$260, MATCH($B3852, Meals!$B$11:$B$260, 0)), "")))</f>
        <v/>
      </c>
      <c r="K3852" s="4"/>
      <c r="L3852" s="72" t="str">
        <f t="shared" ref="L3852:L3915" si="907">IF($D3852="", "", IFERROR(ROUND($AN3852*$D3852, 0), ""))</f>
        <v/>
      </c>
      <c r="M3852" s="73" t="str">
        <f t="shared" ref="M3852:M3915" si="908">IFERROR(ROUND($L3852/$J3852, 0), "")</f>
        <v/>
      </c>
      <c r="N3852" s="4"/>
      <c r="O3852" s="78" t="str">
        <f t="shared" ref="O3852:O3915" si="909">IF($D3852="", "", IFERROR(ROUND($AP3852*$D3852, 2), ""))</f>
        <v/>
      </c>
      <c r="P3852" s="79" t="str">
        <f t="shared" ref="P3852:P3915" si="910">IFERROR(ROUND($O3852/$J3852, 2), "")</f>
        <v/>
      </c>
      <c r="Q3852" s="4"/>
      <c r="R3852" s="90" t="str">
        <f t="shared" ref="R3852:R3915" si="911">IF(OR($D3852="", $AR3852=""), "", IF($AR3852&gt;=$D3852, $V$3, $V$4))</f>
        <v/>
      </c>
      <c r="S3852" s="4"/>
      <c r="Y3852" s="18" t="str">
        <f t="shared" ref="Y3852:Y3915" si="912">IF(COUNTIF($B3852:$F3852, "")=5, "", "X")</f>
        <v/>
      </c>
      <c r="AA3852" s="18" t="str">
        <f t="shared" si="903"/>
        <v/>
      </c>
      <c r="AB3852" s="18" t="str">
        <f t="shared" si="904"/>
        <v/>
      </c>
      <c r="AC3852" s="18" t="str">
        <f t="shared" ref="AC3852:AD3915" si="913">IF($Y3852="", "", IF(AND(AC$5="X", D3852=""), $Y$6, IF(AND(NOT(D3852=""), ISNUMBER(D3852)=FALSE), $Y$7, "")))</f>
        <v/>
      </c>
      <c r="AD3852" s="18" t="str">
        <f t="shared" si="913"/>
        <v/>
      </c>
      <c r="AE3852" s="18" t="str">
        <f t="shared" ref="AE3852:AE3915" si="914">IF($Y3852="", "", IF(AND(AE$5="X", F3852=""), $Y$6, ""))</f>
        <v/>
      </c>
      <c r="AG3852" s="95" t="str">
        <f>IF($C3852="", "", IF(IFERROR(INDEX(Ingredients!C$11:C$310, MATCH($C3852, Ingredients!$B$11:$B$310, 0)), "")="", "", IFERROR(INDEX(Ingredients!C$11:C$310, MATCH($C3852, Ingredients!$B$11:$B$310, 0)), "")))</f>
        <v/>
      </c>
      <c r="AH3852" s="105" t="str">
        <f>IF($C3852="", "", IF(IFERROR(INDEX(Ingredients!D$11:D$310, MATCH($C3852, Ingredients!$B$11:$B$310, 0)), "")="", "", IFERROR(INDEX(Ingredients!D$11:D$310, MATCH($C3852, Ingredients!$B$11:$B$310, 0)), "")))</f>
        <v/>
      </c>
      <c r="AI3852" s="106" t="str">
        <f>IF($C3852="", "", IF(IFERROR(INDEX(Ingredients!E$11:E$310, MATCH($C3852, Ingredients!$B$11:$B$310, 0)), "")="", "", IFERROR(INDEX(Ingredients!E$11:E$310, MATCH($C3852, Ingredients!$B$11:$B$310, 0)), "")))</f>
        <v/>
      </c>
      <c r="AJ3852" s="108" t="str">
        <f>IF($C3852="", "", IF(IFERROR(INDEX(Ingredients!F$11:F$310, MATCH($C3852, Ingredients!$B$11:$B$310, 0)), "")="", "", IFERROR(INDEX(Ingredients!F$11:F$310, MATCH($C3852, Ingredients!$B$11:$B$310, 0)), "")))</f>
        <v/>
      </c>
      <c r="AK3852" s="106" t="str">
        <f>IF($C3852="", "", IF(IFERROR(INDEX(Ingredients!G$11:G$310, MATCH($C3852, Ingredients!$B$11:$B$310, 0)), "")="", "", IFERROR(INDEX(Ingredients!G$11:G$310, MATCH($C3852, Ingredients!$B$11:$B$310, 0)), "")))</f>
        <v/>
      </c>
      <c r="AL3852" s="79" t="str">
        <f>IF($C3852="", "", IF(IFERROR(INDEX(Ingredients!H$11:H$310, MATCH($C3852, Ingredients!$B$11:$B$310, 0)), "")="", "", IFERROR(INDEX(Ingredients!H$11:H$310, MATCH($C3852, Ingredients!$B$11:$B$310, 0)), "")))</f>
        <v/>
      </c>
      <c r="AN3852" s="83" t="str">
        <f t="shared" si="905"/>
        <v/>
      </c>
      <c r="AP3852" s="114" t="str">
        <f t="shared" ref="AP3852:AP3915" si="915">IF($D3852="", "", IFERROR(IF($AK3852=$AI3852, $AL3852/$AH3852, $AL3852), ""))</f>
        <v/>
      </c>
      <c r="AR3852" s="117" t="str">
        <f>IF($C3852="", "", IF(IFERROR(INDEX(Ingredients!$AI$11:$AI$310, MATCH($C3852, Ingredients!$B$11:$B$310, 0)), "")="", "", IFERROR(INDEX(Ingredients!$AI$11:$AI$310, MATCH($C3852, Ingredients!$B$11:$B$310, 0)), "")))</f>
        <v/>
      </c>
      <c r="AT3852" s="120" t="str">
        <f t="shared" ref="AT3852:AT3915" si="916">IF(OR($B3852="", $R3852=""), "", CONCATENATE($B3852, " - ", $R3852))</f>
        <v/>
      </c>
      <c r="AV3852" s="90" t="str">
        <f t="shared" si="906"/>
        <v/>
      </c>
      <c r="AX3852" s="90" t="str">
        <f>IF($AV3852="", "", COUNTIF($AV$11:$AV$5010, "&lt;"&amp;$AV3852)+1+COUNTIF($AV$11:$AV3852, $AV3852)-1)</f>
        <v/>
      </c>
      <c r="AZ3852" s="111" t="str">
        <f>IF($B3852="", "", SUMIF('Shopping List'!$AV$11:$AV$25, $B3852, 'Shopping List'!$BN$11:$BN$25))</f>
        <v/>
      </c>
      <c r="BB3852" s="117" t="str">
        <f t="shared" ref="BB3852:BB3915" si="917">IF(OR($AZ3852="", $AZ3852=0), "", IFERROR($D3852*$AZ3852, ""))</f>
        <v/>
      </c>
    </row>
    <row r="3853" spans="1:54" x14ac:dyDescent="0.25">
      <c r="A3853" s="4"/>
      <c r="B3853" s="37"/>
      <c r="C3853" s="124"/>
      <c r="D3853" s="39"/>
      <c r="E3853" s="125"/>
      <c r="F3853" s="48"/>
      <c r="G3853" s="4"/>
      <c r="H3853" s="4"/>
      <c r="I3853" s="95" t="str">
        <f>IF($C3853="", "", IF(IFERROR(INDEX(Ingredients!$C$11:$C$310, MATCH($C3853, Ingredients!$B$11:$B$310, 0)), "")="", "", IFERROR(INDEX(Ingredients!$C$11:$C$310, MATCH($C3853, Ingredients!$B$11:$B$310, 0)), "")))</f>
        <v/>
      </c>
      <c r="J3853" s="73" t="str">
        <f>IF($B3853="", "", IF(IFERROR(INDEX(Meals!$C$11:$C$260, MATCH($B3853, Meals!$B$11:$B$260, 0)), "")="", "", IFERROR(INDEX(Meals!$C$11:$C$260, MATCH($B3853, Meals!$B$11:$B$260, 0)), "")))</f>
        <v/>
      </c>
      <c r="K3853" s="4"/>
      <c r="L3853" s="72" t="str">
        <f t="shared" si="907"/>
        <v/>
      </c>
      <c r="M3853" s="73" t="str">
        <f t="shared" si="908"/>
        <v/>
      </c>
      <c r="N3853" s="4"/>
      <c r="O3853" s="78" t="str">
        <f t="shared" si="909"/>
        <v/>
      </c>
      <c r="P3853" s="79" t="str">
        <f t="shared" si="910"/>
        <v/>
      </c>
      <c r="Q3853" s="4"/>
      <c r="R3853" s="90" t="str">
        <f t="shared" si="911"/>
        <v/>
      </c>
      <c r="S3853" s="4"/>
      <c r="Y3853" s="18" t="str">
        <f t="shared" si="912"/>
        <v/>
      </c>
      <c r="AA3853" s="18" t="str">
        <f t="shared" si="903"/>
        <v/>
      </c>
      <c r="AB3853" s="18" t="str">
        <f t="shared" si="904"/>
        <v/>
      </c>
      <c r="AC3853" s="18" t="str">
        <f t="shared" si="913"/>
        <v/>
      </c>
      <c r="AD3853" s="18" t="str">
        <f t="shared" si="913"/>
        <v/>
      </c>
      <c r="AE3853" s="18" t="str">
        <f t="shared" si="914"/>
        <v/>
      </c>
      <c r="AG3853" s="95" t="str">
        <f>IF($C3853="", "", IF(IFERROR(INDEX(Ingredients!C$11:C$310, MATCH($C3853, Ingredients!$B$11:$B$310, 0)), "")="", "", IFERROR(INDEX(Ingredients!C$11:C$310, MATCH($C3853, Ingredients!$B$11:$B$310, 0)), "")))</f>
        <v/>
      </c>
      <c r="AH3853" s="105" t="str">
        <f>IF($C3853="", "", IF(IFERROR(INDEX(Ingredients!D$11:D$310, MATCH($C3853, Ingredients!$B$11:$B$310, 0)), "")="", "", IFERROR(INDEX(Ingredients!D$11:D$310, MATCH($C3853, Ingredients!$B$11:$B$310, 0)), "")))</f>
        <v/>
      </c>
      <c r="AI3853" s="106" t="str">
        <f>IF($C3853="", "", IF(IFERROR(INDEX(Ingredients!E$11:E$310, MATCH($C3853, Ingredients!$B$11:$B$310, 0)), "")="", "", IFERROR(INDEX(Ingredients!E$11:E$310, MATCH($C3853, Ingredients!$B$11:$B$310, 0)), "")))</f>
        <v/>
      </c>
      <c r="AJ3853" s="108" t="str">
        <f>IF($C3853="", "", IF(IFERROR(INDEX(Ingredients!F$11:F$310, MATCH($C3853, Ingredients!$B$11:$B$310, 0)), "")="", "", IFERROR(INDEX(Ingredients!F$11:F$310, MATCH($C3853, Ingredients!$B$11:$B$310, 0)), "")))</f>
        <v/>
      </c>
      <c r="AK3853" s="106" t="str">
        <f>IF($C3853="", "", IF(IFERROR(INDEX(Ingredients!G$11:G$310, MATCH($C3853, Ingredients!$B$11:$B$310, 0)), "")="", "", IFERROR(INDEX(Ingredients!G$11:G$310, MATCH($C3853, Ingredients!$B$11:$B$310, 0)), "")))</f>
        <v/>
      </c>
      <c r="AL3853" s="79" t="str">
        <f>IF($C3853="", "", IF(IFERROR(INDEX(Ingredients!H$11:H$310, MATCH($C3853, Ingredients!$B$11:$B$310, 0)), "")="", "", IFERROR(INDEX(Ingredients!H$11:H$310, MATCH($C3853, Ingredients!$B$11:$B$310, 0)), "")))</f>
        <v/>
      </c>
      <c r="AN3853" s="83" t="str">
        <f t="shared" si="905"/>
        <v/>
      </c>
      <c r="AP3853" s="114" t="str">
        <f t="shared" si="915"/>
        <v/>
      </c>
      <c r="AR3853" s="117" t="str">
        <f>IF($C3853="", "", IF(IFERROR(INDEX(Ingredients!$AI$11:$AI$310, MATCH($C3853, Ingredients!$B$11:$B$310, 0)), "")="", "", IFERROR(INDEX(Ingredients!$AI$11:$AI$310, MATCH($C3853, Ingredients!$B$11:$B$310, 0)), "")))</f>
        <v/>
      </c>
      <c r="AT3853" s="120" t="str">
        <f t="shared" si="916"/>
        <v/>
      </c>
      <c r="AV3853" s="90" t="str">
        <f t="shared" si="906"/>
        <v/>
      </c>
      <c r="AX3853" s="90" t="str">
        <f>IF($AV3853="", "", COUNTIF($AV$11:$AV$5010, "&lt;"&amp;$AV3853)+1+COUNTIF($AV$11:$AV3853, $AV3853)-1)</f>
        <v/>
      </c>
      <c r="AZ3853" s="111" t="str">
        <f>IF($B3853="", "", SUMIF('Shopping List'!$AV$11:$AV$25, $B3853, 'Shopping List'!$BN$11:$BN$25))</f>
        <v/>
      </c>
      <c r="BB3853" s="117" t="str">
        <f t="shared" si="917"/>
        <v/>
      </c>
    </row>
    <row r="3854" spans="1:54" x14ac:dyDescent="0.25">
      <c r="A3854" s="4"/>
      <c r="B3854" s="37"/>
      <c r="C3854" s="124"/>
      <c r="D3854" s="39"/>
      <c r="E3854" s="125"/>
      <c r="F3854" s="48"/>
      <c r="G3854" s="4"/>
      <c r="H3854" s="4"/>
      <c r="I3854" s="95" t="str">
        <f>IF($C3854="", "", IF(IFERROR(INDEX(Ingredients!$C$11:$C$310, MATCH($C3854, Ingredients!$B$11:$B$310, 0)), "")="", "", IFERROR(INDEX(Ingredients!$C$11:$C$310, MATCH($C3854, Ingredients!$B$11:$B$310, 0)), "")))</f>
        <v/>
      </c>
      <c r="J3854" s="73" t="str">
        <f>IF($B3854="", "", IF(IFERROR(INDEX(Meals!$C$11:$C$260, MATCH($B3854, Meals!$B$11:$B$260, 0)), "")="", "", IFERROR(INDEX(Meals!$C$11:$C$260, MATCH($B3854, Meals!$B$11:$B$260, 0)), "")))</f>
        <v/>
      </c>
      <c r="K3854" s="4"/>
      <c r="L3854" s="72" t="str">
        <f t="shared" si="907"/>
        <v/>
      </c>
      <c r="M3854" s="73" t="str">
        <f t="shared" si="908"/>
        <v/>
      </c>
      <c r="N3854" s="4"/>
      <c r="O3854" s="78" t="str">
        <f t="shared" si="909"/>
        <v/>
      </c>
      <c r="P3854" s="79" t="str">
        <f t="shared" si="910"/>
        <v/>
      </c>
      <c r="Q3854" s="4"/>
      <c r="R3854" s="90" t="str">
        <f t="shared" si="911"/>
        <v/>
      </c>
      <c r="S3854" s="4"/>
      <c r="Y3854" s="18" t="str">
        <f t="shared" si="912"/>
        <v/>
      </c>
      <c r="AA3854" s="18" t="str">
        <f t="shared" si="903"/>
        <v/>
      </c>
      <c r="AB3854" s="18" t="str">
        <f t="shared" si="904"/>
        <v/>
      </c>
      <c r="AC3854" s="18" t="str">
        <f t="shared" si="913"/>
        <v/>
      </c>
      <c r="AD3854" s="18" t="str">
        <f t="shared" si="913"/>
        <v/>
      </c>
      <c r="AE3854" s="18" t="str">
        <f t="shared" si="914"/>
        <v/>
      </c>
      <c r="AG3854" s="95" t="str">
        <f>IF($C3854="", "", IF(IFERROR(INDEX(Ingredients!C$11:C$310, MATCH($C3854, Ingredients!$B$11:$B$310, 0)), "")="", "", IFERROR(INDEX(Ingredients!C$11:C$310, MATCH($C3854, Ingredients!$B$11:$B$310, 0)), "")))</f>
        <v/>
      </c>
      <c r="AH3854" s="105" t="str">
        <f>IF($C3854="", "", IF(IFERROR(INDEX(Ingredients!D$11:D$310, MATCH($C3854, Ingredients!$B$11:$B$310, 0)), "")="", "", IFERROR(INDEX(Ingredients!D$11:D$310, MATCH($C3854, Ingredients!$B$11:$B$310, 0)), "")))</f>
        <v/>
      </c>
      <c r="AI3854" s="106" t="str">
        <f>IF($C3854="", "", IF(IFERROR(INDEX(Ingredients!E$11:E$310, MATCH($C3854, Ingredients!$B$11:$B$310, 0)), "")="", "", IFERROR(INDEX(Ingredients!E$11:E$310, MATCH($C3854, Ingredients!$B$11:$B$310, 0)), "")))</f>
        <v/>
      </c>
      <c r="AJ3854" s="108" t="str">
        <f>IF($C3854="", "", IF(IFERROR(INDEX(Ingredients!F$11:F$310, MATCH($C3854, Ingredients!$B$11:$B$310, 0)), "")="", "", IFERROR(INDEX(Ingredients!F$11:F$310, MATCH($C3854, Ingredients!$B$11:$B$310, 0)), "")))</f>
        <v/>
      </c>
      <c r="AK3854" s="106" t="str">
        <f>IF($C3854="", "", IF(IFERROR(INDEX(Ingredients!G$11:G$310, MATCH($C3854, Ingredients!$B$11:$B$310, 0)), "")="", "", IFERROR(INDEX(Ingredients!G$11:G$310, MATCH($C3854, Ingredients!$B$11:$B$310, 0)), "")))</f>
        <v/>
      </c>
      <c r="AL3854" s="79" t="str">
        <f>IF($C3854="", "", IF(IFERROR(INDEX(Ingredients!H$11:H$310, MATCH($C3854, Ingredients!$B$11:$B$310, 0)), "")="", "", IFERROR(INDEX(Ingredients!H$11:H$310, MATCH($C3854, Ingredients!$B$11:$B$310, 0)), "")))</f>
        <v/>
      </c>
      <c r="AN3854" s="83" t="str">
        <f t="shared" si="905"/>
        <v/>
      </c>
      <c r="AP3854" s="114" t="str">
        <f t="shared" si="915"/>
        <v/>
      </c>
      <c r="AR3854" s="117" t="str">
        <f>IF($C3854="", "", IF(IFERROR(INDEX(Ingredients!$AI$11:$AI$310, MATCH($C3854, Ingredients!$B$11:$B$310, 0)), "")="", "", IFERROR(INDEX(Ingredients!$AI$11:$AI$310, MATCH($C3854, Ingredients!$B$11:$B$310, 0)), "")))</f>
        <v/>
      </c>
      <c r="AT3854" s="120" t="str">
        <f t="shared" si="916"/>
        <v/>
      </c>
      <c r="AV3854" s="90" t="str">
        <f t="shared" si="906"/>
        <v/>
      </c>
      <c r="AX3854" s="90" t="str">
        <f>IF($AV3854="", "", COUNTIF($AV$11:$AV$5010, "&lt;"&amp;$AV3854)+1+COUNTIF($AV$11:$AV3854, $AV3854)-1)</f>
        <v/>
      </c>
      <c r="AZ3854" s="111" t="str">
        <f>IF($B3854="", "", SUMIF('Shopping List'!$AV$11:$AV$25, $B3854, 'Shopping List'!$BN$11:$BN$25))</f>
        <v/>
      </c>
      <c r="BB3854" s="117" t="str">
        <f t="shared" si="917"/>
        <v/>
      </c>
    </row>
    <row r="3855" spans="1:54" x14ac:dyDescent="0.25">
      <c r="A3855" s="4"/>
      <c r="B3855" s="37"/>
      <c r="C3855" s="124"/>
      <c r="D3855" s="39"/>
      <c r="E3855" s="125"/>
      <c r="F3855" s="48"/>
      <c r="G3855" s="4"/>
      <c r="H3855" s="4"/>
      <c r="I3855" s="95" t="str">
        <f>IF($C3855="", "", IF(IFERROR(INDEX(Ingredients!$C$11:$C$310, MATCH($C3855, Ingredients!$B$11:$B$310, 0)), "")="", "", IFERROR(INDEX(Ingredients!$C$11:$C$310, MATCH($C3855, Ingredients!$B$11:$B$310, 0)), "")))</f>
        <v/>
      </c>
      <c r="J3855" s="73" t="str">
        <f>IF($B3855="", "", IF(IFERROR(INDEX(Meals!$C$11:$C$260, MATCH($B3855, Meals!$B$11:$B$260, 0)), "")="", "", IFERROR(INDEX(Meals!$C$11:$C$260, MATCH($B3855, Meals!$B$11:$B$260, 0)), "")))</f>
        <v/>
      </c>
      <c r="K3855" s="4"/>
      <c r="L3855" s="72" t="str">
        <f t="shared" si="907"/>
        <v/>
      </c>
      <c r="M3855" s="73" t="str">
        <f t="shared" si="908"/>
        <v/>
      </c>
      <c r="N3855" s="4"/>
      <c r="O3855" s="78" t="str">
        <f t="shared" si="909"/>
        <v/>
      </c>
      <c r="P3855" s="79" t="str">
        <f t="shared" si="910"/>
        <v/>
      </c>
      <c r="Q3855" s="4"/>
      <c r="R3855" s="90" t="str">
        <f t="shared" si="911"/>
        <v/>
      </c>
      <c r="S3855" s="4"/>
      <c r="Y3855" s="18" t="str">
        <f t="shared" si="912"/>
        <v/>
      </c>
      <c r="AA3855" s="18" t="str">
        <f t="shared" si="903"/>
        <v/>
      </c>
      <c r="AB3855" s="18" t="str">
        <f t="shared" si="904"/>
        <v/>
      </c>
      <c r="AC3855" s="18" t="str">
        <f t="shared" si="913"/>
        <v/>
      </c>
      <c r="AD3855" s="18" t="str">
        <f t="shared" si="913"/>
        <v/>
      </c>
      <c r="AE3855" s="18" t="str">
        <f t="shared" si="914"/>
        <v/>
      </c>
      <c r="AG3855" s="95" t="str">
        <f>IF($C3855="", "", IF(IFERROR(INDEX(Ingredients!C$11:C$310, MATCH($C3855, Ingredients!$B$11:$B$310, 0)), "")="", "", IFERROR(INDEX(Ingredients!C$11:C$310, MATCH($C3855, Ingredients!$B$11:$B$310, 0)), "")))</f>
        <v/>
      </c>
      <c r="AH3855" s="105" t="str">
        <f>IF($C3855="", "", IF(IFERROR(INDEX(Ingredients!D$11:D$310, MATCH($C3855, Ingredients!$B$11:$B$310, 0)), "")="", "", IFERROR(INDEX(Ingredients!D$11:D$310, MATCH($C3855, Ingredients!$B$11:$B$310, 0)), "")))</f>
        <v/>
      </c>
      <c r="AI3855" s="106" t="str">
        <f>IF($C3855="", "", IF(IFERROR(INDEX(Ingredients!E$11:E$310, MATCH($C3855, Ingredients!$B$11:$B$310, 0)), "")="", "", IFERROR(INDEX(Ingredients!E$11:E$310, MATCH($C3855, Ingredients!$B$11:$B$310, 0)), "")))</f>
        <v/>
      </c>
      <c r="AJ3855" s="108" t="str">
        <f>IF($C3855="", "", IF(IFERROR(INDEX(Ingredients!F$11:F$310, MATCH($C3855, Ingredients!$B$11:$B$310, 0)), "")="", "", IFERROR(INDEX(Ingredients!F$11:F$310, MATCH($C3855, Ingredients!$B$11:$B$310, 0)), "")))</f>
        <v/>
      </c>
      <c r="AK3855" s="106" t="str">
        <f>IF($C3855="", "", IF(IFERROR(INDEX(Ingredients!G$11:G$310, MATCH($C3855, Ingredients!$B$11:$B$310, 0)), "")="", "", IFERROR(INDEX(Ingredients!G$11:G$310, MATCH($C3855, Ingredients!$B$11:$B$310, 0)), "")))</f>
        <v/>
      </c>
      <c r="AL3855" s="79" t="str">
        <f>IF($C3855="", "", IF(IFERROR(INDEX(Ingredients!H$11:H$310, MATCH($C3855, Ingredients!$B$11:$B$310, 0)), "")="", "", IFERROR(INDEX(Ingredients!H$11:H$310, MATCH($C3855, Ingredients!$B$11:$B$310, 0)), "")))</f>
        <v/>
      </c>
      <c r="AN3855" s="83" t="str">
        <f t="shared" si="905"/>
        <v/>
      </c>
      <c r="AP3855" s="114" t="str">
        <f t="shared" si="915"/>
        <v/>
      </c>
      <c r="AR3855" s="117" t="str">
        <f>IF($C3855="", "", IF(IFERROR(INDEX(Ingredients!$AI$11:$AI$310, MATCH($C3855, Ingredients!$B$11:$B$310, 0)), "")="", "", IFERROR(INDEX(Ingredients!$AI$11:$AI$310, MATCH($C3855, Ingredients!$B$11:$B$310, 0)), "")))</f>
        <v/>
      </c>
      <c r="AT3855" s="120" t="str">
        <f t="shared" si="916"/>
        <v/>
      </c>
      <c r="AV3855" s="90" t="str">
        <f t="shared" si="906"/>
        <v/>
      </c>
      <c r="AX3855" s="90" t="str">
        <f>IF($AV3855="", "", COUNTIF($AV$11:$AV$5010, "&lt;"&amp;$AV3855)+1+COUNTIF($AV$11:$AV3855, $AV3855)-1)</f>
        <v/>
      </c>
      <c r="AZ3855" s="111" t="str">
        <f>IF($B3855="", "", SUMIF('Shopping List'!$AV$11:$AV$25, $B3855, 'Shopping List'!$BN$11:$BN$25))</f>
        <v/>
      </c>
      <c r="BB3855" s="117" t="str">
        <f t="shared" si="917"/>
        <v/>
      </c>
    </row>
    <row r="3856" spans="1:54" x14ac:dyDescent="0.25">
      <c r="A3856" s="4"/>
      <c r="B3856" s="37"/>
      <c r="C3856" s="124"/>
      <c r="D3856" s="39"/>
      <c r="E3856" s="125"/>
      <c r="F3856" s="48"/>
      <c r="G3856" s="4"/>
      <c r="H3856" s="4"/>
      <c r="I3856" s="95" t="str">
        <f>IF($C3856="", "", IF(IFERROR(INDEX(Ingredients!$C$11:$C$310, MATCH($C3856, Ingredients!$B$11:$B$310, 0)), "")="", "", IFERROR(INDEX(Ingredients!$C$11:$C$310, MATCH($C3856, Ingredients!$B$11:$B$310, 0)), "")))</f>
        <v/>
      </c>
      <c r="J3856" s="73" t="str">
        <f>IF($B3856="", "", IF(IFERROR(INDEX(Meals!$C$11:$C$260, MATCH($B3856, Meals!$B$11:$B$260, 0)), "")="", "", IFERROR(INDEX(Meals!$C$11:$C$260, MATCH($B3856, Meals!$B$11:$B$260, 0)), "")))</f>
        <v/>
      </c>
      <c r="K3856" s="4"/>
      <c r="L3856" s="72" t="str">
        <f t="shared" si="907"/>
        <v/>
      </c>
      <c r="M3856" s="73" t="str">
        <f t="shared" si="908"/>
        <v/>
      </c>
      <c r="N3856" s="4"/>
      <c r="O3856" s="78" t="str">
        <f t="shared" si="909"/>
        <v/>
      </c>
      <c r="P3856" s="79" t="str">
        <f t="shared" si="910"/>
        <v/>
      </c>
      <c r="Q3856" s="4"/>
      <c r="R3856" s="90" t="str">
        <f t="shared" si="911"/>
        <v/>
      </c>
      <c r="S3856" s="4"/>
      <c r="Y3856" s="18" t="str">
        <f t="shared" si="912"/>
        <v/>
      </c>
      <c r="AA3856" s="18" t="str">
        <f t="shared" si="903"/>
        <v/>
      </c>
      <c r="AB3856" s="18" t="str">
        <f t="shared" si="904"/>
        <v/>
      </c>
      <c r="AC3856" s="18" t="str">
        <f t="shared" si="913"/>
        <v/>
      </c>
      <c r="AD3856" s="18" t="str">
        <f t="shared" si="913"/>
        <v/>
      </c>
      <c r="AE3856" s="18" t="str">
        <f t="shared" si="914"/>
        <v/>
      </c>
      <c r="AG3856" s="95" t="str">
        <f>IF($C3856="", "", IF(IFERROR(INDEX(Ingredients!C$11:C$310, MATCH($C3856, Ingredients!$B$11:$B$310, 0)), "")="", "", IFERROR(INDEX(Ingredients!C$11:C$310, MATCH($C3856, Ingredients!$B$11:$B$310, 0)), "")))</f>
        <v/>
      </c>
      <c r="AH3856" s="105" t="str">
        <f>IF($C3856="", "", IF(IFERROR(INDEX(Ingredients!D$11:D$310, MATCH($C3856, Ingredients!$B$11:$B$310, 0)), "")="", "", IFERROR(INDEX(Ingredients!D$11:D$310, MATCH($C3856, Ingredients!$B$11:$B$310, 0)), "")))</f>
        <v/>
      </c>
      <c r="AI3856" s="106" t="str">
        <f>IF($C3856="", "", IF(IFERROR(INDEX(Ingredients!E$11:E$310, MATCH($C3856, Ingredients!$B$11:$B$310, 0)), "")="", "", IFERROR(INDEX(Ingredients!E$11:E$310, MATCH($C3856, Ingredients!$B$11:$B$310, 0)), "")))</f>
        <v/>
      </c>
      <c r="AJ3856" s="108" t="str">
        <f>IF($C3856="", "", IF(IFERROR(INDEX(Ingredients!F$11:F$310, MATCH($C3856, Ingredients!$B$11:$B$310, 0)), "")="", "", IFERROR(INDEX(Ingredients!F$11:F$310, MATCH($C3856, Ingredients!$B$11:$B$310, 0)), "")))</f>
        <v/>
      </c>
      <c r="AK3856" s="106" t="str">
        <f>IF($C3856="", "", IF(IFERROR(INDEX(Ingredients!G$11:G$310, MATCH($C3856, Ingredients!$B$11:$B$310, 0)), "")="", "", IFERROR(INDEX(Ingredients!G$11:G$310, MATCH($C3856, Ingredients!$B$11:$B$310, 0)), "")))</f>
        <v/>
      </c>
      <c r="AL3856" s="79" t="str">
        <f>IF($C3856="", "", IF(IFERROR(INDEX(Ingredients!H$11:H$310, MATCH($C3856, Ingredients!$B$11:$B$310, 0)), "")="", "", IFERROR(INDEX(Ingredients!H$11:H$310, MATCH($C3856, Ingredients!$B$11:$B$310, 0)), "")))</f>
        <v/>
      </c>
      <c r="AN3856" s="83" t="str">
        <f t="shared" si="905"/>
        <v/>
      </c>
      <c r="AP3856" s="114" t="str">
        <f t="shared" si="915"/>
        <v/>
      </c>
      <c r="AR3856" s="117" t="str">
        <f>IF($C3856="", "", IF(IFERROR(INDEX(Ingredients!$AI$11:$AI$310, MATCH($C3856, Ingredients!$B$11:$B$310, 0)), "")="", "", IFERROR(INDEX(Ingredients!$AI$11:$AI$310, MATCH($C3856, Ingredients!$B$11:$B$310, 0)), "")))</f>
        <v/>
      </c>
      <c r="AT3856" s="120" t="str">
        <f t="shared" si="916"/>
        <v/>
      </c>
      <c r="AV3856" s="90" t="str">
        <f t="shared" si="906"/>
        <v/>
      </c>
      <c r="AX3856" s="90" t="str">
        <f>IF($AV3856="", "", COUNTIF($AV$11:$AV$5010, "&lt;"&amp;$AV3856)+1+COUNTIF($AV$11:$AV3856, $AV3856)-1)</f>
        <v/>
      </c>
      <c r="AZ3856" s="111" t="str">
        <f>IF($B3856="", "", SUMIF('Shopping List'!$AV$11:$AV$25, $B3856, 'Shopping List'!$BN$11:$BN$25))</f>
        <v/>
      </c>
      <c r="BB3856" s="117" t="str">
        <f t="shared" si="917"/>
        <v/>
      </c>
    </row>
    <row r="3857" spans="1:54" x14ac:dyDescent="0.25">
      <c r="A3857" s="4"/>
      <c r="B3857" s="37"/>
      <c r="C3857" s="124"/>
      <c r="D3857" s="39"/>
      <c r="E3857" s="125"/>
      <c r="F3857" s="48"/>
      <c r="G3857" s="4"/>
      <c r="H3857" s="4"/>
      <c r="I3857" s="95" t="str">
        <f>IF($C3857="", "", IF(IFERROR(INDEX(Ingredients!$C$11:$C$310, MATCH($C3857, Ingredients!$B$11:$B$310, 0)), "")="", "", IFERROR(INDEX(Ingredients!$C$11:$C$310, MATCH($C3857, Ingredients!$B$11:$B$310, 0)), "")))</f>
        <v/>
      </c>
      <c r="J3857" s="73" t="str">
        <f>IF($B3857="", "", IF(IFERROR(INDEX(Meals!$C$11:$C$260, MATCH($B3857, Meals!$B$11:$B$260, 0)), "")="", "", IFERROR(INDEX(Meals!$C$11:$C$260, MATCH($B3857, Meals!$B$11:$B$260, 0)), "")))</f>
        <v/>
      </c>
      <c r="K3857" s="4"/>
      <c r="L3857" s="72" t="str">
        <f t="shared" si="907"/>
        <v/>
      </c>
      <c r="M3857" s="73" t="str">
        <f t="shared" si="908"/>
        <v/>
      </c>
      <c r="N3857" s="4"/>
      <c r="O3857" s="78" t="str">
        <f t="shared" si="909"/>
        <v/>
      </c>
      <c r="P3857" s="79" t="str">
        <f t="shared" si="910"/>
        <v/>
      </c>
      <c r="Q3857" s="4"/>
      <c r="R3857" s="90" t="str">
        <f t="shared" si="911"/>
        <v/>
      </c>
      <c r="S3857" s="4"/>
      <c r="Y3857" s="18" t="str">
        <f t="shared" si="912"/>
        <v/>
      </c>
      <c r="AA3857" s="18" t="str">
        <f t="shared" si="903"/>
        <v/>
      </c>
      <c r="AB3857" s="18" t="str">
        <f t="shared" si="904"/>
        <v/>
      </c>
      <c r="AC3857" s="18" t="str">
        <f t="shared" si="913"/>
        <v/>
      </c>
      <c r="AD3857" s="18" t="str">
        <f t="shared" si="913"/>
        <v/>
      </c>
      <c r="AE3857" s="18" t="str">
        <f t="shared" si="914"/>
        <v/>
      </c>
      <c r="AG3857" s="95" t="str">
        <f>IF($C3857="", "", IF(IFERROR(INDEX(Ingredients!C$11:C$310, MATCH($C3857, Ingredients!$B$11:$B$310, 0)), "")="", "", IFERROR(INDEX(Ingredients!C$11:C$310, MATCH($C3857, Ingredients!$B$11:$B$310, 0)), "")))</f>
        <v/>
      </c>
      <c r="AH3857" s="105" t="str">
        <f>IF($C3857="", "", IF(IFERROR(INDEX(Ingredients!D$11:D$310, MATCH($C3857, Ingredients!$B$11:$B$310, 0)), "")="", "", IFERROR(INDEX(Ingredients!D$11:D$310, MATCH($C3857, Ingredients!$B$11:$B$310, 0)), "")))</f>
        <v/>
      </c>
      <c r="AI3857" s="106" t="str">
        <f>IF($C3857="", "", IF(IFERROR(INDEX(Ingredients!E$11:E$310, MATCH($C3857, Ingredients!$B$11:$B$310, 0)), "")="", "", IFERROR(INDEX(Ingredients!E$11:E$310, MATCH($C3857, Ingredients!$B$11:$B$310, 0)), "")))</f>
        <v/>
      </c>
      <c r="AJ3857" s="108" t="str">
        <f>IF($C3857="", "", IF(IFERROR(INDEX(Ingredients!F$11:F$310, MATCH($C3857, Ingredients!$B$11:$B$310, 0)), "")="", "", IFERROR(INDEX(Ingredients!F$11:F$310, MATCH($C3857, Ingredients!$B$11:$B$310, 0)), "")))</f>
        <v/>
      </c>
      <c r="AK3857" s="106" t="str">
        <f>IF($C3857="", "", IF(IFERROR(INDEX(Ingredients!G$11:G$310, MATCH($C3857, Ingredients!$B$11:$B$310, 0)), "")="", "", IFERROR(INDEX(Ingredients!G$11:G$310, MATCH($C3857, Ingredients!$B$11:$B$310, 0)), "")))</f>
        <v/>
      </c>
      <c r="AL3857" s="79" t="str">
        <f>IF($C3857="", "", IF(IFERROR(INDEX(Ingredients!H$11:H$310, MATCH($C3857, Ingredients!$B$11:$B$310, 0)), "")="", "", IFERROR(INDEX(Ingredients!H$11:H$310, MATCH($C3857, Ingredients!$B$11:$B$310, 0)), "")))</f>
        <v/>
      </c>
      <c r="AN3857" s="83" t="str">
        <f t="shared" si="905"/>
        <v/>
      </c>
      <c r="AP3857" s="114" t="str">
        <f t="shared" si="915"/>
        <v/>
      </c>
      <c r="AR3857" s="117" t="str">
        <f>IF($C3857="", "", IF(IFERROR(INDEX(Ingredients!$AI$11:$AI$310, MATCH($C3857, Ingredients!$B$11:$B$310, 0)), "")="", "", IFERROR(INDEX(Ingredients!$AI$11:$AI$310, MATCH($C3857, Ingredients!$B$11:$B$310, 0)), "")))</f>
        <v/>
      </c>
      <c r="AT3857" s="120" t="str">
        <f t="shared" si="916"/>
        <v/>
      </c>
      <c r="AV3857" s="90" t="str">
        <f t="shared" si="906"/>
        <v/>
      </c>
      <c r="AX3857" s="90" t="str">
        <f>IF($AV3857="", "", COUNTIF($AV$11:$AV$5010, "&lt;"&amp;$AV3857)+1+COUNTIF($AV$11:$AV3857, $AV3857)-1)</f>
        <v/>
      </c>
      <c r="AZ3857" s="111" t="str">
        <f>IF($B3857="", "", SUMIF('Shopping List'!$AV$11:$AV$25, $B3857, 'Shopping List'!$BN$11:$BN$25))</f>
        <v/>
      </c>
      <c r="BB3857" s="117" t="str">
        <f t="shared" si="917"/>
        <v/>
      </c>
    </row>
    <row r="3858" spans="1:54" x14ac:dyDescent="0.25">
      <c r="A3858" s="4"/>
      <c r="B3858" s="37"/>
      <c r="C3858" s="124"/>
      <c r="D3858" s="39"/>
      <c r="E3858" s="125"/>
      <c r="F3858" s="48"/>
      <c r="G3858" s="4"/>
      <c r="H3858" s="4"/>
      <c r="I3858" s="95" t="str">
        <f>IF($C3858="", "", IF(IFERROR(INDEX(Ingredients!$C$11:$C$310, MATCH($C3858, Ingredients!$B$11:$B$310, 0)), "")="", "", IFERROR(INDEX(Ingredients!$C$11:$C$310, MATCH($C3858, Ingredients!$B$11:$B$310, 0)), "")))</f>
        <v/>
      </c>
      <c r="J3858" s="73" t="str">
        <f>IF($B3858="", "", IF(IFERROR(INDEX(Meals!$C$11:$C$260, MATCH($B3858, Meals!$B$11:$B$260, 0)), "")="", "", IFERROR(INDEX(Meals!$C$11:$C$260, MATCH($B3858, Meals!$B$11:$B$260, 0)), "")))</f>
        <v/>
      </c>
      <c r="K3858" s="4"/>
      <c r="L3858" s="72" t="str">
        <f t="shared" si="907"/>
        <v/>
      </c>
      <c r="M3858" s="73" t="str">
        <f t="shared" si="908"/>
        <v/>
      </c>
      <c r="N3858" s="4"/>
      <c r="O3858" s="78" t="str">
        <f t="shared" si="909"/>
        <v/>
      </c>
      <c r="P3858" s="79" t="str">
        <f t="shared" si="910"/>
        <v/>
      </c>
      <c r="Q3858" s="4"/>
      <c r="R3858" s="90" t="str">
        <f t="shared" si="911"/>
        <v/>
      </c>
      <c r="S3858" s="4"/>
      <c r="Y3858" s="18" t="str">
        <f t="shared" si="912"/>
        <v/>
      </c>
      <c r="AA3858" s="18" t="str">
        <f t="shared" si="903"/>
        <v/>
      </c>
      <c r="AB3858" s="18" t="str">
        <f t="shared" si="904"/>
        <v/>
      </c>
      <c r="AC3858" s="18" t="str">
        <f t="shared" si="913"/>
        <v/>
      </c>
      <c r="AD3858" s="18" t="str">
        <f t="shared" si="913"/>
        <v/>
      </c>
      <c r="AE3858" s="18" t="str">
        <f t="shared" si="914"/>
        <v/>
      </c>
      <c r="AG3858" s="95" t="str">
        <f>IF($C3858="", "", IF(IFERROR(INDEX(Ingredients!C$11:C$310, MATCH($C3858, Ingredients!$B$11:$B$310, 0)), "")="", "", IFERROR(INDEX(Ingredients!C$11:C$310, MATCH($C3858, Ingredients!$B$11:$B$310, 0)), "")))</f>
        <v/>
      </c>
      <c r="AH3858" s="105" t="str">
        <f>IF($C3858="", "", IF(IFERROR(INDEX(Ingredients!D$11:D$310, MATCH($C3858, Ingredients!$B$11:$B$310, 0)), "")="", "", IFERROR(INDEX(Ingredients!D$11:D$310, MATCH($C3858, Ingredients!$B$11:$B$310, 0)), "")))</f>
        <v/>
      </c>
      <c r="AI3858" s="106" t="str">
        <f>IF($C3858="", "", IF(IFERROR(INDEX(Ingredients!E$11:E$310, MATCH($C3858, Ingredients!$B$11:$B$310, 0)), "")="", "", IFERROR(INDEX(Ingredients!E$11:E$310, MATCH($C3858, Ingredients!$B$11:$B$310, 0)), "")))</f>
        <v/>
      </c>
      <c r="AJ3858" s="108" t="str">
        <f>IF($C3858="", "", IF(IFERROR(INDEX(Ingredients!F$11:F$310, MATCH($C3858, Ingredients!$B$11:$B$310, 0)), "")="", "", IFERROR(INDEX(Ingredients!F$11:F$310, MATCH($C3858, Ingredients!$B$11:$B$310, 0)), "")))</f>
        <v/>
      </c>
      <c r="AK3858" s="106" t="str">
        <f>IF($C3858="", "", IF(IFERROR(INDEX(Ingredients!G$11:G$310, MATCH($C3858, Ingredients!$B$11:$B$310, 0)), "")="", "", IFERROR(INDEX(Ingredients!G$11:G$310, MATCH($C3858, Ingredients!$B$11:$B$310, 0)), "")))</f>
        <v/>
      </c>
      <c r="AL3858" s="79" t="str">
        <f>IF($C3858="", "", IF(IFERROR(INDEX(Ingredients!H$11:H$310, MATCH($C3858, Ingredients!$B$11:$B$310, 0)), "")="", "", IFERROR(INDEX(Ingredients!H$11:H$310, MATCH($C3858, Ingredients!$B$11:$B$310, 0)), "")))</f>
        <v/>
      </c>
      <c r="AN3858" s="83" t="str">
        <f t="shared" si="905"/>
        <v/>
      </c>
      <c r="AP3858" s="114" t="str">
        <f t="shared" si="915"/>
        <v/>
      </c>
      <c r="AR3858" s="117" t="str">
        <f>IF($C3858="", "", IF(IFERROR(INDEX(Ingredients!$AI$11:$AI$310, MATCH($C3858, Ingredients!$B$11:$B$310, 0)), "")="", "", IFERROR(INDEX(Ingredients!$AI$11:$AI$310, MATCH($C3858, Ingredients!$B$11:$B$310, 0)), "")))</f>
        <v/>
      </c>
      <c r="AT3858" s="120" t="str">
        <f t="shared" si="916"/>
        <v/>
      </c>
      <c r="AV3858" s="90" t="str">
        <f t="shared" si="906"/>
        <v/>
      </c>
      <c r="AX3858" s="90" t="str">
        <f>IF($AV3858="", "", COUNTIF($AV$11:$AV$5010, "&lt;"&amp;$AV3858)+1+COUNTIF($AV$11:$AV3858, $AV3858)-1)</f>
        <v/>
      </c>
      <c r="AZ3858" s="111" t="str">
        <f>IF($B3858="", "", SUMIF('Shopping List'!$AV$11:$AV$25, $B3858, 'Shopping List'!$BN$11:$BN$25))</f>
        <v/>
      </c>
      <c r="BB3858" s="117" t="str">
        <f t="shared" si="917"/>
        <v/>
      </c>
    </row>
    <row r="3859" spans="1:54" x14ac:dyDescent="0.25">
      <c r="A3859" s="4"/>
      <c r="B3859" s="37"/>
      <c r="C3859" s="124"/>
      <c r="D3859" s="39"/>
      <c r="E3859" s="125"/>
      <c r="F3859" s="48"/>
      <c r="G3859" s="4"/>
      <c r="H3859" s="4"/>
      <c r="I3859" s="95" t="str">
        <f>IF($C3859="", "", IF(IFERROR(INDEX(Ingredients!$C$11:$C$310, MATCH($C3859, Ingredients!$B$11:$B$310, 0)), "")="", "", IFERROR(INDEX(Ingredients!$C$11:$C$310, MATCH($C3859, Ingredients!$B$11:$B$310, 0)), "")))</f>
        <v/>
      </c>
      <c r="J3859" s="73" t="str">
        <f>IF($B3859="", "", IF(IFERROR(INDEX(Meals!$C$11:$C$260, MATCH($B3859, Meals!$B$11:$B$260, 0)), "")="", "", IFERROR(INDEX(Meals!$C$11:$C$260, MATCH($B3859, Meals!$B$11:$B$260, 0)), "")))</f>
        <v/>
      </c>
      <c r="K3859" s="4"/>
      <c r="L3859" s="72" t="str">
        <f t="shared" si="907"/>
        <v/>
      </c>
      <c r="M3859" s="73" t="str">
        <f t="shared" si="908"/>
        <v/>
      </c>
      <c r="N3859" s="4"/>
      <c r="O3859" s="78" t="str">
        <f t="shared" si="909"/>
        <v/>
      </c>
      <c r="P3859" s="79" t="str">
        <f t="shared" si="910"/>
        <v/>
      </c>
      <c r="Q3859" s="4"/>
      <c r="R3859" s="90" t="str">
        <f t="shared" si="911"/>
        <v/>
      </c>
      <c r="S3859" s="4"/>
      <c r="Y3859" s="18" t="str">
        <f t="shared" si="912"/>
        <v/>
      </c>
      <c r="AA3859" s="18" t="str">
        <f t="shared" si="903"/>
        <v/>
      </c>
      <c r="AB3859" s="18" t="str">
        <f t="shared" si="904"/>
        <v/>
      </c>
      <c r="AC3859" s="18" t="str">
        <f t="shared" si="913"/>
        <v/>
      </c>
      <c r="AD3859" s="18" t="str">
        <f t="shared" si="913"/>
        <v/>
      </c>
      <c r="AE3859" s="18" t="str">
        <f t="shared" si="914"/>
        <v/>
      </c>
      <c r="AG3859" s="95" t="str">
        <f>IF($C3859="", "", IF(IFERROR(INDEX(Ingredients!C$11:C$310, MATCH($C3859, Ingredients!$B$11:$B$310, 0)), "")="", "", IFERROR(INDEX(Ingredients!C$11:C$310, MATCH($C3859, Ingredients!$B$11:$B$310, 0)), "")))</f>
        <v/>
      </c>
      <c r="AH3859" s="105" t="str">
        <f>IF($C3859="", "", IF(IFERROR(INDEX(Ingredients!D$11:D$310, MATCH($C3859, Ingredients!$B$11:$B$310, 0)), "")="", "", IFERROR(INDEX(Ingredients!D$11:D$310, MATCH($C3859, Ingredients!$B$11:$B$310, 0)), "")))</f>
        <v/>
      </c>
      <c r="AI3859" s="106" t="str">
        <f>IF($C3859="", "", IF(IFERROR(INDEX(Ingredients!E$11:E$310, MATCH($C3859, Ingredients!$B$11:$B$310, 0)), "")="", "", IFERROR(INDEX(Ingredients!E$11:E$310, MATCH($C3859, Ingredients!$B$11:$B$310, 0)), "")))</f>
        <v/>
      </c>
      <c r="AJ3859" s="108" t="str">
        <f>IF($C3859="", "", IF(IFERROR(INDEX(Ingredients!F$11:F$310, MATCH($C3859, Ingredients!$B$11:$B$310, 0)), "")="", "", IFERROR(INDEX(Ingredients!F$11:F$310, MATCH($C3859, Ingredients!$B$11:$B$310, 0)), "")))</f>
        <v/>
      </c>
      <c r="AK3859" s="106" t="str">
        <f>IF($C3859="", "", IF(IFERROR(INDEX(Ingredients!G$11:G$310, MATCH($C3859, Ingredients!$B$11:$B$310, 0)), "")="", "", IFERROR(INDEX(Ingredients!G$11:G$310, MATCH($C3859, Ingredients!$B$11:$B$310, 0)), "")))</f>
        <v/>
      </c>
      <c r="AL3859" s="79" t="str">
        <f>IF($C3859="", "", IF(IFERROR(INDEX(Ingredients!H$11:H$310, MATCH($C3859, Ingredients!$B$11:$B$310, 0)), "")="", "", IFERROR(INDEX(Ingredients!H$11:H$310, MATCH($C3859, Ingredients!$B$11:$B$310, 0)), "")))</f>
        <v/>
      </c>
      <c r="AN3859" s="83" t="str">
        <f t="shared" si="905"/>
        <v/>
      </c>
      <c r="AP3859" s="114" t="str">
        <f t="shared" si="915"/>
        <v/>
      </c>
      <c r="AR3859" s="117" t="str">
        <f>IF($C3859="", "", IF(IFERROR(INDEX(Ingredients!$AI$11:$AI$310, MATCH($C3859, Ingredients!$B$11:$B$310, 0)), "")="", "", IFERROR(INDEX(Ingredients!$AI$11:$AI$310, MATCH($C3859, Ingredients!$B$11:$B$310, 0)), "")))</f>
        <v/>
      </c>
      <c r="AT3859" s="120" t="str">
        <f t="shared" si="916"/>
        <v/>
      </c>
      <c r="AV3859" s="90" t="str">
        <f t="shared" si="906"/>
        <v/>
      </c>
      <c r="AX3859" s="90" t="str">
        <f>IF($AV3859="", "", COUNTIF($AV$11:$AV$5010, "&lt;"&amp;$AV3859)+1+COUNTIF($AV$11:$AV3859, $AV3859)-1)</f>
        <v/>
      </c>
      <c r="AZ3859" s="111" t="str">
        <f>IF($B3859="", "", SUMIF('Shopping List'!$AV$11:$AV$25, $B3859, 'Shopping List'!$BN$11:$BN$25))</f>
        <v/>
      </c>
      <c r="BB3859" s="117" t="str">
        <f t="shared" si="917"/>
        <v/>
      </c>
    </row>
    <row r="3860" spans="1:54" x14ac:dyDescent="0.25">
      <c r="A3860" s="4"/>
      <c r="B3860" s="37"/>
      <c r="C3860" s="124"/>
      <c r="D3860" s="39"/>
      <c r="E3860" s="125"/>
      <c r="F3860" s="48"/>
      <c r="G3860" s="4"/>
      <c r="H3860" s="4"/>
      <c r="I3860" s="95" t="str">
        <f>IF($C3860="", "", IF(IFERROR(INDEX(Ingredients!$C$11:$C$310, MATCH($C3860, Ingredients!$B$11:$B$310, 0)), "")="", "", IFERROR(INDEX(Ingredients!$C$11:$C$310, MATCH($C3860, Ingredients!$B$11:$B$310, 0)), "")))</f>
        <v/>
      </c>
      <c r="J3860" s="73" t="str">
        <f>IF($B3860="", "", IF(IFERROR(INDEX(Meals!$C$11:$C$260, MATCH($B3860, Meals!$B$11:$B$260, 0)), "")="", "", IFERROR(INDEX(Meals!$C$11:$C$260, MATCH($B3860, Meals!$B$11:$B$260, 0)), "")))</f>
        <v/>
      </c>
      <c r="K3860" s="4"/>
      <c r="L3860" s="72" t="str">
        <f t="shared" si="907"/>
        <v/>
      </c>
      <c r="M3860" s="73" t="str">
        <f t="shared" si="908"/>
        <v/>
      </c>
      <c r="N3860" s="4"/>
      <c r="O3860" s="78" t="str">
        <f t="shared" si="909"/>
        <v/>
      </c>
      <c r="P3860" s="79" t="str">
        <f t="shared" si="910"/>
        <v/>
      </c>
      <c r="Q3860" s="4"/>
      <c r="R3860" s="90" t="str">
        <f t="shared" si="911"/>
        <v/>
      </c>
      <c r="S3860" s="4"/>
      <c r="Y3860" s="18" t="str">
        <f t="shared" si="912"/>
        <v/>
      </c>
      <c r="AA3860" s="18" t="str">
        <f t="shared" si="903"/>
        <v/>
      </c>
      <c r="AB3860" s="18" t="str">
        <f t="shared" si="904"/>
        <v/>
      </c>
      <c r="AC3860" s="18" t="str">
        <f t="shared" si="913"/>
        <v/>
      </c>
      <c r="AD3860" s="18" t="str">
        <f t="shared" si="913"/>
        <v/>
      </c>
      <c r="AE3860" s="18" t="str">
        <f t="shared" si="914"/>
        <v/>
      </c>
      <c r="AG3860" s="95" t="str">
        <f>IF($C3860="", "", IF(IFERROR(INDEX(Ingredients!C$11:C$310, MATCH($C3860, Ingredients!$B$11:$B$310, 0)), "")="", "", IFERROR(INDEX(Ingredients!C$11:C$310, MATCH($C3860, Ingredients!$B$11:$B$310, 0)), "")))</f>
        <v/>
      </c>
      <c r="AH3860" s="105" t="str">
        <f>IF($C3860="", "", IF(IFERROR(INDEX(Ingredients!D$11:D$310, MATCH($C3860, Ingredients!$B$11:$B$310, 0)), "")="", "", IFERROR(INDEX(Ingredients!D$11:D$310, MATCH($C3860, Ingredients!$B$11:$B$310, 0)), "")))</f>
        <v/>
      </c>
      <c r="AI3860" s="106" t="str">
        <f>IF($C3860="", "", IF(IFERROR(INDEX(Ingredients!E$11:E$310, MATCH($C3860, Ingredients!$B$11:$B$310, 0)), "")="", "", IFERROR(INDEX(Ingredients!E$11:E$310, MATCH($C3860, Ingredients!$B$11:$B$310, 0)), "")))</f>
        <v/>
      </c>
      <c r="AJ3860" s="108" t="str">
        <f>IF($C3860="", "", IF(IFERROR(INDEX(Ingredients!F$11:F$310, MATCH($C3860, Ingredients!$B$11:$B$310, 0)), "")="", "", IFERROR(INDEX(Ingredients!F$11:F$310, MATCH($C3860, Ingredients!$B$11:$B$310, 0)), "")))</f>
        <v/>
      </c>
      <c r="AK3860" s="106" t="str">
        <f>IF($C3860="", "", IF(IFERROR(INDEX(Ingredients!G$11:G$310, MATCH($C3860, Ingredients!$B$11:$B$310, 0)), "")="", "", IFERROR(INDEX(Ingredients!G$11:G$310, MATCH($C3860, Ingredients!$B$11:$B$310, 0)), "")))</f>
        <v/>
      </c>
      <c r="AL3860" s="79" t="str">
        <f>IF($C3860="", "", IF(IFERROR(INDEX(Ingredients!H$11:H$310, MATCH($C3860, Ingredients!$B$11:$B$310, 0)), "")="", "", IFERROR(INDEX(Ingredients!H$11:H$310, MATCH($C3860, Ingredients!$B$11:$B$310, 0)), "")))</f>
        <v/>
      </c>
      <c r="AN3860" s="83" t="str">
        <f t="shared" si="905"/>
        <v/>
      </c>
      <c r="AP3860" s="114" t="str">
        <f t="shared" si="915"/>
        <v/>
      </c>
      <c r="AR3860" s="117" t="str">
        <f>IF($C3860="", "", IF(IFERROR(INDEX(Ingredients!$AI$11:$AI$310, MATCH($C3860, Ingredients!$B$11:$B$310, 0)), "")="", "", IFERROR(INDEX(Ingredients!$AI$11:$AI$310, MATCH($C3860, Ingredients!$B$11:$B$310, 0)), "")))</f>
        <v/>
      </c>
      <c r="AT3860" s="120" t="str">
        <f t="shared" si="916"/>
        <v/>
      </c>
      <c r="AV3860" s="90" t="str">
        <f t="shared" si="906"/>
        <v/>
      </c>
      <c r="AX3860" s="90" t="str">
        <f>IF($AV3860="", "", COUNTIF($AV$11:$AV$5010, "&lt;"&amp;$AV3860)+1+COUNTIF($AV$11:$AV3860, $AV3860)-1)</f>
        <v/>
      </c>
      <c r="AZ3860" s="111" t="str">
        <f>IF($B3860="", "", SUMIF('Shopping List'!$AV$11:$AV$25, $B3860, 'Shopping List'!$BN$11:$BN$25))</f>
        <v/>
      </c>
      <c r="BB3860" s="117" t="str">
        <f t="shared" si="917"/>
        <v/>
      </c>
    </row>
    <row r="3861" spans="1:54" x14ac:dyDescent="0.25">
      <c r="A3861" s="4"/>
      <c r="B3861" s="37"/>
      <c r="C3861" s="124"/>
      <c r="D3861" s="39"/>
      <c r="E3861" s="125"/>
      <c r="F3861" s="48"/>
      <c r="G3861" s="4"/>
      <c r="H3861" s="4"/>
      <c r="I3861" s="95" t="str">
        <f>IF($C3861="", "", IF(IFERROR(INDEX(Ingredients!$C$11:$C$310, MATCH($C3861, Ingredients!$B$11:$B$310, 0)), "")="", "", IFERROR(INDEX(Ingredients!$C$11:$C$310, MATCH($C3861, Ingredients!$B$11:$B$310, 0)), "")))</f>
        <v/>
      </c>
      <c r="J3861" s="73" t="str">
        <f>IF($B3861="", "", IF(IFERROR(INDEX(Meals!$C$11:$C$260, MATCH($B3861, Meals!$B$11:$B$260, 0)), "")="", "", IFERROR(INDEX(Meals!$C$11:$C$260, MATCH($B3861, Meals!$B$11:$B$260, 0)), "")))</f>
        <v/>
      </c>
      <c r="K3861" s="4"/>
      <c r="L3861" s="72" t="str">
        <f t="shared" si="907"/>
        <v/>
      </c>
      <c r="M3861" s="73" t="str">
        <f t="shared" si="908"/>
        <v/>
      </c>
      <c r="N3861" s="4"/>
      <c r="O3861" s="78" t="str">
        <f t="shared" si="909"/>
        <v/>
      </c>
      <c r="P3861" s="79" t="str">
        <f t="shared" si="910"/>
        <v/>
      </c>
      <c r="Q3861" s="4"/>
      <c r="R3861" s="90" t="str">
        <f t="shared" si="911"/>
        <v/>
      </c>
      <c r="S3861" s="4"/>
      <c r="Y3861" s="18" t="str">
        <f t="shared" si="912"/>
        <v/>
      </c>
      <c r="AA3861" s="18" t="str">
        <f t="shared" si="903"/>
        <v/>
      </c>
      <c r="AB3861" s="18" t="str">
        <f t="shared" si="904"/>
        <v/>
      </c>
      <c r="AC3861" s="18" t="str">
        <f t="shared" si="913"/>
        <v/>
      </c>
      <c r="AD3861" s="18" t="str">
        <f t="shared" si="913"/>
        <v/>
      </c>
      <c r="AE3861" s="18" t="str">
        <f t="shared" si="914"/>
        <v/>
      </c>
      <c r="AG3861" s="95" t="str">
        <f>IF($C3861="", "", IF(IFERROR(INDEX(Ingredients!C$11:C$310, MATCH($C3861, Ingredients!$B$11:$B$310, 0)), "")="", "", IFERROR(INDEX(Ingredients!C$11:C$310, MATCH($C3861, Ingredients!$B$11:$B$310, 0)), "")))</f>
        <v/>
      </c>
      <c r="AH3861" s="105" t="str">
        <f>IF($C3861="", "", IF(IFERROR(INDEX(Ingredients!D$11:D$310, MATCH($C3861, Ingredients!$B$11:$B$310, 0)), "")="", "", IFERROR(INDEX(Ingredients!D$11:D$310, MATCH($C3861, Ingredients!$B$11:$B$310, 0)), "")))</f>
        <v/>
      </c>
      <c r="AI3861" s="106" t="str">
        <f>IF($C3861="", "", IF(IFERROR(INDEX(Ingredients!E$11:E$310, MATCH($C3861, Ingredients!$B$11:$B$310, 0)), "")="", "", IFERROR(INDEX(Ingredients!E$11:E$310, MATCH($C3861, Ingredients!$B$11:$B$310, 0)), "")))</f>
        <v/>
      </c>
      <c r="AJ3861" s="108" t="str">
        <f>IF($C3861="", "", IF(IFERROR(INDEX(Ingredients!F$11:F$310, MATCH($C3861, Ingredients!$B$11:$B$310, 0)), "")="", "", IFERROR(INDEX(Ingredients!F$11:F$310, MATCH($C3861, Ingredients!$B$11:$B$310, 0)), "")))</f>
        <v/>
      </c>
      <c r="AK3861" s="106" t="str">
        <f>IF($C3861="", "", IF(IFERROR(INDEX(Ingredients!G$11:G$310, MATCH($C3861, Ingredients!$B$11:$B$310, 0)), "")="", "", IFERROR(INDEX(Ingredients!G$11:G$310, MATCH($C3861, Ingredients!$B$11:$B$310, 0)), "")))</f>
        <v/>
      </c>
      <c r="AL3861" s="79" t="str">
        <f>IF($C3861="", "", IF(IFERROR(INDEX(Ingredients!H$11:H$310, MATCH($C3861, Ingredients!$B$11:$B$310, 0)), "")="", "", IFERROR(INDEX(Ingredients!H$11:H$310, MATCH($C3861, Ingredients!$B$11:$B$310, 0)), "")))</f>
        <v/>
      </c>
      <c r="AN3861" s="83" t="str">
        <f t="shared" si="905"/>
        <v/>
      </c>
      <c r="AP3861" s="114" t="str">
        <f t="shared" si="915"/>
        <v/>
      </c>
      <c r="AR3861" s="117" t="str">
        <f>IF($C3861="", "", IF(IFERROR(INDEX(Ingredients!$AI$11:$AI$310, MATCH($C3861, Ingredients!$B$11:$B$310, 0)), "")="", "", IFERROR(INDEX(Ingredients!$AI$11:$AI$310, MATCH($C3861, Ingredients!$B$11:$B$310, 0)), "")))</f>
        <v/>
      </c>
      <c r="AT3861" s="120" t="str">
        <f t="shared" si="916"/>
        <v/>
      </c>
      <c r="AV3861" s="90" t="str">
        <f t="shared" si="906"/>
        <v/>
      </c>
      <c r="AX3861" s="90" t="str">
        <f>IF($AV3861="", "", COUNTIF($AV$11:$AV$5010, "&lt;"&amp;$AV3861)+1+COUNTIF($AV$11:$AV3861, $AV3861)-1)</f>
        <v/>
      </c>
      <c r="AZ3861" s="111" t="str">
        <f>IF($B3861="", "", SUMIF('Shopping List'!$AV$11:$AV$25, $B3861, 'Shopping List'!$BN$11:$BN$25))</f>
        <v/>
      </c>
      <c r="BB3861" s="117" t="str">
        <f t="shared" si="917"/>
        <v/>
      </c>
    </row>
    <row r="3862" spans="1:54" x14ac:dyDescent="0.25">
      <c r="A3862" s="4"/>
      <c r="B3862" s="37"/>
      <c r="C3862" s="124"/>
      <c r="D3862" s="39"/>
      <c r="E3862" s="125"/>
      <c r="F3862" s="48"/>
      <c r="G3862" s="4"/>
      <c r="H3862" s="4"/>
      <c r="I3862" s="95" t="str">
        <f>IF($C3862="", "", IF(IFERROR(INDEX(Ingredients!$C$11:$C$310, MATCH($C3862, Ingredients!$B$11:$B$310, 0)), "")="", "", IFERROR(INDEX(Ingredients!$C$11:$C$310, MATCH($C3862, Ingredients!$B$11:$B$310, 0)), "")))</f>
        <v/>
      </c>
      <c r="J3862" s="73" t="str">
        <f>IF($B3862="", "", IF(IFERROR(INDEX(Meals!$C$11:$C$260, MATCH($B3862, Meals!$B$11:$B$260, 0)), "")="", "", IFERROR(INDEX(Meals!$C$11:$C$260, MATCH($B3862, Meals!$B$11:$B$260, 0)), "")))</f>
        <v/>
      </c>
      <c r="K3862" s="4"/>
      <c r="L3862" s="72" t="str">
        <f t="shared" si="907"/>
        <v/>
      </c>
      <c r="M3862" s="73" t="str">
        <f t="shared" si="908"/>
        <v/>
      </c>
      <c r="N3862" s="4"/>
      <c r="O3862" s="78" t="str">
        <f t="shared" si="909"/>
        <v/>
      </c>
      <c r="P3862" s="79" t="str">
        <f t="shared" si="910"/>
        <v/>
      </c>
      <c r="Q3862" s="4"/>
      <c r="R3862" s="90" t="str">
        <f t="shared" si="911"/>
        <v/>
      </c>
      <c r="S3862" s="4"/>
      <c r="Y3862" s="18" t="str">
        <f t="shared" si="912"/>
        <v/>
      </c>
      <c r="AA3862" s="18" t="str">
        <f t="shared" si="903"/>
        <v/>
      </c>
      <c r="AB3862" s="18" t="str">
        <f t="shared" si="904"/>
        <v/>
      </c>
      <c r="AC3862" s="18" t="str">
        <f t="shared" si="913"/>
        <v/>
      </c>
      <c r="AD3862" s="18" t="str">
        <f t="shared" si="913"/>
        <v/>
      </c>
      <c r="AE3862" s="18" t="str">
        <f t="shared" si="914"/>
        <v/>
      </c>
      <c r="AG3862" s="95" t="str">
        <f>IF($C3862="", "", IF(IFERROR(INDEX(Ingredients!C$11:C$310, MATCH($C3862, Ingredients!$B$11:$B$310, 0)), "")="", "", IFERROR(INDEX(Ingredients!C$11:C$310, MATCH($C3862, Ingredients!$B$11:$B$310, 0)), "")))</f>
        <v/>
      </c>
      <c r="AH3862" s="105" t="str">
        <f>IF($C3862="", "", IF(IFERROR(INDEX(Ingredients!D$11:D$310, MATCH($C3862, Ingredients!$B$11:$B$310, 0)), "")="", "", IFERROR(INDEX(Ingredients!D$11:D$310, MATCH($C3862, Ingredients!$B$11:$B$310, 0)), "")))</f>
        <v/>
      </c>
      <c r="AI3862" s="106" t="str">
        <f>IF($C3862="", "", IF(IFERROR(INDEX(Ingredients!E$11:E$310, MATCH($C3862, Ingredients!$B$11:$B$310, 0)), "")="", "", IFERROR(INDEX(Ingredients!E$11:E$310, MATCH($C3862, Ingredients!$B$11:$B$310, 0)), "")))</f>
        <v/>
      </c>
      <c r="AJ3862" s="108" t="str">
        <f>IF($C3862="", "", IF(IFERROR(INDEX(Ingredients!F$11:F$310, MATCH($C3862, Ingredients!$B$11:$B$310, 0)), "")="", "", IFERROR(INDEX(Ingredients!F$11:F$310, MATCH($C3862, Ingredients!$B$11:$B$310, 0)), "")))</f>
        <v/>
      </c>
      <c r="AK3862" s="106" t="str">
        <f>IF($C3862="", "", IF(IFERROR(INDEX(Ingredients!G$11:G$310, MATCH($C3862, Ingredients!$B$11:$B$310, 0)), "")="", "", IFERROR(INDEX(Ingredients!G$11:G$310, MATCH($C3862, Ingredients!$B$11:$B$310, 0)), "")))</f>
        <v/>
      </c>
      <c r="AL3862" s="79" t="str">
        <f>IF($C3862="", "", IF(IFERROR(INDEX(Ingredients!H$11:H$310, MATCH($C3862, Ingredients!$B$11:$B$310, 0)), "")="", "", IFERROR(INDEX(Ingredients!H$11:H$310, MATCH($C3862, Ingredients!$B$11:$B$310, 0)), "")))</f>
        <v/>
      </c>
      <c r="AN3862" s="83" t="str">
        <f t="shared" si="905"/>
        <v/>
      </c>
      <c r="AP3862" s="114" t="str">
        <f t="shared" si="915"/>
        <v/>
      </c>
      <c r="AR3862" s="117" t="str">
        <f>IF($C3862="", "", IF(IFERROR(INDEX(Ingredients!$AI$11:$AI$310, MATCH($C3862, Ingredients!$B$11:$B$310, 0)), "")="", "", IFERROR(INDEX(Ingredients!$AI$11:$AI$310, MATCH($C3862, Ingredients!$B$11:$B$310, 0)), "")))</f>
        <v/>
      </c>
      <c r="AT3862" s="120" t="str">
        <f t="shared" si="916"/>
        <v/>
      </c>
      <c r="AV3862" s="90" t="str">
        <f t="shared" si="906"/>
        <v/>
      </c>
      <c r="AX3862" s="90" t="str">
        <f>IF($AV3862="", "", COUNTIF($AV$11:$AV$5010, "&lt;"&amp;$AV3862)+1+COUNTIF($AV$11:$AV3862, $AV3862)-1)</f>
        <v/>
      </c>
      <c r="AZ3862" s="111" t="str">
        <f>IF($B3862="", "", SUMIF('Shopping List'!$AV$11:$AV$25, $B3862, 'Shopping List'!$BN$11:$BN$25))</f>
        <v/>
      </c>
      <c r="BB3862" s="117" t="str">
        <f t="shared" si="917"/>
        <v/>
      </c>
    </row>
    <row r="3863" spans="1:54" x14ac:dyDescent="0.25">
      <c r="A3863" s="4"/>
      <c r="B3863" s="37"/>
      <c r="C3863" s="124"/>
      <c r="D3863" s="39"/>
      <c r="E3863" s="125"/>
      <c r="F3863" s="48"/>
      <c r="G3863" s="4"/>
      <c r="H3863" s="4"/>
      <c r="I3863" s="95" t="str">
        <f>IF($C3863="", "", IF(IFERROR(INDEX(Ingredients!$C$11:$C$310, MATCH($C3863, Ingredients!$B$11:$B$310, 0)), "")="", "", IFERROR(INDEX(Ingredients!$C$11:$C$310, MATCH($C3863, Ingredients!$B$11:$B$310, 0)), "")))</f>
        <v/>
      </c>
      <c r="J3863" s="73" t="str">
        <f>IF($B3863="", "", IF(IFERROR(INDEX(Meals!$C$11:$C$260, MATCH($B3863, Meals!$B$11:$B$260, 0)), "")="", "", IFERROR(INDEX(Meals!$C$11:$C$260, MATCH($B3863, Meals!$B$11:$B$260, 0)), "")))</f>
        <v/>
      </c>
      <c r="K3863" s="4"/>
      <c r="L3863" s="72" t="str">
        <f t="shared" si="907"/>
        <v/>
      </c>
      <c r="M3863" s="73" t="str">
        <f t="shared" si="908"/>
        <v/>
      </c>
      <c r="N3863" s="4"/>
      <c r="O3863" s="78" t="str">
        <f t="shared" si="909"/>
        <v/>
      </c>
      <c r="P3863" s="79" t="str">
        <f t="shared" si="910"/>
        <v/>
      </c>
      <c r="Q3863" s="4"/>
      <c r="R3863" s="90" t="str">
        <f t="shared" si="911"/>
        <v/>
      </c>
      <c r="S3863" s="4"/>
      <c r="Y3863" s="18" t="str">
        <f t="shared" si="912"/>
        <v/>
      </c>
      <c r="AA3863" s="18" t="str">
        <f t="shared" si="903"/>
        <v/>
      </c>
      <c r="AB3863" s="18" t="str">
        <f t="shared" si="904"/>
        <v/>
      </c>
      <c r="AC3863" s="18" t="str">
        <f t="shared" si="913"/>
        <v/>
      </c>
      <c r="AD3863" s="18" t="str">
        <f t="shared" si="913"/>
        <v/>
      </c>
      <c r="AE3863" s="18" t="str">
        <f t="shared" si="914"/>
        <v/>
      </c>
      <c r="AG3863" s="95" t="str">
        <f>IF($C3863="", "", IF(IFERROR(INDEX(Ingredients!C$11:C$310, MATCH($C3863, Ingredients!$B$11:$B$310, 0)), "")="", "", IFERROR(INDEX(Ingredients!C$11:C$310, MATCH($C3863, Ingredients!$B$11:$B$310, 0)), "")))</f>
        <v/>
      </c>
      <c r="AH3863" s="105" t="str">
        <f>IF($C3863="", "", IF(IFERROR(INDEX(Ingredients!D$11:D$310, MATCH($C3863, Ingredients!$B$11:$B$310, 0)), "")="", "", IFERROR(INDEX(Ingredients!D$11:D$310, MATCH($C3863, Ingredients!$B$11:$B$310, 0)), "")))</f>
        <v/>
      </c>
      <c r="AI3863" s="106" t="str">
        <f>IF($C3863="", "", IF(IFERROR(INDEX(Ingredients!E$11:E$310, MATCH($C3863, Ingredients!$B$11:$B$310, 0)), "")="", "", IFERROR(INDEX(Ingredients!E$11:E$310, MATCH($C3863, Ingredients!$B$11:$B$310, 0)), "")))</f>
        <v/>
      </c>
      <c r="AJ3863" s="108" t="str">
        <f>IF($C3863="", "", IF(IFERROR(INDEX(Ingredients!F$11:F$310, MATCH($C3863, Ingredients!$B$11:$B$310, 0)), "")="", "", IFERROR(INDEX(Ingredients!F$11:F$310, MATCH($C3863, Ingredients!$B$11:$B$310, 0)), "")))</f>
        <v/>
      </c>
      <c r="AK3863" s="106" t="str">
        <f>IF($C3863="", "", IF(IFERROR(INDEX(Ingredients!G$11:G$310, MATCH($C3863, Ingredients!$B$11:$B$310, 0)), "")="", "", IFERROR(INDEX(Ingredients!G$11:G$310, MATCH($C3863, Ingredients!$B$11:$B$310, 0)), "")))</f>
        <v/>
      </c>
      <c r="AL3863" s="79" t="str">
        <f>IF($C3863="", "", IF(IFERROR(INDEX(Ingredients!H$11:H$310, MATCH($C3863, Ingredients!$B$11:$B$310, 0)), "")="", "", IFERROR(INDEX(Ingredients!H$11:H$310, MATCH($C3863, Ingredients!$B$11:$B$310, 0)), "")))</f>
        <v/>
      </c>
      <c r="AN3863" s="83" t="str">
        <f t="shared" si="905"/>
        <v/>
      </c>
      <c r="AP3863" s="114" t="str">
        <f t="shared" si="915"/>
        <v/>
      </c>
      <c r="AR3863" s="117" t="str">
        <f>IF($C3863="", "", IF(IFERROR(INDEX(Ingredients!$AI$11:$AI$310, MATCH($C3863, Ingredients!$B$11:$B$310, 0)), "")="", "", IFERROR(INDEX(Ingredients!$AI$11:$AI$310, MATCH($C3863, Ingredients!$B$11:$B$310, 0)), "")))</f>
        <v/>
      </c>
      <c r="AT3863" s="120" t="str">
        <f t="shared" si="916"/>
        <v/>
      </c>
      <c r="AV3863" s="90" t="str">
        <f t="shared" si="906"/>
        <v/>
      </c>
      <c r="AX3863" s="90" t="str">
        <f>IF($AV3863="", "", COUNTIF($AV$11:$AV$5010, "&lt;"&amp;$AV3863)+1+COUNTIF($AV$11:$AV3863, $AV3863)-1)</f>
        <v/>
      </c>
      <c r="AZ3863" s="111" t="str">
        <f>IF($B3863="", "", SUMIF('Shopping List'!$AV$11:$AV$25, $B3863, 'Shopping List'!$BN$11:$BN$25))</f>
        <v/>
      </c>
      <c r="BB3863" s="117" t="str">
        <f t="shared" si="917"/>
        <v/>
      </c>
    </row>
    <row r="3864" spans="1:54" x14ac:dyDescent="0.25">
      <c r="A3864" s="4"/>
      <c r="B3864" s="37"/>
      <c r="C3864" s="124"/>
      <c r="D3864" s="39"/>
      <c r="E3864" s="125"/>
      <c r="F3864" s="48"/>
      <c r="G3864" s="4"/>
      <c r="H3864" s="4"/>
      <c r="I3864" s="95" t="str">
        <f>IF($C3864="", "", IF(IFERROR(INDEX(Ingredients!$C$11:$C$310, MATCH($C3864, Ingredients!$B$11:$B$310, 0)), "")="", "", IFERROR(INDEX(Ingredients!$C$11:$C$310, MATCH($C3864, Ingredients!$B$11:$B$310, 0)), "")))</f>
        <v/>
      </c>
      <c r="J3864" s="73" t="str">
        <f>IF($B3864="", "", IF(IFERROR(INDEX(Meals!$C$11:$C$260, MATCH($B3864, Meals!$B$11:$B$260, 0)), "")="", "", IFERROR(INDEX(Meals!$C$11:$C$260, MATCH($B3864, Meals!$B$11:$B$260, 0)), "")))</f>
        <v/>
      </c>
      <c r="K3864" s="4"/>
      <c r="L3864" s="72" t="str">
        <f t="shared" si="907"/>
        <v/>
      </c>
      <c r="M3864" s="73" t="str">
        <f t="shared" si="908"/>
        <v/>
      </c>
      <c r="N3864" s="4"/>
      <c r="O3864" s="78" t="str">
        <f t="shared" si="909"/>
        <v/>
      </c>
      <c r="P3864" s="79" t="str">
        <f t="shared" si="910"/>
        <v/>
      </c>
      <c r="Q3864" s="4"/>
      <c r="R3864" s="90" t="str">
        <f t="shared" si="911"/>
        <v/>
      </c>
      <c r="S3864" s="4"/>
      <c r="Y3864" s="18" t="str">
        <f t="shared" si="912"/>
        <v/>
      </c>
      <c r="AA3864" s="18" t="str">
        <f t="shared" si="903"/>
        <v/>
      </c>
      <c r="AB3864" s="18" t="str">
        <f t="shared" si="904"/>
        <v/>
      </c>
      <c r="AC3864" s="18" t="str">
        <f t="shared" si="913"/>
        <v/>
      </c>
      <c r="AD3864" s="18" t="str">
        <f t="shared" si="913"/>
        <v/>
      </c>
      <c r="AE3864" s="18" t="str">
        <f t="shared" si="914"/>
        <v/>
      </c>
      <c r="AG3864" s="95" t="str">
        <f>IF($C3864="", "", IF(IFERROR(INDEX(Ingredients!C$11:C$310, MATCH($C3864, Ingredients!$B$11:$B$310, 0)), "")="", "", IFERROR(INDEX(Ingredients!C$11:C$310, MATCH($C3864, Ingredients!$B$11:$B$310, 0)), "")))</f>
        <v/>
      </c>
      <c r="AH3864" s="105" t="str">
        <f>IF($C3864="", "", IF(IFERROR(INDEX(Ingredients!D$11:D$310, MATCH($C3864, Ingredients!$B$11:$B$310, 0)), "")="", "", IFERROR(INDEX(Ingredients!D$11:D$310, MATCH($C3864, Ingredients!$B$11:$B$310, 0)), "")))</f>
        <v/>
      </c>
      <c r="AI3864" s="106" t="str">
        <f>IF($C3864="", "", IF(IFERROR(INDEX(Ingredients!E$11:E$310, MATCH($C3864, Ingredients!$B$11:$B$310, 0)), "")="", "", IFERROR(INDEX(Ingredients!E$11:E$310, MATCH($C3864, Ingredients!$B$11:$B$310, 0)), "")))</f>
        <v/>
      </c>
      <c r="AJ3864" s="108" t="str">
        <f>IF($C3864="", "", IF(IFERROR(INDEX(Ingredients!F$11:F$310, MATCH($C3864, Ingredients!$B$11:$B$310, 0)), "")="", "", IFERROR(INDEX(Ingredients!F$11:F$310, MATCH($C3864, Ingredients!$B$11:$B$310, 0)), "")))</f>
        <v/>
      </c>
      <c r="AK3864" s="106" t="str">
        <f>IF($C3864="", "", IF(IFERROR(INDEX(Ingredients!G$11:G$310, MATCH($C3864, Ingredients!$B$11:$B$310, 0)), "")="", "", IFERROR(INDEX(Ingredients!G$11:G$310, MATCH($C3864, Ingredients!$B$11:$B$310, 0)), "")))</f>
        <v/>
      </c>
      <c r="AL3864" s="79" t="str">
        <f>IF($C3864="", "", IF(IFERROR(INDEX(Ingredients!H$11:H$310, MATCH($C3864, Ingredients!$B$11:$B$310, 0)), "")="", "", IFERROR(INDEX(Ingredients!H$11:H$310, MATCH($C3864, Ingredients!$B$11:$B$310, 0)), "")))</f>
        <v/>
      </c>
      <c r="AN3864" s="83" t="str">
        <f t="shared" si="905"/>
        <v/>
      </c>
      <c r="AP3864" s="114" t="str">
        <f t="shared" si="915"/>
        <v/>
      </c>
      <c r="AR3864" s="117" t="str">
        <f>IF($C3864="", "", IF(IFERROR(INDEX(Ingredients!$AI$11:$AI$310, MATCH($C3864, Ingredients!$B$11:$B$310, 0)), "")="", "", IFERROR(INDEX(Ingredients!$AI$11:$AI$310, MATCH($C3864, Ingredients!$B$11:$B$310, 0)), "")))</f>
        <v/>
      </c>
      <c r="AT3864" s="120" t="str">
        <f t="shared" si="916"/>
        <v/>
      </c>
      <c r="AV3864" s="90" t="str">
        <f t="shared" si="906"/>
        <v/>
      </c>
      <c r="AX3864" s="90" t="str">
        <f>IF($AV3864="", "", COUNTIF($AV$11:$AV$5010, "&lt;"&amp;$AV3864)+1+COUNTIF($AV$11:$AV3864, $AV3864)-1)</f>
        <v/>
      </c>
      <c r="AZ3864" s="111" t="str">
        <f>IF($B3864="", "", SUMIF('Shopping List'!$AV$11:$AV$25, $B3864, 'Shopping List'!$BN$11:$BN$25))</f>
        <v/>
      </c>
      <c r="BB3864" s="117" t="str">
        <f t="shared" si="917"/>
        <v/>
      </c>
    </row>
    <row r="3865" spans="1:54" x14ac:dyDescent="0.25">
      <c r="A3865" s="4"/>
      <c r="B3865" s="37"/>
      <c r="C3865" s="124"/>
      <c r="D3865" s="39"/>
      <c r="E3865" s="125"/>
      <c r="F3865" s="48"/>
      <c r="G3865" s="4"/>
      <c r="H3865" s="4"/>
      <c r="I3865" s="95" t="str">
        <f>IF($C3865="", "", IF(IFERROR(INDEX(Ingredients!$C$11:$C$310, MATCH($C3865, Ingredients!$B$11:$B$310, 0)), "")="", "", IFERROR(INDEX(Ingredients!$C$11:$C$310, MATCH($C3865, Ingredients!$B$11:$B$310, 0)), "")))</f>
        <v/>
      </c>
      <c r="J3865" s="73" t="str">
        <f>IF($B3865="", "", IF(IFERROR(INDEX(Meals!$C$11:$C$260, MATCH($B3865, Meals!$B$11:$B$260, 0)), "")="", "", IFERROR(INDEX(Meals!$C$11:$C$260, MATCH($B3865, Meals!$B$11:$B$260, 0)), "")))</f>
        <v/>
      </c>
      <c r="K3865" s="4"/>
      <c r="L3865" s="72" t="str">
        <f t="shared" si="907"/>
        <v/>
      </c>
      <c r="M3865" s="73" t="str">
        <f t="shared" si="908"/>
        <v/>
      </c>
      <c r="N3865" s="4"/>
      <c r="O3865" s="78" t="str">
        <f t="shared" si="909"/>
        <v/>
      </c>
      <c r="P3865" s="79" t="str">
        <f t="shared" si="910"/>
        <v/>
      </c>
      <c r="Q3865" s="4"/>
      <c r="R3865" s="90" t="str">
        <f t="shared" si="911"/>
        <v/>
      </c>
      <c r="S3865" s="4"/>
      <c r="Y3865" s="18" t="str">
        <f t="shared" si="912"/>
        <v/>
      </c>
      <c r="AA3865" s="18" t="str">
        <f t="shared" si="903"/>
        <v/>
      </c>
      <c r="AB3865" s="18" t="str">
        <f t="shared" si="904"/>
        <v/>
      </c>
      <c r="AC3865" s="18" t="str">
        <f t="shared" si="913"/>
        <v/>
      </c>
      <c r="AD3865" s="18" t="str">
        <f t="shared" si="913"/>
        <v/>
      </c>
      <c r="AE3865" s="18" t="str">
        <f t="shared" si="914"/>
        <v/>
      </c>
      <c r="AG3865" s="95" t="str">
        <f>IF($C3865="", "", IF(IFERROR(INDEX(Ingredients!C$11:C$310, MATCH($C3865, Ingredients!$B$11:$B$310, 0)), "")="", "", IFERROR(INDEX(Ingredients!C$11:C$310, MATCH($C3865, Ingredients!$B$11:$B$310, 0)), "")))</f>
        <v/>
      </c>
      <c r="AH3865" s="105" t="str">
        <f>IF($C3865="", "", IF(IFERROR(INDEX(Ingredients!D$11:D$310, MATCH($C3865, Ingredients!$B$11:$B$310, 0)), "")="", "", IFERROR(INDEX(Ingredients!D$11:D$310, MATCH($C3865, Ingredients!$B$11:$B$310, 0)), "")))</f>
        <v/>
      </c>
      <c r="AI3865" s="106" t="str">
        <f>IF($C3865="", "", IF(IFERROR(INDEX(Ingredients!E$11:E$310, MATCH($C3865, Ingredients!$B$11:$B$310, 0)), "")="", "", IFERROR(INDEX(Ingredients!E$11:E$310, MATCH($C3865, Ingredients!$B$11:$B$310, 0)), "")))</f>
        <v/>
      </c>
      <c r="AJ3865" s="108" t="str">
        <f>IF($C3865="", "", IF(IFERROR(INDEX(Ingredients!F$11:F$310, MATCH($C3865, Ingredients!$B$11:$B$310, 0)), "")="", "", IFERROR(INDEX(Ingredients!F$11:F$310, MATCH($C3865, Ingredients!$B$11:$B$310, 0)), "")))</f>
        <v/>
      </c>
      <c r="AK3865" s="106" t="str">
        <f>IF($C3865="", "", IF(IFERROR(INDEX(Ingredients!G$11:G$310, MATCH($C3865, Ingredients!$B$11:$B$310, 0)), "")="", "", IFERROR(INDEX(Ingredients!G$11:G$310, MATCH($C3865, Ingredients!$B$11:$B$310, 0)), "")))</f>
        <v/>
      </c>
      <c r="AL3865" s="79" t="str">
        <f>IF($C3865="", "", IF(IFERROR(INDEX(Ingredients!H$11:H$310, MATCH($C3865, Ingredients!$B$11:$B$310, 0)), "")="", "", IFERROR(INDEX(Ingredients!H$11:H$310, MATCH($C3865, Ingredients!$B$11:$B$310, 0)), "")))</f>
        <v/>
      </c>
      <c r="AN3865" s="83" t="str">
        <f t="shared" si="905"/>
        <v/>
      </c>
      <c r="AP3865" s="114" t="str">
        <f t="shared" si="915"/>
        <v/>
      </c>
      <c r="AR3865" s="117" t="str">
        <f>IF($C3865="", "", IF(IFERROR(INDEX(Ingredients!$AI$11:$AI$310, MATCH($C3865, Ingredients!$B$11:$B$310, 0)), "")="", "", IFERROR(INDEX(Ingredients!$AI$11:$AI$310, MATCH($C3865, Ingredients!$B$11:$B$310, 0)), "")))</f>
        <v/>
      </c>
      <c r="AT3865" s="120" t="str">
        <f t="shared" si="916"/>
        <v/>
      </c>
      <c r="AV3865" s="90" t="str">
        <f t="shared" si="906"/>
        <v/>
      </c>
      <c r="AX3865" s="90" t="str">
        <f>IF($AV3865="", "", COUNTIF($AV$11:$AV$5010, "&lt;"&amp;$AV3865)+1+COUNTIF($AV$11:$AV3865, $AV3865)-1)</f>
        <v/>
      </c>
      <c r="AZ3865" s="111" t="str">
        <f>IF($B3865="", "", SUMIF('Shopping List'!$AV$11:$AV$25, $B3865, 'Shopping List'!$BN$11:$BN$25))</f>
        <v/>
      </c>
      <c r="BB3865" s="117" t="str">
        <f t="shared" si="917"/>
        <v/>
      </c>
    </row>
    <row r="3866" spans="1:54" x14ac:dyDescent="0.25">
      <c r="A3866" s="4"/>
      <c r="B3866" s="37"/>
      <c r="C3866" s="124"/>
      <c r="D3866" s="39"/>
      <c r="E3866" s="125"/>
      <c r="F3866" s="48"/>
      <c r="G3866" s="4"/>
      <c r="H3866" s="4"/>
      <c r="I3866" s="95" t="str">
        <f>IF($C3866="", "", IF(IFERROR(INDEX(Ingredients!$C$11:$C$310, MATCH($C3866, Ingredients!$B$11:$B$310, 0)), "")="", "", IFERROR(INDEX(Ingredients!$C$11:$C$310, MATCH($C3866, Ingredients!$B$11:$B$310, 0)), "")))</f>
        <v/>
      </c>
      <c r="J3866" s="73" t="str">
        <f>IF($B3866="", "", IF(IFERROR(INDEX(Meals!$C$11:$C$260, MATCH($B3866, Meals!$B$11:$B$260, 0)), "")="", "", IFERROR(INDEX(Meals!$C$11:$C$260, MATCH($B3866, Meals!$B$11:$B$260, 0)), "")))</f>
        <v/>
      </c>
      <c r="K3866" s="4"/>
      <c r="L3866" s="72" t="str">
        <f t="shared" si="907"/>
        <v/>
      </c>
      <c r="M3866" s="73" t="str">
        <f t="shared" si="908"/>
        <v/>
      </c>
      <c r="N3866" s="4"/>
      <c r="O3866" s="78" t="str">
        <f t="shared" si="909"/>
        <v/>
      </c>
      <c r="P3866" s="79" t="str">
        <f t="shared" si="910"/>
        <v/>
      </c>
      <c r="Q3866" s="4"/>
      <c r="R3866" s="90" t="str">
        <f t="shared" si="911"/>
        <v/>
      </c>
      <c r="S3866" s="4"/>
      <c r="Y3866" s="18" t="str">
        <f t="shared" si="912"/>
        <v/>
      </c>
      <c r="AA3866" s="18" t="str">
        <f t="shared" si="903"/>
        <v/>
      </c>
      <c r="AB3866" s="18" t="str">
        <f t="shared" si="904"/>
        <v/>
      </c>
      <c r="AC3866" s="18" t="str">
        <f t="shared" si="913"/>
        <v/>
      </c>
      <c r="AD3866" s="18" t="str">
        <f t="shared" si="913"/>
        <v/>
      </c>
      <c r="AE3866" s="18" t="str">
        <f t="shared" si="914"/>
        <v/>
      </c>
      <c r="AG3866" s="95" t="str">
        <f>IF($C3866="", "", IF(IFERROR(INDEX(Ingredients!C$11:C$310, MATCH($C3866, Ingredients!$B$11:$B$310, 0)), "")="", "", IFERROR(INDEX(Ingredients!C$11:C$310, MATCH($C3866, Ingredients!$B$11:$B$310, 0)), "")))</f>
        <v/>
      </c>
      <c r="AH3866" s="105" t="str">
        <f>IF($C3866="", "", IF(IFERROR(INDEX(Ingredients!D$11:D$310, MATCH($C3866, Ingredients!$B$11:$B$310, 0)), "")="", "", IFERROR(INDEX(Ingredients!D$11:D$310, MATCH($C3866, Ingredients!$B$11:$B$310, 0)), "")))</f>
        <v/>
      </c>
      <c r="AI3866" s="106" t="str">
        <f>IF($C3866="", "", IF(IFERROR(INDEX(Ingredients!E$11:E$310, MATCH($C3866, Ingredients!$B$11:$B$310, 0)), "")="", "", IFERROR(INDEX(Ingredients!E$11:E$310, MATCH($C3866, Ingredients!$B$11:$B$310, 0)), "")))</f>
        <v/>
      </c>
      <c r="AJ3866" s="108" t="str">
        <f>IF($C3866="", "", IF(IFERROR(INDEX(Ingredients!F$11:F$310, MATCH($C3866, Ingredients!$B$11:$B$310, 0)), "")="", "", IFERROR(INDEX(Ingredients!F$11:F$310, MATCH($C3866, Ingredients!$B$11:$B$310, 0)), "")))</f>
        <v/>
      </c>
      <c r="AK3866" s="106" t="str">
        <f>IF($C3866="", "", IF(IFERROR(INDEX(Ingredients!G$11:G$310, MATCH($C3866, Ingredients!$B$11:$B$310, 0)), "")="", "", IFERROR(INDEX(Ingredients!G$11:G$310, MATCH($C3866, Ingredients!$B$11:$B$310, 0)), "")))</f>
        <v/>
      </c>
      <c r="AL3866" s="79" t="str">
        <f>IF($C3866="", "", IF(IFERROR(INDEX(Ingredients!H$11:H$310, MATCH($C3866, Ingredients!$B$11:$B$310, 0)), "")="", "", IFERROR(INDEX(Ingredients!H$11:H$310, MATCH($C3866, Ingredients!$B$11:$B$310, 0)), "")))</f>
        <v/>
      </c>
      <c r="AN3866" s="83" t="str">
        <f t="shared" si="905"/>
        <v/>
      </c>
      <c r="AP3866" s="114" t="str">
        <f t="shared" si="915"/>
        <v/>
      </c>
      <c r="AR3866" s="117" t="str">
        <f>IF($C3866="", "", IF(IFERROR(INDEX(Ingredients!$AI$11:$AI$310, MATCH($C3866, Ingredients!$B$11:$B$310, 0)), "")="", "", IFERROR(INDEX(Ingredients!$AI$11:$AI$310, MATCH($C3866, Ingredients!$B$11:$B$310, 0)), "")))</f>
        <v/>
      </c>
      <c r="AT3866" s="120" t="str">
        <f t="shared" si="916"/>
        <v/>
      </c>
      <c r="AV3866" s="90" t="str">
        <f t="shared" si="906"/>
        <v/>
      </c>
      <c r="AX3866" s="90" t="str">
        <f>IF($AV3866="", "", COUNTIF($AV$11:$AV$5010, "&lt;"&amp;$AV3866)+1+COUNTIF($AV$11:$AV3866, $AV3866)-1)</f>
        <v/>
      </c>
      <c r="AZ3866" s="111" t="str">
        <f>IF($B3866="", "", SUMIF('Shopping List'!$AV$11:$AV$25, $B3866, 'Shopping List'!$BN$11:$BN$25))</f>
        <v/>
      </c>
      <c r="BB3866" s="117" t="str">
        <f t="shared" si="917"/>
        <v/>
      </c>
    </row>
    <row r="3867" spans="1:54" x14ac:dyDescent="0.25">
      <c r="A3867" s="4"/>
      <c r="B3867" s="37"/>
      <c r="C3867" s="124"/>
      <c r="D3867" s="39"/>
      <c r="E3867" s="125"/>
      <c r="F3867" s="48"/>
      <c r="G3867" s="4"/>
      <c r="H3867" s="4"/>
      <c r="I3867" s="95" t="str">
        <f>IF($C3867="", "", IF(IFERROR(INDEX(Ingredients!$C$11:$C$310, MATCH($C3867, Ingredients!$B$11:$B$310, 0)), "")="", "", IFERROR(INDEX(Ingredients!$C$11:$C$310, MATCH($C3867, Ingredients!$B$11:$B$310, 0)), "")))</f>
        <v/>
      </c>
      <c r="J3867" s="73" t="str">
        <f>IF($B3867="", "", IF(IFERROR(INDEX(Meals!$C$11:$C$260, MATCH($B3867, Meals!$B$11:$B$260, 0)), "")="", "", IFERROR(INDEX(Meals!$C$11:$C$260, MATCH($B3867, Meals!$B$11:$B$260, 0)), "")))</f>
        <v/>
      </c>
      <c r="K3867" s="4"/>
      <c r="L3867" s="72" t="str">
        <f t="shared" si="907"/>
        <v/>
      </c>
      <c r="M3867" s="73" t="str">
        <f t="shared" si="908"/>
        <v/>
      </c>
      <c r="N3867" s="4"/>
      <c r="O3867" s="78" t="str">
        <f t="shared" si="909"/>
        <v/>
      </c>
      <c r="P3867" s="79" t="str">
        <f t="shared" si="910"/>
        <v/>
      </c>
      <c r="Q3867" s="4"/>
      <c r="R3867" s="90" t="str">
        <f t="shared" si="911"/>
        <v/>
      </c>
      <c r="S3867" s="4"/>
      <c r="Y3867" s="18" t="str">
        <f t="shared" si="912"/>
        <v/>
      </c>
      <c r="AA3867" s="18" t="str">
        <f t="shared" si="903"/>
        <v/>
      </c>
      <c r="AB3867" s="18" t="str">
        <f t="shared" si="904"/>
        <v/>
      </c>
      <c r="AC3867" s="18" t="str">
        <f t="shared" si="913"/>
        <v/>
      </c>
      <c r="AD3867" s="18" t="str">
        <f t="shared" si="913"/>
        <v/>
      </c>
      <c r="AE3867" s="18" t="str">
        <f t="shared" si="914"/>
        <v/>
      </c>
      <c r="AG3867" s="95" t="str">
        <f>IF($C3867="", "", IF(IFERROR(INDEX(Ingredients!C$11:C$310, MATCH($C3867, Ingredients!$B$11:$B$310, 0)), "")="", "", IFERROR(INDEX(Ingredients!C$11:C$310, MATCH($C3867, Ingredients!$B$11:$B$310, 0)), "")))</f>
        <v/>
      </c>
      <c r="AH3867" s="105" t="str">
        <f>IF($C3867="", "", IF(IFERROR(INDEX(Ingredients!D$11:D$310, MATCH($C3867, Ingredients!$B$11:$B$310, 0)), "")="", "", IFERROR(INDEX(Ingredients!D$11:D$310, MATCH($C3867, Ingredients!$B$11:$B$310, 0)), "")))</f>
        <v/>
      </c>
      <c r="AI3867" s="106" t="str">
        <f>IF($C3867="", "", IF(IFERROR(INDEX(Ingredients!E$11:E$310, MATCH($C3867, Ingredients!$B$11:$B$310, 0)), "")="", "", IFERROR(INDEX(Ingredients!E$11:E$310, MATCH($C3867, Ingredients!$B$11:$B$310, 0)), "")))</f>
        <v/>
      </c>
      <c r="AJ3867" s="108" t="str">
        <f>IF($C3867="", "", IF(IFERROR(INDEX(Ingredients!F$11:F$310, MATCH($C3867, Ingredients!$B$11:$B$310, 0)), "")="", "", IFERROR(INDEX(Ingredients!F$11:F$310, MATCH($C3867, Ingredients!$B$11:$B$310, 0)), "")))</f>
        <v/>
      </c>
      <c r="AK3867" s="106" t="str">
        <f>IF($C3867="", "", IF(IFERROR(INDEX(Ingredients!G$11:G$310, MATCH($C3867, Ingredients!$B$11:$B$310, 0)), "")="", "", IFERROR(INDEX(Ingredients!G$11:G$310, MATCH($C3867, Ingredients!$B$11:$B$310, 0)), "")))</f>
        <v/>
      </c>
      <c r="AL3867" s="79" t="str">
        <f>IF($C3867="", "", IF(IFERROR(INDEX(Ingredients!H$11:H$310, MATCH($C3867, Ingredients!$B$11:$B$310, 0)), "")="", "", IFERROR(INDEX(Ingredients!H$11:H$310, MATCH($C3867, Ingredients!$B$11:$B$310, 0)), "")))</f>
        <v/>
      </c>
      <c r="AN3867" s="83" t="str">
        <f t="shared" si="905"/>
        <v/>
      </c>
      <c r="AP3867" s="114" t="str">
        <f t="shared" si="915"/>
        <v/>
      </c>
      <c r="AR3867" s="117" t="str">
        <f>IF($C3867="", "", IF(IFERROR(INDEX(Ingredients!$AI$11:$AI$310, MATCH($C3867, Ingredients!$B$11:$B$310, 0)), "")="", "", IFERROR(INDEX(Ingredients!$AI$11:$AI$310, MATCH($C3867, Ingredients!$B$11:$B$310, 0)), "")))</f>
        <v/>
      </c>
      <c r="AT3867" s="120" t="str">
        <f t="shared" si="916"/>
        <v/>
      </c>
      <c r="AV3867" s="90" t="str">
        <f t="shared" si="906"/>
        <v/>
      </c>
      <c r="AX3867" s="90" t="str">
        <f>IF($AV3867="", "", COUNTIF($AV$11:$AV$5010, "&lt;"&amp;$AV3867)+1+COUNTIF($AV$11:$AV3867, $AV3867)-1)</f>
        <v/>
      </c>
      <c r="AZ3867" s="111" t="str">
        <f>IF($B3867="", "", SUMIF('Shopping List'!$AV$11:$AV$25, $B3867, 'Shopping List'!$BN$11:$BN$25))</f>
        <v/>
      </c>
      <c r="BB3867" s="117" t="str">
        <f t="shared" si="917"/>
        <v/>
      </c>
    </row>
    <row r="3868" spans="1:54" x14ac:dyDescent="0.25">
      <c r="A3868" s="4"/>
      <c r="B3868" s="37"/>
      <c r="C3868" s="124"/>
      <c r="D3868" s="39"/>
      <c r="E3868" s="125"/>
      <c r="F3868" s="48"/>
      <c r="G3868" s="4"/>
      <c r="H3868" s="4"/>
      <c r="I3868" s="95" t="str">
        <f>IF($C3868="", "", IF(IFERROR(INDEX(Ingredients!$C$11:$C$310, MATCH($C3868, Ingredients!$B$11:$B$310, 0)), "")="", "", IFERROR(INDEX(Ingredients!$C$11:$C$310, MATCH($C3868, Ingredients!$B$11:$B$310, 0)), "")))</f>
        <v/>
      </c>
      <c r="J3868" s="73" t="str">
        <f>IF($B3868="", "", IF(IFERROR(INDEX(Meals!$C$11:$C$260, MATCH($B3868, Meals!$B$11:$B$260, 0)), "")="", "", IFERROR(INDEX(Meals!$C$11:$C$260, MATCH($B3868, Meals!$B$11:$B$260, 0)), "")))</f>
        <v/>
      </c>
      <c r="K3868" s="4"/>
      <c r="L3868" s="72" t="str">
        <f t="shared" si="907"/>
        <v/>
      </c>
      <c r="M3868" s="73" t="str">
        <f t="shared" si="908"/>
        <v/>
      </c>
      <c r="N3868" s="4"/>
      <c r="O3868" s="78" t="str">
        <f t="shared" si="909"/>
        <v/>
      </c>
      <c r="P3868" s="79" t="str">
        <f t="shared" si="910"/>
        <v/>
      </c>
      <c r="Q3868" s="4"/>
      <c r="R3868" s="90" t="str">
        <f t="shared" si="911"/>
        <v/>
      </c>
      <c r="S3868" s="4"/>
      <c r="Y3868" s="18" t="str">
        <f t="shared" si="912"/>
        <v/>
      </c>
      <c r="AA3868" s="18" t="str">
        <f t="shared" si="903"/>
        <v/>
      </c>
      <c r="AB3868" s="18" t="str">
        <f t="shared" si="904"/>
        <v/>
      </c>
      <c r="AC3868" s="18" t="str">
        <f t="shared" si="913"/>
        <v/>
      </c>
      <c r="AD3868" s="18" t="str">
        <f t="shared" si="913"/>
        <v/>
      </c>
      <c r="AE3868" s="18" t="str">
        <f t="shared" si="914"/>
        <v/>
      </c>
      <c r="AG3868" s="95" t="str">
        <f>IF($C3868="", "", IF(IFERROR(INDEX(Ingredients!C$11:C$310, MATCH($C3868, Ingredients!$B$11:$B$310, 0)), "")="", "", IFERROR(INDEX(Ingredients!C$11:C$310, MATCH($C3868, Ingredients!$B$11:$B$310, 0)), "")))</f>
        <v/>
      </c>
      <c r="AH3868" s="105" t="str">
        <f>IF($C3868="", "", IF(IFERROR(INDEX(Ingredients!D$11:D$310, MATCH($C3868, Ingredients!$B$11:$B$310, 0)), "")="", "", IFERROR(INDEX(Ingredients!D$11:D$310, MATCH($C3868, Ingredients!$B$11:$B$310, 0)), "")))</f>
        <v/>
      </c>
      <c r="AI3868" s="106" t="str">
        <f>IF($C3868="", "", IF(IFERROR(INDEX(Ingredients!E$11:E$310, MATCH($C3868, Ingredients!$B$11:$B$310, 0)), "")="", "", IFERROR(INDEX(Ingredients!E$11:E$310, MATCH($C3868, Ingredients!$B$11:$B$310, 0)), "")))</f>
        <v/>
      </c>
      <c r="AJ3868" s="108" t="str">
        <f>IF($C3868="", "", IF(IFERROR(INDEX(Ingredients!F$11:F$310, MATCH($C3868, Ingredients!$B$11:$B$310, 0)), "")="", "", IFERROR(INDEX(Ingredients!F$11:F$310, MATCH($C3868, Ingredients!$B$11:$B$310, 0)), "")))</f>
        <v/>
      </c>
      <c r="AK3868" s="106" t="str">
        <f>IF($C3868="", "", IF(IFERROR(INDEX(Ingredients!G$11:G$310, MATCH($C3868, Ingredients!$B$11:$B$310, 0)), "")="", "", IFERROR(INDEX(Ingredients!G$11:G$310, MATCH($C3868, Ingredients!$B$11:$B$310, 0)), "")))</f>
        <v/>
      </c>
      <c r="AL3868" s="79" t="str">
        <f>IF($C3868="", "", IF(IFERROR(INDEX(Ingredients!H$11:H$310, MATCH($C3868, Ingredients!$B$11:$B$310, 0)), "")="", "", IFERROR(INDEX(Ingredients!H$11:H$310, MATCH($C3868, Ingredients!$B$11:$B$310, 0)), "")))</f>
        <v/>
      </c>
      <c r="AN3868" s="83" t="str">
        <f t="shared" si="905"/>
        <v/>
      </c>
      <c r="AP3868" s="114" t="str">
        <f t="shared" si="915"/>
        <v/>
      </c>
      <c r="AR3868" s="117" t="str">
        <f>IF($C3868="", "", IF(IFERROR(INDEX(Ingredients!$AI$11:$AI$310, MATCH($C3868, Ingredients!$B$11:$B$310, 0)), "")="", "", IFERROR(INDEX(Ingredients!$AI$11:$AI$310, MATCH($C3868, Ingredients!$B$11:$B$310, 0)), "")))</f>
        <v/>
      </c>
      <c r="AT3868" s="120" t="str">
        <f t="shared" si="916"/>
        <v/>
      </c>
      <c r="AV3868" s="90" t="str">
        <f t="shared" si="906"/>
        <v/>
      </c>
      <c r="AX3868" s="90" t="str">
        <f>IF($AV3868="", "", COUNTIF($AV$11:$AV$5010, "&lt;"&amp;$AV3868)+1+COUNTIF($AV$11:$AV3868, $AV3868)-1)</f>
        <v/>
      </c>
      <c r="AZ3868" s="111" t="str">
        <f>IF($B3868="", "", SUMIF('Shopping List'!$AV$11:$AV$25, $B3868, 'Shopping List'!$BN$11:$BN$25))</f>
        <v/>
      </c>
      <c r="BB3868" s="117" t="str">
        <f t="shared" si="917"/>
        <v/>
      </c>
    </row>
    <row r="3869" spans="1:54" x14ac:dyDescent="0.25">
      <c r="A3869" s="4"/>
      <c r="B3869" s="37"/>
      <c r="C3869" s="124"/>
      <c r="D3869" s="39"/>
      <c r="E3869" s="125"/>
      <c r="F3869" s="48"/>
      <c r="G3869" s="4"/>
      <c r="H3869" s="4"/>
      <c r="I3869" s="95" t="str">
        <f>IF($C3869="", "", IF(IFERROR(INDEX(Ingredients!$C$11:$C$310, MATCH($C3869, Ingredients!$B$11:$B$310, 0)), "")="", "", IFERROR(INDEX(Ingredients!$C$11:$C$310, MATCH($C3869, Ingredients!$B$11:$B$310, 0)), "")))</f>
        <v/>
      </c>
      <c r="J3869" s="73" t="str">
        <f>IF($B3869="", "", IF(IFERROR(INDEX(Meals!$C$11:$C$260, MATCH($B3869, Meals!$B$11:$B$260, 0)), "")="", "", IFERROR(INDEX(Meals!$C$11:$C$260, MATCH($B3869, Meals!$B$11:$B$260, 0)), "")))</f>
        <v/>
      </c>
      <c r="K3869" s="4"/>
      <c r="L3869" s="72" t="str">
        <f t="shared" si="907"/>
        <v/>
      </c>
      <c r="M3869" s="73" t="str">
        <f t="shared" si="908"/>
        <v/>
      </c>
      <c r="N3869" s="4"/>
      <c r="O3869" s="78" t="str">
        <f t="shared" si="909"/>
        <v/>
      </c>
      <c r="P3869" s="79" t="str">
        <f t="shared" si="910"/>
        <v/>
      </c>
      <c r="Q3869" s="4"/>
      <c r="R3869" s="90" t="str">
        <f t="shared" si="911"/>
        <v/>
      </c>
      <c r="S3869" s="4"/>
      <c r="Y3869" s="18" t="str">
        <f t="shared" si="912"/>
        <v/>
      </c>
      <c r="AA3869" s="18" t="str">
        <f t="shared" si="903"/>
        <v/>
      </c>
      <c r="AB3869" s="18" t="str">
        <f t="shared" si="904"/>
        <v/>
      </c>
      <c r="AC3869" s="18" t="str">
        <f t="shared" si="913"/>
        <v/>
      </c>
      <c r="AD3869" s="18" t="str">
        <f t="shared" si="913"/>
        <v/>
      </c>
      <c r="AE3869" s="18" t="str">
        <f t="shared" si="914"/>
        <v/>
      </c>
      <c r="AG3869" s="95" t="str">
        <f>IF($C3869="", "", IF(IFERROR(INDEX(Ingredients!C$11:C$310, MATCH($C3869, Ingredients!$B$11:$B$310, 0)), "")="", "", IFERROR(INDEX(Ingredients!C$11:C$310, MATCH($C3869, Ingredients!$B$11:$B$310, 0)), "")))</f>
        <v/>
      </c>
      <c r="AH3869" s="105" t="str">
        <f>IF($C3869="", "", IF(IFERROR(INDEX(Ingredients!D$11:D$310, MATCH($C3869, Ingredients!$B$11:$B$310, 0)), "")="", "", IFERROR(INDEX(Ingredients!D$11:D$310, MATCH($C3869, Ingredients!$B$11:$B$310, 0)), "")))</f>
        <v/>
      </c>
      <c r="AI3869" s="106" t="str">
        <f>IF($C3869="", "", IF(IFERROR(INDEX(Ingredients!E$11:E$310, MATCH($C3869, Ingredients!$B$11:$B$310, 0)), "")="", "", IFERROR(INDEX(Ingredients!E$11:E$310, MATCH($C3869, Ingredients!$B$11:$B$310, 0)), "")))</f>
        <v/>
      </c>
      <c r="AJ3869" s="108" t="str">
        <f>IF($C3869="", "", IF(IFERROR(INDEX(Ingredients!F$11:F$310, MATCH($C3869, Ingredients!$B$11:$B$310, 0)), "")="", "", IFERROR(INDEX(Ingredients!F$11:F$310, MATCH($C3869, Ingredients!$B$11:$B$310, 0)), "")))</f>
        <v/>
      </c>
      <c r="AK3869" s="106" t="str">
        <f>IF($C3869="", "", IF(IFERROR(INDEX(Ingredients!G$11:G$310, MATCH($C3869, Ingredients!$B$11:$B$310, 0)), "")="", "", IFERROR(INDEX(Ingredients!G$11:G$310, MATCH($C3869, Ingredients!$B$11:$B$310, 0)), "")))</f>
        <v/>
      </c>
      <c r="AL3869" s="79" t="str">
        <f>IF($C3869="", "", IF(IFERROR(INDEX(Ingredients!H$11:H$310, MATCH($C3869, Ingredients!$B$11:$B$310, 0)), "")="", "", IFERROR(INDEX(Ingredients!H$11:H$310, MATCH($C3869, Ingredients!$B$11:$B$310, 0)), "")))</f>
        <v/>
      </c>
      <c r="AN3869" s="83" t="str">
        <f t="shared" si="905"/>
        <v/>
      </c>
      <c r="AP3869" s="114" t="str">
        <f t="shared" si="915"/>
        <v/>
      </c>
      <c r="AR3869" s="117" t="str">
        <f>IF($C3869="", "", IF(IFERROR(INDEX(Ingredients!$AI$11:$AI$310, MATCH($C3869, Ingredients!$B$11:$B$310, 0)), "")="", "", IFERROR(INDEX(Ingredients!$AI$11:$AI$310, MATCH($C3869, Ingredients!$B$11:$B$310, 0)), "")))</f>
        <v/>
      </c>
      <c r="AT3869" s="120" t="str">
        <f t="shared" si="916"/>
        <v/>
      </c>
      <c r="AV3869" s="90" t="str">
        <f t="shared" si="906"/>
        <v/>
      </c>
      <c r="AX3869" s="90" t="str">
        <f>IF($AV3869="", "", COUNTIF($AV$11:$AV$5010, "&lt;"&amp;$AV3869)+1+COUNTIF($AV$11:$AV3869, $AV3869)-1)</f>
        <v/>
      </c>
      <c r="AZ3869" s="111" t="str">
        <f>IF($B3869="", "", SUMIF('Shopping List'!$AV$11:$AV$25, $B3869, 'Shopping List'!$BN$11:$BN$25))</f>
        <v/>
      </c>
      <c r="BB3869" s="117" t="str">
        <f t="shared" si="917"/>
        <v/>
      </c>
    </row>
    <row r="3870" spans="1:54" x14ac:dyDescent="0.25">
      <c r="A3870" s="4"/>
      <c r="B3870" s="37"/>
      <c r="C3870" s="124"/>
      <c r="D3870" s="39"/>
      <c r="E3870" s="125"/>
      <c r="F3870" s="48"/>
      <c r="G3870" s="4"/>
      <c r="H3870" s="4"/>
      <c r="I3870" s="95" t="str">
        <f>IF($C3870="", "", IF(IFERROR(INDEX(Ingredients!$C$11:$C$310, MATCH($C3870, Ingredients!$B$11:$B$310, 0)), "")="", "", IFERROR(INDEX(Ingredients!$C$11:$C$310, MATCH($C3870, Ingredients!$B$11:$B$310, 0)), "")))</f>
        <v/>
      </c>
      <c r="J3870" s="73" t="str">
        <f>IF($B3870="", "", IF(IFERROR(INDEX(Meals!$C$11:$C$260, MATCH($B3870, Meals!$B$11:$B$260, 0)), "")="", "", IFERROR(INDEX(Meals!$C$11:$C$260, MATCH($B3870, Meals!$B$11:$B$260, 0)), "")))</f>
        <v/>
      </c>
      <c r="K3870" s="4"/>
      <c r="L3870" s="72" t="str">
        <f t="shared" si="907"/>
        <v/>
      </c>
      <c r="M3870" s="73" t="str">
        <f t="shared" si="908"/>
        <v/>
      </c>
      <c r="N3870" s="4"/>
      <c r="O3870" s="78" t="str">
        <f t="shared" si="909"/>
        <v/>
      </c>
      <c r="P3870" s="79" t="str">
        <f t="shared" si="910"/>
        <v/>
      </c>
      <c r="Q3870" s="4"/>
      <c r="R3870" s="90" t="str">
        <f t="shared" si="911"/>
        <v/>
      </c>
      <c r="S3870" s="4"/>
      <c r="Y3870" s="18" t="str">
        <f t="shared" si="912"/>
        <v/>
      </c>
      <c r="AA3870" s="18" t="str">
        <f t="shared" si="903"/>
        <v/>
      </c>
      <c r="AB3870" s="18" t="str">
        <f t="shared" si="904"/>
        <v/>
      </c>
      <c r="AC3870" s="18" t="str">
        <f t="shared" si="913"/>
        <v/>
      </c>
      <c r="AD3870" s="18" t="str">
        <f t="shared" si="913"/>
        <v/>
      </c>
      <c r="AE3870" s="18" t="str">
        <f t="shared" si="914"/>
        <v/>
      </c>
      <c r="AG3870" s="95" t="str">
        <f>IF($C3870="", "", IF(IFERROR(INDEX(Ingredients!C$11:C$310, MATCH($C3870, Ingredients!$B$11:$B$310, 0)), "")="", "", IFERROR(INDEX(Ingredients!C$11:C$310, MATCH($C3870, Ingredients!$B$11:$B$310, 0)), "")))</f>
        <v/>
      </c>
      <c r="AH3870" s="105" t="str">
        <f>IF($C3870="", "", IF(IFERROR(INDEX(Ingredients!D$11:D$310, MATCH($C3870, Ingredients!$B$11:$B$310, 0)), "")="", "", IFERROR(INDEX(Ingredients!D$11:D$310, MATCH($C3870, Ingredients!$B$11:$B$310, 0)), "")))</f>
        <v/>
      </c>
      <c r="AI3870" s="106" t="str">
        <f>IF($C3870="", "", IF(IFERROR(INDEX(Ingredients!E$11:E$310, MATCH($C3870, Ingredients!$B$11:$B$310, 0)), "")="", "", IFERROR(INDEX(Ingredients!E$11:E$310, MATCH($C3870, Ingredients!$B$11:$B$310, 0)), "")))</f>
        <v/>
      </c>
      <c r="AJ3870" s="108" t="str">
        <f>IF($C3870="", "", IF(IFERROR(INDEX(Ingredients!F$11:F$310, MATCH($C3870, Ingredients!$B$11:$B$310, 0)), "")="", "", IFERROR(INDEX(Ingredients!F$11:F$310, MATCH($C3870, Ingredients!$B$11:$B$310, 0)), "")))</f>
        <v/>
      </c>
      <c r="AK3870" s="106" t="str">
        <f>IF($C3870="", "", IF(IFERROR(INDEX(Ingredients!G$11:G$310, MATCH($C3870, Ingredients!$B$11:$B$310, 0)), "")="", "", IFERROR(INDEX(Ingredients!G$11:G$310, MATCH($C3870, Ingredients!$B$11:$B$310, 0)), "")))</f>
        <v/>
      </c>
      <c r="AL3870" s="79" t="str">
        <f>IF($C3870="", "", IF(IFERROR(INDEX(Ingredients!H$11:H$310, MATCH($C3870, Ingredients!$B$11:$B$310, 0)), "")="", "", IFERROR(INDEX(Ingredients!H$11:H$310, MATCH($C3870, Ingredients!$B$11:$B$310, 0)), "")))</f>
        <v/>
      </c>
      <c r="AN3870" s="83" t="str">
        <f t="shared" si="905"/>
        <v/>
      </c>
      <c r="AP3870" s="114" t="str">
        <f t="shared" si="915"/>
        <v/>
      </c>
      <c r="AR3870" s="117" t="str">
        <f>IF($C3870="", "", IF(IFERROR(INDEX(Ingredients!$AI$11:$AI$310, MATCH($C3870, Ingredients!$B$11:$B$310, 0)), "")="", "", IFERROR(INDEX(Ingredients!$AI$11:$AI$310, MATCH($C3870, Ingredients!$B$11:$B$310, 0)), "")))</f>
        <v/>
      </c>
      <c r="AT3870" s="120" t="str">
        <f t="shared" si="916"/>
        <v/>
      </c>
      <c r="AV3870" s="90" t="str">
        <f t="shared" si="906"/>
        <v/>
      </c>
      <c r="AX3870" s="90" t="str">
        <f>IF($AV3870="", "", COUNTIF($AV$11:$AV$5010, "&lt;"&amp;$AV3870)+1+COUNTIF($AV$11:$AV3870, $AV3870)-1)</f>
        <v/>
      </c>
      <c r="AZ3870" s="111" t="str">
        <f>IF($B3870="", "", SUMIF('Shopping List'!$AV$11:$AV$25, $B3870, 'Shopping List'!$BN$11:$BN$25))</f>
        <v/>
      </c>
      <c r="BB3870" s="117" t="str">
        <f t="shared" si="917"/>
        <v/>
      </c>
    </row>
    <row r="3871" spans="1:54" x14ac:dyDescent="0.25">
      <c r="A3871" s="4"/>
      <c r="B3871" s="37"/>
      <c r="C3871" s="124"/>
      <c r="D3871" s="39"/>
      <c r="E3871" s="125"/>
      <c r="F3871" s="48"/>
      <c r="G3871" s="4"/>
      <c r="H3871" s="4"/>
      <c r="I3871" s="95" t="str">
        <f>IF($C3871="", "", IF(IFERROR(INDEX(Ingredients!$C$11:$C$310, MATCH($C3871, Ingredients!$B$11:$B$310, 0)), "")="", "", IFERROR(INDEX(Ingredients!$C$11:$C$310, MATCH($C3871, Ingredients!$B$11:$B$310, 0)), "")))</f>
        <v/>
      </c>
      <c r="J3871" s="73" t="str">
        <f>IF($B3871="", "", IF(IFERROR(INDEX(Meals!$C$11:$C$260, MATCH($B3871, Meals!$B$11:$B$260, 0)), "")="", "", IFERROR(INDEX(Meals!$C$11:$C$260, MATCH($B3871, Meals!$B$11:$B$260, 0)), "")))</f>
        <v/>
      </c>
      <c r="K3871" s="4"/>
      <c r="L3871" s="72" t="str">
        <f t="shared" si="907"/>
        <v/>
      </c>
      <c r="M3871" s="73" t="str">
        <f t="shared" si="908"/>
        <v/>
      </c>
      <c r="N3871" s="4"/>
      <c r="O3871" s="78" t="str">
        <f t="shared" si="909"/>
        <v/>
      </c>
      <c r="P3871" s="79" t="str">
        <f t="shared" si="910"/>
        <v/>
      </c>
      <c r="Q3871" s="4"/>
      <c r="R3871" s="90" t="str">
        <f t="shared" si="911"/>
        <v/>
      </c>
      <c r="S3871" s="4"/>
      <c r="Y3871" s="18" t="str">
        <f t="shared" si="912"/>
        <v/>
      </c>
      <c r="AA3871" s="18" t="str">
        <f t="shared" si="903"/>
        <v/>
      </c>
      <c r="AB3871" s="18" t="str">
        <f t="shared" si="904"/>
        <v/>
      </c>
      <c r="AC3871" s="18" t="str">
        <f t="shared" si="913"/>
        <v/>
      </c>
      <c r="AD3871" s="18" t="str">
        <f t="shared" si="913"/>
        <v/>
      </c>
      <c r="AE3871" s="18" t="str">
        <f t="shared" si="914"/>
        <v/>
      </c>
      <c r="AG3871" s="95" t="str">
        <f>IF($C3871="", "", IF(IFERROR(INDEX(Ingredients!C$11:C$310, MATCH($C3871, Ingredients!$B$11:$B$310, 0)), "")="", "", IFERROR(INDEX(Ingredients!C$11:C$310, MATCH($C3871, Ingredients!$B$11:$B$310, 0)), "")))</f>
        <v/>
      </c>
      <c r="AH3871" s="105" t="str">
        <f>IF($C3871="", "", IF(IFERROR(INDEX(Ingredients!D$11:D$310, MATCH($C3871, Ingredients!$B$11:$B$310, 0)), "")="", "", IFERROR(INDEX(Ingredients!D$11:D$310, MATCH($C3871, Ingredients!$B$11:$B$310, 0)), "")))</f>
        <v/>
      </c>
      <c r="AI3871" s="106" t="str">
        <f>IF($C3871="", "", IF(IFERROR(INDEX(Ingredients!E$11:E$310, MATCH($C3871, Ingredients!$B$11:$B$310, 0)), "")="", "", IFERROR(INDEX(Ingredients!E$11:E$310, MATCH($C3871, Ingredients!$B$11:$B$310, 0)), "")))</f>
        <v/>
      </c>
      <c r="AJ3871" s="108" t="str">
        <f>IF($C3871="", "", IF(IFERROR(INDEX(Ingredients!F$11:F$310, MATCH($C3871, Ingredients!$B$11:$B$310, 0)), "")="", "", IFERROR(INDEX(Ingredients!F$11:F$310, MATCH($C3871, Ingredients!$B$11:$B$310, 0)), "")))</f>
        <v/>
      </c>
      <c r="AK3871" s="106" t="str">
        <f>IF($C3871="", "", IF(IFERROR(INDEX(Ingredients!G$11:G$310, MATCH($C3871, Ingredients!$B$11:$B$310, 0)), "")="", "", IFERROR(INDEX(Ingredients!G$11:G$310, MATCH($C3871, Ingredients!$B$11:$B$310, 0)), "")))</f>
        <v/>
      </c>
      <c r="AL3871" s="79" t="str">
        <f>IF($C3871="", "", IF(IFERROR(INDEX(Ingredients!H$11:H$310, MATCH($C3871, Ingredients!$B$11:$B$310, 0)), "")="", "", IFERROR(INDEX(Ingredients!H$11:H$310, MATCH($C3871, Ingredients!$B$11:$B$310, 0)), "")))</f>
        <v/>
      </c>
      <c r="AN3871" s="83" t="str">
        <f t="shared" si="905"/>
        <v/>
      </c>
      <c r="AP3871" s="114" t="str">
        <f t="shared" si="915"/>
        <v/>
      </c>
      <c r="AR3871" s="117" t="str">
        <f>IF($C3871="", "", IF(IFERROR(INDEX(Ingredients!$AI$11:$AI$310, MATCH($C3871, Ingredients!$B$11:$B$310, 0)), "")="", "", IFERROR(INDEX(Ingredients!$AI$11:$AI$310, MATCH($C3871, Ingredients!$B$11:$B$310, 0)), "")))</f>
        <v/>
      </c>
      <c r="AT3871" s="120" t="str">
        <f t="shared" si="916"/>
        <v/>
      </c>
      <c r="AV3871" s="90" t="str">
        <f t="shared" si="906"/>
        <v/>
      </c>
      <c r="AX3871" s="90" t="str">
        <f>IF($AV3871="", "", COUNTIF($AV$11:$AV$5010, "&lt;"&amp;$AV3871)+1+COUNTIF($AV$11:$AV3871, $AV3871)-1)</f>
        <v/>
      </c>
      <c r="AZ3871" s="111" t="str">
        <f>IF($B3871="", "", SUMIF('Shopping List'!$AV$11:$AV$25, $B3871, 'Shopping List'!$BN$11:$BN$25))</f>
        <v/>
      </c>
      <c r="BB3871" s="117" t="str">
        <f t="shared" si="917"/>
        <v/>
      </c>
    </row>
    <row r="3872" spans="1:54" x14ac:dyDescent="0.25">
      <c r="A3872" s="4"/>
      <c r="B3872" s="37"/>
      <c r="C3872" s="124"/>
      <c r="D3872" s="39"/>
      <c r="E3872" s="125"/>
      <c r="F3872" s="48"/>
      <c r="G3872" s="4"/>
      <c r="H3872" s="4"/>
      <c r="I3872" s="95" t="str">
        <f>IF($C3872="", "", IF(IFERROR(INDEX(Ingredients!$C$11:$C$310, MATCH($C3872, Ingredients!$B$11:$B$310, 0)), "")="", "", IFERROR(INDEX(Ingredients!$C$11:$C$310, MATCH($C3872, Ingredients!$B$11:$B$310, 0)), "")))</f>
        <v/>
      </c>
      <c r="J3872" s="73" t="str">
        <f>IF($B3872="", "", IF(IFERROR(INDEX(Meals!$C$11:$C$260, MATCH($B3872, Meals!$B$11:$B$260, 0)), "")="", "", IFERROR(INDEX(Meals!$C$11:$C$260, MATCH($B3872, Meals!$B$11:$B$260, 0)), "")))</f>
        <v/>
      </c>
      <c r="K3872" s="4"/>
      <c r="L3872" s="72" t="str">
        <f t="shared" si="907"/>
        <v/>
      </c>
      <c r="M3872" s="73" t="str">
        <f t="shared" si="908"/>
        <v/>
      </c>
      <c r="N3872" s="4"/>
      <c r="O3872" s="78" t="str">
        <f t="shared" si="909"/>
        <v/>
      </c>
      <c r="P3872" s="79" t="str">
        <f t="shared" si="910"/>
        <v/>
      </c>
      <c r="Q3872" s="4"/>
      <c r="R3872" s="90" t="str">
        <f t="shared" si="911"/>
        <v/>
      </c>
      <c r="S3872" s="4"/>
      <c r="Y3872" s="18" t="str">
        <f t="shared" si="912"/>
        <v/>
      </c>
      <c r="AA3872" s="18" t="str">
        <f t="shared" si="903"/>
        <v/>
      </c>
      <c r="AB3872" s="18" t="str">
        <f t="shared" si="904"/>
        <v/>
      </c>
      <c r="AC3872" s="18" t="str">
        <f t="shared" si="913"/>
        <v/>
      </c>
      <c r="AD3872" s="18" t="str">
        <f t="shared" si="913"/>
        <v/>
      </c>
      <c r="AE3872" s="18" t="str">
        <f t="shared" si="914"/>
        <v/>
      </c>
      <c r="AG3872" s="95" t="str">
        <f>IF($C3872="", "", IF(IFERROR(INDEX(Ingredients!C$11:C$310, MATCH($C3872, Ingredients!$B$11:$B$310, 0)), "")="", "", IFERROR(INDEX(Ingredients!C$11:C$310, MATCH($C3872, Ingredients!$B$11:$B$310, 0)), "")))</f>
        <v/>
      </c>
      <c r="AH3872" s="105" t="str">
        <f>IF($C3872="", "", IF(IFERROR(INDEX(Ingredients!D$11:D$310, MATCH($C3872, Ingredients!$B$11:$B$310, 0)), "")="", "", IFERROR(INDEX(Ingredients!D$11:D$310, MATCH($C3872, Ingredients!$B$11:$B$310, 0)), "")))</f>
        <v/>
      </c>
      <c r="AI3872" s="106" t="str">
        <f>IF($C3872="", "", IF(IFERROR(INDEX(Ingredients!E$11:E$310, MATCH($C3872, Ingredients!$B$11:$B$310, 0)), "")="", "", IFERROR(INDEX(Ingredients!E$11:E$310, MATCH($C3872, Ingredients!$B$11:$B$310, 0)), "")))</f>
        <v/>
      </c>
      <c r="AJ3872" s="108" t="str">
        <f>IF($C3872="", "", IF(IFERROR(INDEX(Ingredients!F$11:F$310, MATCH($C3872, Ingredients!$B$11:$B$310, 0)), "")="", "", IFERROR(INDEX(Ingredients!F$11:F$310, MATCH($C3872, Ingredients!$B$11:$B$310, 0)), "")))</f>
        <v/>
      </c>
      <c r="AK3872" s="106" t="str">
        <f>IF($C3872="", "", IF(IFERROR(INDEX(Ingredients!G$11:G$310, MATCH($C3872, Ingredients!$B$11:$B$310, 0)), "")="", "", IFERROR(INDEX(Ingredients!G$11:G$310, MATCH($C3872, Ingredients!$B$11:$B$310, 0)), "")))</f>
        <v/>
      </c>
      <c r="AL3872" s="79" t="str">
        <f>IF($C3872="", "", IF(IFERROR(INDEX(Ingredients!H$11:H$310, MATCH($C3872, Ingredients!$B$11:$B$310, 0)), "")="", "", IFERROR(INDEX(Ingredients!H$11:H$310, MATCH($C3872, Ingredients!$B$11:$B$310, 0)), "")))</f>
        <v/>
      </c>
      <c r="AN3872" s="83" t="str">
        <f t="shared" si="905"/>
        <v/>
      </c>
      <c r="AP3872" s="114" t="str">
        <f t="shared" si="915"/>
        <v/>
      </c>
      <c r="AR3872" s="117" t="str">
        <f>IF($C3872="", "", IF(IFERROR(INDEX(Ingredients!$AI$11:$AI$310, MATCH($C3872, Ingredients!$B$11:$B$310, 0)), "")="", "", IFERROR(INDEX(Ingredients!$AI$11:$AI$310, MATCH($C3872, Ingredients!$B$11:$B$310, 0)), "")))</f>
        <v/>
      </c>
      <c r="AT3872" s="120" t="str">
        <f t="shared" si="916"/>
        <v/>
      </c>
      <c r="AV3872" s="90" t="str">
        <f t="shared" si="906"/>
        <v/>
      </c>
      <c r="AX3872" s="90" t="str">
        <f>IF($AV3872="", "", COUNTIF($AV$11:$AV$5010, "&lt;"&amp;$AV3872)+1+COUNTIF($AV$11:$AV3872, $AV3872)-1)</f>
        <v/>
      </c>
      <c r="AZ3872" s="111" t="str">
        <f>IF($B3872="", "", SUMIF('Shopping List'!$AV$11:$AV$25, $B3872, 'Shopping List'!$BN$11:$BN$25))</f>
        <v/>
      </c>
      <c r="BB3872" s="117" t="str">
        <f t="shared" si="917"/>
        <v/>
      </c>
    </row>
    <row r="3873" spans="1:54" x14ac:dyDescent="0.25">
      <c r="A3873" s="4"/>
      <c r="B3873" s="37"/>
      <c r="C3873" s="124"/>
      <c r="D3873" s="39"/>
      <c r="E3873" s="125"/>
      <c r="F3873" s="48"/>
      <c r="G3873" s="4"/>
      <c r="H3873" s="4"/>
      <c r="I3873" s="95" t="str">
        <f>IF($C3873="", "", IF(IFERROR(INDEX(Ingredients!$C$11:$C$310, MATCH($C3873, Ingredients!$B$11:$B$310, 0)), "")="", "", IFERROR(INDEX(Ingredients!$C$11:$C$310, MATCH($C3873, Ingredients!$B$11:$B$310, 0)), "")))</f>
        <v/>
      </c>
      <c r="J3873" s="73" t="str">
        <f>IF($B3873="", "", IF(IFERROR(INDEX(Meals!$C$11:$C$260, MATCH($B3873, Meals!$B$11:$B$260, 0)), "")="", "", IFERROR(INDEX(Meals!$C$11:$C$260, MATCH($B3873, Meals!$B$11:$B$260, 0)), "")))</f>
        <v/>
      </c>
      <c r="K3873" s="4"/>
      <c r="L3873" s="72" t="str">
        <f t="shared" si="907"/>
        <v/>
      </c>
      <c r="M3873" s="73" t="str">
        <f t="shared" si="908"/>
        <v/>
      </c>
      <c r="N3873" s="4"/>
      <c r="O3873" s="78" t="str">
        <f t="shared" si="909"/>
        <v/>
      </c>
      <c r="P3873" s="79" t="str">
        <f t="shared" si="910"/>
        <v/>
      </c>
      <c r="Q3873" s="4"/>
      <c r="R3873" s="90" t="str">
        <f t="shared" si="911"/>
        <v/>
      </c>
      <c r="S3873" s="4"/>
      <c r="Y3873" s="18" t="str">
        <f t="shared" si="912"/>
        <v/>
      </c>
      <c r="AA3873" s="18" t="str">
        <f t="shared" si="903"/>
        <v/>
      </c>
      <c r="AB3873" s="18" t="str">
        <f t="shared" si="904"/>
        <v/>
      </c>
      <c r="AC3873" s="18" t="str">
        <f t="shared" si="913"/>
        <v/>
      </c>
      <c r="AD3873" s="18" t="str">
        <f t="shared" si="913"/>
        <v/>
      </c>
      <c r="AE3873" s="18" t="str">
        <f t="shared" si="914"/>
        <v/>
      </c>
      <c r="AG3873" s="95" t="str">
        <f>IF($C3873="", "", IF(IFERROR(INDEX(Ingredients!C$11:C$310, MATCH($C3873, Ingredients!$B$11:$B$310, 0)), "")="", "", IFERROR(INDEX(Ingredients!C$11:C$310, MATCH($C3873, Ingredients!$B$11:$B$310, 0)), "")))</f>
        <v/>
      </c>
      <c r="AH3873" s="105" t="str">
        <f>IF($C3873="", "", IF(IFERROR(INDEX(Ingredients!D$11:D$310, MATCH($C3873, Ingredients!$B$11:$B$310, 0)), "")="", "", IFERROR(INDEX(Ingredients!D$11:D$310, MATCH($C3873, Ingredients!$B$11:$B$310, 0)), "")))</f>
        <v/>
      </c>
      <c r="AI3873" s="106" t="str">
        <f>IF($C3873="", "", IF(IFERROR(INDEX(Ingredients!E$11:E$310, MATCH($C3873, Ingredients!$B$11:$B$310, 0)), "")="", "", IFERROR(INDEX(Ingredients!E$11:E$310, MATCH($C3873, Ingredients!$B$11:$B$310, 0)), "")))</f>
        <v/>
      </c>
      <c r="AJ3873" s="108" t="str">
        <f>IF($C3873="", "", IF(IFERROR(INDEX(Ingredients!F$11:F$310, MATCH($C3873, Ingredients!$B$11:$B$310, 0)), "")="", "", IFERROR(INDEX(Ingredients!F$11:F$310, MATCH($C3873, Ingredients!$B$11:$B$310, 0)), "")))</f>
        <v/>
      </c>
      <c r="AK3873" s="106" t="str">
        <f>IF($C3873="", "", IF(IFERROR(INDEX(Ingredients!G$11:G$310, MATCH($C3873, Ingredients!$B$11:$B$310, 0)), "")="", "", IFERROR(INDEX(Ingredients!G$11:G$310, MATCH($C3873, Ingredients!$B$11:$B$310, 0)), "")))</f>
        <v/>
      </c>
      <c r="AL3873" s="79" t="str">
        <f>IF($C3873="", "", IF(IFERROR(INDEX(Ingredients!H$11:H$310, MATCH($C3873, Ingredients!$B$11:$B$310, 0)), "")="", "", IFERROR(INDEX(Ingredients!H$11:H$310, MATCH($C3873, Ingredients!$B$11:$B$310, 0)), "")))</f>
        <v/>
      </c>
      <c r="AN3873" s="83" t="str">
        <f t="shared" si="905"/>
        <v/>
      </c>
      <c r="AP3873" s="114" t="str">
        <f t="shared" si="915"/>
        <v/>
      </c>
      <c r="AR3873" s="117" t="str">
        <f>IF($C3873="", "", IF(IFERROR(INDEX(Ingredients!$AI$11:$AI$310, MATCH($C3873, Ingredients!$B$11:$B$310, 0)), "")="", "", IFERROR(INDEX(Ingredients!$AI$11:$AI$310, MATCH($C3873, Ingredients!$B$11:$B$310, 0)), "")))</f>
        <v/>
      </c>
      <c r="AT3873" s="120" t="str">
        <f t="shared" si="916"/>
        <v/>
      </c>
      <c r="AV3873" s="90" t="str">
        <f t="shared" si="906"/>
        <v/>
      </c>
      <c r="AX3873" s="90" t="str">
        <f>IF($AV3873="", "", COUNTIF($AV$11:$AV$5010, "&lt;"&amp;$AV3873)+1+COUNTIF($AV$11:$AV3873, $AV3873)-1)</f>
        <v/>
      </c>
      <c r="AZ3873" s="111" t="str">
        <f>IF($B3873="", "", SUMIF('Shopping List'!$AV$11:$AV$25, $B3873, 'Shopping List'!$BN$11:$BN$25))</f>
        <v/>
      </c>
      <c r="BB3873" s="117" t="str">
        <f t="shared" si="917"/>
        <v/>
      </c>
    </row>
    <row r="3874" spans="1:54" x14ac:dyDescent="0.25">
      <c r="A3874" s="4"/>
      <c r="B3874" s="37"/>
      <c r="C3874" s="124"/>
      <c r="D3874" s="39"/>
      <c r="E3874" s="125"/>
      <c r="F3874" s="48"/>
      <c r="G3874" s="4"/>
      <c r="H3874" s="4"/>
      <c r="I3874" s="95" t="str">
        <f>IF($C3874="", "", IF(IFERROR(INDEX(Ingredients!$C$11:$C$310, MATCH($C3874, Ingredients!$B$11:$B$310, 0)), "")="", "", IFERROR(INDEX(Ingredients!$C$11:$C$310, MATCH($C3874, Ingredients!$B$11:$B$310, 0)), "")))</f>
        <v/>
      </c>
      <c r="J3874" s="73" t="str">
        <f>IF($B3874="", "", IF(IFERROR(INDEX(Meals!$C$11:$C$260, MATCH($B3874, Meals!$B$11:$B$260, 0)), "")="", "", IFERROR(INDEX(Meals!$C$11:$C$260, MATCH($B3874, Meals!$B$11:$B$260, 0)), "")))</f>
        <v/>
      </c>
      <c r="K3874" s="4"/>
      <c r="L3874" s="72" t="str">
        <f t="shared" si="907"/>
        <v/>
      </c>
      <c r="M3874" s="73" t="str">
        <f t="shared" si="908"/>
        <v/>
      </c>
      <c r="N3874" s="4"/>
      <c r="O3874" s="78" t="str">
        <f t="shared" si="909"/>
        <v/>
      </c>
      <c r="P3874" s="79" t="str">
        <f t="shared" si="910"/>
        <v/>
      </c>
      <c r="Q3874" s="4"/>
      <c r="R3874" s="90" t="str">
        <f t="shared" si="911"/>
        <v/>
      </c>
      <c r="S3874" s="4"/>
      <c r="Y3874" s="18" t="str">
        <f t="shared" si="912"/>
        <v/>
      </c>
      <c r="AA3874" s="18" t="str">
        <f t="shared" si="903"/>
        <v/>
      </c>
      <c r="AB3874" s="18" t="str">
        <f t="shared" si="904"/>
        <v/>
      </c>
      <c r="AC3874" s="18" t="str">
        <f t="shared" si="913"/>
        <v/>
      </c>
      <c r="AD3874" s="18" t="str">
        <f t="shared" si="913"/>
        <v/>
      </c>
      <c r="AE3874" s="18" t="str">
        <f t="shared" si="914"/>
        <v/>
      </c>
      <c r="AG3874" s="95" t="str">
        <f>IF($C3874="", "", IF(IFERROR(INDEX(Ingredients!C$11:C$310, MATCH($C3874, Ingredients!$B$11:$B$310, 0)), "")="", "", IFERROR(INDEX(Ingredients!C$11:C$310, MATCH($C3874, Ingredients!$B$11:$B$310, 0)), "")))</f>
        <v/>
      </c>
      <c r="AH3874" s="105" t="str">
        <f>IF($C3874="", "", IF(IFERROR(INDEX(Ingredients!D$11:D$310, MATCH($C3874, Ingredients!$B$11:$B$310, 0)), "")="", "", IFERROR(INDEX(Ingredients!D$11:D$310, MATCH($C3874, Ingredients!$B$11:$B$310, 0)), "")))</f>
        <v/>
      </c>
      <c r="AI3874" s="106" t="str">
        <f>IF($C3874="", "", IF(IFERROR(INDEX(Ingredients!E$11:E$310, MATCH($C3874, Ingredients!$B$11:$B$310, 0)), "")="", "", IFERROR(INDEX(Ingredients!E$11:E$310, MATCH($C3874, Ingredients!$B$11:$B$310, 0)), "")))</f>
        <v/>
      </c>
      <c r="AJ3874" s="108" t="str">
        <f>IF($C3874="", "", IF(IFERROR(INDEX(Ingredients!F$11:F$310, MATCH($C3874, Ingredients!$B$11:$B$310, 0)), "")="", "", IFERROR(INDEX(Ingredients!F$11:F$310, MATCH($C3874, Ingredients!$B$11:$B$310, 0)), "")))</f>
        <v/>
      </c>
      <c r="AK3874" s="106" t="str">
        <f>IF($C3874="", "", IF(IFERROR(INDEX(Ingredients!G$11:G$310, MATCH($C3874, Ingredients!$B$11:$B$310, 0)), "")="", "", IFERROR(INDEX(Ingredients!G$11:G$310, MATCH($C3874, Ingredients!$B$11:$B$310, 0)), "")))</f>
        <v/>
      </c>
      <c r="AL3874" s="79" t="str">
        <f>IF($C3874="", "", IF(IFERROR(INDEX(Ingredients!H$11:H$310, MATCH($C3874, Ingredients!$B$11:$B$310, 0)), "")="", "", IFERROR(INDEX(Ingredients!H$11:H$310, MATCH($C3874, Ingredients!$B$11:$B$310, 0)), "")))</f>
        <v/>
      </c>
      <c r="AN3874" s="83" t="str">
        <f t="shared" si="905"/>
        <v/>
      </c>
      <c r="AP3874" s="114" t="str">
        <f t="shared" si="915"/>
        <v/>
      </c>
      <c r="AR3874" s="117" t="str">
        <f>IF($C3874="", "", IF(IFERROR(INDEX(Ingredients!$AI$11:$AI$310, MATCH($C3874, Ingredients!$B$11:$B$310, 0)), "")="", "", IFERROR(INDEX(Ingredients!$AI$11:$AI$310, MATCH($C3874, Ingredients!$B$11:$B$310, 0)), "")))</f>
        <v/>
      </c>
      <c r="AT3874" s="120" t="str">
        <f t="shared" si="916"/>
        <v/>
      </c>
      <c r="AV3874" s="90" t="str">
        <f t="shared" si="906"/>
        <v/>
      </c>
      <c r="AX3874" s="90" t="str">
        <f>IF($AV3874="", "", COUNTIF($AV$11:$AV$5010, "&lt;"&amp;$AV3874)+1+COUNTIF($AV$11:$AV3874, $AV3874)-1)</f>
        <v/>
      </c>
      <c r="AZ3874" s="111" t="str">
        <f>IF($B3874="", "", SUMIF('Shopping List'!$AV$11:$AV$25, $B3874, 'Shopping List'!$BN$11:$BN$25))</f>
        <v/>
      </c>
      <c r="BB3874" s="117" t="str">
        <f t="shared" si="917"/>
        <v/>
      </c>
    </row>
    <row r="3875" spans="1:54" x14ac:dyDescent="0.25">
      <c r="A3875" s="4"/>
      <c r="B3875" s="37"/>
      <c r="C3875" s="124"/>
      <c r="D3875" s="39"/>
      <c r="E3875" s="125"/>
      <c r="F3875" s="48"/>
      <c r="G3875" s="4"/>
      <c r="H3875" s="4"/>
      <c r="I3875" s="95" t="str">
        <f>IF($C3875="", "", IF(IFERROR(INDEX(Ingredients!$C$11:$C$310, MATCH($C3875, Ingredients!$B$11:$B$310, 0)), "")="", "", IFERROR(INDEX(Ingredients!$C$11:$C$310, MATCH($C3875, Ingredients!$B$11:$B$310, 0)), "")))</f>
        <v/>
      </c>
      <c r="J3875" s="73" t="str">
        <f>IF($B3875="", "", IF(IFERROR(INDEX(Meals!$C$11:$C$260, MATCH($B3875, Meals!$B$11:$B$260, 0)), "")="", "", IFERROR(INDEX(Meals!$C$11:$C$260, MATCH($B3875, Meals!$B$11:$B$260, 0)), "")))</f>
        <v/>
      </c>
      <c r="K3875" s="4"/>
      <c r="L3875" s="72" t="str">
        <f t="shared" si="907"/>
        <v/>
      </c>
      <c r="M3875" s="73" t="str">
        <f t="shared" si="908"/>
        <v/>
      </c>
      <c r="N3875" s="4"/>
      <c r="O3875" s="78" t="str">
        <f t="shared" si="909"/>
        <v/>
      </c>
      <c r="P3875" s="79" t="str">
        <f t="shared" si="910"/>
        <v/>
      </c>
      <c r="Q3875" s="4"/>
      <c r="R3875" s="90" t="str">
        <f t="shared" si="911"/>
        <v/>
      </c>
      <c r="S3875" s="4"/>
      <c r="Y3875" s="18" t="str">
        <f t="shared" si="912"/>
        <v/>
      </c>
      <c r="AA3875" s="18" t="str">
        <f t="shared" si="903"/>
        <v/>
      </c>
      <c r="AB3875" s="18" t="str">
        <f t="shared" si="904"/>
        <v/>
      </c>
      <c r="AC3875" s="18" t="str">
        <f t="shared" si="913"/>
        <v/>
      </c>
      <c r="AD3875" s="18" t="str">
        <f t="shared" si="913"/>
        <v/>
      </c>
      <c r="AE3875" s="18" t="str">
        <f t="shared" si="914"/>
        <v/>
      </c>
      <c r="AG3875" s="95" t="str">
        <f>IF($C3875="", "", IF(IFERROR(INDEX(Ingredients!C$11:C$310, MATCH($C3875, Ingredients!$B$11:$B$310, 0)), "")="", "", IFERROR(INDEX(Ingredients!C$11:C$310, MATCH($C3875, Ingredients!$B$11:$B$310, 0)), "")))</f>
        <v/>
      </c>
      <c r="AH3875" s="105" t="str">
        <f>IF($C3875="", "", IF(IFERROR(INDEX(Ingredients!D$11:D$310, MATCH($C3875, Ingredients!$B$11:$B$310, 0)), "")="", "", IFERROR(INDEX(Ingredients!D$11:D$310, MATCH($C3875, Ingredients!$B$11:$B$310, 0)), "")))</f>
        <v/>
      </c>
      <c r="AI3875" s="106" t="str">
        <f>IF($C3875="", "", IF(IFERROR(INDEX(Ingredients!E$11:E$310, MATCH($C3875, Ingredients!$B$11:$B$310, 0)), "")="", "", IFERROR(INDEX(Ingredients!E$11:E$310, MATCH($C3875, Ingredients!$B$11:$B$310, 0)), "")))</f>
        <v/>
      </c>
      <c r="AJ3875" s="108" t="str">
        <f>IF($C3875="", "", IF(IFERROR(INDEX(Ingredients!F$11:F$310, MATCH($C3875, Ingredients!$B$11:$B$310, 0)), "")="", "", IFERROR(INDEX(Ingredients!F$11:F$310, MATCH($C3875, Ingredients!$B$11:$B$310, 0)), "")))</f>
        <v/>
      </c>
      <c r="AK3875" s="106" t="str">
        <f>IF($C3875="", "", IF(IFERROR(INDEX(Ingredients!G$11:G$310, MATCH($C3875, Ingredients!$B$11:$B$310, 0)), "")="", "", IFERROR(INDEX(Ingredients!G$11:G$310, MATCH($C3875, Ingredients!$B$11:$B$310, 0)), "")))</f>
        <v/>
      </c>
      <c r="AL3875" s="79" t="str">
        <f>IF($C3875="", "", IF(IFERROR(INDEX(Ingredients!H$11:H$310, MATCH($C3875, Ingredients!$B$11:$B$310, 0)), "")="", "", IFERROR(INDEX(Ingredients!H$11:H$310, MATCH($C3875, Ingredients!$B$11:$B$310, 0)), "")))</f>
        <v/>
      </c>
      <c r="AN3875" s="83" t="str">
        <f t="shared" si="905"/>
        <v/>
      </c>
      <c r="AP3875" s="114" t="str">
        <f t="shared" si="915"/>
        <v/>
      </c>
      <c r="AR3875" s="117" t="str">
        <f>IF($C3875="", "", IF(IFERROR(INDEX(Ingredients!$AI$11:$AI$310, MATCH($C3875, Ingredients!$B$11:$B$310, 0)), "")="", "", IFERROR(INDEX(Ingredients!$AI$11:$AI$310, MATCH($C3875, Ingredients!$B$11:$B$310, 0)), "")))</f>
        <v/>
      </c>
      <c r="AT3875" s="120" t="str">
        <f t="shared" si="916"/>
        <v/>
      </c>
      <c r="AV3875" s="90" t="str">
        <f t="shared" si="906"/>
        <v/>
      </c>
      <c r="AX3875" s="90" t="str">
        <f>IF($AV3875="", "", COUNTIF($AV$11:$AV$5010, "&lt;"&amp;$AV3875)+1+COUNTIF($AV$11:$AV3875, $AV3875)-1)</f>
        <v/>
      </c>
      <c r="AZ3875" s="111" t="str">
        <f>IF($B3875="", "", SUMIF('Shopping List'!$AV$11:$AV$25, $B3875, 'Shopping List'!$BN$11:$BN$25))</f>
        <v/>
      </c>
      <c r="BB3875" s="117" t="str">
        <f t="shared" si="917"/>
        <v/>
      </c>
    </row>
    <row r="3876" spans="1:54" x14ac:dyDescent="0.25">
      <c r="A3876" s="4"/>
      <c r="B3876" s="37"/>
      <c r="C3876" s="124"/>
      <c r="D3876" s="39"/>
      <c r="E3876" s="125"/>
      <c r="F3876" s="48"/>
      <c r="G3876" s="4"/>
      <c r="H3876" s="4"/>
      <c r="I3876" s="95" t="str">
        <f>IF($C3876="", "", IF(IFERROR(INDEX(Ingredients!$C$11:$C$310, MATCH($C3876, Ingredients!$B$11:$B$310, 0)), "")="", "", IFERROR(INDEX(Ingredients!$C$11:$C$310, MATCH($C3876, Ingredients!$B$11:$B$310, 0)), "")))</f>
        <v/>
      </c>
      <c r="J3876" s="73" t="str">
        <f>IF($B3876="", "", IF(IFERROR(INDEX(Meals!$C$11:$C$260, MATCH($B3876, Meals!$B$11:$B$260, 0)), "")="", "", IFERROR(INDEX(Meals!$C$11:$C$260, MATCH($B3876, Meals!$B$11:$B$260, 0)), "")))</f>
        <v/>
      </c>
      <c r="K3876" s="4"/>
      <c r="L3876" s="72" t="str">
        <f t="shared" si="907"/>
        <v/>
      </c>
      <c r="M3876" s="73" t="str">
        <f t="shared" si="908"/>
        <v/>
      </c>
      <c r="N3876" s="4"/>
      <c r="O3876" s="78" t="str">
        <f t="shared" si="909"/>
        <v/>
      </c>
      <c r="P3876" s="79" t="str">
        <f t="shared" si="910"/>
        <v/>
      </c>
      <c r="Q3876" s="4"/>
      <c r="R3876" s="90" t="str">
        <f t="shared" si="911"/>
        <v/>
      </c>
      <c r="S3876" s="4"/>
      <c r="Y3876" s="18" t="str">
        <f t="shared" si="912"/>
        <v/>
      </c>
      <c r="AA3876" s="18" t="str">
        <f t="shared" si="903"/>
        <v/>
      </c>
      <c r="AB3876" s="18" t="str">
        <f t="shared" si="904"/>
        <v/>
      </c>
      <c r="AC3876" s="18" t="str">
        <f t="shared" si="913"/>
        <v/>
      </c>
      <c r="AD3876" s="18" t="str">
        <f t="shared" si="913"/>
        <v/>
      </c>
      <c r="AE3876" s="18" t="str">
        <f t="shared" si="914"/>
        <v/>
      </c>
      <c r="AG3876" s="95" t="str">
        <f>IF($C3876="", "", IF(IFERROR(INDEX(Ingredients!C$11:C$310, MATCH($C3876, Ingredients!$B$11:$B$310, 0)), "")="", "", IFERROR(INDEX(Ingredients!C$11:C$310, MATCH($C3876, Ingredients!$B$11:$B$310, 0)), "")))</f>
        <v/>
      </c>
      <c r="AH3876" s="105" t="str">
        <f>IF($C3876="", "", IF(IFERROR(INDEX(Ingredients!D$11:D$310, MATCH($C3876, Ingredients!$B$11:$B$310, 0)), "")="", "", IFERROR(INDEX(Ingredients!D$11:D$310, MATCH($C3876, Ingredients!$B$11:$B$310, 0)), "")))</f>
        <v/>
      </c>
      <c r="AI3876" s="106" t="str">
        <f>IF($C3876="", "", IF(IFERROR(INDEX(Ingredients!E$11:E$310, MATCH($C3876, Ingredients!$B$11:$B$310, 0)), "")="", "", IFERROR(INDEX(Ingredients!E$11:E$310, MATCH($C3876, Ingredients!$B$11:$B$310, 0)), "")))</f>
        <v/>
      </c>
      <c r="AJ3876" s="108" t="str">
        <f>IF($C3876="", "", IF(IFERROR(INDEX(Ingredients!F$11:F$310, MATCH($C3876, Ingredients!$B$11:$B$310, 0)), "")="", "", IFERROR(INDEX(Ingredients!F$11:F$310, MATCH($C3876, Ingredients!$B$11:$B$310, 0)), "")))</f>
        <v/>
      </c>
      <c r="AK3876" s="106" t="str">
        <f>IF($C3876="", "", IF(IFERROR(INDEX(Ingredients!G$11:G$310, MATCH($C3876, Ingredients!$B$11:$B$310, 0)), "")="", "", IFERROR(INDEX(Ingredients!G$11:G$310, MATCH($C3876, Ingredients!$B$11:$B$310, 0)), "")))</f>
        <v/>
      </c>
      <c r="AL3876" s="79" t="str">
        <f>IF($C3876="", "", IF(IFERROR(INDEX(Ingredients!H$11:H$310, MATCH($C3876, Ingredients!$B$11:$B$310, 0)), "")="", "", IFERROR(INDEX(Ingredients!H$11:H$310, MATCH($C3876, Ingredients!$B$11:$B$310, 0)), "")))</f>
        <v/>
      </c>
      <c r="AN3876" s="83" t="str">
        <f t="shared" si="905"/>
        <v/>
      </c>
      <c r="AP3876" s="114" t="str">
        <f t="shared" si="915"/>
        <v/>
      </c>
      <c r="AR3876" s="117" t="str">
        <f>IF($C3876="", "", IF(IFERROR(INDEX(Ingredients!$AI$11:$AI$310, MATCH($C3876, Ingredients!$B$11:$B$310, 0)), "")="", "", IFERROR(INDEX(Ingredients!$AI$11:$AI$310, MATCH($C3876, Ingredients!$B$11:$B$310, 0)), "")))</f>
        <v/>
      </c>
      <c r="AT3876" s="120" t="str">
        <f t="shared" si="916"/>
        <v/>
      </c>
      <c r="AV3876" s="90" t="str">
        <f t="shared" si="906"/>
        <v/>
      </c>
      <c r="AX3876" s="90" t="str">
        <f>IF($AV3876="", "", COUNTIF($AV$11:$AV$5010, "&lt;"&amp;$AV3876)+1+COUNTIF($AV$11:$AV3876, $AV3876)-1)</f>
        <v/>
      </c>
      <c r="AZ3876" s="111" t="str">
        <f>IF($B3876="", "", SUMIF('Shopping List'!$AV$11:$AV$25, $B3876, 'Shopping List'!$BN$11:$BN$25))</f>
        <v/>
      </c>
      <c r="BB3876" s="117" t="str">
        <f t="shared" si="917"/>
        <v/>
      </c>
    </row>
    <row r="3877" spans="1:54" x14ac:dyDescent="0.25">
      <c r="A3877" s="4"/>
      <c r="B3877" s="37"/>
      <c r="C3877" s="124"/>
      <c r="D3877" s="39"/>
      <c r="E3877" s="125"/>
      <c r="F3877" s="48"/>
      <c r="G3877" s="4"/>
      <c r="H3877" s="4"/>
      <c r="I3877" s="95" t="str">
        <f>IF($C3877="", "", IF(IFERROR(INDEX(Ingredients!$C$11:$C$310, MATCH($C3877, Ingredients!$B$11:$B$310, 0)), "")="", "", IFERROR(INDEX(Ingredients!$C$11:$C$310, MATCH($C3877, Ingredients!$B$11:$B$310, 0)), "")))</f>
        <v/>
      </c>
      <c r="J3877" s="73" t="str">
        <f>IF($B3877="", "", IF(IFERROR(INDEX(Meals!$C$11:$C$260, MATCH($B3877, Meals!$B$11:$B$260, 0)), "")="", "", IFERROR(INDEX(Meals!$C$11:$C$260, MATCH($B3877, Meals!$B$11:$B$260, 0)), "")))</f>
        <v/>
      </c>
      <c r="K3877" s="4"/>
      <c r="L3877" s="72" t="str">
        <f t="shared" si="907"/>
        <v/>
      </c>
      <c r="M3877" s="73" t="str">
        <f t="shared" si="908"/>
        <v/>
      </c>
      <c r="N3877" s="4"/>
      <c r="O3877" s="78" t="str">
        <f t="shared" si="909"/>
        <v/>
      </c>
      <c r="P3877" s="79" t="str">
        <f t="shared" si="910"/>
        <v/>
      </c>
      <c r="Q3877" s="4"/>
      <c r="R3877" s="90" t="str">
        <f t="shared" si="911"/>
        <v/>
      </c>
      <c r="S3877" s="4"/>
      <c r="Y3877" s="18" t="str">
        <f t="shared" si="912"/>
        <v/>
      </c>
      <c r="AA3877" s="18" t="str">
        <f t="shared" si="903"/>
        <v/>
      </c>
      <c r="AB3877" s="18" t="str">
        <f t="shared" si="904"/>
        <v/>
      </c>
      <c r="AC3877" s="18" t="str">
        <f t="shared" si="913"/>
        <v/>
      </c>
      <c r="AD3877" s="18" t="str">
        <f t="shared" si="913"/>
        <v/>
      </c>
      <c r="AE3877" s="18" t="str">
        <f t="shared" si="914"/>
        <v/>
      </c>
      <c r="AG3877" s="95" t="str">
        <f>IF($C3877="", "", IF(IFERROR(INDEX(Ingredients!C$11:C$310, MATCH($C3877, Ingredients!$B$11:$B$310, 0)), "")="", "", IFERROR(INDEX(Ingredients!C$11:C$310, MATCH($C3877, Ingredients!$B$11:$B$310, 0)), "")))</f>
        <v/>
      </c>
      <c r="AH3877" s="105" t="str">
        <f>IF($C3877="", "", IF(IFERROR(INDEX(Ingredients!D$11:D$310, MATCH($C3877, Ingredients!$B$11:$B$310, 0)), "")="", "", IFERROR(INDEX(Ingredients!D$11:D$310, MATCH($C3877, Ingredients!$B$11:$B$310, 0)), "")))</f>
        <v/>
      </c>
      <c r="AI3877" s="106" t="str">
        <f>IF($C3877="", "", IF(IFERROR(INDEX(Ingredients!E$11:E$310, MATCH($C3877, Ingredients!$B$11:$B$310, 0)), "")="", "", IFERROR(INDEX(Ingredients!E$11:E$310, MATCH($C3877, Ingredients!$B$11:$B$310, 0)), "")))</f>
        <v/>
      </c>
      <c r="AJ3877" s="108" t="str">
        <f>IF($C3877="", "", IF(IFERROR(INDEX(Ingredients!F$11:F$310, MATCH($C3877, Ingredients!$B$11:$B$310, 0)), "")="", "", IFERROR(INDEX(Ingredients!F$11:F$310, MATCH($C3877, Ingredients!$B$11:$B$310, 0)), "")))</f>
        <v/>
      </c>
      <c r="AK3877" s="106" t="str">
        <f>IF($C3877="", "", IF(IFERROR(INDEX(Ingredients!G$11:G$310, MATCH($C3877, Ingredients!$B$11:$B$310, 0)), "")="", "", IFERROR(INDEX(Ingredients!G$11:G$310, MATCH($C3877, Ingredients!$B$11:$B$310, 0)), "")))</f>
        <v/>
      </c>
      <c r="AL3877" s="79" t="str">
        <f>IF($C3877="", "", IF(IFERROR(INDEX(Ingredients!H$11:H$310, MATCH($C3877, Ingredients!$B$11:$B$310, 0)), "")="", "", IFERROR(INDEX(Ingredients!H$11:H$310, MATCH($C3877, Ingredients!$B$11:$B$310, 0)), "")))</f>
        <v/>
      </c>
      <c r="AN3877" s="83" t="str">
        <f t="shared" si="905"/>
        <v/>
      </c>
      <c r="AP3877" s="114" t="str">
        <f t="shared" si="915"/>
        <v/>
      </c>
      <c r="AR3877" s="117" t="str">
        <f>IF($C3877="", "", IF(IFERROR(INDEX(Ingredients!$AI$11:$AI$310, MATCH($C3877, Ingredients!$B$11:$B$310, 0)), "")="", "", IFERROR(INDEX(Ingredients!$AI$11:$AI$310, MATCH($C3877, Ingredients!$B$11:$B$310, 0)), "")))</f>
        <v/>
      </c>
      <c r="AT3877" s="120" t="str">
        <f t="shared" si="916"/>
        <v/>
      </c>
      <c r="AV3877" s="90" t="str">
        <f t="shared" si="906"/>
        <v/>
      </c>
      <c r="AX3877" s="90" t="str">
        <f>IF($AV3877="", "", COUNTIF($AV$11:$AV$5010, "&lt;"&amp;$AV3877)+1+COUNTIF($AV$11:$AV3877, $AV3877)-1)</f>
        <v/>
      </c>
      <c r="AZ3877" s="111" t="str">
        <f>IF($B3877="", "", SUMIF('Shopping List'!$AV$11:$AV$25, $B3877, 'Shopping List'!$BN$11:$BN$25))</f>
        <v/>
      </c>
      <c r="BB3877" s="117" t="str">
        <f t="shared" si="917"/>
        <v/>
      </c>
    </row>
    <row r="3878" spans="1:54" x14ac:dyDescent="0.25">
      <c r="A3878" s="4"/>
      <c r="B3878" s="37"/>
      <c r="C3878" s="124"/>
      <c r="D3878" s="39"/>
      <c r="E3878" s="125"/>
      <c r="F3878" s="48"/>
      <c r="G3878" s="4"/>
      <c r="H3878" s="4"/>
      <c r="I3878" s="95" t="str">
        <f>IF($C3878="", "", IF(IFERROR(INDEX(Ingredients!$C$11:$C$310, MATCH($C3878, Ingredients!$B$11:$B$310, 0)), "")="", "", IFERROR(INDEX(Ingredients!$C$11:$C$310, MATCH($C3878, Ingredients!$B$11:$B$310, 0)), "")))</f>
        <v/>
      </c>
      <c r="J3878" s="73" t="str">
        <f>IF($B3878="", "", IF(IFERROR(INDEX(Meals!$C$11:$C$260, MATCH($B3878, Meals!$B$11:$B$260, 0)), "")="", "", IFERROR(INDEX(Meals!$C$11:$C$260, MATCH($B3878, Meals!$B$11:$B$260, 0)), "")))</f>
        <v/>
      </c>
      <c r="K3878" s="4"/>
      <c r="L3878" s="72" t="str">
        <f t="shared" si="907"/>
        <v/>
      </c>
      <c r="M3878" s="73" t="str">
        <f t="shared" si="908"/>
        <v/>
      </c>
      <c r="N3878" s="4"/>
      <c r="O3878" s="78" t="str">
        <f t="shared" si="909"/>
        <v/>
      </c>
      <c r="P3878" s="79" t="str">
        <f t="shared" si="910"/>
        <v/>
      </c>
      <c r="Q3878" s="4"/>
      <c r="R3878" s="90" t="str">
        <f t="shared" si="911"/>
        <v/>
      </c>
      <c r="S3878" s="4"/>
      <c r="Y3878" s="18" t="str">
        <f t="shared" si="912"/>
        <v/>
      </c>
      <c r="AA3878" s="18" t="str">
        <f t="shared" si="903"/>
        <v/>
      </c>
      <c r="AB3878" s="18" t="str">
        <f t="shared" si="904"/>
        <v/>
      </c>
      <c r="AC3878" s="18" t="str">
        <f t="shared" si="913"/>
        <v/>
      </c>
      <c r="AD3878" s="18" t="str">
        <f t="shared" si="913"/>
        <v/>
      </c>
      <c r="AE3878" s="18" t="str">
        <f t="shared" si="914"/>
        <v/>
      </c>
      <c r="AG3878" s="95" t="str">
        <f>IF($C3878="", "", IF(IFERROR(INDEX(Ingredients!C$11:C$310, MATCH($C3878, Ingredients!$B$11:$B$310, 0)), "")="", "", IFERROR(INDEX(Ingredients!C$11:C$310, MATCH($C3878, Ingredients!$B$11:$B$310, 0)), "")))</f>
        <v/>
      </c>
      <c r="AH3878" s="105" t="str">
        <f>IF($C3878="", "", IF(IFERROR(INDEX(Ingredients!D$11:D$310, MATCH($C3878, Ingredients!$B$11:$B$310, 0)), "")="", "", IFERROR(INDEX(Ingredients!D$11:D$310, MATCH($C3878, Ingredients!$B$11:$B$310, 0)), "")))</f>
        <v/>
      </c>
      <c r="AI3878" s="106" t="str">
        <f>IF($C3878="", "", IF(IFERROR(INDEX(Ingredients!E$11:E$310, MATCH($C3878, Ingredients!$B$11:$B$310, 0)), "")="", "", IFERROR(INDEX(Ingredients!E$11:E$310, MATCH($C3878, Ingredients!$B$11:$B$310, 0)), "")))</f>
        <v/>
      </c>
      <c r="AJ3878" s="108" t="str">
        <f>IF($C3878="", "", IF(IFERROR(INDEX(Ingredients!F$11:F$310, MATCH($C3878, Ingredients!$B$11:$B$310, 0)), "")="", "", IFERROR(INDEX(Ingredients!F$11:F$310, MATCH($C3878, Ingredients!$B$11:$B$310, 0)), "")))</f>
        <v/>
      </c>
      <c r="AK3878" s="106" t="str">
        <f>IF($C3878="", "", IF(IFERROR(INDEX(Ingredients!G$11:G$310, MATCH($C3878, Ingredients!$B$11:$B$310, 0)), "")="", "", IFERROR(INDEX(Ingredients!G$11:G$310, MATCH($C3878, Ingredients!$B$11:$B$310, 0)), "")))</f>
        <v/>
      </c>
      <c r="AL3878" s="79" t="str">
        <f>IF($C3878="", "", IF(IFERROR(INDEX(Ingredients!H$11:H$310, MATCH($C3878, Ingredients!$B$11:$B$310, 0)), "")="", "", IFERROR(INDEX(Ingredients!H$11:H$310, MATCH($C3878, Ingredients!$B$11:$B$310, 0)), "")))</f>
        <v/>
      </c>
      <c r="AN3878" s="83" t="str">
        <f t="shared" si="905"/>
        <v/>
      </c>
      <c r="AP3878" s="114" t="str">
        <f t="shared" si="915"/>
        <v/>
      </c>
      <c r="AR3878" s="117" t="str">
        <f>IF($C3878="", "", IF(IFERROR(INDEX(Ingredients!$AI$11:$AI$310, MATCH($C3878, Ingredients!$B$11:$B$310, 0)), "")="", "", IFERROR(INDEX(Ingredients!$AI$11:$AI$310, MATCH($C3878, Ingredients!$B$11:$B$310, 0)), "")))</f>
        <v/>
      </c>
      <c r="AT3878" s="120" t="str">
        <f t="shared" si="916"/>
        <v/>
      </c>
      <c r="AV3878" s="90" t="str">
        <f t="shared" si="906"/>
        <v/>
      </c>
      <c r="AX3878" s="90" t="str">
        <f>IF($AV3878="", "", COUNTIF($AV$11:$AV$5010, "&lt;"&amp;$AV3878)+1+COUNTIF($AV$11:$AV3878, $AV3878)-1)</f>
        <v/>
      </c>
      <c r="AZ3878" s="111" t="str">
        <f>IF($B3878="", "", SUMIF('Shopping List'!$AV$11:$AV$25, $B3878, 'Shopping List'!$BN$11:$BN$25))</f>
        <v/>
      </c>
      <c r="BB3878" s="117" t="str">
        <f t="shared" si="917"/>
        <v/>
      </c>
    </row>
    <row r="3879" spans="1:54" x14ac:dyDescent="0.25">
      <c r="A3879" s="4"/>
      <c r="B3879" s="37"/>
      <c r="C3879" s="124"/>
      <c r="D3879" s="39"/>
      <c r="E3879" s="125"/>
      <c r="F3879" s="48"/>
      <c r="G3879" s="4"/>
      <c r="H3879" s="4"/>
      <c r="I3879" s="95" t="str">
        <f>IF($C3879="", "", IF(IFERROR(INDEX(Ingredients!$C$11:$C$310, MATCH($C3879, Ingredients!$B$11:$B$310, 0)), "")="", "", IFERROR(INDEX(Ingredients!$C$11:$C$310, MATCH($C3879, Ingredients!$B$11:$B$310, 0)), "")))</f>
        <v/>
      </c>
      <c r="J3879" s="73" t="str">
        <f>IF($B3879="", "", IF(IFERROR(INDEX(Meals!$C$11:$C$260, MATCH($B3879, Meals!$B$11:$B$260, 0)), "")="", "", IFERROR(INDEX(Meals!$C$11:$C$260, MATCH($B3879, Meals!$B$11:$B$260, 0)), "")))</f>
        <v/>
      </c>
      <c r="K3879" s="4"/>
      <c r="L3879" s="72" t="str">
        <f t="shared" si="907"/>
        <v/>
      </c>
      <c r="M3879" s="73" t="str">
        <f t="shared" si="908"/>
        <v/>
      </c>
      <c r="N3879" s="4"/>
      <c r="O3879" s="78" t="str">
        <f t="shared" si="909"/>
        <v/>
      </c>
      <c r="P3879" s="79" t="str">
        <f t="shared" si="910"/>
        <v/>
      </c>
      <c r="Q3879" s="4"/>
      <c r="R3879" s="90" t="str">
        <f t="shared" si="911"/>
        <v/>
      </c>
      <c r="S3879" s="4"/>
      <c r="Y3879" s="18" t="str">
        <f t="shared" si="912"/>
        <v/>
      </c>
      <c r="AA3879" s="18" t="str">
        <f t="shared" si="903"/>
        <v/>
      </c>
      <c r="AB3879" s="18" t="str">
        <f t="shared" si="904"/>
        <v/>
      </c>
      <c r="AC3879" s="18" t="str">
        <f t="shared" si="913"/>
        <v/>
      </c>
      <c r="AD3879" s="18" t="str">
        <f t="shared" si="913"/>
        <v/>
      </c>
      <c r="AE3879" s="18" t="str">
        <f t="shared" si="914"/>
        <v/>
      </c>
      <c r="AG3879" s="95" t="str">
        <f>IF($C3879="", "", IF(IFERROR(INDEX(Ingredients!C$11:C$310, MATCH($C3879, Ingredients!$B$11:$B$310, 0)), "")="", "", IFERROR(INDEX(Ingredients!C$11:C$310, MATCH($C3879, Ingredients!$B$11:$B$310, 0)), "")))</f>
        <v/>
      </c>
      <c r="AH3879" s="105" t="str">
        <f>IF($C3879="", "", IF(IFERROR(INDEX(Ingredients!D$11:D$310, MATCH($C3879, Ingredients!$B$11:$B$310, 0)), "")="", "", IFERROR(INDEX(Ingredients!D$11:D$310, MATCH($C3879, Ingredients!$B$11:$B$310, 0)), "")))</f>
        <v/>
      </c>
      <c r="AI3879" s="106" t="str">
        <f>IF($C3879="", "", IF(IFERROR(INDEX(Ingredients!E$11:E$310, MATCH($C3879, Ingredients!$B$11:$B$310, 0)), "")="", "", IFERROR(INDEX(Ingredients!E$11:E$310, MATCH($C3879, Ingredients!$B$11:$B$310, 0)), "")))</f>
        <v/>
      </c>
      <c r="AJ3879" s="108" t="str">
        <f>IF($C3879="", "", IF(IFERROR(INDEX(Ingredients!F$11:F$310, MATCH($C3879, Ingredients!$B$11:$B$310, 0)), "")="", "", IFERROR(INDEX(Ingredients!F$11:F$310, MATCH($C3879, Ingredients!$B$11:$B$310, 0)), "")))</f>
        <v/>
      </c>
      <c r="AK3879" s="106" t="str">
        <f>IF($C3879="", "", IF(IFERROR(INDEX(Ingredients!G$11:G$310, MATCH($C3879, Ingredients!$B$11:$B$310, 0)), "")="", "", IFERROR(INDEX(Ingredients!G$11:G$310, MATCH($C3879, Ingredients!$B$11:$B$310, 0)), "")))</f>
        <v/>
      </c>
      <c r="AL3879" s="79" t="str">
        <f>IF($C3879="", "", IF(IFERROR(INDEX(Ingredients!H$11:H$310, MATCH($C3879, Ingredients!$B$11:$B$310, 0)), "")="", "", IFERROR(INDEX(Ingredients!H$11:H$310, MATCH($C3879, Ingredients!$B$11:$B$310, 0)), "")))</f>
        <v/>
      </c>
      <c r="AN3879" s="83" t="str">
        <f t="shared" si="905"/>
        <v/>
      </c>
      <c r="AP3879" s="114" t="str">
        <f t="shared" si="915"/>
        <v/>
      </c>
      <c r="AR3879" s="117" t="str">
        <f>IF($C3879="", "", IF(IFERROR(INDEX(Ingredients!$AI$11:$AI$310, MATCH($C3879, Ingredients!$B$11:$B$310, 0)), "")="", "", IFERROR(INDEX(Ingredients!$AI$11:$AI$310, MATCH($C3879, Ingredients!$B$11:$B$310, 0)), "")))</f>
        <v/>
      </c>
      <c r="AT3879" s="120" t="str">
        <f t="shared" si="916"/>
        <v/>
      </c>
      <c r="AV3879" s="90" t="str">
        <f t="shared" si="906"/>
        <v/>
      </c>
      <c r="AX3879" s="90" t="str">
        <f>IF($AV3879="", "", COUNTIF($AV$11:$AV$5010, "&lt;"&amp;$AV3879)+1+COUNTIF($AV$11:$AV3879, $AV3879)-1)</f>
        <v/>
      </c>
      <c r="AZ3879" s="111" t="str">
        <f>IF($B3879="", "", SUMIF('Shopping List'!$AV$11:$AV$25, $B3879, 'Shopping List'!$BN$11:$BN$25))</f>
        <v/>
      </c>
      <c r="BB3879" s="117" t="str">
        <f t="shared" si="917"/>
        <v/>
      </c>
    </row>
    <row r="3880" spans="1:54" x14ac:dyDescent="0.25">
      <c r="A3880" s="4"/>
      <c r="B3880" s="37"/>
      <c r="C3880" s="124"/>
      <c r="D3880" s="39"/>
      <c r="E3880" s="125"/>
      <c r="F3880" s="48"/>
      <c r="G3880" s="4"/>
      <c r="H3880" s="4"/>
      <c r="I3880" s="95" t="str">
        <f>IF($C3880="", "", IF(IFERROR(INDEX(Ingredients!$C$11:$C$310, MATCH($C3880, Ingredients!$B$11:$B$310, 0)), "")="", "", IFERROR(INDEX(Ingredients!$C$11:$C$310, MATCH($C3880, Ingredients!$B$11:$B$310, 0)), "")))</f>
        <v/>
      </c>
      <c r="J3880" s="73" t="str">
        <f>IF($B3880="", "", IF(IFERROR(INDEX(Meals!$C$11:$C$260, MATCH($B3880, Meals!$B$11:$B$260, 0)), "")="", "", IFERROR(INDEX(Meals!$C$11:$C$260, MATCH($B3880, Meals!$B$11:$B$260, 0)), "")))</f>
        <v/>
      </c>
      <c r="K3880" s="4"/>
      <c r="L3880" s="72" t="str">
        <f t="shared" si="907"/>
        <v/>
      </c>
      <c r="M3880" s="73" t="str">
        <f t="shared" si="908"/>
        <v/>
      </c>
      <c r="N3880" s="4"/>
      <c r="O3880" s="78" t="str">
        <f t="shared" si="909"/>
        <v/>
      </c>
      <c r="P3880" s="79" t="str">
        <f t="shared" si="910"/>
        <v/>
      </c>
      <c r="Q3880" s="4"/>
      <c r="R3880" s="90" t="str">
        <f t="shared" si="911"/>
        <v/>
      </c>
      <c r="S3880" s="4"/>
      <c r="Y3880" s="18" t="str">
        <f t="shared" si="912"/>
        <v/>
      </c>
      <c r="AA3880" s="18" t="str">
        <f t="shared" si="903"/>
        <v/>
      </c>
      <c r="AB3880" s="18" t="str">
        <f t="shared" si="904"/>
        <v/>
      </c>
      <c r="AC3880" s="18" t="str">
        <f t="shared" si="913"/>
        <v/>
      </c>
      <c r="AD3880" s="18" t="str">
        <f t="shared" si="913"/>
        <v/>
      </c>
      <c r="AE3880" s="18" t="str">
        <f t="shared" si="914"/>
        <v/>
      </c>
      <c r="AG3880" s="95" t="str">
        <f>IF($C3880="", "", IF(IFERROR(INDEX(Ingredients!C$11:C$310, MATCH($C3880, Ingredients!$B$11:$B$310, 0)), "")="", "", IFERROR(INDEX(Ingredients!C$11:C$310, MATCH($C3880, Ingredients!$B$11:$B$310, 0)), "")))</f>
        <v/>
      </c>
      <c r="AH3880" s="105" t="str">
        <f>IF($C3880="", "", IF(IFERROR(INDEX(Ingredients!D$11:D$310, MATCH($C3880, Ingredients!$B$11:$B$310, 0)), "")="", "", IFERROR(INDEX(Ingredients!D$11:D$310, MATCH($C3880, Ingredients!$B$11:$B$310, 0)), "")))</f>
        <v/>
      </c>
      <c r="AI3880" s="106" t="str">
        <f>IF($C3880="", "", IF(IFERROR(INDEX(Ingredients!E$11:E$310, MATCH($C3880, Ingredients!$B$11:$B$310, 0)), "")="", "", IFERROR(INDEX(Ingredients!E$11:E$310, MATCH($C3880, Ingredients!$B$11:$B$310, 0)), "")))</f>
        <v/>
      </c>
      <c r="AJ3880" s="108" t="str">
        <f>IF($C3880="", "", IF(IFERROR(INDEX(Ingredients!F$11:F$310, MATCH($C3880, Ingredients!$B$11:$B$310, 0)), "")="", "", IFERROR(INDEX(Ingredients!F$11:F$310, MATCH($C3880, Ingredients!$B$11:$B$310, 0)), "")))</f>
        <v/>
      </c>
      <c r="AK3880" s="106" t="str">
        <f>IF($C3880="", "", IF(IFERROR(INDEX(Ingredients!G$11:G$310, MATCH($C3880, Ingredients!$B$11:$B$310, 0)), "")="", "", IFERROR(INDEX(Ingredients!G$11:G$310, MATCH($C3880, Ingredients!$B$11:$B$310, 0)), "")))</f>
        <v/>
      </c>
      <c r="AL3880" s="79" t="str">
        <f>IF($C3880="", "", IF(IFERROR(INDEX(Ingredients!H$11:H$310, MATCH($C3880, Ingredients!$B$11:$B$310, 0)), "")="", "", IFERROR(INDEX(Ingredients!H$11:H$310, MATCH($C3880, Ingredients!$B$11:$B$310, 0)), "")))</f>
        <v/>
      </c>
      <c r="AN3880" s="83" t="str">
        <f t="shared" si="905"/>
        <v/>
      </c>
      <c r="AP3880" s="114" t="str">
        <f t="shared" si="915"/>
        <v/>
      </c>
      <c r="AR3880" s="117" t="str">
        <f>IF($C3880="", "", IF(IFERROR(INDEX(Ingredients!$AI$11:$AI$310, MATCH($C3880, Ingredients!$B$11:$B$310, 0)), "")="", "", IFERROR(INDEX(Ingredients!$AI$11:$AI$310, MATCH($C3880, Ingredients!$B$11:$B$310, 0)), "")))</f>
        <v/>
      </c>
      <c r="AT3880" s="120" t="str">
        <f t="shared" si="916"/>
        <v/>
      </c>
      <c r="AV3880" s="90" t="str">
        <f t="shared" si="906"/>
        <v/>
      </c>
      <c r="AX3880" s="90" t="str">
        <f>IF($AV3880="", "", COUNTIF($AV$11:$AV$5010, "&lt;"&amp;$AV3880)+1+COUNTIF($AV$11:$AV3880, $AV3880)-1)</f>
        <v/>
      </c>
      <c r="AZ3880" s="111" t="str">
        <f>IF($B3880="", "", SUMIF('Shopping List'!$AV$11:$AV$25, $B3880, 'Shopping List'!$BN$11:$BN$25))</f>
        <v/>
      </c>
      <c r="BB3880" s="117" t="str">
        <f t="shared" si="917"/>
        <v/>
      </c>
    </row>
    <row r="3881" spans="1:54" x14ac:dyDescent="0.25">
      <c r="A3881" s="4"/>
      <c r="B3881" s="37"/>
      <c r="C3881" s="124"/>
      <c r="D3881" s="39"/>
      <c r="E3881" s="125"/>
      <c r="F3881" s="48"/>
      <c r="G3881" s="4"/>
      <c r="H3881" s="4"/>
      <c r="I3881" s="95" t="str">
        <f>IF($C3881="", "", IF(IFERROR(INDEX(Ingredients!$C$11:$C$310, MATCH($C3881, Ingredients!$B$11:$B$310, 0)), "")="", "", IFERROR(INDEX(Ingredients!$C$11:$C$310, MATCH($C3881, Ingredients!$B$11:$B$310, 0)), "")))</f>
        <v/>
      </c>
      <c r="J3881" s="73" t="str">
        <f>IF($B3881="", "", IF(IFERROR(INDEX(Meals!$C$11:$C$260, MATCH($B3881, Meals!$B$11:$B$260, 0)), "")="", "", IFERROR(INDEX(Meals!$C$11:$C$260, MATCH($B3881, Meals!$B$11:$B$260, 0)), "")))</f>
        <v/>
      </c>
      <c r="K3881" s="4"/>
      <c r="L3881" s="72" t="str">
        <f t="shared" si="907"/>
        <v/>
      </c>
      <c r="M3881" s="73" t="str">
        <f t="shared" si="908"/>
        <v/>
      </c>
      <c r="N3881" s="4"/>
      <c r="O3881" s="78" t="str">
        <f t="shared" si="909"/>
        <v/>
      </c>
      <c r="P3881" s="79" t="str">
        <f t="shared" si="910"/>
        <v/>
      </c>
      <c r="Q3881" s="4"/>
      <c r="R3881" s="90" t="str">
        <f t="shared" si="911"/>
        <v/>
      </c>
      <c r="S3881" s="4"/>
      <c r="Y3881" s="18" t="str">
        <f t="shared" si="912"/>
        <v/>
      </c>
      <c r="AA3881" s="18" t="str">
        <f t="shared" si="903"/>
        <v/>
      </c>
      <c r="AB3881" s="18" t="str">
        <f t="shared" si="904"/>
        <v/>
      </c>
      <c r="AC3881" s="18" t="str">
        <f t="shared" si="913"/>
        <v/>
      </c>
      <c r="AD3881" s="18" t="str">
        <f t="shared" si="913"/>
        <v/>
      </c>
      <c r="AE3881" s="18" t="str">
        <f t="shared" si="914"/>
        <v/>
      </c>
      <c r="AG3881" s="95" t="str">
        <f>IF($C3881="", "", IF(IFERROR(INDEX(Ingredients!C$11:C$310, MATCH($C3881, Ingredients!$B$11:$B$310, 0)), "")="", "", IFERROR(INDEX(Ingredients!C$11:C$310, MATCH($C3881, Ingredients!$B$11:$B$310, 0)), "")))</f>
        <v/>
      </c>
      <c r="AH3881" s="105" t="str">
        <f>IF($C3881="", "", IF(IFERROR(INDEX(Ingredients!D$11:D$310, MATCH($C3881, Ingredients!$B$11:$B$310, 0)), "")="", "", IFERROR(INDEX(Ingredients!D$11:D$310, MATCH($C3881, Ingredients!$B$11:$B$310, 0)), "")))</f>
        <v/>
      </c>
      <c r="AI3881" s="106" t="str">
        <f>IF($C3881="", "", IF(IFERROR(INDEX(Ingredients!E$11:E$310, MATCH($C3881, Ingredients!$B$11:$B$310, 0)), "")="", "", IFERROR(INDEX(Ingredients!E$11:E$310, MATCH($C3881, Ingredients!$B$11:$B$310, 0)), "")))</f>
        <v/>
      </c>
      <c r="AJ3881" s="108" t="str">
        <f>IF($C3881="", "", IF(IFERROR(INDEX(Ingredients!F$11:F$310, MATCH($C3881, Ingredients!$B$11:$B$310, 0)), "")="", "", IFERROR(INDEX(Ingredients!F$11:F$310, MATCH($C3881, Ingredients!$B$11:$B$310, 0)), "")))</f>
        <v/>
      </c>
      <c r="AK3881" s="106" t="str">
        <f>IF($C3881="", "", IF(IFERROR(INDEX(Ingredients!G$11:G$310, MATCH($C3881, Ingredients!$B$11:$B$310, 0)), "")="", "", IFERROR(INDEX(Ingredients!G$11:G$310, MATCH($C3881, Ingredients!$B$11:$B$310, 0)), "")))</f>
        <v/>
      </c>
      <c r="AL3881" s="79" t="str">
        <f>IF($C3881="", "", IF(IFERROR(INDEX(Ingredients!H$11:H$310, MATCH($C3881, Ingredients!$B$11:$B$310, 0)), "")="", "", IFERROR(INDEX(Ingredients!H$11:H$310, MATCH($C3881, Ingredients!$B$11:$B$310, 0)), "")))</f>
        <v/>
      </c>
      <c r="AN3881" s="83" t="str">
        <f t="shared" si="905"/>
        <v/>
      </c>
      <c r="AP3881" s="114" t="str">
        <f t="shared" si="915"/>
        <v/>
      </c>
      <c r="AR3881" s="117" t="str">
        <f>IF($C3881="", "", IF(IFERROR(INDEX(Ingredients!$AI$11:$AI$310, MATCH($C3881, Ingredients!$B$11:$B$310, 0)), "")="", "", IFERROR(INDEX(Ingredients!$AI$11:$AI$310, MATCH($C3881, Ingredients!$B$11:$B$310, 0)), "")))</f>
        <v/>
      </c>
      <c r="AT3881" s="120" t="str">
        <f t="shared" si="916"/>
        <v/>
      </c>
      <c r="AV3881" s="90" t="str">
        <f t="shared" si="906"/>
        <v/>
      </c>
      <c r="AX3881" s="90" t="str">
        <f>IF($AV3881="", "", COUNTIF($AV$11:$AV$5010, "&lt;"&amp;$AV3881)+1+COUNTIF($AV$11:$AV3881, $AV3881)-1)</f>
        <v/>
      </c>
      <c r="AZ3881" s="111" t="str">
        <f>IF($B3881="", "", SUMIF('Shopping List'!$AV$11:$AV$25, $B3881, 'Shopping List'!$BN$11:$BN$25))</f>
        <v/>
      </c>
      <c r="BB3881" s="117" t="str">
        <f t="shared" si="917"/>
        <v/>
      </c>
    </row>
    <row r="3882" spans="1:54" x14ac:dyDescent="0.25">
      <c r="A3882" s="4"/>
      <c r="B3882" s="37"/>
      <c r="C3882" s="124"/>
      <c r="D3882" s="39"/>
      <c r="E3882" s="125"/>
      <c r="F3882" s="48"/>
      <c r="G3882" s="4"/>
      <c r="H3882" s="4"/>
      <c r="I3882" s="95" t="str">
        <f>IF($C3882="", "", IF(IFERROR(INDEX(Ingredients!$C$11:$C$310, MATCH($C3882, Ingredients!$B$11:$B$310, 0)), "")="", "", IFERROR(INDEX(Ingredients!$C$11:$C$310, MATCH($C3882, Ingredients!$B$11:$B$310, 0)), "")))</f>
        <v/>
      </c>
      <c r="J3882" s="73" t="str">
        <f>IF($B3882="", "", IF(IFERROR(INDEX(Meals!$C$11:$C$260, MATCH($B3882, Meals!$B$11:$B$260, 0)), "")="", "", IFERROR(INDEX(Meals!$C$11:$C$260, MATCH($B3882, Meals!$B$11:$B$260, 0)), "")))</f>
        <v/>
      </c>
      <c r="K3882" s="4"/>
      <c r="L3882" s="72" t="str">
        <f t="shared" si="907"/>
        <v/>
      </c>
      <c r="M3882" s="73" t="str">
        <f t="shared" si="908"/>
        <v/>
      </c>
      <c r="N3882" s="4"/>
      <c r="O3882" s="78" t="str">
        <f t="shared" si="909"/>
        <v/>
      </c>
      <c r="P3882" s="79" t="str">
        <f t="shared" si="910"/>
        <v/>
      </c>
      <c r="Q3882" s="4"/>
      <c r="R3882" s="90" t="str">
        <f t="shared" si="911"/>
        <v/>
      </c>
      <c r="S3882" s="4"/>
      <c r="Y3882" s="18" t="str">
        <f t="shared" si="912"/>
        <v/>
      </c>
      <c r="AA3882" s="18" t="str">
        <f t="shared" si="903"/>
        <v/>
      </c>
      <c r="AB3882" s="18" t="str">
        <f t="shared" si="904"/>
        <v/>
      </c>
      <c r="AC3882" s="18" t="str">
        <f t="shared" si="913"/>
        <v/>
      </c>
      <c r="AD3882" s="18" t="str">
        <f t="shared" si="913"/>
        <v/>
      </c>
      <c r="AE3882" s="18" t="str">
        <f t="shared" si="914"/>
        <v/>
      </c>
      <c r="AG3882" s="95" t="str">
        <f>IF($C3882="", "", IF(IFERROR(INDEX(Ingredients!C$11:C$310, MATCH($C3882, Ingredients!$B$11:$B$310, 0)), "")="", "", IFERROR(INDEX(Ingredients!C$11:C$310, MATCH($C3882, Ingredients!$B$11:$B$310, 0)), "")))</f>
        <v/>
      </c>
      <c r="AH3882" s="105" t="str">
        <f>IF($C3882="", "", IF(IFERROR(INDEX(Ingredients!D$11:D$310, MATCH($C3882, Ingredients!$B$11:$B$310, 0)), "")="", "", IFERROR(INDEX(Ingredients!D$11:D$310, MATCH($C3882, Ingredients!$B$11:$B$310, 0)), "")))</f>
        <v/>
      </c>
      <c r="AI3882" s="106" t="str">
        <f>IF($C3882="", "", IF(IFERROR(INDEX(Ingredients!E$11:E$310, MATCH($C3882, Ingredients!$B$11:$B$310, 0)), "")="", "", IFERROR(INDEX(Ingredients!E$11:E$310, MATCH($C3882, Ingredients!$B$11:$B$310, 0)), "")))</f>
        <v/>
      </c>
      <c r="AJ3882" s="108" t="str">
        <f>IF($C3882="", "", IF(IFERROR(INDEX(Ingredients!F$11:F$310, MATCH($C3882, Ingredients!$B$11:$B$310, 0)), "")="", "", IFERROR(INDEX(Ingredients!F$11:F$310, MATCH($C3882, Ingredients!$B$11:$B$310, 0)), "")))</f>
        <v/>
      </c>
      <c r="AK3882" s="106" t="str">
        <f>IF($C3882="", "", IF(IFERROR(INDEX(Ingredients!G$11:G$310, MATCH($C3882, Ingredients!$B$11:$B$310, 0)), "")="", "", IFERROR(INDEX(Ingredients!G$11:G$310, MATCH($C3882, Ingredients!$B$11:$B$310, 0)), "")))</f>
        <v/>
      </c>
      <c r="AL3882" s="79" t="str">
        <f>IF($C3882="", "", IF(IFERROR(INDEX(Ingredients!H$11:H$310, MATCH($C3882, Ingredients!$B$11:$B$310, 0)), "")="", "", IFERROR(INDEX(Ingredients!H$11:H$310, MATCH($C3882, Ingredients!$B$11:$B$310, 0)), "")))</f>
        <v/>
      </c>
      <c r="AN3882" s="83" t="str">
        <f t="shared" si="905"/>
        <v/>
      </c>
      <c r="AP3882" s="114" t="str">
        <f t="shared" si="915"/>
        <v/>
      </c>
      <c r="AR3882" s="117" t="str">
        <f>IF($C3882="", "", IF(IFERROR(INDEX(Ingredients!$AI$11:$AI$310, MATCH($C3882, Ingredients!$B$11:$B$310, 0)), "")="", "", IFERROR(INDEX(Ingredients!$AI$11:$AI$310, MATCH($C3882, Ingredients!$B$11:$B$310, 0)), "")))</f>
        <v/>
      </c>
      <c r="AT3882" s="120" t="str">
        <f t="shared" si="916"/>
        <v/>
      </c>
      <c r="AV3882" s="90" t="str">
        <f t="shared" si="906"/>
        <v/>
      </c>
      <c r="AX3882" s="90" t="str">
        <f>IF($AV3882="", "", COUNTIF($AV$11:$AV$5010, "&lt;"&amp;$AV3882)+1+COUNTIF($AV$11:$AV3882, $AV3882)-1)</f>
        <v/>
      </c>
      <c r="AZ3882" s="111" t="str">
        <f>IF($B3882="", "", SUMIF('Shopping List'!$AV$11:$AV$25, $B3882, 'Shopping List'!$BN$11:$BN$25))</f>
        <v/>
      </c>
      <c r="BB3882" s="117" t="str">
        <f t="shared" si="917"/>
        <v/>
      </c>
    </row>
    <row r="3883" spans="1:54" x14ac:dyDescent="0.25">
      <c r="A3883" s="4"/>
      <c r="B3883" s="37"/>
      <c r="C3883" s="124"/>
      <c r="D3883" s="39"/>
      <c r="E3883" s="125"/>
      <c r="F3883" s="48"/>
      <c r="G3883" s="4"/>
      <c r="H3883" s="4"/>
      <c r="I3883" s="95" t="str">
        <f>IF($C3883="", "", IF(IFERROR(INDEX(Ingredients!$C$11:$C$310, MATCH($C3883, Ingredients!$B$11:$B$310, 0)), "")="", "", IFERROR(INDEX(Ingredients!$C$11:$C$310, MATCH($C3883, Ingredients!$B$11:$B$310, 0)), "")))</f>
        <v/>
      </c>
      <c r="J3883" s="73" t="str">
        <f>IF($B3883="", "", IF(IFERROR(INDEX(Meals!$C$11:$C$260, MATCH($B3883, Meals!$B$11:$B$260, 0)), "")="", "", IFERROR(INDEX(Meals!$C$11:$C$260, MATCH($B3883, Meals!$B$11:$B$260, 0)), "")))</f>
        <v/>
      </c>
      <c r="K3883" s="4"/>
      <c r="L3883" s="72" t="str">
        <f t="shared" si="907"/>
        <v/>
      </c>
      <c r="M3883" s="73" t="str">
        <f t="shared" si="908"/>
        <v/>
      </c>
      <c r="N3883" s="4"/>
      <c r="O3883" s="78" t="str">
        <f t="shared" si="909"/>
        <v/>
      </c>
      <c r="P3883" s="79" t="str">
        <f t="shared" si="910"/>
        <v/>
      </c>
      <c r="Q3883" s="4"/>
      <c r="R3883" s="90" t="str">
        <f t="shared" si="911"/>
        <v/>
      </c>
      <c r="S3883" s="4"/>
      <c r="Y3883" s="18" t="str">
        <f t="shared" si="912"/>
        <v/>
      </c>
      <c r="AA3883" s="18" t="str">
        <f t="shared" si="903"/>
        <v/>
      </c>
      <c r="AB3883" s="18" t="str">
        <f t="shared" si="904"/>
        <v/>
      </c>
      <c r="AC3883" s="18" t="str">
        <f t="shared" si="913"/>
        <v/>
      </c>
      <c r="AD3883" s="18" t="str">
        <f t="shared" si="913"/>
        <v/>
      </c>
      <c r="AE3883" s="18" t="str">
        <f t="shared" si="914"/>
        <v/>
      </c>
      <c r="AG3883" s="95" t="str">
        <f>IF($C3883="", "", IF(IFERROR(INDEX(Ingredients!C$11:C$310, MATCH($C3883, Ingredients!$B$11:$B$310, 0)), "")="", "", IFERROR(INDEX(Ingredients!C$11:C$310, MATCH($C3883, Ingredients!$B$11:$B$310, 0)), "")))</f>
        <v/>
      </c>
      <c r="AH3883" s="105" t="str">
        <f>IF($C3883="", "", IF(IFERROR(INDEX(Ingredients!D$11:D$310, MATCH($C3883, Ingredients!$B$11:$B$310, 0)), "")="", "", IFERROR(INDEX(Ingredients!D$11:D$310, MATCH($C3883, Ingredients!$B$11:$B$310, 0)), "")))</f>
        <v/>
      </c>
      <c r="AI3883" s="106" t="str">
        <f>IF($C3883="", "", IF(IFERROR(INDEX(Ingredients!E$11:E$310, MATCH($C3883, Ingredients!$B$11:$B$310, 0)), "")="", "", IFERROR(INDEX(Ingredients!E$11:E$310, MATCH($C3883, Ingredients!$B$11:$B$310, 0)), "")))</f>
        <v/>
      </c>
      <c r="AJ3883" s="108" t="str">
        <f>IF($C3883="", "", IF(IFERROR(INDEX(Ingredients!F$11:F$310, MATCH($C3883, Ingredients!$B$11:$B$310, 0)), "")="", "", IFERROR(INDEX(Ingredients!F$11:F$310, MATCH($C3883, Ingredients!$B$11:$B$310, 0)), "")))</f>
        <v/>
      </c>
      <c r="AK3883" s="106" t="str">
        <f>IF($C3883="", "", IF(IFERROR(INDEX(Ingredients!G$11:G$310, MATCH($C3883, Ingredients!$B$11:$B$310, 0)), "")="", "", IFERROR(INDEX(Ingredients!G$11:G$310, MATCH($C3883, Ingredients!$B$11:$B$310, 0)), "")))</f>
        <v/>
      </c>
      <c r="AL3883" s="79" t="str">
        <f>IF($C3883="", "", IF(IFERROR(INDEX(Ingredients!H$11:H$310, MATCH($C3883, Ingredients!$B$11:$B$310, 0)), "")="", "", IFERROR(INDEX(Ingredients!H$11:H$310, MATCH($C3883, Ingredients!$B$11:$B$310, 0)), "")))</f>
        <v/>
      </c>
      <c r="AN3883" s="83" t="str">
        <f t="shared" si="905"/>
        <v/>
      </c>
      <c r="AP3883" s="114" t="str">
        <f t="shared" si="915"/>
        <v/>
      </c>
      <c r="AR3883" s="117" t="str">
        <f>IF($C3883="", "", IF(IFERROR(INDEX(Ingredients!$AI$11:$AI$310, MATCH($C3883, Ingredients!$B$11:$B$310, 0)), "")="", "", IFERROR(INDEX(Ingredients!$AI$11:$AI$310, MATCH($C3883, Ingredients!$B$11:$B$310, 0)), "")))</f>
        <v/>
      </c>
      <c r="AT3883" s="120" t="str">
        <f t="shared" si="916"/>
        <v/>
      </c>
      <c r="AV3883" s="90" t="str">
        <f t="shared" si="906"/>
        <v/>
      </c>
      <c r="AX3883" s="90" t="str">
        <f>IF($AV3883="", "", COUNTIF($AV$11:$AV$5010, "&lt;"&amp;$AV3883)+1+COUNTIF($AV$11:$AV3883, $AV3883)-1)</f>
        <v/>
      </c>
      <c r="AZ3883" s="111" t="str">
        <f>IF($B3883="", "", SUMIF('Shopping List'!$AV$11:$AV$25, $B3883, 'Shopping List'!$BN$11:$BN$25))</f>
        <v/>
      </c>
      <c r="BB3883" s="117" t="str">
        <f t="shared" si="917"/>
        <v/>
      </c>
    </row>
    <row r="3884" spans="1:54" x14ac:dyDescent="0.25">
      <c r="A3884" s="4"/>
      <c r="B3884" s="37"/>
      <c r="C3884" s="124"/>
      <c r="D3884" s="39"/>
      <c r="E3884" s="125"/>
      <c r="F3884" s="48"/>
      <c r="G3884" s="4"/>
      <c r="H3884" s="4"/>
      <c r="I3884" s="95" t="str">
        <f>IF($C3884="", "", IF(IFERROR(INDEX(Ingredients!$C$11:$C$310, MATCH($C3884, Ingredients!$B$11:$B$310, 0)), "")="", "", IFERROR(INDEX(Ingredients!$C$11:$C$310, MATCH($C3884, Ingredients!$B$11:$B$310, 0)), "")))</f>
        <v/>
      </c>
      <c r="J3884" s="73" t="str">
        <f>IF($B3884="", "", IF(IFERROR(INDEX(Meals!$C$11:$C$260, MATCH($B3884, Meals!$B$11:$B$260, 0)), "")="", "", IFERROR(INDEX(Meals!$C$11:$C$260, MATCH($B3884, Meals!$B$11:$B$260, 0)), "")))</f>
        <v/>
      </c>
      <c r="K3884" s="4"/>
      <c r="L3884" s="72" t="str">
        <f t="shared" si="907"/>
        <v/>
      </c>
      <c r="M3884" s="73" t="str">
        <f t="shared" si="908"/>
        <v/>
      </c>
      <c r="N3884" s="4"/>
      <c r="O3884" s="78" t="str">
        <f t="shared" si="909"/>
        <v/>
      </c>
      <c r="P3884" s="79" t="str">
        <f t="shared" si="910"/>
        <v/>
      </c>
      <c r="Q3884" s="4"/>
      <c r="R3884" s="90" t="str">
        <f t="shared" si="911"/>
        <v/>
      </c>
      <c r="S3884" s="4"/>
      <c r="Y3884" s="18" t="str">
        <f t="shared" si="912"/>
        <v/>
      </c>
      <c r="AA3884" s="18" t="str">
        <f t="shared" si="903"/>
        <v/>
      </c>
      <c r="AB3884" s="18" t="str">
        <f t="shared" si="904"/>
        <v/>
      </c>
      <c r="AC3884" s="18" t="str">
        <f t="shared" si="913"/>
        <v/>
      </c>
      <c r="AD3884" s="18" t="str">
        <f t="shared" si="913"/>
        <v/>
      </c>
      <c r="AE3884" s="18" t="str">
        <f t="shared" si="914"/>
        <v/>
      </c>
      <c r="AG3884" s="95" t="str">
        <f>IF($C3884="", "", IF(IFERROR(INDEX(Ingredients!C$11:C$310, MATCH($C3884, Ingredients!$B$11:$B$310, 0)), "")="", "", IFERROR(INDEX(Ingredients!C$11:C$310, MATCH($C3884, Ingredients!$B$11:$B$310, 0)), "")))</f>
        <v/>
      </c>
      <c r="AH3884" s="105" t="str">
        <f>IF($C3884="", "", IF(IFERROR(INDEX(Ingredients!D$11:D$310, MATCH($C3884, Ingredients!$B$11:$B$310, 0)), "")="", "", IFERROR(INDEX(Ingredients!D$11:D$310, MATCH($C3884, Ingredients!$B$11:$B$310, 0)), "")))</f>
        <v/>
      </c>
      <c r="AI3884" s="106" t="str">
        <f>IF($C3884="", "", IF(IFERROR(INDEX(Ingredients!E$11:E$310, MATCH($C3884, Ingredients!$B$11:$B$310, 0)), "")="", "", IFERROR(INDEX(Ingredients!E$11:E$310, MATCH($C3884, Ingredients!$B$11:$B$310, 0)), "")))</f>
        <v/>
      </c>
      <c r="AJ3884" s="108" t="str">
        <f>IF($C3884="", "", IF(IFERROR(INDEX(Ingredients!F$11:F$310, MATCH($C3884, Ingredients!$B$11:$B$310, 0)), "")="", "", IFERROR(INDEX(Ingredients!F$11:F$310, MATCH($C3884, Ingredients!$B$11:$B$310, 0)), "")))</f>
        <v/>
      </c>
      <c r="AK3884" s="106" t="str">
        <f>IF($C3884="", "", IF(IFERROR(INDEX(Ingredients!G$11:G$310, MATCH($C3884, Ingredients!$B$11:$B$310, 0)), "")="", "", IFERROR(INDEX(Ingredients!G$11:G$310, MATCH($C3884, Ingredients!$B$11:$B$310, 0)), "")))</f>
        <v/>
      </c>
      <c r="AL3884" s="79" t="str">
        <f>IF($C3884="", "", IF(IFERROR(INDEX(Ingredients!H$11:H$310, MATCH($C3884, Ingredients!$B$11:$B$310, 0)), "")="", "", IFERROR(INDEX(Ingredients!H$11:H$310, MATCH($C3884, Ingredients!$B$11:$B$310, 0)), "")))</f>
        <v/>
      </c>
      <c r="AN3884" s="83" t="str">
        <f t="shared" si="905"/>
        <v/>
      </c>
      <c r="AP3884" s="114" t="str">
        <f t="shared" si="915"/>
        <v/>
      </c>
      <c r="AR3884" s="117" t="str">
        <f>IF($C3884="", "", IF(IFERROR(INDEX(Ingredients!$AI$11:$AI$310, MATCH($C3884, Ingredients!$B$11:$B$310, 0)), "")="", "", IFERROR(INDEX(Ingredients!$AI$11:$AI$310, MATCH($C3884, Ingredients!$B$11:$B$310, 0)), "")))</f>
        <v/>
      </c>
      <c r="AT3884" s="120" t="str">
        <f t="shared" si="916"/>
        <v/>
      </c>
      <c r="AV3884" s="90" t="str">
        <f t="shared" si="906"/>
        <v/>
      </c>
      <c r="AX3884" s="90" t="str">
        <f>IF($AV3884="", "", COUNTIF($AV$11:$AV$5010, "&lt;"&amp;$AV3884)+1+COUNTIF($AV$11:$AV3884, $AV3884)-1)</f>
        <v/>
      </c>
      <c r="AZ3884" s="111" t="str">
        <f>IF($B3884="", "", SUMIF('Shopping List'!$AV$11:$AV$25, $B3884, 'Shopping List'!$BN$11:$BN$25))</f>
        <v/>
      </c>
      <c r="BB3884" s="117" t="str">
        <f t="shared" si="917"/>
        <v/>
      </c>
    </row>
    <row r="3885" spans="1:54" x14ac:dyDescent="0.25">
      <c r="A3885" s="4"/>
      <c r="B3885" s="37"/>
      <c r="C3885" s="124"/>
      <c r="D3885" s="39"/>
      <c r="E3885" s="125"/>
      <c r="F3885" s="48"/>
      <c r="G3885" s="4"/>
      <c r="H3885" s="4"/>
      <c r="I3885" s="95" t="str">
        <f>IF($C3885="", "", IF(IFERROR(INDEX(Ingredients!$C$11:$C$310, MATCH($C3885, Ingredients!$B$11:$B$310, 0)), "")="", "", IFERROR(INDEX(Ingredients!$C$11:$C$310, MATCH($C3885, Ingredients!$B$11:$B$310, 0)), "")))</f>
        <v/>
      </c>
      <c r="J3885" s="73" t="str">
        <f>IF($B3885="", "", IF(IFERROR(INDEX(Meals!$C$11:$C$260, MATCH($B3885, Meals!$B$11:$B$260, 0)), "")="", "", IFERROR(INDEX(Meals!$C$11:$C$260, MATCH($B3885, Meals!$B$11:$B$260, 0)), "")))</f>
        <v/>
      </c>
      <c r="K3885" s="4"/>
      <c r="L3885" s="72" t="str">
        <f t="shared" si="907"/>
        <v/>
      </c>
      <c r="M3885" s="73" t="str">
        <f t="shared" si="908"/>
        <v/>
      </c>
      <c r="N3885" s="4"/>
      <c r="O3885" s="78" t="str">
        <f t="shared" si="909"/>
        <v/>
      </c>
      <c r="P3885" s="79" t="str">
        <f t="shared" si="910"/>
        <v/>
      </c>
      <c r="Q3885" s="4"/>
      <c r="R3885" s="90" t="str">
        <f t="shared" si="911"/>
        <v/>
      </c>
      <c r="S3885" s="4"/>
      <c r="Y3885" s="18" t="str">
        <f t="shared" si="912"/>
        <v/>
      </c>
      <c r="AA3885" s="18" t="str">
        <f t="shared" si="903"/>
        <v/>
      </c>
      <c r="AB3885" s="18" t="str">
        <f t="shared" si="904"/>
        <v/>
      </c>
      <c r="AC3885" s="18" t="str">
        <f t="shared" si="913"/>
        <v/>
      </c>
      <c r="AD3885" s="18" t="str">
        <f t="shared" si="913"/>
        <v/>
      </c>
      <c r="AE3885" s="18" t="str">
        <f t="shared" si="914"/>
        <v/>
      </c>
      <c r="AG3885" s="95" t="str">
        <f>IF($C3885="", "", IF(IFERROR(INDEX(Ingredients!C$11:C$310, MATCH($C3885, Ingredients!$B$11:$B$310, 0)), "")="", "", IFERROR(INDEX(Ingredients!C$11:C$310, MATCH($C3885, Ingredients!$B$11:$B$310, 0)), "")))</f>
        <v/>
      </c>
      <c r="AH3885" s="105" t="str">
        <f>IF($C3885="", "", IF(IFERROR(INDEX(Ingredients!D$11:D$310, MATCH($C3885, Ingredients!$B$11:$B$310, 0)), "")="", "", IFERROR(INDEX(Ingredients!D$11:D$310, MATCH($C3885, Ingredients!$B$11:$B$310, 0)), "")))</f>
        <v/>
      </c>
      <c r="AI3885" s="106" t="str">
        <f>IF($C3885="", "", IF(IFERROR(INDEX(Ingredients!E$11:E$310, MATCH($C3885, Ingredients!$B$11:$B$310, 0)), "")="", "", IFERROR(INDEX(Ingredients!E$11:E$310, MATCH($C3885, Ingredients!$B$11:$B$310, 0)), "")))</f>
        <v/>
      </c>
      <c r="AJ3885" s="108" t="str">
        <f>IF($C3885="", "", IF(IFERROR(INDEX(Ingredients!F$11:F$310, MATCH($C3885, Ingredients!$B$11:$B$310, 0)), "")="", "", IFERROR(INDEX(Ingredients!F$11:F$310, MATCH($C3885, Ingredients!$B$11:$B$310, 0)), "")))</f>
        <v/>
      </c>
      <c r="AK3885" s="106" t="str">
        <f>IF($C3885="", "", IF(IFERROR(INDEX(Ingredients!G$11:G$310, MATCH($C3885, Ingredients!$B$11:$B$310, 0)), "")="", "", IFERROR(INDEX(Ingredients!G$11:G$310, MATCH($C3885, Ingredients!$B$11:$B$310, 0)), "")))</f>
        <v/>
      </c>
      <c r="AL3885" s="79" t="str">
        <f>IF($C3885="", "", IF(IFERROR(INDEX(Ingredients!H$11:H$310, MATCH($C3885, Ingredients!$B$11:$B$310, 0)), "")="", "", IFERROR(INDEX(Ingredients!H$11:H$310, MATCH($C3885, Ingredients!$B$11:$B$310, 0)), "")))</f>
        <v/>
      </c>
      <c r="AN3885" s="83" t="str">
        <f t="shared" si="905"/>
        <v/>
      </c>
      <c r="AP3885" s="114" t="str">
        <f t="shared" si="915"/>
        <v/>
      </c>
      <c r="AR3885" s="117" t="str">
        <f>IF($C3885="", "", IF(IFERROR(INDEX(Ingredients!$AI$11:$AI$310, MATCH($C3885, Ingredients!$B$11:$B$310, 0)), "")="", "", IFERROR(INDEX(Ingredients!$AI$11:$AI$310, MATCH($C3885, Ingredients!$B$11:$B$310, 0)), "")))</f>
        <v/>
      </c>
      <c r="AT3885" s="120" t="str">
        <f t="shared" si="916"/>
        <v/>
      </c>
      <c r="AV3885" s="90" t="str">
        <f t="shared" si="906"/>
        <v/>
      </c>
      <c r="AX3885" s="90" t="str">
        <f>IF($AV3885="", "", COUNTIF($AV$11:$AV$5010, "&lt;"&amp;$AV3885)+1+COUNTIF($AV$11:$AV3885, $AV3885)-1)</f>
        <v/>
      </c>
      <c r="AZ3885" s="111" t="str">
        <f>IF($B3885="", "", SUMIF('Shopping List'!$AV$11:$AV$25, $B3885, 'Shopping List'!$BN$11:$BN$25))</f>
        <v/>
      </c>
      <c r="BB3885" s="117" t="str">
        <f t="shared" si="917"/>
        <v/>
      </c>
    </row>
    <row r="3886" spans="1:54" x14ac:dyDescent="0.25">
      <c r="A3886" s="4"/>
      <c r="B3886" s="37"/>
      <c r="C3886" s="124"/>
      <c r="D3886" s="39"/>
      <c r="E3886" s="125"/>
      <c r="F3886" s="48"/>
      <c r="G3886" s="4"/>
      <c r="H3886" s="4"/>
      <c r="I3886" s="95" t="str">
        <f>IF($C3886="", "", IF(IFERROR(INDEX(Ingredients!$C$11:$C$310, MATCH($C3886, Ingredients!$B$11:$B$310, 0)), "")="", "", IFERROR(INDEX(Ingredients!$C$11:$C$310, MATCH($C3886, Ingredients!$B$11:$B$310, 0)), "")))</f>
        <v/>
      </c>
      <c r="J3886" s="73" t="str">
        <f>IF($B3886="", "", IF(IFERROR(INDEX(Meals!$C$11:$C$260, MATCH($B3886, Meals!$B$11:$B$260, 0)), "")="", "", IFERROR(INDEX(Meals!$C$11:$C$260, MATCH($B3886, Meals!$B$11:$B$260, 0)), "")))</f>
        <v/>
      </c>
      <c r="K3886" s="4"/>
      <c r="L3886" s="72" t="str">
        <f t="shared" si="907"/>
        <v/>
      </c>
      <c r="M3886" s="73" t="str">
        <f t="shared" si="908"/>
        <v/>
      </c>
      <c r="N3886" s="4"/>
      <c r="O3886" s="78" t="str">
        <f t="shared" si="909"/>
        <v/>
      </c>
      <c r="P3886" s="79" t="str">
        <f t="shared" si="910"/>
        <v/>
      </c>
      <c r="Q3886" s="4"/>
      <c r="R3886" s="90" t="str">
        <f t="shared" si="911"/>
        <v/>
      </c>
      <c r="S3886" s="4"/>
      <c r="Y3886" s="18" t="str">
        <f t="shared" si="912"/>
        <v/>
      </c>
      <c r="AA3886" s="18" t="str">
        <f t="shared" si="903"/>
        <v/>
      </c>
      <c r="AB3886" s="18" t="str">
        <f t="shared" si="904"/>
        <v/>
      </c>
      <c r="AC3886" s="18" t="str">
        <f t="shared" si="913"/>
        <v/>
      </c>
      <c r="AD3886" s="18" t="str">
        <f t="shared" si="913"/>
        <v/>
      </c>
      <c r="AE3886" s="18" t="str">
        <f t="shared" si="914"/>
        <v/>
      </c>
      <c r="AG3886" s="95" t="str">
        <f>IF($C3886="", "", IF(IFERROR(INDEX(Ingredients!C$11:C$310, MATCH($C3886, Ingredients!$B$11:$B$310, 0)), "")="", "", IFERROR(INDEX(Ingredients!C$11:C$310, MATCH($C3886, Ingredients!$B$11:$B$310, 0)), "")))</f>
        <v/>
      </c>
      <c r="AH3886" s="105" t="str">
        <f>IF($C3886="", "", IF(IFERROR(INDEX(Ingredients!D$11:D$310, MATCH($C3886, Ingredients!$B$11:$B$310, 0)), "")="", "", IFERROR(INDEX(Ingredients!D$11:D$310, MATCH($C3886, Ingredients!$B$11:$B$310, 0)), "")))</f>
        <v/>
      </c>
      <c r="AI3886" s="106" t="str">
        <f>IF($C3886="", "", IF(IFERROR(INDEX(Ingredients!E$11:E$310, MATCH($C3886, Ingredients!$B$11:$B$310, 0)), "")="", "", IFERROR(INDEX(Ingredients!E$11:E$310, MATCH($C3886, Ingredients!$B$11:$B$310, 0)), "")))</f>
        <v/>
      </c>
      <c r="AJ3886" s="108" t="str">
        <f>IF($C3886="", "", IF(IFERROR(INDEX(Ingredients!F$11:F$310, MATCH($C3886, Ingredients!$B$11:$B$310, 0)), "")="", "", IFERROR(INDEX(Ingredients!F$11:F$310, MATCH($C3886, Ingredients!$B$11:$B$310, 0)), "")))</f>
        <v/>
      </c>
      <c r="AK3886" s="106" t="str">
        <f>IF($C3886="", "", IF(IFERROR(INDEX(Ingredients!G$11:G$310, MATCH($C3886, Ingredients!$B$11:$B$310, 0)), "")="", "", IFERROR(INDEX(Ingredients!G$11:G$310, MATCH($C3886, Ingredients!$B$11:$B$310, 0)), "")))</f>
        <v/>
      </c>
      <c r="AL3886" s="79" t="str">
        <f>IF($C3886="", "", IF(IFERROR(INDEX(Ingredients!H$11:H$310, MATCH($C3886, Ingredients!$B$11:$B$310, 0)), "")="", "", IFERROR(INDEX(Ingredients!H$11:H$310, MATCH($C3886, Ingredients!$B$11:$B$310, 0)), "")))</f>
        <v/>
      </c>
      <c r="AN3886" s="83" t="str">
        <f t="shared" si="905"/>
        <v/>
      </c>
      <c r="AP3886" s="114" t="str">
        <f t="shared" si="915"/>
        <v/>
      </c>
      <c r="AR3886" s="117" t="str">
        <f>IF($C3886="", "", IF(IFERROR(INDEX(Ingredients!$AI$11:$AI$310, MATCH($C3886, Ingredients!$B$11:$B$310, 0)), "")="", "", IFERROR(INDEX(Ingredients!$AI$11:$AI$310, MATCH($C3886, Ingredients!$B$11:$B$310, 0)), "")))</f>
        <v/>
      </c>
      <c r="AT3886" s="120" t="str">
        <f t="shared" si="916"/>
        <v/>
      </c>
      <c r="AV3886" s="90" t="str">
        <f t="shared" si="906"/>
        <v/>
      </c>
      <c r="AX3886" s="90" t="str">
        <f>IF($AV3886="", "", COUNTIF($AV$11:$AV$5010, "&lt;"&amp;$AV3886)+1+COUNTIF($AV$11:$AV3886, $AV3886)-1)</f>
        <v/>
      </c>
      <c r="AZ3886" s="111" t="str">
        <f>IF($B3886="", "", SUMIF('Shopping List'!$AV$11:$AV$25, $B3886, 'Shopping List'!$BN$11:$BN$25))</f>
        <v/>
      </c>
      <c r="BB3886" s="117" t="str">
        <f t="shared" si="917"/>
        <v/>
      </c>
    </row>
    <row r="3887" spans="1:54" x14ac:dyDescent="0.25">
      <c r="A3887" s="4"/>
      <c r="B3887" s="37"/>
      <c r="C3887" s="124"/>
      <c r="D3887" s="39"/>
      <c r="E3887" s="125"/>
      <c r="F3887" s="48"/>
      <c r="G3887" s="4"/>
      <c r="H3887" s="4"/>
      <c r="I3887" s="95" t="str">
        <f>IF($C3887="", "", IF(IFERROR(INDEX(Ingredients!$C$11:$C$310, MATCH($C3887, Ingredients!$B$11:$B$310, 0)), "")="", "", IFERROR(INDEX(Ingredients!$C$11:$C$310, MATCH($C3887, Ingredients!$B$11:$B$310, 0)), "")))</f>
        <v/>
      </c>
      <c r="J3887" s="73" t="str">
        <f>IF($B3887="", "", IF(IFERROR(INDEX(Meals!$C$11:$C$260, MATCH($B3887, Meals!$B$11:$B$260, 0)), "")="", "", IFERROR(INDEX(Meals!$C$11:$C$260, MATCH($B3887, Meals!$B$11:$B$260, 0)), "")))</f>
        <v/>
      </c>
      <c r="K3887" s="4"/>
      <c r="L3887" s="72" t="str">
        <f t="shared" si="907"/>
        <v/>
      </c>
      <c r="M3887" s="73" t="str">
        <f t="shared" si="908"/>
        <v/>
      </c>
      <c r="N3887" s="4"/>
      <c r="O3887" s="78" t="str">
        <f t="shared" si="909"/>
        <v/>
      </c>
      <c r="P3887" s="79" t="str">
        <f t="shared" si="910"/>
        <v/>
      </c>
      <c r="Q3887" s="4"/>
      <c r="R3887" s="90" t="str">
        <f t="shared" si="911"/>
        <v/>
      </c>
      <c r="S3887" s="4"/>
      <c r="Y3887" s="18" t="str">
        <f t="shared" si="912"/>
        <v/>
      </c>
      <c r="AA3887" s="18" t="str">
        <f t="shared" si="903"/>
        <v/>
      </c>
      <c r="AB3887" s="18" t="str">
        <f t="shared" si="904"/>
        <v/>
      </c>
      <c r="AC3887" s="18" t="str">
        <f t="shared" si="913"/>
        <v/>
      </c>
      <c r="AD3887" s="18" t="str">
        <f t="shared" si="913"/>
        <v/>
      </c>
      <c r="AE3887" s="18" t="str">
        <f t="shared" si="914"/>
        <v/>
      </c>
      <c r="AG3887" s="95" t="str">
        <f>IF($C3887="", "", IF(IFERROR(INDEX(Ingredients!C$11:C$310, MATCH($C3887, Ingredients!$B$11:$B$310, 0)), "")="", "", IFERROR(INDEX(Ingredients!C$11:C$310, MATCH($C3887, Ingredients!$B$11:$B$310, 0)), "")))</f>
        <v/>
      </c>
      <c r="AH3887" s="105" t="str">
        <f>IF($C3887="", "", IF(IFERROR(INDEX(Ingredients!D$11:D$310, MATCH($C3887, Ingredients!$B$11:$B$310, 0)), "")="", "", IFERROR(INDEX(Ingredients!D$11:D$310, MATCH($C3887, Ingredients!$B$11:$B$310, 0)), "")))</f>
        <v/>
      </c>
      <c r="AI3887" s="106" t="str">
        <f>IF($C3887="", "", IF(IFERROR(INDEX(Ingredients!E$11:E$310, MATCH($C3887, Ingredients!$B$11:$B$310, 0)), "")="", "", IFERROR(INDEX(Ingredients!E$11:E$310, MATCH($C3887, Ingredients!$B$11:$B$310, 0)), "")))</f>
        <v/>
      </c>
      <c r="AJ3887" s="108" t="str">
        <f>IF($C3887="", "", IF(IFERROR(INDEX(Ingredients!F$11:F$310, MATCH($C3887, Ingredients!$B$11:$B$310, 0)), "")="", "", IFERROR(INDEX(Ingredients!F$11:F$310, MATCH($C3887, Ingredients!$B$11:$B$310, 0)), "")))</f>
        <v/>
      </c>
      <c r="AK3887" s="106" t="str">
        <f>IF($C3887="", "", IF(IFERROR(INDEX(Ingredients!G$11:G$310, MATCH($C3887, Ingredients!$B$11:$B$310, 0)), "")="", "", IFERROR(INDEX(Ingredients!G$11:G$310, MATCH($C3887, Ingredients!$B$11:$B$310, 0)), "")))</f>
        <v/>
      </c>
      <c r="AL3887" s="79" t="str">
        <f>IF($C3887="", "", IF(IFERROR(INDEX(Ingredients!H$11:H$310, MATCH($C3887, Ingredients!$B$11:$B$310, 0)), "")="", "", IFERROR(INDEX(Ingredients!H$11:H$310, MATCH($C3887, Ingredients!$B$11:$B$310, 0)), "")))</f>
        <v/>
      </c>
      <c r="AN3887" s="83" t="str">
        <f t="shared" si="905"/>
        <v/>
      </c>
      <c r="AP3887" s="114" t="str">
        <f t="shared" si="915"/>
        <v/>
      </c>
      <c r="AR3887" s="117" t="str">
        <f>IF($C3887="", "", IF(IFERROR(INDEX(Ingredients!$AI$11:$AI$310, MATCH($C3887, Ingredients!$B$11:$B$310, 0)), "")="", "", IFERROR(INDEX(Ingredients!$AI$11:$AI$310, MATCH($C3887, Ingredients!$B$11:$B$310, 0)), "")))</f>
        <v/>
      </c>
      <c r="AT3887" s="120" t="str">
        <f t="shared" si="916"/>
        <v/>
      </c>
      <c r="AV3887" s="90" t="str">
        <f t="shared" si="906"/>
        <v/>
      </c>
      <c r="AX3887" s="90" t="str">
        <f>IF($AV3887="", "", COUNTIF($AV$11:$AV$5010, "&lt;"&amp;$AV3887)+1+COUNTIF($AV$11:$AV3887, $AV3887)-1)</f>
        <v/>
      </c>
      <c r="AZ3887" s="111" t="str">
        <f>IF($B3887="", "", SUMIF('Shopping List'!$AV$11:$AV$25, $B3887, 'Shopping List'!$BN$11:$BN$25))</f>
        <v/>
      </c>
      <c r="BB3887" s="117" t="str">
        <f t="shared" si="917"/>
        <v/>
      </c>
    </row>
    <row r="3888" spans="1:54" x14ac:dyDescent="0.25">
      <c r="A3888" s="4"/>
      <c r="B3888" s="37"/>
      <c r="C3888" s="124"/>
      <c r="D3888" s="39"/>
      <c r="E3888" s="125"/>
      <c r="F3888" s="48"/>
      <c r="G3888" s="4"/>
      <c r="H3888" s="4"/>
      <c r="I3888" s="95" t="str">
        <f>IF($C3888="", "", IF(IFERROR(INDEX(Ingredients!$C$11:$C$310, MATCH($C3888, Ingredients!$B$11:$B$310, 0)), "")="", "", IFERROR(INDEX(Ingredients!$C$11:$C$310, MATCH($C3888, Ingredients!$B$11:$B$310, 0)), "")))</f>
        <v/>
      </c>
      <c r="J3888" s="73" t="str">
        <f>IF($B3888="", "", IF(IFERROR(INDEX(Meals!$C$11:$C$260, MATCH($B3888, Meals!$B$11:$B$260, 0)), "")="", "", IFERROR(INDEX(Meals!$C$11:$C$260, MATCH($B3888, Meals!$B$11:$B$260, 0)), "")))</f>
        <v/>
      </c>
      <c r="K3888" s="4"/>
      <c r="L3888" s="72" t="str">
        <f t="shared" si="907"/>
        <v/>
      </c>
      <c r="M3888" s="73" t="str">
        <f t="shared" si="908"/>
        <v/>
      </c>
      <c r="N3888" s="4"/>
      <c r="O3888" s="78" t="str">
        <f t="shared" si="909"/>
        <v/>
      </c>
      <c r="P3888" s="79" t="str">
        <f t="shared" si="910"/>
        <v/>
      </c>
      <c r="Q3888" s="4"/>
      <c r="R3888" s="90" t="str">
        <f t="shared" si="911"/>
        <v/>
      </c>
      <c r="S3888" s="4"/>
      <c r="Y3888" s="18" t="str">
        <f t="shared" si="912"/>
        <v/>
      </c>
      <c r="AA3888" s="18" t="str">
        <f t="shared" si="903"/>
        <v/>
      </c>
      <c r="AB3888" s="18" t="str">
        <f t="shared" si="904"/>
        <v/>
      </c>
      <c r="AC3888" s="18" t="str">
        <f t="shared" si="913"/>
        <v/>
      </c>
      <c r="AD3888" s="18" t="str">
        <f t="shared" si="913"/>
        <v/>
      </c>
      <c r="AE3888" s="18" t="str">
        <f t="shared" si="914"/>
        <v/>
      </c>
      <c r="AG3888" s="95" t="str">
        <f>IF($C3888="", "", IF(IFERROR(INDEX(Ingredients!C$11:C$310, MATCH($C3888, Ingredients!$B$11:$B$310, 0)), "")="", "", IFERROR(INDEX(Ingredients!C$11:C$310, MATCH($C3888, Ingredients!$B$11:$B$310, 0)), "")))</f>
        <v/>
      </c>
      <c r="AH3888" s="105" t="str">
        <f>IF($C3888="", "", IF(IFERROR(INDEX(Ingredients!D$11:D$310, MATCH($C3888, Ingredients!$B$11:$B$310, 0)), "")="", "", IFERROR(INDEX(Ingredients!D$11:D$310, MATCH($C3888, Ingredients!$B$11:$B$310, 0)), "")))</f>
        <v/>
      </c>
      <c r="AI3888" s="106" t="str">
        <f>IF($C3888="", "", IF(IFERROR(INDEX(Ingredients!E$11:E$310, MATCH($C3888, Ingredients!$B$11:$B$310, 0)), "")="", "", IFERROR(INDEX(Ingredients!E$11:E$310, MATCH($C3888, Ingredients!$B$11:$B$310, 0)), "")))</f>
        <v/>
      </c>
      <c r="AJ3888" s="108" t="str">
        <f>IF($C3888="", "", IF(IFERROR(INDEX(Ingredients!F$11:F$310, MATCH($C3888, Ingredients!$B$11:$B$310, 0)), "")="", "", IFERROR(INDEX(Ingredients!F$11:F$310, MATCH($C3888, Ingredients!$B$11:$B$310, 0)), "")))</f>
        <v/>
      </c>
      <c r="AK3888" s="106" t="str">
        <f>IF($C3888="", "", IF(IFERROR(INDEX(Ingredients!G$11:G$310, MATCH($C3888, Ingredients!$B$11:$B$310, 0)), "")="", "", IFERROR(INDEX(Ingredients!G$11:G$310, MATCH($C3888, Ingredients!$B$11:$B$310, 0)), "")))</f>
        <v/>
      </c>
      <c r="AL3888" s="79" t="str">
        <f>IF($C3888="", "", IF(IFERROR(INDEX(Ingredients!H$11:H$310, MATCH($C3888, Ingredients!$B$11:$B$310, 0)), "")="", "", IFERROR(INDEX(Ingredients!H$11:H$310, MATCH($C3888, Ingredients!$B$11:$B$310, 0)), "")))</f>
        <v/>
      </c>
      <c r="AN3888" s="83" t="str">
        <f t="shared" si="905"/>
        <v/>
      </c>
      <c r="AP3888" s="114" t="str">
        <f t="shared" si="915"/>
        <v/>
      </c>
      <c r="AR3888" s="117" t="str">
        <f>IF($C3888="", "", IF(IFERROR(INDEX(Ingredients!$AI$11:$AI$310, MATCH($C3888, Ingredients!$B$11:$B$310, 0)), "")="", "", IFERROR(INDEX(Ingredients!$AI$11:$AI$310, MATCH($C3888, Ingredients!$B$11:$B$310, 0)), "")))</f>
        <v/>
      </c>
      <c r="AT3888" s="120" t="str">
        <f t="shared" si="916"/>
        <v/>
      </c>
      <c r="AV3888" s="90" t="str">
        <f t="shared" si="906"/>
        <v/>
      </c>
      <c r="AX3888" s="90" t="str">
        <f>IF($AV3888="", "", COUNTIF($AV$11:$AV$5010, "&lt;"&amp;$AV3888)+1+COUNTIF($AV$11:$AV3888, $AV3888)-1)</f>
        <v/>
      </c>
      <c r="AZ3888" s="111" t="str">
        <f>IF($B3888="", "", SUMIF('Shopping List'!$AV$11:$AV$25, $B3888, 'Shopping List'!$BN$11:$BN$25))</f>
        <v/>
      </c>
      <c r="BB3888" s="117" t="str">
        <f t="shared" si="917"/>
        <v/>
      </c>
    </row>
    <row r="3889" spans="1:54" x14ac:dyDescent="0.25">
      <c r="A3889" s="4"/>
      <c r="B3889" s="37"/>
      <c r="C3889" s="124"/>
      <c r="D3889" s="39"/>
      <c r="E3889" s="125"/>
      <c r="F3889" s="48"/>
      <c r="G3889" s="4"/>
      <c r="H3889" s="4"/>
      <c r="I3889" s="95" t="str">
        <f>IF($C3889="", "", IF(IFERROR(INDEX(Ingredients!$C$11:$C$310, MATCH($C3889, Ingredients!$B$11:$B$310, 0)), "")="", "", IFERROR(INDEX(Ingredients!$C$11:$C$310, MATCH($C3889, Ingredients!$B$11:$B$310, 0)), "")))</f>
        <v/>
      </c>
      <c r="J3889" s="73" t="str">
        <f>IF($B3889="", "", IF(IFERROR(INDEX(Meals!$C$11:$C$260, MATCH($B3889, Meals!$B$11:$B$260, 0)), "")="", "", IFERROR(INDEX(Meals!$C$11:$C$260, MATCH($B3889, Meals!$B$11:$B$260, 0)), "")))</f>
        <v/>
      </c>
      <c r="K3889" s="4"/>
      <c r="L3889" s="72" t="str">
        <f t="shared" si="907"/>
        <v/>
      </c>
      <c r="M3889" s="73" t="str">
        <f t="shared" si="908"/>
        <v/>
      </c>
      <c r="N3889" s="4"/>
      <c r="O3889" s="78" t="str">
        <f t="shared" si="909"/>
        <v/>
      </c>
      <c r="P3889" s="79" t="str">
        <f t="shared" si="910"/>
        <v/>
      </c>
      <c r="Q3889" s="4"/>
      <c r="R3889" s="90" t="str">
        <f t="shared" si="911"/>
        <v/>
      </c>
      <c r="S3889" s="4"/>
      <c r="Y3889" s="18" t="str">
        <f t="shared" si="912"/>
        <v/>
      </c>
      <c r="AA3889" s="18" t="str">
        <f t="shared" si="903"/>
        <v/>
      </c>
      <c r="AB3889" s="18" t="str">
        <f t="shared" si="904"/>
        <v/>
      </c>
      <c r="AC3889" s="18" t="str">
        <f t="shared" si="913"/>
        <v/>
      </c>
      <c r="AD3889" s="18" t="str">
        <f t="shared" si="913"/>
        <v/>
      </c>
      <c r="AE3889" s="18" t="str">
        <f t="shared" si="914"/>
        <v/>
      </c>
      <c r="AG3889" s="95" t="str">
        <f>IF($C3889="", "", IF(IFERROR(INDEX(Ingredients!C$11:C$310, MATCH($C3889, Ingredients!$B$11:$B$310, 0)), "")="", "", IFERROR(INDEX(Ingredients!C$11:C$310, MATCH($C3889, Ingredients!$B$11:$B$310, 0)), "")))</f>
        <v/>
      </c>
      <c r="AH3889" s="105" t="str">
        <f>IF($C3889="", "", IF(IFERROR(INDEX(Ingredients!D$11:D$310, MATCH($C3889, Ingredients!$B$11:$B$310, 0)), "")="", "", IFERROR(INDEX(Ingredients!D$11:D$310, MATCH($C3889, Ingredients!$B$11:$B$310, 0)), "")))</f>
        <v/>
      </c>
      <c r="AI3889" s="106" t="str">
        <f>IF($C3889="", "", IF(IFERROR(INDEX(Ingredients!E$11:E$310, MATCH($C3889, Ingredients!$B$11:$B$310, 0)), "")="", "", IFERROR(INDEX(Ingredients!E$11:E$310, MATCH($C3889, Ingredients!$B$11:$B$310, 0)), "")))</f>
        <v/>
      </c>
      <c r="AJ3889" s="108" t="str">
        <f>IF($C3889="", "", IF(IFERROR(INDEX(Ingredients!F$11:F$310, MATCH($C3889, Ingredients!$B$11:$B$310, 0)), "")="", "", IFERROR(INDEX(Ingredients!F$11:F$310, MATCH($C3889, Ingredients!$B$11:$B$310, 0)), "")))</f>
        <v/>
      </c>
      <c r="AK3889" s="106" t="str">
        <f>IF($C3889="", "", IF(IFERROR(INDEX(Ingredients!G$11:G$310, MATCH($C3889, Ingredients!$B$11:$B$310, 0)), "")="", "", IFERROR(INDEX(Ingredients!G$11:G$310, MATCH($C3889, Ingredients!$B$11:$B$310, 0)), "")))</f>
        <v/>
      </c>
      <c r="AL3889" s="79" t="str">
        <f>IF($C3889="", "", IF(IFERROR(INDEX(Ingredients!H$11:H$310, MATCH($C3889, Ingredients!$B$11:$B$310, 0)), "")="", "", IFERROR(INDEX(Ingredients!H$11:H$310, MATCH($C3889, Ingredients!$B$11:$B$310, 0)), "")))</f>
        <v/>
      </c>
      <c r="AN3889" s="83" t="str">
        <f t="shared" si="905"/>
        <v/>
      </c>
      <c r="AP3889" s="114" t="str">
        <f t="shared" si="915"/>
        <v/>
      </c>
      <c r="AR3889" s="117" t="str">
        <f>IF($C3889="", "", IF(IFERROR(INDEX(Ingredients!$AI$11:$AI$310, MATCH($C3889, Ingredients!$B$11:$B$310, 0)), "")="", "", IFERROR(INDEX(Ingredients!$AI$11:$AI$310, MATCH($C3889, Ingredients!$B$11:$B$310, 0)), "")))</f>
        <v/>
      </c>
      <c r="AT3889" s="120" t="str">
        <f t="shared" si="916"/>
        <v/>
      </c>
      <c r="AV3889" s="90" t="str">
        <f t="shared" si="906"/>
        <v/>
      </c>
      <c r="AX3889" s="90" t="str">
        <f>IF($AV3889="", "", COUNTIF($AV$11:$AV$5010, "&lt;"&amp;$AV3889)+1+COUNTIF($AV$11:$AV3889, $AV3889)-1)</f>
        <v/>
      </c>
      <c r="AZ3889" s="111" t="str">
        <f>IF($B3889="", "", SUMIF('Shopping List'!$AV$11:$AV$25, $B3889, 'Shopping List'!$BN$11:$BN$25))</f>
        <v/>
      </c>
      <c r="BB3889" s="117" t="str">
        <f t="shared" si="917"/>
        <v/>
      </c>
    </row>
    <row r="3890" spans="1:54" x14ac:dyDescent="0.25">
      <c r="A3890" s="4"/>
      <c r="B3890" s="37"/>
      <c r="C3890" s="124"/>
      <c r="D3890" s="39"/>
      <c r="E3890" s="125"/>
      <c r="F3890" s="48"/>
      <c r="G3890" s="4"/>
      <c r="H3890" s="4"/>
      <c r="I3890" s="95" t="str">
        <f>IF($C3890="", "", IF(IFERROR(INDEX(Ingredients!$C$11:$C$310, MATCH($C3890, Ingredients!$B$11:$B$310, 0)), "")="", "", IFERROR(INDEX(Ingredients!$C$11:$C$310, MATCH($C3890, Ingredients!$B$11:$B$310, 0)), "")))</f>
        <v/>
      </c>
      <c r="J3890" s="73" t="str">
        <f>IF($B3890="", "", IF(IFERROR(INDEX(Meals!$C$11:$C$260, MATCH($B3890, Meals!$B$11:$B$260, 0)), "")="", "", IFERROR(INDEX(Meals!$C$11:$C$260, MATCH($B3890, Meals!$B$11:$B$260, 0)), "")))</f>
        <v/>
      </c>
      <c r="K3890" s="4"/>
      <c r="L3890" s="72" t="str">
        <f t="shared" si="907"/>
        <v/>
      </c>
      <c r="M3890" s="73" t="str">
        <f t="shared" si="908"/>
        <v/>
      </c>
      <c r="N3890" s="4"/>
      <c r="O3890" s="78" t="str">
        <f t="shared" si="909"/>
        <v/>
      </c>
      <c r="P3890" s="79" t="str">
        <f t="shared" si="910"/>
        <v/>
      </c>
      <c r="Q3890" s="4"/>
      <c r="R3890" s="90" t="str">
        <f t="shared" si="911"/>
        <v/>
      </c>
      <c r="S3890" s="4"/>
      <c r="Y3890" s="18" t="str">
        <f t="shared" si="912"/>
        <v/>
      </c>
      <c r="AA3890" s="18" t="str">
        <f t="shared" si="903"/>
        <v/>
      </c>
      <c r="AB3890" s="18" t="str">
        <f t="shared" si="904"/>
        <v/>
      </c>
      <c r="AC3890" s="18" t="str">
        <f t="shared" si="913"/>
        <v/>
      </c>
      <c r="AD3890" s="18" t="str">
        <f t="shared" si="913"/>
        <v/>
      </c>
      <c r="AE3890" s="18" t="str">
        <f t="shared" si="914"/>
        <v/>
      </c>
      <c r="AG3890" s="95" t="str">
        <f>IF($C3890="", "", IF(IFERROR(INDEX(Ingredients!C$11:C$310, MATCH($C3890, Ingredients!$B$11:$B$310, 0)), "")="", "", IFERROR(INDEX(Ingredients!C$11:C$310, MATCH($C3890, Ingredients!$B$11:$B$310, 0)), "")))</f>
        <v/>
      </c>
      <c r="AH3890" s="105" t="str">
        <f>IF($C3890="", "", IF(IFERROR(INDEX(Ingredients!D$11:D$310, MATCH($C3890, Ingredients!$B$11:$B$310, 0)), "")="", "", IFERROR(INDEX(Ingredients!D$11:D$310, MATCH($C3890, Ingredients!$B$11:$B$310, 0)), "")))</f>
        <v/>
      </c>
      <c r="AI3890" s="106" t="str">
        <f>IF($C3890="", "", IF(IFERROR(INDEX(Ingredients!E$11:E$310, MATCH($C3890, Ingredients!$B$11:$B$310, 0)), "")="", "", IFERROR(INDEX(Ingredients!E$11:E$310, MATCH($C3890, Ingredients!$B$11:$B$310, 0)), "")))</f>
        <v/>
      </c>
      <c r="AJ3890" s="108" t="str">
        <f>IF($C3890="", "", IF(IFERROR(INDEX(Ingredients!F$11:F$310, MATCH($C3890, Ingredients!$B$11:$B$310, 0)), "")="", "", IFERROR(INDEX(Ingredients!F$11:F$310, MATCH($C3890, Ingredients!$B$11:$B$310, 0)), "")))</f>
        <v/>
      </c>
      <c r="AK3890" s="106" t="str">
        <f>IF($C3890="", "", IF(IFERROR(INDEX(Ingredients!G$11:G$310, MATCH($C3890, Ingredients!$B$11:$B$310, 0)), "")="", "", IFERROR(INDEX(Ingredients!G$11:G$310, MATCH($C3890, Ingredients!$B$11:$B$310, 0)), "")))</f>
        <v/>
      </c>
      <c r="AL3890" s="79" t="str">
        <f>IF($C3890="", "", IF(IFERROR(INDEX(Ingredients!H$11:H$310, MATCH($C3890, Ingredients!$B$11:$B$310, 0)), "")="", "", IFERROR(INDEX(Ingredients!H$11:H$310, MATCH($C3890, Ingredients!$B$11:$B$310, 0)), "")))</f>
        <v/>
      </c>
      <c r="AN3890" s="83" t="str">
        <f t="shared" si="905"/>
        <v/>
      </c>
      <c r="AP3890" s="114" t="str">
        <f t="shared" si="915"/>
        <v/>
      </c>
      <c r="AR3890" s="117" t="str">
        <f>IF($C3890="", "", IF(IFERROR(INDEX(Ingredients!$AI$11:$AI$310, MATCH($C3890, Ingredients!$B$11:$B$310, 0)), "")="", "", IFERROR(INDEX(Ingredients!$AI$11:$AI$310, MATCH($C3890, Ingredients!$B$11:$B$310, 0)), "")))</f>
        <v/>
      </c>
      <c r="AT3890" s="120" t="str">
        <f t="shared" si="916"/>
        <v/>
      </c>
      <c r="AV3890" s="90" t="str">
        <f t="shared" si="906"/>
        <v/>
      </c>
      <c r="AX3890" s="90" t="str">
        <f>IF($AV3890="", "", COUNTIF($AV$11:$AV$5010, "&lt;"&amp;$AV3890)+1+COUNTIF($AV$11:$AV3890, $AV3890)-1)</f>
        <v/>
      </c>
      <c r="AZ3890" s="111" t="str">
        <f>IF($B3890="", "", SUMIF('Shopping List'!$AV$11:$AV$25, $B3890, 'Shopping List'!$BN$11:$BN$25))</f>
        <v/>
      </c>
      <c r="BB3890" s="117" t="str">
        <f t="shared" si="917"/>
        <v/>
      </c>
    </row>
    <row r="3891" spans="1:54" x14ac:dyDescent="0.25">
      <c r="A3891" s="4"/>
      <c r="B3891" s="37"/>
      <c r="C3891" s="124"/>
      <c r="D3891" s="39"/>
      <c r="E3891" s="125"/>
      <c r="F3891" s="48"/>
      <c r="G3891" s="4"/>
      <c r="H3891" s="4"/>
      <c r="I3891" s="95" t="str">
        <f>IF($C3891="", "", IF(IFERROR(INDEX(Ingredients!$C$11:$C$310, MATCH($C3891, Ingredients!$B$11:$B$310, 0)), "")="", "", IFERROR(INDEX(Ingredients!$C$11:$C$310, MATCH($C3891, Ingredients!$B$11:$B$310, 0)), "")))</f>
        <v/>
      </c>
      <c r="J3891" s="73" t="str">
        <f>IF($B3891="", "", IF(IFERROR(INDEX(Meals!$C$11:$C$260, MATCH($B3891, Meals!$B$11:$B$260, 0)), "")="", "", IFERROR(INDEX(Meals!$C$11:$C$260, MATCH($B3891, Meals!$B$11:$B$260, 0)), "")))</f>
        <v/>
      </c>
      <c r="K3891" s="4"/>
      <c r="L3891" s="72" t="str">
        <f t="shared" si="907"/>
        <v/>
      </c>
      <c r="M3891" s="73" t="str">
        <f t="shared" si="908"/>
        <v/>
      </c>
      <c r="N3891" s="4"/>
      <c r="O3891" s="78" t="str">
        <f t="shared" si="909"/>
        <v/>
      </c>
      <c r="P3891" s="79" t="str">
        <f t="shared" si="910"/>
        <v/>
      </c>
      <c r="Q3891" s="4"/>
      <c r="R3891" s="90" t="str">
        <f t="shared" si="911"/>
        <v/>
      </c>
      <c r="S3891" s="4"/>
      <c r="Y3891" s="18" t="str">
        <f t="shared" si="912"/>
        <v/>
      </c>
      <c r="AA3891" s="18" t="str">
        <f t="shared" si="903"/>
        <v/>
      </c>
      <c r="AB3891" s="18" t="str">
        <f t="shared" si="904"/>
        <v/>
      </c>
      <c r="AC3891" s="18" t="str">
        <f t="shared" si="913"/>
        <v/>
      </c>
      <c r="AD3891" s="18" t="str">
        <f t="shared" si="913"/>
        <v/>
      </c>
      <c r="AE3891" s="18" t="str">
        <f t="shared" si="914"/>
        <v/>
      </c>
      <c r="AG3891" s="95" t="str">
        <f>IF($C3891="", "", IF(IFERROR(INDEX(Ingredients!C$11:C$310, MATCH($C3891, Ingredients!$B$11:$B$310, 0)), "")="", "", IFERROR(INDEX(Ingredients!C$11:C$310, MATCH($C3891, Ingredients!$B$11:$B$310, 0)), "")))</f>
        <v/>
      </c>
      <c r="AH3891" s="105" t="str">
        <f>IF($C3891="", "", IF(IFERROR(INDEX(Ingredients!D$11:D$310, MATCH($C3891, Ingredients!$B$11:$B$310, 0)), "")="", "", IFERROR(INDEX(Ingredients!D$11:D$310, MATCH($C3891, Ingredients!$B$11:$B$310, 0)), "")))</f>
        <v/>
      </c>
      <c r="AI3891" s="106" t="str">
        <f>IF($C3891="", "", IF(IFERROR(INDEX(Ingredients!E$11:E$310, MATCH($C3891, Ingredients!$B$11:$B$310, 0)), "")="", "", IFERROR(INDEX(Ingredients!E$11:E$310, MATCH($C3891, Ingredients!$B$11:$B$310, 0)), "")))</f>
        <v/>
      </c>
      <c r="AJ3891" s="108" t="str">
        <f>IF($C3891="", "", IF(IFERROR(INDEX(Ingredients!F$11:F$310, MATCH($C3891, Ingredients!$B$11:$B$310, 0)), "")="", "", IFERROR(INDEX(Ingredients!F$11:F$310, MATCH($C3891, Ingredients!$B$11:$B$310, 0)), "")))</f>
        <v/>
      </c>
      <c r="AK3891" s="106" t="str">
        <f>IF($C3891="", "", IF(IFERROR(INDEX(Ingredients!G$11:G$310, MATCH($C3891, Ingredients!$B$11:$B$310, 0)), "")="", "", IFERROR(INDEX(Ingredients!G$11:G$310, MATCH($C3891, Ingredients!$B$11:$B$310, 0)), "")))</f>
        <v/>
      </c>
      <c r="AL3891" s="79" t="str">
        <f>IF($C3891="", "", IF(IFERROR(INDEX(Ingredients!H$11:H$310, MATCH($C3891, Ingredients!$B$11:$B$310, 0)), "")="", "", IFERROR(INDEX(Ingredients!H$11:H$310, MATCH($C3891, Ingredients!$B$11:$B$310, 0)), "")))</f>
        <v/>
      </c>
      <c r="AN3891" s="83" t="str">
        <f t="shared" si="905"/>
        <v/>
      </c>
      <c r="AP3891" s="114" t="str">
        <f t="shared" si="915"/>
        <v/>
      </c>
      <c r="AR3891" s="117" t="str">
        <f>IF($C3891="", "", IF(IFERROR(INDEX(Ingredients!$AI$11:$AI$310, MATCH($C3891, Ingredients!$B$11:$B$310, 0)), "")="", "", IFERROR(INDEX(Ingredients!$AI$11:$AI$310, MATCH($C3891, Ingredients!$B$11:$B$310, 0)), "")))</f>
        <v/>
      </c>
      <c r="AT3891" s="120" t="str">
        <f t="shared" si="916"/>
        <v/>
      </c>
      <c r="AV3891" s="90" t="str">
        <f t="shared" si="906"/>
        <v/>
      </c>
      <c r="AX3891" s="90" t="str">
        <f>IF($AV3891="", "", COUNTIF($AV$11:$AV$5010, "&lt;"&amp;$AV3891)+1+COUNTIF($AV$11:$AV3891, $AV3891)-1)</f>
        <v/>
      </c>
      <c r="AZ3891" s="111" t="str">
        <f>IF($B3891="", "", SUMIF('Shopping List'!$AV$11:$AV$25, $B3891, 'Shopping List'!$BN$11:$BN$25))</f>
        <v/>
      </c>
      <c r="BB3891" s="117" t="str">
        <f t="shared" si="917"/>
        <v/>
      </c>
    </row>
    <row r="3892" spans="1:54" x14ac:dyDescent="0.25">
      <c r="A3892" s="4"/>
      <c r="B3892" s="37"/>
      <c r="C3892" s="124"/>
      <c r="D3892" s="39"/>
      <c r="E3892" s="125"/>
      <c r="F3892" s="48"/>
      <c r="G3892" s="4"/>
      <c r="H3892" s="4"/>
      <c r="I3892" s="95" t="str">
        <f>IF($C3892="", "", IF(IFERROR(INDEX(Ingredients!$C$11:$C$310, MATCH($C3892, Ingredients!$B$11:$B$310, 0)), "")="", "", IFERROR(INDEX(Ingredients!$C$11:$C$310, MATCH($C3892, Ingredients!$B$11:$B$310, 0)), "")))</f>
        <v/>
      </c>
      <c r="J3892" s="73" t="str">
        <f>IF($B3892="", "", IF(IFERROR(INDEX(Meals!$C$11:$C$260, MATCH($B3892, Meals!$B$11:$B$260, 0)), "")="", "", IFERROR(INDEX(Meals!$C$11:$C$260, MATCH($B3892, Meals!$B$11:$B$260, 0)), "")))</f>
        <v/>
      </c>
      <c r="K3892" s="4"/>
      <c r="L3892" s="72" t="str">
        <f t="shared" si="907"/>
        <v/>
      </c>
      <c r="M3892" s="73" t="str">
        <f t="shared" si="908"/>
        <v/>
      </c>
      <c r="N3892" s="4"/>
      <c r="O3892" s="78" t="str">
        <f t="shared" si="909"/>
        <v/>
      </c>
      <c r="P3892" s="79" t="str">
        <f t="shared" si="910"/>
        <v/>
      </c>
      <c r="Q3892" s="4"/>
      <c r="R3892" s="90" t="str">
        <f t="shared" si="911"/>
        <v/>
      </c>
      <c r="S3892" s="4"/>
      <c r="Y3892" s="18" t="str">
        <f t="shared" si="912"/>
        <v/>
      </c>
      <c r="AA3892" s="18" t="str">
        <f t="shared" si="903"/>
        <v/>
      </c>
      <c r="AB3892" s="18" t="str">
        <f t="shared" si="904"/>
        <v/>
      </c>
      <c r="AC3892" s="18" t="str">
        <f t="shared" si="913"/>
        <v/>
      </c>
      <c r="AD3892" s="18" t="str">
        <f t="shared" si="913"/>
        <v/>
      </c>
      <c r="AE3892" s="18" t="str">
        <f t="shared" si="914"/>
        <v/>
      </c>
      <c r="AG3892" s="95" t="str">
        <f>IF($C3892="", "", IF(IFERROR(INDEX(Ingredients!C$11:C$310, MATCH($C3892, Ingredients!$B$11:$B$310, 0)), "")="", "", IFERROR(INDEX(Ingredients!C$11:C$310, MATCH($C3892, Ingredients!$B$11:$B$310, 0)), "")))</f>
        <v/>
      </c>
      <c r="AH3892" s="105" t="str">
        <f>IF($C3892="", "", IF(IFERROR(INDEX(Ingredients!D$11:D$310, MATCH($C3892, Ingredients!$B$11:$B$310, 0)), "")="", "", IFERROR(INDEX(Ingredients!D$11:D$310, MATCH($C3892, Ingredients!$B$11:$B$310, 0)), "")))</f>
        <v/>
      </c>
      <c r="AI3892" s="106" t="str">
        <f>IF($C3892="", "", IF(IFERROR(INDEX(Ingredients!E$11:E$310, MATCH($C3892, Ingredients!$B$11:$B$310, 0)), "")="", "", IFERROR(INDEX(Ingredients!E$11:E$310, MATCH($C3892, Ingredients!$B$11:$B$310, 0)), "")))</f>
        <v/>
      </c>
      <c r="AJ3892" s="108" t="str">
        <f>IF($C3892="", "", IF(IFERROR(INDEX(Ingredients!F$11:F$310, MATCH($C3892, Ingredients!$B$11:$B$310, 0)), "")="", "", IFERROR(INDEX(Ingredients!F$11:F$310, MATCH($C3892, Ingredients!$B$11:$B$310, 0)), "")))</f>
        <v/>
      </c>
      <c r="AK3892" s="106" t="str">
        <f>IF($C3892="", "", IF(IFERROR(INDEX(Ingredients!G$11:G$310, MATCH($C3892, Ingredients!$B$11:$B$310, 0)), "")="", "", IFERROR(INDEX(Ingredients!G$11:G$310, MATCH($C3892, Ingredients!$B$11:$B$310, 0)), "")))</f>
        <v/>
      </c>
      <c r="AL3892" s="79" t="str">
        <f>IF($C3892="", "", IF(IFERROR(INDEX(Ingredients!H$11:H$310, MATCH($C3892, Ingredients!$B$11:$B$310, 0)), "")="", "", IFERROR(INDEX(Ingredients!H$11:H$310, MATCH($C3892, Ingredients!$B$11:$B$310, 0)), "")))</f>
        <v/>
      </c>
      <c r="AN3892" s="83" t="str">
        <f t="shared" si="905"/>
        <v/>
      </c>
      <c r="AP3892" s="114" t="str">
        <f t="shared" si="915"/>
        <v/>
      </c>
      <c r="AR3892" s="117" t="str">
        <f>IF($C3892="", "", IF(IFERROR(INDEX(Ingredients!$AI$11:$AI$310, MATCH($C3892, Ingredients!$B$11:$B$310, 0)), "")="", "", IFERROR(INDEX(Ingredients!$AI$11:$AI$310, MATCH($C3892, Ingredients!$B$11:$B$310, 0)), "")))</f>
        <v/>
      </c>
      <c r="AT3892" s="120" t="str">
        <f t="shared" si="916"/>
        <v/>
      </c>
      <c r="AV3892" s="90" t="str">
        <f t="shared" si="906"/>
        <v/>
      </c>
      <c r="AX3892" s="90" t="str">
        <f>IF($AV3892="", "", COUNTIF($AV$11:$AV$5010, "&lt;"&amp;$AV3892)+1+COUNTIF($AV$11:$AV3892, $AV3892)-1)</f>
        <v/>
      </c>
      <c r="AZ3892" s="111" t="str">
        <f>IF($B3892="", "", SUMIF('Shopping List'!$AV$11:$AV$25, $B3892, 'Shopping List'!$BN$11:$BN$25))</f>
        <v/>
      </c>
      <c r="BB3892" s="117" t="str">
        <f t="shared" si="917"/>
        <v/>
      </c>
    </row>
    <row r="3893" spans="1:54" x14ac:dyDescent="0.25">
      <c r="A3893" s="4"/>
      <c r="B3893" s="37"/>
      <c r="C3893" s="124"/>
      <c r="D3893" s="39"/>
      <c r="E3893" s="125"/>
      <c r="F3893" s="48"/>
      <c r="G3893" s="4"/>
      <c r="H3893" s="4"/>
      <c r="I3893" s="95" t="str">
        <f>IF($C3893="", "", IF(IFERROR(INDEX(Ingredients!$C$11:$C$310, MATCH($C3893, Ingredients!$B$11:$B$310, 0)), "")="", "", IFERROR(INDEX(Ingredients!$C$11:$C$310, MATCH($C3893, Ingredients!$B$11:$B$310, 0)), "")))</f>
        <v/>
      </c>
      <c r="J3893" s="73" t="str">
        <f>IF($B3893="", "", IF(IFERROR(INDEX(Meals!$C$11:$C$260, MATCH($B3893, Meals!$B$11:$B$260, 0)), "")="", "", IFERROR(INDEX(Meals!$C$11:$C$260, MATCH($B3893, Meals!$B$11:$B$260, 0)), "")))</f>
        <v/>
      </c>
      <c r="K3893" s="4"/>
      <c r="L3893" s="72" t="str">
        <f t="shared" si="907"/>
        <v/>
      </c>
      <c r="M3893" s="73" t="str">
        <f t="shared" si="908"/>
        <v/>
      </c>
      <c r="N3893" s="4"/>
      <c r="O3893" s="78" t="str">
        <f t="shared" si="909"/>
        <v/>
      </c>
      <c r="P3893" s="79" t="str">
        <f t="shared" si="910"/>
        <v/>
      </c>
      <c r="Q3893" s="4"/>
      <c r="R3893" s="90" t="str">
        <f t="shared" si="911"/>
        <v/>
      </c>
      <c r="S3893" s="4"/>
      <c r="Y3893" s="18" t="str">
        <f t="shared" si="912"/>
        <v/>
      </c>
      <c r="AA3893" s="18" t="str">
        <f t="shared" si="903"/>
        <v/>
      </c>
      <c r="AB3893" s="18" t="str">
        <f t="shared" si="904"/>
        <v/>
      </c>
      <c r="AC3893" s="18" t="str">
        <f t="shared" si="913"/>
        <v/>
      </c>
      <c r="AD3893" s="18" t="str">
        <f t="shared" si="913"/>
        <v/>
      </c>
      <c r="AE3893" s="18" t="str">
        <f t="shared" si="914"/>
        <v/>
      </c>
      <c r="AG3893" s="95" t="str">
        <f>IF($C3893="", "", IF(IFERROR(INDEX(Ingredients!C$11:C$310, MATCH($C3893, Ingredients!$B$11:$B$310, 0)), "")="", "", IFERROR(INDEX(Ingredients!C$11:C$310, MATCH($C3893, Ingredients!$B$11:$B$310, 0)), "")))</f>
        <v/>
      </c>
      <c r="AH3893" s="105" t="str">
        <f>IF($C3893="", "", IF(IFERROR(INDEX(Ingredients!D$11:D$310, MATCH($C3893, Ingredients!$B$11:$B$310, 0)), "")="", "", IFERROR(INDEX(Ingredients!D$11:D$310, MATCH($C3893, Ingredients!$B$11:$B$310, 0)), "")))</f>
        <v/>
      </c>
      <c r="AI3893" s="106" t="str">
        <f>IF($C3893="", "", IF(IFERROR(INDEX(Ingredients!E$11:E$310, MATCH($C3893, Ingredients!$B$11:$B$310, 0)), "")="", "", IFERROR(INDEX(Ingredients!E$11:E$310, MATCH($C3893, Ingredients!$B$11:$B$310, 0)), "")))</f>
        <v/>
      </c>
      <c r="AJ3893" s="108" t="str">
        <f>IF($C3893="", "", IF(IFERROR(INDEX(Ingredients!F$11:F$310, MATCH($C3893, Ingredients!$B$11:$B$310, 0)), "")="", "", IFERROR(INDEX(Ingredients!F$11:F$310, MATCH($C3893, Ingredients!$B$11:$B$310, 0)), "")))</f>
        <v/>
      </c>
      <c r="AK3893" s="106" t="str">
        <f>IF($C3893="", "", IF(IFERROR(INDEX(Ingredients!G$11:G$310, MATCH($C3893, Ingredients!$B$11:$B$310, 0)), "")="", "", IFERROR(INDEX(Ingredients!G$11:G$310, MATCH($C3893, Ingredients!$B$11:$B$310, 0)), "")))</f>
        <v/>
      </c>
      <c r="AL3893" s="79" t="str">
        <f>IF($C3893="", "", IF(IFERROR(INDEX(Ingredients!H$11:H$310, MATCH($C3893, Ingredients!$B$11:$B$310, 0)), "")="", "", IFERROR(INDEX(Ingredients!H$11:H$310, MATCH($C3893, Ingredients!$B$11:$B$310, 0)), "")))</f>
        <v/>
      </c>
      <c r="AN3893" s="83" t="str">
        <f t="shared" si="905"/>
        <v/>
      </c>
      <c r="AP3893" s="114" t="str">
        <f t="shared" si="915"/>
        <v/>
      </c>
      <c r="AR3893" s="117" t="str">
        <f>IF($C3893="", "", IF(IFERROR(INDEX(Ingredients!$AI$11:$AI$310, MATCH($C3893, Ingredients!$B$11:$B$310, 0)), "")="", "", IFERROR(INDEX(Ingredients!$AI$11:$AI$310, MATCH($C3893, Ingredients!$B$11:$B$310, 0)), "")))</f>
        <v/>
      </c>
      <c r="AT3893" s="120" t="str">
        <f t="shared" si="916"/>
        <v/>
      </c>
      <c r="AV3893" s="90" t="str">
        <f t="shared" si="906"/>
        <v/>
      </c>
      <c r="AX3893" s="90" t="str">
        <f>IF($AV3893="", "", COUNTIF($AV$11:$AV$5010, "&lt;"&amp;$AV3893)+1+COUNTIF($AV$11:$AV3893, $AV3893)-1)</f>
        <v/>
      </c>
      <c r="AZ3893" s="111" t="str">
        <f>IF($B3893="", "", SUMIF('Shopping List'!$AV$11:$AV$25, $B3893, 'Shopping List'!$BN$11:$BN$25))</f>
        <v/>
      </c>
      <c r="BB3893" s="117" t="str">
        <f t="shared" si="917"/>
        <v/>
      </c>
    </row>
    <row r="3894" spans="1:54" x14ac:dyDescent="0.25">
      <c r="A3894" s="4"/>
      <c r="B3894" s="37"/>
      <c r="C3894" s="124"/>
      <c r="D3894" s="39"/>
      <c r="E3894" s="125"/>
      <c r="F3894" s="48"/>
      <c r="G3894" s="4"/>
      <c r="H3894" s="4"/>
      <c r="I3894" s="95" t="str">
        <f>IF($C3894="", "", IF(IFERROR(INDEX(Ingredients!$C$11:$C$310, MATCH($C3894, Ingredients!$B$11:$B$310, 0)), "")="", "", IFERROR(INDEX(Ingredients!$C$11:$C$310, MATCH($C3894, Ingredients!$B$11:$B$310, 0)), "")))</f>
        <v/>
      </c>
      <c r="J3894" s="73" t="str">
        <f>IF($B3894="", "", IF(IFERROR(INDEX(Meals!$C$11:$C$260, MATCH($B3894, Meals!$B$11:$B$260, 0)), "")="", "", IFERROR(INDEX(Meals!$C$11:$C$260, MATCH($B3894, Meals!$B$11:$B$260, 0)), "")))</f>
        <v/>
      </c>
      <c r="K3894" s="4"/>
      <c r="L3894" s="72" t="str">
        <f t="shared" si="907"/>
        <v/>
      </c>
      <c r="M3894" s="73" t="str">
        <f t="shared" si="908"/>
        <v/>
      </c>
      <c r="N3894" s="4"/>
      <c r="O3894" s="78" t="str">
        <f t="shared" si="909"/>
        <v/>
      </c>
      <c r="P3894" s="79" t="str">
        <f t="shared" si="910"/>
        <v/>
      </c>
      <c r="Q3894" s="4"/>
      <c r="R3894" s="90" t="str">
        <f t="shared" si="911"/>
        <v/>
      </c>
      <c r="S3894" s="4"/>
      <c r="Y3894" s="18" t="str">
        <f t="shared" si="912"/>
        <v/>
      </c>
      <c r="AA3894" s="18" t="str">
        <f t="shared" si="903"/>
        <v/>
      </c>
      <c r="AB3894" s="18" t="str">
        <f t="shared" si="904"/>
        <v/>
      </c>
      <c r="AC3894" s="18" t="str">
        <f t="shared" si="913"/>
        <v/>
      </c>
      <c r="AD3894" s="18" t="str">
        <f t="shared" si="913"/>
        <v/>
      </c>
      <c r="AE3894" s="18" t="str">
        <f t="shared" si="914"/>
        <v/>
      </c>
      <c r="AG3894" s="95" t="str">
        <f>IF($C3894="", "", IF(IFERROR(INDEX(Ingredients!C$11:C$310, MATCH($C3894, Ingredients!$B$11:$B$310, 0)), "")="", "", IFERROR(INDEX(Ingredients!C$11:C$310, MATCH($C3894, Ingredients!$B$11:$B$310, 0)), "")))</f>
        <v/>
      </c>
      <c r="AH3894" s="105" t="str">
        <f>IF($C3894="", "", IF(IFERROR(INDEX(Ingredients!D$11:D$310, MATCH($C3894, Ingredients!$B$11:$B$310, 0)), "")="", "", IFERROR(INDEX(Ingredients!D$11:D$310, MATCH($C3894, Ingredients!$B$11:$B$310, 0)), "")))</f>
        <v/>
      </c>
      <c r="AI3894" s="106" t="str">
        <f>IF($C3894="", "", IF(IFERROR(INDEX(Ingredients!E$11:E$310, MATCH($C3894, Ingredients!$B$11:$B$310, 0)), "")="", "", IFERROR(INDEX(Ingredients!E$11:E$310, MATCH($C3894, Ingredients!$B$11:$B$310, 0)), "")))</f>
        <v/>
      </c>
      <c r="AJ3894" s="108" t="str">
        <f>IF($C3894="", "", IF(IFERROR(INDEX(Ingredients!F$11:F$310, MATCH($C3894, Ingredients!$B$11:$B$310, 0)), "")="", "", IFERROR(INDEX(Ingredients!F$11:F$310, MATCH($C3894, Ingredients!$B$11:$B$310, 0)), "")))</f>
        <v/>
      </c>
      <c r="AK3894" s="106" t="str">
        <f>IF($C3894="", "", IF(IFERROR(INDEX(Ingredients!G$11:G$310, MATCH($C3894, Ingredients!$B$11:$B$310, 0)), "")="", "", IFERROR(INDEX(Ingredients!G$11:G$310, MATCH($C3894, Ingredients!$B$11:$B$310, 0)), "")))</f>
        <v/>
      </c>
      <c r="AL3894" s="79" t="str">
        <f>IF($C3894="", "", IF(IFERROR(INDEX(Ingredients!H$11:H$310, MATCH($C3894, Ingredients!$B$11:$B$310, 0)), "")="", "", IFERROR(INDEX(Ingredients!H$11:H$310, MATCH($C3894, Ingredients!$B$11:$B$310, 0)), "")))</f>
        <v/>
      </c>
      <c r="AN3894" s="83" t="str">
        <f t="shared" si="905"/>
        <v/>
      </c>
      <c r="AP3894" s="114" t="str">
        <f t="shared" si="915"/>
        <v/>
      </c>
      <c r="AR3894" s="117" t="str">
        <f>IF($C3894="", "", IF(IFERROR(INDEX(Ingredients!$AI$11:$AI$310, MATCH($C3894, Ingredients!$B$11:$B$310, 0)), "")="", "", IFERROR(INDEX(Ingredients!$AI$11:$AI$310, MATCH($C3894, Ingredients!$B$11:$B$310, 0)), "")))</f>
        <v/>
      </c>
      <c r="AT3894" s="120" t="str">
        <f t="shared" si="916"/>
        <v/>
      </c>
      <c r="AV3894" s="90" t="str">
        <f t="shared" si="906"/>
        <v/>
      </c>
      <c r="AX3894" s="90" t="str">
        <f>IF($AV3894="", "", COUNTIF($AV$11:$AV$5010, "&lt;"&amp;$AV3894)+1+COUNTIF($AV$11:$AV3894, $AV3894)-1)</f>
        <v/>
      </c>
      <c r="AZ3894" s="111" t="str">
        <f>IF($B3894="", "", SUMIF('Shopping List'!$AV$11:$AV$25, $B3894, 'Shopping List'!$BN$11:$BN$25))</f>
        <v/>
      </c>
      <c r="BB3894" s="117" t="str">
        <f t="shared" si="917"/>
        <v/>
      </c>
    </row>
    <row r="3895" spans="1:54" x14ac:dyDescent="0.25">
      <c r="A3895" s="4"/>
      <c r="B3895" s="37"/>
      <c r="C3895" s="124"/>
      <c r="D3895" s="39"/>
      <c r="E3895" s="125"/>
      <c r="F3895" s="48"/>
      <c r="G3895" s="4"/>
      <c r="H3895" s="4"/>
      <c r="I3895" s="95" t="str">
        <f>IF($C3895="", "", IF(IFERROR(INDEX(Ingredients!$C$11:$C$310, MATCH($C3895, Ingredients!$B$11:$B$310, 0)), "")="", "", IFERROR(INDEX(Ingredients!$C$11:$C$310, MATCH($C3895, Ingredients!$B$11:$B$310, 0)), "")))</f>
        <v/>
      </c>
      <c r="J3895" s="73" t="str">
        <f>IF($B3895="", "", IF(IFERROR(INDEX(Meals!$C$11:$C$260, MATCH($B3895, Meals!$B$11:$B$260, 0)), "")="", "", IFERROR(INDEX(Meals!$C$11:$C$260, MATCH($B3895, Meals!$B$11:$B$260, 0)), "")))</f>
        <v/>
      </c>
      <c r="K3895" s="4"/>
      <c r="L3895" s="72" t="str">
        <f t="shared" si="907"/>
        <v/>
      </c>
      <c r="M3895" s="73" t="str">
        <f t="shared" si="908"/>
        <v/>
      </c>
      <c r="N3895" s="4"/>
      <c r="O3895" s="78" t="str">
        <f t="shared" si="909"/>
        <v/>
      </c>
      <c r="P3895" s="79" t="str">
        <f t="shared" si="910"/>
        <v/>
      </c>
      <c r="Q3895" s="4"/>
      <c r="R3895" s="90" t="str">
        <f t="shared" si="911"/>
        <v/>
      </c>
      <c r="S3895" s="4"/>
      <c r="Y3895" s="18" t="str">
        <f t="shared" si="912"/>
        <v/>
      </c>
      <c r="AA3895" s="18" t="str">
        <f t="shared" si="903"/>
        <v/>
      </c>
      <c r="AB3895" s="18" t="str">
        <f t="shared" si="904"/>
        <v/>
      </c>
      <c r="AC3895" s="18" t="str">
        <f t="shared" si="913"/>
        <v/>
      </c>
      <c r="AD3895" s="18" t="str">
        <f t="shared" si="913"/>
        <v/>
      </c>
      <c r="AE3895" s="18" t="str">
        <f t="shared" si="914"/>
        <v/>
      </c>
      <c r="AG3895" s="95" t="str">
        <f>IF($C3895="", "", IF(IFERROR(INDEX(Ingredients!C$11:C$310, MATCH($C3895, Ingredients!$B$11:$B$310, 0)), "")="", "", IFERROR(INDEX(Ingredients!C$11:C$310, MATCH($C3895, Ingredients!$B$11:$B$310, 0)), "")))</f>
        <v/>
      </c>
      <c r="AH3895" s="105" t="str">
        <f>IF($C3895="", "", IF(IFERROR(INDEX(Ingredients!D$11:D$310, MATCH($C3895, Ingredients!$B$11:$B$310, 0)), "")="", "", IFERROR(INDEX(Ingredients!D$11:D$310, MATCH($C3895, Ingredients!$B$11:$B$310, 0)), "")))</f>
        <v/>
      </c>
      <c r="AI3895" s="106" t="str">
        <f>IF($C3895="", "", IF(IFERROR(INDEX(Ingredients!E$11:E$310, MATCH($C3895, Ingredients!$B$11:$B$310, 0)), "")="", "", IFERROR(INDEX(Ingredients!E$11:E$310, MATCH($C3895, Ingredients!$B$11:$B$310, 0)), "")))</f>
        <v/>
      </c>
      <c r="AJ3895" s="108" t="str">
        <f>IF($C3895="", "", IF(IFERROR(INDEX(Ingredients!F$11:F$310, MATCH($C3895, Ingredients!$B$11:$B$310, 0)), "")="", "", IFERROR(INDEX(Ingredients!F$11:F$310, MATCH($C3895, Ingredients!$B$11:$B$310, 0)), "")))</f>
        <v/>
      </c>
      <c r="AK3895" s="106" t="str">
        <f>IF($C3895="", "", IF(IFERROR(INDEX(Ingredients!G$11:G$310, MATCH($C3895, Ingredients!$B$11:$B$310, 0)), "")="", "", IFERROR(INDEX(Ingredients!G$11:G$310, MATCH($C3895, Ingredients!$B$11:$B$310, 0)), "")))</f>
        <v/>
      </c>
      <c r="AL3895" s="79" t="str">
        <f>IF($C3895="", "", IF(IFERROR(INDEX(Ingredients!H$11:H$310, MATCH($C3895, Ingredients!$B$11:$B$310, 0)), "")="", "", IFERROR(INDEX(Ingredients!H$11:H$310, MATCH($C3895, Ingredients!$B$11:$B$310, 0)), "")))</f>
        <v/>
      </c>
      <c r="AN3895" s="83" t="str">
        <f t="shared" si="905"/>
        <v/>
      </c>
      <c r="AP3895" s="114" t="str">
        <f t="shared" si="915"/>
        <v/>
      </c>
      <c r="AR3895" s="117" t="str">
        <f>IF($C3895="", "", IF(IFERROR(INDEX(Ingredients!$AI$11:$AI$310, MATCH($C3895, Ingredients!$B$11:$B$310, 0)), "")="", "", IFERROR(INDEX(Ingredients!$AI$11:$AI$310, MATCH($C3895, Ingredients!$B$11:$B$310, 0)), "")))</f>
        <v/>
      </c>
      <c r="AT3895" s="120" t="str">
        <f t="shared" si="916"/>
        <v/>
      </c>
      <c r="AV3895" s="90" t="str">
        <f t="shared" si="906"/>
        <v/>
      </c>
      <c r="AX3895" s="90" t="str">
        <f>IF($AV3895="", "", COUNTIF($AV$11:$AV$5010, "&lt;"&amp;$AV3895)+1+COUNTIF($AV$11:$AV3895, $AV3895)-1)</f>
        <v/>
      </c>
      <c r="AZ3895" s="111" t="str">
        <f>IF($B3895="", "", SUMIF('Shopping List'!$AV$11:$AV$25, $B3895, 'Shopping List'!$BN$11:$BN$25))</f>
        <v/>
      </c>
      <c r="BB3895" s="117" t="str">
        <f t="shared" si="917"/>
        <v/>
      </c>
    </row>
    <row r="3896" spans="1:54" x14ac:dyDescent="0.25">
      <c r="A3896" s="4"/>
      <c r="B3896" s="37"/>
      <c r="C3896" s="124"/>
      <c r="D3896" s="39"/>
      <c r="E3896" s="125"/>
      <c r="F3896" s="48"/>
      <c r="G3896" s="4"/>
      <c r="H3896" s="4"/>
      <c r="I3896" s="95" t="str">
        <f>IF($C3896="", "", IF(IFERROR(INDEX(Ingredients!$C$11:$C$310, MATCH($C3896, Ingredients!$B$11:$B$310, 0)), "")="", "", IFERROR(INDEX(Ingredients!$C$11:$C$310, MATCH($C3896, Ingredients!$B$11:$B$310, 0)), "")))</f>
        <v/>
      </c>
      <c r="J3896" s="73" t="str">
        <f>IF($B3896="", "", IF(IFERROR(INDEX(Meals!$C$11:$C$260, MATCH($B3896, Meals!$B$11:$B$260, 0)), "")="", "", IFERROR(INDEX(Meals!$C$11:$C$260, MATCH($B3896, Meals!$B$11:$B$260, 0)), "")))</f>
        <v/>
      </c>
      <c r="K3896" s="4"/>
      <c r="L3896" s="72" t="str">
        <f t="shared" si="907"/>
        <v/>
      </c>
      <c r="M3896" s="73" t="str">
        <f t="shared" si="908"/>
        <v/>
      </c>
      <c r="N3896" s="4"/>
      <c r="O3896" s="78" t="str">
        <f t="shared" si="909"/>
        <v/>
      </c>
      <c r="P3896" s="79" t="str">
        <f t="shared" si="910"/>
        <v/>
      </c>
      <c r="Q3896" s="4"/>
      <c r="R3896" s="90" t="str">
        <f t="shared" si="911"/>
        <v/>
      </c>
      <c r="S3896" s="4"/>
      <c r="Y3896" s="18" t="str">
        <f t="shared" si="912"/>
        <v/>
      </c>
      <c r="AA3896" s="18" t="str">
        <f t="shared" si="903"/>
        <v/>
      </c>
      <c r="AB3896" s="18" t="str">
        <f t="shared" si="904"/>
        <v/>
      </c>
      <c r="AC3896" s="18" t="str">
        <f t="shared" si="913"/>
        <v/>
      </c>
      <c r="AD3896" s="18" t="str">
        <f t="shared" si="913"/>
        <v/>
      </c>
      <c r="AE3896" s="18" t="str">
        <f t="shared" si="914"/>
        <v/>
      </c>
      <c r="AG3896" s="95" t="str">
        <f>IF($C3896="", "", IF(IFERROR(INDEX(Ingredients!C$11:C$310, MATCH($C3896, Ingredients!$B$11:$B$310, 0)), "")="", "", IFERROR(INDEX(Ingredients!C$11:C$310, MATCH($C3896, Ingredients!$B$11:$B$310, 0)), "")))</f>
        <v/>
      </c>
      <c r="AH3896" s="105" t="str">
        <f>IF($C3896="", "", IF(IFERROR(INDEX(Ingredients!D$11:D$310, MATCH($C3896, Ingredients!$B$11:$B$310, 0)), "")="", "", IFERROR(INDEX(Ingredients!D$11:D$310, MATCH($C3896, Ingredients!$B$11:$B$310, 0)), "")))</f>
        <v/>
      </c>
      <c r="AI3896" s="106" t="str">
        <f>IF($C3896="", "", IF(IFERROR(INDEX(Ingredients!E$11:E$310, MATCH($C3896, Ingredients!$B$11:$B$310, 0)), "")="", "", IFERROR(INDEX(Ingredients!E$11:E$310, MATCH($C3896, Ingredients!$B$11:$B$310, 0)), "")))</f>
        <v/>
      </c>
      <c r="AJ3896" s="108" t="str">
        <f>IF($C3896="", "", IF(IFERROR(INDEX(Ingredients!F$11:F$310, MATCH($C3896, Ingredients!$B$11:$B$310, 0)), "")="", "", IFERROR(INDEX(Ingredients!F$11:F$310, MATCH($C3896, Ingredients!$B$11:$B$310, 0)), "")))</f>
        <v/>
      </c>
      <c r="AK3896" s="106" t="str">
        <f>IF($C3896="", "", IF(IFERROR(INDEX(Ingredients!G$11:G$310, MATCH($C3896, Ingredients!$B$11:$B$310, 0)), "")="", "", IFERROR(INDEX(Ingredients!G$11:G$310, MATCH($C3896, Ingredients!$B$11:$B$310, 0)), "")))</f>
        <v/>
      </c>
      <c r="AL3896" s="79" t="str">
        <f>IF($C3896="", "", IF(IFERROR(INDEX(Ingredients!H$11:H$310, MATCH($C3896, Ingredients!$B$11:$B$310, 0)), "")="", "", IFERROR(INDEX(Ingredients!H$11:H$310, MATCH($C3896, Ingredients!$B$11:$B$310, 0)), "")))</f>
        <v/>
      </c>
      <c r="AN3896" s="83" t="str">
        <f t="shared" si="905"/>
        <v/>
      </c>
      <c r="AP3896" s="114" t="str">
        <f t="shared" si="915"/>
        <v/>
      </c>
      <c r="AR3896" s="117" t="str">
        <f>IF($C3896="", "", IF(IFERROR(INDEX(Ingredients!$AI$11:$AI$310, MATCH($C3896, Ingredients!$B$11:$B$310, 0)), "")="", "", IFERROR(INDEX(Ingredients!$AI$11:$AI$310, MATCH($C3896, Ingredients!$B$11:$B$310, 0)), "")))</f>
        <v/>
      </c>
      <c r="AT3896" s="120" t="str">
        <f t="shared" si="916"/>
        <v/>
      </c>
      <c r="AV3896" s="90" t="str">
        <f t="shared" si="906"/>
        <v/>
      </c>
      <c r="AX3896" s="90" t="str">
        <f>IF($AV3896="", "", COUNTIF($AV$11:$AV$5010, "&lt;"&amp;$AV3896)+1+COUNTIF($AV$11:$AV3896, $AV3896)-1)</f>
        <v/>
      </c>
      <c r="AZ3896" s="111" t="str">
        <f>IF($B3896="", "", SUMIF('Shopping List'!$AV$11:$AV$25, $B3896, 'Shopping List'!$BN$11:$BN$25))</f>
        <v/>
      </c>
      <c r="BB3896" s="117" t="str">
        <f t="shared" si="917"/>
        <v/>
      </c>
    </row>
    <row r="3897" spans="1:54" x14ac:dyDescent="0.25">
      <c r="A3897" s="4"/>
      <c r="B3897" s="37"/>
      <c r="C3897" s="124"/>
      <c r="D3897" s="39"/>
      <c r="E3897" s="125"/>
      <c r="F3897" s="48"/>
      <c r="G3897" s="4"/>
      <c r="H3897" s="4"/>
      <c r="I3897" s="95" t="str">
        <f>IF($C3897="", "", IF(IFERROR(INDEX(Ingredients!$C$11:$C$310, MATCH($C3897, Ingredients!$B$11:$B$310, 0)), "")="", "", IFERROR(INDEX(Ingredients!$C$11:$C$310, MATCH($C3897, Ingredients!$B$11:$B$310, 0)), "")))</f>
        <v/>
      </c>
      <c r="J3897" s="73" t="str">
        <f>IF($B3897="", "", IF(IFERROR(INDEX(Meals!$C$11:$C$260, MATCH($B3897, Meals!$B$11:$B$260, 0)), "")="", "", IFERROR(INDEX(Meals!$C$11:$C$260, MATCH($B3897, Meals!$B$11:$B$260, 0)), "")))</f>
        <v/>
      </c>
      <c r="K3897" s="4"/>
      <c r="L3897" s="72" t="str">
        <f t="shared" si="907"/>
        <v/>
      </c>
      <c r="M3897" s="73" t="str">
        <f t="shared" si="908"/>
        <v/>
      </c>
      <c r="N3897" s="4"/>
      <c r="O3897" s="78" t="str">
        <f t="shared" si="909"/>
        <v/>
      </c>
      <c r="P3897" s="79" t="str">
        <f t="shared" si="910"/>
        <v/>
      </c>
      <c r="Q3897" s="4"/>
      <c r="R3897" s="90" t="str">
        <f t="shared" si="911"/>
        <v/>
      </c>
      <c r="S3897" s="4"/>
      <c r="Y3897" s="18" t="str">
        <f t="shared" si="912"/>
        <v/>
      </c>
      <c r="AA3897" s="18" t="str">
        <f t="shared" si="903"/>
        <v/>
      </c>
      <c r="AB3897" s="18" t="str">
        <f t="shared" si="904"/>
        <v/>
      </c>
      <c r="AC3897" s="18" t="str">
        <f t="shared" si="913"/>
        <v/>
      </c>
      <c r="AD3897" s="18" t="str">
        <f t="shared" si="913"/>
        <v/>
      </c>
      <c r="AE3897" s="18" t="str">
        <f t="shared" si="914"/>
        <v/>
      </c>
      <c r="AG3897" s="95" t="str">
        <f>IF($C3897="", "", IF(IFERROR(INDEX(Ingredients!C$11:C$310, MATCH($C3897, Ingredients!$B$11:$B$310, 0)), "")="", "", IFERROR(INDEX(Ingredients!C$11:C$310, MATCH($C3897, Ingredients!$B$11:$B$310, 0)), "")))</f>
        <v/>
      </c>
      <c r="AH3897" s="105" t="str">
        <f>IF($C3897="", "", IF(IFERROR(INDEX(Ingredients!D$11:D$310, MATCH($C3897, Ingredients!$B$11:$B$310, 0)), "")="", "", IFERROR(INDEX(Ingredients!D$11:D$310, MATCH($C3897, Ingredients!$B$11:$B$310, 0)), "")))</f>
        <v/>
      </c>
      <c r="AI3897" s="106" t="str">
        <f>IF($C3897="", "", IF(IFERROR(INDEX(Ingredients!E$11:E$310, MATCH($C3897, Ingredients!$B$11:$B$310, 0)), "")="", "", IFERROR(INDEX(Ingredients!E$11:E$310, MATCH($C3897, Ingredients!$B$11:$B$310, 0)), "")))</f>
        <v/>
      </c>
      <c r="AJ3897" s="108" t="str">
        <f>IF($C3897="", "", IF(IFERROR(INDEX(Ingredients!F$11:F$310, MATCH($C3897, Ingredients!$B$11:$B$310, 0)), "")="", "", IFERROR(INDEX(Ingredients!F$11:F$310, MATCH($C3897, Ingredients!$B$11:$B$310, 0)), "")))</f>
        <v/>
      </c>
      <c r="AK3897" s="106" t="str">
        <f>IF($C3897="", "", IF(IFERROR(INDEX(Ingredients!G$11:G$310, MATCH($C3897, Ingredients!$B$11:$B$310, 0)), "")="", "", IFERROR(INDEX(Ingredients!G$11:G$310, MATCH($C3897, Ingredients!$B$11:$B$310, 0)), "")))</f>
        <v/>
      </c>
      <c r="AL3897" s="79" t="str">
        <f>IF($C3897="", "", IF(IFERROR(INDEX(Ingredients!H$11:H$310, MATCH($C3897, Ingredients!$B$11:$B$310, 0)), "")="", "", IFERROR(INDEX(Ingredients!H$11:H$310, MATCH($C3897, Ingredients!$B$11:$B$310, 0)), "")))</f>
        <v/>
      </c>
      <c r="AN3897" s="83" t="str">
        <f t="shared" si="905"/>
        <v/>
      </c>
      <c r="AP3897" s="114" t="str">
        <f t="shared" si="915"/>
        <v/>
      </c>
      <c r="AR3897" s="117" t="str">
        <f>IF($C3897="", "", IF(IFERROR(INDEX(Ingredients!$AI$11:$AI$310, MATCH($C3897, Ingredients!$B$11:$B$310, 0)), "")="", "", IFERROR(INDEX(Ingredients!$AI$11:$AI$310, MATCH($C3897, Ingredients!$B$11:$B$310, 0)), "")))</f>
        <v/>
      </c>
      <c r="AT3897" s="120" t="str">
        <f t="shared" si="916"/>
        <v/>
      </c>
      <c r="AV3897" s="90" t="str">
        <f t="shared" si="906"/>
        <v/>
      </c>
      <c r="AX3897" s="90" t="str">
        <f>IF($AV3897="", "", COUNTIF($AV$11:$AV$5010, "&lt;"&amp;$AV3897)+1+COUNTIF($AV$11:$AV3897, $AV3897)-1)</f>
        <v/>
      </c>
      <c r="AZ3897" s="111" t="str">
        <f>IF($B3897="", "", SUMIF('Shopping List'!$AV$11:$AV$25, $B3897, 'Shopping List'!$BN$11:$BN$25))</f>
        <v/>
      </c>
      <c r="BB3897" s="117" t="str">
        <f t="shared" si="917"/>
        <v/>
      </c>
    </row>
    <row r="3898" spans="1:54" x14ac:dyDescent="0.25">
      <c r="A3898" s="4"/>
      <c r="B3898" s="37"/>
      <c r="C3898" s="124"/>
      <c r="D3898" s="39"/>
      <c r="E3898" s="125"/>
      <c r="F3898" s="48"/>
      <c r="G3898" s="4"/>
      <c r="H3898" s="4"/>
      <c r="I3898" s="95" t="str">
        <f>IF($C3898="", "", IF(IFERROR(INDEX(Ingredients!$C$11:$C$310, MATCH($C3898, Ingredients!$B$11:$B$310, 0)), "")="", "", IFERROR(INDEX(Ingredients!$C$11:$C$310, MATCH($C3898, Ingredients!$B$11:$B$310, 0)), "")))</f>
        <v/>
      </c>
      <c r="J3898" s="73" t="str">
        <f>IF($B3898="", "", IF(IFERROR(INDEX(Meals!$C$11:$C$260, MATCH($B3898, Meals!$B$11:$B$260, 0)), "")="", "", IFERROR(INDEX(Meals!$C$11:$C$260, MATCH($B3898, Meals!$B$11:$B$260, 0)), "")))</f>
        <v/>
      </c>
      <c r="K3898" s="4"/>
      <c r="L3898" s="72" t="str">
        <f t="shared" si="907"/>
        <v/>
      </c>
      <c r="M3898" s="73" t="str">
        <f t="shared" si="908"/>
        <v/>
      </c>
      <c r="N3898" s="4"/>
      <c r="O3898" s="78" t="str">
        <f t="shared" si="909"/>
        <v/>
      </c>
      <c r="P3898" s="79" t="str">
        <f t="shared" si="910"/>
        <v/>
      </c>
      <c r="Q3898" s="4"/>
      <c r="R3898" s="90" t="str">
        <f t="shared" si="911"/>
        <v/>
      </c>
      <c r="S3898" s="4"/>
      <c r="Y3898" s="18" t="str">
        <f t="shared" si="912"/>
        <v/>
      </c>
      <c r="AA3898" s="18" t="str">
        <f t="shared" si="903"/>
        <v/>
      </c>
      <c r="AB3898" s="18" t="str">
        <f t="shared" si="904"/>
        <v/>
      </c>
      <c r="AC3898" s="18" t="str">
        <f t="shared" si="913"/>
        <v/>
      </c>
      <c r="AD3898" s="18" t="str">
        <f t="shared" si="913"/>
        <v/>
      </c>
      <c r="AE3898" s="18" t="str">
        <f t="shared" si="914"/>
        <v/>
      </c>
      <c r="AG3898" s="95" t="str">
        <f>IF($C3898="", "", IF(IFERROR(INDEX(Ingredients!C$11:C$310, MATCH($C3898, Ingredients!$B$11:$B$310, 0)), "")="", "", IFERROR(INDEX(Ingredients!C$11:C$310, MATCH($C3898, Ingredients!$B$11:$B$310, 0)), "")))</f>
        <v/>
      </c>
      <c r="AH3898" s="105" t="str">
        <f>IF($C3898="", "", IF(IFERROR(INDEX(Ingredients!D$11:D$310, MATCH($C3898, Ingredients!$B$11:$B$310, 0)), "")="", "", IFERROR(INDEX(Ingredients!D$11:D$310, MATCH($C3898, Ingredients!$B$11:$B$310, 0)), "")))</f>
        <v/>
      </c>
      <c r="AI3898" s="106" t="str">
        <f>IF($C3898="", "", IF(IFERROR(INDEX(Ingredients!E$11:E$310, MATCH($C3898, Ingredients!$B$11:$B$310, 0)), "")="", "", IFERROR(INDEX(Ingredients!E$11:E$310, MATCH($C3898, Ingredients!$B$11:$B$310, 0)), "")))</f>
        <v/>
      </c>
      <c r="AJ3898" s="108" t="str">
        <f>IF($C3898="", "", IF(IFERROR(INDEX(Ingredients!F$11:F$310, MATCH($C3898, Ingredients!$B$11:$B$310, 0)), "")="", "", IFERROR(INDEX(Ingredients!F$11:F$310, MATCH($C3898, Ingredients!$B$11:$B$310, 0)), "")))</f>
        <v/>
      </c>
      <c r="AK3898" s="106" t="str">
        <f>IF($C3898="", "", IF(IFERROR(INDEX(Ingredients!G$11:G$310, MATCH($C3898, Ingredients!$B$11:$B$310, 0)), "")="", "", IFERROR(INDEX(Ingredients!G$11:G$310, MATCH($C3898, Ingredients!$B$11:$B$310, 0)), "")))</f>
        <v/>
      </c>
      <c r="AL3898" s="79" t="str">
        <f>IF($C3898="", "", IF(IFERROR(INDEX(Ingredients!H$11:H$310, MATCH($C3898, Ingredients!$B$11:$B$310, 0)), "")="", "", IFERROR(INDEX(Ingredients!H$11:H$310, MATCH($C3898, Ingredients!$B$11:$B$310, 0)), "")))</f>
        <v/>
      </c>
      <c r="AN3898" s="83" t="str">
        <f t="shared" si="905"/>
        <v/>
      </c>
      <c r="AP3898" s="114" t="str">
        <f t="shared" si="915"/>
        <v/>
      </c>
      <c r="AR3898" s="117" t="str">
        <f>IF($C3898="", "", IF(IFERROR(INDEX(Ingredients!$AI$11:$AI$310, MATCH($C3898, Ingredients!$B$11:$B$310, 0)), "")="", "", IFERROR(INDEX(Ingredients!$AI$11:$AI$310, MATCH($C3898, Ingredients!$B$11:$B$310, 0)), "")))</f>
        <v/>
      </c>
      <c r="AT3898" s="120" t="str">
        <f t="shared" si="916"/>
        <v/>
      </c>
      <c r="AV3898" s="90" t="str">
        <f t="shared" si="906"/>
        <v/>
      </c>
      <c r="AX3898" s="90" t="str">
        <f>IF($AV3898="", "", COUNTIF($AV$11:$AV$5010, "&lt;"&amp;$AV3898)+1+COUNTIF($AV$11:$AV3898, $AV3898)-1)</f>
        <v/>
      </c>
      <c r="AZ3898" s="111" t="str">
        <f>IF($B3898="", "", SUMIF('Shopping List'!$AV$11:$AV$25, $B3898, 'Shopping List'!$BN$11:$BN$25))</f>
        <v/>
      </c>
      <c r="BB3898" s="117" t="str">
        <f t="shared" si="917"/>
        <v/>
      </c>
    </row>
    <row r="3899" spans="1:54" x14ac:dyDescent="0.25">
      <c r="A3899" s="4"/>
      <c r="B3899" s="37"/>
      <c r="C3899" s="124"/>
      <c r="D3899" s="39"/>
      <c r="E3899" s="125"/>
      <c r="F3899" s="48"/>
      <c r="G3899" s="4"/>
      <c r="H3899" s="4"/>
      <c r="I3899" s="95" t="str">
        <f>IF($C3899="", "", IF(IFERROR(INDEX(Ingredients!$C$11:$C$310, MATCH($C3899, Ingredients!$B$11:$B$310, 0)), "")="", "", IFERROR(INDEX(Ingredients!$C$11:$C$310, MATCH($C3899, Ingredients!$B$11:$B$310, 0)), "")))</f>
        <v/>
      </c>
      <c r="J3899" s="73" t="str">
        <f>IF($B3899="", "", IF(IFERROR(INDEX(Meals!$C$11:$C$260, MATCH($B3899, Meals!$B$11:$B$260, 0)), "")="", "", IFERROR(INDEX(Meals!$C$11:$C$260, MATCH($B3899, Meals!$B$11:$B$260, 0)), "")))</f>
        <v/>
      </c>
      <c r="K3899" s="4"/>
      <c r="L3899" s="72" t="str">
        <f t="shared" si="907"/>
        <v/>
      </c>
      <c r="M3899" s="73" t="str">
        <f t="shared" si="908"/>
        <v/>
      </c>
      <c r="N3899" s="4"/>
      <c r="O3899" s="78" t="str">
        <f t="shared" si="909"/>
        <v/>
      </c>
      <c r="P3899" s="79" t="str">
        <f t="shared" si="910"/>
        <v/>
      </c>
      <c r="Q3899" s="4"/>
      <c r="R3899" s="90" t="str">
        <f t="shared" si="911"/>
        <v/>
      </c>
      <c r="S3899" s="4"/>
      <c r="Y3899" s="18" t="str">
        <f t="shared" si="912"/>
        <v/>
      </c>
      <c r="AA3899" s="18" t="str">
        <f t="shared" si="903"/>
        <v/>
      </c>
      <c r="AB3899" s="18" t="str">
        <f t="shared" si="904"/>
        <v/>
      </c>
      <c r="AC3899" s="18" t="str">
        <f t="shared" si="913"/>
        <v/>
      </c>
      <c r="AD3899" s="18" t="str">
        <f t="shared" si="913"/>
        <v/>
      </c>
      <c r="AE3899" s="18" t="str">
        <f t="shared" si="914"/>
        <v/>
      </c>
      <c r="AG3899" s="95" t="str">
        <f>IF($C3899="", "", IF(IFERROR(INDEX(Ingredients!C$11:C$310, MATCH($C3899, Ingredients!$B$11:$B$310, 0)), "")="", "", IFERROR(INDEX(Ingredients!C$11:C$310, MATCH($C3899, Ingredients!$B$11:$B$310, 0)), "")))</f>
        <v/>
      </c>
      <c r="AH3899" s="105" t="str">
        <f>IF($C3899="", "", IF(IFERROR(INDEX(Ingredients!D$11:D$310, MATCH($C3899, Ingredients!$B$11:$B$310, 0)), "")="", "", IFERROR(INDEX(Ingredients!D$11:D$310, MATCH($C3899, Ingredients!$B$11:$B$310, 0)), "")))</f>
        <v/>
      </c>
      <c r="AI3899" s="106" t="str">
        <f>IF($C3899="", "", IF(IFERROR(INDEX(Ingredients!E$11:E$310, MATCH($C3899, Ingredients!$B$11:$B$310, 0)), "")="", "", IFERROR(INDEX(Ingredients!E$11:E$310, MATCH($C3899, Ingredients!$B$11:$B$310, 0)), "")))</f>
        <v/>
      </c>
      <c r="AJ3899" s="108" t="str">
        <f>IF($C3899="", "", IF(IFERROR(INDEX(Ingredients!F$11:F$310, MATCH($C3899, Ingredients!$B$11:$B$310, 0)), "")="", "", IFERROR(INDEX(Ingredients!F$11:F$310, MATCH($C3899, Ingredients!$B$11:$B$310, 0)), "")))</f>
        <v/>
      </c>
      <c r="AK3899" s="106" t="str">
        <f>IF($C3899="", "", IF(IFERROR(INDEX(Ingredients!G$11:G$310, MATCH($C3899, Ingredients!$B$11:$B$310, 0)), "")="", "", IFERROR(INDEX(Ingredients!G$11:G$310, MATCH($C3899, Ingredients!$B$11:$B$310, 0)), "")))</f>
        <v/>
      </c>
      <c r="AL3899" s="79" t="str">
        <f>IF($C3899="", "", IF(IFERROR(INDEX(Ingredients!H$11:H$310, MATCH($C3899, Ingredients!$B$11:$B$310, 0)), "")="", "", IFERROR(INDEX(Ingredients!H$11:H$310, MATCH($C3899, Ingredients!$B$11:$B$310, 0)), "")))</f>
        <v/>
      </c>
      <c r="AN3899" s="83" t="str">
        <f t="shared" si="905"/>
        <v/>
      </c>
      <c r="AP3899" s="114" t="str">
        <f t="shared" si="915"/>
        <v/>
      </c>
      <c r="AR3899" s="117" t="str">
        <f>IF($C3899="", "", IF(IFERROR(INDEX(Ingredients!$AI$11:$AI$310, MATCH($C3899, Ingredients!$B$11:$B$310, 0)), "")="", "", IFERROR(INDEX(Ingredients!$AI$11:$AI$310, MATCH($C3899, Ingredients!$B$11:$B$310, 0)), "")))</f>
        <v/>
      </c>
      <c r="AT3899" s="120" t="str">
        <f t="shared" si="916"/>
        <v/>
      </c>
      <c r="AV3899" s="90" t="str">
        <f t="shared" si="906"/>
        <v/>
      </c>
      <c r="AX3899" s="90" t="str">
        <f>IF($AV3899="", "", COUNTIF($AV$11:$AV$5010, "&lt;"&amp;$AV3899)+1+COUNTIF($AV$11:$AV3899, $AV3899)-1)</f>
        <v/>
      </c>
      <c r="AZ3899" s="111" t="str">
        <f>IF($B3899="", "", SUMIF('Shopping List'!$AV$11:$AV$25, $B3899, 'Shopping List'!$BN$11:$BN$25))</f>
        <v/>
      </c>
      <c r="BB3899" s="117" t="str">
        <f t="shared" si="917"/>
        <v/>
      </c>
    </row>
    <row r="3900" spans="1:54" x14ac:dyDescent="0.25">
      <c r="A3900" s="4"/>
      <c r="B3900" s="37"/>
      <c r="C3900" s="124"/>
      <c r="D3900" s="39"/>
      <c r="E3900" s="125"/>
      <c r="F3900" s="48"/>
      <c r="G3900" s="4"/>
      <c r="H3900" s="4"/>
      <c r="I3900" s="95" t="str">
        <f>IF($C3900="", "", IF(IFERROR(INDEX(Ingredients!$C$11:$C$310, MATCH($C3900, Ingredients!$B$11:$B$310, 0)), "")="", "", IFERROR(INDEX(Ingredients!$C$11:$C$310, MATCH($C3900, Ingredients!$B$11:$B$310, 0)), "")))</f>
        <v/>
      </c>
      <c r="J3900" s="73" t="str">
        <f>IF($B3900="", "", IF(IFERROR(INDEX(Meals!$C$11:$C$260, MATCH($B3900, Meals!$B$11:$B$260, 0)), "")="", "", IFERROR(INDEX(Meals!$C$11:$C$260, MATCH($B3900, Meals!$B$11:$B$260, 0)), "")))</f>
        <v/>
      </c>
      <c r="K3900" s="4"/>
      <c r="L3900" s="72" t="str">
        <f t="shared" si="907"/>
        <v/>
      </c>
      <c r="M3900" s="73" t="str">
        <f t="shared" si="908"/>
        <v/>
      </c>
      <c r="N3900" s="4"/>
      <c r="O3900" s="78" t="str">
        <f t="shared" si="909"/>
        <v/>
      </c>
      <c r="P3900" s="79" t="str">
        <f t="shared" si="910"/>
        <v/>
      </c>
      <c r="Q3900" s="4"/>
      <c r="R3900" s="90" t="str">
        <f t="shared" si="911"/>
        <v/>
      </c>
      <c r="S3900" s="4"/>
      <c r="Y3900" s="18" t="str">
        <f t="shared" si="912"/>
        <v/>
      </c>
      <c r="AA3900" s="18" t="str">
        <f t="shared" si="903"/>
        <v/>
      </c>
      <c r="AB3900" s="18" t="str">
        <f t="shared" si="904"/>
        <v/>
      </c>
      <c r="AC3900" s="18" t="str">
        <f t="shared" si="913"/>
        <v/>
      </c>
      <c r="AD3900" s="18" t="str">
        <f t="shared" si="913"/>
        <v/>
      </c>
      <c r="AE3900" s="18" t="str">
        <f t="shared" si="914"/>
        <v/>
      </c>
      <c r="AG3900" s="95" t="str">
        <f>IF($C3900="", "", IF(IFERROR(INDEX(Ingredients!C$11:C$310, MATCH($C3900, Ingredients!$B$11:$B$310, 0)), "")="", "", IFERROR(INDEX(Ingredients!C$11:C$310, MATCH($C3900, Ingredients!$B$11:$B$310, 0)), "")))</f>
        <v/>
      </c>
      <c r="AH3900" s="105" t="str">
        <f>IF($C3900="", "", IF(IFERROR(INDEX(Ingredients!D$11:D$310, MATCH($C3900, Ingredients!$B$11:$B$310, 0)), "")="", "", IFERROR(INDEX(Ingredients!D$11:D$310, MATCH($C3900, Ingredients!$B$11:$B$310, 0)), "")))</f>
        <v/>
      </c>
      <c r="AI3900" s="106" t="str">
        <f>IF($C3900="", "", IF(IFERROR(INDEX(Ingredients!E$11:E$310, MATCH($C3900, Ingredients!$B$11:$B$310, 0)), "")="", "", IFERROR(INDEX(Ingredients!E$11:E$310, MATCH($C3900, Ingredients!$B$11:$B$310, 0)), "")))</f>
        <v/>
      </c>
      <c r="AJ3900" s="108" t="str">
        <f>IF($C3900="", "", IF(IFERROR(INDEX(Ingredients!F$11:F$310, MATCH($C3900, Ingredients!$B$11:$B$310, 0)), "")="", "", IFERROR(INDEX(Ingredients!F$11:F$310, MATCH($C3900, Ingredients!$B$11:$B$310, 0)), "")))</f>
        <v/>
      </c>
      <c r="AK3900" s="106" t="str">
        <f>IF($C3900="", "", IF(IFERROR(INDEX(Ingredients!G$11:G$310, MATCH($C3900, Ingredients!$B$11:$B$310, 0)), "")="", "", IFERROR(INDEX(Ingredients!G$11:G$310, MATCH($C3900, Ingredients!$B$11:$B$310, 0)), "")))</f>
        <v/>
      </c>
      <c r="AL3900" s="79" t="str">
        <f>IF($C3900="", "", IF(IFERROR(INDEX(Ingredients!H$11:H$310, MATCH($C3900, Ingredients!$B$11:$B$310, 0)), "")="", "", IFERROR(INDEX(Ingredients!H$11:H$310, MATCH($C3900, Ingredients!$B$11:$B$310, 0)), "")))</f>
        <v/>
      </c>
      <c r="AN3900" s="83" t="str">
        <f t="shared" si="905"/>
        <v/>
      </c>
      <c r="AP3900" s="114" t="str">
        <f t="shared" si="915"/>
        <v/>
      </c>
      <c r="AR3900" s="117" t="str">
        <f>IF($C3900="", "", IF(IFERROR(INDEX(Ingredients!$AI$11:$AI$310, MATCH($C3900, Ingredients!$B$11:$B$310, 0)), "")="", "", IFERROR(INDEX(Ingredients!$AI$11:$AI$310, MATCH($C3900, Ingredients!$B$11:$B$310, 0)), "")))</f>
        <v/>
      </c>
      <c r="AT3900" s="120" t="str">
        <f t="shared" si="916"/>
        <v/>
      </c>
      <c r="AV3900" s="90" t="str">
        <f t="shared" si="906"/>
        <v/>
      </c>
      <c r="AX3900" s="90" t="str">
        <f>IF($AV3900="", "", COUNTIF($AV$11:$AV$5010, "&lt;"&amp;$AV3900)+1+COUNTIF($AV$11:$AV3900, $AV3900)-1)</f>
        <v/>
      </c>
      <c r="AZ3900" s="111" t="str">
        <f>IF($B3900="", "", SUMIF('Shopping List'!$AV$11:$AV$25, $B3900, 'Shopping List'!$BN$11:$BN$25))</f>
        <v/>
      </c>
      <c r="BB3900" s="117" t="str">
        <f t="shared" si="917"/>
        <v/>
      </c>
    </row>
    <row r="3901" spans="1:54" x14ac:dyDescent="0.25">
      <c r="A3901" s="4"/>
      <c r="B3901" s="37"/>
      <c r="C3901" s="124"/>
      <c r="D3901" s="39"/>
      <c r="E3901" s="125"/>
      <c r="F3901" s="48"/>
      <c r="G3901" s="4"/>
      <c r="H3901" s="4"/>
      <c r="I3901" s="95" t="str">
        <f>IF($C3901="", "", IF(IFERROR(INDEX(Ingredients!$C$11:$C$310, MATCH($C3901, Ingredients!$B$11:$B$310, 0)), "")="", "", IFERROR(INDEX(Ingredients!$C$11:$C$310, MATCH($C3901, Ingredients!$B$11:$B$310, 0)), "")))</f>
        <v/>
      </c>
      <c r="J3901" s="73" t="str">
        <f>IF($B3901="", "", IF(IFERROR(INDEX(Meals!$C$11:$C$260, MATCH($B3901, Meals!$B$11:$B$260, 0)), "")="", "", IFERROR(INDEX(Meals!$C$11:$C$260, MATCH($B3901, Meals!$B$11:$B$260, 0)), "")))</f>
        <v/>
      </c>
      <c r="K3901" s="4"/>
      <c r="L3901" s="72" t="str">
        <f t="shared" si="907"/>
        <v/>
      </c>
      <c r="M3901" s="73" t="str">
        <f t="shared" si="908"/>
        <v/>
      </c>
      <c r="N3901" s="4"/>
      <c r="O3901" s="78" t="str">
        <f t="shared" si="909"/>
        <v/>
      </c>
      <c r="P3901" s="79" t="str">
        <f t="shared" si="910"/>
        <v/>
      </c>
      <c r="Q3901" s="4"/>
      <c r="R3901" s="90" t="str">
        <f t="shared" si="911"/>
        <v/>
      </c>
      <c r="S3901" s="4"/>
      <c r="Y3901" s="18" t="str">
        <f t="shared" si="912"/>
        <v/>
      </c>
      <c r="AA3901" s="18" t="str">
        <f t="shared" si="903"/>
        <v/>
      </c>
      <c r="AB3901" s="18" t="str">
        <f t="shared" si="904"/>
        <v/>
      </c>
      <c r="AC3901" s="18" t="str">
        <f t="shared" si="913"/>
        <v/>
      </c>
      <c r="AD3901" s="18" t="str">
        <f t="shared" si="913"/>
        <v/>
      </c>
      <c r="AE3901" s="18" t="str">
        <f t="shared" si="914"/>
        <v/>
      </c>
      <c r="AG3901" s="95" t="str">
        <f>IF($C3901="", "", IF(IFERROR(INDEX(Ingredients!C$11:C$310, MATCH($C3901, Ingredients!$B$11:$B$310, 0)), "")="", "", IFERROR(INDEX(Ingredients!C$11:C$310, MATCH($C3901, Ingredients!$B$11:$B$310, 0)), "")))</f>
        <v/>
      </c>
      <c r="AH3901" s="105" t="str">
        <f>IF($C3901="", "", IF(IFERROR(INDEX(Ingredients!D$11:D$310, MATCH($C3901, Ingredients!$B$11:$B$310, 0)), "")="", "", IFERROR(INDEX(Ingredients!D$11:D$310, MATCH($C3901, Ingredients!$B$11:$B$310, 0)), "")))</f>
        <v/>
      </c>
      <c r="AI3901" s="106" t="str">
        <f>IF($C3901="", "", IF(IFERROR(INDEX(Ingredients!E$11:E$310, MATCH($C3901, Ingredients!$B$11:$B$310, 0)), "")="", "", IFERROR(INDEX(Ingredients!E$11:E$310, MATCH($C3901, Ingredients!$B$11:$B$310, 0)), "")))</f>
        <v/>
      </c>
      <c r="AJ3901" s="108" t="str">
        <f>IF($C3901="", "", IF(IFERROR(INDEX(Ingredients!F$11:F$310, MATCH($C3901, Ingredients!$B$11:$B$310, 0)), "")="", "", IFERROR(INDEX(Ingredients!F$11:F$310, MATCH($C3901, Ingredients!$B$11:$B$310, 0)), "")))</f>
        <v/>
      </c>
      <c r="AK3901" s="106" t="str">
        <f>IF($C3901="", "", IF(IFERROR(INDEX(Ingredients!G$11:G$310, MATCH($C3901, Ingredients!$B$11:$B$310, 0)), "")="", "", IFERROR(INDEX(Ingredients!G$11:G$310, MATCH($C3901, Ingredients!$B$11:$B$310, 0)), "")))</f>
        <v/>
      </c>
      <c r="AL3901" s="79" t="str">
        <f>IF($C3901="", "", IF(IFERROR(INDEX(Ingredients!H$11:H$310, MATCH($C3901, Ingredients!$B$11:$B$310, 0)), "")="", "", IFERROR(INDEX(Ingredients!H$11:H$310, MATCH($C3901, Ingredients!$B$11:$B$310, 0)), "")))</f>
        <v/>
      </c>
      <c r="AN3901" s="83" t="str">
        <f t="shared" si="905"/>
        <v/>
      </c>
      <c r="AP3901" s="114" t="str">
        <f t="shared" si="915"/>
        <v/>
      </c>
      <c r="AR3901" s="117" t="str">
        <f>IF($C3901="", "", IF(IFERROR(INDEX(Ingredients!$AI$11:$AI$310, MATCH($C3901, Ingredients!$B$11:$B$310, 0)), "")="", "", IFERROR(INDEX(Ingredients!$AI$11:$AI$310, MATCH($C3901, Ingredients!$B$11:$B$310, 0)), "")))</f>
        <v/>
      </c>
      <c r="AT3901" s="120" t="str">
        <f t="shared" si="916"/>
        <v/>
      </c>
      <c r="AV3901" s="90" t="str">
        <f t="shared" si="906"/>
        <v/>
      </c>
      <c r="AX3901" s="90" t="str">
        <f>IF($AV3901="", "", COUNTIF($AV$11:$AV$5010, "&lt;"&amp;$AV3901)+1+COUNTIF($AV$11:$AV3901, $AV3901)-1)</f>
        <v/>
      </c>
      <c r="AZ3901" s="111" t="str">
        <f>IF($B3901="", "", SUMIF('Shopping List'!$AV$11:$AV$25, $B3901, 'Shopping List'!$BN$11:$BN$25))</f>
        <v/>
      </c>
      <c r="BB3901" s="117" t="str">
        <f t="shared" si="917"/>
        <v/>
      </c>
    </row>
    <row r="3902" spans="1:54" x14ac:dyDescent="0.25">
      <c r="A3902" s="4"/>
      <c r="B3902" s="37"/>
      <c r="C3902" s="124"/>
      <c r="D3902" s="39"/>
      <c r="E3902" s="125"/>
      <c r="F3902" s="48"/>
      <c r="G3902" s="4"/>
      <c r="H3902" s="4"/>
      <c r="I3902" s="95" t="str">
        <f>IF($C3902="", "", IF(IFERROR(INDEX(Ingredients!$C$11:$C$310, MATCH($C3902, Ingredients!$B$11:$B$310, 0)), "")="", "", IFERROR(INDEX(Ingredients!$C$11:$C$310, MATCH($C3902, Ingredients!$B$11:$B$310, 0)), "")))</f>
        <v/>
      </c>
      <c r="J3902" s="73" t="str">
        <f>IF($B3902="", "", IF(IFERROR(INDEX(Meals!$C$11:$C$260, MATCH($B3902, Meals!$B$11:$B$260, 0)), "")="", "", IFERROR(INDEX(Meals!$C$11:$C$260, MATCH($B3902, Meals!$B$11:$B$260, 0)), "")))</f>
        <v/>
      </c>
      <c r="K3902" s="4"/>
      <c r="L3902" s="72" t="str">
        <f t="shared" si="907"/>
        <v/>
      </c>
      <c r="M3902" s="73" t="str">
        <f t="shared" si="908"/>
        <v/>
      </c>
      <c r="N3902" s="4"/>
      <c r="O3902" s="78" t="str">
        <f t="shared" si="909"/>
        <v/>
      </c>
      <c r="P3902" s="79" t="str">
        <f t="shared" si="910"/>
        <v/>
      </c>
      <c r="Q3902" s="4"/>
      <c r="R3902" s="90" t="str">
        <f t="shared" si="911"/>
        <v/>
      </c>
      <c r="S3902" s="4"/>
      <c r="Y3902" s="18" t="str">
        <f t="shared" si="912"/>
        <v/>
      </c>
      <c r="AA3902" s="18" t="str">
        <f t="shared" si="903"/>
        <v/>
      </c>
      <c r="AB3902" s="18" t="str">
        <f t="shared" si="904"/>
        <v/>
      </c>
      <c r="AC3902" s="18" t="str">
        <f t="shared" si="913"/>
        <v/>
      </c>
      <c r="AD3902" s="18" t="str">
        <f t="shared" si="913"/>
        <v/>
      </c>
      <c r="AE3902" s="18" t="str">
        <f t="shared" si="914"/>
        <v/>
      </c>
      <c r="AG3902" s="95" t="str">
        <f>IF($C3902="", "", IF(IFERROR(INDEX(Ingredients!C$11:C$310, MATCH($C3902, Ingredients!$B$11:$B$310, 0)), "")="", "", IFERROR(INDEX(Ingredients!C$11:C$310, MATCH($C3902, Ingredients!$B$11:$B$310, 0)), "")))</f>
        <v/>
      </c>
      <c r="AH3902" s="105" t="str">
        <f>IF($C3902="", "", IF(IFERROR(INDEX(Ingredients!D$11:D$310, MATCH($C3902, Ingredients!$B$11:$B$310, 0)), "")="", "", IFERROR(INDEX(Ingredients!D$11:D$310, MATCH($C3902, Ingredients!$B$11:$B$310, 0)), "")))</f>
        <v/>
      </c>
      <c r="AI3902" s="106" t="str">
        <f>IF($C3902="", "", IF(IFERROR(INDEX(Ingredients!E$11:E$310, MATCH($C3902, Ingredients!$B$11:$B$310, 0)), "")="", "", IFERROR(INDEX(Ingredients!E$11:E$310, MATCH($C3902, Ingredients!$B$11:$B$310, 0)), "")))</f>
        <v/>
      </c>
      <c r="AJ3902" s="108" t="str">
        <f>IF($C3902="", "", IF(IFERROR(INDEX(Ingredients!F$11:F$310, MATCH($C3902, Ingredients!$B$11:$B$310, 0)), "")="", "", IFERROR(INDEX(Ingredients!F$11:F$310, MATCH($C3902, Ingredients!$B$11:$B$310, 0)), "")))</f>
        <v/>
      </c>
      <c r="AK3902" s="106" t="str">
        <f>IF($C3902="", "", IF(IFERROR(INDEX(Ingredients!G$11:G$310, MATCH($C3902, Ingredients!$B$11:$B$310, 0)), "")="", "", IFERROR(INDEX(Ingredients!G$11:G$310, MATCH($C3902, Ingredients!$B$11:$B$310, 0)), "")))</f>
        <v/>
      </c>
      <c r="AL3902" s="79" t="str">
        <f>IF($C3902="", "", IF(IFERROR(INDEX(Ingredients!H$11:H$310, MATCH($C3902, Ingredients!$B$11:$B$310, 0)), "")="", "", IFERROR(INDEX(Ingredients!H$11:H$310, MATCH($C3902, Ingredients!$B$11:$B$310, 0)), "")))</f>
        <v/>
      </c>
      <c r="AN3902" s="83" t="str">
        <f t="shared" si="905"/>
        <v/>
      </c>
      <c r="AP3902" s="114" t="str">
        <f t="shared" si="915"/>
        <v/>
      </c>
      <c r="AR3902" s="117" t="str">
        <f>IF($C3902="", "", IF(IFERROR(INDEX(Ingredients!$AI$11:$AI$310, MATCH($C3902, Ingredients!$B$11:$B$310, 0)), "")="", "", IFERROR(INDEX(Ingredients!$AI$11:$AI$310, MATCH($C3902, Ingredients!$B$11:$B$310, 0)), "")))</f>
        <v/>
      </c>
      <c r="AT3902" s="120" t="str">
        <f t="shared" si="916"/>
        <v/>
      </c>
      <c r="AV3902" s="90" t="str">
        <f t="shared" si="906"/>
        <v/>
      </c>
      <c r="AX3902" s="90" t="str">
        <f>IF($AV3902="", "", COUNTIF($AV$11:$AV$5010, "&lt;"&amp;$AV3902)+1+COUNTIF($AV$11:$AV3902, $AV3902)-1)</f>
        <v/>
      </c>
      <c r="AZ3902" s="111" t="str">
        <f>IF($B3902="", "", SUMIF('Shopping List'!$AV$11:$AV$25, $B3902, 'Shopping List'!$BN$11:$BN$25))</f>
        <v/>
      </c>
      <c r="BB3902" s="117" t="str">
        <f t="shared" si="917"/>
        <v/>
      </c>
    </row>
    <row r="3903" spans="1:54" x14ac:dyDescent="0.25">
      <c r="A3903" s="4"/>
      <c r="B3903" s="37"/>
      <c r="C3903" s="124"/>
      <c r="D3903" s="39"/>
      <c r="E3903" s="125"/>
      <c r="F3903" s="48"/>
      <c r="G3903" s="4"/>
      <c r="H3903" s="4"/>
      <c r="I3903" s="95" t="str">
        <f>IF($C3903="", "", IF(IFERROR(INDEX(Ingredients!$C$11:$C$310, MATCH($C3903, Ingredients!$B$11:$B$310, 0)), "")="", "", IFERROR(INDEX(Ingredients!$C$11:$C$310, MATCH($C3903, Ingredients!$B$11:$B$310, 0)), "")))</f>
        <v/>
      </c>
      <c r="J3903" s="73" t="str">
        <f>IF($B3903="", "", IF(IFERROR(INDEX(Meals!$C$11:$C$260, MATCH($B3903, Meals!$B$11:$B$260, 0)), "")="", "", IFERROR(INDEX(Meals!$C$11:$C$260, MATCH($B3903, Meals!$B$11:$B$260, 0)), "")))</f>
        <v/>
      </c>
      <c r="K3903" s="4"/>
      <c r="L3903" s="72" t="str">
        <f t="shared" si="907"/>
        <v/>
      </c>
      <c r="M3903" s="73" t="str">
        <f t="shared" si="908"/>
        <v/>
      </c>
      <c r="N3903" s="4"/>
      <c r="O3903" s="78" t="str">
        <f t="shared" si="909"/>
        <v/>
      </c>
      <c r="P3903" s="79" t="str">
        <f t="shared" si="910"/>
        <v/>
      </c>
      <c r="Q3903" s="4"/>
      <c r="R3903" s="90" t="str">
        <f t="shared" si="911"/>
        <v/>
      </c>
      <c r="S3903" s="4"/>
      <c r="Y3903" s="18" t="str">
        <f t="shared" si="912"/>
        <v/>
      </c>
      <c r="AA3903" s="18" t="str">
        <f t="shared" si="903"/>
        <v/>
      </c>
      <c r="AB3903" s="18" t="str">
        <f t="shared" si="904"/>
        <v/>
      </c>
      <c r="AC3903" s="18" t="str">
        <f t="shared" si="913"/>
        <v/>
      </c>
      <c r="AD3903" s="18" t="str">
        <f t="shared" si="913"/>
        <v/>
      </c>
      <c r="AE3903" s="18" t="str">
        <f t="shared" si="914"/>
        <v/>
      </c>
      <c r="AG3903" s="95" t="str">
        <f>IF($C3903="", "", IF(IFERROR(INDEX(Ingredients!C$11:C$310, MATCH($C3903, Ingredients!$B$11:$B$310, 0)), "")="", "", IFERROR(INDEX(Ingredients!C$11:C$310, MATCH($C3903, Ingredients!$B$11:$B$310, 0)), "")))</f>
        <v/>
      </c>
      <c r="AH3903" s="105" t="str">
        <f>IF($C3903="", "", IF(IFERROR(INDEX(Ingredients!D$11:D$310, MATCH($C3903, Ingredients!$B$11:$B$310, 0)), "")="", "", IFERROR(INDEX(Ingredients!D$11:D$310, MATCH($C3903, Ingredients!$B$11:$B$310, 0)), "")))</f>
        <v/>
      </c>
      <c r="AI3903" s="106" t="str">
        <f>IF($C3903="", "", IF(IFERROR(INDEX(Ingredients!E$11:E$310, MATCH($C3903, Ingredients!$B$11:$B$310, 0)), "")="", "", IFERROR(INDEX(Ingredients!E$11:E$310, MATCH($C3903, Ingredients!$B$11:$B$310, 0)), "")))</f>
        <v/>
      </c>
      <c r="AJ3903" s="108" t="str">
        <f>IF($C3903="", "", IF(IFERROR(INDEX(Ingredients!F$11:F$310, MATCH($C3903, Ingredients!$B$11:$B$310, 0)), "")="", "", IFERROR(INDEX(Ingredients!F$11:F$310, MATCH($C3903, Ingredients!$B$11:$B$310, 0)), "")))</f>
        <v/>
      </c>
      <c r="AK3903" s="106" t="str">
        <f>IF($C3903="", "", IF(IFERROR(INDEX(Ingredients!G$11:G$310, MATCH($C3903, Ingredients!$B$11:$B$310, 0)), "")="", "", IFERROR(INDEX(Ingredients!G$11:G$310, MATCH($C3903, Ingredients!$B$11:$B$310, 0)), "")))</f>
        <v/>
      </c>
      <c r="AL3903" s="79" t="str">
        <f>IF($C3903="", "", IF(IFERROR(INDEX(Ingredients!H$11:H$310, MATCH($C3903, Ingredients!$B$11:$B$310, 0)), "")="", "", IFERROR(INDEX(Ingredients!H$11:H$310, MATCH($C3903, Ingredients!$B$11:$B$310, 0)), "")))</f>
        <v/>
      </c>
      <c r="AN3903" s="83" t="str">
        <f t="shared" si="905"/>
        <v/>
      </c>
      <c r="AP3903" s="114" t="str">
        <f t="shared" si="915"/>
        <v/>
      </c>
      <c r="AR3903" s="117" t="str">
        <f>IF($C3903="", "", IF(IFERROR(INDEX(Ingredients!$AI$11:$AI$310, MATCH($C3903, Ingredients!$B$11:$B$310, 0)), "")="", "", IFERROR(INDEX(Ingredients!$AI$11:$AI$310, MATCH($C3903, Ingredients!$B$11:$B$310, 0)), "")))</f>
        <v/>
      </c>
      <c r="AT3903" s="120" t="str">
        <f t="shared" si="916"/>
        <v/>
      </c>
      <c r="AV3903" s="90" t="str">
        <f t="shared" si="906"/>
        <v/>
      </c>
      <c r="AX3903" s="90" t="str">
        <f>IF($AV3903="", "", COUNTIF($AV$11:$AV$5010, "&lt;"&amp;$AV3903)+1+COUNTIF($AV$11:$AV3903, $AV3903)-1)</f>
        <v/>
      </c>
      <c r="AZ3903" s="111" t="str">
        <f>IF($B3903="", "", SUMIF('Shopping List'!$AV$11:$AV$25, $B3903, 'Shopping List'!$BN$11:$BN$25))</f>
        <v/>
      </c>
      <c r="BB3903" s="117" t="str">
        <f t="shared" si="917"/>
        <v/>
      </c>
    </row>
    <row r="3904" spans="1:54" x14ac:dyDescent="0.25">
      <c r="A3904" s="4"/>
      <c r="B3904" s="37"/>
      <c r="C3904" s="124"/>
      <c r="D3904" s="39"/>
      <c r="E3904" s="125"/>
      <c r="F3904" s="48"/>
      <c r="G3904" s="4"/>
      <c r="H3904" s="4"/>
      <c r="I3904" s="95" t="str">
        <f>IF($C3904="", "", IF(IFERROR(INDEX(Ingredients!$C$11:$C$310, MATCH($C3904, Ingredients!$B$11:$B$310, 0)), "")="", "", IFERROR(INDEX(Ingredients!$C$11:$C$310, MATCH($C3904, Ingredients!$B$11:$B$310, 0)), "")))</f>
        <v/>
      </c>
      <c r="J3904" s="73" t="str">
        <f>IF($B3904="", "", IF(IFERROR(INDEX(Meals!$C$11:$C$260, MATCH($B3904, Meals!$B$11:$B$260, 0)), "")="", "", IFERROR(INDEX(Meals!$C$11:$C$260, MATCH($B3904, Meals!$B$11:$B$260, 0)), "")))</f>
        <v/>
      </c>
      <c r="K3904" s="4"/>
      <c r="L3904" s="72" t="str">
        <f t="shared" si="907"/>
        <v/>
      </c>
      <c r="M3904" s="73" t="str">
        <f t="shared" si="908"/>
        <v/>
      </c>
      <c r="N3904" s="4"/>
      <c r="O3904" s="78" t="str">
        <f t="shared" si="909"/>
        <v/>
      </c>
      <c r="P3904" s="79" t="str">
        <f t="shared" si="910"/>
        <v/>
      </c>
      <c r="Q3904" s="4"/>
      <c r="R3904" s="90" t="str">
        <f t="shared" si="911"/>
        <v/>
      </c>
      <c r="S3904" s="4"/>
      <c r="Y3904" s="18" t="str">
        <f t="shared" si="912"/>
        <v/>
      </c>
      <c r="AA3904" s="18" t="str">
        <f t="shared" si="903"/>
        <v/>
      </c>
      <c r="AB3904" s="18" t="str">
        <f t="shared" si="904"/>
        <v/>
      </c>
      <c r="AC3904" s="18" t="str">
        <f t="shared" si="913"/>
        <v/>
      </c>
      <c r="AD3904" s="18" t="str">
        <f t="shared" si="913"/>
        <v/>
      </c>
      <c r="AE3904" s="18" t="str">
        <f t="shared" si="914"/>
        <v/>
      </c>
      <c r="AG3904" s="95" t="str">
        <f>IF($C3904="", "", IF(IFERROR(INDEX(Ingredients!C$11:C$310, MATCH($C3904, Ingredients!$B$11:$B$310, 0)), "")="", "", IFERROR(INDEX(Ingredients!C$11:C$310, MATCH($C3904, Ingredients!$B$11:$B$310, 0)), "")))</f>
        <v/>
      </c>
      <c r="AH3904" s="105" t="str">
        <f>IF($C3904="", "", IF(IFERROR(INDEX(Ingredients!D$11:D$310, MATCH($C3904, Ingredients!$B$11:$B$310, 0)), "")="", "", IFERROR(INDEX(Ingredients!D$11:D$310, MATCH($C3904, Ingredients!$B$11:$B$310, 0)), "")))</f>
        <v/>
      </c>
      <c r="AI3904" s="106" t="str">
        <f>IF($C3904="", "", IF(IFERROR(INDEX(Ingredients!E$11:E$310, MATCH($C3904, Ingredients!$B$11:$B$310, 0)), "")="", "", IFERROR(INDEX(Ingredients!E$11:E$310, MATCH($C3904, Ingredients!$B$11:$B$310, 0)), "")))</f>
        <v/>
      </c>
      <c r="AJ3904" s="108" t="str">
        <f>IF($C3904="", "", IF(IFERROR(INDEX(Ingredients!F$11:F$310, MATCH($C3904, Ingredients!$B$11:$B$310, 0)), "")="", "", IFERROR(INDEX(Ingredients!F$11:F$310, MATCH($C3904, Ingredients!$B$11:$B$310, 0)), "")))</f>
        <v/>
      </c>
      <c r="AK3904" s="106" t="str">
        <f>IF($C3904="", "", IF(IFERROR(INDEX(Ingredients!G$11:G$310, MATCH($C3904, Ingredients!$B$11:$B$310, 0)), "")="", "", IFERROR(INDEX(Ingredients!G$11:G$310, MATCH($C3904, Ingredients!$B$11:$B$310, 0)), "")))</f>
        <v/>
      </c>
      <c r="AL3904" s="79" t="str">
        <f>IF($C3904="", "", IF(IFERROR(INDEX(Ingredients!H$11:H$310, MATCH($C3904, Ingredients!$B$11:$B$310, 0)), "")="", "", IFERROR(INDEX(Ingredients!H$11:H$310, MATCH($C3904, Ingredients!$B$11:$B$310, 0)), "")))</f>
        <v/>
      </c>
      <c r="AN3904" s="83" t="str">
        <f t="shared" si="905"/>
        <v/>
      </c>
      <c r="AP3904" s="114" t="str">
        <f t="shared" si="915"/>
        <v/>
      </c>
      <c r="AR3904" s="117" t="str">
        <f>IF($C3904="", "", IF(IFERROR(INDEX(Ingredients!$AI$11:$AI$310, MATCH($C3904, Ingredients!$B$11:$B$310, 0)), "")="", "", IFERROR(INDEX(Ingredients!$AI$11:$AI$310, MATCH($C3904, Ingredients!$B$11:$B$310, 0)), "")))</f>
        <v/>
      </c>
      <c r="AT3904" s="120" t="str">
        <f t="shared" si="916"/>
        <v/>
      </c>
      <c r="AV3904" s="90" t="str">
        <f t="shared" si="906"/>
        <v/>
      </c>
      <c r="AX3904" s="90" t="str">
        <f>IF($AV3904="", "", COUNTIF($AV$11:$AV$5010, "&lt;"&amp;$AV3904)+1+COUNTIF($AV$11:$AV3904, $AV3904)-1)</f>
        <v/>
      </c>
      <c r="AZ3904" s="111" t="str">
        <f>IF($B3904="", "", SUMIF('Shopping List'!$AV$11:$AV$25, $B3904, 'Shopping List'!$BN$11:$BN$25))</f>
        <v/>
      </c>
      <c r="BB3904" s="117" t="str">
        <f t="shared" si="917"/>
        <v/>
      </c>
    </row>
    <row r="3905" spans="1:54" x14ac:dyDescent="0.25">
      <c r="A3905" s="4"/>
      <c r="B3905" s="37"/>
      <c r="C3905" s="124"/>
      <c r="D3905" s="39"/>
      <c r="E3905" s="125"/>
      <c r="F3905" s="48"/>
      <c r="G3905" s="4"/>
      <c r="H3905" s="4"/>
      <c r="I3905" s="95" t="str">
        <f>IF($C3905="", "", IF(IFERROR(INDEX(Ingredients!$C$11:$C$310, MATCH($C3905, Ingredients!$B$11:$B$310, 0)), "")="", "", IFERROR(INDEX(Ingredients!$C$11:$C$310, MATCH($C3905, Ingredients!$B$11:$B$310, 0)), "")))</f>
        <v/>
      </c>
      <c r="J3905" s="73" t="str">
        <f>IF($B3905="", "", IF(IFERROR(INDEX(Meals!$C$11:$C$260, MATCH($B3905, Meals!$B$11:$B$260, 0)), "")="", "", IFERROR(INDEX(Meals!$C$11:$C$260, MATCH($B3905, Meals!$B$11:$B$260, 0)), "")))</f>
        <v/>
      </c>
      <c r="K3905" s="4"/>
      <c r="L3905" s="72" t="str">
        <f t="shared" si="907"/>
        <v/>
      </c>
      <c r="M3905" s="73" t="str">
        <f t="shared" si="908"/>
        <v/>
      </c>
      <c r="N3905" s="4"/>
      <c r="O3905" s="78" t="str">
        <f t="shared" si="909"/>
        <v/>
      </c>
      <c r="P3905" s="79" t="str">
        <f t="shared" si="910"/>
        <v/>
      </c>
      <c r="Q3905" s="4"/>
      <c r="R3905" s="90" t="str">
        <f t="shared" si="911"/>
        <v/>
      </c>
      <c r="S3905" s="4"/>
      <c r="Y3905" s="18" t="str">
        <f t="shared" si="912"/>
        <v/>
      </c>
      <c r="AA3905" s="18" t="str">
        <f t="shared" si="903"/>
        <v/>
      </c>
      <c r="AB3905" s="18" t="str">
        <f t="shared" si="904"/>
        <v/>
      </c>
      <c r="AC3905" s="18" t="str">
        <f t="shared" si="913"/>
        <v/>
      </c>
      <c r="AD3905" s="18" t="str">
        <f t="shared" si="913"/>
        <v/>
      </c>
      <c r="AE3905" s="18" t="str">
        <f t="shared" si="914"/>
        <v/>
      </c>
      <c r="AG3905" s="95" t="str">
        <f>IF($C3905="", "", IF(IFERROR(INDEX(Ingredients!C$11:C$310, MATCH($C3905, Ingredients!$B$11:$B$310, 0)), "")="", "", IFERROR(INDEX(Ingredients!C$11:C$310, MATCH($C3905, Ingredients!$B$11:$B$310, 0)), "")))</f>
        <v/>
      </c>
      <c r="AH3905" s="105" t="str">
        <f>IF($C3905="", "", IF(IFERROR(INDEX(Ingredients!D$11:D$310, MATCH($C3905, Ingredients!$B$11:$B$310, 0)), "")="", "", IFERROR(INDEX(Ingredients!D$11:D$310, MATCH($C3905, Ingredients!$B$11:$B$310, 0)), "")))</f>
        <v/>
      </c>
      <c r="AI3905" s="106" t="str">
        <f>IF($C3905="", "", IF(IFERROR(INDEX(Ingredients!E$11:E$310, MATCH($C3905, Ingredients!$B$11:$B$310, 0)), "")="", "", IFERROR(INDEX(Ingredients!E$11:E$310, MATCH($C3905, Ingredients!$B$11:$B$310, 0)), "")))</f>
        <v/>
      </c>
      <c r="AJ3905" s="108" t="str">
        <f>IF($C3905="", "", IF(IFERROR(INDEX(Ingredients!F$11:F$310, MATCH($C3905, Ingredients!$B$11:$B$310, 0)), "")="", "", IFERROR(INDEX(Ingredients!F$11:F$310, MATCH($C3905, Ingredients!$B$11:$B$310, 0)), "")))</f>
        <v/>
      </c>
      <c r="AK3905" s="106" t="str">
        <f>IF($C3905="", "", IF(IFERROR(INDEX(Ingredients!G$11:G$310, MATCH($C3905, Ingredients!$B$11:$B$310, 0)), "")="", "", IFERROR(INDEX(Ingredients!G$11:G$310, MATCH($C3905, Ingredients!$B$11:$B$310, 0)), "")))</f>
        <v/>
      </c>
      <c r="AL3905" s="79" t="str">
        <f>IF($C3905="", "", IF(IFERROR(INDEX(Ingredients!H$11:H$310, MATCH($C3905, Ingredients!$B$11:$B$310, 0)), "")="", "", IFERROR(INDEX(Ingredients!H$11:H$310, MATCH($C3905, Ingredients!$B$11:$B$310, 0)), "")))</f>
        <v/>
      </c>
      <c r="AN3905" s="83" t="str">
        <f t="shared" si="905"/>
        <v/>
      </c>
      <c r="AP3905" s="114" t="str">
        <f t="shared" si="915"/>
        <v/>
      </c>
      <c r="AR3905" s="117" t="str">
        <f>IF($C3905="", "", IF(IFERROR(INDEX(Ingredients!$AI$11:$AI$310, MATCH($C3905, Ingredients!$B$11:$B$310, 0)), "")="", "", IFERROR(INDEX(Ingredients!$AI$11:$AI$310, MATCH($C3905, Ingredients!$B$11:$B$310, 0)), "")))</f>
        <v/>
      </c>
      <c r="AT3905" s="120" t="str">
        <f t="shared" si="916"/>
        <v/>
      </c>
      <c r="AV3905" s="90" t="str">
        <f t="shared" si="906"/>
        <v/>
      </c>
      <c r="AX3905" s="90" t="str">
        <f>IF($AV3905="", "", COUNTIF($AV$11:$AV$5010, "&lt;"&amp;$AV3905)+1+COUNTIF($AV$11:$AV3905, $AV3905)-1)</f>
        <v/>
      </c>
      <c r="AZ3905" s="111" t="str">
        <f>IF($B3905="", "", SUMIF('Shopping List'!$AV$11:$AV$25, $B3905, 'Shopping List'!$BN$11:$BN$25))</f>
        <v/>
      </c>
      <c r="BB3905" s="117" t="str">
        <f t="shared" si="917"/>
        <v/>
      </c>
    </row>
    <row r="3906" spans="1:54" x14ac:dyDescent="0.25">
      <c r="A3906" s="4"/>
      <c r="B3906" s="37"/>
      <c r="C3906" s="124"/>
      <c r="D3906" s="39"/>
      <c r="E3906" s="125"/>
      <c r="F3906" s="48"/>
      <c r="G3906" s="4"/>
      <c r="H3906" s="4"/>
      <c r="I3906" s="95" t="str">
        <f>IF($C3906="", "", IF(IFERROR(INDEX(Ingredients!$C$11:$C$310, MATCH($C3906, Ingredients!$B$11:$B$310, 0)), "")="", "", IFERROR(INDEX(Ingredients!$C$11:$C$310, MATCH($C3906, Ingredients!$B$11:$B$310, 0)), "")))</f>
        <v/>
      </c>
      <c r="J3906" s="73" t="str">
        <f>IF($B3906="", "", IF(IFERROR(INDEX(Meals!$C$11:$C$260, MATCH($B3906, Meals!$B$11:$B$260, 0)), "")="", "", IFERROR(INDEX(Meals!$C$11:$C$260, MATCH($B3906, Meals!$B$11:$B$260, 0)), "")))</f>
        <v/>
      </c>
      <c r="K3906" s="4"/>
      <c r="L3906" s="72" t="str">
        <f t="shared" si="907"/>
        <v/>
      </c>
      <c r="M3906" s="73" t="str">
        <f t="shared" si="908"/>
        <v/>
      </c>
      <c r="N3906" s="4"/>
      <c r="O3906" s="78" t="str">
        <f t="shared" si="909"/>
        <v/>
      </c>
      <c r="P3906" s="79" t="str">
        <f t="shared" si="910"/>
        <v/>
      </c>
      <c r="Q3906" s="4"/>
      <c r="R3906" s="90" t="str">
        <f t="shared" si="911"/>
        <v/>
      </c>
      <c r="S3906" s="4"/>
      <c r="Y3906" s="18" t="str">
        <f t="shared" si="912"/>
        <v/>
      </c>
      <c r="AA3906" s="18" t="str">
        <f t="shared" si="903"/>
        <v/>
      </c>
      <c r="AB3906" s="18" t="str">
        <f t="shared" si="904"/>
        <v/>
      </c>
      <c r="AC3906" s="18" t="str">
        <f t="shared" si="913"/>
        <v/>
      </c>
      <c r="AD3906" s="18" t="str">
        <f t="shared" si="913"/>
        <v/>
      </c>
      <c r="AE3906" s="18" t="str">
        <f t="shared" si="914"/>
        <v/>
      </c>
      <c r="AG3906" s="95" t="str">
        <f>IF($C3906="", "", IF(IFERROR(INDEX(Ingredients!C$11:C$310, MATCH($C3906, Ingredients!$B$11:$B$310, 0)), "")="", "", IFERROR(INDEX(Ingredients!C$11:C$310, MATCH($C3906, Ingredients!$B$11:$B$310, 0)), "")))</f>
        <v/>
      </c>
      <c r="AH3906" s="105" t="str">
        <f>IF($C3906="", "", IF(IFERROR(INDEX(Ingredients!D$11:D$310, MATCH($C3906, Ingredients!$B$11:$B$310, 0)), "")="", "", IFERROR(INDEX(Ingredients!D$11:D$310, MATCH($C3906, Ingredients!$B$11:$B$310, 0)), "")))</f>
        <v/>
      </c>
      <c r="AI3906" s="106" t="str">
        <f>IF($C3906="", "", IF(IFERROR(INDEX(Ingredients!E$11:E$310, MATCH($C3906, Ingredients!$B$11:$B$310, 0)), "")="", "", IFERROR(INDEX(Ingredients!E$11:E$310, MATCH($C3906, Ingredients!$B$11:$B$310, 0)), "")))</f>
        <v/>
      </c>
      <c r="AJ3906" s="108" t="str">
        <f>IF($C3906="", "", IF(IFERROR(INDEX(Ingredients!F$11:F$310, MATCH($C3906, Ingredients!$B$11:$B$310, 0)), "")="", "", IFERROR(INDEX(Ingredients!F$11:F$310, MATCH($C3906, Ingredients!$B$11:$B$310, 0)), "")))</f>
        <v/>
      </c>
      <c r="AK3906" s="106" t="str">
        <f>IF($C3906="", "", IF(IFERROR(INDEX(Ingredients!G$11:G$310, MATCH($C3906, Ingredients!$B$11:$B$310, 0)), "")="", "", IFERROR(INDEX(Ingredients!G$11:G$310, MATCH($C3906, Ingredients!$B$11:$B$310, 0)), "")))</f>
        <v/>
      </c>
      <c r="AL3906" s="79" t="str">
        <f>IF($C3906="", "", IF(IFERROR(INDEX(Ingredients!H$11:H$310, MATCH($C3906, Ingredients!$B$11:$B$310, 0)), "")="", "", IFERROR(INDEX(Ingredients!H$11:H$310, MATCH($C3906, Ingredients!$B$11:$B$310, 0)), "")))</f>
        <v/>
      </c>
      <c r="AN3906" s="83" t="str">
        <f t="shared" si="905"/>
        <v/>
      </c>
      <c r="AP3906" s="114" t="str">
        <f t="shared" si="915"/>
        <v/>
      </c>
      <c r="AR3906" s="117" t="str">
        <f>IF($C3906="", "", IF(IFERROR(INDEX(Ingredients!$AI$11:$AI$310, MATCH($C3906, Ingredients!$B$11:$B$310, 0)), "")="", "", IFERROR(INDEX(Ingredients!$AI$11:$AI$310, MATCH($C3906, Ingredients!$B$11:$B$310, 0)), "")))</f>
        <v/>
      </c>
      <c r="AT3906" s="120" t="str">
        <f t="shared" si="916"/>
        <v/>
      </c>
      <c r="AV3906" s="90" t="str">
        <f t="shared" si="906"/>
        <v/>
      </c>
      <c r="AX3906" s="90" t="str">
        <f>IF($AV3906="", "", COUNTIF($AV$11:$AV$5010, "&lt;"&amp;$AV3906)+1+COUNTIF($AV$11:$AV3906, $AV3906)-1)</f>
        <v/>
      </c>
      <c r="AZ3906" s="111" t="str">
        <f>IF($B3906="", "", SUMIF('Shopping List'!$AV$11:$AV$25, $B3906, 'Shopping List'!$BN$11:$BN$25))</f>
        <v/>
      </c>
      <c r="BB3906" s="117" t="str">
        <f t="shared" si="917"/>
        <v/>
      </c>
    </row>
    <row r="3907" spans="1:54" x14ac:dyDescent="0.25">
      <c r="A3907" s="4"/>
      <c r="B3907" s="37"/>
      <c r="C3907" s="124"/>
      <c r="D3907" s="39"/>
      <c r="E3907" s="125"/>
      <c r="F3907" s="48"/>
      <c r="G3907" s="4"/>
      <c r="H3907" s="4"/>
      <c r="I3907" s="95" t="str">
        <f>IF($C3907="", "", IF(IFERROR(INDEX(Ingredients!$C$11:$C$310, MATCH($C3907, Ingredients!$B$11:$B$310, 0)), "")="", "", IFERROR(INDEX(Ingredients!$C$11:$C$310, MATCH($C3907, Ingredients!$B$11:$B$310, 0)), "")))</f>
        <v/>
      </c>
      <c r="J3907" s="73" t="str">
        <f>IF($B3907="", "", IF(IFERROR(INDEX(Meals!$C$11:$C$260, MATCH($B3907, Meals!$B$11:$B$260, 0)), "")="", "", IFERROR(INDEX(Meals!$C$11:$C$260, MATCH($B3907, Meals!$B$11:$B$260, 0)), "")))</f>
        <v/>
      </c>
      <c r="K3907" s="4"/>
      <c r="L3907" s="72" t="str">
        <f t="shared" si="907"/>
        <v/>
      </c>
      <c r="M3907" s="73" t="str">
        <f t="shared" si="908"/>
        <v/>
      </c>
      <c r="N3907" s="4"/>
      <c r="O3907" s="78" t="str">
        <f t="shared" si="909"/>
        <v/>
      </c>
      <c r="P3907" s="79" t="str">
        <f t="shared" si="910"/>
        <v/>
      </c>
      <c r="Q3907" s="4"/>
      <c r="R3907" s="90" t="str">
        <f t="shared" si="911"/>
        <v/>
      </c>
      <c r="S3907" s="4"/>
      <c r="Y3907" s="18" t="str">
        <f t="shared" si="912"/>
        <v/>
      </c>
      <c r="AA3907" s="18" t="str">
        <f t="shared" si="903"/>
        <v/>
      </c>
      <c r="AB3907" s="18" t="str">
        <f t="shared" si="904"/>
        <v/>
      </c>
      <c r="AC3907" s="18" t="str">
        <f t="shared" si="913"/>
        <v/>
      </c>
      <c r="AD3907" s="18" t="str">
        <f t="shared" si="913"/>
        <v/>
      </c>
      <c r="AE3907" s="18" t="str">
        <f t="shared" si="914"/>
        <v/>
      </c>
      <c r="AG3907" s="95" t="str">
        <f>IF($C3907="", "", IF(IFERROR(INDEX(Ingredients!C$11:C$310, MATCH($C3907, Ingredients!$B$11:$B$310, 0)), "")="", "", IFERROR(INDEX(Ingredients!C$11:C$310, MATCH($C3907, Ingredients!$B$11:$B$310, 0)), "")))</f>
        <v/>
      </c>
      <c r="AH3907" s="105" t="str">
        <f>IF($C3907="", "", IF(IFERROR(INDEX(Ingredients!D$11:D$310, MATCH($C3907, Ingredients!$B$11:$B$310, 0)), "")="", "", IFERROR(INDEX(Ingredients!D$11:D$310, MATCH($C3907, Ingredients!$B$11:$B$310, 0)), "")))</f>
        <v/>
      </c>
      <c r="AI3907" s="106" t="str">
        <f>IF($C3907="", "", IF(IFERROR(INDEX(Ingredients!E$11:E$310, MATCH($C3907, Ingredients!$B$11:$B$310, 0)), "")="", "", IFERROR(INDEX(Ingredients!E$11:E$310, MATCH($C3907, Ingredients!$B$11:$B$310, 0)), "")))</f>
        <v/>
      </c>
      <c r="AJ3907" s="108" t="str">
        <f>IF($C3907="", "", IF(IFERROR(INDEX(Ingredients!F$11:F$310, MATCH($C3907, Ingredients!$B$11:$B$310, 0)), "")="", "", IFERROR(INDEX(Ingredients!F$11:F$310, MATCH($C3907, Ingredients!$B$11:$B$310, 0)), "")))</f>
        <v/>
      </c>
      <c r="AK3907" s="106" t="str">
        <f>IF($C3907="", "", IF(IFERROR(INDEX(Ingredients!G$11:G$310, MATCH($C3907, Ingredients!$B$11:$B$310, 0)), "")="", "", IFERROR(INDEX(Ingredients!G$11:G$310, MATCH($C3907, Ingredients!$B$11:$B$310, 0)), "")))</f>
        <v/>
      </c>
      <c r="AL3907" s="79" t="str">
        <f>IF($C3907="", "", IF(IFERROR(INDEX(Ingredients!H$11:H$310, MATCH($C3907, Ingredients!$B$11:$B$310, 0)), "")="", "", IFERROR(INDEX(Ingredients!H$11:H$310, MATCH($C3907, Ingredients!$B$11:$B$310, 0)), "")))</f>
        <v/>
      </c>
      <c r="AN3907" s="83" t="str">
        <f t="shared" si="905"/>
        <v/>
      </c>
      <c r="AP3907" s="114" t="str">
        <f t="shared" si="915"/>
        <v/>
      </c>
      <c r="AR3907" s="117" t="str">
        <f>IF($C3907="", "", IF(IFERROR(INDEX(Ingredients!$AI$11:$AI$310, MATCH($C3907, Ingredients!$B$11:$B$310, 0)), "")="", "", IFERROR(INDEX(Ingredients!$AI$11:$AI$310, MATCH($C3907, Ingredients!$B$11:$B$310, 0)), "")))</f>
        <v/>
      </c>
      <c r="AT3907" s="120" t="str">
        <f t="shared" si="916"/>
        <v/>
      </c>
      <c r="AV3907" s="90" t="str">
        <f t="shared" si="906"/>
        <v/>
      </c>
      <c r="AX3907" s="90" t="str">
        <f>IF($AV3907="", "", COUNTIF($AV$11:$AV$5010, "&lt;"&amp;$AV3907)+1+COUNTIF($AV$11:$AV3907, $AV3907)-1)</f>
        <v/>
      </c>
      <c r="AZ3907" s="111" t="str">
        <f>IF($B3907="", "", SUMIF('Shopping List'!$AV$11:$AV$25, $B3907, 'Shopping List'!$BN$11:$BN$25))</f>
        <v/>
      </c>
      <c r="BB3907" s="117" t="str">
        <f t="shared" si="917"/>
        <v/>
      </c>
    </row>
    <row r="3908" spans="1:54" x14ac:dyDescent="0.25">
      <c r="A3908" s="4"/>
      <c r="B3908" s="37"/>
      <c r="C3908" s="124"/>
      <c r="D3908" s="39"/>
      <c r="E3908" s="125"/>
      <c r="F3908" s="48"/>
      <c r="G3908" s="4"/>
      <c r="H3908" s="4"/>
      <c r="I3908" s="95" t="str">
        <f>IF($C3908="", "", IF(IFERROR(INDEX(Ingredients!$C$11:$C$310, MATCH($C3908, Ingredients!$B$11:$B$310, 0)), "")="", "", IFERROR(INDEX(Ingredients!$C$11:$C$310, MATCH($C3908, Ingredients!$B$11:$B$310, 0)), "")))</f>
        <v/>
      </c>
      <c r="J3908" s="73" t="str">
        <f>IF($B3908="", "", IF(IFERROR(INDEX(Meals!$C$11:$C$260, MATCH($B3908, Meals!$B$11:$B$260, 0)), "")="", "", IFERROR(INDEX(Meals!$C$11:$C$260, MATCH($B3908, Meals!$B$11:$B$260, 0)), "")))</f>
        <v/>
      </c>
      <c r="K3908" s="4"/>
      <c r="L3908" s="72" t="str">
        <f t="shared" si="907"/>
        <v/>
      </c>
      <c r="M3908" s="73" t="str">
        <f t="shared" si="908"/>
        <v/>
      </c>
      <c r="N3908" s="4"/>
      <c r="O3908" s="78" t="str">
        <f t="shared" si="909"/>
        <v/>
      </c>
      <c r="P3908" s="79" t="str">
        <f t="shared" si="910"/>
        <v/>
      </c>
      <c r="Q3908" s="4"/>
      <c r="R3908" s="90" t="str">
        <f t="shared" si="911"/>
        <v/>
      </c>
      <c r="S3908" s="4"/>
      <c r="Y3908" s="18" t="str">
        <f t="shared" si="912"/>
        <v/>
      </c>
      <c r="AA3908" s="18" t="str">
        <f t="shared" si="903"/>
        <v/>
      </c>
      <c r="AB3908" s="18" t="str">
        <f t="shared" si="904"/>
        <v/>
      </c>
      <c r="AC3908" s="18" t="str">
        <f t="shared" si="913"/>
        <v/>
      </c>
      <c r="AD3908" s="18" t="str">
        <f t="shared" si="913"/>
        <v/>
      </c>
      <c r="AE3908" s="18" t="str">
        <f t="shared" si="914"/>
        <v/>
      </c>
      <c r="AG3908" s="95" t="str">
        <f>IF($C3908="", "", IF(IFERROR(INDEX(Ingredients!C$11:C$310, MATCH($C3908, Ingredients!$B$11:$B$310, 0)), "")="", "", IFERROR(INDEX(Ingredients!C$11:C$310, MATCH($C3908, Ingredients!$B$11:$B$310, 0)), "")))</f>
        <v/>
      </c>
      <c r="AH3908" s="105" t="str">
        <f>IF($C3908="", "", IF(IFERROR(INDEX(Ingredients!D$11:D$310, MATCH($C3908, Ingredients!$B$11:$B$310, 0)), "")="", "", IFERROR(INDEX(Ingredients!D$11:D$310, MATCH($C3908, Ingredients!$B$11:$B$310, 0)), "")))</f>
        <v/>
      </c>
      <c r="AI3908" s="106" t="str">
        <f>IF($C3908="", "", IF(IFERROR(INDEX(Ingredients!E$11:E$310, MATCH($C3908, Ingredients!$B$11:$B$310, 0)), "")="", "", IFERROR(INDEX(Ingredients!E$11:E$310, MATCH($C3908, Ingredients!$B$11:$B$310, 0)), "")))</f>
        <v/>
      </c>
      <c r="AJ3908" s="108" t="str">
        <f>IF($C3908="", "", IF(IFERROR(INDEX(Ingredients!F$11:F$310, MATCH($C3908, Ingredients!$B$11:$B$310, 0)), "")="", "", IFERROR(INDEX(Ingredients!F$11:F$310, MATCH($C3908, Ingredients!$B$11:$B$310, 0)), "")))</f>
        <v/>
      </c>
      <c r="AK3908" s="106" t="str">
        <f>IF($C3908="", "", IF(IFERROR(INDEX(Ingredients!G$11:G$310, MATCH($C3908, Ingredients!$B$11:$B$310, 0)), "")="", "", IFERROR(INDEX(Ingredients!G$11:G$310, MATCH($C3908, Ingredients!$B$11:$B$310, 0)), "")))</f>
        <v/>
      </c>
      <c r="AL3908" s="79" t="str">
        <f>IF($C3908="", "", IF(IFERROR(INDEX(Ingredients!H$11:H$310, MATCH($C3908, Ingredients!$B$11:$B$310, 0)), "")="", "", IFERROR(INDEX(Ingredients!H$11:H$310, MATCH($C3908, Ingredients!$B$11:$B$310, 0)), "")))</f>
        <v/>
      </c>
      <c r="AN3908" s="83" t="str">
        <f t="shared" si="905"/>
        <v/>
      </c>
      <c r="AP3908" s="114" t="str">
        <f t="shared" si="915"/>
        <v/>
      </c>
      <c r="AR3908" s="117" t="str">
        <f>IF($C3908="", "", IF(IFERROR(INDEX(Ingredients!$AI$11:$AI$310, MATCH($C3908, Ingredients!$B$11:$B$310, 0)), "")="", "", IFERROR(INDEX(Ingredients!$AI$11:$AI$310, MATCH($C3908, Ingredients!$B$11:$B$310, 0)), "")))</f>
        <v/>
      </c>
      <c r="AT3908" s="120" t="str">
        <f t="shared" si="916"/>
        <v/>
      </c>
      <c r="AV3908" s="90" t="str">
        <f t="shared" si="906"/>
        <v/>
      </c>
      <c r="AX3908" s="90" t="str">
        <f>IF($AV3908="", "", COUNTIF($AV$11:$AV$5010, "&lt;"&amp;$AV3908)+1+COUNTIF($AV$11:$AV3908, $AV3908)-1)</f>
        <v/>
      </c>
      <c r="AZ3908" s="111" t="str">
        <f>IF($B3908="", "", SUMIF('Shopping List'!$AV$11:$AV$25, $B3908, 'Shopping List'!$BN$11:$BN$25))</f>
        <v/>
      </c>
      <c r="BB3908" s="117" t="str">
        <f t="shared" si="917"/>
        <v/>
      </c>
    </row>
    <row r="3909" spans="1:54" x14ac:dyDescent="0.25">
      <c r="A3909" s="4"/>
      <c r="B3909" s="37"/>
      <c r="C3909" s="124"/>
      <c r="D3909" s="39"/>
      <c r="E3909" s="125"/>
      <c r="F3909" s="48"/>
      <c r="G3909" s="4"/>
      <c r="H3909" s="4"/>
      <c r="I3909" s="95" t="str">
        <f>IF($C3909="", "", IF(IFERROR(INDEX(Ingredients!$C$11:$C$310, MATCH($C3909, Ingredients!$B$11:$B$310, 0)), "")="", "", IFERROR(INDEX(Ingredients!$C$11:$C$310, MATCH($C3909, Ingredients!$B$11:$B$310, 0)), "")))</f>
        <v/>
      </c>
      <c r="J3909" s="73" t="str">
        <f>IF($B3909="", "", IF(IFERROR(INDEX(Meals!$C$11:$C$260, MATCH($B3909, Meals!$B$11:$B$260, 0)), "")="", "", IFERROR(INDEX(Meals!$C$11:$C$260, MATCH($B3909, Meals!$B$11:$B$260, 0)), "")))</f>
        <v/>
      </c>
      <c r="K3909" s="4"/>
      <c r="L3909" s="72" t="str">
        <f t="shared" si="907"/>
        <v/>
      </c>
      <c r="M3909" s="73" t="str">
        <f t="shared" si="908"/>
        <v/>
      </c>
      <c r="N3909" s="4"/>
      <c r="O3909" s="78" t="str">
        <f t="shared" si="909"/>
        <v/>
      </c>
      <c r="P3909" s="79" t="str">
        <f t="shared" si="910"/>
        <v/>
      </c>
      <c r="Q3909" s="4"/>
      <c r="R3909" s="90" t="str">
        <f t="shared" si="911"/>
        <v/>
      </c>
      <c r="S3909" s="4"/>
      <c r="Y3909" s="18" t="str">
        <f t="shared" si="912"/>
        <v/>
      </c>
      <c r="AA3909" s="18" t="str">
        <f t="shared" si="903"/>
        <v/>
      </c>
      <c r="AB3909" s="18" t="str">
        <f t="shared" si="904"/>
        <v/>
      </c>
      <c r="AC3909" s="18" t="str">
        <f t="shared" si="913"/>
        <v/>
      </c>
      <c r="AD3909" s="18" t="str">
        <f t="shared" si="913"/>
        <v/>
      </c>
      <c r="AE3909" s="18" t="str">
        <f t="shared" si="914"/>
        <v/>
      </c>
      <c r="AG3909" s="95" t="str">
        <f>IF($C3909="", "", IF(IFERROR(INDEX(Ingredients!C$11:C$310, MATCH($C3909, Ingredients!$B$11:$B$310, 0)), "")="", "", IFERROR(INDEX(Ingredients!C$11:C$310, MATCH($C3909, Ingredients!$B$11:$B$310, 0)), "")))</f>
        <v/>
      </c>
      <c r="AH3909" s="105" t="str">
        <f>IF($C3909="", "", IF(IFERROR(INDEX(Ingredients!D$11:D$310, MATCH($C3909, Ingredients!$B$11:$B$310, 0)), "")="", "", IFERROR(INDEX(Ingredients!D$11:D$310, MATCH($C3909, Ingredients!$B$11:$B$310, 0)), "")))</f>
        <v/>
      </c>
      <c r="AI3909" s="106" t="str">
        <f>IF($C3909="", "", IF(IFERROR(INDEX(Ingredients!E$11:E$310, MATCH($C3909, Ingredients!$B$11:$B$310, 0)), "")="", "", IFERROR(INDEX(Ingredients!E$11:E$310, MATCH($C3909, Ingredients!$B$11:$B$310, 0)), "")))</f>
        <v/>
      </c>
      <c r="AJ3909" s="108" t="str">
        <f>IF($C3909="", "", IF(IFERROR(INDEX(Ingredients!F$11:F$310, MATCH($C3909, Ingredients!$B$11:$B$310, 0)), "")="", "", IFERROR(INDEX(Ingredients!F$11:F$310, MATCH($C3909, Ingredients!$B$11:$B$310, 0)), "")))</f>
        <v/>
      </c>
      <c r="AK3909" s="106" t="str">
        <f>IF($C3909="", "", IF(IFERROR(INDEX(Ingredients!G$11:G$310, MATCH($C3909, Ingredients!$B$11:$B$310, 0)), "")="", "", IFERROR(INDEX(Ingredients!G$11:G$310, MATCH($C3909, Ingredients!$B$11:$B$310, 0)), "")))</f>
        <v/>
      </c>
      <c r="AL3909" s="79" t="str">
        <f>IF($C3909="", "", IF(IFERROR(INDEX(Ingredients!H$11:H$310, MATCH($C3909, Ingredients!$B$11:$B$310, 0)), "")="", "", IFERROR(INDEX(Ingredients!H$11:H$310, MATCH($C3909, Ingredients!$B$11:$B$310, 0)), "")))</f>
        <v/>
      </c>
      <c r="AN3909" s="83" t="str">
        <f t="shared" si="905"/>
        <v/>
      </c>
      <c r="AP3909" s="114" t="str">
        <f t="shared" si="915"/>
        <v/>
      </c>
      <c r="AR3909" s="117" t="str">
        <f>IF($C3909="", "", IF(IFERROR(INDEX(Ingredients!$AI$11:$AI$310, MATCH($C3909, Ingredients!$B$11:$B$310, 0)), "")="", "", IFERROR(INDEX(Ingredients!$AI$11:$AI$310, MATCH($C3909, Ingredients!$B$11:$B$310, 0)), "")))</f>
        <v/>
      </c>
      <c r="AT3909" s="120" t="str">
        <f t="shared" si="916"/>
        <v/>
      </c>
      <c r="AV3909" s="90" t="str">
        <f t="shared" si="906"/>
        <v/>
      </c>
      <c r="AX3909" s="90" t="str">
        <f>IF($AV3909="", "", COUNTIF($AV$11:$AV$5010, "&lt;"&amp;$AV3909)+1+COUNTIF($AV$11:$AV3909, $AV3909)-1)</f>
        <v/>
      </c>
      <c r="AZ3909" s="111" t="str">
        <f>IF($B3909="", "", SUMIF('Shopping List'!$AV$11:$AV$25, $B3909, 'Shopping List'!$BN$11:$BN$25))</f>
        <v/>
      </c>
      <c r="BB3909" s="117" t="str">
        <f t="shared" si="917"/>
        <v/>
      </c>
    </row>
    <row r="3910" spans="1:54" x14ac:dyDescent="0.25">
      <c r="A3910" s="4"/>
      <c r="B3910" s="37"/>
      <c r="C3910" s="124"/>
      <c r="D3910" s="39"/>
      <c r="E3910" s="125"/>
      <c r="F3910" s="48"/>
      <c r="G3910" s="4"/>
      <c r="H3910" s="4"/>
      <c r="I3910" s="95" t="str">
        <f>IF($C3910="", "", IF(IFERROR(INDEX(Ingredients!$C$11:$C$310, MATCH($C3910, Ingredients!$B$11:$B$310, 0)), "")="", "", IFERROR(INDEX(Ingredients!$C$11:$C$310, MATCH($C3910, Ingredients!$B$11:$B$310, 0)), "")))</f>
        <v/>
      </c>
      <c r="J3910" s="73" t="str">
        <f>IF($B3910="", "", IF(IFERROR(INDEX(Meals!$C$11:$C$260, MATCH($B3910, Meals!$B$11:$B$260, 0)), "")="", "", IFERROR(INDEX(Meals!$C$11:$C$260, MATCH($B3910, Meals!$B$11:$B$260, 0)), "")))</f>
        <v/>
      </c>
      <c r="K3910" s="4"/>
      <c r="L3910" s="72" t="str">
        <f t="shared" si="907"/>
        <v/>
      </c>
      <c r="M3910" s="73" t="str">
        <f t="shared" si="908"/>
        <v/>
      </c>
      <c r="N3910" s="4"/>
      <c r="O3910" s="78" t="str">
        <f t="shared" si="909"/>
        <v/>
      </c>
      <c r="P3910" s="79" t="str">
        <f t="shared" si="910"/>
        <v/>
      </c>
      <c r="Q3910" s="4"/>
      <c r="R3910" s="90" t="str">
        <f t="shared" si="911"/>
        <v/>
      </c>
      <c r="S3910" s="4"/>
      <c r="Y3910" s="18" t="str">
        <f t="shared" si="912"/>
        <v/>
      </c>
      <c r="AA3910" s="18" t="str">
        <f t="shared" si="903"/>
        <v/>
      </c>
      <c r="AB3910" s="18" t="str">
        <f t="shared" si="904"/>
        <v/>
      </c>
      <c r="AC3910" s="18" t="str">
        <f t="shared" si="913"/>
        <v/>
      </c>
      <c r="AD3910" s="18" t="str">
        <f t="shared" si="913"/>
        <v/>
      </c>
      <c r="AE3910" s="18" t="str">
        <f t="shared" si="914"/>
        <v/>
      </c>
      <c r="AG3910" s="95" t="str">
        <f>IF($C3910="", "", IF(IFERROR(INDEX(Ingredients!C$11:C$310, MATCH($C3910, Ingredients!$B$11:$B$310, 0)), "")="", "", IFERROR(INDEX(Ingredients!C$11:C$310, MATCH($C3910, Ingredients!$B$11:$B$310, 0)), "")))</f>
        <v/>
      </c>
      <c r="AH3910" s="105" t="str">
        <f>IF($C3910="", "", IF(IFERROR(INDEX(Ingredients!D$11:D$310, MATCH($C3910, Ingredients!$B$11:$B$310, 0)), "")="", "", IFERROR(INDEX(Ingredients!D$11:D$310, MATCH($C3910, Ingredients!$B$11:$B$310, 0)), "")))</f>
        <v/>
      </c>
      <c r="AI3910" s="106" t="str">
        <f>IF($C3910="", "", IF(IFERROR(INDEX(Ingredients!E$11:E$310, MATCH($C3910, Ingredients!$B$11:$B$310, 0)), "")="", "", IFERROR(INDEX(Ingredients!E$11:E$310, MATCH($C3910, Ingredients!$B$11:$B$310, 0)), "")))</f>
        <v/>
      </c>
      <c r="AJ3910" s="108" t="str">
        <f>IF($C3910="", "", IF(IFERROR(INDEX(Ingredients!F$11:F$310, MATCH($C3910, Ingredients!$B$11:$B$310, 0)), "")="", "", IFERROR(INDEX(Ingredients!F$11:F$310, MATCH($C3910, Ingredients!$B$11:$B$310, 0)), "")))</f>
        <v/>
      </c>
      <c r="AK3910" s="106" t="str">
        <f>IF($C3910="", "", IF(IFERROR(INDEX(Ingredients!G$11:G$310, MATCH($C3910, Ingredients!$B$11:$B$310, 0)), "")="", "", IFERROR(INDEX(Ingredients!G$11:G$310, MATCH($C3910, Ingredients!$B$11:$B$310, 0)), "")))</f>
        <v/>
      </c>
      <c r="AL3910" s="79" t="str">
        <f>IF($C3910="", "", IF(IFERROR(INDEX(Ingredients!H$11:H$310, MATCH($C3910, Ingredients!$B$11:$B$310, 0)), "")="", "", IFERROR(INDEX(Ingredients!H$11:H$310, MATCH($C3910, Ingredients!$B$11:$B$310, 0)), "")))</f>
        <v/>
      </c>
      <c r="AN3910" s="83" t="str">
        <f t="shared" si="905"/>
        <v/>
      </c>
      <c r="AP3910" s="114" t="str">
        <f t="shared" si="915"/>
        <v/>
      </c>
      <c r="AR3910" s="117" t="str">
        <f>IF($C3910="", "", IF(IFERROR(INDEX(Ingredients!$AI$11:$AI$310, MATCH($C3910, Ingredients!$B$11:$B$310, 0)), "")="", "", IFERROR(INDEX(Ingredients!$AI$11:$AI$310, MATCH($C3910, Ingredients!$B$11:$B$310, 0)), "")))</f>
        <v/>
      </c>
      <c r="AT3910" s="120" t="str">
        <f t="shared" si="916"/>
        <v/>
      </c>
      <c r="AV3910" s="90" t="str">
        <f t="shared" si="906"/>
        <v/>
      </c>
      <c r="AX3910" s="90" t="str">
        <f>IF($AV3910="", "", COUNTIF($AV$11:$AV$5010, "&lt;"&amp;$AV3910)+1+COUNTIF($AV$11:$AV3910, $AV3910)-1)</f>
        <v/>
      </c>
      <c r="AZ3910" s="111" t="str">
        <f>IF($B3910="", "", SUMIF('Shopping List'!$AV$11:$AV$25, $B3910, 'Shopping List'!$BN$11:$BN$25))</f>
        <v/>
      </c>
      <c r="BB3910" s="117" t="str">
        <f t="shared" si="917"/>
        <v/>
      </c>
    </row>
    <row r="3911" spans="1:54" x14ac:dyDescent="0.25">
      <c r="A3911" s="4"/>
      <c r="B3911" s="37"/>
      <c r="C3911" s="124"/>
      <c r="D3911" s="39"/>
      <c r="E3911" s="125"/>
      <c r="F3911" s="48"/>
      <c r="G3911" s="4"/>
      <c r="H3911" s="4"/>
      <c r="I3911" s="95" t="str">
        <f>IF($C3911="", "", IF(IFERROR(INDEX(Ingredients!$C$11:$C$310, MATCH($C3911, Ingredients!$B$11:$B$310, 0)), "")="", "", IFERROR(INDEX(Ingredients!$C$11:$C$310, MATCH($C3911, Ingredients!$B$11:$B$310, 0)), "")))</f>
        <v/>
      </c>
      <c r="J3911" s="73" t="str">
        <f>IF($B3911="", "", IF(IFERROR(INDEX(Meals!$C$11:$C$260, MATCH($B3911, Meals!$B$11:$B$260, 0)), "")="", "", IFERROR(INDEX(Meals!$C$11:$C$260, MATCH($B3911, Meals!$B$11:$B$260, 0)), "")))</f>
        <v/>
      </c>
      <c r="K3911" s="4"/>
      <c r="L3911" s="72" t="str">
        <f t="shared" si="907"/>
        <v/>
      </c>
      <c r="M3911" s="73" t="str">
        <f t="shared" si="908"/>
        <v/>
      </c>
      <c r="N3911" s="4"/>
      <c r="O3911" s="78" t="str">
        <f t="shared" si="909"/>
        <v/>
      </c>
      <c r="P3911" s="79" t="str">
        <f t="shared" si="910"/>
        <v/>
      </c>
      <c r="Q3911" s="4"/>
      <c r="R3911" s="90" t="str">
        <f t="shared" si="911"/>
        <v/>
      </c>
      <c r="S3911" s="4"/>
      <c r="Y3911" s="18" t="str">
        <f t="shared" si="912"/>
        <v/>
      </c>
      <c r="AA3911" s="18" t="str">
        <f t="shared" si="903"/>
        <v/>
      </c>
      <c r="AB3911" s="18" t="str">
        <f t="shared" si="904"/>
        <v/>
      </c>
      <c r="AC3911" s="18" t="str">
        <f t="shared" si="913"/>
        <v/>
      </c>
      <c r="AD3911" s="18" t="str">
        <f t="shared" si="913"/>
        <v/>
      </c>
      <c r="AE3911" s="18" t="str">
        <f t="shared" si="914"/>
        <v/>
      </c>
      <c r="AG3911" s="95" t="str">
        <f>IF($C3911="", "", IF(IFERROR(INDEX(Ingredients!C$11:C$310, MATCH($C3911, Ingredients!$B$11:$B$310, 0)), "")="", "", IFERROR(INDEX(Ingredients!C$11:C$310, MATCH($C3911, Ingredients!$B$11:$B$310, 0)), "")))</f>
        <v/>
      </c>
      <c r="AH3911" s="105" t="str">
        <f>IF($C3911="", "", IF(IFERROR(INDEX(Ingredients!D$11:D$310, MATCH($C3911, Ingredients!$B$11:$B$310, 0)), "")="", "", IFERROR(INDEX(Ingredients!D$11:D$310, MATCH($C3911, Ingredients!$B$11:$B$310, 0)), "")))</f>
        <v/>
      </c>
      <c r="AI3911" s="106" t="str">
        <f>IF($C3911="", "", IF(IFERROR(INDEX(Ingredients!E$11:E$310, MATCH($C3911, Ingredients!$B$11:$B$310, 0)), "")="", "", IFERROR(INDEX(Ingredients!E$11:E$310, MATCH($C3911, Ingredients!$B$11:$B$310, 0)), "")))</f>
        <v/>
      </c>
      <c r="AJ3911" s="108" t="str">
        <f>IF($C3911="", "", IF(IFERROR(INDEX(Ingredients!F$11:F$310, MATCH($C3911, Ingredients!$B$11:$B$310, 0)), "")="", "", IFERROR(INDEX(Ingredients!F$11:F$310, MATCH($C3911, Ingredients!$B$11:$B$310, 0)), "")))</f>
        <v/>
      </c>
      <c r="AK3911" s="106" t="str">
        <f>IF($C3911="", "", IF(IFERROR(INDEX(Ingredients!G$11:G$310, MATCH($C3911, Ingredients!$B$11:$B$310, 0)), "")="", "", IFERROR(INDEX(Ingredients!G$11:G$310, MATCH($C3911, Ingredients!$B$11:$B$310, 0)), "")))</f>
        <v/>
      </c>
      <c r="AL3911" s="79" t="str">
        <f>IF($C3911="", "", IF(IFERROR(INDEX(Ingredients!H$11:H$310, MATCH($C3911, Ingredients!$B$11:$B$310, 0)), "")="", "", IFERROR(INDEX(Ingredients!H$11:H$310, MATCH($C3911, Ingredients!$B$11:$B$310, 0)), "")))</f>
        <v/>
      </c>
      <c r="AN3911" s="83" t="str">
        <f t="shared" si="905"/>
        <v/>
      </c>
      <c r="AP3911" s="114" t="str">
        <f t="shared" si="915"/>
        <v/>
      </c>
      <c r="AR3911" s="117" t="str">
        <f>IF($C3911="", "", IF(IFERROR(INDEX(Ingredients!$AI$11:$AI$310, MATCH($C3911, Ingredients!$B$11:$B$310, 0)), "")="", "", IFERROR(INDEX(Ingredients!$AI$11:$AI$310, MATCH($C3911, Ingredients!$B$11:$B$310, 0)), "")))</f>
        <v/>
      </c>
      <c r="AT3911" s="120" t="str">
        <f t="shared" si="916"/>
        <v/>
      </c>
      <c r="AV3911" s="90" t="str">
        <f t="shared" si="906"/>
        <v/>
      </c>
      <c r="AX3911" s="90" t="str">
        <f>IF($AV3911="", "", COUNTIF($AV$11:$AV$5010, "&lt;"&amp;$AV3911)+1+COUNTIF($AV$11:$AV3911, $AV3911)-1)</f>
        <v/>
      </c>
      <c r="AZ3911" s="111" t="str">
        <f>IF($B3911="", "", SUMIF('Shopping List'!$AV$11:$AV$25, $B3911, 'Shopping List'!$BN$11:$BN$25))</f>
        <v/>
      </c>
      <c r="BB3911" s="117" t="str">
        <f t="shared" si="917"/>
        <v/>
      </c>
    </row>
    <row r="3912" spans="1:54" x14ac:dyDescent="0.25">
      <c r="A3912" s="4"/>
      <c r="B3912" s="37"/>
      <c r="C3912" s="124"/>
      <c r="D3912" s="39"/>
      <c r="E3912" s="125"/>
      <c r="F3912" s="48"/>
      <c r="G3912" s="4"/>
      <c r="H3912" s="4"/>
      <c r="I3912" s="95" t="str">
        <f>IF($C3912="", "", IF(IFERROR(INDEX(Ingredients!$C$11:$C$310, MATCH($C3912, Ingredients!$B$11:$B$310, 0)), "")="", "", IFERROR(INDEX(Ingredients!$C$11:$C$310, MATCH($C3912, Ingredients!$B$11:$B$310, 0)), "")))</f>
        <v/>
      </c>
      <c r="J3912" s="73" t="str">
        <f>IF($B3912="", "", IF(IFERROR(INDEX(Meals!$C$11:$C$260, MATCH($B3912, Meals!$B$11:$B$260, 0)), "")="", "", IFERROR(INDEX(Meals!$C$11:$C$260, MATCH($B3912, Meals!$B$11:$B$260, 0)), "")))</f>
        <v/>
      </c>
      <c r="K3912" s="4"/>
      <c r="L3912" s="72" t="str">
        <f t="shared" si="907"/>
        <v/>
      </c>
      <c r="M3912" s="73" t="str">
        <f t="shared" si="908"/>
        <v/>
      </c>
      <c r="N3912" s="4"/>
      <c r="O3912" s="78" t="str">
        <f t="shared" si="909"/>
        <v/>
      </c>
      <c r="P3912" s="79" t="str">
        <f t="shared" si="910"/>
        <v/>
      </c>
      <c r="Q3912" s="4"/>
      <c r="R3912" s="90" t="str">
        <f t="shared" si="911"/>
        <v/>
      </c>
      <c r="S3912" s="4"/>
      <c r="Y3912" s="18" t="str">
        <f t="shared" si="912"/>
        <v/>
      </c>
      <c r="AA3912" s="18" t="str">
        <f t="shared" si="903"/>
        <v/>
      </c>
      <c r="AB3912" s="18" t="str">
        <f t="shared" si="904"/>
        <v/>
      </c>
      <c r="AC3912" s="18" t="str">
        <f t="shared" si="913"/>
        <v/>
      </c>
      <c r="AD3912" s="18" t="str">
        <f t="shared" si="913"/>
        <v/>
      </c>
      <c r="AE3912" s="18" t="str">
        <f t="shared" si="914"/>
        <v/>
      </c>
      <c r="AG3912" s="95" t="str">
        <f>IF($C3912="", "", IF(IFERROR(INDEX(Ingredients!C$11:C$310, MATCH($C3912, Ingredients!$B$11:$B$310, 0)), "")="", "", IFERROR(INDEX(Ingredients!C$11:C$310, MATCH($C3912, Ingredients!$B$11:$B$310, 0)), "")))</f>
        <v/>
      </c>
      <c r="AH3912" s="105" t="str">
        <f>IF($C3912="", "", IF(IFERROR(INDEX(Ingredients!D$11:D$310, MATCH($C3912, Ingredients!$B$11:$B$310, 0)), "")="", "", IFERROR(INDEX(Ingredients!D$11:D$310, MATCH($C3912, Ingredients!$B$11:$B$310, 0)), "")))</f>
        <v/>
      </c>
      <c r="AI3912" s="106" t="str">
        <f>IF($C3912="", "", IF(IFERROR(INDEX(Ingredients!E$11:E$310, MATCH($C3912, Ingredients!$B$11:$B$310, 0)), "")="", "", IFERROR(INDEX(Ingredients!E$11:E$310, MATCH($C3912, Ingredients!$B$11:$B$310, 0)), "")))</f>
        <v/>
      </c>
      <c r="AJ3912" s="108" t="str">
        <f>IF($C3912="", "", IF(IFERROR(INDEX(Ingredients!F$11:F$310, MATCH($C3912, Ingredients!$B$11:$B$310, 0)), "")="", "", IFERROR(INDEX(Ingredients!F$11:F$310, MATCH($C3912, Ingredients!$B$11:$B$310, 0)), "")))</f>
        <v/>
      </c>
      <c r="AK3912" s="106" t="str">
        <f>IF($C3912="", "", IF(IFERROR(INDEX(Ingredients!G$11:G$310, MATCH($C3912, Ingredients!$B$11:$B$310, 0)), "")="", "", IFERROR(INDEX(Ingredients!G$11:G$310, MATCH($C3912, Ingredients!$B$11:$B$310, 0)), "")))</f>
        <v/>
      </c>
      <c r="AL3912" s="79" t="str">
        <f>IF($C3912="", "", IF(IFERROR(INDEX(Ingredients!H$11:H$310, MATCH($C3912, Ingredients!$B$11:$B$310, 0)), "")="", "", IFERROR(INDEX(Ingredients!H$11:H$310, MATCH($C3912, Ingredients!$B$11:$B$310, 0)), "")))</f>
        <v/>
      </c>
      <c r="AN3912" s="83" t="str">
        <f t="shared" si="905"/>
        <v/>
      </c>
      <c r="AP3912" s="114" t="str">
        <f t="shared" si="915"/>
        <v/>
      </c>
      <c r="AR3912" s="117" t="str">
        <f>IF($C3912="", "", IF(IFERROR(INDEX(Ingredients!$AI$11:$AI$310, MATCH($C3912, Ingredients!$B$11:$B$310, 0)), "")="", "", IFERROR(INDEX(Ingredients!$AI$11:$AI$310, MATCH($C3912, Ingredients!$B$11:$B$310, 0)), "")))</f>
        <v/>
      </c>
      <c r="AT3912" s="120" t="str">
        <f t="shared" si="916"/>
        <v/>
      </c>
      <c r="AV3912" s="90" t="str">
        <f t="shared" si="906"/>
        <v/>
      </c>
      <c r="AX3912" s="90" t="str">
        <f>IF($AV3912="", "", COUNTIF($AV$11:$AV$5010, "&lt;"&amp;$AV3912)+1+COUNTIF($AV$11:$AV3912, $AV3912)-1)</f>
        <v/>
      </c>
      <c r="AZ3912" s="111" t="str">
        <f>IF($B3912="", "", SUMIF('Shopping List'!$AV$11:$AV$25, $B3912, 'Shopping List'!$BN$11:$BN$25))</f>
        <v/>
      </c>
      <c r="BB3912" s="117" t="str">
        <f t="shared" si="917"/>
        <v/>
      </c>
    </row>
    <row r="3913" spans="1:54" x14ac:dyDescent="0.25">
      <c r="A3913" s="4"/>
      <c r="B3913" s="37"/>
      <c r="C3913" s="124"/>
      <c r="D3913" s="39"/>
      <c r="E3913" s="125"/>
      <c r="F3913" s="48"/>
      <c r="G3913" s="4"/>
      <c r="H3913" s="4"/>
      <c r="I3913" s="95" t="str">
        <f>IF($C3913="", "", IF(IFERROR(INDEX(Ingredients!$C$11:$C$310, MATCH($C3913, Ingredients!$B$11:$B$310, 0)), "")="", "", IFERROR(INDEX(Ingredients!$C$11:$C$310, MATCH($C3913, Ingredients!$B$11:$B$310, 0)), "")))</f>
        <v/>
      </c>
      <c r="J3913" s="73" t="str">
        <f>IF($B3913="", "", IF(IFERROR(INDEX(Meals!$C$11:$C$260, MATCH($B3913, Meals!$B$11:$B$260, 0)), "")="", "", IFERROR(INDEX(Meals!$C$11:$C$260, MATCH($B3913, Meals!$B$11:$B$260, 0)), "")))</f>
        <v/>
      </c>
      <c r="K3913" s="4"/>
      <c r="L3913" s="72" t="str">
        <f t="shared" si="907"/>
        <v/>
      </c>
      <c r="M3913" s="73" t="str">
        <f t="shared" si="908"/>
        <v/>
      </c>
      <c r="N3913" s="4"/>
      <c r="O3913" s="78" t="str">
        <f t="shared" si="909"/>
        <v/>
      </c>
      <c r="P3913" s="79" t="str">
        <f t="shared" si="910"/>
        <v/>
      </c>
      <c r="Q3913" s="4"/>
      <c r="R3913" s="90" t="str">
        <f t="shared" si="911"/>
        <v/>
      </c>
      <c r="S3913" s="4"/>
      <c r="Y3913" s="18" t="str">
        <f t="shared" si="912"/>
        <v/>
      </c>
      <c r="AA3913" s="18" t="str">
        <f t="shared" si="903"/>
        <v/>
      </c>
      <c r="AB3913" s="18" t="str">
        <f t="shared" si="904"/>
        <v/>
      </c>
      <c r="AC3913" s="18" t="str">
        <f t="shared" si="913"/>
        <v/>
      </c>
      <c r="AD3913" s="18" t="str">
        <f t="shared" si="913"/>
        <v/>
      </c>
      <c r="AE3913" s="18" t="str">
        <f t="shared" si="914"/>
        <v/>
      </c>
      <c r="AG3913" s="95" t="str">
        <f>IF($C3913="", "", IF(IFERROR(INDEX(Ingredients!C$11:C$310, MATCH($C3913, Ingredients!$B$11:$B$310, 0)), "")="", "", IFERROR(INDEX(Ingredients!C$11:C$310, MATCH($C3913, Ingredients!$B$11:$B$310, 0)), "")))</f>
        <v/>
      </c>
      <c r="AH3913" s="105" t="str">
        <f>IF($C3913="", "", IF(IFERROR(INDEX(Ingredients!D$11:D$310, MATCH($C3913, Ingredients!$B$11:$B$310, 0)), "")="", "", IFERROR(INDEX(Ingredients!D$11:D$310, MATCH($C3913, Ingredients!$B$11:$B$310, 0)), "")))</f>
        <v/>
      </c>
      <c r="AI3913" s="106" t="str">
        <f>IF($C3913="", "", IF(IFERROR(INDEX(Ingredients!E$11:E$310, MATCH($C3913, Ingredients!$B$11:$B$310, 0)), "")="", "", IFERROR(INDEX(Ingredients!E$11:E$310, MATCH($C3913, Ingredients!$B$11:$B$310, 0)), "")))</f>
        <v/>
      </c>
      <c r="AJ3913" s="108" t="str">
        <f>IF($C3913="", "", IF(IFERROR(INDEX(Ingredients!F$11:F$310, MATCH($C3913, Ingredients!$B$11:$B$310, 0)), "")="", "", IFERROR(INDEX(Ingredients!F$11:F$310, MATCH($C3913, Ingredients!$B$11:$B$310, 0)), "")))</f>
        <v/>
      </c>
      <c r="AK3913" s="106" t="str">
        <f>IF($C3913="", "", IF(IFERROR(INDEX(Ingredients!G$11:G$310, MATCH($C3913, Ingredients!$B$11:$B$310, 0)), "")="", "", IFERROR(INDEX(Ingredients!G$11:G$310, MATCH($C3913, Ingredients!$B$11:$B$310, 0)), "")))</f>
        <v/>
      </c>
      <c r="AL3913" s="79" t="str">
        <f>IF($C3913="", "", IF(IFERROR(INDEX(Ingredients!H$11:H$310, MATCH($C3913, Ingredients!$B$11:$B$310, 0)), "")="", "", IFERROR(INDEX(Ingredients!H$11:H$310, MATCH($C3913, Ingredients!$B$11:$B$310, 0)), "")))</f>
        <v/>
      </c>
      <c r="AN3913" s="83" t="str">
        <f t="shared" si="905"/>
        <v/>
      </c>
      <c r="AP3913" s="114" t="str">
        <f t="shared" si="915"/>
        <v/>
      </c>
      <c r="AR3913" s="117" t="str">
        <f>IF($C3913="", "", IF(IFERROR(INDEX(Ingredients!$AI$11:$AI$310, MATCH($C3913, Ingredients!$B$11:$B$310, 0)), "")="", "", IFERROR(INDEX(Ingredients!$AI$11:$AI$310, MATCH($C3913, Ingredients!$B$11:$B$310, 0)), "")))</f>
        <v/>
      </c>
      <c r="AT3913" s="120" t="str">
        <f t="shared" si="916"/>
        <v/>
      </c>
      <c r="AV3913" s="90" t="str">
        <f t="shared" si="906"/>
        <v/>
      </c>
      <c r="AX3913" s="90" t="str">
        <f>IF($AV3913="", "", COUNTIF($AV$11:$AV$5010, "&lt;"&amp;$AV3913)+1+COUNTIF($AV$11:$AV3913, $AV3913)-1)</f>
        <v/>
      </c>
      <c r="AZ3913" s="111" t="str">
        <f>IF($B3913="", "", SUMIF('Shopping List'!$AV$11:$AV$25, $B3913, 'Shopping List'!$BN$11:$BN$25))</f>
        <v/>
      </c>
      <c r="BB3913" s="117" t="str">
        <f t="shared" si="917"/>
        <v/>
      </c>
    </row>
    <row r="3914" spans="1:54" x14ac:dyDescent="0.25">
      <c r="A3914" s="4"/>
      <c r="B3914" s="37"/>
      <c r="C3914" s="124"/>
      <c r="D3914" s="39"/>
      <c r="E3914" s="125"/>
      <c r="F3914" s="48"/>
      <c r="G3914" s="4"/>
      <c r="H3914" s="4"/>
      <c r="I3914" s="95" t="str">
        <f>IF($C3914="", "", IF(IFERROR(INDEX(Ingredients!$C$11:$C$310, MATCH($C3914, Ingredients!$B$11:$B$310, 0)), "")="", "", IFERROR(INDEX(Ingredients!$C$11:$C$310, MATCH($C3914, Ingredients!$B$11:$B$310, 0)), "")))</f>
        <v/>
      </c>
      <c r="J3914" s="73" t="str">
        <f>IF($B3914="", "", IF(IFERROR(INDEX(Meals!$C$11:$C$260, MATCH($B3914, Meals!$B$11:$B$260, 0)), "")="", "", IFERROR(INDEX(Meals!$C$11:$C$260, MATCH($B3914, Meals!$B$11:$B$260, 0)), "")))</f>
        <v/>
      </c>
      <c r="K3914" s="4"/>
      <c r="L3914" s="72" t="str">
        <f t="shared" si="907"/>
        <v/>
      </c>
      <c r="M3914" s="73" t="str">
        <f t="shared" si="908"/>
        <v/>
      </c>
      <c r="N3914" s="4"/>
      <c r="O3914" s="78" t="str">
        <f t="shared" si="909"/>
        <v/>
      </c>
      <c r="P3914" s="79" t="str">
        <f t="shared" si="910"/>
        <v/>
      </c>
      <c r="Q3914" s="4"/>
      <c r="R3914" s="90" t="str">
        <f t="shared" si="911"/>
        <v/>
      </c>
      <c r="S3914" s="4"/>
      <c r="Y3914" s="18" t="str">
        <f t="shared" si="912"/>
        <v/>
      </c>
      <c r="AA3914" s="18" t="str">
        <f t="shared" si="903"/>
        <v/>
      </c>
      <c r="AB3914" s="18" t="str">
        <f t="shared" si="904"/>
        <v/>
      </c>
      <c r="AC3914" s="18" t="str">
        <f t="shared" si="913"/>
        <v/>
      </c>
      <c r="AD3914" s="18" t="str">
        <f t="shared" si="913"/>
        <v/>
      </c>
      <c r="AE3914" s="18" t="str">
        <f t="shared" si="914"/>
        <v/>
      </c>
      <c r="AG3914" s="95" t="str">
        <f>IF($C3914="", "", IF(IFERROR(INDEX(Ingredients!C$11:C$310, MATCH($C3914, Ingredients!$B$11:$B$310, 0)), "")="", "", IFERROR(INDEX(Ingredients!C$11:C$310, MATCH($C3914, Ingredients!$B$11:$B$310, 0)), "")))</f>
        <v/>
      </c>
      <c r="AH3914" s="105" t="str">
        <f>IF($C3914="", "", IF(IFERROR(INDEX(Ingredients!D$11:D$310, MATCH($C3914, Ingredients!$B$11:$B$310, 0)), "")="", "", IFERROR(INDEX(Ingredients!D$11:D$310, MATCH($C3914, Ingredients!$B$11:$B$310, 0)), "")))</f>
        <v/>
      </c>
      <c r="AI3914" s="106" t="str">
        <f>IF($C3914="", "", IF(IFERROR(INDEX(Ingredients!E$11:E$310, MATCH($C3914, Ingredients!$B$11:$B$310, 0)), "")="", "", IFERROR(INDEX(Ingredients!E$11:E$310, MATCH($C3914, Ingredients!$B$11:$B$310, 0)), "")))</f>
        <v/>
      </c>
      <c r="AJ3914" s="108" t="str">
        <f>IF($C3914="", "", IF(IFERROR(INDEX(Ingredients!F$11:F$310, MATCH($C3914, Ingredients!$B$11:$B$310, 0)), "")="", "", IFERROR(INDEX(Ingredients!F$11:F$310, MATCH($C3914, Ingredients!$B$11:$B$310, 0)), "")))</f>
        <v/>
      </c>
      <c r="AK3914" s="106" t="str">
        <f>IF($C3914="", "", IF(IFERROR(INDEX(Ingredients!G$11:G$310, MATCH($C3914, Ingredients!$B$11:$B$310, 0)), "")="", "", IFERROR(INDEX(Ingredients!G$11:G$310, MATCH($C3914, Ingredients!$B$11:$B$310, 0)), "")))</f>
        <v/>
      </c>
      <c r="AL3914" s="79" t="str">
        <f>IF($C3914="", "", IF(IFERROR(INDEX(Ingredients!H$11:H$310, MATCH($C3914, Ingredients!$B$11:$B$310, 0)), "")="", "", IFERROR(INDEX(Ingredients!H$11:H$310, MATCH($C3914, Ingredients!$B$11:$B$310, 0)), "")))</f>
        <v/>
      </c>
      <c r="AN3914" s="83" t="str">
        <f t="shared" si="905"/>
        <v/>
      </c>
      <c r="AP3914" s="114" t="str">
        <f t="shared" si="915"/>
        <v/>
      </c>
      <c r="AR3914" s="117" t="str">
        <f>IF($C3914="", "", IF(IFERROR(INDEX(Ingredients!$AI$11:$AI$310, MATCH($C3914, Ingredients!$B$11:$B$310, 0)), "")="", "", IFERROR(INDEX(Ingredients!$AI$11:$AI$310, MATCH($C3914, Ingredients!$B$11:$B$310, 0)), "")))</f>
        <v/>
      </c>
      <c r="AT3914" s="120" t="str">
        <f t="shared" si="916"/>
        <v/>
      </c>
      <c r="AV3914" s="90" t="str">
        <f t="shared" si="906"/>
        <v/>
      </c>
      <c r="AX3914" s="90" t="str">
        <f>IF($AV3914="", "", COUNTIF($AV$11:$AV$5010, "&lt;"&amp;$AV3914)+1+COUNTIF($AV$11:$AV3914, $AV3914)-1)</f>
        <v/>
      </c>
      <c r="AZ3914" s="111" t="str">
        <f>IF($B3914="", "", SUMIF('Shopping List'!$AV$11:$AV$25, $B3914, 'Shopping List'!$BN$11:$BN$25))</f>
        <v/>
      </c>
      <c r="BB3914" s="117" t="str">
        <f t="shared" si="917"/>
        <v/>
      </c>
    </row>
    <row r="3915" spans="1:54" x14ac:dyDescent="0.25">
      <c r="A3915" s="4"/>
      <c r="B3915" s="37"/>
      <c r="C3915" s="124"/>
      <c r="D3915" s="39"/>
      <c r="E3915" s="125"/>
      <c r="F3915" s="48"/>
      <c r="G3915" s="4"/>
      <c r="H3915" s="4"/>
      <c r="I3915" s="95" t="str">
        <f>IF($C3915="", "", IF(IFERROR(INDEX(Ingredients!$C$11:$C$310, MATCH($C3915, Ingredients!$B$11:$B$310, 0)), "")="", "", IFERROR(INDEX(Ingredients!$C$11:$C$310, MATCH($C3915, Ingredients!$B$11:$B$310, 0)), "")))</f>
        <v/>
      </c>
      <c r="J3915" s="73" t="str">
        <f>IF($B3915="", "", IF(IFERROR(INDEX(Meals!$C$11:$C$260, MATCH($B3915, Meals!$B$11:$B$260, 0)), "")="", "", IFERROR(INDEX(Meals!$C$11:$C$260, MATCH($B3915, Meals!$B$11:$B$260, 0)), "")))</f>
        <v/>
      </c>
      <c r="K3915" s="4"/>
      <c r="L3915" s="72" t="str">
        <f t="shared" si="907"/>
        <v/>
      </c>
      <c r="M3915" s="73" t="str">
        <f t="shared" si="908"/>
        <v/>
      </c>
      <c r="N3915" s="4"/>
      <c r="O3915" s="78" t="str">
        <f t="shared" si="909"/>
        <v/>
      </c>
      <c r="P3915" s="79" t="str">
        <f t="shared" si="910"/>
        <v/>
      </c>
      <c r="Q3915" s="4"/>
      <c r="R3915" s="90" t="str">
        <f t="shared" si="911"/>
        <v/>
      </c>
      <c r="S3915" s="4"/>
      <c r="Y3915" s="18" t="str">
        <f t="shared" si="912"/>
        <v/>
      </c>
      <c r="AA3915" s="18" t="str">
        <f t="shared" ref="AA3915:AA3978" si="918">IF($Y3915="", "", IF(AND(AA$5="X", B3915=""), $Y$6, IF(AND(NOT(B3915=""), COUNTIF(V$11:V$260, B3915)=0), $Y$7, "")))</f>
        <v/>
      </c>
      <c r="AB3915" s="18" t="str">
        <f t="shared" ref="AB3915:AB3978" si="919">IF($Y3915="", "", IF(AND(AB$5="X", C3915=""), $Y$6, IF(AND(NOT(C3915=""), COUNTIF(W$11:W$310, C3915)=0), $Y$7, "")))</f>
        <v/>
      </c>
      <c r="AC3915" s="18" t="str">
        <f t="shared" si="913"/>
        <v/>
      </c>
      <c r="AD3915" s="18" t="str">
        <f t="shared" si="913"/>
        <v/>
      </c>
      <c r="AE3915" s="18" t="str">
        <f t="shared" si="914"/>
        <v/>
      </c>
      <c r="AG3915" s="95" t="str">
        <f>IF($C3915="", "", IF(IFERROR(INDEX(Ingredients!C$11:C$310, MATCH($C3915, Ingredients!$B$11:$B$310, 0)), "")="", "", IFERROR(INDEX(Ingredients!C$11:C$310, MATCH($C3915, Ingredients!$B$11:$B$310, 0)), "")))</f>
        <v/>
      </c>
      <c r="AH3915" s="105" t="str">
        <f>IF($C3915="", "", IF(IFERROR(INDEX(Ingredients!D$11:D$310, MATCH($C3915, Ingredients!$B$11:$B$310, 0)), "")="", "", IFERROR(INDEX(Ingredients!D$11:D$310, MATCH($C3915, Ingredients!$B$11:$B$310, 0)), "")))</f>
        <v/>
      </c>
      <c r="AI3915" s="106" t="str">
        <f>IF($C3915="", "", IF(IFERROR(INDEX(Ingredients!E$11:E$310, MATCH($C3915, Ingredients!$B$11:$B$310, 0)), "")="", "", IFERROR(INDEX(Ingredients!E$11:E$310, MATCH($C3915, Ingredients!$B$11:$B$310, 0)), "")))</f>
        <v/>
      </c>
      <c r="AJ3915" s="108" t="str">
        <f>IF($C3915="", "", IF(IFERROR(INDEX(Ingredients!F$11:F$310, MATCH($C3915, Ingredients!$B$11:$B$310, 0)), "")="", "", IFERROR(INDEX(Ingredients!F$11:F$310, MATCH($C3915, Ingredients!$B$11:$B$310, 0)), "")))</f>
        <v/>
      </c>
      <c r="AK3915" s="106" t="str">
        <f>IF($C3915="", "", IF(IFERROR(INDEX(Ingredients!G$11:G$310, MATCH($C3915, Ingredients!$B$11:$B$310, 0)), "")="", "", IFERROR(INDEX(Ingredients!G$11:G$310, MATCH($C3915, Ingredients!$B$11:$B$310, 0)), "")))</f>
        <v/>
      </c>
      <c r="AL3915" s="79" t="str">
        <f>IF($C3915="", "", IF(IFERROR(INDEX(Ingredients!H$11:H$310, MATCH($C3915, Ingredients!$B$11:$B$310, 0)), "")="", "", IFERROR(INDEX(Ingredients!H$11:H$310, MATCH($C3915, Ingredients!$B$11:$B$310, 0)), "")))</f>
        <v/>
      </c>
      <c r="AN3915" s="83" t="str">
        <f t="shared" ref="AN3915:AN3978" si="920">IF($D3915="", "", IFERROR(IF($AK3915=$AI3915, $AJ3915/$AH3915, $AJ3915), ""))</f>
        <v/>
      </c>
      <c r="AP3915" s="114" t="str">
        <f t="shared" si="915"/>
        <v/>
      </c>
      <c r="AR3915" s="117" t="str">
        <f>IF($C3915="", "", IF(IFERROR(INDEX(Ingredients!$AI$11:$AI$310, MATCH($C3915, Ingredients!$B$11:$B$310, 0)), "")="", "", IFERROR(INDEX(Ingredients!$AI$11:$AI$310, MATCH($C3915, Ingredients!$B$11:$B$310, 0)), "")))</f>
        <v/>
      </c>
      <c r="AT3915" s="120" t="str">
        <f t="shared" si="916"/>
        <v/>
      </c>
      <c r="AV3915" s="90" t="str">
        <f t="shared" ref="AV3915:AV3978" si="921">IF($AT$8="", "", IF($B3915=$AT$8, $E3915, ""))</f>
        <v/>
      </c>
      <c r="AX3915" s="90" t="str">
        <f>IF($AV3915="", "", COUNTIF($AV$11:$AV$5010, "&lt;"&amp;$AV3915)+1+COUNTIF($AV$11:$AV3915, $AV3915)-1)</f>
        <v/>
      </c>
      <c r="AZ3915" s="111" t="str">
        <f>IF($B3915="", "", SUMIF('Shopping List'!$AV$11:$AV$25, $B3915, 'Shopping List'!$BN$11:$BN$25))</f>
        <v/>
      </c>
      <c r="BB3915" s="117" t="str">
        <f t="shared" si="917"/>
        <v/>
      </c>
    </row>
    <row r="3916" spans="1:54" x14ac:dyDescent="0.25">
      <c r="A3916" s="4"/>
      <c r="B3916" s="37"/>
      <c r="C3916" s="124"/>
      <c r="D3916" s="39"/>
      <c r="E3916" s="125"/>
      <c r="F3916" s="48"/>
      <c r="G3916" s="4"/>
      <c r="H3916" s="4"/>
      <c r="I3916" s="95" t="str">
        <f>IF($C3916="", "", IF(IFERROR(INDEX(Ingredients!$C$11:$C$310, MATCH($C3916, Ingredients!$B$11:$B$310, 0)), "")="", "", IFERROR(INDEX(Ingredients!$C$11:$C$310, MATCH($C3916, Ingredients!$B$11:$B$310, 0)), "")))</f>
        <v/>
      </c>
      <c r="J3916" s="73" t="str">
        <f>IF($B3916="", "", IF(IFERROR(INDEX(Meals!$C$11:$C$260, MATCH($B3916, Meals!$B$11:$B$260, 0)), "")="", "", IFERROR(INDEX(Meals!$C$11:$C$260, MATCH($B3916, Meals!$B$11:$B$260, 0)), "")))</f>
        <v/>
      </c>
      <c r="K3916" s="4"/>
      <c r="L3916" s="72" t="str">
        <f t="shared" ref="L3916:L3979" si="922">IF($D3916="", "", IFERROR(ROUND($AN3916*$D3916, 0), ""))</f>
        <v/>
      </c>
      <c r="M3916" s="73" t="str">
        <f t="shared" ref="M3916:M3979" si="923">IFERROR(ROUND($L3916/$J3916, 0), "")</f>
        <v/>
      </c>
      <c r="N3916" s="4"/>
      <c r="O3916" s="78" t="str">
        <f t="shared" ref="O3916:O3979" si="924">IF($D3916="", "", IFERROR(ROUND($AP3916*$D3916, 2), ""))</f>
        <v/>
      </c>
      <c r="P3916" s="79" t="str">
        <f t="shared" ref="P3916:P3979" si="925">IFERROR(ROUND($O3916/$J3916, 2), "")</f>
        <v/>
      </c>
      <c r="Q3916" s="4"/>
      <c r="R3916" s="90" t="str">
        <f t="shared" ref="R3916:R3979" si="926">IF(OR($D3916="", $AR3916=""), "", IF($AR3916&gt;=$D3916, $V$3, $V$4))</f>
        <v/>
      </c>
      <c r="S3916" s="4"/>
      <c r="Y3916" s="18" t="str">
        <f t="shared" ref="Y3916:Y3979" si="927">IF(COUNTIF($B3916:$F3916, "")=5, "", "X")</f>
        <v/>
      </c>
      <c r="AA3916" s="18" t="str">
        <f t="shared" si="918"/>
        <v/>
      </c>
      <c r="AB3916" s="18" t="str">
        <f t="shared" si="919"/>
        <v/>
      </c>
      <c r="AC3916" s="18" t="str">
        <f t="shared" ref="AC3916:AD3979" si="928">IF($Y3916="", "", IF(AND(AC$5="X", D3916=""), $Y$6, IF(AND(NOT(D3916=""), ISNUMBER(D3916)=FALSE), $Y$7, "")))</f>
        <v/>
      </c>
      <c r="AD3916" s="18" t="str">
        <f t="shared" si="928"/>
        <v/>
      </c>
      <c r="AE3916" s="18" t="str">
        <f t="shared" ref="AE3916:AE3979" si="929">IF($Y3916="", "", IF(AND(AE$5="X", F3916=""), $Y$6, ""))</f>
        <v/>
      </c>
      <c r="AG3916" s="95" t="str">
        <f>IF($C3916="", "", IF(IFERROR(INDEX(Ingredients!C$11:C$310, MATCH($C3916, Ingredients!$B$11:$B$310, 0)), "")="", "", IFERROR(INDEX(Ingredients!C$11:C$310, MATCH($C3916, Ingredients!$B$11:$B$310, 0)), "")))</f>
        <v/>
      </c>
      <c r="AH3916" s="105" t="str">
        <f>IF($C3916="", "", IF(IFERROR(INDEX(Ingredients!D$11:D$310, MATCH($C3916, Ingredients!$B$11:$B$310, 0)), "")="", "", IFERROR(INDEX(Ingredients!D$11:D$310, MATCH($C3916, Ingredients!$B$11:$B$310, 0)), "")))</f>
        <v/>
      </c>
      <c r="AI3916" s="106" t="str">
        <f>IF($C3916="", "", IF(IFERROR(INDEX(Ingredients!E$11:E$310, MATCH($C3916, Ingredients!$B$11:$B$310, 0)), "")="", "", IFERROR(INDEX(Ingredients!E$11:E$310, MATCH($C3916, Ingredients!$B$11:$B$310, 0)), "")))</f>
        <v/>
      </c>
      <c r="AJ3916" s="108" t="str">
        <f>IF($C3916="", "", IF(IFERROR(INDEX(Ingredients!F$11:F$310, MATCH($C3916, Ingredients!$B$11:$B$310, 0)), "")="", "", IFERROR(INDEX(Ingredients!F$11:F$310, MATCH($C3916, Ingredients!$B$11:$B$310, 0)), "")))</f>
        <v/>
      </c>
      <c r="AK3916" s="106" t="str">
        <f>IF($C3916="", "", IF(IFERROR(INDEX(Ingredients!G$11:G$310, MATCH($C3916, Ingredients!$B$11:$B$310, 0)), "")="", "", IFERROR(INDEX(Ingredients!G$11:G$310, MATCH($C3916, Ingredients!$B$11:$B$310, 0)), "")))</f>
        <v/>
      </c>
      <c r="AL3916" s="79" t="str">
        <f>IF($C3916="", "", IF(IFERROR(INDEX(Ingredients!H$11:H$310, MATCH($C3916, Ingredients!$B$11:$B$310, 0)), "")="", "", IFERROR(INDEX(Ingredients!H$11:H$310, MATCH($C3916, Ingredients!$B$11:$B$310, 0)), "")))</f>
        <v/>
      </c>
      <c r="AN3916" s="83" t="str">
        <f t="shared" si="920"/>
        <v/>
      </c>
      <c r="AP3916" s="114" t="str">
        <f t="shared" ref="AP3916:AP3979" si="930">IF($D3916="", "", IFERROR(IF($AK3916=$AI3916, $AL3916/$AH3916, $AL3916), ""))</f>
        <v/>
      </c>
      <c r="AR3916" s="117" t="str">
        <f>IF($C3916="", "", IF(IFERROR(INDEX(Ingredients!$AI$11:$AI$310, MATCH($C3916, Ingredients!$B$11:$B$310, 0)), "")="", "", IFERROR(INDEX(Ingredients!$AI$11:$AI$310, MATCH($C3916, Ingredients!$B$11:$B$310, 0)), "")))</f>
        <v/>
      </c>
      <c r="AT3916" s="120" t="str">
        <f t="shared" ref="AT3916:AT3979" si="931">IF(OR($B3916="", $R3916=""), "", CONCATENATE($B3916, " - ", $R3916))</f>
        <v/>
      </c>
      <c r="AV3916" s="90" t="str">
        <f t="shared" si="921"/>
        <v/>
      </c>
      <c r="AX3916" s="90" t="str">
        <f>IF($AV3916="", "", COUNTIF($AV$11:$AV$5010, "&lt;"&amp;$AV3916)+1+COUNTIF($AV$11:$AV3916, $AV3916)-1)</f>
        <v/>
      </c>
      <c r="AZ3916" s="111" t="str">
        <f>IF($B3916="", "", SUMIF('Shopping List'!$AV$11:$AV$25, $B3916, 'Shopping List'!$BN$11:$BN$25))</f>
        <v/>
      </c>
      <c r="BB3916" s="117" t="str">
        <f t="shared" ref="BB3916:BB3979" si="932">IF(OR($AZ3916="", $AZ3916=0), "", IFERROR($D3916*$AZ3916, ""))</f>
        <v/>
      </c>
    </row>
    <row r="3917" spans="1:54" x14ac:dyDescent="0.25">
      <c r="A3917" s="4"/>
      <c r="B3917" s="37"/>
      <c r="C3917" s="124"/>
      <c r="D3917" s="39"/>
      <c r="E3917" s="125"/>
      <c r="F3917" s="48"/>
      <c r="G3917" s="4"/>
      <c r="H3917" s="4"/>
      <c r="I3917" s="95" t="str">
        <f>IF($C3917="", "", IF(IFERROR(INDEX(Ingredients!$C$11:$C$310, MATCH($C3917, Ingredients!$B$11:$B$310, 0)), "")="", "", IFERROR(INDEX(Ingredients!$C$11:$C$310, MATCH($C3917, Ingredients!$B$11:$B$310, 0)), "")))</f>
        <v/>
      </c>
      <c r="J3917" s="73" t="str">
        <f>IF($B3917="", "", IF(IFERROR(INDEX(Meals!$C$11:$C$260, MATCH($B3917, Meals!$B$11:$B$260, 0)), "")="", "", IFERROR(INDEX(Meals!$C$11:$C$260, MATCH($B3917, Meals!$B$11:$B$260, 0)), "")))</f>
        <v/>
      </c>
      <c r="K3917" s="4"/>
      <c r="L3917" s="72" t="str">
        <f t="shared" si="922"/>
        <v/>
      </c>
      <c r="M3917" s="73" t="str">
        <f t="shared" si="923"/>
        <v/>
      </c>
      <c r="N3917" s="4"/>
      <c r="O3917" s="78" t="str">
        <f t="shared" si="924"/>
        <v/>
      </c>
      <c r="P3917" s="79" t="str">
        <f t="shared" si="925"/>
        <v/>
      </c>
      <c r="Q3917" s="4"/>
      <c r="R3917" s="90" t="str">
        <f t="shared" si="926"/>
        <v/>
      </c>
      <c r="S3917" s="4"/>
      <c r="Y3917" s="18" t="str">
        <f t="shared" si="927"/>
        <v/>
      </c>
      <c r="AA3917" s="18" t="str">
        <f t="shared" si="918"/>
        <v/>
      </c>
      <c r="AB3917" s="18" t="str">
        <f t="shared" si="919"/>
        <v/>
      </c>
      <c r="AC3917" s="18" t="str">
        <f t="shared" si="928"/>
        <v/>
      </c>
      <c r="AD3917" s="18" t="str">
        <f t="shared" si="928"/>
        <v/>
      </c>
      <c r="AE3917" s="18" t="str">
        <f t="shared" si="929"/>
        <v/>
      </c>
      <c r="AG3917" s="95" t="str">
        <f>IF($C3917="", "", IF(IFERROR(INDEX(Ingredients!C$11:C$310, MATCH($C3917, Ingredients!$B$11:$B$310, 0)), "")="", "", IFERROR(INDEX(Ingredients!C$11:C$310, MATCH($C3917, Ingredients!$B$11:$B$310, 0)), "")))</f>
        <v/>
      </c>
      <c r="AH3917" s="105" t="str">
        <f>IF($C3917="", "", IF(IFERROR(INDEX(Ingredients!D$11:D$310, MATCH($C3917, Ingredients!$B$11:$B$310, 0)), "")="", "", IFERROR(INDEX(Ingredients!D$11:D$310, MATCH($C3917, Ingredients!$B$11:$B$310, 0)), "")))</f>
        <v/>
      </c>
      <c r="AI3917" s="106" t="str">
        <f>IF($C3917="", "", IF(IFERROR(INDEX(Ingredients!E$11:E$310, MATCH($C3917, Ingredients!$B$11:$B$310, 0)), "")="", "", IFERROR(INDEX(Ingredients!E$11:E$310, MATCH($C3917, Ingredients!$B$11:$B$310, 0)), "")))</f>
        <v/>
      </c>
      <c r="AJ3917" s="108" t="str">
        <f>IF($C3917="", "", IF(IFERROR(INDEX(Ingredients!F$11:F$310, MATCH($C3917, Ingredients!$B$11:$B$310, 0)), "")="", "", IFERROR(INDEX(Ingredients!F$11:F$310, MATCH($C3917, Ingredients!$B$11:$B$310, 0)), "")))</f>
        <v/>
      </c>
      <c r="AK3917" s="106" t="str">
        <f>IF($C3917="", "", IF(IFERROR(INDEX(Ingredients!G$11:G$310, MATCH($C3917, Ingredients!$B$11:$B$310, 0)), "")="", "", IFERROR(INDEX(Ingredients!G$11:G$310, MATCH($C3917, Ingredients!$B$11:$B$310, 0)), "")))</f>
        <v/>
      </c>
      <c r="AL3917" s="79" t="str">
        <f>IF($C3917="", "", IF(IFERROR(INDEX(Ingredients!H$11:H$310, MATCH($C3917, Ingredients!$B$11:$B$310, 0)), "")="", "", IFERROR(INDEX(Ingredients!H$11:H$310, MATCH($C3917, Ingredients!$B$11:$B$310, 0)), "")))</f>
        <v/>
      </c>
      <c r="AN3917" s="83" t="str">
        <f t="shared" si="920"/>
        <v/>
      </c>
      <c r="AP3917" s="114" t="str">
        <f t="shared" si="930"/>
        <v/>
      </c>
      <c r="AR3917" s="117" t="str">
        <f>IF($C3917="", "", IF(IFERROR(INDEX(Ingredients!$AI$11:$AI$310, MATCH($C3917, Ingredients!$B$11:$B$310, 0)), "")="", "", IFERROR(INDEX(Ingredients!$AI$11:$AI$310, MATCH($C3917, Ingredients!$B$11:$B$310, 0)), "")))</f>
        <v/>
      </c>
      <c r="AT3917" s="120" t="str">
        <f t="shared" si="931"/>
        <v/>
      </c>
      <c r="AV3917" s="90" t="str">
        <f t="shared" si="921"/>
        <v/>
      </c>
      <c r="AX3917" s="90" t="str">
        <f>IF($AV3917="", "", COUNTIF($AV$11:$AV$5010, "&lt;"&amp;$AV3917)+1+COUNTIF($AV$11:$AV3917, $AV3917)-1)</f>
        <v/>
      </c>
      <c r="AZ3917" s="111" t="str">
        <f>IF($B3917="", "", SUMIF('Shopping List'!$AV$11:$AV$25, $B3917, 'Shopping List'!$BN$11:$BN$25))</f>
        <v/>
      </c>
      <c r="BB3917" s="117" t="str">
        <f t="shared" si="932"/>
        <v/>
      </c>
    </row>
    <row r="3918" spans="1:54" x14ac:dyDescent="0.25">
      <c r="A3918" s="4"/>
      <c r="B3918" s="37"/>
      <c r="C3918" s="124"/>
      <c r="D3918" s="39"/>
      <c r="E3918" s="125"/>
      <c r="F3918" s="48"/>
      <c r="G3918" s="4"/>
      <c r="H3918" s="4"/>
      <c r="I3918" s="95" t="str">
        <f>IF($C3918="", "", IF(IFERROR(INDEX(Ingredients!$C$11:$C$310, MATCH($C3918, Ingredients!$B$11:$B$310, 0)), "")="", "", IFERROR(INDEX(Ingredients!$C$11:$C$310, MATCH($C3918, Ingredients!$B$11:$B$310, 0)), "")))</f>
        <v/>
      </c>
      <c r="J3918" s="73" t="str">
        <f>IF($B3918="", "", IF(IFERROR(INDEX(Meals!$C$11:$C$260, MATCH($B3918, Meals!$B$11:$B$260, 0)), "")="", "", IFERROR(INDEX(Meals!$C$11:$C$260, MATCH($B3918, Meals!$B$11:$B$260, 0)), "")))</f>
        <v/>
      </c>
      <c r="K3918" s="4"/>
      <c r="L3918" s="72" t="str">
        <f t="shared" si="922"/>
        <v/>
      </c>
      <c r="M3918" s="73" t="str">
        <f t="shared" si="923"/>
        <v/>
      </c>
      <c r="N3918" s="4"/>
      <c r="O3918" s="78" t="str">
        <f t="shared" si="924"/>
        <v/>
      </c>
      <c r="P3918" s="79" t="str">
        <f t="shared" si="925"/>
        <v/>
      </c>
      <c r="Q3918" s="4"/>
      <c r="R3918" s="90" t="str">
        <f t="shared" si="926"/>
        <v/>
      </c>
      <c r="S3918" s="4"/>
      <c r="Y3918" s="18" t="str">
        <f t="shared" si="927"/>
        <v/>
      </c>
      <c r="AA3918" s="18" t="str">
        <f t="shared" si="918"/>
        <v/>
      </c>
      <c r="AB3918" s="18" t="str">
        <f t="shared" si="919"/>
        <v/>
      </c>
      <c r="AC3918" s="18" t="str">
        <f t="shared" si="928"/>
        <v/>
      </c>
      <c r="AD3918" s="18" t="str">
        <f t="shared" si="928"/>
        <v/>
      </c>
      <c r="AE3918" s="18" t="str">
        <f t="shared" si="929"/>
        <v/>
      </c>
      <c r="AG3918" s="95" t="str">
        <f>IF($C3918="", "", IF(IFERROR(INDEX(Ingredients!C$11:C$310, MATCH($C3918, Ingredients!$B$11:$B$310, 0)), "")="", "", IFERROR(INDEX(Ingredients!C$11:C$310, MATCH($C3918, Ingredients!$B$11:$B$310, 0)), "")))</f>
        <v/>
      </c>
      <c r="AH3918" s="105" t="str">
        <f>IF($C3918="", "", IF(IFERROR(INDEX(Ingredients!D$11:D$310, MATCH($C3918, Ingredients!$B$11:$B$310, 0)), "")="", "", IFERROR(INDEX(Ingredients!D$11:D$310, MATCH($C3918, Ingredients!$B$11:$B$310, 0)), "")))</f>
        <v/>
      </c>
      <c r="AI3918" s="106" t="str">
        <f>IF($C3918="", "", IF(IFERROR(INDEX(Ingredients!E$11:E$310, MATCH($C3918, Ingredients!$B$11:$B$310, 0)), "")="", "", IFERROR(INDEX(Ingredients!E$11:E$310, MATCH($C3918, Ingredients!$B$11:$B$310, 0)), "")))</f>
        <v/>
      </c>
      <c r="AJ3918" s="108" t="str">
        <f>IF($C3918="", "", IF(IFERROR(INDEX(Ingredients!F$11:F$310, MATCH($C3918, Ingredients!$B$11:$B$310, 0)), "")="", "", IFERROR(INDEX(Ingredients!F$11:F$310, MATCH($C3918, Ingredients!$B$11:$B$310, 0)), "")))</f>
        <v/>
      </c>
      <c r="AK3918" s="106" t="str">
        <f>IF($C3918="", "", IF(IFERROR(INDEX(Ingredients!G$11:G$310, MATCH($C3918, Ingredients!$B$11:$B$310, 0)), "")="", "", IFERROR(INDEX(Ingredients!G$11:G$310, MATCH($C3918, Ingredients!$B$11:$B$310, 0)), "")))</f>
        <v/>
      </c>
      <c r="AL3918" s="79" t="str">
        <f>IF($C3918="", "", IF(IFERROR(INDEX(Ingredients!H$11:H$310, MATCH($C3918, Ingredients!$B$11:$B$310, 0)), "")="", "", IFERROR(INDEX(Ingredients!H$11:H$310, MATCH($C3918, Ingredients!$B$11:$B$310, 0)), "")))</f>
        <v/>
      </c>
      <c r="AN3918" s="83" t="str">
        <f t="shared" si="920"/>
        <v/>
      </c>
      <c r="AP3918" s="114" t="str">
        <f t="shared" si="930"/>
        <v/>
      </c>
      <c r="AR3918" s="117" t="str">
        <f>IF($C3918="", "", IF(IFERROR(INDEX(Ingredients!$AI$11:$AI$310, MATCH($C3918, Ingredients!$B$11:$B$310, 0)), "")="", "", IFERROR(INDEX(Ingredients!$AI$11:$AI$310, MATCH($C3918, Ingredients!$B$11:$B$310, 0)), "")))</f>
        <v/>
      </c>
      <c r="AT3918" s="120" t="str">
        <f t="shared" si="931"/>
        <v/>
      </c>
      <c r="AV3918" s="90" t="str">
        <f t="shared" si="921"/>
        <v/>
      </c>
      <c r="AX3918" s="90" t="str">
        <f>IF($AV3918="", "", COUNTIF($AV$11:$AV$5010, "&lt;"&amp;$AV3918)+1+COUNTIF($AV$11:$AV3918, $AV3918)-1)</f>
        <v/>
      </c>
      <c r="AZ3918" s="111" t="str">
        <f>IF($B3918="", "", SUMIF('Shopping List'!$AV$11:$AV$25, $B3918, 'Shopping List'!$BN$11:$BN$25))</f>
        <v/>
      </c>
      <c r="BB3918" s="117" t="str">
        <f t="shared" si="932"/>
        <v/>
      </c>
    </row>
    <row r="3919" spans="1:54" x14ac:dyDescent="0.25">
      <c r="A3919" s="4"/>
      <c r="B3919" s="37"/>
      <c r="C3919" s="124"/>
      <c r="D3919" s="39"/>
      <c r="E3919" s="125"/>
      <c r="F3919" s="48"/>
      <c r="G3919" s="4"/>
      <c r="H3919" s="4"/>
      <c r="I3919" s="95" t="str">
        <f>IF($C3919="", "", IF(IFERROR(INDEX(Ingredients!$C$11:$C$310, MATCH($C3919, Ingredients!$B$11:$B$310, 0)), "")="", "", IFERROR(INDEX(Ingredients!$C$11:$C$310, MATCH($C3919, Ingredients!$B$11:$B$310, 0)), "")))</f>
        <v/>
      </c>
      <c r="J3919" s="73" t="str">
        <f>IF($B3919="", "", IF(IFERROR(INDEX(Meals!$C$11:$C$260, MATCH($B3919, Meals!$B$11:$B$260, 0)), "")="", "", IFERROR(INDEX(Meals!$C$11:$C$260, MATCH($B3919, Meals!$B$11:$B$260, 0)), "")))</f>
        <v/>
      </c>
      <c r="K3919" s="4"/>
      <c r="L3919" s="72" t="str">
        <f t="shared" si="922"/>
        <v/>
      </c>
      <c r="M3919" s="73" t="str">
        <f t="shared" si="923"/>
        <v/>
      </c>
      <c r="N3919" s="4"/>
      <c r="O3919" s="78" t="str">
        <f t="shared" si="924"/>
        <v/>
      </c>
      <c r="P3919" s="79" t="str">
        <f t="shared" si="925"/>
        <v/>
      </c>
      <c r="Q3919" s="4"/>
      <c r="R3919" s="90" t="str">
        <f t="shared" si="926"/>
        <v/>
      </c>
      <c r="S3919" s="4"/>
      <c r="Y3919" s="18" t="str">
        <f t="shared" si="927"/>
        <v/>
      </c>
      <c r="AA3919" s="18" t="str">
        <f t="shared" si="918"/>
        <v/>
      </c>
      <c r="AB3919" s="18" t="str">
        <f t="shared" si="919"/>
        <v/>
      </c>
      <c r="AC3919" s="18" t="str">
        <f t="shared" si="928"/>
        <v/>
      </c>
      <c r="AD3919" s="18" t="str">
        <f t="shared" si="928"/>
        <v/>
      </c>
      <c r="AE3919" s="18" t="str">
        <f t="shared" si="929"/>
        <v/>
      </c>
      <c r="AG3919" s="95" t="str">
        <f>IF($C3919="", "", IF(IFERROR(INDEX(Ingredients!C$11:C$310, MATCH($C3919, Ingredients!$B$11:$B$310, 0)), "")="", "", IFERROR(INDEX(Ingredients!C$11:C$310, MATCH($C3919, Ingredients!$B$11:$B$310, 0)), "")))</f>
        <v/>
      </c>
      <c r="AH3919" s="105" t="str">
        <f>IF($C3919="", "", IF(IFERROR(INDEX(Ingredients!D$11:D$310, MATCH($C3919, Ingredients!$B$11:$B$310, 0)), "")="", "", IFERROR(INDEX(Ingredients!D$11:D$310, MATCH($C3919, Ingredients!$B$11:$B$310, 0)), "")))</f>
        <v/>
      </c>
      <c r="AI3919" s="106" t="str">
        <f>IF($C3919="", "", IF(IFERROR(INDEX(Ingredients!E$11:E$310, MATCH($C3919, Ingredients!$B$11:$B$310, 0)), "")="", "", IFERROR(INDEX(Ingredients!E$11:E$310, MATCH($C3919, Ingredients!$B$11:$B$310, 0)), "")))</f>
        <v/>
      </c>
      <c r="AJ3919" s="108" t="str">
        <f>IF($C3919="", "", IF(IFERROR(INDEX(Ingredients!F$11:F$310, MATCH($C3919, Ingredients!$B$11:$B$310, 0)), "")="", "", IFERROR(INDEX(Ingredients!F$11:F$310, MATCH($C3919, Ingredients!$B$11:$B$310, 0)), "")))</f>
        <v/>
      </c>
      <c r="AK3919" s="106" t="str">
        <f>IF($C3919="", "", IF(IFERROR(INDEX(Ingredients!G$11:G$310, MATCH($C3919, Ingredients!$B$11:$B$310, 0)), "")="", "", IFERROR(INDEX(Ingredients!G$11:G$310, MATCH($C3919, Ingredients!$B$11:$B$310, 0)), "")))</f>
        <v/>
      </c>
      <c r="AL3919" s="79" t="str">
        <f>IF($C3919="", "", IF(IFERROR(INDEX(Ingredients!H$11:H$310, MATCH($C3919, Ingredients!$B$11:$B$310, 0)), "")="", "", IFERROR(INDEX(Ingredients!H$11:H$310, MATCH($C3919, Ingredients!$B$11:$B$310, 0)), "")))</f>
        <v/>
      </c>
      <c r="AN3919" s="83" t="str">
        <f t="shared" si="920"/>
        <v/>
      </c>
      <c r="AP3919" s="114" t="str">
        <f t="shared" si="930"/>
        <v/>
      </c>
      <c r="AR3919" s="117" t="str">
        <f>IF($C3919="", "", IF(IFERROR(INDEX(Ingredients!$AI$11:$AI$310, MATCH($C3919, Ingredients!$B$11:$B$310, 0)), "")="", "", IFERROR(INDEX(Ingredients!$AI$11:$AI$310, MATCH($C3919, Ingredients!$B$11:$B$310, 0)), "")))</f>
        <v/>
      </c>
      <c r="AT3919" s="120" t="str">
        <f t="shared" si="931"/>
        <v/>
      </c>
      <c r="AV3919" s="90" t="str">
        <f t="shared" si="921"/>
        <v/>
      </c>
      <c r="AX3919" s="90" t="str">
        <f>IF($AV3919="", "", COUNTIF($AV$11:$AV$5010, "&lt;"&amp;$AV3919)+1+COUNTIF($AV$11:$AV3919, $AV3919)-1)</f>
        <v/>
      </c>
      <c r="AZ3919" s="111" t="str">
        <f>IF($B3919="", "", SUMIF('Shopping List'!$AV$11:$AV$25, $B3919, 'Shopping List'!$BN$11:$BN$25))</f>
        <v/>
      </c>
      <c r="BB3919" s="117" t="str">
        <f t="shared" si="932"/>
        <v/>
      </c>
    </row>
    <row r="3920" spans="1:54" x14ac:dyDescent="0.25">
      <c r="A3920" s="4"/>
      <c r="B3920" s="37"/>
      <c r="C3920" s="124"/>
      <c r="D3920" s="39"/>
      <c r="E3920" s="125"/>
      <c r="F3920" s="48"/>
      <c r="G3920" s="4"/>
      <c r="H3920" s="4"/>
      <c r="I3920" s="95" t="str">
        <f>IF($C3920="", "", IF(IFERROR(INDEX(Ingredients!$C$11:$C$310, MATCH($C3920, Ingredients!$B$11:$B$310, 0)), "")="", "", IFERROR(INDEX(Ingredients!$C$11:$C$310, MATCH($C3920, Ingredients!$B$11:$B$310, 0)), "")))</f>
        <v/>
      </c>
      <c r="J3920" s="73" t="str">
        <f>IF($B3920="", "", IF(IFERROR(INDEX(Meals!$C$11:$C$260, MATCH($B3920, Meals!$B$11:$B$260, 0)), "")="", "", IFERROR(INDEX(Meals!$C$11:$C$260, MATCH($B3920, Meals!$B$11:$B$260, 0)), "")))</f>
        <v/>
      </c>
      <c r="K3920" s="4"/>
      <c r="L3920" s="72" t="str">
        <f t="shared" si="922"/>
        <v/>
      </c>
      <c r="M3920" s="73" t="str">
        <f t="shared" si="923"/>
        <v/>
      </c>
      <c r="N3920" s="4"/>
      <c r="O3920" s="78" t="str">
        <f t="shared" si="924"/>
        <v/>
      </c>
      <c r="P3920" s="79" t="str">
        <f t="shared" si="925"/>
        <v/>
      </c>
      <c r="Q3920" s="4"/>
      <c r="R3920" s="90" t="str">
        <f t="shared" si="926"/>
        <v/>
      </c>
      <c r="S3920" s="4"/>
      <c r="Y3920" s="18" t="str">
        <f t="shared" si="927"/>
        <v/>
      </c>
      <c r="AA3920" s="18" t="str">
        <f t="shared" si="918"/>
        <v/>
      </c>
      <c r="AB3920" s="18" t="str">
        <f t="shared" si="919"/>
        <v/>
      </c>
      <c r="AC3920" s="18" t="str">
        <f t="shared" si="928"/>
        <v/>
      </c>
      <c r="AD3920" s="18" t="str">
        <f t="shared" si="928"/>
        <v/>
      </c>
      <c r="AE3920" s="18" t="str">
        <f t="shared" si="929"/>
        <v/>
      </c>
      <c r="AG3920" s="95" t="str">
        <f>IF($C3920="", "", IF(IFERROR(INDEX(Ingredients!C$11:C$310, MATCH($C3920, Ingredients!$B$11:$B$310, 0)), "")="", "", IFERROR(INDEX(Ingredients!C$11:C$310, MATCH($C3920, Ingredients!$B$11:$B$310, 0)), "")))</f>
        <v/>
      </c>
      <c r="AH3920" s="105" t="str">
        <f>IF($C3920="", "", IF(IFERROR(INDEX(Ingredients!D$11:D$310, MATCH($C3920, Ingredients!$B$11:$B$310, 0)), "")="", "", IFERROR(INDEX(Ingredients!D$11:D$310, MATCH($C3920, Ingredients!$B$11:$B$310, 0)), "")))</f>
        <v/>
      </c>
      <c r="AI3920" s="106" t="str">
        <f>IF($C3920="", "", IF(IFERROR(INDEX(Ingredients!E$11:E$310, MATCH($C3920, Ingredients!$B$11:$B$310, 0)), "")="", "", IFERROR(INDEX(Ingredients!E$11:E$310, MATCH($C3920, Ingredients!$B$11:$B$310, 0)), "")))</f>
        <v/>
      </c>
      <c r="AJ3920" s="108" t="str">
        <f>IF($C3920="", "", IF(IFERROR(INDEX(Ingredients!F$11:F$310, MATCH($C3920, Ingredients!$B$11:$B$310, 0)), "")="", "", IFERROR(INDEX(Ingredients!F$11:F$310, MATCH($C3920, Ingredients!$B$11:$B$310, 0)), "")))</f>
        <v/>
      </c>
      <c r="AK3920" s="106" t="str">
        <f>IF($C3920="", "", IF(IFERROR(INDEX(Ingredients!G$11:G$310, MATCH($C3920, Ingredients!$B$11:$B$310, 0)), "")="", "", IFERROR(INDEX(Ingredients!G$11:G$310, MATCH($C3920, Ingredients!$B$11:$B$310, 0)), "")))</f>
        <v/>
      </c>
      <c r="AL3920" s="79" t="str">
        <f>IF($C3920="", "", IF(IFERROR(INDEX(Ingredients!H$11:H$310, MATCH($C3920, Ingredients!$B$11:$B$310, 0)), "")="", "", IFERROR(INDEX(Ingredients!H$11:H$310, MATCH($C3920, Ingredients!$B$11:$B$310, 0)), "")))</f>
        <v/>
      </c>
      <c r="AN3920" s="83" t="str">
        <f t="shared" si="920"/>
        <v/>
      </c>
      <c r="AP3920" s="114" t="str">
        <f t="shared" si="930"/>
        <v/>
      </c>
      <c r="AR3920" s="117" t="str">
        <f>IF($C3920="", "", IF(IFERROR(INDEX(Ingredients!$AI$11:$AI$310, MATCH($C3920, Ingredients!$B$11:$B$310, 0)), "")="", "", IFERROR(INDEX(Ingredients!$AI$11:$AI$310, MATCH($C3920, Ingredients!$B$11:$B$310, 0)), "")))</f>
        <v/>
      </c>
      <c r="AT3920" s="120" t="str">
        <f t="shared" si="931"/>
        <v/>
      </c>
      <c r="AV3920" s="90" t="str">
        <f t="shared" si="921"/>
        <v/>
      </c>
      <c r="AX3920" s="90" t="str">
        <f>IF($AV3920="", "", COUNTIF($AV$11:$AV$5010, "&lt;"&amp;$AV3920)+1+COUNTIF($AV$11:$AV3920, $AV3920)-1)</f>
        <v/>
      </c>
      <c r="AZ3920" s="111" t="str">
        <f>IF($B3920="", "", SUMIF('Shopping List'!$AV$11:$AV$25, $B3920, 'Shopping List'!$BN$11:$BN$25))</f>
        <v/>
      </c>
      <c r="BB3920" s="117" t="str">
        <f t="shared" si="932"/>
        <v/>
      </c>
    </row>
    <row r="3921" spans="1:54" x14ac:dyDescent="0.25">
      <c r="A3921" s="4"/>
      <c r="B3921" s="37"/>
      <c r="C3921" s="124"/>
      <c r="D3921" s="39"/>
      <c r="E3921" s="125"/>
      <c r="F3921" s="48"/>
      <c r="G3921" s="4"/>
      <c r="H3921" s="4"/>
      <c r="I3921" s="95" t="str">
        <f>IF($C3921="", "", IF(IFERROR(INDEX(Ingredients!$C$11:$C$310, MATCH($C3921, Ingredients!$B$11:$B$310, 0)), "")="", "", IFERROR(INDEX(Ingredients!$C$11:$C$310, MATCH($C3921, Ingredients!$B$11:$B$310, 0)), "")))</f>
        <v/>
      </c>
      <c r="J3921" s="73" t="str">
        <f>IF($B3921="", "", IF(IFERROR(INDEX(Meals!$C$11:$C$260, MATCH($B3921, Meals!$B$11:$B$260, 0)), "")="", "", IFERROR(INDEX(Meals!$C$11:$C$260, MATCH($B3921, Meals!$B$11:$B$260, 0)), "")))</f>
        <v/>
      </c>
      <c r="K3921" s="4"/>
      <c r="L3921" s="72" t="str">
        <f t="shared" si="922"/>
        <v/>
      </c>
      <c r="M3921" s="73" t="str">
        <f t="shared" si="923"/>
        <v/>
      </c>
      <c r="N3921" s="4"/>
      <c r="O3921" s="78" t="str">
        <f t="shared" si="924"/>
        <v/>
      </c>
      <c r="P3921" s="79" t="str">
        <f t="shared" si="925"/>
        <v/>
      </c>
      <c r="Q3921" s="4"/>
      <c r="R3921" s="90" t="str">
        <f t="shared" si="926"/>
        <v/>
      </c>
      <c r="S3921" s="4"/>
      <c r="Y3921" s="18" t="str">
        <f t="shared" si="927"/>
        <v/>
      </c>
      <c r="AA3921" s="18" t="str">
        <f t="shared" si="918"/>
        <v/>
      </c>
      <c r="AB3921" s="18" t="str">
        <f t="shared" si="919"/>
        <v/>
      </c>
      <c r="AC3921" s="18" t="str">
        <f t="shared" si="928"/>
        <v/>
      </c>
      <c r="AD3921" s="18" t="str">
        <f t="shared" si="928"/>
        <v/>
      </c>
      <c r="AE3921" s="18" t="str">
        <f t="shared" si="929"/>
        <v/>
      </c>
      <c r="AG3921" s="95" t="str">
        <f>IF($C3921="", "", IF(IFERROR(INDEX(Ingredients!C$11:C$310, MATCH($C3921, Ingredients!$B$11:$B$310, 0)), "")="", "", IFERROR(INDEX(Ingredients!C$11:C$310, MATCH($C3921, Ingredients!$B$11:$B$310, 0)), "")))</f>
        <v/>
      </c>
      <c r="AH3921" s="105" t="str">
        <f>IF($C3921="", "", IF(IFERROR(INDEX(Ingredients!D$11:D$310, MATCH($C3921, Ingredients!$B$11:$B$310, 0)), "")="", "", IFERROR(INDEX(Ingredients!D$11:D$310, MATCH($C3921, Ingredients!$B$11:$B$310, 0)), "")))</f>
        <v/>
      </c>
      <c r="AI3921" s="106" t="str">
        <f>IF($C3921="", "", IF(IFERROR(INDEX(Ingredients!E$11:E$310, MATCH($C3921, Ingredients!$B$11:$B$310, 0)), "")="", "", IFERROR(INDEX(Ingredients!E$11:E$310, MATCH($C3921, Ingredients!$B$11:$B$310, 0)), "")))</f>
        <v/>
      </c>
      <c r="AJ3921" s="108" t="str">
        <f>IF($C3921="", "", IF(IFERROR(INDEX(Ingredients!F$11:F$310, MATCH($C3921, Ingredients!$B$11:$B$310, 0)), "")="", "", IFERROR(INDEX(Ingredients!F$11:F$310, MATCH($C3921, Ingredients!$B$11:$B$310, 0)), "")))</f>
        <v/>
      </c>
      <c r="AK3921" s="106" t="str">
        <f>IF($C3921="", "", IF(IFERROR(INDEX(Ingredients!G$11:G$310, MATCH($C3921, Ingredients!$B$11:$B$310, 0)), "")="", "", IFERROR(INDEX(Ingredients!G$11:G$310, MATCH($C3921, Ingredients!$B$11:$B$310, 0)), "")))</f>
        <v/>
      </c>
      <c r="AL3921" s="79" t="str">
        <f>IF($C3921="", "", IF(IFERROR(INDEX(Ingredients!H$11:H$310, MATCH($C3921, Ingredients!$B$11:$B$310, 0)), "")="", "", IFERROR(INDEX(Ingredients!H$11:H$310, MATCH($C3921, Ingredients!$B$11:$B$310, 0)), "")))</f>
        <v/>
      </c>
      <c r="AN3921" s="83" t="str">
        <f t="shared" si="920"/>
        <v/>
      </c>
      <c r="AP3921" s="114" t="str">
        <f t="shared" si="930"/>
        <v/>
      </c>
      <c r="AR3921" s="117" t="str">
        <f>IF($C3921="", "", IF(IFERROR(INDEX(Ingredients!$AI$11:$AI$310, MATCH($C3921, Ingredients!$B$11:$B$310, 0)), "")="", "", IFERROR(INDEX(Ingredients!$AI$11:$AI$310, MATCH($C3921, Ingredients!$B$11:$B$310, 0)), "")))</f>
        <v/>
      </c>
      <c r="AT3921" s="120" t="str">
        <f t="shared" si="931"/>
        <v/>
      </c>
      <c r="AV3921" s="90" t="str">
        <f t="shared" si="921"/>
        <v/>
      </c>
      <c r="AX3921" s="90" t="str">
        <f>IF($AV3921="", "", COUNTIF($AV$11:$AV$5010, "&lt;"&amp;$AV3921)+1+COUNTIF($AV$11:$AV3921, $AV3921)-1)</f>
        <v/>
      </c>
      <c r="AZ3921" s="111" t="str">
        <f>IF($B3921="", "", SUMIF('Shopping List'!$AV$11:$AV$25, $B3921, 'Shopping List'!$BN$11:$BN$25))</f>
        <v/>
      </c>
      <c r="BB3921" s="117" t="str">
        <f t="shared" si="932"/>
        <v/>
      </c>
    </row>
    <row r="3922" spans="1:54" x14ac:dyDescent="0.25">
      <c r="A3922" s="4"/>
      <c r="B3922" s="37"/>
      <c r="C3922" s="124"/>
      <c r="D3922" s="39"/>
      <c r="E3922" s="125"/>
      <c r="F3922" s="48"/>
      <c r="G3922" s="4"/>
      <c r="H3922" s="4"/>
      <c r="I3922" s="95" t="str">
        <f>IF($C3922="", "", IF(IFERROR(INDEX(Ingredients!$C$11:$C$310, MATCH($C3922, Ingredients!$B$11:$B$310, 0)), "")="", "", IFERROR(INDEX(Ingredients!$C$11:$C$310, MATCH($C3922, Ingredients!$B$11:$B$310, 0)), "")))</f>
        <v/>
      </c>
      <c r="J3922" s="73" t="str">
        <f>IF($B3922="", "", IF(IFERROR(INDEX(Meals!$C$11:$C$260, MATCH($B3922, Meals!$B$11:$B$260, 0)), "")="", "", IFERROR(INDEX(Meals!$C$11:$C$260, MATCH($B3922, Meals!$B$11:$B$260, 0)), "")))</f>
        <v/>
      </c>
      <c r="K3922" s="4"/>
      <c r="L3922" s="72" t="str">
        <f t="shared" si="922"/>
        <v/>
      </c>
      <c r="M3922" s="73" t="str">
        <f t="shared" si="923"/>
        <v/>
      </c>
      <c r="N3922" s="4"/>
      <c r="O3922" s="78" t="str">
        <f t="shared" si="924"/>
        <v/>
      </c>
      <c r="P3922" s="79" t="str">
        <f t="shared" si="925"/>
        <v/>
      </c>
      <c r="Q3922" s="4"/>
      <c r="R3922" s="90" t="str">
        <f t="shared" si="926"/>
        <v/>
      </c>
      <c r="S3922" s="4"/>
      <c r="Y3922" s="18" t="str">
        <f t="shared" si="927"/>
        <v/>
      </c>
      <c r="AA3922" s="18" t="str">
        <f t="shared" si="918"/>
        <v/>
      </c>
      <c r="AB3922" s="18" t="str">
        <f t="shared" si="919"/>
        <v/>
      </c>
      <c r="AC3922" s="18" t="str">
        <f t="shared" si="928"/>
        <v/>
      </c>
      <c r="AD3922" s="18" t="str">
        <f t="shared" si="928"/>
        <v/>
      </c>
      <c r="AE3922" s="18" t="str">
        <f t="shared" si="929"/>
        <v/>
      </c>
      <c r="AG3922" s="95" t="str">
        <f>IF($C3922="", "", IF(IFERROR(INDEX(Ingredients!C$11:C$310, MATCH($C3922, Ingredients!$B$11:$B$310, 0)), "")="", "", IFERROR(INDEX(Ingredients!C$11:C$310, MATCH($C3922, Ingredients!$B$11:$B$310, 0)), "")))</f>
        <v/>
      </c>
      <c r="AH3922" s="105" t="str">
        <f>IF($C3922="", "", IF(IFERROR(INDEX(Ingredients!D$11:D$310, MATCH($C3922, Ingredients!$B$11:$B$310, 0)), "")="", "", IFERROR(INDEX(Ingredients!D$11:D$310, MATCH($C3922, Ingredients!$B$11:$B$310, 0)), "")))</f>
        <v/>
      </c>
      <c r="AI3922" s="106" t="str">
        <f>IF($C3922="", "", IF(IFERROR(INDEX(Ingredients!E$11:E$310, MATCH($C3922, Ingredients!$B$11:$B$310, 0)), "")="", "", IFERROR(INDEX(Ingredients!E$11:E$310, MATCH($C3922, Ingredients!$B$11:$B$310, 0)), "")))</f>
        <v/>
      </c>
      <c r="AJ3922" s="108" t="str">
        <f>IF($C3922="", "", IF(IFERROR(INDEX(Ingredients!F$11:F$310, MATCH($C3922, Ingredients!$B$11:$B$310, 0)), "")="", "", IFERROR(INDEX(Ingredients!F$11:F$310, MATCH($C3922, Ingredients!$B$11:$B$310, 0)), "")))</f>
        <v/>
      </c>
      <c r="AK3922" s="106" t="str">
        <f>IF($C3922="", "", IF(IFERROR(INDEX(Ingredients!G$11:G$310, MATCH($C3922, Ingredients!$B$11:$B$310, 0)), "")="", "", IFERROR(INDEX(Ingredients!G$11:G$310, MATCH($C3922, Ingredients!$B$11:$B$310, 0)), "")))</f>
        <v/>
      </c>
      <c r="AL3922" s="79" t="str">
        <f>IF($C3922="", "", IF(IFERROR(INDEX(Ingredients!H$11:H$310, MATCH($C3922, Ingredients!$B$11:$B$310, 0)), "")="", "", IFERROR(INDEX(Ingredients!H$11:H$310, MATCH($C3922, Ingredients!$B$11:$B$310, 0)), "")))</f>
        <v/>
      </c>
      <c r="AN3922" s="83" t="str">
        <f t="shared" si="920"/>
        <v/>
      </c>
      <c r="AP3922" s="114" t="str">
        <f t="shared" si="930"/>
        <v/>
      </c>
      <c r="AR3922" s="117" t="str">
        <f>IF($C3922="", "", IF(IFERROR(INDEX(Ingredients!$AI$11:$AI$310, MATCH($C3922, Ingredients!$B$11:$B$310, 0)), "")="", "", IFERROR(INDEX(Ingredients!$AI$11:$AI$310, MATCH($C3922, Ingredients!$B$11:$B$310, 0)), "")))</f>
        <v/>
      </c>
      <c r="AT3922" s="120" t="str">
        <f t="shared" si="931"/>
        <v/>
      </c>
      <c r="AV3922" s="90" t="str">
        <f t="shared" si="921"/>
        <v/>
      </c>
      <c r="AX3922" s="90" t="str">
        <f>IF($AV3922="", "", COUNTIF($AV$11:$AV$5010, "&lt;"&amp;$AV3922)+1+COUNTIF($AV$11:$AV3922, $AV3922)-1)</f>
        <v/>
      </c>
      <c r="AZ3922" s="111" t="str">
        <f>IF($B3922="", "", SUMIF('Shopping List'!$AV$11:$AV$25, $B3922, 'Shopping List'!$BN$11:$BN$25))</f>
        <v/>
      </c>
      <c r="BB3922" s="117" t="str">
        <f t="shared" si="932"/>
        <v/>
      </c>
    </row>
    <row r="3923" spans="1:54" x14ac:dyDescent="0.25">
      <c r="A3923" s="4"/>
      <c r="B3923" s="37"/>
      <c r="C3923" s="124"/>
      <c r="D3923" s="39"/>
      <c r="E3923" s="125"/>
      <c r="F3923" s="48"/>
      <c r="G3923" s="4"/>
      <c r="H3923" s="4"/>
      <c r="I3923" s="95" t="str">
        <f>IF($C3923="", "", IF(IFERROR(INDEX(Ingredients!$C$11:$C$310, MATCH($C3923, Ingredients!$B$11:$B$310, 0)), "")="", "", IFERROR(INDEX(Ingredients!$C$11:$C$310, MATCH($C3923, Ingredients!$B$11:$B$310, 0)), "")))</f>
        <v/>
      </c>
      <c r="J3923" s="73" t="str">
        <f>IF($B3923="", "", IF(IFERROR(INDEX(Meals!$C$11:$C$260, MATCH($B3923, Meals!$B$11:$B$260, 0)), "")="", "", IFERROR(INDEX(Meals!$C$11:$C$260, MATCH($B3923, Meals!$B$11:$B$260, 0)), "")))</f>
        <v/>
      </c>
      <c r="K3923" s="4"/>
      <c r="L3923" s="72" t="str">
        <f t="shared" si="922"/>
        <v/>
      </c>
      <c r="M3923" s="73" t="str">
        <f t="shared" si="923"/>
        <v/>
      </c>
      <c r="N3923" s="4"/>
      <c r="O3923" s="78" t="str">
        <f t="shared" si="924"/>
        <v/>
      </c>
      <c r="P3923" s="79" t="str">
        <f t="shared" si="925"/>
        <v/>
      </c>
      <c r="Q3923" s="4"/>
      <c r="R3923" s="90" t="str">
        <f t="shared" si="926"/>
        <v/>
      </c>
      <c r="S3923" s="4"/>
      <c r="Y3923" s="18" t="str">
        <f t="shared" si="927"/>
        <v/>
      </c>
      <c r="AA3923" s="18" t="str">
        <f t="shared" si="918"/>
        <v/>
      </c>
      <c r="AB3923" s="18" t="str">
        <f t="shared" si="919"/>
        <v/>
      </c>
      <c r="AC3923" s="18" t="str">
        <f t="shared" si="928"/>
        <v/>
      </c>
      <c r="AD3923" s="18" t="str">
        <f t="shared" si="928"/>
        <v/>
      </c>
      <c r="AE3923" s="18" t="str">
        <f t="shared" si="929"/>
        <v/>
      </c>
      <c r="AG3923" s="95" t="str">
        <f>IF($C3923="", "", IF(IFERROR(INDEX(Ingredients!C$11:C$310, MATCH($C3923, Ingredients!$B$11:$B$310, 0)), "")="", "", IFERROR(INDEX(Ingredients!C$11:C$310, MATCH($C3923, Ingredients!$B$11:$B$310, 0)), "")))</f>
        <v/>
      </c>
      <c r="AH3923" s="105" t="str">
        <f>IF($C3923="", "", IF(IFERROR(INDEX(Ingredients!D$11:D$310, MATCH($C3923, Ingredients!$B$11:$B$310, 0)), "")="", "", IFERROR(INDEX(Ingredients!D$11:D$310, MATCH($C3923, Ingredients!$B$11:$B$310, 0)), "")))</f>
        <v/>
      </c>
      <c r="AI3923" s="106" t="str">
        <f>IF($C3923="", "", IF(IFERROR(INDEX(Ingredients!E$11:E$310, MATCH($C3923, Ingredients!$B$11:$B$310, 0)), "")="", "", IFERROR(INDEX(Ingredients!E$11:E$310, MATCH($C3923, Ingredients!$B$11:$B$310, 0)), "")))</f>
        <v/>
      </c>
      <c r="AJ3923" s="108" t="str">
        <f>IF($C3923="", "", IF(IFERROR(INDEX(Ingredients!F$11:F$310, MATCH($C3923, Ingredients!$B$11:$B$310, 0)), "")="", "", IFERROR(INDEX(Ingredients!F$11:F$310, MATCH($C3923, Ingredients!$B$11:$B$310, 0)), "")))</f>
        <v/>
      </c>
      <c r="AK3923" s="106" t="str">
        <f>IF($C3923="", "", IF(IFERROR(INDEX(Ingredients!G$11:G$310, MATCH($C3923, Ingredients!$B$11:$B$310, 0)), "")="", "", IFERROR(INDEX(Ingredients!G$11:G$310, MATCH($C3923, Ingredients!$B$11:$B$310, 0)), "")))</f>
        <v/>
      </c>
      <c r="AL3923" s="79" t="str">
        <f>IF($C3923="", "", IF(IFERROR(INDEX(Ingredients!H$11:H$310, MATCH($C3923, Ingredients!$B$11:$B$310, 0)), "")="", "", IFERROR(INDEX(Ingredients!H$11:H$310, MATCH($C3923, Ingredients!$B$11:$B$310, 0)), "")))</f>
        <v/>
      </c>
      <c r="AN3923" s="83" t="str">
        <f t="shared" si="920"/>
        <v/>
      </c>
      <c r="AP3923" s="114" t="str">
        <f t="shared" si="930"/>
        <v/>
      </c>
      <c r="AR3923" s="117" t="str">
        <f>IF($C3923="", "", IF(IFERROR(INDEX(Ingredients!$AI$11:$AI$310, MATCH($C3923, Ingredients!$B$11:$B$310, 0)), "")="", "", IFERROR(INDEX(Ingredients!$AI$11:$AI$310, MATCH($C3923, Ingredients!$B$11:$B$310, 0)), "")))</f>
        <v/>
      </c>
      <c r="AT3923" s="120" t="str">
        <f t="shared" si="931"/>
        <v/>
      </c>
      <c r="AV3923" s="90" t="str">
        <f t="shared" si="921"/>
        <v/>
      </c>
      <c r="AX3923" s="90" t="str">
        <f>IF($AV3923="", "", COUNTIF($AV$11:$AV$5010, "&lt;"&amp;$AV3923)+1+COUNTIF($AV$11:$AV3923, $AV3923)-1)</f>
        <v/>
      </c>
      <c r="AZ3923" s="111" t="str">
        <f>IF($B3923="", "", SUMIF('Shopping List'!$AV$11:$AV$25, $B3923, 'Shopping List'!$BN$11:$BN$25))</f>
        <v/>
      </c>
      <c r="BB3923" s="117" t="str">
        <f t="shared" si="932"/>
        <v/>
      </c>
    </row>
    <row r="3924" spans="1:54" x14ac:dyDescent="0.25">
      <c r="A3924" s="4"/>
      <c r="B3924" s="37"/>
      <c r="C3924" s="124"/>
      <c r="D3924" s="39"/>
      <c r="E3924" s="125"/>
      <c r="F3924" s="48"/>
      <c r="G3924" s="4"/>
      <c r="H3924" s="4"/>
      <c r="I3924" s="95" t="str">
        <f>IF($C3924="", "", IF(IFERROR(INDEX(Ingredients!$C$11:$C$310, MATCH($C3924, Ingredients!$B$11:$B$310, 0)), "")="", "", IFERROR(INDEX(Ingredients!$C$11:$C$310, MATCH($C3924, Ingredients!$B$11:$B$310, 0)), "")))</f>
        <v/>
      </c>
      <c r="J3924" s="73" t="str">
        <f>IF($B3924="", "", IF(IFERROR(INDEX(Meals!$C$11:$C$260, MATCH($B3924, Meals!$B$11:$B$260, 0)), "")="", "", IFERROR(INDEX(Meals!$C$11:$C$260, MATCH($B3924, Meals!$B$11:$B$260, 0)), "")))</f>
        <v/>
      </c>
      <c r="K3924" s="4"/>
      <c r="L3924" s="72" t="str">
        <f t="shared" si="922"/>
        <v/>
      </c>
      <c r="M3924" s="73" t="str">
        <f t="shared" si="923"/>
        <v/>
      </c>
      <c r="N3924" s="4"/>
      <c r="O3924" s="78" t="str">
        <f t="shared" si="924"/>
        <v/>
      </c>
      <c r="P3924" s="79" t="str">
        <f t="shared" si="925"/>
        <v/>
      </c>
      <c r="Q3924" s="4"/>
      <c r="R3924" s="90" t="str">
        <f t="shared" si="926"/>
        <v/>
      </c>
      <c r="S3924" s="4"/>
      <c r="Y3924" s="18" t="str">
        <f t="shared" si="927"/>
        <v/>
      </c>
      <c r="AA3924" s="18" t="str">
        <f t="shared" si="918"/>
        <v/>
      </c>
      <c r="AB3924" s="18" t="str">
        <f t="shared" si="919"/>
        <v/>
      </c>
      <c r="AC3924" s="18" t="str">
        <f t="shared" si="928"/>
        <v/>
      </c>
      <c r="AD3924" s="18" t="str">
        <f t="shared" si="928"/>
        <v/>
      </c>
      <c r="AE3924" s="18" t="str">
        <f t="shared" si="929"/>
        <v/>
      </c>
      <c r="AG3924" s="95" t="str">
        <f>IF($C3924="", "", IF(IFERROR(INDEX(Ingredients!C$11:C$310, MATCH($C3924, Ingredients!$B$11:$B$310, 0)), "")="", "", IFERROR(INDEX(Ingredients!C$11:C$310, MATCH($C3924, Ingredients!$B$11:$B$310, 0)), "")))</f>
        <v/>
      </c>
      <c r="AH3924" s="105" t="str">
        <f>IF($C3924="", "", IF(IFERROR(INDEX(Ingredients!D$11:D$310, MATCH($C3924, Ingredients!$B$11:$B$310, 0)), "")="", "", IFERROR(INDEX(Ingredients!D$11:D$310, MATCH($C3924, Ingredients!$B$11:$B$310, 0)), "")))</f>
        <v/>
      </c>
      <c r="AI3924" s="106" t="str">
        <f>IF($C3924="", "", IF(IFERROR(INDEX(Ingredients!E$11:E$310, MATCH($C3924, Ingredients!$B$11:$B$310, 0)), "")="", "", IFERROR(INDEX(Ingredients!E$11:E$310, MATCH($C3924, Ingredients!$B$11:$B$310, 0)), "")))</f>
        <v/>
      </c>
      <c r="AJ3924" s="108" t="str">
        <f>IF($C3924="", "", IF(IFERROR(INDEX(Ingredients!F$11:F$310, MATCH($C3924, Ingredients!$B$11:$B$310, 0)), "")="", "", IFERROR(INDEX(Ingredients!F$11:F$310, MATCH($C3924, Ingredients!$B$11:$B$310, 0)), "")))</f>
        <v/>
      </c>
      <c r="AK3924" s="106" t="str">
        <f>IF($C3924="", "", IF(IFERROR(INDEX(Ingredients!G$11:G$310, MATCH($C3924, Ingredients!$B$11:$B$310, 0)), "")="", "", IFERROR(INDEX(Ingredients!G$11:G$310, MATCH($C3924, Ingredients!$B$11:$B$310, 0)), "")))</f>
        <v/>
      </c>
      <c r="AL3924" s="79" t="str">
        <f>IF($C3924="", "", IF(IFERROR(INDEX(Ingredients!H$11:H$310, MATCH($C3924, Ingredients!$B$11:$B$310, 0)), "")="", "", IFERROR(INDEX(Ingredients!H$11:H$310, MATCH($C3924, Ingredients!$B$11:$B$310, 0)), "")))</f>
        <v/>
      </c>
      <c r="AN3924" s="83" t="str">
        <f t="shared" si="920"/>
        <v/>
      </c>
      <c r="AP3924" s="114" t="str">
        <f t="shared" si="930"/>
        <v/>
      </c>
      <c r="AR3924" s="117" t="str">
        <f>IF($C3924="", "", IF(IFERROR(INDEX(Ingredients!$AI$11:$AI$310, MATCH($C3924, Ingredients!$B$11:$B$310, 0)), "")="", "", IFERROR(INDEX(Ingredients!$AI$11:$AI$310, MATCH($C3924, Ingredients!$B$11:$B$310, 0)), "")))</f>
        <v/>
      </c>
      <c r="AT3924" s="120" t="str">
        <f t="shared" si="931"/>
        <v/>
      </c>
      <c r="AV3924" s="90" t="str">
        <f t="shared" si="921"/>
        <v/>
      </c>
      <c r="AX3924" s="90" t="str">
        <f>IF($AV3924="", "", COUNTIF($AV$11:$AV$5010, "&lt;"&amp;$AV3924)+1+COUNTIF($AV$11:$AV3924, $AV3924)-1)</f>
        <v/>
      </c>
      <c r="AZ3924" s="111" t="str">
        <f>IF($B3924="", "", SUMIF('Shopping List'!$AV$11:$AV$25, $B3924, 'Shopping List'!$BN$11:$BN$25))</f>
        <v/>
      </c>
      <c r="BB3924" s="117" t="str">
        <f t="shared" si="932"/>
        <v/>
      </c>
    </row>
    <row r="3925" spans="1:54" x14ac:dyDescent="0.25">
      <c r="A3925" s="4"/>
      <c r="B3925" s="37"/>
      <c r="C3925" s="124"/>
      <c r="D3925" s="39"/>
      <c r="E3925" s="125"/>
      <c r="F3925" s="48"/>
      <c r="G3925" s="4"/>
      <c r="H3925" s="4"/>
      <c r="I3925" s="95" t="str">
        <f>IF($C3925="", "", IF(IFERROR(INDEX(Ingredients!$C$11:$C$310, MATCH($C3925, Ingredients!$B$11:$B$310, 0)), "")="", "", IFERROR(INDEX(Ingredients!$C$11:$C$310, MATCH($C3925, Ingredients!$B$11:$B$310, 0)), "")))</f>
        <v/>
      </c>
      <c r="J3925" s="73" t="str">
        <f>IF($B3925="", "", IF(IFERROR(INDEX(Meals!$C$11:$C$260, MATCH($B3925, Meals!$B$11:$B$260, 0)), "")="", "", IFERROR(INDEX(Meals!$C$11:$C$260, MATCH($B3925, Meals!$B$11:$B$260, 0)), "")))</f>
        <v/>
      </c>
      <c r="K3925" s="4"/>
      <c r="L3925" s="72" t="str">
        <f t="shared" si="922"/>
        <v/>
      </c>
      <c r="M3925" s="73" t="str">
        <f t="shared" si="923"/>
        <v/>
      </c>
      <c r="N3925" s="4"/>
      <c r="O3925" s="78" t="str">
        <f t="shared" si="924"/>
        <v/>
      </c>
      <c r="P3925" s="79" t="str">
        <f t="shared" si="925"/>
        <v/>
      </c>
      <c r="Q3925" s="4"/>
      <c r="R3925" s="90" t="str">
        <f t="shared" si="926"/>
        <v/>
      </c>
      <c r="S3925" s="4"/>
      <c r="Y3925" s="18" t="str">
        <f t="shared" si="927"/>
        <v/>
      </c>
      <c r="AA3925" s="18" t="str">
        <f t="shared" si="918"/>
        <v/>
      </c>
      <c r="AB3925" s="18" t="str">
        <f t="shared" si="919"/>
        <v/>
      </c>
      <c r="AC3925" s="18" t="str">
        <f t="shared" si="928"/>
        <v/>
      </c>
      <c r="AD3925" s="18" t="str">
        <f t="shared" si="928"/>
        <v/>
      </c>
      <c r="AE3925" s="18" t="str">
        <f t="shared" si="929"/>
        <v/>
      </c>
      <c r="AG3925" s="95" t="str">
        <f>IF($C3925="", "", IF(IFERROR(INDEX(Ingredients!C$11:C$310, MATCH($C3925, Ingredients!$B$11:$B$310, 0)), "")="", "", IFERROR(INDEX(Ingredients!C$11:C$310, MATCH($C3925, Ingredients!$B$11:$B$310, 0)), "")))</f>
        <v/>
      </c>
      <c r="AH3925" s="105" t="str">
        <f>IF($C3925="", "", IF(IFERROR(INDEX(Ingredients!D$11:D$310, MATCH($C3925, Ingredients!$B$11:$B$310, 0)), "")="", "", IFERROR(INDEX(Ingredients!D$11:D$310, MATCH($C3925, Ingredients!$B$11:$B$310, 0)), "")))</f>
        <v/>
      </c>
      <c r="AI3925" s="106" t="str">
        <f>IF($C3925="", "", IF(IFERROR(INDEX(Ingredients!E$11:E$310, MATCH($C3925, Ingredients!$B$11:$B$310, 0)), "")="", "", IFERROR(INDEX(Ingredients!E$11:E$310, MATCH($C3925, Ingredients!$B$11:$B$310, 0)), "")))</f>
        <v/>
      </c>
      <c r="AJ3925" s="108" t="str">
        <f>IF($C3925="", "", IF(IFERROR(INDEX(Ingredients!F$11:F$310, MATCH($C3925, Ingredients!$B$11:$B$310, 0)), "")="", "", IFERROR(INDEX(Ingredients!F$11:F$310, MATCH($C3925, Ingredients!$B$11:$B$310, 0)), "")))</f>
        <v/>
      </c>
      <c r="AK3925" s="106" t="str">
        <f>IF($C3925="", "", IF(IFERROR(INDEX(Ingredients!G$11:G$310, MATCH($C3925, Ingredients!$B$11:$B$310, 0)), "")="", "", IFERROR(INDEX(Ingredients!G$11:G$310, MATCH($C3925, Ingredients!$B$11:$B$310, 0)), "")))</f>
        <v/>
      </c>
      <c r="AL3925" s="79" t="str">
        <f>IF($C3925="", "", IF(IFERROR(INDEX(Ingredients!H$11:H$310, MATCH($C3925, Ingredients!$B$11:$B$310, 0)), "")="", "", IFERROR(INDEX(Ingredients!H$11:H$310, MATCH($C3925, Ingredients!$B$11:$B$310, 0)), "")))</f>
        <v/>
      </c>
      <c r="AN3925" s="83" t="str">
        <f t="shared" si="920"/>
        <v/>
      </c>
      <c r="AP3925" s="114" t="str">
        <f t="shared" si="930"/>
        <v/>
      </c>
      <c r="AR3925" s="117" t="str">
        <f>IF($C3925="", "", IF(IFERROR(INDEX(Ingredients!$AI$11:$AI$310, MATCH($C3925, Ingredients!$B$11:$B$310, 0)), "")="", "", IFERROR(INDEX(Ingredients!$AI$11:$AI$310, MATCH($C3925, Ingredients!$B$11:$B$310, 0)), "")))</f>
        <v/>
      </c>
      <c r="AT3925" s="120" t="str">
        <f t="shared" si="931"/>
        <v/>
      </c>
      <c r="AV3925" s="90" t="str">
        <f t="shared" si="921"/>
        <v/>
      </c>
      <c r="AX3925" s="90" t="str">
        <f>IF($AV3925="", "", COUNTIF($AV$11:$AV$5010, "&lt;"&amp;$AV3925)+1+COUNTIF($AV$11:$AV3925, $AV3925)-1)</f>
        <v/>
      </c>
      <c r="AZ3925" s="111" t="str">
        <f>IF($B3925="", "", SUMIF('Shopping List'!$AV$11:$AV$25, $B3925, 'Shopping List'!$BN$11:$BN$25))</f>
        <v/>
      </c>
      <c r="BB3925" s="117" t="str">
        <f t="shared" si="932"/>
        <v/>
      </c>
    </row>
    <row r="3926" spans="1:54" x14ac:dyDescent="0.25">
      <c r="A3926" s="4"/>
      <c r="B3926" s="37"/>
      <c r="C3926" s="124"/>
      <c r="D3926" s="39"/>
      <c r="E3926" s="125"/>
      <c r="F3926" s="48"/>
      <c r="G3926" s="4"/>
      <c r="H3926" s="4"/>
      <c r="I3926" s="95" t="str">
        <f>IF($C3926="", "", IF(IFERROR(INDEX(Ingredients!$C$11:$C$310, MATCH($C3926, Ingredients!$B$11:$B$310, 0)), "")="", "", IFERROR(INDEX(Ingredients!$C$11:$C$310, MATCH($C3926, Ingredients!$B$11:$B$310, 0)), "")))</f>
        <v/>
      </c>
      <c r="J3926" s="73" t="str">
        <f>IF($B3926="", "", IF(IFERROR(INDEX(Meals!$C$11:$C$260, MATCH($B3926, Meals!$B$11:$B$260, 0)), "")="", "", IFERROR(INDEX(Meals!$C$11:$C$260, MATCH($B3926, Meals!$B$11:$B$260, 0)), "")))</f>
        <v/>
      </c>
      <c r="K3926" s="4"/>
      <c r="L3926" s="72" t="str">
        <f t="shared" si="922"/>
        <v/>
      </c>
      <c r="M3926" s="73" t="str">
        <f t="shared" si="923"/>
        <v/>
      </c>
      <c r="N3926" s="4"/>
      <c r="O3926" s="78" t="str">
        <f t="shared" si="924"/>
        <v/>
      </c>
      <c r="P3926" s="79" t="str">
        <f t="shared" si="925"/>
        <v/>
      </c>
      <c r="Q3926" s="4"/>
      <c r="R3926" s="90" t="str">
        <f t="shared" si="926"/>
        <v/>
      </c>
      <c r="S3926" s="4"/>
      <c r="Y3926" s="18" t="str">
        <f t="shared" si="927"/>
        <v/>
      </c>
      <c r="AA3926" s="18" t="str">
        <f t="shared" si="918"/>
        <v/>
      </c>
      <c r="AB3926" s="18" t="str">
        <f t="shared" si="919"/>
        <v/>
      </c>
      <c r="AC3926" s="18" t="str">
        <f t="shared" si="928"/>
        <v/>
      </c>
      <c r="AD3926" s="18" t="str">
        <f t="shared" si="928"/>
        <v/>
      </c>
      <c r="AE3926" s="18" t="str">
        <f t="shared" si="929"/>
        <v/>
      </c>
      <c r="AG3926" s="95" t="str">
        <f>IF($C3926="", "", IF(IFERROR(INDEX(Ingredients!C$11:C$310, MATCH($C3926, Ingredients!$B$11:$B$310, 0)), "")="", "", IFERROR(INDEX(Ingredients!C$11:C$310, MATCH($C3926, Ingredients!$B$11:$B$310, 0)), "")))</f>
        <v/>
      </c>
      <c r="AH3926" s="105" t="str">
        <f>IF($C3926="", "", IF(IFERROR(INDEX(Ingredients!D$11:D$310, MATCH($C3926, Ingredients!$B$11:$B$310, 0)), "")="", "", IFERROR(INDEX(Ingredients!D$11:D$310, MATCH($C3926, Ingredients!$B$11:$B$310, 0)), "")))</f>
        <v/>
      </c>
      <c r="AI3926" s="106" t="str">
        <f>IF($C3926="", "", IF(IFERROR(INDEX(Ingredients!E$11:E$310, MATCH($C3926, Ingredients!$B$11:$B$310, 0)), "")="", "", IFERROR(INDEX(Ingredients!E$11:E$310, MATCH($C3926, Ingredients!$B$11:$B$310, 0)), "")))</f>
        <v/>
      </c>
      <c r="AJ3926" s="108" t="str">
        <f>IF($C3926="", "", IF(IFERROR(INDEX(Ingredients!F$11:F$310, MATCH($C3926, Ingredients!$B$11:$B$310, 0)), "")="", "", IFERROR(INDEX(Ingredients!F$11:F$310, MATCH($C3926, Ingredients!$B$11:$B$310, 0)), "")))</f>
        <v/>
      </c>
      <c r="AK3926" s="106" t="str">
        <f>IF($C3926="", "", IF(IFERROR(INDEX(Ingredients!G$11:G$310, MATCH($C3926, Ingredients!$B$11:$B$310, 0)), "")="", "", IFERROR(INDEX(Ingredients!G$11:G$310, MATCH($C3926, Ingredients!$B$11:$B$310, 0)), "")))</f>
        <v/>
      </c>
      <c r="AL3926" s="79" t="str">
        <f>IF($C3926="", "", IF(IFERROR(INDEX(Ingredients!H$11:H$310, MATCH($C3926, Ingredients!$B$11:$B$310, 0)), "")="", "", IFERROR(INDEX(Ingredients!H$11:H$310, MATCH($C3926, Ingredients!$B$11:$B$310, 0)), "")))</f>
        <v/>
      </c>
      <c r="AN3926" s="83" t="str">
        <f t="shared" si="920"/>
        <v/>
      </c>
      <c r="AP3926" s="114" t="str">
        <f t="shared" si="930"/>
        <v/>
      </c>
      <c r="AR3926" s="117" t="str">
        <f>IF($C3926="", "", IF(IFERROR(INDEX(Ingredients!$AI$11:$AI$310, MATCH($C3926, Ingredients!$B$11:$B$310, 0)), "")="", "", IFERROR(INDEX(Ingredients!$AI$11:$AI$310, MATCH($C3926, Ingredients!$B$11:$B$310, 0)), "")))</f>
        <v/>
      </c>
      <c r="AT3926" s="120" t="str">
        <f t="shared" si="931"/>
        <v/>
      </c>
      <c r="AV3926" s="90" t="str">
        <f t="shared" si="921"/>
        <v/>
      </c>
      <c r="AX3926" s="90" t="str">
        <f>IF($AV3926="", "", COUNTIF($AV$11:$AV$5010, "&lt;"&amp;$AV3926)+1+COUNTIF($AV$11:$AV3926, $AV3926)-1)</f>
        <v/>
      </c>
      <c r="AZ3926" s="111" t="str">
        <f>IF($B3926="", "", SUMIF('Shopping List'!$AV$11:$AV$25, $B3926, 'Shopping List'!$BN$11:$BN$25))</f>
        <v/>
      </c>
      <c r="BB3926" s="117" t="str">
        <f t="shared" si="932"/>
        <v/>
      </c>
    </row>
    <row r="3927" spans="1:54" x14ac:dyDescent="0.25">
      <c r="A3927" s="4"/>
      <c r="B3927" s="37"/>
      <c r="C3927" s="124"/>
      <c r="D3927" s="39"/>
      <c r="E3927" s="125"/>
      <c r="F3927" s="48"/>
      <c r="G3927" s="4"/>
      <c r="H3927" s="4"/>
      <c r="I3927" s="95" t="str">
        <f>IF($C3927="", "", IF(IFERROR(INDEX(Ingredients!$C$11:$C$310, MATCH($C3927, Ingredients!$B$11:$B$310, 0)), "")="", "", IFERROR(INDEX(Ingredients!$C$11:$C$310, MATCH($C3927, Ingredients!$B$11:$B$310, 0)), "")))</f>
        <v/>
      </c>
      <c r="J3927" s="73" t="str">
        <f>IF($B3927="", "", IF(IFERROR(INDEX(Meals!$C$11:$C$260, MATCH($B3927, Meals!$B$11:$B$260, 0)), "")="", "", IFERROR(INDEX(Meals!$C$11:$C$260, MATCH($B3927, Meals!$B$11:$B$260, 0)), "")))</f>
        <v/>
      </c>
      <c r="K3927" s="4"/>
      <c r="L3927" s="72" t="str">
        <f t="shared" si="922"/>
        <v/>
      </c>
      <c r="M3927" s="73" t="str">
        <f t="shared" si="923"/>
        <v/>
      </c>
      <c r="N3927" s="4"/>
      <c r="O3927" s="78" t="str">
        <f t="shared" si="924"/>
        <v/>
      </c>
      <c r="P3927" s="79" t="str">
        <f t="shared" si="925"/>
        <v/>
      </c>
      <c r="Q3927" s="4"/>
      <c r="R3927" s="90" t="str">
        <f t="shared" si="926"/>
        <v/>
      </c>
      <c r="S3927" s="4"/>
      <c r="Y3927" s="18" t="str">
        <f t="shared" si="927"/>
        <v/>
      </c>
      <c r="AA3927" s="18" t="str">
        <f t="shared" si="918"/>
        <v/>
      </c>
      <c r="AB3927" s="18" t="str">
        <f t="shared" si="919"/>
        <v/>
      </c>
      <c r="AC3927" s="18" t="str">
        <f t="shared" si="928"/>
        <v/>
      </c>
      <c r="AD3927" s="18" t="str">
        <f t="shared" si="928"/>
        <v/>
      </c>
      <c r="AE3927" s="18" t="str">
        <f t="shared" si="929"/>
        <v/>
      </c>
      <c r="AG3927" s="95" t="str">
        <f>IF($C3927="", "", IF(IFERROR(INDEX(Ingredients!C$11:C$310, MATCH($C3927, Ingredients!$B$11:$B$310, 0)), "")="", "", IFERROR(INDEX(Ingredients!C$11:C$310, MATCH($C3927, Ingredients!$B$11:$B$310, 0)), "")))</f>
        <v/>
      </c>
      <c r="AH3927" s="105" t="str">
        <f>IF($C3927="", "", IF(IFERROR(INDEX(Ingredients!D$11:D$310, MATCH($C3927, Ingredients!$B$11:$B$310, 0)), "")="", "", IFERROR(INDEX(Ingredients!D$11:D$310, MATCH($C3927, Ingredients!$B$11:$B$310, 0)), "")))</f>
        <v/>
      </c>
      <c r="AI3927" s="106" t="str">
        <f>IF($C3927="", "", IF(IFERROR(INDEX(Ingredients!E$11:E$310, MATCH($C3927, Ingredients!$B$11:$B$310, 0)), "")="", "", IFERROR(INDEX(Ingredients!E$11:E$310, MATCH($C3927, Ingredients!$B$11:$B$310, 0)), "")))</f>
        <v/>
      </c>
      <c r="AJ3927" s="108" t="str">
        <f>IF($C3927="", "", IF(IFERROR(INDEX(Ingredients!F$11:F$310, MATCH($C3927, Ingredients!$B$11:$B$310, 0)), "")="", "", IFERROR(INDEX(Ingredients!F$11:F$310, MATCH($C3927, Ingredients!$B$11:$B$310, 0)), "")))</f>
        <v/>
      </c>
      <c r="AK3927" s="106" t="str">
        <f>IF($C3927="", "", IF(IFERROR(INDEX(Ingredients!G$11:G$310, MATCH($C3927, Ingredients!$B$11:$B$310, 0)), "")="", "", IFERROR(INDEX(Ingredients!G$11:G$310, MATCH($C3927, Ingredients!$B$11:$B$310, 0)), "")))</f>
        <v/>
      </c>
      <c r="AL3927" s="79" t="str">
        <f>IF($C3927="", "", IF(IFERROR(INDEX(Ingredients!H$11:H$310, MATCH($C3927, Ingredients!$B$11:$B$310, 0)), "")="", "", IFERROR(INDEX(Ingredients!H$11:H$310, MATCH($C3927, Ingredients!$B$11:$B$310, 0)), "")))</f>
        <v/>
      </c>
      <c r="AN3927" s="83" t="str">
        <f t="shared" si="920"/>
        <v/>
      </c>
      <c r="AP3927" s="114" t="str">
        <f t="shared" si="930"/>
        <v/>
      </c>
      <c r="AR3927" s="117" t="str">
        <f>IF($C3927="", "", IF(IFERROR(INDEX(Ingredients!$AI$11:$AI$310, MATCH($C3927, Ingredients!$B$11:$B$310, 0)), "")="", "", IFERROR(INDEX(Ingredients!$AI$11:$AI$310, MATCH($C3927, Ingredients!$B$11:$B$310, 0)), "")))</f>
        <v/>
      </c>
      <c r="AT3927" s="120" t="str">
        <f t="shared" si="931"/>
        <v/>
      </c>
      <c r="AV3927" s="90" t="str">
        <f t="shared" si="921"/>
        <v/>
      </c>
      <c r="AX3927" s="90" t="str">
        <f>IF($AV3927="", "", COUNTIF($AV$11:$AV$5010, "&lt;"&amp;$AV3927)+1+COUNTIF($AV$11:$AV3927, $AV3927)-1)</f>
        <v/>
      </c>
      <c r="AZ3927" s="111" t="str">
        <f>IF($B3927="", "", SUMIF('Shopping List'!$AV$11:$AV$25, $B3927, 'Shopping List'!$BN$11:$BN$25))</f>
        <v/>
      </c>
      <c r="BB3927" s="117" t="str">
        <f t="shared" si="932"/>
        <v/>
      </c>
    </row>
    <row r="3928" spans="1:54" x14ac:dyDescent="0.25">
      <c r="A3928" s="4"/>
      <c r="B3928" s="37"/>
      <c r="C3928" s="124"/>
      <c r="D3928" s="39"/>
      <c r="E3928" s="125"/>
      <c r="F3928" s="48"/>
      <c r="G3928" s="4"/>
      <c r="H3928" s="4"/>
      <c r="I3928" s="95" t="str">
        <f>IF($C3928="", "", IF(IFERROR(INDEX(Ingredients!$C$11:$C$310, MATCH($C3928, Ingredients!$B$11:$B$310, 0)), "")="", "", IFERROR(INDEX(Ingredients!$C$11:$C$310, MATCH($C3928, Ingredients!$B$11:$B$310, 0)), "")))</f>
        <v/>
      </c>
      <c r="J3928" s="73" t="str">
        <f>IF($B3928="", "", IF(IFERROR(INDEX(Meals!$C$11:$C$260, MATCH($B3928, Meals!$B$11:$B$260, 0)), "")="", "", IFERROR(INDEX(Meals!$C$11:$C$260, MATCH($B3928, Meals!$B$11:$B$260, 0)), "")))</f>
        <v/>
      </c>
      <c r="K3928" s="4"/>
      <c r="L3928" s="72" t="str">
        <f t="shared" si="922"/>
        <v/>
      </c>
      <c r="M3928" s="73" t="str">
        <f t="shared" si="923"/>
        <v/>
      </c>
      <c r="N3928" s="4"/>
      <c r="O3928" s="78" t="str">
        <f t="shared" si="924"/>
        <v/>
      </c>
      <c r="P3928" s="79" t="str">
        <f t="shared" si="925"/>
        <v/>
      </c>
      <c r="Q3928" s="4"/>
      <c r="R3928" s="90" t="str">
        <f t="shared" si="926"/>
        <v/>
      </c>
      <c r="S3928" s="4"/>
      <c r="Y3928" s="18" t="str">
        <f t="shared" si="927"/>
        <v/>
      </c>
      <c r="AA3928" s="18" t="str">
        <f t="shared" si="918"/>
        <v/>
      </c>
      <c r="AB3928" s="18" t="str">
        <f t="shared" si="919"/>
        <v/>
      </c>
      <c r="AC3928" s="18" t="str">
        <f t="shared" si="928"/>
        <v/>
      </c>
      <c r="AD3928" s="18" t="str">
        <f t="shared" si="928"/>
        <v/>
      </c>
      <c r="AE3928" s="18" t="str">
        <f t="shared" si="929"/>
        <v/>
      </c>
      <c r="AG3928" s="95" t="str">
        <f>IF($C3928="", "", IF(IFERROR(INDEX(Ingredients!C$11:C$310, MATCH($C3928, Ingredients!$B$11:$B$310, 0)), "")="", "", IFERROR(INDEX(Ingredients!C$11:C$310, MATCH($C3928, Ingredients!$B$11:$B$310, 0)), "")))</f>
        <v/>
      </c>
      <c r="AH3928" s="105" t="str">
        <f>IF($C3928="", "", IF(IFERROR(INDEX(Ingredients!D$11:D$310, MATCH($C3928, Ingredients!$B$11:$B$310, 0)), "")="", "", IFERROR(INDEX(Ingredients!D$11:D$310, MATCH($C3928, Ingredients!$B$11:$B$310, 0)), "")))</f>
        <v/>
      </c>
      <c r="AI3928" s="106" t="str">
        <f>IF($C3928="", "", IF(IFERROR(INDEX(Ingredients!E$11:E$310, MATCH($C3928, Ingredients!$B$11:$B$310, 0)), "")="", "", IFERROR(INDEX(Ingredients!E$11:E$310, MATCH($C3928, Ingredients!$B$11:$B$310, 0)), "")))</f>
        <v/>
      </c>
      <c r="AJ3928" s="108" t="str">
        <f>IF($C3928="", "", IF(IFERROR(INDEX(Ingredients!F$11:F$310, MATCH($C3928, Ingredients!$B$11:$B$310, 0)), "")="", "", IFERROR(INDEX(Ingredients!F$11:F$310, MATCH($C3928, Ingredients!$B$11:$B$310, 0)), "")))</f>
        <v/>
      </c>
      <c r="AK3928" s="106" t="str">
        <f>IF($C3928="", "", IF(IFERROR(INDEX(Ingredients!G$11:G$310, MATCH($C3928, Ingredients!$B$11:$B$310, 0)), "")="", "", IFERROR(INDEX(Ingredients!G$11:G$310, MATCH($C3928, Ingredients!$B$11:$B$310, 0)), "")))</f>
        <v/>
      </c>
      <c r="AL3928" s="79" t="str">
        <f>IF($C3928="", "", IF(IFERROR(INDEX(Ingredients!H$11:H$310, MATCH($C3928, Ingredients!$B$11:$B$310, 0)), "")="", "", IFERROR(INDEX(Ingredients!H$11:H$310, MATCH($C3928, Ingredients!$B$11:$B$310, 0)), "")))</f>
        <v/>
      </c>
      <c r="AN3928" s="83" t="str">
        <f t="shared" si="920"/>
        <v/>
      </c>
      <c r="AP3928" s="114" t="str">
        <f t="shared" si="930"/>
        <v/>
      </c>
      <c r="AR3928" s="117" t="str">
        <f>IF($C3928="", "", IF(IFERROR(INDEX(Ingredients!$AI$11:$AI$310, MATCH($C3928, Ingredients!$B$11:$B$310, 0)), "")="", "", IFERROR(INDEX(Ingredients!$AI$11:$AI$310, MATCH($C3928, Ingredients!$B$11:$B$310, 0)), "")))</f>
        <v/>
      </c>
      <c r="AT3928" s="120" t="str">
        <f t="shared" si="931"/>
        <v/>
      </c>
      <c r="AV3928" s="90" t="str">
        <f t="shared" si="921"/>
        <v/>
      </c>
      <c r="AX3928" s="90" t="str">
        <f>IF($AV3928="", "", COUNTIF($AV$11:$AV$5010, "&lt;"&amp;$AV3928)+1+COUNTIF($AV$11:$AV3928, $AV3928)-1)</f>
        <v/>
      </c>
      <c r="AZ3928" s="111" t="str">
        <f>IF($B3928="", "", SUMIF('Shopping List'!$AV$11:$AV$25, $B3928, 'Shopping List'!$BN$11:$BN$25))</f>
        <v/>
      </c>
      <c r="BB3928" s="117" t="str">
        <f t="shared" si="932"/>
        <v/>
      </c>
    </row>
    <row r="3929" spans="1:54" x14ac:dyDescent="0.25">
      <c r="A3929" s="4"/>
      <c r="B3929" s="37"/>
      <c r="C3929" s="124"/>
      <c r="D3929" s="39"/>
      <c r="E3929" s="125"/>
      <c r="F3929" s="48"/>
      <c r="G3929" s="4"/>
      <c r="H3929" s="4"/>
      <c r="I3929" s="95" t="str">
        <f>IF($C3929="", "", IF(IFERROR(INDEX(Ingredients!$C$11:$C$310, MATCH($C3929, Ingredients!$B$11:$B$310, 0)), "")="", "", IFERROR(INDEX(Ingredients!$C$11:$C$310, MATCH($C3929, Ingredients!$B$11:$B$310, 0)), "")))</f>
        <v/>
      </c>
      <c r="J3929" s="73" t="str">
        <f>IF($B3929="", "", IF(IFERROR(INDEX(Meals!$C$11:$C$260, MATCH($B3929, Meals!$B$11:$B$260, 0)), "")="", "", IFERROR(INDEX(Meals!$C$11:$C$260, MATCH($B3929, Meals!$B$11:$B$260, 0)), "")))</f>
        <v/>
      </c>
      <c r="K3929" s="4"/>
      <c r="L3929" s="72" t="str">
        <f t="shared" si="922"/>
        <v/>
      </c>
      <c r="M3929" s="73" t="str">
        <f t="shared" si="923"/>
        <v/>
      </c>
      <c r="N3929" s="4"/>
      <c r="O3929" s="78" t="str">
        <f t="shared" si="924"/>
        <v/>
      </c>
      <c r="P3929" s="79" t="str">
        <f t="shared" si="925"/>
        <v/>
      </c>
      <c r="Q3929" s="4"/>
      <c r="R3929" s="90" t="str">
        <f t="shared" si="926"/>
        <v/>
      </c>
      <c r="S3929" s="4"/>
      <c r="Y3929" s="18" t="str">
        <f t="shared" si="927"/>
        <v/>
      </c>
      <c r="AA3929" s="18" t="str">
        <f t="shared" si="918"/>
        <v/>
      </c>
      <c r="AB3929" s="18" t="str">
        <f t="shared" si="919"/>
        <v/>
      </c>
      <c r="AC3929" s="18" t="str">
        <f t="shared" si="928"/>
        <v/>
      </c>
      <c r="AD3929" s="18" t="str">
        <f t="shared" si="928"/>
        <v/>
      </c>
      <c r="AE3929" s="18" t="str">
        <f t="shared" si="929"/>
        <v/>
      </c>
      <c r="AG3929" s="95" t="str">
        <f>IF($C3929="", "", IF(IFERROR(INDEX(Ingredients!C$11:C$310, MATCH($C3929, Ingredients!$B$11:$B$310, 0)), "")="", "", IFERROR(INDEX(Ingredients!C$11:C$310, MATCH($C3929, Ingredients!$B$11:$B$310, 0)), "")))</f>
        <v/>
      </c>
      <c r="AH3929" s="105" t="str">
        <f>IF($C3929="", "", IF(IFERROR(INDEX(Ingredients!D$11:D$310, MATCH($C3929, Ingredients!$B$11:$B$310, 0)), "")="", "", IFERROR(INDEX(Ingredients!D$11:D$310, MATCH($C3929, Ingredients!$B$11:$B$310, 0)), "")))</f>
        <v/>
      </c>
      <c r="AI3929" s="106" t="str">
        <f>IF($C3929="", "", IF(IFERROR(INDEX(Ingredients!E$11:E$310, MATCH($C3929, Ingredients!$B$11:$B$310, 0)), "")="", "", IFERROR(INDEX(Ingredients!E$11:E$310, MATCH($C3929, Ingredients!$B$11:$B$310, 0)), "")))</f>
        <v/>
      </c>
      <c r="AJ3929" s="108" t="str">
        <f>IF($C3929="", "", IF(IFERROR(INDEX(Ingredients!F$11:F$310, MATCH($C3929, Ingredients!$B$11:$B$310, 0)), "")="", "", IFERROR(INDEX(Ingredients!F$11:F$310, MATCH($C3929, Ingredients!$B$11:$B$310, 0)), "")))</f>
        <v/>
      </c>
      <c r="AK3929" s="106" t="str">
        <f>IF($C3929="", "", IF(IFERROR(INDEX(Ingredients!G$11:G$310, MATCH($C3929, Ingredients!$B$11:$B$310, 0)), "")="", "", IFERROR(INDEX(Ingredients!G$11:G$310, MATCH($C3929, Ingredients!$B$11:$B$310, 0)), "")))</f>
        <v/>
      </c>
      <c r="AL3929" s="79" t="str">
        <f>IF($C3929="", "", IF(IFERROR(INDEX(Ingredients!H$11:H$310, MATCH($C3929, Ingredients!$B$11:$B$310, 0)), "")="", "", IFERROR(INDEX(Ingredients!H$11:H$310, MATCH($C3929, Ingredients!$B$11:$B$310, 0)), "")))</f>
        <v/>
      </c>
      <c r="AN3929" s="83" t="str">
        <f t="shared" si="920"/>
        <v/>
      </c>
      <c r="AP3929" s="114" t="str">
        <f t="shared" si="930"/>
        <v/>
      </c>
      <c r="AR3929" s="117" t="str">
        <f>IF($C3929="", "", IF(IFERROR(INDEX(Ingredients!$AI$11:$AI$310, MATCH($C3929, Ingredients!$B$11:$B$310, 0)), "")="", "", IFERROR(INDEX(Ingredients!$AI$11:$AI$310, MATCH($C3929, Ingredients!$B$11:$B$310, 0)), "")))</f>
        <v/>
      </c>
      <c r="AT3929" s="120" t="str">
        <f t="shared" si="931"/>
        <v/>
      </c>
      <c r="AV3929" s="90" t="str">
        <f t="shared" si="921"/>
        <v/>
      </c>
      <c r="AX3929" s="90" t="str">
        <f>IF($AV3929="", "", COUNTIF($AV$11:$AV$5010, "&lt;"&amp;$AV3929)+1+COUNTIF($AV$11:$AV3929, $AV3929)-1)</f>
        <v/>
      </c>
      <c r="AZ3929" s="111" t="str">
        <f>IF($B3929="", "", SUMIF('Shopping List'!$AV$11:$AV$25, $B3929, 'Shopping List'!$BN$11:$BN$25))</f>
        <v/>
      </c>
      <c r="BB3929" s="117" t="str">
        <f t="shared" si="932"/>
        <v/>
      </c>
    </row>
    <row r="3930" spans="1:54" x14ac:dyDescent="0.25">
      <c r="A3930" s="4"/>
      <c r="B3930" s="37"/>
      <c r="C3930" s="124"/>
      <c r="D3930" s="39"/>
      <c r="E3930" s="125"/>
      <c r="F3930" s="48"/>
      <c r="G3930" s="4"/>
      <c r="H3930" s="4"/>
      <c r="I3930" s="95" t="str">
        <f>IF($C3930="", "", IF(IFERROR(INDEX(Ingredients!$C$11:$C$310, MATCH($C3930, Ingredients!$B$11:$B$310, 0)), "")="", "", IFERROR(INDEX(Ingredients!$C$11:$C$310, MATCH($C3930, Ingredients!$B$11:$B$310, 0)), "")))</f>
        <v/>
      </c>
      <c r="J3930" s="73" t="str">
        <f>IF($B3930="", "", IF(IFERROR(INDEX(Meals!$C$11:$C$260, MATCH($B3930, Meals!$B$11:$B$260, 0)), "")="", "", IFERROR(INDEX(Meals!$C$11:$C$260, MATCH($B3930, Meals!$B$11:$B$260, 0)), "")))</f>
        <v/>
      </c>
      <c r="K3930" s="4"/>
      <c r="L3930" s="72" t="str">
        <f t="shared" si="922"/>
        <v/>
      </c>
      <c r="M3930" s="73" t="str">
        <f t="shared" si="923"/>
        <v/>
      </c>
      <c r="N3930" s="4"/>
      <c r="O3930" s="78" t="str">
        <f t="shared" si="924"/>
        <v/>
      </c>
      <c r="P3930" s="79" t="str">
        <f t="shared" si="925"/>
        <v/>
      </c>
      <c r="Q3930" s="4"/>
      <c r="R3930" s="90" t="str">
        <f t="shared" si="926"/>
        <v/>
      </c>
      <c r="S3930" s="4"/>
      <c r="Y3930" s="18" t="str">
        <f t="shared" si="927"/>
        <v/>
      </c>
      <c r="AA3930" s="18" t="str">
        <f t="shared" si="918"/>
        <v/>
      </c>
      <c r="AB3930" s="18" t="str">
        <f t="shared" si="919"/>
        <v/>
      </c>
      <c r="AC3930" s="18" t="str">
        <f t="shared" si="928"/>
        <v/>
      </c>
      <c r="AD3930" s="18" t="str">
        <f t="shared" si="928"/>
        <v/>
      </c>
      <c r="AE3930" s="18" t="str">
        <f t="shared" si="929"/>
        <v/>
      </c>
      <c r="AG3930" s="95" t="str">
        <f>IF($C3930="", "", IF(IFERROR(INDEX(Ingredients!C$11:C$310, MATCH($C3930, Ingredients!$B$11:$B$310, 0)), "")="", "", IFERROR(INDEX(Ingredients!C$11:C$310, MATCH($C3930, Ingredients!$B$11:$B$310, 0)), "")))</f>
        <v/>
      </c>
      <c r="AH3930" s="105" t="str">
        <f>IF($C3930="", "", IF(IFERROR(INDEX(Ingredients!D$11:D$310, MATCH($C3930, Ingredients!$B$11:$B$310, 0)), "")="", "", IFERROR(INDEX(Ingredients!D$11:D$310, MATCH($C3930, Ingredients!$B$11:$B$310, 0)), "")))</f>
        <v/>
      </c>
      <c r="AI3930" s="106" t="str">
        <f>IF($C3930="", "", IF(IFERROR(INDEX(Ingredients!E$11:E$310, MATCH($C3930, Ingredients!$B$11:$B$310, 0)), "")="", "", IFERROR(INDEX(Ingredients!E$11:E$310, MATCH($C3930, Ingredients!$B$11:$B$310, 0)), "")))</f>
        <v/>
      </c>
      <c r="AJ3930" s="108" t="str">
        <f>IF($C3930="", "", IF(IFERROR(INDEX(Ingredients!F$11:F$310, MATCH($C3930, Ingredients!$B$11:$B$310, 0)), "")="", "", IFERROR(INDEX(Ingredients!F$11:F$310, MATCH($C3930, Ingredients!$B$11:$B$310, 0)), "")))</f>
        <v/>
      </c>
      <c r="AK3930" s="106" t="str">
        <f>IF($C3930="", "", IF(IFERROR(INDEX(Ingredients!G$11:G$310, MATCH($C3930, Ingredients!$B$11:$B$310, 0)), "")="", "", IFERROR(INDEX(Ingredients!G$11:G$310, MATCH($C3930, Ingredients!$B$11:$B$310, 0)), "")))</f>
        <v/>
      </c>
      <c r="AL3930" s="79" t="str">
        <f>IF($C3930="", "", IF(IFERROR(INDEX(Ingredients!H$11:H$310, MATCH($C3930, Ingredients!$B$11:$B$310, 0)), "")="", "", IFERROR(INDEX(Ingredients!H$11:H$310, MATCH($C3930, Ingredients!$B$11:$B$310, 0)), "")))</f>
        <v/>
      </c>
      <c r="AN3930" s="83" t="str">
        <f t="shared" si="920"/>
        <v/>
      </c>
      <c r="AP3930" s="114" t="str">
        <f t="shared" si="930"/>
        <v/>
      </c>
      <c r="AR3930" s="117" t="str">
        <f>IF($C3930="", "", IF(IFERROR(INDEX(Ingredients!$AI$11:$AI$310, MATCH($C3930, Ingredients!$B$11:$B$310, 0)), "")="", "", IFERROR(INDEX(Ingredients!$AI$11:$AI$310, MATCH($C3930, Ingredients!$B$11:$B$310, 0)), "")))</f>
        <v/>
      </c>
      <c r="AT3930" s="120" t="str">
        <f t="shared" si="931"/>
        <v/>
      </c>
      <c r="AV3930" s="90" t="str">
        <f t="shared" si="921"/>
        <v/>
      </c>
      <c r="AX3930" s="90" t="str">
        <f>IF($AV3930="", "", COUNTIF($AV$11:$AV$5010, "&lt;"&amp;$AV3930)+1+COUNTIF($AV$11:$AV3930, $AV3930)-1)</f>
        <v/>
      </c>
      <c r="AZ3930" s="111" t="str">
        <f>IF($B3930="", "", SUMIF('Shopping List'!$AV$11:$AV$25, $B3930, 'Shopping List'!$BN$11:$BN$25))</f>
        <v/>
      </c>
      <c r="BB3930" s="117" t="str">
        <f t="shared" si="932"/>
        <v/>
      </c>
    </row>
    <row r="3931" spans="1:54" x14ac:dyDescent="0.25">
      <c r="A3931" s="4"/>
      <c r="B3931" s="37"/>
      <c r="C3931" s="124"/>
      <c r="D3931" s="39"/>
      <c r="E3931" s="125"/>
      <c r="F3931" s="48"/>
      <c r="G3931" s="4"/>
      <c r="H3931" s="4"/>
      <c r="I3931" s="95" t="str">
        <f>IF($C3931="", "", IF(IFERROR(INDEX(Ingredients!$C$11:$C$310, MATCH($C3931, Ingredients!$B$11:$B$310, 0)), "")="", "", IFERROR(INDEX(Ingredients!$C$11:$C$310, MATCH($C3931, Ingredients!$B$11:$B$310, 0)), "")))</f>
        <v/>
      </c>
      <c r="J3931" s="73" t="str">
        <f>IF($B3931="", "", IF(IFERROR(INDEX(Meals!$C$11:$C$260, MATCH($B3931, Meals!$B$11:$B$260, 0)), "")="", "", IFERROR(INDEX(Meals!$C$11:$C$260, MATCH($B3931, Meals!$B$11:$B$260, 0)), "")))</f>
        <v/>
      </c>
      <c r="K3931" s="4"/>
      <c r="L3931" s="72" t="str">
        <f t="shared" si="922"/>
        <v/>
      </c>
      <c r="M3931" s="73" t="str">
        <f t="shared" si="923"/>
        <v/>
      </c>
      <c r="N3931" s="4"/>
      <c r="O3931" s="78" t="str">
        <f t="shared" si="924"/>
        <v/>
      </c>
      <c r="P3931" s="79" t="str">
        <f t="shared" si="925"/>
        <v/>
      </c>
      <c r="Q3931" s="4"/>
      <c r="R3931" s="90" t="str">
        <f t="shared" si="926"/>
        <v/>
      </c>
      <c r="S3931" s="4"/>
      <c r="Y3931" s="18" t="str">
        <f t="shared" si="927"/>
        <v/>
      </c>
      <c r="AA3931" s="18" t="str">
        <f t="shared" si="918"/>
        <v/>
      </c>
      <c r="AB3931" s="18" t="str">
        <f t="shared" si="919"/>
        <v/>
      </c>
      <c r="AC3931" s="18" t="str">
        <f t="shared" si="928"/>
        <v/>
      </c>
      <c r="AD3931" s="18" t="str">
        <f t="shared" si="928"/>
        <v/>
      </c>
      <c r="AE3931" s="18" t="str">
        <f t="shared" si="929"/>
        <v/>
      </c>
      <c r="AG3931" s="95" t="str">
        <f>IF($C3931="", "", IF(IFERROR(INDEX(Ingredients!C$11:C$310, MATCH($C3931, Ingredients!$B$11:$B$310, 0)), "")="", "", IFERROR(INDEX(Ingredients!C$11:C$310, MATCH($C3931, Ingredients!$B$11:$B$310, 0)), "")))</f>
        <v/>
      </c>
      <c r="AH3931" s="105" t="str">
        <f>IF($C3931="", "", IF(IFERROR(INDEX(Ingredients!D$11:D$310, MATCH($C3931, Ingredients!$B$11:$B$310, 0)), "")="", "", IFERROR(INDEX(Ingredients!D$11:D$310, MATCH($C3931, Ingredients!$B$11:$B$310, 0)), "")))</f>
        <v/>
      </c>
      <c r="AI3931" s="106" t="str">
        <f>IF($C3931="", "", IF(IFERROR(INDEX(Ingredients!E$11:E$310, MATCH($C3931, Ingredients!$B$11:$B$310, 0)), "")="", "", IFERROR(INDEX(Ingredients!E$11:E$310, MATCH($C3931, Ingredients!$B$11:$B$310, 0)), "")))</f>
        <v/>
      </c>
      <c r="AJ3931" s="108" t="str">
        <f>IF($C3931="", "", IF(IFERROR(INDEX(Ingredients!F$11:F$310, MATCH($C3931, Ingredients!$B$11:$B$310, 0)), "")="", "", IFERROR(INDEX(Ingredients!F$11:F$310, MATCH($C3931, Ingredients!$B$11:$B$310, 0)), "")))</f>
        <v/>
      </c>
      <c r="AK3931" s="106" t="str">
        <f>IF($C3931="", "", IF(IFERROR(INDEX(Ingredients!G$11:G$310, MATCH($C3931, Ingredients!$B$11:$B$310, 0)), "")="", "", IFERROR(INDEX(Ingredients!G$11:G$310, MATCH($C3931, Ingredients!$B$11:$B$310, 0)), "")))</f>
        <v/>
      </c>
      <c r="AL3931" s="79" t="str">
        <f>IF($C3931="", "", IF(IFERROR(INDEX(Ingredients!H$11:H$310, MATCH($C3931, Ingredients!$B$11:$B$310, 0)), "")="", "", IFERROR(INDEX(Ingredients!H$11:H$310, MATCH($C3931, Ingredients!$B$11:$B$310, 0)), "")))</f>
        <v/>
      </c>
      <c r="AN3931" s="83" t="str">
        <f t="shared" si="920"/>
        <v/>
      </c>
      <c r="AP3931" s="114" t="str">
        <f t="shared" si="930"/>
        <v/>
      </c>
      <c r="AR3931" s="117" t="str">
        <f>IF($C3931="", "", IF(IFERROR(INDEX(Ingredients!$AI$11:$AI$310, MATCH($C3931, Ingredients!$B$11:$B$310, 0)), "")="", "", IFERROR(INDEX(Ingredients!$AI$11:$AI$310, MATCH($C3931, Ingredients!$B$11:$B$310, 0)), "")))</f>
        <v/>
      </c>
      <c r="AT3931" s="120" t="str">
        <f t="shared" si="931"/>
        <v/>
      </c>
      <c r="AV3931" s="90" t="str">
        <f t="shared" si="921"/>
        <v/>
      </c>
      <c r="AX3931" s="90" t="str">
        <f>IF($AV3931="", "", COUNTIF($AV$11:$AV$5010, "&lt;"&amp;$AV3931)+1+COUNTIF($AV$11:$AV3931, $AV3931)-1)</f>
        <v/>
      </c>
      <c r="AZ3931" s="111" t="str">
        <f>IF($B3931="", "", SUMIF('Shopping List'!$AV$11:$AV$25, $B3931, 'Shopping List'!$BN$11:$BN$25))</f>
        <v/>
      </c>
      <c r="BB3931" s="117" t="str">
        <f t="shared" si="932"/>
        <v/>
      </c>
    </row>
    <row r="3932" spans="1:54" x14ac:dyDescent="0.25">
      <c r="A3932" s="4"/>
      <c r="B3932" s="37"/>
      <c r="C3932" s="124"/>
      <c r="D3932" s="39"/>
      <c r="E3932" s="125"/>
      <c r="F3932" s="48"/>
      <c r="G3932" s="4"/>
      <c r="H3932" s="4"/>
      <c r="I3932" s="95" t="str">
        <f>IF($C3932="", "", IF(IFERROR(INDEX(Ingredients!$C$11:$C$310, MATCH($C3932, Ingredients!$B$11:$B$310, 0)), "")="", "", IFERROR(INDEX(Ingredients!$C$11:$C$310, MATCH($C3932, Ingredients!$B$11:$B$310, 0)), "")))</f>
        <v/>
      </c>
      <c r="J3932" s="73" t="str">
        <f>IF($B3932="", "", IF(IFERROR(INDEX(Meals!$C$11:$C$260, MATCH($B3932, Meals!$B$11:$B$260, 0)), "")="", "", IFERROR(INDEX(Meals!$C$11:$C$260, MATCH($B3932, Meals!$B$11:$B$260, 0)), "")))</f>
        <v/>
      </c>
      <c r="K3932" s="4"/>
      <c r="L3932" s="72" t="str">
        <f t="shared" si="922"/>
        <v/>
      </c>
      <c r="M3932" s="73" t="str">
        <f t="shared" si="923"/>
        <v/>
      </c>
      <c r="N3932" s="4"/>
      <c r="O3932" s="78" t="str">
        <f t="shared" si="924"/>
        <v/>
      </c>
      <c r="P3932" s="79" t="str">
        <f t="shared" si="925"/>
        <v/>
      </c>
      <c r="Q3932" s="4"/>
      <c r="R3932" s="90" t="str">
        <f t="shared" si="926"/>
        <v/>
      </c>
      <c r="S3932" s="4"/>
      <c r="Y3932" s="18" t="str">
        <f t="shared" si="927"/>
        <v/>
      </c>
      <c r="AA3932" s="18" t="str">
        <f t="shared" si="918"/>
        <v/>
      </c>
      <c r="AB3932" s="18" t="str">
        <f t="shared" si="919"/>
        <v/>
      </c>
      <c r="AC3932" s="18" t="str">
        <f t="shared" si="928"/>
        <v/>
      </c>
      <c r="AD3932" s="18" t="str">
        <f t="shared" si="928"/>
        <v/>
      </c>
      <c r="AE3932" s="18" t="str">
        <f t="shared" si="929"/>
        <v/>
      </c>
      <c r="AG3932" s="95" t="str">
        <f>IF($C3932="", "", IF(IFERROR(INDEX(Ingredients!C$11:C$310, MATCH($C3932, Ingredients!$B$11:$B$310, 0)), "")="", "", IFERROR(INDEX(Ingredients!C$11:C$310, MATCH($C3932, Ingredients!$B$11:$B$310, 0)), "")))</f>
        <v/>
      </c>
      <c r="AH3932" s="105" t="str">
        <f>IF($C3932="", "", IF(IFERROR(INDEX(Ingredients!D$11:D$310, MATCH($C3932, Ingredients!$B$11:$B$310, 0)), "")="", "", IFERROR(INDEX(Ingredients!D$11:D$310, MATCH($C3932, Ingredients!$B$11:$B$310, 0)), "")))</f>
        <v/>
      </c>
      <c r="AI3932" s="106" t="str">
        <f>IF($C3932="", "", IF(IFERROR(INDEX(Ingredients!E$11:E$310, MATCH($C3932, Ingredients!$B$11:$B$310, 0)), "")="", "", IFERROR(INDEX(Ingredients!E$11:E$310, MATCH($C3932, Ingredients!$B$11:$B$310, 0)), "")))</f>
        <v/>
      </c>
      <c r="AJ3932" s="108" t="str">
        <f>IF($C3932="", "", IF(IFERROR(INDEX(Ingredients!F$11:F$310, MATCH($C3932, Ingredients!$B$11:$B$310, 0)), "")="", "", IFERROR(INDEX(Ingredients!F$11:F$310, MATCH($C3932, Ingredients!$B$11:$B$310, 0)), "")))</f>
        <v/>
      </c>
      <c r="AK3932" s="106" t="str">
        <f>IF($C3932="", "", IF(IFERROR(INDEX(Ingredients!G$11:G$310, MATCH($C3932, Ingredients!$B$11:$B$310, 0)), "")="", "", IFERROR(INDEX(Ingredients!G$11:G$310, MATCH($C3932, Ingredients!$B$11:$B$310, 0)), "")))</f>
        <v/>
      </c>
      <c r="AL3932" s="79" t="str">
        <f>IF($C3932="", "", IF(IFERROR(INDEX(Ingredients!H$11:H$310, MATCH($C3932, Ingredients!$B$11:$B$310, 0)), "")="", "", IFERROR(INDEX(Ingredients!H$11:H$310, MATCH($C3932, Ingredients!$B$11:$B$310, 0)), "")))</f>
        <v/>
      </c>
      <c r="AN3932" s="83" t="str">
        <f t="shared" si="920"/>
        <v/>
      </c>
      <c r="AP3932" s="114" t="str">
        <f t="shared" si="930"/>
        <v/>
      </c>
      <c r="AR3932" s="117" t="str">
        <f>IF($C3932="", "", IF(IFERROR(INDEX(Ingredients!$AI$11:$AI$310, MATCH($C3932, Ingredients!$B$11:$B$310, 0)), "")="", "", IFERROR(INDEX(Ingredients!$AI$11:$AI$310, MATCH($C3932, Ingredients!$B$11:$B$310, 0)), "")))</f>
        <v/>
      </c>
      <c r="AT3932" s="120" t="str">
        <f t="shared" si="931"/>
        <v/>
      </c>
      <c r="AV3932" s="90" t="str">
        <f t="shared" si="921"/>
        <v/>
      </c>
      <c r="AX3932" s="90" t="str">
        <f>IF($AV3932="", "", COUNTIF($AV$11:$AV$5010, "&lt;"&amp;$AV3932)+1+COUNTIF($AV$11:$AV3932, $AV3932)-1)</f>
        <v/>
      </c>
      <c r="AZ3932" s="111" t="str">
        <f>IF($B3932="", "", SUMIF('Shopping List'!$AV$11:$AV$25, $B3932, 'Shopping List'!$BN$11:$BN$25))</f>
        <v/>
      </c>
      <c r="BB3932" s="117" t="str">
        <f t="shared" si="932"/>
        <v/>
      </c>
    </row>
    <row r="3933" spans="1:54" x14ac:dyDescent="0.25">
      <c r="A3933" s="4"/>
      <c r="B3933" s="37"/>
      <c r="C3933" s="124"/>
      <c r="D3933" s="39"/>
      <c r="E3933" s="125"/>
      <c r="F3933" s="48"/>
      <c r="G3933" s="4"/>
      <c r="H3933" s="4"/>
      <c r="I3933" s="95" t="str">
        <f>IF($C3933="", "", IF(IFERROR(INDEX(Ingredients!$C$11:$C$310, MATCH($C3933, Ingredients!$B$11:$B$310, 0)), "")="", "", IFERROR(INDEX(Ingredients!$C$11:$C$310, MATCH($C3933, Ingredients!$B$11:$B$310, 0)), "")))</f>
        <v/>
      </c>
      <c r="J3933" s="73" t="str">
        <f>IF($B3933="", "", IF(IFERROR(INDEX(Meals!$C$11:$C$260, MATCH($B3933, Meals!$B$11:$B$260, 0)), "")="", "", IFERROR(INDEX(Meals!$C$11:$C$260, MATCH($B3933, Meals!$B$11:$B$260, 0)), "")))</f>
        <v/>
      </c>
      <c r="K3933" s="4"/>
      <c r="L3933" s="72" t="str">
        <f t="shared" si="922"/>
        <v/>
      </c>
      <c r="M3933" s="73" t="str">
        <f t="shared" si="923"/>
        <v/>
      </c>
      <c r="N3933" s="4"/>
      <c r="O3933" s="78" t="str">
        <f t="shared" si="924"/>
        <v/>
      </c>
      <c r="P3933" s="79" t="str">
        <f t="shared" si="925"/>
        <v/>
      </c>
      <c r="Q3933" s="4"/>
      <c r="R3933" s="90" t="str">
        <f t="shared" si="926"/>
        <v/>
      </c>
      <c r="S3933" s="4"/>
      <c r="Y3933" s="18" t="str">
        <f t="shared" si="927"/>
        <v/>
      </c>
      <c r="AA3933" s="18" t="str">
        <f t="shared" si="918"/>
        <v/>
      </c>
      <c r="AB3933" s="18" t="str">
        <f t="shared" si="919"/>
        <v/>
      </c>
      <c r="AC3933" s="18" t="str">
        <f t="shared" si="928"/>
        <v/>
      </c>
      <c r="AD3933" s="18" t="str">
        <f t="shared" si="928"/>
        <v/>
      </c>
      <c r="AE3933" s="18" t="str">
        <f t="shared" si="929"/>
        <v/>
      </c>
      <c r="AG3933" s="95" t="str">
        <f>IF($C3933="", "", IF(IFERROR(INDEX(Ingredients!C$11:C$310, MATCH($C3933, Ingredients!$B$11:$B$310, 0)), "")="", "", IFERROR(INDEX(Ingredients!C$11:C$310, MATCH($C3933, Ingredients!$B$11:$B$310, 0)), "")))</f>
        <v/>
      </c>
      <c r="AH3933" s="105" t="str">
        <f>IF($C3933="", "", IF(IFERROR(INDEX(Ingredients!D$11:D$310, MATCH($C3933, Ingredients!$B$11:$B$310, 0)), "")="", "", IFERROR(INDEX(Ingredients!D$11:D$310, MATCH($C3933, Ingredients!$B$11:$B$310, 0)), "")))</f>
        <v/>
      </c>
      <c r="AI3933" s="106" t="str">
        <f>IF($C3933="", "", IF(IFERROR(INDEX(Ingredients!E$11:E$310, MATCH($C3933, Ingredients!$B$11:$B$310, 0)), "")="", "", IFERROR(INDEX(Ingredients!E$11:E$310, MATCH($C3933, Ingredients!$B$11:$B$310, 0)), "")))</f>
        <v/>
      </c>
      <c r="AJ3933" s="108" t="str">
        <f>IF($C3933="", "", IF(IFERROR(INDEX(Ingredients!F$11:F$310, MATCH($C3933, Ingredients!$B$11:$B$310, 0)), "")="", "", IFERROR(INDEX(Ingredients!F$11:F$310, MATCH($C3933, Ingredients!$B$11:$B$310, 0)), "")))</f>
        <v/>
      </c>
      <c r="AK3933" s="106" t="str">
        <f>IF($C3933="", "", IF(IFERROR(INDEX(Ingredients!G$11:G$310, MATCH($C3933, Ingredients!$B$11:$B$310, 0)), "")="", "", IFERROR(INDEX(Ingredients!G$11:G$310, MATCH($C3933, Ingredients!$B$11:$B$310, 0)), "")))</f>
        <v/>
      </c>
      <c r="AL3933" s="79" t="str">
        <f>IF($C3933="", "", IF(IFERROR(INDEX(Ingredients!H$11:H$310, MATCH($C3933, Ingredients!$B$11:$B$310, 0)), "")="", "", IFERROR(INDEX(Ingredients!H$11:H$310, MATCH($C3933, Ingredients!$B$11:$B$310, 0)), "")))</f>
        <v/>
      </c>
      <c r="AN3933" s="83" t="str">
        <f t="shared" si="920"/>
        <v/>
      </c>
      <c r="AP3933" s="114" t="str">
        <f t="shared" si="930"/>
        <v/>
      </c>
      <c r="AR3933" s="117" t="str">
        <f>IF($C3933="", "", IF(IFERROR(INDEX(Ingredients!$AI$11:$AI$310, MATCH($C3933, Ingredients!$B$11:$B$310, 0)), "")="", "", IFERROR(INDEX(Ingredients!$AI$11:$AI$310, MATCH($C3933, Ingredients!$B$11:$B$310, 0)), "")))</f>
        <v/>
      </c>
      <c r="AT3933" s="120" t="str">
        <f t="shared" si="931"/>
        <v/>
      </c>
      <c r="AV3933" s="90" t="str">
        <f t="shared" si="921"/>
        <v/>
      </c>
      <c r="AX3933" s="90" t="str">
        <f>IF($AV3933="", "", COUNTIF($AV$11:$AV$5010, "&lt;"&amp;$AV3933)+1+COUNTIF($AV$11:$AV3933, $AV3933)-1)</f>
        <v/>
      </c>
      <c r="AZ3933" s="111" t="str">
        <f>IF($B3933="", "", SUMIF('Shopping List'!$AV$11:$AV$25, $B3933, 'Shopping List'!$BN$11:$BN$25))</f>
        <v/>
      </c>
      <c r="BB3933" s="117" t="str">
        <f t="shared" si="932"/>
        <v/>
      </c>
    </row>
    <row r="3934" spans="1:54" x14ac:dyDescent="0.25">
      <c r="A3934" s="4"/>
      <c r="B3934" s="37"/>
      <c r="C3934" s="124"/>
      <c r="D3934" s="39"/>
      <c r="E3934" s="125"/>
      <c r="F3934" s="48"/>
      <c r="G3934" s="4"/>
      <c r="H3934" s="4"/>
      <c r="I3934" s="95" t="str">
        <f>IF($C3934="", "", IF(IFERROR(INDEX(Ingredients!$C$11:$C$310, MATCH($C3934, Ingredients!$B$11:$B$310, 0)), "")="", "", IFERROR(INDEX(Ingredients!$C$11:$C$310, MATCH($C3934, Ingredients!$B$11:$B$310, 0)), "")))</f>
        <v/>
      </c>
      <c r="J3934" s="73" t="str">
        <f>IF($B3934="", "", IF(IFERROR(INDEX(Meals!$C$11:$C$260, MATCH($B3934, Meals!$B$11:$B$260, 0)), "")="", "", IFERROR(INDEX(Meals!$C$11:$C$260, MATCH($B3934, Meals!$B$11:$B$260, 0)), "")))</f>
        <v/>
      </c>
      <c r="K3934" s="4"/>
      <c r="L3934" s="72" t="str">
        <f t="shared" si="922"/>
        <v/>
      </c>
      <c r="M3934" s="73" t="str">
        <f t="shared" si="923"/>
        <v/>
      </c>
      <c r="N3934" s="4"/>
      <c r="O3934" s="78" t="str">
        <f t="shared" si="924"/>
        <v/>
      </c>
      <c r="P3934" s="79" t="str">
        <f t="shared" si="925"/>
        <v/>
      </c>
      <c r="Q3934" s="4"/>
      <c r="R3934" s="90" t="str">
        <f t="shared" si="926"/>
        <v/>
      </c>
      <c r="S3934" s="4"/>
      <c r="Y3934" s="18" t="str">
        <f t="shared" si="927"/>
        <v/>
      </c>
      <c r="AA3934" s="18" t="str">
        <f t="shared" si="918"/>
        <v/>
      </c>
      <c r="AB3934" s="18" t="str">
        <f t="shared" si="919"/>
        <v/>
      </c>
      <c r="AC3934" s="18" t="str">
        <f t="shared" si="928"/>
        <v/>
      </c>
      <c r="AD3934" s="18" t="str">
        <f t="shared" si="928"/>
        <v/>
      </c>
      <c r="AE3934" s="18" t="str">
        <f t="shared" si="929"/>
        <v/>
      </c>
      <c r="AG3934" s="95" t="str">
        <f>IF($C3934="", "", IF(IFERROR(INDEX(Ingredients!C$11:C$310, MATCH($C3934, Ingredients!$B$11:$B$310, 0)), "")="", "", IFERROR(INDEX(Ingredients!C$11:C$310, MATCH($C3934, Ingredients!$B$11:$B$310, 0)), "")))</f>
        <v/>
      </c>
      <c r="AH3934" s="105" t="str">
        <f>IF($C3934="", "", IF(IFERROR(INDEX(Ingredients!D$11:D$310, MATCH($C3934, Ingredients!$B$11:$B$310, 0)), "")="", "", IFERROR(INDEX(Ingredients!D$11:D$310, MATCH($C3934, Ingredients!$B$11:$B$310, 0)), "")))</f>
        <v/>
      </c>
      <c r="AI3934" s="106" t="str">
        <f>IF($C3934="", "", IF(IFERROR(INDEX(Ingredients!E$11:E$310, MATCH($C3934, Ingredients!$B$11:$B$310, 0)), "")="", "", IFERROR(INDEX(Ingredients!E$11:E$310, MATCH($C3934, Ingredients!$B$11:$B$310, 0)), "")))</f>
        <v/>
      </c>
      <c r="AJ3934" s="108" t="str">
        <f>IF($C3934="", "", IF(IFERROR(INDEX(Ingredients!F$11:F$310, MATCH($C3934, Ingredients!$B$11:$B$310, 0)), "")="", "", IFERROR(INDEX(Ingredients!F$11:F$310, MATCH($C3934, Ingredients!$B$11:$B$310, 0)), "")))</f>
        <v/>
      </c>
      <c r="AK3934" s="106" t="str">
        <f>IF($C3934="", "", IF(IFERROR(INDEX(Ingredients!G$11:G$310, MATCH($C3934, Ingredients!$B$11:$B$310, 0)), "")="", "", IFERROR(INDEX(Ingredients!G$11:G$310, MATCH($C3934, Ingredients!$B$11:$B$310, 0)), "")))</f>
        <v/>
      </c>
      <c r="AL3934" s="79" t="str">
        <f>IF($C3934="", "", IF(IFERROR(INDEX(Ingredients!H$11:H$310, MATCH($C3934, Ingredients!$B$11:$B$310, 0)), "")="", "", IFERROR(INDEX(Ingredients!H$11:H$310, MATCH($C3934, Ingredients!$B$11:$B$310, 0)), "")))</f>
        <v/>
      </c>
      <c r="AN3934" s="83" t="str">
        <f t="shared" si="920"/>
        <v/>
      </c>
      <c r="AP3934" s="114" t="str">
        <f t="shared" si="930"/>
        <v/>
      </c>
      <c r="AR3934" s="117" t="str">
        <f>IF($C3934="", "", IF(IFERROR(INDEX(Ingredients!$AI$11:$AI$310, MATCH($C3934, Ingredients!$B$11:$B$310, 0)), "")="", "", IFERROR(INDEX(Ingredients!$AI$11:$AI$310, MATCH($C3934, Ingredients!$B$11:$B$310, 0)), "")))</f>
        <v/>
      </c>
      <c r="AT3934" s="120" t="str">
        <f t="shared" si="931"/>
        <v/>
      </c>
      <c r="AV3934" s="90" t="str">
        <f t="shared" si="921"/>
        <v/>
      </c>
      <c r="AX3934" s="90" t="str">
        <f>IF($AV3934="", "", COUNTIF($AV$11:$AV$5010, "&lt;"&amp;$AV3934)+1+COUNTIF($AV$11:$AV3934, $AV3934)-1)</f>
        <v/>
      </c>
      <c r="AZ3934" s="111" t="str">
        <f>IF($B3934="", "", SUMIF('Shopping List'!$AV$11:$AV$25, $B3934, 'Shopping List'!$BN$11:$BN$25))</f>
        <v/>
      </c>
      <c r="BB3934" s="117" t="str">
        <f t="shared" si="932"/>
        <v/>
      </c>
    </row>
    <row r="3935" spans="1:54" x14ac:dyDescent="0.25">
      <c r="A3935" s="4"/>
      <c r="B3935" s="37"/>
      <c r="C3935" s="124"/>
      <c r="D3935" s="39"/>
      <c r="E3935" s="125"/>
      <c r="F3935" s="48"/>
      <c r="G3935" s="4"/>
      <c r="H3935" s="4"/>
      <c r="I3935" s="95" t="str">
        <f>IF($C3935="", "", IF(IFERROR(INDEX(Ingredients!$C$11:$C$310, MATCH($C3935, Ingredients!$B$11:$B$310, 0)), "")="", "", IFERROR(INDEX(Ingredients!$C$11:$C$310, MATCH($C3935, Ingredients!$B$11:$B$310, 0)), "")))</f>
        <v/>
      </c>
      <c r="J3935" s="73" t="str">
        <f>IF($B3935="", "", IF(IFERROR(INDEX(Meals!$C$11:$C$260, MATCH($B3935, Meals!$B$11:$B$260, 0)), "")="", "", IFERROR(INDEX(Meals!$C$11:$C$260, MATCH($B3935, Meals!$B$11:$B$260, 0)), "")))</f>
        <v/>
      </c>
      <c r="K3935" s="4"/>
      <c r="L3935" s="72" t="str">
        <f t="shared" si="922"/>
        <v/>
      </c>
      <c r="M3935" s="73" t="str">
        <f t="shared" si="923"/>
        <v/>
      </c>
      <c r="N3935" s="4"/>
      <c r="O3935" s="78" t="str">
        <f t="shared" si="924"/>
        <v/>
      </c>
      <c r="P3935" s="79" t="str">
        <f t="shared" si="925"/>
        <v/>
      </c>
      <c r="Q3935" s="4"/>
      <c r="R3935" s="90" t="str">
        <f t="shared" si="926"/>
        <v/>
      </c>
      <c r="S3935" s="4"/>
      <c r="Y3935" s="18" t="str">
        <f t="shared" si="927"/>
        <v/>
      </c>
      <c r="AA3935" s="18" t="str">
        <f t="shared" si="918"/>
        <v/>
      </c>
      <c r="AB3935" s="18" t="str">
        <f t="shared" si="919"/>
        <v/>
      </c>
      <c r="AC3935" s="18" t="str">
        <f t="shared" si="928"/>
        <v/>
      </c>
      <c r="AD3935" s="18" t="str">
        <f t="shared" si="928"/>
        <v/>
      </c>
      <c r="AE3935" s="18" t="str">
        <f t="shared" si="929"/>
        <v/>
      </c>
      <c r="AG3935" s="95" t="str">
        <f>IF($C3935="", "", IF(IFERROR(INDEX(Ingredients!C$11:C$310, MATCH($C3935, Ingredients!$B$11:$B$310, 0)), "")="", "", IFERROR(INDEX(Ingredients!C$11:C$310, MATCH($C3935, Ingredients!$B$11:$B$310, 0)), "")))</f>
        <v/>
      </c>
      <c r="AH3935" s="105" t="str">
        <f>IF($C3935="", "", IF(IFERROR(INDEX(Ingredients!D$11:D$310, MATCH($C3935, Ingredients!$B$11:$B$310, 0)), "")="", "", IFERROR(INDEX(Ingredients!D$11:D$310, MATCH($C3935, Ingredients!$B$11:$B$310, 0)), "")))</f>
        <v/>
      </c>
      <c r="AI3935" s="106" t="str">
        <f>IF($C3935="", "", IF(IFERROR(INDEX(Ingredients!E$11:E$310, MATCH($C3935, Ingredients!$B$11:$B$310, 0)), "")="", "", IFERROR(INDEX(Ingredients!E$11:E$310, MATCH($C3935, Ingredients!$B$11:$B$310, 0)), "")))</f>
        <v/>
      </c>
      <c r="AJ3935" s="108" t="str">
        <f>IF($C3935="", "", IF(IFERROR(INDEX(Ingredients!F$11:F$310, MATCH($C3935, Ingredients!$B$11:$B$310, 0)), "")="", "", IFERROR(INDEX(Ingredients!F$11:F$310, MATCH($C3935, Ingredients!$B$11:$B$310, 0)), "")))</f>
        <v/>
      </c>
      <c r="AK3935" s="106" t="str">
        <f>IF($C3935="", "", IF(IFERROR(INDEX(Ingredients!G$11:G$310, MATCH($C3935, Ingredients!$B$11:$B$310, 0)), "")="", "", IFERROR(INDEX(Ingredients!G$11:G$310, MATCH($C3935, Ingredients!$B$11:$B$310, 0)), "")))</f>
        <v/>
      </c>
      <c r="AL3935" s="79" t="str">
        <f>IF($C3935="", "", IF(IFERROR(INDEX(Ingredients!H$11:H$310, MATCH($C3935, Ingredients!$B$11:$B$310, 0)), "")="", "", IFERROR(INDEX(Ingredients!H$11:H$310, MATCH($C3935, Ingredients!$B$11:$B$310, 0)), "")))</f>
        <v/>
      </c>
      <c r="AN3935" s="83" t="str">
        <f t="shared" si="920"/>
        <v/>
      </c>
      <c r="AP3935" s="114" t="str">
        <f t="shared" si="930"/>
        <v/>
      </c>
      <c r="AR3935" s="117" t="str">
        <f>IF($C3935="", "", IF(IFERROR(INDEX(Ingredients!$AI$11:$AI$310, MATCH($C3935, Ingredients!$B$11:$B$310, 0)), "")="", "", IFERROR(INDEX(Ingredients!$AI$11:$AI$310, MATCH($C3935, Ingredients!$B$11:$B$310, 0)), "")))</f>
        <v/>
      </c>
      <c r="AT3935" s="120" t="str">
        <f t="shared" si="931"/>
        <v/>
      </c>
      <c r="AV3935" s="90" t="str">
        <f t="shared" si="921"/>
        <v/>
      </c>
      <c r="AX3935" s="90" t="str">
        <f>IF($AV3935="", "", COUNTIF($AV$11:$AV$5010, "&lt;"&amp;$AV3935)+1+COUNTIF($AV$11:$AV3935, $AV3935)-1)</f>
        <v/>
      </c>
      <c r="AZ3935" s="111" t="str">
        <f>IF($B3935="", "", SUMIF('Shopping List'!$AV$11:$AV$25, $B3935, 'Shopping List'!$BN$11:$BN$25))</f>
        <v/>
      </c>
      <c r="BB3935" s="117" t="str">
        <f t="shared" si="932"/>
        <v/>
      </c>
    </row>
    <row r="3936" spans="1:54" x14ac:dyDescent="0.25">
      <c r="A3936" s="4"/>
      <c r="B3936" s="37"/>
      <c r="C3936" s="124"/>
      <c r="D3936" s="39"/>
      <c r="E3936" s="125"/>
      <c r="F3936" s="48"/>
      <c r="G3936" s="4"/>
      <c r="H3936" s="4"/>
      <c r="I3936" s="95" t="str">
        <f>IF($C3936="", "", IF(IFERROR(INDEX(Ingredients!$C$11:$C$310, MATCH($C3936, Ingredients!$B$11:$B$310, 0)), "")="", "", IFERROR(INDEX(Ingredients!$C$11:$C$310, MATCH($C3936, Ingredients!$B$11:$B$310, 0)), "")))</f>
        <v/>
      </c>
      <c r="J3936" s="73" t="str">
        <f>IF($B3936="", "", IF(IFERROR(INDEX(Meals!$C$11:$C$260, MATCH($B3936, Meals!$B$11:$B$260, 0)), "")="", "", IFERROR(INDEX(Meals!$C$11:$C$260, MATCH($B3936, Meals!$B$11:$B$260, 0)), "")))</f>
        <v/>
      </c>
      <c r="K3936" s="4"/>
      <c r="L3936" s="72" t="str">
        <f t="shared" si="922"/>
        <v/>
      </c>
      <c r="M3936" s="73" t="str">
        <f t="shared" si="923"/>
        <v/>
      </c>
      <c r="N3936" s="4"/>
      <c r="O3936" s="78" t="str">
        <f t="shared" si="924"/>
        <v/>
      </c>
      <c r="P3936" s="79" t="str">
        <f t="shared" si="925"/>
        <v/>
      </c>
      <c r="Q3936" s="4"/>
      <c r="R3936" s="90" t="str">
        <f t="shared" si="926"/>
        <v/>
      </c>
      <c r="S3936" s="4"/>
      <c r="Y3936" s="18" t="str">
        <f t="shared" si="927"/>
        <v/>
      </c>
      <c r="AA3936" s="18" t="str">
        <f t="shared" si="918"/>
        <v/>
      </c>
      <c r="AB3936" s="18" t="str">
        <f t="shared" si="919"/>
        <v/>
      </c>
      <c r="AC3936" s="18" t="str">
        <f t="shared" si="928"/>
        <v/>
      </c>
      <c r="AD3936" s="18" t="str">
        <f t="shared" si="928"/>
        <v/>
      </c>
      <c r="AE3936" s="18" t="str">
        <f t="shared" si="929"/>
        <v/>
      </c>
      <c r="AG3936" s="95" t="str">
        <f>IF($C3936="", "", IF(IFERROR(INDEX(Ingredients!C$11:C$310, MATCH($C3936, Ingredients!$B$11:$B$310, 0)), "")="", "", IFERROR(INDEX(Ingredients!C$11:C$310, MATCH($C3936, Ingredients!$B$11:$B$310, 0)), "")))</f>
        <v/>
      </c>
      <c r="AH3936" s="105" t="str">
        <f>IF($C3936="", "", IF(IFERROR(INDEX(Ingredients!D$11:D$310, MATCH($C3936, Ingredients!$B$11:$B$310, 0)), "")="", "", IFERROR(INDEX(Ingredients!D$11:D$310, MATCH($C3936, Ingredients!$B$11:$B$310, 0)), "")))</f>
        <v/>
      </c>
      <c r="AI3936" s="106" t="str">
        <f>IF($C3936="", "", IF(IFERROR(INDEX(Ingredients!E$11:E$310, MATCH($C3936, Ingredients!$B$11:$B$310, 0)), "")="", "", IFERROR(INDEX(Ingredients!E$11:E$310, MATCH($C3936, Ingredients!$B$11:$B$310, 0)), "")))</f>
        <v/>
      </c>
      <c r="AJ3936" s="108" t="str">
        <f>IF($C3936="", "", IF(IFERROR(INDEX(Ingredients!F$11:F$310, MATCH($C3936, Ingredients!$B$11:$B$310, 0)), "")="", "", IFERROR(INDEX(Ingredients!F$11:F$310, MATCH($C3936, Ingredients!$B$11:$B$310, 0)), "")))</f>
        <v/>
      </c>
      <c r="AK3936" s="106" t="str">
        <f>IF($C3936="", "", IF(IFERROR(INDEX(Ingredients!G$11:G$310, MATCH($C3936, Ingredients!$B$11:$B$310, 0)), "")="", "", IFERROR(INDEX(Ingredients!G$11:G$310, MATCH($C3936, Ingredients!$B$11:$B$310, 0)), "")))</f>
        <v/>
      </c>
      <c r="AL3936" s="79" t="str">
        <f>IF($C3936="", "", IF(IFERROR(INDEX(Ingredients!H$11:H$310, MATCH($C3936, Ingredients!$B$11:$B$310, 0)), "")="", "", IFERROR(INDEX(Ingredients!H$11:H$310, MATCH($C3936, Ingredients!$B$11:$B$310, 0)), "")))</f>
        <v/>
      </c>
      <c r="AN3936" s="83" t="str">
        <f t="shared" si="920"/>
        <v/>
      </c>
      <c r="AP3936" s="114" t="str">
        <f t="shared" si="930"/>
        <v/>
      </c>
      <c r="AR3936" s="117" t="str">
        <f>IF($C3936="", "", IF(IFERROR(INDEX(Ingredients!$AI$11:$AI$310, MATCH($C3936, Ingredients!$B$11:$B$310, 0)), "")="", "", IFERROR(INDEX(Ingredients!$AI$11:$AI$310, MATCH($C3936, Ingredients!$B$11:$B$310, 0)), "")))</f>
        <v/>
      </c>
      <c r="AT3936" s="120" t="str">
        <f t="shared" si="931"/>
        <v/>
      </c>
      <c r="AV3936" s="90" t="str">
        <f t="shared" si="921"/>
        <v/>
      </c>
      <c r="AX3936" s="90" t="str">
        <f>IF($AV3936="", "", COUNTIF($AV$11:$AV$5010, "&lt;"&amp;$AV3936)+1+COUNTIF($AV$11:$AV3936, $AV3936)-1)</f>
        <v/>
      </c>
      <c r="AZ3936" s="111" t="str">
        <f>IF($B3936="", "", SUMIF('Shopping List'!$AV$11:$AV$25, $B3936, 'Shopping List'!$BN$11:$BN$25))</f>
        <v/>
      </c>
      <c r="BB3936" s="117" t="str">
        <f t="shared" si="932"/>
        <v/>
      </c>
    </row>
    <row r="3937" spans="1:54" x14ac:dyDescent="0.25">
      <c r="A3937" s="4"/>
      <c r="B3937" s="37"/>
      <c r="C3937" s="124"/>
      <c r="D3937" s="39"/>
      <c r="E3937" s="125"/>
      <c r="F3937" s="48"/>
      <c r="G3937" s="4"/>
      <c r="H3937" s="4"/>
      <c r="I3937" s="95" t="str">
        <f>IF($C3937="", "", IF(IFERROR(INDEX(Ingredients!$C$11:$C$310, MATCH($C3937, Ingredients!$B$11:$B$310, 0)), "")="", "", IFERROR(INDEX(Ingredients!$C$11:$C$310, MATCH($C3937, Ingredients!$B$11:$B$310, 0)), "")))</f>
        <v/>
      </c>
      <c r="J3937" s="73" t="str">
        <f>IF($B3937="", "", IF(IFERROR(INDEX(Meals!$C$11:$C$260, MATCH($B3937, Meals!$B$11:$B$260, 0)), "")="", "", IFERROR(INDEX(Meals!$C$11:$C$260, MATCH($B3937, Meals!$B$11:$B$260, 0)), "")))</f>
        <v/>
      </c>
      <c r="K3937" s="4"/>
      <c r="L3937" s="72" t="str">
        <f t="shared" si="922"/>
        <v/>
      </c>
      <c r="M3937" s="73" t="str">
        <f t="shared" si="923"/>
        <v/>
      </c>
      <c r="N3937" s="4"/>
      <c r="O3937" s="78" t="str">
        <f t="shared" si="924"/>
        <v/>
      </c>
      <c r="P3937" s="79" t="str">
        <f t="shared" si="925"/>
        <v/>
      </c>
      <c r="Q3937" s="4"/>
      <c r="R3937" s="90" t="str">
        <f t="shared" si="926"/>
        <v/>
      </c>
      <c r="S3937" s="4"/>
      <c r="Y3937" s="18" t="str">
        <f t="shared" si="927"/>
        <v/>
      </c>
      <c r="AA3937" s="18" t="str">
        <f t="shared" si="918"/>
        <v/>
      </c>
      <c r="AB3937" s="18" t="str">
        <f t="shared" si="919"/>
        <v/>
      </c>
      <c r="AC3937" s="18" t="str">
        <f t="shared" si="928"/>
        <v/>
      </c>
      <c r="AD3937" s="18" t="str">
        <f t="shared" si="928"/>
        <v/>
      </c>
      <c r="AE3937" s="18" t="str">
        <f t="shared" si="929"/>
        <v/>
      </c>
      <c r="AG3937" s="95" t="str">
        <f>IF($C3937="", "", IF(IFERROR(INDEX(Ingredients!C$11:C$310, MATCH($C3937, Ingredients!$B$11:$B$310, 0)), "")="", "", IFERROR(INDEX(Ingredients!C$11:C$310, MATCH($C3937, Ingredients!$B$11:$B$310, 0)), "")))</f>
        <v/>
      </c>
      <c r="AH3937" s="105" t="str">
        <f>IF($C3937="", "", IF(IFERROR(INDEX(Ingredients!D$11:D$310, MATCH($C3937, Ingredients!$B$11:$B$310, 0)), "")="", "", IFERROR(INDEX(Ingredients!D$11:D$310, MATCH($C3937, Ingredients!$B$11:$B$310, 0)), "")))</f>
        <v/>
      </c>
      <c r="AI3937" s="106" t="str">
        <f>IF($C3937="", "", IF(IFERROR(INDEX(Ingredients!E$11:E$310, MATCH($C3937, Ingredients!$B$11:$B$310, 0)), "")="", "", IFERROR(INDEX(Ingredients!E$11:E$310, MATCH($C3937, Ingredients!$B$11:$B$310, 0)), "")))</f>
        <v/>
      </c>
      <c r="AJ3937" s="108" t="str">
        <f>IF($C3937="", "", IF(IFERROR(INDEX(Ingredients!F$11:F$310, MATCH($C3937, Ingredients!$B$11:$B$310, 0)), "")="", "", IFERROR(INDEX(Ingredients!F$11:F$310, MATCH($C3937, Ingredients!$B$11:$B$310, 0)), "")))</f>
        <v/>
      </c>
      <c r="AK3937" s="106" t="str">
        <f>IF($C3937="", "", IF(IFERROR(INDEX(Ingredients!G$11:G$310, MATCH($C3937, Ingredients!$B$11:$B$310, 0)), "")="", "", IFERROR(INDEX(Ingredients!G$11:G$310, MATCH($C3937, Ingredients!$B$11:$B$310, 0)), "")))</f>
        <v/>
      </c>
      <c r="AL3937" s="79" t="str">
        <f>IF($C3937="", "", IF(IFERROR(INDEX(Ingredients!H$11:H$310, MATCH($C3937, Ingredients!$B$11:$B$310, 0)), "")="", "", IFERROR(INDEX(Ingredients!H$11:H$310, MATCH($C3937, Ingredients!$B$11:$B$310, 0)), "")))</f>
        <v/>
      </c>
      <c r="AN3937" s="83" t="str">
        <f t="shared" si="920"/>
        <v/>
      </c>
      <c r="AP3937" s="114" t="str">
        <f t="shared" si="930"/>
        <v/>
      </c>
      <c r="AR3937" s="117" t="str">
        <f>IF($C3937="", "", IF(IFERROR(INDEX(Ingredients!$AI$11:$AI$310, MATCH($C3937, Ingredients!$B$11:$B$310, 0)), "")="", "", IFERROR(INDEX(Ingredients!$AI$11:$AI$310, MATCH($C3937, Ingredients!$B$11:$B$310, 0)), "")))</f>
        <v/>
      </c>
      <c r="AT3937" s="120" t="str">
        <f t="shared" si="931"/>
        <v/>
      </c>
      <c r="AV3937" s="90" t="str">
        <f t="shared" si="921"/>
        <v/>
      </c>
      <c r="AX3937" s="90" t="str">
        <f>IF($AV3937="", "", COUNTIF($AV$11:$AV$5010, "&lt;"&amp;$AV3937)+1+COUNTIF($AV$11:$AV3937, $AV3937)-1)</f>
        <v/>
      </c>
      <c r="AZ3937" s="111" t="str">
        <f>IF($B3937="", "", SUMIF('Shopping List'!$AV$11:$AV$25, $B3937, 'Shopping List'!$BN$11:$BN$25))</f>
        <v/>
      </c>
      <c r="BB3937" s="117" t="str">
        <f t="shared" si="932"/>
        <v/>
      </c>
    </row>
    <row r="3938" spans="1:54" x14ac:dyDescent="0.25">
      <c r="A3938" s="4"/>
      <c r="B3938" s="37"/>
      <c r="C3938" s="124"/>
      <c r="D3938" s="39"/>
      <c r="E3938" s="125"/>
      <c r="F3938" s="48"/>
      <c r="G3938" s="4"/>
      <c r="H3938" s="4"/>
      <c r="I3938" s="95" t="str">
        <f>IF($C3938="", "", IF(IFERROR(INDEX(Ingredients!$C$11:$C$310, MATCH($C3938, Ingredients!$B$11:$B$310, 0)), "")="", "", IFERROR(INDEX(Ingredients!$C$11:$C$310, MATCH($C3938, Ingredients!$B$11:$B$310, 0)), "")))</f>
        <v/>
      </c>
      <c r="J3938" s="73" t="str">
        <f>IF($B3938="", "", IF(IFERROR(INDEX(Meals!$C$11:$C$260, MATCH($B3938, Meals!$B$11:$B$260, 0)), "")="", "", IFERROR(INDEX(Meals!$C$11:$C$260, MATCH($B3938, Meals!$B$11:$B$260, 0)), "")))</f>
        <v/>
      </c>
      <c r="K3938" s="4"/>
      <c r="L3938" s="72" t="str">
        <f t="shared" si="922"/>
        <v/>
      </c>
      <c r="M3938" s="73" t="str">
        <f t="shared" si="923"/>
        <v/>
      </c>
      <c r="N3938" s="4"/>
      <c r="O3938" s="78" t="str">
        <f t="shared" si="924"/>
        <v/>
      </c>
      <c r="P3938" s="79" t="str">
        <f t="shared" si="925"/>
        <v/>
      </c>
      <c r="Q3938" s="4"/>
      <c r="R3938" s="90" t="str">
        <f t="shared" si="926"/>
        <v/>
      </c>
      <c r="S3938" s="4"/>
      <c r="Y3938" s="18" t="str">
        <f t="shared" si="927"/>
        <v/>
      </c>
      <c r="AA3938" s="18" t="str">
        <f t="shared" si="918"/>
        <v/>
      </c>
      <c r="AB3938" s="18" t="str">
        <f t="shared" si="919"/>
        <v/>
      </c>
      <c r="AC3938" s="18" t="str">
        <f t="shared" si="928"/>
        <v/>
      </c>
      <c r="AD3938" s="18" t="str">
        <f t="shared" si="928"/>
        <v/>
      </c>
      <c r="AE3938" s="18" t="str">
        <f t="shared" si="929"/>
        <v/>
      </c>
      <c r="AG3938" s="95" t="str">
        <f>IF($C3938="", "", IF(IFERROR(INDEX(Ingredients!C$11:C$310, MATCH($C3938, Ingredients!$B$11:$B$310, 0)), "")="", "", IFERROR(INDEX(Ingredients!C$11:C$310, MATCH($C3938, Ingredients!$B$11:$B$310, 0)), "")))</f>
        <v/>
      </c>
      <c r="AH3938" s="105" t="str">
        <f>IF($C3938="", "", IF(IFERROR(INDEX(Ingredients!D$11:D$310, MATCH($C3938, Ingredients!$B$11:$B$310, 0)), "")="", "", IFERROR(INDEX(Ingredients!D$11:D$310, MATCH($C3938, Ingredients!$B$11:$B$310, 0)), "")))</f>
        <v/>
      </c>
      <c r="AI3938" s="106" t="str">
        <f>IF($C3938="", "", IF(IFERROR(INDEX(Ingredients!E$11:E$310, MATCH($C3938, Ingredients!$B$11:$B$310, 0)), "")="", "", IFERROR(INDEX(Ingredients!E$11:E$310, MATCH($C3938, Ingredients!$B$11:$B$310, 0)), "")))</f>
        <v/>
      </c>
      <c r="AJ3938" s="108" t="str">
        <f>IF($C3938="", "", IF(IFERROR(INDEX(Ingredients!F$11:F$310, MATCH($C3938, Ingredients!$B$11:$B$310, 0)), "")="", "", IFERROR(INDEX(Ingredients!F$11:F$310, MATCH($C3938, Ingredients!$B$11:$B$310, 0)), "")))</f>
        <v/>
      </c>
      <c r="AK3938" s="106" t="str">
        <f>IF($C3938="", "", IF(IFERROR(INDEX(Ingredients!G$11:G$310, MATCH($C3938, Ingredients!$B$11:$B$310, 0)), "")="", "", IFERROR(INDEX(Ingredients!G$11:G$310, MATCH($C3938, Ingredients!$B$11:$B$310, 0)), "")))</f>
        <v/>
      </c>
      <c r="AL3938" s="79" t="str">
        <f>IF($C3938="", "", IF(IFERROR(INDEX(Ingredients!H$11:H$310, MATCH($C3938, Ingredients!$B$11:$B$310, 0)), "")="", "", IFERROR(INDEX(Ingredients!H$11:H$310, MATCH($C3938, Ingredients!$B$11:$B$310, 0)), "")))</f>
        <v/>
      </c>
      <c r="AN3938" s="83" t="str">
        <f t="shared" si="920"/>
        <v/>
      </c>
      <c r="AP3938" s="114" t="str">
        <f t="shared" si="930"/>
        <v/>
      </c>
      <c r="AR3938" s="117" t="str">
        <f>IF($C3938="", "", IF(IFERROR(INDEX(Ingredients!$AI$11:$AI$310, MATCH($C3938, Ingredients!$B$11:$B$310, 0)), "")="", "", IFERROR(INDEX(Ingredients!$AI$11:$AI$310, MATCH($C3938, Ingredients!$B$11:$B$310, 0)), "")))</f>
        <v/>
      </c>
      <c r="AT3938" s="120" t="str">
        <f t="shared" si="931"/>
        <v/>
      </c>
      <c r="AV3938" s="90" t="str">
        <f t="shared" si="921"/>
        <v/>
      </c>
      <c r="AX3938" s="90" t="str">
        <f>IF($AV3938="", "", COUNTIF($AV$11:$AV$5010, "&lt;"&amp;$AV3938)+1+COUNTIF($AV$11:$AV3938, $AV3938)-1)</f>
        <v/>
      </c>
      <c r="AZ3938" s="111" t="str">
        <f>IF($B3938="", "", SUMIF('Shopping List'!$AV$11:$AV$25, $B3938, 'Shopping List'!$BN$11:$BN$25))</f>
        <v/>
      </c>
      <c r="BB3938" s="117" t="str">
        <f t="shared" si="932"/>
        <v/>
      </c>
    </row>
    <row r="3939" spans="1:54" x14ac:dyDescent="0.25">
      <c r="A3939" s="4"/>
      <c r="B3939" s="37"/>
      <c r="C3939" s="124"/>
      <c r="D3939" s="39"/>
      <c r="E3939" s="125"/>
      <c r="F3939" s="48"/>
      <c r="G3939" s="4"/>
      <c r="H3939" s="4"/>
      <c r="I3939" s="95" t="str">
        <f>IF($C3939="", "", IF(IFERROR(INDEX(Ingredients!$C$11:$C$310, MATCH($C3939, Ingredients!$B$11:$B$310, 0)), "")="", "", IFERROR(INDEX(Ingredients!$C$11:$C$310, MATCH($C3939, Ingredients!$B$11:$B$310, 0)), "")))</f>
        <v/>
      </c>
      <c r="J3939" s="73" t="str">
        <f>IF($B3939="", "", IF(IFERROR(INDEX(Meals!$C$11:$C$260, MATCH($B3939, Meals!$B$11:$B$260, 0)), "")="", "", IFERROR(INDEX(Meals!$C$11:$C$260, MATCH($B3939, Meals!$B$11:$B$260, 0)), "")))</f>
        <v/>
      </c>
      <c r="K3939" s="4"/>
      <c r="L3939" s="72" t="str">
        <f t="shared" si="922"/>
        <v/>
      </c>
      <c r="M3939" s="73" t="str">
        <f t="shared" si="923"/>
        <v/>
      </c>
      <c r="N3939" s="4"/>
      <c r="O3939" s="78" t="str">
        <f t="shared" si="924"/>
        <v/>
      </c>
      <c r="P3939" s="79" t="str">
        <f t="shared" si="925"/>
        <v/>
      </c>
      <c r="Q3939" s="4"/>
      <c r="R3939" s="90" t="str">
        <f t="shared" si="926"/>
        <v/>
      </c>
      <c r="S3939" s="4"/>
      <c r="Y3939" s="18" t="str">
        <f t="shared" si="927"/>
        <v/>
      </c>
      <c r="AA3939" s="18" t="str">
        <f t="shared" si="918"/>
        <v/>
      </c>
      <c r="AB3939" s="18" t="str">
        <f t="shared" si="919"/>
        <v/>
      </c>
      <c r="AC3939" s="18" t="str">
        <f t="shared" si="928"/>
        <v/>
      </c>
      <c r="AD3939" s="18" t="str">
        <f t="shared" si="928"/>
        <v/>
      </c>
      <c r="AE3939" s="18" t="str">
        <f t="shared" si="929"/>
        <v/>
      </c>
      <c r="AG3939" s="95" t="str">
        <f>IF($C3939="", "", IF(IFERROR(INDEX(Ingredients!C$11:C$310, MATCH($C3939, Ingredients!$B$11:$B$310, 0)), "")="", "", IFERROR(INDEX(Ingredients!C$11:C$310, MATCH($C3939, Ingredients!$B$11:$B$310, 0)), "")))</f>
        <v/>
      </c>
      <c r="AH3939" s="105" t="str">
        <f>IF($C3939="", "", IF(IFERROR(INDEX(Ingredients!D$11:D$310, MATCH($C3939, Ingredients!$B$11:$B$310, 0)), "")="", "", IFERROR(INDEX(Ingredients!D$11:D$310, MATCH($C3939, Ingredients!$B$11:$B$310, 0)), "")))</f>
        <v/>
      </c>
      <c r="AI3939" s="106" t="str">
        <f>IF($C3939="", "", IF(IFERROR(INDEX(Ingredients!E$11:E$310, MATCH($C3939, Ingredients!$B$11:$B$310, 0)), "")="", "", IFERROR(INDEX(Ingredients!E$11:E$310, MATCH($C3939, Ingredients!$B$11:$B$310, 0)), "")))</f>
        <v/>
      </c>
      <c r="AJ3939" s="108" t="str">
        <f>IF($C3939="", "", IF(IFERROR(INDEX(Ingredients!F$11:F$310, MATCH($C3939, Ingredients!$B$11:$B$310, 0)), "")="", "", IFERROR(INDEX(Ingredients!F$11:F$310, MATCH($C3939, Ingredients!$B$11:$B$310, 0)), "")))</f>
        <v/>
      </c>
      <c r="AK3939" s="106" t="str">
        <f>IF($C3939="", "", IF(IFERROR(INDEX(Ingredients!G$11:G$310, MATCH($C3939, Ingredients!$B$11:$B$310, 0)), "")="", "", IFERROR(INDEX(Ingredients!G$11:G$310, MATCH($C3939, Ingredients!$B$11:$B$310, 0)), "")))</f>
        <v/>
      </c>
      <c r="AL3939" s="79" t="str">
        <f>IF($C3939="", "", IF(IFERROR(INDEX(Ingredients!H$11:H$310, MATCH($C3939, Ingredients!$B$11:$B$310, 0)), "")="", "", IFERROR(INDEX(Ingredients!H$11:H$310, MATCH($C3939, Ingredients!$B$11:$B$310, 0)), "")))</f>
        <v/>
      </c>
      <c r="AN3939" s="83" t="str">
        <f t="shared" si="920"/>
        <v/>
      </c>
      <c r="AP3939" s="114" t="str">
        <f t="shared" si="930"/>
        <v/>
      </c>
      <c r="AR3939" s="117" t="str">
        <f>IF($C3939="", "", IF(IFERROR(INDEX(Ingredients!$AI$11:$AI$310, MATCH($C3939, Ingredients!$B$11:$B$310, 0)), "")="", "", IFERROR(INDEX(Ingredients!$AI$11:$AI$310, MATCH($C3939, Ingredients!$B$11:$B$310, 0)), "")))</f>
        <v/>
      </c>
      <c r="AT3939" s="120" t="str">
        <f t="shared" si="931"/>
        <v/>
      </c>
      <c r="AV3939" s="90" t="str">
        <f t="shared" si="921"/>
        <v/>
      </c>
      <c r="AX3939" s="90" t="str">
        <f>IF($AV3939="", "", COUNTIF($AV$11:$AV$5010, "&lt;"&amp;$AV3939)+1+COUNTIF($AV$11:$AV3939, $AV3939)-1)</f>
        <v/>
      </c>
      <c r="AZ3939" s="111" t="str">
        <f>IF($B3939="", "", SUMIF('Shopping List'!$AV$11:$AV$25, $B3939, 'Shopping List'!$BN$11:$BN$25))</f>
        <v/>
      </c>
      <c r="BB3939" s="117" t="str">
        <f t="shared" si="932"/>
        <v/>
      </c>
    </row>
    <row r="3940" spans="1:54" x14ac:dyDescent="0.25">
      <c r="A3940" s="4"/>
      <c r="B3940" s="37"/>
      <c r="C3940" s="124"/>
      <c r="D3940" s="39"/>
      <c r="E3940" s="125"/>
      <c r="F3940" s="48"/>
      <c r="G3940" s="4"/>
      <c r="H3940" s="4"/>
      <c r="I3940" s="95" t="str">
        <f>IF($C3940="", "", IF(IFERROR(INDEX(Ingredients!$C$11:$C$310, MATCH($C3940, Ingredients!$B$11:$B$310, 0)), "")="", "", IFERROR(INDEX(Ingredients!$C$11:$C$310, MATCH($C3940, Ingredients!$B$11:$B$310, 0)), "")))</f>
        <v/>
      </c>
      <c r="J3940" s="73" t="str">
        <f>IF($B3940="", "", IF(IFERROR(INDEX(Meals!$C$11:$C$260, MATCH($B3940, Meals!$B$11:$B$260, 0)), "")="", "", IFERROR(INDEX(Meals!$C$11:$C$260, MATCH($B3940, Meals!$B$11:$B$260, 0)), "")))</f>
        <v/>
      </c>
      <c r="K3940" s="4"/>
      <c r="L3940" s="72" t="str">
        <f t="shared" si="922"/>
        <v/>
      </c>
      <c r="M3940" s="73" t="str">
        <f t="shared" si="923"/>
        <v/>
      </c>
      <c r="N3940" s="4"/>
      <c r="O3940" s="78" t="str">
        <f t="shared" si="924"/>
        <v/>
      </c>
      <c r="P3940" s="79" t="str">
        <f t="shared" si="925"/>
        <v/>
      </c>
      <c r="Q3940" s="4"/>
      <c r="R3940" s="90" t="str">
        <f t="shared" si="926"/>
        <v/>
      </c>
      <c r="S3940" s="4"/>
      <c r="Y3940" s="18" t="str">
        <f t="shared" si="927"/>
        <v/>
      </c>
      <c r="AA3940" s="18" t="str">
        <f t="shared" si="918"/>
        <v/>
      </c>
      <c r="AB3940" s="18" t="str">
        <f t="shared" si="919"/>
        <v/>
      </c>
      <c r="AC3940" s="18" t="str">
        <f t="shared" si="928"/>
        <v/>
      </c>
      <c r="AD3940" s="18" t="str">
        <f t="shared" si="928"/>
        <v/>
      </c>
      <c r="AE3940" s="18" t="str">
        <f t="shared" si="929"/>
        <v/>
      </c>
      <c r="AG3940" s="95" t="str">
        <f>IF($C3940="", "", IF(IFERROR(INDEX(Ingredients!C$11:C$310, MATCH($C3940, Ingredients!$B$11:$B$310, 0)), "")="", "", IFERROR(INDEX(Ingredients!C$11:C$310, MATCH($C3940, Ingredients!$B$11:$B$310, 0)), "")))</f>
        <v/>
      </c>
      <c r="AH3940" s="105" t="str">
        <f>IF($C3940="", "", IF(IFERROR(INDEX(Ingredients!D$11:D$310, MATCH($C3940, Ingredients!$B$11:$B$310, 0)), "")="", "", IFERROR(INDEX(Ingredients!D$11:D$310, MATCH($C3940, Ingredients!$B$11:$B$310, 0)), "")))</f>
        <v/>
      </c>
      <c r="AI3940" s="106" t="str">
        <f>IF($C3940="", "", IF(IFERROR(INDEX(Ingredients!E$11:E$310, MATCH($C3940, Ingredients!$B$11:$B$310, 0)), "")="", "", IFERROR(INDEX(Ingredients!E$11:E$310, MATCH($C3940, Ingredients!$B$11:$B$310, 0)), "")))</f>
        <v/>
      </c>
      <c r="AJ3940" s="108" t="str">
        <f>IF($C3940="", "", IF(IFERROR(INDEX(Ingredients!F$11:F$310, MATCH($C3940, Ingredients!$B$11:$B$310, 0)), "")="", "", IFERROR(INDEX(Ingredients!F$11:F$310, MATCH($C3940, Ingredients!$B$11:$B$310, 0)), "")))</f>
        <v/>
      </c>
      <c r="AK3940" s="106" t="str">
        <f>IF($C3940="", "", IF(IFERROR(INDEX(Ingredients!G$11:G$310, MATCH($C3940, Ingredients!$B$11:$B$310, 0)), "")="", "", IFERROR(INDEX(Ingredients!G$11:G$310, MATCH($C3940, Ingredients!$B$11:$B$310, 0)), "")))</f>
        <v/>
      </c>
      <c r="AL3940" s="79" t="str">
        <f>IF($C3940="", "", IF(IFERROR(INDEX(Ingredients!H$11:H$310, MATCH($C3940, Ingredients!$B$11:$B$310, 0)), "")="", "", IFERROR(INDEX(Ingredients!H$11:H$310, MATCH($C3940, Ingredients!$B$11:$B$310, 0)), "")))</f>
        <v/>
      </c>
      <c r="AN3940" s="83" t="str">
        <f t="shared" si="920"/>
        <v/>
      </c>
      <c r="AP3940" s="114" t="str">
        <f t="shared" si="930"/>
        <v/>
      </c>
      <c r="AR3940" s="117" t="str">
        <f>IF($C3940="", "", IF(IFERROR(INDEX(Ingredients!$AI$11:$AI$310, MATCH($C3940, Ingredients!$B$11:$B$310, 0)), "")="", "", IFERROR(INDEX(Ingredients!$AI$11:$AI$310, MATCH($C3940, Ingredients!$B$11:$B$310, 0)), "")))</f>
        <v/>
      </c>
      <c r="AT3940" s="120" t="str">
        <f t="shared" si="931"/>
        <v/>
      </c>
      <c r="AV3940" s="90" t="str">
        <f t="shared" si="921"/>
        <v/>
      </c>
      <c r="AX3940" s="90" t="str">
        <f>IF($AV3940="", "", COUNTIF($AV$11:$AV$5010, "&lt;"&amp;$AV3940)+1+COUNTIF($AV$11:$AV3940, $AV3940)-1)</f>
        <v/>
      </c>
      <c r="AZ3940" s="111" t="str">
        <f>IF($B3940="", "", SUMIF('Shopping List'!$AV$11:$AV$25, $B3940, 'Shopping List'!$BN$11:$BN$25))</f>
        <v/>
      </c>
      <c r="BB3940" s="117" t="str">
        <f t="shared" si="932"/>
        <v/>
      </c>
    </row>
    <row r="3941" spans="1:54" x14ac:dyDescent="0.25">
      <c r="A3941" s="4"/>
      <c r="B3941" s="37"/>
      <c r="C3941" s="124"/>
      <c r="D3941" s="39"/>
      <c r="E3941" s="125"/>
      <c r="F3941" s="48"/>
      <c r="G3941" s="4"/>
      <c r="H3941" s="4"/>
      <c r="I3941" s="95" t="str">
        <f>IF($C3941="", "", IF(IFERROR(INDEX(Ingredients!$C$11:$C$310, MATCH($C3941, Ingredients!$B$11:$B$310, 0)), "")="", "", IFERROR(INDEX(Ingredients!$C$11:$C$310, MATCH($C3941, Ingredients!$B$11:$B$310, 0)), "")))</f>
        <v/>
      </c>
      <c r="J3941" s="73" t="str">
        <f>IF($B3941="", "", IF(IFERROR(INDEX(Meals!$C$11:$C$260, MATCH($B3941, Meals!$B$11:$B$260, 0)), "")="", "", IFERROR(INDEX(Meals!$C$11:$C$260, MATCH($B3941, Meals!$B$11:$B$260, 0)), "")))</f>
        <v/>
      </c>
      <c r="K3941" s="4"/>
      <c r="L3941" s="72" t="str">
        <f t="shared" si="922"/>
        <v/>
      </c>
      <c r="M3941" s="73" t="str">
        <f t="shared" si="923"/>
        <v/>
      </c>
      <c r="N3941" s="4"/>
      <c r="O3941" s="78" t="str">
        <f t="shared" si="924"/>
        <v/>
      </c>
      <c r="P3941" s="79" t="str">
        <f t="shared" si="925"/>
        <v/>
      </c>
      <c r="Q3941" s="4"/>
      <c r="R3941" s="90" t="str">
        <f t="shared" si="926"/>
        <v/>
      </c>
      <c r="S3941" s="4"/>
      <c r="Y3941" s="18" t="str">
        <f t="shared" si="927"/>
        <v/>
      </c>
      <c r="AA3941" s="18" t="str">
        <f t="shared" si="918"/>
        <v/>
      </c>
      <c r="AB3941" s="18" t="str">
        <f t="shared" si="919"/>
        <v/>
      </c>
      <c r="AC3941" s="18" t="str">
        <f t="shared" si="928"/>
        <v/>
      </c>
      <c r="AD3941" s="18" t="str">
        <f t="shared" si="928"/>
        <v/>
      </c>
      <c r="AE3941" s="18" t="str">
        <f t="shared" si="929"/>
        <v/>
      </c>
      <c r="AG3941" s="95" t="str">
        <f>IF($C3941="", "", IF(IFERROR(INDEX(Ingredients!C$11:C$310, MATCH($C3941, Ingredients!$B$11:$B$310, 0)), "")="", "", IFERROR(INDEX(Ingredients!C$11:C$310, MATCH($C3941, Ingredients!$B$11:$B$310, 0)), "")))</f>
        <v/>
      </c>
      <c r="AH3941" s="105" t="str">
        <f>IF($C3941="", "", IF(IFERROR(INDEX(Ingredients!D$11:D$310, MATCH($C3941, Ingredients!$B$11:$B$310, 0)), "")="", "", IFERROR(INDEX(Ingredients!D$11:D$310, MATCH($C3941, Ingredients!$B$11:$B$310, 0)), "")))</f>
        <v/>
      </c>
      <c r="AI3941" s="106" t="str">
        <f>IF($C3941="", "", IF(IFERROR(INDEX(Ingredients!E$11:E$310, MATCH($C3941, Ingredients!$B$11:$B$310, 0)), "")="", "", IFERROR(INDEX(Ingredients!E$11:E$310, MATCH($C3941, Ingredients!$B$11:$B$310, 0)), "")))</f>
        <v/>
      </c>
      <c r="AJ3941" s="108" t="str">
        <f>IF($C3941="", "", IF(IFERROR(INDEX(Ingredients!F$11:F$310, MATCH($C3941, Ingredients!$B$11:$B$310, 0)), "")="", "", IFERROR(INDEX(Ingredients!F$11:F$310, MATCH($C3941, Ingredients!$B$11:$B$310, 0)), "")))</f>
        <v/>
      </c>
      <c r="AK3941" s="106" t="str">
        <f>IF($C3941="", "", IF(IFERROR(INDEX(Ingredients!G$11:G$310, MATCH($C3941, Ingredients!$B$11:$B$310, 0)), "")="", "", IFERROR(INDEX(Ingredients!G$11:G$310, MATCH($C3941, Ingredients!$B$11:$B$310, 0)), "")))</f>
        <v/>
      </c>
      <c r="AL3941" s="79" t="str">
        <f>IF($C3941="", "", IF(IFERROR(INDEX(Ingredients!H$11:H$310, MATCH($C3941, Ingredients!$B$11:$B$310, 0)), "")="", "", IFERROR(INDEX(Ingredients!H$11:H$310, MATCH($C3941, Ingredients!$B$11:$B$310, 0)), "")))</f>
        <v/>
      </c>
      <c r="AN3941" s="83" t="str">
        <f t="shared" si="920"/>
        <v/>
      </c>
      <c r="AP3941" s="114" t="str">
        <f t="shared" si="930"/>
        <v/>
      </c>
      <c r="AR3941" s="117" t="str">
        <f>IF($C3941="", "", IF(IFERROR(INDEX(Ingredients!$AI$11:$AI$310, MATCH($C3941, Ingredients!$B$11:$B$310, 0)), "")="", "", IFERROR(INDEX(Ingredients!$AI$11:$AI$310, MATCH($C3941, Ingredients!$B$11:$B$310, 0)), "")))</f>
        <v/>
      </c>
      <c r="AT3941" s="120" t="str">
        <f t="shared" si="931"/>
        <v/>
      </c>
      <c r="AV3941" s="90" t="str">
        <f t="shared" si="921"/>
        <v/>
      </c>
      <c r="AX3941" s="90" t="str">
        <f>IF($AV3941="", "", COUNTIF($AV$11:$AV$5010, "&lt;"&amp;$AV3941)+1+COUNTIF($AV$11:$AV3941, $AV3941)-1)</f>
        <v/>
      </c>
      <c r="AZ3941" s="111" t="str">
        <f>IF($B3941="", "", SUMIF('Shopping List'!$AV$11:$AV$25, $B3941, 'Shopping List'!$BN$11:$BN$25))</f>
        <v/>
      </c>
      <c r="BB3941" s="117" t="str">
        <f t="shared" si="932"/>
        <v/>
      </c>
    </row>
    <row r="3942" spans="1:54" x14ac:dyDescent="0.25">
      <c r="A3942" s="4"/>
      <c r="B3942" s="37"/>
      <c r="C3942" s="124"/>
      <c r="D3942" s="39"/>
      <c r="E3942" s="125"/>
      <c r="F3942" s="48"/>
      <c r="G3942" s="4"/>
      <c r="H3942" s="4"/>
      <c r="I3942" s="95" t="str">
        <f>IF($C3942="", "", IF(IFERROR(INDEX(Ingredients!$C$11:$C$310, MATCH($C3942, Ingredients!$B$11:$B$310, 0)), "")="", "", IFERROR(INDEX(Ingredients!$C$11:$C$310, MATCH($C3942, Ingredients!$B$11:$B$310, 0)), "")))</f>
        <v/>
      </c>
      <c r="J3942" s="73" t="str">
        <f>IF($B3942="", "", IF(IFERROR(INDEX(Meals!$C$11:$C$260, MATCH($B3942, Meals!$B$11:$B$260, 0)), "")="", "", IFERROR(INDEX(Meals!$C$11:$C$260, MATCH($B3942, Meals!$B$11:$B$260, 0)), "")))</f>
        <v/>
      </c>
      <c r="K3942" s="4"/>
      <c r="L3942" s="72" t="str">
        <f t="shared" si="922"/>
        <v/>
      </c>
      <c r="M3942" s="73" t="str">
        <f t="shared" si="923"/>
        <v/>
      </c>
      <c r="N3942" s="4"/>
      <c r="O3942" s="78" t="str">
        <f t="shared" si="924"/>
        <v/>
      </c>
      <c r="P3942" s="79" t="str">
        <f t="shared" si="925"/>
        <v/>
      </c>
      <c r="Q3942" s="4"/>
      <c r="R3942" s="90" t="str">
        <f t="shared" si="926"/>
        <v/>
      </c>
      <c r="S3942" s="4"/>
      <c r="Y3942" s="18" t="str">
        <f t="shared" si="927"/>
        <v/>
      </c>
      <c r="AA3942" s="18" t="str">
        <f t="shared" si="918"/>
        <v/>
      </c>
      <c r="AB3942" s="18" t="str">
        <f t="shared" si="919"/>
        <v/>
      </c>
      <c r="AC3942" s="18" t="str">
        <f t="shared" si="928"/>
        <v/>
      </c>
      <c r="AD3942" s="18" t="str">
        <f t="shared" si="928"/>
        <v/>
      </c>
      <c r="AE3942" s="18" t="str">
        <f t="shared" si="929"/>
        <v/>
      </c>
      <c r="AG3942" s="95" t="str">
        <f>IF($C3942="", "", IF(IFERROR(INDEX(Ingredients!C$11:C$310, MATCH($C3942, Ingredients!$B$11:$B$310, 0)), "")="", "", IFERROR(INDEX(Ingredients!C$11:C$310, MATCH($C3942, Ingredients!$B$11:$B$310, 0)), "")))</f>
        <v/>
      </c>
      <c r="AH3942" s="105" t="str">
        <f>IF($C3942="", "", IF(IFERROR(INDEX(Ingredients!D$11:D$310, MATCH($C3942, Ingredients!$B$11:$B$310, 0)), "")="", "", IFERROR(INDEX(Ingredients!D$11:D$310, MATCH($C3942, Ingredients!$B$11:$B$310, 0)), "")))</f>
        <v/>
      </c>
      <c r="AI3942" s="106" t="str">
        <f>IF($C3942="", "", IF(IFERROR(INDEX(Ingredients!E$11:E$310, MATCH($C3942, Ingredients!$B$11:$B$310, 0)), "")="", "", IFERROR(INDEX(Ingredients!E$11:E$310, MATCH($C3942, Ingredients!$B$11:$B$310, 0)), "")))</f>
        <v/>
      </c>
      <c r="AJ3942" s="108" t="str">
        <f>IF($C3942="", "", IF(IFERROR(INDEX(Ingredients!F$11:F$310, MATCH($C3942, Ingredients!$B$11:$B$310, 0)), "")="", "", IFERROR(INDEX(Ingredients!F$11:F$310, MATCH($C3942, Ingredients!$B$11:$B$310, 0)), "")))</f>
        <v/>
      </c>
      <c r="AK3942" s="106" t="str">
        <f>IF($C3942="", "", IF(IFERROR(INDEX(Ingredients!G$11:G$310, MATCH($C3942, Ingredients!$B$11:$B$310, 0)), "")="", "", IFERROR(INDEX(Ingredients!G$11:G$310, MATCH($C3942, Ingredients!$B$11:$B$310, 0)), "")))</f>
        <v/>
      </c>
      <c r="AL3942" s="79" t="str">
        <f>IF($C3942="", "", IF(IFERROR(INDEX(Ingredients!H$11:H$310, MATCH($C3942, Ingredients!$B$11:$B$310, 0)), "")="", "", IFERROR(INDEX(Ingredients!H$11:H$310, MATCH($C3942, Ingredients!$B$11:$B$310, 0)), "")))</f>
        <v/>
      </c>
      <c r="AN3942" s="83" t="str">
        <f t="shared" si="920"/>
        <v/>
      </c>
      <c r="AP3942" s="114" t="str">
        <f t="shared" si="930"/>
        <v/>
      </c>
      <c r="AR3942" s="117" t="str">
        <f>IF($C3942="", "", IF(IFERROR(INDEX(Ingredients!$AI$11:$AI$310, MATCH($C3942, Ingredients!$B$11:$B$310, 0)), "")="", "", IFERROR(INDEX(Ingredients!$AI$11:$AI$310, MATCH($C3942, Ingredients!$B$11:$B$310, 0)), "")))</f>
        <v/>
      </c>
      <c r="AT3942" s="120" t="str">
        <f t="shared" si="931"/>
        <v/>
      </c>
      <c r="AV3942" s="90" t="str">
        <f t="shared" si="921"/>
        <v/>
      </c>
      <c r="AX3942" s="90" t="str">
        <f>IF($AV3942="", "", COUNTIF($AV$11:$AV$5010, "&lt;"&amp;$AV3942)+1+COUNTIF($AV$11:$AV3942, $AV3942)-1)</f>
        <v/>
      </c>
      <c r="AZ3942" s="111" t="str">
        <f>IF($B3942="", "", SUMIF('Shopping List'!$AV$11:$AV$25, $B3942, 'Shopping List'!$BN$11:$BN$25))</f>
        <v/>
      </c>
      <c r="BB3942" s="117" t="str">
        <f t="shared" si="932"/>
        <v/>
      </c>
    </row>
    <row r="3943" spans="1:54" x14ac:dyDescent="0.25">
      <c r="A3943" s="4"/>
      <c r="B3943" s="37"/>
      <c r="C3943" s="124"/>
      <c r="D3943" s="39"/>
      <c r="E3943" s="125"/>
      <c r="F3943" s="48"/>
      <c r="G3943" s="4"/>
      <c r="H3943" s="4"/>
      <c r="I3943" s="95" t="str">
        <f>IF($C3943="", "", IF(IFERROR(INDEX(Ingredients!$C$11:$C$310, MATCH($C3943, Ingredients!$B$11:$B$310, 0)), "")="", "", IFERROR(INDEX(Ingredients!$C$11:$C$310, MATCH($C3943, Ingredients!$B$11:$B$310, 0)), "")))</f>
        <v/>
      </c>
      <c r="J3943" s="73" t="str">
        <f>IF($B3943="", "", IF(IFERROR(INDEX(Meals!$C$11:$C$260, MATCH($B3943, Meals!$B$11:$B$260, 0)), "")="", "", IFERROR(INDEX(Meals!$C$11:$C$260, MATCH($B3943, Meals!$B$11:$B$260, 0)), "")))</f>
        <v/>
      </c>
      <c r="K3943" s="4"/>
      <c r="L3943" s="72" t="str">
        <f t="shared" si="922"/>
        <v/>
      </c>
      <c r="M3943" s="73" t="str">
        <f t="shared" si="923"/>
        <v/>
      </c>
      <c r="N3943" s="4"/>
      <c r="O3943" s="78" t="str">
        <f t="shared" si="924"/>
        <v/>
      </c>
      <c r="P3943" s="79" t="str">
        <f t="shared" si="925"/>
        <v/>
      </c>
      <c r="Q3943" s="4"/>
      <c r="R3943" s="90" t="str">
        <f t="shared" si="926"/>
        <v/>
      </c>
      <c r="S3943" s="4"/>
      <c r="Y3943" s="18" t="str">
        <f t="shared" si="927"/>
        <v/>
      </c>
      <c r="AA3943" s="18" t="str">
        <f t="shared" si="918"/>
        <v/>
      </c>
      <c r="AB3943" s="18" t="str">
        <f t="shared" si="919"/>
        <v/>
      </c>
      <c r="AC3943" s="18" t="str">
        <f t="shared" si="928"/>
        <v/>
      </c>
      <c r="AD3943" s="18" t="str">
        <f t="shared" si="928"/>
        <v/>
      </c>
      <c r="AE3943" s="18" t="str">
        <f t="shared" si="929"/>
        <v/>
      </c>
      <c r="AG3943" s="95" t="str">
        <f>IF($C3943="", "", IF(IFERROR(INDEX(Ingredients!C$11:C$310, MATCH($C3943, Ingredients!$B$11:$B$310, 0)), "")="", "", IFERROR(INDEX(Ingredients!C$11:C$310, MATCH($C3943, Ingredients!$B$11:$B$310, 0)), "")))</f>
        <v/>
      </c>
      <c r="AH3943" s="105" t="str">
        <f>IF($C3943="", "", IF(IFERROR(INDEX(Ingredients!D$11:D$310, MATCH($C3943, Ingredients!$B$11:$B$310, 0)), "")="", "", IFERROR(INDEX(Ingredients!D$11:D$310, MATCH($C3943, Ingredients!$B$11:$B$310, 0)), "")))</f>
        <v/>
      </c>
      <c r="AI3943" s="106" t="str">
        <f>IF($C3943="", "", IF(IFERROR(INDEX(Ingredients!E$11:E$310, MATCH($C3943, Ingredients!$B$11:$B$310, 0)), "")="", "", IFERROR(INDEX(Ingredients!E$11:E$310, MATCH($C3943, Ingredients!$B$11:$B$310, 0)), "")))</f>
        <v/>
      </c>
      <c r="AJ3943" s="108" t="str">
        <f>IF($C3943="", "", IF(IFERROR(INDEX(Ingredients!F$11:F$310, MATCH($C3943, Ingredients!$B$11:$B$310, 0)), "")="", "", IFERROR(INDEX(Ingredients!F$11:F$310, MATCH($C3943, Ingredients!$B$11:$B$310, 0)), "")))</f>
        <v/>
      </c>
      <c r="AK3943" s="106" t="str">
        <f>IF($C3943="", "", IF(IFERROR(INDEX(Ingredients!G$11:G$310, MATCH($C3943, Ingredients!$B$11:$B$310, 0)), "")="", "", IFERROR(INDEX(Ingredients!G$11:G$310, MATCH($C3943, Ingredients!$B$11:$B$310, 0)), "")))</f>
        <v/>
      </c>
      <c r="AL3943" s="79" t="str">
        <f>IF($C3943="", "", IF(IFERROR(INDEX(Ingredients!H$11:H$310, MATCH($C3943, Ingredients!$B$11:$B$310, 0)), "")="", "", IFERROR(INDEX(Ingredients!H$11:H$310, MATCH($C3943, Ingredients!$B$11:$B$310, 0)), "")))</f>
        <v/>
      </c>
      <c r="AN3943" s="83" t="str">
        <f t="shared" si="920"/>
        <v/>
      </c>
      <c r="AP3943" s="114" t="str">
        <f t="shared" si="930"/>
        <v/>
      </c>
      <c r="AR3943" s="117" t="str">
        <f>IF($C3943="", "", IF(IFERROR(INDEX(Ingredients!$AI$11:$AI$310, MATCH($C3943, Ingredients!$B$11:$B$310, 0)), "")="", "", IFERROR(INDEX(Ingredients!$AI$11:$AI$310, MATCH($C3943, Ingredients!$B$11:$B$310, 0)), "")))</f>
        <v/>
      </c>
      <c r="AT3943" s="120" t="str">
        <f t="shared" si="931"/>
        <v/>
      </c>
      <c r="AV3943" s="90" t="str">
        <f t="shared" si="921"/>
        <v/>
      </c>
      <c r="AX3943" s="90" t="str">
        <f>IF($AV3943="", "", COUNTIF($AV$11:$AV$5010, "&lt;"&amp;$AV3943)+1+COUNTIF($AV$11:$AV3943, $AV3943)-1)</f>
        <v/>
      </c>
      <c r="AZ3943" s="111" t="str">
        <f>IF($B3943="", "", SUMIF('Shopping List'!$AV$11:$AV$25, $B3943, 'Shopping List'!$BN$11:$BN$25))</f>
        <v/>
      </c>
      <c r="BB3943" s="117" t="str">
        <f t="shared" si="932"/>
        <v/>
      </c>
    </row>
    <row r="3944" spans="1:54" x14ac:dyDescent="0.25">
      <c r="A3944" s="4"/>
      <c r="B3944" s="37"/>
      <c r="C3944" s="124"/>
      <c r="D3944" s="39"/>
      <c r="E3944" s="125"/>
      <c r="F3944" s="48"/>
      <c r="G3944" s="4"/>
      <c r="H3944" s="4"/>
      <c r="I3944" s="95" t="str">
        <f>IF($C3944="", "", IF(IFERROR(INDEX(Ingredients!$C$11:$C$310, MATCH($C3944, Ingredients!$B$11:$B$310, 0)), "")="", "", IFERROR(INDEX(Ingredients!$C$11:$C$310, MATCH($C3944, Ingredients!$B$11:$B$310, 0)), "")))</f>
        <v/>
      </c>
      <c r="J3944" s="73" t="str">
        <f>IF($B3944="", "", IF(IFERROR(INDEX(Meals!$C$11:$C$260, MATCH($B3944, Meals!$B$11:$B$260, 0)), "")="", "", IFERROR(INDEX(Meals!$C$11:$C$260, MATCH($B3944, Meals!$B$11:$B$260, 0)), "")))</f>
        <v/>
      </c>
      <c r="K3944" s="4"/>
      <c r="L3944" s="72" t="str">
        <f t="shared" si="922"/>
        <v/>
      </c>
      <c r="M3944" s="73" t="str">
        <f t="shared" si="923"/>
        <v/>
      </c>
      <c r="N3944" s="4"/>
      <c r="O3944" s="78" t="str">
        <f t="shared" si="924"/>
        <v/>
      </c>
      <c r="P3944" s="79" t="str">
        <f t="shared" si="925"/>
        <v/>
      </c>
      <c r="Q3944" s="4"/>
      <c r="R3944" s="90" t="str">
        <f t="shared" si="926"/>
        <v/>
      </c>
      <c r="S3944" s="4"/>
      <c r="Y3944" s="18" t="str">
        <f t="shared" si="927"/>
        <v/>
      </c>
      <c r="AA3944" s="18" t="str">
        <f t="shared" si="918"/>
        <v/>
      </c>
      <c r="AB3944" s="18" t="str">
        <f t="shared" si="919"/>
        <v/>
      </c>
      <c r="AC3944" s="18" t="str">
        <f t="shared" si="928"/>
        <v/>
      </c>
      <c r="AD3944" s="18" t="str">
        <f t="shared" si="928"/>
        <v/>
      </c>
      <c r="AE3944" s="18" t="str">
        <f t="shared" si="929"/>
        <v/>
      </c>
      <c r="AG3944" s="95" t="str">
        <f>IF($C3944="", "", IF(IFERROR(INDEX(Ingredients!C$11:C$310, MATCH($C3944, Ingredients!$B$11:$B$310, 0)), "")="", "", IFERROR(INDEX(Ingredients!C$11:C$310, MATCH($C3944, Ingredients!$B$11:$B$310, 0)), "")))</f>
        <v/>
      </c>
      <c r="AH3944" s="105" t="str">
        <f>IF($C3944="", "", IF(IFERROR(INDEX(Ingredients!D$11:D$310, MATCH($C3944, Ingredients!$B$11:$B$310, 0)), "")="", "", IFERROR(INDEX(Ingredients!D$11:D$310, MATCH($C3944, Ingredients!$B$11:$B$310, 0)), "")))</f>
        <v/>
      </c>
      <c r="AI3944" s="106" t="str">
        <f>IF($C3944="", "", IF(IFERROR(INDEX(Ingredients!E$11:E$310, MATCH($C3944, Ingredients!$B$11:$B$310, 0)), "")="", "", IFERROR(INDEX(Ingredients!E$11:E$310, MATCH($C3944, Ingredients!$B$11:$B$310, 0)), "")))</f>
        <v/>
      </c>
      <c r="AJ3944" s="108" t="str">
        <f>IF($C3944="", "", IF(IFERROR(INDEX(Ingredients!F$11:F$310, MATCH($C3944, Ingredients!$B$11:$B$310, 0)), "")="", "", IFERROR(INDEX(Ingredients!F$11:F$310, MATCH($C3944, Ingredients!$B$11:$B$310, 0)), "")))</f>
        <v/>
      </c>
      <c r="AK3944" s="106" t="str">
        <f>IF($C3944="", "", IF(IFERROR(INDEX(Ingredients!G$11:G$310, MATCH($C3944, Ingredients!$B$11:$B$310, 0)), "")="", "", IFERROR(INDEX(Ingredients!G$11:G$310, MATCH($C3944, Ingredients!$B$11:$B$310, 0)), "")))</f>
        <v/>
      </c>
      <c r="AL3944" s="79" t="str">
        <f>IF($C3944="", "", IF(IFERROR(INDEX(Ingredients!H$11:H$310, MATCH($C3944, Ingredients!$B$11:$B$310, 0)), "")="", "", IFERROR(INDEX(Ingredients!H$11:H$310, MATCH($C3944, Ingredients!$B$11:$B$310, 0)), "")))</f>
        <v/>
      </c>
      <c r="AN3944" s="83" t="str">
        <f t="shared" si="920"/>
        <v/>
      </c>
      <c r="AP3944" s="114" t="str">
        <f t="shared" si="930"/>
        <v/>
      </c>
      <c r="AR3944" s="117" t="str">
        <f>IF($C3944="", "", IF(IFERROR(INDEX(Ingredients!$AI$11:$AI$310, MATCH($C3944, Ingredients!$B$11:$B$310, 0)), "")="", "", IFERROR(INDEX(Ingredients!$AI$11:$AI$310, MATCH($C3944, Ingredients!$B$11:$B$310, 0)), "")))</f>
        <v/>
      </c>
      <c r="AT3944" s="120" t="str">
        <f t="shared" si="931"/>
        <v/>
      </c>
      <c r="AV3944" s="90" t="str">
        <f t="shared" si="921"/>
        <v/>
      </c>
      <c r="AX3944" s="90" t="str">
        <f>IF($AV3944="", "", COUNTIF($AV$11:$AV$5010, "&lt;"&amp;$AV3944)+1+COUNTIF($AV$11:$AV3944, $AV3944)-1)</f>
        <v/>
      </c>
      <c r="AZ3944" s="111" t="str">
        <f>IF($B3944="", "", SUMIF('Shopping List'!$AV$11:$AV$25, $B3944, 'Shopping List'!$BN$11:$BN$25))</f>
        <v/>
      </c>
      <c r="BB3944" s="117" t="str">
        <f t="shared" si="932"/>
        <v/>
      </c>
    </row>
    <row r="3945" spans="1:54" x14ac:dyDescent="0.25">
      <c r="A3945" s="4"/>
      <c r="B3945" s="37"/>
      <c r="C3945" s="124"/>
      <c r="D3945" s="39"/>
      <c r="E3945" s="125"/>
      <c r="F3945" s="48"/>
      <c r="G3945" s="4"/>
      <c r="H3945" s="4"/>
      <c r="I3945" s="95" t="str">
        <f>IF($C3945="", "", IF(IFERROR(INDEX(Ingredients!$C$11:$C$310, MATCH($C3945, Ingredients!$B$11:$B$310, 0)), "")="", "", IFERROR(INDEX(Ingredients!$C$11:$C$310, MATCH($C3945, Ingredients!$B$11:$B$310, 0)), "")))</f>
        <v/>
      </c>
      <c r="J3945" s="73" t="str">
        <f>IF($B3945="", "", IF(IFERROR(INDEX(Meals!$C$11:$C$260, MATCH($B3945, Meals!$B$11:$B$260, 0)), "")="", "", IFERROR(INDEX(Meals!$C$11:$C$260, MATCH($B3945, Meals!$B$11:$B$260, 0)), "")))</f>
        <v/>
      </c>
      <c r="K3945" s="4"/>
      <c r="L3945" s="72" t="str">
        <f t="shared" si="922"/>
        <v/>
      </c>
      <c r="M3945" s="73" t="str">
        <f t="shared" si="923"/>
        <v/>
      </c>
      <c r="N3945" s="4"/>
      <c r="O3945" s="78" t="str">
        <f t="shared" si="924"/>
        <v/>
      </c>
      <c r="P3945" s="79" t="str">
        <f t="shared" si="925"/>
        <v/>
      </c>
      <c r="Q3945" s="4"/>
      <c r="R3945" s="90" t="str">
        <f t="shared" si="926"/>
        <v/>
      </c>
      <c r="S3945" s="4"/>
      <c r="Y3945" s="18" t="str">
        <f t="shared" si="927"/>
        <v/>
      </c>
      <c r="AA3945" s="18" t="str">
        <f t="shared" si="918"/>
        <v/>
      </c>
      <c r="AB3945" s="18" t="str">
        <f t="shared" si="919"/>
        <v/>
      </c>
      <c r="AC3945" s="18" t="str">
        <f t="shared" si="928"/>
        <v/>
      </c>
      <c r="AD3945" s="18" t="str">
        <f t="shared" si="928"/>
        <v/>
      </c>
      <c r="AE3945" s="18" t="str">
        <f t="shared" si="929"/>
        <v/>
      </c>
      <c r="AG3945" s="95" t="str">
        <f>IF($C3945="", "", IF(IFERROR(INDEX(Ingredients!C$11:C$310, MATCH($C3945, Ingredients!$B$11:$B$310, 0)), "")="", "", IFERROR(INDEX(Ingredients!C$11:C$310, MATCH($C3945, Ingredients!$B$11:$B$310, 0)), "")))</f>
        <v/>
      </c>
      <c r="AH3945" s="105" t="str">
        <f>IF($C3945="", "", IF(IFERROR(INDEX(Ingredients!D$11:D$310, MATCH($C3945, Ingredients!$B$11:$B$310, 0)), "")="", "", IFERROR(INDEX(Ingredients!D$11:D$310, MATCH($C3945, Ingredients!$B$11:$B$310, 0)), "")))</f>
        <v/>
      </c>
      <c r="AI3945" s="106" t="str">
        <f>IF($C3945="", "", IF(IFERROR(INDEX(Ingredients!E$11:E$310, MATCH($C3945, Ingredients!$B$11:$B$310, 0)), "")="", "", IFERROR(INDEX(Ingredients!E$11:E$310, MATCH($C3945, Ingredients!$B$11:$B$310, 0)), "")))</f>
        <v/>
      </c>
      <c r="AJ3945" s="108" t="str">
        <f>IF($C3945="", "", IF(IFERROR(INDEX(Ingredients!F$11:F$310, MATCH($C3945, Ingredients!$B$11:$B$310, 0)), "")="", "", IFERROR(INDEX(Ingredients!F$11:F$310, MATCH($C3945, Ingredients!$B$11:$B$310, 0)), "")))</f>
        <v/>
      </c>
      <c r="AK3945" s="106" t="str">
        <f>IF($C3945="", "", IF(IFERROR(INDEX(Ingredients!G$11:G$310, MATCH($C3945, Ingredients!$B$11:$B$310, 0)), "")="", "", IFERROR(INDEX(Ingredients!G$11:G$310, MATCH($C3945, Ingredients!$B$11:$B$310, 0)), "")))</f>
        <v/>
      </c>
      <c r="AL3945" s="79" t="str">
        <f>IF($C3945="", "", IF(IFERROR(INDEX(Ingredients!H$11:H$310, MATCH($C3945, Ingredients!$B$11:$B$310, 0)), "")="", "", IFERROR(INDEX(Ingredients!H$11:H$310, MATCH($C3945, Ingredients!$B$11:$B$310, 0)), "")))</f>
        <v/>
      </c>
      <c r="AN3945" s="83" t="str">
        <f t="shared" si="920"/>
        <v/>
      </c>
      <c r="AP3945" s="114" t="str">
        <f t="shared" si="930"/>
        <v/>
      </c>
      <c r="AR3945" s="117" t="str">
        <f>IF($C3945="", "", IF(IFERROR(INDEX(Ingredients!$AI$11:$AI$310, MATCH($C3945, Ingredients!$B$11:$B$310, 0)), "")="", "", IFERROR(INDEX(Ingredients!$AI$11:$AI$310, MATCH($C3945, Ingredients!$B$11:$B$310, 0)), "")))</f>
        <v/>
      </c>
      <c r="AT3945" s="120" t="str">
        <f t="shared" si="931"/>
        <v/>
      </c>
      <c r="AV3945" s="90" t="str">
        <f t="shared" si="921"/>
        <v/>
      </c>
      <c r="AX3945" s="90" t="str">
        <f>IF($AV3945="", "", COUNTIF($AV$11:$AV$5010, "&lt;"&amp;$AV3945)+1+COUNTIF($AV$11:$AV3945, $AV3945)-1)</f>
        <v/>
      </c>
      <c r="AZ3945" s="111" t="str">
        <f>IF($B3945="", "", SUMIF('Shopping List'!$AV$11:$AV$25, $B3945, 'Shopping List'!$BN$11:$BN$25))</f>
        <v/>
      </c>
      <c r="BB3945" s="117" t="str">
        <f t="shared" si="932"/>
        <v/>
      </c>
    </row>
    <row r="3946" spans="1:54" x14ac:dyDescent="0.25">
      <c r="A3946" s="4"/>
      <c r="B3946" s="37"/>
      <c r="C3946" s="124"/>
      <c r="D3946" s="39"/>
      <c r="E3946" s="125"/>
      <c r="F3946" s="48"/>
      <c r="G3946" s="4"/>
      <c r="H3946" s="4"/>
      <c r="I3946" s="95" t="str">
        <f>IF($C3946="", "", IF(IFERROR(INDEX(Ingredients!$C$11:$C$310, MATCH($C3946, Ingredients!$B$11:$B$310, 0)), "")="", "", IFERROR(INDEX(Ingredients!$C$11:$C$310, MATCH($C3946, Ingredients!$B$11:$B$310, 0)), "")))</f>
        <v/>
      </c>
      <c r="J3946" s="73" t="str">
        <f>IF($B3946="", "", IF(IFERROR(INDEX(Meals!$C$11:$C$260, MATCH($B3946, Meals!$B$11:$B$260, 0)), "")="", "", IFERROR(INDEX(Meals!$C$11:$C$260, MATCH($B3946, Meals!$B$11:$B$260, 0)), "")))</f>
        <v/>
      </c>
      <c r="K3946" s="4"/>
      <c r="L3946" s="72" t="str">
        <f t="shared" si="922"/>
        <v/>
      </c>
      <c r="M3946" s="73" t="str">
        <f t="shared" si="923"/>
        <v/>
      </c>
      <c r="N3946" s="4"/>
      <c r="O3946" s="78" t="str">
        <f t="shared" si="924"/>
        <v/>
      </c>
      <c r="P3946" s="79" t="str">
        <f t="shared" si="925"/>
        <v/>
      </c>
      <c r="Q3946" s="4"/>
      <c r="R3946" s="90" t="str">
        <f t="shared" si="926"/>
        <v/>
      </c>
      <c r="S3946" s="4"/>
      <c r="Y3946" s="18" t="str">
        <f t="shared" si="927"/>
        <v/>
      </c>
      <c r="AA3946" s="18" t="str">
        <f t="shared" si="918"/>
        <v/>
      </c>
      <c r="AB3946" s="18" t="str">
        <f t="shared" si="919"/>
        <v/>
      </c>
      <c r="AC3946" s="18" t="str">
        <f t="shared" si="928"/>
        <v/>
      </c>
      <c r="AD3946" s="18" t="str">
        <f t="shared" si="928"/>
        <v/>
      </c>
      <c r="AE3946" s="18" t="str">
        <f t="shared" si="929"/>
        <v/>
      </c>
      <c r="AG3946" s="95" t="str">
        <f>IF($C3946="", "", IF(IFERROR(INDEX(Ingredients!C$11:C$310, MATCH($C3946, Ingredients!$B$11:$B$310, 0)), "")="", "", IFERROR(INDEX(Ingredients!C$11:C$310, MATCH($C3946, Ingredients!$B$11:$B$310, 0)), "")))</f>
        <v/>
      </c>
      <c r="AH3946" s="105" t="str">
        <f>IF($C3946="", "", IF(IFERROR(INDEX(Ingredients!D$11:D$310, MATCH($C3946, Ingredients!$B$11:$B$310, 0)), "")="", "", IFERROR(INDEX(Ingredients!D$11:D$310, MATCH($C3946, Ingredients!$B$11:$B$310, 0)), "")))</f>
        <v/>
      </c>
      <c r="AI3946" s="106" t="str">
        <f>IF($C3946="", "", IF(IFERROR(INDEX(Ingredients!E$11:E$310, MATCH($C3946, Ingredients!$B$11:$B$310, 0)), "")="", "", IFERROR(INDEX(Ingredients!E$11:E$310, MATCH($C3946, Ingredients!$B$11:$B$310, 0)), "")))</f>
        <v/>
      </c>
      <c r="AJ3946" s="108" t="str">
        <f>IF($C3946="", "", IF(IFERROR(INDEX(Ingredients!F$11:F$310, MATCH($C3946, Ingredients!$B$11:$B$310, 0)), "")="", "", IFERROR(INDEX(Ingredients!F$11:F$310, MATCH($C3946, Ingredients!$B$11:$B$310, 0)), "")))</f>
        <v/>
      </c>
      <c r="AK3946" s="106" t="str">
        <f>IF($C3946="", "", IF(IFERROR(INDEX(Ingredients!G$11:G$310, MATCH($C3946, Ingredients!$B$11:$B$310, 0)), "")="", "", IFERROR(INDEX(Ingredients!G$11:G$310, MATCH($C3946, Ingredients!$B$11:$B$310, 0)), "")))</f>
        <v/>
      </c>
      <c r="AL3946" s="79" t="str">
        <f>IF($C3946="", "", IF(IFERROR(INDEX(Ingredients!H$11:H$310, MATCH($C3946, Ingredients!$B$11:$B$310, 0)), "")="", "", IFERROR(INDEX(Ingredients!H$11:H$310, MATCH($C3946, Ingredients!$B$11:$B$310, 0)), "")))</f>
        <v/>
      </c>
      <c r="AN3946" s="83" t="str">
        <f t="shared" si="920"/>
        <v/>
      </c>
      <c r="AP3946" s="114" t="str">
        <f t="shared" si="930"/>
        <v/>
      </c>
      <c r="AR3946" s="117" t="str">
        <f>IF($C3946="", "", IF(IFERROR(INDEX(Ingredients!$AI$11:$AI$310, MATCH($C3946, Ingredients!$B$11:$B$310, 0)), "")="", "", IFERROR(INDEX(Ingredients!$AI$11:$AI$310, MATCH($C3946, Ingredients!$B$11:$B$310, 0)), "")))</f>
        <v/>
      </c>
      <c r="AT3946" s="120" t="str">
        <f t="shared" si="931"/>
        <v/>
      </c>
      <c r="AV3946" s="90" t="str">
        <f t="shared" si="921"/>
        <v/>
      </c>
      <c r="AX3946" s="90" t="str">
        <f>IF($AV3946="", "", COUNTIF($AV$11:$AV$5010, "&lt;"&amp;$AV3946)+1+COUNTIF($AV$11:$AV3946, $AV3946)-1)</f>
        <v/>
      </c>
      <c r="AZ3946" s="111" t="str">
        <f>IF($B3946="", "", SUMIF('Shopping List'!$AV$11:$AV$25, $B3946, 'Shopping List'!$BN$11:$BN$25))</f>
        <v/>
      </c>
      <c r="BB3946" s="117" t="str">
        <f t="shared" si="932"/>
        <v/>
      </c>
    </row>
    <row r="3947" spans="1:54" x14ac:dyDescent="0.25">
      <c r="A3947" s="4"/>
      <c r="B3947" s="37"/>
      <c r="C3947" s="124"/>
      <c r="D3947" s="39"/>
      <c r="E3947" s="125"/>
      <c r="F3947" s="48"/>
      <c r="G3947" s="4"/>
      <c r="H3947" s="4"/>
      <c r="I3947" s="95" t="str">
        <f>IF($C3947="", "", IF(IFERROR(INDEX(Ingredients!$C$11:$C$310, MATCH($C3947, Ingredients!$B$11:$B$310, 0)), "")="", "", IFERROR(INDEX(Ingredients!$C$11:$C$310, MATCH($C3947, Ingredients!$B$11:$B$310, 0)), "")))</f>
        <v/>
      </c>
      <c r="J3947" s="73" t="str">
        <f>IF($B3947="", "", IF(IFERROR(INDEX(Meals!$C$11:$C$260, MATCH($B3947, Meals!$B$11:$B$260, 0)), "")="", "", IFERROR(INDEX(Meals!$C$11:$C$260, MATCH($B3947, Meals!$B$11:$B$260, 0)), "")))</f>
        <v/>
      </c>
      <c r="K3947" s="4"/>
      <c r="L3947" s="72" t="str">
        <f t="shared" si="922"/>
        <v/>
      </c>
      <c r="M3947" s="73" t="str">
        <f t="shared" si="923"/>
        <v/>
      </c>
      <c r="N3947" s="4"/>
      <c r="O3947" s="78" t="str">
        <f t="shared" si="924"/>
        <v/>
      </c>
      <c r="P3947" s="79" t="str">
        <f t="shared" si="925"/>
        <v/>
      </c>
      <c r="Q3947" s="4"/>
      <c r="R3947" s="90" t="str">
        <f t="shared" si="926"/>
        <v/>
      </c>
      <c r="S3947" s="4"/>
      <c r="Y3947" s="18" t="str">
        <f t="shared" si="927"/>
        <v/>
      </c>
      <c r="AA3947" s="18" t="str">
        <f t="shared" si="918"/>
        <v/>
      </c>
      <c r="AB3947" s="18" t="str">
        <f t="shared" si="919"/>
        <v/>
      </c>
      <c r="AC3947" s="18" t="str">
        <f t="shared" si="928"/>
        <v/>
      </c>
      <c r="AD3947" s="18" t="str">
        <f t="shared" si="928"/>
        <v/>
      </c>
      <c r="AE3947" s="18" t="str">
        <f t="shared" si="929"/>
        <v/>
      </c>
      <c r="AG3947" s="95" t="str">
        <f>IF($C3947="", "", IF(IFERROR(INDEX(Ingredients!C$11:C$310, MATCH($C3947, Ingredients!$B$11:$B$310, 0)), "")="", "", IFERROR(INDEX(Ingredients!C$11:C$310, MATCH($C3947, Ingredients!$B$11:$B$310, 0)), "")))</f>
        <v/>
      </c>
      <c r="AH3947" s="105" t="str">
        <f>IF($C3947="", "", IF(IFERROR(INDEX(Ingredients!D$11:D$310, MATCH($C3947, Ingredients!$B$11:$B$310, 0)), "")="", "", IFERROR(INDEX(Ingredients!D$11:D$310, MATCH($C3947, Ingredients!$B$11:$B$310, 0)), "")))</f>
        <v/>
      </c>
      <c r="AI3947" s="106" t="str">
        <f>IF($C3947="", "", IF(IFERROR(INDEX(Ingredients!E$11:E$310, MATCH($C3947, Ingredients!$B$11:$B$310, 0)), "")="", "", IFERROR(INDEX(Ingredients!E$11:E$310, MATCH($C3947, Ingredients!$B$11:$B$310, 0)), "")))</f>
        <v/>
      </c>
      <c r="AJ3947" s="108" t="str">
        <f>IF($C3947="", "", IF(IFERROR(INDEX(Ingredients!F$11:F$310, MATCH($C3947, Ingredients!$B$11:$B$310, 0)), "")="", "", IFERROR(INDEX(Ingredients!F$11:F$310, MATCH($C3947, Ingredients!$B$11:$B$310, 0)), "")))</f>
        <v/>
      </c>
      <c r="AK3947" s="106" t="str">
        <f>IF($C3947="", "", IF(IFERROR(INDEX(Ingredients!G$11:G$310, MATCH($C3947, Ingredients!$B$11:$B$310, 0)), "")="", "", IFERROR(INDEX(Ingredients!G$11:G$310, MATCH($C3947, Ingredients!$B$11:$B$310, 0)), "")))</f>
        <v/>
      </c>
      <c r="AL3947" s="79" t="str">
        <f>IF($C3947="", "", IF(IFERROR(INDEX(Ingredients!H$11:H$310, MATCH($C3947, Ingredients!$B$11:$B$310, 0)), "")="", "", IFERROR(INDEX(Ingredients!H$11:H$310, MATCH($C3947, Ingredients!$B$11:$B$310, 0)), "")))</f>
        <v/>
      </c>
      <c r="AN3947" s="83" t="str">
        <f t="shared" si="920"/>
        <v/>
      </c>
      <c r="AP3947" s="114" t="str">
        <f t="shared" si="930"/>
        <v/>
      </c>
      <c r="AR3947" s="117" t="str">
        <f>IF($C3947="", "", IF(IFERROR(INDEX(Ingredients!$AI$11:$AI$310, MATCH($C3947, Ingredients!$B$11:$B$310, 0)), "")="", "", IFERROR(INDEX(Ingredients!$AI$11:$AI$310, MATCH($C3947, Ingredients!$B$11:$B$310, 0)), "")))</f>
        <v/>
      </c>
      <c r="AT3947" s="120" t="str">
        <f t="shared" si="931"/>
        <v/>
      </c>
      <c r="AV3947" s="90" t="str">
        <f t="shared" si="921"/>
        <v/>
      </c>
      <c r="AX3947" s="90" t="str">
        <f>IF($AV3947="", "", COUNTIF($AV$11:$AV$5010, "&lt;"&amp;$AV3947)+1+COUNTIF($AV$11:$AV3947, $AV3947)-1)</f>
        <v/>
      </c>
      <c r="AZ3947" s="111" t="str">
        <f>IF($B3947="", "", SUMIF('Shopping List'!$AV$11:$AV$25, $B3947, 'Shopping List'!$BN$11:$BN$25))</f>
        <v/>
      </c>
      <c r="BB3947" s="117" t="str">
        <f t="shared" si="932"/>
        <v/>
      </c>
    </row>
    <row r="3948" spans="1:54" x14ac:dyDescent="0.25">
      <c r="A3948" s="4"/>
      <c r="B3948" s="37"/>
      <c r="C3948" s="124"/>
      <c r="D3948" s="39"/>
      <c r="E3948" s="125"/>
      <c r="F3948" s="48"/>
      <c r="G3948" s="4"/>
      <c r="H3948" s="4"/>
      <c r="I3948" s="95" t="str">
        <f>IF($C3948="", "", IF(IFERROR(INDEX(Ingredients!$C$11:$C$310, MATCH($C3948, Ingredients!$B$11:$B$310, 0)), "")="", "", IFERROR(INDEX(Ingredients!$C$11:$C$310, MATCH($C3948, Ingredients!$B$11:$B$310, 0)), "")))</f>
        <v/>
      </c>
      <c r="J3948" s="73" t="str">
        <f>IF($B3948="", "", IF(IFERROR(INDEX(Meals!$C$11:$C$260, MATCH($B3948, Meals!$B$11:$B$260, 0)), "")="", "", IFERROR(INDEX(Meals!$C$11:$C$260, MATCH($B3948, Meals!$B$11:$B$260, 0)), "")))</f>
        <v/>
      </c>
      <c r="K3948" s="4"/>
      <c r="L3948" s="72" t="str">
        <f t="shared" si="922"/>
        <v/>
      </c>
      <c r="M3948" s="73" t="str">
        <f t="shared" si="923"/>
        <v/>
      </c>
      <c r="N3948" s="4"/>
      <c r="O3948" s="78" t="str">
        <f t="shared" si="924"/>
        <v/>
      </c>
      <c r="P3948" s="79" t="str">
        <f t="shared" si="925"/>
        <v/>
      </c>
      <c r="Q3948" s="4"/>
      <c r="R3948" s="90" t="str">
        <f t="shared" si="926"/>
        <v/>
      </c>
      <c r="S3948" s="4"/>
      <c r="Y3948" s="18" t="str">
        <f t="shared" si="927"/>
        <v/>
      </c>
      <c r="AA3948" s="18" t="str">
        <f t="shared" si="918"/>
        <v/>
      </c>
      <c r="AB3948" s="18" t="str">
        <f t="shared" si="919"/>
        <v/>
      </c>
      <c r="AC3948" s="18" t="str">
        <f t="shared" si="928"/>
        <v/>
      </c>
      <c r="AD3948" s="18" t="str">
        <f t="shared" si="928"/>
        <v/>
      </c>
      <c r="AE3948" s="18" t="str">
        <f t="shared" si="929"/>
        <v/>
      </c>
      <c r="AG3948" s="95" t="str">
        <f>IF($C3948="", "", IF(IFERROR(INDEX(Ingredients!C$11:C$310, MATCH($C3948, Ingredients!$B$11:$B$310, 0)), "")="", "", IFERROR(INDEX(Ingredients!C$11:C$310, MATCH($C3948, Ingredients!$B$11:$B$310, 0)), "")))</f>
        <v/>
      </c>
      <c r="AH3948" s="105" t="str">
        <f>IF($C3948="", "", IF(IFERROR(INDEX(Ingredients!D$11:D$310, MATCH($C3948, Ingredients!$B$11:$B$310, 0)), "")="", "", IFERROR(INDEX(Ingredients!D$11:D$310, MATCH($C3948, Ingredients!$B$11:$B$310, 0)), "")))</f>
        <v/>
      </c>
      <c r="AI3948" s="106" t="str">
        <f>IF($C3948="", "", IF(IFERROR(INDEX(Ingredients!E$11:E$310, MATCH($C3948, Ingredients!$B$11:$B$310, 0)), "")="", "", IFERROR(INDEX(Ingredients!E$11:E$310, MATCH($C3948, Ingredients!$B$11:$B$310, 0)), "")))</f>
        <v/>
      </c>
      <c r="AJ3948" s="108" t="str">
        <f>IF($C3948="", "", IF(IFERROR(INDEX(Ingredients!F$11:F$310, MATCH($C3948, Ingredients!$B$11:$B$310, 0)), "")="", "", IFERROR(INDEX(Ingredients!F$11:F$310, MATCH($C3948, Ingredients!$B$11:$B$310, 0)), "")))</f>
        <v/>
      </c>
      <c r="AK3948" s="106" t="str">
        <f>IF($C3948="", "", IF(IFERROR(INDEX(Ingredients!G$11:G$310, MATCH($C3948, Ingredients!$B$11:$B$310, 0)), "")="", "", IFERROR(INDEX(Ingredients!G$11:G$310, MATCH($C3948, Ingredients!$B$11:$B$310, 0)), "")))</f>
        <v/>
      </c>
      <c r="AL3948" s="79" t="str">
        <f>IF($C3948="", "", IF(IFERROR(INDEX(Ingredients!H$11:H$310, MATCH($C3948, Ingredients!$B$11:$B$310, 0)), "")="", "", IFERROR(INDEX(Ingredients!H$11:H$310, MATCH($C3948, Ingredients!$B$11:$B$310, 0)), "")))</f>
        <v/>
      </c>
      <c r="AN3948" s="83" t="str">
        <f t="shared" si="920"/>
        <v/>
      </c>
      <c r="AP3948" s="114" t="str">
        <f t="shared" si="930"/>
        <v/>
      </c>
      <c r="AR3948" s="117" t="str">
        <f>IF($C3948="", "", IF(IFERROR(INDEX(Ingredients!$AI$11:$AI$310, MATCH($C3948, Ingredients!$B$11:$B$310, 0)), "")="", "", IFERROR(INDEX(Ingredients!$AI$11:$AI$310, MATCH($C3948, Ingredients!$B$11:$B$310, 0)), "")))</f>
        <v/>
      </c>
      <c r="AT3948" s="120" t="str">
        <f t="shared" si="931"/>
        <v/>
      </c>
      <c r="AV3948" s="90" t="str">
        <f t="shared" si="921"/>
        <v/>
      </c>
      <c r="AX3948" s="90" t="str">
        <f>IF($AV3948="", "", COUNTIF($AV$11:$AV$5010, "&lt;"&amp;$AV3948)+1+COUNTIF($AV$11:$AV3948, $AV3948)-1)</f>
        <v/>
      </c>
      <c r="AZ3948" s="111" t="str">
        <f>IF($B3948="", "", SUMIF('Shopping List'!$AV$11:$AV$25, $B3948, 'Shopping List'!$BN$11:$BN$25))</f>
        <v/>
      </c>
      <c r="BB3948" s="117" t="str">
        <f t="shared" si="932"/>
        <v/>
      </c>
    </row>
    <row r="3949" spans="1:54" x14ac:dyDescent="0.25">
      <c r="A3949" s="4"/>
      <c r="B3949" s="37"/>
      <c r="C3949" s="124"/>
      <c r="D3949" s="39"/>
      <c r="E3949" s="125"/>
      <c r="F3949" s="48"/>
      <c r="G3949" s="4"/>
      <c r="H3949" s="4"/>
      <c r="I3949" s="95" t="str">
        <f>IF($C3949="", "", IF(IFERROR(INDEX(Ingredients!$C$11:$C$310, MATCH($C3949, Ingredients!$B$11:$B$310, 0)), "")="", "", IFERROR(INDEX(Ingredients!$C$11:$C$310, MATCH($C3949, Ingredients!$B$11:$B$310, 0)), "")))</f>
        <v/>
      </c>
      <c r="J3949" s="73" t="str">
        <f>IF($B3949="", "", IF(IFERROR(INDEX(Meals!$C$11:$C$260, MATCH($B3949, Meals!$B$11:$B$260, 0)), "")="", "", IFERROR(INDEX(Meals!$C$11:$C$260, MATCH($B3949, Meals!$B$11:$B$260, 0)), "")))</f>
        <v/>
      </c>
      <c r="K3949" s="4"/>
      <c r="L3949" s="72" t="str">
        <f t="shared" si="922"/>
        <v/>
      </c>
      <c r="M3949" s="73" t="str">
        <f t="shared" si="923"/>
        <v/>
      </c>
      <c r="N3949" s="4"/>
      <c r="O3949" s="78" t="str">
        <f t="shared" si="924"/>
        <v/>
      </c>
      <c r="P3949" s="79" t="str">
        <f t="shared" si="925"/>
        <v/>
      </c>
      <c r="Q3949" s="4"/>
      <c r="R3949" s="90" t="str">
        <f t="shared" si="926"/>
        <v/>
      </c>
      <c r="S3949" s="4"/>
      <c r="Y3949" s="18" t="str">
        <f t="shared" si="927"/>
        <v/>
      </c>
      <c r="AA3949" s="18" t="str">
        <f t="shared" si="918"/>
        <v/>
      </c>
      <c r="AB3949" s="18" t="str">
        <f t="shared" si="919"/>
        <v/>
      </c>
      <c r="AC3949" s="18" t="str">
        <f t="shared" si="928"/>
        <v/>
      </c>
      <c r="AD3949" s="18" t="str">
        <f t="shared" si="928"/>
        <v/>
      </c>
      <c r="AE3949" s="18" t="str">
        <f t="shared" si="929"/>
        <v/>
      </c>
      <c r="AG3949" s="95" t="str">
        <f>IF($C3949="", "", IF(IFERROR(INDEX(Ingredients!C$11:C$310, MATCH($C3949, Ingredients!$B$11:$B$310, 0)), "")="", "", IFERROR(INDEX(Ingredients!C$11:C$310, MATCH($C3949, Ingredients!$B$11:$B$310, 0)), "")))</f>
        <v/>
      </c>
      <c r="AH3949" s="105" t="str">
        <f>IF($C3949="", "", IF(IFERROR(INDEX(Ingredients!D$11:D$310, MATCH($C3949, Ingredients!$B$11:$B$310, 0)), "")="", "", IFERROR(INDEX(Ingredients!D$11:D$310, MATCH($C3949, Ingredients!$B$11:$B$310, 0)), "")))</f>
        <v/>
      </c>
      <c r="AI3949" s="106" t="str">
        <f>IF($C3949="", "", IF(IFERROR(INDEX(Ingredients!E$11:E$310, MATCH($C3949, Ingredients!$B$11:$B$310, 0)), "")="", "", IFERROR(INDEX(Ingredients!E$11:E$310, MATCH($C3949, Ingredients!$B$11:$B$310, 0)), "")))</f>
        <v/>
      </c>
      <c r="AJ3949" s="108" t="str">
        <f>IF($C3949="", "", IF(IFERROR(INDEX(Ingredients!F$11:F$310, MATCH($C3949, Ingredients!$B$11:$B$310, 0)), "")="", "", IFERROR(INDEX(Ingredients!F$11:F$310, MATCH($C3949, Ingredients!$B$11:$B$310, 0)), "")))</f>
        <v/>
      </c>
      <c r="AK3949" s="106" t="str">
        <f>IF($C3949="", "", IF(IFERROR(INDEX(Ingredients!G$11:G$310, MATCH($C3949, Ingredients!$B$11:$B$310, 0)), "")="", "", IFERROR(INDEX(Ingredients!G$11:G$310, MATCH($C3949, Ingredients!$B$11:$B$310, 0)), "")))</f>
        <v/>
      </c>
      <c r="AL3949" s="79" t="str">
        <f>IF($C3949="", "", IF(IFERROR(INDEX(Ingredients!H$11:H$310, MATCH($C3949, Ingredients!$B$11:$B$310, 0)), "")="", "", IFERROR(INDEX(Ingredients!H$11:H$310, MATCH($C3949, Ingredients!$B$11:$B$310, 0)), "")))</f>
        <v/>
      </c>
      <c r="AN3949" s="83" t="str">
        <f t="shared" si="920"/>
        <v/>
      </c>
      <c r="AP3949" s="114" t="str">
        <f t="shared" si="930"/>
        <v/>
      </c>
      <c r="AR3949" s="117" t="str">
        <f>IF($C3949="", "", IF(IFERROR(INDEX(Ingredients!$AI$11:$AI$310, MATCH($C3949, Ingredients!$B$11:$B$310, 0)), "")="", "", IFERROR(INDEX(Ingredients!$AI$11:$AI$310, MATCH($C3949, Ingredients!$B$11:$B$310, 0)), "")))</f>
        <v/>
      </c>
      <c r="AT3949" s="120" t="str">
        <f t="shared" si="931"/>
        <v/>
      </c>
      <c r="AV3949" s="90" t="str">
        <f t="shared" si="921"/>
        <v/>
      </c>
      <c r="AX3949" s="90" t="str">
        <f>IF($AV3949="", "", COUNTIF($AV$11:$AV$5010, "&lt;"&amp;$AV3949)+1+COUNTIF($AV$11:$AV3949, $AV3949)-1)</f>
        <v/>
      </c>
      <c r="AZ3949" s="111" t="str">
        <f>IF($B3949="", "", SUMIF('Shopping List'!$AV$11:$AV$25, $B3949, 'Shopping List'!$BN$11:$BN$25))</f>
        <v/>
      </c>
      <c r="BB3949" s="117" t="str">
        <f t="shared" si="932"/>
        <v/>
      </c>
    </row>
    <row r="3950" spans="1:54" x14ac:dyDescent="0.25">
      <c r="A3950" s="4"/>
      <c r="B3950" s="37"/>
      <c r="C3950" s="124"/>
      <c r="D3950" s="39"/>
      <c r="E3950" s="125"/>
      <c r="F3950" s="48"/>
      <c r="G3950" s="4"/>
      <c r="H3950" s="4"/>
      <c r="I3950" s="95" t="str">
        <f>IF($C3950="", "", IF(IFERROR(INDEX(Ingredients!$C$11:$C$310, MATCH($C3950, Ingredients!$B$11:$B$310, 0)), "")="", "", IFERROR(INDEX(Ingredients!$C$11:$C$310, MATCH($C3950, Ingredients!$B$11:$B$310, 0)), "")))</f>
        <v/>
      </c>
      <c r="J3950" s="73" t="str">
        <f>IF($B3950="", "", IF(IFERROR(INDEX(Meals!$C$11:$C$260, MATCH($B3950, Meals!$B$11:$B$260, 0)), "")="", "", IFERROR(INDEX(Meals!$C$11:$C$260, MATCH($B3950, Meals!$B$11:$B$260, 0)), "")))</f>
        <v/>
      </c>
      <c r="K3950" s="4"/>
      <c r="L3950" s="72" t="str">
        <f t="shared" si="922"/>
        <v/>
      </c>
      <c r="M3950" s="73" t="str">
        <f t="shared" si="923"/>
        <v/>
      </c>
      <c r="N3950" s="4"/>
      <c r="O3950" s="78" t="str">
        <f t="shared" si="924"/>
        <v/>
      </c>
      <c r="P3950" s="79" t="str">
        <f t="shared" si="925"/>
        <v/>
      </c>
      <c r="Q3950" s="4"/>
      <c r="R3950" s="90" t="str">
        <f t="shared" si="926"/>
        <v/>
      </c>
      <c r="S3950" s="4"/>
      <c r="Y3950" s="18" t="str">
        <f t="shared" si="927"/>
        <v/>
      </c>
      <c r="AA3950" s="18" t="str">
        <f t="shared" si="918"/>
        <v/>
      </c>
      <c r="AB3950" s="18" t="str">
        <f t="shared" si="919"/>
        <v/>
      </c>
      <c r="AC3950" s="18" t="str">
        <f t="shared" si="928"/>
        <v/>
      </c>
      <c r="AD3950" s="18" t="str">
        <f t="shared" si="928"/>
        <v/>
      </c>
      <c r="AE3950" s="18" t="str">
        <f t="shared" si="929"/>
        <v/>
      </c>
      <c r="AG3950" s="95" t="str">
        <f>IF($C3950="", "", IF(IFERROR(INDEX(Ingredients!C$11:C$310, MATCH($C3950, Ingredients!$B$11:$B$310, 0)), "")="", "", IFERROR(INDEX(Ingredients!C$11:C$310, MATCH($C3950, Ingredients!$B$11:$B$310, 0)), "")))</f>
        <v/>
      </c>
      <c r="AH3950" s="105" t="str">
        <f>IF($C3950="", "", IF(IFERROR(INDEX(Ingredients!D$11:D$310, MATCH($C3950, Ingredients!$B$11:$B$310, 0)), "")="", "", IFERROR(INDEX(Ingredients!D$11:D$310, MATCH($C3950, Ingredients!$B$11:$B$310, 0)), "")))</f>
        <v/>
      </c>
      <c r="AI3950" s="106" t="str">
        <f>IF($C3950="", "", IF(IFERROR(INDEX(Ingredients!E$11:E$310, MATCH($C3950, Ingredients!$B$11:$B$310, 0)), "")="", "", IFERROR(INDEX(Ingredients!E$11:E$310, MATCH($C3950, Ingredients!$B$11:$B$310, 0)), "")))</f>
        <v/>
      </c>
      <c r="AJ3950" s="108" t="str">
        <f>IF($C3950="", "", IF(IFERROR(INDEX(Ingredients!F$11:F$310, MATCH($C3950, Ingredients!$B$11:$B$310, 0)), "")="", "", IFERROR(INDEX(Ingredients!F$11:F$310, MATCH($C3950, Ingredients!$B$11:$B$310, 0)), "")))</f>
        <v/>
      </c>
      <c r="AK3950" s="106" t="str">
        <f>IF($C3950="", "", IF(IFERROR(INDEX(Ingredients!G$11:G$310, MATCH($C3950, Ingredients!$B$11:$B$310, 0)), "")="", "", IFERROR(INDEX(Ingredients!G$11:G$310, MATCH($C3950, Ingredients!$B$11:$B$310, 0)), "")))</f>
        <v/>
      </c>
      <c r="AL3950" s="79" t="str">
        <f>IF($C3950="", "", IF(IFERROR(INDEX(Ingredients!H$11:H$310, MATCH($C3950, Ingredients!$B$11:$B$310, 0)), "")="", "", IFERROR(INDEX(Ingredients!H$11:H$310, MATCH($C3950, Ingredients!$B$11:$B$310, 0)), "")))</f>
        <v/>
      </c>
      <c r="AN3950" s="83" t="str">
        <f t="shared" si="920"/>
        <v/>
      </c>
      <c r="AP3950" s="114" t="str">
        <f t="shared" si="930"/>
        <v/>
      </c>
      <c r="AR3950" s="117" t="str">
        <f>IF($C3950="", "", IF(IFERROR(INDEX(Ingredients!$AI$11:$AI$310, MATCH($C3950, Ingredients!$B$11:$B$310, 0)), "")="", "", IFERROR(INDEX(Ingredients!$AI$11:$AI$310, MATCH($C3950, Ingredients!$B$11:$B$310, 0)), "")))</f>
        <v/>
      </c>
      <c r="AT3950" s="120" t="str">
        <f t="shared" si="931"/>
        <v/>
      </c>
      <c r="AV3950" s="90" t="str">
        <f t="shared" si="921"/>
        <v/>
      </c>
      <c r="AX3950" s="90" t="str">
        <f>IF($AV3950="", "", COUNTIF($AV$11:$AV$5010, "&lt;"&amp;$AV3950)+1+COUNTIF($AV$11:$AV3950, $AV3950)-1)</f>
        <v/>
      </c>
      <c r="AZ3950" s="111" t="str">
        <f>IF($B3950="", "", SUMIF('Shopping List'!$AV$11:$AV$25, $B3950, 'Shopping List'!$BN$11:$BN$25))</f>
        <v/>
      </c>
      <c r="BB3950" s="117" t="str">
        <f t="shared" si="932"/>
        <v/>
      </c>
    </row>
    <row r="3951" spans="1:54" x14ac:dyDescent="0.25">
      <c r="A3951" s="4"/>
      <c r="B3951" s="37"/>
      <c r="C3951" s="124"/>
      <c r="D3951" s="39"/>
      <c r="E3951" s="125"/>
      <c r="F3951" s="48"/>
      <c r="G3951" s="4"/>
      <c r="H3951" s="4"/>
      <c r="I3951" s="95" t="str">
        <f>IF($C3951="", "", IF(IFERROR(INDEX(Ingredients!$C$11:$C$310, MATCH($C3951, Ingredients!$B$11:$B$310, 0)), "")="", "", IFERROR(INDEX(Ingredients!$C$11:$C$310, MATCH($C3951, Ingredients!$B$11:$B$310, 0)), "")))</f>
        <v/>
      </c>
      <c r="J3951" s="73" t="str">
        <f>IF($B3951="", "", IF(IFERROR(INDEX(Meals!$C$11:$C$260, MATCH($B3951, Meals!$B$11:$B$260, 0)), "")="", "", IFERROR(INDEX(Meals!$C$11:$C$260, MATCH($B3951, Meals!$B$11:$B$260, 0)), "")))</f>
        <v/>
      </c>
      <c r="K3951" s="4"/>
      <c r="L3951" s="72" t="str">
        <f t="shared" si="922"/>
        <v/>
      </c>
      <c r="M3951" s="73" t="str">
        <f t="shared" si="923"/>
        <v/>
      </c>
      <c r="N3951" s="4"/>
      <c r="O3951" s="78" t="str">
        <f t="shared" si="924"/>
        <v/>
      </c>
      <c r="P3951" s="79" t="str">
        <f t="shared" si="925"/>
        <v/>
      </c>
      <c r="Q3951" s="4"/>
      <c r="R3951" s="90" t="str">
        <f t="shared" si="926"/>
        <v/>
      </c>
      <c r="S3951" s="4"/>
      <c r="Y3951" s="18" t="str">
        <f t="shared" si="927"/>
        <v/>
      </c>
      <c r="AA3951" s="18" t="str">
        <f t="shared" si="918"/>
        <v/>
      </c>
      <c r="AB3951" s="18" t="str">
        <f t="shared" si="919"/>
        <v/>
      </c>
      <c r="AC3951" s="18" t="str">
        <f t="shared" si="928"/>
        <v/>
      </c>
      <c r="AD3951" s="18" t="str">
        <f t="shared" si="928"/>
        <v/>
      </c>
      <c r="AE3951" s="18" t="str">
        <f t="shared" si="929"/>
        <v/>
      </c>
      <c r="AG3951" s="95" t="str">
        <f>IF($C3951="", "", IF(IFERROR(INDEX(Ingredients!C$11:C$310, MATCH($C3951, Ingredients!$B$11:$B$310, 0)), "")="", "", IFERROR(INDEX(Ingredients!C$11:C$310, MATCH($C3951, Ingredients!$B$11:$B$310, 0)), "")))</f>
        <v/>
      </c>
      <c r="AH3951" s="105" t="str">
        <f>IF($C3951="", "", IF(IFERROR(INDEX(Ingredients!D$11:D$310, MATCH($C3951, Ingredients!$B$11:$B$310, 0)), "")="", "", IFERROR(INDEX(Ingredients!D$11:D$310, MATCH($C3951, Ingredients!$B$11:$B$310, 0)), "")))</f>
        <v/>
      </c>
      <c r="AI3951" s="106" t="str">
        <f>IF($C3951="", "", IF(IFERROR(INDEX(Ingredients!E$11:E$310, MATCH($C3951, Ingredients!$B$11:$B$310, 0)), "")="", "", IFERROR(INDEX(Ingredients!E$11:E$310, MATCH($C3951, Ingredients!$B$11:$B$310, 0)), "")))</f>
        <v/>
      </c>
      <c r="AJ3951" s="108" t="str">
        <f>IF($C3951="", "", IF(IFERROR(INDEX(Ingredients!F$11:F$310, MATCH($C3951, Ingredients!$B$11:$B$310, 0)), "")="", "", IFERROR(INDEX(Ingredients!F$11:F$310, MATCH($C3951, Ingredients!$B$11:$B$310, 0)), "")))</f>
        <v/>
      </c>
      <c r="AK3951" s="106" t="str">
        <f>IF($C3951="", "", IF(IFERROR(INDEX(Ingredients!G$11:G$310, MATCH($C3951, Ingredients!$B$11:$B$310, 0)), "")="", "", IFERROR(INDEX(Ingredients!G$11:G$310, MATCH($C3951, Ingredients!$B$11:$B$310, 0)), "")))</f>
        <v/>
      </c>
      <c r="AL3951" s="79" t="str">
        <f>IF($C3951="", "", IF(IFERROR(INDEX(Ingredients!H$11:H$310, MATCH($C3951, Ingredients!$B$11:$B$310, 0)), "")="", "", IFERROR(INDEX(Ingredients!H$11:H$310, MATCH($C3951, Ingredients!$B$11:$B$310, 0)), "")))</f>
        <v/>
      </c>
      <c r="AN3951" s="83" t="str">
        <f t="shared" si="920"/>
        <v/>
      </c>
      <c r="AP3951" s="114" t="str">
        <f t="shared" si="930"/>
        <v/>
      </c>
      <c r="AR3951" s="117" t="str">
        <f>IF($C3951="", "", IF(IFERROR(INDEX(Ingredients!$AI$11:$AI$310, MATCH($C3951, Ingredients!$B$11:$B$310, 0)), "")="", "", IFERROR(INDEX(Ingredients!$AI$11:$AI$310, MATCH($C3951, Ingredients!$B$11:$B$310, 0)), "")))</f>
        <v/>
      </c>
      <c r="AT3951" s="120" t="str">
        <f t="shared" si="931"/>
        <v/>
      </c>
      <c r="AV3951" s="90" t="str">
        <f t="shared" si="921"/>
        <v/>
      </c>
      <c r="AX3951" s="90" t="str">
        <f>IF($AV3951="", "", COUNTIF($AV$11:$AV$5010, "&lt;"&amp;$AV3951)+1+COUNTIF($AV$11:$AV3951, $AV3951)-1)</f>
        <v/>
      </c>
      <c r="AZ3951" s="111" t="str">
        <f>IF($B3951="", "", SUMIF('Shopping List'!$AV$11:$AV$25, $B3951, 'Shopping List'!$BN$11:$BN$25))</f>
        <v/>
      </c>
      <c r="BB3951" s="117" t="str">
        <f t="shared" si="932"/>
        <v/>
      </c>
    </row>
    <row r="3952" spans="1:54" x14ac:dyDescent="0.25">
      <c r="A3952" s="4"/>
      <c r="B3952" s="37"/>
      <c r="C3952" s="124"/>
      <c r="D3952" s="39"/>
      <c r="E3952" s="125"/>
      <c r="F3952" s="48"/>
      <c r="G3952" s="4"/>
      <c r="H3952" s="4"/>
      <c r="I3952" s="95" t="str">
        <f>IF($C3952="", "", IF(IFERROR(INDEX(Ingredients!$C$11:$C$310, MATCH($C3952, Ingredients!$B$11:$B$310, 0)), "")="", "", IFERROR(INDEX(Ingredients!$C$11:$C$310, MATCH($C3952, Ingredients!$B$11:$B$310, 0)), "")))</f>
        <v/>
      </c>
      <c r="J3952" s="73" t="str">
        <f>IF($B3952="", "", IF(IFERROR(INDEX(Meals!$C$11:$C$260, MATCH($B3952, Meals!$B$11:$B$260, 0)), "")="", "", IFERROR(INDEX(Meals!$C$11:$C$260, MATCH($B3952, Meals!$B$11:$B$260, 0)), "")))</f>
        <v/>
      </c>
      <c r="K3952" s="4"/>
      <c r="L3952" s="72" t="str">
        <f t="shared" si="922"/>
        <v/>
      </c>
      <c r="M3952" s="73" t="str">
        <f t="shared" si="923"/>
        <v/>
      </c>
      <c r="N3952" s="4"/>
      <c r="O3952" s="78" t="str">
        <f t="shared" si="924"/>
        <v/>
      </c>
      <c r="P3952" s="79" t="str">
        <f t="shared" si="925"/>
        <v/>
      </c>
      <c r="Q3952" s="4"/>
      <c r="R3952" s="90" t="str">
        <f t="shared" si="926"/>
        <v/>
      </c>
      <c r="S3952" s="4"/>
      <c r="Y3952" s="18" t="str">
        <f t="shared" si="927"/>
        <v/>
      </c>
      <c r="AA3952" s="18" t="str">
        <f t="shared" si="918"/>
        <v/>
      </c>
      <c r="AB3952" s="18" t="str">
        <f t="shared" si="919"/>
        <v/>
      </c>
      <c r="AC3952" s="18" t="str">
        <f t="shared" si="928"/>
        <v/>
      </c>
      <c r="AD3952" s="18" t="str">
        <f t="shared" si="928"/>
        <v/>
      </c>
      <c r="AE3952" s="18" t="str">
        <f t="shared" si="929"/>
        <v/>
      </c>
      <c r="AG3952" s="95" t="str">
        <f>IF($C3952="", "", IF(IFERROR(INDEX(Ingredients!C$11:C$310, MATCH($C3952, Ingredients!$B$11:$B$310, 0)), "")="", "", IFERROR(INDEX(Ingredients!C$11:C$310, MATCH($C3952, Ingredients!$B$11:$B$310, 0)), "")))</f>
        <v/>
      </c>
      <c r="AH3952" s="105" t="str">
        <f>IF($C3952="", "", IF(IFERROR(INDEX(Ingredients!D$11:D$310, MATCH($C3952, Ingredients!$B$11:$B$310, 0)), "")="", "", IFERROR(INDEX(Ingredients!D$11:D$310, MATCH($C3952, Ingredients!$B$11:$B$310, 0)), "")))</f>
        <v/>
      </c>
      <c r="AI3952" s="106" t="str">
        <f>IF($C3952="", "", IF(IFERROR(INDEX(Ingredients!E$11:E$310, MATCH($C3952, Ingredients!$B$11:$B$310, 0)), "")="", "", IFERROR(INDEX(Ingredients!E$11:E$310, MATCH($C3952, Ingredients!$B$11:$B$310, 0)), "")))</f>
        <v/>
      </c>
      <c r="AJ3952" s="108" t="str">
        <f>IF($C3952="", "", IF(IFERROR(INDEX(Ingredients!F$11:F$310, MATCH($C3952, Ingredients!$B$11:$B$310, 0)), "")="", "", IFERROR(INDEX(Ingredients!F$11:F$310, MATCH($C3952, Ingredients!$B$11:$B$310, 0)), "")))</f>
        <v/>
      </c>
      <c r="AK3952" s="106" t="str">
        <f>IF($C3952="", "", IF(IFERROR(INDEX(Ingredients!G$11:G$310, MATCH($C3952, Ingredients!$B$11:$B$310, 0)), "")="", "", IFERROR(INDEX(Ingredients!G$11:G$310, MATCH($C3952, Ingredients!$B$11:$B$310, 0)), "")))</f>
        <v/>
      </c>
      <c r="AL3952" s="79" t="str">
        <f>IF($C3952="", "", IF(IFERROR(INDEX(Ingredients!H$11:H$310, MATCH($C3952, Ingredients!$B$11:$B$310, 0)), "")="", "", IFERROR(INDEX(Ingredients!H$11:H$310, MATCH($C3952, Ingredients!$B$11:$B$310, 0)), "")))</f>
        <v/>
      </c>
      <c r="AN3952" s="83" t="str">
        <f t="shared" si="920"/>
        <v/>
      </c>
      <c r="AP3952" s="114" t="str">
        <f t="shared" si="930"/>
        <v/>
      </c>
      <c r="AR3952" s="117" t="str">
        <f>IF($C3952="", "", IF(IFERROR(INDEX(Ingredients!$AI$11:$AI$310, MATCH($C3952, Ingredients!$B$11:$B$310, 0)), "")="", "", IFERROR(INDEX(Ingredients!$AI$11:$AI$310, MATCH($C3952, Ingredients!$B$11:$B$310, 0)), "")))</f>
        <v/>
      </c>
      <c r="AT3952" s="120" t="str">
        <f t="shared" si="931"/>
        <v/>
      </c>
      <c r="AV3952" s="90" t="str">
        <f t="shared" si="921"/>
        <v/>
      </c>
      <c r="AX3952" s="90" t="str">
        <f>IF($AV3952="", "", COUNTIF($AV$11:$AV$5010, "&lt;"&amp;$AV3952)+1+COUNTIF($AV$11:$AV3952, $AV3952)-1)</f>
        <v/>
      </c>
      <c r="AZ3952" s="111" t="str">
        <f>IF($B3952="", "", SUMIF('Shopping List'!$AV$11:$AV$25, $B3952, 'Shopping List'!$BN$11:$BN$25))</f>
        <v/>
      </c>
      <c r="BB3952" s="117" t="str">
        <f t="shared" si="932"/>
        <v/>
      </c>
    </row>
    <row r="3953" spans="1:54" x14ac:dyDescent="0.25">
      <c r="A3953" s="4"/>
      <c r="B3953" s="37"/>
      <c r="C3953" s="124"/>
      <c r="D3953" s="39"/>
      <c r="E3953" s="125"/>
      <c r="F3953" s="48"/>
      <c r="G3953" s="4"/>
      <c r="H3953" s="4"/>
      <c r="I3953" s="95" t="str">
        <f>IF($C3953="", "", IF(IFERROR(INDEX(Ingredients!$C$11:$C$310, MATCH($C3953, Ingredients!$B$11:$B$310, 0)), "")="", "", IFERROR(INDEX(Ingredients!$C$11:$C$310, MATCH($C3953, Ingredients!$B$11:$B$310, 0)), "")))</f>
        <v/>
      </c>
      <c r="J3953" s="73" t="str">
        <f>IF($B3953="", "", IF(IFERROR(INDEX(Meals!$C$11:$C$260, MATCH($B3953, Meals!$B$11:$B$260, 0)), "")="", "", IFERROR(INDEX(Meals!$C$11:$C$260, MATCH($B3953, Meals!$B$11:$B$260, 0)), "")))</f>
        <v/>
      </c>
      <c r="K3953" s="4"/>
      <c r="L3953" s="72" t="str">
        <f t="shared" si="922"/>
        <v/>
      </c>
      <c r="M3953" s="73" t="str">
        <f t="shared" si="923"/>
        <v/>
      </c>
      <c r="N3953" s="4"/>
      <c r="O3953" s="78" t="str">
        <f t="shared" si="924"/>
        <v/>
      </c>
      <c r="P3953" s="79" t="str">
        <f t="shared" si="925"/>
        <v/>
      </c>
      <c r="Q3953" s="4"/>
      <c r="R3953" s="90" t="str">
        <f t="shared" si="926"/>
        <v/>
      </c>
      <c r="S3953" s="4"/>
      <c r="Y3953" s="18" t="str">
        <f t="shared" si="927"/>
        <v/>
      </c>
      <c r="AA3953" s="18" t="str">
        <f t="shared" si="918"/>
        <v/>
      </c>
      <c r="AB3953" s="18" t="str">
        <f t="shared" si="919"/>
        <v/>
      </c>
      <c r="AC3953" s="18" t="str">
        <f t="shared" si="928"/>
        <v/>
      </c>
      <c r="AD3953" s="18" t="str">
        <f t="shared" si="928"/>
        <v/>
      </c>
      <c r="AE3953" s="18" t="str">
        <f t="shared" si="929"/>
        <v/>
      </c>
      <c r="AG3953" s="95" t="str">
        <f>IF($C3953="", "", IF(IFERROR(INDEX(Ingredients!C$11:C$310, MATCH($C3953, Ingredients!$B$11:$B$310, 0)), "")="", "", IFERROR(INDEX(Ingredients!C$11:C$310, MATCH($C3953, Ingredients!$B$11:$B$310, 0)), "")))</f>
        <v/>
      </c>
      <c r="AH3953" s="105" t="str">
        <f>IF($C3953="", "", IF(IFERROR(INDEX(Ingredients!D$11:D$310, MATCH($C3953, Ingredients!$B$11:$B$310, 0)), "")="", "", IFERROR(INDEX(Ingredients!D$11:D$310, MATCH($C3953, Ingredients!$B$11:$B$310, 0)), "")))</f>
        <v/>
      </c>
      <c r="AI3953" s="106" t="str">
        <f>IF($C3953="", "", IF(IFERROR(INDEX(Ingredients!E$11:E$310, MATCH($C3953, Ingredients!$B$11:$B$310, 0)), "")="", "", IFERROR(INDEX(Ingredients!E$11:E$310, MATCH($C3953, Ingredients!$B$11:$B$310, 0)), "")))</f>
        <v/>
      </c>
      <c r="AJ3953" s="108" t="str">
        <f>IF($C3953="", "", IF(IFERROR(INDEX(Ingredients!F$11:F$310, MATCH($C3953, Ingredients!$B$11:$B$310, 0)), "")="", "", IFERROR(INDEX(Ingredients!F$11:F$310, MATCH($C3953, Ingredients!$B$11:$B$310, 0)), "")))</f>
        <v/>
      </c>
      <c r="AK3953" s="106" t="str">
        <f>IF($C3953="", "", IF(IFERROR(INDEX(Ingredients!G$11:G$310, MATCH($C3953, Ingredients!$B$11:$B$310, 0)), "")="", "", IFERROR(INDEX(Ingredients!G$11:G$310, MATCH($C3953, Ingredients!$B$11:$B$310, 0)), "")))</f>
        <v/>
      </c>
      <c r="AL3953" s="79" t="str">
        <f>IF($C3953="", "", IF(IFERROR(INDEX(Ingredients!H$11:H$310, MATCH($C3953, Ingredients!$B$11:$B$310, 0)), "")="", "", IFERROR(INDEX(Ingredients!H$11:H$310, MATCH($C3953, Ingredients!$B$11:$B$310, 0)), "")))</f>
        <v/>
      </c>
      <c r="AN3953" s="83" t="str">
        <f t="shared" si="920"/>
        <v/>
      </c>
      <c r="AP3953" s="114" t="str">
        <f t="shared" si="930"/>
        <v/>
      </c>
      <c r="AR3953" s="117" t="str">
        <f>IF($C3953="", "", IF(IFERROR(INDEX(Ingredients!$AI$11:$AI$310, MATCH($C3953, Ingredients!$B$11:$B$310, 0)), "")="", "", IFERROR(INDEX(Ingredients!$AI$11:$AI$310, MATCH($C3953, Ingredients!$B$11:$B$310, 0)), "")))</f>
        <v/>
      </c>
      <c r="AT3953" s="120" t="str">
        <f t="shared" si="931"/>
        <v/>
      </c>
      <c r="AV3953" s="90" t="str">
        <f t="shared" si="921"/>
        <v/>
      </c>
      <c r="AX3953" s="90" t="str">
        <f>IF($AV3953="", "", COUNTIF($AV$11:$AV$5010, "&lt;"&amp;$AV3953)+1+COUNTIF($AV$11:$AV3953, $AV3953)-1)</f>
        <v/>
      </c>
      <c r="AZ3953" s="111" t="str">
        <f>IF($B3953="", "", SUMIF('Shopping List'!$AV$11:$AV$25, $B3953, 'Shopping List'!$BN$11:$BN$25))</f>
        <v/>
      </c>
      <c r="BB3953" s="117" t="str">
        <f t="shared" si="932"/>
        <v/>
      </c>
    </row>
    <row r="3954" spans="1:54" x14ac:dyDescent="0.25">
      <c r="A3954" s="4"/>
      <c r="B3954" s="37"/>
      <c r="C3954" s="124"/>
      <c r="D3954" s="39"/>
      <c r="E3954" s="125"/>
      <c r="F3954" s="48"/>
      <c r="G3954" s="4"/>
      <c r="H3954" s="4"/>
      <c r="I3954" s="95" t="str">
        <f>IF($C3954="", "", IF(IFERROR(INDEX(Ingredients!$C$11:$C$310, MATCH($C3954, Ingredients!$B$11:$B$310, 0)), "")="", "", IFERROR(INDEX(Ingredients!$C$11:$C$310, MATCH($C3954, Ingredients!$B$11:$B$310, 0)), "")))</f>
        <v/>
      </c>
      <c r="J3954" s="73" t="str">
        <f>IF($B3954="", "", IF(IFERROR(INDEX(Meals!$C$11:$C$260, MATCH($B3954, Meals!$B$11:$B$260, 0)), "")="", "", IFERROR(INDEX(Meals!$C$11:$C$260, MATCH($B3954, Meals!$B$11:$B$260, 0)), "")))</f>
        <v/>
      </c>
      <c r="K3954" s="4"/>
      <c r="L3954" s="72" t="str">
        <f t="shared" si="922"/>
        <v/>
      </c>
      <c r="M3954" s="73" t="str">
        <f t="shared" si="923"/>
        <v/>
      </c>
      <c r="N3954" s="4"/>
      <c r="O3954" s="78" t="str">
        <f t="shared" si="924"/>
        <v/>
      </c>
      <c r="P3954" s="79" t="str">
        <f t="shared" si="925"/>
        <v/>
      </c>
      <c r="Q3954" s="4"/>
      <c r="R3954" s="90" t="str">
        <f t="shared" si="926"/>
        <v/>
      </c>
      <c r="S3954" s="4"/>
      <c r="Y3954" s="18" t="str">
        <f t="shared" si="927"/>
        <v/>
      </c>
      <c r="AA3954" s="18" t="str">
        <f t="shared" si="918"/>
        <v/>
      </c>
      <c r="AB3954" s="18" t="str">
        <f t="shared" si="919"/>
        <v/>
      </c>
      <c r="AC3954" s="18" t="str">
        <f t="shared" si="928"/>
        <v/>
      </c>
      <c r="AD3954" s="18" t="str">
        <f t="shared" si="928"/>
        <v/>
      </c>
      <c r="AE3954" s="18" t="str">
        <f t="shared" si="929"/>
        <v/>
      </c>
      <c r="AG3954" s="95" t="str">
        <f>IF($C3954="", "", IF(IFERROR(INDEX(Ingredients!C$11:C$310, MATCH($C3954, Ingredients!$B$11:$B$310, 0)), "")="", "", IFERROR(INDEX(Ingredients!C$11:C$310, MATCH($C3954, Ingredients!$B$11:$B$310, 0)), "")))</f>
        <v/>
      </c>
      <c r="AH3954" s="105" t="str">
        <f>IF($C3954="", "", IF(IFERROR(INDEX(Ingredients!D$11:D$310, MATCH($C3954, Ingredients!$B$11:$B$310, 0)), "")="", "", IFERROR(INDEX(Ingredients!D$11:D$310, MATCH($C3954, Ingredients!$B$11:$B$310, 0)), "")))</f>
        <v/>
      </c>
      <c r="AI3954" s="106" t="str">
        <f>IF($C3954="", "", IF(IFERROR(INDEX(Ingredients!E$11:E$310, MATCH($C3954, Ingredients!$B$11:$B$310, 0)), "")="", "", IFERROR(INDEX(Ingredients!E$11:E$310, MATCH($C3954, Ingredients!$B$11:$B$310, 0)), "")))</f>
        <v/>
      </c>
      <c r="AJ3954" s="108" t="str">
        <f>IF($C3954="", "", IF(IFERROR(INDEX(Ingredients!F$11:F$310, MATCH($C3954, Ingredients!$B$11:$B$310, 0)), "")="", "", IFERROR(INDEX(Ingredients!F$11:F$310, MATCH($C3954, Ingredients!$B$11:$B$310, 0)), "")))</f>
        <v/>
      </c>
      <c r="AK3954" s="106" t="str">
        <f>IF($C3954="", "", IF(IFERROR(INDEX(Ingredients!G$11:G$310, MATCH($C3954, Ingredients!$B$11:$B$310, 0)), "")="", "", IFERROR(INDEX(Ingredients!G$11:G$310, MATCH($C3954, Ingredients!$B$11:$B$310, 0)), "")))</f>
        <v/>
      </c>
      <c r="AL3954" s="79" t="str">
        <f>IF($C3954="", "", IF(IFERROR(INDEX(Ingredients!H$11:H$310, MATCH($C3954, Ingredients!$B$11:$B$310, 0)), "")="", "", IFERROR(INDEX(Ingredients!H$11:H$310, MATCH($C3954, Ingredients!$B$11:$B$310, 0)), "")))</f>
        <v/>
      </c>
      <c r="AN3954" s="83" t="str">
        <f t="shared" si="920"/>
        <v/>
      </c>
      <c r="AP3954" s="114" t="str">
        <f t="shared" si="930"/>
        <v/>
      </c>
      <c r="AR3954" s="117" t="str">
        <f>IF($C3954="", "", IF(IFERROR(INDEX(Ingredients!$AI$11:$AI$310, MATCH($C3954, Ingredients!$B$11:$B$310, 0)), "")="", "", IFERROR(INDEX(Ingredients!$AI$11:$AI$310, MATCH($C3954, Ingredients!$B$11:$B$310, 0)), "")))</f>
        <v/>
      </c>
      <c r="AT3954" s="120" t="str">
        <f t="shared" si="931"/>
        <v/>
      </c>
      <c r="AV3954" s="90" t="str">
        <f t="shared" si="921"/>
        <v/>
      </c>
      <c r="AX3954" s="90" t="str">
        <f>IF($AV3954="", "", COUNTIF($AV$11:$AV$5010, "&lt;"&amp;$AV3954)+1+COUNTIF($AV$11:$AV3954, $AV3954)-1)</f>
        <v/>
      </c>
      <c r="AZ3954" s="111" t="str">
        <f>IF($B3954="", "", SUMIF('Shopping List'!$AV$11:$AV$25, $B3954, 'Shopping List'!$BN$11:$BN$25))</f>
        <v/>
      </c>
      <c r="BB3954" s="117" t="str">
        <f t="shared" si="932"/>
        <v/>
      </c>
    </row>
    <row r="3955" spans="1:54" x14ac:dyDescent="0.25">
      <c r="A3955" s="4"/>
      <c r="B3955" s="37"/>
      <c r="C3955" s="124"/>
      <c r="D3955" s="39"/>
      <c r="E3955" s="125"/>
      <c r="F3955" s="48"/>
      <c r="G3955" s="4"/>
      <c r="H3955" s="4"/>
      <c r="I3955" s="95" t="str">
        <f>IF($C3955="", "", IF(IFERROR(INDEX(Ingredients!$C$11:$C$310, MATCH($C3955, Ingredients!$B$11:$B$310, 0)), "")="", "", IFERROR(INDEX(Ingredients!$C$11:$C$310, MATCH($C3955, Ingredients!$B$11:$B$310, 0)), "")))</f>
        <v/>
      </c>
      <c r="J3955" s="73" t="str">
        <f>IF($B3955="", "", IF(IFERROR(INDEX(Meals!$C$11:$C$260, MATCH($B3955, Meals!$B$11:$B$260, 0)), "")="", "", IFERROR(INDEX(Meals!$C$11:$C$260, MATCH($B3955, Meals!$B$11:$B$260, 0)), "")))</f>
        <v/>
      </c>
      <c r="K3955" s="4"/>
      <c r="L3955" s="72" t="str">
        <f t="shared" si="922"/>
        <v/>
      </c>
      <c r="M3955" s="73" t="str">
        <f t="shared" si="923"/>
        <v/>
      </c>
      <c r="N3955" s="4"/>
      <c r="O3955" s="78" t="str">
        <f t="shared" si="924"/>
        <v/>
      </c>
      <c r="P3955" s="79" t="str">
        <f t="shared" si="925"/>
        <v/>
      </c>
      <c r="Q3955" s="4"/>
      <c r="R3955" s="90" t="str">
        <f t="shared" si="926"/>
        <v/>
      </c>
      <c r="S3955" s="4"/>
      <c r="Y3955" s="18" t="str">
        <f t="shared" si="927"/>
        <v/>
      </c>
      <c r="AA3955" s="18" t="str">
        <f t="shared" si="918"/>
        <v/>
      </c>
      <c r="AB3955" s="18" t="str">
        <f t="shared" si="919"/>
        <v/>
      </c>
      <c r="AC3955" s="18" t="str">
        <f t="shared" si="928"/>
        <v/>
      </c>
      <c r="AD3955" s="18" t="str">
        <f t="shared" si="928"/>
        <v/>
      </c>
      <c r="AE3955" s="18" t="str">
        <f t="shared" si="929"/>
        <v/>
      </c>
      <c r="AG3955" s="95" t="str">
        <f>IF($C3955="", "", IF(IFERROR(INDEX(Ingredients!C$11:C$310, MATCH($C3955, Ingredients!$B$11:$B$310, 0)), "")="", "", IFERROR(INDEX(Ingredients!C$11:C$310, MATCH($C3955, Ingredients!$B$11:$B$310, 0)), "")))</f>
        <v/>
      </c>
      <c r="AH3955" s="105" t="str">
        <f>IF($C3955="", "", IF(IFERROR(INDEX(Ingredients!D$11:D$310, MATCH($C3955, Ingredients!$B$11:$B$310, 0)), "")="", "", IFERROR(INDEX(Ingredients!D$11:D$310, MATCH($C3955, Ingredients!$B$11:$B$310, 0)), "")))</f>
        <v/>
      </c>
      <c r="AI3955" s="106" t="str">
        <f>IF($C3955="", "", IF(IFERROR(INDEX(Ingredients!E$11:E$310, MATCH($C3955, Ingredients!$B$11:$B$310, 0)), "")="", "", IFERROR(INDEX(Ingredients!E$11:E$310, MATCH($C3955, Ingredients!$B$11:$B$310, 0)), "")))</f>
        <v/>
      </c>
      <c r="AJ3955" s="108" t="str">
        <f>IF($C3955="", "", IF(IFERROR(INDEX(Ingredients!F$11:F$310, MATCH($C3955, Ingredients!$B$11:$B$310, 0)), "")="", "", IFERROR(INDEX(Ingredients!F$11:F$310, MATCH($C3955, Ingredients!$B$11:$B$310, 0)), "")))</f>
        <v/>
      </c>
      <c r="AK3955" s="106" t="str">
        <f>IF($C3955="", "", IF(IFERROR(INDEX(Ingredients!G$11:G$310, MATCH($C3955, Ingredients!$B$11:$B$310, 0)), "")="", "", IFERROR(INDEX(Ingredients!G$11:G$310, MATCH($C3955, Ingredients!$B$11:$B$310, 0)), "")))</f>
        <v/>
      </c>
      <c r="AL3955" s="79" t="str">
        <f>IF($C3955="", "", IF(IFERROR(INDEX(Ingredients!H$11:H$310, MATCH($C3955, Ingredients!$B$11:$B$310, 0)), "")="", "", IFERROR(INDEX(Ingredients!H$11:H$310, MATCH($C3955, Ingredients!$B$11:$B$310, 0)), "")))</f>
        <v/>
      </c>
      <c r="AN3955" s="83" t="str">
        <f t="shared" si="920"/>
        <v/>
      </c>
      <c r="AP3955" s="114" t="str">
        <f t="shared" si="930"/>
        <v/>
      </c>
      <c r="AR3955" s="117" t="str">
        <f>IF($C3955="", "", IF(IFERROR(INDEX(Ingredients!$AI$11:$AI$310, MATCH($C3955, Ingredients!$B$11:$B$310, 0)), "")="", "", IFERROR(INDEX(Ingredients!$AI$11:$AI$310, MATCH($C3955, Ingredients!$B$11:$B$310, 0)), "")))</f>
        <v/>
      </c>
      <c r="AT3955" s="120" t="str">
        <f t="shared" si="931"/>
        <v/>
      </c>
      <c r="AV3955" s="90" t="str">
        <f t="shared" si="921"/>
        <v/>
      </c>
      <c r="AX3955" s="90" t="str">
        <f>IF($AV3955="", "", COUNTIF($AV$11:$AV$5010, "&lt;"&amp;$AV3955)+1+COUNTIF($AV$11:$AV3955, $AV3955)-1)</f>
        <v/>
      </c>
      <c r="AZ3955" s="111" t="str">
        <f>IF($B3955="", "", SUMIF('Shopping List'!$AV$11:$AV$25, $B3955, 'Shopping List'!$BN$11:$BN$25))</f>
        <v/>
      </c>
      <c r="BB3955" s="117" t="str">
        <f t="shared" si="932"/>
        <v/>
      </c>
    </row>
    <row r="3956" spans="1:54" x14ac:dyDescent="0.25">
      <c r="A3956" s="4"/>
      <c r="B3956" s="37"/>
      <c r="C3956" s="124"/>
      <c r="D3956" s="39"/>
      <c r="E3956" s="125"/>
      <c r="F3956" s="48"/>
      <c r="G3956" s="4"/>
      <c r="H3956" s="4"/>
      <c r="I3956" s="95" t="str">
        <f>IF($C3956="", "", IF(IFERROR(INDEX(Ingredients!$C$11:$C$310, MATCH($C3956, Ingredients!$B$11:$B$310, 0)), "")="", "", IFERROR(INDEX(Ingredients!$C$11:$C$310, MATCH($C3956, Ingredients!$B$11:$B$310, 0)), "")))</f>
        <v/>
      </c>
      <c r="J3956" s="73" t="str">
        <f>IF($B3956="", "", IF(IFERROR(INDEX(Meals!$C$11:$C$260, MATCH($B3956, Meals!$B$11:$B$260, 0)), "")="", "", IFERROR(INDEX(Meals!$C$11:$C$260, MATCH($B3956, Meals!$B$11:$B$260, 0)), "")))</f>
        <v/>
      </c>
      <c r="K3956" s="4"/>
      <c r="L3956" s="72" t="str">
        <f t="shared" si="922"/>
        <v/>
      </c>
      <c r="M3956" s="73" t="str">
        <f t="shared" si="923"/>
        <v/>
      </c>
      <c r="N3956" s="4"/>
      <c r="O3956" s="78" t="str">
        <f t="shared" si="924"/>
        <v/>
      </c>
      <c r="P3956" s="79" t="str">
        <f t="shared" si="925"/>
        <v/>
      </c>
      <c r="Q3956" s="4"/>
      <c r="R3956" s="90" t="str">
        <f t="shared" si="926"/>
        <v/>
      </c>
      <c r="S3956" s="4"/>
      <c r="Y3956" s="18" t="str">
        <f t="shared" si="927"/>
        <v/>
      </c>
      <c r="AA3956" s="18" t="str">
        <f t="shared" si="918"/>
        <v/>
      </c>
      <c r="AB3956" s="18" t="str">
        <f t="shared" si="919"/>
        <v/>
      </c>
      <c r="AC3956" s="18" t="str">
        <f t="shared" si="928"/>
        <v/>
      </c>
      <c r="AD3956" s="18" t="str">
        <f t="shared" si="928"/>
        <v/>
      </c>
      <c r="AE3956" s="18" t="str">
        <f t="shared" si="929"/>
        <v/>
      </c>
      <c r="AG3956" s="95" t="str">
        <f>IF($C3956="", "", IF(IFERROR(INDEX(Ingredients!C$11:C$310, MATCH($C3956, Ingredients!$B$11:$B$310, 0)), "")="", "", IFERROR(INDEX(Ingredients!C$11:C$310, MATCH($C3956, Ingredients!$B$11:$B$310, 0)), "")))</f>
        <v/>
      </c>
      <c r="AH3956" s="105" t="str">
        <f>IF($C3956="", "", IF(IFERROR(INDEX(Ingredients!D$11:D$310, MATCH($C3956, Ingredients!$B$11:$B$310, 0)), "")="", "", IFERROR(INDEX(Ingredients!D$11:D$310, MATCH($C3956, Ingredients!$B$11:$B$310, 0)), "")))</f>
        <v/>
      </c>
      <c r="AI3956" s="106" t="str">
        <f>IF($C3956="", "", IF(IFERROR(INDEX(Ingredients!E$11:E$310, MATCH($C3956, Ingredients!$B$11:$B$310, 0)), "")="", "", IFERROR(INDEX(Ingredients!E$11:E$310, MATCH($C3956, Ingredients!$B$11:$B$310, 0)), "")))</f>
        <v/>
      </c>
      <c r="AJ3956" s="108" t="str">
        <f>IF($C3956="", "", IF(IFERROR(INDEX(Ingredients!F$11:F$310, MATCH($C3956, Ingredients!$B$11:$B$310, 0)), "")="", "", IFERROR(INDEX(Ingredients!F$11:F$310, MATCH($C3956, Ingredients!$B$11:$B$310, 0)), "")))</f>
        <v/>
      </c>
      <c r="AK3956" s="106" t="str">
        <f>IF($C3956="", "", IF(IFERROR(INDEX(Ingredients!G$11:G$310, MATCH($C3956, Ingredients!$B$11:$B$310, 0)), "")="", "", IFERROR(INDEX(Ingredients!G$11:G$310, MATCH($C3956, Ingredients!$B$11:$B$310, 0)), "")))</f>
        <v/>
      </c>
      <c r="AL3956" s="79" t="str">
        <f>IF($C3956="", "", IF(IFERROR(INDEX(Ingredients!H$11:H$310, MATCH($C3956, Ingredients!$B$11:$B$310, 0)), "")="", "", IFERROR(INDEX(Ingredients!H$11:H$310, MATCH($C3956, Ingredients!$B$11:$B$310, 0)), "")))</f>
        <v/>
      </c>
      <c r="AN3956" s="83" t="str">
        <f t="shared" si="920"/>
        <v/>
      </c>
      <c r="AP3956" s="114" t="str">
        <f t="shared" si="930"/>
        <v/>
      </c>
      <c r="AR3956" s="117" t="str">
        <f>IF($C3956="", "", IF(IFERROR(INDEX(Ingredients!$AI$11:$AI$310, MATCH($C3956, Ingredients!$B$11:$B$310, 0)), "")="", "", IFERROR(INDEX(Ingredients!$AI$11:$AI$310, MATCH($C3956, Ingredients!$B$11:$B$310, 0)), "")))</f>
        <v/>
      </c>
      <c r="AT3956" s="120" t="str">
        <f t="shared" si="931"/>
        <v/>
      </c>
      <c r="AV3956" s="90" t="str">
        <f t="shared" si="921"/>
        <v/>
      </c>
      <c r="AX3956" s="90" t="str">
        <f>IF($AV3956="", "", COUNTIF($AV$11:$AV$5010, "&lt;"&amp;$AV3956)+1+COUNTIF($AV$11:$AV3956, $AV3956)-1)</f>
        <v/>
      </c>
      <c r="AZ3956" s="111" t="str">
        <f>IF($B3956="", "", SUMIF('Shopping List'!$AV$11:$AV$25, $B3956, 'Shopping List'!$BN$11:$BN$25))</f>
        <v/>
      </c>
      <c r="BB3956" s="117" t="str">
        <f t="shared" si="932"/>
        <v/>
      </c>
    </row>
    <row r="3957" spans="1:54" x14ac:dyDescent="0.25">
      <c r="A3957" s="4"/>
      <c r="B3957" s="37"/>
      <c r="C3957" s="124"/>
      <c r="D3957" s="39"/>
      <c r="E3957" s="125"/>
      <c r="F3957" s="48"/>
      <c r="G3957" s="4"/>
      <c r="H3957" s="4"/>
      <c r="I3957" s="95" t="str">
        <f>IF($C3957="", "", IF(IFERROR(INDEX(Ingredients!$C$11:$C$310, MATCH($C3957, Ingredients!$B$11:$B$310, 0)), "")="", "", IFERROR(INDEX(Ingredients!$C$11:$C$310, MATCH($C3957, Ingredients!$B$11:$B$310, 0)), "")))</f>
        <v/>
      </c>
      <c r="J3957" s="73" t="str">
        <f>IF($B3957="", "", IF(IFERROR(INDEX(Meals!$C$11:$C$260, MATCH($B3957, Meals!$B$11:$B$260, 0)), "")="", "", IFERROR(INDEX(Meals!$C$11:$C$260, MATCH($B3957, Meals!$B$11:$B$260, 0)), "")))</f>
        <v/>
      </c>
      <c r="K3957" s="4"/>
      <c r="L3957" s="72" t="str">
        <f t="shared" si="922"/>
        <v/>
      </c>
      <c r="M3957" s="73" t="str">
        <f t="shared" si="923"/>
        <v/>
      </c>
      <c r="N3957" s="4"/>
      <c r="O3957" s="78" t="str">
        <f t="shared" si="924"/>
        <v/>
      </c>
      <c r="P3957" s="79" t="str">
        <f t="shared" si="925"/>
        <v/>
      </c>
      <c r="Q3957" s="4"/>
      <c r="R3957" s="90" t="str">
        <f t="shared" si="926"/>
        <v/>
      </c>
      <c r="S3957" s="4"/>
      <c r="Y3957" s="18" t="str">
        <f t="shared" si="927"/>
        <v/>
      </c>
      <c r="AA3957" s="18" t="str">
        <f t="shared" si="918"/>
        <v/>
      </c>
      <c r="AB3957" s="18" t="str">
        <f t="shared" si="919"/>
        <v/>
      </c>
      <c r="AC3957" s="18" t="str">
        <f t="shared" si="928"/>
        <v/>
      </c>
      <c r="AD3957" s="18" t="str">
        <f t="shared" si="928"/>
        <v/>
      </c>
      <c r="AE3957" s="18" t="str">
        <f t="shared" si="929"/>
        <v/>
      </c>
      <c r="AG3957" s="95" t="str">
        <f>IF($C3957="", "", IF(IFERROR(INDEX(Ingredients!C$11:C$310, MATCH($C3957, Ingredients!$B$11:$B$310, 0)), "")="", "", IFERROR(INDEX(Ingredients!C$11:C$310, MATCH($C3957, Ingredients!$B$11:$B$310, 0)), "")))</f>
        <v/>
      </c>
      <c r="AH3957" s="105" t="str">
        <f>IF($C3957="", "", IF(IFERROR(INDEX(Ingredients!D$11:D$310, MATCH($C3957, Ingredients!$B$11:$B$310, 0)), "")="", "", IFERROR(INDEX(Ingredients!D$11:D$310, MATCH($C3957, Ingredients!$B$11:$B$310, 0)), "")))</f>
        <v/>
      </c>
      <c r="AI3957" s="106" t="str">
        <f>IF($C3957="", "", IF(IFERROR(INDEX(Ingredients!E$11:E$310, MATCH($C3957, Ingredients!$B$11:$B$310, 0)), "")="", "", IFERROR(INDEX(Ingredients!E$11:E$310, MATCH($C3957, Ingredients!$B$11:$B$310, 0)), "")))</f>
        <v/>
      </c>
      <c r="AJ3957" s="108" t="str">
        <f>IF($C3957="", "", IF(IFERROR(INDEX(Ingredients!F$11:F$310, MATCH($C3957, Ingredients!$B$11:$B$310, 0)), "")="", "", IFERROR(INDEX(Ingredients!F$11:F$310, MATCH($C3957, Ingredients!$B$11:$B$310, 0)), "")))</f>
        <v/>
      </c>
      <c r="AK3957" s="106" t="str">
        <f>IF($C3957="", "", IF(IFERROR(INDEX(Ingredients!G$11:G$310, MATCH($C3957, Ingredients!$B$11:$B$310, 0)), "")="", "", IFERROR(INDEX(Ingredients!G$11:G$310, MATCH($C3957, Ingredients!$B$11:$B$310, 0)), "")))</f>
        <v/>
      </c>
      <c r="AL3957" s="79" t="str">
        <f>IF($C3957="", "", IF(IFERROR(INDEX(Ingredients!H$11:H$310, MATCH($C3957, Ingredients!$B$11:$B$310, 0)), "")="", "", IFERROR(INDEX(Ingredients!H$11:H$310, MATCH($C3957, Ingredients!$B$11:$B$310, 0)), "")))</f>
        <v/>
      </c>
      <c r="AN3957" s="83" t="str">
        <f t="shared" si="920"/>
        <v/>
      </c>
      <c r="AP3957" s="114" t="str">
        <f t="shared" si="930"/>
        <v/>
      </c>
      <c r="AR3957" s="117" t="str">
        <f>IF($C3957="", "", IF(IFERROR(INDEX(Ingredients!$AI$11:$AI$310, MATCH($C3957, Ingredients!$B$11:$B$310, 0)), "")="", "", IFERROR(INDEX(Ingredients!$AI$11:$AI$310, MATCH($C3957, Ingredients!$B$11:$B$310, 0)), "")))</f>
        <v/>
      </c>
      <c r="AT3957" s="120" t="str">
        <f t="shared" si="931"/>
        <v/>
      </c>
      <c r="AV3957" s="90" t="str">
        <f t="shared" si="921"/>
        <v/>
      </c>
      <c r="AX3957" s="90" t="str">
        <f>IF($AV3957="", "", COUNTIF($AV$11:$AV$5010, "&lt;"&amp;$AV3957)+1+COUNTIF($AV$11:$AV3957, $AV3957)-1)</f>
        <v/>
      </c>
      <c r="AZ3957" s="111" t="str">
        <f>IF($B3957="", "", SUMIF('Shopping List'!$AV$11:$AV$25, $B3957, 'Shopping List'!$BN$11:$BN$25))</f>
        <v/>
      </c>
      <c r="BB3957" s="117" t="str">
        <f t="shared" si="932"/>
        <v/>
      </c>
    </row>
    <row r="3958" spans="1:54" x14ac:dyDescent="0.25">
      <c r="A3958" s="4"/>
      <c r="B3958" s="37"/>
      <c r="C3958" s="124"/>
      <c r="D3958" s="39"/>
      <c r="E3958" s="125"/>
      <c r="F3958" s="48"/>
      <c r="G3958" s="4"/>
      <c r="H3958" s="4"/>
      <c r="I3958" s="95" t="str">
        <f>IF($C3958="", "", IF(IFERROR(INDEX(Ingredients!$C$11:$C$310, MATCH($C3958, Ingredients!$B$11:$B$310, 0)), "")="", "", IFERROR(INDEX(Ingredients!$C$11:$C$310, MATCH($C3958, Ingredients!$B$11:$B$310, 0)), "")))</f>
        <v/>
      </c>
      <c r="J3958" s="73" t="str">
        <f>IF($B3958="", "", IF(IFERROR(INDEX(Meals!$C$11:$C$260, MATCH($B3958, Meals!$B$11:$B$260, 0)), "")="", "", IFERROR(INDEX(Meals!$C$11:$C$260, MATCH($B3958, Meals!$B$11:$B$260, 0)), "")))</f>
        <v/>
      </c>
      <c r="K3958" s="4"/>
      <c r="L3958" s="72" t="str">
        <f t="shared" si="922"/>
        <v/>
      </c>
      <c r="M3958" s="73" t="str">
        <f t="shared" si="923"/>
        <v/>
      </c>
      <c r="N3958" s="4"/>
      <c r="O3958" s="78" t="str">
        <f t="shared" si="924"/>
        <v/>
      </c>
      <c r="P3958" s="79" t="str">
        <f t="shared" si="925"/>
        <v/>
      </c>
      <c r="Q3958" s="4"/>
      <c r="R3958" s="90" t="str">
        <f t="shared" si="926"/>
        <v/>
      </c>
      <c r="S3958" s="4"/>
      <c r="Y3958" s="18" t="str">
        <f t="shared" si="927"/>
        <v/>
      </c>
      <c r="AA3958" s="18" t="str">
        <f t="shared" si="918"/>
        <v/>
      </c>
      <c r="AB3958" s="18" t="str">
        <f t="shared" si="919"/>
        <v/>
      </c>
      <c r="AC3958" s="18" t="str">
        <f t="shared" si="928"/>
        <v/>
      </c>
      <c r="AD3958" s="18" t="str">
        <f t="shared" si="928"/>
        <v/>
      </c>
      <c r="AE3958" s="18" t="str">
        <f t="shared" si="929"/>
        <v/>
      </c>
      <c r="AG3958" s="95" t="str">
        <f>IF($C3958="", "", IF(IFERROR(INDEX(Ingredients!C$11:C$310, MATCH($C3958, Ingredients!$B$11:$B$310, 0)), "")="", "", IFERROR(INDEX(Ingredients!C$11:C$310, MATCH($C3958, Ingredients!$B$11:$B$310, 0)), "")))</f>
        <v/>
      </c>
      <c r="AH3958" s="105" t="str">
        <f>IF($C3958="", "", IF(IFERROR(INDEX(Ingredients!D$11:D$310, MATCH($C3958, Ingredients!$B$11:$B$310, 0)), "")="", "", IFERROR(INDEX(Ingredients!D$11:D$310, MATCH($C3958, Ingredients!$B$11:$B$310, 0)), "")))</f>
        <v/>
      </c>
      <c r="AI3958" s="106" t="str">
        <f>IF($C3958="", "", IF(IFERROR(INDEX(Ingredients!E$11:E$310, MATCH($C3958, Ingredients!$B$11:$B$310, 0)), "")="", "", IFERROR(INDEX(Ingredients!E$11:E$310, MATCH($C3958, Ingredients!$B$11:$B$310, 0)), "")))</f>
        <v/>
      </c>
      <c r="AJ3958" s="108" t="str">
        <f>IF($C3958="", "", IF(IFERROR(INDEX(Ingredients!F$11:F$310, MATCH($C3958, Ingredients!$B$11:$B$310, 0)), "")="", "", IFERROR(INDEX(Ingredients!F$11:F$310, MATCH($C3958, Ingredients!$B$11:$B$310, 0)), "")))</f>
        <v/>
      </c>
      <c r="AK3958" s="106" t="str">
        <f>IF($C3958="", "", IF(IFERROR(INDEX(Ingredients!G$11:G$310, MATCH($C3958, Ingredients!$B$11:$B$310, 0)), "")="", "", IFERROR(INDEX(Ingredients!G$11:G$310, MATCH($C3958, Ingredients!$B$11:$B$310, 0)), "")))</f>
        <v/>
      </c>
      <c r="AL3958" s="79" t="str">
        <f>IF($C3958="", "", IF(IFERROR(INDEX(Ingredients!H$11:H$310, MATCH($C3958, Ingredients!$B$11:$B$310, 0)), "")="", "", IFERROR(INDEX(Ingredients!H$11:H$310, MATCH($C3958, Ingredients!$B$11:$B$310, 0)), "")))</f>
        <v/>
      </c>
      <c r="AN3958" s="83" t="str">
        <f t="shared" si="920"/>
        <v/>
      </c>
      <c r="AP3958" s="114" t="str">
        <f t="shared" si="930"/>
        <v/>
      </c>
      <c r="AR3958" s="117" t="str">
        <f>IF($C3958="", "", IF(IFERROR(INDEX(Ingredients!$AI$11:$AI$310, MATCH($C3958, Ingredients!$B$11:$B$310, 0)), "")="", "", IFERROR(INDEX(Ingredients!$AI$11:$AI$310, MATCH($C3958, Ingredients!$B$11:$B$310, 0)), "")))</f>
        <v/>
      </c>
      <c r="AT3958" s="120" t="str">
        <f t="shared" si="931"/>
        <v/>
      </c>
      <c r="AV3958" s="90" t="str">
        <f t="shared" si="921"/>
        <v/>
      </c>
      <c r="AX3958" s="90" t="str">
        <f>IF($AV3958="", "", COUNTIF($AV$11:$AV$5010, "&lt;"&amp;$AV3958)+1+COUNTIF($AV$11:$AV3958, $AV3958)-1)</f>
        <v/>
      </c>
      <c r="AZ3958" s="111" t="str">
        <f>IF($B3958="", "", SUMIF('Shopping List'!$AV$11:$AV$25, $B3958, 'Shopping List'!$BN$11:$BN$25))</f>
        <v/>
      </c>
      <c r="BB3958" s="117" t="str">
        <f t="shared" si="932"/>
        <v/>
      </c>
    </row>
    <row r="3959" spans="1:54" x14ac:dyDescent="0.25">
      <c r="A3959" s="4"/>
      <c r="B3959" s="37"/>
      <c r="C3959" s="124"/>
      <c r="D3959" s="39"/>
      <c r="E3959" s="125"/>
      <c r="F3959" s="48"/>
      <c r="G3959" s="4"/>
      <c r="H3959" s="4"/>
      <c r="I3959" s="95" t="str">
        <f>IF($C3959="", "", IF(IFERROR(INDEX(Ingredients!$C$11:$C$310, MATCH($C3959, Ingredients!$B$11:$B$310, 0)), "")="", "", IFERROR(INDEX(Ingredients!$C$11:$C$310, MATCH($C3959, Ingredients!$B$11:$B$310, 0)), "")))</f>
        <v/>
      </c>
      <c r="J3959" s="73" t="str">
        <f>IF($B3959="", "", IF(IFERROR(INDEX(Meals!$C$11:$C$260, MATCH($B3959, Meals!$B$11:$B$260, 0)), "")="", "", IFERROR(INDEX(Meals!$C$11:$C$260, MATCH($B3959, Meals!$B$11:$B$260, 0)), "")))</f>
        <v/>
      </c>
      <c r="K3959" s="4"/>
      <c r="L3959" s="72" t="str">
        <f t="shared" si="922"/>
        <v/>
      </c>
      <c r="M3959" s="73" t="str">
        <f t="shared" si="923"/>
        <v/>
      </c>
      <c r="N3959" s="4"/>
      <c r="O3959" s="78" t="str">
        <f t="shared" si="924"/>
        <v/>
      </c>
      <c r="P3959" s="79" t="str">
        <f t="shared" si="925"/>
        <v/>
      </c>
      <c r="Q3959" s="4"/>
      <c r="R3959" s="90" t="str">
        <f t="shared" si="926"/>
        <v/>
      </c>
      <c r="S3959" s="4"/>
      <c r="Y3959" s="18" t="str">
        <f t="shared" si="927"/>
        <v/>
      </c>
      <c r="AA3959" s="18" t="str">
        <f t="shared" si="918"/>
        <v/>
      </c>
      <c r="AB3959" s="18" t="str">
        <f t="shared" si="919"/>
        <v/>
      </c>
      <c r="AC3959" s="18" t="str">
        <f t="shared" si="928"/>
        <v/>
      </c>
      <c r="AD3959" s="18" t="str">
        <f t="shared" si="928"/>
        <v/>
      </c>
      <c r="AE3959" s="18" t="str">
        <f t="shared" si="929"/>
        <v/>
      </c>
      <c r="AG3959" s="95" t="str">
        <f>IF($C3959="", "", IF(IFERROR(INDEX(Ingredients!C$11:C$310, MATCH($C3959, Ingredients!$B$11:$B$310, 0)), "")="", "", IFERROR(INDEX(Ingredients!C$11:C$310, MATCH($C3959, Ingredients!$B$11:$B$310, 0)), "")))</f>
        <v/>
      </c>
      <c r="AH3959" s="105" t="str">
        <f>IF($C3959="", "", IF(IFERROR(INDEX(Ingredients!D$11:D$310, MATCH($C3959, Ingredients!$B$11:$B$310, 0)), "")="", "", IFERROR(INDEX(Ingredients!D$11:D$310, MATCH($C3959, Ingredients!$B$11:$B$310, 0)), "")))</f>
        <v/>
      </c>
      <c r="AI3959" s="106" t="str">
        <f>IF($C3959="", "", IF(IFERROR(INDEX(Ingredients!E$11:E$310, MATCH($C3959, Ingredients!$B$11:$B$310, 0)), "")="", "", IFERROR(INDEX(Ingredients!E$11:E$310, MATCH($C3959, Ingredients!$B$11:$B$310, 0)), "")))</f>
        <v/>
      </c>
      <c r="AJ3959" s="108" t="str">
        <f>IF($C3959="", "", IF(IFERROR(INDEX(Ingredients!F$11:F$310, MATCH($C3959, Ingredients!$B$11:$B$310, 0)), "")="", "", IFERROR(INDEX(Ingredients!F$11:F$310, MATCH($C3959, Ingredients!$B$11:$B$310, 0)), "")))</f>
        <v/>
      </c>
      <c r="AK3959" s="106" t="str">
        <f>IF($C3959="", "", IF(IFERROR(INDEX(Ingredients!G$11:G$310, MATCH($C3959, Ingredients!$B$11:$B$310, 0)), "")="", "", IFERROR(INDEX(Ingredients!G$11:G$310, MATCH($C3959, Ingredients!$B$11:$B$310, 0)), "")))</f>
        <v/>
      </c>
      <c r="AL3959" s="79" t="str">
        <f>IF($C3959="", "", IF(IFERROR(INDEX(Ingredients!H$11:H$310, MATCH($C3959, Ingredients!$B$11:$B$310, 0)), "")="", "", IFERROR(INDEX(Ingredients!H$11:H$310, MATCH($C3959, Ingredients!$B$11:$B$310, 0)), "")))</f>
        <v/>
      </c>
      <c r="AN3959" s="83" t="str">
        <f t="shared" si="920"/>
        <v/>
      </c>
      <c r="AP3959" s="114" t="str">
        <f t="shared" si="930"/>
        <v/>
      </c>
      <c r="AR3959" s="117" t="str">
        <f>IF($C3959="", "", IF(IFERROR(INDEX(Ingredients!$AI$11:$AI$310, MATCH($C3959, Ingredients!$B$11:$B$310, 0)), "")="", "", IFERROR(INDEX(Ingredients!$AI$11:$AI$310, MATCH($C3959, Ingredients!$B$11:$B$310, 0)), "")))</f>
        <v/>
      </c>
      <c r="AT3959" s="120" t="str">
        <f t="shared" si="931"/>
        <v/>
      </c>
      <c r="AV3959" s="90" t="str">
        <f t="shared" si="921"/>
        <v/>
      </c>
      <c r="AX3959" s="90" t="str">
        <f>IF($AV3959="", "", COUNTIF($AV$11:$AV$5010, "&lt;"&amp;$AV3959)+1+COUNTIF($AV$11:$AV3959, $AV3959)-1)</f>
        <v/>
      </c>
      <c r="AZ3959" s="111" t="str">
        <f>IF($B3959="", "", SUMIF('Shopping List'!$AV$11:$AV$25, $B3959, 'Shopping List'!$BN$11:$BN$25))</f>
        <v/>
      </c>
      <c r="BB3959" s="117" t="str">
        <f t="shared" si="932"/>
        <v/>
      </c>
    </row>
    <row r="3960" spans="1:54" x14ac:dyDescent="0.25">
      <c r="A3960" s="4"/>
      <c r="B3960" s="37"/>
      <c r="C3960" s="124"/>
      <c r="D3960" s="39"/>
      <c r="E3960" s="125"/>
      <c r="F3960" s="48"/>
      <c r="G3960" s="4"/>
      <c r="H3960" s="4"/>
      <c r="I3960" s="95" t="str">
        <f>IF($C3960="", "", IF(IFERROR(INDEX(Ingredients!$C$11:$C$310, MATCH($C3960, Ingredients!$B$11:$B$310, 0)), "")="", "", IFERROR(INDEX(Ingredients!$C$11:$C$310, MATCH($C3960, Ingredients!$B$11:$B$310, 0)), "")))</f>
        <v/>
      </c>
      <c r="J3960" s="73" t="str">
        <f>IF($B3960="", "", IF(IFERROR(INDEX(Meals!$C$11:$C$260, MATCH($B3960, Meals!$B$11:$B$260, 0)), "")="", "", IFERROR(INDEX(Meals!$C$11:$C$260, MATCH($B3960, Meals!$B$11:$B$260, 0)), "")))</f>
        <v/>
      </c>
      <c r="K3960" s="4"/>
      <c r="L3960" s="72" t="str">
        <f t="shared" si="922"/>
        <v/>
      </c>
      <c r="M3960" s="73" t="str">
        <f t="shared" si="923"/>
        <v/>
      </c>
      <c r="N3960" s="4"/>
      <c r="O3960" s="78" t="str">
        <f t="shared" si="924"/>
        <v/>
      </c>
      <c r="P3960" s="79" t="str">
        <f t="shared" si="925"/>
        <v/>
      </c>
      <c r="Q3960" s="4"/>
      <c r="R3960" s="90" t="str">
        <f t="shared" si="926"/>
        <v/>
      </c>
      <c r="S3960" s="4"/>
      <c r="Y3960" s="18" t="str">
        <f t="shared" si="927"/>
        <v/>
      </c>
      <c r="AA3960" s="18" t="str">
        <f t="shared" si="918"/>
        <v/>
      </c>
      <c r="AB3960" s="18" t="str">
        <f t="shared" si="919"/>
        <v/>
      </c>
      <c r="AC3960" s="18" t="str">
        <f t="shared" si="928"/>
        <v/>
      </c>
      <c r="AD3960" s="18" t="str">
        <f t="shared" si="928"/>
        <v/>
      </c>
      <c r="AE3960" s="18" t="str">
        <f t="shared" si="929"/>
        <v/>
      </c>
      <c r="AG3960" s="95" t="str">
        <f>IF($C3960="", "", IF(IFERROR(INDEX(Ingredients!C$11:C$310, MATCH($C3960, Ingredients!$B$11:$B$310, 0)), "")="", "", IFERROR(INDEX(Ingredients!C$11:C$310, MATCH($C3960, Ingredients!$B$11:$B$310, 0)), "")))</f>
        <v/>
      </c>
      <c r="AH3960" s="105" t="str">
        <f>IF($C3960="", "", IF(IFERROR(INDEX(Ingredients!D$11:D$310, MATCH($C3960, Ingredients!$B$11:$B$310, 0)), "")="", "", IFERROR(INDEX(Ingredients!D$11:D$310, MATCH($C3960, Ingredients!$B$11:$B$310, 0)), "")))</f>
        <v/>
      </c>
      <c r="AI3960" s="106" t="str">
        <f>IF($C3960="", "", IF(IFERROR(INDEX(Ingredients!E$11:E$310, MATCH($C3960, Ingredients!$B$11:$B$310, 0)), "")="", "", IFERROR(INDEX(Ingredients!E$11:E$310, MATCH($C3960, Ingredients!$B$11:$B$310, 0)), "")))</f>
        <v/>
      </c>
      <c r="AJ3960" s="108" t="str">
        <f>IF($C3960="", "", IF(IFERROR(INDEX(Ingredients!F$11:F$310, MATCH($C3960, Ingredients!$B$11:$B$310, 0)), "")="", "", IFERROR(INDEX(Ingredients!F$11:F$310, MATCH($C3960, Ingredients!$B$11:$B$310, 0)), "")))</f>
        <v/>
      </c>
      <c r="AK3960" s="106" t="str">
        <f>IF($C3960="", "", IF(IFERROR(INDEX(Ingredients!G$11:G$310, MATCH($C3960, Ingredients!$B$11:$B$310, 0)), "")="", "", IFERROR(INDEX(Ingredients!G$11:G$310, MATCH($C3960, Ingredients!$B$11:$B$310, 0)), "")))</f>
        <v/>
      </c>
      <c r="AL3960" s="79" t="str">
        <f>IF($C3960="", "", IF(IFERROR(INDEX(Ingredients!H$11:H$310, MATCH($C3960, Ingredients!$B$11:$B$310, 0)), "")="", "", IFERROR(INDEX(Ingredients!H$11:H$310, MATCH($C3960, Ingredients!$B$11:$B$310, 0)), "")))</f>
        <v/>
      </c>
      <c r="AN3960" s="83" t="str">
        <f t="shared" si="920"/>
        <v/>
      </c>
      <c r="AP3960" s="114" t="str">
        <f t="shared" si="930"/>
        <v/>
      </c>
      <c r="AR3960" s="117" t="str">
        <f>IF($C3960="", "", IF(IFERROR(INDEX(Ingredients!$AI$11:$AI$310, MATCH($C3960, Ingredients!$B$11:$B$310, 0)), "")="", "", IFERROR(INDEX(Ingredients!$AI$11:$AI$310, MATCH($C3960, Ingredients!$B$11:$B$310, 0)), "")))</f>
        <v/>
      </c>
      <c r="AT3960" s="120" t="str">
        <f t="shared" si="931"/>
        <v/>
      </c>
      <c r="AV3960" s="90" t="str">
        <f t="shared" si="921"/>
        <v/>
      </c>
      <c r="AX3960" s="90" t="str">
        <f>IF($AV3960="", "", COUNTIF($AV$11:$AV$5010, "&lt;"&amp;$AV3960)+1+COUNTIF($AV$11:$AV3960, $AV3960)-1)</f>
        <v/>
      </c>
      <c r="AZ3960" s="111" t="str">
        <f>IF($B3960="", "", SUMIF('Shopping List'!$AV$11:$AV$25, $B3960, 'Shopping List'!$BN$11:$BN$25))</f>
        <v/>
      </c>
      <c r="BB3960" s="117" t="str">
        <f t="shared" si="932"/>
        <v/>
      </c>
    </row>
    <row r="3961" spans="1:54" x14ac:dyDescent="0.25">
      <c r="A3961" s="4"/>
      <c r="B3961" s="37"/>
      <c r="C3961" s="124"/>
      <c r="D3961" s="39"/>
      <c r="E3961" s="125"/>
      <c r="F3961" s="48"/>
      <c r="G3961" s="4"/>
      <c r="H3961" s="4"/>
      <c r="I3961" s="95" t="str">
        <f>IF($C3961="", "", IF(IFERROR(INDEX(Ingredients!$C$11:$C$310, MATCH($C3961, Ingredients!$B$11:$B$310, 0)), "")="", "", IFERROR(INDEX(Ingredients!$C$11:$C$310, MATCH($C3961, Ingredients!$B$11:$B$310, 0)), "")))</f>
        <v/>
      </c>
      <c r="J3961" s="73" t="str">
        <f>IF($B3961="", "", IF(IFERROR(INDEX(Meals!$C$11:$C$260, MATCH($B3961, Meals!$B$11:$B$260, 0)), "")="", "", IFERROR(INDEX(Meals!$C$11:$C$260, MATCH($B3961, Meals!$B$11:$B$260, 0)), "")))</f>
        <v/>
      </c>
      <c r="K3961" s="4"/>
      <c r="L3961" s="72" t="str">
        <f t="shared" si="922"/>
        <v/>
      </c>
      <c r="M3961" s="73" t="str">
        <f t="shared" si="923"/>
        <v/>
      </c>
      <c r="N3961" s="4"/>
      <c r="O3961" s="78" t="str">
        <f t="shared" si="924"/>
        <v/>
      </c>
      <c r="P3961" s="79" t="str">
        <f t="shared" si="925"/>
        <v/>
      </c>
      <c r="Q3961" s="4"/>
      <c r="R3961" s="90" t="str">
        <f t="shared" si="926"/>
        <v/>
      </c>
      <c r="S3961" s="4"/>
      <c r="Y3961" s="18" t="str">
        <f t="shared" si="927"/>
        <v/>
      </c>
      <c r="AA3961" s="18" t="str">
        <f t="shared" si="918"/>
        <v/>
      </c>
      <c r="AB3961" s="18" t="str">
        <f t="shared" si="919"/>
        <v/>
      </c>
      <c r="AC3961" s="18" t="str">
        <f t="shared" si="928"/>
        <v/>
      </c>
      <c r="AD3961" s="18" t="str">
        <f t="shared" si="928"/>
        <v/>
      </c>
      <c r="AE3961" s="18" t="str">
        <f t="shared" si="929"/>
        <v/>
      </c>
      <c r="AG3961" s="95" t="str">
        <f>IF($C3961="", "", IF(IFERROR(INDEX(Ingredients!C$11:C$310, MATCH($C3961, Ingredients!$B$11:$B$310, 0)), "")="", "", IFERROR(INDEX(Ingredients!C$11:C$310, MATCH($C3961, Ingredients!$B$11:$B$310, 0)), "")))</f>
        <v/>
      </c>
      <c r="AH3961" s="105" t="str">
        <f>IF($C3961="", "", IF(IFERROR(INDEX(Ingredients!D$11:D$310, MATCH($C3961, Ingredients!$B$11:$B$310, 0)), "")="", "", IFERROR(INDEX(Ingredients!D$11:D$310, MATCH($C3961, Ingredients!$B$11:$B$310, 0)), "")))</f>
        <v/>
      </c>
      <c r="AI3961" s="106" t="str">
        <f>IF($C3961="", "", IF(IFERROR(INDEX(Ingredients!E$11:E$310, MATCH($C3961, Ingredients!$B$11:$B$310, 0)), "")="", "", IFERROR(INDEX(Ingredients!E$11:E$310, MATCH($C3961, Ingredients!$B$11:$B$310, 0)), "")))</f>
        <v/>
      </c>
      <c r="AJ3961" s="108" t="str">
        <f>IF($C3961="", "", IF(IFERROR(INDEX(Ingredients!F$11:F$310, MATCH($C3961, Ingredients!$B$11:$B$310, 0)), "")="", "", IFERROR(INDEX(Ingredients!F$11:F$310, MATCH($C3961, Ingredients!$B$11:$B$310, 0)), "")))</f>
        <v/>
      </c>
      <c r="AK3961" s="106" t="str">
        <f>IF($C3961="", "", IF(IFERROR(INDEX(Ingredients!G$11:G$310, MATCH($C3961, Ingredients!$B$11:$B$310, 0)), "")="", "", IFERROR(INDEX(Ingredients!G$11:G$310, MATCH($C3961, Ingredients!$B$11:$B$310, 0)), "")))</f>
        <v/>
      </c>
      <c r="AL3961" s="79" t="str">
        <f>IF($C3961="", "", IF(IFERROR(INDEX(Ingredients!H$11:H$310, MATCH($C3961, Ingredients!$B$11:$B$310, 0)), "")="", "", IFERROR(INDEX(Ingredients!H$11:H$310, MATCH($C3961, Ingredients!$B$11:$B$310, 0)), "")))</f>
        <v/>
      </c>
      <c r="AN3961" s="83" t="str">
        <f t="shared" si="920"/>
        <v/>
      </c>
      <c r="AP3961" s="114" t="str">
        <f t="shared" si="930"/>
        <v/>
      </c>
      <c r="AR3961" s="117" t="str">
        <f>IF($C3961="", "", IF(IFERROR(INDEX(Ingredients!$AI$11:$AI$310, MATCH($C3961, Ingredients!$B$11:$B$310, 0)), "")="", "", IFERROR(INDEX(Ingredients!$AI$11:$AI$310, MATCH($C3961, Ingredients!$B$11:$B$310, 0)), "")))</f>
        <v/>
      </c>
      <c r="AT3961" s="120" t="str">
        <f t="shared" si="931"/>
        <v/>
      </c>
      <c r="AV3961" s="90" t="str">
        <f t="shared" si="921"/>
        <v/>
      </c>
      <c r="AX3961" s="90" t="str">
        <f>IF($AV3961="", "", COUNTIF($AV$11:$AV$5010, "&lt;"&amp;$AV3961)+1+COUNTIF($AV$11:$AV3961, $AV3961)-1)</f>
        <v/>
      </c>
      <c r="AZ3961" s="111" t="str">
        <f>IF($B3961="", "", SUMIF('Shopping List'!$AV$11:$AV$25, $B3961, 'Shopping List'!$BN$11:$BN$25))</f>
        <v/>
      </c>
      <c r="BB3961" s="117" t="str">
        <f t="shared" si="932"/>
        <v/>
      </c>
    </row>
    <row r="3962" spans="1:54" x14ac:dyDescent="0.25">
      <c r="A3962" s="4"/>
      <c r="B3962" s="37"/>
      <c r="C3962" s="124"/>
      <c r="D3962" s="39"/>
      <c r="E3962" s="125"/>
      <c r="F3962" s="48"/>
      <c r="G3962" s="4"/>
      <c r="H3962" s="4"/>
      <c r="I3962" s="95" t="str">
        <f>IF($C3962="", "", IF(IFERROR(INDEX(Ingredients!$C$11:$C$310, MATCH($C3962, Ingredients!$B$11:$B$310, 0)), "")="", "", IFERROR(INDEX(Ingredients!$C$11:$C$310, MATCH($C3962, Ingredients!$B$11:$B$310, 0)), "")))</f>
        <v/>
      </c>
      <c r="J3962" s="73" t="str">
        <f>IF($B3962="", "", IF(IFERROR(INDEX(Meals!$C$11:$C$260, MATCH($B3962, Meals!$B$11:$B$260, 0)), "")="", "", IFERROR(INDEX(Meals!$C$11:$C$260, MATCH($B3962, Meals!$B$11:$B$260, 0)), "")))</f>
        <v/>
      </c>
      <c r="K3962" s="4"/>
      <c r="L3962" s="72" t="str">
        <f t="shared" si="922"/>
        <v/>
      </c>
      <c r="M3962" s="73" t="str">
        <f t="shared" si="923"/>
        <v/>
      </c>
      <c r="N3962" s="4"/>
      <c r="O3962" s="78" t="str">
        <f t="shared" si="924"/>
        <v/>
      </c>
      <c r="P3962" s="79" t="str">
        <f t="shared" si="925"/>
        <v/>
      </c>
      <c r="Q3962" s="4"/>
      <c r="R3962" s="90" t="str">
        <f t="shared" si="926"/>
        <v/>
      </c>
      <c r="S3962" s="4"/>
      <c r="Y3962" s="18" t="str">
        <f t="shared" si="927"/>
        <v/>
      </c>
      <c r="AA3962" s="18" t="str">
        <f t="shared" si="918"/>
        <v/>
      </c>
      <c r="AB3962" s="18" t="str">
        <f t="shared" si="919"/>
        <v/>
      </c>
      <c r="AC3962" s="18" t="str">
        <f t="shared" si="928"/>
        <v/>
      </c>
      <c r="AD3962" s="18" t="str">
        <f t="shared" si="928"/>
        <v/>
      </c>
      <c r="AE3962" s="18" t="str">
        <f t="shared" si="929"/>
        <v/>
      </c>
      <c r="AG3962" s="95" t="str">
        <f>IF($C3962="", "", IF(IFERROR(INDEX(Ingredients!C$11:C$310, MATCH($C3962, Ingredients!$B$11:$B$310, 0)), "")="", "", IFERROR(INDEX(Ingredients!C$11:C$310, MATCH($C3962, Ingredients!$B$11:$B$310, 0)), "")))</f>
        <v/>
      </c>
      <c r="AH3962" s="105" t="str">
        <f>IF($C3962="", "", IF(IFERROR(INDEX(Ingredients!D$11:D$310, MATCH($C3962, Ingredients!$B$11:$B$310, 0)), "")="", "", IFERROR(INDEX(Ingredients!D$11:D$310, MATCH($C3962, Ingredients!$B$11:$B$310, 0)), "")))</f>
        <v/>
      </c>
      <c r="AI3962" s="106" t="str">
        <f>IF($C3962="", "", IF(IFERROR(INDEX(Ingredients!E$11:E$310, MATCH($C3962, Ingredients!$B$11:$B$310, 0)), "")="", "", IFERROR(INDEX(Ingredients!E$11:E$310, MATCH($C3962, Ingredients!$B$11:$B$310, 0)), "")))</f>
        <v/>
      </c>
      <c r="AJ3962" s="108" t="str">
        <f>IF($C3962="", "", IF(IFERROR(INDEX(Ingredients!F$11:F$310, MATCH($C3962, Ingredients!$B$11:$B$310, 0)), "")="", "", IFERROR(INDEX(Ingredients!F$11:F$310, MATCH($C3962, Ingredients!$B$11:$B$310, 0)), "")))</f>
        <v/>
      </c>
      <c r="AK3962" s="106" t="str">
        <f>IF($C3962="", "", IF(IFERROR(INDEX(Ingredients!G$11:G$310, MATCH($C3962, Ingredients!$B$11:$B$310, 0)), "")="", "", IFERROR(INDEX(Ingredients!G$11:G$310, MATCH($C3962, Ingredients!$B$11:$B$310, 0)), "")))</f>
        <v/>
      </c>
      <c r="AL3962" s="79" t="str">
        <f>IF($C3962="", "", IF(IFERROR(INDEX(Ingredients!H$11:H$310, MATCH($C3962, Ingredients!$B$11:$B$310, 0)), "")="", "", IFERROR(INDEX(Ingredients!H$11:H$310, MATCH($C3962, Ingredients!$B$11:$B$310, 0)), "")))</f>
        <v/>
      </c>
      <c r="AN3962" s="83" t="str">
        <f t="shared" si="920"/>
        <v/>
      </c>
      <c r="AP3962" s="114" t="str">
        <f t="shared" si="930"/>
        <v/>
      </c>
      <c r="AR3962" s="117" t="str">
        <f>IF($C3962="", "", IF(IFERROR(INDEX(Ingredients!$AI$11:$AI$310, MATCH($C3962, Ingredients!$B$11:$B$310, 0)), "")="", "", IFERROR(INDEX(Ingredients!$AI$11:$AI$310, MATCH($C3962, Ingredients!$B$11:$B$310, 0)), "")))</f>
        <v/>
      </c>
      <c r="AT3962" s="120" t="str">
        <f t="shared" si="931"/>
        <v/>
      </c>
      <c r="AV3962" s="90" t="str">
        <f t="shared" si="921"/>
        <v/>
      </c>
      <c r="AX3962" s="90" t="str">
        <f>IF($AV3962="", "", COUNTIF($AV$11:$AV$5010, "&lt;"&amp;$AV3962)+1+COUNTIF($AV$11:$AV3962, $AV3962)-1)</f>
        <v/>
      </c>
      <c r="AZ3962" s="111" t="str">
        <f>IF($B3962="", "", SUMIF('Shopping List'!$AV$11:$AV$25, $B3962, 'Shopping List'!$BN$11:$BN$25))</f>
        <v/>
      </c>
      <c r="BB3962" s="117" t="str">
        <f t="shared" si="932"/>
        <v/>
      </c>
    </row>
    <row r="3963" spans="1:54" x14ac:dyDescent="0.25">
      <c r="A3963" s="4"/>
      <c r="B3963" s="37"/>
      <c r="C3963" s="124"/>
      <c r="D3963" s="39"/>
      <c r="E3963" s="125"/>
      <c r="F3963" s="48"/>
      <c r="G3963" s="4"/>
      <c r="H3963" s="4"/>
      <c r="I3963" s="95" t="str">
        <f>IF($C3963="", "", IF(IFERROR(INDEX(Ingredients!$C$11:$C$310, MATCH($C3963, Ingredients!$B$11:$B$310, 0)), "")="", "", IFERROR(INDEX(Ingredients!$C$11:$C$310, MATCH($C3963, Ingredients!$B$11:$B$310, 0)), "")))</f>
        <v/>
      </c>
      <c r="J3963" s="73" t="str">
        <f>IF($B3963="", "", IF(IFERROR(INDEX(Meals!$C$11:$C$260, MATCH($B3963, Meals!$B$11:$B$260, 0)), "")="", "", IFERROR(INDEX(Meals!$C$11:$C$260, MATCH($B3963, Meals!$B$11:$B$260, 0)), "")))</f>
        <v/>
      </c>
      <c r="K3963" s="4"/>
      <c r="L3963" s="72" t="str">
        <f t="shared" si="922"/>
        <v/>
      </c>
      <c r="M3963" s="73" t="str">
        <f t="shared" si="923"/>
        <v/>
      </c>
      <c r="N3963" s="4"/>
      <c r="O3963" s="78" t="str">
        <f t="shared" si="924"/>
        <v/>
      </c>
      <c r="P3963" s="79" t="str">
        <f t="shared" si="925"/>
        <v/>
      </c>
      <c r="Q3963" s="4"/>
      <c r="R3963" s="90" t="str">
        <f t="shared" si="926"/>
        <v/>
      </c>
      <c r="S3963" s="4"/>
      <c r="Y3963" s="18" t="str">
        <f t="shared" si="927"/>
        <v/>
      </c>
      <c r="AA3963" s="18" t="str">
        <f t="shared" si="918"/>
        <v/>
      </c>
      <c r="AB3963" s="18" t="str">
        <f t="shared" si="919"/>
        <v/>
      </c>
      <c r="AC3963" s="18" t="str">
        <f t="shared" si="928"/>
        <v/>
      </c>
      <c r="AD3963" s="18" t="str">
        <f t="shared" si="928"/>
        <v/>
      </c>
      <c r="AE3963" s="18" t="str">
        <f t="shared" si="929"/>
        <v/>
      </c>
      <c r="AG3963" s="95" t="str">
        <f>IF($C3963="", "", IF(IFERROR(INDEX(Ingredients!C$11:C$310, MATCH($C3963, Ingredients!$B$11:$B$310, 0)), "")="", "", IFERROR(INDEX(Ingredients!C$11:C$310, MATCH($C3963, Ingredients!$B$11:$B$310, 0)), "")))</f>
        <v/>
      </c>
      <c r="AH3963" s="105" t="str">
        <f>IF($C3963="", "", IF(IFERROR(INDEX(Ingredients!D$11:D$310, MATCH($C3963, Ingredients!$B$11:$B$310, 0)), "")="", "", IFERROR(INDEX(Ingredients!D$11:D$310, MATCH($C3963, Ingredients!$B$11:$B$310, 0)), "")))</f>
        <v/>
      </c>
      <c r="AI3963" s="106" t="str">
        <f>IF($C3963="", "", IF(IFERROR(INDEX(Ingredients!E$11:E$310, MATCH($C3963, Ingredients!$B$11:$B$310, 0)), "")="", "", IFERROR(INDEX(Ingredients!E$11:E$310, MATCH($C3963, Ingredients!$B$11:$B$310, 0)), "")))</f>
        <v/>
      </c>
      <c r="AJ3963" s="108" t="str">
        <f>IF($C3963="", "", IF(IFERROR(INDEX(Ingredients!F$11:F$310, MATCH($C3963, Ingredients!$B$11:$B$310, 0)), "")="", "", IFERROR(INDEX(Ingredients!F$11:F$310, MATCH($C3963, Ingredients!$B$11:$B$310, 0)), "")))</f>
        <v/>
      </c>
      <c r="AK3963" s="106" t="str">
        <f>IF($C3963="", "", IF(IFERROR(INDEX(Ingredients!G$11:G$310, MATCH($C3963, Ingredients!$B$11:$B$310, 0)), "")="", "", IFERROR(INDEX(Ingredients!G$11:G$310, MATCH($C3963, Ingredients!$B$11:$B$310, 0)), "")))</f>
        <v/>
      </c>
      <c r="AL3963" s="79" t="str">
        <f>IF($C3963="", "", IF(IFERROR(INDEX(Ingredients!H$11:H$310, MATCH($C3963, Ingredients!$B$11:$B$310, 0)), "")="", "", IFERROR(INDEX(Ingredients!H$11:H$310, MATCH($C3963, Ingredients!$B$11:$B$310, 0)), "")))</f>
        <v/>
      </c>
      <c r="AN3963" s="83" t="str">
        <f t="shared" si="920"/>
        <v/>
      </c>
      <c r="AP3963" s="114" t="str">
        <f t="shared" si="930"/>
        <v/>
      </c>
      <c r="AR3963" s="117" t="str">
        <f>IF($C3963="", "", IF(IFERROR(INDEX(Ingredients!$AI$11:$AI$310, MATCH($C3963, Ingredients!$B$11:$B$310, 0)), "")="", "", IFERROR(INDEX(Ingredients!$AI$11:$AI$310, MATCH($C3963, Ingredients!$B$11:$B$310, 0)), "")))</f>
        <v/>
      </c>
      <c r="AT3963" s="120" t="str">
        <f t="shared" si="931"/>
        <v/>
      </c>
      <c r="AV3963" s="90" t="str">
        <f t="shared" si="921"/>
        <v/>
      </c>
      <c r="AX3963" s="90" t="str">
        <f>IF($AV3963="", "", COUNTIF($AV$11:$AV$5010, "&lt;"&amp;$AV3963)+1+COUNTIF($AV$11:$AV3963, $AV3963)-1)</f>
        <v/>
      </c>
      <c r="AZ3963" s="111" t="str">
        <f>IF($B3963="", "", SUMIF('Shopping List'!$AV$11:$AV$25, $B3963, 'Shopping List'!$BN$11:$BN$25))</f>
        <v/>
      </c>
      <c r="BB3963" s="117" t="str">
        <f t="shared" si="932"/>
        <v/>
      </c>
    </row>
    <row r="3964" spans="1:54" x14ac:dyDescent="0.25">
      <c r="A3964" s="4"/>
      <c r="B3964" s="37"/>
      <c r="C3964" s="124"/>
      <c r="D3964" s="39"/>
      <c r="E3964" s="125"/>
      <c r="F3964" s="48"/>
      <c r="G3964" s="4"/>
      <c r="H3964" s="4"/>
      <c r="I3964" s="95" t="str">
        <f>IF($C3964="", "", IF(IFERROR(INDEX(Ingredients!$C$11:$C$310, MATCH($C3964, Ingredients!$B$11:$B$310, 0)), "")="", "", IFERROR(INDEX(Ingredients!$C$11:$C$310, MATCH($C3964, Ingredients!$B$11:$B$310, 0)), "")))</f>
        <v/>
      </c>
      <c r="J3964" s="73" t="str">
        <f>IF($B3964="", "", IF(IFERROR(INDEX(Meals!$C$11:$C$260, MATCH($B3964, Meals!$B$11:$B$260, 0)), "")="", "", IFERROR(INDEX(Meals!$C$11:$C$260, MATCH($B3964, Meals!$B$11:$B$260, 0)), "")))</f>
        <v/>
      </c>
      <c r="K3964" s="4"/>
      <c r="L3964" s="72" t="str">
        <f t="shared" si="922"/>
        <v/>
      </c>
      <c r="M3964" s="73" t="str">
        <f t="shared" si="923"/>
        <v/>
      </c>
      <c r="N3964" s="4"/>
      <c r="O3964" s="78" t="str">
        <f t="shared" si="924"/>
        <v/>
      </c>
      <c r="P3964" s="79" t="str">
        <f t="shared" si="925"/>
        <v/>
      </c>
      <c r="Q3964" s="4"/>
      <c r="R3964" s="90" t="str">
        <f t="shared" si="926"/>
        <v/>
      </c>
      <c r="S3964" s="4"/>
      <c r="Y3964" s="18" t="str">
        <f t="shared" si="927"/>
        <v/>
      </c>
      <c r="AA3964" s="18" t="str">
        <f t="shared" si="918"/>
        <v/>
      </c>
      <c r="AB3964" s="18" t="str">
        <f t="shared" si="919"/>
        <v/>
      </c>
      <c r="AC3964" s="18" t="str">
        <f t="shared" si="928"/>
        <v/>
      </c>
      <c r="AD3964" s="18" t="str">
        <f t="shared" si="928"/>
        <v/>
      </c>
      <c r="AE3964" s="18" t="str">
        <f t="shared" si="929"/>
        <v/>
      </c>
      <c r="AG3964" s="95" t="str">
        <f>IF($C3964="", "", IF(IFERROR(INDEX(Ingredients!C$11:C$310, MATCH($C3964, Ingredients!$B$11:$B$310, 0)), "")="", "", IFERROR(INDEX(Ingredients!C$11:C$310, MATCH($C3964, Ingredients!$B$11:$B$310, 0)), "")))</f>
        <v/>
      </c>
      <c r="AH3964" s="105" t="str">
        <f>IF($C3964="", "", IF(IFERROR(INDEX(Ingredients!D$11:D$310, MATCH($C3964, Ingredients!$B$11:$B$310, 0)), "")="", "", IFERROR(INDEX(Ingredients!D$11:D$310, MATCH($C3964, Ingredients!$B$11:$B$310, 0)), "")))</f>
        <v/>
      </c>
      <c r="AI3964" s="106" t="str">
        <f>IF($C3964="", "", IF(IFERROR(INDEX(Ingredients!E$11:E$310, MATCH($C3964, Ingredients!$B$11:$B$310, 0)), "")="", "", IFERROR(INDEX(Ingredients!E$11:E$310, MATCH($C3964, Ingredients!$B$11:$B$310, 0)), "")))</f>
        <v/>
      </c>
      <c r="AJ3964" s="108" t="str">
        <f>IF($C3964="", "", IF(IFERROR(INDEX(Ingredients!F$11:F$310, MATCH($C3964, Ingredients!$B$11:$B$310, 0)), "")="", "", IFERROR(INDEX(Ingredients!F$11:F$310, MATCH($C3964, Ingredients!$B$11:$B$310, 0)), "")))</f>
        <v/>
      </c>
      <c r="AK3964" s="106" t="str">
        <f>IF($C3964="", "", IF(IFERROR(INDEX(Ingredients!G$11:G$310, MATCH($C3964, Ingredients!$B$11:$B$310, 0)), "")="", "", IFERROR(INDEX(Ingredients!G$11:G$310, MATCH($C3964, Ingredients!$B$11:$B$310, 0)), "")))</f>
        <v/>
      </c>
      <c r="AL3964" s="79" t="str">
        <f>IF($C3964="", "", IF(IFERROR(INDEX(Ingredients!H$11:H$310, MATCH($C3964, Ingredients!$B$11:$B$310, 0)), "")="", "", IFERROR(INDEX(Ingredients!H$11:H$310, MATCH($C3964, Ingredients!$B$11:$B$310, 0)), "")))</f>
        <v/>
      </c>
      <c r="AN3964" s="83" t="str">
        <f t="shared" si="920"/>
        <v/>
      </c>
      <c r="AP3964" s="114" t="str">
        <f t="shared" si="930"/>
        <v/>
      </c>
      <c r="AR3964" s="117" t="str">
        <f>IF($C3964="", "", IF(IFERROR(INDEX(Ingredients!$AI$11:$AI$310, MATCH($C3964, Ingredients!$B$11:$B$310, 0)), "")="", "", IFERROR(INDEX(Ingredients!$AI$11:$AI$310, MATCH($C3964, Ingredients!$B$11:$B$310, 0)), "")))</f>
        <v/>
      </c>
      <c r="AT3964" s="120" t="str">
        <f t="shared" si="931"/>
        <v/>
      </c>
      <c r="AV3964" s="90" t="str">
        <f t="shared" si="921"/>
        <v/>
      </c>
      <c r="AX3964" s="90" t="str">
        <f>IF($AV3964="", "", COUNTIF($AV$11:$AV$5010, "&lt;"&amp;$AV3964)+1+COUNTIF($AV$11:$AV3964, $AV3964)-1)</f>
        <v/>
      </c>
      <c r="AZ3964" s="111" t="str">
        <f>IF($B3964="", "", SUMIF('Shopping List'!$AV$11:$AV$25, $B3964, 'Shopping List'!$BN$11:$BN$25))</f>
        <v/>
      </c>
      <c r="BB3964" s="117" t="str">
        <f t="shared" si="932"/>
        <v/>
      </c>
    </row>
    <row r="3965" spans="1:54" x14ac:dyDescent="0.25">
      <c r="A3965" s="4"/>
      <c r="B3965" s="37"/>
      <c r="C3965" s="124"/>
      <c r="D3965" s="39"/>
      <c r="E3965" s="125"/>
      <c r="F3965" s="48"/>
      <c r="G3965" s="4"/>
      <c r="H3965" s="4"/>
      <c r="I3965" s="95" t="str">
        <f>IF($C3965="", "", IF(IFERROR(INDEX(Ingredients!$C$11:$C$310, MATCH($C3965, Ingredients!$B$11:$B$310, 0)), "")="", "", IFERROR(INDEX(Ingredients!$C$11:$C$310, MATCH($C3965, Ingredients!$B$11:$B$310, 0)), "")))</f>
        <v/>
      </c>
      <c r="J3965" s="73" t="str">
        <f>IF($B3965="", "", IF(IFERROR(INDEX(Meals!$C$11:$C$260, MATCH($B3965, Meals!$B$11:$B$260, 0)), "")="", "", IFERROR(INDEX(Meals!$C$11:$C$260, MATCH($B3965, Meals!$B$11:$B$260, 0)), "")))</f>
        <v/>
      </c>
      <c r="K3965" s="4"/>
      <c r="L3965" s="72" t="str">
        <f t="shared" si="922"/>
        <v/>
      </c>
      <c r="M3965" s="73" t="str">
        <f t="shared" si="923"/>
        <v/>
      </c>
      <c r="N3965" s="4"/>
      <c r="O3965" s="78" t="str">
        <f t="shared" si="924"/>
        <v/>
      </c>
      <c r="P3965" s="79" t="str">
        <f t="shared" si="925"/>
        <v/>
      </c>
      <c r="Q3965" s="4"/>
      <c r="R3965" s="90" t="str">
        <f t="shared" si="926"/>
        <v/>
      </c>
      <c r="S3965" s="4"/>
      <c r="Y3965" s="18" t="str">
        <f t="shared" si="927"/>
        <v/>
      </c>
      <c r="AA3965" s="18" t="str">
        <f t="shared" si="918"/>
        <v/>
      </c>
      <c r="AB3965" s="18" t="str">
        <f t="shared" si="919"/>
        <v/>
      </c>
      <c r="AC3965" s="18" t="str">
        <f t="shared" si="928"/>
        <v/>
      </c>
      <c r="AD3965" s="18" t="str">
        <f t="shared" si="928"/>
        <v/>
      </c>
      <c r="AE3965" s="18" t="str">
        <f t="shared" si="929"/>
        <v/>
      </c>
      <c r="AG3965" s="95" t="str">
        <f>IF($C3965="", "", IF(IFERROR(INDEX(Ingredients!C$11:C$310, MATCH($C3965, Ingredients!$B$11:$B$310, 0)), "")="", "", IFERROR(INDEX(Ingredients!C$11:C$310, MATCH($C3965, Ingredients!$B$11:$B$310, 0)), "")))</f>
        <v/>
      </c>
      <c r="AH3965" s="105" t="str">
        <f>IF($C3965="", "", IF(IFERROR(INDEX(Ingredients!D$11:D$310, MATCH($C3965, Ingredients!$B$11:$B$310, 0)), "")="", "", IFERROR(INDEX(Ingredients!D$11:D$310, MATCH($C3965, Ingredients!$B$11:$B$310, 0)), "")))</f>
        <v/>
      </c>
      <c r="AI3965" s="106" t="str">
        <f>IF($C3965="", "", IF(IFERROR(INDEX(Ingredients!E$11:E$310, MATCH($C3965, Ingredients!$B$11:$B$310, 0)), "")="", "", IFERROR(INDEX(Ingredients!E$11:E$310, MATCH($C3965, Ingredients!$B$11:$B$310, 0)), "")))</f>
        <v/>
      </c>
      <c r="AJ3965" s="108" t="str">
        <f>IF($C3965="", "", IF(IFERROR(INDEX(Ingredients!F$11:F$310, MATCH($C3965, Ingredients!$B$11:$B$310, 0)), "")="", "", IFERROR(INDEX(Ingredients!F$11:F$310, MATCH($C3965, Ingredients!$B$11:$B$310, 0)), "")))</f>
        <v/>
      </c>
      <c r="AK3965" s="106" t="str">
        <f>IF($C3965="", "", IF(IFERROR(INDEX(Ingredients!G$11:G$310, MATCH($C3965, Ingredients!$B$11:$B$310, 0)), "")="", "", IFERROR(INDEX(Ingredients!G$11:G$310, MATCH($C3965, Ingredients!$B$11:$B$310, 0)), "")))</f>
        <v/>
      </c>
      <c r="AL3965" s="79" t="str">
        <f>IF($C3965="", "", IF(IFERROR(INDEX(Ingredients!H$11:H$310, MATCH($C3965, Ingredients!$B$11:$B$310, 0)), "")="", "", IFERROR(INDEX(Ingredients!H$11:H$310, MATCH($C3965, Ingredients!$B$11:$B$310, 0)), "")))</f>
        <v/>
      </c>
      <c r="AN3965" s="83" t="str">
        <f t="shared" si="920"/>
        <v/>
      </c>
      <c r="AP3965" s="114" t="str">
        <f t="shared" si="930"/>
        <v/>
      </c>
      <c r="AR3965" s="117" t="str">
        <f>IF($C3965="", "", IF(IFERROR(INDEX(Ingredients!$AI$11:$AI$310, MATCH($C3965, Ingredients!$B$11:$B$310, 0)), "")="", "", IFERROR(INDEX(Ingredients!$AI$11:$AI$310, MATCH($C3965, Ingredients!$B$11:$B$310, 0)), "")))</f>
        <v/>
      </c>
      <c r="AT3965" s="120" t="str">
        <f t="shared" si="931"/>
        <v/>
      </c>
      <c r="AV3965" s="90" t="str">
        <f t="shared" si="921"/>
        <v/>
      </c>
      <c r="AX3965" s="90" t="str">
        <f>IF($AV3965="", "", COUNTIF($AV$11:$AV$5010, "&lt;"&amp;$AV3965)+1+COUNTIF($AV$11:$AV3965, $AV3965)-1)</f>
        <v/>
      </c>
      <c r="AZ3965" s="111" t="str">
        <f>IF($B3965="", "", SUMIF('Shopping List'!$AV$11:$AV$25, $B3965, 'Shopping List'!$BN$11:$BN$25))</f>
        <v/>
      </c>
      <c r="BB3965" s="117" t="str">
        <f t="shared" si="932"/>
        <v/>
      </c>
    </row>
    <row r="3966" spans="1:54" x14ac:dyDescent="0.25">
      <c r="A3966" s="4"/>
      <c r="B3966" s="37"/>
      <c r="C3966" s="124"/>
      <c r="D3966" s="39"/>
      <c r="E3966" s="125"/>
      <c r="F3966" s="48"/>
      <c r="G3966" s="4"/>
      <c r="H3966" s="4"/>
      <c r="I3966" s="95" t="str">
        <f>IF($C3966="", "", IF(IFERROR(INDEX(Ingredients!$C$11:$C$310, MATCH($C3966, Ingredients!$B$11:$B$310, 0)), "")="", "", IFERROR(INDEX(Ingredients!$C$11:$C$310, MATCH($C3966, Ingredients!$B$11:$B$310, 0)), "")))</f>
        <v/>
      </c>
      <c r="J3966" s="73" t="str">
        <f>IF($B3966="", "", IF(IFERROR(INDEX(Meals!$C$11:$C$260, MATCH($B3966, Meals!$B$11:$B$260, 0)), "")="", "", IFERROR(INDEX(Meals!$C$11:$C$260, MATCH($B3966, Meals!$B$11:$B$260, 0)), "")))</f>
        <v/>
      </c>
      <c r="K3966" s="4"/>
      <c r="L3966" s="72" t="str">
        <f t="shared" si="922"/>
        <v/>
      </c>
      <c r="M3966" s="73" t="str">
        <f t="shared" si="923"/>
        <v/>
      </c>
      <c r="N3966" s="4"/>
      <c r="O3966" s="78" t="str">
        <f t="shared" si="924"/>
        <v/>
      </c>
      <c r="P3966" s="79" t="str">
        <f t="shared" si="925"/>
        <v/>
      </c>
      <c r="Q3966" s="4"/>
      <c r="R3966" s="90" t="str">
        <f t="shared" si="926"/>
        <v/>
      </c>
      <c r="S3966" s="4"/>
      <c r="Y3966" s="18" t="str">
        <f t="shared" si="927"/>
        <v/>
      </c>
      <c r="AA3966" s="18" t="str">
        <f t="shared" si="918"/>
        <v/>
      </c>
      <c r="AB3966" s="18" t="str">
        <f t="shared" si="919"/>
        <v/>
      </c>
      <c r="AC3966" s="18" t="str">
        <f t="shared" si="928"/>
        <v/>
      </c>
      <c r="AD3966" s="18" t="str">
        <f t="shared" si="928"/>
        <v/>
      </c>
      <c r="AE3966" s="18" t="str">
        <f t="shared" si="929"/>
        <v/>
      </c>
      <c r="AG3966" s="95" t="str">
        <f>IF($C3966="", "", IF(IFERROR(INDEX(Ingredients!C$11:C$310, MATCH($C3966, Ingredients!$B$11:$B$310, 0)), "")="", "", IFERROR(INDEX(Ingredients!C$11:C$310, MATCH($C3966, Ingredients!$B$11:$B$310, 0)), "")))</f>
        <v/>
      </c>
      <c r="AH3966" s="105" t="str">
        <f>IF($C3966="", "", IF(IFERROR(INDEX(Ingredients!D$11:D$310, MATCH($C3966, Ingredients!$B$11:$B$310, 0)), "")="", "", IFERROR(INDEX(Ingredients!D$11:D$310, MATCH($C3966, Ingredients!$B$11:$B$310, 0)), "")))</f>
        <v/>
      </c>
      <c r="AI3966" s="106" t="str">
        <f>IF($C3966="", "", IF(IFERROR(INDEX(Ingredients!E$11:E$310, MATCH($C3966, Ingredients!$B$11:$B$310, 0)), "")="", "", IFERROR(INDEX(Ingredients!E$11:E$310, MATCH($C3966, Ingredients!$B$11:$B$310, 0)), "")))</f>
        <v/>
      </c>
      <c r="AJ3966" s="108" t="str">
        <f>IF($C3966="", "", IF(IFERROR(INDEX(Ingredients!F$11:F$310, MATCH($C3966, Ingredients!$B$11:$B$310, 0)), "")="", "", IFERROR(INDEX(Ingredients!F$11:F$310, MATCH($C3966, Ingredients!$B$11:$B$310, 0)), "")))</f>
        <v/>
      </c>
      <c r="AK3966" s="106" t="str">
        <f>IF($C3966="", "", IF(IFERROR(INDEX(Ingredients!G$11:G$310, MATCH($C3966, Ingredients!$B$11:$B$310, 0)), "")="", "", IFERROR(INDEX(Ingredients!G$11:G$310, MATCH($C3966, Ingredients!$B$11:$B$310, 0)), "")))</f>
        <v/>
      </c>
      <c r="AL3966" s="79" t="str">
        <f>IF($C3966="", "", IF(IFERROR(INDEX(Ingredients!H$11:H$310, MATCH($C3966, Ingredients!$B$11:$B$310, 0)), "")="", "", IFERROR(INDEX(Ingredients!H$11:H$310, MATCH($C3966, Ingredients!$B$11:$B$310, 0)), "")))</f>
        <v/>
      </c>
      <c r="AN3966" s="83" t="str">
        <f t="shared" si="920"/>
        <v/>
      </c>
      <c r="AP3966" s="114" t="str">
        <f t="shared" si="930"/>
        <v/>
      </c>
      <c r="AR3966" s="117" t="str">
        <f>IF($C3966="", "", IF(IFERROR(INDEX(Ingredients!$AI$11:$AI$310, MATCH($C3966, Ingredients!$B$11:$B$310, 0)), "")="", "", IFERROR(INDEX(Ingredients!$AI$11:$AI$310, MATCH($C3966, Ingredients!$B$11:$B$310, 0)), "")))</f>
        <v/>
      </c>
      <c r="AT3966" s="120" t="str">
        <f t="shared" si="931"/>
        <v/>
      </c>
      <c r="AV3966" s="90" t="str">
        <f t="shared" si="921"/>
        <v/>
      </c>
      <c r="AX3966" s="90" t="str">
        <f>IF($AV3966="", "", COUNTIF($AV$11:$AV$5010, "&lt;"&amp;$AV3966)+1+COUNTIF($AV$11:$AV3966, $AV3966)-1)</f>
        <v/>
      </c>
      <c r="AZ3966" s="111" t="str">
        <f>IF($B3966="", "", SUMIF('Shopping List'!$AV$11:$AV$25, $B3966, 'Shopping List'!$BN$11:$BN$25))</f>
        <v/>
      </c>
      <c r="BB3966" s="117" t="str">
        <f t="shared" si="932"/>
        <v/>
      </c>
    </row>
    <row r="3967" spans="1:54" x14ac:dyDescent="0.25">
      <c r="A3967" s="4"/>
      <c r="B3967" s="37"/>
      <c r="C3967" s="124"/>
      <c r="D3967" s="39"/>
      <c r="E3967" s="125"/>
      <c r="F3967" s="48"/>
      <c r="G3967" s="4"/>
      <c r="H3967" s="4"/>
      <c r="I3967" s="95" t="str">
        <f>IF($C3967="", "", IF(IFERROR(INDEX(Ingredients!$C$11:$C$310, MATCH($C3967, Ingredients!$B$11:$B$310, 0)), "")="", "", IFERROR(INDEX(Ingredients!$C$11:$C$310, MATCH($C3967, Ingredients!$B$11:$B$310, 0)), "")))</f>
        <v/>
      </c>
      <c r="J3967" s="73" t="str">
        <f>IF($B3967="", "", IF(IFERROR(INDEX(Meals!$C$11:$C$260, MATCH($B3967, Meals!$B$11:$B$260, 0)), "")="", "", IFERROR(INDEX(Meals!$C$11:$C$260, MATCH($B3967, Meals!$B$11:$B$260, 0)), "")))</f>
        <v/>
      </c>
      <c r="K3967" s="4"/>
      <c r="L3967" s="72" t="str">
        <f t="shared" si="922"/>
        <v/>
      </c>
      <c r="M3967" s="73" t="str">
        <f t="shared" si="923"/>
        <v/>
      </c>
      <c r="N3967" s="4"/>
      <c r="O3967" s="78" t="str">
        <f t="shared" si="924"/>
        <v/>
      </c>
      <c r="P3967" s="79" t="str">
        <f t="shared" si="925"/>
        <v/>
      </c>
      <c r="Q3967" s="4"/>
      <c r="R3967" s="90" t="str">
        <f t="shared" si="926"/>
        <v/>
      </c>
      <c r="S3967" s="4"/>
      <c r="Y3967" s="18" t="str">
        <f t="shared" si="927"/>
        <v/>
      </c>
      <c r="AA3967" s="18" t="str">
        <f t="shared" si="918"/>
        <v/>
      </c>
      <c r="AB3967" s="18" t="str">
        <f t="shared" si="919"/>
        <v/>
      </c>
      <c r="AC3967" s="18" t="str">
        <f t="shared" si="928"/>
        <v/>
      </c>
      <c r="AD3967" s="18" t="str">
        <f t="shared" si="928"/>
        <v/>
      </c>
      <c r="AE3967" s="18" t="str">
        <f t="shared" si="929"/>
        <v/>
      </c>
      <c r="AG3967" s="95" t="str">
        <f>IF($C3967="", "", IF(IFERROR(INDEX(Ingredients!C$11:C$310, MATCH($C3967, Ingredients!$B$11:$B$310, 0)), "")="", "", IFERROR(INDEX(Ingredients!C$11:C$310, MATCH($C3967, Ingredients!$B$11:$B$310, 0)), "")))</f>
        <v/>
      </c>
      <c r="AH3967" s="105" t="str">
        <f>IF($C3967="", "", IF(IFERROR(INDEX(Ingredients!D$11:D$310, MATCH($C3967, Ingredients!$B$11:$B$310, 0)), "")="", "", IFERROR(INDEX(Ingredients!D$11:D$310, MATCH($C3967, Ingredients!$B$11:$B$310, 0)), "")))</f>
        <v/>
      </c>
      <c r="AI3967" s="106" t="str">
        <f>IF($C3967="", "", IF(IFERROR(INDEX(Ingredients!E$11:E$310, MATCH($C3967, Ingredients!$B$11:$B$310, 0)), "")="", "", IFERROR(INDEX(Ingredients!E$11:E$310, MATCH($C3967, Ingredients!$B$11:$B$310, 0)), "")))</f>
        <v/>
      </c>
      <c r="AJ3967" s="108" t="str">
        <f>IF($C3967="", "", IF(IFERROR(INDEX(Ingredients!F$11:F$310, MATCH($C3967, Ingredients!$B$11:$B$310, 0)), "")="", "", IFERROR(INDEX(Ingredients!F$11:F$310, MATCH($C3967, Ingredients!$B$11:$B$310, 0)), "")))</f>
        <v/>
      </c>
      <c r="AK3967" s="106" t="str">
        <f>IF($C3967="", "", IF(IFERROR(INDEX(Ingredients!G$11:G$310, MATCH($C3967, Ingredients!$B$11:$B$310, 0)), "")="", "", IFERROR(INDEX(Ingredients!G$11:G$310, MATCH($C3967, Ingredients!$B$11:$B$310, 0)), "")))</f>
        <v/>
      </c>
      <c r="AL3967" s="79" t="str">
        <f>IF($C3967="", "", IF(IFERROR(INDEX(Ingredients!H$11:H$310, MATCH($C3967, Ingredients!$B$11:$B$310, 0)), "")="", "", IFERROR(INDEX(Ingredients!H$11:H$310, MATCH($C3967, Ingredients!$B$11:$B$310, 0)), "")))</f>
        <v/>
      </c>
      <c r="AN3967" s="83" t="str">
        <f t="shared" si="920"/>
        <v/>
      </c>
      <c r="AP3967" s="114" t="str">
        <f t="shared" si="930"/>
        <v/>
      </c>
      <c r="AR3967" s="117" t="str">
        <f>IF($C3967="", "", IF(IFERROR(INDEX(Ingredients!$AI$11:$AI$310, MATCH($C3967, Ingredients!$B$11:$B$310, 0)), "")="", "", IFERROR(INDEX(Ingredients!$AI$11:$AI$310, MATCH($C3967, Ingredients!$B$11:$B$310, 0)), "")))</f>
        <v/>
      </c>
      <c r="AT3967" s="120" t="str">
        <f t="shared" si="931"/>
        <v/>
      </c>
      <c r="AV3967" s="90" t="str">
        <f t="shared" si="921"/>
        <v/>
      </c>
      <c r="AX3967" s="90" t="str">
        <f>IF($AV3967="", "", COUNTIF($AV$11:$AV$5010, "&lt;"&amp;$AV3967)+1+COUNTIF($AV$11:$AV3967, $AV3967)-1)</f>
        <v/>
      </c>
      <c r="AZ3967" s="111" t="str">
        <f>IF($B3967="", "", SUMIF('Shopping List'!$AV$11:$AV$25, $B3967, 'Shopping List'!$BN$11:$BN$25))</f>
        <v/>
      </c>
      <c r="BB3967" s="117" t="str">
        <f t="shared" si="932"/>
        <v/>
      </c>
    </row>
    <row r="3968" spans="1:54" x14ac:dyDescent="0.25">
      <c r="A3968" s="4"/>
      <c r="B3968" s="37"/>
      <c r="C3968" s="124"/>
      <c r="D3968" s="39"/>
      <c r="E3968" s="125"/>
      <c r="F3968" s="48"/>
      <c r="G3968" s="4"/>
      <c r="H3968" s="4"/>
      <c r="I3968" s="95" t="str">
        <f>IF($C3968="", "", IF(IFERROR(INDEX(Ingredients!$C$11:$C$310, MATCH($C3968, Ingredients!$B$11:$B$310, 0)), "")="", "", IFERROR(INDEX(Ingredients!$C$11:$C$310, MATCH($C3968, Ingredients!$B$11:$B$310, 0)), "")))</f>
        <v/>
      </c>
      <c r="J3968" s="73" t="str">
        <f>IF($B3968="", "", IF(IFERROR(INDEX(Meals!$C$11:$C$260, MATCH($B3968, Meals!$B$11:$B$260, 0)), "")="", "", IFERROR(INDEX(Meals!$C$11:$C$260, MATCH($B3968, Meals!$B$11:$B$260, 0)), "")))</f>
        <v/>
      </c>
      <c r="K3968" s="4"/>
      <c r="L3968" s="72" t="str">
        <f t="shared" si="922"/>
        <v/>
      </c>
      <c r="M3968" s="73" t="str">
        <f t="shared" si="923"/>
        <v/>
      </c>
      <c r="N3968" s="4"/>
      <c r="O3968" s="78" t="str">
        <f t="shared" si="924"/>
        <v/>
      </c>
      <c r="P3968" s="79" t="str">
        <f t="shared" si="925"/>
        <v/>
      </c>
      <c r="Q3968" s="4"/>
      <c r="R3968" s="90" t="str">
        <f t="shared" si="926"/>
        <v/>
      </c>
      <c r="S3968" s="4"/>
      <c r="Y3968" s="18" t="str">
        <f t="shared" si="927"/>
        <v/>
      </c>
      <c r="AA3968" s="18" t="str">
        <f t="shared" si="918"/>
        <v/>
      </c>
      <c r="AB3968" s="18" t="str">
        <f t="shared" si="919"/>
        <v/>
      </c>
      <c r="AC3968" s="18" t="str">
        <f t="shared" si="928"/>
        <v/>
      </c>
      <c r="AD3968" s="18" t="str">
        <f t="shared" si="928"/>
        <v/>
      </c>
      <c r="AE3968" s="18" t="str">
        <f t="shared" si="929"/>
        <v/>
      </c>
      <c r="AG3968" s="95" t="str">
        <f>IF($C3968="", "", IF(IFERROR(INDEX(Ingredients!C$11:C$310, MATCH($C3968, Ingredients!$B$11:$B$310, 0)), "")="", "", IFERROR(INDEX(Ingredients!C$11:C$310, MATCH($C3968, Ingredients!$B$11:$B$310, 0)), "")))</f>
        <v/>
      </c>
      <c r="AH3968" s="105" t="str">
        <f>IF($C3968="", "", IF(IFERROR(INDEX(Ingredients!D$11:D$310, MATCH($C3968, Ingredients!$B$11:$B$310, 0)), "")="", "", IFERROR(INDEX(Ingredients!D$11:D$310, MATCH($C3968, Ingredients!$B$11:$B$310, 0)), "")))</f>
        <v/>
      </c>
      <c r="AI3968" s="106" t="str">
        <f>IF($C3968="", "", IF(IFERROR(INDEX(Ingredients!E$11:E$310, MATCH($C3968, Ingredients!$B$11:$B$310, 0)), "")="", "", IFERROR(INDEX(Ingredients!E$11:E$310, MATCH($C3968, Ingredients!$B$11:$B$310, 0)), "")))</f>
        <v/>
      </c>
      <c r="AJ3968" s="108" t="str">
        <f>IF($C3968="", "", IF(IFERROR(INDEX(Ingredients!F$11:F$310, MATCH($C3968, Ingredients!$B$11:$B$310, 0)), "")="", "", IFERROR(INDEX(Ingredients!F$11:F$310, MATCH($C3968, Ingredients!$B$11:$B$310, 0)), "")))</f>
        <v/>
      </c>
      <c r="AK3968" s="106" t="str">
        <f>IF($C3968="", "", IF(IFERROR(INDEX(Ingredients!G$11:G$310, MATCH($C3968, Ingredients!$B$11:$B$310, 0)), "")="", "", IFERROR(INDEX(Ingredients!G$11:G$310, MATCH($C3968, Ingredients!$B$11:$B$310, 0)), "")))</f>
        <v/>
      </c>
      <c r="AL3968" s="79" t="str">
        <f>IF($C3968="", "", IF(IFERROR(INDEX(Ingredients!H$11:H$310, MATCH($C3968, Ingredients!$B$11:$B$310, 0)), "")="", "", IFERROR(INDEX(Ingredients!H$11:H$310, MATCH($C3968, Ingredients!$B$11:$B$310, 0)), "")))</f>
        <v/>
      </c>
      <c r="AN3968" s="83" t="str">
        <f t="shared" si="920"/>
        <v/>
      </c>
      <c r="AP3968" s="114" t="str">
        <f t="shared" si="930"/>
        <v/>
      </c>
      <c r="AR3968" s="117" t="str">
        <f>IF($C3968="", "", IF(IFERROR(INDEX(Ingredients!$AI$11:$AI$310, MATCH($C3968, Ingredients!$B$11:$B$310, 0)), "")="", "", IFERROR(INDEX(Ingredients!$AI$11:$AI$310, MATCH($C3968, Ingredients!$B$11:$B$310, 0)), "")))</f>
        <v/>
      </c>
      <c r="AT3968" s="120" t="str">
        <f t="shared" si="931"/>
        <v/>
      </c>
      <c r="AV3968" s="90" t="str">
        <f t="shared" si="921"/>
        <v/>
      </c>
      <c r="AX3968" s="90" t="str">
        <f>IF($AV3968="", "", COUNTIF($AV$11:$AV$5010, "&lt;"&amp;$AV3968)+1+COUNTIF($AV$11:$AV3968, $AV3968)-1)</f>
        <v/>
      </c>
      <c r="AZ3968" s="111" t="str">
        <f>IF($B3968="", "", SUMIF('Shopping List'!$AV$11:$AV$25, $B3968, 'Shopping List'!$BN$11:$BN$25))</f>
        <v/>
      </c>
      <c r="BB3968" s="117" t="str">
        <f t="shared" si="932"/>
        <v/>
      </c>
    </row>
    <row r="3969" spans="1:54" x14ac:dyDescent="0.25">
      <c r="A3969" s="4"/>
      <c r="B3969" s="37"/>
      <c r="C3969" s="124"/>
      <c r="D3969" s="39"/>
      <c r="E3969" s="125"/>
      <c r="F3969" s="48"/>
      <c r="G3969" s="4"/>
      <c r="H3969" s="4"/>
      <c r="I3969" s="95" t="str">
        <f>IF($C3969="", "", IF(IFERROR(INDEX(Ingredients!$C$11:$C$310, MATCH($C3969, Ingredients!$B$11:$B$310, 0)), "")="", "", IFERROR(INDEX(Ingredients!$C$11:$C$310, MATCH($C3969, Ingredients!$B$11:$B$310, 0)), "")))</f>
        <v/>
      </c>
      <c r="J3969" s="73" t="str">
        <f>IF($B3969="", "", IF(IFERROR(INDEX(Meals!$C$11:$C$260, MATCH($B3969, Meals!$B$11:$B$260, 0)), "")="", "", IFERROR(INDEX(Meals!$C$11:$C$260, MATCH($B3969, Meals!$B$11:$B$260, 0)), "")))</f>
        <v/>
      </c>
      <c r="K3969" s="4"/>
      <c r="L3969" s="72" t="str">
        <f t="shared" si="922"/>
        <v/>
      </c>
      <c r="M3969" s="73" t="str">
        <f t="shared" si="923"/>
        <v/>
      </c>
      <c r="N3969" s="4"/>
      <c r="O3969" s="78" t="str">
        <f t="shared" si="924"/>
        <v/>
      </c>
      <c r="P3969" s="79" t="str">
        <f t="shared" si="925"/>
        <v/>
      </c>
      <c r="Q3969" s="4"/>
      <c r="R3969" s="90" t="str">
        <f t="shared" si="926"/>
        <v/>
      </c>
      <c r="S3969" s="4"/>
      <c r="Y3969" s="18" t="str">
        <f t="shared" si="927"/>
        <v/>
      </c>
      <c r="AA3969" s="18" t="str">
        <f t="shared" si="918"/>
        <v/>
      </c>
      <c r="AB3969" s="18" t="str">
        <f t="shared" si="919"/>
        <v/>
      </c>
      <c r="AC3969" s="18" t="str">
        <f t="shared" si="928"/>
        <v/>
      </c>
      <c r="AD3969" s="18" t="str">
        <f t="shared" si="928"/>
        <v/>
      </c>
      <c r="AE3969" s="18" t="str">
        <f t="shared" si="929"/>
        <v/>
      </c>
      <c r="AG3969" s="95" t="str">
        <f>IF($C3969="", "", IF(IFERROR(INDEX(Ingredients!C$11:C$310, MATCH($C3969, Ingredients!$B$11:$B$310, 0)), "")="", "", IFERROR(INDEX(Ingredients!C$11:C$310, MATCH($C3969, Ingredients!$B$11:$B$310, 0)), "")))</f>
        <v/>
      </c>
      <c r="AH3969" s="105" t="str">
        <f>IF($C3969="", "", IF(IFERROR(INDEX(Ingredients!D$11:D$310, MATCH($C3969, Ingredients!$B$11:$B$310, 0)), "")="", "", IFERROR(INDEX(Ingredients!D$11:D$310, MATCH($C3969, Ingredients!$B$11:$B$310, 0)), "")))</f>
        <v/>
      </c>
      <c r="AI3969" s="106" t="str">
        <f>IF($C3969="", "", IF(IFERROR(INDEX(Ingredients!E$11:E$310, MATCH($C3969, Ingredients!$B$11:$B$310, 0)), "")="", "", IFERROR(INDEX(Ingredients!E$11:E$310, MATCH($C3969, Ingredients!$B$11:$B$310, 0)), "")))</f>
        <v/>
      </c>
      <c r="AJ3969" s="108" t="str">
        <f>IF($C3969="", "", IF(IFERROR(INDEX(Ingredients!F$11:F$310, MATCH($C3969, Ingredients!$B$11:$B$310, 0)), "")="", "", IFERROR(INDEX(Ingredients!F$11:F$310, MATCH($C3969, Ingredients!$B$11:$B$310, 0)), "")))</f>
        <v/>
      </c>
      <c r="AK3969" s="106" t="str">
        <f>IF($C3969="", "", IF(IFERROR(INDEX(Ingredients!G$11:G$310, MATCH($C3969, Ingredients!$B$11:$B$310, 0)), "")="", "", IFERROR(INDEX(Ingredients!G$11:G$310, MATCH($C3969, Ingredients!$B$11:$B$310, 0)), "")))</f>
        <v/>
      </c>
      <c r="AL3969" s="79" t="str">
        <f>IF($C3969="", "", IF(IFERROR(INDEX(Ingredients!H$11:H$310, MATCH($C3969, Ingredients!$B$11:$B$310, 0)), "")="", "", IFERROR(INDEX(Ingredients!H$11:H$310, MATCH($C3969, Ingredients!$B$11:$B$310, 0)), "")))</f>
        <v/>
      </c>
      <c r="AN3969" s="83" t="str">
        <f t="shared" si="920"/>
        <v/>
      </c>
      <c r="AP3969" s="114" t="str">
        <f t="shared" si="930"/>
        <v/>
      </c>
      <c r="AR3969" s="117" t="str">
        <f>IF($C3969="", "", IF(IFERROR(INDEX(Ingredients!$AI$11:$AI$310, MATCH($C3969, Ingredients!$B$11:$B$310, 0)), "")="", "", IFERROR(INDEX(Ingredients!$AI$11:$AI$310, MATCH($C3969, Ingredients!$B$11:$B$310, 0)), "")))</f>
        <v/>
      </c>
      <c r="AT3969" s="120" t="str">
        <f t="shared" si="931"/>
        <v/>
      </c>
      <c r="AV3969" s="90" t="str">
        <f t="shared" si="921"/>
        <v/>
      </c>
      <c r="AX3969" s="90" t="str">
        <f>IF($AV3969="", "", COUNTIF($AV$11:$AV$5010, "&lt;"&amp;$AV3969)+1+COUNTIF($AV$11:$AV3969, $AV3969)-1)</f>
        <v/>
      </c>
      <c r="AZ3969" s="111" t="str">
        <f>IF($B3969="", "", SUMIF('Shopping List'!$AV$11:$AV$25, $B3969, 'Shopping List'!$BN$11:$BN$25))</f>
        <v/>
      </c>
      <c r="BB3969" s="117" t="str">
        <f t="shared" si="932"/>
        <v/>
      </c>
    </row>
    <row r="3970" spans="1:54" x14ac:dyDescent="0.25">
      <c r="A3970" s="4"/>
      <c r="B3970" s="37"/>
      <c r="C3970" s="124"/>
      <c r="D3970" s="39"/>
      <c r="E3970" s="125"/>
      <c r="F3970" s="48"/>
      <c r="G3970" s="4"/>
      <c r="H3970" s="4"/>
      <c r="I3970" s="95" t="str">
        <f>IF($C3970="", "", IF(IFERROR(INDEX(Ingredients!$C$11:$C$310, MATCH($C3970, Ingredients!$B$11:$B$310, 0)), "")="", "", IFERROR(INDEX(Ingredients!$C$11:$C$310, MATCH($C3970, Ingredients!$B$11:$B$310, 0)), "")))</f>
        <v/>
      </c>
      <c r="J3970" s="73" t="str">
        <f>IF($B3970="", "", IF(IFERROR(INDEX(Meals!$C$11:$C$260, MATCH($B3970, Meals!$B$11:$B$260, 0)), "")="", "", IFERROR(INDEX(Meals!$C$11:$C$260, MATCH($B3970, Meals!$B$11:$B$260, 0)), "")))</f>
        <v/>
      </c>
      <c r="K3970" s="4"/>
      <c r="L3970" s="72" t="str">
        <f t="shared" si="922"/>
        <v/>
      </c>
      <c r="M3970" s="73" t="str">
        <f t="shared" si="923"/>
        <v/>
      </c>
      <c r="N3970" s="4"/>
      <c r="O3970" s="78" t="str">
        <f t="shared" si="924"/>
        <v/>
      </c>
      <c r="P3970" s="79" t="str">
        <f t="shared" si="925"/>
        <v/>
      </c>
      <c r="Q3970" s="4"/>
      <c r="R3970" s="90" t="str">
        <f t="shared" si="926"/>
        <v/>
      </c>
      <c r="S3970" s="4"/>
      <c r="Y3970" s="18" t="str">
        <f t="shared" si="927"/>
        <v/>
      </c>
      <c r="AA3970" s="18" t="str">
        <f t="shared" si="918"/>
        <v/>
      </c>
      <c r="AB3970" s="18" t="str">
        <f t="shared" si="919"/>
        <v/>
      </c>
      <c r="AC3970" s="18" t="str">
        <f t="shared" si="928"/>
        <v/>
      </c>
      <c r="AD3970" s="18" t="str">
        <f t="shared" si="928"/>
        <v/>
      </c>
      <c r="AE3970" s="18" t="str">
        <f t="shared" si="929"/>
        <v/>
      </c>
      <c r="AG3970" s="95" t="str">
        <f>IF($C3970="", "", IF(IFERROR(INDEX(Ingredients!C$11:C$310, MATCH($C3970, Ingredients!$B$11:$B$310, 0)), "")="", "", IFERROR(INDEX(Ingredients!C$11:C$310, MATCH($C3970, Ingredients!$B$11:$B$310, 0)), "")))</f>
        <v/>
      </c>
      <c r="AH3970" s="105" t="str">
        <f>IF($C3970="", "", IF(IFERROR(INDEX(Ingredients!D$11:D$310, MATCH($C3970, Ingredients!$B$11:$B$310, 0)), "")="", "", IFERROR(INDEX(Ingredients!D$11:D$310, MATCH($C3970, Ingredients!$B$11:$B$310, 0)), "")))</f>
        <v/>
      </c>
      <c r="AI3970" s="106" t="str">
        <f>IF($C3970="", "", IF(IFERROR(INDEX(Ingredients!E$11:E$310, MATCH($C3970, Ingredients!$B$11:$B$310, 0)), "")="", "", IFERROR(INDEX(Ingredients!E$11:E$310, MATCH($C3970, Ingredients!$B$11:$B$310, 0)), "")))</f>
        <v/>
      </c>
      <c r="AJ3970" s="108" t="str">
        <f>IF($C3970="", "", IF(IFERROR(INDEX(Ingredients!F$11:F$310, MATCH($C3970, Ingredients!$B$11:$B$310, 0)), "")="", "", IFERROR(INDEX(Ingredients!F$11:F$310, MATCH($C3970, Ingredients!$B$11:$B$310, 0)), "")))</f>
        <v/>
      </c>
      <c r="AK3970" s="106" t="str">
        <f>IF($C3970="", "", IF(IFERROR(INDEX(Ingredients!G$11:G$310, MATCH($C3970, Ingredients!$B$11:$B$310, 0)), "")="", "", IFERROR(INDEX(Ingredients!G$11:G$310, MATCH($C3970, Ingredients!$B$11:$B$310, 0)), "")))</f>
        <v/>
      </c>
      <c r="AL3970" s="79" t="str">
        <f>IF($C3970="", "", IF(IFERROR(INDEX(Ingredients!H$11:H$310, MATCH($C3970, Ingredients!$B$11:$B$310, 0)), "")="", "", IFERROR(INDEX(Ingredients!H$11:H$310, MATCH($C3970, Ingredients!$B$11:$B$310, 0)), "")))</f>
        <v/>
      </c>
      <c r="AN3970" s="83" t="str">
        <f t="shared" si="920"/>
        <v/>
      </c>
      <c r="AP3970" s="114" t="str">
        <f t="shared" si="930"/>
        <v/>
      </c>
      <c r="AR3970" s="117" t="str">
        <f>IF($C3970="", "", IF(IFERROR(INDEX(Ingredients!$AI$11:$AI$310, MATCH($C3970, Ingredients!$B$11:$B$310, 0)), "")="", "", IFERROR(INDEX(Ingredients!$AI$11:$AI$310, MATCH($C3970, Ingredients!$B$11:$B$310, 0)), "")))</f>
        <v/>
      </c>
      <c r="AT3970" s="120" t="str">
        <f t="shared" si="931"/>
        <v/>
      </c>
      <c r="AV3970" s="90" t="str">
        <f t="shared" si="921"/>
        <v/>
      </c>
      <c r="AX3970" s="90" t="str">
        <f>IF($AV3970="", "", COUNTIF($AV$11:$AV$5010, "&lt;"&amp;$AV3970)+1+COUNTIF($AV$11:$AV3970, $AV3970)-1)</f>
        <v/>
      </c>
      <c r="AZ3970" s="111" t="str">
        <f>IF($B3970="", "", SUMIF('Shopping List'!$AV$11:$AV$25, $B3970, 'Shopping List'!$BN$11:$BN$25))</f>
        <v/>
      </c>
      <c r="BB3970" s="117" t="str">
        <f t="shared" si="932"/>
        <v/>
      </c>
    </row>
    <row r="3971" spans="1:54" x14ac:dyDescent="0.25">
      <c r="A3971" s="4"/>
      <c r="B3971" s="37"/>
      <c r="C3971" s="124"/>
      <c r="D3971" s="39"/>
      <c r="E3971" s="125"/>
      <c r="F3971" s="48"/>
      <c r="G3971" s="4"/>
      <c r="H3971" s="4"/>
      <c r="I3971" s="95" t="str">
        <f>IF($C3971="", "", IF(IFERROR(INDEX(Ingredients!$C$11:$C$310, MATCH($C3971, Ingredients!$B$11:$B$310, 0)), "")="", "", IFERROR(INDEX(Ingredients!$C$11:$C$310, MATCH($C3971, Ingredients!$B$11:$B$310, 0)), "")))</f>
        <v/>
      </c>
      <c r="J3971" s="73" t="str">
        <f>IF($B3971="", "", IF(IFERROR(INDEX(Meals!$C$11:$C$260, MATCH($B3971, Meals!$B$11:$B$260, 0)), "")="", "", IFERROR(INDEX(Meals!$C$11:$C$260, MATCH($B3971, Meals!$B$11:$B$260, 0)), "")))</f>
        <v/>
      </c>
      <c r="K3971" s="4"/>
      <c r="L3971" s="72" t="str">
        <f t="shared" si="922"/>
        <v/>
      </c>
      <c r="M3971" s="73" t="str">
        <f t="shared" si="923"/>
        <v/>
      </c>
      <c r="N3971" s="4"/>
      <c r="O3971" s="78" t="str">
        <f t="shared" si="924"/>
        <v/>
      </c>
      <c r="P3971" s="79" t="str">
        <f t="shared" si="925"/>
        <v/>
      </c>
      <c r="Q3971" s="4"/>
      <c r="R3971" s="90" t="str">
        <f t="shared" si="926"/>
        <v/>
      </c>
      <c r="S3971" s="4"/>
      <c r="Y3971" s="18" t="str">
        <f t="shared" si="927"/>
        <v/>
      </c>
      <c r="AA3971" s="18" t="str">
        <f t="shared" si="918"/>
        <v/>
      </c>
      <c r="AB3971" s="18" t="str">
        <f t="shared" si="919"/>
        <v/>
      </c>
      <c r="AC3971" s="18" t="str">
        <f t="shared" si="928"/>
        <v/>
      </c>
      <c r="AD3971" s="18" t="str">
        <f t="shared" si="928"/>
        <v/>
      </c>
      <c r="AE3971" s="18" t="str">
        <f t="shared" si="929"/>
        <v/>
      </c>
      <c r="AG3971" s="95" t="str">
        <f>IF($C3971="", "", IF(IFERROR(INDEX(Ingredients!C$11:C$310, MATCH($C3971, Ingredients!$B$11:$B$310, 0)), "")="", "", IFERROR(INDEX(Ingredients!C$11:C$310, MATCH($C3971, Ingredients!$B$11:$B$310, 0)), "")))</f>
        <v/>
      </c>
      <c r="AH3971" s="105" t="str">
        <f>IF($C3971="", "", IF(IFERROR(INDEX(Ingredients!D$11:D$310, MATCH($C3971, Ingredients!$B$11:$B$310, 0)), "")="", "", IFERROR(INDEX(Ingredients!D$11:D$310, MATCH($C3971, Ingredients!$B$11:$B$310, 0)), "")))</f>
        <v/>
      </c>
      <c r="AI3971" s="106" t="str">
        <f>IF($C3971="", "", IF(IFERROR(INDEX(Ingredients!E$11:E$310, MATCH($C3971, Ingredients!$B$11:$B$310, 0)), "")="", "", IFERROR(INDEX(Ingredients!E$11:E$310, MATCH($C3971, Ingredients!$B$11:$B$310, 0)), "")))</f>
        <v/>
      </c>
      <c r="AJ3971" s="108" t="str">
        <f>IF($C3971="", "", IF(IFERROR(INDEX(Ingredients!F$11:F$310, MATCH($C3971, Ingredients!$B$11:$B$310, 0)), "")="", "", IFERROR(INDEX(Ingredients!F$11:F$310, MATCH($C3971, Ingredients!$B$11:$B$310, 0)), "")))</f>
        <v/>
      </c>
      <c r="AK3971" s="106" t="str">
        <f>IF($C3971="", "", IF(IFERROR(INDEX(Ingredients!G$11:G$310, MATCH($C3971, Ingredients!$B$11:$B$310, 0)), "")="", "", IFERROR(INDEX(Ingredients!G$11:G$310, MATCH($C3971, Ingredients!$B$11:$B$310, 0)), "")))</f>
        <v/>
      </c>
      <c r="AL3971" s="79" t="str">
        <f>IF($C3971="", "", IF(IFERROR(INDEX(Ingredients!H$11:H$310, MATCH($C3971, Ingredients!$B$11:$B$310, 0)), "")="", "", IFERROR(INDEX(Ingredients!H$11:H$310, MATCH($C3971, Ingredients!$B$11:$B$310, 0)), "")))</f>
        <v/>
      </c>
      <c r="AN3971" s="83" t="str">
        <f t="shared" si="920"/>
        <v/>
      </c>
      <c r="AP3971" s="114" t="str">
        <f t="shared" si="930"/>
        <v/>
      </c>
      <c r="AR3971" s="117" t="str">
        <f>IF($C3971="", "", IF(IFERROR(INDEX(Ingredients!$AI$11:$AI$310, MATCH($C3971, Ingredients!$B$11:$B$310, 0)), "")="", "", IFERROR(INDEX(Ingredients!$AI$11:$AI$310, MATCH($C3971, Ingredients!$B$11:$B$310, 0)), "")))</f>
        <v/>
      </c>
      <c r="AT3971" s="120" t="str">
        <f t="shared" si="931"/>
        <v/>
      </c>
      <c r="AV3971" s="90" t="str">
        <f t="shared" si="921"/>
        <v/>
      </c>
      <c r="AX3971" s="90" t="str">
        <f>IF($AV3971="", "", COUNTIF($AV$11:$AV$5010, "&lt;"&amp;$AV3971)+1+COUNTIF($AV$11:$AV3971, $AV3971)-1)</f>
        <v/>
      </c>
      <c r="AZ3971" s="111" t="str">
        <f>IF($B3971="", "", SUMIF('Shopping List'!$AV$11:$AV$25, $B3971, 'Shopping List'!$BN$11:$BN$25))</f>
        <v/>
      </c>
      <c r="BB3971" s="117" t="str">
        <f t="shared" si="932"/>
        <v/>
      </c>
    </row>
    <row r="3972" spans="1:54" x14ac:dyDescent="0.25">
      <c r="A3972" s="4"/>
      <c r="B3972" s="37"/>
      <c r="C3972" s="124"/>
      <c r="D3972" s="39"/>
      <c r="E3972" s="125"/>
      <c r="F3972" s="48"/>
      <c r="G3972" s="4"/>
      <c r="H3972" s="4"/>
      <c r="I3972" s="95" t="str">
        <f>IF($C3972="", "", IF(IFERROR(INDEX(Ingredients!$C$11:$C$310, MATCH($C3972, Ingredients!$B$11:$B$310, 0)), "")="", "", IFERROR(INDEX(Ingredients!$C$11:$C$310, MATCH($C3972, Ingredients!$B$11:$B$310, 0)), "")))</f>
        <v/>
      </c>
      <c r="J3972" s="73" t="str">
        <f>IF($B3972="", "", IF(IFERROR(INDEX(Meals!$C$11:$C$260, MATCH($B3972, Meals!$B$11:$B$260, 0)), "")="", "", IFERROR(INDEX(Meals!$C$11:$C$260, MATCH($B3972, Meals!$B$11:$B$260, 0)), "")))</f>
        <v/>
      </c>
      <c r="K3972" s="4"/>
      <c r="L3972" s="72" t="str">
        <f t="shared" si="922"/>
        <v/>
      </c>
      <c r="M3972" s="73" t="str">
        <f t="shared" si="923"/>
        <v/>
      </c>
      <c r="N3972" s="4"/>
      <c r="O3972" s="78" t="str">
        <f t="shared" si="924"/>
        <v/>
      </c>
      <c r="P3972" s="79" t="str">
        <f t="shared" si="925"/>
        <v/>
      </c>
      <c r="Q3972" s="4"/>
      <c r="R3972" s="90" t="str">
        <f t="shared" si="926"/>
        <v/>
      </c>
      <c r="S3972" s="4"/>
      <c r="Y3972" s="18" t="str">
        <f t="shared" si="927"/>
        <v/>
      </c>
      <c r="AA3972" s="18" t="str">
        <f t="shared" si="918"/>
        <v/>
      </c>
      <c r="AB3972" s="18" t="str">
        <f t="shared" si="919"/>
        <v/>
      </c>
      <c r="AC3972" s="18" t="str">
        <f t="shared" si="928"/>
        <v/>
      </c>
      <c r="AD3972" s="18" t="str">
        <f t="shared" si="928"/>
        <v/>
      </c>
      <c r="AE3972" s="18" t="str">
        <f t="shared" si="929"/>
        <v/>
      </c>
      <c r="AG3972" s="95" t="str">
        <f>IF($C3972="", "", IF(IFERROR(INDEX(Ingredients!C$11:C$310, MATCH($C3972, Ingredients!$B$11:$B$310, 0)), "")="", "", IFERROR(INDEX(Ingredients!C$11:C$310, MATCH($C3972, Ingredients!$B$11:$B$310, 0)), "")))</f>
        <v/>
      </c>
      <c r="AH3972" s="105" t="str">
        <f>IF($C3972="", "", IF(IFERROR(INDEX(Ingredients!D$11:D$310, MATCH($C3972, Ingredients!$B$11:$B$310, 0)), "")="", "", IFERROR(INDEX(Ingredients!D$11:D$310, MATCH($C3972, Ingredients!$B$11:$B$310, 0)), "")))</f>
        <v/>
      </c>
      <c r="AI3972" s="106" t="str">
        <f>IF($C3972="", "", IF(IFERROR(INDEX(Ingredients!E$11:E$310, MATCH($C3972, Ingredients!$B$11:$B$310, 0)), "")="", "", IFERROR(INDEX(Ingredients!E$11:E$310, MATCH($C3972, Ingredients!$B$11:$B$310, 0)), "")))</f>
        <v/>
      </c>
      <c r="AJ3972" s="108" t="str">
        <f>IF($C3972="", "", IF(IFERROR(INDEX(Ingredients!F$11:F$310, MATCH($C3972, Ingredients!$B$11:$B$310, 0)), "")="", "", IFERROR(INDEX(Ingredients!F$11:F$310, MATCH($C3972, Ingredients!$B$11:$B$310, 0)), "")))</f>
        <v/>
      </c>
      <c r="AK3972" s="106" t="str">
        <f>IF($C3972="", "", IF(IFERROR(INDEX(Ingredients!G$11:G$310, MATCH($C3972, Ingredients!$B$11:$B$310, 0)), "")="", "", IFERROR(INDEX(Ingredients!G$11:G$310, MATCH($C3972, Ingredients!$B$11:$B$310, 0)), "")))</f>
        <v/>
      </c>
      <c r="AL3972" s="79" t="str">
        <f>IF($C3972="", "", IF(IFERROR(INDEX(Ingredients!H$11:H$310, MATCH($C3972, Ingredients!$B$11:$B$310, 0)), "")="", "", IFERROR(INDEX(Ingredients!H$11:H$310, MATCH($C3972, Ingredients!$B$11:$B$310, 0)), "")))</f>
        <v/>
      </c>
      <c r="AN3972" s="83" t="str">
        <f t="shared" si="920"/>
        <v/>
      </c>
      <c r="AP3972" s="114" t="str">
        <f t="shared" si="930"/>
        <v/>
      </c>
      <c r="AR3972" s="117" t="str">
        <f>IF($C3972="", "", IF(IFERROR(INDEX(Ingredients!$AI$11:$AI$310, MATCH($C3972, Ingredients!$B$11:$B$310, 0)), "")="", "", IFERROR(INDEX(Ingredients!$AI$11:$AI$310, MATCH($C3972, Ingredients!$B$11:$B$310, 0)), "")))</f>
        <v/>
      </c>
      <c r="AT3972" s="120" t="str">
        <f t="shared" si="931"/>
        <v/>
      </c>
      <c r="AV3972" s="90" t="str">
        <f t="shared" si="921"/>
        <v/>
      </c>
      <c r="AX3972" s="90" t="str">
        <f>IF($AV3972="", "", COUNTIF($AV$11:$AV$5010, "&lt;"&amp;$AV3972)+1+COUNTIF($AV$11:$AV3972, $AV3972)-1)</f>
        <v/>
      </c>
      <c r="AZ3972" s="111" t="str">
        <f>IF($B3972="", "", SUMIF('Shopping List'!$AV$11:$AV$25, $B3972, 'Shopping List'!$BN$11:$BN$25))</f>
        <v/>
      </c>
      <c r="BB3972" s="117" t="str">
        <f t="shared" si="932"/>
        <v/>
      </c>
    </row>
    <row r="3973" spans="1:54" x14ac:dyDescent="0.25">
      <c r="A3973" s="4"/>
      <c r="B3973" s="37"/>
      <c r="C3973" s="124"/>
      <c r="D3973" s="39"/>
      <c r="E3973" s="125"/>
      <c r="F3973" s="48"/>
      <c r="G3973" s="4"/>
      <c r="H3973" s="4"/>
      <c r="I3973" s="95" t="str">
        <f>IF($C3973="", "", IF(IFERROR(INDEX(Ingredients!$C$11:$C$310, MATCH($C3973, Ingredients!$B$11:$B$310, 0)), "")="", "", IFERROR(INDEX(Ingredients!$C$11:$C$310, MATCH($C3973, Ingredients!$B$11:$B$310, 0)), "")))</f>
        <v/>
      </c>
      <c r="J3973" s="73" t="str">
        <f>IF($B3973="", "", IF(IFERROR(INDEX(Meals!$C$11:$C$260, MATCH($B3973, Meals!$B$11:$B$260, 0)), "")="", "", IFERROR(INDEX(Meals!$C$11:$C$260, MATCH($B3973, Meals!$B$11:$B$260, 0)), "")))</f>
        <v/>
      </c>
      <c r="K3973" s="4"/>
      <c r="L3973" s="72" t="str">
        <f t="shared" si="922"/>
        <v/>
      </c>
      <c r="M3973" s="73" t="str">
        <f t="shared" si="923"/>
        <v/>
      </c>
      <c r="N3973" s="4"/>
      <c r="O3973" s="78" t="str">
        <f t="shared" si="924"/>
        <v/>
      </c>
      <c r="P3973" s="79" t="str">
        <f t="shared" si="925"/>
        <v/>
      </c>
      <c r="Q3973" s="4"/>
      <c r="R3973" s="90" t="str">
        <f t="shared" si="926"/>
        <v/>
      </c>
      <c r="S3973" s="4"/>
      <c r="Y3973" s="18" t="str">
        <f t="shared" si="927"/>
        <v/>
      </c>
      <c r="AA3973" s="18" t="str">
        <f t="shared" si="918"/>
        <v/>
      </c>
      <c r="AB3973" s="18" t="str">
        <f t="shared" si="919"/>
        <v/>
      </c>
      <c r="AC3973" s="18" t="str">
        <f t="shared" si="928"/>
        <v/>
      </c>
      <c r="AD3973" s="18" t="str">
        <f t="shared" si="928"/>
        <v/>
      </c>
      <c r="AE3973" s="18" t="str">
        <f t="shared" si="929"/>
        <v/>
      </c>
      <c r="AG3973" s="95" t="str">
        <f>IF($C3973="", "", IF(IFERROR(INDEX(Ingredients!C$11:C$310, MATCH($C3973, Ingredients!$B$11:$B$310, 0)), "")="", "", IFERROR(INDEX(Ingredients!C$11:C$310, MATCH($C3973, Ingredients!$B$11:$B$310, 0)), "")))</f>
        <v/>
      </c>
      <c r="AH3973" s="105" t="str">
        <f>IF($C3973="", "", IF(IFERROR(INDEX(Ingredients!D$11:D$310, MATCH($C3973, Ingredients!$B$11:$B$310, 0)), "")="", "", IFERROR(INDEX(Ingredients!D$11:D$310, MATCH($C3973, Ingredients!$B$11:$B$310, 0)), "")))</f>
        <v/>
      </c>
      <c r="AI3973" s="106" t="str">
        <f>IF($C3973="", "", IF(IFERROR(INDEX(Ingredients!E$11:E$310, MATCH($C3973, Ingredients!$B$11:$B$310, 0)), "")="", "", IFERROR(INDEX(Ingredients!E$11:E$310, MATCH($C3973, Ingredients!$B$11:$B$310, 0)), "")))</f>
        <v/>
      </c>
      <c r="AJ3973" s="108" t="str">
        <f>IF($C3973="", "", IF(IFERROR(INDEX(Ingredients!F$11:F$310, MATCH($C3973, Ingredients!$B$11:$B$310, 0)), "")="", "", IFERROR(INDEX(Ingredients!F$11:F$310, MATCH($C3973, Ingredients!$B$11:$B$310, 0)), "")))</f>
        <v/>
      </c>
      <c r="AK3973" s="106" t="str">
        <f>IF($C3973="", "", IF(IFERROR(INDEX(Ingredients!G$11:G$310, MATCH($C3973, Ingredients!$B$11:$B$310, 0)), "")="", "", IFERROR(INDEX(Ingredients!G$11:G$310, MATCH($C3973, Ingredients!$B$11:$B$310, 0)), "")))</f>
        <v/>
      </c>
      <c r="AL3973" s="79" t="str">
        <f>IF($C3973="", "", IF(IFERROR(INDEX(Ingredients!H$11:H$310, MATCH($C3973, Ingredients!$B$11:$B$310, 0)), "")="", "", IFERROR(INDEX(Ingredients!H$11:H$310, MATCH($C3973, Ingredients!$B$11:$B$310, 0)), "")))</f>
        <v/>
      </c>
      <c r="AN3973" s="83" t="str">
        <f t="shared" si="920"/>
        <v/>
      </c>
      <c r="AP3973" s="114" t="str">
        <f t="shared" si="930"/>
        <v/>
      </c>
      <c r="AR3973" s="117" t="str">
        <f>IF($C3973="", "", IF(IFERROR(INDEX(Ingredients!$AI$11:$AI$310, MATCH($C3973, Ingredients!$B$11:$B$310, 0)), "")="", "", IFERROR(INDEX(Ingredients!$AI$11:$AI$310, MATCH($C3973, Ingredients!$B$11:$B$310, 0)), "")))</f>
        <v/>
      </c>
      <c r="AT3973" s="120" t="str">
        <f t="shared" si="931"/>
        <v/>
      </c>
      <c r="AV3973" s="90" t="str">
        <f t="shared" si="921"/>
        <v/>
      </c>
      <c r="AX3973" s="90" t="str">
        <f>IF($AV3973="", "", COUNTIF($AV$11:$AV$5010, "&lt;"&amp;$AV3973)+1+COUNTIF($AV$11:$AV3973, $AV3973)-1)</f>
        <v/>
      </c>
      <c r="AZ3973" s="111" t="str">
        <f>IF($B3973="", "", SUMIF('Shopping List'!$AV$11:$AV$25, $B3973, 'Shopping List'!$BN$11:$BN$25))</f>
        <v/>
      </c>
      <c r="BB3973" s="117" t="str">
        <f t="shared" si="932"/>
        <v/>
      </c>
    </row>
    <row r="3974" spans="1:54" x14ac:dyDescent="0.25">
      <c r="A3974" s="4"/>
      <c r="B3974" s="37"/>
      <c r="C3974" s="124"/>
      <c r="D3974" s="39"/>
      <c r="E3974" s="125"/>
      <c r="F3974" s="48"/>
      <c r="G3974" s="4"/>
      <c r="H3974" s="4"/>
      <c r="I3974" s="95" t="str">
        <f>IF($C3974="", "", IF(IFERROR(INDEX(Ingredients!$C$11:$C$310, MATCH($C3974, Ingredients!$B$11:$B$310, 0)), "")="", "", IFERROR(INDEX(Ingredients!$C$11:$C$310, MATCH($C3974, Ingredients!$B$11:$B$310, 0)), "")))</f>
        <v/>
      </c>
      <c r="J3974" s="73" t="str">
        <f>IF($B3974="", "", IF(IFERROR(INDEX(Meals!$C$11:$C$260, MATCH($B3974, Meals!$B$11:$B$260, 0)), "")="", "", IFERROR(INDEX(Meals!$C$11:$C$260, MATCH($B3974, Meals!$B$11:$B$260, 0)), "")))</f>
        <v/>
      </c>
      <c r="K3974" s="4"/>
      <c r="L3974" s="72" t="str">
        <f t="shared" si="922"/>
        <v/>
      </c>
      <c r="M3974" s="73" t="str">
        <f t="shared" si="923"/>
        <v/>
      </c>
      <c r="N3974" s="4"/>
      <c r="O3974" s="78" t="str">
        <f t="shared" si="924"/>
        <v/>
      </c>
      <c r="P3974" s="79" t="str">
        <f t="shared" si="925"/>
        <v/>
      </c>
      <c r="Q3974" s="4"/>
      <c r="R3974" s="90" t="str">
        <f t="shared" si="926"/>
        <v/>
      </c>
      <c r="S3974" s="4"/>
      <c r="Y3974" s="18" t="str">
        <f t="shared" si="927"/>
        <v/>
      </c>
      <c r="AA3974" s="18" t="str">
        <f t="shared" si="918"/>
        <v/>
      </c>
      <c r="AB3974" s="18" t="str">
        <f t="shared" si="919"/>
        <v/>
      </c>
      <c r="AC3974" s="18" t="str">
        <f t="shared" si="928"/>
        <v/>
      </c>
      <c r="AD3974" s="18" t="str">
        <f t="shared" si="928"/>
        <v/>
      </c>
      <c r="AE3974" s="18" t="str">
        <f t="shared" si="929"/>
        <v/>
      </c>
      <c r="AG3974" s="95" t="str">
        <f>IF($C3974="", "", IF(IFERROR(INDEX(Ingredients!C$11:C$310, MATCH($C3974, Ingredients!$B$11:$B$310, 0)), "")="", "", IFERROR(INDEX(Ingredients!C$11:C$310, MATCH($C3974, Ingredients!$B$11:$B$310, 0)), "")))</f>
        <v/>
      </c>
      <c r="AH3974" s="105" t="str">
        <f>IF($C3974="", "", IF(IFERROR(INDEX(Ingredients!D$11:D$310, MATCH($C3974, Ingredients!$B$11:$B$310, 0)), "")="", "", IFERROR(INDEX(Ingredients!D$11:D$310, MATCH($C3974, Ingredients!$B$11:$B$310, 0)), "")))</f>
        <v/>
      </c>
      <c r="AI3974" s="106" t="str">
        <f>IF($C3974="", "", IF(IFERROR(INDEX(Ingredients!E$11:E$310, MATCH($C3974, Ingredients!$B$11:$B$310, 0)), "")="", "", IFERROR(INDEX(Ingredients!E$11:E$310, MATCH($C3974, Ingredients!$B$11:$B$310, 0)), "")))</f>
        <v/>
      </c>
      <c r="AJ3974" s="108" t="str">
        <f>IF($C3974="", "", IF(IFERROR(INDEX(Ingredients!F$11:F$310, MATCH($C3974, Ingredients!$B$11:$B$310, 0)), "")="", "", IFERROR(INDEX(Ingredients!F$11:F$310, MATCH($C3974, Ingredients!$B$11:$B$310, 0)), "")))</f>
        <v/>
      </c>
      <c r="AK3974" s="106" t="str">
        <f>IF($C3974="", "", IF(IFERROR(INDEX(Ingredients!G$11:G$310, MATCH($C3974, Ingredients!$B$11:$B$310, 0)), "")="", "", IFERROR(INDEX(Ingredients!G$11:G$310, MATCH($C3974, Ingredients!$B$11:$B$310, 0)), "")))</f>
        <v/>
      </c>
      <c r="AL3974" s="79" t="str">
        <f>IF($C3974="", "", IF(IFERROR(INDEX(Ingredients!H$11:H$310, MATCH($C3974, Ingredients!$B$11:$B$310, 0)), "")="", "", IFERROR(INDEX(Ingredients!H$11:H$310, MATCH($C3974, Ingredients!$B$11:$B$310, 0)), "")))</f>
        <v/>
      </c>
      <c r="AN3974" s="83" t="str">
        <f t="shared" si="920"/>
        <v/>
      </c>
      <c r="AP3974" s="114" t="str">
        <f t="shared" si="930"/>
        <v/>
      </c>
      <c r="AR3974" s="117" t="str">
        <f>IF($C3974="", "", IF(IFERROR(INDEX(Ingredients!$AI$11:$AI$310, MATCH($C3974, Ingredients!$B$11:$B$310, 0)), "")="", "", IFERROR(INDEX(Ingredients!$AI$11:$AI$310, MATCH($C3974, Ingredients!$B$11:$B$310, 0)), "")))</f>
        <v/>
      </c>
      <c r="AT3974" s="120" t="str">
        <f t="shared" si="931"/>
        <v/>
      </c>
      <c r="AV3974" s="90" t="str">
        <f t="shared" si="921"/>
        <v/>
      </c>
      <c r="AX3974" s="90" t="str">
        <f>IF($AV3974="", "", COUNTIF($AV$11:$AV$5010, "&lt;"&amp;$AV3974)+1+COUNTIF($AV$11:$AV3974, $AV3974)-1)</f>
        <v/>
      </c>
      <c r="AZ3974" s="111" t="str">
        <f>IF($B3974="", "", SUMIF('Shopping List'!$AV$11:$AV$25, $B3974, 'Shopping List'!$BN$11:$BN$25))</f>
        <v/>
      </c>
      <c r="BB3974" s="117" t="str">
        <f t="shared" si="932"/>
        <v/>
      </c>
    </row>
    <row r="3975" spans="1:54" x14ac:dyDescent="0.25">
      <c r="A3975" s="4"/>
      <c r="B3975" s="37"/>
      <c r="C3975" s="124"/>
      <c r="D3975" s="39"/>
      <c r="E3975" s="125"/>
      <c r="F3975" s="48"/>
      <c r="G3975" s="4"/>
      <c r="H3975" s="4"/>
      <c r="I3975" s="95" t="str">
        <f>IF($C3975="", "", IF(IFERROR(INDEX(Ingredients!$C$11:$C$310, MATCH($C3975, Ingredients!$B$11:$B$310, 0)), "")="", "", IFERROR(INDEX(Ingredients!$C$11:$C$310, MATCH($C3975, Ingredients!$B$11:$B$310, 0)), "")))</f>
        <v/>
      </c>
      <c r="J3975" s="73" t="str">
        <f>IF($B3975="", "", IF(IFERROR(INDEX(Meals!$C$11:$C$260, MATCH($B3975, Meals!$B$11:$B$260, 0)), "")="", "", IFERROR(INDEX(Meals!$C$11:$C$260, MATCH($B3975, Meals!$B$11:$B$260, 0)), "")))</f>
        <v/>
      </c>
      <c r="K3975" s="4"/>
      <c r="L3975" s="72" t="str">
        <f t="shared" si="922"/>
        <v/>
      </c>
      <c r="M3975" s="73" t="str">
        <f t="shared" si="923"/>
        <v/>
      </c>
      <c r="N3975" s="4"/>
      <c r="O3975" s="78" t="str">
        <f t="shared" si="924"/>
        <v/>
      </c>
      <c r="P3975" s="79" t="str">
        <f t="shared" si="925"/>
        <v/>
      </c>
      <c r="Q3975" s="4"/>
      <c r="R3975" s="90" t="str">
        <f t="shared" si="926"/>
        <v/>
      </c>
      <c r="S3975" s="4"/>
      <c r="Y3975" s="18" t="str">
        <f t="shared" si="927"/>
        <v/>
      </c>
      <c r="AA3975" s="18" t="str">
        <f t="shared" si="918"/>
        <v/>
      </c>
      <c r="AB3975" s="18" t="str">
        <f t="shared" si="919"/>
        <v/>
      </c>
      <c r="AC3975" s="18" t="str">
        <f t="shared" si="928"/>
        <v/>
      </c>
      <c r="AD3975" s="18" t="str">
        <f t="shared" si="928"/>
        <v/>
      </c>
      <c r="AE3975" s="18" t="str">
        <f t="shared" si="929"/>
        <v/>
      </c>
      <c r="AG3975" s="95" t="str">
        <f>IF($C3975="", "", IF(IFERROR(INDEX(Ingredients!C$11:C$310, MATCH($C3975, Ingredients!$B$11:$B$310, 0)), "")="", "", IFERROR(INDEX(Ingredients!C$11:C$310, MATCH($C3975, Ingredients!$B$11:$B$310, 0)), "")))</f>
        <v/>
      </c>
      <c r="AH3975" s="105" t="str">
        <f>IF($C3975="", "", IF(IFERROR(INDEX(Ingredients!D$11:D$310, MATCH($C3975, Ingredients!$B$11:$B$310, 0)), "")="", "", IFERROR(INDEX(Ingredients!D$11:D$310, MATCH($C3975, Ingredients!$B$11:$B$310, 0)), "")))</f>
        <v/>
      </c>
      <c r="AI3975" s="106" t="str">
        <f>IF($C3975="", "", IF(IFERROR(INDEX(Ingredients!E$11:E$310, MATCH($C3975, Ingredients!$B$11:$B$310, 0)), "")="", "", IFERROR(INDEX(Ingredients!E$11:E$310, MATCH($C3975, Ingredients!$B$11:$B$310, 0)), "")))</f>
        <v/>
      </c>
      <c r="AJ3975" s="108" t="str">
        <f>IF($C3975="", "", IF(IFERROR(INDEX(Ingredients!F$11:F$310, MATCH($C3975, Ingredients!$B$11:$B$310, 0)), "")="", "", IFERROR(INDEX(Ingredients!F$11:F$310, MATCH($C3975, Ingredients!$B$11:$B$310, 0)), "")))</f>
        <v/>
      </c>
      <c r="AK3975" s="106" t="str">
        <f>IF($C3975="", "", IF(IFERROR(INDEX(Ingredients!G$11:G$310, MATCH($C3975, Ingredients!$B$11:$B$310, 0)), "")="", "", IFERROR(INDEX(Ingredients!G$11:G$310, MATCH($C3975, Ingredients!$B$11:$B$310, 0)), "")))</f>
        <v/>
      </c>
      <c r="AL3975" s="79" t="str">
        <f>IF($C3975="", "", IF(IFERROR(INDEX(Ingredients!H$11:H$310, MATCH($C3975, Ingredients!$B$11:$B$310, 0)), "")="", "", IFERROR(INDEX(Ingredients!H$11:H$310, MATCH($C3975, Ingredients!$B$11:$B$310, 0)), "")))</f>
        <v/>
      </c>
      <c r="AN3975" s="83" t="str">
        <f t="shared" si="920"/>
        <v/>
      </c>
      <c r="AP3975" s="114" t="str">
        <f t="shared" si="930"/>
        <v/>
      </c>
      <c r="AR3975" s="117" t="str">
        <f>IF($C3975="", "", IF(IFERROR(INDEX(Ingredients!$AI$11:$AI$310, MATCH($C3975, Ingredients!$B$11:$B$310, 0)), "")="", "", IFERROR(INDEX(Ingredients!$AI$11:$AI$310, MATCH($C3975, Ingredients!$B$11:$B$310, 0)), "")))</f>
        <v/>
      </c>
      <c r="AT3975" s="120" t="str">
        <f t="shared" si="931"/>
        <v/>
      </c>
      <c r="AV3975" s="90" t="str">
        <f t="shared" si="921"/>
        <v/>
      </c>
      <c r="AX3975" s="90" t="str">
        <f>IF($AV3975="", "", COUNTIF($AV$11:$AV$5010, "&lt;"&amp;$AV3975)+1+COUNTIF($AV$11:$AV3975, $AV3975)-1)</f>
        <v/>
      </c>
      <c r="AZ3975" s="111" t="str">
        <f>IF($B3975="", "", SUMIF('Shopping List'!$AV$11:$AV$25, $B3975, 'Shopping List'!$BN$11:$BN$25))</f>
        <v/>
      </c>
      <c r="BB3975" s="117" t="str">
        <f t="shared" si="932"/>
        <v/>
      </c>
    </row>
    <row r="3976" spans="1:54" x14ac:dyDescent="0.25">
      <c r="A3976" s="4"/>
      <c r="B3976" s="37"/>
      <c r="C3976" s="124"/>
      <c r="D3976" s="39"/>
      <c r="E3976" s="125"/>
      <c r="F3976" s="48"/>
      <c r="G3976" s="4"/>
      <c r="H3976" s="4"/>
      <c r="I3976" s="95" t="str">
        <f>IF($C3976="", "", IF(IFERROR(INDEX(Ingredients!$C$11:$C$310, MATCH($C3976, Ingredients!$B$11:$B$310, 0)), "")="", "", IFERROR(INDEX(Ingredients!$C$11:$C$310, MATCH($C3976, Ingredients!$B$11:$B$310, 0)), "")))</f>
        <v/>
      </c>
      <c r="J3976" s="73" t="str">
        <f>IF($B3976="", "", IF(IFERROR(INDEX(Meals!$C$11:$C$260, MATCH($B3976, Meals!$B$11:$B$260, 0)), "")="", "", IFERROR(INDEX(Meals!$C$11:$C$260, MATCH($B3976, Meals!$B$11:$B$260, 0)), "")))</f>
        <v/>
      </c>
      <c r="K3976" s="4"/>
      <c r="L3976" s="72" t="str">
        <f t="shared" si="922"/>
        <v/>
      </c>
      <c r="M3976" s="73" t="str">
        <f t="shared" si="923"/>
        <v/>
      </c>
      <c r="N3976" s="4"/>
      <c r="O3976" s="78" t="str">
        <f t="shared" si="924"/>
        <v/>
      </c>
      <c r="P3976" s="79" t="str">
        <f t="shared" si="925"/>
        <v/>
      </c>
      <c r="Q3976" s="4"/>
      <c r="R3976" s="90" t="str">
        <f t="shared" si="926"/>
        <v/>
      </c>
      <c r="S3976" s="4"/>
      <c r="Y3976" s="18" t="str">
        <f t="shared" si="927"/>
        <v/>
      </c>
      <c r="AA3976" s="18" t="str">
        <f t="shared" si="918"/>
        <v/>
      </c>
      <c r="AB3976" s="18" t="str">
        <f t="shared" si="919"/>
        <v/>
      </c>
      <c r="AC3976" s="18" t="str">
        <f t="shared" si="928"/>
        <v/>
      </c>
      <c r="AD3976" s="18" t="str">
        <f t="shared" si="928"/>
        <v/>
      </c>
      <c r="AE3976" s="18" t="str">
        <f t="shared" si="929"/>
        <v/>
      </c>
      <c r="AG3976" s="95" t="str">
        <f>IF($C3976="", "", IF(IFERROR(INDEX(Ingredients!C$11:C$310, MATCH($C3976, Ingredients!$B$11:$B$310, 0)), "")="", "", IFERROR(INDEX(Ingredients!C$11:C$310, MATCH($C3976, Ingredients!$B$11:$B$310, 0)), "")))</f>
        <v/>
      </c>
      <c r="AH3976" s="105" t="str">
        <f>IF($C3976="", "", IF(IFERROR(INDEX(Ingredients!D$11:D$310, MATCH($C3976, Ingredients!$B$11:$B$310, 0)), "")="", "", IFERROR(INDEX(Ingredients!D$11:D$310, MATCH($C3976, Ingredients!$B$11:$B$310, 0)), "")))</f>
        <v/>
      </c>
      <c r="AI3976" s="106" t="str">
        <f>IF($C3976="", "", IF(IFERROR(INDEX(Ingredients!E$11:E$310, MATCH($C3976, Ingredients!$B$11:$B$310, 0)), "")="", "", IFERROR(INDEX(Ingredients!E$11:E$310, MATCH($C3976, Ingredients!$B$11:$B$310, 0)), "")))</f>
        <v/>
      </c>
      <c r="AJ3976" s="108" t="str">
        <f>IF($C3976="", "", IF(IFERROR(INDEX(Ingredients!F$11:F$310, MATCH($C3976, Ingredients!$B$11:$B$310, 0)), "")="", "", IFERROR(INDEX(Ingredients!F$11:F$310, MATCH($C3976, Ingredients!$B$11:$B$310, 0)), "")))</f>
        <v/>
      </c>
      <c r="AK3976" s="106" t="str">
        <f>IF($C3976="", "", IF(IFERROR(INDEX(Ingredients!G$11:G$310, MATCH($C3976, Ingredients!$B$11:$B$310, 0)), "")="", "", IFERROR(INDEX(Ingredients!G$11:G$310, MATCH($C3976, Ingredients!$B$11:$B$310, 0)), "")))</f>
        <v/>
      </c>
      <c r="AL3976" s="79" t="str">
        <f>IF($C3976="", "", IF(IFERROR(INDEX(Ingredients!H$11:H$310, MATCH($C3976, Ingredients!$B$11:$B$310, 0)), "")="", "", IFERROR(INDEX(Ingredients!H$11:H$310, MATCH($C3976, Ingredients!$B$11:$B$310, 0)), "")))</f>
        <v/>
      </c>
      <c r="AN3976" s="83" t="str">
        <f t="shared" si="920"/>
        <v/>
      </c>
      <c r="AP3976" s="114" t="str">
        <f t="shared" si="930"/>
        <v/>
      </c>
      <c r="AR3976" s="117" t="str">
        <f>IF($C3976="", "", IF(IFERROR(INDEX(Ingredients!$AI$11:$AI$310, MATCH($C3976, Ingredients!$B$11:$B$310, 0)), "")="", "", IFERROR(INDEX(Ingredients!$AI$11:$AI$310, MATCH($C3976, Ingredients!$B$11:$B$310, 0)), "")))</f>
        <v/>
      </c>
      <c r="AT3976" s="120" t="str">
        <f t="shared" si="931"/>
        <v/>
      </c>
      <c r="AV3976" s="90" t="str">
        <f t="shared" si="921"/>
        <v/>
      </c>
      <c r="AX3976" s="90" t="str">
        <f>IF($AV3976="", "", COUNTIF($AV$11:$AV$5010, "&lt;"&amp;$AV3976)+1+COUNTIF($AV$11:$AV3976, $AV3976)-1)</f>
        <v/>
      </c>
      <c r="AZ3976" s="111" t="str">
        <f>IF($B3976="", "", SUMIF('Shopping List'!$AV$11:$AV$25, $B3976, 'Shopping List'!$BN$11:$BN$25))</f>
        <v/>
      </c>
      <c r="BB3976" s="117" t="str">
        <f t="shared" si="932"/>
        <v/>
      </c>
    </row>
    <row r="3977" spans="1:54" x14ac:dyDescent="0.25">
      <c r="A3977" s="4"/>
      <c r="B3977" s="37"/>
      <c r="C3977" s="124"/>
      <c r="D3977" s="39"/>
      <c r="E3977" s="125"/>
      <c r="F3977" s="48"/>
      <c r="G3977" s="4"/>
      <c r="H3977" s="4"/>
      <c r="I3977" s="95" t="str">
        <f>IF($C3977="", "", IF(IFERROR(INDEX(Ingredients!$C$11:$C$310, MATCH($C3977, Ingredients!$B$11:$B$310, 0)), "")="", "", IFERROR(INDEX(Ingredients!$C$11:$C$310, MATCH($C3977, Ingredients!$B$11:$B$310, 0)), "")))</f>
        <v/>
      </c>
      <c r="J3977" s="73" t="str">
        <f>IF($B3977="", "", IF(IFERROR(INDEX(Meals!$C$11:$C$260, MATCH($B3977, Meals!$B$11:$B$260, 0)), "")="", "", IFERROR(INDEX(Meals!$C$11:$C$260, MATCH($B3977, Meals!$B$11:$B$260, 0)), "")))</f>
        <v/>
      </c>
      <c r="K3977" s="4"/>
      <c r="L3977" s="72" t="str">
        <f t="shared" si="922"/>
        <v/>
      </c>
      <c r="M3977" s="73" t="str">
        <f t="shared" si="923"/>
        <v/>
      </c>
      <c r="N3977" s="4"/>
      <c r="O3977" s="78" t="str">
        <f t="shared" si="924"/>
        <v/>
      </c>
      <c r="P3977" s="79" t="str">
        <f t="shared" si="925"/>
        <v/>
      </c>
      <c r="Q3977" s="4"/>
      <c r="R3977" s="90" t="str">
        <f t="shared" si="926"/>
        <v/>
      </c>
      <c r="S3977" s="4"/>
      <c r="Y3977" s="18" t="str">
        <f t="shared" si="927"/>
        <v/>
      </c>
      <c r="AA3977" s="18" t="str">
        <f t="shared" si="918"/>
        <v/>
      </c>
      <c r="AB3977" s="18" t="str">
        <f t="shared" si="919"/>
        <v/>
      </c>
      <c r="AC3977" s="18" t="str">
        <f t="shared" si="928"/>
        <v/>
      </c>
      <c r="AD3977" s="18" t="str">
        <f t="shared" si="928"/>
        <v/>
      </c>
      <c r="AE3977" s="18" t="str">
        <f t="shared" si="929"/>
        <v/>
      </c>
      <c r="AG3977" s="95" t="str">
        <f>IF($C3977="", "", IF(IFERROR(INDEX(Ingredients!C$11:C$310, MATCH($C3977, Ingredients!$B$11:$B$310, 0)), "")="", "", IFERROR(INDEX(Ingredients!C$11:C$310, MATCH($C3977, Ingredients!$B$11:$B$310, 0)), "")))</f>
        <v/>
      </c>
      <c r="AH3977" s="105" t="str">
        <f>IF($C3977="", "", IF(IFERROR(INDEX(Ingredients!D$11:D$310, MATCH($C3977, Ingredients!$B$11:$B$310, 0)), "")="", "", IFERROR(INDEX(Ingredients!D$11:D$310, MATCH($C3977, Ingredients!$B$11:$B$310, 0)), "")))</f>
        <v/>
      </c>
      <c r="AI3977" s="106" t="str">
        <f>IF($C3977="", "", IF(IFERROR(INDEX(Ingredients!E$11:E$310, MATCH($C3977, Ingredients!$B$11:$B$310, 0)), "")="", "", IFERROR(INDEX(Ingredients!E$11:E$310, MATCH($C3977, Ingredients!$B$11:$B$310, 0)), "")))</f>
        <v/>
      </c>
      <c r="AJ3977" s="108" t="str">
        <f>IF($C3977="", "", IF(IFERROR(INDEX(Ingredients!F$11:F$310, MATCH($C3977, Ingredients!$B$11:$B$310, 0)), "")="", "", IFERROR(INDEX(Ingredients!F$11:F$310, MATCH($C3977, Ingredients!$B$11:$B$310, 0)), "")))</f>
        <v/>
      </c>
      <c r="AK3977" s="106" t="str">
        <f>IF($C3977="", "", IF(IFERROR(INDEX(Ingredients!G$11:G$310, MATCH($C3977, Ingredients!$B$11:$B$310, 0)), "")="", "", IFERROR(INDEX(Ingredients!G$11:G$310, MATCH($C3977, Ingredients!$B$11:$B$310, 0)), "")))</f>
        <v/>
      </c>
      <c r="AL3977" s="79" t="str">
        <f>IF($C3977="", "", IF(IFERROR(INDEX(Ingredients!H$11:H$310, MATCH($C3977, Ingredients!$B$11:$B$310, 0)), "")="", "", IFERROR(INDEX(Ingredients!H$11:H$310, MATCH($C3977, Ingredients!$B$11:$B$310, 0)), "")))</f>
        <v/>
      </c>
      <c r="AN3977" s="83" t="str">
        <f t="shared" si="920"/>
        <v/>
      </c>
      <c r="AP3977" s="114" t="str">
        <f t="shared" si="930"/>
        <v/>
      </c>
      <c r="AR3977" s="117" t="str">
        <f>IF($C3977="", "", IF(IFERROR(INDEX(Ingredients!$AI$11:$AI$310, MATCH($C3977, Ingredients!$B$11:$B$310, 0)), "")="", "", IFERROR(INDEX(Ingredients!$AI$11:$AI$310, MATCH($C3977, Ingredients!$B$11:$B$310, 0)), "")))</f>
        <v/>
      </c>
      <c r="AT3977" s="120" t="str">
        <f t="shared" si="931"/>
        <v/>
      </c>
      <c r="AV3977" s="90" t="str">
        <f t="shared" si="921"/>
        <v/>
      </c>
      <c r="AX3977" s="90" t="str">
        <f>IF($AV3977="", "", COUNTIF($AV$11:$AV$5010, "&lt;"&amp;$AV3977)+1+COUNTIF($AV$11:$AV3977, $AV3977)-1)</f>
        <v/>
      </c>
      <c r="AZ3977" s="111" t="str">
        <f>IF($B3977="", "", SUMIF('Shopping List'!$AV$11:$AV$25, $B3977, 'Shopping List'!$BN$11:$BN$25))</f>
        <v/>
      </c>
      <c r="BB3977" s="117" t="str">
        <f t="shared" si="932"/>
        <v/>
      </c>
    </row>
    <row r="3978" spans="1:54" x14ac:dyDescent="0.25">
      <c r="A3978" s="4"/>
      <c r="B3978" s="37"/>
      <c r="C3978" s="124"/>
      <c r="D3978" s="39"/>
      <c r="E3978" s="125"/>
      <c r="F3978" s="48"/>
      <c r="G3978" s="4"/>
      <c r="H3978" s="4"/>
      <c r="I3978" s="95" t="str">
        <f>IF($C3978="", "", IF(IFERROR(INDEX(Ingredients!$C$11:$C$310, MATCH($C3978, Ingredients!$B$11:$B$310, 0)), "")="", "", IFERROR(INDEX(Ingredients!$C$11:$C$310, MATCH($C3978, Ingredients!$B$11:$B$310, 0)), "")))</f>
        <v/>
      </c>
      <c r="J3978" s="73" t="str">
        <f>IF($B3978="", "", IF(IFERROR(INDEX(Meals!$C$11:$C$260, MATCH($B3978, Meals!$B$11:$B$260, 0)), "")="", "", IFERROR(INDEX(Meals!$C$11:$C$260, MATCH($B3978, Meals!$B$11:$B$260, 0)), "")))</f>
        <v/>
      </c>
      <c r="K3978" s="4"/>
      <c r="L3978" s="72" t="str">
        <f t="shared" si="922"/>
        <v/>
      </c>
      <c r="M3978" s="73" t="str">
        <f t="shared" si="923"/>
        <v/>
      </c>
      <c r="N3978" s="4"/>
      <c r="O3978" s="78" t="str">
        <f t="shared" si="924"/>
        <v/>
      </c>
      <c r="P3978" s="79" t="str">
        <f t="shared" si="925"/>
        <v/>
      </c>
      <c r="Q3978" s="4"/>
      <c r="R3978" s="90" t="str">
        <f t="shared" si="926"/>
        <v/>
      </c>
      <c r="S3978" s="4"/>
      <c r="Y3978" s="18" t="str">
        <f t="shared" si="927"/>
        <v/>
      </c>
      <c r="AA3978" s="18" t="str">
        <f t="shared" si="918"/>
        <v/>
      </c>
      <c r="AB3978" s="18" t="str">
        <f t="shared" si="919"/>
        <v/>
      </c>
      <c r="AC3978" s="18" t="str">
        <f t="shared" si="928"/>
        <v/>
      </c>
      <c r="AD3978" s="18" t="str">
        <f t="shared" si="928"/>
        <v/>
      </c>
      <c r="AE3978" s="18" t="str">
        <f t="shared" si="929"/>
        <v/>
      </c>
      <c r="AG3978" s="95" t="str">
        <f>IF($C3978="", "", IF(IFERROR(INDEX(Ingredients!C$11:C$310, MATCH($C3978, Ingredients!$B$11:$B$310, 0)), "")="", "", IFERROR(INDEX(Ingredients!C$11:C$310, MATCH($C3978, Ingredients!$B$11:$B$310, 0)), "")))</f>
        <v/>
      </c>
      <c r="AH3978" s="105" t="str">
        <f>IF($C3978="", "", IF(IFERROR(INDEX(Ingredients!D$11:D$310, MATCH($C3978, Ingredients!$B$11:$B$310, 0)), "")="", "", IFERROR(INDEX(Ingredients!D$11:D$310, MATCH($C3978, Ingredients!$B$11:$B$310, 0)), "")))</f>
        <v/>
      </c>
      <c r="AI3978" s="106" t="str">
        <f>IF($C3978="", "", IF(IFERROR(INDEX(Ingredients!E$11:E$310, MATCH($C3978, Ingredients!$B$11:$B$310, 0)), "")="", "", IFERROR(INDEX(Ingredients!E$11:E$310, MATCH($C3978, Ingredients!$B$11:$B$310, 0)), "")))</f>
        <v/>
      </c>
      <c r="AJ3978" s="108" t="str">
        <f>IF($C3978="", "", IF(IFERROR(INDEX(Ingredients!F$11:F$310, MATCH($C3978, Ingredients!$B$11:$B$310, 0)), "")="", "", IFERROR(INDEX(Ingredients!F$11:F$310, MATCH($C3978, Ingredients!$B$11:$B$310, 0)), "")))</f>
        <v/>
      </c>
      <c r="AK3978" s="106" t="str">
        <f>IF($C3978="", "", IF(IFERROR(INDEX(Ingredients!G$11:G$310, MATCH($C3978, Ingredients!$B$11:$B$310, 0)), "")="", "", IFERROR(INDEX(Ingredients!G$11:G$310, MATCH($C3978, Ingredients!$B$11:$B$310, 0)), "")))</f>
        <v/>
      </c>
      <c r="AL3978" s="79" t="str">
        <f>IF($C3978="", "", IF(IFERROR(INDEX(Ingredients!H$11:H$310, MATCH($C3978, Ingredients!$B$11:$B$310, 0)), "")="", "", IFERROR(INDEX(Ingredients!H$11:H$310, MATCH($C3978, Ingredients!$B$11:$B$310, 0)), "")))</f>
        <v/>
      </c>
      <c r="AN3978" s="83" t="str">
        <f t="shared" si="920"/>
        <v/>
      </c>
      <c r="AP3978" s="114" t="str">
        <f t="shared" si="930"/>
        <v/>
      </c>
      <c r="AR3978" s="117" t="str">
        <f>IF($C3978="", "", IF(IFERROR(INDEX(Ingredients!$AI$11:$AI$310, MATCH($C3978, Ingredients!$B$11:$B$310, 0)), "")="", "", IFERROR(INDEX(Ingredients!$AI$11:$AI$310, MATCH($C3978, Ingredients!$B$11:$B$310, 0)), "")))</f>
        <v/>
      </c>
      <c r="AT3978" s="120" t="str">
        <f t="shared" si="931"/>
        <v/>
      </c>
      <c r="AV3978" s="90" t="str">
        <f t="shared" si="921"/>
        <v/>
      </c>
      <c r="AX3978" s="90" t="str">
        <f>IF($AV3978="", "", COUNTIF($AV$11:$AV$5010, "&lt;"&amp;$AV3978)+1+COUNTIF($AV$11:$AV3978, $AV3978)-1)</f>
        <v/>
      </c>
      <c r="AZ3978" s="111" t="str">
        <f>IF($B3978="", "", SUMIF('Shopping List'!$AV$11:$AV$25, $B3978, 'Shopping List'!$BN$11:$BN$25))</f>
        <v/>
      </c>
      <c r="BB3978" s="117" t="str">
        <f t="shared" si="932"/>
        <v/>
      </c>
    </row>
    <row r="3979" spans="1:54" x14ac:dyDescent="0.25">
      <c r="A3979" s="4"/>
      <c r="B3979" s="37"/>
      <c r="C3979" s="124"/>
      <c r="D3979" s="39"/>
      <c r="E3979" s="125"/>
      <c r="F3979" s="48"/>
      <c r="G3979" s="4"/>
      <c r="H3979" s="4"/>
      <c r="I3979" s="95" t="str">
        <f>IF($C3979="", "", IF(IFERROR(INDEX(Ingredients!$C$11:$C$310, MATCH($C3979, Ingredients!$B$11:$B$310, 0)), "")="", "", IFERROR(INDEX(Ingredients!$C$11:$C$310, MATCH($C3979, Ingredients!$B$11:$B$310, 0)), "")))</f>
        <v/>
      </c>
      <c r="J3979" s="73" t="str">
        <f>IF($B3979="", "", IF(IFERROR(INDEX(Meals!$C$11:$C$260, MATCH($B3979, Meals!$B$11:$B$260, 0)), "")="", "", IFERROR(INDEX(Meals!$C$11:$C$260, MATCH($B3979, Meals!$B$11:$B$260, 0)), "")))</f>
        <v/>
      </c>
      <c r="K3979" s="4"/>
      <c r="L3979" s="72" t="str">
        <f t="shared" si="922"/>
        <v/>
      </c>
      <c r="M3979" s="73" t="str">
        <f t="shared" si="923"/>
        <v/>
      </c>
      <c r="N3979" s="4"/>
      <c r="O3979" s="78" t="str">
        <f t="shared" si="924"/>
        <v/>
      </c>
      <c r="P3979" s="79" t="str">
        <f t="shared" si="925"/>
        <v/>
      </c>
      <c r="Q3979" s="4"/>
      <c r="R3979" s="90" t="str">
        <f t="shared" si="926"/>
        <v/>
      </c>
      <c r="S3979" s="4"/>
      <c r="Y3979" s="18" t="str">
        <f t="shared" si="927"/>
        <v/>
      </c>
      <c r="AA3979" s="18" t="str">
        <f t="shared" ref="AA3979:AA4042" si="933">IF($Y3979="", "", IF(AND(AA$5="X", B3979=""), $Y$6, IF(AND(NOT(B3979=""), COUNTIF(V$11:V$260, B3979)=0), $Y$7, "")))</f>
        <v/>
      </c>
      <c r="AB3979" s="18" t="str">
        <f t="shared" ref="AB3979:AB4042" si="934">IF($Y3979="", "", IF(AND(AB$5="X", C3979=""), $Y$6, IF(AND(NOT(C3979=""), COUNTIF(W$11:W$310, C3979)=0), $Y$7, "")))</f>
        <v/>
      </c>
      <c r="AC3979" s="18" t="str">
        <f t="shared" si="928"/>
        <v/>
      </c>
      <c r="AD3979" s="18" t="str">
        <f t="shared" si="928"/>
        <v/>
      </c>
      <c r="AE3979" s="18" t="str">
        <f t="shared" si="929"/>
        <v/>
      </c>
      <c r="AG3979" s="95" t="str">
        <f>IF($C3979="", "", IF(IFERROR(INDEX(Ingredients!C$11:C$310, MATCH($C3979, Ingredients!$B$11:$B$310, 0)), "")="", "", IFERROR(INDEX(Ingredients!C$11:C$310, MATCH($C3979, Ingredients!$B$11:$B$310, 0)), "")))</f>
        <v/>
      </c>
      <c r="AH3979" s="105" t="str">
        <f>IF($C3979="", "", IF(IFERROR(INDEX(Ingredients!D$11:D$310, MATCH($C3979, Ingredients!$B$11:$B$310, 0)), "")="", "", IFERROR(INDEX(Ingredients!D$11:D$310, MATCH($C3979, Ingredients!$B$11:$B$310, 0)), "")))</f>
        <v/>
      </c>
      <c r="AI3979" s="106" t="str">
        <f>IF($C3979="", "", IF(IFERROR(INDEX(Ingredients!E$11:E$310, MATCH($C3979, Ingredients!$B$11:$B$310, 0)), "")="", "", IFERROR(INDEX(Ingredients!E$11:E$310, MATCH($C3979, Ingredients!$B$11:$B$310, 0)), "")))</f>
        <v/>
      </c>
      <c r="AJ3979" s="108" t="str">
        <f>IF($C3979="", "", IF(IFERROR(INDEX(Ingredients!F$11:F$310, MATCH($C3979, Ingredients!$B$11:$B$310, 0)), "")="", "", IFERROR(INDEX(Ingredients!F$11:F$310, MATCH($C3979, Ingredients!$B$11:$B$310, 0)), "")))</f>
        <v/>
      </c>
      <c r="AK3979" s="106" t="str">
        <f>IF($C3979="", "", IF(IFERROR(INDEX(Ingredients!G$11:G$310, MATCH($C3979, Ingredients!$B$11:$B$310, 0)), "")="", "", IFERROR(INDEX(Ingredients!G$11:G$310, MATCH($C3979, Ingredients!$B$11:$B$310, 0)), "")))</f>
        <v/>
      </c>
      <c r="AL3979" s="79" t="str">
        <f>IF($C3979="", "", IF(IFERROR(INDEX(Ingredients!H$11:H$310, MATCH($C3979, Ingredients!$B$11:$B$310, 0)), "")="", "", IFERROR(INDEX(Ingredients!H$11:H$310, MATCH($C3979, Ingredients!$B$11:$B$310, 0)), "")))</f>
        <v/>
      </c>
      <c r="AN3979" s="83" t="str">
        <f t="shared" ref="AN3979:AN4042" si="935">IF($D3979="", "", IFERROR(IF($AK3979=$AI3979, $AJ3979/$AH3979, $AJ3979), ""))</f>
        <v/>
      </c>
      <c r="AP3979" s="114" t="str">
        <f t="shared" si="930"/>
        <v/>
      </c>
      <c r="AR3979" s="117" t="str">
        <f>IF($C3979="", "", IF(IFERROR(INDEX(Ingredients!$AI$11:$AI$310, MATCH($C3979, Ingredients!$B$11:$B$310, 0)), "")="", "", IFERROR(INDEX(Ingredients!$AI$11:$AI$310, MATCH($C3979, Ingredients!$B$11:$B$310, 0)), "")))</f>
        <v/>
      </c>
      <c r="AT3979" s="120" t="str">
        <f t="shared" si="931"/>
        <v/>
      </c>
      <c r="AV3979" s="90" t="str">
        <f t="shared" ref="AV3979:AV4042" si="936">IF($AT$8="", "", IF($B3979=$AT$8, $E3979, ""))</f>
        <v/>
      </c>
      <c r="AX3979" s="90" t="str">
        <f>IF($AV3979="", "", COUNTIF($AV$11:$AV$5010, "&lt;"&amp;$AV3979)+1+COUNTIF($AV$11:$AV3979, $AV3979)-1)</f>
        <v/>
      </c>
      <c r="AZ3979" s="111" t="str">
        <f>IF($B3979="", "", SUMIF('Shopping List'!$AV$11:$AV$25, $B3979, 'Shopping List'!$BN$11:$BN$25))</f>
        <v/>
      </c>
      <c r="BB3979" s="117" t="str">
        <f t="shared" si="932"/>
        <v/>
      </c>
    </row>
    <row r="3980" spans="1:54" x14ac:dyDescent="0.25">
      <c r="A3980" s="4"/>
      <c r="B3980" s="37"/>
      <c r="C3980" s="124"/>
      <c r="D3980" s="39"/>
      <c r="E3980" s="125"/>
      <c r="F3980" s="48"/>
      <c r="G3980" s="4"/>
      <c r="H3980" s="4"/>
      <c r="I3980" s="95" t="str">
        <f>IF($C3980="", "", IF(IFERROR(INDEX(Ingredients!$C$11:$C$310, MATCH($C3980, Ingredients!$B$11:$B$310, 0)), "")="", "", IFERROR(INDEX(Ingredients!$C$11:$C$310, MATCH($C3980, Ingredients!$B$11:$B$310, 0)), "")))</f>
        <v/>
      </c>
      <c r="J3980" s="73" t="str">
        <f>IF($B3980="", "", IF(IFERROR(INDEX(Meals!$C$11:$C$260, MATCH($B3980, Meals!$B$11:$B$260, 0)), "")="", "", IFERROR(INDEX(Meals!$C$11:$C$260, MATCH($B3980, Meals!$B$11:$B$260, 0)), "")))</f>
        <v/>
      </c>
      <c r="K3980" s="4"/>
      <c r="L3980" s="72" t="str">
        <f t="shared" ref="L3980:L4043" si="937">IF($D3980="", "", IFERROR(ROUND($AN3980*$D3980, 0), ""))</f>
        <v/>
      </c>
      <c r="M3980" s="73" t="str">
        <f t="shared" ref="M3980:M4043" si="938">IFERROR(ROUND($L3980/$J3980, 0), "")</f>
        <v/>
      </c>
      <c r="N3980" s="4"/>
      <c r="O3980" s="78" t="str">
        <f t="shared" ref="O3980:O4043" si="939">IF($D3980="", "", IFERROR(ROUND($AP3980*$D3980, 2), ""))</f>
        <v/>
      </c>
      <c r="P3980" s="79" t="str">
        <f t="shared" ref="P3980:P4043" si="940">IFERROR(ROUND($O3980/$J3980, 2), "")</f>
        <v/>
      </c>
      <c r="Q3980" s="4"/>
      <c r="R3980" s="90" t="str">
        <f t="shared" ref="R3980:R4043" si="941">IF(OR($D3980="", $AR3980=""), "", IF($AR3980&gt;=$D3980, $V$3, $V$4))</f>
        <v/>
      </c>
      <c r="S3980" s="4"/>
      <c r="Y3980" s="18" t="str">
        <f t="shared" ref="Y3980:Y4043" si="942">IF(COUNTIF($B3980:$F3980, "")=5, "", "X")</f>
        <v/>
      </c>
      <c r="AA3980" s="18" t="str">
        <f t="shared" si="933"/>
        <v/>
      </c>
      <c r="AB3980" s="18" t="str">
        <f t="shared" si="934"/>
        <v/>
      </c>
      <c r="AC3980" s="18" t="str">
        <f t="shared" ref="AC3980:AD4043" si="943">IF($Y3980="", "", IF(AND(AC$5="X", D3980=""), $Y$6, IF(AND(NOT(D3980=""), ISNUMBER(D3980)=FALSE), $Y$7, "")))</f>
        <v/>
      </c>
      <c r="AD3980" s="18" t="str">
        <f t="shared" si="943"/>
        <v/>
      </c>
      <c r="AE3980" s="18" t="str">
        <f t="shared" ref="AE3980:AE4043" si="944">IF($Y3980="", "", IF(AND(AE$5="X", F3980=""), $Y$6, ""))</f>
        <v/>
      </c>
      <c r="AG3980" s="95" t="str">
        <f>IF($C3980="", "", IF(IFERROR(INDEX(Ingredients!C$11:C$310, MATCH($C3980, Ingredients!$B$11:$B$310, 0)), "")="", "", IFERROR(INDEX(Ingredients!C$11:C$310, MATCH($C3980, Ingredients!$B$11:$B$310, 0)), "")))</f>
        <v/>
      </c>
      <c r="AH3980" s="105" t="str">
        <f>IF($C3980="", "", IF(IFERROR(INDEX(Ingredients!D$11:D$310, MATCH($C3980, Ingredients!$B$11:$B$310, 0)), "")="", "", IFERROR(INDEX(Ingredients!D$11:D$310, MATCH($C3980, Ingredients!$B$11:$B$310, 0)), "")))</f>
        <v/>
      </c>
      <c r="AI3980" s="106" t="str">
        <f>IF($C3980="", "", IF(IFERROR(INDEX(Ingredients!E$11:E$310, MATCH($C3980, Ingredients!$B$11:$B$310, 0)), "")="", "", IFERROR(INDEX(Ingredients!E$11:E$310, MATCH($C3980, Ingredients!$B$11:$B$310, 0)), "")))</f>
        <v/>
      </c>
      <c r="AJ3980" s="108" t="str">
        <f>IF($C3980="", "", IF(IFERROR(INDEX(Ingredients!F$11:F$310, MATCH($C3980, Ingredients!$B$11:$B$310, 0)), "")="", "", IFERROR(INDEX(Ingredients!F$11:F$310, MATCH($C3980, Ingredients!$B$11:$B$310, 0)), "")))</f>
        <v/>
      </c>
      <c r="AK3980" s="106" t="str">
        <f>IF($C3980="", "", IF(IFERROR(INDEX(Ingredients!G$11:G$310, MATCH($C3980, Ingredients!$B$11:$B$310, 0)), "")="", "", IFERROR(INDEX(Ingredients!G$11:G$310, MATCH($C3980, Ingredients!$B$11:$B$310, 0)), "")))</f>
        <v/>
      </c>
      <c r="AL3980" s="79" t="str">
        <f>IF($C3980="", "", IF(IFERROR(INDEX(Ingredients!H$11:H$310, MATCH($C3980, Ingredients!$B$11:$B$310, 0)), "")="", "", IFERROR(INDEX(Ingredients!H$11:H$310, MATCH($C3980, Ingredients!$B$11:$B$310, 0)), "")))</f>
        <v/>
      </c>
      <c r="AN3980" s="83" t="str">
        <f t="shared" si="935"/>
        <v/>
      </c>
      <c r="AP3980" s="114" t="str">
        <f t="shared" ref="AP3980:AP4043" si="945">IF($D3980="", "", IFERROR(IF($AK3980=$AI3980, $AL3980/$AH3980, $AL3980), ""))</f>
        <v/>
      </c>
      <c r="AR3980" s="117" t="str">
        <f>IF($C3980="", "", IF(IFERROR(INDEX(Ingredients!$AI$11:$AI$310, MATCH($C3980, Ingredients!$B$11:$B$310, 0)), "")="", "", IFERROR(INDEX(Ingredients!$AI$11:$AI$310, MATCH($C3980, Ingredients!$B$11:$B$310, 0)), "")))</f>
        <v/>
      </c>
      <c r="AT3980" s="120" t="str">
        <f t="shared" ref="AT3980:AT4043" si="946">IF(OR($B3980="", $R3980=""), "", CONCATENATE($B3980, " - ", $R3980))</f>
        <v/>
      </c>
      <c r="AV3980" s="90" t="str">
        <f t="shared" si="936"/>
        <v/>
      </c>
      <c r="AX3980" s="90" t="str">
        <f>IF($AV3980="", "", COUNTIF($AV$11:$AV$5010, "&lt;"&amp;$AV3980)+1+COUNTIF($AV$11:$AV3980, $AV3980)-1)</f>
        <v/>
      </c>
      <c r="AZ3980" s="111" t="str">
        <f>IF($B3980="", "", SUMIF('Shopping List'!$AV$11:$AV$25, $B3980, 'Shopping List'!$BN$11:$BN$25))</f>
        <v/>
      </c>
      <c r="BB3980" s="117" t="str">
        <f t="shared" ref="BB3980:BB4043" si="947">IF(OR($AZ3980="", $AZ3980=0), "", IFERROR($D3980*$AZ3980, ""))</f>
        <v/>
      </c>
    </row>
    <row r="3981" spans="1:54" x14ac:dyDescent="0.25">
      <c r="A3981" s="4"/>
      <c r="B3981" s="37"/>
      <c r="C3981" s="124"/>
      <c r="D3981" s="39"/>
      <c r="E3981" s="125"/>
      <c r="F3981" s="48"/>
      <c r="G3981" s="4"/>
      <c r="H3981" s="4"/>
      <c r="I3981" s="95" t="str">
        <f>IF($C3981="", "", IF(IFERROR(INDEX(Ingredients!$C$11:$C$310, MATCH($C3981, Ingredients!$B$11:$B$310, 0)), "")="", "", IFERROR(INDEX(Ingredients!$C$11:$C$310, MATCH($C3981, Ingredients!$B$11:$B$310, 0)), "")))</f>
        <v/>
      </c>
      <c r="J3981" s="73" t="str">
        <f>IF($B3981="", "", IF(IFERROR(INDEX(Meals!$C$11:$C$260, MATCH($B3981, Meals!$B$11:$B$260, 0)), "")="", "", IFERROR(INDEX(Meals!$C$11:$C$260, MATCH($B3981, Meals!$B$11:$B$260, 0)), "")))</f>
        <v/>
      </c>
      <c r="K3981" s="4"/>
      <c r="L3981" s="72" t="str">
        <f t="shared" si="937"/>
        <v/>
      </c>
      <c r="M3981" s="73" t="str">
        <f t="shared" si="938"/>
        <v/>
      </c>
      <c r="N3981" s="4"/>
      <c r="O3981" s="78" t="str">
        <f t="shared" si="939"/>
        <v/>
      </c>
      <c r="P3981" s="79" t="str">
        <f t="shared" si="940"/>
        <v/>
      </c>
      <c r="Q3981" s="4"/>
      <c r="R3981" s="90" t="str">
        <f t="shared" si="941"/>
        <v/>
      </c>
      <c r="S3981" s="4"/>
      <c r="Y3981" s="18" t="str">
        <f t="shared" si="942"/>
        <v/>
      </c>
      <c r="AA3981" s="18" t="str">
        <f t="shared" si="933"/>
        <v/>
      </c>
      <c r="AB3981" s="18" t="str">
        <f t="shared" si="934"/>
        <v/>
      </c>
      <c r="AC3981" s="18" t="str">
        <f t="shared" si="943"/>
        <v/>
      </c>
      <c r="AD3981" s="18" t="str">
        <f t="shared" si="943"/>
        <v/>
      </c>
      <c r="AE3981" s="18" t="str">
        <f t="shared" si="944"/>
        <v/>
      </c>
      <c r="AG3981" s="95" t="str">
        <f>IF($C3981="", "", IF(IFERROR(INDEX(Ingredients!C$11:C$310, MATCH($C3981, Ingredients!$B$11:$B$310, 0)), "")="", "", IFERROR(INDEX(Ingredients!C$11:C$310, MATCH($C3981, Ingredients!$B$11:$B$310, 0)), "")))</f>
        <v/>
      </c>
      <c r="AH3981" s="105" t="str">
        <f>IF($C3981="", "", IF(IFERROR(INDEX(Ingredients!D$11:D$310, MATCH($C3981, Ingredients!$B$11:$B$310, 0)), "")="", "", IFERROR(INDEX(Ingredients!D$11:D$310, MATCH($C3981, Ingredients!$B$11:$B$310, 0)), "")))</f>
        <v/>
      </c>
      <c r="AI3981" s="106" t="str">
        <f>IF($C3981="", "", IF(IFERROR(INDEX(Ingredients!E$11:E$310, MATCH($C3981, Ingredients!$B$11:$B$310, 0)), "")="", "", IFERROR(INDEX(Ingredients!E$11:E$310, MATCH($C3981, Ingredients!$B$11:$B$310, 0)), "")))</f>
        <v/>
      </c>
      <c r="AJ3981" s="108" t="str">
        <f>IF($C3981="", "", IF(IFERROR(INDEX(Ingredients!F$11:F$310, MATCH($C3981, Ingredients!$B$11:$B$310, 0)), "")="", "", IFERROR(INDEX(Ingredients!F$11:F$310, MATCH($C3981, Ingredients!$B$11:$B$310, 0)), "")))</f>
        <v/>
      </c>
      <c r="AK3981" s="106" t="str">
        <f>IF($C3981="", "", IF(IFERROR(INDEX(Ingredients!G$11:G$310, MATCH($C3981, Ingredients!$B$11:$B$310, 0)), "")="", "", IFERROR(INDEX(Ingredients!G$11:G$310, MATCH($C3981, Ingredients!$B$11:$B$310, 0)), "")))</f>
        <v/>
      </c>
      <c r="AL3981" s="79" t="str">
        <f>IF($C3981="", "", IF(IFERROR(INDEX(Ingredients!H$11:H$310, MATCH($C3981, Ingredients!$B$11:$B$310, 0)), "")="", "", IFERROR(INDEX(Ingredients!H$11:H$310, MATCH($C3981, Ingredients!$B$11:$B$310, 0)), "")))</f>
        <v/>
      </c>
      <c r="AN3981" s="83" t="str">
        <f t="shared" si="935"/>
        <v/>
      </c>
      <c r="AP3981" s="114" t="str">
        <f t="shared" si="945"/>
        <v/>
      </c>
      <c r="AR3981" s="117" t="str">
        <f>IF($C3981="", "", IF(IFERROR(INDEX(Ingredients!$AI$11:$AI$310, MATCH($C3981, Ingredients!$B$11:$B$310, 0)), "")="", "", IFERROR(INDEX(Ingredients!$AI$11:$AI$310, MATCH($C3981, Ingredients!$B$11:$B$310, 0)), "")))</f>
        <v/>
      </c>
      <c r="AT3981" s="120" t="str">
        <f t="shared" si="946"/>
        <v/>
      </c>
      <c r="AV3981" s="90" t="str">
        <f t="shared" si="936"/>
        <v/>
      </c>
      <c r="AX3981" s="90" t="str">
        <f>IF($AV3981="", "", COUNTIF($AV$11:$AV$5010, "&lt;"&amp;$AV3981)+1+COUNTIF($AV$11:$AV3981, $AV3981)-1)</f>
        <v/>
      </c>
      <c r="AZ3981" s="111" t="str">
        <f>IF($B3981="", "", SUMIF('Shopping List'!$AV$11:$AV$25, $B3981, 'Shopping List'!$BN$11:$BN$25))</f>
        <v/>
      </c>
      <c r="BB3981" s="117" t="str">
        <f t="shared" si="947"/>
        <v/>
      </c>
    </row>
    <row r="3982" spans="1:54" x14ac:dyDescent="0.25">
      <c r="A3982" s="4"/>
      <c r="B3982" s="37"/>
      <c r="C3982" s="124"/>
      <c r="D3982" s="39"/>
      <c r="E3982" s="125"/>
      <c r="F3982" s="48"/>
      <c r="G3982" s="4"/>
      <c r="H3982" s="4"/>
      <c r="I3982" s="95" t="str">
        <f>IF($C3982="", "", IF(IFERROR(INDEX(Ingredients!$C$11:$C$310, MATCH($C3982, Ingredients!$B$11:$B$310, 0)), "")="", "", IFERROR(INDEX(Ingredients!$C$11:$C$310, MATCH($C3982, Ingredients!$B$11:$B$310, 0)), "")))</f>
        <v/>
      </c>
      <c r="J3982" s="73" t="str">
        <f>IF($B3982="", "", IF(IFERROR(INDEX(Meals!$C$11:$C$260, MATCH($B3982, Meals!$B$11:$B$260, 0)), "")="", "", IFERROR(INDEX(Meals!$C$11:$C$260, MATCH($B3982, Meals!$B$11:$B$260, 0)), "")))</f>
        <v/>
      </c>
      <c r="K3982" s="4"/>
      <c r="L3982" s="72" t="str">
        <f t="shared" si="937"/>
        <v/>
      </c>
      <c r="M3982" s="73" t="str">
        <f t="shared" si="938"/>
        <v/>
      </c>
      <c r="N3982" s="4"/>
      <c r="O3982" s="78" t="str">
        <f t="shared" si="939"/>
        <v/>
      </c>
      <c r="P3982" s="79" t="str">
        <f t="shared" si="940"/>
        <v/>
      </c>
      <c r="Q3982" s="4"/>
      <c r="R3982" s="90" t="str">
        <f t="shared" si="941"/>
        <v/>
      </c>
      <c r="S3982" s="4"/>
      <c r="Y3982" s="18" t="str">
        <f t="shared" si="942"/>
        <v/>
      </c>
      <c r="AA3982" s="18" t="str">
        <f t="shared" si="933"/>
        <v/>
      </c>
      <c r="AB3982" s="18" t="str">
        <f t="shared" si="934"/>
        <v/>
      </c>
      <c r="AC3982" s="18" t="str">
        <f t="shared" si="943"/>
        <v/>
      </c>
      <c r="AD3982" s="18" t="str">
        <f t="shared" si="943"/>
        <v/>
      </c>
      <c r="AE3982" s="18" t="str">
        <f t="shared" si="944"/>
        <v/>
      </c>
      <c r="AG3982" s="95" t="str">
        <f>IF($C3982="", "", IF(IFERROR(INDEX(Ingredients!C$11:C$310, MATCH($C3982, Ingredients!$B$11:$B$310, 0)), "")="", "", IFERROR(INDEX(Ingredients!C$11:C$310, MATCH($C3982, Ingredients!$B$11:$B$310, 0)), "")))</f>
        <v/>
      </c>
      <c r="AH3982" s="105" t="str">
        <f>IF($C3982="", "", IF(IFERROR(INDEX(Ingredients!D$11:D$310, MATCH($C3982, Ingredients!$B$11:$B$310, 0)), "")="", "", IFERROR(INDEX(Ingredients!D$11:D$310, MATCH($C3982, Ingredients!$B$11:$B$310, 0)), "")))</f>
        <v/>
      </c>
      <c r="AI3982" s="106" t="str">
        <f>IF($C3982="", "", IF(IFERROR(INDEX(Ingredients!E$11:E$310, MATCH($C3982, Ingredients!$B$11:$B$310, 0)), "")="", "", IFERROR(INDEX(Ingredients!E$11:E$310, MATCH($C3982, Ingredients!$B$11:$B$310, 0)), "")))</f>
        <v/>
      </c>
      <c r="AJ3982" s="108" t="str">
        <f>IF($C3982="", "", IF(IFERROR(INDEX(Ingredients!F$11:F$310, MATCH($C3982, Ingredients!$B$11:$B$310, 0)), "")="", "", IFERROR(INDEX(Ingredients!F$11:F$310, MATCH($C3982, Ingredients!$B$11:$B$310, 0)), "")))</f>
        <v/>
      </c>
      <c r="AK3982" s="106" t="str">
        <f>IF($C3982="", "", IF(IFERROR(INDEX(Ingredients!G$11:G$310, MATCH($C3982, Ingredients!$B$11:$B$310, 0)), "")="", "", IFERROR(INDEX(Ingredients!G$11:G$310, MATCH($C3982, Ingredients!$B$11:$B$310, 0)), "")))</f>
        <v/>
      </c>
      <c r="AL3982" s="79" t="str">
        <f>IF($C3982="", "", IF(IFERROR(INDEX(Ingredients!H$11:H$310, MATCH($C3982, Ingredients!$B$11:$B$310, 0)), "")="", "", IFERROR(INDEX(Ingredients!H$11:H$310, MATCH($C3982, Ingredients!$B$11:$B$310, 0)), "")))</f>
        <v/>
      </c>
      <c r="AN3982" s="83" t="str">
        <f t="shared" si="935"/>
        <v/>
      </c>
      <c r="AP3982" s="114" t="str">
        <f t="shared" si="945"/>
        <v/>
      </c>
      <c r="AR3982" s="117" t="str">
        <f>IF($C3982="", "", IF(IFERROR(INDEX(Ingredients!$AI$11:$AI$310, MATCH($C3982, Ingredients!$B$11:$B$310, 0)), "")="", "", IFERROR(INDEX(Ingredients!$AI$11:$AI$310, MATCH($C3982, Ingredients!$B$11:$B$310, 0)), "")))</f>
        <v/>
      </c>
      <c r="AT3982" s="120" t="str">
        <f t="shared" si="946"/>
        <v/>
      </c>
      <c r="AV3982" s="90" t="str">
        <f t="shared" si="936"/>
        <v/>
      </c>
      <c r="AX3982" s="90" t="str">
        <f>IF($AV3982="", "", COUNTIF($AV$11:$AV$5010, "&lt;"&amp;$AV3982)+1+COUNTIF($AV$11:$AV3982, $AV3982)-1)</f>
        <v/>
      </c>
      <c r="AZ3982" s="111" t="str">
        <f>IF($B3982="", "", SUMIF('Shopping List'!$AV$11:$AV$25, $B3982, 'Shopping List'!$BN$11:$BN$25))</f>
        <v/>
      </c>
      <c r="BB3982" s="117" t="str">
        <f t="shared" si="947"/>
        <v/>
      </c>
    </row>
    <row r="3983" spans="1:54" x14ac:dyDescent="0.25">
      <c r="A3983" s="4"/>
      <c r="B3983" s="37"/>
      <c r="C3983" s="124"/>
      <c r="D3983" s="39"/>
      <c r="E3983" s="125"/>
      <c r="F3983" s="48"/>
      <c r="G3983" s="4"/>
      <c r="H3983" s="4"/>
      <c r="I3983" s="95" t="str">
        <f>IF($C3983="", "", IF(IFERROR(INDEX(Ingredients!$C$11:$C$310, MATCH($C3983, Ingredients!$B$11:$B$310, 0)), "")="", "", IFERROR(INDEX(Ingredients!$C$11:$C$310, MATCH($C3983, Ingredients!$B$11:$B$310, 0)), "")))</f>
        <v/>
      </c>
      <c r="J3983" s="73" t="str">
        <f>IF($B3983="", "", IF(IFERROR(INDEX(Meals!$C$11:$C$260, MATCH($B3983, Meals!$B$11:$B$260, 0)), "")="", "", IFERROR(INDEX(Meals!$C$11:$C$260, MATCH($B3983, Meals!$B$11:$B$260, 0)), "")))</f>
        <v/>
      </c>
      <c r="K3983" s="4"/>
      <c r="L3983" s="72" t="str">
        <f t="shared" si="937"/>
        <v/>
      </c>
      <c r="M3983" s="73" t="str">
        <f t="shared" si="938"/>
        <v/>
      </c>
      <c r="N3983" s="4"/>
      <c r="O3983" s="78" t="str">
        <f t="shared" si="939"/>
        <v/>
      </c>
      <c r="P3983" s="79" t="str">
        <f t="shared" si="940"/>
        <v/>
      </c>
      <c r="Q3983" s="4"/>
      <c r="R3983" s="90" t="str">
        <f t="shared" si="941"/>
        <v/>
      </c>
      <c r="S3983" s="4"/>
      <c r="Y3983" s="18" t="str">
        <f t="shared" si="942"/>
        <v/>
      </c>
      <c r="AA3983" s="18" t="str">
        <f t="shared" si="933"/>
        <v/>
      </c>
      <c r="AB3983" s="18" t="str">
        <f t="shared" si="934"/>
        <v/>
      </c>
      <c r="AC3983" s="18" t="str">
        <f t="shared" si="943"/>
        <v/>
      </c>
      <c r="AD3983" s="18" t="str">
        <f t="shared" si="943"/>
        <v/>
      </c>
      <c r="AE3983" s="18" t="str">
        <f t="shared" si="944"/>
        <v/>
      </c>
      <c r="AG3983" s="95" t="str">
        <f>IF($C3983="", "", IF(IFERROR(INDEX(Ingredients!C$11:C$310, MATCH($C3983, Ingredients!$B$11:$B$310, 0)), "")="", "", IFERROR(INDEX(Ingredients!C$11:C$310, MATCH($C3983, Ingredients!$B$11:$B$310, 0)), "")))</f>
        <v/>
      </c>
      <c r="AH3983" s="105" t="str">
        <f>IF($C3983="", "", IF(IFERROR(INDEX(Ingredients!D$11:D$310, MATCH($C3983, Ingredients!$B$11:$B$310, 0)), "")="", "", IFERROR(INDEX(Ingredients!D$11:D$310, MATCH($C3983, Ingredients!$B$11:$B$310, 0)), "")))</f>
        <v/>
      </c>
      <c r="AI3983" s="106" t="str">
        <f>IF($C3983="", "", IF(IFERROR(INDEX(Ingredients!E$11:E$310, MATCH($C3983, Ingredients!$B$11:$B$310, 0)), "")="", "", IFERROR(INDEX(Ingredients!E$11:E$310, MATCH($C3983, Ingredients!$B$11:$B$310, 0)), "")))</f>
        <v/>
      </c>
      <c r="AJ3983" s="108" t="str">
        <f>IF($C3983="", "", IF(IFERROR(INDEX(Ingredients!F$11:F$310, MATCH($C3983, Ingredients!$B$11:$B$310, 0)), "")="", "", IFERROR(INDEX(Ingredients!F$11:F$310, MATCH($C3983, Ingredients!$B$11:$B$310, 0)), "")))</f>
        <v/>
      </c>
      <c r="AK3983" s="106" t="str">
        <f>IF($C3983="", "", IF(IFERROR(INDEX(Ingredients!G$11:G$310, MATCH($C3983, Ingredients!$B$11:$B$310, 0)), "")="", "", IFERROR(INDEX(Ingredients!G$11:G$310, MATCH($C3983, Ingredients!$B$11:$B$310, 0)), "")))</f>
        <v/>
      </c>
      <c r="AL3983" s="79" t="str">
        <f>IF($C3983="", "", IF(IFERROR(INDEX(Ingredients!H$11:H$310, MATCH($C3983, Ingredients!$B$11:$B$310, 0)), "")="", "", IFERROR(INDEX(Ingredients!H$11:H$310, MATCH($C3983, Ingredients!$B$11:$B$310, 0)), "")))</f>
        <v/>
      </c>
      <c r="AN3983" s="83" t="str">
        <f t="shared" si="935"/>
        <v/>
      </c>
      <c r="AP3983" s="114" t="str">
        <f t="shared" si="945"/>
        <v/>
      </c>
      <c r="AR3983" s="117" t="str">
        <f>IF($C3983="", "", IF(IFERROR(INDEX(Ingredients!$AI$11:$AI$310, MATCH($C3983, Ingredients!$B$11:$B$310, 0)), "")="", "", IFERROR(INDEX(Ingredients!$AI$11:$AI$310, MATCH($C3983, Ingredients!$B$11:$B$310, 0)), "")))</f>
        <v/>
      </c>
      <c r="AT3983" s="120" t="str">
        <f t="shared" si="946"/>
        <v/>
      </c>
      <c r="AV3983" s="90" t="str">
        <f t="shared" si="936"/>
        <v/>
      </c>
      <c r="AX3983" s="90" t="str">
        <f>IF($AV3983="", "", COUNTIF($AV$11:$AV$5010, "&lt;"&amp;$AV3983)+1+COUNTIF($AV$11:$AV3983, $AV3983)-1)</f>
        <v/>
      </c>
      <c r="AZ3983" s="111" t="str">
        <f>IF($B3983="", "", SUMIF('Shopping List'!$AV$11:$AV$25, $B3983, 'Shopping List'!$BN$11:$BN$25))</f>
        <v/>
      </c>
      <c r="BB3983" s="117" t="str">
        <f t="shared" si="947"/>
        <v/>
      </c>
    </row>
    <row r="3984" spans="1:54" x14ac:dyDescent="0.25">
      <c r="A3984" s="4"/>
      <c r="B3984" s="37"/>
      <c r="C3984" s="124"/>
      <c r="D3984" s="39"/>
      <c r="E3984" s="125"/>
      <c r="F3984" s="48"/>
      <c r="G3984" s="4"/>
      <c r="H3984" s="4"/>
      <c r="I3984" s="95" t="str">
        <f>IF($C3984="", "", IF(IFERROR(INDEX(Ingredients!$C$11:$C$310, MATCH($C3984, Ingredients!$B$11:$B$310, 0)), "")="", "", IFERROR(INDEX(Ingredients!$C$11:$C$310, MATCH($C3984, Ingredients!$B$11:$B$310, 0)), "")))</f>
        <v/>
      </c>
      <c r="J3984" s="73" t="str">
        <f>IF($B3984="", "", IF(IFERROR(INDEX(Meals!$C$11:$C$260, MATCH($B3984, Meals!$B$11:$B$260, 0)), "")="", "", IFERROR(INDEX(Meals!$C$11:$C$260, MATCH($B3984, Meals!$B$11:$B$260, 0)), "")))</f>
        <v/>
      </c>
      <c r="K3984" s="4"/>
      <c r="L3984" s="72" t="str">
        <f t="shared" si="937"/>
        <v/>
      </c>
      <c r="M3984" s="73" t="str">
        <f t="shared" si="938"/>
        <v/>
      </c>
      <c r="N3984" s="4"/>
      <c r="O3984" s="78" t="str">
        <f t="shared" si="939"/>
        <v/>
      </c>
      <c r="P3984" s="79" t="str">
        <f t="shared" si="940"/>
        <v/>
      </c>
      <c r="Q3984" s="4"/>
      <c r="R3984" s="90" t="str">
        <f t="shared" si="941"/>
        <v/>
      </c>
      <c r="S3984" s="4"/>
      <c r="Y3984" s="18" t="str">
        <f t="shared" si="942"/>
        <v/>
      </c>
      <c r="AA3984" s="18" t="str">
        <f t="shared" si="933"/>
        <v/>
      </c>
      <c r="AB3984" s="18" t="str">
        <f t="shared" si="934"/>
        <v/>
      </c>
      <c r="AC3984" s="18" t="str">
        <f t="shared" si="943"/>
        <v/>
      </c>
      <c r="AD3984" s="18" t="str">
        <f t="shared" si="943"/>
        <v/>
      </c>
      <c r="AE3984" s="18" t="str">
        <f t="shared" si="944"/>
        <v/>
      </c>
      <c r="AG3984" s="95" t="str">
        <f>IF($C3984="", "", IF(IFERROR(INDEX(Ingredients!C$11:C$310, MATCH($C3984, Ingredients!$B$11:$B$310, 0)), "")="", "", IFERROR(INDEX(Ingredients!C$11:C$310, MATCH($C3984, Ingredients!$B$11:$B$310, 0)), "")))</f>
        <v/>
      </c>
      <c r="AH3984" s="105" t="str">
        <f>IF($C3984="", "", IF(IFERROR(INDEX(Ingredients!D$11:D$310, MATCH($C3984, Ingredients!$B$11:$B$310, 0)), "")="", "", IFERROR(INDEX(Ingredients!D$11:D$310, MATCH($C3984, Ingredients!$B$11:$B$310, 0)), "")))</f>
        <v/>
      </c>
      <c r="AI3984" s="106" t="str">
        <f>IF($C3984="", "", IF(IFERROR(INDEX(Ingredients!E$11:E$310, MATCH($C3984, Ingredients!$B$11:$B$310, 0)), "")="", "", IFERROR(INDEX(Ingredients!E$11:E$310, MATCH($C3984, Ingredients!$B$11:$B$310, 0)), "")))</f>
        <v/>
      </c>
      <c r="AJ3984" s="108" t="str">
        <f>IF($C3984="", "", IF(IFERROR(INDEX(Ingredients!F$11:F$310, MATCH($C3984, Ingredients!$B$11:$B$310, 0)), "")="", "", IFERROR(INDEX(Ingredients!F$11:F$310, MATCH($C3984, Ingredients!$B$11:$B$310, 0)), "")))</f>
        <v/>
      </c>
      <c r="AK3984" s="106" t="str">
        <f>IF($C3984="", "", IF(IFERROR(INDEX(Ingredients!G$11:G$310, MATCH($C3984, Ingredients!$B$11:$B$310, 0)), "")="", "", IFERROR(INDEX(Ingredients!G$11:G$310, MATCH($C3984, Ingredients!$B$11:$B$310, 0)), "")))</f>
        <v/>
      </c>
      <c r="AL3984" s="79" t="str">
        <f>IF($C3984="", "", IF(IFERROR(INDEX(Ingredients!H$11:H$310, MATCH($C3984, Ingredients!$B$11:$B$310, 0)), "")="", "", IFERROR(INDEX(Ingredients!H$11:H$310, MATCH($C3984, Ingredients!$B$11:$B$310, 0)), "")))</f>
        <v/>
      </c>
      <c r="AN3984" s="83" t="str">
        <f t="shared" si="935"/>
        <v/>
      </c>
      <c r="AP3984" s="114" t="str">
        <f t="shared" si="945"/>
        <v/>
      </c>
      <c r="AR3984" s="117" t="str">
        <f>IF($C3984="", "", IF(IFERROR(INDEX(Ingredients!$AI$11:$AI$310, MATCH($C3984, Ingredients!$B$11:$B$310, 0)), "")="", "", IFERROR(INDEX(Ingredients!$AI$11:$AI$310, MATCH($C3984, Ingredients!$B$11:$B$310, 0)), "")))</f>
        <v/>
      </c>
      <c r="AT3984" s="120" t="str">
        <f t="shared" si="946"/>
        <v/>
      </c>
      <c r="AV3984" s="90" t="str">
        <f t="shared" si="936"/>
        <v/>
      </c>
      <c r="AX3984" s="90" t="str">
        <f>IF($AV3984="", "", COUNTIF($AV$11:$AV$5010, "&lt;"&amp;$AV3984)+1+COUNTIF($AV$11:$AV3984, $AV3984)-1)</f>
        <v/>
      </c>
      <c r="AZ3984" s="111" t="str">
        <f>IF($B3984="", "", SUMIF('Shopping List'!$AV$11:$AV$25, $B3984, 'Shopping List'!$BN$11:$BN$25))</f>
        <v/>
      </c>
      <c r="BB3984" s="117" t="str">
        <f t="shared" si="947"/>
        <v/>
      </c>
    </row>
    <row r="3985" spans="1:54" x14ac:dyDescent="0.25">
      <c r="A3985" s="4"/>
      <c r="B3985" s="37"/>
      <c r="C3985" s="124"/>
      <c r="D3985" s="39"/>
      <c r="E3985" s="125"/>
      <c r="F3985" s="48"/>
      <c r="G3985" s="4"/>
      <c r="H3985" s="4"/>
      <c r="I3985" s="95" t="str">
        <f>IF($C3985="", "", IF(IFERROR(INDEX(Ingredients!$C$11:$C$310, MATCH($C3985, Ingredients!$B$11:$B$310, 0)), "")="", "", IFERROR(INDEX(Ingredients!$C$11:$C$310, MATCH($C3985, Ingredients!$B$11:$B$310, 0)), "")))</f>
        <v/>
      </c>
      <c r="J3985" s="73" t="str">
        <f>IF($B3985="", "", IF(IFERROR(INDEX(Meals!$C$11:$C$260, MATCH($B3985, Meals!$B$11:$B$260, 0)), "")="", "", IFERROR(INDEX(Meals!$C$11:$C$260, MATCH($B3985, Meals!$B$11:$B$260, 0)), "")))</f>
        <v/>
      </c>
      <c r="K3985" s="4"/>
      <c r="L3985" s="72" t="str">
        <f t="shared" si="937"/>
        <v/>
      </c>
      <c r="M3985" s="73" t="str">
        <f t="shared" si="938"/>
        <v/>
      </c>
      <c r="N3985" s="4"/>
      <c r="O3985" s="78" t="str">
        <f t="shared" si="939"/>
        <v/>
      </c>
      <c r="P3985" s="79" t="str">
        <f t="shared" si="940"/>
        <v/>
      </c>
      <c r="Q3985" s="4"/>
      <c r="R3985" s="90" t="str">
        <f t="shared" si="941"/>
        <v/>
      </c>
      <c r="S3985" s="4"/>
      <c r="Y3985" s="18" t="str">
        <f t="shared" si="942"/>
        <v/>
      </c>
      <c r="AA3985" s="18" t="str">
        <f t="shared" si="933"/>
        <v/>
      </c>
      <c r="AB3985" s="18" t="str">
        <f t="shared" si="934"/>
        <v/>
      </c>
      <c r="AC3985" s="18" t="str">
        <f t="shared" si="943"/>
        <v/>
      </c>
      <c r="AD3985" s="18" t="str">
        <f t="shared" si="943"/>
        <v/>
      </c>
      <c r="AE3985" s="18" t="str">
        <f t="shared" si="944"/>
        <v/>
      </c>
      <c r="AG3985" s="95" t="str">
        <f>IF($C3985="", "", IF(IFERROR(INDEX(Ingredients!C$11:C$310, MATCH($C3985, Ingredients!$B$11:$B$310, 0)), "")="", "", IFERROR(INDEX(Ingredients!C$11:C$310, MATCH($C3985, Ingredients!$B$11:$B$310, 0)), "")))</f>
        <v/>
      </c>
      <c r="AH3985" s="105" t="str">
        <f>IF($C3985="", "", IF(IFERROR(INDEX(Ingredients!D$11:D$310, MATCH($C3985, Ingredients!$B$11:$B$310, 0)), "")="", "", IFERROR(INDEX(Ingredients!D$11:D$310, MATCH($C3985, Ingredients!$B$11:$B$310, 0)), "")))</f>
        <v/>
      </c>
      <c r="AI3985" s="106" t="str">
        <f>IF($C3985="", "", IF(IFERROR(INDEX(Ingredients!E$11:E$310, MATCH($C3985, Ingredients!$B$11:$B$310, 0)), "")="", "", IFERROR(INDEX(Ingredients!E$11:E$310, MATCH($C3985, Ingredients!$B$11:$B$310, 0)), "")))</f>
        <v/>
      </c>
      <c r="AJ3985" s="108" t="str">
        <f>IF($C3985="", "", IF(IFERROR(INDEX(Ingredients!F$11:F$310, MATCH($C3985, Ingredients!$B$11:$B$310, 0)), "")="", "", IFERROR(INDEX(Ingredients!F$11:F$310, MATCH($C3985, Ingredients!$B$11:$B$310, 0)), "")))</f>
        <v/>
      </c>
      <c r="AK3985" s="106" t="str">
        <f>IF($C3985="", "", IF(IFERROR(INDEX(Ingredients!G$11:G$310, MATCH($C3985, Ingredients!$B$11:$B$310, 0)), "")="", "", IFERROR(INDEX(Ingredients!G$11:G$310, MATCH($C3985, Ingredients!$B$11:$B$310, 0)), "")))</f>
        <v/>
      </c>
      <c r="AL3985" s="79" t="str">
        <f>IF($C3985="", "", IF(IFERROR(INDEX(Ingredients!H$11:H$310, MATCH($C3985, Ingredients!$B$11:$B$310, 0)), "")="", "", IFERROR(INDEX(Ingredients!H$11:H$310, MATCH($C3985, Ingredients!$B$11:$B$310, 0)), "")))</f>
        <v/>
      </c>
      <c r="AN3985" s="83" t="str">
        <f t="shared" si="935"/>
        <v/>
      </c>
      <c r="AP3985" s="114" t="str">
        <f t="shared" si="945"/>
        <v/>
      </c>
      <c r="AR3985" s="117" t="str">
        <f>IF($C3985="", "", IF(IFERROR(INDEX(Ingredients!$AI$11:$AI$310, MATCH($C3985, Ingredients!$B$11:$B$310, 0)), "")="", "", IFERROR(INDEX(Ingredients!$AI$11:$AI$310, MATCH($C3985, Ingredients!$B$11:$B$310, 0)), "")))</f>
        <v/>
      </c>
      <c r="AT3985" s="120" t="str">
        <f t="shared" si="946"/>
        <v/>
      </c>
      <c r="AV3985" s="90" t="str">
        <f t="shared" si="936"/>
        <v/>
      </c>
      <c r="AX3985" s="90" t="str">
        <f>IF($AV3985="", "", COUNTIF($AV$11:$AV$5010, "&lt;"&amp;$AV3985)+1+COUNTIF($AV$11:$AV3985, $AV3985)-1)</f>
        <v/>
      </c>
      <c r="AZ3985" s="111" t="str">
        <f>IF($B3985="", "", SUMIF('Shopping List'!$AV$11:$AV$25, $B3985, 'Shopping List'!$BN$11:$BN$25))</f>
        <v/>
      </c>
      <c r="BB3985" s="117" t="str">
        <f t="shared" si="947"/>
        <v/>
      </c>
    </row>
    <row r="3986" spans="1:54" x14ac:dyDescent="0.25">
      <c r="A3986" s="4"/>
      <c r="B3986" s="37"/>
      <c r="C3986" s="124"/>
      <c r="D3986" s="39"/>
      <c r="E3986" s="125"/>
      <c r="F3986" s="48"/>
      <c r="G3986" s="4"/>
      <c r="H3986" s="4"/>
      <c r="I3986" s="95" t="str">
        <f>IF($C3986="", "", IF(IFERROR(INDEX(Ingredients!$C$11:$C$310, MATCH($C3986, Ingredients!$B$11:$B$310, 0)), "")="", "", IFERROR(INDEX(Ingredients!$C$11:$C$310, MATCH($C3986, Ingredients!$B$11:$B$310, 0)), "")))</f>
        <v/>
      </c>
      <c r="J3986" s="73" t="str">
        <f>IF($B3986="", "", IF(IFERROR(INDEX(Meals!$C$11:$C$260, MATCH($B3986, Meals!$B$11:$B$260, 0)), "")="", "", IFERROR(INDEX(Meals!$C$11:$C$260, MATCH($B3986, Meals!$B$11:$B$260, 0)), "")))</f>
        <v/>
      </c>
      <c r="K3986" s="4"/>
      <c r="L3986" s="72" t="str">
        <f t="shared" si="937"/>
        <v/>
      </c>
      <c r="M3986" s="73" t="str">
        <f t="shared" si="938"/>
        <v/>
      </c>
      <c r="N3986" s="4"/>
      <c r="O3986" s="78" t="str">
        <f t="shared" si="939"/>
        <v/>
      </c>
      <c r="P3986" s="79" t="str">
        <f t="shared" si="940"/>
        <v/>
      </c>
      <c r="Q3986" s="4"/>
      <c r="R3986" s="90" t="str">
        <f t="shared" si="941"/>
        <v/>
      </c>
      <c r="S3986" s="4"/>
      <c r="Y3986" s="18" t="str">
        <f t="shared" si="942"/>
        <v/>
      </c>
      <c r="AA3986" s="18" t="str">
        <f t="shared" si="933"/>
        <v/>
      </c>
      <c r="AB3986" s="18" t="str">
        <f t="shared" si="934"/>
        <v/>
      </c>
      <c r="AC3986" s="18" t="str">
        <f t="shared" si="943"/>
        <v/>
      </c>
      <c r="AD3986" s="18" t="str">
        <f t="shared" si="943"/>
        <v/>
      </c>
      <c r="AE3986" s="18" t="str">
        <f t="shared" si="944"/>
        <v/>
      </c>
      <c r="AG3986" s="95" t="str">
        <f>IF($C3986="", "", IF(IFERROR(INDEX(Ingredients!C$11:C$310, MATCH($C3986, Ingredients!$B$11:$B$310, 0)), "")="", "", IFERROR(INDEX(Ingredients!C$11:C$310, MATCH($C3986, Ingredients!$B$11:$B$310, 0)), "")))</f>
        <v/>
      </c>
      <c r="AH3986" s="105" t="str">
        <f>IF($C3986="", "", IF(IFERROR(INDEX(Ingredients!D$11:D$310, MATCH($C3986, Ingredients!$B$11:$B$310, 0)), "")="", "", IFERROR(INDEX(Ingredients!D$11:D$310, MATCH($C3986, Ingredients!$B$11:$B$310, 0)), "")))</f>
        <v/>
      </c>
      <c r="AI3986" s="106" t="str">
        <f>IF($C3986="", "", IF(IFERROR(INDEX(Ingredients!E$11:E$310, MATCH($C3986, Ingredients!$B$11:$B$310, 0)), "")="", "", IFERROR(INDEX(Ingredients!E$11:E$310, MATCH($C3986, Ingredients!$B$11:$B$310, 0)), "")))</f>
        <v/>
      </c>
      <c r="AJ3986" s="108" t="str">
        <f>IF($C3986="", "", IF(IFERROR(INDEX(Ingredients!F$11:F$310, MATCH($C3986, Ingredients!$B$11:$B$310, 0)), "")="", "", IFERROR(INDEX(Ingredients!F$11:F$310, MATCH($C3986, Ingredients!$B$11:$B$310, 0)), "")))</f>
        <v/>
      </c>
      <c r="AK3986" s="106" t="str">
        <f>IF($C3986="", "", IF(IFERROR(INDEX(Ingredients!G$11:G$310, MATCH($C3986, Ingredients!$B$11:$B$310, 0)), "")="", "", IFERROR(INDEX(Ingredients!G$11:G$310, MATCH($C3986, Ingredients!$B$11:$B$310, 0)), "")))</f>
        <v/>
      </c>
      <c r="AL3986" s="79" t="str">
        <f>IF($C3986="", "", IF(IFERROR(INDEX(Ingredients!H$11:H$310, MATCH($C3986, Ingredients!$B$11:$B$310, 0)), "")="", "", IFERROR(INDEX(Ingredients!H$11:H$310, MATCH($C3986, Ingredients!$B$11:$B$310, 0)), "")))</f>
        <v/>
      </c>
      <c r="AN3986" s="83" t="str">
        <f t="shared" si="935"/>
        <v/>
      </c>
      <c r="AP3986" s="114" t="str">
        <f t="shared" si="945"/>
        <v/>
      </c>
      <c r="AR3986" s="117" t="str">
        <f>IF($C3986="", "", IF(IFERROR(INDEX(Ingredients!$AI$11:$AI$310, MATCH($C3986, Ingredients!$B$11:$B$310, 0)), "")="", "", IFERROR(INDEX(Ingredients!$AI$11:$AI$310, MATCH($C3986, Ingredients!$B$11:$B$310, 0)), "")))</f>
        <v/>
      </c>
      <c r="AT3986" s="120" t="str">
        <f t="shared" si="946"/>
        <v/>
      </c>
      <c r="AV3986" s="90" t="str">
        <f t="shared" si="936"/>
        <v/>
      </c>
      <c r="AX3986" s="90" t="str">
        <f>IF($AV3986="", "", COUNTIF($AV$11:$AV$5010, "&lt;"&amp;$AV3986)+1+COUNTIF($AV$11:$AV3986, $AV3986)-1)</f>
        <v/>
      </c>
      <c r="AZ3986" s="111" t="str">
        <f>IF($B3986="", "", SUMIF('Shopping List'!$AV$11:$AV$25, $B3986, 'Shopping List'!$BN$11:$BN$25))</f>
        <v/>
      </c>
      <c r="BB3986" s="117" t="str">
        <f t="shared" si="947"/>
        <v/>
      </c>
    </row>
    <row r="3987" spans="1:54" x14ac:dyDescent="0.25">
      <c r="A3987" s="4"/>
      <c r="B3987" s="37"/>
      <c r="C3987" s="124"/>
      <c r="D3987" s="39"/>
      <c r="E3987" s="125"/>
      <c r="F3987" s="48"/>
      <c r="G3987" s="4"/>
      <c r="H3987" s="4"/>
      <c r="I3987" s="95" t="str">
        <f>IF($C3987="", "", IF(IFERROR(INDEX(Ingredients!$C$11:$C$310, MATCH($C3987, Ingredients!$B$11:$B$310, 0)), "")="", "", IFERROR(INDEX(Ingredients!$C$11:$C$310, MATCH($C3987, Ingredients!$B$11:$B$310, 0)), "")))</f>
        <v/>
      </c>
      <c r="J3987" s="73" t="str">
        <f>IF($B3987="", "", IF(IFERROR(INDEX(Meals!$C$11:$C$260, MATCH($B3987, Meals!$B$11:$B$260, 0)), "")="", "", IFERROR(INDEX(Meals!$C$11:$C$260, MATCH($B3987, Meals!$B$11:$B$260, 0)), "")))</f>
        <v/>
      </c>
      <c r="K3987" s="4"/>
      <c r="L3987" s="72" t="str">
        <f t="shared" si="937"/>
        <v/>
      </c>
      <c r="M3987" s="73" t="str">
        <f t="shared" si="938"/>
        <v/>
      </c>
      <c r="N3987" s="4"/>
      <c r="O3987" s="78" t="str">
        <f t="shared" si="939"/>
        <v/>
      </c>
      <c r="P3987" s="79" t="str">
        <f t="shared" si="940"/>
        <v/>
      </c>
      <c r="Q3987" s="4"/>
      <c r="R3987" s="90" t="str">
        <f t="shared" si="941"/>
        <v/>
      </c>
      <c r="S3987" s="4"/>
      <c r="Y3987" s="18" t="str">
        <f t="shared" si="942"/>
        <v/>
      </c>
      <c r="AA3987" s="18" t="str">
        <f t="shared" si="933"/>
        <v/>
      </c>
      <c r="AB3987" s="18" t="str">
        <f t="shared" si="934"/>
        <v/>
      </c>
      <c r="AC3987" s="18" t="str">
        <f t="shared" si="943"/>
        <v/>
      </c>
      <c r="AD3987" s="18" t="str">
        <f t="shared" si="943"/>
        <v/>
      </c>
      <c r="AE3987" s="18" t="str">
        <f t="shared" si="944"/>
        <v/>
      </c>
      <c r="AG3987" s="95" t="str">
        <f>IF($C3987="", "", IF(IFERROR(INDEX(Ingredients!C$11:C$310, MATCH($C3987, Ingredients!$B$11:$B$310, 0)), "")="", "", IFERROR(INDEX(Ingredients!C$11:C$310, MATCH($C3987, Ingredients!$B$11:$B$310, 0)), "")))</f>
        <v/>
      </c>
      <c r="AH3987" s="105" t="str">
        <f>IF($C3987="", "", IF(IFERROR(INDEX(Ingredients!D$11:D$310, MATCH($C3987, Ingredients!$B$11:$B$310, 0)), "")="", "", IFERROR(INDEX(Ingredients!D$11:D$310, MATCH($C3987, Ingredients!$B$11:$B$310, 0)), "")))</f>
        <v/>
      </c>
      <c r="AI3987" s="106" t="str">
        <f>IF($C3987="", "", IF(IFERROR(INDEX(Ingredients!E$11:E$310, MATCH($C3987, Ingredients!$B$11:$B$310, 0)), "")="", "", IFERROR(INDEX(Ingredients!E$11:E$310, MATCH($C3987, Ingredients!$B$11:$B$310, 0)), "")))</f>
        <v/>
      </c>
      <c r="AJ3987" s="108" t="str">
        <f>IF($C3987="", "", IF(IFERROR(INDEX(Ingredients!F$11:F$310, MATCH($C3987, Ingredients!$B$11:$B$310, 0)), "")="", "", IFERROR(INDEX(Ingredients!F$11:F$310, MATCH($C3987, Ingredients!$B$11:$B$310, 0)), "")))</f>
        <v/>
      </c>
      <c r="AK3987" s="106" t="str">
        <f>IF($C3987="", "", IF(IFERROR(INDEX(Ingredients!G$11:G$310, MATCH($C3987, Ingredients!$B$11:$B$310, 0)), "")="", "", IFERROR(INDEX(Ingredients!G$11:G$310, MATCH($C3987, Ingredients!$B$11:$B$310, 0)), "")))</f>
        <v/>
      </c>
      <c r="AL3987" s="79" t="str">
        <f>IF($C3987="", "", IF(IFERROR(INDEX(Ingredients!H$11:H$310, MATCH($C3987, Ingredients!$B$11:$B$310, 0)), "")="", "", IFERROR(INDEX(Ingredients!H$11:H$310, MATCH($C3987, Ingredients!$B$11:$B$310, 0)), "")))</f>
        <v/>
      </c>
      <c r="AN3987" s="83" t="str">
        <f t="shared" si="935"/>
        <v/>
      </c>
      <c r="AP3987" s="114" t="str">
        <f t="shared" si="945"/>
        <v/>
      </c>
      <c r="AR3987" s="117" t="str">
        <f>IF($C3987="", "", IF(IFERROR(INDEX(Ingredients!$AI$11:$AI$310, MATCH($C3987, Ingredients!$B$11:$B$310, 0)), "")="", "", IFERROR(INDEX(Ingredients!$AI$11:$AI$310, MATCH($C3987, Ingredients!$B$11:$B$310, 0)), "")))</f>
        <v/>
      </c>
      <c r="AT3987" s="120" t="str">
        <f t="shared" si="946"/>
        <v/>
      </c>
      <c r="AV3987" s="90" t="str">
        <f t="shared" si="936"/>
        <v/>
      </c>
      <c r="AX3987" s="90" t="str">
        <f>IF($AV3987="", "", COUNTIF($AV$11:$AV$5010, "&lt;"&amp;$AV3987)+1+COUNTIF($AV$11:$AV3987, $AV3987)-1)</f>
        <v/>
      </c>
      <c r="AZ3987" s="111" t="str">
        <f>IF($B3987="", "", SUMIF('Shopping List'!$AV$11:$AV$25, $B3987, 'Shopping List'!$BN$11:$BN$25))</f>
        <v/>
      </c>
      <c r="BB3987" s="117" t="str">
        <f t="shared" si="947"/>
        <v/>
      </c>
    </row>
    <row r="3988" spans="1:54" x14ac:dyDescent="0.25">
      <c r="A3988" s="4"/>
      <c r="B3988" s="37"/>
      <c r="C3988" s="124"/>
      <c r="D3988" s="39"/>
      <c r="E3988" s="125"/>
      <c r="F3988" s="48"/>
      <c r="G3988" s="4"/>
      <c r="H3988" s="4"/>
      <c r="I3988" s="95" t="str">
        <f>IF($C3988="", "", IF(IFERROR(INDEX(Ingredients!$C$11:$C$310, MATCH($C3988, Ingredients!$B$11:$B$310, 0)), "")="", "", IFERROR(INDEX(Ingredients!$C$11:$C$310, MATCH($C3988, Ingredients!$B$11:$B$310, 0)), "")))</f>
        <v/>
      </c>
      <c r="J3988" s="73" t="str">
        <f>IF($B3988="", "", IF(IFERROR(INDEX(Meals!$C$11:$C$260, MATCH($B3988, Meals!$B$11:$B$260, 0)), "")="", "", IFERROR(INDEX(Meals!$C$11:$C$260, MATCH($B3988, Meals!$B$11:$B$260, 0)), "")))</f>
        <v/>
      </c>
      <c r="K3988" s="4"/>
      <c r="L3988" s="72" t="str">
        <f t="shared" si="937"/>
        <v/>
      </c>
      <c r="M3988" s="73" t="str">
        <f t="shared" si="938"/>
        <v/>
      </c>
      <c r="N3988" s="4"/>
      <c r="O3988" s="78" t="str">
        <f t="shared" si="939"/>
        <v/>
      </c>
      <c r="P3988" s="79" t="str">
        <f t="shared" si="940"/>
        <v/>
      </c>
      <c r="Q3988" s="4"/>
      <c r="R3988" s="90" t="str">
        <f t="shared" si="941"/>
        <v/>
      </c>
      <c r="S3988" s="4"/>
      <c r="Y3988" s="18" t="str">
        <f t="shared" si="942"/>
        <v/>
      </c>
      <c r="AA3988" s="18" t="str">
        <f t="shared" si="933"/>
        <v/>
      </c>
      <c r="AB3988" s="18" t="str">
        <f t="shared" si="934"/>
        <v/>
      </c>
      <c r="AC3988" s="18" t="str">
        <f t="shared" si="943"/>
        <v/>
      </c>
      <c r="AD3988" s="18" t="str">
        <f t="shared" si="943"/>
        <v/>
      </c>
      <c r="AE3988" s="18" t="str">
        <f t="shared" si="944"/>
        <v/>
      </c>
      <c r="AG3988" s="95" t="str">
        <f>IF($C3988="", "", IF(IFERROR(INDEX(Ingredients!C$11:C$310, MATCH($C3988, Ingredients!$B$11:$B$310, 0)), "")="", "", IFERROR(INDEX(Ingredients!C$11:C$310, MATCH($C3988, Ingredients!$B$11:$B$310, 0)), "")))</f>
        <v/>
      </c>
      <c r="AH3988" s="105" t="str">
        <f>IF($C3988="", "", IF(IFERROR(INDEX(Ingredients!D$11:D$310, MATCH($C3988, Ingredients!$B$11:$B$310, 0)), "")="", "", IFERROR(INDEX(Ingredients!D$11:D$310, MATCH($C3988, Ingredients!$B$11:$B$310, 0)), "")))</f>
        <v/>
      </c>
      <c r="AI3988" s="106" t="str">
        <f>IF($C3988="", "", IF(IFERROR(INDEX(Ingredients!E$11:E$310, MATCH($C3988, Ingredients!$B$11:$B$310, 0)), "")="", "", IFERROR(INDEX(Ingredients!E$11:E$310, MATCH($C3988, Ingredients!$B$11:$B$310, 0)), "")))</f>
        <v/>
      </c>
      <c r="AJ3988" s="108" t="str">
        <f>IF($C3988="", "", IF(IFERROR(INDEX(Ingredients!F$11:F$310, MATCH($C3988, Ingredients!$B$11:$B$310, 0)), "")="", "", IFERROR(INDEX(Ingredients!F$11:F$310, MATCH($C3988, Ingredients!$B$11:$B$310, 0)), "")))</f>
        <v/>
      </c>
      <c r="AK3988" s="106" t="str">
        <f>IF($C3988="", "", IF(IFERROR(INDEX(Ingredients!G$11:G$310, MATCH($C3988, Ingredients!$B$11:$B$310, 0)), "")="", "", IFERROR(INDEX(Ingredients!G$11:G$310, MATCH($C3988, Ingredients!$B$11:$B$310, 0)), "")))</f>
        <v/>
      </c>
      <c r="AL3988" s="79" t="str">
        <f>IF($C3988="", "", IF(IFERROR(INDEX(Ingredients!H$11:H$310, MATCH($C3988, Ingredients!$B$11:$B$310, 0)), "")="", "", IFERROR(INDEX(Ingredients!H$11:H$310, MATCH($C3988, Ingredients!$B$11:$B$310, 0)), "")))</f>
        <v/>
      </c>
      <c r="AN3988" s="83" t="str">
        <f t="shared" si="935"/>
        <v/>
      </c>
      <c r="AP3988" s="114" t="str">
        <f t="shared" si="945"/>
        <v/>
      </c>
      <c r="AR3988" s="117" t="str">
        <f>IF($C3988="", "", IF(IFERROR(INDEX(Ingredients!$AI$11:$AI$310, MATCH($C3988, Ingredients!$B$11:$B$310, 0)), "")="", "", IFERROR(INDEX(Ingredients!$AI$11:$AI$310, MATCH($C3988, Ingredients!$B$11:$B$310, 0)), "")))</f>
        <v/>
      </c>
      <c r="AT3988" s="120" t="str">
        <f t="shared" si="946"/>
        <v/>
      </c>
      <c r="AV3988" s="90" t="str">
        <f t="shared" si="936"/>
        <v/>
      </c>
      <c r="AX3988" s="90" t="str">
        <f>IF($AV3988="", "", COUNTIF($AV$11:$AV$5010, "&lt;"&amp;$AV3988)+1+COUNTIF($AV$11:$AV3988, $AV3988)-1)</f>
        <v/>
      </c>
      <c r="AZ3988" s="111" t="str">
        <f>IF($B3988="", "", SUMIF('Shopping List'!$AV$11:$AV$25, $B3988, 'Shopping List'!$BN$11:$BN$25))</f>
        <v/>
      </c>
      <c r="BB3988" s="117" t="str">
        <f t="shared" si="947"/>
        <v/>
      </c>
    </row>
    <row r="3989" spans="1:54" x14ac:dyDescent="0.25">
      <c r="A3989" s="4"/>
      <c r="B3989" s="37"/>
      <c r="C3989" s="124"/>
      <c r="D3989" s="39"/>
      <c r="E3989" s="125"/>
      <c r="F3989" s="48"/>
      <c r="G3989" s="4"/>
      <c r="H3989" s="4"/>
      <c r="I3989" s="95" t="str">
        <f>IF($C3989="", "", IF(IFERROR(INDEX(Ingredients!$C$11:$C$310, MATCH($C3989, Ingredients!$B$11:$B$310, 0)), "")="", "", IFERROR(INDEX(Ingredients!$C$11:$C$310, MATCH($C3989, Ingredients!$B$11:$B$310, 0)), "")))</f>
        <v/>
      </c>
      <c r="J3989" s="73" t="str">
        <f>IF($B3989="", "", IF(IFERROR(INDEX(Meals!$C$11:$C$260, MATCH($B3989, Meals!$B$11:$B$260, 0)), "")="", "", IFERROR(INDEX(Meals!$C$11:$C$260, MATCH($B3989, Meals!$B$11:$B$260, 0)), "")))</f>
        <v/>
      </c>
      <c r="K3989" s="4"/>
      <c r="L3989" s="72" t="str">
        <f t="shared" si="937"/>
        <v/>
      </c>
      <c r="M3989" s="73" t="str">
        <f t="shared" si="938"/>
        <v/>
      </c>
      <c r="N3989" s="4"/>
      <c r="O3989" s="78" t="str">
        <f t="shared" si="939"/>
        <v/>
      </c>
      <c r="P3989" s="79" t="str">
        <f t="shared" si="940"/>
        <v/>
      </c>
      <c r="Q3989" s="4"/>
      <c r="R3989" s="90" t="str">
        <f t="shared" si="941"/>
        <v/>
      </c>
      <c r="S3989" s="4"/>
      <c r="Y3989" s="18" t="str">
        <f t="shared" si="942"/>
        <v/>
      </c>
      <c r="AA3989" s="18" t="str">
        <f t="shared" si="933"/>
        <v/>
      </c>
      <c r="AB3989" s="18" t="str">
        <f t="shared" si="934"/>
        <v/>
      </c>
      <c r="AC3989" s="18" t="str">
        <f t="shared" si="943"/>
        <v/>
      </c>
      <c r="AD3989" s="18" t="str">
        <f t="shared" si="943"/>
        <v/>
      </c>
      <c r="AE3989" s="18" t="str">
        <f t="shared" si="944"/>
        <v/>
      </c>
      <c r="AG3989" s="95" t="str">
        <f>IF($C3989="", "", IF(IFERROR(INDEX(Ingredients!C$11:C$310, MATCH($C3989, Ingredients!$B$11:$B$310, 0)), "")="", "", IFERROR(INDEX(Ingredients!C$11:C$310, MATCH($C3989, Ingredients!$B$11:$B$310, 0)), "")))</f>
        <v/>
      </c>
      <c r="AH3989" s="105" t="str">
        <f>IF($C3989="", "", IF(IFERROR(INDEX(Ingredients!D$11:D$310, MATCH($C3989, Ingredients!$B$11:$B$310, 0)), "")="", "", IFERROR(INDEX(Ingredients!D$11:D$310, MATCH($C3989, Ingredients!$B$11:$B$310, 0)), "")))</f>
        <v/>
      </c>
      <c r="AI3989" s="106" t="str">
        <f>IF($C3989="", "", IF(IFERROR(INDEX(Ingredients!E$11:E$310, MATCH($C3989, Ingredients!$B$11:$B$310, 0)), "")="", "", IFERROR(INDEX(Ingredients!E$11:E$310, MATCH($C3989, Ingredients!$B$11:$B$310, 0)), "")))</f>
        <v/>
      </c>
      <c r="AJ3989" s="108" t="str">
        <f>IF($C3989="", "", IF(IFERROR(INDEX(Ingredients!F$11:F$310, MATCH($C3989, Ingredients!$B$11:$B$310, 0)), "")="", "", IFERROR(INDEX(Ingredients!F$11:F$310, MATCH($C3989, Ingredients!$B$11:$B$310, 0)), "")))</f>
        <v/>
      </c>
      <c r="AK3989" s="106" t="str">
        <f>IF($C3989="", "", IF(IFERROR(INDEX(Ingredients!G$11:G$310, MATCH($C3989, Ingredients!$B$11:$B$310, 0)), "")="", "", IFERROR(INDEX(Ingredients!G$11:G$310, MATCH($C3989, Ingredients!$B$11:$B$310, 0)), "")))</f>
        <v/>
      </c>
      <c r="AL3989" s="79" t="str">
        <f>IF($C3989="", "", IF(IFERROR(INDEX(Ingredients!H$11:H$310, MATCH($C3989, Ingredients!$B$11:$B$310, 0)), "")="", "", IFERROR(INDEX(Ingredients!H$11:H$310, MATCH($C3989, Ingredients!$B$11:$B$310, 0)), "")))</f>
        <v/>
      </c>
      <c r="AN3989" s="83" t="str">
        <f t="shared" si="935"/>
        <v/>
      </c>
      <c r="AP3989" s="114" t="str">
        <f t="shared" si="945"/>
        <v/>
      </c>
      <c r="AR3989" s="117" t="str">
        <f>IF($C3989="", "", IF(IFERROR(INDEX(Ingredients!$AI$11:$AI$310, MATCH($C3989, Ingredients!$B$11:$B$310, 0)), "")="", "", IFERROR(INDEX(Ingredients!$AI$11:$AI$310, MATCH($C3989, Ingredients!$B$11:$B$310, 0)), "")))</f>
        <v/>
      </c>
      <c r="AT3989" s="120" t="str">
        <f t="shared" si="946"/>
        <v/>
      </c>
      <c r="AV3989" s="90" t="str">
        <f t="shared" si="936"/>
        <v/>
      </c>
      <c r="AX3989" s="90" t="str">
        <f>IF($AV3989="", "", COUNTIF($AV$11:$AV$5010, "&lt;"&amp;$AV3989)+1+COUNTIF($AV$11:$AV3989, $AV3989)-1)</f>
        <v/>
      </c>
      <c r="AZ3989" s="111" t="str">
        <f>IF($B3989="", "", SUMIF('Shopping List'!$AV$11:$AV$25, $B3989, 'Shopping List'!$BN$11:$BN$25))</f>
        <v/>
      </c>
      <c r="BB3989" s="117" t="str">
        <f t="shared" si="947"/>
        <v/>
      </c>
    </row>
    <row r="3990" spans="1:54" x14ac:dyDescent="0.25">
      <c r="A3990" s="4"/>
      <c r="B3990" s="37"/>
      <c r="C3990" s="124"/>
      <c r="D3990" s="39"/>
      <c r="E3990" s="125"/>
      <c r="F3990" s="48"/>
      <c r="G3990" s="4"/>
      <c r="H3990" s="4"/>
      <c r="I3990" s="95" t="str">
        <f>IF($C3990="", "", IF(IFERROR(INDEX(Ingredients!$C$11:$C$310, MATCH($C3990, Ingredients!$B$11:$B$310, 0)), "")="", "", IFERROR(INDEX(Ingredients!$C$11:$C$310, MATCH($C3990, Ingredients!$B$11:$B$310, 0)), "")))</f>
        <v/>
      </c>
      <c r="J3990" s="73" t="str">
        <f>IF($B3990="", "", IF(IFERROR(INDEX(Meals!$C$11:$C$260, MATCH($B3990, Meals!$B$11:$B$260, 0)), "")="", "", IFERROR(INDEX(Meals!$C$11:$C$260, MATCH($B3990, Meals!$B$11:$B$260, 0)), "")))</f>
        <v/>
      </c>
      <c r="K3990" s="4"/>
      <c r="L3990" s="72" t="str">
        <f t="shared" si="937"/>
        <v/>
      </c>
      <c r="M3990" s="73" t="str">
        <f t="shared" si="938"/>
        <v/>
      </c>
      <c r="N3990" s="4"/>
      <c r="O3990" s="78" t="str">
        <f t="shared" si="939"/>
        <v/>
      </c>
      <c r="P3990" s="79" t="str">
        <f t="shared" si="940"/>
        <v/>
      </c>
      <c r="Q3990" s="4"/>
      <c r="R3990" s="90" t="str">
        <f t="shared" si="941"/>
        <v/>
      </c>
      <c r="S3990" s="4"/>
      <c r="Y3990" s="18" t="str">
        <f t="shared" si="942"/>
        <v/>
      </c>
      <c r="AA3990" s="18" t="str">
        <f t="shared" si="933"/>
        <v/>
      </c>
      <c r="AB3990" s="18" t="str">
        <f t="shared" si="934"/>
        <v/>
      </c>
      <c r="AC3990" s="18" t="str">
        <f t="shared" si="943"/>
        <v/>
      </c>
      <c r="AD3990" s="18" t="str">
        <f t="shared" si="943"/>
        <v/>
      </c>
      <c r="AE3990" s="18" t="str">
        <f t="shared" si="944"/>
        <v/>
      </c>
      <c r="AG3990" s="95" t="str">
        <f>IF($C3990="", "", IF(IFERROR(INDEX(Ingredients!C$11:C$310, MATCH($C3990, Ingredients!$B$11:$B$310, 0)), "")="", "", IFERROR(INDEX(Ingredients!C$11:C$310, MATCH($C3990, Ingredients!$B$11:$B$310, 0)), "")))</f>
        <v/>
      </c>
      <c r="AH3990" s="105" t="str">
        <f>IF($C3990="", "", IF(IFERROR(INDEX(Ingredients!D$11:D$310, MATCH($C3990, Ingredients!$B$11:$B$310, 0)), "")="", "", IFERROR(INDEX(Ingredients!D$11:D$310, MATCH($C3990, Ingredients!$B$11:$B$310, 0)), "")))</f>
        <v/>
      </c>
      <c r="AI3990" s="106" t="str">
        <f>IF($C3990="", "", IF(IFERROR(INDEX(Ingredients!E$11:E$310, MATCH($C3990, Ingredients!$B$11:$B$310, 0)), "")="", "", IFERROR(INDEX(Ingredients!E$11:E$310, MATCH($C3990, Ingredients!$B$11:$B$310, 0)), "")))</f>
        <v/>
      </c>
      <c r="AJ3990" s="108" t="str">
        <f>IF($C3990="", "", IF(IFERROR(INDEX(Ingredients!F$11:F$310, MATCH($C3990, Ingredients!$B$11:$B$310, 0)), "")="", "", IFERROR(INDEX(Ingredients!F$11:F$310, MATCH($C3990, Ingredients!$B$11:$B$310, 0)), "")))</f>
        <v/>
      </c>
      <c r="AK3990" s="106" t="str">
        <f>IF($C3990="", "", IF(IFERROR(INDEX(Ingredients!G$11:G$310, MATCH($C3990, Ingredients!$B$11:$B$310, 0)), "")="", "", IFERROR(INDEX(Ingredients!G$11:G$310, MATCH($C3990, Ingredients!$B$11:$B$310, 0)), "")))</f>
        <v/>
      </c>
      <c r="AL3990" s="79" t="str">
        <f>IF($C3990="", "", IF(IFERROR(INDEX(Ingredients!H$11:H$310, MATCH($C3990, Ingredients!$B$11:$B$310, 0)), "")="", "", IFERROR(INDEX(Ingredients!H$11:H$310, MATCH($C3990, Ingredients!$B$11:$B$310, 0)), "")))</f>
        <v/>
      </c>
      <c r="AN3990" s="83" t="str">
        <f t="shared" si="935"/>
        <v/>
      </c>
      <c r="AP3990" s="114" t="str">
        <f t="shared" si="945"/>
        <v/>
      </c>
      <c r="AR3990" s="117" t="str">
        <f>IF($C3990="", "", IF(IFERROR(INDEX(Ingredients!$AI$11:$AI$310, MATCH($C3990, Ingredients!$B$11:$B$310, 0)), "")="", "", IFERROR(INDEX(Ingredients!$AI$11:$AI$310, MATCH($C3990, Ingredients!$B$11:$B$310, 0)), "")))</f>
        <v/>
      </c>
      <c r="AT3990" s="120" t="str">
        <f t="shared" si="946"/>
        <v/>
      </c>
      <c r="AV3990" s="90" t="str">
        <f t="shared" si="936"/>
        <v/>
      </c>
      <c r="AX3990" s="90" t="str">
        <f>IF($AV3990="", "", COUNTIF($AV$11:$AV$5010, "&lt;"&amp;$AV3990)+1+COUNTIF($AV$11:$AV3990, $AV3990)-1)</f>
        <v/>
      </c>
      <c r="AZ3990" s="111" t="str">
        <f>IF($B3990="", "", SUMIF('Shopping List'!$AV$11:$AV$25, $B3990, 'Shopping List'!$BN$11:$BN$25))</f>
        <v/>
      </c>
      <c r="BB3990" s="117" t="str">
        <f t="shared" si="947"/>
        <v/>
      </c>
    </row>
    <row r="3991" spans="1:54" x14ac:dyDescent="0.25">
      <c r="A3991" s="4"/>
      <c r="B3991" s="37"/>
      <c r="C3991" s="124"/>
      <c r="D3991" s="39"/>
      <c r="E3991" s="125"/>
      <c r="F3991" s="48"/>
      <c r="G3991" s="4"/>
      <c r="H3991" s="4"/>
      <c r="I3991" s="95" t="str">
        <f>IF($C3991="", "", IF(IFERROR(INDEX(Ingredients!$C$11:$C$310, MATCH($C3991, Ingredients!$B$11:$B$310, 0)), "")="", "", IFERROR(INDEX(Ingredients!$C$11:$C$310, MATCH($C3991, Ingredients!$B$11:$B$310, 0)), "")))</f>
        <v/>
      </c>
      <c r="J3991" s="73" t="str">
        <f>IF($B3991="", "", IF(IFERROR(INDEX(Meals!$C$11:$C$260, MATCH($B3991, Meals!$B$11:$B$260, 0)), "")="", "", IFERROR(INDEX(Meals!$C$11:$C$260, MATCH($B3991, Meals!$B$11:$B$260, 0)), "")))</f>
        <v/>
      </c>
      <c r="K3991" s="4"/>
      <c r="L3991" s="72" t="str">
        <f t="shared" si="937"/>
        <v/>
      </c>
      <c r="M3991" s="73" t="str">
        <f t="shared" si="938"/>
        <v/>
      </c>
      <c r="N3991" s="4"/>
      <c r="O3991" s="78" t="str">
        <f t="shared" si="939"/>
        <v/>
      </c>
      <c r="P3991" s="79" t="str">
        <f t="shared" si="940"/>
        <v/>
      </c>
      <c r="Q3991" s="4"/>
      <c r="R3991" s="90" t="str">
        <f t="shared" si="941"/>
        <v/>
      </c>
      <c r="S3991" s="4"/>
      <c r="Y3991" s="18" t="str">
        <f t="shared" si="942"/>
        <v/>
      </c>
      <c r="AA3991" s="18" t="str">
        <f t="shared" si="933"/>
        <v/>
      </c>
      <c r="AB3991" s="18" t="str">
        <f t="shared" si="934"/>
        <v/>
      </c>
      <c r="AC3991" s="18" t="str">
        <f t="shared" si="943"/>
        <v/>
      </c>
      <c r="AD3991" s="18" t="str">
        <f t="shared" si="943"/>
        <v/>
      </c>
      <c r="AE3991" s="18" t="str">
        <f t="shared" si="944"/>
        <v/>
      </c>
      <c r="AG3991" s="95" t="str">
        <f>IF($C3991="", "", IF(IFERROR(INDEX(Ingredients!C$11:C$310, MATCH($C3991, Ingredients!$B$11:$B$310, 0)), "")="", "", IFERROR(INDEX(Ingredients!C$11:C$310, MATCH($C3991, Ingredients!$B$11:$B$310, 0)), "")))</f>
        <v/>
      </c>
      <c r="AH3991" s="105" t="str">
        <f>IF($C3991="", "", IF(IFERROR(INDEX(Ingredients!D$11:D$310, MATCH($C3991, Ingredients!$B$11:$B$310, 0)), "")="", "", IFERROR(INDEX(Ingredients!D$11:D$310, MATCH($C3991, Ingredients!$B$11:$B$310, 0)), "")))</f>
        <v/>
      </c>
      <c r="AI3991" s="106" t="str">
        <f>IF($C3991="", "", IF(IFERROR(INDEX(Ingredients!E$11:E$310, MATCH($C3991, Ingredients!$B$11:$B$310, 0)), "")="", "", IFERROR(INDEX(Ingredients!E$11:E$310, MATCH($C3991, Ingredients!$B$11:$B$310, 0)), "")))</f>
        <v/>
      </c>
      <c r="AJ3991" s="108" t="str">
        <f>IF($C3991="", "", IF(IFERROR(INDEX(Ingredients!F$11:F$310, MATCH($C3991, Ingredients!$B$11:$B$310, 0)), "")="", "", IFERROR(INDEX(Ingredients!F$11:F$310, MATCH($C3991, Ingredients!$B$11:$B$310, 0)), "")))</f>
        <v/>
      </c>
      <c r="AK3991" s="106" t="str">
        <f>IF($C3991="", "", IF(IFERROR(INDEX(Ingredients!G$11:G$310, MATCH($C3991, Ingredients!$B$11:$B$310, 0)), "")="", "", IFERROR(INDEX(Ingredients!G$11:G$310, MATCH($C3991, Ingredients!$B$11:$B$310, 0)), "")))</f>
        <v/>
      </c>
      <c r="AL3991" s="79" t="str">
        <f>IF($C3991="", "", IF(IFERROR(INDEX(Ingredients!H$11:H$310, MATCH($C3991, Ingredients!$B$11:$B$310, 0)), "")="", "", IFERROR(INDEX(Ingredients!H$11:H$310, MATCH($C3991, Ingredients!$B$11:$B$310, 0)), "")))</f>
        <v/>
      </c>
      <c r="AN3991" s="83" t="str">
        <f t="shared" si="935"/>
        <v/>
      </c>
      <c r="AP3991" s="114" t="str">
        <f t="shared" si="945"/>
        <v/>
      </c>
      <c r="AR3991" s="117" t="str">
        <f>IF($C3991="", "", IF(IFERROR(INDEX(Ingredients!$AI$11:$AI$310, MATCH($C3991, Ingredients!$B$11:$B$310, 0)), "")="", "", IFERROR(INDEX(Ingredients!$AI$11:$AI$310, MATCH($C3991, Ingredients!$B$11:$B$310, 0)), "")))</f>
        <v/>
      </c>
      <c r="AT3991" s="120" t="str">
        <f t="shared" si="946"/>
        <v/>
      </c>
      <c r="AV3991" s="90" t="str">
        <f t="shared" si="936"/>
        <v/>
      </c>
      <c r="AX3991" s="90" t="str">
        <f>IF($AV3991="", "", COUNTIF($AV$11:$AV$5010, "&lt;"&amp;$AV3991)+1+COUNTIF($AV$11:$AV3991, $AV3991)-1)</f>
        <v/>
      </c>
      <c r="AZ3991" s="111" t="str">
        <f>IF($B3991="", "", SUMIF('Shopping List'!$AV$11:$AV$25, $B3991, 'Shopping List'!$BN$11:$BN$25))</f>
        <v/>
      </c>
      <c r="BB3991" s="117" t="str">
        <f t="shared" si="947"/>
        <v/>
      </c>
    </row>
    <row r="3992" spans="1:54" x14ac:dyDescent="0.25">
      <c r="A3992" s="4"/>
      <c r="B3992" s="37"/>
      <c r="C3992" s="124"/>
      <c r="D3992" s="39"/>
      <c r="E3992" s="125"/>
      <c r="F3992" s="48"/>
      <c r="G3992" s="4"/>
      <c r="H3992" s="4"/>
      <c r="I3992" s="95" t="str">
        <f>IF($C3992="", "", IF(IFERROR(INDEX(Ingredients!$C$11:$C$310, MATCH($C3992, Ingredients!$B$11:$B$310, 0)), "")="", "", IFERROR(INDEX(Ingredients!$C$11:$C$310, MATCH($C3992, Ingredients!$B$11:$B$310, 0)), "")))</f>
        <v/>
      </c>
      <c r="J3992" s="73" t="str">
        <f>IF($B3992="", "", IF(IFERROR(INDEX(Meals!$C$11:$C$260, MATCH($B3992, Meals!$B$11:$B$260, 0)), "")="", "", IFERROR(INDEX(Meals!$C$11:$C$260, MATCH($B3992, Meals!$B$11:$B$260, 0)), "")))</f>
        <v/>
      </c>
      <c r="K3992" s="4"/>
      <c r="L3992" s="72" t="str">
        <f t="shared" si="937"/>
        <v/>
      </c>
      <c r="M3992" s="73" t="str">
        <f t="shared" si="938"/>
        <v/>
      </c>
      <c r="N3992" s="4"/>
      <c r="O3992" s="78" t="str">
        <f t="shared" si="939"/>
        <v/>
      </c>
      <c r="P3992" s="79" t="str">
        <f t="shared" si="940"/>
        <v/>
      </c>
      <c r="Q3992" s="4"/>
      <c r="R3992" s="90" t="str">
        <f t="shared" si="941"/>
        <v/>
      </c>
      <c r="S3992" s="4"/>
      <c r="Y3992" s="18" t="str">
        <f t="shared" si="942"/>
        <v/>
      </c>
      <c r="AA3992" s="18" t="str">
        <f t="shared" si="933"/>
        <v/>
      </c>
      <c r="AB3992" s="18" t="str">
        <f t="shared" si="934"/>
        <v/>
      </c>
      <c r="AC3992" s="18" t="str">
        <f t="shared" si="943"/>
        <v/>
      </c>
      <c r="AD3992" s="18" t="str">
        <f t="shared" si="943"/>
        <v/>
      </c>
      <c r="AE3992" s="18" t="str">
        <f t="shared" si="944"/>
        <v/>
      </c>
      <c r="AG3992" s="95" t="str">
        <f>IF($C3992="", "", IF(IFERROR(INDEX(Ingredients!C$11:C$310, MATCH($C3992, Ingredients!$B$11:$B$310, 0)), "")="", "", IFERROR(INDEX(Ingredients!C$11:C$310, MATCH($C3992, Ingredients!$B$11:$B$310, 0)), "")))</f>
        <v/>
      </c>
      <c r="AH3992" s="105" t="str">
        <f>IF($C3992="", "", IF(IFERROR(INDEX(Ingredients!D$11:D$310, MATCH($C3992, Ingredients!$B$11:$B$310, 0)), "")="", "", IFERROR(INDEX(Ingredients!D$11:D$310, MATCH($C3992, Ingredients!$B$11:$B$310, 0)), "")))</f>
        <v/>
      </c>
      <c r="AI3992" s="106" t="str">
        <f>IF($C3992="", "", IF(IFERROR(INDEX(Ingredients!E$11:E$310, MATCH($C3992, Ingredients!$B$11:$B$310, 0)), "")="", "", IFERROR(INDEX(Ingredients!E$11:E$310, MATCH($C3992, Ingredients!$B$11:$B$310, 0)), "")))</f>
        <v/>
      </c>
      <c r="AJ3992" s="108" t="str">
        <f>IF($C3992="", "", IF(IFERROR(INDEX(Ingredients!F$11:F$310, MATCH($C3992, Ingredients!$B$11:$B$310, 0)), "")="", "", IFERROR(INDEX(Ingredients!F$11:F$310, MATCH($C3992, Ingredients!$B$11:$B$310, 0)), "")))</f>
        <v/>
      </c>
      <c r="AK3992" s="106" t="str">
        <f>IF($C3992="", "", IF(IFERROR(INDEX(Ingredients!G$11:G$310, MATCH($C3992, Ingredients!$B$11:$B$310, 0)), "")="", "", IFERROR(INDEX(Ingredients!G$11:G$310, MATCH($C3992, Ingredients!$B$11:$B$310, 0)), "")))</f>
        <v/>
      </c>
      <c r="AL3992" s="79" t="str">
        <f>IF($C3992="", "", IF(IFERROR(INDEX(Ingredients!H$11:H$310, MATCH($C3992, Ingredients!$B$11:$B$310, 0)), "")="", "", IFERROR(INDEX(Ingredients!H$11:H$310, MATCH($C3992, Ingredients!$B$11:$B$310, 0)), "")))</f>
        <v/>
      </c>
      <c r="AN3992" s="83" t="str">
        <f t="shared" si="935"/>
        <v/>
      </c>
      <c r="AP3992" s="114" t="str">
        <f t="shared" si="945"/>
        <v/>
      </c>
      <c r="AR3992" s="117" t="str">
        <f>IF($C3992="", "", IF(IFERROR(INDEX(Ingredients!$AI$11:$AI$310, MATCH($C3992, Ingredients!$B$11:$B$310, 0)), "")="", "", IFERROR(INDEX(Ingredients!$AI$11:$AI$310, MATCH($C3992, Ingredients!$B$11:$B$310, 0)), "")))</f>
        <v/>
      </c>
      <c r="AT3992" s="120" t="str">
        <f t="shared" si="946"/>
        <v/>
      </c>
      <c r="AV3992" s="90" t="str">
        <f t="shared" si="936"/>
        <v/>
      </c>
      <c r="AX3992" s="90" t="str">
        <f>IF($AV3992="", "", COUNTIF($AV$11:$AV$5010, "&lt;"&amp;$AV3992)+1+COUNTIF($AV$11:$AV3992, $AV3992)-1)</f>
        <v/>
      </c>
      <c r="AZ3992" s="111" t="str">
        <f>IF($B3992="", "", SUMIF('Shopping List'!$AV$11:$AV$25, $B3992, 'Shopping List'!$BN$11:$BN$25))</f>
        <v/>
      </c>
      <c r="BB3992" s="117" t="str">
        <f t="shared" si="947"/>
        <v/>
      </c>
    </row>
    <row r="3993" spans="1:54" x14ac:dyDescent="0.25">
      <c r="A3993" s="4"/>
      <c r="B3993" s="37"/>
      <c r="C3993" s="124"/>
      <c r="D3993" s="39"/>
      <c r="E3993" s="125"/>
      <c r="F3993" s="48"/>
      <c r="G3993" s="4"/>
      <c r="H3993" s="4"/>
      <c r="I3993" s="95" t="str">
        <f>IF($C3993="", "", IF(IFERROR(INDEX(Ingredients!$C$11:$C$310, MATCH($C3993, Ingredients!$B$11:$B$310, 0)), "")="", "", IFERROR(INDEX(Ingredients!$C$11:$C$310, MATCH($C3993, Ingredients!$B$11:$B$310, 0)), "")))</f>
        <v/>
      </c>
      <c r="J3993" s="73" t="str">
        <f>IF($B3993="", "", IF(IFERROR(INDEX(Meals!$C$11:$C$260, MATCH($B3993, Meals!$B$11:$B$260, 0)), "")="", "", IFERROR(INDEX(Meals!$C$11:$C$260, MATCH($B3993, Meals!$B$11:$B$260, 0)), "")))</f>
        <v/>
      </c>
      <c r="K3993" s="4"/>
      <c r="L3993" s="72" t="str">
        <f t="shared" si="937"/>
        <v/>
      </c>
      <c r="M3993" s="73" t="str">
        <f t="shared" si="938"/>
        <v/>
      </c>
      <c r="N3993" s="4"/>
      <c r="O3993" s="78" t="str">
        <f t="shared" si="939"/>
        <v/>
      </c>
      <c r="P3993" s="79" t="str">
        <f t="shared" si="940"/>
        <v/>
      </c>
      <c r="Q3993" s="4"/>
      <c r="R3993" s="90" t="str">
        <f t="shared" si="941"/>
        <v/>
      </c>
      <c r="S3993" s="4"/>
      <c r="Y3993" s="18" t="str">
        <f t="shared" si="942"/>
        <v/>
      </c>
      <c r="AA3993" s="18" t="str">
        <f t="shared" si="933"/>
        <v/>
      </c>
      <c r="AB3993" s="18" t="str">
        <f t="shared" si="934"/>
        <v/>
      </c>
      <c r="AC3993" s="18" t="str">
        <f t="shared" si="943"/>
        <v/>
      </c>
      <c r="AD3993" s="18" t="str">
        <f t="shared" si="943"/>
        <v/>
      </c>
      <c r="AE3993" s="18" t="str">
        <f t="shared" si="944"/>
        <v/>
      </c>
      <c r="AG3993" s="95" t="str">
        <f>IF($C3993="", "", IF(IFERROR(INDEX(Ingredients!C$11:C$310, MATCH($C3993, Ingredients!$B$11:$B$310, 0)), "")="", "", IFERROR(INDEX(Ingredients!C$11:C$310, MATCH($C3993, Ingredients!$B$11:$B$310, 0)), "")))</f>
        <v/>
      </c>
      <c r="AH3993" s="105" t="str">
        <f>IF($C3993="", "", IF(IFERROR(INDEX(Ingredients!D$11:D$310, MATCH($C3993, Ingredients!$B$11:$B$310, 0)), "")="", "", IFERROR(INDEX(Ingredients!D$11:D$310, MATCH($C3993, Ingredients!$B$11:$B$310, 0)), "")))</f>
        <v/>
      </c>
      <c r="AI3993" s="106" t="str">
        <f>IF($C3993="", "", IF(IFERROR(INDEX(Ingredients!E$11:E$310, MATCH($C3993, Ingredients!$B$11:$B$310, 0)), "")="", "", IFERROR(INDEX(Ingredients!E$11:E$310, MATCH($C3993, Ingredients!$B$11:$B$310, 0)), "")))</f>
        <v/>
      </c>
      <c r="AJ3993" s="108" t="str">
        <f>IF($C3993="", "", IF(IFERROR(INDEX(Ingredients!F$11:F$310, MATCH($C3993, Ingredients!$B$11:$B$310, 0)), "")="", "", IFERROR(INDEX(Ingredients!F$11:F$310, MATCH($C3993, Ingredients!$B$11:$B$310, 0)), "")))</f>
        <v/>
      </c>
      <c r="AK3993" s="106" t="str">
        <f>IF($C3993="", "", IF(IFERROR(INDEX(Ingredients!G$11:G$310, MATCH($C3993, Ingredients!$B$11:$B$310, 0)), "")="", "", IFERROR(INDEX(Ingredients!G$11:G$310, MATCH($C3993, Ingredients!$B$11:$B$310, 0)), "")))</f>
        <v/>
      </c>
      <c r="AL3993" s="79" t="str">
        <f>IF($C3993="", "", IF(IFERROR(INDEX(Ingredients!H$11:H$310, MATCH($C3993, Ingredients!$B$11:$B$310, 0)), "")="", "", IFERROR(INDEX(Ingredients!H$11:H$310, MATCH($C3993, Ingredients!$B$11:$B$310, 0)), "")))</f>
        <v/>
      </c>
      <c r="AN3993" s="83" t="str">
        <f t="shared" si="935"/>
        <v/>
      </c>
      <c r="AP3993" s="114" t="str">
        <f t="shared" si="945"/>
        <v/>
      </c>
      <c r="AR3993" s="117" t="str">
        <f>IF($C3993="", "", IF(IFERROR(INDEX(Ingredients!$AI$11:$AI$310, MATCH($C3993, Ingredients!$B$11:$B$310, 0)), "")="", "", IFERROR(INDEX(Ingredients!$AI$11:$AI$310, MATCH($C3993, Ingredients!$B$11:$B$310, 0)), "")))</f>
        <v/>
      </c>
      <c r="AT3993" s="120" t="str">
        <f t="shared" si="946"/>
        <v/>
      </c>
      <c r="AV3993" s="90" t="str">
        <f t="shared" si="936"/>
        <v/>
      </c>
      <c r="AX3993" s="90" t="str">
        <f>IF($AV3993="", "", COUNTIF($AV$11:$AV$5010, "&lt;"&amp;$AV3993)+1+COUNTIF($AV$11:$AV3993, $AV3993)-1)</f>
        <v/>
      </c>
      <c r="AZ3993" s="111" t="str">
        <f>IF($B3993="", "", SUMIF('Shopping List'!$AV$11:$AV$25, $B3993, 'Shopping List'!$BN$11:$BN$25))</f>
        <v/>
      </c>
      <c r="BB3993" s="117" t="str">
        <f t="shared" si="947"/>
        <v/>
      </c>
    </row>
    <row r="3994" spans="1:54" x14ac:dyDescent="0.25">
      <c r="A3994" s="4"/>
      <c r="B3994" s="37"/>
      <c r="C3994" s="124"/>
      <c r="D3994" s="39"/>
      <c r="E3994" s="125"/>
      <c r="F3994" s="48"/>
      <c r="G3994" s="4"/>
      <c r="H3994" s="4"/>
      <c r="I3994" s="95" t="str">
        <f>IF($C3994="", "", IF(IFERROR(INDEX(Ingredients!$C$11:$C$310, MATCH($C3994, Ingredients!$B$11:$B$310, 0)), "")="", "", IFERROR(INDEX(Ingredients!$C$11:$C$310, MATCH($C3994, Ingredients!$B$11:$B$310, 0)), "")))</f>
        <v/>
      </c>
      <c r="J3994" s="73" t="str">
        <f>IF($B3994="", "", IF(IFERROR(INDEX(Meals!$C$11:$C$260, MATCH($B3994, Meals!$B$11:$B$260, 0)), "")="", "", IFERROR(INDEX(Meals!$C$11:$C$260, MATCH($B3994, Meals!$B$11:$B$260, 0)), "")))</f>
        <v/>
      </c>
      <c r="K3994" s="4"/>
      <c r="L3994" s="72" t="str">
        <f t="shared" si="937"/>
        <v/>
      </c>
      <c r="M3994" s="73" t="str">
        <f t="shared" si="938"/>
        <v/>
      </c>
      <c r="N3994" s="4"/>
      <c r="O3994" s="78" t="str">
        <f t="shared" si="939"/>
        <v/>
      </c>
      <c r="P3994" s="79" t="str">
        <f t="shared" si="940"/>
        <v/>
      </c>
      <c r="Q3994" s="4"/>
      <c r="R3994" s="90" t="str">
        <f t="shared" si="941"/>
        <v/>
      </c>
      <c r="S3994" s="4"/>
      <c r="Y3994" s="18" t="str">
        <f t="shared" si="942"/>
        <v/>
      </c>
      <c r="AA3994" s="18" t="str">
        <f t="shared" si="933"/>
        <v/>
      </c>
      <c r="AB3994" s="18" t="str">
        <f t="shared" si="934"/>
        <v/>
      </c>
      <c r="AC3994" s="18" t="str">
        <f t="shared" si="943"/>
        <v/>
      </c>
      <c r="AD3994" s="18" t="str">
        <f t="shared" si="943"/>
        <v/>
      </c>
      <c r="AE3994" s="18" t="str">
        <f t="shared" si="944"/>
        <v/>
      </c>
      <c r="AG3994" s="95" t="str">
        <f>IF($C3994="", "", IF(IFERROR(INDEX(Ingredients!C$11:C$310, MATCH($C3994, Ingredients!$B$11:$B$310, 0)), "")="", "", IFERROR(INDEX(Ingredients!C$11:C$310, MATCH($C3994, Ingredients!$B$11:$B$310, 0)), "")))</f>
        <v/>
      </c>
      <c r="AH3994" s="105" t="str">
        <f>IF($C3994="", "", IF(IFERROR(INDEX(Ingredients!D$11:D$310, MATCH($C3994, Ingredients!$B$11:$B$310, 0)), "")="", "", IFERROR(INDEX(Ingredients!D$11:D$310, MATCH($C3994, Ingredients!$B$11:$B$310, 0)), "")))</f>
        <v/>
      </c>
      <c r="AI3994" s="106" t="str">
        <f>IF($C3994="", "", IF(IFERROR(INDEX(Ingredients!E$11:E$310, MATCH($C3994, Ingredients!$B$11:$B$310, 0)), "")="", "", IFERROR(INDEX(Ingredients!E$11:E$310, MATCH($C3994, Ingredients!$B$11:$B$310, 0)), "")))</f>
        <v/>
      </c>
      <c r="AJ3994" s="108" t="str">
        <f>IF($C3994="", "", IF(IFERROR(INDEX(Ingredients!F$11:F$310, MATCH($C3994, Ingredients!$B$11:$B$310, 0)), "")="", "", IFERROR(INDEX(Ingredients!F$11:F$310, MATCH($C3994, Ingredients!$B$11:$B$310, 0)), "")))</f>
        <v/>
      </c>
      <c r="AK3994" s="106" t="str">
        <f>IF($C3994="", "", IF(IFERROR(INDEX(Ingredients!G$11:G$310, MATCH($C3994, Ingredients!$B$11:$B$310, 0)), "")="", "", IFERROR(INDEX(Ingredients!G$11:G$310, MATCH($C3994, Ingredients!$B$11:$B$310, 0)), "")))</f>
        <v/>
      </c>
      <c r="AL3994" s="79" t="str">
        <f>IF($C3994="", "", IF(IFERROR(INDEX(Ingredients!H$11:H$310, MATCH($C3994, Ingredients!$B$11:$B$310, 0)), "")="", "", IFERROR(INDEX(Ingredients!H$11:H$310, MATCH($C3994, Ingredients!$B$11:$B$310, 0)), "")))</f>
        <v/>
      </c>
      <c r="AN3994" s="83" t="str">
        <f t="shared" si="935"/>
        <v/>
      </c>
      <c r="AP3994" s="114" t="str">
        <f t="shared" si="945"/>
        <v/>
      </c>
      <c r="AR3994" s="117" t="str">
        <f>IF($C3994="", "", IF(IFERROR(INDEX(Ingredients!$AI$11:$AI$310, MATCH($C3994, Ingredients!$B$11:$B$310, 0)), "")="", "", IFERROR(INDEX(Ingredients!$AI$11:$AI$310, MATCH($C3994, Ingredients!$B$11:$B$310, 0)), "")))</f>
        <v/>
      </c>
      <c r="AT3994" s="120" t="str">
        <f t="shared" si="946"/>
        <v/>
      </c>
      <c r="AV3994" s="90" t="str">
        <f t="shared" si="936"/>
        <v/>
      </c>
      <c r="AX3994" s="90" t="str">
        <f>IF($AV3994="", "", COUNTIF($AV$11:$AV$5010, "&lt;"&amp;$AV3994)+1+COUNTIF($AV$11:$AV3994, $AV3994)-1)</f>
        <v/>
      </c>
      <c r="AZ3994" s="111" t="str">
        <f>IF($B3994="", "", SUMIF('Shopping List'!$AV$11:$AV$25, $B3994, 'Shopping List'!$BN$11:$BN$25))</f>
        <v/>
      </c>
      <c r="BB3994" s="117" t="str">
        <f t="shared" si="947"/>
        <v/>
      </c>
    </row>
    <row r="3995" spans="1:54" x14ac:dyDescent="0.25">
      <c r="A3995" s="4"/>
      <c r="B3995" s="37"/>
      <c r="C3995" s="124"/>
      <c r="D3995" s="39"/>
      <c r="E3995" s="125"/>
      <c r="F3995" s="48"/>
      <c r="G3995" s="4"/>
      <c r="H3995" s="4"/>
      <c r="I3995" s="95" t="str">
        <f>IF($C3995="", "", IF(IFERROR(INDEX(Ingredients!$C$11:$C$310, MATCH($C3995, Ingredients!$B$11:$B$310, 0)), "")="", "", IFERROR(INDEX(Ingredients!$C$11:$C$310, MATCH($C3995, Ingredients!$B$11:$B$310, 0)), "")))</f>
        <v/>
      </c>
      <c r="J3995" s="73" t="str">
        <f>IF($B3995="", "", IF(IFERROR(INDEX(Meals!$C$11:$C$260, MATCH($B3995, Meals!$B$11:$B$260, 0)), "")="", "", IFERROR(INDEX(Meals!$C$11:$C$260, MATCH($B3995, Meals!$B$11:$B$260, 0)), "")))</f>
        <v/>
      </c>
      <c r="K3995" s="4"/>
      <c r="L3995" s="72" t="str">
        <f t="shared" si="937"/>
        <v/>
      </c>
      <c r="M3995" s="73" t="str">
        <f t="shared" si="938"/>
        <v/>
      </c>
      <c r="N3995" s="4"/>
      <c r="O3995" s="78" t="str">
        <f t="shared" si="939"/>
        <v/>
      </c>
      <c r="P3995" s="79" t="str">
        <f t="shared" si="940"/>
        <v/>
      </c>
      <c r="Q3995" s="4"/>
      <c r="R3995" s="90" t="str">
        <f t="shared" si="941"/>
        <v/>
      </c>
      <c r="S3995" s="4"/>
      <c r="Y3995" s="18" t="str">
        <f t="shared" si="942"/>
        <v/>
      </c>
      <c r="AA3995" s="18" t="str">
        <f t="shared" si="933"/>
        <v/>
      </c>
      <c r="AB3995" s="18" t="str">
        <f t="shared" si="934"/>
        <v/>
      </c>
      <c r="AC3995" s="18" t="str">
        <f t="shared" si="943"/>
        <v/>
      </c>
      <c r="AD3995" s="18" t="str">
        <f t="shared" si="943"/>
        <v/>
      </c>
      <c r="AE3995" s="18" t="str">
        <f t="shared" si="944"/>
        <v/>
      </c>
      <c r="AG3995" s="95" t="str">
        <f>IF($C3995="", "", IF(IFERROR(INDEX(Ingredients!C$11:C$310, MATCH($C3995, Ingredients!$B$11:$B$310, 0)), "")="", "", IFERROR(INDEX(Ingredients!C$11:C$310, MATCH($C3995, Ingredients!$B$11:$B$310, 0)), "")))</f>
        <v/>
      </c>
      <c r="AH3995" s="105" t="str">
        <f>IF($C3995="", "", IF(IFERROR(INDEX(Ingredients!D$11:D$310, MATCH($C3995, Ingredients!$B$11:$B$310, 0)), "")="", "", IFERROR(INDEX(Ingredients!D$11:D$310, MATCH($C3995, Ingredients!$B$11:$B$310, 0)), "")))</f>
        <v/>
      </c>
      <c r="AI3995" s="106" t="str">
        <f>IF($C3995="", "", IF(IFERROR(INDEX(Ingredients!E$11:E$310, MATCH($C3995, Ingredients!$B$11:$B$310, 0)), "")="", "", IFERROR(INDEX(Ingredients!E$11:E$310, MATCH($C3995, Ingredients!$B$11:$B$310, 0)), "")))</f>
        <v/>
      </c>
      <c r="AJ3995" s="108" t="str">
        <f>IF($C3995="", "", IF(IFERROR(INDEX(Ingredients!F$11:F$310, MATCH($C3995, Ingredients!$B$11:$B$310, 0)), "")="", "", IFERROR(INDEX(Ingredients!F$11:F$310, MATCH($C3995, Ingredients!$B$11:$B$310, 0)), "")))</f>
        <v/>
      </c>
      <c r="AK3995" s="106" t="str">
        <f>IF($C3995="", "", IF(IFERROR(INDEX(Ingredients!G$11:G$310, MATCH($C3995, Ingredients!$B$11:$B$310, 0)), "")="", "", IFERROR(INDEX(Ingredients!G$11:G$310, MATCH($C3995, Ingredients!$B$11:$B$310, 0)), "")))</f>
        <v/>
      </c>
      <c r="AL3995" s="79" t="str">
        <f>IF($C3995="", "", IF(IFERROR(INDEX(Ingredients!H$11:H$310, MATCH($C3995, Ingredients!$B$11:$B$310, 0)), "")="", "", IFERROR(INDEX(Ingredients!H$11:H$310, MATCH($C3995, Ingredients!$B$11:$B$310, 0)), "")))</f>
        <v/>
      </c>
      <c r="AN3995" s="83" t="str">
        <f t="shared" si="935"/>
        <v/>
      </c>
      <c r="AP3995" s="114" t="str">
        <f t="shared" si="945"/>
        <v/>
      </c>
      <c r="AR3995" s="117" t="str">
        <f>IF($C3995="", "", IF(IFERROR(INDEX(Ingredients!$AI$11:$AI$310, MATCH($C3995, Ingredients!$B$11:$B$310, 0)), "")="", "", IFERROR(INDEX(Ingredients!$AI$11:$AI$310, MATCH($C3995, Ingredients!$B$11:$B$310, 0)), "")))</f>
        <v/>
      </c>
      <c r="AT3995" s="120" t="str">
        <f t="shared" si="946"/>
        <v/>
      </c>
      <c r="AV3995" s="90" t="str">
        <f t="shared" si="936"/>
        <v/>
      </c>
      <c r="AX3995" s="90" t="str">
        <f>IF($AV3995="", "", COUNTIF($AV$11:$AV$5010, "&lt;"&amp;$AV3995)+1+COUNTIF($AV$11:$AV3995, $AV3995)-1)</f>
        <v/>
      </c>
      <c r="AZ3995" s="111" t="str">
        <f>IF($B3995="", "", SUMIF('Shopping List'!$AV$11:$AV$25, $B3995, 'Shopping List'!$BN$11:$BN$25))</f>
        <v/>
      </c>
      <c r="BB3995" s="117" t="str">
        <f t="shared" si="947"/>
        <v/>
      </c>
    </row>
    <row r="3996" spans="1:54" x14ac:dyDescent="0.25">
      <c r="A3996" s="4"/>
      <c r="B3996" s="37"/>
      <c r="C3996" s="124"/>
      <c r="D3996" s="39"/>
      <c r="E3996" s="125"/>
      <c r="F3996" s="48"/>
      <c r="G3996" s="4"/>
      <c r="H3996" s="4"/>
      <c r="I3996" s="95" t="str">
        <f>IF($C3996="", "", IF(IFERROR(INDEX(Ingredients!$C$11:$C$310, MATCH($C3996, Ingredients!$B$11:$B$310, 0)), "")="", "", IFERROR(INDEX(Ingredients!$C$11:$C$310, MATCH($C3996, Ingredients!$B$11:$B$310, 0)), "")))</f>
        <v/>
      </c>
      <c r="J3996" s="73" t="str">
        <f>IF($B3996="", "", IF(IFERROR(INDEX(Meals!$C$11:$C$260, MATCH($B3996, Meals!$B$11:$B$260, 0)), "")="", "", IFERROR(INDEX(Meals!$C$11:$C$260, MATCH($B3996, Meals!$B$11:$B$260, 0)), "")))</f>
        <v/>
      </c>
      <c r="K3996" s="4"/>
      <c r="L3996" s="72" t="str">
        <f t="shared" si="937"/>
        <v/>
      </c>
      <c r="M3996" s="73" t="str">
        <f t="shared" si="938"/>
        <v/>
      </c>
      <c r="N3996" s="4"/>
      <c r="O3996" s="78" t="str">
        <f t="shared" si="939"/>
        <v/>
      </c>
      <c r="P3996" s="79" t="str">
        <f t="shared" si="940"/>
        <v/>
      </c>
      <c r="Q3996" s="4"/>
      <c r="R3996" s="90" t="str">
        <f t="shared" si="941"/>
        <v/>
      </c>
      <c r="S3996" s="4"/>
      <c r="Y3996" s="18" t="str">
        <f t="shared" si="942"/>
        <v/>
      </c>
      <c r="AA3996" s="18" t="str">
        <f t="shared" si="933"/>
        <v/>
      </c>
      <c r="AB3996" s="18" t="str">
        <f t="shared" si="934"/>
        <v/>
      </c>
      <c r="AC3996" s="18" t="str">
        <f t="shared" si="943"/>
        <v/>
      </c>
      <c r="AD3996" s="18" t="str">
        <f t="shared" si="943"/>
        <v/>
      </c>
      <c r="AE3996" s="18" t="str">
        <f t="shared" si="944"/>
        <v/>
      </c>
      <c r="AG3996" s="95" t="str">
        <f>IF($C3996="", "", IF(IFERROR(INDEX(Ingredients!C$11:C$310, MATCH($C3996, Ingredients!$B$11:$B$310, 0)), "")="", "", IFERROR(INDEX(Ingredients!C$11:C$310, MATCH($C3996, Ingredients!$B$11:$B$310, 0)), "")))</f>
        <v/>
      </c>
      <c r="AH3996" s="105" t="str">
        <f>IF($C3996="", "", IF(IFERROR(INDEX(Ingredients!D$11:D$310, MATCH($C3996, Ingredients!$B$11:$B$310, 0)), "")="", "", IFERROR(INDEX(Ingredients!D$11:D$310, MATCH($C3996, Ingredients!$B$11:$B$310, 0)), "")))</f>
        <v/>
      </c>
      <c r="AI3996" s="106" t="str">
        <f>IF($C3996="", "", IF(IFERROR(INDEX(Ingredients!E$11:E$310, MATCH($C3996, Ingredients!$B$11:$B$310, 0)), "")="", "", IFERROR(INDEX(Ingredients!E$11:E$310, MATCH($C3996, Ingredients!$B$11:$B$310, 0)), "")))</f>
        <v/>
      </c>
      <c r="AJ3996" s="108" t="str">
        <f>IF($C3996="", "", IF(IFERROR(INDEX(Ingredients!F$11:F$310, MATCH($C3996, Ingredients!$B$11:$B$310, 0)), "")="", "", IFERROR(INDEX(Ingredients!F$11:F$310, MATCH($C3996, Ingredients!$B$11:$B$310, 0)), "")))</f>
        <v/>
      </c>
      <c r="AK3996" s="106" t="str">
        <f>IF($C3996="", "", IF(IFERROR(INDEX(Ingredients!G$11:G$310, MATCH($C3996, Ingredients!$B$11:$B$310, 0)), "")="", "", IFERROR(INDEX(Ingredients!G$11:G$310, MATCH($C3996, Ingredients!$B$11:$B$310, 0)), "")))</f>
        <v/>
      </c>
      <c r="AL3996" s="79" t="str">
        <f>IF($C3996="", "", IF(IFERROR(INDEX(Ingredients!H$11:H$310, MATCH($C3996, Ingredients!$B$11:$B$310, 0)), "")="", "", IFERROR(INDEX(Ingredients!H$11:H$310, MATCH($C3996, Ingredients!$B$11:$B$310, 0)), "")))</f>
        <v/>
      </c>
      <c r="AN3996" s="83" t="str">
        <f t="shared" si="935"/>
        <v/>
      </c>
      <c r="AP3996" s="114" t="str">
        <f t="shared" si="945"/>
        <v/>
      </c>
      <c r="AR3996" s="117" t="str">
        <f>IF($C3996="", "", IF(IFERROR(INDEX(Ingredients!$AI$11:$AI$310, MATCH($C3996, Ingredients!$B$11:$B$310, 0)), "")="", "", IFERROR(INDEX(Ingredients!$AI$11:$AI$310, MATCH($C3996, Ingredients!$B$11:$B$310, 0)), "")))</f>
        <v/>
      </c>
      <c r="AT3996" s="120" t="str">
        <f t="shared" si="946"/>
        <v/>
      </c>
      <c r="AV3996" s="90" t="str">
        <f t="shared" si="936"/>
        <v/>
      </c>
      <c r="AX3996" s="90" t="str">
        <f>IF($AV3996="", "", COUNTIF($AV$11:$AV$5010, "&lt;"&amp;$AV3996)+1+COUNTIF($AV$11:$AV3996, $AV3996)-1)</f>
        <v/>
      </c>
      <c r="AZ3996" s="111" t="str">
        <f>IF($B3996="", "", SUMIF('Shopping List'!$AV$11:$AV$25, $B3996, 'Shopping List'!$BN$11:$BN$25))</f>
        <v/>
      </c>
      <c r="BB3996" s="117" t="str">
        <f t="shared" si="947"/>
        <v/>
      </c>
    </row>
    <row r="3997" spans="1:54" x14ac:dyDescent="0.25">
      <c r="A3997" s="4"/>
      <c r="B3997" s="37"/>
      <c r="C3997" s="124"/>
      <c r="D3997" s="39"/>
      <c r="E3997" s="125"/>
      <c r="F3997" s="48"/>
      <c r="G3997" s="4"/>
      <c r="H3997" s="4"/>
      <c r="I3997" s="95" t="str">
        <f>IF($C3997="", "", IF(IFERROR(INDEX(Ingredients!$C$11:$C$310, MATCH($C3997, Ingredients!$B$11:$B$310, 0)), "")="", "", IFERROR(INDEX(Ingredients!$C$11:$C$310, MATCH($C3997, Ingredients!$B$11:$B$310, 0)), "")))</f>
        <v/>
      </c>
      <c r="J3997" s="73" t="str">
        <f>IF($B3997="", "", IF(IFERROR(INDEX(Meals!$C$11:$C$260, MATCH($B3997, Meals!$B$11:$B$260, 0)), "")="", "", IFERROR(INDEX(Meals!$C$11:$C$260, MATCH($B3997, Meals!$B$11:$B$260, 0)), "")))</f>
        <v/>
      </c>
      <c r="K3997" s="4"/>
      <c r="L3997" s="72" t="str">
        <f t="shared" si="937"/>
        <v/>
      </c>
      <c r="M3997" s="73" t="str">
        <f t="shared" si="938"/>
        <v/>
      </c>
      <c r="N3997" s="4"/>
      <c r="O3997" s="78" t="str">
        <f t="shared" si="939"/>
        <v/>
      </c>
      <c r="P3997" s="79" t="str">
        <f t="shared" si="940"/>
        <v/>
      </c>
      <c r="Q3997" s="4"/>
      <c r="R3997" s="90" t="str">
        <f t="shared" si="941"/>
        <v/>
      </c>
      <c r="S3997" s="4"/>
      <c r="Y3997" s="18" t="str">
        <f t="shared" si="942"/>
        <v/>
      </c>
      <c r="AA3997" s="18" t="str">
        <f t="shared" si="933"/>
        <v/>
      </c>
      <c r="AB3997" s="18" t="str">
        <f t="shared" si="934"/>
        <v/>
      </c>
      <c r="AC3997" s="18" t="str">
        <f t="shared" si="943"/>
        <v/>
      </c>
      <c r="AD3997" s="18" t="str">
        <f t="shared" si="943"/>
        <v/>
      </c>
      <c r="AE3997" s="18" t="str">
        <f t="shared" si="944"/>
        <v/>
      </c>
      <c r="AG3997" s="95" t="str">
        <f>IF($C3997="", "", IF(IFERROR(INDEX(Ingredients!C$11:C$310, MATCH($C3997, Ingredients!$B$11:$B$310, 0)), "")="", "", IFERROR(INDEX(Ingredients!C$11:C$310, MATCH($C3997, Ingredients!$B$11:$B$310, 0)), "")))</f>
        <v/>
      </c>
      <c r="AH3997" s="105" t="str">
        <f>IF($C3997="", "", IF(IFERROR(INDEX(Ingredients!D$11:D$310, MATCH($C3997, Ingredients!$B$11:$B$310, 0)), "")="", "", IFERROR(INDEX(Ingredients!D$11:D$310, MATCH($C3997, Ingredients!$B$11:$B$310, 0)), "")))</f>
        <v/>
      </c>
      <c r="AI3997" s="106" t="str">
        <f>IF($C3997="", "", IF(IFERROR(INDEX(Ingredients!E$11:E$310, MATCH($C3997, Ingredients!$B$11:$B$310, 0)), "")="", "", IFERROR(INDEX(Ingredients!E$11:E$310, MATCH($C3997, Ingredients!$B$11:$B$310, 0)), "")))</f>
        <v/>
      </c>
      <c r="AJ3997" s="108" t="str">
        <f>IF($C3997="", "", IF(IFERROR(INDEX(Ingredients!F$11:F$310, MATCH($C3997, Ingredients!$B$11:$B$310, 0)), "")="", "", IFERROR(INDEX(Ingredients!F$11:F$310, MATCH($C3997, Ingredients!$B$11:$B$310, 0)), "")))</f>
        <v/>
      </c>
      <c r="AK3997" s="106" t="str">
        <f>IF($C3997="", "", IF(IFERROR(INDEX(Ingredients!G$11:G$310, MATCH($C3997, Ingredients!$B$11:$B$310, 0)), "")="", "", IFERROR(INDEX(Ingredients!G$11:G$310, MATCH($C3997, Ingredients!$B$11:$B$310, 0)), "")))</f>
        <v/>
      </c>
      <c r="AL3997" s="79" t="str">
        <f>IF($C3997="", "", IF(IFERROR(INDEX(Ingredients!H$11:H$310, MATCH($C3997, Ingredients!$B$11:$B$310, 0)), "")="", "", IFERROR(INDEX(Ingredients!H$11:H$310, MATCH($C3997, Ingredients!$B$11:$B$310, 0)), "")))</f>
        <v/>
      </c>
      <c r="AN3997" s="83" t="str">
        <f t="shared" si="935"/>
        <v/>
      </c>
      <c r="AP3997" s="114" t="str">
        <f t="shared" si="945"/>
        <v/>
      </c>
      <c r="AR3997" s="117" t="str">
        <f>IF($C3997="", "", IF(IFERROR(INDEX(Ingredients!$AI$11:$AI$310, MATCH($C3997, Ingredients!$B$11:$B$310, 0)), "")="", "", IFERROR(INDEX(Ingredients!$AI$11:$AI$310, MATCH($C3997, Ingredients!$B$11:$B$310, 0)), "")))</f>
        <v/>
      </c>
      <c r="AT3997" s="120" t="str">
        <f t="shared" si="946"/>
        <v/>
      </c>
      <c r="AV3997" s="90" t="str">
        <f t="shared" si="936"/>
        <v/>
      </c>
      <c r="AX3997" s="90" t="str">
        <f>IF($AV3997="", "", COUNTIF($AV$11:$AV$5010, "&lt;"&amp;$AV3997)+1+COUNTIF($AV$11:$AV3997, $AV3997)-1)</f>
        <v/>
      </c>
      <c r="AZ3997" s="111" t="str">
        <f>IF($B3997="", "", SUMIF('Shopping List'!$AV$11:$AV$25, $B3997, 'Shopping List'!$BN$11:$BN$25))</f>
        <v/>
      </c>
      <c r="BB3997" s="117" t="str">
        <f t="shared" si="947"/>
        <v/>
      </c>
    </row>
    <row r="3998" spans="1:54" x14ac:dyDescent="0.25">
      <c r="A3998" s="4"/>
      <c r="B3998" s="37"/>
      <c r="C3998" s="124"/>
      <c r="D3998" s="39"/>
      <c r="E3998" s="125"/>
      <c r="F3998" s="48"/>
      <c r="G3998" s="4"/>
      <c r="H3998" s="4"/>
      <c r="I3998" s="95" t="str">
        <f>IF($C3998="", "", IF(IFERROR(INDEX(Ingredients!$C$11:$C$310, MATCH($C3998, Ingredients!$B$11:$B$310, 0)), "")="", "", IFERROR(INDEX(Ingredients!$C$11:$C$310, MATCH($C3998, Ingredients!$B$11:$B$310, 0)), "")))</f>
        <v/>
      </c>
      <c r="J3998" s="73" t="str">
        <f>IF($B3998="", "", IF(IFERROR(INDEX(Meals!$C$11:$C$260, MATCH($B3998, Meals!$B$11:$B$260, 0)), "")="", "", IFERROR(INDEX(Meals!$C$11:$C$260, MATCH($B3998, Meals!$B$11:$B$260, 0)), "")))</f>
        <v/>
      </c>
      <c r="K3998" s="4"/>
      <c r="L3998" s="72" t="str">
        <f t="shared" si="937"/>
        <v/>
      </c>
      <c r="M3998" s="73" t="str">
        <f t="shared" si="938"/>
        <v/>
      </c>
      <c r="N3998" s="4"/>
      <c r="O3998" s="78" t="str">
        <f t="shared" si="939"/>
        <v/>
      </c>
      <c r="P3998" s="79" t="str">
        <f t="shared" si="940"/>
        <v/>
      </c>
      <c r="Q3998" s="4"/>
      <c r="R3998" s="90" t="str">
        <f t="shared" si="941"/>
        <v/>
      </c>
      <c r="S3998" s="4"/>
      <c r="Y3998" s="18" t="str">
        <f t="shared" si="942"/>
        <v/>
      </c>
      <c r="AA3998" s="18" t="str">
        <f t="shared" si="933"/>
        <v/>
      </c>
      <c r="AB3998" s="18" t="str">
        <f t="shared" si="934"/>
        <v/>
      </c>
      <c r="AC3998" s="18" t="str">
        <f t="shared" si="943"/>
        <v/>
      </c>
      <c r="AD3998" s="18" t="str">
        <f t="shared" si="943"/>
        <v/>
      </c>
      <c r="AE3998" s="18" t="str">
        <f t="shared" si="944"/>
        <v/>
      </c>
      <c r="AG3998" s="95" t="str">
        <f>IF($C3998="", "", IF(IFERROR(INDEX(Ingredients!C$11:C$310, MATCH($C3998, Ingredients!$B$11:$B$310, 0)), "")="", "", IFERROR(INDEX(Ingredients!C$11:C$310, MATCH($C3998, Ingredients!$B$11:$B$310, 0)), "")))</f>
        <v/>
      </c>
      <c r="AH3998" s="105" t="str">
        <f>IF($C3998="", "", IF(IFERROR(INDEX(Ingredients!D$11:D$310, MATCH($C3998, Ingredients!$B$11:$B$310, 0)), "")="", "", IFERROR(INDEX(Ingredients!D$11:D$310, MATCH($C3998, Ingredients!$B$11:$B$310, 0)), "")))</f>
        <v/>
      </c>
      <c r="AI3998" s="106" t="str">
        <f>IF($C3998="", "", IF(IFERROR(INDEX(Ingredients!E$11:E$310, MATCH($C3998, Ingredients!$B$11:$B$310, 0)), "")="", "", IFERROR(INDEX(Ingredients!E$11:E$310, MATCH($C3998, Ingredients!$B$11:$B$310, 0)), "")))</f>
        <v/>
      </c>
      <c r="AJ3998" s="108" t="str">
        <f>IF($C3998="", "", IF(IFERROR(INDEX(Ingredients!F$11:F$310, MATCH($C3998, Ingredients!$B$11:$B$310, 0)), "")="", "", IFERROR(INDEX(Ingredients!F$11:F$310, MATCH($C3998, Ingredients!$B$11:$B$310, 0)), "")))</f>
        <v/>
      </c>
      <c r="AK3998" s="106" t="str">
        <f>IF($C3998="", "", IF(IFERROR(INDEX(Ingredients!G$11:G$310, MATCH($C3998, Ingredients!$B$11:$B$310, 0)), "")="", "", IFERROR(INDEX(Ingredients!G$11:G$310, MATCH($C3998, Ingredients!$B$11:$B$310, 0)), "")))</f>
        <v/>
      </c>
      <c r="AL3998" s="79" t="str">
        <f>IF($C3998="", "", IF(IFERROR(INDEX(Ingredients!H$11:H$310, MATCH($C3998, Ingredients!$B$11:$B$310, 0)), "")="", "", IFERROR(INDEX(Ingredients!H$11:H$310, MATCH($C3998, Ingredients!$B$11:$B$310, 0)), "")))</f>
        <v/>
      </c>
      <c r="AN3998" s="83" t="str">
        <f t="shared" si="935"/>
        <v/>
      </c>
      <c r="AP3998" s="114" t="str">
        <f t="shared" si="945"/>
        <v/>
      </c>
      <c r="AR3998" s="117" t="str">
        <f>IF($C3998="", "", IF(IFERROR(INDEX(Ingredients!$AI$11:$AI$310, MATCH($C3998, Ingredients!$B$11:$B$310, 0)), "")="", "", IFERROR(INDEX(Ingredients!$AI$11:$AI$310, MATCH($C3998, Ingredients!$B$11:$B$310, 0)), "")))</f>
        <v/>
      </c>
      <c r="AT3998" s="120" t="str">
        <f t="shared" si="946"/>
        <v/>
      </c>
      <c r="AV3998" s="90" t="str">
        <f t="shared" si="936"/>
        <v/>
      </c>
      <c r="AX3998" s="90" t="str">
        <f>IF($AV3998="", "", COUNTIF($AV$11:$AV$5010, "&lt;"&amp;$AV3998)+1+COUNTIF($AV$11:$AV3998, $AV3998)-1)</f>
        <v/>
      </c>
      <c r="AZ3998" s="111" t="str">
        <f>IF($B3998="", "", SUMIF('Shopping List'!$AV$11:$AV$25, $B3998, 'Shopping List'!$BN$11:$BN$25))</f>
        <v/>
      </c>
      <c r="BB3998" s="117" t="str">
        <f t="shared" si="947"/>
        <v/>
      </c>
    </row>
    <row r="3999" spans="1:54" x14ac:dyDescent="0.25">
      <c r="A3999" s="4"/>
      <c r="B3999" s="37"/>
      <c r="C3999" s="124"/>
      <c r="D3999" s="39"/>
      <c r="E3999" s="125"/>
      <c r="F3999" s="48"/>
      <c r="G3999" s="4"/>
      <c r="H3999" s="4"/>
      <c r="I3999" s="95" t="str">
        <f>IF($C3999="", "", IF(IFERROR(INDEX(Ingredients!$C$11:$C$310, MATCH($C3999, Ingredients!$B$11:$B$310, 0)), "")="", "", IFERROR(INDEX(Ingredients!$C$11:$C$310, MATCH($C3999, Ingredients!$B$11:$B$310, 0)), "")))</f>
        <v/>
      </c>
      <c r="J3999" s="73" t="str">
        <f>IF($B3999="", "", IF(IFERROR(INDEX(Meals!$C$11:$C$260, MATCH($B3999, Meals!$B$11:$B$260, 0)), "")="", "", IFERROR(INDEX(Meals!$C$11:$C$260, MATCH($B3999, Meals!$B$11:$B$260, 0)), "")))</f>
        <v/>
      </c>
      <c r="K3999" s="4"/>
      <c r="L3999" s="72" t="str">
        <f t="shared" si="937"/>
        <v/>
      </c>
      <c r="M3999" s="73" t="str">
        <f t="shared" si="938"/>
        <v/>
      </c>
      <c r="N3999" s="4"/>
      <c r="O3999" s="78" t="str">
        <f t="shared" si="939"/>
        <v/>
      </c>
      <c r="P3999" s="79" t="str">
        <f t="shared" si="940"/>
        <v/>
      </c>
      <c r="Q3999" s="4"/>
      <c r="R3999" s="90" t="str">
        <f t="shared" si="941"/>
        <v/>
      </c>
      <c r="S3999" s="4"/>
      <c r="Y3999" s="18" t="str">
        <f t="shared" si="942"/>
        <v/>
      </c>
      <c r="AA3999" s="18" t="str">
        <f t="shared" si="933"/>
        <v/>
      </c>
      <c r="AB3999" s="18" t="str">
        <f t="shared" si="934"/>
        <v/>
      </c>
      <c r="AC3999" s="18" t="str">
        <f t="shared" si="943"/>
        <v/>
      </c>
      <c r="AD3999" s="18" t="str">
        <f t="shared" si="943"/>
        <v/>
      </c>
      <c r="AE3999" s="18" t="str">
        <f t="shared" si="944"/>
        <v/>
      </c>
      <c r="AG3999" s="95" t="str">
        <f>IF($C3999="", "", IF(IFERROR(INDEX(Ingredients!C$11:C$310, MATCH($C3999, Ingredients!$B$11:$B$310, 0)), "")="", "", IFERROR(INDEX(Ingredients!C$11:C$310, MATCH($C3999, Ingredients!$B$11:$B$310, 0)), "")))</f>
        <v/>
      </c>
      <c r="AH3999" s="105" t="str">
        <f>IF($C3999="", "", IF(IFERROR(INDEX(Ingredients!D$11:D$310, MATCH($C3999, Ingredients!$B$11:$B$310, 0)), "")="", "", IFERROR(INDEX(Ingredients!D$11:D$310, MATCH($C3999, Ingredients!$B$11:$B$310, 0)), "")))</f>
        <v/>
      </c>
      <c r="AI3999" s="106" t="str">
        <f>IF($C3999="", "", IF(IFERROR(INDEX(Ingredients!E$11:E$310, MATCH($C3999, Ingredients!$B$11:$B$310, 0)), "")="", "", IFERROR(INDEX(Ingredients!E$11:E$310, MATCH($C3999, Ingredients!$B$11:$B$310, 0)), "")))</f>
        <v/>
      </c>
      <c r="AJ3999" s="108" t="str">
        <f>IF($C3999="", "", IF(IFERROR(INDEX(Ingredients!F$11:F$310, MATCH($C3999, Ingredients!$B$11:$B$310, 0)), "")="", "", IFERROR(INDEX(Ingredients!F$11:F$310, MATCH($C3999, Ingredients!$B$11:$B$310, 0)), "")))</f>
        <v/>
      </c>
      <c r="AK3999" s="106" t="str">
        <f>IF($C3999="", "", IF(IFERROR(INDEX(Ingredients!G$11:G$310, MATCH($C3999, Ingredients!$B$11:$B$310, 0)), "")="", "", IFERROR(INDEX(Ingredients!G$11:G$310, MATCH($C3999, Ingredients!$B$11:$B$310, 0)), "")))</f>
        <v/>
      </c>
      <c r="AL3999" s="79" t="str">
        <f>IF($C3999="", "", IF(IFERROR(INDEX(Ingredients!H$11:H$310, MATCH($C3999, Ingredients!$B$11:$B$310, 0)), "")="", "", IFERROR(INDEX(Ingredients!H$11:H$310, MATCH($C3999, Ingredients!$B$11:$B$310, 0)), "")))</f>
        <v/>
      </c>
      <c r="AN3999" s="83" t="str">
        <f t="shared" si="935"/>
        <v/>
      </c>
      <c r="AP3999" s="114" t="str">
        <f t="shared" si="945"/>
        <v/>
      </c>
      <c r="AR3999" s="117" t="str">
        <f>IF($C3999="", "", IF(IFERROR(INDEX(Ingredients!$AI$11:$AI$310, MATCH($C3999, Ingredients!$B$11:$B$310, 0)), "")="", "", IFERROR(INDEX(Ingredients!$AI$11:$AI$310, MATCH($C3999, Ingredients!$B$11:$B$310, 0)), "")))</f>
        <v/>
      </c>
      <c r="AT3999" s="120" t="str">
        <f t="shared" si="946"/>
        <v/>
      </c>
      <c r="AV3999" s="90" t="str">
        <f t="shared" si="936"/>
        <v/>
      </c>
      <c r="AX3999" s="90" t="str">
        <f>IF($AV3999="", "", COUNTIF($AV$11:$AV$5010, "&lt;"&amp;$AV3999)+1+COUNTIF($AV$11:$AV3999, $AV3999)-1)</f>
        <v/>
      </c>
      <c r="AZ3999" s="111" t="str">
        <f>IF($B3999="", "", SUMIF('Shopping List'!$AV$11:$AV$25, $B3999, 'Shopping List'!$BN$11:$BN$25))</f>
        <v/>
      </c>
      <c r="BB3999" s="117" t="str">
        <f t="shared" si="947"/>
        <v/>
      </c>
    </row>
    <row r="4000" spans="1:54" x14ac:dyDescent="0.25">
      <c r="A4000" s="4"/>
      <c r="B4000" s="37"/>
      <c r="C4000" s="124"/>
      <c r="D4000" s="39"/>
      <c r="E4000" s="125"/>
      <c r="F4000" s="48"/>
      <c r="G4000" s="4"/>
      <c r="H4000" s="4"/>
      <c r="I4000" s="95" t="str">
        <f>IF($C4000="", "", IF(IFERROR(INDEX(Ingredients!$C$11:$C$310, MATCH($C4000, Ingredients!$B$11:$B$310, 0)), "")="", "", IFERROR(INDEX(Ingredients!$C$11:$C$310, MATCH($C4000, Ingredients!$B$11:$B$310, 0)), "")))</f>
        <v/>
      </c>
      <c r="J4000" s="73" t="str">
        <f>IF($B4000="", "", IF(IFERROR(INDEX(Meals!$C$11:$C$260, MATCH($B4000, Meals!$B$11:$B$260, 0)), "")="", "", IFERROR(INDEX(Meals!$C$11:$C$260, MATCH($B4000, Meals!$B$11:$B$260, 0)), "")))</f>
        <v/>
      </c>
      <c r="K4000" s="4"/>
      <c r="L4000" s="72" t="str">
        <f t="shared" si="937"/>
        <v/>
      </c>
      <c r="M4000" s="73" t="str">
        <f t="shared" si="938"/>
        <v/>
      </c>
      <c r="N4000" s="4"/>
      <c r="O4000" s="78" t="str">
        <f t="shared" si="939"/>
        <v/>
      </c>
      <c r="P4000" s="79" t="str">
        <f t="shared" si="940"/>
        <v/>
      </c>
      <c r="Q4000" s="4"/>
      <c r="R4000" s="90" t="str">
        <f t="shared" si="941"/>
        <v/>
      </c>
      <c r="S4000" s="4"/>
      <c r="Y4000" s="18" t="str">
        <f t="shared" si="942"/>
        <v/>
      </c>
      <c r="AA4000" s="18" t="str">
        <f t="shared" si="933"/>
        <v/>
      </c>
      <c r="AB4000" s="18" t="str">
        <f t="shared" si="934"/>
        <v/>
      </c>
      <c r="AC4000" s="18" t="str">
        <f t="shared" si="943"/>
        <v/>
      </c>
      <c r="AD4000" s="18" t="str">
        <f t="shared" si="943"/>
        <v/>
      </c>
      <c r="AE4000" s="18" t="str">
        <f t="shared" si="944"/>
        <v/>
      </c>
      <c r="AG4000" s="95" t="str">
        <f>IF($C4000="", "", IF(IFERROR(INDEX(Ingredients!C$11:C$310, MATCH($C4000, Ingredients!$B$11:$B$310, 0)), "")="", "", IFERROR(INDEX(Ingredients!C$11:C$310, MATCH($C4000, Ingredients!$B$11:$B$310, 0)), "")))</f>
        <v/>
      </c>
      <c r="AH4000" s="105" t="str">
        <f>IF($C4000="", "", IF(IFERROR(INDEX(Ingredients!D$11:D$310, MATCH($C4000, Ingredients!$B$11:$B$310, 0)), "")="", "", IFERROR(INDEX(Ingredients!D$11:D$310, MATCH($C4000, Ingredients!$B$11:$B$310, 0)), "")))</f>
        <v/>
      </c>
      <c r="AI4000" s="106" t="str">
        <f>IF($C4000="", "", IF(IFERROR(INDEX(Ingredients!E$11:E$310, MATCH($C4000, Ingredients!$B$11:$B$310, 0)), "")="", "", IFERROR(INDEX(Ingredients!E$11:E$310, MATCH($C4000, Ingredients!$B$11:$B$310, 0)), "")))</f>
        <v/>
      </c>
      <c r="AJ4000" s="108" t="str">
        <f>IF($C4000="", "", IF(IFERROR(INDEX(Ingredients!F$11:F$310, MATCH($C4000, Ingredients!$B$11:$B$310, 0)), "")="", "", IFERROR(INDEX(Ingredients!F$11:F$310, MATCH($C4000, Ingredients!$B$11:$B$310, 0)), "")))</f>
        <v/>
      </c>
      <c r="AK4000" s="106" t="str">
        <f>IF($C4000="", "", IF(IFERROR(INDEX(Ingredients!G$11:G$310, MATCH($C4000, Ingredients!$B$11:$B$310, 0)), "")="", "", IFERROR(INDEX(Ingredients!G$11:G$310, MATCH($C4000, Ingredients!$B$11:$B$310, 0)), "")))</f>
        <v/>
      </c>
      <c r="AL4000" s="79" t="str">
        <f>IF($C4000="", "", IF(IFERROR(INDEX(Ingredients!H$11:H$310, MATCH($C4000, Ingredients!$B$11:$B$310, 0)), "")="", "", IFERROR(INDEX(Ingredients!H$11:H$310, MATCH($C4000, Ingredients!$B$11:$B$310, 0)), "")))</f>
        <v/>
      </c>
      <c r="AN4000" s="83" t="str">
        <f t="shared" si="935"/>
        <v/>
      </c>
      <c r="AP4000" s="114" t="str">
        <f t="shared" si="945"/>
        <v/>
      </c>
      <c r="AR4000" s="117" t="str">
        <f>IF($C4000="", "", IF(IFERROR(INDEX(Ingredients!$AI$11:$AI$310, MATCH($C4000, Ingredients!$B$11:$B$310, 0)), "")="", "", IFERROR(INDEX(Ingredients!$AI$11:$AI$310, MATCH($C4000, Ingredients!$B$11:$B$310, 0)), "")))</f>
        <v/>
      </c>
      <c r="AT4000" s="120" t="str">
        <f t="shared" si="946"/>
        <v/>
      </c>
      <c r="AV4000" s="90" t="str">
        <f t="shared" si="936"/>
        <v/>
      </c>
      <c r="AX4000" s="90" t="str">
        <f>IF($AV4000="", "", COUNTIF($AV$11:$AV$5010, "&lt;"&amp;$AV4000)+1+COUNTIF($AV$11:$AV4000, $AV4000)-1)</f>
        <v/>
      </c>
      <c r="AZ4000" s="111" t="str">
        <f>IF($B4000="", "", SUMIF('Shopping List'!$AV$11:$AV$25, $B4000, 'Shopping List'!$BN$11:$BN$25))</f>
        <v/>
      </c>
      <c r="BB4000" s="117" t="str">
        <f t="shared" si="947"/>
        <v/>
      </c>
    </row>
    <row r="4001" spans="1:54" x14ac:dyDescent="0.25">
      <c r="A4001" s="4"/>
      <c r="B4001" s="37"/>
      <c r="C4001" s="124"/>
      <c r="D4001" s="39"/>
      <c r="E4001" s="125"/>
      <c r="F4001" s="48"/>
      <c r="G4001" s="4"/>
      <c r="H4001" s="4"/>
      <c r="I4001" s="95" t="str">
        <f>IF($C4001="", "", IF(IFERROR(INDEX(Ingredients!$C$11:$C$310, MATCH($C4001, Ingredients!$B$11:$B$310, 0)), "")="", "", IFERROR(INDEX(Ingredients!$C$11:$C$310, MATCH($C4001, Ingredients!$B$11:$B$310, 0)), "")))</f>
        <v/>
      </c>
      <c r="J4001" s="73" t="str">
        <f>IF($B4001="", "", IF(IFERROR(INDEX(Meals!$C$11:$C$260, MATCH($B4001, Meals!$B$11:$B$260, 0)), "")="", "", IFERROR(INDEX(Meals!$C$11:$C$260, MATCH($B4001, Meals!$B$11:$B$260, 0)), "")))</f>
        <v/>
      </c>
      <c r="K4001" s="4"/>
      <c r="L4001" s="72" t="str">
        <f t="shared" si="937"/>
        <v/>
      </c>
      <c r="M4001" s="73" t="str">
        <f t="shared" si="938"/>
        <v/>
      </c>
      <c r="N4001" s="4"/>
      <c r="O4001" s="78" t="str">
        <f t="shared" si="939"/>
        <v/>
      </c>
      <c r="P4001" s="79" t="str">
        <f t="shared" si="940"/>
        <v/>
      </c>
      <c r="Q4001" s="4"/>
      <c r="R4001" s="90" t="str">
        <f t="shared" si="941"/>
        <v/>
      </c>
      <c r="S4001" s="4"/>
      <c r="Y4001" s="18" t="str">
        <f t="shared" si="942"/>
        <v/>
      </c>
      <c r="AA4001" s="18" t="str">
        <f t="shared" si="933"/>
        <v/>
      </c>
      <c r="AB4001" s="18" t="str">
        <f t="shared" si="934"/>
        <v/>
      </c>
      <c r="AC4001" s="18" t="str">
        <f t="shared" si="943"/>
        <v/>
      </c>
      <c r="AD4001" s="18" t="str">
        <f t="shared" si="943"/>
        <v/>
      </c>
      <c r="AE4001" s="18" t="str">
        <f t="shared" si="944"/>
        <v/>
      </c>
      <c r="AG4001" s="95" t="str">
        <f>IF($C4001="", "", IF(IFERROR(INDEX(Ingredients!C$11:C$310, MATCH($C4001, Ingredients!$B$11:$B$310, 0)), "")="", "", IFERROR(INDEX(Ingredients!C$11:C$310, MATCH($C4001, Ingredients!$B$11:$B$310, 0)), "")))</f>
        <v/>
      </c>
      <c r="AH4001" s="105" t="str">
        <f>IF($C4001="", "", IF(IFERROR(INDEX(Ingredients!D$11:D$310, MATCH($C4001, Ingredients!$B$11:$B$310, 0)), "")="", "", IFERROR(INDEX(Ingredients!D$11:D$310, MATCH($C4001, Ingredients!$B$11:$B$310, 0)), "")))</f>
        <v/>
      </c>
      <c r="AI4001" s="106" t="str">
        <f>IF($C4001="", "", IF(IFERROR(INDEX(Ingredients!E$11:E$310, MATCH($C4001, Ingredients!$B$11:$B$310, 0)), "")="", "", IFERROR(INDEX(Ingredients!E$11:E$310, MATCH($C4001, Ingredients!$B$11:$B$310, 0)), "")))</f>
        <v/>
      </c>
      <c r="AJ4001" s="108" t="str">
        <f>IF($C4001="", "", IF(IFERROR(INDEX(Ingredients!F$11:F$310, MATCH($C4001, Ingredients!$B$11:$B$310, 0)), "")="", "", IFERROR(INDEX(Ingredients!F$11:F$310, MATCH($C4001, Ingredients!$B$11:$B$310, 0)), "")))</f>
        <v/>
      </c>
      <c r="AK4001" s="106" t="str">
        <f>IF($C4001="", "", IF(IFERROR(INDEX(Ingredients!G$11:G$310, MATCH($C4001, Ingredients!$B$11:$B$310, 0)), "")="", "", IFERROR(INDEX(Ingredients!G$11:G$310, MATCH($C4001, Ingredients!$B$11:$B$310, 0)), "")))</f>
        <v/>
      </c>
      <c r="AL4001" s="79" t="str">
        <f>IF($C4001="", "", IF(IFERROR(INDEX(Ingredients!H$11:H$310, MATCH($C4001, Ingredients!$B$11:$B$310, 0)), "")="", "", IFERROR(INDEX(Ingredients!H$11:H$310, MATCH($C4001, Ingredients!$B$11:$B$310, 0)), "")))</f>
        <v/>
      </c>
      <c r="AN4001" s="83" t="str">
        <f t="shared" si="935"/>
        <v/>
      </c>
      <c r="AP4001" s="114" t="str">
        <f t="shared" si="945"/>
        <v/>
      </c>
      <c r="AR4001" s="117" t="str">
        <f>IF($C4001="", "", IF(IFERROR(INDEX(Ingredients!$AI$11:$AI$310, MATCH($C4001, Ingredients!$B$11:$B$310, 0)), "")="", "", IFERROR(INDEX(Ingredients!$AI$11:$AI$310, MATCH($C4001, Ingredients!$B$11:$B$310, 0)), "")))</f>
        <v/>
      </c>
      <c r="AT4001" s="120" t="str">
        <f t="shared" si="946"/>
        <v/>
      </c>
      <c r="AV4001" s="90" t="str">
        <f t="shared" si="936"/>
        <v/>
      </c>
      <c r="AX4001" s="90" t="str">
        <f>IF($AV4001="", "", COUNTIF($AV$11:$AV$5010, "&lt;"&amp;$AV4001)+1+COUNTIF($AV$11:$AV4001, $AV4001)-1)</f>
        <v/>
      </c>
      <c r="AZ4001" s="111" t="str">
        <f>IF($B4001="", "", SUMIF('Shopping List'!$AV$11:$AV$25, $B4001, 'Shopping List'!$BN$11:$BN$25))</f>
        <v/>
      </c>
      <c r="BB4001" s="117" t="str">
        <f t="shared" si="947"/>
        <v/>
      </c>
    </row>
    <row r="4002" spans="1:54" x14ac:dyDescent="0.25">
      <c r="A4002" s="4"/>
      <c r="B4002" s="37"/>
      <c r="C4002" s="124"/>
      <c r="D4002" s="39"/>
      <c r="E4002" s="125"/>
      <c r="F4002" s="48"/>
      <c r="G4002" s="4"/>
      <c r="H4002" s="4"/>
      <c r="I4002" s="95" t="str">
        <f>IF($C4002="", "", IF(IFERROR(INDEX(Ingredients!$C$11:$C$310, MATCH($C4002, Ingredients!$B$11:$B$310, 0)), "")="", "", IFERROR(INDEX(Ingredients!$C$11:$C$310, MATCH($C4002, Ingredients!$B$11:$B$310, 0)), "")))</f>
        <v/>
      </c>
      <c r="J4002" s="73" t="str">
        <f>IF($B4002="", "", IF(IFERROR(INDEX(Meals!$C$11:$C$260, MATCH($B4002, Meals!$B$11:$B$260, 0)), "")="", "", IFERROR(INDEX(Meals!$C$11:$C$260, MATCH($B4002, Meals!$B$11:$B$260, 0)), "")))</f>
        <v/>
      </c>
      <c r="K4002" s="4"/>
      <c r="L4002" s="72" t="str">
        <f t="shared" si="937"/>
        <v/>
      </c>
      <c r="M4002" s="73" t="str">
        <f t="shared" si="938"/>
        <v/>
      </c>
      <c r="N4002" s="4"/>
      <c r="O4002" s="78" t="str">
        <f t="shared" si="939"/>
        <v/>
      </c>
      <c r="P4002" s="79" t="str">
        <f t="shared" si="940"/>
        <v/>
      </c>
      <c r="Q4002" s="4"/>
      <c r="R4002" s="90" t="str">
        <f t="shared" si="941"/>
        <v/>
      </c>
      <c r="S4002" s="4"/>
      <c r="Y4002" s="18" t="str">
        <f t="shared" si="942"/>
        <v/>
      </c>
      <c r="AA4002" s="18" t="str">
        <f t="shared" si="933"/>
        <v/>
      </c>
      <c r="AB4002" s="18" t="str">
        <f t="shared" si="934"/>
        <v/>
      </c>
      <c r="AC4002" s="18" t="str">
        <f t="shared" si="943"/>
        <v/>
      </c>
      <c r="AD4002" s="18" t="str">
        <f t="shared" si="943"/>
        <v/>
      </c>
      <c r="AE4002" s="18" t="str">
        <f t="shared" si="944"/>
        <v/>
      </c>
      <c r="AG4002" s="95" t="str">
        <f>IF($C4002="", "", IF(IFERROR(INDEX(Ingredients!C$11:C$310, MATCH($C4002, Ingredients!$B$11:$B$310, 0)), "")="", "", IFERROR(INDEX(Ingredients!C$11:C$310, MATCH($C4002, Ingredients!$B$11:$B$310, 0)), "")))</f>
        <v/>
      </c>
      <c r="AH4002" s="105" t="str">
        <f>IF($C4002="", "", IF(IFERROR(INDEX(Ingredients!D$11:D$310, MATCH($C4002, Ingredients!$B$11:$B$310, 0)), "")="", "", IFERROR(INDEX(Ingredients!D$11:D$310, MATCH($C4002, Ingredients!$B$11:$B$310, 0)), "")))</f>
        <v/>
      </c>
      <c r="AI4002" s="106" t="str">
        <f>IF($C4002="", "", IF(IFERROR(INDEX(Ingredients!E$11:E$310, MATCH($C4002, Ingredients!$B$11:$B$310, 0)), "")="", "", IFERROR(INDEX(Ingredients!E$11:E$310, MATCH($C4002, Ingredients!$B$11:$B$310, 0)), "")))</f>
        <v/>
      </c>
      <c r="AJ4002" s="108" t="str">
        <f>IF($C4002="", "", IF(IFERROR(INDEX(Ingredients!F$11:F$310, MATCH($C4002, Ingredients!$B$11:$B$310, 0)), "")="", "", IFERROR(INDEX(Ingredients!F$11:F$310, MATCH($C4002, Ingredients!$B$11:$B$310, 0)), "")))</f>
        <v/>
      </c>
      <c r="AK4002" s="106" t="str">
        <f>IF($C4002="", "", IF(IFERROR(INDEX(Ingredients!G$11:G$310, MATCH($C4002, Ingredients!$B$11:$B$310, 0)), "")="", "", IFERROR(INDEX(Ingredients!G$11:G$310, MATCH($C4002, Ingredients!$B$11:$B$310, 0)), "")))</f>
        <v/>
      </c>
      <c r="AL4002" s="79" t="str">
        <f>IF($C4002="", "", IF(IFERROR(INDEX(Ingredients!H$11:H$310, MATCH($C4002, Ingredients!$B$11:$B$310, 0)), "")="", "", IFERROR(INDEX(Ingredients!H$11:H$310, MATCH($C4002, Ingredients!$B$11:$B$310, 0)), "")))</f>
        <v/>
      </c>
      <c r="AN4002" s="83" t="str">
        <f t="shared" si="935"/>
        <v/>
      </c>
      <c r="AP4002" s="114" t="str">
        <f t="shared" si="945"/>
        <v/>
      </c>
      <c r="AR4002" s="117" t="str">
        <f>IF($C4002="", "", IF(IFERROR(INDEX(Ingredients!$AI$11:$AI$310, MATCH($C4002, Ingredients!$B$11:$B$310, 0)), "")="", "", IFERROR(INDEX(Ingredients!$AI$11:$AI$310, MATCH($C4002, Ingredients!$B$11:$B$310, 0)), "")))</f>
        <v/>
      </c>
      <c r="AT4002" s="120" t="str">
        <f t="shared" si="946"/>
        <v/>
      </c>
      <c r="AV4002" s="90" t="str">
        <f t="shared" si="936"/>
        <v/>
      </c>
      <c r="AX4002" s="90" t="str">
        <f>IF($AV4002="", "", COUNTIF($AV$11:$AV$5010, "&lt;"&amp;$AV4002)+1+COUNTIF($AV$11:$AV4002, $AV4002)-1)</f>
        <v/>
      </c>
      <c r="AZ4002" s="111" t="str">
        <f>IF($B4002="", "", SUMIF('Shopping List'!$AV$11:$AV$25, $B4002, 'Shopping List'!$BN$11:$BN$25))</f>
        <v/>
      </c>
      <c r="BB4002" s="117" t="str">
        <f t="shared" si="947"/>
        <v/>
      </c>
    </row>
    <row r="4003" spans="1:54" x14ac:dyDescent="0.25">
      <c r="A4003" s="4"/>
      <c r="B4003" s="37"/>
      <c r="C4003" s="124"/>
      <c r="D4003" s="39"/>
      <c r="E4003" s="125"/>
      <c r="F4003" s="48"/>
      <c r="G4003" s="4"/>
      <c r="H4003" s="4"/>
      <c r="I4003" s="95" t="str">
        <f>IF($C4003="", "", IF(IFERROR(INDEX(Ingredients!$C$11:$C$310, MATCH($C4003, Ingredients!$B$11:$B$310, 0)), "")="", "", IFERROR(INDEX(Ingredients!$C$11:$C$310, MATCH($C4003, Ingredients!$B$11:$B$310, 0)), "")))</f>
        <v/>
      </c>
      <c r="J4003" s="73" t="str">
        <f>IF($B4003="", "", IF(IFERROR(INDEX(Meals!$C$11:$C$260, MATCH($B4003, Meals!$B$11:$B$260, 0)), "")="", "", IFERROR(INDEX(Meals!$C$11:$C$260, MATCH($B4003, Meals!$B$11:$B$260, 0)), "")))</f>
        <v/>
      </c>
      <c r="K4003" s="4"/>
      <c r="L4003" s="72" t="str">
        <f t="shared" si="937"/>
        <v/>
      </c>
      <c r="M4003" s="73" t="str">
        <f t="shared" si="938"/>
        <v/>
      </c>
      <c r="N4003" s="4"/>
      <c r="O4003" s="78" t="str">
        <f t="shared" si="939"/>
        <v/>
      </c>
      <c r="P4003" s="79" t="str">
        <f t="shared" si="940"/>
        <v/>
      </c>
      <c r="Q4003" s="4"/>
      <c r="R4003" s="90" t="str">
        <f t="shared" si="941"/>
        <v/>
      </c>
      <c r="S4003" s="4"/>
      <c r="Y4003" s="18" t="str">
        <f t="shared" si="942"/>
        <v/>
      </c>
      <c r="AA4003" s="18" t="str">
        <f t="shared" si="933"/>
        <v/>
      </c>
      <c r="AB4003" s="18" t="str">
        <f t="shared" si="934"/>
        <v/>
      </c>
      <c r="AC4003" s="18" t="str">
        <f t="shared" si="943"/>
        <v/>
      </c>
      <c r="AD4003" s="18" t="str">
        <f t="shared" si="943"/>
        <v/>
      </c>
      <c r="AE4003" s="18" t="str">
        <f t="shared" si="944"/>
        <v/>
      </c>
      <c r="AG4003" s="95" t="str">
        <f>IF($C4003="", "", IF(IFERROR(INDEX(Ingredients!C$11:C$310, MATCH($C4003, Ingredients!$B$11:$B$310, 0)), "")="", "", IFERROR(INDEX(Ingredients!C$11:C$310, MATCH($C4003, Ingredients!$B$11:$B$310, 0)), "")))</f>
        <v/>
      </c>
      <c r="AH4003" s="105" t="str">
        <f>IF($C4003="", "", IF(IFERROR(INDEX(Ingredients!D$11:D$310, MATCH($C4003, Ingredients!$B$11:$B$310, 0)), "")="", "", IFERROR(INDEX(Ingredients!D$11:D$310, MATCH($C4003, Ingredients!$B$11:$B$310, 0)), "")))</f>
        <v/>
      </c>
      <c r="AI4003" s="106" t="str">
        <f>IF($C4003="", "", IF(IFERROR(INDEX(Ingredients!E$11:E$310, MATCH($C4003, Ingredients!$B$11:$B$310, 0)), "")="", "", IFERROR(INDEX(Ingredients!E$11:E$310, MATCH($C4003, Ingredients!$B$11:$B$310, 0)), "")))</f>
        <v/>
      </c>
      <c r="AJ4003" s="108" t="str">
        <f>IF($C4003="", "", IF(IFERROR(INDEX(Ingredients!F$11:F$310, MATCH($C4003, Ingredients!$B$11:$B$310, 0)), "")="", "", IFERROR(INDEX(Ingredients!F$11:F$310, MATCH($C4003, Ingredients!$B$11:$B$310, 0)), "")))</f>
        <v/>
      </c>
      <c r="AK4003" s="106" t="str">
        <f>IF($C4003="", "", IF(IFERROR(INDEX(Ingredients!G$11:G$310, MATCH($C4003, Ingredients!$B$11:$B$310, 0)), "")="", "", IFERROR(INDEX(Ingredients!G$11:G$310, MATCH($C4003, Ingredients!$B$11:$B$310, 0)), "")))</f>
        <v/>
      </c>
      <c r="AL4003" s="79" t="str">
        <f>IF($C4003="", "", IF(IFERROR(INDEX(Ingredients!H$11:H$310, MATCH($C4003, Ingredients!$B$11:$B$310, 0)), "")="", "", IFERROR(INDEX(Ingredients!H$11:H$310, MATCH($C4003, Ingredients!$B$11:$B$310, 0)), "")))</f>
        <v/>
      </c>
      <c r="AN4003" s="83" t="str">
        <f t="shared" si="935"/>
        <v/>
      </c>
      <c r="AP4003" s="114" t="str">
        <f t="shared" si="945"/>
        <v/>
      </c>
      <c r="AR4003" s="117" t="str">
        <f>IF($C4003="", "", IF(IFERROR(INDEX(Ingredients!$AI$11:$AI$310, MATCH($C4003, Ingredients!$B$11:$B$310, 0)), "")="", "", IFERROR(INDEX(Ingredients!$AI$11:$AI$310, MATCH($C4003, Ingredients!$B$11:$B$310, 0)), "")))</f>
        <v/>
      </c>
      <c r="AT4003" s="120" t="str">
        <f t="shared" si="946"/>
        <v/>
      </c>
      <c r="AV4003" s="90" t="str">
        <f t="shared" si="936"/>
        <v/>
      </c>
      <c r="AX4003" s="90" t="str">
        <f>IF($AV4003="", "", COUNTIF($AV$11:$AV$5010, "&lt;"&amp;$AV4003)+1+COUNTIF($AV$11:$AV4003, $AV4003)-1)</f>
        <v/>
      </c>
      <c r="AZ4003" s="111" t="str">
        <f>IF($B4003="", "", SUMIF('Shopping List'!$AV$11:$AV$25, $B4003, 'Shopping List'!$BN$11:$BN$25))</f>
        <v/>
      </c>
      <c r="BB4003" s="117" t="str">
        <f t="shared" si="947"/>
        <v/>
      </c>
    </row>
    <row r="4004" spans="1:54" x14ac:dyDescent="0.25">
      <c r="A4004" s="4"/>
      <c r="B4004" s="37"/>
      <c r="C4004" s="124"/>
      <c r="D4004" s="39"/>
      <c r="E4004" s="125"/>
      <c r="F4004" s="48"/>
      <c r="G4004" s="4"/>
      <c r="H4004" s="4"/>
      <c r="I4004" s="95" t="str">
        <f>IF($C4004="", "", IF(IFERROR(INDEX(Ingredients!$C$11:$C$310, MATCH($C4004, Ingredients!$B$11:$B$310, 0)), "")="", "", IFERROR(INDEX(Ingredients!$C$11:$C$310, MATCH($C4004, Ingredients!$B$11:$B$310, 0)), "")))</f>
        <v/>
      </c>
      <c r="J4004" s="73" t="str">
        <f>IF($B4004="", "", IF(IFERROR(INDEX(Meals!$C$11:$C$260, MATCH($B4004, Meals!$B$11:$B$260, 0)), "")="", "", IFERROR(INDEX(Meals!$C$11:$C$260, MATCH($B4004, Meals!$B$11:$B$260, 0)), "")))</f>
        <v/>
      </c>
      <c r="K4004" s="4"/>
      <c r="L4004" s="72" t="str">
        <f t="shared" si="937"/>
        <v/>
      </c>
      <c r="M4004" s="73" t="str">
        <f t="shared" si="938"/>
        <v/>
      </c>
      <c r="N4004" s="4"/>
      <c r="O4004" s="78" t="str">
        <f t="shared" si="939"/>
        <v/>
      </c>
      <c r="P4004" s="79" t="str">
        <f t="shared" si="940"/>
        <v/>
      </c>
      <c r="Q4004" s="4"/>
      <c r="R4004" s="90" t="str">
        <f t="shared" si="941"/>
        <v/>
      </c>
      <c r="S4004" s="4"/>
      <c r="Y4004" s="18" t="str">
        <f t="shared" si="942"/>
        <v/>
      </c>
      <c r="AA4004" s="18" t="str">
        <f t="shared" si="933"/>
        <v/>
      </c>
      <c r="AB4004" s="18" t="str">
        <f t="shared" si="934"/>
        <v/>
      </c>
      <c r="AC4004" s="18" t="str">
        <f t="shared" si="943"/>
        <v/>
      </c>
      <c r="AD4004" s="18" t="str">
        <f t="shared" si="943"/>
        <v/>
      </c>
      <c r="AE4004" s="18" t="str">
        <f t="shared" si="944"/>
        <v/>
      </c>
      <c r="AG4004" s="95" t="str">
        <f>IF($C4004="", "", IF(IFERROR(INDEX(Ingredients!C$11:C$310, MATCH($C4004, Ingredients!$B$11:$B$310, 0)), "")="", "", IFERROR(INDEX(Ingredients!C$11:C$310, MATCH($C4004, Ingredients!$B$11:$B$310, 0)), "")))</f>
        <v/>
      </c>
      <c r="AH4004" s="105" t="str">
        <f>IF($C4004="", "", IF(IFERROR(INDEX(Ingredients!D$11:D$310, MATCH($C4004, Ingredients!$B$11:$B$310, 0)), "")="", "", IFERROR(INDEX(Ingredients!D$11:D$310, MATCH($C4004, Ingredients!$B$11:$B$310, 0)), "")))</f>
        <v/>
      </c>
      <c r="AI4004" s="106" t="str">
        <f>IF($C4004="", "", IF(IFERROR(INDEX(Ingredients!E$11:E$310, MATCH($C4004, Ingredients!$B$11:$B$310, 0)), "")="", "", IFERROR(INDEX(Ingredients!E$11:E$310, MATCH($C4004, Ingredients!$B$11:$B$310, 0)), "")))</f>
        <v/>
      </c>
      <c r="AJ4004" s="108" t="str">
        <f>IF($C4004="", "", IF(IFERROR(INDEX(Ingredients!F$11:F$310, MATCH($C4004, Ingredients!$B$11:$B$310, 0)), "")="", "", IFERROR(INDEX(Ingredients!F$11:F$310, MATCH($C4004, Ingredients!$B$11:$B$310, 0)), "")))</f>
        <v/>
      </c>
      <c r="AK4004" s="106" t="str">
        <f>IF($C4004="", "", IF(IFERROR(INDEX(Ingredients!G$11:G$310, MATCH($C4004, Ingredients!$B$11:$B$310, 0)), "")="", "", IFERROR(INDEX(Ingredients!G$11:G$310, MATCH($C4004, Ingredients!$B$11:$B$310, 0)), "")))</f>
        <v/>
      </c>
      <c r="AL4004" s="79" t="str">
        <f>IF($C4004="", "", IF(IFERROR(INDEX(Ingredients!H$11:H$310, MATCH($C4004, Ingredients!$B$11:$B$310, 0)), "")="", "", IFERROR(INDEX(Ingredients!H$11:H$310, MATCH($C4004, Ingredients!$B$11:$B$310, 0)), "")))</f>
        <v/>
      </c>
      <c r="AN4004" s="83" t="str">
        <f t="shared" si="935"/>
        <v/>
      </c>
      <c r="AP4004" s="114" t="str">
        <f t="shared" si="945"/>
        <v/>
      </c>
      <c r="AR4004" s="117" t="str">
        <f>IF($C4004="", "", IF(IFERROR(INDEX(Ingredients!$AI$11:$AI$310, MATCH($C4004, Ingredients!$B$11:$B$310, 0)), "")="", "", IFERROR(INDEX(Ingredients!$AI$11:$AI$310, MATCH($C4004, Ingredients!$B$11:$B$310, 0)), "")))</f>
        <v/>
      </c>
      <c r="AT4004" s="120" t="str">
        <f t="shared" si="946"/>
        <v/>
      </c>
      <c r="AV4004" s="90" t="str">
        <f t="shared" si="936"/>
        <v/>
      </c>
      <c r="AX4004" s="90" t="str">
        <f>IF($AV4004="", "", COUNTIF($AV$11:$AV$5010, "&lt;"&amp;$AV4004)+1+COUNTIF($AV$11:$AV4004, $AV4004)-1)</f>
        <v/>
      </c>
      <c r="AZ4004" s="111" t="str">
        <f>IF($B4004="", "", SUMIF('Shopping List'!$AV$11:$AV$25, $B4004, 'Shopping List'!$BN$11:$BN$25))</f>
        <v/>
      </c>
      <c r="BB4004" s="117" t="str">
        <f t="shared" si="947"/>
        <v/>
      </c>
    </row>
    <row r="4005" spans="1:54" x14ac:dyDescent="0.25">
      <c r="A4005" s="4"/>
      <c r="B4005" s="37"/>
      <c r="C4005" s="124"/>
      <c r="D4005" s="39"/>
      <c r="E4005" s="125"/>
      <c r="F4005" s="48"/>
      <c r="G4005" s="4"/>
      <c r="H4005" s="4"/>
      <c r="I4005" s="95" t="str">
        <f>IF($C4005="", "", IF(IFERROR(INDEX(Ingredients!$C$11:$C$310, MATCH($C4005, Ingredients!$B$11:$B$310, 0)), "")="", "", IFERROR(INDEX(Ingredients!$C$11:$C$310, MATCH($C4005, Ingredients!$B$11:$B$310, 0)), "")))</f>
        <v/>
      </c>
      <c r="J4005" s="73" t="str">
        <f>IF($B4005="", "", IF(IFERROR(INDEX(Meals!$C$11:$C$260, MATCH($B4005, Meals!$B$11:$B$260, 0)), "")="", "", IFERROR(INDEX(Meals!$C$11:$C$260, MATCH($B4005, Meals!$B$11:$B$260, 0)), "")))</f>
        <v/>
      </c>
      <c r="K4005" s="4"/>
      <c r="L4005" s="72" t="str">
        <f t="shared" si="937"/>
        <v/>
      </c>
      <c r="M4005" s="73" t="str">
        <f t="shared" si="938"/>
        <v/>
      </c>
      <c r="N4005" s="4"/>
      <c r="O4005" s="78" t="str">
        <f t="shared" si="939"/>
        <v/>
      </c>
      <c r="P4005" s="79" t="str">
        <f t="shared" si="940"/>
        <v/>
      </c>
      <c r="Q4005" s="4"/>
      <c r="R4005" s="90" t="str">
        <f t="shared" si="941"/>
        <v/>
      </c>
      <c r="S4005" s="4"/>
      <c r="Y4005" s="18" t="str">
        <f t="shared" si="942"/>
        <v/>
      </c>
      <c r="AA4005" s="18" t="str">
        <f t="shared" si="933"/>
        <v/>
      </c>
      <c r="AB4005" s="18" t="str">
        <f t="shared" si="934"/>
        <v/>
      </c>
      <c r="AC4005" s="18" t="str">
        <f t="shared" si="943"/>
        <v/>
      </c>
      <c r="AD4005" s="18" t="str">
        <f t="shared" si="943"/>
        <v/>
      </c>
      <c r="AE4005" s="18" t="str">
        <f t="shared" si="944"/>
        <v/>
      </c>
      <c r="AG4005" s="95" t="str">
        <f>IF($C4005="", "", IF(IFERROR(INDEX(Ingredients!C$11:C$310, MATCH($C4005, Ingredients!$B$11:$B$310, 0)), "")="", "", IFERROR(INDEX(Ingredients!C$11:C$310, MATCH($C4005, Ingredients!$B$11:$B$310, 0)), "")))</f>
        <v/>
      </c>
      <c r="AH4005" s="105" t="str">
        <f>IF($C4005="", "", IF(IFERROR(INDEX(Ingredients!D$11:D$310, MATCH($C4005, Ingredients!$B$11:$B$310, 0)), "")="", "", IFERROR(INDEX(Ingredients!D$11:D$310, MATCH($C4005, Ingredients!$B$11:$B$310, 0)), "")))</f>
        <v/>
      </c>
      <c r="AI4005" s="106" t="str">
        <f>IF($C4005="", "", IF(IFERROR(INDEX(Ingredients!E$11:E$310, MATCH($C4005, Ingredients!$B$11:$B$310, 0)), "")="", "", IFERROR(INDEX(Ingredients!E$11:E$310, MATCH($C4005, Ingredients!$B$11:$B$310, 0)), "")))</f>
        <v/>
      </c>
      <c r="AJ4005" s="108" t="str">
        <f>IF($C4005="", "", IF(IFERROR(INDEX(Ingredients!F$11:F$310, MATCH($C4005, Ingredients!$B$11:$B$310, 0)), "")="", "", IFERROR(INDEX(Ingredients!F$11:F$310, MATCH($C4005, Ingredients!$B$11:$B$310, 0)), "")))</f>
        <v/>
      </c>
      <c r="AK4005" s="106" t="str">
        <f>IF($C4005="", "", IF(IFERROR(INDEX(Ingredients!G$11:G$310, MATCH($C4005, Ingredients!$B$11:$B$310, 0)), "")="", "", IFERROR(INDEX(Ingredients!G$11:G$310, MATCH($C4005, Ingredients!$B$11:$B$310, 0)), "")))</f>
        <v/>
      </c>
      <c r="AL4005" s="79" t="str">
        <f>IF($C4005="", "", IF(IFERROR(INDEX(Ingredients!H$11:H$310, MATCH($C4005, Ingredients!$B$11:$B$310, 0)), "")="", "", IFERROR(INDEX(Ingredients!H$11:H$310, MATCH($C4005, Ingredients!$B$11:$B$310, 0)), "")))</f>
        <v/>
      </c>
      <c r="AN4005" s="83" t="str">
        <f t="shared" si="935"/>
        <v/>
      </c>
      <c r="AP4005" s="114" t="str">
        <f t="shared" si="945"/>
        <v/>
      </c>
      <c r="AR4005" s="117" t="str">
        <f>IF($C4005="", "", IF(IFERROR(INDEX(Ingredients!$AI$11:$AI$310, MATCH($C4005, Ingredients!$B$11:$B$310, 0)), "")="", "", IFERROR(INDEX(Ingredients!$AI$11:$AI$310, MATCH($C4005, Ingredients!$B$11:$B$310, 0)), "")))</f>
        <v/>
      </c>
      <c r="AT4005" s="120" t="str">
        <f t="shared" si="946"/>
        <v/>
      </c>
      <c r="AV4005" s="90" t="str">
        <f t="shared" si="936"/>
        <v/>
      </c>
      <c r="AX4005" s="90" t="str">
        <f>IF($AV4005="", "", COUNTIF($AV$11:$AV$5010, "&lt;"&amp;$AV4005)+1+COUNTIF($AV$11:$AV4005, $AV4005)-1)</f>
        <v/>
      </c>
      <c r="AZ4005" s="111" t="str">
        <f>IF($B4005="", "", SUMIF('Shopping List'!$AV$11:$AV$25, $B4005, 'Shopping List'!$BN$11:$BN$25))</f>
        <v/>
      </c>
      <c r="BB4005" s="117" t="str">
        <f t="shared" si="947"/>
        <v/>
      </c>
    </row>
    <row r="4006" spans="1:54" x14ac:dyDescent="0.25">
      <c r="A4006" s="4"/>
      <c r="B4006" s="37"/>
      <c r="C4006" s="124"/>
      <c r="D4006" s="39"/>
      <c r="E4006" s="125"/>
      <c r="F4006" s="48"/>
      <c r="G4006" s="4"/>
      <c r="H4006" s="4"/>
      <c r="I4006" s="95" t="str">
        <f>IF($C4006="", "", IF(IFERROR(INDEX(Ingredients!$C$11:$C$310, MATCH($C4006, Ingredients!$B$11:$B$310, 0)), "")="", "", IFERROR(INDEX(Ingredients!$C$11:$C$310, MATCH($C4006, Ingredients!$B$11:$B$310, 0)), "")))</f>
        <v/>
      </c>
      <c r="J4006" s="73" t="str">
        <f>IF($B4006="", "", IF(IFERROR(INDEX(Meals!$C$11:$C$260, MATCH($B4006, Meals!$B$11:$B$260, 0)), "")="", "", IFERROR(INDEX(Meals!$C$11:$C$260, MATCH($B4006, Meals!$B$11:$B$260, 0)), "")))</f>
        <v/>
      </c>
      <c r="K4006" s="4"/>
      <c r="L4006" s="72" t="str">
        <f t="shared" si="937"/>
        <v/>
      </c>
      <c r="M4006" s="73" t="str">
        <f t="shared" si="938"/>
        <v/>
      </c>
      <c r="N4006" s="4"/>
      <c r="O4006" s="78" t="str">
        <f t="shared" si="939"/>
        <v/>
      </c>
      <c r="P4006" s="79" t="str">
        <f t="shared" si="940"/>
        <v/>
      </c>
      <c r="Q4006" s="4"/>
      <c r="R4006" s="90" t="str">
        <f t="shared" si="941"/>
        <v/>
      </c>
      <c r="S4006" s="4"/>
      <c r="Y4006" s="18" t="str">
        <f t="shared" si="942"/>
        <v/>
      </c>
      <c r="AA4006" s="18" t="str">
        <f t="shared" si="933"/>
        <v/>
      </c>
      <c r="AB4006" s="18" t="str">
        <f t="shared" si="934"/>
        <v/>
      </c>
      <c r="AC4006" s="18" t="str">
        <f t="shared" si="943"/>
        <v/>
      </c>
      <c r="AD4006" s="18" t="str">
        <f t="shared" si="943"/>
        <v/>
      </c>
      <c r="AE4006" s="18" t="str">
        <f t="shared" si="944"/>
        <v/>
      </c>
      <c r="AG4006" s="95" t="str">
        <f>IF($C4006="", "", IF(IFERROR(INDEX(Ingredients!C$11:C$310, MATCH($C4006, Ingredients!$B$11:$B$310, 0)), "")="", "", IFERROR(INDEX(Ingredients!C$11:C$310, MATCH($C4006, Ingredients!$B$11:$B$310, 0)), "")))</f>
        <v/>
      </c>
      <c r="AH4006" s="105" t="str">
        <f>IF($C4006="", "", IF(IFERROR(INDEX(Ingredients!D$11:D$310, MATCH($C4006, Ingredients!$B$11:$B$310, 0)), "")="", "", IFERROR(INDEX(Ingredients!D$11:D$310, MATCH($C4006, Ingredients!$B$11:$B$310, 0)), "")))</f>
        <v/>
      </c>
      <c r="AI4006" s="106" t="str">
        <f>IF($C4006="", "", IF(IFERROR(INDEX(Ingredients!E$11:E$310, MATCH($C4006, Ingredients!$B$11:$B$310, 0)), "")="", "", IFERROR(INDEX(Ingredients!E$11:E$310, MATCH($C4006, Ingredients!$B$11:$B$310, 0)), "")))</f>
        <v/>
      </c>
      <c r="AJ4006" s="108" t="str">
        <f>IF($C4006="", "", IF(IFERROR(INDEX(Ingredients!F$11:F$310, MATCH($C4006, Ingredients!$B$11:$B$310, 0)), "")="", "", IFERROR(INDEX(Ingredients!F$11:F$310, MATCH($C4006, Ingredients!$B$11:$B$310, 0)), "")))</f>
        <v/>
      </c>
      <c r="AK4006" s="106" t="str">
        <f>IF($C4006="", "", IF(IFERROR(INDEX(Ingredients!G$11:G$310, MATCH($C4006, Ingredients!$B$11:$B$310, 0)), "")="", "", IFERROR(INDEX(Ingredients!G$11:G$310, MATCH($C4006, Ingredients!$B$11:$B$310, 0)), "")))</f>
        <v/>
      </c>
      <c r="AL4006" s="79" t="str">
        <f>IF($C4006="", "", IF(IFERROR(INDEX(Ingredients!H$11:H$310, MATCH($C4006, Ingredients!$B$11:$B$310, 0)), "")="", "", IFERROR(INDEX(Ingredients!H$11:H$310, MATCH($C4006, Ingredients!$B$11:$B$310, 0)), "")))</f>
        <v/>
      </c>
      <c r="AN4006" s="83" t="str">
        <f t="shared" si="935"/>
        <v/>
      </c>
      <c r="AP4006" s="114" t="str">
        <f t="shared" si="945"/>
        <v/>
      </c>
      <c r="AR4006" s="117" t="str">
        <f>IF($C4006="", "", IF(IFERROR(INDEX(Ingredients!$AI$11:$AI$310, MATCH($C4006, Ingredients!$B$11:$B$310, 0)), "")="", "", IFERROR(INDEX(Ingredients!$AI$11:$AI$310, MATCH($C4006, Ingredients!$B$11:$B$310, 0)), "")))</f>
        <v/>
      </c>
      <c r="AT4006" s="120" t="str">
        <f t="shared" si="946"/>
        <v/>
      </c>
      <c r="AV4006" s="90" t="str">
        <f t="shared" si="936"/>
        <v/>
      </c>
      <c r="AX4006" s="90" t="str">
        <f>IF($AV4006="", "", COUNTIF($AV$11:$AV$5010, "&lt;"&amp;$AV4006)+1+COUNTIF($AV$11:$AV4006, $AV4006)-1)</f>
        <v/>
      </c>
      <c r="AZ4006" s="111" t="str">
        <f>IF($B4006="", "", SUMIF('Shopping List'!$AV$11:$AV$25, $B4006, 'Shopping List'!$BN$11:$BN$25))</f>
        <v/>
      </c>
      <c r="BB4006" s="117" t="str">
        <f t="shared" si="947"/>
        <v/>
      </c>
    </row>
    <row r="4007" spans="1:54" x14ac:dyDescent="0.25">
      <c r="A4007" s="4"/>
      <c r="B4007" s="37"/>
      <c r="C4007" s="124"/>
      <c r="D4007" s="39"/>
      <c r="E4007" s="125"/>
      <c r="F4007" s="48"/>
      <c r="G4007" s="4"/>
      <c r="H4007" s="4"/>
      <c r="I4007" s="95" t="str">
        <f>IF($C4007="", "", IF(IFERROR(INDEX(Ingredients!$C$11:$C$310, MATCH($C4007, Ingredients!$B$11:$B$310, 0)), "")="", "", IFERROR(INDEX(Ingredients!$C$11:$C$310, MATCH($C4007, Ingredients!$B$11:$B$310, 0)), "")))</f>
        <v/>
      </c>
      <c r="J4007" s="73" t="str">
        <f>IF($B4007="", "", IF(IFERROR(INDEX(Meals!$C$11:$C$260, MATCH($B4007, Meals!$B$11:$B$260, 0)), "")="", "", IFERROR(INDEX(Meals!$C$11:$C$260, MATCH($B4007, Meals!$B$11:$B$260, 0)), "")))</f>
        <v/>
      </c>
      <c r="K4007" s="4"/>
      <c r="L4007" s="72" t="str">
        <f t="shared" si="937"/>
        <v/>
      </c>
      <c r="M4007" s="73" t="str">
        <f t="shared" si="938"/>
        <v/>
      </c>
      <c r="N4007" s="4"/>
      <c r="O4007" s="78" t="str">
        <f t="shared" si="939"/>
        <v/>
      </c>
      <c r="P4007" s="79" t="str">
        <f t="shared" si="940"/>
        <v/>
      </c>
      <c r="Q4007" s="4"/>
      <c r="R4007" s="90" t="str">
        <f t="shared" si="941"/>
        <v/>
      </c>
      <c r="S4007" s="4"/>
      <c r="Y4007" s="18" t="str">
        <f t="shared" si="942"/>
        <v/>
      </c>
      <c r="AA4007" s="18" t="str">
        <f t="shared" si="933"/>
        <v/>
      </c>
      <c r="AB4007" s="18" t="str">
        <f t="shared" si="934"/>
        <v/>
      </c>
      <c r="AC4007" s="18" t="str">
        <f t="shared" si="943"/>
        <v/>
      </c>
      <c r="AD4007" s="18" t="str">
        <f t="shared" si="943"/>
        <v/>
      </c>
      <c r="AE4007" s="18" t="str">
        <f t="shared" si="944"/>
        <v/>
      </c>
      <c r="AG4007" s="95" t="str">
        <f>IF($C4007="", "", IF(IFERROR(INDEX(Ingredients!C$11:C$310, MATCH($C4007, Ingredients!$B$11:$B$310, 0)), "")="", "", IFERROR(INDEX(Ingredients!C$11:C$310, MATCH($C4007, Ingredients!$B$11:$B$310, 0)), "")))</f>
        <v/>
      </c>
      <c r="AH4007" s="105" t="str">
        <f>IF($C4007="", "", IF(IFERROR(INDEX(Ingredients!D$11:D$310, MATCH($C4007, Ingredients!$B$11:$B$310, 0)), "")="", "", IFERROR(INDEX(Ingredients!D$11:D$310, MATCH($C4007, Ingredients!$B$11:$B$310, 0)), "")))</f>
        <v/>
      </c>
      <c r="AI4007" s="106" t="str">
        <f>IF($C4007="", "", IF(IFERROR(INDEX(Ingredients!E$11:E$310, MATCH($C4007, Ingredients!$B$11:$B$310, 0)), "")="", "", IFERROR(INDEX(Ingredients!E$11:E$310, MATCH($C4007, Ingredients!$B$11:$B$310, 0)), "")))</f>
        <v/>
      </c>
      <c r="AJ4007" s="108" t="str">
        <f>IF($C4007="", "", IF(IFERROR(INDEX(Ingredients!F$11:F$310, MATCH($C4007, Ingredients!$B$11:$B$310, 0)), "")="", "", IFERROR(INDEX(Ingredients!F$11:F$310, MATCH($C4007, Ingredients!$B$11:$B$310, 0)), "")))</f>
        <v/>
      </c>
      <c r="AK4007" s="106" t="str">
        <f>IF($C4007="", "", IF(IFERROR(INDEX(Ingredients!G$11:G$310, MATCH($C4007, Ingredients!$B$11:$B$310, 0)), "")="", "", IFERROR(INDEX(Ingredients!G$11:G$310, MATCH($C4007, Ingredients!$B$11:$B$310, 0)), "")))</f>
        <v/>
      </c>
      <c r="AL4007" s="79" t="str">
        <f>IF($C4007="", "", IF(IFERROR(INDEX(Ingredients!H$11:H$310, MATCH($C4007, Ingredients!$B$11:$B$310, 0)), "")="", "", IFERROR(INDEX(Ingredients!H$11:H$310, MATCH($C4007, Ingredients!$B$11:$B$310, 0)), "")))</f>
        <v/>
      </c>
      <c r="AN4007" s="83" t="str">
        <f t="shared" si="935"/>
        <v/>
      </c>
      <c r="AP4007" s="114" t="str">
        <f t="shared" si="945"/>
        <v/>
      </c>
      <c r="AR4007" s="117" t="str">
        <f>IF($C4007="", "", IF(IFERROR(INDEX(Ingredients!$AI$11:$AI$310, MATCH($C4007, Ingredients!$B$11:$B$310, 0)), "")="", "", IFERROR(INDEX(Ingredients!$AI$11:$AI$310, MATCH($C4007, Ingredients!$B$11:$B$310, 0)), "")))</f>
        <v/>
      </c>
      <c r="AT4007" s="120" t="str">
        <f t="shared" si="946"/>
        <v/>
      </c>
      <c r="AV4007" s="90" t="str">
        <f t="shared" si="936"/>
        <v/>
      </c>
      <c r="AX4007" s="90" t="str">
        <f>IF($AV4007="", "", COUNTIF($AV$11:$AV$5010, "&lt;"&amp;$AV4007)+1+COUNTIF($AV$11:$AV4007, $AV4007)-1)</f>
        <v/>
      </c>
      <c r="AZ4007" s="111" t="str">
        <f>IF($B4007="", "", SUMIF('Shopping List'!$AV$11:$AV$25, $B4007, 'Shopping List'!$BN$11:$BN$25))</f>
        <v/>
      </c>
      <c r="BB4007" s="117" t="str">
        <f t="shared" si="947"/>
        <v/>
      </c>
    </row>
    <row r="4008" spans="1:54" x14ac:dyDescent="0.25">
      <c r="A4008" s="4"/>
      <c r="B4008" s="37"/>
      <c r="C4008" s="124"/>
      <c r="D4008" s="39"/>
      <c r="E4008" s="125"/>
      <c r="F4008" s="48"/>
      <c r="G4008" s="4"/>
      <c r="H4008" s="4"/>
      <c r="I4008" s="95" t="str">
        <f>IF($C4008="", "", IF(IFERROR(INDEX(Ingredients!$C$11:$C$310, MATCH($C4008, Ingredients!$B$11:$B$310, 0)), "")="", "", IFERROR(INDEX(Ingredients!$C$11:$C$310, MATCH($C4008, Ingredients!$B$11:$B$310, 0)), "")))</f>
        <v/>
      </c>
      <c r="J4008" s="73" t="str">
        <f>IF($B4008="", "", IF(IFERROR(INDEX(Meals!$C$11:$C$260, MATCH($B4008, Meals!$B$11:$B$260, 0)), "")="", "", IFERROR(INDEX(Meals!$C$11:$C$260, MATCH($B4008, Meals!$B$11:$B$260, 0)), "")))</f>
        <v/>
      </c>
      <c r="K4008" s="4"/>
      <c r="L4008" s="72" t="str">
        <f t="shared" si="937"/>
        <v/>
      </c>
      <c r="M4008" s="73" t="str">
        <f t="shared" si="938"/>
        <v/>
      </c>
      <c r="N4008" s="4"/>
      <c r="O4008" s="78" t="str">
        <f t="shared" si="939"/>
        <v/>
      </c>
      <c r="P4008" s="79" t="str">
        <f t="shared" si="940"/>
        <v/>
      </c>
      <c r="Q4008" s="4"/>
      <c r="R4008" s="90" t="str">
        <f t="shared" si="941"/>
        <v/>
      </c>
      <c r="S4008" s="4"/>
      <c r="Y4008" s="18" t="str">
        <f t="shared" si="942"/>
        <v/>
      </c>
      <c r="AA4008" s="18" t="str">
        <f t="shared" si="933"/>
        <v/>
      </c>
      <c r="AB4008" s="18" t="str">
        <f t="shared" si="934"/>
        <v/>
      </c>
      <c r="AC4008" s="18" t="str">
        <f t="shared" si="943"/>
        <v/>
      </c>
      <c r="AD4008" s="18" t="str">
        <f t="shared" si="943"/>
        <v/>
      </c>
      <c r="AE4008" s="18" t="str">
        <f t="shared" si="944"/>
        <v/>
      </c>
      <c r="AG4008" s="95" t="str">
        <f>IF($C4008="", "", IF(IFERROR(INDEX(Ingredients!C$11:C$310, MATCH($C4008, Ingredients!$B$11:$B$310, 0)), "")="", "", IFERROR(INDEX(Ingredients!C$11:C$310, MATCH($C4008, Ingredients!$B$11:$B$310, 0)), "")))</f>
        <v/>
      </c>
      <c r="AH4008" s="105" t="str">
        <f>IF($C4008="", "", IF(IFERROR(INDEX(Ingredients!D$11:D$310, MATCH($C4008, Ingredients!$B$11:$B$310, 0)), "")="", "", IFERROR(INDEX(Ingredients!D$11:D$310, MATCH($C4008, Ingredients!$B$11:$B$310, 0)), "")))</f>
        <v/>
      </c>
      <c r="AI4008" s="106" t="str">
        <f>IF($C4008="", "", IF(IFERROR(INDEX(Ingredients!E$11:E$310, MATCH($C4008, Ingredients!$B$11:$B$310, 0)), "")="", "", IFERROR(INDEX(Ingredients!E$11:E$310, MATCH($C4008, Ingredients!$B$11:$B$310, 0)), "")))</f>
        <v/>
      </c>
      <c r="AJ4008" s="108" t="str">
        <f>IF($C4008="", "", IF(IFERROR(INDEX(Ingredients!F$11:F$310, MATCH($C4008, Ingredients!$B$11:$B$310, 0)), "")="", "", IFERROR(INDEX(Ingredients!F$11:F$310, MATCH($C4008, Ingredients!$B$11:$B$310, 0)), "")))</f>
        <v/>
      </c>
      <c r="AK4008" s="106" t="str">
        <f>IF($C4008="", "", IF(IFERROR(INDEX(Ingredients!G$11:G$310, MATCH($C4008, Ingredients!$B$11:$B$310, 0)), "")="", "", IFERROR(INDEX(Ingredients!G$11:G$310, MATCH($C4008, Ingredients!$B$11:$B$310, 0)), "")))</f>
        <v/>
      </c>
      <c r="AL4008" s="79" t="str">
        <f>IF($C4008="", "", IF(IFERROR(INDEX(Ingredients!H$11:H$310, MATCH($C4008, Ingredients!$B$11:$B$310, 0)), "")="", "", IFERROR(INDEX(Ingredients!H$11:H$310, MATCH($C4008, Ingredients!$B$11:$B$310, 0)), "")))</f>
        <v/>
      </c>
      <c r="AN4008" s="83" t="str">
        <f t="shared" si="935"/>
        <v/>
      </c>
      <c r="AP4008" s="114" t="str">
        <f t="shared" si="945"/>
        <v/>
      </c>
      <c r="AR4008" s="117" t="str">
        <f>IF($C4008="", "", IF(IFERROR(INDEX(Ingredients!$AI$11:$AI$310, MATCH($C4008, Ingredients!$B$11:$B$310, 0)), "")="", "", IFERROR(INDEX(Ingredients!$AI$11:$AI$310, MATCH($C4008, Ingredients!$B$11:$B$310, 0)), "")))</f>
        <v/>
      </c>
      <c r="AT4008" s="120" t="str">
        <f t="shared" si="946"/>
        <v/>
      </c>
      <c r="AV4008" s="90" t="str">
        <f t="shared" si="936"/>
        <v/>
      </c>
      <c r="AX4008" s="90" t="str">
        <f>IF($AV4008="", "", COUNTIF($AV$11:$AV$5010, "&lt;"&amp;$AV4008)+1+COUNTIF($AV$11:$AV4008, $AV4008)-1)</f>
        <v/>
      </c>
      <c r="AZ4008" s="111" t="str">
        <f>IF($B4008="", "", SUMIF('Shopping List'!$AV$11:$AV$25, $B4008, 'Shopping List'!$BN$11:$BN$25))</f>
        <v/>
      </c>
      <c r="BB4008" s="117" t="str">
        <f t="shared" si="947"/>
        <v/>
      </c>
    </row>
    <row r="4009" spans="1:54" x14ac:dyDescent="0.25">
      <c r="A4009" s="4"/>
      <c r="B4009" s="37"/>
      <c r="C4009" s="124"/>
      <c r="D4009" s="39"/>
      <c r="E4009" s="125"/>
      <c r="F4009" s="48"/>
      <c r="G4009" s="4"/>
      <c r="H4009" s="4"/>
      <c r="I4009" s="95" t="str">
        <f>IF($C4009="", "", IF(IFERROR(INDEX(Ingredients!$C$11:$C$310, MATCH($C4009, Ingredients!$B$11:$B$310, 0)), "")="", "", IFERROR(INDEX(Ingredients!$C$11:$C$310, MATCH($C4009, Ingredients!$B$11:$B$310, 0)), "")))</f>
        <v/>
      </c>
      <c r="J4009" s="73" t="str">
        <f>IF($B4009="", "", IF(IFERROR(INDEX(Meals!$C$11:$C$260, MATCH($B4009, Meals!$B$11:$B$260, 0)), "")="", "", IFERROR(INDEX(Meals!$C$11:$C$260, MATCH($B4009, Meals!$B$11:$B$260, 0)), "")))</f>
        <v/>
      </c>
      <c r="K4009" s="4"/>
      <c r="L4009" s="72" t="str">
        <f t="shared" si="937"/>
        <v/>
      </c>
      <c r="M4009" s="73" t="str">
        <f t="shared" si="938"/>
        <v/>
      </c>
      <c r="N4009" s="4"/>
      <c r="O4009" s="78" t="str">
        <f t="shared" si="939"/>
        <v/>
      </c>
      <c r="P4009" s="79" t="str">
        <f t="shared" si="940"/>
        <v/>
      </c>
      <c r="Q4009" s="4"/>
      <c r="R4009" s="90" t="str">
        <f t="shared" si="941"/>
        <v/>
      </c>
      <c r="S4009" s="4"/>
      <c r="Y4009" s="18" t="str">
        <f t="shared" si="942"/>
        <v/>
      </c>
      <c r="AA4009" s="18" t="str">
        <f t="shared" si="933"/>
        <v/>
      </c>
      <c r="AB4009" s="18" t="str">
        <f t="shared" si="934"/>
        <v/>
      </c>
      <c r="AC4009" s="18" t="str">
        <f t="shared" si="943"/>
        <v/>
      </c>
      <c r="AD4009" s="18" t="str">
        <f t="shared" si="943"/>
        <v/>
      </c>
      <c r="AE4009" s="18" t="str">
        <f t="shared" si="944"/>
        <v/>
      </c>
      <c r="AG4009" s="95" t="str">
        <f>IF($C4009="", "", IF(IFERROR(INDEX(Ingredients!C$11:C$310, MATCH($C4009, Ingredients!$B$11:$B$310, 0)), "")="", "", IFERROR(INDEX(Ingredients!C$11:C$310, MATCH($C4009, Ingredients!$B$11:$B$310, 0)), "")))</f>
        <v/>
      </c>
      <c r="AH4009" s="105" t="str">
        <f>IF($C4009="", "", IF(IFERROR(INDEX(Ingredients!D$11:D$310, MATCH($C4009, Ingredients!$B$11:$B$310, 0)), "")="", "", IFERROR(INDEX(Ingredients!D$11:D$310, MATCH($C4009, Ingredients!$B$11:$B$310, 0)), "")))</f>
        <v/>
      </c>
      <c r="AI4009" s="106" t="str">
        <f>IF($C4009="", "", IF(IFERROR(INDEX(Ingredients!E$11:E$310, MATCH($C4009, Ingredients!$B$11:$B$310, 0)), "")="", "", IFERROR(INDEX(Ingredients!E$11:E$310, MATCH($C4009, Ingredients!$B$11:$B$310, 0)), "")))</f>
        <v/>
      </c>
      <c r="AJ4009" s="108" t="str">
        <f>IF($C4009="", "", IF(IFERROR(INDEX(Ingredients!F$11:F$310, MATCH($C4009, Ingredients!$B$11:$B$310, 0)), "")="", "", IFERROR(INDEX(Ingredients!F$11:F$310, MATCH($C4009, Ingredients!$B$11:$B$310, 0)), "")))</f>
        <v/>
      </c>
      <c r="AK4009" s="106" t="str">
        <f>IF($C4009="", "", IF(IFERROR(INDEX(Ingredients!G$11:G$310, MATCH($C4009, Ingredients!$B$11:$B$310, 0)), "")="", "", IFERROR(INDEX(Ingredients!G$11:G$310, MATCH($C4009, Ingredients!$B$11:$B$310, 0)), "")))</f>
        <v/>
      </c>
      <c r="AL4009" s="79" t="str">
        <f>IF($C4009="", "", IF(IFERROR(INDEX(Ingredients!H$11:H$310, MATCH($C4009, Ingredients!$B$11:$B$310, 0)), "")="", "", IFERROR(INDEX(Ingredients!H$11:H$310, MATCH($C4009, Ingredients!$B$11:$B$310, 0)), "")))</f>
        <v/>
      </c>
      <c r="AN4009" s="83" t="str">
        <f t="shared" si="935"/>
        <v/>
      </c>
      <c r="AP4009" s="114" t="str">
        <f t="shared" si="945"/>
        <v/>
      </c>
      <c r="AR4009" s="117" t="str">
        <f>IF($C4009="", "", IF(IFERROR(INDEX(Ingredients!$AI$11:$AI$310, MATCH($C4009, Ingredients!$B$11:$B$310, 0)), "")="", "", IFERROR(INDEX(Ingredients!$AI$11:$AI$310, MATCH($C4009, Ingredients!$B$11:$B$310, 0)), "")))</f>
        <v/>
      </c>
      <c r="AT4009" s="120" t="str">
        <f t="shared" si="946"/>
        <v/>
      </c>
      <c r="AV4009" s="90" t="str">
        <f t="shared" si="936"/>
        <v/>
      </c>
      <c r="AX4009" s="90" t="str">
        <f>IF($AV4009="", "", COUNTIF($AV$11:$AV$5010, "&lt;"&amp;$AV4009)+1+COUNTIF($AV$11:$AV4009, $AV4009)-1)</f>
        <v/>
      </c>
      <c r="AZ4009" s="111" t="str">
        <f>IF($B4009="", "", SUMIF('Shopping List'!$AV$11:$AV$25, $B4009, 'Shopping List'!$BN$11:$BN$25))</f>
        <v/>
      </c>
      <c r="BB4009" s="117" t="str">
        <f t="shared" si="947"/>
        <v/>
      </c>
    </row>
    <row r="4010" spans="1:54" x14ac:dyDescent="0.25">
      <c r="A4010" s="4"/>
      <c r="B4010" s="37"/>
      <c r="C4010" s="124"/>
      <c r="D4010" s="39"/>
      <c r="E4010" s="125"/>
      <c r="F4010" s="48"/>
      <c r="G4010" s="4"/>
      <c r="H4010" s="4"/>
      <c r="I4010" s="95" t="str">
        <f>IF($C4010="", "", IF(IFERROR(INDEX(Ingredients!$C$11:$C$310, MATCH($C4010, Ingredients!$B$11:$B$310, 0)), "")="", "", IFERROR(INDEX(Ingredients!$C$11:$C$310, MATCH($C4010, Ingredients!$B$11:$B$310, 0)), "")))</f>
        <v/>
      </c>
      <c r="J4010" s="73" t="str">
        <f>IF($B4010="", "", IF(IFERROR(INDEX(Meals!$C$11:$C$260, MATCH($B4010, Meals!$B$11:$B$260, 0)), "")="", "", IFERROR(INDEX(Meals!$C$11:$C$260, MATCH($B4010, Meals!$B$11:$B$260, 0)), "")))</f>
        <v/>
      </c>
      <c r="K4010" s="4"/>
      <c r="L4010" s="72" t="str">
        <f t="shared" si="937"/>
        <v/>
      </c>
      <c r="M4010" s="73" t="str">
        <f t="shared" si="938"/>
        <v/>
      </c>
      <c r="N4010" s="4"/>
      <c r="O4010" s="78" t="str">
        <f t="shared" si="939"/>
        <v/>
      </c>
      <c r="P4010" s="79" t="str">
        <f t="shared" si="940"/>
        <v/>
      </c>
      <c r="Q4010" s="4"/>
      <c r="R4010" s="90" t="str">
        <f t="shared" si="941"/>
        <v/>
      </c>
      <c r="S4010" s="4"/>
      <c r="Y4010" s="18" t="str">
        <f t="shared" si="942"/>
        <v/>
      </c>
      <c r="AA4010" s="18" t="str">
        <f t="shared" si="933"/>
        <v/>
      </c>
      <c r="AB4010" s="18" t="str">
        <f t="shared" si="934"/>
        <v/>
      </c>
      <c r="AC4010" s="18" t="str">
        <f t="shared" si="943"/>
        <v/>
      </c>
      <c r="AD4010" s="18" t="str">
        <f t="shared" si="943"/>
        <v/>
      </c>
      <c r="AE4010" s="18" t="str">
        <f t="shared" si="944"/>
        <v/>
      </c>
      <c r="AG4010" s="95" t="str">
        <f>IF($C4010="", "", IF(IFERROR(INDEX(Ingredients!C$11:C$310, MATCH($C4010, Ingredients!$B$11:$B$310, 0)), "")="", "", IFERROR(INDEX(Ingredients!C$11:C$310, MATCH($C4010, Ingredients!$B$11:$B$310, 0)), "")))</f>
        <v/>
      </c>
      <c r="AH4010" s="105" t="str">
        <f>IF($C4010="", "", IF(IFERROR(INDEX(Ingredients!D$11:D$310, MATCH($C4010, Ingredients!$B$11:$B$310, 0)), "")="", "", IFERROR(INDEX(Ingredients!D$11:D$310, MATCH($C4010, Ingredients!$B$11:$B$310, 0)), "")))</f>
        <v/>
      </c>
      <c r="AI4010" s="106" t="str">
        <f>IF($C4010="", "", IF(IFERROR(INDEX(Ingredients!E$11:E$310, MATCH($C4010, Ingredients!$B$11:$B$310, 0)), "")="", "", IFERROR(INDEX(Ingredients!E$11:E$310, MATCH($C4010, Ingredients!$B$11:$B$310, 0)), "")))</f>
        <v/>
      </c>
      <c r="AJ4010" s="108" t="str">
        <f>IF($C4010="", "", IF(IFERROR(INDEX(Ingredients!F$11:F$310, MATCH($C4010, Ingredients!$B$11:$B$310, 0)), "")="", "", IFERROR(INDEX(Ingredients!F$11:F$310, MATCH($C4010, Ingredients!$B$11:$B$310, 0)), "")))</f>
        <v/>
      </c>
      <c r="AK4010" s="106" t="str">
        <f>IF($C4010="", "", IF(IFERROR(INDEX(Ingredients!G$11:G$310, MATCH($C4010, Ingredients!$B$11:$B$310, 0)), "")="", "", IFERROR(INDEX(Ingredients!G$11:G$310, MATCH($C4010, Ingredients!$B$11:$B$310, 0)), "")))</f>
        <v/>
      </c>
      <c r="AL4010" s="79" t="str">
        <f>IF($C4010="", "", IF(IFERROR(INDEX(Ingredients!H$11:H$310, MATCH($C4010, Ingredients!$B$11:$B$310, 0)), "")="", "", IFERROR(INDEX(Ingredients!H$11:H$310, MATCH($C4010, Ingredients!$B$11:$B$310, 0)), "")))</f>
        <v/>
      </c>
      <c r="AN4010" s="83" t="str">
        <f t="shared" si="935"/>
        <v/>
      </c>
      <c r="AP4010" s="114" t="str">
        <f t="shared" si="945"/>
        <v/>
      </c>
      <c r="AR4010" s="117" t="str">
        <f>IF($C4010="", "", IF(IFERROR(INDEX(Ingredients!$AI$11:$AI$310, MATCH($C4010, Ingredients!$B$11:$B$310, 0)), "")="", "", IFERROR(INDEX(Ingredients!$AI$11:$AI$310, MATCH($C4010, Ingredients!$B$11:$B$310, 0)), "")))</f>
        <v/>
      </c>
      <c r="AT4010" s="120" t="str">
        <f t="shared" si="946"/>
        <v/>
      </c>
      <c r="AV4010" s="90" t="str">
        <f t="shared" si="936"/>
        <v/>
      </c>
      <c r="AX4010" s="90" t="str">
        <f>IF($AV4010="", "", COUNTIF($AV$11:$AV$5010, "&lt;"&amp;$AV4010)+1+COUNTIF($AV$11:$AV4010, $AV4010)-1)</f>
        <v/>
      </c>
      <c r="AZ4010" s="111" t="str">
        <f>IF($B4010="", "", SUMIF('Shopping List'!$AV$11:$AV$25, $B4010, 'Shopping List'!$BN$11:$BN$25))</f>
        <v/>
      </c>
      <c r="BB4010" s="117" t="str">
        <f t="shared" si="947"/>
        <v/>
      </c>
    </row>
    <row r="4011" spans="1:54" x14ac:dyDescent="0.25">
      <c r="A4011" s="4"/>
      <c r="B4011" s="37"/>
      <c r="C4011" s="124"/>
      <c r="D4011" s="39"/>
      <c r="E4011" s="125"/>
      <c r="F4011" s="48"/>
      <c r="G4011" s="4"/>
      <c r="H4011" s="4"/>
      <c r="I4011" s="95" t="str">
        <f>IF($C4011="", "", IF(IFERROR(INDEX(Ingredients!$C$11:$C$310, MATCH($C4011, Ingredients!$B$11:$B$310, 0)), "")="", "", IFERROR(INDEX(Ingredients!$C$11:$C$310, MATCH($C4011, Ingredients!$B$11:$B$310, 0)), "")))</f>
        <v/>
      </c>
      <c r="J4011" s="73" t="str">
        <f>IF($B4011="", "", IF(IFERROR(INDEX(Meals!$C$11:$C$260, MATCH($B4011, Meals!$B$11:$B$260, 0)), "")="", "", IFERROR(INDEX(Meals!$C$11:$C$260, MATCH($B4011, Meals!$B$11:$B$260, 0)), "")))</f>
        <v/>
      </c>
      <c r="K4011" s="4"/>
      <c r="L4011" s="72" t="str">
        <f t="shared" si="937"/>
        <v/>
      </c>
      <c r="M4011" s="73" t="str">
        <f t="shared" si="938"/>
        <v/>
      </c>
      <c r="N4011" s="4"/>
      <c r="O4011" s="78" t="str">
        <f t="shared" si="939"/>
        <v/>
      </c>
      <c r="P4011" s="79" t="str">
        <f t="shared" si="940"/>
        <v/>
      </c>
      <c r="Q4011" s="4"/>
      <c r="R4011" s="90" t="str">
        <f t="shared" si="941"/>
        <v/>
      </c>
      <c r="S4011" s="4"/>
      <c r="Y4011" s="18" t="str">
        <f t="shared" si="942"/>
        <v/>
      </c>
      <c r="AA4011" s="18" t="str">
        <f t="shared" si="933"/>
        <v/>
      </c>
      <c r="AB4011" s="18" t="str">
        <f t="shared" si="934"/>
        <v/>
      </c>
      <c r="AC4011" s="18" t="str">
        <f t="shared" si="943"/>
        <v/>
      </c>
      <c r="AD4011" s="18" t="str">
        <f t="shared" si="943"/>
        <v/>
      </c>
      <c r="AE4011" s="18" t="str">
        <f t="shared" si="944"/>
        <v/>
      </c>
      <c r="AG4011" s="95" t="str">
        <f>IF($C4011="", "", IF(IFERROR(INDEX(Ingredients!C$11:C$310, MATCH($C4011, Ingredients!$B$11:$B$310, 0)), "")="", "", IFERROR(INDEX(Ingredients!C$11:C$310, MATCH($C4011, Ingredients!$B$11:$B$310, 0)), "")))</f>
        <v/>
      </c>
      <c r="AH4011" s="105" t="str">
        <f>IF($C4011="", "", IF(IFERROR(INDEX(Ingredients!D$11:D$310, MATCH($C4011, Ingredients!$B$11:$B$310, 0)), "")="", "", IFERROR(INDEX(Ingredients!D$11:D$310, MATCH($C4011, Ingredients!$B$11:$B$310, 0)), "")))</f>
        <v/>
      </c>
      <c r="AI4011" s="106" t="str">
        <f>IF($C4011="", "", IF(IFERROR(INDEX(Ingredients!E$11:E$310, MATCH($C4011, Ingredients!$B$11:$B$310, 0)), "")="", "", IFERROR(INDEX(Ingredients!E$11:E$310, MATCH($C4011, Ingredients!$B$11:$B$310, 0)), "")))</f>
        <v/>
      </c>
      <c r="AJ4011" s="108" t="str">
        <f>IF($C4011="", "", IF(IFERROR(INDEX(Ingredients!F$11:F$310, MATCH($C4011, Ingredients!$B$11:$B$310, 0)), "")="", "", IFERROR(INDEX(Ingredients!F$11:F$310, MATCH($C4011, Ingredients!$B$11:$B$310, 0)), "")))</f>
        <v/>
      </c>
      <c r="AK4011" s="106" t="str">
        <f>IF($C4011="", "", IF(IFERROR(INDEX(Ingredients!G$11:G$310, MATCH($C4011, Ingredients!$B$11:$B$310, 0)), "")="", "", IFERROR(INDEX(Ingredients!G$11:G$310, MATCH($C4011, Ingredients!$B$11:$B$310, 0)), "")))</f>
        <v/>
      </c>
      <c r="AL4011" s="79" t="str">
        <f>IF($C4011="", "", IF(IFERROR(INDEX(Ingredients!H$11:H$310, MATCH($C4011, Ingredients!$B$11:$B$310, 0)), "")="", "", IFERROR(INDEX(Ingredients!H$11:H$310, MATCH($C4011, Ingredients!$B$11:$B$310, 0)), "")))</f>
        <v/>
      </c>
      <c r="AN4011" s="83" t="str">
        <f t="shared" si="935"/>
        <v/>
      </c>
      <c r="AP4011" s="114" t="str">
        <f t="shared" si="945"/>
        <v/>
      </c>
      <c r="AR4011" s="117" t="str">
        <f>IF($C4011="", "", IF(IFERROR(INDEX(Ingredients!$AI$11:$AI$310, MATCH($C4011, Ingredients!$B$11:$B$310, 0)), "")="", "", IFERROR(INDEX(Ingredients!$AI$11:$AI$310, MATCH($C4011, Ingredients!$B$11:$B$310, 0)), "")))</f>
        <v/>
      </c>
      <c r="AT4011" s="120" t="str">
        <f t="shared" si="946"/>
        <v/>
      </c>
      <c r="AV4011" s="90" t="str">
        <f t="shared" si="936"/>
        <v/>
      </c>
      <c r="AX4011" s="90" t="str">
        <f>IF($AV4011="", "", COUNTIF($AV$11:$AV$5010, "&lt;"&amp;$AV4011)+1+COUNTIF($AV$11:$AV4011, $AV4011)-1)</f>
        <v/>
      </c>
      <c r="AZ4011" s="111" t="str">
        <f>IF($B4011="", "", SUMIF('Shopping List'!$AV$11:$AV$25, $B4011, 'Shopping List'!$BN$11:$BN$25))</f>
        <v/>
      </c>
      <c r="BB4011" s="117" t="str">
        <f t="shared" si="947"/>
        <v/>
      </c>
    </row>
    <row r="4012" spans="1:54" x14ac:dyDescent="0.25">
      <c r="A4012" s="4"/>
      <c r="B4012" s="37"/>
      <c r="C4012" s="124"/>
      <c r="D4012" s="39"/>
      <c r="E4012" s="125"/>
      <c r="F4012" s="48"/>
      <c r="G4012" s="4"/>
      <c r="H4012" s="4"/>
      <c r="I4012" s="95" t="str">
        <f>IF($C4012="", "", IF(IFERROR(INDEX(Ingredients!$C$11:$C$310, MATCH($C4012, Ingredients!$B$11:$B$310, 0)), "")="", "", IFERROR(INDEX(Ingredients!$C$11:$C$310, MATCH($C4012, Ingredients!$B$11:$B$310, 0)), "")))</f>
        <v/>
      </c>
      <c r="J4012" s="73" t="str">
        <f>IF($B4012="", "", IF(IFERROR(INDEX(Meals!$C$11:$C$260, MATCH($B4012, Meals!$B$11:$B$260, 0)), "")="", "", IFERROR(INDEX(Meals!$C$11:$C$260, MATCH($B4012, Meals!$B$11:$B$260, 0)), "")))</f>
        <v/>
      </c>
      <c r="K4012" s="4"/>
      <c r="L4012" s="72" t="str">
        <f t="shared" si="937"/>
        <v/>
      </c>
      <c r="M4012" s="73" t="str">
        <f t="shared" si="938"/>
        <v/>
      </c>
      <c r="N4012" s="4"/>
      <c r="O4012" s="78" t="str">
        <f t="shared" si="939"/>
        <v/>
      </c>
      <c r="P4012" s="79" t="str">
        <f t="shared" si="940"/>
        <v/>
      </c>
      <c r="Q4012" s="4"/>
      <c r="R4012" s="90" t="str">
        <f t="shared" si="941"/>
        <v/>
      </c>
      <c r="S4012" s="4"/>
      <c r="Y4012" s="18" t="str">
        <f t="shared" si="942"/>
        <v/>
      </c>
      <c r="AA4012" s="18" t="str">
        <f t="shared" si="933"/>
        <v/>
      </c>
      <c r="AB4012" s="18" t="str">
        <f t="shared" si="934"/>
        <v/>
      </c>
      <c r="AC4012" s="18" t="str">
        <f t="shared" si="943"/>
        <v/>
      </c>
      <c r="AD4012" s="18" t="str">
        <f t="shared" si="943"/>
        <v/>
      </c>
      <c r="AE4012" s="18" t="str">
        <f t="shared" si="944"/>
        <v/>
      </c>
      <c r="AG4012" s="95" t="str">
        <f>IF($C4012="", "", IF(IFERROR(INDEX(Ingredients!C$11:C$310, MATCH($C4012, Ingredients!$B$11:$B$310, 0)), "")="", "", IFERROR(INDEX(Ingredients!C$11:C$310, MATCH($C4012, Ingredients!$B$11:$B$310, 0)), "")))</f>
        <v/>
      </c>
      <c r="AH4012" s="105" t="str">
        <f>IF($C4012="", "", IF(IFERROR(INDEX(Ingredients!D$11:D$310, MATCH($C4012, Ingredients!$B$11:$B$310, 0)), "")="", "", IFERROR(INDEX(Ingredients!D$11:D$310, MATCH($C4012, Ingredients!$B$11:$B$310, 0)), "")))</f>
        <v/>
      </c>
      <c r="AI4012" s="106" t="str">
        <f>IF($C4012="", "", IF(IFERROR(INDEX(Ingredients!E$11:E$310, MATCH($C4012, Ingredients!$B$11:$B$310, 0)), "")="", "", IFERROR(INDEX(Ingredients!E$11:E$310, MATCH($C4012, Ingredients!$B$11:$B$310, 0)), "")))</f>
        <v/>
      </c>
      <c r="AJ4012" s="108" t="str">
        <f>IF($C4012="", "", IF(IFERROR(INDEX(Ingredients!F$11:F$310, MATCH($C4012, Ingredients!$B$11:$B$310, 0)), "")="", "", IFERROR(INDEX(Ingredients!F$11:F$310, MATCH($C4012, Ingredients!$B$11:$B$310, 0)), "")))</f>
        <v/>
      </c>
      <c r="AK4012" s="106" t="str">
        <f>IF($C4012="", "", IF(IFERROR(INDEX(Ingredients!G$11:G$310, MATCH($C4012, Ingredients!$B$11:$B$310, 0)), "")="", "", IFERROR(INDEX(Ingredients!G$11:G$310, MATCH($C4012, Ingredients!$B$11:$B$310, 0)), "")))</f>
        <v/>
      </c>
      <c r="AL4012" s="79" t="str">
        <f>IF($C4012="", "", IF(IFERROR(INDEX(Ingredients!H$11:H$310, MATCH($C4012, Ingredients!$B$11:$B$310, 0)), "")="", "", IFERROR(INDEX(Ingredients!H$11:H$310, MATCH($C4012, Ingredients!$B$11:$B$310, 0)), "")))</f>
        <v/>
      </c>
      <c r="AN4012" s="83" t="str">
        <f t="shared" si="935"/>
        <v/>
      </c>
      <c r="AP4012" s="114" t="str">
        <f t="shared" si="945"/>
        <v/>
      </c>
      <c r="AR4012" s="117" t="str">
        <f>IF($C4012="", "", IF(IFERROR(INDEX(Ingredients!$AI$11:$AI$310, MATCH($C4012, Ingredients!$B$11:$B$310, 0)), "")="", "", IFERROR(INDEX(Ingredients!$AI$11:$AI$310, MATCH($C4012, Ingredients!$B$11:$B$310, 0)), "")))</f>
        <v/>
      </c>
      <c r="AT4012" s="120" t="str">
        <f t="shared" si="946"/>
        <v/>
      </c>
      <c r="AV4012" s="90" t="str">
        <f t="shared" si="936"/>
        <v/>
      </c>
      <c r="AX4012" s="90" t="str">
        <f>IF($AV4012="", "", COUNTIF($AV$11:$AV$5010, "&lt;"&amp;$AV4012)+1+COUNTIF($AV$11:$AV4012, $AV4012)-1)</f>
        <v/>
      </c>
      <c r="AZ4012" s="111" t="str">
        <f>IF($B4012="", "", SUMIF('Shopping List'!$AV$11:$AV$25, $B4012, 'Shopping List'!$BN$11:$BN$25))</f>
        <v/>
      </c>
      <c r="BB4012" s="117" t="str">
        <f t="shared" si="947"/>
        <v/>
      </c>
    </row>
    <row r="4013" spans="1:54" x14ac:dyDescent="0.25">
      <c r="A4013" s="4"/>
      <c r="B4013" s="37"/>
      <c r="C4013" s="124"/>
      <c r="D4013" s="39"/>
      <c r="E4013" s="125"/>
      <c r="F4013" s="48"/>
      <c r="G4013" s="4"/>
      <c r="H4013" s="4"/>
      <c r="I4013" s="95" t="str">
        <f>IF($C4013="", "", IF(IFERROR(INDEX(Ingredients!$C$11:$C$310, MATCH($C4013, Ingredients!$B$11:$B$310, 0)), "")="", "", IFERROR(INDEX(Ingredients!$C$11:$C$310, MATCH($C4013, Ingredients!$B$11:$B$310, 0)), "")))</f>
        <v/>
      </c>
      <c r="J4013" s="73" t="str">
        <f>IF($B4013="", "", IF(IFERROR(INDEX(Meals!$C$11:$C$260, MATCH($B4013, Meals!$B$11:$B$260, 0)), "")="", "", IFERROR(INDEX(Meals!$C$11:$C$260, MATCH($B4013, Meals!$B$11:$B$260, 0)), "")))</f>
        <v/>
      </c>
      <c r="K4013" s="4"/>
      <c r="L4013" s="72" t="str">
        <f t="shared" si="937"/>
        <v/>
      </c>
      <c r="M4013" s="73" t="str">
        <f t="shared" si="938"/>
        <v/>
      </c>
      <c r="N4013" s="4"/>
      <c r="O4013" s="78" t="str">
        <f t="shared" si="939"/>
        <v/>
      </c>
      <c r="P4013" s="79" t="str">
        <f t="shared" si="940"/>
        <v/>
      </c>
      <c r="Q4013" s="4"/>
      <c r="R4013" s="90" t="str">
        <f t="shared" si="941"/>
        <v/>
      </c>
      <c r="S4013" s="4"/>
      <c r="Y4013" s="18" t="str">
        <f t="shared" si="942"/>
        <v/>
      </c>
      <c r="AA4013" s="18" t="str">
        <f t="shared" si="933"/>
        <v/>
      </c>
      <c r="AB4013" s="18" t="str">
        <f t="shared" si="934"/>
        <v/>
      </c>
      <c r="AC4013" s="18" t="str">
        <f t="shared" si="943"/>
        <v/>
      </c>
      <c r="AD4013" s="18" t="str">
        <f t="shared" si="943"/>
        <v/>
      </c>
      <c r="AE4013" s="18" t="str">
        <f t="shared" si="944"/>
        <v/>
      </c>
      <c r="AG4013" s="95" t="str">
        <f>IF($C4013="", "", IF(IFERROR(INDEX(Ingredients!C$11:C$310, MATCH($C4013, Ingredients!$B$11:$B$310, 0)), "")="", "", IFERROR(INDEX(Ingredients!C$11:C$310, MATCH($C4013, Ingredients!$B$11:$B$310, 0)), "")))</f>
        <v/>
      </c>
      <c r="AH4013" s="105" t="str">
        <f>IF($C4013="", "", IF(IFERROR(INDEX(Ingredients!D$11:D$310, MATCH($C4013, Ingredients!$B$11:$B$310, 0)), "")="", "", IFERROR(INDEX(Ingredients!D$11:D$310, MATCH($C4013, Ingredients!$B$11:$B$310, 0)), "")))</f>
        <v/>
      </c>
      <c r="AI4013" s="106" t="str">
        <f>IF($C4013="", "", IF(IFERROR(INDEX(Ingredients!E$11:E$310, MATCH($C4013, Ingredients!$B$11:$B$310, 0)), "")="", "", IFERROR(INDEX(Ingredients!E$11:E$310, MATCH($C4013, Ingredients!$B$11:$B$310, 0)), "")))</f>
        <v/>
      </c>
      <c r="AJ4013" s="108" t="str">
        <f>IF($C4013="", "", IF(IFERROR(INDEX(Ingredients!F$11:F$310, MATCH($C4013, Ingredients!$B$11:$B$310, 0)), "")="", "", IFERROR(INDEX(Ingredients!F$11:F$310, MATCH($C4013, Ingredients!$B$11:$B$310, 0)), "")))</f>
        <v/>
      </c>
      <c r="AK4013" s="106" t="str">
        <f>IF($C4013="", "", IF(IFERROR(INDEX(Ingredients!G$11:G$310, MATCH($C4013, Ingredients!$B$11:$B$310, 0)), "")="", "", IFERROR(INDEX(Ingredients!G$11:G$310, MATCH($C4013, Ingredients!$B$11:$B$310, 0)), "")))</f>
        <v/>
      </c>
      <c r="AL4013" s="79" t="str">
        <f>IF($C4013="", "", IF(IFERROR(INDEX(Ingredients!H$11:H$310, MATCH($C4013, Ingredients!$B$11:$B$310, 0)), "")="", "", IFERROR(INDEX(Ingredients!H$11:H$310, MATCH($C4013, Ingredients!$B$11:$B$310, 0)), "")))</f>
        <v/>
      </c>
      <c r="AN4013" s="83" t="str">
        <f t="shared" si="935"/>
        <v/>
      </c>
      <c r="AP4013" s="114" t="str">
        <f t="shared" si="945"/>
        <v/>
      </c>
      <c r="AR4013" s="117" t="str">
        <f>IF($C4013="", "", IF(IFERROR(INDEX(Ingredients!$AI$11:$AI$310, MATCH($C4013, Ingredients!$B$11:$B$310, 0)), "")="", "", IFERROR(INDEX(Ingredients!$AI$11:$AI$310, MATCH($C4013, Ingredients!$B$11:$B$310, 0)), "")))</f>
        <v/>
      </c>
      <c r="AT4013" s="120" t="str">
        <f t="shared" si="946"/>
        <v/>
      </c>
      <c r="AV4013" s="90" t="str">
        <f t="shared" si="936"/>
        <v/>
      </c>
      <c r="AX4013" s="90" t="str">
        <f>IF($AV4013="", "", COUNTIF($AV$11:$AV$5010, "&lt;"&amp;$AV4013)+1+COUNTIF($AV$11:$AV4013, $AV4013)-1)</f>
        <v/>
      </c>
      <c r="AZ4013" s="111" t="str">
        <f>IF($B4013="", "", SUMIF('Shopping List'!$AV$11:$AV$25, $B4013, 'Shopping List'!$BN$11:$BN$25))</f>
        <v/>
      </c>
      <c r="BB4013" s="117" t="str">
        <f t="shared" si="947"/>
        <v/>
      </c>
    </row>
    <row r="4014" spans="1:54" x14ac:dyDescent="0.25">
      <c r="A4014" s="4"/>
      <c r="B4014" s="37"/>
      <c r="C4014" s="124"/>
      <c r="D4014" s="39"/>
      <c r="E4014" s="125"/>
      <c r="F4014" s="48"/>
      <c r="G4014" s="4"/>
      <c r="H4014" s="4"/>
      <c r="I4014" s="95" t="str">
        <f>IF($C4014="", "", IF(IFERROR(INDEX(Ingredients!$C$11:$C$310, MATCH($C4014, Ingredients!$B$11:$B$310, 0)), "")="", "", IFERROR(INDEX(Ingredients!$C$11:$C$310, MATCH($C4014, Ingredients!$B$11:$B$310, 0)), "")))</f>
        <v/>
      </c>
      <c r="J4014" s="73" t="str">
        <f>IF($B4014="", "", IF(IFERROR(INDEX(Meals!$C$11:$C$260, MATCH($B4014, Meals!$B$11:$B$260, 0)), "")="", "", IFERROR(INDEX(Meals!$C$11:$C$260, MATCH($B4014, Meals!$B$11:$B$260, 0)), "")))</f>
        <v/>
      </c>
      <c r="K4014" s="4"/>
      <c r="L4014" s="72" t="str">
        <f t="shared" si="937"/>
        <v/>
      </c>
      <c r="M4014" s="73" t="str">
        <f t="shared" si="938"/>
        <v/>
      </c>
      <c r="N4014" s="4"/>
      <c r="O4014" s="78" t="str">
        <f t="shared" si="939"/>
        <v/>
      </c>
      <c r="P4014" s="79" t="str">
        <f t="shared" si="940"/>
        <v/>
      </c>
      <c r="Q4014" s="4"/>
      <c r="R4014" s="90" t="str">
        <f t="shared" si="941"/>
        <v/>
      </c>
      <c r="S4014" s="4"/>
      <c r="Y4014" s="18" t="str">
        <f t="shared" si="942"/>
        <v/>
      </c>
      <c r="AA4014" s="18" t="str">
        <f t="shared" si="933"/>
        <v/>
      </c>
      <c r="AB4014" s="18" t="str">
        <f t="shared" si="934"/>
        <v/>
      </c>
      <c r="AC4014" s="18" t="str">
        <f t="shared" si="943"/>
        <v/>
      </c>
      <c r="AD4014" s="18" t="str">
        <f t="shared" si="943"/>
        <v/>
      </c>
      <c r="AE4014" s="18" t="str">
        <f t="shared" si="944"/>
        <v/>
      </c>
      <c r="AG4014" s="95" t="str">
        <f>IF($C4014="", "", IF(IFERROR(INDEX(Ingredients!C$11:C$310, MATCH($C4014, Ingredients!$B$11:$B$310, 0)), "")="", "", IFERROR(INDEX(Ingredients!C$11:C$310, MATCH($C4014, Ingredients!$B$11:$B$310, 0)), "")))</f>
        <v/>
      </c>
      <c r="AH4014" s="105" t="str">
        <f>IF($C4014="", "", IF(IFERROR(INDEX(Ingredients!D$11:D$310, MATCH($C4014, Ingredients!$B$11:$B$310, 0)), "")="", "", IFERROR(INDEX(Ingredients!D$11:D$310, MATCH($C4014, Ingredients!$B$11:$B$310, 0)), "")))</f>
        <v/>
      </c>
      <c r="AI4014" s="106" t="str">
        <f>IF($C4014="", "", IF(IFERROR(INDEX(Ingredients!E$11:E$310, MATCH($C4014, Ingredients!$B$11:$B$310, 0)), "")="", "", IFERROR(INDEX(Ingredients!E$11:E$310, MATCH($C4014, Ingredients!$B$11:$B$310, 0)), "")))</f>
        <v/>
      </c>
      <c r="AJ4014" s="108" t="str">
        <f>IF($C4014="", "", IF(IFERROR(INDEX(Ingredients!F$11:F$310, MATCH($C4014, Ingredients!$B$11:$B$310, 0)), "")="", "", IFERROR(INDEX(Ingredients!F$11:F$310, MATCH($C4014, Ingredients!$B$11:$B$310, 0)), "")))</f>
        <v/>
      </c>
      <c r="AK4014" s="106" t="str">
        <f>IF($C4014="", "", IF(IFERROR(INDEX(Ingredients!G$11:G$310, MATCH($C4014, Ingredients!$B$11:$B$310, 0)), "")="", "", IFERROR(INDEX(Ingredients!G$11:G$310, MATCH($C4014, Ingredients!$B$11:$B$310, 0)), "")))</f>
        <v/>
      </c>
      <c r="AL4014" s="79" t="str">
        <f>IF($C4014="", "", IF(IFERROR(INDEX(Ingredients!H$11:H$310, MATCH($C4014, Ingredients!$B$11:$B$310, 0)), "")="", "", IFERROR(INDEX(Ingredients!H$11:H$310, MATCH($C4014, Ingredients!$B$11:$B$310, 0)), "")))</f>
        <v/>
      </c>
      <c r="AN4014" s="83" t="str">
        <f t="shared" si="935"/>
        <v/>
      </c>
      <c r="AP4014" s="114" t="str">
        <f t="shared" si="945"/>
        <v/>
      </c>
      <c r="AR4014" s="117" t="str">
        <f>IF($C4014="", "", IF(IFERROR(INDEX(Ingredients!$AI$11:$AI$310, MATCH($C4014, Ingredients!$B$11:$B$310, 0)), "")="", "", IFERROR(INDEX(Ingredients!$AI$11:$AI$310, MATCH($C4014, Ingredients!$B$11:$B$310, 0)), "")))</f>
        <v/>
      </c>
      <c r="AT4014" s="120" t="str">
        <f t="shared" si="946"/>
        <v/>
      </c>
      <c r="AV4014" s="90" t="str">
        <f t="shared" si="936"/>
        <v/>
      </c>
      <c r="AX4014" s="90" t="str">
        <f>IF($AV4014="", "", COUNTIF($AV$11:$AV$5010, "&lt;"&amp;$AV4014)+1+COUNTIF($AV$11:$AV4014, $AV4014)-1)</f>
        <v/>
      </c>
      <c r="AZ4014" s="111" t="str">
        <f>IF($B4014="", "", SUMIF('Shopping List'!$AV$11:$AV$25, $B4014, 'Shopping List'!$BN$11:$BN$25))</f>
        <v/>
      </c>
      <c r="BB4014" s="117" t="str">
        <f t="shared" si="947"/>
        <v/>
      </c>
    </row>
    <row r="4015" spans="1:54" x14ac:dyDescent="0.25">
      <c r="A4015" s="4"/>
      <c r="B4015" s="37"/>
      <c r="C4015" s="124"/>
      <c r="D4015" s="39"/>
      <c r="E4015" s="125"/>
      <c r="F4015" s="48"/>
      <c r="G4015" s="4"/>
      <c r="H4015" s="4"/>
      <c r="I4015" s="95" t="str">
        <f>IF($C4015="", "", IF(IFERROR(INDEX(Ingredients!$C$11:$C$310, MATCH($C4015, Ingredients!$B$11:$B$310, 0)), "")="", "", IFERROR(INDEX(Ingredients!$C$11:$C$310, MATCH($C4015, Ingredients!$B$11:$B$310, 0)), "")))</f>
        <v/>
      </c>
      <c r="J4015" s="73" t="str">
        <f>IF($B4015="", "", IF(IFERROR(INDEX(Meals!$C$11:$C$260, MATCH($B4015, Meals!$B$11:$B$260, 0)), "")="", "", IFERROR(INDEX(Meals!$C$11:$C$260, MATCH($B4015, Meals!$B$11:$B$260, 0)), "")))</f>
        <v/>
      </c>
      <c r="K4015" s="4"/>
      <c r="L4015" s="72" t="str">
        <f t="shared" si="937"/>
        <v/>
      </c>
      <c r="M4015" s="73" t="str">
        <f t="shared" si="938"/>
        <v/>
      </c>
      <c r="N4015" s="4"/>
      <c r="O4015" s="78" t="str">
        <f t="shared" si="939"/>
        <v/>
      </c>
      <c r="P4015" s="79" t="str">
        <f t="shared" si="940"/>
        <v/>
      </c>
      <c r="Q4015" s="4"/>
      <c r="R4015" s="90" t="str">
        <f t="shared" si="941"/>
        <v/>
      </c>
      <c r="S4015" s="4"/>
      <c r="Y4015" s="18" t="str">
        <f t="shared" si="942"/>
        <v/>
      </c>
      <c r="AA4015" s="18" t="str">
        <f t="shared" si="933"/>
        <v/>
      </c>
      <c r="AB4015" s="18" t="str">
        <f t="shared" si="934"/>
        <v/>
      </c>
      <c r="AC4015" s="18" t="str">
        <f t="shared" si="943"/>
        <v/>
      </c>
      <c r="AD4015" s="18" t="str">
        <f t="shared" si="943"/>
        <v/>
      </c>
      <c r="AE4015" s="18" t="str">
        <f t="shared" si="944"/>
        <v/>
      </c>
      <c r="AG4015" s="95" t="str">
        <f>IF($C4015="", "", IF(IFERROR(INDEX(Ingredients!C$11:C$310, MATCH($C4015, Ingredients!$B$11:$B$310, 0)), "")="", "", IFERROR(INDEX(Ingredients!C$11:C$310, MATCH($C4015, Ingredients!$B$11:$B$310, 0)), "")))</f>
        <v/>
      </c>
      <c r="AH4015" s="105" t="str">
        <f>IF($C4015="", "", IF(IFERROR(INDEX(Ingredients!D$11:D$310, MATCH($C4015, Ingredients!$B$11:$B$310, 0)), "")="", "", IFERROR(INDEX(Ingredients!D$11:D$310, MATCH($C4015, Ingredients!$B$11:$B$310, 0)), "")))</f>
        <v/>
      </c>
      <c r="AI4015" s="106" t="str">
        <f>IF($C4015="", "", IF(IFERROR(INDEX(Ingredients!E$11:E$310, MATCH($C4015, Ingredients!$B$11:$B$310, 0)), "")="", "", IFERROR(INDEX(Ingredients!E$11:E$310, MATCH($C4015, Ingredients!$B$11:$B$310, 0)), "")))</f>
        <v/>
      </c>
      <c r="AJ4015" s="108" t="str">
        <f>IF($C4015="", "", IF(IFERROR(INDEX(Ingredients!F$11:F$310, MATCH($C4015, Ingredients!$B$11:$B$310, 0)), "")="", "", IFERROR(INDEX(Ingredients!F$11:F$310, MATCH($C4015, Ingredients!$B$11:$B$310, 0)), "")))</f>
        <v/>
      </c>
      <c r="AK4015" s="106" t="str">
        <f>IF($C4015="", "", IF(IFERROR(INDEX(Ingredients!G$11:G$310, MATCH($C4015, Ingredients!$B$11:$B$310, 0)), "")="", "", IFERROR(INDEX(Ingredients!G$11:G$310, MATCH($C4015, Ingredients!$B$11:$B$310, 0)), "")))</f>
        <v/>
      </c>
      <c r="AL4015" s="79" t="str">
        <f>IF($C4015="", "", IF(IFERROR(INDEX(Ingredients!H$11:H$310, MATCH($C4015, Ingredients!$B$11:$B$310, 0)), "")="", "", IFERROR(INDEX(Ingredients!H$11:H$310, MATCH($C4015, Ingredients!$B$11:$B$310, 0)), "")))</f>
        <v/>
      </c>
      <c r="AN4015" s="83" t="str">
        <f t="shared" si="935"/>
        <v/>
      </c>
      <c r="AP4015" s="114" t="str">
        <f t="shared" si="945"/>
        <v/>
      </c>
      <c r="AR4015" s="117" t="str">
        <f>IF($C4015="", "", IF(IFERROR(INDEX(Ingredients!$AI$11:$AI$310, MATCH($C4015, Ingredients!$B$11:$B$310, 0)), "")="", "", IFERROR(INDEX(Ingredients!$AI$11:$AI$310, MATCH($C4015, Ingredients!$B$11:$B$310, 0)), "")))</f>
        <v/>
      </c>
      <c r="AT4015" s="120" t="str">
        <f t="shared" si="946"/>
        <v/>
      </c>
      <c r="AV4015" s="90" t="str">
        <f t="shared" si="936"/>
        <v/>
      </c>
      <c r="AX4015" s="90" t="str">
        <f>IF($AV4015="", "", COUNTIF($AV$11:$AV$5010, "&lt;"&amp;$AV4015)+1+COUNTIF($AV$11:$AV4015, $AV4015)-1)</f>
        <v/>
      </c>
      <c r="AZ4015" s="111" t="str">
        <f>IF($B4015="", "", SUMIF('Shopping List'!$AV$11:$AV$25, $B4015, 'Shopping List'!$BN$11:$BN$25))</f>
        <v/>
      </c>
      <c r="BB4015" s="117" t="str">
        <f t="shared" si="947"/>
        <v/>
      </c>
    </row>
    <row r="4016" spans="1:54" x14ac:dyDescent="0.25">
      <c r="A4016" s="4"/>
      <c r="B4016" s="37"/>
      <c r="C4016" s="124"/>
      <c r="D4016" s="39"/>
      <c r="E4016" s="125"/>
      <c r="F4016" s="48"/>
      <c r="G4016" s="4"/>
      <c r="H4016" s="4"/>
      <c r="I4016" s="95" t="str">
        <f>IF($C4016="", "", IF(IFERROR(INDEX(Ingredients!$C$11:$C$310, MATCH($C4016, Ingredients!$B$11:$B$310, 0)), "")="", "", IFERROR(INDEX(Ingredients!$C$11:$C$310, MATCH($C4016, Ingredients!$B$11:$B$310, 0)), "")))</f>
        <v/>
      </c>
      <c r="J4016" s="73" t="str">
        <f>IF($B4016="", "", IF(IFERROR(INDEX(Meals!$C$11:$C$260, MATCH($B4016, Meals!$B$11:$B$260, 0)), "")="", "", IFERROR(INDEX(Meals!$C$11:$C$260, MATCH($B4016, Meals!$B$11:$B$260, 0)), "")))</f>
        <v/>
      </c>
      <c r="K4016" s="4"/>
      <c r="L4016" s="72" t="str">
        <f t="shared" si="937"/>
        <v/>
      </c>
      <c r="M4016" s="73" t="str">
        <f t="shared" si="938"/>
        <v/>
      </c>
      <c r="N4016" s="4"/>
      <c r="O4016" s="78" t="str">
        <f t="shared" si="939"/>
        <v/>
      </c>
      <c r="P4016" s="79" t="str">
        <f t="shared" si="940"/>
        <v/>
      </c>
      <c r="Q4016" s="4"/>
      <c r="R4016" s="90" t="str">
        <f t="shared" si="941"/>
        <v/>
      </c>
      <c r="S4016" s="4"/>
      <c r="Y4016" s="18" t="str">
        <f t="shared" si="942"/>
        <v/>
      </c>
      <c r="AA4016" s="18" t="str">
        <f t="shared" si="933"/>
        <v/>
      </c>
      <c r="AB4016" s="18" t="str">
        <f t="shared" si="934"/>
        <v/>
      </c>
      <c r="AC4016" s="18" t="str">
        <f t="shared" si="943"/>
        <v/>
      </c>
      <c r="AD4016" s="18" t="str">
        <f t="shared" si="943"/>
        <v/>
      </c>
      <c r="AE4016" s="18" t="str">
        <f t="shared" si="944"/>
        <v/>
      </c>
      <c r="AG4016" s="95" t="str">
        <f>IF($C4016="", "", IF(IFERROR(INDEX(Ingredients!C$11:C$310, MATCH($C4016, Ingredients!$B$11:$B$310, 0)), "")="", "", IFERROR(INDEX(Ingredients!C$11:C$310, MATCH($C4016, Ingredients!$B$11:$B$310, 0)), "")))</f>
        <v/>
      </c>
      <c r="AH4016" s="105" t="str">
        <f>IF($C4016="", "", IF(IFERROR(INDEX(Ingredients!D$11:D$310, MATCH($C4016, Ingredients!$B$11:$B$310, 0)), "")="", "", IFERROR(INDEX(Ingredients!D$11:D$310, MATCH($C4016, Ingredients!$B$11:$B$310, 0)), "")))</f>
        <v/>
      </c>
      <c r="AI4016" s="106" t="str">
        <f>IF($C4016="", "", IF(IFERROR(INDEX(Ingredients!E$11:E$310, MATCH($C4016, Ingredients!$B$11:$B$310, 0)), "")="", "", IFERROR(INDEX(Ingredients!E$11:E$310, MATCH($C4016, Ingredients!$B$11:$B$310, 0)), "")))</f>
        <v/>
      </c>
      <c r="AJ4016" s="108" t="str">
        <f>IF($C4016="", "", IF(IFERROR(INDEX(Ingredients!F$11:F$310, MATCH($C4016, Ingredients!$B$11:$B$310, 0)), "")="", "", IFERROR(INDEX(Ingredients!F$11:F$310, MATCH($C4016, Ingredients!$B$11:$B$310, 0)), "")))</f>
        <v/>
      </c>
      <c r="AK4016" s="106" t="str">
        <f>IF($C4016="", "", IF(IFERROR(INDEX(Ingredients!G$11:G$310, MATCH($C4016, Ingredients!$B$11:$B$310, 0)), "")="", "", IFERROR(INDEX(Ingredients!G$11:G$310, MATCH($C4016, Ingredients!$B$11:$B$310, 0)), "")))</f>
        <v/>
      </c>
      <c r="AL4016" s="79" t="str">
        <f>IF($C4016="", "", IF(IFERROR(INDEX(Ingredients!H$11:H$310, MATCH($C4016, Ingredients!$B$11:$B$310, 0)), "")="", "", IFERROR(INDEX(Ingredients!H$11:H$310, MATCH($C4016, Ingredients!$B$11:$B$310, 0)), "")))</f>
        <v/>
      </c>
      <c r="AN4016" s="83" t="str">
        <f t="shared" si="935"/>
        <v/>
      </c>
      <c r="AP4016" s="114" t="str">
        <f t="shared" si="945"/>
        <v/>
      </c>
      <c r="AR4016" s="117" t="str">
        <f>IF($C4016="", "", IF(IFERROR(INDEX(Ingredients!$AI$11:$AI$310, MATCH($C4016, Ingredients!$B$11:$B$310, 0)), "")="", "", IFERROR(INDEX(Ingredients!$AI$11:$AI$310, MATCH($C4016, Ingredients!$B$11:$B$310, 0)), "")))</f>
        <v/>
      </c>
      <c r="AT4016" s="120" t="str">
        <f t="shared" si="946"/>
        <v/>
      </c>
      <c r="AV4016" s="90" t="str">
        <f t="shared" si="936"/>
        <v/>
      </c>
      <c r="AX4016" s="90" t="str">
        <f>IF($AV4016="", "", COUNTIF($AV$11:$AV$5010, "&lt;"&amp;$AV4016)+1+COUNTIF($AV$11:$AV4016, $AV4016)-1)</f>
        <v/>
      </c>
      <c r="AZ4016" s="111" t="str">
        <f>IF($B4016="", "", SUMIF('Shopping List'!$AV$11:$AV$25, $B4016, 'Shopping List'!$BN$11:$BN$25))</f>
        <v/>
      </c>
      <c r="BB4016" s="117" t="str">
        <f t="shared" si="947"/>
        <v/>
      </c>
    </row>
    <row r="4017" spans="1:54" x14ac:dyDescent="0.25">
      <c r="A4017" s="4"/>
      <c r="B4017" s="37"/>
      <c r="C4017" s="124"/>
      <c r="D4017" s="39"/>
      <c r="E4017" s="125"/>
      <c r="F4017" s="48"/>
      <c r="G4017" s="4"/>
      <c r="H4017" s="4"/>
      <c r="I4017" s="95" t="str">
        <f>IF($C4017="", "", IF(IFERROR(INDEX(Ingredients!$C$11:$C$310, MATCH($C4017, Ingredients!$B$11:$B$310, 0)), "")="", "", IFERROR(INDEX(Ingredients!$C$11:$C$310, MATCH($C4017, Ingredients!$B$11:$B$310, 0)), "")))</f>
        <v/>
      </c>
      <c r="J4017" s="73" t="str">
        <f>IF($B4017="", "", IF(IFERROR(INDEX(Meals!$C$11:$C$260, MATCH($B4017, Meals!$B$11:$B$260, 0)), "")="", "", IFERROR(INDEX(Meals!$C$11:$C$260, MATCH($B4017, Meals!$B$11:$B$260, 0)), "")))</f>
        <v/>
      </c>
      <c r="K4017" s="4"/>
      <c r="L4017" s="72" t="str">
        <f t="shared" si="937"/>
        <v/>
      </c>
      <c r="M4017" s="73" t="str">
        <f t="shared" si="938"/>
        <v/>
      </c>
      <c r="N4017" s="4"/>
      <c r="O4017" s="78" t="str">
        <f t="shared" si="939"/>
        <v/>
      </c>
      <c r="P4017" s="79" t="str">
        <f t="shared" si="940"/>
        <v/>
      </c>
      <c r="Q4017" s="4"/>
      <c r="R4017" s="90" t="str">
        <f t="shared" si="941"/>
        <v/>
      </c>
      <c r="S4017" s="4"/>
      <c r="Y4017" s="18" t="str">
        <f t="shared" si="942"/>
        <v/>
      </c>
      <c r="AA4017" s="18" t="str">
        <f t="shared" si="933"/>
        <v/>
      </c>
      <c r="AB4017" s="18" t="str">
        <f t="shared" si="934"/>
        <v/>
      </c>
      <c r="AC4017" s="18" t="str">
        <f t="shared" si="943"/>
        <v/>
      </c>
      <c r="AD4017" s="18" t="str">
        <f t="shared" si="943"/>
        <v/>
      </c>
      <c r="AE4017" s="18" t="str">
        <f t="shared" si="944"/>
        <v/>
      </c>
      <c r="AG4017" s="95" t="str">
        <f>IF($C4017="", "", IF(IFERROR(INDEX(Ingredients!C$11:C$310, MATCH($C4017, Ingredients!$B$11:$B$310, 0)), "")="", "", IFERROR(INDEX(Ingredients!C$11:C$310, MATCH($C4017, Ingredients!$B$11:$B$310, 0)), "")))</f>
        <v/>
      </c>
      <c r="AH4017" s="105" t="str">
        <f>IF($C4017="", "", IF(IFERROR(INDEX(Ingredients!D$11:D$310, MATCH($C4017, Ingredients!$B$11:$B$310, 0)), "")="", "", IFERROR(INDEX(Ingredients!D$11:D$310, MATCH($C4017, Ingredients!$B$11:$B$310, 0)), "")))</f>
        <v/>
      </c>
      <c r="AI4017" s="106" t="str">
        <f>IF($C4017="", "", IF(IFERROR(INDEX(Ingredients!E$11:E$310, MATCH($C4017, Ingredients!$B$11:$B$310, 0)), "")="", "", IFERROR(INDEX(Ingredients!E$11:E$310, MATCH($C4017, Ingredients!$B$11:$B$310, 0)), "")))</f>
        <v/>
      </c>
      <c r="AJ4017" s="108" t="str">
        <f>IF($C4017="", "", IF(IFERROR(INDEX(Ingredients!F$11:F$310, MATCH($C4017, Ingredients!$B$11:$B$310, 0)), "")="", "", IFERROR(INDEX(Ingredients!F$11:F$310, MATCH($C4017, Ingredients!$B$11:$B$310, 0)), "")))</f>
        <v/>
      </c>
      <c r="AK4017" s="106" t="str">
        <f>IF($C4017="", "", IF(IFERROR(INDEX(Ingredients!G$11:G$310, MATCH($C4017, Ingredients!$B$11:$B$310, 0)), "")="", "", IFERROR(INDEX(Ingredients!G$11:G$310, MATCH($C4017, Ingredients!$B$11:$B$310, 0)), "")))</f>
        <v/>
      </c>
      <c r="AL4017" s="79" t="str">
        <f>IF($C4017="", "", IF(IFERROR(INDEX(Ingredients!H$11:H$310, MATCH($C4017, Ingredients!$B$11:$B$310, 0)), "")="", "", IFERROR(INDEX(Ingredients!H$11:H$310, MATCH($C4017, Ingredients!$B$11:$B$310, 0)), "")))</f>
        <v/>
      </c>
      <c r="AN4017" s="83" t="str">
        <f t="shared" si="935"/>
        <v/>
      </c>
      <c r="AP4017" s="114" t="str">
        <f t="shared" si="945"/>
        <v/>
      </c>
      <c r="AR4017" s="117" t="str">
        <f>IF($C4017="", "", IF(IFERROR(INDEX(Ingredients!$AI$11:$AI$310, MATCH($C4017, Ingredients!$B$11:$B$310, 0)), "")="", "", IFERROR(INDEX(Ingredients!$AI$11:$AI$310, MATCH($C4017, Ingredients!$B$11:$B$310, 0)), "")))</f>
        <v/>
      </c>
      <c r="AT4017" s="120" t="str">
        <f t="shared" si="946"/>
        <v/>
      </c>
      <c r="AV4017" s="90" t="str">
        <f t="shared" si="936"/>
        <v/>
      </c>
      <c r="AX4017" s="90" t="str">
        <f>IF($AV4017="", "", COUNTIF($AV$11:$AV$5010, "&lt;"&amp;$AV4017)+1+COUNTIF($AV$11:$AV4017, $AV4017)-1)</f>
        <v/>
      </c>
      <c r="AZ4017" s="111" t="str">
        <f>IF($B4017="", "", SUMIF('Shopping List'!$AV$11:$AV$25, $B4017, 'Shopping List'!$BN$11:$BN$25))</f>
        <v/>
      </c>
      <c r="BB4017" s="117" t="str">
        <f t="shared" si="947"/>
        <v/>
      </c>
    </row>
    <row r="4018" spans="1:54" x14ac:dyDescent="0.25">
      <c r="A4018" s="4"/>
      <c r="B4018" s="37"/>
      <c r="C4018" s="124"/>
      <c r="D4018" s="39"/>
      <c r="E4018" s="125"/>
      <c r="F4018" s="48"/>
      <c r="G4018" s="4"/>
      <c r="H4018" s="4"/>
      <c r="I4018" s="95" t="str">
        <f>IF($C4018="", "", IF(IFERROR(INDEX(Ingredients!$C$11:$C$310, MATCH($C4018, Ingredients!$B$11:$B$310, 0)), "")="", "", IFERROR(INDEX(Ingredients!$C$11:$C$310, MATCH($C4018, Ingredients!$B$11:$B$310, 0)), "")))</f>
        <v/>
      </c>
      <c r="J4018" s="73" t="str">
        <f>IF($B4018="", "", IF(IFERROR(INDEX(Meals!$C$11:$C$260, MATCH($B4018, Meals!$B$11:$B$260, 0)), "")="", "", IFERROR(INDEX(Meals!$C$11:$C$260, MATCH($B4018, Meals!$B$11:$B$260, 0)), "")))</f>
        <v/>
      </c>
      <c r="K4018" s="4"/>
      <c r="L4018" s="72" t="str">
        <f t="shared" si="937"/>
        <v/>
      </c>
      <c r="M4018" s="73" t="str">
        <f t="shared" si="938"/>
        <v/>
      </c>
      <c r="N4018" s="4"/>
      <c r="O4018" s="78" t="str">
        <f t="shared" si="939"/>
        <v/>
      </c>
      <c r="P4018" s="79" t="str">
        <f t="shared" si="940"/>
        <v/>
      </c>
      <c r="Q4018" s="4"/>
      <c r="R4018" s="90" t="str">
        <f t="shared" si="941"/>
        <v/>
      </c>
      <c r="S4018" s="4"/>
      <c r="Y4018" s="18" t="str">
        <f t="shared" si="942"/>
        <v/>
      </c>
      <c r="AA4018" s="18" t="str">
        <f t="shared" si="933"/>
        <v/>
      </c>
      <c r="AB4018" s="18" t="str">
        <f t="shared" si="934"/>
        <v/>
      </c>
      <c r="AC4018" s="18" t="str">
        <f t="shared" si="943"/>
        <v/>
      </c>
      <c r="AD4018" s="18" t="str">
        <f t="shared" si="943"/>
        <v/>
      </c>
      <c r="AE4018" s="18" t="str">
        <f t="shared" si="944"/>
        <v/>
      </c>
      <c r="AG4018" s="95" t="str">
        <f>IF($C4018="", "", IF(IFERROR(INDEX(Ingredients!C$11:C$310, MATCH($C4018, Ingredients!$B$11:$B$310, 0)), "")="", "", IFERROR(INDEX(Ingredients!C$11:C$310, MATCH($C4018, Ingredients!$B$11:$B$310, 0)), "")))</f>
        <v/>
      </c>
      <c r="AH4018" s="105" t="str">
        <f>IF($C4018="", "", IF(IFERROR(INDEX(Ingredients!D$11:D$310, MATCH($C4018, Ingredients!$B$11:$B$310, 0)), "")="", "", IFERROR(INDEX(Ingredients!D$11:D$310, MATCH($C4018, Ingredients!$B$11:$B$310, 0)), "")))</f>
        <v/>
      </c>
      <c r="AI4018" s="106" t="str">
        <f>IF($C4018="", "", IF(IFERROR(INDEX(Ingredients!E$11:E$310, MATCH($C4018, Ingredients!$B$11:$B$310, 0)), "")="", "", IFERROR(INDEX(Ingredients!E$11:E$310, MATCH($C4018, Ingredients!$B$11:$B$310, 0)), "")))</f>
        <v/>
      </c>
      <c r="AJ4018" s="108" t="str">
        <f>IF($C4018="", "", IF(IFERROR(INDEX(Ingredients!F$11:F$310, MATCH($C4018, Ingredients!$B$11:$B$310, 0)), "")="", "", IFERROR(INDEX(Ingredients!F$11:F$310, MATCH($C4018, Ingredients!$B$11:$B$310, 0)), "")))</f>
        <v/>
      </c>
      <c r="AK4018" s="106" t="str">
        <f>IF($C4018="", "", IF(IFERROR(INDEX(Ingredients!G$11:G$310, MATCH($C4018, Ingredients!$B$11:$B$310, 0)), "")="", "", IFERROR(INDEX(Ingredients!G$11:G$310, MATCH($C4018, Ingredients!$B$11:$B$310, 0)), "")))</f>
        <v/>
      </c>
      <c r="AL4018" s="79" t="str">
        <f>IF($C4018="", "", IF(IFERROR(INDEX(Ingredients!H$11:H$310, MATCH($C4018, Ingredients!$B$11:$B$310, 0)), "")="", "", IFERROR(INDEX(Ingredients!H$11:H$310, MATCH($C4018, Ingredients!$B$11:$B$310, 0)), "")))</f>
        <v/>
      </c>
      <c r="AN4018" s="83" t="str">
        <f t="shared" si="935"/>
        <v/>
      </c>
      <c r="AP4018" s="114" t="str">
        <f t="shared" si="945"/>
        <v/>
      </c>
      <c r="AR4018" s="117" t="str">
        <f>IF($C4018="", "", IF(IFERROR(INDEX(Ingredients!$AI$11:$AI$310, MATCH($C4018, Ingredients!$B$11:$B$310, 0)), "")="", "", IFERROR(INDEX(Ingredients!$AI$11:$AI$310, MATCH($C4018, Ingredients!$B$11:$B$310, 0)), "")))</f>
        <v/>
      </c>
      <c r="AT4018" s="120" t="str">
        <f t="shared" si="946"/>
        <v/>
      </c>
      <c r="AV4018" s="90" t="str">
        <f t="shared" si="936"/>
        <v/>
      </c>
      <c r="AX4018" s="90" t="str">
        <f>IF($AV4018="", "", COUNTIF($AV$11:$AV$5010, "&lt;"&amp;$AV4018)+1+COUNTIF($AV$11:$AV4018, $AV4018)-1)</f>
        <v/>
      </c>
      <c r="AZ4018" s="111" t="str">
        <f>IF($B4018="", "", SUMIF('Shopping List'!$AV$11:$AV$25, $B4018, 'Shopping List'!$BN$11:$BN$25))</f>
        <v/>
      </c>
      <c r="BB4018" s="117" t="str">
        <f t="shared" si="947"/>
        <v/>
      </c>
    </row>
    <row r="4019" spans="1:54" x14ac:dyDescent="0.25">
      <c r="A4019" s="4"/>
      <c r="B4019" s="37"/>
      <c r="C4019" s="124"/>
      <c r="D4019" s="39"/>
      <c r="E4019" s="125"/>
      <c r="F4019" s="48"/>
      <c r="G4019" s="4"/>
      <c r="H4019" s="4"/>
      <c r="I4019" s="95" t="str">
        <f>IF($C4019="", "", IF(IFERROR(INDEX(Ingredients!$C$11:$C$310, MATCH($C4019, Ingredients!$B$11:$B$310, 0)), "")="", "", IFERROR(INDEX(Ingredients!$C$11:$C$310, MATCH($C4019, Ingredients!$B$11:$B$310, 0)), "")))</f>
        <v/>
      </c>
      <c r="J4019" s="73" t="str">
        <f>IF($B4019="", "", IF(IFERROR(INDEX(Meals!$C$11:$C$260, MATCH($B4019, Meals!$B$11:$B$260, 0)), "")="", "", IFERROR(INDEX(Meals!$C$11:$C$260, MATCH($B4019, Meals!$B$11:$B$260, 0)), "")))</f>
        <v/>
      </c>
      <c r="K4019" s="4"/>
      <c r="L4019" s="72" t="str">
        <f t="shared" si="937"/>
        <v/>
      </c>
      <c r="M4019" s="73" t="str">
        <f t="shared" si="938"/>
        <v/>
      </c>
      <c r="N4019" s="4"/>
      <c r="O4019" s="78" t="str">
        <f t="shared" si="939"/>
        <v/>
      </c>
      <c r="P4019" s="79" t="str">
        <f t="shared" si="940"/>
        <v/>
      </c>
      <c r="Q4019" s="4"/>
      <c r="R4019" s="90" t="str">
        <f t="shared" si="941"/>
        <v/>
      </c>
      <c r="S4019" s="4"/>
      <c r="Y4019" s="18" t="str">
        <f t="shared" si="942"/>
        <v/>
      </c>
      <c r="AA4019" s="18" t="str">
        <f t="shared" si="933"/>
        <v/>
      </c>
      <c r="AB4019" s="18" t="str">
        <f t="shared" si="934"/>
        <v/>
      </c>
      <c r="AC4019" s="18" t="str">
        <f t="shared" si="943"/>
        <v/>
      </c>
      <c r="AD4019" s="18" t="str">
        <f t="shared" si="943"/>
        <v/>
      </c>
      <c r="AE4019" s="18" t="str">
        <f t="shared" si="944"/>
        <v/>
      </c>
      <c r="AG4019" s="95" t="str">
        <f>IF($C4019="", "", IF(IFERROR(INDEX(Ingredients!C$11:C$310, MATCH($C4019, Ingredients!$B$11:$B$310, 0)), "")="", "", IFERROR(INDEX(Ingredients!C$11:C$310, MATCH($C4019, Ingredients!$B$11:$B$310, 0)), "")))</f>
        <v/>
      </c>
      <c r="AH4019" s="105" t="str">
        <f>IF($C4019="", "", IF(IFERROR(INDEX(Ingredients!D$11:D$310, MATCH($C4019, Ingredients!$B$11:$B$310, 0)), "")="", "", IFERROR(INDEX(Ingredients!D$11:D$310, MATCH($C4019, Ingredients!$B$11:$B$310, 0)), "")))</f>
        <v/>
      </c>
      <c r="AI4019" s="106" t="str">
        <f>IF($C4019="", "", IF(IFERROR(INDEX(Ingredients!E$11:E$310, MATCH($C4019, Ingredients!$B$11:$B$310, 0)), "")="", "", IFERROR(INDEX(Ingredients!E$11:E$310, MATCH($C4019, Ingredients!$B$11:$B$310, 0)), "")))</f>
        <v/>
      </c>
      <c r="AJ4019" s="108" t="str">
        <f>IF($C4019="", "", IF(IFERROR(INDEX(Ingredients!F$11:F$310, MATCH($C4019, Ingredients!$B$11:$B$310, 0)), "")="", "", IFERROR(INDEX(Ingredients!F$11:F$310, MATCH($C4019, Ingredients!$B$11:$B$310, 0)), "")))</f>
        <v/>
      </c>
      <c r="AK4019" s="106" t="str">
        <f>IF($C4019="", "", IF(IFERROR(INDEX(Ingredients!G$11:G$310, MATCH($C4019, Ingredients!$B$11:$B$310, 0)), "")="", "", IFERROR(INDEX(Ingredients!G$11:G$310, MATCH($C4019, Ingredients!$B$11:$B$310, 0)), "")))</f>
        <v/>
      </c>
      <c r="AL4019" s="79" t="str">
        <f>IF($C4019="", "", IF(IFERROR(INDEX(Ingredients!H$11:H$310, MATCH($C4019, Ingredients!$B$11:$B$310, 0)), "")="", "", IFERROR(INDEX(Ingredients!H$11:H$310, MATCH($C4019, Ingredients!$B$11:$B$310, 0)), "")))</f>
        <v/>
      </c>
      <c r="AN4019" s="83" t="str">
        <f t="shared" si="935"/>
        <v/>
      </c>
      <c r="AP4019" s="114" t="str">
        <f t="shared" si="945"/>
        <v/>
      </c>
      <c r="AR4019" s="117" t="str">
        <f>IF($C4019="", "", IF(IFERROR(INDEX(Ingredients!$AI$11:$AI$310, MATCH($C4019, Ingredients!$B$11:$B$310, 0)), "")="", "", IFERROR(INDEX(Ingredients!$AI$11:$AI$310, MATCH($C4019, Ingredients!$B$11:$B$310, 0)), "")))</f>
        <v/>
      </c>
      <c r="AT4019" s="120" t="str">
        <f t="shared" si="946"/>
        <v/>
      </c>
      <c r="AV4019" s="90" t="str">
        <f t="shared" si="936"/>
        <v/>
      </c>
      <c r="AX4019" s="90" t="str">
        <f>IF($AV4019="", "", COUNTIF($AV$11:$AV$5010, "&lt;"&amp;$AV4019)+1+COUNTIF($AV$11:$AV4019, $AV4019)-1)</f>
        <v/>
      </c>
      <c r="AZ4019" s="111" t="str">
        <f>IF($B4019="", "", SUMIF('Shopping List'!$AV$11:$AV$25, $B4019, 'Shopping List'!$BN$11:$BN$25))</f>
        <v/>
      </c>
      <c r="BB4019" s="117" t="str">
        <f t="shared" si="947"/>
        <v/>
      </c>
    </row>
    <row r="4020" spans="1:54" x14ac:dyDescent="0.25">
      <c r="A4020" s="4"/>
      <c r="B4020" s="37"/>
      <c r="C4020" s="124"/>
      <c r="D4020" s="39"/>
      <c r="E4020" s="125"/>
      <c r="F4020" s="48"/>
      <c r="G4020" s="4"/>
      <c r="H4020" s="4"/>
      <c r="I4020" s="95" t="str">
        <f>IF($C4020="", "", IF(IFERROR(INDEX(Ingredients!$C$11:$C$310, MATCH($C4020, Ingredients!$B$11:$B$310, 0)), "")="", "", IFERROR(INDEX(Ingredients!$C$11:$C$310, MATCH($C4020, Ingredients!$B$11:$B$310, 0)), "")))</f>
        <v/>
      </c>
      <c r="J4020" s="73" t="str">
        <f>IF($B4020="", "", IF(IFERROR(INDEX(Meals!$C$11:$C$260, MATCH($B4020, Meals!$B$11:$B$260, 0)), "")="", "", IFERROR(INDEX(Meals!$C$11:$C$260, MATCH($B4020, Meals!$B$11:$B$260, 0)), "")))</f>
        <v/>
      </c>
      <c r="K4020" s="4"/>
      <c r="L4020" s="72" t="str">
        <f t="shared" si="937"/>
        <v/>
      </c>
      <c r="M4020" s="73" t="str">
        <f t="shared" si="938"/>
        <v/>
      </c>
      <c r="N4020" s="4"/>
      <c r="O4020" s="78" t="str">
        <f t="shared" si="939"/>
        <v/>
      </c>
      <c r="P4020" s="79" t="str">
        <f t="shared" si="940"/>
        <v/>
      </c>
      <c r="Q4020" s="4"/>
      <c r="R4020" s="90" t="str">
        <f t="shared" si="941"/>
        <v/>
      </c>
      <c r="S4020" s="4"/>
      <c r="Y4020" s="18" t="str">
        <f t="shared" si="942"/>
        <v/>
      </c>
      <c r="AA4020" s="18" t="str">
        <f t="shared" si="933"/>
        <v/>
      </c>
      <c r="AB4020" s="18" t="str">
        <f t="shared" si="934"/>
        <v/>
      </c>
      <c r="AC4020" s="18" t="str">
        <f t="shared" si="943"/>
        <v/>
      </c>
      <c r="AD4020" s="18" t="str">
        <f t="shared" si="943"/>
        <v/>
      </c>
      <c r="AE4020" s="18" t="str">
        <f t="shared" si="944"/>
        <v/>
      </c>
      <c r="AG4020" s="95" t="str">
        <f>IF($C4020="", "", IF(IFERROR(INDEX(Ingredients!C$11:C$310, MATCH($C4020, Ingredients!$B$11:$B$310, 0)), "")="", "", IFERROR(INDEX(Ingredients!C$11:C$310, MATCH($C4020, Ingredients!$B$11:$B$310, 0)), "")))</f>
        <v/>
      </c>
      <c r="AH4020" s="105" t="str">
        <f>IF($C4020="", "", IF(IFERROR(INDEX(Ingredients!D$11:D$310, MATCH($C4020, Ingredients!$B$11:$B$310, 0)), "")="", "", IFERROR(INDEX(Ingredients!D$11:D$310, MATCH($C4020, Ingredients!$B$11:$B$310, 0)), "")))</f>
        <v/>
      </c>
      <c r="AI4020" s="106" t="str">
        <f>IF($C4020="", "", IF(IFERROR(INDEX(Ingredients!E$11:E$310, MATCH($C4020, Ingredients!$B$11:$B$310, 0)), "")="", "", IFERROR(INDEX(Ingredients!E$11:E$310, MATCH($C4020, Ingredients!$B$11:$B$310, 0)), "")))</f>
        <v/>
      </c>
      <c r="AJ4020" s="108" t="str">
        <f>IF($C4020="", "", IF(IFERROR(INDEX(Ingredients!F$11:F$310, MATCH($C4020, Ingredients!$B$11:$B$310, 0)), "")="", "", IFERROR(INDEX(Ingredients!F$11:F$310, MATCH($C4020, Ingredients!$B$11:$B$310, 0)), "")))</f>
        <v/>
      </c>
      <c r="AK4020" s="106" t="str">
        <f>IF($C4020="", "", IF(IFERROR(INDEX(Ingredients!G$11:G$310, MATCH($C4020, Ingredients!$B$11:$B$310, 0)), "")="", "", IFERROR(INDEX(Ingredients!G$11:G$310, MATCH($C4020, Ingredients!$B$11:$B$310, 0)), "")))</f>
        <v/>
      </c>
      <c r="AL4020" s="79" t="str">
        <f>IF($C4020="", "", IF(IFERROR(INDEX(Ingredients!H$11:H$310, MATCH($C4020, Ingredients!$B$11:$B$310, 0)), "")="", "", IFERROR(INDEX(Ingredients!H$11:H$310, MATCH($C4020, Ingredients!$B$11:$B$310, 0)), "")))</f>
        <v/>
      </c>
      <c r="AN4020" s="83" t="str">
        <f t="shared" si="935"/>
        <v/>
      </c>
      <c r="AP4020" s="114" t="str">
        <f t="shared" si="945"/>
        <v/>
      </c>
      <c r="AR4020" s="117" t="str">
        <f>IF($C4020="", "", IF(IFERROR(INDEX(Ingredients!$AI$11:$AI$310, MATCH($C4020, Ingredients!$B$11:$B$310, 0)), "")="", "", IFERROR(INDEX(Ingredients!$AI$11:$AI$310, MATCH($C4020, Ingredients!$B$11:$B$310, 0)), "")))</f>
        <v/>
      </c>
      <c r="AT4020" s="120" t="str">
        <f t="shared" si="946"/>
        <v/>
      </c>
      <c r="AV4020" s="90" t="str">
        <f t="shared" si="936"/>
        <v/>
      </c>
      <c r="AX4020" s="90" t="str">
        <f>IF($AV4020="", "", COUNTIF($AV$11:$AV$5010, "&lt;"&amp;$AV4020)+1+COUNTIF($AV$11:$AV4020, $AV4020)-1)</f>
        <v/>
      </c>
      <c r="AZ4020" s="111" t="str">
        <f>IF($B4020="", "", SUMIF('Shopping List'!$AV$11:$AV$25, $B4020, 'Shopping List'!$BN$11:$BN$25))</f>
        <v/>
      </c>
      <c r="BB4020" s="117" t="str">
        <f t="shared" si="947"/>
        <v/>
      </c>
    </row>
    <row r="4021" spans="1:54" x14ac:dyDescent="0.25">
      <c r="A4021" s="4"/>
      <c r="B4021" s="37"/>
      <c r="C4021" s="124"/>
      <c r="D4021" s="39"/>
      <c r="E4021" s="125"/>
      <c r="F4021" s="48"/>
      <c r="G4021" s="4"/>
      <c r="H4021" s="4"/>
      <c r="I4021" s="95" t="str">
        <f>IF($C4021="", "", IF(IFERROR(INDEX(Ingredients!$C$11:$C$310, MATCH($C4021, Ingredients!$B$11:$B$310, 0)), "")="", "", IFERROR(INDEX(Ingredients!$C$11:$C$310, MATCH($C4021, Ingredients!$B$11:$B$310, 0)), "")))</f>
        <v/>
      </c>
      <c r="J4021" s="73" t="str">
        <f>IF($B4021="", "", IF(IFERROR(INDEX(Meals!$C$11:$C$260, MATCH($B4021, Meals!$B$11:$B$260, 0)), "")="", "", IFERROR(INDEX(Meals!$C$11:$C$260, MATCH($B4021, Meals!$B$11:$B$260, 0)), "")))</f>
        <v/>
      </c>
      <c r="K4021" s="4"/>
      <c r="L4021" s="72" t="str">
        <f t="shared" si="937"/>
        <v/>
      </c>
      <c r="M4021" s="73" t="str">
        <f t="shared" si="938"/>
        <v/>
      </c>
      <c r="N4021" s="4"/>
      <c r="O4021" s="78" t="str">
        <f t="shared" si="939"/>
        <v/>
      </c>
      <c r="P4021" s="79" t="str">
        <f t="shared" si="940"/>
        <v/>
      </c>
      <c r="Q4021" s="4"/>
      <c r="R4021" s="90" t="str">
        <f t="shared" si="941"/>
        <v/>
      </c>
      <c r="S4021" s="4"/>
      <c r="Y4021" s="18" t="str">
        <f t="shared" si="942"/>
        <v/>
      </c>
      <c r="AA4021" s="18" t="str">
        <f t="shared" si="933"/>
        <v/>
      </c>
      <c r="AB4021" s="18" t="str">
        <f t="shared" si="934"/>
        <v/>
      </c>
      <c r="AC4021" s="18" t="str">
        <f t="shared" si="943"/>
        <v/>
      </c>
      <c r="AD4021" s="18" t="str">
        <f t="shared" si="943"/>
        <v/>
      </c>
      <c r="AE4021" s="18" t="str">
        <f t="shared" si="944"/>
        <v/>
      </c>
      <c r="AG4021" s="95" t="str">
        <f>IF($C4021="", "", IF(IFERROR(INDEX(Ingredients!C$11:C$310, MATCH($C4021, Ingredients!$B$11:$B$310, 0)), "")="", "", IFERROR(INDEX(Ingredients!C$11:C$310, MATCH($C4021, Ingredients!$B$11:$B$310, 0)), "")))</f>
        <v/>
      </c>
      <c r="AH4021" s="105" t="str">
        <f>IF($C4021="", "", IF(IFERROR(INDEX(Ingredients!D$11:D$310, MATCH($C4021, Ingredients!$B$11:$B$310, 0)), "")="", "", IFERROR(INDEX(Ingredients!D$11:D$310, MATCH($C4021, Ingredients!$B$11:$B$310, 0)), "")))</f>
        <v/>
      </c>
      <c r="AI4021" s="106" t="str">
        <f>IF($C4021="", "", IF(IFERROR(INDEX(Ingredients!E$11:E$310, MATCH($C4021, Ingredients!$B$11:$B$310, 0)), "")="", "", IFERROR(INDEX(Ingredients!E$11:E$310, MATCH($C4021, Ingredients!$B$11:$B$310, 0)), "")))</f>
        <v/>
      </c>
      <c r="AJ4021" s="108" t="str">
        <f>IF($C4021="", "", IF(IFERROR(INDEX(Ingredients!F$11:F$310, MATCH($C4021, Ingredients!$B$11:$B$310, 0)), "")="", "", IFERROR(INDEX(Ingredients!F$11:F$310, MATCH($C4021, Ingredients!$B$11:$B$310, 0)), "")))</f>
        <v/>
      </c>
      <c r="AK4021" s="106" t="str">
        <f>IF($C4021="", "", IF(IFERROR(INDEX(Ingredients!G$11:G$310, MATCH($C4021, Ingredients!$B$11:$B$310, 0)), "")="", "", IFERROR(INDEX(Ingredients!G$11:G$310, MATCH($C4021, Ingredients!$B$11:$B$310, 0)), "")))</f>
        <v/>
      </c>
      <c r="AL4021" s="79" t="str">
        <f>IF($C4021="", "", IF(IFERROR(INDEX(Ingredients!H$11:H$310, MATCH($C4021, Ingredients!$B$11:$B$310, 0)), "")="", "", IFERROR(INDEX(Ingredients!H$11:H$310, MATCH($C4021, Ingredients!$B$11:$B$310, 0)), "")))</f>
        <v/>
      </c>
      <c r="AN4021" s="83" t="str">
        <f t="shared" si="935"/>
        <v/>
      </c>
      <c r="AP4021" s="114" t="str">
        <f t="shared" si="945"/>
        <v/>
      </c>
      <c r="AR4021" s="117" t="str">
        <f>IF($C4021="", "", IF(IFERROR(INDEX(Ingredients!$AI$11:$AI$310, MATCH($C4021, Ingredients!$B$11:$B$310, 0)), "")="", "", IFERROR(INDEX(Ingredients!$AI$11:$AI$310, MATCH($C4021, Ingredients!$B$11:$B$310, 0)), "")))</f>
        <v/>
      </c>
      <c r="AT4021" s="120" t="str">
        <f t="shared" si="946"/>
        <v/>
      </c>
      <c r="AV4021" s="90" t="str">
        <f t="shared" si="936"/>
        <v/>
      </c>
      <c r="AX4021" s="90" t="str">
        <f>IF($AV4021="", "", COUNTIF($AV$11:$AV$5010, "&lt;"&amp;$AV4021)+1+COUNTIF($AV$11:$AV4021, $AV4021)-1)</f>
        <v/>
      </c>
      <c r="AZ4021" s="111" t="str">
        <f>IF($B4021="", "", SUMIF('Shopping List'!$AV$11:$AV$25, $B4021, 'Shopping List'!$BN$11:$BN$25))</f>
        <v/>
      </c>
      <c r="BB4021" s="117" t="str">
        <f t="shared" si="947"/>
        <v/>
      </c>
    </row>
    <row r="4022" spans="1:54" x14ac:dyDescent="0.25">
      <c r="A4022" s="4"/>
      <c r="B4022" s="37"/>
      <c r="C4022" s="124"/>
      <c r="D4022" s="39"/>
      <c r="E4022" s="125"/>
      <c r="F4022" s="48"/>
      <c r="G4022" s="4"/>
      <c r="H4022" s="4"/>
      <c r="I4022" s="95" t="str">
        <f>IF($C4022="", "", IF(IFERROR(INDEX(Ingredients!$C$11:$C$310, MATCH($C4022, Ingredients!$B$11:$B$310, 0)), "")="", "", IFERROR(INDEX(Ingredients!$C$11:$C$310, MATCH($C4022, Ingredients!$B$11:$B$310, 0)), "")))</f>
        <v/>
      </c>
      <c r="J4022" s="73" t="str">
        <f>IF($B4022="", "", IF(IFERROR(INDEX(Meals!$C$11:$C$260, MATCH($B4022, Meals!$B$11:$B$260, 0)), "")="", "", IFERROR(INDEX(Meals!$C$11:$C$260, MATCH($B4022, Meals!$B$11:$B$260, 0)), "")))</f>
        <v/>
      </c>
      <c r="K4022" s="4"/>
      <c r="L4022" s="72" t="str">
        <f t="shared" si="937"/>
        <v/>
      </c>
      <c r="M4022" s="73" t="str">
        <f t="shared" si="938"/>
        <v/>
      </c>
      <c r="N4022" s="4"/>
      <c r="O4022" s="78" t="str">
        <f t="shared" si="939"/>
        <v/>
      </c>
      <c r="P4022" s="79" t="str">
        <f t="shared" si="940"/>
        <v/>
      </c>
      <c r="Q4022" s="4"/>
      <c r="R4022" s="90" t="str">
        <f t="shared" si="941"/>
        <v/>
      </c>
      <c r="S4022" s="4"/>
      <c r="Y4022" s="18" t="str">
        <f t="shared" si="942"/>
        <v/>
      </c>
      <c r="AA4022" s="18" t="str">
        <f t="shared" si="933"/>
        <v/>
      </c>
      <c r="AB4022" s="18" t="str">
        <f t="shared" si="934"/>
        <v/>
      </c>
      <c r="AC4022" s="18" t="str">
        <f t="shared" si="943"/>
        <v/>
      </c>
      <c r="AD4022" s="18" t="str">
        <f t="shared" si="943"/>
        <v/>
      </c>
      <c r="AE4022" s="18" t="str">
        <f t="shared" si="944"/>
        <v/>
      </c>
      <c r="AG4022" s="95" t="str">
        <f>IF($C4022="", "", IF(IFERROR(INDEX(Ingredients!C$11:C$310, MATCH($C4022, Ingredients!$B$11:$B$310, 0)), "")="", "", IFERROR(INDEX(Ingredients!C$11:C$310, MATCH($C4022, Ingredients!$B$11:$B$310, 0)), "")))</f>
        <v/>
      </c>
      <c r="AH4022" s="105" t="str">
        <f>IF($C4022="", "", IF(IFERROR(INDEX(Ingredients!D$11:D$310, MATCH($C4022, Ingredients!$B$11:$B$310, 0)), "")="", "", IFERROR(INDEX(Ingredients!D$11:D$310, MATCH($C4022, Ingredients!$B$11:$B$310, 0)), "")))</f>
        <v/>
      </c>
      <c r="AI4022" s="106" t="str">
        <f>IF($C4022="", "", IF(IFERROR(INDEX(Ingredients!E$11:E$310, MATCH($C4022, Ingredients!$B$11:$B$310, 0)), "")="", "", IFERROR(INDEX(Ingredients!E$11:E$310, MATCH($C4022, Ingredients!$B$11:$B$310, 0)), "")))</f>
        <v/>
      </c>
      <c r="AJ4022" s="108" t="str">
        <f>IF($C4022="", "", IF(IFERROR(INDEX(Ingredients!F$11:F$310, MATCH($C4022, Ingredients!$B$11:$B$310, 0)), "")="", "", IFERROR(INDEX(Ingredients!F$11:F$310, MATCH($C4022, Ingredients!$B$11:$B$310, 0)), "")))</f>
        <v/>
      </c>
      <c r="AK4022" s="106" t="str">
        <f>IF($C4022="", "", IF(IFERROR(INDEX(Ingredients!G$11:G$310, MATCH($C4022, Ingredients!$B$11:$B$310, 0)), "")="", "", IFERROR(INDEX(Ingredients!G$11:G$310, MATCH($C4022, Ingredients!$B$11:$B$310, 0)), "")))</f>
        <v/>
      </c>
      <c r="AL4022" s="79" t="str">
        <f>IF($C4022="", "", IF(IFERROR(INDEX(Ingredients!H$11:H$310, MATCH($C4022, Ingredients!$B$11:$B$310, 0)), "")="", "", IFERROR(INDEX(Ingredients!H$11:H$310, MATCH($C4022, Ingredients!$B$11:$B$310, 0)), "")))</f>
        <v/>
      </c>
      <c r="AN4022" s="83" t="str">
        <f t="shared" si="935"/>
        <v/>
      </c>
      <c r="AP4022" s="114" t="str">
        <f t="shared" si="945"/>
        <v/>
      </c>
      <c r="AR4022" s="117" t="str">
        <f>IF($C4022="", "", IF(IFERROR(INDEX(Ingredients!$AI$11:$AI$310, MATCH($C4022, Ingredients!$B$11:$B$310, 0)), "")="", "", IFERROR(INDEX(Ingredients!$AI$11:$AI$310, MATCH($C4022, Ingredients!$B$11:$B$310, 0)), "")))</f>
        <v/>
      </c>
      <c r="AT4022" s="120" t="str">
        <f t="shared" si="946"/>
        <v/>
      </c>
      <c r="AV4022" s="90" t="str">
        <f t="shared" si="936"/>
        <v/>
      </c>
      <c r="AX4022" s="90" t="str">
        <f>IF($AV4022="", "", COUNTIF($AV$11:$AV$5010, "&lt;"&amp;$AV4022)+1+COUNTIF($AV$11:$AV4022, $AV4022)-1)</f>
        <v/>
      </c>
      <c r="AZ4022" s="111" t="str">
        <f>IF($B4022="", "", SUMIF('Shopping List'!$AV$11:$AV$25, $B4022, 'Shopping List'!$BN$11:$BN$25))</f>
        <v/>
      </c>
      <c r="BB4022" s="117" t="str">
        <f t="shared" si="947"/>
        <v/>
      </c>
    </row>
    <row r="4023" spans="1:54" x14ac:dyDescent="0.25">
      <c r="A4023" s="4"/>
      <c r="B4023" s="37"/>
      <c r="C4023" s="124"/>
      <c r="D4023" s="39"/>
      <c r="E4023" s="125"/>
      <c r="F4023" s="48"/>
      <c r="G4023" s="4"/>
      <c r="H4023" s="4"/>
      <c r="I4023" s="95" t="str">
        <f>IF($C4023="", "", IF(IFERROR(INDEX(Ingredients!$C$11:$C$310, MATCH($C4023, Ingredients!$B$11:$B$310, 0)), "")="", "", IFERROR(INDEX(Ingredients!$C$11:$C$310, MATCH($C4023, Ingredients!$B$11:$B$310, 0)), "")))</f>
        <v/>
      </c>
      <c r="J4023" s="73" t="str">
        <f>IF($B4023="", "", IF(IFERROR(INDEX(Meals!$C$11:$C$260, MATCH($B4023, Meals!$B$11:$B$260, 0)), "")="", "", IFERROR(INDEX(Meals!$C$11:$C$260, MATCH($B4023, Meals!$B$11:$B$260, 0)), "")))</f>
        <v/>
      </c>
      <c r="K4023" s="4"/>
      <c r="L4023" s="72" t="str">
        <f t="shared" si="937"/>
        <v/>
      </c>
      <c r="M4023" s="73" t="str">
        <f t="shared" si="938"/>
        <v/>
      </c>
      <c r="N4023" s="4"/>
      <c r="O4023" s="78" t="str">
        <f t="shared" si="939"/>
        <v/>
      </c>
      <c r="P4023" s="79" t="str">
        <f t="shared" si="940"/>
        <v/>
      </c>
      <c r="Q4023" s="4"/>
      <c r="R4023" s="90" t="str">
        <f t="shared" si="941"/>
        <v/>
      </c>
      <c r="S4023" s="4"/>
      <c r="Y4023" s="18" t="str">
        <f t="shared" si="942"/>
        <v/>
      </c>
      <c r="AA4023" s="18" t="str">
        <f t="shared" si="933"/>
        <v/>
      </c>
      <c r="AB4023" s="18" t="str">
        <f t="shared" si="934"/>
        <v/>
      </c>
      <c r="AC4023" s="18" t="str">
        <f t="shared" si="943"/>
        <v/>
      </c>
      <c r="AD4023" s="18" t="str">
        <f t="shared" si="943"/>
        <v/>
      </c>
      <c r="AE4023" s="18" t="str">
        <f t="shared" si="944"/>
        <v/>
      </c>
      <c r="AG4023" s="95" t="str">
        <f>IF($C4023="", "", IF(IFERROR(INDEX(Ingredients!C$11:C$310, MATCH($C4023, Ingredients!$B$11:$B$310, 0)), "")="", "", IFERROR(INDEX(Ingredients!C$11:C$310, MATCH($C4023, Ingredients!$B$11:$B$310, 0)), "")))</f>
        <v/>
      </c>
      <c r="AH4023" s="105" t="str">
        <f>IF($C4023="", "", IF(IFERROR(INDEX(Ingredients!D$11:D$310, MATCH($C4023, Ingredients!$B$11:$B$310, 0)), "")="", "", IFERROR(INDEX(Ingredients!D$11:D$310, MATCH($C4023, Ingredients!$B$11:$B$310, 0)), "")))</f>
        <v/>
      </c>
      <c r="AI4023" s="106" t="str">
        <f>IF($C4023="", "", IF(IFERROR(INDEX(Ingredients!E$11:E$310, MATCH($C4023, Ingredients!$B$11:$B$310, 0)), "")="", "", IFERROR(INDEX(Ingredients!E$11:E$310, MATCH($C4023, Ingredients!$B$11:$B$310, 0)), "")))</f>
        <v/>
      </c>
      <c r="AJ4023" s="108" t="str">
        <f>IF($C4023="", "", IF(IFERROR(INDEX(Ingredients!F$11:F$310, MATCH($C4023, Ingredients!$B$11:$B$310, 0)), "")="", "", IFERROR(INDEX(Ingredients!F$11:F$310, MATCH($C4023, Ingredients!$B$11:$B$310, 0)), "")))</f>
        <v/>
      </c>
      <c r="AK4023" s="106" t="str">
        <f>IF($C4023="", "", IF(IFERROR(INDEX(Ingredients!G$11:G$310, MATCH($C4023, Ingredients!$B$11:$B$310, 0)), "")="", "", IFERROR(INDEX(Ingredients!G$11:G$310, MATCH($C4023, Ingredients!$B$11:$B$310, 0)), "")))</f>
        <v/>
      </c>
      <c r="AL4023" s="79" t="str">
        <f>IF($C4023="", "", IF(IFERROR(INDEX(Ingredients!H$11:H$310, MATCH($C4023, Ingredients!$B$11:$B$310, 0)), "")="", "", IFERROR(INDEX(Ingredients!H$11:H$310, MATCH($C4023, Ingredients!$B$11:$B$310, 0)), "")))</f>
        <v/>
      </c>
      <c r="AN4023" s="83" t="str">
        <f t="shared" si="935"/>
        <v/>
      </c>
      <c r="AP4023" s="114" t="str">
        <f t="shared" si="945"/>
        <v/>
      </c>
      <c r="AR4023" s="117" t="str">
        <f>IF($C4023="", "", IF(IFERROR(INDEX(Ingredients!$AI$11:$AI$310, MATCH($C4023, Ingredients!$B$11:$B$310, 0)), "")="", "", IFERROR(INDEX(Ingredients!$AI$11:$AI$310, MATCH($C4023, Ingredients!$B$11:$B$310, 0)), "")))</f>
        <v/>
      </c>
      <c r="AT4023" s="120" t="str">
        <f t="shared" si="946"/>
        <v/>
      </c>
      <c r="AV4023" s="90" t="str">
        <f t="shared" si="936"/>
        <v/>
      </c>
      <c r="AX4023" s="90" t="str">
        <f>IF($AV4023="", "", COUNTIF($AV$11:$AV$5010, "&lt;"&amp;$AV4023)+1+COUNTIF($AV$11:$AV4023, $AV4023)-1)</f>
        <v/>
      </c>
      <c r="AZ4023" s="111" t="str">
        <f>IF($B4023="", "", SUMIF('Shopping List'!$AV$11:$AV$25, $B4023, 'Shopping List'!$BN$11:$BN$25))</f>
        <v/>
      </c>
      <c r="BB4023" s="117" t="str">
        <f t="shared" si="947"/>
        <v/>
      </c>
    </row>
    <row r="4024" spans="1:54" x14ac:dyDescent="0.25">
      <c r="A4024" s="4"/>
      <c r="B4024" s="37"/>
      <c r="C4024" s="124"/>
      <c r="D4024" s="39"/>
      <c r="E4024" s="125"/>
      <c r="F4024" s="48"/>
      <c r="G4024" s="4"/>
      <c r="H4024" s="4"/>
      <c r="I4024" s="95" t="str">
        <f>IF($C4024="", "", IF(IFERROR(INDEX(Ingredients!$C$11:$C$310, MATCH($C4024, Ingredients!$B$11:$B$310, 0)), "")="", "", IFERROR(INDEX(Ingredients!$C$11:$C$310, MATCH($C4024, Ingredients!$B$11:$B$310, 0)), "")))</f>
        <v/>
      </c>
      <c r="J4024" s="73" t="str">
        <f>IF($B4024="", "", IF(IFERROR(INDEX(Meals!$C$11:$C$260, MATCH($B4024, Meals!$B$11:$B$260, 0)), "")="", "", IFERROR(INDEX(Meals!$C$11:$C$260, MATCH($B4024, Meals!$B$11:$B$260, 0)), "")))</f>
        <v/>
      </c>
      <c r="K4024" s="4"/>
      <c r="L4024" s="72" t="str">
        <f t="shared" si="937"/>
        <v/>
      </c>
      <c r="M4024" s="73" t="str">
        <f t="shared" si="938"/>
        <v/>
      </c>
      <c r="N4024" s="4"/>
      <c r="O4024" s="78" t="str">
        <f t="shared" si="939"/>
        <v/>
      </c>
      <c r="P4024" s="79" t="str">
        <f t="shared" si="940"/>
        <v/>
      </c>
      <c r="Q4024" s="4"/>
      <c r="R4024" s="90" t="str">
        <f t="shared" si="941"/>
        <v/>
      </c>
      <c r="S4024" s="4"/>
      <c r="Y4024" s="18" t="str">
        <f t="shared" si="942"/>
        <v/>
      </c>
      <c r="AA4024" s="18" t="str">
        <f t="shared" si="933"/>
        <v/>
      </c>
      <c r="AB4024" s="18" t="str">
        <f t="shared" si="934"/>
        <v/>
      </c>
      <c r="AC4024" s="18" t="str">
        <f t="shared" si="943"/>
        <v/>
      </c>
      <c r="AD4024" s="18" t="str">
        <f t="shared" si="943"/>
        <v/>
      </c>
      <c r="AE4024" s="18" t="str">
        <f t="shared" si="944"/>
        <v/>
      </c>
      <c r="AG4024" s="95" t="str">
        <f>IF($C4024="", "", IF(IFERROR(INDEX(Ingredients!C$11:C$310, MATCH($C4024, Ingredients!$B$11:$B$310, 0)), "")="", "", IFERROR(INDEX(Ingredients!C$11:C$310, MATCH($C4024, Ingredients!$B$11:$B$310, 0)), "")))</f>
        <v/>
      </c>
      <c r="AH4024" s="105" t="str">
        <f>IF($C4024="", "", IF(IFERROR(INDEX(Ingredients!D$11:D$310, MATCH($C4024, Ingredients!$B$11:$B$310, 0)), "")="", "", IFERROR(INDEX(Ingredients!D$11:D$310, MATCH($C4024, Ingredients!$B$11:$B$310, 0)), "")))</f>
        <v/>
      </c>
      <c r="AI4024" s="106" t="str">
        <f>IF($C4024="", "", IF(IFERROR(INDEX(Ingredients!E$11:E$310, MATCH($C4024, Ingredients!$B$11:$B$310, 0)), "")="", "", IFERROR(INDEX(Ingredients!E$11:E$310, MATCH($C4024, Ingredients!$B$11:$B$310, 0)), "")))</f>
        <v/>
      </c>
      <c r="AJ4024" s="108" t="str">
        <f>IF($C4024="", "", IF(IFERROR(INDEX(Ingredients!F$11:F$310, MATCH($C4024, Ingredients!$B$11:$B$310, 0)), "")="", "", IFERROR(INDEX(Ingredients!F$11:F$310, MATCH($C4024, Ingredients!$B$11:$B$310, 0)), "")))</f>
        <v/>
      </c>
      <c r="AK4024" s="106" t="str">
        <f>IF($C4024="", "", IF(IFERROR(INDEX(Ingredients!G$11:G$310, MATCH($C4024, Ingredients!$B$11:$B$310, 0)), "")="", "", IFERROR(INDEX(Ingredients!G$11:G$310, MATCH($C4024, Ingredients!$B$11:$B$310, 0)), "")))</f>
        <v/>
      </c>
      <c r="AL4024" s="79" t="str">
        <f>IF($C4024="", "", IF(IFERROR(INDEX(Ingredients!H$11:H$310, MATCH($C4024, Ingredients!$B$11:$B$310, 0)), "")="", "", IFERROR(INDEX(Ingredients!H$11:H$310, MATCH($C4024, Ingredients!$B$11:$B$310, 0)), "")))</f>
        <v/>
      </c>
      <c r="AN4024" s="83" t="str">
        <f t="shared" si="935"/>
        <v/>
      </c>
      <c r="AP4024" s="114" t="str">
        <f t="shared" si="945"/>
        <v/>
      </c>
      <c r="AR4024" s="117" t="str">
        <f>IF($C4024="", "", IF(IFERROR(INDEX(Ingredients!$AI$11:$AI$310, MATCH($C4024, Ingredients!$B$11:$B$310, 0)), "")="", "", IFERROR(INDEX(Ingredients!$AI$11:$AI$310, MATCH($C4024, Ingredients!$B$11:$B$310, 0)), "")))</f>
        <v/>
      </c>
      <c r="AT4024" s="120" t="str">
        <f t="shared" si="946"/>
        <v/>
      </c>
      <c r="AV4024" s="90" t="str">
        <f t="shared" si="936"/>
        <v/>
      </c>
      <c r="AX4024" s="90" t="str">
        <f>IF($AV4024="", "", COUNTIF($AV$11:$AV$5010, "&lt;"&amp;$AV4024)+1+COUNTIF($AV$11:$AV4024, $AV4024)-1)</f>
        <v/>
      </c>
      <c r="AZ4024" s="111" t="str">
        <f>IF($B4024="", "", SUMIF('Shopping List'!$AV$11:$AV$25, $B4024, 'Shopping List'!$BN$11:$BN$25))</f>
        <v/>
      </c>
      <c r="BB4024" s="117" t="str">
        <f t="shared" si="947"/>
        <v/>
      </c>
    </row>
    <row r="4025" spans="1:54" x14ac:dyDescent="0.25">
      <c r="A4025" s="4"/>
      <c r="B4025" s="37"/>
      <c r="C4025" s="124"/>
      <c r="D4025" s="39"/>
      <c r="E4025" s="125"/>
      <c r="F4025" s="48"/>
      <c r="G4025" s="4"/>
      <c r="H4025" s="4"/>
      <c r="I4025" s="95" t="str">
        <f>IF($C4025="", "", IF(IFERROR(INDEX(Ingredients!$C$11:$C$310, MATCH($C4025, Ingredients!$B$11:$B$310, 0)), "")="", "", IFERROR(INDEX(Ingredients!$C$11:$C$310, MATCH($C4025, Ingredients!$B$11:$B$310, 0)), "")))</f>
        <v/>
      </c>
      <c r="J4025" s="73" t="str">
        <f>IF($B4025="", "", IF(IFERROR(INDEX(Meals!$C$11:$C$260, MATCH($B4025, Meals!$B$11:$B$260, 0)), "")="", "", IFERROR(INDEX(Meals!$C$11:$C$260, MATCH($B4025, Meals!$B$11:$B$260, 0)), "")))</f>
        <v/>
      </c>
      <c r="K4025" s="4"/>
      <c r="L4025" s="72" t="str">
        <f t="shared" si="937"/>
        <v/>
      </c>
      <c r="M4025" s="73" t="str">
        <f t="shared" si="938"/>
        <v/>
      </c>
      <c r="N4025" s="4"/>
      <c r="O4025" s="78" t="str">
        <f t="shared" si="939"/>
        <v/>
      </c>
      <c r="P4025" s="79" t="str">
        <f t="shared" si="940"/>
        <v/>
      </c>
      <c r="Q4025" s="4"/>
      <c r="R4025" s="90" t="str">
        <f t="shared" si="941"/>
        <v/>
      </c>
      <c r="S4025" s="4"/>
      <c r="Y4025" s="18" t="str">
        <f t="shared" si="942"/>
        <v/>
      </c>
      <c r="AA4025" s="18" t="str">
        <f t="shared" si="933"/>
        <v/>
      </c>
      <c r="AB4025" s="18" t="str">
        <f t="shared" si="934"/>
        <v/>
      </c>
      <c r="AC4025" s="18" t="str">
        <f t="shared" si="943"/>
        <v/>
      </c>
      <c r="AD4025" s="18" t="str">
        <f t="shared" si="943"/>
        <v/>
      </c>
      <c r="AE4025" s="18" t="str">
        <f t="shared" si="944"/>
        <v/>
      </c>
      <c r="AG4025" s="95" t="str">
        <f>IF($C4025="", "", IF(IFERROR(INDEX(Ingredients!C$11:C$310, MATCH($C4025, Ingredients!$B$11:$B$310, 0)), "")="", "", IFERROR(INDEX(Ingredients!C$11:C$310, MATCH($C4025, Ingredients!$B$11:$B$310, 0)), "")))</f>
        <v/>
      </c>
      <c r="AH4025" s="105" t="str">
        <f>IF($C4025="", "", IF(IFERROR(INDEX(Ingredients!D$11:D$310, MATCH($C4025, Ingredients!$B$11:$B$310, 0)), "")="", "", IFERROR(INDEX(Ingredients!D$11:D$310, MATCH($C4025, Ingredients!$B$11:$B$310, 0)), "")))</f>
        <v/>
      </c>
      <c r="AI4025" s="106" t="str">
        <f>IF($C4025="", "", IF(IFERROR(INDEX(Ingredients!E$11:E$310, MATCH($C4025, Ingredients!$B$11:$B$310, 0)), "")="", "", IFERROR(INDEX(Ingredients!E$11:E$310, MATCH($C4025, Ingredients!$B$11:$B$310, 0)), "")))</f>
        <v/>
      </c>
      <c r="AJ4025" s="108" t="str">
        <f>IF($C4025="", "", IF(IFERROR(INDEX(Ingredients!F$11:F$310, MATCH($C4025, Ingredients!$B$11:$B$310, 0)), "")="", "", IFERROR(INDEX(Ingredients!F$11:F$310, MATCH($C4025, Ingredients!$B$11:$B$310, 0)), "")))</f>
        <v/>
      </c>
      <c r="AK4025" s="106" t="str">
        <f>IF($C4025="", "", IF(IFERROR(INDEX(Ingredients!G$11:G$310, MATCH($C4025, Ingredients!$B$11:$B$310, 0)), "")="", "", IFERROR(INDEX(Ingredients!G$11:G$310, MATCH($C4025, Ingredients!$B$11:$B$310, 0)), "")))</f>
        <v/>
      </c>
      <c r="AL4025" s="79" t="str">
        <f>IF($C4025="", "", IF(IFERROR(INDEX(Ingredients!H$11:H$310, MATCH($C4025, Ingredients!$B$11:$B$310, 0)), "")="", "", IFERROR(INDEX(Ingredients!H$11:H$310, MATCH($C4025, Ingredients!$B$11:$B$310, 0)), "")))</f>
        <v/>
      </c>
      <c r="AN4025" s="83" t="str">
        <f t="shared" si="935"/>
        <v/>
      </c>
      <c r="AP4025" s="114" t="str">
        <f t="shared" si="945"/>
        <v/>
      </c>
      <c r="AR4025" s="117" t="str">
        <f>IF($C4025="", "", IF(IFERROR(INDEX(Ingredients!$AI$11:$AI$310, MATCH($C4025, Ingredients!$B$11:$B$310, 0)), "")="", "", IFERROR(INDEX(Ingredients!$AI$11:$AI$310, MATCH($C4025, Ingredients!$B$11:$B$310, 0)), "")))</f>
        <v/>
      </c>
      <c r="AT4025" s="120" t="str">
        <f t="shared" si="946"/>
        <v/>
      </c>
      <c r="AV4025" s="90" t="str">
        <f t="shared" si="936"/>
        <v/>
      </c>
      <c r="AX4025" s="90" t="str">
        <f>IF($AV4025="", "", COUNTIF($AV$11:$AV$5010, "&lt;"&amp;$AV4025)+1+COUNTIF($AV$11:$AV4025, $AV4025)-1)</f>
        <v/>
      </c>
      <c r="AZ4025" s="111" t="str">
        <f>IF($B4025="", "", SUMIF('Shopping List'!$AV$11:$AV$25, $B4025, 'Shopping List'!$BN$11:$BN$25))</f>
        <v/>
      </c>
      <c r="BB4025" s="117" t="str">
        <f t="shared" si="947"/>
        <v/>
      </c>
    </row>
    <row r="4026" spans="1:54" x14ac:dyDescent="0.25">
      <c r="A4026" s="4"/>
      <c r="B4026" s="37"/>
      <c r="C4026" s="124"/>
      <c r="D4026" s="39"/>
      <c r="E4026" s="125"/>
      <c r="F4026" s="48"/>
      <c r="G4026" s="4"/>
      <c r="H4026" s="4"/>
      <c r="I4026" s="95" t="str">
        <f>IF($C4026="", "", IF(IFERROR(INDEX(Ingredients!$C$11:$C$310, MATCH($C4026, Ingredients!$B$11:$B$310, 0)), "")="", "", IFERROR(INDEX(Ingredients!$C$11:$C$310, MATCH($C4026, Ingredients!$B$11:$B$310, 0)), "")))</f>
        <v/>
      </c>
      <c r="J4026" s="73" t="str">
        <f>IF($B4026="", "", IF(IFERROR(INDEX(Meals!$C$11:$C$260, MATCH($B4026, Meals!$B$11:$B$260, 0)), "")="", "", IFERROR(INDEX(Meals!$C$11:$C$260, MATCH($B4026, Meals!$B$11:$B$260, 0)), "")))</f>
        <v/>
      </c>
      <c r="K4026" s="4"/>
      <c r="L4026" s="72" t="str">
        <f t="shared" si="937"/>
        <v/>
      </c>
      <c r="M4026" s="73" t="str">
        <f t="shared" si="938"/>
        <v/>
      </c>
      <c r="N4026" s="4"/>
      <c r="O4026" s="78" t="str">
        <f t="shared" si="939"/>
        <v/>
      </c>
      <c r="P4026" s="79" t="str">
        <f t="shared" si="940"/>
        <v/>
      </c>
      <c r="Q4026" s="4"/>
      <c r="R4026" s="90" t="str">
        <f t="shared" si="941"/>
        <v/>
      </c>
      <c r="S4026" s="4"/>
      <c r="Y4026" s="18" t="str">
        <f t="shared" si="942"/>
        <v/>
      </c>
      <c r="AA4026" s="18" t="str">
        <f t="shared" si="933"/>
        <v/>
      </c>
      <c r="AB4026" s="18" t="str">
        <f t="shared" si="934"/>
        <v/>
      </c>
      <c r="AC4026" s="18" t="str">
        <f t="shared" si="943"/>
        <v/>
      </c>
      <c r="AD4026" s="18" t="str">
        <f t="shared" si="943"/>
        <v/>
      </c>
      <c r="AE4026" s="18" t="str">
        <f t="shared" si="944"/>
        <v/>
      </c>
      <c r="AG4026" s="95" t="str">
        <f>IF($C4026="", "", IF(IFERROR(INDEX(Ingredients!C$11:C$310, MATCH($C4026, Ingredients!$B$11:$B$310, 0)), "")="", "", IFERROR(INDEX(Ingredients!C$11:C$310, MATCH($C4026, Ingredients!$B$11:$B$310, 0)), "")))</f>
        <v/>
      </c>
      <c r="AH4026" s="105" t="str">
        <f>IF($C4026="", "", IF(IFERROR(INDEX(Ingredients!D$11:D$310, MATCH($C4026, Ingredients!$B$11:$B$310, 0)), "")="", "", IFERROR(INDEX(Ingredients!D$11:D$310, MATCH($C4026, Ingredients!$B$11:$B$310, 0)), "")))</f>
        <v/>
      </c>
      <c r="AI4026" s="106" t="str">
        <f>IF($C4026="", "", IF(IFERROR(INDEX(Ingredients!E$11:E$310, MATCH($C4026, Ingredients!$B$11:$B$310, 0)), "")="", "", IFERROR(INDEX(Ingredients!E$11:E$310, MATCH($C4026, Ingredients!$B$11:$B$310, 0)), "")))</f>
        <v/>
      </c>
      <c r="AJ4026" s="108" t="str">
        <f>IF($C4026="", "", IF(IFERROR(INDEX(Ingredients!F$11:F$310, MATCH($C4026, Ingredients!$B$11:$B$310, 0)), "")="", "", IFERROR(INDEX(Ingredients!F$11:F$310, MATCH($C4026, Ingredients!$B$11:$B$310, 0)), "")))</f>
        <v/>
      </c>
      <c r="AK4026" s="106" t="str">
        <f>IF($C4026="", "", IF(IFERROR(INDEX(Ingredients!G$11:G$310, MATCH($C4026, Ingredients!$B$11:$B$310, 0)), "")="", "", IFERROR(INDEX(Ingredients!G$11:G$310, MATCH($C4026, Ingredients!$B$11:$B$310, 0)), "")))</f>
        <v/>
      </c>
      <c r="AL4026" s="79" t="str">
        <f>IF($C4026="", "", IF(IFERROR(INDEX(Ingredients!H$11:H$310, MATCH($C4026, Ingredients!$B$11:$B$310, 0)), "")="", "", IFERROR(INDEX(Ingredients!H$11:H$310, MATCH($C4026, Ingredients!$B$11:$B$310, 0)), "")))</f>
        <v/>
      </c>
      <c r="AN4026" s="83" t="str">
        <f t="shared" si="935"/>
        <v/>
      </c>
      <c r="AP4026" s="114" t="str">
        <f t="shared" si="945"/>
        <v/>
      </c>
      <c r="AR4026" s="117" t="str">
        <f>IF($C4026="", "", IF(IFERROR(INDEX(Ingredients!$AI$11:$AI$310, MATCH($C4026, Ingredients!$B$11:$B$310, 0)), "")="", "", IFERROR(INDEX(Ingredients!$AI$11:$AI$310, MATCH($C4026, Ingredients!$B$11:$B$310, 0)), "")))</f>
        <v/>
      </c>
      <c r="AT4026" s="120" t="str">
        <f t="shared" si="946"/>
        <v/>
      </c>
      <c r="AV4026" s="90" t="str">
        <f t="shared" si="936"/>
        <v/>
      </c>
      <c r="AX4026" s="90" t="str">
        <f>IF($AV4026="", "", COUNTIF($AV$11:$AV$5010, "&lt;"&amp;$AV4026)+1+COUNTIF($AV$11:$AV4026, $AV4026)-1)</f>
        <v/>
      </c>
      <c r="AZ4026" s="111" t="str">
        <f>IF($B4026="", "", SUMIF('Shopping List'!$AV$11:$AV$25, $B4026, 'Shopping List'!$BN$11:$BN$25))</f>
        <v/>
      </c>
      <c r="BB4026" s="117" t="str">
        <f t="shared" si="947"/>
        <v/>
      </c>
    </row>
    <row r="4027" spans="1:54" x14ac:dyDescent="0.25">
      <c r="A4027" s="4"/>
      <c r="B4027" s="37"/>
      <c r="C4027" s="124"/>
      <c r="D4027" s="39"/>
      <c r="E4027" s="125"/>
      <c r="F4027" s="48"/>
      <c r="G4027" s="4"/>
      <c r="H4027" s="4"/>
      <c r="I4027" s="95" t="str">
        <f>IF($C4027="", "", IF(IFERROR(INDEX(Ingredients!$C$11:$C$310, MATCH($C4027, Ingredients!$B$11:$B$310, 0)), "")="", "", IFERROR(INDEX(Ingredients!$C$11:$C$310, MATCH($C4027, Ingredients!$B$11:$B$310, 0)), "")))</f>
        <v/>
      </c>
      <c r="J4027" s="73" t="str">
        <f>IF($B4027="", "", IF(IFERROR(INDEX(Meals!$C$11:$C$260, MATCH($B4027, Meals!$B$11:$B$260, 0)), "")="", "", IFERROR(INDEX(Meals!$C$11:$C$260, MATCH($B4027, Meals!$B$11:$B$260, 0)), "")))</f>
        <v/>
      </c>
      <c r="K4027" s="4"/>
      <c r="L4027" s="72" t="str">
        <f t="shared" si="937"/>
        <v/>
      </c>
      <c r="M4027" s="73" t="str">
        <f t="shared" si="938"/>
        <v/>
      </c>
      <c r="N4027" s="4"/>
      <c r="O4027" s="78" t="str">
        <f t="shared" si="939"/>
        <v/>
      </c>
      <c r="P4027" s="79" t="str">
        <f t="shared" si="940"/>
        <v/>
      </c>
      <c r="Q4027" s="4"/>
      <c r="R4027" s="90" t="str">
        <f t="shared" si="941"/>
        <v/>
      </c>
      <c r="S4027" s="4"/>
      <c r="Y4027" s="18" t="str">
        <f t="shared" si="942"/>
        <v/>
      </c>
      <c r="AA4027" s="18" t="str">
        <f t="shared" si="933"/>
        <v/>
      </c>
      <c r="AB4027" s="18" t="str">
        <f t="shared" si="934"/>
        <v/>
      </c>
      <c r="AC4027" s="18" t="str">
        <f t="shared" si="943"/>
        <v/>
      </c>
      <c r="AD4027" s="18" t="str">
        <f t="shared" si="943"/>
        <v/>
      </c>
      <c r="AE4027" s="18" t="str">
        <f t="shared" si="944"/>
        <v/>
      </c>
      <c r="AG4027" s="95" t="str">
        <f>IF($C4027="", "", IF(IFERROR(INDEX(Ingredients!C$11:C$310, MATCH($C4027, Ingredients!$B$11:$B$310, 0)), "")="", "", IFERROR(INDEX(Ingredients!C$11:C$310, MATCH($C4027, Ingredients!$B$11:$B$310, 0)), "")))</f>
        <v/>
      </c>
      <c r="AH4027" s="105" t="str">
        <f>IF($C4027="", "", IF(IFERROR(INDEX(Ingredients!D$11:D$310, MATCH($C4027, Ingredients!$B$11:$B$310, 0)), "")="", "", IFERROR(INDEX(Ingredients!D$11:D$310, MATCH($C4027, Ingredients!$B$11:$B$310, 0)), "")))</f>
        <v/>
      </c>
      <c r="AI4027" s="106" t="str">
        <f>IF($C4027="", "", IF(IFERROR(INDEX(Ingredients!E$11:E$310, MATCH($C4027, Ingredients!$B$11:$B$310, 0)), "")="", "", IFERROR(INDEX(Ingredients!E$11:E$310, MATCH($C4027, Ingredients!$B$11:$B$310, 0)), "")))</f>
        <v/>
      </c>
      <c r="AJ4027" s="108" t="str">
        <f>IF($C4027="", "", IF(IFERROR(INDEX(Ingredients!F$11:F$310, MATCH($C4027, Ingredients!$B$11:$B$310, 0)), "")="", "", IFERROR(INDEX(Ingredients!F$11:F$310, MATCH($C4027, Ingredients!$B$11:$B$310, 0)), "")))</f>
        <v/>
      </c>
      <c r="AK4027" s="106" t="str">
        <f>IF($C4027="", "", IF(IFERROR(INDEX(Ingredients!G$11:G$310, MATCH($C4027, Ingredients!$B$11:$B$310, 0)), "")="", "", IFERROR(INDEX(Ingredients!G$11:G$310, MATCH($C4027, Ingredients!$B$11:$B$310, 0)), "")))</f>
        <v/>
      </c>
      <c r="AL4027" s="79" t="str">
        <f>IF($C4027="", "", IF(IFERROR(INDEX(Ingredients!H$11:H$310, MATCH($C4027, Ingredients!$B$11:$B$310, 0)), "")="", "", IFERROR(INDEX(Ingredients!H$11:H$310, MATCH($C4027, Ingredients!$B$11:$B$310, 0)), "")))</f>
        <v/>
      </c>
      <c r="AN4027" s="83" t="str">
        <f t="shared" si="935"/>
        <v/>
      </c>
      <c r="AP4027" s="114" t="str">
        <f t="shared" si="945"/>
        <v/>
      </c>
      <c r="AR4027" s="117" t="str">
        <f>IF($C4027="", "", IF(IFERROR(INDEX(Ingredients!$AI$11:$AI$310, MATCH($C4027, Ingredients!$B$11:$B$310, 0)), "")="", "", IFERROR(INDEX(Ingredients!$AI$11:$AI$310, MATCH($C4027, Ingredients!$B$11:$B$310, 0)), "")))</f>
        <v/>
      </c>
      <c r="AT4027" s="120" t="str">
        <f t="shared" si="946"/>
        <v/>
      </c>
      <c r="AV4027" s="90" t="str">
        <f t="shared" si="936"/>
        <v/>
      </c>
      <c r="AX4027" s="90" t="str">
        <f>IF($AV4027="", "", COUNTIF($AV$11:$AV$5010, "&lt;"&amp;$AV4027)+1+COUNTIF($AV$11:$AV4027, $AV4027)-1)</f>
        <v/>
      </c>
      <c r="AZ4027" s="111" t="str">
        <f>IF($B4027="", "", SUMIF('Shopping List'!$AV$11:$AV$25, $B4027, 'Shopping List'!$BN$11:$BN$25))</f>
        <v/>
      </c>
      <c r="BB4027" s="117" t="str">
        <f t="shared" si="947"/>
        <v/>
      </c>
    </row>
    <row r="4028" spans="1:54" x14ac:dyDescent="0.25">
      <c r="A4028" s="4"/>
      <c r="B4028" s="37"/>
      <c r="C4028" s="124"/>
      <c r="D4028" s="39"/>
      <c r="E4028" s="125"/>
      <c r="F4028" s="48"/>
      <c r="G4028" s="4"/>
      <c r="H4028" s="4"/>
      <c r="I4028" s="95" t="str">
        <f>IF($C4028="", "", IF(IFERROR(INDEX(Ingredients!$C$11:$C$310, MATCH($C4028, Ingredients!$B$11:$B$310, 0)), "")="", "", IFERROR(INDEX(Ingredients!$C$11:$C$310, MATCH($C4028, Ingredients!$B$11:$B$310, 0)), "")))</f>
        <v/>
      </c>
      <c r="J4028" s="73" t="str">
        <f>IF($B4028="", "", IF(IFERROR(INDEX(Meals!$C$11:$C$260, MATCH($B4028, Meals!$B$11:$B$260, 0)), "")="", "", IFERROR(INDEX(Meals!$C$11:$C$260, MATCH($B4028, Meals!$B$11:$B$260, 0)), "")))</f>
        <v/>
      </c>
      <c r="K4028" s="4"/>
      <c r="L4028" s="72" t="str">
        <f t="shared" si="937"/>
        <v/>
      </c>
      <c r="M4028" s="73" t="str">
        <f t="shared" si="938"/>
        <v/>
      </c>
      <c r="N4028" s="4"/>
      <c r="O4028" s="78" t="str">
        <f t="shared" si="939"/>
        <v/>
      </c>
      <c r="P4028" s="79" t="str">
        <f t="shared" si="940"/>
        <v/>
      </c>
      <c r="Q4028" s="4"/>
      <c r="R4028" s="90" t="str">
        <f t="shared" si="941"/>
        <v/>
      </c>
      <c r="S4028" s="4"/>
      <c r="Y4028" s="18" t="str">
        <f t="shared" si="942"/>
        <v/>
      </c>
      <c r="AA4028" s="18" t="str">
        <f t="shared" si="933"/>
        <v/>
      </c>
      <c r="AB4028" s="18" t="str">
        <f t="shared" si="934"/>
        <v/>
      </c>
      <c r="AC4028" s="18" t="str">
        <f t="shared" si="943"/>
        <v/>
      </c>
      <c r="AD4028" s="18" t="str">
        <f t="shared" si="943"/>
        <v/>
      </c>
      <c r="AE4028" s="18" t="str">
        <f t="shared" si="944"/>
        <v/>
      </c>
      <c r="AG4028" s="95" t="str">
        <f>IF($C4028="", "", IF(IFERROR(INDEX(Ingredients!C$11:C$310, MATCH($C4028, Ingredients!$B$11:$B$310, 0)), "")="", "", IFERROR(INDEX(Ingredients!C$11:C$310, MATCH($C4028, Ingredients!$B$11:$B$310, 0)), "")))</f>
        <v/>
      </c>
      <c r="AH4028" s="105" t="str">
        <f>IF($C4028="", "", IF(IFERROR(INDEX(Ingredients!D$11:D$310, MATCH($C4028, Ingredients!$B$11:$B$310, 0)), "")="", "", IFERROR(INDEX(Ingredients!D$11:D$310, MATCH($C4028, Ingredients!$B$11:$B$310, 0)), "")))</f>
        <v/>
      </c>
      <c r="AI4028" s="106" t="str">
        <f>IF($C4028="", "", IF(IFERROR(INDEX(Ingredients!E$11:E$310, MATCH($C4028, Ingredients!$B$11:$B$310, 0)), "")="", "", IFERROR(INDEX(Ingredients!E$11:E$310, MATCH($C4028, Ingredients!$B$11:$B$310, 0)), "")))</f>
        <v/>
      </c>
      <c r="AJ4028" s="108" t="str">
        <f>IF($C4028="", "", IF(IFERROR(INDEX(Ingredients!F$11:F$310, MATCH($C4028, Ingredients!$B$11:$B$310, 0)), "")="", "", IFERROR(INDEX(Ingredients!F$11:F$310, MATCH($C4028, Ingredients!$B$11:$B$310, 0)), "")))</f>
        <v/>
      </c>
      <c r="AK4028" s="106" t="str">
        <f>IF($C4028="", "", IF(IFERROR(INDEX(Ingredients!G$11:G$310, MATCH($C4028, Ingredients!$B$11:$B$310, 0)), "")="", "", IFERROR(INDEX(Ingredients!G$11:G$310, MATCH($C4028, Ingredients!$B$11:$B$310, 0)), "")))</f>
        <v/>
      </c>
      <c r="AL4028" s="79" t="str">
        <f>IF($C4028="", "", IF(IFERROR(INDEX(Ingredients!H$11:H$310, MATCH($C4028, Ingredients!$B$11:$B$310, 0)), "")="", "", IFERROR(INDEX(Ingredients!H$11:H$310, MATCH($C4028, Ingredients!$B$11:$B$310, 0)), "")))</f>
        <v/>
      </c>
      <c r="AN4028" s="83" t="str">
        <f t="shared" si="935"/>
        <v/>
      </c>
      <c r="AP4028" s="114" t="str">
        <f t="shared" si="945"/>
        <v/>
      </c>
      <c r="AR4028" s="117" t="str">
        <f>IF($C4028="", "", IF(IFERROR(INDEX(Ingredients!$AI$11:$AI$310, MATCH($C4028, Ingredients!$B$11:$B$310, 0)), "")="", "", IFERROR(INDEX(Ingredients!$AI$11:$AI$310, MATCH($C4028, Ingredients!$B$11:$B$310, 0)), "")))</f>
        <v/>
      </c>
      <c r="AT4028" s="120" t="str">
        <f t="shared" si="946"/>
        <v/>
      </c>
      <c r="AV4028" s="90" t="str">
        <f t="shared" si="936"/>
        <v/>
      </c>
      <c r="AX4028" s="90" t="str">
        <f>IF($AV4028="", "", COUNTIF($AV$11:$AV$5010, "&lt;"&amp;$AV4028)+1+COUNTIF($AV$11:$AV4028, $AV4028)-1)</f>
        <v/>
      </c>
      <c r="AZ4028" s="111" t="str">
        <f>IF($B4028="", "", SUMIF('Shopping List'!$AV$11:$AV$25, $B4028, 'Shopping List'!$BN$11:$BN$25))</f>
        <v/>
      </c>
      <c r="BB4028" s="117" t="str">
        <f t="shared" si="947"/>
        <v/>
      </c>
    </row>
    <row r="4029" spans="1:54" x14ac:dyDescent="0.25">
      <c r="A4029" s="4"/>
      <c r="B4029" s="37"/>
      <c r="C4029" s="124"/>
      <c r="D4029" s="39"/>
      <c r="E4029" s="125"/>
      <c r="F4029" s="48"/>
      <c r="G4029" s="4"/>
      <c r="H4029" s="4"/>
      <c r="I4029" s="95" t="str">
        <f>IF($C4029="", "", IF(IFERROR(INDEX(Ingredients!$C$11:$C$310, MATCH($C4029, Ingredients!$B$11:$B$310, 0)), "")="", "", IFERROR(INDEX(Ingredients!$C$11:$C$310, MATCH($C4029, Ingredients!$B$11:$B$310, 0)), "")))</f>
        <v/>
      </c>
      <c r="J4029" s="73" t="str">
        <f>IF($B4029="", "", IF(IFERROR(INDEX(Meals!$C$11:$C$260, MATCH($B4029, Meals!$B$11:$B$260, 0)), "")="", "", IFERROR(INDEX(Meals!$C$11:$C$260, MATCH($B4029, Meals!$B$11:$B$260, 0)), "")))</f>
        <v/>
      </c>
      <c r="K4029" s="4"/>
      <c r="L4029" s="72" t="str">
        <f t="shared" si="937"/>
        <v/>
      </c>
      <c r="M4029" s="73" t="str">
        <f t="shared" si="938"/>
        <v/>
      </c>
      <c r="N4029" s="4"/>
      <c r="O4029" s="78" t="str">
        <f t="shared" si="939"/>
        <v/>
      </c>
      <c r="P4029" s="79" t="str">
        <f t="shared" si="940"/>
        <v/>
      </c>
      <c r="Q4029" s="4"/>
      <c r="R4029" s="90" t="str">
        <f t="shared" si="941"/>
        <v/>
      </c>
      <c r="S4029" s="4"/>
      <c r="Y4029" s="18" t="str">
        <f t="shared" si="942"/>
        <v/>
      </c>
      <c r="AA4029" s="18" t="str">
        <f t="shared" si="933"/>
        <v/>
      </c>
      <c r="AB4029" s="18" t="str">
        <f t="shared" si="934"/>
        <v/>
      </c>
      <c r="AC4029" s="18" t="str">
        <f t="shared" si="943"/>
        <v/>
      </c>
      <c r="AD4029" s="18" t="str">
        <f t="shared" si="943"/>
        <v/>
      </c>
      <c r="AE4029" s="18" t="str">
        <f t="shared" si="944"/>
        <v/>
      </c>
      <c r="AG4029" s="95" t="str">
        <f>IF($C4029="", "", IF(IFERROR(INDEX(Ingredients!C$11:C$310, MATCH($C4029, Ingredients!$B$11:$B$310, 0)), "")="", "", IFERROR(INDEX(Ingredients!C$11:C$310, MATCH($C4029, Ingredients!$B$11:$B$310, 0)), "")))</f>
        <v/>
      </c>
      <c r="AH4029" s="105" t="str">
        <f>IF($C4029="", "", IF(IFERROR(INDEX(Ingredients!D$11:D$310, MATCH($C4029, Ingredients!$B$11:$B$310, 0)), "")="", "", IFERROR(INDEX(Ingredients!D$11:D$310, MATCH($C4029, Ingredients!$B$11:$B$310, 0)), "")))</f>
        <v/>
      </c>
      <c r="AI4029" s="106" t="str">
        <f>IF($C4029="", "", IF(IFERROR(INDEX(Ingredients!E$11:E$310, MATCH($C4029, Ingredients!$B$11:$B$310, 0)), "")="", "", IFERROR(INDEX(Ingredients!E$11:E$310, MATCH($C4029, Ingredients!$B$11:$B$310, 0)), "")))</f>
        <v/>
      </c>
      <c r="AJ4029" s="108" t="str">
        <f>IF($C4029="", "", IF(IFERROR(INDEX(Ingredients!F$11:F$310, MATCH($C4029, Ingredients!$B$11:$B$310, 0)), "")="", "", IFERROR(INDEX(Ingredients!F$11:F$310, MATCH($C4029, Ingredients!$B$11:$B$310, 0)), "")))</f>
        <v/>
      </c>
      <c r="AK4029" s="106" t="str">
        <f>IF($C4029="", "", IF(IFERROR(INDEX(Ingredients!G$11:G$310, MATCH($C4029, Ingredients!$B$11:$B$310, 0)), "")="", "", IFERROR(INDEX(Ingredients!G$11:G$310, MATCH($C4029, Ingredients!$B$11:$B$310, 0)), "")))</f>
        <v/>
      </c>
      <c r="AL4029" s="79" t="str">
        <f>IF($C4029="", "", IF(IFERROR(INDEX(Ingredients!H$11:H$310, MATCH($C4029, Ingredients!$B$11:$B$310, 0)), "")="", "", IFERROR(INDEX(Ingredients!H$11:H$310, MATCH($C4029, Ingredients!$B$11:$B$310, 0)), "")))</f>
        <v/>
      </c>
      <c r="AN4029" s="83" t="str">
        <f t="shared" si="935"/>
        <v/>
      </c>
      <c r="AP4029" s="114" t="str">
        <f t="shared" si="945"/>
        <v/>
      </c>
      <c r="AR4029" s="117" t="str">
        <f>IF($C4029="", "", IF(IFERROR(INDEX(Ingredients!$AI$11:$AI$310, MATCH($C4029, Ingredients!$B$11:$B$310, 0)), "")="", "", IFERROR(INDEX(Ingredients!$AI$11:$AI$310, MATCH($C4029, Ingredients!$B$11:$B$310, 0)), "")))</f>
        <v/>
      </c>
      <c r="AT4029" s="120" t="str">
        <f t="shared" si="946"/>
        <v/>
      </c>
      <c r="AV4029" s="90" t="str">
        <f t="shared" si="936"/>
        <v/>
      </c>
      <c r="AX4029" s="90" t="str">
        <f>IF($AV4029="", "", COUNTIF($AV$11:$AV$5010, "&lt;"&amp;$AV4029)+1+COUNTIF($AV$11:$AV4029, $AV4029)-1)</f>
        <v/>
      </c>
      <c r="AZ4029" s="111" t="str">
        <f>IF($B4029="", "", SUMIF('Shopping List'!$AV$11:$AV$25, $B4029, 'Shopping List'!$BN$11:$BN$25))</f>
        <v/>
      </c>
      <c r="BB4029" s="117" t="str">
        <f t="shared" si="947"/>
        <v/>
      </c>
    </row>
    <row r="4030" spans="1:54" x14ac:dyDescent="0.25">
      <c r="A4030" s="4"/>
      <c r="B4030" s="37"/>
      <c r="C4030" s="124"/>
      <c r="D4030" s="39"/>
      <c r="E4030" s="125"/>
      <c r="F4030" s="48"/>
      <c r="G4030" s="4"/>
      <c r="H4030" s="4"/>
      <c r="I4030" s="95" t="str">
        <f>IF($C4030="", "", IF(IFERROR(INDEX(Ingredients!$C$11:$C$310, MATCH($C4030, Ingredients!$B$11:$B$310, 0)), "")="", "", IFERROR(INDEX(Ingredients!$C$11:$C$310, MATCH($C4030, Ingredients!$B$11:$B$310, 0)), "")))</f>
        <v/>
      </c>
      <c r="J4030" s="73" t="str">
        <f>IF($B4030="", "", IF(IFERROR(INDEX(Meals!$C$11:$C$260, MATCH($B4030, Meals!$B$11:$B$260, 0)), "")="", "", IFERROR(INDEX(Meals!$C$11:$C$260, MATCH($B4030, Meals!$B$11:$B$260, 0)), "")))</f>
        <v/>
      </c>
      <c r="K4030" s="4"/>
      <c r="L4030" s="72" t="str">
        <f t="shared" si="937"/>
        <v/>
      </c>
      <c r="M4030" s="73" t="str">
        <f t="shared" si="938"/>
        <v/>
      </c>
      <c r="N4030" s="4"/>
      <c r="O4030" s="78" t="str">
        <f t="shared" si="939"/>
        <v/>
      </c>
      <c r="P4030" s="79" t="str">
        <f t="shared" si="940"/>
        <v/>
      </c>
      <c r="Q4030" s="4"/>
      <c r="R4030" s="90" t="str">
        <f t="shared" si="941"/>
        <v/>
      </c>
      <c r="S4030" s="4"/>
      <c r="Y4030" s="18" t="str">
        <f t="shared" si="942"/>
        <v/>
      </c>
      <c r="AA4030" s="18" t="str">
        <f t="shared" si="933"/>
        <v/>
      </c>
      <c r="AB4030" s="18" t="str">
        <f t="shared" si="934"/>
        <v/>
      </c>
      <c r="AC4030" s="18" t="str">
        <f t="shared" si="943"/>
        <v/>
      </c>
      <c r="AD4030" s="18" t="str">
        <f t="shared" si="943"/>
        <v/>
      </c>
      <c r="AE4030" s="18" t="str">
        <f t="shared" si="944"/>
        <v/>
      </c>
      <c r="AG4030" s="95" t="str">
        <f>IF($C4030="", "", IF(IFERROR(INDEX(Ingredients!C$11:C$310, MATCH($C4030, Ingredients!$B$11:$B$310, 0)), "")="", "", IFERROR(INDEX(Ingredients!C$11:C$310, MATCH($C4030, Ingredients!$B$11:$B$310, 0)), "")))</f>
        <v/>
      </c>
      <c r="AH4030" s="105" t="str">
        <f>IF($C4030="", "", IF(IFERROR(INDEX(Ingredients!D$11:D$310, MATCH($C4030, Ingredients!$B$11:$B$310, 0)), "")="", "", IFERROR(INDEX(Ingredients!D$11:D$310, MATCH($C4030, Ingredients!$B$11:$B$310, 0)), "")))</f>
        <v/>
      </c>
      <c r="AI4030" s="106" t="str">
        <f>IF($C4030="", "", IF(IFERROR(INDEX(Ingredients!E$11:E$310, MATCH($C4030, Ingredients!$B$11:$B$310, 0)), "")="", "", IFERROR(INDEX(Ingredients!E$11:E$310, MATCH($C4030, Ingredients!$B$11:$B$310, 0)), "")))</f>
        <v/>
      </c>
      <c r="AJ4030" s="108" t="str">
        <f>IF($C4030="", "", IF(IFERROR(INDEX(Ingredients!F$11:F$310, MATCH($C4030, Ingredients!$B$11:$B$310, 0)), "")="", "", IFERROR(INDEX(Ingredients!F$11:F$310, MATCH($C4030, Ingredients!$B$11:$B$310, 0)), "")))</f>
        <v/>
      </c>
      <c r="AK4030" s="106" t="str">
        <f>IF($C4030="", "", IF(IFERROR(INDEX(Ingredients!G$11:G$310, MATCH($C4030, Ingredients!$B$11:$B$310, 0)), "")="", "", IFERROR(INDEX(Ingredients!G$11:G$310, MATCH($C4030, Ingredients!$B$11:$B$310, 0)), "")))</f>
        <v/>
      </c>
      <c r="AL4030" s="79" t="str">
        <f>IF($C4030="", "", IF(IFERROR(INDEX(Ingredients!H$11:H$310, MATCH($C4030, Ingredients!$B$11:$B$310, 0)), "")="", "", IFERROR(INDEX(Ingredients!H$11:H$310, MATCH($C4030, Ingredients!$B$11:$B$310, 0)), "")))</f>
        <v/>
      </c>
      <c r="AN4030" s="83" t="str">
        <f t="shared" si="935"/>
        <v/>
      </c>
      <c r="AP4030" s="114" t="str">
        <f t="shared" si="945"/>
        <v/>
      </c>
      <c r="AR4030" s="117" t="str">
        <f>IF($C4030="", "", IF(IFERROR(INDEX(Ingredients!$AI$11:$AI$310, MATCH($C4030, Ingredients!$B$11:$B$310, 0)), "")="", "", IFERROR(INDEX(Ingredients!$AI$11:$AI$310, MATCH($C4030, Ingredients!$B$11:$B$310, 0)), "")))</f>
        <v/>
      </c>
      <c r="AT4030" s="120" t="str">
        <f t="shared" si="946"/>
        <v/>
      </c>
      <c r="AV4030" s="90" t="str">
        <f t="shared" si="936"/>
        <v/>
      </c>
      <c r="AX4030" s="90" t="str">
        <f>IF($AV4030="", "", COUNTIF($AV$11:$AV$5010, "&lt;"&amp;$AV4030)+1+COUNTIF($AV$11:$AV4030, $AV4030)-1)</f>
        <v/>
      </c>
      <c r="AZ4030" s="111" t="str">
        <f>IF($B4030="", "", SUMIF('Shopping List'!$AV$11:$AV$25, $B4030, 'Shopping List'!$BN$11:$BN$25))</f>
        <v/>
      </c>
      <c r="BB4030" s="117" t="str">
        <f t="shared" si="947"/>
        <v/>
      </c>
    </row>
    <row r="4031" spans="1:54" x14ac:dyDescent="0.25">
      <c r="A4031" s="4"/>
      <c r="B4031" s="37"/>
      <c r="C4031" s="124"/>
      <c r="D4031" s="39"/>
      <c r="E4031" s="125"/>
      <c r="F4031" s="48"/>
      <c r="G4031" s="4"/>
      <c r="H4031" s="4"/>
      <c r="I4031" s="95" t="str">
        <f>IF($C4031="", "", IF(IFERROR(INDEX(Ingredients!$C$11:$C$310, MATCH($C4031, Ingredients!$B$11:$B$310, 0)), "")="", "", IFERROR(INDEX(Ingredients!$C$11:$C$310, MATCH($C4031, Ingredients!$B$11:$B$310, 0)), "")))</f>
        <v/>
      </c>
      <c r="J4031" s="73" t="str">
        <f>IF($B4031="", "", IF(IFERROR(INDEX(Meals!$C$11:$C$260, MATCH($B4031, Meals!$B$11:$B$260, 0)), "")="", "", IFERROR(INDEX(Meals!$C$11:$C$260, MATCH($B4031, Meals!$B$11:$B$260, 0)), "")))</f>
        <v/>
      </c>
      <c r="K4031" s="4"/>
      <c r="L4031" s="72" t="str">
        <f t="shared" si="937"/>
        <v/>
      </c>
      <c r="M4031" s="73" t="str">
        <f t="shared" si="938"/>
        <v/>
      </c>
      <c r="N4031" s="4"/>
      <c r="O4031" s="78" t="str">
        <f t="shared" si="939"/>
        <v/>
      </c>
      <c r="P4031" s="79" t="str">
        <f t="shared" si="940"/>
        <v/>
      </c>
      <c r="Q4031" s="4"/>
      <c r="R4031" s="90" t="str">
        <f t="shared" si="941"/>
        <v/>
      </c>
      <c r="S4031" s="4"/>
      <c r="Y4031" s="18" t="str">
        <f t="shared" si="942"/>
        <v/>
      </c>
      <c r="AA4031" s="18" t="str">
        <f t="shared" si="933"/>
        <v/>
      </c>
      <c r="AB4031" s="18" t="str">
        <f t="shared" si="934"/>
        <v/>
      </c>
      <c r="AC4031" s="18" t="str">
        <f t="shared" si="943"/>
        <v/>
      </c>
      <c r="AD4031" s="18" t="str">
        <f t="shared" si="943"/>
        <v/>
      </c>
      <c r="AE4031" s="18" t="str">
        <f t="shared" si="944"/>
        <v/>
      </c>
      <c r="AG4031" s="95" t="str">
        <f>IF($C4031="", "", IF(IFERROR(INDEX(Ingredients!C$11:C$310, MATCH($C4031, Ingredients!$B$11:$B$310, 0)), "")="", "", IFERROR(INDEX(Ingredients!C$11:C$310, MATCH($C4031, Ingredients!$B$11:$B$310, 0)), "")))</f>
        <v/>
      </c>
      <c r="AH4031" s="105" t="str">
        <f>IF($C4031="", "", IF(IFERROR(INDEX(Ingredients!D$11:D$310, MATCH($C4031, Ingredients!$B$11:$B$310, 0)), "")="", "", IFERROR(INDEX(Ingredients!D$11:D$310, MATCH($C4031, Ingredients!$B$11:$B$310, 0)), "")))</f>
        <v/>
      </c>
      <c r="AI4031" s="106" t="str">
        <f>IF($C4031="", "", IF(IFERROR(INDEX(Ingredients!E$11:E$310, MATCH($C4031, Ingredients!$B$11:$B$310, 0)), "")="", "", IFERROR(INDEX(Ingredients!E$11:E$310, MATCH($C4031, Ingredients!$B$11:$B$310, 0)), "")))</f>
        <v/>
      </c>
      <c r="AJ4031" s="108" t="str">
        <f>IF($C4031="", "", IF(IFERROR(INDEX(Ingredients!F$11:F$310, MATCH($C4031, Ingredients!$B$11:$B$310, 0)), "")="", "", IFERROR(INDEX(Ingredients!F$11:F$310, MATCH($C4031, Ingredients!$B$11:$B$310, 0)), "")))</f>
        <v/>
      </c>
      <c r="AK4031" s="106" t="str">
        <f>IF($C4031="", "", IF(IFERROR(INDEX(Ingredients!G$11:G$310, MATCH($C4031, Ingredients!$B$11:$B$310, 0)), "")="", "", IFERROR(INDEX(Ingredients!G$11:G$310, MATCH($C4031, Ingredients!$B$11:$B$310, 0)), "")))</f>
        <v/>
      </c>
      <c r="AL4031" s="79" t="str">
        <f>IF($C4031="", "", IF(IFERROR(INDEX(Ingredients!H$11:H$310, MATCH($C4031, Ingredients!$B$11:$B$310, 0)), "")="", "", IFERROR(INDEX(Ingredients!H$11:H$310, MATCH($C4031, Ingredients!$B$11:$B$310, 0)), "")))</f>
        <v/>
      </c>
      <c r="AN4031" s="83" t="str">
        <f t="shared" si="935"/>
        <v/>
      </c>
      <c r="AP4031" s="114" t="str">
        <f t="shared" si="945"/>
        <v/>
      </c>
      <c r="AR4031" s="117" t="str">
        <f>IF($C4031="", "", IF(IFERROR(INDEX(Ingredients!$AI$11:$AI$310, MATCH($C4031, Ingredients!$B$11:$B$310, 0)), "")="", "", IFERROR(INDEX(Ingredients!$AI$11:$AI$310, MATCH($C4031, Ingredients!$B$11:$B$310, 0)), "")))</f>
        <v/>
      </c>
      <c r="AT4031" s="120" t="str">
        <f t="shared" si="946"/>
        <v/>
      </c>
      <c r="AV4031" s="90" t="str">
        <f t="shared" si="936"/>
        <v/>
      </c>
      <c r="AX4031" s="90" t="str">
        <f>IF($AV4031="", "", COUNTIF($AV$11:$AV$5010, "&lt;"&amp;$AV4031)+1+COUNTIF($AV$11:$AV4031, $AV4031)-1)</f>
        <v/>
      </c>
      <c r="AZ4031" s="111" t="str">
        <f>IF($B4031="", "", SUMIF('Shopping List'!$AV$11:$AV$25, $B4031, 'Shopping List'!$BN$11:$BN$25))</f>
        <v/>
      </c>
      <c r="BB4031" s="117" t="str">
        <f t="shared" si="947"/>
        <v/>
      </c>
    </row>
    <row r="4032" spans="1:54" x14ac:dyDescent="0.25">
      <c r="A4032" s="4"/>
      <c r="B4032" s="37"/>
      <c r="C4032" s="124"/>
      <c r="D4032" s="39"/>
      <c r="E4032" s="125"/>
      <c r="F4032" s="48"/>
      <c r="G4032" s="4"/>
      <c r="H4032" s="4"/>
      <c r="I4032" s="95" t="str">
        <f>IF($C4032="", "", IF(IFERROR(INDEX(Ingredients!$C$11:$C$310, MATCH($C4032, Ingredients!$B$11:$B$310, 0)), "")="", "", IFERROR(INDEX(Ingredients!$C$11:$C$310, MATCH($C4032, Ingredients!$B$11:$B$310, 0)), "")))</f>
        <v/>
      </c>
      <c r="J4032" s="73" t="str">
        <f>IF($B4032="", "", IF(IFERROR(INDEX(Meals!$C$11:$C$260, MATCH($B4032, Meals!$B$11:$B$260, 0)), "")="", "", IFERROR(INDEX(Meals!$C$11:$C$260, MATCH($B4032, Meals!$B$11:$B$260, 0)), "")))</f>
        <v/>
      </c>
      <c r="K4032" s="4"/>
      <c r="L4032" s="72" t="str">
        <f t="shared" si="937"/>
        <v/>
      </c>
      <c r="M4032" s="73" t="str">
        <f t="shared" si="938"/>
        <v/>
      </c>
      <c r="N4032" s="4"/>
      <c r="O4032" s="78" t="str">
        <f t="shared" si="939"/>
        <v/>
      </c>
      <c r="P4032" s="79" t="str">
        <f t="shared" si="940"/>
        <v/>
      </c>
      <c r="Q4032" s="4"/>
      <c r="R4032" s="90" t="str">
        <f t="shared" si="941"/>
        <v/>
      </c>
      <c r="S4032" s="4"/>
      <c r="Y4032" s="18" t="str">
        <f t="shared" si="942"/>
        <v/>
      </c>
      <c r="AA4032" s="18" t="str">
        <f t="shared" si="933"/>
        <v/>
      </c>
      <c r="AB4032" s="18" t="str">
        <f t="shared" si="934"/>
        <v/>
      </c>
      <c r="AC4032" s="18" t="str">
        <f t="shared" si="943"/>
        <v/>
      </c>
      <c r="AD4032" s="18" t="str">
        <f t="shared" si="943"/>
        <v/>
      </c>
      <c r="AE4032" s="18" t="str">
        <f t="shared" si="944"/>
        <v/>
      </c>
      <c r="AG4032" s="95" t="str">
        <f>IF($C4032="", "", IF(IFERROR(INDEX(Ingredients!C$11:C$310, MATCH($C4032, Ingredients!$B$11:$B$310, 0)), "")="", "", IFERROR(INDEX(Ingredients!C$11:C$310, MATCH($C4032, Ingredients!$B$11:$B$310, 0)), "")))</f>
        <v/>
      </c>
      <c r="AH4032" s="105" t="str">
        <f>IF($C4032="", "", IF(IFERROR(INDEX(Ingredients!D$11:D$310, MATCH($C4032, Ingredients!$B$11:$B$310, 0)), "")="", "", IFERROR(INDEX(Ingredients!D$11:D$310, MATCH($C4032, Ingredients!$B$11:$B$310, 0)), "")))</f>
        <v/>
      </c>
      <c r="AI4032" s="106" t="str">
        <f>IF($C4032="", "", IF(IFERROR(INDEX(Ingredients!E$11:E$310, MATCH($C4032, Ingredients!$B$11:$B$310, 0)), "")="", "", IFERROR(INDEX(Ingredients!E$11:E$310, MATCH($C4032, Ingredients!$B$11:$B$310, 0)), "")))</f>
        <v/>
      </c>
      <c r="AJ4032" s="108" t="str">
        <f>IF($C4032="", "", IF(IFERROR(INDEX(Ingredients!F$11:F$310, MATCH($C4032, Ingredients!$B$11:$B$310, 0)), "")="", "", IFERROR(INDEX(Ingredients!F$11:F$310, MATCH($C4032, Ingredients!$B$11:$B$310, 0)), "")))</f>
        <v/>
      </c>
      <c r="AK4032" s="106" t="str">
        <f>IF($C4032="", "", IF(IFERROR(INDEX(Ingredients!G$11:G$310, MATCH($C4032, Ingredients!$B$11:$B$310, 0)), "")="", "", IFERROR(INDEX(Ingredients!G$11:G$310, MATCH($C4032, Ingredients!$B$11:$B$310, 0)), "")))</f>
        <v/>
      </c>
      <c r="AL4032" s="79" t="str">
        <f>IF($C4032="", "", IF(IFERROR(INDEX(Ingredients!H$11:H$310, MATCH($C4032, Ingredients!$B$11:$B$310, 0)), "")="", "", IFERROR(INDEX(Ingredients!H$11:H$310, MATCH($C4032, Ingredients!$B$11:$B$310, 0)), "")))</f>
        <v/>
      </c>
      <c r="AN4032" s="83" t="str">
        <f t="shared" si="935"/>
        <v/>
      </c>
      <c r="AP4032" s="114" t="str">
        <f t="shared" si="945"/>
        <v/>
      </c>
      <c r="AR4032" s="117" t="str">
        <f>IF($C4032="", "", IF(IFERROR(INDEX(Ingredients!$AI$11:$AI$310, MATCH($C4032, Ingredients!$B$11:$B$310, 0)), "")="", "", IFERROR(INDEX(Ingredients!$AI$11:$AI$310, MATCH($C4032, Ingredients!$B$11:$B$310, 0)), "")))</f>
        <v/>
      </c>
      <c r="AT4032" s="120" t="str">
        <f t="shared" si="946"/>
        <v/>
      </c>
      <c r="AV4032" s="90" t="str">
        <f t="shared" si="936"/>
        <v/>
      </c>
      <c r="AX4032" s="90" t="str">
        <f>IF($AV4032="", "", COUNTIF($AV$11:$AV$5010, "&lt;"&amp;$AV4032)+1+COUNTIF($AV$11:$AV4032, $AV4032)-1)</f>
        <v/>
      </c>
      <c r="AZ4032" s="111" t="str">
        <f>IF($B4032="", "", SUMIF('Shopping List'!$AV$11:$AV$25, $B4032, 'Shopping List'!$BN$11:$BN$25))</f>
        <v/>
      </c>
      <c r="BB4032" s="117" t="str">
        <f t="shared" si="947"/>
        <v/>
      </c>
    </row>
    <row r="4033" spans="1:54" x14ac:dyDescent="0.25">
      <c r="A4033" s="4"/>
      <c r="B4033" s="37"/>
      <c r="C4033" s="124"/>
      <c r="D4033" s="39"/>
      <c r="E4033" s="125"/>
      <c r="F4033" s="48"/>
      <c r="G4033" s="4"/>
      <c r="H4033" s="4"/>
      <c r="I4033" s="95" t="str">
        <f>IF($C4033="", "", IF(IFERROR(INDEX(Ingredients!$C$11:$C$310, MATCH($C4033, Ingredients!$B$11:$B$310, 0)), "")="", "", IFERROR(INDEX(Ingredients!$C$11:$C$310, MATCH($C4033, Ingredients!$B$11:$B$310, 0)), "")))</f>
        <v/>
      </c>
      <c r="J4033" s="73" t="str">
        <f>IF($B4033="", "", IF(IFERROR(INDEX(Meals!$C$11:$C$260, MATCH($B4033, Meals!$B$11:$B$260, 0)), "")="", "", IFERROR(INDEX(Meals!$C$11:$C$260, MATCH($B4033, Meals!$B$11:$B$260, 0)), "")))</f>
        <v/>
      </c>
      <c r="K4033" s="4"/>
      <c r="L4033" s="72" t="str">
        <f t="shared" si="937"/>
        <v/>
      </c>
      <c r="M4033" s="73" t="str">
        <f t="shared" si="938"/>
        <v/>
      </c>
      <c r="N4033" s="4"/>
      <c r="O4033" s="78" t="str">
        <f t="shared" si="939"/>
        <v/>
      </c>
      <c r="P4033" s="79" t="str">
        <f t="shared" si="940"/>
        <v/>
      </c>
      <c r="Q4033" s="4"/>
      <c r="R4033" s="90" t="str">
        <f t="shared" si="941"/>
        <v/>
      </c>
      <c r="S4033" s="4"/>
      <c r="Y4033" s="18" t="str">
        <f t="shared" si="942"/>
        <v/>
      </c>
      <c r="AA4033" s="18" t="str">
        <f t="shared" si="933"/>
        <v/>
      </c>
      <c r="AB4033" s="18" t="str">
        <f t="shared" si="934"/>
        <v/>
      </c>
      <c r="AC4033" s="18" t="str">
        <f t="shared" si="943"/>
        <v/>
      </c>
      <c r="AD4033" s="18" t="str">
        <f t="shared" si="943"/>
        <v/>
      </c>
      <c r="AE4033" s="18" t="str">
        <f t="shared" si="944"/>
        <v/>
      </c>
      <c r="AG4033" s="95" t="str">
        <f>IF($C4033="", "", IF(IFERROR(INDEX(Ingredients!C$11:C$310, MATCH($C4033, Ingredients!$B$11:$B$310, 0)), "")="", "", IFERROR(INDEX(Ingredients!C$11:C$310, MATCH($C4033, Ingredients!$B$11:$B$310, 0)), "")))</f>
        <v/>
      </c>
      <c r="AH4033" s="105" t="str">
        <f>IF($C4033="", "", IF(IFERROR(INDEX(Ingredients!D$11:D$310, MATCH($C4033, Ingredients!$B$11:$B$310, 0)), "")="", "", IFERROR(INDEX(Ingredients!D$11:D$310, MATCH($C4033, Ingredients!$B$11:$B$310, 0)), "")))</f>
        <v/>
      </c>
      <c r="AI4033" s="106" t="str">
        <f>IF($C4033="", "", IF(IFERROR(INDEX(Ingredients!E$11:E$310, MATCH($C4033, Ingredients!$B$11:$B$310, 0)), "")="", "", IFERROR(INDEX(Ingredients!E$11:E$310, MATCH($C4033, Ingredients!$B$11:$B$310, 0)), "")))</f>
        <v/>
      </c>
      <c r="AJ4033" s="108" t="str">
        <f>IF($C4033="", "", IF(IFERROR(INDEX(Ingredients!F$11:F$310, MATCH($C4033, Ingredients!$B$11:$B$310, 0)), "")="", "", IFERROR(INDEX(Ingredients!F$11:F$310, MATCH($C4033, Ingredients!$B$11:$B$310, 0)), "")))</f>
        <v/>
      </c>
      <c r="AK4033" s="106" t="str">
        <f>IF($C4033="", "", IF(IFERROR(INDEX(Ingredients!G$11:G$310, MATCH($C4033, Ingredients!$B$11:$B$310, 0)), "")="", "", IFERROR(INDEX(Ingredients!G$11:G$310, MATCH($C4033, Ingredients!$B$11:$B$310, 0)), "")))</f>
        <v/>
      </c>
      <c r="AL4033" s="79" t="str">
        <f>IF($C4033="", "", IF(IFERROR(INDEX(Ingredients!H$11:H$310, MATCH($C4033, Ingredients!$B$11:$B$310, 0)), "")="", "", IFERROR(INDEX(Ingredients!H$11:H$310, MATCH($C4033, Ingredients!$B$11:$B$310, 0)), "")))</f>
        <v/>
      </c>
      <c r="AN4033" s="83" t="str">
        <f t="shared" si="935"/>
        <v/>
      </c>
      <c r="AP4033" s="114" t="str">
        <f t="shared" si="945"/>
        <v/>
      </c>
      <c r="AR4033" s="117" t="str">
        <f>IF($C4033="", "", IF(IFERROR(INDEX(Ingredients!$AI$11:$AI$310, MATCH($C4033, Ingredients!$B$11:$B$310, 0)), "")="", "", IFERROR(INDEX(Ingredients!$AI$11:$AI$310, MATCH($C4033, Ingredients!$B$11:$B$310, 0)), "")))</f>
        <v/>
      </c>
      <c r="AT4033" s="120" t="str">
        <f t="shared" si="946"/>
        <v/>
      </c>
      <c r="AV4033" s="90" t="str">
        <f t="shared" si="936"/>
        <v/>
      </c>
      <c r="AX4033" s="90" t="str">
        <f>IF($AV4033="", "", COUNTIF($AV$11:$AV$5010, "&lt;"&amp;$AV4033)+1+COUNTIF($AV$11:$AV4033, $AV4033)-1)</f>
        <v/>
      </c>
      <c r="AZ4033" s="111" t="str">
        <f>IF($B4033="", "", SUMIF('Shopping List'!$AV$11:$AV$25, $B4033, 'Shopping List'!$BN$11:$BN$25))</f>
        <v/>
      </c>
      <c r="BB4033" s="117" t="str">
        <f t="shared" si="947"/>
        <v/>
      </c>
    </row>
    <row r="4034" spans="1:54" x14ac:dyDescent="0.25">
      <c r="A4034" s="4"/>
      <c r="B4034" s="37"/>
      <c r="C4034" s="124"/>
      <c r="D4034" s="39"/>
      <c r="E4034" s="125"/>
      <c r="F4034" s="48"/>
      <c r="G4034" s="4"/>
      <c r="H4034" s="4"/>
      <c r="I4034" s="95" t="str">
        <f>IF($C4034="", "", IF(IFERROR(INDEX(Ingredients!$C$11:$C$310, MATCH($C4034, Ingredients!$B$11:$B$310, 0)), "")="", "", IFERROR(INDEX(Ingredients!$C$11:$C$310, MATCH($C4034, Ingredients!$B$11:$B$310, 0)), "")))</f>
        <v/>
      </c>
      <c r="J4034" s="73" t="str">
        <f>IF($B4034="", "", IF(IFERROR(INDEX(Meals!$C$11:$C$260, MATCH($B4034, Meals!$B$11:$B$260, 0)), "")="", "", IFERROR(INDEX(Meals!$C$11:$C$260, MATCH($B4034, Meals!$B$11:$B$260, 0)), "")))</f>
        <v/>
      </c>
      <c r="K4034" s="4"/>
      <c r="L4034" s="72" t="str">
        <f t="shared" si="937"/>
        <v/>
      </c>
      <c r="M4034" s="73" t="str">
        <f t="shared" si="938"/>
        <v/>
      </c>
      <c r="N4034" s="4"/>
      <c r="O4034" s="78" t="str">
        <f t="shared" si="939"/>
        <v/>
      </c>
      <c r="P4034" s="79" t="str">
        <f t="shared" si="940"/>
        <v/>
      </c>
      <c r="Q4034" s="4"/>
      <c r="R4034" s="90" t="str">
        <f t="shared" si="941"/>
        <v/>
      </c>
      <c r="S4034" s="4"/>
      <c r="Y4034" s="18" t="str">
        <f t="shared" si="942"/>
        <v/>
      </c>
      <c r="AA4034" s="18" t="str">
        <f t="shared" si="933"/>
        <v/>
      </c>
      <c r="AB4034" s="18" t="str">
        <f t="shared" si="934"/>
        <v/>
      </c>
      <c r="AC4034" s="18" t="str">
        <f t="shared" si="943"/>
        <v/>
      </c>
      <c r="AD4034" s="18" t="str">
        <f t="shared" si="943"/>
        <v/>
      </c>
      <c r="AE4034" s="18" t="str">
        <f t="shared" si="944"/>
        <v/>
      </c>
      <c r="AG4034" s="95" t="str">
        <f>IF($C4034="", "", IF(IFERROR(INDEX(Ingredients!C$11:C$310, MATCH($C4034, Ingredients!$B$11:$B$310, 0)), "")="", "", IFERROR(INDEX(Ingredients!C$11:C$310, MATCH($C4034, Ingredients!$B$11:$B$310, 0)), "")))</f>
        <v/>
      </c>
      <c r="AH4034" s="105" t="str">
        <f>IF($C4034="", "", IF(IFERROR(INDEX(Ingredients!D$11:D$310, MATCH($C4034, Ingredients!$B$11:$B$310, 0)), "")="", "", IFERROR(INDEX(Ingredients!D$11:D$310, MATCH($C4034, Ingredients!$B$11:$B$310, 0)), "")))</f>
        <v/>
      </c>
      <c r="AI4034" s="106" t="str">
        <f>IF($C4034="", "", IF(IFERROR(INDEX(Ingredients!E$11:E$310, MATCH($C4034, Ingredients!$B$11:$B$310, 0)), "")="", "", IFERROR(INDEX(Ingredients!E$11:E$310, MATCH($C4034, Ingredients!$B$11:$B$310, 0)), "")))</f>
        <v/>
      </c>
      <c r="AJ4034" s="108" t="str">
        <f>IF($C4034="", "", IF(IFERROR(INDEX(Ingredients!F$11:F$310, MATCH($C4034, Ingredients!$B$11:$B$310, 0)), "")="", "", IFERROR(INDEX(Ingredients!F$11:F$310, MATCH($C4034, Ingredients!$B$11:$B$310, 0)), "")))</f>
        <v/>
      </c>
      <c r="AK4034" s="106" t="str">
        <f>IF($C4034="", "", IF(IFERROR(INDEX(Ingredients!G$11:G$310, MATCH($C4034, Ingredients!$B$11:$B$310, 0)), "")="", "", IFERROR(INDEX(Ingredients!G$11:G$310, MATCH($C4034, Ingredients!$B$11:$B$310, 0)), "")))</f>
        <v/>
      </c>
      <c r="AL4034" s="79" t="str">
        <f>IF($C4034="", "", IF(IFERROR(INDEX(Ingredients!H$11:H$310, MATCH($C4034, Ingredients!$B$11:$B$310, 0)), "")="", "", IFERROR(INDEX(Ingredients!H$11:H$310, MATCH($C4034, Ingredients!$B$11:$B$310, 0)), "")))</f>
        <v/>
      </c>
      <c r="AN4034" s="83" t="str">
        <f t="shared" si="935"/>
        <v/>
      </c>
      <c r="AP4034" s="114" t="str">
        <f t="shared" si="945"/>
        <v/>
      </c>
      <c r="AR4034" s="117" t="str">
        <f>IF($C4034="", "", IF(IFERROR(INDEX(Ingredients!$AI$11:$AI$310, MATCH($C4034, Ingredients!$B$11:$B$310, 0)), "")="", "", IFERROR(INDEX(Ingredients!$AI$11:$AI$310, MATCH($C4034, Ingredients!$B$11:$B$310, 0)), "")))</f>
        <v/>
      </c>
      <c r="AT4034" s="120" t="str">
        <f t="shared" si="946"/>
        <v/>
      </c>
      <c r="AV4034" s="90" t="str">
        <f t="shared" si="936"/>
        <v/>
      </c>
      <c r="AX4034" s="90" t="str">
        <f>IF($AV4034="", "", COUNTIF($AV$11:$AV$5010, "&lt;"&amp;$AV4034)+1+COUNTIF($AV$11:$AV4034, $AV4034)-1)</f>
        <v/>
      </c>
      <c r="AZ4034" s="111" t="str">
        <f>IF($B4034="", "", SUMIF('Shopping List'!$AV$11:$AV$25, $B4034, 'Shopping List'!$BN$11:$BN$25))</f>
        <v/>
      </c>
      <c r="BB4034" s="117" t="str">
        <f t="shared" si="947"/>
        <v/>
      </c>
    </row>
    <row r="4035" spans="1:54" x14ac:dyDescent="0.25">
      <c r="A4035" s="4"/>
      <c r="B4035" s="37"/>
      <c r="C4035" s="124"/>
      <c r="D4035" s="39"/>
      <c r="E4035" s="125"/>
      <c r="F4035" s="48"/>
      <c r="G4035" s="4"/>
      <c r="H4035" s="4"/>
      <c r="I4035" s="95" t="str">
        <f>IF($C4035="", "", IF(IFERROR(INDEX(Ingredients!$C$11:$C$310, MATCH($C4035, Ingredients!$B$11:$B$310, 0)), "")="", "", IFERROR(INDEX(Ingredients!$C$11:$C$310, MATCH($C4035, Ingredients!$B$11:$B$310, 0)), "")))</f>
        <v/>
      </c>
      <c r="J4035" s="73" t="str">
        <f>IF($B4035="", "", IF(IFERROR(INDEX(Meals!$C$11:$C$260, MATCH($B4035, Meals!$B$11:$B$260, 0)), "")="", "", IFERROR(INDEX(Meals!$C$11:$C$260, MATCH($B4035, Meals!$B$11:$B$260, 0)), "")))</f>
        <v/>
      </c>
      <c r="K4035" s="4"/>
      <c r="L4035" s="72" t="str">
        <f t="shared" si="937"/>
        <v/>
      </c>
      <c r="M4035" s="73" t="str">
        <f t="shared" si="938"/>
        <v/>
      </c>
      <c r="N4035" s="4"/>
      <c r="O4035" s="78" t="str">
        <f t="shared" si="939"/>
        <v/>
      </c>
      <c r="P4035" s="79" t="str">
        <f t="shared" si="940"/>
        <v/>
      </c>
      <c r="Q4035" s="4"/>
      <c r="R4035" s="90" t="str">
        <f t="shared" si="941"/>
        <v/>
      </c>
      <c r="S4035" s="4"/>
      <c r="Y4035" s="18" t="str">
        <f t="shared" si="942"/>
        <v/>
      </c>
      <c r="AA4035" s="18" t="str">
        <f t="shared" si="933"/>
        <v/>
      </c>
      <c r="AB4035" s="18" t="str">
        <f t="shared" si="934"/>
        <v/>
      </c>
      <c r="AC4035" s="18" t="str">
        <f t="shared" si="943"/>
        <v/>
      </c>
      <c r="AD4035" s="18" t="str">
        <f t="shared" si="943"/>
        <v/>
      </c>
      <c r="AE4035" s="18" t="str">
        <f t="shared" si="944"/>
        <v/>
      </c>
      <c r="AG4035" s="95" t="str">
        <f>IF($C4035="", "", IF(IFERROR(INDEX(Ingredients!C$11:C$310, MATCH($C4035, Ingredients!$B$11:$B$310, 0)), "")="", "", IFERROR(INDEX(Ingredients!C$11:C$310, MATCH($C4035, Ingredients!$B$11:$B$310, 0)), "")))</f>
        <v/>
      </c>
      <c r="AH4035" s="105" t="str">
        <f>IF($C4035="", "", IF(IFERROR(INDEX(Ingredients!D$11:D$310, MATCH($C4035, Ingredients!$B$11:$B$310, 0)), "")="", "", IFERROR(INDEX(Ingredients!D$11:D$310, MATCH($C4035, Ingredients!$B$11:$B$310, 0)), "")))</f>
        <v/>
      </c>
      <c r="AI4035" s="106" t="str">
        <f>IF($C4035="", "", IF(IFERROR(INDEX(Ingredients!E$11:E$310, MATCH($C4035, Ingredients!$B$11:$B$310, 0)), "")="", "", IFERROR(INDEX(Ingredients!E$11:E$310, MATCH($C4035, Ingredients!$B$11:$B$310, 0)), "")))</f>
        <v/>
      </c>
      <c r="AJ4035" s="108" t="str">
        <f>IF($C4035="", "", IF(IFERROR(INDEX(Ingredients!F$11:F$310, MATCH($C4035, Ingredients!$B$11:$B$310, 0)), "")="", "", IFERROR(INDEX(Ingredients!F$11:F$310, MATCH($C4035, Ingredients!$B$11:$B$310, 0)), "")))</f>
        <v/>
      </c>
      <c r="AK4035" s="106" t="str">
        <f>IF($C4035="", "", IF(IFERROR(INDEX(Ingredients!G$11:G$310, MATCH($C4035, Ingredients!$B$11:$B$310, 0)), "")="", "", IFERROR(INDEX(Ingredients!G$11:G$310, MATCH($C4035, Ingredients!$B$11:$B$310, 0)), "")))</f>
        <v/>
      </c>
      <c r="AL4035" s="79" t="str">
        <f>IF($C4035="", "", IF(IFERROR(INDEX(Ingredients!H$11:H$310, MATCH($C4035, Ingredients!$B$11:$B$310, 0)), "")="", "", IFERROR(INDEX(Ingredients!H$11:H$310, MATCH($C4035, Ingredients!$B$11:$B$310, 0)), "")))</f>
        <v/>
      </c>
      <c r="AN4035" s="83" t="str">
        <f t="shared" si="935"/>
        <v/>
      </c>
      <c r="AP4035" s="114" t="str">
        <f t="shared" si="945"/>
        <v/>
      </c>
      <c r="AR4035" s="117" t="str">
        <f>IF($C4035="", "", IF(IFERROR(INDEX(Ingredients!$AI$11:$AI$310, MATCH($C4035, Ingredients!$B$11:$B$310, 0)), "")="", "", IFERROR(INDEX(Ingredients!$AI$11:$AI$310, MATCH($C4035, Ingredients!$B$11:$B$310, 0)), "")))</f>
        <v/>
      </c>
      <c r="AT4035" s="120" t="str">
        <f t="shared" si="946"/>
        <v/>
      </c>
      <c r="AV4035" s="90" t="str">
        <f t="shared" si="936"/>
        <v/>
      </c>
      <c r="AX4035" s="90" t="str">
        <f>IF($AV4035="", "", COUNTIF($AV$11:$AV$5010, "&lt;"&amp;$AV4035)+1+COUNTIF($AV$11:$AV4035, $AV4035)-1)</f>
        <v/>
      </c>
      <c r="AZ4035" s="111" t="str">
        <f>IF($B4035="", "", SUMIF('Shopping List'!$AV$11:$AV$25, $B4035, 'Shopping List'!$BN$11:$BN$25))</f>
        <v/>
      </c>
      <c r="BB4035" s="117" t="str">
        <f t="shared" si="947"/>
        <v/>
      </c>
    </row>
    <row r="4036" spans="1:54" x14ac:dyDescent="0.25">
      <c r="A4036" s="4"/>
      <c r="B4036" s="37"/>
      <c r="C4036" s="124"/>
      <c r="D4036" s="39"/>
      <c r="E4036" s="125"/>
      <c r="F4036" s="48"/>
      <c r="G4036" s="4"/>
      <c r="H4036" s="4"/>
      <c r="I4036" s="95" t="str">
        <f>IF($C4036="", "", IF(IFERROR(INDEX(Ingredients!$C$11:$C$310, MATCH($C4036, Ingredients!$B$11:$B$310, 0)), "")="", "", IFERROR(INDEX(Ingredients!$C$11:$C$310, MATCH($C4036, Ingredients!$B$11:$B$310, 0)), "")))</f>
        <v/>
      </c>
      <c r="J4036" s="73" t="str">
        <f>IF($B4036="", "", IF(IFERROR(INDEX(Meals!$C$11:$C$260, MATCH($B4036, Meals!$B$11:$B$260, 0)), "")="", "", IFERROR(INDEX(Meals!$C$11:$C$260, MATCH($B4036, Meals!$B$11:$B$260, 0)), "")))</f>
        <v/>
      </c>
      <c r="K4036" s="4"/>
      <c r="L4036" s="72" t="str">
        <f t="shared" si="937"/>
        <v/>
      </c>
      <c r="M4036" s="73" t="str">
        <f t="shared" si="938"/>
        <v/>
      </c>
      <c r="N4036" s="4"/>
      <c r="O4036" s="78" t="str">
        <f t="shared" si="939"/>
        <v/>
      </c>
      <c r="P4036" s="79" t="str">
        <f t="shared" si="940"/>
        <v/>
      </c>
      <c r="Q4036" s="4"/>
      <c r="R4036" s="90" t="str">
        <f t="shared" si="941"/>
        <v/>
      </c>
      <c r="S4036" s="4"/>
      <c r="Y4036" s="18" t="str">
        <f t="shared" si="942"/>
        <v/>
      </c>
      <c r="AA4036" s="18" t="str">
        <f t="shared" si="933"/>
        <v/>
      </c>
      <c r="AB4036" s="18" t="str">
        <f t="shared" si="934"/>
        <v/>
      </c>
      <c r="AC4036" s="18" t="str">
        <f t="shared" si="943"/>
        <v/>
      </c>
      <c r="AD4036" s="18" t="str">
        <f t="shared" si="943"/>
        <v/>
      </c>
      <c r="AE4036" s="18" t="str">
        <f t="shared" si="944"/>
        <v/>
      </c>
      <c r="AG4036" s="95" t="str">
        <f>IF($C4036="", "", IF(IFERROR(INDEX(Ingredients!C$11:C$310, MATCH($C4036, Ingredients!$B$11:$B$310, 0)), "")="", "", IFERROR(INDEX(Ingredients!C$11:C$310, MATCH($C4036, Ingredients!$B$11:$B$310, 0)), "")))</f>
        <v/>
      </c>
      <c r="AH4036" s="105" t="str">
        <f>IF($C4036="", "", IF(IFERROR(INDEX(Ingredients!D$11:D$310, MATCH($C4036, Ingredients!$B$11:$B$310, 0)), "")="", "", IFERROR(INDEX(Ingredients!D$11:D$310, MATCH($C4036, Ingredients!$B$11:$B$310, 0)), "")))</f>
        <v/>
      </c>
      <c r="AI4036" s="106" t="str">
        <f>IF($C4036="", "", IF(IFERROR(INDEX(Ingredients!E$11:E$310, MATCH($C4036, Ingredients!$B$11:$B$310, 0)), "")="", "", IFERROR(INDEX(Ingredients!E$11:E$310, MATCH($C4036, Ingredients!$B$11:$B$310, 0)), "")))</f>
        <v/>
      </c>
      <c r="AJ4036" s="108" t="str">
        <f>IF($C4036="", "", IF(IFERROR(INDEX(Ingredients!F$11:F$310, MATCH($C4036, Ingredients!$B$11:$B$310, 0)), "")="", "", IFERROR(INDEX(Ingredients!F$11:F$310, MATCH($C4036, Ingredients!$B$11:$B$310, 0)), "")))</f>
        <v/>
      </c>
      <c r="AK4036" s="106" t="str">
        <f>IF($C4036="", "", IF(IFERROR(INDEX(Ingredients!G$11:G$310, MATCH($C4036, Ingredients!$B$11:$B$310, 0)), "")="", "", IFERROR(INDEX(Ingredients!G$11:G$310, MATCH($C4036, Ingredients!$B$11:$B$310, 0)), "")))</f>
        <v/>
      </c>
      <c r="AL4036" s="79" t="str">
        <f>IF($C4036="", "", IF(IFERROR(INDEX(Ingredients!H$11:H$310, MATCH($C4036, Ingredients!$B$11:$B$310, 0)), "")="", "", IFERROR(INDEX(Ingredients!H$11:H$310, MATCH($C4036, Ingredients!$B$11:$B$310, 0)), "")))</f>
        <v/>
      </c>
      <c r="AN4036" s="83" t="str">
        <f t="shared" si="935"/>
        <v/>
      </c>
      <c r="AP4036" s="114" t="str">
        <f t="shared" si="945"/>
        <v/>
      </c>
      <c r="AR4036" s="117" t="str">
        <f>IF($C4036="", "", IF(IFERROR(INDEX(Ingredients!$AI$11:$AI$310, MATCH($C4036, Ingredients!$B$11:$B$310, 0)), "")="", "", IFERROR(INDEX(Ingredients!$AI$11:$AI$310, MATCH($C4036, Ingredients!$B$11:$B$310, 0)), "")))</f>
        <v/>
      </c>
      <c r="AT4036" s="120" t="str">
        <f t="shared" si="946"/>
        <v/>
      </c>
      <c r="AV4036" s="90" t="str">
        <f t="shared" si="936"/>
        <v/>
      </c>
      <c r="AX4036" s="90" t="str">
        <f>IF($AV4036="", "", COUNTIF($AV$11:$AV$5010, "&lt;"&amp;$AV4036)+1+COUNTIF($AV$11:$AV4036, $AV4036)-1)</f>
        <v/>
      </c>
      <c r="AZ4036" s="111" t="str">
        <f>IF($B4036="", "", SUMIF('Shopping List'!$AV$11:$AV$25, $B4036, 'Shopping List'!$BN$11:$BN$25))</f>
        <v/>
      </c>
      <c r="BB4036" s="117" t="str">
        <f t="shared" si="947"/>
        <v/>
      </c>
    </row>
    <row r="4037" spans="1:54" x14ac:dyDescent="0.25">
      <c r="A4037" s="4"/>
      <c r="B4037" s="37"/>
      <c r="C4037" s="124"/>
      <c r="D4037" s="39"/>
      <c r="E4037" s="125"/>
      <c r="F4037" s="48"/>
      <c r="G4037" s="4"/>
      <c r="H4037" s="4"/>
      <c r="I4037" s="95" t="str">
        <f>IF($C4037="", "", IF(IFERROR(INDEX(Ingredients!$C$11:$C$310, MATCH($C4037, Ingredients!$B$11:$B$310, 0)), "")="", "", IFERROR(INDEX(Ingredients!$C$11:$C$310, MATCH($C4037, Ingredients!$B$11:$B$310, 0)), "")))</f>
        <v/>
      </c>
      <c r="J4037" s="73" t="str">
        <f>IF($B4037="", "", IF(IFERROR(INDEX(Meals!$C$11:$C$260, MATCH($B4037, Meals!$B$11:$B$260, 0)), "")="", "", IFERROR(INDEX(Meals!$C$11:$C$260, MATCH($B4037, Meals!$B$11:$B$260, 0)), "")))</f>
        <v/>
      </c>
      <c r="K4037" s="4"/>
      <c r="L4037" s="72" t="str">
        <f t="shared" si="937"/>
        <v/>
      </c>
      <c r="M4037" s="73" t="str">
        <f t="shared" si="938"/>
        <v/>
      </c>
      <c r="N4037" s="4"/>
      <c r="O4037" s="78" t="str">
        <f t="shared" si="939"/>
        <v/>
      </c>
      <c r="P4037" s="79" t="str">
        <f t="shared" si="940"/>
        <v/>
      </c>
      <c r="Q4037" s="4"/>
      <c r="R4037" s="90" t="str">
        <f t="shared" si="941"/>
        <v/>
      </c>
      <c r="S4037" s="4"/>
      <c r="Y4037" s="18" t="str">
        <f t="shared" si="942"/>
        <v/>
      </c>
      <c r="AA4037" s="18" t="str">
        <f t="shared" si="933"/>
        <v/>
      </c>
      <c r="AB4037" s="18" t="str">
        <f t="shared" si="934"/>
        <v/>
      </c>
      <c r="AC4037" s="18" t="str">
        <f t="shared" si="943"/>
        <v/>
      </c>
      <c r="AD4037" s="18" t="str">
        <f t="shared" si="943"/>
        <v/>
      </c>
      <c r="AE4037" s="18" t="str">
        <f t="shared" si="944"/>
        <v/>
      </c>
      <c r="AG4037" s="95" t="str">
        <f>IF($C4037="", "", IF(IFERROR(INDEX(Ingredients!C$11:C$310, MATCH($C4037, Ingredients!$B$11:$B$310, 0)), "")="", "", IFERROR(INDEX(Ingredients!C$11:C$310, MATCH($C4037, Ingredients!$B$11:$B$310, 0)), "")))</f>
        <v/>
      </c>
      <c r="AH4037" s="105" t="str">
        <f>IF($C4037="", "", IF(IFERROR(INDEX(Ingredients!D$11:D$310, MATCH($C4037, Ingredients!$B$11:$B$310, 0)), "")="", "", IFERROR(INDEX(Ingredients!D$11:D$310, MATCH($C4037, Ingredients!$B$11:$B$310, 0)), "")))</f>
        <v/>
      </c>
      <c r="AI4037" s="106" t="str">
        <f>IF($C4037="", "", IF(IFERROR(INDEX(Ingredients!E$11:E$310, MATCH($C4037, Ingredients!$B$11:$B$310, 0)), "")="", "", IFERROR(INDEX(Ingredients!E$11:E$310, MATCH($C4037, Ingredients!$B$11:$B$310, 0)), "")))</f>
        <v/>
      </c>
      <c r="AJ4037" s="108" t="str">
        <f>IF($C4037="", "", IF(IFERROR(INDEX(Ingredients!F$11:F$310, MATCH($C4037, Ingredients!$B$11:$B$310, 0)), "")="", "", IFERROR(INDEX(Ingredients!F$11:F$310, MATCH($C4037, Ingredients!$B$11:$B$310, 0)), "")))</f>
        <v/>
      </c>
      <c r="AK4037" s="106" t="str">
        <f>IF($C4037="", "", IF(IFERROR(INDEX(Ingredients!G$11:G$310, MATCH($C4037, Ingredients!$B$11:$B$310, 0)), "")="", "", IFERROR(INDEX(Ingredients!G$11:G$310, MATCH($C4037, Ingredients!$B$11:$B$310, 0)), "")))</f>
        <v/>
      </c>
      <c r="AL4037" s="79" t="str">
        <f>IF($C4037="", "", IF(IFERROR(INDEX(Ingredients!H$11:H$310, MATCH($C4037, Ingredients!$B$11:$B$310, 0)), "")="", "", IFERROR(INDEX(Ingredients!H$11:H$310, MATCH($C4037, Ingredients!$B$11:$B$310, 0)), "")))</f>
        <v/>
      </c>
      <c r="AN4037" s="83" t="str">
        <f t="shared" si="935"/>
        <v/>
      </c>
      <c r="AP4037" s="114" t="str">
        <f t="shared" si="945"/>
        <v/>
      </c>
      <c r="AR4037" s="117" t="str">
        <f>IF($C4037="", "", IF(IFERROR(INDEX(Ingredients!$AI$11:$AI$310, MATCH($C4037, Ingredients!$B$11:$B$310, 0)), "")="", "", IFERROR(INDEX(Ingredients!$AI$11:$AI$310, MATCH($C4037, Ingredients!$B$11:$B$310, 0)), "")))</f>
        <v/>
      </c>
      <c r="AT4037" s="120" t="str">
        <f t="shared" si="946"/>
        <v/>
      </c>
      <c r="AV4037" s="90" t="str">
        <f t="shared" si="936"/>
        <v/>
      </c>
      <c r="AX4037" s="90" t="str">
        <f>IF($AV4037="", "", COUNTIF($AV$11:$AV$5010, "&lt;"&amp;$AV4037)+1+COUNTIF($AV$11:$AV4037, $AV4037)-1)</f>
        <v/>
      </c>
      <c r="AZ4037" s="111" t="str">
        <f>IF($B4037="", "", SUMIF('Shopping List'!$AV$11:$AV$25, $B4037, 'Shopping List'!$BN$11:$BN$25))</f>
        <v/>
      </c>
      <c r="BB4037" s="117" t="str">
        <f t="shared" si="947"/>
        <v/>
      </c>
    </row>
    <row r="4038" spans="1:54" x14ac:dyDescent="0.25">
      <c r="A4038" s="4"/>
      <c r="B4038" s="37"/>
      <c r="C4038" s="124"/>
      <c r="D4038" s="39"/>
      <c r="E4038" s="125"/>
      <c r="F4038" s="48"/>
      <c r="G4038" s="4"/>
      <c r="H4038" s="4"/>
      <c r="I4038" s="95" t="str">
        <f>IF($C4038="", "", IF(IFERROR(INDEX(Ingredients!$C$11:$C$310, MATCH($C4038, Ingredients!$B$11:$B$310, 0)), "")="", "", IFERROR(INDEX(Ingredients!$C$11:$C$310, MATCH($C4038, Ingredients!$B$11:$B$310, 0)), "")))</f>
        <v/>
      </c>
      <c r="J4038" s="73" t="str">
        <f>IF($B4038="", "", IF(IFERROR(INDEX(Meals!$C$11:$C$260, MATCH($B4038, Meals!$B$11:$B$260, 0)), "")="", "", IFERROR(INDEX(Meals!$C$11:$C$260, MATCH($B4038, Meals!$B$11:$B$260, 0)), "")))</f>
        <v/>
      </c>
      <c r="K4038" s="4"/>
      <c r="L4038" s="72" t="str">
        <f t="shared" si="937"/>
        <v/>
      </c>
      <c r="M4038" s="73" t="str">
        <f t="shared" si="938"/>
        <v/>
      </c>
      <c r="N4038" s="4"/>
      <c r="O4038" s="78" t="str">
        <f t="shared" si="939"/>
        <v/>
      </c>
      <c r="P4038" s="79" t="str">
        <f t="shared" si="940"/>
        <v/>
      </c>
      <c r="Q4038" s="4"/>
      <c r="R4038" s="90" t="str">
        <f t="shared" si="941"/>
        <v/>
      </c>
      <c r="S4038" s="4"/>
      <c r="Y4038" s="18" t="str">
        <f t="shared" si="942"/>
        <v/>
      </c>
      <c r="AA4038" s="18" t="str">
        <f t="shared" si="933"/>
        <v/>
      </c>
      <c r="AB4038" s="18" t="str">
        <f t="shared" si="934"/>
        <v/>
      </c>
      <c r="AC4038" s="18" t="str">
        <f t="shared" si="943"/>
        <v/>
      </c>
      <c r="AD4038" s="18" t="str">
        <f t="shared" si="943"/>
        <v/>
      </c>
      <c r="AE4038" s="18" t="str">
        <f t="shared" si="944"/>
        <v/>
      </c>
      <c r="AG4038" s="95" t="str">
        <f>IF($C4038="", "", IF(IFERROR(INDEX(Ingredients!C$11:C$310, MATCH($C4038, Ingredients!$B$11:$B$310, 0)), "")="", "", IFERROR(INDEX(Ingredients!C$11:C$310, MATCH($C4038, Ingredients!$B$11:$B$310, 0)), "")))</f>
        <v/>
      </c>
      <c r="AH4038" s="105" t="str">
        <f>IF($C4038="", "", IF(IFERROR(INDEX(Ingredients!D$11:D$310, MATCH($C4038, Ingredients!$B$11:$B$310, 0)), "")="", "", IFERROR(INDEX(Ingredients!D$11:D$310, MATCH($C4038, Ingredients!$B$11:$B$310, 0)), "")))</f>
        <v/>
      </c>
      <c r="AI4038" s="106" t="str">
        <f>IF($C4038="", "", IF(IFERROR(INDEX(Ingredients!E$11:E$310, MATCH($C4038, Ingredients!$B$11:$B$310, 0)), "")="", "", IFERROR(INDEX(Ingredients!E$11:E$310, MATCH($C4038, Ingredients!$B$11:$B$310, 0)), "")))</f>
        <v/>
      </c>
      <c r="AJ4038" s="108" t="str">
        <f>IF($C4038="", "", IF(IFERROR(INDEX(Ingredients!F$11:F$310, MATCH($C4038, Ingredients!$B$11:$B$310, 0)), "")="", "", IFERROR(INDEX(Ingredients!F$11:F$310, MATCH($C4038, Ingredients!$B$11:$B$310, 0)), "")))</f>
        <v/>
      </c>
      <c r="AK4038" s="106" t="str">
        <f>IF($C4038="", "", IF(IFERROR(INDEX(Ingredients!G$11:G$310, MATCH($C4038, Ingredients!$B$11:$B$310, 0)), "")="", "", IFERROR(INDEX(Ingredients!G$11:G$310, MATCH($C4038, Ingredients!$B$11:$B$310, 0)), "")))</f>
        <v/>
      </c>
      <c r="AL4038" s="79" t="str">
        <f>IF($C4038="", "", IF(IFERROR(INDEX(Ingredients!H$11:H$310, MATCH($C4038, Ingredients!$B$11:$B$310, 0)), "")="", "", IFERROR(INDEX(Ingredients!H$11:H$310, MATCH($C4038, Ingredients!$B$11:$B$310, 0)), "")))</f>
        <v/>
      </c>
      <c r="AN4038" s="83" t="str">
        <f t="shared" si="935"/>
        <v/>
      </c>
      <c r="AP4038" s="114" t="str">
        <f t="shared" si="945"/>
        <v/>
      </c>
      <c r="AR4038" s="117" t="str">
        <f>IF($C4038="", "", IF(IFERROR(INDEX(Ingredients!$AI$11:$AI$310, MATCH($C4038, Ingredients!$B$11:$B$310, 0)), "")="", "", IFERROR(INDEX(Ingredients!$AI$11:$AI$310, MATCH($C4038, Ingredients!$B$11:$B$310, 0)), "")))</f>
        <v/>
      </c>
      <c r="AT4038" s="120" t="str">
        <f t="shared" si="946"/>
        <v/>
      </c>
      <c r="AV4038" s="90" t="str">
        <f t="shared" si="936"/>
        <v/>
      </c>
      <c r="AX4038" s="90" t="str">
        <f>IF($AV4038="", "", COUNTIF($AV$11:$AV$5010, "&lt;"&amp;$AV4038)+1+COUNTIF($AV$11:$AV4038, $AV4038)-1)</f>
        <v/>
      </c>
      <c r="AZ4038" s="111" t="str">
        <f>IF($B4038="", "", SUMIF('Shopping List'!$AV$11:$AV$25, $B4038, 'Shopping List'!$BN$11:$BN$25))</f>
        <v/>
      </c>
      <c r="BB4038" s="117" t="str">
        <f t="shared" si="947"/>
        <v/>
      </c>
    </row>
    <row r="4039" spans="1:54" x14ac:dyDescent="0.25">
      <c r="A4039" s="4"/>
      <c r="B4039" s="37"/>
      <c r="C4039" s="124"/>
      <c r="D4039" s="39"/>
      <c r="E4039" s="125"/>
      <c r="F4039" s="48"/>
      <c r="G4039" s="4"/>
      <c r="H4039" s="4"/>
      <c r="I4039" s="95" t="str">
        <f>IF($C4039="", "", IF(IFERROR(INDEX(Ingredients!$C$11:$C$310, MATCH($C4039, Ingredients!$B$11:$B$310, 0)), "")="", "", IFERROR(INDEX(Ingredients!$C$11:$C$310, MATCH($C4039, Ingredients!$B$11:$B$310, 0)), "")))</f>
        <v/>
      </c>
      <c r="J4039" s="73" t="str">
        <f>IF($B4039="", "", IF(IFERROR(INDEX(Meals!$C$11:$C$260, MATCH($B4039, Meals!$B$11:$B$260, 0)), "")="", "", IFERROR(INDEX(Meals!$C$11:$C$260, MATCH($B4039, Meals!$B$11:$B$260, 0)), "")))</f>
        <v/>
      </c>
      <c r="K4039" s="4"/>
      <c r="L4039" s="72" t="str">
        <f t="shared" si="937"/>
        <v/>
      </c>
      <c r="M4039" s="73" t="str">
        <f t="shared" si="938"/>
        <v/>
      </c>
      <c r="N4039" s="4"/>
      <c r="O4039" s="78" t="str">
        <f t="shared" si="939"/>
        <v/>
      </c>
      <c r="P4039" s="79" t="str">
        <f t="shared" si="940"/>
        <v/>
      </c>
      <c r="Q4039" s="4"/>
      <c r="R4039" s="90" t="str">
        <f t="shared" si="941"/>
        <v/>
      </c>
      <c r="S4039" s="4"/>
      <c r="Y4039" s="18" t="str">
        <f t="shared" si="942"/>
        <v/>
      </c>
      <c r="AA4039" s="18" t="str">
        <f t="shared" si="933"/>
        <v/>
      </c>
      <c r="AB4039" s="18" t="str">
        <f t="shared" si="934"/>
        <v/>
      </c>
      <c r="AC4039" s="18" t="str">
        <f t="shared" si="943"/>
        <v/>
      </c>
      <c r="AD4039" s="18" t="str">
        <f t="shared" si="943"/>
        <v/>
      </c>
      <c r="AE4039" s="18" t="str">
        <f t="shared" si="944"/>
        <v/>
      </c>
      <c r="AG4039" s="95" t="str">
        <f>IF($C4039="", "", IF(IFERROR(INDEX(Ingredients!C$11:C$310, MATCH($C4039, Ingredients!$B$11:$B$310, 0)), "")="", "", IFERROR(INDEX(Ingredients!C$11:C$310, MATCH($C4039, Ingredients!$B$11:$B$310, 0)), "")))</f>
        <v/>
      </c>
      <c r="AH4039" s="105" t="str">
        <f>IF($C4039="", "", IF(IFERROR(INDEX(Ingredients!D$11:D$310, MATCH($C4039, Ingredients!$B$11:$B$310, 0)), "")="", "", IFERROR(INDEX(Ingredients!D$11:D$310, MATCH($C4039, Ingredients!$B$11:$B$310, 0)), "")))</f>
        <v/>
      </c>
      <c r="AI4039" s="106" t="str">
        <f>IF($C4039="", "", IF(IFERROR(INDEX(Ingredients!E$11:E$310, MATCH($C4039, Ingredients!$B$11:$B$310, 0)), "")="", "", IFERROR(INDEX(Ingredients!E$11:E$310, MATCH($C4039, Ingredients!$B$11:$B$310, 0)), "")))</f>
        <v/>
      </c>
      <c r="AJ4039" s="108" t="str">
        <f>IF($C4039="", "", IF(IFERROR(INDEX(Ingredients!F$11:F$310, MATCH($C4039, Ingredients!$B$11:$B$310, 0)), "")="", "", IFERROR(INDEX(Ingredients!F$11:F$310, MATCH($C4039, Ingredients!$B$11:$B$310, 0)), "")))</f>
        <v/>
      </c>
      <c r="AK4039" s="106" t="str">
        <f>IF($C4039="", "", IF(IFERROR(INDEX(Ingredients!G$11:G$310, MATCH($C4039, Ingredients!$B$11:$B$310, 0)), "")="", "", IFERROR(INDEX(Ingredients!G$11:G$310, MATCH($C4039, Ingredients!$B$11:$B$310, 0)), "")))</f>
        <v/>
      </c>
      <c r="AL4039" s="79" t="str">
        <f>IF($C4039="", "", IF(IFERROR(INDEX(Ingredients!H$11:H$310, MATCH($C4039, Ingredients!$B$11:$B$310, 0)), "")="", "", IFERROR(INDEX(Ingredients!H$11:H$310, MATCH($C4039, Ingredients!$B$11:$B$310, 0)), "")))</f>
        <v/>
      </c>
      <c r="AN4039" s="83" t="str">
        <f t="shared" si="935"/>
        <v/>
      </c>
      <c r="AP4039" s="114" t="str">
        <f t="shared" si="945"/>
        <v/>
      </c>
      <c r="AR4039" s="117" t="str">
        <f>IF($C4039="", "", IF(IFERROR(INDEX(Ingredients!$AI$11:$AI$310, MATCH($C4039, Ingredients!$B$11:$B$310, 0)), "")="", "", IFERROR(INDEX(Ingredients!$AI$11:$AI$310, MATCH($C4039, Ingredients!$B$11:$B$310, 0)), "")))</f>
        <v/>
      </c>
      <c r="AT4039" s="120" t="str">
        <f t="shared" si="946"/>
        <v/>
      </c>
      <c r="AV4039" s="90" t="str">
        <f t="shared" si="936"/>
        <v/>
      </c>
      <c r="AX4039" s="90" t="str">
        <f>IF($AV4039="", "", COUNTIF($AV$11:$AV$5010, "&lt;"&amp;$AV4039)+1+COUNTIF($AV$11:$AV4039, $AV4039)-1)</f>
        <v/>
      </c>
      <c r="AZ4039" s="111" t="str">
        <f>IF($B4039="", "", SUMIF('Shopping List'!$AV$11:$AV$25, $B4039, 'Shopping List'!$BN$11:$BN$25))</f>
        <v/>
      </c>
      <c r="BB4039" s="117" t="str">
        <f t="shared" si="947"/>
        <v/>
      </c>
    </row>
    <row r="4040" spans="1:54" x14ac:dyDescent="0.25">
      <c r="A4040" s="4"/>
      <c r="B4040" s="37"/>
      <c r="C4040" s="124"/>
      <c r="D4040" s="39"/>
      <c r="E4040" s="125"/>
      <c r="F4040" s="48"/>
      <c r="G4040" s="4"/>
      <c r="H4040" s="4"/>
      <c r="I4040" s="95" t="str">
        <f>IF($C4040="", "", IF(IFERROR(INDEX(Ingredients!$C$11:$C$310, MATCH($C4040, Ingredients!$B$11:$B$310, 0)), "")="", "", IFERROR(INDEX(Ingredients!$C$11:$C$310, MATCH($C4040, Ingredients!$B$11:$B$310, 0)), "")))</f>
        <v/>
      </c>
      <c r="J4040" s="73" t="str">
        <f>IF($B4040="", "", IF(IFERROR(INDEX(Meals!$C$11:$C$260, MATCH($B4040, Meals!$B$11:$B$260, 0)), "")="", "", IFERROR(INDEX(Meals!$C$11:$C$260, MATCH($B4040, Meals!$B$11:$B$260, 0)), "")))</f>
        <v/>
      </c>
      <c r="K4040" s="4"/>
      <c r="L4040" s="72" t="str">
        <f t="shared" si="937"/>
        <v/>
      </c>
      <c r="M4040" s="73" t="str">
        <f t="shared" si="938"/>
        <v/>
      </c>
      <c r="N4040" s="4"/>
      <c r="O4040" s="78" t="str">
        <f t="shared" si="939"/>
        <v/>
      </c>
      <c r="P4040" s="79" t="str">
        <f t="shared" si="940"/>
        <v/>
      </c>
      <c r="Q4040" s="4"/>
      <c r="R4040" s="90" t="str">
        <f t="shared" si="941"/>
        <v/>
      </c>
      <c r="S4040" s="4"/>
      <c r="Y4040" s="18" t="str">
        <f t="shared" si="942"/>
        <v/>
      </c>
      <c r="AA4040" s="18" t="str">
        <f t="shared" si="933"/>
        <v/>
      </c>
      <c r="AB4040" s="18" t="str">
        <f t="shared" si="934"/>
        <v/>
      </c>
      <c r="AC4040" s="18" t="str">
        <f t="shared" si="943"/>
        <v/>
      </c>
      <c r="AD4040" s="18" t="str">
        <f t="shared" si="943"/>
        <v/>
      </c>
      <c r="AE4040" s="18" t="str">
        <f t="shared" si="944"/>
        <v/>
      </c>
      <c r="AG4040" s="95" t="str">
        <f>IF($C4040="", "", IF(IFERROR(INDEX(Ingredients!C$11:C$310, MATCH($C4040, Ingredients!$B$11:$B$310, 0)), "")="", "", IFERROR(INDEX(Ingredients!C$11:C$310, MATCH($C4040, Ingredients!$B$11:$B$310, 0)), "")))</f>
        <v/>
      </c>
      <c r="AH4040" s="105" t="str">
        <f>IF($C4040="", "", IF(IFERROR(INDEX(Ingredients!D$11:D$310, MATCH($C4040, Ingredients!$B$11:$B$310, 0)), "")="", "", IFERROR(INDEX(Ingredients!D$11:D$310, MATCH($C4040, Ingredients!$B$11:$B$310, 0)), "")))</f>
        <v/>
      </c>
      <c r="AI4040" s="106" t="str">
        <f>IF($C4040="", "", IF(IFERROR(INDEX(Ingredients!E$11:E$310, MATCH($C4040, Ingredients!$B$11:$B$310, 0)), "")="", "", IFERROR(INDEX(Ingredients!E$11:E$310, MATCH($C4040, Ingredients!$B$11:$B$310, 0)), "")))</f>
        <v/>
      </c>
      <c r="AJ4040" s="108" t="str">
        <f>IF($C4040="", "", IF(IFERROR(INDEX(Ingredients!F$11:F$310, MATCH($C4040, Ingredients!$B$11:$B$310, 0)), "")="", "", IFERROR(INDEX(Ingredients!F$11:F$310, MATCH($C4040, Ingredients!$B$11:$B$310, 0)), "")))</f>
        <v/>
      </c>
      <c r="AK4040" s="106" t="str">
        <f>IF($C4040="", "", IF(IFERROR(INDEX(Ingredients!G$11:G$310, MATCH($C4040, Ingredients!$B$11:$B$310, 0)), "")="", "", IFERROR(INDEX(Ingredients!G$11:G$310, MATCH($C4040, Ingredients!$B$11:$B$310, 0)), "")))</f>
        <v/>
      </c>
      <c r="AL4040" s="79" t="str">
        <f>IF($C4040="", "", IF(IFERROR(INDEX(Ingredients!H$11:H$310, MATCH($C4040, Ingredients!$B$11:$B$310, 0)), "")="", "", IFERROR(INDEX(Ingredients!H$11:H$310, MATCH($C4040, Ingredients!$B$11:$B$310, 0)), "")))</f>
        <v/>
      </c>
      <c r="AN4040" s="83" t="str">
        <f t="shared" si="935"/>
        <v/>
      </c>
      <c r="AP4040" s="114" t="str">
        <f t="shared" si="945"/>
        <v/>
      </c>
      <c r="AR4040" s="117" t="str">
        <f>IF($C4040="", "", IF(IFERROR(INDEX(Ingredients!$AI$11:$AI$310, MATCH($C4040, Ingredients!$B$11:$B$310, 0)), "")="", "", IFERROR(INDEX(Ingredients!$AI$11:$AI$310, MATCH($C4040, Ingredients!$B$11:$B$310, 0)), "")))</f>
        <v/>
      </c>
      <c r="AT4040" s="120" t="str">
        <f t="shared" si="946"/>
        <v/>
      </c>
      <c r="AV4040" s="90" t="str">
        <f t="shared" si="936"/>
        <v/>
      </c>
      <c r="AX4040" s="90" t="str">
        <f>IF($AV4040="", "", COUNTIF($AV$11:$AV$5010, "&lt;"&amp;$AV4040)+1+COUNTIF($AV$11:$AV4040, $AV4040)-1)</f>
        <v/>
      </c>
      <c r="AZ4040" s="111" t="str">
        <f>IF($B4040="", "", SUMIF('Shopping List'!$AV$11:$AV$25, $B4040, 'Shopping List'!$BN$11:$BN$25))</f>
        <v/>
      </c>
      <c r="BB4040" s="117" t="str">
        <f t="shared" si="947"/>
        <v/>
      </c>
    </row>
    <row r="4041" spans="1:54" x14ac:dyDescent="0.25">
      <c r="A4041" s="4"/>
      <c r="B4041" s="37"/>
      <c r="C4041" s="124"/>
      <c r="D4041" s="39"/>
      <c r="E4041" s="125"/>
      <c r="F4041" s="48"/>
      <c r="G4041" s="4"/>
      <c r="H4041" s="4"/>
      <c r="I4041" s="95" t="str">
        <f>IF($C4041="", "", IF(IFERROR(INDEX(Ingredients!$C$11:$C$310, MATCH($C4041, Ingredients!$B$11:$B$310, 0)), "")="", "", IFERROR(INDEX(Ingredients!$C$11:$C$310, MATCH($C4041, Ingredients!$B$11:$B$310, 0)), "")))</f>
        <v/>
      </c>
      <c r="J4041" s="73" t="str">
        <f>IF($B4041="", "", IF(IFERROR(INDEX(Meals!$C$11:$C$260, MATCH($B4041, Meals!$B$11:$B$260, 0)), "")="", "", IFERROR(INDEX(Meals!$C$11:$C$260, MATCH($B4041, Meals!$B$11:$B$260, 0)), "")))</f>
        <v/>
      </c>
      <c r="K4041" s="4"/>
      <c r="L4041" s="72" t="str">
        <f t="shared" si="937"/>
        <v/>
      </c>
      <c r="M4041" s="73" t="str">
        <f t="shared" si="938"/>
        <v/>
      </c>
      <c r="N4041" s="4"/>
      <c r="O4041" s="78" t="str">
        <f t="shared" si="939"/>
        <v/>
      </c>
      <c r="P4041" s="79" t="str">
        <f t="shared" si="940"/>
        <v/>
      </c>
      <c r="Q4041" s="4"/>
      <c r="R4041" s="90" t="str">
        <f t="shared" si="941"/>
        <v/>
      </c>
      <c r="S4041" s="4"/>
      <c r="Y4041" s="18" t="str">
        <f t="shared" si="942"/>
        <v/>
      </c>
      <c r="AA4041" s="18" t="str">
        <f t="shared" si="933"/>
        <v/>
      </c>
      <c r="AB4041" s="18" t="str">
        <f t="shared" si="934"/>
        <v/>
      </c>
      <c r="AC4041" s="18" t="str">
        <f t="shared" si="943"/>
        <v/>
      </c>
      <c r="AD4041" s="18" t="str">
        <f t="shared" si="943"/>
        <v/>
      </c>
      <c r="AE4041" s="18" t="str">
        <f t="shared" si="944"/>
        <v/>
      </c>
      <c r="AG4041" s="95" t="str">
        <f>IF($C4041="", "", IF(IFERROR(INDEX(Ingredients!C$11:C$310, MATCH($C4041, Ingredients!$B$11:$B$310, 0)), "")="", "", IFERROR(INDEX(Ingredients!C$11:C$310, MATCH($C4041, Ingredients!$B$11:$B$310, 0)), "")))</f>
        <v/>
      </c>
      <c r="AH4041" s="105" t="str">
        <f>IF($C4041="", "", IF(IFERROR(INDEX(Ingredients!D$11:D$310, MATCH($C4041, Ingredients!$B$11:$B$310, 0)), "")="", "", IFERROR(INDEX(Ingredients!D$11:D$310, MATCH($C4041, Ingredients!$B$11:$B$310, 0)), "")))</f>
        <v/>
      </c>
      <c r="AI4041" s="106" t="str">
        <f>IF($C4041="", "", IF(IFERROR(INDEX(Ingredients!E$11:E$310, MATCH($C4041, Ingredients!$B$11:$B$310, 0)), "")="", "", IFERROR(INDEX(Ingredients!E$11:E$310, MATCH($C4041, Ingredients!$B$11:$B$310, 0)), "")))</f>
        <v/>
      </c>
      <c r="AJ4041" s="108" t="str">
        <f>IF($C4041="", "", IF(IFERROR(INDEX(Ingredients!F$11:F$310, MATCH($C4041, Ingredients!$B$11:$B$310, 0)), "")="", "", IFERROR(INDEX(Ingredients!F$11:F$310, MATCH($C4041, Ingredients!$B$11:$B$310, 0)), "")))</f>
        <v/>
      </c>
      <c r="AK4041" s="106" t="str">
        <f>IF($C4041="", "", IF(IFERROR(INDEX(Ingredients!G$11:G$310, MATCH($C4041, Ingredients!$B$11:$B$310, 0)), "")="", "", IFERROR(INDEX(Ingredients!G$11:G$310, MATCH($C4041, Ingredients!$B$11:$B$310, 0)), "")))</f>
        <v/>
      </c>
      <c r="AL4041" s="79" t="str">
        <f>IF($C4041="", "", IF(IFERROR(INDEX(Ingredients!H$11:H$310, MATCH($C4041, Ingredients!$B$11:$B$310, 0)), "")="", "", IFERROR(INDEX(Ingredients!H$11:H$310, MATCH($C4041, Ingredients!$B$11:$B$310, 0)), "")))</f>
        <v/>
      </c>
      <c r="AN4041" s="83" t="str">
        <f t="shared" si="935"/>
        <v/>
      </c>
      <c r="AP4041" s="114" t="str">
        <f t="shared" si="945"/>
        <v/>
      </c>
      <c r="AR4041" s="117" t="str">
        <f>IF($C4041="", "", IF(IFERROR(INDEX(Ingredients!$AI$11:$AI$310, MATCH($C4041, Ingredients!$B$11:$B$310, 0)), "")="", "", IFERROR(INDEX(Ingredients!$AI$11:$AI$310, MATCH($C4041, Ingredients!$B$11:$B$310, 0)), "")))</f>
        <v/>
      </c>
      <c r="AT4041" s="120" t="str">
        <f t="shared" si="946"/>
        <v/>
      </c>
      <c r="AV4041" s="90" t="str">
        <f t="shared" si="936"/>
        <v/>
      </c>
      <c r="AX4041" s="90" t="str">
        <f>IF($AV4041="", "", COUNTIF($AV$11:$AV$5010, "&lt;"&amp;$AV4041)+1+COUNTIF($AV$11:$AV4041, $AV4041)-1)</f>
        <v/>
      </c>
      <c r="AZ4041" s="111" t="str">
        <f>IF($B4041="", "", SUMIF('Shopping List'!$AV$11:$AV$25, $B4041, 'Shopping List'!$BN$11:$BN$25))</f>
        <v/>
      </c>
      <c r="BB4041" s="117" t="str">
        <f t="shared" si="947"/>
        <v/>
      </c>
    </row>
    <row r="4042" spans="1:54" x14ac:dyDescent="0.25">
      <c r="A4042" s="4"/>
      <c r="B4042" s="37"/>
      <c r="C4042" s="124"/>
      <c r="D4042" s="39"/>
      <c r="E4042" s="125"/>
      <c r="F4042" s="48"/>
      <c r="G4042" s="4"/>
      <c r="H4042" s="4"/>
      <c r="I4042" s="95" t="str">
        <f>IF($C4042="", "", IF(IFERROR(INDEX(Ingredients!$C$11:$C$310, MATCH($C4042, Ingredients!$B$11:$B$310, 0)), "")="", "", IFERROR(INDEX(Ingredients!$C$11:$C$310, MATCH($C4042, Ingredients!$B$11:$B$310, 0)), "")))</f>
        <v/>
      </c>
      <c r="J4042" s="73" t="str">
        <f>IF($B4042="", "", IF(IFERROR(INDEX(Meals!$C$11:$C$260, MATCH($B4042, Meals!$B$11:$B$260, 0)), "")="", "", IFERROR(INDEX(Meals!$C$11:$C$260, MATCH($B4042, Meals!$B$11:$B$260, 0)), "")))</f>
        <v/>
      </c>
      <c r="K4042" s="4"/>
      <c r="L4042" s="72" t="str">
        <f t="shared" si="937"/>
        <v/>
      </c>
      <c r="M4042" s="73" t="str">
        <f t="shared" si="938"/>
        <v/>
      </c>
      <c r="N4042" s="4"/>
      <c r="O4042" s="78" t="str">
        <f t="shared" si="939"/>
        <v/>
      </c>
      <c r="P4042" s="79" t="str">
        <f t="shared" si="940"/>
        <v/>
      </c>
      <c r="Q4042" s="4"/>
      <c r="R4042" s="90" t="str">
        <f t="shared" si="941"/>
        <v/>
      </c>
      <c r="S4042" s="4"/>
      <c r="Y4042" s="18" t="str">
        <f t="shared" si="942"/>
        <v/>
      </c>
      <c r="AA4042" s="18" t="str">
        <f t="shared" si="933"/>
        <v/>
      </c>
      <c r="AB4042" s="18" t="str">
        <f t="shared" si="934"/>
        <v/>
      </c>
      <c r="AC4042" s="18" t="str">
        <f t="shared" si="943"/>
        <v/>
      </c>
      <c r="AD4042" s="18" t="str">
        <f t="shared" si="943"/>
        <v/>
      </c>
      <c r="AE4042" s="18" t="str">
        <f t="shared" si="944"/>
        <v/>
      </c>
      <c r="AG4042" s="95" t="str">
        <f>IF($C4042="", "", IF(IFERROR(INDEX(Ingredients!C$11:C$310, MATCH($C4042, Ingredients!$B$11:$B$310, 0)), "")="", "", IFERROR(INDEX(Ingredients!C$11:C$310, MATCH($C4042, Ingredients!$B$11:$B$310, 0)), "")))</f>
        <v/>
      </c>
      <c r="AH4042" s="105" t="str">
        <f>IF($C4042="", "", IF(IFERROR(INDEX(Ingredients!D$11:D$310, MATCH($C4042, Ingredients!$B$11:$B$310, 0)), "")="", "", IFERROR(INDEX(Ingredients!D$11:D$310, MATCH($C4042, Ingredients!$B$11:$B$310, 0)), "")))</f>
        <v/>
      </c>
      <c r="AI4042" s="106" t="str">
        <f>IF($C4042="", "", IF(IFERROR(INDEX(Ingredients!E$11:E$310, MATCH($C4042, Ingredients!$B$11:$B$310, 0)), "")="", "", IFERROR(INDEX(Ingredients!E$11:E$310, MATCH($C4042, Ingredients!$B$11:$B$310, 0)), "")))</f>
        <v/>
      </c>
      <c r="AJ4042" s="108" t="str">
        <f>IF($C4042="", "", IF(IFERROR(INDEX(Ingredients!F$11:F$310, MATCH($C4042, Ingredients!$B$11:$B$310, 0)), "")="", "", IFERROR(INDEX(Ingredients!F$11:F$310, MATCH($C4042, Ingredients!$B$11:$B$310, 0)), "")))</f>
        <v/>
      </c>
      <c r="AK4042" s="106" t="str">
        <f>IF($C4042="", "", IF(IFERROR(INDEX(Ingredients!G$11:G$310, MATCH($C4042, Ingredients!$B$11:$B$310, 0)), "")="", "", IFERROR(INDEX(Ingredients!G$11:G$310, MATCH($C4042, Ingredients!$B$11:$B$310, 0)), "")))</f>
        <v/>
      </c>
      <c r="AL4042" s="79" t="str">
        <f>IF($C4042="", "", IF(IFERROR(INDEX(Ingredients!H$11:H$310, MATCH($C4042, Ingredients!$B$11:$B$310, 0)), "")="", "", IFERROR(INDEX(Ingredients!H$11:H$310, MATCH($C4042, Ingredients!$B$11:$B$310, 0)), "")))</f>
        <v/>
      </c>
      <c r="AN4042" s="83" t="str">
        <f t="shared" si="935"/>
        <v/>
      </c>
      <c r="AP4042" s="114" t="str">
        <f t="shared" si="945"/>
        <v/>
      </c>
      <c r="AR4042" s="117" t="str">
        <f>IF($C4042="", "", IF(IFERROR(INDEX(Ingredients!$AI$11:$AI$310, MATCH($C4042, Ingredients!$B$11:$B$310, 0)), "")="", "", IFERROR(INDEX(Ingredients!$AI$11:$AI$310, MATCH($C4042, Ingredients!$B$11:$B$310, 0)), "")))</f>
        <v/>
      </c>
      <c r="AT4042" s="120" t="str">
        <f t="shared" si="946"/>
        <v/>
      </c>
      <c r="AV4042" s="90" t="str">
        <f t="shared" si="936"/>
        <v/>
      </c>
      <c r="AX4042" s="90" t="str">
        <f>IF($AV4042="", "", COUNTIF($AV$11:$AV$5010, "&lt;"&amp;$AV4042)+1+COUNTIF($AV$11:$AV4042, $AV4042)-1)</f>
        <v/>
      </c>
      <c r="AZ4042" s="111" t="str">
        <f>IF($B4042="", "", SUMIF('Shopping List'!$AV$11:$AV$25, $B4042, 'Shopping List'!$BN$11:$BN$25))</f>
        <v/>
      </c>
      <c r="BB4042" s="117" t="str">
        <f t="shared" si="947"/>
        <v/>
      </c>
    </row>
    <row r="4043" spans="1:54" x14ac:dyDescent="0.25">
      <c r="A4043" s="4"/>
      <c r="B4043" s="37"/>
      <c r="C4043" s="124"/>
      <c r="D4043" s="39"/>
      <c r="E4043" s="125"/>
      <c r="F4043" s="48"/>
      <c r="G4043" s="4"/>
      <c r="H4043" s="4"/>
      <c r="I4043" s="95" t="str">
        <f>IF($C4043="", "", IF(IFERROR(INDEX(Ingredients!$C$11:$C$310, MATCH($C4043, Ingredients!$B$11:$B$310, 0)), "")="", "", IFERROR(INDEX(Ingredients!$C$11:$C$310, MATCH($C4043, Ingredients!$B$11:$B$310, 0)), "")))</f>
        <v/>
      </c>
      <c r="J4043" s="73" t="str">
        <f>IF($B4043="", "", IF(IFERROR(INDEX(Meals!$C$11:$C$260, MATCH($B4043, Meals!$B$11:$B$260, 0)), "")="", "", IFERROR(INDEX(Meals!$C$11:$C$260, MATCH($B4043, Meals!$B$11:$B$260, 0)), "")))</f>
        <v/>
      </c>
      <c r="K4043" s="4"/>
      <c r="L4043" s="72" t="str">
        <f t="shared" si="937"/>
        <v/>
      </c>
      <c r="M4043" s="73" t="str">
        <f t="shared" si="938"/>
        <v/>
      </c>
      <c r="N4043" s="4"/>
      <c r="O4043" s="78" t="str">
        <f t="shared" si="939"/>
        <v/>
      </c>
      <c r="P4043" s="79" t="str">
        <f t="shared" si="940"/>
        <v/>
      </c>
      <c r="Q4043" s="4"/>
      <c r="R4043" s="90" t="str">
        <f t="shared" si="941"/>
        <v/>
      </c>
      <c r="S4043" s="4"/>
      <c r="Y4043" s="18" t="str">
        <f t="shared" si="942"/>
        <v/>
      </c>
      <c r="AA4043" s="18" t="str">
        <f t="shared" ref="AA4043:AA4106" si="948">IF($Y4043="", "", IF(AND(AA$5="X", B4043=""), $Y$6, IF(AND(NOT(B4043=""), COUNTIF(V$11:V$260, B4043)=0), $Y$7, "")))</f>
        <v/>
      </c>
      <c r="AB4043" s="18" t="str">
        <f t="shared" ref="AB4043:AB4106" si="949">IF($Y4043="", "", IF(AND(AB$5="X", C4043=""), $Y$6, IF(AND(NOT(C4043=""), COUNTIF(W$11:W$310, C4043)=0), $Y$7, "")))</f>
        <v/>
      </c>
      <c r="AC4043" s="18" t="str">
        <f t="shared" si="943"/>
        <v/>
      </c>
      <c r="AD4043" s="18" t="str">
        <f t="shared" si="943"/>
        <v/>
      </c>
      <c r="AE4043" s="18" t="str">
        <f t="shared" si="944"/>
        <v/>
      </c>
      <c r="AG4043" s="95" t="str">
        <f>IF($C4043="", "", IF(IFERROR(INDEX(Ingredients!C$11:C$310, MATCH($C4043, Ingredients!$B$11:$B$310, 0)), "")="", "", IFERROR(INDEX(Ingredients!C$11:C$310, MATCH($C4043, Ingredients!$B$11:$B$310, 0)), "")))</f>
        <v/>
      </c>
      <c r="AH4043" s="105" t="str">
        <f>IF($C4043="", "", IF(IFERROR(INDEX(Ingredients!D$11:D$310, MATCH($C4043, Ingredients!$B$11:$B$310, 0)), "")="", "", IFERROR(INDEX(Ingredients!D$11:D$310, MATCH($C4043, Ingredients!$B$11:$B$310, 0)), "")))</f>
        <v/>
      </c>
      <c r="AI4043" s="106" t="str">
        <f>IF($C4043="", "", IF(IFERROR(INDEX(Ingredients!E$11:E$310, MATCH($C4043, Ingredients!$B$11:$B$310, 0)), "")="", "", IFERROR(INDEX(Ingredients!E$11:E$310, MATCH($C4043, Ingredients!$B$11:$B$310, 0)), "")))</f>
        <v/>
      </c>
      <c r="AJ4043" s="108" t="str">
        <f>IF($C4043="", "", IF(IFERROR(INDEX(Ingredients!F$11:F$310, MATCH($C4043, Ingredients!$B$11:$B$310, 0)), "")="", "", IFERROR(INDEX(Ingredients!F$11:F$310, MATCH($C4043, Ingredients!$B$11:$B$310, 0)), "")))</f>
        <v/>
      </c>
      <c r="AK4043" s="106" t="str">
        <f>IF($C4043="", "", IF(IFERROR(INDEX(Ingredients!G$11:G$310, MATCH($C4043, Ingredients!$B$11:$B$310, 0)), "")="", "", IFERROR(INDEX(Ingredients!G$11:G$310, MATCH($C4043, Ingredients!$B$11:$B$310, 0)), "")))</f>
        <v/>
      </c>
      <c r="AL4043" s="79" t="str">
        <f>IF($C4043="", "", IF(IFERROR(INDEX(Ingredients!H$11:H$310, MATCH($C4043, Ingredients!$B$11:$B$310, 0)), "")="", "", IFERROR(INDEX(Ingredients!H$11:H$310, MATCH($C4043, Ingredients!$B$11:$B$310, 0)), "")))</f>
        <v/>
      </c>
      <c r="AN4043" s="83" t="str">
        <f t="shared" ref="AN4043:AN4106" si="950">IF($D4043="", "", IFERROR(IF($AK4043=$AI4043, $AJ4043/$AH4043, $AJ4043), ""))</f>
        <v/>
      </c>
      <c r="AP4043" s="114" t="str">
        <f t="shared" si="945"/>
        <v/>
      </c>
      <c r="AR4043" s="117" t="str">
        <f>IF($C4043="", "", IF(IFERROR(INDEX(Ingredients!$AI$11:$AI$310, MATCH($C4043, Ingredients!$B$11:$B$310, 0)), "")="", "", IFERROR(INDEX(Ingredients!$AI$11:$AI$310, MATCH($C4043, Ingredients!$B$11:$B$310, 0)), "")))</f>
        <v/>
      </c>
      <c r="AT4043" s="120" t="str">
        <f t="shared" si="946"/>
        <v/>
      </c>
      <c r="AV4043" s="90" t="str">
        <f t="shared" ref="AV4043:AV4106" si="951">IF($AT$8="", "", IF($B4043=$AT$8, $E4043, ""))</f>
        <v/>
      </c>
      <c r="AX4043" s="90" t="str">
        <f>IF($AV4043="", "", COUNTIF($AV$11:$AV$5010, "&lt;"&amp;$AV4043)+1+COUNTIF($AV$11:$AV4043, $AV4043)-1)</f>
        <v/>
      </c>
      <c r="AZ4043" s="111" t="str">
        <f>IF($B4043="", "", SUMIF('Shopping List'!$AV$11:$AV$25, $B4043, 'Shopping List'!$BN$11:$BN$25))</f>
        <v/>
      </c>
      <c r="BB4043" s="117" t="str">
        <f t="shared" si="947"/>
        <v/>
      </c>
    </row>
    <row r="4044" spans="1:54" x14ac:dyDescent="0.25">
      <c r="A4044" s="4"/>
      <c r="B4044" s="37"/>
      <c r="C4044" s="124"/>
      <c r="D4044" s="39"/>
      <c r="E4044" s="125"/>
      <c r="F4044" s="48"/>
      <c r="G4044" s="4"/>
      <c r="H4044" s="4"/>
      <c r="I4044" s="95" t="str">
        <f>IF($C4044="", "", IF(IFERROR(INDEX(Ingredients!$C$11:$C$310, MATCH($C4044, Ingredients!$B$11:$B$310, 0)), "")="", "", IFERROR(INDEX(Ingredients!$C$11:$C$310, MATCH($C4044, Ingredients!$B$11:$B$310, 0)), "")))</f>
        <v/>
      </c>
      <c r="J4044" s="73" t="str">
        <f>IF($B4044="", "", IF(IFERROR(INDEX(Meals!$C$11:$C$260, MATCH($B4044, Meals!$B$11:$B$260, 0)), "")="", "", IFERROR(INDEX(Meals!$C$11:$C$260, MATCH($B4044, Meals!$B$11:$B$260, 0)), "")))</f>
        <v/>
      </c>
      <c r="K4044" s="4"/>
      <c r="L4044" s="72" t="str">
        <f t="shared" ref="L4044:L4107" si="952">IF($D4044="", "", IFERROR(ROUND($AN4044*$D4044, 0), ""))</f>
        <v/>
      </c>
      <c r="M4044" s="73" t="str">
        <f t="shared" ref="M4044:M4107" si="953">IFERROR(ROUND($L4044/$J4044, 0), "")</f>
        <v/>
      </c>
      <c r="N4044" s="4"/>
      <c r="O4044" s="78" t="str">
        <f t="shared" ref="O4044:O4107" si="954">IF($D4044="", "", IFERROR(ROUND($AP4044*$D4044, 2), ""))</f>
        <v/>
      </c>
      <c r="P4044" s="79" t="str">
        <f t="shared" ref="P4044:P4107" si="955">IFERROR(ROUND($O4044/$J4044, 2), "")</f>
        <v/>
      </c>
      <c r="Q4044" s="4"/>
      <c r="R4044" s="90" t="str">
        <f t="shared" ref="R4044:R4107" si="956">IF(OR($D4044="", $AR4044=""), "", IF($AR4044&gt;=$D4044, $V$3, $V$4))</f>
        <v/>
      </c>
      <c r="S4044" s="4"/>
      <c r="Y4044" s="18" t="str">
        <f t="shared" ref="Y4044:Y4107" si="957">IF(COUNTIF($B4044:$F4044, "")=5, "", "X")</f>
        <v/>
      </c>
      <c r="AA4044" s="18" t="str">
        <f t="shared" si="948"/>
        <v/>
      </c>
      <c r="AB4044" s="18" t="str">
        <f t="shared" si="949"/>
        <v/>
      </c>
      <c r="AC4044" s="18" t="str">
        <f t="shared" ref="AC4044:AD4107" si="958">IF($Y4044="", "", IF(AND(AC$5="X", D4044=""), $Y$6, IF(AND(NOT(D4044=""), ISNUMBER(D4044)=FALSE), $Y$7, "")))</f>
        <v/>
      </c>
      <c r="AD4044" s="18" t="str">
        <f t="shared" si="958"/>
        <v/>
      </c>
      <c r="AE4044" s="18" t="str">
        <f t="shared" ref="AE4044:AE4107" si="959">IF($Y4044="", "", IF(AND(AE$5="X", F4044=""), $Y$6, ""))</f>
        <v/>
      </c>
      <c r="AG4044" s="95" t="str">
        <f>IF($C4044="", "", IF(IFERROR(INDEX(Ingredients!C$11:C$310, MATCH($C4044, Ingredients!$B$11:$B$310, 0)), "")="", "", IFERROR(INDEX(Ingredients!C$11:C$310, MATCH($C4044, Ingredients!$B$11:$B$310, 0)), "")))</f>
        <v/>
      </c>
      <c r="AH4044" s="105" t="str">
        <f>IF($C4044="", "", IF(IFERROR(INDEX(Ingredients!D$11:D$310, MATCH($C4044, Ingredients!$B$11:$B$310, 0)), "")="", "", IFERROR(INDEX(Ingredients!D$11:D$310, MATCH($C4044, Ingredients!$B$11:$B$310, 0)), "")))</f>
        <v/>
      </c>
      <c r="AI4044" s="106" t="str">
        <f>IF($C4044="", "", IF(IFERROR(INDEX(Ingredients!E$11:E$310, MATCH($C4044, Ingredients!$B$11:$B$310, 0)), "")="", "", IFERROR(INDEX(Ingredients!E$11:E$310, MATCH($C4044, Ingredients!$B$11:$B$310, 0)), "")))</f>
        <v/>
      </c>
      <c r="AJ4044" s="108" t="str">
        <f>IF($C4044="", "", IF(IFERROR(INDEX(Ingredients!F$11:F$310, MATCH($C4044, Ingredients!$B$11:$B$310, 0)), "")="", "", IFERROR(INDEX(Ingredients!F$11:F$310, MATCH($C4044, Ingredients!$B$11:$B$310, 0)), "")))</f>
        <v/>
      </c>
      <c r="AK4044" s="106" t="str">
        <f>IF($C4044="", "", IF(IFERROR(INDEX(Ingredients!G$11:G$310, MATCH($C4044, Ingredients!$B$11:$B$310, 0)), "")="", "", IFERROR(INDEX(Ingredients!G$11:G$310, MATCH($C4044, Ingredients!$B$11:$B$310, 0)), "")))</f>
        <v/>
      </c>
      <c r="AL4044" s="79" t="str">
        <f>IF($C4044="", "", IF(IFERROR(INDEX(Ingredients!H$11:H$310, MATCH($C4044, Ingredients!$B$11:$B$310, 0)), "")="", "", IFERROR(INDEX(Ingredients!H$11:H$310, MATCH($C4044, Ingredients!$B$11:$B$310, 0)), "")))</f>
        <v/>
      </c>
      <c r="AN4044" s="83" t="str">
        <f t="shared" si="950"/>
        <v/>
      </c>
      <c r="AP4044" s="114" t="str">
        <f t="shared" ref="AP4044:AP4107" si="960">IF($D4044="", "", IFERROR(IF($AK4044=$AI4044, $AL4044/$AH4044, $AL4044), ""))</f>
        <v/>
      </c>
      <c r="AR4044" s="117" t="str">
        <f>IF($C4044="", "", IF(IFERROR(INDEX(Ingredients!$AI$11:$AI$310, MATCH($C4044, Ingredients!$B$11:$B$310, 0)), "")="", "", IFERROR(INDEX(Ingredients!$AI$11:$AI$310, MATCH($C4044, Ingredients!$B$11:$B$310, 0)), "")))</f>
        <v/>
      </c>
      <c r="AT4044" s="120" t="str">
        <f t="shared" ref="AT4044:AT4107" si="961">IF(OR($B4044="", $R4044=""), "", CONCATENATE($B4044, " - ", $R4044))</f>
        <v/>
      </c>
      <c r="AV4044" s="90" t="str">
        <f t="shared" si="951"/>
        <v/>
      </c>
      <c r="AX4044" s="90" t="str">
        <f>IF($AV4044="", "", COUNTIF($AV$11:$AV$5010, "&lt;"&amp;$AV4044)+1+COUNTIF($AV$11:$AV4044, $AV4044)-1)</f>
        <v/>
      </c>
      <c r="AZ4044" s="111" t="str">
        <f>IF($B4044="", "", SUMIF('Shopping List'!$AV$11:$AV$25, $B4044, 'Shopping List'!$BN$11:$BN$25))</f>
        <v/>
      </c>
      <c r="BB4044" s="117" t="str">
        <f t="shared" ref="BB4044:BB4107" si="962">IF(OR($AZ4044="", $AZ4044=0), "", IFERROR($D4044*$AZ4044, ""))</f>
        <v/>
      </c>
    </row>
    <row r="4045" spans="1:54" x14ac:dyDescent="0.25">
      <c r="A4045" s="4"/>
      <c r="B4045" s="37"/>
      <c r="C4045" s="124"/>
      <c r="D4045" s="39"/>
      <c r="E4045" s="125"/>
      <c r="F4045" s="48"/>
      <c r="G4045" s="4"/>
      <c r="H4045" s="4"/>
      <c r="I4045" s="95" t="str">
        <f>IF($C4045="", "", IF(IFERROR(INDEX(Ingredients!$C$11:$C$310, MATCH($C4045, Ingredients!$B$11:$B$310, 0)), "")="", "", IFERROR(INDEX(Ingredients!$C$11:$C$310, MATCH($C4045, Ingredients!$B$11:$B$310, 0)), "")))</f>
        <v/>
      </c>
      <c r="J4045" s="73" t="str">
        <f>IF($B4045="", "", IF(IFERROR(INDEX(Meals!$C$11:$C$260, MATCH($B4045, Meals!$B$11:$B$260, 0)), "")="", "", IFERROR(INDEX(Meals!$C$11:$C$260, MATCH($B4045, Meals!$B$11:$B$260, 0)), "")))</f>
        <v/>
      </c>
      <c r="K4045" s="4"/>
      <c r="L4045" s="72" t="str">
        <f t="shared" si="952"/>
        <v/>
      </c>
      <c r="M4045" s="73" t="str">
        <f t="shared" si="953"/>
        <v/>
      </c>
      <c r="N4045" s="4"/>
      <c r="O4045" s="78" t="str">
        <f t="shared" si="954"/>
        <v/>
      </c>
      <c r="P4045" s="79" t="str">
        <f t="shared" si="955"/>
        <v/>
      </c>
      <c r="Q4045" s="4"/>
      <c r="R4045" s="90" t="str">
        <f t="shared" si="956"/>
        <v/>
      </c>
      <c r="S4045" s="4"/>
      <c r="Y4045" s="18" t="str">
        <f t="shared" si="957"/>
        <v/>
      </c>
      <c r="AA4045" s="18" t="str">
        <f t="shared" si="948"/>
        <v/>
      </c>
      <c r="AB4045" s="18" t="str">
        <f t="shared" si="949"/>
        <v/>
      </c>
      <c r="AC4045" s="18" t="str">
        <f t="shared" si="958"/>
        <v/>
      </c>
      <c r="AD4045" s="18" t="str">
        <f t="shared" si="958"/>
        <v/>
      </c>
      <c r="AE4045" s="18" t="str">
        <f t="shared" si="959"/>
        <v/>
      </c>
      <c r="AG4045" s="95" t="str">
        <f>IF($C4045="", "", IF(IFERROR(INDEX(Ingredients!C$11:C$310, MATCH($C4045, Ingredients!$B$11:$B$310, 0)), "")="", "", IFERROR(INDEX(Ingredients!C$11:C$310, MATCH($C4045, Ingredients!$B$11:$B$310, 0)), "")))</f>
        <v/>
      </c>
      <c r="AH4045" s="105" t="str">
        <f>IF($C4045="", "", IF(IFERROR(INDEX(Ingredients!D$11:D$310, MATCH($C4045, Ingredients!$B$11:$B$310, 0)), "")="", "", IFERROR(INDEX(Ingredients!D$11:D$310, MATCH($C4045, Ingredients!$B$11:$B$310, 0)), "")))</f>
        <v/>
      </c>
      <c r="AI4045" s="106" t="str">
        <f>IF($C4045="", "", IF(IFERROR(INDEX(Ingredients!E$11:E$310, MATCH($C4045, Ingredients!$B$11:$B$310, 0)), "")="", "", IFERROR(INDEX(Ingredients!E$11:E$310, MATCH($C4045, Ingredients!$B$11:$B$310, 0)), "")))</f>
        <v/>
      </c>
      <c r="AJ4045" s="108" t="str">
        <f>IF($C4045="", "", IF(IFERROR(INDEX(Ingredients!F$11:F$310, MATCH($C4045, Ingredients!$B$11:$B$310, 0)), "")="", "", IFERROR(INDEX(Ingredients!F$11:F$310, MATCH($C4045, Ingredients!$B$11:$B$310, 0)), "")))</f>
        <v/>
      </c>
      <c r="AK4045" s="106" t="str">
        <f>IF($C4045="", "", IF(IFERROR(INDEX(Ingredients!G$11:G$310, MATCH($C4045, Ingredients!$B$11:$B$310, 0)), "")="", "", IFERROR(INDEX(Ingredients!G$11:G$310, MATCH($C4045, Ingredients!$B$11:$B$310, 0)), "")))</f>
        <v/>
      </c>
      <c r="AL4045" s="79" t="str">
        <f>IF($C4045="", "", IF(IFERROR(INDEX(Ingredients!H$11:H$310, MATCH($C4045, Ingredients!$B$11:$B$310, 0)), "")="", "", IFERROR(INDEX(Ingredients!H$11:H$310, MATCH($C4045, Ingredients!$B$11:$B$310, 0)), "")))</f>
        <v/>
      </c>
      <c r="AN4045" s="83" t="str">
        <f t="shared" si="950"/>
        <v/>
      </c>
      <c r="AP4045" s="114" t="str">
        <f t="shared" si="960"/>
        <v/>
      </c>
      <c r="AR4045" s="117" t="str">
        <f>IF($C4045="", "", IF(IFERROR(INDEX(Ingredients!$AI$11:$AI$310, MATCH($C4045, Ingredients!$B$11:$B$310, 0)), "")="", "", IFERROR(INDEX(Ingredients!$AI$11:$AI$310, MATCH($C4045, Ingredients!$B$11:$B$310, 0)), "")))</f>
        <v/>
      </c>
      <c r="AT4045" s="120" t="str">
        <f t="shared" si="961"/>
        <v/>
      </c>
      <c r="AV4045" s="90" t="str">
        <f t="shared" si="951"/>
        <v/>
      </c>
      <c r="AX4045" s="90" t="str">
        <f>IF($AV4045="", "", COUNTIF($AV$11:$AV$5010, "&lt;"&amp;$AV4045)+1+COUNTIF($AV$11:$AV4045, $AV4045)-1)</f>
        <v/>
      </c>
      <c r="AZ4045" s="111" t="str">
        <f>IF($B4045="", "", SUMIF('Shopping List'!$AV$11:$AV$25, $B4045, 'Shopping List'!$BN$11:$BN$25))</f>
        <v/>
      </c>
      <c r="BB4045" s="117" t="str">
        <f t="shared" si="962"/>
        <v/>
      </c>
    </row>
    <row r="4046" spans="1:54" x14ac:dyDescent="0.25">
      <c r="A4046" s="4"/>
      <c r="B4046" s="37"/>
      <c r="C4046" s="124"/>
      <c r="D4046" s="39"/>
      <c r="E4046" s="125"/>
      <c r="F4046" s="48"/>
      <c r="G4046" s="4"/>
      <c r="H4046" s="4"/>
      <c r="I4046" s="95" t="str">
        <f>IF($C4046="", "", IF(IFERROR(INDEX(Ingredients!$C$11:$C$310, MATCH($C4046, Ingredients!$B$11:$B$310, 0)), "")="", "", IFERROR(INDEX(Ingredients!$C$11:$C$310, MATCH($C4046, Ingredients!$B$11:$B$310, 0)), "")))</f>
        <v/>
      </c>
      <c r="J4046" s="73" t="str">
        <f>IF($B4046="", "", IF(IFERROR(INDEX(Meals!$C$11:$C$260, MATCH($B4046, Meals!$B$11:$B$260, 0)), "")="", "", IFERROR(INDEX(Meals!$C$11:$C$260, MATCH($B4046, Meals!$B$11:$B$260, 0)), "")))</f>
        <v/>
      </c>
      <c r="K4046" s="4"/>
      <c r="L4046" s="72" t="str">
        <f t="shared" si="952"/>
        <v/>
      </c>
      <c r="M4046" s="73" t="str">
        <f t="shared" si="953"/>
        <v/>
      </c>
      <c r="N4046" s="4"/>
      <c r="O4046" s="78" t="str">
        <f t="shared" si="954"/>
        <v/>
      </c>
      <c r="P4046" s="79" t="str">
        <f t="shared" si="955"/>
        <v/>
      </c>
      <c r="Q4046" s="4"/>
      <c r="R4046" s="90" t="str">
        <f t="shared" si="956"/>
        <v/>
      </c>
      <c r="S4046" s="4"/>
      <c r="Y4046" s="18" t="str">
        <f t="shared" si="957"/>
        <v/>
      </c>
      <c r="AA4046" s="18" t="str">
        <f t="shared" si="948"/>
        <v/>
      </c>
      <c r="AB4046" s="18" t="str">
        <f t="shared" si="949"/>
        <v/>
      </c>
      <c r="AC4046" s="18" t="str">
        <f t="shared" si="958"/>
        <v/>
      </c>
      <c r="AD4046" s="18" t="str">
        <f t="shared" si="958"/>
        <v/>
      </c>
      <c r="AE4046" s="18" t="str">
        <f t="shared" si="959"/>
        <v/>
      </c>
      <c r="AG4046" s="95" t="str">
        <f>IF($C4046="", "", IF(IFERROR(INDEX(Ingredients!C$11:C$310, MATCH($C4046, Ingredients!$B$11:$B$310, 0)), "")="", "", IFERROR(INDEX(Ingredients!C$11:C$310, MATCH($C4046, Ingredients!$B$11:$B$310, 0)), "")))</f>
        <v/>
      </c>
      <c r="AH4046" s="105" t="str">
        <f>IF($C4046="", "", IF(IFERROR(INDEX(Ingredients!D$11:D$310, MATCH($C4046, Ingredients!$B$11:$B$310, 0)), "")="", "", IFERROR(INDEX(Ingredients!D$11:D$310, MATCH($C4046, Ingredients!$B$11:$B$310, 0)), "")))</f>
        <v/>
      </c>
      <c r="AI4046" s="106" t="str">
        <f>IF($C4046="", "", IF(IFERROR(INDEX(Ingredients!E$11:E$310, MATCH($C4046, Ingredients!$B$11:$B$310, 0)), "")="", "", IFERROR(INDEX(Ingredients!E$11:E$310, MATCH($C4046, Ingredients!$B$11:$B$310, 0)), "")))</f>
        <v/>
      </c>
      <c r="AJ4046" s="108" t="str">
        <f>IF($C4046="", "", IF(IFERROR(INDEX(Ingredients!F$11:F$310, MATCH($C4046, Ingredients!$B$11:$B$310, 0)), "")="", "", IFERROR(INDEX(Ingredients!F$11:F$310, MATCH($C4046, Ingredients!$B$11:$B$310, 0)), "")))</f>
        <v/>
      </c>
      <c r="AK4046" s="106" t="str">
        <f>IF($C4046="", "", IF(IFERROR(INDEX(Ingredients!G$11:G$310, MATCH($C4046, Ingredients!$B$11:$B$310, 0)), "")="", "", IFERROR(INDEX(Ingredients!G$11:G$310, MATCH($C4046, Ingredients!$B$11:$B$310, 0)), "")))</f>
        <v/>
      </c>
      <c r="AL4046" s="79" t="str">
        <f>IF($C4046="", "", IF(IFERROR(INDEX(Ingredients!H$11:H$310, MATCH($C4046, Ingredients!$B$11:$B$310, 0)), "")="", "", IFERROR(INDEX(Ingredients!H$11:H$310, MATCH($C4046, Ingredients!$B$11:$B$310, 0)), "")))</f>
        <v/>
      </c>
      <c r="AN4046" s="83" t="str">
        <f t="shared" si="950"/>
        <v/>
      </c>
      <c r="AP4046" s="114" t="str">
        <f t="shared" si="960"/>
        <v/>
      </c>
      <c r="AR4046" s="117" t="str">
        <f>IF($C4046="", "", IF(IFERROR(INDEX(Ingredients!$AI$11:$AI$310, MATCH($C4046, Ingredients!$B$11:$B$310, 0)), "")="", "", IFERROR(INDEX(Ingredients!$AI$11:$AI$310, MATCH($C4046, Ingredients!$B$11:$B$310, 0)), "")))</f>
        <v/>
      </c>
      <c r="AT4046" s="120" t="str">
        <f t="shared" si="961"/>
        <v/>
      </c>
      <c r="AV4046" s="90" t="str">
        <f t="shared" si="951"/>
        <v/>
      </c>
      <c r="AX4046" s="90" t="str">
        <f>IF($AV4046="", "", COUNTIF($AV$11:$AV$5010, "&lt;"&amp;$AV4046)+1+COUNTIF($AV$11:$AV4046, $AV4046)-1)</f>
        <v/>
      </c>
      <c r="AZ4046" s="111" t="str">
        <f>IF($B4046="", "", SUMIF('Shopping List'!$AV$11:$AV$25, $B4046, 'Shopping List'!$BN$11:$BN$25))</f>
        <v/>
      </c>
      <c r="BB4046" s="117" t="str">
        <f t="shared" si="962"/>
        <v/>
      </c>
    </row>
    <row r="4047" spans="1:54" x14ac:dyDescent="0.25">
      <c r="A4047" s="4"/>
      <c r="B4047" s="37"/>
      <c r="C4047" s="124"/>
      <c r="D4047" s="39"/>
      <c r="E4047" s="125"/>
      <c r="F4047" s="48"/>
      <c r="G4047" s="4"/>
      <c r="H4047" s="4"/>
      <c r="I4047" s="95" t="str">
        <f>IF($C4047="", "", IF(IFERROR(INDEX(Ingredients!$C$11:$C$310, MATCH($C4047, Ingredients!$B$11:$B$310, 0)), "")="", "", IFERROR(INDEX(Ingredients!$C$11:$C$310, MATCH($C4047, Ingredients!$B$11:$B$310, 0)), "")))</f>
        <v/>
      </c>
      <c r="J4047" s="73" t="str">
        <f>IF($B4047="", "", IF(IFERROR(INDEX(Meals!$C$11:$C$260, MATCH($B4047, Meals!$B$11:$B$260, 0)), "")="", "", IFERROR(INDEX(Meals!$C$11:$C$260, MATCH($B4047, Meals!$B$11:$B$260, 0)), "")))</f>
        <v/>
      </c>
      <c r="K4047" s="4"/>
      <c r="L4047" s="72" t="str">
        <f t="shared" si="952"/>
        <v/>
      </c>
      <c r="M4047" s="73" t="str">
        <f t="shared" si="953"/>
        <v/>
      </c>
      <c r="N4047" s="4"/>
      <c r="O4047" s="78" t="str">
        <f t="shared" si="954"/>
        <v/>
      </c>
      <c r="P4047" s="79" t="str">
        <f t="shared" si="955"/>
        <v/>
      </c>
      <c r="Q4047" s="4"/>
      <c r="R4047" s="90" t="str">
        <f t="shared" si="956"/>
        <v/>
      </c>
      <c r="S4047" s="4"/>
      <c r="Y4047" s="18" t="str">
        <f t="shared" si="957"/>
        <v/>
      </c>
      <c r="AA4047" s="18" t="str">
        <f t="shared" si="948"/>
        <v/>
      </c>
      <c r="AB4047" s="18" t="str">
        <f t="shared" si="949"/>
        <v/>
      </c>
      <c r="AC4047" s="18" t="str">
        <f t="shared" si="958"/>
        <v/>
      </c>
      <c r="AD4047" s="18" t="str">
        <f t="shared" si="958"/>
        <v/>
      </c>
      <c r="AE4047" s="18" t="str">
        <f t="shared" si="959"/>
        <v/>
      </c>
      <c r="AG4047" s="95" t="str">
        <f>IF($C4047="", "", IF(IFERROR(INDEX(Ingredients!C$11:C$310, MATCH($C4047, Ingredients!$B$11:$B$310, 0)), "")="", "", IFERROR(INDEX(Ingredients!C$11:C$310, MATCH($C4047, Ingredients!$B$11:$B$310, 0)), "")))</f>
        <v/>
      </c>
      <c r="AH4047" s="105" t="str">
        <f>IF($C4047="", "", IF(IFERROR(INDEX(Ingredients!D$11:D$310, MATCH($C4047, Ingredients!$B$11:$B$310, 0)), "")="", "", IFERROR(INDEX(Ingredients!D$11:D$310, MATCH($C4047, Ingredients!$B$11:$B$310, 0)), "")))</f>
        <v/>
      </c>
      <c r="AI4047" s="106" t="str">
        <f>IF($C4047="", "", IF(IFERROR(INDEX(Ingredients!E$11:E$310, MATCH($C4047, Ingredients!$B$11:$B$310, 0)), "")="", "", IFERROR(INDEX(Ingredients!E$11:E$310, MATCH($C4047, Ingredients!$B$11:$B$310, 0)), "")))</f>
        <v/>
      </c>
      <c r="AJ4047" s="108" t="str">
        <f>IF($C4047="", "", IF(IFERROR(INDEX(Ingredients!F$11:F$310, MATCH($C4047, Ingredients!$B$11:$B$310, 0)), "")="", "", IFERROR(INDEX(Ingredients!F$11:F$310, MATCH($C4047, Ingredients!$B$11:$B$310, 0)), "")))</f>
        <v/>
      </c>
      <c r="AK4047" s="106" t="str">
        <f>IF($C4047="", "", IF(IFERROR(INDEX(Ingredients!G$11:G$310, MATCH($C4047, Ingredients!$B$11:$B$310, 0)), "")="", "", IFERROR(INDEX(Ingredients!G$11:G$310, MATCH($C4047, Ingredients!$B$11:$B$310, 0)), "")))</f>
        <v/>
      </c>
      <c r="AL4047" s="79" t="str">
        <f>IF($C4047="", "", IF(IFERROR(INDEX(Ingredients!H$11:H$310, MATCH($C4047, Ingredients!$B$11:$B$310, 0)), "")="", "", IFERROR(INDEX(Ingredients!H$11:H$310, MATCH($C4047, Ingredients!$B$11:$B$310, 0)), "")))</f>
        <v/>
      </c>
      <c r="AN4047" s="83" t="str">
        <f t="shared" si="950"/>
        <v/>
      </c>
      <c r="AP4047" s="114" t="str">
        <f t="shared" si="960"/>
        <v/>
      </c>
      <c r="AR4047" s="117" t="str">
        <f>IF($C4047="", "", IF(IFERROR(INDEX(Ingredients!$AI$11:$AI$310, MATCH($C4047, Ingredients!$B$11:$B$310, 0)), "")="", "", IFERROR(INDEX(Ingredients!$AI$11:$AI$310, MATCH($C4047, Ingredients!$B$11:$B$310, 0)), "")))</f>
        <v/>
      </c>
      <c r="AT4047" s="120" t="str">
        <f t="shared" si="961"/>
        <v/>
      </c>
      <c r="AV4047" s="90" t="str">
        <f t="shared" si="951"/>
        <v/>
      </c>
      <c r="AX4047" s="90" t="str">
        <f>IF($AV4047="", "", COUNTIF($AV$11:$AV$5010, "&lt;"&amp;$AV4047)+1+COUNTIF($AV$11:$AV4047, $AV4047)-1)</f>
        <v/>
      </c>
      <c r="AZ4047" s="111" t="str">
        <f>IF($B4047="", "", SUMIF('Shopping List'!$AV$11:$AV$25, $B4047, 'Shopping List'!$BN$11:$BN$25))</f>
        <v/>
      </c>
      <c r="BB4047" s="117" t="str">
        <f t="shared" si="962"/>
        <v/>
      </c>
    </row>
    <row r="4048" spans="1:54" x14ac:dyDescent="0.25">
      <c r="A4048" s="4"/>
      <c r="B4048" s="37"/>
      <c r="C4048" s="124"/>
      <c r="D4048" s="39"/>
      <c r="E4048" s="125"/>
      <c r="F4048" s="48"/>
      <c r="G4048" s="4"/>
      <c r="H4048" s="4"/>
      <c r="I4048" s="95" t="str">
        <f>IF($C4048="", "", IF(IFERROR(INDEX(Ingredients!$C$11:$C$310, MATCH($C4048, Ingredients!$B$11:$B$310, 0)), "")="", "", IFERROR(INDEX(Ingredients!$C$11:$C$310, MATCH($C4048, Ingredients!$B$11:$B$310, 0)), "")))</f>
        <v/>
      </c>
      <c r="J4048" s="73" t="str">
        <f>IF($B4048="", "", IF(IFERROR(INDEX(Meals!$C$11:$C$260, MATCH($B4048, Meals!$B$11:$B$260, 0)), "")="", "", IFERROR(INDEX(Meals!$C$11:$C$260, MATCH($B4048, Meals!$B$11:$B$260, 0)), "")))</f>
        <v/>
      </c>
      <c r="K4048" s="4"/>
      <c r="L4048" s="72" t="str">
        <f t="shared" si="952"/>
        <v/>
      </c>
      <c r="M4048" s="73" t="str">
        <f t="shared" si="953"/>
        <v/>
      </c>
      <c r="N4048" s="4"/>
      <c r="O4048" s="78" t="str">
        <f t="shared" si="954"/>
        <v/>
      </c>
      <c r="P4048" s="79" t="str">
        <f t="shared" si="955"/>
        <v/>
      </c>
      <c r="Q4048" s="4"/>
      <c r="R4048" s="90" t="str">
        <f t="shared" si="956"/>
        <v/>
      </c>
      <c r="S4048" s="4"/>
      <c r="Y4048" s="18" t="str">
        <f t="shared" si="957"/>
        <v/>
      </c>
      <c r="AA4048" s="18" t="str">
        <f t="shared" si="948"/>
        <v/>
      </c>
      <c r="AB4048" s="18" t="str">
        <f t="shared" si="949"/>
        <v/>
      </c>
      <c r="AC4048" s="18" t="str">
        <f t="shared" si="958"/>
        <v/>
      </c>
      <c r="AD4048" s="18" t="str">
        <f t="shared" si="958"/>
        <v/>
      </c>
      <c r="AE4048" s="18" t="str">
        <f t="shared" si="959"/>
        <v/>
      </c>
      <c r="AG4048" s="95" t="str">
        <f>IF($C4048="", "", IF(IFERROR(INDEX(Ingredients!C$11:C$310, MATCH($C4048, Ingredients!$B$11:$B$310, 0)), "")="", "", IFERROR(INDEX(Ingredients!C$11:C$310, MATCH($C4048, Ingredients!$B$11:$B$310, 0)), "")))</f>
        <v/>
      </c>
      <c r="AH4048" s="105" t="str">
        <f>IF($C4048="", "", IF(IFERROR(INDEX(Ingredients!D$11:D$310, MATCH($C4048, Ingredients!$B$11:$B$310, 0)), "")="", "", IFERROR(INDEX(Ingredients!D$11:D$310, MATCH($C4048, Ingredients!$B$11:$B$310, 0)), "")))</f>
        <v/>
      </c>
      <c r="AI4048" s="106" t="str">
        <f>IF($C4048="", "", IF(IFERROR(INDEX(Ingredients!E$11:E$310, MATCH($C4048, Ingredients!$B$11:$B$310, 0)), "")="", "", IFERROR(INDEX(Ingredients!E$11:E$310, MATCH($C4048, Ingredients!$B$11:$B$310, 0)), "")))</f>
        <v/>
      </c>
      <c r="AJ4048" s="108" t="str">
        <f>IF($C4048="", "", IF(IFERROR(INDEX(Ingredients!F$11:F$310, MATCH($C4048, Ingredients!$B$11:$B$310, 0)), "")="", "", IFERROR(INDEX(Ingredients!F$11:F$310, MATCH($C4048, Ingredients!$B$11:$B$310, 0)), "")))</f>
        <v/>
      </c>
      <c r="AK4048" s="106" t="str">
        <f>IF($C4048="", "", IF(IFERROR(INDEX(Ingredients!G$11:G$310, MATCH($C4048, Ingredients!$B$11:$B$310, 0)), "")="", "", IFERROR(INDEX(Ingredients!G$11:G$310, MATCH($C4048, Ingredients!$B$11:$B$310, 0)), "")))</f>
        <v/>
      </c>
      <c r="AL4048" s="79" t="str">
        <f>IF($C4048="", "", IF(IFERROR(INDEX(Ingredients!H$11:H$310, MATCH($C4048, Ingredients!$B$11:$B$310, 0)), "")="", "", IFERROR(INDEX(Ingredients!H$11:H$310, MATCH($C4048, Ingredients!$B$11:$B$310, 0)), "")))</f>
        <v/>
      </c>
      <c r="AN4048" s="83" t="str">
        <f t="shared" si="950"/>
        <v/>
      </c>
      <c r="AP4048" s="114" t="str">
        <f t="shared" si="960"/>
        <v/>
      </c>
      <c r="AR4048" s="117" t="str">
        <f>IF($C4048="", "", IF(IFERROR(INDEX(Ingredients!$AI$11:$AI$310, MATCH($C4048, Ingredients!$B$11:$B$310, 0)), "")="", "", IFERROR(INDEX(Ingredients!$AI$11:$AI$310, MATCH($C4048, Ingredients!$B$11:$B$310, 0)), "")))</f>
        <v/>
      </c>
      <c r="AT4048" s="120" t="str">
        <f t="shared" si="961"/>
        <v/>
      </c>
      <c r="AV4048" s="90" t="str">
        <f t="shared" si="951"/>
        <v/>
      </c>
      <c r="AX4048" s="90" t="str">
        <f>IF($AV4048="", "", COUNTIF($AV$11:$AV$5010, "&lt;"&amp;$AV4048)+1+COUNTIF($AV$11:$AV4048, $AV4048)-1)</f>
        <v/>
      </c>
      <c r="AZ4048" s="111" t="str">
        <f>IF($B4048="", "", SUMIF('Shopping List'!$AV$11:$AV$25, $B4048, 'Shopping List'!$BN$11:$BN$25))</f>
        <v/>
      </c>
      <c r="BB4048" s="117" t="str">
        <f t="shared" si="962"/>
        <v/>
      </c>
    </row>
    <row r="4049" spans="1:54" x14ac:dyDescent="0.25">
      <c r="A4049" s="4"/>
      <c r="B4049" s="37"/>
      <c r="C4049" s="124"/>
      <c r="D4049" s="39"/>
      <c r="E4049" s="125"/>
      <c r="F4049" s="48"/>
      <c r="G4049" s="4"/>
      <c r="H4049" s="4"/>
      <c r="I4049" s="95" t="str">
        <f>IF($C4049="", "", IF(IFERROR(INDEX(Ingredients!$C$11:$C$310, MATCH($C4049, Ingredients!$B$11:$B$310, 0)), "")="", "", IFERROR(INDEX(Ingredients!$C$11:$C$310, MATCH($C4049, Ingredients!$B$11:$B$310, 0)), "")))</f>
        <v/>
      </c>
      <c r="J4049" s="73" t="str">
        <f>IF($B4049="", "", IF(IFERROR(INDEX(Meals!$C$11:$C$260, MATCH($B4049, Meals!$B$11:$B$260, 0)), "")="", "", IFERROR(INDEX(Meals!$C$11:$C$260, MATCH($B4049, Meals!$B$11:$B$260, 0)), "")))</f>
        <v/>
      </c>
      <c r="K4049" s="4"/>
      <c r="L4049" s="72" t="str">
        <f t="shared" si="952"/>
        <v/>
      </c>
      <c r="M4049" s="73" t="str">
        <f t="shared" si="953"/>
        <v/>
      </c>
      <c r="N4049" s="4"/>
      <c r="O4049" s="78" t="str">
        <f t="shared" si="954"/>
        <v/>
      </c>
      <c r="P4049" s="79" t="str">
        <f t="shared" si="955"/>
        <v/>
      </c>
      <c r="Q4049" s="4"/>
      <c r="R4049" s="90" t="str">
        <f t="shared" si="956"/>
        <v/>
      </c>
      <c r="S4049" s="4"/>
      <c r="Y4049" s="18" t="str">
        <f t="shared" si="957"/>
        <v/>
      </c>
      <c r="AA4049" s="18" t="str">
        <f t="shared" si="948"/>
        <v/>
      </c>
      <c r="AB4049" s="18" t="str">
        <f t="shared" si="949"/>
        <v/>
      </c>
      <c r="AC4049" s="18" t="str">
        <f t="shared" si="958"/>
        <v/>
      </c>
      <c r="AD4049" s="18" t="str">
        <f t="shared" si="958"/>
        <v/>
      </c>
      <c r="AE4049" s="18" t="str">
        <f t="shared" si="959"/>
        <v/>
      </c>
      <c r="AG4049" s="95" t="str">
        <f>IF($C4049="", "", IF(IFERROR(INDEX(Ingredients!C$11:C$310, MATCH($C4049, Ingredients!$B$11:$B$310, 0)), "")="", "", IFERROR(INDEX(Ingredients!C$11:C$310, MATCH($C4049, Ingredients!$B$11:$B$310, 0)), "")))</f>
        <v/>
      </c>
      <c r="AH4049" s="105" t="str">
        <f>IF($C4049="", "", IF(IFERROR(INDEX(Ingredients!D$11:D$310, MATCH($C4049, Ingredients!$B$11:$B$310, 0)), "")="", "", IFERROR(INDEX(Ingredients!D$11:D$310, MATCH($C4049, Ingredients!$B$11:$B$310, 0)), "")))</f>
        <v/>
      </c>
      <c r="AI4049" s="106" t="str">
        <f>IF($C4049="", "", IF(IFERROR(INDEX(Ingredients!E$11:E$310, MATCH($C4049, Ingredients!$B$11:$B$310, 0)), "")="", "", IFERROR(INDEX(Ingredients!E$11:E$310, MATCH($C4049, Ingredients!$B$11:$B$310, 0)), "")))</f>
        <v/>
      </c>
      <c r="AJ4049" s="108" t="str">
        <f>IF($C4049="", "", IF(IFERROR(INDEX(Ingredients!F$11:F$310, MATCH($C4049, Ingredients!$B$11:$B$310, 0)), "")="", "", IFERROR(INDEX(Ingredients!F$11:F$310, MATCH($C4049, Ingredients!$B$11:$B$310, 0)), "")))</f>
        <v/>
      </c>
      <c r="AK4049" s="106" t="str">
        <f>IF($C4049="", "", IF(IFERROR(INDEX(Ingredients!G$11:G$310, MATCH($C4049, Ingredients!$B$11:$B$310, 0)), "")="", "", IFERROR(INDEX(Ingredients!G$11:G$310, MATCH($C4049, Ingredients!$B$11:$B$310, 0)), "")))</f>
        <v/>
      </c>
      <c r="AL4049" s="79" t="str">
        <f>IF($C4049="", "", IF(IFERROR(INDEX(Ingredients!H$11:H$310, MATCH($C4049, Ingredients!$B$11:$B$310, 0)), "")="", "", IFERROR(INDEX(Ingredients!H$11:H$310, MATCH($C4049, Ingredients!$B$11:$B$310, 0)), "")))</f>
        <v/>
      </c>
      <c r="AN4049" s="83" t="str">
        <f t="shared" si="950"/>
        <v/>
      </c>
      <c r="AP4049" s="114" t="str">
        <f t="shared" si="960"/>
        <v/>
      </c>
      <c r="AR4049" s="117" t="str">
        <f>IF($C4049="", "", IF(IFERROR(INDEX(Ingredients!$AI$11:$AI$310, MATCH($C4049, Ingredients!$B$11:$B$310, 0)), "")="", "", IFERROR(INDEX(Ingredients!$AI$11:$AI$310, MATCH($C4049, Ingredients!$B$11:$B$310, 0)), "")))</f>
        <v/>
      </c>
      <c r="AT4049" s="120" t="str">
        <f t="shared" si="961"/>
        <v/>
      </c>
      <c r="AV4049" s="90" t="str">
        <f t="shared" si="951"/>
        <v/>
      </c>
      <c r="AX4049" s="90" t="str">
        <f>IF($AV4049="", "", COUNTIF($AV$11:$AV$5010, "&lt;"&amp;$AV4049)+1+COUNTIF($AV$11:$AV4049, $AV4049)-1)</f>
        <v/>
      </c>
      <c r="AZ4049" s="111" t="str">
        <f>IF($B4049="", "", SUMIF('Shopping List'!$AV$11:$AV$25, $B4049, 'Shopping List'!$BN$11:$BN$25))</f>
        <v/>
      </c>
      <c r="BB4049" s="117" t="str">
        <f t="shared" si="962"/>
        <v/>
      </c>
    </row>
    <row r="4050" spans="1:54" x14ac:dyDescent="0.25">
      <c r="A4050" s="4"/>
      <c r="B4050" s="37"/>
      <c r="C4050" s="124"/>
      <c r="D4050" s="39"/>
      <c r="E4050" s="125"/>
      <c r="F4050" s="48"/>
      <c r="G4050" s="4"/>
      <c r="H4050" s="4"/>
      <c r="I4050" s="95" t="str">
        <f>IF($C4050="", "", IF(IFERROR(INDEX(Ingredients!$C$11:$C$310, MATCH($C4050, Ingredients!$B$11:$B$310, 0)), "")="", "", IFERROR(INDEX(Ingredients!$C$11:$C$310, MATCH($C4050, Ingredients!$B$11:$B$310, 0)), "")))</f>
        <v/>
      </c>
      <c r="J4050" s="73" t="str">
        <f>IF($B4050="", "", IF(IFERROR(INDEX(Meals!$C$11:$C$260, MATCH($B4050, Meals!$B$11:$B$260, 0)), "")="", "", IFERROR(INDEX(Meals!$C$11:$C$260, MATCH($B4050, Meals!$B$11:$B$260, 0)), "")))</f>
        <v/>
      </c>
      <c r="K4050" s="4"/>
      <c r="L4050" s="72" t="str">
        <f t="shared" si="952"/>
        <v/>
      </c>
      <c r="M4050" s="73" t="str">
        <f t="shared" si="953"/>
        <v/>
      </c>
      <c r="N4050" s="4"/>
      <c r="O4050" s="78" t="str">
        <f t="shared" si="954"/>
        <v/>
      </c>
      <c r="P4050" s="79" t="str">
        <f t="shared" si="955"/>
        <v/>
      </c>
      <c r="Q4050" s="4"/>
      <c r="R4050" s="90" t="str">
        <f t="shared" si="956"/>
        <v/>
      </c>
      <c r="S4050" s="4"/>
      <c r="Y4050" s="18" t="str">
        <f t="shared" si="957"/>
        <v/>
      </c>
      <c r="AA4050" s="18" t="str">
        <f t="shared" si="948"/>
        <v/>
      </c>
      <c r="AB4050" s="18" t="str">
        <f t="shared" si="949"/>
        <v/>
      </c>
      <c r="AC4050" s="18" t="str">
        <f t="shared" si="958"/>
        <v/>
      </c>
      <c r="AD4050" s="18" t="str">
        <f t="shared" si="958"/>
        <v/>
      </c>
      <c r="AE4050" s="18" t="str">
        <f t="shared" si="959"/>
        <v/>
      </c>
      <c r="AG4050" s="95" t="str">
        <f>IF($C4050="", "", IF(IFERROR(INDEX(Ingredients!C$11:C$310, MATCH($C4050, Ingredients!$B$11:$B$310, 0)), "")="", "", IFERROR(INDEX(Ingredients!C$11:C$310, MATCH($C4050, Ingredients!$B$11:$B$310, 0)), "")))</f>
        <v/>
      </c>
      <c r="AH4050" s="105" t="str">
        <f>IF($C4050="", "", IF(IFERROR(INDEX(Ingredients!D$11:D$310, MATCH($C4050, Ingredients!$B$11:$B$310, 0)), "")="", "", IFERROR(INDEX(Ingredients!D$11:D$310, MATCH($C4050, Ingredients!$B$11:$B$310, 0)), "")))</f>
        <v/>
      </c>
      <c r="AI4050" s="106" t="str">
        <f>IF($C4050="", "", IF(IFERROR(INDEX(Ingredients!E$11:E$310, MATCH($C4050, Ingredients!$B$11:$B$310, 0)), "")="", "", IFERROR(INDEX(Ingredients!E$11:E$310, MATCH($C4050, Ingredients!$B$11:$B$310, 0)), "")))</f>
        <v/>
      </c>
      <c r="AJ4050" s="108" t="str">
        <f>IF($C4050="", "", IF(IFERROR(INDEX(Ingredients!F$11:F$310, MATCH($C4050, Ingredients!$B$11:$B$310, 0)), "")="", "", IFERROR(INDEX(Ingredients!F$11:F$310, MATCH($C4050, Ingredients!$B$11:$B$310, 0)), "")))</f>
        <v/>
      </c>
      <c r="AK4050" s="106" t="str">
        <f>IF($C4050="", "", IF(IFERROR(INDEX(Ingredients!G$11:G$310, MATCH($C4050, Ingredients!$B$11:$B$310, 0)), "")="", "", IFERROR(INDEX(Ingredients!G$11:G$310, MATCH($C4050, Ingredients!$B$11:$B$310, 0)), "")))</f>
        <v/>
      </c>
      <c r="AL4050" s="79" t="str">
        <f>IF($C4050="", "", IF(IFERROR(INDEX(Ingredients!H$11:H$310, MATCH($C4050, Ingredients!$B$11:$B$310, 0)), "")="", "", IFERROR(INDEX(Ingredients!H$11:H$310, MATCH($C4050, Ingredients!$B$11:$B$310, 0)), "")))</f>
        <v/>
      </c>
      <c r="AN4050" s="83" t="str">
        <f t="shared" si="950"/>
        <v/>
      </c>
      <c r="AP4050" s="114" t="str">
        <f t="shared" si="960"/>
        <v/>
      </c>
      <c r="AR4050" s="117" t="str">
        <f>IF($C4050="", "", IF(IFERROR(INDEX(Ingredients!$AI$11:$AI$310, MATCH($C4050, Ingredients!$B$11:$B$310, 0)), "")="", "", IFERROR(INDEX(Ingredients!$AI$11:$AI$310, MATCH($C4050, Ingredients!$B$11:$B$310, 0)), "")))</f>
        <v/>
      </c>
      <c r="AT4050" s="120" t="str">
        <f t="shared" si="961"/>
        <v/>
      </c>
      <c r="AV4050" s="90" t="str">
        <f t="shared" si="951"/>
        <v/>
      </c>
      <c r="AX4050" s="90" t="str">
        <f>IF($AV4050="", "", COUNTIF($AV$11:$AV$5010, "&lt;"&amp;$AV4050)+1+COUNTIF($AV$11:$AV4050, $AV4050)-1)</f>
        <v/>
      </c>
      <c r="AZ4050" s="111" t="str">
        <f>IF($B4050="", "", SUMIF('Shopping List'!$AV$11:$AV$25, $B4050, 'Shopping List'!$BN$11:$BN$25))</f>
        <v/>
      </c>
      <c r="BB4050" s="117" t="str">
        <f t="shared" si="962"/>
        <v/>
      </c>
    </row>
    <row r="4051" spans="1:54" x14ac:dyDescent="0.25">
      <c r="A4051" s="4"/>
      <c r="B4051" s="37"/>
      <c r="C4051" s="124"/>
      <c r="D4051" s="39"/>
      <c r="E4051" s="125"/>
      <c r="F4051" s="48"/>
      <c r="G4051" s="4"/>
      <c r="H4051" s="4"/>
      <c r="I4051" s="95" t="str">
        <f>IF($C4051="", "", IF(IFERROR(INDEX(Ingredients!$C$11:$C$310, MATCH($C4051, Ingredients!$B$11:$B$310, 0)), "")="", "", IFERROR(INDEX(Ingredients!$C$11:$C$310, MATCH($C4051, Ingredients!$B$11:$B$310, 0)), "")))</f>
        <v/>
      </c>
      <c r="J4051" s="73" t="str">
        <f>IF($B4051="", "", IF(IFERROR(INDEX(Meals!$C$11:$C$260, MATCH($B4051, Meals!$B$11:$B$260, 0)), "")="", "", IFERROR(INDEX(Meals!$C$11:$C$260, MATCH($B4051, Meals!$B$11:$B$260, 0)), "")))</f>
        <v/>
      </c>
      <c r="K4051" s="4"/>
      <c r="L4051" s="72" t="str">
        <f t="shared" si="952"/>
        <v/>
      </c>
      <c r="M4051" s="73" t="str">
        <f t="shared" si="953"/>
        <v/>
      </c>
      <c r="N4051" s="4"/>
      <c r="O4051" s="78" t="str">
        <f t="shared" si="954"/>
        <v/>
      </c>
      <c r="P4051" s="79" t="str">
        <f t="shared" si="955"/>
        <v/>
      </c>
      <c r="Q4051" s="4"/>
      <c r="R4051" s="90" t="str">
        <f t="shared" si="956"/>
        <v/>
      </c>
      <c r="S4051" s="4"/>
      <c r="Y4051" s="18" t="str">
        <f t="shared" si="957"/>
        <v/>
      </c>
      <c r="AA4051" s="18" t="str">
        <f t="shared" si="948"/>
        <v/>
      </c>
      <c r="AB4051" s="18" t="str">
        <f t="shared" si="949"/>
        <v/>
      </c>
      <c r="AC4051" s="18" t="str">
        <f t="shared" si="958"/>
        <v/>
      </c>
      <c r="AD4051" s="18" t="str">
        <f t="shared" si="958"/>
        <v/>
      </c>
      <c r="AE4051" s="18" t="str">
        <f t="shared" si="959"/>
        <v/>
      </c>
      <c r="AG4051" s="95" t="str">
        <f>IF($C4051="", "", IF(IFERROR(INDEX(Ingredients!C$11:C$310, MATCH($C4051, Ingredients!$B$11:$B$310, 0)), "")="", "", IFERROR(INDEX(Ingredients!C$11:C$310, MATCH($C4051, Ingredients!$B$11:$B$310, 0)), "")))</f>
        <v/>
      </c>
      <c r="AH4051" s="105" t="str">
        <f>IF($C4051="", "", IF(IFERROR(INDEX(Ingredients!D$11:D$310, MATCH($C4051, Ingredients!$B$11:$B$310, 0)), "")="", "", IFERROR(INDEX(Ingredients!D$11:D$310, MATCH($C4051, Ingredients!$B$11:$B$310, 0)), "")))</f>
        <v/>
      </c>
      <c r="AI4051" s="106" t="str">
        <f>IF($C4051="", "", IF(IFERROR(INDEX(Ingredients!E$11:E$310, MATCH($C4051, Ingredients!$B$11:$B$310, 0)), "")="", "", IFERROR(INDEX(Ingredients!E$11:E$310, MATCH($C4051, Ingredients!$B$11:$B$310, 0)), "")))</f>
        <v/>
      </c>
      <c r="AJ4051" s="108" t="str">
        <f>IF($C4051="", "", IF(IFERROR(INDEX(Ingredients!F$11:F$310, MATCH($C4051, Ingredients!$B$11:$B$310, 0)), "")="", "", IFERROR(INDEX(Ingredients!F$11:F$310, MATCH($C4051, Ingredients!$B$11:$B$310, 0)), "")))</f>
        <v/>
      </c>
      <c r="AK4051" s="106" t="str">
        <f>IF($C4051="", "", IF(IFERROR(INDEX(Ingredients!G$11:G$310, MATCH($C4051, Ingredients!$B$11:$B$310, 0)), "")="", "", IFERROR(INDEX(Ingredients!G$11:G$310, MATCH($C4051, Ingredients!$B$11:$B$310, 0)), "")))</f>
        <v/>
      </c>
      <c r="AL4051" s="79" t="str">
        <f>IF($C4051="", "", IF(IFERROR(INDEX(Ingredients!H$11:H$310, MATCH($C4051, Ingredients!$B$11:$B$310, 0)), "")="", "", IFERROR(INDEX(Ingredients!H$11:H$310, MATCH($C4051, Ingredients!$B$11:$B$310, 0)), "")))</f>
        <v/>
      </c>
      <c r="AN4051" s="83" t="str">
        <f t="shared" si="950"/>
        <v/>
      </c>
      <c r="AP4051" s="114" t="str">
        <f t="shared" si="960"/>
        <v/>
      </c>
      <c r="AR4051" s="117" t="str">
        <f>IF($C4051="", "", IF(IFERROR(INDEX(Ingredients!$AI$11:$AI$310, MATCH($C4051, Ingredients!$B$11:$B$310, 0)), "")="", "", IFERROR(INDEX(Ingredients!$AI$11:$AI$310, MATCH($C4051, Ingredients!$B$11:$B$310, 0)), "")))</f>
        <v/>
      </c>
      <c r="AT4051" s="120" t="str">
        <f t="shared" si="961"/>
        <v/>
      </c>
      <c r="AV4051" s="90" t="str">
        <f t="shared" si="951"/>
        <v/>
      </c>
      <c r="AX4051" s="90" t="str">
        <f>IF($AV4051="", "", COUNTIF($AV$11:$AV$5010, "&lt;"&amp;$AV4051)+1+COUNTIF($AV$11:$AV4051, $AV4051)-1)</f>
        <v/>
      </c>
      <c r="AZ4051" s="111" t="str">
        <f>IF($B4051="", "", SUMIF('Shopping List'!$AV$11:$AV$25, $B4051, 'Shopping List'!$BN$11:$BN$25))</f>
        <v/>
      </c>
      <c r="BB4051" s="117" t="str">
        <f t="shared" si="962"/>
        <v/>
      </c>
    </row>
    <row r="4052" spans="1:54" x14ac:dyDescent="0.25">
      <c r="A4052" s="4"/>
      <c r="B4052" s="37"/>
      <c r="C4052" s="124"/>
      <c r="D4052" s="39"/>
      <c r="E4052" s="125"/>
      <c r="F4052" s="48"/>
      <c r="G4052" s="4"/>
      <c r="H4052" s="4"/>
      <c r="I4052" s="95" t="str">
        <f>IF($C4052="", "", IF(IFERROR(INDEX(Ingredients!$C$11:$C$310, MATCH($C4052, Ingredients!$B$11:$B$310, 0)), "")="", "", IFERROR(INDEX(Ingredients!$C$11:$C$310, MATCH($C4052, Ingredients!$B$11:$B$310, 0)), "")))</f>
        <v/>
      </c>
      <c r="J4052" s="73" t="str">
        <f>IF($B4052="", "", IF(IFERROR(INDEX(Meals!$C$11:$C$260, MATCH($B4052, Meals!$B$11:$B$260, 0)), "")="", "", IFERROR(INDEX(Meals!$C$11:$C$260, MATCH($B4052, Meals!$B$11:$B$260, 0)), "")))</f>
        <v/>
      </c>
      <c r="K4052" s="4"/>
      <c r="L4052" s="72" t="str">
        <f t="shared" si="952"/>
        <v/>
      </c>
      <c r="M4052" s="73" t="str">
        <f t="shared" si="953"/>
        <v/>
      </c>
      <c r="N4052" s="4"/>
      <c r="O4052" s="78" t="str">
        <f t="shared" si="954"/>
        <v/>
      </c>
      <c r="P4052" s="79" t="str">
        <f t="shared" si="955"/>
        <v/>
      </c>
      <c r="Q4052" s="4"/>
      <c r="R4052" s="90" t="str">
        <f t="shared" si="956"/>
        <v/>
      </c>
      <c r="S4052" s="4"/>
      <c r="Y4052" s="18" t="str">
        <f t="shared" si="957"/>
        <v/>
      </c>
      <c r="AA4052" s="18" t="str">
        <f t="shared" si="948"/>
        <v/>
      </c>
      <c r="AB4052" s="18" t="str">
        <f t="shared" si="949"/>
        <v/>
      </c>
      <c r="AC4052" s="18" t="str">
        <f t="shared" si="958"/>
        <v/>
      </c>
      <c r="AD4052" s="18" t="str">
        <f t="shared" si="958"/>
        <v/>
      </c>
      <c r="AE4052" s="18" t="str">
        <f t="shared" si="959"/>
        <v/>
      </c>
      <c r="AG4052" s="95" t="str">
        <f>IF($C4052="", "", IF(IFERROR(INDEX(Ingredients!C$11:C$310, MATCH($C4052, Ingredients!$B$11:$B$310, 0)), "")="", "", IFERROR(INDEX(Ingredients!C$11:C$310, MATCH($C4052, Ingredients!$B$11:$B$310, 0)), "")))</f>
        <v/>
      </c>
      <c r="AH4052" s="105" t="str">
        <f>IF($C4052="", "", IF(IFERROR(INDEX(Ingredients!D$11:D$310, MATCH($C4052, Ingredients!$B$11:$B$310, 0)), "")="", "", IFERROR(INDEX(Ingredients!D$11:D$310, MATCH($C4052, Ingredients!$B$11:$B$310, 0)), "")))</f>
        <v/>
      </c>
      <c r="AI4052" s="106" t="str">
        <f>IF($C4052="", "", IF(IFERROR(INDEX(Ingredients!E$11:E$310, MATCH($C4052, Ingredients!$B$11:$B$310, 0)), "")="", "", IFERROR(INDEX(Ingredients!E$11:E$310, MATCH($C4052, Ingredients!$B$11:$B$310, 0)), "")))</f>
        <v/>
      </c>
      <c r="AJ4052" s="108" t="str">
        <f>IF($C4052="", "", IF(IFERROR(INDEX(Ingredients!F$11:F$310, MATCH($C4052, Ingredients!$B$11:$B$310, 0)), "")="", "", IFERROR(INDEX(Ingredients!F$11:F$310, MATCH($C4052, Ingredients!$B$11:$B$310, 0)), "")))</f>
        <v/>
      </c>
      <c r="AK4052" s="106" t="str">
        <f>IF($C4052="", "", IF(IFERROR(INDEX(Ingredients!G$11:G$310, MATCH($C4052, Ingredients!$B$11:$B$310, 0)), "")="", "", IFERROR(INDEX(Ingredients!G$11:G$310, MATCH($C4052, Ingredients!$B$11:$B$310, 0)), "")))</f>
        <v/>
      </c>
      <c r="AL4052" s="79" t="str">
        <f>IF($C4052="", "", IF(IFERROR(INDEX(Ingredients!H$11:H$310, MATCH($C4052, Ingredients!$B$11:$B$310, 0)), "")="", "", IFERROR(INDEX(Ingredients!H$11:H$310, MATCH($C4052, Ingredients!$B$11:$B$310, 0)), "")))</f>
        <v/>
      </c>
      <c r="AN4052" s="83" t="str">
        <f t="shared" si="950"/>
        <v/>
      </c>
      <c r="AP4052" s="114" t="str">
        <f t="shared" si="960"/>
        <v/>
      </c>
      <c r="AR4052" s="117" t="str">
        <f>IF($C4052="", "", IF(IFERROR(INDEX(Ingredients!$AI$11:$AI$310, MATCH($C4052, Ingredients!$B$11:$B$310, 0)), "")="", "", IFERROR(INDEX(Ingredients!$AI$11:$AI$310, MATCH($C4052, Ingredients!$B$11:$B$310, 0)), "")))</f>
        <v/>
      </c>
      <c r="AT4052" s="120" t="str">
        <f t="shared" si="961"/>
        <v/>
      </c>
      <c r="AV4052" s="90" t="str">
        <f t="shared" si="951"/>
        <v/>
      </c>
      <c r="AX4052" s="90" t="str">
        <f>IF($AV4052="", "", COUNTIF($AV$11:$AV$5010, "&lt;"&amp;$AV4052)+1+COUNTIF($AV$11:$AV4052, $AV4052)-1)</f>
        <v/>
      </c>
      <c r="AZ4052" s="111" t="str">
        <f>IF($B4052="", "", SUMIF('Shopping List'!$AV$11:$AV$25, $B4052, 'Shopping List'!$BN$11:$BN$25))</f>
        <v/>
      </c>
      <c r="BB4052" s="117" t="str">
        <f t="shared" si="962"/>
        <v/>
      </c>
    </row>
    <row r="4053" spans="1:54" x14ac:dyDescent="0.25">
      <c r="A4053" s="4"/>
      <c r="B4053" s="37"/>
      <c r="C4053" s="124"/>
      <c r="D4053" s="39"/>
      <c r="E4053" s="125"/>
      <c r="F4053" s="48"/>
      <c r="G4053" s="4"/>
      <c r="H4053" s="4"/>
      <c r="I4053" s="95" t="str">
        <f>IF($C4053="", "", IF(IFERROR(INDEX(Ingredients!$C$11:$C$310, MATCH($C4053, Ingredients!$B$11:$B$310, 0)), "")="", "", IFERROR(INDEX(Ingredients!$C$11:$C$310, MATCH($C4053, Ingredients!$B$11:$B$310, 0)), "")))</f>
        <v/>
      </c>
      <c r="J4053" s="73" t="str">
        <f>IF($B4053="", "", IF(IFERROR(INDEX(Meals!$C$11:$C$260, MATCH($B4053, Meals!$B$11:$B$260, 0)), "")="", "", IFERROR(INDEX(Meals!$C$11:$C$260, MATCH($B4053, Meals!$B$11:$B$260, 0)), "")))</f>
        <v/>
      </c>
      <c r="K4053" s="4"/>
      <c r="L4053" s="72" t="str">
        <f t="shared" si="952"/>
        <v/>
      </c>
      <c r="M4053" s="73" t="str">
        <f t="shared" si="953"/>
        <v/>
      </c>
      <c r="N4053" s="4"/>
      <c r="O4053" s="78" t="str">
        <f t="shared" si="954"/>
        <v/>
      </c>
      <c r="P4053" s="79" t="str">
        <f t="shared" si="955"/>
        <v/>
      </c>
      <c r="Q4053" s="4"/>
      <c r="R4053" s="90" t="str">
        <f t="shared" si="956"/>
        <v/>
      </c>
      <c r="S4053" s="4"/>
      <c r="Y4053" s="18" t="str">
        <f t="shared" si="957"/>
        <v/>
      </c>
      <c r="AA4053" s="18" t="str">
        <f t="shared" si="948"/>
        <v/>
      </c>
      <c r="AB4053" s="18" t="str">
        <f t="shared" si="949"/>
        <v/>
      </c>
      <c r="AC4053" s="18" t="str">
        <f t="shared" si="958"/>
        <v/>
      </c>
      <c r="AD4053" s="18" t="str">
        <f t="shared" si="958"/>
        <v/>
      </c>
      <c r="AE4053" s="18" t="str">
        <f t="shared" si="959"/>
        <v/>
      </c>
      <c r="AG4053" s="95" t="str">
        <f>IF($C4053="", "", IF(IFERROR(INDEX(Ingredients!C$11:C$310, MATCH($C4053, Ingredients!$B$11:$B$310, 0)), "")="", "", IFERROR(INDEX(Ingredients!C$11:C$310, MATCH($C4053, Ingredients!$B$11:$B$310, 0)), "")))</f>
        <v/>
      </c>
      <c r="AH4053" s="105" t="str">
        <f>IF($C4053="", "", IF(IFERROR(INDEX(Ingredients!D$11:D$310, MATCH($C4053, Ingredients!$B$11:$B$310, 0)), "")="", "", IFERROR(INDEX(Ingredients!D$11:D$310, MATCH($C4053, Ingredients!$B$11:$B$310, 0)), "")))</f>
        <v/>
      </c>
      <c r="AI4053" s="106" t="str">
        <f>IF($C4053="", "", IF(IFERROR(INDEX(Ingredients!E$11:E$310, MATCH($C4053, Ingredients!$B$11:$B$310, 0)), "")="", "", IFERROR(INDEX(Ingredients!E$11:E$310, MATCH($C4053, Ingredients!$B$11:$B$310, 0)), "")))</f>
        <v/>
      </c>
      <c r="AJ4053" s="108" t="str">
        <f>IF($C4053="", "", IF(IFERROR(INDEX(Ingredients!F$11:F$310, MATCH($C4053, Ingredients!$B$11:$B$310, 0)), "")="", "", IFERROR(INDEX(Ingredients!F$11:F$310, MATCH($C4053, Ingredients!$B$11:$B$310, 0)), "")))</f>
        <v/>
      </c>
      <c r="AK4053" s="106" t="str">
        <f>IF($C4053="", "", IF(IFERROR(INDEX(Ingredients!G$11:G$310, MATCH($C4053, Ingredients!$B$11:$B$310, 0)), "")="", "", IFERROR(INDEX(Ingredients!G$11:G$310, MATCH($C4053, Ingredients!$B$11:$B$310, 0)), "")))</f>
        <v/>
      </c>
      <c r="AL4053" s="79" t="str">
        <f>IF($C4053="", "", IF(IFERROR(INDEX(Ingredients!H$11:H$310, MATCH($C4053, Ingredients!$B$11:$B$310, 0)), "")="", "", IFERROR(INDEX(Ingredients!H$11:H$310, MATCH($C4053, Ingredients!$B$11:$B$310, 0)), "")))</f>
        <v/>
      </c>
      <c r="AN4053" s="83" t="str">
        <f t="shared" si="950"/>
        <v/>
      </c>
      <c r="AP4053" s="114" t="str">
        <f t="shared" si="960"/>
        <v/>
      </c>
      <c r="AR4053" s="117" t="str">
        <f>IF($C4053="", "", IF(IFERROR(INDEX(Ingredients!$AI$11:$AI$310, MATCH($C4053, Ingredients!$B$11:$B$310, 0)), "")="", "", IFERROR(INDEX(Ingredients!$AI$11:$AI$310, MATCH($C4053, Ingredients!$B$11:$B$310, 0)), "")))</f>
        <v/>
      </c>
      <c r="AT4053" s="120" t="str">
        <f t="shared" si="961"/>
        <v/>
      </c>
      <c r="AV4053" s="90" t="str">
        <f t="shared" si="951"/>
        <v/>
      </c>
      <c r="AX4053" s="90" t="str">
        <f>IF($AV4053="", "", COUNTIF($AV$11:$AV$5010, "&lt;"&amp;$AV4053)+1+COUNTIF($AV$11:$AV4053, $AV4053)-1)</f>
        <v/>
      </c>
      <c r="AZ4053" s="111" t="str">
        <f>IF($B4053="", "", SUMIF('Shopping List'!$AV$11:$AV$25, $B4053, 'Shopping List'!$BN$11:$BN$25))</f>
        <v/>
      </c>
      <c r="BB4053" s="117" t="str">
        <f t="shared" si="962"/>
        <v/>
      </c>
    </row>
    <row r="4054" spans="1:54" x14ac:dyDescent="0.25">
      <c r="A4054" s="4"/>
      <c r="B4054" s="37"/>
      <c r="C4054" s="124"/>
      <c r="D4054" s="39"/>
      <c r="E4054" s="125"/>
      <c r="F4054" s="48"/>
      <c r="G4054" s="4"/>
      <c r="H4054" s="4"/>
      <c r="I4054" s="95" t="str">
        <f>IF($C4054="", "", IF(IFERROR(INDEX(Ingredients!$C$11:$C$310, MATCH($C4054, Ingredients!$B$11:$B$310, 0)), "")="", "", IFERROR(INDEX(Ingredients!$C$11:$C$310, MATCH($C4054, Ingredients!$B$11:$B$310, 0)), "")))</f>
        <v/>
      </c>
      <c r="J4054" s="73" t="str">
        <f>IF($B4054="", "", IF(IFERROR(INDEX(Meals!$C$11:$C$260, MATCH($B4054, Meals!$B$11:$B$260, 0)), "")="", "", IFERROR(INDEX(Meals!$C$11:$C$260, MATCH($B4054, Meals!$B$11:$B$260, 0)), "")))</f>
        <v/>
      </c>
      <c r="K4054" s="4"/>
      <c r="L4054" s="72" t="str">
        <f t="shared" si="952"/>
        <v/>
      </c>
      <c r="M4054" s="73" t="str">
        <f t="shared" si="953"/>
        <v/>
      </c>
      <c r="N4054" s="4"/>
      <c r="O4054" s="78" t="str">
        <f t="shared" si="954"/>
        <v/>
      </c>
      <c r="P4054" s="79" t="str">
        <f t="shared" si="955"/>
        <v/>
      </c>
      <c r="Q4054" s="4"/>
      <c r="R4054" s="90" t="str">
        <f t="shared" si="956"/>
        <v/>
      </c>
      <c r="S4054" s="4"/>
      <c r="Y4054" s="18" t="str">
        <f t="shared" si="957"/>
        <v/>
      </c>
      <c r="AA4054" s="18" t="str">
        <f t="shared" si="948"/>
        <v/>
      </c>
      <c r="AB4054" s="18" t="str">
        <f t="shared" si="949"/>
        <v/>
      </c>
      <c r="AC4054" s="18" t="str">
        <f t="shared" si="958"/>
        <v/>
      </c>
      <c r="AD4054" s="18" t="str">
        <f t="shared" si="958"/>
        <v/>
      </c>
      <c r="AE4054" s="18" t="str">
        <f t="shared" si="959"/>
        <v/>
      </c>
      <c r="AG4054" s="95" t="str">
        <f>IF($C4054="", "", IF(IFERROR(INDEX(Ingredients!C$11:C$310, MATCH($C4054, Ingredients!$B$11:$B$310, 0)), "")="", "", IFERROR(INDEX(Ingredients!C$11:C$310, MATCH($C4054, Ingredients!$B$11:$B$310, 0)), "")))</f>
        <v/>
      </c>
      <c r="AH4054" s="105" t="str">
        <f>IF($C4054="", "", IF(IFERROR(INDEX(Ingredients!D$11:D$310, MATCH($C4054, Ingredients!$B$11:$B$310, 0)), "")="", "", IFERROR(INDEX(Ingredients!D$11:D$310, MATCH($C4054, Ingredients!$B$11:$B$310, 0)), "")))</f>
        <v/>
      </c>
      <c r="AI4054" s="106" t="str">
        <f>IF($C4054="", "", IF(IFERROR(INDEX(Ingredients!E$11:E$310, MATCH($C4054, Ingredients!$B$11:$B$310, 0)), "")="", "", IFERROR(INDEX(Ingredients!E$11:E$310, MATCH($C4054, Ingredients!$B$11:$B$310, 0)), "")))</f>
        <v/>
      </c>
      <c r="AJ4054" s="108" t="str">
        <f>IF($C4054="", "", IF(IFERROR(INDEX(Ingredients!F$11:F$310, MATCH($C4054, Ingredients!$B$11:$B$310, 0)), "")="", "", IFERROR(INDEX(Ingredients!F$11:F$310, MATCH($C4054, Ingredients!$B$11:$B$310, 0)), "")))</f>
        <v/>
      </c>
      <c r="AK4054" s="106" t="str">
        <f>IF($C4054="", "", IF(IFERROR(INDEX(Ingredients!G$11:G$310, MATCH($C4054, Ingredients!$B$11:$B$310, 0)), "")="", "", IFERROR(INDEX(Ingredients!G$11:G$310, MATCH($C4054, Ingredients!$B$11:$B$310, 0)), "")))</f>
        <v/>
      </c>
      <c r="AL4054" s="79" t="str">
        <f>IF($C4054="", "", IF(IFERROR(INDEX(Ingredients!H$11:H$310, MATCH($C4054, Ingredients!$B$11:$B$310, 0)), "")="", "", IFERROR(INDEX(Ingredients!H$11:H$310, MATCH($C4054, Ingredients!$B$11:$B$310, 0)), "")))</f>
        <v/>
      </c>
      <c r="AN4054" s="83" t="str">
        <f t="shared" si="950"/>
        <v/>
      </c>
      <c r="AP4054" s="114" t="str">
        <f t="shared" si="960"/>
        <v/>
      </c>
      <c r="AR4054" s="117" t="str">
        <f>IF($C4054="", "", IF(IFERROR(INDEX(Ingredients!$AI$11:$AI$310, MATCH($C4054, Ingredients!$B$11:$B$310, 0)), "")="", "", IFERROR(INDEX(Ingredients!$AI$11:$AI$310, MATCH($C4054, Ingredients!$B$11:$B$310, 0)), "")))</f>
        <v/>
      </c>
      <c r="AT4054" s="120" t="str">
        <f t="shared" si="961"/>
        <v/>
      </c>
      <c r="AV4054" s="90" t="str">
        <f t="shared" si="951"/>
        <v/>
      </c>
      <c r="AX4054" s="90" t="str">
        <f>IF($AV4054="", "", COUNTIF($AV$11:$AV$5010, "&lt;"&amp;$AV4054)+1+COUNTIF($AV$11:$AV4054, $AV4054)-1)</f>
        <v/>
      </c>
      <c r="AZ4054" s="111" t="str">
        <f>IF($B4054="", "", SUMIF('Shopping List'!$AV$11:$AV$25, $B4054, 'Shopping List'!$BN$11:$BN$25))</f>
        <v/>
      </c>
      <c r="BB4054" s="117" t="str">
        <f t="shared" si="962"/>
        <v/>
      </c>
    </row>
    <row r="4055" spans="1:54" x14ac:dyDescent="0.25">
      <c r="A4055" s="4"/>
      <c r="B4055" s="37"/>
      <c r="C4055" s="124"/>
      <c r="D4055" s="39"/>
      <c r="E4055" s="125"/>
      <c r="F4055" s="48"/>
      <c r="G4055" s="4"/>
      <c r="H4055" s="4"/>
      <c r="I4055" s="95" t="str">
        <f>IF($C4055="", "", IF(IFERROR(INDEX(Ingredients!$C$11:$C$310, MATCH($C4055, Ingredients!$B$11:$B$310, 0)), "")="", "", IFERROR(INDEX(Ingredients!$C$11:$C$310, MATCH($C4055, Ingredients!$B$11:$B$310, 0)), "")))</f>
        <v/>
      </c>
      <c r="J4055" s="73" t="str">
        <f>IF($B4055="", "", IF(IFERROR(INDEX(Meals!$C$11:$C$260, MATCH($B4055, Meals!$B$11:$B$260, 0)), "")="", "", IFERROR(INDEX(Meals!$C$11:$C$260, MATCH($B4055, Meals!$B$11:$B$260, 0)), "")))</f>
        <v/>
      </c>
      <c r="K4055" s="4"/>
      <c r="L4055" s="72" t="str">
        <f t="shared" si="952"/>
        <v/>
      </c>
      <c r="M4055" s="73" t="str">
        <f t="shared" si="953"/>
        <v/>
      </c>
      <c r="N4055" s="4"/>
      <c r="O4055" s="78" t="str">
        <f t="shared" si="954"/>
        <v/>
      </c>
      <c r="P4055" s="79" t="str">
        <f t="shared" si="955"/>
        <v/>
      </c>
      <c r="Q4055" s="4"/>
      <c r="R4055" s="90" t="str">
        <f t="shared" si="956"/>
        <v/>
      </c>
      <c r="S4055" s="4"/>
      <c r="Y4055" s="18" t="str">
        <f t="shared" si="957"/>
        <v/>
      </c>
      <c r="AA4055" s="18" t="str">
        <f t="shared" si="948"/>
        <v/>
      </c>
      <c r="AB4055" s="18" t="str">
        <f t="shared" si="949"/>
        <v/>
      </c>
      <c r="AC4055" s="18" t="str">
        <f t="shared" si="958"/>
        <v/>
      </c>
      <c r="AD4055" s="18" t="str">
        <f t="shared" si="958"/>
        <v/>
      </c>
      <c r="AE4055" s="18" t="str">
        <f t="shared" si="959"/>
        <v/>
      </c>
      <c r="AG4055" s="95" t="str">
        <f>IF($C4055="", "", IF(IFERROR(INDEX(Ingredients!C$11:C$310, MATCH($C4055, Ingredients!$B$11:$B$310, 0)), "")="", "", IFERROR(INDEX(Ingredients!C$11:C$310, MATCH($C4055, Ingredients!$B$11:$B$310, 0)), "")))</f>
        <v/>
      </c>
      <c r="AH4055" s="105" t="str">
        <f>IF($C4055="", "", IF(IFERROR(INDEX(Ingredients!D$11:D$310, MATCH($C4055, Ingredients!$B$11:$B$310, 0)), "")="", "", IFERROR(INDEX(Ingredients!D$11:D$310, MATCH($C4055, Ingredients!$B$11:$B$310, 0)), "")))</f>
        <v/>
      </c>
      <c r="AI4055" s="106" t="str">
        <f>IF($C4055="", "", IF(IFERROR(INDEX(Ingredients!E$11:E$310, MATCH($C4055, Ingredients!$B$11:$B$310, 0)), "")="", "", IFERROR(INDEX(Ingredients!E$11:E$310, MATCH($C4055, Ingredients!$B$11:$B$310, 0)), "")))</f>
        <v/>
      </c>
      <c r="AJ4055" s="108" t="str">
        <f>IF($C4055="", "", IF(IFERROR(INDEX(Ingredients!F$11:F$310, MATCH($C4055, Ingredients!$B$11:$B$310, 0)), "")="", "", IFERROR(INDEX(Ingredients!F$11:F$310, MATCH($C4055, Ingredients!$B$11:$B$310, 0)), "")))</f>
        <v/>
      </c>
      <c r="AK4055" s="106" t="str">
        <f>IF($C4055="", "", IF(IFERROR(INDEX(Ingredients!G$11:G$310, MATCH($C4055, Ingredients!$B$11:$B$310, 0)), "")="", "", IFERROR(INDEX(Ingredients!G$11:G$310, MATCH($C4055, Ingredients!$B$11:$B$310, 0)), "")))</f>
        <v/>
      </c>
      <c r="AL4055" s="79" t="str">
        <f>IF($C4055="", "", IF(IFERROR(INDEX(Ingredients!H$11:H$310, MATCH($C4055, Ingredients!$B$11:$B$310, 0)), "")="", "", IFERROR(INDEX(Ingredients!H$11:H$310, MATCH($C4055, Ingredients!$B$11:$B$310, 0)), "")))</f>
        <v/>
      </c>
      <c r="AN4055" s="83" t="str">
        <f t="shared" si="950"/>
        <v/>
      </c>
      <c r="AP4055" s="114" t="str">
        <f t="shared" si="960"/>
        <v/>
      </c>
      <c r="AR4055" s="117" t="str">
        <f>IF($C4055="", "", IF(IFERROR(INDEX(Ingredients!$AI$11:$AI$310, MATCH($C4055, Ingredients!$B$11:$B$310, 0)), "")="", "", IFERROR(INDEX(Ingredients!$AI$11:$AI$310, MATCH($C4055, Ingredients!$B$11:$B$310, 0)), "")))</f>
        <v/>
      </c>
      <c r="AT4055" s="120" t="str">
        <f t="shared" si="961"/>
        <v/>
      </c>
      <c r="AV4055" s="90" t="str">
        <f t="shared" si="951"/>
        <v/>
      </c>
      <c r="AX4055" s="90" t="str">
        <f>IF($AV4055="", "", COUNTIF($AV$11:$AV$5010, "&lt;"&amp;$AV4055)+1+COUNTIF($AV$11:$AV4055, $AV4055)-1)</f>
        <v/>
      </c>
      <c r="AZ4055" s="111" t="str">
        <f>IF($B4055="", "", SUMIF('Shopping List'!$AV$11:$AV$25, $B4055, 'Shopping List'!$BN$11:$BN$25))</f>
        <v/>
      </c>
      <c r="BB4055" s="117" t="str">
        <f t="shared" si="962"/>
        <v/>
      </c>
    </row>
    <row r="4056" spans="1:54" x14ac:dyDescent="0.25">
      <c r="A4056" s="4"/>
      <c r="B4056" s="37"/>
      <c r="C4056" s="124"/>
      <c r="D4056" s="39"/>
      <c r="E4056" s="125"/>
      <c r="F4056" s="48"/>
      <c r="G4056" s="4"/>
      <c r="H4056" s="4"/>
      <c r="I4056" s="95" t="str">
        <f>IF($C4056="", "", IF(IFERROR(INDEX(Ingredients!$C$11:$C$310, MATCH($C4056, Ingredients!$B$11:$B$310, 0)), "")="", "", IFERROR(INDEX(Ingredients!$C$11:$C$310, MATCH($C4056, Ingredients!$B$11:$B$310, 0)), "")))</f>
        <v/>
      </c>
      <c r="J4056" s="73" t="str">
        <f>IF($B4056="", "", IF(IFERROR(INDEX(Meals!$C$11:$C$260, MATCH($B4056, Meals!$B$11:$B$260, 0)), "")="", "", IFERROR(INDEX(Meals!$C$11:$C$260, MATCH($B4056, Meals!$B$11:$B$260, 0)), "")))</f>
        <v/>
      </c>
      <c r="K4056" s="4"/>
      <c r="L4056" s="72" t="str">
        <f t="shared" si="952"/>
        <v/>
      </c>
      <c r="M4056" s="73" t="str">
        <f t="shared" si="953"/>
        <v/>
      </c>
      <c r="N4056" s="4"/>
      <c r="O4056" s="78" t="str">
        <f t="shared" si="954"/>
        <v/>
      </c>
      <c r="P4056" s="79" t="str">
        <f t="shared" si="955"/>
        <v/>
      </c>
      <c r="Q4056" s="4"/>
      <c r="R4056" s="90" t="str">
        <f t="shared" si="956"/>
        <v/>
      </c>
      <c r="S4056" s="4"/>
      <c r="Y4056" s="18" t="str">
        <f t="shared" si="957"/>
        <v/>
      </c>
      <c r="AA4056" s="18" t="str">
        <f t="shared" si="948"/>
        <v/>
      </c>
      <c r="AB4056" s="18" t="str">
        <f t="shared" si="949"/>
        <v/>
      </c>
      <c r="AC4056" s="18" t="str">
        <f t="shared" si="958"/>
        <v/>
      </c>
      <c r="AD4056" s="18" t="str">
        <f t="shared" si="958"/>
        <v/>
      </c>
      <c r="AE4056" s="18" t="str">
        <f t="shared" si="959"/>
        <v/>
      </c>
      <c r="AG4056" s="95" t="str">
        <f>IF($C4056="", "", IF(IFERROR(INDEX(Ingredients!C$11:C$310, MATCH($C4056, Ingredients!$B$11:$B$310, 0)), "")="", "", IFERROR(INDEX(Ingredients!C$11:C$310, MATCH($C4056, Ingredients!$B$11:$B$310, 0)), "")))</f>
        <v/>
      </c>
      <c r="AH4056" s="105" t="str">
        <f>IF($C4056="", "", IF(IFERROR(INDEX(Ingredients!D$11:D$310, MATCH($C4056, Ingredients!$B$11:$B$310, 0)), "")="", "", IFERROR(INDEX(Ingredients!D$11:D$310, MATCH($C4056, Ingredients!$B$11:$B$310, 0)), "")))</f>
        <v/>
      </c>
      <c r="AI4056" s="106" t="str">
        <f>IF($C4056="", "", IF(IFERROR(INDEX(Ingredients!E$11:E$310, MATCH($C4056, Ingredients!$B$11:$B$310, 0)), "")="", "", IFERROR(INDEX(Ingredients!E$11:E$310, MATCH($C4056, Ingredients!$B$11:$B$310, 0)), "")))</f>
        <v/>
      </c>
      <c r="AJ4056" s="108" t="str">
        <f>IF($C4056="", "", IF(IFERROR(INDEX(Ingredients!F$11:F$310, MATCH($C4056, Ingredients!$B$11:$B$310, 0)), "")="", "", IFERROR(INDEX(Ingredients!F$11:F$310, MATCH($C4056, Ingredients!$B$11:$B$310, 0)), "")))</f>
        <v/>
      </c>
      <c r="AK4056" s="106" t="str">
        <f>IF($C4056="", "", IF(IFERROR(INDEX(Ingredients!G$11:G$310, MATCH($C4056, Ingredients!$B$11:$B$310, 0)), "")="", "", IFERROR(INDEX(Ingredients!G$11:G$310, MATCH($C4056, Ingredients!$B$11:$B$310, 0)), "")))</f>
        <v/>
      </c>
      <c r="AL4056" s="79" t="str">
        <f>IF($C4056="", "", IF(IFERROR(INDEX(Ingredients!H$11:H$310, MATCH($C4056, Ingredients!$B$11:$B$310, 0)), "")="", "", IFERROR(INDEX(Ingredients!H$11:H$310, MATCH($C4056, Ingredients!$B$11:$B$310, 0)), "")))</f>
        <v/>
      </c>
      <c r="AN4056" s="83" t="str">
        <f t="shared" si="950"/>
        <v/>
      </c>
      <c r="AP4056" s="114" t="str">
        <f t="shared" si="960"/>
        <v/>
      </c>
      <c r="AR4056" s="117" t="str">
        <f>IF($C4056="", "", IF(IFERROR(INDEX(Ingredients!$AI$11:$AI$310, MATCH($C4056, Ingredients!$B$11:$B$310, 0)), "")="", "", IFERROR(INDEX(Ingredients!$AI$11:$AI$310, MATCH($C4056, Ingredients!$B$11:$B$310, 0)), "")))</f>
        <v/>
      </c>
      <c r="AT4056" s="120" t="str">
        <f t="shared" si="961"/>
        <v/>
      </c>
      <c r="AV4056" s="90" t="str">
        <f t="shared" si="951"/>
        <v/>
      </c>
      <c r="AX4056" s="90" t="str">
        <f>IF($AV4056="", "", COUNTIF($AV$11:$AV$5010, "&lt;"&amp;$AV4056)+1+COUNTIF($AV$11:$AV4056, $AV4056)-1)</f>
        <v/>
      </c>
      <c r="AZ4056" s="111" t="str">
        <f>IF($B4056="", "", SUMIF('Shopping List'!$AV$11:$AV$25, $B4056, 'Shopping List'!$BN$11:$BN$25))</f>
        <v/>
      </c>
      <c r="BB4056" s="117" t="str">
        <f t="shared" si="962"/>
        <v/>
      </c>
    </row>
    <row r="4057" spans="1:54" x14ac:dyDescent="0.25">
      <c r="A4057" s="4"/>
      <c r="B4057" s="37"/>
      <c r="C4057" s="124"/>
      <c r="D4057" s="39"/>
      <c r="E4057" s="125"/>
      <c r="F4057" s="48"/>
      <c r="G4057" s="4"/>
      <c r="H4057" s="4"/>
      <c r="I4057" s="95" t="str">
        <f>IF($C4057="", "", IF(IFERROR(INDEX(Ingredients!$C$11:$C$310, MATCH($C4057, Ingredients!$B$11:$B$310, 0)), "")="", "", IFERROR(INDEX(Ingredients!$C$11:$C$310, MATCH($C4057, Ingredients!$B$11:$B$310, 0)), "")))</f>
        <v/>
      </c>
      <c r="J4057" s="73" t="str">
        <f>IF($B4057="", "", IF(IFERROR(INDEX(Meals!$C$11:$C$260, MATCH($B4057, Meals!$B$11:$B$260, 0)), "")="", "", IFERROR(INDEX(Meals!$C$11:$C$260, MATCH($B4057, Meals!$B$11:$B$260, 0)), "")))</f>
        <v/>
      </c>
      <c r="K4057" s="4"/>
      <c r="L4057" s="72" t="str">
        <f t="shared" si="952"/>
        <v/>
      </c>
      <c r="M4057" s="73" t="str">
        <f t="shared" si="953"/>
        <v/>
      </c>
      <c r="N4057" s="4"/>
      <c r="O4057" s="78" t="str">
        <f t="shared" si="954"/>
        <v/>
      </c>
      <c r="P4057" s="79" t="str">
        <f t="shared" si="955"/>
        <v/>
      </c>
      <c r="Q4057" s="4"/>
      <c r="R4057" s="90" t="str">
        <f t="shared" si="956"/>
        <v/>
      </c>
      <c r="S4057" s="4"/>
      <c r="Y4057" s="18" t="str">
        <f t="shared" si="957"/>
        <v/>
      </c>
      <c r="AA4057" s="18" t="str">
        <f t="shared" si="948"/>
        <v/>
      </c>
      <c r="AB4057" s="18" t="str">
        <f t="shared" si="949"/>
        <v/>
      </c>
      <c r="AC4057" s="18" t="str">
        <f t="shared" si="958"/>
        <v/>
      </c>
      <c r="AD4057" s="18" t="str">
        <f t="shared" si="958"/>
        <v/>
      </c>
      <c r="AE4057" s="18" t="str">
        <f t="shared" si="959"/>
        <v/>
      </c>
      <c r="AG4057" s="95" t="str">
        <f>IF($C4057="", "", IF(IFERROR(INDEX(Ingredients!C$11:C$310, MATCH($C4057, Ingredients!$B$11:$B$310, 0)), "")="", "", IFERROR(INDEX(Ingredients!C$11:C$310, MATCH($C4057, Ingredients!$B$11:$B$310, 0)), "")))</f>
        <v/>
      </c>
      <c r="AH4057" s="105" t="str">
        <f>IF($C4057="", "", IF(IFERROR(INDEX(Ingredients!D$11:D$310, MATCH($C4057, Ingredients!$B$11:$B$310, 0)), "")="", "", IFERROR(INDEX(Ingredients!D$11:D$310, MATCH($C4057, Ingredients!$B$11:$B$310, 0)), "")))</f>
        <v/>
      </c>
      <c r="AI4057" s="106" t="str">
        <f>IF($C4057="", "", IF(IFERROR(INDEX(Ingredients!E$11:E$310, MATCH($C4057, Ingredients!$B$11:$B$310, 0)), "")="", "", IFERROR(INDEX(Ingredients!E$11:E$310, MATCH($C4057, Ingredients!$B$11:$B$310, 0)), "")))</f>
        <v/>
      </c>
      <c r="AJ4057" s="108" t="str">
        <f>IF($C4057="", "", IF(IFERROR(INDEX(Ingredients!F$11:F$310, MATCH($C4057, Ingredients!$B$11:$B$310, 0)), "")="", "", IFERROR(INDEX(Ingredients!F$11:F$310, MATCH($C4057, Ingredients!$B$11:$B$310, 0)), "")))</f>
        <v/>
      </c>
      <c r="AK4057" s="106" t="str">
        <f>IF($C4057="", "", IF(IFERROR(INDEX(Ingredients!G$11:G$310, MATCH($C4057, Ingredients!$B$11:$B$310, 0)), "")="", "", IFERROR(INDEX(Ingredients!G$11:G$310, MATCH($C4057, Ingredients!$B$11:$B$310, 0)), "")))</f>
        <v/>
      </c>
      <c r="AL4057" s="79" t="str">
        <f>IF($C4057="", "", IF(IFERROR(INDEX(Ingredients!H$11:H$310, MATCH($C4057, Ingredients!$B$11:$B$310, 0)), "")="", "", IFERROR(INDEX(Ingredients!H$11:H$310, MATCH($C4057, Ingredients!$B$11:$B$310, 0)), "")))</f>
        <v/>
      </c>
      <c r="AN4057" s="83" t="str">
        <f t="shared" si="950"/>
        <v/>
      </c>
      <c r="AP4057" s="114" t="str">
        <f t="shared" si="960"/>
        <v/>
      </c>
      <c r="AR4057" s="117" t="str">
        <f>IF($C4057="", "", IF(IFERROR(INDEX(Ingredients!$AI$11:$AI$310, MATCH($C4057, Ingredients!$B$11:$B$310, 0)), "")="", "", IFERROR(INDEX(Ingredients!$AI$11:$AI$310, MATCH($C4057, Ingredients!$B$11:$B$310, 0)), "")))</f>
        <v/>
      </c>
      <c r="AT4057" s="120" t="str">
        <f t="shared" si="961"/>
        <v/>
      </c>
      <c r="AV4057" s="90" t="str">
        <f t="shared" si="951"/>
        <v/>
      </c>
      <c r="AX4057" s="90" t="str">
        <f>IF($AV4057="", "", COUNTIF($AV$11:$AV$5010, "&lt;"&amp;$AV4057)+1+COUNTIF($AV$11:$AV4057, $AV4057)-1)</f>
        <v/>
      </c>
      <c r="AZ4057" s="111" t="str">
        <f>IF($B4057="", "", SUMIF('Shopping List'!$AV$11:$AV$25, $B4057, 'Shopping List'!$BN$11:$BN$25))</f>
        <v/>
      </c>
      <c r="BB4057" s="117" t="str">
        <f t="shared" si="962"/>
        <v/>
      </c>
    </row>
    <row r="4058" spans="1:54" x14ac:dyDescent="0.25">
      <c r="A4058" s="4"/>
      <c r="B4058" s="37"/>
      <c r="C4058" s="124"/>
      <c r="D4058" s="39"/>
      <c r="E4058" s="125"/>
      <c r="F4058" s="48"/>
      <c r="G4058" s="4"/>
      <c r="H4058" s="4"/>
      <c r="I4058" s="95" t="str">
        <f>IF($C4058="", "", IF(IFERROR(INDEX(Ingredients!$C$11:$C$310, MATCH($C4058, Ingredients!$B$11:$B$310, 0)), "")="", "", IFERROR(INDEX(Ingredients!$C$11:$C$310, MATCH($C4058, Ingredients!$B$11:$B$310, 0)), "")))</f>
        <v/>
      </c>
      <c r="J4058" s="73" t="str">
        <f>IF($B4058="", "", IF(IFERROR(INDEX(Meals!$C$11:$C$260, MATCH($B4058, Meals!$B$11:$B$260, 0)), "")="", "", IFERROR(INDEX(Meals!$C$11:$C$260, MATCH($B4058, Meals!$B$11:$B$260, 0)), "")))</f>
        <v/>
      </c>
      <c r="K4058" s="4"/>
      <c r="L4058" s="72" t="str">
        <f t="shared" si="952"/>
        <v/>
      </c>
      <c r="M4058" s="73" t="str">
        <f t="shared" si="953"/>
        <v/>
      </c>
      <c r="N4058" s="4"/>
      <c r="O4058" s="78" t="str">
        <f t="shared" si="954"/>
        <v/>
      </c>
      <c r="P4058" s="79" t="str">
        <f t="shared" si="955"/>
        <v/>
      </c>
      <c r="Q4058" s="4"/>
      <c r="R4058" s="90" t="str">
        <f t="shared" si="956"/>
        <v/>
      </c>
      <c r="S4058" s="4"/>
      <c r="Y4058" s="18" t="str">
        <f t="shared" si="957"/>
        <v/>
      </c>
      <c r="AA4058" s="18" t="str">
        <f t="shared" si="948"/>
        <v/>
      </c>
      <c r="AB4058" s="18" t="str">
        <f t="shared" si="949"/>
        <v/>
      </c>
      <c r="AC4058" s="18" t="str">
        <f t="shared" si="958"/>
        <v/>
      </c>
      <c r="AD4058" s="18" t="str">
        <f t="shared" si="958"/>
        <v/>
      </c>
      <c r="AE4058" s="18" t="str">
        <f t="shared" si="959"/>
        <v/>
      </c>
      <c r="AG4058" s="95" t="str">
        <f>IF($C4058="", "", IF(IFERROR(INDEX(Ingredients!C$11:C$310, MATCH($C4058, Ingredients!$B$11:$B$310, 0)), "")="", "", IFERROR(INDEX(Ingredients!C$11:C$310, MATCH($C4058, Ingredients!$B$11:$B$310, 0)), "")))</f>
        <v/>
      </c>
      <c r="AH4058" s="105" t="str">
        <f>IF($C4058="", "", IF(IFERROR(INDEX(Ingredients!D$11:D$310, MATCH($C4058, Ingredients!$B$11:$B$310, 0)), "")="", "", IFERROR(INDEX(Ingredients!D$11:D$310, MATCH($C4058, Ingredients!$B$11:$B$310, 0)), "")))</f>
        <v/>
      </c>
      <c r="AI4058" s="106" t="str">
        <f>IF($C4058="", "", IF(IFERROR(INDEX(Ingredients!E$11:E$310, MATCH($C4058, Ingredients!$B$11:$B$310, 0)), "")="", "", IFERROR(INDEX(Ingredients!E$11:E$310, MATCH($C4058, Ingredients!$B$11:$B$310, 0)), "")))</f>
        <v/>
      </c>
      <c r="AJ4058" s="108" t="str">
        <f>IF($C4058="", "", IF(IFERROR(INDEX(Ingredients!F$11:F$310, MATCH($C4058, Ingredients!$B$11:$B$310, 0)), "")="", "", IFERROR(INDEX(Ingredients!F$11:F$310, MATCH($C4058, Ingredients!$B$11:$B$310, 0)), "")))</f>
        <v/>
      </c>
      <c r="AK4058" s="106" t="str">
        <f>IF($C4058="", "", IF(IFERROR(INDEX(Ingredients!G$11:G$310, MATCH($C4058, Ingredients!$B$11:$B$310, 0)), "")="", "", IFERROR(INDEX(Ingredients!G$11:G$310, MATCH($C4058, Ingredients!$B$11:$B$310, 0)), "")))</f>
        <v/>
      </c>
      <c r="AL4058" s="79" t="str">
        <f>IF($C4058="", "", IF(IFERROR(INDEX(Ingredients!H$11:H$310, MATCH($C4058, Ingredients!$B$11:$B$310, 0)), "")="", "", IFERROR(INDEX(Ingredients!H$11:H$310, MATCH($C4058, Ingredients!$B$11:$B$310, 0)), "")))</f>
        <v/>
      </c>
      <c r="AN4058" s="83" t="str">
        <f t="shared" si="950"/>
        <v/>
      </c>
      <c r="AP4058" s="114" t="str">
        <f t="shared" si="960"/>
        <v/>
      </c>
      <c r="AR4058" s="117" t="str">
        <f>IF($C4058="", "", IF(IFERROR(INDEX(Ingredients!$AI$11:$AI$310, MATCH($C4058, Ingredients!$B$11:$B$310, 0)), "")="", "", IFERROR(INDEX(Ingredients!$AI$11:$AI$310, MATCH($C4058, Ingredients!$B$11:$B$310, 0)), "")))</f>
        <v/>
      </c>
      <c r="AT4058" s="120" t="str">
        <f t="shared" si="961"/>
        <v/>
      </c>
      <c r="AV4058" s="90" t="str">
        <f t="shared" si="951"/>
        <v/>
      </c>
      <c r="AX4058" s="90" t="str">
        <f>IF($AV4058="", "", COUNTIF($AV$11:$AV$5010, "&lt;"&amp;$AV4058)+1+COUNTIF($AV$11:$AV4058, $AV4058)-1)</f>
        <v/>
      </c>
      <c r="AZ4058" s="111" t="str">
        <f>IF($B4058="", "", SUMIF('Shopping List'!$AV$11:$AV$25, $B4058, 'Shopping List'!$BN$11:$BN$25))</f>
        <v/>
      </c>
      <c r="BB4058" s="117" t="str">
        <f t="shared" si="962"/>
        <v/>
      </c>
    </row>
    <row r="4059" spans="1:54" x14ac:dyDescent="0.25">
      <c r="A4059" s="4"/>
      <c r="B4059" s="37"/>
      <c r="C4059" s="124"/>
      <c r="D4059" s="39"/>
      <c r="E4059" s="125"/>
      <c r="F4059" s="48"/>
      <c r="G4059" s="4"/>
      <c r="H4059" s="4"/>
      <c r="I4059" s="95" t="str">
        <f>IF($C4059="", "", IF(IFERROR(INDEX(Ingredients!$C$11:$C$310, MATCH($C4059, Ingredients!$B$11:$B$310, 0)), "")="", "", IFERROR(INDEX(Ingredients!$C$11:$C$310, MATCH($C4059, Ingredients!$B$11:$B$310, 0)), "")))</f>
        <v/>
      </c>
      <c r="J4059" s="73" t="str">
        <f>IF($B4059="", "", IF(IFERROR(INDEX(Meals!$C$11:$C$260, MATCH($B4059, Meals!$B$11:$B$260, 0)), "")="", "", IFERROR(INDEX(Meals!$C$11:$C$260, MATCH($B4059, Meals!$B$11:$B$260, 0)), "")))</f>
        <v/>
      </c>
      <c r="K4059" s="4"/>
      <c r="L4059" s="72" t="str">
        <f t="shared" si="952"/>
        <v/>
      </c>
      <c r="M4059" s="73" t="str">
        <f t="shared" si="953"/>
        <v/>
      </c>
      <c r="N4059" s="4"/>
      <c r="O4059" s="78" t="str">
        <f t="shared" si="954"/>
        <v/>
      </c>
      <c r="P4059" s="79" t="str">
        <f t="shared" si="955"/>
        <v/>
      </c>
      <c r="Q4059" s="4"/>
      <c r="R4059" s="90" t="str">
        <f t="shared" si="956"/>
        <v/>
      </c>
      <c r="S4059" s="4"/>
      <c r="Y4059" s="18" t="str">
        <f t="shared" si="957"/>
        <v/>
      </c>
      <c r="AA4059" s="18" t="str">
        <f t="shared" si="948"/>
        <v/>
      </c>
      <c r="AB4059" s="18" t="str">
        <f t="shared" si="949"/>
        <v/>
      </c>
      <c r="AC4059" s="18" t="str">
        <f t="shared" si="958"/>
        <v/>
      </c>
      <c r="AD4059" s="18" t="str">
        <f t="shared" si="958"/>
        <v/>
      </c>
      <c r="AE4059" s="18" t="str">
        <f t="shared" si="959"/>
        <v/>
      </c>
      <c r="AG4059" s="95" t="str">
        <f>IF($C4059="", "", IF(IFERROR(INDEX(Ingredients!C$11:C$310, MATCH($C4059, Ingredients!$B$11:$B$310, 0)), "")="", "", IFERROR(INDEX(Ingredients!C$11:C$310, MATCH($C4059, Ingredients!$B$11:$B$310, 0)), "")))</f>
        <v/>
      </c>
      <c r="AH4059" s="105" t="str">
        <f>IF($C4059="", "", IF(IFERROR(INDEX(Ingredients!D$11:D$310, MATCH($C4059, Ingredients!$B$11:$B$310, 0)), "")="", "", IFERROR(INDEX(Ingredients!D$11:D$310, MATCH($C4059, Ingredients!$B$11:$B$310, 0)), "")))</f>
        <v/>
      </c>
      <c r="AI4059" s="106" t="str">
        <f>IF($C4059="", "", IF(IFERROR(INDEX(Ingredients!E$11:E$310, MATCH($C4059, Ingredients!$B$11:$B$310, 0)), "")="", "", IFERROR(INDEX(Ingredients!E$11:E$310, MATCH($C4059, Ingredients!$B$11:$B$310, 0)), "")))</f>
        <v/>
      </c>
      <c r="AJ4059" s="108" t="str">
        <f>IF($C4059="", "", IF(IFERROR(INDEX(Ingredients!F$11:F$310, MATCH($C4059, Ingredients!$B$11:$B$310, 0)), "")="", "", IFERROR(INDEX(Ingredients!F$11:F$310, MATCH($C4059, Ingredients!$B$11:$B$310, 0)), "")))</f>
        <v/>
      </c>
      <c r="AK4059" s="106" t="str">
        <f>IF($C4059="", "", IF(IFERROR(INDEX(Ingredients!G$11:G$310, MATCH($C4059, Ingredients!$B$11:$B$310, 0)), "")="", "", IFERROR(INDEX(Ingredients!G$11:G$310, MATCH($C4059, Ingredients!$B$11:$B$310, 0)), "")))</f>
        <v/>
      </c>
      <c r="AL4059" s="79" t="str">
        <f>IF($C4059="", "", IF(IFERROR(INDEX(Ingredients!H$11:H$310, MATCH($C4059, Ingredients!$B$11:$B$310, 0)), "")="", "", IFERROR(INDEX(Ingredients!H$11:H$310, MATCH($C4059, Ingredients!$B$11:$B$310, 0)), "")))</f>
        <v/>
      </c>
      <c r="AN4059" s="83" t="str">
        <f t="shared" si="950"/>
        <v/>
      </c>
      <c r="AP4059" s="114" t="str">
        <f t="shared" si="960"/>
        <v/>
      </c>
      <c r="AR4059" s="117" t="str">
        <f>IF($C4059="", "", IF(IFERROR(INDEX(Ingredients!$AI$11:$AI$310, MATCH($C4059, Ingredients!$B$11:$B$310, 0)), "")="", "", IFERROR(INDEX(Ingredients!$AI$11:$AI$310, MATCH($C4059, Ingredients!$B$11:$B$310, 0)), "")))</f>
        <v/>
      </c>
      <c r="AT4059" s="120" t="str">
        <f t="shared" si="961"/>
        <v/>
      </c>
      <c r="AV4059" s="90" t="str">
        <f t="shared" si="951"/>
        <v/>
      </c>
      <c r="AX4059" s="90" t="str">
        <f>IF($AV4059="", "", COUNTIF($AV$11:$AV$5010, "&lt;"&amp;$AV4059)+1+COUNTIF($AV$11:$AV4059, $AV4059)-1)</f>
        <v/>
      </c>
      <c r="AZ4059" s="111" t="str">
        <f>IF($B4059="", "", SUMIF('Shopping List'!$AV$11:$AV$25, $B4059, 'Shopping List'!$BN$11:$BN$25))</f>
        <v/>
      </c>
      <c r="BB4059" s="117" t="str">
        <f t="shared" si="962"/>
        <v/>
      </c>
    </row>
    <row r="4060" spans="1:54" x14ac:dyDescent="0.25">
      <c r="A4060" s="4"/>
      <c r="B4060" s="37"/>
      <c r="C4060" s="124"/>
      <c r="D4060" s="39"/>
      <c r="E4060" s="125"/>
      <c r="F4060" s="48"/>
      <c r="G4060" s="4"/>
      <c r="H4060" s="4"/>
      <c r="I4060" s="95" t="str">
        <f>IF($C4060="", "", IF(IFERROR(INDEX(Ingredients!$C$11:$C$310, MATCH($C4060, Ingredients!$B$11:$B$310, 0)), "")="", "", IFERROR(INDEX(Ingredients!$C$11:$C$310, MATCH($C4060, Ingredients!$B$11:$B$310, 0)), "")))</f>
        <v/>
      </c>
      <c r="J4060" s="73" t="str">
        <f>IF($B4060="", "", IF(IFERROR(INDEX(Meals!$C$11:$C$260, MATCH($B4060, Meals!$B$11:$B$260, 0)), "")="", "", IFERROR(INDEX(Meals!$C$11:$C$260, MATCH($B4060, Meals!$B$11:$B$260, 0)), "")))</f>
        <v/>
      </c>
      <c r="K4060" s="4"/>
      <c r="L4060" s="72" t="str">
        <f t="shared" si="952"/>
        <v/>
      </c>
      <c r="M4060" s="73" t="str">
        <f t="shared" si="953"/>
        <v/>
      </c>
      <c r="N4060" s="4"/>
      <c r="O4060" s="78" t="str">
        <f t="shared" si="954"/>
        <v/>
      </c>
      <c r="P4060" s="79" t="str">
        <f t="shared" si="955"/>
        <v/>
      </c>
      <c r="Q4060" s="4"/>
      <c r="R4060" s="90" t="str">
        <f t="shared" si="956"/>
        <v/>
      </c>
      <c r="S4060" s="4"/>
      <c r="Y4060" s="18" t="str">
        <f t="shared" si="957"/>
        <v/>
      </c>
      <c r="AA4060" s="18" t="str">
        <f t="shared" si="948"/>
        <v/>
      </c>
      <c r="AB4060" s="18" t="str">
        <f t="shared" si="949"/>
        <v/>
      </c>
      <c r="AC4060" s="18" t="str">
        <f t="shared" si="958"/>
        <v/>
      </c>
      <c r="AD4060" s="18" t="str">
        <f t="shared" si="958"/>
        <v/>
      </c>
      <c r="AE4060" s="18" t="str">
        <f t="shared" si="959"/>
        <v/>
      </c>
      <c r="AG4060" s="95" t="str">
        <f>IF($C4060="", "", IF(IFERROR(INDEX(Ingredients!C$11:C$310, MATCH($C4060, Ingredients!$B$11:$B$310, 0)), "")="", "", IFERROR(INDEX(Ingredients!C$11:C$310, MATCH($C4060, Ingredients!$B$11:$B$310, 0)), "")))</f>
        <v/>
      </c>
      <c r="AH4060" s="105" t="str">
        <f>IF($C4060="", "", IF(IFERROR(INDEX(Ingredients!D$11:D$310, MATCH($C4060, Ingredients!$B$11:$B$310, 0)), "")="", "", IFERROR(INDEX(Ingredients!D$11:D$310, MATCH($C4060, Ingredients!$B$11:$B$310, 0)), "")))</f>
        <v/>
      </c>
      <c r="AI4060" s="106" t="str">
        <f>IF($C4060="", "", IF(IFERROR(INDEX(Ingredients!E$11:E$310, MATCH($C4060, Ingredients!$B$11:$B$310, 0)), "")="", "", IFERROR(INDEX(Ingredients!E$11:E$310, MATCH($C4060, Ingredients!$B$11:$B$310, 0)), "")))</f>
        <v/>
      </c>
      <c r="AJ4060" s="108" t="str">
        <f>IF($C4060="", "", IF(IFERROR(INDEX(Ingredients!F$11:F$310, MATCH($C4060, Ingredients!$B$11:$B$310, 0)), "")="", "", IFERROR(INDEX(Ingredients!F$11:F$310, MATCH($C4060, Ingredients!$B$11:$B$310, 0)), "")))</f>
        <v/>
      </c>
      <c r="AK4060" s="106" t="str">
        <f>IF($C4060="", "", IF(IFERROR(INDEX(Ingredients!G$11:G$310, MATCH($C4060, Ingredients!$B$11:$B$310, 0)), "")="", "", IFERROR(INDEX(Ingredients!G$11:G$310, MATCH($C4060, Ingredients!$B$11:$B$310, 0)), "")))</f>
        <v/>
      </c>
      <c r="AL4060" s="79" t="str">
        <f>IF($C4060="", "", IF(IFERROR(INDEX(Ingredients!H$11:H$310, MATCH($C4060, Ingredients!$B$11:$B$310, 0)), "")="", "", IFERROR(INDEX(Ingredients!H$11:H$310, MATCH($C4060, Ingredients!$B$11:$B$310, 0)), "")))</f>
        <v/>
      </c>
      <c r="AN4060" s="83" t="str">
        <f t="shared" si="950"/>
        <v/>
      </c>
      <c r="AP4060" s="114" t="str">
        <f t="shared" si="960"/>
        <v/>
      </c>
      <c r="AR4060" s="117" t="str">
        <f>IF($C4060="", "", IF(IFERROR(INDEX(Ingredients!$AI$11:$AI$310, MATCH($C4060, Ingredients!$B$11:$B$310, 0)), "")="", "", IFERROR(INDEX(Ingredients!$AI$11:$AI$310, MATCH($C4060, Ingredients!$B$11:$B$310, 0)), "")))</f>
        <v/>
      </c>
      <c r="AT4060" s="120" t="str">
        <f t="shared" si="961"/>
        <v/>
      </c>
      <c r="AV4060" s="90" t="str">
        <f t="shared" si="951"/>
        <v/>
      </c>
      <c r="AX4060" s="90" t="str">
        <f>IF($AV4060="", "", COUNTIF($AV$11:$AV$5010, "&lt;"&amp;$AV4060)+1+COUNTIF($AV$11:$AV4060, $AV4060)-1)</f>
        <v/>
      </c>
      <c r="AZ4060" s="111" t="str">
        <f>IF($B4060="", "", SUMIF('Shopping List'!$AV$11:$AV$25, $B4060, 'Shopping List'!$BN$11:$BN$25))</f>
        <v/>
      </c>
      <c r="BB4060" s="117" t="str">
        <f t="shared" si="962"/>
        <v/>
      </c>
    </row>
    <row r="4061" spans="1:54" x14ac:dyDescent="0.25">
      <c r="A4061" s="4"/>
      <c r="B4061" s="37"/>
      <c r="C4061" s="124"/>
      <c r="D4061" s="39"/>
      <c r="E4061" s="125"/>
      <c r="F4061" s="48"/>
      <c r="G4061" s="4"/>
      <c r="H4061" s="4"/>
      <c r="I4061" s="95" t="str">
        <f>IF($C4061="", "", IF(IFERROR(INDEX(Ingredients!$C$11:$C$310, MATCH($C4061, Ingredients!$B$11:$B$310, 0)), "")="", "", IFERROR(INDEX(Ingredients!$C$11:$C$310, MATCH($C4061, Ingredients!$B$11:$B$310, 0)), "")))</f>
        <v/>
      </c>
      <c r="J4061" s="73" t="str">
        <f>IF($B4061="", "", IF(IFERROR(INDEX(Meals!$C$11:$C$260, MATCH($B4061, Meals!$B$11:$B$260, 0)), "")="", "", IFERROR(INDEX(Meals!$C$11:$C$260, MATCH($B4061, Meals!$B$11:$B$260, 0)), "")))</f>
        <v/>
      </c>
      <c r="K4061" s="4"/>
      <c r="L4061" s="72" t="str">
        <f t="shared" si="952"/>
        <v/>
      </c>
      <c r="M4061" s="73" t="str">
        <f t="shared" si="953"/>
        <v/>
      </c>
      <c r="N4061" s="4"/>
      <c r="O4061" s="78" t="str">
        <f t="shared" si="954"/>
        <v/>
      </c>
      <c r="P4061" s="79" t="str">
        <f t="shared" si="955"/>
        <v/>
      </c>
      <c r="Q4061" s="4"/>
      <c r="R4061" s="90" t="str">
        <f t="shared" si="956"/>
        <v/>
      </c>
      <c r="S4061" s="4"/>
      <c r="Y4061" s="18" t="str">
        <f t="shared" si="957"/>
        <v/>
      </c>
      <c r="AA4061" s="18" t="str">
        <f t="shared" si="948"/>
        <v/>
      </c>
      <c r="AB4061" s="18" t="str">
        <f t="shared" si="949"/>
        <v/>
      </c>
      <c r="AC4061" s="18" t="str">
        <f t="shared" si="958"/>
        <v/>
      </c>
      <c r="AD4061" s="18" t="str">
        <f t="shared" si="958"/>
        <v/>
      </c>
      <c r="AE4061" s="18" t="str">
        <f t="shared" si="959"/>
        <v/>
      </c>
      <c r="AG4061" s="95" t="str">
        <f>IF($C4061="", "", IF(IFERROR(INDEX(Ingredients!C$11:C$310, MATCH($C4061, Ingredients!$B$11:$B$310, 0)), "")="", "", IFERROR(INDEX(Ingredients!C$11:C$310, MATCH($C4061, Ingredients!$B$11:$B$310, 0)), "")))</f>
        <v/>
      </c>
      <c r="AH4061" s="105" t="str">
        <f>IF($C4061="", "", IF(IFERROR(INDEX(Ingredients!D$11:D$310, MATCH($C4061, Ingredients!$B$11:$B$310, 0)), "")="", "", IFERROR(INDEX(Ingredients!D$11:D$310, MATCH($C4061, Ingredients!$B$11:$B$310, 0)), "")))</f>
        <v/>
      </c>
      <c r="AI4061" s="106" t="str">
        <f>IF($C4061="", "", IF(IFERROR(INDEX(Ingredients!E$11:E$310, MATCH($C4061, Ingredients!$B$11:$B$310, 0)), "")="", "", IFERROR(INDEX(Ingredients!E$11:E$310, MATCH($C4061, Ingredients!$B$11:$B$310, 0)), "")))</f>
        <v/>
      </c>
      <c r="AJ4061" s="108" t="str">
        <f>IF($C4061="", "", IF(IFERROR(INDEX(Ingredients!F$11:F$310, MATCH($C4061, Ingredients!$B$11:$B$310, 0)), "")="", "", IFERROR(INDEX(Ingredients!F$11:F$310, MATCH($C4061, Ingredients!$B$11:$B$310, 0)), "")))</f>
        <v/>
      </c>
      <c r="AK4061" s="106" t="str">
        <f>IF($C4061="", "", IF(IFERROR(INDEX(Ingredients!G$11:G$310, MATCH($C4061, Ingredients!$B$11:$B$310, 0)), "")="", "", IFERROR(INDEX(Ingredients!G$11:G$310, MATCH($C4061, Ingredients!$B$11:$B$310, 0)), "")))</f>
        <v/>
      </c>
      <c r="AL4061" s="79" t="str">
        <f>IF($C4061="", "", IF(IFERROR(INDEX(Ingredients!H$11:H$310, MATCH($C4061, Ingredients!$B$11:$B$310, 0)), "")="", "", IFERROR(INDEX(Ingredients!H$11:H$310, MATCH($C4061, Ingredients!$B$11:$B$310, 0)), "")))</f>
        <v/>
      </c>
      <c r="AN4061" s="83" t="str">
        <f t="shared" si="950"/>
        <v/>
      </c>
      <c r="AP4061" s="114" t="str">
        <f t="shared" si="960"/>
        <v/>
      </c>
      <c r="AR4061" s="117" t="str">
        <f>IF($C4061="", "", IF(IFERROR(INDEX(Ingredients!$AI$11:$AI$310, MATCH($C4061, Ingredients!$B$11:$B$310, 0)), "")="", "", IFERROR(INDEX(Ingredients!$AI$11:$AI$310, MATCH($C4061, Ingredients!$B$11:$B$310, 0)), "")))</f>
        <v/>
      </c>
      <c r="AT4061" s="120" t="str">
        <f t="shared" si="961"/>
        <v/>
      </c>
      <c r="AV4061" s="90" t="str">
        <f t="shared" si="951"/>
        <v/>
      </c>
      <c r="AX4061" s="90" t="str">
        <f>IF($AV4061="", "", COUNTIF($AV$11:$AV$5010, "&lt;"&amp;$AV4061)+1+COUNTIF($AV$11:$AV4061, $AV4061)-1)</f>
        <v/>
      </c>
      <c r="AZ4061" s="111" t="str">
        <f>IF($B4061="", "", SUMIF('Shopping List'!$AV$11:$AV$25, $B4061, 'Shopping List'!$BN$11:$BN$25))</f>
        <v/>
      </c>
      <c r="BB4061" s="117" t="str">
        <f t="shared" si="962"/>
        <v/>
      </c>
    </row>
    <row r="4062" spans="1:54" x14ac:dyDescent="0.25">
      <c r="A4062" s="4"/>
      <c r="B4062" s="37"/>
      <c r="C4062" s="124"/>
      <c r="D4062" s="39"/>
      <c r="E4062" s="125"/>
      <c r="F4062" s="48"/>
      <c r="G4062" s="4"/>
      <c r="H4062" s="4"/>
      <c r="I4062" s="95" t="str">
        <f>IF($C4062="", "", IF(IFERROR(INDEX(Ingredients!$C$11:$C$310, MATCH($C4062, Ingredients!$B$11:$B$310, 0)), "")="", "", IFERROR(INDEX(Ingredients!$C$11:$C$310, MATCH($C4062, Ingredients!$B$11:$B$310, 0)), "")))</f>
        <v/>
      </c>
      <c r="J4062" s="73" t="str">
        <f>IF($B4062="", "", IF(IFERROR(INDEX(Meals!$C$11:$C$260, MATCH($B4062, Meals!$B$11:$B$260, 0)), "")="", "", IFERROR(INDEX(Meals!$C$11:$C$260, MATCH($B4062, Meals!$B$11:$B$260, 0)), "")))</f>
        <v/>
      </c>
      <c r="K4062" s="4"/>
      <c r="L4062" s="72" t="str">
        <f t="shared" si="952"/>
        <v/>
      </c>
      <c r="M4062" s="73" t="str">
        <f t="shared" si="953"/>
        <v/>
      </c>
      <c r="N4062" s="4"/>
      <c r="O4062" s="78" t="str">
        <f t="shared" si="954"/>
        <v/>
      </c>
      <c r="P4062" s="79" t="str">
        <f t="shared" si="955"/>
        <v/>
      </c>
      <c r="Q4062" s="4"/>
      <c r="R4062" s="90" t="str">
        <f t="shared" si="956"/>
        <v/>
      </c>
      <c r="S4062" s="4"/>
      <c r="Y4062" s="18" t="str">
        <f t="shared" si="957"/>
        <v/>
      </c>
      <c r="AA4062" s="18" t="str">
        <f t="shared" si="948"/>
        <v/>
      </c>
      <c r="AB4062" s="18" t="str">
        <f t="shared" si="949"/>
        <v/>
      </c>
      <c r="AC4062" s="18" t="str">
        <f t="shared" si="958"/>
        <v/>
      </c>
      <c r="AD4062" s="18" t="str">
        <f t="shared" si="958"/>
        <v/>
      </c>
      <c r="AE4062" s="18" t="str">
        <f t="shared" si="959"/>
        <v/>
      </c>
      <c r="AG4062" s="95" t="str">
        <f>IF($C4062="", "", IF(IFERROR(INDEX(Ingredients!C$11:C$310, MATCH($C4062, Ingredients!$B$11:$B$310, 0)), "")="", "", IFERROR(INDEX(Ingredients!C$11:C$310, MATCH($C4062, Ingredients!$B$11:$B$310, 0)), "")))</f>
        <v/>
      </c>
      <c r="AH4062" s="105" t="str">
        <f>IF($C4062="", "", IF(IFERROR(INDEX(Ingredients!D$11:D$310, MATCH($C4062, Ingredients!$B$11:$B$310, 0)), "")="", "", IFERROR(INDEX(Ingredients!D$11:D$310, MATCH($C4062, Ingredients!$B$11:$B$310, 0)), "")))</f>
        <v/>
      </c>
      <c r="AI4062" s="106" t="str">
        <f>IF($C4062="", "", IF(IFERROR(INDEX(Ingredients!E$11:E$310, MATCH($C4062, Ingredients!$B$11:$B$310, 0)), "")="", "", IFERROR(INDEX(Ingredients!E$11:E$310, MATCH($C4062, Ingredients!$B$11:$B$310, 0)), "")))</f>
        <v/>
      </c>
      <c r="AJ4062" s="108" t="str">
        <f>IF($C4062="", "", IF(IFERROR(INDEX(Ingredients!F$11:F$310, MATCH($C4062, Ingredients!$B$11:$B$310, 0)), "")="", "", IFERROR(INDEX(Ingredients!F$11:F$310, MATCH($C4062, Ingredients!$B$11:$B$310, 0)), "")))</f>
        <v/>
      </c>
      <c r="AK4062" s="106" t="str">
        <f>IF($C4062="", "", IF(IFERROR(INDEX(Ingredients!G$11:G$310, MATCH($C4062, Ingredients!$B$11:$B$310, 0)), "")="", "", IFERROR(INDEX(Ingredients!G$11:G$310, MATCH($C4062, Ingredients!$B$11:$B$310, 0)), "")))</f>
        <v/>
      </c>
      <c r="AL4062" s="79" t="str">
        <f>IF($C4062="", "", IF(IFERROR(INDEX(Ingredients!H$11:H$310, MATCH($C4062, Ingredients!$B$11:$B$310, 0)), "")="", "", IFERROR(INDEX(Ingredients!H$11:H$310, MATCH($C4062, Ingredients!$B$11:$B$310, 0)), "")))</f>
        <v/>
      </c>
      <c r="AN4062" s="83" t="str">
        <f t="shared" si="950"/>
        <v/>
      </c>
      <c r="AP4062" s="114" t="str">
        <f t="shared" si="960"/>
        <v/>
      </c>
      <c r="AR4062" s="117" t="str">
        <f>IF($C4062="", "", IF(IFERROR(INDEX(Ingredients!$AI$11:$AI$310, MATCH($C4062, Ingredients!$B$11:$B$310, 0)), "")="", "", IFERROR(INDEX(Ingredients!$AI$11:$AI$310, MATCH($C4062, Ingredients!$B$11:$B$310, 0)), "")))</f>
        <v/>
      </c>
      <c r="AT4062" s="120" t="str">
        <f t="shared" si="961"/>
        <v/>
      </c>
      <c r="AV4062" s="90" t="str">
        <f t="shared" si="951"/>
        <v/>
      </c>
      <c r="AX4062" s="90" t="str">
        <f>IF($AV4062="", "", COUNTIF($AV$11:$AV$5010, "&lt;"&amp;$AV4062)+1+COUNTIF($AV$11:$AV4062, $AV4062)-1)</f>
        <v/>
      </c>
      <c r="AZ4062" s="111" t="str">
        <f>IF($B4062="", "", SUMIF('Shopping List'!$AV$11:$AV$25, $B4062, 'Shopping List'!$BN$11:$BN$25))</f>
        <v/>
      </c>
      <c r="BB4062" s="117" t="str">
        <f t="shared" si="962"/>
        <v/>
      </c>
    </row>
    <row r="4063" spans="1:54" x14ac:dyDescent="0.25">
      <c r="A4063" s="4"/>
      <c r="B4063" s="37"/>
      <c r="C4063" s="124"/>
      <c r="D4063" s="39"/>
      <c r="E4063" s="125"/>
      <c r="F4063" s="48"/>
      <c r="G4063" s="4"/>
      <c r="H4063" s="4"/>
      <c r="I4063" s="95" t="str">
        <f>IF($C4063="", "", IF(IFERROR(INDEX(Ingredients!$C$11:$C$310, MATCH($C4063, Ingredients!$B$11:$B$310, 0)), "")="", "", IFERROR(INDEX(Ingredients!$C$11:$C$310, MATCH($C4063, Ingredients!$B$11:$B$310, 0)), "")))</f>
        <v/>
      </c>
      <c r="J4063" s="73" t="str">
        <f>IF($B4063="", "", IF(IFERROR(INDEX(Meals!$C$11:$C$260, MATCH($B4063, Meals!$B$11:$B$260, 0)), "")="", "", IFERROR(INDEX(Meals!$C$11:$C$260, MATCH($B4063, Meals!$B$11:$B$260, 0)), "")))</f>
        <v/>
      </c>
      <c r="K4063" s="4"/>
      <c r="L4063" s="72" t="str">
        <f t="shared" si="952"/>
        <v/>
      </c>
      <c r="M4063" s="73" t="str">
        <f t="shared" si="953"/>
        <v/>
      </c>
      <c r="N4063" s="4"/>
      <c r="O4063" s="78" t="str">
        <f t="shared" si="954"/>
        <v/>
      </c>
      <c r="P4063" s="79" t="str">
        <f t="shared" si="955"/>
        <v/>
      </c>
      <c r="Q4063" s="4"/>
      <c r="R4063" s="90" t="str">
        <f t="shared" si="956"/>
        <v/>
      </c>
      <c r="S4063" s="4"/>
      <c r="Y4063" s="18" t="str">
        <f t="shared" si="957"/>
        <v/>
      </c>
      <c r="AA4063" s="18" t="str">
        <f t="shared" si="948"/>
        <v/>
      </c>
      <c r="AB4063" s="18" t="str">
        <f t="shared" si="949"/>
        <v/>
      </c>
      <c r="AC4063" s="18" t="str">
        <f t="shared" si="958"/>
        <v/>
      </c>
      <c r="AD4063" s="18" t="str">
        <f t="shared" si="958"/>
        <v/>
      </c>
      <c r="AE4063" s="18" t="str">
        <f t="shared" si="959"/>
        <v/>
      </c>
      <c r="AG4063" s="95" t="str">
        <f>IF($C4063="", "", IF(IFERROR(INDEX(Ingredients!C$11:C$310, MATCH($C4063, Ingredients!$B$11:$B$310, 0)), "")="", "", IFERROR(INDEX(Ingredients!C$11:C$310, MATCH($C4063, Ingredients!$B$11:$B$310, 0)), "")))</f>
        <v/>
      </c>
      <c r="AH4063" s="105" t="str">
        <f>IF($C4063="", "", IF(IFERROR(INDEX(Ingredients!D$11:D$310, MATCH($C4063, Ingredients!$B$11:$B$310, 0)), "")="", "", IFERROR(INDEX(Ingredients!D$11:D$310, MATCH($C4063, Ingredients!$B$11:$B$310, 0)), "")))</f>
        <v/>
      </c>
      <c r="AI4063" s="106" t="str">
        <f>IF($C4063="", "", IF(IFERROR(INDEX(Ingredients!E$11:E$310, MATCH($C4063, Ingredients!$B$11:$B$310, 0)), "")="", "", IFERROR(INDEX(Ingredients!E$11:E$310, MATCH($C4063, Ingredients!$B$11:$B$310, 0)), "")))</f>
        <v/>
      </c>
      <c r="AJ4063" s="108" t="str">
        <f>IF($C4063="", "", IF(IFERROR(INDEX(Ingredients!F$11:F$310, MATCH($C4063, Ingredients!$B$11:$B$310, 0)), "")="", "", IFERROR(INDEX(Ingredients!F$11:F$310, MATCH($C4063, Ingredients!$B$11:$B$310, 0)), "")))</f>
        <v/>
      </c>
      <c r="AK4063" s="106" t="str">
        <f>IF($C4063="", "", IF(IFERROR(INDEX(Ingredients!G$11:G$310, MATCH($C4063, Ingredients!$B$11:$B$310, 0)), "")="", "", IFERROR(INDEX(Ingredients!G$11:G$310, MATCH($C4063, Ingredients!$B$11:$B$310, 0)), "")))</f>
        <v/>
      </c>
      <c r="AL4063" s="79" t="str">
        <f>IF($C4063="", "", IF(IFERROR(INDEX(Ingredients!H$11:H$310, MATCH($C4063, Ingredients!$B$11:$B$310, 0)), "")="", "", IFERROR(INDEX(Ingredients!H$11:H$310, MATCH($C4063, Ingredients!$B$11:$B$310, 0)), "")))</f>
        <v/>
      </c>
      <c r="AN4063" s="83" t="str">
        <f t="shared" si="950"/>
        <v/>
      </c>
      <c r="AP4063" s="114" t="str">
        <f t="shared" si="960"/>
        <v/>
      </c>
      <c r="AR4063" s="117" t="str">
        <f>IF($C4063="", "", IF(IFERROR(INDEX(Ingredients!$AI$11:$AI$310, MATCH($C4063, Ingredients!$B$11:$B$310, 0)), "")="", "", IFERROR(INDEX(Ingredients!$AI$11:$AI$310, MATCH($C4063, Ingredients!$B$11:$B$310, 0)), "")))</f>
        <v/>
      </c>
      <c r="AT4063" s="120" t="str">
        <f t="shared" si="961"/>
        <v/>
      </c>
      <c r="AV4063" s="90" t="str">
        <f t="shared" si="951"/>
        <v/>
      </c>
      <c r="AX4063" s="90" t="str">
        <f>IF($AV4063="", "", COUNTIF($AV$11:$AV$5010, "&lt;"&amp;$AV4063)+1+COUNTIF($AV$11:$AV4063, $AV4063)-1)</f>
        <v/>
      </c>
      <c r="AZ4063" s="111" t="str">
        <f>IF($B4063="", "", SUMIF('Shopping List'!$AV$11:$AV$25, $B4063, 'Shopping List'!$BN$11:$BN$25))</f>
        <v/>
      </c>
      <c r="BB4063" s="117" t="str">
        <f t="shared" si="962"/>
        <v/>
      </c>
    </row>
    <row r="4064" spans="1:54" x14ac:dyDescent="0.25">
      <c r="A4064" s="4"/>
      <c r="B4064" s="37"/>
      <c r="C4064" s="124"/>
      <c r="D4064" s="39"/>
      <c r="E4064" s="125"/>
      <c r="F4064" s="48"/>
      <c r="G4064" s="4"/>
      <c r="H4064" s="4"/>
      <c r="I4064" s="95" t="str">
        <f>IF($C4064="", "", IF(IFERROR(INDEX(Ingredients!$C$11:$C$310, MATCH($C4064, Ingredients!$B$11:$B$310, 0)), "")="", "", IFERROR(INDEX(Ingredients!$C$11:$C$310, MATCH($C4064, Ingredients!$B$11:$B$310, 0)), "")))</f>
        <v/>
      </c>
      <c r="J4064" s="73" t="str">
        <f>IF($B4064="", "", IF(IFERROR(INDEX(Meals!$C$11:$C$260, MATCH($B4064, Meals!$B$11:$B$260, 0)), "")="", "", IFERROR(INDEX(Meals!$C$11:$C$260, MATCH($B4064, Meals!$B$11:$B$260, 0)), "")))</f>
        <v/>
      </c>
      <c r="K4064" s="4"/>
      <c r="L4064" s="72" t="str">
        <f t="shared" si="952"/>
        <v/>
      </c>
      <c r="M4064" s="73" t="str">
        <f t="shared" si="953"/>
        <v/>
      </c>
      <c r="N4064" s="4"/>
      <c r="O4064" s="78" t="str">
        <f t="shared" si="954"/>
        <v/>
      </c>
      <c r="P4064" s="79" t="str">
        <f t="shared" si="955"/>
        <v/>
      </c>
      <c r="Q4064" s="4"/>
      <c r="R4064" s="90" t="str">
        <f t="shared" si="956"/>
        <v/>
      </c>
      <c r="S4064" s="4"/>
      <c r="Y4064" s="18" t="str">
        <f t="shared" si="957"/>
        <v/>
      </c>
      <c r="AA4064" s="18" t="str">
        <f t="shared" si="948"/>
        <v/>
      </c>
      <c r="AB4064" s="18" t="str">
        <f t="shared" si="949"/>
        <v/>
      </c>
      <c r="AC4064" s="18" t="str">
        <f t="shared" si="958"/>
        <v/>
      </c>
      <c r="AD4064" s="18" t="str">
        <f t="shared" si="958"/>
        <v/>
      </c>
      <c r="AE4064" s="18" t="str">
        <f t="shared" si="959"/>
        <v/>
      </c>
      <c r="AG4064" s="95" t="str">
        <f>IF($C4064="", "", IF(IFERROR(INDEX(Ingredients!C$11:C$310, MATCH($C4064, Ingredients!$B$11:$B$310, 0)), "")="", "", IFERROR(INDEX(Ingredients!C$11:C$310, MATCH($C4064, Ingredients!$B$11:$B$310, 0)), "")))</f>
        <v/>
      </c>
      <c r="AH4064" s="105" t="str">
        <f>IF($C4064="", "", IF(IFERROR(INDEX(Ingredients!D$11:D$310, MATCH($C4064, Ingredients!$B$11:$B$310, 0)), "")="", "", IFERROR(INDEX(Ingredients!D$11:D$310, MATCH($C4064, Ingredients!$B$11:$B$310, 0)), "")))</f>
        <v/>
      </c>
      <c r="AI4064" s="106" t="str">
        <f>IF($C4064="", "", IF(IFERROR(INDEX(Ingredients!E$11:E$310, MATCH($C4064, Ingredients!$B$11:$B$310, 0)), "")="", "", IFERROR(INDEX(Ingredients!E$11:E$310, MATCH($C4064, Ingredients!$B$11:$B$310, 0)), "")))</f>
        <v/>
      </c>
      <c r="AJ4064" s="108" t="str">
        <f>IF($C4064="", "", IF(IFERROR(INDEX(Ingredients!F$11:F$310, MATCH($C4064, Ingredients!$B$11:$B$310, 0)), "")="", "", IFERROR(INDEX(Ingredients!F$11:F$310, MATCH($C4064, Ingredients!$B$11:$B$310, 0)), "")))</f>
        <v/>
      </c>
      <c r="AK4064" s="106" t="str">
        <f>IF($C4064="", "", IF(IFERROR(INDEX(Ingredients!G$11:G$310, MATCH($C4064, Ingredients!$B$11:$B$310, 0)), "")="", "", IFERROR(INDEX(Ingredients!G$11:G$310, MATCH($C4064, Ingredients!$B$11:$B$310, 0)), "")))</f>
        <v/>
      </c>
      <c r="AL4064" s="79" t="str">
        <f>IF($C4064="", "", IF(IFERROR(INDEX(Ingredients!H$11:H$310, MATCH($C4064, Ingredients!$B$11:$B$310, 0)), "")="", "", IFERROR(INDEX(Ingredients!H$11:H$310, MATCH($C4064, Ingredients!$B$11:$B$310, 0)), "")))</f>
        <v/>
      </c>
      <c r="AN4064" s="83" t="str">
        <f t="shared" si="950"/>
        <v/>
      </c>
      <c r="AP4064" s="114" t="str">
        <f t="shared" si="960"/>
        <v/>
      </c>
      <c r="AR4064" s="117" t="str">
        <f>IF($C4064="", "", IF(IFERROR(INDEX(Ingredients!$AI$11:$AI$310, MATCH($C4064, Ingredients!$B$11:$B$310, 0)), "")="", "", IFERROR(INDEX(Ingredients!$AI$11:$AI$310, MATCH($C4064, Ingredients!$B$11:$B$310, 0)), "")))</f>
        <v/>
      </c>
      <c r="AT4064" s="120" t="str">
        <f t="shared" si="961"/>
        <v/>
      </c>
      <c r="AV4064" s="90" t="str">
        <f t="shared" si="951"/>
        <v/>
      </c>
      <c r="AX4064" s="90" t="str">
        <f>IF($AV4064="", "", COUNTIF($AV$11:$AV$5010, "&lt;"&amp;$AV4064)+1+COUNTIF($AV$11:$AV4064, $AV4064)-1)</f>
        <v/>
      </c>
      <c r="AZ4064" s="111" t="str">
        <f>IF($B4064="", "", SUMIF('Shopping List'!$AV$11:$AV$25, $B4064, 'Shopping List'!$BN$11:$BN$25))</f>
        <v/>
      </c>
      <c r="BB4064" s="117" t="str">
        <f t="shared" si="962"/>
        <v/>
      </c>
    </row>
    <row r="4065" spans="1:54" x14ac:dyDescent="0.25">
      <c r="A4065" s="4"/>
      <c r="B4065" s="37"/>
      <c r="C4065" s="124"/>
      <c r="D4065" s="39"/>
      <c r="E4065" s="125"/>
      <c r="F4065" s="48"/>
      <c r="G4065" s="4"/>
      <c r="H4065" s="4"/>
      <c r="I4065" s="95" t="str">
        <f>IF($C4065="", "", IF(IFERROR(INDEX(Ingredients!$C$11:$C$310, MATCH($C4065, Ingredients!$B$11:$B$310, 0)), "")="", "", IFERROR(INDEX(Ingredients!$C$11:$C$310, MATCH($C4065, Ingredients!$B$11:$B$310, 0)), "")))</f>
        <v/>
      </c>
      <c r="J4065" s="73" t="str">
        <f>IF($B4065="", "", IF(IFERROR(INDEX(Meals!$C$11:$C$260, MATCH($B4065, Meals!$B$11:$B$260, 0)), "")="", "", IFERROR(INDEX(Meals!$C$11:$C$260, MATCH($B4065, Meals!$B$11:$B$260, 0)), "")))</f>
        <v/>
      </c>
      <c r="K4065" s="4"/>
      <c r="L4065" s="72" t="str">
        <f t="shared" si="952"/>
        <v/>
      </c>
      <c r="M4065" s="73" t="str">
        <f t="shared" si="953"/>
        <v/>
      </c>
      <c r="N4065" s="4"/>
      <c r="O4065" s="78" t="str">
        <f t="shared" si="954"/>
        <v/>
      </c>
      <c r="P4065" s="79" t="str">
        <f t="shared" si="955"/>
        <v/>
      </c>
      <c r="Q4065" s="4"/>
      <c r="R4065" s="90" t="str">
        <f t="shared" si="956"/>
        <v/>
      </c>
      <c r="S4065" s="4"/>
      <c r="Y4065" s="18" t="str">
        <f t="shared" si="957"/>
        <v/>
      </c>
      <c r="AA4065" s="18" t="str">
        <f t="shared" si="948"/>
        <v/>
      </c>
      <c r="AB4065" s="18" t="str">
        <f t="shared" si="949"/>
        <v/>
      </c>
      <c r="AC4065" s="18" t="str">
        <f t="shared" si="958"/>
        <v/>
      </c>
      <c r="AD4065" s="18" t="str">
        <f t="shared" si="958"/>
        <v/>
      </c>
      <c r="AE4065" s="18" t="str">
        <f t="shared" si="959"/>
        <v/>
      </c>
      <c r="AG4065" s="95" t="str">
        <f>IF($C4065="", "", IF(IFERROR(INDEX(Ingredients!C$11:C$310, MATCH($C4065, Ingredients!$B$11:$B$310, 0)), "")="", "", IFERROR(INDEX(Ingredients!C$11:C$310, MATCH($C4065, Ingredients!$B$11:$B$310, 0)), "")))</f>
        <v/>
      </c>
      <c r="AH4065" s="105" t="str">
        <f>IF($C4065="", "", IF(IFERROR(INDEX(Ingredients!D$11:D$310, MATCH($C4065, Ingredients!$B$11:$B$310, 0)), "")="", "", IFERROR(INDEX(Ingredients!D$11:D$310, MATCH($C4065, Ingredients!$B$11:$B$310, 0)), "")))</f>
        <v/>
      </c>
      <c r="AI4065" s="106" t="str">
        <f>IF($C4065="", "", IF(IFERROR(INDEX(Ingredients!E$11:E$310, MATCH($C4065, Ingredients!$B$11:$B$310, 0)), "")="", "", IFERROR(INDEX(Ingredients!E$11:E$310, MATCH($C4065, Ingredients!$B$11:$B$310, 0)), "")))</f>
        <v/>
      </c>
      <c r="AJ4065" s="108" t="str">
        <f>IF($C4065="", "", IF(IFERROR(INDEX(Ingredients!F$11:F$310, MATCH($C4065, Ingredients!$B$11:$B$310, 0)), "")="", "", IFERROR(INDEX(Ingredients!F$11:F$310, MATCH($C4065, Ingredients!$B$11:$B$310, 0)), "")))</f>
        <v/>
      </c>
      <c r="AK4065" s="106" t="str">
        <f>IF($C4065="", "", IF(IFERROR(INDEX(Ingredients!G$11:G$310, MATCH($C4065, Ingredients!$B$11:$B$310, 0)), "")="", "", IFERROR(INDEX(Ingredients!G$11:G$310, MATCH($C4065, Ingredients!$B$11:$B$310, 0)), "")))</f>
        <v/>
      </c>
      <c r="AL4065" s="79" t="str">
        <f>IF($C4065="", "", IF(IFERROR(INDEX(Ingredients!H$11:H$310, MATCH($C4065, Ingredients!$B$11:$B$310, 0)), "")="", "", IFERROR(INDEX(Ingredients!H$11:H$310, MATCH($C4065, Ingredients!$B$11:$B$310, 0)), "")))</f>
        <v/>
      </c>
      <c r="AN4065" s="83" t="str">
        <f t="shared" si="950"/>
        <v/>
      </c>
      <c r="AP4065" s="114" t="str">
        <f t="shared" si="960"/>
        <v/>
      </c>
      <c r="AR4065" s="117" t="str">
        <f>IF($C4065="", "", IF(IFERROR(INDEX(Ingredients!$AI$11:$AI$310, MATCH($C4065, Ingredients!$B$11:$B$310, 0)), "")="", "", IFERROR(INDEX(Ingredients!$AI$11:$AI$310, MATCH($C4065, Ingredients!$B$11:$B$310, 0)), "")))</f>
        <v/>
      </c>
      <c r="AT4065" s="120" t="str">
        <f t="shared" si="961"/>
        <v/>
      </c>
      <c r="AV4065" s="90" t="str">
        <f t="shared" si="951"/>
        <v/>
      </c>
      <c r="AX4065" s="90" t="str">
        <f>IF($AV4065="", "", COUNTIF($AV$11:$AV$5010, "&lt;"&amp;$AV4065)+1+COUNTIF($AV$11:$AV4065, $AV4065)-1)</f>
        <v/>
      </c>
      <c r="AZ4065" s="111" t="str">
        <f>IF($B4065="", "", SUMIF('Shopping List'!$AV$11:$AV$25, $B4065, 'Shopping List'!$BN$11:$BN$25))</f>
        <v/>
      </c>
      <c r="BB4065" s="117" t="str">
        <f t="shared" si="962"/>
        <v/>
      </c>
    </row>
    <row r="4066" spans="1:54" x14ac:dyDescent="0.25">
      <c r="A4066" s="4"/>
      <c r="B4066" s="37"/>
      <c r="C4066" s="124"/>
      <c r="D4066" s="39"/>
      <c r="E4066" s="125"/>
      <c r="F4066" s="48"/>
      <c r="G4066" s="4"/>
      <c r="H4066" s="4"/>
      <c r="I4066" s="95" t="str">
        <f>IF($C4066="", "", IF(IFERROR(INDEX(Ingredients!$C$11:$C$310, MATCH($C4066, Ingredients!$B$11:$B$310, 0)), "")="", "", IFERROR(INDEX(Ingredients!$C$11:$C$310, MATCH($C4066, Ingredients!$B$11:$B$310, 0)), "")))</f>
        <v/>
      </c>
      <c r="J4066" s="73" t="str">
        <f>IF($B4066="", "", IF(IFERROR(INDEX(Meals!$C$11:$C$260, MATCH($B4066, Meals!$B$11:$B$260, 0)), "")="", "", IFERROR(INDEX(Meals!$C$11:$C$260, MATCH($B4066, Meals!$B$11:$B$260, 0)), "")))</f>
        <v/>
      </c>
      <c r="K4066" s="4"/>
      <c r="L4066" s="72" t="str">
        <f t="shared" si="952"/>
        <v/>
      </c>
      <c r="M4066" s="73" t="str">
        <f t="shared" si="953"/>
        <v/>
      </c>
      <c r="N4066" s="4"/>
      <c r="O4066" s="78" t="str">
        <f t="shared" si="954"/>
        <v/>
      </c>
      <c r="P4066" s="79" t="str">
        <f t="shared" si="955"/>
        <v/>
      </c>
      <c r="Q4066" s="4"/>
      <c r="R4066" s="90" t="str">
        <f t="shared" si="956"/>
        <v/>
      </c>
      <c r="S4066" s="4"/>
      <c r="Y4066" s="18" t="str">
        <f t="shared" si="957"/>
        <v/>
      </c>
      <c r="AA4066" s="18" t="str">
        <f t="shared" si="948"/>
        <v/>
      </c>
      <c r="AB4066" s="18" t="str">
        <f t="shared" si="949"/>
        <v/>
      </c>
      <c r="AC4066" s="18" t="str">
        <f t="shared" si="958"/>
        <v/>
      </c>
      <c r="AD4066" s="18" t="str">
        <f t="shared" si="958"/>
        <v/>
      </c>
      <c r="AE4066" s="18" t="str">
        <f t="shared" si="959"/>
        <v/>
      </c>
      <c r="AG4066" s="95" t="str">
        <f>IF($C4066="", "", IF(IFERROR(INDEX(Ingredients!C$11:C$310, MATCH($C4066, Ingredients!$B$11:$B$310, 0)), "")="", "", IFERROR(INDEX(Ingredients!C$11:C$310, MATCH($C4066, Ingredients!$B$11:$B$310, 0)), "")))</f>
        <v/>
      </c>
      <c r="AH4066" s="105" t="str">
        <f>IF($C4066="", "", IF(IFERROR(INDEX(Ingredients!D$11:D$310, MATCH($C4066, Ingredients!$B$11:$B$310, 0)), "")="", "", IFERROR(INDEX(Ingredients!D$11:D$310, MATCH($C4066, Ingredients!$B$11:$B$310, 0)), "")))</f>
        <v/>
      </c>
      <c r="AI4066" s="106" t="str">
        <f>IF($C4066="", "", IF(IFERROR(INDEX(Ingredients!E$11:E$310, MATCH($C4066, Ingredients!$B$11:$B$310, 0)), "")="", "", IFERROR(INDEX(Ingredients!E$11:E$310, MATCH($C4066, Ingredients!$B$11:$B$310, 0)), "")))</f>
        <v/>
      </c>
      <c r="AJ4066" s="108" t="str">
        <f>IF($C4066="", "", IF(IFERROR(INDEX(Ingredients!F$11:F$310, MATCH($C4066, Ingredients!$B$11:$B$310, 0)), "")="", "", IFERROR(INDEX(Ingredients!F$11:F$310, MATCH($C4066, Ingredients!$B$11:$B$310, 0)), "")))</f>
        <v/>
      </c>
      <c r="AK4066" s="106" t="str">
        <f>IF($C4066="", "", IF(IFERROR(INDEX(Ingredients!G$11:G$310, MATCH($C4066, Ingredients!$B$11:$B$310, 0)), "")="", "", IFERROR(INDEX(Ingredients!G$11:G$310, MATCH($C4066, Ingredients!$B$11:$B$310, 0)), "")))</f>
        <v/>
      </c>
      <c r="AL4066" s="79" t="str">
        <f>IF($C4066="", "", IF(IFERROR(INDEX(Ingredients!H$11:H$310, MATCH($C4066, Ingredients!$B$11:$B$310, 0)), "")="", "", IFERROR(INDEX(Ingredients!H$11:H$310, MATCH($C4066, Ingredients!$B$11:$B$310, 0)), "")))</f>
        <v/>
      </c>
      <c r="AN4066" s="83" t="str">
        <f t="shared" si="950"/>
        <v/>
      </c>
      <c r="AP4066" s="114" t="str">
        <f t="shared" si="960"/>
        <v/>
      </c>
      <c r="AR4066" s="117" t="str">
        <f>IF($C4066="", "", IF(IFERROR(INDEX(Ingredients!$AI$11:$AI$310, MATCH($C4066, Ingredients!$B$11:$B$310, 0)), "")="", "", IFERROR(INDEX(Ingredients!$AI$11:$AI$310, MATCH($C4066, Ingredients!$B$11:$B$310, 0)), "")))</f>
        <v/>
      </c>
      <c r="AT4066" s="120" t="str">
        <f t="shared" si="961"/>
        <v/>
      </c>
      <c r="AV4066" s="90" t="str">
        <f t="shared" si="951"/>
        <v/>
      </c>
      <c r="AX4066" s="90" t="str">
        <f>IF($AV4066="", "", COUNTIF($AV$11:$AV$5010, "&lt;"&amp;$AV4066)+1+COUNTIF($AV$11:$AV4066, $AV4066)-1)</f>
        <v/>
      </c>
      <c r="AZ4066" s="111" t="str">
        <f>IF($B4066="", "", SUMIF('Shopping List'!$AV$11:$AV$25, $B4066, 'Shopping List'!$BN$11:$BN$25))</f>
        <v/>
      </c>
      <c r="BB4066" s="117" t="str">
        <f t="shared" si="962"/>
        <v/>
      </c>
    </row>
    <row r="4067" spans="1:54" x14ac:dyDescent="0.25">
      <c r="A4067" s="4"/>
      <c r="B4067" s="37"/>
      <c r="C4067" s="124"/>
      <c r="D4067" s="39"/>
      <c r="E4067" s="125"/>
      <c r="F4067" s="48"/>
      <c r="G4067" s="4"/>
      <c r="H4067" s="4"/>
      <c r="I4067" s="95" t="str">
        <f>IF($C4067="", "", IF(IFERROR(INDEX(Ingredients!$C$11:$C$310, MATCH($C4067, Ingredients!$B$11:$B$310, 0)), "")="", "", IFERROR(INDEX(Ingredients!$C$11:$C$310, MATCH($C4067, Ingredients!$B$11:$B$310, 0)), "")))</f>
        <v/>
      </c>
      <c r="J4067" s="73" t="str">
        <f>IF($B4067="", "", IF(IFERROR(INDEX(Meals!$C$11:$C$260, MATCH($B4067, Meals!$B$11:$B$260, 0)), "")="", "", IFERROR(INDEX(Meals!$C$11:$C$260, MATCH($B4067, Meals!$B$11:$B$260, 0)), "")))</f>
        <v/>
      </c>
      <c r="K4067" s="4"/>
      <c r="L4067" s="72" t="str">
        <f t="shared" si="952"/>
        <v/>
      </c>
      <c r="M4067" s="73" t="str">
        <f t="shared" si="953"/>
        <v/>
      </c>
      <c r="N4067" s="4"/>
      <c r="O4067" s="78" t="str">
        <f t="shared" si="954"/>
        <v/>
      </c>
      <c r="P4067" s="79" t="str">
        <f t="shared" si="955"/>
        <v/>
      </c>
      <c r="Q4067" s="4"/>
      <c r="R4067" s="90" t="str">
        <f t="shared" si="956"/>
        <v/>
      </c>
      <c r="S4067" s="4"/>
      <c r="Y4067" s="18" t="str">
        <f t="shared" si="957"/>
        <v/>
      </c>
      <c r="AA4067" s="18" t="str">
        <f t="shared" si="948"/>
        <v/>
      </c>
      <c r="AB4067" s="18" t="str">
        <f t="shared" si="949"/>
        <v/>
      </c>
      <c r="AC4067" s="18" t="str">
        <f t="shared" si="958"/>
        <v/>
      </c>
      <c r="AD4067" s="18" t="str">
        <f t="shared" si="958"/>
        <v/>
      </c>
      <c r="AE4067" s="18" t="str">
        <f t="shared" si="959"/>
        <v/>
      </c>
      <c r="AG4067" s="95" t="str">
        <f>IF($C4067="", "", IF(IFERROR(INDEX(Ingredients!C$11:C$310, MATCH($C4067, Ingredients!$B$11:$B$310, 0)), "")="", "", IFERROR(INDEX(Ingredients!C$11:C$310, MATCH($C4067, Ingredients!$B$11:$B$310, 0)), "")))</f>
        <v/>
      </c>
      <c r="AH4067" s="105" t="str">
        <f>IF($C4067="", "", IF(IFERROR(INDEX(Ingredients!D$11:D$310, MATCH($C4067, Ingredients!$B$11:$B$310, 0)), "")="", "", IFERROR(INDEX(Ingredients!D$11:D$310, MATCH($C4067, Ingredients!$B$11:$B$310, 0)), "")))</f>
        <v/>
      </c>
      <c r="AI4067" s="106" t="str">
        <f>IF($C4067="", "", IF(IFERROR(INDEX(Ingredients!E$11:E$310, MATCH($C4067, Ingredients!$B$11:$B$310, 0)), "")="", "", IFERROR(INDEX(Ingredients!E$11:E$310, MATCH($C4067, Ingredients!$B$11:$B$310, 0)), "")))</f>
        <v/>
      </c>
      <c r="AJ4067" s="108" t="str">
        <f>IF($C4067="", "", IF(IFERROR(INDEX(Ingredients!F$11:F$310, MATCH($C4067, Ingredients!$B$11:$B$310, 0)), "")="", "", IFERROR(INDEX(Ingredients!F$11:F$310, MATCH($C4067, Ingredients!$B$11:$B$310, 0)), "")))</f>
        <v/>
      </c>
      <c r="AK4067" s="106" t="str">
        <f>IF($C4067="", "", IF(IFERROR(INDEX(Ingredients!G$11:G$310, MATCH($C4067, Ingredients!$B$11:$B$310, 0)), "")="", "", IFERROR(INDEX(Ingredients!G$11:G$310, MATCH($C4067, Ingredients!$B$11:$B$310, 0)), "")))</f>
        <v/>
      </c>
      <c r="AL4067" s="79" t="str">
        <f>IF($C4067="", "", IF(IFERROR(INDEX(Ingredients!H$11:H$310, MATCH($C4067, Ingredients!$B$11:$B$310, 0)), "")="", "", IFERROR(INDEX(Ingredients!H$11:H$310, MATCH($C4067, Ingredients!$B$11:$B$310, 0)), "")))</f>
        <v/>
      </c>
      <c r="AN4067" s="83" t="str">
        <f t="shared" si="950"/>
        <v/>
      </c>
      <c r="AP4067" s="114" t="str">
        <f t="shared" si="960"/>
        <v/>
      </c>
      <c r="AR4067" s="117" t="str">
        <f>IF($C4067="", "", IF(IFERROR(INDEX(Ingredients!$AI$11:$AI$310, MATCH($C4067, Ingredients!$B$11:$B$310, 0)), "")="", "", IFERROR(INDEX(Ingredients!$AI$11:$AI$310, MATCH($C4067, Ingredients!$B$11:$B$310, 0)), "")))</f>
        <v/>
      </c>
      <c r="AT4067" s="120" t="str">
        <f t="shared" si="961"/>
        <v/>
      </c>
      <c r="AV4067" s="90" t="str">
        <f t="shared" si="951"/>
        <v/>
      </c>
      <c r="AX4067" s="90" t="str">
        <f>IF($AV4067="", "", COUNTIF($AV$11:$AV$5010, "&lt;"&amp;$AV4067)+1+COUNTIF($AV$11:$AV4067, $AV4067)-1)</f>
        <v/>
      </c>
      <c r="AZ4067" s="111" t="str">
        <f>IF($B4067="", "", SUMIF('Shopping List'!$AV$11:$AV$25, $B4067, 'Shopping List'!$BN$11:$BN$25))</f>
        <v/>
      </c>
      <c r="BB4067" s="117" t="str">
        <f t="shared" si="962"/>
        <v/>
      </c>
    </row>
    <row r="4068" spans="1:54" x14ac:dyDescent="0.25">
      <c r="A4068" s="4"/>
      <c r="B4068" s="37"/>
      <c r="C4068" s="124"/>
      <c r="D4068" s="39"/>
      <c r="E4068" s="125"/>
      <c r="F4068" s="48"/>
      <c r="G4068" s="4"/>
      <c r="H4068" s="4"/>
      <c r="I4068" s="95" t="str">
        <f>IF($C4068="", "", IF(IFERROR(INDEX(Ingredients!$C$11:$C$310, MATCH($C4068, Ingredients!$B$11:$B$310, 0)), "")="", "", IFERROR(INDEX(Ingredients!$C$11:$C$310, MATCH($C4068, Ingredients!$B$11:$B$310, 0)), "")))</f>
        <v/>
      </c>
      <c r="J4068" s="73" t="str">
        <f>IF($B4068="", "", IF(IFERROR(INDEX(Meals!$C$11:$C$260, MATCH($B4068, Meals!$B$11:$B$260, 0)), "")="", "", IFERROR(INDEX(Meals!$C$11:$C$260, MATCH($B4068, Meals!$B$11:$B$260, 0)), "")))</f>
        <v/>
      </c>
      <c r="K4068" s="4"/>
      <c r="L4068" s="72" t="str">
        <f t="shared" si="952"/>
        <v/>
      </c>
      <c r="M4068" s="73" t="str">
        <f t="shared" si="953"/>
        <v/>
      </c>
      <c r="N4068" s="4"/>
      <c r="O4068" s="78" t="str">
        <f t="shared" si="954"/>
        <v/>
      </c>
      <c r="P4068" s="79" t="str">
        <f t="shared" si="955"/>
        <v/>
      </c>
      <c r="Q4068" s="4"/>
      <c r="R4068" s="90" t="str">
        <f t="shared" si="956"/>
        <v/>
      </c>
      <c r="S4068" s="4"/>
      <c r="Y4068" s="18" t="str">
        <f t="shared" si="957"/>
        <v/>
      </c>
      <c r="AA4068" s="18" t="str">
        <f t="shared" si="948"/>
        <v/>
      </c>
      <c r="AB4068" s="18" t="str">
        <f t="shared" si="949"/>
        <v/>
      </c>
      <c r="AC4068" s="18" t="str">
        <f t="shared" si="958"/>
        <v/>
      </c>
      <c r="AD4068" s="18" t="str">
        <f t="shared" si="958"/>
        <v/>
      </c>
      <c r="AE4068" s="18" t="str">
        <f t="shared" si="959"/>
        <v/>
      </c>
      <c r="AG4068" s="95" t="str">
        <f>IF($C4068="", "", IF(IFERROR(INDEX(Ingredients!C$11:C$310, MATCH($C4068, Ingredients!$B$11:$B$310, 0)), "")="", "", IFERROR(INDEX(Ingredients!C$11:C$310, MATCH($C4068, Ingredients!$B$11:$B$310, 0)), "")))</f>
        <v/>
      </c>
      <c r="AH4068" s="105" t="str">
        <f>IF($C4068="", "", IF(IFERROR(INDEX(Ingredients!D$11:D$310, MATCH($C4068, Ingredients!$B$11:$B$310, 0)), "")="", "", IFERROR(INDEX(Ingredients!D$11:D$310, MATCH($C4068, Ingredients!$B$11:$B$310, 0)), "")))</f>
        <v/>
      </c>
      <c r="AI4068" s="106" t="str">
        <f>IF($C4068="", "", IF(IFERROR(INDEX(Ingredients!E$11:E$310, MATCH($C4068, Ingredients!$B$11:$B$310, 0)), "")="", "", IFERROR(INDEX(Ingredients!E$11:E$310, MATCH($C4068, Ingredients!$B$11:$B$310, 0)), "")))</f>
        <v/>
      </c>
      <c r="AJ4068" s="108" t="str">
        <f>IF($C4068="", "", IF(IFERROR(INDEX(Ingredients!F$11:F$310, MATCH($C4068, Ingredients!$B$11:$B$310, 0)), "")="", "", IFERROR(INDEX(Ingredients!F$11:F$310, MATCH($C4068, Ingredients!$B$11:$B$310, 0)), "")))</f>
        <v/>
      </c>
      <c r="AK4068" s="106" t="str">
        <f>IF($C4068="", "", IF(IFERROR(INDEX(Ingredients!G$11:G$310, MATCH($C4068, Ingredients!$B$11:$B$310, 0)), "")="", "", IFERROR(INDEX(Ingredients!G$11:G$310, MATCH($C4068, Ingredients!$B$11:$B$310, 0)), "")))</f>
        <v/>
      </c>
      <c r="AL4068" s="79" t="str">
        <f>IF($C4068="", "", IF(IFERROR(INDEX(Ingredients!H$11:H$310, MATCH($C4068, Ingredients!$B$11:$B$310, 0)), "")="", "", IFERROR(INDEX(Ingredients!H$11:H$310, MATCH($C4068, Ingredients!$B$11:$B$310, 0)), "")))</f>
        <v/>
      </c>
      <c r="AN4068" s="83" t="str">
        <f t="shared" si="950"/>
        <v/>
      </c>
      <c r="AP4068" s="114" t="str">
        <f t="shared" si="960"/>
        <v/>
      </c>
      <c r="AR4068" s="117" t="str">
        <f>IF($C4068="", "", IF(IFERROR(INDEX(Ingredients!$AI$11:$AI$310, MATCH($C4068, Ingredients!$B$11:$B$310, 0)), "")="", "", IFERROR(INDEX(Ingredients!$AI$11:$AI$310, MATCH($C4068, Ingredients!$B$11:$B$310, 0)), "")))</f>
        <v/>
      </c>
      <c r="AT4068" s="120" t="str">
        <f t="shared" si="961"/>
        <v/>
      </c>
      <c r="AV4068" s="90" t="str">
        <f t="shared" si="951"/>
        <v/>
      </c>
      <c r="AX4068" s="90" t="str">
        <f>IF($AV4068="", "", COUNTIF($AV$11:$AV$5010, "&lt;"&amp;$AV4068)+1+COUNTIF($AV$11:$AV4068, $AV4068)-1)</f>
        <v/>
      </c>
      <c r="AZ4068" s="111" t="str">
        <f>IF($B4068="", "", SUMIF('Shopping List'!$AV$11:$AV$25, $B4068, 'Shopping List'!$BN$11:$BN$25))</f>
        <v/>
      </c>
      <c r="BB4068" s="117" t="str">
        <f t="shared" si="962"/>
        <v/>
      </c>
    </row>
    <row r="4069" spans="1:54" x14ac:dyDescent="0.25">
      <c r="A4069" s="4"/>
      <c r="B4069" s="37"/>
      <c r="C4069" s="124"/>
      <c r="D4069" s="39"/>
      <c r="E4069" s="125"/>
      <c r="F4069" s="48"/>
      <c r="G4069" s="4"/>
      <c r="H4069" s="4"/>
      <c r="I4069" s="95" t="str">
        <f>IF($C4069="", "", IF(IFERROR(INDEX(Ingredients!$C$11:$C$310, MATCH($C4069, Ingredients!$B$11:$B$310, 0)), "")="", "", IFERROR(INDEX(Ingredients!$C$11:$C$310, MATCH($C4069, Ingredients!$B$11:$B$310, 0)), "")))</f>
        <v/>
      </c>
      <c r="J4069" s="73" t="str">
        <f>IF($B4069="", "", IF(IFERROR(INDEX(Meals!$C$11:$C$260, MATCH($B4069, Meals!$B$11:$B$260, 0)), "")="", "", IFERROR(INDEX(Meals!$C$11:$C$260, MATCH($B4069, Meals!$B$11:$B$260, 0)), "")))</f>
        <v/>
      </c>
      <c r="K4069" s="4"/>
      <c r="L4069" s="72" t="str">
        <f t="shared" si="952"/>
        <v/>
      </c>
      <c r="M4069" s="73" t="str">
        <f t="shared" si="953"/>
        <v/>
      </c>
      <c r="N4069" s="4"/>
      <c r="O4069" s="78" t="str">
        <f t="shared" si="954"/>
        <v/>
      </c>
      <c r="P4069" s="79" t="str">
        <f t="shared" si="955"/>
        <v/>
      </c>
      <c r="Q4069" s="4"/>
      <c r="R4069" s="90" t="str">
        <f t="shared" si="956"/>
        <v/>
      </c>
      <c r="S4069" s="4"/>
      <c r="Y4069" s="18" t="str">
        <f t="shared" si="957"/>
        <v/>
      </c>
      <c r="AA4069" s="18" t="str">
        <f t="shared" si="948"/>
        <v/>
      </c>
      <c r="AB4069" s="18" t="str">
        <f t="shared" si="949"/>
        <v/>
      </c>
      <c r="AC4069" s="18" t="str">
        <f t="shared" si="958"/>
        <v/>
      </c>
      <c r="AD4069" s="18" t="str">
        <f t="shared" si="958"/>
        <v/>
      </c>
      <c r="AE4069" s="18" t="str">
        <f t="shared" si="959"/>
        <v/>
      </c>
      <c r="AG4069" s="95" t="str">
        <f>IF($C4069="", "", IF(IFERROR(INDEX(Ingredients!C$11:C$310, MATCH($C4069, Ingredients!$B$11:$B$310, 0)), "")="", "", IFERROR(INDEX(Ingredients!C$11:C$310, MATCH($C4069, Ingredients!$B$11:$B$310, 0)), "")))</f>
        <v/>
      </c>
      <c r="AH4069" s="105" t="str">
        <f>IF($C4069="", "", IF(IFERROR(INDEX(Ingredients!D$11:D$310, MATCH($C4069, Ingredients!$B$11:$B$310, 0)), "")="", "", IFERROR(INDEX(Ingredients!D$11:D$310, MATCH($C4069, Ingredients!$B$11:$B$310, 0)), "")))</f>
        <v/>
      </c>
      <c r="AI4069" s="106" t="str">
        <f>IF($C4069="", "", IF(IFERROR(INDEX(Ingredients!E$11:E$310, MATCH($C4069, Ingredients!$B$11:$B$310, 0)), "")="", "", IFERROR(INDEX(Ingredients!E$11:E$310, MATCH($C4069, Ingredients!$B$11:$B$310, 0)), "")))</f>
        <v/>
      </c>
      <c r="AJ4069" s="108" t="str">
        <f>IF($C4069="", "", IF(IFERROR(INDEX(Ingredients!F$11:F$310, MATCH($C4069, Ingredients!$B$11:$B$310, 0)), "")="", "", IFERROR(INDEX(Ingredients!F$11:F$310, MATCH($C4069, Ingredients!$B$11:$B$310, 0)), "")))</f>
        <v/>
      </c>
      <c r="AK4069" s="106" t="str">
        <f>IF($C4069="", "", IF(IFERROR(INDEX(Ingredients!G$11:G$310, MATCH($C4069, Ingredients!$B$11:$B$310, 0)), "")="", "", IFERROR(INDEX(Ingredients!G$11:G$310, MATCH($C4069, Ingredients!$B$11:$B$310, 0)), "")))</f>
        <v/>
      </c>
      <c r="AL4069" s="79" t="str">
        <f>IF($C4069="", "", IF(IFERROR(INDEX(Ingredients!H$11:H$310, MATCH($C4069, Ingredients!$B$11:$B$310, 0)), "")="", "", IFERROR(INDEX(Ingredients!H$11:H$310, MATCH($C4069, Ingredients!$B$11:$B$310, 0)), "")))</f>
        <v/>
      </c>
      <c r="AN4069" s="83" t="str">
        <f t="shared" si="950"/>
        <v/>
      </c>
      <c r="AP4069" s="114" t="str">
        <f t="shared" si="960"/>
        <v/>
      </c>
      <c r="AR4069" s="117" t="str">
        <f>IF($C4069="", "", IF(IFERROR(INDEX(Ingredients!$AI$11:$AI$310, MATCH($C4069, Ingredients!$B$11:$B$310, 0)), "")="", "", IFERROR(INDEX(Ingredients!$AI$11:$AI$310, MATCH($C4069, Ingredients!$B$11:$B$310, 0)), "")))</f>
        <v/>
      </c>
      <c r="AT4069" s="120" t="str">
        <f t="shared" si="961"/>
        <v/>
      </c>
      <c r="AV4069" s="90" t="str">
        <f t="shared" si="951"/>
        <v/>
      </c>
      <c r="AX4069" s="90" t="str">
        <f>IF($AV4069="", "", COUNTIF($AV$11:$AV$5010, "&lt;"&amp;$AV4069)+1+COUNTIF($AV$11:$AV4069, $AV4069)-1)</f>
        <v/>
      </c>
      <c r="AZ4069" s="111" t="str">
        <f>IF($B4069="", "", SUMIF('Shopping List'!$AV$11:$AV$25, $B4069, 'Shopping List'!$BN$11:$BN$25))</f>
        <v/>
      </c>
      <c r="BB4069" s="117" t="str">
        <f t="shared" si="962"/>
        <v/>
      </c>
    </row>
    <row r="4070" spans="1:54" x14ac:dyDescent="0.25">
      <c r="A4070" s="4"/>
      <c r="B4070" s="37"/>
      <c r="C4070" s="124"/>
      <c r="D4070" s="39"/>
      <c r="E4070" s="125"/>
      <c r="F4070" s="48"/>
      <c r="G4070" s="4"/>
      <c r="H4070" s="4"/>
      <c r="I4070" s="95" t="str">
        <f>IF($C4070="", "", IF(IFERROR(INDEX(Ingredients!$C$11:$C$310, MATCH($C4070, Ingredients!$B$11:$B$310, 0)), "")="", "", IFERROR(INDEX(Ingredients!$C$11:$C$310, MATCH($C4070, Ingredients!$B$11:$B$310, 0)), "")))</f>
        <v/>
      </c>
      <c r="J4070" s="73" t="str">
        <f>IF($B4070="", "", IF(IFERROR(INDEX(Meals!$C$11:$C$260, MATCH($B4070, Meals!$B$11:$B$260, 0)), "")="", "", IFERROR(INDEX(Meals!$C$11:$C$260, MATCH($B4070, Meals!$B$11:$B$260, 0)), "")))</f>
        <v/>
      </c>
      <c r="K4070" s="4"/>
      <c r="L4070" s="72" t="str">
        <f t="shared" si="952"/>
        <v/>
      </c>
      <c r="M4070" s="73" t="str">
        <f t="shared" si="953"/>
        <v/>
      </c>
      <c r="N4070" s="4"/>
      <c r="O4070" s="78" t="str">
        <f t="shared" si="954"/>
        <v/>
      </c>
      <c r="P4070" s="79" t="str">
        <f t="shared" si="955"/>
        <v/>
      </c>
      <c r="Q4070" s="4"/>
      <c r="R4070" s="90" t="str">
        <f t="shared" si="956"/>
        <v/>
      </c>
      <c r="S4070" s="4"/>
      <c r="Y4070" s="18" t="str">
        <f t="shared" si="957"/>
        <v/>
      </c>
      <c r="AA4070" s="18" t="str">
        <f t="shared" si="948"/>
        <v/>
      </c>
      <c r="AB4070" s="18" t="str">
        <f t="shared" si="949"/>
        <v/>
      </c>
      <c r="AC4070" s="18" t="str">
        <f t="shared" si="958"/>
        <v/>
      </c>
      <c r="AD4070" s="18" t="str">
        <f t="shared" si="958"/>
        <v/>
      </c>
      <c r="AE4070" s="18" t="str">
        <f t="shared" si="959"/>
        <v/>
      </c>
      <c r="AG4070" s="95" t="str">
        <f>IF($C4070="", "", IF(IFERROR(INDEX(Ingredients!C$11:C$310, MATCH($C4070, Ingredients!$B$11:$B$310, 0)), "")="", "", IFERROR(INDEX(Ingredients!C$11:C$310, MATCH($C4070, Ingredients!$B$11:$B$310, 0)), "")))</f>
        <v/>
      </c>
      <c r="AH4070" s="105" t="str">
        <f>IF($C4070="", "", IF(IFERROR(INDEX(Ingredients!D$11:D$310, MATCH($C4070, Ingredients!$B$11:$B$310, 0)), "")="", "", IFERROR(INDEX(Ingredients!D$11:D$310, MATCH($C4070, Ingredients!$B$11:$B$310, 0)), "")))</f>
        <v/>
      </c>
      <c r="AI4070" s="106" t="str">
        <f>IF($C4070="", "", IF(IFERROR(INDEX(Ingredients!E$11:E$310, MATCH($C4070, Ingredients!$B$11:$B$310, 0)), "")="", "", IFERROR(INDEX(Ingredients!E$11:E$310, MATCH($C4070, Ingredients!$B$11:$B$310, 0)), "")))</f>
        <v/>
      </c>
      <c r="AJ4070" s="108" t="str">
        <f>IF($C4070="", "", IF(IFERROR(INDEX(Ingredients!F$11:F$310, MATCH($C4070, Ingredients!$B$11:$B$310, 0)), "")="", "", IFERROR(INDEX(Ingredients!F$11:F$310, MATCH($C4070, Ingredients!$B$11:$B$310, 0)), "")))</f>
        <v/>
      </c>
      <c r="AK4070" s="106" t="str">
        <f>IF($C4070="", "", IF(IFERROR(INDEX(Ingredients!G$11:G$310, MATCH($C4070, Ingredients!$B$11:$B$310, 0)), "")="", "", IFERROR(INDEX(Ingredients!G$11:G$310, MATCH($C4070, Ingredients!$B$11:$B$310, 0)), "")))</f>
        <v/>
      </c>
      <c r="AL4070" s="79" t="str">
        <f>IF($C4070="", "", IF(IFERROR(INDEX(Ingredients!H$11:H$310, MATCH($C4070, Ingredients!$B$11:$B$310, 0)), "")="", "", IFERROR(INDEX(Ingredients!H$11:H$310, MATCH($C4070, Ingredients!$B$11:$B$310, 0)), "")))</f>
        <v/>
      </c>
      <c r="AN4070" s="83" t="str">
        <f t="shared" si="950"/>
        <v/>
      </c>
      <c r="AP4070" s="114" t="str">
        <f t="shared" si="960"/>
        <v/>
      </c>
      <c r="AR4070" s="117" t="str">
        <f>IF($C4070="", "", IF(IFERROR(INDEX(Ingredients!$AI$11:$AI$310, MATCH($C4070, Ingredients!$B$11:$B$310, 0)), "")="", "", IFERROR(INDEX(Ingredients!$AI$11:$AI$310, MATCH($C4070, Ingredients!$B$11:$B$310, 0)), "")))</f>
        <v/>
      </c>
      <c r="AT4070" s="120" t="str">
        <f t="shared" si="961"/>
        <v/>
      </c>
      <c r="AV4070" s="90" t="str">
        <f t="shared" si="951"/>
        <v/>
      </c>
      <c r="AX4070" s="90" t="str">
        <f>IF($AV4070="", "", COUNTIF($AV$11:$AV$5010, "&lt;"&amp;$AV4070)+1+COUNTIF($AV$11:$AV4070, $AV4070)-1)</f>
        <v/>
      </c>
      <c r="AZ4070" s="111" t="str">
        <f>IF($B4070="", "", SUMIF('Shopping List'!$AV$11:$AV$25, $B4070, 'Shopping List'!$BN$11:$BN$25))</f>
        <v/>
      </c>
      <c r="BB4070" s="117" t="str">
        <f t="shared" si="962"/>
        <v/>
      </c>
    </row>
    <row r="4071" spans="1:54" x14ac:dyDescent="0.25">
      <c r="A4071" s="4"/>
      <c r="B4071" s="37"/>
      <c r="C4071" s="124"/>
      <c r="D4071" s="39"/>
      <c r="E4071" s="125"/>
      <c r="F4071" s="48"/>
      <c r="G4071" s="4"/>
      <c r="H4071" s="4"/>
      <c r="I4071" s="95" t="str">
        <f>IF($C4071="", "", IF(IFERROR(INDEX(Ingredients!$C$11:$C$310, MATCH($C4071, Ingredients!$B$11:$B$310, 0)), "")="", "", IFERROR(INDEX(Ingredients!$C$11:$C$310, MATCH($C4071, Ingredients!$B$11:$B$310, 0)), "")))</f>
        <v/>
      </c>
      <c r="J4071" s="73" t="str">
        <f>IF($B4071="", "", IF(IFERROR(INDEX(Meals!$C$11:$C$260, MATCH($B4071, Meals!$B$11:$B$260, 0)), "")="", "", IFERROR(INDEX(Meals!$C$11:$C$260, MATCH($B4071, Meals!$B$11:$B$260, 0)), "")))</f>
        <v/>
      </c>
      <c r="K4071" s="4"/>
      <c r="L4071" s="72" t="str">
        <f t="shared" si="952"/>
        <v/>
      </c>
      <c r="M4071" s="73" t="str">
        <f t="shared" si="953"/>
        <v/>
      </c>
      <c r="N4071" s="4"/>
      <c r="O4071" s="78" t="str">
        <f t="shared" si="954"/>
        <v/>
      </c>
      <c r="P4071" s="79" t="str">
        <f t="shared" si="955"/>
        <v/>
      </c>
      <c r="Q4071" s="4"/>
      <c r="R4071" s="90" t="str">
        <f t="shared" si="956"/>
        <v/>
      </c>
      <c r="S4071" s="4"/>
      <c r="Y4071" s="18" t="str">
        <f t="shared" si="957"/>
        <v/>
      </c>
      <c r="AA4071" s="18" t="str">
        <f t="shared" si="948"/>
        <v/>
      </c>
      <c r="AB4071" s="18" t="str">
        <f t="shared" si="949"/>
        <v/>
      </c>
      <c r="AC4071" s="18" t="str">
        <f t="shared" si="958"/>
        <v/>
      </c>
      <c r="AD4071" s="18" t="str">
        <f t="shared" si="958"/>
        <v/>
      </c>
      <c r="AE4071" s="18" t="str">
        <f t="shared" si="959"/>
        <v/>
      </c>
      <c r="AG4071" s="95" t="str">
        <f>IF($C4071="", "", IF(IFERROR(INDEX(Ingredients!C$11:C$310, MATCH($C4071, Ingredients!$B$11:$B$310, 0)), "")="", "", IFERROR(INDEX(Ingredients!C$11:C$310, MATCH($C4071, Ingredients!$B$11:$B$310, 0)), "")))</f>
        <v/>
      </c>
      <c r="AH4071" s="105" t="str">
        <f>IF($C4071="", "", IF(IFERROR(INDEX(Ingredients!D$11:D$310, MATCH($C4071, Ingredients!$B$11:$B$310, 0)), "")="", "", IFERROR(INDEX(Ingredients!D$11:D$310, MATCH($C4071, Ingredients!$B$11:$B$310, 0)), "")))</f>
        <v/>
      </c>
      <c r="AI4071" s="106" t="str">
        <f>IF($C4071="", "", IF(IFERROR(INDEX(Ingredients!E$11:E$310, MATCH($C4071, Ingredients!$B$11:$B$310, 0)), "")="", "", IFERROR(INDEX(Ingredients!E$11:E$310, MATCH($C4071, Ingredients!$B$11:$B$310, 0)), "")))</f>
        <v/>
      </c>
      <c r="AJ4071" s="108" t="str">
        <f>IF($C4071="", "", IF(IFERROR(INDEX(Ingredients!F$11:F$310, MATCH($C4071, Ingredients!$B$11:$B$310, 0)), "")="", "", IFERROR(INDEX(Ingredients!F$11:F$310, MATCH($C4071, Ingredients!$B$11:$B$310, 0)), "")))</f>
        <v/>
      </c>
      <c r="AK4071" s="106" t="str">
        <f>IF($C4071="", "", IF(IFERROR(INDEX(Ingredients!G$11:G$310, MATCH($C4071, Ingredients!$B$11:$B$310, 0)), "")="", "", IFERROR(INDEX(Ingredients!G$11:G$310, MATCH($C4071, Ingredients!$B$11:$B$310, 0)), "")))</f>
        <v/>
      </c>
      <c r="AL4071" s="79" t="str">
        <f>IF($C4071="", "", IF(IFERROR(INDEX(Ingredients!H$11:H$310, MATCH($C4071, Ingredients!$B$11:$B$310, 0)), "")="", "", IFERROR(INDEX(Ingredients!H$11:H$310, MATCH($C4071, Ingredients!$B$11:$B$310, 0)), "")))</f>
        <v/>
      </c>
      <c r="AN4071" s="83" t="str">
        <f t="shared" si="950"/>
        <v/>
      </c>
      <c r="AP4071" s="114" t="str">
        <f t="shared" si="960"/>
        <v/>
      </c>
      <c r="AR4071" s="117" t="str">
        <f>IF($C4071="", "", IF(IFERROR(INDEX(Ingredients!$AI$11:$AI$310, MATCH($C4071, Ingredients!$B$11:$B$310, 0)), "")="", "", IFERROR(INDEX(Ingredients!$AI$11:$AI$310, MATCH($C4071, Ingredients!$B$11:$B$310, 0)), "")))</f>
        <v/>
      </c>
      <c r="AT4071" s="120" t="str">
        <f t="shared" si="961"/>
        <v/>
      </c>
      <c r="AV4071" s="90" t="str">
        <f t="shared" si="951"/>
        <v/>
      </c>
      <c r="AX4071" s="90" t="str">
        <f>IF($AV4071="", "", COUNTIF($AV$11:$AV$5010, "&lt;"&amp;$AV4071)+1+COUNTIF($AV$11:$AV4071, $AV4071)-1)</f>
        <v/>
      </c>
      <c r="AZ4071" s="111" t="str">
        <f>IF($B4071="", "", SUMIF('Shopping List'!$AV$11:$AV$25, $B4071, 'Shopping List'!$BN$11:$BN$25))</f>
        <v/>
      </c>
      <c r="BB4071" s="117" t="str">
        <f t="shared" si="962"/>
        <v/>
      </c>
    </row>
    <row r="4072" spans="1:54" x14ac:dyDescent="0.25">
      <c r="A4072" s="4"/>
      <c r="B4072" s="37"/>
      <c r="C4072" s="124"/>
      <c r="D4072" s="39"/>
      <c r="E4072" s="125"/>
      <c r="F4072" s="48"/>
      <c r="G4072" s="4"/>
      <c r="H4072" s="4"/>
      <c r="I4072" s="95" t="str">
        <f>IF($C4072="", "", IF(IFERROR(INDEX(Ingredients!$C$11:$C$310, MATCH($C4072, Ingredients!$B$11:$B$310, 0)), "")="", "", IFERROR(INDEX(Ingredients!$C$11:$C$310, MATCH($C4072, Ingredients!$B$11:$B$310, 0)), "")))</f>
        <v/>
      </c>
      <c r="J4072" s="73" t="str">
        <f>IF($B4072="", "", IF(IFERROR(INDEX(Meals!$C$11:$C$260, MATCH($B4072, Meals!$B$11:$B$260, 0)), "")="", "", IFERROR(INDEX(Meals!$C$11:$C$260, MATCH($B4072, Meals!$B$11:$B$260, 0)), "")))</f>
        <v/>
      </c>
      <c r="K4072" s="4"/>
      <c r="L4072" s="72" t="str">
        <f t="shared" si="952"/>
        <v/>
      </c>
      <c r="M4072" s="73" t="str">
        <f t="shared" si="953"/>
        <v/>
      </c>
      <c r="N4072" s="4"/>
      <c r="O4072" s="78" t="str">
        <f t="shared" si="954"/>
        <v/>
      </c>
      <c r="P4072" s="79" t="str">
        <f t="shared" si="955"/>
        <v/>
      </c>
      <c r="Q4072" s="4"/>
      <c r="R4072" s="90" t="str">
        <f t="shared" si="956"/>
        <v/>
      </c>
      <c r="S4072" s="4"/>
      <c r="Y4072" s="18" t="str">
        <f t="shared" si="957"/>
        <v/>
      </c>
      <c r="AA4072" s="18" t="str">
        <f t="shared" si="948"/>
        <v/>
      </c>
      <c r="AB4072" s="18" t="str">
        <f t="shared" si="949"/>
        <v/>
      </c>
      <c r="AC4072" s="18" t="str">
        <f t="shared" si="958"/>
        <v/>
      </c>
      <c r="AD4072" s="18" t="str">
        <f t="shared" si="958"/>
        <v/>
      </c>
      <c r="AE4072" s="18" t="str">
        <f t="shared" si="959"/>
        <v/>
      </c>
      <c r="AG4072" s="95" t="str">
        <f>IF($C4072="", "", IF(IFERROR(INDEX(Ingredients!C$11:C$310, MATCH($C4072, Ingredients!$B$11:$B$310, 0)), "")="", "", IFERROR(INDEX(Ingredients!C$11:C$310, MATCH($C4072, Ingredients!$B$11:$B$310, 0)), "")))</f>
        <v/>
      </c>
      <c r="AH4072" s="105" t="str">
        <f>IF($C4072="", "", IF(IFERROR(INDEX(Ingredients!D$11:D$310, MATCH($C4072, Ingredients!$B$11:$B$310, 0)), "")="", "", IFERROR(INDEX(Ingredients!D$11:D$310, MATCH($C4072, Ingredients!$B$11:$B$310, 0)), "")))</f>
        <v/>
      </c>
      <c r="AI4072" s="106" t="str">
        <f>IF($C4072="", "", IF(IFERROR(INDEX(Ingredients!E$11:E$310, MATCH($C4072, Ingredients!$B$11:$B$310, 0)), "")="", "", IFERROR(INDEX(Ingredients!E$11:E$310, MATCH($C4072, Ingredients!$B$11:$B$310, 0)), "")))</f>
        <v/>
      </c>
      <c r="AJ4072" s="108" t="str">
        <f>IF($C4072="", "", IF(IFERROR(INDEX(Ingredients!F$11:F$310, MATCH($C4072, Ingredients!$B$11:$B$310, 0)), "")="", "", IFERROR(INDEX(Ingredients!F$11:F$310, MATCH($C4072, Ingredients!$B$11:$B$310, 0)), "")))</f>
        <v/>
      </c>
      <c r="AK4072" s="106" t="str">
        <f>IF($C4072="", "", IF(IFERROR(INDEX(Ingredients!G$11:G$310, MATCH($C4072, Ingredients!$B$11:$B$310, 0)), "")="", "", IFERROR(INDEX(Ingredients!G$11:G$310, MATCH($C4072, Ingredients!$B$11:$B$310, 0)), "")))</f>
        <v/>
      </c>
      <c r="AL4072" s="79" t="str">
        <f>IF($C4072="", "", IF(IFERROR(INDEX(Ingredients!H$11:H$310, MATCH($C4072, Ingredients!$B$11:$B$310, 0)), "")="", "", IFERROR(INDEX(Ingredients!H$11:H$310, MATCH($C4072, Ingredients!$B$11:$B$310, 0)), "")))</f>
        <v/>
      </c>
      <c r="AN4072" s="83" t="str">
        <f t="shared" si="950"/>
        <v/>
      </c>
      <c r="AP4072" s="114" t="str">
        <f t="shared" si="960"/>
        <v/>
      </c>
      <c r="AR4072" s="117" t="str">
        <f>IF($C4072="", "", IF(IFERROR(INDEX(Ingredients!$AI$11:$AI$310, MATCH($C4072, Ingredients!$B$11:$B$310, 0)), "")="", "", IFERROR(INDEX(Ingredients!$AI$11:$AI$310, MATCH($C4072, Ingredients!$B$11:$B$310, 0)), "")))</f>
        <v/>
      </c>
      <c r="AT4072" s="120" t="str">
        <f t="shared" si="961"/>
        <v/>
      </c>
      <c r="AV4072" s="90" t="str">
        <f t="shared" si="951"/>
        <v/>
      </c>
      <c r="AX4072" s="90" t="str">
        <f>IF($AV4072="", "", COUNTIF($AV$11:$AV$5010, "&lt;"&amp;$AV4072)+1+COUNTIF($AV$11:$AV4072, $AV4072)-1)</f>
        <v/>
      </c>
      <c r="AZ4072" s="111" t="str">
        <f>IF($B4072="", "", SUMIF('Shopping List'!$AV$11:$AV$25, $B4072, 'Shopping List'!$BN$11:$BN$25))</f>
        <v/>
      </c>
      <c r="BB4072" s="117" t="str">
        <f t="shared" si="962"/>
        <v/>
      </c>
    </row>
    <row r="4073" spans="1:54" x14ac:dyDescent="0.25">
      <c r="A4073" s="4"/>
      <c r="B4073" s="37"/>
      <c r="C4073" s="124"/>
      <c r="D4073" s="39"/>
      <c r="E4073" s="125"/>
      <c r="F4073" s="48"/>
      <c r="G4073" s="4"/>
      <c r="H4073" s="4"/>
      <c r="I4073" s="95" t="str">
        <f>IF($C4073="", "", IF(IFERROR(INDEX(Ingredients!$C$11:$C$310, MATCH($C4073, Ingredients!$B$11:$B$310, 0)), "")="", "", IFERROR(INDEX(Ingredients!$C$11:$C$310, MATCH($C4073, Ingredients!$B$11:$B$310, 0)), "")))</f>
        <v/>
      </c>
      <c r="J4073" s="73" t="str">
        <f>IF($B4073="", "", IF(IFERROR(INDEX(Meals!$C$11:$C$260, MATCH($B4073, Meals!$B$11:$B$260, 0)), "")="", "", IFERROR(INDEX(Meals!$C$11:$C$260, MATCH($B4073, Meals!$B$11:$B$260, 0)), "")))</f>
        <v/>
      </c>
      <c r="K4073" s="4"/>
      <c r="L4073" s="72" t="str">
        <f t="shared" si="952"/>
        <v/>
      </c>
      <c r="M4073" s="73" t="str">
        <f t="shared" si="953"/>
        <v/>
      </c>
      <c r="N4073" s="4"/>
      <c r="O4073" s="78" t="str">
        <f t="shared" si="954"/>
        <v/>
      </c>
      <c r="P4073" s="79" t="str">
        <f t="shared" si="955"/>
        <v/>
      </c>
      <c r="Q4073" s="4"/>
      <c r="R4073" s="90" t="str">
        <f t="shared" si="956"/>
        <v/>
      </c>
      <c r="S4073" s="4"/>
      <c r="Y4073" s="18" t="str">
        <f t="shared" si="957"/>
        <v/>
      </c>
      <c r="AA4073" s="18" t="str">
        <f t="shared" si="948"/>
        <v/>
      </c>
      <c r="AB4073" s="18" t="str">
        <f t="shared" si="949"/>
        <v/>
      </c>
      <c r="AC4073" s="18" t="str">
        <f t="shared" si="958"/>
        <v/>
      </c>
      <c r="AD4073" s="18" t="str">
        <f t="shared" si="958"/>
        <v/>
      </c>
      <c r="AE4073" s="18" t="str">
        <f t="shared" si="959"/>
        <v/>
      </c>
      <c r="AG4073" s="95" t="str">
        <f>IF($C4073="", "", IF(IFERROR(INDEX(Ingredients!C$11:C$310, MATCH($C4073, Ingredients!$B$11:$B$310, 0)), "")="", "", IFERROR(INDEX(Ingredients!C$11:C$310, MATCH($C4073, Ingredients!$B$11:$B$310, 0)), "")))</f>
        <v/>
      </c>
      <c r="AH4073" s="105" t="str">
        <f>IF($C4073="", "", IF(IFERROR(INDEX(Ingredients!D$11:D$310, MATCH($C4073, Ingredients!$B$11:$B$310, 0)), "")="", "", IFERROR(INDEX(Ingredients!D$11:D$310, MATCH($C4073, Ingredients!$B$11:$B$310, 0)), "")))</f>
        <v/>
      </c>
      <c r="AI4073" s="106" t="str">
        <f>IF($C4073="", "", IF(IFERROR(INDEX(Ingredients!E$11:E$310, MATCH($C4073, Ingredients!$B$11:$B$310, 0)), "")="", "", IFERROR(INDEX(Ingredients!E$11:E$310, MATCH($C4073, Ingredients!$B$11:$B$310, 0)), "")))</f>
        <v/>
      </c>
      <c r="AJ4073" s="108" t="str">
        <f>IF($C4073="", "", IF(IFERROR(INDEX(Ingredients!F$11:F$310, MATCH($C4073, Ingredients!$B$11:$B$310, 0)), "")="", "", IFERROR(INDEX(Ingredients!F$11:F$310, MATCH($C4073, Ingredients!$B$11:$B$310, 0)), "")))</f>
        <v/>
      </c>
      <c r="AK4073" s="106" t="str">
        <f>IF($C4073="", "", IF(IFERROR(INDEX(Ingredients!G$11:G$310, MATCH($C4073, Ingredients!$B$11:$B$310, 0)), "")="", "", IFERROR(INDEX(Ingredients!G$11:G$310, MATCH($C4073, Ingredients!$B$11:$B$310, 0)), "")))</f>
        <v/>
      </c>
      <c r="AL4073" s="79" t="str">
        <f>IF($C4073="", "", IF(IFERROR(INDEX(Ingredients!H$11:H$310, MATCH($C4073, Ingredients!$B$11:$B$310, 0)), "")="", "", IFERROR(INDEX(Ingredients!H$11:H$310, MATCH($C4073, Ingredients!$B$11:$B$310, 0)), "")))</f>
        <v/>
      </c>
      <c r="AN4073" s="83" t="str">
        <f t="shared" si="950"/>
        <v/>
      </c>
      <c r="AP4073" s="114" t="str">
        <f t="shared" si="960"/>
        <v/>
      </c>
      <c r="AR4073" s="117" t="str">
        <f>IF($C4073="", "", IF(IFERROR(INDEX(Ingredients!$AI$11:$AI$310, MATCH($C4073, Ingredients!$B$11:$B$310, 0)), "")="", "", IFERROR(INDEX(Ingredients!$AI$11:$AI$310, MATCH($C4073, Ingredients!$B$11:$B$310, 0)), "")))</f>
        <v/>
      </c>
      <c r="AT4073" s="120" t="str">
        <f t="shared" si="961"/>
        <v/>
      </c>
      <c r="AV4073" s="90" t="str">
        <f t="shared" si="951"/>
        <v/>
      </c>
      <c r="AX4073" s="90" t="str">
        <f>IF($AV4073="", "", COUNTIF($AV$11:$AV$5010, "&lt;"&amp;$AV4073)+1+COUNTIF($AV$11:$AV4073, $AV4073)-1)</f>
        <v/>
      </c>
      <c r="AZ4073" s="111" t="str">
        <f>IF($B4073="", "", SUMIF('Shopping List'!$AV$11:$AV$25, $B4073, 'Shopping List'!$BN$11:$BN$25))</f>
        <v/>
      </c>
      <c r="BB4073" s="117" t="str">
        <f t="shared" si="962"/>
        <v/>
      </c>
    </row>
    <row r="4074" spans="1:54" x14ac:dyDescent="0.25">
      <c r="A4074" s="4"/>
      <c r="B4074" s="37"/>
      <c r="C4074" s="124"/>
      <c r="D4074" s="39"/>
      <c r="E4074" s="125"/>
      <c r="F4074" s="48"/>
      <c r="G4074" s="4"/>
      <c r="H4074" s="4"/>
      <c r="I4074" s="95" t="str">
        <f>IF($C4074="", "", IF(IFERROR(INDEX(Ingredients!$C$11:$C$310, MATCH($C4074, Ingredients!$B$11:$B$310, 0)), "")="", "", IFERROR(INDEX(Ingredients!$C$11:$C$310, MATCH($C4074, Ingredients!$B$11:$B$310, 0)), "")))</f>
        <v/>
      </c>
      <c r="J4074" s="73" t="str">
        <f>IF($B4074="", "", IF(IFERROR(INDEX(Meals!$C$11:$C$260, MATCH($B4074, Meals!$B$11:$B$260, 0)), "")="", "", IFERROR(INDEX(Meals!$C$11:$C$260, MATCH($B4074, Meals!$B$11:$B$260, 0)), "")))</f>
        <v/>
      </c>
      <c r="K4074" s="4"/>
      <c r="L4074" s="72" t="str">
        <f t="shared" si="952"/>
        <v/>
      </c>
      <c r="M4074" s="73" t="str">
        <f t="shared" si="953"/>
        <v/>
      </c>
      <c r="N4074" s="4"/>
      <c r="O4074" s="78" t="str">
        <f t="shared" si="954"/>
        <v/>
      </c>
      <c r="P4074" s="79" t="str">
        <f t="shared" si="955"/>
        <v/>
      </c>
      <c r="Q4074" s="4"/>
      <c r="R4074" s="90" t="str">
        <f t="shared" si="956"/>
        <v/>
      </c>
      <c r="S4074" s="4"/>
      <c r="Y4074" s="18" t="str">
        <f t="shared" si="957"/>
        <v/>
      </c>
      <c r="AA4074" s="18" t="str">
        <f t="shared" si="948"/>
        <v/>
      </c>
      <c r="AB4074" s="18" t="str">
        <f t="shared" si="949"/>
        <v/>
      </c>
      <c r="AC4074" s="18" t="str">
        <f t="shared" si="958"/>
        <v/>
      </c>
      <c r="AD4074" s="18" t="str">
        <f t="shared" si="958"/>
        <v/>
      </c>
      <c r="AE4074" s="18" t="str">
        <f t="shared" si="959"/>
        <v/>
      </c>
      <c r="AG4074" s="95" t="str">
        <f>IF($C4074="", "", IF(IFERROR(INDEX(Ingredients!C$11:C$310, MATCH($C4074, Ingredients!$B$11:$B$310, 0)), "")="", "", IFERROR(INDEX(Ingredients!C$11:C$310, MATCH($C4074, Ingredients!$B$11:$B$310, 0)), "")))</f>
        <v/>
      </c>
      <c r="AH4074" s="105" t="str">
        <f>IF($C4074="", "", IF(IFERROR(INDEX(Ingredients!D$11:D$310, MATCH($C4074, Ingredients!$B$11:$B$310, 0)), "")="", "", IFERROR(INDEX(Ingredients!D$11:D$310, MATCH($C4074, Ingredients!$B$11:$B$310, 0)), "")))</f>
        <v/>
      </c>
      <c r="AI4074" s="106" t="str">
        <f>IF($C4074="", "", IF(IFERROR(INDEX(Ingredients!E$11:E$310, MATCH($C4074, Ingredients!$B$11:$B$310, 0)), "")="", "", IFERROR(INDEX(Ingredients!E$11:E$310, MATCH($C4074, Ingredients!$B$11:$B$310, 0)), "")))</f>
        <v/>
      </c>
      <c r="AJ4074" s="108" t="str">
        <f>IF($C4074="", "", IF(IFERROR(INDEX(Ingredients!F$11:F$310, MATCH($C4074, Ingredients!$B$11:$B$310, 0)), "")="", "", IFERROR(INDEX(Ingredients!F$11:F$310, MATCH($C4074, Ingredients!$B$11:$B$310, 0)), "")))</f>
        <v/>
      </c>
      <c r="AK4074" s="106" t="str">
        <f>IF($C4074="", "", IF(IFERROR(INDEX(Ingredients!G$11:G$310, MATCH($C4074, Ingredients!$B$11:$B$310, 0)), "")="", "", IFERROR(INDEX(Ingredients!G$11:G$310, MATCH($C4074, Ingredients!$B$11:$B$310, 0)), "")))</f>
        <v/>
      </c>
      <c r="AL4074" s="79" t="str">
        <f>IF($C4074="", "", IF(IFERROR(INDEX(Ingredients!H$11:H$310, MATCH($C4074, Ingredients!$B$11:$B$310, 0)), "")="", "", IFERROR(INDEX(Ingredients!H$11:H$310, MATCH($C4074, Ingredients!$B$11:$B$310, 0)), "")))</f>
        <v/>
      </c>
      <c r="AN4074" s="83" t="str">
        <f t="shared" si="950"/>
        <v/>
      </c>
      <c r="AP4074" s="114" t="str">
        <f t="shared" si="960"/>
        <v/>
      </c>
      <c r="AR4074" s="117" t="str">
        <f>IF($C4074="", "", IF(IFERROR(INDEX(Ingredients!$AI$11:$AI$310, MATCH($C4074, Ingredients!$B$11:$B$310, 0)), "")="", "", IFERROR(INDEX(Ingredients!$AI$11:$AI$310, MATCH($C4074, Ingredients!$B$11:$B$310, 0)), "")))</f>
        <v/>
      </c>
      <c r="AT4074" s="120" t="str">
        <f t="shared" si="961"/>
        <v/>
      </c>
      <c r="AV4074" s="90" t="str">
        <f t="shared" si="951"/>
        <v/>
      </c>
      <c r="AX4074" s="90" t="str">
        <f>IF($AV4074="", "", COUNTIF($AV$11:$AV$5010, "&lt;"&amp;$AV4074)+1+COUNTIF($AV$11:$AV4074, $AV4074)-1)</f>
        <v/>
      </c>
      <c r="AZ4074" s="111" t="str">
        <f>IF($B4074="", "", SUMIF('Shopping List'!$AV$11:$AV$25, $B4074, 'Shopping List'!$BN$11:$BN$25))</f>
        <v/>
      </c>
      <c r="BB4074" s="117" t="str">
        <f t="shared" si="962"/>
        <v/>
      </c>
    </row>
    <row r="4075" spans="1:54" x14ac:dyDescent="0.25">
      <c r="A4075" s="4"/>
      <c r="B4075" s="37"/>
      <c r="C4075" s="124"/>
      <c r="D4075" s="39"/>
      <c r="E4075" s="125"/>
      <c r="F4075" s="48"/>
      <c r="G4075" s="4"/>
      <c r="H4075" s="4"/>
      <c r="I4075" s="95" t="str">
        <f>IF($C4075="", "", IF(IFERROR(INDEX(Ingredients!$C$11:$C$310, MATCH($C4075, Ingredients!$B$11:$B$310, 0)), "")="", "", IFERROR(INDEX(Ingredients!$C$11:$C$310, MATCH($C4075, Ingredients!$B$11:$B$310, 0)), "")))</f>
        <v/>
      </c>
      <c r="J4075" s="73" t="str">
        <f>IF($B4075="", "", IF(IFERROR(INDEX(Meals!$C$11:$C$260, MATCH($B4075, Meals!$B$11:$B$260, 0)), "")="", "", IFERROR(INDEX(Meals!$C$11:$C$260, MATCH($B4075, Meals!$B$11:$B$260, 0)), "")))</f>
        <v/>
      </c>
      <c r="K4075" s="4"/>
      <c r="L4075" s="72" t="str">
        <f t="shared" si="952"/>
        <v/>
      </c>
      <c r="M4075" s="73" t="str">
        <f t="shared" si="953"/>
        <v/>
      </c>
      <c r="N4075" s="4"/>
      <c r="O4075" s="78" t="str">
        <f t="shared" si="954"/>
        <v/>
      </c>
      <c r="P4075" s="79" t="str">
        <f t="shared" si="955"/>
        <v/>
      </c>
      <c r="Q4075" s="4"/>
      <c r="R4075" s="90" t="str">
        <f t="shared" si="956"/>
        <v/>
      </c>
      <c r="S4075" s="4"/>
      <c r="Y4075" s="18" t="str">
        <f t="shared" si="957"/>
        <v/>
      </c>
      <c r="AA4075" s="18" t="str">
        <f t="shared" si="948"/>
        <v/>
      </c>
      <c r="AB4075" s="18" t="str">
        <f t="shared" si="949"/>
        <v/>
      </c>
      <c r="AC4075" s="18" t="str">
        <f t="shared" si="958"/>
        <v/>
      </c>
      <c r="AD4075" s="18" t="str">
        <f t="shared" si="958"/>
        <v/>
      </c>
      <c r="AE4075" s="18" t="str">
        <f t="shared" si="959"/>
        <v/>
      </c>
      <c r="AG4075" s="95" t="str">
        <f>IF($C4075="", "", IF(IFERROR(INDEX(Ingredients!C$11:C$310, MATCH($C4075, Ingredients!$B$11:$B$310, 0)), "")="", "", IFERROR(INDEX(Ingredients!C$11:C$310, MATCH($C4075, Ingredients!$B$11:$B$310, 0)), "")))</f>
        <v/>
      </c>
      <c r="AH4075" s="105" t="str">
        <f>IF($C4075="", "", IF(IFERROR(INDEX(Ingredients!D$11:D$310, MATCH($C4075, Ingredients!$B$11:$B$310, 0)), "")="", "", IFERROR(INDEX(Ingredients!D$11:D$310, MATCH($C4075, Ingredients!$B$11:$B$310, 0)), "")))</f>
        <v/>
      </c>
      <c r="AI4075" s="106" t="str">
        <f>IF($C4075="", "", IF(IFERROR(INDEX(Ingredients!E$11:E$310, MATCH($C4075, Ingredients!$B$11:$B$310, 0)), "")="", "", IFERROR(INDEX(Ingredients!E$11:E$310, MATCH($C4075, Ingredients!$B$11:$B$310, 0)), "")))</f>
        <v/>
      </c>
      <c r="AJ4075" s="108" t="str">
        <f>IF($C4075="", "", IF(IFERROR(INDEX(Ingredients!F$11:F$310, MATCH($C4075, Ingredients!$B$11:$B$310, 0)), "")="", "", IFERROR(INDEX(Ingredients!F$11:F$310, MATCH($C4075, Ingredients!$B$11:$B$310, 0)), "")))</f>
        <v/>
      </c>
      <c r="AK4075" s="106" t="str">
        <f>IF($C4075="", "", IF(IFERROR(INDEX(Ingredients!G$11:G$310, MATCH($C4075, Ingredients!$B$11:$B$310, 0)), "")="", "", IFERROR(INDEX(Ingredients!G$11:G$310, MATCH($C4075, Ingredients!$B$11:$B$310, 0)), "")))</f>
        <v/>
      </c>
      <c r="AL4075" s="79" t="str">
        <f>IF($C4075="", "", IF(IFERROR(INDEX(Ingredients!H$11:H$310, MATCH($C4075, Ingredients!$B$11:$B$310, 0)), "")="", "", IFERROR(INDEX(Ingredients!H$11:H$310, MATCH($C4075, Ingredients!$B$11:$B$310, 0)), "")))</f>
        <v/>
      </c>
      <c r="AN4075" s="83" t="str">
        <f t="shared" si="950"/>
        <v/>
      </c>
      <c r="AP4075" s="114" t="str">
        <f t="shared" si="960"/>
        <v/>
      </c>
      <c r="AR4075" s="117" t="str">
        <f>IF($C4075="", "", IF(IFERROR(INDEX(Ingredients!$AI$11:$AI$310, MATCH($C4075, Ingredients!$B$11:$B$310, 0)), "")="", "", IFERROR(INDEX(Ingredients!$AI$11:$AI$310, MATCH($C4075, Ingredients!$B$11:$B$310, 0)), "")))</f>
        <v/>
      </c>
      <c r="AT4075" s="120" t="str">
        <f t="shared" si="961"/>
        <v/>
      </c>
      <c r="AV4075" s="90" t="str">
        <f t="shared" si="951"/>
        <v/>
      </c>
      <c r="AX4075" s="90" t="str">
        <f>IF($AV4075="", "", COUNTIF($AV$11:$AV$5010, "&lt;"&amp;$AV4075)+1+COUNTIF($AV$11:$AV4075, $AV4075)-1)</f>
        <v/>
      </c>
      <c r="AZ4075" s="111" t="str">
        <f>IF($B4075="", "", SUMIF('Shopping List'!$AV$11:$AV$25, $B4075, 'Shopping List'!$BN$11:$BN$25))</f>
        <v/>
      </c>
      <c r="BB4075" s="117" t="str">
        <f t="shared" si="962"/>
        <v/>
      </c>
    </row>
    <row r="4076" spans="1:54" x14ac:dyDescent="0.25">
      <c r="A4076" s="4"/>
      <c r="B4076" s="37"/>
      <c r="C4076" s="124"/>
      <c r="D4076" s="39"/>
      <c r="E4076" s="125"/>
      <c r="F4076" s="48"/>
      <c r="G4076" s="4"/>
      <c r="H4076" s="4"/>
      <c r="I4076" s="95" t="str">
        <f>IF($C4076="", "", IF(IFERROR(INDEX(Ingredients!$C$11:$C$310, MATCH($C4076, Ingredients!$B$11:$B$310, 0)), "")="", "", IFERROR(INDEX(Ingredients!$C$11:$C$310, MATCH($C4076, Ingredients!$B$11:$B$310, 0)), "")))</f>
        <v/>
      </c>
      <c r="J4076" s="73" t="str">
        <f>IF($B4076="", "", IF(IFERROR(INDEX(Meals!$C$11:$C$260, MATCH($B4076, Meals!$B$11:$B$260, 0)), "")="", "", IFERROR(INDEX(Meals!$C$11:$C$260, MATCH($B4076, Meals!$B$11:$B$260, 0)), "")))</f>
        <v/>
      </c>
      <c r="K4076" s="4"/>
      <c r="L4076" s="72" t="str">
        <f t="shared" si="952"/>
        <v/>
      </c>
      <c r="M4076" s="73" t="str">
        <f t="shared" si="953"/>
        <v/>
      </c>
      <c r="N4076" s="4"/>
      <c r="O4076" s="78" t="str">
        <f t="shared" si="954"/>
        <v/>
      </c>
      <c r="P4076" s="79" t="str">
        <f t="shared" si="955"/>
        <v/>
      </c>
      <c r="Q4076" s="4"/>
      <c r="R4076" s="90" t="str">
        <f t="shared" si="956"/>
        <v/>
      </c>
      <c r="S4076" s="4"/>
      <c r="Y4076" s="18" t="str">
        <f t="shared" si="957"/>
        <v/>
      </c>
      <c r="AA4076" s="18" t="str">
        <f t="shared" si="948"/>
        <v/>
      </c>
      <c r="AB4076" s="18" t="str">
        <f t="shared" si="949"/>
        <v/>
      </c>
      <c r="AC4076" s="18" t="str">
        <f t="shared" si="958"/>
        <v/>
      </c>
      <c r="AD4076" s="18" t="str">
        <f t="shared" si="958"/>
        <v/>
      </c>
      <c r="AE4076" s="18" t="str">
        <f t="shared" si="959"/>
        <v/>
      </c>
      <c r="AG4076" s="95" t="str">
        <f>IF($C4076="", "", IF(IFERROR(INDEX(Ingredients!C$11:C$310, MATCH($C4076, Ingredients!$B$11:$B$310, 0)), "")="", "", IFERROR(INDEX(Ingredients!C$11:C$310, MATCH($C4076, Ingredients!$B$11:$B$310, 0)), "")))</f>
        <v/>
      </c>
      <c r="AH4076" s="105" t="str">
        <f>IF($C4076="", "", IF(IFERROR(INDEX(Ingredients!D$11:D$310, MATCH($C4076, Ingredients!$B$11:$B$310, 0)), "")="", "", IFERROR(INDEX(Ingredients!D$11:D$310, MATCH($C4076, Ingredients!$B$11:$B$310, 0)), "")))</f>
        <v/>
      </c>
      <c r="AI4076" s="106" t="str">
        <f>IF($C4076="", "", IF(IFERROR(INDEX(Ingredients!E$11:E$310, MATCH($C4076, Ingredients!$B$11:$B$310, 0)), "")="", "", IFERROR(INDEX(Ingredients!E$11:E$310, MATCH($C4076, Ingredients!$B$11:$B$310, 0)), "")))</f>
        <v/>
      </c>
      <c r="AJ4076" s="108" t="str">
        <f>IF($C4076="", "", IF(IFERROR(INDEX(Ingredients!F$11:F$310, MATCH($C4076, Ingredients!$B$11:$B$310, 0)), "")="", "", IFERROR(INDEX(Ingredients!F$11:F$310, MATCH($C4076, Ingredients!$B$11:$B$310, 0)), "")))</f>
        <v/>
      </c>
      <c r="AK4076" s="106" t="str">
        <f>IF($C4076="", "", IF(IFERROR(INDEX(Ingredients!G$11:G$310, MATCH($C4076, Ingredients!$B$11:$B$310, 0)), "")="", "", IFERROR(INDEX(Ingredients!G$11:G$310, MATCH($C4076, Ingredients!$B$11:$B$310, 0)), "")))</f>
        <v/>
      </c>
      <c r="AL4076" s="79" t="str">
        <f>IF($C4076="", "", IF(IFERROR(INDEX(Ingredients!H$11:H$310, MATCH($C4076, Ingredients!$B$11:$B$310, 0)), "")="", "", IFERROR(INDEX(Ingredients!H$11:H$310, MATCH($C4076, Ingredients!$B$11:$B$310, 0)), "")))</f>
        <v/>
      </c>
      <c r="AN4076" s="83" t="str">
        <f t="shared" si="950"/>
        <v/>
      </c>
      <c r="AP4076" s="114" t="str">
        <f t="shared" si="960"/>
        <v/>
      </c>
      <c r="AR4076" s="117" t="str">
        <f>IF($C4076="", "", IF(IFERROR(INDEX(Ingredients!$AI$11:$AI$310, MATCH($C4076, Ingredients!$B$11:$B$310, 0)), "")="", "", IFERROR(INDEX(Ingredients!$AI$11:$AI$310, MATCH($C4076, Ingredients!$B$11:$B$310, 0)), "")))</f>
        <v/>
      </c>
      <c r="AT4076" s="120" t="str">
        <f t="shared" si="961"/>
        <v/>
      </c>
      <c r="AV4076" s="90" t="str">
        <f t="shared" si="951"/>
        <v/>
      </c>
      <c r="AX4076" s="90" t="str">
        <f>IF($AV4076="", "", COUNTIF($AV$11:$AV$5010, "&lt;"&amp;$AV4076)+1+COUNTIF($AV$11:$AV4076, $AV4076)-1)</f>
        <v/>
      </c>
      <c r="AZ4076" s="111" t="str">
        <f>IF($B4076="", "", SUMIF('Shopping List'!$AV$11:$AV$25, $B4076, 'Shopping List'!$BN$11:$BN$25))</f>
        <v/>
      </c>
      <c r="BB4076" s="117" t="str">
        <f t="shared" si="962"/>
        <v/>
      </c>
    </row>
    <row r="4077" spans="1:54" x14ac:dyDescent="0.25">
      <c r="A4077" s="4"/>
      <c r="B4077" s="37"/>
      <c r="C4077" s="124"/>
      <c r="D4077" s="39"/>
      <c r="E4077" s="125"/>
      <c r="F4077" s="48"/>
      <c r="G4077" s="4"/>
      <c r="H4077" s="4"/>
      <c r="I4077" s="95" t="str">
        <f>IF($C4077="", "", IF(IFERROR(INDEX(Ingredients!$C$11:$C$310, MATCH($C4077, Ingredients!$B$11:$B$310, 0)), "")="", "", IFERROR(INDEX(Ingredients!$C$11:$C$310, MATCH($C4077, Ingredients!$B$11:$B$310, 0)), "")))</f>
        <v/>
      </c>
      <c r="J4077" s="73" t="str">
        <f>IF($B4077="", "", IF(IFERROR(INDEX(Meals!$C$11:$C$260, MATCH($B4077, Meals!$B$11:$B$260, 0)), "")="", "", IFERROR(INDEX(Meals!$C$11:$C$260, MATCH($B4077, Meals!$B$11:$B$260, 0)), "")))</f>
        <v/>
      </c>
      <c r="K4077" s="4"/>
      <c r="L4077" s="72" t="str">
        <f t="shared" si="952"/>
        <v/>
      </c>
      <c r="M4077" s="73" t="str">
        <f t="shared" si="953"/>
        <v/>
      </c>
      <c r="N4077" s="4"/>
      <c r="O4077" s="78" t="str">
        <f t="shared" si="954"/>
        <v/>
      </c>
      <c r="P4077" s="79" t="str">
        <f t="shared" si="955"/>
        <v/>
      </c>
      <c r="Q4077" s="4"/>
      <c r="R4077" s="90" t="str">
        <f t="shared" si="956"/>
        <v/>
      </c>
      <c r="S4077" s="4"/>
      <c r="Y4077" s="18" t="str">
        <f t="shared" si="957"/>
        <v/>
      </c>
      <c r="AA4077" s="18" t="str">
        <f t="shared" si="948"/>
        <v/>
      </c>
      <c r="AB4077" s="18" t="str">
        <f t="shared" si="949"/>
        <v/>
      </c>
      <c r="AC4077" s="18" t="str">
        <f t="shared" si="958"/>
        <v/>
      </c>
      <c r="AD4077" s="18" t="str">
        <f t="shared" si="958"/>
        <v/>
      </c>
      <c r="AE4077" s="18" t="str">
        <f t="shared" si="959"/>
        <v/>
      </c>
      <c r="AG4077" s="95" t="str">
        <f>IF($C4077="", "", IF(IFERROR(INDEX(Ingredients!C$11:C$310, MATCH($C4077, Ingredients!$B$11:$B$310, 0)), "")="", "", IFERROR(INDEX(Ingredients!C$11:C$310, MATCH($C4077, Ingredients!$B$11:$B$310, 0)), "")))</f>
        <v/>
      </c>
      <c r="AH4077" s="105" t="str">
        <f>IF($C4077="", "", IF(IFERROR(INDEX(Ingredients!D$11:D$310, MATCH($C4077, Ingredients!$B$11:$B$310, 0)), "")="", "", IFERROR(INDEX(Ingredients!D$11:D$310, MATCH($C4077, Ingredients!$B$11:$B$310, 0)), "")))</f>
        <v/>
      </c>
      <c r="AI4077" s="106" t="str">
        <f>IF($C4077="", "", IF(IFERROR(INDEX(Ingredients!E$11:E$310, MATCH($C4077, Ingredients!$B$11:$B$310, 0)), "")="", "", IFERROR(INDEX(Ingredients!E$11:E$310, MATCH($C4077, Ingredients!$B$11:$B$310, 0)), "")))</f>
        <v/>
      </c>
      <c r="AJ4077" s="108" t="str">
        <f>IF($C4077="", "", IF(IFERROR(INDEX(Ingredients!F$11:F$310, MATCH($C4077, Ingredients!$B$11:$B$310, 0)), "")="", "", IFERROR(INDEX(Ingredients!F$11:F$310, MATCH($C4077, Ingredients!$B$11:$B$310, 0)), "")))</f>
        <v/>
      </c>
      <c r="AK4077" s="106" t="str">
        <f>IF($C4077="", "", IF(IFERROR(INDEX(Ingredients!G$11:G$310, MATCH($C4077, Ingredients!$B$11:$B$310, 0)), "")="", "", IFERROR(INDEX(Ingredients!G$11:G$310, MATCH($C4077, Ingredients!$B$11:$B$310, 0)), "")))</f>
        <v/>
      </c>
      <c r="AL4077" s="79" t="str">
        <f>IF($C4077="", "", IF(IFERROR(INDEX(Ingredients!H$11:H$310, MATCH($C4077, Ingredients!$B$11:$B$310, 0)), "")="", "", IFERROR(INDEX(Ingredients!H$11:H$310, MATCH($C4077, Ingredients!$B$11:$B$310, 0)), "")))</f>
        <v/>
      </c>
      <c r="AN4077" s="83" t="str">
        <f t="shared" si="950"/>
        <v/>
      </c>
      <c r="AP4077" s="114" t="str">
        <f t="shared" si="960"/>
        <v/>
      </c>
      <c r="AR4077" s="117" t="str">
        <f>IF($C4077="", "", IF(IFERROR(INDEX(Ingredients!$AI$11:$AI$310, MATCH($C4077, Ingredients!$B$11:$B$310, 0)), "")="", "", IFERROR(INDEX(Ingredients!$AI$11:$AI$310, MATCH($C4077, Ingredients!$B$11:$B$310, 0)), "")))</f>
        <v/>
      </c>
      <c r="AT4077" s="120" t="str">
        <f t="shared" si="961"/>
        <v/>
      </c>
      <c r="AV4077" s="90" t="str">
        <f t="shared" si="951"/>
        <v/>
      </c>
      <c r="AX4077" s="90" t="str">
        <f>IF($AV4077="", "", COUNTIF($AV$11:$AV$5010, "&lt;"&amp;$AV4077)+1+COUNTIF($AV$11:$AV4077, $AV4077)-1)</f>
        <v/>
      </c>
      <c r="AZ4077" s="111" t="str">
        <f>IF($B4077="", "", SUMIF('Shopping List'!$AV$11:$AV$25, $B4077, 'Shopping List'!$BN$11:$BN$25))</f>
        <v/>
      </c>
      <c r="BB4077" s="117" t="str">
        <f t="shared" si="962"/>
        <v/>
      </c>
    </row>
    <row r="4078" spans="1:54" x14ac:dyDescent="0.25">
      <c r="A4078" s="4"/>
      <c r="B4078" s="37"/>
      <c r="C4078" s="124"/>
      <c r="D4078" s="39"/>
      <c r="E4078" s="125"/>
      <c r="F4078" s="48"/>
      <c r="G4078" s="4"/>
      <c r="H4078" s="4"/>
      <c r="I4078" s="95" t="str">
        <f>IF($C4078="", "", IF(IFERROR(INDEX(Ingredients!$C$11:$C$310, MATCH($C4078, Ingredients!$B$11:$B$310, 0)), "")="", "", IFERROR(INDEX(Ingredients!$C$11:$C$310, MATCH($C4078, Ingredients!$B$11:$B$310, 0)), "")))</f>
        <v/>
      </c>
      <c r="J4078" s="73" t="str">
        <f>IF($B4078="", "", IF(IFERROR(INDEX(Meals!$C$11:$C$260, MATCH($B4078, Meals!$B$11:$B$260, 0)), "")="", "", IFERROR(INDEX(Meals!$C$11:$C$260, MATCH($B4078, Meals!$B$11:$B$260, 0)), "")))</f>
        <v/>
      </c>
      <c r="K4078" s="4"/>
      <c r="L4078" s="72" t="str">
        <f t="shared" si="952"/>
        <v/>
      </c>
      <c r="M4078" s="73" t="str">
        <f t="shared" si="953"/>
        <v/>
      </c>
      <c r="N4078" s="4"/>
      <c r="O4078" s="78" t="str">
        <f t="shared" si="954"/>
        <v/>
      </c>
      <c r="P4078" s="79" t="str">
        <f t="shared" si="955"/>
        <v/>
      </c>
      <c r="Q4078" s="4"/>
      <c r="R4078" s="90" t="str">
        <f t="shared" si="956"/>
        <v/>
      </c>
      <c r="S4078" s="4"/>
      <c r="Y4078" s="18" t="str">
        <f t="shared" si="957"/>
        <v/>
      </c>
      <c r="AA4078" s="18" t="str">
        <f t="shared" si="948"/>
        <v/>
      </c>
      <c r="AB4078" s="18" t="str">
        <f t="shared" si="949"/>
        <v/>
      </c>
      <c r="AC4078" s="18" t="str">
        <f t="shared" si="958"/>
        <v/>
      </c>
      <c r="AD4078" s="18" t="str">
        <f t="shared" si="958"/>
        <v/>
      </c>
      <c r="AE4078" s="18" t="str">
        <f t="shared" si="959"/>
        <v/>
      </c>
      <c r="AG4078" s="95" t="str">
        <f>IF($C4078="", "", IF(IFERROR(INDEX(Ingredients!C$11:C$310, MATCH($C4078, Ingredients!$B$11:$B$310, 0)), "")="", "", IFERROR(INDEX(Ingredients!C$11:C$310, MATCH($C4078, Ingredients!$B$11:$B$310, 0)), "")))</f>
        <v/>
      </c>
      <c r="AH4078" s="105" t="str">
        <f>IF($C4078="", "", IF(IFERROR(INDEX(Ingredients!D$11:D$310, MATCH($C4078, Ingredients!$B$11:$B$310, 0)), "")="", "", IFERROR(INDEX(Ingredients!D$11:D$310, MATCH($C4078, Ingredients!$B$11:$B$310, 0)), "")))</f>
        <v/>
      </c>
      <c r="AI4078" s="106" t="str">
        <f>IF($C4078="", "", IF(IFERROR(INDEX(Ingredients!E$11:E$310, MATCH($C4078, Ingredients!$B$11:$B$310, 0)), "")="", "", IFERROR(INDEX(Ingredients!E$11:E$310, MATCH($C4078, Ingredients!$B$11:$B$310, 0)), "")))</f>
        <v/>
      </c>
      <c r="AJ4078" s="108" t="str">
        <f>IF($C4078="", "", IF(IFERROR(INDEX(Ingredients!F$11:F$310, MATCH($C4078, Ingredients!$B$11:$B$310, 0)), "")="", "", IFERROR(INDEX(Ingredients!F$11:F$310, MATCH($C4078, Ingredients!$B$11:$B$310, 0)), "")))</f>
        <v/>
      </c>
      <c r="AK4078" s="106" t="str">
        <f>IF($C4078="", "", IF(IFERROR(INDEX(Ingredients!G$11:G$310, MATCH($C4078, Ingredients!$B$11:$B$310, 0)), "")="", "", IFERROR(INDEX(Ingredients!G$11:G$310, MATCH($C4078, Ingredients!$B$11:$B$310, 0)), "")))</f>
        <v/>
      </c>
      <c r="AL4078" s="79" t="str">
        <f>IF($C4078="", "", IF(IFERROR(INDEX(Ingredients!H$11:H$310, MATCH($C4078, Ingredients!$B$11:$B$310, 0)), "")="", "", IFERROR(INDEX(Ingredients!H$11:H$310, MATCH($C4078, Ingredients!$B$11:$B$310, 0)), "")))</f>
        <v/>
      </c>
      <c r="AN4078" s="83" t="str">
        <f t="shared" si="950"/>
        <v/>
      </c>
      <c r="AP4078" s="114" t="str">
        <f t="shared" si="960"/>
        <v/>
      </c>
      <c r="AR4078" s="117" t="str">
        <f>IF($C4078="", "", IF(IFERROR(INDEX(Ingredients!$AI$11:$AI$310, MATCH($C4078, Ingredients!$B$11:$B$310, 0)), "")="", "", IFERROR(INDEX(Ingredients!$AI$11:$AI$310, MATCH($C4078, Ingredients!$B$11:$B$310, 0)), "")))</f>
        <v/>
      </c>
      <c r="AT4078" s="120" t="str">
        <f t="shared" si="961"/>
        <v/>
      </c>
      <c r="AV4078" s="90" t="str">
        <f t="shared" si="951"/>
        <v/>
      </c>
      <c r="AX4078" s="90" t="str">
        <f>IF($AV4078="", "", COUNTIF($AV$11:$AV$5010, "&lt;"&amp;$AV4078)+1+COUNTIF($AV$11:$AV4078, $AV4078)-1)</f>
        <v/>
      </c>
      <c r="AZ4078" s="111" t="str">
        <f>IF($B4078="", "", SUMIF('Shopping List'!$AV$11:$AV$25, $B4078, 'Shopping List'!$BN$11:$BN$25))</f>
        <v/>
      </c>
      <c r="BB4078" s="117" t="str">
        <f t="shared" si="962"/>
        <v/>
      </c>
    </row>
    <row r="4079" spans="1:54" x14ac:dyDescent="0.25">
      <c r="A4079" s="4"/>
      <c r="B4079" s="37"/>
      <c r="C4079" s="124"/>
      <c r="D4079" s="39"/>
      <c r="E4079" s="125"/>
      <c r="F4079" s="48"/>
      <c r="G4079" s="4"/>
      <c r="H4079" s="4"/>
      <c r="I4079" s="95" t="str">
        <f>IF($C4079="", "", IF(IFERROR(INDEX(Ingredients!$C$11:$C$310, MATCH($C4079, Ingredients!$B$11:$B$310, 0)), "")="", "", IFERROR(INDEX(Ingredients!$C$11:$C$310, MATCH($C4079, Ingredients!$B$11:$B$310, 0)), "")))</f>
        <v/>
      </c>
      <c r="J4079" s="73" t="str">
        <f>IF($B4079="", "", IF(IFERROR(INDEX(Meals!$C$11:$C$260, MATCH($B4079, Meals!$B$11:$B$260, 0)), "")="", "", IFERROR(INDEX(Meals!$C$11:$C$260, MATCH($B4079, Meals!$B$11:$B$260, 0)), "")))</f>
        <v/>
      </c>
      <c r="K4079" s="4"/>
      <c r="L4079" s="72" t="str">
        <f t="shared" si="952"/>
        <v/>
      </c>
      <c r="M4079" s="73" t="str">
        <f t="shared" si="953"/>
        <v/>
      </c>
      <c r="N4079" s="4"/>
      <c r="O4079" s="78" t="str">
        <f t="shared" si="954"/>
        <v/>
      </c>
      <c r="P4079" s="79" t="str">
        <f t="shared" si="955"/>
        <v/>
      </c>
      <c r="Q4079" s="4"/>
      <c r="R4079" s="90" t="str">
        <f t="shared" si="956"/>
        <v/>
      </c>
      <c r="S4079" s="4"/>
      <c r="Y4079" s="18" t="str">
        <f t="shared" si="957"/>
        <v/>
      </c>
      <c r="AA4079" s="18" t="str">
        <f t="shared" si="948"/>
        <v/>
      </c>
      <c r="AB4079" s="18" t="str">
        <f t="shared" si="949"/>
        <v/>
      </c>
      <c r="AC4079" s="18" t="str">
        <f t="shared" si="958"/>
        <v/>
      </c>
      <c r="AD4079" s="18" t="str">
        <f t="shared" si="958"/>
        <v/>
      </c>
      <c r="AE4079" s="18" t="str">
        <f t="shared" si="959"/>
        <v/>
      </c>
      <c r="AG4079" s="95" t="str">
        <f>IF($C4079="", "", IF(IFERROR(INDEX(Ingredients!C$11:C$310, MATCH($C4079, Ingredients!$B$11:$B$310, 0)), "")="", "", IFERROR(INDEX(Ingredients!C$11:C$310, MATCH($C4079, Ingredients!$B$11:$B$310, 0)), "")))</f>
        <v/>
      </c>
      <c r="AH4079" s="105" t="str">
        <f>IF($C4079="", "", IF(IFERROR(INDEX(Ingredients!D$11:D$310, MATCH($C4079, Ingredients!$B$11:$B$310, 0)), "")="", "", IFERROR(INDEX(Ingredients!D$11:D$310, MATCH($C4079, Ingredients!$B$11:$B$310, 0)), "")))</f>
        <v/>
      </c>
      <c r="AI4079" s="106" t="str">
        <f>IF($C4079="", "", IF(IFERROR(INDEX(Ingredients!E$11:E$310, MATCH($C4079, Ingredients!$B$11:$B$310, 0)), "")="", "", IFERROR(INDEX(Ingredients!E$11:E$310, MATCH($C4079, Ingredients!$B$11:$B$310, 0)), "")))</f>
        <v/>
      </c>
      <c r="AJ4079" s="108" t="str">
        <f>IF($C4079="", "", IF(IFERROR(INDEX(Ingredients!F$11:F$310, MATCH($C4079, Ingredients!$B$11:$B$310, 0)), "")="", "", IFERROR(INDEX(Ingredients!F$11:F$310, MATCH($C4079, Ingredients!$B$11:$B$310, 0)), "")))</f>
        <v/>
      </c>
      <c r="AK4079" s="106" t="str">
        <f>IF($C4079="", "", IF(IFERROR(INDEX(Ingredients!G$11:G$310, MATCH($C4079, Ingredients!$B$11:$B$310, 0)), "")="", "", IFERROR(INDEX(Ingredients!G$11:G$310, MATCH($C4079, Ingredients!$B$11:$B$310, 0)), "")))</f>
        <v/>
      </c>
      <c r="AL4079" s="79" t="str">
        <f>IF($C4079="", "", IF(IFERROR(INDEX(Ingredients!H$11:H$310, MATCH($C4079, Ingredients!$B$11:$B$310, 0)), "")="", "", IFERROR(INDEX(Ingredients!H$11:H$310, MATCH($C4079, Ingredients!$B$11:$B$310, 0)), "")))</f>
        <v/>
      </c>
      <c r="AN4079" s="83" t="str">
        <f t="shared" si="950"/>
        <v/>
      </c>
      <c r="AP4079" s="114" t="str">
        <f t="shared" si="960"/>
        <v/>
      </c>
      <c r="AR4079" s="117" t="str">
        <f>IF($C4079="", "", IF(IFERROR(INDEX(Ingredients!$AI$11:$AI$310, MATCH($C4079, Ingredients!$B$11:$B$310, 0)), "")="", "", IFERROR(INDEX(Ingredients!$AI$11:$AI$310, MATCH($C4079, Ingredients!$B$11:$B$310, 0)), "")))</f>
        <v/>
      </c>
      <c r="AT4079" s="120" t="str">
        <f t="shared" si="961"/>
        <v/>
      </c>
      <c r="AV4079" s="90" t="str">
        <f t="shared" si="951"/>
        <v/>
      </c>
      <c r="AX4079" s="90" t="str">
        <f>IF($AV4079="", "", COUNTIF($AV$11:$AV$5010, "&lt;"&amp;$AV4079)+1+COUNTIF($AV$11:$AV4079, $AV4079)-1)</f>
        <v/>
      </c>
      <c r="AZ4079" s="111" t="str">
        <f>IF($B4079="", "", SUMIF('Shopping List'!$AV$11:$AV$25, $B4079, 'Shopping List'!$BN$11:$BN$25))</f>
        <v/>
      </c>
      <c r="BB4079" s="117" t="str">
        <f t="shared" si="962"/>
        <v/>
      </c>
    </row>
    <row r="4080" spans="1:54" x14ac:dyDescent="0.25">
      <c r="A4080" s="4"/>
      <c r="B4080" s="37"/>
      <c r="C4080" s="124"/>
      <c r="D4080" s="39"/>
      <c r="E4080" s="125"/>
      <c r="F4080" s="48"/>
      <c r="G4080" s="4"/>
      <c r="H4080" s="4"/>
      <c r="I4080" s="95" t="str">
        <f>IF($C4080="", "", IF(IFERROR(INDEX(Ingredients!$C$11:$C$310, MATCH($C4080, Ingredients!$B$11:$B$310, 0)), "")="", "", IFERROR(INDEX(Ingredients!$C$11:$C$310, MATCH($C4080, Ingredients!$B$11:$B$310, 0)), "")))</f>
        <v/>
      </c>
      <c r="J4080" s="73" t="str">
        <f>IF($B4080="", "", IF(IFERROR(INDEX(Meals!$C$11:$C$260, MATCH($B4080, Meals!$B$11:$B$260, 0)), "")="", "", IFERROR(INDEX(Meals!$C$11:$C$260, MATCH($B4080, Meals!$B$11:$B$260, 0)), "")))</f>
        <v/>
      </c>
      <c r="K4080" s="4"/>
      <c r="L4080" s="72" t="str">
        <f t="shared" si="952"/>
        <v/>
      </c>
      <c r="M4080" s="73" t="str">
        <f t="shared" si="953"/>
        <v/>
      </c>
      <c r="N4080" s="4"/>
      <c r="O4080" s="78" t="str">
        <f t="shared" si="954"/>
        <v/>
      </c>
      <c r="P4080" s="79" t="str">
        <f t="shared" si="955"/>
        <v/>
      </c>
      <c r="Q4080" s="4"/>
      <c r="R4080" s="90" t="str">
        <f t="shared" si="956"/>
        <v/>
      </c>
      <c r="S4080" s="4"/>
      <c r="Y4080" s="18" t="str">
        <f t="shared" si="957"/>
        <v/>
      </c>
      <c r="AA4080" s="18" t="str">
        <f t="shared" si="948"/>
        <v/>
      </c>
      <c r="AB4080" s="18" t="str">
        <f t="shared" si="949"/>
        <v/>
      </c>
      <c r="AC4080" s="18" t="str">
        <f t="shared" si="958"/>
        <v/>
      </c>
      <c r="AD4080" s="18" t="str">
        <f t="shared" si="958"/>
        <v/>
      </c>
      <c r="AE4080" s="18" t="str">
        <f t="shared" si="959"/>
        <v/>
      </c>
      <c r="AG4080" s="95" t="str">
        <f>IF($C4080="", "", IF(IFERROR(INDEX(Ingredients!C$11:C$310, MATCH($C4080, Ingredients!$B$11:$B$310, 0)), "")="", "", IFERROR(INDEX(Ingredients!C$11:C$310, MATCH($C4080, Ingredients!$B$11:$B$310, 0)), "")))</f>
        <v/>
      </c>
      <c r="AH4080" s="105" t="str">
        <f>IF($C4080="", "", IF(IFERROR(INDEX(Ingredients!D$11:D$310, MATCH($C4080, Ingredients!$B$11:$B$310, 0)), "")="", "", IFERROR(INDEX(Ingredients!D$11:D$310, MATCH($C4080, Ingredients!$B$11:$B$310, 0)), "")))</f>
        <v/>
      </c>
      <c r="AI4080" s="106" t="str">
        <f>IF($C4080="", "", IF(IFERROR(INDEX(Ingredients!E$11:E$310, MATCH($C4080, Ingredients!$B$11:$B$310, 0)), "")="", "", IFERROR(INDEX(Ingredients!E$11:E$310, MATCH($C4080, Ingredients!$B$11:$B$310, 0)), "")))</f>
        <v/>
      </c>
      <c r="AJ4080" s="108" t="str">
        <f>IF($C4080="", "", IF(IFERROR(INDEX(Ingredients!F$11:F$310, MATCH($C4080, Ingredients!$B$11:$B$310, 0)), "")="", "", IFERROR(INDEX(Ingredients!F$11:F$310, MATCH($C4080, Ingredients!$B$11:$B$310, 0)), "")))</f>
        <v/>
      </c>
      <c r="AK4080" s="106" t="str">
        <f>IF($C4080="", "", IF(IFERROR(INDEX(Ingredients!G$11:G$310, MATCH($C4080, Ingredients!$B$11:$B$310, 0)), "")="", "", IFERROR(INDEX(Ingredients!G$11:G$310, MATCH($C4080, Ingredients!$B$11:$B$310, 0)), "")))</f>
        <v/>
      </c>
      <c r="AL4080" s="79" t="str">
        <f>IF($C4080="", "", IF(IFERROR(INDEX(Ingredients!H$11:H$310, MATCH($C4080, Ingredients!$B$11:$B$310, 0)), "")="", "", IFERROR(INDEX(Ingredients!H$11:H$310, MATCH($C4080, Ingredients!$B$11:$B$310, 0)), "")))</f>
        <v/>
      </c>
      <c r="AN4080" s="83" t="str">
        <f t="shared" si="950"/>
        <v/>
      </c>
      <c r="AP4080" s="114" t="str">
        <f t="shared" si="960"/>
        <v/>
      </c>
      <c r="AR4080" s="117" t="str">
        <f>IF($C4080="", "", IF(IFERROR(INDEX(Ingredients!$AI$11:$AI$310, MATCH($C4080, Ingredients!$B$11:$B$310, 0)), "")="", "", IFERROR(INDEX(Ingredients!$AI$11:$AI$310, MATCH($C4080, Ingredients!$B$11:$B$310, 0)), "")))</f>
        <v/>
      </c>
      <c r="AT4080" s="120" t="str">
        <f t="shared" si="961"/>
        <v/>
      </c>
      <c r="AV4080" s="90" t="str">
        <f t="shared" si="951"/>
        <v/>
      </c>
      <c r="AX4080" s="90" t="str">
        <f>IF($AV4080="", "", COUNTIF($AV$11:$AV$5010, "&lt;"&amp;$AV4080)+1+COUNTIF($AV$11:$AV4080, $AV4080)-1)</f>
        <v/>
      </c>
      <c r="AZ4080" s="111" t="str">
        <f>IF($B4080="", "", SUMIF('Shopping List'!$AV$11:$AV$25, $B4080, 'Shopping List'!$BN$11:$BN$25))</f>
        <v/>
      </c>
      <c r="BB4080" s="117" t="str">
        <f t="shared" si="962"/>
        <v/>
      </c>
    </row>
    <row r="4081" spans="1:54" x14ac:dyDescent="0.25">
      <c r="A4081" s="4"/>
      <c r="B4081" s="37"/>
      <c r="C4081" s="124"/>
      <c r="D4081" s="39"/>
      <c r="E4081" s="125"/>
      <c r="F4081" s="48"/>
      <c r="G4081" s="4"/>
      <c r="H4081" s="4"/>
      <c r="I4081" s="95" t="str">
        <f>IF($C4081="", "", IF(IFERROR(INDEX(Ingredients!$C$11:$C$310, MATCH($C4081, Ingredients!$B$11:$B$310, 0)), "")="", "", IFERROR(INDEX(Ingredients!$C$11:$C$310, MATCH($C4081, Ingredients!$B$11:$B$310, 0)), "")))</f>
        <v/>
      </c>
      <c r="J4081" s="73" t="str">
        <f>IF($B4081="", "", IF(IFERROR(INDEX(Meals!$C$11:$C$260, MATCH($B4081, Meals!$B$11:$B$260, 0)), "")="", "", IFERROR(INDEX(Meals!$C$11:$C$260, MATCH($B4081, Meals!$B$11:$B$260, 0)), "")))</f>
        <v/>
      </c>
      <c r="K4081" s="4"/>
      <c r="L4081" s="72" t="str">
        <f t="shared" si="952"/>
        <v/>
      </c>
      <c r="M4081" s="73" t="str">
        <f t="shared" si="953"/>
        <v/>
      </c>
      <c r="N4081" s="4"/>
      <c r="O4081" s="78" t="str">
        <f t="shared" si="954"/>
        <v/>
      </c>
      <c r="P4081" s="79" t="str">
        <f t="shared" si="955"/>
        <v/>
      </c>
      <c r="Q4081" s="4"/>
      <c r="R4081" s="90" t="str">
        <f t="shared" si="956"/>
        <v/>
      </c>
      <c r="S4081" s="4"/>
      <c r="Y4081" s="18" t="str">
        <f t="shared" si="957"/>
        <v/>
      </c>
      <c r="AA4081" s="18" t="str">
        <f t="shared" si="948"/>
        <v/>
      </c>
      <c r="AB4081" s="18" t="str">
        <f t="shared" si="949"/>
        <v/>
      </c>
      <c r="AC4081" s="18" t="str">
        <f t="shared" si="958"/>
        <v/>
      </c>
      <c r="AD4081" s="18" t="str">
        <f t="shared" si="958"/>
        <v/>
      </c>
      <c r="AE4081" s="18" t="str">
        <f t="shared" si="959"/>
        <v/>
      </c>
      <c r="AG4081" s="95" t="str">
        <f>IF($C4081="", "", IF(IFERROR(INDEX(Ingredients!C$11:C$310, MATCH($C4081, Ingredients!$B$11:$B$310, 0)), "")="", "", IFERROR(INDEX(Ingredients!C$11:C$310, MATCH($C4081, Ingredients!$B$11:$B$310, 0)), "")))</f>
        <v/>
      </c>
      <c r="AH4081" s="105" t="str">
        <f>IF($C4081="", "", IF(IFERROR(INDEX(Ingredients!D$11:D$310, MATCH($C4081, Ingredients!$B$11:$B$310, 0)), "")="", "", IFERROR(INDEX(Ingredients!D$11:D$310, MATCH($C4081, Ingredients!$B$11:$B$310, 0)), "")))</f>
        <v/>
      </c>
      <c r="AI4081" s="106" t="str">
        <f>IF($C4081="", "", IF(IFERROR(INDEX(Ingredients!E$11:E$310, MATCH($C4081, Ingredients!$B$11:$B$310, 0)), "")="", "", IFERROR(INDEX(Ingredients!E$11:E$310, MATCH($C4081, Ingredients!$B$11:$B$310, 0)), "")))</f>
        <v/>
      </c>
      <c r="AJ4081" s="108" t="str">
        <f>IF($C4081="", "", IF(IFERROR(INDEX(Ingredients!F$11:F$310, MATCH($C4081, Ingredients!$B$11:$B$310, 0)), "")="", "", IFERROR(INDEX(Ingredients!F$11:F$310, MATCH($C4081, Ingredients!$B$11:$B$310, 0)), "")))</f>
        <v/>
      </c>
      <c r="AK4081" s="106" t="str">
        <f>IF($C4081="", "", IF(IFERROR(INDEX(Ingredients!G$11:G$310, MATCH($C4081, Ingredients!$B$11:$B$310, 0)), "")="", "", IFERROR(INDEX(Ingredients!G$11:G$310, MATCH($C4081, Ingredients!$B$11:$B$310, 0)), "")))</f>
        <v/>
      </c>
      <c r="AL4081" s="79" t="str">
        <f>IF($C4081="", "", IF(IFERROR(INDEX(Ingredients!H$11:H$310, MATCH($C4081, Ingredients!$B$11:$B$310, 0)), "")="", "", IFERROR(INDEX(Ingredients!H$11:H$310, MATCH($C4081, Ingredients!$B$11:$B$310, 0)), "")))</f>
        <v/>
      </c>
      <c r="AN4081" s="83" t="str">
        <f t="shared" si="950"/>
        <v/>
      </c>
      <c r="AP4081" s="114" t="str">
        <f t="shared" si="960"/>
        <v/>
      </c>
      <c r="AR4081" s="117" t="str">
        <f>IF($C4081="", "", IF(IFERROR(INDEX(Ingredients!$AI$11:$AI$310, MATCH($C4081, Ingredients!$B$11:$B$310, 0)), "")="", "", IFERROR(INDEX(Ingredients!$AI$11:$AI$310, MATCH($C4081, Ingredients!$B$11:$B$310, 0)), "")))</f>
        <v/>
      </c>
      <c r="AT4081" s="120" t="str">
        <f t="shared" si="961"/>
        <v/>
      </c>
      <c r="AV4081" s="90" t="str">
        <f t="shared" si="951"/>
        <v/>
      </c>
      <c r="AX4081" s="90" t="str">
        <f>IF($AV4081="", "", COUNTIF($AV$11:$AV$5010, "&lt;"&amp;$AV4081)+1+COUNTIF($AV$11:$AV4081, $AV4081)-1)</f>
        <v/>
      </c>
      <c r="AZ4081" s="111" t="str">
        <f>IF($B4081="", "", SUMIF('Shopping List'!$AV$11:$AV$25, $B4081, 'Shopping List'!$BN$11:$BN$25))</f>
        <v/>
      </c>
      <c r="BB4081" s="117" t="str">
        <f t="shared" si="962"/>
        <v/>
      </c>
    </row>
    <row r="4082" spans="1:54" x14ac:dyDescent="0.25">
      <c r="A4082" s="4"/>
      <c r="B4082" s="37"/>
      <c r="C4082" s="124"/>
      <c r="D4082" s="39"/>
      <c r="E4082" s="125"/>
      <c r="F4082" s="48"/>
      <c r="G4082" s="4"/>
      <c r="H4082" s="4"/>
      <c r="I4082" s="95" t="str">
        <f>IF($C4082="", "", IF(IFERROR(INDEX(Ingredients!$C$11:$C$310, MATCH($C4082, Ingredients!$B$11:$B$310, 0)), "")="", "", IFERROR(INDEX(Ingredients!$C$11:$C$310, MATCH($C4082, Ingredients!$B$11:$B$310, 0)), "")))</f>
        <v/>
      </c>
      <c r="J4082" s="73" t="str">
        <f>IF($B4082="", "", IF(IFERROR(INDEX(Meals!$C$11:$C$260, MATCH($B4082, Meals!$B$11:$B$260, 0)), "")="", "", IFERROR(INDEX(Meals!$C$11:$C$260, MATCH($B4082, Meals!$B$11:$B$260, 0)), "")))</f>
        <v/>
      </c>
      <c r="K4082" s="4"/>
      <c r="L4082" s="72" t="str">
        <f t="shared" si="952"/>
        <v/>
      </c>
      <c r="M4082" s="73" t="str">
        <f t="shared" si="953"/>
        <v/>
      </c>
      <c r="N4082" s="4"/>
      <c r="O4082" s="78" t="str">
        <f t="shared" si="954"/>
        <v/>
      </c>
      <c r="P4082" s="79" t="str">
        <f t="shared" si="955"/>
        <v/>
      </c>
      <c r="Q4082" s="4"/>
      <c r="R4082" s="90" t="str">
        <f t="shared" si="956"/>
        <v/>
      </c>
      <c r="S4082" s="4"/>
      <c r="Y4082" s="18" t="str">
        <f t="shared" si="957"/>
        <v/>
      </c>
      <c r="AA4082" s="18" t="str">
        <f t="shared" si="948"/>
        <v/>
      </c>
      <c r="AB4082" s="18" t="str">
        <f t="shared" si="949"/>
        <v/>
      </c>
      <c r="AC4082" s="18" t="str">
        <f t="shared" si="958"/>
        <v/>
      </c>
      <c r="AD4082" s="18" t="str">
        <f t="shared" si="958"/>
        <v/>
      </c>
      <c r="AE4082" s="18" t="str">
        <f t="shared" si="959"/>
        <v/>
      </c>
      <c r="AG4082" s="95" t="str">
        <f>IF($C4082="", "", IF(IFERROR(INDEX(Ingredients!C$11:C$310, MATCH($C4082, Ingredients!$B$11:$B$310, 0)), "")="", "", IFERROR(INDEX(Ingredients!C$11:C$310, MATCH($C4082, Ingredients!$B$11:$B$310, 0)), "")))</f>
        <v/>
      </c>
      <c r="AH4082" s="105" t="str">
        <f>IF($C4082="", "", IF(IFERROR(INDEX(Ingredients!D$11:D$310, MATCH($C4082, Ingredients!$B$11:$B$310, 0)), "")="", "", IFERROR(INDEX(Ingredients!D$11:D$310, MATCH($C4082, Ingredients!$B$11:$B$310, 0)), "")))</f>
        <v/>
      </c>
      <c r="AI4082" s="106" t="str">
        <f>IF($C4082="", "", IF(IFERROR(INDEX(Ingredients!E$11:E$310, MATCH($C4082, Ingredients!$B$11:$B$310, 0)), "")="", "", IFERROR(INDEX(Ingredients!E$11:E$310, MATCH($C4082, Ingredients!$B$11:$B$310, 0)), "")))</f>
        <v/>
      </c>
      <c r="AJ4082" s="108" t="str">
        <f>IF($C4082="", "", IF(IFERROR(INDEX(Ingredients!F$11:F$310, MATCH($C4082, Ingredients!$B$11:$B$310, 0)), "")="", "", IFERROR(INDEX(Ingredients!F$11:F$310, MATCH($C4082, Ingredients!$B$11:$B$310, 0)), "")))</f>
        <v/>
      </c>
      <c r="AK4082" s="106" t="str">
        <f>IF($C4082="", "", IF(IFERROR(INDEX(Ingredients!G$11:G$310, MATCH($C4082, Ingredients!$B$11:$B$310, 0)), "")="", "", IFERROR(INDEX(Ingredients!G$11:G$310, MATCH($C4082, Ingredients!$B$11:$B$310, 0)), "")))</f>
        <v/>
      </c>
      <c r="AL4082" s="79" t="str">
        <f>IF($C4082="", "", IF(IFERROR(INDEX(Ingredients!H$11:H$310, MATCH($C4082, Ingredients!$B$11:$B$310, 0)), "")="", "", IFERROR(INDEX(Ingredients!H$11:H$310, MATCH($C4082, Ingredients!$B$11:$B$310, 0)), "")))</f>
        <v/>
      </c>
      <c r="AN4082" s="83" t="str">
        <f t="shared" si="950"/>
        <v/>
      </c>
      <c r="AP4082" s="114" t="str">
        <f t="shared" si="960"/>
        <v/>
      </c>
      <c r="AR4082" s="117" t="str">
        <f>IF($C4082="", "", IF(IFERROR(INDEX(Ingredients!$AI$11:$AI$310, MATCH($C4082, Ingredients!$B$11:$B$310, 0)), "")="", "", IFERROR(INDEX(Ingredients!$AI$11:$AI$310, MATCH($C4082, Ingredients!$B$11:$B$310, 0)), "")))</f>
        <v/>
      </c>
      <c r="AT4082" s="120" t="str">
        <f t="shared" si="961"/>
        <v/>
      </c>
      <c r="AV4082" s="90" t="str">
        <f t="shared" si="951"/>
        <v/>
      </c>
      <c r="AX4082" s="90" t="str">
        <f>IF($AV4082="", "", COUNTIF($AV$11:$AV$5010, "&lt;"&amp;$AV4082)+1+COUNTIF($AV$11:$AV4082, $AV4082)-1)</f>
        <v/>
      </c>
      <c r="AZ4082" s="111" t="str">
        <f>IF($B4082="", "", SUMIF('Shopping List'!$AV$11:$AV$25, $B4082, 'Shopping List'!$BN$11:$BN$25))</f>
        <v/>
      </c>
      <c r="BB4082" s="117" t="str">
        <f t="shared" si="962"/>
        <v/>
      </c>
    </row>
    <row r="4083" spans="1:54" x14ac:dyDescent="0.25">
      <c r="A4083" s="4"/>
      <c r="B4083" s="37"/>
      <c r="C4083" s="124"/>
      <c r="D4083" s="39"/>
      <c r="E4083" s="125"/>
      <c r="F4083" s="48"/>
      <c r="G4083" s="4"/>
      <c r="H4083" s="4"/>
      <c r="I4083" s="95" t="str">
        <f>IF($C4083="", "", IF(IFERROR(INDEX(Ingredients!$C$11:$C$310, MATCH($C4083, Ingredients!$B$11:$B$310, 0)), "")="", "", IFERROR(INDEX(Ingredients!$C$11:$C$310, MATCH($C4083, Ingredients!$B$11:$B$310, 0)), "")))</f>
        <v/>
      </c>
      <c r="J4083" s="73" t="str">
        <f>IF($B4083="", "", IF(IFERROR(INDEX(Meals!$C$11:$C$260, MATCH($B4083, Meals!$B$11:$B$260, 0)), "")="", "", IFERROR(INDEX(Meals!$C$11:$C$260, MATCH($B4083, Meals!$B$11:$B$260, 0)), "")))</f>
        <v/>
      </c>
      <c r="K4083" s="4"/>
      <c r="L4083" s="72" t="str">
        <f t="shared" si="952"/>
        <v/>
      </c>
      <c r="M4083" s="73" t="str">
        <f t="shared" si="953"/>
        <v/>
      </c>
      <c r="N4083" s="4"/>
      <c r="O4083" s="78" t="str">
        <f t="shared" si="954"/>
        <v/>
      </c>
      <c r="P4083" s="79" t="str">
        <f t="shared" si="955"/>
        <v/>
      </c>
      <c r="Q4083" s="4"/>
      <c r="R4083" s="90" t="str">
        <f t="shared" si="956"/>
        <v/>
      </c>
      <c r="S4083" s="4"/>
      <c r="Y4083" s="18" t="str">
        <f t="shared" si="957"/>
        <v/>
      </c>
      <c r="AA4083" s="18" t="str">
        <f t="shared" si="948"/>
        <v/>
      </c>
      <c r="AB4083" s="18" t="str">
        <f t="shared" si="949"/>
        <v/>
      </c>
      <c r="AC4083" s="18" t="str">
        <f t="shared" si="958"/>
        <v/>
      </c>
      <c r="AD4083" s="18" t="str">
        <f t="shared" si="958"/>
        <v/>
      </c>
      <c r="AE4083" s="18" t="str">
        <f t="shared" si="959"/>
        <v/>
      </c>
      <c r="AG4083" s="95" t="str">
        <f>IF($C4083="", "", IF(IFERROR(INDEX(Ingredients!C$11:C$310, MATCH($C4083, Ingredients!$B$11:$B$310, 0)), "")="", "", IFERROR(INDEX(Ingredients!C$11:C$310, MATCH($C4083, Ingredients!$B$11:$B$310, 0)), "")))</f>
        <v/>
      </c>
      <c r="AH4083" s="105" t="str">
        <f>IF($C4083="", "", IF(IFERROR(INDEX(Ingredients!D$11:D$310, MATCH($C4083, Ingredients!$B$11:$B$310, 0)), "")="", "", IFERROR(INDEX(Ingredients!D$11:D$310, MATCH($C4083, Ingredients!$B$11:$B$310, 0)), "")))</f>
        <v/>
      </c>
      <c r="AI4083" s="106" t="str">
        <f>IF($C4083="", "", IF(IFERROR(INDEX(Ingredients!E$11:E$310, MATCH($C4083, Ingredients!$B$11:$B$310, 0)), "")="", "", IFERROR(INDEX(Ingredients!E$11:E$310, MATCH($C4083, Ingredients!$B$11:$B$310, 0)), "")))</f>
        <v/>
      </c>
      <c r="AJ4083" s="108" t="str">
        <f>IF($C4083="", "", IF(IFERROR(INDEX(Ingredients!F$11:F$310, MATCH($C4083, Ingredients!$B$11:$B$310, 0)), "")="", "", IFERROR(INDEX(Ingredients!F$11:F$310, MATCH($C4083, Ingredients!$B$11:$B$310, 0)), "")))</f>
        <v/>
      </c>
      <c r="AK4083" s="106" t="str">
        <f>IF($C4083="", "", IF(IFERROR(INDEX(Ingredients!G$11:G$310, MATCH($C4083, Ingredients!$B$11:$B$310, 0)), "")="", "", IFERROR(INDEX(Ingredients!G$11:G$310, MATCH($C4083, Ingredients!$B$11:$B$310, 0)), "")))</f>
        <v/>
      </c>
      <c r="AL4083" s="79" t="str">
        <f>IF($C4083="", "", IF(IFERROR(INDEX(Ingredients!H$11:H$310, MATCH($C4083, Ingredients!$B$11:$B$310, 0)), "")="", "", IFERROR(INDEX(Ingredients!H$11:H$310, MATCH($C4083, Ingredients!$B$11:$B$310, 0)), "")))</f>
        <v/>
      </c>
      <c r="AN4083" s="83" t="str">
        <f t="shared" si="950"/>
        <v/>
      </c>
      <c r="AP4083" s="114" t="str">
        <f t="shared" si="960"/>
        <v/>
      </c>
      <c r="AR4083" s="117" t="str">
        <f>IF($C4083="", "", IF(IFERROR(INDEX(Ingredients!$AI$11:$AI$310, MATCH($C4083, Ingredients!$B$11:$B$310, 0)), "")="", "", IFERROR(INDEX(Ingredients!$AI$11:$AI$310, MATCH($C4083, Ingredients!$B$11:$B$310, 0)), "")))</f>
        <v/>
      </c>
      <c r="AT4083" s="120" t="str">
        <f t="shared" si="961"/>
        <v/>
      </c>
      <c r="AV4083" s="90" t="str">
        <f t="shared" si="951"/>
        <v/>
      </c>
      <c r="AX4083" s="90" t="str">
        <f>IF($AV4083="", "", COUNTIF($AV$11:$AV$5010, "&lt;"&amp;$AV4083)+1+COUNTIF($AV$11:$AV4083, $AV4083)-1)</f>
        <v/>
      </c>
      <c r="AZ4083" s="111" t="str">
        <f>IF($B4083="", "", SUMIF('Shopping List'!$AV$11:$AV$25, $B4083, 'Shopping List'!$BN$11:$BN$25))</f>
        <v/>
      </c>
      <c r="BB4083" s="117" t="str">
        <f t="shared" si="962"/>
        <v/>
      </c>
    </row>
    <row r="4084" spans="1:54" x14ac:dyDescent="0.25">
      <c r="A4084" s="4"/>
      <c r="B4084" s="37"/>
      <c r="C4084" s="124"/>
      <c r="D4084" s="39"/>
      <c r="E4084" s="125"/>
      <c r="F4084" s="48"/>
      <c r="G4084" s="4"/>
      <c r="H4084" s="4"/>
      <c r="I4084" s="95" t="str">
        <f>IF($C4084="", "", IF(IFERROR(INDEX(Ingredients!$C$11:$C$310, MATCH($C4084, Ingredients!$B$11:$B$310, 0)), "")="", "", IFERROR(INDEX(Ingredients!$C$11:$C$310, MATCH($C4084, Ingredients!$B$11:$B$310, 0)), "")))</f>
        <v/>
      </c>
      <c r="J4084" s="73" t="str">
        <f>IF($B4084="", "", IF(IFERROR(INDEX(Meals!$C$11:$C$260, MATCH($B4084, Meals!$B$11:$B$260, 0)), "")="", "", IFERROR(INDEX(Meals!$C$11:$C$260, MATCH($B4084, Meals!$B$11:$B$260, 0)), "")))</f>
        <v/>
      </c>
      <c r="K4084" s="4"/>
      <c r="L4084" s="72" t="str">
        <f t="shared" si="952"/>
        <v/>
      </c>
      <c r="M4084" s="73" t="str">
        <f t="shared" si="953"/>
        <v/>
      </c>
      <c r="N4084" s="4"/>
      <c r="O4084" s="78" t="str">
        <f t="shared" si="954"/>
        <v/>
      </c>
      <c r="P4084" s="79" t="str">
        <f t="shared" si="955"/>
        <v/>
      </c>
      <c r="Q4084" s="4"/>
      <c r="R4084" s="90" t="str">
        <f t="shared" si="956"/>
        <v/>
      </c>
      <c r="S4084" s="4"/>
      <c r="Y4084" s="18" t="str">
        <f t="shared" si="957"/>
        <v/>
      </c>
      <c r="AA4084" s="18" t="str">
        <f t="shared" si="948"/>
        <v/>
      </c>
      <c r="AB4084" s="18" t="str">
        <f t="shared" si="949"/>
        <v/>
      </c>
      <c r="AC4084" s="18" t="str">
        <f t="shared" si="958"/>
        <v/>
      </c>
      <c r="AD4084" s="18" t="str">
        <f t="shared" si="958"/>
        <v/>
      </c>
      <c r="AE4084" s="18" t="str">
        <f t="shared" si="959"/>
        <v/>
      </c>
      <c r="AG4084" s="95" t="str">
        <f>IF($C4084="", "", IF(IFERROR(INDEX(Ingredients!C$11:C$310, MATCH($C4084, Ingredients!$B$11:$B$310, 0)), "")="", "", IFERROR(INDEX(Ingredients!C$11:C$310, MATCH($C4084, Ingredients!$B$11:$B$310, 0)), "")))</f>
        <v/>
      </c>
      <c r="AH4084" s="105" t="str">
        <f>IF($C4084="", "", IF(IFERROR(INDEX(Ingredients!D$11:D$310, MATCH($C4084, Ingredients!$B$11:$B$310, 0)), "")="", "", IFERROR(INDEX(Ingredients!D$11:D$310, MATCH($C4084, Ingredients!$B$11:$B$310, 0)), "")))</f>
        <v/>
      </c>
      <c r="AI4084" s="106" t="str">
        <f>IF($C4084="", "", IF(IFERROR(INDEX(Ingredients!E$11:E$310, MATCH($C4084, Ingredients!$B$11:$B$310, 0)), "")="", "", IFERROR(INDEX(Ingredients!E$11:E$310, MATCH($C4084, Ingredients!$B$11:$B$310, 0)), "")))</f>
        <v/>
      </c>
      <c r="AJ4084" s="108" t="str">
        <f>IF($C4084="", "", IF(IFERROR(INDEX(Ingredients!F$11:F$310, MATCH($C4084, Ingredients!$B$11:$B$310, 0)), "")="", "", IFERROR(INDEX(Ingredients!F$11:F$310, MATCH($C4084, Ingredients!$B$11:$B$310, 0)), "")))</f>
        <v/>
      </c>
      <c r="AK4084" s="106" t="str">
        <f>IF($C4084="", "", IF(IFERROR(INDEX(Ingredients!G$11:G$310, MATCH($C4084, Ingredients!$B$11:$B$310, 0)), "")="", "", IFERROR(INDEX(Ingredients!G$11:G$310, MATCH($C4084, Ingredients!$B$11:$B$310, 0)), "")))</f>
        <v/>
      </c>
      <c r="AL4084" s="79" t="str">
        <f>IF($C4084="", "", IF(IFERROR(INDEX(Ingredients!H$11:H$310, MATCH($C4084, Ingredients!$B$11:$B$310, 0)), "")="", "", IFERROR(INDEX(Ingredients!H$11:H$310, MATCH($C4084, Ingredients!$B$11:$B$310, 0)), "")))</f>
        <v/>
      </c>
      <c r="AN4084" s="83" t="str">
        <f t="shared" si="950"/>
        <v/>
      </c>
      <c r="AP4084" s="114" t="str">
        <f t="shared" si="960"/>
        <v/>
      </c>
      <c r="AR4084" s="117" t="str">
        <f>IF($C4084="", "", IF(IFERROR(INDEX(Ingredients!$AI$11:$AI$310, MATCH($C4084, Ingredients!$B$11:$B$310, 0)), "")="", "", IFERROR(INDEX(Ingredients!$AI$11:$AI$310, MATCH($C4084, Ingredients!$B$11:$B$310, 0)), "")))</f>
        <v/>
      </c>
      <c r="AT4084" s="120" t="str">
        <f t="shared" si="961"/>
        <v/>
      </c>
      <c r="AV4084" s="90" t="str">
        <f t="shared" si="951"/>
        <v/>
      </c>
      <c r="AX4084" s="90" t="str">
        <f>IF($AV4084="", "", COUNTIF($AV$11:$AV$5010, "&lt;"&amp;$AV4084)+1+COUNTIF($AV$11:$AV4084, $AV4084)-1)</f>
        <v/>
      </c>
      <c r="AZ4084" s="111" t="str">
        <f>IF($B4084="", "", SUMIF('Shopping List'!$AV$11:$AV$25, $B4084, 'Shopping List'!$BN$11:$BN$25))</f>
        <v/>
      </c>
      <c r="BB4084" s="117" t="str">
        <f t="shared" si="962"/>
        <v/>
      </c>
    </row>
    <row r="4085" spans="1:54" x14ac:dyDescent="0.25">
      <c r="A4085" s="4"/>
      <c r="B4085" s="37"/>
      <c r="C4085" s="124"/>
      <c r="D4085" s="39"/>
      <c r="E4085" s="125"/>
      <c r="F4085" s="48"/>
      <c r="G4085" s="4"/>
      <c r="H4085" s="4"/>
      <c r="I4085" s="95" t="str">
        <f>IF($C4085="", "", IF(IFERROR(INDEX(Ingredients!$C$11:$C$310, MATCH($C4085, Ingredients!$B$11:$B$310, 0)), "")="", "", IFERROR(INDEX(Ingredients!$C$11:$C$310, MATCH($C4085, Ingredients!$B$11:$B$310, 0)), "")))</f>
        <v/>
      </c>
      <c r="J4085" s="73" t="str">
        <f>IF($B4085="", "", IF(IFERROR(INDEX(Meals!$C$11:$C$260, MATCH($B4085, Meals!$B$11:$B$260, 0)), "")="", "", IFERROR(INDEX(Meals!$C$11:$C$260, MATCH($B4085, Meals!$B$11:$B$260, 0)), "")))</f>
        <v/>
      </c>
      <c r="K4085" s="4"/>
      <c r="L4085" s="72" t="str">
        <f t="shared" si="952"/>
        <v/>
      </c>
      <c r="M4085" s="73" t="str">
        <f t="shared" si="953"/>
        <v/>
      </c>
      <c r="N4085" s="4"/>
      <c r="O4085" s="78" t="str">
        <f t="shared" si="954"/>
        <v/>
      </c>
      <c r="P4085" s="79" t="str">
        <f t="shared" si="955"/>
        <v/>
      </c>
      <c r="Q4085" s="4"/>
      <c r="R4085" s="90" t="str">
        <f t="shared" si="956"/>
        <v/>
      </c>
      <c r="S4085" s="4"/>
      <c r="Y4085" s="18" t="str">
        <f t="shared" si="957"/>
        <v/>
      </c>
      <c r="AA4085" s="18" t="str">
        <f t="shared" si="948"/>
        <v/>
      </c>
      <c r="AB4085" s="18" t="str">
        <f t="shared" si="949"/>
        <v/>
      </c>
      <c r="AC4085" s="18" t="str">
        <f t="shared" si="958"/>
        <v/>
      </c>
      <c r="AD4085" s="18" t="str">
        <f t="shared" si="958"/>
        <v/>
      </c>
      <c r="AE4085" s="18" t="str">
        <f t="shared" si="959"/>
        <v/>
      </c>
      <c r="AG4085" s="95" t="str">
        <f>IF($C4085="", "", IF(IFERROR(INDEX(Ingredients!C$11:C$310, MATCH($C4085, Ingredients!$B$11:$B$310, 0)), "")="", "", IFERROR(INDEX(Ingredients!C$11:C$310, MATCH($C4085, Ingredients!$B$11:$B$310, 0)), "")))</f>
        <v/>
      </c>
      <c r="AH4085" s="105" t="str">
        <f>IF($C4085="", "", IF(IFERROR(INDEX(Ingredients!D$11:D$310, MATCH($C4085, Ingredients!$B$11:$B$310, 0)), "")="", "", IFERROR(INDEX(Ingredients!D$11:D$310, MATCH($C4085, Ingredients!$B$11:$B$310, 0)), "")))</f>
        <v/>
      </c>
      <c r="AI4085" s="106" t="str">
        <f>IF($C4085="", "", IF(IFERROR(INDEX(Ingredients!E$11:E$310, MATCH($C4085, Ingredients!$B$11:$B$310, 0)), "")="", "", IFERROR(INDEX(Ingredients!E$11:E$310, MATCH($C4085, Ingredients!$B$11:$B$310, 0)), "")))</f>
        <v/>
      </c>
      <c r="AJ4085" s="108" t="str">
        <f>IF($C4085="", "", IF(IFERROR(INDEX(Ingredients!F$11:F$310, MATCH($C4085, Ingredients!$B$11:$B$310, 0)), "")="", "", IFERROR(INDEX(Ingredients!F$11:F$310, MATCH($C4085, Ingredients!$B$11:$B$310, 0)), "")))</f>
        <v/>
      </c>
      <c r="AK4085" s="106" t="str">
        <f>IF($C4085="", "", IF(IFERROR(INDEX(Ingredients!G$11:G$310, MATCH($C4085, Ingredients!$B$11:$B$310, 0)), "")="", "", IFERROR(INDEX(Ingredients!G$11:G$310, MATCH($C4085, Ingredients!$B$11:$B$310, 0)), "")))</f>
        <v/>
      </c>
      <c r="AL4085" s="79" t="str">
        <f>IF($C4085="", "", IF(IFERROR(INDEX(Ingredients!H$11:H$310, MATCH($C4085, Ingredients!$B$11:$B$310, 0)), "")="", "", IFERROR(INDEX(Ingredients!H$11:H$310, MATCH($C4085, Ingredients!$B$11:$B$310, 0)), "")))</f>
        <v/>
      </c>
      <c r="AN4085" s="83" t="str">
        <f t="shared" si="950"/>
        <v/>
      </c>
      <c r="AP4085" s="114" t="str">
        <f t="shared" si="960"/>
        <v/>
      </c>
      <c r="AR4085" s="117" t="str">
        <f>IF($C4085="", "", IF(IFERROR(INDEX(Ingredients!$AI$11:$AI$310, MATCH($C4085, Ingredients!$B$11:$B$310, 0)), "")="", "", IFERROR(INDEX(Ingredients!$AI$11:$AI$310, MATCH($C4085, Ingredients!$B$11:$B$310, 0)), "")))</f>
        <v/>
      </c>
      <c r="AT4085" s="120" t="str">
        <f t="shared" si="961"/>
        <v/>
      </c>
      <c r="AV4085" s="90" t="str">
        <f t="shared" si="951"/>
        <v/>
      </c>
      <c r="AX4085" s="90" t="str">
        <f>IF($AV4085="", "", COUNTIF($AV$11:$AV$5010, "&lt;"&amp;$AV4085)+1+COUNTIF($AV$11:$AV4085, $AV4085)-1)</f>
        <v/>
      </c>
      <c r="AZ4085" s="111" t="str">
        <f>IF($B4085="", "", SUMIF('Shopping List'!$AV$11:$AV$25, $B4085, 'Shopping List'!$BN$11:$BN$25))</f>
        <v/>
      </c>
      <c r="BB4085" s="117" t="str">
        <f t="shared" si="962"/>
        <v/>
      </c>
    </row>
    <row r="4086" spans="1:54" x14ac:dyDescent="0.25">
      <c r="A4086" s="4"/>
      <c r="B4086" s="37"/>
      <c r="C4086" s="124"/>
      <c r="D4086" s="39"/>
      <c r="E4086" s="125"/>
      <c r="F4086" s="48"/>
      <c r="G4086" s="4"/>
      <c r="H4086" s="4"/>
      <c r="I4086" s="95" t="str">
        <f>IF($C4086="", "", IF(IFERROR(INDEX(Ingredients!$C$11:$C$310, MATCH($C4086, Ingredients!$B$11:$B$310, 0)), "")="", "", IFERROR(INDEX(Ingredients!$C$11:$C$310, MATCH($C4086, Ingredients!$B$11:$B$310, 0)), "")))</f>
        <v/>
      </c>
      <c r="J4086" s="73" t="str">
        <f>IF($B4086="", "", IF(IFERROR(INDEX(Meals!$C$11:$C$260, MATCH($B4086, Meals!$B$11:$B$260, 0)), "")="", "", IFERROR(INDEX(Meals!$C$11:$C$260, MATCH($B4086, Meals!$B$11:$B$260, 0)), "")))</f>
        <v/>
      </c>
      <c r="K4086" s="4"/>
      <c r="L4086" s="72" t="str">
        <f t="shared" si="952"/>
        <v/>
      </c>
      <c r="M4086" s="73" t="str">
        <f t="shared" si="953"/>
        <v/>
      </c>
      <c r="N4086" s="4"/>
      <c r="O4086" s="78" t="str">
        <f t="shared" si="954"/>
        <v/>
      </c>
      <c r="P4086" s="79" t="str">
        <f t="shared" si="955"/>
        <v/>
      </c>
      <c r="Q4086" s="4"/>
      <c r="R4086" s="90" t="str">
        <f t="shared" si="956"/>
        <v/>
      </c>
      <c r="S4086" s="4"/>
      <c r="Y4086" s="18" t="str">
        <f t="shared" si="957"/>
        <v/>
      </c>
      <c r="AA4086" s="18" t="str">
        <f t="shared" si="948"/>
        <v/>
      </c>
      <c r="AB4086" s="18" t="str">
        <f t="shared" si="949"/>
        <v/>
      </c>
      <c r="AC4086" s="18" t="str">
        <f t="shared" si="958"/>
        <v/>
      </c>
      <c r="AD4086" s="18" t="str">
        <f t="shared" si="958"/>
        <v/>
      </c>
      <c r="AE4086" s="18" t="str">
        <f t="shared" si="959"/>
        <v/>
      </c>
      <c r="AG4086" s="95" t="str">
        <f>IF($C4086="", "", IF(IFERROR(INDEX(Ingredients!C$11:C$310, MATCH($C4086, Ingredients!$B$11:$B$310, 0)), "")="", "", IFERROR(INDEX(Ingredients!C$11:C$310, MATCH($C4086, Ingredients!$B$11:$B$310, 0)), "")))</f>
        <v/>
      </c>
      <c r="AH4086" s="105" t="str">
        <f>IF($C4086="", "", IF(IFERROR(INDEX(Ingredients!D$11:D$310, MATCH($C4086, Ingredients!$B$11:$B$310, 0)), "")="", "", IFERROR(INDEX(Ingredients!D$11:D$310, MATCH($C4086, Ingredients!$B$11:$B$310, 0)), "")))</f>
        <v/>
      </c>
      <c r="AI4086" s="106" t="str">
        <f>IF($C4086="", "", IF(IFERROR(INDEX(Ingredients!E$11:E$310, MATCH($C4086, Ingredients!$B$11:$B$310, 0)), "")="", "", IFERROR(INDEX(Ingredients!E$11:E$310, MATCH($C4086, Ingredients!$B$11:$B$310, 0)), "")))</f>
        <v/>
      </c>
      <c r="AJ4086" s="108" t="str">
        <f>IF($C4086="", "", IF(IFERROR(INDEX(Ingredients!F$11:F$310, MATCH($C4086, Ingredients!$B$11:$B$310, 0)), "")="", "", IFERROR(INDEX(Ingredients!F$11:F$310, MATCH($C4086, Ingredients!$B$11:$B$310, 0)), "")))</f>
        <v/>
      </c>
      <c r="AK4086" s="106" t="str">
        <f>IF($C4086="", "", IF(IFERROR(INDEX(Ingredients!G$11:G$310, MATCH($C4086, Ingredients!$B$11:$B$310, 0)), "")="", "", IFERROR(INDEX(Ingredients!G$11:G$310, MATCH($C4086, Ingredients!$B$11:$B$310, 0)), "")))</f>
        <v/>
      </c>
      <c r="AL4086" s="79" t="str">
        <f>IF($C4086="", "", IF(IFERROR(INDEX(Ingredients!H$11:H$310, MATCH($C4086, Ingredients!$B$11:$B$310, 0)), "")="", "", IFERROR(INDEX(Ingredients!H$11:H$310, MATCH($C4086, Ingredients!$B$11:$B$310, 0)), "")))</f>
        <v/>
      </c>
      <c r="AN4086" s="83" t="str">
        <f t="shared" si="950"/>
        <v/>
      </c>
      <c r="AP4086" s="114" t="str">
        <f t="shared" si="960"/>
        <v/>
      </c>
      <c r="AR4086" s="117" t="str">
        <f>IF($C4086="", "", IF(IFERROR(INDEX(Ingredients!$AI$11:$AI$310, MATCH($C4086, Ingredients!$B$11:$B$310, 0)), "")="", "", IFERROR(INDEX(Ingredients!$AI$11:$AI$310, MATCH($C4086, Ingredients!$B$11:$B$310, 0)), "")))</f>
        <v/>
      </c>
      <c r="AT4086" s="120" t="str">
        <f t="shared" si="961"/>
        <v/>
      </c>
      <c r="AV4086" s="90" t="str">
        <f t="shared" si="951"/>
        <v/>
      </c>
      <c r="AX4086" s="90" t="str">
        <f>IF($AV4086="", "", COUNTIF($AV$11:$AV$5010, "&lt;"&amp;$AV4086)+1+COUNTIF($AV$11:$AV4086, $AV4086)-1)</f>
        <v/>
      </c>
      <c r="AZ4086" s="111" t="str">
        <f>IF($B4086="", "", SUMIF('Shopping List'!$AV$11:$AV$25, $B4086, 'Shopping List'!$BN$11:$BN$25))</f>
        <v/>
      </c>
      <c r="BB4086" s="117" t="str">
        <f t="shared" si="962"/>
        <v/>
      </c>
    </row>
    <row r="4087" spans="1:54" x14ac:dyDescent="0.25">
      <c r="A4087" s="4"/>
      <c r="B4087" s="37"/>
      <c r="C4087" s="124"/>
      <c r="D4087" s="39"/>
      <c r="E4087" s="125"/>
      <c r="F4087" s="48"/>
      <c r="G4087" s="4"/>
      <c r="H4087" s="4"/>
      <c r="I4087" s="95" t="str">
        <f>IF($C4087="", "", IF(IFERROR(INDEX(Ingredients!$C$11:$C$310, MATCH($C4087, Ingredients!$B$11:$B$310, 0)), "")="", "", IFERROR(INDEX(Ingredients!$C$11:$C$310, MATCH($C4087, Ingredients!$B$11:$B$310, 0)), "")))</f>
        <v/>
      </c>
      <c r="J4087" s="73" t="str">
        <f>IF($B4087="", "", IF(IFERROR(INDEX(Meals!$C$11:$C$260, MATCH($B4087, Meals!$B$11:$B$260, 0)), "")="", "", IFERROR(INDEX(Meals!$C$11:$C$260, MATCH($B4087, Meals!$B$11:$B$260, 0)), "")))</f>
        <v/>
      </c>
      <c r="K4087" s="4"/>
      <c r="L4087" s="72" t="str">
        <f t="shared" si="952"/>
        <v/>
      </c>
      <c r="M4087" s="73" t="str">
        <f t="shared" si="953"/>
        <v/>
      </c>
      <c r="N4087" s="4"/>
      <c r="O4087" s="78" t="str">
        <f t="shared" si="954"/>
        <v/>
      </c>
      <c r="P4087" s="79" t="str">
        <f t="shared" si="955"/>
        <v/>
      </c>
      <c r="Q4087" s="4"/>
      <c r="R4087" s="90" t="str">
        <f t="shared" si="956"/>
        <v/>
      </c>
      <c r="S4087" s="4"/>
      <c r="Y4087" s="18" t="str">
        <f t="shared" si="957"/>
        <v/>
      </c>
      <c r="AA4087" s="18" t="str">
        <f t="shared" si="948"/>
        <v/>
      </c>
      <c r="AB4087" s="18" t="str">
        <f t="shared" si="949"/>
        <v/>
      </c>
      <c r="AC4087" s="18" t="str">
        <f t="shared" si="958"/>
        <v/>
      </c>
      <c r="AD4087" s="18" t="str">
        <f t="shared" si="958"/>
        <v/>
      </c>
      <c r="AE4087" s="18" t="str">
        <f t="shared" si="959"/>
        <v/>
      </c>
      <c r="AG4087" s="95" t="str">
        <f>IF($C4087="", "", IF(IFERROR(INDEX(Ingredients!C$11:C$310, MATCH($C4087, Ingredients!$B$11:$B$310, 0)), "")="", "", IFERROR(INDEX(Ingredients!C$11:C$310, MATCH($C4087, Ingredients!$B$11:$B$310, 0)), "")))</f>
        <v/>
      </c>
      <c r="AH4087" s="105" t="str">
        <f>IF($C4087="", "", IF(IFERROR(INDEX(Ingredients!D$11:D$310, MATCH($C4087, Ingredients!$B$11:$B$310, 0)), "")="", "", IFERROR(INDEX(Ingredients!D$11:D$310, MATCH($C4087, Ingredients!$B$11:$B$310, 0)), "")))</f>
        <v/>
      </c>
      <c r="AI4087" s="106" t="str">
        <f>IF($C4087="", "", IF(IFERROR(INDEX(Ingredients!E$11:E$310, MATCH($C4087, Ingredients!$B$11:$B$310, 0)), "")="", "", IFERROR(INDEX(Ingredients!E$11:E$310, MATCH($C4087, Ingredients!$B$11:$B$310, 0)), "")))</f>
        <v/>
      </c>
      <c r="AJ4087" s="108" t="str">
        <f>IF($C4087="", "", IF(IFERROR(INDEX(Ingredients!F$11:F$310, MATCH($C4087, Ingredients!$B$11:$B$310, 0)), "")="", "", IFERROR(INDEX(Ingredients!F$11:F$310, MATCH($C4087, Ingredients!$B$11:$B$310, 0)), "")))</f>
        <v/>
      </c>
      <c r="AK4087" s="106" t="str">
        <f>IF($C4087="", "", IF(IFERROR(INDEX(Ingredients!G$11:G$310, MATCH($C4087, Ingredients!$B$11:$B$310, 0)), "")="", "", IFERROR(INDEX(Ingredients!G$11:G$310, MATCH($C4087, Ingredients!$B$11:$B$310, 0)), "")))</f>
        <v/>
      </c>
      <c r="AL4087" s="79" t="str">
        <f>IF($C4087="", "", IF(IFERROR(INDEX(Ingredients!H$11:H$310, MATCH($C4087, Ingredients!$B$11:$B$310, 0)), "")="", "", IFERROR(INDEX(Ingredients!H$11:H$310, MATCH($C4087, Ingredients!$B$11:$B$310, 0)), "")))</f>
        <v/>
      </c>
      <c r="AN4087" s="83" t="str">
        <f t="shared" si="950"/>
        <v/>
      </c>
      <c r="AP4087" s="114" t="str">
        <f t="shared" si="960"/>
        <v/>
      </c>
      <c r="AR4087" s="117" t="str">
        <f>IF($C4087="", "", IF(IFERROR(INDEX(Ingredients!$AI$11:$AI$310, MATCH($C4087, Ingredients!$B$11:$B$310, 0)), "")="", "", IFERROR(INDEX(Ingredients!$AI$11:$AI$310, MATCH($C4087, Ingredients!$B$11:$B$310, 0)), "")))</f>
        <v/>
      </c>
      <c r="AT4087" s="120" t="str">
        <f t="shared" si="961"/>
        <v/>
      </c>
      <c r="AV4087" s="90" t="str">
        <f t="shared" si="951"/>
        <v/>
      </c>
      <c r="AX4087" s="90" t="str">
        <f>IF($AV4087="", "", COUNTIF($AV$11:$AV$5010, "&lt;"&amp;$AV4087)+1+COUNTIF($AV$11:$AV4087, $AV4087)-1)</f>
        <v/>
      </c>
      <c r="AZ4087" s="111" t="str">
        <f>IF($B4087="", "", SUMIF('Shopping List'!$AV$11:$AV$25, $B4087, 'Shopping List'!$BN$11:$BN$25))</f>
        <v/>
      </c>
      <c r="BB4087" s="117" t="str">
        <f t="shared" si="962"/>
        <v/>
      </c>
    </row>
    <row r="4088" spans="1:54" x14ac:dyDescent="0.25">
      <c r="A4088" s="4"/>
      <c r="B4088" s="37"/>
      <c r="C4088" s="124"/>
      <c r="D4088" s="39"/>
      <c r="E4088" s="125"/>
      <c r="F4088" s="48"/>
      <c r="G4088" s="4"/>
      <c r="H4088" s="4"/>
      <c r="I4088" s="95" t="str">
        <f>IF($C4088="", "", IF(IFERROR(INDEX(Ingredients!$C$11:$C$310, MATCH($C4088, Ingredients!$B$11:$B$310, 0)), "")="", "", IFERROR(INDEX(Ingredients!$C$11:$C$310, MATCH($C4088, Ingredients!$B$11:$B$310, 0)), "")))</f>
        <v/>
      </c>
      <c r="J4088" s="73" t="str">
        <f>IF($B4088="", "", IF(IFERROR(INDEX(Meals!$C$11:$C$260, MATCH($B4088, Meals!$B$11:$B$260, 0)), "")="", "", IFERROR(INDEX(Meals!$C$11:$C$260, MATCH($B4088, Meals!$B$11:$B$260, 0)), "")))</f>
        <v/>
      </c>
      <c r="K4088" s="4"/>
      <c r="L4088" s="72" t="str">
        <f t="shared" si="952"/>
        <v/>
      </c>
      <c r="M4088" s="73" t="str">
        <f t="shared" si="953"/>
        <v/>
      </c>
      <c r="N4088" s="4"/>
      <c r="O4088" s="78" t="str">
        <f t="shared" si="954"/>
        <v/>
      </c>
      <c r="P4088" s="79" t="str">
        <f t="shared" si="955"/>
        <v/>
      </c>
      <c r="Q4088" s="4"/>
      <c r="R4088" s="90" t="str">
        <f t="shared" si="956"/>
        <v/>
      </c>
      <c r="S4088" s="4"/>
      <c r="Y4088" s="18" t="str">
        <f t="shared" si="957"/>
        <v/>
      </c>
      <c r="AA4088" s="18" t="str">
        <f t="shared" si="948"/>
        <v/>
      </c>
      <c r="AB4088" s="18" t="str">
        <f t="shared" si="949"/>
        <v/>
      </c>
      <c r="AC4088" s="18" t="str">
        <f t="shared" si="958"/>
        <v/>
      </c>
      <c r="AD4088" s="18" t="str">
        <f t="shared" si="958"/>
        <v/>
      </c>
      <c r="AE4088" s="18" t="str">
        <f t="shared" si="959"/>
        <v/>
      </c>
      <c r="AG4088" s="95" t="str">
        <f>IF($C4088="", "", IF(IFERROR(INDEX(Ingredients!C$11:C$310, MATCH($C4088, Ingredients!$B$11:$B$310, 0)), "")="", "", IFERROR(INDEX(Ingredients!C$11:C$310, MATCH($C4088, Ingredients!$B$11:$B$310, 0)), "")))</f>
        <v/>
      </c>
      <c r="AH4088" s="105" t="str">
        <f>IF($C4088="", "", IF(IFERROR(INDEX(Ingredients!D$11:D$310, MATCH($C4088, Ingredients!$B$11:$B$310, 0)), "")="", "", IFERROR(INDEX(Ingredients!D$11:D$310, MATCH($C4088, Ingredients!$B$11:$B$310, 0)), "")))</f>
        <v/>
      </c>
      <c r="AI4088" s="106" t="str">
        <f>IF($C4088="", "", IF(IFERROR(INDEX(Ingredients!E$11:E$310, MATCH($C4088, Ingredients!$B$11:$B$310, 0)), "")="", "", IFERROR(INDEX(Ingredients!E$11:E$310, MATCH($C4088, Ingredients!$B$11:$B$310, 0)), "")))</f>
        <v/>
      </c>
      <c r="AJ4088" s="108" t="str">
        <f>IF($C4088="", "", IF(IFERROR(INDEX(Ingredients!F$11:F$310, MATCH($C4088, Ingredients!$B$11:$B$310, 0)), "")="", "", IFERROR(INDEX(Ingredients!F$11:F$310, MATCH($C4088, Ingredients!$B$11:$B$310, 0)), "")))</f>
        <v/>
      </c>
      <c r="AK4088" s="106" t="str">
        <f>IF($C4088="", "", IF(IFERROR(INDEX(Ingredients!G$11:G$310, MATCH($C4088, Ingredients!$B$11:$B$310, 0)), "")="", "", IFERROR(INDEX(Ingredients!G$11:G$310, MATCH($C4088, Ingredients!$B$11:$B$310, 0)), "")))</f>
        <v/>
      </c>
      <c r="AL4088" s="79" t="str">
        <f>IF($C4088="", "", IF(IFERROR(INDEX(Ingredients!H$11:H$310, MATCH($C4088, Ingredients!$B$11:$B$310, 0)), "")="", "", IFERROR(INDEX(Ingredients!H$11:H$310, MATCH($C4088, Ingredients!$B$11:$B$310, 0)), "")))</f>
        <v/>
      </c>
      <c r="AN4088" s="83" t="str">
        <f t="shared" si="950"/>
        <v/>
      </c>
      <c r="AP4088" s="114" t="str">
        <f t="shared" si="960"/>
        <v/>
      </c>
      <c r="AR4088" s="117" t="str">
        <f>IF($C4088="", "", IF(IFERROR(INDEX(Ingredients!$AI$11:$AI$310, MATCH($C4088, Ingredients!$B$11:$B$310, 0)), "")="", "", IFERROR(INDEX(Ingredients!$AI$11:$AI$310, MATCH($C4088, Ingredients!$B$11:$B$310, 0)), "")))</f>
        <v/>
      </c>
      <c r="AT4088" s="120" t="str">
        <f t="shared" si="961"/>
        <v/>
      </c>
      <c r="AV4088" s="90" t="str">
        <f t="shared" si="951"/>
        <v/>
      </c>
      <c r="AX4088" s="90" t="str">
        <f>IF($AV4088="", "", COUNTIF($AV$11:$AV$5010, "&lt;"&amp;$AV4088)+1+COUNTIF($AV$11:$AV4088, $AV4088)-1)</f>
        <v/>
      </c>
      <c r="AZ4088" s="111" t="str">
        <f>IF($B4088="", "", SUMIF('Shopping List'!$AV$11:$AV$25, $B4088, 'Shopping List'!$BN$11:$BN$25))</f>
        <v/>
      </c>
      <c r="BB4088" s="117" t="str">
        <f t="shared" si="962"/>
        <v/>
      </c>
    </row>
    <row r="4089" spans="1:54" x14ac:dyDescent="0.25">
      <c r="A4089" s="4"/>
      <c r="B4089" s="37"/>
      <c r="C4089" s="124"/>
      <c r="D4089" s="39"/>
      <c r="E4089" s="125"/>
      <c r="F4089" s="48"/>
      <c r="G4089" s="4"/>
      <c r="H4089" s="4"/>
      <c r="I4089" s="95" t="str">
        <f>IF($C4089="", "", IF(IFERROR(INDEX(Ingredients!$C$11:$C$310, MATCH($C4089, Ingredients!$B$11:$B$310, 0)), "")="", "", IFERROR(INDEX(Ingredients!$C$11:$C$310, MATCH($C4089, Ingredients!$B$11:$B$310, 0)), "")))</f>
        <v/>
      </c>
      <c r="J4089" s="73" t="str">
        <f>IF($B4089="", "", IF(IFERROR(INDEX(Meals!$C$11:$C$260, MATCH($B4089, Meals!$B$11:$B$260, 0)), "")="", "", IFERROR(INDEX(Meals!$C$11:$C$260, MATCH($B4089, Meals!$B$11:$B$260, 0)), "")))</f>
        <v/>
      </c>
      <c r="K4089" s="4"/>
      <c r="L4089" s="72" t="str">
        <f t="shared" si="952"/>
        <v/>
      </c>
      <c r="M4089" s="73" t="str">
        <f t="shared" si="953"/>
        <v/>
      </c>
      <c r="N4089" s="4"/>
      <c r="O4089" s="78" t="str">
        <f t="shared" si="954"/>
        <v/>
      </c>
      <c r="P4089" s="79" t="str">
        <f t="shared" si="955"/>
        <v/>
      </c>
      <c r="Q4089" s="4"/>
      <c r="R4089" s="90" t="str">
        <f t="shared" si="956"/>
        <v/>
      </c>
      <c r="S4089" s="4"/>
      <c r="Y4089" s="18" t="str">
        <f t="shared" si="957"/>
        <v/>
      </c>
      <c r="AA4089" s="18" t="str">
        <f t="shared" si="948"/>
        <v/>
      </c>
      <c r="AB4089" s="18" t="str">
        <f t="shared" si="949"/>
        <v/>
      </c>
      <c r="AC4089" s="18" t="str">
        <f t="shared" si="958"/>
        <v/>
      </c>
      <c r="AD4089" s="18" t="str">
        <f t="shared" si="958"/>
        <v/>
      </c>
      <c r="AE4089" s="18" t="str">
        <f t="shared" si="959"/>
        <v/>
      </c>
      <c r="AG4089" s="95" t="str">
        <f>IF($C4089="", "", IF(IFERROR(INDEX(Ingredients!C$11:C$310, MATCH($C4089, Ingredients!$B$11:$B$310, 0)), "")="", "", IFERROR(INDEX(Ingredients!C$11:C$310, MATCH($C4089, Ingredients!$B$11:$B$310, 0)), "")))</f>
        <v/>
      </c>
      <c r="AH4089" s="105" t="str">
        <f>IF($C4089="", "", IF(IFERROR(INDEX(Ingredients!D$11:D$310, MATCH($C4089, Ingredients!$B$11:$B$310, 0)), "")="", "", IFERROR(INDEX(Ingredients!D$11:D$310, MATCH($C4089, Ingredients!$B$11:$B$310, 0)), "")))</f>
        <v/>
      </c>
      <c r="AI4089" s="106" t="str">
        <f>IF($C4089="", "", IF(IFERROR(INDEX(Ingredients!E$11:E$310, MATCH($C4089, Ingredients!$B$11:$B$310, 0)), "")="", "", IFERROR(INDEX(Ingredients!E$11:E$310, MATCH($C4089, Ingredients!$B$11:$B$310, 0)), "")))</f>
        <v/>
      </c>
      <c r="AJ4089" s="108" t="str">
        <f>IF($C4089="", "", IF(IFERROR(INDEX(Ingredients!F$11:F$310, MATCH($C4089, Ingredients!$B$11:$B$310, 0)), "")="", "", IFERROR(INDEX(Ingredients!F$11:F$310, MATCH($C4089, Ingredients!$B$11:$B$310, 0)), "")))</f>
        <v/>
      </c>
      <c r="AK4089" s="106" t="str">
        <f>IF($C4089="", "", IF(IFERROR(INDEX(Ingredients!G$11:G$310, MATCH($C4089, Ingredients!$B$11:$B$310, 0)), "")="", "", IFERROR(INDEX(Ingredients!G$11:G$310, MATCH($C4089, Ingredients!$B$11:$B$310, 0)), "")))</f>
        <v/>
      </c>
      <c r="AL4089" s="79" t="str">
        <f>IF($C4089="", "", IF(IFERROR(INDEX(Ingredients!H$11:H$310, MATCH($C4089, Ingredients!$B$11:$B$310, 0)), "")="", "", IFERROR(INDEX(Ingredients!H$11:H$310, MATCH($C4089, Ingredients!$B$11:$B$310, 0)), "")))</f>
        <v/>
      </c>
      <c r="AN4089" s="83" t="str">
        <f t="shared" si="950"/>
        <v/>
      </c>
      <c r="AP4089" s="114" t="str">
        <f t="shared" si="960"/>
        <v/>
      </c>
      <c r="AR4089" s="117" t="str">
        <f>IF($C4089="", "", IF(IFERROR(INDEX(Ingredients!$AI$11:$AI$310, MATCH($C4089, Ingredients!$B$11:$B$310, 0)), "")="", "", IFERROR(INDEX(Ingredients!$AI$11:$AI$310, MATCH($C4089, Ingredients!$B$11:$B$310, 0)), "")))</f>
        <v/>
      </c>
      <c r="AT4089" s="120" t="str">
        <f t="shared" si="961"/>
        <v/>
      </c>
      <c r="AV4089" s="90" t="str">
        <f t="shared" si="951"/>
        <v/>
      </c>
      <c r="AX4089" s="90" t="str">
        <f>IF($AV4089="", "", COUNTIF($AV$11:$AV$5010, "&lt;"&amp;$AV4089)+1+COUNTIF($AV$11:$AV4089, $AV4089)-1)</f>
        <v/>
      </c>
      <c r="AZ4089" s="111" t="str">
        <f>IF($B4089="", "", SUMIF('Shopping List'!$AV$11:$AV$25, $B4089, 'Shopping List'!$BN$11:$BN$25))</f>
        <v/>
      </c>
      <c r="BB4089" s="117" t="str">
        <f t="shared" si="962"/>
        <v/>
      </c>
    </row>
    <row r="4090" spans="1:54" x14ac:dyDescent="0.25">
      <c r="A4090" s="4"/>
      <c r="B4090" s="37"/>
      <c r="C4090" s="124"/>
      <c r="D4090" s="39"/>
      <c r="E4090" s="125"/>
      <c r="F4090" s="48"/>
      <c r="G4090" s="4"/>
      <c r="H4090" s="4"/>
      <c r="I4090" s="95" t="str">
        <f>IF($C4090="", "", IF(IFERROR(INDEX(Ingredients!$C$11:$C$310, MATCH($C4090, Ingredients!$B$11:$B$310, 0)), "")="", "", IFERROR(INDEX(Ingredients!$C$11:$C$310, MATCH($C4090, Ingredients!$B$11:$B$310, 0)), "")))</f>
        <v/>
      </c>
      <c r="J4090" s="73" t="str">
        <f>IF($B4090="", "", IF(IFERROR(INDEX(Meals!$C$11:$C$260, MATCH($B4090, Meals!$B$11:$B$260, 0)), "")="", "", IFERROR(INDEX(Meals!$C$11:$C$260, MATCH($B4090, Meals!$B$11:$B$260, 0)), "")))</f>
        <v/>
      </c>
      <c r="K4090" s="4"/>
      <c r="L4090" s="72" t="str">
        <f t="shared" si="952"/>
        <v/>
      </c>
      <c r="M4090" s="73" t="str">
        <f t="shared" si="953"/>
        <v/>
      </c>
      <c r="N4090" s="4"/>
      <c r="O4090" s="78" t="str">
        <f t="shared" si="954"/>
        <v/>
      </c>
      <c r="P4090" s="79" t="str">
        <f t="shared" si="955"/>
        <v/>
      </c>
      <c r="Q4090" s="4"/>
      <c r="R4090" s="90" t="str">
        <f t="shared" si="956"/>
        <v/>
      </c>
      <c r="S4090" s="4"/>
      <c r="Y4090" s="18" t="str">
        <f t="shared" si="957"/>
        <v/>
      </c>
      <c r="AA4090" s="18" t="str">
        <f t="shared" si="948"/>
        <v/>
      </c>
      <c r="AB4090" s="18" t="str">
        <f t="shared" si="949"/>
        <v/>
      </c>
      <c r="AC4090" s="18" t="str">
        <f t="shared" si="958"/>
        <v/>
      </c>
      <c r="AD4090" s="18" t="str">
        <f t="shared" si="958"/>
        <v/>
      </c>
      <c r="AE4090" s="18" t="str">
        <f t="shared" si="959"/>
        <v/>
      </c>
      <c r="AG4090" s="95" t="str">
        <f>IF($C4090="", "", IF(IFERROR(INDEX(Ingredients!C$11:C$310, MATCH($C4090, Ingredients!$B$11:$B$310, 0)), "")="", "", IFERROR(INDEX(Ingredients!C$11:C$310, MATCH($C4090, Ingredients!$B$11:$B$310, 0)), "")))</f>
        <v/>
      </c>
      <c r="AH4090" s="105" t="str">
        <f>IF($C4090="", "", IF(IFERROR(INDEX(Ingredients!D$11:D$310, MATCH($C4090, Ingredients!$B$11:$B$310, 0)), "")="", "", IFERROR(INDEX(Ingredients!D$11:D$310, MATCH($C4090, Ingredients!$B$11:$B$310, 0)), "")))</f>
        <v/>
      </c>
      <c r="AI4090" s="106" t="str">
        <f>IF($C4090="", "", IF(IFERROR(INDEX(Ingredients!E$11:E$310, MATCH($C4090, Ingredients!$B$11:$B$310, 0)), "")="", "", IFERROR(INDEX(Ingredients!E$11:E$310, MATCH($C4090, Ingredients!$B$11:$B$310, 0)), "")))</f>
        <v/>
      </c>
      <c r="AJ4090" s="108" t="str">
        <f>IF($C4090="", "", IF(IFERROR(INDEX(Ingredients!F$11:F$310, MATCH($C4090, Ingredients!$B$11:$B$310, 0)), "")="", "", IFERROR(INDEX(Ingredients!F$11:F$310, MATCH($C4090, Ingredients!$B$11:$B$310, 0)), "")))</f>
        <v/>
      </c>
      <c r="AK4090" s="106" t="str">
        <f>IF($C4090="", "", IF(IFERROR(INDEX(Ingredients!G$11:G$310, MATCH($C4090, Ingredients!$B$11:$B$310, 0)), "")="", "", IFERROR(INDEX(Ingredients!G$11:G$310, MATCH($C4090, Ingredients!$B$11:$B$310, 0)), "")))</f>
        <v/>
      </c>
      <c r="AL4090" s="79" t="str">
        <f>IF($C4090="", "", IF(IFERROR(INDEX(Ingredients!H$11:H$310, MATCH($C4090, Ingredients!$B$11:$B$310, 0)), "")="", "", IFERROR(INDEX(Ingredients!H$11:H$310, MATCH($C4090, Ingredients!$B$11:$B$310, 0)), "")))</f>
        <v/>
      </c>
      <c r="AN4090" s="83" t="str">
        <f t="shared" si="950"/>
        <v/>
      </c>
      <c r="AP4090" s="114" t="str">
        <f t="shared" si="960"/>
        <v/>
      </c>
      <c r="AR4090" s="117" t="str">
        <f>IF($C4090="", "", IF(IFERROR(INDEX(Ingredients!$AI$11:$AI$310, MATCH($C4090, Ingredients!$B$11:$B$310, 0)), "")="", "", IFERROR(INDEX(Ingredients!$AI$11:$AI$310, MATCH($C4090, Ingredients!$B$11:$B$310, 0)), "")))</f>
        <v/>
      </c>
      <c r="AT4090" s="120" t="str">
        <f t="shared" si="961"/>
        <v/>
      </c>
      <c r="AV4090" s="90" t="str">
        <f t="shared" si="951"/>
        <v/>
      </c>
      <c r="AX4090" s="90" t="str">
        <f>IF($AV4090="", "", COUNTIF($AV$11:$AV$5010, "&lt;"&amp;$AV4090)+1+COUNTIF($AV$11:$AV4090, $AV4090)-1)</f>
        <v/>
      </c>
      <c r="AZ4090" s="111" t="str">
        <f>IF($B4090="", "", SUMIF('Shopping List'!$AV$11:$AV$25, $B4090, 'Shopping List'!$BN$11:$BN$25))</f>
        <v/>
      </c>
      <c r="BB4090" s="117" t="str">
        <f t="shared" si="962"/>
        <v/>
      </c>
    </row>
    <row r="4091" spans="1:54" x14ac:dyDescent="0.25">
      <c r="A4091" s="4"/>
      <c r="B4091" s="37"/>
      <c r="C4091" s="124"/>
      <c r="D4091" s="39"/>
      <c r="E4091" s="125"/>
      <c r="F4091" s="48"/>
      <c r="G4091" s="4"/>
      <c r="H4091" s="4"/>
      <c r="I4091" s="95" t="str">
        <f>IF($C4091="", "", IF(IFERROR(INDEX(Ingredients!$C$11:$C$310, MATCH($C4091, Ingredients!$B$11:$B$310, 0)), "")="", "", IFERROR(INDEX(Ingredients!$C$11:$C$310, MATCH($C4091, Ingredients!$B$11:$B$310, 0)), "")))</f>
        <v/>
      </c>
      <c r="J4091" s="73" t="str">
        <f>IF($B4091="", "", IF(IFERROR(INDEX(Meals!$C$11:$C$260, MATCH($B4091, Meals!$B$11:$B$260, 0)), "")="", "", IFERROR(INDEX(Meals!$C$11:$C$260, MATCH($B4091, Meals!$B$11:$B$260, 0)), "")))</f>
        <v/>
      </c>
      <c r="K4091" s="4"/>
      <c r="L4091" s="72" t="str">
        <f t="shared" si="952"/>
        <v/>
      </c>
      <c r="M4091" s="73" t="str">
        <f t="shared" si="953"/>
        <v/>
      </c>
      <c r="N4091" s="4"/>
      <c r="O4091" s="78" t="str">
        <f t="shared" si="954"/>
        <v/>
      </c>
      <c r="P4091" s="79" t="str">
        <f t="shared" si="955"/>
        <v/>
      </c>
      <c r="Q4091" s="4"/>
      <c r="R4091" s="90" t="str">
        <f t="shared" si="956"/>
        <v/>
      </c>
      <c r="S4091" s="4"/>
      <c r="Y4091" s="18" t="str">
        <f t="shared" si="957"/>
        <v/>
      </c>
      <c r="AA4091" s="18" t="str">
        <f t="shared" si="948"/>
        <v/>
      </c>
      <c r="AB4091" s="18" t="str">
        <f t="shared" si="949"/>
        <v/>
      </c>
      <c r="AC4091" s="18" t="str">
        <f t="shared" si="958"/>
        <v/>
      </c>
      <c r="AD4091" s="18" t="str">
        <f t="shared" si="958"/>
        <v/>
      </c>
      <c r="AE4091" s="18" t="str">
        <f t="shared" si="959"/>
        <v/>
      </c>
      <c r="AG4091" s="95" t="str">
        <f>IF($C4091="", "", IF(IFERROR(INDEX(Ingredients!C$11:C$310, MATCH($C4091, Ingredients!$B$11:$B$310, 0)), "")="", "", IFERROR(INDEX(Ingredients!C$11:C$310, MATCH($C4091, Ingredients!$B$11:$B$310, 0)), "")))</f>
        <v/>
      </c>
      <c r="AH4091" s="105" t="str">
        <f>IF($C4091="", "", IF(IFERROR(INDEX(Ingredients!D$11:D$310, MATCH($C4091, Ingredients!$B$11:$B$310, 0)), "")="", "", IFERROR(INDEX(Ingredients!D$11:D$310, MATCH($C4091, Ingredients!$B$11:$B$310, 0)), "")))</f>
        <v/>
      </c>
      <c r="AI4091" s="106" t="str">
        <f>IF($C4091="", "", IF(IFERROR(INDEX(Ingredients!E$11:E$310, MATCH($C4091, Ingredients!$B$11:$B$310, 0)), "")="", "", IFERROR(INDEX(Ingredients!E$11:E$310, MATCH($C4091, Ingredients!$B$11:$B$310, 0)), "")))</f>
        <v/>
      </c>
      <c r="AJ4091" s="108" t="str">
        <f>IF($C4091="", "", IF(IFERROR(INDEX(Ingredients!F$11:F$310, MATCH($C4091, Ingredients!$B$11:$B$310, 0)), "")="", "", IFERROR(INDEX(Ingredients!F$11:F$310, MATCH($C4091, Ingredients!$B$11:$B$310, 0)), "")))</f>
        <v/>
      </c>
      <c r="AK4091" s="106" t="str">
        <f>IF($C4091="", "", IF(IFERROR(INDEX(Ingredients!G$11:G$310, MATCH($C4091, Ingredients!$B$11:$B$310, 0)), "")="", "", IFERROR(INDEX(Ingredients!G$11:G$310, MATCH($C4091, Ingredients!$B$11:$B$310, 0)), "")))</f>
        <v/>
      </c>
      <c r="AL4091" s="79" t="str">
        <f>IF($C4091="", "", IF(IFERROR(INDEX(Ingredients!H$11:H$310, MATCH($C4091, Ingredients!$B$11:$B$310, 0)), "")="", "", IFERROR(INDEX(Ingredients!H$11:H$310, MATCH($C4091, Ingredients!$B$11:$B$310, 0)), "")))</f>
        <v/>
      </c>
      <c r="AN4091" s="83" t="str">
        <f t="shared" si="950"/>
        <v/>
      </c>
      <c r="AP4091" s="114" t="str">
        <f t="shared" si="960"/>
        <v/>
      </c>
      <c r="AR4091" s="117" t="str">
        <f>IF($C4091="", "", IF(IFERROR(INDEX(Ingredients!$AI$11:$AI$310, MATCH($C4091, Ingredients!$B$11:$B$310, 0)), "")="", "", IFERROR(INDEX(Ingredients!$AI$11:$AI$310, MATCH($C4091, Ingredients!$B$11:$B$310, 0)), "")))</f>
        <v/>
      </c>
      <c r="AT4091" s="120" t="str">
        <f t="shared" si="961"/>
        <v/>
      </c>
      <c r="AV4091" s="90" t="str">
        <f t="shared" si="951"/>
        <v/>
      </c>
      <c r="AX4091" s="90" t="str">
        <f>IF($AV4091="", "", COUNTIF($AV$11:$AV$5010, "&lt;"&amp;$AV4091)+1+COUNTIF($AV$11:$AV4091, $AV4091)-1)</f>
        <v/>
      </c>
      <c r="AZ4091" s="111" t="str">
        <f>IF($B4091="", "", SUMIF('Shopping List'!$AV$11:$AV$25, $B4091, 'Shopping List'!$BN$11:$BN$25))</f>
        <v/>
      </c>
      <c r="BB4091" s="117" t="str">
        <f t="shared" si="962"/>
        <v/>
      </c>
    </row>
    <row r="4092" spans="1:54" x14ac:dyDescent="0.25">
      <c r="A4092" s="4"/>
      <c r="B4092" s="37"/>
      <c r="C4092" s="124"/>
      <c r="D4092" s="39"/>
      <c r="E4092" s="125"/>
      <c r="F4092" s="48"/>
      <c r="G4092" s="4"/>
      <c r="H4092" s="4"/>
      <c r="I4092" s="95" t="str">
        <f>IF($C4092="", "", IF(IFERROR(INDEX(Ingredients!$C$11:$C$310, MATCH($C4092, Ingredients!$B$11:$B$310, 0)), "")="", "", IFERROR(INDEX(Ingredients!$C$11:$C$310, MATCH($C4092, Ingredients!$B$11:$B$310, 0)), "")))</f>
        <v/>
      </c>
      <c r="J4092" s="73" t="str">
        <f>IF($B4092="", "", IF(IFERROR(INDEX(Meals!$C$11:$C$260, MATCH($B4092, Meals!$B$11:$B$260, 0)), "")="", "", IFERROR(INDEX(Meals!$C$11:$C$260, MATCH($B4092, Meals!$B$11:$B$260, 0)), "")))</f>
        <v/>
      </c>
      <c r="K4092" s="4"/>
      <c r="L4092" s="72" t="str">
        <f t="shared" si="952"/>
        <v/>
      </c>
      <c r="M4092" s="73" t="str">
        <f t="shared" si="953"/>
        <v/>
      </c>
      <c r="N4092" s="4"/>
      <c r="O4092" s="78" t="str">
        <f t="shared" si="954"/>
        <v/>
      </c>
      <c r="P4092" s="79" t="str">
        <f t="shared" si="955"/>
        <v/>
      </c>
      <c r="Q4092" s="4"/>
      <c r="R4092" s="90" t="str">
        <f t="shared" si="956"/>
        <v/>
      </c>
      <c r="S4092" s="4"/>
      <c r="Y4092" s="18" t="str">
        <f t="shared" si="957"/>
        <v/>
      </c>
      <c r="AA4092" s="18" t="str">
        <f t="shared" si="948"/>
        <v/>
      </c>
      <c r="AB4092" s="18" t="str">
        <f t="shared" si="949"/>
        <v/>
      </c>
      <c r="AC4092" s="18" t="str">
        <f t="shared" si="958"/>
        <v/>
      </c>
      <c r="AD4092" s="18" t="str">
        <f t="shared" si="958"/>
        <v/>
      </c>
      <c r="AE4092" s="18" t="str">
        <f t="shared" si="959"/>
        <v/>
      </c>
      <c r="AG4092" s="95" t="str">
        <f>IF($C4092="", "", IF(IFERROR(INDEX(Ingredients!C$11:C$310, MATCH($C4092, Ingredients!$B$11:$B$310, 0)), "")="", "", IFERROR(INDEX(Ingredients!C$11:C$310, MATCH($C4092, Ingredients!$B$11:$B$310, 0)), "")))</f>
        <v/>
      </c>
      <c r="AH4092" s="105" t="str">
        <f>IF($C4092="", "", IF(IFERROR(INDEX(Ingredients!D$11:D$310, MATCH($C4092, Ingredients!$B$11:$B$310, 0)), "")="", "", IFERROR(INDEX(Ingredients!D$11:D$310, MATCH($C4092, Ingredients!$B$11:$B$310, 0)), "")))</f>
        <v/>
      </c>
      <c r="AI4092" s="106" t="str">
        <f>IF($C4092="", "", IF(IFERROR(INDEX(Ingredients!E$11:E$310, MATCH($C4092, Ingredients!$B$11:$B$310, 0)), "")="", "", IFERROR(INDEX(Ingredients!E$11:E$310, MATCH($C4092, Ingredients!$B$11:$B$310, 0)), "")))</f>
        <v/>
      </c>
      <c r="AJ4092" s="108" t="str">
        <f>IF($C4092="", "", IF(IFERROR(INDEX(Ingredients!F$11:F$310, MATCH($C4092, Ingredients!$B$11:$B$310, 0)), "")="", "", IFERROR(INDEX(Ingredients!F$11:F$310, MATCH($C4092, Ingredients!$B$11:$B$310, 0)), "")))</f>
        <v/>
      </c>
      <c r="AK4092" s="106" t="str">
        <f>IF($C4092="", "", IF(IFERROR(INDEX(Ingredients!G$11:G$310, MATCH($C4092, Ingredients!$B$11:$B$310, 0)), "")="", "", IFERROR(INDEX(Ingredients!G$11:G$310, MATCH($C4092, Ingredients!$B$11:$B$310, 0)), "")))</f>
        <v/>
      </c>
      <c r="AL4092" s="79" t="str">
        <f>IF($C4092="", "", IF(IFERROR(INDEX(Ingredients!H$11:H$310, MATCH($C4092, Ingredients!$B$11:$B$310, 0)), "")="", "", IFERROR(INDEX(Ingredients!H$11:H$310, MATCH($C4092, Ingredients!$B$11:$B$310, 0)), "")))</f>
        <v/>
      </c>
      <c r="AN4092" s="83" t="str">
        <f t="shared" si="950"/>
        <v/>
      </c>
      <c r="AP4092" s="114" t="str">
        <f t="shared" si="960"/>
        <v/>
      </c>
      <c r="AR4092" s="117" t="str">
        <f>IF($C4092="", "", IF(IFERROR(INDEX(Ingredients!$AI$11:$AI$310, MATCH($C4092, Ingredients!$B$11:$B$310, 0)), "")="", "", IFERROR(INDEX(Ingredients!$AI$11:$AI$310, MATCH($C4092, Ingredients!$B$11:$B$310, 0)), "")))</f>
        <v/>
      </c>
      <c r="AT4092" s="120" t="str">
        <f t="shared" si="961"/>
        <v/>
      </c>
      <c r="AV4092" s="90" t="str">
        <f t="shared" si="951"/>
        <v/>
      </c>
      <c r="AX4092" s="90" t="str">
        <f>IF($AV4092="", "", COUNTIF($AV$11:$AV$5010, "&lt;"&amp;$AV4092)+1+COUNTIF($AV$11:$AV4092, $AV4092)-1)</f>
        <v/>
      </c>
      <c r="AZ4092" s="111" t="str">
        <f>IF($B4092="", "", SUMIF('Shopping List'!$AV$11:$AV$25, $B4092, 'Shopping List'!$BN$11:$BN$25))</f>
        <v/>
      </c>
      <c r="BB4092" s="117" t="str">
        <f t="shared" si="962"/>
        <v/>
      </c>
    </row>
    <row r="4093" spans="1:54" x14ac:dyDescent="0.25">
      <c r="A4093" s="4"/>
      <c r="B4093" s="37"/>
      <c r="C4093" s="124"/>
      <c r="D4093" s="39"/>
      <c r="E4093" s="125"/>
      <c r="F4093" s="48"/>
      <c r="G4093" s="4"/>
      <c r="H4093" s="4"/>
      <c r="I4093" s="95" t="str">
        <f>IF($C4093="", "", IF(IFERROR(INDEX(Ingredients!$C$11:$C$310, MATCH($C4093, Ingredients!$B$11:$B$310, 0)), "")="", "", IFERROR(INDEX(Ingredients!$C$11:$C$310, MATCH($C4093, Ingredients!$B$11:$B$310, 0)), "")))</f>
        <v/>
      </c>
      <c r="J4093" s="73" t="str">
        <f>IF($B4093="", "", IF(IFERROR(INDEX(Meals!$C$11:$C$260, MATCH($B4093, Meals!$B$11:$B$260, 0)), "")="", "", IFERROR(INDEX(Meals!$C$11:$C$260, MATCH($B4093, Meals!$B$11:$B$260, 0)), "")))</f>
        <v/>
      </c>
      <c r="K4093" s="4"/>
      <c r="L4093" s="72" t="str">
        <f t="shared" si="952"/>
        <v/>
      </c>
      <c r="M4093" s="73" t="str">
        <f t="shared" si="953"/>
        <v/>
      </c>
      <c r="N4093" s="4"/>
      <c r="O4093" s="78" t="str">
        <f t="shared" si="954"/>
        <v/>
      </c>
      <c r="P4093" s="79" t="str">
        <f t="shared" si="955"/>
        <v/>
      </c>
      <c r="Q4093" s="4"/>
      <c r="R4093" s="90" t="str">
        <f t="shared" si="956"/>
        <v/>
      </c>
      <c r="S4093" s="4"/>
      <c r="Y4093" s="18" t="str">
        <f t="shared" si="957"/>
        <v/>
      </c>
      <c r="AA4093" s="18" t="str">
        <f t="shared" si="948"/>
        <v/>
      </c>
      <c r="AB4093" s="18" t="str">
        <f t="shared" si="949"/>
        <v/>
      </c>
      <c r="AC4093" s="18" t="str">
        <f t="shared" si="958"/>
        <v/>
      </c>
      <c r="AD4093" s="18" t="str">
        <f t="shared" si="958"/>
        <v/>
      </c>
      <c r="AE4093" s="18" t="str">
        <f t="shared" si="959"/>
        <v/>
      </c>
      <c r="AG4093" s="95" t="str">
        <f>IF($C4093="", "", IF(IFERROR(INDEX(Ingredients!C$11:C$310, MATCH($C4093, Ingredients!$B$11:$B$310, 0)), "")="", "", IFERROR(INDEX(Ingredients!C$11:C$310, MATCH($C4093, Ingredients!$B$11:$B$310, 0)), "")))</f>
        <v/>
      </c>
      <c r="AH4093" s="105" t="str">
        <f>IF($C4093="", "", IF(IFERROR(INDEX(Ingredients!D$11:D$310, MATCH($C4093, Ingredients!$B$11:$B$310, 0)), "")="", "", IFERROR(INDEX(Ingredients!D$11:D$310, MATCH($C4093, Ingredients!$B$11:$B$310, 0)), "")))</f>
        <v/>
      </c>
      <c r="AI4093" s="106" t="str">
        <f>IF($C4093="", "", IF(IFERROR(INDEX(Ingredients!E$11:E$310, MATCH($C4093, Ingredients!$B$11:$B$310, 0)), "")="", "", IFERROR(INDEX(Ingredients!E$11:E$310, MATCH($C4093, Ingredients!$B$11:$B$310, 0)), "")))</f>
        <v/>
      </c>
      <c r="AJ4093" s="108" t="str">
        <f>IF($C4093="", "", IF(IFERROR(INDEX(Ingredients!F$11:F$310, MATCH($C4093, Ingredients!$B$11:$B$310, 0)), "")="", "", IFERROR(INDEX(Ingredients!F$11:F$310, MATCH($C4093, Ingredients!$B$11:$B$310, 0)), "")))</f>
        <v/>
      </c>
      <c r="AK4093" s="106" t="str">
        <f>IF($C4093="", "", IF(IFERROR(INDEX(Ingredients!G$11:G$310, MATCH($C4093, Ingredients!$B$11:$B$310, 0)), "")="", "", IFERROR(INDEX(Ingredients!G$11:G$310, MATCH($C4093, Ingredients!$B$11:$B$310, 0)), "")))</f>
        <v/>
      </c>
      <c r="AL4093" s="79" t="str">
        <f>IF($C4093="", "", IF(IFERROR(INDEX(Ingredients!H$11:H$310, MATCH($C4093, Ingredients!$B$11:$B$310, 0)), "")="", "", IFERROR(INDEX(Ingredients!H$11:H$310, MATCH($C4093, Ingredients!$B$11:$B$310, 0)), "")))</f>
        <v/>
      </c>
      <c r="AN4093" s="83" t="str">
        <f t="shared" si="950"/>
        <v/>
      </c>
      <c r="AP4093" s="114" t="str">
        <f t="shared" si="960"/>
        <v/>
      </c>
      <c r="AR4093" s="117" t="str">
        <f>IF($C4093="", "", IF(IFERROR(INDEX(Ingredients!$AI$11:$AI$310, MATCH($C4093, Ingredients!$B$11:$B$310, 0)), "")="", "", IFERROR(INDEX(Ingredients!$AI$11:$AI$310, MATCH($C4093, Ingredients!$B$11:$B$310, 0)), "")))</f>
        <v/>
      </c>
      <c r="AT4093" s="120" t="str">
        <f t="shared" si="961"/>
        <v/>
      </c>
      <c r="AV4093" s="90" t="str">
        <f t="shared" si="951"/>
        <v/>
      </c>
      <c r="AX4093" s="90" t="str">
        <f>IF($AV4093="", "", COUNTIF($AV$11:$AV$5010, "&lt;"&amp;$AV4093)+1+COUNTIF($AV$11:$AV4093, $AV4093)-1)</f>
        <v/>
      </c>
      <c r="AZ4093" s="111" t="str">
        <f>IF($B4093="", "", SUMIF('Shopping List'!$AV$11:$AV$25, $B4093, 'Shopping List'!$BN$11:$BN$25))</f>
        <v/>
      </c>
      <c r="BB4093" s="117" t="str">
        <f t="shared" si="962"/>
        <v/>
      </c>
    </row>
    <row r="4094" spans="1:54" x14ac:dyDescent="0.25">
      <c r="A4094" s="4"/>
      <c r="B4094" s="37"/>
      <c r="C4094" s="124"/>
      <c r="D4094" s="39"/>
      <c r="E4094" s="125"/>
      <c r="F4094" s="48"/>
      <c r="G4094" s="4"/>
      <c r="H4094" s="4"/>
      <c r="I4094" s="95" t="str">
        <f>IF($C4094="", "", IF(IFERROR(INDEX(Ingredients!$C$11:$C$310, MATCH($C4094, Ingredients!$B$11:$B$310, 0)), "")="", "", IFERROR(INDEX(Ingredients!$C$11:$C$310, MATCH($C4094, Ingredients!$B$11:$B$310, 0)), "")))</f>
        <v/>
      </c>
      <c r="J4094" s="73" t="str">
        <f>IF($B4094="", "", IF(IFERROR(INDEX(Meals!$C$11:$C$260, MATCH($B4094, Meals!$B$11:$B$260, 0)), "")="", "", IFERROR(INDEX(Meals!$C$11:$C$260, MATCH($B4094, Meals!$B$11:$B$260, 0)), "")))</f>
        <v/>
      </c>
      <c r="K4094" s="4"/>
      <c r="L4094" s="72" t="str">
        <f t="shared" si="952"/>
        <v/>
      </c>
      <c r="M4094" s="73" t="str">
        <f t="shared" si="953"/>
        <v/>
      </c>
      <c r="N4094" s="4"/>
      <c r="O4094" s="78" t="str">
        <f t="shared" si="954"/>
        <v/>
      </c>
      <c r="P4094" s="79" t="str">
        <f t="shared" si="955"/>
        <v/>
      </c>
      <c r="Q4094" s="4"/>
      <c r="R4094" s="90" t="str">
        <f t="shared" si="956"/>
        <v/>
      </c>
      <c r="S4094" s="4"/>
      <c r="Y4094" s="18" t="str">
        <f t="shared" si="957"/>
        <v/>
      </c>
      <c r="AA4094" s="18" t="str">
        <f t="shared" si="948"/>
        <v/>
      </c>
      <c r="AB4094" s="18" t="str">
        <f t="shared" si="949"/>
        <v/>
      </c>
      <c r="AC4094" s="18" t="str">
        <f t="shared" si="958"/>
        <v/>
      </c>
      <c r="AD4094" s="18" t="str">
        <f t="shared" si="958"/>
        <v/>
      </c>
      <c r="AE4094" s="18" t="str">
        <f t="shared" si="959"/>
        <v/>
      </c>
      <c r="AG4094" s="95" t="str">
        <f>IF($C4094="", "", IF(IFERROR(INDEX(Ingredients!C$11:C$310, MATCH($C4094, Ingredients!$B$11:$B$310, 0)), "")="", "", IFERROR(INDEX(Ingredients!C$11:C$310, MATCH($C4094, Ingredients!$B$11:$B$310, 0)), "")))</f>
        <v/>
      </c>
      <c r="AH4094" s="105" t="str">
        <f>IF($C4094="", "", IF(IFERROR(INDEX(Ingredients!D$11:D$310, MATCH($C4094, Ingredients!$B$11:$B$310, 0)), "")="", "", IFERROR(INDEX(Ingredients!D$11:D$310, MATCH($C4094, Ingredients!$B$11:$B$310, 0)), "")))</f>
        <v/>
      </c>
      <c r="AI4094" s="106" t="str">
        <f>IF($C4094="", "", IF(IFERROR(INDEX(Ingredients!E$11:E$310, MATCH($C4094, Ingredients!$B$11:$B$310, 0)), "")="", "", IFERROR(INDEX(Ingredients!E$11:E$310, MATCH($C4094, Ingredients!$B$11:$B$310, 0)), "")))</f>
        <v/>
      </c>
      <c r="AJ4094" s="108" t="str">
        <f>IF($C4094="", "", IF(IFERROR(INDEX(Ingredients!F$11:F$310, MATCH($C4094, Ingredients!$B$11:$B$310, 0)), "")="", "", IFERROR(INDEX(Ingredients!F$11:F$310, MATCH($C4094, Ingredients!$B$11:$B$310, 0)), "")))</f>
        <v/>
      </c>
      <c r="AK4094" s="106" t="str">
        <f>IF($C4094="", "", IF(IFERROR(INDEX(Ingredients!G$11:G$310, MATCH($C4094, Ingredients!$B$11:$B$310, 0)), "")="", "", IFERROR(INDEX(Ingredients!G$11:G$310, MATCH($C4094, Ingredients!$B$11:$B$310, 0)), "")))</f>
        <v/>
      </c>
      <c r="AL4094" s="79" t="str">
        <f>IF($C4094="", "", IF(IFERROR(INDEX(Ingredients!H$11:H$310, MATCH($C4094, Ingredients!$B$11:$B$310, 0)), "")="", "", IFERROR(INDEX(Ingredients!H$11:H$310, MATCH($C4094, Ingredients!$B$11:$B$310, 0)), "")))</f>
        <v/>
      </c>
      <c r="AN4094" s="83" t="str">
        <f t="shared" si="950"/>
        <v/>
      </c>
      <c r="AP4094" s="114" t="str">
        <f t="shared" si="960"/>
        <v/>
      </c>
      <c r="AR4094" s="117" t="str">
        <f>IF($C4094="", "", IF(IFERROR(INDEX(Ingredients!$AI$11:$AI$310, MATCH($C4094, Ingredients!$B$11:$B$310, 0)), "")="", "", IFERROR(INDEX(Ingredients!$AI$11:$AI$310, MATCH($C4094, Ingredients!$B$11:$B$310, 0)), "")))</f>
        <v/>
      </c>
      <c r="AT4094" s="120" t="str">
        <f t="shared" si="961"/>
        <v/>
      </c>
      <c r="AV4094" s="90" t="str">
        <f t="shared" si="951"/>
        <v/>
      </c>
      <c r="AX4094" s="90" t="str">
        <f>IF($AV4094="", "", COUNTIF($AV$11:$AV$5010, "&lt;"&amp;$AV4094)+1+COUNTIF($AV$11:$AV4094, $AV4094)-1)</f>
        <v/>
      </c>
      <c r="AZ4094" s="111" t="str">
        <f>IF($B4094="", "", SUMIF('Shopping List'!$AV$11:$AV$25, $B4094, 'Shopping List'!$BN$11:$BN$25))</f>
        <v/>
      </c>
      <c r="BB4094" s="117" t="str">
        <f t="shared" si="962"/>
        <v/>
      </c>
    </row>
    <row r="4095" spans="1:54" x14ac:dyDescent="0.25">
      <c r="A4095" s="4"/>
      <c r="B4095" s="37"/>
      <c r="C4095" s="124"/>
      <c r="D4095" s="39"/>
      <c r="E4095" s="125"/>
      <c r="F4095" s="48"/>
      <c r="G4095" s="4"/>
      <c r="H4095" s="4"/>
      <c r="I4095" s="95" t="str">
        <f>IF($C4095="", "", IF(IFERROR(INDEX(Ingredients!$C$11:$C$310, MATCH($C4095, Ingredients!$B$11:$B$310, 0)), "")="", "", IFERROR(INDEX(Ingredients!$C$11:$C$310, MATCH($C4095, Ingredients!$B$11:$B$310, 0)), "")))</f>
        <v/>
      </c>
      <c r="J4095" s="73" t="str">
        <f>IF($B4095="", "", IF(IFERROR(INDEX(Meals!$C$11:$C$260, MATCH($B4095, Meals!$B$11:$B$260, 0)), "")="", "", IFERROR(INDEX(Meals!$C$11:$C$260, MATCH($B4095, Meals!$B$11:$B$260, 0)), "")))</f>
        <v/>
      </c>
      <c r="K4095" s="4"/>
      <c r="L4095" s="72" t="str">
        <f t="shared" si="952"/>
        <v/>
      </c>
      <c r="M4095" s="73" t="str">
        <f t="shared" si="953"/>
        <v/>
      </c>
      <c r="N4095" s="4"/>
      <c r="O4095" s="78" t="str">
        <f t="shared" si="954"/>
        <v/>
      </c>
      <c r="P4095" s="79" t="str">
        <f t="shared" si="955"/>
        <v/>
      </c>
      <c r="Q4095" s="4"/>
      <c r="R4095" s="90" t="str">
        <f t="shared" si="956"/>
        <v/>
      </c>
      <c r="S4095" s="4"/>
      <c r="Y4095" s="18" t="str">
        <f t="shared" si="957"/>
        <v/>
      </c>
      <c r="AA4095" s="18" t="str">
        <f t="shared" si="948"/>
        <v/>
      </c>
      <c r="AB4095" s="18" t="str">
        <f t="shared" si="949"/>
        <v/>
      </c>
      <c r="AC4095" s="18" t="str">
        <f t="shared" si="958"/>
        <v/>
      </c>
      <c r="AD4095" s="18" t="str">
        <f t="shared" si="958"/>
        <v/>
      </c>
      <c r="AE4095" s="18" t="str">
        <f t="shared" si="959"/>
        <v/>
      </c>
      <c r="AG4095" s="95" t="str">
        <f>IF($C4095="", "", IF(IFERROR(INDEX(Ingredients!C$11:C$310, MATCH($C4095, Ingredients!$B$11:$B$310, 0)), "")="", "", IFERROR(INDEX(Ingredients!C$11:C$310, MATCH($C4095, Ingredients!$B$11:$B$310, 0)), "")))</f>
        <v/>
      </c>
      <c r="AH4095" s="105" t="str">
        <f>IF($C4095="", "", IF(IFERROR(INDEX(Ingredients!D$11:D$310, MATCH($C4095, Ingredients!$B$11:$B$310, 0)), "")="", "", IFERROR(INDEX(Ingredients!D$11:D$310, MATCH($C4095, Ingredients!$B$11:$B$310, 0)), "")))</f>
        <v/>
      </c>
      <c r="AI4095" s="106" t="str">
        <f>IF($C4095="", "", IF(IFERROR(INDEX(Ingredients!E$11:E$310, MATCH($C4095, Ingredients!$B$11:$B$310, 0)), "")="", "", IFERROR(INDEX(Ingredients!E$11:E$310, MATCH($C4095, Ingredients!$B$11:$B$310, 0)), "")))</f>
        <v/>
      </c>
      <c r="AJ4095" s="108" t="str">
        <f>IF($C4095="", "", IF(IFERROR(INDEX(Ingredients!F$11:F$310, MATCH($C4095, Ingredients!$B$11:$B$310, 0)), "")="", "", IFERROR(INDEX(Ingredients!F$11:F$310, MATCH($C4095, Ingredients!$B$11:$B$310, 0)), "")))</f>
        <v/>
      </c>
      <c r="AK4095" s="106" t="str">
        <f>IF($C4095="", "", IF(IFERROR(INDEX(Ingredients!G$11:G$310, MATCH($C4095, Ingredients!$B$11:$B$310, 0)), "")="", "", IFERROR(INDEX(Ingredients!G$11:G$310, MATCH($C4095, Ingredients!$B$11:$B$310, 0)), "")))</f>
        <v/>
      </c>
      <c r="AL4095" s="79" t="str">
        <f>IF($C4095="", "", IF(IFERROR(INDEX(Ingredients!H$11:H$310, MATCH($C4095, Ingredients!$B$11:$B$310, 0)), "")="", "", IFERROR(INDEX(Ingredients!H$11:H$310, MATCH($C4095, Ingredients!$B$11:$B$310, 0)), "")))</f>
        <v/>
      </c>
      <c r="AN4095" s="83" t="str">
        <f t="shared" si="950"/>
        <v/>
      </c>
      <c r="AP4095" s="114" t="str">
        <f t="shared" si="960"/>
        <v/>
      </c>
      <c r="AR4095" s="117" t="str">
        <f>IF($C4095="", "", IF(IFERROR(INDEX(Ingredients!$AI$11:$AI$310, MATCH($C4095, Ingredients!$B$11:$B$310, 0)), "")="", "", IFERROR(INDEX(Ingredients!$AI$11:$AI$310, MATCH($C4095, Ingredients!$B$11:$B$310, 0)), "")))</f>
        <v/>
      </c>
      <c r="AT4095" s="120" t="str">
        <f t="shared" si="961"/>
        <v/>
      </c>
      <c r="AV4095" s="90" t="str">
        <f t="shared" si="951"/>
        <v/>
      </c>
      <c r="AX4095" s="90" t="str">
        <f>IF($AV4095="", "", COUNTIF($AV$11:$AV$5010, "&lt;"&amp;$AV4095)+1+COUNTIF($AV$11:$AV4095, $AV4095)-1)</f>
        <v/>
      </c>
      <c r="AZ4095" s="111" t="str">
        <f>IF($B4095="", "", SUMIF('Shopping List'!$AV$11:$AV$25, $B4095, 'Shopping List'!$BN$11:$BN$25))</f>
        <v/>
      </c>
      <c r="BB4095" s="117" t="str">
        <f t="shared" si="962"/>
        <v/>
      </c>
    </row>
    <row r="4096" spans="1:54" x14ac:dyDescent="0.25">
      <c r="A4096" s="4"/>
      <c r="B4096" s="37"/>
      <c r="C4096" s="124"/>
      <c r="D4096" s="39"/>
      <c r="E4096" s="125"/>
      <c r="F4096" s="48"/>
      <c r="G4096" s="4"/>
      <c r="H4096" s="4"/>
      <c r="I4096" s="95" t="str">
        <f>IF($C4096="", "", IF(IFERROR(INDEX(Ingredients!$C$11:$C$310, MATCH($C4096, Ingredients!$B$11:$B$310, 0)), "")="", "", IFERROR(INDEX(Ingredients!$C$11:$C$310, MATCH($C4096, Ingredients!$B$11:$B$310, 0)), "")))</f>
        <v/>
      </c>
      <c r="J4096" s="73" t="str">
        <f>IF($B4096="", "", IF(IFERROR(INDEX(Meals!$C$11:$C$260, MATCH($B4096, Meals!$B$11:$B$260, 0)), "")="", "", IFERROR(INDEX(Meals!$C$11:$C$260, MATCH($B4096, Meals!$B$11:$B$260, 0)), "")))</f>
        <v/>
      </c>
      <c r="K4096" s="4"/>
      <c r="L4096" s="72" t="str">
        <f t="shared" si="952"/>
        <v/>
      </c>
      <c r="M4096" s="73" t="str">
        <f t="shared" si="953"/>
        <v/>
      </c>
      <c r="N4096" s="4"/>
      <c r="O4096" s="78" t="str">
        <f t="shared" si="954"/>
        <v/>
      </c>
      <c r="P4096" s="79" t="str">
        <f t="shared" si="955"/>
        <v/>
      </c>
      <c r="Q4096" s="4"/>
      <c r="R4096" s="90" t="str">
        <f t="shared" si="956"/>
        <v/>
      </c>
      <c r="S4096" s="4"/>
      <c r="Y4096" s="18" t="str">
        <f t="shared" si="957"/>
        <v/>
      </c>
      <c r="AA4096" s="18" t="str">
        <f t="shared" si="948"/>
        <v/>
      </c>
      <c r="AB4096" s="18" t="str">
        <f t="shared" si="949"/>
        <v/>
      </c>
      <c r="AC4096" s="18" t="str">
        <f t="shared" si="958"/>
        <v/>
      </c>
      <c r="AD4096" s="18" t="str">
        <f t="shared" si="958"/>
        <v/>
      </c>
      <c r="AE4096" s="18" t="str">
        <f t="shared" si="959"/>
        <v/>
      </c>
      <c r="AG4096" s="95" t="str">
        <f>IF($C4096="", "", IF(IFERROR(INDEX(Ingredients!C$11:C$310, MATCH($C4096, Ingredients!$B$11:$B$310, 0)), "")="", "", IFERROR(INDEX(Ingredients!C$11:C$310, MATCH($C4096, Ingredients!$B$11:$B$310, 0)), "")))</f>
        <v/>
      </c>
      <c r="AH4096" s="105" t="str">
        <f>IF($C4096="", "", IF(IFERROR(INDEX(Ingredients!D$11:D$310, MATCH($C4096, Ingredients!$B$11:$B$310, 0)), "")="", "", IFERROR(INDEX(Ingredients!D$11:D$310, MATCH($C4096, Ingredients!$B$11:$B$310, 0)), "")))</f>
        <v/>
      </c>
      <c r="AI4096" s="106" t="str">
        <f>IF($C4096="", "", IF(IFERROR(INDEX(Ingredients!E$11:E$310, MATCH($C4096, Ingredients!$B$11:$B$310, 0)), "")="", "", IFERROR(INDEX(Ingredients!E$11:E$310, MATCH($C4096, Ingredients!$B$11:$B$310, 0)), "")))</f>
        <v/>
      </c>
      <c r="AJ4096" s="108" t="str">
        <f>IF($C4096="", "", IF(IFERROR(INDEX(Ingredients!F$11:F$310, MATCH($C4096, Ingredients!$B$11:$B$310, 0)), "")="", "", IFERROR(INDEX(Ingredients!F$11:F$310, MATCH($C4096, Ingredients!$B$11:$B$310, 0)), "")))</f>
        <v/>
      </c>
      <c r="AK4096" s="106" t="str">
        <f>IF($C4096="", "", IF(IFERROR(INDEX(Ingredients!G$11:G$310, MATCH($C4096, Ingredients!$B$11:$B$310, 0)), "")="", "", IFERROR(INDEX(Ingredients!G$11:G$310, MATCH($C4096, Ingredients!$B$11:$B$310, 0)), "")))</f>
        <v/>
      </c>
      <c r="AL4096" s="79" t="str">
        <f>IF($C4096="", "", IF(IFERROR(INDEX(Ingredients!H$11:H$310, MATCH($C4096, Ingredients!$B$11:$B$310, 0)), "")="", "", IFERROR(INDEX(Ingredients!H$11:H$310, MATCH($C4096, Ingredients!$B$11:$B$310, 0)), "")))</f>
        <v/>
      </c>
      <c r="AN4096" s="83" t="str">
        <f t="shared" si="950"/>
        <v/>
      </c>
      <c r="AP4096" s="114" t="str">
        <f t="shared" si="960"/>
        <v/>
      </c>
      <c r="AR4096" s="117" t="str">
        <f>IF($C4096="", "", IF(IFERROR(INDEX(Ingredients!$AI$11:$AI$310, MATCH($C4096, Ingredients!$B$11:$B$310, 0)), "")="", "", IFERROR(INDEX(Ingredients!$AI$11:$AI$310, MATCH($C4096, Ingredients!$B$11:$B$310, 0)), "")))</f>
        <v/>
      </c>
      <c r="AT4096" s="120" t="str">
        <f t="shared" si="961"/>
        <v/>
      </c>
      <c r="AV4096" s="90" t="str">
        <f t="shared" si="951"/>
        <v/>
      </c>
      <c r="AX4096" s="90" t="str">
        <f>IF($AV4096="", "", COUNTIF($AV$11:$AV$5010, "&lt;"&amp;$AV4096)+1+COUNTIF($AV$11:$AV4096, $AV4096)-1)</f>
        <v/>
      </c>
      <c r="AZ4096" s="111" t="str">
        <f>IF($B4096="", "", SUMIF('Shopping List'!$AV$11:$AV$25, $B4096, 'Shopping List'!$BN$11:$BN$25))</f>
        <v/>
      </c>
      <c r="BB4096" s="117" t="str">
        <f t="shared" si="962"/>
        <v/>
      </c>
    </row>
    <row r="4097" spans="1:54" x14ac:dyDescent="0.25">
      <c r="A4097" s="4"/>
      <c r="B4097" s="37"/>
      <c r="C4097" s="124"/>
      <c r="D4097" s="39"/>
      <c r="E4097" s="125"/>
      <c r="F4097" s="48"/>
      <c r="G4097" s="4"/>
      <c r="H4097" s="4"/>
      <c r="I4097" s="95" t="str">
        <f>IF($C4097="", "", IF(IFERROR(INDEX(Ingredients!$C$11:$C$310, MATCH($C4097, Ingredients!$B$11:$B$310, 0)), "")="", "", IFERROR(INDEX(Ingredients!$C$11:$C$310, MATCH($C4097, Ingredients!$B$11:$B$310, 0)), "")))</f>
        <v/>
      </c>
      <c r="J4097" s="73" t="str">
        <f>IF($B4097="", "", IF(IFERROR(INDEX(Meals!$C$11:$C$260, MATCH($B4097, Meals!$B$11:$B$260, 0)), "")="", "", IFERROR(INDEX(Meals!$C$11:$C$260, MATCH($B4097, Meals!$B$11:$B$260, 0)), "")))</f>
        <v/>
      </c>
      <c r="K4097" s="4"/>
      <c r="L4097" s="72" t="str">
        <f t="shared" si="952"/>
        <v/>
      </c>
      <c r="M4097" s="73" t="str">
        <f t="shared" si="953"/>
        <v/>
      </c>
      <c r="N4097" s="4"/>
      <c r="O4097" s="78" t="str">
        <f t="shared" si="954"/>
        <v/>
      </c>
      <c r="P4097" s="79" t="str">
        <f t="shared" si="955"/>
        <v/>
      </c>
      <c r="Q4097" s="4"/>
      <c r="R4097" s="90" t="str">
        <f t="shared" si="956"/>
        <v/>
      </c>
      <c r="S4097" s="4"/>
      <c r="Y4097" s="18" t="str">
        <f t="shared" si="957"/>
        <v/>
      </c>
      <c r="AA4097" s="18" t="str">
        <f t="shared" si="948"/>
        <v/>
      </c>
      <c r="AB4097" s="18" t="str">
        <f t="shared" si="949"/>
        <v/>
      </c>
      <c r="AC4097" s="18" t="str">
        <f t="shared" si="958"/>
        <v/>
      </c>
      <c r="AD4097" s="18" t="str">
        <f t="shared" si="958"/>
        <v/>
      </c>
      <c r="AE4097" s="18" t="str">
        <f t="shared" si="959"/>
        <v/>
      </c>
      <c r="AG4097" s="95" t="str">
        <f>IF($C4097="", "", IF(IFERROR(INDEX(Ingredients!C$11:C$310, MATCH($C4097, Ingredients!$B$11:$B$310, 0)), "")="", "", IFERROR(INDEX(Ingredients!C$11:C$310, MATCH($C4097, Ingredients!$B$11:$B$310, 0)), "")))</f>
        <v/>
      </c>
      <c r="AH4097" s="105" t="str">
        <f>IF($C4097="", "", IF(IFERROR(INDEX(Ingredients!D$11:D$310, MATCH($C4097, Ingredients!$B$11:$B$310, 0)), "")="", "", IFERROR(INDEX(Ingredients!D$11:D$310, MATCH($C4097, Ingredients!$B$11:$B$310, 0)), "")))</f>
        <v/>
      </c>
      <c r="AI4097" s="106" t="str">
        <f>IF($C4097="", "", IF(IFERROR(INDEX(Ingredients!E$11:E$310, MATCH($C4097, Ingredients!$B$11:$B$310, 0)), "")="", "", IFERROR(INDEX(Ingredients!E$11:E$310, MATCH($C4097, Ingredients!$B$11:$B$310, 0)), "")))</f>
        <v/>
      </c>
      <c r="AJ4097" s="108" t="str">
        <f>IF($C4097="", "", IF(IFERROR(INDEX(Ingredients!F$11:F$310, MATCH($C4097, Ingredients!$B$11:$B$310, 0)), "")="", "", IFERROR(INDEX(Ingredients!F$11:F$310, MATCH($C4097, Ingredients!$B$11:$B$310, 0)), "")))</f>
        <v/>
      </c>
      <c r="AK4097" s="106" t="str">
        <f>IF($C4097="", "", IF(IFERROR(INDEX(Ingredients!G$11:G$310, MATCH($C4097, Ingredients!$B$11:$B$310, 0)), "")="", "", IFERROR(INDEX(Ingredients!G$11:G$310, MATCH($C4097, Ingredients!$B$11:$B$310, 0)), "")))</f>
        <v/>
      </c>
      <c r="AL4097" s="79" t="str">
        <f>IF($C4097="", "", IF(IFERROR(INDEX(Ingredients!H$11:H$310, MATCH($C4097, Ingredients!$B$11:$B$310, 0)), "")="", "", IFERROR(INDEX(Ingredients!H$11:H$310, MATCH($C4097, Ingredients!$B$11:$B$310, 0)), "")))</f>
        <v/>
      </c>
      <c r="AN4097" s="83" t="str">
        <f t="shared" si="950"/>
        <v/>
      </c>
      <c r="AP4097" s="114" t="str">
        <f t="shared" si="960"/>
        <v/>
      </c>
      <c r="AR4097" s="117" t="str">
        <f>IF($C4097="", "", IF(IFERROR(INDEX(Ingredients!$AI$11:$AI$310, MATCH($C4097, Ingredients!$B$11:$B$310, 0)), "")="", "", IFERROR(INDEX(Ingredients!$AI$11:$AI$310, MATCH($C4097, Ingredients!$B$11:$B$310, 0)), "")))</f>
        <v/>
      </c>
      <c r="AT4097" s="120" t="str">
        <f t="shared" si="961"/>
        <v/>
      </c>
      <c r="AV4097" s="90" t="str">
        <f t="shared" si="951"/>
        <v/>
      </c>
      <c r="AX4097" s="90" t="str">
        <f>IF($AV4097="", "", COUNTIF($AV$11:$AV$5010, "&lt;"&amp;$AV4097)+1+COUNTIF($AV$11:$AV4097, $AV4097)-1)</f>
        <v/>
      </c>
      <c r="AZ4097" s="111" t="str">
        <f>IF($B4097="", "", SUMIF('Shopping List'!$AV$11:$AV$25, $B4097, 'Shopping List'!$BN$11:$BN$25))</f>
        <v/>
      </c>
      <c r="BB4097" s="117" t="str">
        <f t="shared" si="962"/>
        <v/>
      </c>
    </row>
    <row r="4098" spans="1:54" x14ac:dyDescent="0.25">
      <c r="A4098" s="4"/>
      <c r="B4098" s="37"/>
      <c r="C4098" s="124"/>
      <c r="D4098" s="39"/>
      <c r="E4098" s="125"/>
      <c r="F4098" s="48"/>
      <c r="G4098" s="4"/>
      <c r="H4098" s="4"/>
      <c r="I4098" s="95" t="str">
        <f>IF($C4098="", "", IF(IFERROR(INDEX(Ingredients!$C$11:$C$310, MATCH($C4098, Ingredients!$B$11:$B$310, 0)), "")="", "", IFERROR(INDEX(Ingredients!$C$11:$C$310, MATCH($C4098, Ingredients!$B$11:$B$310, 0)), "")))</f>
        <v/>
      </c>
      <c r="J4098" s="73" t="str">
        <f>IF($B4098="", "", IF(IFERROR(INDEX(Meals!$C$11:$C$260, MATCH($B4098, Meals!$B$11:$B$260, 0)), "")="", "", IFERROR(INDEX(Meals!$C$11:$C$260, MATCH($B4098, Meals!$B$11:$B$260, 0)), "")))</f>
        <v/>
      </c>
      <c r="K4098" s="4"/>
      <c r="L4098" s="72" t="str">
        <f t="shared" si="952"/>
        <v/>
      </c>
      <c r="M4098" s="73" t="str">
        <f t="shared" si="953"/>
        <v/>
      </c>
      <c r="N4098" s="4"/>
      <c r="O4098" s="78" t="str">
        <f t="shared" si="954"/>
        <v/>
      </c>
      <c r="P4098" s="79" t="str">
        <f t="shared" si="955"/>
        <v/>
      </c>
      <c r="Q4098" s="4"/>
      <c r="R4098" s="90" t="str">
        <f t="shared" si="956"/>
        <v/>
      </c>
      <c r="S4098" s="4"/>
      <c r="Y4098" s="18" t="str">
        <f t="shared" si="957"/>
        <v/>
      </c>
      <c r="AA4098" s="18" t="str">
        <f t="shared" si="948"/>
        <v/>
      </c>
      <c r="AB4098" s="18" t="str">
        <f t="shared" si="949"/>
        <v/>
      </c>
      <c r="AC4098" s="18" t="str">
        <f t="shared" si="958"/>
        <v/>
      </c>
      <c r="AD4098" s="18" t="str">
        <f t="shared" si="958"/>
        <v/>
      </c>
      <c r="AE4098" s="18" t="str">
        <f t="shared" si="959"/>
        <v/>
      </c>
      <c r="AG4098" s="95" t="str">
        <f>IF($C4098="", "", IF(IFERROR(INDEX(Ingredients!C$11:C$310, MATCH($C4098, Ingredients!$B$11:$B$310, 0)), "")="", "", IFERROR(INDEX(Ingredients!C$11:C$310, MATCH($C4098, Ingredients!$B$11:$B$310, 0)), "")))</f>
        <v/>
      </c>
      <c r="AH4098" s="105" t="str">
        <f>IF($C4098="", "", IF(IFERROR(INDEX(Ingredients!D$11:D$310, MATCH($C4098, Ingredients!$B$11:$B$310, 0)), "")="", "", IFERROR(INDEX(Ingredients!D$11:D$310, MATCH($C4098, Ingredients!$B$11:$B$310, 0)), "")))</f>
        <v/>
      </c>
      <c r="AI4098" s="106" t="str">
        <f>IF($C4098="", "", IF(IFERROR(INDEX(Ingredients!E$11:E$310, MATCH($C4098, Ingredients!$B$11:$B$310, 0)), "")="", "", IFERROR(INDEX(Ingredients!E$11:E$310, MATCH($C4098, Ingredients!$B$11:$B$310, 0)), "")))</f>
        <v/>
      </c>
      <c r="AJ4098" s="108" t="str">
        <f>IF($C4098="", "", IF(IFERROR(INDEX(Ingredients!F$11:F$310, MATCH($C4098, Ingredients!$B$11:$B$310, 0)), "")="", "", IFERROR(INDEX(Ingredients!F$11:F$310, MATCH($C4098, Ingredients!$B$11:$B$310, 0)), "")))</f>
        <v/>
      </c>
      <c r="AK4098" s="106" t="str">
        <f>IF($C4098="", "", IF(IFERROR(INDEX(Ingredients!G$11:G$310, MATCH($C4098, Ingredients!$B$11:$B$310, 0)), "")="", "", IFERROR(INDEX(Ingredients!G$11:G$310, MATCH($C4098, Ingredients!$B$11:$B$310, 0)), "")))</f>
        <v/>
      </c>
      <c r="AL4098" s="79" t="str">
        <f>IF($C4098="", "", IF(IFERROR(INDEX(Ingredients!H$11:H$310, MATCH($C4098, Ingredients!$B$11:$B$310, 0)), "")="", "", IFERROR(INDEX(Ingredients!H$11:H$310, MATCH($C4098, Ingredients!$B$11:$B$310, 0)), "")))</f>
        <v/>
      </c>
      <c r="AN4098" s="83" t="str">
        <f t="shared" si="950"/>
        <v/>
      </c>
      <c r="AP4098" s="114" t="str">
        <f t="shared" si="960"/>
        <v/>
      </c>
      <c r="AR4098" s="117" t="str">
        <f>IF($C4098="", "", IF(IFERROR(INDEX(Ingredients!$AI$11:$AI$310, MATCH($C4098, Ingredients!$B$11:$B$310, 0)), "")="", "", IFERROR(INDEX(Ingredients!$AI$11:$AI$310, MATCH($C4098, Ingredients!$B$11:$B$310, 0)), "")))</f>
        <v/>
      </c>
      <c r="AT4098" s="120" t="str">
        <f t="shared" si="961"/>
        <v/>
      </c>
      <c r="AV4098" s="90" t="str">
        <f t="shared" si="951"/>
        <v/>
      </c>
      <c r="AX4098" s="90" t="str">
        <f>IF($AV4098="", "", COUNTIF($AV$11:$AV$5010, "&lt;"&amp;$AV4098)+1+COUNTIF($AV$11:$AV4098, $AV4098)-1)</f>
        <v/>
      </c>
      <c r="AZ4098" s="111" t="str">
        <f>IF($B4098="", "", SUMIF('Shopping List'!$AV$11:$AV$25, $B4098, 'Shopping List'!$BN$11:$BN$25))</f>
        <v/>
      </c>
      <c r="BB4098" s="117" t="str">
        <f t="shared" si="962"/>
        <v/>
      </c>
    </row>
    <row r="4099" spans="1:54" x14ac:dyDescent="0.25">
      <c r="A4099" s="4"/>
      <c r="B4099" s="37"/>
      <c r="C4099" s="124"/>
      <c r="D4099" s="39"/>
      <c r="E4099" s="125"/>
      <c r="F4099" s="48"/>
      <c r="G4099" s="4"/>
      <c r="H4099" s="4"/>
      <c r="I4099" s="95" t="str">
        <f>IF($C4099="", "", IF(IFERROR(INDEX(Ingredients!$C$11:$C$310, MATCH($C4099, Ingredients!$B$11:$B$310, 0)), "")="", "", IFERROR(INDEX(Ingredients!$C$11:$C$310, MATCH($C4099, Ingredients!$B$11:$B$310, 0)), "")))</f>
        <v/>
      </c>
      <c r="J4099" s="73" t="str">
        <f>IF($B4099="", "", IF(IFERROR(INDEX(Meals!$C$11:$C$260, MATCH($B4099, Meals!$B$11:$B$260, 0)), "")="", "", IFERROR(INDEX(Meals!$C$11:$C$260, MATCH($B4099, Meals!$B$11:$B$260, 0)), "")))</f>
        <v/>
      </c>
      <c r="K4099" s="4"/>
      <c r="L4099" s="72" t="str">
        <f t="shared" si="952"/>
        <v/>
      </c>
      <c r="M4099" s="73" t="str">
        <f t="shared" si="953"/>
        <v/>
      </c>
      <c r="N4099" s="4"/>
      <c r="O4099" s="78" t="str">
        <f t="shared" si="954"/>
        <v/>
      </c>
      <c r="P4099" s="79" t="str">
        <f t="shared" si="955"/>
        <v/>
      </c>
      <c r="Q4099" s="4"/>
      <c r="R4099" s="90" t="str">
        <f t="shared" si="956"/>
        <v/>
      </c>
      <c r="S4099" s="4"/>
      <c r="Y4099" s="18" t="str">
        <f t="shared" si="957"/>
        <v/>
      </c>
      <c r="AA4099" s="18" t="str">
        <f t="shared" si="948"/>
        <v/>
      </c>
      <c r="AB4099" s="18" t="str">
        <f t="shared" si="949"/>
        <v/>
      </c>
      <c r="AC4099" s="18" t="str">
        <f t="shared" si="958"/>
        <v/>
      </c>
      <c r="AD4099" s="18" t="str">
        <f t="shared" si="958"/>
        <v/>
      </c>
      <c r="AE4099" s="18" t="str">
        <f t="shared" si="959"/>
        <v/>
      </c>
      <c r="AG4099" s="95" t="str">
        <f>IF($C4099="", "", IF(IFERROR(INDEX(Ingredients!C$11:C$310, MATCH($C4099, Ingredients!$B$11:$B$310, 0)), "")="", "", IFERROR(INDEX(Ingredients!C$11:C$310, MATCH($C4099, Ingredients!$B$11:$B$310, 0)), "")))</f>
        <v/>
      </c>
      <c r="AH4099" s="105" t="str">
        <f>IF($C4099="", "", IF(IFERROR(INDEX(Ingredients!D$11:D$310, MATCH($C4099, Ingredients!$B$11:$B$310, 0)), "")="", "", IFERROR(INDEX(Ingredients!D$11:D$310, MATCH($C4099, Ingredients!$B$11:$B$310, 0)), "")))</f>
        <v/>
      </c>
      <c r="AI4099" s="106" t="str">
        <f>IF($C4099="", "", IF(IFERROR(INDEX(Ingredients!E$11:E$310, MATCH($C4099, Ingredients!$B$11:$B$310, 0)), "")="", "", IFERROR(INDEX(Ingredients!E$11:E$310, MATCH($C4099, Ingredients!$B$11:$B$310, 0)), "")))</f>
        <v/>
      </c>
      <c r="AJ4099" s="108" t="str">
        <f>IF($C4099="", "", IF(IFERROR(INDEX(Ingredients!F$11:F$310, MATCH($C4099, Ingredients!$B$11:$B$310, 0)), "")="", "", IFERROR(INDEX(Ingredients!F$11:F$310, MATCH($C4099, Ingredients!$B$11:$B$310, 0)), "")))</f>
        <v/>
      </c>
      <c r="AK4099" s="106" t="str">
        <f>IF($C4099="", "", IF(IFERROR(INDEX(Ingredients!G$11:G$310, MATCH($C4099, Ingredients!$B$11:$B$310, 0)), "")="", "", IFERROR(INDEX(Ingredients!G$11:G$310, MATCH($C4099, Ingredients!$B$11:$B$310, 0)), "")))</f>
        <v/>
      </c>
      <c r="AL4099" s="79" t="str">
        <f>IF($C4099="", "", IF(IFERROR(INDEX(Ingredients!H$11:H$310, MATCH($C4099, Ingredients!$B$11:$B$310, 0)), "")="", "", IFERROR(INDEX(Ingredients!H$11:H$310, MATCH($C4099, Ingredients!$B$11:$B$310, 0)), "")))</f>
        <v/>
      </c>
      <c r="AN4099" s="83" t="str">
        <f t="shared" si="950"/>
        <v/>
      </c>
      <c r="AP4099" s="114" t="str">
        <f t="shared" si="960"/>
        <v/>
      </c>
      <c r="AR4099" s="117" t="str">
        <f>IF($C4099="", "", IF(IFERROR(INDEX(Ingredients!$AI$11:$AI$310, MATCH($C4099, Ingredients!$B$11:$B$310, 0)), "")="", "", IFERROR(INDEX(Ingredients!$AI$11:$AI$310, MATCH($C4099, Ingredients!$B$11:$B$310, 0)), "")))</f>
        <v/>
      </c>
      <c r="AT4099" s="120" t="str">
        <f t="shared" si="961"/>
        <v/>
      </c>
      <c r="AV4099" s="90" t="str">
        <f t="shared" si="951"/>
        <v/>
      </c>
      <c r="AX4099" s="90" t="str">
        <f>IF($AV4099="", "", COUNTIF($AV$11:$AV$5010, "&lt;"&amp;$AV4099)+1+COUNTIF($AV$11:$AV4099, $AV4099)-1)</f>
        <v/>
      </c>
      <c r="AZ4099" s="111" t="str">
        <f>IF($B4099="", "", SUMIF('Shopping List'!$AV$11:$AV$25, $B4099, 'Shopping List'!$BN$11:$BN$25))</f>
        <v/>
      </c>
      <c r="BB4099" s="117" t="str">
        <f t="shared" si="962"/>
        <v/>
      </c>
    </row>
    <row r="4100" spans="1:54" x14ac:dyDescent="0.25">
      <c r="A4100" s="4"/>
      <c r="B4100" s="37"/>
      <c r="C4100" s="124"/>
      <c r="D4100" s="39"/>
      <c r="E4100" s="125"/>
      <c r="F4100" s="48"/>
      <c r="G4100" s="4"/>
      <c r="H4100" s="4"/>
      <c r="I4100" s="95" t="str">
        <f>IF($C4100="", "", IF(IFERROR(INDEX(Ingredients!$C$11:$C$310, MATCH($C4100, Ingredients!$B$11:$B$310, 0)), "")="", "", IFERROR(INDEX(Ingredients!$C$11:$C$310, MATCH($C4100, Ingredients!$B$11:$B$310, 0)), "")))</f>
        <v/>
      </c>
      <c r="J4100" s="73" t="str">
        <f>IF($B4100="", "", IF(IFERROR(INDEX(Meals!$C$11:$C$260, MATCH($B4100, Meals!$B$11:$B$260, 0)), "")="", "", IFERROR(INDEX(Meals!$C$11:$C$260, MATCH($B4100, Meals!$B$11:$B$260, 0)), "")))</f>
        <v/>
      </c>
      <c r="K4100" s="4"/>
      <c r="L4100" s="72" t="str">
        <f t="shared" si="952"/>
        <v/>
      </c>
      <c r="M4100" s="73" t="str">
        <f t="shared" si="953"/>
        <v/>
      </c>
      <c r="N4100" s="4"/>
      <c r="O4100" s="78" t="str">
        <f t="shared" si="954"/>
        <v/>
      </c>
      <c r="P4100" s="79" t="str">
        <f t="shared" si="955"/>
        <v/>
      </c>
      <c r="Q4100" s="4"/>
      <c r="R4100" s="90" t="str">
        <f t="shared" si="956"/>
        <v/>
      </c>
      <c r="S4100" s="4"/>
      <c r="Y4100" s="18" t="str">
        <f t="shared" si="957"/>
        <v/>
      </c>
      <c r="AA4100" s="18" t="str">
        <f t="shared" si="948"/>
        <v/>
      </c>
      <c r="AB4100" s="18" t="str">
        <f t="shared" si="949"/>
        <v/>
      </c>
      <c r="AC4100" s="18" t="str">
        <f t="shared" si="958"/>
        <v/>
      </c>
      <c r="AD4100" s="18" t="str">
        <f t="shared" si="958"/>
        <v/>
      </c>
      <c r="AE4100" s="18" t="str">
        <f t="shared" si="959"/>
        <v/>
      </c>
      <c r="AG4100" s="95" t="str">
        <f>IF($C4100="", "", IF(IFERROR(INDEX(Ingredients!C$11:C$310, MATCH($C4100, Ingredients!$B$11:$B$310, 0)), "")="", "", IFERROR(INDEX(Ingredients!C$11:C$310, MATCH($C4100, Ingredients!$B$11:$B$310, 0)), "")))</f>
        <v/>
      </c>
      <c r="AH4100" s="105" t="str">
        <f>IF($C4100="", "", IF(IFERROR(INDEX(Ingredients!D$11:D$310, MATCH($C4100, Ingredients!$B$11:$B$310, 0)), "")="", "", IFERROR(INDEX(Ingredients!D$11:D$310, MATCH($C4100, Ingredients!$B$11:$B$310, 0)), "")))</f>
        <v/>
      </c>
      <c r="AI4100" s="106" t="str">
        <f>IF($C4100="", "", IF(IFERROR(INDEX(Ingredients!E$11:E$310, MATCH($C4100, Ingredients!$B$11:$B$310, 0)), "")="", "", IFERROR(INDEX(Ingredients!E$11:E$310, MATCH($C4100, Ingredients!$B$11:$B$310, 0)), "")))</f>
        <v/>
      </c>
      <c r="AJ4100" s="108" t="str">
        <f>IF($C4100="", "", IF(IFERROR(INDEX(Ingredients!F$11:F$310, MATCH($C4100, Ingredients!$B$11:$B$310, 0)), "")="", "", IFERROR(INDEX(Ingredients!F$11:F$310, MATCH($C4100, Ingredients!$B$11:$B$310, 0)), "")))</f>
        <v/>
      </c>
      <c r="AK4100" s="106" t="str">
        <f>IF($C4100="", "", IF(IFERROR(INDEX(Ingredients!G$11:G$310, MATCH($C4100, Ingredients!$B$11:$B$310, 0)), "")="", "", IFERROR(INDEX(Ingredients!G$11:G$310, MATCH($C4100, Ingredients!$B$11:$B$310, 0)), "")))</f>
        <v/>
      </c>
      <c r="AL4100" s="79" t="str">
        <f>IF($C4100="", "", IF(IFERROR(INDEX(Ingredients!H$11:H$310, MATCH($C4100, Ingredients!$B$11:$B$310, 0)), "")="", "", IFERROR(INDEX(Ingredients!H$11:H$310, MATCH($C4100, Ingredients!$B$11:$B$310, 0)), "")))</f>
        <v/>
      </c>
      <c r="AN4100" s="83" t="str">
        <f t="shared" si="950"/>
        <v/>
      </c>
      <c r="AP4100" s="114" t="str">
        <f t="shared" si="960"/>
        <v/>
      </c>
      <c r="AR4100" s="117" t="str">
        <f>IF($C4100="", "", IF(IFERROR(INDEX(Ingredients!$AI$11:$AI$310, MATCH($C4100, Ingredients!$B$11:$B$310, 0)), "")="", "", IFERROR(INDEX(Ingredients!$AI$11:$AI$310, MATCH($C4100, Ingredients!$B$11:$B$310, 0)), "")))</f>
        <v/>
      </c>
      <c r="AT4100" s="120" t="str">
        <f t="shared" si="961"/>
        <v/>
      </c>
      <c r="AV4100" s="90" t="str">
        <f t="shared" si="951"/>
        <v/>
      </c>
      <c r="AX4100" s="90" t="str">
        <f>IF($AV4100="", "", COUNTIF($AV$11:$AV$5010, "&lt;"&amp;$AV4100)+1+COUNTIF($AV$11:$AV4100, $AV4100)-1)</f>
        <v/>
      </c>
      <c r="AZ4100" s="111" t="str">
        <f>IF($B4100="", "", SUMIF('Shopping List'!$AV$11:$AV$25, $B4100, 'Shopping List'!$BN$11:$BN$25))</f>
        <v/>
      </c>
      <c r="BB4100" s="117" t="str">
        <f t="shared" si="962"/>
        <v/>
      </c>
    </row>
    <row r="4101" spans="1:54" x14ac:dyDescent="0.25">
      <c r="A4101" s="4"/>
      <c r="B4101" s="37"/>
      <c r="C4101" s="124"/>
      <c r="D4101" s="39"/>
      <c r="E4101" s="125"/>
      <c r="F4101" s="48"/>
      <c r="G4101" s="4"/>
      <c r="H4101" s="4"/>
      <c r="I4101" s="95" t="str">
        <f>IF($C4101="", "", IF(IFERROR(INDEX(Ingredients!$C$11:$C$310, MATCH($C4101, Ingredients!$B$11:$B$310, 0)), "")="", "", IFERROR(INDEX(Ingredients!$C$11:$C$310, MATCH($C4101, Ingredients!$B$11:$B$310, 0)), "")))</f>
        <v/>
      </c>
      <c r="J4101" s="73" t="str">
        <f>IF($B4101="", "", IF(IFERROR(INDEX(Meals!$C$11:$C$260, MATCH($B4101, Meals!$B$11:$B$260, 0)), "")="", "", IFERROR(INDEX(Meals!$C$11:$C$260, MATCH($B4101, Meals!$B$11:$B$260, 0)), "")))</f>
        <v/>
      </c>
      <c r="K4101" s="4"/>
      <c r="L4101" s="72" t="str">
        <f t="shared" si="952"/>
        <v/>
      </c>
      <c r="M4101" s="73" t="str">
        <f t="shared" si="953"/>
        <v/>
      </c>
      <c r="N4101" s="4"/>
      <c r="O4101" s="78" t="str">
        <f t="shared" si="954"/>
        <v/>
      </c>
      <c r="P4101" s="79" t="str">
        <f t="shared" si="955"/>
        <v/>
      </c>
      <c r="Q4101" s="4"/>
      <c r="R4101" s="90" t="str">
        <f t="shared" si="956"/>
        <v/>
      </c>
      <c r="S4101" s="4"/>
      <c r="Y4101" s="18" t="str">
        <f t="shared" si="957"/>
        <v/>
      </c>
      <c r="AA4101" s="18" t="str">
        <f t="shared" si="948"/>
        <v/>
      </c>
      <c r="AB4101" s="18" t="str">
        <f t="shared" si="949"/>
        <v/>
      </c>
      <c r="AC4101" s="18" t="str">
        <f t="shared" si="958"/>
        <v/>
      </c>
      <c r="AD4101" s="18" t="str">
        <f t="shared" si="958"/>
        <v/>
      </c>
      <c r="AE4101" s="18" t="str">
        <f t="shared" si="959"/>
        <v/>
      </c>
      <c r="AG4101" s="95" t="str">
        <f>IF($C4101="", "", IF(IFERROR(INDEX(Ingredients!C$11:C$310, MATCH($C4101, Ingredients!$B$11:$B$310, 0)), "")="", "", IFERROR(INDEX(Ingredients!C$11:C$310, MATCH($C4101, Ingredients!$B$11:$B$310, 0)), "")))</f>
        <v/>
      </c>
      <c r="AH4101" s="105" t="str">
        <f>IF($C4101="", "", IF(IFERROR(INDEX(Ingredients!D$11:D$310, MATCH($C4101, Ingredients!$B$11:$B$310, 0)), "")="", "", IFERROR(INDEX(Ingredients!D$11:D$310, MATCH($C4101, Ingredients!$B$11:$B$310, 0)), "")))</f>
        <v/>
      </c>
      <c r="AI4101" s="106" t="str">
        <f>IF($C4101="", "", IF(IFERROR(INDEX(Ingredients!E$11:E$310, MATCH($C4101, Ingredients!$B$11:$B$310, 0)), "")="", "", IFERROR(INDEX(Ingredients!E$11:E$310, MATCH($C4101, Ingredients!$B$11:$B$310, 0)), "")))</f>
        <v/>
      </c>
      <c r="AJ4101" s="108" t="str">
        <f>IF($C4101="", "", IF(IFERROR(INDEX(Ingredients!F$11:F$310, MATCH($C4101, Ingredients!$B$11:$B$310, 0)), "")="", "", IFERROR(INDEX(Ingredients!F$11:F$310, MATCH($C4101, Ingredients!$B$11:$B$310, 0)), "")))</f>
        <v/>
      </c>
      <c r="AK4101" s="106" t="str">
        <f>IF($C4101="", "", IF(IFERROR(INDEX(Ingredients!G$11:G$310, MATCH($C4101, Ingredients!$B$11:$B$310, 0)), "")="", "", IFERROR(INDEX(Ingredients!G$11:G$310, MATCH($C4101, Ingredients!$B$11:$B$310, 0)), "")))</f>
        <v/>
      </c>
      <c r="AL4101" s="79" t="str">
        <f>IF($C4101="", "", IF(IFERROR(INDEX(Ingredients!H$11:H$310, MATCH($C4101, Ingredients!$B$11:$B$310, 0)), "")="", "", IFERROR(INDEX(Ingredients!H$11:H$310, MATCH($C4101, Ingredients!$B$11:$B$310, 0)), "")))</f>
        <v/>
      </c>
      <c r="AN4101" s="83" t="str">
        <f t="shared" si="950"/>
        <v/>
      </c>
      <c r="AP4101" s="114" t="str">
        <f t="shared" si="960"/>
        <v/>
      </c>
      <c r="AR4101" s="117" t="str">
        <f>IF($C4101="", "", IF(IFERROR(INDEX(Ingredients!$AI$11:$AI$310, MATCH($C4101, Ingredients!$B$11:$B$310, 0)), "")="", "", IFERROR(INDEX(Ingredients!$AI$11:$AI$310, MATCH($C4101, Ingredients!$B$11:$B$310, 0)), "")))</f>
        <v/>
      </c>
      <c r="AT4101" s="120" t="str">
        <f t="shared" si="961"/>
        <v/>
      </c>
      <c r="AV4101" s="90" t="str">
        <f t="shared" si="951"/>
        <v/>
      </c>
      <c r="AX4101" s="90" t="str">
        <f>IF($AV4101="", "", COUNTIF($AV$11:$AV$5010, "&lt;"&amp;$AV4101)+1+COUNTIF($AV$11:$AV4101, $AV4101)-1)</f>
        <v/>
      </c>
      <c r="AZ4101" s="111" t="str">
        <f>IF($B4101="", "", SUMIF('Shopping List'!$AV$11:$AV$25, $B4101, 'Shopping List'!$BN$11:$BN$25))</f>
        <v/>
      </c>
      <c r="BB4101" s="117" t="str">
        <f t="shared" si="962"/>
        <v/>
      </c>
    </row>
    <row r="4102" spans="1:54" x14ac:dyDescent="0.25">
      <c r="A4102" s="4"/>
      <c r="B4102" s="37"/>
      <c r="C4102" s="124"/>
      <c r="D4102" s="39"/>
      <c r="E4102" s="125"/>
      <c r="F4102" s="48"/>
      <c r="G4102" s="4"/>
      <c r="H4102" s="4"/>
      <c r="I4102" s="95" t="str">
        <f>IF($C4102="", "", IF(IFERROR(INDEX(Ingredients!$C$11:$C$310, MATCH($C4102, Ingredients!$B$11:$B$310, 0)), "")="", "", IFERROR(INDEX(Ingredients!$C$11:$C$310, MATCH($C4102, Ingredients!$B$11:$B$310, 0)), "")))</f>
        <v/>
      </c>
      <c r="J4102" s="73" t="str">
        <f>IF($B4102="", "", IF(IFERROR(INDEX(Meals!$C$11:$C$260, MATCH($B4102, Meals!$B$11:$B$260, 0)), "")="", "", IFERROR(INDEX(Meals!$C$11:$C$260, MATCH($B4102, Meals!$B$11:$B$260, 0)), "")))</f>
        <v/>
      </c>
      <c r="K4102" s="4"/>
      <c r="L4102" s="72" t="str">
        <f t="shared" si="952"/>
        <v/>
      </c>
      <c r="M4102" s="73" t="str">
        <f t="shared" si="953"/>
        <v/>
      </c>
      <c r="N4102" s="4"/>
      <c r="O4102" s="78" t="str">
        <f t="shared" si="954"/>
        <v/>
      </c>
      <c r="P4102" s="79" t="str">
        <f t="shared" si="955"/>
        <v/>
      </c>
      <c r="Q4102" s="4"/>
      <c r="R4102" s="90" t="str">
        <f t="shared" si="956"/>
        <v/>
      </c>
      <c r="S4102" s="4"/>
      <c r="Y4102" s="18" t="str">
        <f t="shared" si="957"/>
        <v/>
      </c>
      <c r="AA4102" s="18" t="str">
        <f t="shared" si="948"/>
        <v/>
      </c>
      <c r="AB4102" s="18" t="str">
        <f t="shared" si="949"/>
        <v/>
      </c>
      <c r="AC4102" s="18" t="str">
        <f t="shared" si="958"/>
        <v/>
      </c>
      <c r="AD4102" s="18" t="str">
        <f t="shared" si="958"/>
        <v/>
      </c>
      <c r="AE4102" s="18" t="str">
        <f t="shared" si="959"/>
        <v/>
      </c>
      <c r="AG4102" s="95" t="str">
        <f>IF($C4102="", "", IF(IFERROR(INDEX(Ingredients!C$11:C$310, MATCH($C4102, Ingredients!$B$11:$B$310, 0)), "")="", "", IFERROR(INDEX(Ingredients!C$11:C$310, MATCH($C4102, Ingredients!$B$11:$B$310, 0)), "")))</f>
        <v/>
      </c>
      <c r="AH4102" s="105" t="str">
        <f>IF($C4102="", "", IF(IFERROR(INDEX(Ingredients!D$11:D$310, MATCH($C4102, Ingredients!$B$11:$B$310, 0)), "")="", "", IFERROR(INDEX(Ingredients!D$11:D$310, MATCH($C4102, Ingredients!$B$11:$B$310, 0)), "")))</f>
        <v/>
      </c>
      <c r="AI4102" s="106" t="str">
        <f>IF($C4102="", "", IF(IFERROR(INDEX(Ingredients!E$11:E$310, MATCH($C4102, Ingredients!$B$11:$B$310, 0)), "")="", "", IFERROR(INDEX(Ingredients!E$11:E$310, MATCH($C4102, Ingredients!$B$11:$B$310, 0)), "")))</f>
        <v/>
      </c>
      <c r="AJ4102" s="108" t="str">
        <f>IF($C4102="", "", IF(IFERROR(INDEX(Ingredients!F$11:F$310, MATCH($C4102, Ingredients!$B$11:$B$310, 0)), "")="", "", IFERROR(INDEX(Ingredients!F$11:F$310, MATCH($C4102, Ingredients!$B$11:$B$310, 0)), "")))</f>
        <v/>
      </c>
      <c r="AK4102" s="106" t="str">
        <f>IF($C4102="", "", IF(IFERROR(INDEX(Ingredients!G$11:G$310, MATCH($C4102, Ingredients!$B$11:$B$310, 0)), "")="", "", IFERROR(INDEX(Ingredients!G$11:G$310, MATCH($C4102, Ingredients!$B$11:$B$310, 0)), "")))</f>
        <v/>
      </c>
      <c r="AL4102" s="79" t="str">
        <f>IF($C4102="", "", IF(IFERROR(INDEX(Ingredients!H$11:H$310, MATCH($C4102, Ingredients!$B$11:$B$310, 0)), "")="", "", IFERROR(INDEX(Ingredients!H$11:H$310, MATCH($C4102, Ingredients!$B$11:$B$310, 0)), "")))</f>
        <v/>
      </c>
      <c r="AN4102" s="83" t="str">
        <f t="shared" si="950"/>
        <v/>
      </c>
      <c r="AP4102" s="114" t="str">
        <f t="shared" si="960"/>
        <v/>
      </c>
      <c r="AR4102" s="117" t="str">
        <f>IF($C4102="", "", IF(IFERROR(INDEX(Ingredients!$AI$11:$AI$310, MATCH($C4102, Ingredients!$B$11:$B$310, 0)), "")="", "", IFERROR(INDEX(Ingredients!$AI$11:$AI$310, MATCH($C4102, Ingredients!$B$11:$B$310, 0)), "")))</f>
        <v/>
      </c>
      <c r="AT4102" s="120" t="str">
        <f t="shared" si="961"/>
        <v/>
      </c>
      <c r="AV4102" s="90" t="str">
        <f t="shared" si="951"/>
        <v/>
      </c>
      <c r="AX4102" s="90" t="str">
        <f>IF($AV4102="", "", COUNTIF($AV$11:$AV$5010, "&lt;"&amp;$AV4102)+1+COUNTIF($AV$11:$AV4102, $AV4102)-1)</f>
        <v/>
      </c>
      <c r="AZ4102" s="111" t="str">
        <f>IF($B4102="", "", SUMIF('Shopping List'!$AV$11:$AV$25, $B4102, 'Shopping List'!$BN$11:$BN$25))</f>
        <v/>
      </c>
      <c r="BB4102" s="117" t="str">
        <f t="shared" si="962"/>
        <v/>
      </c>
    </row>
    <row r="4103" spans="1:54" x14ac:dyDescent="0.25">
      <c r="A4103" s="4"/>
      <c r="B4103" s="37"/>
      <c r="C4103" s="124"/>
      <c r="D4103" s="39"/>
      <c r="E4103" s="125"/>
      <c r="F4103" s="48"/>
      <c r="G4103" s="4"/>
      <c r="H4103" s="4"/>
      <c r="I4103" s="95" t="str">
        <f>IF($C4103="", "", IF(IFERROR(INDEX(Ingredients!$C$11:$C$310, MATCH($C4103, Ingredients!$B$11:$B$310, 0)), "")="", "", IFERROR(INDEX(Ingredients!$C$11:$C$310, MATCH($C4103, Ingredients!$B$11:$B$310, 0)), "")))</f>
        <v/>
      </c>
      <c r="J4103" s="73" t="str">
        <f>IF($B4103="", "", IF(IFERROR(INDEX(Meals!$C$11:$C$260, MATCH($B4103, Meals!$B$11:$B$260, 0)), "")="", "", IFERROR(INDEX(Meals!$C$11:$C$260, MATCH($B4103, Meals!$B$11:$B$260, 0)), "")))</f>
        <v/>
      </c>
      <c r="K4103" s="4"/>
      <c r="L4103" s="72" t="str">
        <f t="shared" si="952"/>
        <v/>
      </c>
      <c r="M4103" s="73" t="str">
        <f t="shared" si="953"/>
        <v/>
      </c>
      <c r="N4103" s="4"/>
      <c r="O4103" s="78" t="str">
        <f t="shared" si="954"/>
        <v/>
      </c>
      <c r="P4103" s="79" t="str">
        <f t="shared" si="955"/>
        <v/>
      </c>
      <c r="Q4103" s="4"/>
      <c r="R4103" s="90" t="str">
        <f t="shared" si="956"/>
        <v/>
      </c>
      <c r="S4103" s="4"/>
      <c r="Y4103" s="18" t="str">
        <f t="shared" si="957"/>
        <v/>
      </c>
      <c r="AA4103" s="18" t="str">
        <f t="shared" si="948"/>
        <v/>
      </c>
      <c r="AB4103" s="18" t="str">
        <f t="shared" si="949"/>
        <v/>
      </c>
      <c r="AC4103" s="18" t="str">
        <f t="shared" si="958"/>
        <v/>
      </c>
      <c r="AD4103" s="18" t="str">
        <f t="shared" si="958"/>
        <v/>
      </c>
      <c r="AE4103" s="18" t="str">
        <f t="shared" si="959"/>
        <v/>
      </c>
      <c r="AG4103" s="95" t="str">
        <f>IF($C4103="", "", IF(IFERROR(INDEX(Ingredients!C$11:C$310, MATCH($C4103, Ingredients!$B$11:$B$310, 0)), "")="", "", IFERROR(INDEX(Ingredients!C$11:C$310, MATCH($C4103, Ingredients!$B$11:$B$310, 0)), "")))</f>
        <v/>
      </c>
      <c r="AH4103" s="105" t="str">
        <f>IF($C4103="", "", IF(IFERROR(INDEX(Ingredients!D$11:D$310, MATCH($C4103, Ingredients!$B$11:$B$310, 0)), "")="", "", IFERROR(INDEX(Ingredients!D$11:D$310, MATCH($C4103, Ingredients!$B$11:$B$310, 0)), "")))</f>
        <v/>
      </c>
      <c r="AI4103" s="106" t="str">
        <f>IF($C4103="", "", IF(IFERROR(INDEX(Ingredients!E$11:E$310, MATCH($C4103, Ingredients!$B$11:$B$310, 0)), "")="", "", IFERROR(INDEX(Ingredients!E$11:E$310, MATCH($C4103, Ingredients!$B$11:$B$310, 0)), "")))</f>
        <v/>
      </c>
      <c r="AJ4103" s="108" t="str">
        <f>IF($C4103="", "", IF(IFERROR(INDEX(Ingredients!F$11:F$310, MATCH($C4103, Ingredients!$B$11:$B$310, 0)), "")="", "", IFERROR(INDEX(Ingredients!F$11:F$310, MATCH($C4103, Ingredients!$B$11:$B$310, 0)), "")))</f>
        <v/>
      </c>
      <c r="AK4103" s="106" t="str">
        <f>IF($C4103="", "", IF(IFERROR(INDEX(Ingredients!G$11:G$310, MATCH($C4103, Ingredients!$B$11:$B$310, 0)), "")="", "", IFERROR(INDEX(Ingredients!G$11:G$310, MATCH($C4103, Ingredients!$B$11:$B$310, 0)), "")))</f>
        <v/>
      </c>
      <c r="AL4103" s="79" t="str">
        <f>IF($C4103="", "", IF(IFERROR(INDEX(Ingredients!H$11:H$310, MATCH($C4103, Ingredients!$B$11:$B$310, 0)), "")="", "", IFERROR(INDEX(Ingredients!H$11:H$310, MATCH($C4103, Ingredients!$B$11:$B$310, 0)), "")))</f>
        <v/>
      </c>
      <c r="AN4103" s="83" t="str">
        <f t="shared" si="950"/>
        <v/>
      </c>
      <c r="AP4103" s="114" t="str">
        <f t="shared" si="960"/>
        <v/>
      </c>
      <c r="AR4103" s="117" t="str">
        <f>IF($C4103="", "", IF(IFERROR(INDEX(Ingredients!$AI$11:$AI$310, MATCH($C4103, Ingredients!$B$11:$B$310, 0)), "")="", "", IFERROR(INDEX(Ingredients!$AI$11:$AI$310, MATCH($C4103, Ingredients!$B$11:$B$310, 0)), "")))</f>
        <v/>
      </c>
      <c r="AT4103" s="120" t="str">
        <f t="shared" si="961"/>
        <v/>
      </c>
      <c r="AV4103" s="90" t="str">
        <f t="shared" si="951"/>
        <v/>
      </c>
      <c r="AX4103" s="90" t="str">
        <f>IF($AV4103="", "", COUNTIF($AV$11:$AV$5010, "&lt;"&amp;$AV4103)+1+COUNTIF($AV$11:$AV4103, $AV4103)-1)</f>
        <v/>
      </c>
      <c r="AZ4103" s="111" t="str">
        <f>IF($B4103="", "", SUMIF('Shopping List'!$AV$11:$AV$25, $B4103, 'Shopping List'!$BN$11:$BN$25))</f>
        <v/>
      </c>
      <c r="BB4103" s="117" t="str">
        <f t="shared" si="962"/>
        <v/>
      </c>
    </row>
    <row r="4104" spans="1:54" x14ac:dyDescent="0.25">
      <c r="A4104" s="4"/>
      <c r="B4104" s="37"/>
      <c r="C4104" s="124"/>
      <c r="D4104" s="39"/>
      <c r="E4104" s="125"/>
      <c r="F4104" s="48"/>
      <c r="G4104" s="4"/>
      <c r="H4104" s="4"/>
      <c r="I4104" s="95" t="str">
        <f>IF($C4104="", "", IF(IFERROR(INDEX(Ingredients!$C$11:$C$310, MATCH($C4104, Ingredients!$B$11:$B$310, 0)), "")="", "", IFERROR(INDEX(Ingredients!$C$11:$C$310, MATCH($C4104, Ingredients!$B$11:$B$310, 0)), "")))</f>
        <v/>
      </c>
      <c r="J4104" s="73" t="str">
        <f>IF($B4104="", "", IF(IFERROR(INDEX(Meals!$C$11:$C$260, MATCH($B4104, Meals!$B$11:$B$260, 0)), "")="", "", IFERROR(INDEX(Meals!$C$11:$C$260, MATCH($B4104, Meals!$B$11:$B$260, 0)), "")))</f>
        <v/>
      </c>
      <c r="K4104" s="4"/>
      <c r="L4104" s="72" t="str">
        <f t="shared" si="952"/>
        <v/>
      </c>
      <c r="M4104" s="73" t="str">
        <f t="shared" si="953"/>
        <v/>
      </c>
      <c r="N4104" s="4"/>
      <c r="O4104" s="78" t="str">
        <f t="shared" si="954"/>
        <v/>
      </c>
      <c r="P4104" s="79" t="str">
        <f t="shared" si="955"/>
        <v/>
      </c>
      <c r="Q4104" s="4"/>
      <c r="R4104" s="90" t="str">
        <f t="shared" si="956"/>
        <v/>
      </c>
      <c r="S4104" s="4"/>
      <c r="Y4104" s="18" t="str">
        <f t="shared" si="957"/>
        <v/>
      </c>
      <c r="AA4104" s="18" t="str">
        <f t="shared" si="948"/>
        <v/>
      </c>
      <c r="AB4104" s="18" t="str">
        <f t="shared" si="949"/>
        <v/>
      </c>
      <c r="AC4104" s="18" t="str">
        <f t="shared" si="958"/>
        <v/>
      </c>
      <c r="AD4104" s="18" t="str">
        <f t="shared" si="958"/>
        <v/>
      </c>
      <c r="AE4104" s="18" t="str">
        <f t="shared" si="959"/>
        <v/>
      </c>
      <c r="AG4104" s="95" t="str">
        <f>IF($C4104="", "", IF(IFERROR(INDEX(Ingredients!C$11:C$310, MATCH($C4104, Ingredients!$B$11:$B$310, 0)), "")="", "", IFERROR(INDEX(Ingredients!C$11:C$310, MATCH($C4104, Ingredients!$B$11:$B$310, 0)), "")))</f>
        <v/>
      </c>
      <c r="AH4104" s="105" t="str">
        <f>IF($C4104="", "", IF(IFERROR(INDEX(Ingredients!D$11:D$310, MATCH($C4104, Ingredients!$B$11:$B$310, 0)), "")="", "", IFERROR(INDEX(Ingredients!D$11:D$310, MATCH($C4104, Ingredients!$B$11:$B$310, 0)), "")))</f>
        <v/>
      </c>
      <c r="AI4104" s="106" t="str">
        <f>IF($C4104="", "", IF(IFERROR(INDEX(Ingredients!E$11:E$310, MATCH($C4104, Ingredients!$B$11:$B$310, 0)), "")="", "", IFERROR(INDEX(Ingredients!E$11:E$310, MATCH($C4104, Ingredients!$B$11:$B$310, 0)), "")))</f>
        <v/>
      </c>
      <c r="AJ4104" s="108" t="str">
        <f>IF($C4104="", "", IF(IFERROR(INDEX(Ingredients!F$11:F$310, MATCH($C4104, Ingredients!$B$11:$B$310, 0)), "")="", "", IFERROR(INDEX(Ingredients!F$11:F$310, MATCH($C4104, Ingredients!$B$11:$B$310, 0)), "")))</f>
        <v/>
      </c>
      <c r="AK4104" s="106" t="str">
        <f>IF($C4104="", "", IF(IFERROR(INDEX(Ingredients!G$11:G$310, MATCH($C4104, Ingredients!$B$11:$B$310, 0)), "")="", "", IFERROR(INDEX(Ingredients!G$11:G$310, MATCH($C4104, Ingredients!$B$11:$B$310, 0)), "")))</f>
        <v/>
      </c>
      <c r="AL4104" s="79" t="str">
        <f>IF($C4104="", "", IF(IFERROR(INDEX(Ingredients!H$11:H$310, MATCH($C4104, Ingredients!$B$11:$B$310, 0)), "")="", "", IFERROR(INDEX(Ingredients!H$11:H$310, MATCH($C4104, Ingredients!$B$11:$B$310, 0)), "")))</f>
        <v/>
      </c>
      <c r="AN4104" s="83" t="str">
        <f t="shared" si="950"/>
        <v/>
      </c>
      <c r="AP4104" s="114" t="str">
        <f t="shared" si="960"/>
        <v/>
      </c>
      <c r="AR4104" s="117" t="str">
        <f>IF($C4104="", "", IF(IFERROR(INDEX(Ingredients!$AI$11:$AI$310, MATCH($C4104, Ingredients!$B$11:$B$310, 0)), "")="", "", IFERROR(INDEX(Ingredients!$AI$11:$AI$310, MATCH($C4104, Ingredients!$B$11:$B$310, 0)), "")))</f>
        <v/>
      </c>
      <c r="AT4104" s="120" t="str">
        <f t="shared" si="961"/>
        <v/>
      </c>
      <c r="AV4104" s="90" t="str">
        <f t="shared" si="951"/>
        <v/>
      </c>
      <c r="AX4104" s="90" t="str">
        <f>IF($AV4104="", "", COUNTIF($AV$11:$AV$5010, "&lt;"&amp;$AV4104)+1+COUNTIF($AV$11:$AV4104, $AV4104)-1)</f>
        <v/>
      </c>
      <c r="AZ4104" s="111" t="str">
        <f>IF($B4104="", "", SUMIF('Shopping List'!$AV$11:$AV$25, $B4104, 'Shopping List'!$BN$11:$BN$25))</f>
        <v/>
      </c>
      <c r="BB4104" s="117" t="str">
        <f t="shared" si="962"/>
        <v/>
      </c>
    </row>
    <row r="4105" spans="1:54" x14ac:dyDescent="0.25">
      <c r="A4105" s="4"/>
      <c r="B4105" s="37"/>
      <c r="C4105" s="124"/>
      <c r="D4105" s="39"/>
      <c r="E4105" s="125"/>
      <c r="F4105" s="48"/>
      <c r="G4105" s="4"/>
      <c r="H4105" s="4"/>
      <c r="I4105" s="95" t="str">
        <f>IF($C4105="", "", IF(IFERROR(INDEX(Ingredients!$C$11:$C$310, MATCH($C4105, Ingredients!$B$11:$B$310, 0)), "")="", "", IFERROR(INDEX(Ingredients!$C$11:$C$310, MATCH($C4105, Ingredients!$B$11:$B$310, 0)), "")))</f>
        <v/>
      </c>
      <c r="J4105" s="73" t="str">
        <f>IF($B4105="", "", IF(IFERROR(INDEX(Meals!$C$11:$C$260, MATCH($B4105, Meals!$B$11:$B$260, 0)), "")="", "", IFERROR(INDEX(Meals!$C$11:$C$260, MATCH($B4105, Meals!$B$11:$B$260, 0)), "")))</f>
        <v/>
      </c>
      <c r="K4105" s="4"/>
      <c r="L4105" s="72" t="str">
        <f t="shared" si="952"/>
        <v/>
      </c>
      <c r="M4105" s="73" t="str">
        <f t="shared" si="953"/>
        <v/>
      </c>
      <c r="N4105" s="4"/>
      <c r="O4105" s="78" t="str">
        <f t="shared" si="954"/>
        <v/>
      </c>
      <c r="P4105" s="79" t="str">
        <f t="shared" si="955"/>
        <v/>
      </c>
      <c r="Q4105" s="4"/>
      <c r="R4105" s="90" t="str">
        <f t="shared" si="956"/>
        <v/>
      </c>
      <c r="S4105" s="4"/>
      <c r="Y4105" s="18" t="str">
        <f t="shared" si="957"/>
        <v/>
      </c>
      <c r="AA4105" s="18" t="str">
        <f t="shared" si="948"/>
        <v/>
      </c>
      <c r="AB4105" s="18" t="str">
        <f t="shared" si="949"/>
        <v/>
      </c>
      <c r="AC4105" s="18" t="str">
        <f t="shared" si="958"/>
        <v/>
      </c>
      <c r="AD4105" s="18" t="str">
        <f t="shared" si="958"/>
        <v/>
      </c>
      <c r="AE4105" s="18" t="str">
        <f t="shared" si="959"/>
        <v/>
      </c>
      <c r="AG4105" s="95" t="str">
        <f>IF($C4105="", "", IF(IFERROR(INDEX(Ingredients!C$11:C$310, MATCH($C4105, Ingredients!$B$11:$B$310, 0)), "")="", "", IFERROR(INDEX(Ingredients!C$11:C$310, MATCH($C4105, Ingredients!$B$11:$B$310, 0)), "")))</f>
        <v/>
      </c>
      <c r="AH4105" s="105" t="str">
        <f>IF($C4105="", "", IF(IFERROR(INDEX(Ingredients!D$11:D$310, MATCH($C4105, Ingredients!$B$11:$B$310, 0)), "")="", "", IFERROR(INDEX(Ingredients!D$11:D$310, MATCH($C4105, Ingredients!$B$11:$B$310, 0)), "")))</f>
        <v/>
      </c>
      <c r="AI4105" s="106" t="str">
        <f>IF($C4105="", "", IF(IFERROR(INDEX(Ingredients!E$11:E$310, MATCH($C4105, Ingredients!$B$11:$B$310, 0)), "")="", "", IFERROR(INDEX(Ingredients!E$11:E$310, MATCH($C4105, Ingredients!$B$11:$B$310, 0)), "")))</f>
        <v/>
      </c>
      <c r="AJ4105" s="108" t="str">
        <f>IF($C4105="", "", IF(IFERROR(INDEX(Ingredients!F$11:F$310, MATCH($C4105, Ingredients!$B$11:$B$310, 0)), "")="", "", IFERROR(INDEX(Ingredients!F$11:F$310, MATCH($C4105, Ingredients!$B$11:$B$310, 0)), "")))</f>
        <v/>
      </c>
      <c r="AK4105" s="106" t="str">
        <f>IF($C4105="", "", IF(IFERROR(INDEX(Ingredients!G$11:G$310, MATCH($C4105, Ingredients!$B$11:$B$310, 0)), "")="", "", IFERROR(INDEX(Ingredients!G$11:G$310, MATCH($C4105, Ingredients!$B$11:$B$310, 0)), "")))</f>
        <v/>
      </c>
      <c r="AL4105" s="79" t="str">
        <f>IF($C4105="", "", IF(IFERROR(INDEX(Ingredients!H$11:H$310, MATCH($C4105, Ingredients!$B$11:$B$310, 0)), "")="", "", IFERROR(INDEX(Ingredients!H$11:H$310, MATCH($C4105, Ingredients!$B$11:$B$310, 0)), "")))</f>
        <v/>
      </c>
      <c r="AN4105" s="83" t="str">
        <f t="shared" si="950"/>
        <v/>
      </c>
      <c r="AP4105" s="114" t="str">
        <f t="shared" si="960"/>
        <v/>
      </c>
      <c r="AR4105" s="117" t="str">
        <f>IF($C4105="", "", IF(IFERROR(INDEX(Ingredients!$AI$11:$AI$310, MATCH($C4105, Ingredients!$B$11:$B$310, 0)), "")="", "", IFERROR(INDEX(Ingredients!$AI$11:$AI$310, MATCH($C4105, Ingredients!$B$11:$B$310, 0)), "")))</f>
        <v/>
      </c>
      <c r="AT4105" s="120" t="str">
        <f t="shared" si="961"/>
        <v/>
      </c>
      <c r="AV4105" s="90" t="str">
        <f t="shared" si="951"/>
        <v/>
      </c>
      <c r="AX4105" s="90" t="str">
        <f>IF($AV4105="", "", COUNTIF($AV$11:$AV$5010, "&lt;"&amp;$AV4105)+1+COUNTIF($AV$11:$AV4105, $AV4105)-1)</f>
        <v/>
      </c>
      <c r="AZ4105" s="111" t="str">
        <f>IF($B4105="", "", SUMIF('Shopping List'!$AV$11:$AV$25, $B4105, 'Shopping List'!$BN$11:$BN$25))</f>
        <v/>
      </c>
      <c r="BB4105" s="117" t="str">
        <f t="shared" si="962"/>
        <v/>
      </c>
    </row>
    <row r="4106" spans="1:54" x14ac:dyDescent="0.25">
      <c r="A4106" s="4"/>
      <c r="B4106" s="37"/>
      <c r="C4106" s="124"/>
      <c r="D4106" s="39"/>
      <c r="E4106" s="125"/>
      <c r="F4106" s="48"/>
      <c r="G4106" s="4"/>
      <c r="H4106" s="4"/>
      <c r="I4106" s="95" t="str">
        <f>IF($C4106="", "", IF(IFERROR(INDEX(Ingredients!$C$11:$C$310, MATCH($C4106, Ingredients!$B$11:$B$310, 0)), "")="", "", IFERROR(INDEX(Ingredients!$C$11:$C$310, MATCH($C4106, Ingredients!$B$11:$B$310, 0)), "")))</f>
        <v/>
      </c>
      <c r="J4106" s="73" t="str">
        <f>IF($B4106="", "", IF(IFERROR(INDEX(Meals!$C$11:$C$260, MATCH($B4106, Meals!$B$11:$B$260, 0)), "")="", "", IFERROR(INDEX(Meals!$C$11:$C$260, MATCH($B4106, Meals!$B$11:$B$260, 0)), "")))</f>
        <v/>
      </c>
      <c r="K4106" s="4"/>
      <c r="L4106" s="72" t="str">
        <f t="shared" si="952"/>
        <v/>
      </c>
      <c r="M4106" s="73" t="str">
        <f t="shared" si="953"/>
        <v/>
      </c>
      <c r="N4106" s="4"/>
      <c r="O4106" s="78" t="str">
        <f t="shared" si="954"/>
        <v/>
      </c>
      <c r="P4106" s="79" t="str">
        <f t="shared" si="955"/>
        <v/>
      </c>
      <c r="Q4106" s="4"/>
      <c r="R4106" s="90" t="str">
        <f t="shared" si="956"/>
        <v/>
      </c>
      <c r="S4106" s="4"/>
      <c r="Y4106" s="18" t="str">
        <f t="shared" si="957"/>
        <v/>
      </c>
      <c r="AA4106" s="18" t="str">
        <f t="shared" si="948"/>
        <v/>
      </c>
      <c r="AB4106" s="18" t="str">
        <f t="shared" si="949"/>
        <v/>
      </c>
      <c r="AC4106" s="18" t="str">
        <f t="shared" si="958"/>
        <v/>
      </c>
      <c r="AD4106" s="18" t="str">
        <f t="shared" si="958"/>
        <v/>
      </c>
      <c r="AE4106" s="18" t="str">
        <f t="shared" si="959"/>
        <v/>
      </c>
      <c r="AG4106" s="95" t="str">
        <f>IF($C4106="", "", IF(IFERROR(INDEX(Ingredients!C$11:C$310, MATCH($C4106, Ingredients!$B$11:$B$310, 0)), "")="", "", IFERROR(INDEX(Ingredients!C$11:C$310, MATCH($C4106, Ingredients!$B$11:$B$310, 0)), "")))</f>
        <v/>
      </c>
      <c r="AH4106" s="105" t="str">
        <f>IF($C4106="", "", IF(IFERROR(INDEX(Ingredients!D$11:D$310, MATCH($C4106, Ingredients!$B$11:$B$310, 0)), "")="", "", IFERROR(INDEX(Ingredients!D$11:D$310, MATCH($C4106, Ingredients!$B$11:$B$310, 0)), "")))</f>
        <v/>
      </c>
      <c r="AI4106" s="106" t="str">
        <f>IF($C4106="", "", IF(IFERROR(INDEX(Ingredients!E$11:E$310, MATCH($C4106, Ingredients!$B$11:$B$310, 0)), "")="", "", IFERROR(INDEX(Ingredients!E$11:E$310, MATCH($C4106, Ingredients!$B$11:$B$310, 0)), "")))</f>
        <v/>
      </c>
      <c r="AJ4106" s="108" t="str">
        <f>IF($C4106="", "", IF(IFERROR(INDEX(Ingredients!F$11:F$310, MATCH($C4106, Ingredients!$B$11:$B$310, 0)), "")="", "", IFERROR(INDEX(Ingredients!F$11:F$310, MATCH($C4106, Ingredients!$B$11:$B$310, 0)), "")))</f>
        <v/>
      </c>
      <c r="AK4106" s="106" t="str">
        <f>IF($C4106="", "", IF(IFERROR(INDEX(Ingredients!G$11:G$310, MATCH($C4106, Ingredients!$B$11:$B$310, 0)), "")="", "", IFERROR(INDEX(Ingredients!G$11:G$310, MATCH($C4106, Ingredients!$B$11:$B$310, 0)), "")))</f>
        <v/>
      </c>
      <c r="AL4106" s="79" t="str">
        <f>IF($C4106="", "", IF(IFERROR(INDEX(Ingredients!H$11:H$310, MATCH($C4106, Ingredients!$B$11:$B$310, 0)), "")="", "", IFERROR(INDEX(Ingredients!H$11:H$310, MATCH($C4106, Ingredients!$B$11:$B$310, 0)), "")))</f>
        <v/>
      </c>
      <c r="AN4106" s="83" t="str">
        <f t="shared" si="950"/>
        <v/>
      </c>
      <c r="AP4106" s="114" t="str">
        <f t="shared" si="960"/>
        <v/>
      </c>
      <c r="AR4106" s="117" t="str">
        <f>IF($C4106="", "", IF(IFERROR(INDEX(Ingredients!$AI$11:$AI$310, MATCH($C4106, Ingredients!$B$11:$B$310, 0)), "")="", "", IFERROR(INDEX(Ingredients!$AI$11:$AI$310, MATCH($C4106, Ingredients!$B$11:$B$310, 0)), "")))</f>
        <v/>
      </c>
      <c r="AT4106" s="120" t="str">
        <f t="shared" si="961"/>
        <v/>
      </c>
      <c r="AV4106" s="90" t="str">
        <f t="shared" si="951"/>
        <v/>
      </c>
      <c r="AX4106" s="90" t="str">
        <f>IF($AV4106="", "", COUNTIF($AV$11:$AV$5010, "&lt;"&amp;$AV4106)+1+COUNTIF($AV$11:$AV4106, $AV4106)-1)</f>
        <v/>
      </c>
      <c r="AZ4106" s="111" t="str">
        <f>IF($B4106="", "", SUMIF('Shopping List'!$AV$11:$AV$25, $B4106, 'Shopping List'!$BN$11:$BN$25))</f>
        <v/>
      </c>
      <c r="BB4106" s="117" t="str">
        <f t="shared" si="962"/>
        <v/>
      </c>
    </row>
    <row r="4107" spans="1:54" x14ac:dyDescent="0.25">
      <c r="A4107" s="4"/>
      <c r="B4107" s="37"/>
      <c r="C4107" s="124"/>
      <c r="D4107" s="39"/>
      <c r="E4107" s="125"/>
      <c r="F4107" s="48"/>
      <c r="G4107" s="4"/>
      <c r="H4107" s="4"/>
      <c r="I4107" s="95" t="str">
        <f>IF($C4107="", "", IF(IFERROR(INDEX(Ingredients!$C$11:$C$310, MATCH($C4107, Ingredients!$B$11:$B$310, 0)), "")="", "", IFERROR(INDEX(Ingredients!$C$11:$C$310, MATCH($C4107, Ingredients!$B$11:$B$310, 0)), "")))</f>
        <v/>
      </c>
      <c r="J4107" s="73" t="str">
        <f>IF($B4107="", "", IF(IFERROR(INDEX(Meals!$C$11:$C$260, MATCH($B4107, Meals!$B$11:$B$260, 0)), "")="", "", IFERROR(INDEX(Meals!$C$11:$C$260, MATCH($B4107, Meals!$B$11:$B$260, 0)), "")))</f>
        <v/>
      </c>
      <c r="K4107" s="4"/>
      <c r="L4107" s="72" t="str">
        <f t="shared" si="952"/>
        <v/>
      </c>
      <c r="M4107" s="73" t="str">
        <f t="shared" si="953"/>
        <v/>
      </c>
      <c r="N4107" s="4"/>
      <c r="O4107" s="78" t="str">
        <f t="shared" si="954"/>
        <v/>
      </c>
      <c r="P4107" s="79" t="str">
        <f t="shared" si="955"/>
        <v/>
      </c>
      <c r="Q4107" s="4"/>
      <c r="R4107" s="90" t="str">
        <f t="shared" si="956"/>
        <v/>
      </c>
      <c r="S4107" s="4"/>
      <c r="Y4107" s="18" t="str">
        <f t="shared" si="957"/>
        <v/>
      </c>
      <c r="AA4107" s="18" t="str">
        <f t="shared" ref="AA4107:AA4170" si="963">IF($Y4107="", "", IF(AND(AA$5="X", B4107=""), $Y$6, IF(AND(NOT(B4107=""), COUNTIF(V$11:V$260, B4107)=0), $Y$7, "")))</f>
        <v/>
      </c>
      <c r="AB4107" s="18" t="str">
        <f t="shared" ref="AB4107:AB4170" si="964">IF($Y4107="", "", IF(AND(AB$5="X", C4107=""), $Y$6, IF(AND(NOT(C4107=""), COUNTIF(W$11:W$310, C4107)=0), $Y$7, "")))</f>
        <v/>
      </c>
      <c r="AC4107" s="18" t="str">
        <f t="shared" si="958"/>
        <v/>
      </c>
      <c r="AD4107" s="18" t="str">
        <f t="shared" si="958"/>
        <v/>
      </c>
      <c r="AE4107" s="18" t="str">
        <f t="shared" si="959"/>
        <v/>
      </c>
      <c r="AG4107" s="95" t="str">
        <f>IF($C4107="", "", IF(IFERROR(INDEX(Ingredients!C$11:C$310, MATCH($C4107, Ingredients!$B$11:$B$310, 0)), "")="", "", IFERROR(INDEX(Ingredients!C$11:C$310, MATCH($C4107, Ingredients!$B$11:$B$310, 0)), "")))</f>
        <v/>
      </c>
      <c r="AH4107" s="105" t="str">
        <f>IF($C4107="", "", IF(IFERROR(INDEX(Ingredients!D$11:D$310, MATCH($C4107, Ingredients!$B$11:$B$310, 0)), "")="", "", IFERROR(INDEX(Ingredients!D$11:D$310, MATCH($C4107, Ingredients!$B$11:$B$310, 0)), "")))</f>
        <v/>
      </c>
      <c r="AI4107" s="106" t="str">
        <f>IF($C4107="", "", IF(IFERROR(INDEX(Ingredients!E$11:E$310, MATCH($C4107, Ingredients!$B$11:$B$310, 0)), "")="", "", IFERROR(INDEX(Ingredients!E$11:E$310, MATCH($C4107, Ingredients!$B$11:$B$310, 0)), "")))</f>
        <v/>
      </c>
      <c r="AJ4107" s="108" t="str">
        <f>IF($C4107="", "", IF(IFERROR(INDEX(Ingredients!F$11:F$310, MATCH($C4107, Ingredients!$B$11:$B$310, 0)), "")="", "", IFERROR(INDEX(Ingredients!F$11:F$310, MATCH($C4107, Ingredients!$B$11:$B$310, 0)), "")))</f>
        <v/>
      </c>
      <c r="AK4107" s="106" t="str">
        <f>IF($C4107="", "", IF(IFERROR(INDEX(Ingredients!G$11:G$310, MATCH($C4107, Ingredients!$B$11:$B$310, 0)), "")="", "", IFERROR(INDEX(Ingredients!G$11:G$310, MATCH($C4107, Ingredients!$B$11:$B$310, 0)), "")))</f>
        <v/>
      </c>
      <c r="AL4107" s="79" t="str">
        <f>IF($C4107="", "", IF(IFERROR(INDEX(Ingredients!H$11:H$310, MATCH($C4107, Ingredients!$B$11:$B$310, 0)), "")="", "", IFERROR(INDEX(Ingredients!H$11:H$310, MATCH($C4107, Ingredients!$B$11:$B$310, 0)), "")))</f>
        <v/>
      </c>
      <c r="AN4107" s="83" t="str">
        <f t="shared" ref="AN4107:AN4170" si="965">IF($D4107="", "", IFERROR(IF($AK4107=$AI4107, $AJ4107/$AH4107, $AJ4107), ""))</f>
        <v/>
      </c>
      <c r="AP4107" s="114" t="str">
        <f t="shared" si="960"/>
        <v/>
      </c>
      <c r="AR4107" s="117" t="str">
        <f>IF($C4107="", "", IF(IFERROR(INDEX(Ingredients!$AI$11:$AI$310, MATCH($C4107, Ingredients!$B$11:$B$310, 0)), "")="", "", IFERROR(INDEX(Ingredients!$AI$11:$AI$310, MATCH($C4107, Ingredients!$B$11:$B$310, 0)), "")))</f>
        <v/>
      </c>
      <c r="AT4107" s="120" t="str">
        <f t="shared" si="961"/>
        <v/>
      </c>
      <c r="AV4107" s="90" t="str">
        <f t="shared" ref="AV4107:AV4170" si="966">IF($AT$8="", "", IF($B4107=$AT$8, $E4107, ""))</f>
        <v/>
      </c>
      <c r="AX4107" s="90" t="str">
        <f>IF($AV4107="", "", COUNTIF($AV$11:$AV$5010, "&lt;"&amp;$AV4107)+1+COUNTIF($AV$11:$AV4107, $AV4107)-1)</f>
        <v/>
      </c>
      <c r="AZ4107" s="111" t="str">
        <f>IF($B4107="", "", SUMIF('Shopping List'!$AV$11:$AV$25, $B4107, 'Shopping List'!$BN$11:$BN$25))</f>
        <v/>
      </c>
      <c r="BB4107" s="117" t="str">
        <f t="shared" si="962"/>
        <v/>
      </c>
    </row>
    <row r="4108" spans="1:54" x14ac:dyDescent="0.25">
      <c r="A4108" s="4"/>
      <c r="B4108" s="37"/>
      <c r="C4108" s="124"/>
      <c r="D4108" s="39"/>
      <c r="E4108" s="125"/>
      <c r="F4108" s="48"/>
      <c r="G4108" s="4"/>
      <c r="H4108" s="4"/>
      <c r="I4108" s="95" t="str">
        <f>IF($C4108="", "", IF(IFERROR(INDEX(Ingredients!$C$11:$C$310, MATCH($C4108, Ingredients!$B$11:$B$310, 0)), "")="", "", IFERROR(INDEX(Ingredients!$C$11:$C$310, MATCH($C4108, Ingredients!$B$11:$B$310, 0)), "")))</f>
        <v/>
      </c>
      <c r="J4108" s="73" t="str">
        <f>IF($B4108="", "", IF(IFERROR(INDEX(Meals!$C$11:$C$260, MATCH($B4108, Meals!$B$11:$B$260, 0)), "")="", "", IFERROR(INDEX(Meals!$C$11:$C$260, MATCH($B4108, Meals!$B$11:$B$260, 0)), "")))</f>
        <v/>
      </c>
      <c r="K4108" s="4"/>
      <c r="L4108" s="72" t="str">
        <f t="shared" ref="L4108:L4171" si="967">IF($D4108="", "", IFERROR(ROUND($AN4108*$D4108, 0), ""))</f>
        <v/>
      </c>
      <c r="M4108" s="73" t="str">
        <f t="shared" ref="M4108:M4171" si="968">IFERROR(ROUND($L4108/$J4108, 0), "")</f>
        <v/>
      </c>
      <c r="N4108" s="4"/>
      <c r="O4108" s="78" t="str">
        <f t="shared" ref="O4108:O4171" si="969">IF($D4108="", "", IFERROR(ROUND($AP4108*$D4108, 2), ""))</f>
        <v/>
      </c>
      <c r="P4108" s="79" t="str">
        <f t="shared" ref="P4108:P4171" si="970">IFERROR(ROUND($O4108/$J4108, 2), "")</f>
        <v/>
      </c>
      <c r="Q4108" s="4"/>
      <c r="R4108" s="90" t="str">
        <f t="shared" ref="R4108:R4171" si="971">IF(OR($D4108="", $AR4108=""), "", IF($AR4108&gt;=$D4108, $V$3, $V$4))</f>
        <v/>
      </c>
      <c r="S4108" s="4"/>
      <c r="Y4108" s="18" t="str">
        <f t="shared" ref="Y4108:Y4171" si="972">IF(COUNTIF($B4108:$F4108, "")=5, "", "X")</f>
        <v/>
      </c>
      <c r="AA4108" s="18" t="str">
        <f t="shared" si="963"/>
        <v/>
      </c>
      <c r="AB4108" s="18" t="str">
        <f t="shared" si="964"/>
        <v/>
      </c>
      <c r="AC4108" s="18" t="str">
        <f t="shared" ref="AC4108:AD4171" si="973">IF($Y4108="", "", IF(AND(AC$5="X", D4108=""), $Y$6, IF(AND(NOT(D4108=""), ISNUMBER(D4108)=FALSE), $Y$7, "")))</f>
        <v/>
      </c>
      <c r="AD4108" s="18" t="str">
        <f t="shared" si="973"/>
        <v/>
      </c>
      <c r="AE4108" s="18" t="str">
        <f t="shared" ref="AE4108:AE4171" si="974">IF($Y4108="", "", IF(AND(AE$5="X", F4108=""), $Y$6, ""))</f>
        <v/>
      </c>
      <c r="AG4108" s="95" t="str">
        <f>IF($C4108="", "", IF(IFERROR(INDEX(Ingredients!C$11:C$310, MATCH($C4108, Ingredients!$B$11:$B$310, 0)), "")="", "", IFERROR(INDEX(Ingredients!C$11:C$310, MATCH($C4108, Ingredients!$B$11:$B$310, 0)), "")))</f>
        <v/>
      </c>
      <c r="AH4108" s="105" t="str">
        <f>IF($C4108="", "", IF(IFERROR(INDEX(Ingredients!D$11:D$310, MATCH($C4108, Ingredients!$B$11:$B$310, 0)), "")="", "", IFERROR(INDEX(Ingredients!D$11:D$310, MATCH($C4108, Ingredients!$B$11:$B$310, 0)), "")))</f>
        <v/>
      </c>
      <c r="AI4108" s="106" t="str">
        <f>IF($C4108="", "", IF(IFERROR(INDEX(Ingredients!E$11:E$310, MATCH($C4108, Ingredients!$B$11:$B$310, 0)), "")="", "", IFERROR(INDEX(Ingredients!E$11:E$310, MATCH($C4108, Ingredients!$B$11:$B$310, 0)), "")))</f>
        <v/>
      </c>
      <c r="AJ4108" s="108" t="str">
        <f>IF($C4108="", "", IF(IFERROR(INDEX(Ingredients!F$11:F$310, MATCH($C4108, Ingredients!$B$11:$B$310, 0)), "")="", "", IFERROR(INDEX(Ingredients!F$11:F$310, MATCH($C4108, Ingredients!$B$11:$B$310, 0)), "")))</f>
        <v/>
      </c>
      <c r="AK4108" s="106" t="str">
        <f>IF($C4108="", "", IF(IFERROR(INDEX(Ingredients!G$11:G$310, MATCH($C4108, Ingredients!$B$11:$B$310, 0)), "")="", "", IFERROR(INDEX(Ingredients!G$11:G$310, MATCH($C4108, Ingredients!$B$11:$B$310, 0)), "")))</f>
        <v/>
      </c>
      <c r="AL4108" s="79" t="str">
        <f>IF($C4108="", "", IF(IFERROR(INDEX(Ingredients!H$11:H$310, MATCH($C4108, Ingredients!$B$11:$B$310, 0)), "")="", "", IFERROR(INDEX(Ingredients!H$11:H$310, MATCH($C4108, Ingredients!$B$11:$B$310, 0)), "")))</f>
        <v/>
      </c>
      <c r="AN4108" s="83" t="str">
        <f t="shared" si="965"/>
        <v/>
      </c>
      <c r="AP4108" s="114" t="str">
        <f t="shared" ref="AP4108:AP4171" si="975">IF($D4108="", "", IFERROR(IF($AK4108=$AI4108, $AL4108/$AH4108, $AL4108), ""))</f>
        <v/>
      </c>
      <c r="AR4108" s="117" t="str">
        <f>IF($C4108="", "", IF(IFERROR(INDEX(Ingredients!$AI$11:$AI$310, MATCH($C4108, Ingredients!$B$11:$B$310, 0)), "")="", "", IFERROR(INDEX(Ingredients!$AI$11:$AI$310, MATCH($C4108, Ingredients!$B$11:$B$310, 0)), "")))</f>
        <v/>
      </c>
      <c r="AT4108" s="120" t="str">
        <f t="shared" ref="AT4108:AT4171" si="976">IF(OR($B4108="", $R4108=""), "", CONCATENATE($B4108, " - ", $R4108))</f>
        <v/>
      </c>
      <c r="AV4108" s="90" t="str">
        <f t="shared" si="966"/>
        <v/>
      </c>
      <c r="AX4108" s="90" t="str">
        <f>IF($AV4108="", "", COUNTIF($AV$11:$AV$5010, "&lt;"&amp;$AV4108)+1+COUNTIF($AV$11:$AV4108, $AV4108)-1)</f>
        <v/>
      </c>
      <c r="AZ4108" s="111" t="str">
        <f>IF($B4108="", "", SUMIF('Shopping List'!$AV$11:$AV$25, $B4108, 'Shopping List'!$BN$11:$BN$25))</f>
        <v/>
      </c>
      <c r="BB4108" s="117" t="str">
        <f t="shared" ref="BB4108:BB4171" si="977">IF(OR($AZ4108="", $AZ4108=0), "", IFERROR($D4108*$AZ4108, ""))</f>
        <v/>
      </c>
    </row>
    <row r="4109" spans="1:54" x14ac:dyDescent="0.25">
      <c r="A4109" s="4"/>
      <c r="B4109" s="37"/>
      <c r="C4109" s="124"/>
      <c r="D4109" s="39"/>
      <c r="E4109" s="125"/>
      <c r="F4109" s="48"/>
      <c r="G4109" s="4"/>
      <c r="H4109" s="4"/>
      <c r="I4109" s="95" t="str">
        <f>IF($C4109="", "", IF(IFERROR(INDEX(Ingredients!$C$11:$C$310, MATCH($C4109, Ingredients!$B$11:$B$310, 0)), "")="", "", IFERROR(INDEX(Ingredients!$C$11:$C$310, MATCH($C4109, Ingredients!$B$11:$B$310, 0)), "")))</f>
        <v/>
      </c>
      <c r="J4109" s="73" t="str">
        <f>IF($B4109="", "", IF(IFERROR(INDEX(Meals!$C$11:$C$260, MATCH($B4109, Meals!$B$11:$B$260, 0)), "")="", "", IFERROR(INDEX(Meals!$C$11:$C$260, MATCH($B4109, Meals!$B$11:$B$260, 0)), "")))</f>
        <v/>
      </c>
      <c r="K4109" s="4"/>
      <c r="L4109" s="72" t="str">
        <f t="shared" si="967"/>
        <v/>
      </c>
      <c r="M4109" s="73" t="str">
        <f t="shared" si="968"/>
        <v/>
      </c>
      <c r="N4109" s="4"/>
      <c r="O4109" s="78" t="str">
        <f t="shared" si="969"/>
        <v/>
      </c>
      <c r="P4109" s="79" t="str">
        <f t="shared" si="970"/>
        <v/>
      </c>
      <c r="Q4109" s="4"/>
      <c r="R4109" s="90" t="str">
        <f t="shared" si="971"/>
        <v/>
      </c>
      <c r="S4109" s="4"/>
      <c r="Y4109" s="18" t="str">
        <f t="shared" si="972"/>
        <v/>
      </c>
      <c r="AA4109" s="18" t="str">
        <f t="shared" si="963"/>
        <v/>
      </c>
      <c r="AB4109" s="18" t="str">
        <f t="shared" si="964"/>
        <v/>
      </c>
      <c r="AC4109" s="18" t="str">
        <f t="shared" si="973"/>
        <v/>
      </c>
      <c r="AD4109" s="18" t="str">
        <f t="shared" si="973"/>
        <v/>
      </c>
      <c r="AE4109" s="18" t="str">
        <f t="shared" si="974"/>
        <v/>
      </c>
      <c r="AG4109" s="95" t="str">
        <f>IF($C4109="", "", IF(IFERROR(INDEX(Ingredients!C$11:C$310, MATCH($C4109, Ingredients!$B$11:$B$310, 0)), "")="", "", IFERROR(INDEX(Ingredients!C$11:C$310, MATCH($C4109, Ingredients!$B$11:$B$310, 0)), "")))</f>
        <v/>
      </c>
      <c r="AH4109" s="105" t="str">
        <f>IF($C4109="", "", IF(IFERROR(INDEX(Ingredients!D$11:D$310, MATCH($C4109, Ingredients!$B$11:$B$310, 0)), "")="", "", IFERROR(INDEX(Ingredients!D$11:D$310, MATCH($C4109, Ingredients!$B$11:$B$310, 0)), "")))</f>
        <v/>
      </c>
      <c r="AI4109" s="106" t="str">
        <f>IF($C4109="", "", IF(IFERROR(INDEX(Ingredients!E$11:E$310, MATCH($C4109, Ingredients!$B$11:$B$310, 0)), "")="", "", IFERROR(INDEX(Ingredients!E$11:E$310, MATCH($C4109, Ingredients!$B$11:$B$310, 0)), "")))</f>
        <v/>
      </c>
      <c r="AJ4109" s="108" t="str">
        <f>IF($C4109="", "", IF(IFERROR(INDEX(Ingredients!F$11:F$310, MATCH($C4109, Ingredients!$B$11:$B$310, 0)), "")="", "", IFERROR(INDEX(Ingredients!F$11:F$310, MATCH($C4109, Ingredients!$B$11:$B$310, 0)), "")))</f>
        <v/>
      </c>
      <c r="AK4109" s="106" t="str">
        <f>IF($C4109="", "", IF(IFERROR(INDEX(Ingredients!G$11:G$310, MATCH($C4109, Ingredients!$B$11:$B$310, 0)), "")="", "", IFERROR(INDEX(Ingredients!G$11:G$310, MATCH($C4109, Ingredients!$B$11:$B$310, 0)), "")))</f>
        <v/>
      </c>
      <c r="AL4109" s="79" t="str">
        <f>IF($C4109="", "", IF(IFERROR(INDEX(Ingredients!H$11:H$310, MATCH($C4109, Ingredients!$B$11:$B$310, 0)), "")="", "", IFERROR(INDEX(Ingredients!H$11:H$310, MATCH($C4109, Ingredients!$B$11:$B$310, 0)), "")))</f>
        <v/>
      </c>
      <c r="AN4109" s="83" t="str">
        <f t="shared" si="965"/>
        <v/>
      </c>
      <c r="AP4109" s="114" t="str">
        <f t="shared" si="975"/>
        <v/>
      </c>
      <c r="AR4109" s="117" t="str">
        <f>IF($C4109="", "", IF(IFERROR(INDEX(Ingredients!$AI$11:$AI$310, MATCH($C4109, Ingredients!$B$11:$B$310, 0)), "")="", "", IFERROR(INDEX(Ingredients!$AI$11:$AI$310, MATCH($C4109, Ingredients!$B$11:$B$310, 0)), "")))</f>
        <v/>
      </c>
      <c r="AT4109" s="120" t="str">
        <f t="shared" si="976"/>
        <v/>
      </c>
      <c r="AV4109" s="90" t="str">
        <f t="shared" si="966"/>
        <v/>
      </c>
      <c r="AX4109" s="90" t="str">
        <f>IF($AV4109="", "", COUNTIF($AV$11:$AV$5010, "&lt;"&amp;$AV4109)+1+COUNTIF($AV$11:$AV4109, $AV4109)-1)</f>
        <v/>
      </c>
      <c r="AZ4109" s="111" t="str">
        <f>IF($B4109="", "", SUMIF('Shopping List'!$AV$11:$AV$25, $B4109, 'Shopping List'!$BN$11:$BN$25))</f>
        <v/>
      </c>
      <c r="BB4109" s="117" t="str">
        <f t="shared" si="977"/>
        <v/>
      </c>
    </row>
    <row r="4110" spans="1:54" x14ac:dyDescent="0.25">
      <c r="A4110" s="4"/>
      <c r="B4110" s="37"/>
      <c r="C4110" s="124"/>
      <c r="D4110" s="39"/>
      <c r="E4110" s="125"/>
      <c r="F4110" s="48"/>
      <c r="G4110" s="4"/>
      <c r="H4110" s="4"/>
      <c r="I4110" s="95" t="str">
        <f>IF($C4110="", "", IF(IFERROR(INDEX(Ingredients!$C$11:$C$310, MATCH($C4110, Ingredients!$B$11:$B$310, 0)), "")="", "", IFERROR(INDEX(Ingredients!$C$11:$C$310, MATCH($C4110, Ingredients!$B$11:$B$310, 0)), "")))</f>
        <v/>
      </c>
      <c r="J4110" s="73" t="str">
        <f>IF($B4110="", "", IF(IFERROR(INDEX(Meals!$C$11:$C$260, MATCH($B4110, Meals!$B$11:$B$260, 0)), "")="", "", IFERROR(INDEX(Meals!$C$11:$C$260, MATCH($B4110, Meals!$B$11:$B$260, 0)), "")))</f>
        <v/>
      </c>
      <c r="K4110" s="4"/>
      <c r="L4110" s="72" t="str">
        <f t="shared" si="967"/>
        <v/>
      </c>
      <c r="M4110" s="73" t="str">
        <f t="shared" si="968"/>
        <v/>
      </c>
      <c r="N4110" s="4"/>
      <c r="O4110" s="78" t="str">
        <f t="shared" si="969"/>
        <v/>
      </c>
      <c r="P4110" s="79" t="str">
        <f t="shared" si="970"/>
        <v/>
      </c>
      <c r="Q4110" s="4"/>
      <c r="R4110" s="90" t="str">
        <f t="shared" si="971"/>
        <v/>
      </c>
      <c r="S4110" s="4"/>
      <c r="Y4110" s="18" t="str">
        <f t="shared" si="972"/>
        <v/>
      </c>
      <c r="AA4110" s="18" t="str">
        <f t="shared" si="963"/>
        <v/>
      </c>
      <c r="AB4110" s="18" t="str">
        <f t="shared" si="964"/>
        <v/>
      </c>
      <c r="AC4110" s="18" t="str">
        <f t="shared" si="973"/>
        <v/>
      </c>
      <c r="AD4110" s="18" t="str">
        <f t="shared" si="973"/>
        <v/>
      </c>
      <c r="AE4110" s="18" t="str">
        <f t="shared" si="974"/>
        <v/>
      </c>
      <c r="AG4110" s="95" t="str">
        <f>IF($C4110="", "", IF(IFERROR(INDEX(Ingredients!C$11:C$310, MATCH($C4110, Ingredients!$B$11:$B$310, 0)), "")="", "", IFERROR(INDEX(Ingredients!C$11:C$310, MATCH($C4110, Ingredients!$B$11:$B$310, 0)), "")))</f>
        <v/>
      </c>
      <c r="AH4110" s="105" t="str">
        <f>IF($C4110="", "", IF(IFERROR(INDEX(Ingredients!D$11:D$310, MATCH($C4110, Ingredients!$B$11:$B$310, 0)), "")="", "", IFERROR(INDEX(Ingredients!D$11:D$310, MATCH($C4110, Ingredients!$B$11:$B$310, 0)), "")))</f>
        <v/>
      </c>
      <c r="AI4110" s="106" t="str">
        <f>IF($C4110="", "", IF(IFERROR(INDEX(Ingredients!E$11:E$310, MATCH($C4110, Ingredients!$B$11:$B$310, 0)), "")="", "", IFERROR(INDEX(Ingredients!E$11:E$310, MATCH($C4110, Ingredients!$B$11:$B$310, 0)), "")))</f>
        <v/>
      </c>
      <c r="AJ4110" s="108" t="str">
        <f>IF($C4110="", "", IF(IFERROR(INDEX(Ingredients!F$11:F$310, MATCH($C4110, Ingredients!$B$11:$B$310, 0)), "")="", "", IFERROR(INDEX(Ingredients!F$11:F$310, MATCH($C4110, Ingredients!$B$11:$B$310, 0)), "")))</f>
        <v/>
      </c>
      <c r="AK4110" s="106" t="str">
        <f>IF($C4110="", "", IF(IFERROR(INDEX(Ingredients!G$11:G$310, MATCH($C4110, Ingredients!$B$11:$B$310, 0)), "")="", "", IFERROR(INDEX(Ingredients!G$11:G$310, MATCH($C4110, Ingredients!$B$11:$B$310, 0)), "")))</f>
        <v/>
      </c>
      <c r="AL4110" s="79" t="str">
        <f>IF($C4110="", "", IF(IFERROR(INDEX(Ingredients!H$11:H$310, MATCH($C4110, Ingredients!$B$11:$B$310, 0)), "")="", "", IFERROR(INDEX(Ingredients!H$11:H$310, MATCH($C4110, Ingredients!$B$11:$B$310, 0)), "")))</f>
        <v/>
      </c>
      <c r="AN4110" s="83" t="str">
        <f t="shared" si="965"/>
        <v/>
      </c>
      <c r="AP4110" s="114" t="str">
        <f t="shared" si="975"/>
        <v/>
      </c>
      <c r="AR4110" s="117" t="str">
        <f>IF($C4110="", "", IF(IFERROR(INDEX(Ingredients!$AI$11:$AI$310, MATCH($C4110, Ingredients!$B$11:$B$310, 0)), "")="", "", IFERROR(INDEX(Ingredients!$AI$11:$AI$310, MATCH($C4110, Ingredients!$B$11:$B$310, 0)), "")))</f>
        <v/>
      </c>
      <c r="AT4110" s="120" t="str">
        <f t="shared" si="976"/>
        <v/>
      </c>
      <c r="AV4110" s="90" t="str">
        <f t="shared" si="966"/>
        <v/>
      </c>
      <c r="AX4110" s="90" t="str">
        <f>IF($AV4110="", "", COUNTIF($AV$11:$AV$5010, "&lt;"&amp;$AV4110)+1+COUNTIF($AV$11:$AV4110, $AV4110)-1)</f>
        <v/>
      </c>
      <c r="AZ4110" s="111" t="str">
        <f>IF($B4110="", "", SUMIF('Shopping List'!$AV$11:$AV$25, $B4110, 'Shopping List'!$BN$11:$BN$25))</f>
        <v/>
      </c>
      <c r="BB4110" s="117" t="str">
        <f t="shared" si="977"/>
        <v/>
      </c>
    </row>
    <row r="4111" spans="1:54" x14ac:dyDescent="0.25">
      <c r="A4111" s="4"/>
      <c r="B4111" s="37"/>
      <c r="C4111" s="124"/>
      <c r="D4111" s="39"/>
      <c r="E4111" s="125"/>
      <c r="F4111" s="48"/>
      <c r="G4111" s="4"/>
      <c r="H4111" s="4"/>
      <c r="I4111" s="95" t="str">
        <f>IF($C4111="", "", IF(IFERROR(INDEX(Ingredients!$C$11:$C$310, MATCH($C4111, Ingredients!$B$11:$B$310, 0)), "")="", "", IFERROR(INDEX(Ingredients!$C$11:$C$310, MATCH($C4111, Ingredients!$B$11:$B$310, 0)), "")))</f>
        <v/>
      </c>
      <c r="J4111" s="73" t="str">
        <f>IF($B4111="", "", IF(IFERROR(INDEX(Meals!$C$11:$C$260, MATCH($B4111, Meals!$B$11:$B$260, 0)), "")="", "", IFERROR(INDEX(Meals!$C$11:$C$260, MATCH($B4111, Meals!$B$11:$B$260, 0)), "")))</f>
        <v/>
      </c>
      <c r="K4111" s="4"/>
      <c r="L4111" s="72" t="str">
        <f t="shared" si="967"/>
        <v/>
      </c>
      <c r="M4111" s="73" t="str">
        <f t="shared" si="968"/>
        <v/>
      </c>
      <c r="N4111" s="4"/>
      <c r="O4111" s="78" t="str">
        <f t="shared" si="969"/>
        <v/>
      </c>
      <c r="P4111" s="79" t="str">
        <f t="shared" si="970"/>
        <v/>
      </c>
      <c r="Q4111" s="4"/>
      <c r="R4111" s="90" t="str">
        <f t="shared" si="971"/>
        <v/>
      </c>
      <c r="S4111" s="4"/>
      <c r="Y4111" s="18" t="str">
        <f t="shared" si="972"/>
        <v/>
      </c>
      <c r="AA4111" s="18" t="str">
        <f t="shared" si="963"/>
        <v/>
      </c>
      <c r="AB4111" s="18" t="str">
        <f t="shared" si="964"/>
        <v/>
      </c>
      <c r="AC4111" s="18" t="str">
        <f t="shared" si="973"/>
        <v/>
      </c>
      <c r="AD4111" s="18" t="str">
        <f t="shared" si="973"/>
        <v/>
      </c>
      <c r="AE4111" s="18" t="str">
        <f t="shared" si="974"/>
        <v/>
      </c>
      <c r="AG4111" s="95" t="str">
        <f>IF($C4111="", "", IF(IFERROR(INDEX(Ingredients!C$11:C$310, MATCH($C4111, Ingredients!$B$11:$B$310, 0)), "")="", "", IFERROR(INDEX(Ingredients!C$11:C$310, MATCH($C4111, Ingredients!$B$11:$B$310, 0)), "")))</f>
        <v/>
      </c>
      <c r="AH4111" s="105" t="str">
        <f>IF($C4111="", "", IF(IFERROR(INDEX(Ingredients!D$11:D$310, MATCH($C4111, Ingredients!$B$11:$B$310, 0)), "")="", "", IFERROR(INDEX(Ingredients!D$11:D$310, MATCH($C4111, Ingredients!$B$11:$B$310, 0)), "")))</f>
        <v/>
      </c>
      <c r="AI4111" s="106" t="str">
        <f>IF($C4111="", "", IF(IFERROR(INDEX(Ingredients!E$11:E$310, MATCH($C4111, Ingredients!$B$11:$B$310, 0)), "")="", "", IFERROR(INDEX(Ingredients!E$11:E$310, MATCH($C4111, Ingredients!$B$11:$B$310, 0)), "")))</f>
        <v/>
      </c>
      <c r="AJ4111" s="108" t="str">
        <f>IF($C4111="", "", IF(IFERROR(INDEX(Ingredients!F$11:F$310, MATCH($C4111, Ingredients!$B$11:$B$310, 0)), "")="", "", IFERROR(INDEX(Ingredients!F$11:F$310, MATCH($C4111, Ingredients!$B$11:$B$310, 0)), "")))</f>
        <v/>
      </c>
      <c r="AK4111" s="106" t="str">
        <f>IF($C4111="", "", IF(IFERROR(INDEX(Ingredients!G$11:G$310, MATCH($C4111, Ingredients!$B$11:$B$310, 0)), "")="", "", IFERROR(INDEX(Ingredients!G$11:G$310, MATCH($C4111, Ingredients!$B$11:$B$310, 0)), "")))</f>
        <v/>
      </c>
      <c r="AL4111" s="79" t="str">
        <f>IF($C4111="", "", IF(IFERROR(INDEX(Ingredients!H$11:H$310, MATCH($C4111, Ingredients!$B$11:$B$310, 0)), "")="", "", IFERROR(INDEX(Ingredients!H$11:H$310, MATCH($C4111, Ingredients!$B$11:$B$310, 0)), "")))</f>
        <v/>
      </c>
      <c r="AN4111" s="83" t="str">
        <f t="shared" si="965"/>
        <v/>
      </c>
      <c r="AP4111" s="114" t="str">
        <f t="shared" si="975"/>
        <v/>
      </c>
      <c r="AR4111" s="117" t="str">
        <f>IF($C4111="", "", IF(IFERROR(INDEX(Ingredients!$AI$11:$AI$310, MATCH($C4111, Ingredients!$B$11:$B$310, 0)), "")="", "", IFERROR(INDEX(Ingredients!$AI$11:$AI$310, MATCH($C4111, Ingredients!$B$11:$B$310, 0)), "")))</f>
        <v/>
      </c>
      <c r="AT4111" s="120" t="str">
        <f t="shared" si="976"/>
        <v/>
      </c>
      <c r="AV4111" s="90" t="str">
        <f t="shared" si="966"/>
        <v/>
      </c>
      <c r="AX4111" s="90" t="str">
        <f>IF($AV4111="", "", COUNTIF($AV$11:$AV$5010, "&lt;"&amp;$AV4111)+1+COUNTIF($AV$11:$AV4111, $AV4111)-1)</f>
        <v/>
      </c>
      <c r="AZ4111" s="111" t="str">
        <f>IF($B4111="", "", SUMIF('Shopping List'!$AV$11:$AV$25, $B4111, 'Shopping List'!$BN$11:$BN$25))</f>
        <v/>
      </c>
      <c r="BB4111" s="117" t="str">
        <f t="shared" si="977"/>
        <v/>
      </c>
    </row>
    <row r="4112" spans="1:54" x14ac:dyDescent="0.25">
      <c r="A4112" s="4"/>
      <c r="B4112" s="37"/>
      <c r="C4112" s="124"/>
      <c r="D4112" s="39"/>
      <c r="E4112" s="125"/>
      <c r="F4112" s="48"/>
      <c r="G4112" s="4"/>
      <c r="H4112" s="4"/>
      <c r="I4112" s="95" t="str">
        <f>IF($C4112="", "", IF(IFERROR(INDEX(Ingredients!$C$11:$C$310, MATCH($C4112, Ingredients!$B$11:$B$310, 0)), "")="", "", IFERROR(INDEX(Ingredients!$C$11:$C$310, MATCH($C4112, Ingredients!$B$11:$B$310, 0)), "")))</f>
        <v/>
      </c>
      <c r="J4112" s="73" t="str">
        <f>IF($B4112="", "", IF(IFERROR(INDEX(Meals!$C$11:$C$260, MATCH($B4112, Meals!$B$11:$B$260, 0)), "")="", "", IFERROR(INDEX(Meals!$C$11:$C$260, MATCH($B4112, Meals!$B$11:$B$260, 0)), "")))</f>
        <v/>
      </c>
      <c r="K4112" s="4"/>
      <c r="L4112" s="72" t="str">
        <f t="shared" si="967"/>
        <v/>
      </c>
      <c r="M4112" s="73" t="str">
        <f t="shared" si="968"/>
        <v/>
      </c>
      <c r="N4112" s="4"/>
      <c r="O4112" s="78" t="str">
        <f t="shared" si="969"/>
        <v/>
      </c>
      <c r="P4112" s="79" t="str">
        <f t="shared" si="970"/>
        <v/>
      </c>
      <c r="Q4112" s="4"/>
      <c r="R4112" s="90" t="str">
        <f t="shared" si="971"/>
        <v/>
      </c>
      <c r="S4112" s="4"/>
      <c r="Y4112" s="18" t="str">
        <f t="shared" si="972"/>
        <v/>
      </c>
      <c r="AA4112" s="18" t="str">
        <f t="shared" si="963"/>
        <v/>
      </c>
      <c r="AB4112" s="18" t="str">
        <f t="shared" si="964"/>
        <v/>
      </c>
      <c r="AC4112" s="18" t="str">
        <f t="shared" si="973"/>
        <v/>
      </c>
      <c r="AD4112" s="18" t="str">
        <f t="shared" si="973"/>
        <v/>
      </c>
      <c r="AE4112" s="18" t="str">
        <f t="shared" si="974"/>
        <v/>
      </c>
      <c r="AG4112" s="95" t="str">
        <f>IF($C4112="", "", IF(IFERROR(INDEX(Ingredients!C$11:C$310, MATCH($C4112, Ingredients!$B$11:$B$310, 0)), "")="", "", IFERROR(INDEX(Ingredients!C$11:C$310, MATCH($C4112, Ingredients!$B$11:$B$310, 0)), "")))</f>
        <v/>
      </c>
      <c r="AH4112" s="105" t="str">
        <f>IF($C4112="", "", IF(IFERROR(INDEX(Ingredients!D$11:D$310, MATCH($C4112, Ingredients!$B$11:$B$310, 0)), "")="", "", IFERROR(INDEX(Ingredients!D$11:D$310, MATCH($C4112, Ingredients!$B$11:$B$310, 0)), "")))</f>
        <v/>
      </c>
      <c r="AI4112" s="106" t="str">
        <f>IF($C4112="", "", IF(IFERROR(INDEX(Ingredients!E$11:E$310, MATCH($C4112, Ingredients!$B$11:$B$310, 0)), "")="", "", IFERROR(INDEX(Ingredients!E$11:E$310, MATCH($C4112, Ingredients!$B$11:$B$310, 0)), "")))</f>
        <v/>
      </c>
      <c r="AJ4112" s="108" t="str">
        <f>IF($C4112="", "", IF(IFERROR(INDEX(Ingredients!F$11:F$310, MATCH($C4112, Ingredients!$B$11:$B$310, 0)), "")="", "", IFERROR(INDEX(Ingredients!F$11:F$310, MATCH($C4112, Ingredients!$B$11:$B$310, 0)), "")))</f>
        <v/>
      </c>
      <c r="AK4112" s="106" t="str">
        <f>IF($C4112="", "", IF(IFERROR(INDEX(Ingredients!G$11:G$310, MATCH($C4112, Ingredients!$B$11:$B$310, 0)), "")="", "", IFERROR(INDEX(Ingredients!G$11:G$310, MATCH($C4112, Ingredients!$B$11:$B$310, 0)), "")))</f>
        <v/>
      </c>
      <c r="AL4112" s="79" t="str">
        <f>IF($C4112="", "", IF(IFERROR(INDEX(Ingredients!H$11:H$310, MATCH($C4112, Ingredients!$B$11:$B$310, 0)), "")="", "", IFERROR(INDEX(Ingredients!H$11:H$310, MATCH($C4112, Ingredients!$B$11:$B$310, 0)), "")))</f>
        <v/>
      </c>
      <c r="AN4112" s="83" t="str">
        <f t="shared" si="965"/>
        <v/>
      </c>
      <c r="AP4112" s="114" t="str">
        <f t="shared" si="975"/>
        <v/>
      </c>
      <c r="AR4112" s="117" t="str">
        <f>IF($C4112="", "", IF(IFERROR(INDEX(Ingredients!$AI$11:$AI$310, MATCH($C4112, Ingredients!$B$11:$B$310, 0)), "")="", "", IFERROR(INDEX(Ingredients!$AI$11:$AI$310, MATCH($C4112, Ingredients!$B$11:$B$310, 0)), "")))</f>
        <v/>
      </c>
      <c r="AT4112" s="120" t="str">
        <f t="shared" si="976"/>
        <v/>
      </c>
      <c r="AV4112" s="90" t="str">
        <f t="shared" si="966"/>
        <v/>
      </c>
      <c r="AX4112" s="90" t="str">
        <f>IF($AV4112="", "", COUNTIF($AV$11:$AV$5010, "&lt;"&amp;$AV4112)+1+COUNTIF($AV$11:$AV4112, $AV4112)-1)</f>
        <v/>
      </c>
      <c r="AZ4112" s="111" t="str">
        <f>IF($B4112="", "", SUMIF('Shopping List'!$AV$11:$AV$25, $B4112, 'Shopping List'!$BN$11:$BN$25))</f>
        <v/>
      </c>
      <c r="BB4112" s="117" t="str">
        <f t="shared" si="977"/>
        <v/>
      </c>
    </row>
    <row r="4113" spans="1:54" x14ac:dyDescent="0.25">
      <c r="A4113" s="4"/>
      <c r="B4113" s="37"/>
      <c r="C4113" s="124"/>
      <c r="D4113" s="39"/>
      <c r="E4113" s="125"/>
      <c r="F4113" s="48"/>
      <c r="G4113" s="4"/>
      <c r="H4113" s="4"/>
      <c r="I4113" s="95" t="str">
        <f>IF($C4113="", "", IF(IFERROR(INDEX(Ingredients!$C$11:$C$310, MATCH($C4113, Ingredients!$B$11:$B$310, 0)), "")="", "", IFERROR(INDEX(Ingredients!$C$11:$C$310, MATCH($C4113, Ingredients!$B$11:$B$310, 0)), "")))</f>
        <v/>
      </c>
      <c r="J4113" s="73" t="str">
        <f>IF($B4113="", "", IF(IFERROR(INDEX(Meals!$C$11:$C$260, MATCH($B4113, Meals!$B$11:$B$260, 0)), "")="", "", IFERROR(INDEX(Meals!$C$11:$C$260, MATCH($B4113, Meals!$B$11:$B$260, 0)), "")))</f>
        <v/>
      </c>
      <c r="K4113" s="4"/>
      <c r="L4113" s="72" t="str">
        <f t="shared" si="967"/>
        <v/>
      </c>
      <c r="M4113" s="73" t="str">
        <f t="shared" si="968"/>
        <v/>
      </c>
      <c r="N4113" s="4"/>
      <c r="O4113" s="78" t="str">
        <f t="shared" si="969"/>
        <v/>
      </c>
      <c r="P4113" s="79" t="str">
        <f t="shared" si="970"/>
        <v/>
      </c>
      <c r="Q4113" s="4"/>
      <c r="R4113" s="90" t="str">
        <f t="shared" si="971"/>
        <v/>
      </c>
      <c r="S4113" s="4"/>
      <c r="Y4113" s="18" t="str">
        <f t="shared" si="972"/>
        <v/>
      </c>
      <c r="AA4113" s="18" t="str">
        <f t="shared" si="963"/>
        <v/>
      </c>
      <c r="AB4113" s="18" t="str">
        <f t="shared" si="964"/>
        <v/>
      </c>
      <c r="AC4113" s="18" t="str">
        <f t="shared" si="973"/>
        <v/>
      </c>
      <c r="AD4113" s="18" t="str">
        <f t="shared" si="973"/>
        <v/>
      </c>
      <c r="AE4113" s="18" t="str">
        <f t="shared" si="974"/>
        <v/>
      </c>
      <c r="AG4113" s="95" t="str">
        <f>IF($C4113="", "", IF(IFERROR(INDEX(Ingredients!C$11:C$310, MATCH($C4113, Ingredients!$B$11:$B$310, 0)), "")="", "", IFERROR(INDEX(Ingredients!C$11:C$310, MATCH($C4113, Ingredients!$B$11:$B$310, 0)), "")))</f>
        <v/>
      </c>
      <c r="AH4113" s="105" t="str">
        <f>IF($C4113="", "", IF(IFERROR(INDEX(Ingredients!D$11:D$310, MATCH($C4113, Ingredients!$B$11:$B$310, 0)), "")="", "", IFERROR(INDEX(Ingredients!D$11:D$310, MATCH($C4113, Ingredients!$B$11:$B$310, 0)), "")))</f>
        <v/>
      </c>
      <c r="AI4113" s="106" t="str">
        <f>IF($C4113="", "", IF(IFERROR(INDEX(Ingredients!E$11:E$310, MATCH($C4113, Ingredients!$B$11:$B$310, 0)), "")="", "", IFERROR(INDEX(Ingredients!E$11:E$310, MATCH($C4113, Ingredients!$B$11:$B$310, 0)), "")))</f>
        <v/>
      </c>
      <c r="AJ4113" s="108" t="str">
        <f>IF($C4113="", "", IF(IFERROR(INDEX(Ingredients!F$11:F$310, MATCH($C4113, Ingredients!$B$11:$B$310, 0)), "")="", "", IFERROR(INDEX(Ingredients!F$11:F$310, MATCH($C4113, Ingredients!$B$11:$B$310, 0)), "")))</f>
        <v/>
      </c>
      <c r="AK4113" s="106" t="str">
        <f>IF($C4113="", "", IF(IFERROR(INDEX(Ingredients!G$11:G$310, MATCH($C4113, Ingredients!$B$11:$B$310, 0)), "")="", "", IFERROR(INDEX(Ingredients!G$11:G$310, MATCH($C4113, Ingredients!$B$11:$B$310, 0)), "")))</f>
        <v/>
      </c>
      <c r="AL4113" s="79" t="str">
        <f>IF($C4113="", "", IF(IFERROR(INDEX(Ingredients!H$11:H$310, MATCH($C4113, Ingredients!$B$11:$B$310, 0)), "")="", "", IFERROR(INDEX(Ingredients!H$11:H$310, MATCH($C4113, Ingredients!$B$11:$B$310, 0)), "")))</f>
        <v/>
      </c>
      <c r="AN4113" s="83" t="str">
        <f t="shared" si="965"/>
        <v/>
      </c>
      <c r="AP4113" s="114" t="str">
        <f t="shared" si="975"/>
        <v/>
      </c>
      <c r="AR4113" s="117" t="str">
        <f>IF($C4113="", "", IF(IFERROR(INDEX(Ingredients!$AI$11:$AI$310, MATCH($C4113, Ingredients!$B$11:$B$310, 0)), "")="", "", IFERROR(INDEX(Ingredients!$AI$11:$AI$310, MATCH($C4113, Ingredients!$B$11:$B$310, 0)), "")))</f>
        <v/>
      </c>
      <c r="AT4113" s="120" t="str">
        <f t="shared" si="976"/>
        <v/>
      </c>
      <c r="AV4113" s="90" t="str">
        <f t="shared" si="966"/>
        <v/>
      </c>
      <c r="AX4113" s="90" t="str">
        <f>IF($AV4113="", "", COUNTIF($AV$11:$AV$5010, "&lt;"&amp;$AV4113)+1+COUNTIF($AV$11:$AV4113, $AV4113)-1)</f>
        <v/>
      </c>
      <c r="AZ4113" s="111" t="str">
        <f>IF($B4113="", "", SUMIF('Shopping List'!$AV$11:$AV$25, $B4113, 'Shopping List'!$BN$11:$BN$25))</f>
        <v/>
      </c>
      <c r="BB4113" s="117" t="str">
        <f t="shared" si="977"/>
        <v/>
      </c>
    </row>
    <row r="4114" spans="1:54" x14ac:dyDescent="0.25">
      <c r="A4114" s="4"/>
      <c r="B4114" s="37"/>
      <c r="C4114" s="124"/>
      <c r="D4114" s="39"/>
      <c r="E4114" s="125"/>
      <c r="F4114" s="48"/>
      <c r="G4114" s="4"/>
      <c r="H4114" s="4"/>
      <c r="I4114" s="95" t="str">
        <f>IF($C4114="", "", IF(IFERROR(INDEX(Ingredients!$C$11:$C$310, MATCH($C4114, Ingredients!$B$11:$B$310, 0)), "")="", "", IFERROR(INDEX(Ingredients!$C$11:$C$310, MATCH($C4114, Ingredients!$B$11:$B$310, 0)), "")))</f>
        <v/>
      </c>
      <c r="J4114" s="73" t="str">
        <f>IF($B4114="", "", IF(IFERROR(INDEX(Meals!$C$11:$C$260, MATCH($B4114, Meals!$B$11:$B$260, 0)), "")="", "", IFERROR(INDEX(Meals!$C$11:$C$260, MATCH($B4114, Meals!$B$11:$B$260, 0)), "")))</f>
        <v/>
      </c>
      <c r="K4114" s="4"/>
      <c r="L4114" s="72" t="str">
        <f t="shared" si="967"/>
        <v/>
      </c>
      <c r="M4114" s="73" t="str">
        <f t="shared" si="968"/>
        <v/>
      </c>
      <c r="N4114" s="4"/>
      <c r="O4114" s="78" t="str">
        <f t="shared" si="969"/>
        <v/>
      </c>
      <c r="P4114" s="79" t="str">
        <f t="shared" si="970"/>
        <v/>
      </c>
      <c r="Q4114" s="4"/>
      <c r="R4114" s="90" t="str">
        <f t="shared" si="971"/>
        <v/>
      </c>
      <c r="S4114" s="4"/>
      <c r="Y4114" s="18" t="str">
        <f t="shared" si="972"/>
        <v/>
      </c>
      <c r="AA4114" s="18" t="str">
        <f t="shared" si="963"/>
        <v/>
      </c>
      <c r="AB4114" s="18" t="str">
        <f t="shared" si="964"/>
        <v/>
      </c>
      <c r="AC4114" s="18" t="str">
        <f t="shared" si="973"/>
        <v/>
      </c>
      <c r="AD4114" s="18" t="str">
        <f t="shared" si="973"/>
        <v/>
      </c>
      <c r="AE4114" s="18" t="str">
        <f t="shared" si="974"/>
        <v/>
      </c>
      <c r="AG4114" s="95" t="str">
        <f>IF($C4114="", "", IF(IFERROR(INDEX(Ingredients!C$11:C$310, MATCH($C4114, Ingredients!$B$11:$B$310, 0)), "")="", "", IFERROR(INDEX(Ingredients!C$11:C$310, MATCH($C4114, Ingredients!$B$11:$B$310, 0)), "")))</f>
        <v/>
      </c>
      <c r="AH4114" s="105" t="str">
        <f>IF($C4114="", "", IF(IFERROR(INDEX(Ingredients!D$11:D$310, MATCH($C4114, Ingredients!$B$11:$B$310, 0)), "")="", "", IFERROR(INDEX(Ingredients!D$11:D$310, MATCH($C4114, Ingredients!$B$11:$B$310, 0)), "")))</f>
        <v/>
      </c>
      <c r="AI4114" s="106" t="str">
        <f>IF($C4114="", "", IF(IFERROR(INDEX(Ingredients!E$11:E$310, MATCH($C4114, Ingredients!$B$11:$B$310, 0)), "")="", "", IFERROR(INDEX(Ingredients!E$11:E$310, MATCH($C4114, Ingredients!$B$11:$B$310, 0)), "")))</f>
        <v/>
      </c>
      <c r="AJ4114" s="108" t="str">
        <f>IF($C4114="", "", IF(IFERROR(INDEX(Ingredients!F$11:F$310, MATCH($C4114, Ingredients!$B$11:$B$310, 0)), "")="", "", IFERROR(INDEX(Ingredients!F$11:F$310, MATCH($C4114, Ingredients!$B$11:$B$310, 0)), "")))</f>
        <v/>
      </c>
      <c r="AK4114" s="106" t="str">
        <f>IF($C4114="", "", IF(IFERROR(INDEX(Ingredients!G$11:G$310, MATCH($C4114, Ingredients!$B$11:$B$310, 0)), "")="", "", IFERROR(INDEX(Ingredients!G$11:G$310, MATCH($C4114, Ingredients!$B$11:$B$310, 0)), "")))</f>
        <v/>
      </c>
      <c r="AL4114" s="79" t="str">
        <f>IF($C4114="", "", IF(IFERROR(INDEX(Ingredients!H$11:H$310, MATCH($C4114, Ingredients!$B$11:$B$310, 0)), "")="", "", IFERROR(INDEX(Ingredients!H$11:H$310, MATCH($C4114, Ingredients!$B$11:$B$310, 0)), "")))</f>
        <v/>
      </c>
      <c r="AN4114" s="83" t="str">
        <f t="shared" si="965"/>
        <v/>
      </c>
      <c r="AP4114" s="114" t="str">
        <f t="shared" si="975"/>
        <v/>
      </c>
      <c r="AR4114" s="117" t="str">
        <f>IF($C4114="", "", IF(IFERROR(INDEX(Ingredients!$AI$11:$AI$310, MATCH($C4114, Ingredients!$B$11:$B$310, 0)), "")="", "", IFERROR(INDEX(Ingredients!$AI$11:$AI$310, MATCH($C4114, Ingredients!$B$11:$B$310, 0)), "")))</f>
        <v/>
      </c>
      <c r="AT4114" s="120" t="str">
        <f t="shared" si="976"/>
        <v/>
      </c>
      <c r="AV4114" s="90" t="str">
        <f t="shared" si="966"/>
        <v/>
      </c>
      <c r="AX4114" s="90" t="str">
        <f>IF($AV4114="", "", COUNTIF($AV$11:$AV$5010, "&lt;"&amp;$AV4114)+1+COUNTIF($AV$11:$AV4114, $AV4114)-1)</f>
        <v/>
      </c>
      <c r="AZ4114" s="111" t="str">
        <f>IF($B4114="", "", SUMIF('Shopping List'!$AV$11:$AV$25, $B4114, 'Shopping List'!$BN$11:$BN$25))</f>
        <v/>
      </c>
      <c r="BB4114" s="117" t="str">
        <f t="shared" si="977"/>
        <v/>
      </c>
    </row>
    <row r="4115" spans="1:54" x14ac:dyDescent="0.25">
      <c r="A4115" s="4"/>
      <c r="B4115" s="37"/>
      <c r="C4115" s="124"/>
      <c r="D4115" s="39"/>
      <c r="E4115" s="125"/>
      <c r="F4115" s="48"/>
      <c r="G4115" s="4"/>
      <c r="H4115" s="4"/>
      <c r="I4115" s="95" t="str">
        <f>IF($C4115="", "", IF(IFERROR(INDEX(Ingredients!$C$11:$C$310, MATCH($C4115, Ingredients!$B$11:$B$310, 0)), "")="", "", IFERROR(INDEX(Ingredients!$C$11:$C$310, MATCH($C4115, Ingredients!$B$11:$B$310, 0)), "")))</f>
        <v/>
      </c>
      <c r="J4115" s="73" t="str">
        <f>IF($B4115="", "", IF(IFERROR(INDEX(Meals!$C$11:$C$260, MATCH($B4115, Meals!$B$11:$B$260, 0)), "")="", "", IFERROR(INDEX(Meals!$C$11:$C$260, MATCH($B4115, Meals!$B$11:$B$260, 0)), "")))</f>
        <v/>
      </c>
      <c r="K4115" s="4"/>
      <c r="L4115" s="72" t="str">
        <f t="shared" si="967"/>
        <v/>
      </c>
      <c r="M4115" s="73" t="str">
        <f t="shared" si="968"/>
        <v/>
      </c>
      <c r="N4115" s="4"/>
      <c r="O4115" s="78" t="str">
        <f t="shared" si="969"/>
        <v/>
      </c>
      <c r="P4115" s="79" t="str">
        <f t="shared" si="970"/>
        <v/>
      </c>
      <c r="Q4115" s="4"/>
      <c r="R4115" s="90" t="str">
        <f t="shared" si="971"/>
        <v/>
      </c>
      <c r="S4115" s="4"/>
      <c r="Y4115" s="18" t="str">
        <f t="shared" si="972"/>
        <v/>
      </c>
      <c r="AA4115" s="18" t="str">
        <f t="shared" si="963"/>
        <v/>
      </c>
      <c r="AB4115" s="18" t="str">
        <f t="shared" si="964"/>
        <v/>
      </c>
      <c r="AC4115" s="18" t="str">
        <f t="shared" si="973"/>
        <v/>
      </c>
      <c r="AD4115" s="18" t="str">
        <f t="shared" si="973"/>
        <v/>
      </c>
      <c r="AE4115" s="18" t="str">
        <f t="shared" si="974"/>
        <v/>
      </c>
      <c r="AG4115" s="95" t="str">
        <f>IF($C4115="", "", IF(IFERROR(INDEX(Ingredients!C$11:C$310, MATCH($C4115, Ingredients!$B$11:$B$310, 0)), "")="", "", IFERROR(INDEX(Ingredients!C$11:C$310, MATCH($C4115, Ingredients!$B$11:$B$310, 0)), "")))</f>
        <v/>
      </c>
      <c r="AH4115" s="105" t="str">
        <f>IF($C4115="", "", IF(IFERROR(INDEX(Ingredients!D$11:D$310, MATCH($C4115, Ingredients!$B$11:$B$310, 0)), "")="", "", IFERROR(INDEX(Ingredients!D$11:D$310, MATCH($C4115, Ingredients!$B$11:$B$310, 0)), "")))</f>
        <v/>
      </c>
      <c r="AI4115" s="106" t="str">
        <f>IF($C4115="", "", IF(IFERROR(INDEX(Ingredients!E$11:E$310, MATCH($C4115, Ingredients!$B$11:$B$310, 0)), "")="", "", IFERROR(INDEX(Ingredients!E$11:E$310, MATCH($C4115, Ingredients!$B$11:$B$310, 0)), "")))</f>
        <v/>
      </c>
      <c r="AJ4115" s="108" t="str">
        <f>IF($C4115="", "", IF(IFERROR(INDEX(Ingredients!F$11:F$310, MATCH($C4115, Ingredients!$B$11:$B$310, 0)), "")="", "", IFERROR(INDEX(Ingredients!F$11:F$310, MATCH($C4115, Ingredients!$B$11:$B$310, 0)), "")))</f>
        <v/>
      </c>
      <c r="AK4115" s="106" t="str">
        <f>IF($C4115="", "", IF(IFERROR(INDEX(Ingredients!G$11:G$310, MATCH($C4115, Ingredients!$B$11:$B$310, 0)), "")="", "", IFERROR(INDEX(Ingredients!G$11:G$310, MATCH($C4115, Ingredients!$B$11:$B$310, 0)), "")))</f>
        <v/>
      </c>
      <c r="AL4115" s="79" t="str">
        <f>IF($C4115="", "", IF(IFERROR(INDEX(Ingredients!H$11:H$310, MATCH($C4115, Ingredients!$B$11:$B$310, 0)), "")="", "", IFERROR(INDEX(Ingredients!H$11:H$310, MATCH($C4115, Ingredients!$B$11:$B$310, 0)), "")))</f>
        <v/>
      </c>
      <c r="AN4115" s="83" t="str">
        <f t="shared" si="965"/>
        <v/>
      </c>
      <c r="AP4115" s="114" t="str">
        <f t="shared" si="975"/>
        <v/>
      </c>
      <c r="AR4115" s="117" t="str">
        <f>IF($C4115="", "", IF(IFERROR(INDEX(Ingredients!$AI$11:$AI$310, MATCH($C4115, Ingredients!$B$11:$B$310, 0)), "")="", "", IFERROR(INDEX(Ingredients!$AI$11:$AI$310, MATCH($C4115, Ingredients!$B$11:$B$310, 0)), "")))</f>
        <v/>
      </c>
      <c r="AT4115" s="120" t="str">
        <f t="shared" si="976"/>
        <v/>
      </c>
      <c r="AV4115" s="90" t="str">
        <f t="shared" si="966"/>
        <v/>
      </c>
      <c r="AX4115" s="90" t="str">
        <f>IF($AV4115="", "", COUNTIF($AV$11:$AV$5010, "&lt;"&amp;$AV4115)+1+COUNTIF($AV$11:$AV4115, $AV4115)-1)</f>
        <v/>
      </c>
      <c r="AZ4115" s="111" t="str">
        <f>IF($B4115="", "", SUMIF('Shopping List'!$AV$11:$AV$25, $B4115, 'Shopping List'!$BN$11:$BN$25))</f>
        <v/>
      </c>
      <c r="BB4115" s="117" t="str">
        <f t="shared" si="977"/>
        <v/>
      </c>
    </row>
    <row r="4116" spans="1:54" x14ac:dyDescent="0.25">
      <c r="A4116" s="4"/>
      <c r="B4116" s="37"/>
      <c r="C4116" s="124"/>
      <c r="D4116" s="39"/>
      <c r="E4116" s="125"/>
      <c r="F4116" s="48"/>
      <c r="G4116" s="4"/>
      <c r="H4116" s="4"/>
      <c r="I4116" s="95" t="str">
        <f>IF($C4116="", "", IF(IFERROR(INDEX(Ingredients!$C$11:$C$310, MATCH($C4116, Ingredients!$B$11:$B$310, 0)), "")="", "", IFERROR(INDEX(Ingredients!$C$11:$C$310, MATCH($C4116, Ingredients!$B$11:$B$310, 0)), "")))</f>
        <v/>
      </c>
      <c r="J4116" s="73" t="str">
        <f>IF($B4116="", "", IF(IFERROR(INDEX(Meals!$C$11:$C$260, MATCH($B4116, Meals!$B$11:$B$260, 0)), "")="", "", IFERROR(INDEX(Meals!$C$11:$C$260, MATCH($B4116, Meals!$B$11:$B$260, 0)), "")))</f>
        <v/>
      </c>
      <c r="K4116" s="4"/>
      <c r="L4116" s="72" t="str">
        <f t="shared" si="967"/>
        <v/>
      </c>
      <c r="M4116" s="73" t="str">
        <f t="shared" si="968"/>
        <v/>
      </c>
      <c r="N4116" s="4"/>
      <c r="O4116" s="78" t="str">
        <f t="shared" si="969"/>
        <v/>
      </c>
      <c r="P4116" s="79" t="str">
        <f t="shared" si="970"/>
        <v/>
      </c>
      <c r="Q4116" s="4"/>
      <c r="R4116" s="90" t="str">
        <f t="shared" si="971"/>
        <v/>
      </c>
      <c r="S4116" s="4"/>
      <c r="Y4116" s="18" t="str">
        <f t="shared" si="972"/>
        <v/>
      </c>
      <c r="AA4116" s="18" t="str">
        <f t="shared" si="963"/>
        <v/>
      </c>
      <c r="AB4116" s="18" t="str">
        <f t="shared" si="964"/>
        <v/>
      </c>
      <c r="AC4116" s="18" t="str">
        <f t="shared" si="973"/>
        <v/>
      </c>
      <c r="AD4116" s="18" t="str">
        <f t="shared" si="973"/>
        <v/>
      </c>
      <c r="AE4116" s="18" t="str">
        <f t="shared" si="974"/>
        <v/>
      </c>
      <c r="AG4116" s="95" t="str">
        <f>IF($C4116="", "", IF(IFERROR(INDEX(Ingredients!C$11:C$310, MATCH($C4116, Ingredients!$B$11:$B$310, 0)), "")="", "", IFERROR(INDEX(Ingredients!C$11:C$310, MATCH($C4116, Ingredients!$B$11:$B$310, 0)), "")))</f>
        <v/>
      </c>
      <c r="AH4116" s="105" t="str">
        <f>IF($C4116="", "", IF(IFERROR(INDEX(Ingredients!D$11:D$310, MATCH($C4116, Ingredients!$B$11:$B$310, 0)), "")="", "", IFERROR(INDEX(Ingredients!D$11:D$310, MATCH($C4116, Ingredients!$B$11:$B$310, 0)), "")))</f>
        <v/>
      </c>
      <c r="AI4116" s="106" t="str">
        <f>IF($C4116="", "", IF(IFERROR(INDEX(Ingredients!E$11:E$310, MATCH($C4116, Ingredients!$B$11:$B$310, 0)), "")="", "", IFERROR(INDEX(Ingredients!E$11:E$310, MATCH($C4116, Ingredients!$B$11:$B$310, 0)), "")))</f>
        <v/>
      </c>
      <c r="AJ4116" s="108" t="str">
        <f>IF($C4116="", "", IF(IFERROR(INDEX(Ingredients!F$11:F$310, MATCH($C4116, Ingredients!$B$11:$B$310, 0)), "")="", "", IFERROR(INDEX(Ingredients!F$11:F$310, MATCH($C4116, Ingredients!$B$11:$B$310, 0)), "")))</f>
        <v/>
      </c>
      <c r="AK4116" s="106" t="str">
        <f>IF($C4116="", "", IF(IFERROR(INDEX(Ingredients!G$11:G$310, MATCH($C4116, Ingredients!$B$11:$B$310, 0)), "")="", "", IFERROR(INDEX(Ingredients!G$11:G$310, MATCH($C4116, Ingredients!$B$11:$B$310, 0)), "")))</f>
        <v/>
      </c>
      <c r="AL4116" s="79" t="str">
        <f>IF($C4116="", "", IF(IFERROR(INDEX(Ingredients!H$11:H$310, MATCH($C4116, Ingredients!$B$11:$B$310, 0)), "")="", "", IFERROR(INDEX(Ingredients!H$11:H$310, MATCH($C4116, Ingredients!$B$11:$B$310, 0)), "")))</f>
        <v/>
      </c>
      <c r="AN4116" s="83" t="str">
        <f t="shared" si="965"/>
        <v/>
      </c>
      <c r="AP4116" s="114" t="str">
        <f t="shared" si="975"/>
        <v/>
      </c>
      <c r="AR4116" s="117" t="str">
        <f>IF($C4116="", "", IF(IFERROR(INDEX(Ingredients!$AI$11:$AI$310, MATCH($C4116, Ingredients!$B$11:$B$310, 0)), "")="", "", IFERROR(INDEX(Ingredients!$AI$11:$AI$310, MATCH($C4116, Ingredients!$B$11:$B$310, 0)), "")))</f>
        <v/>
      </c>
      <c r="AT4116" s="120" t="str">
        <f t="shared" si="976"/>
        <v/>
      </c>
      <c r="AV4116" s="90" t="str">
        <f t="shared" si="966"/>
        <v/>
      </c>
      <c r="AX4116" s="90" t="str">
        <f>IF($AV4116="", "", COUNTIF($AV$11:$AV$5010, "&lt;"&amp;$AV4116)+1+COUNTIF($AV$11:$AV4116, $AV4116)-1)</f>
        <v/>
      </c>
      <c r="AZ4116" s="111" t="str">
        <f>IF($B4116="", "", SUMIF('Shopping List'!$AV$11:$AV$25, $B4116, 'Shopping List'!$BN$11:$BN$25))</f>
        <v/>
      </c>
      <c r="BB4116" s="117" t="str">
        <f t="shared" si="977"/>
        <v/>
      </c>
    </row>
    <row r="4117" spans="1:54" x14ac:dyDescent="0.25">
      <c r="A4117" s="4"/>
      <c r="B4117" s="37"/>
      <c r="C4117" s="124"/>
      <c r="D4117" s="39"/>
      <c r="E4117" s="125"/>
      <c r="F4117" s="48"/>
      <c r="G4117" s="4"/>
      <c r="H4117" s="4"/>
      <c r="I4117" s="95" t="str">
        <f>IF($C4117="", "", IF(IFERROR(INDEX(Ingredients!$C$11:$C$310, MATCH($C4117, Ingredients!$B$11:$B$310, 0)), "")="", "", IFERROR(INDEX(Ingredients!$C$11:$C$310, MATCH($C4117, Ingredients!$B$11:$B$310, 0)), "")))</f>
        <v/>
      </c>
      <c r="J4117" s="73" t="str">
        <f>IF($B4117="", "", IF(IFERROR(INDEX(Meals!$C$11:$C$260, MATCH($B4117, Meals!$B$11:$B$260, 0)), "")="", "", IFERROR(INDEX(Meals!$C$11:$C$260, MATCH($B4117, Meals!$B$11:$B$260, 0)), "")))</f>
        <v/>
      </c>
      <c r="K4117" s="4"/>
      <c r="L4117" s="72" t="str">
        <f t="shared" si="967"/>
        <v/>
      </c>
      <c r="M4117" s="73" t="str">
        <f t="shared" si="968"/>
        <v/>
      </c>
      <c r="N4117" s="4"/>
      <c r="O4117" s="78" t="str">
        <f t="shared" si="969"/>
        <v/>
      </c>
      <c r="P4117" s="79" t="str">
        <f t="shared" si="970"/>
        <v/>
      </c>
      <c r="Q4117" s="4"/>
      <c r="R4117" s="90" t="str">
        <f t="shared" si="971"/>
        <v/>
      </c>
      <c r="S4117" s="4"/>
      <c r="Y4117" s="18" t="str">
        <f t="shared" si="972"/>
        <v/>
      </c>
      <c r="AA4117" s="18" t="str">
        <f t="shared" si="963"/>
        <v/>
      </c>
      <c r="AB4117" s="18" t="str">
        <f t="shared" si="964"/>
        <v/>
      </c>
      <c r="AC4117" s="18" t="str">
        <f t="shared" si="973"/>
        <v/>
      </c>
      <c r="AD4117" s="18" t="str">
        <f t="shared" si="973"/>
        <v/>
      </c>
      <c r="AE4117" s="18" t="str">
        <f t="shared" si="974"/>
        <v/>
      </c>
      <c r="AG4117" s="95" t="str">
        <f>IF($C4117="", "", IF(IFERROR(INDEX(Ingredients!C$11:C$310, MATCH($C4117, Ingredients!$B$11:$B$310, 0)), "")="", "", IFERROR(INDEX(Ingredients!C$11:C$310, MATCH($C4117, Ingredients!$B$11:$B$310, 0)), "")))</f>
        <v/>
      </c>
      <c r="AH4117" s="105" t="str">
        <f>IF($C4117="", "", IF(IFERROR(INDEX(Ingredients!D$11:D$310, MATCH($C4117, Ingredients!$B$11:$B$310, 0)), "")="", "", IFERROR(INDEX(Ingredients!D$11:D$310, MATCH($C4117, Ingredients!$B$11:$B$310, 0)), "")))</f>
        <v/>
      </c>
      <c r="AI4117" s="106" t="str">
        <f>IF($C4117="", "", IF(IFERROR(INDEX(Ingredients!E$11:E$310, MATCH($C4117, Ingredients!$B$11:$B$310, 0)), "")="", "", IFERROR(INDEX(Ingredients!E$11:E$310, MATCH($C4117, Ingredients!$B$11:$B$310, 0)), "")))</f>
        <v/>
      </c>
      <c r="AJ4117" s="108" t="str">
        <f>IF($C4117="", "", IF(IFERROR(INDEX(Ingredients!F$11:F$310, MATCH($C4117, Ingredients!$B$11:$B$310, 0)), "")="", "", IFERROR(INDEX(Ingredients!F$11:F$310, MATCH($C4117, Ingredients!$B$11:$B$310, 0)), "")))</f>
        <v/>
      </c>
      <c r="AK4117" s="106" t="str">
        <f>IF($C4117="", "", IF(IFERROR(INDEX(Ingredients!G$11:G$310, MATCH($C4117, Ingredients!$B$11:$B$310, 0)), "")="", "", IFERROR(INDEX(Ingredients!G$11:G$310, MATCH($C4117, Ingredients!$B$11:$B$310, 0)), "")))</f>
        <v/>
      </c>
      <c r="AL4117" s="79" t="str">
        <f>IF($C4117="", "", IF(IFERROR(INDEX(Ingredients!H$11:H$310, MATCH($C4117, Ingredients!$B$11:$B$310, 0)), "")="", "", IFERROR(INDEX(Ingredients!H$11:H$310, MATCH($C4117, Ingredients!$B$11:$B$310, 0)), "")))</f>
        <v/>
      </c>
      <c r="AN4117" s="83" t="str">
        <f t="shared" si="965"/>
        <v/>
      </c>
      <c r="AP4117" s="114" t="str">
        <f t="shared" si="975"/>
        <v/>
      </c>
      <c r="AR4117" s="117" t="str">
        <f>IF($C4117="", "", IF(IFERROR(INDEX(Ingredients!$AI$11:$AI$310, MATCH($C4117, Ingredients!$B$11:$B$310, 0)), "")="", "", IFERROR(INDEX(Ingredients!$AI$11:$AI$310, MATCH($C4117, Ingredients!$B$11:$B$310, 0)), "")))</f>
        <v/>
      </c>
      <c r="AT4117" s="120" t="str">
        <f t="shared" si="976"/>
        <v/>
      </c>
      <c r="AV4117" s="90" t="str">
        <f t="shared" si="966"/>
        <v/>
      </c>
      <c r="AX4117" s="90" t="str">
        <f>IF($AV4117="", "", COUNTIF($AV$11:$AV$5010, "&lt;"&amp;$AV4117)+1+COUNTIF($AV$11:$AV4117, $AV4117)-1)</f>
        <v/>
      </c>
      <c r="AZ4117" s="111" t="str">
        <f>IF($B4117="", "", SUMIF('Shopping List'!$AV$11:$AV$25, $B4117, 'Shopping List'!$BN$11:$BN$25))</f>
        <v/>
      </c>
      <c r="BB4117" s="117" t="str">
        <f t="shared" si="977"/>
        <v/>
      </c>
    </row>
    <row r="4118" spans="1:54" x14ac:dyDescent="0.25">
      <c r="A4118" s="4"/>
      <c r="B4118" s="37"/>
      <c r="C4118" s="124"/>
      <c r="D4118" s="39"/>
      <c r="E4118" s="125"/>
      <c r="F4118" s="48"/>
      <c r="G4118" s="4"/>
      <c r="H4118" s="4"/>
      <c r="I4118" s="95" t="str">
        <f>IF($C4118="", "", IF(IFERROR(INDEX(Ingredients!$C$11:$C$310, MATCH($C4118, Ingredients!$B$11:$B$310, 0)), "")="", "", IFERROR(INDEX(Ingredients!$C$11:$C$310, MATCH($C4118, Ingredients!$B$11:$B$310, 0)), "")))</f>
        <v/>
      </c>
      <c r="J4118" s="73" t="str">
        <f>IF($B4118="", "", IF(IFERROR(INDEX(Meals!$C$11:$C$260, MATCH($B4118, Meals!$B$11:$B$260, 0)), "")="", "", IFERROR(INDEX(Meals!$C$11:$C$260, MATCH($B4118, Meals!$B$11:$B$260, 0)), "")))</f>
        <v/>
      </c>
      <c r="K4118" s="4"/>
      <c r="L4118" s="72" t="str">
        <f t="shared" si="967"/>
        <v/>
      </c>
      <c r="M4118" s="73" t="str">
        <f t="shared" si="968"/>
        <v/>
      </c>
      <c r="N4118" s="4"/>
      <c r="O4118" s="78" t="str">
        <f t="shared" si="969"/>
        <v/>
      </c>
      <c r="P4118" s="79" t="str">
        <f t="shared" si="970"/>
        <v/>
      </c>
      <c r="Q4118" s="4"/>
      <c r="R4118" s="90" t="str">
        <f t="shared" si="971"/>
        <v/>
      </c>
      <c r="S4118" s="4"/>
      <c r="Y4118" s="18" t="str">
        <f t="shared" si="972"/>
        <v/>
      </c>
      <c r="AA4118" s="18" t="str">
        <f t="shared" si="963"/>
        <v/>
      </c>
      <c r="AB4118" s="18" t="str">
        <f t="shared" si="964"/>
        <v/>
      </c>
      <c r="AC4118" s="18" t="str">
        <f t="shared" si="973"/>
        <v/>
      </c>
      <c r="AD4118" s="18" t="str">
        <f t="shared" si="973"/>
        <v/>
      </c>
      <c r="AE4118" s="18" t="str">
        <f t="shared" si="974"/>
        <v/>
      </c>
      <c r="AG4118" s="95" t="str">
        <f>IF($C4118="", "", IF(IFERROR(INDEX(Ingredients!C$11:C$310, MATCH($C4118, Ingredients!$B$11:$B$310, 0)), "")="", "", IFERROR(INDEX(Ingredients!C$11:C$310, MATCH($C4118, Ingredients!$B$11:$B$310, 0)), "")))</f>
        <v/>
      </c>
      <c r="AH4118" s="105" t="str">
        <f>IF($C4118="", "", IF(IFERROR(INDEX(Ingredients!D$11:D$310, MATCH($C4118, Ingredients!$B$11:$B$310, 0)), "")="", "", IFERROR(INDEX(Ingredients!D$11:D$310, MATCH($C4118, Ingredients!$B$11:$B$310, 0)), "")))</f>
        <v/>
      </c>
      <c r="AI4118" s="106" t="str">
        <f>IF($C4118="", "", IF(IFERROR(INDEX(Ingredients!E$11:E$310, MATCH($C4118, Ingredients!$B$11:$B$310, 0)), "")="", "", IFERROR(INDEX(Ingredients!E$11:E$310, MATCH($C4118, Ingredients!$B$11:$B$310, 0)), "")))</f>
        <v/>
      </c>
      <c r="AJ4118" s="108" t="str">
        <f>IF($C4118="", "", IF(IFERROR(INDEX(Ingredients!F$11:F$310, MATCH($C4118, Ingredients!$B$11:$B$310, 0)), "")="", "", IFERROR(INDEX(Ingredients!F$11:F$310, MATCH($C4118, Ingredients!$B$11:$B$310, 0)), "")))</f>
        <v/>
      </c>
      <c r="AK4118" s="106" t="str">
        <f>IF($C4118="", "", IF(IFERROR(INDEX(Ingredients!G$11:G$310, MATCH($C4118, Ingredients!$B$11:$B$310, 0)), "")="", "", IFERROR(INDEX(Ingredients!G$11:G$310, MATCH($C4118, Ingredients!$B$11:$B$310, 0)), "")))</f>
        <v/>
      </c>
      <c r="AL4118" s="79" t="str">
        <f>IF($C4118="", "", IF(IFERROR(INDEX(Ingredients!H$11:H$310, MATCH($C4118, Ingredients!$B$11:$B$310, 0)), "")="", "", IFERROR(INDEX(Ingredients!H$11:H$310, MATCH($C4118, Ingredients!$B$11:$B$310, 0)), "")))</f>
        <v/>
      </c>
      <c r="AN4118" s="83" t="str">
        <f t="shared" si="965"/>
        <v/>
      </c>
      <c r="AP4118" s="114" t="str">
        <f t="shared" si="975"/>
        <v/>
      </c>
      <c r="AR4118" s="117" t="str">
        <f>IF($C4118="", "", IF(IFERROR(INDEX(Ingredients!$AI$11:$AI$310, MATCH($C4118, Ingredients!$B$11:$B$310, 0)), "")="", "", IFERROR(INDEX(Ingredients!$AI$11:$AI$310, MATCH($C4118, Ingredients!$B$11:$B$310, 0)), "")))</f>
        <v/>
      </c>
      <c r="AT4118" s="120" t="str">
        <f t="shared" si="976"/>
        <v/>
      </c>
      <c r="AV4118" s="90" t="str">
        <f t="shared" si="966"/>
        <v/>
      </c>
      <c r="AX4118" s="90" t="str">
        <f>IF($AV4118="", "", COUNTIF($AV$11:$AV$5010, "&lt;"&amp;$AV4118)+1+COUNTIF($AV$11:$AV4118, $AV4118)-1)</f>
        <v/>
      </c>
      <c r="AZ4118" s="111" t="str">
        <f>IF($B4118="", "", SUMIF('Shopping List'!$AV$11:$AV$25, $B4118, 'Shopping List'!$BN$11:$BN$25))</f>
        <v/>
      </c>
      <c r="BB4118" s="117" t="str">
        <f t="shared" si="977"/>
        <v/>
      </c>
    </row>
    <row r="4119" spans="1:54" x14ac:dyDescent="0.25">
      <c r="A4119" s="4"/>
      <c r="B4119" s="37"/>
      <c r="C4119" s="124"/>
      <c r="D4119" s="39"/>
      <c r="E4119" s="125"/>
      <c r="F4119" s="48"/>
      <c r="G4119" s="4"/>
      <c r="H4119" s="4"/>
      <c r="I4119" s="95" t="str">
        <f>IF($C4119="", "", IF(IFERROR(INDEX(Ingredients!$C$11:$C$310, MATCH($C4119, Ingredients!$B$11:$B$310, 0)), "")="", "", IFERROR(INDEX(Ingredients!$C$11:$C$310, MATCH($C4119, Ingredients!$B$11:$B$310, 0)), "")))</f>
        <v/>
      </c>
      <c r="J4119" s="73" t="str">
        <f>IF($B4119="", "", IF(IFERROR(INDEX(Meals!$C$11:$C$260, MATCH($B4119, Meals!$B$11:$B$260, 0)), "")="", "", IFERROR(INDEX(Meals!$C$11:$C$260, MATCH($B4119, Meals!$B$11:$B$260, 0)), "")))</f>
        <v/>
      </c>
      <c r="K4119" s="4"/>
      <c r="L4119" s="72" t="str">
        <f t="shared" si="967"/>
        <v/>
      </c>
      <c r="M4119" s="73" t="str">
        <f t="shared" si="968"/>
        <v/>
      </c>
      <c r="N4119" s="4"/>
      <c r="O4119" s="78" t="str">
        <f t="shared" si="969"/>
        <v/>
      </c>
      <c r="P4119" s="79" t="str">
        <f t="shared" si="970"/>
        <v/>
      </c>
      <c r="Q4119" s="4"/>
      <c r="R4119" s="90" t="str">
        <f t="shared" si="971"/>
        <v/>
      </c>
      <c r="S4119" s="4"/>
      <c r="Y4119" s="18" t="str">
        <f t="shared" si="972"/>
        <v/>
      </c>
      <c r="AA4119" s="18" t="str">
        <f t="shared" si="963"/>
        <v/>
      </c>
      <c r="AB4119" s="18" t="str">
        <f t="shared" si="964"/>
        <v/>
      </c>
      <c r="AC4119" s="18" t="str">
        <f t="shared" si="973"/>
        <v/>
      </c>
      <c r="AD4119" s="18" t="str">
        <f t="shared" si="973"/>
        <v/>
      </c>
      <c r="AE4119" s="18" t="str">
        <f t="shared" si="974"/>
        <v/>
      </c>
      <c r="AG4119" s="95" t="str">
        <f>IF($C4119="", "", IF(IFERROR(INDEX(Ingredients!C$11:C$310, MATCH($C4119, Ingredients!$B$11:$B$310, 0)), "")="", "", IFERROR(INDEX(Ingredients!C$11:C$310, MATCH($C4119, Ingredients!$B$11:$B$310, 0)), "")))</f>
        <v/>
      </c>
      <c r="AH4119" s="105" t="str">
        <f>IF($C4119="", "", IF(IFERROR(INDEX(Ingredients!D$11:D$310, MATCH($C4119, Ingredients!$B$11:$B$310, 0)), "")="", "", IFERROR(INDEX(Ingredients!D$11:D$310, MATCH($C4119, Ingredients!$B$11:$B$310, 0)), "")))</f>
        <v/>
      </c>
      <c r="AI4119" s="106" t="str">
        <f>IF($C4119="", "", IF(IFERROR(INDEX(Ingredients!E$11:E$310, MATCH($C4119, Ingredients!$B$11:$B$310, 0)), "")="", "", IFERROR(INDEX(Ingredients!E$11:E$310, MATCH($C4119, Ingredients!$B$11:$B$310, 0)), "")))</f>
        <v/>
      </c>
      <c r="AJ4119" s="108" t="str">
        <f>IF($C4119="", "", IF(IFERROR(INDEX(Ingredients!F$11:F$310, MATCH($C4119, Ingredients!$B$11:$B$310, 0)), "")="", "", IFERROR(INDEX(Ingredients!F$11:F$310, MATCH($C4119, Ingredients!$B$11:$B$310, 0)), "")))</f>
        <v/>
      </c>
      <c r="AK4119" s="106" t="str">
        <f>IF($C4119="", "", IF(IFERROR(INDEX(Ingredients!G$11:G$310, MATCH($C4119, Ingredients!$B$11:$B$310, 0)), "")="", "", IFERROR(INDEX(Ingredients!G$11:G$310, MATCH($C4119, Ingredients!$B$11:$B$310, 0)), "")))</f>
        <v/>
      </c>
      <c r="AL4119" s="79" t="str">
        <f>IF($C4119="", "", IF(IFERROR(INDEX(Ingredients!H$11:H$310, MATCH($C4119, Ingredients!$B$11:$B$310, 0)), "")="", "", IFERROR(INDEX(Ingredients!H$11:H$310, MATCH($C4119, Ingredients!$B$11:$B$310, 0)), "")))</f>
        <v/>
      </c>
      <c r="AN4119" s="83" t="str">
        <f t="shared" si="965"/>
        <v/>
      </c>
      <c r="AP4119" s="114" t="str">
        <f t="shared" si="975"/>
        <v/>
      </c>
      <c r="AR4119" s="117" t="str">
        <f>IF($C4119="", "", IF(IFERROR(INDEX(Ingredients!$AI$11:$AI$310, MATCH($C4119, Ingredients!$B$11:$B$310, 0)), "")="", "", IFERROR(INDEX(Ingredients!$AI$11:$AI$310, MATCH($C4119, Ingredients!$B$11:$B$310, 0)), "")))</f>
        <v/>
      </c>
      <c r="AT4119" s="120" t="str">
        <f t="shared" si="976"/>
        <v/>
      </c>
      <c r="AV4119" s="90" t="str">
        <f t="shared" si="966"/>
        <v/>
      </c>
      <c r="AX4119" s="90" t="str">
        <f>IF($AV4119="", "", COUNTIF($AV$11:$AV$5010, "&lt;"&amp;$AV4119)+1+COUNTIF($AV$11:$AV4119, $AV4119)-1)</f>
        <v/>
      </c>
      <c r="AZ4119" s="111" t="str">
        <f>IF($B4119="", "", SUMIF('Shopping List'!$AV$11:$AV$25, $B4119, 'Shopping List'!$BN$11:$BN$25))</f>
        <v/>
      </c>
      <c r="BB4119" s="117" t="str">
        <f t="shared" si="977"/>
        <v/>
      </c>
    </row>
    <row r="4120" spans="1:54" x14ac:dyDescent="0.25">
      <c r="A4120" s="4"/>
      <c r="B4120" s="37"/>
      <c r="C4120" s="124"/>
      <c r="D4120" s="39"/>
      <c r="E4120" s="125"/>
      <c r="F4120" s="48"/>
      <c r="G4120" s="4"/>
      <c r="H4120" s="4"/>
      <c r="I4120" s="95" t="str">
        <f>IF($C4120="", "", IF(IFERROR(INDEX(Ingredients!$C$11:$C$310, MATCH($C4120, Ingredients!$B$11:$B$310, 0)), "")="", "", IFERROR(INDEX(Ingredients!$C$11:$C$310, MATCH($C4120, Ingredients!$B$11:$B$310, 0)), "")))</f>
        <v/>
      </c>
      <c r="J4120" s="73" t="str">
        <f>IF($B4120="", "", IF(IFERROR(INDEX(Meals!$C$11:$C$260, MATCH($B4120, Meals!$B$11:$B$260, 0)), "")="", "", IFERROR(INDEX(Meals!$C$11:$C$260, MATCH($B4120, Meals!$B$11:$B$260, 0)), "")))</f>
        <v/>
      </c>
      <c r="K4120" s="4"/>
      <c r="L4120" s="72" t="str">
        <f t="shared" si="967"/>
        <v/>
      </c>
      <c r="M4120" s="73" t="str">
        <f t="shared" si="968"/>
        <v/>
      </c>
      <c r="N4120" s="4"/>
      <c r="O4120" s="78" t="str">
        <f t="shared" si="969"/>
        <v/>
      </c>
      <c r="P4120" s="79" t="str">
        <f t="shared" si="970"/>
        <v/>
      </c>
      <c r="Q4120" s="4"/>
      <c r="R4120" s="90" t="str">
        <f t="shared" si="971"/>
        <v/>
      </c>
      <c r="S4120" s="4"/>
      <c r="Y4120" s="18" t="str">
        <f t="shared" si="972"/>
        <v/>
      </c>
      <c r="AA4120" s="18" t="str">
        <f t="shared" si="963"/>
        <v/>
      </c>
      <c r="AB4120" s="18" t="str">
        <f t="shared" si="964"/>
        <v/>
      </c>
      <c r="AC4120" s="18" t="str">
        <f t="shared" si="973"/>
        <v/>
      </c>
      <c r="AD4120" s="18" t="str">
        <f t="shared" si="973"/>
        <v/>
      </c>
      <c r="AE4120" s="18" t="str">
        <f t="shared" si="974"/>
        <v/>
      </c>
      <c r="AG4120" s="95" t="str">
        <f>IF($C4120="", "", IF(IFERROR(INDEX(Ingredients!C$11:C$310, MATCH($C4120, Ingredients!$B$11:$B$310, 0)), "")="", "", IFERROR(INDEX(Ingredients!C$11:C$310, MATCH($C4120, Ingredients!$B$11:$B$310, 0)), "")))</f>
        <v/>
      </c>
      <c r="AH4120" s="105" t="str">
        <f>IF($C4120="", "", IF(IFERROR(INDEX(Ingredients!D$11:D$310, MATCH($C4120, Ingredients!$B$11:$B$310, 0)), "")="", "", IFERROR(INDEX(Ingredients!D$11:D$310, MATCH($C4120, Ingredients!$B$11:$B$310, 0)), "")))</f>
        <v/>
      </c>
      <c r="AI4120" s="106" t="str">
        <f>IF($C4120="", "", IF(IFERROR(INDEX(Ingredients!E$11:E$310, MATCH($C4120, Ingredients!$B$11:$B$310, 0)), "")="", "", IFERROR(INDEX(Ingredients!E$11:E$310, MATCH($C4120, Ingredients!$B$11:$B$310, 0)), "")))</f>
        <v/>
      </c>
      <c r="AJ4120" s="108" t="str">
        <f>IF($C4120="", "", IF(IFERROR(INDEX(Ingredients!F$11:F$310, MATCH($C4120, Ingredients!$B$11:$B$310, 0)), "")="", "", IFERROR(INDEX(Ingredients!F$11:F$310, MATCH($C4120, Ingredients!$B$11:$B$310, 0)), "")))</f>
        <v/>
      </c>
      <c r="AK4120" s="106" t="str">
        <f>IF($C4120="", "", IF(IFERROR(INDEX(Ingredients!G$11:G$310, MATCH($C4120, Ingredients!$B$11:$B$310, 0)), "")="", "", IFERROR(INDEX(Ingredients!G$11:G$310, MATCH($C4120, Ingredients!$B$11:$B$310, 0)), "")))</f>
        <v/>
      </c>
      <c r="AL4120" s="79" t="str">
        <f>IF($C4120="", "", IF(IFERROR(INDEX(Ingredients!H$11:H$310, MATCH($C4120, Ingredients!$B$11:$B$310, 0)), "")="", "", IFERROR(INDEX(Ingredients!H$11:H$310, MATCH($C4120, Ingredients!$B$11:$B$310, 0)), "")))</f>
        <v/>
      </c>
      <c r="AN4120" s="83" t="str">
        <f t="shared" si="965"/>
        <v/>
      </c>
      <c r="AP4120" s="114" t="str">
        <f t="shared" si="975"/>
        <v/>
      </c>
      <c r="AR4120" s="117" t="str">
        <f>IF($C4120="", "", IF(IFERROR(INDEX(Ingredients!$AI$11:$AI$310, MATCH($C4120, Ingredients!$B$11:$B$310, 0)), "")="", "", IFERROR(INDEX(Ingredients!$AI$11:$AI$310, MATCH($C4120, Ingredients!$B$11:$B$310, 0)), "")))</f>
        <v/>
      </c>
      <c r="AT4120" s="120" t="str">
        <f t="shared" si="976"/>
        <v/>
      </c>
      <c r="AV4120" s="90" t="str">
        <f t="shared" si="966"/>
        <v/>
      </c>
      <c r="AX4120" s="90" t="str">
        <f>IF($AV4120="", "", COUNTIF($AV$11:$AV$5010, "&lt;"&amp;$AV4120)+1+COUNTIF($AV$11:$AV4120, $AV4120)-1)</f>
        <v/>
      </c>
      <c r="AZ4120" s="111" t="str">
        <f>IF($B4120="", "", SUMIF('Shopping List'!$AV$11:$AV$25, $B4120, 'Shopping List'!$BN$11:$BN$25))</f>
        <v/>
      </c>
      <c r="BB4120" s="117" t="str">
        <f t="shared" si="977"/>
        <v/>
      </c>
    </row>
    <row r="4121" spans="1:54" x14ac:dyDescent="0.25">
      <c r="A4121" s="4"/>
      <c r="B4121" s="37"/>
      <c r="C4121" s="124"/>
      <c r="D4121" s="39"/>
      <c r="E4121" s="125"/>
      <c r="F4121" s="48"/>
      <c r="G4121" s="4"/>
      <c r="H4121" s="4"/>
      <c r="I4121" s="95" t="str">
        <f>IF($C4121="", "", IF(IFERROR(INDEX(Ingredients!$C$11:$C$310, MATCH($C4121, Ingredients!$B$11:$B$310, 0)), "")="", "", IFERROR(INDEX(Ingredients!$C$11:$C$310, MATCH($C4121, Ingredients!$B$11:$B$310, 0)), "")))</f>
        <v/>
      </c>
      <c r="J4121" s="73" t="str">
        <f>IF($B4121="", "", IF(IFERROR(INDEX(Meals!$C$11:$C$260, MATCH($B4121, Meals!$B$11:$B$260, 0)), "")="", "", IFERROR(INDEX(Meals!$C$11:$C$260, MATCH($B4121, Meals!$B$11:$B$260, 0)), "")))</f>
        <v/>
      </c>
      <c r="K4121" s="4"/>
      <c r="L4121" s="72" t="str">
        <f t="shared" si="967"/>
        <v/>
      </c>
      <c r="M4121" s="73" t="str">
        <f t="shared" si="968"/>
        <v/>
      </c>
      <c r="N4121" s="4"/>
      <c r="O4121" s="78" t="str">
        <f t="shared" si="969"/>
        <v/>
      </c>
      <c r="P4121" s="79" t="str">
        <f t="shared" si="970"/>
        <v/>
      </c>
      <c r="Q4121" s="4"/>
      <c r="R4121" s="90" t="str">
        <f t="shared" si="971"/>
        <v/>
      </c>
      <c r="S4121" s="4"/>
      <c r="Y4121" s="18" t="str">
        <f t="shared" si="972"/>
        <v/>
      </c>
      <c r="AA4121" s="18" t="str">
        <f t="shared" si="963"/>
        <v/>
      </c>
      <c r="AB4121" s="18" t="str">
        <f t="shared" si="964"/>
        <v/>
      </c>
      <c r="AC4121" s="18" t="str">
        <f t="shared" si="973"/>
        <v/>
      </c>
      <c r="AD4121" s="18" t="str">
        <f t="shared" si="973"/>
        <v/>
      </c>
      <c r="AE4121" s="18" t="str">
        <f t="shared" si="974"/>
        <v/>
      </c>
      <c r="AG4121" s="95" t="str">
        <f>IF($C4121="", "", IF(IFERROR(INDEX(Ingredients!C$11:C$310, MATCH($C4121, Ingredients!$B$11:$B$310, 0)), "")="", "", IFERROR(INDEX(Ingredients!C$11:C$310, MATCH($C4121, Ingredients!$B$11:$B$310, 0)), "")))</f>
        <v/>
      </c>
      <c r="AH4121" s="105" t="str">
        <f>IF($C4121="", "", IF(IFERROR(INDEX(Ingredients!D$11:D$310, MATCH($C4121, Ingredients!$B$11:$B$310, 0)), "")="", "", IFERROR(INDEX(Ingredients!D$11:D$310, MATCH($C4121, Ingredients!$B$11:$B$310, 0)), "")))</f>
        <v/>
      </c>
      <c r="AI4121" s="106" t="str">
        <f>IF($C4121="", "", IF(IFERROR(INDEX(Ingredients!E$11:E$310, MATCH($C4121, Ingredients!$B$11:$B$310, 0)), "")="", "", IFERROR(INDEX(Ingredients!E$11:E$310, MATCH($C4121, Ingredients!$B$11:$B$310, 0)), "")))</f>
        <v/>
      </c>
      <c r="AJ4121" s="108" t="str">
        <f>IF($C4121="", "", IF(IFERROR(INDEX(Ingredients!F$11:F$310, MATCH($C4121, Ingredients!$B$11:$B$310, 0)), "")="", "", IFERROR(INDEX(Ingredients!F$11:F$310, MATCH($C4121, Ingredients!$B$11:$B$310, 0)), "")))</f>
        <v/>
      </c>
      <c r="AK4121" s="106" t="str">
        <f>IF($C4121="", "", IF(IFERROR(INDEX(Ingredients!G$11:G$310, MATCH($C4121, Ingredients!$B$11:$B$310, 0)), "")="", "", IFERROR(INDEX(Ingredients!G$11:G$310, MATCH($C4121, Ingredients!$B$11:$B$310, 0)), "")))</f>
        <v/>
      </c>
      <c r="AL4121" s="79" t="str">
        <f>IF($C4121="", "", IF(IFERROR(INDEX(Ingredients!H$11:H$310, MATCH($C4121, Ingredients!$B$11:$B$310, 0)), "")="", "", IFERROR(INDEX(Ingredients!H$11:H$310, MATCH($C4121, Ingredients!$B$11:$B$310, 0)), "")))</f>
        <v/>
      </c>
      <c r="AN4121" s="83" t="str">
        <f t="shared" si="965"/>
        <v/>
      </c>
      <c r="AP4121" s="114" t="str">
        <f t="shared" si="975"/>
        <v/>
      </c>
      <c r="AR4121" s="117" t="str">
        <f>IF($C4121="", "", IF(IFERROR(INDEX(Ingredients!$AI$11:$AI$310, MATCH($C4121, Ingredients!$B$11:$B$310, 0)), "")="", "", IFERROR(INDEX(Ingredients!$AI$11:$AI$310, MATCH($C4121, Ingredients!$B$11:$B$310, 0)), "")))</f>
        <v/>
      </c>
      <c r="AT4121" s="120" t="str">
        <f t="shared" si="976"/>
        <v/>
      </c>
      <c r="AV4121" s="90" t="str">
        <f t="shared" si="966"/>
        <v/>
      </c>
      <c r="AX4121" s="90" t="str">
        <f>IF($AV4121="", "", COUNTIF($AV$11:$AV$5010, "&lt;"&amp;$AV4121)+1+COUNTIF($AV$11:$AV4121, $AV4121)-1)</f>
        <v/>
      </c>
      <c r="AZ4121" s="111" t="str">
        <f>IF($B4121="", "", SUMIF('Shopping List'!$AV$11:$AV$25, $B4121, 'Shopping List'!$BN$11:$BN$25))</f>
        <v/>
      </c>
      <c r="BB4121" s="117" t="str">
        <f t="shared" si="977"/>
        <v/>
      </c>
    </row>
    <row r="4122" spans="1:54" x14ac:dyDescent="0.25">
      <c r="A4122" s="4"/>
      <c r="B4122" s="37"/>
      <c r="C4122" s="124"/>
      <c r="D4122" s="39"/>
      <c r="E4122" s="125"/>
      <c r="F4122" s="48"/>
      <c r="G4122" s="4"/>
      <c r="H4122" s="4"/>
      <c r="I4122" s="95" t="str">
        <f>IF($C4122="", "", IF(IFERROR(INDEX(Ingredients!$C$11:$C$310, MATCH($C4122, Ingredients!$B$11:$B$310, 0)), "")="", "", IFERROR(INDEX(Ingredients!$C$11:$C$310, MATCH($C4122, Ingredients!$B$11:$B$310, 0)), "")))</f>
        <v/>
      </c>
      <c r="J4122" s="73" t="str">
        <f>IF($B4122="", "", IF(IFERROR(INDEX(Meals!$C$11:$C$260, MATCH($B4122, Meals!$B$11:$B$260, 0)), "")="", "", IFERROR(INDEX(Meals!$C$11:$C$260, MATCH($B4122, Meals!$B$11:$B$260, 0)), "")))</f>
        <v/>
      </c>
      <c r="K4122" s="4"/>
      <c r="L4122" s="72" t="str">
        <f t="shared" si="967"/>
        <v/>
      </c>
      <c r="M4122" s="73" t="str">
        <f t="shared" si="968"/>
        <v/>
      </c>
      <c r="N4122" s="4"/>
      <c r="O4122" s="78" t="str">
        <f t="shared" si="969"/>
        <v/>
      </c>
      <c r="P4122" s="79" t="str">
        <f t="shared" si="970"/>
        <v/>
      </c>
      <c r="Q4122" s="4"/>
      <c r="R4122" s="90" t="str">
        <f t="shared" si="971"/>
        <v/>
      </c>
      <c r="S4122" s="4"/>
      <c r="Y4122" s="18" t="str">
        <f t="shared" si="972"/>
        <v/>
      </c>
      <c r="AA4122" s="18" t="str">
        <f t="shared" si="963"/>
        <v/>
      </c>
      <c r="AB4122" s="18" t="str">
        <f t="shared" si="964"/>
        <v/>
      </c>
      <c r="AC4122" s="18" t="str">
        <f t="shared" si="973"/>
        <v/>
      </c>
      <c r="AD4122" s="18" t="str">
        <f t="shared" si="973"/>
        <v/>
      </c>
      <c r="AE4122" s="18" t="str">
        <f t="shared" si="974"/>
        <v/>
      </c>
      <c r="AG4122" s="95" t="str">
        <f>IF($C4122="", "", IF(IFERROR(INDEX(Ingredients!C$11:C$310, MATCH($C4122, Ingredients!$B$11:$B$310, 0)), "")="", "", IFERROR(INDEX(Ingredients!C$11:C$310, MATCH($C4122, Ingredients!$B$11:$B$310, 0)), "")))</f>
        <v/>
      </c>
      <c r="AH4122" s="105" t="str">
        <f>IF($C4122="", "", IF(IFERROR(INDEX(Ingredients!D$11:D$310, MATCH($C4122, Ingredients!$B$11:$B$310, 0)), "")="", "", IFERROR(INDEX(Ingredients!D$11:D$310, MATCH($C4122, Ingredients!$B$11:$B$310, 0)), "")))</f>
        <v/>
      </c>
      <c r="AI4122" s="106" t="str">
        <f>IF($C4122="", "", IF(IFERROR(INDEX(Ingredients!E$11:E$310, MATCH($C4122, Ingredients!$B$11:$B$310, 0)), "")="", "", IFERROR(INDEX(Ingredients!E$11:E$310, MATCH($C4122, Ingredients!$B$11:$B$310, 0)), "")))</f>
        <v/>
      </c>
      <c r="AJ4122" s="108" t="str">
        <f>IF($C4122="", "", IF(IFERROR(INDEX(Ingredients!F$11:F$310, MATCH($C4122, Ingredients!$B$11:$B$310, 0)), "")="", "", IFERROR(INDEX(Ingredients!F$11:F$310, MATCH($C4122, Ingredients!$B$11:$B$310, 0)), "")))</f>
        <v/>
      </c>
      <c r="AK4122" s="106" t="str">
        <f>IF($C4122="", "", IF(IFERROR(INDEX(Ingredients!G$11:G$310, MATCH($C4122, Ingredients!$B$11:$B$310, 0)), "")="", "", IFERROR(INDEX(Ingredients!G$11:G$310, MATCH($C4122, Ingredients!$B$11:$B$310, 0)), "")))</f>
        <v/>
      </c>
      <c r="AL4122" s="79" t="str">
        <f>IF($C4122="", "", IF(IFERROR(INDEX(Ingredients!H$11:H$310, MATCH($C4122, Ingredients!$B$11:$B$310, 0)), "")="", "", IFERROR(INDEX(Ingredients!H$11:H$310, MATCH($C4122, Ingredients!$B$11:$B$310, 0)), "")))</f>
        <v/>
      </c>
      <c r="AN4122" s="83" t="str">
        <f t="shared" si="965"/>
        <v/>
      </c>
      <c r="AP4122" s="114" t="str">
        <f t="shared" si="975"/>
        <v/>
      </c>
      <c r="AR4122" s="117" t="str">
        <f>IF($C4122="", "", IF(IFERROR(INDEX(Ingredients!$AI$11:$AI$310, MATCH($C4122, Ingredients!$B$11:$B$310, 0)), "")="", "", IFERROR(INDEX(Ingredients!$AI$11:$AI$310, MATCH($C4122, Ingredients!$B$11:$B$310, 0)), "")))</f>
        <v/>
      </c>
      <c r="AT4122" s="120" t="str">
        <f t="shared" si="976"/>
        <v/>
      </c>
      <c r="AV4122" s="90" t="str">
        <f t="shared" si="966"/>
        <v/>
      </c>
      <c r="AX4122" s="90" t="str">
        <f>IF($AV4122="", "", COUNTIF($AV$11:$AV$5010, "&lt;"&amp;$AV4122)+1+COUNTIF($AV$11:$AV4122, $AV4122)-1)</f>
        <v/>
      </c>
      <c r="AZ4122" s="111" t="str">
        <f>IF($B4122="", "", SUMIF('Shopping List'!$AV$11:$AV$25, $B4122, 'Shopping List'!$BN$11:$BN$25))</f>
        <v/>
      </c>
      <c r="BB4122" s="117" t="str">
        <f t="shared" si="977"/>
        <v/>
      </c>
    </row>
    <row r="4123" spans="1:54" x14ac:dyDescent="0.25">
      <c r="A4123" s="4"/>
      <c r="B4123" s="37"/>
      <c r="C4123" s="124"/>
      <c r="D4123" s="39"/>
      <c r="E4123" s="125"/>
      <c r="F4123" s="48"/>
      <c r="G4123" s="4"/>
      <c r="H4123" s="4"/>
      <c r="I4123" s="95" t="str">
        <f>IF($C4123="", "", IF(IFERROR(INDEX(Ingredients!$C$11:$C$310, MATCH($C4123, Ingredients!$B$11:$B$310, 0)), "")="", "", IFERROR(INDEX(Ingredients!$C$11:$C$310, MATCH($C4123, Ingredients!$B$11:$B$310, 0)), "")))</f>
        <v/>
      </c>
      <c r="J4123" s="73" t="str">
        <f>IF($B4123="", "", IF(IFERROR(INDEX(Meals!$C$11:$C$260, MATCH($B4123, Meals!$B$11:$B$260, 0)), "")="", "", IFERROR(INDEX(Meals!$C$11:$C$260, MATCH($B4123, Meals!$B$11:$B$260, 0)), "")))</f>
        <v/>
      </c>
      <c r="K4123" s="4"/>
      <c r="L4123" s="72" t="str">
        <f t="shared" si="967"/>
        <v/>
      </c>
      <c r="M4123" s="73" t="str">
        <f t="shared" si="968"/>
        <v/>
      </c>
      <c r="N4123" s="4"/>
      <c r="O4123" s="78" t="str">
        <f t="shared" si="969"/>
        <v/>
      </c>
      <c r="P4123" s="79" t="str">
        <f t="shared" si="970"/>
        <v/>
      </c>
      <c r="Q4123" s="4"/>
      <c r="R4123" s="90" t="str">
        <f t="shared" si="971"/>
        <v/>
      </c>
      <c r="S4123" s="4"/>
      <c r="Y4123" s="18" t="str">
        <f t="shared" si="972"/>
        <v/>
      </c>
      <c r="AA4123" s="18" t="str">
        <f t="shared" si="963"/>
        <v/>
      </c>
      <c r="AB4123" s="18" t="str">
        <f t="shared" si="964"/>
        <v/>
      </c>
      <c r="AC4123" s="18" t="str">
        <f t="shared" si="973"/>
        <v/>
      </c>
      <c r="AD4123" s="18" t="str">
        <f t="shared" si="973"/>
        <v/>
      </c>
      <c r="AE4123" s="18" t="str">
        <f t="shared" si="974"/>
        <v/>
      </c>
      <c r="AG4123" s="95" t="str">
        <f>IF($C4123="", "", IF(IFERROR(INDEX(Ingredients!C$11:C$310, MATCH($C4123, Ingredients!$B$11:$B$310, 0)), "")="", "", IFERROR(INDEX(Ingredients!C$11:C$310, MATCH($C4123, Ingredients!$B$11:$B$310, 0)), "")))</f>
        <v/>
      </c>
      <c r="AH4123" s="105" t="str">
        <f>IF($C4123="", "", IF(IFERROR(INDEX(Ingredients!D$11:D$310, MATCH($C4123, Ingredients!$B$11:$B$310, 0)), "")="", "", IFERROR(INDEX(Ingredients!D$11:D$310, MATCH($C4123, Ingredients!$B$11:$B$310, 0)), "")))</f>
        <v/>
      </c>
      <c r="AI4123" s="106" t="str">
        <f>IF($C4123="", "", IF(IFERROR(INDEX(Ingredients!E$11:E$310, MATCH($C4123, Ingredients!$B$11:$B$310, 0)), "")="", "", IFERROR(INDEX(Ingredients!E$11:E$310, MATCH($C4123, Ingredients!$B$11:$B$310, 0)), "")))</f>
        <v/>
      </c>
      <c r="AJ4123" s="108" t="str">
        <f>IF($C4123="", "", IF(IFERROR(INDEX(Ingredients!F$11:F$310, MATCH($C4123, Ingredients!$B$11:$B$310, 0)), "")="", "", IFERROR(INDEX(Ingredients!F$11:F$310, MATCH($C4123, Ingredients!$B$11:$B$310, 0)), "")))</f>
        <v/>
      </c>
      <c r="AK4123" s="106" t="str">
        <f>IF($C4123="", "", IF(IFERROR(INDEX(Ingredients!G$11:G$310, MATCH($C4123, Ingredients!$B$11:$B$310, 0)), "")="", "", IFERROR(INDEX(Ingredients!G$11:G$310, MATCH($C4123, Ingredients!$B$11:$B$310, 0)), "")))</f>
        <v/>
      </c>
      <c r="AL4123" s="79" t="str">
        <f>IF($C4123="", "", IF(IFERROR(INDEX(Ingredients!H$11:H$310, MATCH($C4123, Ingredients!$B$11:$B$310, 0)), "")="", "", IFERROR(INDEX(Ingredients!H$11:H$310, MATCH($C4123, Ingredients!$B$11:$B$310, 0)), "")))</f>
        <v/>
      </c>
      <c r="AN4123" s="83" t="str">
        <f t="shared" si="965"/>
        <v/>
      </c>
      <c r="AP4123" s="114" t="str">
        <f t="shared" si="975"/>
        <v/>
      </c>
      <c r="AR4123" s="117" t="str">
        <f>IF($C4123="", "", IF(IFERROR(INDEX(Ingredients!$AI$11:$AI$310, MATCH($C4123, Ingredients!$B$11:$B$310, 0)), "")="", "", IFERROR(INDEX(Ingredients!$AI$11:$AI$310, MATCH($C4123, Ingredients!$B$11:$B$310, 0)), "")))</f>
        <v/>
      </c>
      <c r="AT4123" s="120" t="str">
        <f t="shared" si="976"/>
        <v/>
      </c>
      <c r="AV4123" s="90" t="str">
        <f t="shared" si="966"/>
        <v/>
      </c>
      <c r="AX4123" s="90" t="str">
        <f>IF($AV4123="", "", COUNTIF($AV$11:$AV$5010, "&lt;"&amp;$AV4123)+1+COUNTIF($AV$11:$AV4123, $AV4123)-1)</f>
        <v/>
      </c>
      <c r="AZ4123" s="111" t="str">
        <f>IF($B4123="", "", SUMIF('Shopping List'!$AV$11:$AV$25, $B4123, 'Shopping List'!$BN$11:$BN$25))</f>
        <v/>
      </c>
      <c r="BB4123" s="117" t="str">
        <f t="shared" si="977"/>
        <v/>
      </c>
    </row>
    <row r="4124" spans="1:54" x14ac:dyDescent="0.25">
      <c r="A4124" s="4"/>
      <c r="B4124" s="37"/>
      <c r="C4124" s="124"/>
      <c r="D4124" s="39"/>
      <c r="E4124" s="125"/>
      <c r="F4124" s="48"/>
      <c r="G4124" s="4"/>
      <c r="H4124" s="4"/>
      <c r="I4124" s="95" t="str">
        <f>IF($C4124="", "", IF(IFERROR(INDEX(Ingredients!$C$11:$C$310, MATCH($C4124, Ingredients!$B$11:$B$310, 0)), "")="", "", IFERROR(INDEX(Ingredients!$C$11:$C$310, MATCH($C4124, Ingredients!$B$11:$B$310, 0)), "")))</f>
        <v/>
      </c>
      <c r="J4124" s="73" t="str">
        <f>IF($B4124="", "", IF(IFERROR(INDEX(Meals!$C$11:$C$260, MATCH($B4124, Meals!$B$11:$B$260, 0)), "")="", "", IFERROR(INDEX(Meals!$C$11:$C$260, MATCH($B4124, Meals!$B$11:$B$260, 0)), "")))</f>
        <v/>
      </c>
      <c r="K4124" s="4"/>
      <c r="L4124" s="72" t="str">
        <f t="shared" si="967"/>
        <v/>
      </c>
      <c r="M4124" s="73" t="str">
        <f t="shared" si="968"/>
        <v/>
      </c>
      <c r="N4124" s="4"/>
      <c r="O4124" s="78" t="str">
        <f t="shared" si="969"/>
        <v/>
      </c>
      <c r="P4124" s="79" t="str">
        <f t="shared" si="970"/>
        <v/>
      </c>
      <c r="Q4124" s="4"/>
      <c r="R4124" s="90" t="str">
        <f t="shared" si="971"/>
        <v/>
      </c>
      <c r="S4124" s="4"/>
      <c r="Y4124" s="18" t="str">
        <f t="shared" si="972"/>
        <v/>
      </c>
      <c r="AA4124" s="18" t="str">
        <f t="shared" si="963"/>
        <v/>
      </c>
      <c r="AB4124" s="18" t="str">
        <f t="shared" si="964"/>
        <v/>
      </c>
      <c r="AC4124" s="18" t="str">
        <f t="shared" si="973"/>
        <v/>
      </c>
      <c r="AD4124" s="18" t="str">
        <f t="shared" si="973"/>
        <v/>
      </c>
      <c r="AE4124" s="18" t="str">
        <f t="shared" si="974"/>
        <v/>
      </c>
      <c r="AG4124" s="95" t="str">
        <f>IF($C4124="", "", IF(IFERROR(INDEX(Ingredients!C$11:C$310, MATCH($C4124, Ingredients!$B$11:$B$310, 0)), "")="", "", IFERROR(INDEX(Ingredients!C$11:C$310, MATCH($C4124, Ingredients!$B$11:$B$310, 0)), "")))</f>
        <v/>
      </c>
      <c r="AH4124" s="105" t="str">
        <f>IF($C4124="", "", IF(IFERROR(INDEX(Ingredients!D$11:D$310, MATCH($C4124, Ingredients!$B$11:$B$310, 0)), "")="", "", IFERROR(INDEX(Ingredients!D$11:D$310, MATCH($C4124, Ingredients!$B$11:$B$310, 0)), "")))</f>
        <v/>
      </c>
      <c r="AI4124" s="106" t="str">
        <f>IF($C4124="", "", IF(IFERROR(INDEX(Ingredients!E$11:E$310, MATCH($C4124, Ingredients!$B$11:$B$310, 0)), "")="", "", IFERROR(INDEX(Ingredients!E$11:E$310, MATCH($C4124, Ingredients!$B$11:$B$310, 0)), "")))</f>
        <v/>
      </c>
      <c r="AJ4124" s="108" t="str">
        <f>IF($C4124="", "", IF(IFERROR(INDEX(Ingredients!F$11:F$310, MATCH($C4124, Ingredients!$B$11:$B$310, 0)), "")="", "", IFERROR(INDEX(Ingredients!F$11:F$310, MATCH($C4124, Ingredients!$B$11:$B$310, 0)), "")))</f>
        <v/>
      </c>
      <c r="AK4124" s="106" t="str">
        <f>IF($C4124="", "", IF(IFERROR(INDEX(Ingredients!G$11:G$310, MATCH($C4124, Ingredients!$B$11:$B$310, 0)), "")="", "", IFERROR(INDEX(Ingredients!G$11:G$310, MATCH($C4124, Ingredients!$B$11:$B$310, 0)), "")))</f>
        <v/>
      </c>
      <c r="AL4124" s="79" t="str">
        <f>IF($C4124="", "", IF(IFERROR(INDEX(Ingredients!H$11:H$310, MATCH($C4124, Ingredients!$B$11:$B$310, 0)), "")="", "", IFERROR(INDEX(Ingredients!H$11:H$310, MATCH($C4124, Ingredients!$B$11:$B$310, 0)), "")))</f>
        <v/>
      </c>
      <c r="AN4124" s="83" t="str">
        <f t="shared" si="965"/>
        <v/>
      </c>
      <c r="AP4124" s="114" t="str">
        <f t="shared" si="975"/>
        <v/>
      </c>
      <c r="AR4124" s="117" t="str">
        <f>IF($C4124="", "", IF(IFERROR(INDEX(Ingredients!$AI$11:$AI$310, MATCH($C4124, Ingredients!$B$11:$B$310, 0)), "")="", "", IFERROR(INDEX(Ingredients!$AI$11:$AI$310, MATCH($C4124, Ingredients!$B$11:$B$310, 0)), "")))</f>
        <v/>
      </c>
      <c r="AT4124" s="120" t="str">
        <f t="shared" si="976"/>
        <v/>
      </c>
      <c r="AV4124" s="90" t="str">
        <f t="shared" si="966"/>
        <v/>
      </c>
      <c r="AX4124" s="90" t="str">
        <f>IF($AV4124="", "", COUNTIF($AV$11:$AV$5010, "&lt;"&amp;$AV4124)+1+COUNTIF($AV$11:$AV4124, $AV4124)-1)</f>
        <v/>
      </c>
      <c r="AZ4124" s="111" t="str">
        <f>IF($B4124="", "", SUMIF('Shopping List'!$AV$11:$AV$25, $B4124, 'Shopping List'!$BN$11:$BN$25))</f>
        <v/>
      </c>
      <c r="BB4124" s="117" t="str">
        <f t="shared" si="977"/>
        <v/>
      </c>
    </row>
    <row r="4125" spans="1:54" x14ac:dyDescent="0.25">
      <c r="A4125" s="4"/>
      <c r="B4125" s="37"/>
      <c r="C4125" s="124"/>
      <c r="D4125" s="39"/>
      <c r="E4125" s="125"/>
      <c r="F4125" s="48"/>
      <c r="G4125" s="4"/>
      <c r="H4125" s="4"/>
      <c r="I4125" s="95" t="str">
        <f>IF($C4125="", "", IF(IFERROR(INDEX(Ingredients!$C$11:$C$310, MATCH($C4125, Ingredients!$B$11:$B$310, 0)), "")="", "", IFERROR(INDEX(Ingredients!$C$11:$C$310, MATCH($C4125, Ingredients!$B$11:$B$310, 0)), "")))</f>
        <v/>
      </c>
      <c r="J4125" s="73" t="str">
        <f>IF($B4125="", "", IF(IFERROR(INDEX(Meals!$C$11:$C$260, MATCH($B4125, Meals!$B$11:$B$260, 0)), "")="", "", IFERROR(INDEX(Meals!$C$11:$C$260, MATCH($B4125, Meals!$B$11:$B$260, 0)), "")))</f>
        <v/>
      </c>
      <c r="K4125" s="4"/>
      <c r="L4125" s="72" t="str">
        <f t="shared" si="967"/>
        <v/>
      </c>
      <c r="M4125" s="73" t="str">
        <f t="shared" si="968"/>
        <v/>
      </c>
      <c r="N4125" s="4"/>
      <c r="O4125" s="78" t="str">
        <f t="shared" si="969"/>
        <v/>
      </c>
      <c r="P4125" s="79" t="str">
        <f t="shared" si="970"/>
        <v/>
      </c>
      <c r="Q4125" s="4"/>
      <c r="R4125" s="90" t="str">
        <f t="shared" si="971"/>
        <v/>
      </c>
      <c r="S4125" s="4"/>
      <c r="Y4125" s="18" t="str">
        <f t="shared" si="972"/>
        <v/>
      </c>
      <c r="AA4125" s="18" t="str">
        <f t="shared" si="963"/>
        <v/>
      </c>
      <c r="AB4125" s="18" t="str">
        <f t="shared" si="964"/>
        <v/>
      </c>
      <c r="AC4125" s="18" t="str">
        <f t="shared" si="973"/>
        <v/>
      </c>
      <c r="AD4125" s="18" t="str">
        <f t="shared" si="973"/>
        <v/>
      </c>
      <c r="AE4125" s="18" t="str">
        <f t="shared" si="974"/>
        <v/>
      </c>
      <c r="AG4125" s="95" t="str">
        <f>IF($C4125="", "", IF(IFERROR(INDEX(Ingredients!C$11:C$310, MATCH($C4125, Ingredients!$B$11:$B$310, 0)), "")="", "", IFERROR(INDEX(Ingredients!C$11:C$310, MATCH($C4125, Ingredients!$B$11:$B$310, 0)), "")))</f>
        <v/>
      </c>
      <c r="AH4125" s="105" t="str">
        <f>IF($C4125="", "", IF(IFERROR(INDEX(Ingredients!D$11:D$310, MATCH($C4125, Ingredients!$B$11:$B$310, 0)), "")="", "", IFERROR(INDEX(Ingredients!D$11:D$310, MATCH($C4125, Ingredients!$B$11:$B$310, 0)), "")))</f>
        <v/>
      </c>
      <c r="AI4125" s="106" t="str">
        <f>IF($C4125="", "", IF(IFERROR(INDEX(Ingredients!E$11:E$310, MATCH($C4125, Ingredients!$B$11:$B$310, 0)), "")="", "", IFERROR(INDEX(Ingredients!E$11:E$310, MATCH($C4125, Ingredients!$B$11:$B$310, 0)), "")))</f>
        <v/>
      </c>
      <c r="AJ4125" s="108" t="str">
        <f>IF($C4125="", "", IF(IFERROR(INDEX(Ingredients!F$11:F$310, MATCH($C4125, Ingredients!$B$11:$B$310, 0)), "")="", "", IFERROR(INDEX(Ingredients!F$11:F$310, MATCH($C4125, Ingredients!$B$11:$B$310, 0)), "")))</f>
        <v/>
      </c>
      <c r="AK4125" s="106" t="str">
        <f>IF($C4125="", "", IF(IFERROR(INDEX(Ingredients!G$11:G$310, MATCH($C4125, Ingredients!$B$11:$B$310, 0)), "")="", "", IFERROR(INDEX(Ingredients!G$11:G$310, MATCH($C4125, Ingredients!$B$11:$B$310, 0)), "")))</f>
        <v/>
      </c>
      <c r="AL4125" s="79" t="str">
        <f>IF($C4125="", "", IF(IFERROR(INDEX(Ingredients!H$11:H$310, MATCH($C4125, Ingredients!$B$11:$B$310, 0)), "")="", "", IFERROR(INDEX(Ingredients!H$11:H$310, MATCH($C4125, Ingredients!$B$11:$B$310, 0)), "")))</f>
        <v/>
      </c>
      <c r="AN4125" s="83" t="str">
        <f t="shared" si="965"/>
        <v/>
      </c>
      <c r="AP4125" s="114" t="str">
        <f t="shared" si="975"/>
        <v/>
      </c>
      <c r="AR4125" s="117" t="str">
        <f>IF($C4125="", "", IF(IFERROR(INDEX(Ingredients!$AI$11:$AI$310, MATCH($C4125, Ingredients!$B$11:$B$310, 0)), "")="", "", IFERROR(INDEX(Ingredients!$AI$11:$AI$310, MATCH($C4125, Ingredients!$B$11:$B$310, 0)), "")))</f>
        <v/>
      </c>
      <c r="AT4125" s="120" t="str">
        <f t="shared" si="976"/>
        <v/>
      </c>
      <c r="AV4125" s="90" t="str">
        <f t="shared" si="966"/>
        <v/>
      </c>
      <c r="AX4125" s="90" t="str">
        <f>IF($AV4125="", "", COUNTIF($AV$11:$AV$5010, "&lt;"&amp;$AV4125)+1+COUNTIF($AV$11:$AV4125, $AV4125)-1)</f>
        <v/>
      </c>
      <c r="AZ4125" s="111" t="str">
        <f>IF($B4125="", "", SUMIF('Shopping List'!$AV$11:$AV$25, $B4125, 'Shopping List'!$BN$11:$BN$25))</f>
        <v/>
      </c>
      <c r="BB4125" s="117" t="str">
        <f t="shared" si="977"/>
        <v/>
      </c>
    </row>
    <row r="4126" spans="1:54" x14ac:dyDescent="0.25">
      <c r="A4126" s="4"/>
      <c r="B4126" s="37"/>
      <c r="C4126" s="124"/>
      <c r="D4126" s="39"/>
      <c r="E4126" s="125"/>
      <c r="F4126" s="48"/>
      <c r="G4126" s="4"/>
      <c r="H4126" s="4"/>
      <c r="I4126" s="95" t="str">
        <f>IF($C4126="", "", IF(IFERROR(INDEX(Ingredients!$C$11:$C$310, MATCH($C4126, Ingredients!$B$11:$B$310, 0)), "")="", "", IFERROR(INDEX(Ingredients!$C$11:$C$310, MATCH($C4126, Ingredients!$B$11:$B$310, 0)), "")))</f>
        <v/>
      </c>
      <c r="J4126" s="73" t="str">
        <f>IF($B4126="", "", IF(IFERROR(INDEX(Meals!$C$11:$C$260, MATCH($B4126, Meals!$B$11:$B$260, 0)), "")="", "", IFERROR(INDEX(Meals!$C$11:$C$260, MATCH($B4126, Meals!$B$11:$B$260, 0)), "")))</f>
        <v/>
      </c>
      <c r="K4126" s="4"/>
      <c r="L4126" s="72" t="str">
        <f t="shared" si="967"/>
        <v/>
      </c>
      <c r="M4126" s="73" t="str">
        <f t="shared" si="968"/>
        <v/>
      </c>
      <c r="N4126" s="4"/>
      <c r="O4126" s="78" t="str">
        <f t="shared" si="969"/>
        <v/>
      </c>
      <c r="P4126" s="79" t="str">
        <f t="shared" si="970"/>
        <v/>
      </c>
      <c r="Q4126" s="4"/>
      <c r="R4126" s="90" t="str">
        <f t="shared" si="971"/>
        <v/>
      </c>
      <c r="S4126" s="4"/>
      <c r="Y4126" s="18" t="str">
        <f t="shared" si="972"/>
        <v/>
      </c>
      <c r="AA4126" s="18" t="str">
        <f t="shared" si="963"/>
        <v/>
      </c>
      <c r="AB4126" s="18" t="str">
        <f t="shared" si="964"/>
        <v/>
      </c>
      <c r="AC4126" s="18" t="str">
        <f t="shared" si="973"/>
        <v/>
      </c>
      <c r="AD4126" s="18" t="str">
        <f t="shared" si="973"/>
        <v/>
      </c>
      <c r="AE4126" s="18" t="str">
        <f t="shared" si="974"/>
        <v/>
      </c>
      <c r="AG4126" s="95" t="str">
        <f>IF($C4126="", "", IF(IFERROR(INDEX(Ingredients!C$11:C$310, MATCH($C4126, Ingredients!$B$11:$B$310, 0)), "")="", "", IFERROR(INDEX(Ingredients!C$11:C$310, MATCH($C4126, Ingredients!$B$11:$B$310, 0)), "")))</f>
        <v/>
      </c>
      <c r="AH4126" s="105" t="str">
        <f>IF($C4126="", "", IF(IFERROR(INDEX(Ingredients!D$11:D$310, MATCH($C4126, Ingredients!$B$11:$B$310, 0)), "")="", "", IFERROR(INDEX(Ingredients!D$11:D$310, MATCH($C4126, Ingredients!$B$11:$B$310, 0)), "")))</f>
        <v/>
      </c>
      <c r="AI4126" s="106" t="str">
        <f>IF($C4126="", "", IF(IFERROR(INDEX(Ingredients!E$11:E$310, MATCH($C4126, Ingredients!$B$11:$B$310, 0)), "")="", "", IFERROR(INDEX(Ingredients!E$11:E$310, MATCH($C4126, Ingredients!$B$11:$B$310, 0)), "")))</f>
        <v/>
      </c>
      <c r="AJ4126" s="108" t="str">
        <f>IF($C4126="", "", IF(IFERROR(INDEX(Ingredients!F$11:F$310, MATCH($C4126, Ingredients!$B$11:$B$310, 0)), "")="", "", IFERROR(INDEX(Ingredients!F$11:F$310, MATCH($C4126, Ingredients!$B$11:$B$310, 0)), "")))</f>
        <v/>
      </c>
      <c r="AK4126" s="106" t="str">
        <f>IF($C4126="", "", IF(IFERROR(INDEX(Ingredients!G$11:G$310, MATCH($C4126, Ingredients!$B$11:$B$310, 0)), "")="", "", IFERROR(INDEX(Ingredients!G$11:G$310, MATCH($C4126, Ingredients!$B$11:$B$310, 0)), "")))</f>
        <v/>
      </c>
      <c r="AL4126" s="79" t="str">
        <f>IF($C4126="", "", IF(IFERROR(INDEX(Ingredients!H$11:H$310, MATCH($C4126, Ingredients!$B$11:$B$310, 0)), "")="", "", IFERROR(INDEX(Ingredients!H$11:H$310, MATCH($C4126, Ingredients!$B$11:$B$310, 0)), "")))</f>
        <v/>
      </c>
      <c r="AN4126" s="83" t="str">
        <f t="shared" si="965"/>
        <v/>
      </c>
      <c r="AP4126" s="114" t="str">
        <f t="shared" si="975"/>
        <v/>
      </c>
      <c r="AR4126" s="117" t="str">
        <f>IF($C4126="", "", IF(IFERROR(INDEX(Ingredients!$AI$11:$AI$310, MATCH($C4126, Ingredients!$B$11:$B$310, 0)), "")="", "", IFERROR(INDEX(Ingredients!$AI$11:$AI$310, MATCH($C4126, Ingredients!$B$11:$B$310, 0)), "")))</f>
        <v/>
      </c>
      <c r="AT4126" s="120" t="str">
        <f t="shared" si="976"/>
        <v/>
      </c>
      <c r="AV4126" s="90" t="str">
        <f t="shared" si="966"/>
        <v/>
      </c>
      <c r="AX4126" s="90" t="str">
        <f>IF($AV4126="", "", COUNTIF($AV$11:$AV$5010, "&lt;"&amp;$AV4126)+1+COUNTIF($AV$11:$AV4126, $AV4126)-1)</f>
        <v/>
      </c>
      <c r="AZ4126" s="111" t="str">
        <f>IF($B4126="", "", SUMIF('Shopping List'!$AV$11:$AV$25, $B4126, 'Shopping List'!$BN$11:$BN$25))</f>
        <v/>
      </c>
      <c r="BB4126" s="117" t="str">
        <f t="shared" si="977"/>
        <v/>
      </c>
    </row>
    <row r="4127" spans="1:54" x14ac:dyDescent="0.25">
      <c r="A4127" s="4"/>
      <c r="B4127" s="37"/>
      <c r="C4127" s="124"/>
      <c r="D4127" s="39"/>
      <c r="E4127" s="125"/>
      <c r="F4127" s="48"/>
      <c r="G4127" s="4"/>
      <c r="H4127" s="4"/>
      <c r="I4127" s="95" t="str">
        <f>IF($C4127="", "", IF(IFERROR(INDEX(Ingredients!$C$11:$C$310, MATCH($C4127, Ingredients!$B$11:$B$310, 0)), "")="", "", IFERROR(INDEX(Ingredients!$C$11:$C$310, MATCH($C4127, Ingredients!$B$11:$B$310, 0)), "")))</f>
        <v/>
      </c>
      <c r="J4127" s="73" t="str">
        <f>IF($B4127="", "", IF(IFERROR(INDEX(Meals!$C$11:$C$260, MATCH($B4127, Meals!$B$11:$B$260, 0)), "")="", "", IFERROR(INDEX(Meals!$C$11:$C$260, MATCH($B4127, Meals!$B$11:$B$260, 0)), "")))</f>
        <v/>
      </c>
      <c r="K4127" s="4"/>
      <c r="L4127" s="72" t="str">
        <f t="shared" si="967"/>
        <v/>
      </c>
      <c r="M4127" s="73" t="str">
        <f t="shared" si="968"/>
        <v/>
      </c>
      <c r="N4127" s="4"/>
      <c r="O4127" s="78" t="str">
        <f t="shared" si="969"/>
        <v/>
      </c>
      <c r="P4127" s="79" t="str">
        <f t="shared" si="970"/>
        <v/>
      </c>
      <c r="Q4127" s="4"/>
      <c r="R4127" s="90" t="str">
        <f t="shared" si="971"/>
        <v/>
      </c>
      <c r="S4127" s="4"/>
      <c r="Y4127" s="18" t="str">
        <f t="shared" si="972"/>
        <v/>
      </c>
      <c r="AA4127" s="18" t="str">
        <f t="shared" si="963"/>
        <v/>
      </c>
      <c r="AB4127" s="18" t="str">
        <f t="shared" si="964"/>
        <v/>
      </c>
      <c r="AC4127" s="18" t="str">
        <f t="shared" si="973"/>
        <v/>
      </c>
      <c r="AD4127" s="18" t="str">
        <f t="shared" si="973"/>
        <v/>
      </c>
      <c r="AE4127" s="18" t="str">
        <f t="shared" si="974"/>
        <v/>
      </c>
      <c r="AG4127" s="95" t="str">
        <f>IF($C4127="", "", IF(IFERROR(INDEX(Ingredients!C$11:C$310, MATCH($C4127, Ingredients!$B$11:$B$310, 0)), "")="", "", IFERROR(INDEX(Ingredients!C$11:C$310, MATCH($C4127, Ingredients!$B$11:$B$310, 0)), "")))</f>
        <v/>
      </c>
      <c r="AH4127" s="105" t="str">
        <f>IF($C4127="", "", IF(IFERROR(INDEX(Ingredients!D$11:D$310, MATCH($C4127, Ingredients!$B$11:$B$310, 0)), "")="", "", IFERROR(INDEX(Ingredients!D$11:D$310, MATCH($C4127, Ingredients!$B$11:$B$310, 0)), "")))</f>
        <v/>
      </c>
      <c r="AI4127" s="106" t="str">
        <f>IF($C4127="", "", IF(IFERROR(INDEX(Ingredients!E$11:E$310, MATCH($C4127, Ingredients!$B$11:$B$310, 0)), "")="", "", IFERROR(INDEX(Ingredients!E$11:E$310, MATCH($C4127, Ingredients!$B$11:$B$310, 0)), "")))</f>
        <v/>
      </c>
      <c r="AJ4127" s="108" t="str">
        <f>IF($C4127="", "", IF(IFERROR(INDEX(Ingredients!F$11:F$310, MATCH($C4127, Ingredients!$B$11:$B$310, 0)), "")="", "", IFERROR(INDEX(Ingredients!F$11:F$310, MATCH($C4127, Ingredients!$B$11:$B$310, 0)), "")))</f>
        <v/>
      </c>
      <c r="AK4127" s="106" t="str">
        <f>IF($C4127="", "", IF(IFERROR(INDEX(Ingredients!G$11:G$310, MATCH($C4127, Ingredients!$B$11:$B$310, 0)), "")="", "", IFERROR(INDEX(Ingredients!G$11:G$310, MATCH($C4127, Ingredients!$B$11:$B$310, 0)), "")))</f>
        <v/>
      </c>
      <c r="AL4127" s="79" t="str">
        <f>IF($C4127="", "", IF(IFERROR(INDEX(Ingredients!H$11:H$310, MATCH($C4127, Ingredients!$B$11:$B$310, 0)), "")="", "", IFERROR(INDEX(Ingredients!H$11:H$310, MATCH($C4127, Ingredients!$B$11:$B$310, 0)), "")))</f>
        <v/>
      </c>
      <c r="AN4127" s="83" t="str">
        <f t="shared" si="965"/>
        <v/>
      </c>
      <c r="AP4127" s="114" t="str">
        <f t="shared" si="975"/>
        <v/>
      </c>
      <c r="AR4127" s="117" t="str">
        <f>IF($C4127="", "", IF(IFERROR(INDEX(Ingredients!$AI$11:$AI$310, MATCH($C4127, Ingredients!$B$11:$B$310, 0)), "")="", "", IFERROR(INDEX(Ingredients!$AI$11:$AI$310, MATCH($C4127, Ingredients!$B$11:$B$310, 0)), "")))</f>
        <v/>
      </c>
      <c r="AT4127" s="120" t="str">
        <f t="shared" si="976"/>
        <v/>
      </c>
      <c r="AV4127" s="90" t="str">
        <f t="shared" si="966"/>
        <v/>
      </c>
      <c r="AX4127" s="90" t="str">
        <f>IF($AV4127="", "", COUNTIF($AV$11:$AV$5010, "&lt;"&amp;$AV4127)+1+COUNTIF($AV$11:$AV4127, $AV4127)-1)</f>
        <v/>
      </c>
      <c r="AZ4127" s="111" t="str">
        <f>IF($B4127="", "", SUMIF('Shopping List'!$AV$11:$AV$25, $B4127, 'Shopping List'!$BN$11:$BN$25))</f>
        <v/>
      </c>
      <c r="BB4127" s="117" t="str">
        <f t="shared" si="977"/>
        <v/>
      </c>
    </row>
    <row r="4128" spans="1:54" x14ac:dyDescent="0.25">
      <c r="A4128" s="4"/>
      <c r="B4128" s="37"/>
      <c r="C4128" s="124"/>
      <c r="D4128" s="39"/>
      <c r="E4128" s="125"/>
      <c r="F4128" s="48"/>
      <c r="G4128" s="4"/>
      <c r="H4128" s="4"/>
      <c r="I4128" s="95" t="str">
        <f>IF($C4128="", "", IF(IFERROR(INDEX(Ingredients!$C$11:$C$310, MATCH($C4128, Ingredients!$B$11:$B$310, 0)), "")="", "", IFERROR(INDEX(Ingredients!$C$11:$C$310, MATCH($C4128, Ingredients!$B$11:$B$310, 0)), "")))</f>
        <v/>
      </c>
      <c r="J4128" s="73" t="str">
        <f>IF($B4128="", "", IF(IFERROR(INDEX(Meals!$C$11:$C$260, MATCH($B4128, Meals!$B$11:$B$260, 0)), "")="", "", IFERROR(INDEX(Meals!$C$11:$C$260, MATCH($B4128, Meals!$B$11:$B$260, 0)), "")))</f>
        <v/>
      </c>
      <c r="K4128" s="4"/>
      <c r="L4128" s="72" t="str">
        <f t="shared" si="967"/>
        <v/>
      </c>
      <c r="M4128" s="73" t="str">
        <f t="shared" si="968"/>
        <v/>
      </c>
      <c r="N4128" s="4"/>
      <c r="O4128" s="78" t="str">
        <f t="shared" si="969"/>
        <v/>
      </c>
      <c r="P4128" s="79" t="str">
        <f t="shared" si="970"/>
        <v/>
      </c>
      <c r="Q4128" s="4"/>
      <c r="R4128" s="90" t="str">
        <f t="shared" si="971"/>
        <v/>
      </c>
      <c r="S4128" s="4"/>
      <c r="Y4128" s="18" t="str">
        <f t="shared" si="972"/>
        <v/>
      </c>
      <c r="AA4128" s="18" t="str">
        <f t="shared" si="963"/>
        <v/>
      </c>
      <c r="AB4128" s="18" t="str">
        <f t="shared" si="964"/>
        <v/>
      </c>
      <c r="AC4128" s="18" t="str">
        <f t="shared" si="973"/>
        <v/>
      </c>
      <c r="AD4128" s="18" t="str">
        <f t="shared" si="973"/>
        <v/>
      </c>
      <c r="AE4128" s="18" t="str">
        <f t="shared" si="974"/>
        <v/>
      </c>
      <c r="AG4128" s="95" t="str">
        <f>IF($C4128="", "", IF(IFERROR(INDEX(Ingredients!C$11:C$310, MATCH($C4128, Ingredients!$B$11:$B$310, 0)), "")="", "", IFERROR(INDEX(Ingredients!C$11:C$310, MATCH($C4128, Ingredients!$B$11:$B$310, 0)), "")))</f>
        <v/>
      </c>
      <c r="AH4128" s="105" t="str">
        <f>IF($C4128="", "", IF(IFERROR(INDEX(Ingredients!D$11:D$310, MATCH($C4128, Ingredients!$B$11:$B$310, 0)), "")="", "", IFERROR(INDEX(Ingredients!D$11:D$310, MATCH($C4128, Ingredients!$B$11:$B$310, 0)), "")))</f>
        <v/>
      </c>
      <c r="AI4128" s="106" t="str">
        <f>IF($C4128="", "", IF(IFERROR(INDEX(Ingredients!E$11:E$310, MATCH($C4128, Ingredients!$B$11:$B$310, 0)), "")="", "", IFERROR(INDEX(Ingredients!E$11:E$310, MATCH($C4128, Ingredients!$B$11:$B$310, 0)), "")))</f>
        <v/>
      </c>
      <c r="AJ4128" s="108" t="str">
        <f>IF($C4128="", "", IF(IFERROR(INDEX(Ingredients!F$11:F$310, MATCH($C4128, Ingredients!$B$11:$B$310, 0)), "")="", "", IFERROR(INDEX(Ingredients!F$11:F$310, MATCH($C4128, Ingredients!$B$11:$B$310, 0)), "")))</f>
        <v/>
      </c>
      <c r="AK4128" s="106" t="str">
        <f>IF($C4128="", "", IF(IFERROR(INDEX(Ingredients!G$11:G$310, MATCH($C4128, Ingredients!$B$11:$B$310, 0)), "")="", "", IFERROR(INDEX(Ingredients!G$11:G$310, MATCH($C4128, Ingredients!$B$11:$B$310, 0)), "")))</f>
        <v/>
      </c>
      <c r="AL4128" s="79" t="str">
        <f>IF($C4128="", "", IF(IFERROR(INDEX(Ingredients!H$11:H$310, MATCH($C4128, Ingredients!$B$11:$B$310, 0)), "")="", "", IFERROR(INDEX(Ingredients!H$11:H$310, MATCH($C4128, Ingredients!$B$11:$B$310, 0)), "")))</f>
        <v/>
      </c>
      <c r="AN4128" s="83" t="str">
        <f t="shared" si="965"/>
        <v/>
      </c>
      <c r="AP4128" s="114" t="str">
        <f t="shared" si="975"/>
        <v/>
      </c>
      <c r="AR4128" s="117" t="str">
        <f>IF($C4128="", "", IF(IFERROR(INDEX(Ingredients!$AI$11:$AI$310, MATCH($C4128, Ingredients!$B$11:$B$310, 0)), "")="", "", IFERROR(INDEX(Ingredients!$AI$11:$AI$310, MATCH($C4128, Ingredients!$B$11:$B$310, 0)), "")))</f>
        <v/>
      </c>
      <c r="AT4128" s="120" t="str">
        <f t="shared" si="976"/>
        <v/>
      </c>
      <c r="AV4128" s="90" t="str">
        <f t="shared" si="966"/>
        <v/>
      </c>
      <c r="AX4128" s="90" t="str">
        <f>IF($AV4128="", "", COUNTIF($AV$11:$AV$5010, "&lt;"&amp;$AV4128)+1+COUNTIF($AV$11:$AV4128, $AV4128)-1)</f>
        <v/>
      </c>
      <c r="AZ4128" s="111" t="str">
        <f>IF($B4128="", "", SUMIF('Shopping List'!$AV$11:$AV$25, $B4128, 'Shopping List'!$BN$11:$BN$25))</f>
        <v/>
      </c>
      <c r="BB4128" s="117" t="str">
        <f t="shared" si="977"/>
        <v/>
      </c>
    </row>
    <row r="4129" spans="1:54" x14ac:dyDescent="0.25">
      <c r="A4129" s="4"/>
      <c r="B4129" s="37"/>
      <c r="C4129" s="124"/>
      <c r="D4129" s="39"/>
      <c r="E4129" s="125"/>
      <c r="F4129" s="48"/>
      <c r="G4129" s="4"/>
      <c r="H4129" s="4"/>
      <c r="I4129" s="95" t="str">
        <f>IF($C4129="", "", IF(IFERROR(INDEX(Ingredients!$C$11:$C$310, MATCH($C4129, Ingredients!$B$11:$B$310, 0)), "")="", "", IFERROR(INDEX(Ingredients!$C$11:$C$310, MATCH($C4129, Ingredients!$B$11:$B$310, 0)), "")))</f>
        <v/>
      </c>
      <c r="J4129" s="73" t="str">
        <f>IF($B4129="", "", IF(IFERROR(INDEX(Meals!$C$11:$C$260, MATCH($B4129, Meals!$B$11:$B$260, 0)), "")="", "", IFERROR(INDEX(Meals!$C$11:$C$260, MATCH($B4129, Meals!$B$11:$B$260, 0)), "")))</f>
        <v/>
      </c>
      <c r="K4129" s="4"/>
      <c r="L4129" s="72" t="str">
        <f t="shared" si="967"/>
        <v/>
      </c>
      <c r="M4129" s="73" t="str">
        <f t="shared" si="968"/>
        <v/>
      </c>
      <c r="N4129" s="4"/>
      <c r="O4129" s="78" t="str">
        <f t="shared" si="969"/>
        <v/>
      </c>
      <c r="P4129" s="79" t="str">
        <f t="shared" si="970"/>
        <v/>
      </c>
      <c r="Q4129" s="4"/>
      <c r="R4129" s="90" t="str">
        <f t="shared" si="971"/>
        <v/>
      </c>
      <c r="S4129" s="4"/>
      <c r="Y4129" s="18" t="str">
        <f t="shared" si="972"/>
        <v/>
      </c>
      <c r="AA4129" s="18" t="str">
        <f t="shared" si="963"/>
        <v/>
      </c>
      <c r="AB4129" s="18" t="str">
        <f t="shared" si="964"/>
        <v/>
      </c>
      <c r="AC4129" s="18" t="str">
        <f t="shared" si="973"/>
        <v/>
      </c>
      <c r="AD4129" s="18" t="str">
        <f t="shared" si="973"/>
        <v/>
      </c>
      <c r="AE4129" s="18" t="str">
        <f t="shared" si="974"/>
        <v/>
      </c>
      <c r="AG4129" s="95" t="str">
        <f>IF($C4129="", "", IF(IFERROR(INDEX(Ingredients!C$11:C$310, MATCH($C4129, Ingredients!$B$11:$B$310, 0)), "")="", "", IFERROR(INDEX(Ingredients!C$11:C$310, MATCH($C4129, Ingredients!$B$11:$B$310, 0)), "")))</f>
        <v/>
      </c>
      <c r="AH4129" s="105" t="str">
        <f>IF($C4129="", "", IF(IFERROR(INDEX(Ingredients!D$11:D$310, MATCH($C4129, Ingredients!$B$11:$B$310, 0)), "")="", "", IFERROR(INDEX(Ingredients!D$11:D$310, MATCH($C4129, Ingredients!$B$11:$B$310, 0)), "")))</f>
        <v/>
      </c>
      <c r="AI4129" s="106" t="str">
        <f>IF($C4129="", "", IF(IFERROR(INDEX(Ingredients!E$11:E$310, MATCH($C4129, Ingredients!$B$11:$B$310, 0)), "")="", "", IFERROR(INDEX(Ingredients!E$11:E$310, MATCH($C4129, Ingredients!$B$11:$B$310, 0)), "")))</f>
        <v/>
      </c>
      <c r="AJ4129" s="108" t="str">
        <f>IF($C4129="", "", IF(IFERROR(INDEX(Ingredients!F$11:F$310, MATCH($C4129, Ingredients!$B$11:$B$310, 0)), "")="", "", IFERROR(INDEX(Ingredients!F$11:F$310, MATCH($C4129, Ingredients!$B$11:$B$310, 0)), "")))</f>
        <v/>
      </c>
      <c r="AK4129" s="106" t="str">
        <f>IF($C4129="", "", IF(IFERROR(INDEX(Ingredients!G$11:G$310, MATCH($C4129, Ingredients!$B$11:$B$310, 0)), "")="", "", IFERROR(INDEX(Ingredients!G$11:G$310, MATCH($C4129, Ingredients!$B$11:$B$310, 0)), "")))</f>
        <v/>
      </c>
      <c r="AL4129" s="79" t="str">
        <f>IF($C4129="", "", IF(IFERROR(INDEX(Ingredients!H$11:H$310, MATCH($C4129, Ingredients!$B$11:$B$310, 0)), "")="", "", IFERROR(INDEX(Ingredients!H$11:H$310, MATCH($C4129, Ingredients!$B$11:$B$310, 0)), "")))</f>
        <v/>
      </c>
      <c r="AN4129" s="83" t="str">
        <f t="shared" si="965"/>
        <v/>
      </c>
      <c r="AP4129" s="114" t="str">
        <f t="shared" si="975"/>
        <v/>
      </c>
      <c r="AR4129" s="117" t="str">
        <f>IF($C4129="", "", IF(IFERROR(INDEX(Ingredients!$AI$11:$AI$310, MATCH($C4129, Ingredients!$B$11:$B$310, 0)), "")="", "", IFERROR(INDEX(Ingredients!$AI$11:$AI$310, MATCH($C4129, Ingredients!$B$11:$B$310, 0)), "")))</f>
        <v/>
      </c>
      <c r="AT4129" s="120" t="str">
        <f t="shared" si="976"/>
        <v/>
      </c>
      <c r="AV4129" s="90" t="str">
        <f t="shared" si="966"/>
        <v/>
      </c>
      <c r="AX4129" s="90" t="str">
        <f>IF($AV4129="", "", COUNTIF($AV$11:$AV$5010, "&lt;"&amp;$AV4129)+1+COUNTIF($AV$11:$AV4129, $AV4129)-1)</f>
        <v/>
      </c>
      <c r="AZ4129" s="111" t="str">
        <f>IF($B4129="", "", SUMIF('Shopping List'!$AV$11:$AV$25, $B4129, 'Shopping List'!$BN$11:$BN$25))</f>
        <v/>
      </c>
      <c r="BB4129" s="117" t="str">
        <f t="shared" si="977"/>
        <v/>
      </c>
    </row>
    <row r="4130" spans="1:54" x14ac:dyDescent="0.25">
      <c r="A4130" s="4"/>
      <c r="B4130" s="37"/>
      <c r="C4130" s="124"/>
      <c r="D4130" s="39"/>
      <c r="E4130" s="125"/>
      <c r="F4130" s="48"/>
      <c r="G4130" s="4"/>
      <c r="H4130" s="4"/>
      <c r="I4130" s="95" t="str">
        <f>IF($C4130="", "", IF(IFERROR(INDEX(Ingredients!$C$11:$C$310, MATCH($C4130, Ingredients!$B$11:$B$310, 0)), "")="", "", IFERROR(INDEX(Ingredients!$C$11:$C$310, MATCH($C4130, Ingredients!$B$11:$B$310, 0)), "")))</f>
        <v/>
      </c>
      <c r="J4130" s="73" t="str">
        <f>IF($B4130="", "", IF(IFERROR(INDEX(Meals!$C$11:$C$260, MATCH($B4130, Meals!$B$11:$B$260, 0)), "")="", "", IFERROR(INDEX(Meals!$C$11:$C$260, MATCH($B4130, Meals!$B$11:$B$260, 0)), "")))</f>
        <v/>
      </c>
      <c r="K4130" s="4"/>
      <c r="L4130" s="72" t="str">
        <f t="shared" si="967"/>
        <v/>
      </c>
      <c r="M4130" s="73" t="str">
        <f t="shared" si="968"/>
        <v/>
      </c>
      <c r="N4130" s="4"/>
      <c r="O4130" s="78" t="str">
        <f t="shared" si="969"/>
        <v/>
      </c>
      <c r="P4130" s="79" t="str">
        <f t="shared" si="970"/>
        <v/>
      </c>
      <c r="Q4130" s="4"/>
      <c r="R4130" s="90" t="str">
        <f t="shared" si="971"/>
        <v/>
      </c>
      <c r="S4130" s="4"/>
      <c r="Y4130" s="18" t="str">
        <f t="shared" si="972"/>
        <v/>
      </c>
      <c r="AA4130" s="18" t="str">
        <f t="shared" si="963"/>
        <v/>
      </c>
      <c r="AB4130" s="18" t="str">
        <f t="shared" si="964"/>
        <v/>
      </c>
      <c r="AC4130" s="18" t="str">
        <f t="shared" si="973"/>
        <v/>
      </c>
      <c r="AD4130" s="18" t="str">
        <f t="shared" si="973"/>
        <v/>
      </c>
      <c r="AE4130" s="18" t="str">
        <f t="shared" si="974"/>
        <v/>
      </c>
      <c r="AG4130" s="95" t="str">
        <f>IF($C4130="", "", IF(IFERROR(INDEX(Ingredients!C$11:C$310, MATCH($C4130, Ingredients!$B$11:$B$310, 0)), "")="", "", IFERROR(INDEX(Ingredients!C$11:C$310, MATCH($C4130, Ingredients!$B$11:$B$310, 0)), "")))</f>
        <v/>
      </c>
      <c r="AH4130" s="105" t="str">
        <f>IF($C4130="", "", IF(IFERROR(INDEX(Ingredients!D$11:D$310, MATCH($C4130, Ingredients!$B$11:$B$310, 0)), "")="", "", IFERROR(INDEX(Ingredients!D$11:D$310, MATCH($C4130, Ingredients!$B$11:$B$310, 0)), "")))</f>
        <v/>
      </c>
      <c r="AI4130" s="106" t="str">
        <f>IF($C4130="", "", IF(IFERROR(INDEX(Ingredients!E$11:E$310, MATCH($C4130, Ingredients!$B$11:$B$310, 0)), "")="", "", IFERROR(INDEX(Ingredients!E$11:E$310, MATCH($C4130, Ingredients!$B$11:$B$310, 0)), "")))</f>
        <v/>
      </c>
      <c r="AJ4130" s="108" t="str">
        <f>IF($C4130="", "", IF(IFERROR(INDEX(Ingredients!F$11:F$310, MATCH($C4130, Ingredients!$B$11:$B$310, 0)), "")="", "", IFERROR(INDEX(Ingredients!F$11:F$310, MATCH($C4130, Ingredients!$B$11:$B$310, 0)), "")))</f>
        <v/>
      </c>
      <c r="AK4130" s="106" t="str">
        <f>IF($C4130="", "", IF(IFERROR(INDEX(Ingredients!G$11:G$310, MATCH($C4130, Ingredients!$B$11:$B$310, 0)), "")="", "", IFERROR(INDEX(Ingredients!G$11:G$310, MATCH($C4130, Ingredients!$B$11:$B$310, 0)), "")))</f>
        <v/>
      </c>
      <c r="AL4130" s="79" t="str">
        <f>IF($C4130="", "", IF(IFERROR(INDEX(Ingredients!H$11:H$310, MATCH($C4130, Ingredients!$B$11:$B$310, 0)), "")="", "", IFERROR(INDEX(Ingredients!H$11:H$310, MATCH($C4130, Ingredients!$B$11:$B$310, 0)), "")))</f>
        <v/>
      </c>
      <c r="AN4130" s="83" t="str">
        <f t="shared" si="965"/>
        <v/>
      </c>
      <c r="AP4130" s="114" t="str">
        <f t="shared" si="975"/>
        <v/>
      </c>
      <c r="AR4130" s="117" t="str">
        <f>IF($C4130="", "", IF(IFERROR(INDEX(Ingredients!$AI$11:$AI$310, MATCH($C4130, Ingredients!$B$11:$B$310, 0)), "")="", "", IFERROR(INDEX(Ingredients!$AI$11:$AI$310, MATCH($C4130, Ingredients!$B$11:$B$310, 0)), "")))</f>
        <v/>
      </c>
      <c r="AT4130" s="120" t="str">
        <f t="shared" si="976"/>
        <v/>
      </c>
      <c r="AV4130" s="90" t="str">
        <f t="shared" si="966"/>
        <v/>
      </c>
      <c r="AX4130" s="90" t="str">
        <f>IF($AV4130="", "", COUNTIF($AV$11:$AV$5010, "&lt;"&amp;$AV4130)+1+COUNTIF($AV$11:$AV4130, $AV4130)-1)</f>
        <v/>
      </c>
      <c r="AZ4130" s="111" t="str">
        <f>IF($B4130="", "", SUMIF('Shopping List'!$AV$11:$AV$25, $B4130, 'Shopping List'!$BN$11:$BN$25))</f>
        <v/>
      </c>
      <c r="BB4130" s="117" t="str">
        <f t="shared" si="977"/>
        <v/>
      </c>
    </row>
    <row r="4131" spans="1:54" x14ac:dyDescent="0.25">
      <c r="A4131" s="4"/>
      <c r="B4131" s="37"/>
      <c r="C4131" s="124"/>
      <c r="D4131" s="39"/>
      <c r="E4131" s="125"/>
      <c r="F4131" s="48"/>
      <c r="G4131" s="4"/>
      <c r="H4131" s="4"/>
      <c r="I4131" s="95" t="str">
        <f>IF($C4131="", "", IF(IFERROR(INDEX(Ingredients!$C$11:$C$310, MATCH($C4131, Ingredients!$B$11:$B$310, 0)), "")="", "", IFERROR(INDEX(Ingredients!$C$11:$C$310, MATCH($C4131, Ingredients!$B$11:$B$310, 0)), "")))</f>
        <v/>
      </c>
      <c r="J4131" s="73" t="str">
        <f>IF($B4131="", "", IF(IFERROR(INDEX(Meals!$C$11:$C$260, MATCH($B4131, Meals!$B$11:$B$260, 0)), "")="", "", IFERROR(INDEX(Meals!$C$11:$C$260, MATCH($B4131, Meals!$B$11:$B$260, 0)), "")))</f>
        <v/>
      </c>
      <c r="K4131" s="4"/>
      <c r="L4131" s="72" t="str">
        <f t="shared" si="967"/>
        <v/>
      </c>
      <c r="M4131" s="73" t="str">
        <f t="shared" si="968"/>
        <v/>
      </c>
      <c r="N4131" s="4"/>
      <c r="O4131" s="78" t="str">
        <f t="shared" si="969"/>
        <v/>
      </c>
      <c r="P4131" s="79" t="str">
        <f t="shared" si="970"/>
        <v/>
      </c>
      <c r="Q4131" s="4"/>
      <c r="R4131" s="90" t="str">
        <f t="shared" si="971"/>
        <v/>
      </c>
      <c r="S4131" s="4"/>
      <c r="Y4131" s="18" t="str">
        <f t="shared" si="972"/>
        <v/>
      </c>
      <c r="AA4131" s="18" t="str">
        <f t="shared" si="963"/>
        <v/>
      </c>
      <c r="AB4131" s="18" t="str">
        <f t="shared" si="964"/>
        <v/>
      </c>
      <c r="AC4131" s="18" t="str">
        <f t="shared" si="973"/>
        <v/>
      </c>
      <c r="AD4131" s="18" t="str">
        <f t="shared" si="973"/>
        <v/>
      </c>
      <c r="AE4131" s="18" t="str">
        <f t="shared" si="974"/>
        <v/>
      </c>
      <c r="AG4131" s="95" t="str">
        <f>IF($C4131="", "", IF(IFERROR(INDEX(Ingredients!C$11:C$310, MATCH($C4131, Ingredients!$B$11:$B$310, 0)), "")="", "", IFERROR(INDEX(Ingredients!C$11:C$310, MATCH($C4131, Ingredients!$B$11:$B$310, 0)), "")))</f>
        <v/>
      </c>
      <c r="AH4131" s="105" t="str">
        <f>IF($C4131="", "", IF(IFERROR(INDEX(Ingredients!D$11:D$310, MATCH($C4131, Ingredients!$B$11:$B$310, 0)), "")="", "", IFERROR(INDEX(Ingredients!D$11:D$310, MATCH($C4131, Ingredients!$B$11:$B$310, 0)), "")))</f>
        <v/>
      </c>
      <c r="AI4131" s="106" t="str">
        <f>IF($C4131="", "", IF(IFERROR(INDEX(Ingredients!E$11:E$310, MATCH($C4131, Ingredients!$B$11:$B$310, 0)), "")="", "", IFERROR(INDEX(Ingredients!E$11:E$310, MATCH($C4131, Ingredients!$B$11:$B$310, 0)), "")))</f>
        <v/>
      </c>
      <c r="AJ4131" s="108" t="str">
        <f>IF($C4131="", "", IF(IFERROR(INDEX(Ingredients!F$11:F$310, MATCH($C4131, Ingredients!$B$11:$B$310, 0)), "")="", "", IFERROR(INDEX(Ingredients!F$11:F$310, MATCH($C4131, Ingredients!$B$11:$B$310, 0)), "")))</f>
        <v/>
      </c>
      <c r="AK4131" s="106" t="str">
        <f>IF($C4131="", "", IF(IFERROR(INDEX(Ingredients!G$11:G$310, MATCH($C4131, Ingredients!$B$11:$B$310, 0)), "")="", "", IFERROR(INDEX(Ingredients!G$11:G$310, MATCH($C4131, Ingredients!$B$11:$B$310, 0)), "")))</f>
        <v/>
      </c>
      <c r="AL4131" s="79" t="str">
        <f>IF($C4131="", "", IF(IFERROR(INDEX(Ingredients!H$11:H$310, MATCH($C4131, Ingredients!$B$11:$B$310, 0)), "")="", "", IFERROR(INDEX(Ingredients!H$11:H$310, MATCH($C4131, Ingredients!$B$11:$B$310, 0)), "")))</f>
        <v/>
      </c>
      <c r="AN4131" s="83" t="str">
        <f t="shared" si="965"/>
        <v/>
      </c>
      <c r="AP4131" s="114" t="str">
        <f t="shared" si="975"/>
        <v/>
      </c>
      <c r="AR4131" s="117" t="str">
        <f>IF($C4131="", "", IF(IFERROR(INDEX(Ingredients!$AI$11:$AI$310, MATCH($C4131, Ingredients!$B$11:$B$310, 0)), "")="", "", IFERROR(INDEX(Ingredients!$AI$11:$AI$310, MATCH($C4131, Ingredients!$B$11:$B$310, 0)), "")))</f>
        <v/>
      </c>
      <c r="AT4131" s="120" t="str">
        <f t="shared" si="976"/>
        <v/>
      </c>
      <c r="AV4131" s="90" t="str">
        <f t="shared" si="966"/>
        <v/>
      </c>
      <c r="AX4131" s="90" t="str">
        <f>IF($AV4131="", "", COUNTIF($AV$11:$AV$5010, "&lt;"&amp;$AV4131)+1+COUNTIF($AV$11:$AV4131, $AV4131)-1)</f>
        <v/>
      </c>
      <c r="AZ4131" s="111" t="str">
        <f>IF($B4131="", "", SUMIF('Shopping List'!$AV$11:$AV$25, $B4131, 'Shopping List'!$BN$11:$BN$25))</f>
        <v/>
      </c>
      <c r="BB4131" s="117" t="str">
        <f t="shared" si="977"/>
        <v/>
      </c>
    </row>
    <row r="4132" spans="1:54" x14ac:dyDescent="0.25">
      <c r="A4132" s="4"/>
      <c r="B4132" s="37"/>
      <c r="C4132" s="124"/>
      <c r="D4132" s="39"/>
      <c r="E4132" s="125"/>
      <c r="F4132" s="48"/>
      <c r="G4132" s="4"/>
      <c r="H4132" s="4"/>
      <c r="I4132" s="95" t="str">
        <f>IF($C4132="", "", IF(IFERROR(INDEX(Ingredients!$C$11:$C$310, MATCH($C4132, Ingredients!$B$11:$B$310, 0)), "")="", "", IFERROR(INDEX(Ingredients!$C$11:$C$310, MATCH($C4132, Ingredients!$B$11:$B$310, 0)), "")))</f>
        <v/>
      </c>
      <c r="J4132" s="73" t="str">
        <f>IF($B4132="", "", IF(IFERROR(INDEX(Meals!$C$11:$C$260, MATCH($B4132, Meals!$B$11:$B$260, 0)), "")="", "", IFERROR(INDEX(Meals!$C$11:$C$260, MATCH($B4132, Meals!$B$11:$B$260, 0)), "")))</f>
        <v/>
      </c>
      <c r="K4132" s="4"/>
      <c r="L4132" s="72" t="str">
        <f t="shared" si="967"/>
        <v/>
      </c>
      <c r="M4132" s="73" t="str">
        <f t="shared" si="968"/>
        <v/>
      </c>
      <c r="N4132" s="4"/>
      <c r="O4132" s="78" t="str">
        <f t="shared" si="969"/>
        <v/>
      </c>
      <c r="P4132" s="79" t="str">
        <f t="shared" si="970"/>
        <v/>
      </c>
      <c r="Q4132" s="4"/>
      <c r="R4132" s="90" t="str">
        <f t="shared" si="971"/>
        <v/>
      </c>
      <c r="S4132" s="4"/>
      <c r="Y4132" s="18" t="str">
        <f t="shared" si="972"/>
        <v/>
      </c>
      <c r="AA4132" s="18" t="str">
        <f t="shared" si="963"/>
        <v/>
      </c>
      <c r="AB4132" s="18" t="str">
        <f t="shared" si="964"/>
        <v/>
      </c>
      <c r="AC4132" s="18" t="str">
        <f t="shared" si="973"/>
        <v/>
      </c>
      <c r="AD4132" s="18" t="str">
        <f t="shared" si="973"/>
        <v/>
      </c>
      <c r="AE4132" s="18" t="str">
        <f t="shared" si="974"/>
        <v/>
      </c>
      <c r="AG4132" s="95" t="str">
        <f>IF($C4132="", "", IF(IFERROR(INDEX(Ingredients!C$11:C$310, MATCH($C4132, Ingredients!$B$11:$B$310, 0)), "")="", "", IFERROR(INDEX(Ingredients!C$11:C$310, MATCH($C4132, Ingredients!$B$11:$B$310, 0)), "")))</f>
        <v/>
      </c>
      <c r="AH4132" s="105" t="str">
        <f>IF($C4132="", "", IF(IFERROR(INDEX(Ingredients!D$11:D$310, MATCH($C4132, Ingredients!$B$11:$B$310, 0)), "")="", "", IFERROR(INDEX(Ingredients!D$11:D$310, MATCH($C4132, Ingredients!$B$11:$B$310, 0)), "")))</f>
        <v/>
      </c>
      <c r="AI4132" s="106" t="str">
        <f>IF($C4132="", "", IF(IFERROR(INDEX(Ingredients!E$11:E$310, MATCH($C4132, Ingredients!$B$11:$B$310, 0)), "")="", "", IFERROR(INDEX(Ingredients!E$11:E$310, MATCH($C4132, Ingredients!$B$11:$B$310, 0)), "")))</f>
        <v/>
      </c>
      <c r="AJ4132" s="108" t="str">
        <f>IF($C4132="", "", IF(IFERROR(INDEX(Ingredients!F$11:F$310, MATCH($C4132, Ingredients!$B$11:$B$310, 0)), "")="", "", IFERROR(INDEX(Ingredients!F$11:F$310, MATCH($C4132, Ingredients!$B$11:$B$310, 0)), "")))</f>
        <v/>
      </c>
      <c r="AK4132" s="106" t="str">
        <f>IF($C4132="", "", IF(IFERROR(INDEX(Ingredients!G$11:G$310, MATCH($C4132, Ingredients!$B$11:$B$310, 0)), "")="", "", IFERROR(INDEX(Ingredients!G$11:G$310, MATCH($C4132, Ingredients!$B$11:$B$310, 0)), "")))</f>
        <v/>
      </c>
      <c r="AL4132" s="79" t="str">
        <f>IF($C4132="", "", IF(IFERROR(INDEX(Ingredients!H$11:H$310, MATCH($C4132, Ingredients!$B$11:$B$310, 0)), "")="", "", IFERROR(INDEX(Ingredients!H$11:H$310, MATCH($C4132, Ingredients!$B$11:$B$310, 0)), "")))</f>
        <v/>
      </c>
      <c r="AN4132" s="83" t="str">
        <f t="shared" si="965"/>
        <v/>
      </c>
      <c r="AP4132" s="114" t="str">
        <f t="shared" si="975"/>
        <v/>
      </c>
      <c r="AR4132" s="117" t="str">
        <f>IF($C4132="", "", IF(IFERROR(INDEX(Ingredients!$AI$11:$AI$310, MATCH($C4132, Ingredients!$B$11:$B$310, 0)), "")="", "", IFERROR(INDEX(Ingredients!$AI$11:$AI$310, MATCH($C4132, Ingredients!$B$11:$B$310, 0)), "")))</f>
        <v/>
      </c>
      <c r="AT4132" s="120" t="str">
        <f t="shared" si="976"/>
        <v/>
      </c>
      <c r="AV4132" s="90" t="str">
        <f t="shared" si="966"/>
        <v/>
      </c>
      <c r="AX4132" s="90" t="str">
        <f>IF($AV4132="", "", COUNTIF($AV$11:$AV$5010, "&lt;"&amp;$AV4132)+1+COUNTIF($AV$11:$AV4132, $AV4132)-1)</f>
        <v/>
      </c>
      <c r="AZ4132" s="111" t="str">
        <f>IF($B4132="", "", SUMIF('Shopping List'!$AV$11:$AV$25, $B4132, 'Shopping List'!$BN$11:$BN$25))</f>
        <v/>
      </c>
      <c r="BB4132" s="117" t="str">
        <f t="shared" si="977"/>
        <v/>
      </c>
    </row>
    <row r="4133" spans="1:54" x14ac:dyDescent="0.25">
      <c r="A4133" s="4"/>
      <c r="B4133" s="37"/>
      <c r="C4133" s="124"/>
      <c r="D4133" s="39"/>
      <c r="E4133" s="125"/>
      <c r="F4133" s="48"/>
      <c r="G4133" s="4"/>
      <c r="H4133" s="4"/>
      <c r="I4133" s="95" t="str">
        <f>IF($C4133="", "", IF(IFERROR(INDEX(Ingredients!$C$11:$C$310, MATCH($C4133, Ingredients!$B$11:$B$310, 0)), "")="", "", IFERROR(INDEX(Ingredients!$C$11:$C$310, MATCH($C4133, Ingredients!$B$11:$B$310, 0)), "")))</f>
        <v/>
      </c>
      <c r="J4133" s="73" t="str">
        <f>IF($B4133="", "", IF(IFERROR(INDEX(Meals!$C$11:$C$260, MATCH($B4133, Meals!$B$11:$B$260, 0)), "")="", "", IFERROR(INDEX(Meals!$C$11:$C$260, MATCH($B4133, Meals!$B$11:$B$260, 0)), "")))</f>
        <v/>
      </c>
      <c r="K4133" s="4"/>
      <c r="L4133" s="72" t="str">
        <f t="shared" si="967"/>
        <v/>
      </c>
      <c r="M4133" s="73" t="str">
        <f t="shared" si="968"/>
        <v/>
      </c>
      <c r="N4133" s="4"/>
      <c r="O4133" s="78" t="str">
        <f t="shared" si="969"/>
        <v/>
      </c>
      <c r="P4133" s="79" t="str">
        <f t="shared" si="970"/>
        <v/>
      </c>
      <c r="Q4133" s="4"/>
      <c r="R4133" s="90" t="str">
        <f t="shared" si="971"/>
        <v/>
      </c>
      <c r="S4133" s="4"/>
      <c r="Y4133" s="18" t="str">
        <f t="shared" si="972"/>
        <v/>
      </c>
      <c r="AA4133" s="18" t="str">
        <f t="shared" si="963"/>
        <v/>
      </c>
      <c r="AB4133" s="18" t="str">
        <f t="shared" si="964"/>
        <v/>
      </c>
      <c r="AC4133" s="18" t="str">
        <f t="shared" si="973"/>
        <v/>
      </c>
      <c r="AD4133" s="18" t="str">
        <f t="shared" si="973"/>
        <v/>
      </c>
      <c r="AE4133" s="18" t="str">
        <f t="shared" si="974"/>
        <v/>
      </c>
      <c r="AG4133" s="95" t="str">
        <f>IF($C4133="", "", IF(IFERROR(INDEX(Ingredients!C$11:C$310, MATCH($C4133, Ingredients!$B$11:$B$310, 0)), "")="", "", IFERROR(INDEX(Ingredients!C$11:C$310, MATCH($C4133, Ingredients!$B$11:$B$310, 0)), "")))</f>
        <v/>
      </c>
      <c r="AH4133" s="105" t="str">
        <f>IF($C4133="", "", IF(IFERROR(INDEX(Ingredients!D$11:D$310, MATCH($C4133, Ingredients!$B$11:$B$310, 0)), "")="", "", IFERROR(INDEX(Ingredients!D$11:D$310, MATCH($C4133, Ingredients!$B$11:$B$310, 0)), "")))</f>
        <v/>
      </c>
      <c r="AI4133" s="106" t="str">
        <f>IF($C4133="", "", IF(IFERROR(INDEX(Ingredients!E$11:E$310, MATCH($C4133, Ingredients!$B$11:$B$310, 0)), "")="", "", IFERROR(INDEX(Ingredients!E$11:E$310, MATCH($C4133, Ingredients!$B$11:$B$310, 0)), "")))</f>
        <v/>
      </c>
      <c r="AJ4133" s="108" t="str">
        <f>IF($C4133="", "", IF(IFERROR(INDEX(Ingredients!F$11:F$310, MATCH($C4133, Ingredients!$B$11:$B$310, 0)), "")="", "", IFERROR(INDEX(Ingredients!F$11:F$310, MATCH($C4133, Ingredients!$B$11:$B$310, 0)), "")))</f>
        <v/>
      </c>
      <c r="AK4133" s="106" t="str">
        <f>IF($C4133="", "", IF(IFERROR(INDEX(Ingredients!G$11:G$310, MATCH($C4133, Ingredients!$B$11:$B$310, 0)), "")="", "", IFERROR(INDEX(Ingredients!G$11:G$310, MATCH($C4133, Ingredients!$B$11:$B$310, 0)), "")))</f>
        <v/>
      </c>
      <c r="AL4133" s="79" t="str">
        <f>IF($C4133="", "", IF(IFERROR(INDEX(Ingredients!H$11:H$310, MATCH($C4133, Ingredients!$B$11:$B$310, 0)), "")="", "", IFERROR(INDEX(Ingredients!H$11:H$310, MATCH($C4133, Ingredients!$B$11:$B$310, 0)), "")))</f>
        <v/>
      </c>
      <c r="AN4133" s="83" t="str">
        <f t="shared" si="965"/>
        <v/>
      </c>
      <c r="AP4133" s="114" t="str">
        <f t="shared" si="975"/>
        <v/>
      </c>
      <c r="AR4133" s="117" t="str">
        <f>IF($C4133="", "", IF(IFERROR(INDEX(Ingredients!$AI$11:$AI$310, MATCH($C4133, Ingredients!$B$11:$B$310, 0)), "")="", "", IFERROR(INDEX(Ingredients!$AI$11:$AI$310, MATCH($C4133, Ingredients!$B$11:$B$310, 0)), "")))</f>
        <v/>
      </c>
      <c r="AT4133" s="120" t="str">
        <f t="shared" si="976"/>
        <v/>
      </c>
      <c r="AV4133" s="90" t="str">
        <f t="shared" si="966"/>
        <v/>
      </c>
      <c r="AX4133" s="90" t="str">
        <f>IF($AV4133="", "", COUNTIF($AV$11:$AV$5010, "&lt;"&amp;$AV4133)+1+COUNTIF($AV$11:$AV4133, $AV4133)-1)</f>
        <v/>
      </c>
      <c r="AZ4133" s="111" t="str">
        <f>IF($B4133="", "", SUMIF('Shopping List'!$AV$11:$AV$25, $B4133, 'Shopping List'!$BN$11:$BN$25))</f>
        <v/>
      </c>
      <c r="BB4133" s="117" t="str">
        <f t="shared" si="977"/>
        <v/>
      </c>
    </row>
    <row r="4134" spans="1:54" x14ac:dyDescent="0.25">
      <c r="A4134" s="4"/>
      <c r="B4134" s="37"/>
      <c r="C4134" s="124"/>
      <c r="D4134" s="39"/>
      <c r="E4134" s="125"/>
      <c r="F4134" s="48"/>
      <c r="G4134" s="4"/>
      <c r="H4134" s="4"/>
      <c r="I4134" s="95" t="str">
        <f>IF($C4134="", "", IF(IFERROR(INDEX(Ingredients!$C$11:$C$310, MATCH($C4134, Ingredients!$B$11:$B$310, 0)), "")="", "", IFERROR(INDEX(Ingredients!$C$11:$C$310, MATCH($C4134, Ingredients!$B$11:$B$310, 0)), "")))</f>
        <v/>
      </c>
      <c r="J4134" s="73" t="str">
        <f>IF($B4134="", "", IF(IFERROR(INDEX(Meals!$C$11:$C$260, MATCH($B4134, Meals!$B$11:$B$260, 0)), "")="", "", IFERROR(INDEX(Meals!$C$11:$C$260, MATCH($B4134, Meals!$B$11:$B$260, 0)), "")))</f>
        <v/>
      </c>
      <c r="K4134" s="4"/>
      <c r="L4134" s="72" t="str">
        <f t="shared" si="967"/>
        <v/>
      </c>
      <c r="M4134" s="73" t="str">
        <f t="shared" si="968"/>
        <v/>
      </c>
      <c r="N4134" s="4"/>
      <c r="O4134" s="78" t="str">
        <f t="shared" si="969"/>
        <v/>
      </c>
      <c r="P4134" s="79" t="str">
        <f t="shared" si="970"/>
        <v/>
      </c>
      <c r="Q4134" s="4"/>
      <c r="R4134" s="90" t="str">
        <f t="shared" si="971"/>
        <v/>
      </c>
      <c r="S4134" s="4"/>
      <c r="Y4134" s="18" t="str">
        <f t="shared" si="972"/>
        <v/>
      </c>
      <c r="AA4134" s="18" t="str">
        <f t="shared" si="963"/>
        <v/>
      </c>
      <c r="AB4134" s="18" t="str">
        <f t="shared" si="964"/>
        <v/>
      </c>
      <c r="AC4134" s="18" t="str">
        <f t="shared" si="973"/>
        <v/>
      </c>
      <c r="AD4134" s="18" t="str">
        <f t="shared" si="973"/>
        <v/>
      </c>
      <c r="AE4134" s="18" t="str">
        <f t="shared" si="974"/>
        <v/>
      </c>
      <c r="AG4134" s="95" t="str">
        <f>IF($C4134="", "", IF(IFERROR(INDEX(Ingredients!C$11:C$310, MATCH($C4134, Ingredients!$B$11:$B$310, 0)), "")="", "", IFERROR(INDEX(Ingredients!C$11:C$310, MATCH($C4134, Ingredients!$B$11:$B$310, 0)), "")))</f>
        <v/>
      </c>
      <c r="AH4134" s="105" t="str">
        <f>IF($C4134="", "", IF(IFERROR(INDEX(Ingredients!D$11:D$310, MATCH($C4134, Ingredients!$B$11:$B$310, 0)), "")="", "", IFERROR(INDEX(Ingredients!D$11:D$310, MATCH($C4134, Ingredients!$B$11:$B$310, 0)), "")))</f>
        <v/>
      </c>
      <c r="AI4134" s="106" t="str">
        <f>IF($C4134="", "", IF(IFERROR(INDEX(Ingredients!E$11:E$310, MATCH($C4134, Ingredients!$B$11:$B$310, 0)), "")="", "", IFERROR(INDEX(Ingredients!E$11:E$310, MATCH($C4134, Ingredients!$B$11:$B$310, 0)), "")))</f>
        <v/>
      </c>
      <c r="AJ4134" s="108" t="str">
        <f>IF($C4134="", "", IF(IFERROR(INDEX(Ingredients!F$11:F$310, MATCH($C4134, Ingredients!$B$11:$B$310, 0)), "")="", "", IFERROR(INDEX(Ingredients!F$11:F$310, MATCH($C4134, Ingredients!$B$11:$B$310, 0)), "")))</f>
        <v/>
      </c>
      <c r="AK4134" s="106" t="str">
        <f>IF($C4134="", "", IF(IFERROR(INDEX(Ingredients!G$11:G$310, MATCH($C4134, Ingredients!$B$11:$B$310, 0)), "")="", "", IFERROR(INDEX(Ingredients!G$11:G$310, MATCH($C4134, Ingredients!$B$11:$B$310, 0)), "")))</f>
        <v/>
      </c>
      <c r="AL4134" s="79" t="str">
        <f>IF($C4134="", "", IF(IFERROR(INDEX(Ingredients!H$11:H$310, MATCH($C4134, Ingredients!$B$11:$B$310, 0)), "")="", "", IFERROR(INDEX(Ingredients!H$11:H$310, MATCH($C4134, Ingredients!$B$11:$B$310, 0)), "")))</f>
        <v/>
      </c>
      <c r="AN4134" s="83" t="str">
        <f t="shared" si="965"/>
        <v/>
      </c>
      <c r="AP4134" s="114" t="str">
        <f t="shared" si="975"/>
        <v/>
      </c>
      <c r="AR4134" s="117" t="str">
        <f>IF($C4134="", "", IF(IFERROR(INDEX(Ingredients!$AI$11:$AI$310, MATCH($C4134, Ingredients!$B$11:$B$310, 0)), "")="", "", IFERROR(INDEX(Ingredients!$AI$11:$AI$310, MATCH($C4134, Ingredients!$B$11:$B$310, 0)), "")))</f>
        <v/>
      </c>
      <c r="AT4134" s="120" t="str">
        <f t="shared" si="976"/>
        <v/>
      </c>
      <c r="AV4134" s="90" t="str">
        <f t="shared" si="966"/>
        <v/>
      </c>
      <c r="AX4134" s="90" t="str">
        <f>IF($AV4134="", "", COUNTIF($AV$11:$AV$5010, "&lt;"&amp;$AV4134)+1+COUNTIF($AV$11:$AV4134, $AV4134)-1)</f>
        <v/>
      </c>
      <c r="AZ4134" s="111" t="str">
        <f>IF($B4134="", "", SUMIF('Shopping List'!$AV$11:$AV$25, $B4134, 'Shopping List'!$BN$11:$BN$25))</f>
        <v/>
      </c>
      <c r="BB4134" s="117" t="str">
        <f t="shared" si="977"/>
        <v/>
      </c>
    </row>
    <row r="4135" spans="1:54" x14ac:dyDescent="0.25">
      <c r="A4135" s="4"/>
      <c r="B4135" s="37"/>
      <c r="C4135" s="124"/>
      <c r="D4135" s="39"/>
      <c r="E4135" s="125"/>
      <c r="F4135" s="48"/>
      <c r="G4135" s="4"/>
      <c r="H4135" s="4"/>
      <c r="I4135" s="95" t="str">
        <f>IF($C4135="", "", IF(IFERROR(INDEX(Ingredients!$C$11:$C$310, MATCH($C4135, Ingredients!$B$11:$B$310, 0)), "")="", "", IFERROR(INDEX(Ingredients!$C$11:$C$310, MATCH($C4135, Ingredients!$B$11:$B$310, 0)), "")))</f>
        <v/>
      </c>
      <c r="J4135" s="73" t="str">
        <f>IF($B4135="", "", IF(IFERROR(INDEX(Meals!$C$11:$C$260, MATCH($B4135, Meals!$B$11:$B$260, 0)), "")="", "", IFERROR(INDEX(Meals!$C$11:$C$260, MATCH($B4135, Meals!$B$11:$B$260, 0)), "")))</f>
        <v/>
      </c>
      <c r="K4135" s="4"/>
      <c r="L4135" s="72" t="str">
        <f t="shared" si="967"/>
        <v/>
      </c>
      <c r="M4135" s="73" t="str">
        <f t="shared" si="968"/>
        <v/>
      </c>
      <c r="N4135" s="4"/>
      <c r="O4135" s="78" t="str">
        <f t="shared" si="969"/>
        <v/>
      </c>
      <c r="P4135" s="79" t="str">
        <f t="shared" si="970"/>
        <v/>
      </c>
      <c r="Q4135" s="4"/>
      <c r="R4135" s="90" t="str">
        <f t="shared" si="971"/>
        <v/>
      </c>
      <c r="S4135" s="4"/>
      <c r="Y4135" s="18" t="str">
        <f t="shared" si="972"/>
        <v/>
      </c>
      <c r="AA4135" s="18" t="str">
        <f t="shared" si="963"/>
        <v/>
      </c>
      <c r="AB4135" s="18" t="str">
        <f t="shared" si="964"/>
        <v/>
      </c>
      <c r="AC4135" s="18" t="str">
        <f t="shared" si="973"/>
        <v/>
      </c>
      <c r="AD4135" s="18" t="str">
        <f t="shared" si="973"/>
        <v/>
      </c>
      <c r="AE4135" s="18" t="str">
        <f t="shared" si="974"/>
        <v/>
      </c>
      <c r="AG4135" s="95" t="str">
        <f>IF($C4135="", "", IF(IFERROR(INDEX(Ingredients!C$11:C$310, MATCH($C4135, Ingredients!$B$11:$B$310, 0)), "")="", "", IFERROR(INDEX(Ingredients!C$11:C$310, MATCH($C4135, Ingredients!$B$11:$B$310, 0)), "")))</f>
        <v/>
      </c>
      <c r="AH4135" s="105" t="str">
        <f>IF($C4135="", "", IF(IFERROR(INDEX(Ingredients!D$11:D$310, MATCH($C4135, Ingredients!$B$11:$B$310, 0)), "")="", "", IFERROR(INDEX(Ingredients!D$11:D$310, MATCH($C4135, Ingredients!$B$11:$B$310, 0)), "")))</f>
        <v/>
      </c>
      <c r="AI4135" s="106" t="str">
        <f>IF($C4135="", "", IF(IFERROR(INDEX(Ingredients!E$11:E$310, MATCH($C4135, Ingredients!$B$11:$B$310, 0)), "")="", "", IFERROR(INDEX(Ingredients!E$11:E$310, MATCH($C4135, Ingredients!$B$11:$B$310, 0)), "")))</f>
        <v/>
      </c>
      <c r="AJ4135" s="108" t="str">
        <f>IF($C4135="", "", IF(IFERROR(INDEX(Ingredients!F$11:F$310, MATCH($C4135, Ingredients!$B$11:$B$310, 0)), "")="", "", IFERROR(INDEX(Ingredients!F$11:F$310, MATCH($C4135, Ingredients!$B$11:$B$310, 0)), "")))</f>
        <v/>
      </c>
      <c r="AK4135" s="106" t="str">
        <f>IF($C4135="", "", IF(IFERROR(INDEX(Ingredients!G$11:G$310, MATCH($C4135, Ingredients!$B$11:$B$310, 0)), "")="", "", IFERROR(INDEX(Ingredients!G$11:G$310, MATCH($C4135, Ingredients!$B$11:$B$310, 0)), "")))</f>
        <v/>
      </c>
      <c r="AL4135" s="79" t="str">
        <f>IF($C4135="", "", IF(IFERROR(INDEX(Ingredients!H$11:H$310, MATCH($C4135, Ingredients!$B$11:$B$310, 0)), "")="", "", IFERROR(INDEX(Ingredients!H$11:H$310, MATCH($C4135, Ingredients!$B$11:$B$310, 0)), "")))</f>
        <v/>
      </c>
      <c r="AN4135" s="83" t="str">
        <f t="shared" si="965"/>
        <v/>
      </c>
      <c r="AP4135" s="114" t="str">
        <f t="shared" si="975"/>
        <v/>
      </c>
      <c r="AR4135" s="117" t="str">
        <f>IF($C4135="", "", IF(IFERROR(INDEX(Ingredients!$AI$11:$AI$310, MATCH($C4135, Ingredients!$B$11:$B$310, 0)), "")="", "", IFERROR(INDEX(Ingredients!$AI$11:$AI$310, MATCH($C4135, Ingredients!$B$11:$B$310, 0)), "")))</f>
        <v/>
      </c>
      <c r="AT4135" s="120" t="str">
        <f t="shared" si="976"/>
        <v/>
      </c>
      <c r="AV4135" s="90" t="str">
        <f t="shared" si="966"/>
        <v/>
      </c>
      <c r="AX4135" s="90" t="str">
        <f>IF($AV4135="", "", COUNTIF($AV$11:$AV$5010, "&lt;"&amp;$AV4135)+1+COUNTIF($AV$11:$AV4135, $AV4135)-1)</f>
        <v/>
      </c>
      <c r="AZ4135" s="111" t="str">
        <f>IF($B4135="", "", SUMIF('Shopping List'!$AV$11:$AV$25, $B4135, 'Shopping List'!$BN$11:$BN$25))</f>
        <v/>
      </c>
      <c r="BB4135" s="117" t="str">
        <f t="shared" si="977"/>
        <v/>
      </c>
    </row>
    <row r="4136" spans="1:54" x14ac:dyDescent="0.25">
      <c r="A4136" s="4"/>
      <c r="B4136" s="37"/>
      <c r="C4136" s="124"/>
      <c r="D4136" s="39"/>
      <c r="E4136" s="125"/>
      <c r="F4136" s="48"/>
      <c r="G4136" s="4"/>
      <c r="H4136" s="4"/>
      <c r="I4136" s="95" t="str">
        <f>IF($C4136="", "", IF(IFERROR(INDEX(Ingredients!$C$11:$C$310, MATCH($C4136, Ingredients!$B$11:$B$310, 0)), "")="", "", IFERROR(INDEX(Ingredients!$C$11:$C$310, MATCH($C4136, Ingredients!$B$11:$B$310, 0)), "")))</f>
        <v/>
      </c>
      <c r="J4136" s="73" t="str">
        <f>IF($B4136="", "", IF(IFERROR(INDEX(Meals!$C$11:$C$260, MATCH($B4136, Meals!$B$11:$B$260, 0)), "")="", "", IFERROR(INDEX(Meals!$C$11:$C$260, MATCH($B4136, Meals!$B$11:$B$260, 0)), "")))</f>
        <v/>
      </c>
      <c r="K4136" s="4"/>
      <c r="L4136" s="72" t="str">
        <f t="shared" si="967"/>
        <v/>
      </c>
      <c r="M4136" s="73" t="str">
        <f t="shared" si="968"/>
        <v/>
      </c>
      <c r="N4136" s="4"/>
      <c r="O4136" s="78" t="str">
        <f t="shared" si="969"/>
        <v/>
      </c>
      <c r="P4136" s="79" t="str">
        <f t="shared" si="970"/>
        <v/>
      </c>
      <c r="Q4136" s="4"/>
      <c r="R4136" s="90" t="str">
        <f t="shared" si="971"/>
        <v/>
      </c>
      <c r="S4136" s="4"/>
      <c r="Y4136" s="18" t="str">
        <f t="shared" si="972"/>
        <v/>
      </c>
      <c r="AA4136" s="18" t="str">
        <f t="shared" si="963"/>
        <v/>
      </c>
      <c r="AB4136" s="18" t="str">
        <f t="shared" si="964"/>
        <v/>
      </c>
      <c r="AC4136" s="18" t="str">
        <f t="shared" si="973"/>
        <v/>
      </c>
      <c r="AD4136" s="18" t="str">
        <f t="shared" si="973"/>
        <v/>
      </c>
      <c r="AE4136" s="18" t="str">
        <f t="shared" si="974"/>
        <v/>
      </c>
      <c r="AG4136" s="95" t="str">
        <f>IF($C4136="", "", IF(IFERROR(INDEX(Ingredients!C$11:C$310, MATCH($C4136, Ingredients!$B$11:$B$310, 0)), "")="", "", IFERROR(INDEX(Ingredients!C$11:C$310, MATCH($C4136, Ingredients!$B$11:$B$310, 0)), "")))</f>
        <v/>
      </c>
      <c r="AH4136" s="105" t="str">
        <f>IF($C4136="", "", IF(IFERROR(INDEX(Ingredients!D$11:D$310, MATCH($C4136, Ingredients!$B$11:$B$310, 0)), "")="", "", IFERROR(INDEX(Ingredients!D$11:D$310, MATCH($C4136, Ingredients!$B$11:$B$310, 0)), "")))</f>
        <v/>
      </c>
      <c r="AI4136" s="106" t="str">
        <f>IF($C4136="", "", IF(IFERROR(INDEX(Ingredients!E$11:E$310, MATCH($C4136, Ingredients!$B$11:$B$310, 0)), "")="", "", IFERROR(INDEX(Ingredients!E$11:E$310, MATCH($C4136, Ingredients!$B$11:$B$310, 0)), "")))</f>
        <v/>
      </c>
      <c r="AJ4136" s="108" t="str">
        <f>IF($C4136="", "", IF(IFERROR(INDEX(Ingredients!F$11:F$310, MATCH($C4136, Ingredients!$B$11:$B$310, 0)), "")="", "", IFERROR(INDEX(Ingredients!F$11:F$310, MATCH($C4136, Ingredients!$B$11:$B$310, 0)), "")))</f>
        <v/>
      </c>
      <c r="AK4136" s="106" t="str">
        <f>IF($C4136="", "", IF(IFERROR(INDEX(Ingredients!G$11:G$310, MATCH($C4136, Ingredients!$B$11:$B$310, 0)), "")="", "", IFERROR(INDEX(Ingredients!G$11:G$310, MATCH($C4136, Ingredients!$B$11:$B$310, 0)), "")))</f>
        <v/>
      </c>
      <c r="AL4136" s="79" t="str">
        <f>IF($C4136="", "", IF(IFERROR(INDEX(Ingredients!H$11:H$310, MATCH($C4136, Ingredients!$B$11:$B$310, 0)), "")="", "", IFERROR(INDEX(Ingredients!H$11:H$310, MATCH($C4136, Ingredients!$B$11:$B$310, 0)), "")))</f>
        <v/>
      </c>
      <c r="AN4136" s="83" t="str">
        <f t="shared" si="965"/>
        <v/>
      </c>
      <c r="AP4136" s="114" t="str">
        <f t="shared" si="975"/>
        <v/>
      </c>
      <c r="AR4136" s="117" t="str">
        <f>IF($C4136="", "", IF(IFERROR(INDEX(Ingredients!$AI$11:$AI$310, MATCH($C4136, Ingredients!$B$11:$B$310, 0)), "")="", "", IFERROR(INDEX(Ingredients!$AI$11:$AI$310, MATCH($C4136, Ingredients!$B$11:$B$310, 0)), "")))</f>
        <v/>
      </c>
      <c r="AT4136" s="120" t="str">
        <f t="shared" si="976"/>
        <v/>
      </c>
      <c r="AV4136" s="90" t="str">
        <f t="shared" si="966"/>
        <v/>
      </c>
      <c r="AX4136" s="90" t="str">
        <f>IF($AV4136="", "", COUNTIF($AV$11:$AV$5010, "&lt;"&amp;$AV4136)+1+COUNTIF($AV$11:$AV4136, $AV4136)-1)</f>
        <v/>
      </c>
      <c r="AZ4136" s="111" t="str">
        <f>IF($B4136="", "", SUMIF('Shopping List'!$AV$11:$AV$25, $B4136, 'Shopping List'!$BN$11:$BN$25))</f>
        <v/>
      </c>
      <c r="BB4136" s="117" t="str">
        <f t="shared" si="977"/>
        <v/>
      </c>
    </row>
    <row r="4137" spans="1:54" x14ac:dyDescent="0.25">
      <c r="A4137" s="4"/>
      <c r="B4137" s="37"/>
      <c r="C4137" s="124"/>
      <c r="D4137" s="39"/>
      <c r="E4137" s="125"/>
      <c r="F4137" s="48"/>
      <c r="G4137" s="4"/>
      <c r="H4137" s="4"/>
      <c r="I4137" s="95" t="str">
        <f>IF($C4137="", "", IF(IFERROR(INDEX(Ingredients!$C$11:$C$310, MATCH($C4137, Ingredients!$B$11:$B$310, 0)), "")="", "", IFERROR(INDEX(Ingredients!$C$11:$C$310, MATCH($C4137, Ingredients!$B$11:$B$310, 0)), "")))</f>
        <v/>
      </c>
      <c r="J4137" s="73" t="str">
        <f>IF($B4137="", "", IF(IFERROR(INDEX(Meals!$C$11:$C$260, MATCH($B4137, Meals!$B$11:$B$260, 0)), "")="", "", IFERROR(INDEX(Meals!$C$11:$C$260, MATCH($B4137, Meals!$B$11:$B$260, 0)), "")))</f>
        <v/>
      </c>
      <c r="K4137" s="4"/>
      <c r="L4137" s="72" t="str">
        <f t="shared" si="967"/>
        <v/>
      </c>
      <c r="M4137" s="73" t="str">
        <f t="shared" si="968"/>
        <v/>
      </c>
      <c r="N4137" s="4"/>
      <c r="O4137" s="78" t="str">
        <f t="shared" si="969"/>
        <v/>
      </c>
      <c r="P4137" s="79" t="str">
        <f t="shared" si="970"/>
        <v/>
      </c>
      <c r="Q4137" s="4"/>
      <c r="R4137" s="90" t="str">
        <f t="shared" si="971"/>
        <v/>
      </c>
      <c r="S4137" s="4"/>
      <c r="Y4137" s="18" t="str">
        <f t="shared" si="972"/>
        <v/>
      </c>
      <c r="AA4137" s="18" t="str">
        <f t="shared" si="963"/>
        <v/>
      </c>
      <c r="AB4137" s="18" t="str">
        <f t="shared" si="964"/>
        <v/>
      </c>
      <c r="AC4137" s="18" t="str">
        <f t="shared" si="973"/>
        <v/>
      </c>
      <c r="AD4137" s="18" t="str">
        <f t="shared" si="973"/>
        <v/>
      </c>
      <c r="AE4137" s="18" t="str">
        <f t="shared" si="974"/>
        <v/>
      </c>
      <c r="AG4137" s="95" t="str">
        <f>IF($C4137="", "", IF(IFERROR(INDEX(Ingredients!C$11:C$310, MATCH($C4137, Ingredients!$B$11:$B$310, 0)), "")="", "", IFERROR(INDEX(Ingredients!C$11:C$310, MATCH($C4137, Ingredients!$B$11:$B$310, 0)), "")))</f>
        <v/>
      </c>
      <c r="AH4137" s="105" t="str">
        <f>IF($C4137="", "", IF(IFERROR(INDEX(Ingredients!D$11:D$310, MATCH($C4137, Ingredients!$B$11:$B$310, 0)), "")="", "", IFERROR(INDEX(Ingredients!D$11:D$310, MATCH($C4137, Ingredients!$B$11:$B$310, 0)), "")))</f>
        <v/>
      </c>
      <c r="AI4137" s="106" t="str">
        <f>IF($C4137="", "", IF(IFERROR(INDEX(Ingredients!E$11:E$310, MATCH($C4137, Ingredients!$B$11:$B$310, 0)), "")="", "", IFERROR(INDEX(Ingredients!E$11:E$310, MATCH($C4137, Ingredients!$B$11:$B$310, 0)), "")))</f>
        <v/>
      </c>
      <c r="AJ4137" s="108" t="str">
        <f>IF($C4137="", "", IF(IFERROR(INDEX(Ingredients!F$11:F$310, MATCH($C4137, Ingredients!$B$11:$B$310, 0)), "")="", "", IFERROR(INDEX(Ingredients!F$11:F$310, MATCH($C4137, Ingredients!$B$11:$B$310, 0)), "")))</f>
        <v/>
      </c>
      <c r="AK4137" s="106" t="str">
        <f>IF($C4137="", "", IF(IFERROR(INDEX(Ingredients!G$11:G$310, MATCH($C4137, Ingredients!$B$11:$B$310, 0)), "")="", "", IFERROR(INDEX(Ingredients!G$11:G$310, MATCH($C4137, Ingredients!$B$11:$B$310, 0)), "")))</f>
        <v/>
      </c>
      <c r="AL4137" s="79" t="str">
        <f>IF($C4137="", "", IF(IFERROR(INDEX(Ingredients!H$11:H$310, MATCH($C4137, Ingredients!$B$11:$B$310, 0)), "")="", "", IFERROR(INDEX(Ingredients!H$11:H$310, MATCH($C4137, Ingredients!$B$11:$B$310, 0)), "")))</f>
        <v/>
      </c>
      <c r="AN4137" s="83" t="str">
        <f t="shared" si="965"/>
        <v/>
      </c>
      <c r="AP4137" s="114" t="str">
        <f t="shared" si="975"/>
        <v/>
      </c>
      <c r="AR4137" s="117" t="str">
        <f>IF($C4137="", "", IF(IFERROR(INDEX(Ingredients!$AI$11:$AI$310, MATCH($C4137, Ingredients!$B$11:$B$310, 0)), "")="", "", IFERROR(INDEX(Ingredients!$AI$11:$AI$310, MATCH($C4137, Ingredients!$B$11:$B$310, 0)), "")))</f>
        <v/>
      </c>
      <c r="AT4137" s="120" t="str">
        <f t="shared" si="976"/>
        <v/>
      </c>
      <c r="AV4137" s="90" t="str">
        <f t="shared" si="966"/>
        <v/>
      </c>
      <c r="AX4137" s="90" t="str">
        <f>IF($AV4137="", "", COUNTIF($AV$11:$AV$5010, "&lt;"&amp;$AV4137)+1+COUNTIF($AV$11:$AV4137, $AV4137)-1)</f>
        <v/>
      </c>
      <c r="AZ4137" s="111" t="str">
        <f>IF($B4137="", "", SUMIF('Shopping List'!$AV$11:$AV$25, $B4137, 'Shopping List'!$BN$11:$BN$25))</f>
        <v/>
      </c>
      <c r="BB4137" s="117" t="str">
        <f t="shared" si="977"/>
        <v/>
      </c>
    </row>
    <row r="4138" spans="1:54" x14ac:dyDescent="0.25">
      <c r="A4138" s="4"/>
      <c r="B4138" s="37"/>
      <c r="C4138" s="124"/>
      <c r="D4138" s="39"/>
      <c r="E4138" s="125"/>
      <c r="F4138" s="48"/>
      <c r="G4138" s="4"/>
      <c r="H4138" s="4"/>
      <c r="I4138" s="95" t="str">
        <f>IF($C4138="", "", IF(IFERROR(INDEX(Ingredients!$C$11:$C$310, MATCH($C4138, Ingredients!$B$11:$B$310, 0)), "")="", "", IFERROR(INDEX(Ingredients!$C$11:$C$310, MATCH($C4138, Ingredients!$B$11:$B$310, 0)), "")))</f>
        <v/>
      </c>
      <c r="J4138" s="73" t="str">
        <f>IF($B4138="", "", IF(IFERROR(INDEX(Meals!$C$11:$C$260, MATCH($B4138, Meals!$B$11:$B$260, 0)), "")="", "", IFERROR(INDEX(Meals!$C$11:$C$260, MATCH($B4138, Meals!$B$11:$B$260, 0)), "")))</f>
        <v/>
      </c>
      <c r="K4138" s="4"/>
      <c r="L4138" s="72" t="str">
        <f t="shared" si="967"/>
        <v/>
      </c>
      <c r="M4138" s="73" t="str">
        <f t="shared" si="968"/>
        <v/>
      </c>
      <c r="N4138" s="4"/>
      <c r="O4138" s="78" t="str">
        <f t="shared" si="969"/>
        <v/>
      </c>
      <c r="P4138" s="79" t="str">
        <f t="shared" si="970"/>
        <v/>
      </c>
      <c r="Q4138" s="4"/>
      <c r="R4138" s="90" t="str">
        <f t="shared" si="971"/>
        <v/>
      </c>
      <c r="S4138" s="4"/>
      <c r="Y4138" s="18" t="str">
        <f t="shared" si="972"/>
        <v/>
      </c>
      <c r="AA4138" s="18" t="str">
        <f t="shared" si="963"/>
        <v/>
      </c>
      <c r="AB4138" s="18" t="str">
        <f t="shared" si="964"/>
        <v/>
      </c>
      <c r="AC4138" s="18" t="str">
        <f t="shared" si="973"/>
        <v/>
      </c>
      <c r="AD4138" s="18" t="str">
        <f t="shared" si="973"/>
        <v/>
      </c>
      <c r="AE4138" s="18" t="str">
        <f t="shared" si="974"/>
        <v/>
      </c>
      <c r="AG4138" s="95" t="str">
        <f>IF($C4138="", "", IF(IFERROR(INDEX(Ingredients!C$11:C$310, MATCH($C4138, Ingredients!$B$11:$B$310, 0)), "")="", "", IFERROR(INDEX(Ingredients!C$11:C$310, MATCH($C4138, Ingredients!$B$11:$B$310, 0)), "")))</f>
        <v/>
      </c>
      <c r="AH4138" s="105" t="str">
        <f>IF($C4138="", "", IF(IFERROR(INDEX(Ingredients!D$11:D$310, MATCH($C4138, Ingredients!$B$11:$B$310, 0)), "")="", "", IFERROR(INDEX(Ingredients!D$11:D$310, MATCH($C4138, Ingredients!$B$11:$B$310, 0)), "")))</f>
        <v/>
      </c>
      <c r="AI4138" s="106" t="str">
        <f>IF($C4138="", "", IF(IFERROR(INDEX(Ingredients!E$11:E$310, MATCH($C4138, Ingredients!$B$11:$B$310, 0)), "")="", "", IFERROR(INDEX(Ingredients!E$11:E$310, MATCH($C4138, Ingredients!$B$11:$B$310, 0)), "")))</f>
        <v/>
      </c>
      <c r="AJ4138" s="108" t="str">
        <f>IF($C4138="", "", IF(IFERROR(INDEX(Ingredients!F$11:F$310, MATCH($C4138, Ingredients!$B$11:$B$310, 0)), "")="", "", IFERROR(INDEX(Ingredients!F$11:F$310, MATCH($C4138, Ingredients!$B$11:$B$310, 0)), "")))</f>
        <v/>
      </c>
      <c r="AK4138" s="106" t="str">
        <f>IF($C4138="", "", IF(IFERROR(INDEX(Ingredients!G$11:G$310, MATCH($C4138, Ingredients!$B$11:$B$310, 0)), "")="", "", IFERROR(INDEX(Ingredients!G$11:G$310, MATCH($C4138, Ingredients!$B$11:$B$310, 0)), "")))</f>
        <v/>
      </c>
      <c r="AL4138" s="79" t="str">
        <f>IF($C4138="", "", IF(IFERROR(INDEX(Ingredients!H$11:H$310, MATCH($C4138, Ingredients!$B$11:$B$310, 0)), "")="", "", IFERROR(INDEX(Ingredients!H$11:H$310, MATCH($C4138, Ingredients!$B$11:$B$310, 0)), "")))</f>
        <v/>
      </c>
      <c r="AN4138" s="83" t="str">
        <f t="shared" si="965"/>
        <v/>
      </c>
      <c r="AP4138" s="114" t="str">
        <f t="shared" si="975"/>
        <v/>
      </c>
      <c r="AR4138" s="117" t="str">
        <f>IF($C4138="", "", IF(IFERROR(INDEX(Ingredients!$AI$11:$AI$310, MATCH($C4138, Ingredients!$B$11:$B$310, 0)), "")="", "", IFERROR(INDEX(Ingredients!$AI$11:$AI$310, MATCH($C4138, Ingredients!$B$11:$B$310, 0)), "")))</f>
        <v/>
      </c>
      <c r="AT4138" s="120" t="str">
        <f t="shared" si="976"/>
        <v/>
      </c>
      <c r="AV4138" s="90" t="str">
        <f t="shared" si="966"/>
        <v/>
      </c>
      <c r="AX4138" s="90" t="str">
        <f>IF($AV4138="", "", COUNTIF($AV$11:$AV$5010, "&lt;"&amp;$AV4138)+1+COUNTIF($AV$11:$AV4138, $AV4138)-1)</f>
        <v/>
      </c>
      <c r="AZ4138" s="111" t="str">
        <f>IF($B4138="", "", SUMIF('Shopping List'!$AV$11:$AV$25, $B4138, 'Shopping List'!$BN$11:$BN$25))</f>
        <v/>
      </c>
      <c r="BB4138" s="117" t="str">
        <f t="shared" si="977"/>
        <v/>
      </c>
    </row>
    <row r="4139" spans="1:54" x14ac:dyDescent="0.25">
      <c r="A4139" s="4"/>
      <c r="B4139" s="37"/>
      <c r="C4139" s="124"/>
      <c r="D4139" s="39"/>
      <c r="E4139" s="125"/>
      <c r="F4139" s="48"/>
      <c r="G4139" s="4"/>
      <c r="H4139" s="4"/>
      <c r="I4139" s="95" t="str">
        <f>IF($C4139="", "", IF(IFERROR(INDEX(Ingredients!$C$11:$C$310, MATCH($C4139, Ingredients!$B$11:$B$310, 0)), "")="", "", IFERROR(INDEX(Ingredients!$C$11:$C$310, MATCH($C4139, Ingredients!$B$11:$B$310, 0)), "")))</f>
        <v/>
      </c>
      <c r="J4139" s="73" t="str">
        <f>IF($B4139="", "", IF(IFERROR(INDEX(Meals!$C$11:$C$260, MATCH($B4139, Meals!$B$11:$B$260, 0)), "")="", "", IFERROR(INDEX(Meals!$C$11:$C$260, MATCH($B4139, Meals!$B$11:$B$260, 0)), "")))</f>
        <v/>
      </c>
      <c r="K4139" s="4"/>
      <c r="L4139" s="72" t="str">
        <f t="shared" si="967"/>
        <v/>
      </c>
      <c r="M4139" s="73" t="str">
        <f t="shared" si="968"/>
        <v/>
      </c>
      <c r="N4139" s="4"/>
      <c r="O4139" s="78" t="str">
        <f t="shared" si="969"/>
        <v/>
      </c>
      <c r="P4139" s="79" t="str">
        <f t="shared" si="970"/>
        <v/>
      </c>
      <c r="Q4139" s="4"/>
      <c r="R4139" s="90" t="str">
        <f t="shared" si="971"/>
        <v/>
      </c>
      <c r="S4139" s="4"/>
      <c r="Y4139" s="18" t="str">
        <f t="shared" si="972"/>
        <v/>
      </c>
      <c r="AA4139" s="18" t="str">
        <f t="shared" si="963"/>
        <v/>
      </c>
      <c r="AB4139" s="18" t="str">
        <f t="shared" si="964"/>
        <v/>
      </c>
      <c r="AC4139" s="18" t="str">
        <f t="shared" si="973"/>
        <v/>
      </c>
      <c r="AD4139" s="18" t="str">
        <f t="shared" si="973"/>
        <v/>
      </c>
      <c r="AE4139" s="18" t="str">
        <f t="shared" si="974"/>
        <v/>
      </c>
      <c r="AG4139" s="95" t="str">
        <f>IF($C4139="", "", IF(IFERROR(INDEX(Ingredients!C$11:C$310, MATCH($C4139, Ingredients!$B$11:$B$310, 0)), "")="", "", IFERROR(INDEX(Ingredients!C$11:C$310, MATCH($C4139, Ingredients!$B$11:$B$310, 0)), "")))</f>
        <v/>
      </c>
      <c r="AH4139" s="105" t="str">
        <f>IF($C4139="", "", IF(IFERROR(INDEX(Ingredients!D$11:D$310, MATCH($C4139, Ingredients!$B$11:$B$310, 0)), "")="", "", IFERROR(INDEX(Ingredients!D$11:D$310, MATCH($C4139, Ingredients!$B$11:$B$310, 0)), "")))</f>
        <v/>
      </c>
      <c r="AI4139" s="106" t="str">
        <f>IF($C4139="", "", IF(IFERROR(INDEX(Ingredients!E$11:E$310, MATCH($C4139, Ingredients!$B$11:$B$310, 0)), "")="", "", IFERROR(INDEX(Ingredients!E$11:E$310, MATCH($C4139, Ingredients!$B$11:$B$310, 0)), "")))</f>
        <v/>
      </c>
      <c r="AJ4139" s="108" t="str">
        <f>IF($C4139="", "", IF(IFERROR(INDEX(Ingredients!F$11:F$310, MATCH($C4139, Ingredients!$B$11:$B$310, 0)), "")="", "", IFERROR(INDEX(Ingredients!F$11:F$310, MATCH($C4139, Ingredients!$B$11:$B$310, 0)), "")))</f>
        <v/>
      </c>
      <c r="AK4139" s="106" t="str">
        <f>IF($C4139="", "", IF(IFERROR(INDEX(Ingredients!G$11:G$310, MATCH($C4139, Ingredients!$B$11:$B$310, 0)), "")="", "", IFERROR(INDEX(Ingredients!G$11:G$310, MATCH($C4139, Ingredients!$B$11:$B$310, 0)), "")))</f>
        <v/>
      </c>
      <c r="AL4139" s="79" t="str">
        <f>IF($C4139="", "", IF(IFERROR(INDEX(Ingredients!H$11:H$310, MATCH($C4139, Ingredients!$B$11:$B$310, 0)), "")="", "", IFERROR(INDEX(Ingredients!H$11:H$310, MATCH($C4139, Ingredients!$B$11:$B$310, 0)), "")))</f>
        <v/>
      </c>
      <c r="AN4139" s="83" t="str">
        <f t="shared" si="965"/>
        <v/>
      </c>
      <c r="AP4139" s="114" t="str">
        <f t="shared" si="975"/>
        <v/>
      </c>
      <c r="AR4139" s="117" t="str">
        <f>IF($C4139="", "", IF(IFERROR(INDEX(Ingredients!$AI$11:$AI$310, MATCH($C4139, Ingredients!$B$11:$B$310, 0)), "")="", "", IFERROR(INDEX(Ingredients!$AI$11:$AI$310, MATCH($C4139, Ingredients!$B$11:$B$310, 0)), "")))</f>
        <v/>
      </c>
      <c r="AT4139" s="120" t="str">
        <f t="shared" si="976"/>
        <v/>
      </c>
      <c r="AV4139" s="90" t="str">
        <f t="shared" si="966"/>
        <v/>
      </c>
      <c r="AX4139" s="90" t="str">
        <f>IF($AV4139="", "", COUNTIF($AV$11:$AV$5010, "&lt;"&amp;$AV4139)+1+COUNTIF($AV$11:$AV4139, $AV4139)-1)</f>
        <v/>
      </c>
      <c r="AZ4139" s="111" t="str">
        <f>IF($B4139="", "", SUMIF('Shopping List'!$AV$11:$AV$25, $B4139, 'Shopping List'!$BN$11:$BN$25))</f>
        <v/>
      </c>
      <c r="BB4139" s="117" t="str">
        <f t="shared" si="977"/>
        <v/>
      </c>
    </row>
    <row r="4140" spans="1:54" x14ac:dyDescent="0.25">
      <c r="A4140" s="4"/>
      <c r="B4140" s="37"/>
      <c r="C4140" s="124"/>
      <c r="D4140" s="39"/>
      <c r="E4140" s="125"/>
      <c r="F4140" s="48"/>
      <c r="G4140" s="4"/>
      <c r="H4140" s="4"/>
      <c r="I4140" s="95" t="str">
        <f>IF($C4140="", "", IF(IFERROR(INDEX(Ingredients!$C$11:$C$310, MATCH($C4140, Ingredients!$B$11:$B$310, 0)), "")="", "", IFERROR(INDEX(Ingredients!$C$11:$C$310, MATCH($C4140, Ingredients!$B$11:$B$310, 0)), "")))</f>
        <v/>
      </c>
      <c r="J4140" s="73" t="str">
        <f>IF($B4140="", "", IF(IFERROR(INDEX(Meals!$C$11:$C$260, MATCH($B4140, Meals!$B$11:$B$260, 0)), "")="", "", IFERROR(INDEX(Meals!$C$11:$C$260, MATCH($B4140, Meals!$B$11:$B$260, 0)), "")))</f>
        <v/>
      </c>
      <c r="K4140" s="4"/>
      <c r="L4140" s="72" t="str">
        <f t="shared" si="967"/>
        <v/>
      </c>
      <c r="M4140" s="73" t="str">
        <f t="shared" si="968"/>
        <v/>
      </c>
      <c r="N4140" s="4"/>
      <c r="O4140" s="78" t="str">
        <f t="shared" si="969"/>
        <v/>
      </c>
      <c r="P4140" s="79" t="str">
        <f t="shared" si="970"/>
        <v/>
      </c>
      <c r="Q4140" s="4"/>
      <c r="R4140" s="90" t="str">
        <f t="shared" si="971"/>
        <v/>
      </c>
      <c r="S4140" s="4"/>
      <c r="Y4140" s="18" t="str">
        <f t="shared" si="972"/>
        <v/>
      </c>
      <c r="AA4140" s="18" t="str">
        <f t="shared" si="963"/>
        <v/>
      </c>
      <c r="AB4140" s="18" t="str">
        <f t="shared" si="964"/>
        <v/>
      </c>
      <c r="AC4140" s="18" t="str">
        <f t="shared" si="973"/>
        <v/>
      </c>
      <c r="AD4140" s="18" t="str">
        <f t="shared" si="973"/>
        <v/>
      </c>
      <c r="AE4140" s="18" t="str">
        <f t="shared" si="974"/>
        <v/>
      </c>
      <c r="AG4140" s="95" t="str">
        <f>IF($C4140="", "", IF(IFERROR(INDEX(Ingredients!C$11:C$310, MATCH($C4140, Ingredients!$B$11:$B$310, 0)), "")="", "", IFERROR(INDEX(Ingredients!C$11:C$310, MATCH($C4140, Ingredients!$B$11:$B$310, 0)), "")))</f>
        <v/>
      </c>
      <c r="AH4140" s="105" t="str">
        <f>IF($C4140="", "", IF(IFERROR(INDEX(Ingredients!D$11:D$310, MATCH($C4140, Ingredients!$B$11:$B$310, 0)), "")="", "", IFERROR(INDEX(Ingredients!D$11:D$310, MATCH($C4140, Ingredients!$B$11:$B$310, 0)), "")))</f>
        <v/>
      </c>
      <c r="AI4140" s="106" t="str">
        <f>IF($C4140="", "", IF(IFERROR(INDEX(Ingredients!E$11:E$310, MATCH($C4140, Ingredients!$B$11:$B$310, 0)), "")="", "", IFERROR(INDEX(Ingredients!E$11:E$310, MATCH($C4140, Ingredients!$B$11:$B$310, 0)), "")))</f>
        <v/>
      </c>
      <c r="AJ4140" s="108" t="str">
        <f>IF($C4140="", "", IF(IFERROR(INDEX(Ingredients!F$11:F$310, MATCH($C4140, Ingredients!$B$11:$B$310, 0)), "")="", "", IFERROR(INDEX(Ingredients!F$11:F$310, MATCH($C4140, Ingredients!$B$11:$B$310, 0)), "")))</f>
        <v/>
      </c>
      <c r="AK4140" s="106" t="str">
        <f>IF($C4140="", "", IF(IFERROR(INDEX(Ingredients!G$11:G$310, MATCH($C4140, Ingredients!$B$11:$B$310, 0)), "")="", "", IFERROR(INDEX(Ingredients!G$11:G$310, MATCH($C4140, Ingredients!$B$11:$B$310, 0)), "")))</f>
        <v/>
      </c>
      <c r="AL4140" s="79" t="str">
        <f>IF($C4140="", "", IF(IFERROR(INDEX(Ingredients!H$11:H$310, MATCH($C4140, Ingredients!$B$11:$B$310, 0)), "")="", "", IFERROR(INDEX(Ingredients!H$11:H$310, MATCH($C4140, Ingredients!$B$11:$B$310, 0)), "")))</f>
        <v/>
      </c>
      <c r="AN4140" s="83" t="str">
        <f t="shared" si="965"/>
        <v/>
      </c>
      <c r="AP4140" s="114" t="str">
        <f t="shared" si="975"/>
        <v/>
      </c>
      <c r="AR4140" s="117" t="str">
        <f>IF($C4140="", "", IF(IFERROR(INDEX(Ingredients!$AI$11:$AI$310, MATCH($C4140, Ingredients!$B$11:$B$310, 0)), "")="", "", IFERROR(INDEX(Ingredients!$AI$11:$AI$310, MATCH($C4140, Ingredients!$B$11:$B$310, 0)), "")))</f>
        <v/>
      </c>
      <c r="AT4140" s="120" t="str">
        <f t="shared" si="976"/>
        <v/>
      </c>
      <c r="AV4140" s="90" t="str">
        <f t="shared" si="966"/>
        <v/>
      </c>
      <c r="AX4140" s="90" t="str">
        <f>IF($AV4140="", "", COUNTIF($AV$11:$AV$5010, "&lt;"&amp;$AV4140)+1+COUNTIF($AV$11:$AV4140, $AV4140)-1)</f>
        <v/>
      </c>
      <c r="AZ4140" s="111" t="str">
        <f>IF($B4140="", "", SUMIF('Shopping List'!$AV$11:$AV$25, $B4140, 'Shopping List'!$BN$11:$BN$25))</f>
        <v/>
      </c>
      <c r="BB4140" s="117" t="str">
        <f t="shared" si="977"/>
        <v/>
      </c>
    </row>
    <row r="4141" spans="1:54" x14ac:dyDescent="0.25">
      <c r="A4141" s="4"/>
      <c r="B4141" s="37"/>
      <c r="C4141" s="124"/>
      <c r="D4141" s="39"/>
      <c r="E4141" s="125"/>
      <c r="F4141" s="48"/>
      <c r="G4141" s="4"/>
      <c r="H4141" s="4"/>
      <c r="I4141" s="95" t="str">
        <f>IF($C4141="", "", IF(IFERROR(INDEX(Ingredients!$C$11:$C$310, MATCH($C4141, Ingredients!$B$11:$B$310, 0)), "")="", "", IFERROR(INDEX(Ingredients!$C$11:$C$310, MATCH($C4141, Ingredients!$B$11:$B$310, 0)), "")))</f>
        <v/>
      </c>
      <c r="J4141" s="73" t="str">
        <f>IF($B4141="", "", IF(IFERROR(INDEX(Meals!$C$11:$C$260, MATCH($B4141, Meals!$B$11:$B$260, 0)), "")="", "", IFERROR(INDEX(Meals!$C$11:$C$260, MATCH($B4141, Meals!$B$11:$B$260, 0)), "")))</f>
        <v/>
      </c>
      <c r="K4141" s="4"/>
      <c r="L4141" s="72" t="str">
        <f t="shared" si="967"/>
        <v/>
      </c>
      <c r="M4141" s="73" t="str">
        <f t="shared" si="968"/>
        <v/>
      </c>
      <c r="N4141" s="4"/>
      <c r="O4141" s="78" t="str">
        <f t="shared" si="969"/>
        <v/>
      </c>
      <c r="P4141" s="79" t="str">
        <f t="shared" si="970"/>
        <v/>
      </c>
      <c r="Q4141" s="4"/>
      <c r="R4141" s="90" t="str">
        <f t="shared" si="971"/>
        <v/>
      </c>
      <c r="S4141" s="4"/>
      <c r="Y4141" s="18" t="str">
        <f t="shared" si="972"/>
        <v/>
      </c>
      <c r="AA4141" s="18" t="str">
        <f t="shared" si="963"/>
        <v/>
      </c>
      <c r="AB4141" s="18" t="str">
        <f t="shared" si="964"/>
        <v/>
      </c>
      <c r="AC4141" s="18" t="str">
        <f t="shared" si="973"/>
        <v/>
      </c>
      <c r="AD4141" s="18" t="str">
        <f t="shared" si="973"/>
        <v/>
      </c>
      <c r="AE4141" s="18" t="str">
        <f t="shared" si="974"/>
        <v/>
      </c>
      <c r="AG4141" s="95" t="str">
        <f>IF($C4141="", "", IF(IFERROR(INDEX(Ingredients!C$11:C$310, MATCH($C4141, Ingredients!$B$11:$B$310, 0)), "")="", "", IFERROR(INDEX(Ingredients!C$11:C$310, MATCH($C4141, Ingredients!$B$11:$B$310, 0)), "")))</f>
        <v/>
      </c>
      <c r="AH4141" s="105" t="str">
        <f>IF($C4141="", "", IF(IFERROR(INDEX(Ingredients!D$11:D$310, MATCH($C4141, Ingredients!$B$11:$B$310, 0)), "")="", "", IFERROR(INDEX(Ingredients!D$11:D$310, MATCH($C4141, Ingredients!$B$11:$B$310, 0)), "")))</f>
        <v/>
      </c>
      <c r="AI4141" s="106" t="str">
        <f>IF($C4141="", "", IF(IFERROR(INDEX(Ingredients!E$11:E$310, MATCH($C4141, Ingredients!$B$11:$B$310, 0)), "")="", "", IFERROR(INDEX(Ingredients!E$11:E$310, MATCH($C4141, Ingredients!$B$11:$B$310, 0)), "")))</f>
        <v/>
      </c>
      <c r="AJ4141" s="108" t="str">
        <f>IF($C4141="", "", IF(IFERROR(INDEX(Ingredients!F$11:F$310, MATCH($C4141, Ingredients!$B$11:$B$310, 0)), "")="", "", IFERROR(INDEX(Ingredients!F$11:F$310, MATCH($C4141, Ingredients!$B$11:$B$310, 0)), "")))</f>
        <v/>
      </c>
      <c r="AK4141" s="106" t="str">
        <f>IF($C4141="", "", IF(IFERROR(INDEX(Ingredients!G$11:G$310, MATCH($C4141, Ingredients!$B$11:$B$310, 0)), "")="", "", IFERROR(INDEX(Ingredients!G$11:G$310, MATCH($C4141, Ingredients!$B$11:$B$310, 0)), "")))</f>
        <v/>
      </c>
      <c r="AL4141" s="79" t="str">
        <f>IF($C4141="", "", IF(IFERROR(INDEX(Ingredients!H$11:H$310, MATCH($C4141, Ingredients!$B$11:$B$310, 0)), "")="", "", IFERROR(INDEX(Ingredients!H$11:H$310, MATCH($C4141, Ingredients!$B$11:$B$310, 0)), "")))</f>
        <v/>
      </c>
      <c r="AN4141" s="83" t="str">
        <f t="shared" si="965"/>
        <v/>
      </c>
      <c r="AP4141" s="114" t="str">
        <f t="shared" si="975"/>
        <v/>
      </c>
      <c r="AR4141" s="117" t="str">
        <f>IF($C4141="", "", IF(IFERROR(INDEX(Ingredients!$AI$11:$AI$310, MATCH($C4141, Ingredients!$B$11:$B$310, 0)), "")="", "", IFERROR(INDEX(Ingredients!$AI$11:$AI$310, MATCH($C4141, Ingredients!$B$11:$B$310, 0)), "")))</f>
        <v/>
      </c>
      <c r="AT4141" s="120" t="str">
        <f t="shared" si="976"/>
        <v/>
      </c>
      <c r="AV4141" s="90" t="str">
        <f t="shared" si="966"/>
        <v/>
      </c>
      <c r="AX4141" s="90" t="str">
        <f>IF($AV4141="", "", COUNTIF($AV$11:$AV$5010, "&lt;"&amp;$AV4141)+1+COUNTIF($AV$11:$AV4141, $AV4141)-1)</f>
        <v/>
      </c>
      <c r="AZ4141" s="111" t="str">
        <f>IF($B4141="", "", SUMIF('Shopping List'!$AV$11:$AV$25, $B4141, 'Shopping List'!$BN$11:$BN$25))</f>
        <v/>
      </c>
      <c r="BB4141" s="117" t="str">
        <f t="shared" si="977"/>
        <v/>
      </c>
    </row>
    <row r="4142" spans="1:54" x14ac:dyDescent="0.25">
      <c r="A4142" s="4"/>
      <c r="B4142" s="37"/>
      <c r="C4142" s="124"/>
      <c r="D4142" s="39"/>
      <c r="E4142" s="125"/>
      <c r="F4142" s="48"/>
      <c r="G4142" s="4"/>
      <c r="H4142" s="4"/>
      <c r="I4142" s="95" t="str">
        <f>IF($C4142="", "", IF(IFERROR(INDEX(Ingredients!$C$11:$C$310, MATCH($C4142, Ingredients!$B$11:$B$310, 0)), "")="", "", IFERROR(INDEX(Ingredients!$C$11:$C$310, MATCH($C4142, Ingredients!$B$11:$B$310, 0)), "")))</f>
        <v/>
      </c>
      <c r="J4142" s="73" t="str">
        <f>IF($B4142="", "", IF(IFERROR(INDEX(Meals!$C$11:$C$260, MATCH($B4142, Meals!$B$11:$B$260, 0)), "")="", "", IFERROR(INDEX(Meals!$C$11:$C$260, MATCH($B4142, Meals!$B$11:$B$260, 0)), "")))</f>
        <v/>
      </c>
      <c r="K4142" s="4"/>
      <c r="L4142" s="72" t="str">
        <f t="shared" si="967"/>
        <v/>
      </c>
      <c r="M4142" s="73" t="str">
        <f t="shared" si="968"/>
        <v/>
      </c>
      <c r="N4142" s="4"/>
      <c r="O4142" s="78" t="str">
        <f t="shared" si="969"/>
        <v/>
      </c>
      <c r="P4142" s="79" t="str">
        <f t="shared" si="970"/>
        <v/>
      </c>
      <c r="Q4142" s="4"/>
      <c r="R4142" s="90" t="str">
        <f t="shared" si="971"/>
        <v/>
      </c>
      <c r="S4142" s="4"/>
      <c r="Y4142" s="18" t="str">
        <f t="shared" si="972"/>
        <v/>
      </c>
      <c r="AA4142" s="18" t="str">
        <f t="shared" si="963"/>
        <v/>
      </c>
      <c r="AB4142" s="18" t="str">
        <f t="shared" si="964"/>
        <v/>
      </c>
      <c r="AC4142" s="18" t="str">
        <f t="shared" si="973"/>
        <v/>
      </c>
      <c r="AD4142" s="18" t="str">
        <f t="shared" si="973"/>
        <v/>
      </c>
      <c r="AE4142" s="18" t="str">
        <f t="shared" si="974"/>
        <v/>
      </c>
      <c r="AG4142" s="95" t="str">
        <f>IF($C4142="", "", IF(IFERROR(INDEX(Ingredients!C$11:C$310, MATCH($C4142, Ingredients!$B$11:$B$310, 0)), "")="", "", IFERROR(INDEX(Ingredients!C$11:C$310, MATCH($C4142, Ingredients!$B$11:$B$310, 0)), "")))</f>
        <v/>
      </c>
      <c r="AH4142" s="105" t="str">
        <f>IF($C4142="", "", IF(IFERROR(INDEX(Ingredients!D$11:D$310, MATCH($C4142, Ingredients!$B$11:$B$310, 0)), "")="", "", IFERROR(INDEX(Ingredients!D$11:D$310, MATCH($C4142, Ingredients!$B$11:$B$310, 0)), "")))</f>
        <v/>
      </c>
      <c r="AI4142" s="106" t="str">
        <f>IF($C4142="", "", IF(IFERROR(INDEX(Ingredients!E$11:E$310, MATCH($C4142, Ingredients!$B$11:$B$310, 0)), "")="", "", IFERROR(INDEX(Ingredients!E$11:E$310, MATCH($C4142, Ingredients!$B$11:$B$310, 0)), "")))</f>
        <v/>
      </c>
      <c r="AJ4142" s="108" t="str">
        <f>IF($C4142="", "", IF(IFERROR(INDEX(Ingredients!F$11:F$310, MATCH($C4142, Ingredients!$B$11:$B$310, 0)), "")="", "", IFERROR(INDEX(Ingredients!F$11:F$310, MATCH($C4142, Ingredients!$B$11:$B$310, 0)), "")))</f>
        <v/>
      </c>
      <c r="AK4142" s="106" t="str">
        <f>IF($C4142="", "", IF(IFERROR(INDEX(Ingredients!G$11:G$310, MATCH($C4142, Ingredients!$B$11:$B$310, 0)), "")="", "", IFERROR(INDEX(Ingredients!G$11:G$310, MATCH($C4142, Ingredients!$B$11:$B$310, 0)), "")))</f>
        <v/>
      </c>
      <c r="AL4142" s="79" t="str">
        <f>IF($C4142="", "", IF(IFERROR(INDEX(Ingredients!H$11:H$310, MATCH($C4142, Ingredients!$B$11:$B$310, 0)), "")="", "", IFERROR(INDEX(Ingredients!H$11:H$310, MATCH($C4142, Ingredients!$B$11:$B$310, 0)), "")))</f>
        <v/>
      </c>
      <c r="AN4142" s="83" t="str">
        <f t="shared" si="965"/>
        <v/>
      </c>
      <c r="AP4142" s="114" t="str">
        <f t="shared" si="975"/>
        <v/>
      </c>
      <c r="AR4142" s="117" t="str">
        <f>IF($C4142="", "", IF(IFERROR(INDEX(Ingredients!$AI$11:$AI$310, MATCH($C4142, Ingredients!$B$11:$B$310, 0)), "")="", "", IFERROR(INDEX(Ingredients!$AI$11:$AI$310, MATCH($C4142, Ingredients!$B$11:$B$310, 0)), "")))</f>
        <v/>
      </c>
      <c r="AT4142" s="120" t="str">
        <f t="shared" si="976"/>
        <v/>
      </c>
      <c r="AV4142" s="90" t="str">
        <f t="shared" si="966"/>
        <v/>
      </c>
      <c r="AX4142" s="90" t="str">
        <f>IF($AV4142="", "", COUNTIF($AV$11:$AV$5010, "&lt;"&amp;$AV4142)+1+COUNTIF($AV$11:$AV4142, $AV4142)-1)</f>
        <v/>
      </c>
      <c r="AZ4142" s="111" t="str">
        <f>IF($B4142="", "", SUMIF('Shopping List'!$AV$11:$AV$25, $B4142, 'Shopping List'!$BN$11:$BN$25))</f>
        <v/>
      </c>
      <c r="BB4142" s="117" t="str">
        <f t="shared" si="977"/>
        <v/>
      </c>
    </row>
    <row r="4143" spans="1:54" x14ac:dyDescent="0.25">
      <c r="A4143" s="4"/>
      <c r="B4143" s="37"/>
      <c r="C4143" s="124"/>
      <c r="D4143" s="39"/>
      <c r="E4143" s="125"/>
      <c r="F4143" s="48"/>
      <c r="G4143" s="4"/>
      <c r="H4143" s="4"/>
      <c r="I4143" s="95" t="str">
        <f>IF($C4143="", "", IF(IFERROR(INDEX(Ingredients!$C$11:$C$310, MATCH($C4143, Ingredients!$B$11:$B$310, 0)), "")="", "", IFERROR(INDEX(Ingredients!$C$11:$C$310, MATCH($C4143, Ingredients!$B$11:$B$310, 0)), "")))</f>
        <v/>
      </c>
      <c r="J4143" s="73" t="str">
        <f>IF($B4143="", "", IF(IFERROR(INDEX(Meals!$C$11:$C$260, MATCH($B4143, Meals!$B$11:$B$260, 0)), "")="", "", IFERROR(INDEX(Meals!$C$11:$C$260, MATCH($B4143, Meals!$B$11:$B$260, 0)), "")))</f>
        <v/>
      </c>
      <c r="K4143" s="4"/>
      <c r="L4143" s="72" t="str">
        <f t="shared" si="967"/>
        <v/>
      </c>
      <c r="M4143" s="73" t="str">
        <f t="shared" si="968"/>
        <v/>
      </c>
      <c r="N4143" s="4"/>
      <c r="O4143" s="78" t="str">
        <f t="shared" si="969"/>
        <v/>
      </c>
      <c r="P4143" s="79" t="str">
        <f t="shared" si="970"/>
        <v/>
      </c>
      <c r="Q4143" s="4"/>
      <c r="R4143" s="90" t="str">
        <f t="shared" si="971"/>
        <v/>
      </c>
      <c r="S4143" s="4"/>
      <c r="Y4143" s="18" t="str">
        <f t="shared" si="972"/>
        <v/>
      </c>
      <c r="AA4143" s="18" t="str">
        <f t="shared" si="963"/>
        <v/>
      </c>
      <c r="AB4143" s="18" t="str">
        <f t="shared" si="964"/>
        <v/>
      </c>
      <c r="AC4143" s="18" t="str">
        <f t="shared" si="973"/>
        <v/>
      </c>
      <c r="AD4143" s="18" t="str">
        <f t="shared" si="973"/>
        <v/>
      </c>
      <c r="AE4143" s="18" t="str">
        <f t="shared" si="974"/>
        <v/>
      </c>
      <c r="AG4143" s="95" t="str">
        <f>IF($C4143="", "", IF(IFERROR(INDEX(Ingredients!C$11:C$310, MATCH($C4143, Ingredients!$B$11:$B$310, 0)), "")="", "", IFERROR(INDEX(Ingredients!C$11:C$310, MATCH($C4143, Ingredients!$B$11:$B$310, 0)), "")))</f>
        <v/>
      </c>
      <c r="AH4143" s="105" t="str">
        <f>IF($C4143="", "", IF(IFERROR(INDEX(Ingredients!D$11:D$310, MATCH($C4143, Ingredients!$B$11:$B$310, 0)), "")="", "", IFERROR(INDEX(Ingredients!D$11:D$310, MATCH($C4143, Ingredients!$B$11:$B$310, 0)), "")))</f>
        <v/>
      </c>
      <c r="AI4143" s="106" t="str">
        <f>IF($C4143="", "", IF(IFERROR(INDEX(Ingredients!E$11:E$310, MATCH($C4143, Ingredients!$B$11:$B$310, 0)), "")="", "", IFERROR(INDEX(Ingredients!E$11:E$310, MATCH($C4143, Ingredients!$B$11:$B$310, 0)), "")))</f>
        <v/>
      </c>
      <c r="AJ4143" s="108" t="str">
        <f>IF($C4143="", "", IF(IFERROR(INDEX(Ingredients!F$11:F$310, MATCH($C4143, Ingredients!$B$11:$B$310, 0)), "")="", "", IFERROR(INDEX(Ingredients!F$11:F$310, MATCH($C4143, Ingredients!$B$11:$B$310, 0)), "")))</f>
        <v/>
      </c>
      <c r="AK4143" s="106" t="str">
        <f>IF($C4143="", "", IF(IFERROR(INDEX(Ingredients!G$11:G$310, MATCH($C4143, Ingredients!$B$11:$B$310, 0)), "")="", "", IFERROR(INDEX(Ingredients!G$11:G$310, MATCH($C4143, Ingredients!$B$11:$B$310, 0)), "")))</f>
        <v/>
      </c>
      <c r="AL4143" s="79" t="str">
        <f>IF($C4143="", "", IF(IFERROR(INDEX(Ingredients!H$11:H$310, MATCH($C4143, Ingredients!$B$11:$B$310, 0)), "")="", "", IFERROR(INDEX(Ingredients!H$11:H$310, MATCH($C4143, Ingredients!$B$11:$B$310, 0)), "")))</f>
        <v/>
      </c>
      <c r="AN4143" s="83" t="str">
        <f t="shared" si="965"/>
        <v/>
      </c>
      <c r="AP4143" s="114" t="str">
        <f t="shared" si="975"/>
        <v/>
      </c>
      <c r="AR4143" s="117" t="str">
        <f>IF($C4143="", "", IF(IFERROR(INDEX(Ingredients!$AI$11:$AI$310, MATCH($C4143, Ingredients!$B$11:$B$310, 0)), "")="", "", IFERROR(INDEX(Ingredients!$AI$11:$AI$310, MATCH($C4143, Ingredients!$B$11:$B$310, 0)), "")))</f>
        <v/>
      </c>
      <c r="AT4143" s="120" t="str">
        <f t="shared" si="976"/>
        <v/>
      </c>
      <c r="AV4143" s="90" t="str">
        <f t="shared" si="966"/>
        <v/>
      </c>
      <c r="AX4143" s="90" t="str">
        <f>IF($AV4143="", "", COUNTIF($AV$11:$AV$5010, "&lt;"&amp;$AV4143)+1+COUNTIF($AV$11:$AV4143, $AV4143)-1)</f>
        <v/>
      </c>
      <c r="AZ4143" s="111" t="str">
        <f>IF($B4143="", "", SUMIF('Shopping List'!$AV$11:$AV$25, $B4143, 'Shopping List'!$BN$11:$BN$25))</f>
        <v/>
      </c>
      <c r="BB4143" s="117" t="str">
        <f t="shared" si="977"/>
        <v/>
      </c>
    </row>
    <row r="4144" spans="1:54" x14ac:dyDescent="0.25">
      <c r="A4144" s="4"/>
      <c r="B4144" s="37"/>
      <c r="C4144" s="124"/>
      <c r="D4144" s="39"/>
      <c r="E4144" s="125"/>
      <c r="F4144" s="48"/>
      <c r="G4144" s="4"/>
      <c r="H4144" s="4"/>
      <c r="I4144" s="95" t="str">
        <f>IF($C4144="", "", IF(IFERROR(INDEX(Ingredients!$C$11:$C$310, MATCH($C4144, Ingredients!$B$11:$B$310, 0)), "")="", "", IFERROR(INDEX(Ingredients!$C$11:$C$310, MATCH($C4144, Ingredients!$B$11:$B$310, 0)), "")))</f>
        <v/>
      </c>
      <c r="J4144" s="73" t="str">
        <f>IF($B4144="", "", IF(IFERROR(INDEX(Meals!$C$11:$C$260, MATCH($B4144, Meals!$B$11:$B$260, 0)), "")="", "", IFERROR(INDEX(Meals!$C$11:$C$260, MATCH($B4144, Meals!$B$11:$B$260, 0)), "")))</f>
        <v/>
      </c>
      <c r="K4144" s="4"/>
      <c r="L4144" s="72" t="str">
        <f t="shared" si="967"/>
        <v/>
      </c>
      <c r="M4144" s="73" t="str">
        <f t="shared" si="968"/>
        <v/>
      </c>
      <c r="N4144" s="4"/>
      <c r="O4144" s="78" t="str">
        <f t="shared" si="969"/>
        <v/>
      </c>
      <c r="P4144" s="79" t="str">
        <f t="shared" si="970"/>
        <v/>
      </c>
      <c r="Q4144" s="4"/>
      <c r="R4144" s="90" t="str">
        <f t="shared" si="971"/>
        <v/>
      </c>
      <c r="S4144" s="4"/>
      <c r="Y4144" s="18" t="str">
        <f t="shared" si="972"/>
        <v/>
      </c>
      <c r="AA4144" s="18" t="str">
        <f t="shared" si="963"/>
        <v/>
      </c>
      <c r="AB4144" s="18" t="str">
        <f t="shared" si="964"/>
        <v/>
      </c>
      <c r="AC4144" s="18" t="str">
        <f t="shared" si="973"/>
        <v/>
      </c>
      <c r="AD4144" s="18" t="str">
        <f t="shared" si="973"/>
        <v/>
      </c>
      <c r="AE4144" s="18" t="str">
        <f t="shared" si="974"/>
        <v/>
      </c>
      <c r="AG4144" s="95" t="str">
        <f>IF($C4144="", "", IF(IFERROR(INDEX(Ingredients!C$11:C$310, MATCH($C4144, Ingredients!$B$11:$B$310, 0)), "")="", "", IFERROR(INDEX(Ingredients!C$11:C$310, MATCH($C4144, Ingredients!$B$11:$B$310, 0)), "")))</f>
        <v/>
      </c>
      <c r="AH4144" s="105" t="str">
        <f>IF($C4144="", "", IF(IFERROR(INDEX(Ingredients!D$11:D$310, MATCH($C4144, Ingredients!$B$11:$B$310, 0)), "")="", "", IFERROR(INDEX(Ingredients!D$11:D$310, MATCH($C4144, Ingredients!$B$11:$B$310, 0)), "")))</f>
        <v/>
      </c>
      <c r="AI4144" s="106" t="str">
        <f>IF($C4144="", "", IF(IFERROR(INDEX(Ingredients!E$11:E$310, MATCH($C4144, Ingredients!$B$11:$B$310, 0)), "")="", "", IFERROR(INDEX(Ingredients!E$11:E$310, MATCH($C4144, Ingredients!$B$11:$B$310, 0)), "")))</f>
        <v/>
      </c>
      <c r="AJ4144" s="108" t="str">
        <f>IF($C4144="", "", IF(IFERROR(INDEX(Ingredients!F$11:F$310, MATCH($C4144, Ingredients!$B$11:$B$310, 0)), "")="", "", IFERROR(INDEX(Ingredients!F$11:F$310, MATCH($C4144, Ingredients!$B$11:$B$310, 0)), "")))</f>
        <v/>
      </c>
      <c r="AK4144" s="106" t="str">
        <f>IF($C4144="", "", IF(IFERROR(INDEX(Ingredients!G$11:G$310, MATCH($C4144, Ingredients!$B$11:$B$310, 0)), "")="", "", IFERROR(INDEX(Ingredients!G$11:G$310, MATCH($C4144, Ingredients!$B$11:$B$310, 0)), "")))</f>
        <v/>
      </c>
      <c r="AL4144" s="79" t="str">
        <f>IF($C4144="", "", IF(IFERROR(INDEX(Ingredients!H$11:H$310, MATCH($C4144, Ingredients!$B$11:$B$310, 0)), "")="", "", IFERROR(INDEX(Ingredients!H$11:H$310, MATCH($C4144, Ingredients!$B$11:$B$310, 0)), "")))</f>
        <v/>
      </c>
      <c r="AN4144" s="83" t="str">
        <f t="shared" si="965"/>
        <v/>
      </c>
      <c r="AP4144" s="114" t="str">
        <f t="shared" si="975"/>
        <v/>
      </c>
      <c r="AR4144" s="117" t="str">
        <f>IF($C4144="", "", IF(IFERROR(INDEX(Ingredients!$AI$11:$AI$310, MATCH($C4144, Ingredients!$B$11:$B$310, 0)), "")="", "", IFERROR(INDEX(Ingredients!$AI$11:$AI$310, MATCH($C4144, Ingredients!$B$11:$B$310, 0)), "")))</f>
        <v/>
      </c>
      <c r="AT4144" s="120" t="str">
        <f t="shared" si="976"/>
        <v/>
      </c>
      <c r="AV4144" s="90" t="str">
        <f t="shared" si="966"/>
        <v/>
      </c>
      <c r="AX4144" s="90" t="str">
        <f>IF($AV4144="", "", COUNTIF($AV$11:$AV$5010, "&lt;"&amp;$AV4144)+1+COUNTIF($AV$11:$AV4144, $AV4144)-1)</f>
        <v/>
      </c>
      <c r="AZ4144" s="111" t="str">
        <f>IF($B4144="", "", SUMIF('Shopping List'!$AV$11:$AV$25, $B4144, 'Shopping List'!$BN$11:$BN$25))</f>
        <v/>
      </c>
      <c r="BB4144" s="117" t="str">
        <f t="shared" si="977"/>
        <v/>
      </c>
    </row>
    <row r="4145" spans="1:54" x14ac:dyDescent="0.25">
      <c r="A4145" s="4"/>
      <c r="B4145" s="37"/>
      <c r="C4145" s="124"/>
      <c r="D4145" s="39"/>
      <c r="E4145" s="125"/>
      <c r="F4145" s="48"/>
      <c r="G4145" s="4"/>
      <c r="H4145" s="4"/>
      <c r="I4145" s="95" t="str">
        <f>IF($C4145="", "", IF(IFERROR(INDEX(Ingredients!$C$11:$C$310, MATCH($C4145, Ingredients!$B$11:$B$310, 0)), "")="", "", IFERROR(INDEX(Ingredients!$C$11:$C$310, MATCH($C4145, Ingredients!$B$11:$B$310, 0)), "")))</f>
        <v/>
      </c>
      <c r="J4145" s="73" t="str">
        <f>IF($B4145="", "", IF(IFERROR(INDEX(Meals!$C$11:$C$260, MATCH($B4145, Meals!$B$11:$B$260, 0)), "")="", "", IFERROR(INDEX(Meals!$C$11:$C$260, MATCH($B4145, Meals!$B$11:$B$260, 0)), "")))</f>
        <v/>
      </c>
      <c r="K4145" s="4"/>
      <c r="L4145" s="72" t="str">
        <f t="shared" si="967"/>
        <v/>
      </c>
      <c r="M4145" s="73" t="str">
        <f t="shared" si="968"/>
        <v/>
      </c>
      <c r="N4145" s="4"/>
      <c r="O4145" s="78" t="str">
        <f t="shared" si="969"/>
        <v/>
      </c>
      <c r="P4145" s="79" t="str">
        <f t="shared" si="970"/>
        <v/>
      </c>
      <c r="Q4145" s="4"/>
      <c r="R4145" s="90" t="str">
        <f t="shared" si="971"/>
        <v/>
      </c>
      <c r="S4145" s="4"/>
      <c r="Y4145" s="18" t="str">
        <f t="shared" si="972"/>
        <v/>
      </c>
      <c r="AA4145" s="18" t="str">
        <f t="shared" si="963"/>
        <v/>
      </c>
      <c r="AB4145" s="18" t="str">
        <f t="shared" si="964"/>
        <v/>
      </c>
      <c r="AC4145" s="18" t="str">
        <f t="shared" si="973"/>
        <v/>
      </c>
      <c r="AD4145" s="18" t="str">
        <f t="shared" si="973"/>
        <v/>
      </c>
      <c r="AE4145" s="18" t="str">
        <f t="shared" si="974"/>
        <v/>
      </c>
      <c r="AG4145" s="95" t="str">
        <f>IF($C4145="", "", IF(IFERROR(INDEX(Ingredients!C$11:C$310, MATCH($C4145, Ingredients!$B$11:$B$310, 0)), "")="", "", IFERROR(INDEX(Ingredients!C$11:C$310, MATCH($C4145, Ingredients!$B$11:$B$310, 0)), "")))</f>
        <v/>
      </c>
      <c r="AH4145" s="105" t="str">
        <f>IF($C4145="", "", IF(IFERROR(INDEX(Ingredients!D$11:D$310, MATCH($C4145, Ingredients!$B$11:$B$310, 0)), "")="", "", IFERROR(INDEX(Ingredients!D$11:D$310, MATCH($C4145, Ingredients!$B$11:$B$310, 0)), "")))</f>
        <v/>
      </c>
      <c r="AI4145" s="106" t="str">
        <f>IF($C4145="", "", IF(IFERROR(INDEX(Ingredients!E$11:E$310, MATCH($C4145, Ingredients!$B$11:$B$310, 0)), "")="", "", IFERROR(INDEX(Ingredients!E$11:E$310, MATCH($C4145, Ingredients!$B$11:$B$310, 0)), "")))</f>
        <v/>
      </c>
      <c r="AJ4145" s="108" t="str">
        <f>IF($C4145="", "", IF(IFERROR(INDEX(Ingredients!F$11:F$310, MATCH($C4145, Ingredients!$B$11:$B$310, 0)), "")="", "", IFERROR(INDEX(Ingredients!F$11:F$310, MATCH($C4145, Ingredients!$B$11:$B$310, 0)), "")))</f>
        <v/>
      </c>
      <c r="AK4145" s="106" t="str">
        <f>IF($C4145="", "", IF(IFERROR(INDEX(Ingredients!G$11:G$310, MATCH($C4145, Ingredients!$B$11:$B$310, 0)), "")="", "", IFERROR(INDEX(Ingredients!G$11:G$310, MATCH($C4145, Ingredients!$B$11:$B$310, 0)), "")))</f>
        <v/>
      </c>
      <c r="AL4145" s="79" t="str">
        <f>IF($C4145="", "", IF(IFERROR(INDEX(Ingredients!H$11:H$310, MATCH($C4145, Ingredients!$B$11:$B$310, 0)), "")="", "", IFERROR(INDEX(Ingredients!H$11:H$310, MATCH($C4145, Ingredients!$B$11:$B$310, 0)), "")))</f>
        <v/>
      </c>
      <c r="AN4145" s="83" t="str">
        <f t="shared" si="965"/>
        <v/>
      </c>
      <c r="AP4145" s="114" t="str">
        <f t="shared" si="975"/>
        <v/>
      </c>
      <c r="AR4145" s="117" t="str">
        <f>IF($C4145="", "", IF(IFERROR(INDEX(Ingredients!$AI$11:$AI$310, MATCH($C4145, Ingredients!$B$11:$B$310, 0)), "")="", "", IFERROR(INDEX(Ingredients!$AI$11:$AI$310, MATCH($C4145, Ingredients!$B$11:$B$310, 0)), "")))</f>
        <v/>
      </c>
      <c r="AT4145" s="120" t="str">
        <f t="shared" si="976"/>
        <v/>
      </c>
      <c r="AV4145" s="90" t="str">
        <f t="shared" si="966"/>
        <v/>
      </c>
      <c r="AX4145" s="90" t="str">
        <f>IF($AV4145="", "", COUNTIF($AV$11:$AV$5010, "&lt;"&amp;$AV4145)+1+COUNTIF($AV$11:$AV4145, $AV4145)-1)</f>
        <v/>
      </c>
      <c r="AZ4145" s="111" t="str">
        <f>IF($B4145="", "", SUMIF('Shopping List'!$AV$11:$AV$25, $B4145, 'Shopping List'!$BN$11:$BN$25))</f>
        <v/>
      </c>
      <c r="BB4145" s="117" t="str">
        <f t="shared" si="977"/>
        <v/>
      </c>
    </row>
    <row r="4146" spans="1:54" x14ac:dyDescent="0.25">
      <c r="A4146" s="4"/>
      <c r="B4146" s="37"/>
      <c r="C4146" s="124"/>
      <c r="D4146" s="39"/>
      <c r="E4146" s="125"/>
      <c r="F4146" s="48"/>
      <c r="G4146" s="4"/>
      <c r="H4146" s="4"/>
      <c r="I4146" s="95" t="str">
        <f>IF($C4146="", "", IF(IFERROR(INDEX(Ingredients!$C$11:$C$310, MATCH($C4146, Ingredients!$B$11:$B$310, 0)), "")="", "", IFERROR(INDEX(Ingredients!$C$11:$C$310, MATCH($C4146, Ingredients!$B$11:$B$310, 0)), "")))</f>
        <v/>
      </c>
      <c r="J4146" s="73" t="str">
        <f>IF($B4146="", "", IF(IFERROR(INDEX(Meals!$C$11:$C$260, MATCH($B4146, Meals!$B$11:$B$260, 0)), "")="", "", IFERROR(INDEX(Meals!$C$11:$C$260, MATCH($B4146, Meals!$B$11:$B$260, 0)), "")))</f>
        <v/>
      </c>
      <c r="K4146" s="4"/>
      <c r="L4146" s="72" t="str">
        <f t="shared" si="967"/>
        <v/>
      </c>
      <c r="M4146" s="73" t="str">
        <f t="shared" si="968"/>
        <v/>
      </c>
      <c r="N4146" s="4"/>
      <c r="O4146" s="78" t="str">
        <f t="shared" si="969"/>
        <v/>
      </c>
      <c r="P4146" s="79" t="str">
        <f t="shared" si="970"/>
        <v/>
      </c>
      <c r="Q4146" s="4"/>
      <c r="R4146" s="90" t="str">
        <f t="shared" si="971"/>
        <v/>
      </c>
      <c r="S4146" s="4"/>
      <c r="Y4146" s="18" t="str">
        <f t="shared" si="972"/>
        <v/>
      </c>
      <c r="AA4146" s="18" t="str">
        <f t="shared" si="963"/>
        <v/>
      </c>
      <c r="AB4146" s="18" t="str">
        <f t="shared" si="964"/>
        <v/>
      </c>
      <c r="AC4146" s="18" t="str">
        <f t="shared" si="973"/>
        <v/>
      </c>
      <c r="AD4146" s="18" t="str">
        <f t="shared" si="973"/>
        <v/>
      </c>
      <c r="AE4146" s="18" t="str">
        <f t="shared" si="974"/>
        <v/>
      </c>
      <c r="AG4146" s="95" t="str">
        <f>IF($C4146="", "", IF(IFERROR(INDEX(Ingredients!C$11:C$310, MATCH($C4146, Ingredients!$B$11:$B$310, 0)), "")="", "", IFERROR(INDEX(Ingredients!C$11:C$310, MATCH($C4146, Ingredients!$B$11:$B$310, 0)), "")))</f>
        <v/>
      </c>
      <c r="AH4146" s="105" t="str">
        <f>IF($C4146="", "", IF(IFERROR(INDEX(Ingredients!D$11:D$310, MATCH($C4146, Ingredients!$B$11:$B$310, 0)), "")="", "", IFERROR(INDEX(Ingredients!D$11:D$310, MATCH($C4146, Ingredients!$B$11:$B$310, 0)), "")))</f>
        <v/>
      </c>
      <c r="AI4146" s="106" t="str">
        <f>IF($C4146="", "", IF(IFERROR(INDEX(Ingredients!E$11:E$310, MATCH($C4146, Ingredients!$B$11:$B$310, 0)), "")="", "", IFERROR(INDEX(Ingredients!E$11:E$310, MATCH($C4146, Ingredients!$B$11:$B$310, 0)), "")))</f>
        <v/>
      </c>
      <c r="AJ4146" s="108" t="str">
        <f>IF($C4146="", "", IF(IFERROR(INDEX(Ingredients!F$11:F$310, MATCH($C4146, Ingredients!$B$11:$B$310, 0)), "")="", "", IFERROR(INDEX(Ingredients!F$11:F$310, MATCH($C4146, Ingredients!$B$11:$B$310, 0)), "")))</f>
        <v/>
      </c>
      <c r="AK4146" s="106" t="str">
        <f>IF($C4146="", "", IF(IFERROR(INDEX(Ingredients!G$11:G$310, MATCH($C4146, Ingredients!$B$11:$B$310, 0)), "")="", "", IFERROR(INDEX(Ingredients!G$11:G$310, MATCH($C4146, Ingredients!$B$11:$B$310, 0)), "")))</f>
        <v/>
      </c>
      <c r="AL4146" s="79" t="str">
        <f>IF($C4146="", "", IF(IFERROR(INDEX(Ingredients!H$11:H$310, MATCH($C4146, Ingredients!$B$11:$B$310, 0)), "")="", "", IFERROR(INDEX(Ingredients!H$11:H$310, MATCH($C4146, Ingredients!$B$11:$B$310, 0)), "")))</f>
        <v/>
      </c>
      <c r="AN4146" s="83" t="str">
        <f t="shared" si="965"/>
        <v/>
      </c>
      <c r="AP4146" s="114" t="str">
        <f t="shared" si="975"/>
        <v/>
      </c>
      <c r="AR4146" s="117" t="str">
        <f>IF($C4146="", "", IF(IFERROR(INDEX(Ingredients!$AI$11:$AI$310, MATCH($C4146, Ingredients!$B$11:$B$310, 0)), "")="", "", IFERROR(INDEX(Ingredients!$AI$11:$AI$310, MATCH($C4146, Ingredients!$B$11:$B$310, 0)), "")))</f>
        <v/>
      </c>
      <c r="AT4146" s="120" t="str">
        <f t="shared" si="976"/>
        <v/>
      </c>
      <c r="AV4146" s="90" t="str">
        <f t="shared" si="966"/>
        <v/>
      </c>
      <c r="AX4146" s="90" t="str">
        <f>IF($AV4146="", "", COUNTIF($AV$11:$AV$5010, "&lt;"&amp;$AV4146)+1+COUNTIF($AV$11:$AV4146, $AV4146)-1)</f>
        <v/>
      </c>
      <c r="AZ4146" s="111" t="str">
        <f>IF($B4146="", "", SUMIF('Shopping List'!$AV$11:$AV$25, $B4146, 'Shopping List'!$BN$11:$BN$25))</f>
        <v/>
      </c>
      <c r="BB4146" s="117" t="str">
        <f t="shared" si="977"/>
        <v/>
      </c>
    </row>
    <row r="4147" spans="1:54" x14ac:dyDescent="0.25">
      <c r="A4147" s="4"/>
      <c r="B4147" s="37"/>
      <c r="C4147" s="124"/>
      <c r="D4147" s="39"/>
      <c r="E4147" s="125"/>
      <c r="F4147" s="48"/>
      <c r="G4147" s="4"/>
      <c r="H4147" s="4"/>
      <c r="I4147" s="95" t="str">
        <f>IF($C4147="", "", IF(IFERROR(INDEX(Ingredients!$C$11:$C$310, MATCH($C4147, Ingredients!$B$11:$B$310, 0)), "")="", "", IFERROR(INDEX(Ingredients!$C$11:$C$310, MATCH($C4147, Ingredients!$B$11:$B$310, 0)), "")))</f>
        <v/>
      </c>
      <c r="J4147" s="73" t="str">
        <f>IF($B4147="", "", IF(IFERROR(INDEX(Meals!$C$11:$C$260, MATCH($B4147, Meals!$B$11:$B$260, 0)), "")="", "", IFERROR(INDEX(Meals!$C$11:$C$260, MATCH($B4147, Meals!$B$11:$B$260, 0)), "")))</f>
        <v/>
      </c>
      <c r="K4147" s="4"/>
      <c r="L4147" s="72" t="str">
        <f t="shared" si="967"/>
        <v/>
      </c>
      <c r="M4147" s="73" t="str">
        <f t="shared" si="968"/>
        <v/>
      </c>
      <c r="N4147" s="4"/>
      <c r="O4147" s="78" t="str">
        <f t="shared" si="969"/>
        <v/>
      </c>
      <c r="P4147" s="79" t="str">
        <f t="shared" si="970"/>
        <v/>
      </c>
      <c r="Q4147" s="4"/>
      <c r="R4147" s="90" t="str">
        <f t="shared" si="971"/>
        <v/>
      </c>
      <c r="S4147" s="4"/>
      <c r="Y4147" s="18" t="str">
        <f t="shared" si="972"/>
        <v/>
      </c>
      <c r="AA4147" s="18" t="str">
        <f t="shared" si="963"/>
        <v/>
      </c>
      <c r="AB4147" s="18" t="str">
        <f t="shared" si="964"/>
        <v/>
      </c>
      <c r="AC4147" s="18" t="str">
        <f t="shared" si="973"/>
        <v/>
      </c>
      <c r="AD4147" s="18" t="str">
        <f t="shared" si="973"/>
        <v/>
      </c>
      <c r="AE4147" s="18" t="str">
        <f t="shared" si="974"/>
        <v/>
      </c>
      <c r="AG4147" s="95" t="str">
        <f>IF($C4147="", "", IF(IFERROR(INDEX(Ingredients!C$11:C$310, MATCH($C4147, Ingredients!$B$11:$B$310, 0)), "")="", "", IFERROR(INDEX(Ingredients!C$11:C$310, MATCH($C4147, Ingredients!$B$11:$B$310, 0)), "")))</f>
        <v/>
      </c>
      <c r="AH4147" s="105" t="str">
        <f>IF($C4147="", "", IF(IFERROR(INDEX(Ingredients!D$11:D$310, MATCH($C4147, Ingredients!$B$11:$B$310, 0)), "")="", "", IFERROR(INDEX(Ingredients!D$11:D$310, MATCH($C4147, Ingredients!$B$11:$B$310, 0)), "")))</f>
        <v/>
      </c>
      <c r="AI4147" s="106" t="str">
        <f>IF($C4147="", "", IF(IFERROR(INDEX(Ingredients!E$11:E$310, MATCH($C4147, Ingredients!$B$11:$B$310, 0)), "")="", "", IFERROR(INDEX(Ingredients!E$11:E$310, MATCH($C4147, Ingredients!$B$11:$B$310, 0)), "")))</f>
        <v/>
      </c>
      <c r="AJ4147" s="108" t="str">
        <f>IF($C4147="", "", IF(IFERROR(INDEX(Ingredients!F$11:F$310, MATCH($C4147, Ingredients!$B$11:$B$310, 0)), "")="", "", IFERROR(INDEX(Ingredients!F$11:F$310, MATCH($C4147, Ingredients!$B$11:$B$310, 0)), "")))</f>
        <v/>
      </c>
      <c r="AK4147" s="106" t="str">
        <f>IF($C4147="", "", IF(IFERROR(INDEX(Ingredients!G$11:G$310, MATCH($C4147, Ingredients!$B$11:$B$310, 0)), "")="", "", IFERROR(INDEX(Ingredients!G$11:G$310, MATCH($C4147, Ingredients!$B$11:$B$310, 0)), "")))</f>
        <v/>
      </c>
      <c r="AL4147" s="79" t="str">
        <f>IF($C4147="", "", IF(IFERROR(INDEX(Ingredients!H$11:H$310, MATCH($C4147, Ingredients!$B$11:$B$310, 0)), "")="", "", IFERROR(INDEX(Ingredients!H$11:H$310, MATCH($C4147, Ingredients!$B$11:$B$310, 0)), "")))</f>
        <v/>
      </c>
      <c r="AN4147" s="83" t="str">
        <f t="shared" si="965"/>
        <v/>
      </c>
      <c r="AP4147" s="114" t="str">
        <f t="shared" si="975"/>
        <v/>
      </c>
      <c r="AR4147" s="117" t="str">
        <f>IF($C4147="", "", IF(IFERROR(INDEX(Ingredients!$AI$11:$AI$310, MATCH($C4147, Ingredients!$B$11:$B$310, 0)), "")="", "", IFERROR(INDEX(Ingredients!$AI$11:$AI$310, MATCH($C4147, Ingredients!$B$11:$B$310, 0)), "")))</f>
        <v/>
      </c>
      <c r="AT4147" s="120" t="str">
        <f t="shared" si="976"/>
        <v/>
      </c>
      <c r="AV4147" s="90" t="str">
        <f t="shared" si="966"/>
        <v/>
      </c>
      <c r="AX4147" s="90" t="str">
        <f>IF($AV4147="", "", COUNTIF($AV$11:$AV$5010, "&lt;"&amp;$AV4147)+1+COUNTIF($AV$11:$AV4147, $AV4147)-1)</f>
        <v/>
      </c>
      <c r="AZ4147" s="111" t="str">
        <f>IF($B4147="", "", SUMIF('Shopping List'!$AV$11:$AV$25, $B4147, 'Shopping List'!$BN$11:$BN$25))</f>
        <v/>
      </c>
      <c r="BB4147" s="117" t="str">
        <f t="shared" si="977"/>
        <v/>
      </c>
    </row>
    <row r="4148" spans="1:54" x14ac:dyDescent="0.25">
      <c r="A4148" s="4"/>
      <c r="B4148" s="37"/>
      <c r="C4148" s="124"/>
      <c r="D4148" s="39"/>
      <c r="E4148" s="125"/>
      <c r="F4148" s="48"/>
      <c r="G4148" s="4"/>
      <c r="H4148" s="4"/>
      <c r="I4148" s="95" t="str">
        <f>IF($C4148="", "", IF(IFERROR(INDEX(Ingredients!$C$11:$C$310, MATCH($C4148, Ingredients!$B$11:$B$310, 0)), "")="", "", IFERROR(INDEX(Ingredients!$C$11:$C$310, MATCH($C4148, Ingredients!$B$11:$B$310, 0)), "")))</f>
        <v/>
      </c>
      <c r="J4148" s="73" t="str">
        <f>IF($B4148="", "", IF(IFERROR(INDEX(Meals!$C$11:$C$260, MATCH($B4148, Meals!$B$11:$B$260, 0)), "")="", "", IFERROR(INDEX(Meals!$C$11:$C$260, MATCH($B4148, Meals!$B$11:$B$260, 0)), "")))</f>
        <v/>
      </c>
      <c r="K4148" s="4"/>
      <c r="L4148" s="72" t="str">
        <f t="shared" si="967"/>
        <v/>
      </c>
      <c r="M4148" s="73" t="str">
        <f t="shared" si="968"/>
        <v/>
      </c>
      <c r="N4148" s="4"/>
      <c r="O4148" s="78" t="str">
        <f t="shared" si="969"/>
        <v/>
      </c>
      <c r="P4148" s="79" t="str">
        <f t="shared" si="970"/>
        <v/>
      </c>
      <c r="Q4148" s="4"/>
      <c r="R4148" s="90" t="str">
        <f t="shared" si="971"/>
        <v/>
      </c>
      <c r="S4148" s="4"/>
      <c r="Y4148" s="18" t="str">
        <f t="shared" si="972"/>
        <v/>
      </c>
      <c r="AA4148" s="18" t="str">
        <f t="shared" si="963"/>
        <v/>
      </c>
      <c r="AB4148" s="18" t="str">
        <f t="shared" si="964"/>
        <v/>
      </c>
      <c r="AC4148" s="18" t="str">
        <f t="shared" si="973"/>
        <v/>
      </c>
      <c r="AD4148" s="18" t="str">
        <f t="shared" si="973"/>
        <v/>
      </c>
      <c r="AE4148" s="18" t="str">
        <f t="shared" si="974"/>
        <v/>
      </c>
      <c r="AG4148" s="95" t="str">
        <f>IF($C4148="", "", IF(IFERROR(INDEX(Ingredients!C$11:C$310, MATCH($C4148, Ingredients!$B$11:$B$310, 0)), "")="", "", IFERROR(INDEX(Ingredients!C$11:C$310, MATCH($C4148, Ingredients!$B$11:$B$310, 0)), "")))</f>
        <v/>
      </c>
      <c r="AH4148" s="105" t="str">
        <f>IF($C4148="", "", IF(IFERROR(INDEX(Ingredients!D$11:D$310, MATCH($C4148, Ingredients!$B$11:$B$310, 0)), "")="", "", IFERROR(INDEX(Ingredients!D$11:D$310, MATCH($C4148, Ingredients!$B$11:$B$310, 0)), "")))</f>
        <v/>
      </c>
      <c r="AI4148" s="106" t="str">
        <f>IF($C4148="", "", IF(IFERROR(INDEX(Ingredients!E$11:E$310, MATCH($C4148, Ingredients!$B$11:$B$310, 0)), "")="", "", IFERROR(INDEX(Ingredients!E$11:E$310, MATCH($C4148, Ingredients!$B$11:$B$310, 0)), "")))</f>
        <v/>
      </c>
      <c r="AJ4148" s="108" t="str">
        <f>IF($C4148="", "", IF(IFERROR(INDEX(Ingredients!F$11:F$310, MATCH($C4148, Ingredients!$B$11:$B$310, 0)), "")="", "", IFERROR(INDEX(Ingredients!F$11:F$310, MATCH($C4148, Ingredients!$B$11:$B$310, 0)), "")))</f>
        <v/>
      </c>
      <c r="AK4148" s="106" t="str">
        <f>IF($C4148="", "", IF(IFERROR(INDEX(Ingredients!G$11:G$310, MATCH($C4148, Ingredients!$B$11:$B$310, 0)), "")="", "", IFERROR(INDEX(Ingredients!G$11:G$310, MATCH($C4148, Ingredients!$B$11:$B$310, 0)), "")))</f>
        <v/>
      </c>
      <c r="AL4148" s="79" t="str">
        <f>IF($C4148="", "", IF(IFERROR(INDEX(Ingredients!H$11:H$310, MATCH($C4148, Ingredients!$B$11:$B$310, 0)), "")="", "", IFERROR(INDEX(Ingredients!H$11:H$310, MATCH($C4148, Ingredients!$B$11:$B$310, 0)), "")))</f>
        <v/>
      </c>
      <c r="AN4148" s="83" t="str">
        <f t="shared" si="965"/>
        <v/>
      </c>
      <c r="AP4148" s="114" t="str">
        <f t="shared" si="975"/>
        <v/>
      </c>
      <c r="AR4148" s="117" t="str">
        <f>IF($C4148="", "", IF(IFERROR(INDEX(Ingredients!$AI$11:$AI$310, MATCH($C4148, Ingredients!$B$11:$B$310, 0)), "")="", "", IFERROR(INDEX(Ingredients!$AI$11:$AI$310, MATCH($C4148, Ingredients!$B$11:$B$310, 0)), "")))</f>
        <v/>
      </c>
      <c r="AT4148" s="120" t="str">
        <f t="shared" si="976"/>
        <v/>
      </c>
      <c r="AV4148" s="90" t="str">
        <f t="shared" si="966"/>
        <v/>
      </c>
      <c r="AX4148" s="90" t="str">
        <f>IF($AV4148="", "", COUNTIF($AV$11:$AV$5010, "&lt;"&amp;$AV4148)+1+COUNTIF($AV$11:$AV4148, $AV4148)-1)</f>
        <v/>
      </c>
      <c r="AZ4148" s="111" t="str">
        <f>IF($B4148="", "", SUMIF('Shopping List'!$AV$11:$AV$25, $B4148, 'Shopping List'!$BN$11:$BN$25))</f>
        <v/>
      </c>
      <c r="BB4148" s="117" t="str">
        <f t="shared" si="977"/>
        <v/>
      </c>
    </row>
    <row r="4149" spans="1:54" x14ac:dyDescent="0.25">
      <c r="A4149" s="4"/>
      <c r="B4149" s="37"/>
      <c r="C4149" s="124"/>
      <c r="D4149" s="39"/>
      <c r="E4149" s="125"/>
      <c r="F4149" s="48"/>
      <c r="G4149" s="4"/>
      <c r="H4149" s="4"/>
      <c r="I4149" s="95" t="str">
        <f>IF($C4149="", "", IF(IFERROR(INDEX(Ingredients!$C$11:$C$310, MATCH($C4149, Ingredients!$B$11:$B$310, 0)), "")="", "", IFERROR(INDEX(Ingredients!$C$11:$C$310, MATCH($C4149, Ingredients!$B$11:$B$310, 0)), "")))</f>
        <v/>
      </c>
      <c r="J4149" s="73" t="str">
        <f>IF($B4149="", "", IF(IFERROR(INDEX(Meals!$C$11:$C$260, MATCH($B4149, Meals!$B$11:$B$260, 0)), "")="", "", IFERROR(INDEX(Meals!$C$11:$C$260, MATCH($B4149, Meals!$B$11:$B$260, 0)), "")))</f>
        <v/>
      </c>
      <c r="K4149" s="4"/>
      <c r="L4149" s="72" t="str">
        <f t="shared" si="967"/>
        <v/>
      </c>
      <c r="M4149" s="73" t="str">
        <f t="shared" si="968"/>
        <v/>
      </c>
      <c r="N4149" s="4"/>
      <c r="O4149" s="78" t="str">
        <f t="shared" si="969"/>
        <v/>
      </c>
      <c r="P4149" s="79" t="str">
        <f t="shared" si="970"/>
        <v/>
      </c>
      <c r="Q4149" s="4"/>
      <c r="R4149" s="90" t="str">
        <f t="shared" si="971"/>
        <v/>
      </c>
      <c r="S4149" s="4"/>
      <c r="Y4149" s="18" t="str">
        <f t="shared" si="972"/>
        <v/>
      </c>
      <c r="AA4149" s="18" t="str">
        <f t="shared" si="963"/>
        <v/>
      </c>
      <c r="AB4149" s="18" t="str">
        <f t="shared" si="964"/>
        <v/>
      </c>
      <c r="AC4149" s="18" t="str">
        <f t="shared" si="973"/>
        <v/>
      </c>
      <c r="AD4149" s="18" t="str">
        <f t="shared" si="973"/>
        <v/>
      </c>
      <c r="AE4149" s="18" t="str">
        <f t="shared" si="974"/>
        <v/>
      </c>
      <c r="AG4149" s="95" t="str">
        <f>IF($C4149="", "", IF(IFERROR(INDEX(Ingredients!C$11:C$310, MATCH($C4149, Ingredients!$B$11:$B$310, 0)), "")="", "", IFERROR(INDEX(Ingredients!C$11:C$310, MATCH($C4149, Ingredients!$B$11:$B$310, 0)), "")))</f>
        <v/>
      </c>
      <c r="AH4149" s="105" t="str">
        <f>IF($C4149="", "", IF(IFERROR(INDEX(Ingredients!D$11:D$310, MATCH($C4149, Ingredients!$B$11:$B$310, 0)), "")="", "", IFERROR(INDEX(Ingredients!D$11:D$310, MATCH($C4149, Ingredients!$B$11:$B$310, 0)), "")))</f>
        <v/>
      </c>
      <c r="AI4149" s="106" t="str">
        <f>IF($C4149="", "", IF(IFERROR(INDEX(Ingredients!E$11:E$310, MATCH($C4149, Ingredients!$B$11:$B$310, 0)), "")="", "", IFERROR(INDEX(Ingredients!E$11:E$310, MATCH($C4149, Ingredients!$B$11:$B$310, 0)), "")))</f>
        <v/>
      </c>
      <c r="AJ4149" s="108" t="str">
        <f>IF($C4149="", "", IF(IFERROR(INDEX(Ingredients!F$11:F$310, MATCH($C4149, Ingredients!$B$11:$B$310, 0)), "")="", "", IFERROR(INDEX(Ingredients!F$11:F$310, MATCH($C4149, Ingredients!$B$11:$B$310, 0)), "")))</f>
        <v/>
      </c>
      <c r="AK4149" s="106" t="str">
        <f>IF($C4149="", "", IF(IFERROR(INDEX(Ingredients!G$11:G$310, MATCH($C4149, Ingredients!$B$11:$B$310, 0)), "")="", "", IFERROR(INDEX(Ingredients!G$11:G$310, MATCH($C4149, Ingredients!$B$11:$B$310, 0)), "")))</f>
        <v/>
      </c>
      <c r="AL4149" s="79" t="str">
        <f>IF($C4149="", "", IF(IFERROR(INDEX(Ingredients!H$11:H$310, MATCH($C4149, Ingredients!$B$11:$B$310, 0)), "")="", "", IFERROR(INDEX(Ingredients!H$11:H$310, MATCH($C4149, Ingredients!$B$11:$B$310, 0)), "")))</f>
        <v/>
      </c>
      <c r="AN4149" s="83" t="str">
        <f t="shared" si="965"/>
        <v/>
      </c>
      <c r="AP4149" s="114" t="str">
        <f t="shared" si="975"/>
        <v/>
      </c>
      <c r="AR4149" s="117" t="str">
        <f>IF($C4149="", "", IF(IFERROR(INDEX(Ingredients!$AI$11:$AI$310, MATCH($C4149, Ingredients!$B$11:$B$310, 0)), "")="", "", IFERROR(INDEX(Ingredients!$AI$11:$AI$310, MATCH($C4149, Ingredients!$B$11:$B$310, 0)), "")))</f>
        <v/>
      </c>
      <c r="AT4149" s="120" t="str">
        <f t="shared" si="976"/>
        <v/>
      </c>
      <c r="AV4149" s="90" t="str">
        <f t="shared" si="966"/>
        <v/>
      </c>
      <c r="AX4149" s="90" t="str">
        <f>IF($AV4149="", "", COUNTIF($AV$11:$AV$5010, "&lt;"&amp;$AV4149)+1+COUNTIF($AV$11:$AV4149, $AV4149)-1)</f>
        <v/>
      </c>
      <c r="AZ4149" s="111" t="str">
        <f>IF($B4149="", "", SUMIF('Shopping List'!$AV$11:$AV$25, $B4149, 'Shopping List'!$BN$11:$BN$25))</f>
        <v/>
      </c>
      <c r="BB4149" s="117" t="str">
        <f t="shared" si="977"/>
        <v/>
      </c>
    </row>
    <row r="4150" spans="1:54" x14ac:dyDescent="0.25">
      <c r="A4150" s="4"/>
      <c r="B4150" s="37"/>
      <c r="C4150" s="124"/>
      <c r="D4150" s="39"/>
      <c r="E4150" s="125"/>
      <c r="F4150" s="48"/>
      <c r="G4150" s="4"/>
      <c r="H4150" s="4"/>
      <c r="I4150" s="95" t="str">
        <f>IF($C4150="", "", IF(IFERROR(INDEX(Ingredients!$C$11:$C$310, MATCH($C4150, Ingredients!$B$11:$B$310, 0)), "")="", "", IFERROR(INDEX(Ingredients!$C$11:$C$310, MATCH($C4150, Ingredients!$B$11:$B$310, 0)), "")))</f>
        <v/>
      </c>
      <c r="J4150" s="73" t="str">
        <f>IF($B4150="", "", IF(IFERROR(INDEX(Meals!$C$11:$C$260, MATCH($B4150, Meals!$B$11:$B$260, 0)), "")="", "", IFERROR(INDEX(Meals!$C$11:$C$260, MATCH($B4150, Meals!$B$11:$B$260, 0)), "")))</f>
        <v/>
      </c>
      <c r="K4150" s="4"/>
      <c r="L4150" s="72" t="str">
        <f t="shared" si="967"/>
        <v/>
      </c>
      <c r="M4150" s="73" t="str">
        <f t="shared" si="968"/>
        <v/>
      </c>
      <c r="N4150" s="4"/>
      <c r="O4150" s="78" t="str">
        <f t="shared" si="969"/>
        <v/>
      </c>
      <c r="P4150" s="79" t="str">
        <f t="shared" si="970"/>
        <v/>
      </c>
      <c r="Q4150" s="4"/>
      <c r="R4150" s="90" t="str">
        <f t="shared" si="971"/>
        <v/>
      </c>
      <c r="S4150" s="4"/>
      <c r="Y4150" s="18" t="str">
        <f t="shared" si="972"/>
        <v/>
      </c>
      <c r="AA4150" s="18" t="str">
        <f t="shared" si="963"/>
        <v/>
      </c>
      <c r="AB4150" s="18" t="str">
        <f t="shared" si="964"/>
        <v/>
      </c>
      <c r="AC4150" s="18" t="str">
        <f t="shared" si="973"/>
        <v/>
      </c>
      <c r="AD4150" s="18" t="str">
        <f t="shared" si="973"/>
        <v/>
      </c>
      <c r="AE4150" s="18" t="str">
        <f t="shared" si="974"/>
        <v/>
      </c>
      <c r="AG4150" s="95" t="str">
        <f>IF($C4150="", "", IF(IFERROR(INDEX(Ingredients!C$11:C$310, MATCH($C4150, Ingredients!$B$11:$B$310, 0)), "")="", "", IFERROR(INDEX(Ingredients!C$11:C$310, MATCH($C4150, Ingredients!$B$11:$B$310, 0)), "")))</f>
        <v/>
      </c>
      <c r="AH4150" s="105" t="str">
        <f>IF($C4150="", "", IF(IFERROR(INDEX(Ingredients!D$11:D$310, MATCH($C4150, Ingredients!$B$11:$B$310, 0)), "")="", "", IFERROR(INDEX(Ingredients!D$11:D$310, MATCH($C4150, Ingredients!$B$11:$B$310, 0)), "")))</f>
        <v/>
      </c>
      <c r="AI4150" s="106" t="str">
        <f>IF($C4150="", "", IF(IFERROR(INDEX(Ingredients!E$11:E$310, MATCH($C4150, Ingredients!$B$11:$B$310, 0)), "")="", "", IFERROR(INDEX(Ingredients!E$11:E$310, MATCH($C4150, Ingredients!$B$11:$B$310, 0)), "")))</f>
        <v/>
      </c>
      <c r="AJ4150" s="108" t="str">
        <f>IF($C4150="", "", IF(IFERROR(INDEX(Ingredients!F$11:F$310, MATCH($C4150, Ingredients!$B$11:$B$310, 0)), "")="", "", IFERROR(INDEX(Ingredients!F$11:F$310, MATCH($C4150, Ingredients!$B$11:$B$310, 0)), "")))</f>
        <v/>
      </c>
      <c r="AK4150" s="106" t="str">
        <f>IF($C4150="", "", IF(IFERROR(INDEX(Ingredients!G$11:G$310, MATCH($C4150, Ingredients!$B$11:$B$310, 0)), "")="", "", IFERROR(INDEX(Ingredients!G$11:G$310, MATCH($C4150, Ingredients!$B$11:$B$310, 0)), "")))</f>
        <v/>
      </c>
      <c r="AL4150" s="79" t="str">
        <f>IF($C4150="", "", IF(IFERROR(INDEX(Ingredients!H$11:H$310, MATCH($C4150, Ingredients!$B$11:$B$310, 0)), "")="", "", IFERROR(INDEX(Ingredients!H$11:H$310, MATCH($C4150, Ingredients!$B$11:$B$310, 0)), "")))</f>
        <v/>
      </c>
      <c r="AN4150" s="83" t="str">
        <f t="shared" si="965"/>
        <v/>
      </c>
      <c r="AP4150" s="114" t="str">
        <f t="shared" si="975"/>
        <v/>
      </c>
      <c r="AR4150" s="117" t="str">
        <f>IF($C4150="", "", IF(IFERROR(INDEX(Ingredients!$AI$11:$AI$310, MATCH($C4150, Ingredients!$B$11:$B$310, 0)), "")="", "", IFERROR(INDEX(Ingredients!$AI$11:$AI$310, MATCH($C4150, Ingredients!$B$11:$B$310, 0)), "")))</f>
        <v/>
      </c>
      <c r="AT4150" s="120" t="str">
        <f t="shared" si="976"/>
        <v/>
      </c>
      <c r="AV4150" s="90" t="str">
        <f t="shared" si="966"/>
        <v/>
      </c>
      <c r="AX4150" s="90" t="str">
        <f>IF($AV4150="", "", COUNTIF($AV$11:$AV$5010, "&lt;"&amp;$AV4150)+1+COUNTIF($AV$11:$AV4150, $AV4150)-1)</f>
        <v/>
      </c>
      <c r="AZ4150" s="111" t="str">
        <f>IF($B4150="", "", SUMIF('Shopping List'!$AV$11:$AV$25, $B4150, 'Shopping List'!$BN$11:$BN$25))</f>
        <v/>
      </c>
      <c r="BB4150" s="117" t="str">
        <f t="shared" si="977"/>
        <v/>
      </c>
    </row>
    <row r="4151" spans="1:54" x14ac:dyDescent="0.25">
      <c r="A4151" s="4"/>
      <c r="B4151" s="37"/>
      <c r="C4151" s="124"/>
      <c r="D4151" s="39"/>
      <c r="E4151" s="125"/>
      <c r="F4151" s="48"/>
      <c r="G4151" s="4"/>
      <c r="H4151" s="4"/>
      <c r="I4151" s="95" t="str">
        <f>IF($C4151="", "", IF(IFERROR(INDEX(Ingredients!$C$11:$C$310, MATCH($C4151, Ingredients!$B$11:$B$310, 0)), "")="", "", IFERROR(INDEX(Ingredients!$C$11:$C$310, MATCH($C4151, Ingredients!$B$11:$B$310, 0)), "")))</f>
        <v/>
      </c>
      <c r="J4151" s="73" t="str">
        <f>IF($B4151="", "", IF(IFERROR(INDEX(Meals!$C$11:$C$260, MATCH($B4151, Meals!$B$11:$B$260, 0)), "")="", "", IFERROR(INDEX(Meals!$C$11:$C$260, MATCH($B4151, Meals!$B$11:$B$260, 0)), "")))</f>
        <v/>
      </c>
      <c r="K4151" s="4"/>
      <c r="L4151" s="72" t="str">
        <f t="shared" si="967"/>
        <v/>
      </c>
      <c r="M4151" s="73" t="str">
        <f t="shared" si="968"/>
        <v/>
      </c>
      <c r="N4151" s="4"/>
      <c r="O4151" s="78" t="str">
        <f t="shared" si="969"/>
        <v/>
      </c>
      <c r="P4151" s="79" t="str">
        <f t="shared" si="970"/>
        <v/>
      </c>
      <c r="Q4151" s="4"/>
      <c r="R4151" s="90" t="str">
        <f t="shared" si="971"/>
        <v/>
      </c>
      <c r="S4151" s="4"/>
      <c r="Y4151" s="18" t="str">
        <f t="shared" si="972"/>
        <v/>
      </c>
      <c r="AA4151" s="18" t="str">
        <f t="shared" si="963"/>
        <v/>
      </c>
      <c r="AB4151" s="18" t="str">
        <f t="shared" si="964"/>
        <v/>
      </c>
      <c r="AC4151" s="18" t="str">
        <f t="shared" si="973"/>
        <v/>
      </c>
      <c r="AD4151" s="18" t="str">
        <f t="shared" si="973"/>
        <v/>
      </c>
      <c r="AE4151" s="18" t="str">
        <f t="shared" si="974"/>
        <v/>
      </c>
      <c r="AG4151" s="95" t="str">
        <f>IF($C4151="", "", IF(IFERROR(INDEX(Ingredients!C$11:C$310, MATCH($C4151, Ingredients!$B$11:$B$310, 0)), "")="", "", IFERROR(INDEX(Ingredients!C$11:C$310, MATCH($C4151, Ingredients!$B$11:$B$310, 0)), "")))</f>
        <v/>
      </c>
      <c r="AH4151" s="105" t="str">
        <f>IF($C4151="", "", IF(IFERROR(INDEX(Ingredients!D$11:D$310, MATCH($C4151, Ingredients!$B$11:$B$310, 0)), "")="", "", IFERROR(INDEX(Ingredients!D$11:D$310, MATCH($C4151, Ingredients!$B$11:$B$310, 0)), "")))</f>
        <v/>
      </c>
      <c r="AI4151" s="106" t="str">
        <f>IF($C4151="", "", IF(IFERROR(INDEX(Ingredients!E$11:E$310, MATCH($C4151, Ingredients!$B$11:$B$310, 0)), "")="", "", IFERROR(INDEX(Ingredients!E$11:E$310, MATCH($C4151, Ingredients!$B$11:$B$310, 0)), "")))</f>
        <v/>
      </c>
      <c r="AJ4151" s="108" t="str">
        <f>IF($C4151="", "", IF(IFERROR(INDEX(Ingredients!F$11:F$310, MATCH($C4151, Ingredients!$B$11:$B$310, 0)), "")="", "", IFERROR(INDEX(Ingredients!F$11:F$310, MATCH($C4151, Ingredients!$B$11:$B$310, 0)), "")))</f>
        <v/>
      </c>
      <c r="AK4151" s="106" t="str">
        <f>IF($C4151="", "", IF(IFERROR(INDEX(Ingredients!G$11:G$310, MATCH($C4151, Ingredients!$B$11:$B$310, 0)), "")="", "", IFERROR(INDEX(Ingredients!G$11:G$310, MATCH($C4151, Ingredients!$B$11:$B$310, 0)), "")))</f>
        <v/>
      </c>
      <c r="AL4151" s="79" t="str">
        <f>IF($C4151="", "", IF(IFERROR(INDEX(Ingredients!H$11:H$310, MATCH($C4151, Ingredients!$B$11:$B$310, 0)), "")="", "", IFERROR(INDEX(Ingredients!H$11:H$310, MATCH($C4151, Ingredients!$B$11:$B$310, 0)), "")))</f>
        <v/>
      </c>
      <c r="AN4151" s="83" t="str">
        <f t="shared" si="965"/>
        <v/>
      </c>
      <c r="AP4151" s="114" t="str">
        <f t="shared" si="975"/>
        <v/>
      </c>
      <c r="AR4151" s="117" t="str">
        <f>IF($C4151="", "", IF(IFERROR(INDEX(Ingredients!$AI$11:$AI$310, MATCH($C4151, Ingredients!$B$11:$B$310, 0)), "")="", "", IFERROR(INDEX(Ingredients!$AI$11:$AI$310, MATCH($C4151, Ingredients!$B$11:$B$310, 0)), "")))</f>
        <v/>
      </c>
      <c r="AT4151" s="120" t="str">
        <f t="shared" si="976"/>
        <v/>
      </c>
      <c r="AV4151" s="90" t="str">
        <f t="shared" si="966"/>
        <v/>
      </c>
      <c r="AX4151" s="90" t="str">
        <f>IF($AV4151="", "", COUNTIF($AV$11:$AV$5010, "&lt;"&amp;$AV4151)+1+COUNTIF($AV$11:$AV4151, $AV4151)-1)</f>
        <v/>
      </c>
      <c r="AZ4151" s="111" t="str">
        <f>IF($B4151="", "", SUMIF('Shopping List'!$AV$11:$AV$25, $B4151, 'Shopping List'!$BN$11:$BN$25))</f>
        <v/>
      </c>
      <c r="BB4151" s="117" t="str">
        <f t="shared" si="977"/>
        <v/>
      </c>
    </row>
    <row r="4152" spans="1:54" x14ac:dyDescent="0.25">
      <c r="A4152" s="4"/>
      <c r="B4152" s="37"/>
      <c r="C4152" s="124"/>
      <c r="D4152" s="39"/>
      <c r="E4152" s="125"/>
      <c r="F4152" s="48"/>
      <c r="G4152" s="4"/>
      <c r="H4152" s="4"/>
      <c r="I4152" s="95" t="str">
        <f>IF($C4152="", "", IF(IFERROR(INDEX(Ingredients!$C$11:$C$310, MATCH($C4152, Ingredients!$B$11:$B$310, 0)), "")="", "", IFERROR(INDEX(Ingredients!$C$11:$C$310, MATCH($C4152, Ingredients!$B$11:$B$310, 0)), "")))</f>
        <v/>
      </c>
      <c r="J4152" s="73" t="str">
        <f>IF($B4152="", "", IF(IFERROR(INDEX(Meals!$C$11:$C$260, MATCH($B4152, Meals!$B$11:$B$260, 0)), "")="", "", IFERROR(INDEX(Meals!$C$11:$C$260, MATCH($B4152, Meals!$B$11:$B$260, 0)), "")))</f>
        <v/>
      </c>
      <c r="K4152" s="4"/>
      <c r="L4152" s="72" t="str">
        <f t="shared" si="967"/>
        <v/>
      </c>
      <c r="M4152" s="73" t="str">
        <f t="shared" si="968"/>
        <v/>
      </c>
      <c r="N4152" s="4"/>
      <c r="O4152" s="78" t="str">
        <f t="shared" si="969"/>
        <v/>
      </c>
      <c r="P4152" s="79" t="str">
        <f t="shared" si="970"/>
        <v/>
      </c>
      <c r="Q4152" s="4"/>
      <c r="R4152" s="90" t="str">
        <f t="shared" si="971"/>
        <v/>
      </c>
      <c r="S4152" s="4"/>
      <c r="Y4152" s="18" t="str">
        <f t="shared" si="972"/>
        <v/>
      </c>
      <c r="AA4152" s="18" t="str">
        <f t="shared" si="963"/>
        <v/>
      </c>
      <c r="AB4152" s="18" t="str">
        <f t="shared" si="964"/>
        <v/>
      </c>
      <c r="AC4152" s="18" t="str">
        <f t="shared" si="973"/>
        <v/>
      </c>
      <c r="AD4152" s="18" t="str">
        <f t="shared" si="973"/>
        <v/>
      </c>
      <c r="AE4152" s="18" t="str">
        <f t="shared" si="974"/>
        <v/>
      </c>
      <c r="AG4152" s="95" t="str">
        <f>IF($C4152="", "", IF(IFERROR(INDEX(Ingredients!C$11:C$310, MATCH($C4152, Ingredients!$B$11:$B$310, 0)), "")="", "", IFERROR(INDEX(Ingredients!C$11:C$310, MATCH($C4152, Ingredients!$B$11:$B$310, 0)), "")))</f>
        <v/>
      </c>
      <c r="AH4152" s="105" t="str">
        <f>IF($C4152="", "", IF(IFERROR(INDEX(Ingredients!D$11:D$310, MATCH($C4152, Ingredients!$B$11:$B$310, 0)), "")="", "", IFERROR(INDEX(Ingredients!D$11:D$310, MATCH($C4152, Ingredients!$B$11:$B$310, 0)), "")))</f>
        <v/>
      </c>
      <c r="AI4152" s="106" t="str">
        <f>IF($C4152="", "", IF(IFERROR(INDEX(Ingredients!E$11:E$310, MATCH($C4152, Ingredients!$B$11:$B$310, 0)), "")="", "", IFERROR(INDEX(Ingredients!E$11:E$310, MATCH($C4152, Ingredients!$B$11:$B$310, 0)), "")))</f>
        <v/>
      </c>
      <c r="AJ4152" s="108" t="str">
        <f>IF($C4152="", "", IF(IFERROR(INDEX(Ingredients!F$11:F$310, MATCH($C4152, Ingredients!$B$11:$B$310, 0)), "")="", "", IFERROR(INDEX(Ingredients!F$11:F$310, MATCH($C4152, Ingredients!$B$11:$B$310, 0)), "")))</f>
        <v/>
      </c>
      <c r="AK4152" s="106" t="str">
        <f>IF($C4152="", "", IF(IFERROR(INDEX(Ingredients!G$11:G$310, MATCH($C4152, Ingredients!$B$11:$B$310, 0)), "")="", "", IFERROR(INDEX(Ingredients!G$11:G$310, MATCH($C4152, Ingredients!$B$11:$B$310, 0)), "")))</f>
        <v/>
      </c>
      <c r="AL4152" s="79" t="str">
        <f>IF($C4152="", "", IF(IFERROR(INDEX(Ingredients!H$11:H$310, MATCH($C4152, Ingredients!$B$11:$B$310, 0)), "")="", "", IFERROR(INDEX(Ingredients!H$11:H$310, MATCH($C4152, Ingredients!$B$11:$B$310, 0)), "")))</f>
        <v/>
      </c>
      <c r="AN4152" s="83" t="str">
        <f t="shared" si="965"/>
        <v/>
      </c>
      <c r="AP4152" s="114" t="str">
        <f t="shared" si="975"/>
        <v/>
      </c>
      <c r="AR4152" s="117" t="str">
        <f>IF($C4152="", "", IF(IFERROR(INDEX(Ingredients!$AI$11:$AI$310, MATCH($C4152, Ingredients!$B$11:$B$310, 0)), "")="", "", IFERROR(INDEX(Ingredients!$AI$11:$AI$310, MATCH($C4152, Ingredients!$B$11:$B$310, 0)), "")))</f>
        <v/>
      </c>
      <c r="AT4152" s="120" t="str">
        <f t="shared" si="976"/>
        <v/>
      </c>
      <c r="AV4152" s="90" t="str">
        <f t="shared" si="966"/>
        <v/>
      </c>
      <c r="AX4152" s="90" t="str">
        <f>IF($AV4152="", "", COUNTIF($AV$11:$AV$5010, "&lt;"&amp;$AV4152)+1+COUNTIF($AV$11:$AV4152, $AV4152)-1)</f>
        <v/>
      </c>
      <c r="AZ4152" s="111" t="str">
        <f>IF($B4152="", "", SUMIF('Shopping List'!$AV$11:$AV$25, $B4152, 'Shopping List'!$BN$11:$BN$25))</f>
        <v/>
      </c>
      <c r="BB4152" s="117" t="str">
        <f t="shared" si="977"/>
        <v/>
      </c>
    </row>
    <row r="4153" spans="1:54" x14ac:dyDescent="0.25">
      <c r="A4153" s="4"/>
      <c r="B4153" s="37"/>
      <c r="C4153" s="124"/>
      <c r="D4153" s="39"/>
      <c r="E4153" s="125"/>
      <c r="F4153" s="48"/>
      <c r="G4153" s="4"/>
      <c r="H4153" s="4"/>
      <c r="I4153" s="95" t="str">
        <f>IF($C4153="", "", IF(IFERROR(INDEX(Ingredients!$C$11:$C$310, MATCH($C4153, Ingredients!$B$11:$B$310, 0)), "")="", "", IFERROR(INDEX(Ingredients!$C$11:$C$310, MATCH($C4153, Ingredients!$B$11:$B$310, 0)), "")))</f>
        <v/>
      </c>
      <c r="J4153" s="73" t="str">
        <f>IF($B4153="", "", IF(IFERROR(INDEX(Meals!$C$11:$C$260, MATCH($B4153, Meals!$B$11:$B$260, 0)), "")="", "", IFERROR(INDEX(Meals!$C$11:$C$260, MATCH($B4153, Meals!$B$11:$B$260, 0)), "")))</f>
        <v/>
      </c>
      <c r="K4153" s="4"/>
      <c r="L4153" s="72" t="str">
        <f t="shared" si="967"/>
        <v/>
      </c>
      <c r="M4153" s="73" t="str">
        <f t="shared" si="968"/>
        <v/>
      </c>
      <c r="N4153" s="4"/>
      <c r="O4153" s="78" t="str">
        <f t="shared" si="969"/>
        <v/>
      </c>
      <c r="P4153" s="79" t="str">
        <f t="shared" si="970"/>
        <v/>
      </c>
      <c r="Q4153" s="4"/>
      <c r="R4153" s="90" t="str">
        <f t="shared" si="971"/>
        <v/>
      </c>
      <c r="S4153" s="4"/>
      <c r="Y4153" s="18" t="str">
        <f t="shared" si="972"/>
        <v/>
      </c>
      <c r="AA4153" s="18" t="str">
        <f t="shared" si="963"/>
        <v/>
      </c>
      <c r="AB4153" s="18" t="str">
        <f t="shared" si="964"/>
        <v/>
      </c>
      <c r="AC4153" s="18" t="str">
        <f t="shared" si="973"/>
        <v/>
      </c>
      <c r="AD4153" s="18" t="str">
        <f t="shared" si="973"/>
        <v/>
      </c>
      <c r="AE4153" s="18" t="str">
        <f t="shared" si="974"/>
        <v/>
      </c>
      <c r="AG4153" s="95" t="str">
        <f>IF($C4153="", "", IF(IFERROR(INDEX(Ingredients!C$11:C$310, MATCH($C4153, Ingredients!$B$11:$B$310, 0)), "")="", "", IFERROR(INDEX(Ingredients!C$11:C$310, MATCH($C4153, Ingredients!$B$11:$B$310, 0)), "")))</f>
        <v/>
      </c>
      <c r="AH4153" s="105" t="str">
        <f>IF($C4153="", "", IF(IFERROR(INDEX(Ingredients!D$11:D$310, MATCH($C4153, Ingredients!$B$11:$B$310, 0)), "")="", "", IFERROR(INDEX(Ingredients!D$11:D$310, MATCH($C4153, Ingredients!$B$11:$B$310, 0)), "")))</f>
        <v/>
      </c>
      <c r="AI4153" s="106" t="str">
        <f>IF($C4153="", "", IF(IFERROR(INDEX(Ingredients!E$11:E$310, MATCH($C4153, Ingredients!$B$11:$B$310, 0)), "")="", "", IFERROR(INDEX(Ingredients!E$11:E$310, MATCH($C4153, Ingredients!$B$11:$B$310, 0)), "")))</f>
        <v/>
      </c>
      <c r="AJ4153" s="108" t="str">
        <f>IF($C4153="", "", IF(IFERROR(INDEX(Ingredients!F$11:F$310, MATCH($C4153, Ingredients!$B$11:$B$310, 0)), "")="", "", IFERROR(INDEX(Ingredients!F$11:F$310, MATCH($C4153, Ingredients!$B$11:$B$310, 0)), "")))</f>
        <v/>
      </c>
      <c r="AK4153" s="106" t="str">
        <f>IF($C4153="", "", IF(IFERROR(INDEX(Ingredients!G$11:G$310, MATCH($C4153, Ingredients!$B$11:$B$310, 0)), "")="", "", IFERROR(INDEX(Ingredients!G$11:G$310, MATCH($C4153, Ingredients!$B$11:$B$310, 0)), "")))</f>
        <v/>
      </c>
      <c r="AL4153" s="79" t="str">
        <f>IF($C4153="", "", IF(IFERROR(INDEX(Ingredients!H$11:H$310, MATCH($C4153, Ingredients!$B$11:$B$310, 0)), "")="", "", IFERROR(INDEX(Ingredients!H$11:H$310, MATCH($C4153, Ingredients!$B$11:$B$310, 0)), "")))</f>
        <v/>
      </c>
      <c r="AN4153" s="83" t="str">
        <f t="shared" si="965"/>
        <v/>
      </c>
      <c r="AP4153" s="114" t="str">
        <f t="shared" si="975"/>
        <v/>
      </c>
      <c r="AR4153" s="117" t="str">
        <f>IF($C4153="", "", IF(IFERROR(INDEX(Ingredients!$AI$11:$AI$310, MATCH($C4153, Ingredients!$B$11:$B$310, 0)), "")="", "", IFERROR(INDEX(Ingredients!$AI$11:$AI$310, MATCH($C4153, Ingredients!$B$11:$B$310, 0)), "")))</f>
        <v/>
      </c>
      <c r="AT4153" s="120" t="str">
        <f t="shared" si="976"/>
        <v/>
      </c>
      <c r="AV4153" s="90" t="str">
        <f t="shared" si="966"/>
        <v/>
      </c>
      <c r="AX4153" s="90" t="str">
        <f>IF($AV4153="", "", COUNTIF($AV$11:$AV$5010, "&lt;"&amp;$AV4153)+1+COUNTIF($AV$11:$AV4153, $AV4153)-1)</f>
        <v/>
      </c>
      <c r="AZ4153" s="111" t="str">
        <f>IF($B4153="", "", SUMIF('Shopping List'!$AV$11:$AV$25, $B4153, 'Shopping List'!$BN$11:$BN$25))</f>
        <v/>
      </c>
      <c r="BB4153" s="117" t="str">
        <f t="shared" si="977"/>
        <v/>
      </c>
    </row>
    <row r="4154" spans="1:54" x14ac:dyDescent="0.25">
      <c r="A4154" s="4"/>
      <c r="B4154" s="37"/>
      <c r="C4154" s="124"/>
      <c r="D4154" s="39"/>
      <c r="E4154" s="125"/>
      <c r="F4154" s="48"/>
      <c r="G4154" s="4"/>
      <c r="H4154" s="4"/>
      <c r="I4154" s="95" t="str">
        <f>IF($C4154="", "", IF(IFERROR(INDEX(Ingredients!$C$11:$C$310, MATCH($C4154, Ingredients!$B$11:$B$310, 0)), "")="", "", IFERROR(INDEX(Ingredients!$C$11:$C$310, MATCH($C4154, Ingredients!$B$11:$B$310, 0)), "")))</f>
        <v/>
      </c>
      <c r="J4154" s="73" t="str">
        <f>IF($B4154="", "", IF(IFERROR(INDEX(Meals!$C$11:$C$260, MATCH($B4154, Meals!$B$11:$B$260, 0)), "")="", "", IFERROR(INDEX(Meals!$C$11:$C$260, MATCH($B4154, Meals!$B$11:$B$260, 0)), "")))</f>
        <v/>
      </c>
      <c r="K4154" s="4"/>
      <c r="L4154" s="72" t="str">
        <f t="shared" si="967"/>
        <v/>
      </c>
      <c r="M4154" s="73" t="str">
        <f t="shared" si="968"/>
        <v/>
      </c>
      <c r="N4154" s="4"/>
      <c r="O4154" s="78" t="str">
        <f t="shared" si="969"/>
        <v/>
      </c>
      <c r="P4154" s="79" t="str">
        <f t="shared" si="970"/>
        <v/>
      </c>
      <c r="Q4154" s="4"/>
      <c r="R4154" s="90" t="str">
        <f t="shared" si="971"/>
        <v/>
      </c>
      <c r="S4154" s="4"/>
      <c r="Y4154" s="18" t="str">
        <f t="shared" si="972"/>
        <v/>
      </c>
      <c r="AA4154" s="18" t="str">
        <f t="shared" si="963"/>
        <v/>
      </c>
      <c r="AB4154" s="18" t="str">
        <f t="shared" si="964"/>
        <v/>
      </c>
      <c r="AC4154" s="18" t="str">
        <f t="shared" si="973"/>
        <v/>
      </c>
      <c r="AD4154" s="18" t="str">
        <f t="shared" si="973"/>
        <v/>
      </c>
      <c r="AE4154" s="18" t="str">
        <f t="shared" si="974"/>
        <v/>
      </c>
      <c r="AG4154" s="95" t="str">
        <f>IF($C4154="", "", IF(IFERROR(INDEX(Ingredients!C$11:C$310, MATCH($C4154, Ingredients!$B$11:$B$310, 0)), "")="", "", IFERROR(INDEX(Ingredients!C$11:C$310, MATCH($C4154, Ingredients!$B$11:$B$310, 0)), "")))</f>
        <v/>
      </c>
      <c r="AH4154" s="105" t="str">
        <f>IF($C4154="", "", IF(IFERROR(INDEX(Ingredients!D$11:D$310, MATCH($C4154, Ingredients!$B$11:$B$310, 0)), "")="", "", IFERROR(INDEX(Ingredients!D$11:D$310, MATCH($C4154, Ingredients!$B$11:$B$310, 0)), "")))</f>
        <v/>
      </c>
      <c r="AI4154" s="106" t="str">
        <f>IF($C4154="", "", IF(IFERROR(INDEX(Ingredients!E$11:E$310, MATCH($C4154, Ingredients!$B$11:$B$310, 0)), "")="", "", IFERROR(INDEX(Ingredients!E$11:E$310, MATCH($C4154, Ingredients!$B$11:$B$310, 0)), "")))</f>
        <v/>
      </c>
      <c r="AJ4154" s="108" t="str">
        <f>IF($C4154="", "", IF(IFERROR(INDEX(Ingredients!F$11:F$310, MATCH($C4154, Ingredients!$B$11:$B$310, 0)), "")="", "", IFERROR(INDEX(Ingredients!F$11:F$310, MATCH($C4154, Ingredients!$B$11:$B$310, 0)), "")))</f>
        <v/>
      </c>
      <c r="AK4154" s="106" t="str">
        <f>IF($C4154="", "", IF(IFERROR(INDEX(Ingredients!G$11:G$310, MATCH($C4154, Ingredients!$B$11:$B$310, 0)), "")="", "", IFERROR(INDEX(Ingredients!G$11:G$310, MATCH($C4154, Ingredients!$B$11:$B$310, 0)), "")))</f>
        <v/>
      </c>
      <c r="AL4154" s="79" t="str">
        <f>IF($C4154="", "", IF(IFERROR(INDEX(Ingredients!H$11:H$310, MATCH($C4154, Ingredients!$B$11:$B$310, 0)), "")="", "", IFERROR(INDEX(Ingredients!H$11:H$310, MATCH($C4154, Ingredients!$B$11:$B$310, 0)), "")))</f>
        <v/>
      </c>
      <c r="AN4154" s="83" t="str">
        <f t="shared" si="965"/>
        <v/>
      </c>
      <c r="AP4154" s="114" t="str">
        <f t="shared" si="975"/>
        <v/>
      </c>
      <c r="AR4154" s="117" t="str">
        <f>IF($C4154="", "", IF(IFERROR(INDEX(Ingredients!$AI$11:$AI$310, MATCH($C4154, Ingredients!$B$11:$B$310, 0)), "")="", "", IFERROR(INDEX(Ingredients!$AI$11:$AI$310, MATCH($C4154, Ingredients!$B$11:$B$310, 0)), "")))</f>
        <v/>
      </c>
      <c r="AT4154" s="120" t="str">
        <f t="shared" si="976"/>
        <v/>
      </c>
      <c r="AV4154" s="90" t="str">
        <f t="shared" si="966"/>
        <v/>
      </c>
      <c r="AX4154" s="90" t="str">
        <f>IF($AV4154="", "", COUNTIF($AV$11:$AV$5010, "&lt;"&amp;$AV4154)+1+COUNTIF($AV$11:$AV4154, $AV4154)-1)</f>
        <v/>
      </c>
      <c r="AZ4154" s="111" t="str">
        <f>IF($B4154="", "", SUMIF('Shopping List'!$AV$11:$AV$25, $B4154, 'Shopping List'!$BN$11:$BN$25))</f>
        <v/>
      </c>
      <c r="BB4154" s="117" t="str">
        <f t="shared" si="977"/>
        <v/>
      </c>
    </row>
    <row r="4155" spans="1:54" x14ac:dyDescent="0.25">
      <c r="A4155" s="4"/>
      <c r="B4155" s="37"/>
      <c r="C4155" s="124"/>
      <c r="D4155" s="39"/>
      <c r="E4155" s="125"/>
      <c r="F4155" s="48"/>
      <c r="G4155" s="4"/>
      <c r="H4155" s="4"/>
      <c r="I4155" s="95" t="str">
        <f>IF($C4155="", "", IF(IFERROR(INDEX(Ingredients!$C$11:$C$310, MATCH($C4155, Ingredients!$B$11:$B$310, 0)), "")="", "", IFERROR(INDEX(Ingredients!$C$11:$C$310, MATCH($C4155, Ingredients!$B$11:$B$310, 0)), "")))</f>
        <v/>
      </c>
      <c r="J4155" s="73" t="str">
        <f>IF($B4155="", "", IF(IFERROR(INDEX(Meals!$C$11:$C$260, MATCH($B4155, Meals!$B$11:$B$260, 0)), "")="", "", IFERROR(INDEX(Meals!$C$11:$C$260, MATCH($B4155, Meals!$B$11:$B$260, 0)), "")))</f>
        <v/>
      </c>
      <c r="K4155" s="4"/>
      <c r="L4155" s="72" t="str">
        <f t="shared" si="967"/>
        <v/>
      </c>
      <c r="M4155" s="73" t="str">
        <f t="shared" si="968"/>
        <v/>
      </c>
      <c r="N4155" s="4"/>
      <c r="O4155" s="78" t="str">
        <f t="shared" si="969"/>
        <v/>
      </c>
      <c r="P4155" s="79" t="str">
        <f t="shared" si="970"/>
        <v/>
      </c>
      <c r="Q4155" s="4"/>
      <c r="R4155" s="90" t="str">
        <f t="shared" si="971"/>
        <v/>
      </c>
      <c r="S4155" s="4"/>
      <c r="Y4155" s="18" t="str">
        <f t="shared" si="972"/>
        <v/>
      </c>
      <c r="AA4155" s="18" t="str">
        <f t="shared" si="963"/>
        <v/>
      </c>
      <c r="AB4155" s="18" t="str">
        <f t="shared" si="964"/>
        <v/>
      </c>
      <c r="AC4155" s="18" t="str">
        <f t="shared" si="973"/>
        <v/>
      </c>
      <c r="AD4155" s="18" t="str">
        <f t="shared" si="973"/>
        <v/>
      </c>
      <c r="AE4155" s="18" t="str">
        <f t="shared" si="974"/>
        <v/>
      </c>
      <c r="AG4155" s="95" t="str">
        <f>IF($C4155="", "", IF(IFERROR(INDEX(Ingredients!C$11:C$310, MATCH($C4155, Ingredients!$B$11:$B$310, 0)), "")="", "", IFERROR(INDEX(Ingredients!C$11:C$310, MATCH($C4155, Ingredients!$B$11:$B$310, 0)), "")))</f>
        <v/>
      </c>
      <c r="AH4155" s="105" t="str">
        <f>IF($C4155="", "", IF(IFERROR(INDEX(Ingredients!D$11:D$310, MATCH($C4155, Ingredients!$B$11:$B$310, 0)), "")="", "", IFERROR(INDEX(Ingredients!D$11:D$310, MATCH($C4155, Ingredients!$B$11:$B$310, 0)), "")))</f>
        <v/>
      </c>
      <c r="AI4155" s="106" t="str">
        <f>IF($C4155="", "", IF(IFERROR(INDEX(Ingredients!E$11:E$310, MATCH($C4155, Ingredients!$B$11:$B$310, 0)), "")="", "", IFERROR(INDEX(Ingredients!E$11:E$310, MATCH($C4155, Ingredients!$B$11:$B$310, 0)), "")))</f>
        <v/>
      </c>
      <c r="AJ4155" s="108" t="str">
        <f>IF($C4155="", "", IF(IFERROR(INDEX(Ingredients!F$11:F$310, MATCH($C4155, Ingredients!$B$11:$B$310, 0)), "")="", "", IFERROR(INDEX(Ingredients!F$11:F$310, MATCH($C4155, Ingredients!$B$11:$B$310, 0)), "")))</f>
        <v/>
      </c>
      <c r="AK4155" s="106" t="str">
        <f>IF($C4155="", "", IF(IFERROR(INDEX(Ingredients!G$11:G$310, MATCH($C4155, Ingredients!$B$11:$B$310, 0)), "")="", "", IFERROR(INDEX(Ingredients!G$11:G$310, MATCH($C4155, Ingredients!$B$11:$B$310, 0)), "")))</f>
        <v/>
      </c>
      <c r="AL4155" s="79" t="str">
        <f>IF($C4155="", "", IF(IFERROR(INDEX(Ingredients!H$11:H$310, MATCH($C4155, Ingredients!$B$11:$B$310, 0)), "")="", "", IFERROR(INDEX(Ingredients!H$11:H$310, MATCH($C4155, Ingredients!$B$11:$B$310, 0)), "")))</f>
        <v/>
      </c>
      <c r="AN4155" s="83" t="str">
        <f t="shared" si="965"/>
        <v/>
      </c>
      <c r="AP4155" s="114" t="str">
        <f t="shared" si="975"/>
        <v/>
      </c>
      <c r="AR4155" s="117" t="str">
        <f>IF($C4155="", "", IF(IFERROR(INDEX(Ingredients!$AI$11:$AI$310, MATCH($C4155, Ingredients!$B$11:$B$310, 0)), "")="", "", IFERROR(INDEX(Ingredients!$AI$11:$AI$310, MATCH($C4155, Ingredients!$B$11:$B$310, 0)), "")))</f>
        <v/>
      </c>
      <c r="AT4155" s="120" t="str">
        <f t="shared" si="976"/>
        <v/>
      </c>
      <c r="AV4155" s="90" t="str">
        <f t="shared" si="966"/>
        <v/>
      </c>
      <c r="AX4155" s="90" t="str">
        <f>IF($AV4155="", "", COUNTIF($AV$11:$AV$5010, "&lt;"&amp;$AV4155)+1+COUNTIF($AV$11:$AV4155, $AV4155)-1)</f>
        <v/>
      </c>
      <c r="AZ4155" s="111" t="str">
        <f>IF($B4155="", "", SUMIF('Shopping List'!$AV$11:$AV$25, $B4155, 'Shopping List'!$BN$11:$BN$25))</f>
        <v/>
      </c>
      <c r="BB4155" s="117" t="str">
        <f t="shared" si="977"/>
        <v/>
      </c>
    </row>
    <row r="4156" spans="1:54" x14ac:dyDescent="0.25">
      <c r="A4156" s="4"/>
      <c r="B4156" s="37"/>
      <c r="C4156" s="124"/>
      <c r="D4156" s="39"/>
      <c r="E4156" s="125"/>
      <c r="F4156" s="48"/>
      <c r="G4156" s="4"/>
      <c r="H4156" s="4"/>
      <c r="I4156" s="95" t="str">
        <f>IF($C4156="", "", IF(IFERROR(INDEX(Ingredients!$C$11:$C$310, MATCH($C4156, Ingredients!$B$11:$B$310, 0)), "")="", "", IFERROR(INDEX(Ingredients!$C$11:$C$310, MATCH($C4156, Ingredients!$B$11:$B$310, 0)), "")))</f>
        <v/>
      </c>
      <c r="J4156" s="73" t="str">
        <f>IF($B4156="", "", IF(IFERROR(INDEX(Meals!$C$11:$C$260, MATCH($B4156, Meals!$B$11:$B$260, 0)), "")="", "", IFERROR(INDEX(Meals!$C$11:$C$260, MATCH($B4156, Meals!$B$11:$B$260, 0)), "")))</f>
        <v/>
      </c>
      <c r="K4156" s="4"/>
      <c r="L4156" s="72" t="str">
        <f t="shared" si="967"/>
        <v/>
      </c>
      <c r="M4156" s="73" t="str">
        <f t="shared" si="968"/>
        <v/>
      </c>
      <c r="N4156" s="4"/>
      <c r="O4156" s="78" t="str">
        <f t="shared" si="969"/>
        <v/>
      </c>
      <c r="P4156" s="79" t="str">
        <f t="shared" si="970"/>
        <v/>
      </c>
      <c r="Q4156" s="4"/>
      <c r="R4156" s="90" t="str">
        <f t="shared" si="971"/>
        <v/>
      </c>
      <c r="S4156" s="4"/>
      <c r="Y4156" s="18" t="str">
        <f t="shared" si="972"/>
        <v/>
      </c>
      <c r="AA4156" s="18" t="str">
        <f t="shared" si="963"/>
        <v/>
      </c>
      <c r="AB4156" s="18" t="str">
        <f t="shared" si="964"/>
        <v/>
      </c>
      <c r="AC4156" s="18" t="str">
        <f t="shared" si="973"/>
        <v/>
      </c>
      <c r="AD4156" s="18" t="str">
        <f t="shared" si="973"/>
        <v/>
      </c>
      <c r="AE4156" s="18" t="str">
        <f t="shared" si="974"/>
        <v/>
      </c>
      <c r="AG4156" s="95" t="str">
        <f>IF($C4156="", "", IF(IFERROR(INDEX(Ingredients!C$11:C$310, MATCH($C4156, Ingredients!$B$11:$B$310, 0)), "")="", "", IFERROR(INDEX(Ingredients!C$11:C$310, MATCH($C4156, Ingredients!$B$11:$B$310, 0)), "")))</f>
        <v/>
      </c>
      <c r="AH4156" s="105" t="str">
        <f>IF($C4156="", "", IF(IFERROR(INDEX(Ingredients!D$11:D$310, MATCH($C4156, Ingredients!$B$11:$B$310, 0)), "")="", "", IFERROR(INDEX(Ingredients!D$11:D$310, MATCH($C4156, Ingredients!$B$11:$B$310, 0)), "")))</f>
        <v/>
      </c>
      <c r="AI4156" s="106" t="str">
        <f>IF($C4156="", "", IF(IFERROR(INDEX(Ingredients!E$11:E$310, MATCH($C4156, Ingredients!$B$11:$B$310, 0)), "")="", "", IFERROR(INDEX(Ingredients!E$11:E$310, MATCH($C4156, Ingredients!$B$11:$B$310, 0)), "")))</f>
        <v/>
      </c>
      <c r="AJ4156" s="108" t="str">
        <f>IF($C4156="", "", IF(IFERROR(INDEX(Ingredients!F$11:F$310, MATCH($C4156, Ingredients!$B$11:$B$310, 0)), "")="", "", IFERROR(INDEX(Ingredients!F$11:F$310, MATCH($C4156, Ingredients!$B$11:$B$310, 0)), "")))</f>
        <v/>
      </c>
      <c r="AK4156" s="106" t="str">
        <f>IF($C4156="", "", IF(IFERROR(INDEX(Ingredients!G$11:G$310, MATCH($C4156, Ingredients!$B$11:$B$310, 0)), "")="", "", IFERROR(INDEX(Ingredients!G$11:G$310, MATCH($C4156, Ingredients!$B$11:$B$310, 0)), "")))</f>
        <v/>
      </c>
      <c r="AL4156" s="79" t="str">
        <f>IF($C4156="", "", IF(IFERROR(INDEX(Ingredients!H$11:H$310, MATCH($C4156, Ingredients!$B$11:$B$310, 0)), "")="", "", IFERROR(INDEX(Ingredients!H$11:H$310, MATCH($C4156, Ingredients!$B$11:$B$310, 0)), "")))</f>
        <v/>
      </c>
      <c r="AN4156" s="83" t="str">
        <f t="shared" si="965"/>
        <v/>
      </c>
      <c r="AP4156" s="114" t="str">
        <f t="shared" si="975"/>
        <v/>
      </c>
      <c r="AR4156" s="117" t="str">
        <f>IF($C4156="", "", IF(IFERROR(INDEX(Ingredients!$AI$11:$AI$310, MATCH($C4156, Ingredients!$B$11:$B$310, 0)), "")="", "", IFERROR(INDEX(Ingredients!$AI$11:$AI$310, MATCH($C4156, Ingredients!$B$11:$B$310, 0)), "")))</f>
        <v/>
      </c>
      <c r="AT4156" s="120" t="str">
        <f t="shared" si="976"/>
        <v/>
      </c>
      <c r="AV4156" s="90" t="str">
        <f t="shared" si="966"/>
        <v/>
      </c>
      <c r="AX4156" s="90" t="str">
        <f>IF($AV4156="", "", COUNTIF($AV$11:$AV$5010, "&lt;"&amp;$AV4156)+1+COUNTIF($AV$11:$AV4156, $AV4156)-1)</f>
        <v/>
      </c>
      <c r="AZ4156" s="111" t="str">
        <f>IF($B4156="", "", SUMIF('Shopping List'!$AV$11:$AV$25, $B4156, 'Shopping List'!$BN$11:$BN$25))</f>
        <v/>
      </c>
      <c r="BB4156" s="117" t="str">
        <f t="shared" si="977"/>
        <v/>
      </c>
    </row>
    <row r="4157" spans="1:54" x14ac:dyDescent="0.25">
      <c r="A4157" s="4"/>
      <c r="B4157" s="37"/>
      <c r="C4157" s="124"/>
      <c r="D4157" s="39"/>
      <c r="E4157" s="125"/>
      <c r="F4157" s="48"/>
      <c r="G4157" s="4"/>
      <c r="H4157" s="4"/>
      <c r="I4157" s="95" t="str">
        <f>IF($C4157="", "", IF(IFERROR(INDEX(Ingredients!$C$11:$C$310, MATCH($C4157, Ingredients!$B$11:$B$310, 0)), "")="", "", IFERROR(INDEX(Ingredients!$C$11:$C$310, MATCH($C4157, Ingredients!$B$11:$B$310, 0)), "")))</f>
        <v/>
      </c>
      <c r="J4157" s="73" t="str">
        <f>IF($B4157="", "", IF(IFERROR(INDEX(Meals!$C$11:$C$260, MATCH($B4157, Meals!$B$11:$B$260, 0)), "")="", "", IFERROR(INDEX(Meals!$C$11:$C$260, MATCH($B4157, Meals!$B$11:$B$260, 0)), "")))</f>
        <v/>
      </c>
      <c r="K4157" s="4"/>
      <c r="L4157" s="72" t="str">
        <f t="shared" si="967"/>
        <v/>
      </c>
      <c r="M4157" s="73" t="str">
        <f t="shared" si="968"/>
        <v/>
      </c>
      <c r="N4157" s="4"/>
      <c r="O4157" s="78" t="str">
        <f t="shared" si="969"/>
        <v/>
      </c>
      <c r="P4157" s="79" t="str">
        <f t="shared" si="970"/>
        <v/>
      </c>
      <c r="Q4157" s="4"/>
      <c r="R4157" s="90" t="str">
        <f t="shared" si="971"/>
        <v/>
      </c>
      <c r="S4157" s="4"/>
      <c r="Y4157" s="18" t="str">
        <f t="shared" si="972"/>
        <v/>
      </c>
      <c r="AA4157" s="18" t="str">
        <f t="shared" si="963"/>
        <v/>
      </c>
      <c r="AB4157" s="18" t="str">
        <f t="shared" si="964"/>
        <v/>
      </c>
      <c r="AC4157" s="18" t="str">
        <f t="shared" si="973"/>
        <v/>
      </c>
      <c r="AD4157" s="18" t="str">
        <f t="shared" si="973"/>
        <v/>
      </c>
      <c r="AE4157" s="18" t="str">
        <f t="shared" si="974"/>
        <v/>
      </c>
      <c r="AG4157" s="95" t="str">
        <f>IF($C4157="", "", IF(IFERROR(INDEX(Ingredients!C$11:C$310, MATCH($C4157, Ingredients!$B$11:$B$310, 0)), "")="", "", IFERROR(INDEX(Ingredients!C$11:C$310, MATCH($C4157, Ingredients!$B$11:$B$310, 0)), "")))</f>
        <v/>
      </c>
      <c r="AH4157" s="105" t="str">
        <f>IF($C4157="", "", IF(IFERROR(INDEX(Ingredients!D$11:D$310, MATCH($C4157, Ingredients!$B$11:$B$310, 0)), "")="", "", IFERROR(INDEX(Ingredients!D$11:D$310, MATCH($C4157, Ingredients!$B$11:$B$310, 0)), "")))</f>
        <v/>
      </c>
      <c r="AI4157" s="106" t="str">
        <f>IF($C4157="", "", IF(IFERROR(INDEX(Ingredients!E$11:E$310, MATCH($C4157, Ingredients!$B$11:$B$310, 0)), "")="", "", IFERROR(INDEX(Ingredients!E$11:E$310, MATCH($C4157, Ingredients!$B$11:$B$310, 0)), "")))</f>
        <v/>
      </c>
      <c r="AJ4157" s="108" t="str">
        <f>IF($C4157="", "", IF(IFERROR(INDEX(Ingredients!F$11:F$310, MATCH($C4157, Ingredients!$B$11:$B$310, 0)), "")="", "", IFERROR(INDEX(Ingredients!F$11:F$310, MATCH($C4157, Ingredients!$B$11:$B$310, 0)), "")))</f>
        <v/>
      </c>
      <c r="AK4157" s="106" t="str">
        <f>IF($C4157="", "", IF(IFERROR(INDEX(Ingredients!G$11:G$310, MATCH($C4157, Ingredients!$B$11:$B$310, 0)), "")="", "", IFERROR(INDEX(Ingredients!G$11:G$310, MATCH($C4157, Ingredients!$B$11:$B$310, 0)), "")))</f>
        <v/>
      </c>
      <c r="AL4157" s="79" t="str">
        <f>IF($C4157="", "", IF(IFERROR(INDEX(Ingredients!H$11:H$310, MATCH($C4157, Ingredients!$B$11:$B$310, 0)), "")="", "", IFERROR(INDEX(Ingredients!H$11:H$310, MATCH($C4157, Ingredients!$B$11:$B$310, 0)), "")))</f>
        <v/>
      </c>
      <c r="AN4157" s="83" t="str">
        <f t="shared" si="965"/>
        <v/>
      </c>
      <c r="AP4157" s="114" t="str">
        <f t="shared" si="975"/>
        <v/>
      </c>
      <c r="AR4157" s="117" t="str">
        <f>IF($C4157="", "", IF(IFERROR(INDEX(Ingredients!$AI$11:$AI$310, MATCH($C4157, Ingredients!$B$11:$B$310, 0)), "")="", "", IFERROR(INDEX(Ingredients!$AI$11:$AI$310, MATCH($C4157, Ingredients!$B$11:$B$310, 0)), "")))</f>
        <v/>
      </c>
      <c r="AT4157" s="120" t="str">
        <f t="shared" si="976"/>
        <v/>
      </c>
      <c r="AV4157" s="90" t="str">
        <f t="shared" si="966"/>
        <v/>
      </c>
      <c r="AX4157" s="90" t="str">
        <f>IF($AV4157="", "", COUNTIF($AV$11:$AV$5010, "&lt;"&amp;$AV4157)+1+COUNTIF($AV$11:$AV4157, $AV4157)-1)</f>
        <v/>
      </c>
      <c r="AZ4157" s="111" t="str">
        <f>IF($B4157="", "", SUMIF('Shopping List'!$AV$11:$AV$25, $B4157, 'Shopping List'!$BN$11:$BN$25))</f>
        <v/>
      </c>
      <c r="BB4157" s="117" t="str">
        <f t="shared" si="977"/>
        <v/>
      </c>
    </row>
    <row r="4158" spans="1:54" x14ac:dyDescent="0.25">
      <c r="A4158" s="4"/>
      <c r="B4158" s="37"/>
      <c r="C4158" s="124"/>
      <c r="D4158" s="39"/>
      <c r="E4158" s="125"/>
      <c r="F4158" s="48"/>
      <c r="G4158" s="4"/>
      <c r="H4158" s="4"/>
      <c r="I4158" s="95" t="str">
        <f>IF($C4158="", "", IF(IFERROR(INDEX(Ingredients!$C$11:$C$310, MATCH($C4158, Ingredients!$B$11:$B$310, 0)), "")="", "", IFERROR(INDEX(Ingredients!$C$11:$C$310, MATCH($C4158, Ingredients!$B$11:$B$310, 0)), "")))</f>
        <v/>
      </c>
      <c r="J4158" s="73" t="str">
        <f>IF($B4158="", "", IF(IFERROR(INDEX(Meals!$C$11:$C$260, MATCH($B4158, Meals!$B$11:$B$260, 0)), "")="", "", IFERROR(INDEX(Meals!$C$11:$C$260, MATCH($B4158, Meals!$B$11:$B$260, 0)), "")))</f>
        <v/>
      </c>
      <c r="K4158" s="4"/>
      <c r="L4158" s="72" t="str">
        <f t="shared" si="967"/>
        <v/>
      </c>
      <c r="M4158" s="73" t="str">
        <f t="shared" si="968"/>
        <v/>
      </c>
      <c r="N4158" s="4"/>
      <c r="O4158" s="78" t="str">
        <f t="shared" si="969"/>
        <v/>
      </c>
      <c r="P4158" s="79" t="str">
        <f t="shared" si="970"/>
        <v/>
      </c>
      <c r="Q4158" s="4"/>
      <c r="R4158" s="90" t="str">
        <f t="shared" si="971"/>
        <v/>
      </c>
      <c r="S4158" s="4"/>
      <c r="Y4158" s="18" t="str">
        <f t="shared" si="972"/>
        <v/>
      </c>
      <c r="AA4158" s="18" t="str">
        <f t="shared" si="963"/>
        <v/>
      </c>
      <c r="AB4158" s="18" t="str">
        <f t="shared" si="964"/>
        <v/>
      </c>
      <c r="AC4158" s="18" t="str">
        <f t="shared" si="973"/>
        <v/>
      </c>
      <c r="AD4158" s="18" t="str">
        <f t="shared" si="973"/>
        <v/>
      </c>
      <c r="AE4158" s="18" t="str">
        <f t="shared" si="974"/>
        <v/>
      </c>
      <c r="AG4158" s="95" t="str">
        <f>IF($C4158="", "", IF(IFERROR(INDEX(Ingredients!C$11:C$310, MATCH($C4158, Ingredients!$B$11:$B$310, 0)), "")="", "", IFERROR(INDEX(Ingredients!C$11:C$310, MATCH($C4158, Ingredients!$B$11:$B$310, 0)), "")))</f>
        <v/>
      </c>
      <c r="AH4158" s="105" t="str">
        <f>IF($C4158="", "", IF(IFERROR(INDEX(Ingredients!D$11:D$310, MATCH($C4158, Ingredients!$B$11:$B$310, 0)), "")="", "", IFERROR(INDEX(Ingredients!D$11:D$310, MATCH($C4158, Ingredients!$B$11:$B$310, 0)), "")))</f>
        <v/>
      </c>
      <c r="AI4158" s="106" t="str">
        <f>IF($C4158="", "", IF(IFERROR(INDEX(Ingredients!E$11:E$310, MATCH($C4158, Ingredients!$B$11:$B$310, 0)), "")="", "", IFERROR(INDEX(Ingredients!E$11:E$310, MATCH($C4158, Ingredients!$B$11:$B$310, 0)), "")))</f>
        <v/>
      </c>
      <c r="AJ4158" s="108" t="str">
        <f>IF($C4158="", "", IF(IFERROR(INDEX(Ingredients!F$11:F$310, MATCH($C4158, Ingredients!$B$11:$B$310, 0)), "")="", "", IFERROR(INDEX(Ingredients!F$11:F$310, MATCH($C4158, Ingredients!$B$11:$B$310, 0)), "")))</f>
        <v/>
      </c>
      <c r="AK4158" s="106" t="str">
        <f>IF($C4158="", "", IF(IFERROR(INDEX(Ingredients!G$11:G$310, MATCH($C4158, Ingredients!$B$11:$B$310, 0)), "")="", "", IFERROR(INDEX(Ingredients!G$11:G$310, MATCH($C4158, Ingredients!$B$11:$B$310, 0)), "")))</f>
        <v/>
      </c>
      <c r="AL4158" s="79" t="str">
        <f>IF($C4158="", "", IF(IFERROR(INDEX(Ingredients!H$11:H$310, MATCH($C4158, Ingredients!$B$11:$B$310, 0)), "")="", "", IFERROR(INDEX(Ingredients!H$11:H$310, MATCH($C4158, Ingredients!$B$11:$B$310, 0)), "")))</f>
        <v/>
      </c>
      <c r="AN4158" s="83" t="str">
        <f t="shared" si="965"/>
        <v/>
      </c>
      <c r="AP4158" s="114" t="str">
        <f t="shared" si="975"/>
        <v/>
      </c>
      <c r="AR4158" s="117" t="str">
        <f>IF($C4158="", "", IF(IFERROR(INDEX(Ingredients!$AI$11:$AI$310, MATCH($C4158, Ingredients!$B$11:$B$310, 0)), "")="", "", IFERROR(INDEX(Ingredients!$AI$11:$AI$310, MATCH($C4158, Ingredients!$B$11:$B$310, 0)), "")))</f>
        <v/>
      </c>
      <c r="AT4158" s="120" t="str">
        <f t="shared" si="976"/>
        <v/>
      </c>
      <c r="AV4158" s="90" t="str">
        <f t="shared" si="966"/>
        <v/>
      </c>
      <c r="AX4158" s="90" t="str">
        <f>IF($AV4158="", "", COUNTIF($AV$11:$AV$5010, "&lt;"&amp;$AV4158)+1+COUNTIF($AV$11:$AV4158, $AV4158)-1)</f>
        <v/>
      </c>
      <c r="AZ4158" s="111" t="str">
        <f>IF($B4158="", "", SUMIF('Shopping List'!$AV$11:$AV$25, $B4158, 'Shopping List'!$BN$11:$BN$25))</f>
        <v/>
      </c>
      <c r="BB4158" s="117" t="str">
        <f t="shared" si="977"/>
        <v/>
      </c>
    </row>
    <row r="4159" spans="1:54" x14ac:dyDescent="0.25">
      <c r="A4159" s="4"/>
      <c r="B4159" s="37"/>
      <c r="C4159" s="124"/>
      <c r="D4159" s="39"/>
      <c r="E4159" s="125"/>
      <c r="F4159" s="48"/>
      <c r="G4159" s="4"/>
      <c r="H4159" s="4"/>
      <c r="I4159" s="95" t="str">
        <f>IF($C4159="", "", IF(IFERROR(INDEX(Ingredients!$C$11:$C$310, MATCH($C4159, Ingredients!$B$11:$B$310, 0)), "")="", "", IFERROR(INDEX(Ingredients!$C$11:$C$310, MATCH($C4159, Ingredients!$B$11:$B$310, 0)), "")))</f>
        <v/>
      </c>
      <c r="J4159" s="73" t="str">
        <f>IF($B4159="", "", IF(IFERROR(INDEX(Meals!$C$11:$C$260, MATCH($B4159, Meals!$B$11:$B$260, 0)), "")="", "", IFERROR(INDEX(Meals!$C$11:$C$260, MATCH($B4159, Meals!$B$11:$B$260, 0)), "")))</f>
        <v/>
      </c>
      <c r="K4159" s="4"/>
      <c r="L4159" s="72" t="str">
        <f t="shared" si="967"/>
        <v/>
      </c>
      <c r="M4159" s="73" t="str">
        <f t="shared" si="968"/>
        <v/>
      </c>
      <c r="N4159" s="4"/>
      <c r="O4159" s="78" t="str">
        <f t="shared" si="969"/>
        <v/>
      </c>
      <c r="P4159" s="79" t="str">
        <f t="shared" si="970"/>
        <v/>
      </c>
      <c r="Q4159" s="4"/>
      <c r="R4159" s="90" t="str">
        <f t="shared" si="971"/>
        <v/>
      </c>
      <c r="S4159" s="4"/>
      <c r="Y4159" s="18" t="str">
        <f t="shared" si="972"/>
        <v/>
      </c>
      <c r="AA4159" s="18" t="str">
        <f t="shared" si="963"/>
        <v/>
      </c>
      <c r="AB4159" s="18" t="str">
        <f t="shared" si="964"/>
        <v/>
      </c>
      <c r="AC4159" s="18" t="str">
        <f t="shared" si="973"/>
        <v/>
      </c>
      <c r="AD4159" s="18" t="str">
        <f t="shared" si="973"/>
        <v/>
      </c>
      <c r="AE4159" s="18" t="str">
        <f t="shared" si="974"/>
        <v/>
      </c>
      <c r="AG4159" s="95" t="str">
        <f>IF($C4159="", "", IF(IFERROR(INDEX(Ingredients!C$11:C$310, MATCH($C4159, Ingredients!$B$11:$B$310, 0)), "")="", "", IFERROR(INDEX(Ingredients!C$11:C$310, MATCH($C4159, Ingredients!$B$11:$B$310, 0)), "")))</f>
        <v/>
      </c>
      <c r="AH4159" s="105" t="str">
        <f>IF($C4159="", "", IF(IFERROR(INDEX(Ingredients!D$11:D$310, MATCH($C4159, Ingredients!$B$11:$B$310, 0)), "")="", "", IFERROR(INDEX(Ingredients!D$11:D$310, MATCH($C4159, Ingredients!$B$11:$B$310, 0)), "")))</f>
        <v/>
      </c>
      <c r="AI4159" s="106" t="str">
        <f>IF($C4159="", "", IF(IFERROR(INDEX(Ingredients!E$11:E$310, MATCH($C4159, Ingredients!$B$11:$B$310, 0)), "")="", "", IFERROR(INDEX(Ingredients!E$11:E$310, MATCH($C4159, Ingredients!$B$11:$B$310, 0)), "")))</f>
        <v/>
      </c>
      <c r="AJ4159" s="108" t="str">
        <f>IF($C4159="", "", IF(IFERROR(INDEX(Ingredients!F$11:F$310, MATCH($C4159, Ingredients!$B$11:$B$310, 0)), "")="", "", IFERROR(INDEX(Ingredients!F$11:F$310, MATCH($C4159, Ingredients!$B$11:$B$310, 0)), "")))</f>
        <v/>
      </c>
      <c r="AK4159" s="106" t="str">
        <f>IF($C4159="", "", IF(IFERROR(INDEX(Ingredients!G$11:G$310, MATCH($C4159, Ingredients!$B$11:$B$310, 0)), "")="", "", IFERROR(INDEX(Ingredients!G$11:G$310, MATCH($C4159, Ingredients!$B$11:$B$310, 0)), "")))</f>
        <v/>
      </c>
      <c r="AL4159" s="79" t="str">
        <f>IF($C4159="", "", IF(IFERROR(INDEX(Ingredients!H$11:H$310, MATCH($C4159, Ingredients!$B$11:$B$310, 0)), "")="", "", IFERROR(INDEX(Ingredients!H$11:H$310, MATCH($C4159, Ingredients!$B$11:$B$310, 0)), "")))</f>
        <v/>
      </c>
      <c r="AN4159" s="83" t="str">
        <f t="shared" si="965"/>
        <v/>
      </c>
      <c r="AP4159" s="114" t="str">
        <f t="shared" si="975"/>
        <v/>
      </c>
      <c r="AR4159" s="117" t="str">
        <f>IF($C4159="", "", IF(IFERROR(INDEX(Ingredients!$AI$11:$AI$310, MATCH($C4159, Ingredients!$B$11:$B$310, 0)), "")="", "", IFERROR(INDEX(Ingredients!$AI$11:$AI$310, MATCH($C4159, Ingredients!$B$11:$B$310, 0)), "")))</f>
        <v/>
      </c>
      <c r="AT4159" s="120" t="str">
        <f t="shared" si="976"/>
        <v/>
      </c>
      <c r="AV4159" s="90" t="str">
        <f t="shared" si="966"/>
        <v/>
      </c>
      <c r="AX4159" s="90" t="str">
        <f>IF($AV4159="", "", COUNTIF($AV$11:$AV$5010, "&lt;"&amp;$AV4159)+1+COUNTIF($AV$11:$AV4159, $AV4159)-1)</f>
        <v/>
      </c>
      <c r="AZ4159" s="111" t="str">
        <f>IF($B4159="", "", SUMIF('Shopping List'!$AV$11:$AV$25, $B4159, 'Shopping List'!$BN$11:$BN$25))</f>
        <v/>
      </c>
      <c r="BB4159" s="117" t="str">
        <f t="shared" si="977"/>
        <v/>
      </c>
    </row>
    <row r="4160" spans="1:54" x14ac:dyDescent="0.25">
      <c r="A4160" s="4"/>
      <c r="B4160" s="37"/>
      <c r="C4160" s="124"/>
      <c r="D4160" s="39"/>
      <c r="E4160" s="125"/>
      <c r="F4160" s="48"/>
      <c r="G4160" s="4"/>
      <c r="H4160" s="4"/>
      <c r="I4160" s="95" t="str">
        <f>IF($C4160="", "", IF(IFERROR(INDEX(Ingredients!$C$11:$C$310, MATCH($C4160, Ingredients!$B$11:$B$310, 0)), "")="", "", IFERROR(INDEX(Ingredients!$C$11:$C$310, MATCH($C4160, Ingredients!$B$11:$B$310, 0)), "")))</f>
        <v/>
      </c>
      <c r="J4160" s="73" t="str">
        <f>IF($B4160="", "", IF(IFERROR(INDEX(Meals!$C$11:$C$260, MATCH($B4160, Meals!$B$11:$B$260, 0)), "")="", "", IFERROR(INDEX(Meals!$C$11:$C$260, MATCH($B4160, Meals!$B$11:$B$260, 0)), "")))</f>
        <v/>
      </c>
      <c r="K4160" s="4"/>
      <c r="L4160" s="72" t="str">
        <f t="shared" si="967"/>
        <v/>
      </c>
      <c r="M4160" s="73" t="str">
        <f t="shared" si="968"/>
        <v/>
      </c>
      <c r="N4160" s="4"/>
      <c r="O4160" s="78" t="str">
        <f t="shared" si="969"/>
        <v/>
      </c>
      <c r="P4160" s="79" t="str">
        <f t="shared" si="970"/>
        <v/>
      </c>
      <c r="Q4160" s="4"/>
      <c r="R4160" s="90" t="str">
        <f t="shared" si="971"/>
        <v/>
      </c>
      <c r="S4160" s="4"/>
      <c r="Y4160" s="18" t="str">
        <f t="shared" si="972"/>
        <v/>
      </c>
      <c r="AA4160" s="18" t="str">
        <f t="shared" si="963"/>
        <v/>
      </c>
      <c r="AB4160" s="18" t="str">
        <f t="shared" si="964"/>
        <v/>
      </c>
      <c r="AC4160" s="18" t="str">
        <f t="shared" si="973"/>
        <v/>
      </c>
      <c r="AD4160" s="18" t="str">
        <f t="shared" si="973"/>
        <v/>
      </c>
      <c r="AE4160" s="18" t="str">
        <f t="shared" si="974"/>
        <v/>
      </c>
      <c r="AG4160" s="95" t="str">
        <f>IF($C4160="", "", IF(IFERROR(INDEX(Ingredients!C$11:C$310, MATCH($C4160, Ingredients!$B$11:$B$310, 0)), "")="", "", IFERROR(INDEX(Ingredients!C$11:C$310, MATCH($C4160, Ingredients!$B$11:$B$310, 0)), "")))</f>
        <v/>
      </c>
      <c r="AH4160" s="105" t="str">
        <f>IF($C4160="", "", IF(IFERROR(INDEX(Ingredients!D$11:D$310, MATCH($C4160, Ingredients!$B$11:$B$310, 0)), "")="", "", IFERROR(INDEX(Ingredients!D$11:D$310, MATCH($C4160, Ingredients!$B$11:$B$310, 0)), "")))</f>
        <v/>
      </c>
      <c r="AI4160" s="106" t="str">
        <f>IF($C4160="", "", IF(IFERROR(INDEX(Ingredients!E$11:E$310, MATCH($C4160, Ingredients!$B$11:$B$310, 0)), "")="", "", IFERROR(INDEX(Ingredients!E$11:E$310, MATCH($C4160, Ingredients!$B$11:$B$310, 0)), "")))</f>
        <v/>
      </c>
      <c r="AJ4160" s="108" t="str">
        <f>IF($C4160="", "", IF(IFERROR(INDEX(Ingredients!F$11:F$310, MATCH($C4160, Ingredients!$B$11:$B$310, 0)), "")="", "", IFERROR(INDEX(Ingredients!F$11:F$310, MATCH($C4160, Ingredients!$B$11:$B$310, 0)), "")))</f>
        <v/>
      </c>
      <c r="AK4160" s="106" t="str">
        <f>IF($C4160="", "", IF(IFERROR(INDEX(Ingredients!G$11:G$310, MATCH($C4160, Ingredients!$B$11:$B$310, 0)), "")="", "", IFERROR(INDEX(Ingredients!G$11:G$310, MATCH($C4160, Ingredients!$B$11:$B$310, 0)), "")))</f>
        <v/>
      </c>
      <c r="AL4160" s="79" t="str">
        <f>IF($C4160="", "", IF(IFERROR(INDEX(Ingredients!H$11:H$310, MATCH($C4160, Ingredients!$B$11:$B$310, 0)), "")="", "", IFERROR(INDEX(Ingredients!H$11:H$310, MATCH($C4160, Ingredients!$B$11:$B$310, 0)), "")))</f>
        <v/>
      </c>
      <c r="AN4160" s="83" t="str">
        <f t="shared" si="965"/>
        <v/>
      </c>
      <c r="AP4160" s="114" t="str">
        <f t="shared" si="975"/>
        <v/>
      </c>
      <c r="AR4160" s="117" t="str">
        <f>IF($C4160="", "", IF(IFERROR(INDEX(Ingredients!$AI$11:$AI$310, MATCH($C4160, Ingredients!$B$11:$B$310, 0)), "")="", "", IFERROR(INDEX(Ingredients!$AI$11:$AI$310, MATCH($C4160, Ingredients!$B$11:$B$310, 0)), "")))</f>
        <v/>
      </c>
      <c r="AT4160" s="120" t="str">
        <f t="shared" si="976"/>
        <v/>
      </c>
      <c r="AV4160" s="90" t="str">
        <f t="shared" si="966"/>
        <v/>
      </c>
      <c r="AX4160" s="90" t="str">
        <f>IF($AV4160="", "", COUNTIF($AV$11:$AV$5010, "&lt;"&amp;$AV4160)+1+COUNTIF($AV$11:$AV4160, $AV4160)-1)</f>
        <v/>
      </c>
      <c r="AZ4160" s="111" t="str">
        <f>IF($B4160="", "", SUMIF('Shopping List'!$AV$11:$AV$25, $B4160, 'Shopping List'!$BN$11:$BN$25))</f>
        <v/>
      </c>
      <c r="BB4160" s="117" t="str">
        <f t="shared" si="977"/>
        <v/>
      </c>
    </row>
    <row r="4161" spans="1:54" x14ac:dyDescent="0.25">
      <c r="A4161" s="4"/>
      <c r="B4161" s="37"/>
      <c r="C4161" s="124"/>
      <c r="D4161" s="39"/>
      <c r="E4161" s="125"/>
      <c r="F4161" s="48"/>
      <c r="G4161" s="4"/>
      <c r="H4161" s="4"/>
      <c r="I4161" s="95" t="str">
        <f>IF($C4161="", "", IF(IFERROR(INDEX(Ingredients!$C$11:$C$310, MATCH($C4161, Ingredients!$B$11:$B$310, 0)), "")="", "", IFERROR(INDEX(Ingredients!$C$11:$C$310, MATCH($C4161, Ingredients!$B$11:$B$310, 0)), "")))</f>
        <v/>
      </c>
      <c r="J4161" s="73" t="str">
        <f>IF($B4161="", "", IF(IFERROR(INDEX(Meals!$C$11:$C$260, MATCH($B4161, Meals!$B$11:$B$260, 0)), "")="", "", IFERROR(INDEX(Meals!$C$11:$C$260, MATCH($B4161, Meals!$B$11:$B$260, 0)), "")))</f>
        <v/>
      </c>
      <c r="K4161" s="4"/>
      <c r="L4161" s="72" t="str">
        <f t="shared" si="967"/>
        <v/>
      </c>
      <c r="M4161" s="73" t="str">
        <f t="shared" si="968"/>
        <v/>
      </c>
      <c r="N4161" s="4"/>
      <c r="O4161" s="78" t="str">
        <f t="shared" si="969"/>
        <v/>
      </c>
      <c r="P4161" s="79" t="str">
        <f t="shared" si="970"/>
        <v/>
      </c>
      <c r="Q4161" s="4"/>
      <c r="R4161" s="90" t="str">
        <f t="shared" si="971"/>
        <v/>
      </c>
      <c r="S4161" s="4"/>
      <c r="Y4161" s="18" t="str">
        <f t="shared" si="972"/>
        <v/>
      </c>
      <c r="AA4161" s="18" t="str">
        <f t="shared" si="963"/>
        <v/>
      </c>
      <c r="AB4161" s="18" t="str">
        <f t="shared" si="964"/>
        <v/>
      </c>
      <c r="AC4161" s="18" t="str">
        <f t="shared" si="973"/>
        <v/>
      </c>
      <c r="AD4161" s="18" t="str">
        <f t="shared" si="973"/>
        <v/>
      </c>
      <c r="AE4161" s="18" t="str">
        <f t="shared" si="974"/>
        <v/>
      </c>
      <c r="AG4161" s="95" t="str">
        <f>IF($C4161="", "", IF(IFERROR(INDEX(Ingredients!C$11:C$310, MATCH($C4161, Ingredients!$B$11:$B$310, 0)), "")="", "", IFERROR(INDEX(Ingredients!C$11:C$310, MATCH($C4161, Ingredients!$B$11:$B$310, 0)), "")))</f>
        <v/>
      </c>
      <c r="AH4161" s="105" t="str">
        <f>IF($C4161="", "", IF(IFERROR(INDEX(Ingredients!D$11:D$310, MATCH($C4161, Ingredients!$B$11:$B$310, 0)), "")="", "", IFERROR(INDEX(Ingredients!D$11:D$310, MATCH($C4161, Ingredients!$B$11:$B$310, 0)), "")))</f>
        <v/>
      </c>
      <c r="AI4161" s="106" t="str">
        <f>IF($C4161="", "", IF(IFERROR(INDEX(Ingredients!E$11:E$310, MATCH($C4161, Ingredients!$B$11:$B$310, 0)), "")="", "", IFERROR(INDEX(Ingredients!E$11:E$310, MATCH($C4161, Ingredients!$B$11:$B$310, 0)), "")))</f>
        <v/>
      </c>
      <c r="AJ4161" s="108" t="str">
        <f>IF($C4161="", "", IF(IFERROR(INDEX(Ingredients!F$11:F$310, MATCH($C4161, Ingredients!$B$11:$B$310, 0)), "")="", "", IFERROR(INDEX(Ingredients!F$11:F$310, MATCH($C4161, Ingredients!$B$11:$B$310, 0)), "")))</f>
        <v/>
      </c>
      <c r="AK4161" s="106" t="str">
        <f>IF($C4161="", "", IF(IFERROR(INDEX(Ingredients!G$11:G$310, MATCH($C4161, Ingredients!$B$11:$B$310, 0)), "")="", "", IFERROR(INDEX(Ingredients!G$11:G$310, MATCH($C4161, Ingredients!$B$11:$B$310, 0)), "")))</f>
        <v/>
      </c>
      <c r="AL4161" s="79" t="str">
        <f>IF($C4161="", "", IF(IFERROR(INDEX(Ingredients!H$11:H$310, MATCH($C4161, Ingredients!$B$11:$B$310, 0)), "")="", "", IFERROR(INDEX(Ingredients!H$11:H$310, MATCH($C4161, Ingredients!$B$11:$B$310, 0)), "")))</f>
        <v/>
      </c>
      <c r="AN4161" s="83" t="str">
        <f t="shared" si="965"/>
        <v/>
      </c>
      <c r="AP4161" s="114" t="str">
        <f t="shared" si="975"/>
        <v/>
      </c>
      <c r="AR4161" s="117" t="str">
        <f>IF($C4161="", "", IF(IFERROR(INDEX(Ingredients!$AI$11:$AI$310, MATCH($C4161, Ingredients!$B$11:$B$310, 0)), "")="", "", IFERROR(INDEX(Ingredients!$AI$11:$AI$310, MATCH($C4161, Ingredients!$B$11:$B$310, 0)), "")))</f>
        <v/>
      </c>
      <c r="AT4161" s="120" t="str">
        <f t="shared" si="976"/>
        <v/>
      </c>
      <c r="AV4161" s="90" t="str">
        <f t="shared" si="966"/>
        <v/>
      </c>
      <c r="AX4161" s="90" t="str">
        <f>IF($AV4161="", "", COUNTIF($AV$11:$AV$5010, "&lt;"&amp;$AV4161)+1+COUNTIF($AV$11:$AV4161, $AV4161)-1)</f>
        <v/>
      </c>
      <c r="AZ4161" s="111" t="str">
        <f>IF($B4161="", "", SUMIF('Shopping List'!$AV$11:$AV$25, $B4161, 'Shopping List'!$BN$11:$BN$25))</f>
        <v/>
      </c>
      <c r="BB4161" s="117" t="str">
        <f t="shared" si="977"/>
        <v/>
      </c>
    </row>
    <row r="4162" spans="1:54" x14ac:dyDescent="0.25">
      <c r="A4162" s="4"/>
      <c r="B4162" s="37"/>
      <c r="C4162" s="124"/>
      <c r="D4162" s="39"/>
      <c r="E4162" s="125"/>
      <c r="F4162" s="48"/>
      <c r="G4162" s="4"/>
      <c r="H4162" s="4"/>
      <c r="I4162" s="95" t="str">
        <f>IF($C4162="", "", IF(IFERROR(INDEX(Ingredients!$C$11:$C$310, MATCH($C4162, Ingredients!$B$11:$B$310, 0)), "")="", "", IFERROR(INDEX(Ingredients!$C$11:$C$310, MATCH($C4162, Ingredients!$B$11:$B$310, 0)), "")))</f>
        <v/>
      </c>
      <c r="J4162" s="73" t="str">
        <f>IF($B4162="", "", IF(IFERROR(INDEX(Meals!$C$11:$C$260, MATCH($B4162, Meals!$B$11:$B$260, 0)), "")="", "", IFERROR(INDEX(Meals!$C$11:$C$260, MATCH($B4162, Meals!$B$11:$B$260, 0)), "")))</f>
        <v/>
      </c>
      <c r="K4162" s="4"/>
      <c r="L4162" s="72" t="str">
        <f t="shared" si="967"/>
        <v/>
      </c>
      <c r="M4162" s="73" t="str">
        <f t="shared" si="968"/>
        <v/>
      </c>
      <c r="N4162" s="4"/>
      <c r="O4162" s="78" t="str">
        <f t="shared" si="969"/>
        <v/>
      </c>
      <c r="P4162" s="79" t="str">
        <f t="shared" si="970"/>
        <v/>
      </c>
      <c r="Q4162" s="4"/>
      <c r="R4162" s="90" t="str">
        <f t="shared" si="971"/>
        <v/>
      </c>
      <c r="S4162" s="4"/>
      <c r="Y4162" s="18" t="str">
        <f t="shared" si="972"/>
        <v/>
      </c>
      <c r="AA4162" s="18" t="str">
        <f t="shared" si="963"/>
        <v/>
      </c>
      <c r="AB4162" s="18" t="str">
        <f t="shared" si="964"/>
        <v/>
      </c>
      <c r="AC4162" s="18" t="str">
        <f t="shared" si="973"/>
        <v/>
      </c>
      <c r="AD4162" s="18" t="str">
        <f t="shared" si="973"/>
        <v/>
      </c>
      <c r="AE4162" s="18" t="str">
        <f t="shared" si="974"/>
        <v/>
      </c>
      <c r="AG4162" s="95" t="str">
        <f>IF($C4162="", "", IF(IFERROR(INDEX(Ingredients!C$11:C$310, MATCH($C4162, Ingredients!$B$11:$B$310, 0)), "")="", "", IFERROR(INDEX(Ingredients!C$11:C$310, MATCH($C4162, Ingredients!$B$11:$B$310, 0)), "")))</f>
        <v/>
      </c>
      <c r="AH4162" s="105" t="str">
        <f>IF($C4162="", "", IF(IFERROR(INDEX(Ingredients!D$11:D$310, MATCH($C4162, Ingredients!$B$11:$B$310, 0)), "")="", "", IFERROR(INDEX(Ingredients!D$11:D$310, MATCH($C4162, Ingredients!$B$11:$B$310, 0)), "")))</f>
        <v/>
      </c>
      <c r="AI4162" s="106" t="str">
        <f>IF($C4162="", "", IF(IFERROR(INDEX(Ingredients!E$11:E$310, MATCH($C4162, Ingredients!$B$11:$B$310, 0)), "")="", "", IFERROR(INDEX(Ingredients!E$11:E$310, MATCH($C4162, Ingredients!$B$11:$B$310, 0)), "")))</f>
        <v/>
      </c>
      <c r="AJ4162" s="108" t="str">
        <f>IF($C4162="", "", IF(IFERROR(INDEX(Ingredients!F$11:F$310, MATCH($C4162, Ingredients!$B$11:$B$310, 0)), "")="", "", IFERROR(INDEX(Ingredients!F$11:F$310, MATCH($C4162, Ingredients!$B$11:$B$310, 0)), "")))</f>
        <v/>
      </c>
      <c r="AK4162" s="106" t="str">
        <f>IF($C4162="", "", IF(IFERROR(INDEX(Ingredients!G$11:G$310, MATCH($C4162, Ingredients!$B$11:$B$310, 0)), "")="", "", IFERROR(INDEX(Ingredients!G$11:G$310, MATCH($C4162, Ingredients!$B$11:$B$310, 0)), "")))</f>
        <v/>
      </c>
      <c r="AL4162" s="79" t="str">
        <f>IF($C4162="", "", IF(IFERROR(INDEX(Ingredients!H$11:H$310, MATCH($C4162, Ingredients!$B$11:$B$310, 0)), "")="", "", IFERROR(INDEX(Ingredients!H$11:H$310, MATCH($C4162, Ingredients!$B$11:$B$310, 0)), "")))</f>
        <v/>
      </c>
      <c r="AN4162" s="83" t="str">
        <f t="shared" si="965"/>
        <v/>
      </c>
      <c r="AP4162" s="114" t="str">
        <f t="shared" si="975"/>
        <v/>
      </c>
      <c r="AR4162" s="117" t="str">
        <f>IF($C4162="", "", IF(IFERROR(INDEX(Ingredients!$AI$11:$AI$310, MATCH($C4162, Ingredients!$B$11:$B$310, 0)), "")="", "", IFERROR(INDEX(Ingredients!$AI$11:$AI$310, MATCH($C4162, Ingredients!$B$11:$B$310, 0)), "")))</f>
        <v/>
      </c>
      <c r="AT4162" s="120" t="str">
        <f t="shared" si="976"/>
        <v/>
      </c>
      <c r="AV4162" s="90" t="str">
        <f t="shared" si="966"/>
        <v/>
      </c>
      <c r="AX4162" s="90" t="str">
        <f>IF($AV4162="", "", COUNTIF($AV$11:$AV$5010, "&lt;"&amp;$AV4162)+1+COUNTIF($AV$11:$AV4162, $AV4162)-1)</f>
        <v/>
      </c>
      <c r="AZ4162" s="111" t="str">
        <f>IF($B4162="", "", SUMIF('Shopping List'!$AV$11:$AV$25, $B4162, 'Shopping List'!$BN$11:$BN$25))</f>
        <v/>
      </c>
      <c r="BB4162" s="117" t="str">
        <f t="shared" si="977"/>
        <v/>
      </c>
    </row>
    <row r="4163" spans="1:54" x14ac:dyDescent="0.25">
      <c r="A4163" s="4"/>
      <c r="B4163" s="37"/>
      <c r="C4163" s="124"/>
      <c r="D4163" s="39"/>
      <c r="E4163" s="125"/>
      <c r="F4163" s="48"/>
      <c r="G4163" s="4"/>
      <c r="H4163" s="4"/>
      <c r="I4163" s="95" t="str">
        <f>IF($C4163="", "", IF(IFERROR(INDEX(Ingredients!$C$11:$C$310, MATCH($C4163, Ingredients!$B$11:$B$310, 0)), "")="", "", IFERROR(INDEX(Ingredients!$C$11:$C$310, MATCH($C4163, Ingredients!$B$11:$B$310, 0)), "")))</f>
        <v/>
      </c>
      <c r="J4163" s="73" t="str">
        <f>IF($B4163="", "", IF(IFERROR(INDEX(Meals!$C$11:$C$260, MATCH($B4163, Meals!$B$11:$B$260, 0)), "")="", "", IFERROR(INDEX(Meals!$C$11:$C$260, MATCH($B4163, Meals!$B$11:$B$260, 0)), "")))</f>
        <v/>
      </c>
      <c r="K4163" s="4"/>
      <c r="L4163" s="72" t="str">
        <f t="shared" si="967"/>
        <v/>
      </c>
      <c r="M4163" s="73" t="str">
        <f t="shared" si="968"/>
        <v/>
      </c>
      <c r="N4163" s="4"/>
      <c r="O4163" s="78" t="str">
        <f t="shared" si="969"/>
        <v/>
      </c>
      <c r="P4163" s="79" t="str">
        <f t="shared" si="970"/>
        <v/>
      </c>
      <c r="Q4163" s="4"/>
      <c r="R4163" s="90" t="str">
        <f t="shared" si="971"/>
        <v/>
      </c>
      <c r="S4163" s="4"/>
      <c r="Y4163" s="18" t="str">
        <f t="shared" si="972"/>
        <v/>
      </c>
      <c r="AA4163" s="18" t="str">
        <f t="shared" si="963"/>
        <v/>
      </c>
      <c r="AB4163" s="18" t="str">
        <f t="shared" si="964"/>
        <v/>
      </c>
      <c r="AC4163" s="18" t="str">
        <f t="shared" si="973"/>
        <v/>
      </c>
      <c r="AD4163" s="18" t="str">
        <f t="shared" si="973"/>
        <v/>
      </c>
      <c r="AE4163" s="18" t="str">
        <f t="shared" si="974"/>
        <v/>
      </c>
      <c r="AG4163" s="95" t="str">
        <f>IF($C4163="", "", IF(IFERROR(INDEX(Ingredients!C$11:C$310, MATCH($C4163, Ingredients!$B$11:$B$310, 0)), "")="", "", IFERROR(INDEX(Ingredients!C$11:C$310, MATCH($C4163, Ingredients!$B$11:$B$310, 0)), "")))</f>
        <v/>
      </c>
      <c r="AH4163" s="105" t="str">
        <f>IF($C4163="", "", IF(IFERROR(INDEX(Ingredients!D$11:D$310, MATCH($C4163, Ingredients!$B$11:$B$310, 0)), "")="", "", IFERROR(INDEX(Ingredients!D$11:D$310, MATCH($C4163, Ingredients!$B$11:$B$310, 0)), "")))</f>
        <v/>
      </c>
      <c r="AI4163" s="106" t="str">
        <f>IF($C4163="", "", IF(IFERROR(INDEX(Ingredients!E$11:E$310, MATCH($C4163, Ingredients!$B$11:$B$310, 0)), "")="", "", IFERROR(INDEX(Ingredients!E$11:E$310, MATCH($C4163, Ingredients!$B$11:$B$310, 0)), "")))</f>
        <v/>
      </c>
      <c r="AJ4163" s="108" t="str">
        <f>IF($C4163="", "", IF(IFERROR(INDEX(Ingredients!F$11:F$310, MATCH($C4163, Ingredients!$B$11:$B$310, 0)), "")="", "", IFERROR(INDEX(Ingredients!F$11:F$310, MATCH($C4163, Ingredients!$B$11:$B$310, 0)), "")))</f>
        <v/>
      </c>
      <c r="AK4163" s="106" t="str">
        <f>IF($C4163="", "", IF(IFERROR(INDEX(Ingredients!G$11:G$310, MATCH($C4163, Ingredients!$B$11:$B$310, 0)), "")="", "", IFERROR(INDEX(Ingredients!G$11:G$310, MATCH($C4163, Ingredients!$B$11:$B$310, 0)), "")))</f>
        <v/>
      </c>
      <c r="AL4163" s="79" t="str">
        <f>IF($C4163="", "", IF(IFERROR(INDEX(Ingredients!H$11:H$310, MATCH($C4163, Ingredients!$B$11:$B$310, 0)), "")="", "", IFERROR(INDEX(Ingredients!H$11:H$310, MATCH($C4163, Ingredients!$B$11:$B$310, 0)), "")))</f>
        <v/>
      </c>
      <c r="AN4163" s="83" t="str">
        <f t="shared" si="965"/>
        <v/>
      </c>
      <c r="AP4163" s="114" t="str">
        <f t="shared" si="975"/>
        <v/>
      </c>
      <c r="AR4163" s="117" t="str">
        <f>IF($C4163="", "", IF(IFERROR(INDEX(Ingredients!$AI$11:$AI$310, MATCH($C4163, Ingredients!$B$11:$B$310, 0)), "")="", "", IFERROR(INDEX(Ingredients!$AI$11:$AI$310, MATCH($C4163, Ingredients!$B$11:$B$310, 0)), "")))</f>
        <v/>
      </c>
      <c r="AT4163" s="120" t="str">
        <f t="shared" si="976"/>
        <v/>
      </c>
      <c r="AV4163" s="90" t="str">
        <f t="shared" si="966"/>
        <v/>
      </c>
      <c r="AX4163" s="90" t="str">
        <f>IF($AV4163="", "", COUNTIF($AV$11:$AV$5010, "&lt;"&amp;$AV4163)+1+COUNTIF($AV$11:$AV4163, $AV4163)-1)</f>
        <v/>
      </c>
      <c r="AZ4163" s="111" t="str">
        <f>IF($B4163="", "", SUMIF('Shopping List'!$AV$11:$AV$25, $B4163, 'Shopping List'!$BN$11:$BN$25))</f>
        <v/>
      </c>
      <c r="BB4163" s="117" t="str">
        <f t="shared" si="977"/>
        <v/>
      </c>
    </row>
    <row r="4164" spans="1:54" x14ac:dyDescent="0.25">
      <c r="A4164" s="4"/>
      <c r="B4164" s="37"/>
      <c r="C4164" s="124"/>
      <c r="D4164" s="39"/>
      <c r="E4164" s="125"/>
      <c r="F4164" s="48"/>
      <c r="G4164" s="4"/>
      <c r="H4164" s="4"/>
      <c r="I4164" s="95" t="str">
        <f>IF($C4164="", "", IF(IFERROR(INDEX(Ingredients!$C$11:$C$310, MATCH($C4164, Ingredients!$B$11:$B$310, 0)), "")="", "", IFERROR(INDEX(Ingredients!$C$11:$C$310, MATCH($C4164, Ingredients!$B$11:$B$310, 0)), "")))</f>
        <v/>
      </c>
      <c r="J4164" s="73" t="str">
        <f>IF($B4164="", "", IF(IFERROR(INDEX(Meals!$C$11:$C$260, MATCH($B4164, Meals!$B$11:$B$260, 0)), "")="", "", IFERROR(INDEX(Meals!$C$11:$C$260, MATCH($B4164, Meals!$B$11:$B$260, 0)), "")))</f>
        <v/>
      </c>
      <c r="K4164" s="4"/>
      <c r="L4164" s="72" t="str">
        <f t="shared" si="967"/>
        <v/>
      </c>
      <c r="M4164" s="73" t="str">
        <f t="shared" si="968"/>
        <v/>
      </c>
      <c r="N4164" s="4"/>
      <c r="O4164" s="78" t="str">
        <f t="shared" si="969"/>
        <v/>
      </c>
      <c r="P4164" s="79" t="str">
        <f t="shared" si="970"/>
        <v/>
      </c>
      <c r="Q4164" s="4"/>
      <c r="R4164" s="90" t="str">
        <f t="shared" si="971"/>
        <v/>
      </c>
      <c r="S4164" s="4"/>
      <c r="Y4164" s="18" t="str">
        <f t="shared" si="972"/>
        <v/>
      </c>
      <c r="AA4164" s="18" t="str">
        <f t="shared" si="963"/>
        <v/>
      </c>
      <c r="AB4164" s="18" t="str">
        <f t="shared" si="964"/>
        <v/>
      </c>
      <c r="AC4164" s="18" t="str">
        <f t="shared" si="973"/>
        <v/>
      </c>
      <c r="AD4164" s="18" t="str">
        <f t="shared" si="973"/>
        <v/>
      </c>
      <c r="AE4164" s="18" t="str">
        <f t="shared" si="974"/>
        <v/>
      </c>
      <c r="AG4164" s="95" t="str">
        <f>IF($C4164="", "", IF(IFERROR(INDEX(Ingredients!C$11:C$310, MATCH($C4164, Ingredients!$B$11:$B$310, 0)), "")="", "", IFERROR(INDEX(Ingredients!C$11:C$310, MATCH($C4164, Ingredients!$B$11:$B$310, 0)), "")))</f>
        <v/>
      </c>
      <c r="AH4164" s="105" t="str">
        <f>IF($C4164="", "", IF(IFERROR(INDEX(Ingredients!D$11:D$310, MATCH($C4164, Ingredients!$B$11:$B$310, 0)), "")="", "", IFERROR(INDEX(Ingredients!D$11:D$310, MATCH($C4164, Ingredients!$B$11:$B$310, 0)), "")))</f>
        <v/>
      </c>
      <c r="AI4164" s="106" t="str">
        <f>IF($C4164="", "", IF(IFERROR(INDEX(Ingredients!E$11:E$310, MATCH($C4164, Ingredients!$B$11:$B$310, 0)), "")="", "", IFERROR(INDEX(Ingredients!E$11:E$310, MATCH($C4164, Ingredients!$B$11:$B$310, 0)), "")))</f>
        <v/>
      </c>
      <c r="AJ4164" s="108" t="str">
        <f>IF($C4164="", "", IF(IFERROR(INDEX(Ingredients!F$11:F$310, MATCH($C4164, Ingredients!$B$11:$B$310, 0)), "")="", "", IFERROR(INDEX(Ingredients!F$11:F$310, MATCH($C4164, Ingredients!$B$11:$B$310, 0)), "")))</f>
        <v/>
      </c>
      <c r="AK4164" s="106" t="str">
        <f>IF($C4164="", "", IF(IFERROR(INDEX(Ingredients!G$11:G$310, MATCH($C4164, Ingredients!$B$11:$B$310, 0)), "")="", "", IFERROR(INDEX(Ingredients!G$11:G$310, MATCH($C4164, Ingredients!$B$11:$B$310, 0)), "")))</f>
        <v/>
      </c>
      <c r="AL4164" s="79" t="str">
        <f>IF($C4164="", "", IF(IFERROR(INDEX(Ingredients!H$11:H$310, MATCH($C4164, Ingredients!$B$11:$B$310, 0)), "")="", "", IFERROR(INDEX(Ingredients!H$11:H$310, MATCH($C4164, Ingredients!$B$11:$B$310, 0)), "")))</f>
        <v/>
      </c>
      <c r="AN4164" s="83" t="str">
        <f t="shared" si="965"/>
        <v/>
      </c>
      <c r="AP4164" s="114" t="str">
        <f t="shared" si="975"/>
        <v/>
      </c>
      <c r="AR4164" s="117" t="str">
        <f>IF($C4164="", "", IF(IFERROR(INDEX(Ingredients!$AI$11:$AI$310, MATCH($C4164, Ingredients!$B$11:$B$310, 0)), "")="", "", IFERROR(INDEX(Ingredients!$AI$11:$AI$310, MATCH($C4164, Ingredients!$B$11:$B$310, 0)), "")))</f>
        <v/>
      </c>
      <c r="AT4164" s="120" t="str">
        <f t="shared" si="976"/>
        <v/>
      </c>
      <c r="AV4164" s="90" t="str">
        <f t="shared" si="966"/>
        <v/>
      </c>
      <c r="AX4164" s="90" t="str">
        <f>IF($AV4164="", "", COUNTIF($AV$11:$AV$5010, "&lt;"&amp;$AV4164)+1+COUNTIF($AV$11:$AV4164, $AV4164)-1)</f>
        <v/>
      </c>
      <c r="AZ4164" s="111" t="str">
        <f>IF($B4164="", "", SUMIF('Shopping List'!$AV$11:$AV$25, $B4164, 'Shopping List'!$BN$11:$BN$25))</f>
        <v/>
      </c>
      <c r="BB4164" s="117" t="str">
        <f t="shared" si="977"/>
        <v/>
      </c>
    </row>
    <row r="4165" spans="1:54" x14ac:dyDescent="0.25">
      <c r="A4165" s="4"/>
      <c r="B4165" s="37"/>
      <c r="C4165" s="124"/>
      <c r="D4165" s="39"/>
      <c r="E4165" s="125"/>
      <c r="F4165" s="48"/>
      <c r="G4165" s="4"/>
      <c r="H4165" s="4"/>
      <c r="I4165" s="95" t="str">
        <f>IF($C4165="", "", IF(IFERROR(INDEX(Ingredients!$C$11:$C$310, MATCH($C4165, Ingredients!$B$11:$B$310, 0)), "")="", "", IFERROR(INDEX(Ingredients!$C$11:$C$310, MATCH($C4165, Ingredients!$B$11:$B$310, 0)), "")))</f>
        <v/>
      </c>
      <c r="J4165" s="73" t="str">
        <f>IF($B4165="", "", IF(IFERROR(INDEX(Meals!$C$11:$C$260, MATCH($B4165, Meals!$B$11:$B$260, 0)), "")="", "", IFERROR(INDEX(Meals!$C$11:$C$260, MATCH($B4165, Meals!$B$11:$B$260, 0)), "")))</f>
        <v/>
      </c>
      <c r="K4165" s="4"/>
      <c r="L4165" s="72" t="str">
        <f t="shared" si="967"/>
        <v/>
      </c>
      <c r="M4165" s="73" t="str">
        <f t="shared" si="968"/>
        <v/>
      </c>
      <c r="N4165" s="4"/>
      <c r="O4165" s="78" t="str">
        <f t="shared" si="969"/>
        <v/>
      </c>
      <c r="P4165" s="79" t="str">
        <f t="shared" si="970"/>
        <v/>
      </c>
      <c r="Q4165" s="4"/>
      <c r="R4165" s="90" t="str">
        <f t="shared" si="971"/>
        <v/>
      </c>
      <c r="S4165" s="4"/>
      <c r="Y4165" s="18" t="str">
        <f t="shared" si="972"/>
        <v/>
      </c>
      <c r="AA4165" s="18" t="str">
        <f t="shared" si="963"/>
        <v/>
      </c>
      <c r="AB4165" s="18" t="str">
        <f t="shared" si="964"/>
        <v/>
      </c>
      <c r="AC4165" s="18" t="str">
        <f t="shared" si="973"/>
        <v/>
      </c>
      <c r="AD4165" s="18" t="str">
        <f t="shared" si="973"/>
        <v/>
      </c>
      <c r="AE4165" s="18" t="str">
        <f t="shared" si="974"/>
        <v/>
      </c>
      <c r="AG4165" s="95" t="str">
        <f>IF($C4165="", "", IF(IFERROR(INDEX(Ingredients!C$11:C$310, MATCH($C4165, Ingredients!$B$11:$B$310, 0)), "")="", "", IFERROR(INDEX(Ingredients!C$11:C$310, MATCH($C4165, Ingredients!$B$11:$B$310, 0)), "")))</f>
        <v/>
      </c>
      <c r="AH4165" s="105" t="str">
        <f>IF($C4165="", "", IF(IFERROR(INDEX(Ingredients!D$11:D$310, MATCH($C4165, Ingredients!$B$11:$B$310, 0)), "")="", "", IFERROR(INDEX(Ingredients!D$11:D$310, MATCH($C4165, Ingredients!$B$11:$B$310, 0)), "")))</f>
        <v/>
      </c>
      <c r="AI4165" s="106" t="str">
        <f>IF($C4165="", "", IF(IFERROR(INDEX(Ingredients!E$11:E$310, MATCH($C4165, Ingredients!$B$11:$B$310, 0)), "")="", "", IFERROR(INDEX(Ingredients!E$11:E$310, MATCH($C4165, Ingredients!$B$11:$B$310, 0)), "")))</f>
        <v/>
      </c>
      <c r="AJ4165" s="108" t="str">
        <f>IF($C4165="", "", IF(IFERROR(INDEX(Ingredients!F$11:F$310, MATCH($C4165, Ingredients!$B$11:$B$310, 0)), "")="", "", IFERROR(INDEX(Ingredients!F$11:F$310, MATCH($C4165, Ingredients!$B$11:$B$310, 0)), "")))</f>
        <v/>
      </c>
      <c r="AK4165" s="106" t="str">
        <f>IF($C4165="", "", IF(IFERROR(INDEX(Ingredients!G$11:G$310, MATCH($C4165, Ingredients!$B$11:$B$310, 0)), "")="", "", IFERROR(INDEX(Ingredients!G$11:G$310, MATCH($C4165, Ingredients!$B$11:$B$310, 0)), "")))</f>
        <v/>
      </c>
      <c r="AL4165" s="79" t="str">
        <f>IF($C4165="", "", IF(IFERROR(INDEX(Ingredients!H$11:H$310, MATCH($C4165, Ingredients!$B$11:$B$310, 0)), "")="", "", IFERROR(INDEX(Ingredients!H$11:H$310, MATCH($C4165, Ingredients!$B$11:$B$310, 0)), "")))</f>
        <v/>
      </c>
      <c r="AN4165" s="83" t="str">
        <f t="shared" si="965"/>
        <v/>
      </c>
      <c r="AP4165" s="114" t="str">
        <f t="shared" si="975"/>
        <v/>
      </c>
      <c r="AR4165" s="117" t="str">
        <f>IF($C4165="", "", IF(IFERROR(INDEX(Ingredients!$AI$11:$AI$310, MATCH($C4165, Ingredients!$B$11:$B$310, 0)), "")="", "", IFERROR(INDEX(Ingredients!$AI$11:$AI$310, MATCH($C4165, Ingredients!$B$11:$B$310, 0)), "")))</f>
        <v/>
      </c>
      <c r="AT4165" s="120" t="str">
        <f t="shared" si="976"/>
        <v/>
      </c>
      <c r="AV4165" s="90" t="str">
        <f t="shared" si="966"/>
        <v/>
      </c>
      <c r="AX4165" s="90" t="str">
        <f>IF($AV4165="", "", COUNTIF($AV$11:$AV$5010, "&lt;"&amp;$AV4165)+1+COUNTIF($AV$11:$AV4165, $AV4165)-1)</f>
        <v/>
      </c>
      <c r="AZ4165" s="111" t="str">
        <f>IF($B4165="", "", SUMIF('Shopping List'!$AV$11:$AV$25, $B4165, 'Shopping List'!$BN$11:$BN$25))</f>
        <v/>
      </c>
      <c r="BB4165" s="117" t="str">
        <f t="shared" si="977"/>
        <v/>
      </c>
    </row>
    <row r="4166" spans="1:54" x14ac:dyDescent="0.25">
      <c r="A4166" s="4"/>
      <c r="B4166" s="37"/>
      <c r="C4166" s="124"/>
      <c r="D4166" s="39"/>
      <c r="E4166" s="125"/>
      <c r="F4166" s="48"/>
      <c r="G4166" s="4"/>
      <c r="H4166" s="4"/>
      <c r="I4166" s="95" t="str">
        <f>IF($C4166="", "", IF(IFERROR(INDEX(Ingredients!$C$11:$C$310, MATCH($C4166, Ingredients!$B$11:$B$310, 0)), "")="", "", IFERROR(INDEX(Ingredients!$C$11:$C$310, MATCH($C4166, Ingredients!$B$11:$B$310, 0)), "")))</f>
        <v/>
      </c>
      <c r="J4166" s="73" t="str">
        <f>IF($B4166="", "", IF(IFERROR(INDEX(Meals!$C$11:$C$260, MATCH($B4166, Meals!$B$11:$B$260, 0)), "")="", "", IFERROR(INDEX(Meals!$C$11:$C$260, MATCH($B4166, Meals!$B$11:$B$260, 0)), "")))</f>
        <v/>
      </c>
      <c r="K4166" s="4"/>
      <c r="L4166" s="72" t="str">
        <f t="shared" si="967"/>
        <v/>
      </c>
      <c r="M4166" s="73" t="str">
        <f t="shared" si="968"/>
        <v/>
      </c>
      <c r="N4166" s="4"/>
      <c r="O4166" s="78" t="str">
        <f t="shared" si="969"/>
        <v/>
      </c>
      <c r="P4166" s="79" t="str">
        <f t="shared" si="970"/>
        <v/>
      </c>
      <c r="Q4166" s="4"/>
      <c r="R4166" s="90" t="str">
        <f t="shared" si="971"/>
        <v/>
      </c>
      <c r="S4166" s="4"/>
      <c r="Y4166" s="18" t="str">
        <f t="shared" si="972"/>
        <v/>
      </c>
      <c r="AA4166" s="18" t="str">
        <f t="shared" si="963"/>
        <v/>
      </c>
      <c r="AB4166" s="18" t="str">
        <f t="shared" si="964"/>
        <v/>
      </c>
      <c r="AC4166" s="18" t="str">
        <f t="shared" si="973"/>
        <v/>
      </c>
      <c r="AD4166" s="18" t="str">
        <f t="shared" si="973"/>
        <v/>
      </c>
      <c r="AE4166" s="18" t="str">
        <f t="shared" si="974"/>
        <v/>
      </c>
      <c r="AG4166" s="95" t="str">
        <f>IF($C4166="", "", IF(IFERROR(INDEX(Ingredients!C$11:C$310, MATCH($C4166, Ingredients!$B$11:$B$310, 0)), "")="", "", IFERROR(INDEX(Ingredients!C$11:C$310, MATCH($C4166, Ingredients!$B$11:$B$310, 0)), "")))</f>
        <v/>
      </c>
      <c r="AH4166" s="105" t="str">
        <f>IF($C4166="", "", IF(IFERROR(INDEX(Ingredients!D$11:D$310, MATCH($C4166, Ingredients!$B$11:$B$310, 0)), "")="", "", IFERROR(INDEX(Ingredients!D$11:D$310, MATCH($C4166, Ingredients!$B$11:$B$310, 0)), "")))</f>
        <v/>
      </c>
      <c r="AI4166" s="106" t="str">
        <f>IF($C4166="", "", IF(IFERROR(INDEX(Ingredients!E$11:E$310, MATCH($C4166, Ingredients!$B$11:$B$310, 0)), "")="", "", IFERROR(INDEX(Ingredients!E$11:E$310, MATCH($C4166, Ingredients!$B$11:$B$310, 0)), "")))</f>
        <v/>
      </c>
      <c r="AJ4166" s="108" t="str">
        <f>IF($C4166="", "", IF(IFERROR(INDEX(Ingredients!F$11:F$310, MATCH($C4166, Ingredients!$B$11:$B$310, 0)), "")="", "", IFERROR(INDEX(Ingredients!F$11:F$310, MATCH($C4166, Ingredients!$B$11:$B$310, 0)), "")))</f>
        <v/>
      </c>
      <c r="AK4166" s="106" t="str">
        <f>IF($C4166="", "", IF(IFERROR(INDEX(Ingredients!G$11:G$310, MATCH($C4166, Ingredients!$B$11:$B$310, 0)), "")="", "", IFERROR(INDEX(Ingredients!G$11:G$310, MATCH($C4166, Ingredients!$B$11:$B$310, 0)), "")))</f>
        <v/>
      </c>
      <c r="AL4166" s="79" t="str">
        <f>IF($C4166="", "", IF(IFERROR(INDEX(Ingredients!H$11:H$310, MATCH($C4166, Ingredients!$B$11:$B$310, 0)), "")="", "", IFERROR(INDEX(Ingredients!H$11:H$310, MATCH($C4166, Ingredients!$B$11:$B$310, 0)), "")))</f>
        <v/>
      </c>
      <c r="AN4166" s="83" t="str">
        <f t="shared" si="965"/>
        <v/>
      </c>
      <c r="AP4166" s="114" t="str">
        <f t="shared" si="975"/>
        <v/>
      </c>
      <c r="AR4166" s="117" t="str">
        <f>IF($C4166="", "", IF(IFERROR(INDEX(Ingredients!$AI$11:$AI$310, MATCH($C4166, Ingredients!$B$11:$B$310, 0)), "")="", "", IFERROR(INDEX(Ingredients!$AI$11:$AI$310, MATCH($C4166, Ingredients!$B$11:$B$310, 0)), "")))</f>
        <v/>
      </c>
      <c r="AT4166" s="120" t="str">
        <f t="shared" si="976"/>
        <v/>
      </c>
      <c r="AV4166" s="90" t="str">
        <f t="shared" si="966"/>
        <v/>
      </c>
      <c r="AX4166" s="90" t="str">
        <f>IF($AV4166="", "", COUNTIF($AV$11:$AV$5010, "&lt;"&amp;$AV4166)+1+COUNTIF($AV$11:$AV4166, $AV4166)-1)</f>
        <v/>
      </c>
      <c r="AZ4166" s="111" t="str">
        <f>IF($B4166="", "", SUMIF('Shopping List'!$AV$11:$AV$25, $B4166, 'Shopping List'!$BN$11:$BN$25))</f>
        <v/>
      </c>
      <c r="BB4166" s="117" t="str">
        <f t="shared" si="977"/>
        <v/>
      </c>
    </row>
    <row r="4167" spans="1:54" x14ac:dyDescent="0.25">
      <c r="A4167" s="4"/>
      <c r="B4167" s="37"/>
      <c r="C4167" s="124"/>
      <c r="D4167" s="39"/>
      <c r="E4167" s="125"/>
      <c r="F4167" s="48"/>
      <c r="G4167" s="4"/>
      <c r="H4167" s="4"/>
      <c r="I4167" s="95" t="str">
        <f>IF($C4167="", "", IF(IFERROR(INDEX(Ingredients!$C$11:$C$310, MATCH($C4167, Ingredients!$B$11:$B$310, 0)), "")="", "", IFERROR(INDEX(Ingredients!$C$11:$C$310, MATCH($C4167, Ingredients!$B$11:$B$310, 0)), "")))</f>
        <v/>
      </c>
      <c r="J4167" s="73" t="str">
        <f>IF($B4167="", "", IF(IFERROR(INDEX(Meals!$C$11:$C$260, MATCH($B4167, Meals!$B$11:$B$260, 0)), "")="", "", IFERROR(INDEX(Meals!$C$11:$C$260, MATCH($B4167, Meals!$B$11:$B$260, 0)), "")))</f>
        <v/>
      </c>
      <c r="K4167" s="4"/>
      <c r="L4167" s="72" t="str">
        <f t="shared" si="967"/>
        <v/>
      </c>
      <c r="M4167" s="73" t="str">
        <f t="shared" si="968"/>
        <v/>
      </c>
      <c r="N4167" s="4"/>
      <c r="O4167" s="78" t="str">
        <f t="shared" si="969"/>
        <v/>
      </c>
      <c r="P4167" s="79" t="str">
        <f t="shared" si="970"/>
        <v/>
      </c>
      <c r="Q4167" s="4"/>
      <c r="R4167" s="90" t="str">
        <f t="shared" si="971"/>
        <v/>
      </c>
      <c r="S4167" s="4"/>
      <c r="Y4167" s="18" t="str">
        <f t="shared" si="972"/>
        <v/>
      </c>
      <c r="AA4167" s="18" t="str">
        <f t="shared" si="963"/>
        <v/>
      </c>
      <c r="AB4167" s="18" t="str">
        <f t="shared" si="964"/>
        <v/>
      </c>
      <c r="AC4167" s="18" t="str">
        <f t="shared" si="973"/>
        <v/>
      </c>
      <c r="AD4167" s="18" t="str">
        <f t="shared" si="973"/>
        <v/>
      </c>
      <c r="AE4167" s="18" t="str">
        <f t="shared" si="974"/>
        <v/>
      </c>
      <c r="AG4167" s="95" t="str">
        <f>IF($C4167="", "", IF(IFERROR(INDEX(Ingredients!C$11:C$310, MATCH($C4167, Ingredients!$B$11:$B$310, 0)), "")="", "", IFERROR(INDEX(Ingredients!C$11:C$310, MATCH($C4167, Ingredients!$B$11:$B$310, 0)), "")))</f>
        <v/>
      </c>
      <c r="AH4167" s="105" t="str">
        <f>IF($C4167="", "", IF(IFERROR(INDEX(Ingredients!D$11:D$310, MATCH($C4167, Ingredients!$B$11:$B$310, 0)), "")="", "", IFERROR(INDEX(Ingredients!D$11:D$310, MATCH($C4167, Ingredients!$B$11:$B$310, 0)), "")))</f>
        <v/>
      </c>
      <c r="AI4167" s="106" t="str">
        <f>IF($C4167="", "", IF(IFERROR(INDEX(Ingredients!E$11:E$310, MATCH($C4167, Ingredients!$B$11:$B$310, 0)), "")="", "", IFERROR(INDEX(Ingredients!E$11:E$310, MATCH($C4167, Ingredients!$B$11:$B$310, 0)), "")))</f>
        <v/>
      </c>
      <c r="AJ4167" s="108" t="str">
        <f>IF($C4167="", "", IF(IFERROR(INDEX(Ingredients!F$11:F$310, MATCH($C4167, Ingredients!$B$11:$B$310, 0)), "")="", "", IFERROR(INDEX(Ingredients!F$11:F$310, MATCH($C4167, Ingredients!$B$11:$B$310, 0)), "")))</f>
        <v/>
      </c>
      <c r="AK4167" s="106" t="str">
        <f>IF($C4167="", "", IF(IFERROR(INDEX(Ingredients!G$11:G$310, MATCH($C4167, Ingredients!$B$11:$B$310, 0)), "")="", "", IFERROR(INDEX(Ingredients!G$11:G$310, MATCH($C4167, Ingredients!$B$11:$B$310, 0)), "")))</f>
        <v/>
      </c>
      <c r="AL4167" s="79" t="str">
        <f>IF($C4167="", "", IF(IFERROR(INDEX(Ingredients!H$11:H$310, MATCH($C4167, Ingredients!$B$11:$B$310, 0)), "")="", "", IFERROR(INDEX(Ingredients!H$11:H$310, MATCH($C4167, Ingredients!$B$11:$B$310, 0)), "")))</f>
        <v/>
      </c>
      <c r="AN4167" s="83" t="str">
        <f t="shared" si="965"/>
        <v/>
      </c>
      <c r="AP4167" s="114" t="str">
        <f t="shared" si="975"/>
        <v/>
      </c>
      <c r="AR4167" s="117" t="str">
        <f>IF($C4167="", "", IF(IFERROR(INDEX(Ingredients!$AI$11:$AI$310, MATCH($C4167, Ingredients!$B$11:$B$310, 0)), "")="", "", IFERROR(INDEX(Ingredients!$AI$11:$AI$310, MATCH($C4167, Ingredients!$B$11:$B$310, 0)), "")))</f>
        <v/>
      </c>
      <c r="AT4167" s="120" t="str">
        <f t="shared" si="976"/>
        <v/>
      </c>
      <c r="AV4167" s="90" t="str">
        <f t="shared" si="966"/>
        <v/>
      </c>
      <c r="AX4167" s="90" t="str">
        <f>IF($AV4167="", "", COUNTIF($AV$11:$AV$5010, "&lt;"&amp;$AV4167)+1+COUNTIF($AV$11:$AV4167, $AV4167)-1)</f>
        <v/>
      </c>
      <c r="AZ4167" s="111" t="str">
        <f>IF($B4167="", "", SUMIF('Shopping List'!$AV$11:$AV$25, $B4167, 'Shopping List'!$BN$11:$BN$25))</f>
        <v/>
      </c>
      <c r="BB4167" s="117" t="str">
        <f t="shared" si="977"/>
        <v/>
      </c>
    </row>
    <row r="4168" spans="1:54" x14ac:dyDescent="0.25">
      <c r="A4168" s="4"/>
      <c r="B4168" s="37"/>
      <c r="C4168" s="124"/>
      <c r="D4168" s="39"/>
      <c r="E4168" s="125"/>
      <c r="F4168" s="48"/>
      <c r="G4168" s="4"/>
      <c r="H4168" s="4"/>
      <c r="I4168" s="95" t="str">
        <f>IF($C4168="", "", IF(IFERROR(INDEX(Ingredients!$C$11:$C$310, MATCH($C4168, Ingredients!$B$11:$B$310, 0)), "")="", "", IFERROR(INDEX(Ingredients!$C$11:$C$310, MATCH($C4168, Ingredients!$B$11:$B$310, 0)), "")))</f>
        <v/>
      </c>
      <c r="J4168" s="73" t="str">
        <f>IF($B4168="", "", IF(IFERROR(INDEX(Meals!$C$11:$C$260, MATCH($B4168, Meals!$B$11:$B$260, 0)), "")="", "", IFERROR(INDEX(Meals!$C$11:$C$260, MATCH($B4168, Meals!$B$11:$B$260, 0)), "")))</f>
        <v/>
      </c>
      <c r="K4168" s="4"/>
      <c r="L4168" s="72" t="str">
        <f t="shared" si="967"/>
        <v/>
      </c>
      <c r="M4168" s="73" t="str">
        <f t="shared" si="968"/>
        <v/>
      </c>
      <c r="N4168" s="4"/>
      <c r="O4168" s="78" t="str">
        <f t="shared" si="969"/>
        <v/>
      </c>
      <c r="P4168" s="79" t="str">
        <f t="shared" si="970"/>
        <v/>
      </c>
      <c r="Q4168" s="4"/>
      <c r="R4168" s="90" t="str">
        <f t="shared" si="971"/>
        <v/>
      </c>
      <c r="S4168" s="4"/>
      <c r="Y4168" s="18" t="str">
        <f t="shared" si="972"/>
        <v/>
      </c>
      <c r="AA4168" s="18" t="str">
        <f t="shared" si="963"/>
        <v/>
      </c>
      <c r="AB4168" s="18" t="str">
        <f t="shared" si="964"/>
        <v/>
      </c>
      <c r="AC4168" s="18" t="str">
        <f t="shared" si="973"/>
        <v/>
      </c>
      <c r="AD4168" s="18" t="str">
        <f t="shared" si="973"/>
        <v/>
      </c>
      <c r="AE4168" s="18" t="str">
        <f t="shared" si="974"/>
        <v/>
      </c>
      <c r="AG4168" s="95" t="str">
        <f>IF($C4168="", "", IF(IFERROR(INDEX(Ingredients!C$11:C$310, MATCH($C4168, Ingredients!$B$11:$B$310, 0)), "")="", "", IFERROR(INDEX(Ingredients!C$11:C$310, MATCH($C4168, Ingredients!$B$11:$B$310, 0)), "")))</f>
        <v/>
      </c>
      <c r="AH4168" s="105" t="str">
        <f>IF($C4168="", "", IF(IFERROR(INDEX(Ingredients!D$11:D$310, MATCH($C4168, Ingredients!$B$11:$B$310, 0)), "")="", "", IFERROR(INDEX(Ingredients!D$11:D$310, MATCH($C4168, Ingredients!$B$11:$B$310, 0)), "")))</f>
        <v/>
      </c>
      <c r="AI4168" s="106" t="str">
        <f>IF($C4168="", "", IF(IFERROR(INDEX(Ingredients!E$11:E$310, MATCH($C4168, Ingredients!$B$11:$B$310, 0)), "")="", "", IFERROR(INDEX(Ingredients!E$11:E$310, MATCH($C4168, Ingredients!$B$11:$B$310, 0)), "")))</f>
        <v/>
      </c>
      <c r="AJ4168" s="108" t="str">
        <f>IF($C4168="", "", IF(IFERROR(INDEX(Ingredients!F$11:F$310, MATCH($C4168, Ingredients!$B$11:$B$310, 0)), "")="", "", IFERROR(INDEX(Ingredients!F$11:F$310, MATCH($C4168, Ingredients!$B$11:$B$310, 0)), "")))</f>
        <v/>
      </c>
      <c r="AK4168" s="106" t="str">
        <f>IF($C4168="", "", IF(IFERROR(INDEX(Ingredients!G$11:G$310, MATCH($C4168, Ingredients!$B$11:$B$310, 0)), "")="", "", IFERROR(INDEX(Ingredients!G$11:G$310, MATCH($C4168, Ingredients!$B$11:$B$310, 0)), "")))</f>
        <v/>
      </c>
      <c r="AL4168" s="79" t="str">
        <f>IF($C4168="", "", IF(IFERROR(INDEX(Ingredients!H$11:H$310, MATCH($C4168, Ingredients!$B$11:$B$310, 0)), "")="", "", IFERROR(INDEX(Ingredients!H$11:H$310, MATCH($C4168, Ingredients!$B$11:$B$310, 0)), "")))</f>
        <v/>
      </c>
      <c r="AN4168" s="83" t="str">
        <f t="shared" si="965"/>
        <v/>
      </c>
      <c r="AP4168" s="114" t="str">
        <f t="shared" si="975"/>
        <v/>
      </c>
      <c r="AR4168" s="117" t="str">
        <f>IF($C4168="", "", IF(IFERROR(INDEX(Ingredients!$AI$11:$AI$310, MATCH($C4168, Ingredients!$B$11:$B$310, 0)), "")="", "", IFERROR(INDEX(Ingredients!$AI$11:$AI$310, MATCH($C4168, Ingredients!$B$11:$B$310, 0)), "")))</f>
        <v/>
      </c>
      <c r="AT4168" s="120" t="str">
        <f t="shared" si="976"/>
        <v/>
      </c>
      <c r="AV4168" s="90" t="str">
        <f t="shared" si="966"/>
        <v/>
      </c>
      <c r="AX4168" s="90" t="str">
        <f>IF($AV4168="", "", COUNTIF($AV$11:$AV$5010, "&lt;"&amp;$AV4168)+1+COUNTIF($AV$11:$AV4168, $AV4168)-1)</f>
        <v/>
      </c>
      <c r="AZ4168" s="111" t="str">
        <f>IF($B4168="", "", SUMIF('Shopping List'!$AV$11:$AV$25, $B4168, 'Shopping List'!$BN$11:$BN$25))</f>
        <v/>
      </c>
      <c r="BB4168" s="117" t="str">
        <f t="shared" si="977"/>
        <v/>
      </c>
    </row>
    <row r="4169" spans="1:54" x14ac:dyDescent="0.25">
      <c r="A4169" s="4"/>
      <c r="B4169" s="37"/>
      <c r="C4169" s="124"/>
      <c r="D4169" s="39"/>
      <c r="E4169" s="125"/>
      <c r="F4169" s="48"/>
      <c r="G4169" s="4"/>
      <c r="H4169" s="4"/>
      <c r="I4169" s="95" t="str">
        <f>IF($C4169="", "", IF(IFERROR(INDEX(Ingredients!$C$11:$C$310, MATCH($C4169, Ingredients!$B$11:$B$310, 0)), "")="", "", IFERROR(INDEX(Ingredients!$C$11:$C$310, MATCH($C4169, Ingredients!$B$11:$B$310, 0)), "")))</f>
        <v/>
      </c>
      <c r="J4169" s="73" t="str">
        <f>IF($B4169="", "", IF(IFERROR(INDEX(Meals!$C$11:$C$260, MATCH($B4169, Meals!$B$11:$B$260, 0)), "")="", "", IFERROR(INDEX(Meals!$C$11:$C$260, MATCH($B4169, Meals!$B$11:$B$260, 0)), "")))</f>
        <v/>
      </c>
      <c r="K4169" s="4"/>
      <c r="L4169" s="72" t="str">
        <f t="shared" si="967"/>
        <v/>
      </c>
      <c r="M4169" s="73" t="str">
        <f t="shared" si="968"/>
        <v/>
      </c>
      <c r="N4169" s="4"/>
      <c r="O4169" s="78" t="str">
        <f t="shared" si="969"/>
        <v/>
      </c>
      <c r="P4169" s="79" t="str">
        <f t="shared" si="970"/>
        <v/>
      </c>
      <c r="Q4169" s="4"/>
      <c r="R4169" s="90" t="str">
        <f t="shared" si="971"/>
        <v/>
      </c>
      <c r="S4169" s="4"/>
      <c r="Y4169" s="18" t="str">
        <f t="shared" si="972"/>
        <v/>
      </c>
      <c r="AA4169" s="18" t="str">
        <f t="shared" si="963"/>
        <v/>
      </c>
      <c r="AB4169" s="18" t="str">
        <f t="shared" si="964"/>
        <v/>
      </c>
      <c r="AC4169" s="18" t="str">
        <f t="shared" si="973"/>
        <v/>
      </c>
      <c r="AD4169" s="18" t="str">
        <f t="shared" si="973"/>
        <v/>
      </c>
      <c r="AE4169" s="18" t="str">
        <f t="shared" si="974"/>
        <v/>
      </c>
      <c r="AG4169" s="95" t="str">
        <f>IF($C4169="", "", IF(IFERROR(INDEX(Ingredients!C$11:C$310, MATCH($C4169, Ingredients!$B$11:$B$310, 0)), "")="", "", IFERROR(INDEX(Ingredients!C$11:C$310, MATCH($C4169, Ingredients!$B$11:$B$310, 0)), "")))</f>
        <v/>
      </c>
      <c r="AH4169" s="105" t="str">
        <f>IF($C4169="", "", IF(IFERROR(INDEX(Ingredients!D$11:D$310, MATCH($C4169, Ingredients!$B$11:$B$310, 0)), "")="", "", IFERROR(INDEX(Ingredients!D$11:D$310, MATCH($C4169, Ingredients!$B$11:$B$310, 0)), "")))</f>
        <v/>
      </c>
      <c r="AI4169" s="106" t="str">
        <f>IF($C4169="", "", IF(IFERROR(INDEX(Ingredients!E$11:E$310, MATCH($C4169, Ingredients!$B$11:$B$310, 0)), "")="", "", IFERROR(INDEX(Ingredients!E$11:E$310, MATCH($C4169, Ingredients!$B$11:$B$310, 0)), "")))</f>
        <v/>
      </c>
      <c r="AJ4169" s="108" t="str">
        <f>IF($C4169="", "", IF(IFERROR(INDEX(Ingredients!F$11:F$310, MATCH($C4169, Ingredients!$B$11:$B$310, 0)), "")="", "", IFERROR(INDEX(Ingredients!F$11:F$310, MATCH($C4169, Ingredients!$B$11:$B$310, 0)), "")))</f>
        <v/>
      </c>
      <c r="AK4169" s="106" t="str">
        <f>IF($C4169="", "", IF(IFERROR(INDEX(Ingredients!G$11:G$310, MATCH($C4169, Ingredients!$B$11:$B$310, 0)), "")="", "", IFERROR(INDEX(Ingredients!G$11:G$310, MATCH($C4169, Ingredients!$B$11:$B$310, 0)), "")))</f>
        <v/>
      </c>
      <c r="AL4169" s="79" t="str">
        <f>IF($C4169="", "", IF(IFERROR(INDEX(Ingredients!H$11:H$310, MATCH($C4169, Ingredients!$B$11:$B$310, 0)), "")="", "", IFERROR(INDEX(Ingredients!H$11:H$310, MATCH($C4169, Ingredients!$B$11:$B$310, 0)), "")))</f>
        <v/>
      </c>
      <c r="AN4169" s="83" t="str">
        <f t="shared" si="965"/>
        <v/>
      </c>
      <c r="AP4169" s="114" t="str">
        <f t="shared" si="975"/>
        <v/>
      </c>
      <c r="AR4169" s="117" t="str">
        <f>IF($C4169="", "", IF(IFERROR(INDEX(Ingredients!$AI$11:$AI$310, MATCH($C4169, Ingredients!$B$11:$B$310, 0)), "")="", "", IFERROR(INDEX(Ingredients!$AI$11:$AI$310, MATCH($C4169, Ingredients!$B$11:$B$310, 0)), "")))</f>
        <v/>
      </c>
      <c r="AT4169" s="120" t="str">
        <f t="shared" si="976"/>
        <v/>
      </c>
      <c r="AV4169" s="90" t="str">
        <f t="shared" si="966"/>
        <v/>
      </c>
      <c r="AX4169" s="90" t="str">
        <f>IF($AV4169="", "", COUNTIF($AV$11:$AV$5010, "&lt;"&amp;$AV4169)+1+COUNTIF($AV$11:$AV4169, $AV4169)-1)</f>
        <v/>
      </c>
      <c r="AZ4169" s="111" t="str">
        <f>IF($B4169="", "", SUMIF('Shopping List'!$AV$11:$AV$25, $B4169, 'Shopping List'!$BN$11:$BN$25))</f>
        <v/>
      </c>
      <c r="BB4169" s="117" t="str">
        <f t="shared" si="977"/>
        <v/>
      </c>
    </row>
    <row r="4170" spans="1:54" x14ac:dyDescent="0.25">
      <c r="A4170" s="4"/>
      <c r="B4170" s="37"/>
      <c r="C4170" s="124"/>
      <c r="D4170" s="39"/>
      <c r="E4170" s="125"/>
      <c r="F4170" s="48"/>
      <c r="G4170" s="4"/>
      <c r="H4170" s="4"/>
      <c r="I4170" s="95" t="str">
        <f>IF($C4170="", "", IF(IFERROR(INDEX(Ingredients!$C$11:$C$310, MATCH($C4170, Ingredients!$B$11:$B$310, 0)), "")="", "", IFERROR(INDEX(Ingredients!$C$11:$C$310, MATCH($C4170, Ingredients!$B$11:$B$310, 0)), "")))</f>
        <v/>
      </c>
      <c r="J4170" s="73" t="str">
        <f>IF($B4170="", "", IF(IFERROR(INDEX(Meals!$C$11:$C$260, MATCH($B4170, Meals!$B$11:$B$260, 0)), "")="", "", IFERROR(INDEX(Meals!$C$11:$C$260, MATCH($B4170, Meals!$B$11:$B$260, 0)), "")))</f>
        <v/>
      </c>
      <c r="K4170" s="4"/>
      <c r="L4170" s="72" t="str">
        <f t="shared" si="967"/>
        <v/>
      </c>
      <c r="M4170" s="73" t="str">
        <f t="shared" si="968"/>
        <v/>
      </c>
      <c r="N4170" s="4"/>
      <c r="O4170" s="78" t="str">
        <f t="shared" si="969"/>
        <v/>
      </c>
      <c r="P4170" s="79" t="str">
        <f t="shared" si="970"/>
        <v/>
      </c>
      <c r="Q4170" s="4"/>
      <c r="R4170" s="90" t="str">
        <f t="shared" si="971"/>
        <v/>
      </c>
      <c r="S4170" s="4"/>
      <c r="Y4170" s="18" t="str">
        <f t="shared" si="972"/>
        <v/>
      </c>
      <c r="AA4170" s="18" t="str">
        <f t="shared" si="963"/>
        <v/>
      </c>
      <c r="AB4170" s="18" t="str">
        <f t="shared" si="964"/>
        <v/>
      </c>
      <c r="AC4170" s="18" t="str">
        <f t="shared" si="973"/>
        <v/>
      </c>
      <c r="AD4170" s="18" t="str">
        <f t="shared" si="973"/>
        <v/>
      </c>
      <c r="AE4170" s="18" t="str">
        <f t="shared" si="974"/>
        <v/>
      </c>
      <c r="AG4170" s="95" t="str">
        <f>IF($C4170="", "", IF(IFERROR(INDEX(Ingredients!C$11:C$310, MATCH($C4170, Ingredients!$B$11:$B$310, 0)), "")="", "", IFERROR(INDEX(Ingredients!C$11:C$310, MATCH($C4170, Ingredients!$B$11:$B$310, 0)), "")))</f>
        <v/>
      </c>
      <c r="AH4170" s="105" t="str">
        <f>IF($C4170="", "", IF(IFERROR(INDEX(Ingredients!D$11:D$310, MATCH($C4170, Ingredients!$B$11:$B$310, 0)), "")="", "", IFERROR(INDEX(Ingredients!D$11:D$310, MATCH($C4170, Ingredients!$B$11:$B$310, 0)), "")))</f>
        <v/>
      </c>
      <c r="AI4170" s="106" t="str">
        <f>IF($C4170="", "", IF(IFERROR(INDEX(Ingredients!E$11:E$310, MATCH($C4170, Ingredients!$B$11:$B$310, 0)), "")="", "", IFERROR(INDEX(Ingredients!E$11:E$310, MATCH($C4170, Ingredients!$B$11:$B$310, 0)), "")))</f>
        <v/>
      </c>
      <c r="AJ4170" s="108" t="str">
        <f>IF($C4170="", "", IF(IFERROR(INDEX(Ingredients!F$11:F$310, MATCH($C4170, Ingredients!$B$11:$B$310, 0)), "")="", "", IFERROR(INDEX(Ingredients!F$11:F$310, MATCH($C4170, Ingredients!$B$11:$B$310, 0)), "")))</f>
        <v/>
      </c>
      <c r="AK4170" s="106" t="str">
        <f>IF($C4170="", "", IF(IFERROR(INDEX(Ingredients!G$11:G$310, MATCH($C4170, Ingredients!$B$11:$B$310, 0)), "")="", "", IFERROR(INDEX(Ingredients!G$11:G$310, MATCH($C4170, Ingredients!$B$11:$B$310, 0)), "")))</f>
        <v/>
      </c>
      <c r="AL4170" s="79" t="str">
        <f>IF($C4170="", "", IF(IFERROR(INDEX(Ingredients!H$11:H$310, MATCH($C4170, Ingredients!$B$11:$B$310, 0)), "")="", "", IFERROR(INDEX(Ingredients!H$11:H$310, MATCH($C4170, Ingredients!$B$11:$B$310, 0)), "")))</f>
        <v/>
      </c>
      <c r="AN4170" s="83" t="str">
        <f t="shared" si="965"/>
        <v/>
      </c>
      <c r="AP4170" s="114" t="str">
        <f t="shared" si="975"/>
        <v/>
      </c>
      <c r="AR4170" s="117" t="str">
        <f>IF($C4170="", "", IF(IFERROR(INDEX(Ingredients!$AI$11:$AI$310, MATCH($C4170, Ingredients!$B$11:$B$310, 0)), "")="", "", IFERROR(INDEX(Ingredients!$AI$11:$AI$310, MATCH($C4170, Ingredients!$B$11:$B$310, 0)), "")))</f>
        <v/>
      </c>
      <c r="AT4170" s="120" t="str">
        <f t="shared" si="976"/>
        <v/>
      </c>
      <c r="AV4170" s="90" t="str">
        <f t="shared" si="966"/>
        <v/>
      </c>
      <c r="AX4170" s="90" t="str">
        <f>IF($AV4170="", "", COUNTIF($AV$11:$AV$5010, "&lt;"&amp;$AV4170)+1+COUNTIF($AV$11:$AV4170, $AV4170)-1)</f>
        <v/>
      </c>
      <c r="AZ4170" s="111" t="str">
        <f>IF($B4170="", "", SUMIF('Shopping List'!$AV$11:$AV$25, $B4170, 'Shopping List'!$BN$11:$BN$25))</f>
        <v/>
      </c>
      <c r="BB4170" s="117" t="str">
        <f t="shared" si="977"/>
        <v/>
      </c>
    </row>
    <row r="4171" spans="1:54" x14ac:dyDescent="0.25">
      <c r="A4171" s="4"/>
      <c r="B4171" s="37"/>
      <c r="C4171" s="124"/>
      <c r="D4171" s="39"/>
      <c r="E4171" s="125"/>
      <c r="F4171" s="48"/>
      <c r="G4171" s="4"/>
      <c r="H4171" s="4"/>
      <c r="I4171" s="95" t="str">
        <f>IF($C4171="", "", IF(IFERROR(INDEX(Ingredients!$C$11:$C$310, MATCH($C4171, Ingredients!$B$11:$B$310, 0)), "")="", "", IFERROR(INDEX(Ingredients!$C$11:$C$310, MATCH($C4171, Ingredients!$B$11:$B$310, 0)), "")))</f>
        <v/>
      </c>
      <c r="J4171" s="73" t="str">
        <f>IF($B4171="", "", IF(IFERROR(INDEX(Meals!$C$11:$C$260, MATCH($B4171, Meals!$B$11:$B$260, 0)), "")="", "", IFERROR(INDEX(Meals!$C$11:$C$260, MATCH($B4171, Meals!$B$11:$B$260, 0)), "")))</f>
        <v/>
      </c>
      <c r="K4171" s="4"/>
      <c r="L4171" s="72" t="str">
        <f t="shared" si="967"/>
        <v/>
      </c>
      <c r="M4171" s="73" t="str">
        <f t="shared" si="968"/>
        <v/>
      </c>
      <c r="N4171" s="4"/>
      <c r="O4171" s="78" t="str">
        <f t="shared" si="969"/>
        <v/>
      </c>
      <c r="P4171" s="79" t="str">
        <f t="shared" si="970"/>
        <v/>
      </c>
      <c r="Q4171" s="4"/>
      <c r="R4171" s="90" t="str">
        <f t="shared" si="971"/>
        <v/>
      </c>
      <c r="S4171" s="4"/>
      <c r="Y4171" s="18" t="str">
        <f t="shared" si="972"/>
        <v/>
      </c>
      <c r="AA4171" s="18" t="str">
        <f t="shared" ref="AA4171:AA4234" si="978">IF($Y4171="", "", IF(AND(AA$5="X", B4171=""), $Y$6, IF(AND(NOT(B4171=""), COUNTIF(V$11:V$260, B4171)=0), $Y$7, "")))</f>
        <v/>
      </c>
      <c r="AB4171" s="18" t="str">
        <f t="shared" ref="AB4171:AB4234" si="979">IF($Y4171="", "", IF(AND(AB$5="X", C4171=""), $Y$6, IF(AND(NOT(C4171=""), COUNTIF(W$11:W$310, C4171)=0), $Y$7, "")))</f>
        <v/>
      </c>
      <c r="AC4171" s="18" t="str">
        <f t="shared" si="973"/>
        <v/>
      </c>
      <c r="AD4171" s="18" t="str">
        <f t="shared" si="973"/>
        <v/>
      </c>
      <c r="AE4171" s="18" t="str">
        <f t="shared" si="974"/>
        <v/>
      </c>
      <c r="AG4171" s="95" t="str">
        <f>IF($C4171="", "", IF(IFERROR(INDEX(Ingredients!C$11:C$310, MATCH($C4171, Ingredients!$B$11:$B$310, 0)), "")="", "", IFERROR(INDEX(Ingredients!C$11:C$310, MATCH($C4171, Ingredients!$B$11:$B$310, 0)), "")))</f>
        <v/>
      </c>
      <c r="AH4171" s="105" t="str">
        <f>IF($C4171="", "", IF(IFERROR(INDEX(Ingredients!D$11:D$310, MATCH($C4171, Ingredients!$B$11:$B$310, 0)), "")="", "", IFERROR(INDEX(Ingredients!D$11:D$310, MATCH($C4171, Ingredients!$B$11:$B$310, 0)), "")))</f>
        <v/>
      </c>
      <c r="AI4171" s="106" t="str">
        <f>IF($C4171="", "", IF(IFERROR(INDEX(Ingredients!E$11:E$310, MATCH($C4171, Ingredients!$B$11:$B$310, 0)), "")="", "", IFERROR(INDEX(Ingredients!E$11:E$310, MATCH($C4171, Ingredients!$B$11:$B$310, 0)), "")))</f>
        <v/>
      </c>
      <c r="AJ4171" s="108" t="str">
        <f>IF($C4171="", "", IF(IFERROR(INDEX(Ingredients!F$11:F$310, MATCH($C4171, Ingredients!$B$11:$B$310, 0)), "")="", "", IFERROR(INDEX(Ingredients!F$11:F$310, MATCH($C4171, Ingredients!$B$11:$B$310, 0)), "")))</f>
        <v/>
      </c>
      <c r="AK4171" s="106" t="str">
        <f>IF($C4171="", "", IF(IFERROR(INDEX(Ingredients!G$11:G$310, MATCH($C4171, Ingredients!$B$11:$B$310, 0)), "")="", "", IFERROR(INDEX(Ingredients!G$11:G$310, MATCH($C4171, Ingredients!$B$11:$B$310, 0)), "")))</f>
        <v/>
      </c>
      <c r="AL4171" s="79" t="str">
        <f>IF($C4171="", "", IF(IFERROR(INDEX(Ingredients!H$11:H$310, MATCH($C4171, Ingredients!$B$11:$B$310, 0)), "")="", "", IFERROR(INDEX(Ingredients!H$11:H$310, MATCH($C4171, Ingredients!$B$11:$B$310, 0)), "")))</f>
        <v/>
      </c>
      <c r="AN4171" s="83" t="str">
        <f t="shared" ref="AN4171:AN4234" si="980">IF($D4171="", "", IFERROR(IF($AK4171=$AI4171, $AJ4171/$AH4171, $AJ4171), ""))</f>
        <v/>
      </c>
      <c r="AP4171" s="114" t="str">
        <f t="shared" si="975"/>
        <v/>
      </c>
      <c r="AR4171" s="117" t="str">
        <f>IF($C4171="", "", IF(IFERROR(INDEX(Ingredients!$AI$11:$AI$310, MATCH($C4171, Ingredients!$B$11:$B$310, 0)), "")="", "", IFERROR(INDEX(Ingredients!$AI$11:$AI$310, MATCH($C4171, Ingredients!$B$11:$B$310, 0)), "")))</f>
        <v/>
      </c>
      <c r="AT4171" s="120" t="str">
        <f t="shared" si="976"/>
        <v/>
      </c>
      <c r="AV4171" s="90" t="str">
        <f t="shared" ref="AV4171:AV4234" si="981">IF($AT$8="", "", IF($B4171=$AT$8, $E4171, ""))</f>
        <v/>
      </c>
      <c r="AX4171" s="90" t="str">
        <f>IF($AV4171="", "", COUNTIF($AV$11:$AV$5010, "&lt;"&amp;$AV4171)+1+COUNTIF($AV$11:$AV4171, $AV4171)-1)</f>
        <v/>
      </c>
      <c r="AZ4171" s="111" t="str">
        <f>IF($B4171="", "", SUMIF('Shopping List'!$AV$11:$AV$25, $B4171, 'Shopping List'!$BN$11:$BN$25))</f>
        <v/>
      </c>
      <c r="BB4171" s="117" t="str">
        <f t="shared" si="977"/>
        <v/>
      </c>
    </row>
    <row r="4172" spans="1:54" x14ac:dyDescent="0.25">
      <c r="A4172" s="4"/>
      <c r="B4172" s="37"/>
      <c r="C4172" s="124"/>
      <c r="D4172" s="39"/>
      <c r="E4172" s="125"/>
      <c r="F4172" s="48"/>
      <c r="G4172" s="4"/>
      <c r="H4172" s="4"/>
      <c r="I4172" s="95" t="str">
        <f>IF($C4172="", "", IF(IFERROR(INDEX(Ingredients!$C$11:$C$310, MATCH($C4172, Ingredients!$B$11:$B$310, 0)), "")="", "", IFERROR(INDEX(Ingredients!$C$11:$C$310, MATCH($C4172, Ingredients!$B$11:$B$310, 0)), "")))</f>
        <v/>
      </c>
      <c r="J4172" s="73" t="str">
        <f>IF($B4172="", "", IF(IFERROR(INDEX(Meals!$C$11:$C$260, MATCH($B4172, Meals!$B$11:$B$260, 0)), "")="", "", IFERROR(INDEX(Meals!$C$11:$C$260, MATCH($B4172, Meals!$B$11:$B$260, 0)), "")))</f>
        <v/>
      </c>
      <c r="K4172" s="4"/>
      <c r="L4172" s="72" t="str">
        <f t="shared" ref="L4172:L4235" si="982">IF($D4172="", "", IFERROR(ROUND($AN4172*$D4172, 0), ""))</f>
        <v/>
      </c>
      <c r="M4172" s="73" t="str">
        <f t="shared" ref="M4172:M4235" si="983">IFERROR(ROUND($L4172/$J4172, 0), "")</f>
        <v/>
      </c>
      <c r="N4172" s="4"/>
      <c r="O4172" s="78" t="str">
        <f t="shared" ref="O4172:O4235" si="984">IF($D4172="", "", IFERROR(ROUND($AP4172*$D4172, 2), ""))</f>
        <v/>
      </c>
      <c r="P4172" s="79" t="str">
        <f t="shared" ref="P4172:P4235" si="985">IFERROR(ROUND($O4172/$J4172, 2), "")</f>
        <v/>
      </c>
      <c r="Q4172" s="4"/>
      <c r="R4172" s="90" t="str">
        <f t="shared" ref="R4172:R4235" si="986">IF(OR($D4172="", $AR4172=""), "", IF($AR4172&gt;=$D4172, $V$3, $V$4))</f>
        <v/>
      </c>
      <c r="S4172" s="4"/>
      <c r="Y4172" s="18" t="str">
        <f t="shared" ref="Y4172:Y4235" si="987">IF(COUNTIF($B4172:$F4172, "")=5, "", "X")</f>
        <v/>
      </c>
      <c r="AA4172" s="18" t="str">
        <f t="shared" si="978"/>
        <v/>
      </c>
      <c r="AB4172" s="18" t="str">
        <f t="shared" si="979"/>
        <v/>
      </c>
      <c r="AC4172" s="18" t="str">
        <f t="shared" ref="AC4172:AD4235" si="988">IF($Y4172="", "", IF(AND(AC$5="X", D4172=""), $Y$6, IF(AND(NOT(D4172=""), ISNUMBER(D4172)=FALSE), $Y$7, "")))</f>
        <v/>
      </c>
      <c r="AD4172" s="18" t="str">
        <f t="shared" si="988"/>
        <v/>
      </c>
      <c r="AE4172" s="18" t="str">
        <f t="shared" ref="AE4172:AE4235" si="989">IF($Y4172="", "", IF(AND(AE$5="X", F4172=""), $Y$6, ""))</f>
        <v/>
      </c>
      <c r="AG4172" s="95" t="str">
        <f>IF($C4172="", "", IF(IFERROR(INDEX(Ingredients!C$11:C$310, MATCH($C4172, Ingredients!$B$11:$B$310, 0)), "")="", "", IFERROR(INDEX(Ingredients!C$11:C$310, MATCH($C4172, Ingredients!$B$11:$B$310, 0)), "")))</f>
        <v/>
      </c>
      <c r="AH4172" s="105" t="str">
        <f>IF($C4172="", "", IF(IFERROR(INDEX(Ingredients!D$11:D$310, MATCH($C4172, Ingredients!$B$11:$B$310, 0)), "")="", "", IFERROR(INDEX(Ingredients!D$11:D$310, MATCH($C4172, Ingredients!$B$11:$B$310, 0)), "")))</f>
        <v/>
      </c>
      <c r="AI4172" s="106" t="str">
        <f>IF($C4172="", "", IF(IFERROR(INDEX(Ingredients!E$11:E$310, MATCH($C4172, Ingredients!$B$11:$B$310, 0)), "")="", "", IFERROR(INDEX(Ingredients!E$11:E$310, MATCH($C4172, Ingredients!$B$11:$B$310, 0)), "")))</f>
        <v/>
      </c>
      <c r="AJ4172" s="108" t="str">
        <f>IF($C4172="", "", IF(IFERROR(INDEX(Ingredients!F$11:F$310, MATCH($C4172, Ingredients!$B$11:$B$310, 0)), "")="", "", IFERROR(INDEX(Ingredients!F$11:F$310, MATCH($C4172, Ingredients!$B$11:$B$310, 0)), "")))</f>
        <v/>
      </c>
      <c r="AK4172" s="106" t="str">
        <f>IF($C4172="", "", IF(IFERROR(INDEX(Ingredients!G$11:G$310, MATCH($C4172, Ingredients!$B$11:$B$310, 0)), "")="", "", IFERROR(INDEX(Ingredients!G$11:G$310, MATCH($C4172, Ingredients!$B$11:$B$310, 0)), "")))</f>
        <v/>
      </c>
      <c r="AL4172" s="79" t="str">
        <f>IF($C4172="", "", IF(IFERROR(INDEX(Ingredients!H$11:H$310, MATCH($C4172, Ingredients!$B$11:$B$310, 0)), "")="", "", IFERROR(INDEX(Ingredients!H$11:H$310, MATCH($C4172, Ingredients!$B$11:$B$310, 0)), "")))</f>
        <v/>
      </c>
      <c r="AN4172" s="83" t="str">
        <f t="shared" si="980"/>
        <v/>
      </c>
      <c r="AP4172" s="114" t="str">
        <f t="shared" ref="AP4172:AP4235" si="990">IF($D4172="", "", IFERROR(IF($AK4172=$AI4172, $AL4172/$AH4172, $AL4172), ""))</f>
        <v/>
      </c>
      <c r="AR4172" s="117" t="str">
        <f>IF($C4172="", "", IF(IFERROR(INDEX(Ingredients!$AI$11:$AI$310, MATCH($C4172, Ingredients!$B$11:$B$310, 0)), "")="", "", IFERROR(INDEX(Ingredients!$AI$11:$AI$310, MATCH($C4172, Ingredients!$B$11:$B$310, 0)), "")))</f>
        <v/>
      </c>
      <c r="AT4172" s="120" t="str">
        <f t="shared" ref="AT4172:AT4235" si="991">IF(OR($B4172="", $R4172=""), "", CONCATENATE($B4172, " - ", $R4172))</f>
        <v/>
      </c>
      <c r="AV4172" s="90" t="str">
        <f t="shared" si="981"/>
        <v/>
      </c>
      <c r="AX4172" s="90" t="str">
        <f>IF($AV4172="", "", COUNTIF($AV$11:$AV$5010, "&lt;"&amp;$AV4172)+1+COUNTIF($AV$11:$AV4172, $AV4172)-1)</f>
        <v/>
      </c>
      <c r="AZ4172" s="111" t="str">
        <f>IF($B4172="", "", SUMIF('Shopping List'!$AV$11:$AV$25, $B4172, 'Shopping List'!$BN$11:$BN$25))</f>
        <v/>
      </c>
      <c r="BB4172" s="117" t="str">
        <f t="shared" ref="BB4172:BB4235" si="992">IF(OR($AZ4172="", $AZ4172=0), "", IFERROR($D4172*$AZ4172, ""))</f>
        <v/>
      </c>
    </row>
    <row r="4173" spans="1:54" x14ac:dyDescent="0.25">
      <c r="A4173" s="4"/>
      <c r="B4173" s="37"/>
      <c r="C4173" s="124"/>
      <c r="D4173" s="39"/>
      <c r="E4173" s="125"/>
      <c r="F4173" s="48"/>
      <c r="G4173" s="4"/>
      <c r="H4173" s="4"/>
      <c r="I4173" s="95" t="str">
        <f>IF($C4173="", "", IF(IFERROR(INDEX(Ingredients!$C$11:$C$310, MATCH($C4173, Ingredients!$B$11:$B$310, 0)), "")="", "", IFERROR(INDEX(Ingredients!$C$11:$C$310, MATCH($C4173, Ingredients!$B$11:$B$310, 0)), "")))</f>
        <v/>
      </c>
      <c r="J4173" s="73" t="str">
        <f>IF($B4173="", "", IF(IFERROR(INDEX(Meals!$C$11:$C$260, MATCH($B4173, Meals!$B$11:$B$260, 0)), "")="", "", IFERROR(INDEX(Meals!$C$11:$C$260, MATCH($B4173, Meals!$B$11:$B$260, 0)), "")))</f>
        <v/>
      </c>
      <c r="K4173" s="4"/>
      <c r="L4173" s="72" t="str">
        <f t="shared" si="982"/>
        <v/>
      </c>
      <c r="M4173" s="73" t="str">
        <f t="shared" si="983"/>
        <v/>
      </c>
      <c r="N4173" s="4"/>
      <c r="O4173" s="78" t="str">
        <f t="shared" si="984"/>
        <v/>
      </c>
      <c r="P4173" s="79" t="str">
        <f t="shared" si="985"/>
        <v/>
      </c>
      <c r="Q4173" s="4"/>
      <c r="R4173" s="90" t="str">
        <f t="shared" si="986"/>
        <v/>
      </c>
      <c r="S4173" s="4"/>
      <c r="Y4173" s="18" t="str">
        <f t="shared" si="987"/>
        <v/>
      </c>
      <c r="AA4173" s="18" t="str">
        <f t="shared" si="978"/>
        <v/>
      </c>
      <c r="AB4173" s="18" t="str">
        <f t="shared" si="979"/>
        <v/>
      </c>
      <c r="AC4173" s="18" t="str">
        <f t="shared" si="988"/>
        <v/>
      </c>
      <c r="AD4173" s="18" t="str">
        <f t="shared" si="988"/>
        <v/>
      </c>
      <c r="AE4173" s="18" t="str">
        <f t="shared" si="989"/>
        <v/>
      </c>
      <c r="AG4173" s="95" t="str">
        <f>IF($C4173="", "", IF(IFERROR(INDEX(Ingredients!C$11:C$310, MATCH($C4173, Ingredients!$B$11:$B$310, 0)), "")="", "", IFERROR(INDEX(Ingredients!C$11:C$310, MATCH($C4173, Ingredients!$B$11:$B$310, 0)), "")))</f>
        <v/>
      </c>
      <c r="AH4173" s="105" t="str">
        <f>IF($C4173="", "", IF(IFERROR(INDEX(Ingredients!D$11:D$310, MATCH($C4173, Ingredients!$B$11:$B$310, 0)), "")="", "", IFERROR(INDEX(Ingredients!D$11:D$310, MATCH($C4173, Ingredients!$B$11:$B$310, 0)), "")))</f>
        <v/>
      </c>
      <c r="AI4173" s="106" t="str">
        <f>IF($C4173="", "", IF(IFERROR(INDEX(Ingredients!E$11:E$310, MATCH($C4173, Ingredients!$B$11:$B$310, 0)), "")="", "", IFERROR(INDEX(Ingredients!E$11:E$310, MATCH($C4173, Ingredients!$B$11:$B$310, 0)), "")))</f>
        <v/>
      </c>
      <c r="AJ4173" s="108" t="str">
        <f>IF($C4173="", "", IF(IFERROR(INDEX(Ingredients!F$11:F$310, MATCH($C4173, Ingredients!$B$11:$B$310, 0)), "")="", "", IFERROR(INDEX(Ingredients!F$11:F$310, MATCH($C4173, Ingredients!$B$11:$B$310, 0)), "")))</f>
        <v/>
      </c>
      <c r="AK4173" s="106" t="str">
        <f>IF($C4173="", "", IF(IFERROR(INDEX(Ingredients!G$11:G$310, MATCH($C4173, Ingredients!$B$11:$B$310, 0)), "")="", "", IFERROR(INDEX(Ingredients!G$11:G$310, MATCH($C4173, Ingredients!$B$11:$B$310, 0)), "")))</f>
        <v/>
      </c>
      <c r="AL4173" s="79" t="str">
        <f>IF($C4173="", "", IF(IFERROR(INDEX(Ingredients!H$11:H$310, MATCH($C4173, Ingredients!$B$11:$B$310, 0)), "")="", "", IFERROR(INDEX(Ingredients!H$11:H$310, MATCH($C4173, Ingredients!$B$11:$B$310, 0)), "")))</f>
        <v/>
      </c>
      <c r="AN4173" s="83" t="str">
        <f t="shared" si="980"/>
        <v/>
      </c>
      <c r="AP4173" s="114" t="str">
        <f t="shared" si="990"/>
        <v/>
      </c>
      <c r="AR4173" s="117" t="str">
        <f>IF($C4173="", "", IF(IFERROR(INDEX(Ingredients!$AI$11:$AI$310, MATCH($C4173, Ingredients!$B$11:$B$310, 0)), "")="", "", IFERROR(INDEX(Ingredients!$AI$11:$AI$310, MATCH($C4173, Ingredients!$B$11:$B$310, 0)), "")))</f>
        <v/>
      </c>
      <c r="AT4173" s="120" t="str">
        <f t="shared" si="991"/>
        <v/>
      </c>
      <c r="AV4173" s="90" t="str">
        <f t="shared" si="981"/>
        <v/>
      </c>
      <c r="AX4173" s="90" t="str">
        <f>IF($AV4173="", "", COUNTIF($AV$11:$AV$5010, "&lt;"&amp;$AV4173)+1+COUNTIF($AV$11:$AV4173, $AV4173)-1)</f>
        <v/>
      </c>
      <c r="AZ4173" s="111" t="str">
        <f>IF($B4173="", "", SUMIF('Shopping List'!$AV$11:$AV$25, $B4173, 'Shopping List'!$BN$11:$BN$25))</f>
        <v/>
      </c>
      <c r="BB4173" s="117" t="str">
        <f t="shared" si="992"/>
        <v/>
      </c>
    </row>
    <row r="4174" spans="1:54" x14ac:dyDescent="0.25">
      <c r="A4174" s="4"/>
      <c r="B4174" s="37"/>
      <c r="C4174" s="124"/>
      <c r="D4174" s="39"/>
      <c r="E4174" s="125"/>
      <c r="F4174" s="48"/>
      <c r="G4174" s="4"/>
      <c r="H4174" s="4"/>
      <c r="I4174" s="95" t="str">
        <f>IF($C4174="", "", IF(IFERROR(INDEX(Ingredients!$C$11:$C$310, MATCH($C4174, Ingredients!$B$11:$B$310, 0)), "")="", "", IFERROR(INDEX(Ingredients!$C$11:$C$310, MATCH($C4174, Ingredients!$B$11:$B$310, 0)), "")))</f>
        <v/>
      </c>
      <c r="J4174" s="73" t="str">
        <f>IF($B4174="", "", IF(IFERROR(INDEX(Meals!$C$11:$C$260, MATCH($B4174, Meals!$B$11:$B$260, 0)), "")="", "", IFERROR(INDEX(Meals!$C$11:$C$260, MATCH($B4174, Meals!$B$11:$B$260, 0)), "")))</f>
        <v/>
      </c>
      <c r="K4174" s="4"/>
      <c r="L4174" s="72" t="str">
        <f t="shared" si="982"/>
        <v/>
      </c>
      <c r="M4174" s="73" t="str">
        <f t="shared" si="983"/>
        <v/>
      </c>
      <c r="N4174" s="4"/>
      <c r="O4174" s="78" t="str">
        <f t="shared" si="984"/>
        <v/>
      </c>
      <c r="P4174" s="79" t="str">
        <f t="shared" si="985"/>
        <v/>
      </c>
      <c r="Q4174" s="4"/>
      <c r="R4174" s="90" t="str">
        <f t="shared" si="986"/>
        <v/>
      </c>
      <c r="S4174" s="4"/>
      <c r="Y4174" s="18" t="str">
        <f t="shared" si="987"/>
        <v/>
      </c>
      <c r="AA4174" s="18" t="str">
        <f t="shared" si="978"/>
        <v/>
      </c>
      <c r="AB4174" s="18" t="str">
        <f t="shared" si="979"/>
        <v/>
      </c>
      <c r="AC4174" s="18" t="str">
        <f t="shared" si="988"/>
        <v/>
      </c>
      <c r="AD4174" s="18" t="str">
        <f t="shared" si="988"/>
        <v/>
      </c>
      <c r="AE4174" s="18" t="str">
        <f t="shared" si="989"/>
        <v/>
      </c>
      <c r="AG4174" s="95" t="str">
        <f>IF($C4174="", "", IF(IFERROR(INDEX(Ingredients!C$11:C$310, MATCH($C4174, Ingredients!$B$11:$B$310, 0)), "")="", "", IFERROR(INDEX(Ingredients!C$11:C$310, MATCH($C4174, Ingredients!$B$11:$B$310, 0)), "")))</f>
        <v/>
      </c>
      <c r="AH4174" s="105" t="str">
        <f>IF($C4174="", "", IF(IFERROR(INDEX(Ingredients!D$11:D$310, MATCH($C4174, Ingredients!$B$11:$B$310, 0)), "")="", "", IFERROR(INDEX(Ingredients!D$11:D$310, MATCH($C4174, Ingredients!$B$11:$B$310, 0)), "")))</f>
        <v/>
      </c>
      <c r="AI4174" s="106" t="str">
        <f>IF($C4174="", "", IF(IFERROR(INDEX(Ingredients!E$11:E$310, MATCH($C4174, Ingredients!$B$11:$B$310, 0)), "")="", "", IFERROR(INDEX(Ingredients!E$11:E$310, MATCH($C4174, Ingredients!$B$11:$B$310, 0)), "")))</f>
        <v/>
      </c>
      <c r="AJ4174" s="108" t="str">
        <f>IF($C4174="", "", IF(IFERROR(INDEX(Ingredients!F$11:F$310, MATCH($C4174, Ingredients!$B$11:$B$310, 0)), "")="", "", IFERROR(INDEX(Ingredients!F$11:F$310, MATCH($C4174, Ingredients!$B$11:$B$310, 0)), "")))</f>
        <v/>
      </c>
      <c r="AK4174" s="106" t="str">
        <f>IF($C4174="", "", IF(IFERROR(INDEX(Ingredients!G$11:G$310, MATCH($C4174, Ingredients!$B$11:$B$310, 0)), "")="", "", IFERROR(INDEX(Ingredients!G$11:G$310, MATCH($C4174, Ingredients!$B$11:$B$310, 0)), "")))</f>
        <v/>
      </c>
      <c r="AL4174" s="79" t="str">
        <f>IF($C4174="", "", IF(IFERROR(INDEX(Ingredients!H$11:H$310, MATCH($C4174, Ingredients!$B$11:$B$310, 0)), "")="", "", IFERROR(INDEX(Ingredients!H$11:H$310, MATCH($C4174, Ingredients!$B$11:$B$310, 0)), "")))</f>
        <v/>
      </c>
      <c r="AN4174" s="83" t="str">
        <f t="shared" si="980"/>
        <v/>
      </c>
      <c r="AP4174" s="114" t="str">
        <f t="shared" si="990"/>
        <v/>
      </c>
      <c r="AR4174" s="117" t="str">
        <f>IF($C4174="", "", IF(IFERROR(INDEX(Ingredients!$AI$11:$AI$310, MATCH($C4174, Ingredients!$B$11:$B$310, 0)), "")="", "", IFERROR(INDEX(Ingredients!$AI$11:$AI$310, MATCH($C4174, Ingredients!$B$11:$B$310, 0)), "")))</f>
        <v/>
      </c>
      <c r="AT4174" s="120" t="str">
        <f t="shared" si="991"/>
        <v/>
      </c>
      <c r="AV4174" s="90" t="str">
        <f t="shared" si="981"/>
        <v/>
      </c>
      <c r="AX4174" s="90" t="str">
        <f>IF($AV4174="", "", COUNTIF($AV$11:$AV$5010, "&lt;"&amp;$AV4174)+1+COUNTIF($AV$11:$AV4174, $AV4174)-1)</f>
        <v/>
      </c>
      <c r="AZ4174" s="111" t="str">
        <f>IF($B4174="", "", SUMIF('Shopping List'!$AV$11:$AV$25, $B4174, 'Shopping List'!$BN$11:$BN$25))</f>
        <v/>
      </c>
      <c r="BB4174" s="117" t="str">
        <f t="shared" si="992"/>
        <v/>
      </c>
    </row>
    <row r="4175" spans="1:54" x14ac:dyDescent="0.25">
      <c r="A4175" s="4"/>
      <c r="B4175" s="37"/>
      <c r="C4175" s="124"/>
      <c r="D4175" s="39"/>
      <c r="E4175" s="125"/>
      <c r="F4175" s="48"/>
      <c r="G4175" s="4"/>
      <c r="H4175" s="4"/>
      <c r="I4175" s="95" t="str">
        <f>IF($C4175="", "", IF(IFERROR(INDEX(Ingredients!$C$11:$C$310, MATCH($C4175, Ingredients!$B$11:$B$310, 0)), "")="", "", IFERROR(INDEX(Ingredients!$C$11:$C$310, MATCH($C4175, Ingredients!$B$11:$B$310, 0)), "")))</f>
        <v/>
      </c>
      <c r="J4175" s="73" t="str">
        <f>IF($B4175="", "", IF(IFERROR(INDEX(Meals!$C$11:$C$260, MATCH($B4175, Meals!$B$11:$B$260, 0)), "")="", "", IFERROR(INDEX(Meals!$C$11:$C$260, MATCH($B4175, Meals!$B$11:$B$260, 0)), "")))</f>
        <v/>
      </c>
      <c r="K4175" s="4"/>
      <c r="L4175" s="72" t="str">
        <f t="shared" si="982"/>
        <v/>
      </c>
      <c r="M4175" s="73" t="str">
        <f t="shared" si="983"/>
        <v/>
      </c>
      <c r="N4175" s="4"/>
      <c r="O4175" s="78" t="str">
        <f t="shared" si="984"/>
        <v/>
      </c>
      <c r="P4175" s="79" t="str">
        <f t="shared" si="985"/>
        <v/>
      </c>
      <c r="Q4175" s="4"/>
      <c r="R4175" s="90" t="str">
        <f t="shared" si="986"/>
        <v/>
      </c>
      <c r="S4175" s="4"/>
      <c r="Y4175" s="18" t="str">
        <f t="shared" si="987"/>
        <v/>
      </c>
      <c r="AA4175" s="18" t="str">
        <f t="shared" si="978"/>
        <v/>
      </c>
      <c r="AB4175" s="18" t="str">
        <f t="shared" si="979"/>
        <v/>
      </c>
      <c r="AC4175" s="18" t="str">
        <f t="shared" si="988"/>
        <v/>
      </c>
      <c r="AD4175" s="18" t="str">
        <f t="shared" si="988"/>
        <v/>
      </c>
      <c r="AE4175" s="18" t="str">
        <f t="shared" si="989"/>
        <v/>
      </c>
      <c r="AG4175" s="95" t="str">
        <f>IF($C4175="", "", IF(IFERROR(INDEX(Ingredients!C$11:C$310, MATCH($C4175, Ingredients!$B$11:$B$310, 0)), "")="", "", IFERROR(INDEX(Ingredients!C$11:C$310, MATCH($C4175, Ingredients!$B$11:$B$310, 0)), "")))</f>
        <v/>
      </c>
      <c r="AH4175" s="105" t="str">
        <f>IF($C4175="", "", IF(IFERROR(INDEX(Ingredients!D$11:D$310, MATCH($C4175, Ingredients!$B$11:$B$310, 0)), "")="", "", IFERROR(INDEX(Ingredients!D$11:D$310, MATCH($C4175, Ingredients!$B$11:$B$310, 0)), "")))</f>
        <v/>
      </c>
      <c r="AI4175" s="106" t="str">
        <f>IF($C4175="", "", IF(IFERROR(INDEX(Ingredients!E$11:E$310, MATCH($C4175, Ingredients!$B$11:$B$310, 0)), "")="", "", IFERROR(INDEX(Ingredients!E$11:E$310, MATCH($C4175, Ingredients!$B$11:$B$310, 0)), "")))</f>
        <v/>
      </c>
      <c r="AJ4175" s="108" t="str">
        <f>IF($C4175="", "", IF(IFERROR(INDEX(Ingredients!F$11:F$310, MATCH($C4175, Ingredients!$B$11:$B$310, 0)), "")="", "", IFERROR(INDEX(Ingredients!F$11:F$310, MATCH($C4175, Ingredients!$B$11:$B$310, 0)), "")))</f>
        <v/>
      </c>
      <c r="AK4175" s="106" t="str">
        <f>IF($C4175="", "", IF(IFERROR(INDEX(Ingredients!G$11:G$310, MATCH($C4175, Ingredients!$B$11:$B$310, 0)), "")="", "", IFERROR(INDEX(Ingredients!G$11:G$310, MATCH($C4175, Ingredients!$B$11:$B$310, 0)), "")))</f>
        <v/>
      </c>
      <c r="AL4175" s="79" t="str">
        <f>IF($C4175="", "", IF(IFERROR(INDEX(Ingredients!H$11:H$310, MATCH($C4175, Ingredients!$B$11:$B$310, 0)), "")="", "", IFERROR(INDEX(Ingredients!H$11:H$310, MATCH($C4175, Ingredients!$B$11:$B$310, 0)), "")))</f>
        <v/>
      </c>
      <c r="AN4175" s="83" t="str">
        <f t="shared" si="980"/>
        <v/>
      </c>
      <c r="AP4175" s="114" t="str">
        <f t="shared" si="990"/>
        <v/>
      </c>
      <c r="AR4175" s="117" t="str">
        <f>IF($C4175="", "", IF(IFERROR(INDEX(Ingredients!$AI$11:$AI$310, MATCH($C4175, Ingredients!$B$11:$B$310, 0)), "")="", "", IFERROR(INDEX(Ingredients!$AI$11:$AI$310, MATCH($C4175, Ingredients!$B$11:$B$310, 0)), "")))</f>
        <v/>
      </c>
      <c r="AT4175" s="120" t="str">
        <f t="shared" si="991"/>
        <v/>
      </c>
      <c r="AV4175" s="90" t="str">
        <f t="shared" si="981"/>
        <v/>
      </c>
      <c r="AX4175" s="90" t="str">
        <f>IF($AV4175="", "", COUNTIF($AV$11:$AV$5010, "&lt;"&amp;$AV4175)+1+COUNTIF($AV$11:$AV4175, $AV4175)-1)</f>
        <v/>
      </c>
      <c r="AZ4175" s="111" t="str">
        <f>IF($B4175="", "", SUMIF('Shopping List'!$AV$11:$AV$25, $B4175, 'Shopping List'!$BN$11:$BN$25))</f>
        <v/>
      </c>
      <c r="BB4175" s="117" t="str">
        <f t="shared" si="992"/>
        <v/>
      </c>
    </row>
    <row r="4176" spans="1:54" x14ac:dyDescent="0.25">
      <c r="A4176" s="4"/>
      <c r="B4176" s="37"/>
      <c r="C4176" s="124"/>
      <c r="D4176" s="39"/>
      <c r="E4176" s="125"/>
      <c r="F4176" s="48"/>
      <c r="G4176" s="4"/>
      <c r="H4176" s="4"/>
      <c r="I4176" s="95" t="str">
        <f>IF($C4176="", "", IF(IFERROR(INDEX(Ingredients!$C$11:$C$310, MATCH($C4176, Ingredients!$B$11:$B$310, 0)), "")="", "", IFERROR(INDEX(Ingredients!$C$11:$C$310, MATCH($C4176, Ingredients!$B$11:$B$310, 0)), "")))</f>
        <v/>
      </c>
      <c r="J4176" s="73" t="str">
        <f>IF($B4176="", "", IF(IFERROR(INDEX(Meals!$C$11:$C$260, MATCH($B4176, Meals!$B$11:$B$260, 0)), "")="", "", IFERROR(INDEX(Meals!$C$11:$C$260, MATCH($B4176, Meals!$B$11:$B$260, 0)), "")))</f>
        <v/>
      </c>
      <c r="K4176" s="4"/>
      <c r="L4176" s="72" t="str">
        <f t="shared" si="982"/>
        <v/>
      </c>
      <c r="M4176" s="73" t="str">
        <f t="shared" si="983"/>
        <v/>
      </c>
      <c r="N4176" s="4"/>
      <c r="O4176" s="78" t="str">
        <f t="shared" si="984"/>
        <v/>
      </c>
      <c r="P4176" s="79" t="str">
        <f t="shared" si="985"/>
        <v/>
      </c>
      <c r="Q4176" s="4"/>
      <c r="R4176" s="90" t="str">
        <f t="shared" si="986"/>
        <v/>
      </c>
      <c r="S4176" s="4"/>
      <c r="Y4176" s="18" t="str">
        <f t="shared" si="987"/>
        <v/>
      </c>
      <c r="AA4176" s="18" t="str">
        <f t="shared" si="978"/>
        <v/>
      </c>
      <c r="AB4176" s="18" t="str">
        <f t="shared" si="979"/>
        <v/>
      </c>
      <c r="AC4176" s="18" t="str">
        <f t="shared" si="988"/>
        <v/>
      </c>
      <c r="AD4176" s="18" t="str">
        <f t="shared" si="988"/>
        <v/>
      </c>
      <c r="AE4176" s="18" t="str">
        <f t="shared" si="989"/>
        <v/>
      </c>
      <c r="AG4176" s="95" t="str">
        <f>IF($C4176="", "", IF(IFERROR(INDEX(Ingredients!C$11:C$310, MATCH($C4176, Ingredients!$B$11:$B$310, 0)), "")="", "", IFERROR(INDEX(Ingredients!C$11:C$310, MATCH($C4176, Ingredients!$B$11:$B$310, 0)), "")))</f>
        <v/>
      </c>
      <c r="AH4176" s="105" t="str">
        <f>IF($C4176="", "", IF(IFERROR(INDEX(Ingredients!D$11:D$310, MATCH($C4176, Ingredients!$B$11:$B$310, 0)), "")="", "", IFERROR(INDEX(Ingredients!D$11:D$310, MATCH($C4176, Ingredients!$B$11:$B$310, 0)), "")))</f>
        <v/>
      </c>
      <c r="AI4176" s="106" t="str">
        <f>IF($C4176="", "", IF(IFERROR(INDEX(Ingredients!E$11:E$310, MATCH($C4176, Ingredients!$B$11:$B$310, 0)), "")="", "", IFERROR(INDEX(Ingredients!E$11:E$310, MATCH($C4176, Ingredients!$B$11:$B$310, 0)), "")))</f>
        <v/>
      </c>
      <c r="AJ4176" s="108" t="str">
        <f>IF($C4176="", "", IF(IFERROR(INDEX(Ingredients!F$11:F$310, MATCH($C4176, Ingredients!$B$11:$B$310, 0)), "")="", "", IFERROR(INDEX(Ingredients!F$11:F$310, MATCH($C4176, Ingredients!$B$11:$B$310, 0)), "")))</f>
        <v/>
      </c>
      <c r="AK4176" s="106" t="str">
        <f>IF($C4176="", "", IF(IFERROR(INDEX(Ingredients!G$11:G$310, MATCH($C4176, Ingredients!$B$11:$B$310, 0)), "")="", "", IFERROR(INDEX(Ingredients!G$11:G$310, MATCH($C4176, Ingredients!$B$11:$B$310, 0)), "")))</f>
        <v/>
      </c>
      <c r="AL4176" s="79" t="str">
        <f>IF($C4176="", "", IF(IFERROR(INDEX(Ingredients!H$11:H$310, MATCH($C4176, Ingredients!$B$11:$B$310, 0)), "")="", "", IFERROR(INDEX(Ingredients!H$11:H$310, MATCH($C4176, Ingredients!$B$11:$B$310, 0)), "")))</f>
        <v/>
      </c>
      <c r="AN4176" s="83" t="str">
        <f t="shared" si="980"/>
        <v/>
      </c>
      <c r="AP4176" s="114" t="str">
        <f t="shared" si="990"/>
        <v/>
      </c>
      <c r="AR4176" s="117" t="str">
        <f>IF($C4176="", "", IF(IFERROR(INDEX(Ingredients!$AI$11:$AI$310, MATCH($C4176, Ingredients!$B$11:$B$310, 0)), "")="", "", IFERROR(INDEX(Ingredients!$AI$11:$AI$310, MATCH($C4176, Ingredients!$B$11:$B$310, 0)), "")))</f>
        <v/>
      </c>
      <c r="AT4176" s="120" t="str">
        <f t="shared" si="991"/>
        <v/>
      </c>
      <c r="AV4176" s="90" t="str">
        <f t="shared" si="981"/>
        <v/>
      </c>
      <c r="AX4176" s="90" t="str">
        <f>IF($AV4176="", "", COUNTIF($AV$11:$AV$5010, "&lt;"&amp;$AV4176)+1+COUNTIF($AV$11:$AV4176, $AV4176)-1)</f>
        <v/>
      </c>
      <c r="AZ4176" s="111" t="str">
        <f>IF($B4176="", "", SUMIF('Shopping List'!$AV$11:$AV$25, $B4176, 'Shopping List'!$BN$11:$BN$25))</f>
        <v/>
      </c>
      <c r="BB4176" s="117" t="str">
        <f t="shared" si="992"/>
        <v/>
      </c>
    </row>
    <row r="4177" spans="1:54" x14ac:dyDescent="0.25">
      <c r="A4177" s="4"/>
      <c r="B4177" s="37"/>
      <c r="C4177" s="124"/>
      <c r="D4177" s="39"/>
      <c r="E4177" s="125"/>
      <c r="F4177" s="48"/>
      <c r="G4177" s="4"/>
      <c r="H4177" s="4"/>
      <c r="I4177" s="95" t="str">
        <f>IF($C4177="", "", IF(IFERROR(INDEX(Ingredients!$C$11:$C$310, MATCH($C4177, Ingredients!$B$11:$B$310, 0)), "")="", "", IFERROR(INDEX(Ingredients!$C$11:$C$310, MATCH($C4177, Ingredients!$B$11:$B$310, 0)), "")))</f>
        <v/>
      </c>
      <c r="J4177" s="73" t="str">
        <f>IF($B4177="", "", IF(IFERROR(INDEX(Meals!$C$11:$C$260, MATCH($B4177, Meals!$B$11:$B$260, 0)), "")="", "", IFERROR(INDEX(Meals!$C$11:$C$260, MATCH($B4177, Meals!$B$11:$B$260, 0)), "")))</f>
        <v/>
      </c>
      <c r="K4177" s="4"/>
      <c r="L4177" s="72" t="str">
        <f t="shared" si="982"/>
        <v/>
      </c>
      <c r="M4177" s="73" t="str">
        <f t="shared" si="983"/>
        <v/>
      </c>
      <c r="N4177" s="4"/>
      <c r="O4177" s="78" t="str">
        <f t="shared" si="984"/>
        <v/>
      </c>
      <c r="P4177" s="79" t="str">
        <f t="shared" si="985"/>
        <v/>
      </c>
      <c r="Q4177" s="4"/>
      <c r="R4177" s="90" t="str">
        <f t="shared" si="986"/>
        <v/>
      </c>
      <c r="S4177" s="4"/>
      <c r="Y4177" s="18" t="str">
        <f t="shared" si="987"/>
        <v/>
      </c>
      <c r="AA4177" s="18" t="str">
        <f t="shared" si="978"/>
        <v/>
      </c>
      <c r="AB4177" s="18" t="str">
        <f t="shared" si="979"/>
        <v/>
      </c>
      <c r="AC4177" s="18" t="str">
        <f t="shared" si="988"/>
        <v/>
      </c>
      <c r="AD4177" s="18" t="str">
        <f t="shared" si="988"/>
        <v/>
      </c>
      <c r="AE4177" s="18" t="str">
        <f t="shared" si="989"/>
        <v/>
      </c>
      <c r="AG4177" s="95" t="str">
        <f>IF($C4177="", "", IF(IFERROR(INDEX(Ingredients!C$11:C$310, MATCH($C4177, Ingredients!$B$11:$B$310, 0)), "")="", "", IFERROR(INDEX(Ingredients!C$11:C$310, MATCH($C4177, Ingredients!$B$11:$B$310, 0)), "")))</f>
        <v/>
      </c>
      <c r="AH4177" s="105" t="str">
        <f>IF($C4177="", "", IF(IFERROR(INDEX(Ingredients!D$11:D$310, MATCH($C4177, Ingredients!$B$11:$B$310, 0)), "")="", "", IFERROR(INDEX(Ingredients!D$11:D$310, MATCH($C4177, Ingredients!$B$11:$B$310, 0)), "")))</f>
        <v/>
      </c>
      <c r="AI4177" s="106" t="str">
        <f>IF($C4177="", "", IF(IFERROR(INDEX(Ingredients!E$11:E$310, MATCH($C4177, Ingredients!$B$11:$B$310, 0)), "")="", "", IFERROR(INDEX(Ingredients!E$11:E$310, MATCH($C4177, Ingredients!$B$11:$B$310, 0)), "")))</f>
        <v/>
      </c>
      <c r="AJ4177" s="108" t="str">
        <f>IF($C4177="", "", IF(IFERROR(INDEX(Ingredients!F$11:F$310, MATCH($C4177, Ingredients!$B$11:$B$310, 0)), "")="", "", IFERROR(INDEX(Ingredients!F$11:F$310, MATCH($C4177, Ingredients!$B$11:$B$310, 0)), "")))</f>
        <v/>
      </c>
      <c r="AK4177" s="106" t="str">
        <f>IF($C4177="", "", IF(IFERROR(INDEX(Ingredients!G$11:G$310, MATCH($C4177, Ingredients!$B$11:$B$310, 0)), "")="", "", IFERROR(INDEX(Ingredients!G$11:G$310, MATCH($C4177, Ingredients!$B$11:$B$310, 0)), "")))</f>
        <v/>
      </c>
      <c r="AL4177" s="79" t="str">
        <f>IF($C4177="", "", IF(IFERROR(INDEX(Ingredients!H$11:H$310, MATCH($C4177, Ingredients!$B$11:$B$310, 0)), "")="", "", IFERROR(INDEX(Ingredients!H$11:H$310, MATCH($C4177, Ingredients!$B$11:$B$310, 0)), "")))</f>
        <v/>
      </c>
      <c r="AN4177" s="83" t="str">
        <f t="shared" si="980"/>
        <v/>
      </c>
      <c r="AP4177" s="114" t="str">
        <f t="shared" si="990"/>
        <v/>
      </c>
      <c r="AR4177" s="117" t="str">
        <f>IF($C4177="", "", IF(IFERROR(INDEX(Ingredients!$AI$11:$AI$310, MATCH($C4177, Ingredients!$B$11:$B$310, 0)), "")="", "", IFERROR(INDEX(Ingredients!$AI$11:$AI$310, MATCH($C4177, Ingredients!$B$11:$B$310, 0)), "")))</f>
        <v/>
      </c>
      <c r="AT4177" s="120" t="str">
        <f t="shared" si="991"/>
        <v/>
      </c>
      <c r="AV4177" s="90" t="str">
        <f t="shared" si="981"/>
        <v/>
      </c>
      <c r="AX4177" s="90" t="str">
        <f>IF($AV4177="", "", COUNTIF($AV$11:$AV$5010, "&lt;"&amp;$AV4177)+1+COUNTIF($AV$11:$AV4177, $AV4177)-1)</f>
        <v/>
      </c>
      <c r="AZ4177" s="111" t="str">
        <f>IF($B4177="", "", SUMIF('Shopping List'!$AV$11:$AV$25, $B4177, 'Shopping List'!$BN$11:$BN$25))</f>
        <v/>
      </c>
      <c r="BB4177" s="117" t="str">
        <f t="shared" si="992"/>
        <v/>
      </c>
    </row>
    <row r="4178" spans="1:54" x14ac:dyDescent="0.25">
      <c r="A4178" s="4"/>
      <c r="B4178" s="37"/>
      <c r="C4178" s="124"/>
      <c r="D4178" s="39"/>
      <c r="E4178" s="125"/>
      <c r="F4178" s="48"/>
      <c r="G4178" s="4"/>
      <c r="H4178" s="4"/>
      <c r="I4178" s="95" t="str">
        <f>IF($C4178="", "", IF(IFERROR(INDEX(Ingredients!$C$11:$C$310, MATCH($C4178, Ingredients!$B$11:$B$310, 0)), "")="", "", IFERROR(INDEX(Ingredients!$C$11:$C$310, MATCH($C4178, Ingredients!$B$11:$B$310, 0)), "")))</f>
        <v/>
      </c>
      <c r="J4178" s="73" t="str">
        <f>IF($B4178="", "", IF(IFERROR(INDEX(Meals!$C$11:$C$260, MATCH($B4178, Meals!$B$11:$B$260, 0)), "")="", "", IFERROR(INDEX(Meals!$C$11:$C$260, MATCH($B4178, Meals!$B$11:$B$260, 0)), "")))</f>
        <v/>
      </c>
      <c r="K4178" s="4"/>
      <c r="L4178" s="72" t="str">
        <f t="shared" si="982"/>
        <v/>
      </c>
      <c r="M4178" s="73" t="str">
        <f t="shared" si="983"/>
        <v/>
      </c>
      <c r="N4178" s="4"/>
      <c r="O4178" s="78" t="str">
        <f t="shared" si="984"/>
        <v/>
      </c>
      <c r="P4178" s="79" t="str">
        <f t="shared" si="985"/>
        <v/>
      </c>
      <c r="Q4178" s="4"/>
      <c r="R4178" s="90" t="str">
        <f t="shared" si="986"/>
        <v/>
      </c>
      <c r="S4178" s="4"/>
      <c r="Y4178" s="18" t="str">
        <f t="shared" si="987"/>
        <v/>
      </c>
      <c r="AA4178" s="18" t="str">
        <f t="shared" si="978"/>
        <v/>
      </c>
      <c r="AB4178" s="18" t="str">
        <f t="shared" si="979"/>
        <v/>
      </c>
      <c r="AC4178" s="18" t="str">
        <f t="shared" si="988"/>
        <v/>
      </c>
      <c r="AD4178" s="18" t="str">
        <f t="shared" si="988"/>
        <v/>
      </c>
      <c r="AE4178" s="18" t="str">
        <f t="shared" si="989"/>
        <v/>
      </c>
      <c r="AG4178" s="95" t="str">
        <f>IF($C4178="", "", IF(IFERROR(INDEX(Ingredients!C$11:C$310, MATCH($C4178, Ingredients!$B$11:$B$310, 0)), "")="", "", IFERROR(INDEX(Ingredients!C$11:C$310, MATCH($C4178, Ingredients!$B$11:$B$310, 0)), "")))</f>
        <v/>
      </c>
      <c r="AH4178" s="105" t="str">
        <f>IF($C4178="", "", IF(IFERROR(INDEX(Ingredients!D$11:D$310, MATCH($C4178, Ingredients!$B$11:$B$310, 0)), "")="", "", IFERROR(INDEX(Ingredients!D$11:D$310, MATCH($C4178, Ingredients!$B$11:$B$310, 0)), "")))</f>
        <v/>
      </c>
      <c r="AI4178" s="106" t="str">
        <f>IF($C4178="", "", IF(IFERROR(INDEX(Ingredients!E$11:E$310, MATCH($C4178, Ingredients!$B$11:$B$310, 0)), "")="", "", IFERROR(INDEX(Ingredients!E$11:E$310, MATCH($C4178, Ingredients!$B$11:$B$310, 0)), "")))</f>
        <v/>
      </c>
      <c r="AJ4178" s="108" t="str">
        <f>IF($C4178="", "", IF(IFERROR(INDEX(Ingredients!F$11:F$310, MATCH($C4178, Ingredients!$B$11:$B$310, 0)), "")="", "", IFERROR(INDEX(Ingredients!F$11:F$310, MATCH($C4178, Ingredients!$B$11:$B$310, 0)), "")))</f>
        <v/>
      </c>
      <c r="AK4178" s="106" t="str">
        <f>IF($C4178="", "", IF(IFERROR(INDEX(Ingredients!G$11:G$310, MATCH($C4178, Ingredients!$B$11:$B$310, 0)), "")="", "", IFERROR(INDEX(Ingredients!G$11:G$310, MATCH($C4178, Ingredients!$B$11:$B$310, 0)), "")))</f>
        <v/>
      </c>
      <c r="AL4178" s="79" t="str">
        <f>IF($C4178="", "", IF(IFERROR(INDEX(Ingredients!H$11:H$310, MATCH($C4178, Ingredients!$B$11:$B$310, 0)), "")="", "", IFERROR(INDEX(Ingredients!H$11:H$310, MATCH($C4178, Ingredients!$B$11:$B$310, 0)), "")))</f>
        <v/>
      </c>
      <c r="AN4178" s="83" t="str">
        <f t="shared" si="980"/>
        <v/>
      </c>
      <c r="AP4178" s="114" t="str">
        <f t="shared" si="990"/>
        <v/>
      </c>
      <c r="AR4178" s="117" t="str">
        <f>IF($C4178="", "", IF(IFERROR(INDEX(Ingredients!$AI$11:$AI$310, MATCH($C4178, Ingredients!$B$11:$B$310, 0)), "")="", "", IFERROR(INDEX(Ingredients!$AI$11:$AI$310, MATCH($C4178, Ingredients!$B$11:$B$310, 0)), "")))</f>
        <v/>
      </c>
      <c r="AT4178" s="120" t="str">
        <f t="shared" si="991"/>
        <v/>
      </c>
      <c r="AV4178" s="90" t="str">
        <f t="shared" si="981"/>
        <v/>
      </c>
      <c r="AX4178" s="90" t="str">
        <f>IF($AV4178="", "", COUNTIF($AV$11:$AV$5010, "&lt;"&amp;$AV4178)+1+COUNTIF($AV$11:$AV4178, $AV4178)-1)</f>
        <v/>
      </c>
      <c r="AZ4178" s="111" t="str">
        <f>IF($B4178="", "", SUMIF('Shopping List'!$AV$11:$AV$25, $B4178, 'Shopping List'!$BN$11:$BN$25))</f>
        <v/>
      </c>
      <c r="BB4178" s="117" t="str">
        <f t="shared" si="992"/>
        <v/>
      </c>
    </row>
    <row r="4179" spans="1:54" x14ac:dyDescent="0.25">
      <c r="A4179" s="4"/>
      <c r="B4179" s="37"/>
      <c r="C4179" s="124"/>
      <c r="D4179" s="39"/>
      <c r="E4179" s="125"/>
      <c r="F4179" s="48"/>
      <c r="G4179" s="4"/>
      <c r="H4179" s="4"/>
      <c r="I4179" s="95" t="str">
        <f>IF($C4179="", "", IF(IFERROR(INDEX(Ingredients!$C$11:$C$310, MATCH($C4179, Ingredients!$B$11:$B$310, 0)), "")="", "", IFERROR(INDEX(Ingredients!$C$11:$C$310, MATCH($C4179, Ingredients!$B$11:$B$310, 0)), "")))</f>
        <v/>
      </c>
      <c r="J4179" s="73" t="str">
        <f>IF($B4179="", "", IF(IFERROR(INDEX(Meals!$C$11:$C$260, MATCH($B4179, Meals!$B$11:$B$260, 0)), "")="", "", IFERROR(INDEX(Meals!$C$11:$C$260, MATCH($B4179, Meals!$B$11:$B$260, 0)), "")))</f>
        <v/>
      </c>
      <c r="K4179" s="4"/>
      <c r="L4179" s="72" t="str">
        <f t="shared" si="982"/>
        <v/>
      </c>
      <c r="M4179" s="73" t="str">
        <f t="shared" si="983"/>
        <v/>
      </c>
      <c r="N4179" s="4"/>
      <c r="O4179" s="78" t="str">
        <f t="shared" si="984"/>
        <v/>
      </c>
      <c r="P4179" s="79" t="str">
        <f t="shared" si="985"/>
        <v/>
      </c>
      <c r="Q4179" s="4"/>
      <c r="R4179" s="90" t="str">
        <f t="shared" si="986"/>
        <v/>
      </c>
      <c r="S4179" s="4"/>
      <c r="Y4179" s="18" t="str">
        <f t="shared" si="987"/>
        <v/>
      </c>
      <c r="AA4179" s="18" t="str">
        <f t="shared" si="978"/>
        <v/>
      </c>
      <c r="AB4179" s="18" t="str">
        <f t="shared" si="979"/>
        <v/>
      </c>
      <c r="AC4179" s="18" t="str">
        <f t="shared" si="988"/>
        <v/>
      </c>
      <c r="AD4179" s="18" t="str">
        <f t="shared" si="988"/>
        <v/>
      </c>
      <c r="AE4179" s="18" t="str">
        <f t="shared" si="989"/>
        <v/>
      </c>
      <c r="AG4179" s="95" t="str">
        <f>IF($C4179="", "", IF(IFERROR(INDEX(Ingredients!C$11:C$310, MATCH($C4179, Ingredients!$B$11:$B$310, 0)), "")="", "", IFERROR(INDEX(Ingredients!C$11:C$310, MATCH($C4179, Ingredients!$B$11:$B$310, 0)), "")))</f>
        <v/>
      </c>
      <c r="AH4179" s="105" t="str">
        <f>IF($C4179="", "", IF(IFERROR(INDEX(Ingredients!D$11:D$310, MATCH($C4179, Ingredients!$B$11:$B$310, 0)), "")="", "", IFERROR(INDEX(Ingredients!D$11:D$310, MATCH($C4179, Ingredients!$B$11:$B$310, 0)), "")))</f>
        <v/>
      </c>
      <c r="AI4179" s="106" t="str">
        <f>IF($C4179="", "", IF(IFERROR(INDEX(Ingredients!E$11:E$310, MATCH($C4179, Ingredients!$B$11:$B$310, 0)), "")="", "", IFERROR(INDEX(Ingredients!E$11:E$310, MATCH($C4179, Ingredients!$B$11:$B$310, 0)), "")))</f>
        <v/>
      </c>
      <c r="AJ4179" s="108" t="str">
        <f>IF($C4179="", "", IF(IFERROR(INDEX(Ingredients!F$11:F$310, MATCH($C4179, Ingredients!$B$11:$B$310, 0)), "")="", "", IFERROR(INDEX(Ingredients!F$11:F$310, MATCH($C4179, Ingredients!$B$11:$B$310, 0)), "")))</f>
        <v/>
      </c>
      <c r="AK4179" s="106" t="str">
        <f>IF($C4179="", "", IF(IFERROR(INDEX(Ingredients!G$11:G$310, MATCH($C4179, Ingredients!$B$11:$B$310, 0)), "")="", "", IFERROR(INDEX(Ingredients!G$11:G$310, MATCH($C4179, Ingredients!$B$11:$B$310, 0)), "")))</f>
        <v/>
      </c>
      <c r="AL4179" s="79" t="str">
        <f>IF($C4179="", "", IF(IFERROR(INDEX(Ingredients!H$11:H$310, MATCH($C4179, Ingredients!$B$11:$B$310, 0)), "")="", "", IFERROR(INDEX(Ingredients!H$11:H$310, MATCH($C4179, Ingredients!$B$11:$B$310, 0)), "")))</f>
        <v/>
      </c>
      <c r="AN4179" s="83" t="str">
        <f t="shared" si="980"/>
        <v/>
      </c>
      <c r="AP4179" s="114" t="str">
        <f t="shared" si="990"/>
        <v/>
      </c>
      <c r="AR4179" s="117" t="str">
        <f>IF($C4179="", "", IF(IFERROR(INDEX(Ingredients!$AI$11:$AI$310, MATCH($C4179, Ingredients!$B$11:$B$310, 0)), "")="", "", IFERROR(INDEX(Ingredients!$AI$11:$AI$310, MATCH($C4179, Ingredients!$B$11:$B$310, 0)), "")))</f>
        <v/>
      </c>
      <c r="AT4179" s="120" t="str">
        <f t="shared" si="991"/>
        <v/>
      </c>
      <c r="AV4179" s="90" t="str">
        <f t="shared" si="981"/>
        <v/>
      </c>
      <c r="AX4179" s="90" t="str">
        <f>IF($AV4179="", "", COUNTIF($AV$11:$AV$5010, "&lt;"&amp;$AV4179)+1+COUNTIF($AV$11:$AV4179, $AV4179)-1)</f>
        <v/>
      </c>
      <c r="AZ4179" s="111" t="str">
        <f>IF($B4179="", "", SUMIF('Shopping List'!$AV$11:$AV$25, $B4179, 'Shopping List'!$BN$11:$BN$25))</f>
        <v/>
      </c>
      <c r="BB4179" s="117" t="str">
        <f t="shared" si="992"/>
        <v/>
      </c>
    </row>
    <row r="4180" spans="1:54" x14ac:dyDescent="0.25">
      <c r="A4180" s="4"/>
      <c r="B4180" s="37"/>
      <c r="C4180" s="124"/>
      <c r="D4180" s="39"/>
      <c r="E4180" s="125"/>
      <c r="F4180" s="48"/>
      <c r="G4180" s="4"/>
      <c r="H4180" s="4"/>
      <c r="I4180" s="95" t="str">
        <f>IF($C4180="", "", IF(IFERROR(INDEX(Ingredients!$C$11:$C$310, MATCH($C4180, Ingredients!$B$11:$B$310, 0)), "")="", "", IFERROR(INDEX(Ingredients!$C$11:$C$310, MATCH($C4180, Ingredients!$B$11:$B$310, 0)), "")))</f>
        <v/>
      </c>
      <c r="J4180" s="73" t="str">
        <f>IF($B4180="", "", IF(IFERROR(INDEX(Meals!$C$11:$C$260, MATCH($B4180, Meals!$B$11:$B$260, 0)), "")="", "", IFERROR(INDEX(Meals!$C$11:$C$260, MATCH($B4180, Meals!$B$11:$B$260, 0)), "")))</f>
        <v/>
      </c>
      <c r="K4180" s="4"/>
      <c r="L4180" s="72" t="str">
        <f t="shared" si="982"/>
        <v/>
      </c>
      <c r="M4180" s="73" t="str">
        <f t="shared" si="983"/>
        <v/>
      </c>
      <c r="N4180" s="4"/>
      <c r="O4180" s="78" t="str">
        <f t="shared" si="984"/>
        <v/>
      </c>
      <c r="P4180" s="79" t="str">
        <f t="shared" si="985"/>
        <v/>
      </c>
      <c r="Q4180" s="4"/>
      <c r="R4180" s="90" t="str">
        <f t="shared" si="986"/>
        <v/>
      </c>
      <c r="S4180" s="4"/>
      <c r="Y4180" s="18" t="str">
        <f t="shared" si="987"/>
        <v/>
      </c>
      <c r="AA4180" s="18" t="str">
        <f t="shared" si="978"/>
        <v/>
      </c>
      <c r="AB4180" s="18" t="str">
        <f t="shared" si="979"/>
        <v/>
      </c>
      <c r="AC4180" s="18" t="str">
        <f t="shared" si="988"/>
        <v/>
      </c>
      <c r="AD4180" s="18" t="str">
        <f t="shared" si="988"/>
        <v/>
      </c>
      <c r="AE4180" s="18" t="str">
        <f t="shared" si="989"/>
        <v/>
      </c>
      <c r="AG4180" s="95" t="str">
        <f>IF($C4180="", "", IF(IFERROR(INDEX(Ingredients!C$11:C$310, MATCH($C4180, Ingredients!$B$11:$B$310, 0)), "")="", "", IFERROR(INDEX(Ingredients!C$11:C$310, MATCH($C4180, Ingredients!$B$11:$B$310, 0)), "")))</f>
        <v/>
      </c>
      <c r="AH4180" s="105" t="str">
        <f>IF($C4180="", "", IF(IFERROR(INDEX(Ingredients!D$11:D$310, MATCH($C4180, Ingredients!$B$11:$B$310, 0)), "")="", "", IFERROR(INDEX(Ingredients!D$11:D$310, MATCH($C4180, Ingredients!$B$11:$B$310, 0)), "")))</f>
        <v/>
      </c>
      <c r="AI4180" s="106" t="str">
        <f>IF($C4180="", "", IF(IFERROR(INDEX(Ingredients!E$11:E$310, MATCH($C4180, Ingredients!$B$11:$B$310, 0)), "")="", "", IFERROR(INDEX(Ingredients!E$11:E$310, MATCH($C4180, Ingredients!$B$11:$B$310, 0)), "")))</f>
        <v/>
      </c>
      <c r="AJ4180" s="108" t="str">
        <f>IF($C4180="", "", IF(IFERROR(INDEX(Ingredients!F$11:F$310, MATCH($C4180, Ingredients!$B$11:$B$310, 0)), "")="", "", IFERROR(INDEX(Ingredients!F$11:F$310, MATCH($C4180, Ingredients!$B$11:$B$310, 0)), "")))</f>
        <v/>
      </c>
      <c r="AK4180" s="106" t="str">
        <f>IF($C4180="", "", IF(IFERROR(INDEX(Ingredients!G$11:G$310, MATCH($C4180, Ingredients!$B$11:$B$310, 0)), "")="", "", IFERROR(INDEX(Ingredients!G$11:G$310, MATCH($C4180, Ingredients!$B$11:$B$310, 0)), "")))</f>
        <v/>
      </c>
      <c r="AL4180" s="79" t="str">
        <f>IF($C4180="", "", IF(IFERROR(INDEX(Ingredients!H$11:H$310, MATCH($C4180, Ingredients!$B$11:$B$310, 0)), "")="", "", IFERROR(INDEX(Ingredients!H$11:H$310, MATCH($C4180, Ingredients!$B$11:$B$310, 0)), "")))</f>
        <v/>
      </c>
      <c r="AN4180" s="83" t="str">
        <f t="shared" si="980"/>
        <v/>
      </c>
      <c r="AP4180" s="114" t="str">
        <f t="shared" si="990"/>
        <v/>
      </c>
      <c r="AR4180" s="117" t="str">
        <f>IF($C4180="", "", IF(IFERROR(INDEX(Ingredients!$AI$11:$AI$310, MATCH($C4180, Ingredients!$B$11:$B$310, 0)), "")="", "", IFERROR(INDEX(Ingredients!$AI$11:$AI$310, MATCH($C4180, Ingredients!$B$11:$B$310, 0)), "")))</f>
        <v/>
      </c>
      <c r="AT4180" s="120" t="str">
        <f t="shared" si="991"/>
        <v/>
      </c>
      <c r="AV4180" s="90" t="str">
        <f t="shared" si="981"/>
        <v/>
      </c>
      <c r="AX4180" s="90" t="str">
        <f>IF($AV4180="", "", COUNTIF($AV$11:$AV$5010, "&lt;"&amp;$AV4180)+1+COUNTIF($AV$11:$AV4180, $AV4180)-1)</f>
        <v/>
      </c>
      <c r="AZ4180" s="111" t="str">
        <f>IF($B4180="", "", SUMIF('Shopping List'!$AV$11:$AV$25, $B4180, 'Shopping List'!$BN$11:$BN$25))</f>
        <v/>
      </c>
      <c r="BB4180" s="117" t="str">
        <f t="shared" si="992"/>
        <v/>
      </c>
    </row>
    <row r="4181" spans="1:54" x14ac:dyDescent="0.25">
      <c r="A4181" s="4"/>
      <c r="B4181" s="37"/>
      <c r="C4181" s="124"/>
      <c r="D4181" s="39"/>
      <c r="E4181" s="125"/>
      <c r="F4181" s="48"/>
      <c r="G4181" s="4"/>
      <c r="H4181" s="4"/>
      <c r="I4181" s="95" t="str">
        <f>IF($C4181="", "", IF(IFERROR(INDEX(Ingredients!$C$11:$C$310, MATCH($C4181, Ingredients!$B$11:$B$310, 0)), "")="", "", IFERROR(INDEX(Ingredients!$C$11:$C$310, MATCH($C4181, Ingredients!$B$11:$B$310, 0)), "")))</f>
        <v/>
      </c>
      <c r="J4181" s="73" t="str">
        <f>IF($B4181="", "", IF(IFERROR(INDEX(Meals!$C$11:$C$260, MATCH($B4181, Meals!$B$11:$B$260, 0)), "")="", "", IFERROR(INDEX(Meals!$C$11:$C$260, MATCH($B4181, Meals!$B$11:$B$260, 0)), "")))</f>
        <v/>
      </c>
      <c r="K4181" s="4"/>
      <c r="L4181" s="72" t="str">
        <f t="shared" si="982"/>
        <v/>
      </c>
      <c r="M4181" s="73" t="str">
        <f t="shared" si="983"/>
        <v/>
      </c>
      <c r="N4181" s="4"/>
      <c r="O4181" s="78" t="str">
        <f t="shared" si="984"/>
        <v/>
      </c>
      <c r="P4181" s="79" t="str">
        <f t="shared" si="985"/>
        <v/>
      </c>
      <c r="Q4181" s="4"/>
      <c r="R4181" s="90" t="str">
        <f t="shared" si="986"/>
        <v/>
      </c>
      <c r="S4181" s="4"/>
      <c r="Y4181" s="18" t="str">
        <f t="shared" si="987"/>
        <v/>
      </c>
      <c r="AA4181" s="18" t="str">
        <f t="shared" si="978"/>
        <v/>
      </c>
      <c r="AB4181" s="18" t="str">
        <f t="shared" si="979"/>
        <v/>
      </c>
      <c r="AC4181" s="18" t="str">
        <f t="shared" si="988"/>
        <v/>
      </c>
      <c r="AD4181" s="18" t="str">
        <f t="shared" si="988"/>
        <v/>
      </c>
      <c r="AE4181" s="18" t="str">
        <f t="shared" si="989"/>
        <v/>
      </c>
      <c r="AG4181" s="95" t="str">
        <f>IF($C4181="", "", IF(IFERROR(INDEX(Ingredients!C$11:C$310, MATCH($C4181, Ingredients!$B$11:$B$310, 0)), "")="", "", IFERROR(INDEX(Ingredients!C$11:C$310, MATCH($C4181, Ingredients!$B$11:$B$310, 0)), "")))</f>
        <v/>
      </c>
      <c r="AH4181" s="105" t="str">
        <f>IF($C4181="", "", IF(IFERROR(INDEX(Ingredients!D$11:D$310, MATCH($C4181, Ingredients!$B$11:$B$310, 0)), "")="", "", IFERROR(INDEX(Ingredients!D$11:D$310, MATCH($C4181, Ingredients!$B$11:$B$310, 0)), "")))</f>
        <v/>
      </c>
      <c r="AI4181" s="106" t="str">
        <f>IF($C4181="", "", IF(IFERROR(INDEX(Ingredients!E$11:E$310, MATCH($C4181, Ingredients!$B$11:$B$310, 0)), "")="", "", IFERROR(INDEX(Ingredients!E$11:E$310, MATCH($C4181, Ingredients!$B$11:$B$310, 0)), "")))</f>
        <v/>
      </c>
      <c r="AJ4181" s="108" t="str">
        <f>IF($C4181="", "", IF(IFERROR(INDEX(Ingredients!F$11:F$310, MATCH($C4181, Ingredients!$B$11:$B$310, 0)), "")="", "", IFERROR(INDEX(Ingredients!F$11:F$310, MATCH($C4181, Ingredients!$B$11:$B$310, 0)), "")))</f>
        <v/>
      </c>
      <c r="AK4181" s="106" t="str">
        <f>IF($C4181="", "", IF(IFERROR(INDEX(Ingredients!G$11:G$310, MATCH($C4181, Ingredients!$B$11:$B$310, 0)), "")="", "", IFERROR(INDEX(Ingredients!G$11:G$310, MATCH($C4181, Ingredients!$B$11:$B$310, 0)), "")))</f>
        <v/>
      </c>
      <c r="AL4181" s="79" t="str">
        <f>IF($C4181="", "", IF(IFERROR(INDEX(Ingredients!H$11:H$310, MATCH($C4181, Ingredients!$B$11:$B$310, 0)), "")="", "", IFERROR(INDEX(Ingredients!H$11:H$310, MATCH($C4181, Ingredients!$B$11:$B$310, 0)), "")))</f>
        <v/>
      </c>
      <c r="AN4181" s="83" t="str">
        <f t="shared" si="980"/>
        <v/>
      </c>
      <c r="AP4181" s="114" t="str">
        <f t="shared" si="990"/>
        <v/>
      </c>
      <c r="AR4181" s="117" t="str">
        <f>IF($C4181="", "", IF(IFERROR(INDEX(Ingredients!$AI$11:$AI$310, MATCH($C4181, Ingredients!$B$11:$B$310, 0)), "")="", "", IFERROR(INDEX(Ingredients!$AI$11:$AI$310, MATCH($C4181, Ingredients!$B$11:$B$310, 0)), "")))</f>
        <v/>
      </c>
      <c r="AT4181" s="120" t="str">
        <f t="shared" si="991"/>
        <v/>
      </c>
      <c r="AV4181" s="90" t="str">
        <f t="shared" si="981"/>
        <v/>
      </c>
      <c r="AX4181" s="90" t="str">
        <f>IF($AV4181="", "", COUNTIF($AV$11:$AV$5010, "&lt;"&amp;$AV4181)+1+COUNTIF($AV$11:$AV4181, $AV4181)-1)</f>
        <v/>
      </c>
      <c r="AZ4181" s="111" t="str">
        <f>IF($B4181="", "", SUMIF('Shopping List'!$AV$11:$AV$25, $B4181, 'Shopping List'!$BN$11:$BN$25))</f>
        <v/>
      </c>
      <c r="BB4181" s="117" t="str">
        <f t="shared" si="992"/>
        <v/>
      </c>
    </row>
    <row r="4182" spans="1:54" x14ac:dyDescent="0.25">
      <c r="A4182" s="4"/>
      <c r="B4182" s="37"/>
      <c r="C4182" s="124"/>
      <c r="D4182" s="39"/>
      <c r="E4182" s="125"/>
      <c r="F4182" s="48"/>
      <c r="G4182" s="4"/>
      <c r="H4182" s="4"/>
      <c r="I4182" s="95" t="str">
        <f>IF($C4182="", "", IF(IFERROR(INDEX(Ingredients!$C$11:$C$310, MATCH($C4182, Ingredients!$B$11:$B$310, 0)), "")="", "", IFERROR(INDEX(Ingredients!$C$11:$C$310, MATCH($C4182, Ingredients!$B$11:$B$310, 0)), "")))</f>
        <v/>
      </c>
      <c r="J4182" s="73" t="str">
        <f>IF($B4182="", "", IF(IFERROR(INDEX(Meals!$C$11:$C$260, MATCH($B4182, Meals!$B$11:$B$260, 0)), "")="", "", IFERROR(INDEX(Meals!$C$11:$C$260, MATCH($B4182, Meals!$B$11:$B$260, 0)), "")))</f>
        <v/>
      </c>
      <c r="K4182" s="4"/>
      <c r="L4182" s="72" t="str">
        <f t="shared" si="982"/>
        <v/>
      </c>
      <c r="M4182" s="73" t="str">
        <f t="shared" si="983"/>
        <v/>
      </c>
      <c r="N4182" s="4"/>
      <c r="O4182" s="78" t="str">
        <f t="shared" si="984"/>
        <v/>
      </c>
      <c r="P4182" s="79" t="str">
        <f t="shared" si="985"/>
        <v/>
      </c>
      <c r="Q4182" s="4"/>
      <c r="R4182" s="90" t="str">
        <f t="shared" si="986"/>
        <v/>
      </c>
      <c r="S4182" s="4"/>
      <c r="Y4182" s="18" t="str">
        <f t="shared" si="987"/>
        <v/>
      </c>
      <c r="AA4182" s="18" t="str">
        <f t="shared" si="978"/>
        <v/>
      </c>
      <c r="AB4182" s="18" t="str">
        <f t="shared" si="979"/>
        <v/>
      </c>
      <c r="AC4182" s="18" t="str">
        <f t="shared" si="988"/>
        <v/>
      </c>
      <c r="AD4182" s="18" t="str">
        <f t="shared" si="988"/>
        <v/>
      </c>
      <c r="AE4182" s="18" t="str">
        <f t="shared" si="989"/>
        <v/>
      </c>
      <c r="AG4182" s="95" t="str">
        <f>IF($C4182="", "", IF(IFERROR(INDEX(Ingredients!C$11:C$310, MATCH($C4182, Ingredients!$B$11:$B$310, 0)), "")="", "", IFERROR(INDEX(Ingredients!C$11:C$310, MATCH($C4182, Ingredients!$B$11:$B$310, 0)), "")))</f>
        <v/>
      </c>
      <c r="AH4182" s="105" t="str">
        <f>IF($C4182="", "", IF(IFERROR(INDEX(Ingredients!D$11:D$310, MATCH($C4182, Ingredients!$B$11:$B$310, 0)), "")="", "", IFERROR(INDEX(Ingredients!D$11:D$310, MATCH($C4182, Ingredients!$B$11:$B$310, 0)), "")))</f>
        <v/>
      </c>
      <c r="AI4182" s="106" t="str">
        <f>IF($C4182="", "", IF(IFERROR(INDEX(Ingredients!E$11:E$310, MATCH($C4182, Ingredients!$B$11:$B$310, 0)), "")="", "", IFERROR(INDEX(Ingredients!E$11:E$310, MATCH($C4182, Ingredients!$B$11:$B$310, 0)), "")))</f>
        <v/>
      </c>
      <c r="AJ4182" s="108" t="str">
        <f>IF($C4182="", "", IF(IFERROR(INDEX(Ingredients!F$11:F$310, MATCH($C4182, Ingredients!$B$11:$B$310, 0)), "")="", "", IFERROR(INDEX(Ingredients!F$11:F$310, MATCH($C4182, Ingredients!$B$11:$B$310, 0)), "")))</f>
        <v/>
      </c>
      <c r="AK4182" s="106" t="str">
        <f>IF($C4182="", "", IF(IFERROR(INDEX(Ingredients!G$11:G$310, MATCH($C4182, Ingredients!$B$11:$B$310, 0)), "")="", "", IFERROR(INDEX(Ingredients!G$11:G$310, MATCH($C4182, Ingredients!$B$11:$B$310, 0)), "")))</f>
        <v/>
      </c>
      <c r="AL4182" s="79" t="str">
        <f>IF($C4182="", "", IF(IFERROR(INDEX(Ingredients!H$11:H$310, MATCH($C4182, Ingredients!$B$11:$B$310, 0)), "")="", "", IFERROR(INDEX(Ingredients!H$11:H$310, MATCH($C4182, Ingredients!$B$11:$B$310, 0)), "")))</f>
        <v/>
      </c>
      <c r="AN4182" s="83" t="str">
        <f t="shared" si="980"/>
        <v/>
      </c>
      <c r="AP4182" s="114" t="str">
        <f t="shared" si="990"/>
        <v/>
      </c>
      <c r="AR4182" s="117" t="str">
        <f>IF($C4182="", "", IF(IFERROR(INDEX(Ingredients!$AI$11:$AI$310, MATCH($C4182, Ingredients!$B$11:$B$310, 0)), "")="", "", IFERROR(INDEX(Ingredients!$AI$11:$AI$310, MATCH($C4182, Ingredients!$B$11:$B$310, 0)), "")))</f>
        <v/>
      </c>
      <c r="AT4182" s="120" t="str">
        <f t="shared" si="991"/>
        <v/>
      </c>
      <c r="AV4182" s="90" t="str">
        <f t="shared" si="981"/>
        <v/>
      </c>
      <c r="AX4182" s="90" t="str">
        <f>IF($AV4182="", "", COUNTIF($AV$11:$AV$5010, "&lt;"&amp;$AV4182)+1+COUNTIF($AV$11:$AV4182, $AV4182)-1)</f>
        <v/>
      </c>
      <c r="AZ4182" s="111" t="str">
        <f>IF($B4182="", "", SUMIF('Shopping List'!$AV$11:$AV$25, $B4182, 'Shopping List'!$BN$11:$BN$25))</f>
        <v/>
      </c>
      <c r="BB4182" s="117" t="str">
        <f t="shared" si="992"/>
        <v/>
      </c>
    </row>
    <row r="4183" spans="1:54" x14ac:dyDescent="0.25">
      <c r="A4183" s="4"/>
      <c r="B4183" s="37"/>
      <c r="C4183" s="124"/>
      <c r="D4183" s="39"/>
      <c r="E4183" s="125"/>
      <c r="F4183" s="48"/>
      <c r="G4183" s="4"/>
      <c r="H4183" s="4"/>
      <c r="I4183" s="95" t="str">
        <f>IF($C4183="", "", IF(IFERROR(INDEX(Ingredients!$C$11:$C$310, MATCH($C4183, Ingredients!$B$11:$B$310, 0)), "")="", "", IFERROR(INDEX(Ingredients!$C$11:$C$310, MATCH($C4183, Ingredients!$B$11:$B$310, 0)), "")))</f>
        <v/>
      </c>
      <c r="J4183" s="73" t="str">
        <f>IF($B4183="", "", IF(IFERROR(INDEX(Meals!$C$11:$C$260, MATCH($B4183, Meals!$B$11:$B$260, 0)), "")="", "", IFERROR(INDEX(Meals!$C$11:$C$260, MATCH($B4183, Meals!$B$11:$B$260, 0)), "")))</f>
        <v/>
      </c>
      <c r="K4183" s="4"/>
      <c r="L4183" s="72" t="str">
        <f t="shared" si="982"/>
        <v/>
      </c>
      <c r="M4183" s="73" t="str">
        <f t="shared" si="983"/>
        <v/>
      </c>
      <c r="N4183" s="4"/>
      <c r="O4183" s="78" t="str">
        <f t="shared" si="984"/>
        <v/>
      </c>
      <c r="P4183" s="79" t="str">
        <f t="shared" si="985"/>
        <v/>
      </c>
      <c r="Q4183" s="4"/>
      <c r="R4183" s="90" t="str">
        <f t="shared" si="986"/>
        <v/>
      </c>
      <c r="S4183" s="4"/>
      <c r="Y4183" s="18" t="str">
        <f t="shared" si="987"/>
        <v/>
      </c>
      <c r="AA4183" s="18" t="str">
        <f t="shared" si="978"/>
        <v/>
      </c>
      <c r="AB4183" s="18" t="str">
        <f t="shared" si="979"/>
        <v/>
      </c>
      <c r="AC4183" s="18" t="str">
        <f t="shared" si="988"/>
        <v/>
      </c>
      <c r="AD4183" s="18" t="str">
        <f t="shared" si="988"/>
        <v/>
      </c>
      <c r="AE4183" s="18" t="str">
        <f t="shared" si="989"/>
        <v/>
      </c>
      <c r="AG4183" s="95" t="str">
        <f>IF($C4183="", "", IF(IFERROR(INDEX(Ingredients!C$11:C$310, MATCH($C4183, Ingredients!$B$11:$B$310, 0)), "")="", "", IFERROR(INDEX(Ingredients!C$11:C$310, MATCH($C4183, Ingredients!$B$11:$B$310, 0)), "")))</f>
        <v/>
      </c>
      <c r="AH4183" s="105" t="str">
        <f>IF($C4183="", "", IF(IFERROR(INDEX(Ingredients!D$11:D$310, MATCH($C4183, Ingredients!$B$11:$B$310, 0)), "")="", "", IFERROR(INDEX(Ingredients!D$11:D$310, MATCH($C4183, Ingredients!$B$11:$B$310, 0)), "")))</f>
        <v/>
      </c>
      <c r="AI4183" s="106" t="str">
        <f>IF($C4183="", "", IF(IFERROR(INDEX(Ingredients!E$11:E$310, MATCH($C4183, Ingredients!$B$11:$B$310, 0)), "")="", "", IFERROR(INDEX(Ingredients!E$11:E$310, MATCH($C4183, Ingredients!$B$11:$B$310, 0)), "")))</f>
        <v/>
      </c>
      <c r="AJ4183" s="108" t="str">
        <f>IF($C4183="", "", IF(IFERROR(INDEX(Ingredients!F$11:F$310, MATCH($C4183, Ingredients!$B$11:$B$310, 0)), "")="", "", IFERROR(INDEX(Ingredients!F$11:F$310, MATCH($C4183, Ingredients!$B$11:$B$310, 0)), "")))</f>
        <v/>
      </c>
      <c r="AK4183" s="106" t="str">
        <f>IF($C4183="", "", IF(IFERROR(INDEX(Ingredients!G$11:G$310, MATCH($C4183, Ingredients!$B$11:$B$310, 0)), "")="", "", IFERROR(INDEX(Ingredients!G$11:G$310, MATCH($C4183, Ingredients!$B$11:$B$310, 0)), "")))</f>
        <v/>
      </c>
      <c r="AL4183" s="79" t="str">
        <f>IF($C4183="", "", IF(IFERROR(INDEX(Ingredients!H$11:H$310, MATCH($C4183, Ingredients!$B$11:$B$310, 0)), "")="", "", IFERROR(INDEX(Ingredients!H$11:H$310, MATCH($C4183, Ingredients!$B$11:$B$310, 0)), "")))</f>
        <v/>
      </c>
      <c r="AN4183" s="83" t="str">
        <f t="shared" si="980"/>
        <v/>
      </c>
      <c r="AP4183" s="114" t="str">
        <f t="shared" si="990"/>
        <v/>
      </c>
      <c r="AR4183" s="117" t="str">
        <f>IF($C4183="", "", IF(IFERROR(INDEX(Ingredients!$AI$11:$AI$310, MATCH($C4183, Ingredients!$B$11:$B$310, 0)), "")="", "", IFERROR(INDEX(Ingredients!$AI$11:$AI$310, MATCH($C4183, Ingredients!$B$11:$B$310, 0)), "")))</f>
        <v/>
      </c>
      <c r="AT4183" s="120" t="str">
        <f t="shared" si="991"/>
        <v/>
      </c>
      <c r="AV4183" s="90" t="str">
        <f t="shared" si="981"/>
        <v/>
      </c>
      <c r="AX4183" s="90" t="str">
        <f>IF($AV4183="", "", COUNTIF($AV$11:$AV$5010, "&lt;"&amp;$AV4183)+1+COUNTIF($AV$11:$AV4183, $AV4183)-1)</f>
        <v/>
      </c>
      <c r="AZ4183" s="111" t="str">
        <f>IF($B4183="", "", SUMIF('Shopping List'!$AV$11:$AV$25, $B4183, 'Shopping List'!$BN$11:$BN$25))</f>
        <v/>
      </c>
      <c r="BB4183" s="117" t="str">
        <f t="shared" si="992"/>
        <v/>
      </c>
    </row>
    <row r="4184" spans="1:54" x14ac:dyDescent="0.25">
      <c r="A4184" s="4"/>
      <c r="B4184" s="37"/>
      <c r="C4184" s="124"/>
      <c r="D4184" s="39"/>
      <c r="E4184" s="125"/>
      <c r="F4184" s="48"/>
      <c r="G4184" s="4"/>
      <c r="H4184" s="4"/>
      <c r="I4184" s="95" t="str">
        <f>IF($C4184="", "", IF(IFERROR(INDEX(Ingredients!$C$11:$C$310, MATCH($C4184, Ingredients!$B$11:$B$310, 0)), "")="", "", IFERROR(INDEX(Ingredients!$C$11:$C$310, MATCH($C4184, Ingredients!$B$11:$B$310, 0)), "")))</f>
        <v/>
      </c>
      <c r="J4184" s="73" t="str">
        <f>IF($B4184="", "", IF(IFERROR(INDEX(Meals!$C$11:$C$260, MATCH($B4184, Meals!$B$11:$B$260, 0)), "")="", "", IFERROR(INDEX(Meals!$C$11:$C$260, MATCH($B4184, Meals!$B$11:$B$260, 0)), "")))</f>
        <v/>
      </c>
      <c r="K4184" s="4"/>
      <c r="L4184" s="72" t="str">
        <f t="shared" si="982"/>
        <v/>
      </c>
      <c r="M4184" s="73" t="str">
        <f t="shared" si="983"/>
        <v/>
      </c>
      <c r="N4184" s="4"/>
      <c r="O4184" s="78" t="str">
        <f t="shared" si="984"/>
        <v/>
      </c>
      <c r="P4184" s="79" t="str">
        <f t="shared" si="985"/>
        <v/>
      </c>
      <c r="Q4184" s="4"/>
      <c r="R4184" s="90" t="str">
        <f t="shared" si="986"/>
        <v/>
      </c>
      <c r="S4184" s="4"/>
      <c r="Y4184" s="18" t="str">
        <f t="shared" si="987"/>
        <v/>
      </c>
      <c r="AA4184" s="18" t="str">
        <f t="shared" si="978"/>
        <v/>
      </c>
      <c r="AB4184" s="18" t="str">
        <f t="shared" si="979"/>
        <v/>
      </c>
      <c r="AC4184" s="18" t="str">
        <f t="shared" si="988"/>
        <v/>
      </c>
      <c r="AD4184" s="18" t="str">
        <f t="shared" si="988"/>
        <v/>
      </c>
      <c r="AE4184" s="18" t="str">
        <f t="shared" si="989"/>
        <v/>
      </c>
      <c r="AG4184" s="95" t="str">
        <f>IF($C4184="", "", IF(IFERROR(INDEX(Ingredients!C$11:C$310, MATCH($C4184, Ingredients!$B$11:$B$310, 0)), "")="", "", IFERROR(INDEX(Ingredients!C$11:C$310, MATCH($C4184, Ingredients!$B$11:$B$310, 0)), "")))</f>
        <v/>
      </c>
      <c r="AH4184" s="105" t="str">
        <f>IF($C4184="", "", IF(IFERROR(INDEX(Ingredients!D$11:D$310, MATCH($C4184, Ingredients!$B$11:$B$310, 0)), "")="", "", IFERROR(INDEX(Ingredients!D$11:D$310, MATCH($C4184, Ingredients!$B$11:$B$310, 0)), "")))</f>
        <v/>
      </c>
      <c r="AI4184" s="106" t="str">
        <f>IF($C4184="", "", IF(IFERROR(INDEX(Ingredients!E$11:E$310, MATCH($C4184, Ingredients!$B$11:$B$310, 0)), "")="", "", IFERROR(INDEX(Ingredients!E$11:E$310, MATCH($C4184, Ingredients!$B$11:$B$310, 0)), "")))</f>
        <v/>
      </c>
      <c r="AJ4184" s="108" t="str">
        <f>IF($C4184="", "", IF(IFERROR(INDEX(Ingredients!F$11:F$310, MATCH($C4184, Ingredients!$B$11:$B$310, 0)), "")="", "", IFERROR(INDEX(Ingredients!F$11:F$310, MATCH($C4184, Ingredients!$B$11:$B$310, 0)), "")))</f>
        <v/>
      </c>
      <c r="AK4184" s="106" t="str">
        <f>IF($C4184="", "", IF(IFERROR(INDEX(Ingredients!G$11:G$310, MATCH($C4184, Ingredients!$B$11:$B$310, 0)), "")="", "", IFERROR(INDEX(Ingredients!G$11:G$310, MATCH($C4184, Ingredients!$B$11:$B$310, 0)), "")))</f>
        <v/>
      </c>
      <c r="AL4184" s="79" t="str">
        <f>IF($C4184="", "", IF(IFERROR(INDEX(Ingredients!H$11:H$310, MATCH($C4184, Ingredients!$B$11:$B$310, 0)), "")="", "", IFERROR(INDEX(Ingredients!H$11:H$310, MATCH($C4184, Ingredients!$B$11:$B$310, 0)), "")))</f>
        <v/>
      </c>
      <c r="AN4184" s="83" t="str">
        <f t="shared" si="980"/>
        <v/>
      </c>
      <c r="AP4184" s="114" t="str">
        <f t="shared" si="990"/>
        <v/>
      </c>
      <c r="AR4184" s="117" t="str">
        <f>IF($C4184="", "", IF(IFERROR(INDEX(Ingredients!$AI$11:$AI$310, MATCH($C4184, Ingredients!$B$11:$B$310, 0)), "")="", "", IFERROR(INDEX(Ingredients!$AI$11:$AI$310, MATCH($C4184, Ingredients!$B$11:$B$310, 0)), "")))</f>
        <v/>
      </c>
      <c r="AT4184" s="120" t="str">
        <f t="shared" si="991"/>
        <v/>
      </c>
      <c r="AV4184" s="90" t="str">
        <f t="shared" si="981"/>
        <v/>
      </c>
      <c r="AX4184" s="90" t="str">
        <f>IF($AV4184="", "", COUNTIF($AV$11:$AV$5010, "&lt;"&amp;$AV4184)+1+COUNTIF($AV$11:$AV4184, $AV4184)-1)</f>
        <v/>
      </c>
      <c r="AZ4184" s="111" t="str">
        <f>IF($B4184="", "", SUMIF('Shopping List'!$AV$11:$AV$25, $B4184, 'Shopping List'!$BN$11:$BN$25))</f>
        <v/>
      </c>
      <c r="BB4184" s="117" t="str">
        <f t="shared" si="992"/>
        <v/>
      </c>
    </row>
    <row r="4185" spans="1:54" x14ac:dyDescent="0.25">
      <c r="A4185" s="4"/>
      <c r="B4185" s="37"/>
      <c r="C4185" s="124"/>
      <c r="D4185" s="39"/>
      <c r="E4185" s="125"/>
      <c r="F4185" s="48"/>
      <c r="G4185" s="4"/>
      <c r="H4185" s="4"/>
      <c r="I4185" s="95" t="str">
        <f>IF($C4185="", "", IF(IFERROR(INDEX(Ingredients!$C$11:$C$310, MATCH($C4185, Ingredients!$B$11:$B$310, 0)), "")="", "", IFERROR(INDEX(Ingredients!$C$11:$C$310, MATCH($C4185, Ingredients!$B$11:$B$310, 0)), "")))</f>
        <v/>
      </c>
      <c r="J4185" s="73" t="str">
        <f>IF($B4185="", "", IF(IFERROR(INDEX(Meals!$C$11:$C$260, MATCH($B4185, Meals!$B$11:$B$260, 0)), "")="", "", IFERROR(INDEX(Meals!$C$11:$C$260, MATCH($B4185, Meals!$B$11:$B$260, 0)), "")))</f>
        <v/>
      </c>
      <c r="K4185" s="4"/>
      <c r="L4185" s="72" t="str">
        <f t="shared" si="982"/>
        <v/>
      </c>
      <c r="M4185" s="73" t="str">
        <f t="shared" si="983"/>
        <v/>
      </c>
      <c r="N4185" s="4"/>
      <c r="O4185" s="78" t="str">
        <f t="shared" si="984"/>
        <v/>
      </c>
      <c r="P4185" s="79" t="str">
        <f t="shared" si="985"/>
        <v/>
      </c>
      <c r="Q4185" s="4"/>
      <c r="R4185" s="90" t="str">
        <f t="shared" si="986"/>
        <v/>
      </c>
      <c r="S4185" s="4"/>
      <c r="Y4185" s="18" t="str">
        <f t="shared" si="987"/>
        <v/>
      </c>
      <c r="AA4185" s="18" t="str">
        <f t="shared" si="978"/>
        <v/>
      </c>
      <c r="AB4185" s="18" t="str">
        <f t="shared" si="979"/>
        <v/>
      </c>
      <c r="AC4185" s="18" t="str">
        <f t="shared" si="988"/>
        <v/>
      </c>
      <c r="AD4185" s="18" t="str">
        <f t="shared" si="988"/>
        <v/>
      </c>
      <c r="AE4185" s="18" t="str">
        <f t="shared" si="989"/>
        <v/>
      </c>
      <c r="AG4185" s="95" t="str">
        <f>IF($C4185="", "", IF(IFERROR(INDEX(Ingredients!C$11:C$310, MATCH($C4185, Ingredients!$B$11:$B$310, 0)), "")="", "", IFERROR(INDEX(Ingredients!C$11:C$310, MATCH($C4185, Ingredients!$B$11:$B$310, 0)), "")))</f>
        <v/>
      </c>
      <c r="AH4185" s="105" t="str">
        <f>IF($C4185="", "", IF(IFERROR(INDEX(Ingredients!D$11:D$310, MATCH($C4185, Ingredients!$B$11:$B$310, 0)), "")="", "", IFERROR(INDEX(Ingredients!D$11:D$310, MATCH($C4185, Ingredients!$B$11:$B$310, 0)), "")))</f>
        <v/>
      </c>
      <c r="AI4185" s="106" t="str">
        <f>IF($C4185="", "", IF(IFERROR(INDEX(Ingredients!E$11:E$310, MATCH($C4185, Ingredients!$B$11:$B$310, 0)), "")="", "", IFERROR(INDEX(Ingredients!E$11:E$310, MATCH($C4185, Ingredients!$B$11:$B$310, 0)), "")))</f>
        <v/>
      </c>
      <c r="AJ4185" s="108" t="str">
        <f>IF($C4185="", "", IF(IFERROR(INDEX(Ingredients!F$11:F$310, MATCH($C4185, Ingredients!$B$11:$B$310, 0)), "")="", "", IFERROR(INDEX(Ingredients!F$11:F$310, MATCH($C4185, Ingredients!$B$11:$B$310, 0)), "")))</f>
        <v/>
      </c>
      <c r="AK4185" s="106" t="str">
        <f>IF($C4185="", "", IF(IFERROR(INDEX(Ingredients!G$11:G$310, MATCH($C4185, Ingredients!$B$11:$B$310, 0)), "")="", "", IFERROR(INDEX(Ingredients!G$11:G$310, MATCH($C4185, Ingredients!$B$11:$B$310, 0)), "")))</f>
        <v/>
      </c>
      <c r="AL4185" s="79" t="str">
        <f>IF($C4185="", "", IF(IFERROR(INDEX(Ingredients!H$11:H$310, MATCH($C4185, Ingredients!$B$11:$B$310, 0)), "")="", "", IFERROR(INDEX(Ingredients!H$11:H$310, MATCH($C4185, Ingredients!$B$11:$B$310, 0)), "")))</f>
        <v/>
      </c>
      <c r="AN4185" s="83" t="str">
        <f t="shared" si="980"/>
        <v/>
      </c>
      <c r="AP4185" s="114" t="str">
        <f t="shared" si="990"/>
        <v/>
      </c>
      <c r="AR4185" s="117" t="str">
        <f>IF($C4185="", "", IF(IFERROR(INDEX(Ingredients!$AI$11:$AI$310, MATCH($C4185, Ingredients!$B$11:$B$310, 0)), "")="", "", IFERROR(INDEX(Ingredients!$AI$11:$AI$310, MATCH($C4185, Ingredients!$B$11:$B$310, 0)), "")))</f>
        <v/>
      </c>
      <c r="AT4185" s="120" t="str">
        <f t="shared" si="991"/>
        <v/>
      </c>
      <c r="AV4185" s="90" t="str">
        <f t="shared" si="981"/>
        <v/>
      </c>
      <c r="AX4185" s="90" t="str">
        <f>IF($AV4185="", "", COUNTIF($AV$11:$AV$5010, "&lt;"&amp;$AV4185)+1+COUNTIF($AV$11:$AV4185, $AV4185)-1)</f>
        <v/>
      </c>
      <c r="AZ4185" s="111" t="str">
        <f>IF($B4185="", "", SUMIF('Shopping List'!$AV$11:$AV$25, $B4185, 'Shopping List'!$BN$11:$BN$25))</f>
        <v/>
      </c>
      <c r="BB4185" s="117" t="str">
        <f t="shared" si="992"/>
        <v/>
      </c>
    </row>
    <row r="4186" spans="1:54" x14ac:dyDescent="0.25">
      <c r="A4186" s="4"/>
      <c r="B4186" s="37"/>
      <c r="C4186" s="124"/>
      <c r="D4186" s="39"/>
      <c r="E4186" s="125"/>
      <c r="F4186" s="48"/>
      <c r="G4186" s="4"/>
      <c r="H4186" s="4"/>
      <c r="I4186" s="95" t="str">
        <f>IF($C4186="", "", IF(IFERROR(INDEX(Ingredients!$C$11:$C$310, MATCH($C4186, Ingredients!$B$11:$B$310, 0)), "")="", "", IFERROR(INDEX(Ingredients!$C$11:$C$310, MATCH($C4186, Ingredients!$B$11:$B$310, 0)), "")))</f>
        <v/>
      </c>
      <c r="J4186" s="73" t="str">
        <f>IF($B4186="", "", IF(IFERROR(INDEX(Meals!$C$11:$C$260, MATCH($B4186, Meals!$B$11:$B$260, 0)), "")="", "", IFERROR(INDEX(Meals!$C$11:$C$260, MATCH($B4186, Meals!$B$11:$B$260, 0)), "")))</f>
        <v/>
      </c>
      <c r="K4186" s="4"/>
      <c r="L4186" s="72" t="str">
        <f t="shared" si="982"/>
        <v/>
      </c>
      <c r="M4186" s="73" t="str">
        <f t="shared" si="983"/>
        <v/>
      </c>
      <c r="N4186" s="4"/>
      <c r="O4186" s="78" t="str">
        <f t="shared" si="984"/>
        <v/>
      </c>
      <c r="P4186" s="79" t="str">
        <f t="shared" si="985"/>
        <v/>
      </c>
      <c r="Q4186" s="4"/>
      <c r="R4186" s="90" t="str">
        <f t="shared" si="986"/>
        <v/>
      </c>
      <c r="S4186" s="4"/>
      <c r="Y4186" s="18" t="str">
        <f t="shared" si="987"/>
        <v/>
      </c>
      <c r="AA4186" s="18" t="str">
        <f t="shared" si="978"/>
        <v/>
      </c>
      <c r="AB4186" s="18" t="str">
        <f t="shared" si="979"/>
        <v/>
      </c>
      <c r="AC4186" s="18" t="str">
        <f t="shared" si="988"/>
        <v/>
      </c>
      <c r="AD4186" s="18" t="str">
        <f t="shared" si="988"/>
        <v/>
      </c>
      <c r="AE4186" s="18" t="str">
        <f t="shared" si="989"/>
        <v/>
      </c>
      <c r="AG4186" s="95" t="str">
        <f>IF($C4186="", "", IF(IFERROR(INDEX(Ingredients!C$11:C$310, MATCH($C4186, Ingredients!$B$11:$B$310, 0)), "")="", "", IFERROR(INDEX(Ingredients!C$11:C$310, MATCH($C4186, Ingredients!$B$11:$B$310, 0)), "")))</f>
        <v/>
      </c>
      <c r="AH4186" s="105" t="str">
        <f>IF($C4186="", "", IF(IFERROR(INDEX(Ingredients!D$11:D$310, MATCH($C4186, Ingredients!$B$11:$B$310, 0)), "")="", "", IFERROR(INDEX(Ingredients!D$11:D$310, MATCH($C4186, Ingredients!$B$11:$B$310, 0)), "")))</f>
        <v/>
      </c>
      <c r="AI4186" s="106" t="str">
        <f>IF($C4186="", "", IF(IFERROR(INDEX(Ingredients!E$11:E$310, MATCH($C4186, Ingredients!$B$11:$B$310, 0)), "")="", "", IFERROR(INDEX(Ingredients!E$11:E$310, MATCH($C4186, Ingredients!$B$11:$B$310, 0)), "")))</f>
        <v/>
      </c>
      <c r="AJ4186" s="108" t="str">
        <f>IF($C4186="", "", IF(IFERROR(INDEX(Ingredients!F$11:F$310, MATCH($C4186, Ingredients!$B$11:$B$310, 0)), "")="", "", IFERROR(INDEX(Ingredients!F$11:F$310, MATCH($C4186, Ingredients!$B$11:$B$310, 0)), "")))</f>
        <v/>
      </c>
      <c r="AK4186" s="106" t="str">
        <f>IF($C4186="", "", IF(IFERROR(INDEX(Ingredients!G$11:G$310, MATCH($C4186, Ingredients!$B$11:$B$310, 0)), "")="", "", IFERROR(INDEX(Ingredients!G$11:G$310, MATCH($C4186, Ingredients!$B$11:$B$310, 0)), "")))</f>
        <v/>
      </c>
      <c r="AL4186" s="79" t="str">
        <f>IF($C4186="", "", IF(IFERROR(INDEX(Ingredients!H$11:H$310, MATCH($C4186, Ingredients!$B$11:$B$310, 0)), "")="", "", IFERROR(INDEX(Ingredients!H$11:H$310, MATCH($C4186, Ingredients!$B$11:$B$310, 0)), "")))</f>
        <v/>
      </c>
      <c r="AN4186" s="83" t="str">
        <f t="shared" si="980"/>
        <v/>
      </c>
      <c r="AP4186" s="114" t="str">
        <f t="shared" si="990"/>
        <v/>
      </c>
      <c r="AR4186" s="117" t="str">
        <f>IF($C4186="", "", IF(IFERROR(INDEX(Ingredients!$AI$11:$AI$310, MATCH($C4186, Ingredients!$B$11:$B$310, 0)), "")="", "", IFERROR(INDEX(Ingredients!$AI$11:$AI$310, MATCH($C4186, Ingredients!$B$11:$B$310, 0)), "")))</f>
        <v/>
      </c>
      <c r="AT4186" s="120" t="str">
        <f t="shared" si="991"/>
        <v/>
      </c>
      <c r="AV4186" s="90" t="str">
        <f t="shared" si="981"/>
        <v/>
      </c>
      <c r="AX4186" s="90" t="str">
        <f>IF($AV4186="", "", COUNTIF($AV$11:$AV$5010, "&lt;"&amp;$AV4186)+1+COUNTIF($AV$11:$AV4186, $AV4186)-1)</f>
        <v/>
      </c>
      <c r="AZ4186" s="111" t="str">
        <f>IF($B4186="", "", SUMIF('Shopping List'!$AV$11:$AV$25, $B4186, 'Shopping List'!$BN$11:$BN$25))</f>
        <v/>
      </c>
      <c r="BB4186" s="117" t="str">
        <f t="shared" si="992"/>
        <v/>
      </c>
    </row>
    <row r="4187" spans="1:54" x14ac:dyDescent="0.25">
      <c r="A4187" s="4"/>
      <c r="B4187" s="37"/>
      <c r="C4187" s="124"/>
      <c r="D4187" s="39"/>
      <c r="E4187" s="125"/>
      <c r="F4187" s="48"/>
      <c r="G4187" s="4"/>
      <c r="H4187" s="4"/>
      <c r="I4187" s="95" t="str">
        <f>IF($C4187="", "", IF(IFERROR(INDEX(Ingredients!$C$11:$C$310, MATCH($C4187, Ingredients!$B$11:$B$310, 0)), "")="", "", IFERROR(INDEX(Ingredients!$C$11:$C$310, MATCH($C4187, Ingredients!$B$11:$B$310, 0)), "")))</f>
        <v/>
      </c>
      <c r="J4187" s="73" t="str">
        <f>IF($B4187="", "", IF(IFERROR(INDEX(Meals!$C$11:$C$260, MATCH($B4187, Meals!$B$11:$B$260, 0)), "")="", "", IFERROR(INDEX(Meals!$C$11:$C$260, MATCH($B4187, Meals!$B$11:$B$260, 0)), "")))</f>
        <v/>
      </c>
      <c r="K4187" s="4"/>
      <c r="L4187" s="72" t="str">
        <f t="shared" si="982"/>
        <v/>
      </c>
      <c r="M4187" s="73" t="str">
        <f t="shared" si="983"/>
        <v/>
      </c>
      <c r="N4187" s="4"/>
      <c r="O4187" s="78" t="str">
        <f t="shared" si="984"/>
        <v/>
      </c>
      <c r="P4187" s="79" t="str">
        <f t="shared" si="985"/>
        <v/>
      </c>
      <c r="Q4187" s="4"/>
      <c r="R4187" s="90" t="str">
        <f t="shared" si="986"/>
        <v/>
      </c>
      <c r="S4187" s="4"/>
      <c r="Y4187" s="18" t="str">
        <f t="shared" si="987"/>
        <v/>
      </c>
      <c r="AA4187" s="18" t="str">
        <f t="shared" si="978"/>
        <v/>
      </c>
      <c r="AB4187" s="18" t="str">
        <f t="shared" si="979"/>
        <v/>
      </c>
      <c r="AC4187" s="18" t="str">
        <f t="shared" si="988"/>
        <v/>
      </c>
      <c r="AD4187" s="18" t="str">
        <f t="shared" si="988"/>
        <v/>
      </c>
      <c r="AE4187" s="18" t="str">
        <f t="shared" si="989"/>
        <v/>
      </c>
      <c r="AG4187" s="95" t="str">
        <f>IF($C4187="", "", IF(IFERROR(INDEX(Ingredients!C$11:C$310, MATCH($C4187, Ingredients!$B$11:$B$310, 0)), "")="", "", IFERROR(INDEX(Ingredients!C$11:C$310, MATCH($C4187, Ingredients!$B$11:$B$310, 0)), "")))</f>
        <v/>
      </c>
      <c r="AH4187" s="105" t="str">
        <f>IF($C4187="", "", IF(IFERROR(INDEX(Ingredients!D$11:D$310, MATCH($C4187, Ingredients!$B$11:$B$310, 0)), "")="", "", IFERROR(INDEX(Ingredients!D$11:D$310, MATCH($C4187, Ingredients!$B$11:$B$310, 0)), "")))</f>
        <v/>
      </c>
      <c r="AI4187" s="106" t="str">
        <f>IF($C4187="", "", IF(IFERROR(INDEX(Ingredients!E$11:E$310, MATCH($C4187, Ingredients!$B$11:$B$310, 0)), "")="", "", IFERROR(INDEX(Ingredients!E$11:E$310, MATCH($C4187, Ingredients!$B$11:$B$310, 0)), "")))</f>
        <v/>
      </c>
      <c r="AJ4187" s="108" t="str">
        <f>IF($C4187="", "", IF(IFERROR(INDEX(Ingredients!F$11:F$310, MATCH($C4187, Ingredients!$B$11:$B$310, 0)), "")="", "", IFERROR(INDEX(Ingredients!F$11:F$310, MATCH($C4187, Ingredients!$B$11:$B$310, 0)), "")))</f>
        <v/>
      </c>
      <c r="AK4187" s="106" t="str">
        <f>IF($C4187="", "", IF(IFERROR(INDEX(Ingredients!G$11:G$310, MATCH($C4187, Ingredients!$B$11:$B$310, 0)), "")="", "", IFERROR(INDEX(Ingredients!G$11:G$310, MATCH($C4187, Ingredients!$B$11:$B$310, 0)), "")))</f>
        <v/>
      </c>
      <c r="AL4187" s="79" t="str">
        <f>IF($C4187="", "", IF(IFERROR(INDEX(Ingredients!H$11:H$310, MATCH($C4187, Ingredients!$B$11:$B$310, 0)), "")="", "", IFERROR(INDEX(Ingredients!H$11:H$310, MATCH($C4187, Ingredients!$B$11:$B$310, 0)), "")))</f>
        <v/>
      </c>
      <c r="AN4187" s="83" t="str">
        <f t="shared" si="980"/>
        <v/>
      </c>
      <c r="AP4187" s="114" t="str">
        <f t="shared" si="990"/>
        <v/>
      </c>
      <c r="AR4187" s="117" t="str">
        <f>IF($C4187="", "", IF(IFERROR(INDEX(Ingredients!$AI$11:$AI$310, MATCH($C4187, Ingredients!$B$11:$B$310, 0)), "")="", "", IFERROR(INDEX(Ingredients!$AI$11:$AI$310, MATCH($C4187, Ingredients!$B$11:$B$310, 0)), "")))</f>
        <v/>
      </c>
      <c r="AT4187" s="120" t="str">
        <f t="shared" si="991"/>
        <v/>
      </c>
      <c r="AV4187" s="90" t="str">
        <f t="shared" si="981"/>
        <v/>
      </c>
      <c r="AX4187" s="90" t="str">
        <f>IF($AV4187="", "", COUNTIF($AV$11:$AV$5010, "&lt;"&amp;$AV4187)+1+COUNTIF($AV$11:$AV4187, $AV4187)-1)</f>
        <v/>
      </c>
      <c r="AZ4187" s="111" t="str">
        <f>IF($B4187="", "", SUMIF('Shopping List'!$AV$11:$AV$25, $B4187, 'Shopping List'!$BN$11:$BN$25))</f>
        <v/>
      </c>
      <c r="BB4187" s="117" t="str">
        <f t="shared" si="992"/>
        <v/>
      </c>
    </row>
    <row r="4188" spans="1:54" x14ac:dyDescent="0.25">
      <c r="A4188" s="4"/>
      <c r="B4188" s="37"/>
      <c r="C4188" s="124"/>
      <c r="D4188" s="39"/>
      <c r="E4188" s="125"/>
      <c r="F4188" s="48"/>
      <c r="G4188" s="4"/>
      <c r="H4188" s="4"/>
      <c r="I4188" s="95" t="str">
        <f>IF($C4188="", "", IF(IFERROR(INDEX(Ingredients!$C$11:$C$310, MATCH($C4188, Ingredients!$B$11:$B$310, 0)), "")="", "", IFERROR(INDEX(Ingredients!$C$11:$C$310, MATCH($C4188, Ingredients!$B$11:$B$310, 0)), "")))</f>
        <v/>
      </c>
      <c r="J4188" s="73" t="str">
        <f>IF($B4188="", "", IF(IFERROR(INDEX(Meals!$C$11:$C$260, MATCH($B4188, Meals!$B$11:$B$260, 0)), "")="", "", IFERROR(INDEX(Meals!$C$11:$C$260, MATCH($B4188, Meals!$B$11:$B$260, 0)), "")))</f>
        <v/>
      </c>
      <c r="K4188" s="4"/>
      <c r="L4188" s="72" t="str">
        <f t="shared" si="982"/>
        <v/>
      </c>
      <c r="M4188" s="73" t="str">
        <f t="shared" si="983"/>
        <v/>
      </c>
      <c r="N4188" s="4"/>
      <c r="O4188" s="78" t="str">
        <f t="shared" si="984"/>
        <v/>
      </c>
      <c r="P4188" s="79" t="str">
        <f t="shared" si="985"/>
        <v/>
      </c>
      <c r="Q4188" s="4"/>
      <c r="R4188" s="90" t="str">
        <f t="shared" si="986"/>
        <v/>
      </c>
      <c r="S4188" s="4"/>
      <c r="Y4188" s="18" t="str">
        <f t="shared" si="987"/>
        <v/>
      </c>
      <c r="AA4188" s="18" t="str">
        <f t="shared" si="978"/>
        <v/>
      </c>
      <c r="AB4188" s="18" t="str">
        <f t="shared" si="979"/>
        <v/>
      </c>
      <c r="AC4188" s="18" t="str">
        <f t="shared" si="988"/>
        <v/>
      </c>
      <c r="AD4188" s="18" t="str">
        <f t="shared" si="988"/>
        <v/>
      </c>
      <c r="AE4188" s="18" t="str">
        <f t="shared" si="989"/>
        <v/>
      </c>
      <c r="AG4188" s="95" t="str">
        <f>IF($C4188="", "", IF(IFERROR(INDEX(Ingredients!C$11:C$310, MATCH($C4188, Ingredients!$B$11:$B$310, 0)), "")="", "", IFERROR(INDEX(Ingredients!C$11:C$310, MATCH($C4188, Ingredients!$B$11:$B$310, 0)), "")))</f>
        <v/>
      </c>
      <c r="AH4188" s="105" t="str">
        <f>IF($C4188="", "", IF(IFERROR(INDEX(Ingredients!D$11:D$310, MATCH($C4188, Ingredients!$B$11:$B$310, 0)), "")="", "", IFERROR(INDEX(Ingredients!D$11:D$310, MATCH($C4188, Ingredients!$B$11:$B$310, 0)), "")))</f>
        <v/>
      </c>
      <c r="AI4188" s="106" t="str">
        <f>IF($C4188="", "", IF(IFERROR(INDEX(Ingredients!E$11:E$310, MATCH($C4188, Ingredients!$B$11:$B$310, 0)), "")="", "", IFERROR(INDEX(Ingredients!E$11:E$310, MATCH($C4188, Ingredients!$B$11:$B$310, 0)), "")))</f>
        <v/>
      </c>
      <c r="AJ4188" s="108" t="str">
        <f>IF($C4188="", "", IF(IFERROR(INDEX(Ingredients!F$11:F$310, MATCH($C4188, Ingredients!$B$11:$B$310, 0)), "")="", "", IFERROR(INDEX(Ingredients!F$11:F$310, MATCH($C4188, Ingredients!$B$11:$B$310, 0)), "")))</f>
        <v/>
      </c>
      <c r="AK4188" s="106" t="str">
        <f>IF($C4188="", "", IF(IFERROR(INDEX(Ingredients!G$11:G$310, MATCH($C4188, Ingredients!$B$11:$B$310, 0)), "")="", "", IFERROR(INDEX(Ingredients!G$11:G$310, MATCH($C4188, Ingredients!$B$11:$B$310, 0)), "")))</f>
        <v/>
      </c>
      <c r="AL4188" s="79" t="str">
        <f>IF($C4188="", "", IF(IFERROR(INDEX(Ingredients!H$11:H$310, MATCH($C4188, Ingredients!$B$11:$B$310, 0)), "")="", "", IFERROR(INDEX(Ingredients!H$11:H$310, MATCH($C4188, Ingredients!$B$11:$B$310, 0)), "")))</f>
        <v/>
      </c>
      <c r="AN4188" s="83" t="str">
        <f t="shared" si="980"/>
        <v/>
      </c>
      <c r="AP4188" s="114" t="str">
        <f t="shared" si="990"/>
        <v/>
      </c>
      <c r="AR4188" s="117" t="str">
        <f>IF($C4188="", "", IF(IFERROR(INDEX(Ingredients!$AI$11:$AI$310, MATCH($C4188, Ingredients!$B$11:$B$310, 0)), "")="", "", IFERROR(INDEX(Ingredients!$AI$11:$AI$310, MATCH($C4188, Ingredients!$B$11:$B$310, 0)), "")))</f>
        <v/>
      </c>
      <c r="AT4188" s="120" t="str">
        <f t="shared" si="991"/>
        <v/>
      </c>
      <c r="AV4188" s="90" t="str">
        <f t="shared" si="981"/>
        <v/>
      </c>
      <c r="AX4188" s="90" t="str">
        <f>IF($AV4188="", "", COUNTIF($AV$11:$AV$5010, "&lt;"&amp;$AV4188)+1+COUNTIF($AV$11:$AV4188, $AV4188)-1)</f>
        <v/>
      </c>
      <c r="AZ4188" s="111" t="str">
        <f>IF($B4188="", "", SUMIF('Shopping List'!$AV$11:$AV$25, $B4188, 'Shopping List'!$BN$11:$BN$25))</f>
        <v/>
      </c>
      <c r="BB4188" s="117" t="str">
        <f t="shared" si="992"/>
        <v/>
      </c>
    </row>
    <row r="4189" spans="1:54" x14ac:dyDescent="0.25">
      <c r="A4189" s="4"/>
      <c r="B4189" s="37"/>
      <c r="C4189" s="124"/>
      <c r="D4189" s="39"/>
      <c r="E4189" s="125"/>
      <c r="F4189" s="48"/>
      <c r="G4189" s="4"/>
      <c r="H4189" s="4"/>
      <c r="I4189" s="95" t="str">
        <f>IF($C4189="", "", IF(IFERROR(INDEX(Ingredients!$C$11:$C$310, MATCH($C4189, Ingredients!$B$11:$B$310, 0)), "")="", "", IFERROR(INDEX(Ingredients!$C$11:$C$310, MATCH($C4189, Ingredients!$B$11:$B$310, 0)), "")))</f>
        <v/>
      </c>
      <c r="J4189" s="73" t="str">
        <f>IF($B4189="", "", IF(IFERROR(INDEX(Meals!$C$11:$C$260, MATCH($B4189, Meals!$B$11:$B$260, 0)), "")="", "", IFERROR(INDEX(Meals!$C$11:$C$260, MATCH($B4189, Meals!$B$11:$B$260, 0)), "")))</f>
        <v/>
      </c>
      <c r="K4189" s="4"/>
      <c r="L4189" s="72" t="str">
        <f t="shared" si="982"/>
        <v/>
      </c>
      <c r="M4189" s="73" t="str">
        <f t="shared" si="983"/>
        <v/>
      </c>
      <c r="N4189" s="4"/>
      <c r="O4189" s="78" t="str">
        <f t="shared" si="984"/>
        <v/>
      </c>
      <c r="P4189" s="79" t="str">
        <f t="shared" si="985"/>
        <v/>
      </c>
      <c r="Q4189" s="4"/>
      <c r="R4189" s="90" t="str">
        <f t="shared" si="986"/>
        <v/>
      </c>
      <c r="S4189" s="4"/>
      <c r="Y4189" s="18" t="str">
        <f t="shared" si="987"/>
        <v/>
      </c>
      <c r="AA4189" s="18" t="str">
        <f t="shared" si="978"/>
        <v/>
      </c>
      <c r="AB4189" s="18" t="str">
        <f t="shared" si="979"/>
        <v/>
      </c>
      <c r="AC4189" s="18" t="str">
        <f t="shared" si="988"/>
        <v/>
      </c>
      <c r="AD4189" s="18" t="str">
        <f t="shared" si="988"/>
        <v/>
      </c>
      <c r="AE4189" s="18" t="str">
        <f t="shared" si="989"/>
        <v/>
      </c>
      <c r="AG4189" s="95" t="str">
        <f>IF($C4189="", "", IF(IFERROR(INDEX(Ingredients!C$11:C$310, MATCH($C4189, Ingredients!$B$11:$B$310, 0)), "")="", "", IFERROR(INDEX(Ingredients!C$11:C$310, MATCH($C4189, Ingredients!$B$11:$B$310, 0)), "")))</f>
        <v/>
      </c>
      <c r="AH4189" s="105" t="str">
        <f>IF($C4189="", "", IF(IFERROR(INDEX(Ingredients!D$11:D$310, MATCH($C4189, Ingredients!$B$11:$B$310, 0)), "")="", "", IFERROR(INDEX(Ingredients!D$11:D$310, MATCH($C4189, Ingredients!$B$11:$B$310, 0)), "")))</f>
        <v/>
      </c>
      <c r="AI4189" s="106" t="str">
        <f>IF($C4189="", "", IF(IFERROR(INDEX(Ingredients!E$11:E$310, MATCH($C4189, Ingredients!$B$11:$B$310, 0)), "")="", "", IFERROR(INDEX(Ingredients!E$11:E$310, MATCH($C4189, Ingredients!$B$11:$B$310, 0)), "")))</f>
        <v/>
      </c>
      <c r="AJ4189" s="108" t="str">
        <f>IF($C4189="", "", IF(IFERROR(INDEX(Ingredients!F$11:F$310, MATCH($C4189, Ingredients!$B$11:$B$310, 0)), "")="", "", IFERROR(INDEX(Ingredients!F$11:F$310, MATCH($C4189, Ingredients!$B$11:$B$310, 0)), "")))</f>
        <v/>
      </c>
      <c r="AK4189" s="106" t="str">
        <f>IF($C4189="", "", IF(IFERROR(INDEX(Ingredients!G$11:G$310, MATCH($C4189, Ingredients!$B$11:$B$310, 0)), "")="", "", IFERROR(INDEX(Ingredients!G$11:G$310, MATCH($C4189, Ingredients!$B$11:$B$310, 0)), "")))</f>
        <v/>
      </c>
      <c r="AL4189" s="79" t="str">
        <f>IF($C4189="", "", IF(IFERROR(INDEX(Ingredients!H$11:H$310, MATCH($C4189, Ingredients!$B$11:$B$310, 0)), "")="", "", IFERROR(INDEX(Ingredients!H$11:H$310, MATCH($C4189, Ingredients!$B$11:$B$310, 0)), "")))</f>
        <v/>
      </c>
      <c r="AN4189" s="83" t="str">
        <f t="shared" si="980"/>
        <v/>
      </c>
      <c r="AP4189" s="114" t="str">
        <f t="shared" si="990"/>
        <v/>
      </c>
      <c r="AR4189" s="117" t="str">
        <f>IF($C4189="", "", IF(IFERROR(INDEX(Ingredients!$AI$11:$AI$310, MATCH($C4189, Ingredients!$B$11:$B$310, 0)), "")="", "", IFERROR(INDEX(Ingredients!$AI$11:$AI$310, MATCH($C4189, Ingredients!$B$11:$B$310, 0)), "")))</f>
        <v/>
      </c>
      <c r="AT4189" s="120" t="str">
        <f t="shared" si="991"/>
        <v/>
      </c>
      <c r="AV4189" s="90" t="str">
        <f t="shared" si="981"/>
        <v/>
      </c>
      <c r="AX4189" s="90" t="str">
        <f>IF($AV4189="", "", COUNTIF($AV$11:$AV$5010, "&lt;"&amp;$AV4189)+1+COUNTIF($AV$11:$AV4189, $AV4189)-1)</f>
        <v/>
      </c>
      <c r="AZ4189" s="111" t="str">
        <f>IF($B4189="", "", SUMIF('Shopping List'!$AV$11:$AV$25, $B4189, 'Shopping List'!$BN$11:$BN$25))</f>
        <v/>
      </c>
      <c r="BB4189" s="117" t="str">
        <f t="shared" si="992"/>
        <v/>
      </c>
    </row>
    <row r="4190" spans="1:54" x14ac:dyDescent="0.25">
      <c r="A4190" s="4"/>
      <c r="B4190" s="37"/>
      <c r="C4190" s="124"/>
      <c r="D4190" s="39"/>
      <c r="E4190" s="125"/>
      <c r="F4190" s="48"/>
      <c r="G4190" s="4"/>
      <c r="H4190" s="4"/>
      <c r="I4190" s="95" t="str">
        <f>IF($C4190="", "", IF(IFERROR(INDEX(Ingredients!$C$11:$C$310, MATCH($C4190, Ingredients!$B$11:$B$310, 0)), "")="", "", IFERROR(INDEX(Ingredients!$C$11:$C$310, MATCH($C4190, Ingredients!$B$11:$B$310, 0)), "")))</f>
        <v/>
      </c>
      <c r="J4190" s="73" t="str">
        <f>IF($B4190="", "", IF(IFERROR(INDEX(Meals!$C$11:$C$260, MATCH($B4190, Meals!$B$11:$B$260, 0)), "")="", "", IFERROR(INDEX(Meals!$C$11:$C$260, MATCH($B4190, Meals!$B$11:$B$260, 0)), "")))</f>
        <v/>
      </c>
      <c r="K4190" s="4"/>
      <c r="L4190" s="72" t="str">
        <f t="shared" si="982"/>
        <v/>
      </c>
      <c r="M4190" s="73" t="str">
        <f t="shared" si="983"/>
        <v/>
      </c>
      <c r="N4190" s="4"/>
      <c r="O4190" s="78" t="str">
        <f t="shared" si="984"/>
        <v/>
      </c>
      <c r="P4190" s="79" t="str">
        <f t="shared" si="985"/>
        <v/>
      </c>
      <c r="Q4190" s="4"/>
      <c r="R4190" s="90" t="str">
        <f t="shared" si="986"/>
        <v/>
      </c>
      <c r="S4190" s="4"/>
      <c r="Y4190" s="18" t="str">
        <f t="shared" si="987"/>
        <v/>
      </c>
      <c r="AA4190" s="18" t="str">
        <f t="shared" si="978"/>
        <v/>
      </c>
      <c r="AB4190" s="18" t="str">
        <f t="shared" si="979"/>
        <v/>
      </c>
      <c r="AC4190" s="18" t="str">
        <f t="shared" si="988"/>
        <v/>
      </c>
      <c r="AD4190" s="18" t="str">
        <f t="shared" si="988"/>
        <v/>
      </c>
      <c r="AE4190" s="18" t="str">
        <f t="shared" si="989"/>
        <v/>
      </c>
      <c r="AG4190" s="95" t="str">
        <f>IF($C4190="", "", IF(IFERROR(INDEX(Ingredients!C$11:C$310, MATCH($C4190, Ingredients!$B$11:$B$310, 0)), "")="", "", IFERROR(INDEX(Ingredients!C$11:C$310, MATCH($C4190, Ingredients!$B$11:$B$310, 0)), "")))</f>
        <v/>
      </c>
      <c r="AH4190" s="105" t="str">
        <f>IF($C4190="", "", IF(IFERROR(INDEX(Ingredients!D$11:D$310, MATCH($C4190, Ingredients!$B$11:$B$310, 0)), "")="", "", IFERROR(INDEX(Ingredients!D$11:D$310, MATCH($C4190, Ingredients!$B$11:$B$310, 0)), "")))</f>
        <v/>
      </c>
      <c r="AI4190" s="106" t="str">
        <f>IF($C4190="", "", IF(IFERROR(INDEX(Ingredients!E$11:E$310, MATCH($C4190, Ingredients!$B$11:$B$310, 0)), "")="", "", IFERROR(INDEX(Ingredients!E$11:E$310, MATCH($C4190, Ingredients!$B$11:$B$310, 0)), "")))</f>
        <v/>
      </c>
      <c r="AJ4190" s="108" t="str">
        <f>IF($C4190="", "", IF(IFERROR(INDEX(Ingredients!F$11:F$310, MATCH($C4190, Ingredients!$B$11:$B$310, 0)), "")="", "", IFERROR(INDEX(Ingredients!F$11:F$310, MATCH($C4190, Ingredients!$B$11:$B$310, 0)), "")))</f>
        <v/>
      </c>
      <c r="AK4190" s="106" t="str">
        <f>IF($C4190="", "", IF(IFERROR(INDEX(Ingredients!G$11:G$310, MATCH($C4190, Ingredients!$B$11:$B$310, 0)), "")="", "", IFERROR(INDEX(Ingredients!G$11:G$310, MATCH($C4190, Ingredients!$B$11:$B$310, 0)), "")))</f>
        <v/>
      </c>
      <c r="AL4190" s="79" t="str">
        <f>IF($C4190="", "", IF(IFERROR(INDEX(Ingredients!H$11:H$310, MATCH($C4190, Ingredients!$B$11:$B$310, 0)), "")="", "", IFERROR(INDEX(Ingredients!H$11:H$310, MATCH($C4190, Ingredients!$B$11:$B$310, 0)), "")))</f>
        <v/>
      </c>
      <c r="AN4190" s="83" t="str">
        <f t="shared" si="980"/>
        <v/>
      </c>
      <c r="AP4190" s="114" t="str">
        <f t="shared" si="990"/>
        <v/>
      </c>
      <c r="AR4190" s="117" t="str">
        <f>IF($C4190="", "", IF(IFERROR(INDEX(Ingredients!$AI$11:$AI$310, MATCH($C4190, Ingredients!$B$11:$B$310, 0)), "")="", "", IFERROR(INDEX(Ingredients!$AI$11:$AI$310, MATCH($C4190, Ingredients!$B$11:$B$310, 0)), "")))</f>
        <v/>
      </c>
      <c r="AT4190" s="120" t="str">
        <f t="shared" si="991"/>
        <v/>
      </c>
      <c r="AV4190" s="90" t="str">
        <f t="shared" si="981"/>
        <v/>
      </c>
      <c r="AX4190" s="90" t="str">
        <f>IF($AV4190="", "", COUNTIF($AV$11:$AV$5010, "&lt;"&amp;$AV4190)+1+COUNTIF($AV$11:$AV4190, $AV4190)-1)</f>
        <v/>
      </c>
      <c r="AZ4190" s="111" t="str">
        <f>IF($B4190="", "", SUMIF('Shopping List'!$AV$11:$AV$25, $B4190, 'Shopping List'!$BN$11:$BN$25))</f>
        <v/>
      </c>
      <c r="BB4190" s="117" t="str">
        <f t="shared" si="992"/>
        <v/>
      </c>
    </row>
    <row r="4191" spans="1:54" x14ac:dyDescent="0.25">
      <c r="A4191" s="4"/>
      <c r="B4191" s="37"/>
      <c r="C4191" s="124"/>
      <c r="D4191" s="39"/>
      <c r="E4191" s="125"/>
      <c r="F4191" s="48"/>
      <c r="G4191" s="4"/>
      <c r="H4191" s="4"/>
      <c r="I4191" s="95" t="str">
        <f>IF($C4191="", "", IF(IFERROR(INDEX(Ingredients!$C$11:$C$310, MATCH($C4191, Ingredients!$B$11:$B$310, 0)), "")="", "", IFERROR(INDEX(Ingredients!$C$11:$C$310, MATCH($C4191, Ingredients!$B$11:$B$310, 0)), "")))</f>
        <v/>
      </c>
      <c r="J4191" s="73" t="str">
        <f>IF($B4191="", "", IF(IFERROR(INDEX(Meals!$C$11:$C$260, MATCH($B4191, Meals!$B$11:$B$260, 0)), "")="", "", IFERROR(INDEX(Meals!$C$11:$C$260, MATCH($B4191, Meals!$B$11:$B$260, 0)), "")))</f>
        <v/>
      </c>
      <c r="K4191" s="4"/>
      <c r="L4191" s="72" t="str">
        <f t="shared" si="982"/>
        <v/>
      </c>
      <c r="M4191" s="73" t="str">
        <f t="shared" si="983"/>
        <v/>
      </c>
      <c r="N4191" s="4"/>
      <c r="O4191" s="78" t="str">
        <f t="shared" si="984"/>
        <v/>
      </c>
      <c r="P4191" s="79" t="str">
        <f t="shared" si="985"/>
        <v/>
      </c>
      <c r="Q4191" s="4"/>
      <c r="R4191" s="90" t="str">
        <f t="shared" si="986"/>
        <v/>
      </c>
      <c r="S4191" s="4"/>
      <c r="Y4191" s="18" t="str">
        <f t="shared" si="987"/>
        <v/>
      </c>
      <c r="AA4191" s="18" t="str">
        <f t="shared" si="978"/>
        <v/>
      </c>
      <c r="AB4191" s="18" t="str">
        <f t="shared" si="979"/>
        <v/>
      </c>
      <c r="AC4191" s="18" t="str">
        <f t="shared" si="988"/>
        <v/>
      </c>
      <c r="AD4191" s="18" t="str">
        <f t="shared" si="988"/>
        <v/>
      </c>
      <c r="AE4191" s="18" t="str">
        <f t="shared" si="989"/>
        <v/>
      </c>
      <c r="AG4191" s="95" t="str">
        <f>IF($C4191="", "", IF(IFERROR(INDEX(Ingredients!C$11:C$310, MATCH($C4191, Ingredients!$B$11:$B$310, 0)), "")="", "", IFERROR(INDEX(Ingredients!C$11:C$310, MATCH($C4191, Ingredients!$B$11:$B$310, 0)), "")))</f>
        <v/>
      </c>
      <c r="AH4191" s="105" t="str">
        <f>IF($C4191="", "", IF(IFERROR(INDEX(Ingredients!D$11:D$310, MATCH($C4191, Ingredients!$B$11:$B$310, 0)), "")="", "", IFERROR(INDEX(Ingredients!D$11:D$310, MATCH($C4191, Ingredients!$B$11:$B$310, 0)), "")))</f>
        <v/>
      </c>
      <c r="AI4191" s="106" t="str">
        <f>IF($C4191="", "", IF(IFERROR(INDEX(Ingredients!E$11:E$310, MATCH($C4191, Ingredients!$B$11:$B$310, 0)), "")="", "", IFERROR(INDEX(Ingredients!E$11:E$310, MATCH($C4191, Ingredients!$B$11:$B$310, 0)), "")))</f>
        <v/>
      </c>
      <c r="AJ4191" s="108" t="str">
        <f>IF($C4191="", "", IF(IFERROR(INDEX(Ingredients!F$11:F$310, MATCH($C4191, Ingredients!$B$11:$B$310, 0)), "")="", "", IFERROR(INDEX(Ingredients!F$11:F$310, MATCH($C4191, Ingredients!$B$11:$B$310, 0)), "")))</f>
        <v/>
      </c>
      <c r="AK4191" s="106" t="str">
        <f>IF($C4191="", "", IF(IFERROR(INDEX(Ingredients!G$11:G$310, MATCH($C4191, Ingredients!$B$11:$B$310, 0)), "")="", "", IFERROR(INDEX(Ingredients!G$11:G$310, MATCH($C4191, Ingredients!$B$11:$B$310, 0)), "")))</f>
        <v/>
      </c>
      <c r="AL4191" s="79" t="str">
        <f>IF($C4191="", "", IF(IFERROR(INDEX(Ingredients!H$11:H$310, MATCH($C4191, Ingredients!$B$11:$B$310, 0)), "")="", "", IFERROR(INDEX(Ingredients!H$11:H$310, MATCH($C4191, Ingredients!$B$11:$B$310, 0)), "")))</f>
        <v/>
      </c>
      <c r="AN4191" s="83" t="str">
        <f t="shared" si="980"/>
        <v/>
      </c>
      <c r="AP4191" s="114" t="str">
        <f t="shared" si="990"/>
        <v/>
      </c>
      <c r="AR4191" s="117" t="str">
        <f>IF($C4191="", "", IF(IFERROR(INDEX(Ingredients!$AI$11:$AI$310, MATCH($C4191, Ingredients!$B$11:$B$310, 0)), "")="", "", IFERROR(INDEX(Ingredients!$AI$11:$AI$310, MATCH($C4191, Ingredients!$B$11:$B$310, 0)), "")))</f>
        <v/>
      </c>
      <c r="AT4191" s="120" t="str">
        <f t="shared" si="991"/>
        <v/>
      </c>
      <c r="AV4191" s="90" t="str">
        <f t="shared" si="981"/>
        <v/>
      </c>
      <c r="AX4191" s="90" t="str">
        <f>IF($AV4191="", "", COUNTIF($AV$11:$AV$5010, "&lt;"&amp;$AV4191)+1+COUNTIF($AV$11:$AV4191, $AV4191)-1)</f>
        <v/>
      </c>
      <c r="AZ4191" s="111" t="str">
        <f>IF($B4191="", "", SUMIF('Shopping List'!$AV$11:$AV$25, $B4191, 'Shopping List'!$BN$11:$BN$25))</f>
        <v/>
      </c>
      <c r="BB4191" s="117" t="str">
        <f t="shared" si="992"/>
        <v/>
      </c>
    </row>
    <row r="4192" spans="1:54" x14ac:dyDescent="0.25">
      <c r="A4192" s="4"/>
      <c r="B4192" s="37"/>
      <c r="C4192" s="124"/>
      <c r="D4192" s="39"/>
      <c r="E4192" s="125"/>
      <c r="F4192" s="48"/>
      <c r="G4192" s="4"/>
      <c r="H4192" s="4"/>
      <c r="I4192" s="95" t="str">
        <f>IF($C4192="", "", IF(IFERROR(INDEX(Ingredients!$C$11:$C$310, MATCH($C4192, Ingredients!$B$11:$B$310, 0)), "")="", "", IFERROR(INDEX(Ingredients!$C$11:$C$310, MATCH($C4192, Ingredients!$B$11:$B$310, 0)), "")))</f>
        <v/>
      </c>
      <c r="J4192" s="73" t="str">
        <f>IF($B4192="", "", IF(IFERROR(INDEX(Meals!$C$11:$C$260, MATCH($B4192, Meals!$B$11:$B$260, 0)), "")="", "", IFERROR(INDEX(Meals!$C$11:$C$260, MATCH($B4192, Meals!$B$11:$B$260, 0)), "")))</f>
        <v/>
      </c>
      <c r="K4192" s="4"/>
      <c r="L4192" s="72" t="str">
        <f t="shared" si="982"/>
        <v/>
      </c>
      <c r="M4192" s="73" t="str">
        <f t="shared" si="983"/>
        <v/>
      </c>
      <c r="N4192" s="4"/>
      <c r="O4192" s="78" t="str">
        <f t="shared" si="984"/>
        <v/>
      </c>
      <c r="P4192" s="79" t="str">
        <f t="shared" si="985"/>
        <v/>
      </c>
      <c r="Q4192" s="4"/>
      <c r="R4192" s="90" t="str">
        <f t="shared" si="986"/>
        <v/>
      </c>
      <c r="S4192" s="4"/>
      <c r="Y4192" s="18" t="str">
        <f t="shared" si="987"/>
        <v/>
      </c>
      <c r="AA4192" s="18" t="str">
        <f t="shared" si="978"/>
        <v/>
      </c>
      <c r="AB4192" s="18" t="str">
        <f t="shared" si="979"/>
        <v/>
      </c>
      <c r="AC4192" s="18" t="str">
        <f t="shared" si="988"/>
        <v/>
      </c>
      <c r="AD4192" s="18" t="str">
        <f t="shared" si="988"/>
        <v/>
      </c>
      <c r="AE4192" s="18" t="str">
        <f t="shared" si="989"/>
        <v/>
      </c>
      <c r="AG4192" s="95" t="str">
        <f>IF($C4192="", "", IF(IFERROR(INDEX(Ingredients!C$11:C$310, MATCH($C4192, Ingredients!$B$11:$B$310, 0)), "")="", "", IFERROR(INDEX(Ingredients!C$11:C$310, MATCH($C4192, Ingredients!$B$11:$B$310, 0)), "")))</f>
        <v/>
      </c>
      <c r="AH4192" s="105" t="str">
        <f>IF($C4192="", "", IF(IFERROR(INDEX(Ingredients!D$11:D$310, MATCH($C4192, Ingredients!$B$11:$B$310, 0)), "")="", "", IFERROR(INDEX(Ingredients!D$11:D$310, MATCH($C4192, Ingredients!$B$11:$B$310, 0)), "")))</f>
        <v/>
      </c>
      <c r="AI4192" s="106" t="str">
        <f>IF($C4192="", "", IF(IFERROR(INDEX(Ingredients!E$11:E$310, MATCH($C4192, Ingredients!$B$11:$B$310, 0)), "")="", "", IFERROR(INDEX(Ingredients!E$11:E$310, MATCH($C4192, Ingredients!$B$11:$B$310, 0)), "")))</f>
        <v/>
      </c>
      <c r="AJ4192" s="108" t="str">
        <f>IF($C4192="", "", IF(IFERROR(INDEX(Ingredients!F$11:F$310, MATCH($C4192, Ingredients!$B$11:$B$310, 0)), "")="", "", IFERROR(INDEX(Ingredients!F$11:F$310, MATCH($C4192, Ingredients!$B$11:$B$310, 0)), "")))</f>
        <v/>
      </c>
      <c r="AK4192" s="106" t="str">
        <f>IF($C4192="", "", IF(IFERROR(INDEX(Ingredients!G$11:G$310, MATCH($C4192, Ingredients!$B$11:$B$310, 0)), "")="", "", IFERROR(INDEX(Ingredients!G$11:G$310, MATCH($C4192, Ingredients!$B$11:$B$310, 0)), "")))</f>
        <v/>
      </c>
      <c r="AL4192" s="79" t="str">
        <f>IF($C4192="", "", IF(IFERROR(INDEX(Ingredients!H$11:H$310, MATCH($C4192, Ingredients!$B$11:$B$310, 0)), "")="", "", IFERROR(INDEX(Ingredients!H$11:H$310, MATCH($C4192, Ingredients!$B$11:$B$310, 0)), "")))</f>
        <v/>
      </c>
      <c r="AN4192" s="83" t="str">
        <f t="shared" si="980"/>
        <v/>
      </c>
      <c r="AP4192" s="114" t="str">
        <f t="shared" si="990"/>
        <v/>
      </c>
      <c r="AR4192" s="117" t="str">
        <f>IF($C4192="", "", IF(IFERROR(INDEX(Ingredients!$AI$11:$AI$310, MATCH($C4192, Ingredients!$B$11:$B$310, 0)), "")="", "", IFERROR(INDEX(Ingredients!$AI$11:$AI$310, MATCH($C4192, Ingredients!$B$11:$B$310, 0)), "")))</f>
        <v/>
      </c>
      <c r="AT4192" s="120" t="str">
        <f t="shared" si="991"/>
        <v/>
      </c>
      <c r="AV4192" s="90" t="str">
        <f t="shared" si="981"/>
        <v/>
      </c>
      <c r="AX4192" s="90" t="str">
        <f>IF($AV4192="", "", COUNTIF($AV$11:$AV$5010, "&lt;"&amp;$AV4192)+1+COUNTIF($AV$11:$AV4192, $AV4192)-1)</f>
        <v/>
      </c>
      <c r="AZ4192" s="111" t="str">
        <f>IF($B4192="", "", SUMIF('Shopping List'!$AV$11:$AV$25, $B4192, 'Shopping List'!$BN$11:$BN$25))</f>
        <v/>
      </c>
      <c r="BB4192" s="117" t="str">
        <f t="shared" si="992"/>
        <v/>
      </c>
    </row>
    <row r="4193" spans="1:54" x14ac:dyDescent="0.25">
      <c r="A4193" s="4"/>
      <c r="B4193" s="37"/>
      <c r="C4193" s="124"/>
      <c r="D4193" s="39"/>
      <c r="E4193" s="125"/>
      <c r="F4193" s="48"/>
      <c r="G4193" s="4"/>
      <c r="H4193" s="4"/>
      <c r="I4193" s="95" t="str">
        <f>IF($C4193="", "", IF(IFERROR(INDEX(Ingredients!$C$11:$C$310, MATCH($C4193, Ingredients!$B$11:$B$310, 0)), "")="", "", IFERROR(INDEX(Ingredients!$C$11:$C$310, MATCH($C4193, Ingredients!$B$11:$B$310, 0)), "")))</f>
        <v/>
      </c>
      <c r="J4193" s="73" t="str">
        <f>IF($B4193="", "", IF(IFERROR(INDEX(Meals!$C$11:$C$260, MATCH($B4193, Meals!$B$11:$B$260, 0)), "")="", "", IFERROR(INDEX(Meals!$C$11:$C$260, MATCH($B4193, Meals!$B$11:$B$260, 0)), "")))</f>
        <v/>
      </c>
      <c r="K4193" s="4"/>
      <c r="L4193" s="72" t="str">
        <f t="shared" si="982"/>
        <v/>
      </c>
      <c r="M4193" s="73" t="str">
        <f t="shared" si="983"/>
        <v/>
      </c>
      <c r="N4193" s="4"/>
      <c r="O4193" s="78" t="str">
        <f t="shared" si="984"/>
        <v/>
      </c>
      <c r="P4193" s="79" t="str">
        <f t="shared" si="985"/>
        <v/>
      </c>
      <c r="Q4193" s="4"/>
      <c r="R4193" s="90" t="str">
        <f t="shared" si="986"/>
        <v/>
      </c>
      <c r="S4193" s="4"/>
      <c r="Y4193" s="18" t="str">
        <f t="shared" si="987"/>
        <v/>
      </c>
      <c r="AA4193" s="18" t="str">
        <f t="shared" si="978"/>
        <v/>
      </c>
      <c r="AB4193" s="18" t="str">
        <f t="shared" si="979"/>
        <v/>
      </c>
      <c r="AC4193" s="18" t="str">
        <f t="shared" si="988"/>
        <v/>
      </c>
      <c r="AD4193" s="18" t="str">
        <f t="shared" si="988"/>
        <v/>
      </c>
      <c r="AE4193" s="18" t="str">
        <f t="shared" si="989"/>
        <v/>
      </c>
      <c r="AG4193" s="95" t="str">
        <f>IF($C4193="", "", IF(IFERROR(INDEX(Ingredients!C$11:C$310, MATCH($C4193, Ingredients!$B$11:$B$310, 0)), "")="", "", IFERROR(INDEX(Ingredients!C$11:C$310, MATCH($C4193, Ingredients!$B$11:$B$310, 0)), "")))</f>
        <v/>
      </c>
      <c r="AH4193" s="105" t="str">
        <f>IF($C4193="", "", IF(IFERROR(INDEX(Ingredients!D$11:D$310, MATCH($C4193, Ingredients!$B$11:$B$310, 0)), "")="", "", IFERROR(INDEX(Ingredients!D$11:D$310, MATCH($C4193, Ingredients!$B$11:$B$310, 0)), "")))</f>
        <v/>
      </c>
      <c r="AI4193" s="106" t="str">
        <f>IF($C4193="", "", IF(IFERROR(INDEX(Ingredients!E$11:E$310, MATCH($C4193, Ingredients!$B$11:$B$310, 0)), "")="", "", IFERROR(INDEX(Ingredients!E$11:E$310, MATCH($C4193, Ingredients!$B$11:$B$310, 0)), "")))</f>
        <v/>
      </c>
      <c r="AJ4193" s="108" t="str">
        <f>IF($C4193="", "", IF(IFERROR(INDEX(Ingredients!F$11:F$310, MATCH($C4193, Ingredients!$B$11:$B$310, 0)), "")="", "", IFERROR(INDEX(Ingredients!F$11:F$310, MATCH($C4193, Ingredients!$B$11:$B$310, 0)), "")))</f>
        <v/>
      </c>
      <c r="AK4193" s="106" t="str">
        <f>IF($C4193="", "", IF(IFERROR(INDEX(Ingredients!G$11:G$310, MATCH($C4193, Ingredients!$B$11:$B$310, 0)), "")="", "", IFERROR(INDEX(Ingredients!G$11:G$310, MATCH($C4193, Ingredients!$B$11:$B$310, 0)), "")))</f>
        <v/>
      </c>
      <c r="AL4193" s="79" t="str">
        <f>IF($C4193="", "", IF(IFERROR(INDEX(Ingredients!H$11:H$310, MATCH($C4193, Ingredients!$B$11:$B$310, 0)), "")="", "", IFERROR(INDEX(Ingredients!H$11:H$310, MATCH($C4193, Ingredients!$B$11:$B$310, 0)), "")))</f>
        <v/>
      </c>
      <c r="AN4193" s="83" t="str">
        <f t="shared" si="980"/>
        <v/>
      </c>
      <c r="AP4193" s="114" t="str">
        <f t="shared" si="990"/>
        <v/>
      </c>
      <c r="AR4193" s="117" t="str">
        <f>IF($C4193="", "", IF(IFERROR(INDEX(Ingredients!$AI$11:$AI$310, MATCH($C4193, Ingredients!$B$11:$B$310, 0)), "")="", "", IFERROR(INDEX(Ingredients!$AI$11:$AI$310, MATCH($C4193, Ingredients!$B$11:$B$310, 0)), "")))</f>
        <v/>
      </c>
      <c r="AT4193" s="120" t="str">
        <f t="shared" si="991"/>
        <v/>
      </c>
      <c r="AV4193" s="90" t="str">
        <f t="shared" si="981"/>
        <v/>
      </c>
      <c r="AX4193" s="90" t="str">
        <f>IF($AV4193="", "", COUNTIF($AV$11:$AV$5010, "&lt;"&amp;$AV4193)+1+COUNTIF($AV$11:$AV4193, $AV4193)-1)</f>
        <v/>
      </c>
      <c r="AZ4193" s="111" t="str">
        <f>IF($B4193="", "", SUMIF('Shopping List'!$AV$11:$AV$25, $B4193, 'Shopping List'!$BN$11:$BN$25))</f>
        <v/>
      </c>
      <c r="BB4193" s="117" t="str">
        <f t="shared" si="992"/>
        <v/>
      </c>
    </row>
    <row r="4194" spans="1:54" x14ac:dyDescent="0.25">
      <c r="A4194" s="4"/>
      <c r="B4194" s="37"/>
      <c r="C4194" s="124"/>
      <c r="D4194" s="39"/>
      <c r="E4194" s="125"/>
      <c r="F4194" s="48"/>
      <c r="G4194" s="4"/>
      <c r="H4194" s="4"/>
      <c r="I4194" s="95" t="str">
        <f>IF($C4194="", "", IF(IFERROR(INDEX(Ingredients!$C$11:$C$310, MATCH($C4194, Ingredients!$B$11:$B$310, 0)), "")="", "", IFERROR(INDEX(Ingredients!$C$11:$C$310, MATCH($C4194, Ingredients!$B$11:$B$310, 0)), "")))</f>
        <v/>
      </c>
      <c r="J4194" s="73" t="str">
        <f>IF($B4194="", "", IF(IFERROR(INDEX(Meals!$C$11:$C$260, MATCH($B4194, Meals!$B$11:$B$260, 0)), "")="", "", IFERROR(INDEX(Meals!$C$11:$C$260, MATCH($B4194, Meals!$B$11:$B$260, 0)), "")))</f>
        <v/>
      </c>
      <c r="K4194" s="4"/>
      <c r="L4194" s="72" t="str">
        <f t="shared" si="982"/>
        <v/>
      </c>
      <c r="M4194" s="73" t="str">
        <f t="shared" si="983"/>
        <v/>
      </c>
      <c r="N4194" s="4"/>
      <c r="O4194" s="78" t="str">
        <f t="shared" si="984"/>
        <v/>
      </c>
      <c r="P4194" s="79" t="str">
        <f t="shared" si="985"/>
        <v/>
      </c>
      <c r="Q4194" s="4"/>
      <c r="R4194" s="90" t="str">
        <f t="shared" si="986"/>
        <v/>
      </c>
      <c r="S4194" s="4"/>
      <c r="Y4194" s="18" t="str">
        <f t="shared" si="987"/>
        <v/>
      </c>
      <c r="AA4194" s="18" t="str">
        <f t="shared" si="978"/>
        <v/>
      </c>
      <c r="AB4194" s="18" t="str">
        <f t="shared" si="979"/>
        <v/>
      </c>
      <c r="AC4194" s="18" t="str">
        <f t="shared" si="988"/>
        <v/>
      </c>
      <c r="AD4194" s="18" t="str">
        <f t="shared" si="988"/>
        <v/>
      </c>
      <c r="AE4194" s="18" t="str">
        <f t="shared" si="989"/>
        <v/>
      </c>
      <c r="AG4194" s="95" t="str">
        <f>IF($C4194="", "", IF(IFERROR(INDEX(Ingredients!C$11:C$310, MATCH($C4194, Ingredients!$B$11:$B$310, 0)), "")="", "", IFERROR(INDEX(Ingredients!C$11:C$310, MATCH($C4194, Ingredients!$B$11:$B$310, 0)), "")))</f>
        <v/>
      </c>
      <c r="AH4194" s="105" t="str">
        <f>IF($C4194="", "", IF(IFERROR(INDEX(Ingredients!D$11:D$310, MATCH($C4194, Ingredients!$B$11:$B$310, 0)), "")="", "", IFERROR(INDEX(Ingredients!D$11:D$310, MATCH($C4194, Ingredients!$B$11:$B$310, 0)), "")))</f>
        <v/>
      </c>
      <c r="AI4194" s="106" t="str">
        <f>IF($C4194="", "", IF(IFERROR(INDEX(Ingredients!E$11:E$310, MATCH($C4194, Ingredients!$B$11:$B$310, 0)), "")="", "", IFERROR(INDEX(Ingredients!E$11:E$310, MATCH($C4194, Ingredients!$B$11:$B$310, 0)), "")))</f>
        <v/>
      </c>
      <c r="AJ4194" s="108" t="str">
        <f>IF($C4194="", "", IF(IFERROR(INDEX(Ingredients!F$11:F$310, MATCH($C4194, Ingredients!$B$11:$B$310, 0)), "")="", "", IFERROR(INDEX(Ingredients!F$11:F$310, MATCH($C4194, Ingredients!$B$11:$B$310, 0)), "")))</f>
        <v/>
      </c>
      <c r="AK4194" s="106" t="str">
        <f>IF($C4194="", "", IF(IFERROR(INDEX(Ingredients!G$11:G$310, MATCH($C4194, Ingredients!$B$11:$B$310, 0)), "")="", "", IFERROR(INDEX(Ingredients!G$11:G$310, MATCH($C4194, Ingredients!$B$11:$B$310, 0)), "")))</f>
        <v/>
      </c>
      <c r="AL4194" s="79" t="str">
        <f>IF($C4194="", "", IF(IFERROR(INDEX(Ingredients!H$11:H$310, MATCH($C4194, Ingredients!$B$11:$B$310, 0)), "")="", "", IFERROR(INDEX(Ingredients!H$11:H$310, MATCH($C4194, Ingredients!$B$11:$B$310, 0)), "")))</f>
        <v/>
      </c>
      <c r="AN4194" s="83" t="str">
        <f t="shared" si="980"/>
        <v/>
      </c>
      <c r="AP4194" s="114" t="str">
        <f t="shared" si="990"/>
        <v/>
      </c>
      <c r="AR4194" s="117" t="str">
        <f>IF($C4194="", "", IF(IFERROR(INDEX(Ingredients!$AI$11:$AI$310, MATCH($C4194, Ingredients!$B$11:$B$310, 0)), "")="", "", IFERROR(INDEX(Ingredients!$AI$11:$AI$310, MATCH($C4194, Ingredients!$B$11:$B$310, 0)), "")))</f>
        <v/>
      </c>
      <c r="AT4194" s="120" t="str">
        <f t="shared" si="991"/>
        <v/>
      </c>
      <c r="AV4194" s="90" t="str">
        <f t="shared" si="981"/>
        <v/>
      </c>
      <c r="AX4194" s="90" t="str">
        <f>IF($AV4194="", "", COUNTIF($AV$11:$AV$5010, "&lt;"&amp;$AV4194)+1+COUNTIF($AV$11:$AV4194, $AV4194)-1)</f>
        <v/>
      </c>
      <c r="AZ4194" s="111" t="str">
        <f>IF($B4194="", "", SUMIF('Shopping List'!$AV$11:$AV$25, $B4194, 'Shopping List'!$BN$11:$BN$25))</f>
        <v/>
      </c>
      <c r="BB4194" s="117" t="str">
        <f t="shared" si="992"/>
        <v/>
      </c>
    </row>
    <row r="4195" spans="1:54" x14ac:dyDescent="0.25">
      <c r="A4195" s="4"/>
      <c r="B4195" s="37"/>
      <c r="C4195" s="124"/>
      <c r="D4195" s="39"/>
      <c r="E4195" s="125"/>
      <c r="F4195" s="48"/>
      <c r="G4195" s="4"/>
      <c r="H4195" s="4"/>
      <c r="I4195" s="95" t="str">
        <f>IF($C4195="", "", IF(IFERROR(INDEX(Ingredients!$C$11:$C$310, MATCH($C4195, Ingredients!$B$11:$B$310, 0)), "")="", "", IFERROR(INDEX(Ingredients!$C$11:$C$310, MATCH($C4195, Ingredients!$B$11:$B$310, 0)), "")))</f>
        <v/>
      </c>
      <c r="J4195" s="73" t="str">
        <f>IF($B4195="", "", IF(IFERROR(INDEX(Meals!$C$11:$C$260, MATCH($B4195, Meals!$B$11:$B$260, 0)), "")="", "", IFERROR(INDEX(Meals!$C$11:$C$260, MATCH($B4195, Meals!$B$11:$B$260, 0)), "")))</f>
        <v/>
      </c>
      <c r="K4195" s="4"/>
      <c r="L4195" s="72" t="str">
        <f t="shared" si="982"/>
        <v/>
      </c>
      <c r="M4195" s="73" t="str">
        <f t="shared" si="983"/>
        <v/>
      </c>
      <c r="N4195" s="4"/>
      <c r="O4195" s="78" t="str">
        <f t="shared" si="984"/>
        <v/>
      </c>
      <c r="P4195" s="79" t="str">
        <f t="shared" si="985"/>
        <v/>
      </c>
      <c r="Q4195" s="4"/>
      <c r="R4195" s="90" t="str">
        <f t="shared" si="986"/>
        <v/>
      </c>
      <c r="S4195" s="4"/>
      <c r="Y4195" s="18" t="str">
        <f t="shared" si="987"/>
        <v/>
      </c>
      <c r="AA4195" s="18" t="str">
        <f t="shared" si="978"/>
        <v/>
      </c>
      <c r="AB4195" s="18" t="str">
        <f t="shared" si="979"/>
        <v/>
      </c>
      <c r="AC4195" s="18" t="str">
        <f t="shared" si="988"/>
        <v/>
      </c>
      <c r="AD4195" s="18" t="str">
        <f t="shared" si="988"/>
        <v/>
      </c>
      <c r="AE4195" s="18" t="str">
        <f t="shared" si="989"/>
        <v/>
      </c>
      <c r="AG4195" s="95" t="str">
        <f>IF($C4195="", "", IF(IFERROR(INDEX(Ingredients!C$11:C$310, MATCH($C4195, Ingredients!$B$11:$B$310, 0)), "")="", "", IFERROR(INDEX(Ingredients!C$11:C$310, MATCH($C4195, Ingredients!$B$11:$B$310, 0)), "")))</f>
        <v/>
      </c>
      <c r="AH4195" s="105" t="str">
        <f>IF($C4195="", "", IF(IFERROR(INDEX(Ingredients!D$11:D$310, MATCH($C4195, Ingredients!$B$11:$B$310, 0)), "")="", "", IFERROR(INDEX(Ingredients!D$11:D$310, MATCH($C4195, Ingredients!$B$11:$B$310, 0)), "")))</f>
        <v/>
      </c>
      <c r="AI4195" s="106" t="str">
        <f>IF($C4195="", "", IF(IFERROR(INDEX(Ingredients!E$11:E$310, MATCH($C4195, Ingredients!$B$11:$B$310, 0)), "")="", "", IFERROR(INDEX(Ingredients!E$11:E$310, MATCH($C4195, Ingredients!$B$11:$B$310, 0)), "")))</f>
        <v/>
      </c>
      <c r="AJ4195" s="108" t="str">
        <f>IF($C4195="", "", IF(IFERROR(INDEX(Ingredients!F$11:F$310, MATCH($C4195, Ingredients!$B$11:$B$310, 0)), "")="", "", IFERROR(INDEX(Ingredients!F$11:F$310, MATCH($C4195, Ingredients!$B$11:$B$310, 0)), "")))</f>
        <v/>
      </c>
      <c r="AK4195" s="106" t="str">
        <f>IF($C4195="", "", IF(IFERROR(INDEX(Ingredients!G$11:G$310, MATCH($C4195, Ingredients!$B$11:$B$310, 0)), "")="", "", IFERROR(INDEX(Ingredients!G$11:G$310, MATCH($C4195, Ingredients!$B$11:$B$310, 0)), "")))</f>
        <v/>
      </c>
      <c r="AL4195" s="79" t="str">
        <f>IF($C4195="", "", IF(IFERROR(INDEX(Ingredients!H$11:H$310, MATCH($C4195, Ingredients!$B$11:$B$310, 0)), "")="", "", IFERROR(INDEX(Ingredients!H$11:H$310, MATCH($C4195, Ingredients!$B$11:$B$310, 0)), "")))</f>
        <v/>
      </c>
      <c r="AN4195" s="83" t="str">
        <f t="shared" si="980"/>
        <v/>
      </c>
      <c r="AP4195" s="114" t="str">
        <f t="shared" si="990"/>
        <v/>
      </c>
      <c r="AR4195" s="117" t="str">
        <f>IF($C4195="", "", IF(IFERROR(INDEX(Ingredients!$AI$11:$AI$310, MATCH($C4195, Ingredients!$B$11:$B$310, 0)), "")="", "", IFERROR(INDEX(Ingredients!$AI$11:$AI$310, MATCH($C4195, Ingredients!$B$11:$B$310, 0)), "")))</f>
        <v/>
      </c>
      <c r="AT4195" s="120" t="str">
        <f t="shared" si="991"/>
        <v/>
      </c>
      <c r="AV4195" s="90" t="str">
        <f t="shared" si="981"/>
        <v/>
      </c>
      <c r="AX4195" s="90" t="str">
        <f>IF($AV4195="", "", COUNTIF($AV$11:$AV$5010, "&lt;"&amp;$AV4195)+1+COUNTIF($AV$11:$AV4195, $AV4195)-1)</f>
        <v/>
      </c>
      <c r="AZ4195" s="111" t="str">
        <f>IF($B4195="", "", SUMIF('Shopping List'!$AV$11:$AV$25, $B4195, 'Shopping List'!$BN$11:$BN$25))</f>
        <v/>
      </c>
      <c r="BB4195" s="117" t="str">
        <f t="shared" si="992"/>
        <v/>
      </c>
    </row>
    <row r="4196" spans="1:54" x14ac:dyDescent="0.25">
      <c r="A4196" s="4"/>
      <c r="B4196" s="37"/>
      <c r="C4196" s="124"/>
      <c r="D4196" s="39"/>
      <c r="E4196" s="125"/>
      <c r="F4196" s="48"/>
      <c r="G4196" s="4"/>
      <c r="H4196" s="4"/>
      <c r="I4196" s="95" t="str">
        <f>IF($C4196="", "", IF(IFERROR(INDEX(Ingredients!$C$11:$C$310, MATCH($C4196, Ingredients!$B$11:$B$310, 0)), "")="", "", IFERROR(INDEX(Ingredients!$C$11:$C$310, MATCH($C4196, Ingredients!$B$11:$B$310, 0)), "")))</f>
        <v/>
      </c>
      <c r="J4196" s="73" t="str">
        <f>IF($B4196="", "", IF(IFERROR(INDEX(Meals!$C$11:$C$260, MATCH($B4196, Meals!$B$11:$B$260, 0)), "")="", "", IFERROR(INDEX(Meals!$C$11:$C$260, MATCH($B4196, Meals!$B$11:$B$260, 0)), "")))</f>
        <v/>
      </c>
      <c r="K4196" s="4"/>
      <c r="L4196" s="72" t="str">
        <f t="shared" si="982"/>
        <v/>
      </c>
      <c r="M4196" s="73" t="str">
        <f t="shared" si="983"/>
        <v/>
      </c>
      <c r="N4196" s="4"/>
      <c r="O4196" s="78" t="str">
        <f t="shared" si="984"/>
        <v/>
      </c>
      <c r="P4196" s="79" t="str">
        <f t="shared" si="985"/>
        <v/>
      </c>
      <c r="Q4196" s="4"/>
      <c r="R4196" s="90" t="str">
        <f t="shared" si="986"/>
        <v/>
      </c>
      <c r="S4196" s="4"/>
      <c r="Y4196" s="18" t="str">
        <f t="shared" si="987"/>
        <v/>
      </c>
      <c r="AA4196" s="18" t="str">
        <f t="shared" si="978"/>
        <v/>
      </c>
      <c r="AB4196" s="18" t="str">
        <f t="shared" si="979"/>
        <v/>
      </c>
      <c r="AC4196" s="18" t="str">
        <f t="shared" si="988"/>
        <v/>
      </c>
      <c r="AD4196" s="18" t="str">
        <f t="shared" si="988"/>
        <v/>
      </c>
      <c r="AE4196" s="18" t="str">
        <f t="shared" si="989"/>
        <v/>
      </c>
      <c r="AG4196" s="95" t="str">
        <f>IF($C4196="", "", IF(IFERROR(INDEX(Ingredients!C$11:C$310, MATCH($C4196, Ingredients!$B$11:$B$310, 0)), "")="", "", IFERROR(INDEX(Ingredients!C$11:C$310, MATCH($C4196, Ingredients!$B$11:$B$310, 0)), "")))</f>
        <v/>
      </c>
      <c r="AH4196" s="105" t="str">
        <f>IF($C4196="", "", IF(IFERROR(INDEX(Ingredients!D$11:D$310, MATCH($C4196, Ingredients!$B$11:$B$310, 0)), "")="", "", IFERROR(INDEX(Ingredients!D$11:D$310, MATCH($C4196, Ingredients!$B$11:$B$310, 0)), "")))</f>
        <v/>
      </c>
      <c r="AI4196" s="106" t="str">
        <f>IF($C4196="", "", IF(IFERROR(INDEX(Ingredients!E$11:E$310, MATCH($C4196, Ingredients!$B$11:$B$310, 0)), "")="", "", IFERROR(INDEX(Ingredients!E$11:E$310, MATCH($C4196, Ingredients!$B$11:$B$310, 0)), "")))</f>
        <v/>
      </c>
      <c r="AJ4196" s="108" t="str">
        <f>IF($C4196="", "", IF(IFERROR(INDEX(Ingredients!F$11:F$310, MATCH($C4196, Ingredients!$B$11:$B$310, 0)), "")="", "", IFERROR(INDEX(Ingredients!F$11:F$310, MATCH($C4196, Ingredients!$B$11:$B$310, 0)), "")))</f>
        <v/>
      </c>
      <c r="AK4196" s="106" t="str">
        <f>IF($C4196="", "", IF(IFERROR(INDEX(Ingredients!G$11:G$310, MATCH($C4196, Ingredients!$B$11:$B$310, 0)), "")="", "", IFERROR(INDEX(Ingredients!G$11:G$310, MATCH($C4196, Ingredients!$B$11:$B$310, 0)), "")))</f>
        <v/>
      </c>
      <c r="AL4196" s="79" t="str">
        <f>IF($C4196="", "", IF(IFERROR(INDEX(Ingredients!H$11:H$310, MATCH($C4196, Ingredients!$B$11:$B$310, 0)), "")="", "", IFERROR(INDEX(Ingredients!H$11:H$310, MATCH($C4196, Ingredients!$B$11:$B$310, 0)), "")))</f>
        <v/>
      </c>
      <c r="AN4196" s="83" t="str">
        <f t="shared" si="980"/>
        <v/>
      </c>
      <c r="AP4196" s="114" t="str">
        <f t="shared" si="990"/>
        <v/>
      </c>
      <c r="AR4196" s="117" t="str">
        <f>IF($C4196="", "", IF(IFERROR(INDEX(Ingredients!$AI$11:$AI$310, MATCH($C4196, Ingredients!$B$11:$B$310, 0)), "")="", "", IFERROR(INDEX(Ingredients!$AI$11:$AI$310, MATCH($C4196, Ingredients!$B$11:$B$310, 0)), "")))</f>
        <v/>
      </c>
      <c r="AT4196" s="120" t="str">
        <f t="shared" si="991"/>
        <v/>
      </c>
      <c r="AV4196" s="90" t="str">
        <f t="shared" si="981"/>
        <v/>
      </c>
      <c r="AX4196" s="90" t="str">
        <f>IF($AV4196="", "", COUNTIF($AV$11:$AV$5010, "&lt;"&amp;$AV4196)+1+COUNTIF($AV$11:$AV4196, $AV4196)-1)</f>
        <v/>
      </c>
      <c r="AZ4196" s="111" t="str">
        <f>IF($B4196="", "", SUMIF('Shopping List'!$AV$11:$AV$25, $B4196, 'Shopping List'!$BN$11:$BN$25))</f>
        <v/>
      </c>
      <c r="BB4196" s="117" t="str">
        <f t="shared" si="992"/>
        <v/>
      </c>
    </row>
    <row r="4197" spans="1:54" x14ac:dyDescent="0.25">
      <c r="A4197" s="4"/>
      <c r="B4197" s="37"/>
      <c r="C4197" s="124"/>
      <c r="D4197" s="39"/>
      <c r="E4197" s="125"/>
      <c r="F4197" s="48"/>
      <c r="G4197" s="4"/>
      <c r="H4197" s="4"/>
      <c r="I4197" s="95" t="str">
        <f>IF($C4197="", "", IF(IFERROR(INDEX(Ingredients!$C$11:$C$310, MATCH($C4197, Ingredients!$B$11:$B$310, 0)), "")="", "", IFERROR(INDEX(Ingredients!$C$11:$C$310, MATCH($C4197, Ingredients!$B$11:$B$310, 0)), "")))</f>
        <v/>
      </c>
      <c r="J4197" s="73" t="str">
        <f>IF($B4197="", "", IF(IFERROR(INDEX(Meals!$C$11:$C$260, MATCH($B4197, Meals!$B$11:$B$260, 0)), "")="", "", IFERROR(INDEX(Meals!$C$11:$C$260, MATCH($B4197, Meals!$B$11:$B$260, 0)), "")))</f>
        <v/>
      </c>
      <c r="K4197" s="4"/>
      <c r="L4197" s="72" t="str">
        <f t="shared" si="982"/>
        <v/>
      </c>
      <c r="M4197" s="73" t="str">
        <f t="shared" si="983"/>
        <v/>
      </c>
      <c r="N4197" s="4"/>
      <c r="O4197" s="78" t="str">
        <f t="shared" si="984"/>
        <v/>
      </c>
      <c r="P4197" s="79" t="str">
        <f t="shared" si="985"/>
        <v/>
      </c>
      <c r="Q4197" s="4"/>
      <c r="R4197" s="90" t="str">
        <f t="shared" si="986"/>
        <v/>
      </c>
      <c r="S4197" s="4"/>
      <c r="Y4197" s="18" t="str">
        <f t="shared" si="987"/>
        <v/>
      </c>
      <c r="AA4197" s="18" t="str">
        <f t="shared" si="978"/>
        <v/>
      </c>
      <c r="AB4197" s="18" t="str">
        <f t="shared" si="979"/>
        <v/>
      </c>
      <c r="AC4197" s="18" t="str">
        <f t="shared" si="988"/>
        <v/>
      </c>
      <c r="AD4197" s="18" t="str">
        <f t="shared" si="988"/>
        <v/>
      </c>
      <c r="AE4197" s="18" t="str">
        <f t="shared" si="989"/>
        <v/>
      </c>
      <c r="AG4197" s="95" t="str">
        <f>IF($C4197="", "", IF(IFERROR(INDEX(Ingredients!C$11:C$310, MATCH($C4197, Ingredients!$B$11:$B$310, 0)), "")="", "", IFERROR(INDEX(Ingredients!C$11:C$310, MATCH($C4197, Ingredients!$B$11:$B$310, 0)), "")))</f>
        <v/>
      </c>
      <c r="AH4197" s="105" t="str">
        <f>IF($C4197="", "", IF(IFERROR(INDEX(Ingredients!D$11:D$310, MATCH($C4197, Ingredients!$B$11:$B$310, 0)), "")="", "", IFERROR(INDEX(Ingredients!D$11:D$310, MATCH($C4197, Ingredients!$B$11:$B$310, 0)), "")))</f>
        <v/>
      </c>
      <c r="AI4197" s="106" t="str">
        <f>IF($C4197="", "", IF(IFERROR(INDEX(Ingredients!E$11:E$310, MATCH($C4197, Ingredients!$B$11:$B$310, 0)), "")="", "", IFERROR(INDEX(Ingredients!E$11:E$310, MATCH($C4197, Ingredients!$B$11:$B$310, 0)), "")))</f>
        <v/>
      </c>
      <c r="AJ4197" s="108" t="str">
        <f>IF($C4197="", "", IF(IFERROR(INDEX(Ingredients!F$11:F$310, MATCH($C4197, Ingredients!$B$11:$B$310, 0)), "")="", "", IFERROR(INDEX(Ingredients!F$11:F$310, MATCH($C4197, Ingredients!$B$11:$B$310, 0)), "")))</f>
        <v/>
      </c>
      <c r="AK4197" s="106" t="str">
        <f>IF($C4197="", "", IF(IFERROR(INDEX(Ingredients!G$11:G$310, MATCH($C4197, Ingredients!$B$11:$B$310, 0)), "")="", "", IFERROR(INDEX(Ingredients!G$11:G$310, MATCH($C4197, Ingredients!$B$11:$B$310, 0)), "")))</f>
        <v/>
      </c>
      <c r="AL4197" s="79" t="str">
        <f>IF($C4197="", "", IF(IFERROR(INDEX(Ingredients!H$11:H$310, MATCH($C4197, Ingredients!$B$11:$B$310, 0)), "")="", "", IFERROR(INDEX(Ingredients!H$11:H$310, MATCH($C4197, Ingredients!$B$11:$B$310, 0)), "")))</f>
        <v/>
      </c>
      <c r="AN4197" s="83" t="str">
        <f t="shared" si="980"/>
        <v/>
      </c>
      <c r="AP4197" s="114" t="str">
        <f t="shared" si="990"/>
        <v/>
      </c>
      <c r="AR4197" s="117" t="str">
        <f>IF($C4197="", "", IF(IFERROR(INDEX(Ingredients!$AI$11:$AI$310, MATCH($C4197, Ingredients!$B$11:$B$310, 0)), "")="", "", IFERROR(INDEX(Ingredients!$AI$11:$AI$310, MATCH($C4197, Ingredients!$B$11:$B$310, 0)), "")))</f>
        <v/>
      </c>
      <c r="AT4197" s="120" t="str">
        <f t="shared" si="991"/>
        <v/>
      </c>
      <c r="AV4197" s="90" t="str">
        <f t="shared" si="981"/>
        <v/>
      </c>
      <c r="AX4197" s="90" t="str">
        <f>IF($AV4197="", "", COUNTIF($AV$11:$AV$5010, "&lt;"&amp;$AV4197)+1+COUNTIF($AV$11:$AV4197, $AV4197)-1)</f>
        <v/>
      </c>
      <c r="AZ4197" s="111" t="str">
        <f>IF($B4197="", "", SUMIF('Shopping List'!$AV$11:$AV$25, $B4197, 'Shopping List'!$BN$11:$BN$25))</f>
        <v/>
      </c>
      <c r="BB4197" s="117" t="str">
        <f t="shared" si="992"/>
        <v/>
      </c>
    </row>
    <row r="4198" spans="1:54" x14ac:dyDescent="0.25">
      <c r="A4198" s="4"/>
      <c r="B4198" s="37"/>
      <c r="C4198" s="124"/>
      <c r="D4198" s="39"/>
      <c r="E4198" s="125"/>
      <c r="F4198" s="48"/>
      <c r="G4198" s="4"/>
      <c r="H4198" s="4"/>
      <c r="I4198" s="95" t="str">
        <f>IF($C4198="", "", IF(IFERROR(INDEX(Ingredients!$C$11:$C$310, MATCH($C4198, Ingredients!$B$11:$B$310, 0)), "")="", "", IFERROR(INDEX(Ingredients!$C$11:$C$310, MATCH($C4198, Ingredients!$B$11:$B$310, 0)), "")))</f>
        <v/>
      </c>
      <c r="J4198" s="73" t="str">
        <f>IF($B4198="", "", IF(IFERROR(INDEX(Meals!$C$11:$C$260, MATCH($B4198, Meals!$B$11:$B$260, 0)), "")="", "", IFERROR(INDEX(Meals!$C$11:$C$260, MATCH($B4198, Meals!$B$11:$B$260, 0)), "")))</f>
        <v/>
      </c>
      <c r="K4198" s="4"/>
      <c r="L4198" s="72" t="str">
        <f t="shared" si="982"/>
        <v/>
      </c>
      <c r="M4198" s="73" t="str">
        <f t="shared" si="983"/>
        <v/>
      </c>
      <c r="N4198" s="4"/>
      <c r="O4198" s="78" t="str">
        <f t="shared" si="984"/>
        <v/>
      </c>
      <c r="P4198" s="79" t="str">
        <f t="shared" si="985"/>
        <v/>
      </c>
      <c r="Q4198" s="4"/>
      <c r="R4198" s="90" t="str">
        <f t="shared" si="986"/>
        <v/>
      </c>
      <c r="S4198" s="4"/>
      <c r="Y4198" s="18" t="str">
        <f t="shared" si="987"/>
        <v/>
      </c>
      <c r="AA4198" s="18" t="str">
        <f t="shared" si="978"/>
        <v/>
      </c>
      <c r="AB4198" s="18" t="str">
        <f t="shared" si="979"/>
        <v/>
      </c>
      <c r="AC4198" s="18" t="str">
        <f t="shared" si="988"/>
        <v/>
      </c>
      <c r="AD4198" s="18" t="str">
        <f t="shared" si="988"/>
        <v/>
      </c>
      <c r="AE4198" s="18" t="str">
        <f t="shared" si="989"/>
        <v/>
      </c>
      <c r="AG4198" s="95" t="str">
        <f>IF($C4198="", "", IF(IFERROR(INDEX(Ingredients!C$11:C$310, MATCH($C4198, Ingredients!$B$11:$B$310, 0)), "")="", "", IFERROR(INDEX(Ingredients!C$11:C$310, MATCH($C4198, Ingredients!$B$11:$B$310, 0)), "")))</f>
        <v/>
      </c>
      <c r="AH4198" s="105" t="str">
        <f>IF($C4198="", "", IF(IFERROR(INDEX(Ingredients!D$11:D$310, MATCH($C4198, Ingredients!$B$11:$B$310, 0)), "")="", "", IFERROR(INDEX(Ingredients!D$11:D$310, MATCH($C4198, Ingredients!$B$11:$B$310, 0)), "")))</f>
        <v/>
      </c>
      <c r="AI4198" s="106" t="str">
        <f>IF($C4198="", "", IF(IFERROR(INDEX(Ingredients!E$11:E$310, MATCH($C4198, Ingredients!$B$11:$B$310, 0)), "")="", "", IFERROR(INDEX(Ingredients!E$11:E$310, MATCH($C4198, Ingredients!$B$11:$B$310, 0)), "")))</f>
        <v/>
      </c>
      <c r="AJ4198" s="108" t="str">
        <f>IF($C4198="", "", IF(IFERROR(INDEX(Ingredients!F$11:F$310, MATCH($C4198, Ingredients!$B$11:$B$310, 0)), "")="", "", IFERROR(INDEX(Ingredients!F$11:F$310, MATCH($C4198, Ingredients!$B$11:$B$310, 0)), "")))</f>
        <v/>
      </c>
      <c r="AK4198" s="106" t="str">
        <f>IF($C4198="", "", IF(IFERROR(INDEX(Ingredients!G$11:G$310, MATCH($C4198, Ingredients!$B$11:$B$310, 0)), "")="", "", IFERROR(INDEX(Ingredients!G$11:G$310, MATCH($C4198, Ingredients!$B$11:$B$310, 0)), "")))</f>
        <v/>
      </c>
      <c r="AL4198" s="79" t="str">
        <f>IF($C4198="", "", IF(IFERROR(INDEX(Ingredients!H$11:H$310, MATCH($C4198, Ingredients!$B$11:$B$310, 0)), "")="", "", IFERROR(INDEX(Ingredients!H$11:H$310, MATCH($C4198, Ingredients!$B$11:$B$310, 0)), "")))</f>
        <v/>
      </c>
      <c r="AN4198" s="83" t="str">
        <f t="shared" si="980"/>
        <v/>
      </c>
      <c r="AP4198" s="114" t="str">
        <f t="shared" si="990"/>
        <v/>
      </c>
      <c r="AR4198" s="117" t="str">
        <f>IF($C4198="", "", IF(IFERROR(INDEX(Ingredients!$AI$11:$AI$310, MATCH($C4198, Ingredients!$B$11:$B$310, 0)), "")="", "", IFERROR(INDEX(Ingredients!$AI$11:$AI$310, MATCH($C4198, Ingredients!$B$11:$B$310, 0)), "")))</f>
        <v/>
      </c>
      <c r="AT4198" s="120" t="str">
        <f t="shared" si="991"/>
        <v/>
      </c>
      <c r="AV4198" s="90" t="str">
        <f t="shared" si="981"/>
        <v/>
      </c>
      <c r="AX4198" s="90" t="str">
        <f>IF($AV4198="", "", COUNTIF($AV$11:$AV$5010, "&lt;"&amp;$AV4198)+1+COUNTIF($AV$11:$AV4198, $AV4198)-1)</f>
        <v/>
      </c>
      <c r="AZ4198" s="111" t="str">
        <f>IF($B4198="", "", SUMIF('Shopping List'!$AV$11:$AV$25, $B4198, 'Shopping List'!$BN$11:$BN$25))</f>
        <v/>
      </c>
      <c r="BB4198" s="117" t="str">
        <f t="shared" si="992"/>
        <v/>
      </c>
    </row>
    <row r="4199" spans="1:54" x14ac:dyDescent="0.25">
      <c r="A4199" s="4"/>
      <c r="B4199" s="37"/>
      <c r="C4199" s="124"/>
      <c r="D4199" s="39"/>
      <c r="E4199" s="125"/>
      <c r="F4199" s="48"/>
      <c r="G4199" s="4"/>
      <c r="H4199" s="4"/>
      <c r="I4199" s="95" t="str">
        <f>IF($C4199="", "", IF(IFERROR(INDEX(Ingredients!$C$11:$C$310, MATCH($C4199, Ingredients!$B$11:$B$310, 0)), "")="", "", IFERROR(INDEX(Ingredients!$C$11:$C$310, MATCH($C4199, Ingredients!$B$11:$B$310, 0)), "")))</f>
        <v/>
      </c>
      <c r="J4199" s="73" t="str">
        <f>IF($B4199="", "", IF(IFERROR(INDEX(Meals!$C$11:$C$260, MATCH($B4199, Meals!$B$11:$B$260, 0)), "")="", "", IFERROR(INDEX(Meals!$C$11:$C$260, MATCH($B4199, Meals!$B$11:$B$260, 0)), "")))</f>
        <v/>
      </c>
      <c r="K4199" s="4"/>
      <c r="L4199" s="72" t="str">
        <f t="shared" si="982"/>
        <v/>
      </c>
      <c r="M4199" s="73" t="str">
        <f t="shared" si="983"/>
        <v/>
      </c>
      <c r="N4199" s="4"/>
      <c r="O4199" s="78" t="str">
        <f t="shared" si="984"/>
        <v/>
      </c>
      <c r="P4199" s="79" t="str">
        <f t="shared" si="985"/>
        <v/>
      </c>
      <c r="Q4199" s="4"/>
      <c r="R4199" s="90" t="str">
        <f t="shared" si="986"/>
        <v/>
      </c>
      <c r="S4199" s="4"/>
      <c r="Y4199" s="18" t="str">
        <f t="shared" si="987"/>
        <v/>
      </c>
      <c r="AA4199" s="18" t="str">
        <f t="shared" si="978"/>
        <v/>
      </c>
      <c r="AB4199" s="18" t="str">
        <f t="shared" si="979"/>
        <v/>
      </c>
      <c r="AC4199" s="18" t="str">
        <f t="shared" si="988"/>
        <v/>
      </c>
      <c r="AD4199" s="18" t="str">
        <f t="shared" si="988"/>
        <v/>
      </c>
      <c r="AE4199" s="18" t="str">
        <f t="shared" si="989"/>
        <v/>
      </c>
      <c r="AG4199" s="95" t="str">
        <f>IF($C4199="", "", IF(IFERROR(INDEX(Ingredients!C$11:C$310, MATCH($C4199, Ingredients!$B$11:$B$310, 0)), "")="", "", IFERROR(INDEX(Ingredients!C$11:C$310, MATCH($C4199, Ingredients!$B$11:$B$310, 0)), "")))</f>
        <v/>
      </c>
      <c r="AH4199" s="105" t="str">
        <f>IF($C4199="", "", IF(IFERROR(INDEX(Ingredients!D$11:D$310, MATCH($C4199, Ingredients!$B$11:$B$310, 0)), "")="", "", IFERROR(INDEX(Ingredients!D$11:D$310, MATCH($C4199, Ingredients!$B$11:$B$310, 0)), "")))</f>
        <v/>
      </c>
      <c r="AI4199" s="106" t="str">
        <f>IF($C4199="", "", IF(IFERROR(INDEX(Ingredients!E$11:E$310, MATCH($C4199, Ingredients!$B$11:$B$310, 0)), "")="", "", IFERROR(INDEX(Ingredients!E$11:E$310, MATCH($C4199, Ingredients!$B$11:$B$310, 0)), "")))</f>
        <v/>
      </c>
      <c r="AJ4199" s="108" t="str">
        <f>IF($C4199="", "", IF(IFERROR(INDEX(Ingredients!F$11:F$310, MATCH($C4199, Ingredients!$B$11:$B$310, 0)), "")="", "", IFERROR(INDEX(Ingredients!F$11:F$310, MATCH($C4199, Ingredients!$B$11:$B$310, 0)), "")))</f>
        <v/>
      </c>
      <c r="AK4199" s="106" t="str">
        <f>IF($C4199="", "", IF(IFERROR(INDEX(Ingredients!G$11:G$310, MATCH($C4199, Ingredients!$B$11:$B$310, 0)), "")="", "", IFERROR(INDEX(Ingredients!G$11:G$310, MATCH($C4199, Ingredients!$B$11:$B$310, 0)), "")))</f>
        <v/>
      </c>
      <c r="AL4199" s="79" t="str">
        <f>IF($C4199="", "", IF(IFERROR(INDEX(Ingredients!H$11:H$310, MATCH($C4199, Ingredients!$B$11:$B$310, 0)), "")="", "", IFERROR(INDEX(Ingredients!H$11:H$310, MATCH($C4199, Ingredients!$B$11:$B$310, 0)), "")))</f>
        <v/>
      </c>
      <c r="AN4199" s="83" t="str">
        <f t="shared" si="980"/>
        <v/>
      </c>
      <c r="AP4199" s="114" t="str">
        <f t="shared" si="990"/>
        <v/>
      </c>
      <c r="AR4199" s="117" t="str">
        <f>IF($C4199="", "", IF(IFERROR(INDEX(Ingredients!$AI$11:$AI$310, MATCH($C4199, Ingredients!$B$11:$B$310, 0)), "")="", "", IFERROR(INDEX(Ingredients!$AI$11:$AI$310, MATCH($C4199, Ingredients!$B$11:$B$310, 0)), "")))</f>
        <v/>
      </c>
      <c r="AT4199" s="120" t="str">
        <f t="shared" si="991"/>
        <v/>
      </c>
      <c r="AV4199" s="90" t="str">
        <f t="shared" si="981"/>
        <v/>
      </c>
      <c r="AX4199" s="90" t="str">
        <f>IF($AV4199="", "", COUNTIF($AV$11:$AV$5010, "&lt;"&amp;$AV4199)+1+COUNTIF($AV$11:$AV4199, $AV4199)-1)</f>
        <v/>
      </c>
      <c r="AZ4199" s="111" t="str">
        <f>IF($B4199="", "", SUMIF('Shopping List'!$AV$11:$AV$25, $B4199, 'Shopping List'!$BN$11:$BN$25))</f>
        <v/>
      </c>
      <c r="BB4199" s="117" t="str">
        <f t="shared" si="992"/>
        <v/>
      </c>
    </row>
    <row r="4200" spans="1:54" x14ac:dyDescent="0.25">
      <c r="A4200" s="4"/>
      <c r="B4200" s="37"/>
      <c r="C4200" s="124"/>
      <c r="D4200" s="39"/>
      <c r="E4200" s="125"/>
      <c r="F4200" s="48"/>
      <c r="G4200" s="4"/>
      <c r="H4200" s="4"/>
      <c r="I4200" s="95" t="str">
        <f>IF($C4200="", "", IF(IFERROR(INDEX(Ingredients!$C$11:$C$310, MATCH($C4200, Ingredients!$B$11:$B$310, 0)), "")="", "", IFERROR(INDEX(Ingredients!$C$11:$C$310, MATCH($C4200, Ingredients!$B$11:$B$310, 0)), "")))</f>
        <v/>
      </c>
      <c r="J4200" s="73" t="str">
        <f>IF($B4200="", "", IF(IFERROR(INDEX(Meals!$C$11:$C$260, MATCH($B4200, Meals!$B$11:$B$260, 0)), "")="", "", IFERROR(INDEX(Meals!$C$11:$C$260, MATCH($B4200, Meals!$B$11:$B$260, 0)), "")))</f>
        <v/>
      </c>
      <c r="K4200" s="4"/>
      <c r="L4200" s="72" t="str">
        <f t="shared" si="982"/>
        <v/>
      </c>
      <c r="M4200" s="73" t="str">
        <f t="shared" si="983"/>
        <v/>
      </c>
      <c r="N4200" s="4"/>
      <c r="O4200" s="78" t="str">
        <f t="shared" si="984"/>
        <v/>
      </c>
      <c r="P4200" s="79" t="str">
        <f t="shared" si="985"/>
        <v/>
      </c>
      <c r="Q4200" s="4"/>
      <c r="R4200" s="90" t="str">
        <f t="shared" si="986"/>
        <v/>
      </c>
      <c r="S4200" s="4"/>
      <c r="Y4200" s="18" t="str">
        <f t="shared" si="987"/>
        <v/>
      </c>
      <c r="AA4200" s="18" t="str">
        <f t="shared" si="978"/>
        <v/>
      </c>
      <c r="AB4200" s="18" t="str">
        <f t="shared" si="979"/>
        <v/>
      </c>
      <c r="AC4200" s="18" t="str">
        <f t="shared" si="988"/>
        <v/>
      </c>
      <c r="AD4200" s="18" t="str">
        <f t="shared" si="988"/>
        <v/>
      </c>
      <c r="AE4200" s="18" t="str">
        <f t="shared" si="989"/>
        <v/>
      </c>
      <c r="AG4200" s="95" t="str">
        <f>IF($C4200="", "", IF(IFERROR(INDEX(Ingredients!C$11:C$310, MATCH($C4200, Ingredients!$B$11:$B$310, 0)), "")="", "", IFERROR(INDEX(Ingredients!C$11:C$310, MATCH($C4200, Ingredients!$B$11:$B$310, 0)), "")))</f>
        <v/>
      </c>
      <c r="AH4200" s="105" t="str">
        <f>IF($C4200="", "", IF(IFERROR(INDEX(Ingredients!D$11:D$310, MATCH($C4200, Ingredients!$B$11:$B$310, 0)), "")="", "", IFERROR(INDEX(Ingredients!D$11:D$310, MATCH($C4200, Ingredients!$B$11:$B$310, 0)), "")))</f>
        <v/>
      </c>
      <c r="AI4200" s="106" t="str">
        <f>IF($C4200="", "", IF(IFERROR(INDEX(Ingredients!E$11:E$310, MATCH($C4200, Ingredients!$B$11:$B$310, 0)), "")="", "", IFERROR(INDEX(Ingredients!E$11:E$310, MATCH($C4200, Ingredients!$B$11:$B$310, 0)), "")))</f>
        <v/>
      </c>
      <c r="AJ4200" s="108" t="str">
        <f>IF($C4200="", "", IF(IFERROR(INDEX(Ingredients!F$11:F$310, MATCH($C4200, Ingredients!$B$11:$B$310, 0)), "")="", "", IFERROR(INDEX(Ingredients!F$11:F$310, MATCH($C4200, Ingredients!$B$11:$B$310, 0)), "")))</f>
        <v/>
      </c>
      <c r="AK4200" s="106" t="str">
        <f>IF($C4200="", "", IF(IFERROR(INDEX(Ingredients!G$11:G$310, MATCH($C4200, Ingredients!$B$11:$B$310, 0)), "")="", "", IFERROR(INDEX(Ingredients!G$11:G$310, MATCH($C4200, Ingredients!$B$11:$B$310, 0)), "")))</f>
        <v/>
      </c>
      <c r="AL4200" s="79" t="str">
        <f>IF($C4200="", "", IF(IFERROR(INDEX(Ingredients!H$11:H$310, MATCH($C4200, Ingredients!$B$11:$B$310, 0)), "")="", "", IFERROR(INDEX(Ingredients!H$11:H$310, MATCH($C4200, Ingredients!$B$11:$B$310, 0)), "")))</f>
        <v/>
      </c>
      <c r="AN4200" s="83" t="str">
        <f t="shared" si="980"/>
        <v/>
      </c>
      <c r="AP4200" s="114" t="str">
        <f t="shared" si="990"/>
        <v/>
      </c>
      <c r="AR4200" s="117" t="str">
        <f>IF($C4200="", "", IF(IFERROR(INDEX(Ingredients!$AI$11:$AI$310, MATCH($C4200, Ingredients!$B$11:$B$310, 0)), "")="", "", IFERROR(INDEX(Ingredients!$AI$11:$AI$310, MATCH($C4200, Ingredients!$B$11:$B$310, 0)), "")))</f>
        <v/>
      </c>
      <c r="AT4200" s="120" t="str">
        <f t="shared" si="991"/>
        <v/>
      </c>
      <c r="AV4200" s="90" t="str">
        <f t="shared" si="981"/>
        <v/>
      </c>
      <c r="AX4200" s="90" t="str">
        <f>IF($AV4200="", "", COUNTIF($AV$11:$AV$5010, "&lt;"&amp;$AV4200)+1+COUNTIF($AV$11:$AV4200, $AV4200)-1)</f>
        <v/>
      </c>
      <c r="AZ4200" s="111" t="str">
        <f>IF($B4200="", "", SUMIF('Shopping List'!$AV$11:$AV$25, $B4200, 'Shopping List'!$BN$11:$BN$25))</f>
        <v/>
      </c>
      <c r="BB4200" s="117" t="str">
        <f t="shared" si="992"/>
        <v/>
      </c>
    </row>
    <row r="4201" spans="1:54" x14ac:dyDescent="0.25">
      <c r="A4201" s="4"/>
      <c r="B4201" s="37"/>
      <c r="C4201" s="124"/>
      <c r="D4201" s="39"/>
      <c r="E4201" s="125"/>
      <c r="F4201" s="48"/>
      <c r="G4201" s="4"/>
      <c r="H4201" s="4"/>
      <c r="I4201" s="95" t="str">
        <f>IF($C4201="", "", IF(IFERROR(INDEX(Ingredients!$C$11:$C$310, MATCH($C4201, Ingredients!$B$11:$B$310, 0)), "")="", "", IFERROR(INDEX(Ingredients!$C$11:$C$310, MATCH($C4201, Ingredients!$B$11:$B$310, 0)), "")))</f>
        <v/>
      </c>
      <c r="J4201" s="73" t="str">
        <f>IF($B4201="", "", IF(IFERROR(INDEX(Meals!$C$11:$C$260, MATCH($B4201, Meals!$B$11:$B$260, 0)), "")="", "", IFERROR(INDEX(Meals!$C$11:$C$260, MATCH($B4201, Meals!$B$11:$B$260, 0)), "")))</f>
        <v/>
      </c>
      <c r="K4201" s="4"/>
      <c r="L4201" s="72" t="str">
        <f t="shared" si="982"/>
        <v/>
      </c>
      <c r="M4201" s="73" t="str">
        <f t="shared" si="983"/>
        <v/>
      </c>
      <c r="N4201" s="4"/>
      <c r="O4201" s="78" t="str">
        <f t="shared" si="984"/>
        <v/>
      </c>
      <c r="P4201" s="79" t="str">
        <f t="shared" si="985"/>
        <v/>
      </c>
      <c r="Q4201" s="4"/>
      <c r="R4201" s="90" t="str">
        <f t="shared" si="986"/>
        <v/>
      </c>
      <c r="S4201" s="4"/>
      <c r="Y4201" s="18" t="str">
        <f t="shared" si="987"/>
        <v/>
      </c>
      <c r="AA4201" s="18" t="str">
        <f t="shared" si="978"/>
        <v/>
      </c>
      <c r="AB4201" s="18" t="str">
        <f t="shared" si="979"/>
        <v/>
      </c>
      <c r="AC4201" s="18" t="str">
        <f t="shared" si="988"/>
        <v/>
      </c>
      <c r="AD4201" s="18" t="str">
        <f t="shared" si="988"/>
        <v/>
      </c>
      <c r="AE4201" s="18" t="str">
        <f t="shared" si="989"/>
        <v/>
      </c>
      <c r="AG4201" s="95" t="str">
        <f>IF($C4201="", "", IF(IFERROR(INDEX(Ingredients!C$11:C$310, MATCH($C4201, Ingredients!$B$11:$B$310, 0)), "")="", "", IFERROR(INDEX(Ingredients!C$11:C$310, MATCH($C4201, Ingredients!$B$11:$B$310, 0)), "")))</f>
        <v/>
      </c>
      <c r="AH4201" s="105" t="str">
        <f>IF($C4201="", "", IF(IFERROR(INDEX(Ingredients!D$11:D$310, MATCH($C4201, Ingredients!$B$11:$B$310, 0)), "")="", "", IFERROR(INDEX(Ingredients!D$11:D$310, MATCH($C4201, Ingredients!$B$11:$B$310, 0)), "")))</f>
        <v/>
      </c>
      <c r="AI4201" s="106" t="str">
        <f>IF($C4201="", "", IF(IFERROR(INDEX(Ingredients!E$11:E$310, MATCH($C4201, Ingredients!$B$11:$B$310, 0)), "")="", "", IFERROR(INDEX(Ingredients!E$11:E$310, MATCH($C4201, Ingredients!$B$11:$B$310, 0)), "")))</f>
        <v/>
      </c>
      <c r="AJ4201" s="108" t="str">
        <f>IF($C4201="", "", IF(IFERROR(INDEX(Ingredients!F$11:F$310, MATCH($C4201, Ingredients!$B$11:$B$310, 0)), "")="", "", IFERROR(INDEX(Ingredients!F$11:F$310, MATCH($C4201, Ingredients!$B$11:$B$310, 0)), "")))</f>
        <v/>
      </c>
      <c r="AK4201" s="106" t="str">
        <f>IF($C4201="", "", IF(IFERROR(INDEX(Ingredients!G$11:G$310, MATCH($C4201, Ingredients!$B$11:$B$310, 0)), "")="", "", IFERROR(INDEX(Ingredients!G$11:G$310, MATCH($C4201, Ingredients!$B$11:$B$310, 0)), "")))</f>
        <v/>
      </c>
      <c r="AL4201" s="79" t="str">
        <f>IF($C4201="", "", IF(IFERROR(INDEX(Ingredients!H$11:H$310, MATCH($C4201, Ingredients!$B$11:$B$310, 0)), "")="", "", IFERROR(INDEX(Ingredients!H$11:H$310, MATCH($C4201, Ingredients!$B$11:$B$310, 0)), "")))</f>
        <v/>
      </c>
      <c r="AN4201" s="83" t="str">
        <f t="shared" si="980"/>
        <v/>
      </c>
      <c r="AP4201" s="114" t="str">
        <f t="shared" si="990"/>
        <v/>
      </c>
      <c r="AR4201" s="117" t="str">
        <f>IF($C4201="", "", IF(IFERROR(INDEX(Ingredients!$AI$11:$AI$310, MATCH($C4201, Ingredients!$B$11:$B$310, 0)), "")="", "", IFERROR(INDEX(Ingredients!$AI$11:$AI$310, MATCH($C4201, Ingredients!$B$11:$B$310, 0)), "")))</f>
        <v/>
      </c>
      <c r="AT4201" s="120" t="str">
        <f t="shared" si="991"/>
        <v/>
      </c>
      <c r="AV4201" s="90" t="str">
        <f t="shared" si="981"/>
        <v/>
      </c>
      <c r="AX4201" s="90" t="str">
        <f>IF($AV4201="", "", COUNTIF($AV$11:$AV$5010, "&lt;"&amp;$AV4201)+1+COUNTIF($AV$11:$AV4201, $AV4201)-1)</f>
        <v/>
      </c>
      <c r="AZ4201" s="111" t="str">
        <f>IF($B4201="", "", SUMIF('Shopping List'!$AV$11:$AV$25, $B4201, 'Shopping List'!$BN$11:$BN$25))</f>
        <v/>
      </c>
      <c r="BB4201" s="117" t="str">
        <f t="shared" si="992"/>
        <v/>
      </c>
    </row>
    <row r="4202" spans="1:54" x14ac:dyDescent="0.25">
      <c r="A4202" s="4"/>
      <c r="B4202" s="37"/>
      <c r="C4202" s="124"/>
      <c r="D4202" s="39"/>
      <c r="E4202" s="125"/>
      <c r="F4202" s="48"/>
      <c r="G4202" s="4"/>
      <c r="H4202" s="4"/>
      <c r="I4202" s="95" t="str">
        <f>IF($C4202="", "", IF(IFERROR(INDEX(Ingredients!$C$11:$C$310, MATCH($C4202, Ingredients!$B$11:$B$310, 0)), "")="", "", IFERROR(INDEX(Ingredients!$C$11:$C$310, MATCH($C4202, Ingredients!$B$11:$B$310, 0)), "")))</f>
        <v/>
      </c>
      <c r="J4202" s="73" t="str">
        <f>IF($B4202="", "", IF(IFERROR(INDEX(Meals!$C$11:$C$260, MATCH($B4202, Meals!$B$11:$B$260, 0)), "")="", "", IFERROR(INDEX(Meals!$C$11:$C$260, MATCH($B4202, Meals!$B$11:$B$260, 0)), "")))</f>
        <v/>
      </c>
      <c r="K4202" s="4"/>
      <c r="L4202" s="72" t="str">
        <f t="shared" si="982"/>
        <v/>
      </c>
      <c r="M4202" s="73" t="str">
        <f t="shared" si="983"/>
        <v/>
      </c>
      <c r="N4202" s="4"/>
      <c r="O4202" s="78" t="str">
        <f t="shared" si="984"/>
        <v/>
      </c>
      <c r="P4202" s="79" t="str">
        <f t="shared" si="985"/>
        <v/>
      </c>
      <c r="Q4202" s="4"/>
      <c r="R4202" s="90" t="str">
        <f t="shared" si="986"/>
        <v/>
      </c>
      <c r="S4202" s="4"/>
      <c r="Y4202" s="18" t="str">
        <f t="shared" si="987"/>
        <v/>
      </c>
      <c r="AA4202" s="18" t="str">
        <f t="shared" si="978"/>
        <v/>
      </c>
      <c r="AB4202" s="18" t="str">
        <f t="shared" si="979"/>
        <v/>
      </c>
      <c r="AC4202" s="18" t="str">
        <f t="shared" si="988"/>
        <v/>
      </c>
      <c r="AD4202" s="18" t="str">
        <f t="shared" si="988"/>
        <v/>
      </c>
      <c r="AE4202" s="18" t="str">
        <f t="shared" si="989"/>
        <v/>
      </c>
      <c r="AG4202" s="95" t="str">
        <f>IF($C4202="", "", IF(IFERROR(INDEX(Ingredients!C$11:C$310, MATCH($C4202, Ingredients!$B$11:$B$310, 0)), "")="", "", IFERROR(INDEX(Ingredients!C$11:C$310, MATCH($C4202, Ingredients!$B$11:$B$310, 0)), "")))</f>
        <v/>
      </c>
      <c r="AH4202" s="105" t="str">
        <f>IF($C4202="", "", IF(IFERROR(INDEX(Ingredients!D$11:D$310, MATCH($C4202, Ingredients!$B$11:$B$310, 0)), "")="", "", IFERROR(INDEX(Ingredients!D$11:D$310, MATCH($C4202, Ingredients!$B$11:$B$310, 0)), "")))</f>
        <v/>
      </c>
      <c r="AI4202" s="106" t="str">
        <f>IF($C4202="", "", IF(IFERROR(INDEX(Ingredients!E$11:E$310, MATCH($C4202, Ingredients!$B$11:$B$310, 0)), "")="", "", IFERROR(INDEX(Ingredients!E$11:E$310, MATCH($C4202, Ingredients!$B$11:$B$310, 0)), "")))</f>
        <v/>
      </c>
      <c r="AJ4202" s="108" t="str">
        <f>IF($C4202="", "", IF(IFERROR(INDEX(Ingredients!F$11:F$310, MATCH($C4202, Ingredients!$B$11:$B$310, 0)), "")="", "", IFERROR(INDEX(Ingredients!F$11:F$310, MATCH($C4202, Ingredients!$B$11:$B$310, 0)), "")))</f>
        <v/>
      </c>
      <c r="AK4202" s="106" t="str">
        <f>IF($C4202="", "", IF(IFERROR(INDEX(Ingredients!G$11:G$310, MATCH($C4202, Ingredients!$B$11:$B$310, 0)), "")="", "", IFERROR(INDEX(Ingredients!G$11:G$310, MATCH($C4202, Ingredients!$B$11:$B$310, 0)), "")))</f>
        <v/>
      </c>
      <c r="AL4202" s="79" t="str">
        <f>IF($C4202="", "", IF(IFERROR(INDEX(Ingredients!H$11:H$310, MATCH($C4202, Ingredients!$B$11:$B$310, 0)), "")="", "", IFERROR(INDEX(Ingredients!H$11:H$310, MATCH($C4202, Ingredients!$B$11:$B$310, 0)), "")))</f>
        <v/>
      </c>
      <c r="AN4202" s="83" t="str">
        <f t="shared" si="980"/>
        <v/>
      </c>
      <c r="AP4202" s="114" t="str">
        <f t="shared" si="990"/>
        <v/>
      </c>
      <c r="AR4202" s="117" t="str">
        <f>IF($C4202="", "", IF(IFERROR(INDEX(Ingredients!$AI$11:$AI$310, MATCH($C4202, Ingredients!$B$11:$B$310, 0)), "")="", "", IFERROR(INDEX(Ingredients!$AI$11:$AI$310, MATCH($C4202, Ingredients!$B$11:$B$310, 0)), "")))</f>
        <v/>
      </c>
      <c r="AT4202" s="120" t="str">
        <f t="shared" si="991"/>
        <v/>
      </c>
      <c r="AV4202" s="90" t="str">
        <f t="shared" si="981"/>
        <v/>
      </c>
      <c r="AX4202" s="90" t="str">
        <f>IF($AV4202="", "", COUNTIF($AV$11:$AV$5010, "&lt;"&amp;$AV4202)+1+COUNTIF($AV$11:$AV4202, $AV4202)-1)</f>
        <v/>
      </c>
      <c r="AZ4202" s="111" t="str">
        <f>IF($B4202="", "", SUMIF('Shopping List'!$AV$11:$AV$25, $B4202, 'Shopping List'!$BN$11:$BN$25))</f>
        <v/>
      </c>
      <c r="BB4202" s="117" t="str">
        <f t="shared" si="992"/>
        <v/>
      </c>
    </row>
    <row r="4203" spans="1:54" x14ac:dyDescent="0.25">
      <c r="A4203" s="4"/>
      <c r="B4203" s="37"/>
      <c r="C4203" s="124"/>
      <c r="D4203" s="39"/>
      <c r="E4203" s="125"/>
      <c r="F4203" s="48"/>
      <c r="G4203" s="4"/>
      <c r="H4203" s="4"/>
      <c r="I4203" s="95" t="str">
        <f>IF($C4203="", "", IF(IFERROR(INDEX(Ingredients!$C$11:$C$310, MATCH($C4203, Ingredients!$B$11:$B$310, 0)), "")="", "", IFERROR(INDEX(Ingredients!$C$11:$C$310, MATCH($C4203, Ingredients!$B$11:$B$310, 0)), "")))</f>
        <v/>
      </c>
      <c r="J4203" s="73" t="str">
        <f>IF($B4203="", "", IF(IFERROR(INDEX(Meals!$C$11:$C$260, MATCH($B4203, Meals!$B$11:$B$260, 0)), "")="", "", IFERROR(INDEX(Meals!$C$11:$C$260, MATCH($B4203, Meals!$B$11:$B$260, 0)), "")))</f>
        <v/>
      </c>
      <c r="K4203" s="4"/>
      <c r="L4203" s="72" t="str">
        <f t="shared" si="982"/>
        <v/>
      </c>
      <c r="M4203" s="73" t="str">
        <f t="shared" si="983"/>
        <v/>
      </c>
      <c r="N4203" s="4"/>
      <c r="O4203" s="78" t="str">
        <f t="shared" si="984"/>
        <v/>
      </c>
      <c r="P4203" s="79" t="str">
        <f t="shared" si="985"/>
        <v/>
      </c>
      <c r="Q4203" s="4"/>
      <c r="R4203" s="90" t="str">
        <f t="shared" si="986"/>
        <v/>
      </c>
      <c r="S4203" s="4"/>
      <c r="Y4203" s="18" t="str">
        <f t="shared" si="987"/>
        <v/>
      </c>
      <c r="AA4203" s="18" t="str">
        <f t="shared" si="978"/>
        <v/>
      </c>
      <c r="AB4203" s="18" t="str">
        <f t="shared" si="979"/>
        <v/>
      </c>
      <c r="AC4203" s="18" t="str">
        <f t="shared" si="988"/>
        <v/>
      </c>
      <c r="AD4203" s="18" t="str">
        <f t="shared" si="988"/>
        <v/>
      </c>
      <c r="AE4203" s="18" t="str">
        <f t="shared" si="989"/>
        <v/>
      </c>
      <c r="AG4203" s="95" t="str">
        <f>IF($C4203="", "", IF(IFERROR(INDEX(Ingredients!C$11:C$310, MATCH($C4203, Ingredients!$B$11:$B$310, 0)), "")="", "", IFERROR(INDEX(Ingredients!C$11:C$310, MATCH($C4203, Ingredients!$B$11:$B$310, 0)), "")))</f>
        <v/>
      </c>
      <c r="AH4203" s="105" t="str">
        <f>IF($C4203="", "", IF(IFERROR(INDEX(Ingredients!D$11:D$310, MATCH($C4203, Ingredients!$B$11:$B$310, 0)), "")="", "", IFERROR(INDEX(Ingredients!D$11:D$310, MATCH($C4203, Ingredients!$B$11:$B$310, 0)), "")))</f>
        <v/>
      </c>
      <c r="AI4203" s="106" t="str">
        <f>IF($C4203="", "", IF(IFERROR(INDEX(Ingredients!E$11:E$310, MATCH($C4203, Ingredients!$B$11:$B$310, 0)), "")="", "", IFERROR(INDEX(Ingredients!E$11:E$310, MATCH($C4203, Ingredients!$B$11:$B$310, 0)), "")))</f>
        <v/>
      </c>
      <c r="AJ4203" s="108" t="str">
        <f>IF($C4203="", "", IF(IFERROR(INDEX(Ingredients!F$11:F$310, MATCH($C4203, Ingredients!$B$11:$B$310, 0)), "")="", "", IFERROR(INDEX(Ingredients!F$11:F$310, MATCH($C4203, Ingredients!$B$11:$B$310, 0)), "")))</f>
        <v/>
      </c>
      <c r="AK4203" s="106" t="str">
        <f>IF($C4203="", "", IF(IFERROR(INDEX(Ingredients!G$11:G$310, MATCH($C4203, Ingredients!$B$11:$B$310, 0)), "")="", "", IFERROR(INDEX(Ingredients!G$11:G$310, MATCH($C4203, Ingredients!$B$11:$B$310, 0)), "")))</f>
        <v/>
      </c>
      <c r="AL4203" s="79" t="str">
        <f>IF($C4203="", "", IF(IFERROR(INDEX(Ingredients!H$11:H$310, MATCH($C4203, Ingredients!$B$11:$B$310, 0)), "")="", "", IFERROR(INDEX(Ingredients!H$11:H$310, MATCH($C4203, Ingredients!$B$11:$B$310, 0)), "")))</f>
        <v/>
      </c>
      <c r="AN4203" s="83" t="str">
        <f t="shared" si="980"/>
        <v/>
      </c>
      <c r="AP4203" s="114" t="str">
        <f t="shared" si="990"/>
        <v/>
      </c>
      <c r="AR4203" s="117" t="str">
        <f>IF($C4203="", "", IF(IFERROR(INDEX(Ingredients!$AI$11:$AI$310, MATCH($C4203, Ingredients!$B$11:$B$310, 0)), "")="", "", IFERROR(INDEX(Ingredients!$AI$11:$AI$310, MATCH($C4203, Ingredients!$B$11:$B$310, 0)), "")))</f>
        <v/>
      </c>
      <c r="AT4203" s="120" t="str">
        <f t="shared" si="991"/>
        <v/>
      </c>
      <c r="AV4203" s="90" t="str">
        <f t="shared" si="981"/>
        <v/>
      </c>
      <c r="AX4203" s="90" t="str">
        <f>IF($AV4203="", "", COUNTIF($AV$11:$AV$5010, "&lt;"&amp;$AV4203)+1+COUNTIF($AV$11:$AV4203, $AV4203)-1)</f>
        <v/>
      </c>
      <c r="AZ4203" s="111" t="str">
        <f>IF($B4203="", "", SUMIF('Shopping List'!$AV$11:$AV$25, $B4203, 'Shopping List'!$BN$11:$BN$25))</f>
        <v/>
      </c>
      <c r="BB4203" s="117" t="str">
        <f t="shared" si="992"/>
        <v/>
      </c>
    </row>
    <row r="4204" spans="1:54" x14ac:dyDescent="0.25">
      <c r="A4204" s="4"/>
      <c r="B4204" s="37"/>
      <c r="C4204" s="124"/>
      <c r="D4204" s="39"/>
      <c r="E4204" s="125"/>
      <c r="F4204" s="48"/>
      <c r="G4204" s="4"/>
      <c r="H4204" s="4"/>
      <c r="I4204" s="95" t="str">
        <f>IF($C4204="", "", IF(IFERROR(INDEX(Ingredients!$C$11:$C$310, MATCH($C4204, Ingredients!$B$11:$B$310, 0)), "")="", "", IFERROR(INDEX(Ingredients!$C$11:$C$310, MATCH($C4204, Ingredients!$B$11:$B$310, 0)), "")))</f>
        <v/>
      </c>
      <c r="J4204" s="73" t="str">
        <f>IF($B4204="", "", IF(IFERROR(INDEX(Meals!$C$11:$C$260, MATCH($B4204, Meals!$B$11:$B$260, 0)), "")="", "", IFERROR(INDEX(Meals!$C$11:$C$260, MATCH($B4204, Meals!$B$11:$B$260, 0)), "")))</f>
        <v/>
      </c>
      <c r="K4204" s="4"/>
      <c r="L4204" s="72" t="str">
        <f t="shared" si="982"/>
        <v/>
      </c>
      <c r="M4204" s="73" t="str">
        <f t="shared" si="983"/>
        <v/>
      </c>
      <c r="N4204" s="4"/>
      <c r="O4204" s="78" t="str">
        <f t="shared" si="984"/>
        <v/>
      </c>
      <c r="P4204" s="79" t="str">
        <f t="shared" si="985"/>
        <v/>
      </c>
      <c r="Q4204" s="4"/>
      <c r="R4204" s="90" t="str">
        <f t="shared" si="986"/>
        <v/>
      </c>
      <c r="S4204" s="4"/>
      <c r="Y4204" s="18" t="str">
        <f t="shared" si="987"/>
        <v/>
      </c>
      <c r="AA4204" s="18" t="str">
        <f t="shared" si="978"/>
        <v/>
      </c>
      <c r="AB4204" s="18" t="str">
        <f t="shared" si="979"/>
        <v/>
      </c>
      <c r="AC4204" s="18" t="str">
        <f t="shared" si="988"/>
        <v/>
      </c>
      <c r="AD4204" s="18" t="str">
        <f t="shared" si="988"/>
        <v/>
      </c>
      <c r="AE4204" s="18" t="str">
        <f t="shared" si="989"/>
        <v/>
      </c>
      <c r="AG4204" s="95" t="str">
        <f>IF($C4204="", "", IF(IFERROR(INDEX(Ingredients!C$11:C$310, MATCH($C4204, Ingredients!$B$11:$B$310, 0)), "")="", "", IFERROR(INDEX(Ingredients!C$11:C$310, MATCH($C4204, Ingredients!$B$11:$B$310, 0)), "")))</f>
        <v/>
      </c>
      <c r="AH4204" s="105" t="str">
        <f>IF($C4204="", "", IF(IFERROR(INDEX(Ingredients!D$11:D$310, MATCH($C4204, Ingredients!$B$11:$B$310, 0)), "")="", "", IFERROR(INDEX(Ingredients!D$11:D$310, MATCH($C4204, Ingredients!$B$11:$B$310, 0)), "")))</f>
        <v/>
      </c>
      <c r="AI4204" s="106" t="str">
        <f>IF($C4204="", "", IF(IFERROR(INDEX(Ingredients!E$11:E$310, MATCH($C4204, Ingredients!$B$11:$B$310, 0)), "")="", "", IFERROR(INDEX(Ingredients!E$11:E$310, MATCH($C4204, Ingredients!$B$11:$B$310, 0)), "")))</f>
        <v/>
      </c>
      <c r="AJ4204" s="108" t="str">
        <f>IF($C4204="", "", IF(IFERROR(INDEX(Ingredients!F$11:F$310, MATCH($C4204, Ingredients!$B$11:$B$310, 0)), "")="", "", IFERROR(INDEX(Ingredients!F$11:F$310, MATCH($C4204, Ingredients!$B$11:$B$310, 0)), "")))</f>
        <v/>
      </c>
      <c r="AK4204" s="106" t="str">
        <f>IF($C4204="", "", IF(IFERROR(INDEX(Ingredients!G$11:G$310, MATCH($C4204, Ingredients!$B$11:$B$310, 0)), "")="", "", IFERROR(INDEX(Ingredients!G$11:G$310, MATCH($C4204, Ingredients!$B$11:$B$310, 0)), "")))</f>
        <v/>
      </c>
      <c r="AL4204" s="79" t="str">
        <f>IF($C4204="", "", IF(IFERROR(INDEX(Ingredients!H$11:H$310, MATCH($C4204, Ingredients!$B$11:$B$310, 0)), "")="", "", IFERROR(INDEX(Ingredients!H$11:H$310, MATCH($C4204, Ingredients!$B$11:$B$310, 0)), "")))</f>
        <v/>
      </c>
      <c r="AN4204" s="83" t="str">
        <f t="shared" si="980"/>
        <v/>
      </c>
      <c r="AP4204" s="114" t="str">
        <f t="shared" si="990"/>
        <v/>
      </c>
      <c r="AR4204" s="117" t="str">
        <f>IF($C4204="", "", IF(IFERROR(INDEX(Ingredients!$AI$11:$AI$310, MATCH($C4204, Ingredients!$B$11:$B$310, 0)), "")="", "", IFERROR(INDEX(Ingredients!$AI$11:$AI$310, MATCH($C4204, Ingredients!$B$11:$B$310, 0)), "")))</f>
        <v/>
      </c>
      <c r="AT4204" s="120" t="str">
        <f t="shared" si="991"/>
        <v/>
      </c>
      <c r="AV4204" s="90" t="str">
        <f t="shared" si="981"/>
        <v/>
      </c>
      <c r="AX4204" s="90" t="str">
        <f>IF($AV4204="", "", COUNTIF($AV$11:$AV$5010, "&lt;"&amp;$AV4204)+1+COUNTIF($AV$11:$AV4204, $AV4204)-1)</f>
        <v/>
      </c>
      <c r="AZ4204" s="111" t="str">
        <f>IF($B4204="", "", SUMIF('Shopping List'!$AV$11:$AV$25, $B4204, 'Shopping List'!$BN$11:$BN$25))</f>
        <v/>
      </c>
      <c r="BB4204" s="117" t="str">
        <f t="shared" si="992"/>
        <v/>
      </c>
    </row>
    <row r="4205" spans="1:54" x14ac:dyDescent="0.25">
      <c r="A4205" s="4"/>
      <c r="B4205" s="37"/>
      <c r="C4205" s="124"/>
      <c r="D4205" s="39"/>
      <c r="E4205" s="125"/>
      <c r="F4205" s="48"/>
      <c r="G4205" s="4"/>
      <c r="H4205" s="4"/>
      <c r="I4205" s="95" t="str">
        <f>IF($C4205="", "", IF(IFERROR(INDEX(Ingredients!$C$11:$C$310, MATCH($C4205, Ingredients!$B$11:$B$310, 0)), "")="", "", IFERROR(INDEX(Ingredients!$C$11:$C$310, MATCH($C4205, Ingredients!$B$11:$B$310, 0)), "")))</f>
        <v/>
      </c>
      <c r="J4205" s="73" t="str">
        <f>IF($B4205="", "", IF(IFERROR(INDEX(Meals!$C$11:$C$260, MATCH($B4205, Meals!$B$11:$B$260, 0)), "")="", "", IFERROR(INDEX(Meals!$C$11:$C$260, MATCH($B4205, Meals!$B$11:$B$260, 0)), "")))</f>
        <v/>
      </c>
      <c r="K4205" s="4"/>
      <c r="L4205" s="72" t="str">
        <f t="shared" si="982"/>
        <v/>
      </c>
      <c r="M4205" s="73" t="str">
        <f t="shared" si="983"/>
        <v/>
      </c>
      <c r="N4205" s="4"/>
      <c r="O4205" s="78" t="str">
        <f t="shared" si="984"/>
        <v/>
      </c>
      <c r="P4205" s="79" t="str">
        <f t="shared" si="985"/>
        <v/>
      </c>
      <c r="Q4205" s="4"/>
      <c r="R4205" s="90" t="str">
        <f t="shared" si="986"/>
        <v/>
      </c>
      <c r="S4205" s="4"/>
      <c r="Y4205" s="18" t="str">
        <f t="shared" si="987"/>
        <v/>
      </c>
      <c r="AA4205" s="18" t="str">
        <f t="shared" si="978"/>
        <v/>
      </c>
      <c r="AB4205" s="18" t="str">
        <f t="shared" si="979"/>
        <v/>
      </c>
      <c r="AC4205" s="18" t="str">
        <f t="shared" si="988"/>
        <v/>
      </c>
      <c r="AD4205" s="18" t="str">
        <f t="shared" si="988"/>
        <v/>
      </c>
      <c r="AE4205" s="18" t="str">
        <f t="shared" si="989"/>
        <v/>
      </c>
      <c r="AG4205" s="95" t="str">
        <f>IF($C4205="", "", IF(IFERROR(INDEX(Ingredients!C$11:C$310, MATCH($C4205, Ingredients!$B$11:$B$310, 0)), "")="", "", IFERROR(INDEX(Ingredients!C$11:C$310, MATCH($C4205, Ingredients!$B$11:$B$310, 0)), "")))</f>
        <v/>
      </c>
      <c r="AH4205" s="105" t="str">
        <f>IF($C4205="", "", IF(IFERROR(INDEX(Ingredients!D$11:D$310, MATCH($C4205, Ingredients!$B$11:$B$310, 0)), "")="", "", IFERROR(INDEX(Ingredients!D$11:D$310, MATCH($C4205, Ingredients!$B$11:$B$310, 0)), "")))</f>
        <v/>
      </c>
      <c r="AI4205" s="106" t="str">
        <f>IF($C4205="", "", IF(IFERROR(INDEX(Ingredients!E$11:E$310, MATCH($C4205, Ingredients!$B$11:$B$310, 0)), "")="", "", IFERROR(INDEX(Ingredients!E$11:E$310, MATCH($C4205, Ingredients!$B$11:$B$310, 0)), "")))</f>
        <v/>
      </c>
      <c r="AJ4205" s="108" t="str">
        <f>IF($C4205="", "", IF(IFERROR(INDEX(Ingredients!F$11:F$310, MATCH($C4205, Ingredients!$B$11:$B$310, 0)), "")="", "", IFERROR(INDEX(Ingredients!F$11:F$310, MATCH($C4205, Ingredients!$B$11:$B$310, 0)), "")))</f>
        <v/>
      </c>
      <c r="AK4205" s="106" t="str">
        <f>IF($C4205="", "", IF(IFERROR(INDEX(Ingredients!G$11:G$310, MATCH($C4205, Ingredients!$B$11:$B$310, 0)), "")="", "", IFERROR(INDEX(Ingredients!G$11:G$310, MATCH($C4205, Ingredients!$B$11:$B$310, 0)), "")))</f>
        <v/>
      </c>
      <c r="AL4205" s="79" t="str">
        <f>IF($C4205="", "", IF(IFERROR(INDEX(Ingredients!H$11:H$310, MATCH($C4205, Ingredients!$B$11:$B$310, 0)), "")="", "", IFERROR(INDEX(Ingredients!H$11:H$310, MATCH($C4205, Ingredients!$B$11:$B$310, 0)), "")))</f>
        <v/>
      </c>
      <c r="AN4205" s="83" t="str">
        <f t="shared" si="980"/>
        <v/>
      </c>
      <c r="AP4205" s="114" t="str">
        <f t="shared" si="990"/>
        <v/>
      </c>
      <c r="AR4205" s="117" t="str">
        <f>IF($C4205="", "", IF(IFERROR(INDEX(Ingredients!$AI$11:$AI$310, MATCH($C4205, Ingredients!$B$11:$B$310, 0)), "")="", "", IFERROR(INDEX(Ingredients!$AI$11:$AI$310, MATCH($C4205, Ingredients!$B$11:$B$310, 0)), "")))</f>
        <v/>
      </c>
      <c r="AT4205" s="120" t="str">
        <f t="shared" si="991"/>
        <v/>
      </c>
      <c r="AV4205" s="90" t="str">
        <f t="shared" si="981"/>
        <v/>
      </c>
      <c r="AX4205" s="90" t="str">
        <f>IF($AV4205="", "", COUNTIF($AV$11:$AV$5010, "&lt;"&amp;$AV4205)+1+COUNTIF($AV$11:$AV4205, $AV4205)-1)</f>
        <v/>
      </c>
      <c r="AZ4205" s="111" t="str">
        <f>IF($B4205="", "", SUMIF('Shopping List'!$AV$11:$AV$25, $B4205, 'Shopping List'!$BN$11:$BN$25))</f>
        <v/>
      </c>
      <c r="BB4205" s="117" t="str">
        <f t="shared" si="992"/>
        <v/>
      </c>
    </row>
    <row r="4206" spans="1:54" x14ac:dyDescent="0.25">
      <c r="A4206" s="4"/>
      <c r="B4206" s="37"/>
      <c r="C4206" s="124"/>
      <c r="D4206" s="39"/>
      <c r="E4206" s="125"/>
      <c r="F4206" s="48"/>
      <c r="G4206" s="4"/>
      <c r="H4206" s="4"/>
      <c r="I4206" s="95" t="str">
        <f>IF($C4206="", "", IF(IFERROR(INDEX(Ingredients!$C$11:$C$310, MATCH($C4206, Ingredients!$B$11:$B$310, 0)), "")="", "", IFERROR(INDEX(Ingredients!$C$11:$C$310, MATCH($C4206, Ingredients!$B$11:$B$310, 0)), "")))</f>
        <v/>
      </c>
      <c r="J4206" s="73" t="str">
        <f>IF($B4206="", "", IF(IFERROR(INDEX(Meals!$C$11:$C$260, MATCH($B4206, Meals!$B$11:$B$260, 0)), "")="", "", IFERROR(INDEX(Meals!$C$11:$C$260, MATCH($B4206, Meals!$B$11:$B$260, 0)), "")))</f>
        <v/>
      </c>
      <c r="K4206" s="4"/>
      <c r="L4206" s="72" t="str">
        <f t="shared" si="982"/>
        <v/>
      </c>
      <c r="M4206" s="73" t="str">
        <f t="shared" si="983"/>
        <v/>
      </c>
      <c r="N4206" s="4"/>
      <c r="O4206" s="78" t="str">
        <f t="shared" si="984"/>
        <v/>
      </c>
      <c r="P4206" s="79" t="str">
        <f t="shared" si="985"/>
        <v/>
      </c>
      <c r="Q4206" s="4"/>
      <c r="R4206" s="90" t="str">
        <f t="shared" si="986"/>
        <v/>
      </c>
      <c r="S4206" s="4"/>
      <c r="Y4206" s="18" t="str">
        <f t="shared" si="987"/>
        <v/>
      </c>
      <c r="AA4206" s="18" t="str">
        <f t="shared" si="978"/>
        <v/>
      </c>
      <c r="AB4206" s="18" t="str">
        <f t="shared" si="979"/>
        <v/>
      </c>
      <c r="AC4206" s="18" t="str">
        <f t="shared" si="988"/>
        <v/>
      </c>
      <c r="AD4206" s="18" t="str">
        <f t="shared" si="988"/>
        <v/>
      </c>
      <c r="AE4206" s="18" t="str">
        <f t="shared" si="989"/>
        <v/>
      </c>
      <c r="AG4206" s="95" t="str">
        <f>IF($C4206="", "", IF(IFERROR(INDEX(Ingredients!C$11:C$310, MATCH($C4206, Ingredients!$B$11:$B$310, 0)), "")="", "", IFERROR(INDEX(Ingredients!C$11:C$310, MATCH($C4206, Ingredients!$B$11:$B$310, 0)), "")))</f>
        <v/>
      </c>
      <c r="AH4206" s="105" t="str">
        <f>IF($C4206="", "", IF(IFERROR(INDEX(Ingredients!D$11:D$310, MATCH($C4206, Ingredients!$B$11:$B$310, 0)), "")="", "", IFERROR(INDEX(Ingredients!D$11:D$310, MATCH($C4206, Ingredients!$B$11:$B$310, 0)), "")))</f>
        <v/>
      </c>
      <c r="AI4206" s="106" t="str">
        <f>IF($C4206="", "", IF(IFERROR(INDEX(Ingredients!E$11:E$310, MATCH($C4206, Ingredients!$B$11:$B$310, 0)), "")="", "", IFERROR(INDEX(Ingredients!E$11:E$310, MATCH($C4206, Ingredients!$B$11:$B$310, 0)), "")))</f>
        <v/>
      </c>
      <c r="AJ4206" s="108" t="str">
        <f>IF($C4206="", "", IF(IFERROR(INDEX(Ingredients!F$11:F$310, MATCH($C4206, Ingredients!$B$11:$B$310, 0)), "")="", "", IFERROR(INDEX(Ingredients!F$11:F$310, MATCH($C4206, Ingredients!$B$11:$B$310, 0)), "")))</f>
        <v/>
      </c>
      <c r="AK4206" s="106" t="str">
        <f>IF($C4206="", "", IF(IFERROR(INDEX(Ingredients!G$11:G$310, MATCH($C4206, Ingredients!$B$11:$B$310, 0)), "")="", "", IFERROR(INDEX(Ingredients!G$11:G$310, MATCH($C4206, Ingredients!$B$11:$B$310, 0)), "")))</f>
        <v/>
      </c>
      <c r="AL4206" s="79" t="str">
        <f>IF($C4206="", "", IF(IFERROR(INDEX(Ingredients!H$11:H$310, MATCH($C4206, Ingredients!$B$11:$B$310, 0)), "")="", "", IFERROR(INDEX(Ingredients!H$11:H$310, MATCH($C4206, Ingredients!$B$11:$B$310, 0)), "")))</f>
        <v/>
      </c>
      <c r="AN4206" s="83" t="str">
        <f t="shared" si="980"/>
        <v/>
      </c>
      <c r="AP4206" s="114" t="str">
        <f t="shared" si="990"/>
        <v/>
      </c>
      <c r="AR4206" s="117" t="str">
        <f>IF($C4206="", "", IF(IFERROR(INDEX(Ingredients!$AI$11:$AI$310, MATCH($C4206, Ingredients!$B$11:$B$310, 0)), "")="", "", IFERROR(INDEX(Ingredients!$AI$11:$AI$310, MATCH($C4206, Ingredients!$B$11:$B$310, 0)), "")))</f>
        <v/>
      </c>
      <c r="AT4206" s="120" t="str">
        <f t="shared" si="991"/>
        <v/>
      </c>
      <c r="AV4206" s="90" t="str">
        <f t="shared" si="981"/>
        <v/>
      </c>
      <c r="AX4206" s="90" t="str">
        <f>IF($AV4206="", "", COUNTIF($AV$11:$AV$5010, "&lt;"&amp;$AV4206)+1+COUNTIF($AV$11:$AV4206, $AV4206)-1)</f>
        <v/>
      </c>
      <c r="AZ4206" s="111" t="str">
        <f>IF($B4206="", "", SUMIF('Shopping List'!$AV$11:$AV$25, $B4206, 'Shopping List'!$BN$11:$BN$25))</f>
        <v/>
      </c>
      <c r="BB4206" s="117" t="str">
        <f t="shared" si="992"/>
        <v/>
      </c>
    </row>
    <row r="4207" spans="1:54" x14ac:dyDescent="0.25">
      <c r="A4207" s="4"/>
      <c r="B4207" s="37"/>
      <c r="C4207" s="124"/>
      <c r="D4207" s="39"/>
      <c r="E4207" s="125"/>
      <c r="F4207" s="48"/>
      <c r="G4207" s="4"/>
      <c r="H4207" s="4"/>
      <c r="I4207" s="95" t="str">
        <f>IF($C4207="", "", IF(IFERROR(INDEX(Ingredients!$C$11:$C$310, MATCH($C4207, Ingredients!$B$11:$B$310, 0)), "")="", "", IFERROR(INDEX(Ingredients!$C$11:$C$310, MATCH($C4207, Ingredients!$B$11:$B$310, 0)), "")))</f>
        <v/>
      </c>
      <c r="J4207" s="73" t="str">
        <f>IF($B4207="", "", IF(IFERROR(INDEX(Meals!$C$11:$C$260, MATCH($B4207, Meals!$B$11:$B$260, 0)), "")="", "", IFERROR(INDEX(Meals!$C$11:$C$260, MATCH($B4207, Meals!$B$11:$B$260, 0)), "")))</f>
        <v/>
      </c>
      <c r="K4207" s="4"/>
      <c r="L4207" s="72" t="str">
        <f t="shared" si="982"/>
        <v/>
      </c>
      <c r="M4207" s="73" t="str">
        <f t="shared" si="983"/>
        <v/>
      </c>
      <c r="N4207" s="4"/>
      <c r="O4207" s="78" t="str">
        <f t="shared" si="984"/>
        <v/>
      </c>
      <c r="P4207" s="79" t="str">
        <f t="shared" si="985"/>
        <v/>
      </c>
      <c r="Q4207" s="4"/>
      <c r="R4207" s="90" t="str">
        <f t="shared" si="986"/>
        <v/>
      </c>
      <c r="S4207" s="4"/>
      <c r="Y4207" s="18" t="str">
        <f t="shared" si="987"/>
        <v/>
      </c>
      <c r="AA4207" s="18" t="str">
        <f t="shared" si="978"/>
        <v/>
      </c>
      <c r="AB4207" s="18" t="str">
        <f t="shared" si="979"/>
        <v/>
      </c>
      <c r="AC4207" s="18" t="str">
        <f t="shared" si="988"/>
        <v/>
      </c>
      <c r="AD4207" s="18" t="str">
        <f t="shared" si="988"/>
        <v/>
      </c>
      <c r="AE4207" s="18" t="str">
        <f t="shared" si="989"/>
        <v/>
      </c>
      <c r="AG4207" s="95" t="str">
        <f>IF($C4207="", "", IF(IFERROR(INDEX(Ingredients!C$11:C$310, MATCH($C4207, Ingredients!$B$11:$B$310, 0)), "")="", "", IFERROR(INDEX(Ingredients!C$11:C$310, MATCH($C4207, Ingredients!$B$11:$B$310, 0)), "")))</f>
        <v/>
      </c>
      <c r="AH4207" s="105" t="str">
        <f>IF($C4207="", "", IF(IFERROR(INDEX(Ingredients!D$11:D$310, MATCH($C4207, Ingredients!$B$11:$B$310, 0)), "")="", "", IFERROR(INDEX(Ingredients!D$11:D$310, MATCH($C4207, Ingredients!$B$11:$B$310, 0)), "")))</f>
        <v/>
      </c>
      <c r="AI4207" s="106" t="str">
        <f>IF($C4207="", "", IF(IFERROR(INDEX(Ingredients!E$11:E$310, MATCH($C4207, Ingredients!$B$11:$B$310, 0)), "")="", "", IFERROR(INDEX(Ingredients!E$11:E$310, MATCH($C4207, Ingredients!$B$11:$B$310, 0)), "")))</f>
        <v/>
      </c>
      <c r="AJ4207" s="108" t="str">
        <f>IF($C4207="", "", IF(IFERROR(INDEX(Ingredients!F$11:F$310, MATCH($C4207, Ingredients!$B$11:$B$310, 0)), "")="", "", IFERROR(INDEX(Ingredients!F$11:F$310, MATCH($C4207, Ingredients!$B$11:$B$310, 0)), "")))</f>
        <v/>
      </c>
      <c r="AK4207" s="106" t="str">
        <f>IF($C4207="", "", IF(IFERROR(INDEX(Ingredients!G$11:G$310, MATCH($C4207, Ingredients!$B$11:$B$310, 0)), "")="", "", IFERROR(INDEX(Ingredients!G$11:G$310, MATCH($C4207, Ingredients!$B$11:$B$310, 0)), "")))</f>
        <v/>
      </c>
      <c r="AL4207" s="79" t="str">
        <f>IF($C4207="", "", IF(IFERROR(INDEX(Ingredients!H$11:H$310, MATCH($C4207, Ingredients!$B$11:$B$310, 0)), "")="", "", IFERROR(INDEX(Ingredients!H$11:H$310, MATCH($C4207, Ingredients!$B$11:$B$310, 0)), "")))</f>
        <v/>
      </c>
      <c r="AN4207" s="83" t="str">
        <f t="shared" si="980"/>
        <v/>
      </c>
      <c r="AP4207" s="114" t="str">
        <f t="shared" si="990"/>
        <v/>
      </c>
      <c r="AR4207" s="117" t="str">
        <f>IF($C4207="", "", IF(IFERROR(INDEX(Ingredients!$AI$11:$AI$310, MATCH($C4207, Ingredients!$B$11:$B$310, 0)), "")="", "", IFERROR(INDEX(Ingredients!$AI$11:$AI$310, MATCH($C4207, Ingredients!$B$11:$B$310, 0)), "")))</f>
        <v/>
      </c>
      <c r="AT4207" s="120" t="str">
        <f t="shared" si="991"/>
        <v/>
      </c>
      <c r="AV4207" s="90" t="str">
        <f t="shared" si="981"/>
        <v/>
      </c>
      <c r="AX4207" s="90" t="str">
        <f>IF($AV4207="", "", COUNTIF($AV$11:$AV$5010, "&lt;"&amp;$AV4207)+1+COUNTIF($AV$11:$AV4207, $AV4207)-1)</f>
        <v/>
      </c>
      <c r="AZ4207" s="111" t="str">
        <f>IF($B4207="", "", SUMIF('Shopping List'!$AV$11:$AV$25, $B4207, 'Shopping List'!$BN$11:$BN$25))</f>
        <v/>
      </c>
      <c r="BB4207" s="117" t="str">
        <f t="shared" si="992"/>
        <v/>
      </c>
    </row>
    <row r="4208" spans="1:54" x14ac:dyDescent="0.25">
      <c r="A4208" s="4"/>
      <c r="B4208" s="37"/>
      <c r="C4208" s="124"/>
      <c r="D4208" s="39"/>
      <c r="E4208" s="125"/>
      <c r="F4208" s="48"/>
      <c r="G4208" s="4"/>
      <c r="H4208" s="4"/>
      <c r="I4208" s="95" t="str">
        <f>IF($C4208="", "", IF(IFERROR(INDEX(Ingredients!$C$11:$C$310, MATCH($C4208, Ingredients!$B$11:$B$310, 0)), "")="", "", IFERROR(INDEX(Ingredients!$C$11:$C$310, MATCH($C4208, Ingredients!$B$11:$B$310, 0)), "")))</f>
        <v/>
      </c>
      <c r="J4208" s="73" t="str">
        <f>IF($B4208="", "", IF(IFERROR(INDEX(Meals!$C$11:$C$260, MATCH($B4208, Meals!$B$11:$B$260, 0)), "")="", "", IFERROR(INDEX(Meals!$C$11:$C$260, MATCH($B4208, Meals!$B$11:$B$260, 0)), "")))</f>
        <v/>
      </c>
      <c r="K4208" s="4"/>
      <c r="L4208" s="72" t="str">
        <f t="shared" si="982"/>
        <v/>
      </c>
      <c r="M4208" s="73" t="str">
        <f t="shared" si="983"/>
        <v/>
      </c>
      <c r="N4208" s="4"/>
      <c r="O4208" s="78" t="str">
        <f t="shared" si="984"/>
        <v/>
      </c>
      <c r="P4208" s="79" t="str">
        <f t="shared" si="985"/>
        <v/>
      </c>
      <c r="Q4208" s="4"/>
      <c r="R4208" s="90" t="str">
        <f t="shared" si="986"/>
        <v/>
      </c>
      <c r="S4208" s="4"/>
      <c r="Y4208" s="18" t="str">
        <f t="shared" si="987"/>
        <v/>
      </c>
      <c r="AA4208" s="18" t="str">
        <f t="shared" si="978"/>
        <v/>
      </c>
      <c r="AB4208" s="18" t="str">
        <f t="shared" si="979"/>
        <v/>
      </c>
      <c r="AC4208" s="18" t="str">
        <f t="shared" si="988"/>
        <v/>
      </c>
      <c r="AD4208" s="18" t="str">
        <f t="shared" si="988"/>
        <v/>
      </c>
      <c r="AE4208" s="18" t="str">
        <f t="shared" si="989"/>
        <v/>
      </c>
      <c r="AG4208" s="95" t="str">
        <f>IF($C4208="", "", IF(IFERROR(INDEX(Ingredients!C$11:C$310, MATCH($C4208, Ingredients!$B$11:$B$310, 0)), "")="", "", IFERROR(INDEX(Ingredients!C$11:C$310, MATCH($C4208, Ingredients!$B$11:$B$310, 0)), "")))</f>
        <v/>
      </c>
      <c r="AH4208" s="105" t="str">
        <f>IF($C4208="", "", IF(IFERROR(INDEX(Ingredients!D$11:D$310, MATCH($C4208, Ingredients!$B$11:$B$310, 0)), "")="", "", IFERROR(INDEX(Ingredients!D$11:D$310, MATCH($C4208, Ingredients!$B$11:$B$310, 0)), "")))</f>
        <v/>
      </c>
      <c r="AI4208" s="106" t="str">
        <f>IF($C4208="", "", IF(IFERROR(INDEX(Ingredients!E$11:E$310, MATCH($C4208, Ingredients!$B$11:$B$310, 0)), "")="", "", IFERROR(INDEX(Ingredients!E$11:E$310, MATCH($C4208, Ingredients!$B$11:$B$310, 0)), "")))</f>
        <v/>
      </c>
      <c r="AJ4208" s="108" t="str">
        <f>IF($C4208="", "", IF(IFERROR(INDEX(Ingredients!F$11:F$310, MATCH($C4208, Ingredients!$B$11:$B$310, 0)), "")="", "", IFERROR(INDEX(Ingredients!F$11:F$310, MATCH($C4208, Ingredients!$B$11:$B$310, 0)), "")))</f>
        <v/>
      </c>
      <c r="AK4208" s="106" t="str">
        <f>IF($C4208="", "", IF(IFERROR(INDEX(Ingredients!G$11:G$310, MATCH($C4208, Ingredients!$B$11:$B$310, 0)), "")="", "", IFERROR(INDEX(Ingredients!G$11:G$310, MATCH($C4208, Ingredients!$B$11:$B$310, 0)), "")))</f>
        <v/>
      </c>
      <c r="AL4208" s="79" t="str">
        <f>IF($C4208="", "", IF(IFERROR(INDEX(Ingredients!H$11:H$310, MATCH($C4208, Ingredients!$B$11:$B$310, 0)), "")="", "", IFERROR(INDEX(Ingredients!H$11:H$310, MATCH($C4208, Ingredients!$B$11:$B$310, 0)), "")))</f>
        <v/>
      </c>
      <c r="AN4208" s="83" t="str">
        <f t="shared" si="980"/>
        <v/>
      </c>
      <c r="AP4208" s="114" t="str">
        <f t="shared" si="990"/>
        <v/>
      </c>
      <c r="AR4208" s="117" t="str">
        <f>IF($C4208="", "", IF(IFERROR(INDEX(Ingredients!$AI$11:$AI$310, MATCH($C4208, Ingredients!$B$11:$B$310, 0)), "")="", "", IFERROR(INDEX(Ingredients!$AI$11:$AI$310, MATCH($C4208, Ingredients!$B$11:$B$310, 0)), "")))</f>
        <v/>
      </c>
      <c r="AT4208" s="120" t="str">
        <f t="shared" si="991"/>
        <v/>
      </c>
      <c r="AV4208" s="90" t="str">
        <f t="shared" si="981"/>
        <v/>
      </c>
      <c r="AX4208" s="90" t="str">
        <f>IF($AV4208="", "", COUNTIF($AV$11:$AV$5010, "&lt;"&amp;$AV4208)+1+COUNTIF($AV$11:$AV4208, $AV4208)-1)</f>
        <v/>
      </c>
      <c r="AZ4208" s="111" t="str">
        <f>IF($B4208="", "", SUMIF('Shopping List'!$AV$11:$AV$25, $B4208, 'Shopping List'!$BN$11:$BN$25))</f>
        <v/>
      </c>
      <c r="BB4208" s="117" t="str">
        <f t="shared" si="992"/>
        <v/>
      </c>
    </row>
    <row r="4209" spans="1:54" x14ac:dyDescent="0.25">
      <c r="A4209" s="4"/>
      <c r="B4209" s="37"/>
      <c r="C4209" s="124"/>
      <c r="D4209" s="39"/>
      <c r="E4209" s="125"/>
      <c r="F4209" s="48"/>
      <c r="G4209" s="4"/>
      <c r="H4209" s="4"/>
      <c r="I4209" s="95" t="str">
        <f>IF($C4209="", "", IF(IFERROR(INDEX(Ingredients!$C$11:$C$310, MATCH($C4209, Ingredients!$B$11:$B$310, 0)), "")="", "", IFERROR(INDEX(Ingredients!$C$11:$C$310, MATCH($C4209, Ingredients!$B$11:$B$310, 0)), "")))</f>
        <v/>
      </c>
      <c r="J4209" s="73" t="str">
        <f>IF($B4209="", "", IF(IFERROR(INDEX(Meals!$C$11:$C$260, MATCH($B4209, Meals!$B$11:$B$260, 0)), "")="", "", IFERROR(INDEX(Meals!$C$11:$C$260, MATCH($B4209, Meals!$B$11:$B$260, 0)), "")))</f>
        <v/>
      </c>
      <c r="K4209" s="4"/>
      <c r="L4209" s="72" t="str">
        <f t="shared" si="982"/>
        <v/>
      </c>
      <c r="M4209" s="73" t="str">
        <f t="shared" si="983"/>
        <v/>
      </c>
      <c r="N4209" s="4"/>
      <c r="O4209" s="78" t="str">
        <f t="shared" si="984"/>
        <v/>
      </c>
      <c r="P4209" s="79" t="str">
        <f t="shared" si="985"/>
        <v/>
      </c>
      <c r="Q4209" s="4"/>
      <c r="R4209" s="90" t="str">
        <f t="shared" si="986"/>
        <v/>
      </c>
      <c r="S4209" s="4"/>
      <c r="Y4209" s="18" t="str">
        <f t="shared" si="987"/>
        <v/>
      </c>
      <c r="AA4209" s="18" t="str">
        <f t="shared" si="978"/>
        <v/>
      </c>
      <c r="AB4209" s="18" t="str">
        <f t="shared" si="979"/>
        <v/>
      </c>
      <c r="AC4209" s="18" t="str">
        <f t="shared" si="988"/>
        <v/>
      </c>
      <c r="AD4209" s="18" t="str">
        <f t="shared" si="988"/>
        <v/>
      </c>
      <c r="AE4209" s="18" t="str">
        <f t="shared" si="989"/>
        <v/>
      </c>
      <c r="AG4209" s="95" t="str">
        <f>IF($C4209="", "", IF(IFERROR(INDEX(Ingredients!C$11:C$310, MATCH($C4209, Ingredients!$B$11:$B$310, 0)), "")="", "", IFERROR(INDEX(Ingredients!C$11:C$310, MATCH($C4209, Ingredients!$B$11:$B$310, 0)), "")))</f>
        <v/>
      </c>
      <c r="AH4209" s="105" t="str">
        <f>IF($C4209="", "", IF(IFERROR(INDEX(Ingredients!D$11:D$310, MATCH($C4209, Ingredients!$B$11:$B$310, 0)), "")="", "", IFERROR(INDEX(Ingredients!D$11:D$310, MATCH($C4209, Ingredients!$B$11:$B$310, 0)), "")))</f>
        <v/>
      </c>
      <c r="AI4209" s="106" t="str">
        <f>IF($C4209="", "", IF(IFERROR(INDEX(Ingredients!E$11:E$310, MATCH($C4209, Ingredients!$B$11:$B$310, 0)), "")="", "", IFERROR(INDEX(Ingredients!E$11:E$310, MATCH($C4209, Ingredients!$B$11:$B$310, 0)), "")))</f>
        <v/>
      </c>
      <c r="AJ4209" s="108" t="str">
        <f>IF($C4209="", "", IF(IFERROR(INDEX(Ingredients!F$11:F$310, MATCH($C4209, Ingredients!$B$11:$B$310, 0)), "")="", "", IFERROR(INDEX(Ingredients!F$11:F$310, MATCH($C4209, Ingredients!$B$11:$B$310, 0)), "")))</f>
        <v/>
      </c>
      <c r="AK4209" s="106" t="str">
        <f>IF($C4209="", "", IF(IFERROR(INDEX(Ingredients!G$11:G$310, MATCH($C4209, Ingredients!$B$11:$B$310, 0)), "")="", "", IFERROR(INDEX(Ingredients!G$11:G$310, MATCH($C4209, Ingredients!$B$11:$B$310, 0)), "")))</f>
        <v/>
      </c>
      <c r="AL4209" s="79" t="str">
        <f>IF($C4209="", "", IF(IFERROR(INDEX(Ingredients!H$11:H$310, MATCH($C4209, Ingredients!$B$11:$B$310, 0)), "")="", "", IFERROR(INDEX(Ingredients!H$11:H$310, MATCH($C4209, Ingredients!$B$11:$B$310, 0)), "")))</f>
        <v/>
      </c>
      <c r="AN4209" s="83" t="str">
        <f t="shared" si="980"/>
        <v/>
      </c>
      <c r="AP4209" s="114" t="str">
        <f t="shared" si="990"/>
        <v/>
      </c>
      <c r="AR4209" s="117" t="str">
        <f>IF($C4209="", "", IF(IFERROR(INDEX(Ingredients!$AI$11:$AI$310, MATCH($C4209, Ingredients!$B$11:$B$310, 0)), "")="", "", IFERROR(INDEX(Ingredients!$AI$11:$AI$310, MATCH($C4209, Ingredients!$B$11:$B$310, 0)), "")))</f>
        <v/>
      </c>
      <c r="AT4209" s="120" t="str">
        <f t="shared" si="991"/>
        <v/>
      </c>
      <c r="AV4209" s="90" t="str">
        <f t="shared" si="981"/>
        <v/>
      </c>
      <c r="AX4209" s="90" t="str">
        <f>IF($AV4209="", "", COUNTIF($AV$11:$AV$5010, "&lt;"&amp;$AV4209)+1+COUNTIF($AV$11:$AV4209, $AV4209)-1)</f>
        <v/>
      </c>
      <c r="AZ4209" s="111" t="str">
        <f>IF($B4209="", "", SUMIF('Shopping List'!$AV$11:$AV$25, $B4209, 'Shopping List'!$BN$11:$BN$25))</f>
        <v/>
      </c>
      <c r="BB4209" s="117" t="str">
        <f t="shared" si="992"/>
        <v/>
      </c>
    </row>
    <row r="4210" spans="1:54" x14ac:dyDescent="0.25">
      <c r="A4210" s="4"/>
      <c r="B4210" s="37"/>
      <c r="C4210" s="124"/>
      <c r="D4210" s="39"/>
      <c r="E4210" s="125"/>
      <c r="F4210" s="48"/>
      <c r="G4210" s="4"/>
      <c r="H4210" s="4"/>
      <c r="I4210" s="95" t="str">
        <f>IF($C4210="", "", IF(IFERROR(INDEX(Ingredients!$C$11:$C$310, MATCH($C4210, Ingredients!$B$11:$B$310, 0)), "")="", "", IFERROR(INDEX(Ingredients!$C$11:$C$310, MATCH($C4210, Ingredients!$B$11:$B$310, 0)), "")))</f>
        <v/>
      </c>
      <c r="J4210" s="73" t="str">
        <f>IF($B4210="", "", IF(IFERROR(INDEX(Meals!$C$11:$C$260, MATCH($B4210, Meals!$B$11:$B$260, 0)), "")="", "", IFERROR(INDEX(Meals!$C$11:$C$260, MATCH($B4210, Meals!$B$11:$B$260, 0)), "")))</f>
        <v/>
      </c>
      <c r="K4210" s="4"/>
      <c r="L4210" s="72" t="str">
        <f t="shared" si="982"/>
        <v/>
      </c>
      <c r="M4210" s="73" t="str">
        <f t="shared" si="983"/>
        <v/>
      </c>
      <c r="N4210" s="4"/>
      <c r="O4210" s="78" t="str">
        <f t="shared" si="984"/>
        <v/>
      </c>
      <c r="P4210" s="79" t="str">
        <f t="shared" si="985"/>
        <v/>
      </c>
      <c r="Q4210" s="4"/>
      <c r="R4210" s="90" t="str">
        <f t="shared" si="986"/>
        <v/>
      </c>
      <c r="S4210" s="4"/>
      <c r="Y4210" s="18" t="str">
        <f t="shared" si="987"/>
        <v/>
      </c>
      <c r="AA4210" s="18" t="str">
        <f t="shared" si="978"/>
        <v/>
      </c>
      <c r="AB4210" s="18" t="str">
        <f t="shared" si="979"/>
        <v/>
      </c>
      <c r="AC4210" s="18" t="str">
        <f t="shared" si="988"/>
        <v/>
      </c>
      <c r="AD4210" s="18" t="str">
        <f t="shared" si="988"/>
        <v/>
      </c>
      <c r="AE4210" s="18" t="str">
        <f t="shared" si="989"/>
        <v/>
      </c>
      <c r="AG4210" s="95" t="str">
        <f>IF($C4210="", "", IF(IFERROR(INDEX(Ingredients!C$11:C$310, MATCH($C4210, Ingredients!$B$11:$B$310, 0)), "")="", "", IFERROR(INDEX(Ingredients!C$11:C$310, MATCH($C4210, Ingredients!$B$11:$B$310, 0)), "")))</f>
        <v/>
      </c>
      <c r="AH4210" s="105" t="str">
        <f>IF($C4210="", "", IF(IFERROR(INDEX(Ingredients!D$11:D$310, MATCH($C4210, Ingredients!$B$11:$B$310, 0)), "")="", "", IFERROR(INDEX(Ingredients!D$11:D$310, MATCH($C4210, Ingredients!$B$11:$B$310, 0)), "")))</f>
        <v/>
      </c>
      <c r="AI4210" s="106" t="str">
        <f>IF($C4210="", "", IF(IFERROR(INDEX(Ingredients!E$11:E$310, MATCH($C4210, Ingredients!$B$11:$B$310, 0)), "")="", "", IFERROR(INDEX(Ingredients!E$11:E$310, MATCH($C4210, Ingredients!$B$11:$B$310, 0)), "")))</f>
        <v/>
      </c>
      <c r="AJ4210" s="108" t="str">
        <f>IF($C4210="", "", IF(IFERROR(INDEX(Ingredients!F$11:F$310, MATCH($C4210, Ingredients!$B$11:$B$310, 0)), "")="", "", IFERROR(INDEX(Ingredients!F$11:F$310, MATCH($C4210, Ingredients!$B$11:$B$310, 0)), "")))</f>
        <v/>
      </c>
      <c r="AK4210" s="106" t="str">
        <f>IF($C4210="", "", IF(IFERROR(INDEX(Ingredients!G$11:G$310, MATCH($C4210, Ingredients!$B$11:$B$310, 0)), "")="", "", IFERROR(INDEX(Ingredients!G$11:G$310, MATCH($C4210, Ingredients!$B$11:$B$310, 0)), "")))</f>
        <v/>
      </c>
      <c r="AL4210" s="79" t="str">
        <f>IF($C4210="", "", IF(IFERROR(INDEX(Ingredients!H$11:H$310, MATCH($C4210, Ingredients!$B$11:$B$310, 0)), "")="", "", IFERROR(INDEX(Ingredients!H$11:H$310, MATCH($C4210, Ingredients!$B$11:$B$310, 0)), "")))</f>
        <v/>
      </c>
      <c r="AN4210" s="83" t="str">
        <f t="shared" si="980"/>
        <v/>
      </c>
      <c r="AP4210" s="114" t="str">
        <f t="shared" si="990"/>
        <v/>
      </c>
      <c r="AR4210" s="117" t="str">
        <f>IF($C4210="", "", IF(IFERROR(INDEX(Ingredients!$AI$11:$AI$310, MATCH($C4210, Ingredients!$B$11:$B$310, 0)), "")="", "", IFERROR(INDEX(Ingredients!$AI$11:$AI$310, MATCH($C4210, Ingredients!$B$11:$B$310, 0)), "")))</f>
        <v/>
      </c>
      <c r="AT4210" s="120" t="str">
        <f t="shared" si="991"/>
        <v/>
      </c>
      <c r="AV4210" s="90" t="str">
        <f t="shared" si="981"/>
        <v/>
      </c>
      <c r="AX4210" s="90" t="str">
        <f>IF($AV4210="", "", COUNTIF($AV$11:$AV$5010, "&lt;"&amp;$AV4210)+1+COUNTIF($AV$11:$AV4210, $AV4210)-1)</f>
        <v/>
      </c>
      <c r="AZ4210" s="111" t="str">
        <f>IF($B4210="", "", SUMIF('Shopping List'!$AV$11:$AV$25, $B4210, 'Shopping List'!$BN$11:$BN$25))</f>
        <v/>
      </c>
      <c r="BB4210" s="117" t="str">
        <f t="shared" si="992"/>
        <v/>
      </c>
    </row>
    <row r="4211" spans="1:54" x14ac:dyDescent="0.25">
      <c r="A4211" s="4"/>
      <c r="B4211" s="37"/>
      <c r="C4211" s="124"/>
      <c r="D4211" s="39"/>
      <c r="E4211" s="125"/>
      <c r="F4211" s="48"/>
      <c r="G4211" s="4"/>
      <c r="H4211" s="4"/>
      <c r="I4211" s="95" t="str">
        <f>IF($C4211="", "", IF(IFERROR(INDEX(Ingredients!$C$11:$C$310, MATCH($C4211, Ingredients!$B$11:$B$310, 0)), "")="", "", IFERROR(INDEX(Ingredients!$C$11:$C$310, MATCH($C4211, Ingredients!$B$11:$B$310, 0)), "")))</f>
        <v/>
      </c>
      <c r="J4211" s="73" t="str">
        <f>IF($B4211="", "", IF(IFERROR(INDEX(Meals!$C$11:$C$260, MATCH($B4211, Meals!$B$11:$B$260, 0)), "")="", "", IFERROR(INDEX(Meals!$C$11:$C$260, MATCH($B4211, Meals!$B$11:$B$260, 0)), "")))</f>
        <v/>
      </c>
      <c r="K4211" s="4"/>
      <c r="L4211" s="72" t="str">
        <f t="shared" si="982"/>
        <v/>
      </c>
      <c r="M4211" s="73" t="str">
        <f t="shared" si="983"/>
        <v/>
      </c>
      <c r="N4211" s="4"/>
      <c r="O4211" s="78" t="str">
        <f t="shared" si="984"/>
        <v/>
      </c>
      <c r="P4211" s="79" t="str">
        <f t="shared" si="985"/>
        <v/>
      </c>
      <c r="Q4211" s="4"/>
      <c r="R4211" s="90" t="str">
        <f t="shared" si="986"/>
        <v/>
      </c>
      <c r="S4211" s="4"/>
      <c r="Y4211" s="18" t="str">
        <f t="shared" si="987"/>
        <v/>
      </c>
      <c r="AA4211" s="18" t="str">
        <f t="shared" si="978"/>
        <v/>
      </c>
      <c r="AB4211" s="18" t="str">
        <f t="shared" si="979"/>
        <v/>
      </c>
      <c r="AC4211" s="18" t="str">
        <f t="shared" si="988"/>
        <v/>
      </c>
      <c r="AD4211" s="18" t="str">
        <f t="shared" si="988"/>
        <v/>
      </c>
      <c r="AE4211" s="18" t="str">
        <f t="shared" si="989"/>
        <v/>
      </c>
      <c r="AG4211" s="95" t="str">
        <f>IF($C4211="", "", IF(IFERROR(INDEX(Ingredients!C$11:C$310, MATCH($C4211, Ingredients!$B$11:$B$310, 0)), "")="", "", IFERROR(INDEX(Ingredients!C$11:C$310, MATCH($C4211, Ingredients!$B$11:$B$310, 0)), "")))</f>
        <v/>
      </c>
      <c r="AH4211" s="105" t="str">
        <f>IF($C4211="", "", IF(IFERROR(INDEX(Ingredients!D$11:D$310, MATCH($C4211, Ingredients!$B$11:$B$310, 0)), "")="", "", IFERROR(INDEX(Ingredients!D$11:D$310, MATCH($C4211, Ingredients!$B$11:$B$310, 0)), "")))</f>
        <v/>
      </c>
      <c r="AI4211" s="106" t="str">
        <f>IF($C4211="", "", IF(IFERROR(INDEX(Ingredients!E$11:E$310, MATCH($C4211, Ingredients!$B$11:$B$310, 0)), "")="", "", IFERROR(INDEX(Ingredients!E$11:E$310, MATCH($C4211, Ingredients!$B$11:$B$310, 0)), "")))</f>
        <v/>
      </c>
      <c r="AJ4211" s="108" t="str">
        <f>IF($C4211="", "", IF(IFERROR(INDEX(Ingredients!F$11:F$310, MATCH($C4211, Ingredients!$B$11:$B$310, 0)), "")="", "", IFERROR(INDEX(Ingredients!F$11:F$310, MATCH($C4211, Ingredients!$B$11:$B$310, 0)), "")))</f>
        <v/>
      </c>
      <c r="AK4211" s="106" t="str">
        <f>IF($C4211="", "", IF(IFERROR(INDEX(Ingredients!G$11:G$310, MATCH($C4211, Ingredients!$B$11:$B$310, 0)), "")="", "", IFERROR(INDEX(Ingredients!G$11:G$310, MATCH($C4211, Ingredients!$B$11:$B$310, 0)), "")))</f>
        <v/>
      </c>
      <c r="AL4211" s="79" t="str">
        <f>IF($C4211="", "", IF(IFERROR(INDEX(Ingredients!H$11:H$310, MATCH($C4211, Ingredients!$B$11:$B$310, 0)), "")="", "", IFERROR(INDEX(Ingredients!H$11:H$310, MATCH($C4211, Ingredients!$B$11:$B$310, 0)), "")))</f>
        <v/>
      </c>
      <c r="AN4211" s="83" t="str">
        <f t="shared" si="980"/>
        <v/>
      </c>
      <c r="AP4211" s="114" t="str">
        <f t="shared" si="990"/>
        <v/>
      </c>
      <c r="AR4211" s="117" t="str">
        <f>IF($C4211="", "", IF(IFERROR(INDEX(Ingredients!$AI$11:$AI$310, MATCH($C4211, Ingredients!$B$11:$B$310, 0)), "")="", "", IFERROR(INDEX(Ingredients!$AI$11:$AI$310, MATCH($C4211, Ingredients!$B$11:$B$310, 0)), "")))</f>
        <v/>
      </c>
      <c r="AT4211" s="120" t="str">
        <f t="shared" si="991"/>
        <v/>
      </c>
      <c r="AV4211" s="90" t="str">
        <f t="shared" si="981"/>
        <v/>
      </c>
      <c r="AX4211" s="90" t="str">
        <f>IF($AV4211="", "", COUNTIF($AV$11:$AV$5010, "&lt;"&amp;$AV4211)+1+COUNTIF($AV$11:$AV4211, $AV4211)-1)</f>
        <v/>
      </c>
      <c r="AZ4211" s="111" t="str">
        <f>IF($B4211="", "", SUMIF('Shopping List'!$AV$11:$AV$25, $B4211, 'Shopping List'!$BN$11:$BN$25))</f>
        <v/>
      </c>
      <c r="BB4211" s="117" t="str">
        <f t="shared" si="992"/>
        <v/>
      </c>
    </row>
    <row r="4212" spans="1:54" x14ac:dyDescent="0.25">
      <c r="A4212" s="4"/>
      <c r="B4212" s="37"/>
      <c r="C4212" s="124"/>
      <c r="D4212" s="39"/>
      <c r="E4212" s="125"/>
      <c r="F4212" s="48"/>
      <c r="G4212" s="4"/>
      <c r="H4212" s="4"/>
      <c r="I4212" s="95" t="str">
        <f>IF($C4212="", "", IF(IFERROR(INDEX(Ingredients!$C$11:$C$310, MATCH($C4212, Ingredients!$B$11:$B$310, 0)), "")="", "", IFERROR(INDEX(Ingredients!$C$11:$C$310, MATCH($C4212, Ingredients!$B$11:$B$310, 0)), "")))</f>
        <v/>
      </c>
      <c r="J4212" s="73" t="str">
        <f>IF($B4212="", "", IF(IFERROR(INDEX(Meals!$C$11:$C$260, MATCH($B4212, Meals!$B$11:$B$260, 0)), "")="", "", IFERROR(INDEX(Meals!$C$11:$C$260, MATCH($B4212, Meals!$B$11:$B$260, 0)), "")))</f>
        <v/>
      </c>
      <c r="K4212" s="4"/>
      <c r="L4212" s="72" t="str">
        <f t="shared" si="982"/>
        <v/>
      </c>
      <c r="M4212" s="73" t="str">
        <f t="shared" si="983"/>
        <v/>
      </c>
      <c r="N4212" s="4"/>
      <c r="O4212" s="78" t="str">
        <f t="shared" si="984"/>
        <v/>
      </c>
      <c r="P4212" s="79" t="str">
        <f t="shared" si="985"/>
        <v/>
      </c>
      <c r="Q4212" s="4"/>
      <c r="R4212" s="90" t="str">
        <f t="shared" si="986"/>
        <v/>
      </c>
      <c r="S4212" s="4"/>
      <c r="Y4212" s="18" t="str">
        <f t="shared" si="987"/>
        <v/>
      </c>
      <c r="AA4212" s="18" t="str">
        <f t="shared" si="978"/>
        <v/>
      </c>
      <c r="AB4212" s="18" t="str">
        <f t="shared" si="979"/>
        <v/>
      </c>
      <c r="AC4212" s="18" t="str">
        <f t="shared" si="988"/>
        <v/>
      </c>
      <c r="AD4212" s="18" t="str">
        <f t="shared" si="988"/>
        <v/>
      </c>
      <c r="AE4212" s="18" t="str">
        <f t="shared" si="989"/>
        <v/>
      </c>
      <c r="AG4212" s="95" t="str">
        <f>IF($C4212="", "", IF(IFERROR(INDEX(Ingredients!C$11:C$310, MATCH($C4212, Ingredients!$B$11:$B$310, 0)), "")="", "", IFERROR(INDEX(Ingredients!C$11:C$310, MATCH($C4212, Ingredients!$B$11:$B$310, 0)), "")))</f>
        <v/>
      </c>
      <c r="AH4212" s="105" t="str">
        <f>IF($C4212="", "", IF(IFERROR(INDEX(Ingredients!D$11:D$310, MATCH($C4212, Ingredients!$B$11:$B$310, 0)), "")="", "", IFERROR(INDEX(Ingredients!D$11:D$310, MATCH($C4212, Ingredients!$B$11:$B$310, 0)), "")))</f>
        <v/>
      </c>
      <c r="AI4212" s="106" t="str">
        <f>IF($C4212="", "", IF(IFERROR(INDEX(Ingredients!E$11:E$310, MATCH($C4212, Ingredients!$B$11:$B$310, 0)), "")="", "", IFERROR(INDEX(Ingredients!E$11:E$310, MATCH($C4212, Ingredients!$B$11:$B$310, 0)), "")))</f>
        <v/>
      </c>
      <c r="AJ4212" s="108" t="str">
        <f>IF($C4212="", "", IF(IFERROR(INDEX(Ingredients!F$11:F$310, MATCH($C4212, Ingredients!$B$11:$B$310, 0)), "")="", "", IFERROR(INDEX(Ingredients!F$11:F$310, MATCH($C4212, Ingredients!$B$11:$B$310, 0)), "")))</f>
        <v/>
      </c>
      <c r="AK4212" s="106" t="str">
        <f>IF($C4212="", "", IF(IFERROR(INDEX(Ingredients!G$11:G$310, MATCH($C4212, Ingredients!$B$11:$B$310, 0)), "")="", "", IFERROR(INDEX(Ingredients!G$11:G$310, MATCH($C4212, Ingredients!$B$11:$B$310, 0)), "")))</f>
        <v/>
      </c>
      <c r="AL4212" s="79" t="str">
        <f>IF($C4212="", "", IF(IFERROR(INDEX(Ingredients!H$11:H$310, MATCH($C4212, Ingredients!$B$11:$B$310, 0)), "")="", "", IFERROR(INDEX(Ingredients!H$11:H$310, MATCH($C4212, Ingredients!$B$11:$B$310, 0)), "")))</f>
        <v/>
      </c>
      <c r="AN4212" s="83" t="str">
        <f t="shared" si="980"/>
        <v/>
      </c>
      <c r="AP4212" s="114" t="str">
        <f t="shared" si="990"/>
        <v/>
      </c>
      <c r="AR4212" s="117" t="str">
        <f>IF($C4212="", "", IF(IFERROR(INDEX(Ingredients!$AI$11:$AI$310, MATCH($C4212, Ingredients!$B$11:$B$310, 0)), "")="", "", IFERROR(INDEX(Ingredients!$AI$11:$AI$310, MATCH($C4212, Ingredients!$B$11:$B$310, 0)), "")))</f>
        <v/>
      </c>
      <c r="AT4212" s="120" t="str">
        <f t="shared" si="991"/>
        <v/>
      </c>
      <c r="AV4212" s="90" t="str">
        <f t="shared" si="981"/>
        <v/>
      </c>
      <c r="AX4212" s="90" t="str">
        <f>IF($AV4212="", "", COUNTIF($AV$11:$AV$5010, "&lt;"&amp;$AV4212)+1+COUNTIF($AV$11:$AV4212, $AV4212)-1)</f>
        <v/>
      </c>
      <c r="AZ4212" s="111" t="str">
        <f>IF($B4212="", "", SUMIF('Shopping List'!$AV$11:$AV$25, $B4212, 'Shopping List'!$BN$11:$BN$25))</f>
        <v/>
      </c>
      <c r="BB4212" s="117" t="str">
        <f t="shared" si="992"/>
        <v/>
      </c>
    </row>
    <row r="4213" spans="1:54" x14ac:dyDescent="0.25">
      <c r="A4213" s="4"/>
      <c r="B4213" s="37"/>
      <c r="C4213" s="124"/>
      <c r="D4213" s="39"/>
      <c r="E4213" s="125"/>
      <c r="F4213" s="48"/>
      <c r="G4213" s="4"/>
      <c r="H4213" s="4"/>
      <c r="I4213" s="95" t="str">
        <f>IF($C4213="", "", IF(IFERROR(INDEX(Ingredients!$C$11:$C$310, MATCH($C4213, Ingredients!$B$11:$B$310, 0)), "")="", "", IFERROR(INDEX(Ingredients!$C$11:$C$310, MATCH($C4213, Ingredients!$B$11:$B$310, 0)), "")))</f>
        <v/>
      </c>
      <c r="J4213" s="73" t="str">
        <f>IF($B4213="", "", IF(IFERROR(INDEX(Meals!$C$11:$C$260, MATCH($B4213, Meals!$B$11:$B$260, 0)), "")="", "", IFERROR(INDEX(Meals!$C$11:$C$260, MATCH($B4213, Meals!$B$11:$B$260, 0)), "")))</f>
        <v/>
      </c>
      <c r="K4213" s="4"/>
      <c r="L4213" s="72" t="str">
        <f t="shared" si="982"/>
        <v/>
      </c>
      <c r="M4213" s="73" t="str">
        <f t="shared" si="983"/>
        <v/>
      </c>
      <c r="N4213" s="4"/>
      <c r="O4213" s="78" t="str">
        <f t="shared" si="984"/>
        <v/>
      </c>
      <c r="P4213" s="79" t="str">
        <f t="shared" si="985"/>
        <v/>
      </c>
      <c r="Q4213" s="4"/>
      <c r="R4213" s="90" t="str">
        <f t="shared" si="986"/>
        <v/>
      </c>
      <c r="S4213" s="4"/>
      <c r="Y4213" s="18" t="str">
        <f t="shared" si="987"/>
        <v/>
      </c>
      <c r="AA4213" s="18" t="str">
        <f t="shared" si="978"/>
        <v/>
      </c>
      <c r="AB4213" s="18" t="str">
        <f t="shared" si="979"/>
        <v/>
      </c>
      <c r="AC4213" s="18" t="str">
        <f t="shared" si="988"/>
        <v/>
      </c>
      <c r="AD4213" s="18" t="str">
        <f t="shared" si="988"/>
        <v/>
      </c>
      <c r="AE4213" s="18" t="str">
        <f t="shared" si="989"/>
        <v/>
      </c>
      <c r="AG4213" s="95" t="str">
        <f>IF($C4213="", "", IF(IFERROR(INDEX(Ingredients!C$11:C$310, MATCH($C4213, Ingredients!$B$11:$B$310, 0)), "")="", "", IFERROR(INDEX(Ingredients!C$11:C$310, MATCH($C4213, Ingredients!$B$11:$B$310, 0)), "")))</f>
        <v/>
      </c>
      <c r="AH4213" s="105" t="str">
        <f>IF($C4213="", "", IF(IFERROR(INDEX(Ingredients!D$11:D$310, MATCH($C4213, Ingredients!$B$11:$B$310, 0)), "")="", "", IFERROR(INDEX(Ingredients!D$11:D$310, MATCH($C4213, Ingredients!$B$11:$B$310, 0)), "")))</f>
        <v/>
      </c>
      <c r="AI4213" s="106" t="str">
        <f>IF($C4213="", "", IF(IFERROR(INDEX(Ingredients!E$11:E$310, MATCH($C4213, Ingredients!$B$11:$B$310, 0)), "")="", "", IFERROR(INDEX(Ingredients!E$11:E$310, MATCH($C4213, Ingredients!$B$11:$B$310, 0)), "")))</f>
        <v/>
      </c>
      <c r="AJ4213" s="108" t="str">
        <f>IF($C4213="", "", IF(IFERROR(INDEX(Ingredients!F$11:F$310, MATCH($C4213, Ingredients!$B$11:$B$310, 0)), "")="", "", IFERROR(INDEX(Ingredients!F$11:F$310, MATCH($C4213, Ingredients!$B$11:$B$310, 0)), "")))</f>
        <v/>
      </c>
      <c r="AK4213" s="106" t="str">
        <f>IF($C4213="", "", IF(IFERROR(INDEX(Ingredients!G$11:G$310, MATCH($C4213, Ingredients!$B$11:$B$310, 0)), "")="", "", IFERROR(INDEX(Ingredients!G$11:G$310, MATCH($C4213, Ingredients!$B$11:$B$310, 0)), "")))</f>
        <v/>
      </c>
      <c r="AL4213" s="79" t="str">
        <f>IF($C4213="", "", IF(IFERROR(INDEX(Ingredients!H$11:H$310, MATCH($C4213, Ingredients!$B$11:$B$310, 0)), "")="", "", IFERROR(INDEX(Ingredients!H$11:H$310, MATCH($C4213, Ingredients!$B$11:$B$310, 0)), "")))</f>
        <v/>
      </c>
      <c r="AN4213" s="83" t="str">
        <f t="shared" si="980"/>
        <v/>
      </c>
      <c r="AP4213" s="114" t="str">
        <f t="shared" si="990"/>
        <v/>
      </c>
      <c r="AR4213" s="117" t="str">
        <f>IF($C4213="", "", IF(IFERROR(INDEX(Ingredients!$AI$11:$AI$310, MATCH($C4213, Ingredients!$B$11:$B$310, 0)), "")="", "", IFERROR(INDEX(Ingredients!$AI$11:$AI$310, MATCH($C4213, Ingredients!$B$11:$B$310, 0)), "")))</f>
        <v/>
      </c>
      <c r="AT4213" s="120" t="str">
        <f t="shared" si="991"/>
        <v/>
      </c>
      <c r="AV4213" s="90" t="str">
        <f t="shared" si="981"/>
        <v/>
      </c>
      <c r="AX4213" s="90" t="str">
        <f>IF($AV4213="", "", COUNTIF($AV$11:$AV$5010, "&lt;"&amp;$AV4213)+1+COUNTIF($AV$11:$AV4213, $AV4213)-1)</f>
        <v/>
      </c>
      <c r="AZ4213" s="111" t="str">
        <f>IF($B4213="", "", SUMIF('Shopping List'!$AV$11:$AV$25, $B4213, 'Shopping List'!$BN$11:$BN$25))</f>
        <v/>
      </c>
      <c r="BB4213" s="117" t="str">
        <f t="shared" si="992"/>
        <v/>
      </c>
    </row>
    <row r="4214" spans="1:54" x14ac:dyDescent="0.25">
      <c r="A4214" s="4"/>
      <c r="B4214" s="37"/>
      <c r="C4214" s="124"/>
      <c r="D4214" s="39"/>
      <c r="E4214" s="125"/>
      <c r="F4214" s="48"/>
      <c r="G4214" s="4"/>
      <c r="H4214" s="4"/>
      <c r="I4214" s="95" t="str">
        <f>IF($C4214="", "", IF(IFERROR(INDEX(Ingredients!$C$11:$C$310, MATCH($C4214, Ingredients!$B$11:$B$310, 0)), "")="", "", IFERROR(INDEX(Ingredients!$C$11:$C$310, MATCH($C4214, Ingredients!$B$11:$B$310, 0)), "")))</f>
        <v/>
      </c>
      <c r="J4214" s="73" t="str">
        <f>IF($B4214="", "", IF(IFERROR(INDEX(Meals!$C$11:$C$260, MATCH($B4214, Meals!$B$11:$B$260, 0)), "")="", "", IFERROR(INDEX(Meals!$C$11:$C$260, MATCH($B4214, Meals!$B$11:$B$260, 0)), "")))</f>
        <v/>
      </c>
      <c r="K4214" s="4"/>
      <c r="L4214" s="72" t="str">
        <f t="shared" si="982"/>
        <v/>
      </c>
      <c r="M4214" s="73" t="str">
        <f t="shared" si="983"/>
        <v/>
      </c>
      <c r="N4214" s="4"/>
      <c r="O4214" s="78" t="str">
        <f t="shared" si="984"/>
        <v/>
      </c>
      <c r="P4214" s="79" t="str">
        <f t="shared" si="985"/>
        <v/>
      </c>
      <c r="Q4214" s="4"/>
      <c r="R4214" s="90" t="str">
        <f t="shared" si="986"/>
        <v/>
      </c>
      <c r="S4214" s="4"/>
      <c r="Y4214" s="18" t="str">
        <f t="shared" si="987"/>
        <v/>
      </c>
      <c r="AA4214" s="18" t="str">
        <f t="shared" si="978"/>
        <v/>
      </c>
      <c r="AB4214" s="18" t="str">
        <f t="shared" si="979"/>
        <v/>
      </c>
      <c r="AC4214" s="18" t="str">
        <f t="shared" si="988"/>
        <v/>
      </c>
      <c r="AD4214" s="18" t="str">
        <f t="shared" si="988"/>
        <v/>
      </c>
      <c r="AE4214" s="18" t="str">
        <f t="shared" si="989"/>
        <v/>
      </c>
      <c r="AG4214" s="95" t="str">
        <f>IF($C4214="", "", IF(IFERROR(INDEX(Ingredients!C$11:C$310, MATCH($C4214, Ingredients!$B$11:$B$310, 0)), "")="", "", IFERROR(INDEX(Ingredients!C$11:C$310, MATCH($C4214, Ingredients!$B$11:$B$310, 0)), "")))</f>
        <v/>
      </c>
      <c r="AH4214" s="105" t="str">
        <f>IF($C4214="", "", IF(IFERROR(INDEX(Ingredients!D$11:D$310, MATCH($C4214, Ingredients!$B$11:$B$310, 0)), "")="", "", IFERROR(INDEX(Ingredients!D$11:D$310, MATCH($C4214, Ingredients!$B$11:$B$310, 0)), "")))</f>
        <v/>
      </c>
      <c r="AI4214" s="106" t="str">
        <f>IF($C4214="", "", IF(IFERROR(INDEX(Ingredients!E$11:E$310, MATCH($C4214, Ingredients!$B$11:$B$310, 0)), "")="", "", IFERROR(INDEX(Ingredients!E$11:E$310, MATCH($C4214, Ingredients!$B$11:$B$310, 0)), "")))</f>
        <v/>
      </c>
      <c r="AJ4214" s="108" t="str">
        <f>IF($C4214="", "", IF(IFERROR(INDEX(Ingredients!F$11:F$310, MATCH($C4214, Ingredients!$B$11:$B$310, 0)), "")="", "", IFERROR(INDEX(Ingredients!F$11:F$310, MATCH($C4214, Ingredients!$B$11:$B$310, 0)), "")))</f>
        <v/>
      </c>
      <c r="AK4214" s="106" t="str">
        <f>IF($C4214="", "", IF(IFERROR(INDEX(Ingredients!G$11:G$310, MATCH($C4214, Ingredients!$B$11:$B$310, 0)), "")="", "", IFERROR(INDEX(Ingredients!G$11:G$310, MATCH($C4214, Ingredients!$B$11:$B$310, 0)), "")))</f>
        <v/>
      </c>
      <c r="AL4214" s="79" t="str">
        <f>IF($C4214="", "", IF(IFERROR(INDEX(Ingredients!H$11:H$310, MATCH($C4214, Ingredients!$B$11:$B$310, 0)), "")="", "", IFERROR(INDEX(Ingredients!H$11:H$310, MATCH($C4214, Ingredients!$B$11:$B$310, 0)), "")))</f>
        <v/>
      </c>
      <c r="AN4214" s="83" t="str">
        <f t="shared" si="980"/>
        <v/>
      </c>
      <c r="AP4214" s="114" t="str">
        <f t="shared" si="990"/>
        <v/>
      </c>
      <c r="AR4214" s="117" t="str">
        <f>IF($C4214="", "", IF(IFERROR(INDEX(Ingredients!$AI$11:$AI$310, MATCH($C4214, Ingredients!$B$11:$B$310, 0)), "")="", "", IFERROR(INDEX(Ingredients!$AI$11:$AI$310, MATCH($C4214, Ingredients!$B$11:$B$310, 0)), "")))</f>
        <v/>
      </c>
      <c r="AT4214" s="120" t="str">
        <f t="shared" si="991"/>
        <v/>
      </c>
      <c r="AV4214" s="90" t="str">
        <f t="shared" si="981"/>
        <v/>
      </c>
      <c r="AX4214" s="90" t="str">
        <f>IF($AV4214="", "", COUNTIF($AV$11:$AV$5010, "&lt;"&amp;$AV4214)+1+COUNTIF($AV$11:$AV4214, $AV4214)-1)</f>
        <v/>
      </c>
      <c r="AZ4214" s="111" t="str">
        <f>IF($B4214="", "", SUMIF('Shopping List'!$AV$11:$AV$25, $B4214, 'Shopping List'!$BN$11:$BN$25))</f>
        <v/>
      </c>
      <c r="BB4214" s="117" t="str">
        <f t="shared" si="992"/>
        <v/>
      </c>
    </row>
    <row r="4215" spans="1:54" x14ac:dyDescent="0.25">
      <c r="A4215" s="4"/>
      <c r="B4215" s="37"/>
      <c r="C4215" s="124"/>
      <c r="D4215" s="39"/>
      <c r="E4215" s="125"/>
      <c r="F4215" s="48"/>
      <c r="G4215" s="4"/>
      <c r="H4215" s="4"/>
      <c r="I4215" s="95" t="str">
        <f>IF($C4215="", "", IF(IFERROR(INDEX(Ingredients!$C$11:$C$310, MATCH($C4215, Ingredients!$B$11:$B$310, 0)), "")="", "", IFERROR(INDEX(Ingredients!$C$11:$C$310, MATCH($C4215, Ingredients!$B$11:$B$310, 0)), "")))</f>
        <v/>
      </c>
      <c r="J4215" s="73" t="str">
        <f>IF($B4215="", "", IF(IFERROR(INDEX(Meals!$C$11:$C$260, MATCH($B4215, Meals!$B$11:$B$260, 0)), "")="", "", IFERROR(INDEX(Meals!$C$11:$C$260, MATCH($B4215, Meals!$B$11:$B$260, 0)), "")))</f>
        <v/>
      </c>
      <c r="K4215" s="4"/>
      <c r="L4215" s="72" t="str">
        <f t="shared" si="982"/>
        <v/>
      </c>
      <c r="M4215" s="73" t="str">
        <f t="shared" si="983"/>
        <v/>
      </c>
      <c r="N4215" s="4"/>
      <c r="O4215" s="78" t="str">
        <f t="shared" si="984"/>
        <v/>
      </c>
      <c r="P4215" s="79" t="str">
        <f t="shared" si="985"/>
        <v/>
      </c>
      <c r="Q4215" s="4"/>
      <c r="R4215" s="90" t="str">
        <f t="shared" si="986"/>
        <v/>
      </c>
      <c r="S4215" s="4"/>
      <c r="Y4215" s="18" t="str">
        <f t="shared" si="987"/>
        <v/>
      </c>
      <c r="AA4215" s="18" t="str">
        <f t="shared" si="978"/>
        <v/>
      </c>
      <c r="AB4215" s="18" t="str">
        <f t="shared" si="979"/>
        <v/>
      </c>
      <c r="AC4215" s="18" t="str">
        <f t="shared" si="988"/>
        <v/>
      </c>
      <c r="AD4215" s="18" t="str">
        <f t="shared" si="988"/>
        <v/>
      </c>
      <c r="AE4215" s="18" t="str">
        <f t="shared" si="989"/>
        <v/>
      </c>
      <c r="AG4215" s="95" t="str">
        <f>IF($C4215="", "", IF(IFERROR(INDEX(Ingredients!C$11:C$310, MATCH($C4215, Ingredients!$B$11:$B$310, 0)), "")="", "", IFERROR(INDEX(Ingredients!C$11:C$310, MATCH($C4215, Ingredients!$B$11:$B$310, 0)), "")))</f>
        <v/>
      </c>
      <c r="AH4215" s="105" t="str">
        <f>IF($C4215="", "", IF(IFERROR(INDEX(Ingredients!D$11:D$310, MATCH($C4215, Ingredients!$B$11:$B$310, 0)), "")="", "", IFERROR(INDEX(Ingredients!D$11:D$310, MATCH($C4215, Ingredients!$B$11:$B$310, 0)), "")))</f>
        <v/>
      </c>
      <c r="AI4215" s="106" t="str">
        <f>IF($C4215="", "", IF(IFERROR(INDEX(Ingredients!E$11:E$310, MATCH($C4215, Ingredients!$B$11:$B$310, 0)), "")="", "", IFERROR(INDEX(Ingredients!E$11:E$310, MATCH($C4215, Ingredients!$B$11:$B$310, 0)), "")))</f>
        <v/>
      </c>
      <c r="AJ4215" s="108" t="str">
        <f>IF($C4215="", "", IF(IFERROR(INDEX(Ingredients!F$11:F$310, MATCH($C4215, Ingredients!$B$11:$B$310, 0)), "")="", "", IFERROR(INDEX(Ingredients!F$11:F$310, MATCH($C4215, Ingredients!$B$11:$B$310, 0)), "")))</f>
        <v/>
      </c>
      <c r="AK4215" s="106" t="str">
        <f>IF($C4215="", "", IF(IFERROR(INDEX(Ingredients!G$11:G$310, MATCH($C4215, Ingredients!$B$11:$B$310, 0)), "")="", "", IFERROR(INDEX(Ingredients!G$11:G$310, MATCH($C4215, Ingredients!$B$11:$B$310, 0)), "")))</f>
        <v/>
      </c>
      <c r="AL4215" s="79" t="str">
        <f>IF($C4215="", "", IF(IFERROR(INDEX(Ingredients!H$11:H$310, MATCH($C4215, Ingredients!$B$11:$B$310, 0)), "")="", "", IFERROR(INDEX(Ingredients!H$11:H$310, MATCH($C4215, Ingredients!$B$11:$B$310, 0)), "")))</f>
        <v/>
      </c>
      <c r="AN4215" s="83" t="str">
        <f t="shared" si="980"/>
        <v/>
      </c>
      <c r="AP4215" s="114" t="str">
        <f t="shared" si="990"/>
        <v/>
      </c>
      <c r="AR4215" s="117" t="str">
        <f>IF($C4215="", "", IF(IFERROR(INDEX(Ingredients!$AI$11:$AI$310, MATCH($C4215, Ingredients!$B$11:$B$310, 0)), "")="", "", IFERROR(INDEX(Ingredients!$AI$11:$AI$310, MATCH($C4215, Ingredients!$B$11:$B$310, 0)), "")))</f>
        <v/>
      </c>
      <c r="AT4215" s="120" t="str">
        <f t="shared" si="991"/>
        <v/>
      </c>
      <c r="AV4215" s="90" t="str">
        <f t="shared" si="981"/>
        <v/>
      </c>
      <c r="AX4215" s="90" t="str">
        <f>IF($AV4215="", "", COUNTIF($AV$11:$AV$5010, "&lt;"&amp;$AV4215)+1+COUNTIF($AV$11:$AV4215, $AV4215)-1)</f>
        <v/>
      </c>
      <c r="AZ4215" s="111" t="str">
        <f>IF($B4215="", "", SUMIF('Shopping List'!$AV$11:$AV$25, $B4215, 'Shopping List'!$BN$11:$BN$25))</f>
        <v/>
      </c>
      <c r="BB4215" s="117" t="str">
        <f t="shared" si="992"/>
        <v/>
      </c>
    </row>
    <row r="4216" spans="1:54" x14ac:dyDescent="0.25">
      <c r="A4216" s="4"/>
      <c r="B4216" s="37"/>
      <c r="C4216" s="124"/>
      <c r="D4216" s="39"/>
      <c r="E4216" s="125"/>
      <c r="F4216" s="48"/>
      <c r="G4216" s="4"/>
      <c r="H4216" s="4"/>
      <c r="I4216" s="95" t="str">
        <f>IF($C4216="", "", IF(IFERROR(INDEX(Ingredients!$C$11:$C$310, MATCH($C4216, Ingredients!$B$11:$B$310, 0)), "")="", "", IFERROR(INDEX(Ingredients!$C$11:$C$310, MATCH($C4216, Ingredients!$B$11:$B$310, 0)), "")))</f>
        <v/>
      </c>
      <c r="J4216" s="73" t="str">
        <f>IF($B4216="", "", IF(IFERROR(INDEX(Meals!$C$11:$C$260, MATCH($B4216, Meals!$B$11:$B$260, 0)), "")="", "", IFERROR(INDEX(Meals!$C$11:$C$260, MATCH($B4216, Meals!$B$11:$B$260, 0)), "")))</f>
        <v/>
      </c>
      <c r="K4216" s="4"/>
      <c r="L4216" s="72" t="str">
        <f t="shared" si="982"/>
        <v/>
      </c>
      <c r="M4216" s="73" t="str">
        <f t="shared" si="983"/>
        <v/>
      </c>
      <c r="N4216" s="4"/>
      <c r="O4216" s="78" t="str">
        <f t="shared" si="984"/>
        <v/>
      </c>
      <c r="P4216" s="79" t="str">
        <f t="shared" si="985"/>
        <v/>
      </c>
      <c r="Q4216" s="4"/>
      <c r="R4216" s="90" t="str">
        <f t="shared" si="986"/>
        <v/>
      </c>
      <c r="S4216" s="4"/>
      <c r="Y4216" s="18" t="str">
        <f t="shared" si="987"/>
        <v/>
      </c>
      <c r="AA4216" s="18" t="str">
        <f t="shared" si="978"/>
        <v/>
      </c>
      <c r="AB4216" s="18" t="str">
        <f t="shared" si="979"/>
        <v/>
      </c>
      <c r="AC4216" s="18" t="str">
        <f t="shared" si="988"/>
        <v/>
      </c>
      <c r="AD4216" s="18" t="str">
        <f t="shared" si="988"/>
        <v/>
      </c>
      <c r="AE4216" s="18" t="str">
        <f t="shared" si="989"/>
        <v/>
      </c>
      <c r="AG4216" s="95" t="str">
        <f>IF($C4216="", "", IF(IFERROR(INDEX(Ingredients!C$11:C$310, MATCH($C4216, Ingredients!$B$11:$B$310, 0)), "")="", "", IFERROR(INDEX(Ingredients!C$11:C$310, MATCH($C4216, Ingredients!$B$11:$B$310, 0)), "")))</f>
        <v/>
      </c>
      <c r="AH4216" s="105" t="str">
        <f>IF($C4216="", "", IF(IFERROR(INDEX(Ingredients!D$11:D$310, MATCH($C4216, Ingredients!$B$11:$B$310, 0)), "")="", "", IFERROR(INDEX(Ingredients!D$11:D$310, MATCH($C4216, Ingredients!$B$11:$B$310, 0)), "")))</f>
        <v/>
      </c>
      <c r="AI4216" s="106" t="str">
        <f>IF($C4216="", "", IF(IFERROR(INDEX(Ingredients!E$11:E$310, MATCH($C4216, Ingredients!$B$11:$B$310, 0)), "")="", "", IFERROR(INDEX(Ingredients!E$11:E$310, MATCH($C4216, Ingredients!$B$11:$B$310, 0)), "")))</f>
        <v/>
      </c>
      <c r="AJ4216" s="108" t="str">
        <f>IF($C4216="", "", IF(IFERROR(INDEX(Ingredients!F$11:F$310, MATCH($C4216, Ingredients!$B$11:$B$310, 0)), "")="", "", IFERROR(INDEX(Ingredients!F$11:F$310, MATCH($C4216, Ingredients!$B$11:$B$310, 0)), "")))</f>
        <v/>
      </c>
      <c r="AK4216" s="106" t="str">
        <f>IF($C4216="", "", IF(IFERROR(INDEX(Ingredients!G$11:G$310, MATCH($C4216, Ingredients!$B$11:$B$310, 0)), "")="", "", IFERROR(INDEX(Ingredients!G$11:G$310, MATCH($C4216, Ingredients!$B$11:$B$310, 0)), "")))</f>
        <v/>
      </c>
      <c r="AL4216" s="79" t="str">
        <f>IF($C4216="", "", IF(IFERROR(INDEX(Ingredients!H$11:H$310, MATCH($C4216, Ingredients!$B$11:$B$310, 0)), "")="", "", IFERROR(INDEX(Ingredients!H$11:H$310, MATCH($C4216, Ingredients!$B$11:$B$310, 0)), "")))</f>
        <v/>
      </c>
      <c r="AN4216" s="83" t="str">
        <f t="shared" si="980"/>
        <v/>
      </c>
      <c r="AP4216" s="114" t="str">
        <f t="shared" si="990"/>
        <v/>
      </c>
      <c r="AR4216" s="117" t="str">
        <f>IF($C4216="", "", IF(IFERROR(INDEX(Ingredients!$AI$11:$AI$310, MATCH($C4216, Ingredients!$B$11:$B$310, 0)), "")="", "", IFERROR(INDEX(Ingredients!$AI$11:$AI$310, MATCH($C4216, Ingredients!$B$11:$B$310, 0)), "")))</f>
        <v/>
      </c>
      <c r="AT4216" s="120" t="str">
        <f t="shared" si="991"/>
        <v/>
      </c>
      <c r="AV4216" s="90" t="str">
        <f t="shared" si="981"/>
        <v/>
      </c>
      <c r="AX4216" s="90" t="str">
        <f>IF($AV4216="", "", COUNTIF($AV$11:$AV$5010, "&lt;"&amp;$AV4216)+1+COUNTIF($AV$11:$AV4216, $AV4216)-1)</f>
        <v/>
      </c>
      <c r="AZ4216" s="111" t="str">
        <f>IF($B4216="", "", SUMIF('Shopping List'!$AV$11:$AV$25, $B4216, 'Shopping List'!$BN$11:$BN$25))</f>
        <v/>
      </c>
      <c r="BB4216" s="117" t="str">
        <f t="shared" si="992"/>
        <v/>
      </c>
    </row>
    <row r="4217" spans="1:54" x14ac:dyDescent="0.25">
      <c r="A4217" s="4"/>
      <c r="B4217" s="37"/>
      <c r="C4217" s="124"/>
      <c r="D4217" s="39"/>
      <c r="E4217" s="125"/>
      <c r="F4217" s="48"/>
      <c r="G4217" s="4"/>
      <c r="H4217" s="4"/>
      <c r="I4217" s="95" t="str">
        <f>IF($C4217="", "", IF(IFERROR(INDEX(Ingredients!$C$11:$C$310, MATCH($C4217, Ingredients!$B$11:$B$310, 0)), "")="", "", IFERROR(INDEX(Ingredients!$C$11:$C$310, MATCH($C4217, Ingredients!$B$11:$B$310, 0)), "")))</f>
        <v/>
      </c>
      <c r="J4217" s="73" t="str">
        <f>IF($B4217="", "", IF(IFERROR(INDEX(Meals!$C$11:$C$260, MATCH($B4217, Meals!$B$11:$B$260, 0)), "")="", "", IFERROR(INDEX(Meals!$C$11:$C$260, MATCH($B4217, Meals!$B$11:$B$260, 0)), "")))</f>
        <v/>
      </c>
      <c r="K4217" s="4"/>
      <c r="L4217" s="72" t="str">
        <f t="shared" si="982"/>
        <v/>
      </c>
      <c r="M4217" s="73" t="str">
        <f t="shared" si="983"/>
        <v/>
      </c>
      <c r="N4217" s="4"/>
      <c r="O4217" s="78" t="str">
        <f t="shared" si="984"/>
        <v/>
      </c>
      <c r="P4217" s="79" t="str">
        <f t="shared" si="985"/>
        <v/>
      </c>
      <c r="Q4217" s="4"/>
      <c r="R4217" s="90" t="str">
        <f t="shared" si="986"/>
        <v/>
      </c>
      <c r="S4217" s="4"/>
      <c r="Y4217" s="18" t="str">
        <f t="shared" si="987"/>
        <v/>
      </c>
      <c r="AA4217" s="18" t="str">
        <f t="shared" si="978"/>
        <v/>
      </c>
      <c r="AB4217" s="18" t="str">
        <f t="shared" si="979"/>
        <v/>
      </c>
      <c r="AC4217" s="18" t="str">
        <f t="shared" si="988"/>
        <v/>
      </c>
      <c r="AD4217" s="18" t="str">
        <f t="shared" si="988"/>
        <v/>
      </c>
      <c r="AE4217" s="18" t="str">
        <f t="shared" si="989"/>
        <v/>
      </c>
      <c r="AG4217" s="95" t="str">
        <f>IF($C4217="", "", IF(IFERROR(INDEX(Ingredients!C$11:C$310, MATCH($C4217, Ingredients!$B$11:$B$310, 0)), "")="", "", IFERROR(INDEX(Ingredients!C$11:C$310, MATCH($C4217, Ingredients!$B$11:$B$310, 0)), "")))</f>
        <v/>
      </c>
      <c r="AH4217" s="105" t="str">
        <f>IF($C4217="", "", IF(IFERROR(INDEX(Ingredients!D$11:D$310, MATCH($C4217, Ingredients!$B$11:$B$310, 0)), "")="", "", IFERROR(INDEX(Ingredients!D$11:D$310, MATCH($C4217, Ingredients!$B$11:$B$310, 0)), "")))</f>
        <v/>
      </c>
      <c r="AI4217" s="106" t="str">
        <f>IF($C4217="", "", IF(IFERROR(INDEX(Ingredients!E$11:E$310, MATCH($C4217, Ingredients!$B$11:$B$310, 0)), "")="", "", IFERROR(INDEX(Ingredients!E$11:E$310, MATCH($C4217, Ingredients!$B$11:$B$310, 0)), "")))</f>
        <v/>
      </c>
      <c r="AJ4217" s="108" t="str">
        <f>IF($C4217="", "", IF(IFERROR(INDEX(Ingredients!F$11:F$310, MATCH($C4217, Ingredients!$B$11:$B$310, 0)), "")="", "", IFERROR(INDEX(Ingredients!F$11:F$310, MATCH($C4217, Ingredients!$B$11:$B$310, 0)), "")))</f>
        <v/>
      </c>
      <c r="AK4217" s="106" t="str">
        <f>IF($C4217="", "", IF(IFERROR(INDEX(Ingredients!G$11:G$310, MATCH($C4217, Ingredients!$B$11:$B$310, 0)), "")="", "", IFERROR(INDEX(Ingredients!G$11:G$310, MATCH($C4217, Ingredients!$B$11:$B$310, 0)), "")))</f>
        <v/>
      </c>
      <c r="AL4217" s="79" t="str">
        <f>IF($C4217="", "", IF(IFERROR(INDEX(Ingredients!H$11:H$310, MATCH($C4217, Ingredients!$B$11:$B$310, 0)), "")="", "", IFERROR(INDEX(Ingredients!H$11:H$310, MATCH($C4217, Ingredients!$B$11:$B$310, 0)), "")))</f>
        <v/>
      </c>
      <c r="AN4217" s="83" t="str">
        <f t="shared" si="980"/>
        <v/>
      </c>
      <c r="AP4217" s="114" t="str">
        <f t="shared" si="990"/>
        <v/>
      </c>
      <c r="AR4217" s="117" t="str">
        <f>IF($C4217="", "", IF(IFERROR(INDEX(Ingredients!$AI$11:$AI$310, MATCH($C4217, Ingredients!$B$11:$B$310, 0)), "")="", "", IFERROR(INDEX(Ingredients!$AI$11:$AI$310, MATCH($C4217, Ingredients!$B$11:$B$310, 0)), "")))</f>
        <v/>
      </c>
      <c r="AT4217" s="120" t="str">
        <f t="shared" si="991"/>
        <v/>
      </c>
      <c r="AV4217" s="90" t="str">
        <f t="shared" si="981"/>
        <v/>
      </c>
      <c r="AX4217" s="90" t="str">
        <f>IF($AV4217="", "", COUNTIF($AV$11:$AV$5010, "&lt;"&amp;$AV4217)+1+COUNTIF($AV$11:$AV4217, $AV4217)-1)</f>
        <v/>
      </c>
      <c r="AZ4217" s="111" t="str">
        <f>IF($B4217="", "", SUMIF('Shopping List'!$AV$11:$AV$25, $B4217, 'Shopping List'!$BN$11:$BN$25))</f>
        <v/>
      </c>
      <c r="BB4217" s="117" t="str">
        <f t="shared" si="992"/>
        <v/>
      </c>
    </row>
    <row r="4218" spans="1:54" x14ac:dyDescent="0.25">
      <c r="A4218" s="4"/>
      <c r="B4218" s="37"/>
      <c r="C4218" s="124"/>
      <c r="D4218" s="39"/>
      <c r="E4218" s="125"/>
      <c r="F4218" s="48"/>
      <c r="G4218" s="4"/>
      <c r="H4218" s="4"/>
      <c r="I4218" s="95" t="str">
        <f>IF($C4218="", "", IF(IFERROR(INDEX(Ingredients!$C$11:$C$310, MATCH($C4218, Ingredients!$B$11:$B$310, 0)), "")="", "", IFERROR(INDEX(Ingredients!$C$11:$C$310, MATCH($C4218, Ingredients!$B$11:$B$310, 0)), "")))</f>
        <v/>
      </c>
      <c r="J4218" s="73" t="str">
        <f>IF($B4218="", "", IF(IFERROR(INDEX(Meals!$C$11:$C$260, MATCH($B4218, Meals!$B$11:$B$260, 0)), "")="", "", IFERROR(INDEX(Meals!$C$11:$C$260, MATCH($B4218, Meals!$B$11:$B$260, 0)), "")))</f>
        <v/>
      </c>
      <c r="K4218" s="4"/>
      <c r="L4218" s="72" t="str">
        <f t="shared" si="982"/>
        <v/>
      </c>
      <c r="M4218" s="73" t="str">
        <f t="shared" si="983"/>
        <v/>
      </c>
      <c r="N4218" s="4"/>
      <c r="O4218" s="78" t="str">
        <f t="shared" si="984"/>
        <v/>
      </c>
      <c r="P4218" s="79" t="str">
        <f t="shared" si="985"/>
        <v/>
      </c>
      <c r="Q4218" s="4"/>
      <c r="R4218" s="90" t="str">
        <f t="shared" si="986"/>
        <v/>
      </c>
      <c r="S4218" s="4"/>
      <c r="Y4218" s="18" t="str">
        <f t="shared" si="987"/>
        <v/>
      </c>
      <c r="AA4218" s="18" t="str">
        <f t="shared" si="978"/>
        <v/>
      </c>
      <c r="AB4218" s="18" t="str">
        <f t="shared" si="979"/>
        <v/>
      </c>
      <c r="AC4218" s="18" t="str">
        <f t="shared" si="988"/>
        <v/>
      </c>
      <c r="AD4218" s="18" t="str">
        <f t="shared" si="988"/>
        <v/>
      </c>
      <c r="AE4218" s="18" t="str">
        <f t="shared" si="989"/>
        <v/>
      </c>
      <c r="AG4218" s="95" t="str">
        <f>IF($C4218="", "", IF(IFERROR(INDEX(Ingredients!C$11:C$310, MATCH($C4218, Ingredients!$B$11:$B$310, 0)), "")="", "", IFERROR(INDEX(Ingredients!C$11:C$310, MATCH($C4218, Ingredients!$B$11:$B$310, 0)), "")))</f>
        <v/>
      </c>
      <c r="AH4218" s="105" t="str">
        <f>IF($C4218="", "", IF(IFERROR(INDEX(Ingredients!D$11:D$310, MATCH($C4218, Ingredients!$B$11:$B$310, 0)), "")="", "", IFERROR(INDEX(Ingredients!D$11:D$310, MATCH($C4218, Ingredients!$B$11:$B$310, 0)), "")))</f>
        <v/>
      </c>
      <c r="AI4218" s="106" t="str">
        <f>IF($C4218="", "", IF(IFERROR(INDEX(Ingredients!E$11:E$310, MATCH($C4218, Ingredients!$B$11:$B$310, 0)), "")="", "", IFERROR(INDEX(Ingredients!E$11:E$310, MATCH($C4218, Ingredients!$B$11:$B$310, 0)), "")))</f>
        <v/>
      </c>
      <c r="AJ4218" s="108" t="str">
        <f>IF($C4218="", "", IF(IFERROR(INDEX(Ingredients!F$11:F$310, MATCH($C4218, Ingredients!$B$11:$B$310, 0)), "")="", "", IFERROR(INDEX(Ingredients!F$11:F$310, MATCH($C4218, Ingredients!$B$11:$B$310, 0)), "")))</f>
        <v/>
      </c>
      <c r="AK4218" s="106" t="str">
        <f>IF($C4218="", "", IF(IFERROR(INDEX(Ingredients!G$11:G$310, MATCH($C4218, Ingredients!$B$11:$B$310, 0)), "")="", "", IFERROR(INDEX(Ingredients!G$11:G$310, MATCH($C4218, Ingredients!$B$11:$B$310, 0)), "")))</f>
        <v/>
      </c>
      <c r="AL4218" s="79" t="str">
        <f>IF($C4218="", "", IF(IFERROR(INDEX(Ingredients!H$11:H$310, MATCH($C4218, Ingredients!$B$11:$B$310, 0)), "")="", "", IFERROR(INDEX(Ingredients!H$11:H$310, MATCH($C4218, Ingredients!$B$11:$B$310, 0)), "")))</f>
        <v/>
      </c>
      <c r="AN4218" s="83" t="str">
        <f t="shared" si="980"/>
        <v/>
      </c>
      <c r="AP4218" s="114" t="str">
        <f t="shared" si="990"/>
        <v/>
      </c>
      <c r="AR4218" s="117" t="str">
        <f>IF($C4218="", "", IF(IFERROR(INDEX(Ingredients!$AI$11:$AI$310, MATCH($C4218, Ingredients!$B$11:$B$310, 0)), "")="", "", IFERROR(INDEX(Ingredients!$AI$11:$AI$310, MATCH($C4218, Ingredients!$B$11:$B$310, 0)), "")))</f>
        <v/>
      </c>
      <c r="AT4218" s="120" t="str">
        <f t="shared" si="991"/>
        <v/>
      </c>
      <c r="AV4218" s="90" t="str">
        <f t="shared" si="981"/>
        <v/>
      </c>
      <c r="AX4218" s="90" t="str">
        <f>IF($AV4218="", "", COUNTIF($AV$11:$AV$5010, "&lt;"&amp;$AV4218)+1+COUNTIF($AV$11:$AV4218, $AV4218)-1)</f>
        <v/>
      </c>
      <c r="AZ4218" s="111" t="str">
        <f>IF($B4218="", "", SUMIF('Shopping List'!$AV$11:$AV$25, $B4218, 'Shopping List'!$BN$11:$BN$25))</f>
        <v/>
      </c>
      <c r="BB4218" s="117" t="str">
        <f t="shared" si="992"/>
        <v/>
      </c>
    </row>
    <row r="4219" spans="1:54" x14ac:dyDescent="0.25">
      <c r="A4219" s="4"/>
      <c r="B4219" s="37"/>
      <c r="C4219" s="124"/>
      <c r="D4219" s="39"/>
      <c r="E4219" s="125"/>
      <c r="F4219" s="48"/>
      <c r="G4219" s="4"/>
      <c r="H4219" s="4"/>
      <c r="I4219" s="95" t="str">
        <f>IF($C4219="", "", IF(IFERROR(INDEX(Ingredients!$C$11:$C$310, MATCH($C4219, Ingredients!$B$11:$B$310, 0)), "")="", "", IFERROR(INDEX(Ingredients!$C$11:$C$310, MATCH($C4219, Ingredients!$B$11:$B$310, 0)), "")))</f>
        <v/>
      </c>
      <c r="J4219" s="73" t="str">
        <f>IF($B4219="", "", IF(IFERROR(INDEX(Meals!$C$11:$C$260, MATCH($B4219, Meals!$B$11:$B$260, 0)), "")="", "", IFERROR(INDEX(Meals!$C$11:$C$260, MATCH($B4219, Meals!$B$11:$B$260, 0)), "")))</f>
        <v/>
      </c>
      <c r="K4219" s="4"/>
      <c r="L4219" s="72" t="str">
        <f t="shared" si="982"/>
        <v/>
      </c>
      <c r="M4219" s="73" t="str">
        <f t="shared" si="983"/>
        <v/>
      </c>
      <c r="N4219" s="4"/>
      <c r="O4219" s="78" t="str">
        <f t="shared" si="984"/>
        <v/>
      </c>
      <c r="P4219" s="79" t="str">
        <f t="shared" si="985"/>
        <v/>
      </c>
      <c r="Q4219" s="4"/>
      <c r="R4219" s="90" t="str">
        <f t="shared" si="986"/>
        <v/>
      </c>
      <c r="S4219" s="4"/>
      <c r="Y4219" s="18" t="str">
        <f t="shared" si="987"/>
        <v/>
      </c>
      <c r="AA4219" s="18" t="str">
        <f t="shared" si="978"/>
        <v/>
      </c>
      <c r="AB4219" s="18" t="str">
        <f t="shared" si="979"/>
        <v/>
      </c>
      <c r="AC4219" s="18" t="str">
        <f t="shared" si="988"/>
        <v/>
      </c>
      <c r="AD4219" s="18" t="str">
        <f t="shared" si="988"/>
        <v/>
      </c>
      <c r="AE4219" s="18" t="str">
        <f t="shared" si="989"/>
        <v/>
      </c>
      <c r="AG4219" s="95" t="str">
        <f>IF($C4219="", "", IF(IFERROR(INDEX(Ingredients!C$11:C$310, MATCH($C4219, Ingredients!$B$11:$B$310, 0)), "")="", "", IFERROR(INDEX(Ingredients!C$11:C$310, MATCH($C4219, Ingredients!$B$11:$B$310, 0)), "")))</f>
        <v/>
      </c>
      <c r="AH4219" s="105" t="str">
        <f>IF($C4219="", "", IF(IFERROR(INDEX(Ingredients!D$11:D$310, MATCH($C4219, Ingredients!$B$11:$B$310, 0)), "")="", "", IFERROR(INDEX(Ingredients!D$11:D$310, MATCH($C4219, Ingredients!$B$11:$B$310, 0)), "")))</f>
        <v/>
      </c>
      <c r="AI4219" s="106" t="str">
        <f>IF($C4219="", "", IF(IFERROR(INDEX(Ingredients!E$11:E$310, MATCH($C4219, Ingredients!$B$11:$B$310, 0)), "")="", "", IFERROR(INDEX(Ingredients!E$11:E$310, MATCH($C4219, Ingredients!$B$11:$B$310, 0)), "")))</f>
        <v/>
      </c>
      <c r="AJ4219" s="108" t="str">
        <f>IF($C4219="", "", IF(IFERROR(INDEX(Ingredients!F$11:F$310, MATCH($C4219, Ingredients!$B$11:$B$310, 0)), "")="", "", IFERROR(INDEX(Ingredients!F$11:F$310, MATCH($C4219, Ingredients!$B$11:$B$310, 0)), "")))</f>
        <v/>
      </c>
      <c r="AK4219" s="106" t="str">
        <f>IF($C4219="", "", IF(IFERROR(INDEX(Ingredients!G$11:G$310, MATCH($C4219, Ingredients!$B$11:$B$310, 0)), "")="", "", IFERROR(INDEX(Ingredients!G$11:G$310, MATCH($C4219, Ingredients!$B$11:$B$310, 0)), "")))</f>
        <v/>
      </c>
      <c r="AL4219" s="79" t="str">
        <f>IF($C4219="", "", IF(IFERROR(INDEX(Ingredients!H$11:H$310, MATCH($C4219, Ingredients!$B$11:$B$310, 0)), "")="", "", IFERROR(INDEX(Ingredients!H$11:H$310, MATCH($C4219, Ingredients!$B$11:$B$310, 0)), "")))</f>
        <v/>
      </c>
      <c r="AN4219" s="83" t="str">
        <f t="shared" si="980"/>
        <v/>
      </c>
      <c r="AP4219" s="114" t="str">
        <f t="shared" si="990"/>
        <v/>
      </c>
      <c r="AR4219" s="117" t="str">
        <f>IF($C4219="", "", IF(IFERROR(INDEX(Ingredients!$AI$11:$AI$310, MATCH($C4219, Ingredients!$B$11:$B$310, 0)), "")="", "", IFERROR(INDEX(Ingredients!$AI$11:$AI$310, MATCH($C4219, Ingredients!$B$11:$B$310, 0)), "")))</f>
        <v/>
      </c>
      <c r="AT4219" s="120" t="str">
        <f t="shared" si="991"/>
        <v/>
      </c>
      <c r="AV4219" s="90" t="str">
        <f t="shared" si="981"/>
        <v/>
      </c>
      <c r="AX4219" s="90" t="str">
        <f>IF($AV4219="", "", COUNTIF($AV$11:$AV$5010, "&lt;"&amp;$AV4219)+1+COUNTIF($AV$11:$AV4219, $AV4219)-1)</f>
        <v/>
      </c>
      <c r="AZ4219" s="111" t="str">
        <f>IF($B4219="", "", SUMIF('Shopping List'!$AV$11:$AV$25, $B4219, 'Shopping List'!$BN$11:$BN$25))</f>
        <v/>
      </c>
      <c r="BB4219" s="117" t="str">
        <f t="shared" si="992"/>
        <v/>
      </c>
    </row>
    <row r="4220" spans="1:54" x14ac:dyDescent="0.25">
      <c r="A4220" s="4"/>
      <c r="B4220" s="37"/>
      <c r="C4220" s="124"/>
      <c r="D4220" s="39"/>
      <c r="E4220" s="125"/>
      <c r="F4220" s="48"/>
      <c r="G4220" s="4"/>
      <c r="H4220" s="4"/>
      <c r="I4220" s="95" t="str">
        <f>IF($C4220="", "", IF(IFERROR(INDEX(Ingredients!$C$11:$C$310, MATCH($C4220, Ingredients!$B$11:$B$310, 0)), "")="", "", IFERROR(INDEX(Ingredients!$C$11:$C$310, MATCH($C4220, Ingredients!$B$11:$B$310, 0)), "")))</f>
        <v/>
      </c>
      <c r="J4220" s="73" t="str">
        <f>IF($B4220="", "", IF(IFERROR(INDEX(Meals!$C$11:$C$260, MATCH($B4220, Meals!$B$11:$B$260, 0)), "")="", "", IFERROR(INDEX(Meals!$C$11:$C$260, MATCH($B4220, Meals!$B$11:$B$260, 0)), "")))</f>
        <v/>
      </c>
      <c r="K4220" s="4"/>
      <c r="L4220" s="72" t="str">
        <f t="shared" si="982"/>
        <v/>
      </c>
      <c r="M4220" s="73" t="str">
        <f t="shared" si="983"/>
        <v/>
      </c>
      <c r="N4220" s="4"/>
      <c r="O4220" s="78" t="str">
        <f t="shared" si="984"/>
        <v/>
      </c>
      <c r="P4220" s="79" t="str">
        <f t="shared" si="985"/>
        <v/>
      </c>
      <c r="Q4220" s="4"/>
      <c r="R4220" s="90" t="str">
        <f t="shared" si="986"/>
        <v/>
      </c>
      <c r="S4220" s="4"/>
      <c r="Y4220" s="18" t="str">
        <f t="shared" si="987"/>
        <v/>
      </c>
      <c r="AA4220" s="18" t="str">
        <f t="shared" si="978"/>
        <v/>
      </c>
      <c r="AB4220" s="18" t="str">
        <f t="shared" si="979"/>
        <v/>
      </c>
      <c r="AC4220" s="18" t="str">
        <f t="shared" si="988"/>
        <v/>
      </c>
      <c r="AD4220" s="18" t="str">
        <f t="shared" si="988"/>
        <v/>
      </c>
      <c r="AE4220" s="18" t="str">
        <f t="shared" si="989"/>
        <v/>
      </c>
      <c r="AG4220" s="95" t="str">
        <f>IF($C4220="", "", IF(IFERROR(INDEX(Ingredients!C$11:C$310, MATCH($C4220, Ingredients!$B$11:$B$310, 0)), "")="", "", IFERROR(INDEX(Ingredients!C$11:C$310, MATCH($C4220, Ingredients!$B$11:$B$310, 0)), "")))</f>
        <v/>
      </c>
      <c r="AH4220" s="105" t="str">
        <f>IF($C4220="", "", IF(IFERROR(INDEX(Ingredients!D$11:D$310, MATCH($C4220, Ingredients!$B$11:$B$310, 0)), "")="", "", IFERROR(INDEX(Ingredients!D$11:D$310, MATCH($C4220, Ingredients!$B$11:$B$310, 0)), "")))</f>
        <v/>
      </c>
      <c r="AI4220" s="106" t="str">
        <f>IF($C4220="", "", IF(IFERROR(INDEX(Ingredients!E$11:E$310, MATCH($C4220, Ingredients!$B$11:$B$310, 0)), "")="", "", IFERROR(INDEX(Ingredients!E$11:E$310, MATCH($C4220, Ingredients!$B$11:$B$310, 0)), "")))</f>
        <v/>
      </c>
      <c r="AJ4220" s="108" t="str">
        <f>IF($C4220="", "", IF(IFERROR(INDEX(Ingredients!F$11:F$310, MATCH($C4220, Ingredients!$B$11:$B$310, 0)), "")="", "", IFERROR(INDEX(Ingredients!F$11:F$310, MATCH($C4220, Ingredients!$B$11:$B$310, 0)), "")))</f>
        <v/>
      </c>
      <c r="AK4220" s="106" t="str">
        <f>IF($C4220="", "", IF(IFERROR(INDEX(Ingredients!G$11:G$310, MATCH($C4220, Ingredients!$B$11:$B$310, 0)), "")="", "", IFERROR(INDEX(Ingredients!G$11:G$310, MATCH($C4220, Ingredients!$B$11:$B$310, 0)), "")))</f>
        <v/>
      </c>
      <c r="AL4220" s="79" t="str">
        <f>IF($C4220="", "", IF(IFERROR(INDEX(Ingredients!H$11:H$310, MATCH($C4220, Ingredients!$B$11:$B$310, 0)), "")="", "", IFERROR(INDEX(Ingredients!H$11:H$310, MATCH($C4220, Ingredients!$B$11:$B$310, 0)), "")))</f>
        <v/>
      </c>
      <c r="AN4220" s="83" t="str">
        <f t="shared" si="980"/>
        <v/>
      </c>
      <c r="AP4220" s="114" t="str">
        <f t="shared" si="990"/>
        <v/>
      </c>
      <c r="AR4220" s="117" t="str">
        <f>IF($C4220="", "", IF(IFERROR(INDEX(Ingredients!$AI$11:$AI$310, MATCH($C4220, Ingredients!$B$11:$B$310, 0)), "")="", "", IFERROR(INDEX(Ingredients!$AI$11:$AI$310, MATCH($C4220, Ingredients!$B$11:$B$310, 0)), "")))</f>
        <v/>
      </c>
      <c r="AT4220" s="120" t="str">
        <f t="shared" si="991"/>
        <v/>
      </c>
      <c r="AV4220" s="90" t="str">
        <f t="shared" si="981"/>
        <v/>
      </c>
      <c r="AX4220" s="90" t="str">
        <f>IF($AV4220="", "", COUNTIF($AV$11:$AV$5010, "&lt;"&amp;$AV4220)+1+COUNTIF($AV$11:$AV4220, $AV4220)-1)</f>
        <v/>
      </c>
      <c r="AZ4220" s="111" t="str">
        <f>IF($B4220="", "", SUMIF('Shopping List'!$AV$11:$AV$25, $B4220, 'Shopping List'!$BN$11:$BN$25))</f>
        <v/>
      </c>
      <c r="BB4220" s="117" t="str">
        <f t="shared" si="992"/>
        <v/>
      </c>
    </row>
    <row r="4221" spans="1:54" x14ac:dyDescent="0.25">
      <c r="A4221" s="4"/>
      <c r="B4221" s="37"/>
      <c r="C4221" s="124"/>
      <c r="D4221" s="39"/>
      <c r="E4221" s="125"/>
      <c r="F4221" s="48"/>
      <c r="G4221" s="4"/>
      <c r="H4221" s="4"/>
      <c r="I4221" s="95" t="str">
        <f>IF($C4221="", "", IF(IFERROR(INDEX(Ingredients!$C$11:$C$310, MATCH($C4221, Ingredients!$B$11:$B$310, 0)), "")="", "", IFERROR(INDEX(Ingredients!$C$11:$C$310, MATCH($C4221, Ingredients!$B$11:$B$310, 0)), "")))</f>
        <v/>
      </c>
      <c r="J4221" s="73" t="str">
        <f>IF($B4221="", "", IF(IFERROR(INDEX(Meals!$C$11:$C$260, MATCH($B4221, Meals!$B$11:$B$260, 0)), "")="", "", IFERROR(INDEX(Meals!$C$11:$C$260, MATCH($B4221, Meals!$B$11:$B$260, 0)), "")))</f>
        <v/>
      </c>
      <c r="K4221" s="4"/>
      <c r="L4221" s="72" t="str">
        <f t="shared" si="982"/>
        <v/>
      </c>
      <c r="M4221" s="73" t="str">
        <f t="shared" si="983"/>
        <v/>
      </c>
      <c r="N4221" s="4"/>
      <c r="O4221" s="78" t="str">
        <f t="shared" si="984"/>
        <v/>
      </c>
      <c r="P4221" s="79" t="str">
        <f t="shared" si="985"/>
        <v/>
      </c>
      <c r="Q4221" s="4"/>
      <c r="R4221" s="90" t="str">
        <f t="shared" si="986"/>
        <v/>
      </c>
      <c r="S4221" s="4"/>
      <c r="Y4221" s="18" t="str">
        <f t="shared" si="987"/>
        <v/>
      </c>
      <c r="AA4221" s="18" t="str">
        <f t="shared" si="978"/>
        <v/>
      </c>
      <c r="AB4221" s="18" t="str">
        <f t="shared" si="979"/>
        <v/>
      </c>
      <c r="AC4221" s="18" t="str">
        <f t="shared" si="988"/>
        <v/>
      </c>
      <c r="AD4221" s="18" t="str">
        <f t="shared" si="988"/>
        <v/>
      </c>
      <c r="AE4221" s="18" t="str">
        <f t="shared" si="989"/>
        <v/>
      </c>
      <c r="AG4221" s="95" t="str">
        <f>IF($C4221="", "", IF(IFERROR(INDEX(Ingredients!C$11:C$310, MATCH($C4221, Ingredients!$B$11:$B$310, 0)), "")="", "", IFERROR(INDEX(Ingredients!C$11:C$310, MATCH($C4221, Ingredients!$B$11:$B$310, 0)), "")))</f>
        <v/>
      </c>
      <c r="AH4221" s="105" t="str">
        <f>IF($C4221="", "", IF(IFERROR(INDEX(Ingredients!D$11:D$310, MATCH($C4221, Ingredients!$B$11:$B$310, 0)), "")="", "", IFERROR(INDEX(Ingredients!D$11:D$310, MATCH($C4221, Ingredients!$B$11:$B$310, 0)), "")))</f>
        <v/>
      </c>
      <c r="AI4221" s="106" t="str">
        <f>IF($C4221="", "", IF(IFERROR(INDEX(Ingredients!E$11:E$310, MATCH($C4221, Ingredients!$B$11:$B$310, 0)), "")="", "", IFERROR(INDEX(Ingredients!E$11:E$310, MATCH($C4221, Ingredients!$B$11:$B$310, 0)), "")))</f>
        <v/>
      </c>
      <c r="AJ4221" s="108" t="str">
        <f>IF($C4221="", "", IF(IFERROR(INDEX(Ingredients!F$11:F$310, MATCH($C4221, Ingredients!$B$11:$B$310, 0)), "")="", "", IFERROR(INDEX(Ingredients!F$11:F$310, MATCH($C4221, Ingredients!$B$11:$B$310, 0)), "")))</f>
        <v/>
      </c>
      <c r="AK4221" s="106" t="str">
        <f>IF($C4221="", "", IF(IFERROR(INDEX(Ingredients!G$11:G$310, MATCH($C4221, Ingredients!$B$11:$B$310, 0)), "")="", "", IFERROR(INDEX(Ingredients!G$11:G$310, MATCH($C4221, Ingredients!$B$11:$B$310, 0)), "")))</f>
        <v/>
      </c>
      <c r="AL4221" s="79" t="str">
        <f>IF($C4221="", "", IF(IFERROR(INDEX(Ingredients!H$11:H$310, MATCH($C4221, Ingredients!$B$11:$B$310, 0)), "")="", "", IFERROR(INDEX(Ingredients!H$11:H$310, MATCH($C4221, Ingredients!$B$11:$B$310, 0)), "")))</f>
        <v/>
      </c>
      <c r="AN4221" s="83" t="str">
        <f t="shared" si="980"/>
        <v/>
      </c>
      <c r="AP4221" s="114" t="str">
        <f t="shared" si="990"/>
        <v/>
      </c>
      <c r="AR4221" s="117" t="str">
        <f>IF($C4221="", "", IF(IFERROR(INDEX(Ingredients!$AI$11:$AI$310, MATCH($C4221, Ingredients!$B$11:$B$310, 0)), "")="", "", IFERROR(INDEX(Ingredients!$AI$11:$AI$310, MATCH($C4221, Ingredients!$B$11:$B$310, 0)), "")))</f>
        <v/>
      </c>
      <c r="AT4221" s="120" t="str">
        <f t="shared" si="991"/>
        <v/>
      </c>
      <c r="AV4221" s="90" t="str">
        <f t="shared" si="981"/>
        <v/>
      </c>
      <c r="AX4221" s="90" t="str">
        <f>IF($AV4221="", "", COUNTIF($AV$11:$AV$5010, "&lt;"&amp;$AV4221)+1+COUNTIF($AV$11:$AV4221, $AV4221)-1)</f>
        <v/>
      </c>
      <c r="AZ4221" s="111" t="str">
        <f>IF($B4221="", "", SUMIF('Shopping List'!$AV$11:$AV$25, $B4221, 'Shopping List'!$BN$11:$BN$25))</f>
        <v/>
      </c>
      <c r="BB4221" s="117" t="str">
        <f t="shared" si="992"/>
        <v/>
      </c>
    </row>
    <row r="4222" spans="1:54" x14ac:dyDescent="0.25">
      <c r="A4222" s="4"/>
      <c r="B4222" s="37"/>
      <c r="C4222" s="124"/>
      <c r="D4222" s="39"/>
      <c r="E4222" s="125"/>
      <c r="F4222" s="48"/>
      <c r="G4222" s="4"/>
      <c r="H4222" s="4"/>
      <c r="I4222" s="95" t="str">
        <f>IF($C4222="", "", IF(IFERROR(INDEX(Ingredients!$C$11:$C$310, MATCH($C4222, Ingredients!$B$11:$B$310, 0)), "")="", "", IFERROR(INDEX(Ingredients!$C$11:$C$310, MATCH($C4222, Ingredients!$B$11:$B$310, 0)), "")))</f>
        <v/>
      </c>
      <c r="J4222" s="73" t="str">
        <f>IF($B4222="", "", IF(IFERROR(INDEX(Meals!$C$11:$C$260, MATCH($B4222, Meals!$B$11:$B$260, 0)), "")="", "", IFERROR(INDEX(Meals!$C$11:$C$260, MATCH($B4222, Meals!$B$11:$B$260, 0)), "")))</f>
        <v/>
      </c>
      <c r="K4222" s="4"/>
      <c r="L4222" s="72" t="str">
        <f t="shared" si="982"/>
        <v/>
      </c>
      <c r="M4222" s="73" t="str">
        <f t="shared" si="983"/>
        <v/>
      </c>
      <c r="N4222" s="4"/>
      <c r="O4222" s="78" t="str">
        <f t="shared" si="984"/>
        <v/>
      </c>
      <c r="P4222" s="79" t="str">
        <f t="shared" si="985"/>
        <v/>
      </c>
      <c r="Q4222" s="4"/>
      <c r="R4222" s="90" t="str">
        <f t="shared" si="986"/>
        <v/>
      </c>
      <c r="S4222" s="4"/>
      <c r="Y4222" s="18" t="str">
        <f t="shared" si="987"/>
        <v/>
      </c>
      <c r="AA4222" s="18" t="str">
        <f t="shared" si="978"/>
        <v/>
      </c>
      <c r="AB4222" s="18" t="str">
        <f t="shared" si="979"/>
        <v/>
      </c>
      <c r="AC4222" s="18" t="str">
        <f t="shared" si="988"/>
        <v/>
      </c>
      <c r="AD4222" s="18" t="str">
        <f t="shared" si="988"/>
        <v/>
      </c>
      <c r="AE4222" s="18" t="str">
        <f t="shared" si="989"/>
        <v/>
      </c>
      <c r="AG4222" s="95" t="str">
        <f>IF($C4222="", "", IF(IFERROR(INDEX(Ingredients!C$11:C$310, MATCH($C4222, Ingredients!$B$11:$B$310, 0)), "")="", "", IFERROR(INDEX(Ingredients!C$11:C$310, MATCH($C4222, Ingredients!$B$11:$B$310, 0)), "")))</f>
        <v/>
      </c>
      <c r="AH4222" s="105" t="str">
        <f>IF($C4222="", "", IF(IFERROR(INDEX(Ingredients!D$11:D$310, MATCH($C4222, Ingredients!$B$11:$B$310, 0)), "")="", "", IFERROR(INDEX(Ingredients!D$11:D$310, MATCH($C4222, Ingredients!$B$11:$B$310, 0)), "")))</f>
        <v/>
      </c>
      <c r="AI4222" s="106" t="str">
        <f>IF($C4222="", "", IF(IFERROR(INDEX(Ingredients!E$11:E$310, MATCH($C4222, Ingredients!$B$11:$B$310, 0)), "")="", "", IFERROR(INDEX(Ingredients!E$11:E$310, MATCH($C4222, Ingredients!$B$11:$B$310, 0)), "")))</f>
        <v/>
      </c>
      <c r="AJ4222" s="108" t="str">
        <f>IF($C4222="", "", IF(IFERROR(INDEX(Ingredients!F$11:F$310, MATCH($C4222, Ingredients!$B$11:$B$310, 0)), "")="", "", IFERROR(INDEX(Ingredients!F$11:F$310, MATCH($C4222, Ingredients!$B$11:$B$310, 0)), "")))</f>
        <v/>
      </c>
      <c r="AK4222" s="106" t="str">
        <f>IF($C4222="", "", IF(IFERROR(INDEX(Ingredients!G$11:G$310, MATCH($C4222, Ingredients!$B$11:$B$310, 0)), "")="", "", IFERROR(INDEX(Ingredients!G$11:G$310, MATCH($C4222, Ingredients!$B$11:$B$310, 0)), "")))</f>
        <v/>
      </c>
      <c r="AL4222" s="79" t="str">
        <f>IF($C4222="", "", IF(IFERROR(INDEX(Ingredients!H$11:H$310, MATCH($C4222, Ingredients!$B$11:$B$310, 0)), "")="", "", IFERROR(INDEX(Ingredients!H$11:H$310, MATCH($C4222, Ingredients!$B$11:$B$310, 0)), "")))</f>
        <v/>
      </c>
      <c r="AN4222" s="83" t="str">
        <f t="shared" si="980"/>
        <v/>
      </c>
      <c r="AP4222" s="114" t="str">
        <f t="shared" si="990"/>
        <v/>
      </c>
      <c r="AR4222" s="117" t="str">
        <f>IF($C4222="", "", IF(IFERROR(INDEX(Ingredients!$AI$11:$AI$310, MATCH($C4222, Ingredients!$B$11:$B$310, 0)), "")="", "", IFERROR(INDEX(Ingredients!$AI$11:$AI$310, MATCH($C4222, Ingredients!$B$11:$B$310, 0)), "")))</f>
        <v/>
      </c>
      <c r="AT4222" s="120" t="str">
        <f t="shared" si="991"/>
        <v/>
      </c>
      <c r="AV4222" s="90" t="str">
        <f t="shared" si="981"/>
        <v/>
      </c>
      <c r="AX4222" s="90" t="str">
        <f>IF($AV4222="", "", COUNTIF($AV$11:$AV$5010, "&lt;"&amp;$AV4222)+1+COUNTIF($AV$11:$AV4222, $AV4222)-1)</f>
        <v/>
      </c>
      <c r="AZ4222" s="111" t="str">
        <f>IF($B4222="", "", SUMIF('Shopping List'!$AV$11:$AV$25, $B4222, 'Shopping List'!$BN$11:$BN$25))</f>
        <v/>
      </c>
      <c r="BB4222" s="117" t="str">
        <f t="shared" si="992"/>
        <v/>
      </c>
    </row>
    <row r="4223" spans="1:54" x14ac:dyDescent="0.25">
      <c r="A4223" s="4"/>
      <c r="B4223" s="37"/>
      <c r="C4223" s="124"/>
      <c r="D4223" s="39"/>
      <c r="E4223" s="125"/>
      <c r="F4223" s="48"/>
      <c r="G4223" s="4"/>
      <c r="H4223" s="4"/>
      <c r="I4223" s="95" t="str">
        <f>IF($C4223="", "", IF(IFERROR(INDEX(Ingredients!$C$11:$C$310, MATCH($C4223, Ingredients!$B$11:$B$310, 0)), "")="", "", IFERROR(INDEX(Ingredients!$C$11:$C$310, MATCH($C4223, Ingredients!$B$11:$B$310, 0)), "")))</f>
        <v/>
      </c>
      <c r="J4223" s="73" t="str">
        <f>IF($B4223="", "", IF(IFERROR(INDEX(Meals!$C$11:$C$260, MATCH($B4223, Meals!$B$11:$B$260, 0)), "")="", "", IFERROR(INDEX(Meals!$C$11:$C$260, MATCH($B4223, Meals!$B$11:$B$260, 0)), "")))</f>
        <v/>
      </c>
      <c r="K4223" s="4"/>
      <c r="L4223" s="72" t="str">
        <f t="shared" si="982"/>
        <v/>
      </c>
      <c r="M4223" s="73" t="str">
        <f t="shared" si="983"/>
        <v/>
      </c>
      <c r="N4223" s="4"/>
      <c r="O4223" s="78" t="str">
        <f t="shared" si="984"/>
        <v/>
      </c>
      <c r="P4223" s="79" t="str">
        <f t="shared" si="985"/>
        <v/>
      </c>
      <c r="Q4223" s="4"/>
      <c r="R4223" s="90" t="str">
        <f t="shared" si="986"/>
        <v/>
      </c>
      <c r="S4223" s="4"/>
      <c r="Y4223" s="18" t="str">
        <f t="shared" si="987"/>
        <v/>
      </c>
      <c r="AA4223" s="18" t="str">
        <f t="shared" si="978"/>
        <v/>
      </c>
      <c r="AB4223" s="18" t="str">
        <f t="shared" si="979"/>
        <v/>
      </c>
      <c r="AC4223" s="18" t="str">
        <f t="shared" si="988"/>
        <v/>
      </c>
      <c r="AD4223" s="18" t="str">
        <f t="shared" si="988"/>
        <v/>
      </c>
      <c r="AE4223" s="18" t="str">
        <f t="shared" si="989"/>
        <v/>
      </c>
      <c r="AG4223" s="95" t="str">
        <f>IF($C4223="", "", IF(IFERROR(INDEX(Ingredients!C$11:C$310, MATCH($C4223, Ingredients!$B$11:$B$310, 0)), "")="", "", IFERROR(INDEX(Ingredients!C$11:C$310, MATCH($C4223, Ingredients!$B$11:$B$310, 0)), "")))</f>
        <v/>
      </c>
      <c r="AH4223" s="105" t="str">
        <f>IF($C4223="", "", IF(IFERROR(INDEX(Ingredients!D$11:D$310, MATCH($C4223, Ingredients!$B$11:$B$310, 0)), "")="", "", IFERROR(INDEX(Ingredients!D$11:D$310, MATCH($C4223, Ingredients!$B$11:$B$310, 0)), "")))</f>
        <v/>
      </c>
      <c r="AI4223" s="106" t="str">
        <f>IF($C4223="", "", IF(IFERROR(INDEX(Ingredients!E$11:E$310, MATCH($C4223, Ingredients!$B$11:$B$310, 0)), "")="", "", IFERROR(INDEX(Ingredients!E$11:E$310, MATCH($C4223, Ingredients!$B$11:$B$310, 0)), "")))</f>
        <v/>
      </c>
      <c r="AJ4223" s="108" t="str">
        <f>IF($C4223="", "", IF(IFERROR(INDEX(Ingredients!F$11:F$310, MATCH($C4223, Ingredients!$B$11:$B$310, 0)), "")="", "", IFERROR(INDEX(Ingredients!F$11:F$310, MATCH($C4223, Ingredients!$B$11:$B$310, 0)), "")))</f>
        <v/>
      </c>
      <c r="AK4223" s="106" t="str">
        <f>IF($C4223="", "", IF(IFERROR(INDEX(Ingredients!G$11:G$310, MATCH($C4223, Ingredients!$B$11:$B$310, 0)), "")="", "", IFERROR(INDEX(Ingredients!G$11:G$310, MATCH($C4223, Ingredients!$B$11:$B$310, 0)), "")))</f>
        <v/>
      </c>
      <c r="AL4223" s="79" t="str">
        <f>IF($C4223="", "", IF(IFERROR(INDEX(Ingredients!H$11:H$310, MATCH($C4223, Ingredients!$B$11:$B$310, 0)), "")="", "", IFERROR(INDEX(Ingredients!H$11:H$310, MATCH($C4223, Ingredients!$B$11:$B$310, 0)), "")))</f>
        <v/>
      </c>
      <c r="AN4223" s="83" t="str">
        <f t="shared" si="980"/>
        <v/>
      </c>
      <c r="AP4223" s="114" t="str">
        <f t="shared" si="990"/>
        <v/>
      </c>
      <c r="AR4223" s="117" t="str">
        <f>IF($C4223="", "", IF(IFERROR(INDEX(Ingredients!$AI$11:$AI$310, MATCH($C4223, Ingredients!$B$11:$B$310, 0)), "")="", "", IFERROR(INDEX(Ingredients!$AI$11:$AI$310, MATCH($C4223, Ingredients!$B$11:$B$310, 0)), "")))</f>
        <v/>
      </c>
      <c r="AT4223" s="120" t="str">
        <f t="shared" si="991"/>
        <v/>
      </c>
      <c r="AV4223" s="90" t="str">
        <f t="shared" si="981"/>
        <v/>
      </c>
      <c r="AX4223" s="90" t="str">
        <f>IF($AV4223="", "", COUNTIF($AV$11:$AV$5010, "&lt;"&amp;$AV4223)+1+COUNTIF($AV$11:$AV4223, $AV4223)-1)</f>
        <v/>
      </c>
      <c r="AZ4223" s="111" t="str">
        <f>IF($B4223="", "", SUMIF('Shopping List'!$AV$11:$AV$25, $B4223, 'Shopping List'!$BN$11:$BN$25))</f>
        <v/>
      </c>
      <c r="BB4223" s="117" t="str">
        <f t="shared" si="992"/>
        <v/>
      </c>
    </row>
    <row r="4224" spans="1:54" x14ac:dyDescent="0.25">
      <c r="A4224" s="4"/>
      <c r="B4224" s="37"/>
      <c r="C4224" s="124"/>
      <c r="D4224" s="39"/>
      <c r="E4224" s="125"/>
      <c r="F4224" s="48"/>
      <c r="G4224" s="4"/>
      <c r="H4224" s="4"/>
      <c r="I4224" s="95" t="str">
        <f>IF($C4224="", "", IF(IFERROR(INDEX(Ingredients!$C$11:$C$310, MATCH($C4224, Ingredients!$B$11:$B$310, 0)), "")="", "", IFERROR(INDEX(Ingredients!$C$11:$C$310, MATCH($C4224, Ingredients!$B$11:$B$310, 0)), "")))</f>
        <v/>
      </c>
      <c r="J4224" s="73" t="str">
        <f>IF($B4224="", "", IF(IFERROR(INDEX(Meals!$C$11:$C$260, MATCH($B4224, Meals!$B$11:$B$260, 0)), "")="", "", IFERROR(INDEX(Meals!$C$11:$C$260, MATCH($B4224, Meals!$B$11:$B$260, 0)), "")))</f>
        <v/>
      </c>
      <c r="K4224" s="4"/>
      <c r="L4224" s="72" t="str">
        <f t="shared" si="982"/>
        <v/>
      </c>
      <c r="M4224" s="73" t="str">
        <f t="shared" si="983"/>
        <v/>
      </c>
      <c r="N4224" s="4"/>
      <c r="O4224" s="78" t="str">
        <f t="shared" si="984"/>
        <v/>
      </c>
      <c r="P4224" s="79" t="str">
        <f t="shared" si="985"/>
        <v/>
      </c>
      <c r="Q4224" s="4"/>
      <c r="R4224" s="90" t="str">
        <f t="shared" si="986"/>
        <v/>
      </c>
      <c r="S4224" s="4"/>
      <c r="Y4224" s="18" t="str">
        <f t="shared" si="987"/>
        <v/>
      </c>
      <c r="AA4224" s="18" t="str">
        <f t="shared" si="978"/>
        <v/>
      </c>
      <c r="AB4224" s="18" t="str">
        <f t="shared" si="979"/>
        <v/>
      </c>
      <c r="AC4224" s="18" t="str">
        <f t="shared" si="988"/>
        <v/>
      </c>
      <c r="AD4224" s="18" t="str">
        <f t="shared" si="988"/>
        <v/>
      </c>
      <c r="AE4224" s="18" t="str">
        <f t="shared" si="989"/>
        <v/>
      </c>
      <c r="AG4224" s="95" t="str">
        <f>IF($C4224="", "", IF(IFERROR(INDEX(Ingredients!C$11:C$310, MATCH($C4224, Ingredients!$B$11:$B$310, 0)), "")="", "", IFERROR(INDEX(Ingredients!C$11:C$310, MATCH($C4224, Ingredients!$B$11:$B$310, 0)), "")))</f>
        <v/>
      </c>
      <c r="AH4224" s="105" t="str">
        <f>IF($C4224="", "", IF(IFERROR(INDEX(Ingredients!D$11:D$310, MATCH($C4224, Ingredients!$B$11:$B$310, 0)), "")="", "", IFERROR(INDEX(Ingredients!D$11:D$310, MATCH($C4224, Ingredients!$B$11:$B$310, 0)), "")))</f>
        <v/>
      </c>
      <c r="AI4224" s="106" t="str">
        <f>IF($C4224="", "", IF(IFERROR(INDEX(Ingredients!E$11:E$310, MATCH($C4224, Ingredients!$B$11:$B$310, 0)), "")="", "", IFERROR(INDEX(Ingredients!E$11:E$310, MATCH($C4224, Ingredients!$B$11:$B$310, 0)), "")))</f>
        <v/>
      </c>
      <c r="AJ4224" s="108" t="str">
        <f>IF($C4224="", "", IF(IFERROR(INDEX(Ingredients!F$11:F$310, MATCH($C4224, Ingredients!$B$11:$B$310, 0)), "")="", "", IFERROR(INDEX(Ingredients!F$11:F$310, MATCH($C4224, Ingredients!$B$11:$B$310, 0)), "")))</f>
        <v/>
      </c>
      <c r="AK4224" s="106" t="str">
        <f>IF($C4224="", "", IF(IFERROR(INDEX(Ingredients!G$11:G$310, MATCH($C4224, Ingredients!$B$11:$B$310, 0)), "")="", "", IFERROR(INDEX(Ingredients!G$11:G$310, MATCH($C4224, Ingredients!$B$11:$B$310, 0)), "")))</f>
        <v/>
      </c>
      <c r="AL4224" s="79" t="str">
        <f>IF($C4224="", "", IF(IFERROR(INDEX(Ingredients!H$11:H$310, MATCH($C4224, Ingredients!$B$11:$B$310, 0)), "")="", "", IFERROR(INDEX(Ingredients!H$11:H$310, MATCH($C4224, Ingredients!$B$11:$B$310, 0)), "")))</f>
        <v/>
      </c>
      <c r="AN4224" s="83" t="str">
        <f t="shared" si="980"/>
        <v/>
      </c>
      <c r="AP4224" s="114" t="str">
        <f t="shared" si="990"/>
        <v/>
      </c>
      <c r="AR4224" s="117" t="str">
        <f>IF($C4224="", "", IF(IFERROR(INDEX(Ingredients!$AI$11:$AI$310, MATCH($C4224, Ingredients!$B$11:$B$310, 0)), "")="", "", IFERROR(INDEX(Ingredients!$AI$11:$AI$310, MATCH($C4224, Ingredients!$B$11:$B$310, 0)), "")))</f>
        <v/>
      </c>
      <c r="AT4224" s="120" t="str">
        <f t="shared" si="991"/>
        <v/>
      </c>
      <c r="AV4224" s="90" t="str">
        <f t="shared" si="981"/>
        <v/>
      </c>
      <c r="AX4224" s="90" t="str">
        <f>IF($AV4224="", "", COUNTIF($AV$11:$AV$5010, "&lt;"&amp;$AV4224)+1+COUNTIF($AV$11:$AV4224, $AV4224)-1)</f>
        <v/>
      </c>
      <c r="AZ4224" s="111" t="str">
        <f>IF($B4224="", "", SUMIF('Shopping List'!$AV$11:$AV$25, $B4224, 'Shopping List'!$BN$11:$BN$25))</f>
        <v/>
      </c>
      <c r="BB4224" s="117" t="str">
        <f t="shared" si="992"/>
        <v/>
      </c>
    </row>
    <row r="4225" spans="1:54" x14ac:dyDescent="0.25">
      <c r="A4225" s="4"/>
      <c r="B4225" s="37"/>
      <c r="C4225" s="124"/>
      <c r="D4225" s="39"/>
      <c r="E4225" s="125"/>
      <c r="F4225" s="48"/>
      <c r="G4225" s="4"/>
      <c r="H4225" s="4"/>
      <c r="I4225" s="95" t="str">
        <f>IF($C4225="", "", IF(IFERROR(INDEX(Ingredients!$C$11:$C$310, MATCH($C4225, Ingredients!$B$11:$B$310, 0)), "")="", "", IFERROR(INDEX(Ingredients!$C$11:$C$310, MATCH($C4225, Ingredients!$B$11:$B$310, 0)), "")))</f>
        <v/>
      </c>
      <c r="J4225" s="73" t="str">
        <f>IF($B4225="", "", IF(IFERROR(INDEX(Meals!$C$11:$C$260, MATCH($B4225, Meals!$B$11:$B$260, 0)), "")="", "", IFERROR(INDEX(Meals!$C$11:$C$260, MATCH($B4225, Meals!$B$11:$B$260, 0)), "")))</f>
        <v/>
      </c>
      <c r="K4225" s="4"/>
      <c r="L4225" s="72" t="str">
        <f t="shared" si="982"/>
        <v/>
      </c>
      <c r="M4225" s="73" t="str">
        <f t="shared" si="983"/>
        <v/>
      </c>
      <c r="N4225" s="4"/>
      <c r="O4225" s="78" t="str">
        <f t="shared" si="984"/>
        <v/>
      </c>
      <c r="P4225" s="79" t="str">
        <f t="shared" si="985"/>
        <v/>
      </c>
      <c r="Q4225" s="4"/>
      <c r="R4225" s="90" t="str">
        <f t="shared" si="986"/>
        <v/>
      </c>
      <c r="S4225" s="4"/>
      <c r="Y4225" s="18" t="str">
        <f t="shared" si="987"/>
        <v/>
      </c>
      <c r="AA4225" s="18" t="str">
        <f t="shared" si="978"/>
        <v/>
      </c>
      <c r="AB4225" s="18" t="str">
        <f t="shared" si="979"/>
        <v/>
      </c>
      <c r="AC4225" s="18" t="str">
        <f t="shared" si="988"/>
        <v/>
      </c>
      <c r="AD4225" s="18" t="str">
        <f t="shared" si="988"/>
        <v/>
      </c>
      <c r="AE4225" s="18" t="str">
        <f t="shared" si="989"/>
        <v/>
      </c>
      <c r="AG4225" s="95" t="str">
        <f>IF($C4225="", "", IF(IFERROR(INDEX(Ingredients!C$11:C$310, MATCH($C4225, Ingredients!$B$11:$B$310, 0)), "")="", "", IFERROR(INDEX(Ingredients!C$11:C$310, MATCH($C4225, Ingredients!$B$11:$B$310, 0)), "")))</f>
        <v/>
      </c>
      <c r="AH4225" s="105" t="str">
        <f>IF($C4225="", "", IF(IFERROR(INDEX(Ingredients!D$11:D$310, MATCH($C4225, Ingredients!$B$11:$B$310, 0)), "")="", "", IFERROR(INDEX(Ingredients!D$11:D$310, MATCH($C4225, Ingredients!$B$11:$B$310, 0)), "")))</f>
        <v/>
      </c>
      <c r="AI4225" s="106" t="str">
        <f>IF($C4225="", "", IF(IFERROR(INDEX(Ingredients!E$11:E$310, MATCH($C4225, Ingredients!$B$11:$B$310, 0)), "")="", "", IFERROR(INDEX(Ingredients!E$11:E$310, MATCH($C4225, Ingredients!$B$11:$B$310, 0)), "")))</f>
        <v/>
      </c>
      <c r="AJ4225" s="108" t="str">
        <f>IF($C4225="", "", IF(IFERROR(INDEX(Ingredients!F$11:F$310, MATCH($C4225, Ingredients!$B$11:$B$310, 0)), "")="", "", IFERROR(INDEX(Ingredients!F$11:F$310, MATCH($C4225, Ingredients!$B$11:$B$310, 0)), "")))</f>
        <v/>
      </c>
      <c r="AK4225" s="106" t="str">
        <f>IF($C4225="", "", IF(IFERROR(INDEX(Ingredients!G$11:G$310, MATCH($C4225, Ingredients!$B$11:$B$310, 0)), "")="", "", IFERROR(INDEX(Ingredients!G$11:G$310, MATCH($C4225, Ingredients!$B$11:$B$310, 0)), "")))</f>
        <v/>
      </c>
      <c r="AL4225" s="79" t="str">
        <f>IF($C4225="", "", IF(IFERROR(INDEX(Ingredients!H$11:H$310, MATCH($C4225, Ingredients!$B$11:$B$310, 0)), "")="", "", IFERROR(INDEX(Ingredients!H$11:H$310, MATCH($C4225, Ingredients!$B$11:$B$310, 0)), "")))</f>
        <v/>
      </c>
      <c r="AN4225" s="83" t="str">
        <f t="shared" si="980"/>
        <v/>
      </c>
      <c r="AP4225" s="114" t="str">
        <f t="shared" si="990"/>
        <v/>
      </c>
      <c r="AR4225" s="117" t="str">
        <f>IF($C4225="", "", IF(IFERROR(INDEX(Ingredients!$AI$11:$AI$310, MATCH($C4225, Ingredients!$B$11:$B$310, 0)), "")="", "", IFERROR(INDEX(Ingredients!$AI$11:$AI$310, MATCH($C4225, Ingredients!$B$11:$B$310, 0)), "")))</f>
        <v/>
      </c>
      <c r="AT4225" s="120" t="str">
        <f t="shared" si="991"/>
        <v/>
      </c>
      <c r="AV4225" s="90" t="str">
        <f t="shared" si="981"/>
        <v/>
      </c>
      <c r="AX4225" s="90" t="str">
        <f>IF($AV4225="", "", COUNTIF($AV$11:$AV$5010, "&lt;"&amp;$AV4225)+1+COUNTIF($AV$11:$AV4225, $AV4225)-1)</f>
        <v/>
      </c>
      <c r="AZ4225" s="111" t="str">
        <f>IF($B4225="", "", SUMIF('Shopping List'!$AV$11:$AV$25, $B4225, 'Shopping List'!$BN$11:$BN$25))</f>
        <v/>
      </c>
      <c r="BB4225" s="117" t="str">
        <f t="shared" si="992"/>
        <v/>
      </c>
    </row>
    <row r="4226" spans="1:54" x14ac:dyDescent="0.25">
      <c r="A4226" s="4"/>
      <c r="B4226" s="37"/>
      <c r="C4226" s="124"/>
      <c r="D4226" s="39"/>
      <c r="E4226" s="125"/>
      <c r="F4226" s="48"/>
      <c r="G4226" s="4"/>
      <c r="H4226" s="4"/>
      <c r="I4226" s="95" t="str">
        <f>IF($C4226="", "", IF(IFERROR(INDEX(Ingredients!$C$11:$C$310, MATCH($C4226, Ingredients!$B$11:$B$310, 0)), "")="", "", IFERROR(INDEX(Ingredients!$C$11:$C$310, MATCH($C4226, Ingredients!$B$11:$B$310, 0)), "")))</f>
        <v/>
      </c>
      <c r="J4226" s="73" t="str">
        <f>IF($B4226="", "", IF(IFERROR(INDEX(Meals!$C$11:$C$260, MATCH($B4226, Meals!$B$11:$B$260, 0)), "")="", "", IFERROR(INDEX(Meals!$C$11:$C$260, MATCH($B4226, Meals!$B$11:$B$260, 0)), "")))</f>
        <v/>
      </c>
      <c r="K4226" s="4"/>
      <c r="L4226" s="72" t="str">
        <f t="shared" si="982"/>
        <v/>
      </c>
      <c r="M4226" s="73" t="str">
        <f t="shared" si="983"/>
        <v/>
      </c>
      <c r="N4226" s="4"/>
      <c r="O4226" s="78" t="str">
        <f t="shared" si="984"/>
        <v/>
      </c>
      <c r="P4226" s="79" t="str">
        <f t="shared" si="985"/>
        <v/>
      </c>
      <c r="Q4226" s="4"/>
      <c r="R4226" s="90" t="str">
        <f t="shared" si="986"/>
        <v/>
      </c>
      <c r="S4226" s="4"/>
      <c r="Y4226" s="18" t="str">
        <f t="shared" si="987"/>
        <v/>
      </c>
      <c r="AA4226" s="18" t="str">
        <f t="shared" si="978"/>
        <v/>
      </c>
      <c r="AB4226" s="18" t="str">
        <f t="shared" si="979"/>
        <v/>
      </c>
      <c r="AC4226" s="18" t="str">
        <f t="shared" si="988"/>
        <v/>
      </c>
      <c r="AD4226" s="18" t="str">
        <f t="shared" si="988"/>
        <v/>
      </c>
      <c r="AE4226" s="18" t="str">
        <f t="shared" si="989"/>
        <v/>
      </c>
      <c r="AG4226" s="95" t="str">
        <f>IF($C4226="", "", IF(IFERROR(INDEX(Ingredients!C$11:C$310, MATCH($C4226, Ingredients!$B$11:$B$310, 0)), "")="", "", IFERROR(INDEX(Ingredients!C$11:C$310, MATCH($C4226, Ingredients!$B$11:$B$310, 0)), "")))</f>
        <v/>
      </c>
      <c r="AH4226" s="105" t="str">
        <f>IF($C4226="", "", IF(IFERROR(INDEX(Ingredients!D$11:D$310, MATCH($C4226, Ingredients!$B$11:$B$310, 0)), "")="", "", IFERROR(INDEX(Ingredients!D$11:D$310, MATCH($C4226, Ingredients!$B$11:$B$310, 0)), "")))</f>
        <v/>
      </c>
      <c r="AI4226" s="106" t="str">
        <f>IF($C4226="", "", IF(IFERROR(INDEX(Ingredients!E$11:E$310, MATCH($C4226, Ingredients!$B$11:$B$310, 0)), "")="", "", IFERROR(INDEX(Ingredients!E$11:E$310, MATCH($C4226, Ingredients!$B$11:$B$310, 0)), "")))</f>
        <v/>
      </c>
      <c r="AJ4226" s="108" t="str">
        <f>IF($C4226="", "", IF(IFERROR(INDEX(Ingredients!F$11:F$310, MATCH($C4226, Ingredients!$B$11:$B$310, 0)), "")="", "", IFERROR(INDEX(Ingredients!F$11:F$310, MATCH($C4226, Ingredients!$B$11:$B$310, 0)), "")))</f>
        <v/>
      </c>
      <c r="AK4226" s="106" t="str">
        <f>IF($C4226="", "", IF(IFERROR(INDEX(Ingredients!G$11:G$310, MATCH($C4226, Ingredients!$B$11:$B$310, 0)), "")="", "", IFERROR(INDEX(Ingredients!G$11:G$310, MATCH($C4226, Ingredients!$B$11:$B$310, 0)), "")))</f>
        <v/>
      </c>
      <c r="AL4226" s="79" t="str">
        <f>IF($C4226="", "", IF(IFERROR(INDEX(Ingredients!H$11:H$310, MATCH($C4226, Ingredients!$B$11:$B$310, 0)), "")="", "", IFERROR(INDEX(Ingredients!H$11:H$310, MATCH($C4226, Ingredients!$B$11:$B$310, 0)), "")))</f>
        <v/>
      </c>
      <c r="AN4226" s="83" t="str">
        <f t="shared" si="980"/>
        <v/>
      </c>
      <c r="AP4226" s="114" t="str">
        <f t="shared" si="990"/>
        <v/>
      </c>
      <c r="AR4226" s="117" t="str">
        <f>IF($C4226="", "", IF(IFERROR(INDEX(Ingredients!$AI$11:$AI$310, MATCH($C4226, Ingredients!$B$11:$B$310, 0)), "")="", "", IFERROR(INDEX(Ingredients!$AI$11:$AI$310, MATCH($C4226, Ingredients!$B$11:$B$310, 0)), "")))</f>
        <v/>
      </c>
      <c r="AT4226" s="120" t="str">
        <f t="shared" si="991"/>
        <v/>
      </c>
      <c r="AV4226" s="90" t="str">
        <f t="shared" si="981"/>
        <v/>
      </c>
      <c r="AX4226" s="90" t="str">
        <f>IF($AV4226="", "", COUNTIF($AV$11:$AV$5010, "&lt;"&amp;$AV4226)+1+COUNTIF($AV$11:$AV4226, $AV4226)-1)</f>
        <v/>
      </c>
      <c r="AZ4226" s="111" t="str">
        <f>IF($B4226="", "", SUMIF('Shopping List'!$AV$11:$AV$25, $B4226, 'Shopping List'!$BN$11:$BN$25))</f>
        <v/>
      </c>
      <c r="BB4226" s="117" t="str">
        <f t="shared" si="992"/>
        <v/>
      </c>
    </row>
    <row r="4227" spans="1:54" x14ac:dyDescent="0.25">
      <c r="A4227" s="4"/>
      <c r="B4227" s="37"/>
      <c r="C4227" s="124"/>
      <c r="D4227" s="39"/>
      <c r="E4227" s="125"/>
      <c r="F4227" s="48"/>
      <c r="G4227" s="4"/>
      <c r="H4227" s="4"/>
      <c r="I4227" s="95" t="str">
        <f>IF($C4227="", "", IF(IFERROR(INDEX(Ingredients!$C$11:$C$310, MATCH($C4227, Ingredients!$B$11:$B$310, 0)), "")="", "", IFERROR(INDEX(Ingredients!$C$11:$C$310, MATCH($C4227, Ingredients!$B$11:$B$310, 0)), "")))</f>
        <v/>
      </c>
      <c r="J4227" s="73" t="str">
        <f>IF($B4227="", "", IF(IFERROR(INDEX(Meals!$C$11:$C$260, MATCH($B4227, Meals!$B$11:$B$260, 0)), "")="", "", IFERROR(INDEX(Meals!$C$11:$C$260, MATCH($B4227, Meals!$B$11:$B$260, 0)), "")))</f>
        <v/>
      </c>
      <c r="K4227" s="4"/>
      <c r="L4227" s="72" t="str">
        <f t="shared" si="982"/>
        <v/>
      </c>
      <c r="M4227" s="73" t="str">
        <f t="shared" si="983"/>
        <v/>
      </c>
      <c r="N4227" s="4"/>
      <c r="O4227" s="78" t="str">
        <f t="shared" si="984"/>
        <v/>
      </c>
      <c r="P4227" s="79" t="str">
        <f t="shared" si="985"/>
        <v/>
      </c>
      <c r="Q4227" s="4"/>
      <c r="R4227" s="90" t="str">
        <f t="shared" si="986"/>
        <v/>
      </c>
      <c r="S4227" s="4"/>
      <c r="Y4227" s="18" t="str">
        <f t="shared" si="987"/>
        <v/>
      </c>
      <c r="AA4227" s="18" t="str">
        <f t="shared" si="978"/>
        <v/>
      </c>
      <c r="AB4227" s="18" t="str">
        <f t="shared" si="979"/>
        <v/>
      </c>
      <c r="AC4227" s="18" t="str">
        <f t="shared" si="988"/>
        <v/>
      </c>
      <c r="AD4227" s="18" t="str">
        <f t="shared" si="988"/>
        <v/>
      </c>
      <c r="AE4227" s="18" t="str">
        <f t="shared" si="989"/>
        <v/>
      </c>
      <c r="AG4227" s="95" t="str">
        <f>IF($C4227="", "", IF(IFERROR(INDEX(Ingredients!C$11:C$310, MATCH($C4227, Ingredients!$B$11:$B$310, 0)), "")="", "", IFERROR(INDEX(Ingredients!C$11:C$310, MATCH($C4227, Ingredients!$B$11:$B$310, 0)), "")))</f>
        <v/>
      </c>
      <c r="AH4227" s="105" t="str">
        <f>IF($C4227="", "", IF(IFERROR(INDEX(Ingredients!D$11:D$310, MATCH($C4227, Ingredients!$B$11:$B$310, 0)), "")="", "", IFERROR(INDEX(Ingredients!D$11:D$310, MATCH($C4227, Ingredients!$B$11:$B$310, 0)), "")))</f>
        <v/>
      </c>
      <c r="AI4227" s="106" t="str">
        <f>IF($C4227="", "", IF(IFERROR(INDEX(Ingredients!E$11:E$310, MATCH($C4227, Ingredients!$B$11:$B$310, 0)), "")="", "", IFERROR(INDEX(Ingredients!E$11:E$310, MATCH($C4227, Ingredients!$B$11:$B$310, 0)), "")))</f>
        <v/>
      </c>
      <c r="AJ4227" s="108" t="str">
        <f>IF($C4227="", "", IF(IFERROR(INDEX(Ingredients!F$11:F$310, MATCH($C4227, Ingredients!$B$11:$B$310, 0)), "")="", "", IFERROR(INDEX(Ingredients!F$11:F$310, MATCH($C4227, Ingredients!$B$11:$B$310, 0)), "")))</f>
        <v/>
      </c>
      <c r="AK4227" s="106" t="str">
        <f>IF($C4227="", "", IF(IFERROR(INDEX(Ingredients!G$11:G$310, MATCH($C4227, Ingredients!$B$11:$B$310, 0)), "")="", "", IFERROR(INDEX(Ingredients!G$11:G$310, MATCH($C4227, Ingredients!$B$11:$B$310, 0)), "")))</f>
        <v/>
      </c>
      <c r="AL4227" s="79" t="str">
        <f>IF($C4227="", "", IF(IFERROR(INDEX(Ingredients!H$11:H$310, MATCH($C4227, Ingredients!$B$11:$B$310, 0)), "")="", "", IFERROR(INDEX(Ingredients!H$11:H$310, MATCH($C4227, Ingredients!$B$11:$B$310, 0)), "")))</f>
        <v/>
      </c>
      <c r="AN4227" s="83" t="str">
        <f t="shared" si="980"/>
        <v/>
      </c>
      <c r="AP4227" s="114" t="str">
        <f t="shared" si="990"/>
        <v/>
      </c>
      <c r="AR4227" s="117" t="str">
        <f>IF($C4227="", "", IF(IFERROR(INDEX(Ingredients!$AI$11:$AI$310, MATCH($C4227, Ingredients!$B$11:$B$310, 0)), "")="", "", IFERROR(INDEX(Ingredients!$AI$11:$AI$310, MATCH($C4227, Ingredients!$B$11:$B$310, 0)), "")))</f>
        <v/>
      </c>
      <c r="AT4227" s="120" t="str">
        <f t="shared" si="991"/>
        <v/>
      </c>
      <c r="AV4227" s="90" t="str">
        <f t="shared" si="981"/>
        <v/>
      </c>
      <c r="AX4227" s="90" t="str">
        <f>IF($AV4227="", "", COUNTIF($AV$11:$AV$5010, "&lt;"&amp;$AV4227)+1+COUNTIF($AV$11:$AV4227, $AV4227)-1)</f>
        <v/>
      </c>
      <c r="AZ4227" s="111" t="str">
        <f>IF($B4227="", "", SUMIF('Shopping List'!$AV$11:$AV$25, $B4227, 'Shopping List'!$BN$11:$BN$25))</f>
        <v/>
      </c>
      <c r="BB4227" s="117" t="str">
        <f t="shared" si="992"/>
        <v/>
      </c>
    </row>
    <row r="4228" spans="1:54" x14ac:dyDescent="0.25">
      <c r="A4228" s="4"/>
      <c r="B4228" s="37"/>
      <c r="C4228" s="124"/>
      <c r="D4228" s="39"/>
      <c r="E4228" s="125"/>
      <c r="F4228" s="48"/>
      <c r="G4228" s="4"/>
      <c r="H4228" s="4"/>
      <c r="I4228" s="95" t="str">
        <f>IF($C4228="", "", IF(IFERROR(INDEX(Ingredients!$C$11:$C$310, MATCH($C4228, Ingredients!$B$11:$B$310, 0)), "")="", "", IFERROR(INDEX(Ingredients!$C$11:$C$310, MATCH($C4228, Ingredients!$B$11:$B$310, 0)), "")))</f>
        <v/>
      </c>
      <c r="J4228" s="73" t="str">
        <f>IF($B4228="", "", IF(IFERROR(INDEX(Meals!$C$11:$C$260, MATCH($B4228, Meals!$B$11:$B$260, 0)), "")="", "", IFERROR(INDEX(Meals!$C$11:$C$260, MATCH($B4228, Meals!$B$11:$B$260, 0)), "")))</f>
        <v/>
      </c>
      <c r="K4228" s="4"/>
      <c r="L4228" s="72" t="str">
        <f t="shared" si="982"/>
        <v/>
      </c>
      <c r="M4228" s="73" t="str">
        <f t="shared" si="983"/>
        <v/>
      </c>
      <c r="N4228" s="4"/>
      <c r="O4228" s="78" t="str">
        <f t="shared" si="984"/>
        <v/>
      </c>
      <c r="P4228" s="79" t="str">
        <f t="shared" si="985"/>
        <v/>
      </c>
      <c r="Q4228" s="4"/>
      <c r="R4228" s="90" t="str">
        <f t="shared" si="986"/>
        <v/>
      </c>
      <c r="S4228" s="4"/>
      <c r="Y4228" s="18" t="str">
        <f t="shared" si="987"/>
        <v/>
      </c>
      <c r="AA4228" s="18" t="str">
        <f t="shared" si="978"/>
        <v/>
      </c>
      <c r="AB4228" s="18" t="str">
        <f t="shared" si="979"/>
        <v/>
      </c>
      <c r="AC4228" s="18" t="str">
        <f t="shared" si="988"/>
        <v/>
      </c>
      <c r="AD4228" s="18" t="str">
        <f t="shared" si="988"/>
        <v/>
      </c>
      <c r="AE4228" s="18" t="str">
        <f t="shared" si="989"/>
        <v/>
      </c>
      <c r="AG4228" s="95" t="str">
        <f>IF($C4228="", "", IF(IFERROR(INDEX(Ingredients!C$11:C$310, MATCH($C4228, Ingredients!$B$11:$B$310, 0)), "")="", "", IFERROR(INDEX(Ingredients!C$11:C$310, MATCH($C4228, Ingredients!$B$11:$B$310, 0)), "")))</f>
        <v/>
      </c>
      <c r="AH4228" s="105" t="str">
        <f>IF($C4228="", "", IF(IFERROR(INDEX(Ingredients!D$11:D$310, MATCH($C4228, Ingredients!$B$11:$B$310, 0)), "")="", "", IFERROR(INDEX(Ingredients!D$11:D$310, MATCH($C4228, Ingredients!$B$11:$B$310, 0)), "")))</f>
        <v/>
      </c>
      <c r="AI4228" s="106" t="str">
        <f>IF($C4228="", "", IF(IFERROR(INDEX(Ingredients!E$11:E$310, MATCH($C4228, Ingredients!$B$11:$B$310, 0)), "")="", "", IFERROR(INDEX(Ingredients!E$11:E$310, MATCH($C4228, Ingredients!$B$11:$B$310, 0)), "")))</f>
        <v/>
      </c>
      <c r="AJ4228" s="108" t="str">
        <f>IF($C4228="", "", IF(IFERROR(INDEX(Ingredients!F$11:F$310, MATCH($C4228, Ingredients!$B$11:$B$310, 0)), "")="", "", IFERROR(INDEX(Ingredients!F$11:F$310, MATCH($C4228, Ingredients!$B$11:$B$310, 0)), "")))</f>
        <v/>
      </c>
      <c r="AK4228" s="106" t="str">
        <f>IF($C4228="", "", IF(IFERROR(INDEX(Ingredients!G$11:G$310, MATCH($C4228, Ingredients!$B$11:$B$310, 0)), "")="", "", IFERROR(INDEX(Ingredients!G$11:G$310, MATCH($C4228, Ingredients!$B$11:$B$310, 0)), "")))</f>
        <v/>
      </c>
      <c r="AL4228" s="79" t="str">
        <f>IF($C4228="", "", IF(IFERROR(INDEX(Ingredients!H$11:H$310, MATCH($C4228, Ingredients!$B$11:$B$310, 0)), "")="", "", IFERROR(INDEX(Ingredients!H$11:H$310, MATCH($C4228, Ingredients!$B$11:$B$310, 0)), "")))</f>
        <v/>
      </c>
      <c r="AN4228" s="83" t="str">
        <f t="shared" si="980"/>
        <v/>
      </c>
      <c r="AP4228" s="114" t="str">
        <f t="shared" si="990"/>
        <v/>
      </c>
      <c r="AR4228" s="117" t="str">
        <f>IF($C4228="", "", IF(IFERROR(INDEX(Ingredients!$AI$11:$AI$310, MATCH($C4228, Ingredients!$B$11:$B$310, 0)), "")="", "", IFERROR(INDEX(Ingredients!$AI$11:$AI$310, MATCH($C4228, Ingredients!$B$11:$B$310, 0)), "")))</f>
        <v/>
      </c>
      <c r="AT4228" s="120" t="str">
        <f t="shared" si="991"/>
        <v/>
      </c>
      <c r="AV4228" s="90" t="str">
        <f t="shared" si="981"/>
        <v/>
      </c>
      <c r="AX4228" s="90" t="str">
        <f>IF($AV4228="", "", COUNTIF($AV$11:$AV$5010, "&lt;"&amp;$AV4228)+1+COUNTIF($AV$11:$AV4228, $AV4228)-1)</f>
        <v/>
      </c>
      <c r="AZ4228" s="111" t="str">
        <f>IF($B4228="", "", SUMIF('Shopping List'!$AV$11:$AV$25, $B4228, 'Shopping List'!$BN$11:$BN$25))</f>
        <v/>
      </c>
      <c r="BB4228" s="117" t="str">
        <f t="shared" si="992"/>
        <v/>
      </c>
    </row>
    <row r="4229" spans="1:54" x14ac:dyDescent="0.25">
      <c r="A4229" s="4"/>
      <c r="B4229" s="37"/>
      <c r="C4229" s="124"/>
      <c r="D4229" s="39"/>
      <c r="E4229" s="125"/>
      <c r="F4229" s="48"/>
      <c r="G4229" s="4"/>
      <c r="H4229" s="4"/>
      <c r="I4229" s="95" t="str">
        <f>IF($C4229="", "", IF(IFERROR(INDEX(Ingredients!$C$11:$C$310, MATCH($C4229, Ingredients!$B$11:$B$310, 0)), "")="", "", IFERROR(INDEX(Ingredients!$C$11:$C$310, MATCH($C4229, Ingredients!$B$11:$B$310, 0)), "")))</f>
        <v/>
      </c>
      <c r="J4229" s="73" t="str">
        <f>IF($B4229="", "", IF(IFERROR(INDEX(Meals!$C$11:$C$260, MATCH($B4229, Meals!$B$11:$B$260, 0)), "")="", "", IFERROR(INDEX(Meals!$C$11:$C$260, MATCH($B4229, Meals!$B$11:$B$260, 0)), "")))</f>
        <v/>
      </c>
      <c r="K4229" s="4"/>
      <c r="L4229" s="72" t="str">
        <f t="shared" si="982"/>
        <v/>
      </c>
      <c r="M4229" s="73" t="str">
        <f t="shared" si="983"/>
        <v/>
      </c>
      <c r="N4229" s="4"/>
      <c r="O4229" s="78" t="str">
        <f t="shared" si="984"/>
        <v/>
      </c>
      <c r="P4229" s="79" t="str">
        <f t="shared" si="985"/>
        <v/>
      </c>
      <c r="Q4229" s="4"/>
      <c r="R4229" s="90" t="str">
        <f t="shared" si="986"/>
        <v/>
      </c>
      <c r="S4229" s="4"/>
      <c r="Y4229" s="18" t="str">
        <f t="shared" si="987"/>
        <v/>
      </c>
      <c r="AA4229" s="18" t="str">
        <f t="shared" si="978"/>
        <v/>
      </c>
      <c r="AB4229" s="18" t="str">
        <f t="shared" si="979"/>
        <v/>
      </c>
      <c r="AC4229" s="18" t="str">
        <f t="shared" si="988"/>
        <v/>
      </c>
      <c r="AD4229" s="18" t="str">
        <f t="shared" si="988"/>
        <v/>
      </c>
      <c r="AE4229" s="18" t="str">
        <f t="shared" si="989"/>
        <v/>
      </c>
      <c r="AG4229" s="95" t="str">
        <f>IF($C4229="", "", IF(IFERROR(INDEX(Ingredients!C$11:C$310, MATCH($C4229, Ingredients!$B$11:$B$310, 0)), "")="", "", IFERROR(INDEX(Ingredients!C$11:C$310, MATCH($C4229, Ingredients!$B$11:$B$310, 0)), "")))</f>
        <v/>
      </c>
      <c r="AH4229" s="105" t="str">
        <f>IF($C4229="", "", IF(IFERROR(INDEX(Ingredients!D$11:D$310, MATCH($C4229, Ingredients!$B$11:$B$310, 0)), "")="", "", IFERROR(INDEX(Ingredients!D$11:D$310, MATCH($C4229, Ingredients!$B$11:$B$310, 0)), "")))</f>
        <v/>
      </c>
      <c r="AI4229" s="106" t="str">
        <f>IF($C4229="", "", IF(IFERROR(INDEX(Ingredients!E$11:E$310, MATCH($C4229, Ingredients!$B$11:$B$310, 0)), "")="", "", IFERROR(INDEX(Ingredients!E$11:E$310, MATCH($C4229, Ingredients!$B$11:$B$310, 0)), "")))</f>
        <v/>
      </c>
      <c r="AJ4229" s="108" t="str">
        <f>IF($C4229="", "", IF(IFERROR(INDEX(Ingredients!F$11:F$310, MATCH($C4229, Ingredients!$B$11:$B$310, 0)), "")="", "", IFERROR(INDEX(Ingredients!F$11:F$310, MATCH($C4229, Ingredients!$B$11:$B$310, 0)), "")))</f>
        <v/>
      </c>
      <c r="AK4229" s="106" t="str">
        <f>IF($C4229="", "", IF(IFERROR(INDEX(Ingredients!G$11:G$310, MATCH($C4229, Ingredients!$B$11:$B$310, 0)), "")="", "", IFERROR(INDEX(Ingredients!G$11:G$310, MATCH($C4229, Ingredients!$B$11:$B$310, 0)), "")))</f>
        <v/>
      </c>
      <c r="AL4229" s="79" t="str">
        <f>IF($C4229="", "", IF(IFERROR(INDEX(Ingredients!H$11:H$310, MATCH($C4229, Ingredients!$B$11:$B$310, 0)), "")="", "", IFERROR(INDEX(Ingredients!H$11:H$310, MATCH($C4229, Ingredients!$B$11:$B$310, 0)), "")))</f>
        <v/>
      </c>
      <c r="AN4229" s="83" t="str">
        <f t="shared" si="980"/>
        <v/>
      </c>
      <c r="AP4229" s="114" t="str">
        <f t="shared" si="990"/>
        <v/>
      </c>
      <c r="AR4229" s="117" t="str">
        <f>IF($C4229="", "", IF(IFERROR(INDEX(Ingredients!$AI$11:$AI$310, MATCH($C4229, Ingredients!$B$11:$B$310, 0)), "")="", "", IFERROR(INDEX(Ingredients!$AI$11:$AI$310, MATCH($C4229, Ingredients!$B$11:$B$310, 0)), "")))</f>
        <v/>
      </c>
      <c r="AT4229" s="120" t="str">
        <f t="shared" si="991"/>
        <v/>
      </c>
      <c r="AV4229" s="90" t="str">
        <f t="shared" si="981"/>
        <v/>
      </c>
      <c r="AX4229" s="90" t="str">
        <f>IF($AV4229="", "", COUNTIF($AV$11:$AV$5010, "&lt;"&amp;$AV4229)+1+COUNTIF($AV$11:$AV4229, $AV4229)-1)</f>
        <v/>
      </c>
      <c r="AZ4229" s="111" t="str">
        <f>IF($B4229="", "", SUMIF('Shopping List'!$AV$11:$AV$25, $B4229, 'Shopping List'!$BN$11:$BN$25))</f>
        <v/>
      </c>
      <c r="BB4229" s="117" t="str">
        <f t="shared" si="992"/>
        <v/>
      </c>
    </row>
    <row r="4230" spans="1:54" x14ac:dyDescent="0.25">
      <c r="A4230" s="4"/>
      <c r="B4230" s="37"/>
      <c r="C4230" s="124"/>
      <c r="D4230" s="39"/>
      <c r="E4230" s="125"/>
      <c r="F4230" s="48"/>
      <c r="G4230" s="4"/>
      <c r="H4230" s="4"/>
      <c r="I4230" s="95" t="str">
        <f>IF($C4230="", "", IF(IFERROR(INDEX(Ingredients!$C$11:$C$310, MATCH($C4230, Ingredients!$B$11:$B$310, 0)), "")="", "", IFERROR(INDEX(Ingredients!$C$11:$C$310, MATCH($C4230, Ingredients!$B$11:$B$310, 0)), "")))</f>
        <v/>
      </c>
      <c r="J4230" s="73" t="str">
        <f>IF($B4230="", "", IF(IFERROR(INDEX(Meals!$C$11:$C$260, MATCH($B4230, Meals!$B$11:$B$260, 0)), "")="", "", IFERROR(INDEX(Meals!$C$11:$C$260, MATCH($B4230, Meals!$B$11:$B$260, 0)), "")))</f>
        <v/>
      </c>
      <c r="K4230" s="4"/>
      <c r="L4230" s="72" t="str">
        <f t="shared" si="982"/>
        <v/>
      </c>
      <c r="M4230" s="73" t="str">
        <f t="shared" si="983"/>
        <v/>
      </c>
      <c r="N4230" s="4"/>
      <c r="O4230" s="78" t="str">
        <f t="shared" si="984"/>
        <v/>
      </c>
      <c r="P4230" s="79" t="str">
        <f t="shared" si="985"/>
        <v/>
      </c>
      <c r="Q4230" s="4"/>
      <c r="R4230" s="90" t="str">
        <f t="shared" si="986"/>
        <v/>
      </c>
      <c r="S4230" s="4"/>
      <c r="Y4230" s="18" t="str">
        <f t="shared" si="987"/>
        <v/>
      </c>
      <c r="AA4230" s="18" t="str">
        <f t="shared" si="978"/>
        <v/>
      </c>
      <c r="AB4230" s="18" t="str">
        <f t="shared" si="979"/>
        <v/>
      </c>
      <c r="AC4230" s="18" t="str">
        <f t="shared" si="988"/>
        <v/>
      </c>
      <c r="AD4230" s="18" t="str">
        <f t="shared" si="988"/>
        <v/>
      </c>
      <c r="AE4230" s="18" t="str">
        <f t="shared" si="989"/>
        <v/>
      </c>
      <c r="AG4230" s="95" t="str">
        <f>IF($C4230="", "", IF(IFERROR(INDEX(Ingredients!C$11:C$310, MATCH($C4230, Ingredients!$B$11:$B$310, 0)), "")="", "", IFERROR(INDEX(Ingredients!C$11:C$310, MATCH($C4230, Ingredients!$B$11:$B$310, 0)), "")))</f>
        <v/>
      </c>
      <c r="AH4230" s="105" t="str">
        <f>IF($C4230="", "", IF(IFERROR(INDEX(Ingredients!D$11:D$310, MATCH($C4230, Ingredients!$B$11:$B$310, 0)), "")="", "", IFERROR(INDEX(Ingredients!D$11:D$310, MATCH($C4230, Ingredients!$B$11:$B$310, 0)), "")))</f>
        <v/>
      </c>
      <c r="AI4230" s="106" t="str">
        <f>IF($C4230="", "", IF(IFERROR(INDEX(Ingredients!E$11:E$310, MATCH($C4230, Ingredients!$B$11:$B$310, 0)), "")="", "", IFERROR(INDEX(Ingredients!E$11:E$310, MATCH($C4230, Ingredients!$B$11:$B$310, 0)), "")))</f>
        <v/>
      </c>
      <c r="AJ4230" s="108" t="str">
        <f>IF($C4230="", "", IF(IFERROR(INDEX(Ingredients!F$11:F$310, MATCH($C4230, Ingredients!$B$11:$B$310, 0)), "")="", "", IFERROR(INDEX(Ingredients!F$11:F$310, MATCH($C4230, Ingredients!$B$11:$B$310, 0)), "")))</f>
        <v/>
      </c>
      <c r="AK4230" s="106" t="str">
        <f>IF($C4230="", "", IF(IFERROR(INDEX(Ingredients!G$11:G$310, MATCH($C4230, Ingredients!$B$11:$B$310, 0)), "")="", "", IFERROR(INDEX(Ingredients!G$11:G$310, MATCH($C4230, Ingredients!$B$11:$B$310, 0)), "")))</f>
        <v/>
      </c>
      <c r="AL4230" s="79" t="str">
        <f>IF($C4230="", "", IF(IFERROR(INDEX(Ingredients!H$11:H$310, MATCH($C4230, Ingredients!$B$11:$B$310, 0)), "")="", "", IFERROR(INDEX(Ingredients!H$11:H$310, MATCH($C4230, Ingredients!$B$11:$B$310, 0)), "")))</f>
        <v/>
      </c>
      <c r="AN4230" s="83" t="str">
        <f t="shared" si="980"/>
        <v/>
      </c>
      <c r="AP4230" s="114" t="str">
        <f t="shared" si="990"/>
        <v/>
      </c>
      <c r="AR4230" s="117" t="str">
        <f>IF($C4230="", "", IF(IFERROR(INDEX(Ingredients!$AI$11:$AI$310, MATCH($C4230, Ingredients!$B$11:$B$310, 0)), "")="", "", IFERROR(INDEX(Ingredients!$AI$11:$AI$310, MATCH($C4230, Ingredients!$B$11:$B$310, 0)), "")))</f>
        <v/>
      </c>
      <c r="AT4230" s="120" t="str">
        <f t="shared" si="991"/>
        <v/>
      </c>
      <c r="AV4230" s="90" t="str">
        <f t="shared" si="981"/>
        <v/>
      </c>
      <c r="AX4230" s="90" t="str">
        <f>IF($AV4230="", "", COUNTIF($AV$11:$AV$5010, "&lt;"&amp;$AV4230)+1+COUNTIF($AV$11:$AV4230, $AV4230)-1)</f>
        <v/>
      </c>
      <c r="AZ4230" s="111" t="str">
        <f>IF($B4230="", "", SUMIF('Shopping List'!$AV$11:$AV$25, $B4230, 'Shopping List'!$BN$11:$BN$25))</f>
        <v/>
      </c>
      <c r="BB4230" s="117" t="str">
        <f t="shared" si="992"/>
        <v/>
      </c>
    </row>
    <row r="4231" spans="1:54" x14ac:dyDescent="0.25">
      <c r="A4231" s="4"/>
      <c r="B4231" s="37"/>
      <c r="C4231" s="124"/>
      <c r="D4231" s="39"/>
      <c r="E4231" s="125"/>
      <c r="F4231" s="48"/>
      <c r="G4231" s="4"/>
      <c r="H4231" s="4"/>
      <c r="I4231" s="95" t="str">
        <f>IF($C4231="", "", IF(IFERROR(INDEX(Ingredients!$C$11:$C$310, MATCH($C4231, Ingredients!$B$11:$B$310, 0)), "")="", "", IFERROR(INDEX(Ingredients!$C$11:$C$310, MATCH($C4231, Ingredients!$B$11:$B$310, 0)), "")))</f>
        <v/>
      </c>
      <c r="J4231" s="73" t="str">
        <f>IF($B4231="", "", IF(IFERROR(INDEX(Meals!$C$11:$C$260, MATCH($B4231, Meals!$B$11:$B$260, 0)), "")="", "", IFERROR(INDEX(Meals!$C$11:$C$260, MATCH($B4231, Meals!$B$11:$B$260, 0)), "")))</f>
        <v/>
      </c>
      <c r="K4231" s="4"/>
      <c r="L4231" s="72" t="str">
        <f t="shared" si="982"/>
        <v/>
      </c>
      <c r="M4231" s="73" t="str">
        <f t="shared" si="983"/>
        <v/>
      </c>
      <c r="N4231" s="4"/>
      <c r="O4231" s="78" t="str">
        <f t="shared" si="984"/>
        <v/>
      </c>
      <c r="P4231" s="79" t="str">
        <f t="shared" si="985"/>
        <v/>
      </c>
      <c r="Q4231" s="4"/>
      <c r="R4231" s="90" t="str">
        <f t="shared" si="986"/>
        <v/>
      </c>
      <c r="S4231" s="4"/>
      <c r="Y4231" s="18" t="str">
        <f t="shared" si="987"/>
        <v/>
      </c>
      <c r="AA4231" s="18" t="str">
        <f t="shared" si="978"/>
        <v/>
      </c>
      <c r="AB4231" s="18" t="str">
        <f t="shared" si="979"/>
        <v/>
      </c>
      <c r="AC4231" s="18" t="str">
        <f t="shared" si="988"/>
        <v/>
      </c>
      <c r="AD4231" s="18" t="str">
        <f t="shared" si="988"/>
        <v/>
      </c>
      <c r="AE4231" s="18" t="str">
        <f t="shared" si="989"/>
        <v/>
      </c>
      <c r="AG4231" s="95" t="str">
        <f>IF($C4231="", "", IF(IFERROR(INDEX(Ingredients!C$11:C$310, MATCH($C4231, Ingredients!$B$11:$B$310, 0)), "")="", "", IFERROR(INDEX(Ingredients!C$11:C$310, MATCH($C4231, Ingredients!$B$11:$B$310, 0)), "")))</f>
        <v/>
      </c>
      <c r="AH4231" s="105" t="str">
        <f>IF($C4231="", "", IF(IFERROR(INDEX(Ingredients!D$11:D$310, MATCH($C4231, Ingredients!$B$11:$B$310, 0)), "")="", "", IFERROR(INDEX(Ingredients!D$11:D$310, MATCH($C4231, Ingredients!$B$11:$B$310, 0)), "")))</f>
        <v/>
      </c>
      <c r="AI4231" s="106" t="str">
        <f>IF($C4231="", "", IF(IFERROR(INDEX(Ingredients!E$11:E$310, MATCH($C4231, Ingredients!$B$11:$B$310, 0)), "")="", "", IFERROR(INDEX(Ingredients!E$11:E$310, MATCH($C4231, Ingredients!$B$11:$B$310, 0)), "")))</f>
        <v/>
      </c>
      <c r="AJ4231" s="108" t="str">
        <f>IF($C4231="", "", IF(IFERROR(INDEX(Ingredients!F$11:F$310, MATCH($C4231, Ingredients!$B$11:$B$310, 0)), "")="", "", IFERROR(INDEX(Ingredients!F$11:F$310, MATCH($C4231, Ingredients!$B$11:$B$310, 0)), "")))</f>
        <v/>
      </c>
      <c r="AK4231" s="106" t="str">
        <f>IF($C4231="", "", IF(IFERROR(INDEX(Ingredients!G$11:G$310, MATCH($C4231, Ingredients!$B$11:$B$310, 0)), "")="", "", IFERROR(INDEX(Ingredients!G$11:G$310, MATCH($C4231, Ingredients!$B$11:$B$310, 0)), "")))</f>
        <v/>
      </c>
      <c r="AL4231" s="79" t="str">
        <f>IF($C4231="", "", IF(IFERROR(INDEX(Ingredients!H$11:H$310, MATCH($C4231, Ingredients!$B$11:$B$310, 0)), "")="", "", IFERROR(INDEX(Ingredients!H$11:H$310, MATCH($C4231, Ingredients!$B$11:$B$310, 0)), "")))</f>
        <v/>
      </c>
      <c r="AN4231" s="83" t="str">
        <f t="shared" si="980"/>
        <v/>
      </c>
      <c r="AP4231" s="114" t="str">
        <f t="shared" si="990"/>
        <v/>
      </c>
      <c r="AR4231" s="117" t="str">
        <f>IF($C4231="", "", IF(IFERROR(INDEX(Ingredients!$AI$11:$AI$310, MATCH($C4231, Ingredients!$B$11:$B$310, 0)), "")="", "", IFERROR(INDEX(Ingredients!$AI$11:$AI$310, MATCH($C4231, Ingredients!$B$11:$B$310, 0)), "")))</f>
        <v/>
      </c>
      <c r="AT4231" s="120" t="str">
        <f t="shared" si="991"/>
        <v/>
      </c>
      <c r="AV4231" s="90" t="str">
        <f t="shared" si="981"/>
        <v/>
      </c>
      <c r="AX4231" s="90" t="str">
        <f>IF($AV4231="", "", COUNTIF($AV$11:$AV$5010, "&lt;"&amp;$AV4231)+1+COUNTIF($AV$11:$AV4231, $AV4231)-1)</f>
        <v/>
      </c>
      <c r="AZ4231" s="111" t="str">
        <f>IF($B4231="", "", SUMIF('Shopping List'!$AV$11:$AV$25, $B4231, 'Shopping List'!$BN$11:$BN$25))</f>
        <v/>
      </c>
      <c r="BB4231" s="117" t="str">
        <f t="shared" si="992"/>
        <v/>
      </c>
    </row>
    <row r="4232" spans="1:54" x14ac:dyDescent="0.25">
      <c r="A4232" s="4"/>
      <c r="B4232" s="37"/>
      <c r="C4232" s="124"/>
      <c r="D4232" s="39"/>
      <c r="E4232" s="125"/>
      <c r="F4232" s="48"/>
      <c r="G4232" s="4"/>
      <c r="H4232" s="4"/>
      <c r="I4232" s="95" t="str">
        <f>IF($C4232="", "", IF(IFERROR(INDEX(Ingredients!$C$11:$C$310, MATCH($C4232, Ingredients!$B$11:$B$310, 0)), "")="", "", IFERROR(INDEX(Ingredients!$C$11:$C$310, MATCH($C4232, Ingredients!$B$11:$B$310, 0)), "")))</f>
        <v/>
      </c>
      <c r="J4232" s="73" t="str">
        <f>IF($B4232="", "", IF(IFERROR(INDEX(Meals!$C$11:$C$260, MATCH($B4232, Meals!$B$11:$B$260, 0)), "")="", "", IFERROR(INDEX(Meals!$C$11:$C$260, MATCH($B4232, Meals!$B$11:$B$260, 0)), "")))</f>
        <v/>
      </c>
      <c r="K4232" s="4"/>
      <c r="L4232" s="72" t="str">
        <f t="shared" si="982"/>
        <v/>
      </c>
      <c r="M4232" s="73" t="str">
        <f t="shared" si="983"/>
        <v/>
      </c>
      <c r="N4232" s="4"/>
      <c r="O4232" s="78" t="str">
        <f t="shared" si="984"/>
        <v/>
      </c>
      <c r="P4232" s="79" t="str">
        <f t="shared" si="985"/>
        <v/>
      </c>
      <c r="Q4232" s="4"/>
      <c r="R4232" s="90" t="str">
        <f t="shared" si="986"/>
        <v/>
      </c>
      <c r="S4232" s="4"/>
      <c r="Y4232" s="18" t="str">
        <f t="shared" si="987"/>
        <v/>
      </c>
      <c r="AA4232" s="18" t="str">
        <f t="shared" si="978"/>
        <v/>
      </c>
      <c r="AB4232" s="18" t="str">
        <f t="shared" si="979"/>
        <v/>
      </c>
      <c r="AC4232" s="18" t="str">
        <f t="shared" si="988"/>
        <v/>
      </c>
      <c r="AD4232" s="18" t="str">
        <f t="shared" si="988"/>
        <v/>
      </c>
      <c r="AE4232" s="18" t="str">
        <f t="shared" si="989"/>
        <v/>
      </c>
      <c r="AG4232" s="95" t="str">
        <f>IF($C4232="", "", IF(IFERROR(INDEX(Ingredients!C$11:C$310, MATCH($C4232, Ingredients!$B$11:$B$310, 0)), "")="", "", IFERROR(INDEX(Ingredients!C$11:C$310, MATCH($C4232, Ingredients!$B$11:$B$310, 0)), "")))</f>
        <v/>
      </c>
      <c r="AH4232" s="105" t="str">
        <f>IF($C4232="", "", IF(IFERROR(INDEX(Ingredients!D$11:D$310, MATCH($C4232, Ingredients!$B$11:$B$310, 0)), "")="", "", IFERROR(INDEX(Ingredients!D$11:D$310, MATCH($C4232, Ingredients!$B$11:$B$310, 0)), "")))</f>
        <v/>
      </c>
      <c r="AI4232" s="106" t="str">
        <f>IF($C4232="", "", IF(IFERROR(INDEX(Ingredients!E$11:E$310, MATCH($C4232, Ingredients!$B$11:$B$310, 0)), "")="", "", IFERROR(INDEX(Ingredients!E$11:E$310, MATCH($C4232, Ingredients!$B$11:$B$310, 0)), "")))</f>
        <v/>
      </c>
      <c r="AJ4232" s="108" t="str">
        <f>IF($C4232="", "", IF(IFERROR(INDEX(Ingredients!F$11:F$310, MATCH($C4232, Ingredients!$B$11:$B$310, 0)), "")="", "", IFERROR(INDEX(Ingredients!F$11:F$310, MATCH($C4232, Ingredients!$B$11:$B$310, 0)), "")))</f>
        <v/>
      </c>
      <c r="AK4232" s="106" t="str">
        <f>IF($C4232="", "", IF(IFERROR(INDEX(Ingredients!G$11:G$310, MATCH($C4232, Ingredients!$B$11:$B$310, 0)), "")="", "", IFERROR(INDEX(Ingredients!G$11:G$310, MATCH($C4232, Ingredients!$B$11:$B$310, 0)), "")))</f>
        <v/>
      </c>
      <c r="AL4232" s="79" t="str">
        <f>IF($C4232="", "", IF(IFERROR(INDEX(Ingredients!H$11:H$310, MATCH($C4232, Ingredients!$B$11:$B$310, 0)), "")="", "", IFERROR(INDEX(Ingredients!H$11:H$310, MATCH($C4232, Ingredients!$B$11:$B$310, 0)), "")))</f>
        <v/>
      </c>
      <c r="AN4232" s="83" t="str">
        <f t="shared" si="980"/>
        <v/>
      </c>
      <c r="AP4232" s="114" t="str">
        <f t="shared" si="990"/>
        <v/>
      </c>
      <c r="AR4232" s="117" t="str">
        <f>IF($C4232="", "", IF(IFERROR(INDEX(Ingredients!$AI$11:$AI$310, MATCH($C4232, Ingredients!$B$11:$B$310, 0)), "")="", "", IFERROR(INDEX(Ingredients!$AI$11:$AI$310, MATCH($C4232, Ingredients!$B$11:$B$310, 0)), "")))</f>
        <v/>
      </c>
      <c r="AT4232" s="120" t="str">
        <f t="shared" si="991"/>
        <v/>
      </c>
      <c r="AV4232" s="90" t="str">
        <f t="shared" si="981"/>
        <v/>
      </c>
      <c r="AX4232" s="90" t="str">
        <f>IF($AV4232="", "", COUNTIF($AV$11:$AV$5010, "&lt;"&amp;$AV4232)+1+COUNTIF($AV$11:$AV4232, $AV4232)-1)</f>
        <v/>
      </c>
      <c r="AZ4232" s="111" t="str">
        <f>IF($B4232="", "", SUMIF('Shopping List'!$AV$11:$AV$25, $B4232, 'Shopping List'!$BN$11:$BN$25))</f>
        <v/>
      </c>
      <c r="BB4232" s="117" t="str">
        <f t="shared" si="992"/>
        <v/>
      </c>
    </row>
    <row r="4233" spans="1:54" x14ac:dyDescent="0.25">
      <c r="A4233" s="4"/>
      <c r="B4233" s="37"/>
      <c r="C4233" s="124"/>
      <c r="D4233" s="39"/>
      <c r="E4233" s="125"/>
      <c r="F4233" s="48"/>
      <c r="G4233" s="4"/>
      <c r="H4233" s="4"/>
      <c r="I4233" s="95" t="str">
        <f>IF($C4233="", "", IF(IFERROR(INDEX(Ingredients!$C$11:$C$310, MATCH($C4233, Ingredients!$B$11:$B$310, 0)), "")="", "", IFERROR(INDEX(Ingredients!$C$11:$C$310, MATCH($C4233, Ingredients!$B$11:$B$310, 0)), "")))</f>
        <v/>
      </c>
      <c r="J4233" s="73" t="str">
        <f>IF($B4233="", "", IF(IFERROR(INDEX(Meals!$C$11:$C$260, MATCH($B4233, Meals!$B$11:$B$260, 0)), "")="", "", IFERROR(INDEX(Meals!$C$11:$C$260, MATCH($B4233, Meals!$B$11:$B$260, 0)), "")))</f>
        <v/>
      </c>
      <c r="K4233" s="4"/>
      <c r="L4233" s="72" t="str">
        <f t="shared" si="982"/>
        <v/>
      </c>
      <c r="M4233" s="73" t="str">
        <f t="shared" si="983"/>
        <v/>
      </c>
      <c r="N4233" s="4"/>
      <c r="O4233" s="78" t="str">
        <f t="shared" si="984"/>
        <v/>
      </c>
      <c r="P4233" s="79" t="str">
        <f t="shared" si="985"/>
        <v/>
      </c>
      <c r="Q4233" s="4"/>
      <c r="R4233" s="90" t="str">
        <f t="shared" si="986"/>
        <v/>
      </c>
      <c r="S4233" s="4"/>
      <c r="Y4233" s="18" t="str">
        <f t="shared" si="987"/>
        <v/>
      </c>
      <c r="AA4233" s="18" t="str">
        <f t="shared" si="978"/>
        <v/>
      </c>
      <c r="AB4233" s="18" t="str">
        <f t="shared" si="979"/>
        <v/>
      </c>
      <c r="AC4233" s="18" t="str">
        <f t="shared" si="988"/>
        <v/>
      </c>
      <c r="AD4233" s="18" t="str">
        <f t="shared" si="988"/>
        <v/>
      </c>
      <c r="AE4233" s="18" t="str">
        <f t="shared" si="989"/>
        <v/>
      </c>
      <c r="AG4233" s="95" t="str">
        <f>IF($C4233="", "", IF(IFERROR(INDEX(Ingredients!C$11:C$310, MATCH($C4233, Ingredients!$B$11:$B$310, 0)), "")="", "", IFERROR(INDEX(Ingredients!C$11:C$310, MATCH($C4233, Ingredients!$B$11:$B$310, 0)), "")))</f>
        <v/>
      </c>
      <c r="AH4233" s="105" t="str">
        <f>IF($C4233="", "", IF(IFERROR(INDEX(Ingredients!D$11:D$310, MATCH($C4233, Ingredients!$B$11:$B$310, 0)), "")="", "", IFERROR(INDEX(Ingredients!D$11:D$310, MATCH($C4233, Ingredients!$B$11:$B$310, 0)), "")))</f>
        <v/>
      </c>
      <c r="AI4233" s="106" t="str">
        <f>IF($C4233="", "", IF(IFERROR(INDEX(Ingredients!E$11:E$310, MATCH($C4233, Ingredients!$B$11:$B$310, 0)), "")="", "", IFERROR(INDEX(Ingredients!E$11:E$310, MATCH($C4233, Ingredients!$B$11:$B$310, 0)), "")))</f>
        <v/>
      </c>
      <c r="AJ4233" s="108" t="str">
        <f>IF($C4233="", "", IF(IFERROR(INDEX(Ingredients!F$11:F$310, MATCH($C4233, Ingredients!$B$11:$B$310, 0)), "")="", "", IFERROR(INDEX(Ingredients!F$11:F$310, MATCH($C4233, Ingredients!$B$11:$B$310, 0)), "")))</f>
        <v/>
      </c>
      <c r="AK4233" s="106" t="str">
        <f>IF($C4233="", "", IF(IFERROR(INDEX(Ingredients!G$11:G$310, MATCH($C4233, Ingredients!$B$11:$B$310, 0)), "")="", "", IFERROR(INDEX(Ingredients!G$11:G$310, MATCH($C4233, Ingredients!$B$11:$B$310, 0)), "")))</f>
        <v/>
      </c>
      <c r="AL4233" s="79" t="str">
        <f>IF($C4233="", "", IF(IFERROR(INDEX(Ingredients!H$11:H$310, MATCH($C4233, Ingredients!$B$11:$B$310, 0)), "")="", "", IFERROR(INDEX(Ingredients!H$11:H$310, MATCH($C4233, Ingredients!$B$11:$B$310, 0)), "")))</f>
        <v/>
      </c>
      <c r="AN4233" s="83" t="str">
        <f t="shared" si="980"/>
        <v/>
      </c>
      <c r="AP4233" s="114" t="str">
        <f t="shared" si="990"/>
        <v/>
      </c>
      <c r="AR4233" s="117" t="str">
        <f>IF($C4233="", "", IF(IFERROR(INDEX(Ingredients!$AI$11:$AI$310, MATCH($C4233, Ingredients!$B$11:$B$310, 0)), "")="", "", IFERROR(INDEX(Ingredients!$AI$11:$AI$310, MATCH($C4233, Ingredients!$B$11:$B$310, 0)), "")))</f>
        <v/>
      </c>
      <c r="AT4233" s="120" t="str">
        <f t="shared" si="991"/>
        <v/>
      </c>
      <c r="AV4233" s="90" t="str">
        <f t="shared" si="981"/>
        <v/>
      </c>
      <c r="AX4233" s="90" t="str">
        <f>IF($AV4233="", "", COUNTIF($AV$11:$AV$5010, "&lt;"&amp;$AV4233)+1+COUNTIF($AV$11:$AV4233, $AV4233)-1)</f>
        <v/>
      </c>
      <c r="AZ4233" s="111" t="str">
        <f>IF($B4233="", "", SUMIF('Shopping List'!$AV$11:$AV$25, $B4233, 'Shopping List'!$BN$11:$BN$25))</f>
        <v/>
      </c>
      <c r="BB4233" s="117" t="str">
        <f t="shared" si="992"/>
        <v/>
      </c>
    </row>
    <row r="4234" spans="1:54" x14ac:dyDescent="0.25">
      <c r="A4234" s="4"/>
      <c r="B4234" s="37"/>
      <c r="C4234" s="124"/>
      <c r="D4234" s="39"/>
      <c r="E4234" s="125"/>
      <c r="F4234" s="48"/>
      <c r="G4234" s="4"/>
      <c r="H4234" s="4"/>
      <c r="I4234" s="95" t="str">
        <f>IF($C4234="", "", IF(IFERROR(INDEX(Ingredients!$C$11:$C$310, MATCH($C4234, Ingredients!$B$11:$B$310, 0)), "")="", "", IFERROR(INDEX(Ingredients!$C$11:$C$310, MATCH($C4234, Ingredients!$B$11:$B$310, 0)), "")))</f>
        <v/>
      </c>
      <c r="J4234" s="73" t="str">
        <f>IF($B4234="", "", IF(IFERROR(INDEX(Meals!$C$11:$C$260, MATCH($B4234, Meals!$B$11:$B$260, 0)), "")="", "", IFERROR(INDEX(Meals!$C$11:$C$260, MATCH($B4234, Meals!$B$11:$B$260, 0)), "")))</f>
        <v/>
      </c>
      <c r="K4234" s="4"/>
      <c r="L4234" s="72" t="str">
        <f t="shared" si="982"/>
        <v/>
      </c>
      <c r="M4234" s="73" t="str">
        <f t="shared" si="983"/>
        <v/>
      </c>
      <c r="N4234" s="4"/>
      <c r="O4234" s="78" t="str">
        <f t="shared" si="984"/>
        <v/>
      </c>
      <c r="P4234" s="79" t="str">
        <f t="shared" si="985"/>
        <v/>
      </c>
      <c r="Q4234" s="4"/>
      <c r="R4234" s="90" t="str">
        <f t="shared" si="986"/>
        <v/>
      </c>
      <c r="S4234" s="4"/>
      <c r="Y4234" s="18" t="str">
        <f t="shared" si="987"/>
        <v/>
      </c>
      <c r="AA4234" s="18" t="str">
        <f t="shared" si="978"/>
        <v/>
      </c>
      <c r="AB4234" s="18" t="str">
        <f t="shared" si="979"/>
        <v/>
      </c>
      <c r="AC4234" s="18" t="str">
        <f t="shared" si="988"/>
        <v/>
      </c>
      <c r="AD4234" s="18" t="str">
        <f t="shared" si="988"/>
        <v/>
      </c>
      <c r="AE4234" s="18" t="str">
        <f t="shared" si="989"/>
        <v/>
      </c>
      <c r="AG4234" s="95" t="str">
        <f>IF($C4234="", "", IF(IFERROR(INDEX(Ingredients!C$11:C$310, MATCH($C4234, Ingredients!$B$11:$B$310, 0)), "")="", "", IFERROR(INDEX(Ingredients!C$11:C$310, MATCH($C4234, Ingredients!$B$11:$B$310, 0)), "")))</f>
        <v/>
      </c>
      <c r="AH4234" s="105" t="str">
        <f>IF($C4234="", "", IF(IFERROR(INDEX(Ingredients!D$11:D$310, MATCH($C4234, Ingredients!$B$11:$B$310, 0)), "")="", "", IFERROR(INDEX(Ingredients!D$11:D$310, MATCH($C4234, Ingredients!$B$11:$B$310, 0)), "")))</f>
        <v/>
      </c>
      <c r="AI4234" s="106" t="str">
        <f>IF($C4234="", "", IF(IFERROR(INDEX(Ingredients!E$11:E$310, MATCH($C4234, Ingredients!$B$11:$B$310, 0)), "")="", "", IFERROR(INDEX(Ingredients!E$11:E$310, MATCH($C4234, Ingredients!$B$11:$B$310, 0)), "")))</f>
        <v/>
      </c>
      <c r="AJ4234" s="108" t="str">
        <f>IF($C4234="", "", IF(IFERROR(INDEX(Ingredients!F$11:F$310, MATCH($C4234, Ingredients!$B$11:$B$310, 0)), "")="", "", IFERROR(INDEX(Ingredients!F$11:F$310, MATCH($C4234, Ingredients!$B$11:$B$310, 0)), "")))</f>
        <v/>
      </c>
      <c r="AK4234" s="106" t="str">
        <f>IF($C4234="", "", IF(IFERROR(INDEX(Ingredients!G$11:G$310, MATCH($C4234, Ingredients!$B$11:$B$310, 0)), "")="", "", IFERROR(INDEX(Ingredients!G$11:G$310, MATCH($C4234, Ingredients!$B$11:$B$310, 0)), "")))</f>
        <v/>
      </c>
      <c r="AL4234" s="79" t="str">
        <f>IF($C4234="", "", IF(IFERROR(INDEX(Ingredients!H$11:H$310, MATCH($C4234, Ingredients!$B$11:$B$310, 0)), "")="", "", IFERROR(INDEX(Ingredients!H$11:H$310, MATCH($C4234, Ingredients!$B$11:$B$310, 0)), "")))</f>
        <v/>
      </c>
      <c r="AN4234" s="83" t="str">
        <f t="shared" si="980"/>
        <v/>
      </c>
      <c r="AP4234" s="114" t="str">
        <f t="shared" si="990"/>
        <v/>
      </c>
      <c r="AR4234" s="117" t="str">
        <f>IF($C4234="", "", IF(IFERROR(INDEX(Ingredients!$AI$11:$AI$310, MATCH($C4234, Ingredients!$B$11:$B$310, 0)), "")="", "", IFERROR(INDEX(Ingredients!$AI$11:$AI$310, MATCH($C4234, Ingredients!$B$11:$B$310, 0)), "")))</f>
        <v/>
      </c>
      <c r="AT4234" s="120" t="str">
        <f t="shared" si="991"/>
        <v/>
      </c>
      <c r="AV4234" s="90" t="str">
        <f t="shared" si="981"/>
        <v/>
      </c>
      <c r="AX4234" s="90" t="str">
        <f>IF($AV4234="", "", COUNTIF($AV$11:$AV$5010, "&lt;"&amp;$AV4234)+1+COUNTIF($AV$11:$AV4234, $AV4234)-1)</f>
        <v/>
      </c>
      <c r="AZ4234" s="111" t="str">
        <f>IF($B4234="", "", SUMIF('Shopping List'!$AV$11:$AV$25, $B4234, 'Shopping List'!$BN$11:$BN$25))</f>
        <v/>
      </c>
      <c r="BB4234" s="117" t="str">
        <f t="shared" si="992"/>
        <v/>
      </c>
    </row>
    <row r="4235" spans="1:54" x14ac:dyDescent="0.25">
      <c r="A4235" s="4"/>
      <c r="B4235" s="37"/>
      <c r="C4235" s="124"/>
      <c r="D4235" s="39"/>
      <c r="E4235" s="125"/>
      <c r="F4235" s="48"/>
      <c r="G4235" s="4"/>
      <c r="H4235" s="4"/>
      <c r="I4235" s="95" t="str">
        <f>IF($C4235="", "", IF(IFERROR(INDEX(Ingredients!$C$11:$C$310, MATCH($C4235, Ingredients!$B$11:$B$310, 0)), "")="", "", IFERROR(INDEX(Ingredients!$C$11:$C$310, MATCH($C4235, Ingredients!$B$11:$B$310, 0)), "")))</f>
        <v/>
      </c>
      <c r="J4235" s="73" t="str">
        <f>IF($B4235="", "", IF(IFERROR(INDEX(Meals!$C$11:$C$260, MATCH($B4235, Meals!$B$11:$B$260, 0)), "")="", "", IFERROR(INDEX(Meals!$C$11:$C$260, MATCH($B4235, Meals!$B$11:$B$260, 0)), "")))</f>
        <v/>
      </c>
      <c r="K4235" s="4"/>
      <c r="L4235" s="72" t="str">
        <f t="shared" si="982"/>
        <v/>
      </c>
      <c r="M4235" s="73" t="str">
        <f t="shared" si="983"/>
        <v/>
      </c>
      <c r="N4235" s="4"/>
      <c r="O4235" s="78" t="str">
        <f t="shared" si="984"/>
        <v/>
      </c>
      <c r="P4235" s="79" t="str">
        <f t="shared" si="985"/>
        <v/>
      </c>
      <c r="Q4235" s="4"/>
      <c r="R4235" s="90" t="str">
        <f t="shared" si="986"/>
        <v/>
      </c>
      <c r="S4235" s="4"/>
      <c r="Y4235" s="18" t="str">
        <f t="shared" si="987"/>
        <v/>
      </c>
      <c r="AA4235" s="18" t="str">
        <f t="shared" ref="AA4235:AA4298" si="993">IF($Y4235="", "", IF(AND(AA$5="X", B4235=""), $Y$6, IF(AND(NOT(B4235=""), COUNTIF(V$11:V$260, B4235)=0), $Y$7, "")))</f>
        <v/>
      </c>
      <c r="AB4235" s="18" t="str">
        <f t="shared" ref="AB4235:AB4298" si="994">IF($Y4235="", "", IF(AND(AB$5="X", C4235=""), $Y$6, IF(AND(NOT(C4235=""), COUNTIF(W$11:W$310, C4235)=0), $Y$7, "")))</f>
        <v/>
      </c>
      <c r="AC4235" s="18" t="str">
        <f t="shared" si="988"/>
        <v/>
      </c>
      <c r="AD4235" s="18" t="str">
        <f t="shared" si="988"/>
        <v/>
      </c>
      <c r="AE4235" s="18" t="str">
        <f t="shared" si="989"/>
        <v/>
      </c>
      <c r="AG4235" s="95" t="str">
        <f>IF($C4235="", "", IF(IFERROR(INDEX(Ingredients!C$11:C$310, MATCH($C4235, Ingredients!$B$11:$B$310, 0)), "")="", "", IFERROR(INDEX(Ingredients!C$11:C$310, MATCH($C4235, Ingredients!$B$11:$B$310, 0)), "")))</f>
        <v/>
      </c>
      <c r="AH4235" s="105" t="str">
        <f>IF($C4235="", "", IF(IFERROR(INDEX(Ingredients!D$11:D$310, MATCH($C4235, Ingredients!$B$11:$B$310, 0)), "")="", "", IFERROR(INDEX(Ingredients!D$11:D$310, MATCH($C4235, Ingredients!$B$11:$B$310, 0)), "")))</f>
        <v/>
      </c>
      <c r="AI4235" s="106" t="str">
        <f>IF($C4235="", "", IF(IFERROR(INDEX(Ingredients!E$11:E$310, MATCH($C4235, Ingredients!$B$11:$B$310, 0)), "")="", "", IFERROR(INDEX(Ingredients!E$11:E$310, MATCH($C4235, Ingredients!$B$11:$B$310, 0)), "")))</f>
        <v/>
      </c>
      <c r="AJ4235" s="108" t="str">
        <f>IF($C4235="", "", IF(IFERROR(INDEX(Ingredients!F$11:F$310, MATCH($C4235, Ingredients!$B$11:$B$310, 0)), "")="", "", IFERROR(INDEX(Ingredients!F$11:F$310, MATCH($C4235, Ingredients!$B$11:$B$310, 0)), "")))</f>
        <v/>
      </c>
      <c r="AK4235" s="106" t="str">
        <f>IF($C4235="", "", IF(IFERROR(INDEX(Ingredients!G$11:G$310, MATCH($C4235, Ingredients!$B$11:$B$310, 0)), "")="", "", IFERROR(INDEX(Ingredients!G$11:G$310, MATCH($C4235, Ingredients!$B$11:$B$310, 0)), "")))</f>
        <v/>
      </c>
      <c r="AL4235" s="79" t="str">
        <f>IF($C4235="", "", IF(IFERROR(INDEX(Ingredients!H$11:H$310, MATCH($C4235, Ingredients!$B$11:$B$310, 0)), "")="", "", IFERROR(INDEX(Ingredients!H$11:H$310, MATCH($C4235, Ingredients!$B$11:$B$310, 0)), "")))</f>
        <v/>
      </c>
      <c r="AN4235" s="83" t="str">
        <f t="shared" ref="AN4235:AN4298" si="995">IF($D4235="", "", IFERROR(IF($AK4235=$AI4235, $AJ4235/$AH4235, $AJ4235), ""))</f>
        <v/>
      </c>
      <c r="AP4235" s="114" t="str">
        <f t="shared" si="990"/>
        <v/>
      </c>
      <c r="AR4235" s="117" t="str">
        <f>IF($C4235="", "", IF(IFERROR(INDEX(Ingredients!$AI$11:$AI$310, MATCH($C4235, Ingredients!$B$11:$B$310, 0)), "")="", "", IFERROR(INDEX(Ingredients!$AI$11:$AI$310, MATCH($C4235, Ingredients!$B$11:$B$310, 0)), "")))</f>
        <v/>
      </c>
      <c r="AT4235" s="120" t="str">
        <f t="shared" si="991"/>
        <v/>
      </c>
      <c r="AV4235" s="90" t="str">
        <f t="shared" ref="AV4235:AV4298" si="996">IF($AT$8="", "", IF($B4235=$AT$8, $E4235, ""))</f>
        <v/>
      </c>
      <c r="AX4235" s="90" t="str">
        <f>IF($AV4235="", "", COUNTIF($AV$11:$AV$5010, "&lt;"&amp;$AV4235)+1+COUNTIF($AV$11:$AV4235, $AV4235)-1)</f>
        <v/>
      </c>
      <c r="AZ4235" s="111" t="str">
        <f>IF($B4235="", "", SUMIF('Shopping List'!$AV$11:$AV$25, $B4235, 'Shopping List'!$BN$11:$BN$25))</f>
        <v/>
      </c>
      <c r="BB4235" s="117" t="str">
        <f t="shared" si="992"/>
        <v/>
      </c>
    </row>
    <row r="4236" spans="1:54" x14ac:dyDescent="0.25">
      <c r="A4236" s="4"/>
      <c r="B4236" s="37"/>
      <c r="C4236" s="124"/>
      <c r="D4236" s="39"/>
      <c r="E4236" s="125"/>
      <c r="F4236" s="48"/>
      <c r="G4236" s="4"/>
      <c r="H4236" s="4"/>
      <c r="I4236" s="95" t="str">
        <f>IF($C4236="", "", IF(IFERROR(INDEX(Ingredients!$C$11:$C$310, MATCH($C4236, Ingredients!$B$11:$B$310, 0)), "")="", "", IFERROR(INDEX(Ingredients!$C$11:$C$310, MATCH($C4236, Ingredients!$B$11:$B$310, 0)), "")))</f>
        <v/>
      </c>
      <c r="J4236" s="73" t="str">
        <f>IF($B4236="", "", IF(IFERROR(INDEX(Meals!$C$11:$C$260, MATCH($B4236, Meals!$B$11:$B$260, 0)), "")="", "", IFERROR(INDEX(Meals!$C$11:$C$260, MATCH($B4236, Meals!$B$11:$B$260, 0)), "")))</f>
        <v/>
      </c>
      <c r="K4236" s="4"/>
      <c r="L4236" s="72" t="str">
        <f t="shared" ref="L4236:L4299" si="997">IF($D4236="", "", IFERROR(ROUND($AN4236*$D4236, 0), ""))</f>
        <v/>
      </c>
      <c r="M4236" s="73" t="str">
        <f t="shared" ref="M4236:M4299" si="998">IFERROR(ROUND($L4236/$J4236, 0), "")</f>
        <v/>
      </c>
      <c r="N4236" s="4"/>
      <c r="O4236" s="78" t="str">
        <f t="shared" ref="O4236:O4299" si="999">IF($D4236="", "", IFERROR(ROUND($AP4236*$D4236, 2), ""))</f>
        <v/>
      </c>
      <c r="P4236" s="79" t="str">
        <f t="shared" ref="P4236:P4299" si="1000">IFERROR(ROUND($O4236/$J4236, 2), "")</f>
        <v/>
      </c>
      <c r="Q4236" s="4"/>
      <c r="R4236" s="90" t="str">
        <f t="shared" ref="R4236:R4299" si="1001">IF(OR($D4236="", $AR4236=""), "", IF($AR4236&gt;=$D4236, $V$3, $V$4))</f>
        <v/>
      </c>
      <c r="S4236" s="4"/>
      <c r="Y4236" s="18" t="str">
        <f t="shared" ref="Y4236:Y4299" si="1002">IF(COUNTIF($B4236:$F4236, "")=5, "", "X")</f>
        <v/>
      </c>
      <c r="AA4236" s="18" t="str">
        <f t="shared" si="993"/>
        <v/>
      </c>
      <c r="AB4236" s="18" t="str">
        <f t="shared" si="994"/>
        <v/>
      </c>
      <c r="AC4236" s="18" t="str">
        <f t="shared" ref="AC4236:AD4299" si="1003">IF($Y4236="", "", IF(AND(AC$5="X", D4236=""), $Y$6, IF(AND(NOT(D4236=""), ISNUMBER(D4236)=FALSE), $Y$7, "")))</f>
        <v/>
      </c>
      <c r="AD4236" s="18" t="str">
        <f t="shared" si="1003"/>
        <v/>
      </c>
      <c r="AE4236" s="18" t="str">
        <f t="shared" ref="AE4236:AE4299" si="1004">IF($Y4236="", "", IF(AND(AE$5="X", F4236=""), $Y$6, ""))</f>
        <v/>
      </c>
      <c r="AG4236" s="95" t="str">
        <f>IF($C4236="", "", IF(IFERROR(INDEX(Ingredients!C$11:C$310, MATCH($C4236, Ingredients!$B$11:$B$310, 0)), "")="", "", IFERROR(INDEX(Ingredients!C$11:C$310, MATCH($C4236, Ingredients!$B$11:$B$310, 0)), "")))</f>
        <v/>
      </c>
      <c r="AH4236" s="105" t="str">
        <f>IF($C4236="", "", IF(IFERROR(INDEX(Ingredients!D$11:D$310, MATCH($C4236, Ingredients!$B$11:$B$310, 0)), "")="", "", IFERROR(INDEX(Ingredients!D$11:D$310, MATCH($C4236, Ingredients!$B$11:$B$310, 0)), "")))</f>
        <v/>
      </c>
      <c r="AI4236" s="106" t="str">
        <f>IF($C4236="", "", IF(IFERROR(INDEX(Ingredients!E$11:E$310, MATCH($C4236, Ingredients!$B$11:$B$310, 0)), "")="", "", IFERROR(INDEX(Ingredients!E$11:E$310, MATCH($C4236, Ingredients!$B$11:$B$310, 0)), "")))</f>
        <v/>
      </c>
      <c r="AJ4236" s="108" t="str">
        <f>IF($C4236="", "", IF(IFERROR(INDEX(Ingredients!F$11:F$310, MATCH($C4236, Ingredients!$B$11:$B$310, 0)), "")="", "", IFERROR(INDEX(Ingredients!F$11:F$310, MATCH($C4236, Ingredients!$B$11:$B$310, 0)), "")))</f>
        <v/>
      </c>
      <c r="AK4236" s="106" t="str">
        <f>IF($C4236="", "", IF(IFERROR(INDEX(Ingredients!G$11:G$310, MATCH($C4236, Ingredients!$B$11:$B$310, 0)), "")="", "", IFERROR(INDEX(Ingredients!G$11:G$310, MATCH($C4236, Ingredients!$B$11:$B$310, 0)), "")))</f>
        <v/>
      </c>
      <c r="AL4236" s="79" t="str">
        <f>IF($C4236="", "", IF(IFERROR(INDEX(Ingredients!H$11:H$310, MATCH($C4236, Ingredients!$B$11:$B$310, 0)), "")="", "", IFERROR(INDEX(Ingredients!H$11:H$310, MATCH($C4236, Ingredients!$B$11:$B$310, 0)), "")))</f>
        <v/>
      </c>
      <c r="AN4236" s="83" t="str">
        <f t="shared" si="995"/>
        <v/>
      </c>
      <c r="AP4236" s="114" t="str">
        <f t="shared" ref="AP4236:AP4299" si="1005">IF($D4236="", "", IFERROR(IF($AK4236=$AI4236, $AL4236/$AH4236, $AL4236), ""))</f>
        <v/>
      </c>
      <c r="AR4236" s="117" t="str">
        <f>IF($C4236="", "", IF(IFERROR(INDEX(Ingredients!$AI$11:$AI$310, MATCH($C4236, Ingredients!$B$11:$B$310, 0)), "")="", "", IFERROR(INDEX(Ingredients!$AI$11:$AI$310, MATCH($C4236, Ingredients!$B$11:$B$310, 0)), "")))</f>
        <v/>
      </c>
      <c r="AT4236" s="120" t="str">
        <f t="shared" ref="AT4236:AT4299" si="1006">IF(OR($B4236="", $R4236=""), "", CONCATENATE($B4236, " - ", $R4236))</f>
        <v/>
      </c>
      <c r="AV4236" s="90" t="str">
        <f t="shared" si="996"/>
        <v/>
      </c>
      <c r="AX4236" s="90" t="str">
        <f>IF($AV4236="", "", COUNTIF($AV$11:$AV$5010, "&lt;"&amp;$AV4236)+1+COUNTIF($AV$11:$AV4236, $AV4236)-1)</f>
        <v/>
      </c>
      <c r="AZ4236" s="111" t="str">
        <f>IF($B4236="", "", SUMIF('Shopping List'!$AV$11:$AV$25, $B4236, 'Shopping List'!$BN$11:$BN$25))</f>
        <v/>
      </c>
      <c r="BB4236" s="117" t="str">
        <f t="shared" ref="BB4236:BB4299" si="1007">IF(OR($AZ4236="", $AZ4236=0), "", IFERROR($D4236*$AZ4236, ""))</f>
        <v/>
      </c>
    </row>
    <row r="4237" spans="1:54" x14ac:dyDescent="0.25">
      <c r="A4237" s="4"/>
      <c r="B4237" s="37"/>
      <c r="C4237" s="124"/>
      <c r="D4237" s="39"/>
      <c r="E4237" s="125"/>
      <c r="F4237" s="48"/>
      <c r="G4237" s="4"/>
      <c r="H4237" s="4"/>
      <c r="I4237" s="95" t="str">
        <f>IF($C4237="", "", IF(IFERROR(INDEX(Ingredients!$C$11:$C$310, MATCH($C4237, Ingredients!$B$11:$B$310, 0)), "")="", "", IFERROR(INDEX(Ingredients!$C$11:$C$310, MATCH($C4237, Ingredients!$B$11:$B$310, 0)), "")))</f>
        <v/>
      </c>
      <c r="J4237" s="73" t="str">
        <f>IF($B4237="", "", IF(IFERROR(INDEX(Meals!$C$11:$C$260, MATCH($B4237, Meals!$B$11:$B$260, 0)), "")="", "", IFERROR(INDEX(Meals!$C$11:$C$260, MATCH($B4237, Meals!$B$11:$B$260, 0)), "")))</f>
        <v/>
      </c>
      <c r="K4237" s="4"/>
      <c r="L4237" s="72" t="str">
        <f t="shared" si="997"/>
        <v/>
      </c>
      <c r="M4237" s="73" t="str">
        <f t="shared" si="998"/>
        <v/>
      </c>
      <c r="N4237" s="4"/>
      <c r="O4237" s="78" t="str">
        <f t="shared" si="999"/>
        <v/>
      </c>
      <c r="P4237" s="79" t="str">
        <f t="shared" si="1000"/>
        <v/>
      </c>
      <c r="Q4237" s="4"/>
      <c r="R4237" s="90" t="str">
        <f t="shared" si="1001"/>
        <v/>
      </c>
      <c r="S4237" s="4"/>
      <c r="Y4237" s="18" t="str">
        <f t="shared" si="1002"/>
        <v/>
      </c>
      <c r="AA4237" s="18" t="str">
        <f t="shared" si="993"/>
        <v/>
      </c>
      <c r="AB4237" s="18" t="str">
        <f t="shared" si="994"/>
        <v/>
      </c>
      <c r="AC4237" s="18" t="str">
        <f t="shared" si="1003"/>
        <v/>
      </c>
      <c r="AD4237" s="18" t="str">
        <f t="shared" si="1003"/>
        <v/>
      </c>
      <c r="AE4237" s="18" t="str">
        <f t="shared" si="1004"/>
        <v/>
      </c>
      <c r="AG4237" s="95" t="str">
        <f>IF($C4237="", "", IF(IFERROR(INDEX(Ingredients!C$11:C$310, MATCH($C4237, Ingredients!$B$11:$B$310, 0)), "")="", "", IFERROR(INDEX(Ingredients!C$11:C$310, MATCH($C4237, Ingredients!$B$11:$B$310, 0)), "")))</f>
        <v/>
      </c>
      <c r="AH4237" s="105" t="str">
        <f>IF($C4237="", "", IF(IFERROR(INDEX(Ingredients!D$11:D$310, MATCH($C4237, Ingredients!$B$11:$B$310, 0)), "")="", "", IFERROR(INDEX(Ingredients!D$11:D$310, MATCH($C4237, Ingredients!$B$11:$B$310, 0)), "")))</f>
        <v/>
      </c>
      <c r="AI4237" s="106" t="str">
        <f>IF($C4237="", "", IF(IFERROR(INDEX(Ingredients!E$11:E$310, MATCH($C4237, Ingredients!$B$11:$B$310, 0)), "")="", "", IFERROR(INDEX(Ingredients!E$11:E$310, MATCH($C4237, Ingredients!$B$11:$B$310, 0)), "")))</f>
        <v/>
      </c>
      <c r="AJ4237" s="108" t="str">
        <f>IF($C4237="", "", IF(IFERROR(INDEX(Ingredients!F$11:F$310, MATCH($C4237, Ingredients!$B$11:$B$310, 0)), "")="", "", IFERROR(INDEX(Ingredients!F$11:F$310, MATCH($C4237, Ingredients!$B$11:$B$310, 0)), "")))</f>
        <v/>
      </c>
      <c r="AK4237" s="106" t="str">
        <f>IF($C4237="", "", IF(IFERROR(INDEX(Ingredients!G$11:G$310, MATCH($C4237, Ingredients!$B$11:$B$310, 0)), "")="", "", IFERROR(INDEX(Ingredients!G$11:G$310, MATCH($C4237, Ingredients!$B$11:$B$310, 0)), "")))</f>
        <v/>
      </c>
      <c r="AL4237" s="79" t="str">
        <f>IF($C4237="", "", IF(IFERROR(INDEX(Ingredients!H$11:H$310, MATCH($C4237, Ingredients!$B$11:$B$310, 0)), "")="", "", IFERROR(INDEX(Ingredients!H$11:H$310, MATCH($C4237, Ingredients!$B$11:$B$310, 0)), "")))</f>
        <v/>
      </c>
      <c r="AN4237" s="83" t="str">
        <f t="shared" si="995"/>
        <v/>
      </c>
      <c r="AP4237" s="114" t="str">
        <f t="shared" si="1005"/>
        <v/>
      </c>
      <c r="AR4237" s="117" t="str">
        <f>IF($C4237="", "", IF(IFERROR(INDEX(Ingredients!$AI$11:$AI$310, MATCH($C4237, Ingredients!$B$11:$B$310, 0)), "")="", "", IFERROR(INDEX(Ingredients!$AI$11:$AI$310, MATCH($C4237, Ingredients!$B$11:$B$310, 0)), "")))</f>
        <v/>
      </c>
      <c r="AT4237" s="120" t="str">
        <f t="shared" si="1006"/>
        <v/>
      </c>
      <c r="AV4237" s="90" t="str">
        <f t="shared" si="996"/>
        <v/>
      </c>
      <c r="AX4237" s="90" t="str">
        <f>IF($AV4237="", "", COUNTIF($AV$11:$AV$5010, "&lt;"&amp;$AV4237)+1+COUNTIF($AV$11:$AV4237, $AV4237)-1)</f>
        <v/>
      </c>
      <c r="AZ4237" s="111" t="str">
        <f>IF($B4237="", "", SUMIF('Shopping List'!$AV$11:$AV$25, $B4237, 'Shopping List'!$BN$11:$BN$25))</f>
        <v/>
      </c>
      <c r="BB4237" s="117" t="str">
        <f t="shared" si="1007"/>
        <v/>
      </c>
    </row>
    <row r="4238" spans="1:54" x14ac:dyDescent="0.25">
      <c r="A4238" s="4"/>
      <c r="B4238" s="37"/>
      <c r="C4238" s="124"/>
      <c r="D4238" s="39"/>
      <c r="E4238" s="125"/>
      <c r="F4238" s="48"/>
      <c r="G4238" s="4"/>
      <c r="H4238" s="4"/>
      <c r="I4238" s="95" t="str">
        <f>IF($C4238="", "", IF(IFERROR(INDEX(Ingredients!$C$11:$C$310, MATCH($C4238, Ingredients!$B$11:$B$310, 0)), "")="", "", IFERROR(INDEX(Ingredients!$C$11:$C$310, MATCH($C4238, Ingredients!$B$11:$B$310, 0)), "")))</f>
        <v/>
      </c>
      <c r="J4238" s="73" t="str">
        <f>IF($B4238="", "", IF(IFERROR(INDEX(Meals!$C$11:$C$260, MATCH($B4238, Meals!$B$11:$B$260, 0)), "")="", "", IFERROR(INDEX(Meals!$C$11:$C$260, MATCH($B4238, Meals!$B$11:$B$260, 0)), "")))</f>
        <v/>
      </c>
      <c r="K4238" s="4"/>
      <c r="L4238" s="72" t="str">
        <f t="shared" si="997"/>
        <v/>
      </c>
      <c r="M4238" s="73" t="str">
        <f t="shared" si="998"/>
        <v/>
      </c>
      <c r="N4238" s="4"/>
      <c r="O4238" s="78" t="str">
        <f t="shared" si="999"/>
        <v/>
      </c>
      <c r="P4238" s="79" t="str">
        <f t="shared" si="1000"/>
        <v/>
      </c>
      <c r="Q4238" s="4"/>
      <c r="R4238" s="90" t="str">
        <f t="shared" si="1001"/>
        <v/>
      </c>
      <c r="S4238" s="4"/>
      <c r="Y4238" s="18" t="str">
        <f t="shared" si="1002"/>
        <v/>
      </c>
      <c r="AA4238" s="18" t="str">
        <f t="shared" si="993"/>
        <v/>
      </c>
      <c r="AB4238" s="18" t="str">
        <f t="shared" si="994"/>
        <v/>
      </c>
      <c r="AC4238" s="18" t="str">
        <f t="shared" si="1003"/>
        <v/>
      </c>
      <c r="AD4238" s="18" t="str">
        <f t="shared" si="1003"/>
        <v/>
      </c>
      <c r="AE4238" s="18" t="str">
        <f t="shared" si="1004"/>
        <v/>
      </c>
      <c r="AG4238" s="95" t="str">
        <f>IF($C4238="", "", IF(IFERROR(INDEX(Ingredients!C$11:C$310, MATCH($C4238, Ingredients!$B$11:$B$310, 0)), "")="", "", IFERROR(INDEX(Ingredients!C$11:C$310, MATCH($C4238, Ingredients!$B$11:$B$310, 0)), "")))</f>
        <v/>
      </c>
      <c r="AH4238" s="105" t="str">
        <f>IF($C4238="", "", IF(IFERROR(INDEX(Ingredients!D$11:D$310, MATCH($C4238, Ingredients!$B$11:$B$310, 0)), "")="", "", IFERROR(INDEX(Ingredients!D$11:D$310, MATCH($C4238, Ingredients!$B$11:$B$310, 0)), "")))</f>
        <v/>
      </c>
      <c r="AI4238" s="106" t="str">
        <f>IF($C4238="", "", IF(IFERROR(INDEX(Ingredients!E$11:E$310, MATCH($C4238, Ingredients!$B$11:$B$310, 0)), "")="", "", IFERROR(INDEX(Ingredients!E$11:E$310, MATCH($C4238, Ingredients!$B$11:$B$310, 0)), "")))</f>
        <v/>
      </c>
      <c r="AJ4238" s="108" t="str">
        <f>IF($C4238="", "", IF(IFERROR(INDEX(Ingredients!F$11:F$310, MATCH($C4238, Ingredients!$B$11:$B$310, 0)), "")="", "", IFERROR(INDEX(Ingredients!F$11:F$310, MATCH($C4238, Ingredients!$B$11:$B$310, 0)), "")))</f>
        <v/>
      </c>
      <c r="AK4238" s="106" t="str">
        <f>IF($C4238="", "", IF(IFERROR(INDEX(Ingredients!G$11:G$310, MATCH($C4238, Ingredients!$B$11:$B$310, 0)), "")="", "", IFERROR(INDEX(Ingredients!G$11:G$310, MATCH($C4238, Ingredients!$B$11:$B$310, 0)), "")))</f>
        <v/>
      </c>
      <c r="AL4238" s="79" t="str">
        <f>IF($C4238="", "", IF(IFERROR(INDEX(Ingredients!H$11:H$310, MATCH($C4238, Ingredients!$B$11:$B$310, 0)), "")="", "", IFERROR(INDEX(Ingredients!H$11:H$310, MATCH($C4238, Ingredients!$B$11:$B$310, 0)), "")))</f>
        <v/>
      </c>
      <c r="AN4238" s="83" t="str">
        <f t="shared" si="995"/>
        <v/>
      </c>
      <c r="AP4238" s="114" t="str">
        <f t="shared" si="1005"/>
        <v/>
      </c>
      <c r="AR4238" s="117" t="str">
        <f>IF($C4238="", "", IF(IFERROR(INDEX(Ingredients!$AI$11:$AI$310, MATCH($C4238, Ingredients!$B$11:$B$310, 0)), "")="", "", IFERROR(INDEX(Ingredients!$AI$11:$AI$310, MATCH($C4238, Ingredients!$B$11:$B$310, 0)), "")))</f>
        <v/>
      </c>
      <c r="AT4238" s="120" t="str">
        <f t="shared" si="1006"/>
        <v/>
      </c>
      <c r="AV4238" s="90" t="str">
        <f t="shared" si="996"/>
        <v/>
      </c>
      <c r="AX4238" s="90" t="str">
        <f>IF($AV4238="", "", COUNTIF($AV$11:$AV$5010, "&lt;"&amp;$AV4238)+1+COUNTIF($AV$11:$AV4238, $AV4238)-1)</f>
        <v/>
      </c>
      <c r="AZ4238" s="111" t="str">
        <f>IF($B4238="", "", SUMIF('Shopping List'!$AV$11:$AV$25, $B4238, 'Shopping List'!$BN$11:$BN$25))</f>
        <v/>
      </c>
      <c r="BB4238" s="117" t="str">
        <f t="shared" si="1007"/>
        <v/>
      </c>
    </row>
    <row r="4239" spans="1:54" x14ac:dyDescent="0.25">
      <c r="A4239" s="4"/>
      <c r="B4239" s="37"/>
      <c r="C4239" s="124"/>
      <c r="D4239" s="39"/>
      <c r="E4239" s="125"/>
      <c r="F4239" s="48"/>
      <c r="G4239" s="4"/>
      <c r="H4239" s="4"/>
      <c r="I4239" s="95" t="str">
        <f>IF($C4239="", "", IF(IFERROR(INDEX(Ingredients!$C$11:$C$310, MATCH($C4239, Ingredients!$B$11:$B$310, 0)), "")="", "", IFERROR(INDEX(Ingredients!$C$11:$C$310, MATCH($C4239, Ingredients!$B$11:$B$310, 0)), "")))</f>
        <v/>
      </c>
      <c r="J4239" s="73" t="str">
        <f>IF($B4239="", "", IF(IFERROR(INDEX(Meals!$C$11:$C$260, MATCH($B4239, Meals!$B$11:$B$260, 0)), "")="", "", IFERROR(INDEX(Meals!$C$11:$C$260, MATCH($B4239, Meals!$B$11:$B$260, 0)), "")))</f>
        <v/>
      </c>
      <c r="K4239" s="4"/>
      <c r="L4239" s="72" t="str">
        <f t="shared" si="997"/>
        <v/>
      </c>
      <c r="M4239" s="73" t="str">
        <f t="shared" si="998"/>
        <v/>
      </c>
      <c r="N4239" s="4"/>
      <c r="O4239" s="78" t="str">
        <f t="shared" si="999"/>
        <v/>
      </c>
      <c r="P4239" s="79" t="str">
        <f t="shared" si="1000"/>
        <v/>
      </c>
      <c r="Q4239" s="4"/>
      <c r="R4239" s="90" t="str">
        <f t="shared" si="1001"/>
        <v/>
      </c>
      <c r="S4239" s="4"/>
      <c r="Y4239" s="18" t="str">
        <f t="shared" si="1002"/>
        <v/>
      </c>
      <c r="AA4239" s="18" t="str">
        <f t="shared" si="993"/>
        <v/>
      </c>
      <c r="AB4239" s="18" t="str">
        <f t="shared" si="994"/>
        <v/>
      </c>
      <c r="AC4239" s="18" t="str">
        <f t="shared" si="1003"/>
        <v/>
      </c>
      <c r="AD4239" s="18" t="str">
        <f t="shared" si="1003"/>
        <v/>
      </c>
      <c r="AE4239" s="18" t="str">
        <f t="shared" si="1004"/>
        <v/>
      </c>
      <c r="AG4239" s="95" t="str">
        <f>IF($C4239="", "", IF(IFERROR(INDEX(Ingredients!C$11:C$310, MATCH($C4239, Ingredients!$B$11:$B$310, 0)), "")="", "", IFERROR(INDEX(Ingredients!C$11:C$310, MATCH($C4239, Ingredients!$B$11:$B$310, 0)), "")))</f>
        <v/>
      </c>
      <c r="AH4239" s="105" t="str">
        <f>IF($C4239="", "", IF(IFERROR(INDEX(Ingredients!D$11:D$310, MATCH($C4239, Ingredients!$B$11:$B$310, 0)), "")="", "", IFERROR(INDEX(Ingredients!D$11:D$310, MATCH($C4239, Ingredients!$B$11:$B$310, 0)), "")))</f>
        <v/>
      </c>
      <c r="AI4239" s="106" t="str">
        <f>IF($C4239="", "", IF(IFERROR(INDEX(Ingredients!E$11:E$310, MATCH($C4239, Ingredients!$B$11:$B$310, 0)), "")="", "", IFERROR(INDEX(Ingredients!E$11:E$310, MATCH($C4239, Ingredients!$B$11:$B$310, 0)), "")))</f>
        <v/>
      </c>
      <c r="AJ4239" s="108" t="str">
        <f>IF($C4239="", "", IF(IFERROR(INDEX(Ingredients!F$11:F$310, MATCH($C4239, Ingredients!$B$11:$B$310, 0)), "")="", "", IFERROR(INDEX(Ingredients!F$11:F$310, MATCH($C4239, Ingredients!$B$11:$B$310, 0)), "")))</f>
        <v/>
      </c>
      <c r="AK4239" s="106" t="str">
        <f>IF($C4239="", "", IF(IFERROR(INDEX(Ingredients!G$11:G$310, MATCH($C4239, Ingredients!$B$11:$B$310, 0)), "")="", "", IFERROR(INDEX(Ingredients!G$11:G$310, MATCH($C4239, Ingredients!$B$11:$B$310, 0)), "")))</f>
        <v/>
      </c>
      <c r="AL4239" s="79" t="str">
        <f>IF($C4239="", "", IF(IFERROR(INDEX(Ingredients!H$11:H$310, MATCH($C4239, Ingredients!$B$11:$B$310, 0)), "")="", "", IFERROR(INDEX(Ingredients!H$11:H$310, MATCH($C4239, Ingredients!$B$11:$B$310, 0)), "")))</f>
        <v/>
      </c>
      <c r="AN4239" s="83" t="str">
        <f t="shared" si="995"/>
        <v/>
      </c>
      <c r="AP4239" s="114" t="str">
        <f t="shared" si="1005"/>
        <v/>
      </c>
      <c r="AR4239" s="117" t="str">
        <f>IF($C4239="", "", IF(IFERROR(INDEX(Ingredients!$AI$11:$AI$310, MATCH($C4239, Ingredients!$B$11:$B$310, 0)), "")="", "", IFERROR(INDEX(Ingredients!$AI$11:$AI$310, MATCH($C4239, Ingredients!$B$11:$B$310, 0)), "")))</f>
        <v/>
      </c>
      <c r="AT4239" s="120" t="str">
        <f t="shared" si="1006"/>
        <v/>
      </c>
      <c r="AV4239" s="90" t="str">
        <f t="shared" si="996"/>
        <v/>
      </c>
      <c r="AX4239" s="90" t="str">
        <f>IF($AV4239="", "", COUNTIF($AV$11:$AV$5010, "&lt;"&amp;$AV4239)+1+COUNTIF($AV$11:$AV4239, $AV4239)-1)</f>
        <v/>
      </c>
      <c r="AZ4239" s="111" t="str">
        <f>IF($B4239="", "", SUMIF('Shopping List'!$AV$11:$AV$25, $B4239, 'Shopping List'!$BN$11:$BN$25))</f>
        <v/>
      </c>
      <c r="BB4239" s="117" t="str">
        <f t="shared" si="1007"/>
        <v/>
      </c>
    </row>
    <row r="4240" spans="1:54" x14ac:dyDescent="0.25">
      <c r="A4240" s="4"/>
      <c r="B4240" s="37"/>
      <c r="C4240" s="124"/>
      <c r="D4240" s="39"/>
      <c r="E4240" s="125"/>
      <c r="F4240" s="48"/>
      <c r="G4240" s="4"/>
      <c r="H4240" s="4"/>
      <c r="I4240" s="95" t="str">
        <f>IF($C4240="", "", IF(IFERROR(INDEX(Ingredients!$C$11:$C$310, MATCH($C4240, Ingredients!$B$11:$B$310, 0)), "")="", "", IFERROR(INDEX(Ingredients!$C$11:$C$310, MATCH($C4240, Ingredients!$B$11:$B$310, 0)), "")))</f>
        <v/>
      </c>
      <c r="J4240" s="73" t="str">
        <f>IF($B4240="", "", IF(IFERROR(INDEX(Meals!$C$11:$C$260, MATCH($B4240, Meals!$B$11:$B$260, 0)), "")="", "", IFERROR(INDEX(Meals!$C$11:$C$260, MATCH($B4240, Meals!$B$11:$B$260, 0)), "")))</f>
        <v/>
      </c>
      <c r="K4240" s="4"/>
      <c r="L4240" s="72" t="str">
        <f t="shared" si="997"/>
        <v/>
      </c>
      <c r="M4240" s="73" t="str">
        <f t="shared" si="998"/>
        <v/>
      </c>
      <c r="N4240" s="4"/>
      <c r="O4240" s="78" t="str">
        <f t="shared" si="999"/>
        <v/>
      </c>
      <c r="P4240" s="79" t="str">
        <f t="shared" si="1000"/>
        <v/>
      </c>
      <c r="Q4240" s="4"/>
      <c r="R4240" s="90" t="str">
        <f t="shared" si="1001"/>
        <v/>
      </c>
      <c r="S4240" s="4"/>
      <c r="Y4240" s="18" t="str">
        <f t="shared" si="1002"/>
        <v/>
      </c>
      <c r="AA4240" s="18" t="str">
        <f t="shared" si="993"/>
        <v/>
      </c>
      <c r="AB4240" s="18" t="str">
        <f t="shared" si="994"/>
        <v/>
      </c>
      <c r="AC4240" s="18" t="str">
        <f t="shared" si="1003"/>
        <v/>
      </c>
      <c r="AD4240" s="18" t="str">
        <f t="shared" si="1003"/>
        <v/>
      </c>
      <c r="AE4240" s="18" t="str">
        <f t="shared" si="1004"/>
        <v/>
      </c>
      <c r="AG4240" s="95" t="str">
        <f>IF($C4240="", "", IF(IFERROR(INDEX(Ingredients!C$11:C$310, MATCH($C4240, Ingredients!$B$11:$B$310, 0)), "")="", "", IFERROR(INDEX(Ingredients!C$11:C$310, MATCH($C4240, Ingredients!$B$11:$B$310, 0)), "")))</f>
        <v/>
      </c>
      <c r="AH4240" s="105" t="str">
        <f>IF($C4240="", "", IF(IFERROR(INDEX(Ingredients!D$11:D$310, MATCH($C4240, Ingredients!$B$11:$B$310, 0)), "")="", "", IFERROR(INDEX(Ingredients!D$11:D$310, MATCH($C4240, Ingredients!$B$11:$B$310, 0)), "")))</f>
        <v/>
      </c>
      <c r="AI4240" s="106" t="str">
        <f>IF($C4240="", "", IF(IFERROR(INDEX(Ingredients!E$11:E$310, MATCH($C4240, Ingredients!$B$11:$B$310, 0)), "")="", "", IFERROR(INDEX(Ingredients!E$11:E$310, MATCH($C4240, Ingredients!$B$11:$B$310, 0)), "")))</f>
        <v/>
      </c>
      <c r="AJ4240" s="108" t="str">
        <f>IF($C4240="", "", IF(IFERROR(INDEX(Ingredients!F$11:F$310, MATCH($C4240, Ingredients!$B$11:$B$310, 0)), "")="", "", IFERROR(INDEX(Ingredients!F$11:F$310, MATCH($C4240, Ingredients!$B$11:$B$310, 0)), "")))</f>
        <v/>
      </c>
      <c r="AK4240" s="106" t="str">
        <f>IF($C4240="", "", IF(IFERROR(INDEX(Ingredients!G$11:G$310, MATCH($C4240, Ingredients!$B$11:$B$310, 0)), "")="", "", IFERROR(INDEX(Ingredients!G$11:G$310, MATCH($C4240, Ingredients!$B$11:$B$310, 0)), "")))</f>
        <v/>
      </c>
      <c r="AL4240" s="79" t="str">
        <f>IF($C4240="", "", IF(IFERROR(INDEX(Ingredients!H$11:H$310, MATCH($C4240, Ingredients!$B$11:$B$310, 0)), "")="", "", IFERROR(INDEX(Ingredients!H$11:H$310, MATCH($C4240, Ingredients!$B$11:$B$310, 0)), "")))</f>
        <v/>
      </c>
      <c r="AN4240" s="83" t="str">
        <f t="shared" si="995"/>
        <v/>
      </c>
      <c r="AP4240" s="114" t="str">
        <f t="shared" si="1005"/>
        <v/>
      </c>
      <c r="AR4240" s="117" t="str">
        <f>IF($C4240="", "", IF(IFERROR(INDEX(Ingredients!$AI$11:$AI$310, MATCH($C4240, Ingredients!$B$11:$B$310, 0)), "")="", "", IFERROR(INDEX(Ingredients!$AI$11:$AI$310, MATCH($C4240, Ingredients!$B$11:$B$310, 0)), "")))</f>
        <v/>
      </c>
      <c r="AT4240" s="120" t="str">
        <f t="shared" si="1006"/>
        <v/>
      </c>
      <c r="AV4240" s="90" t="str">
        <f t="shared" si="996"/>
        <v/>
      </c>
      <c r="AX4240" s="90" t="str">
        <f>IF($AV4240="", "", COUNTIF($AV$11:$AV$5010, "&lt;"&amp;$AV4240)+1+COUNTIF($AV$11:$AV4240, $AV4240)-1)</f>
        <v/>
      </c>
      <c r="AZ4240" s="111" t="str">
        <f>IF($B4240="", "", SUMIF('Shopping List'!$AV$11:$AV$25, $B4240, 'Shopping List'!$BN$11:$BN$25))</f>
        <v/>
      </c>
      <c r="BB4240" s="117" t="str">
        <f t="shared" si="1007"/>
        <v/>
      </c>
    </row>
    <row r="4241" spans="1:54" x14ac:dyDescent="0.25">
      <c r="A4241" s="4"/>
      <c r="B4241" s="37"/>
      <c r="C4241" s="124"/>
      <c r="D4241" s="39"/>
      <c r="E4241" s="125"/>
      <c r="F4241" s="48"/>
      <c r="G4241" s="4"/>
      <c r="H4241" s="4"/>
      <c r="I4241" s="95" t="str">
        <f>IF($C4241="", "", IF(IFERROR(INDEX(Ingredients!$C$11:$C$310, MATCH($C4241, Ingredients!$B$11:$B$310, 0)), "")="", "", IFERROR(INDEX(Ingredients!$C$11:$C$310, MATCH($C4241, Ingredients!$B$11:$B$310, 0)), "")))</f>
        <v/>
      </c>
      <c r="J4241" s="73" t="str">
        <f>IF($B4241="", "", IF(IFERROR(INDEX(Meals!$C$11:$C$260, MATCH($B4241, Meals!$B$11:$B$260, 0)), "")="", "", IFERROR(INDEX(Meals!$C$11:$C$260, MATCH($B4241, Meals!$B$11:$B$260, 0)), "")))</f>
        <v/>
      </c>
      <c r="K4241" s="4"/>
      <c r="L4241" s="72" t="str">
        <f t="shared" si="997"/>
        <v/>
      </c>
      <c r="M4241" s="73" t="str">
        <f t="shared" si="998"/>
        <v/>
      </c>
      <c r="N4241" s="4"/>
      <c r="O4241" s="78" t="str">
        <f t="shared" si="999"/>
        <v/>
      </c>
      <c r="P4241" s="79" t="str">
        <f t="shared" si="1000"/>
        <v/>
      </c>
      <c r="Q4241" s="4"/>
      <c r="R4241" s="90" t="str">
        <f t="shared" si="1001"/>
        <v/>
      </c>
      <c r="S4241" s="4"/>
      <c r="Y4241" s="18" t="str">
        <f t="shared" si="1002"/>
        <v/>
      </c>
      <c r="AA4241" s="18" t="str">
        <f t="shared" si="993"/>
        <v/>
      </c>
      <c r="AB4241" s="18" t="str">
        <f t="shared" si="994"/>
        <v/>
      </c>
      <c r="AC4241" s="18" t="str">
        <f t="shared" si="1003"/>
        <v/>
      </c>
      <c r="AD4241" s="18" t="str">
        <f t="shared" si="1003"/>
        <v/>
      </c>
      <c r="AE4241" s="18" t="str">
        <f t="shared" si="1004"/>
        <v/>
      </c>
      <c r="AG4241" s="95" t="str">
        <f>IF($C4241="", "", IF(IFERROR(INDEX(Ingredients!C$11:C$310, MATCH($C4241, Ingredients!$B$11:$B$310, 0)), "")="", "", IFERROR(INDEX(Ingredients!C$11:C$310, MATCH($C4241, Ingredients!$B$11:$B$310, 0)), "")))</f>
        <v/>
      </c>
      <c r="AH4241" s="105" t="str">
        <f>IF($C4241="", "", IF(IFERROR(INDEX(Ingredients!D$11:D$310, MATCH($C4241, Ingredients!$B$11:$B$310, 0)), "")="", "", IFERROR(INDEX(Ingredients!D$11:D$310, MATCH($C4241, Ingredients!$B$11:$B$310, 0)), "")))</f>
        <v/>
      </c>
      <c r="AI4241" s="106" t="str">
        <f>IF($C4241="", "", IF(IFERROR(INDEX(Ingredients!E$11:E$310, MATCH($C4241, Ingredients!$B$11:$B$310, 0)), "")="", "", IFERROR(INDEX(Ingredients!E$11:E$310, MATCH($C4241, Ingredients!$B$11:$B$310, 0)), "")))</f>
        <v/>
      </c>
      <c r="AJ4241" s="108" t="str">
        <f>IF($C4241="", "", IF(IFERROR(INDEX(Ingredients!F$11:F$310, MATCH($C4241, Ingredients!$B$11:$B$310, 0)), "")="", "", IFERROR(INDEX(Ingredients!F$11:F$310, MATCH($C4241, Ingredients!$B$11:$B$310, 0)), "")))</f>
        <v/>
      </c>
      <c r="AK4241" s="106" t="str">
        <f>IF($C4241="", "", IF(IFERROR(INDEX(Ingredients!G$11:G$310, MATCH($C4241, Ingredients!$B$11:$B$310, 0)), "")="", "", IFERROR(INDEX(Ingredients!G$11:G$310, MATCH($C4241, Ingredients!$B$11:$B$310, 0)), "")))</f>
        <v/>
      </c>
      <c r="AL4241" s="79" t="str">
        <f>IF($C4241="", "", IF(IFERROR(INDEX(Ingredients!H$11:H$310, MATCH($C4241, Ingredients!$B$11:$B$310, 0)), "")="", "", IFERROR(INDEX(Ingredients!H$11:H$310, MATCH($C4241, Ingredients!$B$11:$B$310, 0)), "")))</f>
        <v/>
      </c>
      <c r="AN4241" s="83" t="str">
        <f t="shared" si="995"/>
        <v/>
      </c>
      <c r="AP4241" s="114" t="str">
        <f t="shared" si="1005"/>
        <v/>
      </c>
      <c r="AR4241" s="117" t="str">
        <f>IF($C4241="", "", IF(IFERROR(INDEX(Ingredients!$AI$11:$AI$310, MATCH($C4241, Ingredients!$B$11:$B$310, 0)), "")="", "", IFERROR(INDEX(Ingredients!$AI$11:$AI$310, MATCH($C4241, Ingredients!$B$11:$B$310, 0)), "")))</f>
        <v/>
      </c>
      <c r="AT4241" s="120" t="str">
        <f t="shared" si="1006"/>
        <v/>
      </c>
      <c r="AV4241" s="90" t="str">
        <f t="shared" si="996"/>
        <v/>
      </c>
      <c r="AX4241" s="90" t="str">
        <f>IF($AV4241="", "", COUNTIF($AV$11:$AV$5010, "&lt;"&amp;$AV4241)+1+COUNTIF($AV$11:$AV4241, $AV4241)-1)</f>
        <v/>
      </c>
      <c r="AZ4241" s="111" t="str">
        <f>IF($B4241="", "", SUMIF('Shopping List'!$AV$11:$AV$25, $B4241, 'Shopping List'!$BN$11:$BN$25))</f>
        <v/>
      </c>
      <c r="BB4241" s="117" t="str">
        <f t="shared" si="1007"/>
        <v/>
      </c>
    </row>
    <row r="4242" spans="1:54" x14ac:dyDescent="0.25">
      <c r="A4242" s="4"/>
      <c r="B4242" s="37"/>
      <c r="C4242" s="124"/>
      <c r="D4242" s="39"/>
      <c r="E4242" s="125"/>
      <c r="F4242" s="48"/>
      <c r="G4242" s="4"/>
      <c r="H4242" s="4"/>
      <c r="I4242" s="95" t="str">
        <f>IF($C4242="", "", IF(IFERROR(INDEX(Ingredients!$C$11:$C$310, MATCH($C4242, Ingredients!$B$11:$B$310, 0)), "")="", "", IFERROR(INDEX(Ingredients!$C$11:$C$310, MATCH($C4242, Ingredients!$B$11:$B$310, 0)), "")))</f>
        <v/>
      </c>
      <c r="J4242" s="73" t="str">
        <f>IF($B4242="", "", IF(IFERROR(INDEX(Meals!$C$11:$C$260, MATCH($B4242, Meals!$B$11:$B$260, 0)), "")="", "", IFERROR(INDEX(Meals!$C$11:$C$260, MATCH($B4242, Meals!$B$11:$B$260, 0)), "")))</f>
        <v/>
      </c>
      <c r="K4242" s="4"/>
      <c r="L4242" s="72" t="str">
        <f t="shared" si="997"/>
        <v/>
      </c>
      <c r="M4242" s="73" t="str">
        <f t="shared" si="998"/>
        <v/>
      </c>
      <c r="N4242" s="4"/>
      <c r="O4242" s="78" t="str">
        <f t="shared" si="999"/>
        <v/>
      </c>
      <c r="P4242" s="79" t="str">
        <f t="shared" si="1000"/>
        <v/>
      </c>
      <c r="Q4242" s="4"/>
      <c r="R4242" s="90" t="str">
        <f t="shared" si="1001"/>
        <v/>
      </c>
      <c r="S4242" s="4"/>
      <c r="Y4242" s="18" t="str">
        <f t="shared" si="1002"/>
        <v/>
      </c>
      <c r="AA4242" s="18" t="str">
        <f t="shared" si="993"/>
        <v/>
      </c>
      <c r="AB4242" s="18" t="str">
        <f t="shared" si="994"/>
        <v/>
      </c>
      <c r="AC4242" s="18" t="str">
        <f t="shared" si="1003"/>
        <v/>
      </c>
      <c r="AD4242" s="18" t="str">
        <f t="shared" si="1003"/>
        <v/>
      </c>
      <c r="AE4242" s="18" t="str">
        <f t="shared" si="1004"/>
        <v/>
      </c>
      <c r="AG4242" s="95" t="str">
        <f>IF($C4242="", "", IF(IFERROR(INDEX(Ingredients!C$11:C$310, MATCH($C4242, Ingredients!$B$11:$B$310, 0)), "")="", "", IFERROR(INDEX(Ingredients!C$11:C$310, MATCH($C4242, Ingredients!$B$11:$B$310, 0)), "")))</f>
        <v/>
      </c>
      <c r="AH4242" s="105" t="str">
        <f>IF($C4242="", "", IF(IFERROR(INDEX(Ingredients!D$11:D$310, MATCH($C4242, Ingredients!$B$11:$B$310, 0)), "")="", "", IFERROR(INDEX(Ingredients!D$11:D$310, MATCH($C4242, Ingredients!$B$11:$B$310, 0)), "")))</f>
        <v/>
      </c>
      <c r="AI4242" s="106" t="str">
        <f>IF($C4242="", "", IF(IFERROR(INDEX(Ingredients!E$11:E$310, MATCH($C4242, Ingredients!$B$11:$B$310, 0)), "")="", "", IFERROR(INDEX(Ingredients!E$11:E$310, MATCH($C4242, Ingredients!$B$11:$B$310, 0)), "")))</f>
        <v/>
      </c>
      <c r="AJ4242" s="108" t="str">
        <f>IF($C4242="", "", IF(IFERROR(INDEX(Ingredients!F$11:F$310, MATCH($C4242, Ingredients!$B$11:$B$310, 0)), "")="", "", IFERROR(INDEX(Ingredients!F$11:F$310, MATCH($C4242, Ingredients!$B$11:$B$310, 0)), "")))</f>
        <v/>
      </c>
      <c r="AK4242" s="106" t="str">
        <f>IF($C4242="", "", IF(IFERROR(INDEX(Ingredients!G$11:G$310, MATCH($C4242, Ingredients!$B$11:$B$310, 0)), "")="", "", IFERROR(INDEX(Ingredients!G$11:G$310, MATCH($C4242, Ingredients!$B$11:$B$310, 0)), "")))</f>
        <v/>
      </c>
      <c r="AL4242" s="79" t="str">
        <f>IF($C4242="", "", IF(IFERROR(INDEX(Ingredients!H$11:H$310, MATCH($C4242, Ingredients!$B$11:$B$310, 0)), "")="", "", IFERROR(INDEX(Ingredients!H$11:H$310, MATCH($C4242, Ingredients!$B$11:$B$310, 0)), "")))</f>
        <v/>
      </c>
      <c r="AN4242" s="83" t="str">
        <f t="shared" si="995"/>
        <v/>
      </c>
      <c r="AP4242" s="114" t="str">
        <f t="shared" si="1005"/>
        <v/>
      </c>
      <c r="AR4242" s="117" t="str">
        <f>IF($C4242="", "", IF(IFERROR(INDEX(Ingredients!$AI$11:$AI$310, MATCH($C4242, Ingredients!$B$11:$B$310, 0)), "")="", "", IFERROR(INDEX(Ingredients!$AI$11:$AI$310, MATCH($C4242, Ingredients!$B$11:$B$310, 0)), "")))</f>
        <v/>
      </c>
      <c r="AT4242" s="120" t="str">
        <f t="shared" si="1006"/>
        <v/>
      </c>
      <c r="AV4242" s="90" t="str">
        <f t="shared" si="996"/>
        <v/>
      </c>
      <c r="AX4242" s="90" t="str">
        <f>IF($AV4242="", "", COUNTIF($AV$11:$AV$5010, "&lt;"&amp;$AV4242)+1+COUNTIF($AV$11:$AV4242, $AV4242)-1)</f>
        <v/>
      </c>
      <c r="AZ4242" s="111" t="str">
        <f>IF($B4242="", "", SUMIF('Shopping List'!$AV$11:$AV$25, $B4242, 'Shopping List'!$BN$11:$BN$25))</f>
        <v/>
      </c>
      <c r="BB4242" s="117" t="str">
        <f t="shared" si="1007"/>
        <v/>
      </c>
    </row>
    <row r="4243" spans="1:54" x14ac:dyDescent="0.25">
      <c r="A4243" s="4"/>
      <c r="B4243" s="37"/>
      <c r="C4243" s="124"/>
      <c r="D4243" s="39"/>
      <c r="E4243" s="125"/>
      <c r="F4243" s="48"/>
      <c r="G4243" s="4"/>
      <c r="H4243" s="4"/>
      <c r="I4243" s="95" t="str">
        <f>IF($C4243="", "", IF(IFERROR(INDEX(Ingredients!$C$11:$C$310, MATCH($C4243, Ingredients!$B$11:$B$310, 0)), "")="", "", IFERROR(INDEX(Ingredients!$C$11:$C$310, MATCH($C4243, Ingredients!$B$11:$B$310, 0)), "")))</f>
        <v/>
      </c>
      <c r="J4243" s="73" t="str">
        <f>IF($B4243="", "", IF(IFERROR(INDEX(Meals!$C$11:$C$260, MATCH($B4243, Meals!$B$11:$B$260, 0)), "")="", "", IFERROR(INDEX(Meals!$C$11:$C$260, MATCH($B4243, Meals!$B$11:$B$260, 0)), "")))</f>
        <v/>
      </c>
      <c r="K4243" s="4"/>
      <c r="L4243" s="72" t="str">
        <f t="shared" si="997"/>
        <v/>
      </c>
      <c r="M4243" s="73" t="str">
        <f t="shared" si="998"/>
        <v/>
      </c>
      <c r="N4243" s="4"/>
      <c r="O4243" s="78" t="str">
        <f t="shared" si="999"/>
        <v/>
      </c>
      <c r="P4243" s="79" t="str">
        <f t="shared" si="1000"/>
        <v/>
      </c>
      <c r="Q4243" s="4"/>
      <c r="R4243" s="90" t="str">
        <f t="shared" si="1001"/>
        <v/>
      </c>
      <c r="S4243" s="4"/>
      <c r="Y4243" s="18" t="str">
        <f t="shared" si="1002"/>
        <v/>
      </c>
      <c r="AA4243" s="18" t="str">
        <f t="shared" si="993"/>
        <v/>
      </c>
      <c r="AB4243" s="18" t="str">
        <f t="shared" si="994"/>
        <v/>
      </c>
      <c r="AC4243" s="18" t="str">
        <f t="shared" si="1003"/>
        <v/>
      </c>
      <c r="AD4243" s="18" t="str">
        <f t="shared" si="1003"/>
        <v/>
      </c>
      <c r="AE4243" s="18" t="str">
        <f t="shared" si="1004"/>
        <v/>
      </c>
      <c r="AG4243" s="95" t="str">
        <f>IF($C4243="", "", IF(IFERROR(INDEX(Ingredients!C$11:C$310, MATCH($C4243, Ingredients!$B$11:$B$310, 0)), "")="", "", IFERROR(INDEX(Ingredients!C$11:C$310, MATCH($C4243, Ingredients!$B$11:$B$310, 0)), "")))</f>
        <v/>
      </c>
      <c r="AH4243" s="105" t="str">
        <f>IF($C4243="", "", IF(IFERROR(INDEX(Ingredients!D$11:D$310, MATCH($C4243, Ingredients!$B$11:$B$310, 0)), "")="", "", IFERROR(INDEX(Ingredients!D$11:D$310, MATCH($C4243, Ingredients!$B$11:$B$310, 0)), "")))</f>
        <v/>
      </c>
      <c r="AI4243" s="106" t="str">
        <f>IF($C4243="", "", IF(IFERROR(INDEX(Ingredients!E$11:E$310, MATCH($C4243, Ingredients!$B$11:$B$310, 0)), "")="", "", IFERROR(INDEX(Ingredients!E$11:E$310, MATCH($C4243, Ingredients!$B$11:$B$310, 0)), "")))</f>
        <v/>
      </c>
      <c r="AJ4243" s="108" t="str">
        <f>IF($C4243="", "", IF(IFERROR(INDEX(Ingredients!F$11:F$310, MATCH($C4243, Ingredients!$B$11:$B$310, 0)), "")="", "", IFERROR(INDEX(Ingredients!F$11:F$310, MATCH($C4243, Ingredients!$B$11:$B$310, 0)), "")))</f>
        <v/>
      </c>
      <c r="AK4243" s="106" t="str">
        <f>IF($C4243="", "", IF(IFERROR(INDEX(Ingredients!G$11:G$310, MATCH($C4243, Ingredients!$B$11:$B$310, 0)), "")="", "", IFERROR(INDEX(Ingredients!G$11:G$310, MATCH($C4243, Ingredients!$B$11:$B$310, 0)), "")))</f>
        <v/>
      </c>
      <c r="AL4243" s="79" t="str">
        <f>IF($C4243="", "", IF(IFERROR(INDEX(Ingredients!H$11:H$310, MATCH($C4243, Ingredients!$B$11:$B$310, 0)), "")="", "", IFERROR(INDEX(Ingredients!H$11:H$310, MATCH($C4243, Ingredients!$B$11:$B$310, 0)), "")))</f>
        <v/>
      </c>
      <c r="AN4243" s="83" t="str">
        <f t="shared" si="995"/>
        <v/>
      </c>
      <c r="AP4243" s="114" t="str">
        <f t="shared" si="1005"/>
        <v/>
      </c>
      <c r="AR4243" s="117" t="str">
        <f>IF($C4243="", "", IF(IFERROR(INDEX(Ingredients!$AI$11:$AI$310, MATCH($C4243, Ingredients!$B$11:$B$310, 0)), "")="", "", IFERROR(INDEX(Ingredients!$AI$11:$AI$310, MATCH($C4243, Ingredients!$B$11:$B$310, 0)), "")))</f>
        <v/>
      </c>
      <c r="AT4243" s="120" t="str">
        <f t="shared" si="1006"/>
        <v/>
      </c>
      <c r="AV4243" s="90" t="str">
        <f t="shared" si="996"/>
        <v/>
      </c>
      <c r="AX4243" s="90" t="str">
        <f>IF($AV4243="", "", COUNTIF($AV$11:$AV$5010, "&lt;"&amp;$AV4243)+1+COUNTIF($AV$11:$AV4243, $AV4243)-1)</f>
        <v/>
      </c>
      <c r="AZ4243" s="111" t="str">
        <f>IF($B4243="", "", SUMIF('Shopping List'!$AV$11:$AV$25, $B4243, 'Shopping List'!$BN$11:$BN$25))</f>
        <v/>
      </c>
      <c r="BB4243" s="117" t="str">
        <f t="shared" si="1007"/>
        <v/>
      </c>
    </row>
    <row r="4244" spans="1:54" x14ac:dyDescent="0.25">
      <c r="A4244" s="4"/>
      <c r="B4244" s="37"/>
      <c r="C4244" s="124"/>
      <c r="D4244" s="39"/>
      <c r="E4244" s="125"/>
      <c r="F4244" s="48"/>
      <c r="G4244" s="4"/>
      <c r="H4244" s="4"/>
      <c r="I4244" s="95" t="str">
        <f>IF($C4244="", "", IF(IFERROR(INDEX(Ingredients!$C$11:$C$310, MATCH($C4244, Ingredients!$B$11:$B$310, 0)), "")="", "", IFERROR(INDEX(Ingredients!$C$11:$C$310, MATCH($C4244, Ingredients!$B$11:$B$310, 0)), "")))</f>
        <v/>
      </c>
      <c r="J4244" s="73" t="str">
        <f>IF($B4244="", "", IF(IFERROR(INDEX(Meals!$C$11:$C$260, MATCH($B4244, Meals!$B$11:$B$260, 0)), "")="", "", IFERROR(INDEX(Meals!$C$11:$C$260, MATCH($B4244, Meals!$B$11:$B$260, 0)), "")))</f>
        <v/>
      </c>
      <c r="K4244" s="4"/>
      <c r="L4244" s="72" t="str">
        <f t="shared" si="997"/>
        <v/>
      </c>
      <c r="M4244" s="73" t="str">
        <f t="shared" si="998"/>
        <v/>
      </c>
      <c r="N4244" s="4"/>
      <c r="O4244" s="78" t="str">
        <f t="shared" si="999"/>
        <v/>
      </c>
      <c r="P4244" s="79" t="str">
        <f t="shared" si="1000"/>
        <v/>
      </c>
      <c r="Q4244" s="4"/>
      <c r="R4244" s="90" t="str">
        <f t="shared" si="1001"/>
        <v/>
      </c>
      <c r="S4244" s="4"/>
      <c r="Y4244" s="18" t="str">
        <f t="shared" si="1002"/>
        <v/>
      </c>
      <c r="AA4244" s="18" t="str">
        <f t="shared" si="993"/>
        <v/>
      </c>
      <c r="AB4244" s="18" t="str">
        <f t="shared" si="994"/>
        <v/>
      </c>
      <c r="AC4244" s="18" t="str">
        <f t="shared" si="1003"/>
        <v/>
      </c>
      <c r="AD4244" s="18" t="str">
        <f t="shared" si="1003"/>
        <v/>
      </c>
      <c r="AE4244" s="18" t="str">
        <f t="shared" si="1004"/>
        <v/>
      </c>
      <c r="AG4244" s="95" t="str">
        <f>IF($C4244="", "", IF(IFERROR(INDEX(Ingredients!C$11:C$310, MATCH($C4244, Ingredients!$B$11:$B$310, 0)), "")="", "", IFERROR(INDEX(Ingredients!C$11:C$310, MATCH($C4244, Ingredients!$B$11:$B$310, 0)), "")))</f>
        <v/>
      </c>
      <c r="AH4244" s="105" t="str">
        <f>IF($C4244="", "", IF(IFERROR(INDEX(Ingredients!D$11:D$310, MATCH($C4244, Ingredients!$B$11:$B$310, 0)), "")="", "", IFERROR(INDEX(Ingredients!D$11:D$310, MATCH($C4244, Ingredients!$B$11:$B$310, 0)), "")))</f>
        <v/>
      </c>
      <c r="AI4244" s="106" t="str">
        <f>IF($C4244="", "", IF(IFERROR(INDEX(Ingredients!E$11:E$310, MATCH($C4244, Ingredients!$B$11:$B$310, 0)), "")="", "", IFERROR(INDEX(Ingredients!E$11:E$310, MATCH($C4244, Ingredients!$B$11:$B$310, 0)), "")))</f>
        <v/>
      </c>
      <c r="AJ4244" s="108" t="str">
        <f>IF($C4244="", "", IF(IFERROR(INDEX(Ingredients!F$11:F$310, MATCH($C4244, Ingredients!$B$11:$B$310, 0)), "")="", "", IFERROR(INDEX(Ingredients!F$11:F$310, MATCH($C4244, Ingredients!$B$11:$B$310, 0)), "")))</f>
        <v/>
      </c>
      <c r="AK4244" s="106" t="str">
        <f>IF($C4244="", "", IF(IFERROR(INDEX(Ingredients!G$11:G$310, MATCH($C4244, Ingredients!$B$11:$B$310, 0)), "")="", "", IFERROR(INDEX(Ingredients!G$11:G$310, MATCH($C4244, Ingredients!$B$11:$B$310, 0)), "")))</f>
        <v/>
      </c>
      <c r="AL4244" s="79" t="str">
        <f>IF($C4244="", "", IF(IFERROR(INDEX(Ingredients!H$11:H$310, MATCH($C4244, Ingredients!$B$11:$B$310, 0)), "")="", "", IFERROR(INDEX(Ingredients!H$11:H$310, MATCH($C4244, Ingredients!$B$11:$B$310, 0)), "")))</f>
        <v/>
      </c>
      <c r="AN4244" s="83" t="str">
        <f t="shared" si="995"/>
        <v/>
      </c>
      <c r="AP4244" s="114" t="str">
        <f t="shared" si="1005"/>
        <v/>
      </c>
      <c r="AR4244" s="117" t="str">
        <f>IF($C4244="", "", IF(IFERROR(INDEX(Ingredients!$AI$11:$AI$310, MATCH($C4244, Ingredients!$B$11:$B$310, 0)), "")="", "", IFERROR(INDEX(Ingredients!$AI$11:$AI$310, MATCH($C4244, Ingredients!$B$11:$B$310, 0)), "")))</f>
        <v/>
      </c>
      <c r="AT4244" s="120" t="str">
        <f t="shared" si="1006"/>
        <v/>
      </c>
      <c r="AV4244" s="90" t="str">
        <f t="shared" si="996"/>
        <v/>
      </c>
      <c r="AX4244" s="90" t="str">
        <f>IF($AV4244="", "", COUNTIF($AV$11:$AV$5010, "&lt;"&amp;$AV4244)+1+COUNTIF($AV$11:$AV4244, $AV4244)-1)</f>
        <v/>
      </c>
      <c r="AZ4244" s="111" t="str">
        <f>IF($B4244="", "", SUMIF('Shopping List'!$AV$11:$AV$25, $B4244, 'Shopping List'!$BN$11:$BN$25))</f>
        <v/>
      </c>
      <c r="BB4244" s="117" t="str">
        <f t="shared" si="1007"/>
        <v/>
      </c>
    </row>
    <row r="4245" spans="1:54" x14ac:dyDescent="0.25">
      <c r="A4245" s="4"/>
      <c r="B4245" s="37"/>
      <c r="C4245" s="124"/>
      <c r="D4245" s="39"/>
      <c r="E4245" s="125"/>
      <c r="F4245" s="48"/>
      <c r="G4245" s="4"/>
      <c r="H4245" s="4"/>
      <c r="I4245" s="95" t="str">
        <f>IF($C4245="", "", IF(IFERROR(INDEX(Ingredients!$C$11:$C$310, MATCH($C4245, Ingredients!$B$11:$B$310, 0)), "")="", "", IFERROR(INDEX(Ingredients!$C$11:$C$310, MATCH($C4245, Ingredients!$B$11:$B$310, 0)), "")))</f>
        <v/>
      </c>
      <c r="J4245" s="73" t="str">
        <f>IF($B4245="", "", IF(IFERROR(INDEX(Meals!$C$11:$C$260, MATCH($B4245, Meals!$B$11:$B$260, 0)), "")="", "", IFERROR(INDEX(Meals!$C$11:$C$260, MATCH($B4245, Meals!$B$11:$B$260, 0)), "")))</f>
        <v/>
      </c>
      <c r="K4245" s="4"/>
      <c r="L4245" s="72" t="str">
        <f t="shared" si="997"/>
        <v/>
      </c>
      <c r="M4245" s="73" t="str">
        <f t="shared" si="998"/>
        <v/>
      </c>
      <c r="N4245" s="4"/>
      <c r="O4245" s="78" t="str">
        <f t="shared" si="999"/>
        <v/>
      </c>
      <c r="P4245" s="79" t="str">
        <f t="shared" si="1000"/>
        <v/>
      </c>
      <c r="Q4245" s="4"/>
      <c r="R4245" s="90" t="str">
        <f t="shared" si="1001"/>
        <v/>
      </c>
      <c r="S4245" s="4"/>
      <c r="Y4245" s="18" t="str">
        <f t="shared" si="1002"/>
        <v/>
      </c>
      <c r="AA4245" s="18" t="str">
        <f t="shared" si="993"/>
        <v/>
      </c>
      <c r="AB4245" s="18" t="str">
        <f t="shared" si="994"/>
        <v/>
      </c>
      <c r="AC4245" s="18" t="str">
        <f t="shared" si="1003"/>
        <v/>
      </c>
      <c r="AD4245" s="18" t="str">
        <f t="shared" si="1003"/>
        <v/>
      </c>
      <c r="AE4245" s="18" t="str">
        <f t="shared" si="1004"/>
        <v/>
      </c>
      <c r="AG4245" s="95" t="str">
        <f>IF($C4245="", "", IF(IFERROR(INDEX(Ingredients!C$11:C$310, MATCH($C4245, Ingredients!$B$11:$B$310, 0)), "")="", "", IFERROR(INDEX(Ingredients!C$11:C$310, MATCH($C4245, Ingredients!$B$11:$B$310, 0)), "")))</f>
        <v/>
      </c>
      <c r="AH4245" s="105" t="str">
        <f>IF($C4245="", "", IF(IFERROR(INDEX(Ingredients!D$11:D$310, MATCH($C4245, Ingredients!$B$11:$B$310, 0)), "")="", "", IFERROR(INDEX(Ingredients!D$11:D$310, MATCH($C4245, Ingredients!$B$11:$B$310, 0)), "")))</f>
        <v/>
      </c>
      <c r="AI4245" s="106" t="str">
        <f>IF($C4245="", "", IF(IFERROR(INDEX(Ingredients!E$11:E$310, MATCH($C4245, Ingredients!$B$11:$B$310, 0)), "")="", "", IFERROR(INDEX(Ingredients!E$11:E$310, MATCH($C4245, Ingredients!$B$11:$B$310, 0)), "")))</f>
        <v/>
      </c>
      <c r="AJ4245" s="108" t="str">
        <f>IF($C4245="", "", IF(IFERROR(INDEX(Ingredients!F$11:F$310, MATCH($C4245, Ingredients!$B$11:$B$310, 0)), "")="", "", IFERROR(INDEX(Ingredients!F$11:F$310, MATCH($C4245, Ingredients!$B$11:$B$310, 0)), "")))</f>
        <v/>
      </c>
      <c r="AK4245" s="106" t="str">
        <f>IF($C4245="", "", IF(IFERROR(INDEX(Ingredients!G$11:G$310, MATCH($C4245, Ingredients!$B$11:$B$310, 0)), "")="", "", IFERROR(INDEX(Ingredients!G$11:G$310, MATCH($C4245, Ingredients!$B$11:$B$310, 0)), "")))</f>
        <v/>
      </c>
      <c r="AL4245" s="79" t="str">
        <f>IF($C4245="", "", IF(IFERROR(INDEX(Ingredients!H$11:H$310, MATCH($C4245, Ingredients!$B$11:$B$310, 0)), "")="", "", IFERROR(INDEX(Ingredients!H$11:H$310, MATCH($C4245, Ingredients!$B$11:$B$310, 0)), "")))</f>
        <v/>
      </c>
      <c r="AN4245" s="83" t="str">
        <f t="shared" si="995"/>
        <v/>
      </c>
      <c r="AP4245" s="114" t="str">
        <f t="shared" si="1005"/>
        <v/>
      </c>
      <c r="AR4245" s="117" t="str">
        <f>IF($C4245="", "", IF(IFERROR(INDEX(Ingredients!$AI$11:$AI$310, MATCH($C4245, Ingredients!$B$11:$B$310, 0)), "")="", "", IFERROR(INDEX(Ingredients!$AI$11:$AI$310, MATCH($C4245, Ingredients!$B$11:$B$310, 0)), "")))</f>
        <v/>
      </c>
      <c r="AT4245" s="120" t="str">
        <f t="shared" si="1006"/>
        <v/>
      </c>
      <c r="AV4245" s="90" t="str">
        <f t="shared" si="996"/>
        <v/>
      </c>
      <c r="AX4245" s="90" t="str">
        <f>IF($AV4245="", "", COUNTIF($AV$11:$AV$5010, "&lt;"&amp;$AV4245)+1+COUNTIF($AV$11:$AV4245, $AV4245)-1)</f>
        <v/>
      </c>
      <c r="AZ4245" s="111" t="str">
        <f>IF($B4245="", "", SUMIF('Shopping List'!$AV$11:$AV$25, $B4245, 'Shopping List'!$BN$11:$BN$25))</f>
        <v/>
      </c>
      <c r="BB4245" s="117" t="str">
        <f t="shared" si="1007"/>
        <v/>
      </c>
    </row>
    <row r="4246" spans="1:54" x14ac:dyDescent="0.25">
      <c r="A4246" s="4"/>
      <c r="B4246" s="37"/>
      <c r="C4246" s="124"/>
      <c r="D4246" s="39"/>
      <c r="E4246" s="125"/>
      <c r="F4246" s="48"/>
      <c r="G4246" s="4"/>
      <c r="H4246" s="4"/>
      <c r="I4246" s="95" t="str">
        <f>IF($C4246="", "", IF(IFERROR(INDEX(Ingredients!$C$11:$C$310, MATCH($C4246, Ingredients!$B$11:$B$310, 0)), "")="", "", IFERROR(INDEX(Ingredients!$C$11:$C$310, MATCH($C4246, Ingredients!$B$11:$B$310, 0)), "")))</f>
        <v/>
      </c>
      <c r="J4246" s="73" t="str">
        <f>IF($B4246="", "", IF(IFERROR(INDEX(Meals!$C$11:$C$260, MATCH($B4246, Meals!$B$11:$B$260, 0)), "")="", "", IFERROR(INDEX(Meals!$C$11:$C$260, MATCH($B4246, Meals!$B$11:$B$260, 0)), "")))</f>
        <v/>
      </c>
      <c r="K4246" s="4"/>
      <c r="L4246" s="72" t="str">
        <f t="shared" si="997"/>
        <v/>
      </c>
      <c r="M4246" s="73" t="str">
        <f t="shared" si="998"/>
        <v/>
      </c>
      <c r="N4246" s="4"/>
      <c r="O4246" s="78" t="str">
        <f t="shared" si="999"/>
        <v/>
      </c>
      <c r="P4246" s="79" t="str">
        <f t="shared" si="1000"/>
        <v/>
      </c>
      <c r="Q4246" s="4"/>
      <c r="R4246" s="90" t="str">
        <f t="shared" si="1001"/>
        <v/>
      </c>
      <c r="S4246" s="4"/>
      <c r="Y4246" s="18" t="str">
        <f t="shared" si="1002"/>
        <v/>
      </c>
      <c r="AA4246" s="18" t="str">
        <f t="shared" si="993"/>
        <v/>
      </c>
      <c r="AB4246" s="18" t="str">
        <f t="shared" si="994"/>
        <v/>
      </c>
      <c r="AC4246" s="18" t="str">
        <f t="shared" si="1003"/>
        <v/>
      </c>
      <c r="AD4246" s="18" t="str">
        <f t="shared" si="1003"/>
        <v/>
      </c>
      <c r="AE4246" s="18" t="str">
        <f t="shared" si="1004"/>
        <v/>
      </c>
      <c r="AG4246" s="95" t="str">
        <f>IF($C4246="", "", IF(IFERROR(INDEX(Ingredients!C$11:C$310, MATCH($C4246, Ingredients!$B$11:$B$310, 0)), "")="", "", IFERROR(INDEX(Ingredients!C$11:C$310, MATCH($C4246, Ingredients!$B$11:$B$310, 0)), "")))</f>
        <v/>
      </c>
      <c r="AH4246" s="105" t="str">
        <f>IF($C4246="", "", IF(IFERROR(INDEX(Ingredients!D$11:D$310, MATCH($C4246, Ingredients!$B$11:$B$310, 0)), "")="", "", IFERROR(INDEX(Ingredients!D$11:D$310, MATCH($C4246, Ingredients!$B$11:$B$310, 0)), "")))</f>
        <v/>
      </c>
      <c r="AI4246" s="106" t="str">
        <f>IF($C4246="", "", IF(IFERROR(INDEX(Ingredients!E$11:E$310, MATCH($C4246, Ingredients!$B$11:$B$310, 0)), "")="", "", IFERROR(INDEX(Ingredients!E$11:E$310, MATCH($C4246, Ingredients!$B$11:$B$310, 0)), "")))</f>
        <v/>
      </c>
      <c r="AJ4246" s="108" t="str">
        <f>IF($C4246="", "", IF(IFERROR(INDEX(Ingredients!F$11:F$310, MATCH($C4246, Ingredients!$B$11:$B$310, 0)), "")="", "", IFERROR(INDEX(Ingredients!F$11:F$310, MATCH($C4246, Ingredients!$B$11:$B$310, 0)), "")))</f>
        <v/>
      </c>
      <c r="AK4246" s="106" t="str">
        <f>IF($C4246="", "", IF(IFERROR(INDEX(Ingredients!G$11:G$310, MATCH($C4246, Ingredients!$B$11:$B$310, 0)), "")="", "", IFERROR(INDEX(Ingredients!G$11:G$310, MATCH($C4246, Ingredients!$B$11:$B$310, 0)), "")))</f>
        <v/>
      </c>
      <c r="AL4246" s="79" t="str">
        <f>IF($C4246="", "", IF(IFERROR(INDEX(Ingredients!H$11:H$310, MATCH($C4246, Ingredients!$B$11:$B$310, 0)), "")="", "", IFERROR(INDEX(Ingredients!H$11:H$310, MATCH($C4246, Ingredients!$B$11:$B$310, 0)), "")))</f>
        <v/>
      </c>
      <c r="AN4246" s="83" t="str">
        <f t="shared" si="995"/>
        <v/>
      </c>
      <c r="AP4246" s="114" t="str">
        <f t="shared" si="1005"/>
        <v/>
      </c>
      <c r="AR4246" s="117" t="str">
        <f>IF($C4246="", "", IF(IFERROR(INDEX(Ingredients!$AI$11:$AI$310, MATCH($C4246, Ingredients!$B$11:$B$310, 0)), "")="", "", IFERROR(INDEX(Ingredients!$AI$11:$AI$310, MATCH($C4246, Ingredients!$B$11:$B$310, 0)), "")))</f>
        <v/>
      </c>
      <c r="AT4246" s="120" t="str">
        <f t="shared" si="1006"/>
        <v/>
      </c>
      <c r="AV4246" s="90" t="str">
        <f t="shared" si="996"/>
        <v/>
      </c>
      <c r="AX4246" s="90" t="str">
        <f>IF($AV4246="", "", COUNTIF($AV$11:$AV$5010, "&lt;"&amp;$AV4246)+1+COUNTIF($AV$11:$AV4246, $AV4246)-1)</f>
        <v/>
      </c>
      <c r="AZ4246" s="111" t="str">
        <f>IF($B4246="", "", SUMIF('Shopping List'!$AV$11:$AV$25, $B4246, 'Shopping List'!$BN$11:$BN$25))</f>
        <v/>
      </c>
      <c r="BB4246" s="117" t="str">
        <f t="shared" si="1007"/>
        <v/>
      </c>
    </row>
    <row r="4247" spans="1:54" x14ac:dyDescent="0.25">
      <c r="A4247" s="4"/>
      <c r="B4247" s="37"/>
      <c r="C4247" s="124"/>
      <c r="D4247" s="39"/>
      <c r="E4247" s="125"/>
      <c r="F4247" s="48"/>
      <c r="G4247" s="4"/>
      <c r="H4247" s="4"/>
      <c r="I4247" s="95" t="str">
        <f>IF($C4247="", "", IF(IFERROR(INDEX(Ingredients!$C$11:$C$310, MATCH($C4247, Ingredients!$B$11:$B$310, 0)), "")="", "", IFERROR(INDEX(Ingredients!$C$11:$C$310, MATCH($C4247, Ingredients!$B$11:$B$310, 0)), "")))</f>
        <v/>
      </c>
      <c r="J4247" s="73" t="str">
        <f>IF($B4247="", "", IF(IFERROR(INDEX(Meals!$C$11:$C$260, MATCH($B4247, Meals!$B$11:$B$260, 0)), "")="", "", IFERROR(INDEX(Meals!$C$11:$C$260, MATCH($B4247, Meals!$B$11:$B$260, 0)), "")))</f>
        <v/>
      </c>
      <c r="K4247" s="4"/>
      <c r="L4247" s="72" t="str">
        <f t="shared" si="997"/>
        <v/>
      </c>
      <c r="M4247" s="73" t="str">
        <f t="shared" si="998"/>
        <v/>
      </c>
      <c r="N4247" s="4"/>
      <c r="O4247" s="78" t="str">
        <f t="shared" si="999"/>
        <v/>
      </c>
      <c r="P4247" s="79" t="str">
        <f t="shared" si="1000"/>
        <v/>
      </c>
      <c r="Q4247" s="4"/>
      <c r="R4247" s="90" t="str">
        <f t="shared" si="1001"/>
        <v/>
      </c>
      <c r="S4247" s="4"/>
      <c r="Y4247" s="18" t="str">
        <f t="shared" si="1002"/>
        <v/>
      </c>
      <c r="AA4247" s="18" t="str">
        <f t="shared" si="993"/>
        <v/>
      </c>
      <c r="AB4247" s="18" t="str">
        <f t="shared" si="994"/>
        <v/>
      </c>
      <c r="AC4247" s="18" t="str">
        <f t="shared" si="1003"/>
        <v/>
      </c>
      <c r="AD4247" s="18" t="str">
        <f t="shared" si="1003"/>
        <v/>
      </c>
      <c r="AE4247" s="18" t="str">
        <f t="shared" si="1004"/>
        <v/>
      </c>
      <c r="AG4247" s="95" t="str">
        <f>IF($C4247="", "", IF(IFERROR(INDEX(Ingredients!C$11:C$310, MATCH($C4247, Ingredients!$B$11:$B$310, 0)), "")="", "", IFERROR(INDEX(Ingredients!C$11:C$310, MATCH($C4247, Ingredients!$B$11:$B$310, 0)), "")))</f>
        <v/>
      </c>
      <c r="AH4247" s="105" t="str">
        <f>IF($C4247="", "", IF(IFERROR(INDEX(Ingredients!D$11:D$310, MATCH($C4247, Ingredients!$B$11:$B$310, 0)), "")="", "", IFERROR(INDEX(Ingredients!D$11:D$310, MATCH($C4247, Ingredients!$B$11:$B$310, 0)), "")))</f>
        <v/>
      </c>
      <c r="AI4247" s="106" t="str">
        <f>IF($C4247="", "", IF(IFERROR(INDEX(Ingredients!E$11:E$310, MATCH($C4247, Ingredients!$B$11:$B$310, 0)), "")="", "", IFERROR(INDEX(Ingredients!E$11:E$310, MATCH($C4247, Ingredients!$B$11:$B$310, 0)), "")))</f>
        <v/>
      </c>
      <c r="AJ4247" s="108" t="str">
        <f>IF($C4247="", "", IF(IFERROR(INDEX(Ingredients!F$11:F$310, MATCH($C4247, Ingredients!$B$11:$B$310, 0)), "")="", "", IFERROR(INDEX(Ingredients!F$11:F$310, MATCH($C4247, Ingredients!$B$11:$B$310, 0)), "")))</f>
        <v/>
      </c>
      <c r="AK4247" s="106" t="str">
        <f>IF($C4247="", "", IF(IFERROR(INDEX(Ingredients!G$11:G$310, MATCH($C4247, Ingredients!$B$11:$B$310, 0)), "")="", "", IFERROR(INDEX(Ingredients!G$11:G$310, MATCH($C4247, Ingredients!$B$11:$B$310, 0)), "")))</f>
        <v/>
      </c>
      <c r="AL4247" s="79" t="str">
        <f>IF($C4247="", "", IF(IFERROR(INDEX(Ingredients!H$11:H$310, MATCH($C4247, Ingredients!$B$11:$B$310, 0)), "")="", "", IFERROR(INDEX(Ingredients!H$11:H$310, MATCH($C4247, Ingredients!$B$11:$B$310, 0)), "")))</f>
        <v/>
      </c>
      <c r="AN4247" s="83" t="str">
        <f t="shared" si="995"/>
        <v/>
      </c>
      <c r="AP4247" s="114" t="str">
        <f t="shared" si="1005"/>
        <v/>
      </c>
      <c r="AR4247" s="117" t="str">
        <f>IF($C4247="", "", IF(IFERROR(INDEX(Ingredients!$AI$11:$AI$310, MATCH($C4247, Ingredients!$B$11:$B$310, 0)), "")="", "", IFERROR(INDEX(Ingredients!$AI$11:$AI$310, MATCH($C4247, Ingredients!$B$11:$B$310, 0)), "")))</f>
        <v/>
      </c>
      <c r="AT4247" s="120" t="str">
        <f t="shared" si="1006"/>
        <v/>
      </c>
      <c r="AV4247" s="90" t="str">
        <f t="shared" si="996"/>
        <v/>
      </c>
      <c r="AX4247" s="90" t="str">
        <f>IF($AV4247="", "", COUNTIF($AV$11:$AV$5010, "&lt;"&amp;$AV4247)+1+COUNTIF($AV$11:$AV4247, $AV4247)-1)</f>
        <v/>
      </c>
      <c r="AZ4247" s="111" t="str">
        <f>IF($B4247="", "", SUMIF('Shopping List'!$AV$11:$AV$25, $B4247, 'Shopping List'!$BN$11:$BN$25))</f>
        <v/>
      </c>
      <c r="BB4247" s="117" t="str">
        <f t="shared" si="1007"/>
        <v/>
      </c>
    </row>
    <row r="4248" spans="1:54" x14ac:dyDescent="0.25">
      <c r="A4248" s="4"/>
      <c r="B4248" s="37"/>
      <c r="C4248" s="124"/>
      <c r="D4248" s="39"/>
      <c r="E4248" s="125"/>
      <c r="F4248" s="48"/>
      <c r="G4248" s="4"/>
      <c r="H4248" s="4"/>
      <c r="I4248" s="95" t="str">
        <f>IF($C4248="", "", IF(IFERROR(INDEX(Ingredients!$C$11:$C$310, MATCH($C4248, Ingredients!$B$11:$B$310, 0)), "")="", "", IFERROR(INDEX(Ingredients!$C$11:$C$310, MATCH($C4248, Ingredients!$B$11:$B$310, 0)), "")))</f>
        <v/>
      </c>
      <c r="J4248" s="73" t="str">
        <f>IF($B4248="", "", IF(IFERROR(INDEX(Meals!$C$11:$C$260, MATCH($B4248, Meals!$B$11:$B$260, 0)), "")="", "", IFERROR(INDEX(Meals!$C$11:$C$260, MATCH($B4248, Meals!$B$11:$B$260, 0)), "")))</f>
        <v/>
      </c>
      <c r="K4248" s="4"/>
      <c r="L4248" s="72" t="str">
        <f t="shared" si="997"/>
        <v/>
      </c>
      <c r="M4248" s="73" t="str">
        <f t="shared" si="998"/>
        <v/>
      </c>
      <c r="N4248" s="4"/>
      <c r="O4248" s="78" t="str">
        <f t="shared" si="999"/>
        <v/>
      </c>
      <c r="P4248" s="79" t="str">
        <f t="shared" si="1000"/>
        <v/>
      </c>
      <c r="Q4248" s="4"/>
      <c r="R4248" s="90" t="str">
        <f t="shared" si="1001"/>
        <v/>
      </c>
      <c r="S4248" s="4"/>
      <c r="Y4248" s="18" t="str">
        <f t="shared" si="1002"/>
        <v/>
      </c>
      <c r="AA4248" s="18" t="str">
        <f t="shared" si="993"/>
        <v/>
      </c>
      <c r="AB4248" s="18" t="str">
        <f t="shared" si="994"/>
        <v/>
      </c>
      <c r="AC4248" s="18" t="str">
        <f t="shared" si="1003"/>
        <v/>
      </c>
      <c r="AD4248" s="18" t="str">
        <f t="shared" si="1003"/>
        <v/>
      </c>
      <c r="AE4248" s="18" t="str">
        <f t="shared" si="1004"/>
        <v/>
      </c>
      <c r="AG4248" s="95" t="str">
        <f>IF($C4248="", "", IF(IFERROR(INDEX(Ingredients!C$11:C$310, MATCH($C4248, Ingredients!$B$11:$B$310, 0)), "")="", "", IFERROR(INDEX(Ingredients!C$11:C$310, MATCH($C4248, Ingredients!$B$11:$B$310, 0)), "")))</f>
        <v/>
      </c>
      <c r="AH4248" s="105" t="str">
        <f>IF($C4248="", "", IF(IFERROR(INDEX(Ingredients!D$11:D$310, MATCH($C4248, Ingredients!$B$11:$B$310, 0)), "")="", "", IFERROR(INDEX(Ingredients!D$11:D$310, MATCH($C4248, Ingredients!$B$11:$B$310, 0)), "")))</f>
        <v/>
      </c>
      <c r="AI4248" s="106" t="str">
        <f>IF($C4248="", "", IF(IFERROR(INDEX(Ingredients!E$11:E$310, MATCH($C4248, Ingredients!$B$11:$B$310, 0)), "")="", "", IFERROR(INDEX(Ingredients!E$11:E$310, MATCH($C4248, Ingredients!$B$11:$B$310, 0)), "")))</f>
        <v/>
      </c>
      <c r="AJ4248" s="108" t="str">
        <f>IF($C4248="", "", IF(IFERROR(INDEX(Ingredients!F$11:F$310, MATCH($C4248, Ingredients!$B$11:$B$310, 0)), "")="", "", IFERROR(INDEX(Ingredients!F$11:F$310, MATCH($C4248, Ingredients!$B$11:$B$310, 0)), "")))</f>
        <v/>
      </c>
      <c r="AK4248" s="106" t="str">
        <f>IF($C4248="", "", IF(IFERROR(INDEX(Ingredients!G$11:G$310, MATCH($C4248, Ingredients!$B$11:$B$310, 0)), "")="", "", IFERROR(INDEX(Ingredients!G$11:G$310, MATCH($C4248, Ingredients!$B$11:$B$310, 0)), "")))</f>
        <v/>
      </c>
      <c r="AL4248" s="79" t="str">
        <f>IF($C4248="", "", IF(IFERROR(INDEX(Ingredients!H$11:H$310, MATCH($C4248, Ingredients!$B$11:$B$310, 0)), "")="", "", IFERROR(INDEX(Ingredients!H$11:H$310, MATCH($C4248, Ingredients!$B$11:$B$310, 0)), "")))</f>
        <v/>
      </c>
      <c r="AN4248" s="83" t="str">
        <f t="shared" si="995"/>
        <v/>
      </c>
      <c r="AP4248" s="114" t="str">
        <f t="shared" si="1005"/>
        <v/>
      </c>
      <c r="AR4248" s="117" t="str">
        <f>IF($C4248="", "", IF(IFERROR(INDEX(Ingredients!$AI$11:$AI$310, MATCH($C4248, Ingredients!$B$11:$B$310, 0)), "")="", "", IFERROR(INDEX(Ingredients!$AI$11:$AI$310, MATCH($C4248, Ingredients!$B$11:$B$310, 0)), "")))</f>
        <v/>
      </c>
      <c r="AT4248" s="120" t="str">
        <f t="shared" si="1006"/>
        <v/>
      </c>
      <c r="AV4248" s="90" t="str">
        <f t="shared" si="996"/>
        <v/>
      </c>
      <c r="AX4248" s="90" t="str">
        <f>IF($AV4248="", "", COUNTIF($AV$11:$AV$5010, "&lt;"&amp;$AV4248)+1+COUNTIF($AV$11:$AV4248, $AV4248)-1)</f>
        <v/>
      </c>
      <c r="AZ4248" s="111" t="str">
        <f>IF($B4248="", "", SUMIF('Shopping List'!$AV$11:$AV$25, $B4248, 'Shopping List'!$BN$11:$BN$25))</f>
        <v/>
      </c>
      <c r="BB4248" s="117" t="str">
        <f t="shared" si="1007"/>
        <v/>
      </c>
    </row>
    <row r="4249" spans="1:54" x14ac:dyDescent="0.25">
      <c r="A4249" s="4"/>
      <c r="B4249" s="37"/>
      <c r="C4249" s="124"/>
      <c r="D4249" s="39"/>
      <c r="E4249" s="125"/>
      <c r="F4249" s="48"/>
      <c r="G4249" s="4"/>
      <c r="H4249" s="4"/>
      <c r="I4249" s="95" t="str">
        <f>IF($C4249="", "", IF(IFERROR(INDEX(Ingredients!$C$11:$C$310, MATCH($C4249, Ingredients!$B$11:$B$310, 0)), "")="", "", IFERROR(INDEX(Ingredients!$C$11:$C$310, MATCH($C4249, Ingredients!$B$11:$B$310, 0)), "")))</f>
        <v/>
      </c>
      <c r="J4249" s="73" t="str">
        <f>IF($B4249="", "", IF(IFERROR(INDEX(Meals!$C$11:$C$260, MATCH($B4249, Meals!$B$11:$B$260, 0)), "")="", "", IFERROR(INDEX(Meals!$C$11:$C$260, MATCH($B4249, Meals!$B$11:$B$260, 0)), "")))</f>
        <v/>
      </c>
      <c r="K4249" s="4"/>
      <c r="L4249" s="72" t="str">
        <f t="shared" si="997"/>
        <v/>
      </c>
      <c r="M4249" s="73" t="str">
        <f t="shared" si="998"/>
        <v/>
      </c>
      <c r="N4249" s="4"/>
      <c r="O4249" s="78" t="str">
        <f t="shared" si="999"/>
        <v/>
      </c>
      <c r="P4249" s="79" t="str">
        <f t="shared" si="1000"/>
        <v/>
      </c>
      <c r="Q4249" s="4"/>
      <c r="R4249" s="90" t="str">
        <f t="shared" si="1001"/>
        <v/>
      </c>
      <c r="S4249" s="4"/>
      <c r="Y4249" s="18" t="str">
        <f t="shared" si="1002"/>
        <v/>
      </c>
      <c r="AA4249" s="18" t="str">
        <f t="shared" si="993"/>
        <v/>
      </c>
      <c r="AB4249" s="18" t="str">
        <f t="shared" si="994"/>
        <v/>
      </c>
      <c r="AC4249" s="18" t="str">
        <f t="shared" si="1003"/>
        <v/>
      </c>
      <c r="AD4249" s="18" t="str">
        <f t="shared" si="1003"/>
        <v/>
      </c>
      <c r="AE4249" s="18" t="str">
        <f t="shared" si="1004"/>
        <v/>
      </c>
      <c r="AG4249" s="95" t="str">
        <f>IF($C4249="", "", IF(IFERROR(INDEX(Ingredients!C$11:C$310, MATCH($C4249, Ingredients!$B$11:$B$310, 0)), "")="", "", IFERROR(INDEX(Ingredients!C$11:C$310, MATCH($C4249, Ingredients!$B$11:$B$310, 0)), "")))</f>
        <v/>
      </c>
      <c r="AH4249" s="105" t="str">
        <f>IF($C4249="", "", IF(IFERROR(INDEX(Ingredients!D$11:D$310, MATCH($C4249, Ingredients!$B$11:$B$310, 0)), "")="", "", IFERROR(INDEX(Ingredients!D$11:D$310, MATCH($C4249, Ingredients!$B$11:$B$310, 0)), "")))</f>
        <v/>
      </c>
      <c r="AI4249" s="106" t="str">
        <f>IF($C4249="", "", IF(IFERROR(INDEX(Ingredients!E$11:E$310, MATCH($C4249, Ingredients!$B$11:$B$310, 0)), "")="", "", IFERROR(INDEX(Ingredients!E$11:E$310, MATCH($C4249, Ingredients!$B$11:$B$310, 0)), "")))</f>
        <v/>
      </c>
      <c r="AJ4249" s="108" t="str">
        <f>IF($C4249="", "", IF(IFERROR(INDEX(Ingredients!F$11:F$310, MATCH($C4249, Ingredients!$B$11:$B$310, 0)), "")="", "", IFERROR(INDEX(Ingredients!F$11:F$310, MATCH($C4249, Ingredients!$B$11:$B$310, 0)), "")))</f>
        <v/>
      </c>
      <c r="AK4249" s="106" t="str">
        <f>IF($C4249="", "", IF(IFERROR(INDEX(Ingredients!G$11:G$310, MATCH($C4249, Ingredients!$B$11:$B$310, 0)), "")="", "", IFERROR(INDEX(Ingredients!G$11:G$310, MATCH($C4249, Ingredients!$B$11:$B$310, 0)), "")))</f>
        <v/>
      </c>
      <c r="AL4249" s="79" t="str">
        <f>IF($C4249="", "", IF(IFERROR(INDEX(Ingredients!H$11:H$310, MATCH($C4249, Ingredients!$B$11:$B$310, 0)), "")="", "", IFERROR(INDEX(Ingredients!H$11:H$310, MATCH($C4249, Ingredients!$B$11:$B$310, 0)), "")))</f>
        <v/>
      </c>
      <c r="AN4249" s="83" t="str">
        <f t="shared" si="995"/>
        <v/>
      </c>
      <c r="AP4249" s="114" t="str">
        <f t="shared" si="1005"/>
        <v/>
      </c>
      <c r="AR4249" s="117" t="str">
        <f>IF($C4249="", "", IF(IFERROR(INDEX(Ingredients!$AI$11:$AI$310, MATCH($C4249, Ingredients!$B$11:$B$310, 0)), "")="", "", IFERROR(INDEX(Ingredients!$AI$11:$AI$310, MATCH($C4249, Ingredients!$B$11:$B$310, 0)), "")))</f>
        <v/>
      </c>
      <c r="AT4249" s="120" t="str">
        <f t="shared" si="1006"/>
        <v/>
      </c>
      <c r="AV4249" s="90" t="str">
        <f t="shared" si="996"/>
        <v/>
      </c>
      <c r="AX4249" s="90" t="str">
        <f>IF($AV4249="", "", COUNTIF($AV$11:$AV$5010, "&lt;"&amp;$AV4249)+1+COUNTIF($AV$11:$AV4249, $AV4249)-1)</f>
        <v/>
      </c>
      <c r="AZ4249" s="111" t="str">
        <f>IF($B4249="", "", SUMIF('Shopping List'!$AV$11:$AV$25, $B4249, 'Shopping List'!$BN$11:$BN$25))</f>
        <v/>
      </c>
      <c r="BB4249" s="117" t="str">
        <f t="shared" si="1007"/>
        <v/>
      </c>
    </row>
    <row r="4250" spans="1:54" x14ac:dyDescent="0.25">
      <c r="A4250" s="4"/>
      <c r="B4250" s="37"/>
      <c r="C4250" s="124"/>
      <c r="D4250" s="39"/>
      <c r="E4250" s="125"/>
      <c r="F4250" s="48"/>
      <c r="G4250" s="4"/>
      <c r="H4250" s="4"/>
      <c r="I4250" s="95" t="str">
        <f>IF($C4250="", "", IF(IFERROR(INDEX(Ingredients!$C$11:$C$310, MATCH($C4250, Ingredients!$B$11:$B$310, 0)), "")="", "", IFERROR(INDEX(Ingredients!$C$11:$C$310, MATCH($C4250, Ingredients!$B$11:$B$310, 0)), "")))</f>
        <v/>
      </c>
      <c r="J4250" s="73" t="str">
        <f>IF($B4250="", "", IF(IFERROR(INDEX(Meals!$C$11:$C$260, MATCH($B4250, Meals!$B$11:$B$260, 0)), "")="", "", IFERROR(INDEX(Meals!$C$11:$C$260, MATCH($B4250, Meals!$B$11:$B$260, 0)), "")))</f>
        <v/>
      </c>
      <c r="K4250" s="4"/>
      <c r="L4250" s="72" t="str">
        <f t="shared" si="997"/>
        <v/>
      </c>
      <c r="M4250" s="73" t="str">
        <f t="shared" si="998"/>
        <v/>
      </c>
      <c r="N4250" s="4"/>
      <c r="O4250" s="78" t="str">
        <f t="shared" si="999"/>
        <v/>
      </c>
      <c r="P4250" s="79" t="str">
        <f t="shared" si="1000"/>
        <v/>
      </c>
      <c r="Q4250" s="4"/>
      <c r="R4250" s="90" t="str">
        <f t="shared" si="1001"/>
        <v/>
      </c>
      <c r="S4250" s="4"/>
      <c r="Y4250" s="18" t="str">
        <f t="shared" si="1002"/>
        <v/>
      </c>
      <c r="AA4250" s="18" t="str">
        <f t="shared" si="993"/>
        <v/>
      </c>
      <c r="AB4250" s="18" t="str">
        <f t="shared" si="994"/>
        <v/>
      </c>
      <c r="AC4250" s="18" t="str">
        <f t="shared" si="1003"/>
        <v/>
      </c>
      <c r="AD4250" s="18" t="str">
        <f t="shared" si="1003"/>
        <v/>
      </c>
      <c r="AE4250" s="18" t="str">
        <f t="shared" si="1004"/>
        <v/>
      </c>
      <c r="AG4250" s="95" t="str">
        <f>IF($C4250="", "", IF(IFERROR(INDEX(Ingredients!C$11:C$310, MATCH($C4250, Ingredients!$B$11:$B$310, 0)), "")="", "", IFERROR(INDEX(Ingredients!C$11:C$310, MATCH($C4250, Ingredients!$B$11:$B$310, 0)), "")))</f>
        <v/>
      </c>
      <c r="AH4250" s="105" t="str">
        <f>IF($C4250="", "", IF(IFERROR(INDEX(Ingredients!D$11:D$310, MATCH($C4250, Ingredients!$B$11:$B$310, 0)), "")="", "", IFERROR(INDEX(Ingredients!D$11:D$310, MATCH($C4250, Ingredients!$B$11:$B$310, 0)), "")))</f>
        <v/>
      </c>
      <c r="AI4250" s="106" t="str">
        <f>IF($C4250="", "", IF(IFERROR(INDEX(Ingredients!E$11:E$310, MATCH($C4250, Ingredients!$B$11:$B$310, 0)), "")="", "", IFERROR(INDEX(Ingredients!E$11:E$310, MATCH($C4250, Ingredients!$B$11:$B$310, 0)), "")))</f>
        <v/>
      </c>
      <c r="AJ4250" s="108" t="str">
        <f>IF($C4250="", "", IF(IFERROR(INDEX(Ingredients!F$11:F$310, MATCH($C4250, Ingredients!$B$11:$B$310, 0)), "")="", "", IFERROR(INDEX(Ingredients!F$11:F$310, MATCH($C4250, Ingredients!$B$11:$B$310, 0)), "")))</f>
        <v/>
      </c>
      <c r="AK4250" s="106" t="str">
        <f>IF($C4250="", "", IF(IFERROR(INDEX(Ingredients!G$11:G$310, MATCH($C4250, Ingredients!$B$11:$B$310, 0)), "")="", "", IFERROR(INDEX(Ingredients!G$11:G$310, MATCH($C4250, Ingredients!$B$11:$B$310, 0)), "")))</f>
        <v/>
      </c>
      <c r="AL4250" s="79" t="str">
        <f>IF($C4250="", "", IF(IFERROR(INDEX(Ingredients!H$11:H$310, MATCH($C4250, Ingredients!$B$11:$B$310, 0)), "")="", "", IFERROR(INDEX(Ingredients!H$11:H$310, MATCH($C4250, Ingredients!$B$11:$B$310, 0)), "")))</f>
        <v/>
      </c>
      <c r="AN4250" s="83" t="str">
        <f t="shared" si="995"/>
        <v/>
      </c>
      <c r="AP4250" s="114" t="str">
        <f t="shared" si="1005"/>
        <v/>
      </c>
      <c r="AR4250" s="117" t="str">
        <f>IF($C4250="", "", IF(IFERROR(INDEX(Ingredients!$AI$11:$AI$310, MATCH($C4250, Ingredients!$B$11:$B$310, 0)), "")="", "", IFERROR(INDEX(Ingredients!$AI$11:$AI$310, MATCH($C4250, Ingredients!$B$11:$B$310, 0)), "")))</f>
        <v/>
      </c>
      <c r="AT4250" s="120" t="str">
        <f t="shared" si="1006"/>
        <v/>
      </c>
      <c r="AV4250" s="90" t="str">
        <f t="shared" si="996"/>
        <v/>
      </c>
      <c r="AX4250" s="90" t="str">
        <f>IF($AV4250="", "", COUNTIF($AV$11:$AV$5010, "&lt;"&amp;$AV4250)+1+COUNTIF($AV$11:$AV4250, $AV4250)-1)</f>
        <v/>
      </c>
      <c r="AZ4250" s="111" t="str">
        <f>IF($B4250="", "", SUMIF('Shopping List'!$AV$11:$AV$25, $B4250, 'Shopping List'!$BN$11:$BN$25))</f>
        <v/>
      </c>
      <c r="BB4250" s="117" t="str">
        <f t="shared" si="1007"/>
        <v/>
      </c>
    </row>
    <row r="4251" spans="1:54" x14ac:dyDescent="0.25">
      <c r="A4251" s="4"/>
      <c r="B4251" s="37"/>
      <c r="C4251" s="124"/>
      <c r="D4251" s="39"/>
      <c r="E4251" s="125"/>
      <c r="F4251" s="48"/>
      <c r="G4251" s="4"/>
      <c r="H4251" s="4"/>
      <c r="I4251" s="95" t="str">
        <f>IF($C4251="", "", IF(IFERROR(INDEX(Ingredients!$C$11:$C$310, MATCH($C4251, Ingredients!$B$11:$B$310, 0)), "")="", "", IFERROR(INDEX(Ingredients!$C$11:$C$310, MATCH($C4251, Ingredients!$B$11:$B$310, 0)), "")))</f>
        <v/>
      </c>
      <c r="J4251" s="73" t="str">
        <f>IF($B4251="", "", IF(IFERROR(INDEX(Meals!$C$11:$C$260, MATCH($B4251, Meals!$B$11:$B$260, 0)), "")="", "", IFERROR(INDEX(Meals!$C$11:$C$260, MATCH($B4251, Meals!$B$11:$B$260, 0)), "")))</f>
        <v/>
      </c>
      <c r="K4251" s="4"/>
      <c r="L4251" s="72" t="str">
        <f t="shared" si="997"/>
        <v/>
      </c>
      <c r="M4251" s="73" t="str">
        <f t="shared" si="998"/>
        <v/>
      </c>
      <c r="N4251" s="4"/>
      <c r="O4251" s="78" t="str">
        <f t="shared" si="999"/>
        <v/>
      </c>
      <c r="P4251" s="79" t="str">
        <f t="shared" si="1000"/>
        <v/>
      </c>
      <c r="Q4251" s="4"/>
      <c r="R4251" s="90" t="str">
        <f t="shared" si="1001"/>
        <v/>
      </c>
      <c r="S4251" s="4"/>
      <c r="Y4251" s="18" t="str">
        <f t="shared" si="1002"/>
        <v/>
      </c>
      <c r="AA4251" s="18" t="str">
        <f t="shared" si="993"/>
        <v/>
      </c>
      <c r="AB4251" s="18" t="str">
        <f t="shared" si="994"/>
        <v/>
      </c>
      <c r="AC4251" s="18" t="str">
        <f t="shared" si="1003"/>
        <v/>
      </c>
      <c r="AD4251" s="18" t="str">
        <f t="shared" si="1003"/>
        <v/>
      </c>
      <c r="AE4251" s="18" t="str">
        <f t="shared" si="1004"/>
        <v/>
      </c>
      <c r="AG4251" s="95" t="str">
        <f>IF($C4251="", "", IF(IFERROR(INDEX(Ingredients!C$11:C$310, MATCH($C4251, Ingredients!$B$11:$B$310, 0)), "")="", "", IFERROR(INDEX(Ingredients!C$11:C$310, MATCH($C4251, Ingredients!$B$11:$B$310, 0)), "")))</f>
        <v/>
      </c>
      <c r="AH4251" s="105" t="str">
        <f>IF($C4251="", "", IF(IFERROR(INDEX(Ingredients!D$11:D$310, MATCH($C4251, Ingredients!$B$11:$B$310, 0)), "")="", "", IFERROR(INDEX(Ingredients!D$11:D$310, MATCH($C4251, Ingredients!$B$11:$B$310, 0)), "")))</f>
        <v/>
      </c>
      <c r="AI4251" s="106" t="str">
        <f>IF($C4251="", "", IF(IFERROR(INDEX(Ingredients!E$11:E$310, MATCH($C4251, Ingredients!$B$11:$B$310, 0)), "")="", "", IFERROR(INDEX(Ingredients!E$11:E$310, MATCH($C4251, Ingredients!$B$11:$B$310, 0)), "")))</f>
        <v/>
      </c>
      <c r="AJ4251" s="108" t="str">
        <f>IF($C4251="", "", IF(IFERROR(INDEX(Ingredients!F$11:F$310, MATCH($C4251, Ingredients!$B$11:$B$310, 0)), "")="", "", IFERROR(INDEX(Ingredients!F$11:F$310, MATCH($C4251, Ingredients!$B$11:$B$310, 0)), "")))</f>
        <v/>
      </c>
      <c r="AK4251" s="106" t="str">
        <f>IF($C4251="", "", IF(IFERROR(INDEX(Ingredients!G$11:G$310, MATCH($C4251, Ingredients!$B$11:$B$310, 0)), "")="", "", IFERROR(INDEX(Ingredients!G$11:G$310, MATCH($C4251, Ingredients!$B$11:$B$310, 0)), "")))</f>
        <v/>
      </c>
      <c r="AL4251" s="79" t="str">
        <f>IF($C4251="", "", IF(IFERROR(INDEX(Ingredients!H$11:H$310, MATCH($C4251, Ingredients!$B$11:$B$310, 0)), "")="", "", IFERROR(INDEX(Ingredients!H$11:H$310, MATCH($C4251, Ingredients!$B$11:$B$310, 0)), "")))</f>
        <v/>
      </c>
      <c r="AN4251" s="83" t="str">
        <f t="shared" si="995"/>
        <v/>
      </c>
      <c r="AP4251" s="114" t="str">
        <f t="shared" si="1005"/>
        <v/>
      </c>
      <c r="AR4251" s="117" t="str">
        <f>IF($C4251="", "", IF(IFERROR(INDEX(Ingredients!$AI$11:$AI$310, MATCH($C4251, Ingredients!$B$11:$B$310, 0)), "")="", "", IFERROR(INDEX(Ingredients!$AI$11:$AI$310, MATCH($C4251, Ingredients!$B$11:$B$310, 0)), "")))</f>
        <v/>
      </c>
      <c r="AT4251" s="120" t="str">
        <f t="shared" si="1006"/>
        <v/>
      </c>
      <c r="AV4251" s="90" t="str">
        <f t="shared" si="996"/>
        <v/>
      </c>
      <c r="AX4251" s="90" t="str">
        <f>IF($AV4251="", "", COUNTIF($AV$11:$AV$5010, "&lt;"&amp;$AV4251)+1+COUNTIF($AV$11:$AV4251, $AV4251)-1)</f>
        <v/>
      </c>
      <c r="AZ4251" s="111" t="str">
        <f>IF($B4251="", "", SUMIF('Shopping List'!$AV$11:$AV$25, $B4251, 'Shopping List'!$BN$11:$BN$25))</f>
        <v/>
      </c>
      <c r="BB4251" s="117" t="str">
        <f t="shared" si="1007"/>
        <v/>
      </c>
    </row>
    <row r="4252" spans="1:54" x14ac:dyDescent="0.25">
      <c r="A4252" s="4"/>
      <c r="B4252" s="37"/>
      <c r="C4252" s="124"/>
      <c r="D4252" s="39"/>
      <c r="E4252" s="125"/>
      <c r="F4252" s="48"/>
      <c r="G4252" s="4"/>
      <c r="H4252" s="4"/>
      <c r="I4252" s="95" t="str">
        <f>IF($C4252="", "", IF(IFERROR(INDEX(Ingredients!$C$11:$C$310, MATCH($C4252, Ingredients!$B$11:$B$310, 0)), "")="", "", IFERROR(INDEX(Ingredients!$C$11:$C$310, MATCH($C4252, Ingredients!$B$11:$B$310, 0)), "")))</f>
        <v/>
      </c>
      <c r="J4252" s="73" t="str">
        <f>IF($B4252="", "", IF(IFERROR(INDEX(Meals!$C$11:$C$260, MATCH($B4252, Meals!$B$11:$B$260, 0)), "")="", "", IFERROR(INDEX(Meals!$C$11:$C$260, MATCH($B4252, Meals!$B$11:$B$260, 0)), "")))</f>
        <v/>
      </c>
      <c r="K4252" s="4"/>
      <c r="L4252" s="72" t="str">
        <f t="shared" si="997"/>
        <v/>
      </c>
      <c r="M4252" s="73" t="str">
        <f t="shared" si="998"/>
        <v/>
      </c>
      <c r="N4252" s="4"/>
      <c r="O4252" s="78" t="str">
        <f t="shared" si="999"/>
        <v/>
      </c>
      <c r="P4252" s="79" t="str">
        <f t="shared" si="1000"/>
        <v/>
      </c>
      <c r="Q4252" s="4"/>
      <c r="R4252" s="90" t="str">
        <f t="shared" si="1001"/>
        <v/>
      </c>
      <c r="S4252" s="4"/>
      <c r="Y4252" s="18" t="str">
        <f t="shared" si="1002"/>
        <v/>
      </c>
      <c r="AA4252" s="18" t="str">
        <f t="shared" si="993"/>
        <v/>
      </c>
      <c r="AB4252" s="18" t="str">
        <f t="shared" si="994"/>
        <v/>
      </c>
      <c r="AC4252" s="18" t="str">
        <f t="shared" si="1003"/>
        <v/>
      </c>
      <c r="AD4252" s="18" t="str">
        <f t="shared" si="1003"/>
        <v/>
      </c>
      <c r="AE4252" s="18" t="str">
        <f t="shared" si="1004"/>
        <v/>
      </c>
      <c r="AG4252" s="95" t="str">
        <f>IF($C4252="", "", IF(IFERROR(INDEX(Ingredients!C$11:C$310, MATCH($C4252, Ingredients!$B$11:$B$310, 0)), "")="", "", IFERROR(INDEX(Ingredients!C$11:C$310, MATCH($C4252, Ingredients!$B$11:$B$310, 0)), "")))</f>
        <v/>
      </c>
      <c r="AH4252" s="105" t="str">
        <f>IF($C4252="", "", IF(IFERROR(INDEX(Ingredients!D$11:D$310, MATCH($C4252, Ingredients!$B$11:$B$310, 0)), "")="", "", IFERROR(INDEX(Ingredients!D$11:D$310, MATCH($C4252, Ingredients!$B$11:$B$310, 0)), "")))</f>
        <v/>
      </c>
      <c r="AI4252" s="106" t="str">
        <f>IF($C4252="", "", IF(IFERROR(INDEX(Ingredients!E$11:E$310, MATCH($C4252, Ingredients!$B$11:$B$310, 0)), "")="", "", IFERROR(INDEX(Ingredients!E$11:E$310, MATCH($C4252, Ingredients!$B$11:$B$310, 0)), "")))</f>
        <v/>
      </c>
      <c r="AJ4252" s="108" t="str">
        <f>IF($C4252="", "", IF(IFERROR(INDEX(Ingredients!F$11:F$310, MATCH($C4252, Ingredients!$B$11:$B$310, 0)), "")="", "", IFERROR(INDEX(Ingredients!F$11:F$310, MATCH($C4252, Ingredients!$B$11:$B$310, 0)), "")))</f>
        <v/>
      </c>
      <c r="AK4252" s="106" t="str">
        <f>IF($C4252="", "", IF(IFERROR(INDEX(Ingredients!G$11:G$310, MATCH($C4252, Ingredients!$B$11:$B$310, 0)), "")="", "", IFERROR(INDEX(Ingredients!G$11:G$310, MATCH($C4252, Ingredients!$B$11:$B$310, 0)), "")))</f>
        <v/>
      </c>
      <c r="AL4252" s="79" t="str">
        <f>IF($C4252="", "", IF(IFERROR(INDEX(Ingredients!H$11:H$310, MATCH($C4252, Ingredients!$B$11:$B$310, 0)), "")="", "", IFERROR(INDEX(Ingredients!H$11:H$310, MATCH($C4252, Ingredients!$B$11:$B$310, 0)), "")))</f>
        <v/>
      </c>
      <c r="AN4252" s="83" t="str">
        <f t="shared" si="995"/>
        <v/>
      </c>
      <c r="AP4252" s="114" t="str">
        <f t="shared" si="1005"/>
        <v/>
      </c>
      <c r="AR4252" s="117" t="str">
        <f>IF($C4252="", "", IF(IFERROR(INDEX(Ingredients!$AI$11:$AI$310, MATCH($C4252, Ingredients!$B$11:$B$310, 0)), "")="", "", IFERROR(INDEX(Ingredients!$AI$11:$AI$310, MATCH($C4252, Ingredients!$B$11:$B$310, 0)), "")))</f>
        <v/>
      </c>
      <c r="AT4252" s="120" t="str">
        <f t="shared" si="1006"/>
        <v/>
      </c>
      <c r="AV4252" s="90" t="str">
        <f t="shared" si="996"/>
        <v/>
      </c>
      <c r="AX4252" s="90" t="str">
        <f>IF($AV4252="", "", COUNTIF($AV$11:$AV$5010, "&lt;"&amp;$AV4252)+1+COUNTIF($AV$11:$AV4252, $AV4252)-1)</f>
        <v/>
      </c>
      <c r="AZ4252" s="111" t="str">
        <f>IF($B4252="", "", SUMIF('Shopping List'!$AV$11:$AV$25, $B4252, 'Shopping List'!$BN$11:$BN$25))</f>
        <v/>
      </c>
      <c r="BB4252" s="117" t="str">
        <f t="shared" si="1007"/>
        <v/>
      </c>
    </row>
    <row r="4253" spans="1:54" x14ac:dyDescent="0.25">
      <c r="A4253" s="4"/>
      <c r="B4253" s="37"/>
      <c r="C4253" s="124"/>
      <c r="D4253" s="39"/>
      <c r="E4253" s="125"/>
      <c r="F4253" s="48"/>
      <c r="G4253" s="4"/>
      <c r="H4253" s="4"/>
      <c r="I4253" s="95" t="str">
        <f>IF($C4253="", "", IF(IFERROR(INDEX(Ingredients!$C$11:$C$310, MATCH($C4253, Ingredients!$B$11:$B$310, 0)), "")="", "", IFERROR(INDEX(Ingredients!$C$11:$C$310, MATCH($C4253, Ingredients!$B$11:$B$310, 0)), "")))</f>
        <v/>
      </c>
      <c r="J4253" s="73" t="str">
        <f>IF($B4253="", "", IF(IFERROR(INDEX(Meals!$C$11:$C$260, MATCH($B4253, Meals!$B$11:$B$260, 0)), "")="", "", IFERROR(INDEX(Meals!$C$11:$C$260, MATCH($B4253, Meals!$B$11:$B$260, 0)), "")))</f>
        <v/>
      </c>
      <c r="K4253" s="4"/>
      <c r="L4253" s="72" t="str">
        <f t="shared" si="997"/>
        <v/>
      </c>
      <c r="M4253" s="73" t="str">
        <f t="shared" si="998"/>
        <v/>
      </c>
      <c r="N4253" s="4"/>
      <c r="O4253" s="78" t="str">
        <f t="shared" si="999"/>
        <v/>
      </c>
      <c r="P4253" s="79" t="str">
        <f t="shared" si="1000"/>
        <v/>
      </c>
      <c r="Q4253" s="4"/>
      <c r="R4253" s="90" t="str">
        <f t="shared" si="1001"/>
        <v/>
      </c>
      <c r="S4253" s="4"/>
      <c r="Y4253" s="18" t="str">
        <f t="shared" si="1002"/>
        <v/>
      </c>
      <c r="AA4253" s="18" t="str">
        <f t="shared" si="993"/>
        <v/>
      </c>
      <c r="AB4253" s="18" t="str">
        <f t="shared" si="994"/>
        <v/>
      </c>
      <c r="AC4253" s="18" t="str">
        <f t="shared" si="1003"/>
        <v/>
      </c>
      <c r="AD4253" s="18" t="str">
        <f t="shared" si="1003"/>
        <v/>
      </c>
      <c r="AE4253" s="18" t="str">
        <f t="shared" si="1004"/>
        <v/>
      </c>
      <c r="AG4253" s="95" t="str">
        <f>IF($C4253="", "", IF(IFERROR(INDEX(Ingredients!C$11:C$310, MATCH($C4253, Ingredients!$B$11:$B$310, 0)), "")="", "", IFERROR(INDEX(Ingredients!C$11:C$310, MATCH($C4253, Ingredients!$B$11:$B$310, 0)), "")))</f>
        <v/>
      </c>
      <c r="AH4253" s="105" t="str">
        <f>IF($C4253="", "", IF(IFERROR(INDEX(Ingredients!D$11:D$310, MATCH($C4253, Ingredients!$B$11:$B$310, 0)), "")="", "", IFERROR(INDEX(Ingredients!D$11:D$310, MATCH($C4253, Ingredients!$B$11:$B$310, 0)), "")))</f>
        <v/>
      </c>
      <c r="AI4253" s="106" t="str">
        <f>IF($C4253="", "", IF(IFERROR(INDEX(Ingredients!E$11:E$310, MATCH($C4253, Ingredients!$B$11:$B$310, 0)), "")="", "", IFERROR(INDEX(Ingredients!E$11:E$310, MATCH($C4253, Ingredients!$B$11:$B$310, 0)), "")))</f>
        <v/>
      </c>
      <c r="AJ4253" s="108" t="str">
        <f>IF($C4253="", "", IF(IFERROR(INDEX(Ingredients!F$11:F$310, MATCH($C4253, Ingredients!$B$11:$B$310, 0)), "")="", "", IFERROR(INDEX(Ingredients!F$11:F$310, MATCH($C4253, Ingredients!$B$11:$B$310, 0)), "")))</f>
        <v/>
      </c>
      <c r="AK4253" s="106" t="str">
        <f>IF($C4253="", "", IF(IFERROR(INDEX(Ingredients!G$11:G$310, MATCH($C4253, Ingredients!$B$11:$B$310, 0)), "")="", "", IFERROR(INDEX(Ingredients!G$11:G$310, MATCH($C4253, Ingredients!$B$11:$B$310, 0)), "")))</f>
        <v/>
      </c>
      <c r="AL4253" s="79" t="str">
        <f>IF($C4253="", "", IF(IFERROR(INDEX(Ingredients!H$11:H$310, MATCH($C4253, Ingredients!$B$11:$B$310, 0)), "")="", "", IFERROR(INDEX(Ingredients!H$11:H$310, MATCH($C4253, Ingredients!$B$11:$B$310, 0)), "")))</f>
        <v/>
      </c>
      <c r="AN4253" s="83" t="str">
        <f t="shared" si="995"/>
        <v/>
      </c>
      <c r="AP4253" s="114" t="str">
        <f t="shared" si="1005"/>
        <v/>
      </c>
      <c r="AR4253" s="117" t="str">
        <f>IF($C4253="", "", IF(IFERROR(INDEX(Ingredients!$AI$11:$AI$310, MATCH($C4253, Ingredients!$B$11:$B$310, 0)), "")="", "", IFERROR(INDEX(Ingredients!$AI$11:$AI$310, MATCH($C4253, Ingredients!$B$11:$B$310, 0)), "")))</f>
        <v/>
      </c>
      <c r="AT4253" s="120" t="str">
        <f t="shared" si="1006"/>
        <v/>
      </c>
      <c r="AV4253" s="90" t="str">
        <f t="shared" si="996"/>
        <v/>
      </c>
      <c r="AX4253" s="90" t="str">
        <f>IF($AV4253="", "", COUNTIF($AV$11:$AV$5010, "&lt;"&amp;$AV4253)+1+COUNTIF($AV$11:$AV4253, $AV4253)-1)</f>
        <v/>
      </c>
      <c r="AZ4253" s="111" t="str">
        <f>IF($B4253="", "", SUMIF('Shopping List'!$AV$11:$AV$25, $B4253, 'Shopping List'!$BN$11:$BN$25))</f>
        <v/>
      </c>
      <c r="BB4253" s="117" t="str">
        <f t="shared" si="1007"/>
        <v/>
      </c>
    </row>
    <row r="4254" spans="1:54" x14ac:dyDescent="0.25">
      <c r="A4254" s="4"/>
      <c r="B4254" s="37"/>
      <c r="C4254" s="124"/>
      <c r="D4254" s="39"/>
      <c r="E4254" s="125"/>
      <c r="F4254" s="48"/>
      <c r="G4254" s="4"/>
      <c r="H4254" s="4"/>
      <c r="I4254" s="95" t="str">
        <f>IF($C4254="", "", IF(IFERROR(INDEX(Ingredients!$C$11:$C$310, MATCH($C4254, Ingredients!$B$11:$B$310, 0)), "")="", "", IFERROR(INDEX(Ingredients!$C$11:$C$310, MATCH($C4254, Ingredients!$B$11:$B$310, 0)), "")))</f>
        <v/>
      </c>
      <c r="J4254" s="73" t="str">
        <f>IF($B4254="", "", IF(IFERROR(INDEX(Meals!$C$11:$C$260, MATCH($B4254, Meals!$B$11:$B$260, 0)), "")="", "", IFERROR(INDEX(Meals!$C$11:$C$260, MATCH($B4254, Meals!$B$11:$B$260, 0)), "")))</f>
        <v/>
      </c>
      <c r="K4254" s="4"/>
      <c r="L4254" s="72" t="str">
        <f t="shared" si="997"/>
        <v/>
      </c>
      <c r="M4254" s="73" t="str">
        <f t="shared" si="998"/>
        <v/>
      </c>
      <c r="N4254" s="4"/>
      <c r="O4254" s="78" t="str">
        <f t="shared" si="999"/>
        <v/>
      </c>
      <c r="P4254" s="79" t="str">
        <f t="shared" si="1000"/>
        <v/>
      </c>
      <c r="Q4254" s="4"/>
      <c r="R4254" s="90" t="str">
        <f t="shared" si="1001"/>
        <v/>
      </c>
      <c r="S4254" s="4"/>
      <c r="Y4254" s="18" t="str">
        <f t="shared" si="1002"/>
        <v/>
      </c>
      <c r="AA4254" s="18" t="str">
        <f t="shared" si="993"/>
        <v/>
      </c>
      <c r="AB4254" s="18" t="str">
        <f t="shared" si="994"/>
        <v/>
      </c>
      <c r="AC4254" s="18" t="str">
        <f t="shared" si="1003"/>
        <v/>
      </c>
      <c r="AD4254" s="18" t="str">
        <f t="shared" si="1003"/>
        <v/>
      </c>
      <c r="AE4254" s="18" t="str">
        <f t="shared" si="1004"/>
        <v/>
      </c>
      <c r="AG4254" s="95" t="str">
        <f>IF($C4254="", "", IF(IFERROR(INDEX(Ingredients!C$11:C$310, MATCH($C4254, Ingredients!$B$11:$B$310, 0)), "")="", "", IFERROR(INDEX(Ingredients!C$11:C$310, MATCH($C4254, Ingredients!$B$11:$B$310, 0)), "")))</f>
        <v/>
      </c>
      <c r="AH4254" s="105" t="str">
        <f>IF($C4254="", "", IF(IFERROR(INDEX(Ingredients!D$11:D$310, MATCH($C4254, Ingredients!$B$11:$B$310, 0)), "")="", "", IFERROR(INDEX(Ingredients!D$11:D$310, MATCH($C4254, Ingredients!$B$11:$B$310, 0)), "")))</f>
        <v/>
      </c>
      <c r="AI4254" s="106" t="str">
        <f>IF($C4254="", "", IF(IFERROR(INDEX(Ingredients!E$11:E$310, MATCH($C4254, Ingredients!$B$11:$B$310, 0)), "")="", "", IFERROR(INDEX(Ingredients!E$11:E$310, MATCH($C4254, Ingredients!$B$11:$B$310, 0)), "")))</f>
        <v/>
      </c>
      <c r="AJ4254" s="108" t="str">
        <f>IF($C4254="", "", IF(IFERROR(INDEX(Ingredients!F$11:F$310, MATCH($C4254, Ingredients!$B$11:$B$310, 0)), "")="", "", IFERROR(INDEX(Ingredients!F$11:F$310, MATCH($C4254, Ingredients!$B$11:$B$310, 0)), "")))</f>
        <v/>
      </c>
      <c r="AK4254" s="106" t="str">
        <f>IF($C4254="", "", IF(IFERROR(INDEX(Ingredients!G$11:G$310, MATCH($C4254, Ingredients!$B$11:$B$310, 0)), "")="", "", IFERROR(INDEX(Ingredients!G$11:G$310, MATCH($C4254, Ingredients!$B$11:$B$310, 0)), "")))</f>
        <v/>
      </c>
      <c r="AL4254" s="79" t="str">
        <f>IF($C4254="", "", IF(IFERROR(INDEX(Ingredients!H$11:H$310, MATCH($C4254, Ingredients!$B$11:$B$310, 0)), "")="", "", IFERROR(INDEX(Ingredients!H$11:H$310, MATCH($C4254, Ingredients!$B$11:$B$310, 0)), "")))</f>
        <v/>
      </c>
      <c r="AN4254" s="83" t="str">
        <f t="shared" si="995"/>
        <v/>
      </c>
      <c r="AP4254" s="114" t="str">
        <f t="shared" si="1005"/>
        <v/>
      </c>
      <c r="AR4254" s="117" t="str">
        <f>IF($C4254="", "", IF(IFERROR(INDEX(Ingredients!$AI$11:$AI$310, MATCH($C4254, Ingredients!$B$11:$B$310, 0)), "")="", "", IFERROR(INDEX(Ingredients!$AI$11:$AI$310, MATCH($C4254, Ingredients!$B$11:$B$310, 0)), "")))</f>
        <v/>
      </c>
      <c r="AT4254" s="120" t="str">
        <f t="shared" si="1006"/>
        <v/>
      </c>
      <c r="AV4254" s="90" t="str">
        <f t="shared" si="996"/>
        <v/>
      </c>
      <c r="AX4254" s="90" t="str">
        <f>IF($AV4254="", "", COUNTIF($AV$11:$AV$5010, "&lt;"&amp;$AV4254)+1+COUNTIF($AV$11:$AV4254, $AV4254)-1)</f>
        <v/>
      </c>
      <c r="AZ4254" s="111" t="str">
        <f>IF($B4254="", "", SUMIF('Shopping List'!$AV$11:$AV$25, $B4254, 'Shopping List'!$BN$11:$BN$25))</f>
        <v/>
      </c>
      <c r="BB4254" s="117" t="str">
        <f t="shared" si="1007"/>
        <v/>
      </c>
    </row>
    <row r="4255" spans="1:54" x14ac:dyDescent="0.25">
      <c r="A4255" s="4"/>
      <c r="B4255" s="37"/>
      <c r="C4255" s="124"/>
      <c r="D4255" s="39"/>
      <c r="E4255" s="125"/>
      <c r="F4255" s="48"/>
      <c r="G4255" s="4"/>
      <c r="H4255" s="4"/>
      <c r="I4255" s="95" t="str">
        <f>IF($C4255="", "", IF(IFERROR(INDEX(Ingredients!$C$11:$C$310, MATCH($C4255, Ingredients!$B$11:$B$310, 0)), "")="", "", IFERROR(INDEX(Ingredients!$C$11:$C$310, MATCH($C4255, Ingredients!$B$11:$B$310, 0)), "")))</f>
        <v/>
      </c>
      <c r="J4255" s="73" t="str">
        <f>IF($B4255="", "", IF(IFERROR(INDEX(Meals!$C$11:$C$260, MATCH($B4255, Meals!$B$11:$B$260, 0)), "")="", "", IFERROR(INDEX(Meals!$C$11:$C$260, MATCH($B4255, Meals!$B$11:$B$260, 0)), "")))</f>
        <v/>
      </c>
      <c r="K4255" s="4"/>
      <c r="L4255" s="72" t="str">
        <f t="shared" si="997"/>
        <v/>
      </c>
      <c r="M4255" s="73" t="str">
        <f t="shared" si="998"/>
        <v/>
      </c>
      <c r="N4255" s="4"/>
      <c r="O4255" s="78" t="str">
        <f t="shared" si="999"/>
        <v/>
      </c>
      <c r="P4255" s="79" t="str">
        <f t="shared" si="1000"/>
        <v/>
      </c>
      <c r="Q4255" s="4"/>
      <c r="R4255" s="90" t="str">
        <f t="shared" si="1001"/>
        <v/>
      </c>
      <c r="S4255" s="4"/>
      <c r="Y4255" s="18" t="str">
        <f t="shared" si="1002"/>
        <v/>
      </c>
      <c r="AA4255" s="18" t="str">
        <f t="shared" si="993"/>
        <v/>
      </c>
      <c r="AB4255" s="18" t="str">
        <f t="shared" si="994"/>
        <v/>
      </c>
      <c r="AC4255" s="18" t="str">
        <f t="shared" si="1003"/>
        <v/>
      </c>
      <c r="AD4255" s="18" t="str">
        <f t="shared" si="1003"/>
        <v/>
      </c>
      <c r="AE4255" s="18" t="str">
        <f t="shared" si="1004"/>
        <v/>
      </c>
      <c r="AG4255" s="95" t="str">
        <f>IF($C4255="", "", IF(IFERROR(INDEX(Ingredients!C$11:C$310, MATCH($C4255, Ingredients!$B$11:$B$310, 0)), "")="", "", IFERROR(INDEX(Ingredients!C$11:C$310, MATCH($C4255, Ingredients!$B$11:$B$310, 0)), "")))</f>
        <v/>
      </c>
      <c r="AH4255" s="105" t="str">
        <f>IF($C4255="", "", IF(IFERROR(INDEX(Ingredients!D$11:D$310, MATCH($C4255, Ingredients!$B$11:$B$310, 0)), "")="", "", IFERROR(INDEX(Ingredients!D$11:D$310, MATCH($C4255, Ingredients!$B$11:$B$310, 0)), "")))</f>
        <v/>
      </c>
      <c r="AI4255" s="106" t="str">
        <f>IF($C4255="", "", IF(IFERROR(INDEX(Ingredients!E$11:E$310, MATCH($C4255, Ingredients!$B$11:$B$310, 0)), "")="", "", IFERROR(INDEX(Ingredients!E$11:E$310, MATCH($C4255, Ingredients!$B$11:$B$310, 0)), "")))</f>
        <v/>
      </c>
      <c r="AJ4255" s="108" t="str">
        <f>IF($C4255="", "", IF(IFERROR(INDEX(Ingredients!F$11:F$310, MATCH($C4255, Ingredients!$B$11:$B$310, 0)), "")="", "", IFERROR(INDEX(Ingredients!F$11:F$310, MATCH($C4255, Ingredients!$B$11:$B$310, 0)), "")))</f>
        <v/>
      </c>
      <c r="AK4255" s="106" t="str">
        <f>IF($C4255="", "", IF(IFERROR(INDEX(Ingredients!G$11:G$310, MATCH($C4255, Ingredients!$B$11:$B$310, 0)), "")="", "", IFERROR(INDEX(Ingredients!G$11:G$310, MATCH($C4255, Ingredients!$B$11:$B$310, 0)), "")))</f>
        <v/>
      </c>
      <c r="AL4255" s="79" t="str">
        <f>IF($C4255="", "", IF(IFERROR(INDEX(Ingredients!H$11:H$310, MATCH($C4255, Ingredients!$B$11:$B$310, 0)), "")="", "", IFERROR(INDEX(Ingredients!H$11:H$310, MATCH($C4255, Ingredients!$B$11:$B$310, 0)), "")))</f>
        <v/>
      </c>
      <c r="AN4255" s="83" t="str">
        <f t="shared" si="995"/>
        <v/>
      </c>
      <c r="AP4255" s="114" t="str">
        <f t="shared" si="1005"/>
        <v/>
      </c>
      <c r="AR4255" s="117" t="str">
        <f>IF($C4255="", "", IF(IFERROR(INDEX(Ingredients!$AI$11:$AI$310, MATCH($C4255, Ingredients!$B$11:$B$310, 0)), "")="", "", IFERROR(INDEX(Ingredients!$AI$11:$AI$310, MATCH($C4255, Ingredients!$B$11:$B$310, 0)), "")))</f>
        <v/>
      </c>
      <c r="AT4255" s="120" t="str">
        <f t="shared" si="1006"/>
        <v/>
      </c>
      <c r="AV4255" s="90" t="str">
        <f t="shared" si="996"/>
        <v/>
      </c>
      <c r="AX4255" s="90" t="str">
        <f>IF($AV4255="", "", COUNTIF($AV$11:$AV$5010, "&lt;"&amp;$AV4255)+1+COUNTIF($AV$11:$AV4255, $AV4255)-1)</f>
        <v/>
      </c>
      <c r="AZ4255" s="111" t="str">
        <f>IF($B4255="", "", SUMIF('Shopping List'!$AV$11:$AV$25, $B4255, 'Shopping List'!$BN$11:$BN$25))</f>
        <v/>
      </c>
      <c r="BB4255" s="117" t="str">
        <f t="shared" si="1007"/>
        <v/>
      </c>
    </row>
    <row r="4256" spans="1:54" x14ac:dyDescent="0.25">
      <c r="A4256" s="4"/>
      <c r="B4256" s="37"/>
      <c r="C4256" s="124"/>
      <c r="D4256" s="39"/>
      <c r="E4256" s="125"/>
      <c r="F4256" s="48"/>
      <c r="G4256" s="4"/>
      <c r="H4256" s="4"/>
      <c r="I4256" s="95" t="str">
        <f>IF($C4256="", "", IF(IFERROR(INDEX(Ingredients!$C$11:$C$310, MATCH($C4256, Ingredients!$B$11:$B$310, 0)), "")="", "", IFERROR(INDEX(Ingredients!$C$11:$C$310, MATCH($C4256, Ingredients!$B$11:$B$310, 0)), "")))</f>
        <v/>
      </c>
      <c r="J4256" s="73" t="str">
        <f>IF($B4256="", "", IF(IFERROR(INDEX(Meals!$C$11:$C$260, MATCH($B4256, Meals!$B$11:$B$260, 0)), "")="", "", IFERROR(INDEX(Meals!$C$11:$C$260, MATCH($B4256, Meals!$B$11:$B$260, 0)), "")))</f>
        <v/>
      </c>
      <c r="K4256" s="4"/>
      <c r="L4256" s="72" t="str">
        <f t="shared" si="997"/>
        <v/>
      </c>
      <c r="M4256" s="73" t="str">
        <f t="shared" si="998"/>
        <v/>
      </c>
      <c r="N4256" s="4"/>
      <c r="O4256" s="78" t="str">
        <f t="shared" si="999"/>
        <v/>
      </c>
      <c r="P4256" s="79" t="str">
        <f t="shared" si="1000"/>
        <v/>
      </c>
      <c r="Q4256" s="4"/>
      <c r="R4256" s="90" t="str">
        <f t="shared" si="1001"/>
        <v/>
      </c>
      <c r="S4256" s="4"/>
      <c r="Y4256" s="18" t="str">
        <f t="shared" si="1002"/>
        <v/>
      </c>
      <c r="AA4256" s="18" t="str">
        <f t="shared" si="993"/>
        <v/>
      </c>
      <c r="AB4256" s="18" t="str">
        <f t="shared" si="994"/>
        <v/>
      </c>
      <c r="AC4256" s="18" t="str">
        <f t="shared" si="1003"/>
        <v/>
      </c>
      <c r="AD4256" s="18" t="str">
        <f t="shared" si="1003"/>
        <v/>
      </c>
      <c r="AE4256" s="18" t="str">
        <f t="shared" si="1004"/>
        <v/>
      </c>
      <c r="AG4256" s="95" t="str">
        <f>IF($C4256="", "", IF(IFERROR(INDEX(Ingredients!C$11:C$310, MATCH($C4256, Ingredients!$B$11:$B$310, 0)), "")="", "", IFERROR(INDEX(Ingredients!C$11:C$310, MATCH($C4256, Ingredients!$B$11:$B$310, 0)), "")))</f>
        <v/>
      </c>
      <c r="AH4256" s="105" t="str">
        <f>IF($C4256="", "", IF(IFERROR(INDEX(Ingredients!D$11:D$310, MATCH($C4256, Ingredients!$B$11:$B$310, 0)), "")="", "", IFERROR(INDEX(Ingredients!D$11:D$310, MATCH($C4256, Ingredients!$B$11:$B$310, 0)), "")))</f>
        <v/>
      </c>
      <c r="AI4256" s="106" t="str">
        <f>IF($C4256="", "", IF(IFERROR(INDEX(Ingredients!E$11:E$310, MATCH($C4256, Ingredients!$B$11:$B$310, 0)), "")="", "", IFERROR(INDEX(Ingredients!E$11:E$310, MATCH($C4256, Ingredients!$B$11:$B$310, 0)), "")))</f>
        <v/>
      </c>
      <c r="AJ4256" s="108" t="str">
        <f>IF($C4256="", "", IF(IFERROR(INDEX(Ingredients!F$11:F$310, MATCH($C4256, Ingredients!$B$11:$B$310, 0)), "")="", "", IFERROR(INDEX(Ingredients!F$11:F$310, MATCH($C4256, Ingredients!$B$11:$B$310, 0)), "")))</f>
        <v/>
      </c>
      <c r="AK4256" s="106" t="str">
        <f>IF($C4256="", "", IF(IFERROR(INDEX(Ingredients!G$11:G$310, MATCH($C4256, Ingredients!$B$11:$B$310, 0)), "")="", "", IFERROR(INDEX(Ingredients!G$11:G$310, MATCH($C4256, Ingredients!$B$11:$B$310, 0)), "")))</f>
        <v/>
      </c>
      <c r="AL4256" s="79" t="str">
        <f>IF($C4256="", "", IF(IFERROR(INDEX(Ingredients!H$11:H$310, MATCH($C4256, Ingredients!$B$11:$B$310, 0)), "")="", "", IFERROR(INDEX(Ingredients!H$11:H$310, MATCH($C4256, Ingredients!$B$11:$B$310, 0)), "")))</f>
        <v/>
      </c>
      <c r="AN4256" s="83" t="str">
        <f t="shared" si="995"/>
        <v/>
      </c>
      <c r="AP4256" s="114" t="str">
        <f t="shared" si="1005"/>
        <v/>
      </c>
      <c r="AR4256" s="117" t="str">
        <f>IF($C4256="", "", IF(IFERROR(INDEX(Ingredients!$AI$11:$AI$310, MATCH($C4256, Ingredients!$B$11:$B$310, 0)), "")="", "", IFERROR(INDEX(Ingredients!$AI$11:$AI$310, MATCH($C4256, Ingredients!$B$11:$B$310, 0)), "")))</f>
        <v/>
      </c>
      <c r="AT4256" s="120" t="str">
        <f t="shared" si="1006"/>
        <v/>
      </c>
      <c r="AV4256" s="90" t="str">
        <f t="shared" si="996"/>
        <v/>
      </c>
      <c r="AX4256" s="90" t="str">
        <f>IF($AV4256="", "", COUNTIF($AV$11:$AV$5010, "&lt;"&amp;$AV4256)+1+COUNTIF($AV$11:$AV4256, $AV4256)-1)</f>
        <v/>
      </c>
      <c r="AZ4256" s="111" t="str">
        <f>IF($B4256="", "", SUMIF('Shopping List'!$AV$11:$AV$25, $B4256, 'Shopping List'!$BN$11:$BN$25))</f>
        <v/>
      </c>
      <c r="BB4256" s="117" t="str">
        <f t="shared" si="1007"/>
        <v/>
      </c>
    </row>
    <row r="4257" spans="1:54" x14ac:dyDescent="0.25">
      <c r="A4257" s="4"/>
      <c r="B4257" s="37"/>
      <c r="C4257" s="124"/>
      <c r="D4257" s="39"/>
      <c r="E4257" s="125"/>
      <c r="F4257" s="48"/>
      <c r="G4257" s="4"/>
      <c r="H4257" s="4"/>
      <c r="I4257" s="95" t="str">
        <f>IF($C4257="", "", IF(IFERROR(INDEX(Ingredients!$C$11:$C$310, MATCH($C4257, Ingredients!$B$11:$B$310, 0)), "")="", "", IFERROR(INDEX(Ingredients!$C$11:$C$310, MATCH($C4257, Ingredients!$B$11:$B$310, 0)), "")))</f>
        <v/>
      </c>
      <c r="J4257" s="73" t="str">
        <f>IF($B4257="", "", IF(IFERROR(INDEX(Meals!$C$11:$C$260, MATCH($B4257, Meals!$B$11:$B$260, 0)), "")="", "", IFERROR(INDEX(Meals!$C$11:$C$260, MATCH($B4257, Meals!$B$11:$B$260, 0)), "")))</f>
        <v/>
      </c>
      <c r="K4257" s="4"/>
      <c r="L4257" s="72" t="str">
        <f t="shared" si="997"/>
        <v/>
      </c>
      <c r="M4257" s="73" t="str">
        <f t="shared" si="998"/>
        <v/>
      </c>
      <c r="N4257" s="4"/>
      <c r="O4257" s="78" t="str">
        <f t="shared" si="999"/>
        <v/>
      </c>
      <c r="P4257" s="79" t="str">
        <f t="shared" si="1000"/>
        <v/>
      </c>
      <c r="Q4257" s="4"/>
      <c r="R4257" s="90" t="str">
        <f t="shared" si="1001"/>
        <v/>
      </c>
      <c r="S4257" s="4"/>
      <c r="Y4257" s="18" t="str">
        <f t="shared" si="1002"/>
        <v/>
      </c>
      <c r="AA4257" s="18" t="str">
        <f t="shared" si="993"/>
        <v/>
      </c>
      <c r="AB4257" s="18" t="str">
        <f t="shared" si="994"/>
        <v/>
      </c>
      <c r="AC4257" s="18" t="str">
        <f t="shared" si="1003"/>
        <v/>
      </c>
      <c r="AD4257" s="18" t="str">
        <f t="shared" si="1003"/>
        <v/>
      </c>
      <c r="AE4257" s="18" t="str">
        <f t="shared" si="1004"/>
        <v/>
      </c>
      <c r="AG4257" s="95" t="str">
        <f>IF($C4257="", "", IF(IFERROR(INDEX(Ingredients!C$11:C$310, MATCH($C4257, Ingredients!$B$11:$B$310, 0)), "")="", "", IFERROR(INDEX(Ingredients!C$11:C$310, MATCH($C4257, Ingredients!$B$11:$B$310, 0)), "")))</f>
        <v/>
      </c>
      <c r="AH4257" s="105" t="str">
        <f>IF($C4257="", "", IF(IFERROR(INDEX(Ingredients!D$11:D$310, MATCH($C4257, Ingredients!$B$11:$B$310, 0)), "")="", "", IFERROR(INDEX(Ingredients!D$11:D$310, MATCH($C4257, Ingredients!$B$11:$B$310, 0)), "")))</f>
        <v/>
      </c>
      <c r="AI4257" s="106" t="str">
        <f>IF($C4257="", "", IF(IFERROR(INDEX(Ingredients!E$11:E$310, MATCH($C4257, Ingredients!$B$11:$B$310, 0)), "")="", "", IFERROR(INDEX(Ingredients!E$11:E$310, MATCH($C4257, Ingredients!$B$11:$B$310, 0)), "")))</f>
        <v/>
      </c>
      <c r="AJ4257" s="108" t="str">
        <f>IF($C4257="", "", IF(IFERROR(INDEX(Ingredients!F$11:F$310, MATCH($C4257, Ingredients!$B$11:$B$310, 0)), "")="", "", IFERROR(INDEX(Ingredients!F$11:F$310, MATCH($C4257, Ingredients!$B$11:$B$310, 0)), "")))</f>
        <v/>
      </c>
      <c r="AK4257" s="106" t="str">
        <f>IF($C4257="", "", IF(IFERROR(INDEX(Ingredients!G$11:G$310, MATCH($C4257, Ingredients!$B$11:$B$310, 0)), "")="", "", IFERROR(INDEX(Ingredients!G$11:G$310, MATCH($C4257, Ingredients!$B$11:$B$310, 0)), "")))</f>
        <v/>
      </c>
      <c r="AL4257" s="79" t="str">
        <f>IF($C4257="", "", IF(IFERROR(INDEX(Ingredients!H$11:H$310, MATCH($C4257, Ingredients!$B$11:$B$310, 0)), "")="", "", IFERROR(INDEX(Ingredients!H$11:H$310, MATCH($C4257, Ingredients!$B$11:$B$310, 0)), "")))</f>
        <v/>
      </c>
      <c r="AN4257" s="83" t="str">
        <f t="shared" si="995"/>
        <v/>
      </c>
      <c r="AP4257" s="114" t="str">
        <f t="shared" si="1005"/>
        <v/>
      </c>
      <c r="AR4257" s="117" t="str">
        <f>IF($C4257="", "", IF(IFERROR(INDEX(Ingredients!$AI$11:$AI$310, MATCH($C4257, Ingredients!$B$11:$B$310, 0)), "")="", "", IFERROR(INDEX(Ingredients!$AI$11:$AI$310, MATCH($C4257, Ingredients!$B$11:$B$310, 0)), "")))</f>
        <v/>
      </c>
      <c r="AT4257" s="120" t="str">
        <f t="shared" si="1006"/>
        <v/>
      </c>
      <c r="AV4257" s="90" t="str">
        <f t="shared" si="996"/>
        <v/>
      </c>
      <c r="AX4257" s="90" t="str">
        <f>IF($AV4257="", "", COUNTIF($AV$11:$AV$5010, "&lt;"&amp;$AV4257)+1+COUNTIF($AV$11:$AV4257, $AV4257)-1)</f>
        <v/>
      </c>
      <c r="AZ4257" s="111" t="str">
        <f>IF($B4257="", "", SUMIF('Shopping List'!$AV$11:$AV$25, $B4257, 'Shopping List'!$BN$11:$BN$25))</f>
        <v/>
      </c>
      <c r="BB4257" s="117" t="str">
        <f t="shared" si="1007"/>
        <v/>
      </c>
    </row>
    <row r="4258" spans="1:54" x14ac:dyDescent="0.25">
      <c r="A4258" s="4"/>
      <c r="B4258" s="37"/>
      <c r="C4258" s="124"/>
      <c r="D4258" s="39"/>
      <c r="E4258" s="125"/>
      <c r="F4258" s="48"/>
      <c r="G4258" s="4"/>
      <c r="H4258" s="4"/>
      <c r="I4258" s="95" t="str">
        <f>IF($C4258="", "", IF(IFERROR(INDEX(Ingredients!$C$11:$C$310, MATCH($C4258, Ingredients!$B$11:$B$310, 0)), "")="", "", IFERROR(INDEX(Ingredients!$C$11:$C$310, MATCH($C4258, Ingredients!$B$11:$B$310, 0)), "")))</f>
        <v/>
      </c>
      <c r="J4258" s="73" t="str">
        <f>IF($B4258="", "", IF(IFERROR(INDEX(Meals!$C$11:$C$260, MATCH($B4258, Meals!$B$11:$B$260, 0)), "")="", "", IFERROR(INDEX(Meals!$C$11:$C$260, MATCH($B4258, Meals!$B$11:$B$260, 0)), "")))</f>
        <v/>
      </c>
      <c r="K4258" s="4"/>
      <c r="L4258" s="72" t="str">
        <f t="shared" si="997"/>
        <v/>
      </c>
      <c r="M4258" s="73" t="str">
        <f t="shared" si="998"/>
        <v/>
      </c>
      <c r="N4258" s="4"/>
      <c r="O4258" s="78" t="str">
        <f t="shared" si="999"/>
        <v/>
      </c>
      <c r="P4258" s="79" t="str">
        <f t="shared" si="1000"/>
        <v/>
      </c>
      <c r="Q4258" s="4"/>
      <c r="R4258" s="90" t="str">
        <f t="shared" si="1001"/>
        <v/>
      </c>
      <c r="S4258" s="4"/>
      <c r="Y4258" s="18" t="str">
        <f t="shared" si="1002"/>
        <v/>
      </c>
      <c r="AA4258" s="18" t="str">
        <f t="shared" si="993"/>
        <v/>
      </c>
      <c r="AB4258" s="18" t="str">
        <f t="shared" si="994"/>
        <v/>
      </c>
      <c r="AC4258" s="18" t="str">
        <f t="shared" si="1003"/>
        <v/>
      </c>
      <c r="AD4258" s="18" t="str">
        <f t="shared" si="1003"/>
        <v/>
      </c>
      <c r="AE4258" s="18" t="str">
        <f t="shared" si="1004"/>
        <v/>
      </c>
      <c r="AG4258" s="95" t="str">
        <f>IF($C4258="", "", IF(IFERROR(INDEX(Ingredients!C$11:C$310, MATCH($C4258, Ingredients!$B$11:$B$310, 0)), "")="", "", IFERROR(INDEX(Ingredients!C$11:C$310, MATCH($C4258, Ingredients!$B$11:$B$310, 0)), "")))</f>
        <v/>
      </c>
      <c r="AH4258" s="105" t="str">
        <f>IF($C4258="", "", IF(IFERROR(INDEX(Ingredients!D$11:D$310, MATCH($C4258, Ingredients!$B$11:$B$310, 0)), "")="", "", IFERROR(INDEX(Ingredients!D$11:D$310, MATCH($C4258, Ingredients!$B$11:$B$310, 0)), "")))</f>
        <v/>
      </c>
      <c r="AI4258" s="106" t="str">
        <f>IF($C4258="", "", IF(IFERROR(INDEX(Ingredients!E$11:E$310, MATCH($C4258, Ingredients!$B$11:$B$310, 0)), "")="", "", IFERROR(INDEX(Ingredients!E$11:E$310, MATCH($C4258, Ingredients!$B$11:$B$310, 0)), "")))</f>
        <v/>
      </c>
      <c r="AJ4258" s="108" t="str">
        <f>IF($C4258="", "", IF(IFERROR(INDEX(Ingredients!F$11:F$310, MATCH($C4258, Ingredients!$B$11:$B$310, 0)), "")="", "", IFERROR(INDEX(Ingredients!F$11:F$310, MATCH($C4258, Ingredients!$B$11:$B$310, 0)), "")))</f>
        <v/>
      </c>
      <c r="AK4258" s="106" t="str">
        <f>IF($C4258="", "", IF(IFERROR(INDEX(Ingredients!G$11:G$310, MATCH($C4258, Ingredients!$B$11:$B$310, 0)), "")="", "", IFERROR(INDEX(Ingredients!G$11:G$310, MATCH($C4258, Ingredients!$B$11:$B$310, 0)), "")))</f>
        <v/>
      </c>
      <c r="AL4258" s="79" t="str">
        <f>IF($C4258="", "", IF(IFERROR(INDEX(Ingredients!H$11:H$310, MATCH($C4258, Ingredients!$B$11:$B$310, 0)), "")="", "", IFERROR(INDEX(Ingredients!H$11:H$310, MATCH($C4258, Ingredients!$B$11:$B$310, 0)), "")))</f>
        <v/>
      </c>
      <c r="AN4258" s="83" t="str">
        <f t="shared" si="995"/>
        <v/>
      </c>
      <c r="AP4258" s="114" t="str">
        <f t="shared" si="1005"/>
        <v/>
      </c>
      <c r="AR4258" s="117" t="str">
        <f>IF($C4258="", "", IF(IFERROR(INDEX(Ingredients!$AI$11:$AI$310, MATCH($C4258, Ingredients!$B$11:$B$310, 0)), "")="", "", IFERROR(INDEX(Ingredients!$AI$11:$AI$310, MATCH($C4258, Ingredients!$B$11:$B$310, 0)), "")))</f>
        <v/>
      </c>
      <c r="AT4258" s="120" t="str">
        <f t="shared" si="1006"/>
        <v/>
      </c>
      <c r="AV4258" s="90" t="str">
        <f t="shared" si="996"/>
        <v/>
      </c>
      <c r="AX4258" s="90" t="str">
        <f>IF($AV4258="", "", COUNTIF($AV$11:$AV$5010, "&lt;"&amp;$AV4258)+1+COUNTIF($AV$11:$AV4258, $AV4258)-1)</f>
        <v/>
      </c>
      <c r="AZ4258" s="111" t="str">
        <f>IF($B4258="", "", SUMIF('Shopping List'!$AV$11:$AV$25, $B4258, 'Shopping List'!$BN$11:$BN$25))</f>
        <v/>
      </c>
      <c r="BB4258" s="117" t="str">
        <f t="shared" si="1007"/>
        <v/>
      </c>
    </row>
    <row r="4259" spans="1:54" x14ac:dyDescent="0.25">
      <c r="A4259" s="4"/>
      <c r="B4259" s="37"/>
      <c r="C4259" s="124"/>
      <c r="D4259" s="39"/>
      <c r="E4259" s="125"/>
      <c r="F4259" s="48"/>
      <c r="G4259" s="4"/>
      <c r="H4259" s="4"/>
      <c r="I4259" s="95" t="str">
        <f>IF($C4259="", "", IF(IFERROR(INDEX(Ingredients!$C$11:$C$310, MATCH($C4259, Ingredients!$B$11:$B$310, 0)), "")="", "", IFERROR(INDEX(Ingredients!$C$11:$C$310, MATCH($C4259, Ingredients!$B$11:$B$310, 0)), "")))</f>
        <v/>
      </c>
      <c r="J4259" s="73" t="str">
        <f>IF($B4259="", "", IF(IFERROR(INDEX(Meals!$C$11:$C$260, MATCH($B4259, Meals!$B$11:$B$260, 0)), "")="", "", IFERROR(INDEX(Meals!$C$11:$C$260, MATCH($B4259, Meals!$B$11:$B$260, 0)), "")))</f>
        <v/>
      </c>
      <c r="K4259" s="4"/>
      <c r="L4259" s="72" t="str">
        <f t="shared" si="997"/>
        <v/>
      </c>
      <c r="M4259" s="73" t="str">
        <f t="shared" si="998"/>
        <v/>
      </c>
      <c r="N4259" s="4"/>
      <c r="O4259" s="78" t="str">
        <f t="shared" si="999"/>
        <v/>
      </c>
      <c r="P4259" s="79" t="str">
        <f t="shared" si="1000"/>
        <v/>
      </c>
      <c r="Q4259" s="4"/>
      <c r="R4259" s="90" t="str">
        <f t="shared" si="1001"/>
        <v/>
      </c>
      <c r="S4259" s="4"/>
      <c r="Y4259" s="18" t="str">
        <f t="shared" si="1002"/>
        <v/>
      </c>
      <c r="AA4259" s="18" t="str">
        <f t="shared" si="993"/>
        <v/>
      </c>
      <c r="AB4259" s="18" t="str">
        <f t="shared" si="994"/>
        <v/>
      </c>
      <c r="AC4259" s="18" t="str">
        <f t="shared" si="1003"/>
        <v/>
      </c>
      <c r="AD4259" s="18" t="str">
        <f t="shared" si="1003"/>
        <v/>
      </c>
      <c r="AE4259" s="18" t="str">
        <f t="shared" si="1004"/>
        <v/>
      </c>
      <c r="AG4259" s="95" t="str">
        <f>IF($C4259="", "", IF(IFERROR(INDEX(Ingredients!C$11:C$310, MATCH($C4259, Ingredients!$B$11:$B$310, 0)), "")="", "", IFERROR(INDEX(Ingredients!C$11:C$310, MATCH($C4259, Ingredients!$B$11:$B$310, 0)), "")))</f>
        <v/>
      </c>
      <c r="AH4259" s="105" t="str">
        <f>IF($C4259="", "", IF(IFERROR(INDEX(Ingredients!D$11:D$310, MATCH($C4259, Ingredients!$B$11:$B$310, 0)), "")="", "", IFERROR(INDEX(Ingredients!D$11:D$310, MATCH($C4259, Ingredients!$B$11:$B$310, 0)), "")))</f>
        <v/>
      </c>
      <c r="AI4259" s="106" t="str">
        <f>IF($C4259="", "", IF(IFERROR(INDEX(Ingredients!E$11:E$310, MATCH($C4259, Ingredients!$B$11:$B$310, 0)), "")="", "", IFERROR(INDEX(Ingredients!E$11:E$310, MATCH($C4259, Ingredients!$B$11:$B$310, 0)), "")))</f>
        <v/>
      </c>
      <c r="AJ4259" s="108" t="str">
        <f>IF($C4259="", "", IF(IFERROR(INDEX(Ingredients!F$11:F$310, MATCH($C4259, Ingredients!$B$11:$B$310, 0)), "")="", "", IFERROR(INDEX(Ingredients!F$11:F$310, MATCH($C4259, Ingredients!$B$11:$B$310, 0)), "")))</f>
        <v/>
      </c>
      <c r="AK4259" s="106" t="str">
        <f>IF($C4259="", "", IF(IFERROR(INDEX(Ingredients!G$11:G$310, MATCH($C4259, Ingredients!$B$11:$B$310, 0)), "")="", "", IFERROR(INDEX(Ingredients!G$11:G$310, MATCH($C4259, Ingredients!$B$11:$B$310, 0)), "")))</f>
        <v/>
      </c>
      <c r="AL4259" s="79" t="str">
        <f>IF($C4259="", "", IF(IFERROR(INDEX(Ingredients!H$11:H$310, MATCH($C4259, Ingredients!$B$11:$B$310, 0)), "")="", "", IFERROR(INDEX(Ingredients!H$11:H$310, MATCH($C4259, Ingredients!$B$11:$B$310, 0)), "")))</f>
        <v/>
      </c>
      <c r="AN4259" s="83" t="str">
        <f t="shared" si="995"/>
        <v/>
      </c>
      <c r="AP4259" s="114" t="str">
        <f t="shared" si="1005"/>
        <v/>
      </c>
      <c r="AR4259" s="117" t="str">
        <f>IF($C4259="", "", IF(IFERROR(INDEX(Ingredients!$AI$11:$AI$310, MATCH($C4259, Ingredients!$B$11:$B$310, 0)), "")="", "", IFERROR(INDEX(Ingredients!$AI$11:$AI$310, MATCH($C4259, Ingredients!$B$11:$B$310, 0)), "")))</f>
        <v/>
      </c>
      <c r="AT4259" s="120" t="str">
        <f t="shared" si="1006"/>
        <v/>
      </c>
      <c r="AV4259" s="90" t="str">
        <f t="shared" si="996"/>
        <v/>
      </c>
      <c r="AX4259" s="90" t="str">
        <f>IF($AV4259="", "", COUNTIF($AV$11:$AV$5010, "&lt;"&amp;$AV4259)+1+COUNTIF($AV$11:$AV4259, $AV4259)-1)</f>
        <v/>
      </c>
      <c r="AZ4259" s="111" t="str">
        <f>IF($B4259="", "", SUMIF('Shopping List'!$AV$11:$AV$25, $B4259, 'Shopping List'!$BN$11:$BN$25))</f>
        <v/>
      </c>
      <c r="BB4259" s="117" t="str">
        <f t="shared" si="1007"/>
        <v/>
      </c>
    </row>
    <row r="4260" spans="1:54" x14ac:dyDescent="0.25">
      <c r="A4260" s="4"/>
      <c r="B4260" s="37"/>
      <c r="C4260" s="124"/>
      <c r="D4260" s="39"/>
      <c r="E4260" s="125"/>
      <c r="F4260" s="48"/>
      <c r="G4260" s="4"/>
      <c r="H4260" s="4"/>
      <c r="I4260" s="95" t="str">
        <f>IF($C4260="", "", IF(IFERROR(INDEX(Ingredients!$C$11:$C$310, MATCH($C4260, Ingredients!$B$11:$B$310, 0)), "")="", "", IFERROR(INDEX(Ingredients!$C$11:$C$310, MATCH($C4260, Ingredients!$B$11:$B$310, 0)), "")))</f>
        <v/>
      </c>
      <c r="J4260" s="73" t="str">
        <f>IF($B4260="", "", IF(IFERROR(INDEX(Meals!$C$11:$C$260, MATCH($B4260, Meals!$B$11:$B$260, 0)), "")="", "", IFERROR(INDEX(Meals!$C$11:$C$260, MATCH($B4260, Meals!$B$11:$B$260, 0)), "")))</f>
        <v/>
      </c>
      <c r="K4260" s="4"/>
      <c r="L4260" s="72" t="str">
        <f t="shared" si="997"/>
        <v/>
      </c>
      <c r="M4260" s="73" t="str">
        <f t="shared" si="998"/>
        <v/>
      </c>
      <c r="N4260" s="4"/>
      <c r="O4260" s="78" t="str">
        <f t="shared" si="999"/>
        <v/>
      </c>
      <c r="P4260" s="79" t="str">
        <f t="shared" si="1000"/>
        <v/>
      </c>
      <c r="Q4260" s="4"/>
      <c r="R4260" s="90" t="str">
        <f t="shared" si="1001"/>
        <v/>
      </c>
      <c r="S4260" s="4"/>
      <c r="Y4260" s="18" t="str">
        <f t="shared" si="1002"/>
        <v/>
      </c>
      <c r="AA4260" s="18" t="str">
        <f t="shared" si="993"/>
        <v/>
      </c>
      <c r="AB4260" s="18" t="str">
        <f t="shared" si="994"/>
        <v/>
      </c>
      <c r="AC4260" s="18" t="str">
        <f t="shared" si="1003"/>
        <v/>
      </c>
      <c r="AD4260" s="18" t="str">
        <f t="shared" si="1003"/>
        <v/>
      </c>
      <c r="AE4260" s="18" t="str">
        <f t="shared" si="1004"/>
        <v/>
      </c>
      <c r="AG4260" s="95" t="str">
        <f>IF($C4260="", "", IF(IFERROR(INDEX(Ingredients!C$11:C$310, MATCH($C4260, Ingredients!$B$11:$B$310, 0)), "")="", "", IFERROR(INDEX(Ingredients!C$11:C$310, MATCH($C4260, Ingredients!$B$11:$B$310, 0)), "")))</f>
        <v/>
      </c>
      <c r="AH4260" s="105" t="str">
        <f>IF($C4260="", "", IF(IFERROR(INDEX(Ingredients!D$11:D$310, MATCH($C4260, Ingredients!$B$11:$B$310, 0)), "")="", "", IFERROR(INDEX(Ingredients!D$11:D$310, MATCH($C4260, Ingredients!$B$11:$B$310, 0)), "")))</f>
        <v/>
      </c>
      <c r="AI4260" s="106" t="str">
        <f>IF($C4260="", "", IF(IFERROR(INDEX(Ingredients!E$11:E$310, MATCH($C4260, Ingredients!$B$11:$B$310, 0)), "")="", "", IFERROR(INDEX(Ingredients!E$11:E$310, MATCH($C4260, Ingredients!$B$11:$B$310, 0)), "")))</f>
        <v/>
      </c>
      <c r="AJ4260" s="108" t="str">
        <f>IF($C4260="", "", IF(IFERROR(INDEX(Ingredients!F$11:F$310, MATCH($C4260, Ingredients!$B$11:$B$310, 0)), "")="", "", IFERROR(INDEX(Ingredients!F$11:F$310, MATCH($C4260, Ingredients!$B$11:$B$310, 0)), "")))</f>
        <v/>
      </c>
      <c r="AK4260" s="106" t="str">
        <f>IF($C4260="", "", IF(IFERROR(INDEX(Ingredients!G$11:G$310, MATCH($C4260, Ingredients!$B$11:$B$310, 0)), "")="", "", IFERROR(INDEX(Ingredients!G$11:G$310, MATCH($C4260, Ingredients!$B$11:$B$310, 0)), "")))</f>
        <v/>
      </c>
      <c r="AL4260" s="79" t="str">
        <f>IF($C4260="", "", IF(IFERROR(INDEX(Ingredients!H$11:H$310, MATCH($C4260, Ingredients!$B$11:$B$310, 0)), "")="", "", IFERROR(INDEX(Ingredients!H$11:H$310, MATCH($C4260, Ingredients!$B$11:$B$310, 0)), "")))</f>
        <v/>
      </c>
      <c r="AN4260" s="83" t="str">
        <f t="shared" si="995"/>
        <v/>
      </c>
      <c r="AP4260" s="114" t="str">
        <f t="shared" si="1005"/>
        <v/>
      </c>
      <c r="AR4260" s="117" t="str">
        <f>IF($C4260="", "", IF(IFERROR(INDEX(Ingredients!$AI$11:$AI$310, MATCH($C4260, Ingredients!$B$11:$B$310, 0)), "")="", "", IFERROR(INDEX(Ingredients!$AI$11:$AI$310, MATCH($C4260, Ingredients!$B$11:$B$310, 0)), "")))</f>
        <v/>
      </c>
      <c r="AT4260" s="120" t="str">
        <f t="shared" si="1006"/>
        <v/>
      </c>
      <c r="AV4260" s="90" t="str">
        <f t="shared" si="996"/>
        <v/>
      </c>
      <c r="AX4260" s="90" t="str">
        <f>IF($AV4260="", "", COUNTIF($AV$11:$AV$5010, "&lt;"&amp;$AV4260)+1+COUNTIF($AV$11:$AV4260, $AV4260)-1)</f>
        <v/>
      </c>
      <c r="AZ4260" s="111" t="str">
        <f>IF($B4260="", "", SUMIF('Shopping List'!$AV$11:$AV$25, $B4260, 'Shopping List'!$BN$11:$BN$25))</f>
        <v/>
      </c>
      <c r="BB4260" s="117" t="str">
        <f t="shared" si="1007"/>
        <v/>
      </c>
    </row>
    <row r="4261" spans="1:54" x14ac:dyDescent="0.25">
      <c r="A4261" s="4"/>
      <c r="B4261" s="37"/>
      <c r="C4261" s="124"/>
      <c r="D4261" s="39"/>
      <c r="E4261" s="125"/>
      <c r="F4261" s="48"/>
      <c r="G4261" s="4"/>
      <c r="H4261" s="4"/>
      <c r="I4261" s="95" t="str">
        <f>IF($C4261="", "", IF(IFERROR(INDEX(Ingredients!$C$11:$C$310, MATCH($C4261, Ingredients!$B$11:$B$310, 0)), "")="", "", IFERROR(INDEX(Ingredients!$C$11:$C$310, MATCH($C4261, Ingredients!$B$11:$B$310, 0)), "")))</f>
        <v/>
      </c>
      <c r="J4261" s="73" t="str">
        <f>IF($B4261="", "", IF(IFERROR(INDEX(Meals!$C$11:$C$260, MATCH($B4261, Meals!$B$11:$B$260, 0)), "")="", "", IFERROR(INDEX(Meals!$C$11:$C$260, MATCH($B4261, Meals!$B$11:$B$260, 0)), "")))</f>
        <v/>
      </c>
      <c r="K4261" s="4"/>
      <c r="L4261" s="72" t="str">
        <f t="shared" si="997"/>
        <v/>
      </c>
      <c r="M4261" s="73" t="str">
        <f t="shared" si="998"/>
        <v/>
      </c>
      <c r="N4261" s="4"/>
      <c r="O4261" s="78" t="str">
        <f t="shared" si="999"/>
        <v/>
      </c>
      <c r="P4261" s="79" t="str">
        <f t="shared" si="1000"/>
        <v/>
      </c>
      <c r="Q4261" s="4"/>
      <c r="R4261" s="90" t="str">
        <f t="shared" si="1001"/>
        <v/>
      </c>
      <c r="S4261" s="4"/>
      <c r="Y4261" s="18" t="str">
        <f t="shared" si="1002"/>
        <v/>
      </c>
      <c r="AA4261" s="18" t="str">
        <f t="shared" si="993"/>
        <v/>
      </c>
      <c r="AB4261" s="18" t="str">
        <f t="shared" si="994"/>
        <v/>
      </c>
      <c r="AC4261" s="18" t="str">
        <f t="shared" si="1003"/>
        <v/>
      </c>
      <c r="AD4261" s="18" t="str">
        <f t="shared" si="1003"/>
        <v/>
      </c>
      <c r="AE4261" s="18" t="str">
        <f t="shared" si="1004"/>
        <v/>
      </c>
      <c r="AG4261" s="95" t="str">
        <f>IF($C4261="", "", IF(IFERROR(INDEX(Ingredients!C$11:C$310, MATCH($C4261, Ingredients!$B$11:$B$310, 0)), "")="", "", IFERROR(INDEX(Ingredients!C$11:C$310, MATCH($C4261, Ingredients!$B$11:$B$310, 0)), "")))</f>
        <v/>
      </c>
      <c r="AH4261" s="105" t="str">
        <f>IF($C4261="", "", IF(IFERROR(INDEX(Ingredients!D$11:D$310, MATCH($C4261, Ingredients!$B$11:$B$310, 0)), "")="", "", IFERROR(INDEX(Ingredients!D$11:D$310, MATCH($C4261, Ingredients!$B$11:$B$310, 0)), "")))</f>
        <v/>
      </c>
      <c r="AI4261" s="106" t="str">
        <f>IF($C4261="", "", IF(IFERROR(INDEX(Ingredients!E$11:E$310, MATCH($C4261, Ingredients!$B$11:$B$310, 0)), "")="", "", IFERROR(INDEX(Ingredients!E$11:E$310, MATCH($C4261, Ingredients!$B$11:$B$310, 0)), "")))</f>
        <v/>
      </c>
      <c r="AJ4261" s="108" t="str">
        <f>IF($C4261="", "", IF(IFERROR(INDEX(Ingredients!F$11:F$310, MATCH($C4261, Ingredients!$B$11:$B$310, 0)), "")="", "", IFERROR(INDEX(Ingredients!F$11:F$310, MATCH($C4261, Ingredients!$B$11:$B$310, 0)), "")))</f>
        <v/>
      </c>
      <c r="AK4261" s="106" t="str">
        <f>IF($C4261="", "", IF(IFERROR(INDEX(Ingredients!G$11:G$310, MATCH($C4261, Ingredients!$B$11:$B$310, 0)), "")="", "", IFERROR(INDEX(Ingredients!G$11:G$310, MATCH($C4261, Ingredients!$B$11:$B$310, 0)), "")))</f>
        <v/>
      </c>
      <c r="AL4261" s="79" t="str">
        <f>IF($C4261="", "", IF(IFERROR(INDEX(Ingredients!H$11:H$310, MATCH($C4261, Ingredients!$B$11:$B$310, 0)), "")="", "", IFERROR(INDEX(Ingredients!H$11:H$310, MATCH($C4261, Ingredients!$B$11:$B$310, 0)), "")))</f>
        <v/>
      </c>
      <c r="AN4261" s="83" t="str">
        <f t="shared" si="995"/>
        <v/>
      </c>
      <c r="AP4261" s="114" t="str">
        <f t="shared" si="1005"/>
        <v/>
      </c>
      <c r="AR4261" s="117" t="str">
        <f>IF($C4261="", "", IF(IFERROR(INDEX(Ingredients!$AI$11:$AI$310, MATCH($C4261, Ingredients!$B$11:$B$310, 0)), "")="", "", IFERROR(INDEX(Ingredients!$AI$11:$AI$310, MATCH($C4261, Ingredients!$B$11:$B$310, 0)), "")))</f>
        <v/>
      </c>
      <c r="AT4261" s="120" t="str">
        <f t="shared" si="1006"/>
        <v/>
      </c>
      <c r="AV4261" s="90" t="str">
        <f t="shared" si="996"/>
        <v/>
      </c>
      <c r="AX4261" s="90" t="str">
        <f>IF($AV4261="", "", COUNTIF($AV$11:$AV$5010, "&lt;"&amp;$AV4261)+1+COUNTIF($AV$11:$AV4261, $AV4261)-1)</f>
        <v/>
      </c>
      <c r="AZ4261" s="111" t="str">
        <f>IF($B4261="", "", SUMIF('Shopping List'!$AV$11:$AV$25, $B4261, 'Shopping List'!$BN$11:$BN$25))</f>
        <v/>
      </c>
      <c r="BB4261" s="117" t="str">
        <f t="shared" si="1007"/>
        <v/>
      </c>
    </row>
    <row r="4262" spans="1:54" x14ac:dyDescent="0.25">
      <c r="A4262" s="4"/>
      <c r="B4262" s="37"/>
      <c r="C4262" s="124"/>
      <c r="D4262" s="39"/>
      <c r="E4262" s="125"/>
      <c r="F4262" s="48"/>
      <c r="G4262" s="4"/>
      <c r="H4262" s="4"/>
      <c r="I4262" s="95" t="str">
        <f>IF($C4262="", "", IF(IFERROR(INDEX(Ingredients!$C$11:$C$310, MATCH($C4262, Ingredients!$B$11:$B$310, 0)), "")="", "", IFERROR(INDEX(Ingredients!$C$11:$C$310, MATCH($C4262, Ingredients!$B$11:$B$310, 0)), "")))</f>
        <v/>
      </c>
      <c r="J4262" s="73" t="str">
        <f>IF($B4262="", "", IF(IFERROR(INDEX(Meals!$C$11:$C$260, MATCH($B4262, Meals!$B$11:$B$260, 0)), "")="", "", IFERROR(INDEX(Meals!$C$11:$C$260, MATCH($B4262, Meals!$B$11:$B$260, 0)), "")))</f>
        <v/>
      </c>
      <c r="K4262" s="4"/>
      <c r="L4262" s="72" t="str">
        <f t="shared" si="997"/>
        <v/>
      </c>
      <c r="M4262" s="73" t="str">
        <f t="shared" si="998"/>
        <v/>
      </c>
      <c r="N4262" s="4"/>
      <c r="O4262" s="78" t="str">
        <f t="shared" si="999"/>
        <v/>
      </c>
      <c r="P4262" s="79" t="str">
        <f t="shared" si="1000"/>
        <v/>
      </c>
      <c r="Q4262" s="4"/>
      <c r="R4262" s="90" t="str">
        <f t="shared" si="1001"/>
        <v/>
      </c>
      <c r="S4262" s="4"/>
      <c r="Y4262" s="18" t="str">
        <f t="shared" si="1002"/>
        <v/>
      </c>
      <c r="AA4262" s="18" t="str">
        <f t="shared" si="993"/>
        <v/>
      </c>
      <c r="AB4262" s="18" t="str">
        <f t="shared" si="994"/>
        <v/>
      </c>
      <c r="AC4262" s="18" t="str">
        <f t="shared" si="1003"/>
        <v/>
      </c>
      <c r="AD4262" s="18" t="str">
        <f t="shared" si="1003"/>
        <v/>
      </c>
      <c r="AE4262" s="18" t="str">
        <f t="shared" si="1004"/>
        <v/>
      </c>
      <c r="AG4262" s="95" t="str">
        <f>IF($C4262="", "", IF(IFERROR(INDEX(Ingredients!C$11:C$310, MATCH($C4262, Ingredients!$B$11:$B$310, 0)), "")="", "", IFERROR(INDEX(Ingredients!C$11:C$310, MATCH($C4262, Ingredients!$B$11:$B$310, 0)), "")))</f>
        <v/>
      </c>
      <c r="AH4262" s="105" t="str">
        <f>IF($C4262="", "", IF(IFERROR(INDEX(Ingredients!D$11:D$310, MATCH($C4262, Ingredients!$B$11:$B$310, 0)), "")="", "", IFERROR(INDEX(Ingredients!D$11:D$310, MATCH($C4262, Ingredients!$B$11:$B$310, 0)), "")))</f>
        <v/>
      </c>
      <c r="AI4262" s="106" t="str">
        <f>IF($C4262="", "", IF(IFERROR(INDEX(Ingredients!E$11:E$310, MATCH($C4262, Ingredients!$B$11:$B$310, 0)), "")="", "", IFERROR(INDEX(Ingredients!E$11:E$310, MATCH($C4262, Ingredients!$B$11:$B$310, 0)), "")))</f>
        <v/>
      </c>
      <c r="AJ4262" s="108" t="str">
        <f>IF($C4262="", "", IF(IFERROR(INDEX(Ingredients!F$11:F$310, MATCH($C4262, Ingredients!$B$11:$B$310, 0)), "")="", "", IFERROR(INDEX(Ingredients!F$11:F$310, MATCH($C4262, Ingredients!$B$11:$B$310, 0)), "")))</f>
        <v/>
      </c>
      <c r="AK4262" s="106" t="str">
        <f>IF($C4262="", "", IF(IFERROR(INDEX(Ingredients!G$11:G$310, MATCH($C4262, Ingredients!$B$11:$B$310, 0)), "")="", "", IFERROR(INDEX(Ingredients!G$11:G$310, MATCH($C4262, Ingredients!$B$11:$B$310, 0)), "")))</f>
        <v/>
      </c>
      <c r="AL4262" s="79" t="str">
        <f>IF($C4262="", "", IF(IFERROR(INDEX(Ingredients!H$11:H$310, MATCH($C4262, Ingredients!$B$11:$B$310, 0)), "")="", "", IFERROR(INDEX(Ingredients!H$11:H$310, MATCH($C4262, Ingredients!$B$11:$B$310, 0)), "")))</f>
        <v/>
      </c>
      <c r="AN4262" s="83" t="str">
        <f t="shared" si="995"/>
        <v/>
      </c>
      <c r="AP4262" s="114" t="str">
        <f t="shared" si="1005"/>
        <v/>
      </c>
      <c r="AR4262" s="117" t="str">
        <f>IF($C4262="", "", IF(IFERROR(INDEX(Ingredients!$AI$11:$AI$310, MATCH($C4262, Ingredients!$B$11:$B$310, 0)), "")="", "", IFERROR(INDEX(Ingredients!$AI$11:$AI$310, MATCH($C4262, Ingredients!$B$11:$B$310, 0)), "")))</f>
        <v/>
      </c>
      <c r="AT4262" s="120" t="str">
        <f t="shared" si="1006"/>
        <v/>
      </c>
      <c r="AV4262" s="90" t="str">
        <f t="shared" si="996"/>
        <v/>
      </c>
      <c r="AX4262" s="90" t="str">
        <f>IF($AV4262="", "", COUNTIF($AV$11:$AV$5010, "&lt;"&amp;$AV4262)+1+COUNTIF($AV$11:$AV4262, $AV4262)-1)</f>
        <v/>
      </c>
      <c r="AZ4262" s="111" t="str">
        <f>IF($B4262="", "", SUMIF('Shopping List'!$AV$11:$AV$25, $B4262, 'Shopping List'!$BN$11:$BN$25))</f>
        <v/>
      </c>
      <c r="BB4262" s="117" t="str">
        <f t="shared" si="1007"/>
        <v/>
      </c>
    </row>
    <row r="4263" spans="1:54" x14ac:dyDescent="0.25">
      <c r="A4263" s="4"/>
      <c r="B4263" s="37"/>
      <c r="C4263" s="124"/>
      <c r="D4263" s="39"/>
      <c r="E4263" s="125"/>
      <c r="F4263" s="48"/>
      <c r="G4263" s="4"/>
      <c r="H4263" s="4"/>
      <c r="I4263" s="95" t="str">
        <f>IF($C4263="", "", IF(IFERROR(INDEX(Ingredients!$C$11:$C$310, MATCH($C4263, Ingredients!$B$11:$B$310, 0)), "")="", "", IFERROR(INDEX(Ingredients!$C$11:$C$310, MATCH($C4263, Ingredients!$B$11:$B$310, 0)), "")))</f>
        <v/>
      </c>
      <c r="J4263" s="73" t="str">
        <f>IF($B4263="", "", IF(IFERROR(INDEX(Meals!$C$11:$C$260, MATCH($B4263, Meals!$B$11:$B$260, 0)), "")="", "", IFERROR(INDEX(Meals!$C$11:$C$260, MATCH($B4263, Meals!$B$11:$B$260, 0)), "")))</f>
        <v/>
      </c>
      <c r="K4263" s="4"/>
      <c r="L4263" s="72" t="str">
        <f t="shared" si="997"/>
        <v/>
      </c>
      <c r="M4263" s="73" t="str">
        <f t="shared" si="998"/>
        <v/>
      </c>
      <c r="N4263" s="4"/>
      <c r="O4263" s="78" t="str">
        <f t="shared" si="999"/>
        <v/>
      </c>
      <c r="P4263" s="79" t="str">
        <f t="shared" si="1000"/>
        <v/>
      </c>
      <c r="Q4263" s="4"/>
      <c r="R4263" s="90" t="str">
        <f t="shared" si="1001"/>
        <v/>
      </c>
      <c r="S4263" s="4"/>
      <c r="Y4263" s="18" t="str">
        <f t="shared" si="1002"/>
        <v/>
      </c>
      <c r="AA4263" s="18" t="str">
        <f t="shared" si="993"/>
        <v/>
      </c>
      <c r="AB4263" s="18" t="str">
        <f t="shared" si="994"/>
        <v/>
      </c>
      <c r="AC4263" s="18" t="str">
        <f t="shared" si="1003"/>
        <v/>
      </c>
      <c r="AD4263" s="18" t="str">
        <f t="shared" si="1003"/>
        <v/>
      </c>
      <c r="AE4263" s="18" t="str">
        <f t="shared" si="1004"/>
        <v/>
      </c>
      <c r="AG4263" s="95" t="str">
        <f>IF($C4263="", "", IF(IFERROR(INDEX(Ingredients!C$11:C$310, MATCH($C4263, Ingredients!$B$11:$B$310, 0)), "")="", "", IFERROR(INDEX(Ingredients!C$11:C$310, MATCH($C4263, Ingredients!$B$11:$B$310, 0)), "")))</f>
        <v/>
      </c>
      <c r="AH4263" s="105" t="str">
        <f>IF($C4263="", "", IF(IFERROR(INDEX(Ingredients!D$11:D$310, MATCH($C4263, Ingredients!$B$11:$B$310, 0)), "")="", "", IFERROR(INDEX(Ingredients!D$11:D$310, MATCH($C4263, Ingredients!$B$11:$B$310, 0)), "")))</f>
        <v/>
      </c>
      <c r="AI4263" s="106" t="str">
        <f>IF($C4263="", "", IF(IFERROR(INDEX(Ingredients!E$11:E$310, MATCH($C4263, Ingredients!$B$11:$B$310, 0)), "")="", "", IFERROR(INDEX(Ingredients!E$11:E$310, MATCH($C4263, Ingredients!$B$11:$B$310, 0)), "")))</f>
        <v/>
      </c>
      <c r="AJ4263" s="108" t="str">
        <f>IF($C4263="", "", IF(IFERROR(INDEX(Ingredients!F$11:F$310, MATCH($C4263, Ingredients!$B$11:$B$310, 0)), "")="", "", IFERROR(INDEX(Ingredients!F$11:F$310, MATCH($C4263, Ingredients!$B$11:$B$310, 0)), "")))</f>
        <v/>
      </c>
      <c r="AK4263" s="106" t="str">
        <f>IF($C4263="", "", IF(IFERROR(INDEX(Ingredients!G$11:G$310, MATCH($C4263, Ingredients!$B$11:$B$310, 0)), "")="", "", IFERROR(INDEX(Ingredients!G$11:G$310, MATCH($C4263, Ingredients!$B$11:$B$310, 0)), "")))</f>
        <v/>
      </c>
      <c r="AL4263" s="79" t="str">
        <f>IF($C4263="", "", IF(IFERROR(INDEX(Ingredients!H$11:H$310, MATCH($C4263, Ingredients!$B$11:$B$310, 0)), "")="", "", IFERROR(INDEX(Ingredients!H$11:H$310, MATCH($C4263, Ingredients!$B$11:$B$310, 0)), "")))</f>
        <v/>
      </c>
      <c r="AN4263" s="83" t="str">
        <f t="shared" si="995"/>
        <v/>
      </c>
      <c r="AP4263" s="114" t="str">
        <f t="shared" si="1005"/>
        <v/>
      </c>
      <c r="AR4263" s="117" t="str">
        <f>IF($C4263="", "", IF(IFERROR(INDEX(Ingredients!$AI$11:$AI$310, MATCH($C4263, Ingredients!$B$11:$B$310, 0)), "")="", "", IFERROR(INDEX(Ingredients!$AI$11:$AI$310, MATCH($C4263, Ingredients!$B$11:$B$310, 0)), "")))</f>
        <v/>
      </c>
      <c r="AT4263" s="120" t="str">
        <f t="shared" si="1006"/>
        <v/>
      </c>
      <c r="AV4263" s="90" t="str">
        <f t="shared" si="996"/>
        <v/>
      </c>
      <c r="AX4263" s="90" t="str">
        <f>IF($AV4263="", "", COUNTIF($AV$11:$AV$5010, "&lt;"&amp;$AV4263)+1+COUNTIF($AV$11:$AV4263, $AV4263)-1)</f>
        <v/>
      </c>
      <c r="AZ4263" s="111" t="str">
        <f>IF($B4263="", "", SUMIF('Shopping List'!$AV$11:$AV$25, $B4263, 'Shopping List'!$BN$11:$BN$25))</f>
        <v/>
      </c>
      <c r="BB4263" s="117" t="str">
        <f t="shared" si="1007"/>
        <v/>
      </c>
    </row>
    <row r="4264" spans="1:54" x14ac:dyDescent="0.25">
      <c r="A4264" s="4"/>
      <c r="B4264" s="37"/>
      <c r="C4264" s="124"/>
      <c r="D4264" s="39"/>
      <c r="E4264" s="125"/>
      <c r="F4264" s="48"/>
      <c r="G4264" s="4"/>
      <c r="H4264" s="4"/>
      <c r="I4264" s="95" t="str">
        <f>IF($C4264="", "", IF(IFERROR(INDEX(Ingredients!$C$11:$C$310, MATCH($C4264, Ingredients!$B$11:$B$310, 0)), "")="", "", IFERROR(INDEX(Ingredients!$C$11:$C$310, MATCH($C4264, Ingredients!$B$11:$B$310, 0)), "")))</f>
        <v/>
      </c>
      <c r="J4264" s="73" t="str">
        <f>IF($B4264="", "", IF(IFERROR(INDEX(Meals!$C$11:$C$260, MATCH($B4264, Meals!$B$11:$B$260, 0)), "")="", "", IFERROR(INDEX(Meals!$C$11:$C$260, MATCH($B4264, Meals!$B$11:$B$260, 0)), "")))</f>
        <v/>
      </c>
      <c r="K4264" s="4"/>
      <c r="L4264" s="72" t="str">
        <f t="shared" si="997"/>
        <v/>
      </c>
      <c r="M4264" s="73" t="str">
        <f t="shared" si="998"/>
        <v/>
      </c>
      <c r="N4264" s="4"/>
      <c r="O4264" s="78" t="str">
        <f t="shared" si="999"/>
        <v/>
      </c>
      <c r="P4264" s="79" t="str">
        <f t="shared" si="1000"/>
        <v/>
      </c>
      <c r="Q4264" s="4"/>
      <c r="R4264" s="90" t="str">
        <f t="shared" si="1001"/>
        <v/>
      </c>
      <c r="S4264" s="4"/>
      <c r="Y4264" s="18" t="str">
        <f t="shared" si="1002"/>
        <v/>
      </c>
      <c r="AA4264" s="18" t="str">
        <f t="shared" si="993"/>
        <v/>
      </c>
      <c r="AB4264" s="18" t="str">
        <f t="shared" si="994"/>
        <v/>
      </c>
      <c r="AC4264" s="18" t="str">
        <f t="shared" si="1003"/>
        <v/>
      </c>
      <c r="AD4264" s="18" t="str">
        <f t="shared" si="1003"/>
        <v/>
      </c>
      <c r="AE4264" s="18" t="str">
        <f t="shared" si="1004"/>
        <v/>
      </c>
      <c r="AG4264" s="95" t="str">
        <f>IF($C4264="", "", IF(IFERROR(INDEX(Ingredients!C$11:C$310, MATCH($C4264, Ingredients!$B$11:$B$310, 0)), "")="", "", IFERROR(INDEX(Ingredients!C$11:C$310, MATCH($C4264, Ingredients!$B$11:$B$310, 0)), "")))</f>
        <v/>
      </c>
      <c r="AH4264" s="105" t="str">
        <f>IF($C4264="", "", IF(IFERROR(INDEX(Ingredients!D$11:D$310, MATCH($C4264, Ingredients!$B$11:$B$310, 0)), "")="", "", IFERROR(INDEX(Ingredients!D$11:D$310, MATCH($C4264, Ingredients!$B$11:$B$310, 0)), "")))</f>
        <v/>
      </c>
      <c r="AI4264" s="106" t="str">
        <f>IF($C4264="", "", IF(IFERROR(INDEX(Ingredients!E$11:E$310, MATCH($C4264, Ingredients!$B$11:$B$310, 0)), "")="", "", IFERROR(INDEX(Ingredients!E$11:E$310, MATCH($C4264, Ingredients!$B$11:$B$310, 0)), "")))</f>
        <v/>
      </c>
      <c r="AJ4264" s="108" t="str">
        <f>IF($C4264="", "", IF(IFERROR(INDEX(Ingredients!F$11:F$310, MATCH($C4264, Ingredients!$B$11:$B$310, 0)), "")="", "", IFERROR(INDEX(Ingredients!F$11:F$310, MATCH($C4264, Ingredients!$B$11:$B$310, 0)), "")))</f>
        <v/>
      </c>
      <c r="AK4264" s="106" t="str">
        <f>IF($C4264="", "", IF(IFERROR(INDEX(Ingredients!G$11:G$310, MATCH($C4264, Ingredients!$B$11:$B$310, 0)), "")="", "", IFERROR(INDEX(Ingredients!G$11:G$310, MATCH($C4264, Ingredients!$B$11:$B$310, 0)), "")))</f>
        <v/>
      </c>
      <c r="AL4264" s="79" t="str">
        <f>IF($C4264="", "", IF(IFERROR(INDEX(Ingredients!H$11:H$310, MATCH($C4264, Ingredients!$B$11:$B$310, 0)), "")="", "", IFERROR(INDEX(Ingredients!H$11:H$310, MATCH($C4264, Ingredients!$B$11:$B$310, 0)), "")))</f>
        <v/>
      </c>
      <c r="AN4264" s="83" t="str">
        <f t="shared" si="995"/>
        <v/>
      </c>
      <c r="AP4264" s="114" t="str">
        <f t="shared" si="1005"/>
        <v/>
      </c>
      <c r="AR4264" s="117" t="str">
        <f>IF($C4264="", "", IF(IFERROR(INDEX(Ingredients!$AI$11:$AI$310, MATCH($C4264, Ingredients!$B$11:$B$310, 0)), "")="", "", IFERROR(INDEX(Ingredients!$AI$11:$AI$310, MATCH($C4264, Ingredients!$B$11:$B$310, 0)), "")))</f>
        <v/>
      </c>
      <c r="AT4264" s="120" t="str">
        <f t="shared" si="1006"/>
        <v/>
      </c>
      <c r="AV4264" s="90" t="str">
        <f t="shared" si="996"/>
        <v/>
      </c>
      <c r="AX4264" s="90" t="str">
        <f>IF($AV4264="", "", COUNTIF($AV$11:$AV$5010, "&lt;"&amp;$AV4264)+1+COUNTIF($AV$11:$AV4264, $AV4264)-1)</f>
        <v/>
      </c>
      <c r="AZ4264" s="111" t="str">
        <f>IF($B4264="", "", SUMIF('Shopping List'!$AV$11:$AV$25, $B4264, 'Shopping List'!$BN$11:$BN$25))</f>
        <v/>
      </c>
      <c r="BB4264" s="117" t="str">
        <f t="shared" si="1007"/>
        <v/>
      </c>
    </row>
    <row r="4265" spans="1:54" x14ac:dyDescent="0.25">
      <c r="A4265" s="4"/>
      <c r="B4265" s="37"/>
      <c r="C4265" s="124"/>
      <c r="D4265" s="39"/>
      <c r="E4265" s="125"/>
      <c r="F4265" s="48"/>
      <c r="G4265" s="4"/>
      <c r="H4265" s="4"/>
      <c r="I4265" s="95" t="str">
        <f>IF($C4265="", "", IF(IFERROR(INDEX(Ingredients!$C$11:$C$310, MATCH($C4265, Ingredients!$B$11:$B$310, 0)), "")="", "", IFERROR(INDEX(Ingredients!$C$11:$C$310, MATCH($C4265, Ingredients!$B$11:$B$310, 0)), "")))</f>
        <v/>
      </c>
      <c r="J4265" s="73" t="str">
        <f>IF($B4265="", "", IF(IFERROR(INDEX(Meals!$C$11:$C$260, MATCH($B4265, Meals!$B$11:$B$260, 0)), "")="", "", IFERROR(INDEX(Meals!$C$11:$C$260, MATCH($B4265, Meals!$B$11:$B$260, 0)), "")))</f>
        <v/>
      </c>
      <c r="K4265" s="4"/>
      <c r="L4265" s="72" t="str">
        <f t="shared" si="997"/>
        <v/>
      </c>
      <c r="M4265" s="73" t="str">
        <f t="shared" si="998"/>
        <v/>
      </c>
      <c r="N4265" s="4"/>
      <c r="O4265" s="78" t="str">
        <f t="shared" si="999"/>
        <v/>
      </c>
      <c r="P4265" s="79" t="str">
        <f t="shared" si="1000"/>
        <v/>
      </c>
      <c r="Q4265" s="4"/>
      <c r="R4265" s="90" t="str">
        <f t="shared" si="1001"/>
        <v/>
      </c>
      <c r="S4265" s="4"/>
      <c r="Y4265" s="18" t="str">
        <f t="shared" si="1002"/>
        <v/>
      </c>
      <c r="AA4265" s="18" t="str">
        <f t="shared" si="993"/>
        <v/>
      </c>
      <c r="AB4265" s="18" t="str">
        <f t="shared" si="994"/>
        <v/>
      </c>
      <c r="AC4265" s="18" t="str">
        <f t="shared" si="1003"/>
        <v/>
      </c>
      <c r="AD4265" s="18" t="str">
        <f t="shared" si="1003"/>
        <v/>
      </c>
      <c r="AE4265" s="18" t="str">
        <f t="shared" si="1004"/>
        <v/>
      </c>
      <c r="AG4265" s="95" t="str">
        <f>IF($C4265="", "", IF(IFERROR(INDEX(Ingredients!C$11:C$310, MATCH($C4265, Ingredients!$B$11:$B$310, 0)), "")="", "", IFERROR(INDEX(Ingredients!C$11:C$310, MATCH($C4265, Ingredients!$B$11:$B$310, 0)), "")))</f>
        <v/>
      </c>
      <c r="AH4265" s="105" t="str">
        <f>IF($C4265="", "", IF(IFERROR(INDEX(Ingredients!D$11:D$310, MATCH($C4265, Ingredients!$B$11:$B$310, 0)), "")="", "", IFERROR(INDEX(Ingredients!D$11:D$310, MATCH($C4265, Ingredients!$B$11:$B$310, 0)), "")))</f>
        <v/>
      </c>
      <c r="AI4265" s="106" t="str">
        <f>IF($C4265="", "", IF(IFERROR(INDEX(Ingredients!E$11:E$310, MATCH($C4265, Ingredients!$B$11:$B$310, 0)), "")="", "", IFERROR(INDEX(Ingredients!E$11:E$310, MATCH($C4265, Ingredients!$B$11:$B$310, 0)), "")))</f>
        <v/>
      </c>
      <c r="AJ4265" s="108" t="str">
        <f>IF($C4265="", "", IF(IFERROR(INDEX(Ingredients!F$11:F$310, MATCH($C4265, Ingredients!$B$11:$B$310, 0)), "")="", "", IFERROR(INDEX(Ingredients!F$11:F$310, MATCH($C4265, Ingredients!$B$11:$B$310, 0)), "")))</f>
        <v/>
      </c>
      <c r="AK4265" s="106" t="str">
        <f>IF($C4265="", "", IF(IFERROR(INDEX(Ingredients!G$11:G$310, MATCH($C4265, Ingredients!$B$11:$B$310, 0)), "")="", "", IFERROR(INDEX(Ingredients!G$11:G$310, MATCH($C4265, Ingredients!$B$11:$B$310, 0)), "")))</f>
        <v/>
      </c>
      <c r="AL4265" s="79" t="str">
        <f>IF($C4265="", "", IF(IFERROR(INDEX(Ingredients!H$11:H$310, MATCH($C4265, Ingredients!$B$11:$B$310, 0)), "")="", "", IFERROR(INDEX(Ingredients!H$11:H$310, MATCH($C4265, Ingredients!$B$11:$B$310, 0)), "")))</f>
        <v/>
      </c>
      <c r="AN4265" s="83" t="str">
        <f t="shared" si="995"/>
        <v/>
      </c>
      <c r="AP4265" s="114" t="str">
        <f t="shared" si="1005"/>
        <v/>
      </c>
      <c r="AR4265" s="117" t="str">
        <f>IF($C4265="", "", IF(IFERROR(INDEX(Ingredients!$AI$11:$AI$310, MATCH($C4265, Ingredients!$B$11:$B$310, 0)), "")="", "", IFERROR(INDEX(Ingredients!$AI$11:$AI$310, MATCH($C4265, Ingredients!$B$11:$B$310, 0)), "")))</f>
        <v/>
      </c>
      <c r="AT4265" s="120" t="str">
        <f t="shared" si="1006"/>
        <v/>
      </c>
      <c r="AV4265" s="90" t="str">
        <f t="shared" si="996"/>
        <v/>
      </c>
      <c r="AX4265" s="90" t="str">
        <f>IF($AV4265="", "", COUNTIF($AV$11:$AV$5010, "&lt;"&amp;$AV4265)+1+COUNTIF($AV$11:$AV4265, $AV4265)-1)</f>
        <v/>
      </c>
      <c r="AZ4265" s="111" t="str">
        <f>IF($B4265="", "", SUMIF('Shopping List'!$AV$11:$AV$25, $B4265, 'Shopping List'!$BN$11:$BN$25))</f>
        <v/>
      </c>
      <c r="BB4265" s="117" t="str">
        <f t="shared" si="1007"/>
        <v/>
      </c>
    </row>
    <row r="4266" spans="1:54" x14ac:dyDescent="0.25">
      <c r="A4266" s="4"/>
      <c r="B4266" s="37"/>
      <c r="C4266" s="124"/>
      <c r="D4266" s="39"/>
      <c r="E4266" s="125"/>
      <c r="F4266" s="48"/>
      <c r="G4266" s="4"/>
      <c r="H4266" s="4"/>
      <c r="I4266" s="95" t="str">
        <f>IF($C4266="", "", IF(IFERROR(INDEX(Ingredients!$C$11:$C$310, MATCH($C4266, Ingredients!$B$11:$B$310, 0)), "")="", "", IFERROR(INDEX(Ingredients!$C$11:$C$310, MATCH($C4266, Ingredients!$B$11:$B$310, 0)), "")))</f>
        <v/>
      </c>
      <c r="J4266" s="73" t="str">
        <f>IF($B4266="", "", IF(IFERROR(INDEX(Meals!$C$11:$C$260, MATCH($B4266, Meals!$B$11:$B$260, 0)), "")="", "", IFERROR(INDEX(Meals!$C$11:$C$260, MATCH($B4266, Meals!$B$11:$B$260, 0)), "")))</f>
        <v/>
      </c>
      <c r="K4266" s="4"/>
      <c r="L4266" s="72" t="str">
        <f t="shared" si="997"/>
        <v/>
      </c>
      <c r="M4266" s="73" t="str">
        <f t="shared" si="998"/>
        <v/>
      </c>
      <c r="N4266" s="4"/>
      <c r="O4266" s="78" t="str">
        <f t="shared" si="999"/>
        <v/>
      </c>
      <c r="P4266" s="79" t="str">
        <f t="shared" si="1000"/>
        <v/>
      </c>
      <c r="Q4266" s="4"/>
      <c r="R4266" s="90" t="str">
        <f t="shared" si="1001"/>
        <v/>
      </c>
      <c r="S4266" s="4"/>
      <c r="Y4266" s="18" t="str">
        <f t="shared" si="1002"/>
        <v/>
      </c>
      <c r="AA4266" s="18" t="str">
        <f t="shared" si="993"/>
        <v/>
      </c>
      <c r="AB4266" s="18" t="str">
        <f t="shared" si="994"/>
        <v/>
      </c>
      <c r="AC4266" s="18" t="str">
        <f t="shared" si="1003"/>
        <v/>
      </c>
      <c r="AD4266" s="18" t="str">
        <f t="shared" si="1003"/>
        <v/>
      </c>
      <c r="AE4266" s="18" t="str">
        <f t="shared" si="1004"/>
        <v/>
      </c>
      <c r="AG4266" s="95" t="str">
        <f>IF($C4266="", "", IF(IFERROR(INDEX(Ingredients!C$11:C$310, MATCH($C4266, Ingredients!$B$11:$B$310, 0)), "")="", "", IFERROR(INDEX(Ingredients!C$11:C$310, MATCH($C4266, Ingredients!$B$11:$B$310, 0)), "")))</f>
        <v/>
      </c>
      <c r="AH4266" s="105" t="str">
        <f>IF($C4266="", "", IF(IFERROR(INDEX(Ingredients!D$11:D$310, MATCH($C4266, Ingredients!$B$11:$B$310, 0)), "")="", "", IFERROR(INDEX(Ingredients!D$11:D$310, MATCH($C4266, Ingredients!$B$11:$B$310, 0)), "")))</f>
        <v/>
      </c>
      <c r="AI4266" s="106" t="str">
        <f>IF($C4266="", "", IF(IFERROR(INDEX(Ingredients!E$11:E$310, MATCH($C4266, Ingredients!$B$11:$B$310, 0)), "")="", "", IFERROR(INDEX(Ingredients!E$11:E$310, MATCH($C4266, Ingredients!$B$11:$B$310, 0)), "")))</f>
        <v/>
      </c>
      <c r="AJ4266" s="108" t="str">
        <f>IF($C4266="", "", IF(IFERROR(INDEX(Ingredients!F$11:F$310, MATCH($C4266, Ingredients!$B$11:$B$310, 0)), "")="", "", IFERROR(INDEX(Ingredients!F$11:F$310, MATCH($C4266, Ingredients!$B$11:$B$310, 0)), "")))</f>
        <v/>
      </c>
      <c r="AK4266" s="106" t="str">
        <f>IF($C4266="", "", IF(IFERROR(INDEX(Ingredients!G$11:G$310, MATCH($C4266, Ingredients!$B$11:$B$310, 0)), "")="", "", IFERROR(INDEX(Ingredients!G$11:G$310, MATCH($C4266, Ingredients!$B$11:$B$310, 0)), "")))</f>
        <v/>
      </c>
      <c r="AL4266" s="79" t="str">
        <f>IF($C4266="", "", IF(IFERROR(INDEX(Ingredients!H$11:H$310, MATCH($C4266, Ingredients!$B$11:$B$310, 0)), "")="", "", IFERROR(INDEX(Ingredients!H$11:H$310, MATCH($C4266, Ingredients!$B$11:$B$310, 0)), "")))</f>
        <v/>
      </c>
      <c r="AN4266" s="83" t="str">
        <f t="shared" si="995"/>
        <v/>
      </c>
      <c r="AP4266" s="114" t="str">
        <f t="shared" si="1005"/>
        <v/>
      </c>
      <c r="AR4266" s="117" t="str">
        <f>IF($C4266="", "", IF(IFERROR(INDEX(Ingredients!$AI$11:$AI$310, MATCH($C4266, Ingredients!$B$11:$B$310, 0)), "")="", "", IFERROR(INDEX(Ingredients!$AI$11:$AI$310, MATCH($C4266, Ingredients!$B$11:$B$310, 0)), "")))</f>
        <v/>
      </c>
      <c r="AT4266" s="120" t="str">
        <f t="shared" si="1006"/>
        <v/>
      </c>
      <c r="AV4266" s="90" t="str">
        <f t="shared" si="996"/>
        <v/>
      </c>
      <c r="AX4266" s="90" t="str">
        <f>IF($AV4266="", "", COUNTIF($AV$11:$AV$5010, "&lt;"&amp;$AV4266)+1+COUNTIF($AV$11:$AV4266, $AV4266)-1)</f>
        <v/>
      </c>
      <c r="AZ4266" s="111" t="str">
        <f>IF($B4266="", "", SUMIF('Shopping List'!$AV$11:$AV$25, $B4266, 'Shopping List'!$BN$11:$BN$25))</f>
        <v/>
      </c>
      <c r="BB4266" s="117" t="str">
        <f t="shared" si="1007"/>
        <v/>
      </c>
    </row>
    <row r="4267" spans="1:54" x14ac:dyDescent="0.25">
      <c r="A4267" s="4"/>
      <c r="B4267" s="37"/>
      <c r="C4267" s="124"/>
      <c r="D4267" s="39"/>
      <c r="E4267" s="125"/>
      <c r="F4267" s="48"/>
      <c r="G4267" s="4"/>
      <c r="H4267" s="4"/>
      <c r="I4267" s="95" t="str">
        <f>IF($C4267="", "", IF(IFERROR(INDEX(Ingredients!$C$11:$C$310, MATCH($C4267, Ingredients!$B$11:$B$310, 0)), "")="", "", IFERROR(INDEX(Ingredients!$C$11:$C$310, MATCH($C4267, Ingredients!$B$11:$B$310, 0)), "")))</f>
        <v/>
      </c>
      <c r="J4267" s="73" t="str">
        <f>IF($B4267="", "", IF(IFERROR(INDEX(Meals!$C$11:$C$260, MATCH($B4267, Meals!$B$11:$B$260, 0)), "")="", "", IFERROR(INDEX(Meals!$C$11:$C$260, MATCH($B4267, Meals!$B$11:$B$260, 0)), "")))</f>
        <v/>
      </c>
      <c r="K4267" s="4"/>
      <c r="L4267" s="72" t="str">
        <f t="shared" si="997"/>
        <v/>
      </c>
      <c r="M4267" s="73" t="str">
        <f t="shared" si="998"/>
        <v/>
      </c>
      <c r="N4267" s="4"/>
      <c r="O4267" s="78" t="str">
        <f t="shared" si="999"/>
        <v/>
      </c>
      <c r="P4267" s="79" t="str">
        <f t="shared" si="1000"/>
        <v/>
      </c>
      <c r="Q4267" s="4"/>
      <c r="R4267" s="90" t="str">
        <f t="shared" si="1001"/>
        <v/>
      </c>
      <c r="S4267" s="4"/>
      <c r="Y4267" s="18" t="str">
        <f t="shared" si="1002"/>
        <v/>
      </c>
      <c r="AA4267" s="18" t="str">
        <f t="shared" si="993"/>
        <v/>
      </c>
      <c r="AB4267" s="18" t="str">
        <f t="shared" si="994"/>
        <v/>
      </c>
      <c r="AC4267" s="18" t="str">
        <f t="shared" si="1003"/>
        <v/>
      </c>
      <c r="AD4267" s="18" t="str">
        <f t="shared" si="1003"/>
        <v/>
      </c>
      <c r="AE4267" s="18" t="str">
        <f t="shared" si="1004"/>
        <v/>
      </c>
      <c r="AG4267" s="95" t="str">
        <f>IF($C4267="", "", IF(IFERROR(INDEX(Ingredients!C$11:C$310, MATCH($C4267, Ingredients!$B$11:$B$310, 0)), "")="", "", IFERROR(INDEX(Ingredients!C$11:C$310, MATCH($C4267, Ingredients!$B$11:$B$310, 0)), "")))</f>
        <v/>
      </c>
      <c r="AH4267" s="105" t="str">
        <f>IF($C4267="", "", IF(IFERROR(INDEX(Ingredients!D$11:D$310, MATCH($C4267, Ingredients!$B$11:$B$310, 0)), "")="", "", IFERROR(INDEX(Ingredients!D$11:D$310, MATCH($C4267, Ingredients!$B$11:$B$310, 0)), "")))</f>
        <v/>
      </c>
      <c r="AI4267" s="106" t="str">
        <f>IF($C4267="", "", IF(IFERROR(INDEX(Ingredients!E$11:E$310, MATCH($C4267, Ingredients!$B$11:$B$310, 0)), "")="", "", IFERROR(INDEX(Ingredients!E$11:E$310, MATCH($C4267, Ingredients!$B$11:$B$310, 0)), "")))</f>
        <v/>
      </c>
      <c r="AJ4267" s="108" t="str">
        <f>IF($C4267="", "", IF(IFERROR(INDEX(Ingredients!F$11:F$310, MATCH($C4267, Ingredients!$B$11:$B$310, 0)), "")="", "", IFERROR(INDEX(Ingredients!F$11:F$310, MATCH($C4267, Ingredients!$B$11:$B$310, 0)), "")))</f>
        <v/>
      </c>
      <c r="AK4267" s="106" t="str">
        <f>IF($C4267="", "", IF(IFERROR(INDEX(Ingredients!G$11:G$310, MATCH($C4267, Ingredients!$B$11:$B$310, 0)), "")="", "", IFERROR(INDEX(Ingredients!G$11:G$310, MATCH($C4267, Ingredients!$B$11:$B$310, 0)), "")))</f>
        <v/>
      </c>
      <c r="AL4267" s="79" t="str">
        <f>IF($C4267="", "", IF(IFERROR(INDEX(Ingredients!H$11:H$310, MATCH($C4267, Ingredients!$B$11:$B$310, 0)), "")="", "", IFERROR(INDEX(Ingredients!H$11:H$310, MATCH($C4267, Ingredients!$B$11:$B$310, 0)), "")))</f>
        <v/>
      </c>
      <c r="AN4267" s="83" t="str">
        <f t="shared" si="995"/>
        <v/>
      </c>
      <c r="AP4267" s="114" t="str">
        <f t="shared" si="1005"/>
        <v/>
      </c>
      <c r="AR4267" s="117" t="str">
        <f>IF($C4267="", "", IF(IFERROR(INDEX(Ingredients!$AI$11:$AI$310, MATCH($C4267, Ingredients!$B$11:$B$310, 0)), "")="", "", IFERROR(INDEX(Ingredients!$AI$11:$AI$310, MATCH($C4267, Ingredients!$B$11:$B$310, 0)), "")))</f>
        <v/>
      </c>
      <c r="AT4267" s="120" t="str">
        <f t="shared" si="1006"/>
        <v/>
      </c>
      <c r="AV4267" s="90" t="str">
        <f t="shared" si="996"/>
        <v/>
      </c>
      <c r="AX4267" s="90" t="str">
        <f>IF($AV4267="", "", COUNTIF($AV$11:$AV$5010, "&lt;"&amp;$AV4267)+1+COUNTIF($AV$11:$AV4267, $AV4267)-1)</f>
        <v/>
      </c>
      <c r="AZ4267" s="111" t="str">
        <f>IF($B4267="", "", SUMIF('Shopping List'!$AV$11:$AV$25, $B4267, 'Shopping List'!$BN$11:$BN$25))</f>
        <v/>
      </c>
      <c r="BB4267" s="117" t="str">
        <f t="shared" si="1007"/>
        <v/>
      </c>
    </row>
    <row r="4268" spans="1:54" x14ac:dyDescent="0.25">
      <c r="A4268" s="4"/>
      <c r="B4268" s="37"/>
      <c r="C4268" s="124"/>
      <c r="D4268" s="39"/>
      <c r="E4268" s="125"/>
      <c r="F4268" s="48"/>
      <c r="G4268" s="4"/>
      <c r="H4268" s="4"/>
      <c r="I4268" s="95" t="str">
        <f>IF($C4268="", "", IF(IFERROR(INDEX(Ingredients!$C$11:$C$310, MATCH($C4268, Ingredients!$B$11:$B$310, 0)), "")="", "", IFERROR(INDEX(Ingredients!$C$11:$C$310, MATCH($C4268, Ingredients!$B$11:$B$310, 0)), "")))</f>
        <v/>
      </c>
      <c r="J4268" s="73" t="str">
        <f>IF($B4268="", "", IF(IFERROR(INDEX(Meals!$C$11:$C$260, MATCH($B4268, Meals!$B$11:$B$260, 0)), "")="", "", IFERROR(INDEX(Meals!$C$11:$C$260, MATCH($B4268, Meals!$B$11:$B$260, 0)), "")))</f>
        <v/>
      </c>
      <c r="K4268" s="4"/>
      <c r="L4268" s="72" t="str">
        <f t="shared" si="997"/>
        <v/>
      </c>
      <c r="M4268" s="73" t="str">
        <f t="shared" si="998"/>
        <v/>
      </c>
      <c r="N4268" s="4"/>
      <c r="O4268" s="78" t="str">
        <f t="shared" si="999"/>
        <v/>
      </c>
      <c r="P4268" s="79" t="str">
        <f t="shared" si="1000"/>
        <v/>
      </c>
      <c r="Q4268" s="4"/>
      <c r="R4268" s="90" t="str">
        <f t="shared" si="1001"/>
        <v/>
      </c>
      <c r="S4268" s="4"/>
      <c r="Y4268" s="18" t="str">
        <f t="shared" si="1002"/>
        <v/>
      </c>
      <c r="AA4268" s="18" t="str">
        <f t="shared" si="993"/>
        <v/>
      </c>
      <c r="AB4268" s="18" t="str">
        <f t="shared" si="994"/>
        <v/>
      </c>
      <c r="AC4268" s="18" t="str">
        <f t="shared" si="1003"/>
        <v/>
      </c>
      <c r="AD4268" s="18" t="str">
        <f t="shared" si="1003"/>
        <v/>
      </c>
      <c r="AE4268" s="18" t="str">
        <f t="shared" si="1004"/>
        <v/>
      </c>
      <c r="AG4268" s="95" t="str">
        <f>IF($C4268="", "", IF(IFERROR(INDEX(Ingredients!C$11:C$310, MATCH($C4268, Ingredients!$B$11:$B$310, 0)), "")="", "", IFERROR(INDEX(Ingredients!C$11:C$310, MATCH($C4268, Ingredients!$B$11:$B$310, 0)), "")))</f>
        <v/>
      </c>
      <c r="AH4268" s="105" t="str">
        <f>IF($C4268="", "", IF(IFERROR(INDEX(Ingredients!D$11:D$310, MATCH($C4268, Ingredients!$B$11:$B$310, 0)), "")="", "", IFERROR(INDEX(Ingredients!D$11:D$310, MATCH($C4268, Ingredients!$B$11:$B$310, 0)), "")))</f>
        <v/>
      </c>
      <c r="AI4268" s="106" t="str">
        <f>IF($C4268="", "", IF(IFERROR(INDEX(Ingredients!E$11:E$310, MATCH($C4268, Ingredients!$B$11:$B$310, 0)), "")="", "", IFERROR(INDEX(Ingredients!E$11:E$310, MATCH($C4268, Ingredients!$B$11:$B$310, 0)), "")))</f>
        <v/>
      </c>
      <c r="AJ4268" s="108" t="str">
        <f>IF($C4268="", "", IF(IFERROR(INDEX(Ingredients!F$11:F$310, MATCH($C4268, Ingredients!$B$11:$B$310, 0)), "")="", "", IFERROR(INDEX(Ingredients!F$11:F$310, MATCH($C4268, Ingredients!$B$11:$B$310, 0)), "")))</f>
        <v/>
      </c>
      <c r="AK4268" s="106" t="str">
        <f>IF($C4268="", "", IF(IFERROR(INDEX(Ingredients!G$11:G$310, MATCH($C4268, Ingredients!$B$11:$B$310, 0)), "")="", "", IFERROR(INDEX(Ingredients!G$11:G$310, MATCH($C4268, Ingredients!$B$11:$B$310, 0)), "")))</f>
        <v/>
      </c>
      <c r="AL4268" s="79" t="str">
        <f>IF($C4268="", "", IF(IFERROR(INDEX(Ingredients!H$11:H$310, MATCH($C4268, Ingredients!$B$11:$B$310, 0)), "")="", "", IFERROR(INDEX(Ingredients!H$11:H$310, MATCH($C4268, Ingredients!$B$11:$B$310, 0)), "")))</f>
        <v/>
      </c>
      <c r="AN4268" s="83" t="str">
        <f t="shared" si="995"/>
        <v/>
      </c>
      <c r="AP4268" s="114" t="str">
        <f t="shared" si="1005"/>
        <v/>
      </c>
      <c r="AR4268" s="117" t="str">
        <f>IF($C4268="", "", IF(IFERROR(INDEX(Ingredients!$AI$11:$AI$310, MATCH($C4268, Ingredients!$B$11:$B$310, 0)), "")="", "", IFERROR(INDEX(Ingredients!$AI$11:$AI$310, MATCH($C4268, Ingredients!$B$11:$B$310, 0)), "")))</f>
        <v/>
      </c>
      <c r="AT4268" s="120" t="str">
        <f t="shared" si="1006"/>
        <v/>
      </c>
      <c r="AV4268" s="90" t="str">
        <f t="shared" si="996"/>
        <v/>
      </c>
      <c r="AX4268" s="90" t="str">
        <f>IF($AV4268="", "", COUNTIF($AV$11:$AV$5010, "&lt;"&amp;$AV4268)+1+COUNTIF($AV$11:$AV4268, $AV4268)-1)</f>
        <v/>
      </c>
      <c r="AZ4268" s="111" t="str">
        <f>IF($B4268="", "", SUMIF('Shopping List'!$AV$11:$AV$25, $B4268, 'Shopping List'!$BN$11:$BN$25))</f>
        <v/>
      </c>
      <c r="BB4268" s="117" t="str">
        <f t="shared" si="1007"/>
        <v/>
      </c>
    </row>
    <row r="4269" spans="1:54" x14ac:dyDescent="0.25">
      <c r="A4269" s="4"/>
      <c r="B4269" s="37"/>
      <c r="C4269" s="124"/>
      <c r="D4269" s="39"/>
      <c r="E4269" s="125"/>
      <c r="F4269" s="48"/>
      <c r="G4269" s="4"/>
      <c r="H4269" s="4"/>
      <c r="I4269" s="95" t="str">
        <f>IF($C4269="", "", IF(IFERROR(INDEX(Ingredients!$C$11:$C$310, MATCH($C4269, Ingredients!$B$11:$B$310, 0)), "")="", "", IFERROR(INDEX(Ingredients!$C$11:$C$310, MATCH($C4269, Ingredients!$B$11:$B$310, 0)), "")))</f>
        <v/>
      </c>
      <c r="J4269" s="73" t="str">
        <f>IF($B4269="", "", IF(IFERROR(INDEX(Meals!$C$11:$C$260, MATCH($B4269, Meals!$B$11:$B$260, 0)), "")="", "", IFERROR(INDEX(Meals!$C$11:$C$260, MATCH($B4269, Meals!$B$11:$B$260, 0)), "")))</f>
        <v/>
      </c>
      <c r="K4269" s="4"/>
      <c r="L4269" s="72" t="str">
        <f t="shared" si="997"/>
        <v/>
      </c>
      <c r="M4269" s="73" t="str">
        <f t="shared" si="998"/>
        <v/>
      </c>
      <c r="N4269" s="4"/>
      <c r="O4269" s="78" t="str">
        <f t="shared" si="999"/>
        <v/>
      </c>
      <c r="P4269" s="79" t="str">
        <f t="shared" si="1000"/>
        <v/>
      </c>
      <c r="Q4269" s="4"/>
      <c r="R4269" s="90" t="str">
        <f t="shared" si="1001"/>
        <v/>
      </c>
      <c r="S4269" s="4"/>
      <c r="Y4269" s="18" t="str">
        <f t="shared" si="1002"/>
        <v/>
      </c>
      <c r="AA4269" s="18" t="str">
        <f t="shared" si="993"/>
        <v/>
      </c>
      <c r="AB4269" s="18" t="str">
        <f t="shared" si="994"/>
        <v/>
      </c>
      <c r="AC4269" s="18" t="str">
        <f t="shared" si="1003"/>
        <v/>
      </c>
      <c r="AD4269" s="18" t="str">
        <f t="shared" si="1003"/>
        <v/>
      </c>
      <c r="AE4269" s="18" t="str">
        <f t="shared" si="1004"/>
        <v/>
      </c>
      <c r="AG4269" s="95" t="str">
        <f>IF($C4269="", "", IF(IFERROR(INDEX(Ingredients!C$11:C$310, MATCH($C4269, Ingredients!$B$11:$B$310, 0)), "")="", "", IFERROR(INDEX(Ingredients!C$11:C$310, MATCH($C4269, Ingredients!$B$11:$B$310, 0)), "")))</f>
        <v/>
      </c>
      <c r="AH4269" s="105" t="str">
        <f>IF($C4269="", "", IF(IFERROR(INDEX(Ingredients!D$11:D$310, MATCH($C4269, Ingredients!$B$11:$B$310, 0)), "")="", "", IFERROR(INDEX(Ingredients!D$11:D$310, MATCH($C4269, Ingredients!$B$11:$B$310, 0)), "")))</f>
        <v/>
      </c>
      <c r="AI4269" s="106" t="str">
        <f>IF($C4269="", "", IF(IFERROR(INDEX(Ingredients!E$11:E$310, MATCH($C4269, Ingredients!$B$11:$B$310, 0)), "")="", "", IFERROR(INDEX(Ingredients!E$11:E$310, MATCH($C4269, Ingredients!$B$11:$B$310, 0)), "")))</f>
        <v/>
      </c>
      <c r="AJ4269" s="108" t="str">
        <f>IF($C4269="", "", IF(IFERROR(INDEX(Ingredients!F$11:F$310, MATCH($C4269, Ingredients!$B$11:$B$310, 0)), "")="", "", IFERROR(INDEX(Ingredients!F$11:F$310, MATCH($C4269, Ingredients!$B$11:$B$310, 0)), "")))</f>
        <v/>
      </c>
      <c r="AK4269" s="106" t="str">
        <f>IF($C4269="", "", IF(IFERROR(INDEX(Ingredients!G$11:G$310, MATCH($C4269, Ingredients!$B$11:$B$310, 0)), "")="", "", IFERROR(INDEX(Ingredients!G$11:G$310, MATCH($C4269, Ingredients!$B$11:$B$310, 0)), "")))</f>
        <v/>
      </c>
      <c r="AL4269" s="79" t="str">
        <f>IF($C4269="", "", IF(IFERROR(INDEX(Ingredients!H$11:H$310, MATCH($C4269, Ingredients!$B$11:$B$310, 0)), "")="", "", IFERROR(INDEX(Ingredients!H$11:H$310, MATCH($C4269, Ingredients!$B$11:$B$310, 0)), "")))</f>
        <v/>
      </c>
      <c r="AN4269" s="83" t="str">
        <f t="shared" si="995"/>
        <v/>
      </c>
      <c r="AP4269" s="114" t="str">
        <f t="shared" si="1005"/>
        <v/>
      </c>
      <c r="AR4269" s="117" t="str">
        <f>IF($C4269="", "", IF(IFERROR(INDEX(Ingredients!$AI$11:$AI$310, MATCH($C4269, Ingredients!$B$11:$B$310, 0)), "")="", "", IFERROR(INDEX(Ingredients!$AI$11:$AI$310, MATCH($C4269, Ingredients!$B$11:$B$310, 0)), "")))</f>
        <v/>
      </c>
      <c r="AT4269" s="120" t="str">
        <f t="shared" si="1006"/>
        <v/>
      </c>
      <c r="AV4269" s="90" t="str">
        <f t="shared" si="996"/>
        <v/>
      </c>
      <c r="AX4269" s="90" t="str">
        <f>IF($AV4269="", "", COUNTIF($AV$11:$AV$5010, "&lt;"&amp;$AV4269)+1+COUNTIF($AV$11:$AV4269, $AV4269)-1)</f>
        <v/>
      </c>
      <c r="AZ4269" s="111" t="str">
        <f>IF($B4269="", "", SUMIF('Shopping List'!$AV$11:$AV$25, $B4269, 'Shopping List'!$BN$11:$BN$25))</f>
        <v/>
      </c>
      <c r="BB4269" s="117" t="str">
        <f t="shared" si="1007"/>
        <v/>
      </c>
    </row>
    <row r="4270" spans="1:54" x14ac:dyDescent="0.25">
      <c r="A4270" s="4"/>
      <c r="B4270" s="37"/>
      <c r="C4270" s="124"/>
      <c r="D4270" s="39"/>
      <c r="E4270" s="125"/>
      <c r="F4270" s="48"/>
      <c r="G4270" s="4"/>
      <c r="H4270" s="4"/>
      <c r="I4270" s="95" t="str">
        <f>IF($C4270="", "", IF(IFERROR(INDEX(Ingredients!$C$11:$C$310, MATCH($C4270, Ingredients!$B$11:$B$310, 0)), "")="", "", IFERROR(INDEX(Ingredients!$C$11:$C$310, MATCH($C4270, Ingredients!$B$11:$B$310, 0)), "")))</f>
        <v/>
      </c>
      <c r="J4270" s="73" t="str">
        <f>IF($B4270="", "", IF(IFERROR(INDEX(Meals!$C$11:$C$260, MATCH($B4270, Meals!$B$11:$B$260, 0)), "")="", "", IFERROR(INDEX(Meals!$C$11:$C$260, MATCH($B4270, Meals!$B$11:$B$260, 0)), "")))</f>
        <v/>
      </c>
      <c r="K4270" s="4"/>
      <c r="L4270" s="72" t="str">
        <f t="shared" si="997"/>
        <v/>
      </c>
      <c r="M4270" s="73" t="str">
        <f t="shared" si="998"/>
        <v/>
      </c>
      <c r="N4270" s="4"/>
      <c r="O4270" s="78" t="str">
        <f t="shared" si="999"/>
        <v/>
      </c>
      <c r="P4270" s="79" t="str">
        <f t="shared" si="1000"/>
        <v/>
      </c>
      <c r="Q4270" s="4"/>
      <c r="R4270" s="90" t="str">
        <f t="shared" si="1001"/>
        <v/>
      </c>
      <c r="S4270" s="4"/>
      <c r="Y4270" s="18" t="str">
        <f t="shared" si="1002"/>
        <v/>
      </c>
      <c r="AA4270" s="18" t="str">
        <f t="shared" si="993"/>
        <v/>
      </c>
      <c r="AB4270" s="18" t="str">
        <f t="shared" si="994"/>
        <v/>
      </c>
      <c r="AC4270" s="18" t="str">
        <f t="shared" si="1003"/>
        <v/>
      </c>
      <c r="AD4270" s="18" t="str">
        <f t="shared" si="1003"/>
        <v/>
      </c>
      <c r="AE4270" s="18" t="str">
        <f t="shared" si="1004"/>
        <v/>
      </c>
      <c r="AG4270" s="95" t="str">
        <f>IF($C4270="", "", IF(IFERROR(INDEX(Ingredients!C$11:C$310, MATCH($C4270, Ingredients!$B$11:$B$310, 0)), "")="", "", IFERROR(INDEX(Ingredients!C$11:C$310, MATCH($C4270, Ingredients!$B$11:$B$310, 0)), "")))</f>
        <v/>
      </c>
      <c r="AH4270" s="105" t="str">
        <f>IF($C4270="", "", IF(IFERROR(INDEX(Ingredients!D$11:D$310, MATCH($C4270, Ingredients!$B$11:$B$310, 0)), "")="", "", IFERROR(INDEX(Ingredients!D$11:D$310, MATCH($C4270, Ingredients!$B$11:$B$310, 0)), "")))</f>
        <v/>
      </c>
      <c r="AI4270" s="106" t="str">
        <f>IF($C4270="", "", IF(IFERROR(INDEX(Ingredients!E$11:E$310, MATCH($C4270, Ingredients!$B$11:$B$310, 0)), "")="", "", IFERROR(INDEX(Ingredients!E$11:E$310, MATCH($C4270, Ingredients!$B$11:$B$310, 0)), "")))</f>
        <v/>
      </c>
      <c r="AJ4270" s="108" t="str">
        <f>IF($C4270="", "", IF(IFERROR(INDEX(Ingredients!F$11:F$310, MATCH($C4270, Ingredients!$B$11:$B$310, 0)), "")="", "", IFERROR(INDEX(Ingredients!F$11:F$310, MATCH($C4270, Ingredients!$B$11:$B$310, 0)), "")))</f>
        <v/>
      </c>
      <c r="AK4270" s="106" t="str">
        <f>IF($C4270="", "", IF(IFERROR(INDEX(Ingredients!G$11:G$310, MATCH($C4270, Ingredients!$B$11:$B$310, 0)), "")="", "", IFERROR(INDEX(Ingredients!G$11:G$310, MATCH($C4270, Ingredients!$B$11:$B$310, 0)), "")))</f>
        <v/>
      </c>
      <c r="AL4270" s="79" t="str">
        <f>IF($C4270="", "", IF(IFERROR(INDEX(Ingredients!H$11:H$310, MATCH($C4270, Ingredients!$B$11:$B$310, 0)), "")="", "", IFERROR(INDEX(Ingredients!H$11:H$310, MATCH($C4270, Ingredients!$B$11:$B$310, 0)), "")))</f>
        <v/>
      </c>
      <c r="AN4270" s="83" t="str">
        <f t="shared" si="995"/>
        <v/>
      </c>
      <c r="AP4270" s="114" t="str">
        <f t="shared" si="1005"/>
        <v/>
      </c>
      <c r="AR4270" s="117" t="str">
        <f>IF($C4270="", "", IF(IFERROR(INDEX(Ingredients!$AI$11:$AI$310, MATCH($C4270, Ingredients!$B$11:$B$310, 0)), "")="", "", IFERROR(INDEX(Ingredients!$AI$11:$AI$310, MATCH($C4270, Ingredients!$B$11:$B$310, 0)), "")))</f>
        <v/>
      </c>
      <c r="AT4270" s="120" t="str">
        <f t="shared" si="1006"/>
        <v/>
      </c>
      <c r="AV4270" s="90" t="str">
        <f t="shared" si="996"/>
        <v/>
      </c>
      <c r="AX4270" s="90" t="str">
        <f>IF($AV4270="", "", COUNTIF($AV$11:$AV$5010, "&lt;"&amp;$AV4270)+1+COUNTIF($AV$11:$AV4270, $AV4270)-1)</f>
        <v/>
      </c>
      <c r="AZ4270" s="111" t="str">
        <f>IF($B4270="", "", SUMIF('Shopping List'!$AV$11:$AV$25, $B4270, 'Shopping List'!$BN$11:$BN$25))</f>
        <v/>
      </c>
      <c r="BB4270" s="117" t="str">
        <f t="shared" si="1007"/>
        <v/>
      </c>
    </row>
    <row r="4271" spans="1:54" x14ac:dyDescent="0.25">
      <c r="A4271" s="4"/>
      <c r="B4271" s="37"/>
      <c r="C4271" s="124"/>
      <c r="D4271" s="39"/>
      <c r="E4271" s="125"/>
      <c r="F4271" s="48"/>
      <c r="G4271" s="4"/>
      <c r="H4271" s="4"/>
      <c r="I4271" s="95" t="str">
        <f>IF($C4271="", "", IF(IFERROR(INDEX(Ingredients!$C$11:$C$310, MATCH($C4271, Ingredients!$B$11:$B$310, 0)), "")="", "", IFERROR(INDEX(Ingredients!$C$11:$C$310, MATCH($C4271, Ingredients!$B$11:$B$310, 0)), "")))</f>
        <v/>
      </c>
      <c r="J4271" s="73" t="str">
        <f>IF($B4271="", "", IF(IFERROR(INDEX(Meals!$C$11:$C$260, MATCH($B4271, Meals!$B$11:$B$260, 0)), "")="", "", IFERROR(INDEX(Meals!$C$11:$C$260, MATCH($B4271, Meals!$B$11:$B$260, 0)), "")))</f>
        <v/>
      </c>
      <c r="K4271" s="4"/>
      <c r="L4271" s="72" t="str">
        <f t="shared" si="997"/>
        <v/>
      </c>
      <c r="M4271" s="73" t="str">
        <f t="shared" si="998"/>
        <v/>
      </c>
      <c r="N4271" s="4"/>
      <c r="O4271" s="78" t="str">
        <f t="shared" si="999"/>
        <v/>
      </c>
      <c r="P4271" s="79" t="str">
        <f t="shared" si="1000"/>
        <v/>
      </c>
      <c r="Q4271" s="4"/>
      <c r="R4271" s="90" t="str">
        <f t="shared" si="1001"/>
        <v/>
      </c>
      <c r="S4271" s="4"/>
      <c r="Y4271" s="18" t="str">
        <f t="shared" si="1002"/>
        <v/>
      </c>
      <c r="AA4271" s="18" t="str">
        <f t="shared" si="993"/>
        <v/>
      </c>
      <c r="AB4271" s="18" t="str">
        <f t="shared" si="994"/>
        <v/>
      </c>
      <c r="AC4271" s="18" t="str">
        <f t="shared" si="1003"/>
        <v/>
      </c>
      <c r="AD4271" s="18" t="str">
        <f t="shared" si="1003"/>
        <v/>
      </c>
      <c r="AE4271" s="18" t="str">
        <f t="shared" si="1004"/>
        <v/>
      </c>
      <c r="AG4271" s="95" t="str">
        <f>IF($C4271="", "", IF(IFERROR(INDEX(Ingredients!C$11:C$310, MATCH($C4271, Ingredients!$B$11:$B$310, 0)), "")="", "", IFERROR(INDEX(Ingredients!C$11:C$310, MATCH($C4271, Ingredients!$B$11:$B$310, 0)), "")))</f>
        <v/>
      </c>
      <c r="AH4271" s="105" t="str">
        <f>IF($C4271="", "", IF(IFERROR(INDEX(Ingredients!D$11:D$310, MATCH($C4271, Ingredients!$B$11:$B$310, 0)), "")="", "", IFERROR(INDEX(Ingredients!D$11:D$310, MATCH($C4271, Ingredients!$B$11:$B$310, 0)), "")))</f>
        <v/>
      </c>
      <c r="AI4271" s="106" t="str">
        <f>IF($C4271="", "", IF(IFERROR(INDEX(Ingredients!E$11:E$310, MATCH($C4271, Ingredients!$B$11:$B$310, 0)), "")="", "", IFERROR(INDEX(Ingredients!E$11:E$310, MATCH($C4271, Ingredients!$B$11:$B$310, 0)), "")))</f>
        <v/>
      </c>
      <c r="AJ4271" s="108" t="str">
        <f>IF($C4271="", "", IF(IFERROR(INDEX(Ingredients!F$11:F$310, MATCH($C4271, Ingredients!$B$11:$B$310, 0)), "")="", "", IFERROR(INDEX(Ingredients!F$11:F$310, MATCH($C4271, Ingredients!$B$11:$B$310, 0)), "")))</f>
        <v/>
      </c>
      <c r="AK4271" s="106" t="str">
        <f>IF($C4271="", "", IF(IFERROR(INDEX(Ingredients!G$11:G$310, MATCH($C4271, Ingredients!$B$11:$B$310, 0)), "")="", "", IFERROR(INDEX(Ingredients!G$11:G$310, MATCH($C4271, Ingredients!$B$11:$B$310, 0)), "")))</f>
        <v/>
      </c>
      <c r="AL4271" s="79" t="str">
        <f>IF($C4271="", "", IF(IFERROR(INDEX(Ingredients!H$11:H$310, MATCH($C4271, Ingredients!$B$11:$B$310, 0)), "")="", "", IFERROR(INDEX(Ingredients!H$11:H$310, MATCH($C4271, Ingredients!$B$11:$B$310, 0)), "")))</f>
        <v/>
      </c>
      <c r="AN4271" s="83" t="str">
        <f t="shared" si="995"/>
        <v/>
      </c>
      <c r="AP4271" s="114" t="str">
        <f t="shared" si="1005"/>
        <v/>
      </c>
      <c r="AR4271" s="117" t="str">
        <f>IF($C4271="", "", IF(IFERROR(INDEX(Ingredients!$AI$11:$AI$310, MATCH($C4271, Ingredients!$B$11:$B$310, 0)), "")="", "", IFERROR(INDEX(Ingredients!$AI$11:$AI$310, MATCH($C4271, Ingredients!$B$11:$B$310, 0)), "")))</f>
        <v/>
      </c>
      <c r="AT4271" s="120" t="str">
        <f t="shared" si="1006"/>
        <v/>
      </c>
      <c r="AV4271" s="90" t="str">
        <f t="shared" si="996"/>
        <v/>
      </c>
      <c r="AX4271" s="90" t="str">
        <f>IF($AV4271="", "", COUNTIF($AV$11:$AV$5010, "&lt;"&amp;$AV4271)+1+COUNTIF($AV$11:$AV4271, $AV4271)-1)</f>
        <v/>
      </c>
      <c r="AZ4271" s="111" t="str">
        <f>IF($B4271="", "", SUMIF('Shopping List'!$AV$11:$AV$25, $B4271, 'Shopping List'!$BN$11:$BN$25))</f>
        <v/>
      </c>
      <c r="BB4271" s="117" t="str">
        <f t="shared" si="1007"/>
        <v/>
      </c>
    </row>
    <row r="4272" spans="1:54" x14ac:dyDescent="0.25">
      <c r="A4272" s="4"/>
      <c r="B4272" s="37"/>
      <c r="C4272" s="124"/>
      <c r="D4272" s="39"/>
      <c r="E4272" s="125"/>
      <c r="F4272" s="48"/>
      <c r="G4272" s="4"/>
      <c r="H4272" s="4"/>
      <c r="I4272" s="95" t="str">
        <f>IF($C4272="", "", IF(IFERROR(INDEX(Ingredients!$C$11:$C$310, MATCH($C4272, Ingredients!$B$11:$B$310, 0)), "")="", "", IFERROR(INDEX(Ingredients!$C$11:$C$310, MATCH($C4272, Ingredients!$B$11:$B$310, 0)), "")))</f>
        <v/>
      </c>
      <c r="J4272" s="73" t="str">
        <f>IF($B4272="", "", IF(IFERROR(INDEX(Meals!$C$11:$C$260, MATCH($B4272, Meals!$B$11:$B$260, 0)), "")="", "", IFERROR(INDEX(Meals!$C$11:$C$260, MATCH($B4272, Meals!$B$11:$B$260, 0)), "")))</f>
        <v/>
      </c>
      <c r="K4272" s="4"/>
      <c r="L4272" s="72" t="str">
        <f t="shared" si="997"/>
        <v/>
      </c>
      <c r="M4272" s="73" t="str">
        <f t="shared" si="998"/>
        <v/>
      </c>
      <c r="N4272" s="4"/>
      <c r="O4272" s="78" t="str">
        <f t="shared" si="999"/>
        <v/>
      </c>
      <c r="P4272" s="79" t="str">
        <f t="shared" si="1000"/>
        <v/>
      </c>
      <c r="Q4272" s="4"/>
      <c r="R4272" s="90" t="str">
        <f t="shared" si="1001"/>
        <v/>
      </c>
      <c r="S4272" s="4"/>
      <c r="Y4272" s="18" t="str">
        <f t="shared" si="1002"/>
        <v/>
      </c>
      <c r="AA4272" s="18" t="str">
        <f t="shared" si="993"/>
        <v/>
      </c>
      <c r="AB4272" s="18" t="str">
        <f t="shared" si="994"/>
        <v/>
      </c>
      <c r="AC4272" s="18" t="str">
        <f t="shared" si="1003"/>
        <v/>
      </c>
      <c r="AD4272" s="18" t="str">
        <f t="shared" si="1003"/>
        <v/>
      </c>
      <c r="AE4272" s="18" t="str">
        <f t="shared" si="1004"/>
        <v/>
      </c>
      <c r="AG4272" s="95" t="str">
        <f>IF($C4272="", "", IF(IFERROR(INDEX(Ingredients!C$11:C$310, MATCH($C4272, Ingredients!$B$11:$B$310, 0)), "")="", "", IFERROR(INDEX(Ingredients!C$11:C$310, MATCH($C4272, Ingredients!$B$11:$B$310, 0)), "")))</f>
        <v/>
      </c>
      <c r="AH4272" s="105" t="str">
        <f>IF($C4272="", "", IF(IFERROR(INDEX(Ingredients!D$11:D$310, MATCH($C4272, Ingredients!$B$11:$B$310, 0)), "")="", "", IFERROR(INDEX(Ingredients!D$11:D$310, MATCH($C4272, Ingredients!$B$11:$B$310, 0)), "")))</f>
        <v/>
      </c>
      <c r="AI4272" s="106" t="str">
        <f>IF($C4272="", "", IF(IFERROR(INDEX(Ingredients!E$11:E$310, MATCH($C4272, Ingredients!$B$11:$B$310, 0)), "")="", "", IFERROR(INDEX(Ingredients!E$11:E$310, MATCH($C4272, Ingredients!$B$11:$B$310, 0)), "")))</f>
        <v/>
      </c>
      <c r="AJ4272" s="108" t="str">
        <f>IF($C4272="", "", IF(IFERROR(INDEX(Ingredients!F$11:F$310, MATCH($C4272, Ingredients!$B$11:$B$310, 0)), "")="", "", IFERROR(INDEX(Ingredients!F$11:F$310, MATCH($C4272, Ingredients!$B$11:$B$310, 0)), "")))</f>
        <v/>
      </c>
      <c r="AK4272" s="106" t="str">
        <f>IF($C4272="", "", IF(IFERROR(INDEX(Ingredients!G$11:G$310, MATCH($C4272, Ingredients!$B$11:$B$310, 0)), "")="", "", IFERROR(INDEX(Ingredients!G$11:G$310, MATCH($C4272, Ingredients!$B$11:$B$310, 0)), "")))</f>
        <v/>
      </c>
      <c r="AL4272" s="79" t="str">
        <f>IF($C4272="", "", IF(IFERROR(INDEX(Ingredients!H$11:H$310, MATCH($C4272, Ingredients!$B$11:$B$310, 0)), "")="", "", IFERROR(INDEX(Ingredients!H$11:H$310, MATCH($C4272, Ingredients!$B$11:$B$310, 0)), "")))</f>
        <v/>
      </c>
      <c r="AN4272" s="83" t="str">
        <f t="shared" si="995"/>
        <v/>
      </c>
      <c r="AP4272" s="114" t="str">
        <f t="shared" si="1005"/>
        <v/>
      </c>
      <c r="AR4272" s="117" t="str">
        <f>IF($C4272="", "", IF(IFERROR(INDEX(Ingredients!$AI$11:$AI$310, MATCH($C4272, Ingredients!$B$11:$B$310, 0)), "")="", "", IFERROR(INDEX(Ingredients!$AI$11:$AI$310, MATCH($C4272, Ingredients!$B$11:$B$310, 0)), "")))</f>
        <v/>
      </c>
      <c r="AT4272" s="120" t="str">
        <f t="shared" si="1006"/>
        <v/>
      </c>
      <c r="AV4272" s="90" t="str">
        <f t="shared" si="996"/>
        <v/>
      </c>
      <c r="AX4272" s="90" t="str">
        <f>IF($AV4272="", "", COUNTIF($AV$11:$AV$5010, "&lt;"&amp;$AV4272)+1+COUNTIF($AV$11:$AV4272, $AV4272)-1)</f>
        <v/>
      </c>
      <c r="AZ4272" s="111" t="str">
        <f>IF($B4272="", "", SUMIF('Shopping List'!$AV$11:$AV$25, $B4272, 'Shopping List'!$BN$11:$BN$25))</f>
        <v/>
      </c>
      <c r="BB4272" s="117" t="str">
        <f t="shared" si="1007"/>
        <v/>
      </c>
    </row>
    <row r="4273" spans="1:54" x14ac:dyDescent="0.25">
      <c r="A4273" s="4"/>
      <c r="B4273" s="37"/>
      <c r="C4273" s="124"/>
      <c r="D4273" s="39"/>
      <c r="E4273" s="125"/>
      <c r="F4273" s="48"/>
      <c r="G4273" s="4"/>
      <c r="H4273" s="4"/>
      <c r="I4273" s="95" t="str">
        <f>IF($C4273="", "", IF(IFERROR(INDEX(Ingredients!$C$11:$C$310, MATCH($C4273, Ingredients!$B$11:$B$310, 0)), "")="", "", IFERROR(INDEX(Ingredients!$C$11:$C$310, MATCH($C4273, Ingredients!$B$11:$B$310, 0)), "")))</f>
        <v/>
      </c>
      <c r="J4273" s="73" t="str">
        <f>IF($B4273="", "", IF(IFERROR(INDEX(Meals!$C$11:$C$260, MATCH($B4273, Meals!$B$11:$B$260, 0)), "")="", "", IFERROR(INDEX(Meals!$C$11:$C$260, MATCH($B4273, Meals!$B$11:$B$260, 0)), "")))</f>
        <v/>
      </c>
      <c r="K4273" s="4"/>
      <c r="L4273" s="72" t="str">
        <f t="shared" si="997"/>
        <v/>
      </c>
      <c r="M4273" s="73" t="str">
        <f t="shared" si="998"/>
        <v/>
      </c>
      <c r="N4273" s="4"/>
      <c r="O4273" s="78" t="str">
        <f t="shared" si="999"/>
        <v/>
      </c>
      <c r="P4273" s="79" t="str">
        <f t="shared" si="1000"/>
        <v/>
      </c>
      <c r="Q4273" s="4"/>
      <c r="R4273" s="90" t="str">
        <f t="shared" si="1001"/>
        <v/>
      </c>
      <c r="S4273" s="4"/>
      <c r="Y4273" s="18" t="str">
        <f t="shared" si="1002"/>
        <v/>
      </c>
      <c r="AA4273" s="18" t="str">
        <f t="shared" si="993"/>
        <v/>
      </c>
      <c r="AB4273" s="18" t="str">
        <f t="shared" si="994"/>
        <v/>
      </c>
      <c r="AC4273" s="18" t="str">
        <f t="shared" si="1003"/>
        <v/>
      </c>
      <c r="AD4273" s="18" t="str">
        <f t="shared" si="1003"/>
        <v/>
      </c>
      <c r="AE4273" s="18" t="str">
        <f t="shared" si="1004"/>
        <v/>
      </c>
      <c r="AG4273" s="95" t="str">
        <f>IF($C4273="", "", IF(IFERROR(INDEX(Ingredients!C$11:C$310, MATCH($C4273, Ingredients!$B$11:$B$310, 0)), "")="", "", IFERROR(INDEX(Ingredients!C$11:C$310, MATCH($C4273, Ingredients!$B$11:$B$310, 0)), "")))</f>
        <v/>
      </c>
      <c r="AH4273" s="105" t="str">
        <f>IF($C4273="", "", IF(IFERROR(INDEX(Ingredients!D$11:D$310, MATCH($C4273, Ingredients!$B$11:$B$310, 0)), "")="", "", IFERROR(INDEX(Ingredients!D$11:D$310, MATCH($C4273, Ingredients!$B$11:$B$310, 0)), "")))</f>
        <v/>
      </c>
      <c r="AI4273" s="106" t="str">
        <f>IF($C4273="", "", IF(IFERROR(INDEX(Ingredients!E$11:E$310, MATCH($C4273, Ingredients!$B$11:$B$310, 0)), "")="", "", IFERROR(INDEX(Ingredients!E$11:E$310, MATCH($C4273, Ingredients!$B$11:$B$310, 0)), "")))</f>
        <v/>
      </c>
      <c r="AJ4273" s="108" t="str">
        <f>IF($C4273="", "", IF(IFERROR(INDEX(Ingredients!F$11:F$310, MATCH($C4273, Ingredients!$B$11:$B$310, 0)), "")="", "", IFERROR(INDEX(Ingredients!F$11:F$310, MATCH($C4273, Ingredients!$B$11:$B$310, 0)), "")))</f>
        <v/>
      </c>
      <c r="AK4273" s="106" t="str">
        <f>IF($C4273="", "", IF(IFERROR(INDEX(Ingredients!G$11:G$310, MATCH($C4273, Ingredients!$B$11:$B$310, 0)), "")="", "", IFERROR(INDEX(Ingredients!G$11:G$310, MATCH($C4273, Ingredients!$B$11:$B$310, 0)), "")))</f>
        <v/>
      </c>
      <c r="AL4273" s="79" t="str">
        <f>IF($C4273="", "", IF(IFERROR(INDEX(Ingredients!H$11:H$310, MATCH($C4273, Ingredients!$B$11:$B$310, 0)), "")="", "", IFERROR(INDEX(Ingredients!H$11:H$310, MATCH($C4273, Ingredients!$B$11:$B$310, 0)), "")))</f>
        <v/>
      </c>
      <c r="AN4273" s="83" t="str">
        <f t="shared" si="995"/>
        <v/>
      </c>
      <c r="AP4273" s="114" t="str">
        <f t="shared" si="1005"/>
        <v/>
      </c>
      <c r="AR4273" s="117" t="str">
        <f>IF($C4273="", "", IF(IFERROR(INDEX(Ingredients!$AI$11:$AI$310, MATCH($C4273, Ingredients!$B$11:$B$310, 0)), "")="", "", IFERROR(INDEX(Ingredients!$AI$11:$AI$310, MATCH($C4273, Ingredients!$B$11:$B$310, 0)), "")))</f>
        <v/>
      </c>
      <c r="AT4273" s="120" t="str">
        <f t="shared" si="1006"/>
        <v/>
      </c>
      <c r="AV4273" s="90" t="str">
        <f t="shared" si="996"/>
        <v/>
      </c>
      <c r="AX4273" s="90" t="str">
        <f>IF($AV4273="", "", COUNTIF($AV$11:$AV$5010, "&lt;"&amp;$AV4273)+1+COUNTIF($AV$11:$AV4273, $AV4273)-1)</f>
        <v/>
      </c>
      <c r="AZ4273" s="111" t="str">
        <f>IF($B4273="", "", SUMIF('Shopping List'!$AV$11:$AV$25, $B4273, 'Shopping List'!$BN$11:$BN$25))</f>
        <v/>
      </c>
      <c r="BB4273" s="117" t="str">
        <f t="shared" si="1007"/>
        <v/>
      </c>
    </row>
    <row r="4274" spans="1:54" x14ac:dyDescent="0.25">
      <c r="A4274" s="4"/>
      <c r="B4274" s="37"/>
      <c r="C4274" s="124"/>
      <c r="D4274" s="39"/>
      <c r="E4274" s="125"/>
      <c r="F4274" s="48"/>
      <c r="G4274" s="4"/>
      <c r="H4274" s="4"/>
      <c r="I4274" s="95" t="str">
        <f>IF($C4274="", "", IF(IFERROR(INDEX(Ingredients!$C$11:$C$310, MATCH($C4274, Ingredients!$B$11:$B$310, 0)), "")="", "", IFERROR(INDEX(Ingredients!$C$11:$C$310, MATCH($C4274, Ingredients!$B$11:$B$310, 0)), "")))</f>
        <v/>
      </c>
      <c r="J4274" s="73" t="str">
        <f>IF($B4274="", "", IF(IFERROR(INDEX(Meals!$C$11:$C$260, MATCH($B4274, Meals!$B$11:$B$260, 0)), "")="", "", IFERROR(INDEX(Meals!$C$11:$C$260, MATCH($B4274, Meals!$B$11:$B$260, 0)), "")))</f>
        <v/>
      </c>
      <c r="K4274" s="4"/>
      <c r="L4274" s="72" t="str">
        <f t="shared" si="997"/>
        <v/>
      </c>
      <c r="M4274" s="73" t="str">
        <f t="shared" si="998"/>
        <v/>
      </c>
      <c r="N4274" s="4"/>
      <c r="O4274" s="78" t="str">
        <f t="shared" si="999"/>
        <v/>
      </c>
      <c r="P4274" s="79" t="str">
        <f t="shared" si="1000"/>
        <v/>
      </c>
      <c r="Q4274" s="4"/>
      <c r="R4274" s="90" t="str">
        <f t="shared" si="1001"/>
        <v/>
      </c>
      <c r="S4274" s="4"/>
      <c r="Y4274" s="18" t="str">
        <f t="shared" si="1002"/>
        <v/>
      </c>
      <c r="AA4274" s="18" t="str">
        <f t="shared" si="993"/>
        <v/>
      </c>
      <c r="AB4274" s="18" t="str">
        <f t="shared" si="994"/>
        <v/>
      </c>
      <c r="AC4274" s="18" t="str">
        <f t="shared" si="1003"/>
        <v/>
      </c>
      <c r="AD4274" s="18" t="str">
        <f t="shared" si="1003"/>
        <v/>
      </c>
      <c r="AE4274" s="18" t="str">
        <f t="shared" si="1004"/>
        <v/>
      </c>
      <c r="AG4274" s="95" t="str">
        <f>IF($C4274="", "", IF(IFERROR(INDEX(Ingredients!C$11:C$310, MATCH($C4274, Ingredients!$B$11:$B$310, 0)), "")="", "", IFERROR(INDEX(Ingredients!C$11:C$310, MATCH($C4274, Ingredients!$B$11:$B$310, 0)), "")))</f>
        <v/>
      </c>
      <c r="AH4274" s="105" t="str">
        <f>IF($C4274="", "", IF(IFERROR(INDEX(Ingredients!D$11:D$310, MATCH($C4274, Ingredients!$B$11:$B$310, 0)), "")="", "", IFERROR(INDEX(Ingredients!D$11:D$310, MATCH($C4274, Ingredients!$B$11:$B$310, 0)), "")))</f>
        <v/>
      </c>
      <c r="AI4274" s="106" t="str">
        <f>IF($C4274="", "", IF(IFERROR(INDEX(Ingredients!E$11:E$310, MATCH($C4274, Ingredients!$B$11:$B$310, 0)), "")="", "", IFERROR(INDEX(Ingredients!E$11:E$310, MATCH($C4274, Ingredients!$B$11:$B$310, 0)), "")))</f>
        <v/>
      </c>
      <c r="AJ4274" s="108" t="str">
        <f>IF($C4274="", "", IF(IFERROR(INDEX(Ingredients!F$11:F$310, MATCH($C4274, Ingredients!$B$11:$B$310, 0)), "")="", "", IFERROR(INDEX(Ingredients!F$11:F$310, MATCH($C4274, Ingredients!$B$11:$B$310, 0)), "")))</f>
        <v/>
      </c>
      <c r="AK4274" s="106" t="str">
        <f>IF($C4274="", "", IF(IFERROR(INDEX(Ingredients!G$11:G$310, MATCH($C4274, Ingredients!$B$11:$B$310, 0)), "")="", "", IFERROR(INDEX(Ingredients!G$11:G$310, MATCH($C4274, Ingredients!$B$11:$B$310, 0)), "")))</f>
        <v/>
      </c>
      <c r="AL4274" s="79" t="str">
        <f>IF($C4274="", "", IF(IFERROR(INDEX(Ingredients!H$11:H$310, MATCH($C4274, Ingredients!$B$11:$B$310, 0)), "")="", "", IFERROR(INDEX(Ingredients!H$11:H$310, MATCH($C4274, Ingredients!$B$11:$B$310, 0)), "")))</f>
        <v/>
      </c>
      <c r="AN4274" s="83" t="str">
        <f t="shared" si="995"/>
        <v/>
      </c>
      <c r="AP4274" s="114" t="str">
        <f t="shared" si="1005"/>
        <v/>
      </c>
      <c r="AR4274" s="117" t="str">
        <f>IF($C4274="", "", IF(IFERROR(INDEX(Ingredients!$AI$11:$AI$310, MATCH($C4274, Ingredients!$B$11:$B$310, 0)), "")="", "", IFERROR(INDEX(Ingredients!$AI$11:$AI$310, MATCH($C4274, Ingredients!$B$11:$B$310, 0)), "")))</f>
        <v/>
      </c>
      <c r="AT4274" s="120" t="str">
        <f t="shared" si="1006"/>
        <v/>
      </c>
      <c r="AV4274" s="90" t="str">
        <f t="shared" si="996"/>
        <v/>
      </c>
      <c r="AX4274" s="90" t="str">
        <f>IF($AV4274="", "", COUNTIF($AV$11:$AV$5010, "&lt;"&amp;$AV4274)+1+COUNTIF($AV$11:$AV4274, $AV4274)-1)</f>
        <v/>
      </c>
      <c r="AZ4274" s="111" t="str">
        <f>IF($B4274="", "", SUMIF('Shopping List'!$AV$11:$AV$25, $B4274, 'Shopping List'!$BN$11:$BN$25))</f>
        <v/>
      </c>
      <c r="BB4274" s="117" t="str">
        <f t="shared" si="1007"/>
        <v/>
      </c>
    </row>
    <row r="4275" spans="1:54" x14ac:dyDescent="0.25">
      <c r="A4275" s="4"/>
      <c r="B4275" s="37"/>
      <c r="C4275" s="124"/>
      <c r="D4275" s="39"/>
      <c r="E4275" s="125"/>
      <c r="F4275" s="48"/>
      <c r="G4275" s="4"/>
      <c r="H4275" s="4"/>
      <c r="I4275" s="95" t="str">
        <f>IF($C4275="", "", IF(IFERROR(INDEX(Ingredients!$C$11:$C$310, MATCH($C4275, Ingredients!$B$11:$B$310, 0)), "")="", "", IFERROR(INDEX(Ingredients!$C$11:$C$310, MATCH($C4275, Ingredients!$B$11:$B$310, 0)), "")))</f>
        <v/>
      </c>
      <c r="J4275" s="73" t="str">
        <f>IF($B4275="", "", IF(IFERROR(INDEX(Meals!$C$11:$C$260, MATCH($B4275, Meals!$B$11:$B$260, 0)), "")="", "", IFERROR(INDEX(Meals!$C$11:$C$260, MATCH($B4275, Meals!$B$11:$B$260, 0)), "")))</f>
        <v/>
      </c>
      <c r="K4275" s="4"/>
      <c r="L4275" s="72" t="str">
        <f t="shared" si="997"/>
        <v/>
      </c>
      <c r="M4275" s="73" t="str">
        <f t="shared" si="998"/>
        <v/>
      </c>
      <c r="N4275" s="4"/>
      <c r="O4275" s="78" t="str">
        <f t="shared" si="999"/>
        <v/>
      </c>
      <c r="P4275" s="79" t="str">
        <f t="shared" si="1000"/>
        <v/>
      </c>
      <c r="Q4275" s="4"/>
      <c r="R4275" s="90" t="str">
        <f t="shared" si="1001"/>
        <v/>
      </c>
      <c r="S4275" s="4"/>
      <c r="Y4275" s="18" t="str">
        <f t="shared" si="1002"/>
        <v/>
      </c>
      <c r="AA4275" s="18" t="str">
        <f t="shared" si="993"/>
        <v/>
      </c>
      <c r="AB4275" s="18" t="str">
        <f t="shared" si="994"/>
        <v/>
      </c>
      <c r="AC4275" s="18" t="str">
        <f t="shared" si="1003"/>
        <v/>
      </c>
      <c r="AD4275" s="18" t="str">
        <f t="shared" si="1003"/>
        <v/>
      </c>
      <c r="AE4275" s="18" t="str">
        <f t="shared" si="1004"/>
        <v/>
      </c>
      <c r="AG4275" s="95" t="str">
        <f>IF($C4275="", "", IF(IFERROR(INDEX(Ingredients!C$11:C$310, MATCH($C4275, Ingredients!$B$11:$B$310, 0)), "")="", "", IFERROR(INDEX(Ingredients!C$11:C$310, MATCH($C4275, Ingredients!$B$11:$B$310, 0)), "")))</f>
        <v/>
      </c>
      <c r="AH4275" s="105" t="str">
        <f>IF($C4275="", "", IF(IFERROR(INDEX(Ingredients!D$11:D$310, MATCH($C4275, Ingredients!$B$11:$B$310, 0)), "")="", "", IFERROR(INDEX(Ingredients!D$11:D$310, MATCH($C4275, Ingredients!$B$11:$B$310, 0)), "")))</f>
        <v/>
      </c>
      <c r="AI4275" s="106" t="str">
        <f>IF($C4275="", "", IF(IFERROR(INDEX(Ingredients!E$11:E$310, MATCH($C4275, Ingredients!$B$11:$B$310, 0)), "")="", "", IFERROR(INDEX(Ingredients!E$11:E$310, MATCH($C4275, Ingredients!$B$11:$B$310, 0)), "")))</f>
        <v/>
      </c>
      <c r="AJ4275" s="108" t="str">
        <f>IF($C4275="", "", IF(IFERROR(INDEX(Ingredients!F$11:F$310, MATCH($C4275, Ingredients!$B$11:$B$310, 0)), "")="", "", IFERROR(INDEX(Ingredients!F$11:F$310, MATCH($C4275, Ingredients!$B$11:$B$310, 0)), "")))</f>
        <v/>
      </c>
      <c r="AK4275" s="106" t="str">
        <f>IF($C4275="", "", IF(IFERROR(INDEX(Ingredients!G$11:G$310, MATCH($C4275, Ingredients!$B$11:$B$310, 0)), "")="", "", IFERROR(INDEX(Ingredients!G$11:G$310, MATCH($C4275, Ingredients!$B$11:$B$310, 0)), "")))</f>
        <v/>
      </c>
      <c r="AL4275" s="79" t="str">
        <f>IF($C4275="", "", IF(IFERROR(INDEX(Ingredients!H$11:H$310, MATCH($C4275, Ingredients!$B$11:$B$310, 0)), "")="", "", IFERROR(INDEX(Ingredients!H$11:H$310, MATCH($C4275, Ingredients!$B$11:$B$310, 0)), "")))</f>
        <v/>
      </c>
      <c r="AN4275" s="83" t="str">
        <f t="shared" si="995"/>
        <v/>
      </c>
      <c r="AP4275" s="114" t="str">
        <f t="shared" si="1005"/>
        <v/>
      </c>
      <c r="AR4275" s="117" t="str">
        <f>IF($C4275="", "", IF(IFERROR(INDEX(Ingredients!$AI$11:$AI$310, MATCH($C4275, Ingredients!$B$11:$B$310, 0)), "")="", "", IFERROR(INDEX(Ingredients!$AI$11:$AI$310, MATCH($C4275, Ingredients!$B$11:$B$310, 0)), "")))</f>
        <v/>
      </c>
      <c r="AT4275" s="120" t="str">
        <f t="shared" si="1006"/>
        <v/>
      </c>
      <c r="AV4275" s="90" t="str">
        <f t="shared" si="996"/>
        <v/>
      </c>
      <c r="AX4275" s="90" t="str">
        <f>IF($AV4275="", "", COUNTIF($AV$11:$AV$5010, "&lt;"&amp;$AV4275)+1+COUNTIF($AV$11:$AV4275, $AV4275)-1)</f>
        <v/>
      </c>
      <c r="AZ4275" s="111" t="str">
        <f>IF($B4275="", "", SUMIF('Shopping List'!$AV$11:$AV$25, $B4275, 'Shopping List'!$BN$11:$BN$25))</f>
        <v/>
      </c>
      <c r="BB4275" s="117" t="str">
        <f t="shared" si="1007"/>
        <v/>
      </c>
    </row>
    <row r="4276" spans="1:54" x14ac:dyDescent="0.25">
      <c r="A4276" s="4"/>
      <c r="B4276" s="37"/>
      <c r="C4276" s="124"/>
      <c r="D4276" s="39"/>
      <c r="E4276" s="125"/>
      <c r="F4276" s="48"/>
      <c r="G4276" s="4"/>
      <c r="H4276" s="4"/>
      <c r="I4276" s="95" t="str">
        <f>IF($C4276="", "", IF(IFERROR(INDEX(Ingredients!$C$11:$C$310, MATCH($C4276, Ingredients!$B$11:$B$310, 0)), "")="", "", IFERROR(INDEX(Ingredients!$C$11:$C$310, MATCH($C4276, Ingredients!$B$11:$B$310, 0)), "")))</f>
        <v/>
      </c>
      <c r="J4276" s="73" t="str">
        <f>IF($B4276="", "", IF(IFERROR(INDEX(Meals!$C$11:$C$260, MATCH($B4276, Meals!$B$11:$B$260, 0)), "")="", "", IFERROR(INDEX(Meals!$C$11:$C$260, MATCH($B4276, Meals!$B$11:$B$260, 0)), "")))</f>
        <v/>
      </c>
      <c r="K4276" s="4"/>
      <c r="L4276" s="72" t="str">
        <f t="shared" si="997"/>
        <v/>
      </c>
      <c r="M4276" s="73" t="str">
        <f t="shared" si="998"/>
        <v/>
      </c>
      <c r="N4276" s="4"/>
      <c r="O4276" s="78" t="str">
        <f t="shared" si="999"/>
        <v/>
      </c>
      <c r="P4276" s="79" t="str">
        <f t="shared" si="1000"/>
        <v/>
      </c>
      <c r="Q4276" s="4"/>
      <c r="R4276" s="90" t="str">
        <f t="shared" si="1001"/>
        <v/>
      </c>
      <c r="S4276" s="4"/>
      <c r="Y4276" s="18" t="str">
        <f t="shared" si="1002"/>
        <v/>
      </c>
      <c r="AA4276" s="18" t="str">
        <f t="shared" si="993"/>
        <v/>
      </c>
      <c r="AB4276" s="18" t="str">
        <f t="shared" si="994"/>
        <v/>
      </c>
      <c r="AC4276" s="18" t="str">
        <f t="shared" si="1003"/>
        <v/>
      </c>
      <c r="AD4276" s="18" t="str">
        <f t="shared" si="1003"/>
        <v/>
      </c>
      <c r="AE4276" s="18" t="str">
        <f t="shared" si="1004"/>
        <v/>
      </c>
      <c r="AG4276" s="95" t="str">
        <f>IF($C4276="", "", IF(IFERROR(INDEX(Ingredients!C$11:C$310, MATCH($C4276, Ingredients!$B$11:$B$310, 0)), "")="", "", IFERROR(INDEX(Ingredients!C$11:C$310, MATCH($C4276, Ingredients!$B$11:$B$310, 0)), "")))</f>
        <v/>
      </c>
      <c r="AH4276" s="105" t="str">
        <f>IF($C4276="", "", IF(IFERROR(INDEX(Ingredients!D$11:D$310, MATCH($C4276, Ingredients!$B$11:$B$310, 0)), "")="", "", IFERROR(INDEX(Ingredients!D$11:D$310, MATCH($C4276, Ingredients!$B$11:$B$310, 0)), "")))</f>
        <v/>
      </c>
      <c r="AI4276" s="106" t="str">
        <f>IF($C4276="", "", IF(IFERROR(INDEX(Ingredients!E$11:E$310, MATCH($C4276, Ingredients!$B$11:$B$310, 0)), "")="", "", IFERROR(INDEX(Ingredients!E$11:E$310, MATCH($C4276, Ingredients!$B$11:$B$310, 0)), "")))</f>
        <v/>
      </c>
      <c r="AJ4276" s="108" t="str">
        <f>IF($C4276="", "", IF(IFERROR(INDEX(Ingredients!F$11:F$310, MATCH($C4276, Ingredients!$B$11:$B$310, 0)), "")="", "", IFERROR(INDEX(Ingredients!F$11:F$310, MATCH($C4276, Ingredients!$B$11:$B$310, 0)), "")))</f>
        <v/>
      </c>
      <c r="AK4276" s="106" t="str">
        <f>IF($C4276="", "", IF(IFERROR(INDEX(Ingredients!G$11:G$310, MATCH($C4276, Ingredients!$B$11:$B$310, 0)), "")="", "", IFERROR(INDEX(Ingredients!G$11:G$310, MATCH($C4276, Ingredients!$B$11:$B$310, 0)), "")))</f>
        <v/>
      </c>
      <c r="AL4276" s="79" t="str">
        <f>IF($C4276="", "", IF(IFERROR(INDEX(Ingredients!H$11:H$310, MATCH($C4276, Ingredients!$B$11:$B$310, 0)), "")="", "", IFERROR(INDEX(Ingredients!H$11:H$310, MATCH($C4276, Ingredients!$B$11:$B$310, 0)), "")))</f>
        <v/>
      </c>
      <c r="AN4276" s="83" t="str">
        <f t="shared" si="995"/>
        <v/>
      </c>
      <c r="AP4276" s="114" t="str">
        <f t="shared" si="1005"/>
        <v/>
      </c>
      <c r="AR4276" s="117" t="str">
        <f>IF($C4276="", "", IF(IFERROR(INDEX(Ingredients!$AI$11:$AI$310, MATCH($C4276, Ingredients!$B$11:$B$310, 0)), "")="", "", IFERROR(INDEX(Ingredients!$AI$11:$AI$310, MATCH($C4276, Ingredients!$B$11:$B$310, 0)), "")))</f>
        <v/>
      </c>
      <c r="AT4276" s="120" t="str">
        <f t="shared" si="1006"/>
        <v/>
      </c>
      <c r="AV4276" s="90" t="str">
        <f t="shared" si="996"/>
        <v/>
      </c>
      <c r="AX4276" s="90" t="str">
        <f>IF($AV4276="", "", COUNTIF($AV$11:$AV$5010, "&lt;"&amp;$AV4276)+1+COUNTIF($AV$11:$AV4276, $AV4276)-1)</f>
        <v/>
      </c>
      <c r="AZ4276" s="111" t="str">
        <f>IF($B4276="", "", SUMIF('Shopping List'!$AV$11:$AV$25, $B4276, 'Shopping List'!$BN$11:$BN$25))</f>
        <v/>
      </c>
      <c r="BB4276" s="117" t="str">
        <f t="shared" si="1007"/>
        <v/>
      </c>
    </row>
    <row r="4277" spans="1:54" x14ac:dyDescent="0.25">
      <c r="A4277" s="4"/>
      <c r="B4277" s="37"/>
      <c r="C4277" s="124"/>
      <c r="D4277" s="39"/>
      <c r="E4277" s="125"/>
      <c r="F4277" s="48"/>
      <c r="G4277" s="4"/>
      <c r="H4277" s="4"/>
      <c r="I4277" s="95" t="str">
        <f>IF($C4277="", "", IF(IFERROR(INDEX(Ingredients!$C$11:$C$310, MATCH($C4277, Ingredients!$B$11:$B$310, 0)), "")="", "", IFERROR(INDEX(Ingredients!$C$11:$C$310, MATCH($C4277, Ingredients!$B$11:$B$310, 0)), "")))</f>
        <v/>
      </c>
      <c r="J4277" s="73" t="str">
        <f>IF($B4277="", "", IF(IFERROR(INDEX(Meals!$C$11:$C$260, MATCH($B4277, Meals!$B$11:$B$260, 0)), "")="", "", IFERROR(INDEX(Meals!$C$11:$C$260, MATCH($B4277, Meals!$B$11:$B$260, 0)), "")))</f>
        <v/>
      </c>
      <c r="K4277" s="4"/>
      <c r="L4277" s="72" t="str">
        <f t="shared" si="997"/>
        <v/>
      </c>
      <c r="M4277" s="73" t="str">
        <f t="shared" si="998"/>
        <v/>
      </c>
      <c r="N4277" s="4"/>
      <c r="O4277" s="78" t="str">
        <f t="shared" si="999"/>
        <v/>
      </c>
      <c r="P4277" s="79" t="str">
        <f t="shared" si="1000"/>
        <v/>
      </c>
      <c r="Q4277" s="4"/>
      <c r="R4277" s="90" t="str">
        <f t="shared" si="1001"/>
        <v/>
      </c>
      <c r="S4277" s="4"/>
      <c r="Y4277" s="18" t="str">
        <f t="shared" si="1002"/>
        <v/>
      </c>
      <c r="AA4277" s="18" t="str">
        <f t="shared" si="993"/>
        <v/>
      </c>
      <c r="AB4277" s="18" t="str">
        <f t="shared" si="994"/>
        <v/>
      </c>
      <c r="AC4277" s="18" t="str">
        <f t="shared" si="1003"/>
        <v/>
      </c>
      <c r="AD4277" s="18" t="str">
        <f t="shared" si="1003"/>
        <v/>
      </c>
      <c r="AE4277" s="18" t="str">
        <f t="shared" si="1004"/>
        <v/>
      </c>
      <c r="AG4277" s="95" t="str">
        <f>IF($C4277="", "", IF(IFERROR(INDEX(Ingredients!C$11:C$310, MATCH($C4277, Ingredients!$B$11:$B$310, 0)), "")="", "", IFERROR(INDEX(Ingredients!C$11:C$310, MATCH($C4277, Ingredients!$B$11:$B$310, 0)), "")))</f>
        <v/>
      </c>
      <c r="AH4277" s="105" t="str">
        <f>IF($C4277="", "", IF(IFERROR(INDEX(Ingredients!D$11:D$310, MATCH($C4277, Ingredients!$B$11:$B$310, 0)), "")="", "", IFERROR(INDEX(Ingredients!D$11:D$310, MATCH($C4277, Ingredients!$B$11:$B$310, 0)), "")))</f>
        <v/>
      </c>
      <c r="AI4277" s="106" t="str">
        <f>IF($C4277="", "", IF(IFERROR(INDEX(Ingredients!E$11:E$310, MATCH($C4277, Ingredients!$B$11:$B$310, 0)), "")="", "", IFERROR(INDEX(Ingredients!E$11:E$310, MATCH($C4277, Ingredients!$B$11:$B$310, 0)), "")))</f>
        <v/>
      </c>
      <c r="AJ4277" s="108" t="str">
        <f>IF($C4277="", "", IF(IFERROR(INDEX(Ingredients!F$11:F$310, MATCH($C4277, Ingredients!$B$11:$B$310, 0)), "")="", "", IFERROR(INDEX(Ingredients!F$11:F$310, MATCH($C4277, Ingredients!$B$11:$B$310, 0)), "")))</f>
        <v/>
      </c>
      <c r="AK4277" s="106" t="str">
        <f>IF($C4277="", "", IF(IFERROR(INDEX(Ingredients!G$11:G$310, MATCH($C4277, Ingredients!$B$11:$B$310, 0)), "")="", "", IFERROR(INDEX(Ingredients!G$11:G$310, MATCH($C4277, Ingredients!$B$11:$B$310, 0)), "")))</f>
        <v/>
      </c>
      <c r="AL4277" s="79" t="str">
        <f>IF($C4277="", "", IF(IFERROR(INDEX(Ingredients!H$11:H$310, MATCH($C4277, Ingredients!$B$11:$B$310, 0)), "")="", "", IFERROR(INDEX(Ingredients!H$11:H$310, MATCH($C4277, Ingredients!$B$11:$B$310, 0)), "")))</f>
        <v/>
      </c>
      <c r="AN4277" s="83" t="str">
        <f t="shared" si="995"/>
        <v/>
      </c>
      <c r="AP4277" s="114" t="str">
        <f t="shared" si="1005"/>
        <v/>
      </c>
      <c r="AR4277" s="117" t="str">
        <f>IF($C4277="", "", IF(IFERROR(INDEX(Ingredients!$AI$11:$AI$310, MATCH($C4277, Ingredients!$B$11:$B$310, 0)), "")="", "", IFERROR(INDEX(Ingredients!$AI$11:$AI$310, MATCH($C4277, Ingredients!$B$11:$B$310, 0)), "")))</f>
        <v/>
      </c>
      <c r="AT4277" s="120" t="str">
        <f t="shared" si="1006"/>
        <v/>
      </c>
      <c r="AV4277" s="90" t="str">
        <f t="shared" si="996"/>
        <v/>
      </c>
      <c r="AX4277" s="90" t="str">
        <f>IF($AV4277="", "", COUNTIF($AV$11:$AV$5010, "&lt;"&amp;$AV4277)+1+COUNTIF($AV$11:$AV4277, $AV4277)-1)</f>
        <v/>
      </c>
      <c r="AZ4277" s="111" t="str">
        <f>IF($B4277="", "", SUMIF('Shopping List'!$AV$11:$AV$25, $B4277, 'Shopping List'!$BN$11:$BN$25))</f>
        <v/>
      </c>
      <c r="BB4277" s="117" t="str">
        <f t="shared" si="1007"/>
        <v/>
      </c>
    </row>
    <row r="4278" spans="1:54" x14ac:dyDescent="0.25">
      <c r="A4278" s="4"/>
      <c r="B4278" s="37"/>
      <c r="C4278" s="124"/>
      <c r="D4278" s="39"/>
      <c r="E4278" s="125"/>
      <c r="F4278" s="48"/>
      <c r="G4278" s="4"/>
      <c r="H4278" s="4"/>
      <c r="I4278" s="95" t="str">
        <f>IF($C4278="", "", IF(IFERROR(INDEX(Ingredients!$C$11:$C$310, MATCH($C4278, Ingredients!$B$11:$B$310, 0)), "")="", "", IFERROR(INDEX(Ingredients!$C$11:$C$310, MATCH($C4278, Ingredients!$B$11:$B$310, 0)), "")))</f>
        <v/>
      </c>
      <c r="J4278" s="73" t="str">
        <f>IF($B4278="", "", IF(IFERROR(INDEX(Meals!$C$11:$C$260, MATCH($B4278, Meals!$B$11:$B$260, 0)), "")="", "", IFERROR(INDEX(Meals!$C$11:$C$260, MATCH($B4278, Meals!$B$11:$B$260, 0)), "")))</f>
        <v/>
      </c>
      <c r="K4278" s="4"/>
      <c r="L4278" s="72" t="str">
        <f t="shared" si="997"/>
        <v/>
      </c>
      <c r="M4278" s="73" t="str">
        <f t="shared" si="998"/>
        <v/>
      </c>
      <c r="N4278" s="4"/>
      <c r="O4278" s="78" t="str">
        <f t="shared" si="999"/>
        <v/>
      </c>
      <c r="P4278" s="79" t="str">
        <f t="shared" si="1000"/>
        <v/>
      </c>
      <c r="Q4278" s="4"/>
      <c r="R4278" s="90" t="str">
        <f t="shared" si="1001"/>
        <v/>
      </c>
      <c r="S4278" s="4"/>
      <c r="Y4278" s="18" t="str">
        <f t="shared" si="1002"/>
        <v/>
      </c>
      <c r="AA4278" s="18" t="str">
        <f t="shared" si="993"/>
        <v/>
      </c>
      <c r="AB4278" s="18" t="str">
        <f t="shared" si="994"/>
        <v/>
      </c>
      <c r="AC4278" s="18" t="str">
        <f t="shared" si="1003"/>
        <v/>
      </c>
      <c r="AD4278" s="18" t="str">
        <f t="shared" si="1003"/>
        <v/>
      </c>
      <c r="AE4278" s="18" t="str">
        <f t="shared" si="1004"/>
        <v/>
      </c>
      <c r="AG4278" s="95" t="str">
        <f>IF($C4278="", "", IF(IFERROR(INDEX(Ingredients!C$11:C$310, MATCH($C4278, Ingredients!$B$11:$B$310, 0)), "")="", "", IFERROR(INDEX(Ingredients!C$11:C$310, MATCH($C4278, Ingredients!$B$11:$B$310, 0)), "")))</f>
        <v/>
      </c>
      <c r="AH4278" s="105" t="str">
        <f>IF($C4278="", "", IF(IFERROR(INDEX(Ingredients!D$11:D$310, MATCH($C4278, Ingredients!$B$11:$B$310, 0)), "")="", "", IFERROR(INDEX(Ingredients!D$11:D$310, MATCH($C4278, Ingredients!$B$11:$B$310, 0)), "")))</f>
        <v/>
      </c>
      <c r="AI4278" s="106" t="str">
        <f>IF($C4278="", "", IF(IFERROR(INDEX(Ingredients!E$11:E$310, MATCH($C4278, Ingredients!$B$11:$B$310, 0)), "")="", "", IFERROR(INDEX(Ingredients!E$11:E$310, MATCH($C4278, Ingredients!$B$11:$B$310, 0)), "")))</f>
        <v/>
      </c>
      <c r="AJ4278" s="108" t="str">
        <f>IF($C4278="", "", IF(IFERROR(INDEX(Ingredients!F$11:F$310, MATCH($C4278, Ingredients!$B$11:$B$310, 0)), "")="", "", IFERROR(INDEX(Ingredients!F$11:F$310, MATCH($C4278, Ingredients!$B$11:$B$310, 0)), "")))</f>
        <v/>
      </c>
      <c r="AK4278" s="106" t="str">
        <f>IF($C4278="", "", IF(IFERROR(INDEX(Ingredients!G$11:G$310, MATCH($C4278, Ingredients!$B$11:$B$310, 0)), "")="", "", IFERROR(INDEX(Ingredients!G$11:G$310, MATCH($C4278, Ingredients!$B$11:$B$310, 0)), "")))</f>
        <v/>
      </c>
      <c r="AL4278" s="79" t="str">
        <f>IF($C4278="", "", IF(IFERROR(INDEX(Ingredients!H$11:H$310, MATCH($C4278, Ingredients!$B$11:$B$310, 0)), "")="", "", IFERROR(INDEX(Ingredients!H$11:H$310, MATCH($C4278, Ingredients!$B$11:$B$310, 0)), "")))</f>
        <v/>
      </c>
      <c r="AN4278" s="83" t="str">
        <f t="shared" si="995"/>
        <v/>
      </c>
      <c r="AP4278" s="114" t="str">
        <f t="shared" si="1005"/>
        <v/>
      </c>
      <c r="AR4278" s="117" t="str">
        <f>IF($C4278="", "", IF(IFERROR(INDEX(Ingredients!$AI$11:$AI$310, MATCH($C4278, Ingredients!$B$11:$B$310, 0)), "")="", "", IFERROR(INDEX(Ingredients!$AI$11:$AI$310, MATCH($C4278, Ingredients!$B$11:$B$310, 0)), "")))</f>
        <v/>
      </c>
      <c r="AT4278" s="120" t="str">
        <f t="shared" si="1006"/>
        <v/>
      </c>
      <c r="AV4278" s="90" t="str">
        <f t="shared" si="996"/>
        <v/>
      </c>
      <c r="AX4278" s="90" t="str">
        <f>IF($AV4278="", "", COUNTIF($AV$11:$AV$5010, "&lt;"&amp;$AV4278)+1+COUNTIF($AV$11:$AV4278, $AV4278)-1)</f>
        <v/>
      </c>
      <c r="AZ4278" s="111" t="str">
        <f>IF($B4278="", "", SUMIF('Shopping List'!$AV$11:$AV$25, $B4278, 'Shopping List'!$BN$11:$BN$25))</f>
        <v/>
      </c>
      <c r="BB4278" s="117" t="str">
        <f t="shared" si="1007"/>
        <v/>
      </c>
    </row>
    <row r="4279" spans="1:54" x14ac:dyDescent="0.25">
      <c r="A4279" s="4"/>
      <c r="B4279" s="37"/>
      <c r="C4279" s="124"/>
      <c r="D4279" s="39"/>
      <c r="E4279" s="125"/>
      <c r="F4279" s="48"/>
      <c r="G4279" s="4"/>
      <c r="H4279" s="4"/>
      <c r="I4279" s="95" t="str">
        <f>IF($C4279="", "", IF(IFERROR(INDEX(Ingredients!$C$11:$C$310, MATCH($C4279, Ingredients!$B$11:$B$310, 0)), "")="", "", IFERROR(INDEX(Ingredients!$C$11:$C$310, MATCH($C4279, Ingredients!$B$11:$B$310, 0)), "")))</f>
        <v/>
      </c>
      <c r="J4279" s="73" t="str">
        <f>IF($B4279="", "", IF(IFERROR(INDEX(Meals!$C$11:$C$260, MATCH($B4279, Meals!$B$11:$B$260, 0)), "")="", "", IFERROR(INDEX(Meals!$C$11:$C$260, MATCH($B4279, Meals!$B$11:$B$260, 0)), "")))</f>
        <v/>
      </c>
      <c r="K4279" s="4"/>
      <c r="L4279" s="72" t="str">
        <f t="shared" si="997"/>
        <v/>
      </c>
      <c r="M4279" s="73" t="str">
        <f t="shared" si="998"/>
        <v/>
      </c>
      <c r="N4279" s="4"/>
      <c r="O4279" s="78" t="str">
        <f t="shared" si="999"/>
        <v/>
      </c>
      <c r="P4279" s="79" t="str">
        <f t="shared" si="1000"/>
        <v/>
      </c>
      <c r="Q4279" s="4"/>
      <c r="R4279" s="90" t="str">
        <f t="shared" si="1001"/>
        <v/>
      </c>
      <c r="S4279" s="4"/>
      <c r="Y4279" s="18" t="str">
        <f t="shared" si="1002"/>
        <v/>
      </c>
      <c r="AA4279" s="18" t="str">
        <f t="shared" si="993"/>
        <v/>
      </c>
      <c r="AB4279" s="18" t="str">
        <f t="shared" si="994"/>
        <v/>
      </c>
      <c r="AC4279" s="18" t="str">
        <f t="shared" si="1003"/>
        <v/>
      </c>
      <c r="AD4279" s="18" t="str">
        <f t="shared" si="1003"/>
        <v/>
      </c>
      <c r="AE4279" s="18" t="str">
        <f t="shared" si="1004"/>
        <v/>
      </c>
      <c r="AG4279" s="95" t="str">
        <f>IF($C4279="", "", IF(IFERROR(INDEX(Ingredients!C$11:C$310, MATCH($C4279, Ingredients!$B$11:$B$310, 0)), "")="", "", IFERROR(INDEX(Ingredients!C$11:C$310, MATCH($C4279, Ingredients!$B$11:$B$310, 0)), "")))</f>
        <v/>
      </c>
      <c r="AH4279" s="105" t="str">
        <f>IF($C4279="", "", IF(IFERROR(INDEX(Ingredients!D$11:D$310, MATCH($C4279, Ingredients!$B$11:$B$310, 0)), "")="", "", IFERROR(INDEX(Ingredients!D$11:D$310, MATCH($C4279, Ingredients!$B$11:$B$310, 0)), "")))</f>
        <v/>
      </c>
      <c r="AI4279" s="106" t="str">
        <f>IF($C4279="", "", IF(IFERROR(INDEX(Ingredients!E$11:E$310, MATCH($C4279, Ingredients!$B$11:$B$310, 0)), "")="", "", IFERROR(INDEX(Ingredients!E$11:E$310, MATCH($C4279, Ingredients!$B$11:$B$310, 0)), "")))</f>
        <v/>
      </c>
      <c r="AJ4279" s="108" t="str">
        <f>IF($C4279="", "", IF(IFERROR(INDEX(Ingredients!F$11:F$310, MATCH($C4279, Ingredients!$B$11:$B$310, 0)), "")="", "", IFERROR(INDEX(Ingredients!F$11:F$310, MATCH($C4279, Ingredients!$B$11:$B$310, 0)), "")))</f>
        <v/>
      </c>
      <c r="AK4279" s="106" t="str">
        <f>IF($C4279="", "", IF(IFERROR(INDEX(Ingredients!G$11:G$310, MATCH($C4279, Ingredients!$B$11:$B$310, 0)), "")="", "", IFERROR(INDEX(Ingredients!G$11:G$310, MATCH($C4279, Ingredients!$B$11:$B$310, 0)), "")))</f>
        <v/>
      </c>
      <c r="AL4279" s="79" t="str">
        <f>IF($C4279="", "", IF(IFERROR(INDEX(Ingredients!H$11:H$310, MATCH($C4279, Ingredients!$B$11:$B$310, 0)), "")="", "", IFERROR(INDEX(Ingredients!H$11:H$310, MATCH($C4279, Ingredients!$B$11:$B$310, 0)), "")))</f>
        <v/>
      </c>
      <c r="AN4279" s="83" t="str">
        <f t="shared" si="995"/>
        <v/>
      </c>
      <c r="AP4279" s="114" t="str">
        <f t="shared" si="1005"/>
        <v/>
      </c>
      <c r="AR4279" s="117" t="str">
        <f>IF($C4279="", "", IF(IFERROR(INDEX(Ingredients!$AI$11:$AI$310, MATCH($C4279, Ingredients!$B$11:$B$310, 0)), "")="", "", IFERROR(INDEX(Ingredients!$AI$11:$AI$310, MATCH($C4279, Ingredients!$B$11:$B$310, 0)), "")))</f>
        <v/>
      </c>
      <c r="AT4279" s="120" t="str">
        <f t="shared" si="1006"/>
        <v/>
      </c>
      <c r="AV4279" s="90" t="str">
        <f t="shared" si="996"/>
        <v/>
      </c>
      <c r="AX4279" s="90" t="str">
        <f>IF($AV4279="", "", COUNTIF($AV$11:$AV$5010, "&lt;"&amp;$AV4279)+1+COUNTIF($AV$11:$AV4279, $AV4279)-1)</f>
        <v/>
      </c>
      <c r="AZ4279" s="111" t="str">
        <f>IF($B4279="", "", SUMIF('Shopping List'!$AV$11:$AV$25, $B4279, 'Shopping List'!$BN$11:$BN$25))</f>
        <v/>
      </c>
      <c r="BB4279" s="117" t="str">
        <f t="shared" si="1007"/>
        <v/>
      </c>
    </row>
    <row r="4280" spans="1:54" x14ac:dyDescent="0.25">
      <c r="A4280" s="4"/>
      <c r="B4280" s="37"/>
      <c r="C4280" s="124"/>
      <c r="D4280" s="39"/>
      <c r="E4280" s="125"/>
      <c r="F4280" s="48"/>
      <c r="G4280" s="4"/>
      <c r="H4280" s="4"/>
      <c r="I4280" s="95" t="str">
        <f>IF($C4280="", "", IF(IFERROR(INDEX(Ingredients!$C$11:$C$310, MATCH($C4280, Ingredients!$B$11:$B$310, 0)), "")="", "", IFERROR(INDEX(Ingredients!$C$11:$C$310, MATCH($C4280, Ingredients!$B$11:$B$310, 0)), "")))</f>
        <v/>
      </c>
      <c r="J4280" s="73" t="str">
        <f>IF($B4280="", "", IF(IFERROR(INDEX(Meals!$C$11:$C$260, MATCH($B4280, Meals!$B$11:$B$260, 0)), "")="", "", IFERROR(INDEX(Meals!$C$11:$C$260, MATCH($B4280, Meals!$B$11:$B$260, 0)), "")))</f>
        <v/>
      </c>
      <c r="K4280" s="4"/>
      <c r="L4280" s="72" t="str">
        <f t="shared" si="997"/>
        <v/>
      </c>
      <c r="M4280" s="73" t="str">
        <f t="shared" si="998"/>
        <v/>
      </c>
      <c r="N4280" s="4"/>
      <c r="O4280" s="78" t="str">
        <f t="shared" si="999"/>
        <v/>
      </c>
      <c r="P4280" s="79" t="str">
        <f t="shared" si="1000"/>
        <v/>
      </c>
      <c r="Q4280" s="4"/>
      <c r="R4280" s="90" t="str">
        <f t="shared" si="1001"/>
        <v/>
      </c>
      <c r="S4280" s="4"/>
      <c r="Y4280" s="18" t="str">
        <f t="shared" si="1002"/>
        <v/>
      </c>
      <c r="AA4280" s="18" t="str">
        <f t="shared" si="993"/>
        <v/>
      </c>
      <c r="AB4280" s="18" t="str">
        <f t="shared" si="994"/>
        <v/>
      </c>
      <c r="AC4280" s="18" t="str">
        <f t="shared" si="1003"/>
        <v/>
      </c>
      <c r="AD4280" s="18" t="str">
        <f t="shared" si="1003"/>
        <v/>
      </c>
      <c r="AE4280" s="18" t="str">
        <f t="shared" si="1004"/>
        <v/>
      </c>
      <c r="AG4280" s="95" t="str">
        <f>IF($C4280="", "", IF(IFERROR(INDEX(Ingredients!C$11:C$310, MATCH($C4280, Ingredients!$B$11:$B$310, 0)), "")="", "", IFERROR(INDEX(Ingredients!C$11:C$310, MATCH($C4280, Ingredients!$B$11:$B$310, 0)), "")))</f>
        <v/>
      </c>
      <c r="AH4280" s="105" t="str">
        <f>IF($C4280="", "", IF(IFERROR(INDEX(Ingredients!D$11:D$310, MATCH($C4280, Ingredients!$B$11:$B$310, 0)), "")="", "", IFERROR(INDEX(Ingredients!D$11:D$310, MATCH($C4280, Ingredients!$B$11:$B$310, 0)), "")))</f>
        <v/>
      </c>
      <c r="AI4280" s="106" t="str">
        <f>IF($C4280="", "", IF(IFERROR(INDEX(Ingredients!E$11:E$310, MATCH($C4280, Ingredients!$B$11:$B$310, 0)), "")="", "", IFERROR(INDEX(Ingredients!E$11:E$310, MATCH($C4280, Ingredients!$B$11:$B$310, 0)), "")))</f>
        <v/>
      </c>
      <c r="AJ4280" s="108" t="str">
        <f>IF($C4280="", "", IF(IFERROR(INDEX(Ingredients!F$11:F$310, MATCH($C4280, Ingredients!$B$11:$B$310, 0)), "")="", "", IFERROR(INDEX(Ingredients!F$11:F$310, MATCH($C4280, Ingredients!$B$11:$B$310, 0)), "")))</f>
        <v/>
      </c>
      <c r="AK4280" s="106" t="str">
        <f>IF($C4280="", "", IF(IFERROR(INDEX(Ingredients!G$11:G$310, MATCH($C4280, Ingredients!$B$11:$B$310, 0)), "")="", "", IFERROR(INDEX(Ingredients!G$11:G$310, MATCH($C4280, Ingredients!$B$11:$B$310, 0)), "")))</f>
        <v/>
      </c>
      <c r="AL4280" s="79" t="str">
        <f>IF($C4280="", "", IF(IFERROR(INDEX(Ingredients!H$11:H$310, MATCH($C4280, Ingredients!$B$11:$B$310, 0)), "")="", "", IFERROR(INDEX(Ingredients!H$11:H$310, MATCH($C4280, Ingredients!$B$11:$B$310, 0)), "")))</f>
        <v/>
      </c>
      <c r="AN4280" s="83" t="str">
        <f t="shared" si="995"/>
        <v/>
      </c>
      <c r="AP4280" s="114" t="str">
        <f t="shared" si="1005"/>
        <v/>
      </c>
      <c r="AR4280" s="117" t="str">
        <f>IF($C4280="", "", IF(IFERROR(INDEX(Ingredients!$AI$11:$AI$310, MATCH($C4280, Ingredients!$B$11:$B$310, 0)), "")="", "", IFERROR(INDEX(Ingredients!$AI$11:$AI$310, MATCH($C4280, Ingredients!$B$11:$B$310, 0)), "")))</f>
        <v/>
      </c>
      <c r="AT4280" s="120" t="str">
        <f t="shared" si="1006"/>
        <v/>
      </c>
      <c r="AV4280" s="90" t="str">
        <f t="shared" si="996"/>
        <v/>
      </c>
      <c r="AX4280" s="90" t="str">
        <f>IF($AV4280="", "", COUNTIF($AV$11:$AV$5010, "&lt;"&amp;$AV4280)+1+COUNTIF($AV$11:$AV4280, $AV4280)-1)</f>
        <v/>
      </c>
      <c r="AZ4280" s="111" t="str">
        <f>IF($B4280="", "", SUMIF('Shopping List'!$AV$11:$AV$25, $B4280, 'Shopping List'!$BN$11:$BN$25))</f>
        <v/>
      </c>
      <c r="BB4280" s="117" t="str">
        <f t="shared" si="1007"/>
        <v/>
      </c>
    </row>
    <row r="4281" spans="1:54" x14ac:dyDescent="0.25">
      <c r="A4281" s="4"/>
      <c r="B4281" s="37"/>
      <c r="C4281" s="124"/>
      <c r="D4281" s="39"/>
      <c r="E4281" s="125"/>
      <c r="F4281" s="48"/>
      <c r="G4281" s="4"/>
      <c r="H4281" s="4"/>
      <c r="I4281" s="95" t="str">
        <f>IF($C4281="", "", IF(IFERROR(INDEX(Ingredients!$C$11:$C$310, MATCH($C4281, Ingredients!$B$11:$B$310, 0)), "")="", "", IFERROR(INDEX(Ingredients!$C$11:$C$310, MATCH($C4281, Ingredients!$B$11:$B$310, 0)), "")))</f>
        <v/>
      </c>
      <c r="J4281" s="73" t="str">
        <f>IF($B4281="", "", IF(IFERROR(INDEX(Meals!$C$11:$C$260, MATCH($B4281, Meals!$B$11:$B$260, 0)), "")="", "", IFERROR(INDEX(Meals!$C$11:$C$260, MATCH($B4281, Meals!$B$11:$B$260, 0)), "")))</f>
        <v/>
      </c>
      <c r="K4281" s="4"/>
      <c r="L4281" s="72" t="str">
        <f t="shared" si="997"/>
        <v/>
      </c>
      <c r="M4281" s="73" t="str">
        <f t="shared" si="998"/>
        <v/>
      </c>
      <c r="N4281" s="4"/>
      <c r="O4281" s="78" t="str">
        <f t="shared" si="999"/>
        <v/>
      </c>
      <c r="P4281" s="79" t="str">
        <f t="shared" si="1000"/>
        <v/>
      </c>
      <c r="Q4281" s="4"/>
      <c r="R4281" s="90" t="str">
        <f t="shared" si="1001"/>
        <v/>
      </c>
      <c r="S4281" s="4"/>
      <c r="Y4281" s="18" t="str">
        <f t="shared" si="1002"/>
        <v/>
      </c>
      <c r="AA4281" s="18" t="str">
        <f t="shared" si="993"/>
        <v/>
      </c>
      <c r="AB4281" s="18" t="str">
        <f t="shared" si="994"/>
        <v/>
      </c>
      <c r="AC4281" s="18" t="str">
        <f t="shared" si="1003"/>
        <v/>
      </c>
      <c r="AD4281" s="18" t="str">
        <f t="shared" si="1003"/>
        <v/>
      </c>
      <c r="AE4281" s="18" t="str">
        <f t="shared" si="1004"/>
        <v/>
      </c>
      <c r="AG4281" s="95" t="str">
        <f>IF($C4281="", "", IF(IFERROR(INDEX(Ingredients!C$11:C$310, MATCH($C4281, Ingredients!$B$11:$B$310, 0)), "")="", "", IFERROR(INDEX(Ingredients!C$11:C$310, MATCH($C4281, Ingredients!$B$11:$B$310, 0)), "")))</f>
        <v/>
      </c>
      <c r="AH4281" s="105" t="str">
        <f>IF($C4281="", "", IF(IFERROR(INDEX(Ingredients!D$11:D$310, MATCH($C4281, Ingredients!$B$11:$B$310, 0)), "")="", "", IFERROR(INDEX(Ingredients!D$11:D$310, MATCH($C4281, Ingredients!$B$11:$B$310, 0)), "")))</f>
        <v/>
      </c>
      <c r="AI4281" s="106" t="str">
        <f>IF($C4281="", "", IF(IFERROR(INDEX(Ingredients!E$11:E$310, MATCH($C4281, Ingredients!$B$11:$B$310, 0)), "")="", "", IFERROR(INDEX(Ingredients!E$11:E$310, MATCH($C4281, Ingredients!$B$11:$B$310, 0)), "")))</f>
        <v/>
      </c>
      <c r="AJ4281" s="108" t="str">
        <f>IF($C4281="", "", IF(IFERROR(INDEX(Ingredients!F$11:F$310, MATCH($C4281, Ingredients!$B$11:$B$310, 0)), "")="", "", IFERROR(INDEX(Ingredients!F$11:F$310, MATCH($C4281, Ingredients!$B$11:$B$310, 0)), "")))</f>
        <v/>
      </c>
      <c r="AK4281" s="106" t="str">
        <f>IF($C4281="", "", IF(IFERROR(INDEX(Ingredients!G$11:G$310, MATCH($C4281, Ingredients!$B$11:$B$310, 0)), "")="", "", IFERROR(INDEX(Ingredients!G$11:G$310, MATCH($C4281, Ingredients!$B$11:$B$310, 0)), "")))</f>
        <v/>
      </c>
      <c r="AL4281" s="79" t="str">
        <f>IF($C4281="", "", IF(IFERROR(INDEX(Ingredients!H$11:H$310, MATCH($C4281, Ingredients!$B$11:$B$310, 0)), "")="", "", IFERROR(INDEX(Ingredients!H$11:H$310, MATCH($C4281, Ingredients!$B$11:$B$310, 0)), "")))</f>
        <v/>
      </c>
      <c r="AN4281" s="83" t="str">
        <f t="shared" si="995"/>
        <v/>
      </c>
      <c r="AP4281" s="114" t="str">
        <f t="shared" si="1005"/>
        <v/>
      </c>
      <c r="AR4281" s="117" t="str">
        <f>IF($C4281="", "", IF(IFERROR(INDEX(Ingredients!$AI$11:$AI$310, MATCH($C4281, Ingredients!$B$11:$B$310, 0)), "")="", "", IFERROR(INDEX(Ingredients!$AI$11:$AI$310, MATCH($C4281, Ingredients!$B$11:$B$310, 0)), "")))</f>
        <v/>
      </c>
      <c r="AT4281" s="120" t="str">
        <f t="shared" si="1006"/>
        <v/>
      </c>
      <c r="AV4281" s="90" t="str">
        <f t="shared" si="996"/>
        <v/>
      </c>
      <c r="AX4281" s="90" t="str">
        <f>IF($AV4281="", "", COUNTIF($AV$11:$AV$5010, "&lt;"&amp;$AV4281)+1+COUNTIF($AV$11:$AV4281, $AV4281)-1)</f>
        <v/>
      </c>
      <c r="AZ4281" s="111" t="str">
        <f>IF($B4281="", "", SUMIF('Shopping List'!$AV$11:$AV$25, $B4281, 'Shopping List'!$BN$11:$BN$25))</f>
        <v/>
      </c>
      <c r="BB4281" s="117" t="str">
        <f t="shared" si="1007"/>
        <v/>
      </c>
    </row>
    <row r="4282" spans="1:54" x14ac:dyDescent="0.25">
      <c r="A4282" s="4"/>
      <c r="B4282" s="37"/>
      <c r="C4282" s="124"/>
      <c r="D4282" s="39"/>
      <c r="E4282" s="125"/>
      <c r="F4282" s="48"/>
      <c r="G4282" s="4"/>
      <c r="H4282" s="4"/>
      <c r="I4282" s="95" t="str">
        <f>IF($C4282="", "", IF(IFERROR(INDEX(Ingredients!$C$11:$C$310, MATCH($C4282, Ingredients!$B$11:$B$310, 0)), "")="", "", IFERROR(INDEX(Ingredients!$C$11:$C$310, MATCH($C4282, Ingredients!$B$11:$B$310, 0)), "")))</f>
        <v/>
      </c>
      <c r="J4282" s="73" t="str">
        <f>IF($B4282="", "", IF(IFERROR(INDEX(Meals!$C$11:$C$260, MATCH($B4282, Meals!$B$11:$B$260, 0)), "")="", "", IFERROR(INDEX(Meals!$C$11:$C$260, MATCH($B4282, Meals!$B$11:$B$260, 0)), "")))</f>
        <v/>
      </c>
      <c r="K4282" s="4"/>
      <c r="L4282" s="72" t="str">
        <f t="shared" si="997"/>
        <v/>
      </c>
      <c r="M4282" s="73" t="str">
        <f t="shared" si="998"/>
        <v/>
      </c>
      <c r="N4282" s="4"/>
      <c r="O4282" s="78" t="str">
        <f t="shared" si="999"/>
        <v/>
      </c>
      <c r="P4282" s="79" t="str">
        <f t="shared" si="1000"/>
        <v/>
      </c>
      <c r="Q4282" s="4"/>
      <c r="R4282" s="90" t="str">
        <f t="shared" si="1001"/>
        <v/>
      </c>
      <c r="S4282" s="4"/>
      <c r="Y4282" s="18" t="str">
        <f t="shared" si="1002"/>
        <v/>
      </c>
      <c r="AA4282" s="18" t="str">
        <f t="shared" si="993"/>
        <v/>
      </c>
      <c r="AB4282" s="18" t="str">
        <f t="shared" si="994"/>
        <v/>
      </c>
      <c r="AC4282" s="18" t="str">
        <f t="shared" si="1003"/>
        <v/>
      </c>
      <c r="AD4282" s="18" t="str">
        <f t="shared" si="1003"/>
        <v/>
      </c>
      <c r="AE4282" s="18" t="str">
        <f t="shared" si="1004"/>
        <v/>
      </c>
      <c r="AG4282" s="95" t="str">
        <f>IF($C4282="", "", IF(IFERROR(INDEX(Ingredients!C$11:C$310, MATCH($C4282, Ingredients!$B$11:$B$310, 0)), "")="", "", IFERROR(INDEX(Ingredients!C$11:C$310, MATCH($C4282, Ingredients!$B$11:$B$310, 0)), "")))</f>
        <v/>
      </c>
      <c r="AH4282" s="105" t="str">
        <f>IF($C4282="", "", IF(IFERROR(INDEX(Ingredients!D$11:D$310, MATCH($C4282, Ingredients!$B$11:$B$310, 0)), "")="", "", IFERROR(INDEX(Ingredients!D$11:D$310, MATCH($C4282, Ingredients!$B$11:$B$310, 0)), "")))</f>
        <v/>
      </c>
      <c r="AI4282" s="106" t="str">
        <f>IF($C4282="", "", IF(IFERROR(INDEX(Ingredients!E$11:E$310, MATCH($C4282, Ingredients!$B$11:$B$310, 0)), "")="", "", IFERROR(INDEX(Ingredients!E$11:E$310, MATCH($C4282, Ingredients!$B$11:$B$310, 0)), "")))</f>
        <v/>
      </c>
      <c r="AJ4282" s="108" t="str">
        <f>IF($C4282="", "", IF(IFERROR(INDEX(Ingredients!F$11:F$310, MATCH($C4282, Ingredients!$B$11:$B$310, 0)), "")="", "", IFERROR(INDEX(Ingredients!F$11:F$310, MATCH($C4282, Ingredients!$B$11:$B$310, 0)), "")))</f>
        <v/>
      </c>
      <c r="AK4282" s="106" t="str">
        <f>IF($C4282="", "", IF(IFERROR(INDEX(Ingredients!G$11:G$310, MATCH($C4282, Ingredients!$B$11:$B$310, 0)), "")="", "", IFERROR(INDEX(Ingredients!G$11:G$310, MATCH($C4282, Ingredients!$B$11:$B$310, 0)), "")))</f>
        <v/>
      </c>
      <c r="AL4282" s="79" t="str">
        <f>IF($C4282="", "", IF(IFERROR(INDEX(Ingredients!H$11:H$310, MATCH($C4282, Ingredients!$B$11:$B$310, 0)), "")="", "", IFERROR(INDEX(Ingredients!H$11:H$310, MATCH($C4282, Ingredients!$B$11:$B$310, 0)), "")))</f>
        <v/>
      </c>
      <c r="AN4282" s="83" t="str">
        <f t="shared" si="995"/>
        <v/>
      </c>
      <c r="AP4282" s="114" t="str">
        <f t="shared" si="1005"/>
        <v/>
      </c>
      <c r="AR4282" s="117" t="str">
        <f>IF($C4282="", "", IF(IFERROR(INDEX(Ingredients!$AI$11:$AI$310, MATCH($C4282, Ingredients!$B$11:$B$310, 0)), "")="", "", IFERROR(INDEX(Ingredients!$AI$11:$AI$310, MATCH($C4282, Ingredients!$B$11:$B$310, 0)), "")))</f>
        <v/>
      </c>
      <c r="AT4282" s="120" t="str">
        <f t="shared" si="1006"/>
        <v/>
      </c>
      <c r="AV4282" s="90" t="str">
        <f t="shared" si="996"/>
        <v/>
      </c>
      <c r="AX4282" s="90" t="str">
        <f>IF($AV4282="", "", COUNTIF($AV$11:$AV$5010, "&lt;"&amp;$AV4282)+1+COUNTIF($AV$11:$AV4282, $AV4282)-1)</f>
        <v/>
      </c>
      <c r="AZ4282" s="111" t="str">
        <f>IF($B4282="", "", SUMIF('Shopping List'!$AV$11:$AV$25, $B4282, 'Shopping List'!$BN$11:$BN$25))</f>
        <v/>
      </c>
      <c r="BB4282" s="117" t="str">
        <f t="shared" si="1007"/>
        <v/>
      </c>
    </row>
    <row r="4283" spans="1:54" x14ac:dyDescent="0.25">
      <c r="A4283" s="4"/>
      <c r="B4283" s="37"/>
      <c r="C4283" s="124"/>
      <c r="D4283" s="39"/>
      <c r="E4283" s="125"/>
      <c r="F4283" s="48"/>
      <c r="G4283" s="4"/>
      <c r="H4283" s="4"/>
      <c r="I4283" s="95" t="str">
        <f>IF($C4283="", "", IF(IFERROR(INDEX(Ingredients!$C$11:$C$310, MATCH($C4283, Ingredients!$B$11:$B$310, 0)), "")="", "", IFERROR(INDEX(Ingredients!$C$11:$C$310, MATCH($C4283, Ingredients!$B$11:$B$310, 0)), "")))</f>
        <v/>
      </c>
      <c r="J4283" s="73" t="str">
        <f>IF($B4283="", "", IF(IFERROR(INDEX(Meals!$C$11:$C$260, MATCH($B4283, Meals!$B$11:$B$260, 0)), "")="", "", IFERROR(INDEX(Meals!$C$11:$C$260, MATCH($B4283, Meals!$B$11:$B$260, 0)), "")))</f>
        <v/>
      </c>
      <c r="K4283" s="4"/>
      <c r="L4283" s="72" t="str">
        <f t="shared" si="997"/>
        <v/>
      </c>
      <c r="M4283" s="73" t="str">
        <f t="shared" si="998"/>
        <v/>
      </c>
      <c r="N4283" s="4"/>
      <c r="O4283" s="78" t="str">
        <f t="shared" si="999"/>
        <v/>
      </c>
      <c r="P4283" s="79" t="str">
        <f t="shared" si="1000"/>
        <v/>
      </c>
      <c r="Q4283" s="4"/>
      <c r="R4283" s="90" t="str">
        <f t="shared" si="1001"/>
        <v/>
      </c>
      <c r="S4283" s="4"/>
      <c r="Y4283" s="18" t="str">
        <f t="shared" si="1002"/>
        <v/>
      </c>
      <c r="AA4283" s="18" t="str">
        <f t="shared" si="993"/>
        <v/>
      </c>
      <c r="AB4283" s="18" t="str">
        <f t="shared" si="994"/>
        <v/>
      </c>
      <c r="AC4283" s="18" t="str">
        <f t="shared" si="1003"/>
        <v/>
      </c>
      <c r="AD4283" s="18" t="str">
        <f t="shared" si="1003"/>
        <v/>
      </c>
      <c r="AE4283" s="18" t="str">
        <f t="shared" si="1004"/>
        <v/>
      </c>
      <c r="AG4283" s="95" t="str">
        <f>IF($C4283="", "", IF(IFERROR(INDEX(Ingredients!C$11:C$310, MATCH($C4283, Ingredients!$B$11:$B$310, 0)), "")="", "", IFERROR(INDEX(Ingredients!C$11:C$310, MATCH($C4283, Ingredients!$B$11:$B$310, 0)), "")))</f>
        <v/>
      </c>
      <c r="AH4283" s="105" t="str">
        <f>IF($C4283="", "", IF(IFERROR(INDEX(Ingredients!D$11:D$310, MATCH($C4283, Ingredients!$B$11:$B$310, 0)), "")="", "", IFERROR(INDEX(Ingredients!D$11:D$310, MATCH($C4283, Ingredients!$B$11:$B$310, 0)), "")))</f>
        <v/>
      </c>
      <c r="AI4283" s="106" t="str">
        <f>IF($C4283="", "", IF(IFERROR(INDEX(Ingredients!E$11:E$310, MATCH($C4283, Ingredients!$B$11:$B$310, 0)), "")="", "", IFERROR(INDEX(Ingredients!E$11:E$310, MATCH($C4283, Ingredients!$B$11:$B$310, 0)), "")))</f>
        <v/>
      </c>
      <c r="AJ4283" s="108" t="str">
        <f>IF($C4283="", "", IF(IFERROR(INDEX(Ingredients!F$11:F$310, MATCH($C4283, Ingredients!$B$11:$B$310, 0)), "")="", "", IFERROR(INDEX(Ingredients!F$11:F$310, MATCH($C4283, Ingredients!$B$11:$B$310, 0)), "")))</f>
        <v/>
      </c>
      <c r="AK4283" s="106" t="str">
        <f>IF($C4283="", "", IF(IFERROR(INDEX(Ingredients!G$11:G$310, MATCH($C4283, Ingredients!$B$11:$B$310, 0)), "")="", "", IFERROR(INDEX(Ingredients!G$11:G$310, MATCH($C4283, Ingredients!$B$11:$B$310, 0)), "")))</f>
        <v/>
      </c>
      <c r="AL4283" s="79" t="str">
        <f>IF($C4283="", "", IF(IFERROR(INDEX(Ingredients!H$11:H$310, MATCH($C4283, Ingredients!$B$11:$B$310, 0)), "")="", "", IFERROR(INDEX(Ingredients!H$11:H$310, MATCH($C4283, Ingredients!$B$11:$B$310, 0)), "")))</f>
        <v/>
      </c>
      <c r="AN4283" s="83" t="str">
        <f t="shared" si="995"/>
        <v/>
      </c>
      <c r="AP4283" s="114" t="str">
        <f t="shared" si="1005"/>
        <v/>
      </c>
      <c r="AR4283" s="117" t="str">
        <f>IF($C4283="", "", IF(IFERROR(INDEX(Ingredients!$AI$11:$AI$310, MATCH($C4283, Ingredients!$B$11:$B$310, 0)), "")="", "", IFERROR(INDEX(Ingredients!$AI$11:$AI$310, MATCH($C4283, Ingredients!$B$11:$B$310, 0)), "")))</f>
        <v/>
      </c>
      <c r="AT4283" s="120" t="str">
        <f t="shared" si="1006"/>
        <v/>
      </c>
      <c r="AV4283" s="90" t="str">
        <f t="shared" si="996"/>
        <v/>
      </c>
      <c r="AX4283" s="90" t="str">
        <f>IF($AV4283="", "", COUNTIF($AV$11:$AV$5010, "&lt;"&amp;$AV4283)+1+COUNTIF($AV$11:$AV4283, $AV4283)-1)</f>
        <v/>
      </c>
      <c r="AZ4283" s="111" t="str">
        <f>IF($B4283="", "", SUMIF('Shopping List'!$AV$11:$AV$25, $B4283, 'Shopping List'!$BN$11:$BN$25))</f>
        <v/>
      </c>
      <c r="BB4283" s="117" t="str">
        <f t="shared" si="1007"/>
        <v/>
      </c>
    </row>
    <row r="4284" spans="1:54" x14ac:dyDescent="0.25">
      <c r="A4284" s="4"/>
      <c r="B4284" s="37"/>
      <c r="C4284" s="124"/>
      <c r="D4284" s="39"/>
      <c r="E4284" s="125"/>
      <c r="F4284" s="48"/>
      <c r="G4284" s="4"/>
      <c r="H4284" s="4"/>
      <c r="I4284" s="95" t="str">
        <f>IF($C4284="", "", IF(IFERROR(INDEX(Ingredients!$C$11:$C$310, MATCH($C4284, Ingredients!$B$11:$B$310, 0)), "")="", "", IFERROR(INDEX(Ingredients!$C$11:$C$310, MATCH($C4284, Ingredients!$B$11:$B$310, 0)), "")))</f>
        <v/>
      </c>
      <c r="J4284" s="73" t="str">
        <f>IF($B4284="", "", IF(IFERROR(INDEX(Meals!$C$11:$C$260, MATCH($B4284, Meals!$B$11:$B$260, 0)), "")="", "", IFERROR(INDEX(Meals!$C$11:$C$260, MATCH($B4284, Meals!$B$11:$B$260, 0)), "")))</f>
        <v/>
      </c>
      <c r="K4284" s="4"/>
      <c r="L4284" s="72" t="str">
        <f t="shared" si="997"/>
        <v/>
      </c>
      <c r="M4284" s="73" t="str">
        <f t="shared" si="998"/>
        <v/>
      </c>
      <c r="N4284" s="4"/>
      <c r="O4284" s="78" t="str">
        <f t="shared" si="999"/>
        <v/>
      </c>
      <c r="P4284" s="79" t="str">
        <f t="shared" si="1000"/>
        <v/>
      </c>
      <c r="Q4284" s="4"/>
      <c r="R4284" s="90" t="str">
        <f t="shared" si="1001"/>
        <v/>
      </c>
      <c r="S4284" s="4"/>
      <c r="Y4284" s="18" t="str">
        <f t="shared" si="1002"/>
        <v/>
      </c>
      <c r="AA4284" s="18" t="str">
        <f t="shared" si="993"/>
        <v/>
      </c>
      <c r="AB4284" s="18" t="str">
        <f t="shared" si="994"/>
        <v/>
      </c>
      <c r="AC4284" s="18" t="str">
        <f t="shared" si="1003"/>
        <v/>
      </c>
      <c r="AD4284" s="18" t="str">
        <f t="shared" si="1003"/>
        <v/>
      </c>
      <c r="AE4284" s="18" t="str">
        <f t="shared" si="1004"/>
        <v/>
      </c>
      <c r="AG4284" s="95" t="str">
        <f>IF($C4284="", "", IF(IFERROR(INDEX(Ingredients!C$11:C$310, MATCH($C4284, Ingredients!$B$11:$B$310, 0)), "")="", "", IFERROR(INDEX(Ingredients!C$11:C$310, MATCH($C4284, Ingredients!$B$11:$B$310, 0)), "")))</f>
        <v/>
      </c>
      <c r="AH4284" s="105" t="str">
        <f>IF($C4284="", "", IF(IFERROR(INDEX(Ingredients!D$11:D$310, MATCH($C4284, Ingredients!$B$11:$B$310, 0)), "")="", "", IFERROR(INDEX(Ingredients!D$11:D$310, MATCH($C4284, Ingredients!$B$11:$B$310, 0)), "")))</f>
        <v/>
      </c>
      <c r="AI4284" s="106" t="str">
        <f>IF($C4284="", "", IF(IFERROR(INDEX(Ingredients!E$11:E$310, MATCH($C4284, Ingredients!$B$11:$B$310, 0)), "")="", "", IFERROR(INDEX(Ingredients!E$11:E$310, MATCH($C4284, Ingredients!$B$11:$B$310, 0)), "")))</f>
        <v/>
      </c>
      <c r="AJ4284" s="108" t="str">
        <f>IF($C4284="", "", IF(IFERROR(INDEX(Ingredients!F$11:F$310, MATCH($C4284, Ingredients!$B$11:$B$310, 0)), "")="", "", IFERROR(INDEX(Ingredients!F$11:F$310, MATCH($C4284, Ingredients!$B$11:$B$310, 0)), "")))</f>
        <v/>
      </c>
      <c r="AK4284" s="106" t="str">
        <f>IF($C4284="", "", IF(IFERROR(INDEX(Ingredients!G$11:G$310, MATCH($C4284, Ingredients!$B$11:$B$310, 0)), "")="", "", IFERROR(INDEX(Ingredients!G$11:G$310, MATCH($C4284, Ingredients!$B$11:$B$310, 0)), "")))</f>
        <v/>
      </c>
      <c r="AL4284" s="79" t="str">
        <f>IF($C4284="", "", IF(IFERROR(INDEX(Ingredients!H$11:H$310, MATCH($C4284, Ingredients!$B$11:$B$310, 0)), "")="", "", IFERROR(INDEX(Ingredients!H$11:H$310, MATCH($C4284, Ingredients!$B$11:$B$310, 0)), "")))</f>
        <v/>
      </c>
      <c r="AN4284" s="83" t="str">
        <f t="shared" si="995"/>
        <v/>
      </c>
      <c r="AP4284" s="114" t="str">
        <f t="shared" si="1005"/>
        <v/>
      </c>
      <c r="AR4284" s="117" t="str">
        <f>IF($C4284="", "", IF(IFERROR(INDEX(Ingredients!$AI$11:$AI$310, MATCH($C4284, Ingredients!$B$11:$B$310, 0)), "")="", "", IFERROR(INDEX(Ingredients!$AI$11:$AI$310, MATCH($C4284, Ingredients!$B$11:$B$310, 0)), "")))</f>
        <v/>
      </c>
      <c r="AT4284" s="120" t="str">
        <f t="shared" si="1006"/>
        <v/>
      </c>
      <c r="AV4284" s="90" t="str">
        <f t="shared" si="996"/>
        <v/>
      </c>
      <c r="AX4284" s="90" t="str">
        <f>IF($AV4284="", "", COUNTIF($AV$11:$AV$5010, "&lt;"&amp;$AV4284)+1+COUNTIF($AV$11:$AV4284, $AV4284)-1)</f>
        <v/>
      </c>
      <c r="AZ4284" s="111" t="str">
        <f>IF($B4284="", "", SUMIF('Shopping List'!$AV$11:$AV$25, $B4284, 'Shopping List'!$BN$11:$BN$25))</f>
        <v/>
      </c>
      <c r="BB4284" s="117" t="str">
        <f t="shared" si="1007"/>
        <v/>
      </c>
    </row>
    <row r="4285" spans="1:54" x14ac:dyDescent="0.25">
      <c r="A4285" s="4"/>
      <c r="B4285" s="37"/>
      <c r="C4285" s="124"/>
      <c r="D4285" s="39"/>
      <c r="E4285" s="125"/>
      <c r="F4285" s="48"/>
      <c r="G4285" s="4"/>
      <c r="H4285" s="4"/>
      <c r="I4285" s="95" t="str">
        <f>IF($C4285="", "", IF(IFERROR(INDEX(Ingredients!$C$11:$C$310, MATCH($C4285, Ingredients!$B$11:$B$310, 0)), "")="", "", IFERROR(INDEX(Ingredients!$C$11:$C$310, MATCH($C4285, Ingredients!$B$11:$B$310, 0)), "")))</f>
        <v/>
      </c>
      <c r="J4285" s="73" t="str">
        <f>IF($B4285="", "", IF(IFERROR(INDEX(Meals!$C$11:$C$260, MATCH($B4285, Meals!$B$11:$B$260, 0)), "")="", "", IFERROR(INDEX(Meals!$C$11:$C$260, MATCH($B4285, Meals!$B$11:$B$260, 0)), "")))</f>
        <v/>
      </c>
      <c r="K4285" s="4"/>
      <c r="L4285" s="72" t="str">
        <f t="shared" si="997"/>
        <v/>
      </c>
      <c r="M4285" s="73" t="str">
        <f t="shared" si="998"/>
        <v/>
      </c>
      <c r="N4285" s="4"/>
      <c r="O4285" s="78" t="str">
        <f t="shared" si="999"/>
        <v/>
      </c>
      <c r="P4285" s="79" t="str">
        <f t="shared" si="1000"/>
        <v/>
      </c>
      <c r="Q4285" s="4"/>
      <c r="R4285" s="90" t="str">
        <f t="shared" si="1001"/>
        <v/>
      </c>
      <c r="S4285" s="4"/>
      <c r="Y4285" s="18" t="str">
        <f t="shared" si="1002"/>
        <v/>
      </c>
      <c r="AA4285" s="18" t="str">
        <f t="shared" si="993"/>
        <v/>
      </c>
      <c r="AB4285" s="18" t="str">
        <f t="shared" si="994"/>
        <v/>
      </c>
      <c r="AC4285" s="18" t="str">
        <f t="shared" si="1003"/>
        <v/>
      </c>
      <c r="AD4285" s="18" t="str">
        <f t="shared" si="1003"/>
        <v/>
      </c>
      <c r="AE4285" s="18" t="str">
        <f t="shared" si="1004"/>
        <v/>
      </c>
      <c r="AG4285" s="95" t="str">
        <f>IF($C4285="", "", IF(IFERROR(INDEX(Ingredients!C$11:C$310, MATCH($C4285, Ingredients!$B$11:$B$310, 0)), "")="", "", IFERROR(INDEX(Ingredients!C$11:C$310, MATCH($C4285, Ingredients!$B$11:$B$310, 0)), "")))</f>
        <v/>
      </c>
      <c r="AH4285" s="105" t="str">
        <f>IF($C4285="", "", IF(IFERROR(INDEX(Ingredients!D$11:D$310, MATCH($C4285, Ingredients!$B$11:$B$310, 0)), "")="", "", IFERROR(INDEX(Ingredients!D$11:D$310, MATCH($C4285, Ingredients!$B$11:$B$310, 0)), "")))</f>
        <v/>
      </c>
      <c r="AI4285" s="106" t="str">
        <f>IF($C4285="", "", IF(IFERROR(INDEX(Ingredients!E$11:E$310, MATCH($C4285, Ingredients!$B$11:$B$310, 0)), "")="", "", IFERROR(INDEX(Ingredients!E$11:E$310, MATCH($C4285, Ingredients!$B$11:$B$310, 0)), "")))</f>
        <v/>
      </c>
      <c r="AJ4285" s="108" t="str">
        <f>IF($C4285="", "", IF(IFERROR(INDEX(Ingredients!F$11:F$310, MATCH($C4285, Ingredients!$B$11:$B$310, 0)), "")="", "", IFERROR(INDEX(Ingredients!F$11:F$310, MATCH($C4285, Ingredients!$B$11:$B$310, 0)), "")))</f>
        <v/>
      </c>
      <c r="AK4285" s="106" t="str">
        <f>IF($C4285="", "", IF(IFERROR(INDEX(Ingredients!G$11:G$310, MATCH($C4285, Ingredients!$B$11:$B$310, 0)), "")="", "", IFERROR(INDEX(Ingredients!G$11:G$310, MATCH($C4285, Ingredients!$B$11:$B$310, 0)), "")))</f>
        <v/>
      </c>
      <c r="AL4285" s="79" t="str">
        <f>IF($C4285="", "", IF(IFERROR(INDEX(Ingredients!H$11:H$310, MATCH($C4285, Ingredients!$B$11:$B$310, 0)), "")="", "", IFERROR(INDEX(Ingredients!H$11:H$310, MATCH($C4285, Ingredients!$B$11:$B$310, 0)), "")))</f>
        <v/>
      </c>
      <c r="AN4285" s="83" t="str">
        <f t="shared" si="995"/>
        <v/>
      </c>
      <c r="AP4285" s="114" t="str">
        <f t="shared" si="1005"/>
        <v/>
      </c>
      <c r="AR4285" s="117" t="str">
        <f>IF($C4285="", "", IF(IFERROR(INDEX(Ingredients!$AI$11:$AI$310, MATCH($C4285, Ingredients!$B$11:$B$310, 0)), "")="", "", IFERROR(INDEX(Ingredients!$AI$11:$AI$310, MATCH($C4285, Ingredients!$B$11:$B$310, 0)), "")))</f>
        <v/>
      </c>
      <c r="AT4285" s="120" t="str">
        <f t="shared" si="1006"/>
        <v/>
      </c>
      <c r="AV4285" s="90" t="str">
        <f t="shared" si="996"/>
        <v/>
      </c>
      <c r="AX4285" s="90" t="str">
        <f>IF($AV4285="", "", COUNTIF($AV$11:$AV$5010, "&lt;"&amp;$AV4285)+1+COUNTIF($AV$11:$AV4285, $AV4285)-1)</f>
        <v/>
      </c>
      <c r="AZ4285" s="111" t="str">
        <f>IF($B4285="", "", SUMIF('Shopping List'!$AV$11:$AV$25, $B4285, 'Shopping List'!$BN$11:$BN$25))</f>
        <v/>
      </c>
      <c r="BB4285" s="117" t="str">
        <f t="shared" si="1007"/>
        <v/>
      </c>
    </row>
    <row r="4286" spans="1:54" x14ac:dyDescent="0.25">
      <c r="A4286" s="4"/>
      <c r="B4286" s="37"/>
      <c r="C4286" s="124"/>
      <c r="D4286" s="39"/>
      <c r="E4286" s="125"/>
      <c r="F4286" s="48"/>
      <c r="G4286" s="4"/>
      <c r="H4286" s="4"/>
      <c r="I4286" s="95" t="str">
        <f>IF($C4286="", "", IF(IFERROR(INDEX(Ingredients!$C$11:$C$310, MATCH($C4286, Ingredients!$B$11:$B$310, 0)), "")="", "", IFERROR(INDEX(Ingredients!$C$11:$C$310, MATCH($C4286, Ingredients!$B$11:$B$310, 0)), "")))</f>
        <v/>
      </c>
      <c r="J4286" s="73" t="str">
        <f>IF($B4286="", "", IF(IFERROR(INDEX(Meals!$C$11:$C$260, MATCH($B4286, Meals!$B$11:$B$260, 0)), "")="", "", IFERROR(INDEX(Meals!$C$11:$C$260, MATCH($B4286, Meals!$B$11:$B$260, 0)), "")))</f>
        <v/>
      </c>
      <c r="K4286" s="4"/>
      <c r="L4286" s="72" t="str">
        <f t="shared" si="997"/>
        <v/>
      </c>
      <c r="M4286" s="73" t="str">
        <f t="shared" si="998"/>
        <v/>
      </c>
      <c r="N4286" s="4"/>
      <c r="O4286" s="78" t="str">
        <f t="shared" si="999"/>
        <v/>
      </c>
      <c r="P4286" s="79" t="str">
        <f t="shared" si="1000"/>
        <v/>
      </c>
      <c r="Q4286" s="4"/>
      <c r="R4286" s="90" t="str">
        <f t="shared" si="1001"/>
        <v/>
      </c>
      <c r="S4286" s="4"/>
      <c r="Y4286" s="18" t="str">
        <f t="shared" si="1002"/>
        <v/>
      </c>
      <c r="AA4286" s="18" t="str">
        <f t="shared" si="993"/>
        <v/>
      </c>
      <c r="AB4286" s="18" t="str">
        <f t="shared" si="994"/>
        <v/>
      </c>
      <c r="AC4286" s="18" t="str">
        <f t="shared" si="1003"/>
        <v/>
      </c>
      <c r="AD4286" s="18" t="str">
        <f t="shared" si="1003"/>
        <v/>
      </c>
      <c r="AE4286" s="18" t="str">
        <f t="shared" si="1004"/>
        <v/>
      </c>
      <c r="AG4286" s="95" t="str">
        <f>IF($C4286="", "", IF(IFERROR(INDEX(Ingredients!C$11:C$310, MATCH($C4286, Ingredients!$B$11:$B$310, 0)), "")="", "", IFERROR(INDEX(Ingredients!C$11:C$310, MATCH($C4286, Ingredients!$B$11:$B$310, 0)), "")))</f>
        <v/>
      </c>
      <c r="AH4286" s="105" t="str">
        <f>IF($C4286="", "", IF(IFERROR(INDEX(Ingredients!D$11:D$310, MATCH($C4286, Ingredients!$B$11:$B$310, 0)), "")="", "", IFERROR(INDEX(Ingredients!D$11:D$310, MATCH($C4286, Ingredients!$B$11:$B$310, 0)), "")))</f>
        <v/>
      </c>
      <c r="AI4286" s="106" t="str">
        <f>IF($C4286="", "", IF(IFERROR(INDEX(Ingredients!E$11:E$310, MATCH($C4286, Ingredients!$B$11:$B$310, 0)), "")="", "", IFERROR(INDEX(Ingredients!E$11:E$310, MATCH($C4286, Ingredients!$B$11:$B$310, 0)), "")))</f>
        <v/>
      </c>
      <c r="AJ4286" s="108" t="str">
        <f>IF($C4286="", "", IF(IFERROR(INDEX(Ingredients!F$11:F$310, MATCH($C4286, Ingredients!$B$11:$B$310, 0)), "")="", "", IFERROR(INDEX(Ingredients!F$11:F$310, MATCH($C4286, Ingredients!$B$11:$B$310, 0)), "")))</f>
        <v/>
      </c>
      <c r="AK4286" s="106" t="str">
        <f>IF($C4286="", "", IF(IFERROR(INDEX(Ingredients!G$11:G$310, MATCH($C4286, Ingredients!$B$11:$B$310, 0)), "")="", "", IFERROR(INDEX(Ingredients!G$11:G$310, MATCH($C4286, Ingredients!$B$11:$B$310, 0)), "")))</f>
        <v/>
      </c>
      <c r="AL4286" s="79" t="str">
        <f>IF($C4286="", "", IF(IFERROR(INDEX(Ingredients!H$11:H$310, MATCH($C4286, Ingredients!$B$11:$B$310, 0)), "")="", "", IFERROR(INDEX(Ingredients!H$11:H$310, MATCH($C4286, Ingredients!$B$11:$B$310, 0)), "")))</f>
        <v/>
      </c>
      <c r="AN4286" s="83" t="str">
        <f t="shared" si="995"/>
        <v/>
      </c>
      <c r="AP4286" s="114" t="str">
        <f t="shared" si="1005"/>
        <v/>
      </c>
      <c r="AR4286" s="117" t="str">
        <f>IF($C4286="", "", IF(IFERROR(INDEX(Ingredients!$AI$11:$AI$310, MATCH($C4286, Ingredients!$B$11:$B$310, 0)), "")="", "", IFERROR(INDEX(Ingredients!$AI$11:$AI$310, MATCH($C4286, Ingredients!$B$11:$B$310, 0)), "")))</f>
        <v/>
      </c>
      <c r="AT4286" s="120" t="str">
        <f t="shared" si="1006"/>
        <v/>
      </c>
      <c r="AV4286" s="90" t="str">
        <f t="shared" si="996"/>
        <v/>
      </c>
      <c r="AX4286" s="90" t="str">
        <f>IF($AV4286="", "", COUNTIF($AV$11:$AV$5010, "&lt;"&amp;$AV4286)+1+COUNTIF($AV$11:$AV4286, $AV4286)-1)</f>
        <v/>
      </c>
      <c r="AZ4286" s="111" t="str">
        <f>IF($B4286="", "", SUMIF('Shopping List'!$AV$11:$AV$25, $B4286, 'Shopping List'!$BN$11:$BN$25))</f>
        <v/>
      </c>
      <c r="BB4286" s="117" t="str">
        <f t="shared" si="1007"/>
        <v/>
      </c>
    </row>
    <row r="4287" spans="1:54" x14ac:dyDescent="0.25">
      <c r="A4287" s="4"/>
      <c r="B4287" s="37"/>
      <c r="C4287" s="124"/>
      <c r="D4287" s="39"/>
      <c r="E4287" s="125"/>
      <c r="F4287" s="48"/>
      <c r="G4287" s="4"/>
      <c r="H4287" s="4"/>
      <c r="I4287" s="95" t="str">
        <f>IF($C4287="", "", IF(IFERROR(INDEX(Ingredients!$C$11:$C$310, MATCH($C4287, Ingredients!$B$11:$B$310, 0)), "")="", "", IFERROR(INDEX(Ingredients!$C$11:$C$310, MATCH($C4287, Ingredients!$B$11:$B$310, 0)), "")))</f>
        <v/>
      </c>
      <c r="J4287" s="73" t="str">
        <f>IF($B4287="", "", IF(IFERROR(INDEX(Meals!$C$11:$C$260, MATCH($B4287, Meals!$B$11:$B$260, 0)), "")="", "", IFERROR(INDEX(Meals!$C$11:$C$260, MATCH($B4287, Meals!$B$11:$B$260, 0)), "")))</f>
        <v/>
      </c>
      <c r="K4287" s="4"/>
      <c r="L4287" s="72" t="str">
        <f t="shared" si="997"/>
        <v/>
      </c>
      <c r="M4287" s="73" t="str">
        <f t="shared" si="998"/>
        <v/>
      </c>
      <c r="N4287" s="4"/>
      <c r="O4287" s="78" t="str">
        <f t="shared" si="999"/>
        <v/>
      </c>
      <c r="P4287" s="79" t="str">
        <f t="shared" si="1000"/>
        <v/>
      </c>
      <c r="Q4287" s="4"/>
      <c r="R4287" s="90" t="str">
        <f t="shared" si="1001"/>
        <v/>
      </c>
      <c r="S4287" s="4"/>
      <c r="Y4287" s="18" t="str">
        <f t="shared" si="1002"/>
        <v/>
      </c>
      <c r="AA4287" s="18" t="str">
        <f t="shared" si="993"/>
        <v/>
      </c>
      <c r="AB4287" s="18" t="str">
        <f t="shared" si="994"/>
        <v/>
      </c>
      <c r="AC4287" s="18" t="str">
        <f t="shared" si="1003"/>
        <v/>
      </c>
      <c r="AD4287" s="18" t="str">
        <f t="shared" si="1003"/>
        <v/>
      </c>
      <c r="AE4287" s="18" t="str">
        <f t="shared" si="1004"/>
        <v/>
      </c>
      <c r="AG4287" s="95" t="str">
        <f>IF($C4287="", "", IF(IFERROR(INDEX(Ingredients!C$11:C$310, MATCH($C4287, Ingredients!$B$11:$B$310, 0)), "")="", "", IFERROR(INDEX(Ingredients!C$11:C$310, MATCH($C4287, Ingredients!$B$11:$B$310, 0)), "")))</f>
        <v/>
      </c>
      <c r="AH4287" s="105" t="str">
        <f>IF($C4287="", "", IF(IFERROR(INDEX(Ingredients!D$11:D$310, MATCH($C4287, Ingredients!$B$11:$B$310, 0)), "")="", "", IFERROR(INDEX(Ingredients!D$11:D$310, MATCH($C4287, Ingredients!$B$11:$B$310, 0)), "")))</f>
        <v/>
      </c>
      <c r="AI4287" s="106" t="str">
        <f>IF($C4287="", "", IF(IFERROR(INDEX(Ingredients!E$11:E$310, MATCH($C4287, Ingredients!$B$11:$B$310, 0)), "")="", "", IFERROR(INDEX(Ingredients!E$11:E$310, MATCH($C4287, Ingredients!$B$11:$B$310, 0)), "")))</f>
        <v/>
      </c>
      <c r="AJ4287" s="108" t="str">
        <f>IF($C4287="", "", IF(IFERROR(INDEX(Ingredients!F$11:F$310, MATCH($C4287, Ingredients!$B$11:$B$310, 0)), "")="", "", IFERROR(INDEX(Ingredients!F$11:F$310, MATCH($C4287, Ingredients!$B$11:$B$310, 0)), "")))</f>
        <v/>
      </c>
      <c r="AK4287" s="106" t="str">
        <f>IF($C4287="", "", IF(IFERROR(INDEX(Ingredients!G$11:G$310, MATCH($C4287, Ingredients!$B$11:$B$310, 0)), "")="", "", IFERROR(INDEX(Ingredients!G$11:G$310, MATCH($C4287, Ingredients!$B$11:$B$310, 0)), "")))</f>
        <v/>
      </c>
      <c r="AL4287" s="79" t="str">
        <f>IF($C4287="", "", IF(IFERROR(INDEX(Ingredients!H$11:H$310, MATCH($C4287, Ingredients!$B$11:$B$310, 0)), "")="", "", IFERROR(INDEX(Ingredients!H$11:H$310, MATCH($C4287, Ingredients!$B$11:$B$310, 0)), "")))</f>
        <v/>
      </c>
      <c r="AN4287" s="83" t="str">
        <f t="shared" si="995"/>
        <v/>
      </c>
      <c r="AP4287" s="114" t="str">
        <f t="shared" si="1005"/>
        <v/>
      </c>
      <c r="AR4287" s="117" t="str">
        <f>IF($C4287="", "", IF(IFERROR(INDEX(Ingredients!$AI$11:$AI$310, MATCH($C4287, Ingredients!$B$11:$B$310, 0)), "")="", "", IFERROR(INDEX(Ingredients!$AI$11:$AI$310, MATCH($C4287, Ingredients!$B$11:$B$310, 0)), "")))</f>
        <v/>
      </c>
      <c r="AT4287" s="120" t="str">
        <f t="shared" si="1006"/>
        <v/>
      </c>
      <c r="AV4287" s="90" t="str">
        <f t="shared" si="996"/>
        <v/>
      </c>
      <c r="AX4287" s="90" t="str">
        <f>IF($AV4287="", "", COUNTIF($AV$11:$AV$5010, "&lt;"&amp;$AV4287)+1+COUNTIF($AV$11:$AV4287, $AV4287)-1)</f>
        <v/>
      </c>
      <c r="AZ4287" s="111" t="str">
        <f>IF($B4287="", "", SUMIF('Shopping List'!$AV$11:$AV$25, $B4287, 'Shopping List'!$BN$11:$BN$25))</f>
        <v/>
      </c>
      <c r="BB4287" s="117" t="str">
        <f t="shared" si="1007"/>
        <v/>
      </c>
    </row>
    <row r="4288" spans="1:54" x14ac:dyDescent="0.25">
      <c r="A4288" s="4"/>
      <c r="B4288" s="37"/>
      <c r="C4288" s="124"/>
      <c r="D4288" s="39"/>
      <c r="E4288" s="125"/>
      <c r="F4288" s="48"/>
      <c r="G4288" s="4"/>
      <c r="H4288" s="4"/>
      <c r="I4288" s="95" t="str">
        <f>IF($C4288="", "", IF(IFERROR(INDEX(Ingredients!$C$11:$C$310, MATCH($C4288, Ingredients!$B$11:$B$310, 0)), "")="", "", IFERROR(INDEX(Ingredients!$C$11:$C$310, MATCH($C4288, Ingredients!$B$11:$B$310, 0)), "")))</f>
        <v/>
      </c>
      <c r="J4288" s="73" t="str">
        <f>IF($B4288="", "", IF(IFERROR(INDEX(Meals!$C$11:$C$260, MATCH($B4288, Meals!$B$11:$B$260, 0)), "")="", "", IFERROR(INDEX(Meals!$C$11:$C$260, MATCH($B4288, Meals!$B$11:$B$260, 0)), "")))</f>
        <v/>
      </c>
      <c r="K4288" s="4"/>
      <c r="L4288" s="72" t="str">
        <f t="shared" si="997"/>
        <v/>
      </c>
      <c r="M4288" s="73" t="str">
        <f t="shared" si="998"/>
        <v/>
      </c>
      <c r="N4288" s="4"/>
      <c r="O4288" s="78" t="str">
        <f t="shared" si="999"/>
        <v/>
      </c>
      <c r="P4288" s="79" t="str">
        <f t="shared" si="1000"/>
        <v/>
      </c>
      <c r="Q4288" s="4"/>
      <c r="R4288" s="90" t="str">
        <f t="shared" si="1001"/>
        <v/>
      </c>
      <c r="S4288" s="4"/>
      <c r="Y4288" s="18" t="str">
        <f t="shared" si="1002"/>
        <v/>
      </c>
      <c r="AA4288" s="18" t="str">
        <f t="shared" si="993"/>
        <v/>
      </c>
      <c r="AB4288" s="18" t="str">
        <f t="shared" si="994"/>
        <v/>
      </c>
      <c r="AC4288" s="18" t="str">
        <f t="shared" si="1003"/>
        <v/>
      </c>
      <c r="AD4288" s="18" t="str">
        <f t="shared" si="1003"/>
        <v/>
      </c>
      <c r="AE4288" s="18" t="str">
        <f t="shared" si="1004"/>
        <v/>
      </c>
      <c r="AG4288" s="95" t="str">
        <f>IF($C4288="", "", IF(IFERROR(INDEX(Ingredients!C$11:C$310, MATCH($C4288, Ingredients!$B$11:$B$310, 0)), "")="", "", IFERROR(INDEX(Ingredients!C$11:C$310, MATCH($C4288, Ingredients!$B$11:$B$310, 0)), "")))</f>
        <v/>
      </c>
      <c r="AH4288" s="105" t="str">
        <f>IF($C4288="", "", IF(IFERROR(INDEX(Ingredients!D$11:D$310, MATCH($C4288, Ingredients!$B$11:$B$310, 0)), "")="", "", IFERROR(INDEX(Ingredients!D$11:D$310, MATCH($C4288, Ingredients!$B$11:$B$310, 0)), "")))</f>
        <v/>
      </c>
      <c r="AI4288" s="106" t="str">
        <f>IF($C4288="", "", IF(IFERROR(INDEX(Ingredients!E$11:E$310, MATCH($C4288, Ingredients!$B$11:$B$310, 0)), "")="", "", IFERROR(INDEX(Ingredients!E$11:E$310, MATCH($C4288, Ingredients!$B$11:$B$310, 0)), "")))</f>
        <v/>
      </c>
      <c r="AJ4288" s="108" t="str">
        <f>IF($C4288="", "", IF(IFERROR(INDEX(Ingredients!F$11:F$310, MATCH($C4288, Ingredients!$B$11:$B$310, 0)), "")="", "", IFERROR(INDEX(Ingredients!F$11:F$310, MATCH($C4288, Ingredients!$B$11:$B$310, 0)), "")))</f>
        <v/>
      </c>
      <c r="AK4288" s="106" t="str">
        <f>IF($C4288="", "", IF(IFERROR(INDEX(Ingredients!G$11:G$310, MATCH($C4288, Ingredients!$B$11:$B$310, 0)), "")="", "", IFERROR(INDEX(Ingredients!G$11:G$310, MATCH($C4288, Ingredients!$B$11:$B$310, 0)), "")))</f>
        <v/>
      </c>
      <c r="AL4288" s="79" t="str">
        <f>IF($C4288="", "", IF(IFERROR(INDEX(Ingredients!H$11:H$310, MATCH($C4288, Ingredients!$B$11:$B$310, 0)), "")="", "", IFERROR(INDEX(Ingredients!H$11:H$310, MATCH($C4288, Ingredients!$B$11:$B$310, 0)), "")))</f>
        <v/>
      </c>
      <c r="AN4288" s="83" t="str">
        <f t="shared" si="995"/>
        <v/>
      </c>
      <c r="AP4288" s="114" t="str">
        <f t="shared" si="1005"/>
        <v/>
      </c>
      <c r="AR4288" s="117" t="str">
        <f>IF($C4288="", "", IF(IFERROR(INDEX(Ingredients!$AI$11:$AI$310, MATCH($C4288, Ingredients!$B$11:$B$310, 0)), "")="", "", IFERROR(INDEX(Ingredients!$AI$11:$AI$310, MATCH($C4288, Ingredients!$B$11:$B$310, 0)), "")))</f>
        <v/>
      </c>
      <c r="AT4288" s="120" t="str">
        <f t="shared" si="1006"/>
        <v/>
      </c>
      <c r="AV4288" s="90" t="str">
        <f t="shared" si="996"/>
        <v/>
      </c>
      <c r="AX4288" s="90" t="str">
        <f>IF($AV4288="", "", COUNTIF($AV$11:$AV$5010, "&lt;"&amp;$AV4288)+1+COUNTIF($AV$11:$AV4288, $AV4288)-1)</f>
        <v/>
      </c>
      <c r="AZ4288" s="111" t="str">
        <f>IF($B4288="", "", SUMIF('Shopping List'!$AV$11:$AV$25, $B4288, 'Shopping List'!$BN$11:$BN$25))</f>
        <v/>
      </c>
      <c r="BB4288" s="117" t="str">
        <f t="shared" si="1007"/>
        <v/>
      </c>
    </row>
    <row r="4289" spans="1:54" x14ac:dyDescent="0.25">
      <c r="A4289" s="4"/>
      <c r="B4289" s="37"/>
      <c r="C4289" s="124"/>
      <c r="D4289" s="39"/>
      <c r="E4289" s="125"/>
      <c r="F4289" s="48"/>
      <c r="G4289" s="4"/>
      <c r="H4289" s="4"/>
      <c r="I4289" s="95" t="str">
        <f>IF($C4289="", "", IF(IFERROR(INDEX(Ingredients!$C$11:$C$310, MATCH($C4289, Ingredients!$B$11:$B$310, 0)), "")="", "", IFERROR(INDEX(Ingredients!$C$11:$C$310, MATCH($C4289, Ingredients!$B$11:$B$310, 0)), "")))</f>
        <v/>
      </c>
      <c r="J4289" s="73" t="str">
        <f>IF($B4289="", "", IF(IFERROR(INDEX(Meals!$C$11:$C$260, MATCH($B4289, Meals!$B$11:$B$260, 0)), "")="", "", IFERROR(INDEX(Meals!$C$11:$C$260, MATCH($B4289, Meals!$B$11:$B$260, 0)), "")))</f>
        <v/>
      </c>
      <c r="K4289" s="4"/>
      <c r="L4289" s="72" t="str">
        <f t="shared" si="997"/>
        <v/>
      </c>
      <c r="M4289" s="73" t="str">
        <f t="shared" si="998"/>
        <v/>
      </c>
      <c r="N4289" s="4"/>
      <c r="O4289" s="78" t="str">
        <f t="shared" si="999"/>
        <v/>
      </c>
      <c r="P4289" s="79" t="str">
        <f t="shared" si="1000"/>
        <v/>
      </c>
      <c r="Q4289" s="4"/>
      <c r="R4289" s="90" t="str">
        <f t="shared" si="1001"/>
        <v/>
      </c>
      <c r="S4289" s="4"/>
      <c r="Y4289" s="18" t="str">
        <f t="shared" si="1002"/>
        <v/>
      </c>
      <c r="AA4289" s="18" t="str">
        <f t="shared" si="993"/>
        <v/>
      </c>
      <c r="AB4289" s="18" t="str">
        <f t="shared" si="994"/>
        <v/>
      </c>
      <c r="AC4289" s="18" t="str">
        <f t="shared" si="1003"/>
        <v/>
      </c>
      <c r="AD4289" s="18" t="str">
        <f t="shared" si="1003"/>
        <v/>
      </c>
      <c r="AE4289" s="18" t="str">
        <f t="shared" si="1004"/>
        <v/>
      </c>
      <c r="AG4289" s="95" t="str">
        <f>IF($C4289="", "", IF(IFERROR(INDEX(Ingredients!C$11:C$310, MATCH($C4289, Ingredients!$B$11:$B$310, 0)), "")="", "", IFERROR(INDEX(Ingredients!C$11:C$310, MATCH($C4289, Ingredients!$B$11:$B$310, 0)), "")))</f>
        <v/>
      </c>
      <c r="AH4289" s="105" t="str">
        <f>IF($C4289="", "", IF(IFERROR(INDEX(Ingredients!D$11:D$310, MATCH($C4289, Ingredients!$B$11:$B$310, 0)), "")="", "", IFERROR(INDEX(Ingredients!D$11:D$310, MATCH($C4289, Ingredients!$B$11:$B$310, 0)), "")))</f>
        <v/>
      </c>
      <c r="AI4289" s="106" t="str">
        <f>IF($C4289="", "", IF(IFERROR(INDEX(Ingredients!E$11:E$310, MATCH($C4289, Ingredients!$B$11:$B$310, 0)), "")="", "", IFERROR(INDEX(Ingredients!E$11:E$310, MATCH($C4289, Ingredients!$B$11:$B$310, 0)), "")))</f>
        <v/>
      </c>
      <c r="AJ4289" s="108" t="str">
        <f>IF($C4289="", "", IF(IFERROR(INDEX(Ingredients!F$11:F$310, MATCH($C4289, Ingredients!$B$11:$B$310, 0)), "")="", "", IFERROR(INDEX(Ingredients!F$11:F$310, MATCH($C4289, Ingredients!$B$11:$B$310, 0)), "")))</f>
        <v/>
      </c>
      <c r="AK4289" s="106" t="str">
        <f>IF($C4289="", "", IF(IFERROR(INDEX(Ingredients!G$11:G$310, MATCH($C4289, Ingredients!$B$11:$B$310, 0)), "")="", "", IFERROR(INDEX(Ingredients!G$11:G$310, MATCH($C4289, Ingredients!$B$11:$B$310, 0)), "")))</f>
        <v/>
      </c>
      <c r="AL4289" s="79" t="str">
        <f>IF($C4289="", "", IF(IFERROR(INDEX(Ingredients!H$11:H$310, MATCH($C4289, Ingredients!$B$11:$B$310, 0)), "")="", "", IFERROR(INDEX(Ingredients!H$11:H$310, MATCH($C4289, Ingredients!$B$11:$B$310, 0)), "")))</f>
        <v/>
      </c>
      <c r="AN4289" s="83" t="str">
        <f t="shared" si="995"/>
        <v/>
      </c>
      <c r="AP4289" s="114" t="str">
        <f t="shared" si="1005"/>
        <v/>
      </c>
      <c r="AR4289" s="117" t="str">
        <f>IF($C4289="", "", IF(IFERROR(INDEX(Ingredients!$AI$11:$AI$310, MATCH($C4289, Ingredients!$B$11:$B$310, 0)), "")="", "", IFERROR(INDEX(Ingredients!$AI$11:$AI$310, MATCH($C4289, Ingredients!$B$11:$B$310, 0)), "")))</f>
        <v/>
      </c>
      <c r="AT4289" s="120" t="str">
        <f t="shared" si="1006"/>
        <v/>
      </c>
      <c r="AV4289" s="90" t="str">
        <f t="shared" si="996"/>
        <v/>
      </c>
      <c r="AX4289" s="90" t="str">
        <f>IF($AV4289="", "", COUNTIF($AV$11:$AV$5010, "&lt;"&amp;$AV4289)+1+COUNTIF($AV$11:$AV4289, $AV4289)-1)</f>
        <v/>
      </c>
      <c r="AZ4289" s="111" t="str">
        <f>IF($B4289="", "", SUMIF('Shopping List'!$AV$11:$AV$25, $B4289, 'Shopping List'!$BN$11:$BN$25))</f>
        <v/>
      </c>
      <c r="BB4289" s="117" t="str">
        <f t="shared" si="1007"/>
        <v/>
      </c>
    </row>
    <row r="4290" spans="1:54" x14ac:dyDescent="0.25">
      <c r="A4290" s="4"/>
      <c r="B4290" s="37"/>
      <c r="C4290" s="124"/>
      <c r="D4290" s="39"/>
      <c r="E4290" s="125"/>
      <c r="F4290" s="48"/>
      <c r="G4290" s="4"/>
      <c r="H4290" s="4"/>
      <c r="I4290" s="95" t="str">
        <f>IF($C4290="", "", IF(IFERROR(INDEX(Ingredients!$C$11:$C$310, MATCH($C4290, Ingredients!$B$11:$B$310, 0)), "")="", "", IFERROR(INDEX(Ingredients!$C$11:$C$310, MATCH($C4290, Ingredients!$B$11:$B$310, 0)), "")))</f>
        <v/>
      </c>
      <c r="J4290" s="73" t="str">
        <f>IF($B4290="", "", IF(IFERROR(INDEX(Meals!$C$11:$C$260, MATCH($B4290, Meals!$B$11:$B$260, 0)), "")="", "", IFERROR(INDEX(Meals!$C$11:$C$260, MATCH($B4290, Meals!$B$11:$B$260, 0)), "")))</f>
        <v/>
      </c>
      <c r="K4290" s="4"/>
      <c r="L4290" s="72" t="str">
        <f t="shared" si="997"/>
        <v/>
      </c>
      <c r="M4290" s="73" t="str">
        <f t="shared" si="998"/>
        <v/>
      </c>
      <c r="N4290" s="4"/>
      <c r="O4290" s="78" t="str">
        <f t="shared" si="999"/>
        <v/>
      </c>
      <c r="P4290" s="79" t="str">
        <f t="shared" si="1000"/>
        <v/>
      </c>
      <c r="Q4290" s="4"/>
      <c r="R4290" s="90" t="str">
        <f t="shared" si="1001"/>
        <v/>
      </c>
      <c r="S4290" s="4"/>
      <c r="Y4290" s="18" t="str">
        <f t="shared" si="1002"/>
        <v/>
      </c>
      <c r="AA4290" s="18" t="str">
        <f t="shared" si="993"/>
        <v/>
      </c>
      <c r="AB4290" s="18" t="str">
        <f t="shared" si="994"/>
        <v/>
      </c>
      <c r="AC4290" s="18" t="str">
        <f t="shared" si="1003"/>
        <v/>
      </c>
      <c r="AD4290" s="18" t="str">
        <f t="shared" si="1003"/>
        <v/>
      </c>
      <c r="AE4290" s="18" t="str">
        <f t="shared" si="1004"/>
        <v/>
      </c>
      <c r="AG4290" s="95" t="str">
        <f>IF($C4290="", "", IF(IFERROR(INDEX(Ingredients!C$11:C$310, MATCH($C4290, Ingredients!$B$11:$B$310, 0)), "")="", "", IFERROR(INDEX(Ingredients!C$11:C$310, MATCH($C4290, Ingredients!$B$11:$B$310, 0)), "")))</f>
        <v/>
      </c>
      <c r="AH4290" s="105" t="str">
        <f>IF($C4290="", "", IF(IFERROR(INDEX(Ingredients!D$11:D$310, MATCH($C4290, Ingredients!$B$11:$B$310, 0)), "")="", "", IFERROR(INDEX(Ingredients!D$11:D$310, MATCH($C4290, Ingredients!$B$11:$B$310, 0)), "")))</f>
        <v/>
      </c>
      <c r="AI4290" s="106" t="str">
        <f>IF($C4290="", "", IF(IFERROR(INDEX(Ingredients!E$11:E$310, MATCH($C4290, Ingredients!$B$11:$B$310, 0)), "")="", "", IFERROR(INDEX(Ingredients!E$11:E$310, MATCH($C4290, Ingredients!$B$11:$B$310, 0)), "")))</f>
        <v/>
      </c>
      <c r="AJ4290" s="108" t="str">
        <f>IF($C4290="", "", IF(IFERROR(INDEX(Ingredients!F$11:F$310, MATCH($C4290, Ingredients!$B$11:$B$310, 0)), "")="", "", IFERROR(INDEX(Ingredients!F$11:F$310, MATCH($C4290, Ingredients!$B$11:$B$310, 0)), "")))</f>
        <v/>
      </c>
      <c r="AK4290" s="106" t="str">
        <f>IF($C4290="", "", IF(IFERROR(INDEX(Ingredients!G$11:G$310, MATCH($C4290, Ingredients!$B$11:$B$310, 0)), "")="", "", IFERROR(INDEX(Ingredients!G$11:G$310, MATCH($C4290, Ingredients!$B$11:$B$310, 0)), "")))</f>
        <v/>
      </c>
      <c r="AL4290" s="79" t="str">
        <f>IF($C4290="", "", IF(IFERROR(INDEX(Ingredients!H$11:H$310, MATCH($C4290, Ingredients!$B$11:$B$310, 0)), "")="", "", IFERROR(INDEX(Ingredients!H$11:H$310, MATCH($C4290, Ingredients!$B$11:$B$310, 0)), "")))</f>
        <v/>
      </c>
      <c r="AN4290" s="83" t="str">
        <f t="shared" si="995"/>
        <v/>
      </c>
      <c r="AP4290" s="114" t="str">
        <f t="shared" si="1005"/>
        <v/>
      </c>
      <c r="AR4290" s="117" t="str">
        <f>IF($C4290="", "", IF(IFERROR(INDEX(Ingredients!$AI$11:$AI$310, MATCH($C4290, Ingredients!$B$11:$B$310, 0)), "")="", "", IFERROR(INDEX(Ingredients!$AI$11:$AI$310, MATCH($C4290, Ingredients!$B$11:$B$310, 0)), "")))</f>
        <v/>
      </c>
      <c r="AT4290" s="120" t="str">
        <f t="shared" si="1006"/>
        <v/>
      </c>
      <c r="AV4290" s="90" t="str">
        <f t="shared" si="996"/>
        <v/>
      </c>
      <c r="AX4290" s="90" t="str">
        <f>IF($AV4290="", "", COUNTIF($AV$11:$AV$5010, "&lt;"&amp;$AV4290)+1+COUNTIF($AV$11:$AV4290, $AV4290)-1)</f>
        <v/>
      </c>
      <c r="AZ4290" s="111" t="str">
        <f>IF($B4290="", "", SUMIF('Shopping List'!$AV$11:$AV$25, $B4290, 'Shopping List'!$BN$11:$BN$25))</f>
        <v/>
      </c>
      <c r="BB4290" s="117" t="str">
        <f t="shared" si="1007"/>
        <v/>
      </c>
    </row>
    <row r="4291" spans="1:54" x14ac:dyDescent="0.25">
      <c r="A4291" s="4"/>
      <c r="B4291" s="37"/>
      <c r="C4291" s="124"/>
      <c r="D4291" s="39"/>
      <c r="E4291" s="125"/>
      <c r="F4291" s="48"/>
      <c r="G4291" s="4"/>
      <c r="H4291" s="4"/>
      <c r="I4291" s="95" t="str">
        <f>IF($C4291="", "", IF(IFERROR(INDEX(Ingredients!$C$11:$C$310, MATCH($C4291, Ingredients!$B$11:$B$310, 0)), "")="", "", IFERROR(INDEX(Ingredients!$C$11:$C$310, MATCH($C4291, Ingredients!$B$11:$B$310, 0)), "")))</f>
        <v/>
      </c>
      <c r="J4291" s="73" t="str">
        <f>IF($B4291="", "", IF(IFERROR(INDEX(Meals!$C$11:$C$260, MATCH($B4291, Meals!$B$11:$B$260, 0)), "")="", "", IFERROR(INDEX(Meals!$C$11:$C$260, MATCH($B4291, Meals!$B$11:$B$260, 0)), "")))</f>
        <v/>
      </c>
      <c r="K4291" s="4"/>
      <c r="L4291" s="72" t="str">
        <f t="shared" si="997"/>
        <v/>
      </c>
      <c r="M4291" s="73" t="str">
        <f t="shared" si="998"/>
        <v/>
      </c>
      <c r="N4291" s="4"/>
      <c r="O4291" s="78" t="str">
        <f t="shared" si="999"/>
        <v/>
      </c>
      <c r="P4291" s="79" t="str">
        <f t="shared" si="1000"/>
        <v/>
      </c>
      <c r="Q4291" s="4"/>
      <c r="R4291" s="90" t="str">
        <f t="shared" si="1001"/>
        <v/>
      </c>
      <c r="S4291" s="4"/>
      <c r="Y4291" s="18" t="str">
        <f t="shared" si="1002"/>
        <v/>
      </c>
      <c r="AA4291" s="18" t="str">
        <f t="shared" si="993"/>
        <v/>
      </c>
      <c r="AB4291" s="18" t="str">
        <f t="shared" si="994"/>
        <v/>
      </c>
      <c r="AC4291" s="18" t="str">
        <f t="shared" si="1003"/>
        <v/>
      </c>
      <c r="AD4291" s="18" t="str">
        <f t="shared" si="1003"/>
        <v/>
      </c>
      <c r="AE4291" s="18" t="str">
        <f t="shared" si="1004"/>
        <v/>
      </c>
      <c r="AG4291" s="95" t="str">
        <f>IF($C4291="", "", IF(IFERROR(INDEX(Ingredients!C$11:C$310, MATCH($C4291, Ingredients!$B$11:$B$310, 0)), "")="", "", IFERROR(INDEX(Ingredients!C$11:C$310, MATCH($C4291, Ingredients!$B$11:$B$310, 0)), "")))</f>
        <v/>
      </c>
      <c r="AH4291" s="105" t="str">
        <f>IF($C4291="", "", IF(IFERROR(INDEX(Ingredients!D$11:D$310, MATCH($C4291, Ingredients!$B$11:$B$310, 0)), "")="", "", IFERROR(INDEX(Ingredients!D$11:D$310, MATCH($C4291, Ingredients!$B$11:$B$310, 0)), "")))</f>
        <v/>
      </c>
      <c r="AI4291" s="106" t="str">
        <f>IF($C4291="", "", IF(IFERROR(INDEX(Ingredients!E$11:E$310, MATCH($C4291, Ingredients!$B$11:$B$310, 0)), "")="", "", IFERROR(INDEX(Ingredients!E$11:E$310, MATCH($C4291, Ingredients!$B$11:$B$310, 0)), "")))</f>
        <v/>
      </c>
      <c r="AJ4291" s="108" t="str">
        <f>IF($C4291="", "", IF(IFERROR(INDEX(Ingredients!F$11:F$310, MATCH($C4291, Ingredients!$B$11:$B$310, 0)), "")="", "", IFERROR(INDEX(Ingredients!F$11:F$310, MATCH($C4291, Ingredients!$B$11:$B$310, 0)), "")))</f>
        <v/>
      </c>
      <c r="AK4291" s="106" t="str">
        <f>IF($C4291="", "", IF(IFERROR(INDEX(Ingredients!G$11:G$310, MATCH($C4291, Ingredients!$B$11:$B$310, 0)), "")="", "", IFERROR(INDEX(Ingredients!G$11:G$310, MATCH($C4291, Ingredients!$B$11:$B$310, 0)), "")))</f>
        <v/>
      </c>
      <c r="AL4291" s="79" t="str">
        <f>IF($C4291="", "", IF(IFERROR(INDEX(Ingredients!H$11:H$310, MATCH($C4291, Ingredients!$B$11:$B$310, 0)), "")="", "", IFERROR(INDEX(Ingredients!H$11:H$310, MATCH($C4291, Ingredients!$B$11:$B$310, 0)), "")))</f>
        <v/>
      </c>
      <c r="AN4291" s="83" t="str">
        <f t="shared" si="995"/>
        <v/>
      </c>
      <c r="AP4291" s="114" t="str">
        <f t="shared" si="1005"/>
        <v/>
      </c>
      <c r="AR4291" s="117" t="str">
        <f>IF($C4291="", "", IF(IFERROR(INDEX(Ingredients!$AI$11:$AI$310, MATCH($C4291, Ingredients!$B$11:$B$310, 0)), "")="", "", IFERROR(INDEX(Ingredients!$AI$11:$AI$310, MATCH($C4291, Ingredients!$B$11:$B$310, 0)), "")))</f>
        <v/>
      </c>
      <c r="AT4291" s="120" t="str">
        <f t="shared" si="1006"/>
        <v/>
      </c>
      <c r="AV4291" s="90" t="str">
        <f t="shared" si="996"/>
        <v/>
      </c>
      <c r="AX4291" s="90" t="str">
        <f>IF($AV4291="", "", COUNTIF($AV$11:$AV$5010, "&lt;"&amp;$AV4291)+1+COUNTIF($AV$11:$AV4291, $AV4291)-1)</f>
        <v/>
      </c>
      <c r="AZ4291" s="111" t="str">
        <f>IF($B4291="", "", SUMIF('Shopping List'!$AV$11:$AV$25, $B4291, 'Shopping List'!$BN$11:$BN$25))</f>
        <v/>
      </c>
      <c r="BB4291" s="117" t="str">
        <f t="shared" si="1007"/>
        <v/>
      </c>
    </row>
    <row r="4292" spans="1:54" x14ac:dyDescent="0.25">
      <c r="A4292" s="4"/>
      <c r="B4292" s="37"/>
      <c r="C4292" s="124"/>
      <c r="D4292" s="39"/>
      <c r="E4292" s="125"/>
      <c r="F4292" s="48"/>
      <c r="G4292" s="4"/>
      <c r="H4292" s="4"/>
      <c r="I4292" s="95" t="str">
        <f>IF($C4292="", "", IF(IFERROR(INDEX(Ingredients!$C$11:$C$310, MATCH($C4292, Ingredients!$B$11:$B$310, 0)), "")="", "", IFERROR(INDEX(Ingredients!$C$11:$C$310, MATCH($C4292, Ingredients!$B$11:$B$310, 0)), "")))</f>
        <v/>
      </c>
      <c r="J4292" s="73" t="str">
        <f>IF($B4292="", "", IF(IFERROR(INDEX(Meals!$C$11:$C$260, MATCH($B4292, Meals!$B$11:$B$260, 0)), "")="", "", IFERROR(INDEX(Meals!$C$11:$C$260, MATCH($B4292, Meals!$B$11:$B$260, 0)), "")))</f>
        <v/>
      </c>
      <c r="K4292" s="4"/>
      <c r="L4292" s="72" t="str">
        <f t="shared" si="997"/>
        <v/>
      </c>
      <c r="M4292" s="73" t="str">
        <f t="shared" si="998"/>
        <v/>
      </c>
      <c r="N4292" s="4"/>
      <c r="O4292" s="78" t="str">
        <f t="shared" si="999"/>
        <v/>
      </c>
      <c r="P4292" s="79" t="str">
        <f t="shared" si="1000"/>
        <v/>
      </c>
      <c r="Q4292" s="4"/>
      <c r="R4292" s="90" t="str">
        <f t="shared" si="1001"/>
        <v/>
      </c>
      <c r="S4292" s="4"/>
      <c r="Y4292" s="18" t="str">
        <f t="shared" si="1002"/>
        <v/>
      </c>
      <c r="AA4292" s="18" t="str">
        <f t="shared" si="993"/>
        <v/>
      </c>
      <c r="AB4292" s="18" t="str">
        <f t="shared" si="994"/>
        <v/>
      </c>
      <c r="AC4292" s="18" t="str">
        <f t="shared" si="1003"/>
        <v/>
      </c>
      <c r="AD4292" s="18" t="str">
        <f t="shared" si="1003"/>
        <v/>
      </c>
      <c r="AE4292" s="18" t="str">
        <f t="shared" si="1004"/>
        <v/>
      </c>
      <c r="AG4292" s="95" t="str">
        <f>IF($C4292="", "", IF(IFERROR(INDEX(Ingredients!C$11:C$310, MATCH($C4292, Ingredients!$B$11:$B$310, 0)), "")="", "", IFERROR(INDEX(Ingredients!C$11:C$310, MATCH($C4292, Ingredients!$B$11:$B$310, 0)), "")))</f>
        <v/>
      </c>
      <c r="AH4292" s="105" t="str">
        <f>IF($C4292="", "", IF(IFERROR(INDEX(Ingredients!D$11:D$310, MATCH($C4292, Ingredients!$B$11:$B$310, 0)), "")="", "", IFERROR(INDEX(Ingredients!D$11:D$310, MATCH($C4292, Ingredients!$B$11:$B$310, 0)), "")))</f>
        <v/>
      </c>
      <c r="AI4292" s="106" t="str">
        <f>IF($C4292="", "", IF(IFERROR(INDEX(Ingredients!E$11:E$310, MATCH($C4292, Ingredients!$B$11:$B$310, 0)), "")="", "", IFERROR(INDEX(Ingredients!E$11:E$310, MATCH($C4292, Ingredients!$B$11:$B$310, 0)), "")))</f>
        <v/>
      </c>
      <c r="AJ4292" s="108" t="str">
        <f>IF($C4292="", "", IF(IFERROR(INDEX(Ingredients!F$11:F$310, MATCH($C4292, Ingredients!$B$11:$B$310, 0)), "")="", "", IFERROR(INDEX(Ingredients!F$11:F$310, MATCH($C4292, Ingredients!$B$11:$B$310, 0)), "")))</f>
        <v/>
      </c>
      <c r="AK4292" s="106" t="str">
        <f>IF($C4292="", "", IF(IFERROR(INDEX(Ingredients!G$11:G$310, MATCH($C4292, Ingredients!$B$11:$B$310, 0)), "")="", "", IFERROR(INDEX(Ingredients!G$11:G$310, MATCH($C4292, Ingredients!$B$11:$B$310, 0)), "")))</f>
        <v/>
      </c>
      <c r="AL4292" s="79" t="str">
        <f>IF($C4292="", "", IF(IFERROR(INDEX(Ingredients!H$11:H$310, MATCH($C4292, Ingredients!$B$11:$B$310, 0)), "")="", "", IFERROR(INDEX(Ingredients!H$11:H$310, MATCH($C4292, Ingredients!$B$11:$B$310, 0)), "")))</f>
        <v/>
      </c>
      <c r="AN4292" s="83" t="str">
        <f t="shared" si="995"/>
        <v/>
      </c>
      <c r="AP4292" s="114" t="str">
        <f t="shared" si="1005"/>
        <v/>
      </c>
      <c r="AR4292" s="117" t="str">
        <f>IF($C4292="", "", IF(IFERROR(INDEX(Ingredients!$AI$11:$AI$310, MATCH($C4292, Ingredients!$B$11:$B$310, 0)), "")="", "", IFERROR(INDEX(Ingredients!$AI$11:$AI$310, MATCH($C4292, Ingredients!$B$11:$B$310, 0)), "")))</f>
        <v/>
      </c>
      <c r="AT4292" s="120" t="str">
        <f t="shared" si="1006"/>
        <v/>
      </c>
      <c r="AV4292" s="90" t="str">
        <f t="shared" si="996"/>
        <v/>
      </c>
      <c r="AX4292" s="90" t="str">
        <f>IF($AV4292="", "", COUNTIF($AV$11:$AV$5010, "&lt;"&amp;$AV4292)+1+COUNTIF($AV$11:$AV4292, $AV4292)-1)</f>
        <v/>
      </c>
      <c r="AZ4292" s="111" t="str">
        <f>IF($B4292="", "", SUMIF('Shopping List'!$AV$11:$AV$25, $B4292, 'Shopping List'!$BN$11:$BN$25))</f>
        <v/>
      </c>
      <c r="BB4292" s="117" t="str">
        <f t="shared" si="1007"/>
        <v/>
      </c>
    </row>
    <row r="4293" spans="1:54" x14ac:dyDescent="0.25">
      <c r="A4293" s="4"/>
      <c r="B4293" s="37"/>
      <c r="C4293" s="124"/>
      <c r="D4293" s="39"/>
      <c r="E4293" s="125"/>
      <c r="F4293" s="48"/>
      <c r="G4293" s="4"/>
      <c r="H4293" s="4"/>
      <c r="I4293" s="95" t="str">
        <f>IF($C4293="", "", IF(IFERROR(INDEX(Ingredients!$C$11:$C$310, MATCH($C4293, Ingredients!$B$11:$B$310, 0)), "")="", "", IFERROR(INDEX(Ingredients!$C$11:$C$310, MATCH($C4293, Ingredients!$B$11:$B$310, 0)), "")))</f>
        <v/>
      </c>
      <c r="J4293" s="73" t="str">
        <f>IF($B4293="", "", IF(IFERROR(INDEX(Meals!$C$11:$C$260, MATCH($B4293, Meals!$B$11:$B$260, 0)), "")="", "", IFERROR(INDEX(Meals!$C$11:$C$260, MATCH($B4293, Meals!$B$11:$B$260, 0)), "")))</f>
        <v/>
      </c>
      <c r="K4293" s="4"/>
      <c r="L4293" s="72" t="str">
        <f t="shared" si="997"/>
        <v/>
      </c>
      <c r="M4293" s="73" t="str">
        <f t="shared" si="998"/>
        <v/>
      </c>
      <c r="N4293" s="4"/>
      <c r="O4293" s="78" t="str">
        <f t="shared" si="999"/>
        <v/>
      </c>
      <c r="P4293" s="79" t="str">
        <f t="shared" si="1000"/>
        <v/>
      </c>
      <c r="Q4293" s="4"/>
      <c r="R4293" s="90" t="str">
        <f t="shared" si="1001"/>
        <v/>
      </c>
      <c r="S4293" s="4"/>
      <c r="Y4293" s="18" t="str">
        <f t="shared" si="1002"/>
        <v/>
      </c>
      <c r="AA4293" s="18" t="str">
        <f t="shared" si="993"/>
        <v/>
      </c>
      <c r="AB4293" s="18" t="str">
        <f t="shared" si="994"/>
        <v/>
      </c>
      <c r="AC4293" s="18" t="str">
        <f t="shared" si="1003"/>
        <v/>
      </c>
      <c r="AD4293" s="18" t="str">
        <f t="shared" si="1003"/>
        <v/>
      </c>
      <c r="AE4293" s="18" t="str">
        <f t="shared" si="1004"/>
        <v/>
      </c>
      <c r="AG4293" s="95" t="str">
        <f>IF($C4293="", "", IF(IFERROR(INDEX(Ingredients!C$11:C$310, MATCH($C4293, Ingredients!$B$11:$B$310, 0)), "")="", "", IFERROR(INDEX(Ingredients!C$11:C$310, MATCH($C4293, Ingredients!$B$11:$B$310, 0)), "")))</f>
        <v/>
      </c>
      <c r="AH4293" s="105" t="str">
        <f>IF($C4293="", "", IF(IFERROR(INDEX(Ingredients!D$11:D$310, MATCH($C4293, Ingredients!$B$11:$B$310, 0)), "")="", "", IFERROR(INDEX(Ingredients!D$11:D$310, MATCH($C4293, Ingredients!$B$11:$B$310, 0)), "")))</f>
        <v/>
      </c>
      <c r="AI4293" s="106" t="str">
        <f>IF($C4293="", "", IF(IFERROR(INDEX(Ingredients!E$11:E$310, MATCH($C4293, Ingredients!$B$11:$B$310, 0)), "")="", "", IFERROR(INDEX(Ingredients!E$11:E$310, MATCH($C4293, Ingredients!$B$11:$B$310, 0)), "")))</f>
        <v/>
      </c>
      <c r="AJ4293" s="108" t="str">
        <f>IF($C4293="", "", IF(IFERROR(INDEX(Ingredients!F$11:F$310, MATCH($C4293, Ingredients!$B$11:$B$310, 0)), "")="", "", IFERROR(INDEX(Ingredients!F$11:F$310, MATCH($C4293, Ingredients!$B$11:$B$310, 0)), "")))</f>
        <v/>
      </c>
      <c r="AK4293" s="106" t="str">
        <f>IF($C4293="", "", IF(IFERROR(INDEX(Ingredients!G$11:G$310, MATCH($C4293, Ingredients!$B$11:$B$310, 0)), "")="", "", IFERROR(INDEX(Ingredients!G$11:G$310, MATCH($C4293, Ingredients!$B$11:$B$310, 0)), "")))</f>
        <v/>
      </c>
      <c r="AL4293" s="79" t="str">
        <f>IF($C4293="", "", IF(IFERROR(INDEX(Ingredients!H$11:H$310, MATCH($C4293, Ingredients!$B$11:$B$310, 0)), "")="", "", IFERROR(INDEX(Ingredients!H$11:H$310, MATCH($C4293, Ingredients!$B$11:$B$310, 0)), "")))</f>
        <v/>
      </c>
      <c r="AN4293" s="83" t="str">
        <f t="shared" si="995"/>
        <v/>
      </c>
      <c r="AP4293" s="114" t="str">
        <f t="shared" si="1005"/>
        <v/>
      </c>
      <c r="AR4293" s="117" t="str">
        <f>IF($C4293="", "", IF(IFERROR(INDEX(Ingredients!$AI$11:$AI$310, MATCH($C4293, Ingredients!$B$11:$B$310, 0)), "")="", "", IFERROR(INDEX(Ingredients!$AI$11:$AI$310, MATCH($C4293, Ingredients!$B$11:$B$310, 0)), "")))</f>
        <v/>
      </c>
      <c r="AT4293" s="120" t="str">
        <f t="shared" si="1006"/>
        <v/>
      </c>
      <c r="AV4293" s="90" t="str">
        <f t="shared" si="996"/>
        <v/>
      </c>
      <c r="AX4293" s="90" t="str">
        <f>IF($AV4293="", "", COUNTIF($AV$11:$AV$5010, "&lt;"&amp;$AV4293)+1+COUNTIF($AV$11:$AV4293, $AV4293)-1)</f>
        <v/>
      </c>
      <c r="AZ4293" s="111" t="str">
        <f>IF($B4293="", "", SUMIF('Shopping List'!$AV$11:$AV$25, $B4293, 'Shopping List'!$BN$11:$BN$25))</f>
        <v/>
      </c>
      <c r="BB4293" s="117" t="str">
        <f t="shared" si="1007"/>
        <v/>
      </c>
    </row>
    <row r="4294" spans="1:54" x14ac:dyDescent="0.25">
      <c r="A4294" s="4"/>
      <c r="B4294" s="37"/>
      <c r="C4294" s="124"/>
      <c r="D4294" s="39"/>
      <c r="E4294" s="125"/>
      <c r="F4294" s="48"/>
      <c r="G4294" s="4"/>
      <c r="H4294" s="4"/>
      <c r="I4294" s="95" t="str">
        <f>IF($C4294="", "", IF(IFERROR(INDEX(Ingredients!$C$11:$C$310, MATCH($C4294, Ingredients!$B$11:$B$310, 0)), "")="", "", IFERROR(INDEX(Ingredients!$C$11:$C$310, MATCH($C4294, Ingredients!$B$11:$B$310, 0)), "")))</f>
        <v/>
      </c>
      <c r="J4294" s="73" t="str">
        <f>IF($B4294="", "", IF(IFERROR(INDEX(Meals!$C$11:$C$260, MATCH($B4294, Meals!$B$11:$B$260, 0)), "")="", "", IFERROR(INDEX(Meals!$C$11:$C$260, MATCH($B4294, Meals!$B$11:$B$260, 0)), "")))</f>
        <v/>
      </c>
      <c r="K4294" s="4"/>
      <c r="L4294" s="72" t="str">
        <f t="shared" si="997"/>
        <v/>
      </c>
      <c r="M4294" s="73" t="str">
        <f t="shared" si="998"/>
        <v/>
      </c>
      <c r="N4294" s="4"/>
      <c r="O4294" s="78" t="str">
        <f t="shared" si="999"/>
        <v/>
      </c>
      <c r="P4294" s="79" t="str">
        <f t="shared" si="1000"/>
        <v/>
      </c>
      <c r="Q4294" s="4"/>
      <c r="R4294" s="90" t="str">
        <f t="shared" si="1001"/>
        <v/>
      </c>
      <c r="S4294" s="4"/>
      <c r="Y4294" s="18" t="str">
        <f t="shared" si="1002"/>
        <v/>
      </c>
      <c r="AA4294" s="18" t="str">
        <f t="shared" si="993"/>
        <v/>
      </c>
      <c r="AB4294" s="18" t="str">
        <f t="shared" si="994"/>
        <v/>
      </c>
      <c r="AC4294" s="18" t="str">
        <f t="shared" si="1003"/>
        <v/>
      </c>
      <c r="AD4294" s="18" t="str">
        <f t="shared" si="1003"/>
        <v/>
      </c>
      <c r="AE4294" s="18" t="str">
        <f t="shared" si="1004"/>
        <v/>
      </c>
      <c r="AG4294" s="95" t="str">
        <f>IF($C4294="", "", IF(IFERROR(INDEX(Ingredients!C$11:C$310, MATCH($C4294, Ingredients!$B$11:$B$310, 0)), "")="", "", IFERROR(INDEX(Ingredients!C$11:C$310, MATCH($C4294, Ingredients!$B$11:$B$310, 0)), "")))</f>
        <v/>
      </c>
      <c r="AH4294" s="105" t="str">
        <f>IF($C4294="", "", IF(IFERROR(INDEX(Ingredients!D$11:D$310, MATCH($C4294, Ingredients!$B$11:$B$310, 0)), "")="", "", IFERROR(INDEX(Ingredients!D$11:D$310, MATCH($C4294, Ingredients!$B$11:$B$310, 0)), "")))</f>
        <v/>
      </c>
      <c r="AI4294" s="106" t="str">
        <f>IF($C4294="", "", IF(IFERROR(INDEX(Ingredients!E$11:E$310, MATCH($C4294, Ingredients!$B$11:$B$310, 0)), "")="", "", IFERROR(INDEX(Ingredients!E$11:E$310, MATCH($C4294, Ingredients!$B$11:$B$310, 0)), "")))</f>
        <v/>
      </c>
      <c r="AJ4294" s="108" t="str">
        <f>IF($C4294="", "", IF(IFERROR(INDEX(Ingredients!F$11:F$310, MATCH($C4294, Ingredients!$B$11:$B$310, 0)), "")="", "", IFERROR(INDEX(Ingredients!F$11:F$310, MATCH($C4294, Ingredients!$B$11:$B$310, 0)), "")))</f>
        <v/>
      </c>
      <c r="AK4294" s="106" t="str">
        <f>IF($C4294="", "", IF(IFERROR(INDEX(Ingredients!G$11:G$310, MATCH($C4294, Ingredients!$B$11:$B$310, 0)), "")="", "", IFERROR(INDEX(Ingredients!G$11:G$310, MATCH($C4294, Ingredients!$B$11:$B$310, 0)), "")))</f>
        <v/>
      </c>
      <c r="AL4294" s="79" t="str">
        <f>IF($C4294="", "", IF(IFERROR(INDEX(Ingredients!H$11:H$310, MATCH($C4294, Ingredients!$B$11:$B$310, 0)), "")="", "", IFERROR(INDEX(Ingredients!H$11:H$310, MATCH($C4294, Ingredients!$B$11:$B$310, 0)), "")))</f>
        <v/>
      </c>
      <c r="AN4294" s="83" t="str">
        <f t="shared" si="995"/>
        <v/>
      </c>
      <c r="AP4294" s="114" t="str">
        <f t="shared" si="1005"/>
        <v/>
      </c>
      <c r="AR4294" s="117" t="str">
        <f>IF($C4294="", "", IF(IFERROR(INDEX(Ingredients!$AI$11:$AI$310, MATCH($C4294, Ingredients!$B$11:$B$310, 0)), "")="", "", IFERROR(INDEX(Ingredients!$AI$11:$AI$310, MATCH($C4294, Ingredients!$B$11:$B$310, 0)), "")))</f>
        <v/>
      </c>
      <c r="AT4294" s="120" t="str">
        <f t="shared" si="1006"/>
        <v/>
      </c>
      <c r="AV4294" s="90" t="str">
        <f t="shared" si="996"/>
        <v/>
      </c>
      <c r="AX4294" s="90" t="str">
        <f>IF($AV4294="", "", COUNTIF($AV$11:$AV$5010, "&lt;"&amp;$AV4294)+1+COUNTIF($AV$11:$AV4294, $AV4294)-1)</f>
        <v/>
      </c>
      <c r="AZ4294" s="111" t="str">
        <f>IF($B4294="", "", SUMIF('Shopping List'!$AV$11:$AV$25, $B4294, 'Shopping List'!$BN$11:$BN$25))</f>
        <v/>
      </c>
      <c r="BB4294" s="117" t="str">
        <f t="shared" si="1007"/>
        <v/>
      </c>
    </row>
    <row r="4295" spans="1:54" x14ac:dyDescent="0.25">
      <c r="A4295" s="4"/>
      <c r="B4295" s="37"/>
      <c r="C4295" s="124"/>
      <c r="D4295" s="39"/>
      <c r="E4295" s="125"/>
      <c r="F4295" s="48"/>
      <c r="G4295" s="4"/>
      <c r="H4295" s="4"/>
      <c r="I4295" s="95" t="str">
        <f>IF($C4295="", "", IF(IFERROR(INDEX(Ingredients!$C$11:$C$310, MATCH($C4295, Ingredients!$B$11:$B$310, 0)), "")="", "", IFERROR(INDEX(Ingredients!$C$11:$C$310, MATCH($C4295, Ingredients!$B$11:$B$310, 0)), "")))</f>
        <v/>
      </c>
      <c r="J4295" s="73" t="str">
        <f>IF($B4295="", "", IF(IFERROR(INDEX(Meals!$C$11:$C$260, MATCH($B4295, Meals!$B$11:$B$260, 0)), "")="", "", IFERROR(INDEX(Meals!$C$11:$C$260, MATCH($B4295, Meals!$B$11:$B$260, 0)), "")))</f>
        <v/>
      </c>
      <c r="K4295" s="4"/>
      <c r="L4295" s="72" t="str">
        <f t="shared" si="997"/>
        <v/>
      </c>
      <c r="M4295" s="73" t="str">
        <f t="shared" si="998"/>
        <v/>
      </c>
      <c r="N4295" s="4"/>
      <c r="O4295" s="78" t="str">
        <f t="shared" si="999"/>
        <v/>
      </c>
      <c r="P4295" s="79" t="str">
        <f t="shared" si="1000"/>
        <v/>
      </c>
      <c r="Q4295" s="4"/>
      <c r="R4295" s="90" t="str">
        <f t="shared" si="1001"/>
        <v/>
      </c>
      <c r="S4295" s="4"/>
      <c r="Y4295" s="18" t="str">
        <f t="shared" si="1002"/>
        <v/>
      </c>
      <c r="AA4295" s="18" t="str">
        <f t="shared" si="993"/>
        <v/>
      </c>
      <c r="AB4295" s="18" t="str">
        <f t="shared" si="994"/>
        <v/>
      </c>
      <c r="AC4295" s="18" t="str">
        <f t="shared" si="1003"/>
        <v/>
      </c>
      <c r="AD4295" s="18" t="str">
        <f t="shared" si="1003"/>
        <v/>
      </c>
      <c r="AE4295" s="18" t="str">
        <f t="shared" si="1004"/>
        <v/>
      </c>
      <c r="AG4295" s="95" t="str">
        <f>IF($C4295="", "", IF(IFERROR(INDEX(Ingredients!C$11:C$310, MATCH($C4295, Ingredients!$B$11:$B$310, 0)), "")="", "", IFERROR(INDEX(Ingredients!C$11:C$310, MATCH($C4295, Ingredients!$B$11:$B$310, 0)), "")))</f>
        <v/>
      </c>
      <c r="AH4295" s="105" t="str">
        <f>IF($C4295="", "", IF(IFERROR(INDEX(Ingredients!D$11:D$310, MATCH($C4295, Ingredients!$B$11:$B$310, 0)), "")="", "", IFERROR(INDEX(Ingredients!D$11:D$310, MATCH($C4295, Ingredients!$B$11:$B$310, 0)), "")))</f>
        <v/>
      </c>
      <c r="AI4295" s="106" t="str">
        <f>IF($C4295="", "", IF(IFERROR(INDEX(Ingredients!E$11:E$310, MATCH($C4295, Ingredients!$B$11:$B$310, 0)), "")="", "", IFERROR(INDEX(Ingredients!E$11:E$310, MATCH($C4295, Ingredients!$B$11:$B$310, 0)), "")))</f>
        <v/>
      </c>
      <c r="AJ4295" s="108" t="str">
        <f>IF($C4295="", "", IF(IFERROR(INDEX(Ingredients!F$11:F$310, MATCH($C4295, Ingredients!$B$11:$B$310, 0)), "")="", "", IFERROR(INDEX(Ingredients!F$11:F$310, MATCH($C4295, Ingredients!$B$11:$B$310, 0)), "")))</f>
        <v/>
      </c>
      <c r="AK4295" s="106" t="str">
        <f>IF($C4295="", "", IF(IFERROR(INDEX(Ingredients!G$11:G$310, MATCH($C4295, Ingredients!$B$11:$B$310, 0)), "")="", "", IFERROR(INDEX(Ingredients!G$11:G$310, MATCH($C4295, Ingredients!$B$11:$B$310, 0)), "")))</f>
        <v/>
      </c>
      <c r="AL4295" s="79" t="str">
        <f>IF($C4295="", "", IF(IFERROR(INDEX(Ingredients!H$11:H$310, MATCH($C4295, Ingredients!$B$11:$B$310, 0)), "")="", "", IFERROR(INDEX(Ingredients!H$11:H$310, MATCH($C4295, Ingredients!$B$11:$B$310, 0)), "")))</f>
        <v/>
      </c>
      <c r="AN4295" s="83" t="str">
        <f t="shared" si="995"/>
        <v/>
      </c>
      <c r="AP4295" s="114" t="str">
        <f t="shared" si="1005"/>
        <v/>
      </c>
      <c r="AR4295" s="117" t="str">
        <f>IF($C4295="", "", IF(IFERROR(INDEX(Ingredients!$AI$11:$AI$310, MATCH($C4295, Ingredients!$B$11:$B$310, 0)), "")="", "", IFERROR(INDEX(Ingredients!$AI$11:$AI$310, MATCH($C4295, Ingredients!$B$11:$B$310, 0)), "")))</f>
        <v/>
      </c>
      <c r="AT4295" s="120" t="str">
        <f t="shared" si="1006"/>
        <v/>
      </c>
      <c r="AV4295" s="90" t="str">
        <f t="shared" si="996"/>
        <v/>
      </c>
      <c r="AX4295" s="90" t="str">
        <f>IF($AV4295="", "", COUNTIF($AV$11:$AV$5010, "&lt;"&amp;$AV4295)+1+COUNTIF($AV$11:$AV4295, $AV4295)-1)</f>
        <v/>
      </c>
      <c r="AZ4295" s="111" t="str">
        <f>IF($B4295="", "", SUMIF('Shopping List'!$AV$11:$AV$25, $B4295, 'Shopping List'!$BN$11:$BN$25))</f>
        <v/>
      </c>
      <c r="BB4295" s="117" t="str">
        <f t="shared" si="1007"/>
        <v/>
      </c>
    </row>
    <row r="4296" spans="1:54" x14ac:dyDescent="0.25">
      <c r="A4296" s="4"/>
      <c r="B4296" s="37"/>
      <c r="C4296" s="124"/>
      <c r="D4296" s="39"/>
      <c r="E4296" s="125"/>
      <c r="F4296" s="48"/>
      <c r="G4296" s="4"/>
      <c r="H4296" s="4"/>
      <c r="I4296" s="95" t="str">
        <f>IF($C4296="", "", IF(IFERROR(INDEX(Ingredients!$C$11:$C$310, MATCH($C4296, Ingredients!$B$11:$B$310, 0)), "")="", "", IFERROR(INDEX(Ingredients!$C$11:$C$310, MATCH($C4296, Ingredients!$B$11:$B$310, 0)), "")))</f>
        <v/>
      </c>
      <c r="J4296" s="73" t="str">
        <f>IF($B4296="", "", IF(IFERROR(INDEX(Meals!$C$11:$C$260, MATCH($B4296, Meals!$B$11:$B$260, 0)), "")="", "", IFERROR(INDEX(Meals!$C$11:$C$260, MATCH($B4296, Meals!$B$11:$B$260, 0)), "")))</f>
        <v/>
      </c>
      <c r="K4296" s="4"/>
      <c r="L4296" s="72" t="str">
        <f t="shared" si="997"/>
        <v/>
      </c>
      <c r="M4296" s="73" t="str">
        <f t="shared" si="998"/>
        <v/>
      </c>
      <c r="N4296" s="4"/>
      <c r="O4296" s="78" t="str">
        <f t="shared" si="999"/>
        <v/>
      </c>
      <c r="P4296" s="79" t="str">
        <f t="shared" si="1000"/>
        <v/>
      </c>
      <c r="Q4296" s="4"/>
      <c r="R4296" s="90" t="str">
        <f t="shared" si="1001"/>
        <v/>
      </c>
      <c r="S4296" s="4"/>
      <c r="Y4296" s="18" t="str">
        <f t="shared" si="1002"/>
        <v/>
      </c>
      <c r="AA4296" s="18" t="str">
        <f t="shared" si="993"/>
        <v/>
      </c>
      <c r="AB4296" s="18" t="str">
        <f t="shared" si="994"/>
        <v/>
      </c>
      <c r="AC4296" s="18" t="str">
        <f t="shared" si="1003"/>
        <v/>
      </c>
      <c r="AD4296" s="18" t="str">
        <f t="shared" si="1003"/>
        <v/>
      </c>
      <c r="AE4296" s="18" t="str">
        <f t="shared" si="1004"/>
        <v/>
      </c>
      <c r="AG4296" s="95" t="str">
        <f>IF($C4296="", "", IF(IFERROR(INDEX(Ingredients!C$11:C$310, MATCH($C4296, Ingredients!$B$11:$B$310, 0)), "")="", "", IFERROR(INDEX(Ingredients!C$11:C$310, MATCH($C4296, Ingredients!$B$11:$B$310, 0)), "")))</f>
        <v/>
      </c>
      <c r="AH4296" s="105" t="str">
        <f>IF($C4296="", "", IF(IFERROR(INDEX(Ingredients!D$11:D$310, MATCH($C4296, Ingredients!$B$11:$B$310, 0)), "")="", "", IFERROR(INDEX(Ingredients!D$11:D$310, MATCH($C4296, Ingredients!$B$11:$B$310, 0)), "")))</f>
        <v/>
      </c>
      <c r="AI4296" s="106" t="str">
        <f>IF($C4296="", "", IF(IFERROR(INDEX(Ingredients!E$11:E$310, MATCH($C4296, Ingredients!$B$11:$B$310, 0)), "")="", "", IFERROR(INDEX(Ingredients!E$11:E$310, MATCH($C4296, Ingredients!$B$11:$B$310, 0)), "")))</f>
        <v/>
      </c>
      <c r="AJ4296" s="108" t="str">
        <f>IF($C4296="", "", IF(IFERROR(INDEX(Ingredients!F$11:F$310, MATCH($C4296, Ingredients!$B$11:$B$310, 0)), "")="", "", IFERROR(INDEX(Ingredients!F$11:F$310, MATCH($C4296, Ingredients!$B$11:$B$310, 0)), "")))</f>
        <v/>
      </c>
      <c r="AK4296" s="106" t="str">
        <f>IF($C4296="", "", IF(IFERROR(INDEX(Ingredients!G$11:G$310, MATCH($C4296, Ingredients!$B$11:$B$310, 0)), "")="", "", IFERROR(INDEX(Ingredients!G$11:G$310, MATCH($C4296, Ingredients!$B$11:$B$310, 0)), "")))</f>
        <v/>
      </c>
      <c r="AL4296" s="79" t="str">
        <f>IF($C4296="", "", IF(IFERROR(INDEX(Ingredients!H$11:H$310, MATCH($C4296, Ingredients!$B$11:$B$310, 0)), "")="", "", IFERROR(INDEX(Ingredients!H$11:H$310, MATCH($C4296, Ingredients!$B$11:$B$310, 0)), "")))</f>
        <v/>
      </c>
      <c r="AN4296" s="83" t="str">
        <f t="shared" si="995"/>
        <v/>
      </c>
      <c r="AP4296" s="114" t="str">
        <f t="shared" si="1005"/>
        <v/>
      </c>
      <c r="AR4296" s="117" t="str">
        <f>IF($C4296="", "", IF(IFERROR(INDEX(Ingredients!$AI$11:$AI$310, MATCH($C4296, Ingredients!$B$11:$B$310, 0)), "")="", "", IFERROR(INDEX(Ingredients!$AI$11:$AI$310, MATCH($C4296, Ingredients!$B$11:$B$310, 0)), "")))</f>
        <v/>
      </c>
      <c r="AT4296" s="120" t="str">
        <f t="shared" si="1006"/>
        <v/>
      </c>
      <c r="AV4296" s="90" t="str">
        <f t="shared" si="996"/>
        <v/>
      </c>
      <c r="AX4296" s="90" t="str">
        <f>IF($AV4296="", "", COUNTIF($AV$11:$AV$5010, "&lt;"&amp;$AV4296)+1+COUNTIF($AV$11:$AV4296, $AV4296)-1)</f>
        <v/>
      </c>
      <c r="AZ4296" s="111" t="str">
        <f>IF($B4296="", "", SUMIF('Shopping List'!$AV$11:$AV$25, $B4296, 'Shopping List'!$BN$11:$BN$25))</f>
        <v/>
      </c>
      <c r="BB4296" s="117" t="str">
        <f t="shared" si="1007"/>
        <v/>
      </c>
    </row>
    <row r="4297" spans="1:54" x14ac:dyDescent="0.25">
      <c r="A4297" s="4"/>
      <c r="B4297" s="37"/>
      <c r="C4297" s="124"/>
      <c r="D4297" s="39"/>
      <c r="E4297" s="125"/>
      <c r="F4297" s="48"/>
      <c r="G4297" s="4"/>
      <c r="H4297" s="4"/>
      <c r="I4297" s="95" t="str">
        <f>IF($C4297="", "", IF(IFERROR(INDEX(Ingredients!$C$11:$C$310, MATCH($C4297, Ingredients!$B$11:$B$310, 0)), "")="", "", IFERROR(INDEX(Ingredients!$C$11:$C$310, MATCH($C4297, Ingredients!$B$11:$B$310, 0)), "")))</f>
        <v/>
      </c>
      <c r="J4297" s="73" t="str">
        <f>IF($B4297="", "", IF(IFERROR(INDEX(Meals!$C$11:$C$260, MATCH($B4297, Meals!$B$11:$B$260, 0)), "")="", "", IFERROR(INDEX(Meals!$C$11:$C$260, MATCH($B4297, Meals!$B$11:$B$260, 0)), "")))</f>
        <v/>
      </c>
      <c r="K4297" s="4"/>
      <c r="L4297" s="72" t="str">
        <f t="shared" si="997"/>
        <v/>
      </c>
      <c r="M4297" s="73" t="str">
        <f t="shared" si="998"/>
        <v/>
      </c>
      <c r="N4297" s="4"/>
      <c r="O4297" s="78" t="str">
        <f t="shared" si="999"/>
        <v/>
      </c>
      <c r="P4297" s="79" t="str">
        <f t="shared" si="1000"/>
        <v/>
      </c>
      <c r="Q4297" s="4"/>
      <c r="R4297" s="90" t="str">
        <f t="shared" si="1001"/>
        <v/>
      </c>
      <c r="S4297" s="4"/>
      <c r="Y4297" s="18" t="str">
        <f t="shared" si="1002"/>
        <v/>
      </c>
      <c r="AA4297" s="18" t="str">
        <f t="shared" si="993"/>
        <v/>
      </c>
      <c r="AB4297" s="18" t="str">
        <f t="shared" si="994"/>
        <v/>
      </c>
      <c r="AC4297" s="18" t="str">
        <f t="shared" si="1003"/>
        <v/>
      </c>
      <c r="AD4297" s="18" t="str">
        <f t="shared" si="1003"/>
        <v/>
      </c>
      <c r="AE4297" s="18" t="str">
        <f t="shared" si="1004"/>
        <v/>
      </c>
      <c r="AG4297" s="95" t="str">
        <f>IF($C4297="", "", IF(IFERROR(INDEX(Ingredients!C$11:C$310, MATCH($C4297, Ingredients!$B$11:$B$310, 0)), "")="", "", IFERROR(INDEX(Ingredients!C$11:C$310, MATCH($C4297, Ingredients!$B$11:$B$310, 0)), "")))</f>
        <v/>
      </c>
      <c r="AH4297" s="105" t="str">
        <f>IF($C4297="", "", IF(IFERROR(INDEX(Ingredients!D$11:D$310, MATCH($C4297, Ingredients!$B$11:$B$310, 0)), "")="", "", IFERROR(INDEX(Ingredients!D$11:D$310, MATCH($C4297, Ingredients!$B$11:$B$310, 0)), "")))</f>
        <v/>
      </c>
      <c r="AI4297" s="106" t="str">
        <f>IF($C4297="", "", IF(IFERROR(INDEX(Ingredients!E$11:E$310, MATCH($C4297, Ingredients!$B$11:$B$310, 0)), "")="", "", IFERROR(INDEX(Ingredients!E$11:E$310, MATCH($C4297, Ingredients!$B$11:$B$310, 0)), "")))</f>
        <v/>
      </c>
      <c r="AJ4297" s="108" t="str">
        <f>IF($C4297="", "", IF(IFERROR(INDEX(Ingredients!F$11:F$310, MATCH($C4297, Ingredients!$B$11:$B$310, 0)), "")="", "", IFERROR(INDEX(Ingredients!F$11:F$310, MATCH($C4297, Ingredients!$B$11:$B$310, 0)), "")))</f>
        <v/>
      </c>
      <c r="AK4297" s="106" t="str">
        <f>IF($C4297="", "", IF(IFERROR(INDEX(Ingredients!G$11:G$310, MATCH($C4297, Ingredients!$B$11:$B$310, 0)), "")="", "", IFERROR(INDEX(Ingredients!G$11:G$310, MATCH($C4297, Ingredients!$B$11:$B$310, 0)), "")))</f>
        <v/>
      </c>
      <c r="AL4297" s="79" t="str">
        <f>IF($C4297="", "", IF(IFERROR(INDEX(Ingredients!H$11:H$310, MATCH($C4297, Ingredients!$B$11:$B$310, 0)), "")="", "", IFERROR(INDEX(Ingredients!H$11:H$310, MATCH($C4297, Ingredients!$B$11:$B$310, 0)), "")))</f>
        <v/>
      </c>
      <c r="AN4297" s="83" t="str">
        <f t="shared" si="995"/>
        <v/>
      </c>
      <c r="AP4297" s="114" t="str">
        <f t="shared" si="1005"/>
        <v/>
      </c>
      <c r="AR4297" s="117" t="str">
        <f>IF($C4297="", "", IF(IFERROR(INDEX(Ingredients!$AI$11:$AI$310, MATCH($C4297, Ingredients!$B$11:$B$310, 0)), "")="", "", IFERROR(INDEX(Ingredients!$AI$11:$AI$310, MATCH($C4297, Ingredients!$B$11:$B$310, 0)), "")))</f>
        <v/>
      </c>
      <c r="AT4297" s="120" t="str">
        <f t="shared" si="1006"/>
        <v/>
      </c>
      <c r="AV4297" s="90" t="str">
        <f t="shared" si="996"/>
        <v/>
      </c>
      <c r="AX4297" s="90" t="str">
        <f>IF($AV4297="", "", COUNTIF($AV$11:$AV$5010, "&lt;"&amp;$AV4297)+1+COUNTIF($AV$11:$AV4297, $AV4297)-1)</f>
        <v/>
      </c>
      <c r="AZ4297" s="111" t="str">
        <f>IF($B4297="", "", SUMIF('Shopping List'!$AV$11:$AV$25, $B4297, 'Shopping List'!$BN$11:$BN$25))</f>
        <v/>
      </c>
      <c r="BB4297" s="117" t="str">
        <f t="shared" si="1007"/>
        <v/>
      </c>
    </row>
    <row r="4298" spans="1:54" x14ac:dyDescent="0.25">
      <c r="A4298" s="4"/>
      <c r="B4298" s="37"/>
      <c r="C4298" s="124"/>
      <c r="D4298" s="39"/>
      <c r="E4298" s="125"/>
      <c r="F4298" s="48"/>
      <c r="G4298" s="4"/>
      <c r="H4298" s="4"/>
      <c r="I4298" s="95" t="str">
        <f>IF($C4298="", "", IF(IFERROR(INDEX(Ingredients!$C$11:$C$310, MATCH($C4298, Ingredients!$B$11:$B$310, 0)), "")="", "", IFERROR(INDEX(Ingredients!$C$11:$C$310, MATCH($C4298, Ingredients!$B$11:$B$310, 0)), "")))</f>
        <v/>
      </c>
      <c r="J4298" s="73" t="str">
        <f>IF($B4298="", "", IF(IFERROR(INDEX(Meals!$C$11:$C$260, MATCH($B4298, Meals!$B$11:$B$260, 0)), "")="", "", IFERROR(INDEX(Meals!$C$11:$C$260, MATCH($B4298, Meals!$B$11:$B$260, 0)), "")))</f>
        <v/>
      </c>
      <c r="K4298" s="4"/>
      <c r="L4298" s="72" t="str">
        <f t="shared" si="997"/>
        <v/>
      </c>
      <c r="M4298" s="73" t="str">
        <f t="shared" si="998"/>
        <v/>
      </c>
      <c r="N4298" s="4"/>
      <c r="O4298" s="78" t="str">
        <f t="shared" si="999"/>
        <v/>
      </c>
      <c r="P4298" s="79" t="str">
        <f t="shared" si="1000"/>
        <v/>
      </c>
      <c r="Q4298" s="4"/>
      <c r="R4298" s="90" t="str">
        <f t="shared" si="1001"/>
        <v/>
      </c>
      <c r="S4298" s="4"/>
      <c r="Y4298" s="18" t="str">
        <f t="shared" si="1002"/>
        <v/>
      </c>
      <c r="AA4298" s="18" t="str">
        <f t="shared" si="993"/>
        <v/>
      </c>
      <c r="AB4298" s="18" t="str">
        <f t="shared" si="994"/>
        <v/>
      </c>
      <c r="AC4298" s="18" t="str">
        <f t="shared" si="1003"/>
        <v/>
      </c>
      <c r="AD4298" s="18" t="str">
        <f t="shared" si="1003"/>
        <v/>
      </c>
      <c r="AE4298" s="18" t="str">
        <f t="shared" si="1004"/>
        <v/>
      </c>
      <c r="AG4298" s="95" t="str">
        <f>IF($C4298="", "", IF(IFERROR(INDEX(Ingredients!C$11:C$310, MATCH($C4298, Ingredients!$B$11:$B$310, 0)), "")="", "", IFERROR(INDEX(Ingredients!C$11:C$310, MATCH($C4298, Ingredients!$B$11:$B$310, 0)), "")))</f>
        <v/>
      </c>
      <c r="AH4298" s="105" t="str">
        <f>IF($C4298="", "", IF(IFERROR(INDEX(Ingredients!D$11:D$310, MATCH($C4298, Ingredients!$B$11:$B$310, 0)), "")="", "", IFERROR(INDEX(Ingredients!D$11:D$310, MATCH($C4298, Ingredients!$B$11:$B$310, 0)), "")))</f>
        <v/>
      </c>
      <c r="AI4298" s="106" t="str">
        <f>IF($C4298="", "", IF(IFERROR(INDEX(Ingredients!E$11:E$310, MATCH($C4298, Ingredients!$B$11:$B$310, 0)), "")="", "", IFERROR(INDEX(Ingredients!E$11:E$310, MATCH($C4298, Ingredients!$B$11:$B$310, 0)), "")))</f>
        <v/>
      </c>
      <c r="AJ4298" s="108" t="str">
        <f>IF($C4298="", "", IF(IFERROR(INDEX(Ingredients!F$11:F$310, MATCH($C4298, Ingredients!$B$11:$B$310, 0)), "")="", "", IFERROR(INDEX(Ingredients!F$11:F$310, MATCH($C4298, Ingredients!$B$11:$B$310, 0)), "")))</f>
        <v/>
      </c>
      <c r="AK4298" s="106" t="str">
        <f>IF($C4298="", "", IF(IFERROR(INDEX(Ingredients!G$11:G$310, MATCH($C4298, Ingredients!$B$11:$B$310, 0)), "")="", "", IFERROR(INDEX(Ingredients!G$11:G$310, MATCH($C4298, Ingredients!$B$11:$B$310, 0)), "")))</f>
        <v/>
      </c>
      <c r="AL4298" s="79" t="str">
        <f>IF($C4298="", "", IF(IFERROR(INDEX(Ingredients!H$11:H$310, MATCH($C4298, Ingredients!$B$11:$B$310, 0)), "")="", "", IFERROR(INDEX(Ingredients!H$11:H$310, MATCH($C4298, Ingredients!$B$11:$B$310, 0)), "")))</f>
        <v/>
      </c>
      <c r="AN4298" s="83" t="str">
        <f t="shared" si="995"/>
        <v/>
      </c>
      <c r="AP4298" s="114" t="str">
        <f t="shared" si="1005"/>
        <v/>
      </c>
      <c r="AR4298" s="117" t="str">
        <f>IF($C4298="", "", IF(IFERROR(INDEX(Ingredients!$AI$11:$AI$310, MATCH($C4298, Ingredients!$B$11:$B$310, 0)), "")="", "", IFERROR(INDEX(Ingredients!$AI$11:$AI$310, MATCH($C4298, Ingredients!$B$11:$B$310, 0)), "")))</f>
        <v/>
      </c>
      <c r="AT4298" s="120" t="str">
        <f t="shared" si="1006"/>
        <v/>
      </c>
      <c r="AV4298" s="90" t="str">
        <f t="shared" si="996"/>
        <v/>
      </c>
      <c r="AX4298" s="90" t="str">
        <f>IF($AV4298="", "", COUNTIF($AV$11:$AV$5010, "&lt;"&amp;$AV4298)+1+COUNTIF($AV$11:$AV4298, $AV4298)-1)</f>
        <v/>
      </c>
      <c r="AZ4298" s="111" t="str">
        <f>IF($B4298="", "", SUMIF('Shopping List'!$AV$11:$AV$25, $B4298, 'Shopping List'!$BN$11:$BN$25))</f>
        <v/>
      </c>
      <c r="BB4298" s="117" t="str">
        <f t="shared" si="1007"/>
        <v/>
      </c>
    </row>
    <row r="4299" spans="1:54" x14ac:dyDescent="0.25">
      <c r="A4299" s="4"/>
      <c r="B4299" s="37"/>
      <c r="C4299" s="124"/>
      <c r="D4299" s="39"/>
      <c r="E4299" s="125"/>
      <c r="F4299" s="48"/>
      <c r="G4299" s="4"/>
      <c r="H4299" s="4"/>
      <c r="I4299" s="95" t="str">
        <f>IF($C4299="", "", IF(IFERROR(INDEX(Ingredients!$C$11:$C$310, MATCH($C4299, Ingredients!$B$11:$B$310, 0)), "")="", "", IFERROR(INDEX(Ingredients!$C$11:$C$310, MATCH($C4299, Ingredients!$B$11:$B$310, 0)), "")))</f>
        <v/>
      </c>
      <c r="J4299" s="73" t="str">
        <f>IF($B4299="", "", IF(IFERROR(INDEX(Meals!$C$11:$C$260, MATCH($B4299, Meals!$B$11:$B$260, 0)), "")="", "", IFERROR(INDEX(Meals!$C$11:$C$260, MATCH($B4299, Meals!$B$11:$B$260, 0)), "")))</f>
        <v/>
      </c>
      <c r="K4299" s="4"/>
      <c r="L4299" s="72" t="str">
        <f t="shared" si="997"/>
        <v/>
      </c>
      <c r="M4299" s="73" t="str">
        <f t="shared" si="998"/>
        <v/>
      </c>
      <c r="N4299" s="4"/>
      <c r="O4299" s="78" t="str">
        <f t="shared" si="999"/>
        <v/>
      </c>
      <c r="P4299" s="79" t="str">
        <f t="shared" si="1000"/>
        <v/>
      </c>
      <c r="Q4299" s="4"/>
      <c r="R4299" s="90" t="str">
        <f t="shared" si="1001"/>
        <v/>
      </c>
      <c r="S4299" s="4"/>
      <c r="Y4299" s="18" t="str">
        <f t="shared" si="1002"/>
        <v/>
      </c>
      <c r="AA4299" s="18" t="str">
        <f t="shared" ref="AA4299:AA4362" si="1008">IF($Y4299="", "", IF(AND(AA$5="X", B4299=""), $Y$6, IF(AND(NOT(B4299=""), COUNTIF(V$11:V$260, B4299)=0), $Y$7, "")))</f>
        <v/>
      </c>
      <c r="AB4299" s="18" t="str">
        <f t="shared" ref="AB4299:AB4362" si="1009">IF($Y4299="", "", IF(AND(AB$5="X", C4299=""), $Y$6, IF(AND(NOT(C4299=""), COUNTIF(W$11:W$310, C4299)=0), $Y$7, "")))</f>
        <v/>
      </c>
      <c r="AC4299" s="18" t="str">
        <f t="shared" si="1003"/>
        <v/>
      </c>
      <c r="AD4299" s="18" t="str">
        <f t="shared" si="1003"/>
        <v/>
      </c>
      <c r="AE4299" s="18" t="str">
        <f t="shared" si="1004"/>
        <v/>
      </c>
      <c r="AG4299" s="95" t="str">
        <f>IF($C4299="", "", IF(IFERROR(INDEX(Ingredients!C$11:C$310, MATCH($C4299, Ingredients!$B$11:$B$310, 0)), "")="", "", IFERROR(INDEX(Ingredients!C$11:C$310, MATCH($C4299, Ingredients!$B$11:$B$310, 0)), "")))</f>
        <v/>
      </c>
      <c r="AH4299" s="105" t="str">
        <f>IF($C4299="", "", IF(IFERROR(INDEX(Ingredients!D$11:D$310, MATCH($C4299, Ingredients!$B$11:$B$310, 0)), "")="", "", IFERROR(INDEX(Ingredients!D$11:D$310, MATCH($C4299, Ingredients!$B$11:$B$310, 0)), "")))</f>
        <v/>
      </c>
      <c r="AI4299" s="106" t="str">
        <f>IF($C4299="", "", IF(IFERROR(INDEX(Ingredients!E$11:E$310, MATCH($C4299, Ingredients!$B$11:$B$310, 0)), "")="", "", IFERROR(INDEX(Ingredients!E$11:E$310, MATCH($C4299, Ingredients!$B$11:$B$310, 0)), "")))</f>
        <v/>
      </c>
      <c r="AJ4299" s="108" t="str">
        <f>IF($C4299="", "", IF(IFERROR(INDEX(Ingredients!F$11:F$310, MATCH($C4299, Ingredients!$B$11:$B$310, 0)), "")="", "", IFERROR(INDEX(Ingredients!F$11:F$310, MATCH($C4299, Ingredients!$B$11:$B$310, 0)), "")))</f>
        <v/>
      </c>
      <c r="AK4299" s="106" t="str">
        <f>IF($C4299="", "", IF(IFERROR(INDEX(Ingredients!G$11:G$310, MATCH($C4299, Ingredients!$B$11:$B$310, 0)), "")="", "", IFERROR(INDEX(Ingredients!G$11:G$310, MATCH($C4299, Ingredients!$B$11:$B$310, 0)), "")))</f>
        <v/>
      </c>
      <c r="AL4299" s="79" t="str">
        <f>IF($C4299="", "", IF(IFERROR(INDEX(Ingredients!H$11:H$310, MATCH($C4299, Ingredients!$B$11:$B$310, 0)), "")="", "", IFERROR(INDEX(Ingredients!H$11:H$310, MATCH($C4299, Ingredients!$B$11:$B$310, 0)), "")))</f>
        <v/>
      </c>
      <c r="AN4299" s="83" t="str">
        <f t="shared" ref="AN4299:AN4362" si="1010">IF($D4299="", "", IFERROR(IF($AK4299=$AI4299, $AJ4299/$AH4299, $AJ4299), ""))</f>
        <v/>
      </c>
      <c r="AP4299" s="114" t="str">
        <f t="shared" si="1005"/>
        <v/>
      </c>
      <c r="AR4299" s="117" t="str">
        <f>IF($C4299="", "", IF(IFERROR(INDEX(Ingredients!$AI$11:$AI$310, MATCH($C4299, Ingredients!$B$11:$B$310, 0)), "")="", "", IFERROR(INDEX(Ingredients!$AI$11:$AI$310, MATCH($C4299, Ingredients!$B$11:$B$310, 0)), "")))</f>
        <v/>
      </c>
      <c r="AT4299" s="120" t="str">
        <f t="shared" si="1006"/>
        <v/>
      </c>
      <c r="AV4299" s="90" t="str">
        <f t="shared" ref="AV4299:AV4362" si="1011">IF($AT$8="", "", IF($B4299=$AT$8, $E4299, ""))</f>
        <v/>
      </c>
      <c r="AX4299" s="90" t="str">
        <f>IF($AV4299="", "", COUNTIF($AV$11:$AV$5010, "&lt;"&amp;$AV4299)+1+COUNTIF($AV$11:$AV4299, $AV4299)-1)</f>
        <v/>
      </c>
      <c r="AZ4299" s="111" t="str">
        <f>IF($B4299="", "", SUMIF('Shopping List'!$AV$11:$AV$25, $B4299, 'Shopping List'!$BN$11:$BN$25))</f>
        <v/>
      </c>
      <c r="BB4299" s="117" t="str">
        <f t="shared" si="1007"/>
        <v/>
      </c>
    </row>
    <row r="4300" spans="1:54" x14ac:dyDescent="0.25">
      <c r="A4300" s="4"/>
      <c r="B4300" s="37"/>
      <c r="C4300" s="124"/>
      <c r="D4300" s="39"/>
      <c r="E4300" s="125"/>
      <c r="F4300" s="48"/>
      <c r="G4300" s="4"/>
      <c r="H4300" s="4"/>
      <c r="I4300" s="95" t="str">
        <f>IF($C4300="", "", IF(IFERROR(INDEX(Ingredients!$C$11:$C$310, MATCH($C4300, Ingredients!$B$11:$B$310, 0)), "")="", "", IFERROR(INDEX(Ingredients!$C$11:$C$310, MATCH($C4300, Ingredients!$B$11:$B$310, 0)), "")))</f>
        <v/>
      </c>
      <c r="J4300" s="73" t="str">
        <f>IF($B4300="", "", IF(IFERROR(INDEX(Meals!$C$11:$C$260, MATCH($B4300, Meals!$B$11:$B$260, 0)), "")="", "", IFERROR(INDEX(Meals!$C$11:$C$260, MATCH($B4300, Meals!$B$11:$B$260, 0)), "")))</f>
        <v/>
      </c>
      <c r="K4300" s="4"/>
      <c r="L4300" s="72" t="str">
        <f t="shared" ref="L4300:L4363" si="1012">IF($D4300="", "", IFERROR(ROUND($AN4300*$D4300, 0), ""))</f>
        <v/>
      </c>
      <c r="M4300" s="73" t="str">
        <f t="shared" ref="M4300:M4363" si="1013">IFERROR(ROUND($L4300/$J4300, 0), "")</f>
        <v/>
      </c>
      <c r="N4300" s="4"/>
      <c r="O4300" s="78" t="str">
        <f t="shared" ref="O4300:O4363" si="1014">IF($D4300="", "", IFERROR(ROUND($AP4300*$D4300, 2), ""))</f>
        <v/>
      </c>
      <c r="P4300" s="79" t="str">
        <f t="shared" ref="P4300:P4363" si="1015">IFERROR(ROUND($O4300/$J4300, 2), "")</f>
        <v/>
      </c>
      <c r="Q4300" s="4"/>
      <c r="R4300" s="90" t="str">
        <f t="shared" ref="R4300:R4363" si="1016">IF(OR($D4300="", $AR4300=""), "", IF($AR4300&gt;=$D4300, $V$3, $V$4))</f>
        <v/>
      </c>
      <c r="S4300" s="4"/>
      <c r="Y4300" s="18" t="str">
        <f t="shared" ref="Y4300:Y4363" si="1017">IF(COUNTIF($B4300:$F4300, "")=5, "", "X")</f>
        <v/>
      </c>
      <c r="AA4300" s="18" t="str">
        <f t="shared" si="1008"/>
        <v/>
      </c>
      <c r="AB4300" s="18" t="str">
        <f t="shared" si="1009"/>
        <v/>
      </c>
      <c r="AC4300" s="18" t="str">
        <f t="shared" ref="AC4300:AD4363" si="1018">IF($Y4300="", "", IF(AND(AC$5="X", D4300=""), $Y$6, IF(AND(NOT(D4300=""), ISNUMBER(D4300)=FALSE), $Y$7, "")))</f>
        <v/>
      </c>
      <c r="AD4300" s="18" t="str">
        <f t="shared" si="1018"/>
        <v/>
      </c>
      <c r="AE4300" s="18" t="str">
        <f t="shared" ref="AE4300:AE4363" si="1019">IF($Y4300="", "", IF(AND(AE$5="X", F4300=""), $Y$6, ""))</f>
        <v/>
      </c>
      <c r="AG4300" s="95" t="str">
        <f>IF($C4300="", "", IF(IFERROR(INDEX(Ingredients!C$11:C$310, MATCH($C4300, Ingredients!$B$11:$B$310, 0)), "")="", "", IFERROR(INDEX(Ingredients!C$11:C$310, MATCH($C4300, Ingredients!$B$11:$B$310, 0)), "")))</f>
        <v/>
      </c>
      <c r="AH4300" s="105" t="str">
        <f>IF($C4300="", "", IF(IFERROR(INDEX(Ingredients!D$11:D$310, MATCH($C4300, Ingredients!$B$11:$B$310, 0)), "")="", "", IFERROR(INDEX(Ingredients!D$11:D$310, MATCH($C4300, Ingredients!$B$11:$B$310, 0)), "")))</f>
        <v/>
      </c>
      <c r="AI4300" s="106" t="str">
        <f>IF($C4300="", "", IF(IFERROR(INDEX(Ingredients!E$11:E$310, MATCH($C4300, Ingredients!$B$11:$B$310, 0)), "")="", "", IFERROR(INDEX(Ingredients!E$11:E$310, MATCH($C4300, Ingredients!$B$11:$B$310, 0)), "")))</f>
        <v/>
      </c>
      <c r="AJ4300" s="108" t="str">
        <f>IF($C4300="", "", IF(IFERROR(INDEX(Ingredients!F$11:F$310, MATCH($C4300, Ingredients!$B$11:$B$310, 0)), "")="", "", IFERROR(INDEX(Ingredients!F$11:F$310, MATCH($C4300, Ingredients!$B$11:$B$310, 0)), "")))</f>
        <v/>
      </c>
      <c r="AK4300" s="106" t="str">
        <f>IF($C4300="", "", IF(IFERROR(INDEX(Ingredients!G$11:G$310, MATCH($C4300, Ingredients!$B$11:$B$310, 0)), "")="", "", IFERROR(INDEX(Ingredients!G$11:G$310, MATCH($C4300, Ingredients!$B$11:$B$310, 0)), "")))</f>
        <v/>
      </c>
      <c r="AL4300" s="79" t="str">
        <f>IF($C4300="", "", IF(IFERROR(INDEX(Ingredients!H$11:H$310, MATCH($C4300, Ingredients!$B$11:$B$310, 0)), "")="", "", IFERROR(INDEX(Ingredients!H$11:H$310, MATCH($C4300, Ingredients!$B$11:$B$310, 0)), "")))</f>
        <v/>
      </c>
      <c r="AN4300" s="83" t="str">
        <f t="shared" si="1010"/>
        <v/>
      </c>
      <c r="AP4300" s="114" t="str">
        <f t="shared" ref="AP4300:AP4363" si="1020">IF($D4300="", "", IFERROR(IF($AK4300=$AI4300, $AL4300/$AH4300, $AL4300), ""))</f>
        <v/>
      </c>
      <c r="AR4300" s="117" t="str">
        <f>IF($C4300="", "", IF(IFERROR(INDEX(Ingredients!$AI$11:$AI$310, MATCH($C4300, Ingredients!$B$11:$B$310, 0)), "")="", "", IFERROR(INDEX(Ingredients!$AI$11:$AI$310, MATCH($C4300, Ingredients!$B$11:$B$310, 0)), "")))</f>
        <v/>
      </c>
      <c r="AT4300" s="120" t="str">
        <f t="shared" ref="AT4300:AT4363" si="1021">IF(OR($B4300="", $R4300=""), "", CONCATENATE($B4300, " - ", $R4300))</f>
        <v/>
      </c>
      <c r="AV4300" s="90" t="str">
        <f t="shared" si="1011"/>
        <v/>
      </c>
      <c r="AX4300" s="90" t="str">
        <f>IF($AV4300="", "", COUNTIF($AV$11:$AV$5010, "&lt;"&amp;$AV4300)+1+COUNTIF($AV$11:$AV4300, $AV4300)-1)</f>
        <v/>
      </c>
      <c r="AZ4300" s="111" t="str">
        <f>IF($B4300="", "", SUMIF('Shopping List'!$AV$11:$AV$25, $B4300, 'Shopping List'!$BN$11:$BN$25))</f>
        <v/>
      </c>
      <c r="BB4300" s="117" t="str">
        <f t="shared" ref="BB4300:BB4363" si="1022">IF(OR($AZ4300="", $AZ4300=0), "", IFERROR($D4300*$AZ4300, ""))</f>
        <v/>
      </c>
    </row>
    <row r="4301" spans="1:54" x14ac:dyDescent="0.25">
      <c r="A4301" s="4"/>
      <c r="B4301" s="37"/>
      <c r="C4301" s="124"/>
      <c r="D4301" s="39"/>
      <c r="E4301" s="125"/>
      <c r="F4301" s="48"/>
      <c r="G4301" s="4"/>
      <c r="H4301" s="4"/>
      <c r="I4301" s="95" t="str">
        <f>IF($C4301="", "", IF(IFERROR(INDEX(Ingredients!$C$11:$C$310, MATCH($C4301, Ingredients!$B$11:$B$310, 0)), "")="", "", IFERROR(INDEX(Ingredients!$C$11:$C$310, MATCH($C4301, Ingredients!$B$11:$B$310, 0)), "")))</f>
        <v/>
      </c>
      <c r="J4301" s="73" t="str">
        <f>IF($B4301="", "", IF(IFERROR(INDEX(Meals!$C$11:$C$260, MATCH($B4301, Meals!$B$11:$B$260, 0)), "")="", "", IFERROR(INDEX(Meals!$C$11:$C$260, MATCH($B4301, Meals!$B$11:$B$260, 0)), "")))</f>
        <v/>
      </c>
      <c r="K4301" s="4"/>
      <c r="L4301" s="72" t="str">
        <f t="shared" si="1012"/>
        <v/>
      </c>
      <c r="M4301" s="73" t="str">
        <f t="shared" si="1013"/>
        <v/>
      </c>
      <c r="N4301" s="4"/>
      <c r="O4301" s="78" t="str">
        <f t="shared" si="1014"/>
        <v/>
      </c>
      <c r="P4301" s="79" t="str">
        <f t="shared" si="1015"/>
        <v/>
      </c>
      <c r="Q4301" s="4"/>
      <c r="R4301" s="90" t="str">
        <f t="shared" si="1016"/>
        <v/>
      </c>
      <c r="S4301" s="4"/>
      <c r="Y4301" s="18" t="str">
        <f t="shared" si="1017"/>
        <v/>
      </c>
      <c r="AA4301" s="18" t="str">
        <f t="shared" si="1008"/>
        <v/>
      </c>
      <c r="AB4301" s="18" t="str">
        <f t="shared" si="1009"/>
        <v/>
      </c>
      <c r="AC4301" s="18" t="str">
        <f t="shared" si="1018"/>
        <v/>
      </c>
      <c r="AD4301" s="18" t="str">
        <f t="shared" si="1018"/>
        <v/>
      </c>
      <c r="AE4301" s="18" t="str">
        <f t="shared" si="1019"/>
        <v/>
      </c>
      <c r="AG4301" s="95" t="str">
        <f>IF($C4301="", "", IF(IFERROR(INDEX(Ingredients!C$11:C$310, MATCH($C4301, Ingredients!$B$11:$B$310, 0)), "")="", "", IFERROR(INDEX(Ingredients!C$11:C$310, MATCH($C4301, Ingredients!$B$11:$B$310, 0)), "")))</f>
        <v/>
      </c>
      <c r="AH4301" s="105" t="str">
        <f>IF($C4301="", "", IF(IFERROR(INDEX(Ingredients!D$11:D$310, MATCH($C4301, Ingredients!$B$11:$B$310, 0)), "")="", "", IFERROR(INDEX(Ingredients!D$11:D$310, MATCH($C4301, Ingredients!$B$11:$B$310, 0)), "")))</f>
        <v/>
      </c>
      <c r="AI4301" s="106" t="str">
        <f>IF($C4301="", "", IF(IFERROR(INDEX(Ingredients!E$11:E$310, MATCH($C4301, Ingredients!$B$11:$B$310, 0)), "")="", "", IFERROR(INDEX(Ingredients!E$11:E$310, MATCH($C4301, Ingredients!$B$11:$B$310, 0)), "")))</f>
        <v/>
      </c>
      <c r="AJ4301" s="108" t="str">
        <f>IF($C4301="", "", IF(IFERROR(INDEX(Ingredients!F$11:F$310, MATCH($C4301, Ingredients!$B$11:$B$310, 0)), "")="", "", IFERROR(INDEX(Ingredients!F$11:F$310, MATCH($C4301, Ingredients!$B$11:$B$310, 0)), "")))</f>
        <v/>
      </c>
      <c r="AK4301" s="106" t="str">
        <f>IF($C4301="", "", IF(IFERROR(INDEX(Ingredients!G$11:G$310, MATCH($C4301, Ingredients!$B$11:$B$310, 0)), "")="", "", IFERROR(INDEX(Ingredients!G$11:G$310, MATCH($C4301, Ingredients!$B$11:$B$310, 0)), "")))</f>
        <v/>
      </c>
      <c r="AL4301" s="79" t="str">
        <f>IF($C4301="", "", IF(IFERROR(INDEX(Ingredients!H$11:H$310, MATCH($C4301, Ingredients!$B$11:$B$310, 0)), "")="", "", IFERROR(INDEX(Ingredients!H$11:H$310, MATCH($C4301, Ingredients!$B$11:$B$310, 0)), "")))</f>
        <v/>
      </c>
      <c r="AN4301" s="83" t="str">
        <f t="shared" si="1010"/>
        <v/>
      </c>
      <c r="AP4301" s="114" t="str">
        <f t="shared" si="1020"/>
        <v/>
      </c>
      <c r="AR4301" s="117" t="str">
        <f>IF($C4301="", "", IF(IFERROR(INDEX(Ingredients!$AI$11:$AI$310, MATCH($C4301, Ingredients!$B$11:$B$310, 0)), "")="", "", IFERROR(INDEX(Ingredients!$AI$11:$AI$310, MATCH($C4301, Ingredients!$B$11:$B$310, 0)), "")))</f>
        <v/>
      </c>
      <c r="AT4301" s="120" t="str">
        <f t="shared" si="1021"/>
        <v/>
      </c>
      <c r="AV4301" s="90" t="str">
        <f t="shared" si="1011"/>
        <v/>
      </c>
      <c r="AX4301" s="90" t="str">
        <f>IF($AV4301="", "", COUNTIF($AV$11:$AV$5010, "&lt;"&amp;$AV4301)+1+COUNTIF($AV$11:$AV4301, $AV4301)-1)</f>
        <v/>
      </c>
      <c r="AZ4301" s="111" t="str">
        <f>IF($B4301="", "", SUMIF('Shopping List'!$AV$11:$AV$25, $B4301, 'Shopping List'!$BN$11:$BN$25))</f>
        <v/>
      </c>
      <c r="BB4301" s="117" t="str">
        <f t="shared" si="1022"/>
        <v/>
      </c>
    </row>
    <row r="4302" spans="1:54" x14ac:dyDescent="0.25">
      <c r="A4302" s="4"/>
      <c r="B4302" s="37"/>
      <c r="C4302" s="124"/>
      <c r="D4302" s="39"/>
      <c r="E4302" s="125"/>
      <c r="F4302" s="48"/>
      <c r="G4302" s="4"/>
      <c r="H4302" s="4"/>
      <c r="I4302" s="95" t="str">
        <f>IF($C4302="", "", IF(IFERROR(INDEX(Ingredients!$C$11:$C$310, MATCH($C4302, Ingredients!$B$11:$B$310, 0)), "")="", "", IFERROR(INDEX(Ingredients!$C$11:$C$310, MATCH($C4302, Ingredients!$B$11:$B$310, 0)), "")))</f>
        <v/>
      </c>
      <c r="J4302" s="73" t="str">
        <f>IF($B4302="", "", IF(IFERROR(INDEX(Meals!$C$11:$C$260, MATCH($B4302, Meals!$B$11:$B$260, 0)), "")="", "", IFERROR(INDEX(Meals!$C$11:$C$260, MATCH($B4302, Meals!$B$11:$B$260, 0)), "")))</f>
        <v/>
      </c>
      <c r="K4302" s="4"/>
      <c r="L4302" s="72" t="str">
        <f t="shared" si="1012"/>
        <v/>
      </c>
      <c r="M4302" s="73" t="str">
        <f t="shared" si="1013"/>
        <v/>
      </c>
      <c r="N4302" s="4"/>
      <c r="O4302" s="78" t="str">
        <f t="shared" si="1014"/>
        <v/>
      </c>
      <c r="P4302" s="79" t="str">
        <f t="shared" si="1015"/>
        <v/>
      </c>
      <c r="Q4302" s="4"/>
      <c r="R4302" s="90" t="str">
        <f t="shared" si="1016"/>
        <v/>
      </c>
      <c r="S4302" s="4"/>
      <c r="Y4302" s="18" t="str">
        <f t="shared" si="1017"/>
        <v/>
      </c>
      <c r="AA4302" s="18" t="str">
        <f t="shared" si="1008"/>
        <v/>
      </c>
      <c r="AB4302" s="18" t="str">
        <f t="shared" si="1009"/>
        <v/>
      </c>
      <c r="AC4302" s="18" t="str">
        <f t="shared" si="1018"/>
        <v/>
      </c>
      <c r="AD4302" s="18" t="str">
        <f t="shared" si="1018"/>
        <v/>
      </c>
      <c r="AE4302" s="18" t="str">
        <f t="shared" si="1019"/>
        <v/>
      </c>
      <c r="AG4302" s="95" t="str">
        <f>IF($C4302="", "", IF(IFERROR(INDEX(Ingredients!C$11:C$310, MATCH($C4302, Ingredients!$B$11:$B$310, 0)), "")="", "", IFERROR(INDEX(Ingredients!C$11:C$310, MATCH($C4302, Ingredients!$B$11:$B$310, 0)), "")))</f>
        <v/>
      </c>
      <c r="AH4302" s="105" t="str">
        <f>IF($C4302="", "", IF(IFERROR(INDEX(Ingredients!D$11:D$310, MATCH($C4302, Ingredients!$B$11:$B$310, 0)), "")="", "", IFERROR(INDEX(Ingredients!D$11:D$310, MATCH($C4302, Ingredients!$B$11:$B$310, 0)), "")))</f>
        <v/>
      </c>
      <c r="AI4302" s="106" t="str">
        <f>IF($C4302="", "", IF(IFERROR(INDEX(Ingredients!E$11:E$310, MATCH($C4302, Ingredients!$B$11:$B$310, 0)), "")="", "", IFERROR(INDEX(Ingredients!E$11:E$310, MATCH($C4302, Ingredients!$B$11:$B$310, 0)), "")))</f>
        <v/>
      </c>
      <c r="AJ4302" s="108" t="str">
        <f>IF($C4302="", "", IF(IFERROR(INDEX(Ingredients!F$11:F$310, MATCH($C4302, Ingredients!$B$11:$B$310, 0)), "")="", "", IFERROR(INDEX(Ingredients!F$11:F$310, MATCH($C4302, Ingredients!$B$11:$B$310, 0)), "")))</f>
        <v/>
      </c>
      <c r="AK4302" s="106" t="str">
        <f>IF($C4302="", "", IF(IFERROR(INDEX(Ingredients!G$11:G$310, MATCH($C4302, Ingredients!$B$11:$B$310, 0)), "")="", "", IFERROR(INDEX(Ingredients!G$11:G$310, MATCH($C4302, Ingredients!$B$11:$B$310, 0)), "")))</f>
        <v/>
      </c>
      <c r="AL4302" s="79" t="str">
        <f>IF($C4302="", "", IF(IFERROR(INDEX(Ingredients!H$11:H$310, MATCH($C4302, Ingredients!$B$11:$B$310, 0)), "")="", "", IFERROR(INDEX(Ingredients!H$11:H$310, MATCH($C4302, Ingredients!$B$11:$B$310, 0)), "")))</f>
        <v/>
      </c>
      <c r="AN4302" s="83" t="str">
        <f t="shared" si="1010"/>
        <v/>
      </c>
      <c r="AP4302" s="114" t="str">
        <f t="shared" si="1020"/>
        <v/>
      </c>
      <c r="AR4302" s="117" t="str">
        <f>IF($C4302="", "", IF(IFERROR(INDEX(Ingredients!$AI$11:$AI$310, MATCH($C4302, Ingredients!$B$11:$B$310, 0)), "")="", "", IFERROR(INDEX(Ingredients!$AI$11:$AI$310, MATCH($C4302, Ingredients!$B$11:$B$310, 0)), "")))</f>
        <v/>
      </c>
      <c r="AT4302" s="120" t="str">
        <f t="shared" si="1021"/>
        <v/>
      </c>
      <c r="AV4302" s="90" t="str">
        <f t="shared" si="1011"/>
        <v/>
      </c>
      <c r="AX4302" s="90" t="str">
        <f>IF($AV4302="", "", COUNTIF($AV$11:$AV$5010, "&lt;"&amp;$AV4302)+1+COUNTIF($AV$11:$AV4302, $AV4302)-1)</f>
        <v/>
      </c>
      <c r="AZ4302" s="111" t="str">
        <f>IF($B4302="", "", SUMIF('Shopping List'!$AV$11:$AV$25, $B4302, 'Shopping List'!$BN$11:$BN$25))</f>
        <v/>
      </c>
      <c r="BB4302" s="117" t="str">
        <f t="shared" si="1022"/>
        <v/>
      </c>
    </row>
    <row r="4303" spans="1:54" x14ac:dyDescent="0.25">
      <c r="A4303" s="4"/>
      <c r="B4303" s="37"/>
      <c r="C4303" s="124"/>
      <c r="D4303" s="39"/>
      <c r="E4303" s="125"/>
      <c r="F4303" s="48"/>
      <c r="G4303" s="4"/>
      <c r="H4303" s="4"/>
      <c r="I4303" s="95" t="str">
        <f>IF($C4303="", "", IF(IFERROR(INDEX(Ingredients!$C$11:$C$310, MATCH($C4303, Ingredients!$B$11:$B$310, 0)), "")="", "", IFERROR(INDEX(Ingredients!$C$11:$C$310, MATCH($C4303, Ingredients!$B$11:$B$310, 0)), "")))</f>
        <v/>
      </c>
      <c r="J4303" s="73" t="str">
        <f>IF($B4303="", "", IF(IFERROR(INDEX(Meals!$C$11:$C$260, MATCH($B4303, Meals!$B$11:$B$260, 0)), "")="", "", IFERROR(INDEX(Meals!$C$11:$C$260, MATCH($B4303, Meals!$B$11:$B$260, 0)), "")))</f>
        <v/>
      </c>
      <c r="K4303" s="4"/>
      <c r="L4303" s="72" t="str">
        <f t="shared" si="1012"/>
        <v/>
      </c>
      <c r="M4303" s="73" t="str">
        <f t="shared" si="1013"/>
        <v/>
      </c>
      <c r="N4303" s="4"/>
      <c r="O4303" s="78" t="str">
        <f t="shared" si="1014"/>
        <v/>
      </c>
      <c r="P4303" s="79" t="str">
        <f t="shared" si="1015"/>
        <v/>
      </c>
      <c r="Q4303" s="4"/>
      <c r="R4303" s="90" t="str">
        <f t="shared" si="1016"/>
        <v/>
      </c>
      <c r="S4303" s="4"/>
      <c r="Y4303" s="18" t="str">
        <f t="shared" si="1017"/>
        <v/>
      </c>
      <c r="AA4303" s="18" t="str">
        <f t="shared" si="1008"/>
        <v/>
      </c>
      <c r="AB4303" s="18" t="str">
        <f t="shared" si="1009"/>
        <v/>
      </c>
      <c r="AC4303" s="18" t="str">
        <f t="shared" si="1018"/>
        <v/>
      </c>
      <c r="AD4303" s="18" t="str">
        <f t="shared" si="1018"/>
        <v/>
      </c>
      <c r="AE4303" s="18" t="str">
        <f t="shared" si="1019"/>
        <v/>
      </c>
      <c r="AG4303" s="95" t="str">
        <f>IF($C4303="", "", IF(IFERROR(INDEX(Ingredients!C$11:C$310, MATCH($C4303, Ingredients!$B$11:$B$310, 0)), "")="", "", IFERROR(INDEX(Ingredients!C$11:C$310, MATCH($C4303, Ingredients!$B$11:$B$310, 0)), "")))</f>
        <v/>
      </c>
      <c r="AH4303" s="105" t="str">
        <f>IF($C4303="", "", IF(IFERROR(INDEX(Ingredients!D$11:D$310, MATCH($C4303, Ingredients!$B$11:$B$310, 0)), "")="", "", IFERROR(INDEX(Ingredients!D$11:D$310, MATCH($C4303, Ingredients!$B$11:$B$310, 0)), "")))</f>
        <v/>
      </c>
      <c r="AI4303" s="106" t="str">
        <f>IF($C4303="", "", IF(IFERROR(INDEX(Ingredients!E$11:E$310, MATCH($C4303, Ingredients!$B$11:$B$310, 0)), "")="", "", IFERROR(INDEX(Ingredients!E$11:E$310, MATCH($C4303, Ingredients!$B$11:$B$310, 0)), "")))</f>
        <v/>
      </c>
      <c r="AJ4303" s="108" t="str">
        <f>IF($C4303="", "", IF(IFERROR(INDEX(Ingredients!F$11:F$310, MATCH($C4303, Ingredients!$B$11:$B$310, 0)), "")="", "", IFERROR(INDEX(Ingredients!F$11:F$310, MATCH($C4303, Ingredients!$B$11:$B$310, 0)), "")))</f>
        <v/>
      </c>
      <c r="AK4303" s="106" t="str">
        <f>IF($C4303="", "", IF(IFERROR(INDEX(Ingredients!G$11:G$310, MATCH($C4303, Ingredients!$B$11:$B$310, 0)), "")="", "", IFERROR(INDEX(Ingredients!G$11:G$310, MATCH($C4303, Ingredients!$B$11:$B$310, 0)), "")))</f>
        <v/>
      </c>
      <c r="AL4303" s="79" t="str">
        <f>IF($C4303="", "", IF(IFERROR(INDEX(Ingredients!H$11:H$310, MATCH($C4303, Ingredients!$B$11:$B$310, 0)), "")="", "", IFERROR(INDEX(Ingredients!H$11:H$310, MATCH($C4303, Ingredients!$B$11:$B$310, 0)), "")))</f>
        <v/>
      </c>
      <c r="AN4303" s="83" t="str">
        <f t="shared" si="1010"/>
        <v/>
      </c>
      <c r="AP4303" s="114" t="str">
        <f t="shared" si="1020"/>
        <v/>
      </c>
      <c r="AR4303" s="117" t="str">
        <f>IF($C4303="", "", IF(IFERROR(INDEX(Ingredients!$AI$11:$AI$310, MATCH($C4303, Ingredients!$B$11:$B$310, 0)), "")="", "", IFERROR(INDEX(Ingredients!$AI$11:$AI$310, MATCH($C4303, Ingredients!$B$11:$B$310, 0)), "")))</f>
        <v/>
      </c>
      <c r="AT4303" s="120" t="str">
        <f t="shared" si="1021"/>
        <v/>
      </c>
      <c r="AV4303" s="90" t="str">
        <f t="shared" si="1011"/>
        <v/>
      </c>
      <c r="AX4303" s="90" t="str">
        <f>IF($AV4303="", "", COUNTIF($AV$11:$AV$5010, "&lt;"&amp;$AV4303)+1+COUNTIF($AV$11:$AV4303, $AV4303)-1)</f>
        <v/>
      </c>
      <c r="AZ4303" s="111" t="str">
        <f>IF($B4303="", "", SUMIF('Shopping List'!$AV$11:$AV$25, $B4303, 'Shopping List'!$BN$11:$BN$25))</f>
        <v/>
      </c>
      <c r="BB4303" s="117" t="str">
        <f t="shared" si="1022"/>
        <v/>
      </c>
    </row>
    <row r="4304" spans="1:54" x14ac:dyDescent="0.25">
      <c r="A4304" s="4"/>
      <c r="B4304" s="37"/>
      <c r="C4304" s="124"/>
      <c r="D4304" s="39"/>
      <c r="E4304" s="125"/>
      <c r="F4304" s="48"/>
      <c r="G4304" s="4"/>
      <c r="H4304" s="4"/>
      <c r="I4304" s="95" t="str">
        <f>IF($C4304="", "", IF(IFERROR(INDEX(Ingredients!$C$11:$C$310, MATCH($C4304, Ingredients!$B$11:$B$310, 0)), "")="", "", IFERROR(INDEX(Ingredients!$C$11:$C$310, MATCH($C4304, Ingredients!$B$11:$B$310, 0)), "")))</f>
        <v/>
      </c>
      <c r="J4304" s="73" t="str">
        <f>IF($B4304="", "", IF(IFERROR(INDEX(Meals!$C$11:$C$260, MATCH($B4304, Meals!$B$11:$B$260, 0)), "")="", "", IFERROR(INDEX(Meals!$C$11:$C$260, MATCH($B4304, Meals!$B$11:$B$260, 0)), "")))</f>
        <v/>
      </c>
      <c r="K4304" s="4"/>
      <c r="L4304" s="72" t="str">
        <f t="shared" si="1012"/>
        <v/>
      </c>
      <c r="M4304" s="73" t="str">
        <f t="shared" si="1013"/>
        <v/>
      </c>
      <c r="N4304" s="4"/>
      <c r="O4304" s="78" t="str">
        <f t="shared" si="1014"/>
        <v/>
      </c>
      <c r="P4304" s="79" t="str">
        <f t="shared" si="1015"/>
        <v/>
      </c>
      <c r="Q4304" s="4"/>
      <c r="R4304" s="90" t="str">
        <f t="shared" si="1016"/>
        <v/>
      </c>
      <c r="S4304" s="4"/>
      <c r="Y4304" s="18" t="str">
        <f t="shared" si="1017"/>
        <v/>
      </c>
      <c r="AA4304" s="18" t="str">
        <f t="shared" si="1008"/>
        <v/>
      </c>
      <c r="AB4304" s="18" t="str">
        <f t="shared" si="1009"/>
        <v/>
      </c>
      <c r="AC4304" s="18" t="str">
        <f t="shared" si="1018"/>
        <v/>
      </c>
      <c r="AD4304" s="18" t="str">
        <f t="shared" si="1018"/>
        <v/>
      </c>
      <c r="AE4304" s="18" t="str">
        <f t="shared" si="1019"/>
        <v/>
      </c>
      <c r="AG4304" s="95" t="str">
        <f>IF($C4304="", "", IF(IFERROR(INDEX(Ingredients!C$11:C$310, MATCH($C4304, Ingredients!$B$11:$B$310, 0)), "")="", "", IFERROR(INDEX(Ingredients!C$11:C$310, MATCH($C4304, Ingredients!$B$11:$B$310, 0)), "")))</f>
        <v/>
      </c>
      <c r="AH4304" s="105" t="str">
        <f>IF($C4304="", "", IF(IFERROR(INDEX(Ingredients!D$11:D$310, MATCH($C4304, Ingredients!$B$11:$B$310, 0)), "")="", "", IFERROR(INDEX(Ingredients!D$11:D$310, MATCH($C4304, Ingredients!$B$11:$B$310, 0)), "")))</f>
        <v/>
      </c>
      <c r="AI4304" s="106" t="str">
        <f>IF($C4304="", "", IF(IFERROR(INDEX(Ingredients!E$11:E$310, MATCH($C4304, Ingredients!$B$11:$B$310, 0)), "")="", "", IFERROR(INDEX(Ingredients!E$11:E$310, MATCH($C4304, Ingredients!$B$11:$B$310, 0)), "")))</f>
        <v/>
      </c>
      <c r="AJ4304" s="108" t="str">
        <f>IF($C4304="", "", IF(IFERROR(INDEX(Ingredients!F$11:F$310, MATCH($C4304, Ingredients!$B$11:$B$310, 0)), "")="", "", IFERROR(INDEX(Ingredients!F$11:F$310, MATCH($C4304, Ingredients!$B$11:$B$310, 0)), "")))</f>
        <v/>
      </c>
      <c r="AK4304" s="106" t="str">
        <f>IF($C4304="", "", IF(IFERROR(INDEX(Ingredients!G$11:G$310, MATCH($C4304, Ingredients!$B$11:$B$310, 0)), "")="", "", IFERROR(INDEX(Ingredients!G$11:G$310, MATCH($C4304, Ingredients!$B$11:$B$310, 0)), "")))</f>
        <v/>
      </c>
      <c r="AL4304" s="79" t="str">
        <f>IF($C4304="", "", IF(IFERROR(INDEX(Ingredients!H$11:H$310, MATCH($C4304, Ingredients!$B$11:$B$310, 0)), "")="", "", IFERROR(INDEX(Ingredients!H$11:H$310, MATCH($C4304, Ingredients!$B$11:$B$310, 0)), "")))</f>
        <v/>
      </c>
      <c r="AN4304" s="83" t="str">
        <f t="shared" si="1010"/>
        <v/>
      </c>
      <c r="AP4304" s="114" t="str">
        <f t="shared" si="1020"/>
        <v/>
      </c>
      <c r="AR4304" s="117" t="str">
        <f>IF($C4304="", "", IF(IFERROR(INDEX(Ingredients!$AI$11:$AI$310, MATCH($C4304, Ingredients!$B$11:$B$310, 0)), "")="", "", IFERROR(INDEX(Ingredients!$AI$11:$AI$310, MATCH($C4304, Ingredients!$B$11:$B$310, 0)), "")))</f>
        <v/>
      </c>
      <c r="AT4304" s="120" t="str">
        <f t="shared" si="1021"/>
        <v/>
      </c>
      <c r="AV4304" s="90" t="str">
        <f t="shared" si="1011"/>
        <v/>
      </c>
      <c r="AX4304" s="90" t="str">
        <f>IF($AV4304="", "", COUNTIF($AV$11:$AV$5010, "&lt;"&amp;$AV4304)+1+COUNTIF($AV$11:$AV4304, $AV4304)-1)</f>
        <v/>
      </c>
      <c r="AZ4304" s="111" t="str">
        <f>IF($B4304="", "", SUMIF('Shopping List'!$AV$11:$AV$25, $B4304, 'Shopping List'!$BN$11:$BN$25))</f>
        <v/>
      </c>
      <c r="BB4304" s="117" t="str">
        <f t="shared" si="1022"/>
        <v/>
      </c>
    </row>
    <row r="4305" spans="1:54" x14ac:dyDescent="0.25">
      <c r="A4305" s="4"/>
      <c r="B4305" s="37"/>
      <c r="C4305" s="124"/>
      <c r="D4305" s="39"/>
      <c r="E4305" s="125"/>
      <c r="F4305" s="48"/>
      <c r="G4305" s="4"/>
      <c r="H4305" s="4"/>
      <c r="I4305" s="95" t="str">
        <f>IF($C4305="", "", IF(IFERROR(INDEX(Ingredients!$C$11:$C$310, MATCH($C4305, Ingredients!$B$11:$B$310, 0)), "")="", "", IFERROR(INDEX(Ingredients!$C$11:$C$310, MATCH($C4305, Ingredients!$B$11:$B$310, 0)), "")))</f>
        <v/>
      </c>
      <c r="J4305" s="73" t="str">
        <f>IF($B4305="", "", IF(IFERROR(INDEX(Meals!$C$11:$C$260, MATCH($B4305, Meals!$B$11:$B$260, 0)), "")="", "", IFERROR(INDEX(Meals!$C$11:$C$260, MATCH($B4305, Meals!$B$11:$B$260, 0)), "")))</f>
        <v/>
      </c>
      <c r="K4305" s="4"/>
      <c r="L4305" s="72" t="str">
        <f t="shared" si="1012"/>
        <v/>
      </c>
      <c r="M4305" s="73" t="str">
        <f t="shared" si="1013"/>
        <v/>
      </c>
      <c r="N4305" s="4"/>
      <c r="O4305" s="78" t="str">
        <f t="shared" si="1014"/>
        <v/>
      </c>
      <c r="P4305" s="79" t="str">
        <f t="shared" si="1015"/>
        <v/>
      </c>
      <c r="Q4305" s="4"/>
      <c r="R4305" s="90" t="str">
        <f t="shared" si="1016"/>
        <v/>
      </c>
      <c r="S4305" s="4"/>
      <c r="Y4305" s="18" t="str">
        <f t="shared" si="1017"/>
        <v/>
      </c>
      <c r="AA4305" s="18" t="str">
        <f t="shared" si="1008"/>
        <v/>
      </c>
      <c r="AB4305" s="18" t="str">
        <f t="shared" si="1009"/>
        <v/>
      </c>
      <c r="AC4305" s="18" t="str">
        <f t="shared" si="1018"/>
        <v/>
      </c>
      <c r="AD4305" s="18" t="str">
        <f t="shared" si="1018"/>
        <v/>
      </c>
      <c r="AE4305" s="18" t="str">
        <f t="shared" si="1019"/>
        <v/>
      </c>
      <c r="AG4305" s="95" t="str">
        <f>IF($C4305="", "", IF(IFERROR(INDEX(Ingredients!C$11:C$310, MATCH($C4305, Ingredients!$B$11:$B$310, 0)), "")="", "", IFERROR(INDEX(Ingredients!C$11:C$310, MATCH($C4305, Ingredients!$B$11:$B$310, 0)), "")))</f>
        <v/>
      </c>
      <c r="AH4305" s="105" t="str">
        <f>IF($C4305="", "", IF(IFERROR(INDEX(Ingredients!D$11:D$310, MATCH($C4305, Ingredients!$B$11:$B$310, 0)), "")="", "", IFERROR(INDEX(Ingredients!D$11:D$310, MATCH($C4305, Ingredients!$B$11:$B$310, 0)), "")))</f>
        <v/>
      </c>
      <c r="AI4305" s="106" t="str">
        <f>IF($C4305="", "", IF(IFERROR(INDEX(Ingredients!E$11:E$310, MATCH($C4305, Ingredients!$B$11:$B$310, 0)), "")="", "", IFERROR(INDEX(Ingredients!E$11:E$310, MATCH($C4305, Ingredients!$B$11:$B$310, 0)), "")))</f>
        <v/>
      </c>
      <c r="AJ4305" s="108" t="str">
        <f>IF($C4305="", "", IF(IFERROR(INDEX(Ingredients!F$11:F$310, MATCH($C4305, Ingredients!$B$11:$B$310, 0)), "")="", "", IFERROR(INDEX(Ingredients!F$11:F$310, MATCH($C4305, Ingredients!$B$11:$B$310, 0)), "")))</f>
        <v/>
      </c>
      <c r="AK4305" s="106" t="str">
        <f>IF($C4305="", "", IF(IFERROR(INDEX(Ingredients!G$11:G$310, MATCH($C4305, Ingredients!$B$11:$B$310, 0)), "")="", "", IFERROR(INDEX(Ingredients!G$11:G$310, MATCH($C4305, Ingredients!$B$11:$B$310, 0)), "")))</f>
        <v/>
      </c>
      <c r="AL4305" s="79" t="str">
        <f>IF($C4305="", "", IF(IFERROR(INDEX(Ingredients!H$11:H$310, MATCH($C4305, Ingredients!$B$11:$B$310, 0)), "")="", "", IFERROR(INDEX(Ingredients!H$11:H$310, MATCH($C4305, Ingredients!$B$11:$B$310, 0)), "")))</f>
        <v/>
      </c>
      <c r="AN4305" s="83" t="str">
        <f t="shared" si="1010"/>
        <v/>
      </c>
      <c r="AP4305" s="114" t="str">
        <f t="shared" si="1020"/>
        <v/>
      </c>
      <c r="AR4305" s="117" t="str">
        <f>IF($C4305="", "", IF(IFERROR(INDEX(Ingredients!$AI$11:$AI$310, MATCH($C4305, Ingredients!$B$11:$B$310, 0)), "")="", "", IFERROR(INDEX(Ingredients!$AI$11:$AI$310, MATCH($C4305, Ingredients!$B$11:$B$310, 0)), "")))</f>
        <v/>
      </c>
      <c r="AT4305" s="120" t="str">
        <f t="shared" si="1021"/>
        <v/>
      </c>
      <c r="AV4305" s="90" t="str">
        <f t="shared" si="1011"/>
        <v/>
      </c>
      <c r="AX4305" s="90" t="str">
        <f>IF($AV4305="", "", COUNTIF($AV$11:$AV$5010, "&lt;"&amp;$AV4305)+1+COUNTIF($AV$11:$AV4305, $AV4305)-1)</f>
        <v/>
      </c>
      <c r="AZ4305" s="111" t="str">
        <f>IF($B4305="", "", SUMIF('Shopping List'!$AV$11:$AV$25, $B4305, 'Shopping List'!$BN$11:$BN$25))</f>
        <v/>
      </c>
      <c r="BB4305" s="117" t="str">
        <f t="shared" si="1022"/>
        <v/>
      </c>
    </row>
    <row r="4306" spans="1:54" x14ac:dyDescent="0.25">
      <c r="A4306" s="4"/>
      <c r="B4306" s="37"/>
      <c r="C4306" s="124"/>
      <c r="D4306" s="39"/>
      <c r="E4306" s="125"/>
      <c r="F4306" s="48"/>
      <c r="G4306" s="4"/>
      <c r="H4306" s="4"/>
      <c r="I4306" s="95" t="str">
        <f>IF($C4306="", "", IF(IFERROR(INDEX(Ingredients!$C$11:$C$310, MATCH($C4306, Ingredients!$B$11:$B$310, 0)), "")="", "", IFERROR(INDEX(Ingredients!$C$11:$C$310, MATCH($C4306, Ingredients!$B$11:$B$310, 0)), "")))</f>
        <v/>
      </c>
      <c r="J4306" s="73" t="str">
        <f>IF($B4306="", "", IF(IFERROR(INDEX(Meals!$C$11:$C$260, MATCH($B4306, Meals!$B$11:$B$260, 0)), "")="", "", IFERROR(INDEX(Meals!$C$11:$C$260, MATCH($B4306, Meals!$B$11:$B$260, 0)), "")))</f>
        <v/>
      </c>
      <c r="K4306" s="4"/>
      <c r="L4306" s="72" t="str">
        <f t="shared" si="1012"/>
        <v/>
      </c>
      <c r="M4306" s="73" t="str">
        <f t="shared" si="1013"/>
        <v/>
      </c>
      <c r="N4306" s="4"/>
      <c r="O4306" s="78" t="str">
        <f t="shared" si="1014"/>
        <v/>
      </c>
      <c r="P4306" s="79" t="str">
        <f t="shared" si="1015"/>
        <v/>
      </c>
      <c r="Q4306" s="4"/>
      <c r="R4306" s="90" t="str">
        <f t="shared" si="1016"/>
        <v/>
      </c>
      <c r="S4306" s="4"/>
      <c r="Y4306" s="18" t="str">
        <f t="shared" si="1017"/>
        <v/>
      </c>
      <c r="AA4306" s="18" t="str">
        <f t="shared" si="1008"/>
        <v/>
      </c>
      <c r="AB4306" s="18" t="str">
        <f t="shared" si="1009"/>
        <v/>
      </c>
      <c r="AC4306" s="18" t="str">
        <f t="shared" si="1018"/>
        <v/>
      </c>
      <c r="AD4306" s="18" t="str">
        <f t="shared" si="1018"/>
        <v/>
      </c>
      <c r="AE4306" s="18" t="str">
        <f t="shared" si="1019"/>
        <v/>
      </c>
      <c r="AG4306" s="95" t="str">
        <f>IF($C4306="", "", IF(IFERROR(INDEX(Ingredients!C$11:C$310, MATCH($C4306, Ingredients!$B$11:$B$310, 0)), "")="", "", IFERROR(INDEX(Ingredients!C$11:C$310, MATCH($C4306, Ingredients!$B$11:$B$310, 0)), "")))</f>
        <v/>
      </c>
      <c r="AH4306" s="105" t="str">
        <f>IF($C4306="", "", IF(IFERROR(INDEX(Ingredients!D$11:D$310, MATCH($C4306, Ingredients!$B$11:$B$310, 0)), "")="", "", IFERROR(INDEX(Ingredients!D$11:D$310, MATCH($C4306, Ingredients!$B$11:$B$310, 0)), "")))</f>
        <v/>
      </c>
      <c r="AI4306" s="106" t="str">
        <f>IF($C4306="", "", IF(IFERROR(INDEX(Ingredients!E$11:E$310, MATCH($C4306, Ingredients!$B$11:$B$310, 0)), "")="", "", IFERROR(INDEX(Ingredients!E$11:E$310, MATCH($C4306, Ingredients!$B$11:$B$310, 0)), "")))</f>
        <v/>
      </c>
      <c r="AJ4306" s="108" t="str">
        <f>IF($C4306="", "", IF(IFERROR(INDEX(Ingredients!F$11:F$310, MATCH($C4306, Ingredients!$B$11:$B$310, 0)), "")="", "", IFERROR(INDEX(Ingredients!F$11:F$310, MATCH($C4306, Ingredients!$B$11:$B$310, 0)), "")))</f>
        <v/>
      </c>
      <c r="AK4306" s="106" t="str">
        <f>IF($C4306="", "", IF(IFERROR(INDEX(Ingredients!G$11:G$310, MATCH($C4306, Ingredients!$B$11:$B$310, 0)), "")="", "", IFERROR(INDEX(Ingredients!G$11:G$310, MATCH($C4306, Ingredients!$B$11:$B$310, 0)), "")))</f>
        <v/>
      </c>
      <c r="AL4306" s="79" t="str">
        <f>IF($C4306="", "", IF(IFERROR(INDEX(Ingredients!H$11:H$310, MATCH($C4306, Ingredients!$B$11:$B$310, 0)), "")="", "", IFERROR(INDEX(Ingredients!H$11:H$310, MATCH($C4306, Ingredients!$B$11:$B$310, 0)), "")))</f>
        <v/>
      </c>
      <c r="AN4306" s="83" t="str">
        <f t="shared" si="1010"/>
        <v/>
      </c>
      <c r="AP4306" s="114" t="str">
        <f t="shared" si="1020"/>
        <v/>
      </c>
      <c r="AR4306" s="117" t="str">
        <f>IF($C4306="", "", IF(IFERROR(INDEX(Ingredients!$AI$11:$AI$310, MATCH($C4306, Ingredients!$B$11:$B$310, 0)), "")="", "", IFERROR(INDEX(Ingredients!$AI$11:$AI$310, MATCH($C4306, Ingredients!$B$11:$B$310, 0)), "")))</f>
        <v/>
      </c>
      <c r="AT4306" s="120" t="str">
        <f t="shared" si="1021"/>
        <v/>
      </c>
      <c r="AV4306" s="90" t="str">
        <f t="shared" si="1011"/>
        <v/>
      </c>
      <c r="AX4306" s="90" t="str">
        <f>IF($AV4306="", "", COUNTIF($AV$11:$AV$5010, "&lt;"&amp;$AV4306)+1+COUNTIF($AV$11:$AV4306, $AV4306)-1)</f>
        <v/>
      </c>
      <c r="AZ4306" s="111" t="str">
        <f>IF($B4306="", "", SUMIF('Shopping List'!$AV$11:$AV$25, $B4306, 'Shopping List'!$BN$11:$BN$25))</f>
        <v/>
      </c>
      <c r="BB4306" s="117" t="str">
        <f t="shared" si="1022"/>
        <v/>
      </c>
    </row>
    <row r="4307" spans="1:54" x14ac:dyDescent="0.25">
      <c r="A4307" s="4"/>
      <c r="B4307" s="37"/>
      <c r="C4307" s="124"/>
      <c r="D4307" s="39"/>
      <c r="E4307" s="125"/>
      <c r="F4307" s="48"/>
      <c r="G4307" s="4"/>
      <c r="H4307" s="4"/>
      <c r="I4307" s="95" t="str">
        <f>IF($C4307="", "", IF(IFERROR(INDEX(Ingredients!$C$11:$C$310, MATCH($C4307, Ingredients!$B$11:$B$310, 0)), "")="", "", IFERROR(INDEX(Ingredients!$C$11:$C$310, MATCH($C4307, Ingredients!$B$11:$B$310, 0)), "")))</f>
        <v/>
      </c>
      <c r="J4307" s="73" t="str">
        <f>IF($B4307="", "", IF(IFERROR(INDEX(Meals!$C$11:$C$260, MATCH($B4307, Meals!$B$11:$B$260, 0)), "")="", "", IFERROR(INDEX(Meals!$C$11:$C$260, MATCH($B4307, Meals!$B$11:$B$260, 0)), "")))</f>
        <v/>
      </c>
      <c r="K4307" s="4"/>
      <c r="L4307" s="72" t="str">
        <f t="shared" si="1012"/>
        <v/>
      </c>
      <c r="M4307" s="73" t="str">
        <f t="shared" si="1013"/>
        <v/>
      </c>
      <c r="N4307" s="4"/>
      <c r="O4307" s="78" t="str">
        <f t="shared" si="1014"/>
        <v/>
      </c>
      <c r="P4307" s="79" t="str">
        <f t="shared" si="1015"/>
        <v/>
      </c>
      <c r="Q4307" s="4"/>
      <c r="R4307" s="90" t="str">
        <f t="shared" si="1016"/>
        <v/>
      </c>
      <c r="S4307" s="4"/>
      <c r="Y4307" s="18" t="str">
        <f t="shared" si="1017"/>
        <v/>
      </c>
      <c r="AA4307" s="18" t="str">
        <f t="shared" si="1008"/>
        <v/>
      </c>
      <c r="AB4307" s="18" t="str">
        <f t="shared" si="1009"/>
        <v/>
      </c>
      <c r="AC4307" s="18" t="str">
        <f t="shared" si="1018"/>
        <v/>
      </c>
      <c r="AD4307" s="18" t="str">
        <f t="shared" si="1018"/>
        <v/>
      </c>
      <c r="AE4307" s="18" t="str">
        <f t="shared" si="1019"/>
        <v/>
      </c>
      <c r="AG4307" s="95" t="str">
        <f>IF($C4307="", "", IF(IFERROR(INDEX(Ingredients!C$11:C$310, MATCH($C4307, Ingredients!$B$11:$B$310, 0)), "")="", "", IFERROR(INDEX(Ingredients!C$11:C$310, MATCH($C4307, Ingredients!$B$11:$B$310, 0)), "")))</f>
        <v/>
      </c>
      <c r="AH4307" s="105" t="str">
        <f>IF($C4307="", "", IF(IFERROR(INDEX(Ingredients!D$11:D$310, MATCH($C4307, Ingredients!$B$11:$B$310, 0)), "")="", "", IFERROR(INDEX(Ingredients!D$11:D$310, MATCH($C4307, Ingredients!$B$11:$B$310, 0)), "")))</f>
        <v/>
      </c>
      <c r="AI4307" s="106" t="str">
        <f>IF($C4307="", "", IF(IFERROR(INDEX(Ingredients!E$11:E$310, MATCH($C4307, Ingredients!$B$11:$B$310, 0)), "")="", "", IFERROR(INDEX(Ingredients!E$11:E$310, MATCH($C4307, Ingredients!$B$11:$B$310, 0)), "")))</f>
        <v/>
      </c>
      <c r="AJ4307" s="108" t="str">
        <f>IF($C4307="", "", IF(IFERROR(INDEX(Ingredients!F$11:F$310, MATCH($C4307, Ingredients!$B$11:$B$310, 0)), "")="", "", IFERROR(INDEX(Ingredients!F$11:F$310, MATCH($C4307, Ingredients!$B$11:$B$310, 0)), "")))</f>
        <v/>
      </c>
      <c r="AK4307" s="106" t="str">
        <f>IF($C4307="", "", IF(IFERROR(INDEX(Ingredients!G$11:G$310, MATCH($C4307, Ingredients!$B$11:$B$310, 0)), "")="", "", IFERROR(INDEX(Ingredients!G$11:G$310, MATCH($C4307, Ingredients!$B$11:$B$310, 0)), "")))</f>
        <v/>
      </c>
      <c r="AL4307" s="79" t="str">
        <f>IF($C4307="", "", IF(IFERROR(INDEX(Ingredients!H$11:H$310, MATCH($C4307, Ingredients!$B$11:$B$310, 0)), "")="", "", IFERROR(INDEX(Ingredients!H$11:H$310, MATCH($C4307, Ingredients!$B$11:$B$310, 0)), "")))</f>
        <v/>
      </c>
      <c r="AN4307" s="83" t="str">
        <f t="shared" si="1010"/>
        <v/>
      </c>
      <c r="AP4307" s="114" t="str">
        <f t="shared" si="1020"/>
        <v/>
      </c>
      <c r="AR4307" s="117" t="str">
        <f>IF($C4307="", "", IF(IFERROR(INDEX(Ingredients!$AI$11:$AI$310, MATCH($C4307, Ingredients!$B$11:$B$310, 0)), "")="", "", IFERROR(INDEX(Ingredients!$AI$11:$AI$310, MATCH($C4307, Ingredients!$B$11:$B$310, 0)), "")))</f>
        <v/>
      </c>
      <c r="AT4307" s="120" t="str">
        <f t="shared" si="1021"/>
        <v/>
      </c>
      <c r="AV4307" s="90" t="str">
        <f t="shared" si="1011"/>
        <v/>
      </c>
      <c r="AX4307" s="90" t="str">
        <f>IF($AV4307="", "", COUNTIF($AV$11:$AV$5010, "&lt;"&amp;$AV4307)+1+COUNTIF($AV$11:$AV4307, $AV4307)-1)</f>
        <v/>
      </c>
      <c r="AZ4307" s="111" t="str">
        <f>IF($B4307="", "", SUMIF('Shopping List'!$AV$11:$AV$25, $B4307, 'Shopping List'!$BN$11:$BN$25))</f>
        <v/>
      </c>
      <c r="BB4307" s="117" t="str">
        <f t="shared" si="1022"/>
        <v/>
      </c>
    </row>
    <row r="4308" spans="1:54" x14ac:dyDescent="0.25">
      <c r="A4308" s="4"/>
      <c r="B4308" s="37"/>
      <c r="C4308" s="124"/>
      <c r="D4308" s="39"/>
      <c r="E4308" s="125"/>
      <c r="F4308" s="48"/>
      <c r="G4308" s="4"/>
      <c r="H4308" s="4"/>
      <c r="I4308" s="95" t="str">
        <f>IF($C4308="", "", IF(IFERROR(INDEX(Ingredients!$C$11:$C$310, MATCH($C4308, Ingredients!$B$11:$B$310, 0)), "")="", "", IFERROR(INDEX(Ingredients!$C$11:$C$310, MATCH($C4308, Ingredients!$B$11:$B$310, 0)), "")))</f>
        <v/>
      </c>
      <c r="J4308" s="73" t="str">
        <f>IF($B4308="", "", IF(IFERROR(INDEX(Meals!$C$11:$C$260, MATCH($B4308, Meals!$B$11:$B$260, 0)), "")="", "", IFERROR(INDEX(Meals!$C$11:$C$260, MATCH($B4308, Meals!$B$11:$B$260, 0)), "")))</f>
        <v/>
      </c>
      <c r="K4308" s="4"/>
      <c r="L4308" s="72" t="str">
        <f t="shared" si="1012"/>
        <v/>
      </c>
      <c r="M4308" s="73" t="str">
        <f t="shared" si="1013"/>
        <v/>
      </c>
      <c r="N4308" s="4"/>
      <c r="O4308" s="78" t="str">
        <f t="shared" si="1014"/>
        <v/>
      </c>
      <c r="P4308" s="79" t="str">
        <f t="shared" si="1015"/>
        <v/>
      </c>
      <c r="Q4308" s="4"/>
      <c r="R4308" s="90" t="str">
        <f t="shared" si="1016"/>
        <v/>
      </c>
      <c r="S4308" s="4"/>
      <c r="Y4308" s="18" t="str">
        <f t="shared" si="1017"/>
        <v/>
      </c>
      <c r="AA4308" s="18" t="str">
        <f t="shared" si="1008"/>
        <v/>
      </c>
      <c r="AB4308" s="18" t="str">
        <f t="shared" si="1009"/>
        <v/>
      </c>
      <c r="AC4308" s="18" t="str">
        <f t="shared" si="1018"/>
        <v/>
      </c>
      <c r="AD4308" s="18" t="str">
        <f t="shared" si="1018"/>
        <v/>
      </c>
      <c r="AE4308" s="18" t="str">
        <f t="shared" si="1019"/>
        <v/>
      </c>
      <c r="AG4308" s="95" t="str">
        <f>IF($C4308="", "", IF(IFERROR(INDEX(Ingredients!C$11:C$310, MATCH($C4308, Ingredients!$B$11:$B$310, 0)), "")="", "", IFERROR(INDEX(Ingredients!C$11:C$310, MATCH($C4308, Ingredients!$B$11:$B$310, 0)), "")))</f>
        <v/>
      </c>
      <c r="AH4308" s="105" t="str">
        <f>IF($C4308="", "", IF(IFERROR(INDEX(Ingredients!D$11:D$310, MATCH($C4308, Ingredients!$B$11:$B$310, 0)), "")="", "", IFERROR(INDEX(Ingredients!D$11:D$310, MATCH($C4308, Ingredients!$B$11:$B$310, 0)), "")))</f>
        <v/>
      </c>
      <c r="AI4308" s="106" t="str">
        <f>IF($C4308="", "", IF(IFERROR(INDEX(Ingredients!E$11:E$310, MATCH($C4308, Ingredients!$B$11:$B$310, 0)), "")="", "", IFERROR(INDEX(Ingredients!E$11:E$310, MATCH($C4308, Ingredients!$B$11:$B$310, 0)), "")))</f>
        <v/>
      </c>
      <c r="AJ4308" s="108" t="str">
        <f>IF($C4308="", "", IF(IFERROR(INDEX(Ingredients!F$11:F$310, MATCH($C4308, Ingredients!$B$11:$B$310, 0)), "")="", "", IFERROR(INDEX(Ingredients!F$11:F$310, MATCH($C4308, Ingredients!$B$11:$B$310, 0)), "")))</f>
        <v/>
      </c>
      <c r="AK4308" s="106" t="str">
        <f>IF($C4308="", "", IF(IFERROR(INDEX(Ingredients!G$11:G$310, MATCH($C4308, Ingredients!$B$11:$B$310, 0)), "")="", "", IFERROR(INDEX(Ingredients!G$11:G$310, MATCH($C4308, Ingredients!$B$11:$B$310, 0)), "")))</f>
        <v/>
      </c>
      <c r="AL4308" s="79" t="str">
        <f>IF($C4308="", "", IF(IFERROR(INDEX(Ingredients!H$11:H$310, MATCH($C4308, Ingredients!$B$11:$B$310, 0)), "")="", "", IFERROR(INDEX(Ingredients!H$11:H$310, MATCH($C4308, Ingredients!$B$11:$B$310, 0)), "")))</f>
        <v/>
      </c>
      <c r="AN4308" s="83" t="str">
        <f t="shared" si="1010"/>
        <v/>
      </c>
      <c r="AP4308" s="114" t="str">
        <f t="shared" si="1020"/>
        <v/>
      </c>
      <c r="AR4308" s="117" t="str">
        <f>IF($C4308="", "", IF(IFERROR(INDEX(Ingredients!$AI$11:$AI$310, MATCH($C4308, Ingredients!$B$11:$B$310, 0)), "")="", "", IFERROR(INDEX(Ingredients!$AI$11:$AI$310, MATCH($C4308, Ingredients!$B$11:$B$310, 0)), "")))</f>
        <v/>
      </c>
      <c r="AT4308" s="120" t="str">
        <f t="shared" si="1021"/>
        <v/>
      </c>
      <c r="AV4308" s="90" t="str">
        <f t="shared" si="1011"/>
        <v/>
      </c>
      <c r="AX4308" s="90" t="str">
        <f>IF($AV4308="", "", COUNTIF($AV$11:$AV$5010, "&lt;"&amp;$AV4308)+1+COUNTIF($AV$11:$AV4308, $AV4308)-1)</f>
        <v/>
      </c>
      <c r="AZ4308" s="111" t="str">
        <f>IF($B4308="", "", SUMIF('Shopping List'!$AV$11:$AV$25, $B4308, 'Shopping List'!$BN$11:$BN$25))</f>
        <v/>
      </c>
      <c r="BB4308" s="117" t="str">
        <f t="shared" si="1022"/>
        <v/>
      </c>
    </row>
    <row r="4309" spans="1:54" x14ac:dyDescent="0.25">
      <c r="A4309" s="4"/>
      <c r="B4309" s="37"/>
      <c r="C4309" s="124"/>
      <c r="D4309" s="39"/>
      <c r="E4309" s="125"/>
      <c r="F4309" s="48"/>
      <c r="G4309" s="4"/>
      <c r="H4309" s="4"/>
      <c r="I4309" s="95" t="str">
        <f>IF($C4309="", "", IF(IFERROR(INDEX(Ingredients!$C$11:$C$310, MATCH($C4309, Ingredients!$B$11:$B$310, 0)), "")="", "", IFERROR(INDEX(Ingredients!$C$11:$C$310, MATCH($C4309, Ingredients!$B$11:$B$310, 0)), "")))</f>
        <v/>
      </c>
      <c r="J4309" s="73" t="str">
        <f>IF($B4309="", "", IF(IFERROR(INDEX(Meals!$C$11:$C$260, MATCH($B4309, Meals!$B$11:$B$260, 0)), "")="", "", IFERROR(INDEX(Meals!$C$11:$C$260, MATCH($B4309, Meals!$B$11:$B$260, 0)), "")))</f>
        <v/>
      </c>
      <c r="K4309" s="4"/>
      <c r="L4309" s="72" t="str">
        <f t="shared" si="1012"/>
        <v/>
      </c>
      <c r="M4309" s="73" t="str">
        <f t="shared" si="1013"/>
        <v/>
      </c>
      <c r="N4309" s="4"/>
      <c r="O4309" s="78" t="str">
        <f t="shared" si="1014"/>
        <v/>
      </c>
      <c r="P4309" s="79" t="str">
        <f t="shared" si="1015"/>
        <v/>
      </c>
      <c r="Q4309" s="4"/>
      <c r="R4309" s="90" t="str">
        <f t="shared" si="1016"/>
        <v/>
      </c>
      <c r="S4309" s="4"/>
      <c r="Y4309" s="18" t="str">
        <f t="shared" si="1017"/>
        <v/>
      </c>
      <c r="AA4309" s="18" t="str">
        <f t="shared" si="1008"/>
        <v/>
      </c>
      <c r="AB4309" s="18" t="str">
        <f t="shared" si="1009"/>
        <v/>
      </c>
      <c r="AC4309" s="18" t="str">
        <f t="shared" si="1018"/>
        <v/>
      </c>
      <c r="AD4309" s="18" t="str">
        <f t="shared" si="1018"/>
        <v/>
      </c>
      <c r="AE4309" s="18" t="str">
        <f t="shared" si="1019"/>
        <v/>
      </c>
      <c r="AG4309" s="95" t="str">
        <f>IF($C4309="", "", IF(IFERROR(INDEX(Ingredients!C$11:C$310, MATCH($C4309, Ingredients!$B$11:$B$310, 0)), "")="", "", IFERROR(INDEX(Ingredients!C$11:C$310, MATCH($C4309, Ingredients!$B$11:$B$310, 0)), "")))</f>
        <v/>
      </c>
      <c r="AH4309" s="105" t="str">
        <f>IF($C4309="", "", IF(IFERROR(INDEX(Ingredients!D$11:D$310, MATCH($C4309, Ingredients!$B$11:$B$310, 0)), "")="", "", IFERROR(INDEX(Ingredients!D$11:D$310, MATCH($C4309, Ingredients!$B$11:$B$310, 0)), "")))</f>
        <v/>
      </c>
      <c r="AI4309" s="106" t="str">
        <f>IF($C4309="", "", IF(IFERROR(INDEX(Ingredients!E$11:E$310, MATCH($C4309, Ingredients!$B$11:$B$310, 0)), "")="", "", IFERROR(INDEX(Ingredients!E$11:E$310, MATCH($C4309, Ingredients!$B$11:$B$310, 0)), "")))</f>
        <v/>
      </c>
      <c r="AJ4309" s="108" t="str">
        <f>IF($C4309="", "", IF(IFERROR(INDEX(Ingredients!F$11:F$310, MATCH($C4309, Ingredients!$B$11:$B$310, 0)), "")="", "", IFERROR(INDEX(Ingredients!F$11:F$310, MATCH($C4309, Ingredients!$B$11:$B$310, 0)), "")))</f>
        <v/>
      </c>
      <c r="AK4309" s="106" t="str">
        <f>IF($C4309="", "", IF(IFERROR(INDEX(Ingredients!G$11:G$310, MATCH($C4309, Ingredients!$B$11:$B$310, 0)), "")="", "", IFERROR(INDEX(Ingredients!G$11:G$310, MATCH($C4309, Ingredients!$B$11:$B$310, 0)), "")))</f>
        <v/>
      </c>
      <c r="AL4309" s="79" t="str">
        <f>IF($C4309="", "", IF(IFERROR(INDEX(Ingredients!H$11:H$310, MATCH($C4309, Ingredients!$B$11:$B$310, 0)), "")="", "", IFERROR(INDEX(Ingredients!H$11:H$310, MATCH($C4309, Ingredients!$B$11:$B$310, 0)), "")))</f>
        <v/>
      </c>
      <c r="AN4309" s="83" t="str">
        <f t="shared" si="1010"/>
        <v/>
      </c>
      <c r="AP4309" s="114" t="str">
        <f t="shared" si="1020"/>
        <v/>
      </c>
      <c r="AR4309" s="117" t="str">
        <f>IF($C4309="", "", IF(IFERROR(INDEX(Ingredients!$AI$11:$AI$310, MATCH($C4309, Ingredients!$B$11:$B$310, 0)), "")="", "", IFERROR(INDEX(Ingredients!$AI$11:$AI$310, MATCH($C4309, Ingredients!$B$11:$B$310, 0)), "")))</f>
        <v/>
      </c>
      <c r="AT4309" s="120" t="str">
        <f t="shared" si="1021"/>
        <v/>
      </c>
      <c r="AV4309" s="90" t="str">
        <f t="shared" si="1011"/>
        <v/>
      </c>
      <c r="AX4309" s="90" t="str">
        <f>IF($AV4309="", "", COUNTIF($AV$11:$AV$5010, "&lt;"&amp;$AV4309)+1+COUNTIF($AV$11:$AV4309, $AV4309)-1)</f>
        <v/>
      </c>
      <c r="AZ4309" s="111" t="str">
        <f>IF($B4309="", "", SUMIF('Shopping List'!$AV$11:$AV$25, $B4309, 'Shopping List'!$BN$11:$BN$25))</f>
        <v/>
      </c>
      <c r="BB4309" s="117" t="str">
        <f t="shared" si="1022"/>
        <v/>
      </c>
    </row>
    <row r="4310" spans="1:54" x14ac:dyDescent="0.25">
      <c r="A4310" s="4"/>
      <c r="B4310" s="37"/>
      <c r="C4310" s="124"/>
      <c r="D4310" s="39"/>
      <c r="E4310" s="125"/>
      <c r="F4310" s="48"/>
      <c r="G4310" s="4"/>
      <c r="H4310" s="4"/>
      <c r="I4310" s="95" t="str">
        <f>IF($C4310="", "", IF(IFERROR(INDEX(Ingredients!$C$11:$C$310, MATCH($C4310, Ingredients!$B$11:$B$310, 0)), "")="", "", IFERROR(INDEX(Ingredients!$C$11:$C$310, MATCH($C4310, Ingredients!$B$11:$B$310, 0)), "")))</f>
        <v/>
      </c>
      <c r="J4310" s="73" t="str">
        <f>IF($B4310="", "", IF(IFERROR(INDEX(Meals!$C$11:$C$260, MATCH($B4310, Meals!$B$11:$B$260, 0)), "")="", "", IFERROR(INDEX(Meals!$C$11:$C$260, MATCH($B4310, Meals!$B$11:$B$260, 0)), "")))</f>
        <v/>
      </c>
      <c r="K4310" s="4"/>
      <c r="L4310" s="72" t="str">
        <f t="shared" si="1012"/>
        <v/>
      </c>
      <c r="M4310" s="73" t="str">
        <f t="shared" si="1013"/>
        <v/>
      </c>
      <c r="N4310" s="4"/>
      <c r="O4310" s="78" t="str">
        <f t="shared" si="1014"/>
        <v/>
      </c>
      <c r="P4310" s="79" t="str">
        <f t="shared" si="1015"/>
        <v/>
      </c>
      <c r="Q4310" s="4"/>
      <c r="R4310" s="90" t="str">
        <f t="shared" si="1016"/>
        <v/>
      </c>
      <c r="S4310" s="4"/>
      <c r="Y4310" s="18" t="str">
        <f t="shared" si="1017"/>
        <v/>
      </c>
      <c r="AA4310" s="18" t="str">
        <f t="shared" si="1008"/>
        <v/>
      </c>
      <c r="AB4310" s="18" t="str">
        <f t="shared" si="1009"/>
        <v/>
      </c>
      <c r="AC4310" s="18" t="str">
        <f t="shared" si="1018"/>
        <v/>
      </c>
      <c r="AD4310" s="18" t="str">
        <f t="shared" si="1018"/>
        <v/>
      </c>
      <c r="AE4310" s="18" t="str">
        <f t="shared" si="1019"/>
        <v/>
      </c>
      <c r="AG4310" s="95" t="str">
        <f>IF($C4310="", "", IF(IFERROR(INDEX(Ingredients!C$11:C$310, MATCH($C4310, Ingredients!$B$11:$B$310, 0)), "")="", "", IFERROR(INDEX(Ingredients!C$11:C$310, MATCH($C4310, Ingredients!$B$11:$B$310, 0)), "")))</f>
        <v/>
      </c>
      <c r="AH4310" s="105" t="str">
        <f>IF($C4310="", "", IF(IFERROR(INDEX(Ingredients!D$11:D$310, MATCH($C4310, Ingredients!$B$11:$B$310, 0)), "")="", "", IFERROR(INDEX(Ingredients!D$11:D$310, MATCH($C4310, Ingredients!$B$11:$B$310, 0)), "")))</f>
        <v/>
      </c>
      <c r="AI4310" s="106" t="str">
        <f>IF($C4310="", "", IF(IFERROR(INDEX(Ingredients!E$11:E$310, MATCH($C4310, Ingredients!$B$11:$B$310, 0)), "")="", "", IFERROR(INDEX(Ingredients!E$11:E$310, MATCH($C4310, Ingredients!$B$11:$B$310, 0)), "")))</f>
        <v/>
      </c>
      <c r="AJ4310" s="108" t="str">
        <f>IF($C4310="", "", IF(IFERROR(INDEX(Ingredients!F$11:F$310, MATCH($C4310, Ingredients!$B$11:$B$310, 0)), "")="", "", IFERROR(INDEX(Ingredients!F$11:F$310, MATCH($C4310, Ingredients!$B$11:$B$310, 0)), "")))</f>
        <v/>
      </c>
      <c r="AK4310" s="106" t="str">
        <f>IF($C4310="", "", IF(IFERROR(INDEX(Ingredients!G$11:G$310, MATCH($C4310, Ingredients!$B$11:$B$310, 0)), "")="", "", IFERROR(INDEX(Ingredients!G$11:G$310, MATCH($C4310, Ingredients!$B$11:$B$310, 0)), "")))</f>
        <v/>
      </c>
      <c r="AL4310" s="79" t="str">
        <f>IF($C4310="", "", IF(IFERROR(INDEX(Ingredients!H$11:H$310, MATCH($C4310, Ingredients!$B$11:$B$310, 0)), "")="", "", IFERROR(INDEX(Ingredients!H$11:H$310, MATCH($C4310, Ingredients!$B$11:$B$310, 0)), "")))</f>
        <v/>
      </c>
      <c r="AN4310" s="83" t="str">
        <f t="shared" si="1010"/>
        <v/>
      </c>
      <c r="AP4310" s="114" t="str">
        <f t="shared" si="1020"/>
        <v/>
      </c>
      <c r="AR4310" s="117" t="str">
        <f>IF($C4310="", "", IF(IFERROR(INDEX(Ingredients!$AI$11:$AI$310, MATCH($C4310, Ingredients!$B$11:$B$310, 0)), "")="", "", IFERROR(INDEX(Ingredients!$AI$11:$AI$310, MATCH($C4310, Ingredients!$B$11:$B$310, 0)), "")))</f>
        <v/>
      </c>
      <c r="AT4310" s="120" t="str">
        <f t="shared" si="1021"/>
        <v/>
      </c>
      <c r="AV4310" s="90" t="str">
        <f t="shared" si="1011"/>
        <v/>
      </c>
      <c r="AX4310" s="90" t="str">
        <f>IF($AV4310="", "", COUNTIF($AV$11:$AV$5010, "&lt;"&amp;$AV4310)+1+COUNTIF($AV$11:$AV4310, $AV4310)-1)</f>
        <v/>
      </c>
      <c r="AZ4310" s="111" t="str">
        <f>IF($B4310="", "", SUMIF('Shopping List'!$AV$11:$AV$25, $B4310, 'Shopping List'!$BN$11:$BN$25))</f>
        <v/>
      </c>
      <c r="BB4310" s="117" t="str">
        <f t="shared" si="1022"/>
        <v/>
      </c>
    </row>
    <row r="4311" spans="1:54" x14ac:dyDescent="0.25">
      <c r="A4311" s="4"/>
      <c r="B4311" s="37"/>
      <c r="C4311" s="124"/>
      <c r="D4311" s="39"/>
      <c r="E4311" s="125"/>
      <c r="F4311" s="48"/>
      <c r="G4311" s="4"/>
      <c r="H4311" s="4"/>
      <c r="I4311" s="95" t="str">
        <f>IF($C4311="", "", IF(IFERROR(INDEX(Ingredients!$C$11:$C$310, MATCH($C4311, Ingredients!$B$11:$B$310, 0)), "")="", "", IFERROR(INDEX(Ingredients!$C$11:$C$310, MATCH($C4311, Ingredients!$B$11:$B$310, 0)), "")))</f>
        <v/>
      </c>
      <c r="J4311" s="73" t="str">
        <f>IF($B4311="", "", IF(IFERROR(INDEX(Meals!$C$11:$C$260, MATCH($B4311, Meals!$B$11:$B$260, 0)), "")="", "", IFERROR(INDEX(Meals!$C$11:$C$260, MATCH($B4311, Meals!$B$11:$B$260, 0)), "")))</f>
        <v/>
      </c>
      <c r="K4311" s="4"/>
      <c r="L4311" s="72" t="str">
        <f t="shared" si="1012"/>
        <v/>
      </c>
      <c r="M4311" s="73" t="str">
        <f t="shared" si="1013"/>
        <v/>
      </c>
      <c r="N4311" s="4"/>
      <c r="O4311" s="78" t="str">
        <f t="shared" si="1014"/>
        <v/>
      </c>
      <c r="P4311" s="79" t="str">
        <f t="shared" si="1015"/>
        <v/>
      </c>
      <c r="Q4311" s="4"/>
      <c r="R4311" s="90" t="str">
        <f t="shared" si="1016"/>
        <v/>
      </c>
      <c r="S4311" s="4"/>
      <c r="Y4311" s="18" t="str">
        <f t="shared" si="1017"/>
        <v/>
      </c>
      <c r="AA4311" s="18" t="str">
        <f t="shared" si="1008"/>
        <v/>
      </c>
      <c r="AB4311" s="18" t="str">
        <f t="shared" si="1009"/>
        <v/>
      </c>
      <c r="AC4311" s="18" t="str">
        <f t="shared" si="1018"/>
        <v/>
      </c>
      <c r="AD4311" s="18" t="str">
        <f t="shared" si="1018"/>
        <v/>
      </c>
      <c r="AE4311" s="18" t="str">
        <f t="shared" si="1019"/>
        <v/>
      </c>
      <c r="AG4311" s="95" t="str">
        <f>IF($C4311="", "", IF(IFERROR(INDEX(Ingredients!C$11:C$310, MATCH($C4311, Ingredients!$B$11:$B$310, 0)), "")="", "", IFERROR(INDEX(Ingredients!C$11:C$310, MATCH($C4311, Ingredients!$B$11:$B$310, 0)), "")))</f>
        <v/>
      </c>
      <c r="AH4311" s="105" t="str">
        <f>IF($C4311="", "", IF(IFERROR(INDEX(Ingredients!D$11:D$310, MATCH($C4311, Ingredients!$B$11:$B$310, 0)), "")="", "", IFERROR(INDEX(Ingredients!D$11:D$310, MATCH($C4311, Ingredients!$B$11:$B$310, 0)), "")))</f>
        <v/>
      </c>
      <c r="AI4311" s="106" t="str">
        <f>IF($C4311="", "", IF(IFERROR(INDEX(Ingredients!E$11:E$310, MATCH($C4311, Ingredients!$B$11:$B$310, 0)), "")="", "", IFERROR(INDEX(Ingredients!E$11:E$310, MATCH($C4311, Ingredients!$B$11:$B$310, 0)), "")))</f>
        <v/>
      </c>
      <c r="AJ4311" s="108" t="str">
        <f>IF($C4311="", "", IF(IFERROR(INDEX(Ingredients!F$11:F$310, MATCH($C4311, Ingredients!$B$11:$B$310, 0)), "")="", "", IFERROR(INDEX(Ingredients!F$11:F$310, MATCH($C4311, Ingredients!$B$11:$B$310, 0)), "")))</f>
        <v/>
      </c>
      <c r="AK4311" s="106" t="str">
        <f>IF($C4311="", "", IF(IFERROR(INDEX(Ingredients!G$11:G$310, MATCH($C4311, Ingredients!$B$11:$B$310, 0)), "")="", "", IFERROR(INDEX(Ingredients!G$11:G$310, MATCH($C4311, Ingredients!$B$11:$B$310, 0)), "")))</f>
        <v/>
      </c>
      <c r="AL4311" s="79" t="str">
        <f>IF($C4311="", "", IF(IFERROR(INDEX(Ingredients!H$11:H$310, MATCH($C4311, Ingredients!$B$11:$B$310, 0)), "")="", "", IFERROR(INDEX(Ingredients!H$11:H$310, MATCH($C4311, Ingredients!$B$11:$B$310, 0)), "")))</f>
        <v/>
      </c>
      <c r="AN4311" s="83" t="str">
        <f t="shared" si="1010"/>
        <v/>
      </c>
      <c r="AP4311" s="114" t="str">
        <f t="shared" si="1020"/>
        <v/>
      </c>
      <c r="AR4311" s="117" t="str">
        <f>IF($C4311="", "", IF(IFERROR(INDEX(Ingredients!$AI$11:$AI$310, MATCH($C4311, Ingredients!$B$11:$B$310, 0)), "")="", "", IFERROR(INDEX(Ingredients!$AI$11:$AI$310, MATCH($C4311, Ingredients!$B$11:$B$310, 0)), "")))</f>
        <v/>
      </c>
      <c r="AT4311" s="120" t="str">
        <f t="shared" si="1021"/>
        <v/>
      </c>
      <c r="AV4311" s="90" t="str">
        <f t="shared" si="1011"/>
        <v/>
      </c>
      <c r="AX4311" s="90" t="str">
        <f>IF($AV4311="", "", COUNTIF($AV$11:$AV$5010, "&lt;"&amp;$AV4311)+1+COUNTIF($AV$11:$AV4311, $AV4311)-1)</f>
        <v/>
      </c>
      <c r="AZ4311" s="111" t="str">
        <f>IF($B4311="", "", SUMIF('Shopping List'!$AV$11:$AV$25, $B4311, 'Shopping List'!$BN$11:$BN$25))</f>
        <v/>
      </c>
      <c r="BB4311" s="117" t="str">
        <f t="shared" si="1022"/>
        <v/>
      </c>
    </row>
    <row r="4312" spans="1:54" x14ac:dyDescent="0.25">
      <c r="A4312" s="4"/>
      <c r="B4312" s="37"/>
      <c r="C4312" s="124"/>
      <c r="D4312" s="39"/>
      <c r="E4312" s="125"/>
      <c r="F4312" s="48"/>
      <c r="G4312" s="4"/>
      <c r="H4312" s="4"/>
      <c r="I4312" s="95" t="str">
        <f>IF($C4312="", "", IF(IFERROR(INDEX(Ingredients!$C$11:$C$310, MATCH($C4312, Ingredients!$B$11:$B$310, 0)), "")="", "", IFERROR(INDEX(Ingredients!$C$11:$C$310, MATCH($C4312, Ingredients!$B$11:$B$310, 0)), "")))</f>
        <v/>
      </c>
      <c r="J4312" s="73" t="str">
        <f>IF($B4312="", "", IF(IFERROR(INDEX(Meals!$C$11:$C$260, MATCH($B4312, Meals!$B$11:$B$260, 0)), "")="", "", IFERROR(INDEX(Meals!$C$11:$C$260, MATCH($B4312, Meals!$B$11:$B$260, 0)), "")))</f>
        <v/>
      </c>
      <c r="K4312" s="4"/>
      <c r="L4312" s="72" t="str">
        <f t="shared" si="1012"/>
        <v/>
      </c>
      <c r="M4312" s="73" t="str">
        <f t="shared" si="1013"/>
        <v/>
      </c>
      <c r="N4312" s="4"/>
      <c r="O4312" s="78" t="str">
        <f t="shared" si="1014"/>
        <v/>
      </c>
      <c r="P4312" s="79" t="str">
        <f t="shared" si="1015"/>
        <v/>
      </c>
      <c r="Q4312" s="4"/>
      <c r="R4312" s="90" t="str">
        <f t="shared" si="1016"/>
        <v/>
      </c>
      <c r="S4312" s="4"/>
      <c r="Y4312" s="18" t="str">
        <f t="shared" si="1017"/>
        <v/>
      </c>
      <c r="AA4312" s="18" t="str">
        <f t="shared" si="1008"/>
        <v/>
      </c>
      <c r="AB4312" s="18" t="str">
        <f t="shared" si="1009"/>
        <v/>
      </c>
      <c r="AC4312" s="18" t="str">
        <f t="shared" si="1018"/>
        <v/>
      </c>
      <c r="AD4312" s="18" t="str">
        <f t="shared" si="1018"/>
        <v/>
      </c>
      <c r="AE4312" s="18" t="str">
        <f t="shared" si="1019"/>
        <v/>
      </c>
      <c r="AG4312" s="95" t="str">
        <f>IF($C4312="", "", IF(IFERROR(INDEX(Ingredients!C$11:C$310, MATCH($C4312, Ingredients!$B$11:$B$310, 0)), "")="", "", IFERROR(INDEX(Ingredients!C$11:C$310, MATCH($C4312, Ingredients!$B$11:$B$310, 0)), "")))</f>
        <v/>
      </c>
      <c r="AH4312" s="105" t="str">
        <f>IF($C4312="", "", IF(IFERROR(INDEX(Ingredients!D$11:D$310, MATCH($C4312, Ingredients!$B$11:$B$310, 0)), "")="", "", IFERROR(INDEX(Ingredients!D$11:D$310, MATCH($C4312, Ingredients!$B$11:$B$310, 0)), "")))</f>
        <v/>
      </c>
      <c r="AI4312" s="106" t="str">
        <f>IF($C4312="", "", IF(IFERROR(INDEX(Ingredients!E$11:E$310, MATCH($C4312, Ingredients!$B$11:$B$310, 0)), "")="", "", IFERROR(INDEX(Ingredients!E$11:E$310, MATCH($C4312, Ingredients!$B$11:$B$310, 0)), "")))</f>
        <v/>
      </c>
      <c r="AJ4312" s="108" t="str">
        <f>IF($C4312="", "", IF(IFERROR(INDEX(Ingredients!F$11:F$310, MATCH($C4312, Ingredients!$B$11:$B$310, 0)), "")="", "", IFERROR(INDEX(Ingredients!F$11:F$310, MATCH($C4312, Ingredients!$B$11:$B$310, 0)), "")))</f>
        <v/>
      </c>
      <c r="AK4312" s="106" t="str">
        <f>IF($C4312="", "", IF(IFERROR(INDEX(Ingredients!G$11:G$310, MATCH($C4312, Ingredients!$B$11:$B$310, 0)), "")="", "", IFERROR(INDEX(Ingredients!G$11:G$310, MATCH($C4312, Ingredients!$B$11:$B$310, 0)), "")))</f>
        <v/>
      </c>
      <c r="AL4312" s="79" t="str">
        <f>IF($C4312="", "", IF(IFERROR(INDEX(Ingredients!H$11:H$310, MATCH($C4312, Ingredients!$B$11:$B$310, 0)), "")="", "", IFERROR(INDEX(Ingredients!H$11:H$310, MATCH($C4312, Ingredients!$B$11:$B$310, 0)), "")))</f>
        <v/>
      </c>
      <c r="AN4312" s="83" t="str">
        <f t="shared" si="1010"/>
        <v/>
      </c>
      <c r="AP4312" s="114" t="str">
        <f t="shared" si="1020"/>
        <v/>
      </c>
      <c r="AR4312" s="117" t="str">
        <f>IF($C4312="", "", IF(IFERROR(INDEX(Ingredients!$AI$11:$AI$310, MATCH($C4312, Ingredients!$B$11:$B$310, 0)), "")="", "", IFERROR(INDEX(Ingredients!$AI$11:$AI$310, MATCH($C4312, Ingredients!$B$11:$B$310, 0)), "")))</f>
        <v/>
      </c>
      <c r="AT4312" s="120" t="str">
        <f t="shared" si="1021"/>
        <v/>
      </c>
      <c r="AV4312" s="90" t="str">
        <f t="shared" si="1011"/>
        <v/>
      </c>
      <c r="AX4312" s="90" t="str">
        <f>IF($AV4312="", "", COUNTIF($AV$11:$AV$5010, "&lt;"&amp;$AV4312)+1+COUNTIF($AV$11:$AV4312, $AV4312)-1)</f>
        <v/>
      </c>
      <c r="AZ4312" s="111" t="str">
        <f>IF($B4312="", "", SUMIF('Shopping List'!$AV$11:$AV$25, $B4312, 'Shopping List'!$BN$11:$BN$25))</f>
        <v/>
      </c>
      <c r="BB4312" s="117" t="str">
        <f t="shared" si="1022"/>
        <v/>
      </c>
    </row>
    <row r="4313" spans="1:54" x14ac:dyDescent="0.25">
      <c r="A4313" s="4"/>
      <c r="B4313" s="37"/>
      <c r="C4313" s="124"/>
      <c r="D4313" s="39"/>
      <c r="E4313" s="125"/>
      <c r="F4313" s="48"/>
      <c r="G4313" s="4"/>
      <c r="H4313" s="4"/>
      <c r="I4313" s="95" t="str">
        <f>IF($C4313="", "", IF(IFERROR(INDEX(Ingredients!$C$11:$C$310, MATCH($C4313, Ingredients!$B$11:$B$310, 0)), "")="", "", IFERROR(INDEX(Ingredients!$C$11:$C$310, MATCH($C4313, Ingredients!$B$11:$B$310, 0)), "")))</f>
        <v/>
      </c>
      <c r="J4313" s="73" t="str">
        <f>IF($B4313="", "", IF(IFERROR(INDEX(Meals!$C$11:$C$260, MATCH($B4313, Meals!$B$11:$B$260, 0)), "")="", "", IFERROR(INDEX(Meals!$C$11:$C$260, MATCH($B4313, Meals!$B$11:$B$260, 0)), "")))</f>
        <v/>
      </c>
      <c r="K4313" s="4"/>
      <c r="L4313" s="72" t="str">
        <f t="shared" si="1012"/>
        <v/>
      </c>
      <c r="M4313" s="73" t="str">
        <f t="shared" si="1013"/>
        <v/>
      </c>
      <c r="N4313" s="4"/>
      <c r="O4313" s="78" t="str">
        <f t="shared" si="1014"/>
        <v/>
      </c>
      <c r="P4313" s="79" t="str">
        <f t="shared" si="1015"/>
        <v/>
      </c>
      <c r="Q4313" s="4"/>
      <c r="R4313" s="90" t="str">
        <f t="shared" si="1016"/>
        <v/>
      </c>
      <c r="S4313" s="4"/>
      <c r="Y4313" s="18" t="str">
        <f t="shared" si="1017"/>
        <v/>
      </c>
      <c r="AA4313" s="18" t="str">
        <f t="shared" si="1008"/>
        <v/>
      </c>
      <c r="AB4313" s="18" t="str">
        <f t="shared" si="1009"/>
        <v/>
      </c>
      <c r="AC4313" s="18" t="str">
        <f t="shared" si="1018"/>
        <v/>
      </c>
      <c r="AD4313" s="18" t="str">
        <f t="shared" si="1018"/>
        <v/>
      </c>
      <c r="AE4313" s="18" t="str">
        <f t="shared" si="1019"/>
        <v/>
      </c>
      <c r="AG4313" s="95" t="str">
        <f>IF($C4313="", "", IF(IFERROR(INDEX(Ingredients!C$11:C$310, MATCH($C4313, Ingredients!$B$11:$B$310, 0)), "")="", "", IFERROR(INDEX(Ingredients!C$11:C$310, MATCH($C4313, Ingredients!$B$11:$B$310, 0)), "")))</f>
        <v/>
      </c>
      <c r="AH4313" s="105" t="str">
        <f>IF($C4313="", "", IF(IFERROR(INDEX(Ingredients!D$11:D$310, MATCH($C4313, Ingredients!$B$11:$B$310, 0)), "")="", "", IFERROR(INDEX(Ingredients!D$11:D$310, MATCH($C4313, Ingredients!$B$11:$B$310, 0)), "")))</f>
        <v/>
      </c>
      <c r="AI4313" s="106" t="str">
        <f>IF($C4313="", "", IF(IFERROR(INDEX(Ingredients!E$11:E$310, MATCH($C4313, Ingredients!$B$11:$B$310, 0)), "")="", "", IFERROR(INDEX(Ingredients!E$11:E$310, MATCH($C4313, Ingredients!$B$11:$B$310, 0)), "")))</f>
        <v/>
      </c>
      <c r="AJ4313" s="108" t="str">
        <f>IF($C4313="", "", IF(IFERROR(INDEX(Ingredients!F$11:F$310, MATCH($C4313, Ingredients!$B$11:$B$310, 0)), "")="", "", IFERROR(INDEX(Ingredients!F$11:F$310, MATCH($C4313, Ingredients!$B$11:$B$310, 0)), "")))</f>
        <v/>
      </c>
      <c r="AK4313" s="106" t="str">
        <f>IF($C4313="", "", IF(IFERROR(INDEX(Ingredients!G$11:G$310, MATCH($C4313, Ingredients!$B$11:$B$310, 0)), "")="", "", IFERROR(INDEX(Ingredients!G$11:G$310, MATCH($C4313, Ingredients!$B$11:$B$310, 0)), "")))</f>
        <v/>
      </c>
      <c r="AL4313" s="79" t="str">
        <f>IF($C4313="", "", IF(IFERROR(INDEX(Ingredients!H$11:H$310, MATCH($C4313, Ingredients!$B$11:$B$310, 0)), "")="", "", IFERROR(INDEX(Ingredients!H$11:H$310, MATCH($C4313, Ingredients!$B$11:$B$310, 0)), "")))</f>
        <v/>
      </c>
      <c r="AN4313" s="83" t="str">
        <f t="shared" si="1010"/>
        <v/>
      </c>
      <c r="AP4313" s="114" t="str">
        <f t="shared" si="1020"/>
        <v/>
      </c>
      <c r="AR4313" s="117" t="str">
        <f>IF($C4313="", "", IF(IFERROR(INDEX(Ingredients!$AI$11:$AI$310, MATCH($C4313, Ingredients!$B$11:$B$310, 0)), "")="", "", IFERROR(INDEX(Ingredients!$AI$11:$AI$310, MATCH($C4313, Ingredients!$B$11:$B$310, 0)), "")))</f>
        <v/>
      </c>
      <c r="AT4313" s="120" t="str">
        <f t="shared" si="1021"/>
        <v/>
      </c>
      <c r="AV4313" s="90" t="str">
        <f t="shared" si="1011"/>
        <v/>
      </c>
      <c r="AX4313" s="90" t="str">
        <f>IF($AV4313="", "", COUNTIF($AV$11:$AV$5010, "&lt;"&amp;$AV4313)+1+COUNTIF($AV$11:$AV4313, $AV4313)-1)</f>
        <v/>
      </c>
      <c r="AZ4313" s="111" t="str">
        <f>IF($B4313="", "", SUMIF('Shopping List'!$AV$11:$AV$25, $B4313, 'Shopping List'!$BN$11:$BN$25))</f>
        <v/>
      </c>
      <c r="BB4313" s="117" t="str">
        <f t="shared" si="1022"/>
        <v/>
      </c>
    </row>
    <row r="4314" spans="1:54" x14ac:dyDescent="0.25">
      <c r="A4314" s="4"/>
      <c r="B4314" s="37"/>
      <c r="C4314" s="124"/>
      <c r="D4314" s="39"/>
      <c r="E4314" s="125"/>
      <c r="F4314" s="48"/>
      <c r="G4314" s="4"/>
      <c r="H4314" s="4"/>
      <c r="I4314" s="95" t="str">
        <f>IF($C4314="", "", IF(IFERROR(INDEX(Ingredients!$C$11:$C$310, MATCH($C4314, Ingredients!$B$11:$B$310, 0)), "")="", "", IFERROR(INDEX(Ingredients!$C$11:$C$310, MATCH($C4314, Ingredients!$B$11:$B$310, 0)), "")))</f>
        <v/>
      </c>
      <c r="J4314" s="73" t="str">
        <f>IF($B4314="", "", IF(IFERROR(INDEX(Meals!$C$11:$C$260, MATCH($B4314, Meals!$B$11:$B$260, 0)), "")="", "", IFERROR(INDEX(Meals!$C$11:$C$260, MATCH($B4314, Meals!$B$11:$B$260, 0)), "")))</f>
        <v/>
      </c>
      <c r="K4314" s="4"/>
      <c r="L4314" s="72" t="str">
        <f t="shared" si="1012"/>
        <v/>
      </c>
      <c r="M4314" s="73" t="str">
        <f t="shared" si="1013"/>
        <v/>
      </c>
      <c r="N4314" s="4"/>
      <c r="O4314" s="78" t="str">
        <f t="shared" si="1014"/>
        <v/>
      </c>
      <c r="P4314" s="79" t="str">
        <f t="shared" si="1015"/>
        <v/>
      </c>
      <c r="Q4314" s="4"/>
      <c r="R4314" s="90" t="str">
        <f t="shared" si="1016"/>
        <v/>
      </c>
      <c r="S4314" s="4"/>
      <c r="Y4314" s="18" t="str">
        <f t="shared" si="1017"/>
        <v/>
      </c>
      <c r="AA4314" s="18" t="str">
        <f t="shared" si="1008"/>
        <v/>
      </c>
      <c r="AB4314" s="18" t="str">
        <f t="shared" si="1009"/>
        <v/>
      </c>
      <c r="AC4314" s="18" t="str">
        <f t="shared" si="1018"/>
        <v/>
      </c>
      <c r="AD4314" s="18" t="str">
        <f t="shared" si="1018"/>
        <v/>
      </c>
      <c r="AE4314" s="18" t="str">
        <f t="shared" si="1019"/>
        <v/>
      </c>
      <c r="AG4314" s="95" t="str">
        <f>IF($C4314="", "", IF(IFERROR(INDEX(Ingredients!C$11:C$310, MATCH($C4314, Ingredients!$B$11:$B$310, 0)), "")="", "", IFERROR(INDEX(Ingredients!C$11:C$310, MATCH($C4314, Ingredients!$B$11:$B$310, 0)), "")))</f>
        <v/>
      </c>
      <c r="AH4314" s="105" t="str">
        <f>IF($C4314="", "", IF(IFERROR(INDEX(Ingredients!D$11:D$310, MATCH($C4314, Ingredients!$B$11:$B$310, 0)), "")="", "", IFERROR(INDEX(Ingredients!D$11:D$310, MATCH($C4314, Ingredients!$B$11:$B$310, 0)), "")))</f>
        <v/>
      </c>
      <c r="AI4314" s="106" t="str">
        <f>IF($C4314="", "", IF(IFERROR(INDEX(Ingredients!E$11:E$310, MATCH($C4314, Ingredients!$B$11:$B$310, 0)), "")="", "", IFERROR(INDEX(Ingredients!E$11:E$310, MATCH($C4314, Ingredients!$B$11:$B$310, 0)), "")))</f>
        <v/>
      </c>
      <c r="AJ4314" s="108" t="str">
        <f>IF($C4314="", "", IF(IFERROR(INDEX(Ingredients!F$11:F$310, MATCH($C4314, Ingredients!$B$11:$B$310, 0)), "")="", "", IFERROR(INDEX(Ingredients!F$11:F$310, MATCH($C4314, Ingredients!$B$11:$B$310, 0)), "")))</f>
        <v/>
      </c>
      <c r="AK4314" s="106" t="str">
        <f>IF($C4314="", "", IF(IFERROR(INDEX(Ingredients!G$11:G$310, MATCH($C4314, Ingredients!$B$11:$B$310, 0)), "")="", "", IFERROR(INDEX(Ingredients!G$11:G$310, MATCH($C4314, Ingredients!$B$11:$B$310, 0)), "")))</f>
        <v/>
      </c>
      <c r="AL4314" s="79" t="str">
        <f>IF($C4314="", "", IF(IFERROR(INDEX(Ingredients!H$11:H$310, MATCH($C4314, Ingredients!$B$11:$B$310, 0)), "")="", "", IFERROR(INDEX(Ingredients!H$11:H$310, MATCH($C4314, Ingredients!$B$11:$B$310, 0)), "")))</f>
        <v/>
      </c>
      <c r="AN4314" s="83" t="str">
        <f t="shared" si="1010"/>
        <v/>
      </c>
      <c r="AP4314" s="114" t="str">
        <f t="shared" si="1020"/>
        <v/>
      </c>
      <c r="AR4314" s="117" t="str">
        <f>IF($C4314="", "", IF(IFERROR(INDEX(Ingredients!$AI$11:$AI$310, MATCH($C4314, Ingredients!$B$11:$B$310, 0)), "")="", "", IFERROR(INDEX(Ingredients!$AI$11:$AI$310, MATCH($C4314, Ingredients!$B$11:$B$310, 0)), "")))</f>
        <v/>
      </c>
      <c r="AT4314" s="120" t="str">
        <f t="shared" si="1021"/>
        <v/>
      </c>
      <c r="AV4314" s="90" t="str">
        <f t="shared" si="1011"/>
        <v/>
      </c>
      <c r="AX4314" s="90" t="str">
        <f>IF($AV4314="", "", COUNTIF($AV$11:$AV$5010, "&lt;"&amp;$AV4314)+1+COUNTIF($AV$11:$AV4314, $AV4314)-1)</f>
        <v/>
      </c>
      <c r="AZ4314" s="111" t="str">
        <f>IF($B4314="", "", SUMIF('Shopping List'!$AV$11:$AV$25, $B4314, 'Shopping List'!$BN$11:$BN$25))</f>
        <v/>
      </c>
      <c r="BB4314" s="117" t="str">
        <f t="shared" si="1022"/>
        <v/>
      </c>
    </row>
    <row r="4315" spans="1:54" x14ac:dyDescent="0.25">
      <c r="A4315" s="4"/>
      <c r="B4315" s="37"/>
      <c r="C4315" s="124"/>
      <c r="D4315" s="39"/>
      <c r="E4315" s="125"/>
      <c r="F4315" s="48"/>
      <c r="G4315" s="4"/>
      <c r="H4315" s="4"/>
      <c r="I4315" s="95" t="str">
        <f>IF($C4315="", "", IF(IFERROR(INDEX(Ingredients!$C$11:$C$310, MATCH($C4315, Ingredients!$B$11:$B$310, 0)), "")="", "", IFERROR(INDEX(Ingredients!$C$11:$C$310, MATCH($C4315, Ingredients!$B$11:$B$310, 0)), "")))</f>
        <v/>
      </c>
      <c r="J4315" s="73" t="str">
        <f>IF($B4315="", "", IF(IFERROR(INDEX(Meals!$C$11:$C$260, MATCH($B4315, Meals!$B$11:$B$260, 0)), "")="", "", IFERROR(INDEX(Meals!$C$11:$C$260, MATCH($B4315, Meals!$B$11:$B$260, 0)), "")))</f>
        <v/>
      </c>
      <c r="K4315" s="4"/>
      <c r="L4315" s="72" t="str">
        <f t="shared" si="1012"/>
        <v/>
      </c>
      <c r="M4315" s="73" t="str">
        <f t="shared" si="1013"/>
        <v/>
      </c>
      <c r="N4315" s="4"/>
      <c r="O4315" s="78" t="str">
        <f t="shared" si="1014"/>
        <v/>
      </c>
      <c r="P4315" s="79" t="str">
        <f t="shared" si="1015"/>
        <v/>
      </c>
      <c r="Q4315" s="4"/>
      <c r="R4315" s="90" t="str">
        <f t="shared" si="1016"/>
        <v/>
      </c>
      <c r="S4315" s="4"/>
      <c r="Y4315" s="18" t="str">
        <f t="shared" si="1017"/>
        <v/>
      </c>
      <c r="AA4315" s="18" t="str">
        <f t="shared" si="1008"/>
        <v/>
      </c>
      <c r="AB4315" s="18" t="str">
        <f t="shared" si="1009"/>
        <v/>
      </c>
      <c r="AC4315" s="18" t="str">
        <f t="shared" si="1018"/>
        <v/>
      </c>
      <c r="AD4315" s="18" t="str">
        <f t="shared" si="1018"/>
        <v/>
      </c>
      <c r="AE4315" s="18" t="str">
        <f t="shared" si="1019"/>
        <v/>
      </c>
      <c r="AG4315" s="95" t="str">
        <f>IF($C4315="", "", IF(IFERROR(INDEX(Ingredients!C$11:C$310, MATCH($C4315, Ingredients!$B$11:$B$310, 0)), "")="", "", IFERROR(INDEX(Ingredients!C$11:C$310, MATCH($C4315, Ingredients!$B$11:$B$310, 0)), "")))</f>
        <v/>
      </c>
      <c r="AH4315" s="105" t="str">
        <f>IF($C4315="", "", IF(IFERROR(INDEX(Ingredients!D$11:D$310, MATCH($C4315, Ingredients!$B$11:$B$310, 0)), "")="", "", IFERROR(INDEX(Ingredients!D$11:D$310, MATCH($C4315, Ingredients!$B$11:$B$310, 0)), "")))</f>
        <v/>
      </c>
      <c r="AI4315" s="106" t="str">
        <f>IF($C4315="", "", IF(IFERROR(INDEX(Ingredients!E$11:E$310, MATCH($C4315, Ingredients!$B$11:$B$310, 0)), "")="", "", IFERROR(INDEX(Ingredients!E$11:E$310, MATCH($C4315, Ingredients!$B$11:$B$310, 0)), "")))</f>
        <v/>
      </c>
      <c r="AJ4315" s="108" t="str">
        <f>IF($C4315="", "", IF(IFERROR(INDEX(Ingredients!F$11:F$310, MATCH($C4315, Ingredients!$B$11:$B$310, 0)), "")="", "", IFERROR(INDEX(Ingredients!F$11:F$310, MATCH($C4315, Ingredients!$B$11:$B$310, 0)), "")))</f>
        <v/>
      </c>
      <c r="AK4315" s="106" t="str">
        <f>IF($C4315="", "", IF(IFERROR(INDEX(Ingredients!G$11:G$310, MATCH($C4315, Ingredients!$B$11:$B$310, 0)), "")="", "", IFERROR(INDEX(Ingredients!G$11:G$310, MATCH($C4315, Ingredients!$B$11:$B$310, 0)), "")))</f>
        <v/>
      </c>
      <c r="AL4315" s="79" t="str">
        <f>IF($C4315="", "", IF(IFERROR(INDEX(Ingredients!H$11:H$310, MATCH($C4315, Ingredients!$B$11:$B$310, 0)), "")="", "", IFERROR(INDEX(Ingredients!H$11:H$310, MATCH($C4315, Ingredients!$B$11:$B$310, 0)), "")))</f>
        <v/>
      </c>
      <c r="AN4315" s="83" t="str">
        <f t="shared" si="1010"/>
        <v/>
      </c>
      <c r="AP4315" s="114" t="str">
        <f t="shared" si="1020"/>
        <v/>
      </c>
      <c r="AR4315" s="117" t="str">
        <f>IF($C4315="", "", IF(IFERROR(INDEX(Ingredients!$AI$11:$AI$310, MATCH($C4315, Ingredients!$B$11:$B$310, 0)), "")="", "", IFERROR(INDEX(Ingredients!$AI$11:$AI$310, MATCH($C4315, Ingredients!$B$11:$B$310, 0)), "")))</f>
        <v/>
      </c>
      <c r="AT4315" s="120" t="str">
        <f t="shared" si="1021"/>
        <v/>
      </c>
      <c r="AV4315" s="90" t="str">
        <f t="shared" si="1011"/>
        <v/>
      </c>
      <c r="AX4315" s="90" t="str">
        <f>IF($AV4315="", "", COUNTIF($AV$11:$AV$5010, "&lt;"&amp;$AV4315)+1+COUNTIF($AV$11:$AV4315, $AV4315)-1)</f>
        <v/>
      </c>
      <c r="AZ4315" s="111" t="str">
        <f>IF($B4315="", "", SUMIF('Shopping List'!$AV$11:$AV$25, $B4315, 'Shopping List'!$BN$11:$BN$25))</f>
        <v/>
      </c>
      <c r="BB4315" s="117" t="str">
        <f t="shared" si="1022"/>
        <v/>
      </c>
    </row>
    <row r="4316" spans="1:54" x14ac:dyDescent="0.25">
      <c r="A4316" s="4"/>
      <c r="B4316" s="37"/>
      <c r="C4316" s="124"/>
      <c r="D4316" s="39"/>
      <c r="E4316" s="125"/>
      <c r="F4316" s="48"/>
      <c r="G4316" s="4"/>
      <c r="H4316" s="4"/>
      <c r="I4316" s="95" t="str">
        <f>IF($C4316="", "", IF(IFERROR(INDEX(Ingredients!$C$11:$C$310, MATCH($C4316, Ingredients!$B$11:$B$310, 0)), "")="", "", IFERROR(INDEX(Ingredients!$C$11:$C$310, MATCH($C4316, Ingredients!$B$11:$B$310, 0)), "")))</f>
        <v/>
      </c>
      <c r="J4316" s="73" t="str">
        <f>IF($B4316="", "", IF(IFERROR(INDEX(Meals!$C$11:$C$260, MATCH($B4316, Meals!$B$11:$B$260, 0)), "")="", "", IFERROR(INDEX(Meals!$C$11:$C$260, MATCH($B4316, Meals!$B$11:$B$260, 0)), "")))</f>
        <v/>
      </c>
      <c r="K4316" s="4"/>
      <c r="L4316" s="72" t="str">
        <f t="shared" si="1012"/>
        <v/>
      </c>
      <c r="M4316" s="73" t="str">
        <f t="shared" si="1013"/>
        <v/>
      </c>
      <c r="N4316" s="4"/>
      <c r="O4316" s="78" t="str">
        <f t="shared" si="1014"/>
        <v/>
      </c>
      <c r="P4316" s="79" t="str">
        <f t="shared" si="1015"/>
        <v/>
      </c>
      <c r="Q4316" s="4"/>
      <c r="R4316" s="90" t="str">
        <f t="shared" si="1016"/>
        <v/>
      </c>
      <c r="S4316" s="4"/>
      <c r="Y4316" s="18" t="str">
        <f t="shared" si="1017"/>
        <v/>
      </c>
      <c r="AA4316" s="18" t="str">
        <f t="shared" si="1008"/>
        <v/>
      </c>
      <c r="AB4316" s="18" t="str">
        <f t="shared" si="1009"/>
        <v/>
      </c>
      <c r="AC4316" s="18" t="str">
        <f t="shared" si="1018"/>
        <v/>
      </c>
      <c r="AD4316" s="18" t="str">
        <f t="shared" si="1018"/>
        <v/>
      </c>
      <c r="AE4316" s="18" t="str">
        <f t="shared" si="1019"/>
        <v/>
      </c>
      <c r="AG4316" s="95" t="str">
        <f>IF($C4316="", "", IF(IFERROR(INDEX(Ingredients!C$11:C$310, MATCH($C4316, Ingredients!$B$11:$B$310, 0)), "")="", "", IFERROR(INDEX(Ingredients!C$11:C$310, MATCH($C4316, Ingredients!$B$11:$B$310, 0)), "")))</f>
        <v/>
      </c>
      <c r="AH4316" s="105" t="str">
        <f>IF($C4316="", "", IF(IFERROR(INDEX(Ingredients!D$11:D$310, MATCH($C4316, Ingredients!$B$11:$B$310, 0)), "")="", "", IFERROR(INDEX(Ingredients!D$11:D$310, MATCH($C4316, Ingredients!$B$11:$B$310, 0)), "")))</f>
        <v/>
      </c>
      <c r="AI4316" s="106" t="str">
        <f>IF($C4316="", "", IF(IFERROR(INDEX(Ingredients!E$11:E$310, MATCH($C4316, Ingredients!$B$11:$B$310, 0)), "")="", "", IFERROR(INDEX(Ingredients!E$11:E$310, MATCH($C4316, Ingredients!$B$11:$B$310, 0)), "")))</f>
        <v/>
      </c>
      <c r="AJ4316" s="108" t="str">
        <f>IF($C4316="", "", IF(IFERROR(INDEX(Ingredients!F$11:F$310, MATCH($C4316, Ingredients!$B$11:$B$310, 0)), "")="", "", IFERROR(INDEX(Ingredients!F$11:F$310, MATCH($C4316, Ingredients!$B$11:$B$310, 0)), "")))</f>
        <v/>
      </c>
      <c r="AK4316" s="106" t="str">
        <f>IF($C4316="", "", IF(IFERROR(INDEX(Ingredients!G$11:G$310, MATCH($C4316, Ingredients!$B$11:$B$310, 0)), "")="", "", IFERROR(INDEX(Ingredients!G$11:G$310, MATCH($C4316, Ingredients!$B$11:$B$310, 0)), "")))</f>
        <v/>
      </c>
      <c r="AL4316" s="79" t="str">
        <f>IF($C4316="", "", IF(IFERROR(INDEX(Ingredients!H$11:H$310, MATCH($C4316, Ingredients!$B$11:$B$310, 0)), "")="", "", IFERROR(INDEX(Ingredients!H$11:H$310, MATCH($C4316, Ingredients!$B$11:$B$310, 0)), "")))</f>
        <v/>
      </c>
      <c r="AN4316" s="83" t="str">
        <f t="shared" si="1010"/>
        <v/>
      </c>
      <c r="AP4316" s="114" t="str">
        <f t="shared" si="1020"/>
        <v/>
      </c>
      <c r="AR4316" s="117" t="str">
        <f>IF($C4316="", "", IF(IFERROR(INDEX(Ingredients!$AI$11:$AI$310, MATCH($C4316, Ingredients!$B$11:$B$310, 0)), "")="", "", IFERROR(INDEX(Ingredients!$AI$11:$AI$310, MATCH($C4316, Ingredients!$B$11:$B$310, 0)), "")))</f>
        <v/>
      </c>
      <c r="AT4316" s="120" t="str">
        <f t="shared" si="1021"/>
        <v/>
      </c>
      <c r="AV4316" s="90" t="str">
        <f t="shared" si="1011"/>
        <v/>
      </c>
      <c r="AX4316" s="90" t="str">
        <f>IF($AV4316="", "", COUNTIF($AV$11:$AV$5010, "&lt;"&amp;$AV4316)+1+COUNTIF($AV$11:$AV4316, $AV4316)-1)</f>
        <v/>
      </c>
      <c r="AZ4316" s="111" t="str">
        <f>IF($B4316="", "", SUMIF('Shopping List'!$AV$11:$AV$25, $B4316, 'Shopping List'!$BN$11:$BN$25))</f>
        <v/>
      </c>
      <c r="BB4316" s="117" t="str">
        <f t="shared" si="1022"/>
        <v/>
      </c>
    </row>
    <row r="4317" spans="1:54" x14ac:dyDescent="0.25">
      <c r="A4317" s="4"/>
      <c r="B4317" s="37"/>
      <c r="C4317" s="124"/>
      <c r="D4317" s="39"/>
      <c r="E4317" s="125"/>
      <c r="F4317" s="48"/>
      <c r="G4317" s="4"/>
      <c r="H4317" s="4"/>
      <c r="I4317" s="95" t="str">
        <f>IF($C4317="", "", IF(IFERROR(INDEX(Ingredients!$C$11:$C$310, MATCH($C4317, Ingredients!$B$11:$B$310, 0)), "")="", "", IFERROR(INDEX(Ingredients!$C$11:$C$310, MATCH($C4317, Ingredients!$B$11:$B$310, 0)), "")))</f>
        <v/>
      </c>
      <c r="J4317" s="73" t="str">
        <f>IF($B4317="", "", IF(IFERROR(INDEX(Meals!$C$11:$C$260, MATCH($B4317, Meals!$B$11:$B$260, 0)), "")="", "", IFERROR(INDEX(Meals!$C$11:$C$260, MATCH($B4317, Meals!$B$11:$B$260, 0)), "")))</f>
        <v/>
      </c>
      <c r="K4317" s="4"/>
      <c r="L4317" s="72" t="str">
        <f t="shared" si="1012"/>
        <v/>
      </c>
      <c r="M4317" s="73" t="str">
        <f t="shared" si="1013"/>
        <v/>
      </c>
      <c r="N4317" s="4"/>
      <c r="O4317" s="78" t="str">
        <f t="shared" si="1014"/>
        <v/>
      </c>
      <c r="P4317" s="79" t="str">
        <f t="shared" si="1015"/>
        <v/>
      </c>
      <c r="Q4317" s="4"/>
      <c r="R4317" s="90" t="str">
        <f t="shared" si="1016"/>
        <v/>
      </c>
      <c r="S4317" s="4"/>
      <c r="Y4317" s="18" t="str">
        <f t="shared" si="1017"/>
        <v/>
      </c>
      <c r="AA4317" s="18" t="str">
        <f t="shared" si="1008"/>
        <v/>
      </c>
      <c r="AB4317" s="18" t="str">
        <f t="shared" si="1009"/>
        <v/>
      </c>
      <c r="AC4317" s="18" t="str">
        <f t="shared" si="1018"/>
        <v/>
      </c>
      <c r="AD4317" s="18" t="str">
        <f t="shared" si="1018"/>
        <v/>
      </c>
      <c r="AE4317" s="18" t="str">
        <f t="shared" si="1019"/>
        <v/>
      </c>
      <c r="AG4317" s="95" t="str">
        <f>IF($C4317="", "", IF(IFERROR(INDEX(Ingredients!C$11:C$310, MATCH($C4317, Ingredients!$B$11:$B$310, 0)), "")="", "", IFERROR(INDEX(Ingredients!C$11:C$310, MATCH($C4317, Ingredients!$B$11:$B$310, 0)), "")))</f>
        <v/>
      </c>
      <c r="AH4317" s="105" t="str">
        <f>IF($C4317="", "", IF(IFERROR(INDEX(Ingredients!D$11:D$310, MATCH($C4317, Ingredients!$B$11:$B$310, 0)), "")="", "", IFERROR(INDEX(Ingredients!D$11:D$310, MATCH($C4317, Ingredients!$B$11:$B$310, 0)), "")))</f>
        <v/>
      </c>
      <c r="AI4317" s="106" t="str">
        <f>IF($C4317="", "", IF(IFERROR(INDEX(Ingredients!E$11:E$310, MATCH($C4317, Ingredients!$B$11:$B$310, 0)), "")="", "", IFERROR(INDEX(Ingredients!E$11:E$310, MATCH($C4317, Ingredients!$B$11:$B$310, 0)), "")))</f>
        <v/>
      </c>
      <c r="AJ4317" s="108" t="str">
        <f>IF($C4317="", "", IF(IFERROR(INDEX(Ingredients!F$11:F$310, MATCH($C4317, Ingredients!$B$11:$B$310, 0)), "")="", "", IFERROR(INDEX(Ingredients!F$11:F$310, MATCH($C4317, Ingredients!$B$11:$B$310, 0)), "")))</f>
        <v/>
      </c>
      <c r="AK4317" s="106" t="str">
        <f>IF($C4317="", "", IF(IFERROR(INDEX(Ingredients!G$11:G$310, MATCH($C4317, Ingredients!$B$11:$B$310, 0)), "")="", "", IFERROR(INDEX(Ingredients!G$11:G$310, MATCH($C4317, Ingredients!$B$11:$B$310, 0)), "")))</f>
        <v/>
      </c>
      <c r="AL4317" s="79" t="str">
        <f>IF($C4317="", "", IF(IFERROR(INDEX(Ingredients!H$11:H$310, MATCH($C4317, Ingredients!$B$11:$B$310, 0)), "")="", "", IFERROR(INDEX(Ingredients!H$11:H$310, MATCH($C4317, Ingredients!$B$11:$B$310, 0)), "")))</f>
        <v/>
      </c>
      <c r="AN4317" s="83" t="str">
        <f t="shared" si="1010"/>
        <v/>
      </c>
      <c r="AP4317" s="114" t="str">
        <f t="shared" si="1020"/>
        <v/>
      </c>
      <c r="AR4317" s="117" t="str">
        <f>IF($C4317="", "", IF(IFERROR(INDEX(Ingredients!$AI$11:$AI$310, MATCH($C4317, Ingredients!$B$11:$B$310, 0)), "")="", "", IFERROR(INDEX(Ingredients!$AI$11:$AI$310, MATCH($C4317, Ingredients!$B$11:$B$310, 0)), "")))</f>
        <v/>
      </c>
      <c r="AT4317" s="120" t="str">
        <f t="shared" si="1021"/>
        <v/>
      </c>
      <c r="AV4317" s="90" t="str">
        <f t="shared" si="1011"/>
        <v/>
      </c>
      <c r="AX4317" s="90" t="str">
        <f>IF($AV4317="", "", COUNTIF($AV$11:$AV$5010, "&lt;"&amp;$AV4317)+1+COUNTIF($AV$11:$AV4317, $AV4317)-1)</f>
        <v/>
      </c>
      <c r="AZ4317" s="111" t="str">
        <f>IF($B4317="", "", SUMIF('Shopping List'!$AV$11:$AV$25, $B4317, 'Shopping List'!$BN$11:$BN$25))</f>
        <v/>
      </c>
      <c r="BB4317" s="117" t="str">
        <f t="shared" si="1022"/>
        <v/>
      </c>
    </row>
    <row r="4318" spans="1:54" x14ac:dyDescent="0.25">
      <c r="A4318" s="4"/>
      <c r="B4318" s="37"/>
      <c r="C4318" s="124"/>
      <c r="D4318" s="39"/>
      <c r="E4318" s="125"/>
      <c r="F4318" s="48"/>
      <c r="G4318" s="4"/>
      <c r="H4318" s="4"/>
      <c r="I4318" s="95" t="str">
        <f>IF($C4318="", "", IF(IFERROR(INDEX(Ingredients!$C$11:$C$310, MATCH($C4318, Ingredients!$B$11:$B$310, 0)), "")="", "", IFERROR(INDEX(Ingredients!$C$11:$C$310, MATCH($C4318, Ingredients!$B$11:$B$310, 0)), "")))</f>
        <v/>
      </c>
      <c r="J4318" s="73" t="str">
        <f>IF($B4318="", "", IF(IFERROR(INDEX(Meals!$C$11:$C$260, MATCH($B4318, Meals!$B$11:$B$260, 0)), "")="", "", IFERROR(INDEX(Meals!$C$11:$C$260, MATCH($B4318, Meals!$B$11:$B$260, 0)), "")))</f>
        <v/>
      </c>
      <c r="K4318" s="4"/>
      <c r="L4318" s="72" t="str">
        <f t="shared" si="1012"/>
        <v/>
      </c>
      <c r="M4318" s="73" t="str">
        <f t="shared" si="1013"/>
        <v/>
      </c>
      <c r="N4318" s="4"/>
      <c r="O4318" s="78" t="str">
        <f t="shared" si="1014"/>
        <v/>
      </c>
      <c r="P4318" s="79" t="str">
        <f t="shared" si="1015"/>
        <v/>
      </c>
      <c r="Q4318" s="4"/>
      <c r="R4318" s="90" t="str">
        <f t="shared" si="1016"/>
        <v/>
      </c>
      <c r="S4318" s="4"/>
      <c r="Y4318" s="18" t="str">
        <f t="shared" si="1017"/>
        <v/>
      </c>
      <c r="AA4318" s="18" t="str">
        <f t="shared" si="1008"/>
        <v/>
      </c>
      <c r="AB4318" s="18" t="str">
        <f t="shared" si="1009"/>
        <v/>
      </c>
      <c r="AC4318" s="18" t="str">
        <f t="shared" si="1018"/>
        <v/>
      </c>
      <c r="AD4318" s="18" t="str">
        <f t="shared" si="1018"/>
        <v/>
      </c>
      <c r="AE4318" s="18" t="str">
        <f t="shared" si="1019"/>
        <v/>
      </c>
      <c r="AG4318" s="95" t="str">
        <f>IF($C4318="", "", IF(IFERROR(INDEX(Ingredients!C$11:C$310, MATCH($C4318, Ingredients!$B$11:$B$310, 0)), "")="", "", IFERROR(INDEX(Ingredients!C$11:C$310, MATCH($C4318, Ingredients!$B$11:$B$310, 0)), "")))</f>
        <v/>
      </c>
      <c r="AH4318" s="105" t="str">
        <f>IF($C4318="", "", IF(IFERROR(INDEX(Ingredients!D$11:D$310, MATCH($C4318, Ingredients!$B$11:$B$310, 0)), "")="", "", IFERROR(INDEX(Ingredients!D$11:D$310, MATCH($C4318, Ingredients!$B$11:$B$310, 0)), "")))</f>
        <v/>
      </c>
      <c r="AI4318" s="106" t="str">
        <f>IF($C4318="", "", IF(IFERROR(INDEX(Ingredients!E$11:E$310, MATCH($C4318, Ingredients!$B$11:$B$310, 0)), "")="", "", IFERROR(INDEX(Ingredients!E$11:E$310, MATCH($C4318, Ingredients!$B$11:$B$310, 0)), "")))</f>
        <v/>
      </c>
      <c r="AJ4318" s="108" t="str">
        <f>IF($C4318="", "", IF(IFERROR(INDEX(Ingredients!F$11:F$310, MATCH($C4318, Ingredients!$B$11:$B$310, 0)), "")="", "", IFERROR(INDEX(Ingredients!F$11:F$310, MATCH($C4318, Ingredients!$B$11:$B$310, 0)), "")))</f>
        <v/>
      </c>
      <c r="AK4318" s="106" t="str">
        <f>IF($C4318="", "", IF(IFERROR(INDEX(Ingredients!G$11:G$310, MATCH($C4318, Ingredients!$B$11:$B$310, 0)), "")="", "", IFERROR(INDEX(Ingredients!G$11:G$310, MATCH($C4318, Ingredients!$B$11:$B$310, 0)), "")))</f>
        <v/>
      </c>
      <c r="AL4318" s="79" t="str">
        <f>IF($C4318="", "", IF(IFERROR(INDEX(Ingredients!H$11:H$310, MATCH($C4318, Ingredients!$B$11:$B$310, 0)), "")="", "", IFERROR(INDEX(Ingredients!H$11:H$310, MATCH($C4318, Ingredients!$B$11:$B$310, 0)), "")))</f>
        <v/>
      </c>
      <c r="AN4318" s="83" t="str">
        <f t="shared" si="1010"/>
        <v/>
      </c>
      <c r="AP4318" s="114" t="str">
        <f t="shared" si="1020"/>
        <v/>
      </c>
      <c r="AR4318" s="117" t="str">
        <f>IF($C4318="", "", IF(IFERROR(INDEX(Ingredients!$AI$11:$AI$310, MATCH($C4318, Ingredients!$B$11:$B$310, 0)), "")="", "", IFERROR(INDEX(Ingredients!$AI$11:$AI$310, MATCH($C4318, Ingredients!$B$11:$B$310, 0)), "")))</f>
        <v/>
      </c>
      <c r="AT4318" s="120" t="str">
        <f t="shared" si="1021"/>
        <v/>
      </c>
      <c r="AV4318" s="90" t="str">
        <f t="shared" si="1011"/>
        <v/>
      </c>
      <c r="AX4318" s="90" t="str">
        <f>IF($AV4318="", "", COUNTIF($AV$11:$AV$5010, "&lt;"&amp;$AV4318)+1+COUNTIF($AV$11:$AV4318, $AV4318)-1)</f>
        <v/>
      </c>
      <c r="AZ4318" s="111" t="str">
        <f>IF($B4318="", "", SUMIF('Shopping List'!$AV$11:$AV$25, $B4318, 'Shopping List'!$BN$11:$BN$25))</f>
        <v/>
      </c>
      <c r="BB4318" s="117" t="str">
        <f t="shared" si="1022"/>
        <v/>
      </c>
    </row>
    <row r="4319" spans="1:54" x14ac:dyDescent="0.25">
      <c r="A4319" s="4"/>
      <c r="B4319" s="37"/>
      <c r="C4319" s="124"/>
      <c r="D4319" s="39"/>
      <c r="E4319" s="125"/>
      <c r="F4319" s="48"/>
      <c r="G4319" s="4"/>
      <c r="H4319" s="4"/>
      <c r="I4319" s="95" t="str">
        <f>IF($C4319="", "", IF(IFERROR(INDEX(Ingredients!$C$11:$C$310, MATCH($C4319, Ingredients!$B$11:$B$310, 0)), "")="", "", IFERROR(INDEX(Ingredients!$C$11:$C$310, MATCH($C4319, Ingredients!$B$11:$B$310, 0)), "")))</f>
        <v/>
      </c>
      <c r="J4319" s="73" t="str">
        <f>IF($B4319="", "", IF(IFERROR(INDEX(Meals!$C$11:$C$260, MATCH($B4319, Meals!$B$11:$B$260, 0)), "")="", "", IFERROR(INDEX(Meals!$C$11:$C$260, MATCH($B4319, Meals!$B$11:$B$260, 0)), "")))</f>
        <v/>
      </c>
      <c r="K4319" s="4"/>
      <c r="L4319" s="72" t="str">
        <f t="shared" si="1012"/>
        <v/>
      </c>
      <c r="M4319" s="73" t="str">
        <f t="shared" si="1013"/>
        <v/>
      </c>
      <c r="N4319" s="4"/>
      <c r="O4319" s="78" t="str">
        <f t="shared" si="1014"/>
        <v/>
      </c>
      <c r="P4319" s="79" t="str">
        <f t="shared" si="1015"/>
        <v/>
      </c>
      <c r="Q4319" s="4"/>
      <c r="R4319" s="90" t="str">
        <f t="shared" si="1016"/>
        <v/>
      </c>
      <c r="S4319" s="4"/>
      <c r="Y4319" s="18" t="str">
        <f t="shared" si="1017"/>
        <v/>
      </c>
      <c r="AA4319" s="18" t="str">
        <f t="shared" si="1008"/>
        <v/>
      </c>
      <c r="AB4319" s="18" t="str">
        <f t="shared" si="1009"/>
        <v/>
      </c>
      <c r="AC4319" s="18" t="str">
        <f t="shared" si="1018"/>
        <v/>
      </c>
      <c r="AD4319" s="18" t="str">
        <f t="shared" si="1018"/>
        <v/>
      </c>
      <c r="AE4319" s="18" t="str">
        <f t="shared" si="1019"/>
        <v/>
      </c>
      <c r="AG4319" s="95" t="str">
        <f>IF($C4319="", "", IF(IFERROR(INDEX(Ingredients!C$11:C$310, MATCH($C4319, Ingredients!$B$11:$B$310, 0)), "")="", "", IFERROR(INDEX(Ingredients!C$11:C$310, MATCH($C4319, Ingredients!$B$11:$B$310, 0)), "")))</f>
        <v/>
      </c>
      <c r="AH4319" s="105" t="str">
        <f>IF($C4319="", "", IF(IFERROR(INDEX(Ingredients!D$11:D$310, MATCH($C4319, Ingredients!$B$11:$B$310, 0)), "")="", "", IFERROR(INDEX(Ingredients!D$11:D$310, MATCH($C4319, Ingredients!$B$11:$B$310, 0)), "")))</f>
        <v/>
      </c>
      <c r="AI4319" s="106" t="str">
        <f>IF($C4319="", "", IF(IFERROR(INDEX(Ingredients!E$11:E$310, MATCH($C4319, Ingredients!$B$11:$B$310, 0)), "")="", "", IFERROR(INDEX(Ingredients!E$11:E$310, MATCH($C4319, Ingredients!$B$11:$B$310, 0)), "")))</f>
        <v/>
      </c>
      <c r="AJ4319" s="108" t="str">
        <f>IF($C4319="", "", IF(IFERROR(INDEX(Ingredients!F$11:F$310, MATCH($C4319, Ingredients!$B$11:$B$310, 0)), "")="", "", IFERROR(INDEX(Ingredients!F$11:F$310, MATCH($C4319, Ingredients!$B$11:$B$310, 0)), "")))</f>
        <v/>
      </c>
      <c r="AK4319" s="106" t="str">
        <f>IF($C4319="", "", IF(IFERROR(INDEX(Ingredients!G$11:G$310, MATCH($C4319, Ingredients!$B$11:$B$310, 0)), "")="", "", IFERROR(INDEX(Ingredients!G$11:G$310, MATCH($C4319, Ingredients!$B$11:$B$310, 0)), "")))</f>
        <v/>
      </c>
      <c r="AL4319" s="79" t="str">
        <f>IF($C4319="", "", IF(IFERROR(INDEX(Ingredients!H$11:H$310, MATCH($C4319, Ingredients!$B$11:$B$310, 0)), "")="", "", IFERROR(INDEX(Ingredients!H$11:H$310, MATCH($C4319, Ingredients!$B$11:$B$310, 0)), "")))</f>
        <v/>
      </c>
      <c r="AN4319" s="83" t="str">
        <f t="shared" si="1010"/>
        <v/>
      </c>
      <c r="AP4319" s="114" t="str">
        <f t="shared" si="1020"/>
        <v/>
      </c>
      <c r="AR4319" s="117" t="str">
        <f>IF($C4319="", "", IF(IFERROR(INDEX(Ingredients!$AI$11:$AI$310, MATCH($C4319, Ingredients!$B$11:$B$310, 0)), "")="", "", IFERROR(INDEX(Ingredients!$AI$11:$AI$310, MATCH($C4319, Ingredients!$B$11:$B$310, 0)), "")))</f>
        <v/>
      </c>
      <c r="AT4319" s="120" t="str">
        <f t="shared" si="1021"/>
        <v/>
      </c>
      <c r="AV4319" s="90" t="str">
        <f t="shared" si="1011"/>
        <v/>
      </c>
      <c r="AX4319" s="90" t="str">
        <f>IF($AV4319="", "", COUNTIF($AV$11:$AV$5010, "&lt;"&amp;$AV4319)+1+COUNTIF($AV$11:$AV4319, $AV4319)-1)</f>
        <v/>
      </c>
      <c r="AZ4319" s="111" t="str">
        <f>IF($B4319="", "", SUMIF('Shopping List'!$AV$11:$AV$25, $B4319, 'Shopping List'!$BN$11:$BN$25))</f>
        <v/>
      </c>
      <c r="BB4319" s="117" t="str">
        <f t="shared" si="1022"/>
        <v/>
      </c>
    </row>
    <row r="4320" spans="1:54" x14ac:dyDescent="0.25">
      <c r="A4320" s="4"/>
      <c r="B4320" s="37"/>
      <c r="C4320" s="124"/>
      <c r="D4320" s="39"/>
      <c r="E4320" s="125"/>
      <c r="F4320" s="48"/>
      <c r="G4320" s="4"/>
      <c r="H4320" s="4"/>
      <c r="I4320" s="95" t="str">
        <f>IF($C4320="", "", IF(IFERROR(INDEX(Ingredients!$C$11:$C$310, MATCH($C4320, Ingredients!$B$11:$B$310, 0)), "")="", "", IFERROR(INDEX(Ingredients!$C$11:$C$310, MATCH($C4320, Ingredients!$B$11:$B$310, 0)), "")))</f>
        <v/>
      </c>
      <c r="J4320" s="73" t="str">
        <f>IF($B4320="", "", IF(IFERROR(INDEX(Meals!$C$11:$C$260, MATCH($B4320, Meals!$B$11:$B$260, 0)), "")="", "", IFERROR(INDEX(Meals!$C$11:$C$260, MATCH($B4320, Meals!$B$11:$B$260, 0)), "")))</f>
        <v/>
      </c>
      <c r="K4320" s="4"/>
      <c r="L4320" s="72" t="str">
        <f t="shared" si="1012"/>
        <v/>
      </c>
      <c r="M4320" s="73" t="str">
        <f t="shared" si="1013"/>
        <v/>
      </c>
      <c r="N4320" s="4"/>
      <c r="O4320" s="78" t="str">
        <f t="shared" si="1014"/>
        <v/>
      </c>
      <c r="P4320" s="79" t="str">
        <f t="shared" si="1015"/>
        <v/>
      </c>
      <c r="Q4320" s="4"/>
      <c r="R4320" s="90" t="str">
        <f t="shared" si="1016"/>
        <v/>
      </c>
      <c r="S4320" s="4"/>
      <c r="Y4320" s="18" t="str">
        <f t="shared" si="1017"/>
        <v/>
      </c>
      <c r="AA4320" s="18" t="str">
        <f t="shared" si="1008"/>
        <v/>
      </c>
      <c r="AB4320" s="18" t="str">
        <f t="shared" si="1009"/>
        <v/>
      </c>
      <c r="AC4320" s="18" t="str">
        <f t="shared" si="1018"/>
        <v/>
      </c>
      <c r="AD4320" s="18" t="str">
        <f t="shared" si="1018"/>
        <v/>
      </c>
      <c r="AE4320" s="18" t="str">
        <f t="shared" si="1019"/>
        <v/>
      </c>
      <c r="AG4320" s="95" t="str">
        <f>IF($C4320="", "", IF(IFERROR(INDEX(Ingredients!C$11:C$310, MATCH($C4320, Ingredients!$B$11:$B$310, 0)), "")="", "", IFERROR(INDEX(Ingredients!C$11:C$310, MATCH($C4320, Ingredients!$B$11:$B$310, 0)), "")))</f>
        <v/>
      </c>
      <c r="AH4320" s="105" t="str">
        <f>IF($C4320="", "", IF(IFERROR(INDEX(Ingredients!D$11:D$310, MATCH($C4320, Ingredients!$B$11:$B$310, 0)), "")="", "", IFERROR(INDEX(Ingredients!D$11:D$310, MATCH($C4320, Ingredients!$B$11:$B$310, 0)), "")))</f>
        <v/>
      </c>
      <c r="AI4320" s="106" t="str">
        <f>IF($C4320="", "", IF(IFERROR(INDEX(Ingredients!E$11:E$310, MATCH($C4320, Ingredients!$B$11:$B$310, 0)), "")="", "", IFERROR(INDEX(Ingredients!E$11:E$310, MATCH($C4320, Ingredients!$B$11:$B$310, 0)), "")))</f>
        <v/>
      </c>
      <c r="AJ4320" s="108" t="str">
        <f>IF($C4320="", "", IF(IFERROR(INDEX(Ingredients!F$11:F$310, MATCH($C4320, Ingredients!$B$11:$B$310, 0)), "")="", "", IFERROR(INDEX(Ingredients!F$11:F$310, MATCH($C4320, Ingredients!$B$11:$B$310, 0)), "")))</f>
        <v/>
      </c>
      <c r="AK4320" s="106" t="str">
        <f>IF($C4320="", "", IF(IFERROR(INDEX(Ingredients!G$11:G$310, MATCH($C4320, Ingredients!$B$11:$B$310, 0)), "")="", "", IFERROR(INDEX(Ingredients!G$11:G$310, MATCH($C4320, Ingredients!$B$11:$B$310, 0)), "")))</f>
        <v/>
      </c>
      <c r="AL4320" s="79" t="str">
        <f>IF($C4320="", "", IF(IFERROR(INDEX(Ingredients!H$11:H$310, MATCH($C4320, Ingredients!$B$11:$B$310, 0)), "")="", "", IFERROR(INDEX(Ingredients!H$11:H$310, MATCH($C4320, Ingredients!$B$11:$B$310, 0)), "")))</f>
        <v/>
      </c>
      <c r="AN4320" s="83" t="str">
        <f t="shared" si="1010"/>
        <v/>
      </c>
      <c r="AP4320" s="114" t="str">
        <f t="shared" si="1020"/>
        <v/>
      </c>
      <c r="AR4320" s="117" t="str">
        <f>IF($C4320="", "", IF(IFERROR(INDEX(Ingredients!$AI$11:$AI$310, MATCH($C4320, Ingredients!$B$11:$B$310, 0)), "")="", "", IFERROR(INDEX(Ingredients!$AI$11:$AI$310, MATCH($C4320, Ingredients!$B$11:$B$310, 0)), "")))</f>
        <v/>
      </c>
      <c r="AT4320" s="120" t="str">
        <f t="shared" si="1021"/>
        <v/>
      </c>
      <c r="AV4320" s="90" t="str">
        <f t="shared" si="1011"/>
        <v/>
      </c>
      <c r="AX4320" s="90" t="str">
        <f>IF($AV4320="", "", COUNTIF($AV$11:$AV$5010, "&lt;"&amp;$AV4320)+1+COUNTIF($AV$11:$AV4320, $AV4320)-1)</f>
        <v/>
      </c>
      <c r="AZ4320" s="111" t="str">
        <f>IF($B4320="", "", SUMIF('Shopping List'!$AV$11:$AV$25, $B4320, 'Shopping List'!$BN$11:$BN$25))</f>
        <v/>
      </c>
      <c r="BB4320" s="117" t="str">
        <f t="shared" si="1022"/>
        <v/>
      </c>
    </row>
    <row r="4321" spans="1:54" x14ac:dyDescent="0.25">
      <c r="A4321" s="4"/>
      <c r="B4321" s="37"/>
      <c r="C4321" s="124"/>
      <c r="D4321" s="39"/>
      <c r="E4321" s="125"/>
      <c r="F4321" s="48"/>
      <c r="G4321" s="4"/>
      <c r="H4321" s="4"/>
      <c r="I4321" s="95" t="str">
        <f>IF($C4321="", "", IF(IFERROR(INDEX(Ingredients!$C$11:$C$310, MATCH($C4321, Ingredients!$B$11:$B$310, 0)), "")="", "", IFERROR(INDEX(Ingredients!$C$11:$C$310, MATCH($C4321, Ingredients!$B$11:$B$310, 0)), "")))</f>
        <v/>
      </c>
      <c r="J4321" s="73" t="str">
        <f>IF($B4321="", "", IF(IFERROR(INDEX(Meals!$C$11:$C$260, MATCH($B4321, Meals!$B$11:$B$260, 0)), "")="", "", IFERROR(INDEX(Meals!$C$11:$C$260, MATCH($B4321, Meals!$B$11:$B$260, 0)), "")))</f>
        <v/>
      </c>
      <c r="K4321" s="4"/>
      <c r="L4321" s="72" t="str">
        <f t="shared" si="1012"/>
        <v/>
      </c>
      <c r="M4321" s="73" t="str">
        <f t="shared" si="1013"/>
        <v/>
      </c>
      <c r="N4321" s="4"/>
      <c r="O4321" s="78" t="str">
        <f t="shared" si="1014"/>
        <v/>
      </c>
      <c r="P4321" s="79" t="str">
        <f t="shared" si="1015"/>
        <v/>
      </c>
      <c r="Q4321" s="4"/>
      <c r="R4321" s="90" t="str">
        <f t="shared" si="1016"/>
        <v/>
      </c>
      <c r="S4321" s="4"/>
      <c r="Y4321" s="18" t="str">
        <f t="shared" si="1017"/>
        <v/>
      </c>
      <c r="AA4321" s="18" t="str">
        <f t="shared" si="1008"/>
        <v/>
      </c>
      <c r="AB4321" s="18" t="str">
        <f t="shared" si="1009"/>
        <v/>
      </c>
      <c r="AC4321" s="18" t="str">
        <f t="shared" si="1018"/>
        <v/>
      </c>
      <c r="AD4321" s="18" t="str">
        <f t="shared" si="1018"/>
        <v/>
      </c>
      <c r="AE4321" s="18" t="str">
        <f t="shared" si="1019"/>
        <v/>
      </c>
      <c r="AG4321" s="95" t="str">
        <f>IF($C4321="", "", IF(IFERROR(INDEX(Ingredients!C$11:C$310, MATCH($C4321, Ingredients!$B$11:$B$310, 0)), "")="", "", IFERROR(INDEX(Ingredients!C$11:C$310, MATCH($C4321, Ingredients!$B$11:$B$310, 0)), "")))</f>
        <v/>
      </c>
      <c r="AH4321" s="105" t="str">
        <f>IF($C4321="", "", IF(IFERROR(INDEX(Ingredients!D$11:D$310, MATCH($C4321, Ingredients!$B$11:$B$310, 0)), "")="", "", IFERROR(INDEX(Ingredients!D$11:D$310, MATCH($C4321, Ingredients!$B$11:$B$310, 0)), "")))</f>
        <v/>
      </c>
      <c r="AI4321" s="106" t="str">
        <f>IF($C4321="", "", IF(IFERROR(INDEX(Ingredients!E$11:E$310, MATCH($C4321, Ingredients!$B$11:$B$310, 0)), "")="", "", IFERROR(INDEX(Ingredients!E$11:E$310, MATCH($C4321, Ingredients!$B$11:$B$310, 0)), "")))</f>
        <v/>
      </c>
      <c r="AJ4321" s="108" t="str">
        <f>IF($C4321="", "", IF(IFERROR(INDEX(Ingredients!F$11:F$310, MATCH($C4321, Ingredients!$B$11:$B$310, 0)), "")="", "", IFERROR(INDEX(Ingredients!F$11:F$310, MATCH($C4321, Ingredients!$B$11:$B$310, 0)), "")))</f>
        <v/>
      </c>
      <c r="AK4321" s="106" t="str">
        <f>IF($C4321="", "", IF(IFERROR(INDEX(Ingredients!G$11:G$310, MATCH($C4321, Ingredients!$B$11:$B$310, 0)), "")="", "", IFERROR(INDEX(Ingredients!G$11:G$310, MATCH($C4321, Ingredients!$B$11:$B$310, 0)), "")))</f>
        <v/>
      </c>
      <c r="AL4321" s="79" t="str">
        <f>IF($C4321="", "", IF(IFERROR(INDEX(Ingredients!H$11:H$310, MATCH($C4321, Ingredients!$B$11:$B$310, 0)), "")="", "", IFERROR(INDEX(Ingredients!H$11:H$310, MATCH($C4321, Ingredients!$B$11:$B$310, 0)), "")))</f>
        <v/>
      </c>
      <c r="AN4321" s="83" t="str">
        <f t="shared" si="1010"/>
        <v/>
      </c>
      <c r="AP4321" s="114" t="str">
        <f t="shared" si="1020"/>
        <v/>
      </c>
      <c r="AR4321" s="117" t="str">
        <f>IF($C4321="", "", IF(IFERROR(INDEX(Ingredients!$AI$11:$AI$310, MATCH($C4321, Ingredients!$B$11:$B$310, 0)), "")="", "", IFERROR(INDEX(Ingredients!$AI$11:$AI$310, MATCH($C4321, Ingredients!$B$11:$B$310, 0)), "")))</f>
        <v/>
      </c>
      <c r="AT4321" s="120" t="str">
        <f t="shared" si="1021"/>
        <v/>
      </c>
      <c r="AV4321" s="90" t="str">
        <f t="shared" si="1011"/>
        <v/>
      </c>
      <c r="AX4321" s="90" t="str">
        <f>IF($AV4321="", "", COUNTIF($AV$11:$AV$5010, "&lt;"&amp;$AV4321)+1+COUNTIF($AV$11:$AV4321, $AV4321)-1)</f>
        <v/>
      </c>
      <c r="AZ4321" s="111" t="str">
        <f>IF($B4321="", "", SUMIF('Shopping List'!$AV$11:$AV$25, $B4321, 'Shopping List'!$BN$11:$BN$25))</f>
        <v/>
      </c>
      <c r="BB4321" s="117" t="str">
        <f t="shared" si="1022"/>
        <v/>
      </c>
    </row>
    <row r="4322" spans="1:54" x14ac:dyDescent="0.25">
      <c r="A4322" s="4"/>
      <c r="B4322" s="37"/>
      <c r="C4322" s="124"/>
      <c r="D4322" s="39"/>
      <c r="E4322" s="125"/>
      <c r="F4322" s="48"/>
      <c r="G4322" s="4"/>
      <c r="H4322" s="4"/>
      <c r="I4322" s="95" t="str">
        <f>IF($C4322="", "", IF(IFERROR(INDEX(Ingredients!$C$11:$C$310, MATCH($C4322, Ingredients!$B$11:$B$310, 0)), "")="", "", IFERROR(INDEX(Ingredients!$C$11:$C$310, MATCH($C4322, Ingredients!$B$11:$B$310, 0)), "")))</f>
        <v/>
      </c>
      <c r="J4322" s="73" t="str">
        <f>IF($B4322="", "", IF(IFERROR(INDEX(Meals!$C$11:$C$260, MATCH($B4322, Meals!$B$11:$B$260, 0)), "")="", "", IFERROR(INDEX(Meals!$C$11:$C$260, MATCH($B4322, Meals!$B$11:$B$260, 0)), "")))</f>
        <v/>
      </c>
      <c r="K4322" s="4"/>
      <c r="L4322" s="72" t="str">
        <f t="shared" si="1012"/>
        <v/>
      </c>
      <c r="M4322" s="73" t="str">
        <f t="shared" si="1013"/>
        <v/>
      </c>
      <c r="N4322" s="4"/>
      <c r="O4322" s="78" t="str">
        <f t="shared" si="1014"/>
        <v/>
      </c>
      <c r="P4322" s="79" t="str">
        <f t="shared" si="1015"/>
        <v/>
      </c>
      <c r="Q4322" s="4"/>
      <c r="R4322" s="90" t="str">
        <f t="shared" si="1016"/>
        <v/>
      </c>
      <c r="S4322" s="4"/>
      <c r="Y4322" s="18" t="str">
        <f t="shared" si="1017"/>
        <v/>
      </c>
      <c r="AA4322" s="18" t="str">
        <f t="shared" si="1008"/>
        <v/>
      </c>
      <c r="AB4322" s="18" t="str">
        <f t="shared" si="1009"/>
        <v/>
      </c>
      <c r="AC4322" s="18" t="str">
        <f t="shared" si="1018"/>
        <v/>
      </c>
      <c r="AD4322" s="18" t="str">
        <f t="shared" si="1018"/>
        <v/>
      </c>
      <c r="AE4322" s="18" t="str">
        <f t="shared" si="1019"/>
        <v/>
      </c>
      <c r="AG4322" s="95" t="str">
        <f>IF($C4322="", "", IF(IFERROR(INDEX(Ingredients!C$11:C$310, MATCH($C4322, Ingredients!$B$11:$B$310, 0)), "")="", "", IFERROR(INDEX(Ingredients!C$11:C$310, MATCH($C4322, Ingredients!$B$11:$B$310, 0)), "")))</f>
        <v/>
      </c>
      <c r="AH4322" s="105" t="str">
        <f>IF($C4322="", "", IF(IFERROR(INDEX(Ingredients!D$11:D$310, MATCH($C4322, Ingredients!$B$11:$B$310, 0)), "")="", "", IFERROR(INDEX(Ingredients!D$11:D$310, MATCH($C4322, Ingredients!$B$11:$B$310, 0)), "")))</f>
        <v/>
      </c>
      <c r="AI4322" s="106" t="str">
        <f>IF($C4322="", "", IF(IFERROR(INDEX(Ingredients!E$11:E$310, MATCH($C4322, Ingredients!$B$11:$B$310, 0)), "")="", "", IFERROR(INDEX(Ingredients!E$11:E$310, MATCH($C4322, Ingredients!$B$11:$B$310, 0)), "")))</f>
        <v/>
      </c>
      <c r="AJ4322" s="108" t="str">
        <f>IF($C4322="", "", IF(IFERROR(INDEX(Ingredients!F$11:F$310, MATCH($C4322, Ingredients!$B$11:$B$310, 0)), "")="", "", IFERROR(INDEX(Ingredients!F$11:F$310, MATCH($C4322, Ingredients!$B$11:$B$310, 0)), "")))</f>
        <v/>
      </c>
      <c r="AK4322" s="106" t="str">
        <f>IF($C4322="", "", IF(IFERROR(INDEX(Ingredients!G$11:G$310, MATCH($C4322, Ingredients!$B$11:$B$310, 0)), "")="", "", IFERROR(INDEX(Ingredients!G$11:G$310, MATCH($C4322, Ingredients!$B$11:$B$310, 0)), "")))</f>
        <v/>
      </c>
      <c r="AL4322" s="79" t="str">
        <f>IF($C4322="", "", IF(IFERROR(INDEX(Ingredients!H$11:H$310, MATCH($C4322, Ingredients!$B$11:$B$310, 0)), "")="", "", IFERROR(INDEX(Ingredients!H$11:H$310, MATCH($C4322, Ingredients!$B$11:$B$310, 0)), "")))</f>
        <v/>
      </c>
      <c r="AN4322" s="83" t="str">
        <f t="shared" si="1010"/>
        <v/>
      </c>
      <c r="AP4322" s="114" t="str">
        <f t="shared" si="1020"/>
        <v/>
      </c>
      <c r="AR4322" s="117" t="str">
        <f>IF($C4322="", "", IF(IFERROR(INDEX(Ingredients!$AI$11:$AI$310, MATCH($C4322, Ingredients!$B$11:$B$310, 0)), "")="", "", IFERROR(INDEX(Ingredients!$AI$11:$AI$310, MATCH($C4322, Ingredients!$B$11:$B$310, 0)), "")))</f>
        <v/>
      </c>
      <c r="AT4322" s="120" t="str">
        <f t="shared" si="1021"/>
        <v/>
      </c>
      <c r="AV4322" s="90" t="str">
        <f t="shared" si="1011"/>
        <v/>
      </c>
      <c r="AX4322" s="90" t="str">
        <f>IF($AV4322="", "", COUNTIF($AV$11:$AV$5010, "&lt;"&amp;$AV4322)+1+COUNTIF($AV$11:$AV4322, $AV4322)-1)</f>
        <v/>
      </c>
      <c r="AZ4322" s="111" t="str">
        <f>IF($B4322="", "", SUMIF('Shopping List'!$AV$11:$AV$25, $B4322, 'Shopping List'!$BN$11:$BN$25))</f>
        <v/>
      </c>
      <c r="BB4322" s="117" t="str">
        <f t="shared" si="1022"/>
        <v/>
      </c>
    </row>
    <row r="4323" spans="1:54" x14ac:dyDescent="0.25">
      <c r="A4323" s="4"/>
      <c r="B4323" s="37"/>
      <c r="C4323" s="124"/>
      <c r="D4323" s="39"/>
      <c r="E4323" s="125"/>
      <c r="F4323" s="48"/>
      <c r="G4323" s="4"/>
      <c r="H4323" s="4"/>
      <c r="I4323" s="95" t="str">
        <f>IF($C4323="", "", IF(IFERROR(INDEX(Ingredients!$C$11:$C$310, MATCH($C4323, Ingredients!$B$11:$B$310, 0)), "")="", "", IFERROR(INDEX(Ingredients!$C$11:$C$310, MATCH($C4323, Ingredients!$B$11:$B$310, 0)), "")))</f>
        <v/>
      </c>
      <c r="J4323" s="73" t="str">
        <f>IF($B4323="", "", IF(IFERROR(INDEX(Meals!$C$11:$C$260, MATCH($B4323, Meals!$B$11:$B$260, 0)), "")="", "", IFERROR(INDEX(Meals!$C$11:$C$260, MATCH($B4323, Meals!$B$11:$B$260, 0)), "")))</f>
        <v/>
      </c>
      <c r="K4323" s="4"/>
      <c r="L4323" s="72" t="str">
        <f t="shared" si="1012"/>
        <v/>
      </c>
      <c r="M4323" s="73" t="str">
        <f t="shared" si="1013"/>
        <v/>
      </c>
      <c r="N4323" s="4"/>
      <c r="O4323" s="78" t="str">
        <f t="shared" si="1014"/>
        <v/>
      </c>
      <c r="P4323" s="79" t="str">
        <f t="shared" si="1015"/>
        <v/>
      </c>
      <c r="Q4323" s="4"/>
      <c r="R4323" s="90" t="str">
        <f t="shared" si="1016"/>
        <v/>
      </c>
      <c r="S4323" s="4"/>
      <c r="Y4323" s="18" t="str">
        <f t="shared" si="1017"/>
        <v/>
      </c>
      <c r="AA4323" s="18" t="str">
        <f t="shared" si="1008"/>
        <v/>
      </c>
      <c r="AB4323" s="18" t="str">
        <f t="shared" si="1009"/>
        <v/>
      </c>
      <c r="AC4323" s="18" t="str">
        <f t="shared" si="1018"/>
        <v/>
      </c>
      <c r="AD4323" s="18" t="str">
        <f t="shared" si="1018"/>
        <v/>
      </c>
      <c r="AE4323" s="18" t="str">
        <f t="shared" si="1019"/>
        <v/>
      </c>
      <c r="AG4323" s="95" t="str">
        <f>IF($C4323="", "", IF(IFERROR(INDEX(Ingredients!C$11:C$310, MATCH($C4323, Ingredients!$B$11:$B$310, 0)), "")="", "", IFERROR(INDEX(Ingredients!C$11:C$310, MATCH($C4323, Ingredients!$B$11:$B$310, 0)), "")))</f>
        <v/>
      </c>
      <c r="AH4323" s="105" t="str">
        <f>IF($C4323="", "", IF(IFERROR(INDEX(Ingredients!D$11:D$310, MATCH($C4323, Ingredients!$B$11:$B$310, 0)), "")="", "", IFERROR(INDEX(Ingredients!D$11:D$310, MATCH($C4323, Ingredients!$B$11:$B$310, 0)), "")))</f>
        <v/>
      </c>
      <c r="AI4323" s="106" t="str">
        <f>IF($C4323="", "", IF(IFERROR(INDEX(Ingredients!E$11:E$310, MATCH($C4323, Ingredients!$B$11:$B$310, 0)), "")="", "", IFERROR(INDEX(Ingredients!E$11:E$310, MATCH($C4323, Ingredients!$B$11:$B$310, 0)), "")))</f>
        <v/>
      </c>
      <c r="AJ4323" s="108" t="str">
        <f>IF($C4323="", "", IF(IFERROR(INDEX(Ingredients!F$11:F$310, MATCH($C4323, Ingredients!$B$11:$B$310, 0)), "")="", "", IFERROR(INDEX(Ingredients!F$11:F$310, MATCH($C4323, Ingredients!$B$11:$B$310, 0)), "")))</f>
        <v/>
      </c>
      <c r="AK4323" s="106" t="str">
        <f>IF($C4323="", "", IF(IFERROR(INDEX(Ingredients!G$11:G$310, MATCH($C4323, Ingredients!$B$11:$B$310, 0)), "")="", "", IFERROR(INDEX(Ingredients!G$11:G$310, MATCH($C4323, Ingredients!$B$11:$B$310, 0)), "")))</f>
        <v/>
      </c>
      <c r="AL4323" s="79" t="str">
        <f>IF($C4323="", "", IF(IFERROR(INDEX(Ingredients!H$11:H$310, MATCH($C4323, Ingredients!$B$11:$B$310, 0)), "")="", "", IFERROR(INDEX(Ingredients!H$11:H$310, MATCH($C4323, Ingredients!$B$11:$B$310, 0)), "")))</f>
        <v/>
      </c>
      <c r="AN4323" s="83" t="str">
        <f t="shared" si="1010"/>
        <v/>
      </c>
      <c r="AP4323" s="114" t="str">
        <f t="shared" si="1020"/>
        <v/>
      </c>
      <c r="AR4323" s="117" t="str">
        <f>IF($C4323="", "", IF(IFERROR(INDEX(Ingredients!$AI$11:$AI$310, MATCH($C4323, Ingredients!$B$11:$B$310, 0)), "")="", "", IFERROR(INDEX(Ingredients!$AI$11:$AI$310, MATCH($C4323, Ingredients!$B$11:$B$310, 0)), "")))</f>
        <v/>
      </c>
      <c r="AT4323" s="120" t="str">
        <f t="shared" si="1021"/>
        <v/>
      </c>
      <c r="AV4323" s="90" t="str">
        <f t="shared" si="1011"/>
        <v/>
      </c>
      <c r="AX4323" s="90" t="str">
        <f>IF($AV4323="", "", COUNTIF($AV$11:$AV$5010, "&lt;"&amp;$AV4323)+1+COUNTIF($AV$11:$AV4323, $AV4323)-1)</f>
        <v/>
      </c>
      <c r="AZ4323" s="111" t="str">
        <f>IF($B4323="", "", SUMIF('Shopping List'!$AV$11:$AV$25, $B4323, 'Shopping List'!$BN$11:$BN$25))</f>
        <v/>
      </c>
      <c r="BB4323" s="117" t="str">
        <f t="shared" si="1022"/>
        <v/>
      </c>
    </row>
    <row r="4324" spans="1:54" x14ac:dyDescent="0.25">
      <c r="A4324" s="4"/>
      <c r="B4324" s="37"/>
      <c r="C4324" s="124"/>
      <c r="D4324" s="39"/>
      <c r="E4324" s="125"/>
      <c r="F4324" s="48"/>
      <c r="G4324" s="4"/>
      <c r="H4324" s="4"/>
      <c r="I4324" s="95" t="str">
        <f>IF($C4324="", "", IF(IFERROR(INDEX(Ingredients!$C$11:$C$310, MATCH($C4324, Ingredients!$B$11:$B$310, 0)), "")="", "", IFERROR(INDEX(Ingredients!$C$11:$C$310, MATCH($C4324, Ingredients!$B$11:$B$310, 0)), "")))</f>
        <v/>
      </c>
      <c r="J4324" s="73" t="str">
        <f>IF($B4324="", "", IF(IFERROR(INDEX(Meals!$C$11:$C$260, MATCH($B4324, Meals!$B$11:$B$260, 0)), "")="", "", IFERROR(INDEX(Meals!$C$11:$C$260, MATCH($B4324, Meals!$B$11:$B$260, 0)), "")))</f>
        <v/>
      </c>
      <c r="K4324" s="4"/>
      <c r="L4324" s="72" t="str">
        <f t="shared" si="1012"/>
        <v/>
      </c>
      <c r="M4324" s="73" t="str">
        <f t="shared" si="1013"/>
        <v/>
      </c>
      <c r="N4324" s="4"/>
      <c r="O4324" s="78" t="str">
        <f t="shared" si="1014"/>
        <v/>
      </c>
      <c r="P4324" s="79" t="str">
        <f t="shared" si="1015"/>
        <v/>
      </c>
      <c r="Q4324" s="4"/>
      <c r="R4324" s="90" t="str">
        <f t="shared" si="1016"/>
        <v/>
      </c>
      <c r="S4324" s="4"/>
      <c r="Y4324" s="18" t="str">
        <f t="shared" si="1017"/>
        <v/>
      </c>
      <c r="AA4324" s="18" t="str">
        <f t="shared" si="1008"/>
        <v/>
      </c>
      <c r="AB4324" s="18" t="str">
        <f t="shared" si="1009"/>
        <v/>
      </c>
      <c r="AC4324" s="18" t="str">
        <f t="shared" si="1018"/>
        <v/>
      </c>
      <c r="AD4324" s="18" t="str">
        <f t="shared" si="1018"/>
        <v/>
      </c>
      <c r="AE4324" s="18" t="str">
        <f t="shared" si="1019"/>
        <v/>
      </c>
      <c r="AG4324" s="95" t="str">
        <f>IF($C4324="", "", IF(IFERROR(INDEX(Ingredients!C$11:C$310, MATCH($C4324, Ingredients!$B$11:$B$310, 0)), "")="", "", IFERROR(INDEX(Ingredients!C$11:C$310, MATCH($C4324, Ingredients!$B$11:$B$310, 0)), "")))</f>
        <v/>
      </c>
      <c r="AH4324" s="105" t="str">
        <f>IF($C4324="", "", IF(IFERROR(INDEX(Ingredients!D$11:D$310, MATCH($C4324, Ingredients!$B$11:$B$310, 0)), "")="", "", IFERROR(INDEX(Ingredients!D$11:D$310, MATCH($C4324, Ingredients!$B$11:$B$310, 0)), "")))</f>
        <v/>
      </c>
      <c r="AI4324" s="106" t="str">
        <f>IF($C4324="", "", IF(IFERROR(INDEX(Ingredients!E$11:E$310, MATCH($C4324, Ingredients!$B$11:$B$310, 0)), "")="", "", IFERROR(INDEX(Ingredients!E$11:E$310, MATCH($C4324, Ingredients!$B$11:$B$310, 0)), "")))</f>
        <v/>
      </c>
      <c r="AJ4324" s="108" t="str">
        <f>IF($C4324="", "", IF(IFERROR(INDEX(Ingredients!F$11:F$310, MATCH($C4324, Ingredients!$B$11:$B$310, 0)), "")="", "", IFERROR(INDEX(Ingredients!F$11:F$310, MATCH($C4324, Ingredients!$B$11:$B$310, 0)), "")))</f>
        <v/>
      </c>
      <c r="AK4324" s="106" t="str">
        <f>IF($C4324="", "", IF(IFERROR(INDEX(Ingredients!G$11:G$310, MATCH($C4324, Ingredients!$B$11:$B$310, 0)), "")="", "", IFERROR(INDEX(Ingredients!G$11:G$310, MATCH($C4324, Ingredients!$B$11:$B$310, 0)), "")))</f>
        <v/>
      </c>
      <c r="AL4324" s="79" t="str">
        <f>IF($C4324="", "", IF(IFERROR(INDEX(Ingredients!H$11:H$310, MATCH($C4324, Ingredients!$B$11:$B$310, 0)), "")="", "", IFERROR(INDEX(Ingredients!H$11:H$310, MATCH($C4324, Ingredients!$B$11:$B$310, 0)), "")))</f>
        <v/>
      </c>
      <c r="AN4324" s="83" t="str">
        <f t="shared" si="1010"/>
        <v/>
      </c>
      <c r="AP4324" s="114" t="str">
        <f t="shared" si="1020"/>
        <v/>
      </c>
      <c r="AR4324" s="117" t="str">
        <f>IF($C4324="", "", IF(IFERROR(INDEX(Ingredients!$AI$11:$AI$310, MATCH($C4324, Ingredients!$B$11:$B$310, 0)), "")="", "", IFERROR(INDEX(Ingredients!$AI$11:$AI$310, MATCH($C4324, Ingredients!$B$11:$B$310, 0)), "")))</f>
        <v/>
      </c>
      <c r="AT4324" s="120" t="str">
        <f t="shared" si="1021"/>
        <v/>
      </c>
      <c r="AV4324" s="90" t="str">
        <f t="shared" si="1011"/>
        <v/>
      </c>
      <c r="AX4324" s="90" t="str">
        <f>IF($AV4324="", "", COUNTIF($AV$11:$AV$5010, "&lt;"&amp;$AV4324)+1+COUNTIF($AV$11:$AV4324, $AV4324)-1)</f>
        <v/>
      </c>
      <c r="AZ4324" s="111" t="str">
        <f>IF($B4324="", "", SUMIF('Shopping List'!$AV$11:$AV$25, $B4324, 'Shopping List'!$BN$11:$BN$25))</f>
        <v/>
      </c>
      <c r="BB4324" s="117" t="str">
        <f t="shared" si="1022"/>
        <v/>
      </c>
    </row>
    <row r="4325" spans="1:54" x14ac:dyDescent="0.25">
      <c r="A4325" s="4"/>
      <c r="B4325" s="37"/>
      <c r="C4325" s="124"/>
      <c r="D4325" s="39"/>
      <c r="E4325" s="125"/>
      <c r="F4325" s="48"/>
      <c r="G4325" s="4"/>
      <c r="H4325" s="4"/>
      <c r="I4325" s="95" t="str">
        <f>IF($C4325="", "", IF(IFERROR(INDEX(Ingredients!$C$11:$C$310, MATCH($C4325, Ingredients!$B$11:$B$310, 0)), "")="", "", IFERROR(INDEX(Ingredients!$C$11:$C$310, MATCH($C4325, Ingredients!$B$11:$B$310, 0)), "")))</f>
        <v/>
      </c>
      <c r="J4325" s="73" t="str">
        <f>IF($B4325="", "", IF(IFERROR(INDEX(Meals!$C$11:$C$260, MATCH($B4325, Meals!$B$11:$B$260, 0)), "")="", "", IFERROR(INDEX(Meals!$C$11:$C$260, MATCH($B4325, Meals!$B$11:$B$260, 0)), "")))</f>
        <v/>
      </c>
      <c r="K4325" s="4"/>
      <c r="L4325" s="72" t="str">
        <f t="shared" si="1012"/>
        <v/>
      </c>
      <c r="M4325" s="73" t="str">
        <f t="shared" si="1013"/>
        <v/>
      </c>
      <c r="N4325" s="4"/>
      <c r="O4325" s="78" t="str">
        <f t="shared" si="1014"/>
        <v/>
      </c>
      <c r="P4325" s="79" t="str">
        <f t="shared" si="1015"/>
        <v/>
      </c>
      <c r="Q4325" s="4"/>
      <c r="R4325" s="90" t="str">
        <f t="shared" si="1016"/>
        <v/>
      </c>
      <c r="S4325" s="4"/>
      <c r="Y4325" s="18" t="str">
        <f t="shared" si="1017"/>
        <v/>
      </c>
      <c r="AA4325" s="18" t="str">
        <f t="shared" si="1008"/>
        <v/>
      </c>
      <c r="AB4325" s="18" t="str">
        <f t="shared" si="1009"/>
        <v/>
      </c>
      <c r="AC4325" s="18" t="str">
        <f t="shared" si="1018"/>
        <v/>
      </c>
      <c r="AD4325" s="18" t="str">
        <f t="shared" si="1018"/>
        <v/>
      </c>
      <c r="AE4325" s="18" t="str">
        <f t="shared" si="1019"/>
        <v/>
      </c>
      <c r="AG4325" s="95" t="str">
        <f>IF($C4325="", "", IF(IFERROR(INDEX(Ingredients!C$11:C$310, MATCH($C4325, Ingredients!$B$11:$B$310, 0)), "")="", "", IFERROR(INDEX(Ingredients!C$11:C$310, MATCH($C4325, Ingredients!$B$11:$B$310, 0)), "")))</f>
        <v/>
      </c>
      <c r="AH4325" s="105" t="str">
        <f>IF($C4325="", "", IF(IFERROR(INDEX(Ingredients!D$11:D$310, MATCH($C4325, Ingredients!$B$11:$B$310, 0)), "")="", "", IFERROR(INDEX(Ingredients!D$11:D$310, MATCH($C4325, Ingredients!$B$11:$B$310, 0)), "")))</f>
        <v/>
      </c>
      <c r="AI4325" s="106" t="str">
        <f>IF($C4325="", "", IF(IFERROR(INDEX(Ingredients!E$11:E$310, MATCH($C4325, Ingredients!$B$11:$B$310, 0)), "")="", "", IFERROR(INDEX(Ingredients!E$11:E$310, MATCH($C4325, Ingredients!$B$11:$B$310, 0)), "")))</f>
        <v/>
      </c>
      <c r="AJ4325" s="108" t="str">
        <f>IF($C4325="", "", IF(IFERROR(INDEX(Ingredients!F$11:F$310, MATCH($C4325, Ingredients!$B$11:$B$310, 0)), "")="", "", IFERROR(INDEX(Ingredients!F$11:F$310, MATCH($C4325, Ingredients!$B$11:$B$310, 0)), "")))</f>
        <v/>
      </c>
      <c r="AK4325" s="106" t="str">
        <f>IF($C4325="", "", IF(IFERROR(INDEX(Ingredients!G$11:G$310, MATCH($C4325, Ingredients!$B$11:$B$310, 0)), "")="", "", IFERROR(INDEX(Ingredients!G$11:G$310, MATCH($C4325, Ingredients!$B$11:$B$310, 0)), "")))</f>
        <v/>
      </c>
      <c r="AL4325" s="79" t="str">
        <f>IF($C4325="", "", IF(IFERROR(INDEX(Ingredients!H$11:H$310, MATCH($C4325, Ingredients!$B$11:$B$310, 0)), "")="", "", IFERROR(INDEX(Ingredients!H$11:H$310, MATCH($C4325, Ingredients!$B$11:$B$310, 0)), "")))</f>
        <v/>
      </c>
      <c r="AN4325" s="83" t="str">
        <f t="shared" si="1010"/>
        <v/>
      </c>
      <c r="AP4325" s="114" t="str">
        <f t="shared" si="1020"/>
        <v/>
      </c>
      <c r="AR4325" s="117" t="str">
        <f>IF($C4325="", "", IF(IFERROR(INDEX(Ingredients!$AI$11:$AI$310, MATCH($C4325, Ingredients!$B$11:$B$310, 0)), "")="", "", IFERROR(INDEX(Ingredients!$AI$11:$AI$310, MATCH($C4325, Ingredients!$B$11:$B$310, 0)), "")))</f>
        <v/>
      </c>
      <c r="AT4325" s="120" t="str">
        <f t="shared" si="1021"/>
        <v/>
      </c>
      <c r="AV4325" s="90" t="str">
        <f t="shared" si="1011"/>
        <v/>
      </c>
      <c r="AX4325" s="90" t="str">
        <f>IF($AV4325="", "", COUNTIF($AV$11:$AV$5010, "&lt;"&amp;$AV4325)+1+COUNTIF($AV$11:$AV4325, $AV4325)-1)</f>
        <v/>
      </c>
      <c r="AZ4325" s="111" t="str">
        <f>IF($B4325="", "", SUMIF('Shopping List'!$AV$11:$AV$25, $B4325, 'Shopping List'!$BN$11:$BN$25))</f>
        <v/>
      </c>
      <c r="BB4325" s="117" t="str">
        <f t="shared" si="1022"/>
        <v/>
      </c>
    </row>
    <row r="4326" spans="1:54" x14ac:dyDescent="0.25">
      <c r="A4326" s="4"/>
      <c r="B4326" s="37"/>
      <c r="C4326" s="124"/>
      <c r="D4326" s="39"/>
      <c r="E4326" s="125"/>
      <c r="F4326" s="48"/>
      <c r="G4326" s="4"/>
      <c r="H4326" s="4"/>
      <c r="I4326" s="95" t="str">
        <f>IF($C4326="", "", IF(IFERROR(INDEX(Ingredients!$C$11:$C$310, MATCH($C4326, Ingredients!$B$11:$B$310, 0)), "")="", "", IFERROR(INDEX(Ingredients!$C$11:$C$310, MATCH($C4326, Ingredients!$B$11:$B$310, 0)), "")))</f>
        <v/>
      </c>
      <c r="J4326" s="73" t="str">
        <f>IF($B4326="", "", IF(IFERROR(INDEX(Meals!$C$11:$C$260, MATCH($B4326, Meals!$B$11:$B$260, 0)), "")="", "", IFERROR(INDEX(Meals!$C$11:$C$260, MATCH($B4326, Meals!$B$11:$B$260, 0)), "")))</f>
        <v/>
      </c>
      <c r="K4326" s="4"/>
      <c r="L4326" s="72" t="str">
        <f t="shared" si="1012"/>
        <v/>
      </c>
      <c r="M4326" s="73" t="str">
        <f t="shared" si="1013"/>
        <v/>
      </c>
      <c r="N4326" s="4"/>
      <c r="O4326" s="78" t="str">
        <f t="shared" si="1014"/>
        <v/>
      </c>
      <c r="P4326" s="79" t="str">
        <f t="shared" si="1015"/>
        <v/>
      </c>
      <c r="Q4326" s="4"/>
      <c r="R4326" s="90" t="str">
        <f t="shared" si="1016"/>
        <v/>
      </c>
      <c r="S4326" s="4"/>
      <c r="Y4326" s="18" t="str">
        <f t="shared" si="1017"/>
        <v/>
      </c>
      <c r="AA4326" s="18" t="str">
        <f t="shared" si="1008"/>
        <v/>
      </c>
      <c r="AB4326" s="18" t="str">
        <f t="shared" si="1009"/>
        <v/>
      </c>
      <c r="AC4326" s="18" t="str">
        <f t="shared" si="1018"/>
        <v/>
      </c>
      <c r="AD4326" s="18" t="str">
        <f t="shared" si="1018"/>
        <v/>
      </c>
      <c r="AE4326" s="18" t="str">
        <f t="shared" si="1019"/>
        <v/>
      </c>
      <c r="AG4326" s="95" t="str">
        <f>IF($C4326="", "", IF(IFERROR(INDEX(Ingredients!C$11:C$310, MATCH($C4326, Ingredients!$B$11:$B$310, 0)), "")="", "", IFERROR(INDEX(Ingredients!C$11:C$310, MATCH($C4326, Ingredients!$B$11:$B$310, 0)), "")))</f>
        <v/>
      </c>
      <c r="AH4326" s="105" t="str">
        <f>IF($C4326="", "", IF(IFERROR(INDEX(Ingredients!D$11:D$310, MATCH($C4326, Ingredients!$B$11:$B$310, 0)), "")="", "", IFERROR(INDEX(Ingredients!D$11:D$310, MATCH($C4326, Ingredients!$B$11:$B$310, 0)), "")))</f>
        <v/>
      </c>
      <c r="AI4326" s="106" t="str">
        <f>IF($C4326="", "", IF(IFERROR(INDEX(Ingredients!E$11:E$310, MATCH($C4326, Ingredients!$B$11:$B$310, 0)), "")="", "", IFERROR(INDEX(Ingredients!E$11:E$310, MATCH($C4326, Ingredients!$B$11:$B$310, 0)), "")))</f>
        <v/>
      </c>
      <c r="AJ4326" s="108" t="str">
        <f>IF($C4326="", "", IF(IFERROR(INDEX(Ingredients!F$11:F$310, MATCH($C4326, Ingredients!$B$11:$B$310, 0)), "")="", "", IFERROR(INDEX(Ingredients!F$11:F$310, MATCH($C4326, Ingredients!$B$11:$B$310, 0)), "")))</f>
        <v/>
      </c>
      <c r="AK4326" s="106" t="str">
        <f>IF($C4326="", "", IF(IFERROR(INDEX(Ingredients!G$11:G$310, MATCH($C4326, Ingredients!$B$11:$B$310, 0)), "")="", "", IFERROR(INDEX(Ingredients!G$11:G$310, MATCH($C4326, Ingredients!$B$11:$B$310, 0)), "")))</f>
        <v/>
      </c>
      <c r="AL4326" s="79" t="str">
        <f>IF($C4326="", "", IF(IFERROR(INDEX(Ingredients!H$11:H$310, MATCH($C4326, Ingredients!$B$11:$B$310, 0)), "")="", "", IFERROR(INDEX(Ingredients!H$11:H$310, MATCH($C4326, Ingredients!$B$11:$B$310, 0)), "")))</f>
        <v/>
      </c>
      <c r="AN4326" s="83" t="str">
        <f t="shared" si="1010"/>
        <v/>
      </c>
      <c r="AP4326" s="114" t="str">
        <f t="shared" si="1020"/>
        <v/>
      </c>
      <c r="AR4326" s="117" t="str">
        <f>IF($C4326="", "", IF(IFERROR(INDEX(Ingredients!$AI$11:$AI$310, MATCH($C4326, Ingredients!$B$11:$B$310, 0)), "")="", "", IFERROR(INDEX(Ingredients!$AI$11:$AI$310, MATCH($C4326, Ingredients!$B$11:$B$310, 0)), "")))</f>
        <v/>
      </c>
      <c r="AT4326" s="120" t="str">
        <f t="shared" si="1021"/>
        <v/>
      </c>
      <c r="AV4326" s="90" t="str">
        <f t="shared" si="1011"/>
        <v/>
      </c>
      <c r="AX4326" s="90" t="str">
        <f>IF($AV4326="", "", COUNTIF($AV$11:$AV$5010, "&lt;"&amp;$AV4326)+1+COUNTIF($AV$11:$AV4326, $AV4326)-1)</f>
        <v/>
      </c>
      <c r="AZ4326" s="111" t="str">
        <f>IF($B4326="", "", SUMIF('Shopping List'!$AV$11:$AV$25, $B4326, 'Shopping List'!$BN$11:$BN$25))</f>
        <v/>
      </c>
      <c r="BB4326" s="117" t="str">
        <f t="shared" si="1022"/>
        <v/>
      </c>
    </row>
    <row r="4327" spans="1:54" x14ac:dyDescent="0.25">
      <c r="A4327" s="4"/>
      <c r="B4327" s="37"/>
      <c r="C4327" s="124"/>
      <c r="D4327" s="39"/>
      <c r="E4327" s="125"/>
      <c r="F4327" s="48"/>
      <c r="G4327" s="4"/>
      <c r="H4327" s="4"/>
      <c r="I4327" s="95" t="str">
        <f>IF($C4327="", "", IF(IFERROR(INDEX(Ingredients!$C$11:$C$310, MATCH($C4327, Ingredients!$B$11:$B$310, 0)), "")="", "", IFERROR(INDEX(Ingredients!$C$11:$C$310, MATCH($C4327, Ingredients!$B$11:$B$310, 0)), "")))</f>
        <v/>
      </c>
      <c r="J4327" s="73" t="str">
        <f>IF($B4327="", "", IF(IFERROR(INDEX(Meals!$C$11:$C$260, MATCH($B4327, Meals!$B$11:$B$260, 0)), "")="", "", IFERROR(INDEX(Meals!$C$11:$C$260, MATCH($B4327, Meals!$B$11:$B$260, 0)), "")))</f>
        <v/>
      </c>
      <c r="K4327" s="4"/>
      <c r="L4327" s="72" t="str">
        <f t="shared" si="1012"/>
        <v/>
      </c>
      <c r="M4327" s="73" t="str">
        <f t="shared" si="1013"/>
        <v/>
      </c>
      <c r="N4327" s="4"/>
      <c r="O4327" s="78" t="str">
        <f t="shared" si="1014"/>
        <v/>
      </c>
      <c r="P4327" s="79" t="str">
        <f t="shared" si="1015"/>
        <v/>
      </c>
      <c r="Q4327" s="4"/>
      <c r="R4327" s="90" t="str">
        <f t="shared" si="1016"/>
        <v/>
      </c>
      <c r="S4327" s="4"/>
      <c r="Y4327" s="18" t="str">
        <f t="shared" si="1017"/>
        <v/>
      </c>
      <c r="AA4327" s="18" t="str">
        <f t="shared" si="1008"/>
        <v/>
      </c>
      <c r="AB4327" s="18" t="str">
        <f t="shared" si="1009"/>
        <v/>
      </c>
      <c r="AC4327" s="18" t="str">
        <f t="shared" si="1018"/>
        <v/>
      </c>
      <c r="AD4327" s="18" t="str">
        <f t="shared" si="1018"/>
        <v/>
      </c>
      <c r="AE4327" s="18" t="str">
        <f t="shared" si="1019"/>
        <v/>
      </c>
      <c r="AG4327" s="95" t="str">
        <f>IF($C4327="", "", IF(IFERROR(INDEX(Ingredients!C$11:C$310, MATCH($C4327, Ingredients!$B$11:$B$310, 0)), "")="", "", IFERROR(INDEX(Ingredients!C$11:C$310, MATCH($C4327, Ingredients!$B$11:$B$310, 0)), "")))</f>
        <v/>
      </c>
      <c r="AH4327" s="105" t="str">
        <f>IF($C4327="", "", IF(IFERROR(INDEX(Ingredients!D$11:D$310, MATCH($C4327, Ingredients!$B$11:$B$310, 0)), "")="", "", IFERROR(INDEX(Ingredients!D$11:D$310, MATCH($C4327, Ingredients!$B$11:$B$310, 0)), "")))</f>
        <v/>
      </c>
      <c r="AI4327" s="106" t="str">
        <f>IF($C4327="", "", IF(IFERROR(INDEX(Ingredients!E$11:E$310, MATCH($C4327, Ingredients!$B$11:$B$310, 0)), "")="", "", IFERROR(INDEX(Ingredients!E$11:E$310, MATCH($C4327, Ingredients!$B$11:$B$310, 0)), "")))</f>
        <v/>
      </c>
      <c r="AJ4327" s="108" t="str">
        <f>IF($C4327="", "", IF(IFERROR(INDEX(Ingredients!F$11:F$310, MATCH($C4327, Ingredients!$B$11:$B$310, 0)), "")="", "", IFERROR(INDEX(Ingredients!F$11:F$310, MATCH($C4327, Ingredients!$B$11:$B$310, 0)), "")))</f>
        <v/>
      </c>
      <c r="AK4327" s="106" t="str">
        <f>IF($C4327="", "", IF(IFERROR(INDEX(Ingredients!G$11:G$310, MATCH($C4327, Ingredients!$B$11:$B$310, 0)), "")="", "", IFERROR(INDEX(Ingredients!G$11:G$310, MATCH($C4327, Ingredients!$B$11:$B$310, 0)), "")))</f>
        <v/>
      </c>
      <c r="AL4327" s="79" t="str">
        <f>IF($C4327="", "", IF(IFERROR(INDEX(Ingredients!H$11:H$310, MATCH($C4327, Ingredients!$B$11:$B$310, 0)), "")="", "", IFERROR(INDEX(Ingredients!H$11:H$310, MATCH($C4327, Ingredients!$B$11:$B$310, 0)), "")))</f>
        <v/>
      </c>
      <c r="AN4327" s="83" t="str">
        <f t="shared" si="1010"/>
        <v/>
      </c>
      <c r="AP4327" s="114" t="str">
        <f t="shared" si="1020"/>
        <v/>
      </c>
      <c r="AR4327" s="117" t="str">
        <f>IF($C4327="", "", IF(IFERROR(INDEX(Ingredients!$AI$11:$AI$310, MATCH($C4327, Ingredients!$B$11:$B$310, 0)), "")="", "", IFERROR(INDEX(Ingredients!$AI$11:$AI$310, MATCH($C4327, Ingredients!$B$11:$B$310, 0)), "")))</f>
        <v/>
      </c>
      <c r="AT4327" s="120" t="str">
        <f t="shared" si="1021"/>
        <v/>
      </c>
      <c r="AV4327" s="90" t="str">
        <f t="shared" si="1011"/>
        <v/>
      </c>
      <c r="AX4327" s="90" t="str">
        <f>IF($AV4327="", "", COUNTIF($AV$11:$AV$5010, "&lt;"&amp;$AV4327)+1+COUNTIF($AV$11:$AV4327, $AV4327)-1)</f>
        <v/>
      </c>
      <c r="AZ4327" s="111" t="str">
        <f>IF($B4327="", "", SUMIF('Shopping List'!$AV$11:$AV$25, $B4327, 'Shopping List'!$BN$11:$BN$25))</f>
        <v/>
      </c>
      <c r="BB4327" s="117" t="str">
        <f t="shared" si="1022"/>
        <v/>
      </c>
    </row>
    <row r="4328" spans="1:54" x14ac:dyDescent="0.25">
      <c r="A4328" s="4"/>
      <c r="B4328" s="37"/>
      <c r="C4328" s="124"/>
      <c r="D4328" s="39"/>
      <c r="E4328" s="125"/>
      <c r="F4328" s="48"/>
      <c r="G4328" s="4"/>
      <c r="H4328" s="4"/>
      <c r="I4328" s="95" t="str">
        <f>IF($C4328="", "", IF(IFERROR(INDEX(Ingredients!$C$11:$C$310, MATCH($C4328, Ingredients!$B$11:$B$310, 0)), "")="", "", IFERROR(INDEX(Ingredients!$C$11:$C$310, MATCH($C4328, Ingredients!$B$11:$B$310, 0)), "")))</f>
        <v/>
      </c>
      <c r="J4328" s="73" t="str">
        <f>IF($B4328="", "", IF(IFERROR(INDEX(Meals!$C$11:$C$260, MATCH($B4328, Meals!$B$11:$B$260, 0)), "")="", "", IFERROR(INDEX(Meals!$C$11:$C$260, MATCH($B4328, Meals!$B$11:$B$260, 0)), "")))</f>
        <v/>
      </c>
      <c r="K4328" s="4"/>
      <c r="L4328" s="72" t="str">
        <f t="shared" si="1012"/>
        <v/>
      </c>
      <c r="M4328" s="73" t="str">
        <f t="shared" si="1013"/>
        <v/>
      </c>
      <c r="N4328" s="4"/>
      <c r="O4328" s="78" t="str">
        <f t="shared" si="1014"/>
        <v/>
      </c>
      <c r="P4328" s="79" t="str">
        <f t="shared" si="1015"/>
        <v/>
      </c>
      <c r="Q4328" s="4"/>
      <c r="R4328" s="90" t="str">
        <f t="shared" si="1016"/>
        <v/>
      </c>
      <c r="S4328" s="4"/>
      <c r="Y4328" s="18" t="str">
        <f t="shared" si="1017"/>
        <v/>
      </c>
      <c r="AA4328" s="18" t="str">
        <f t="shared" si="1008"/>
        <v/>
      </c>
      <c r="AB4328" s="18" t="str">
        <f t="shared" si="1009"/>
        <v/>
      </c>
      <c r="AC4328" s="18" t="str">
        <f t="shared" si="1018"/>
        <v/>
      </c>
      <c r="AD4328" s="18" t="str">
        <f t="shared" si="1018"/>
        <v/>
      </c>
      <c r="AE4328" s="18" t="str">
        <f t="shared" si="1019"/>
        <v/>
      </c>
      <c r="AG4328" s="95" t="str">
        <f>IF($C4328="", "", IF(IFERROR(INDEX(Ingredients!C$11:C$310, MATCH($C4328, Ingredients!$B$11:$B$310, 0)), "")="", "", IFERROR(INDEX(Ingredients!C$11:C$310, MATCH($C4328, Ingredients!$B$11:$B$310, 0)), "")))</f>
        <v/>
      </c>
      <c r="AH4328" s="105" t="str">
        <f>IF($C4328="", "", IF(IFERROR(INDEX(Ingredients!D$11:D$310, MATCH($C4328, Ingredients!$B$11:$B$310, 0)), "")="", "", IFERROR(INDEX(Ingredients!D$11:D$310, MATCH($C4328, Ingredients!$B$11:$B$310, 0)), "")))</f>
        <v/>
      </c>
      <c r="AI4328" s="106" t="str">
        <f>IF($C4328="", "", IF(IFERROR(INDEX(Ingredients!E$11:E$310, MATCH($C4328, Ingredients!$B$11:$B$310, 0)), "")="", "", IFERROR(INDEX(Ingredients!E$11:E$310, MATCH($C4328, Ingredients!$B$11:$B$310, 0)), "")))</f>
        <v/>
      </c>
      <c r="AJ4328" s="108" t="str">
        <f>IF($C4328="", "", IF(IFERROR(INDEX(Ingredients!F$11:F$310, MATCH($C4328, Ingredients!$B$11:$B$310, 0)), "")="", "", IFERROR(INDEX(Ingredients!F$11:F$310, MATCH($C4328, Ingredients!$B$11:$B$310, 0)), "")))</f>
        <v/>
      </c>
      <c r="AK4328" s="106" t="str">
        <f>IF($C4328="", "", IF(IFERROR(INDEX(Ingredients!G$11:G$310, MATCH($C4328, Ingredients!$B$11:$B$310, 0)), "")="", "", IFERROR(INDEX(Ingredients!G$11:G$310, MATCH($C4328, Ingredients!$B$11:$B$310, 0)), "")))</f>
        <v/>
      </c>
      <c r="AL4328" s="79" t="str">
        <f>IF($C4328="", "", IF(IFERROR(INDEX(Ingredients!H$11:H$310, MATCH($C4328, Ingredients!$B$11:$B$310, 0)), "")="", "", IFERROR(INDEX(Ingredients!H$11:H$310, MATCH($C4328, Ingredients!$B$11:$B$310, 0)), "")))</f>
        <v/>
      </c>
      <c r="AN4328" s="83" t="str">
        <f t="shared" si="1010"/>
        <v/>
      </c>
      <c r="AP4328" s="114" t="str">
        <f t="shared" si="1020"/>
        <v/>
      </c>
      <c r="AR4328" s="117" t="str">
        <f>IF($C4328="", "", IF(IFERROR(INDEX(Ingredients!$AI$11:$AI$310, MATCH($C4328, Ingredients!$B$11:$B$310, 0)), "")="", "", IFERROR(INDEX(Ingredients!$AI$11:$AI$310, MATCH($C4328, Ingredients!$B$11:$B$310, 0)), "")))</f>
        <v/>
      </c>
      <c r="AT4328" s="120" t="str">
        <f t="shared" si="1021"/>
        <v/>
      </c>
      <c r="AV4328" s="90" t="str">
        <f t="shared" si="1011"/>
        <v/>
      </c>
      <c r="AX4328" s="90" t="str">
        <f>IF($AV4328="", "", COUNTIF($AV$11:$AV$5010, "&lt;"&amp;$AV4328)+1+COUNTIF($AV$11:$AV4328, $AV4328)-1)</f>
        <v/>
      </c>
      <c r="AZ4328" s="111" t="str">
        <f>IF($B4328="", "", SUMIF('Shopping List'!$AV$11:$AV$25, $B4328, 'Shopping List'!$BN$11:$BN$25))</f>
        <v/>
      </c>
      <c r="BB4328" s="117" t="str">
        <f t="shared" si="1022"/>
        <v/>
      </c>
    </row>
    <row r="4329" spans="1:54" x14ac:dyDescent="0.25">
      <c r="A4329" s="4"/>
      <c r="B4329" s="37"/>
      <c r="C4329" s="124"/>
      <c r="D4329" s="39"/>
      <c r="E4329" s="125"/>
      <c r="F4329" s="48"/>
      <c r="G4329" s="4"/>
      <c r="H4329" s="4"/>
      <c r="I4329" s="95" t="str">
        <f>IF($C4329="", "", IF(IFERROR(INDEX(Ingredients!$C$11:$C$310, MATCH($C4329, Ingredients!$B$11:$B$310, 0)), "")="", "", IFERROR(INDEX(Ingredients!$C$11:$C$310, MATCH($C4329, Ingredients!$B$11:$B$310, 0)), "")))</f>
        <v/>
      </c>
      <c r="J4329" s="73" t="str">
        <f>IF($B4329="", "", IF(IFERROR(INDEX(Meals!$C$11:$C$260, MATCH($B4329, Meals!$B$11:$B$260, 0)), "")="", "", IFERROR(INDEX(Meals!$C$11:$C$260, MATCH($B4329, Meals!$B$11:$B$260, 0)), "")))</f>
        <v/>
      </c>
      <c r="K4329" s="4"/>
      <c r="L4329" s="72" t="str">
        <f t="shared" si="1012"/>
        <v/>
      </c>
      <c r="M4329" s="73" t="str">
        <f t="shared" si="1013"/>
        <v/>
      </c>
      <c r="N4329" s="4"/>
      <c r="O4329" s="78" t="str">
        <f t="shared" si="1014"/>
        <v/>
      </c>
      <c r="P4329" s="79" t="str">
        <f t="shared" si="1015"/>
        <v/>
      </c>
      <c r="Q4329" s="4"/>
      <c r="R4329" s="90" t="str">
        <f t="shared" si="1016"/>
        <v/>
      </c>
      <c r="S4329" s="4"/>
      <c r="Y4329" s="18" t="str">
        <f t="shared" si="1017"/>
        <v/>
      </c>
      <c r="AA4329" s="18" t="str">
        <f t="shared" si="1008"/>
        <v/>
      </c>
      <c r="AB4329" s="18" t="str">
        <f t="shared" si="1009"/>
        <v/>
      </c>
      <c r="AC4329" s="18" t="str">
        <f t="shared" si="1018"/>
        <v/>
      </c>
      <c r="AD4329" s="18" t="str">
        <f t="shared" si="1018"/>
        <v/>
      </c>
      <c r="AE4329" s="18" t="str">
        <f t="shared" si="1019"/>
        <v/>
      </c>
      <c r="AG4329" s="95" t="str">
        <f>IF($C4329="", "", IF(IFERROR(INDEX(Ingredients!C$11:C$310, MATCH($C4329, Ingredients!$B$11:$B$310, 0)), "")="", "", IFERROR(INDEX(Ingredients!C$11:C$310, MATCH($C4329, Ingredients!$B$11:$B$310, 0)), "")))</f>
        <v/>
      </c>
      <c r="AH4329" s="105" t="str">
        <f>IF($C4329="", "", IF(IFERROR(INDEX(Ingredients!D$11:D$310, MATCH($C4329, Ingredients!$B$11:$B$310, 0)), "")="", "", IFERROR(INDEX(Ingredients!D$11:D$310, MATCH($C4329, Ingredients!$B$11:$B$310, 0)), "")))</f>
        <v/>
      </c>
      <c r="AI4329" s="106" t="str">
        <f>IF($C4329="", "", IF(IFERROR(INDEX(Ingredients!E$11:E$310, MATCH($C4329, Ingredients!$B$11:$B$310, 0)), "")="", "", IFERROR(INDEX(Ingredients!E$11:E$310, MATCH($C4329, Ingredients!$B$11:$B$310, 0)), "")))</f>
        <v/>
      </c>
      <c r="AJ4329" s="108" t="str">
        <f>IF($C4329="", "", IF(IFERROR(INDEX(Ingredients!F$11:F$310, MATCH($C4329, Ingredients!$B$11:$B$310, 0)), "")="", "", IFERROR(INDEX(Ingredients!F$11:F$310, MATCH($C4329, Ingredients!$B$11:$B$310, 0)), "")))</f>
        <v/>
      </c>
      <c r="AK4329" s="106" t="str">
        <f>IF($C4329="", "", IF(IFERROR(INDEX(Ingredients!G$11:G$310, MATCH($C4329, Ingredients!$B$11:$B$310, 0)), "")="", "", IFERROR(INDEX(Ingredients!G$11:G$310, MATCH($C4329, Ingredients!$B$11:$B$310, 0)), "")))</f>
        <v/>
      </c>
      <c r="AL4329" s="79" t="str">
        <f>IF($C4329="", "", IF(IFERROR(INDEX(Ingredients!H$11:H$310, MATCH($C4329, Ingredients!$B$11:$B$310, 0)), "")="", "", IFERROR(INDEX(Ingredients!H$11:H$310, MATCH($C4329, Ingredients!$B$11:$B$310, 0)), "")))</f>
        <v/>
      </c>
      <c r="AN4329" s="83" t="str">
        <f t="shared" si="1010"/>
        <v/>
      </c>
      <c r="AP4329" s="114" t="str">
        <f t="shared" si="1020"/>
        <v/>
      </c>
      <c r="AR4329" s="117" t="str">
        <f>IF($C4329="", "", IF(IFERROR(INDEX(Ingredients!$AI$11:$AI$310, MATCH($C4329, Ingredients!$B$11:$B$310, 0)), "")="", "", IFERROR(INDEX(Ingredients!$AI$11:$AI$310, MATCH($C4329, Ingredients!$B$11:$B$310, 0)), "")))</f>
        <v/>
      </c>
      <c r="AT4329" s="120" t="str">
        <f t="shared" si="1021"/>
        <v/>
      </c>
      <c r="AV4329" s="90" t="str">
        <f t="shared" si="1011"/>
        <v/>
      </c>
      <c r="AX4329" s="90" t="str">
        <f>IF($AV4329="", "", COUNTIF($AV$11:$AV$5010, "&lt;"&amp;$AV4329)+1+COUNTIF($AV$11:$AV4329, $AV4329)-1)</f>
        <v/>
      </c>
      <c r="AZ4329" s="111" t="str">
        <f>IF($B4329="", "", SUMIF('Shopping List'!$AV$11:$AV$25, $B4329, 'Shopping List'!$BN$11:$BN$25))</f>
        <v/>
      </c>
      <c r="BB4329" s="117" t="str">
        <f t="shared" si="1022"/>
        <v/>
      </c>
    </row>
    <row r="4330" spans="1:54" x14ac:dyDescent="0.25">
      <c r="A4330" s="4"/>
      <c r="B4330" s="37"/>
      <c r="C4330" s="124"/>
      <c r="D4330" s="39"/>
      <c r="E4330" s="125"/>
      <c r="F4330" s="48"/>
      <c r="G4330" s="4"/>
      <c r="H4330" s="4"/>
      <c r="I4330" s="95" t="str">
        <f>IF($C4330="", "", IF(IFERROR(INDEX(Ingredients!$C$11:$C$310, MATCH($C4330, Ingredients!$B$11:$B$310, 0)), "")="", "", IFERROR(INDEX(Ingredients!$C$11:$C$310, MATCH($C4330, Ingredients!$B$11:$B$310, 0)), "")))</f>
        <v/>
      </c>
      <c r="J4330" s="73" t="str">
        <f>IF($B4330="", "", IF(IFERROR(INDEX(Meals!$C$11:$C$260, MATCH($B4330, Meals!$B$11:$B$260, 0)), "")="", "", IFERROR(INDEX(Meals!$C$11:$C$260, MATCH($B4330, Meals!$B$11:$B$260, 0)), "")))</f>
        <v/>
      </c>
      <c r="K4330" s="4"/>
      <c r="L4330" s="72" t="str">
        <f t="shared" si="1012"/>
        <v/>
      </c>
      <c r="M4330" s="73" t="str">
        <f t="shared" si="1013"/>
        <v/>
      </c>
      <c r="N4330" s="4"/>
      <c r="O4330" s="78" t="str">
        <f t="shared" si="1014"/>
        <v/>
      </c>
      <c r="P4330" s="79" t="str">
        <f t="shared" si="1015"/>
        <v/>
      </c>
      <c r="Q4330" s="4"/>
      <c r="R4330" s="90" t="str">
        <f t="shared" si="1016"/>
        <v/>
      </c>
      <c r="S4330" s="4"/>
      <c r="Y4330" s="18" t="str">
        <f t="shared" si="1017"/>
        <v/>
      </c>
      <c r="AA4330" s="18" t="str">
        <f t="shared" si="1008"/>
        <v/>
      </c>
      <c r="AB4330" s="18" t="str">
        <f t="shared" si="1009"/>
        <v/>
      </c>
      <c r="AC4330" s="18" t="str">
        <f t="shared" si="1018"/>
        <v/>
      </c>
      <c r="AD4330" s="18" t="str">
        <f t="shared" si="1018"/>
        <v/>
      </c>
      <c r="AE4330" s="18" t="str">
        <f t="shared" si="1019"/>
        <v/>
      </c>
      <c r="AG4330" s="95" t="str">
        <f>IF($C4330="", "", IF(IFERROR(INDEX(Ingredients!C$11:C$310, MATCH($C4330, Ingredients!$B$11:$B$310, 0)), "")="", "", IFERROR(INDEX(Ingredients!C$11:C$310, MATCH($C4330, Ingredients!$B$11:$B$310, 0)), "")))</f>
        <v/>
      </c>
      <c r="AH4330" s="105" t="str">
        <f>IF($C4330="", "", IF(IFERROR(INDEX(Ingredients!D$11:D$310, MATCH($C4330, Ingredients!$B$11:$B$310, 0)), "")="", "", IFERROR(INDEX(Ingredients!D$11:D$310, MATCH($C4330, Ingredients!$B$11:$B$310, 0)), "")))</f>
        <v/>
      </c>
      <c r="AI4330" s="106" t="str">
        <f>IF($C4330="", "", IF(IFERROR(INDEX(Ingredients!E$11:E$310, MATCH($C4330, Ingredients!$B$11:$B$310, 0)), "")="", "", IFERROR(INDEX(Ingredients!E$11:E$310, MATCH($C4330, Ingredients!$B$11:$B$310, 0)), "")))</f>
        <v/>
      </c>
      <c r="AJ4330" s="108" t="str">
        <f>IF($C4330="", "", IF(IFERROR(INDEX(Ingredients!F$11:F$310, MATCH($C4330, Ingredients!$B$11:$B$310, 0)), "")="", "", IFERROR(INDEX(Ingredients!F$11:F$310, MATCH($C4330, Ingredients!$B$11:$B$310, 0)), "")))</f>
        <v/>
      </c>
      <c r="AK4330" s="106" t="str">
        <f>IF($C4330="", "", IF(IFERROR(INDEX(Ingredients!G$11:G$310, MATCH($C4330, Ingredients!$B$11:$B$310, 0)), "")="", "", IFERROR(INDEX(Ingredients!G$11:G$310, MATCH($C4330, Ingredients!$B$11:$B$310, 0)), "")))</f>
        <v/>
      </c>
      <c r="AL4330" s="79" t="str">
        <f>IF($C4330="", "", IF(IFERROR(INDEX(Ingredients!H$11:H$310, MATCH($C4330, Ingredients!$B$11:$B$310, 0)), "")="", "", IFERROR(INDEX(Ingredients!H$11:H$310, MATCH($C4330, Ingredients!$B$11:$B$310, 0)), "")))</f>
        <v/>
      </c>
      <c r="AN4330" s="83" t="str">
        <f t="shared" si="1010"/>
        <v/>
      </c>
      <c r="AP4330" s="114" t="str">
        <f t="shared" si="1020"/>
        <v/>
      </c>
      <c r="AR4330" s="117" t="str">
        <f>IF($C4330="", "", IF(IFERROR(INDEX(Ingredients!$AI$11:$AI$310, MATCH($C4330, Ingredients!$B$11:$B$310, 0)), "")="", "", IFERROR(INDEX(Ingredients!$AI$11:$AI$310, MATCH($C4330, Ingredients!$B$11:$B$310, 0)), "")))</f>
        <v/>
      </c>
      <c r="AT4330" s="120" t="str">
        <f t="shared" si="1021"/>
        <v/>
      </c>
      <c r="AV4330" s="90" t="str">
        <f t="shared" si="1011"/>
        <v/>
      </c>
      <c r="AX4330" s="90" t="str">
        <f>IF($AV4330="", "", COUNTIF($AV$11:$AV$5010, "&lt;"&amp;$AV4330)+1+COUNTIF($AV$11:$AV4330, $AV4330)-1)</f>
        <v/>
      </c>
      <c r="AZ4330" s="111" t="str">
        <f>IF($B4330="", "", SUMIF('Shopping List'!$AV$11:$AV$25, $B4330, 'Shopping List'!$BN$11:$BN$25))</f>
        <v/>
      </c>
      <c r="BB4330" s="117" t="str">
        <f t="shared" si="1022"/>
        <v/>
      </c>
    </row>
    <row r="4331" spans="1:54" x14ac:dyDescent="0.25">
      <c r="A4331" s="4"/>
      <c r="B4331" s="37"/>
      <c r="C4331" s="124"/>
      <c r="D4331" s="39"/>
      <c r="E4331" s="125"/>
      <c r="F4331" s="48"/>
      <c r="G4331" s="4"/>
      <c r="H4331" s="4"/>
      <c r="I4331" s="95" t="str">
        <f>IF($C4331="", "", IF(IFERROR(INDEX(Ingredients!$C$11:$C$310, MATCH($C4331, Ingredients!$B$11:$B$310, 0)), "")="", "", IFERROR(INDEX(Ingredients!$C$11:$C$310, MATCH($C4331, Ingredients!$B$11:$B$310, 0)), "")))</f>
        <v/>
      </c>
      <c r="J4331" s="73" t="str">
        <f>IF($B4331="", "", IF(IFERROR(INDEX(Meals!$C$11:$C$260, MATCH($B4331, Meals!$B$11:$B$260, 0)), "")="", "", IFERROR(INDEX(Meals!$C$11:$C$260, MATCH($B4331, Meals!$B$11:$B$260, 0)), "")))</f>
        <v/>
      </c>
      <c r="K4331" s="4"/>
      <c r="L4331" s="72" t="str">
        <f t="shared" si="1012"/>
        <v/>
      </c>
      <c r="M4331" s="73" t="str">
        <f t="shared" si="1013"/>
        <v/>
      </c>
      <c r="N4331" s="4"/>
      <c r="O4331" s="78" t="str">
        <f t="shared" si="1014"/>
        <v/>
      </c>
      <c r="P4331" s="79" t="str">
        <f t="shared" si="1015"/>
        <v/>
      </c>
      <c r="Q4331" s="4"/>
      <c r="R4331" s="90" t="str">
        <f t="shared" si="1016"/>
        <v/>
      </c>
      <c r="S4331" s="4"/>
      <c r="Y4331" s="18" t="str">
        <f t="shared" si="1017"/>
        <v/>
      </c>
      <c r="AA4331" s="18" t="str">
        <f t="shared" si="1008"/>
        <v/>
      </c>
      <c r="AB4331" s="18" t="str">
        <f t="shared" si="1009"/>
        <v/>
      </c>
      <c r="AC4331" s="18" t="str">
        <f t="shared" si="1018"/>
        <v/>
      </c>
      <c r="AD4331" s="18" t="str">
        <f t="shared" si="1018"/>
        <v/>
      </c>
      <c r="AE4331" s="18" t="str">
        <f t="shared" si="1019"/>
        <v/>
      </c>
      <c r="AG4331" s="95" t="str">
        <f>IF($C4331="", "", IF(IFERROR(INDEX(Ingredients!C$11:C$310, MATCH($C4331, Ingredients!$B$11:$B$310, 0)), "")="", "", IFERROR(INDEX(Ingredients!C$11:C$310, MATCH($C4331, Ingredients!$B$11:$B$310, 0)), "")))</f>
        <v/>
      </c>
      <c r="AH4331" s="105" t="str">
        <f>IF($C4331="", "", IF(IFERROR(INDEX(Ingredients!D$11:D$310, MATCH($C4331, Ingredients!$B$11:$B$310, 0)), "")="", "", IFERROR(INDEX(Ingredients!D$11:D$310, MATCH($C4331, Ingredients!$B$11:$B$310, 0)), "")))</f>
        <v/>
      </c>
      <c r="AI4331" s="106" t="str">
        <f>IF($C4331="", "", IF(IFERROR(INDEX(Ingredients!E$11:E$310, MATCH($C4331, Ingredients!$B$11:$B$310, 0)), "")="", "", IFERROR(INDEX(Ingredients!E$11:E$310, MATCH($C4331, Ingredients!$B$11:$B$310, 0)), "")))</f>
        <v/>
      </c>
      <c r="AJ4331" s="108" t="str">
        <f>IF($C4331="", "", IF(IFERROR(INDEX(Ingredients!F$11:F$310, MATCH($C4331, Ingredients!$B$11:$B$310, 0)), "")="", "", IFERROR(INDEX(Ingredients!F$11:F$310, MATCH($C4331, Ingredients!$B$11:$B$310, 0)), "")))</f>
        <v/>
      </c>
      <c r="AK4331" s="106" t="str">
        <f>IF($C4331="", "", IF(IFERROR(INDEX(Ingredients!G$11:G$310, MATCH($C4331, Ingredients!$B$11:$B$310, 0)), "")="", "", IFERROR(INDEX(Ingredients!G$11:G$310, MATCH($C4331, Ingredients!$B$11:$B$310, 0)), "")))</f>
        <v/>
      </c>
      <c r="AL4331" s="79" t="str">
        <f>IF($C4331="", "", IF(IFERROR(INDEX(Ingredients!H$11:H$310, MATCH($C4331, Ingredients!$B$11:$B$310, 0)), "")="", "", IFERROR(INDEX(Ingredients!H$11:H$310, MATCH($C4331, Ingredients!$B$11:$B$310, 0)), "")))</f>
        <v/>
      </c>
      <c r="AN4331" s="83" t="str">
        <f t="shared" si="1010"/>
        <v/>
      </c>
      <c r="AP4331" s="114" t="str">
        <f t="shared" si="1020"/>
        <v/>
      </c>
      <c r="AR4331" s="117" t="str">
        <f>IF($C4331="", "", IF(IFERROR(INDEX(Ingredients!$AI$11:$AI$310, MATCH($C4331, Ingredients!$B$11:$B$310, 0)), "")="", "", IFERROR(INDEX(Ingredients!$AI$11:$AI$310, MATCH($C4331, Ingredients!$B$11:$B$310, 0)), "")))</f>
        <v/>
      </c>
      <c r="AT4331" s="120" t="str">
        <f t="shared" si="1021"/>
        <v/>
      </c>
      <c r="AV4331" s="90" t="str">
        <f t="shared" si="1011"/>
        <v/>
      </c>
      <c r="AX4331" s="90" t="str">
        <f>IF($AV4331="", "", COUNTIF($AV$11:$AV$5010, "&lt;"&amp;$AV4331)+1+COUNTIF($AV$11:$AV4331, $AV4331)-1)</f>
        <v/>
      </c>
      <c r="AZ4331" s="111" t="str">
        <f>IF($B4331="", "", SUMIF('Shopping List'!$AV$11:$AV$25, $B4331, 'Shopping List'!$BN$11:$BN$25))</f>
        <v/>
      </c>
      <c r="BB4331" s="117" t="str">
        <f t="shared" si="1022"/>
        <v/>
      </c>
    </row>
    <row r="4332" spans="1:54" x14ac:dyDescent="0.25">
      <c r="A4332" s="4"/>
      <c r="B4332" s="37"/>
      <c r="C4332" s="124"/>
      <c r="D4332" s="39"/>
      <c r="E4332" s="125"/>
      <c r="F4332" s="48"/>
      <c r="G4332" s="4"/>
      <c r="H4332" s="4"/>
      <c r="I4332" s="95" t="str">
        <f>IF($C4332="", "", IF(IFERROR(INDEX(Ingredients!$C$11:$C$310, MATCH($C4332, Ingredients!$B$11:$B$310, 0)), "")="", "", IFERROR(INDEX(Ingredients!$C$11:$C$310, MATCH($C4332, Ingredients!$B$11:$B$310, 0)), "")))</f>
        <v/>
      </c>
      <c r="J4332" s="73" t="str">
        <f>IF($B4332="", "", IF(IFERROR(INDEX(Meals!$C$11:$C$260, MATCH($B4332, Meals!$B$11:$B$260, 0)), "")="", "", IFERROR(INDEX(Meals!$C$11:$C$260, MATCH($B4332, Meals!$B$11:$B$260, 0)), "")))</f>
        <v/>
      </c>
      <c r="K4332" s="4"/>
      <c r="L4332" s="72" t="str">
        <f t="shared" si="1012"/>
        <v/>
      </c>
      <c r="M4332" s="73" t="str">
        <f t="shared" si="1013"/>
        <v/>
      </c>
      <c r="N4332" s="4"/>
      <c r="O4332" s="78" t="str">
        <f t="shared" si="1014"/>
        <v/>
      </c>
      <c r="P4332" s="79" t="str">
        <f t="shared" si="1015"/>
        <v/>
      </c>
      <c r="Q4332" s="4"/>
      <c r="R4332" s="90" t="str">
        <f t="shared" si="1016"/>
        <v/>
      </c>
      <c r="S4332" s="4"/>
      <c r="Y4332" s="18" t="str">
        <f t="shared" si="1017"/>
        <v/>
      </c>
      <c r="AA4332" s="18" t="str">
        <f t="shared" si="1008"/>
        <v/>
      </c>
      <c r="AB4332" s="18" t="str">
        <f t="shared" si="1009"/>
        <v/>
      </c>
      <c r="AC4332" s="18" t="str">
        <f t="shared" si="1018"/>
        <v/>
      </c>
      <c r="AD4332" s="18" t="str">
        <f t="shared" si="1018"/>
        <v/>
      </c>
      <c r="AE4332" s="18" t="str">
        <f t="shared" si="1019"/>
        <v/>
      </c>
      <c r="AG4332" s="95" t="str">
        <f>IF($C4332="", "", IF(IFERROR(INDEX(Ingredients!C$11:C$310, MATCH($C4332, Ingredients!$B$11:$B$310, 0)), "")="", "", IFERROR(INDEX(Ingredients!C$11:C$310, MATCH($C4332, Ingredients!$B$11:$B$310, 0)), "")))</f>
        <v/>
      </c>
      <c r="AH4332" s="105" t="str">
        <f>IF($C4332="", "", IF(IFERROR(INDEX(Ingredients!D$11:D$310, MATCH($C4332, Ingredients!$B$11:$B$310, 0)), "")="", "", IFERROR(INDEX(Ingredients!D$11:D$310, MATCH($C4332, Ingredients!$B$11:$B$310, 0)), "")))</f>
        <v/>
      </c>
      <c r="AI4332" s="106" t="str">
        <f>IF($C4332="", "", IF(IFERROR(INDEX(Ingredients!E$11:E$310, MATCH($C4332, Ingredients!$B$11:$B$310, 0)), "")="", "", IFERROR(INDEX(Ingredients!E$11:E$310, MATCH($C4332, Ingredients!$B$11:$B$310, 0)), "")))</f>
        <v/>
      </c>
      <c r="AJ4332" s="108" t="str">
        <f>IF($C4332="", "", IF(IFERROR(INDEX(Ingredients!F$11:F$310, MATCH($C4332, Ingredients!$B$11:$B$310, 0)), "")="", "", IFERROR(INDEX(Ingredients!F$11:F$310, MATCH($C4332, Ingredients!$B$11:$B$310, 0)), "")))</f>
        <v/>
      </c>
      <c r="AK4332" s="106" t="str">
        <f>IF($C4332="", "", IF(IFERROR(INDEX(Ingredients!G$11:G$310, MATCH($C4332, Ingredients!$B$11:$B$310, 0)), "")="", "", IFERROR(INDEX(Ingredients!G$11:G$310, MATCH($C4332, Ingredients!$B$11:$B$310, 0)), "")))</f>
        <v/>
      </c>
      <c r="AL4332" s="79" t="str">
        <f>IF($C4332="", "", IF(IFERROR(INDEX(Ingredients!H$11:H$310, MATCH($C4332, Ingredients!$B$11:$B$310, 0)), "")="", "", IFERROR(INDEX(Ingredients!H$11:H$310, MATCH($C4332, Ingredients!$B$11:$B$310, 0)), "")))</f>
        <v/>
      </c>
      <c r="AN4332" s="83" t="str">
        <f t="shared" si="1010"/>
        <v/>
      </c>
      <c r="AP4332" s="114" t="str">
        <f t="shared" si="1020"/>
        <v/>
      </c>
      <c r="AR4332" s="117" t="str">
        <f>IF($C4332="", "", IF(IFERROR(INDEX(Ingredients!$AI$11:$AI$310, MATCH($C4332, Ingredients!$B$11:$B$310, 0)), "")="", "", IFERROR(INDEX(Ingredients!$AI$11:$AI$310, MATCH($C4332, Ingredients!$B$11:$B$310, 0)), "")))</f>
        <v/>
      </c>
      <c r="AT4332" s="120" t="str">
        <f t="shared" si="1021"/>
        <v/>
      </c>
      <c r="AV4332" s="90" t="str">
        <f t="shared" si="1011"/>
        <v/>
      </c>
      <c r="AX4332" s="90" t="str">
        <f>IF($AV4332="", "", COUNTIF($AV$11:$AV$5010, "&lt;"&amp;$AV4332)+1+COUNTIF($AV$11:$AV4332, $AV4332)-1)</f>
        <v/>
      </c>
      <c r="AZ4332" s="111" t="str">
        <f>IF($B4332="", "", SUMIF('Shopping List'!$AV$11:$AV$25, $B4332, 'Shopping List'!$BN$11:$BN$25))</f>
        <v/>
      </c>
      <c r="BB4332" s="117" t="str">
        <f t="shared" si="1022"/>
        <v/>
      </c>
    </row>
    <row r="4333" spans="1:54" x14ac:dyDescent="0.25">
      <c r="A4333" s="4"/>
      <c r="B4333" s="37"/>
      <c r="C4333" s="124"/>
      <c r="D4333" s="39"/>
      <c r="E4333" s="125"/>
      <c r="F4333" s="48"/>
      <c r="G4333" s="4"/>
      <c r="H4333" s="4"/>
      <c r="I4333" s="95" t="str">
        <f>IF($C4333="", "", IF(IFERROR(INDEX(Ingredients!$C$11:$C$310, MATCH($C4333, Ingredients!$B$11:$B$310, 0)), "")="", "", IFERROR(INDEX(Ingredients!$C$11:$C$310, MATCH($C4333, Ingredients!$B$11:$B$310, 0)), "")))</f>
        <v/>
      </c>
      <c r="J4333" s="73" t="str">
        <f>IF($B4333="", "", IF(IFERROR(INDEX(Meals!$C$11:$C$260, MATCH($B4333, Meals!$B$11:$B$260, 0)), "")="", "", IFERROR(INDEX(Meals!$C$11:$C$260, MATCH($B4333, Meals!$B$11:$B$260, 0)), "")))</f>
        <v/>
      </c>
      <c r="K4333" s="4"/>
      <c r="L4333" s="72" t="str">
        <f t="shared" si="1012"/>
        <v/>
      </c>
      <c r="M4333" s="73" t="str">
        <f t="shared" si="1013"/>
        <v/>
      </c>
      <c r="N4333" s="4"/>
      <c r="O4333" s="78" t="str">
        <f t="shared" si="1014"/>
        <v/>
      </c>
      <c r="P4333" s="79" t="str">
        <f t="shared" si="1015"/>
        <v/>
      </c>
      <c r="Q4333" s="4"/>
      <c r="R4333" s="90" t="str">
        <f t="shared" si="1016"/>
        <v/>
      </c>
      <c r="S4333" s="4"/>
      <c r="Y4333" s="18" t="str">
        <f t="shared" si="1017"/>
        <v/>
      </c>
      <c r="AA4333" s="18" t="str">
        <f t="shared" si="1008"/>
        <v/>
      </c>
      <c r="AB4333" s="18" t="str">
        <f t="shared" si="1009"/>
        <v/>
      </c>
      <c r="AC4333" s="18" t="str">
        <f t="shared" si="1018"/>
        <v/>
      </c>
      <c r="AD4333" s="18" t="str">
        <f t="shared" si="1018"/>
        <v/>
      </c>
      <c r="AE4333" s="18" t="str">
        <f t="shared" si="1019"/>
        <v/>
      </c>
      <c r="AG4333" s="95" t="str">
        <f>IF($C4333="", "", IF(IFERROR(INDEX(Ingredients!C$11:C$310, MATCH($C4333, Ingredients!$B$11:$B$310, 0)), "")="", "", IFERROR(INDEX(Ingredients!C$11:C$310, MATCH($C4333, Ingredients!$B$11:$B$310, 0)), "")))</f>
        <v/>
      </c>
      <c r="AH4333" s="105" t="str">
        <f>IF($C4333="", "", IF(IFERROR(INDEX(Ingredients!D$11:D$310, MATCH($C4333, Ingredients!$B$11:$B$310, 0)), "")="", "", IFERROR(INDEX(Ingredients!D$11:D$310, MATCH($C4333, Ingredients!$B$11:$B$310, 0)), "")))</f>
        <v/>
      </c>
      <c r="AI4333" s="106" t="str">
        <f>IF($C4333="", "", IF(IFERROR(INDEX(Ingredients!E$11:E$310, MATCH($C4333, Ingredients!$B$11:$B$310, 0)), "")="", "", IFERROR(INDEX(Ingredients!E$11:E$310, MATCH($C4333, Ingredients!$B$11:$B$310, 0)), "")))</f>
        <v/>
      </c>
      <c r="AJ4333" s="108" t="str">
        <f>IF($C4333="", "", IF(IFERROR(INDEX(Ingredients!F$11:F$310, MATCH($C4333, Ingredients!$B$11:$B$310, 0)), "")="", "", IFERROR(INDEX(Ingredients!F$11:F$310, MATCH($C4333, Ingredients!$B$11:$B$310, 0)), "")))</f>
        <v/>
      </c>
      <c r="AK4333" s="106" t="str">
        <f>IF($C4333="", "", IF(IFERROR(INDEX(Ingredients!G$11:G$310, MATCH($C4333, Ingredients!$B$11:$B$310, 0)), "")="", "", IFERROR(INDEX(Ingredients!G$11:G$310, MATCH($C4333, Ingredients!$B$11:$B$310, 0)), "")))</f>
        <v/>
      </c>
      <c r="AL4333" s="79" t="str">
        <f>IF($C4333="", "", IF(IFERROR(INDEX(Ingredients!H$11:H$310, MATCH($C4333, Ingredients!$B$11:$B$310, 0)), "")="", "", IFERROR(INDEX(Ingredients!H$11:H$310, MATCH($C4333, Ingredients!$B$11:$B$310, 0)), "")))</f>
        <v/>
      </c>
      <c r="AN4333" s="83" t="str">
        <f t="shared" si="1010"/>
        <v/>
      </c>
      <c r="AP4333" s="114" t="str">
        <f t="shared" si="1020"/>
        <v/>
      </c>
      <c r="AR4333" s="117" t="str">
        <f>IF($C4333="", "", IF(IFERROR(INDEX(Ingredients!$AI$11:$AI$310, MATCH($C4333, Ingredients!$B$11:$B$310, 0)), "")="", "", IFERROR(INDEX(Ingredients!$AI$11:$AI$310, MATCH($C4333, Ingredients!$B$11:$B$310, 0)), "")))</f>
        <v/>
      </c>
      <c r="AT4333" s="120" t="str">
        <f t="shared" si="1021"/>
        <v/>
      </c>
      <c r="AV4333" s="90" t="str">
        <f t="shared" si="1011"/>
        <v/>
      </c>
      <c r="AX4333" s="90" t="str">
        <f>IF($AV4333="", "", COUNTIF($AV$11:$AV$5010, "&lt;"&amp;$AV4333)+1+COUNTIF($AV$11:$AV4333, $AV4333)-1)</f>
        <v/>
      </c>
      <c r="AZ4333" s="111" t="str">
        <f>IF($B4333="", "", SUMIF('Shopping List'!$AV$11:$AV$25, $B4333, 'Shopping List'!$BN$11:$BN$25))</f>
        <v/>
      </c>
      <c r="BB4333" s="117" t="str">
        <f t="shared" si="1022"/>
        <v/>
      </c>
    </row>
    <row r="4334" spans="1:54" x14ac:dyDescent="0.25">
      <c r="A4334" s="4"/>
      <c r="B4334" s="37"/>
      <c r="C4334" s="124"/>
      <c r="D4334" s="39"/>
      <c r="E4334" s="125"/>
      <c r="F4334" s="48"/>
      <c r="G4334" s="4"/>
      <c r="H4334" s="4"/>
      <c r="I4334" s="95" t="str">
        <f>IF($C4334="", "", IF(IFERROR(INDEX(Ingredients!$C$11:$C$310, MATCH($C4334, Ingredients!$B$11:$B$310, 0)), "")="", "", IFERROR(INDEX(Ingredients!$C$11:$C$310, MATCH($C4334, Ingredients!$B$11:$B$310, 0)), "")))</f>
        <v/>
      </c>
      <c r="J4334" s="73" t="str">
        <f>IF($B4334="", "", IF(IFERROR(INDEX(Meals!$C$11:$C$260, MATCH($B4334, Meals!$B$11:$B$260, 0)), "")="", "", IFERROR(INDEX(Meals!$C$11:$C$260, MATCH($B4334, Meals!$B$11:$B$260, 0)), "")))</f>
        <v/>
      </c>
      <c r="K4334" s="4"/>
      <c r="L4334" s="72" t="str">
        <f t="shared" si="1012"/>
        <v/>
      </c>
      <c r="M4334" s="73" t="str">
        <f t="shared" si="1013"/>
        <v/>
      </c>
      <c r="N4334" s="4"/>
      <c r="O4334" s="78" t="str">
        <f t="shared" si="1014"/>
        <v/>
      </c>
      <c r="P4334" s="79" t="str">
        <f t="shared" si="1015"/>
        <v/>
      </c>
      <c r="Q4334" s="4"/>
      <c r="R4334" s="90" t="str">
        <f t="shared" si="1016"/>
        <v/>
      </c>
      <c r="S4334" s="4"/>
      <c r="Y4334" s="18" t="str">
        <f t="shared" si="1017"/>
        <v/>
      </c>
      <c r="AA4334" s="18" t="str">
        <f t="shared" si="1008"/>
        <v/>
      </c>
      <c r="AB4334" s="18" t="str">
        <f t="shared" si="1009"/>
        <v/>
      </c>
      <c r="AC4334" s="18" t="str">
        <f t="shared" si="1018"/>
        <v/>
      </c>
      <c r="AD4334" s="18" t="str">
        <f t="shared" si="1018"/>
        <v/>
      </c>
      <c r="AE4334" s="18" t="str">
        <f t="shared" si="1019"/>
        <v/>
      </c>
      <c r="AG4334" s="95" t="str">
        <f>IF($C4334="", "", IF(IFERROR(INDEX(Ingredients!C$11:C$310, MATCH($C4334, Ingredients!$B$11:$B$310, 0)), "")="", "", IFERROR(INDEX(Ingredients!C$11:C$310, MATCH($C4334, Ingredients!$B$11:$B$310, 0)), "")))</f>
        <v/>
      </c>
      <c r="AH4334" s="105" t="str">
        <f>IF($C4334="", "", IF(IFERROR(INDEX(Ingredients!D$11:D$310, MATCH($C4334, Ingredients!$B$11:$B$310, 0)), "")="", "", IFERROR(INDEX(Ingredients!D$11:D$310, MATCH($C4334, Ingredients!$B$11:$B$310, 0)), "")))</f>
        <v/>
      </c>
      <c r="AI4334" s="106" t="str">
        <f>IF($C4334="", "", IF(IFERROR(INDEX(Ingredients!E$11:E$310, MATCH($C4334, Ingredients!$B$11:$B$310, 0)), "")="", "", IFERROR(INDEX(Ingredients!E$11:E$310, MATCH($C4334, Ingredients!$B$11:$B$310, 0)), "")))</f>
        <v/>
      </c>
      <c r="AJ4334" s="108" t="str">
        <f>IF($C4334="", "", IF(IFERROR(INDEX(Ingredients!F$11:F$310, MATCH($C4334, Ingredients!$B$11:$B$310, 0)), "")="", "", IFERROR(INDEX(Ingredients!F$11:F$310, MATCH($C4334, Ingredients!$B$11:$B$310, 0)), "")))</f>
        <v/>
      </c>
      <c r="AK4334" s="106" t="str">
        <f>IF($C4334="", "", IF(IFERROR(INDEX(Ingredients!G$11:G$310, MATCH($C4334, Ingredients!$B$11:$B$310, 0)), "")="", "", IFERROR(INDEX(Ingredients!G$11:G$310, MATCH($C4334, Ingredients!$B$11:$B$310, 0)), "")))</f>
        <v/>
      </c>
      <c r="AL4334" s="79" t="str">
        <f>IF($C4334="", "", IF(IFERROR(INDEX(Ingredients!H$11:H$310, MATCH($C4334, Ingredients!$B$11:$B$310, 0)), "")="", "", IFERROR(INDEX(Ingredients!H$11:H$310, MATCH($C4334, Ingredients!$B$11:$B$310, 0)), "")))</f>
        <v/>
      </c>
      <c r="AN4334" s="83" t="str">
        <f t="shared" si="1010"/>
        <v/>
      </c>
      <c r="AP4334" s="114" t="str">
        <f t="shared" si="1020"/>
        <v/>
      </c>
      <c r="AR4334" s="117" t="str">
        <f>IF($C4334="", "", IF(IFERROR(INDEX(Ingredients!$AI$11:$AI$310, MATCH($C4334, Ingredients!$B$11:$B$310, 0)), "")="", "", IFERROR(INDEX(Ingredients!$AI$11:$AI$310, MATCH($C4334, Ingredients!$B$11:$B$310, 0)), "")))</f>
        <v/>
      </c>
      <c r="AT4334" s="120" t="str">
        <f t="shared" si="1021"/>
        <v/>
      </c>
      <c r="AV4334" s="90" t="str">
        <f t="shared" si="1011"/>
        <v/>
      </c>
      <c r="AX4334" s="90" t="str">
        <f>IF($AV4334="", "", COUNTIF($AV$11:$AV$5010, "&lt;"&amp;$AV4334)+1+COUNTIF($AV$11:$AV4334, $AV4334)-1)</f>
        <v/>
      </c>
      <c r="AZ4334" s="111" t="str">
        <f>IF($B4334="", "", SUMIF('Shopping List'!$AV$11:$AV$25, $B4334, 'Shopping List'!$BN$11:$BN$25))</f>
        <v/>
      </c>
      <c r="BB4334" s="117" t="str">
        <f t="shared" si="1022"/>
        <v/>
      </c>
    </row>
    <row r="4335" spans="1:54" x14ac:dyDescent="0.25">
      <c r="A4335" s="4"/>
      <c r="B4335" s="37"/>
      <c r="C4335" s="124"/>
      <c r="D4335" s="39"/>
      <c r="E4335" s="125"/>
      <c r="F4335" s="48"/>
      <c r="G4335" s="4"/>
      <c r="H4335" s="4"/>
      <c r="I4335" s="95" t="str">
        <f>IF($C4335="", "", IF(IFERROR(INDEX(Ingredients!$C$11:$C$310, MATCH($C4335, Ingredients!$B$11:$B$310, 0)), "")="", "", IFERROR(INDEX(Ingredients!$C$11:$C$310, MATCH($C4335, Ingredients!$B$11:$B$310, 0)), "")))</f>
        <v/>
      </c>
      <c r="J4335" s="73" t="str">
        <f>IF($B4335="", "", IF(IFERROR(INDEX(Meals!$C$11:$C$260, MATCH($B4335, Meals!$B$11:$B$260, 0)), "")="", "", IFERROR(INDEX(Meals!$C$11:$C$260, MATCH($B4335, Meals!$B$11:$B$260, 0)), "")))</f>
        <v/>
      </c>
      <c r="K4335" s="4"/>
      <c r="L4335" s="72" t="str">
        <f t="shared" si="1012"/>
        <v/>
      </c>
      <c r="M4335" s="73" t="str">
        <f t="shared" si="1013"/>
        <v/>
      </c>
      <c r="N4335" s="4"/>
      <c r="O4335" s="78" t="str">
        <f t="shared" si="1014"/>
        <v/>
      </c>
      <c r="P4335" s="79" t="str">
        <f t="shared" si="1015"/>
        <v/>
      </c>
      <c r="Q4335" s="4"/>
      <c r="R4335" s="90" t="str">
        <f t="shared" si="1016"/>
        <v/>
      </c>
      <c r="S4335" s="4"/>
      <c r="Y4335" s="18" t="str">
        <f t="shared" si="1017"/>
        <v/>
      </c>
      <c r="AA4335" s="18" t="str">
        <f t="shared" si="1008"/>
        <v/>
      </c>
      <c r="AB4335" s="18" t="str">
        <f t="shared" si="1009"/>
        <v/>
      </c>
      <c r="AC4335" s="18" t="str">
        <f t="shared" si="1018"/>
        <v/>
      </c>
      <c r="AD4335" s="18" t="str">
        <f t="shared" si="1018"/>
        <v/>
      </c>
      <c r="AE4335" s="18" t="str">
        <f t="shared" si="1019"/>
        <v/>
      </c>
      <c r="AG4335" s="95" t="str">
        <f>IF($C4335="", "", IF(IFERROR(INDEX(Ingredients!C$11:C$310, MATCH($C4335, Ingredients!$B$11:$B$310, 0)), "")="", "", IFERROR(INDEX(Ingredients!C$11:C$310, MATCH($C4335, Ingredients!$B$11:$B$310, 0)), "")))</f>
        <v/>
      </c>
      <c r="AH4335" s="105" t="str">
        <f>IF($C4335="", "", IF(IFERROR(INDEX(Ingredients!D$11:D$310, MATCH($C4335, Ingredients!$B$11:$B$310, 0)), "")="", "", IFERROR(INDEX(Ingredients!D$11:D$310, MATCH($C4335, Ingredients!$B$11:$B$310, 0)), "")))</f>
        <v/>
      </c>
      <c r="AI4335" s="106" t="str">
        <f>IF($C4335="", "", IF(IFERROR(INDEX(Ingredients!E$11:E$310, MATCH($C4335, Ingredients!$B$11:$B$310, 0)), "")="", "", IFERROR(INDEX(Ingredients!E$11:E$310, MATCH($C4335, Ingredients!$B$11:$B$310, 0)), "")))</f>
        <v/>
      </c>
      <c r="AJ4335" s="108" t="str">
        <f>IF($C4335="", "", IF(IFERROR(INDEX(Ingredients!F$11:F$310, MATCH($C4335, Ingredients!$B$11:$B$310, 0)), "")="", "", IFERROR(INDEX(Ingredients!F$11:F$310, MATCH($C4335, Ingredients!$B$11:$B$310, 0)), "")))</f>
        <v/>
      </c>
      <c r="AK4335" s="106" t="str">
        <f>IF($C4335="", "", IF(IFERROR(INDEX(Ingredients!G$11:G$310, MATCH($C4335, Ingredients!$B$11:$B$310, 0)), "")="", "", IFERROR(INDEX(Ingredients!G$11:G$310, MATCH($C4335, Ingredients!$B$11:$B$310, 0)), "")))</f>
        <v/>
      </c>
      <c r="AL4335" s="79" t="str">
        <f>IF($C4335="", "", IF(IFERROR(INDEX(Ingredients!H$11:H$310, MATCH($C4335, Ingredients!$B$11:$B$310, 0)), "")="", "", IFERROR(INDEX(Ingredients!H$11:H$310, MATCH($C4335, Ingredients!$B$11:$B$310, 0)), "")))</f>
        <v/>
      </c>
      <c r="AN4335" s="83" t="str">
        <f t="shared" si="1010"/>
        <v/>
      </c>
      <c r="AP4335" s="114" t="str">
        <f t="shared" si="1020"/>
        <v/>
      </c>
      <c r="AR4335" s="117" t="str">
        <f>IF($C4335="", "", IF(IFERROR(INDEX(Ingredients!$AI$11:$AI$310, MATCH($C4335, Ingredients!$B$11:$B$310, 0)), "")="", "", IFERROR(INDEX(Ingredients!$AI$11:$AI$310, MATCH($C4335, Ingredients!$B$11:$B$310, 0)), "")))</f>
        <v/>
      </c>
      <c r="AT4335" s="120" t="str">
        <f t="shared" si="1021"/>
        <v/>
      </c>
      <c r="AV4335" s="90" t="str">
        <f t="shared" si="1011"/>
        <v/>
      </c>
      <c r="AX4335" s="90" t="str">
        <f>IF($AV4335="", "", COUNTIF($AV$11:$AV$5010, "&lt;"&amp;$AV4335)+1+COUNTIF($AV$11:$AV4335, $AV4335)-1)</f>
        <v/>
      </c>
      <c r="AZ4335" s="111" t="str">
        <f>IF($B4335="", "", SUMIF('Shopping List'!$AV$11:$AV$25, $B4335, 'Shopping List'!$BN$11:$BN$25))</f>
        <v/>
      </c>
      <c r="BB4335" s="117" t="str">
        <f t="shared" si="1022"/>
        <v/>
      </c>
    </row>
    <row r="4336" spans="1:54" x14ac:dyDescent="0.25">
      <c r="A4336" s="4"/>
      <c r="B4336" s="37"/>
      <c r="C4336" s="124"/>
      <c r="D4336" s="39"/>
      <c r="E4336" s="125"/>
      <c r="F4336" s="48"/>
      <c r="G4336" s="4"/>
      <c r="H4336" s="4"/>
      <c r="I4336" s="95" t="str">
        <f>IF($C4336="", "", IF(IFERROR(INDEX(Ingredients!$C$11:$C$310, MATCH($C4336, Ingredients!$B$11:$B$310, 0)), "")="", "", IFERROR(INDEX(Ingredients!$C$11:$C$310, MATCH($C4336, Ingredients!$B$11:$B$310, 0)), "")))</f>
        <v/>
      </c>
      <c r="J4336" s="73" t="str">
        <f>IF($B4336="", "", IF(IFERROR(INDEX(Meals!$C$11:$C$260, MATCH($B4336, Meals!$B$11:$B$260, 0)), "")="", "", IFERROR(INDEX(Meals!$C$11:$C$260, MATCH($B4336, Meals!$B$11:$B$260, 0)), "")))</f>
        <v/>
      </c>
      <c r="K4336" s="4"/>
      <c r="L4336" s="72" t="str">
        <f t="shared" si="1012"/>
        <v/>
      </c>
      <c r="M4336" s="73" t="str">
        <f t="shared" si="1013"/>
        <v/>
      </c>
      <c r="N4336" s="4"/>
      <c r="O4336" s="78" t="str">
        <f t="shared" si="1014"/>
        <v/>
      </c>
      <c r="P4336" s="79" t="str">
        <f t="shared" si="1015"/>
        <v/>
      </c>
      <c r="Q4336" s="4"/>
      <c r="R4336" s="90" t="str">
        <f t="shared" si="1016"/>
        <v/>
      </c>
      <c r="S4336" s="4"/>
      <c r="Y4336" s="18" t="str">
        <f t="shared" si="1017"/>
        <v/>
      </c>
      <c r="AA4336" s="18" t="str">
        <f t="shared" si="1008"/>
        <v/>
      </c>
      <c r="AB4336" s="18" t="str">
        <f t="shared" si="1009"/>
        <v/>
      </c>
      <c r="AC4336" s="18" t="str">
        <f t="shared" si="1018"/>
        <v/>
      </c>
      <c r="AD4336" s="18" t="str">
        <f t="shared" si="1018"/>
        <v/>
      </c>
      <c r="AE4336" s="18" t="str">
        <f t="shared" si="1019"/>
        <v/>
      </c>
      <c r="AG4336" s="95" t="str">
        <f>IF($C4336="", "", IF(IFERROR(INDEX(Ingredients!C$11:C$310, MATCH($C4336, Ingredients!$B$11:$B$310, 0)), "")="", "", IFERROR(INDEX(Ingredients!C$11:C$310, MATCH($C4336, Ingredients!$B$11:$B$310, 0)), "")))</f>
        <v/>
      </c>
      <c r="AH4336" s="105" t="str">
        <f>IF($C4336="", "", IF(IFERROR(INDEX(Ingredients!D$11:D$310, MATCH($C4336, Ingredients!$B$11:$B$310, 0)), "")="", "", IFERROR(INDEX(Ingredients!D$11:D$310, MATCH($C4336, Ingredients!$B$11:$B$310, 0)), "")))</f>
        <v/>
      </c>
      <c r="AI4336" s="106" t="str">
        <f>IF($C4336="", "", IF(IFERROR(INDEX(Ingredients!E$11:E$310, MATCH($C4336, Ingredients!$B$11:$B$310, 0)), "")="", "", IFERROR(INDEX(Ingredients!E$11:E$310, MATCH($C4336, Ingredients!$B$11:$B$310, 0)), "")))</f>
        <v/>
      </c>
      <c r="AJ4336" s="108" t="str">
        <f>IF($C4336="", "", IF(IFERROR(INDEX(Ingredients!F$11:F$310, MATCH($C4336, Ingredients!$B$11:$B$310, 0)), "")="", "", IFERROR(INDEX(Ingredients!F$11:F$310, MATCH($C4336, Ingredients!$B$11:$B$310, 0)), "")))</f>
        <v/>
      </c>
      <c r="AK4336" s="106" t="str">
        <f>IF($C4336="", "", IF(IFERROR(INDEX(Ingredients!G$11:G$310, MATCH($C4336, Ingredients!$B$11:$B$310, 0)), "")="", "", IFERROR(INDEX(Ingredients!G$11:G$310, MATCH($C4336, Ingredients!$B$11:$B$310, 0)), "")))</f>
        <v/>
      </c>
      <c r="AL4336" s="79" t="str">
        <f>IF($C4336="", "", IF(IFERROR(INDEX(Ingredients!H$11:H$310, MATCH($C4336, Ingredients!$B$11:$B$310, 0)), "")="", "", IFERROR(INDEX(Ingredients!H$11:H$310, MATCH($C4336, Ingredients!$B$11:$B$310, 0)), "")))</f>
        <v/>
      </c>
      <c r="AN4336" s="83" t="str">
        <f t="shared" si="1010"/>
        <v/>
      </c>
      <c r="AP4336" s="114" t="str">
        <f t="shared" si="1020"/>
        <v/>
      </c>
      <c r="AR4336" s="117" t="str">
        <f>IF($C4336="", "", IF(IFERROR(INDEX(Ingredients!$AI$11:$AI$310, MATCH($C4336, Ingredients!$B$11:$B$310, 0)), "")="", "", IFERROR(INDEX(Ingredients!$AI$11:$AI$310, MATCH($C4336, Ingredients!$B$11:$B$310, 0)), "")))</f>
        <v/>
      </c>
      <c r="AT4336" s="120" t="str">
        <f t="shared" si="1021"/>
        <v/>
      </c>
      <c r="AV4336" s="90" t="str">
        <f t="shared" si="1011"/>
        <v/>
      </c>
      <c r="AX4336" s="90" t="str">
        <f>IF($AV4336="", "", COUNTIF($AV$11:$AV$5010, "&lt;"&amp;$AV4336)+1+COUNTIF($AV$11:$AV4336, $AV4336)-1)</f>
        <v/>
      </c>
      <c r="AZ4336" s="111" t="str">
        <f>IF($B4336="", "", SUMIF('Shopping List'!$AV$11:$AV$25, $B4336, 'Shopping List'!$BN$11:$BN$25))</f>
        <v/>
      </c>
      <c r="BB4336" s="117" t="str">
        <f t="shared" si="1022"/>
        <v/>
      </c>
    </row>
    <row r="4337" spans="1:54" x14ac:dyDescent="0.25">
      <c r="A4337" s="4"/>
      <c r="B4337" s="37"/>
      <c r="C4337" s="124"/>
      <c r="D4337" s="39"/>
      <c r="E4337" s="125"/>
      <c r="F4337" s="48"/>
      <c r="G4337" s="4"/>
      <c r="H4337" s="4"/>
      <c r="I4337" s="95" t="str">
        <f>IF($C4337="", "", IF(IFERROR(INDEX(Ingredients!$C$11:$C$310, MATCH($C4337, Ingredients!$B$11:$B$310, 0)), "")="", "", IFERROR(INDEX(Ingredients!$C$11:$C$310, MATCH($C4337, Ingredients!$B$11:$B$310, 0)), "")))</f>
        <v/>
      </c>
      <c r="J4337" s="73" t="str">
        <f>IF($B4337="", "", IF(IFERROR(INDEX(Meals!$C$11:$C$260, MATCH($B4337, Meals!$B$11:$B$260, 0)), "")="", "", IFERROR(INDEX(Meals!$C$11:$C$260, MATCH($B4337, Meals!$B$11:$B$260, 0)), "")))</f>
        <v/>
      </c>
      <c r="K4337" s="4"/>
      <c r="L4337" s="72" t="str">
        <f t="shared" si="1012"/>
        <v/>
      </c>
      <c r="M4337" s="73" t="str">
        <f t="shared" si="1013"/>
        <v/>
      </c>
      <c r="N4337" s="4"/>
      <c r="O4337" s="78" t="str">
        <f t="shared" si="1014"/>
        <v/>
      </c>
      <c r="P4337" s="79" t="str">
        <f t="shared" si="1015"/>
        <v/>
      </c>
      <c r="Q4337" s="4"/>
      <c r="R4337" s="90" t="str">
        <f t="shared" si="1016"/>
        <v/>
      </c>
      <c r="S4337" s="4"/>
      <c r="Y4337" s="18" t="str">
        <f t="shared" si="1017"/>
        <v/>
      </c>
      <c r="AA4337" s="18" t="str">
        <f t="shared" si="1008"/>
        <v/>
      </c>
      <c r="AB4337" s="18" t="str">
        <f t="shared" si="1009"/>
        <v/>
      </c>
      <c r="AC4337" s="18" t="str">
        <f t="shared" si="1018"/>
        <v/>
      </c>
      <c r="AD4337" s="18" t="str">
        <f t="shared" si="1018"/>
        <v/>
      </c>
      <c r="AE4337" s="18" t="str">
        <f t="shared" si="1019"/>
        <v/>
      </c>
      <c r="AG4337" s="95" t="str">
        <f>IF($C4337="", "", IF(IFERROR(INDEX(Ingredients!C$11:C$310, MATCH($C4337, Ingredients!$B$11:$B$310, 0)), "")="", "", IFERROR(INDEX(Ingredients!C$11:C$310, MATCH($C4337, Ingredients!$B$11:$B$310, 0)), "")))</f>
        <v/>
      </c>
      <c r="AH4337" s="105" t="str">
        <f>IF($C4337="", "", IF(IFERROR(INDEX(Ingredients!D$11:D$310, MATCH($C4337, Ingredients!$B$11:$B$310, 0)), "")="", "", IFERROR(INDEX(Ingredients!D$11:D$310, MATCH($C4337, Ingredients!$B$11:$B$310, 0)), "")))</f>
        <v/>
      </c>
      <c r="AI4337" s="106" t="str">
        <f>IF($C4337="", "", IF(IFERROR(INDEX(Ingredients!E$11:E$310, MATCH($C4337, Ingredients!$B$11:$B$310, 0)), "")="", "", IFERROR(INDEX(Ingredients!E$11:E$310, MATCH($C4337, Ingredients!$B$11:$B$310, 0)), "")))</f>
        <v/>
      </c>
      <c r="AJ4337" s="108" t="str">
        <f>IF($C4337="", "", IF(IFERROR(INDEX(Ingredients!F$11:F$310, MATCH($C4337, Ingredients!$B$11:$B$310, 0)), "")="", "", IFERROR(INDEX(Ingredients!F$11:F$310, MATCH($C4337, Ingredients!$B$11:$B$310, 0)), "")))</f>
        <v/>
      </c>
      <c r="AK4337" s="106" t="str">
        <f>IF($C4337="", "", IF(IFERROR(INDEX(Ingredients!G$11:G$310, MATCH($C4337, Ingredients!$B$11:$B$310, 0)), "")="", "", IFERROR(INDEX(Ingredients!G$11:G$310, MATCH($C4337, Ingredients!$B$11:$B$310, 0)), "")))</f>
        <v/>
      </c>
      <c r="AL4337" s="79" t="str">
        <f>IF($C4337="", "", IF(IFERROR(INDEX(Ingredients!H$11:H$310, MATCH($C4337, Ingredients!$B$11:$B$310, 0)), "")="", "", IFERROR(INDEX(Ingredients!H$11:H$310, MATCH($C4337, Ingredients!$B$11:$B$310, 0)), "")))</f>
        <v/>
      </c>
      <c r="AN4337" s="83" t="str">
        <f t="shared" si="1010"/>
        <v/>
      </c>
      <c r="AP4337" s="114" t="str">
        <f t="shared" si="1020"/>
        <v/>
      </c>
      <c r="AR4337" s="117" t="str">
        <f>IF($C4337="", "", IF(IFERROR(INDEX(Ingredients!$AI$11:$AI$310, MATCH($C4337, Ingredients!$B$11:$B$310, 0)), "")="", "", IFERROR(INDEX(Ingredients!$AI$11:$AI$310, MATCH($C4337, Ingredients!$B$11:$B$310, 0)), "")))</f>
        <v/>
      </c>
      <c r="AT4337" s="120" t="str">
        <f t="shared" si="1021"/>
        <v/>
      </c>
      <c r="AV4337" s="90" t="str">
        <f t="shared" si="1011"/>
        <v/>
      </c>
      <c r="AX4337" s="90" t="str">
        <f>IF($AV4337="", "", COUNTIF($AV$11:$AV$5010, "&lt;"&amp;$AV4337)+1+COUNTIF($AV$11:$AV4337, $AV4337)-1)</f>
        <v/>
      </c>
      <c r="AZ4337" s="111" t="str">
        <f>IF($B4337="", "", SUMIF('Shopping List'!$AV$11:$AV$25, $B4337, 'Shopping List'!$BN$11:$BN$25))</f>
        <v/>
      </c>
      <c r="BB4337" s="117" t="str">
        <f t="shared" si="1022"/>
        <v/>
      </c>
    </row>
    <row r="4338" spans="1:54" x14ac:dyDescent="0.25">
      <c r="A4338" s="4"/>
      <c r="B4338" s="37"/>
      <c r="C4338" s="124"/>
      <c r="D4338" s="39"/>
      <c r="E4338" s="125"/>
      <c r="F4338" s="48"/>
      <c r="G4338" s="4"/>
      <c r="H4338" s="4"/>
      <c r="I4338" s="95" t="str">
        <f>IF($C4338="", "", IF(IFERROR(INDEX(Ingredients!$C$11:$C$310, MATCH($C4338, Ingredients!$B$11:$B$310, 0)), "")="", "", IFERROR(INDEX(Ingredients!$C$11:$C$310, MATCH($C4338, Ingredients!$B$11:$B$310, 0)), "")))</f>
        <v/>
      </c>
      <c r="J4338" s="73" t="str">
        <f>IF($B4338="", "", IF(IFERROR(INDEX(Meals!$C$11:$C$260, MATCH($B4338, Meals!$B$11:$B$260, 0)), "")="", "", IFERROR(INDEX(Meals!$C$11:$C$260, MATCH($B4338, Meals!$B$11:$B$260, 0)), "")))</f>
        <v/>
      </c>
      <c r="K4338" s="4"/>
      <c r="L4338" s="72" t="str">
        <f t="shared" si="1012"/>
        <v/>
      </c>
      <c r="M4338" s="73" t="str">
        <f t="shared" si="1013"/>
        <v/>
      </c>
      <c r="N4338" s="4"/>
      <c r="O4338" s="78" t="str">
        <f t="shared" si="1014"/>
        <v/>
      </c>
      <c r="P4338" s="79" t="str">
        <f t="shared" si="1015"/>
        <v/>
      </c>
      <c r="Q4338" s="4"/>
      <c r="R4338" s="90" t="str">
        <f t="shared" si="1016"/>
        <v/>
      </c>
      <c r="S4338" s="4"/>
      <c r="Y4338" s="18" t="str">
        <f t="shared" si="1017"/>
        <v/>
      </c>
      <c r="AA4338" s="18" t="str">
        <f t="shared" si="1008"/>
        <v/>
      </c>
      <c r="AB4338" s="18" t="str">
        <f t="shared" si="1009"/>
        <v/>
      </c>
      <c r="AC4338" s="18" t="str">
        <f t="shared" si="1018"/>
        <v/>
      </c>
      <c r="AD4338" s="18" t="str">
        <f t="shared" si="1018"/>
        <v/>
      </c>
      <c r="AE4338" s="18" t="str">
        <f t="shared" si="1019"/>
        <v/>
      </c>
      <c r="AG4338" s="95" t="str">
        <f>IF($C4338="", "", IF(IFERROR(INDEX(Ingredients!C$11:C$310, MATCH($C4338, Ingredients!$B$11:$B$310, 0)), "")="", "", IFERROR(INDEX(Ingredients!C$11:C$310, MATCH($C4338, Ingredients!$B$11:$B$310, 0)), "")))</f>
        <v/>
      </c>
      <c r="AH4338" s="105" t="str">
        <f>IF($C4338="", "", IF(IFERROR(INDEX(Ingredients!D$11:D$310, MATCH($C4338, Ingredients!$B$11:$B$310, 0)), "")="", "", IFERROR(INDEX(Ingredients!D$11:D$310, MATCH($C4338, Ingredients!$B$11:$B$310, 0)), "")))</f>
        <v/>
      </c>
      <c r="AI4338" s="106" t="str">
        <f>IF($C4338="", "", IF(IFERROR(INDEX(Ingredients!E$11:E$310, MATCH($C4338, Ingredients!$B$11:$B$310, 0)), "")="", "", IFERROR(INDEX(Ingredients!E$11:E$310, MATCH($C4338, Ingredients!$B$11:$B$310, 0)), "")))</f>
        <v/>
      </c>
      <c r="AJ4338" s="108" t="str">
        <f>IF($C4338="", "", IF(IFERROR(INDEX(Ingredients!F$11:F$310, MATCH($C4338, Ingredients!$B$11:$B$310, 0)), "")="", "", IFERROR(INDEX(Ingredients!F$11:F$310, MATCH($C4338, Ingredients!$B$11:$B$310, 0)), "")))</f>
        <v/>
      </c>
      <c r="AK4338" s="106" t="str">
        <f>IF($C4338="", "", IF(IFERROR(INDEX(Ingredients!G$11:G$310, MATCH($C4338, Ingredients!$B$11:$B$310, 0)), "")="", "", IFERROR(INDEX(Ingredients!G$11:G$310, MATCH($C4338, Ingredients!$B$11:$B$310, 0)), "")))</f>
        <v/>
      </c>
      <c r="AL4338" s="79" t="str">
        <f>IF($C4338="", "", IF(IFERROR(INDEX(Ingredients!H$11:H$310, MATCH($C4338, Ingredients!$B$11:$B$310, 0)), "")="", "", IFERROR(INDEX(Ingredients!H$11:H$310, MATCH($C4338, Ingredients!$B$11:$B$310, 0)), "")))</f>
        <v/>
      </c>
      <c r="AN4338" s="83" t="str">
        <f t="shared" si="1010"/>
        <v/>
      </c>
      <c r="AP4338" s="114" t="str">
        <f t="shared" si="1020"/>
        <v/>
      </c>
      <c r="AR4338" s="117" t="str">
        <f>IF($C4338="", "", IF(IFERROR(INDEX(Ingredients!$AI$11:$AI$310, MATCH($C4338, Ingredients!$B$11:$B$310, 0)), "")="", "", IFERROR(INDEX(Ingredients!$AI$11:$AI$310, MATCH($C4338, Ingredients!$B$11:$B$310, 0)), "")))</f>
        <v/>
      </c>
      <c r="AT4338" s="120" t="str">
        <f t="shared" si="1021"/>
        <v/>
      </c>
      <c r="AV4338" s="90" t="str">
        <f t="shared" si="1011"/>
        <v/>
      </c>
      <c r="AX4338" s="90" t="str">
        <f>IF($AV4338="", "", COUNTIF($AV$11:$AV$5010, "&lt;"&amp;$AV4338)+1+COUNTIF($AV$11:$AV4338, $AV4338)-1)</f>
        <v/>
      </c>
      <c r="AZ4338" s="111" t="str">
        <f>IF($B4338="", "", SUMIF('Shopping List'!$AV$11:$AV$25, $B4338, 'Shopping List'!$BN$11:$BN$25))</f>
        <v/>
      </c>
      <c r="BB4338" s="117" t="str">
        <f t="shared" si="1022"/>
        <v/>
      </c>
    </row>
    <row r="4339" spans="1:54" x14ac:dyDescent="0.25">
      <c r="A4339" s="4"/>
      <c r="B4339" s="37"/>
      <c r="C4339" s="124"/>
      <c r="D4339" s="39"/>
      <c r="E4339" s="125"/>
      <c r="F4339" s="48"/>
      <c r="G4339" s="4"/>
      <c r="H4339" s="4"/>
      <c r="I4339" s="95" t="str">
        <f>IF($C4339="", "", IF(IFERROR(INDEX(Ingredients!$C$11:$C$310, MATCH($C4339, Ingredients!$B$11:$B$310, 0)), "")="", "", IFERROR(INDEX(Ingredients!$C$11:$C$310, MATCH($C4339, Ingredients!$B$11:$B$310, 0)), "")))</f>
        <v/>
      </c>
      <c r="J4339" s="73" t="str">
        <f>IF($B4339="", "", IF(IFERROR(INDEX(Meals!$C$11:$C$260, MATCH($B4339, Meals!$B$11:$B$260, 0)), "")="", "", IFERROR(INDEX(Meals!$C$11:$C$260, MATCH($B4339, Meals!$B$11:$B$260, 0)), "")))</f>
        <v/>
      </c>
      <c r="K4339" s="4"/>
      <c r="L4339" s="72" t="str">
        <f t="shared" si="1012"/>
        <v/>
      </c>
      <c r="M4339" s="73" t="str">
        <f t="shared" si="1013"/>
        <v/>
      </c>
      <c r="N4339" s="4"/>
      <c r="O4339" s="78" t="str">
        <f t="shared" si="1014"/>
        <v/>
      </c>
      <c r="P4339" s="79" t="str">
        <f t="shared" si="1015"/>
        <v/>
      </c>
      <c r="Q4339" s="4"/>
      <c r="R4339" s="90" t="str">
        <f t="shared" si="1016"/>
        <v/>
      </c>
      <c r="S4339" s="4"/>
      <c r="Y4339" s="18" t="str">
        <f t="shared" si="1017"/>
        <v/>
      </c>
      <c r="AA4339" s="18" t="str">
        <f t="shared" si="1008"/>
        <v/>
      </c>
      <c r="AB4339" s="18" t="str">
        <f t="shared" si="1009"/>
        <v/>
      </c>
      <c r="AC4339" s="18" t="str">
        <f t="shared" si="1018"/>
        <v/>
      </c>
      <c r="AD4339" s="18" t="str">
        <f t="shared" si="1018"/>
        <v/>
      </c>
      <c r="AE4339" s="18" t="str">
        <f t="shared" si="1019"/>
        <v/>
      </c>
      <c r="AG4339" s="95" t="str">
        <f>IF($C4339="", "", IF(IFERROR(INDEX(Ingredients!C$11:C$310, MATCH($C4339, Ingredients!$B$11:$B$310, 0)), "")="", "", IFERROR(INDEX(Ingredients!C$11:C$310, MATCH($C4339, Ingredients!$B$11:$B$310, 0)), "")))</f>
        <v/>
      </c>
      <c r="AH4339" s="105" t="str">
        <f>IF($C4339="", "", IF(IFERROR(INDEX(Ingredients!D$11:D$310, MATCH($C4339, Ingredients!$B$11:$B$310, 0)), "")="", "", IFERROR(INDEX(Ingredients!D$11:D$310, MATCH($C4339, Ingredients!$B$11:$B$310, 0)), "")))</f>
        <v/>
      </c>
      <c r="AI4339" s="106" t="str">
        <f>IF($C4339="", "", IF(IFERROR(INDEX(Ingredients!E$11:E$310, MATCH($C4339, Ingredients!$B$11:$B$310, 0)), "")="", "", IFERROR(INDEX(Ingredients!E$11:E$310, MATCH($C4339, Ingredients!$B$11:$B$310, 0)), "")))</f>
        <v/>
      </c>
      <c r="AJ4339" s="108" t="str">
        <f>IF($C4339="", "", IF(IFERROR(INDEX(Ingredients!F$11:F$310, MATCH($C4339, Ingredients!$B$11:$B$310, 0)), "")="", "", IFERROR(INDEX(Ingredients!F$11:F$310, MATCH($C4339, Ingredients!$B$11:$B$310, 0)), "")))</f>
        <v/>
      </c>
      <c r="AK4339" s="106" t="str">
        <f>IF($C4339="", "", IF(IFERROR(INDEX(Ingredients!G$11:G$310, MATCH($C4339, Ingredients!$B$11:$B$310, 0)), "")="", "", IFERROR(INDEX(Ingredients!G$11:G$310, MATCH($C4339, Ingredients!$B$11:$B$310, 0)), "")))</f>
        <v/>
      </c>
      <c r="AL4339" s="79" t="str">
        <f>IF($C4339="", "", IF(IFERROR(INDEX(Ingredients!H$11:H$310, MATCH($C4339, Ingredients!$B$11:$B$310, 0)), "")="", "", IFERROR(INDEX(Ingredients!H$11:H$310, MATCH($C4339, Ingredients!$B$11:$B$310, 0)), "")))</f>
        <v/>
      </c>
      <c r="AN4339" s="83" t="str">
        <f t="shared" si="1010"/>
        <v/>
      </c>
      <c r="AP4339" s="114" t="str">
        <f t="shared" si="1020"/>
        <v/>
      </c>
      <c r="AR4339" s="117" t="str">
        <f>IF($C4339="", "", IF(IFERROR(INDEX(Ingredients!$AI$11:$AI$310, MATCH($C4339, Ingredients!$B$11:$B$310, 0)), "")="", "", IFERROR(INDEX(Ingredients!$AI$11:$AI$310, MATCH($C4339, Ingredients!$B$11:$B$310, 0)), "")))</f>
        <v/>
      </c>
      <c r="AT4339" s="120" t="str">
        <f t="shared" si="1021"/>
        <v/>
      </c>
      <c r="AV4339" s="90" t="str">
        <f t="shared" si="1011"/>
        <v/>
      </c>
      <c r="AX4339" s="90" t="str">
        <f>IF($AV4339="", "", COUNTIF($AV$11:$AV$5010, "&lt;"&amp;$AV4339)+1+COUNTIF($AV$11:$AV4339, $AV4339)-1)</f>
        <v/>
      </c>
      <c r="AZ4339" s="111" t="str">
        <f>IF($B4339="", "", SUMIF('Shopping List'!$AV$11:$AV$25, $B4339, 'Shopping List'!$BN$11:$BN$25))</f>
        <v/>
      </c>
      <c r="BB4339" s="117" t="str">
        <f t="shared" si="1022"/>
        <v/>
      </c>
    </row>
    <row r="4340" spans="1:54" x14ac:dyDescent="0.25">
      <c r="A4340" s="4"/>
      <c r="B4340" s="37"/>
      <c r="C4340" s="124"/>
      <c r="D4340" s="39"/>
      <c r="E4340" s="125"/>
      <c r="F4340" s="48"/>
      <c r="G4340" s="4"/>
      <c r="H4340" s="4"/>
      <c r="I4340" s="95" t="str">
        <f>IF($C4340="", "", IF(IFERROR(INDEX(Ingredients!$C$11:$C$310, MATCH($C4340, Ingredients!$B$11:$B$310, 0)), "")="", "", IFERROR(INDEX(Ingredients!$C$11:$C$310, MATCH($C4340, Ingredients!$B$11:$B$310, 0)), "")))</f>
        <v/>
      </c>
      <c r="J4340" s="73" t="str">
        <f>IF($B4340="", "", IF(IFERROR(INDEX(Meals!$C$11:$C$260, MATCH($B4340, Meals!$B$11:$B$260, 0)), "")="", "", IFERROR(INDEX(Meals!$C$11:$C$260, MATCH($B4340, Meals!$B$11:$B$260, 0)), "")))</f>
        <v/>
      </c>
      <c r="K4340" s="4"/>
      <c r="L4340" s="72" t="str">
        <f t="shared" si="1012"/>
        <v/>
      </c>
      <c r="M4340" s="73" t="str">
        <f t="shared" si="1013"/>
        <v/>
      </c>
      <c r="N4340" s="4"/>
      <c r="O4340" s="78" t="str">
        <f t="shared" si="1014"/>
        <v/>
      </c>
      <c r="P4340" s="79" t="str">
        <f t="shared" si="1015"/>
        <v/>
      </c>
      <c r="Q4340" s="4"/>
      <c r="R4340" s="90" t="str">
        <f t="shared" si="1016"/>
        <v/>
      </c>
      <c r="S4340" s="4"/>
      <c r="Y4340" s="18" t="str">
        <f t="shared" si="1017"/>
        <v/>
      </c>
      <c r="AA4340" s="18" t="str">
        <f t="shared" si="1008"/>
        <v/>
      </c>
      <c r="AB4340" s="18" t="str">
        <f t="shared" si="1009"/>
        <v/>
      </c>
      <c r="AC4340" s="18" t="str">
        <f t="shared" si="1018"/>
        <v/>
      </c>
      <c r="AD4340" s="18" t="str">
        <f t="shared" si="1018"/>
        <v/>
      </c>
      <c r="AE4340" s="18" t="str">
        <f t="shared" si="1019"/>
        <v/>
      </c>
      <c r="AG4340" s="95" t="str">
        <f>IF($C4340="", "", IF(IFERROR(INDEX(Ingredients!C$11:C$310, MATCH($C4340, Ingredients!$B$11:$B$310, 0)), "")="", "", IFERROR(INDEX(Ingredients!C$11:C$310, MATCH($C4340, Ingredients!$B$11:$B$310, 0)), "")))</f>
        <v/>
      </c>
      <c r="AH4340" s="105" t="str">
        <f>IF($C4340="", "", IF(IFERROR(INDEX(Ingredients!D$11:D$310, MATCH($C4340, Ingredients!$B$11:$B$310, 0)), "")="", "", IFERROR(INDEX(Ingredients!D$11:D$310, MATCH($C4340, Ingredients!$B$11:$B$310, 0)), "")))</f>
        <v/>
      </c>
      <c r="AI4340" s="106" t="str">
        <f>IF($C4340="", "", IF(IFERROR(INDEX(Ingredients!E$11:E$310, MATCH($C4340, Ingredients!$B$11:$B$310, 0)), "")="", "", IFERROR(INDEX(Ingredients!E$11:E$310, MATCH($C4340, Ingredients!$B$11:$B$310, 0)), "")))</f>
        <v/>
      </c>
      <c r="AJ4340" s="108" t="str">
        <f>IF($C4340="", "", IF(IFERROR(INDEX(Ingredients!F$11:F$310, MATCH($C4340, Ingredients!$B$11:$B$310, 0)), "")="", "", IFERROR(INDEX(Ingredients!F$11:F$310, MATCH($C4340, Ingredients!$B$11:$B$310, 0)), "")))</f>
        <v/>
      </c>
      <c r="AK4340" s="106" t="str">
        <f>IF($C4340="", "", IF(IFERROR(INDEX(Ingredients!G$11:G$310, MATCH($C4340, Ingredients!$B$11:$B$310, 0)), "")="", "", IFERROR(INDEX(Ingredients!G$11:G$310, MATCH($C4340, Ingredients!$B$11:$B$310, 0)), "")))</f>
        <v/>
      </c>
      <c r="AL4340" s="79" t="str">
        <f>IF($C4340="", "", IF(IFERROR(INDEX(Ingredients!H$11:H$310, MATCH($C4340, Ingredients!$B$11:$B$310, 0)), "")="", "", IFERROR(INDEX(Ingredients!H$11:H$310, MATCH($C4340, Ingredients!$B$11:$B$310, 0)), "")))</f>
        <v/>
      </c>
      <c r="AN4340" s="83" t="str">
        <f t="shared" si="1010"/>
        <v/>
      </c>
      <c r="AP4340" s="114" t="str">
        <f t="shared" si="1020"/>
        <v/>
      </c>
      <c r="AR4340" s="117" t="str">
        <f>IF($C4340="", "", IF(IFERROR(INDEX(Ingredients!$AI$11:$AI$310, MATCH($C4340, Ingredients!$B$11:$B$310, 0)), "")="", "", IFERROR(INDEX(Ingredients!$AI$11:$AI$310, MATCH($C4340, Ingredients!$B$11:$B$310, 0)), "")))</f>
        <v/>
      </c>
      <c r="AT4340" s="120" t="str">
        <f t="shared" si="1021"/>
        <v/>
      </c>
      <c r="AV4340" s="90" t="str">
        <f t="shared" si="1011"/>
        <v/>
      </c>
      <c r="AX4340" s="90" t="str">
        <f>IF($AV4340="", "", COUNTIF($AV$11:$AV$5010, "&lt;"&amp;$AV4340)+1+COUNTIF($AV$11:$AV4340, $AV4340)-1)</f>
        <v/>
      </c>
      <c r="AZ4340" s="111" t="str">
        <f>IF($B4340="", "", SUMIF('Shopping List'!$AV$11:$AV$25, $B4340, 'Shopping List'!$BN$11:$BN$25))</f>
        <v/>
      </c>
      <c r="BB4340" s="117" t="str">
        <f t="shared" si="1022"/>
        <v/>
      </c>
    </row>
    <row r="4341" spans="1:54" x14ac:dyDescent="0.25">
      <c r="A4341" s="4"/>
      <c r="B4341" s="37"/>
      <c r="C4341" s="124"/>
      <c r="D4341" s="39"/>
      <c r="E4341" s="125"/>
      <c r="F4341" s="48"/>
      <c r="G4341" s="4"/>
      <c r="H4341" s="4"/>
      <c r="I4341" s="95" t="str">
        <f>IF($C4341="", "", IF(IFERROR(INDEX(Ingredients!$C$11:$C$310, MATCH($C4341, Ingredients!$B$11:$B$310, 0)), "")="", "", IFERROR(INDEX(Ingredients!$C$11:$C$310, MATCH($C4341, Ingredients!$B$11:$B$310, 0)), "")))</f>
        <v/>
      </c>
      <c r="J4341" s="73" t="str">
        <f>IF($B4341="", "", IF(IFERROR(INDEX(Meals!$C$11:$C$260, MATCH($B4341, Meals!$B$11:$B$260, 0)), "")="", "", IFERROR(INDEX(Meals!$C$11:$C$260, MATCH($B4341, Meals!$B$11:$B$260, 0)), "")))</f>
        <v/>
      </c>
      <c r="K4341" s="4"/>
      <c r="L4341" s="72" t="str">
        <f t="shared" si="1012"/>
        <v/>
      </c>
      <c r="M4341" s="73" t="str">
        <f t="shared" si="1013"/>
        <v/>
      </c>
      <c r="N4341" s="4"/>
      <c r="O4341" s="78" t="str">
        <f t="shared" si="1014"/>
        <v/>
      </c>
      <c r="P4341" s="79" t="str">
        <f t="shared" si="1015"/>
        <v/>
      </c>
      <c r="Q4341" s="4"/>
      <c r="R4341" s="90" t="str">
        <f t="shared" si="1016"/>
        <v/>
      </c>
      <c r="S4341" s="4"/>
      <c r="Y4341" s="18" t="str">
        <f t="shared" si="1017"/>
        <v/>
      </c>
      <c r="AA4341" s="18" t="str">
        <f t="shared" si="1008"/>
        <v/>
      </c>
      <c r="AB4341" s="18" t="str">
        <f t="shared" si="1009"/>
        <v/>
      </c>
      <c r="AC4341" s="18" t="str">
        <f t="shared" si="1018"/>
        <v/>
      </c>
      <c r="AD4341" s="18" t="str">
        <f t="shared" si="1018"/>
        <v/>
      </c>
      <c r="AE4341" s="18" t="str">
        <f t="shared" si="1019"/>
        <v/>
      </c>
      <c r="AG4341" s="95" t="str">
        <f>IF($C4341="", "", IF(IFERROR(INDEX(Ingredients!C$11:C$310, MATCH($C4341, Ingredients!$B$11:$B$310, 0)), "")="", "", IFERROR(INDEX(Ingredients!C$11:C$310, MATCH($C4341, Ingredients!$B$11:$B$310, 0)), "")))</f>
        <v/>
      </c>
      <c r="AH4341" s="105" t="str">
        <f>IF($C4341="", "", IF(IFERROR(INDEX(Ingredients!D$11:D$310, MATCH($C4341, Ingredients!$B$11:$B$310, 0)), "")="", "", IFERROR(INDEX(Ingredients!D$11:D$310, MATCH($C4341, Ingredients!$B$11:$B$310, 0)), "")))</f>
        <v/>
      </c>
      <c r="AI4341" s="106" t="str">
        <f>IF($C4341="", "", IF(IFERROR(INDEX(Ingredients!E$11:E$310, MATCH($C4341, Ingredients!$B$11:$B$310, 0)), "")="", "", IFERROR(INDEX(Ingredients!E$11:E$310, MATCH($C4341, Ingredients!$B$11:$B$310, 0)), "")))</f>
        <v/>
      </c>
      <c r="AJ4341" s="108" t="str">
        <f>IF($C4341="", "", IF(IFERROR(INDEX(Ingredients!F$11:F$310, MATCH($C4341, Ingredients!$B$11:$B$310, 0)), "")="", "", IFERROR(INDEX(Ingredients!F$11:F$310, MATCH($C4341, Ingredients!$B$11:$B$310, 0)), "")))</f>
        <v/>
      </c>
      <c r="AK4341" s="106" t="str">
        <f>IF($C4341="", "", IF(IFERROR(INDEX(Ingredients!G$11:G$310, MATCH($C4341, Ingredients!$B$11:$B$310, 0)), "")="", "", IFERROR(INDEX(Ingredients!G$11:G$310, MATCH($C4341, Ingredients!$B$11:$B$310, 0)), "")))</f>
        <v/>
      </c>
      <c r="AL4341" s="79" t="str">
        <f>IF($C4341="", "", IF(IFERROR(INDEX(Ingredients!H$11:H$310, MATCH($C4341, Ingredients!$B$11:$B$310, 0)), "")="", "", IFERROR(INDEX(Ingredients!H$11:H$310, MATCH($C4341, Ingredients!$B$11:$B$310, 0)), "")))</f>
        <v/>
      </c>
      <c r="AN4341" s="83" t="str">
        <f t="shared" si="1010"/>
        <v/>
      </c>
      <c r="AP4341" s="114" t="str">
        <f t="shared" si="1020"/>
        <v/>
      </c>
      <c r="AR4341" s="117" t="str">
        <f>IF($C4341="", "", IF(IFERROR(INDEX(Ingredients!$AI$11:$AI$310, MATCH($C4341, Ingredients!$B$11:$B$310, 0)), "")="", "", IFERROR(INDEX(Ingredients!$AI$11:$AI$310, MATCH($C4341, Ingredients!$B$11:$B$310, 0)), "")))</f>
        <v/>
      </c>
      <c r="AT4341" s="120" t="str">
        <f t="shared" si="1021"/>
        <v/>
      </c>
      <c r="AV4341" s="90" t="str">
        <f t="shared" si="1011"/>
        <v/>
      </c>
      <c r="AX4341" s="90" t="str">
        <f>IF($AV4341="", "", COUNTIF($AV$11:$AV$5010, "&lt;"&amp;$AV4341)+1+COUNTIF($AV$11:$AV4341, $AV4341)-1)</f>
        <v/>
      </c>
      <c r="AZ4341" s="111" t="str">
        <f>IF($B4341="", "", SUMIF('Shopping List'!$AV$11:$AV$25, $B4341, 'Shopping List'!$BN$11:$BN$25))</f>
        <v/>
      </c>
      <c r="BB4341" s="117" t="str">
        <f t="shared" si="1022"/>
        <v/>
      </c>
    </row>
    <row r="4342" spans="1:54" x14ac:dyDescent="0.25">
      <c r="A4342" s="4"/>
      <c r="B4342" s="37"/>
      <c r="C4342" s="124"/>
      <c r="D4342" s="39"/>
      <c r="E4342" s="125"/>
      <c r="F4342" s="48"/>
      <c r="G4342" s="4"/>
      <c r="H4342" s="4"/>
      <c r="I4342" s="95" t="str">
        <f>IF($C4342="", "", IF(IFERROR(INDEX(Ingredients!$C$11:$C$310, MATCH($C4342, Ingredients!$B$11:$B$310, 0)), "")="", "", IFERROR(INDEX(Ingredients!$C$11:$C$310, MATCH($C4342, Ingredients!$B$11:$B$310, 0)), "")))</f>
        <v/>
      </c>
      <c r="J4342" s="73" t="str">
        <f>IF($B4342="", "", IF(IFERROR(INDEX(Meals!$C$11:$C$260, MATCH($B4342, Meals!$B$11:$B$260, 0)), "")="", "", IFERROR(INDEX(Meals!$C$11:$C$260, MATCH($B4342, Meals!$B$11:$B$260, 0)), "")))</f>
        <v/>
      </c>
      <c r="K4342" s="4"/>
      <c r="L4342" s="72" t="str">
        <f t="shared" si="1012"/>
        <v/>
      </c>
      <c r="M4342" s="73" t="str">
        <f t="shared" si="1013"/>
        <v/>
      </c>
      <c r="N4342" s="4"/>
      <c r="O4342" s="78" t="str">
        <f t="shared" si="1014"/>
        <v/>
      </c>
      <c r="P4342" s="79" t="str">
        <f t="shared" si="1015"/>
        <v/>
      </c>
      <c r="Q4342" s="4"/>
      <c r="R4342" s="90" t="str">
        <f t="shared" si="1016"/>
        <v/>
      </c>
      <c r="S4342" s="4"/>
      <c r="Y4342" s="18" t="str">
        <f t="shared" si="1017"/>
        <v/>
      </c>
      <c r="AA4342" s="18" t="str">
        <f t="shared" si="1008"/>
        <v/>
      </c>
      <c r="AB4342" s="18" t="str">
        <f t="shared" si="1009"/>
        <v/>
      </c>
      <c r="AC4342" s="18" t="str">
        <f t="shared" si="1018"/>
        <v/>
      </c>
      <c r="AD4342" s="18" t="str">
        <f t="shared" si="1018"/>
        <v/>
      </c>
      <c r="AE4342" s="18" t="str">
        <f t="shared" si="1019"/>
        <v/>
      </c>
      <c r="AG4342" s="95" t="str">
        <f>IF($C4342="", "", IF(IFERROR(INDEX(Ingredients!C$11:C$310, MATCH($C4342, Ingredients!$B$11:$B$310, 0)), "")="", "", IFERROR(INDEX(Ingredients!C$11:C$310, MATCH($C4342, Ingredients!$B$11:$B$310, 0)), "")))</f>
        <v/>
      </c>
      <c r="AH4342" s="105" t="str">
        <f>IF($C4342="", "", IF(IFERROR(INDEX(Ingredients!D$11:D$310, MATCH($C4342, Ingredients!$B$11:$B$310, 0)), "")="", "", IFERROR(INDEX(Ingredients!D$11:D$310, MATCH($C4342, Ingredients!$B$11:$B$310, 0)), "")))</f>
        <v/>
      </c>
      <c r="AI4342" s="106" t="str">
        <f>IF($C4342="", "", IF(IFERROR(INDEX(Ingredients!E$11:E$310, MATCH($C4342, Ingredients!$B$11:$B$310, 0)), "")="", "", IFERROR(INDEX(Ingredients!E$11:E$310, MATCH($C4342, Ingredients!$B$11:$B$310, 0)), "")))</f>
        <v/>
      </c>
      <c r="AJ4342" s="108" t="str">
        <f>IF($C4342="", "", IF(IFERROR(INDEX(Ingredients!F$11:F$310, MATCH($C4342, Ingredients!$B$11:$B$310, 0)), "")="", "", IFERROR(INDEX(Ingredients!F$11:F$310, MATCH($C4342, Ingredients!$B$11:$B$310, 0)), "")))</f>
        <v/>
      </c>
      <c r="AK4342" s="106" t="str">
        <f>IF($C4342="", "", IF(IFERROR(INDEX(Ingredients!G$11:G$310, MATCH($C4342, Ingredients!$B$11:$B$310, 0)), "")="", "", IFERROR(INDEX(Ingredients!G$11:G$310, MATCH($C4342, Ingredients!$B$11:$B$310, 0)), "")))</f>
        <v/>
      </c>
      <c r="AL4342" s="79" t="str">
        <f>IF($C4342="", "", IF(IFERROR(INDEX(Ingredients!H$11:H$310, MATCH($C4342, Ingredients!$B$11:$B$310, 0)), "")="", "", IFERROR(INDEX(Ingredients!H$11:H$310, MATCH($C4342, Ingredients!$B$11:$B$310, 0)), "")))</f>
        <v/>
      </c>
      <c r="AN4342" s="83" t="str">
        <f t="shared" si="1010"/>
        <v/>
      </c>
      <c r="AP4342" s="114" t="str">
        <f t="shared" si="1020"/>
        <v/>
      </c>
      <c r="AR4342" s="117" t="str">
        <f>IF($C4342="", "", IF(IFERROR(INDEX(Ingredients!$AI$11:$AI$310, MATCH($C4342, Ingredients!$B$11:$B$310, 0)), "")="", "", IFERROR(INDEX(Ingredients!$AI$11:$AI$310, MATCH($C4342, Ingredients!$B$11:$B$310, 0)), "")))</f>
        <v/>
      </c>
      <c r="AT4342" s="120" t="str">
        <f t="shared" si="1021"/>
        <v/>
      </c>
      <c r="AV4342" s="90" t="str">
        <f t="shared" si="1011"/>
        <v/>
      </c>
      <c r="AX4342" s="90" t="str">
        <f>IF($AV4342="", "", COUNTIF($AV$11:$AV$5010, "&lt;"&amp;$AV4342)+1+COUNTIF($AV$11:$AV4342, $AV4342)-1)</f>
        <v/>
      </c>
      <c r="AZ4342" s="111" t="str">
        <f>IF($B4342="", "", SUMIF('Shopping List'!$AV$11:$AV$25, $B4342, 'Shopping List'!$BN$11:$BN$25))</f>
        <v/>
      </c>
      <c r="BB4342" s="117" t="str">
        <f t="shared" si="1022"/>
        <v/>
      </c>
    </row>
    <row r="4343" spans="1:54" x14ac:dyDescent="0.25">
      <c r="A4343" s="4"/>
      <c r="B4343" s="37"/>
      <c r="C4343" s="124"/>
      <c r="D4343" s="39"/>
      <c r="E4343" s="125"/>
      <c r="F4343" s="48"/>
      <c r="G4343" s="4"/>
      <c r="H4343" s="4"/>
      <c r="I4343" s="95" t="str">
        <f>IF($C4343="", "", IF(IFERROR(INDEX(Ingredients!$C$11:$C$310, MATCH($C4343, Ingredients!$B$11:$B$310, 0)), "")="", "", IFERROR(INDEX(Ingredients!$C$11:$C$310, MATCH($C4343, Ingredients!$B$11:$B$310, 0)), "")))</f>
        <v/>
      </c>
      <c r="J4343" s="73" t="str">
        <f>IF($B4343="", "", IF(IFERROR(INDEX(Meals!$C$11:$C$260, MATCH($B4343, Meals!$B$11:$B$260, 0)), "")="", "", IFERROR(INDEX(Meals!$C$11:$C$260, MATCH($B4343, Meals!$B$11:$B$260, 0)), "")))</f>
        <v/>
      </c>
      <c r="K4343" s="4"/>
      <c r="L4343" s="72" t="str">
        <f t="shared" si="1012"/>
        <v/>
      </c>
      <c r="M4343" s="73" t="str">
        <f t="shared" si="1013"/>
        <v/>
      </c>
      <c r="N4343" s="4"/>
      <c r="O4343" s="78" t="str">
        <f t="shared" si="1014"/>
        <v/>
      </c>
      <c r="P4343" s="79" t="str">
        <f t="shared" si="1015"/>
        <v/>
      </c>
      <c r="Q4343" s="4"/>
      <c r="R4343" s="90" t="str">
        <f t="shared" si="1016"/>
        <v/>
      </c>
      <c r="S4343" s="4"/>
      <c r="Y4343" s="18" t="str">
        <f t="shared" si="1017"/>
        <v/>
      </c>
      <c r="AA4343" s="18" t="str">
        <f t="shared" si="1008"/>
        <v/>
      </c>
      <c r="AB4343" s="18" t="str">
        <f t="shared" si="1009"/>
        <v/>
      </c>
      <c r="AC4343" s="18" t="str">
        <f t="shared" si="1018"/>
        <v/>
      </c>
      <c r="AD4343" s="18" t="str">
        <f t="shared" si="1018"/>
        <v/>
      </c>
      <c r="AE4343" s="18" t="str">
        <f t="shared" si="1019"/>
        <v/>
      </c>
      <c r="AG4343" s="95" t="str">
        <f>IF($C4343="", "", IF(IFERROR(INDEX(Ingredients!C$11:C$310, MATCH($C4343, Ingredients!$B$11:$B$310, 0)), "")="", "", IFERROR(INDEX(Ingredients!C$11:C$310, MATCH($C4343, Ingredients!$B$11:$B$310, 0)), "")))</f>
        <v/>
      </c>
      <c r="AH4343" s="105" t="str">
        <f>IF($C4343="", "", IF(IFERROR(INDEX(Ingredients!D$11:D$310, MATCH($C4343, Ingredients!$B$11:$B$310, 0)), "")="", "", IFERROR(INDEX(Ingredients!D$11:D$310, MATCH($C4343, Ingredients!$B$11:$B$310, 0)), "")))</f>
        <v/>
      </c>
      <c r="AI4343" s="106" t="str">
        <f>IF($C4343="", "", IF(IFERROR(INDEX(Ingredients!E$11:E$310, MATCH($C4343, Ingredients!$B$11:$B$310, 0)), "")="", "", IFERROR(INDEX(Ingredients!E$11:E$310, MATCH($C4343, Ingredients!$B$11:$B$310, 0)), "")))</f>
        <v/>
      </c>
      <c r="AJ4343" s="108" t="str">
        <f>IF($C4343="", "", IF(IFERROR(INDEX(Ingredients!F$11:F$310, MATCH($C4343, Ingredients!$B$11:$B$310, 0)), "")="", "", IFERROR(INDEX(Ingredients!F$11:F$310, MATCH($C4343, Ingredients!$B$11:$B$310, 0)), "")))</f>
        <v/>
      </c>
      <c r="AK4343" s="106" t="str">
        <f>IF($C4343="", "", IF(IFERROR(INDEX(Ingredients!G$11:G$310, MATCH($C4343, Ingredients!$B$11:$B$310, 0)), "")="", "", IFERROR(INDEX(Ingredients!G$11:G$310, MATCH($C4343, Ingredients!$B$11:$B$310, 0)), "")))</f>
        <v/>
      </c>
      <c r="AL4343" s="79" t="str">
        <f>IF($C4343="", "", IF(IFERROR(INDEX(Ingredients!H$11:H$310, MATCH($C4343, Ingredients!$B$11:$B$310, 0)), "")="", "", IFERROR(INDEX(Ingredients!H$11:H$310, MATCH($C4343, Ingredients!$B$11:$B$310, 0)), "")))</f>
        <v/>
      </c>
      <c r="AN4343" s="83" t="str">
        <f t="shared" si="1010"/>
        <v/>
      </c>
      <c r="AP4343" s="114" t="str">
        <f t="shared" si="1020"/>
        <v/>
      </c>
      <c r="AR4343" s="117" t="str">
        <f>IF($C4343="", "", IF(IFERROR(INDEX(Ingredients!$AI$11:$AI$310, MATCH($C4343, Ingredients!$B$11:$B$310, 0)), "")="", "", IFERROR(INDEX(Ingredients!$AI$11:$AI$310, MATCH($C4343, Ingredients!$B$11:$B$310, 0)), "")))</f>
        <v/>
      </c>
      <c r="AT4343" s="120" t="str">
        <f t="shared" si="1021"/>
        <v/>
      </c>
      <c r="AV4343" s="90" t="str">
        <f t="shared" si="1011"/>
        <v/>
      </c>
      <c r="AX4343" s="90" t="str">
        <f>IF($AV4343="", "", COUNTIF($AV$11:$AV$5010, "&lt;"&amp;$AV4343)+1+COUNTIF($AV$11:$AV4343, $AV4343)-1)</f>
        <v/>
      </c>
      <c r="AZ4343" s="111" t="str">
        <f>IF($B4343="", "", SUMIF('Shopping List'!$AV$11:$AV$25, $B4343, 'Shopping List'!$BN$11:$BN$25))</f>
        <v/>
      </c>
      <c r="BB4343" s="117" t="str">
        <f t="shared" si="1022"/>
        <v/>
      </c>
    </row>
    <row r="4344" spans="1:54" x14ac:dyDescent="0.25">
      <c r="A4344" s="4"/>
      <c r="B4344" s="37"/>
      <c r="C4344" s="124"/>
      <c r="D4344" s="39"/>
      <c r="E4344" s="125"/>
      <c r="F4344" s="48"/>
      <c r="G4344" s="4"/>
      <c r="H4344" s="4"/>
      <c r="I4344" s="95" t="str">
        <f>IF($C4344="", "", IF(IFERROR(INDEX(Ingredients!$C$11:$C$310, MATCH($C4344, Ingredients!$B$11:$B$310, 0)), "")="", "", IFERROR(INDEX(Ingredients!$C$11:$C$310, MATCH($C4344, Ingredients!$B$11:$B$310, 0)), "")))</f>
        <v/>
      </c>
      <c r="J4344" s="73" t="str">
        <f>IF($B4344="", "", IF(IFERROR(INDEX(Meals!$C$11:$C$260, MATCH($B4344, Meals!$B$11:$B$260, 0)), "")="", "", IFERROR(INDEX(Meals!$C$11:$C$260, MATCH($B4344, Meals!$B$11:$B$260, 0)), "")))</f>
        <v/>
      </c>
      <c r="K4344" s="4"/>
      <c r="L4344" s="72" t="str">
        <f t="shared" si="1012"/>
        <v/>
      </c>
      <c r="M4344" s="73" t="str">
        <f t="shared" si="1013"/>
        <v/>
      </c>
      <c r="N4344" s="4"/>
      <c r="O4344" s="78" t="str">
        <f t="shared" si="1014"/>
        <v/>
      </c>
      <c r="P4344" s="79" t="str">
        <f t="shared" si="1015"/>
        <v/>
      </c>
      <c r="Q4344" s="4"/>
      <c r="R4344" s="90" t="str">
        <f t="shared" si="1016"/>
        <v/>
      </c>
      <c r="S4344" s="4"/>
      <c r="Y4344" s="18" t="str">
        <f t="shared" si="1017"/>
        <v/>
      </c>
      <c r="AA4344" s="18" t="str">
        <f t="shared" si="1008"/>
        <v/>
      </c>
      <c r="AB4344" s="18" t="str">
        <f t="shared" si="1009"/>
        <v/>
      </c>
      <c r="AC4344" s="18" t="str">
        <f t="shared" si="1018"/>
        <v/>
      </c>
      <c r="AD4344" s="18" t="str">
        <f t="shared" si="1018"/>
        <v/>
      </c>
      <c r="AE4344" s="18" t="str">
        <f t="shared" si="1019"/>
        <v/>
      </c>
      <c r="AG4344" s="95" t="str">
        <f>IF($C4344="", "", IF(IFERROR(INDEX(Ingredients!C$11:C$310, MATCH($C4344, Ingredients!$B$11:$B$310, 0)), "")="", "", IFERROR(INDEX(Ingredients!C$11:C$310, MATCH($C4344, Ingredients!$B$11:$B$310, 0)), "")))</f>
        <v/>
      </c>
      <c r="AH4344" s="105" t="str">
        <f>IF($C4344="", "", IF(IFERROR(INDEX(Ingredients!D$11:D$310, MATCH($C4344, Ingredients!$B$11:$B$310, 0)), "")="", "", IFERROR(INDEX(Ingredients!D$11:D$310, MATCH($C4344, Ingredients!$B$11:$B$310, 0)), "")))</f>
        <v/>
      </c>
      <c r="AI4344" s="106" t="str">
        <f>IF($C4344="", "", IF(IFERROR(INDEX(Ingredients!E$11:E$310, MATCH($C4344, Ingredients!$B$11:$B$310, 0)), "")="", "", IFERROR(INDEX(Ingredients!E$11:E$310, MATCH($C4344, Ingredients!$B$11:$B$310, 0)), "")))</f>
        <v/>
      </c>
      <c r="AJ4344" s="108" t="str">
        <f>IF($C4344="", "", IF(IFERROR(INDEX(Ingredients!F$11:F$310, MATCH($C4344, Ingredients!$B$11:$B$310, 0)), "")="", "", IFERROR(INDEX(Ingredients!F$11:F$310, MATCH($C4344, Ingredients!$B$11:$B$310, 0)), "")))</f>
        <v/>
      </c>
      <c r="AK4344" s="106" t="str">
        <f>IF($C4344="", "", IF(IFERROR(INDEX(Ingredients!G$11:G$310, MATCH($C4344, Ingredients!$B$11:$B$310, 0)), "")="", "", IFERROR(INDEX(Ingredients!G$11:G$310, MATCH($C4344, Ingredients!$B$11:$B$310, 0)), "")))</f>
        <v/>
      </c>
      <c r="AL4344" s="79" t="str">
        <f>IF($C4344="", "", IF(IFERROR(INDEX(Ingredients!H$11:H$310, MATCH($C4344, Ingredients!$B$11:$B$310, 0)), "")="", "", IFERROR(INDEX(Ingredients!H$11:H$310, MATCH($C4344, Ingredients!$B$11:$B$310, 0)), "")))</f>
        <v/>
      </c>
      <c r="AN4344" s="83" t="str">
        <f t="shared" si="1010"/>
        <v/>
      </c>
      <c r="AP4344" s="114" t="str">
        <f t="shared" si="1020"/>
        <v/>
      </c>
      <c r="AR4344" s="117" t="str">
        <f>IF($C4344="", "", IF(IFERROR(INDEX(Ingredients!$AI$11:$AI$310, MATCH($C4344, Ingredients!$B$11:$B$310, 0)), "")="", "", IFERROR(INDEX(Ingredients!$AI$11:$AI$310, MATCH($C4344, Ingredients!$B$11:$B$310, 0)), "")))</f>
        <v/>
      </c>
      <c r="AT4344" s="120" t="str">
        <f t="shared" si="1021"/>
        <v/>
      </c>
      <c r="AV4344" s="90" t="str">
        <f t="shared" si="1011"/>
        <v/>
      </c>
      <c r="AX4344" s="90" t="str">
        <f>IF($AV4344="", "", COUNTIF($AV$11:$AV$5010, "&lt;"&amp;$AV4344)+1+COUNTIF($AV$11:$AV4344, $AV4344)-1)</f>
        <v/>
      </c>
      <c r="AZ4344" s="111" t="str">
        <f>IF($B4344="", "", SUMIF('Shopping List'!$AV$11:$AV$25, $B4344, 'Shopping List'!$BN$11:$BN$25))</f>
        <v/>
      </c>
      <c r="BB4344" s="117" t="str">
        <f t="shared" si="1022"/>
        <v/>
      </c>
    </row>
    <row r="4345" spans="1:54" x14ac:dyDescent="0.25">
      <c r="A4345" s="4"/>
      <c r="B4345" s="37"/>
      <c r="C4345" s="124"/>
      <c r="D4345" s="39"/>
      <c r="E4345" s="125"/>
      <c r="F4345" s="48"/>
      <c r="G4345" s="4"/>
      <c r="H4345" s="4"/>
      <c r="I4345" s="95" t="str">
        <f>IF($C4345="", "", IF(IFERROR(INDEX(Ingredients!$C$11:$C$310, MATCH($C4345, Ingredients!$B$11:$B$310, 0)), "")="", "", IFERROR(INDEX(Ingredients!$C$11:$C$310, MATCH($C4345, Ingredients!$B$11:$B$310, 0)), "")))</f>
        <v/>
      </c>
      <c r="J4345" s="73" t="str">
        <f>IF($B4345="", "", IF(IFERROR(INDEX(Meals!$C$11:$C$260, MATCH($B4345, Meals!$B$11:$B$260, 0)), "")="", "", IFERROR(INDEX(Meals!$C$11:$C$260, MATCH($B4345, Meals!$B$11:$B$260, 0)), "")))</f>
        <v/>
      </c>
      <c r="K4345" s="4"/>
      <c r="L4345" s="72" t="str">
        <f t="shared" si="1012"/>
        <v/>
      </c>
      <c r="M4345" s="73" t="str">
        <f t="shared" si="1013"/>
        <v/>
      </c>
      <c r="N4345" s="4"/>
      <c r="O4345" s="78" t="str">
        <f t="shared" si="1014"/>
        <v/>
      </c>
      <c r="P4345" s="79" t="str">
        <f t="shared" si="1015"/>
        <v/>
      </c>
      <c r="Q4345" s="4"/>
      <c r="R4345" s="90" t="str">
        <f t="shared" si="1016"/>
        <v/>
      </c>
      <c r="S4345" s="4"/>
      <c r="Y4345" s="18" t="str">
        <f t="shared" si="1017"/>
        <v/>
      </c>
      <c r="AA4345" s="18" t="str">
        <f t="shared" si="1008"/>
        <v/>
      </c>
      <c r="AB4345" s="18" t="str">
        <f t="shared" si="1009"/>
        <v/>
      </c>
      <c r="AC4345" s="18" t="str">
        <f t="shared" si="1018"/>
        <v/>
      </c>
      <c r="AD4345" s="18" t="str">
        <f t="shared" si="1018"/>
        <v/>
      </c>
      <c r="AE4345" s="18" t="str">
        <f t="shared" si="1019"/>
        <v/>
      </c>
      <c r="AG4345" s="95" t="str">
        <f>IF($C4345="", "", IF(IFERROR(INDEX(Ingredients!C$11:C$310, MATCH($C4345, Ingredients!$B$11:$B$310, 0)), "")="", "", IFERROR(INDEX(Ingredients!C$11:C$310, MATCH($C4345, Ingredients!$B$11:$B$310, 0)), "")))</f>
        <v/>
      </c>
      <c r="AH4345" s="105" t="str">
        <f>IF($C4345="", "", IF(IFERROR(INDEX(Ingredients!D$11:D$310, MATCH($C4345, Ingredients!$B$11:$B$310, 0)), "")="", "", IFERROR(INDEX(Ingredients!D$11:D$310, MATCH($C4345, Ingredients!$B$11:$B$310, 0)), "")))</f>
        <v/>
      </c>
      <c r="AI4345" s="106" t="str">
        <f>IF($C4345="", "", IF(IFERROR(INDEX(Ingredients!E$11:E$310, MATCH($C4345, Ingredients!$B$11:$B$310, 0)), "")="", "", IFERROR(INDEX(Ingredients!E$11:E$310, MATCH($C4345, Ingredients!$B$11:$B$310, 0)), "")))</f>
        <v/>
      </c>
      <c r="AJ4345" s="108" t="str">
        <f>IF($C4345="", "", IF(IFERROR(INDEX(Ingredients!F$11:F$310, MATCH($C4345, Ingredients!$B$11:$B$310, 0)), "")="", "", IFERROR(INDEX(Ingredients!F$11:F$310, MATCH($C4345, Ingredients!$B$11:$B$310, 0)), "")))</f>
        <v/>
      </c>
      <c r="AK4345" s="106" t="str">
        <f>IF($C4345="", "", IF(IFERROR(INDEX(Ingredients!G$11:G$310, MATCH($C4345, Ingredients!$B$11:$B$310, 0)), "")="", "", IFERROR(INDEX(Ingredients!G$11:G$310, MATCH($C4345, Ingredients!$B$11:$B$310, 0)), "")))</f>
        <v/>
      </c>
      <c r="AL4345" s="79" t="str">
        <f>IF($C4345="", "", IF(IFERROR(INDEX(Ingredients!H$11:H$310, MATCH($C4345, Ingredients!$B$11:$B$310, 0)), "")="", "", IFERROR(INDEX(Ingredients!H$11:H$310, MATCH($C4345, Ingredients!$B$11:$B$310, 0)), "")))</f>
        <v/>
      </c>
      <c r="AN4345" s="83" t="str">
        <f t="shared" si="1010"/>
        <v/>
      </c>
      <c r="AP4345" s="114" t="str">
        <f t="shared" si="1020"/>
        <v/>
      </c>
      <c r="AR4345" s="117" t="str">
        <f>IF($C4345="", "", IF(IFERROR(INDEX(Ingredients!$AI$11:$AI$310, MATCH($C4345, Ingredients!$B$11:$B$310, 0)), "")="", "", IFERROR(INDEX(Ingredients!$AI$11:$AI$310, MATCH($C4345, Ingredients!$B$11:$B$310, 0)), "")))</f>
        <v/>
      </c>
      <c r="AT4345" s="120" t="str">
        <f t="shared" si="1021"/>
        <v/>
      </c>
      <c r="AV4345" s="90" t="str">
        <f t="shared" si="1011"/>
        <v/>
      </c>
      <c r="AX4345" s="90" t="str">
        <f>IF($AV4345="", "", COUNTIF($AV$11:$AV$5010, "&lt;"&amp;$AV4345)+1+COUNTIF($AV$11:$AV4345, $AV4345)-1)</f>
        <v/>
      </c>
      <c r="AZ4345" s="111" t="str">
        <f>IF($B4345="", "", SUMIF('Shopping List'!$AV$11:$AV$25, $B4345, 'Shopping List'!$BN$11:$BN$25))</f>
        <v/>
      </c>
      <c r="BB4345" s="117" t="str">
        <f t="shared" si="1022"/>
        <v/>
      </c>
    </row>
    <row r="4346" spans="1:54" x14ac:dyDescent="0.25">
      <c r="A4346" s="4"/>
      <c r="B4346" s="37"/>
      <c r="C4346" s="124"/>
      <c r="D4346" s="39"/>
      <c r="E4346" s="125"/>
      <c r="F4346" s="48"/>
      <c r="G4346" s="4"/>
      <c r="H4346" s="4"/>
      <c r="I4346" s="95" t="str">
        <f>IF($C4346="", "", IF(IFERROR(INDEX(Ingredients!$C$11:$C$310, MATCH($C4346, Ingredients!$B$11:$B$310, 0)), "")="", "", IFERROR(INDEX(Ingredients!$C$11:$C$310, MATCH($C4346, Ingredients!$B$11:$B$310, 0)), "")))</f>
        <v/>
      </c>
      <c r="J4346" s="73" t="str">
        <f>IF($B4346="", "", IF(IFERROR(INDEX(Meals!$C$11:$C$260, MATCH($B4346, Meals!$B$11:$B$260, 0)), "")="", "", IFERROR(INDEX(Meals!$C$11:$C$260, MATCH($B4346, Meals!$B$11:$B$260, 0)), "")))</f>
        <v/>
      </c>
      <c r="K4346" s="4"/>
      <c r="L4346" s="72" t="str">
        <f t="shared" si="1012"/>
        <v/>
      </c>
      <c r="M4346" s="73" t="str">
        <f t="shared" si="1013"/>
        <v/>
      </c>
      <c r="N4346" s="4"/>
      <c r="O4346" s="78" t="str">
        <f t="shared" si="1014"/>
        <v/>
      </c>
      <c r="P4346" s="79" t="str">
        <f t="shared" si="1015"/>
        <v/>
      </c>
      <c r="Q4346" s="4"/>
      <c r="R4346" s="90" t="str">
        <f t="shared" si="1016"/>
        <v/>
      </c>
      <c r="S4346" s="4"/>
      <c r="Y4346" s="18" t="str">
        <f t="shared" si="1017"/>
        <v/>
      </c>
      <c r="AA4346" s="18" t="str">
        <f t="shared" si="1008"/>
        <v/>
      </c>
      <c r="AB4346" s="18" t="str">
        <f t="shared" si="1009"/>
        <v/>
      </c>
      <c r="AC4346" s="18" t="str">
        <f t="shared" si="1018"/>
        <v/>
      </c>
      <c r="AD4346" s="18" t="str">
        <f t="shared" si="1018"/>
        <v/>
      </c>
      <c r="AE4346" s="18" t="str">
        <f t="shared" si="1019"/>
        <v/>
      </c>
      <c r="AG4346" s="95" t="str">
        <f>IF($C4346="", "", IF(IFERROR(INDEX(Ingredients!C$11:C$310, MATCH($C4346, Ingredients!$B$11:$B$310, 0)), "")="", "", IFERROR(INDEX(Ingredients!C$11:C$310, MATCH($C4346, Ingredients!$B$11:$B$310, 0)), "")))</f>
        <v/>
      </c>
      <c r="AH4346" s="105" t="str">
        <f>IF($C4346="", "", IF(IFERROR(INDEX(Ingredients!D$11:D$310, MATCH($C4346, Ingredients!$B$11:$B$310, 0)), "")="", "", IFERROR(INDEX(Ingredients!D$11:D$310, MATCH($C4346, Ingredients!$B$11:$B$310, 0)), "")))</f>
        <v/>
      </c>
      <c r="AI4346" s="106" t="str">
        <f>IF($C4346="", "", IF(IFERROR(INDEX(Ingredients!E$11:E$310, MATCH($C4346, Ingredients!$B$11:$B$310, 0)), "")="", "", IFERROR(INDEX(Ingredients!E$11:E$310, MATCH($C4346, Ingredients!$B$11:$B$310, 0)), "")))</f>
        <v/>
      </c>
      <c r="AJ4346" s="108" t="str">
        <f>IF($C4346="", "", IF(IFERROR(INDEX(Ingredients!F$11:F$310, MATCH($C4346, Ingredients!$B$11:$B$310, 0)), "")="", "", IFERROR(INDEX(Ingredients!F$11:F$310, MATCH($C4346, Ingredients!$B$11:$B$310, 0)), "")))</f>
        <v/>
      </c>
      <c r="AK4346" s="106" t="str">
        <f>IF($C4346="", "", IF(IFERROR(INDEX(Ingredients!G$11:G$310, MATCH($C4346, Ingredients!$B$11:$B$310, 0)), "")="", "", IFERROR(INDEX(Ingredients!G$11:G$310, MATCH($C4346, Ingredients!$B$11:$B$310, 0)), "")))</f>
        <v/>
      </c>
      <c r="AL4346" s="79" t="str">
        <f>IF($C4346="", "", IF(IFERROR(INDEX(Ingredients!H$11:H$310, MATCH($C4346, Ingredients!$B$11:$B$310, 0)), "")="", "", IFERROR(INDEX(Ingredients!H$11:H$310, MATCH($C4346, Ingredients!$B$11:$B$310, 0)), "")))</f>
        <v/>
      </c>
      <c r="AN4346" s="83" t="str">
        <f t="shared" si="1010"/>
        <v/>
      </c>
      <c r="AP4346" s="114" t="str">
        <f t="shared" si="1020"/>
        <v/>
      </c>
      <c r="AR4346" s="117" t="str">
        <f>IF($C4346="", "", IF(IFERROR(INDEX(Ingredients!$AI$11:$AI$310, MATCH($C4346, Ingredients!$B$11:$B$310, 0)), "")="", "", IFERROR(INDEX(Ingredients!$AI$11:$AI$310, MATCH($C4346, Ingredients!$B$11:$B$310, 0)), "")))</f>
        <v/>
      </c>
      <c r="AT4346" s="120" t="str">
        <f t="shared" si="1021"/>
        <v/>
      </c>
      <c r="AV4346" s="90" t="str">
        <f t="shared" si="1011"/>
        <v/>
      </c>
      <c r="AX4346" s="90" t="str">
        <f>IF($AV4346="", "", COUNTIF($AV$11:$AV$5010, "&lt;"&amp;$AV4346)+1+COUNTIF($AV$11:$AV4346, $AV4346)-1)</f>
        <v/>
      </c>
      <c r="AZ4346" s="111" t="str">
        <f>IF($B4346="", "", SUMIF('Shopping List'!$AV$11:$AV$25, $B4346, 'Shopping List'!$BN$11:$BN$25))</f>
        <v/>
      </c>
      <c r="BB4346" s="117" t="str">
        <f t="shared" si="1022"/>
        <v/>
      </c>
    </row>
    <row r="4347" spans="1:54" x14ac:dyDescent="0.25">
      <c r="A4347" s="4"/>
      <c r="B4347" s="37"/>
      <c r="C4347" s="124"/>
      <c r="D4347" s="39"/>
      <c r="E4347" s="125"/>
      <c r="F4347" s="48"/>
      <c r="G4347" s="4"/>
      <c r="H4347" s="4"/>
      <c r="I4347" s="95" t="str">
        <f>IF($C4347="", "", IF(IFERROR(INDEX(Ingredients!$C$11:$C$310, MATCH($C4347, Ingredients!$B$11:$B$310, 0)), "")="", "", IFERROR(INDEX(Ingredients!$C$11:$C$310, MATCH($C4347, Ingredients!$B$11:$B$310, 0)), "")))</f>
        <v/>
      </c>
      <c r="J4347" s="73" t="str">
        <f>IF($B4347="", "", IF(IFERROR(INDEX(Meals!$C$11:$C$260, MATCH($B4347, Meals!$B$11:$B$260, 0)), "")="", "", IFERROR(INDEX(Meals!$C$11:$C$260, MATCH($B4347, Meals!$B$11:$B$260, 0)), "")))</f>
        <v/>
      </c>
      <c r="K4347" s="4"/>
      <c r="L4347" s="72" t="str">
        <f t="shared" si="1012"/>
        <v/>
      </c>
      <c r="M4347" s="73" t="str">
        <f t="shared" si="1013"/>
        <v/>
      </c>
      <c r="N4347" s="4"/>
      <c r="O4347" s="78" t="str">
        <f t="shared" si="1014"/>
        <v/>
      </c>
      <c r="P4347" s="79" t="str">
        <f t="shared" si="1015"/>
        <v/>
      </c>
      <c r="Q4347" s="4"/>
      <c r="R4347" s="90" t="str">
        <f t="shared" si="1016"/>
        <v/>
      </c>
      <c r="S4347" s="4"/>
      <c r="Y4347" s="18" t="str">
        <f t="shared" si="1017"/>
        <v/>
      </c>
      <c r="AA4347" s="18" t="str">
        <f t="shared" si="1008"/>
        <v/>
      </c>
      <c r="AB4347" s="18" t="str">
        <f t="shared" si="1009"/>
        <v/>
      </c>
      <c r="AC4347" s="18" t="str">
        <f t="shared" si="1018"/>
        <v/>
      </c>
      <c r="AD4347" s="18" t="str">
        <f t="shared" si="1018"/>
        <v/>
      </c>
      <c r="AE4347" s="18" t="str">
        <f t="shared" si="1019"/>
        <v/>
      </c>
      <c r="AG4347" s="95" t="str">
        <f>IF($C4347="", "", IF(IFERROR(INDEX(Ingredients!C$11:C$310, MATCH($C4347, Ingredients!$B$11:$B$310, 0)), "")="", "", IFERROR(INDEX(Ingredients!C$11:C$310, MATCH($C4347, Ingredients!$B$11:$B$310, 0)), "")))</f>
        <v/>
      </c>
      <c r="AH4347" s="105" t="str">
        <f>IF($C4347="", "", IF(IFERROR(INDEX(Ingredients!D$11:D$310, MATCH($C4347, Ingredients!$B$11:$B$310, 0)), "")="", "", IFERROR(INDEX(Ingredients!D$11:D$310, MATCH($C4347, Ingredients!$B$11:$B$310, 0)), "")))</f>
        <v/>
      </c>
      <c r="AI4347" s="106" t="str">
        <f>IF($C4347="", "", IF(IFERROR(INDEX(Ingredients!E$11:E$310, MATCH($C4347, Ingredients!$B$11:$B$310, 0)), "")="", "", IFERROR(INDEX(Ingredients!E$11:E$310, MATCH($C4347, Ingredients!$B$11:$B$310, 0)), "")))</f>
        <v/>
      </c>
      <c r="AJ4347" s="108" t="str">
        <f>IF($C4347="", "", IF(IFERROR(INDEX(Ingredients!F$11:F$310, MATCH($C4347, Ingredients!$B$11:$B$310, 0)), "")="", "", IFERROR(INDEX(Ingredients!F$11:F$310, MATCH($C4347, Ingredients!$B$11:$B$310, 0)), "")))</f>
        <v/>
      </c>
      <c r="AK4347" s="106" t="str">
        <f>IF($C4347="", "", IF(IFERROR(INDEX(Ingredients!G$11:G$310, MATCH($C4347, Ingredients!$B$11:$B$310, 0)), "")="", "", IFERROR(INDEX(Ingredients!G$11:G$310, MATCH($C4347, Ingredients!$B$11:$B$310, 0)), "")))</f>
        <v/>
      </c>
      <c r="AL4347" s="79" t="str">
        <f>IF($C4347="", "", IF(IFERROR(INDEX(Ingredients!H$11:H$310, MATCH($C4347, Ingredients!$B$11:$B$310, 0)), "")="", "", IFERROR(INDEX(Ingredients!H$11:H$310, MATCH($C4347, Ingredients!$B$11:$B$310, 0)), "")))</f>
        <v/>
      </c>
      <c r="AN4347" s="83" t="str">
        <f t="shared" si="1010"/>
        <v/>
      </c>
      <c r="AP4347" s="114" t="str">
        <f t="shared" si="1020"/>
        <v/>
      </c>
      <c r="AR4347" s="117" t="str">
        <f>IF($C4347="", "", IF(IFERROR(INDEX(Ingredients!$AI$11:$AI$310, MATCH($C4347, Ingredients!$B$11:$B$310, 0)), "")="", "", IFERROR(INDEX(Ingredients!$AI$11:$AI$310, MATCH($C4347, Ingredients!$B$11:$B$310, 0)), "")))</f>
        <v/>
      </c>
      <c r="AT4347" s="120" t="str">
        <f t="shared" si="1021"/>
        <v/>
      </c>
      <c r="AV4347" s="90" t="str">
        <f t="shared" si="1011"/>
        <v/>
      </c>
      <c r="AX4347" s="90" t="str">
        <f>IF($AV4347="", "", COUNTIF($AV$11:$AV$5010, "&lt;"&amp;$AV4347)+1+COUNTIF($AV$11:$AV4347, $AV4347)-1)</f>
        <v/>
      </c>
      <c r="AZ4347" s="111" t="str">
        <f>IF($B4347="", "", SUMIF('Shopping List'!$AV$11:$AV$25, $B4347, 'Shopping List'!$BN$11:$BN$25))</f>
        <v/>
      </c>
      <c r="BB4347" s="117" t="str">
        <f t="shared" si="1022"/>
        <v/>
      </c>
    </row>
    <row r="4348" spans="1:54" x14ac:dyDescent="0.25">
      <c r="A4348" s="4"/>
      <c r="B4348" s="37"/>
      <c r="C4348" s="124"/>
      <c r="D4348" s="39"/>
      <c r="E4348" s="125"/>
      <c r="F4348" s="48"/>
      <c r="G4348" s="4"/>
      <c r="H4348" s="4"/>
      <c r="I4348" s="95" t="str">
        <f>IF($C4348="", "", IF(IFERROR(INDEX(Ingredients!$C$11:$C$310, MATCH($C4348, Ingredients!$B$11:$B$310, 0)), "")="", "", IFERROR(INDEX(Ingredients!$C$11:$C$310, MATCH($C4348, Ingredients!$B$11:$B$310, 0)), "")))</f>
        <v/>
      </c>
      <c r="J4348" s="73" t="str">
        <f>IF($B4348="", "", IF(IFERROR(INDEX(Meals!$C$11:$C$260, MATCH($B4348, Meals!$B$11:$B$260, 0)), "")="", "", IFERROR(INDEX(Meals!$C$11:$C$260, MATCH($B4348, Meals!$B$11:$B$260, 0)), "")))</f>
        <v/>
      </c>
      <c r="K4348" s="4"/>
      <c r="L4348" s="72" t="str">
        <f t="shared" si="1012"/>
        <v/>
      </c>
      <c r="M4348" s="73" t="str">
        <f t="shared" si="1013"/>
        <v/>
      </c>
      <c r="N4348" s="4"/>
      <c r="O4348" s="78" t="str">
        <f t="shared" si="1014"/>
        <v/>
      </c>
      <c r="P4348" s="79" t="str">
        <f t="shared" si="1015"/>
        <v/>
      </c>
      <c r="Q4348" s="4"/>
      <c r="R4348" s="90" t="str">
        <f t="shared" si="1016"/>
        <v/>
      </c>
      <c r="S4348" s="4"/>
      <c r="Y4348" s="18" t="str">
        <f t="shared" si="1017"/>
        <v/>
      </c>
      <c r="AA4348" s="18" t="str">
        <f t="shared" si="1008"/>
        <v/>
      </c>
      <c r="AB4348" s="18" t="str">
        <f t="shared" si="1009"/>
        <v/>
      </c>
      <c r="AC4348" s="18" t="str">
        <f t="shared" si="1018"/>
        <v/>
      </c>
      <c r="AD4348" s="18" t="str">
        <f t="shared" si="1018"/>
        <v/>
      </c>
      <c r="AE4348" s="18" t="str">
        <f t="shared" si="1019"/>
        <v/>
      </c>
      <c r="AG4348" s="95" t="str">
        <f>IF($C4348="", "", IF(IFERROR(INDEX(Ingredients!C$11:C$310, MATCH($C4348, Ingredients!$B$11:$B$310, 0)), "")="", "", IFERROR(INDEX(Ingredients!C$11:C$310, MATCH($C4348, Ingredients!$B$11:$B$310, 0)), "")))</f>
        <v/>
      </c>
      <c r="AH4348" s="105" t="str">
        <f>IF($C4348="", "", IF(IFERROR(INDEX(Ingredients!D$11:D$310, MATCH($C4348, Ingredients!$B$11:$B$310, 0)), "")="", "", IFERROR(INDEX(Ingredients!D$11:D$310, MATCH($C4348, Ingredients!$B$11:$B$310, 0)), "")))</f>
        <v/>
      </c>
      <c r="AI4348" s="106" t="str">
        <f>IF($C4348="", "", IF(IFERROR(INDEX(Ingredients!E$11:E$310, MATCH($C4348, Ingredients!$B$11:$B$310, 0)), "")="", "", IFERROR(INDEX(Ingredients!E$11:E$310, MATCH($C4348, Ingredients!$B$11:$B$310, 0)), "")))</f>
        <v/>
      </c>
      <c r="AJ4348" s="108" t="str">
        <f>IF($C4348="", "", IF(IFERROR(INDEX(Ingredients!F$11:F$310, MATCH($C4348, Ingredients!$B$11:$B$310, 0)), "")="", "", IFERROR(INDEX(Ingredients!F$11:F$310, MATCH($C4348, Ingredients!$B$11:$B$310, 0)), "")))</f>
        <v/>
      </c>
      <c r="AK4348" s="106" t="str">
        <f>IF($C4348="", "", IF(IFERROR(INDEX(Ingredients!G$11:G$310, MATCH($C4348, Ingredients!$B$11:$B$310, 0)), "")="", "", IFERROR(INDEX(Ingredients!G$11:G$310, MATCH($C4348, Ingredients!$B$11:$B$310, 0)), "")))</f>
        <v/>
      </c>
      <c r="AL4348" s="79" t="str">
        <f>IF($C4348="", "", IF(IFERROR(INDEX(Ingredients!H$11:H$310, MATCH($C4348, Ingredients!$B$11:$B$310, 0)), "")="", "", IFERROR(INDEX(Ingredients!H$11:H$310, MATCH($C4348, Ingredients!$B$11:$B$310, 0)), "")))</f>
        <v/>
      </c>
      <c r="AN4348" s="83" t="str">
        <f t="shared" si="1010"/>
        <v/>
      </c>
      <c r="AP4348" s="114" t="str">
        <f t="shared" si="1020"/>
        <v/>
      </c>
      <c r="AR4348" s="117" t="str">
        <f>IF($C4348="", "", IF(IFERROR(INDEX(Ingredients!$AI$11:$AI$310, MATCH($C4348, Ingredients!$B$11:$B$310, 0)), "")="", "", IFERROR(INDEX(Ingredients!$AI$11:$AI$310, MATCH($C4348, Ingredients!$B$11:$B$310, 0)), "")))</f>
        <v/>
      </c>
      <c r="AT4348" s="120" t="str">
        <f t="shared" si="1021"/>
        <v/>
      </c>
      <c r="AV4348" s="90" t="str">
        <f t="shared" si="1011"/>
        <v/>
      </c>
      <c r="AX4348" s="90" t="str">
        <f>IF($AV4348="", "", COUNTIF($AV$11:$AV$5010, "&lt;"&amp;$AV4348)+1+COUNTIF($AV$11:$AV4348, $AV4348)-1)</f>
        <v/>
      </c>
      <c r="AZ4348" s="111" t="str">
        <f>IF($B4348="", "", SUMIF('Shopping List'!$AV$11:$AV$25, $B4348, 'Shopping List'!$BN$11:$BN$25))</f>
        <v/>
      </c>
      <c r="BB4348" s="117" t="str">
        <f t="shared" si="1022"/>
        <v/>
      </c>
    </row>
    <row r="4349" spans="1:54" x14ac:dyDescent="0.25">
      <c r="A4349" s="4"/>
      <c r="B4349" s="37"/>
      <c r="C4349" s="124"/>
      <c r="D4349" s="39"/>
      <c r="E4349" s="125"/>
      <c r="F4349" s="48"/>
      <c r="G4349" s="4"/>
      <c r="H4349" s="4"/>
      <c r="I4349" s="95" t="str">
        <f>IF($C4349="", "", IF(IFERROR(INDEX(Ingredients!$C$11:$C$310, MATCH($C4349, Ingredients!$B$11:$B$310, 0)), "")="", "", IFERROR(INDEX(Ingredients!$C$11:$C$310, MATCH($C4349, Ingredients!$B$11:$B$310, 0)), "")))</f>
        <v/>
      </c>
      <c r="J4349" s="73" t="str">
        <f>IF($B4349="", "", IF(IFERROR(INDEX(Meals!$C$11:$C$260, MATCH($B4349, Meals!$B$11:$B$260, 0)), "")="", "", IFERROR(INDEX(Meals!$C$11:$C$260, MATCH($B4349, Meals!$B$11:$B$260, 0)), "")))</f>
        <v/>
      </c>
      <c r="K4349" s="4"/>
      <c r="L4349" s="72" t="str">
        <f t="shared" si="1012"/>
        <v/>
      </c>
      <c r="M4349" s="73" t="str">
        <f t="shared" si="1013"/>
        <v/>
      </c>
      <c r="N4349" s="4"/>
      <c r="O4349" s="78" t="str">
        <f t="shared" si="1014"/>
        <v/>
      </c>
      <c r="P4349" s="79" t="str">
        <f t="shared" si="1015"/>
        <v/>
      </c>
      <c r="Q4349" s="4"/>
      <c r="R4349" s="90" t="str">
        <f t="shared" si="1016"/>
        <v/>
      </c>
      <c r="S4349" s="4"/>
      <c r="Y4349" s="18" t="str">
        <f t="shared" si="1017"/>
        <v/>
      </c>
      <c r="AA4349" s="18" t="str">
        <f t="shared" si="1008"/>
        <v/>
      </c>
      <c r="AB4349" s="18" t="str">
        <f t="shared" si="1009"/>
        <v/>
      </c>
      <c r="AC4349" s="18" t="str">
        <f t="shared" si="1018"/>
        <v/>
      </c>
      <c r="AD4349" s="18" t="str">
        <f t="shared" si="1018"/>
        <v/>
      </c>
      <c r="AE4349" s="18" t="str">
        <f t="shared" si="1019"/>
        <v/>
      </c>
      <c r="AG4349" s="95" t="str">
        <f>IF($C4349="", "", IF(IFERROR(INDEX(Ingredients!C$11:C$310, MATCH($C4349, Ingredients!$B$11:$B$310, 0)), "")="", "", IFERROR(INDEX(Ingredients!C$11:C$310, MATCH($C4349, Ingredients!$B$11:$B$310, 0)), "")))</f>
        <v/>
      </c>
      <c r="AH4349" s="105" t="str">
        <f>IF($C4349="", "", IF(IFERROR(INDEX(Ingredients!D$11:D$310, MATCH($C4349, Ingredients!$B$11:$B$310, 0)), "")="", "", IFERROR(INDEX(Ingredients!D$11:D$310, MATCH($C4349, Ingredients!$B$11:$B$310, 0)), "")))</f>
        <v/>
      </c>
      <c r="AI4349" s="106" t="str">
        <f>IF($C4349="", "", IF(IFERROR(INDEX(Ingredients!E$11:E$310, MATCH($C4349, Ingredients!$B$11:$B$310, 0)), "")="", "", IFERROR(INDEX(Ingredients!E$11:E$310, MATCH($C4349, Ingredients!$B$11:$B$310, 0)), "")))</f>
        <v/>
      </c>
      <c r="AJ4349" s="108" t="str">
        <f>IF($C4349="", "", IF(IFERROR(INDEX(Ingredients!F$11:F$310, MATCH($C4349, Ingredients!$B$11:$B$310, 0)), "")="", "", IFERROR(INDEX(Ingredients!F$11:F$310, MATCH($C4349, Ingredients!$B$11:$B$310, 0)), "")))</f>
        <v/>
      </c>
      <c r="AK4349" s="106" t="str">
        <f>IF($C4349="", "", IF(IFERROR(INDEX(Ingredients!G$11:G$310, MATCH($C4349, Ingredients!$B$11:$B$310, 0)), "")="", "", IFERROR(INDEX(Ingredients!G$11:G$310, MATCH($C4349, Ingredients!$B$11:$B$310, 0)), "")))</f>
        <v/>
      </c>
      <c r="AL4349" s="79" t="str">
        <f>IF($C4349="", "", IF(IFERROR(INDEX(Ingredients!H$11:H$310, MATCH($C4349, Ingredients!$B$11:$B$310, 0)), "")="", "", IFERROR(INDEX(Ingredients!H$11:H$310, MATCH($C4349, Ingredients!$B$11:$B$310, 0)), "")))</f>
        <v/>
      </c>
      <c r="AN4349" s="83" t="str">
        <f t="shared" si="1010"/>
        <v/>
      </c>
      <c r="AP4349" s="114" t="str">
        <f t="shared" si="1020"/>
        <v/>
      </c>
      <c r="AR4349" s="117" t="str">
        <f>IF($C4349="", "", IF(IFERROR(INDEX(Ingredients!$AI$11:$AI$310, MATCH($C4349, Ingredients!$B$11:$B$310, 0)), "")="", "", IFERROR(INDEX(Ingredients!$AI$11:$AI$310, MATCH($C4349, Ingredients!$B$11:$B$310, 0)), "")))</f>
        <v/>
      </c>
      <c r="AT4349" s="120" t="str">
        <f t="shared" si="1021"/>
        <v/>
      </c>
      <c r="AV4349" s="90" t="str">
        <f t="shared" si="1011"/>
        <v/>
      </c>
      <c r="AX4349" s="90" t="str">
        <f>IF($AV4349="", "", COUNTIF($AV$11:$AV$5010, "&lt;"&amp;$AV4349)+1+COUNTIF($AV$11:$AV4349, $AV4349)-1)</f>
        <v/>
      </c>
      <c r="AZ4349" s="111" t="str">
        <f>IF($B4349="", "", SUMIF('Shopping List'!$AV$11:$AV$25, $B4349, 'Shopping List'!$BN$11:$BN$25))</f>
        <v/>
      </c>
      <c r="BB4349" s="117" t="str">
        <f t="shared" si="1022"/>
        <v/>
      </c>
    </row>
    <row r="4350" spans="1:54" x14ac:dyDescent="0.25">
      <c r="A4350" s="4"/>
      <c r="B4350" s="37"/>
      <c r="C4350" s="124"/>
      <c r="D4350" s="39"/>
      <c r="E4350" s="125"/>
      <c r="F4350" s="48"/>
      <c r="G4350" s="4"/>
      <c r="H4350" s="4"/>
      <c r="I4350" s="95" t="str">
        <f>IF($C4350="", "", IF(IFERROR(INDEX(Ingredients!$C$11:$C$310, MATCH($C4350, Ingredients!$B$11:$B$310, 0)), "")="", "", IFERROR(INDEX(Ingredients!$C$11:$C$310, MATCH($C4350, Ingredients!$B$11:$B$310, 0)), "")))</f>
        <v/>
      </c>
      <c r="J4350" s="73" t="str">
        <f>IF($B4350="", "", IF(IFERROR(INDEX(Meals!$C$11:$C$260, MATCH($B4350, Meals!$B$11:$B$260, 0)), "")="", "", IFERROR(INDEX(Meals!$C$11:$C$260, MATCH($B4350, Meals!$B$11:$B$260, 0)), "")))</f>
        <v/>
      </c>
      <c r="K4350" s="4"/>
      <c r="L4350" s="72" t="str">
        <f t="shared" si="1012"/>
        <v/>
      </c>
      <c r="M4350" s="73" t="str">
        <f t="shared" si="1013"/>
        <v/>
      </c>
      <c r="N4350" s="4"/>
      <c r="O4350" s="78" t="str">
        <f t="shared" si="1014"/>
        <v/>
      </c>
      <c r="P4350" s="79" t="str">
        <f t="shared" si="1015"/>
        <v/>
      </c>
      <c r="Q4350" s="4"/>
      <c r="R4350" s="90" t="str">
        <f t="shared" si="1016"/>
        <v/>
      </c>
      <c r="S4350" s="4"/>
      <c r="Y4350" s="18" t="str">
        <f t="shared" si="1017"/>
        <v/>
      </c>
      <c r="AA4350" s="18" t="str">
        <f t="shared" si="1008"/>
        <v/>
      </c>
      <c r="AB4350" s="18" t="str">
        <f t="shared" si="1009"/>
        <v/>
      </c>
      <c r="AC4350" s="18" t="str">
        <f t="shared" si="1018"/>
        <v/>
      </c>
      <c r="AD4350" s="18" t="str">
        <f t="shared" si="1018"/>
        <v/>
      </c>
      <c r="AE4350" s="18" t="str">
        <f t="shared" si="1019"/>
        <v/>
      </c>
      <c r="AG4350" s="95" t="str">
        <f>IF($C4350="", "", IF(IFERROR(INDEX(Ingredients!C$11:C$310, MATCH($C4350, Ingredients!$B$11:$B$310, 0)), "")="", "", IFERROR(INDEX(Ingredients!C$11:C$310, MATCH($C4350, Ingredients!$B$11:$B$310, 0)), "")))</f>
        <v/>
      </c>
      <c r="AH4350" s="105" t="str">
        <f>IF($C4350="", "", IF(IFERROR(INDEX(Ingredients!D$11:D$310, MATCH($C4350, Ingredients!$B$11:$B$310, 0)), "")="", "", IFERROR(INDEX(Ingredients!D$11:D$310, MATCH($C4350, Ingredients!$B$11:$B$310, 0)), "")))</f>
        <v/>
      </c>
      <c r="AI4350" s="106" t="str">
        <f>IF($C4350="", "", IF(IFERROR(INDEX(Ingredients!E$11:E$310, MATCH($C4350, Ingredients!$B$11:$B$310, 0)), "")="", "", IFERROR(INDEX(Ingredients!E$11:E$310, MATCH($C4350, Ingredients!$B$11:$B$310, 0)), "")))</f>
        <v/>
      </c>
      <c r="AJ4350" s="108" t="str">
        <f>IF($C4350="", "", IF(IFERROR(INDEX(Ingredients!F$11:F$310, MATCH($C4350, Ingredients!$B$11:$B$310, 0)), "")="", "", IFERROR(INDEX(Ingredients!F$11:F$310, MATCH($C4350, Ingredients!$B$11:$B$310, 0)), "")))</f>
        <v/>
      </c>
      <c r="AK4350" s="106" t="str">
        <f>IF($C4350="", "", IF(IFERROR(INDEX(Ingredients!G$11:G$310, MATCH($C4350, Ingredients!$B$11:$B$310, 0)), "")="", "", IFERROR(INDEX(Ingredients!G$11:G$310, MATCH($C4350, Ingredients!$B$11:$B$310, 0)), "")))</f>
        <v/>
      </c>
      <c r="AL4350" s="79" t="str">
        <f>IF($C4350="", "", IF(IFERROR(INDEX(Ingredients!H$11:H$310, MATCH($C4350, Ingredients!$B$11:$B$310, 0)), "")="", "", IFERROR(INDEX(Ingredients!H$11:H$310, MATCH($C4350, Ingredients!$B$11:$B$310, 0)), "")))</f>
        <v/>
      </c>
      <c r="AN4350" s="83" t="str">
        <f t="shared" si="1010"/>
        <v/>
      </c>
      <c r="AP4350" s="114" t="str">
        <f t="shared" si="1020"/>
        <v/>
      </c>
      <c r="AR4350" s="117" t="str">
        <f>IF($C4350="", "", IF(IFERROR(INDEX(Ingredients!$AI$11:$AI$310, MATCH($C4350, Ingredients!$B$11:$B$310, 0)), "")="", "", IFERROR(INDEX(Ingredients!$AI$11:$AI$310, MATCH($C4350, Ingredients!$B$11:$B$310, 0)), "")))</f>
        <v/>
      </c>
      <c r="AT4350" s="120" t="str">
        <f t="shared" si="1021"/>
        <v/>
      </c>
      <c r="AV4350" s="90" t="str">
        <f t="shared" si="1011"/>
        <v/>
      </c>
      <c r="AX4350" s="90" t="str">
        <f>IF($AV4350="", "", COUNTIF($AV$11:$AV$5010, "&lt;"&amp;$AV4350)+1+COUNTIF($AV$11:$AV4350, $AV4350)-1)</f>
        <v/>
      </c>
      <c r="AZ4350" s="111" t="str">
        <f>IF($B4350="", "", SUMIF('Shopping List'!$AV$11:$AV$25, $B4350, 'Shopping List'!$BN$11:$BN$25))</f>
        <v/>
      </c>
      <c r="BB4350" s="117" t="str">
        <f t="shared" si="1022"/>
        <v/>
      </c>
    </row>
    <row r="4351" spans="1:54" x14ac:dyDescent="0.25">
      <c r="A4351" s="4"/>
      <c r="B4351" s="37"/>
      <c r="C4351" s="124"/>
      <c r="D4351" s="39"/>
      <c r="E4351" s="125"/>
      <c r="F4351" s="48"/>
      <c r="G4351" s="4"/>
      <c r="H4351" s="4"/>
      <c r="I4351" s="95" t="str">
        <f>IF($C4351="", "", IF(IFERROR(INDEX(Ingredients!$C$11:$C$310, MATCH($C4351, Ingredients!$B$11:$B$310, 0)), "")="", "", IFERROR(INDEX(Ingredients!$C$11:$C$310, MATCH($C4351, Ingredients!$B$11:$B$310, 0)), "")))</f>
        <v/>
      </c>
      <c r="J4351" s="73" t="str">
        <f>IF($B4351="", "", IF(IFERROR(INDEX(Meals!$C$11:$C$260, MATCH($B4351, Meals!$B$11:$B$260, 0)), "")="", "", IFERROR(INDEX(Meals!$C$11:$C$260, MATCH($B4351, Meals!$B$11:$B$260, 0)), "")))</f>
        <v/>
      </c>
      <c r="K4351" s="4"/>
      <c r="L4351" s="72" t="str">
        <f t="shared" si="1012"/>
        <v/>
      </c>
      <c r="M4351" s="73" t="str">
        <f t="shared" si="1013"/>
        <v/>
      </c>
      <c r="N4351" s="4"/>
      <c r="O4351" s="78" t="str">
        <f t="shared" si="1014"/>
        <v/>
      </c>
      <c r="P4351" s="79" t="str">
        <f t="shared" si="1015"/>
        <v/>
      </c>
      <c r="Q4351" s="4"/>
      <c r="R4351" s="90" t="str">
        <f t="shared" si="1016"/>
        <v/>
      </c>
      <c r="S4351" s="4"/>
      <c r="Y4351" s="18" t="str">
        <f t="shared" si="1017"/>
        <v/>
      </c>
      <c r="AA4351" s="18" t="str">
        <f t="shared" si="1008"/>
        <v/>
      </c>
      <c r="AB4351" s="18" t="str">
        <f t="shared" si="1009"/>
        <v/>
      </c>
      <c r="AC4351" s="18" t="str">
        <f t="shared" si="1018"/>
        <v/>
      </c>
      <c r="AD4351" s="18" t="str">
        <f t="shared" si="1018"/>
        <v/>
      </c>
      <c r="AE4351" s="18" t="str">
        <f t="shared" si="1019"/>
        <v/>
      </c>
      <c r="AG4351" s="95" t="str">
        <f>IF($C4351="", "", IF(IFERROR(INDEX(Ingredients!C$11:C$310, MATCH($C4351, Ingredients!$B$11:$B$310, 0)), "")="", "", IFERROR(INDEX(Ingredients!C$11:C$310, MATCH($C4351, Ingredients!$B$11:$B$310, 0)), "")))</f>
        <v/>
      </c>
      <c r="AH4351" s="105" t="str">
        <f>IF($C4351="", "", IF(IFERROR(INDEX(Ingredients!D$11:D$310, MATCH($C4351, Ingredients!$B$11:$B$310, 0)), "")="", "", IFERROR(INDEX(Ingredients!D$11:D$310, MATCH($C4351, Ingredients!$B$11:$B$310, 0)), "")))</f>
        <v/>
      </c>
      <c r="AI4351" s="106" t="str">
        <f>IF($C4351="", "", IF(IFERROR(INDEX(Ingredients!E$11:E$310, MATCH($C4351, Ingredients!$B$11:$B$310, 0)), "")="", "", IFERROR(INDEX(Ingredients!E$11:E$310, MATCH($C4351, Ingredients!$B$11:$B$310, 0)), "")))</f>
        <v/>
      </c>
      <c r="AJ4351" s="108" t="str">
        <f>IF($C4351="", "", IF(IFERROR(INDEX(Ingredients!F$11:F$310, MATCH($C4351, Ingredients!$B$11:$B$310, 0)), "")="", "", IFERROR(INDEX(Ingredients!F$11:F$310, MATCH($C4351, Ingredients!$B$11:$B$310, 0)), "")))</f>
        <v/>
      </c>
      <c r="AK4351" s="106" t="str">
        <f>IF($C4351="", "", IF(IFERROR(INDEX(Ingredients!G$11:G$310, MATCH($C4351, Ingredients!$B$11:$B$310, 0)), "")="", "", IFERROR(INDEX(Ingredients!G$11:G$310, MATCH($C4351, Ingredients!$B$11:$B$310, 0)), "")))</f>
        <v/>
      </c>
      <c r="AL4351" s="79" t="str">
        <f>IF($C4351="", "", IF(IFERROR(INDEX(Ingredients!H$11:H$310, MATCH($C4351, Ingredients!$B$11:$B$310, 0)), "")="", "", IFERROR(INDEX(Ingredients!H$11:H$310, MATCH($C4351, Ingredients!$B$11:$B$310, 0)), "")))</f>
        <v/>
      </c>
      <c r="AN4351" s="83" t="str">
        <f t="shared" si="1010"/>
        <v/>
      </c>
      <c r="AP4351" s="114" t="str">
        <f t="shared" si="1020"/>
        <v/>
      </c>
      <c r="AR4351" s="117" t="str">
        <f>IF($C4351="", "", IF(IFERROR(INDEX(Ingredients!$AI$11:$AI$310, MATCH($C4351, Ingredients!$B$11:$B$310, 0)), "")="", "", IFERROR(INDEX(Ingredients!$AI$11:$AI$310, MATCH($C4351, Ingredients!$B$11:$B$310, 0)), "")))</f>
        <v/>
      </c>
      <c r="AT4351" s="120" t="str">
        <f t="shared" si="1021"/>
        <v/>
      </c>
      <c r="AV4351" s="90" t="str">
        <f t="shared" si="1011"/>
        <v/>
      </c>
      <c r="AX4351" s="90" t="str">
        <f>IF($AV4351="", "", COUNTIF($AV$11:$AV$5010, "&lt;"&amp;$AV4351)+1+COUNTIF($AV$11:$AV4351, $AV4351)-1)</f>
        <v/>
      </c>
      <c r="AZ4351" s="111" t="str">
        <f>IF($B4351="", "", SUMIF('Shopping List'!$AV$11:$AV$25, $B4351, 'Shopping List'!$BN$11:$BN$25))</f>
        <v/>
      </c>
      <c r="BB4351" s="117" t="str">
        <f t="shared" si="1022"/>
        <v/>
      </c>
    </row>
    <row r="4352" spans="1:54" x14ac:dyDescent="0.25">
      <c r="A4352" s="4"/>
      <c r="B4352" s="37"/>
      <c r="C4352" s="124"/>
      <c r="D4352" s="39"/>
      <c r="E4352" s="125"/>
      <c r="F4352" s="48"/>
      <c r="G4352" s="4"/>
      <c r="H4352" s="4"/>
      <c r="I4352" s="95" t="str">
        <f>IF($C4352="", "", IF(IFERROR(INDEX(Ingredients!$C$11:$C$310, MATCH($C4352, Ingredients!$B$11:$B$310, 0)), "")="", "", IFERROR(INDEX(Ingredients!$C$11:$C$310, MATCH($C4352, Ingredients!$B$11:$B$310, 0)), "")))</f>
        <v/>
      </c>
      <c r="J4352" s="73" t="str">
        <f>IF($B4352="", "", IF(IFERROR(INDEX(Meals!$C$11:$C$260, MATCH($B4352, Meals!$B$11:$B$260, 0)), "")="", "", IFERROR(INDEX(Meals!$C$11:$C$260, MATCH($B4352, Meals!$B$11:$B$260, 0)), "")))</f>
        <v/>
      </c>
      <c r="K4352" s="4"/>
      <c r="L4352" s="72" t="str">
        <f t="shared" si="1012"/>
        <v/>
      </c>
      <c r="M4352" s="73" t="str">
        <f t="shared" si="1013"/>
        <v/>
      </c>
      <c r="N4352" s="4"/>
      <c r="O4352" s="78" t="str">
        <f t="shared" si="1014"/>
        <v/>
      </c>
      <c r="P4352" s="79" t="str">
        <f t="shared" si="1015"/>
        <v/>
      </c>
      <c r="Q4352" s="4"/>
      <c r="R4352" s="90" t="str">
        <f t="shared" si="1016"/>
        <v/>
      </c>
      <c r="S4352" s="4"/>
      <c r="Y4352" s="18" t="str">
        <f t="shared" si="1017"/>
        <v/>
      </c>
      <c r="AA4352" s="18" t="str">
        <f t="shared" si="1008"/>
        <v/>
      </c>
      <c r="AB4352" s="18" t="str">
        <f t="shared" si="1009"/>
        <v/>
      </c>
      <c r="AC4352" s="18" t="str">
        <f t="shared" si="1018"/>
        <v/>
      </c>
      <c r="AD4352" s="18" t="str">
        <f t="shared" si="1018"/>
        <v/>
      </c>
      <c r="AE4352" s="18" t="str">
        <f t="shared" si="1019"/>
        <v/>
      </c>
      <c r="AG4352" s="95" t="str">
        <f>IF($C4352="", "", IF(IFERROR(INDEX(Ingredients!C$11:C$310, MATCH($C4352, Ingredients!$B$11:$B$310, 0)), "")="", "", IFERROR(INDEX(Ingredients!C$11:C$310, MATCH($C4352, Ingredients!$B$11:$B$310, 0)), "")))</f>
        <v/>
      </c>
      <c r="AH4352" s="105" t="str">
        <f>IF($C4352="", "", IF(IFERROR(INDEX(Ingredients!D$11:D$310, MATCH($C4352, Ingredients!$B$11:$B$310, 0)), "")="", "", IFERROR(INDEX(Ingredients!D$11:D$310, MATCH($C4352, Ingredients!$B$11:$B$310, 0)), "")))</f>
        <v/>
      </c>
      <c r="AI4352" s="106" t="str">
        <f>IF($C4352="", "", IF(IFERROR(INDEX(Ingredients!E$11:E$310, MATCH($C4352, Ingredients!$B$11:$B$310, 0)), "")="", "", IFERROR(INDEX(Ingredients!E$11:E$310, MATCH($C4352, Ingredients!$B$11:$B$310, 0)), "")))</f>
        <v/>
      </c>
      <c r="AJ4352" s="108" t="str">
        <f>IF($C4352="", "", IF(IFERROR(INDEX(Ingredients!F$11:F$310, MATCH($C4352, Ingredients!$B$11:$B$310, 0)), "")="", "", IFERROR(INDEX(Ingredients!F$11:F$310, MATCH($C4352, Ingredients!$B$11:$B$310, 0)), "")))</f>
        <v/>
      </c>
      <c r="AK4352" s="106" t="str">
        <f>IF($C4352="", "", IF(IFERROR(INDEX(Ingredients!G$11:G$310, MATCH($C4352, Ingredients!$B$11:$B$310, 0)), "")="", "", IFERROR(INDEX(Ingredients!G$11:G$310, MATCH($C4352, Ingredients!$B$11:$B$310, 0)), "")))</f>
        <v/>
      </c>
      <c r="AL4352" s="79" t="str">
        <f>IF($C4352="", "", IF(IFERROR(INDEX(Ingredients!H$11:H$310, MATCH($C4352, Ingredients!$B$11:$B$310, 0)), "")="", "", IFERROR(INDEX(Ingredients!H$11:H$310, MATCH($C4352, Ingredients!$B$11:$B$310, 0)), "")))</f>
        <v/>
      </c>
      <c r="AN4352" s="83" t="str">
        <f t="shared" si="1010"/>
        <v/>
      </c>
      <c r="AP4352" s="114" t="str">
        <f t="shared" si="1020"/>
        <v/>
      </c>
      <c r="AR4352" s="117" t="str">
        <f>IF($C4352="", "", IF(IFERROR(INDEX(Ingredients!$AI$11:$AI$310, MATCH($C4352, Ingredients!$B$11:$B$310, 0)), "")="", "", IFERROR(INDEX(Ingredients!$AI$11:$AI$310, MATCH($C4352, Ingredients!$B$11:$B$310, 0)), "")))</f>
        <v/>
      </c>
      <c r="AT4352" s="120" t="str">
        <f t="shared" si="1021"/>
        <v/>
      </c>
      <c r="AV4352" s="90" t="str">
        <f t="shared" si="1011"/>
        <v/>
      </c>
      <c r="AX4352" s="90" t="str">
        <f>IF($AV4352="", "", COUNTIF($AV$11:$AV$5010, "&lt;"&amp;$AV4352)+1+COUNTIF($AV$11:$AV4352, $AV4352)-1)</f>
        <v/>
      </c>
      <c r="AZ4352" s="111" t="str">
        <f>IF($B4352="", "", SUMIF('Shopping List'!$AV$11:$AV$25, $B4352, 'Shopping List'!$BN$11:$BN$25))</f>
        <v/>
      </c>
      <c r="BB4352" s="117" t="str">
        <f t="shared" si="1022"/>
        <v/>
      </c>
    </row>
    <row r="4353" spans="1:54" x14ac:dyDescent="0.25">
      <c r="A4353" s="4"/>
      <c r="B4353" s="37"/>
      <c r="C4353" s="124"/>
      <c r="D4353" s="39"/>
      <c r="E4353" s="125"/>
      <c r="F4353" s="48"/>
      <c r="G4353" s="4"/>
      <c r="H4353" s="4"/>
      <c r="I4353" s="95" t="str">
        <f>IF($C4353="", "", IF(IFERROR(INDEX(Ingredients!$C$11:$C$310, MATCH($C4353, Ingredients!$B$11:$B$310, 0)), "")="", "", IFERROR(INDEX(Ingredients!$C$11:$C$310, MATCH($C4353, Ingredients!$B$11:$B$310, 0)), "")))</f>
        <v/>
      </c>
      <c r="J4353" s="73" t="str">
        <f>IF($B4353="", "", IF(IFERROR(INDEX(Meals!$C$11:$C$260, MATCH($B4353, Meals!$B$11:$B$260, 0)), "")="", "", IFERROR(INDEX(Meals!$C$11:$C$260, MATCH($B4353, Meals!$B$11:$B$260, 0)), "")))</f>
        <v/>
      </c>
      <c r="K4353" s="4"/>
      <c r="L4353" s="72" t="str">
        <f t="shared" si="1012"/>
        <v/>
      </c>
      <c r="M4353" s="73" t="str">
        <f t="shared" si="1013"/>
        <v/>
      </c>
      <c r="N4353" s="4"/>
      <c r="O4353" s="78" t="str">
        <f t="shared" si="1014"/>
        <v/>
      </c>
      <c r="P4353" s="79" t="str">
        <f t="shared" si="1015"/>
        <v/>
      </c>
      <c r="Q4353" s="4"/>
      <c r="R4353" s="90" t="str">
        <f t="shared" si="1016"/>
        <v/>
      </c>
      <c r="S4353" s="4"/>
      <c r="Y4353" s="18" t="str">
        <f t="shared" si="1017"/>
        <v/>
      </c>
      <c r="AA4353" s="18" t="str">
        <f t="shared" si="1008"/>
        <v/>
      </c>
      <c r="AB4353" s="18" t="str">
        <f t="shared" si="1009"/>
        <v/>
      </c>
      <c r="AC4353" s="18" t="str">
        <f t="shared" si="1018"/>
        <v/>
      </c>
      <c r="AD4353" s="18" t="str">
        <f t="shared" si="1018"/>
        <v/>
      </c>
      <c r="AE4353" s="18" t="str">
        <f t="shared" si="1019"/>
        <v/>
      </c>
      <c r="AG4353" s="95" t="str">
        <f>IF($C4353="", "", IF(IFERROR(INDEX(Ingredients!C$11:C$310, MATCH($C4353, Ingredients!$B$11:$B$310, 0)), "")="", "", IFERROR(INDEX(Ingredients!C$11:C$310, MATCH($C4353, Ingredients!$B$11:$B$310, 0)), "")))</f>
        <v/>
      </c>
      <c r="AH4353" s="105" t="str">
        <f>IF($C4353="", "", IF(IFERROR(INDEX(Ingredients!D$11:D$310, MATCH($C4353, Ingredients!$B$11:$B$310, 0)), "")="", "", IFERROR(INDEX(Ingredients!D$11:D$310, MATCH($C4353, Ingredients!$B$11:$B$310, 0)), "")))</f>
        <v/>
      </c>
      <c r="AI4353" s="106" t="str">
        <f>IF($C4353="", "", IF(IFERROR(INDEX(Ingredients!E$11:E$310, MATCH($C4353, Ingredients!$B$11:$B$310, 0)), "")="", "", IFERROR(INDEX(Ingredients!E$11:E$310, MATCH($C4353, Ingredients!$B$11:$B$310, 0)), "")))</f>
        <v/>
      </c>
      <c r="AJ4353" s="108" t="str">
        <f>IF($C4353="", "", IF(IFERROR(INDEX(Ingredients!F$11:F$310, MATCH($C4353, Ingredients!$B$11:$B$310, 0)), "")="", "", IFERROR(INDEX(Ingredients!F$11:F$310, MATCH($C4353, Ingredients!$B$11:$B$310, 0)), "")))</f>
        <v/>
      </c>
      <c r="AK4353" s="106" t="str">
        <f>IF($C4353="", "", IF(IFERROR(INDEX(Ingredients!G$11:G$310, MATCH($C4353, Ingredients!$B$11:$B$310, 0)), "")="", "", IFERROR(INDEX(Ingredients!G$11:G$310, MATCH($C4353, Ingredients!$B$11:$B$310, 0)), "")))</f>
        <v/>
      </c>
      <c r="AL4353" s="79" t="str">
        <f>IF($C4353="", "", IF(IFERROR(INDEX(Ingredients!H$11:H$310, MATCH($C4353, Ingredients!$B$11:$B$310, 0)), "")="", "", IFERROR(INDEX(Ingredients!H$11:H$310, MATCH($C4353, Ingredients!$B$11:$B$310, 0)), "")))</f>
        <v/>
      </c>
      <c r="AN4353" s="83" t="str">
        <f t="shared" si="1010"/>
        <v/>
      </c>
      <c r="AP4353" s="114" t="str">
        <f t="shared" si="1020"/>
        <v/>
      </c>
      <c r="AR4353" s="117" t="str">
        <f>IF($C4353="", "", IF(IFERROR(INDEX(Ingredients!$AI$11:$AI$310, MATCH($C4353, Ingredients!$B$11:$B$310, 0)), "")="", "", IFERROR(INDEX(Ingredients!$AI$11:$AI$310, MATCH($C4353, Ingredients!$B$11:$B$310, 0)), "")))</f>
        <v/>
      </c>
      <c r="AT4353" s="120" t="str">
        <f t="shared" si="1021"/>
        <v/>
      </c>
      <c r="AV4353" s="90" t="str">
        <f t="shared" si="1011"/>
        <v/>
      </c>
      <c r="AX4353" s="90" t="str">
        <f>IF($AV4353="", "", COUNTIF($AV$11:$AV$5010, "&lt;"&amp;$AV4353)+1+COUNTIF($AV$11:$AV4353, $AV4353)-1)</f>
        <v/>
      </c>
      <c r="AZ4353" s="111" t="str">
        <f>IF($B4353="", "", SUMIF('Shopping List'!$AV$11:$AV$25, $B4353, 'Shopping List'!$BN$11:$BN$25))</f>
        <v/>
      </c>
      <c r="BB4353" s="117" t="str">
        <f t="shared" si="1022"/>
        <v/>
      </c>
    </row>
    <row r="4354" spans="1:54" x14ac:dyDescent="0.25">
      <c r="A4354" s="4"/>
      <c r="B4354" s="37"/>
      <c r="C4354" s="124"/>
      <c r="D4354" s="39"/>
      <c r="E4354" s="125"/>
      <c r="F4354" s="48"/>
      <c r="G4354" s="4"/>
      <c r="H4354" s="4"/>
      <c r="I4354" s="95" t="str">
        <f>IF($C4354="", "", IF(IFERROR(INDEX(Ingredients!$C$11:$C$310, MATCH($C4354, Ingredients!$B$11:$B$310, 0)), "")="", "", IFERROR(INDEX(Ingredients!$C$11:$C$310, MATCH($C4354, Ingredients!$B$11:$B$310, 0)), "")))</f>
        <v/>
      </c>
      <c r="J4354" s="73" t="str">
        <f>IF($B4354="", "", IF(IFERROR(INDEX(Meals!$C$11:$C$260, MATCH($B4354, Meals!$B$11:$B$260, 0)), "")="", "", IFERROR(INDEX(Meals!$C$11:$C$260, MATCH($B4354, Meals!$B$11:$B$260, 0)), "")))</f>
        <v/>
      </c>
      <c r="K4354" s="4"/>
      <c r="L4354" s="72" t="str">
        <f t="shared" si="1012"/>
        <v/>
      </c>
      <c r="M4354" s="73" t="str">
        <f t="shared" si="1013"/>
        <v/>
      </c>
      <c r="N4354" s="4"/>
      <c r="O4354" s="78" t="str">
        <f t="shared" si="1014"/>
        <v/>
      </c>
      <c r="P4354" s="79" t="str">
        <f t="shared" si="1015"/>
        <v/>
      </c>
      <c r="Q4354" s="4"/>
      <c r="R4354" s="90" t="str">
        <f t="shared" si="1016"/>
        <v/>
      </c>
      <c r="S4354" s="4"/>
      <c r="Y4354" s="18" t="str">
        <f t="shared" si="1017"/>
        <v/>
      </c>
      <c r="AA4354" s="18" t="str">
        <f t="shared" si="1008"/>
        <v/>
      </c>
      <c r="AB4354" s="18" t="str">
        <f t="shared" si="1009"/>
        <v/>
      </c>
      <c r="AC4354" s="18" t="str">
        <f t="shared" si="1018"/>
        <v/>
      </c>
      <c r="AD4354" s="18" t="str">
        <f t="shared" si="1018"/>
        <v/>
      </c>
      <c r="AE4354" s="18" t="str">
        <f t="shared" si="1019"/>
        <v/>
      </c>
      <c r="AG4354" s="95" t="str">
        <f>IF($C4354="", "", IF(IFERROR(INDEX(Ingredients!C$11:C$310, MATCH($C4354, Ingredients!$B$11:$B$310, 0)), "")="", "", IFERROR(INDEX(Ingredients!C$11:C$310, MATCH($C4354, Ingredients!$B$11:$B$310, 0)), "")))</f>
        <v/>
      </c>
      <c r="AH4354" s="105" t="str">
        <f>IF($C4354="", "", IF(IFERROR(INDEX(Ingredients!D$11:D$310, MATCH($C4354, Ingredients!$B$11:$B$310, 0)), "")="", "", IFERROR(INDEX(Ingredients!D$11:D$310, MATCH($C4354, Ingredients!$B$11:$B$310, 0)), "")))</f>
        <v/>
      </c>
      <c r="AI4354" s="106" t="str">
        <f>IF($C4354="", "", IF(IFERROR(INDEX(Ingredients!E$11:E$310, MATCH($C4354, Ingredients!$B$11:$B$310, 0)), "")="", "", IFERROR(INDEX(Ingredients!E$11:E$310, MATCH($C4354, Ingredients!$B$11:$B$310, 0)), "")))</f>
        <v/>
      </c>
      <c r="AJ4354" s="108" t="str">
        <f>IF($C4354="", "", IF(IFERROR(INDEX(Ingredients!F$11:F$310, MATCH($C4354, Ingredients!$B$11:$B$310, 0)), "")="", "", IFERROR(INDEX(Ingredients!F$11:F$310, MATCH($C4354, Ingredients!$B$11:$B$310, 0)), "")))</f>
        <v/>
      </c>
      <c r="AK4354" s="106" t="str">
        <f>IF($C4354="", "", IF(IFERROR(INDEX(Ingredients!G$11:G$310, MATCH($C4354, Ingredients!$B$11:$B$310, 0)), "")="", "", IFERROR(INDEX(Ingredients!G$11:G$310, MATCH($C4354, Ingredients!$B$11:$B$310, 0)), "")))</f>
        <v/>
      </c>
      <c r="AL4354" s="79" t="str">
        <f>IF($C4354="", "", IF(IFERROR(INDEX(Ingredients!H$11:H$310, MATCH($C4354, Ingredients!$B$11:$B$310, 0)), "")="", "", IFERROR(INDEX(Ingredients!H$11:H$310, MATCH($C4354, Ingredients!$B$11:$B$310, 0)), "")))</f>
        <v/>
      </c>
      <c r="AN4354" s="83" t="str">
        <f t="shared" si="1010"/>
        <v/>
      </c>
      <c r="AP4354" s="114" t="str">
        <f t="shared" si="1020"/>
        <v/>
      </c>
      <c r="AR4354" s="117" t="str">
        <f>IF($C4354="", "", IF(IFERROR(INDEX(Ingredients!$AI$11:$AI$310, MATCH($C4354, Ingredients!$B$11:$B$310, 0)), "")="", "", IFERROR(INDEX(Ingredients!$AI$11:$AI$310, MATCH($C4354, Ingredients!$B$11:$B$310, 0)), "")))</f>
        <v/>
      </c>
      <c r="AT4354" s="120" t="str">
        <f t="shared" si="1021"/>
        <v/>
      </c>
      <c r="AV4354" s="90" t="str">
        <f t="shared" si="1011"/>
        <v/>
      </c>
      <c r="AX4354" s="90" t="str">
        <f>IF($AV4354="", "", COUNTIF($AV$11:$AV$5010, "&lt;"&amp;$AV4354)+1+COUNTIF($AV$11:$AV4354, $AV4354)-1)</f>
        <v/>
      </c>
      <c r="AZ4354" s="111" t="str">
        <f>IF($B4354="", "", SUMIF('Shopping List'!$AV$11:$AV$25, $B4354, 'Shopping List'!$BN$11:$BN$25))</f>
        <v/>
      </c>
      <c r="BB4354" s="117" t="str">
        <f t="shared" si="1022"/>
        <v/>
      </c>
    </row>
    <row r="4355" spans="1:54" x14ac:dyDescent="0.25">
      <c r="A4355" s="4"/>
      <c r="B4355" s="37"/>
      <c r="C4355" s="124"/>
      <c r="D4355" s="39"/>
      <c r="E4355" s="125"/>
      <c r="F4355" s="48"/>
      <c r="G4355" s="4"/>
      <c r="H4355" s="4"/>
      <c r="I4355" s="95" t="str">
        <f>IF($C4355="", "", IF(IFERROR(INDEX(Ingredients!$C$11:$C$310, MATCH($C4355, Ingredients!$B$11:$B$310, 0)), "")="", "", IFERROR(INDEX(Ingredients!$C$11:$C$310, MATCH($C4355, Ingredients!$B$11:$B$310, 0)), "")))</f>
        <v/>
      </c>
      <c r="J4355" s="73" t="str">
        <f>IF($B4355="", "", IF(IFERROR(INDEX(Meals!$C$11:$C$260, MATCH($B4355, Meals!$B$11:$B$260, 0)), "")="", "", IFERROR(INDEX(Meals!$C$11:$C$260, MATCH($B4355, Meals!$B$11:$B$260, 0)), "")))</f>
        <v/>
      </c>
      <c r="K4355" s="4"/>
      <c r="L4355" s="72" t="str">
        <f t="shared" si="1012"/>
        <v/>
      </c>
      <c r="M4355" s="73" t="str">
        <f t="shared" si="1013"/>
        <v/>
      </c>
      <c r="N4355" s="4"/>
      <c r="O4355" s="78" t="str">
        <f t="shared" si="1014"/>
        <v/>
      </c>
      <c r="P4355" s="79" t="str">
        <f t="shared" si="1015"/>
        <v/>
      </c>
      <c r="Q4355" s="4"/>
      <c r="R4355" s="90" t="str">
        <f t="shared" si="1016"/>
        <v/>
      </c>
      <c r="S4355" s="4"/>
      <c r="Y4355" s="18" t="str">
        <f t="shared" si="1017"/>
        <v/>
      </c>
      <c r="AA4355" s="18" t="str">
        <f t="shared" si="1008"/>
        <v/>
      </c>
      <c r="AB4355" s="18" t="str">
        <f t="shared" si="1009"/>
        <v/>
      </c>
      <c r="AC4355" s="18" t="str">
        <f t="shared" si="1018"/>
        <v/>
      </c>
      <c r="AD4355" s="18" t="str">
        <f t="shared" si="1018"/>
        <v/>
      </c>
      <c r="AE4355" s="18" t="str">
        <f t="shared" si="1019"/>
        <v/>
      </c>
      <c r="AG4355" s="95" t="str">
        <f>IF($C4355="", "", IF(IFERROR(INDEX(Ingredients!C$11:C$310, MATCH($C4355, Ingredients!$B$11:$B$310, 0)), "")="", "", IFERROR(INDEX(Ingredients!C$11:C$310, MATCH($C4355, Ingredients!$B$11:$B$310, 0)), "")))</f>
        <v/>
      </c>
      <c r="AH4355" s="105" t="str">
        <f>IF($C4355="", "", IF(IFERROR(INDEX(Ingredients!D$11:D$310, MATCH($C4355, Ingredients!$B$11:$B$310, 0)), "")="", "", IFERROR(INDEX(Ingredients!D$11:D$310, MATCH($C4355, Ingredients!$B$11:$B$310, 0)), "")))</f>
        <v/>
      </c>
      <c r="AI4355" s="106" t="str">
        <f>IF($C4355="", "", IF(IFERROR(INDEX(Ingredients!E$11:E$310, MATCH($C4355, Ingredients!$B$11:$B$310, 0)), "")="", "", IFERROR(INDEX(Ingredients!E$11:E$310, MATCH($C4355, Ingredients!$B$11:$B$310, 0)), "")))</f>
        <v/>
      </c>
      <c r="AJ4355" s="108" t="str">
        <f>IF($C4355="", "", IF(IFERROR(INDEX(Ingredients!F$11:F$310, MATCH($C4355, Ingredients!$B$11:$B$310, 0)), "")="", "", IFERROR(INDEX(Ingredients!F$11:F$310, MATCH($C4355, Ingredients!$B$11:$B$310, 0)), "")))</f>
        <v/>
      </c>
      <c r="AK4355" s="106" t="str">
        <f>IF($C4355="", "", IF(IFERROR(INDEX(Ingredients!G$11:G$310, MATCH($C4355, Ingredients!$B$11:$B$310, 0)), "")="", "", IFERROR(INDEX(Ingredients!G$11:G$310, MATCH($C4355, Ingredients!$B$11:$B$310, 0)), "")))</f>
        <v/>
      </c>
      <c r="AL4355" s="79" t="str">
        <f>IF($C4355="", "", IF(IFERROR(INDEX(Ingredients!H$11:H$310, MATCH($C4355, Ingredients!$B$11:$B$310, 0)), "")="", "", IFERROR(INDEX(Ingredients!H$11:H$310, MATCH($C4355, Ingredients!$B$11:$B$310, 0)), "")))</f>
        <v/>
      </c>
      <c r="AN4355" s="83" t="str">
        <f t="shared" si="1010"/>
        <v/>
      </c>
      <c r="AP4355" s="114" t="str">
        <f t="shared" si="1020"/>
        <v/>
      </c>
      <c r="AR4355" s="117" t="str">
        <f>IF($C4355="", "", IF(IFERROR(INDEX(Ingredients!$AI$11:$AI$310, MATCH($C4355, Ingredients!$B$11:$B$310, 0)), "")="", "", IFERROR(INDEX(Ingredients!$AI$11:$AI$310, MATCH($C4355, Ingredients!$B$11:$B$310, 0)), "")))</f>
        <v/>
      </c>
      <c r="AT4355" s="120" t="str">
        <f t="shared" si="1021"/>
        <v/>
      </c>
      <c r="AV4355" s="90" t="str">
        <f t="shared" si="1011"/>
        <v/>
      </c>
      <c r="AX4355" s="90" t="str">
        <f>IF($AV4355="", "", COUNTIF($AV$11:$AV$5010, "&lt;"&amp;$AV4355)+1+COUNTIF($AV$11:$AV4355, $AV4355)-1)</f>
        <v/>
      </c>
      <c r="AZ4355" s="111" t="str">
        <f>IF($B4355="", "", SUMIF('Shopping List'!$AV$11:$AV$25, $B4355, 'Shopping List'!$BN$11:$BN$25))</f>
        <v/>
      </c>
      <c r="BB4355" s="117" t="str">
        <f t="shared" si="1022"/>
        <v/>
      </c>
    </row>
    <row r="4356" spans="1:54" x14ac:dyDescent="0.25">
      <c r="A4356" s="4"/>
      <c r="B4356" s="37"/>
      <c r="C4356" s="124"/>
      <c r="D4356" s="39"/>
      <c r="E4356" s="125"/>
      <c r="F4356" s="48"/>
      <c r="G4356" s="4"/>
      <c r="H4356" s="4"/>
      <c r="I4356" s="95" t="str">
        <f>IF($C4356="", "", IF(IFERROR(INDEX(Ingredients!$C$11:$C$310, MATCH($C4356, Ingredients!$B$11:$B$310, 0)), "")="", "", IFERROR(INDEX(Ingredients!$C$11:$C$310, MATCH($C4356, Ingredients!$B$11:$B$310, 0)), "")))</f>
        <v/>
      </c>
      <c r="J4356" s="73" t="str">
        <f>IF($B4356="", "", IF(IFERROR(INDEX(Meals!$C$11:$C$260, MATCH($B4356, Meals!$B$11:$B$260, 0)), "")="", "", IFERROR(INDEX(Meals!$C$11:$C$260, MATCH($B4356, Meals!$B$11:$B$260, 0)), "")))</f>
        <v/>
      </c>
      <c r="K4356" s="4"/>
      <c r="L4356" s="72" t="str">
        <f t="shared" si="1012"/>
        <v/>
      </c>
      <c r="M4356" s="73" t="str">
        <f t="shared" si="1013"/>
        <v/>
      </c>
      <c r="N4356" s="4"/>
      <c r="O4356" s="78" t="str">
        <f t="shared" si="1014"/>
        <v/>
      </c>
      <c r="P4356" s="79" t="str">
        <f t="shared" si="1015"/>
        <v/>
      </c>
      <c r="Q4356" s="4"/>
      <c r="R4356" s="90" t="str">
        <f t="shared" si="1016"/>
        <v/>
      </c>
      <c r="S4356" s="4"/>
      <c r="Y4356" s="18" t="str">
        <f t="shared" si="1017"/>
        <v/>
      </c>
      <c r="AA4356" s="18" t="str">
        <f t="shared" si="1008"/>
        <v/>
      </c>
      <c r="AB4356" s="18" t="str">
        <f t="shared" si="1009"/>
        <v/>
      </c>
      <c r="AC4356" s="18" t="str">
        <f t="shared" si="1018"/>
        <v/>
      </c>
      <c r="AD4356" s="18" t="str">
        <f t="shared" si="1018"/>
        <v/>
      </c>
      <c r="AE4356" s="18" t="str">
        <f t="shared" si="1019"/>
        <v/>
      </c>
      <c r="AG4356" s="95" t="str">
        <f>IF($C4356="", "", IF(IFERROR(INDEX(Ingredients!C$11:C$310, MATCH($C4356, Ingredients!$B$11:$B$310, 0)), "")="", "", IFERROR(INDEX(Ingredients!C$11:C$310, MATCH($C4356, Ingredients!$B$11:$B$310, 0)), "")))</f>
        <v/>
      </c>
      <c r="AH4356" s="105" t="str">
        <f>IF($C4356="", "", IF(IFERROR(INDEX(Ingredients!D$11:D$310, MATCH($C4356, Ingredients!$B$11:$B$310, 0)), "")="", "", IFERROR(INDEX(Ingredients!D$11:D$310, MATCH($C4356, Ingredients!$B$11:$B$310, 0)), "")))</f>
        <v/>
      </c>
      <c r="AI4356" s="106" t="str">
        <f>IF($C4356="", "", IF(IFERROR(INDEX(Ingredients!E$11:E$310, MATCH($C4356, Ingredients!$B$11:$B$310, 0)), "")="", "", IFERROR(INDEX(Ingredients!E$11:E$310, MATCH($C4356, Ingredients!$B$11:$B$310, 0)), "")))</f>
        <v/>
      </c>
      <c r="AJ4356" s="108" t="str">
        <f>IF($C4356="", "", IF(IFERROR(INDEX(Ingredients!F$11:F$310, MATCH($C4356, Ingredients!$B$11:$B$310, 0)), "")="", "", IFERROR(INDEX(Ingredients!F$11:F$310, MATCH($C4356, Ingredients!$B$11:$B$310, 0)), "")))</f>
        <v/>
      </c>
      <c r="AK4356" s="106" t="str">
        <f>IF($C4356="", "", IF(IFERROR(INDEX(Ingredients!G$11:G$310, MATCH($C4356, Ingredients!$B$11:$B$310, 0)), "")="", "", IFERROR(INDEX(Ingredients!G$11:G$310, MATCH($C4356, Ingredients!$B$11:$B$310, 0)), "")))</f>
        <v/>
      </c>
      <c r="AL4356" s="79" t="str">
        <f>IF($C4356="", "", IF(IFERROR(INDEX(Ingredients!H$11:H$310, MATCH($C4356, Ingredients!$B$11:$B$310, 0)), "")="", "", IFERROR(INDEX(Ingredients!H$11:H$310, MATCH($C4356, Ingredients!$B$11:$B$310, 0)), "")))</f>
        <v/>
      </c>
      <c r="AN4356" s="83" t="str">
        <f t="shared" si="1010"/>
        <v/>
      </c>
      <c r="AP4356" s="114" t="str">
        <f t="shared" si="1020"/>
        <v/>
      </c>
      <c r="AR4356" s="117" t="str">
        <f>IF($C4356="", "", IF(IFERROR(INDEX(Ingredients!$AI$11:$AI$310, MATCH($C4356, Ingredients!$B$11:$B$310, 0)), "")="", "", IFERROR(INDEX(Ingredients!$AI$11:$AI$310, MATCH($C4356, Ingredients!$B$11:$B$310, 0)), "")))</f>
        <v/>
      </c>
      <c r="AT4356" s="120" t="str">
        <f t="shared" si="1021"/>
        <v/>
      </c>
      <c r="AV4356" s="90" t="str">
        <f t="shared" si="1011"/>
        <v/>
      </c>
      <c r="AX4356" s="90" t="str">
        <f>IF($AV4356="", "", COUNTIF($AV$11:$AV$5010, "&lt;"&amp;$AV4356)+1+COUNTIF($AV$11:$AV4356, $AV4356)-1)</f>
        <v/>
      </c>
      <c r="AZ4356" s="111" t="str">
        <f>IF($B4356="", "", SUMIF('Shopping List'!$AV$11:$AV$25, $B4356, 'Shopping List'!$BN$11:$BN$25))</f>
        <v/>
      </c>
      <c r="BB4356" s="117" t="str">
        <f t="shared" si="1022"/>
        <v/>
      </c>
    </row>
    <row r="4357" spans="1:54" x14ac:dyDescent="0.25">
      <c r="A4357" s="4"/>
      <c r="B4357" s="37"/>
      <c r="C4357" s="124"/>
      <c r="D4357" s="39"/>
      <c r="E4357" s="125"/>
      <c r="F4357" s="48"/>
      <c r="G4357" s="4"/>
      <c r="H4357" s="4"/>
      <c r="I4357" s="95" t="str">
        <f>IF($C4357="", "", IF(IFERROR(INDEX(Ingredients!$C$11:$C$310, MATCH($C4357, Ingredients!$B$11:$B$310, 0)), "")="", "", IFERROR(INDEX(Ingredients!$C$11:$C$310, MATCH($C4357, Ingredients!$B$11:$B$310, 0)), "")))</f>
        <v/>
      </c>
      <c r="J4357" s="73" t="str">
        <f>IF($B4357="", "", IF(IFERROR(INDEX(Meals!$C$11:$C$260, MATCH($B4357, Meals!$B$11:$B$260, 0)), "")="", "", IFERROR(INDEX(Meals!$C$11:$C$260, MATCH($B4357, Meals!$B$11:$B$260, 0)), "")))</f>
        <v/>
      </c>
      <c r="K4357" s="4"/>
      <c r="L4357" s="72" t="str">
        <f t="shared" si="1012"/>
        <v/>
      </c>
      <c r="M4357" s="73" t="str">
        <f t="shared" si="1013"/>
        <v/>
      </c>
      <c r="N4357" s="4"/>
      <c r="O4357" s="78" t="str">
        <f t="shared" si="1014"/>
        <v/>
      </c>
      <c r="P4357" s="79" t="str">
        <f t="shared" si="1015"/>
        <v/>
      </c>
      <c r="Q4357" s="4"/>
      <c r="R4357" s="90" t="str">
        <f t="shared" si="1016"/>
        <v/>
      </c>
      <c r="S4357" s="4"/>
      <c r="Y4357" s="18" t="str">
        <f t="shared" si="1017"/>
        <v/>
      </c>
      <c r="AA4357" s="18" t="str">
        <f t="shared" si="1008"/>
        <v/>
      </c>
      <c r="AB4357" s="18" t="str">
        <f t="shared" si="1009"/>
        <v/>
      </c>
      <c r="AC4357" s="18" t="str">
        <f t="shared" si="1018"/>
        <v/>
      </c>
      <c r="AD4357" s="18" t="str">
        <f t="shared" si="1018"/>
        <v/>
      </c>
      <c r="AE4357" s="18" t="str">
        <f t="shared" si="1019"/>
        <v/>
      </c>
      <c r="AG4357" s="95" t="str">
        <f>IF($C4357="", "", IF(IFERROR(INDEX(Ingredients!C$11:C$310, MATCH($C4357, Ingredients!$B$11:$B$310, 0)), "")="", "", IFERROR(INDEX(Ingredients!C$11:C$310, MATCH($C4357, Ingredients!$B$11:$B$310, 0)), "")))</f>
        <v/>
      </c>
      <c r="AH4357" s="105" t="str">
        <f>IF($C4357="", "", IF(IFERROR(INDEX(Ingredients!D$11:D$310, MATCH($C4357, Ingredients!$B$11:$B$310, 0)), "")="", "", IFERROR(INDEX(Ingredients!D$11:D$310, MATCH($C4357, Ingredients!$B$11:$B$310, 0)), "")))</f>
        <v/>
      </c>
      <c r="AI4357" s="106" t="str">
        <f>IF($C4357="", "", IF(IFERROR(INDEX(Ingredients!E$11:E$310, MATCH($C4357, Ingredients!$B$11:$B$310, 0)), "")="", "", IFERROR(INDEX(Ingredients!E$11:E$310, MATCH($C4357, Ingredients!$B$11:$B$310, 0)), "")))</f>
        <v/>
      </c>
      <c r="AJ4357" s="108" t="str">
        <f>IF($C4357="", "", IF(IFERROR(INDEX(Ingredients!F$11:F$310, MATCH($C4357, Ingredients!$B$11:$B$310, 0)), "")="", "", IFERROR(INDEX(Ingredients!F$11:F$310, MATCH($C4357, Ingredients!$B$11:$B$310, 0)), "")))</f>
        <v/>
      </c>
      <c r="AK4357" s="106" t="str">
        <f>IF($C4357="", "", IF(IFERROR(INDEX(Ingredients!G$11:G$310, MATCH($C4357, Ingredients!$B$11:$B$310, 0)), "")="", "", IFERROR(INDEX(Ingredients!G$11:G$310, MATCH($C4357, Ingredients!$B$11:$B$310, 0)), "")))</f>
        <v/>
      </c>
      <c r="AL4357" s="79" t="str">
        <f>IF($C4357="", "", IF(IFERROR(INDEX(Ingredients!H$11:H$310, MATCH($C4357, Ingredients!$B$11:$B$310, 0)), "")="", "", IFERROR(INDEX(Ingredients!H$11:H$310, MATCH($C4357, Ingredients!$B$11:$B$310, 0)), "")))</f>
        <v/>
      </c>
      <c r="AN4357" s="83" t="str">
        <f t="shared" si="1010"/>
        <v/>
      </c>
      <c r="AP4357" s="114" t="str">
        <f t="shared" si="1020"/>
        <v/>
      </c>
      <c r="AR4357" s="117" t="str">
        <f>IF($C4357="", "", IF(IFERROR(INDEX(Ingredients!$AI$11:$AI$310, MATCH($C4357, Ingredients!$B$11:$B$310, 0)), "")="", "", IFERROR(INDEX(Ingredients!$AI$11:$AI$310, MATCH($C4357, Ingredients!$B$11:$B$310, 0)), "")))</f>
        <v/>
      </c>
      <c r="AT4357" s="120" t="str">
        <f t="shared" si="1021"/>
        <v/>
      </c>
      <c r="AV4357" s="90" t="str">
        <f t="shared" si="1011"/>
        <v/>
      </c>
      <c r="AX4357" s="90" t="str">
        <f>IF($AV4357="", "", COUNTIF($AV$11:$AV$5010, "&lt;"&amp;$AV4357)+1+COUNTIF($AV$11:$AV4357, $AV4357)-1)</f>
        <v/>
      </c>
      <c r="AZ4357" s="111" t="str">
        <f>IF($B4357="", "", SUMIF('Shopping List'!$AV$11:$AV$25, $B4357, 'Shopping List'!$BN$11:$BN$25))</f>
        <v/>
      </c>
      <c r="BB4357" s="117" t="str">
        <f t="shared" si="1022"/>
        <v/>
      </c>
    </row>
    <row r="4358" spans="1:54" x14ac:dyDescent="0.25">
      <c r="A4358" s="4"/>
      <c r="B4358" s="37"/>
      <c r="C4358" s="124"/>
      <c r="D4358" s="39"/>
      <c r="E4358" s="125"/>
      <c r="F4358" s="48"/>
      <c r="G4358" s="4"/>
      <c r="H4358" s="4"/>
      <c r="I4358" s="95" t="str">
        <f>IF($C4358="", "", IF(IFERROR(INDEX(Ingredients!$C$11:$C$310, MATCH($C4358, Ingredients!$B$11:$B$310, 0)), "")="", "", IFERROR(INDEX(Ingredients!$C$11:$C$310, MATCH($C4358, Ingredients!$B$11:$B$310, 0)), "")))</f>
        <v/>
      </c>
      <c r="J4358" s="73" t="str">
        <f>IF($B4358="", "", IF(IFERROR(INDEX(Meals!$C$11:$C$260, MATCH($B4358, Meals!$B$11:$B$260, 0)), "")="", "", IFERROR(INDEX(Meals!$C$11:$C$260, MATCH($B4358, Meals!$B$11:$B$260, 0)), "")))</f>
        <v/>
      </c>
      <c r="K4358" s="4"/>
      <c r="L4358" s="72" t="str">
        <f t="shared" si="1012"/>
        <v/>
      </c>
      <c r="M4358" s="73" t="str">
        <f t="shared" si="1013"/>
        <v/>
      </c>
      <c r="N4358" s="4"/>
      <c r="O4358" s="78" t="str">
        <f t="shared" si="1014"/>
        <v/>
      </c>
      <c r="P4358" s="79" t="str">
        <f t="shared" si="1015"/>
        <v/>
      </c>
      <c r="Q4358" s="4"/>
      <c r="R4358" s="90" t="str">
        <f t="shared" si="1016"/>
        <v/>
      </c>
      <c r="S4358" s="4"/>
      <c r="Y4358" s="18" t="str">
        <f t="shared" si="1017"/>
        <v/>
      </c>
      <c r="AA4358" s="18" t="str">
        <f t="shared" si="1008"/>
        <v/>
      </c>
      <c r="AB4358" s="18" t="str">
        <f t="shared" si="1009"/>
        <v/>
      </c>
      <c r="AC4358" s="18" t="str">
        <f t="shared" si="1018"/>
        <v/>
      </c>
      <c r="AD4358" s="18" t="str">
        <f t="shared" si="1018"/>
        <v/>
      </c>
      <c r="AE4358" s="18" t="str">
        <f t="shared" si="1019"/>
        <v/>
      </c>
      <c r="AG4358" s="95" t="str">
        <f>IF($C4358="", "", IF(IFERROR(INDEX(Ingredients!C$11:C$310, MATCH($C4358, Ingredients!$B$11:$B$310, 0)), "")="", "", IFERROR(INDEX(Ingredients!C$11:C$310, MATCH($C4358, Ingredients!$B$11:$B$310, 0)), "")))</f>
        <v/>
      </c>
      <c r="AH4358" s="105" t="str">
        <f>IF($C4358="", "", IF(IFERROR(INDEX(Ingredients!D$11:D$310, MATCH($C4358, Ingredients!$B$11:$B$310, 0)), "")="", "", IFERROR(INDEX(Ingredients!D$11:D$310, MATCH($C4358, Ingredients!$B$11:$B$310, 0)), "")))</f>
        <v/>
      </c>
      <c r="AI4358" s="106" t="str">
        <f>IF($C4358="", "", IF(IFERROR(INDEX(Ingredients!E$11:E$310, MATCH($C4358, Ingredients!$B$11:$B$310, 0)), "")="", "", IFERROR(INDEX(Ingredients!E$11:E$310, MATCH($C4358, Ingredients!$B$11:$B$310, 0)), "")))</f>
        <v/>
      </c>
      <c r="AJ4358" s="108" t="str">
        <f>IF($C4358="", "", IF(IFERROR(INDEX(Ingredients!F$11:F$310, MATCH($C4358, Ingredients!$B$11:$B$310, 0)), "")="", "", IFERROR(INDEX(Ingredients!F$11:F$310, MATCH($C4358, Ingredients!$B$11:$B$310, 0)), "")))</f>
        <v/>
      </c>
      <c r="AK4358" s="106" t="str">
        <f>IF($C4358="", "", IF(IFERROR(INDEX(Ingredients!G$11:G$310, MATCH($C4358, Ingredients!$B$11:$B$310, 0)), "")="", "", IFERROR(INDEX(Ingredients!G$11:G$310, MATCH($C4358, Ingredients!$B$11:$B$310, 0)), "")))</f>
        <v/>
      </c>
      <c r="AL4358" s="79" t="str">
        <f>IF($C4358="", "", IF(IFERROR(INDEX(Ingredients!H$11:H$310, MATCH($C4358, Ingredients!$B$11:$B$310, 0)), "")="", "", IFERROR(INDEX(Ingredients!H$11:H$310, MATCH($C4358, Ingredients!$B$11:$B$310, 0)), "")))</f>
        <v/>
      </c>
      <c r="AN4358" s="83" t="str">
        <f t="shared" si="1010"/>
        <v/>
      </c>
      <c r="AP4358" s="114" t="str">
        <f t="shared" si="1020"/>
        <v/>
      </c>
      <c r="AR4358" s="117" t="str">
        <f>IF($C4358="", "", IF(IFERROR(INDEX(Ingredients!$AI$11:$AI$310, MATCH($C4358, Ingredients!$B$11:$B$310, 0)), "")="", "", IFERROR(INDEX(Ingredients!$AI$11:$AI$310, MATCH($C4358, Ingredients!$B$11:$B$310, 0)), "")))</f>
        <v/>
      </c>
      <c r="AT4358" s="120" t="str">
        <f t="shared" si="1021"/>
        <v/>
      </c>
      <c r="AV4358" s="90" t="str">
        <f t="shared" si="1011"/>
        <v/>
      </c>
      <c r="AX4358" s="90" t="str">
        <f>IF($AV4358="", "", COUNTIF($AV$11:$AV$5010, "&lt;"&amp;$AV4358)+1+COUNTIF($AV$11:$AV4358, $AV4358)-1)</f>
        <v/>
      </c>
      <c r="AZ4358" s="111" t="str">
        <f>IF($B4358="", "", SUMIF('Shopping List'!$AV$11:$AV$25, $B4358, 'Shopping List'!$BN$11:$BN$25))</f>
        <v/>
      </c>
      <c r="BB4358" s="117" t="str">
        <f t="shared" si="1022"/>
        <v/>
      </c>
    </row>
    <row r="4359" spans="1:54" x14ac:dyDescent="0.25">
      <c r="A4359" s="4"/>
      <c r="B4359" s="37"/>
      <c r="C4359" s="124"/>
      <c r="D4359" s="39"/>
      <c r="E4359" s="125"/>
      <c r="F4359" s="48"/>
      <c r="G4359" s="4"/>
      <c r="H4359" s="4"/>
      <c r="I4359" s="95" t="str">
        <f>IF($C4359="", "", IF(IFERROR(INDEX(Ingredients!$C$11:$C$310, MATCH($C4359, Ingredients!$B$11:$B$310, 0)), "")="", "", IFERROR(INDEX(Ingredients!$C$11:$C$310, MATCH($C4359, Ingredients!$B$11:$B$310, 0)), "")))</f>
        <v/>
      </c>
      <c r="J4359" s="73" t="str">
        <f>IF($B4359="", "", IF(IFERROR(INDEX(Meals!$C$11:$C$260, MATCH($B4359, Meals!$B$11:$B$260, 0)), "")="", "", IFERROR(INDEX(Meals!$C$11:$C$260, MATCH($B4359, Meals!$B$11:$B$260, 0)), "")))</f>
        <v/>
      </c>
      <c r="K4359" s="4"/>
      <c r="L4359" s="72" t="str">
        <f t="shared" si="1012"/>
        <v/>
      </c>
      <c r="M4359" s="73" t="str">
        <f t="shared" si="1013"/>
        <v/>
      </c>
      <c r="N4359" s="4"/>
      <c r="O4359" s="78" t="str">
        <f t="shared" si="1014"/>
        <v/>
      </c>
      <c r="P4359" s="79" t="str">
        <f t="shared" si="1015"/>
        <v/>
      </c>
      <c r="Q4359" s="4"/>
      <c r="R4359" s="90" t="str">
        <f t="shared" si="1016"/>
        <v/>
      </c>
      <c r="S4359" s="4"/>
      <c r="Y4359" s="18" t="str">
        <f t="shared" si="1017"/>
        <v/>
      </c>
      <c r="AA4359" s="18" t="str">
        <f t="shared" si="1008"/>
        <v/>
      </c>
      <c r="AB4359" s="18" t="str">
        <f t="shared" si="1009"/>
        <v/>
      </c>
      <c r="AC4359" s="18" t="str">
        <f t="shared" si="1018"/>
        <v/>
      </c>
      <c r="AD4359" s="18" t="str">
        <f t="shared" si="1018"/>
        <v/>
      </c>
      <c r="AE4359" s="18" t="str">
        <f t="shared" si="1019"/>
        <v/>
      </c>
      <c r="AG4359" s="95" t="str">
        <f>IF($C4359="", "", IF(IFERROR(INDEX(Ingredients!C$11:C$310, MATCH($C4359, Ingredients!$B$11:$B$310, 0)), "")="", "", IFERROR(INDEX(Ingredients!C$11:C$310, MATCH($C4359, Ingredients!$B$11:$B$310, 0)), "")))</f>
        <v/>
      </c>
      <c r="AH4359" s="105" t="str">
        <f>IF($C4359="", "", IF(IFERROR(INDEX(Ingredients!D$11:D$310, MATCH($C4359, Ingredients!$B$11:$B$310, 0)), "")="", "", IFERROR(INDEX(Ingredients!D$11:D$310, MATCH($C4359, Ingredients!$B$11:$B$310, 0)), "")))</f>
        <v/>
      </c>
      <c r="AI4359" s="106" t="str">
        <f>IF($C4359="", "", IF(IFERROR(INDEX(Ingredients!E$11:E$310, MATCH($C4359, Ingredients!$B$11:$B$310, 0)), "")="", "", IFERROR(INDEX(Ingredients!E$11:E$310, MATCH($C4359, Ingredients!$B$11:$B$310, 0)), "")))</f>
        <v/>
      </c>
      <c r="AJ4359" s="108" t="str">
        <f>IF($C4359="", "", IF(IFERROR(INDEX(Ingredients!F$11:F$310, MATCH($C4359, Ingredients!$B$11:$B$310, 0)), "")="", "", IFERROR(INDEX(Ingredients!F$11:F$310, MATCH($C4359, Ingredients!$B$11:$B$310, 0)), "")))</f>
        <v/>
      </c>
      <c r="AK4359" s="106" t="str">
        <f>IF($C4359="", "", IF(IFERROR(INDEX(Ingredients!G$11:G$310, MATCH($C4359, Ingredients!$B$11:$B$310, 0)), "")="", "", IFERROR(INDEX(Ingredients!G$11:G$310, MATCH($C4359, Ingredients!$B$11:$B$310, 0)), "")))</f>
        <v/>
      </c>
      <c r="AL4359" s="79" t="str">
        <f>IF($C4359="", "", IF(IFERROR(INDEX(Ingredients!H$11:H$310, MATCH($C4359, Ingredients!$B$11:$B$310, 0)), "")="", "", IFERROR(INDEX(Ingredients!H$11:H$310, MATCH($C4359, Ingredients!$B$11:$B$310, 0)), "")))</f>
        <v/>
      </c>
      <c r="AN4359" s="83" t="str">
        <f t="shared" si="1010"/>
        <v/>
      </c>
      <c r="AP4359" s="114" t="str">
        <f t="shared" si="1020"/>
        <v/>
      </c>
      <c r="AR4359" s="117" t="str">
        <f>IF($C4359="", "", IF(IFERROR(INDEX(Ingredients!$AI$11:$AI$310, MATCH($C4359, Ingredients!$B$11:$B$310, 0)), "")="", "", IFERROR(INDEX(Ingredients!$AI$11:$AI$310, MATCH($C4359, Ingredients!$B$11:$B$310, 0)), "")))</f>
        <v/>
      </c>
      <c r="AT4359" s="120" t="str">
        <f t="shared" si="1021"/>
        <v/>
      </c>
      <c r="AV4359" s="90" t="str">
        <f t="shared" si="1011"/>
        <v/>
      </c>
      <c r="AX4359" s="90" t="str">
        <f>IF($AV4359="", "", COUNTIF($AV$11:$AV$5010, "&lt;"&amp;$AV4359)+1+COUNTIF($AV$11:$AV4359, $AV4359)-1)</f>
        <v/>
      </c>
      <c r="AZ4359" s="111" t="str">
        <f>IF($B4359="", "", SUMIF('Shopping List'!$AV$11:$AV$25, $B4359, 'Shopping List'!$BN$11:$BN$25))</f>
        <v/>
      </c>
      <c r="BB4359" s="117" t="str">
        <f t="shared" si="1022"/>
        <v/>
      </c>
    </row>
    <row r="4360" spans="1:54" x14ac:dyDescent="0.25">
      <c r="A4360" s="4"/>
      <c r="B4360" s="37"/>
      <c r="C4360" s="124"/>
      <c r="D4360" s="39"/>
      <c r="E4360" s="125"/>
      <c r="F4360" s="48"/>
      <c r="G4360" s="4"/>
      <c r="H4360" s="4"/>
      <c r="I4360" s="95" t="str">
        <f>IF($C4360="", "", IF(IFERROR(INDEX(Ingredients!$C$11:$C$310, MATCH($C4360, Ingredients!$B$11:$B$310, 0)), "")="", "", IFERROR(INDEX(Ingredients!$C$11:$C$310, MATCH($C4360, Ingredients!$B$11:$B$310, 0)), "")))</f>
        <v/>
      </c>
      <c r="J4360" s="73" t="str">
        <f>IF($B4360="", "", IF(IFERROR(INDEX(Meals!$C$11:$C$260, MATCH($B4360, Meals!$B$11:$B$260, 0)), "")="", "", IFERROR(INDEX(Meals!$C$11:$C$260, MATCH($B4360, Meals!$B$11:$B$260, 0)), "")))</f>
        <v/>
      </c>
      <c r="K4360" s="4"/>
      <c r="L4360" s="72" t="str">
        <f t="shared" si="1012"/>
        <v/>
      </c>
      <c r="M4360" s="73" t="str">
        <f t="shared" si="1013"/>
        <v/>
      </c>
      <c r="N4360" s="4"/>
      <c r="O4360" s="78" t="str">
        <f t="shared" si="1014"/>
        <v/>
      </c>
      <c r="P4360" s="79" t="str">
        <f t="shared" si="1015"/>
        <v/>
      </c>
      <c r="Q4360" s="4"/>
      <c r="R4360" s="90" t="str">
        <f t="shared" si="1016"/>
        <v/>
      </c>
      <c r="S4360" s="4"/>
      <c r="Y4360" s="18" t="str">
        <f t="shared" si="1017"/>
        <v/>
      </c>
      <c r="AA4360" s="18" t="str">
        <f t="shared" si="1008"/>
        <v/>
      </c>
      <c r="AB4360" s="18" t="str">
        <f t="shared" si="1009"/>
        <v/>
      </c>
      <c r="AC4360" s="18" t="str">
        <f t="shared" si="1018"/>
        <v/>
      </c>
      <c r="AD4360" s="18" t="str">
        <f t="shared" si="1018"/>
        <v/>
      </c>
      <c r="AE4360" s="18" t="str">
        <f t="shared" si="1019"/>
        <v/>
      </c>
      <c r="AG4360" s="95" t="str">
        <f>IF($C4360="", "", IF(IFERROR(INDEX(Ingredients!C$11:C$310, MATCH($C4360, Ingredients!$B$11:$B$310, 0)), "")="", "", IFERROR(INDEX(Ingredients!C$11:C$310, MATCH($C4360, Ingredients!$B$11:$B$310, 0)), "")))</f>
        <v/>
      </c>
      <c r="AH4360" s="105" t="str">
        <f>IF($C4360="", "", IF(IFERROR(INDEX(Ingredients!D$11:D$310, MATCH($C4360, Ingredients!$B$11:$B$310, 0)), "")="", "", IFERROR(INDEX(Ingredients!D$11:D$310, MATCH($C4360, Ingredients!$B$11:$B$310, 0)), "")))</f>
        <v/>
      </c>
      <c r="AI4360" s="106" t="str">
        <f>IF($C4360="", "", IF(IFERROR(INDEX(Ingredients!E$11:E$310, MATCH($C4360, Ingredients!$B$11:$B$310, 0)), "")="", "", IFERROR(INDEX(Ingredients!E$11:E$310, MATCH($C4360, Ingredients!$B$11:$B$310, 0)), "")))</f>
        <v/>
      </c>
      <c r="AJ4360" s="108" t="str">
        <f>IF($C4360="", "", IF(IFERROR(INDEX(Ingredients!F$11:F$310, MATCH($C4360, Ingredients!$B$11:$B$310, 0)), "")="", "", IFERROR(INDEX(Ingredients!F$11:F$310, MATCH($C4360, Ingredients!$B$11:$B$310, 0)), "")))</f>
        <v/>
      </c>
      <c r="AK4360" s="106" t="str">
        <f>IF($C4360="", "", IF(IFERROR(INDEX(Ingredients!G$11:G$310, MATCH($C4360, Ingredients!$B$11:$B$310, 0)), "")="", "", IFERROR(INDEX(Ingredients!G$11:G$310, MATCH($C4360, Ingredients!$B$11:$B$310, 0)), "")))</f>
        <v/>
      </c>
      <c r="AL4360" s="79" t="str">
        <f>IF($C4360="", "", IF(IFERROR(INDEX(Ingredients!H$11:H$310, MATCH($C4360, Ingredients!$B$11:$B$310, 0)), "")="", "", IFERROR(INDEX(Ingredients!H$11:H$310, MATCH($C4360, Ingredients!$B$11:$B$310, 0)), "")))</f>
        <v/>
      </c>
      <c r="AN4360" s="83" t="str">
        <f t="shared" si="1010"/>
        <v/>
      </c>
      <c r="AP4360" s="114" t="str">
        <f t="shared" si="1020"/>
        <v/>
      </c>
      <c r="AR4360" s="117" t="str">
        <f>IF($C4360="", "", IF(IFERROR(INDEX(Ingredients!$AI$11:$AI$310, MATCH($C4360, Ingredients!$B$11:$B$310, 0)), "")="", "", IFERROR(INDEX(Ingredients!$AI$11:$AI$310, MATCH($C4360, Ingredients!$B$11:$B$310, 0)), "")))</f>
        <v/>
      </c>
      <c r="AT4360" s="120" t="str">
        <f t="shared" si="1021"/>
        <v/>
      </c>
      <c r="AV4360" s="90" t="str">
        <f t="shared" si="1011"/>
        <v/>
      </c>
      <c r="AX4360" s="90" t="str">
        <f>IF($AV4360="", "", COUNTIF($AV$11:$AV$5010, "&lt;"&amp;$AV4360)+1+COUNTIF($AV$11:$AV4360, $AV4360)-1)</f>
        <v/>
      </c>
      <c r="AZ4360" s="111" t="str">
        <f>IF($B4360="", "", SUMIF('Shopping List'!$AV$11:$AV$25, $B4360, 'Shopping List'!$BN$11:$BN$25))</f>
        <v/>
      </c>
      <c r="BB4360" s="117" t="str">
        <f t="shared" si="1022"/>
        <v/>
      </c>
    </row>
    <row r="4361" spans="1:54" x14ac:dyDescent="0.25">
      <c r="A4361" s="4"/>
      <c r="B4361" s="37"/>
      <c r="C4361" s="124"/>
      <c r="D4361" s="39"/>
      <c r="E4361" s="125"/>
      <c r="F4361" s="48"/>
      <c r="G4361" s="4"/>
      <c r="H4361" s="4"/>
      <c r="I4361" s="95" t="str">
        <f>IF($C4361="", "", IF(IFERROR(INDEX(Ingredients!$C$11:$C$310, MATCH($C4361, Ingredients!$B$11:$B$310, 0)), "")="", "", IFERROR(INDEX(Ingredients!$C$11:$C$310, MATCH($C4361, Ingredients!$B$11:$B$310, 0)), "")))</f>
        <v/>
      </c>
      <c r="J4361" s="73" t="str">
        <f>IF($B4361="", "", IF(IFERROR(INDEX(Meals!$C$11:$C$260, MATCH($B4361, Meals!$B$11:$B$260, 0)), "")="", "", IFERROR(INDEX(Meals!$C$11:$C$260, MATCH($B4361, Meals!$B$11:$B$260, 0)), "")))</f>
        <v/>
      </c>
      <c r="K4361" s="4"/>
      <c r="L4361" s="72" t="str">
        <f t="shared" si="1012"/>
        <v/>
      </c>
      <c r="M4361" s="73" t="str">
        <f t="shared" si="1013"/>
        <v/>
      </c>
      <c r="N4361" s="4"/>
      <c r="O4361" s="78" t="str">
        <f t="shared" si="1014"/>
        <v/>
      </c>
      <c r="P4361" s="79" t="str">
        <f t="shared" si="1015"/>
        <v/>
      </c>
      <c r="Q4361" s="4"/>
      <c r="R4361" s="90" t="str">
        <f t="shared" si="1016"/>
        <v/>
      </c>
      <c r="S4361" s="4"/>
      <c r="Y4361" s="18" t="str">
        <f t="shared" si="1017"/>
        <v/>
      </c>
      <c r="AA4361" s="18" t="str">
        <f t="shared" si="1008"/>
        <v/>
      </c>
      <c r="AB4361" s="18" t="str">
        <f t="shared" si="1009"/>
        <v/>
      </c>
      <c r="AC4361" s="18" t="str">
        <f t="shared" si="1018"/>
        <v/>
      </c>
      <c r="AD4361" s="18" t="str">
        <f t="shared" si="1018"/>
        <v/>
      </c>
      <c r="AE4361" s="18" t="str">
        <f t="shared" si="1019"/>
        <v/>
      </c>
      <c r="AG4361" s="95" t="str">
        <f>IF($C4361="", "", IF(IFERROR(INDEX(Ingredients!C$11:C$310, MATCH($C4361, Ingredients!$B$11:$B$310, 0)), "")="", "", IFERROR(INDEX(Ingredients!C$11:C$310, MATCH($C4361, Ingredients!$B$11:$B$310, 0)), "")))</f>
        <v/>
      </c>
      <c r="AH4361" s="105" t="str">
        <f>IF($C4361="", "", IF(IFERROR(INDEX(Ingredients!D$11:D$310, MATCH($C4361, Ingredients!$B$11:$B$310, 0)), "")="", "", IFERROR(INDEX(Ingredients!D$11:D$310, MATCH($C4361, Ingredients!$B$11:$B$310, 0)), "")))</f>
        <v/>
      </c>
      <c r="AI4361" s="106" t="str">
        <f>IF($C4361="", "", IF(IFERROR(INDEX(Ingredients!E$11:E$310, MATCH($C4361, Ingredients!$B$11:$B$310, 0)), "")="", "", IFERROR(INDEX(Ingredients!E$11:E$310, MATCH($C4361, Ingredients!$B$11:$B$310, 0)), "")))</f>
        <v/>
      </c>
      <c r="AJ4361" s="108" t="str">
        <f>IF($C4361="", "", IF(IFERROR(INDEX(Ingredients!F$11:F$310, MATCH($C4361, Ingredients!$B$11:$B$310, 0)), "")="", "", IFERROR(INDEX(Ingredients!F$11:F$310, MATCH($C4361, Ingredients!$B$11:$B$310, 0)), "")))</f>
        <v/>
      </c>
      <c r="AK4361" s="106" t="str">
        <f>IF($C4361="", "", IF(IFERROR(INDEX(Ingredients!G$11:G$310, MATCH($C4361, Ingredients!$B$11:$B$310, 0)), "")="", "", IFERROR(INDEX(Ingredients!G$11:G$310, MATCH($C4361, Ingredients!$B$11:$B$310, 0)), "")))</f>
        <v/>
      </c>
      <c r="AL4361" s="79" t="str">
        <f>IF($C4361="", "", IF(IFERROR(INDEX(Ingredients!H$11:H$310, MATCH($C4361, Ingredients!$B$11:$B$310, 0)), "")="", "", IFERROR(INDEX(Ingredients!H$11:H$310, MATCH($C4361, Ingredients!$B$11:$B$310, 0)), "")))</f>
        <v/>
      </c>
      <c r="AN4361" s="83" t="str">
        <f t="shared" si="1010"/>
        <v/>
      </c>
      <c r="AP4361" s="114" t="str">
        <f t="shared" si="1020"/>
        <v/>
      </c>
      <c r="AR4361" s="117" t="str">
        <f>IF($C4361="", "", IF(IFERROR(INDEX(Ingredients!$AI$11:$AI$310, MATCH($C4361, Ingredients!$B$11:$B$310, 0)), "")="", "", IFERROR(INDEX(Ingredients!$AI$11:$AI$310, MATCH($C4361, Ingredients!$B$11:$B$310, 0)), "")))</f>
        <v/>
      </c>
      <c r="AT4361" s="120" t="str">
        <f t="shared" si="1021"/>
        <v/>
      </c>
      <c r="AV4361" s="90" t="str">
        <f t="shared" si="1011"/>
        <v/>
      </c>
      <c r="AX4361" s="90" t="str">
        <f>IF($AV4361="", "", COUNTIF($AV$11:$AV$5010, "&lt;"&amp;$AV4361)+1+COUNTIF($AV$11:$AV4361, $AV4361)-1)</f>
        <v/>
      </c>
      <c r="AZ4361" s="111" t="str">
        <f>IF($B4361="", "", SUMIF('Shopping List'!$AV$11:$AV$25, $B4361, 'Shopping List'!$BN$11:$BN$25))</f>
        <v/>
      </c>
      <c r="BB4361" s="117" t="str">
        <f t="shared" si="1022"/>
        <v/>
      </c>
    </row>
    <row r="4362" spans="1:54" x14ac:dyDescent="0.25">
      <c r="A4362" s="4"/>
      <c r="B4362" s="37"/>
      <c r="C4362" s="124"/>
      <c r="D4362" s="39"/>
      <c r="E4362" s="125"/>
      <c r="F4362" s="48"/>
      <c r="G4362" s="4"/>
      <c r="H4362" s="4"/>
      <c r="I4362" s="95" t="str">
        <f>IF($C4362="", "", IF(IFERROR(INDEX(Ingredients!$C$11:$C$310, MATCH($C4362, Ingredients!$B$11:$B$310, 0)), "")="", "", IFERROR(INDEX(Ingredients!$C$11:$C$310, MATCH($C4362, Ingredients!$B$11:$B$310, 0)), "")))</f>
        <v/>
      </c>
      <c r="J4362" s="73" t="str">
        <f>IF($B4362="", "", IF(IFERROR(INDEX(Meals!$C$11:$C$260, MATCH($B4362, Meals!$B$11:$B$260, 0)), "")="", "", IFERROR(INDEX(Meals!$C$11:$C$260, MATCH($B4362, Meals!$B$11:$B$260, 0)), "")))</f>
        <v/>
      </c>
      <c r="K4362" s="4"/>
      <c r="L4362" s="72" t="str">
        <f t="shared" si="1012"/>
        <v/>
      </c>
      <c r="M4362" s="73" t="str">
        <f t="shared" si="1013"/>
        <v/>
      </c>
      <c r="N4362" s="4"/>
      <c r="O4362" s="78" t="str">
        <f t="shared" si="1014"/>
        <v/>
      </c>
      <c r="P4362" s="79" t="str">
        <f t="shared" si="1015"/>
        <v/>
      </c>
      <c r="Q4362" s="4"/>
      <c r="R4362" s="90" t="str">
        <f t="shared" si="1016"/>
        <v/>
      </c>
      <c r="S4362" s="4"/>
      <c r="Y4362" s="18" t="str">
        <f t="shared" si="1017"/>
        <v/>
      </c>
      <c r="AA4362" s="18" t="str">
        <f t="shared" si="1008"/>
        <v/>
      </c>
      <c r="AB4362" s="18" t="str">
        <f t="shared" si="1009"/>
        <v/>
      </c>
      <c r="AC4362" s="18" t="str">
        <f t="shared" si="1018"/>
        <v/>
      </c>
      <c r="AD4362" s="18" t="str">
        <f t="shared" si="1018"/>
        <v/>
      </c>
      <c r="AE4362" s="18" t="str">
        <f t="shared" si="1019"/>
        <v/>
      </c>
      <c r="AG4362" s="95" t="str">
        <f>IF($C4362="", "", IF(IFERROR(INDEX(Ingredients!C$11:C$310, MATCH($C4362, Ingredients!$B$11:$B$310, 0)), "")="", "", IFERROR(INDEX(Ingredients!C$11:C$310, MATCH($C4362, Ingredients!$B$11:$B$310, 0)), "")))</f>
        <v/>
      </c>
      <c r="AH4362" s="105" t="str">
        <f>IF($C4362="", "", IF(IFERROR(INDEX(Ingredients!D$11:D$310, MATCH($C4362, Ingredients!$B$11:$B$310, 0)), "")="", "", IFERROR(INDEX(Ingredients!D$11:D$310, MATCH($C4362, Ingredients!$B$11:$B$310, 0)), "")))</f>
        <v/>
      </c>
      <c r="AI4362" s="106" t="str">
        <f>IF($C4362="", "", IF(IFERROR(INDEX(Ingredients!E$11:E$310, MATCH($C4362, Ingredients!$B$11:$B$310, 0)), "")="", "", IFERROR(INDEX(Ingredients!E$11:E$310, MATCH($C4362, Ingredients!$B$11:$B$310, 0)), "")))</f>
        <v/>
      </c>
      <c r="AJ4362" s="108" t="str">
        <f>IF($C4362="", "", IF(IFERROR(INDEX(Ingredients!F$11:F$310, MATCH($C4362, Ingredients!$B$11:$B$310, 0)), "")="", "", IFERROR(INDEX(Ingredients!F$11:F$310, MATCH($C4362, Ingredients!$B$11:$B$310, 0)), "")))</f>
        <v/>
      </c>
      <c r="AK4362" s="106" t="str">
        <f>IF($C4362="", "", IF(IFERROR(INDEX(Ingredients!G$11:G$310, MATCH($C4362, Ingredients!$B$11:$B$310, 0)), "")="", "", IFERROR(INDEX(Ingredients!G$11:G$310, MATCH($C4362, Ingredients!$B$11:$B$310, 0)), "")))</f>
        <v/>
      </c>
      <c r="AL4362" s="79" t="str">
        <f>IF($C4362="", "", IF(IFERROR(INDEX(Ingredients!H$11:H$310, MATCH($C4362, Ingredients!$B$11:$B$310, 0)), "")="", "", IFERROR(INDEX(Ingredients!H$11:H$310, MATCH($C4362, Ingredients!$B$11:$B$310, 0)), "")))</f>
        <v/>
      </c>
      <c r="AN4362" s="83" t="str">
        <f t="shared" si="1010"/>
        <v/>
      </c>
      <c r="AP4362" s="114" t="str">
        <f t="shared" si="1020"/>
        <v/>
      </c>
      <c r="AR4362" s="117" t="str">
        <f>IF($C4362="", "", IF(IFERROR(INDEX(Ingredients!$AI$11:$AI$310, MATCH($C4362, Ingredients!$B$11:$B$310, 0)), "")="", "", IFERROR(INDEX(Ingredients!$AI$11:$AI$310, MATCH($C4362, Ingredients!$B$11:$B$310, 0)), "")))</f>
        <v/>
      </c>
      <c r="AT4362" s="120" t="str">
        <f t="shared" si="1021"/>
        <v/>
      </c>
      <c r="AV4362" s="90" t="str">
        <f t="shared" si="1011"/>
        <v/>
      </c>
      <c r="AX4362" s="90" t="str">
        <f>IF($AV4362="", "", COUNTIF($AV$11:$AV$5010, "&lt;"&amp;$AV4362)+1+COUNTIF($AV$11:$AV4362, $AV4362)-1)</f>
        <v/>
      </c>
      <c r="AZ4362" s="111" t="str">
        <f>IF($B4362="", "", SUMIF('Shopping List'!$AV$11:$AV$25, $B4362, 'Shopping List'!$BN$11:$BN$25))</f>
        <v/>
      </c>
      <c r="BB4362" s="117" t="str">
        <f t="shared" si="1022"/>
        <v/>
      </c>
    </row>
    <row r="4363" spans="1:54" x14ac:dyDescent="0.25">
      <c r="A4363" s="4"/>
      <c r="B4363" s="37"/>
      <c r="C4363" s="124"/>
      <c r="D4363" s="39"/>
      <c r="E4363" s="125"/>
      <c r="F4363" s="48"/>
      <c r="G4363" s="4"/>
      <c r="H4363" s="4"/>
      <c r="I4363" s="95" t="str">
        <f>IF($C4363="", "", IF(IFERROR(INDEX(Ingredients!$C$11:$C$310, MATCH($C4363, Ingredients!$B$11:$B$310, 0)), "")="", "", IFERROR(INDEX(Ingredients!$C$11:$C$310, MATCH($C4363, Ingredients!$B$11:$B$310, 0)), "")))</f>
        <v/>
      </c>
      <c r="J4363" s="73" t="str">
        <f>IF($B4363="", "", IF(IFERROR(INDEX(Meals!$C$11:$C$260, MATCH($B4363, Meals!$B$11:$B$260, 0)), "")="", "", IFERROR(INDEX(Meals!$C$11:$C$260, MATCH($B4363, Meals!$B$11:$B$260, 0)), "")))</f>
        <v/>
      </c>
      <c r="K4363" s="4"/>
      <c r="L4363" s="72" t="str">
        <f t="shared" si="1012"/>
        <v/>
      </c>
      <c r="M4363" s="73" t="str">
        <f t="shared" si="1013"/>
        <v/>
      </c>
      <c r="N4363" s="4"/>
      <c r="O4363" s="78" t="str">
        <f t="shared" si="1014"/>
        <v/>
      </c>
      <c r="P4363" s="79" t="str">
        <f t="shared" si="1015"/>
        <v/>
      </c>
      <c r="Q4363" s="4"/>
      <c r="R4363" s="90" t="str">
        <f t="shared" si="1016"/>
        <v/>
      </c>
      <c r="S4363" s="4"/>
      <c r="Y4363" s="18" t="str">
        <f t="shared" si="1017"/>
        <v/>
      </c>
      <c r="AA4363" s="18" t="str">
        <f t="shared" ref="AA4363:AA4426" si="1023">IF($Y4363="", "", IF(AND(AA$5="X", B4363=""), $Y$6, IF(AND(NOT(B4363=""), COUNTIF(V$11:V$260, B4363)=0), $Y$7, "")))</f>
        <v/>
      </c>
      <c r="AB4363" s="18" t="str">
        <f t="shared" ref="AB4363:AB4426" si="1024">IF($Y4363="", "", IF(AND(AB$5="X", C4363=""), $Y$6, IF(AND(NOT(C4363=""), COUNTIF(W$11:W$310, C4363)=0), $Y$7, "")))</f>
        <v/>
      </c>
      <c r="AC4363" s="18" t="str">
        <f t="shared" si="1018"/>
        <v/>
      </c>
      <c r="AD4363" s="18" t="str">
        <f t="shared" si="1018"/>
        <v/>
      </c>
      <c r="AE4363" s="18" t="str">
        <f t="shared" si="1019"/>
        <v/>
      </c>
      <c r="AG4363" s="95" t="str">
        <f>IF($C4363="", "", IF(IFERROR(INDEX(Ingredients!C$11:C$310, MATCH($C4363, Ingredients!$B$11:$B$310, 0)), "")="", "", IFERROR(INDEX(Ingredients!C$11:C$310, MATCH($C4363, Ingredients!$B$11:$B$310, 0)), "")))</f>
        <v/>
      </c>
      <c r="AH4363" s="105" t="str">
        <f>IF($C4363="", "", IF(IFERROR(INDEX(Ingredients!D$11:D$310, MATCH($C4363, Ingredients!$B$11:$B$310, 0)), "")="", "", IFERROR(INDEX(Ingredients!D$11:D$310, MATCH($C4363, Ingredients!$B$11:$B$310, 0)), "")))</f>
        <v/>
      </c>
      <c r="AI4363" s="106" t="str">
        <f>IF($C4363="", "", IF(IFERROR(INDEX(Ingredients!E$11:E$310, MATCH($C4363, Ingredients!$B$11:$B$310, 0)), "")="", "", IFERROR(INDEX(Ingredients!E$11:E$310, MATCH($C4363, Ingredients!$B$11:$B$310, 0)), "")))</f>
        <v/>
      </c>
      <c r="AJ4363" s="108" t="str">
        <f>IF($C4363="", "", IF(IFERROR(INDEX(Ingredients!F$11:F$310, MATCH($C4363, Ingredients!$B$11:$B$310, 0)), "")="", "", IFERROR(INDEX(Ingredients!F$11:F$310, MATCH($C4363, Ingredients!$B$11:$B$310, 0)), "")))</f>
        <v/>
      </c>
      <c r="AK4363" s="106" t="str">
        <f>IF($C4363="", "", IF(IFERROR(INDEX(Ingredients!G$11:G$310, MATCH($C4363, Ingredients!$B$11:$B$310, 0)), "")="", "", IFERROR(INDEX(Ingredients!G$11:G$310, MATCH($C4363, Ingredients!$B$11:$B$310, 0)), "")))</f>
        <v/>
      </c>
      <c r="AL4363" s="79" t="str">
        <f>IF($C4363="", "", IF(IFERROR(INDEX(Ingredients!H$11:H$310, MATCH($C4363, Ingredients!$B$11:$B$310, 0)), "")="", "", IFERROR(INDEX(Ingredients!H$11:H$310, MATCH($C4363, Ingredients!$B$11:$B$310, 0)), "")))</f>
        <v/>
      </c>
      <c r="AN4363" s="83" t="str">
        <f t="shared" ref="AN4363:AN4426" si="1025">IF($D4363="", "", IFERROR(IF($AK4363=$AI4363, $AJ4363/$AH4363, $AJ4363), ""))</f>
        <v/>
      </c>
      <c r="AP4363" s="114" t="str">
        <f t="shared" si="1020"/>
        <v/>
      </c>
      <c r="AR4363" s="117" t="str">
        <f>IF($C4363="", "", IF(IFERROR(INDEX(Ingredients!$AI$11:$AI$310, MATCH($C4363, Ingredients!$B$11:$B$310, 0)), "")="", "", IFERROR(INDEX(Ingredients!$AI$11:$AI$310, MATCH($C4363, Ingredients!$B$11:$B$310, 0)), "")))</f>
        <v/>
      </c>
      <c r="AT4363" s="120" t="str">
        <f t="shared" si="1021"/>
        <v/>
      </c>
      <c r="AV4363" s="90" t="str">
        <f t="shared" ref="AV4363:AV4426" si="1026">IF($AT$8="", "", IF($B4363=$AT$8, $E4363, ""))</f>
        <v/>
      </c>
      <c r="AX4363" s="90" t="str">
        <f>IF($AV4363="", "", COUNTIF($AV$11:$AV$5010, "&lt;"&amp;$AV4363)+1+COUNTIF($AV$11:$AV4363, $AV4363)-1)</f>
        <v/>
      </c>
      <c r="AZ4363" s="111" t="str">
        <f>IF($B4363="", "", SUMIF('Shopping List'!$AV$11:$AV$25, $B4363, 'Shopping List'!$BN$11:$BN$25))</f>
        <v/>
      </c>
      <c r="BB4363" s="117" t="str">
        <f t="shared" si="1022"/>
        <v/>
      </c>
    </row>
    <row r="4364" spans="1:54" x14ac:dyDescent="0.25">
      <c r="A4364" s="4"/>
      <c r="B4364" s="37"/>
      <c r="C4364" s="124"/>
      <c r="D4364" s="39"/>
      <c r="E4364" s="125"/>
      <c r="F4364" s="48"/>
      <c r="G4364" s="4"/>
      <c r="H4364" s="4"/>
      <c r="I4364" s="95" t="str">
        <f>IF($C4364="", "", IF(IFERROR(INDEX(Ingredients!$C$11:$C$310, MATCH($C4364, Ingredients!$B$11:$B$310, 0)), "")="", "", IFERROR(INDEX(Ingredients!$C$11:$C$310, MATCH($C4364, Ingredients!$B$11:$B$310, 0)), "")))</f>
        <v/>
      </c>
      <c r="J4364" s="73" t="str">
        <f>IF($B4364="", "", IF(IFERROR(INDEX(Meals!$C$11:$C$260, MATCH($B4364, Meals!$B$11:$B$260, 0)), "")="", "", IFERROR(INDEX(Meals!$C$11:$C$260, MATCH($B4364, Meals!$B$11:$B$260, 0)), "")))</f>
        <v/>
      </c>
      <c r="K4364" s="4"/>
      <c r="L4364" s="72" t="str">
        <f t="shared" ref="L4364:L4427" si="1027">IF($D4364="", "", IFERROR(ROUND($AN4364*$D4364, 0), ""))</f>
        <v/>
      </c>
      <c r="M4364" s="73" t="str">
        <f t="shared" ref="M4364:M4427" si="1028">IFERROR(ROUND($L4364/$J4364, 0), "")</f>
        <v/>
      </c>
      <c r="N4364" s="4"/>
      <c r="O4364" s="78" t="str">
        <f t="shared" ref="O4364:O4427" si="1029">IF($D4364="", "", IFERROR(ROUND($AP4364*$D4364, 2), ""))</f>
        <v/>
      </c>
      <c r="P4364" s="79" t="str">
        <f t="shared" ref="P4364:P4427" si="1030">IFERROR(ROUND($O4364/$J4364, 2), "")</f>
        <v/>
      </c>
      <c r="Q4364" s="4"/>
      <c r="R4364" s="90" t="str">
        <f t="shared" ref="R4364:R4427" si="1031">IF(OR($D4364="", $AR4364=""), "", IF($AR4364&gt;=$D4364, $V$3, $V$4))</f>
        <v/>
      </c>
      <c r="S4364" s="4"/>
      <c r="Y4364" s="18" t="str">
        <f t="shared" ref="Y4364:Y4427" si="1032">IF(COUNTIF($B4364:$F4364, "")=5, "", "X")</f>
        <v/>
      </c>
      <c r="AA4364" s="18" t="str">
        <f t="shared" si="1023"/>
        <v/>
      </c>
      <c r="AB4364" s="18" t="str">
        <f t="shared" si="1024"/>
        <v/>
      </c>
      <c r="AC4364" s="18" t="str">
        <f t="shared" ref="AC4364:AD4427" si="1033">IF($Y4364="", "", IF(AND(AC$5="X", D4364=""), $Y$6, IF(AND(NOT(D4364=""), ISNUMBER(D4364)=FALSE), $Y$7, "")))</f>
        <v/>
      </c>
      <c r="AD4364" s="18" t="str">
        <f t="shared" si="1033"/>
        <v/>
      </c>
      <c r="AE4364" s="18" t="str">
        <f t="shared" ref="AE4364:AE4427" si="1034">IF($Y4364="", "", IF(AND(AE$5="X", F4364=""), $Y$6, ""))</f>
        <v/>
      </c>
      <c r="AG4364" s="95" t="str">
        <f>IF($C4364="", "", IF(IFERROR(INDEX(Ingredients!C$11:C$310, MATCH($C4364, Ingredients!$B$11:$B$310, 0)), "")="", "", IFERROR(INDEX(Ingredients!C$11:C$310, MATCH($C4364, Ingredients!$B$11:$B$310, 0)), "")))</f>
        <v/>
      </c>
      <c r="AH4364" s="105" t="str">
        <f>IF($C4364="", "", IF(IFERROR(INDEX(Ingredients!D$11:D$310, MATCH($C4364, Ingredients!$B$11:$B$310, 0)), "")="", "", IFERROR(INDEX(Ingredients!D$11:D$310, MATCH($C4364, Ingredients!$B$11:$B$310, 0)), "")))</f>
        <v/>
      </c>
      <c r="AI4364" s="106" t="str">
        <f>IF($C4364="", "", IF(IFERROR(INDEX(Ingredients!E$11:E$310, MATCH($C4364, Ingredients!$B$11:$B$310, 0)), "")="", "", IFERROR(INDEX(Ingredients!E$11:E$310, MATCH($C4364, Ingredients!$B$11:$B$310, 0)), "")))</f>
        <v/>
      </c>
      <c r="AJ4364" s="108" t="str">
        <f>IF($C4364="", "", IF(IFERROR(INDEX(Ingredients!F$11:F$310, MATCH($C4364, Ingredients!$B$11:$B$310, 0)), "")="", "", IFERROR(INDEX(Ingredients!F$11:F$310, MATCH($C4364, Ingredients!$B$11:$B$310, 0)), "")))</f>
        <v/>
      </c>
      <c r="AK4364" s="106" t="str">
        <f>IF($C4364="", "", IF(IFERROR(INDEX(Ingredients!G$11:G$310, MATCH($C4364, Ingredients!$B$11:$B$310, 0)), "")="", "", IFERROR(INDEX(Ingredients!G$11:G$310, MATCH($C4364, Ingredients!$B$11:$B$310, 0)), "")))</f>
        <v/>
      </c>
      <c r="AL4364" s="79" t="str">
        <f>IF($C4364="", "", IF(IFERROR(INDEX(Ingredients!H$11:H$310, MATCH($C4364, Ingredients!$B$11:$B$310, 0)), "")="", "", IFERROR(INDEX(Ingredients!H$11:H$310, MATCH($C4364, Ingredients!$B$11:$B$310, 0)), "")))</f>
        <v/>
      </c>
      <c r="AN4364" s="83" t="str">
        <f t="shared" si="1025"/>
        <v/>
      </c>
      <c r="AP4364" s="114" t="str">
        <f t="shared" ref="AP4364:AP4427" si="1035">IF($D4364="", "", IFERROR(IF($AK4364=$AI4364, $AL4364/$AH4364, $AL4364), ""))</f>
        <v/>
      </c>
      <c r="AR4364" s="117" t="str">
        <f>IF($C4364="", "", IF(IFERROR(INDEX(Ingredients!$AI$11:$AI$310, MATCH($C4364, Ingredients!$B$11:$B$310, 0)), "")="", "", IFERROR(INDEX(Ingredients!$AI$11:$AI$310, MATCH($C4364, Ingredients!$B$11:$B$310, 0)), "")))</f>
        <v/>
      </c>
      <c r="AT4364" s="120" t="str">
        <f t="shared" ref="AT4364:AT4427" si="1036">IF(OR($B4364="", $R4364=""), "", CONCATENATE($B4364, " - ", $R4364))</f>
        <v/>
      </c>
      <c r="AV4364" s="90" t="str">
        <f t="shared" si="1026"/>
        <v/>
      </c>
      <c r="AX4364" s="90" t="str">
        <f>IF($AV4364="", "", COUNTIF($AV$11:$AV$5010, "&lt;"&amp;$AV4364)+1+COUNTIF($AV$11:$AV4364, $AV4364)-1)</f>
        <v/>
      </c>
      <c r="AZ4364" s="111" t="str">
        <f>IF($B4364="", "", SUMIF('Shopping List'!$AV$11:$AV$25, $B4364, 'Shopping List'!$BN$11:$BN$25))</f>
        <v/>
      </c>
      <c r="BB4364" s="117" t="str">
        <f t="shared" ref="BB4364:BB4427" si="1037">IF(OR($AZ4364="", $AZ4364=0), "", IFERROR($D4364*$AZ4364, ""))</f>
        <v/>
      </c>
    </row>
    <row r="4365" spans="1:54" x14ac:dyDescent="0.25">
      <c r="A4365" s="4"/>
      <c r="B4365" s="37"/>
      <c r="C4365" s="124"/>
      <c r="D4365" s="39"/>
      <c r="E4365" s="125"/>
      <c r="F4365" s="48"/>
      <c r="G4365" s="4"/>
      <c r="H4365" s="4"/>
      <c r="I4365" s="95" t="str">
        <f>IF($C4365="", "", IF(IFERROR(INDEX(Ingredients!$C$11:$C$310, MATCH($C4365, Ingredients!$B$11:$B$310, 0)), "")="", "", IFERROR(INDEX(Ingredients!$C$11:$C$310, MATCH($C4365, Ingredients!$B$11:$B$310, 0)), "")))</f>
        <v/>
      </c>
      <c r="J4365" s="73" t="str">
        <f>IF($B4365="", "", IF(IFERROR(INDEX(Meals!$C$11:$C$260, MATCH($B4365, Meals!$B$11:$B$260, 0)), "")="", "", IFERROR(INDEX(Meals!$C$11:$C$260, MATCH($B4365, Meals!$B$11:$B$260, 0)), "")))</f>
        <v/>
      </c>
      <c r="K4365" s="4"/>
      <c r="L4365" s="72" t="str">
        <f t="shared" si="1027"/>
        <v/>
      </c>
      <c r="M4365" s="73" t="str">
        <f t="shared" si="1028"/>
        <v/>
      </c>
      <c r="N4365" s="4"/>
      <c r="O4365" s="78" t="str">
        <f t="shared" si="1029"/>
        <v/>
      </c>
      <c r="P4365" s="79" t="str">
        <f t="shared" si="1030"/>
        <v/>
      </c>
      <c r="Q4365" s="4"/>
      <c r="R4365" s="90" t="str">
        <f t="shared" si="1031"/>
        <v/>
      </c>
      <c r="S4365" s="4"/>
      <c r="Y4365" s="18" t="str">
        <f t="shared" si="1032"/>
        <v/>
      </c>
      <c r="AA4365" s="18" t="str">
        <f t="shared" si="1023"/>
        <v/>
      </c>
      <c r="AB4365" s="18" t="str">
        <f t="shared" si="1024"/>
        <v/>
      </c>
      <c r="AC4365" s="18" t="str">
        <f t="shared" si="1033"/>
        <v/>
      </c>
      <c r="AD4365" s="18" t="str">
        <f t="shared" si="1033"/>
        <v/>
      </c>
      <c r="AE4365" s="18" t="str">
        <f t="shared" si="1034"/>
        <v/>
      </c>
      <c r="AG4365" s="95" t="str">
        <f>IF($C4365="", "", IF(IFERROR(INDEX(Ingredients!C$11:C$310, MATCH($C4365, Ingredients!$B$11:$B$310, 0)), "")="", "", IFERROR(INDEX(Ingredients!C$11:C$310, MATCH($C4365, Ingredients!$B$11:$B$310, 0)), "")))</f>
        <v/>
      </c>
      <c r="AH4365" s="105" t="str">
        <f>IF($C4365="", "", IF(IFERROR(INDEX(Ingredients!D$11:D$310, MATCH($C4365, Ingredients!$B$11:$B$310, 0)), "")="", "", IFERROR(INDEX(Ingredients!D$11:D$310, MATCH($C4365, Ingredients!$B$11:$B$310, 0)), "")))</f>
        <v/>
      </c>
      <c r="AI4365" s="106" t="str">
        <f>IF($C4365="", "", IF(IFERROR(INDEX(Ingredients!E$11:E$310, MATCH($C4365, Ingredients!$B$11:$B$310, 0)), "")="", "", IFERROR(INDEX(Ingredients!E$11:E$310, MATCH($C4365, Ingredients!$B$11:$B$310, 0)), "")))</f>
        <v/>
      </c>
      <c r="AJ4365" s="108" t="str">
        <f>IF($C4365="", "", IF(IFERROR(INDEX(Ingredients!F$11:F$310, MATCH($C4365, Ingredients!$B$11:$B$310, 0)), "")="", "", IFERROR(INDEX(Ingredients!F$11:F$310, MATCH($C4365, Ingredients!$B$11:$B$310, 0)), "")))</f>
        <v/>
      </c>
      <c r="AK4365" s="106" t="str">
        <f>IF($C4365="", "", IF(IFERROR(INDEX(Ingredients!G$11:G$310, MATCH($C4365, Ingredients!$B$11:$B$310, 0)), "")="", "", IFERROR(INDEX(Ingredients!G$11:G$310, MATCH($C4365, Ingredients!$B$11:$B$310, 0)), "")))</f>
        <v/>
      </c>
      <c r="AL4365" s="79" t="str">
        <f>IF($C4365="", "", IF(IFERROR(INDEX(Ingredients!H$11:H$310, MATCH($C4365, Ingredients!$B$11:$B$310, 0)), "")="", "", IFERROR(INDEX(Ingredients!H$11:H$310, MATCH($C4365, Ingredients!$B$11:$B$310, 0)), "")))</f>
        <v/>
      </c>
      <c r="AN4365" s="83" t="str">
        <f t="shared" si="1025"/>
        <v/>
      </c>
      <c r="AP4365" s="114" t="str">
        <f t="shared" si="1035"/>
        <v/>
      </c>
      <c r="AR4365" s="117" t="str">
        <f>IF($C4365="", "", IF(IFERROR(INDEX(Ingredients!$AI$11:$AI$310, MATCH($C4365, Ingredients!$B$11:$B$310, 0)), "")="", "", IFERROR(INDEX(Ingredients!$AI$11:$AI$310, MATCH($C4365, Ingredients!$B$11:$B$310, 0)), "")))</f>
        <v/>
      </c>
      <c r="AT4365" s="120" t="str">
        <f t="shared" si="1036"/>
        <v/>
      </c>
      <c r="AV4365" s="90" t="str">
        <f t="shared" si="1026"/>
        <v/>
      </c>
      <c r="AX4365" s="90" t="str">
        <f>IF($AV4365="", "", COUNTIF($AV$11:$AV$5010, "&lt;"&amp;$AV4365)+1+COUNTIF($AV$11:$AV4365, $AV4365)-1)</f>
        <v/>
      </c>
      <c r="AZ4365" s="111" t="str">
        <f>IF($B4365="", "", SUMIF('Shopping List'!$AV$11:$AV$25, $B4365, 'Shopping List'!$BN$11:$BN$25))</f>
        <v/>
      </c>
      <c r="BB4365" s="117" t="str">
        <f t="shared" si="1037"/>
        <v/>
      </c>
    </row>
    <row r="4366" spans="1:54" x14ac:dyDescent="0.25">
      <c r="A4366" s="4"/>
      <c r="B4366" s="37"/>
      <c r="C4366" s="124"/>
      <c r="D4366" s="39"/>
      <c r="E4366" s="125"/>
      <c r="F4366" s="48"/>
      <c r="G4366" s="4"/>
      <c r="H4366" s="4"/>
      <c r="I4366" s="95" t="str">
        <f>IF($C4366="", "", IF(IFERROR(INDEX(Ingredients!$C$11:$C$310, MATCH($C4366, Ingredients!$B$11:$B$310, 0)), "")="", "", IFERROR(INDEX(Ingredients!$C$11:$C$310, MATCH($C4366, Ingredients!$B$11:$B$310, 0)), "")))</f>
        <v/>
      </c>
      <c r="J4366" s="73" t="str">
        <f>IF($B4366="", "", IF(IFERROR(INDEX(Meals!$C$11:$C$260, MATCH($B4366, Meals!$B$11:$B$260, 0)), "")="", "", IFERROR(INDEX(Meals!$C$11:$C$260, MATCH($B4366, Meals!$B$11:$B$260, 0)), "")))</f>
        <v/>
      </c>
      <c r="K4366" s="4"/>
      <c r="L4366" s="72" t="str">
        <f t="shared" si="1027"/>
        <v/>
      </c>
      <c r="M4366" s="73" t="str">
        <f t="shared" si="1028"/>
        <v/>
      </c>
      <c r="N4366" s="4"/>
      <c r="O4366" s="78" t="str">
        <f t="shared" si="1029"/>
        <v/>
      </c>
      <c r="P4366" s="79" t="str">
        <f t="shared" si="1030"/>
        <v/>
      </c>
      <c r="Q4366" s="4"/>
      <c r="R4366" s="90" t="str">
        <f t="shared" si="1031"/>
        <v/>
      </c>
      <c r="S4366" s="4"/>
      <c r="Y4366" s="18" t="str">
        <f t="shared" si="1032"/>
        <v/>
      </c>
      <c r="AA4366" s="18" t="str">
        <f t="shared" si="1023"/>
        <v/>
      </c>
      <c r="AB4366" s="18" t="str">
        <f t="shared" si="1024"/>
        <v/>
      </c>
      <c r="AC4366" s="18" t="str">
        <f t="shared" si="1033"/>
        <v/>
      </c>
      <c r="AD4366" s="18" t="str">
        <f t="shared" si="1033"/>
        <v/>
      </c>
      <c r="AE4366" s="18" t="str">
        <f t="shared" si="1034"/>
        <v/>
      </c>
      <c r="AG4366" s="95" t="str">
        <f>IF($C4366="", "", IF(IFERROR(INDEX(Ingredients!C$11:C$310, MATCH($C4366, Ingredients!$B$11:$B$310, 0)), "")="", "", IFERROR(INDEX(Ingredients!C$11:C$310, MATCH($C4366, Ingredients!$B$11:$B$310, 0)), "")))</f>
        <v/>
      </c>
      <c r="AH4366" s="105" t="str">
        <f>IF($C4366="", "", IF(IFERROR(INDEX(Ingredients!D$11:D$310, MATCH($C4366, Ingredients!$B$11:$B$310, 0)), "")="", "", IFERROR(INDEX(Ingredients!D$11:D$310, MATCH($C4366, Ingredients!$B$11:$B$310, 0)), "")))</f>
        <v/>
      </c>
      <c r="AI4366" s="106" t="str">
        <f>IF($C4366="", "", IF(IFERROR(INDEX(Ingredients!E$11:E$310, MATCH($C4366, Ingredients!$B$11:$B$310, 0)), "")="", "", IFERROR(INDEX(Ingredients!E$11:E$310, MATCH($C4366, Ingredients!$B$11:$B$310, 0)), "")))</f>
        <v/>
      </c>
      <c r="AJ4366" s="108" t="str">
        <f>IF($C4366="", "", IF(IFERROR(INDEX(Ingredients!F$11:F$310, MATCH($C4366, Ingredients!$B$11:$B$310, 0)), "")="", "", IFERROR(INDEX(Ingredients!F$11:F$310, MATCH($C4366, Ingredients!$B$11:$B$310, 0)), "")))</f>
        <v/>
      </c>
      <c r="AK4366" s="106" t="str">
        <f>IF($C4366="", "", IF(IFERROR(INDEX(Ingredients!G$11:G$310, MATCH($C4366, Ingredients!$B$11:$B$310, 0)), "")="", "", IFERROR(INDEX(Ingredients!G$11:G$310, MATCH($C4366, Ingredients!$B$11:$B$310, 0)), "")))</f>
        <v/>
      </c>
      <c r="AL4366" s="79" t="str">
        <f>IF($C4366="", "", IF(IFERROR(INDEX(Ingredients!H$11:H$310, MATCH($C4366, Ingredients!$B$11:$B$310, 0)), "")="", "", IFERROR(INDEX(Ingredients!H$11:H$310, MATCH($C4366, Ingredients!$B$11:$B$310, 0)), "")))</f>
        <v/>
      </c>
      <c r="AN4366" s="83" t="str">
        <f t="shared" si="1025"/>
        <v/>
      </c>
      <c r="AP4366" s="114" t="str">
        <f t="shared" si="1035"/>
        <v/>
      </c>
      <c r="AR4366" s="117" t="str">
        <f>IF($C4366="", "", IF(IFERROR(INDEX(Ingredients!$AI$11:$AI$310, MATCH($C4366, Ingredients!$B$11:$B$310, 0)), "")="", "", IFERROR(INDEX(Ingredients!$AI$11:$AI$310, MATCH($C4366, Ingredients!$B$11:$B$310, 0)), "")))</f>
        <v/>
      </c>
      <c r="AT4366" s="120" t="str">
        <f t="shared" si="1036"/>
        <v/>
      </c>
      <c r="AV4366" s="90" t="str">
        <f t="shared" si="1026"/>
        <v/>
      </c>
      <c r="AX4366" s="90" t="str">
        <f>IF($AV4366="", "", COUNTIF($AV$11:$AV$5010, "&lt;"&amp;$AV4366)+1+COUNTIF($AV$11:$AV4366, $AV4366)-1)</f>
        <v/>
      </c>
      <c r="AZ4366" s="111" t="str">
        <f>IF($B4366="", "", SUMIF('Shopping List'!$AV$11:$AV$25, $B4366, 'Shopping List'!$BN$11:$BN$25))</f>
        <v/>
      </c>
      <c r="BB4366" s="117" t="str">
        <f t="shared" si="1037"/>
        <v/>
      </c>
    </row>
    <row r="4367" spans="1:54" x14ac:dyDescent="0.25">
      <c r="A4367" s="4"/>
      <c r="B4367" s="37"/>
      <c r="C4367" s="124"/>
      <c r="D4367" s="39"/>
      <c r="E4367" s="125"/>
      <c r="F4367" s="48"/>
      <c r="G4367" s="4"/>
      <c r="H4367" s="4"/>
      <c r="I4367" s="95" t="str">
        <f>IF($C4367="", "", IF(IFERROR(INDEX(Ingredients!$C$11:$C$310, MATCH($C4367, Ingredients!$B$11:$B$310, 0)), "")="", "", IFERROR(INDEX(Ingredients!$C$11:$C$310, MATCH($C4367, Ingredients!$B$11:$B$310, 0)), "")))</f>
        <v/>
      </c>
      <c r="J4367" s="73" t="str">
        <f>IF($B4367="", "", IF(IFERROR(INDEX(Meals!$C$11:$C$260, MATCH($B4367, Meals!$B$11:$B$260, 0)), "")="", "", IFERROR(INDEX(Meals!$C$11:$C$260, MATCH($B4367, Meals!$B$11:$B$260, 0)), "")))</f>
        <v/>
      </c>
      <c r="K4367" s="4"/>
      <c r="L4367" s="72" t="str">
        <f t="shared" si="1027"/>
        <v/>
      </c>
      <c r="M4367" s="73" t="str">
        <f t="shared" si="1028"/>
        <v/>
      </c>
      <c r="N4367" s="4"/>
      <c r="O4367" s="78" t="str">
        <f t="shared" si="1029"/>
        <v/>
      </c>
      <c r="P4367" s="79" t="str">
        <f t="shared" si="1030"/>
        <v/>
      </c>
      <c r="Q4367" s="4"/>
      <c r="R4367" s="90" t="str">
        <f t="shared" si="1031"/>
        <v/>
      </c>
      <c r="S4367" s="4"/>
      <c r="Y4367" s="18" t="str">
        <f t="shared" si="1032"/>
        <v/>
      </c>
      <c r="AA4367" s="18" t="str">
        <f t="shared" si="1023"/>
        <v/>
      </c>
      <c r="AB4367" s="18" t="str">
        <f t="shared" si="1024"/>
        <v/>
      </c>
      <c r="AC4367" s="18" t="str">
        <f t="shared" si="1033"/>
        <v/>
      </c>
      <c r="AD4367" s="18" t="str">
        <f t="shared" si="1033"/>
        <v/>
      </c>
      <c r="AE4367" s="18" t="str">
        <f t="shared" si="1034"/>
        <v/>
      </c>
      <c r="AG4367" s="95" t="str">
        <f>IF($C4367="", "", IF(IFERROR(INDEX(Ingredients!C$11:C$310, MATCH($C4367, Ingredients!$B$11:$B$310, 0)), "")="", "", IFERROR(INDEX(Ingredients!C$11:C$310, MATCH($C4367, Ingredients!$B$11:$B$310, 0)), "")))</f>
        <v/>
      </c>
      <c r="AH4367" s="105" t="str">
        <f>IF($C4367="", "", IF(IFERROR(INDEX(Ingredients!D$11:D$310, MATCH($C4367, Ingredients!$B$11:$B$310, 0)), "")="", "", IFERROR(INDEX(Ingredients!D$11:D$310, MATCH($C4367, Ingredients!$B$11:$B$310, 0)), "")))</f>
        <v/>
      </c>
      <c r="AI4367" s="106" t="str">
        <f>IF($C4367="", "", IF(IFERROR(INDEX(Ingredients!E$11:E$310, MATCH($C4367, Ingredients!$B$11:$B$310, 0)), "")="", "", IFERROR(INDEX(Ingredients!E$11:E$310, MATCH($C4367, Ingredients!$B$11:$B$310, 0)), "")))</f>
        <v/>
      </c>
      <c r="AJ4367" s="108" t="str">
        <f>IF($C4367="", "", IF(IFERROR(INDEX(Ingredients!F$11:F$310, MATCH($C4367, Ingredients!$B$11:$B$310, 0)), "")="", "", IFERROR(INDEX(Ingredients!F$11:F$310, MATCH($C4367, Ingredients!$B$11:$B$310, 0)), "")))</f>
        <v/>
      </c>
      <c r="AK4367" s="106" t="str">
        <f>IF($C4367="", "", IF(IFERROR(INDEX(Ingredients!G$11:G$310, MATCH($C4367, Ingredients!$B$11:$B$310, 0)), "")="", "", IFERROR(INDEX(Ingredients!G$11:G$310, MATCH($C4367, Ingredients!$B$11:$B$310, 0)), "")))</f>
        <v/>
      </c>
      <c r="AL4367" s="79" t="str">
        <f>IF($C4367="", "", IF(IFERROR(INDEX(Ingredients!H$11:H$310, MATCH($C4367, Ingredients!$B$11:$B$310, 0)), "")="", "", IFERROR(INDEX(Ingredients!H$11:H$310, MATCH($C4367, Ingredients!$B$11:$B$310, 0)), "")))</f>
        <v/>
      </c>
      <c r="AN4367" s="83" t="str">
        <f t="shared" si="1025"/>
        <v/>
      </c>
      <c r="AP4367" s="114" t="str">
        <f t="shared" si="1035"/>
        <v/>
      </c>
      <c r="AR4367" s="117" t="str">
        <f>IF($C4367="", "", IF(IFERROR(INDEX(Ingredients!$AI$11:$AI$310, MATCH($C4367, Ingredients!$B$11:$B$310, 0)), "")="", "", IFERROR(INDEX(Ingredients!$AI$11:$AI$310, MATCH($C4367, Ingredients!$B$11:$B$310, 0)), "")))</f>
        <v/>
      </c>
      <c r="AT4367" s="120" t="str">
        <f t="shared" si="1036"/>
        <v/>
      </c>
      <c r="AV4367" s="90" t="str">
        <f t="shared" si="1026"/>
        <v/>
      </c>
      <c r="AX4367" s="90" t="str">
        <f>IF($AV4367="", "", COUNTIF($AV$11:$AV$5010, "&lt;"&amp;$AV4367)+1+COUNTIF($AV$11:$AV4367, $AV4367)-1)</f>
        <v/>
      </c>
      <c r="AZ4367" s="111" t="str">
        <f>IF($B4367="", "", SUMIF('Shopping List'!$AV$11:$AV$25, $B4367, 'Shopping List'!$BN$11:$BN$25))</f>
        <v/>
      </c>
      <c r="BB4367" s="117" t="str">
        <f t="shared" si="1037"/>
        <v/>
      </c>
    </row>
    <row r="4368" spans="1:54" x14ac:dyDescent="0.25">
      <c r="A4368" s="4"/>
      <c r="B4368" s="37"/>
      <c r="C4368" s="124"/>
      <c r="D4368" s="39"/>
      <c r="E4368" s="125"/>
      <c r="F4368" s="48"/>
      <c r="G4368" s="4"/>
      <c r="H4368" s="4"/>
      <c r="I4368" s="95" t="str">
        <f>IF($C4368="", "", IF(IFERROR(INDEX(Ingredients!$C$11:$C$310, MATCH($C4368, Ingredients!$B$11:$B$310, 0)), "")="", "", IFERROR(INDEX(Ingredients!$C$11:$C$310, MATCH($C4368, Ingredients!$B$11:$B$310, 0)), "")))</f>
        <v/>
      </c>
      <c r="J4368" s="73" t="str">
        <f>IF($B4368="", "", IF(IFERROR(INDEX(Meals!$C$11:$C$260, MATCH($B4368, Meals!$B$11:$B$260, 0)), "")="", "", IFERROR(INDEX(Meals!$C$11:$C$260, MATCH($B4368, Meals!$B$11:$B$260, 0)), "")))</f>
        <v/>
      </c>
      <c r="K4368" s="4"/>
      <c r="L4368" s="72" t="str">
        <f t="shared" si="1027"/>
        <v/>
      </c>
      <c r="M4368" s="73" t="str">
        <f t="shared" si="1028"/>
        <v/>
      </c>
      <c r="N4368" s="4"/>
      <c r="O4368" s="78" t="str">
        <f t="shared" si="1029"/>
        <v/>
      </c>
      <c r="P4368" s="79" t="str">
        <f t="shared" si="1030"/>
        <v/>
      </c>
      <c r="Q4368" s="4"/>
      <c r="R4368" s="90" t="str">
        <f t="shared" si="1031"/>
        <v/>
      </c>
      <c r="S4368" s="4"/>
      <c r="Y4368" s="18" t="str">
        <f t="shared" si="1032"/>
        <v/>
      </c>
      <c r="AA4368" s="18" t="str">
        <f t="shared" si="1023"/>
        <v/>
      </c>
      <c r="AB4368" s="18" t="str">
        <f t="shared" si="1024"/>
        <v/>
      </c>
      <c r="AC4368" s="18" t="str">
        <f t="shared" si="1033"/>
        <v/>
      </c>
      <c r="AD4368" s="18" t="str">
        <f t="shared" si="1033"/>
        <v/>
      </c>
      <c r="AE4368" s="18" t="str">
        <f t="shared" si="1034"/>
        <v/>
      </c>
      <c r="AG4368" s="95" t="str">
        <f>IF($C4368="", "", IF(IFERROR(INDEX(Ingredients!C$11:C$310, MATCH($C4368, Ingredients!$B$11:$B$310, 0)), "")="", "", IFERROR(INDEX(Ingredients!C$11:C$310, MATCH($C4368, Ingredients!$B$11:$B$310, 0)), "")))</f>
        <v/>
      </c>
      <c r="AH4368" s="105" t="str">
        <f>IF($C4368="", "", IF(IFERROR(INDEX(Ingredients!D$11:D$310, MATCH($C4368, Ingredients!$B$11:$B$310, 0)), "")="", "", IFERROR(INDEX(Ingredients!D$11:D$310, MATCH($C4368, Ingredients!$B$11:$B$310, 0)), "")))</f>
        <v/>
      </c>
      <c r="AI4368" s="106" t="str">
        <f>IF($C4368="", "", IF(IFERROR(INDEX(Ingredients!E$11:E$310, MATCH($C4368, Ingredients!$B$11:$B$310, 0)), "")="", "", IFERROR(INDEX(Ingredients!E$11:E$310, MATCH($C4368, Ingredients!$B$11:$B$310, 0)), "")))</f>
        <v/>
      </c>
      <c r="AJ4368" s="108" t="str">
        <f>IF($C4368="", "", IF(IFERROR(INDEX(Ingredients!F$11:F$310, MATCH($C4368, Ingredients!$B$11:$B$310, 0)), "")="", "", IFERROR(INDEX(Ingredients!F$11:F$310, MATCH($C4368, Ingredients!$B$11:$B$310, 0)), "")))</f>
        <v/>
      </c>
      <c r="AK4368" s="106" t="str">
        <f>IF($C4368="", "", IF(IFERROR(INDEX(Ingredients!G$11:G$310, MATCH($C4368, Ingredients!$B$11:$B$310, 0)), "")="", "", IFERROR(INDEX(Ingredients!G$11:G$310, MATCH($C4368, Ingredients!$B$11:$B$310, 0)), "")))</f>
        <v/>
      </c>
      <c r="AL4368" s="79" t="str">
        <f>IF($C4368="", "", IF(IFERROR(INDEX(Ingredients!H$11:H$310, MATCH($C4368, Ingredients!$B$11:$B$310, 0)), "")="", "", IFERROR(INDEX(Ingredients!H$11:H$310, MATCH($C4368, Ingredients!$B$11:$B$310, 0)), "")))</f>
        <v/>
      </c>
      <c r="AN4368" s="83" t="str">
        <f t="shared" si="1025"/>
        <v/>
      </c>
      <c r="AP4368" s="114" t="str">
        <f t="shared" si="1035"/>
        <v/>
      </c>
      <c r="AR4368" s="117" t="str">
        <f>IF($C4368="", "", IF(IFERROR(INDEX(Ingredients!$AI$11:$AI$310, MATCH($C4368, Ingredients!$B$11:$B$310, 0)), "")="", "", IFERROR(INDEX(Ingredients!$AI$11:$AI$310, MATCH($C4368, Ingredients!$B$11:$B$310, 0)), "")))</f>
        <v/>
      </c>
      <c r="AT4368" s="120" t="str">
        <f t="shared" si="1036"/>
        <v/>
      </c>
      <c r="AV4368" s="90" t="str">
        <f t="shared" si="1026"/>
        <v/>
      </c>
      <c r="AX4368" s="90" t="str">
        <f>IF($AV4368="", "", COUNTIF($AV$11:$AV$5010, "&lt;"&amp;$AV4368)+1+COUNTIF($AV$11:$AV4368, $AV4368)-1)</f>
        <v/>
      </c>
      <c r="AZ4368" s="111" t="str">
        <f>IF($B4368="", "", SUMIF('Shopping List'!$AV$11:$AV$25, $B4368, 'Shopping List'!$BN$11:$BN$25))</f>
        <v/>
      </c>
      <c r="BB4368" s="117" t="str">
        <f t="shared" si="1037"/>
        <v/>
      </c>
    </row>
    <row r="4369" spans="1:54" x14ac:dyDescent="0.25">
      <c r="A4369" s="4"/>
      <c r="B4369" s="37"/>
      <c r="C4369" s="124"/>
      <c r="D4369" s="39"/>
      <c r="E4369" s="125"/>
      <c r="F4369" s="48"/>
      <c r="G4369" s="4"/>
      <c r="H4369" s="4"/>
      <c r="I4369" s="95" t="str">
        <f>IF($C4369="", "", IF(IFERROR(INDEX(Ingredients!$C$11:$C$310, MATCH($C4369, Ingredients!$B$11:$B$310, 0)), "")="", "", IFERROR(INDEX(Ingredients!$C$11:$C$310, MATCH($C4369, Ingredients!$B$11:$B$310, 0)), "")))</f>
        <v/>
      </c>
      <c r="J4369" s="73" t="str">
        <f>IF($B4369="", "", IF(IFERROR(INDEX(Meals!$C$11:$C$260, MATCH($B4369, Meals!$B$11:$B$260, 0)), "")="", "", IFERROR(INDEX(Meals!$C$11:$C$260, MATCH($B4369, Meals!$B$11:$B$260, 0)), "")))</f>
        <v/>
      </c>
      <c r="K4369" s="4"/>
      <c r="L4369" s="72" t="str">
        <f t="shared" si="1027"/>
        <v/>
      </c>
      <c r="M4369" s="73" t="str">
        <f t="shared" si="1028"/>
        <v/>
      </c>
      <c r="N4369" s="4"/>
      <c r="O4369" s="78" t="str">
        <f t="shared" si="1029"/>
        <v/>
      </c>
      <c r="P4369" s="79" t="str">
        <f t="shared" si="1030"/>
        <v/>
      </c>
      <c r="Q4369" s="4"/>
      <c r="R4369" s="90" t="str">
        <f t="shared" si="1031"/>
        <v/>
      </c>
      <c r="S4369" s="4"/>
      <c r="Y4369" s="18" t="str">
        <f t="shared" si="1032"/>
        <v/>
      </c>
      <c r="AA4369" s="18" t="str">
        <f t="shared" si="1023"/>
        <v/>
      </c>
      <c r="AB4369" s="18" t="str">
        <f t="shared" si="1024"/>
        <v/>
      </c>
      <c r="AC4369" s="18" t="str">
        <f t="shared" si="1033"/>
        <v/>
      </c>
      <c r="AD4369" s="18" t="str">
        <f t="shared" si="1033"/>
        <v/>
      </c>
      <c r="AE4369" s="18" t="str">
        <f t="shared" si="1034"/>
        <v/>
      </c>
      <c r="AG4369" s="95" t="str">
        <f>IF($C4369="", "", IF(IFERROR(INDEX(Ingredients!C$11:C$310, MATCH($C4369, Ingredients!$B$11:$B$310, 0)), "")="", "", IFERROR(INDEX(Ingredients!C$11:C$310, MATCH($C4369, Ingredients!$B$11:$B$310, 0)), "")))</f>
        <v/>
      </c>
      <c r="AH4369" s="105" t="str">
        <f>IF($C4369="", "", IF(IFERROR(INDEX(Ingredients!D$11:D$310, MATCH($C4369, Ingredients!$B$11:$B$310, 0)), "")="", "", IFERROR(INDEX(Ingredients!D$11:D$310, MATCH($C4369, Ingredients!$B$11:$B$310, 0)), "")))</f>
        <v/>
      </c>
      <c r="AI4369" s="106" t="str">
        <f>IF($C4369="", "", IF(IFERROR(INDEX(Ingredients!E$11:E$310, MATCH($C4369, Ingredients!$B$11:$B$310, 0)), "")="", "", IFERROR(INDEX(Ingredients!E$11:E$310, MATCH($C4369, Ingredients!$B$11:$B$310, 0)), "")))</f>
        <v/>
      </c>
      <c r="AJ4369" s="108" t="str">
        <f>IF($C4369="", "", IF(IFERROR(INDEX(Ingredients!F$11:F$310, MATCH($C4369, Ingredients!$B$11:$B$310, 0)), "")="", "", IFERROR(INDEX(Ingredients!F$11:F$310, MATCH($C4369, Ingredients!$B$11:$B$310, 0)), "")))</f>
        <v/>
      </c>
      <c r="AK4369" s="106" t="str">
        <f>IF($C4369="", "", IF(IFERROR(INDEX(Ingredients!G$11:G$310, MATCH($C4369, Ingredients!$B$11:$B$310, 0)), "")="", "", IFERROR(INDEX(Ingredients!G$11:G$310, MATCH($C4369, Ingredients!$B$11:$B$310, 0)), "")))</f>
        <v/>
      </c>
      <c r="AL4369" s="79" t="str">
        <f>IF($C4369="", "", IF(IFERROR(INDEX(Ingredients!H$11:H$310, MATCH($C4369, Ingredients!$B$11:$B$310, 0)), "")="", "", IFERROR(INDEX(Ingredients!H$11:H$310, MATCH($C4369, Ingredients!$B$11:$B$310, 0)), "")))</f>
        <v/>
      </c>
      <c r="AN4369" s="83" t="str">
        <f t="shared" si="1025"/>
        <v/>
      </c>
      <c r="AP4369" s="114" t="str">
        <f t="shared" si="1035"/>
        <v/>
      </c>
      <c r="AR4369" s="117" t="str">
        <f>IF($C4369="", "", IF(IFERROR(INDEX(Ingredients!$AI$11:$AI$310, MATCH($C4369, Ingredients!$B$11:$B$310, 0)), "")="", "", IFERROR(INDEX(Ingredients!$AI$11:$AI$310, MATCH($C4369, Ingredients!$B$11:$B$310, 0)), "")))</f>
        <v/>
      </c>
      <c r="AT4369" s="120" t="str">
        <f t="shared" si="1036"/>
        <v/>
      </c>
      <c r="AV4369" s="90" t="str">
        <f t="shared" si="1026"/>
        <v/>
      </c>
      <c r="AX4369" s="90" t="str">
        <f>IF($AV4369="", "", COUNTIF($AV$11:$AV$5010, "&lt;"&amp;$AV4369)+1+COUNTIF($AV$11:$AV4369, $AV4369)-1)</f>
        <v/>
      </c>
      <c r="AZ4369" s="111" t="str">
        <f>IF($B4369="", "", SUMIF('Shopping List'!$AV$11:$AV$25, $B4369, 'Shopping List'!$BN$11:$BN$25))</f>
        <v/>
      </c>
      <c r="BB4369" s="117" t="str">
        <f t="shared" si="1037"/>
        <v/>
      </c>
    </row>
    <row r="4370" spans="1:54" x14ac:dyDescent="0.25">
      <c r="A4370" s="4"/>
      <c r="B4370" s="37"/>
      <c r="C4370" s="124"/>
      <c r="D4370" s="39"/>
      <c r="E4370" s="125"/>
      <c r="F4370" s="48"/>
      <c r="G4370" s="4"/>
      <c r="H4370" s="4"/>
      <c r="I4370" s="95" t="str">
        <f>IF($C4370="", "", IF(IFERROR(INDEX(Ingredients!$C$11:$C$310, MATCH($C4370, Ingredients!$B$11:$B$310, 0)), "")="", "", IFERROR(INDEX(Ingredients!$C$11:$C$310, MATCH($C4370, Ingredients!$B$11:$B$310, 0)), "")))</f>
        <v/>
      </c>
      <c r="J4370" s="73" t="str">
        <f>IF($B4370="", "", IF(IFERROR(INDEX(Meals!$C$11:$C$260, MATCH($B4370, Meals!$B$11:$B$260, 0)), "")="", "", IFERROR(INDEX(Meals!$C$11:$C$260, MATCH($B4370, Meals!$B$11:$B$260, 0)), "")))</f>
        <v/>
      </c>
      <c r="K4370" s="4"/>
      <c r="L4370" s="72" t="str">
        <f t="shared" si="1027"/>
        <v/>
      </c>
      <c r="M4370" s="73" t="str">
        <f t="shared" si="1028"/>
        <v/>
      </c>
      <c r="N4370" s="4"/>
      <c r="O4370" s="78" t="str">
        <f t="shared" si="1029"/>
        <v/>
      </c>
      <c r="P4370" s="79" t="str">
        <f t="shared" si="1030"/>
        <v/>
      </c>
      <c r="Q4370" s="4"/>
      <c r="R4370" s="90" t="str">
        <f t="shared" si="1031"/>
        <v/>
      </c>
      <c r="S4370" s="4"/>
      <c r="Y4370" s="18" t="str">
        <f t="shared" si="1032"/>
        <v/>
      </c>
      <c r="AA4370" s="18" t="str">
        <f t="shared" si="1023"/>
        <v/>
      </c>
      <c r="AB4370" s="18" t="str">
        <f t="shared" si="1024"/>
        <v/>
      </c>
      <c r="AC4370" s="18" t="str">
        <f t="shared" si="1033"/>
        <v/>
      </c>
      <c r="AD4370" s="18" t="str">
        <f t="shared" si="1033"/>
        <v/>
      </c>
      <c r="AE4370" s="18" t="str">
        <f t="shared" si="1034"/>
        <v/>
      </c>
      <c r="AG4370" s="95" t="str">
        <f>IF($C4370="", "", IF(IFERROR(INDEX(Ingredients!C$11:C$310, MATCH($C4370, Ingredients!$B$11:$B$310, 0)), "")="", "", IFERROR(INDEX(Ingredients!C$11:C$310, MATCH($C4370, Ingredients!$B$11:$B$310, 0)), "")))</f>
        <v/>
      </c>
      <c r="AH4370" s="105" t="str">
        <f>IF($C4370="", "", IF(IFERROR(INDEX(Ingredients!D$11:D$310, MATCH($C4370, Ingredients!$B$11:$B$310, 0)), "")="", "", IFERROR(INDEX(Ingredients!D$11:D$310, MATCH($C4370, Ingredients!$B$11:$B$310, 0)), "")))</f>
        <v/>
      </c>
      <c r="AI4370" s="106" t="str">
        <f>IF($C4370="", "", IF(IFERROR(INDEX(Ingredients!E$11:E$310, MATCH($C4370, Ingredients!$B$11:$B$310, 0)), "")="", "", IFERROR(INDEX(Ingredients!E$11:E$310, MATCH($C4370, Ingredients!$B$11:$B$310, 0)), "")))</f>
        <v/>
      </c>
      <c r="AJ4370" s="108" t="str">
        <f>IF($C4370="", "", IF(IFERROR(INDEX(Ingredients!F$11:F$310, MATCH($C4370, Ingredients!$B$11:$B$310, 0)), "")="", "", IFERROR(INDEX(Ingredients!F$11:F$310, MATCH($C4370, Ingredients!$B$11:$B$310, 0)), "")))</f>
        <v/>
      </c>
      <c r="AK4370" s="106" t="str">
        <f>IF($C4370="", "", IF(IFERROR(INDEX(Ingredients!G$11:G$310, MATCH($C4370, Ingredients!$B$11:$B$310, 0)), "")="", "", IFERROR(INDEX(Ingredients!G$11:G$310, MATCH($C4370, Ingredients!$B$11:$B$310, 0)), "")))</f>
        <v/>
      </c>
      <c r="AL4370" s="79" t="str">
        <f>IF($C4370="", "", IF(IFERROR(INDEX(Ingredients!H$11:H$310, MATCH($C4370, Ingredients!$B$11:$B$310, 0)), "")="", "", IFERROR(INDEX(Ingredients!H$11:H$310, MATCH($C4370, Ingredients!$B$11:$B$310, 0)), "")))</f>
        <v/>
      </c>
      <c r="AN4370" s="83" t="str">
        <f t="shared" si="1025"/>
        <v/>
      </c>
      <c r="AP4370" s="114" t="str">
        <f t="shared" si="1035"/>
        <v/>
      </c>
      <c r="AR4370" s="117" t="str">
        <f>IF($C4370="", "", IF(IFERROR(INDEX(Ingredients!$AI$11:$AI$310, MATCH($C4370, Ingredients!$B$11:$B$310, 0)), "")="", "", IFERROR(INDEX(Ingredients!$AI$11:$AI$310, MATCH($C4370, Ingredients!$B$11:$B$310, 0)), "")))</f>
        <v/>
      </c>
      <c r="AT4370" s="120" t="str">
        <f t="shared" si="1036"/>
        <v/>
      </c>
      <c r="AV4370" s="90" t="str">
        <f t="shared" si="1026"/>
        <v/>
      </c>
      <c r="AX4370" s="90" t="str">
        <f>IF($AV4370="", "", COUNTIF($AV$11:$AV$5010, "&lt;"&amp;$AV4370)+1+COUNTIF($AV$11:$AV4370, $AV4370)-1)</f>
        <v/>
      </c>
      <c r="AZ4370" s="111" t="str">
        <f>IF($B4370="", "", SUMIF('Shopping List'!$AV$11:$AV$25, $B4370, 'Shopping List'!$BN$11:$BN$25))</f>
        <v/>
      </c>
      <c r="BB4370" s="117" t="str">
        <f t="shared" si="1037"/>
        <v/>
      </c>
    </row>
    <row r="4371" spans="1:54" x14ac:dyDescent="0.25">
      <c r="A4371" s="4"/>
      <c r="B4371" s="37"/>
      <c r="C4371" s="124"/>
      <c r="D4371" s="39"/>
      <c r="E4371" s="125"/>
      <c r="F4371" s="48"/>
      <c r="G4371" s="4"/>
      <c r="H4371" s="4"/>
      <c r="I4371" s="95" t="str">
        <f>IF($C4371="", "", IF(IFERROR(INDEX(Ingredients!$C$11:$C$310, MATCH($C4371, Ingredients!$B$11:$B$310, 0)), "")="", "", IFERROR(INDEX(Ingredients!$C$11:$C$310, MATCH($C4371, Ingredients!$B$11:$B$310, 0)), "")))</f>
        <v/>
      </c>
      <c r="J4371" s="73" t="str">
        <f>IF($B4371="", "", IF(IFERROR(INDEX(Meals!$C$11:$C$260, MATCH($B4371, Meals!$B$11:$B$260, 0)), "")="", "", IFERROR(INDEX(Meals!$C$11:$C$260, MATCH($B4371, Meals!$B$11:$B$260, 0)), "")))</f>
        <v/>
      </c>
      <c r="K4371" s="4"/>
      <c r="L4371" s="72" t="str">
        <f t="shared" si="1027"/>
        <v/>
      </c>
      <c r="M4371" s="73" t="str">
        <f t="shared" si="1028"/>
        <v/>
      </c>
      <c r="N4371" s="4"/>
      <c r="O4371" s="78" t="str">
        <f t="shared" si="1029"/>
        <v/>
      </c>
      <c r="P4371" s="79" t="str">
        <f t="shared" si="1030"/>
        <v/>
      </c>
      <c r="Q4371" s="4"/>
      <c r="R4371" s="90" t="str">
        <f t="shared" si="1031"/>
        <v/>
      </c>
      <c r="S4371" s="4"/>
      <c r="Y4371" s="18" t="str">
        <f t="shared" si="1032"/>
        <v/>
      </c>
      <c r="AA4371" s="18" t="str">
        <f t="shared" si="1023"/>
        <v/>
      </c>
      <c r="AB4371" s="18" t="str">
        <f t="shared" si="1024"/>
        <v/>
      </c>
      <c r="AC4371" s="18" t="str">
        <f t="shared" si="1033"/>
        <v/>
      </c>
      <c r="AD4371" s="18" t="str">
        <f t="shared" si="1033"/>
        <v/>
      </c>
      <c r="AE4371" s="18" t="str">
        <f t="shared" si="1034"/>
        <v/>
      </c>
      <c r="AG4371" s="95" t="str">
        <f>IF($C4371="", "", IF(IFERROR(INDEX(Ingredients!C$11:C$310, MATCH($C4371, Ingredients!$B$11:$B$310, 0)), "")="", "", IFERROR(INDEX(Ingredients!C$11:C$310, MATCH($C4371, Ingredients!$B$11:$B$310, 0)), "")))</f>
        <v/>
      </c>
      <c r="AH4371" s="105" t="str">
        <f>IF($C4371="", "", IF(IFERROR(INDEX(Ingredients!D$11:D$310, MATCH($C4371, Ingredients!$B$11:$B$310, 0)), "")="", "", IFERROR(INDEX(Ingredients!D$11:D$310, MATCH($C4371, Ingredients!$B$11:$B$310, 0)), "")))</f>
        <v/>
      </c>
      <c r="AI4371" s="106" t="str">
        <f>IF($C4371="", "", IF(IFERROR(INDEX(Ingredients!E$11:E$310, MATCH($C4371, Ingredients!$B$11:$B$310, 0)), "")="", "", IFERROR(INDEX(Ingredients!E$11:E$310, MATCH($C4371, Ingredients!$B$11:$B$310, 0)), "")))</f>
        <v/>
      </c>
      <c r="AJ4371" s="108" t="str">
        <f>IF($C4371="", "", IF(IFERROR(INDEX(Ingredients!F$11:F$310, MATCH($C4371, Ingredients!$B$11:$B$310, 0)), "")="", "", IFERROR(INDEX(Ingredients!F$11:F$310, MATCH($C4371, Ingredients!$B$11:$B$310, 0)), "")))</f>
        <v/>
      </c>
      <c r="AK4371" s="106" t="str">
        <f>IF($C4371="", "", IF(IFERROR(INDEX(Ingredients!G$11:G$310, MATCH($C4371, Ingredients!$B$11:$B$310, 0)), "")="", "", IFERROR(INDEX(Ingredients!G$11:G$310, MATCH($C4371, Ingredients!$B$11:$B$310, 0)), "")))</f>
        <v/>
      </c>
      <c r="AL4371" s="79" t="str">
        <f>IF($C4371="", "", IF(IFERROR(INDEX(Ingredients!H$11:H$310, MATCH($C4371, Ingredients!$B$11:$B$310, 0)), "")="", "", IFERROR(INDEX(Ingredients!H$11:H$310, MATCH($C4371, Ingredients!$B$11:$B$310, 0)), "")))</f>
        <v/>
      </c>
      <c r="AN4371" s="83" t="str">
        <f t="shared" si="1025"/>
        <v/>
      </c>
      <c r="AP4371" s="114" t="str">
        <f t="shared" si="1035"/>
        <v/>
      </c>
      <c r="AR4371" s="117" t="str">
        <f>IF($C4371="", "", IF(IFERROR(INDEX(Ingredients!$AI$11:$AI$310, MATCH($C4371, Ingredients!$B$11:$B$310, 0)), "")="", "", IFERROR(INDEX(Ingredients!$AI$11:$AI$310, MATCH($C4371, Ingredients!$B$11:$B$310, 0)), "")))</f>
        <v/>
      </c>
      <c r="AT4371" s="120" t="str">
        <f t="shared" si="1036"/>
        <v/>
      </c>
      <c r="AV4371" s="90" t="str">
        <f t="shared" si="1026"/>
        <v/>
      </c>
      <c r="AX4371" s="90" t="str">
        <f>IF($AV4371="", "", COUNTIF($AV$11:$AV$5010, "&lt;"&amp;$AV4371)+1+COUNTIF($AV$11:$AV4371, $AV4371)-1)</f>
        <v/>
      </c>
      <c r="AZ4371" s="111" t="str">
        <f>IF($B4371="", "", SUMIF('Shopping List'!$AV$11:$AV$25, $B4371, 'Shopping List'!$BN$11:$BN$25))</f>
        <v/>
      </c>
      <c r="BB4371" s="117" t="str">
        <f t="shared" si="1037"/>
        <v/>
      </c>
    </row>
    <row r="4372" spans="1:54" x14ac:dyDescent="0.25">
      <c r="A4372" s="4"/>
      <c r="B4372" s="37"/>
      <c r="C4372" s="124"/>
      <c r="D4372" s="39"/>
      <c r="E4372" s="125"/>
      <c r="F4372" s="48"/>
      <c r="G4372" s="4"/>
      <c r="H4372" s="4"/>
      <c r="I4372" s="95" t="str">
        <f>IF($C4372="", "", IF(IFERROR(INDEX(Ingredients!$C$11:$C$310, MATCH($C4372, Ingredients!$B$11:$B$310, 0)), "")="", "", IFERROR(INDEX(Ingredients!$C$11:$C$310, MATCH($C4372, Ingredients!$B$11:$B$310, 0)), "")))</f>
        <v/>
      </c>
      <c r="J4372" s="73" t="str">
        <f>IF($B4372="", "", IF(IFERROR(INDEX(Meals!$C$11:$C$260, MATCH($B4372, Meals!$B$11:$B$260, 0)), "")="", "", IFERROR(INDEX(Meals!$C$11:$C$260, MATCH($B4372, Meals!$B$11:$B$260, 0)), "")))</f>
        <v/>
      </c>
      <c r="K4372" s="4"/>
      <c r="L4372" s="72" t="str">
        <f t="shared" si="1027"/>
        <v/>
      </c>
      <c r="M4372" s="73" t="str">
        <f t="shared" si="1028"/>
        <v/>
      </c>
      <c r="N4372" s="4"/>
      <c r="O4372" s="78" t="str">
        <f t="shared" si="1029"/>
        <v/>
      </c>
      <c r="P4372" s="79" t="str">
        <f t="shared" si="1030"/>
        <v/>
      </c>
      <c r="Q4372" s="4"/>
      <c r="R4372" s="90" t="str">
        <f t="shared" si="1031"/>
        <v/>
      </c>
      <c r="S4372" s="4"/>
      <c r="Y4372" s="18" t="str">
        <f t="shared" si="1032"/>
        <v/>
      </c>
      <c r="AA4372" s="18" t="str">
        <f t="shared" si="1023"/>
        <v/>
      </c>
      <c r="AB4372" s="18" t="str">
        <f t="shared" si="1024"/>
        <v/>
      </c>
      <c r="AC4372" s="18" t="str">
        <f t="shared" si="1033"/>
        <v/>
      </c>
      <c r="AD4372" s="18" t="str">
        <f t="shared" si="1033"/>
        <v/>
      </c>
      <c r="AE4372" s="18" t="str">
        <f t="shared" si="1034"/>
        <v/>
      </c>
      <c r="AG4372" s="95" t="str">
        <f>IF($C4372="", "", IF(IFERROR(INDEX(Ingredients!C$11:C$310, MATCH($C4372, Ingredients!$B$11:$B$310, 0)), "")="", "", IFERROR(INDEX(Ingredients!C$11:C$310, MATCH($C4372, Ingredients!$B$11:$B$310, 0)), "")))</f>
        <v/>
      </c>
      <c r="AH4372" s="105" t="str">
        <f>IF($C4372="", "", IF(IFERROR(INDEX(Ingredients!D$11:D$310, MATCH($C4372, Ingredients!$B$11:$B$310, 0)), "")="", "", IFERROR(INDEX(Ingredients!D$11:D$310, MATCH($C4372, Ingredients!$B$11:$B$310, 0)), "")))</f>
        <v/>
      </c>
      <c r="AI4372" s="106" t="str">
        <f>IF($C4372="", "", IF(IFERROR(INDEX(Ingredients!E$11:E$310, MATCH($C4372, Ingredients!$B$11:$B$310, 0)), "")="", "", IFERROR(INDEX(Ingredients!E$11:E$310, MATCH($C4372, Ingredients!$B$11:$B$310, 0)), "")))</f>
        <v/>
      </c>
      <c r="AJ4372" s="108" t="str">
        <f>IF($C4372="", "", IF(IFERROR(INDEX(Ingredients!F$11:F$310, MATCH($C4372, Ingredients!$B$11:$B$310, 0)), "")="", "", IFERROR(INDEX(Ingredients!F$11:F$310, MATCH($C4372, Ingredients!$B$11:$B$310, 0)), "")))</f>
        <v/>
      </c>
      <c r="AK4372" s="106" t="str">
        <f>IF($C4372="", "", IF(IFERROR(INDEX(Ingredients!G$11:G$310, MATCH($C4372, Ingredients!$B$11:$B$310, 0)), "")="", "", IFERROR(INDEX(Ingredients!G$11:G$310, MATCH($C4372, Ingredients!$B$11:$B$310, 0)), "")))</f>
        <v/>
      </c>
      <c r="AL4372" s="79" t="str">
        <f>IF($C4372="", "", IF(IFERROR(INDEX(Ingredients!H$11:H$310, MATCH($C4372, Ingredients!$B$11:$B$310, 0)), "")="", "", IFERROR(INDEX(Ingredients!H$11:H$310, MATCH($C4372, Ingredients!$B$11:$B$310, 0)), "")))</f>
        <v/>
      </c>
      <c r="AN4372" s="83" t="str">
        <f t="shared" si="1025"/>
        <v/>
      </c>
      <c r="AP4372" s="114" t="str">
        <f t="shared" si="1035"/>
        <v/>
      </c>
      <c r="AR4372" s="117" t="str">
        <f>IF($C4372="", "", IF(IFERROR(INDEX(Ingredients!$AI$11:$AI$310, MATCH($C4372, Ingredients!$B$11:$B$310, 0)), "")="", "", IFERROR(INDEX(Ingredients!$AI$11:$AI$310, MATCH($C4372, Ingredients!$B$11:$B$310, 0)), "")))</f>
        <v/>
      </c>
      <c r="AT4372" s="120" t="str">
        <f t="shared" si="1036"/>
        <v/>
      </c>
      <c r="AV4372" s="90" t="str">
        <f t="shared" si="1026"/>
        <v/>
      </c>
      <c r="AX4372" s="90" t="str">
        <f>IF($AV4372="", "", COUNTIF($AV$11:$AV$5010, "&lt;"&amp;$AV4372)+1+COUNTIF($AV$11:$AV4372, $AV4372)-1)</f>
        <v/>
      </c>
      <c r="AZ4372" s="111" t="str">
        <f>IF($B4372="", "", SUMIF('Shopping List'!$AV$11:$AV$25, $B4372, 'Shopping List'!$BN$11:$BN$25))</f>
        <v/>
      </c>
      <c r="BB4372" s="117" t="str">
        <f t="shared" si="1037"/>
        <v/>
      </c>
    </row>
    <row r="4373" spans="1:54" x14ac:dyDescent="0.25">
      <c r="A4373" s="4"/>
      <c r="B4373" s="37"/>
      <c r="C4373" s="124"/>
      <c r="D4373" s="39"/>
      <c r="E4373" s="125"/>
      <c r="F4373" s="48"/>
      <c r="G4373" s="4"/>
      <c r="H4373" s="4"/>
      <c r="I4373" s="95" t="str">
        <f>IF($C4373="", "", IF(IFERROR(INDEX(Ingredients!$C$11:$C$310, MATCH($C4373, Ingredients!$B$11:$B$310, 0)), "")="", "", IFERROR(INDEX(Ingredients!$C$11:$C$310, MATCH($C4373, Ingredients!$B$11:$B$310, 0)), "")))</f>
        <v/>
      </c>
      <c r="J4373" s="73" t="str">
        <f>IF($B4373="", "", IF(IFERROR(INDEX(Meals!$C$11:$C$260, MATCH($B4373, Meals!$B$11:$B$260, 0)), "")="", "", IFERROR(INDEX(Meals!$C$11:$C$260, MATCH($B4373, Meals!$B$11:$B$260, 0)), "")))</f>
        <v/>
      </c>
      <c r="K4373" s="4"/>
      <c r="L4373" s="72" t="str">
        <f t="shared" si="1027"/>
        <v/>
      </c>
      <c r="M4373" s="73" t="str">
        <f t="shared" si="1028"/>
        <v/>
      </c>
      <c r="N4373" s="4"/>
      <c r="O4373" s="78" t="str">
        <f t="shared" si="1029"/>
        <v/>
      </c>
      <c r="P4373" s="79" t="str">
        <f t="shared" si="1030"/>
        <v/>
      </c>
      <c r="Q4373" s="4"/>
      <c r="R4373" s="90" t="str">
        <f t="shared" si="1031"/>
        <v/>
      </c>
      <c r="S4373" s="4"/>
      <c r="Y4373" s="18" t="str">
        <f t="shared" si="1032"/>
        <v/>
      </c>
      <c r="AA4373" s="18" t="str">
        <f t="shared" si="1023"/>
        <v/>
      </c>
      <c r="AB4373" s="18" t="str">
        <f t="shared" si="1024"/>
        <v/>
      </c>
      <c r="AC4373" s="18" t="str">
        <f t="shared" si="1033"/>
        <v/>
      </c>
      <c r="AD4373" s="18" t="str">
        <f t="shared" si="1033"/>
        <v/>
      </c>
      <c r="AE4373" s="18" t="str">
        <f t="shared" si="1034"/>
        <v/>
      </c>
      <c r="AG4373" s="95" t="str">
        <f>IF($C4373="", "", IF(IFERROR(INDEX(Ingredients!C$11:C$310, MATCH($C4373, Ingredients!$B$11:$B$310, 0)), "")="", "", IFERROR(INDEX(Ingredients!C$11:C$310, MATCH($C4373, Ingredients!$B$11:$B$310, 0)), "")))</f>
        <v/>
      </c>
      <c r="AH4373" s="105" t="str">
        <f>IF($C4373="", "", IF(IFERROR(INDEX(Ingredients!D$11:D$310, MATCH($C4373, Ingredients!$B$11:$B$310, 0)), "")="", "", IFERROR(INDEX(Ingredients!D$11:D$310, MATCH($C4373, Ingredients!$B$11:$B$310, 0)), "")))</f>
        <v/>
      </c>
      <c r="AI4373" s="106" t="str">
        <f>IF($C4373="", "", IF(IFERROR(INDEX(Ingredients!E$11:E$310, MATCH($C4373, Ingredients!$B$11:$B$310, 0)), "")="", "", IFERROR(INDEX(Ingredients!E$11:E$310, MATCH($C4373, Ingredients!$B$11:$B$310, 0)), "")))</f>
        <v/>
      </c>
      <c r="AJ4373" s="108" t="str">
        <f>IF($C4373="", "", IF(IFERROR(INDEX(Ingredients!F$11:F$310, MATCH($C4373, Ingredients!$B$11:$B$310, 0)), "")="", "", IFERROR(INDEX(Ingredients!F$11:F$310, MATCH($C4373, Ingredients!$B$11:$B$310, 0)), "")))</f>
        <v/>
      </c>
      <c r="AK4373" s="106" t="str">
        <f>IF($C4373="", "", IF(IFERROR(INDEX(Ingredients!G$11:G$310, MATCH($C4373, Ingredients!$B$11:$B$310, 0)), "")="", "", IFERROR(INDEX(Ingredients!G$11:G$310, MATCH($C4373, Ingredients!$B$11:$B$310, 0)), "")))</f>
        <v/>
      </c>
      <c r="AL4373" s="79" t="str">
        <f>IF($C4373="", "", IF(IFERROR(INDEX(Ingredients!H$11:H$310, MATCH($C4373, Ingredients!$B$11:$B$310, 0)), "")="", "", IFERROR(INDEX(Ingredients!H$11:H$310, MATCH($C4373, Ingredients!$B$11:$B$310, 0)), "")))</f>
        <v/>
      </c>
      <c r="AN4373" s="83" t="str">
        <f t="shared" si="1025"/>
        <v/>
      </c>
      <c r="AP4373" s="114" t="str">
        <f t="shared" si="1035"/>
        <v/>
      </c>
      <c r="AR4373" s="117" t="str">
        <f>IF($C4373="", "", IF(IFERROR(INDEX(Ingredients!$AI$11:$AI$310, MATCH($C4373, Ingredients!$B$11:$B$310, 0)), "")="", "", IFERROR(INDEX(Ingredients!$AI$11:$AI$310, MATCH($C4373, Ingredients!$B$11:$B$310, 0)), "")))</f>
        <v/>
      </c>
      <c r="AT4373" s="120" t="str">
        <f t="shared" si="1036"/>
        <v/>
      </c>
      <c r="AV4373" s="90" t="str">
        <f t="shared" si="1026"/>
        <v/>
      </c>
      <c r="AX4373" s="90" t="str">
        <f>IF($AV4373="", "", COUNTIF($AV$11:$AV$5010, "&lt;"&amp;$AV4373)+1+COUNTIF($AV$11:$AV4373, $AV4373)-1)</f>
        <v/>
      </c>
      <c r="AZ4373" s="111" t="str">
        <f>IF($B4373="", "", SUMIF('Shopping List'!$AV$11:$AV$25, $B4373, 'Shopping List'!$BN$11:$BN$25))</f>
        <v/>
      </c>
      <c r="BB4373" s="117" t="str">
        <f t="shared" si="1037"/>
        <v/>
      </c>
    </row>
    <row r="4374" spans="1:54" x14ac:dyDescent="0.25">
      <c r="A4374" s="4"/>
      <c r="B4374" s="37"/>
      <c r="C4374" s="124"/>
      <c r="D4374" s="39"/>
      <c r="E4374" s="125"/>
      <c r="F4374" s="48"/>
      <c r="G4374" s="4"/>
      <c r="H4374" s="4"/>
      <c r="I4374" s="95" t="str">
        <f>IF($C4374="", "", IF(IFERROR(INDEX(Ingredients!$C$11:$C$310, MATCH($C4374, Ingredients!$B$11:$B$310, 0)), "")="", "", IFERROR(INDEX(Ingredients!$C$11:$C$310, MATCH($C4374, Ingredients!$B$11:$B$310, 0)), "")))</f>
        <v/>
      </c>
      <c r="J4374" s="73" t="str">
        <f>IF($B4374="", "", IF(IFERROR(INDEX(Meals!$C$11:$C$260, MATCH($B4374, Meals!$B$11:$B$260, 0)), "")="", "", IFERROR(INDEX(Meals!$C$11:$C$260, MATCH($B4374, Meals!$B$11:$B$260, 0)), "")))</f>
        <v/>
      </c>
      <c r="K4374" s="4"/>
      <c r="L4374" s="72" t="str">
        <f t="shared" si="1027"/>
        <v/>
      </c>
      <c r="M4374" s="73" t="str">
        <f t="shared" si="1028"/>
        <v/>
      </c>
      <c r="N4374" s="4"/>
      <c r="O4374" s="78" t="str">
        <f t="shared" si="1029"/>
        <v/>
      </c>
      <c r="P4374" s="79" t="str">
        <f t="shared" si="1030"/>
        <v/>
      </c>
      <c r="Q4374" s="4"/>
      <c r="R4374" s="90" t="str">
        <f t="shared" si="1031"/>
        <v/>
      </c>
      <c r="S4374" s="4"/>
      <c r="Y4374" s="18" t="str">
        <f t="shared" si="1032"/>
        <v/>
      </c>
      <c r="AA4374" s="18" t="str">
        <f t="shared" si="1023"/>
        <v/>
      </c>
      <c r="AB4374" s="18" t="str">
        <f t="shared" si="1024"/>
        <v/>
      </c>
      <c r="AC4374" s="18" t="str">
        <f t="shared" si="1033"/>
        <v/>
      </c>
      <c r="AD4374" s="18" t="str">
        <f t="shared" si="1033"/>
        <v/>
      </c>
      <c r="AE4374" s="18" t="str">
        <f t="shared" si="1034"/>
        <v/>
      </c>
      <c r="AG4374" s="95" t="str">
        <f>IF($C4374="", "", IF(IFERROR(INDEX(Ingredients!C$11:C$310, MATCH($C4374, Ingredients!$B$11:$B$310, 0)), "")="", "", IFERROR(INDEX(Ingredients!C$11:C$310, MATCH($C4374, Ingredients!$B$11:$B$310, 0)), "")))</f>
        <v/>
      </c>
      <c r="AH4374" s="105" t="str">
        <f>IF($C4374="", "", IF(IFERROR(INDEX(Ingredients!D$11:D$310, MATCH($C4374, Ingredients!$B$11:$B$310, 0)), "")="", "", IFERROR(INDEX(Ingredients!D$11:D$310, MATCH($C4374, Ingredients!$B$11:$B$310, 0)), "")))</f>
        <v/>
      </c>
      <c r="AI4374" s="106" t="str">
        <f>IF($C4374="", "", IF(IFERROR(INDEX(Ingredients!E$11:E$310, MATCH($C4374, Ingredients!$B$11:$B$310, 0)), "")="", "", IFERROR(INDEX(Ingredients!E$11:E$310, MATCH($C4374, Ingredients!$B$11:$B$310, 0)), "")))</f>
        <v/>
      </c>
      <c r="AJ4374" s="108" t="str">
        <f>IF($C4374="", "", IF(IFERROR(INDEX(Ingredients!F$11:F$310, MATCH($C4374, Ingredients!$B$11:$B$310, 0)), "")="", "", IFERROR(INDEX(Ingredients!F$11:F$310, MATCH($C4374, Ingredients!$B$11:$B$310, 0)), "")))</f>
        <v/>
      </c>
      <c r="AK4374" s="106" t="str">
        <f>IF($C4374="", "", IF(IFERROR(INDEX(Ingredients!G$11:G$310, MATCH($C4374, Ingredients!$B$11:$B$310, 0)), "")="", "", IFERROR(INDEX(Ingredients!G$11:G$310, MATCH($C4374, Ingredients!$B$11:$B$310, 0)), "")))</f>
        <v/>
      </c>
      <c r="AL4374" s="79" t="str">
        <f>IF($C4374="", "", IF(IFERROR(INDEX(Ingredients!H$11:H$310, MATCH($C4374, Ingredients!$B$11:$B$310, 0)), "")="", "", IFERROR(INDEX(Ingredients!H$11:H$310, MATCH($C4374, Ingredients!$B$11:$B$310, 0)), "")))</f>
        <v/>
      </c>
      <c r="AN4374" s="83" t="str">
        <f t="shared" si="1025"/>
        <v/>
      </c>
      <c r="AP4374" s="114" t="str">
        <f t="shared" si="1035"/>
        <v/>
      </c>
      <c r="AR4374" s="117" t="str">
        <f>IF($C4374="", "", IF(IFERROR(INDEX(Ingredients!$AI$11:$AI$310, MATCH($C4374, Ingredients!$B$11:$B$310, 0)), "")="", "", IFERROR(INDEX(Ingredients!$AI$11:$AI$310, MATCH($C4374, Ingredients!$B$11:$B$310, 0)), "")))</f>
        <v/>
      </c>
      <c r="AT4374" s="120" t="str">
        <f t="shared" si="1036"/>
        <v/>
      </c>
      <c r="AV4374" s="90" t="str">
        <f t="shared" si="1026"/>
        <v/>
      </c>
      <c r="AX4374" s="90" t="str">
        <f>IF($AV4374="", "", COUNTIF($AV$11:$AV$5010, "&lt;"&amp;$AV4374)+1+COUNTIF($AV$11:$AV4374, $AV4374)-1)</f>
        <v/>
      </c>
      <c r="AZ4374" s="111" t="str">
        <f>IF($B4374="", "", SUMIF('Shopping List'!$AV$11:$AV$25, $B4374, 'Shopping List'!$BN$11:$BN$25))</f>
        <v/>
      </c>
      <c r="BB4374" s="117" t="str">
        <f t="shared" si="1037"/>
        <v/>
      </c>
    </row>
    <row r="4375" spans="1:54" x14ac:dyDescent="0.25">
      <c r="A4375" s="4"/>
      <c r="B4375" s="37"/>
      <c r="C4375" s="124"/>
      <c r="D4375" s="39"/>
      <c r="E4375" s="125"/>
      <c r="F4375" s="48"/>
      <c r="G4375" s="4"/>
      <c r="H4375" s="4"/>
      <c r="I4375" s="95" t="str">
        <f>IF($C4375="", "", IF(IFERROR(INDEX(Ingredients!$C$11:$C$310, MATCH($C4375, Ingredients!$B$11:$B$310, 0)), "")="", "", IFERROR(INDEX(Ingredients!$C$11:$C$310, MATCH($C4375, Ingredients!$B$11:$B$310, 0)), "")))</f>
        <v/>
      </c>
      <c r="J4375" s="73" t="str">
        <f>IF($B4375="", "", IF(IFERROR(INDEX(Meals!$C$11:$C$260, MATCH($B4375, Meals!$B$11:$B$260, 0)), "")="", "", IFERROR(INDEX(Meals!$C$11:$C$260, MATCH($B4375, Meals!$B$11:$B$260, 0)), "")))</f>
        <v/>
      </c>
      <c r="K4375" s="4"/>
      <c r="L4375" s="72" t="str">
        <f t="shared" si="1027"/>
        <v/>
      </c>
      <c r="M4375" s="73" t="str">
        <f t="shared" si="1028"/>
        <v/>
      </c>
      <c r="N4375" s="4"/>
      <c r="O4375" s="78" t="str">
        <f t="shared" si="1029"/>
        <v/>
      </c>
      <c r="P4375" s="79" t="str">
        <f t="shared" si="1030"/>
        <v/>
      </c>
      <c r="Q4375" s="4"/>
      <c r="R4375" s="90" t="str">
        <f t="shared" si="1031"/>
        <v/>
      </c>
      <c r="S4375" s="4"/>
      <c r="Y4375" s="18" t="str">
        <f t="shared" si="1032"/>
        <v/>
      </c>
      <c r="AA4375" s="18" t="str">
        <f t="shared" si="1023"/>
        <v/>
      </c>
      <c r="AB4375" s="18" t="str">
        <f t="shared" si="1024"/>
        <v/>
      </c>
      <c r="AC4375" s="18" t="str">
        <f t="shared" si="1033"/>
        <v/>
      </c>
      <c r="AD4375" s="18" t="str">
        <f t="shared" si="1033"/>
        <v/>
      </c>
      <c r="AE4375" s="18" t="str">
        <f t="shared" si="1034"/>
        <v/>
      </c>
      <c r="AG4375" s="95" t="str">
        <f>IF($C4375="", "", IF(IFERROR(INDEX(Ingredients!C$11:C$310, MATCH($C4375, Ingredients!$B$11:$B$310, 0)), "")="", "", IFERROR(INDEX(Ingredients!C$11:C$310, MATCH($C4375, Ingredients!$B$11:$B$310, 0)), "")))</f>
        <v/>
      </c>
      <c r="AH4375" s="105" t="str">
        <f>IF($C4375="", "", IF(IFERROR(INDEX(Ingredients!D$11:D$310, MATCH($C4375, Ingredients!$B$11:$B$310, 0)), "")="", "", IFERROR(INDEX(Ingredients!D$11:D$310, MATCH($C4375, Ingredients!$B$11:$B$310, 0)), "")))</f>
        <v/>
      </c>
      <c r="AI4375" s="106" t="str">
        <f>IF($C4375="", "", IF(IFERROR(INDEX(Ingredients!E$11:E$310, MATCH($C4375, Ingredients!$B$11:$B$310, 0)), "")="", "", IFERROR(INDEX(Ingredients!E$11:E$310, MATCH($C4375, Ingredients!$B$11:$B$310, 0)), "")))</f>
        <v/>
      </c>
      <c r="AJ4375" s="108" t="str">
        <f>IF($C4375="", "", IF(IFERROR(INDEX(Ingredients!F$11:F$310, MATCH($C4375, Ingredients!$B$11:$B$310, 0)), "")="", "", IFERROR(INDEX(Ingredients!F$11:F$310, MATCH($C4375, Ingredients!$B$11:$B$310, 0)), "")))</f>
        <v/>
      </c>
      <c r="AK4375" s="106" t="str">
        <f>IF($C4375="", "", IF(IFERROR(INDEX(Ingredients!G$11:G$310, MATCH($C4375, Ingredients!$B$11:$B$310, 0)), "")="", "", IFERROR(INDEX(Ingredients!G$11:G$310, MATCH($C4375, Ingredients!$B$11:$B$310, 0)), "")))</f>
        <v/>
      </c>
      <c r="AL4375" s="79" t="str">
        <f>IF($C4375="", "", IF(IFERROR(INDEX(Ingredients!H$11:H$310, MATCH($C4375, Ingredients!$B$11:$B$310, 0)), "")="", "", IFERROR(INDEX(Ingredients!H$11:H$310, MATCH($C4375, Ingredients!$B$11:$B$310, 0)), "")))</f>
        <v/>
      </c>
      <c r="AN4375" s="83" t="str">
        <f t="shared" si="1025"/>
        <v/>
      </c>
      <c r="AP4375" s="114" t="str">
        <f t="shared" si="1035"/>
        <v/>
      </c>
      <c r="AR4375" s="117" t="str">
        <f>IF($C4375="", "", IF(IFERROR(INDEX(Ingredients!$AI$11:$AI$310, MATCH($C4375, Ingredients!$B$11:$B$310, 0)), "")="", "", IFERROR(INDEX(Ingredients!$AI$11:$AI$310, MATCH($C4375, Ingredients!$B$11:$B$310, 0)), "")))</f>
        <v/>
      </c>
      <c r="AT4375" s="120" t="str">
        <f t="shared" si="1036"/>
        <v/>
      </c>
      <c r="AV4375" s="90" t="str">
        <f t="shared" si="1026"/>
        <v/>
      </c>
      <c r="AX4375" s="90" t="str">
        <f>IF($AV4375="", "", COUNTIF($AV$11:$AV$5010, "&lt;"&amp;$AV4375)+1+COUNTIF($AV$11:$AV4375, $AV4375)-1)</f>
        <v/>
      </c>
      <c r="AZ4375" s="111" t="str">
        <f>IF($B4375="", "", SUMIF('Shopping List'!$AV$11:$AV$25, $B4375, 'Shopping List'!$BN$11:$BN$25))</f>
        <v/>
      </c>
      <c r="BB4375" s="117" t="str">
        <f t="shared" si="1037"/>
        <v/>
      </c>
    </row>
    <row r="4376" spans="1:54" x14ac:dyDescent="0.25">
      <c r="A4376" s="4"/>
      <c r="B4376" s="37"/>
      <c r="C4376" s="124"/>
      <c r="D4376" s="39"/>
      <c r="E4376" s="125"/>
      <c r="F4376" s="48"/>
      <c r="G4376" s="4"/>
      <c r="H4376" s="4"/>
      <c r="I4376" s="95" t="str">
        <f>IF($C4376="", "", IF(IFERROR(INDEX(Ingredients!$C$11:$C$310, MATCH($C4376, Ingredients!$B$11:$B$310, 0)), "")="", "", IFERROR(INDEX(Ingredients!$C$11:$C$310, MATCH($C4376, Ingredients!$B$11:$B$310, 0)), "")))</f>
        <v/>
      </c>
      <c r="J4376" s="73" t="str">
        <f>IF($B4376="", "", IF(IFERROR(INDEX(Meals!$C$11:$C$260, MATCH($B4376, Meals!$B$11:$B$260, 0)), "")="", "", IFERROR(INDEX(Meals!$C$11:$C$260, MATCH($B4376, Meals!$B$11:$B$260, 0)), "")))</f>
        <v/>
      </c>
      <c r="K4376" s="4"/>
      <c r="L4376" s="72" t="str">
        <f t="shared" si="1027"/>
        <v/>
      </c>
      <c r="M4376" s="73" t="str">
        <f t="shared" si="1028"/>
        <v/>
      </c>
      <c r="N4376" s="4"/>
      <c r="O4376" s="78" t="str">
        <f t="shared" si="1029"/>
        <v/>
      </c>
      <c r="P4376" s="79" t="str">
        <f t="shared" si="1030"/>
        <v/>
      </c>
      <c r="Q4376" s="4"/>
      <c r="R4376" s="90" t="str">
        <f t="shared" si="1031"/>
        <v/>
      </c>
      <c r="S4376" s="4"/>
      <c r="Y4376" s="18" t="str">
        <f t="shared" si="1032"/>
        <v/>
      </c>
      <c r="AA4376" s="18" t="str">
        <f t="shared" si="1023"/>
        <v/>
      </c>
      <c r="AB4376" s="18" t="str">
        <f t="shared" si="1024"/>
        <v/>
      </c>
      <c r="AC4376" s="18" t="str">
        <f t="shared" si="1033"/>
        <v/>
      </c>
      <c r="AD4376" s="18" t="str">
        <f t="shared" si="1033"/>
        <v/>
      </c>
      <c r="AE4376" s="18" t="str">
        <f t="shared" si="1034"/>
        <v/>
      </c>
      <c r="AG4376" s="95" t="str">
        <f>IF($C4376="", "", IF(IFERROR(INDEX(Ingredients!C$11:C$310, MATCH($C4376, Ingredients!$B$11:$B$310, 0)), "")="", "", IFERROR(INDEX(Ingredients!C$11:C$310, MATCH($C4376, Ingredients!$B$11:$B$310, 0)), "")))</f>
        <v/>
      </c>
      <c r="AH4376" s="105" t="str">
        <f>IF($C4376="", "", IF(IFERROR(INDEX(Ingredients!D$11:D$310, MATCH($C4376, Ingredients!$B$11:$B$310, 0)), "")="", "", IFERROR(INDEX(Ingredients!D$11:D$310, MATCH($C4376, Ingredients!$B$11:$B$310, 0)), "")))</f>
        <v/>
      </c>
      <c r="AI4376" s="106" t="str">
        <f>IF($C4376="", "", IF(IFERROR(INDEX(Ingredients!E$11:E$310, MATCH($C4376, Ingredients!$B$11:$B$310, 0)), "")="", "", IFERROR(INDEX(Ingredients!E$11:E$310, MATCH($C4376, Ingredients!$B$11:$B$310, 0)), "")))</f>
        <v/>
      </c>
      <c r="AJ4376" s="108" t="str">
        <f>IF($C4376="", "", IF(IFERROR(INDEX(Ingredients!F$11:F$310, MATCH($C4376, Ingredients!$B$11:$B$310, 0)), "")="", "", IFERROR(INDEX(Ingredients!F$11:F$310, MATCH($C4376, Ingredients!$B$11:$B$310, 0)), "")))</f>
        <v/>
      </c>
      <c r="AK4376" s="106" t="str">
        <f>IF($C4376="", "", IF(IFERROR(INDEX(Ingredients!G$11:G$310, MATCH($C4376, Ingredients!$B$11:$B$310, 0)), "")="", "", IFERROR(INDEX(Ingredients!G$11:G$310, MATCH($C4376, Ingredients!$B$11:$B$310, 0)), "")))</f>
        <v/>
      </c>
      <c r="AL4376" s="79" t="str">
        <f>IF($C4376="", "", IF(IFERROR(INDEX(Ingredients!H$11:H$310, MATCH($C4376, Ingredients!$B$11:$B$310, 0)), "")="", "", IFERROR(INDEX(Ingredients!H$11:H$310, MATCH($C4376, Ingredients!$B$11:$B$310, 0)), "")))</f>
        <v/>
      </c>
      <c r="AN4376" s="83" t="str">
        <f t="shared" si="1025"/>
        <v/>
      </c>
      <c r="AP4376" s="114" t="str">
        <f t="shared" si="1035"/>
        <v/>
      </c>
      <c r="AR4376" s="117" t="str">
        <f>IF($C4376="", "", IF(IFERROR(INDEX(Ingredients!$AI$11:$AI$310, MATCH($C4376, Ingredients!$B$11:$B$310, 0)), "")="", "", IFERROR(INDEX(Ingredients!$AI$11:$AI$310, MATCH($C4376, Ingredients!$B$11:$B$310, 0)), "")))</f>
        <v/>
      </c>
      <c r="AT4376" s="120" t="str">
        <f t="shared" si="1036"/>
        <v/>
      </c>
      <c r="AV4376" s="90" t="str">
        <f t="shared" si="1026"/>
        <v/>
      </c>
      <c r="AX4376" s="90" t="str">
        <f>IF($AV4376="", "", COUNTIF($AV$11:$AV$5010, "&lt;"&amp;$AV4376)+1+COUNTIF($AV$11:$AV4376, $AV4376)-1)</f>
        <v/>
      </c>
      <c r="AZ4376" s="111" t="str">
        <f>IF($B4376="", "", SUMIF('Shopping List'!$AV$11:$AV$25, $B4376, 'Shopping List'!$BN$11:$BN$25))</f>
        <v/>
      </c>
      <c r="BB4376" s="117" t="str">
        <f t="shared" si="1037"/>
        <v/>
      </c>
    </row>
    <row r="4377" spans="1:54" x14ac:dyDescent="0.25">
      <c r="A4377" s="4"/>
      <c r="B4377" s="37"/>
      <c r="C4377" s="124"/>
      <c r="D4377" s="39"/>
      <c r="E4377" s="125"/>
      <c r="F4377" s="48"/>
      <c r="G4377" s="4"/>
      <c r="H4377" s="4"/>
      <c r="I4377" s="95" t="str">
        <f>IF($C4377="", "", IF(IFERROR(INDEX(Ingredients!$C$11:$C$310, MATCH($C4377, Ingredients!$B$11:$B$310, 0)), "")="", "", IFERROR(INDEX(Ingredients!$C$11:$C$310, MATCH($C4377, Ingredients!$B$11:$B$310, 0)), "")))</f>
        <v/>
      </c>
      <c r="J4377" s="73" t="str">
        <f>IF($B4377="", "", IF(IFERROR(INDEX(Meals!$C$11:$C$260, MATCH($B4377, Meals!$B$11:$B$260, 0)), "")="", "", IFERROR(INDEX(Meals!$C$11:$C$260, MATCH($B4377, Meals!$B$11:$B$260, 0)), "")))</f>
        <v/>
      </c>
      <c r="K4377" s="4"/>
      <c r="L4377" s="72" t="str">
        <f t="shared" si="1027"/>
        <v/>
      </c>
      <c r="M4377" s="73" t="str">
        <f t="shared" si="1028"/>
        <v/>
      </c>
      <c r="N4377" s="4"/>
      <c r="O4377" s="78" t="str">
        <f t="shared" si="1029"/>
        <v/>
      </c>
      <c r="P4377" s="79" t="str">
        <f t="shared" si="1030"/>
        <v/>
      </c>
      <c r="Q4377" s="4"/>
      <c r="R4377" s="90" t="str">
        <f t="shared" si="1031"/>
        <v/>
      </c>
      <c r="S4377" s="4"/>
      <c r="Y4377" s="18" t="str">
        <f t="shared" si="1032"/>
        <v/>
      </c>
      <c r="AA4377" s="18" t="str">
        <f t="shared" si="1023"/>
        <v/>
      </c>
      <c r="AB4377" s="18" t="str">
        <f t="shared" si="1024"/>
        <v/>
      </c>
      <c r="AC4377" s="18" t="str">
        <f t="shared" si="1033"/>
        <v/>
      </c>
      <c r="AD4377" s="18" t="str">
        <f t="shared" si="1033"/>
        <v/>
      </c>
      <c r="AE4377" s="18" t="str">
        <f t="shared" si="1034"/>
        <v/>
      </c>
      <c r="AG4377" s="95" t="str">
        <f>IF($C4377="", "", IF(IFERROR(INDEX(Ingredients!C$11:C$310, MATCH($C4377, Ingredients!$B$11:$B$310, 0)), "")="", "", IFERROR(INDEX(Ingredients!C$11:C$310, MATCH($C4377, Ingredients!$B$11:$B$310, 0)), "")))</f>
        <v/>
      </c>
      <c r="AH4377" s="105" t="str">
        <f>IF($C4377="", "", IF(IFERROR(INDEX(Ingredients!D$11:D$310, MATCH($C4377, Ingredients!$B$11:$B$310, 0)), "")="", "", IFERROR(INDEX(Ingredients!D$11:D$310, MATCH($C4377, Ingredients!$B$11:$B$310, 0)), "")))</f>
        <v/>
      </c>
      <c r="AI4377" s="106" t="str">
        <f>IF($C4377="", "", IF(IFERROR(INDEX(Ingredients!E$11:E$310, MATCH($C4377, Ingredients!$B$11:$B$310, 0)), "")="", "", IFERROR(INDEX(Ingredients!E$11:E$310, MATCH($C4377, Ingredients!$B$11:$B$310, 0)), "")))</f>
        <v/>
      </c>
      <c r="AJ4377" s="108" t="str">
        <f>IF($C4377="", "", IF(IFERROR(INDEX(Ingredients!F$11:F$310, MATCH($C4377, Ingredients!$B$11:$B$310, 0)), "")="", "", IFERROR(INDEX(Ingredients!F$11:F$310, MATCH($C4377, Ingredients!$B$11:$B$310, 0)), "")))</f>
        <v/>
      </c>
      <c r="AK4377" s="106" t="str">
        <f>IF($C4377="", "", IF(IFERROR(INDEX(Ingredients!G$11:G$310, MATCH($C4377, Ingredients!$B$11:$B$310, 0)), "")="", "", IFERROR(INDEX(Ingredients!G$11:G$310, MATCH($C4377, Ingredients!$B$11:$B$310, 0)), "")))</f>
        <v/>
      </c>
      <c r="AL4377" s="79" t="str">
        <f>IF($C4377="", "", IF(IFERROR(INDEX(Ingredients!H$11:H$310, MATCH($C4377, Ingredients!$B$11:$B$310, 0)), "")="", "", IFERROR(INDEX(Ingredients!H$11:H$310, MATCH($C4377, Ingredients!$B$11:$B$310, 0)), "")))</f>
        <v/>
      </c>
      <c r="AN4377" s="83" t="str">
        <f t="shared" si="1025"/>
        <v/>
      </c>
      <c r="AP4377" s="114" t="str">
        <f t="shared" si="1035"/>
        <v/>
      </c>
      <c r="AR4377" s="117" t="str">
        <f>IF($C4377="", "", IF(IFERROR(INDEX(Ingredients!$AI$11:$AI$310, MATCH($C4377, Ingredients!$B$11:$B$310, 0)), "")="", "", IFERROR(INDEX(Ingredients!$AI$11:$AI$310, MATCH($C4377, Ingredients!$B$11:$B$310, 0)), "")))</f>
        <v/>
      </c>
      <c r="AT4377" s="120" t="str">
        <f t="shared" si="1036"/>
        <v/>
      </c>
      <c r="AV4377" s="90" t="str">
        <f t="shared" si="1026"/>
        <v/>
      </c>
      <c r="AX4377" s="90" t="str">
        <f>IF($AV4377="", "", COUNTIF($AV$11:$AV$5010, "&lt;"&amp;$AV4377)+1+COUNTIF($AV$11:$AV4377, $AV4377)-1)</f>
        <v/>
      </c>
      <c r="AZ4377" s="111" t="str">
        <f>IF($B4377="", "", SUMIF('Shopping List'!$AV$11:$AV$25, $B4377, 'Shopping List'!$BN$11:$BN$25))</f>
        <v/>
      </c>
      <c r="BB4377" s="117" t="str">
        <f t="shared" si="1037"/>
        <v/>
      </c>
    </row>
    <row r="4378" spans="1:54" x14ac:dyDescent="0.25">
      <c r="A4378" s="4"/>
      <c r="B4378" s="37"/>
      <c r="C4378" s="124"/>
      <c r="D4378" s="39"/>
      <c r="E4378" s="125"/>
      <c r="F4378" s="48"/>
      <c r="G4378" s="4"/>
      <c r="H4378" s="4"/>
      <c r="I4378" s="95" t="str">
        <f>IF($C4378="", "", IF(IFERROR(INDEX(Ingredients!$C$11:$C$310, MATCH($C4378, Ingredients!$B$11:$B$310, 0)), "")="", "", IFERROR(INDEX(Ingredients!$C$11:$C$310, MATCH($C4378, Ingredients!$B$11:$B$310, 0)), "")))</f>
        <v/>
      </c>
      <c r="J4378" s="73" t="str">
        <f>IF($B4378="", "", IF(IFERROR(INDEX(Meals!$C$11:$C$260, MATCH($B4378, Meals!$B$11:$B$260, 0)), "")="", "", IFERROR(INDEX(Meals!$C$11:$C$260, MATCH($B4378, Meals!$B$11:$B$260, 0)), "")))</f>
        <v/>
      </c>
      <c r="K4378" s="4"/>
      <c r="L4378" s="72" t="str">
        <f t="shared" si="1027"/>
        <v/>
      </c>
      <c r="M4378" s="73" t="str">
        <f t="shared" si="1028"/>
        <v/>
      </c>
      <c r="N4378" s="4"/>
      <c r="O4378" s="78" t="str">
        <f t="shared" si="1029"/>
        <v/>
      </c>
      <c r="P4378" s="79" t="str">
        <f t="shared" si="1030"/>
        <v/>
      </c>
      <c r="Q4378" s="4"/>
      <c r="R4378" s="90" t="str">
        <f t="shared" si="1031"/>
        <v/>
      </c>
      <c r="S4378" s="4"/>
      <c r="Y4378" s="18" t="str">
        <f t="shared" si="1032"/>
        <v/>
      </c>
      <c r="AA4378" s="18" t="str">
        <f t="shared" si="1023"/>
        <v/>
      </c>
      <c r="AB4378" s="18" t="str">
        <f t="shared" si="1024"/>
        <v/>
      </c>
      <c r="AC4378" s="18" t="str">
        <f t="shared" si="1033"/>
        <v/>
      </c>
      <c r="AD4378" s="18" t="str">
        <f t="shared" si="1033"/>
        <v/>
      </c>
      <c r="AE4378" s="18" t="str">
        <f t="shared" si="1034"/>
        <v/>
      </c>
      <c r="AG4378" s="95" t="str">
        <f>IF($C4378="", "", IF(IFERROR(INDEX(Ingredients!C$11:C$310, MATCH($C4378, Ingredients!$B$11:$B$310, 0)), "")="", "", IFERROR(INDEX(Ingredients!C$11:C$310, MATCH($C4378, Ingredients!$B$11:$B$310, 0)), "")))</f>
        <v/>
      </c>
      <c r="AH4378" s="105" t="str">
        <f>IF($C4378="", "", IF(IFERROR(INDEX(Ingredients!D$11:D$310, MATCH($C4378, Ingredients!$B$11:$B$310, 0)), "")="", "", IFERROR(INDEX(Ingredients!D$11:D$310, MATCH($C4378, Ingredients!$B$11:$B$310, 0)), "")))</f>
        <v/>
      </c>
      <c r="AI4378" s="106" t="str">
        <f>IF($C4378="", "", IF(IFERROR(INDEX(Ingredients!E$11:E$310, MATCH($C4378, Ingredients!$B$11:$B$310, 0)), "")="", "", IFERROR(INDEX(Ingredients!E$11:E$310, MATCH($C4378, Ingredients!$B$11:$B$310, 0)), "")))</f>
        <v/>
      </c>
      <c r="AJ4378" s="108" t="str">
        <f>IF($C4378="", "", IF(IFERROR(INDEX(Ingredients!F$11:F$310, MATCH($C4378, Ingredients!$B$11:$B$310, 0)), "")="", "", IFERROR(INDEX(Ingredients!F$11:F$310, MATCH($C4378, Ingredients!$B$11:$B$310, 0)), "")))</f>
        <v/>
      </c>
      <c r="AK4378" s="106" t="str">
        <f>IF($C4378="", "", IF(IFERROR(INDEX(Ingredients!G$11:G$310, MATCH($C4378, Ingredients!$B$11:$B$310, 0)), "")="", "", IFERROR(INDEX(Ingredients!G$11:G$310, MATCH($C4378, Ingredients!$B$11:$B$310, 0)), "")))</f>
        <v/>
      </c>
      <c r="AL4378" s="79" t="str">
        <f>IF($C4378="", "", IF(IFERROR(INDEX(Ingredients!H$11:H$310, MATCH($C4378, Ingredients!$B$11:$B$310, 0)), "")="", "", IFERROR(INDEX(Ingredients!H$11:H$310, MATCH($C4378, Ingredients!$B$11:$B$310, 0)), "")))</f>
        <v/>
      </c>
      <c r="AN4378" s="83" t="str">
        <f t="shared" si="1025"/>
        <v/>
      </c>
      <c r="AP4378" s="114" t="str">
        <f t="shared" si="1035"/>
        <v/>
      </c>
      <c r="AR4378" s="117" t="str">
        <f>IF($C4378="", "", IF(IFERROR(INDEX(Ingredients!$AI$11:$AI$310, MATCH($C4378, Ingredients!$B$11:$B$310, 0)), "")="", "", IFERROR(INDEX(Ingredients!$AI$11:$AI$310, MATCH($C4378, Ingredients!$B$11:$B$310, 0)), "")))</f>
        <v/>
      </c>
      <c r="AT4378" s="120" t="str">
        <f t="shared" si="1036"/>
        <v/>
      </c>
      <c r="AV4378" s="90" t="str">
        <f t="shared" si="1026"/>
        <v/>
      </c>
      <c r="AX4378" s="90" t="str">
        <f>IF($AV4378="", "", COUNTIF($AV$11:$AV$5010, "&lt;"&amp;$AV4378)+1+COUNTIF($AV$11:$AV4378, $AV4378)-1)</f>
        <v/>
      </c>
      <c r="AZ4378" s="111" t="str">
        <f>IF($B4378="", "", SUMIF('Shopping List'!$AV$11:$AV$25, $B4378, 'Shopping List'!$BN$11:$BN$25))</f>
        <v/>
      </c>
      <c r="BB4378" s="117" t="str">
        <f t="shared" si="1037"/>
        <v/>
      </c>
    </row>
    <row r="4379" spans="1:54" x14ac:dyDescent="0.25">
      <c r="A4379" s="4"/>
      <c r="B4379" s="37"/>
      <c r="C4379" s="124"/>
      <c r="D4379" s="39"/>
      <c r="E4379" s="125"/>
      <c r="F4379" s="48"/>
      <c r="G4379" s="4"/>
      <c r="H4379" s="4"/>
      <c r="I4379" s="95" t="str">
        <f>IF($C4379="", "", IF(IFERROR(INDEX(Ingredients!$C$11:$C$310, MATCH($C4379, Ingredients!$B$11:$B$310, 0)), "")="", "", IFERROR(INDEX(Ingredients!$C$11:$C$310, MATCH($C4379, Ingredients!$B$11:$B$310, 0)), "")))</f>
        <v/>
      </c>
      <c r="J4379" s="73" t="str">
        <f>IF($B4379="", "", IF(IFERROR(INDEX(Meals!$C$11:$C$260, MATCH($B4379, Meals!$B$11:$B$260, 0)), "")="", "", IFERROR(INDEX(Meals!$C$11:$C$260, MATCH($B4379, Meals!$B$11:$B$260, 0)), "")))</f>
        <v/>
      </c>
      <c r="K4379" s="4"/>
      <c r="L4379" s="72" t="str">
        <f t="shared" si="1027"/>
        <v/>
      </c>
      <c r="M4379" s="73" t="str">
        <f t="shared" si="1028"/>
        <v/>
      </c>
      <c r="N4379" s="4"/>
      <c r="O4379" s="78" t="str">
        <f t="shared" si="1029"/>
        <v/>
      </c>
      <c r="P4379" s="79" t="str">
        <f t="shared" si="1030"/>
        <v/>
      </c>
      <c r="Q4379" s="4"/>
      <c r="R4379" s="90" t="str">
        <f t="shared" si="1031"/>
        <v/>
      </c>
      <c r="S4379" s="4"/>
      <c r="Y4379" s="18" t="str">
        <f t="shared" si="1032"/>
        <v/>
      </c>
      <c r="AA4379" s="18" t="str">
        <f t="shared" si="1023"/>
        <v/>
      </c>
      <c r="AB4379" s="18" t="str">
        <f t="shared" si="1024"/>
        <v/>
      </c>
      <c r="AC4379" s="18" t="str">
        <f t="shared" si="1033"/>
        <v/>
      </c>
      <c r="AD4379" s="18" t="str">
        <f t="shared" si="1033"/>
        <v/>
      </c>
      <c r="AE4379" s="18" t="str">
        <f t="shared" si="1034"/>
        <v/>
      </c>
      <c r="AG4379" s="95" t="str">
        <f>IF($C4379="", "", IF(IFERROR(INDEX(Ingredients!C$11:C$310, MATCH($C4379, Ingredients!$B$11:$B$310, 0)), "")="", "", IFERROR(INDEX(Ingredients!C$11:C$310, MATCH($C4379, Ingredients!$B$11:$B$310, 0)), "")))</f>
        <v/>
      </c>
      <c r="AH4379" s="105" t="str">
        <f>IF($C4379="", "", IF(IFERROR(INDEX(Ingredients!D$11:D$310, MATCH($C4379, Ingredients!$B$11:$B$310, 0)), "")="", "", IFERROR(INDEX(Ingredients!D$11:D$310, MATCH($C4379, Ingredients!$B$11:$B$310, 0)), "")))</f>
        <v/>
      </c>
      <c r="AI4379" s="106" t="str">
        <f>IF($C4379="", "", IF(IFERROR(INDEX(Ingredients!E$11:E$310, MATCH($C4379, Ingredients!$B$11:$B$310, 0)), "")="", "", IFERROR(INDEX(Ingredients!E$11:E$310, MATCH($C4379, Ingredients!$B$11:$B$310, 0)), "")))</f>
        <v/>
      </c>
      <c r="AJ4379" s="108" t="str">
        <f>IF($C4379="", "", IF(IFERROR(INDEX(Ingredients!F$11:F$310, MATCH($C4379, Ingredients!$B$11:$B$310, 0)), "")="", "", IFERROR(INDEX(Ingredients!F$11:F$310, MATCH($C4379, Ingredients!$B$11:$B$310, 0)), "")))</f>
        <v/>
      </c>
      <c r="AK4379" s="106" t="str">
        <f>IF($C4379="", "", IF(IFERROR(INDEX(Ingredients!G$11:G$310, MATCH($C4379, Ingredients!$B$11:$B$310, 0)), "")="", "", IFERROR(INDEX(Ingredients!G$11:G$310, MATCH($C4379, Ingredients!$B$11:$B$310, 0)), "")))</f>
        <v/>
      </c>
      <c r="AL4379" s="79" t="str">
        <f>IF($C4379="", "", IF(IFERROR(INDEX(Ingredients!H$11:H$310, MATCH($C4379, Ingredients!$B$11:$B$310, 0)), "")="", "", IFERROR(INDEX(Ingredients!H$11:H$310, MATCH($C4379, Ingredients!$B$11:$B$310, 0)), "")))</f>
        <v/>
      </c>
      <c r="AN4379" s="83" t="str">
        <f t="shared" si="1025"/>
        <v/>
      </c>
      <c r="AP4379" s="114" t="str">
        <f t="shared" si="1035"/>
        <v/>
      </c>
      <c r="AR4379" s="117" t="str">
        <f>IF($C4379="", "", IF(IFERROR(INDEX(Ingredients!$AI$11:$AI$310, MATCH($C4379, Ingredients!$B$11:$B$310, 0)), "")="", "", IFERROR(INDEX(Ingredients!$AI$11:$AI$310, MATCH($C4379, Ingredients!$B$11:$B$310, 0)), "")))</f>
        <v/>
      </c>
      <c r="AT4379" s="120" t="str">
        <f t="shared" si="1036"/>
        <v/>
      </c>
      <c r="AV4379" s="90" t="str">
        <f t="shared" si="1026"/>
        <v/>
      </c>
      <c r="AX4379" s="90" t="str">
        <f>IF($AV4379="", "", COUNTIF($AV$11:$AV$5010, "&lt;"&amp;$AV4379)+1+COUNTIF($AV$11:$AV4379, $AV4379)-1)</f>
        <v/>
      </c>
      <c r="AZ4379" s="111" t="str">
        <f>IF($B4379="", "", SUMIF('Shopping List'!$AV$11:$AV$25, $B4379, 'Shopping List'!$BN$11:$BN$25))</f>
        <v/>
      </c>
      <c r="BB4379" s="117" t="str">
        <f t="shared" si="1037"/>
        <v/>
      </c>
    </row>
    <row r="4380" spans="1:54" x14ac:dyDescent="0.25">
      <c r="A4380" s="4"/>
      <c r="B4380" s="37"/>
      <c r="C4380" s="124"/>
      <c r="D4380" s="39"/>
      <c r="E4380" s="125"/>
      <c r="F4380" s="48"/>
      <c r="G4380" s="4"/>
      <c r="H4380" s="4"/>
      <c r="I4380" s="95" t="str">
        <f>IF($C4380="", "", IF(IFERROR(INDEX(Ingredients!$C$11:$C$310, MATCH($C4380, Ingredients!$B$11:$B$310, 0)), "")="", "", IFERROR(INDEX(Ingredients!$C$11:$C$310, MATCH($C4380, Ingredients!$B$11:$B$310, 0)), "")))</f>
        <v/>
      </c>
      <c r="J4380" s="73" t="str">
        <f>IF($B4380="", "", IF(IFERROR(INDEX(Meals!$C$11:$C$260, MATCH($B4380, Meals!$B$11:$B$260, 0)), "")="", "", IFERROR(INDEX(Meals!$C$11:$C$260, MATCH($B4380, Meals!$B$11:$B$260, 0)), "")))</f>
        <v/>
      </c>
      <c r="K4380" s="4"/>
      <c r="L4380" s="72" t="str">
        <f t="shared" si="1027"/>
        <v/>
      </c>
      <c r="M4380" s="73" t="str">
        <f t="shared" si="1028"/>
        <v/>
      </c>
      <c r="N4380" s="4"/>
      <c r="O4380" s="78" t="str">
        <f t="shared" si="1029"/>
        <v/>
      </c>
      <c r="P4380" s="79" t="str">
        <f t="shared" si="1030"/>
        <v/>
      </c>
      <c r="Q4380" s="4"/>
      <c r="R4380" s="90" t="str">
        <f t="shared" si="1031"/>
        <v/>
      </c>
      <c r="S4380" s="4"/>
      <c r="Y4380" s="18" t="str">
        <f t="shared" si="1032"/>
        <v/>
      </c>
      <c r="AA4380" s="18" t="str">
        <f t="shared" si="1023"/>
        <v/>
      </c>
      <c r="AB4380" s="18" t="str">
        <f t="shared" si="1024"/>
        <v/>
      </c>
      <c r="AC4380" s="18" t="str">
        <f t="shared" si="1033"/>
        <v/>
      </c>
      <c r="AD4380" s="18" t="str">
        <f t="shared" si="1033"/>
        <v/>
      </c>
      <c r="AE4380" s="18" t="str">
        <f t="shared" si="1034"/>
        <v/>
      </c>
      <c r="AG4380" s="95" t="str">
        <f>IF($C4380="", "", IF(IFERROR(INDEX(Ingredients!C$11:C$310, MATCH($C4380, Ingredients!$B$11:$B$310, 0)), "")="", "", IFERROR(INDEX(Ingredients!C$11:C$310, MATCH($C4380, Ingredients!$B$11:$B$310, 0)), "")))</f>
        <v/>
      </c>
      <c r="AH4380" s="105" t="str">
        <f>IF($C4380="", "", IF(IFERROR(INDEX(Ingredients!D$11:D$310, MATCH($C4380, Ingredients!$B$11:$B$310, 0)), "")="", "", IFERROR(INDEX(Ingredients!D$11:D$310, MATCH($C4380, Ingredients!$B$11:$B$310, 0)), "")))</f>
        <v/>
      </c>
      <c r="AI4380" s="106" t="str">
        <f>IF($C4380="", "", IF(IFERROR(INDEX(Ingredients!E$11:E$310, MATCH($C4380, Ingredients!$B$11:$B$310, 0)), "")="", "", IFERROR(INDEX(Ingredients!E$11:E$310, MATCH($C4380, Ingredients!$B$11:$B$310, 0)), "")))</f>
        <v/>
      </c>
      <c r="AJ4380" s="108" t="str">
        <f>IF($C4380="", "", IF(IFERROR(INDEX(Ingredients!F$11:F$310, MATCH($C4380, Ingredients!$B$11:$B$310, 0)), "")="", "", IFERROR(INDEX(Ingredients!F$11:F$310, MATCH($C4380, Ingredients!$B$11:$B$310, 0)), "")))</f>
        <v/>
      </c>
      <c r="AK4380" s="106" t="str">
        <f>IF($C4380="", "", IF(IFERROR(INDEX(Ingredients!G$11:G$310, MATCH($C4380, Ingredients!$B$11:$B$310, 0)), "")="", "", IFERROR(INDEX(Ingredients!G$11:G$310, MATCH($C4380, Ingredients!$B$11:$B$310, 0)), "")))</f>
        <v/>
      </c>
      <c r="AL4380" s="79" t="str">
        <f>IF($C4380="", "", IF(IFERROR(INDEX(Ingredients!H$11:H$310, MATCH($C4380, Ingredients!$B$11:$B$310, 0)), "")="", "", IFERROR(INDEX(Ingredients!H$11:H$310, MATCH($C4380, Ingredients!$B$11:$B$310, 0)), "")))</f>
        <v/>
      </c>
      <c r="AN4380" s="83" t="str">
        <f t="shared" si="1025"/>
        <v/>
      </c>
      <c r="AP4380" s="114" t="str">
        <f t="shared" si="1035"/>
        <v/>
      </c>
      <c r="AR4380" s="117" t="str">
        <f>IF($C4380="", "", IF(IFERROR(INDEX(Ingredients!$AI$11:$AI$310, MATCH($C4380, Ingredients!$B$11:$B$310, 0)), "")="", "", IFERROR(INDEX(Ingredients!$AI$11:$AI$310, MATCH($C4380, Ingredients!$B$11:$B$310, 0)), "")))</f>
        <v/>
      </c>
      <c r="AT4380" s="120" t="str">
        <f t="shared" si="1036"/>
        <v/>
      </c>
      <c r="AV4380" s="90" t="str">
        <f t="shared" si="1026"/>
        <v/>
      </c>
      <c r="AX4380" s="90" t="str">
        <f>IF($AV4380="", "", COUNTIF($AV$11:$AV$5010, "&lt;"&amp;$AV4380)+1+COUNTIF($AV$11:$AV4380, $AV4380)-1)</f>
        <v/>
      </c>
      <c r="AZ4380" s="111" t="str">
        <f>IF($B4380="", "", SUMIF('Shopping List'!$AV$11:$AV$25, $B4380, 'Shopping List'!$BN$11:$BN$25))</f>
        <v/>
      </c>
      <c r="BB4380" s="117" t="str">
        <f t="shared" si="1037"/>
        <v/>
      </c>
    </row>
    <row r="4381" spans="1:54" x14ac:dyDescent="0.25">
      <c r="A4381" s="4"/>
      <c r="B4381" s="37"/>
      <c r="C4381" s="124"/>
      <c r="D4381" s="39"/>
      <c r="E4381" s="125"/>
      <c r="F4381" s="48"/>
      <c r="G4381" s="4"/>
      <c r="H4381" s="4"/>
      <c r="I4381" s="95" t="str">
        <f>IF($C4381="", "", IF(IFERROR(INDEX(Ingredients!$C$11:$C$310, MATCH($C4381, Ingredients!$B$11:$B$310, 0)), "")="", "", IFERROR(INDEX(Ingredients!$C$11:$C$310, MATCH($C4381, Ingredients!$B$11:$B$310, 0)), "")))</f>
        <v/>
      </c>
      <c r="J4381" s="73" t="str">
        <f>IF($B4381="", "", IF(IFERROR(INDEX(Meals!$C$11:$C$260, MATCH($B4381, Meals!$B$11:$B$260, 0)), "")="", "", IFERROR(INDEX(Meals!$C$11:$C$260, MATCH($B4381, Meals!$B$11:$B$260, 0)), "")))</f>
        <v/>
      </c>
      <c r="K4381" s="4"/>
      <c r="L4381" s="72" t="str">
        <f t="shared" si="1027"/>
        <v/>
      </c>
      <c r="M4381" s="73" t="str">
        <f t="shared" si="1028"/>
        <v/>
      </c>
      <c r="N4381" s="4"/>
      <c r="O4381" s="78" t="str">
        <f t="shared" si="1029"/>
        <v/>
      </c>
      <c r="P4381" s="79" t="str">
        <f t="shared" si="1030"/>
        <v/>
      </c>
      <c r="Q4381" s="4"/>
      <c r="R4381" s="90" t="str">
        <f t="shared" si="1031"/>
        <v/>
      </c>
      <c r="S4381" s="4"/>
      <c r="Y4381" s="18" t="str">
        <f t="shared" si="1032"/>
        <v/>
      </c>
      <c r="AA4381" s="18" t="str">
        <f t="shared" si="1023"/>
        <v/>
      </c>
      <c r="AB4381" s="18" t="str">
        <f t="shared" si="1024"/>
        <v/>
      </c>
      <c r="AC4381" s="18" t="str">
        <f t="shared" si="1033"/>
        <v/>
      </c>
      <c r="AD4381" s="18" t="str">
        <f t="shared" si="1033"/>
        <v/>
      </c>
      <c r="AE4381" s="18" t="str">
        <f t="shared" si="1034"/>
        <v/>
      </c>
      <c r="AG4381" s="95" t="str">
        <f>IF($C4381="", "", IF(IFERROR(INDEX(Ingredients!C$11:C$310, MATCH($C4381, Ingredients!$B$11:$B$310, 0)), "")="", "", IFERROR(INDEX(Ingredients!C$11:C$310, MATCH($C4381, Ingredients!$B$11:$B$310, 0)), "")))</f>
        <v/>
      </c>
      <c r="AH4381" s="105" t="str">
        <f>IF($C4381="", "", IF(IFERROR(INDEX(Ingredients!D$11:D$310, MATCH($C4381, Ingredients!$B$11:$B$310, 0)), "")="", "", IFERROR(INDEX(Ingredients!D$11:D$310, MATCH($C4381, Ingredients!$B$11:$B$310, 0)), "")))</f>
        <v/>
      </c>
      <c r="AI4381" s="106" t="str">
        <f>IF($C4381="", "", IF(IFERROR(INDEX(Ingredients!E$11:E$310, MATCH($C4381, Ingredients!$B$11:$B$310, 0)), "")="", "", IFERROR(INDEX(Ingredients!E$11:E$310, MATCH($C4381, Ingredients!$B$11:$B$310, 0)), "")))</f>
        <v/>
      </c>
      <c r="AJ4381" s="108" t="str">
        <f>IF($C4381="", "", IF(IFERROR(INDEX(Ingredients!F$11:F$310, MATCH($C4381, Ingredients!$B$11:$B$310, 0)), "")="", "", IFERROR(INDEX(Ingredients!F$11:F$310, MATCH($C4381, Ingredients!$B$11:$B$310, 0)), "")))</f>
        <v/>
      </c>
      <c r="AK4381" s="106" t="str">
        <f>IF($C4381="", "", IF(IFERROR(INDEX(Ingredients!G$11:G$310, MATCH($C4381, Ingredients!$B$11:$B$310, 0)), "")="", "", IFERROR(INDEX(Ingredients!G$11:G$310, MATCH($C4381, Ingredients!$B$11:$B$310, 0)), "")))</f>
        <v/>
      </c>
      <c r="AL4381" s="79" t="str">
        <f>IF($C4381="", "", IF(IFERROR(INDEX(Ingredients!H$11:H$310, MATCH($C4381, Ingredients!$B$11:$B$310, 0)), "")="", "", IFERROR(INDEX(Ingredients!H$11:H$310, MATCH($C4381, Ingredients!$B$11:$B$310, 0)), "")))</f>
        <v/>
      </c>
      <c r="AN4381" s="83" t="str">
        <f t="shared" si="1025"/>
        <v/>
      </c>
      <c r="AP4381" s="114" t="str">
        <f t="shared" si="1035"/>
        <v/>
      </c>
      <c r="AR4381" s="117" t="str">
        <f>IF($C4381="", "", IF(IFERROR(INDEX(Ingredients!$AI$11:$AI$310, MATCH($C4381, Ingredients!$B$11:$B$310, 0)), "")="", "", IFERROR(INDEX(Ingredients!$AI$11:$AI$310, MATCH($C4381, Ingredients!$B$11:$B$310, 0)), "")))</f>
        <v/>
      </c>
      <c r="AT4381" s="120" t="str">
        <f t="shared" si="1036"/>
        <v/>
      </c>
      <c r="AV4381" s="90" t="str">
        <f t="shared" si="1026"/>
        <v/>
      </c>
      <c r="AX4381" s="90" t="str">
        <f>IF($AV4381="", "", COUNTIF($AV$11:$AV$5010, "&lt;"&amp;$AV4381)+1+COUNTIF($AV$11:$AV4381, $AV4381)-1)</f>
        <v/>
      </c>
      <c r="AZ4381" s="111" t="str">
        <f>IF($B4381="", "", SUMIF('Shopping List'!$AV$11:$AV$25, $B4381, 'Shopping List'!$BN$11:$BN$25))</f>
        <v/>
      </c>
      <c r="BB4381" s="117" t="str">
        <f t="shared" si="1037"/>
        <v/>
      </c>
    </row>
    <row r="4382" spans="1:54" x14ac:dyDescent="0.25">
      <c r="A4382" s="4"/>
      <c r="B4382" s="37"/>
      <c r="C4382" s="124"/>
      <c r="D4382" s="39"/>
      <c r="E4382" s="125"/>
      <c r="F4382" s="48"/>
      <c r="G4382" s="4"/>
      <c r="H4382" s="4"/>
      <c r="I4382" s="95" t="str">
        <f>IF($C4382="", "", IF(IFERROR(INDEX(Ingredients!$C$11:$C$310, MATCH($C4382, Ingredients!$B$11:$B$310, 0)), "")="", "", IFERROR(INDEX(Ingredients!$C$11:$C$310, MATCH($C4382, Ingredients!$B$11:$B$310, 0)), "")))</f>
        <v/>
      </c>
      <c r="J4382" s="73" t="str">
        <f>IF($B4382="", "", IF(IFERROR(INDEX(Meals!$C$11:$C$260, MATCH($B4382, Meals!$B$11:$B$260, 0)), "")="", "", IFERROR(INDEX(Meals!$C$11:$C$260, MATCH($B4382, Meals!$B$11:$B$260, 0)), "")))</f>
        <v/>
      </c>
      <c r="K4382" s="4"/>
      <c r="L4382" s="72" t="str">
        <f t="shared" si="1027"/>
        <v/>
      </c>
      <c r="M4382" s="73" t="str">
        <f t="shared" si="1028"/>
        <v/>
      </c>
      <c r="N4382" s="4"/>
      <c r="O4382" s="78" t="str">
        <f t="shared" si="1029"/>
        <v/>
      </c>
      <c r="P4382" s="79" t="str">
        <f t="shared" si="1030"/>
        <v/>
      </c>
      <c r="Q4382" s="4"/>
      <c r="R4382" s="90" t="str">
        <f t="shared" si="1031"/>
        <v/>
      </c>
      <c r="S4382" s="4"/>
      <c r="Y4382" s="18" t="str">
        <f t="shared" si="1032"/>
        <v/>
      </c>
      <c r="AA4382" s="18" t="str">
        <f t="shared" si="1023"/>
        <v/>
      </c>
      <c r="AB4382" s="18" t="str">
        <f t="shared" si="1024"/>
        <v/>
      </c>
      <c r="AC4382" s="18" t="str">
        <f t="shared" si="1033"/>
        <v/>
      </c>
      <c r="AD4382" s="18" t="str">
        <f t="shared" si="1033"/>
        <v/>
      </c>
      <c r="AE4382" s="18" t="str">
        <f t="shared" si="1034"/>
        <v/>
      </c>
      <c r="AG4382" s="95" t="str">
        <f>IF($C4382="", "", IF(IFERROR(INDEX(Ingredients!C$11:C$310, MATCH($C4382, Ingredients!$B$11:$B$310, 0)), "")="", "", IFERROR(INDEX(Ingredients!C$11:C$310, MATCH($C4382, Ingredients!$B$11:$B$310, 0)), "")))</f>
        <v/>
      </c>
      <c r="AH4382" s="105" t="str">
        <f>IF($C4382="", "", IF(IFERROR(INDEX(Ingredients!D$11:D$310, MATCH($C4382, Ingredients!$B$11:$B$310, 0)), "")="", "", IFERROR(INDEX(Ingredients!D$11:D$310, MATCH($C4382, Ingredients!$B$11:$B$310, 0)), "")))</f>
        <v/>
      </c>
      <c r="AI4382" s="106" t="str">
        <f>IF($C4382="", "", IF(IFERROR(INDEX(Ingredients!E$11:E$310, MATCH($C4382, Ingredients!$B$11:$B$310, 0)), "")="", "", IFERROR(INDEX(Ingredients!E$11:E$310, MATCH($C4382, Ingredients!$B$11:$B$310, 0)), "")))</f>
        <v/>
      </c>
      <c r="AJ4382" s="108" t="str">
        <f>IF($C4382="", "", IF(IFERROR(INDEX(Ingredients!F$11:F$310, MATCH($C4382, Ingredients!$B$11:$B$310, 0)), "")="", "", IFERROR(INDEX(Ingredients!F$11:F$310, MATCH($C4382, Ingredients!$B$11:$B$310, 0)), "")))</f>
        <v/>
      </c>
      <c r="AK4382" s="106" t="str">
        <f>IF($C4382="", "", IF(IFERROR(INDEX(Ingredients!G$11:G$310, MATCH($C4382, Ingredients!$B$11:$B$310, 0)), "")="", "", IFERROR(INDEX(Ingredients!G$11:G$310, MATCH($C4382, Ingredients!$B$11:$B$310, 0)), "")))</f>
        <v/>
      </c>
      <c r="AL4382" s="79" t="str">
        <f>IF($C4382="", "", IF(IFERROR(INDEX(Ingredients!H$11:H$310, MATCH($C4382, Ingredients!$B$11:$B$310, 0)), "")="", "", IFERROR(INDEX(Ingredients!H$11:H$310, MATCH($C4382, Ingredients!$B$11:$B$310, 0)), "")))</f>
        <v/>
      </c>
      <c r="AN4382" s="83" t="str">
        <f t="shared" si="1025"/>
        <v/>
      </c>
      <c r="AP4382" s="114" t="str">
        <f t="shared" si="1035"/>
        <v/>
      </c>
      <c r="AR4382" s="117" t="str">
        <f>IF($C4382="", "", IF(IFERROR(INDEX(Ingredients!$AI$11:$AI$310, MATCH($C4382, Ingredients!$B$11:$B$310, 0)), "")="", "", IFERROR(INDEX(Ingredients!$AI$11:$AI$310, MATCH($C4382, Ingredients!$B$11:$B$310, 0)), "")))</f>
        <v/>
      </c>
      <c r="AT4382" s="120" t="str">
        <f t="shared" si="1036"/>
        <v/>
      </c>
      <c r="AV4382" s="90" t="str">
        <f t="shared" si="1026"/>
        <v/>
      </c>
      <c r="AX4382" s="90" t="str">
        <f>IF($AV4382="", "", COUNTIF($AV$11:$AV$5010, "&lt;"&amp;$AV4382)+1+COUNTIF($AV$11:$AV4382, $AV4382)-1)</f>
        <v/>
      </c>
      <c r="AZ4382" s="111" t="str">
        <f>IF($B4382="", "", SUMIF('Shopping List'!$AV$11:$AV$25, $B4382, 'Shopping List'!$BN$11:$BN$25))</f>
        <v/>
      </c>
      <c r="BB4382" s="117" t="str">
        <f t="shared" si="1037"/>
        <v/>
      </c>
    </row>
    <row r="4383" spans="1:54" x14ac:dyDescent="0.25">
      <c r="A4383" s="4"/>
      <c r="B4383" s="37"/>
      <c r="C4383" s="124"/>
      <c r="D4383" s="39"/>
      <c r="E4383" s="125"/>
      <c r="F4383" s="48"/>
      <c r="G4383" s="4"/>
      <c r="H4383" s="4"/>
      <c r="I4383" s="95" t="str">
        <f>IF($C4383="", "", IF(IFERROR(INDEX(Ingredients!$C$11:$C$310, MATCH($C4383, Ingredients!$B$11:$B$310, 0)), "")="", "", IFERROR(INDEX(Ingredients!$C$11:$C$310, MATCH($C4383, Ingredients!$B$11:$B$310, 0)), "")))</f>
        <v/>
      </c>
      <c r="J4383" s="73" t="str">
        <f>IF($B4383="", "", IF(IFERROR(INDEX(Meals!$C$11:$C$260, MATCH($B4383, Meals!$B$11:$B$260, 0)), "")="", "", IFERROR(INDEX(Meals!$C$11:$C$260, MATCH($B4383, Meals!$B$11:$B$260, 0)), "")))</f>
        <v/>
      </c>
      <c r="K4383" s="4"/>
      <c r="L4383" s="72" t="str">
        <f t="shared" si="1027"/>
        <v/>
      </c>
      <c r="M4383" s="73" t="str">
        <f t="shared" si="1028"/>
        <v/>
      </c>
      <c r="N4383" s="4"/>
      <c r="O4383" s="78" t="str">
        <f t="shared" si="1029"/>
        <v/>
      </c>
      <c r="P4383" s="79" t="str">
        <f t="shared" si="1030"/>
        <v/>
      </c>
      <c r="Q4383" s="4"/>
      <c r="R4383" s="90" t="str">
        <f t="shared" si="1031"/>
        <v/>
      </c>
      <c r="S4383" s="4"/>
      <c r="Y4383" s="18" t="str">
        <f t="shared" si="1032"/>
        <v/>
      </c>
      <c r="AA4383" s="18" t="str">
        <f t="shared" si="1023"/>
        <v/>
      </c>
      <c r="AB4383" s="18" t="str">
        <f t="shared" si="1024"/>
        <v/>
      </c>
      <c r="AC4383" s="18" t="str">
        <f t="shared" si="1033"/>
        <v/>
      </c>
      <c r="AD4383" s="18" t="str">
        <f t="shared" si="1033"/>
        <v/>
      </c>
      <c r="AE4383" s="18" t="str">
        <f t="shared" si="1034"/>
        <v/>
      </c>
      <c r="AG4383" s="95" t="str">
        <f>IF($C4383="", "", IF(IFERROR(INDEX(Ingredients!C$11:C$310, MATCH($C4383, Ingredients!$B$11:$B$310, 0)), "")="", "", IFERROR(INDEX(Ingredients!C$11:C$310, MATCH($C4383, Ingredients!$B$11:$B$310, 0)), "")))</f>
        <v/>
      </c>
      <c r="AH4383" s="105" t="str">
        <f>IF($C4383="", "", IF(IFERROR(INDEX(Ingredients!D$11:D$310, MATCH($C4383, Ingredients!$B$11:$B$310, 0)), "")="", "", IFERROR(INDEX(Ingredients!D$11:D$310, MATCH($C4383, Ingredients!$B$11:$B$310, 0)), "")))</f>
        <v/>
      </c>
      <c r="AI4383" s="106" t="str">
        <f>IF($C4383="", "", IF(IFERROR(INDEX(Ingredients!E$11:E$310, MATCH($C4383, Ingredients!$B$11:$B$310, 0)), "")="", "", IFERROR(INDEX(Ingredients!E$11:E$310, MATCH($C4383, Ingredients!$B$11:$B$310, 0)), "")))</f>
        <v/>
      </c>
      <c r="AJ4383" s="108" t="str">
        <f>IF($C4383="", "", IF(IFERROR(INDEX(Ingredients!F$11:F$310, MATCH($C4383, Ingredients!$B$11:$B$310, 0)), "")="", "", IFERROR(INDEX(Ingredients!F$11:F$310, MATCH($C4383, Ingredients!$B$11:$B$310, 0)), "")))</f>
        <v/>
      </c>
      <c r="AK4383" s="106" t="str">
        <f>IF($C4383="", "", IF(IFERROR(INDEX(Ingredients!G$11:G$310, MATCH($C4383, Ingredients!$B$11:$B$310, 0)), "")="", "", IFERROR(INDEX(Ingredients!G$11:G$310, MATCH($C4383, Ingredients!$B$11:$B$310, 0)), "")))</f>
        <v/>
      </c>
      <c r="AL4383" s="79" t="str">
        <f>IF($C4383="", "", IF(IFERROR(INDEX(Ingredients!H$11:H$310, MATCH($C4383, Ingredients!$B$11:$B$310, 0)), "")="", "", IFERROR(INDEX(Ingredients!H$11:H$310, MATCH($C4383, Ingredients!$B$11:$B$310, 0)), "")))</f>
        <v/>
      </c>
      <c r="AN4383" s="83" t="str">
        <f t="shared" si="1025"/>
        <v/>
      </c>
      <c r="AP4383" s="114" t="str">
        <f t="shared" si="1035"/>
        <v/>
      </c>
      <c r="AR4383" s="117" t="str">
        <f>IF($C4383="", "", IF(IFERROR(INDEX(Ingredients!$AI$11:$AI$310, MATCH($C4383, Ingredients!$B$11:$B$310, 0)), "")="", "", IFERROR(INDEX(Ingredients!$AI$11:$AI$310, MATCH($C4383, Ingredients!$B$11:$B$310, 0)), "")))</f>
        <v/>
      </c>
      <c r="AT4383" s="120" t="str">
        <f t="shared" si="1036"/>
        <v/>
      </c>
      <c r="AV4383" s="90" t="str">
        <f t="shared" si="1026"/>
        <v/>
      </c>
      <c r="AX4383" s="90" t="str">
        <f>IF($AV4383="", "", COUNTIF($AV$11:$AV$5010, "&lt;"&amp;$AV4383)+1+COUNTIF($AV$11:$AV4383, $AV4383)-1)</f>
        <v/>
      </c>
      <c r="AZ4383" s="111" t="str">
        <f>IF($B4383="", "", SUMIF('Shopping List'!$AV$11:$AV$25, $B4383, 'Shopping List'!$BN$11:$BN$25))</f>
        <v/>
      </c>
      <c r="BB4383" s="117" t="str">
        <f t="shared" si="1037"/>
        <v/>
      </c>
    </row>
    <row r="4384" spans="1:54" x14ac:dyDescent="0.25">
      <c r="A4384" s="4"/>
      <c r="B4384" s="37"/>
      <c r="C4384" s="124"/>
      <c r="D4384" s="39"/>
      <c r="E4384" s="125"/>
      <c r="F4384" s="48"/>
      <c r="G4384" s="4"/>
      <c r="H4384" s="4"/>
      <c r="I4384" s="95" t="str">
        <f>IF($C4384="", "", IF(IFERROR(INDEX(Ingredients!$C$11:$C$310, MATCH($C4384, Ingredients!$B$11:$B$310, 0)), "")="", "", IFERROR(INDEX(Ingredients!$C$11:$C$310, MATCH($C4384, Ingredients!$B$11:$B$310, 0)), "")))</f>
        <v/>
      </c>
      <c r="J4384" s="73" t="str">
        <f>IF($B4384="", "", IF(IFERROR(INDEX(Meals!$C$11:$C$260, MATCH($B4384, Meals!$B$11:$B$260, 0)), "")="", "", IFERROR(INDEX(Meals!$C$11:$C$260, MATCH($B4384, Meals!$B$11:$B$260, 0)), "")))</f>
        <v/>
      </c>
      <c r="K4384" s="4"/>
      <c r="L4384" s="72" t="str">
        <f t="shared" si="1027"/>
        <v/>
      </c>
      <c r="M4384" s="73" t="str">
        <f t="shared" si="1028"/>
        <v/>
      </c>
      <c r="N4384" s="4"/>
      <c r="O4384" s="78" t="str">
        <f t="shared" si="1029"/>
        <v/>
      </c>
      <c r="P4384" s="79" t="str">
        <f t="shared" si="1030"/>
        <v/>
      </c>
      <c r="Q4384" s="4"/>
      <c r="R4384" s="90" t="str">
        <f t="shared" si="1031"/>
        <v/>
      </c>
      <c r="S4384" s="4"/>
      <c r="Y4384" s="18" t="str">
        <f t="shared" si="1032"/>
        <v/>
      </c>
      <c r="AA4384" s="18" t="str">
        <f t="shared" si="1023"/>
        <v/>
      </c>
      <c r="AB4384" s="18" t="str">
        <f t="shared" si="1024"/>
        <v/>
      </c>
      <c r="AC4384" s="18" t="str">
        <f t="shared" si="1033"/>
        <v/>
      </c>
      <c r="AD4384" s="18" t="str">
        <f t="shared" si="1033"/>
        <v/>
      </c>
      <c r="AE4384" s="18" t="str">
        <f t="shared" si="1034"/>
        <v/>
      </c>
      <c r="AG4384" s="95" t="str">
        <f>IF($C4384="", "", IF(IFERROR(INDEX(Ingredients!C$11:C$310, MATCH($C4384, Ingredients!$B$11:$B$310, 0)), "")="", "", IFERROR(INDEX(Ingredients!C$11:C$310, MATCH($C4384, Ingredients!$B$11:$B$310, 0)), "")))</f>
        <v/>
      </c>
      <c r="AH4384" s="105" t="str">
        <f>IF($C4384="", "", IF(IFERROR(INDEX(Ingredients!D$11:D$310, MATCH($C4384, Ingredients!$B$11:$B$310, 0)), "")="", "", IFERROR(INDEX(Ingredients!D$11:D$310, MATCH($C4384, Ingredients!$B$11:$B$310, 0)), "")))</f>
        <v/>
      </c>
      <c r="AI4384" s="106" t="str">
        <f>IF($C4384="", "", IF(IFERROR(INDEX(Ingredients!E$11:E$310, MATCH($C4384, Ingredients!$B$11:$B$310, 0)), "")="", "", IFERROR(INDEX(Ingredients!E$11:E$310, MATCH($C4384, Ingredients!$B$11:$B$310, 0)), "")))</f>
        <v/>
      </c>
      <c r="AJ4384" s="108" t="str">
        <f>IF($C4384="", "", IF(IFERROR(INDEX(Ingredients!F$11:F$310, MATCH($C4384, Ingredients!$B$11:$B$310, 0)), "")="", "", IFERROR(INDEX(Ingredients!F$11:F$310, MATCH($C4384, Ingredients!$B$11:$B$310, 0)), "")))</f>
        <v/>
      </c>
      <c r="AK4384" s="106" t="str">
        <f>IF($C4384="", "", IF(IFERROR(INDEX(Ingredients!G$11:G$310, MATCH($C4384, Ingredients!$B$11:$B$310, 0)), "")="", "", IFERROR(INDEX(Ingredients!G$11:G$310, MATCH($C4384, Ingredients!$B$11:$B$310, 0)), "")))</f>
        <v/>
      </c>
      <c r="AL4384" s="79" t="str">
        <f>IF($C4384="", "", IF(IFERROR(INDEX(Ingredients!H$11:H$310, MATCH($C4384, Ingredients!$B$11:$B$310, 0)), "")="", "", IFERROR(INDEX(Ingredients!H$11:H$310, MATCH($C4384, Ingredients!$B$11:$B$310, 0)), "")))</f>
        <v/>
      </c>
      <c r="AN4384" s="83" t="str">
        <f t="shared" si="1025"/>
        <v/>
      </c>
      <c r="AP4384" s="114" t="str">
        <f t="shared" si="1035"/>
        <v/>
      </c>
      <c r="AR4384" s="117" t="str">
        <f>IF($C4384="", "", IF(IFERROR(INDEX(Ingredients!$AI$11:$AI$310, MATCH($C4384, Ingredients!$B$11:$B$310, 0)), "")="", "", IFERROR(INDEX(Ingredients!$AI$11:$AI$310, MATCH($C4384, Ingredients!$B$11:$B$310, 0)), "")))</f>
        <v/>
      </c>
      <c r="AT4384" s="120" t="str">
        <f t="shared" si="1036"/>
        <v/>
      </c>
      <c r="AV4384" s="90" t="str">
        <f t="shared" si="1026"/>
        <v/>
      </c>
      <c r="AX4384" s="90" t="str">
        <f>IF($AV4384="", "", COUNTIF($AV$11:$AV$5010, "&lt;"&amp;$AV4384)+1+COUNTIF($AV$11:$AV4384, $AV4384)-1)</f>
        <v/>
      </c>
      <c r="AZ4384" s="111" t="str">
        <f>IF($B4384="", "", SUMIF('Shopping List'!$AV$11:$AV$25, $B4384, 'Shopping List'!$BN$11:$BN$25))</f>
        <v/>
      </c>
      <c r="BB4384" s="117" t="str">
        <f t="shared" si="1037"/>
        <v/>
      </c>
    </row>
    <row r="4385" spans="1:54" x14ac:dyDescent="0.25">
      <c r="A4385" s="4"/>
      <c r="B4385" s="37"/>
      <c r="C4385" s="124"/>
      <c r="D4385" s="39"/>
      <c r="E4385" s="125"/>
      <c r="F4385" s="48"/>
      <c r="G4385" s="4"/>
      <c r="H4385" s="4"/>
      <c r="I4385" s="95" t="str">
        <f>IF($C4385="", "", IF(IFERROR(INDEX(Ingredients!$C$11:$C$310, MATCH($C4385, Ingredients!$B$11:$B$310, 0)), "")="", "", IFERROR(INDEX(Ingredients!$C$11:$C$310, MATCH($C4385, Ingredients!$B$11:$B$310, 0)), "")))</f>
        <v/>
      </c>
      <c r="J4385" s="73" t="str">
        <f>IF($B4385="", "", IF(IFERROR(INDEX(Meals!$C$11:$C$260, MATCH($B4385, Meals!$B$11:$B$260, 0)), "")="", "", IFERROR(INDEX(Meals!$C$11:$C$260, MATCH($B4385, Meals!$B$11:$B$260, 0)), "")))</f>
        <v/>
      </c>
      <c r="K4385" s="4"/>
      <c r="L4385" s="72" t="str">
        <f t="shared" si="1027"/>
        <v/>
      </c>
      <c r="M4385" s="73" t="str">
        <f t="shared" si="1028"/>
        <v/>
      </c>
      <c r="N4385" s="4"/>
      <c r="O4385" s="78" t="str">
        <f t="shared" si="1029"/>
        <v/>
      </c>
      <c r="P4385" s="79" t="str">
        <f t="shared" si="1030"/>
        <v/>
      </c>
      <c r="Q4385" s="4"/>
      <c r="R4385" s="90" t="str">
        <f t="shared" si="1031"/>
        <v/>
      </c>
      <c r="S4385" s="4"/>
      <c r="Y4385" s="18" t="str">
        <f t="shared" si="1032"/>
        <v/>
      </c>
      <c r="AA4385" s="18" t="str">
        <f t="shared" si="1023"/>
        <v/>
      </c>
      <c r="AB4385" s="18" t="str">
        <f t="shared" si="1024"/>
        <v/>
      </c>
      <c r="AC4385" s="18" t="str">
        <f t="shared" si="1033"/>
        <v/>
      </c>
      <c r="AD4385" s="18" t="str">
        <f t="shared" si="1033"/>
        <v/>
      </c>
      <c r="AE4385" s="18" t="str">
        <f t="shared" si="1034"/>
        <v/>
      </c>
      <c r="AG4385" s="95" t="str">
        <f>IF($C4385="", "", IF(IFERROR(INDEX(Ingredients!C$11:C$310, MATCH($C4385, Ingredients!$B$11:$B$310, 0)), "")="", "", IFERROR(INDEX(Ingredients!C$11:C$310, MATCH($C4385, Ingredients!$B$11:$B$310, 0)), "")))</f>
        <v/>
      </c>
      <c r="AH4385" s="105" t="str">
        <f>IF($C4385="", "", IF(IFERROR(INDEX(Ingredients!D$11:D$310, MATCH($C4385, Ingredients!$B$11:$B$310, 0)), "")="", "", IFERROR(INDEX(Ingredients!D$11:D$310, MATCH($C4385, Ingredients!$B$11:$B$310, 0)), "")))</f>
        <v/>
      </c>
      <c r="AI4385" s="106" t="str">
        <f>IF($C4385="", "", IF(IFERROR(INDEX(Ingredients!E$11:E$310, MATCH($C4385, Ingredients!$B$11:$B$310, 0)), "")="", "", IFERROR(INDEX(Ingredients!E$11:E$310, MATCH($C4385, Ingredients!$B$11:$B$310, 0)), "")))</f>
        <v/>
      </c>
      <c r="AJ4385" s="108" t="str">
        <f>IF($C4385="", "", IF(IFERROR(INDEX(Ingredients!F$11:F$310, MATCH($C4385, Ingredients!$B$11:$B$310, 0)), "")="", "", IFERROR(INDEX(Ingredients!F$11:F$310, MATCH($C4385, Ingredients!$B$11:$B$310, 0)), "")))</f>
        <v/>
      </c>
      <c r="AK4385" s="106" t="str">
        <f>IF($C4385="", "", IF(IFERROR(INDEX(Ingredients!G$11:G$310, MATCH($C4385, Ingredients!$B$11:$B$310, 0)), "")="", "", IFERROR(INDEX(Ingredients!G$11:G$310, MATCH($C4385, Ingredients!$B$11:$B$310, 0)), "")))</f>
        <v/>
      </c>
      <c r="AL4385" s="79" t="str">
        <f>IF($C4385="", "", IF(IFERROR(INDEX(Ingredients!H$11:H$310, MATCH($C4385, Ingredients!$B$11:$B$310, 0)), "")="", "", IFERROR(INDEX(Ingredients!H$11:H$310, MATCH($C4385, Ingredients!$B$11:$B$310, 0)), "")))</f>
        <v/>
      </c>
      <c r="AN4385" s="83" t="str">
        <f t="shared" si="1025"/>
        <v/>
      </c>
      <c r="AP4385" s="114" t="str">
        <f t="shared" si="1035"/>
        <v/>
      </c>
      <c r="AR4385" s="117" t="str">
        <f>IF($C4385="", "", IF(IFERROR(INDEX(Ingredients!$AI$11:$AI$310, MATCH($C4385, Ingredients!$B$11:$B$310, 0)), "")="", "", IFERROR(INDEX(Ingredients!$AI$11:$AI$310, MATCH($C4385, Ingredients!$B$11:$B$310, 0)), "")))</f>
        <v/>
      </c>
      <c r="AT4385" s="120" t="str">
        <f t="shared" si="1036"/>
        <v/>
      </c>
      <c r="AV4385" s="90" t="str">
        <f t="shared" si="1026"/>
        <v/>
      </c>
      <c r="AX4385" s="90" t="str">
        <f>IF($AV4385="", "", COUNTIF($AV$11:$AV$5010, "&lt;"&amp;$AV4385)+1+COUNTIF($AV$11:$AV4385, $AV4385)-1)</f>
        <v/>
      </c>
      <c r="AZ4385" s="111" t="str">
        <f>IF($B4385="", "", SUMIF('Shopping List'!$AV$11:$AV$25, $B4385, 'Shopping List'!$BN$11:$BN$25))</f>
        <v/>
      </c>
      <c r="BB4385" s="117" t="str">
        <f t="shared" si="1037"/>
        <v/>
      </c>
    </row>
    <row r="4386" spans="1:54" x14ac:dyDescent="0.25">
      <c r="A4386" s="4"/>
      <c r="B4386" s="37"/>
      <c r="C4386" s="124"/>
      <c r="D4386" s="39"/>
      <c r="E4386" s="125"/>
      <c r="F4386" s="48"/>
      <c r="G4386" s="4"/>
      <c r="H4386" s="4"/>
      <c r="I4386" s="95" t="str">
        <f>IF($C4386="", "", IF(IFERROR(INDEX(Ingredients!$C$11:$C$310, MATCH($C4386, Ingredients!$B$11:$B$310, 0)), "")="", "", IFERROR(INDEX(Ingredients!$C$11:$C$310, MATCH($C4386, Ingredients!$B$11:$B$310, 0)), "")))</f>
        <v/>
      </c>
      <c r="J4386" s="73" t="str">
        <f>IF($B4386="", "", IF(IFERROR(INDEX(Meals!$C$11:$C$260, MATCH($B4386, Meals!$B$11:$B$260, 0)), "")="", "", IFERROR(INDEX(Meals!$C$11:$C$260, MATCH($B4386, Meals!$B$11:$B$260, 0)), "")))</f>
        <v/>
      </c>
      <c r="K4386" s="4"/>
      <c r="L4386" s="72" t="str">
        <f t="shared" si="1027"/>
        <v/>
      </c>
      <c r="M4386" s="73" t="str">
        <f t="shared" si="1028"/>
        <v/>
      </c>
      <c r="N4386" s="4"/>
      <c r="O4386" s="78" t="str">
        <f t="shared" si="1029"/>
        <v/>
      </c>
      <c r="P4386" s="79" t="str">
        <f t="shared" si="1030"/>
        <v/>
      </c>
      <c r="Q4386" s="4"/>
      <c r="R4386" s="90" t="str">
        <f t="shared" si="1031"/>
        <v/>
      </c>
      <c r="S4386" s="4"/>
      <c r="Y4386" s="18" t="str">
        <f t="shared" si="1032"/>
        <v/>
      </c>
      <c r="AA4386" s="18" t="str">
        <f t="shared" si="1023"/>
        <v/>
      </c>
      <c r="AB4386" s="18" t="str">
        <f t="shared" si="1024"/>
        <v/>
      </c>
      <c r="AC4386" s="18" t="str">
        <f t="shared" si="1033"/>
        <v/>
      </c>
      <c r="AD4386" s="18" t="str">
        <f t="shared" si="1033"/>
        <v/>
      </c>
      <c r="AE4386" s="18" t="str">
        <f t="shared" si="1034"/>
        <v/>
      </c>
      <c r="AG4386" s="95" t="str">
        <f>IF($C4386="", "", IF(IFERROR(INDEX(Ingredients!C$11:C$310, MATCH($C4386, Ingredients!$B$11:$B$310, 0)), "")="", "", IFERROR(INDEX(Ingredients!C$11:C$310, MATCH($C4386, Ingredients!$B$11:$B$310, 0)), "")))</f>
        <v/>
      </c>
      <c r="AH4386" s="105" t="str">
        <f>IF($C4386="", "", IF(IFERROR(INDEX(Ingredients!D$11:D$310, MATCH($C4386, Ingredients!$B$11:$B$310, 0)), "")="", "", IFERROR(INDEX(Ingredients!D$11:D$310, MATCH($C4386, Ingredients!$B$11:$B$310, 0)), "")))</f>
        <v/>
      </c>
      <c r="AI4386" s="106" t="str">
        <f>IF($C4386="", "", IF(IFERROR(INDEX(Ingredients!E$11:E$310, MATCH($C4386, Ingredients!$B$11:$B$310, 0)), "")="", "", IFERROR(INDEX(Ingredients!E$11:E$310, MATCH($C4386, Ingredients!$B$11:$B$310, 0)), "")))</f>
        <v/>
      </c>
      <c r="AJ4386" s="108" t="str">
        <f>IF($C4386="", "", IF(IFERROR(INDEX(Ingredients!F$11:F$310, MATCH($C4386, Ingredients!$B$11:$B$310, 0)), "")="", "", IFERROR(INDEX(Ingredients!F$11:F$310, MATCH($C4386, Ingredients!$B$11:$B$310, 0)), "")))</f>
        <v/>
      </c>
      <c r="AK4386" s="106" t="str">
        <f>IF($C4386="", "", IF(IFERROR(INDEX(Ingredients!G$11:G$310, MATCH($C4386, Ingredients!$B$11:$B$310, 0)), "")="", "", IFERROR(INDEX(Ingredients!G$11:G$310, MATCH($C4386, Ingredients!$B$11:$B$310, 0)), "")))</f>
        <v/>
      </c>
      <c r="AL4386" s="79" t="str">
        <f>IF($C4386="", "", IF(IFERROR(INDEX(Ingredients!H$11:H$310, MATCH($C4386, Ingredients!$B$11:$B$310, 0)), "")="", "", IFERROR(INDEX(Ingredients!H$11:H$310, MATCH($C4386, Ingredients!$B$11:$B$310, 0)), "")))</f>
        <v/>
      </c>
      <c r="AN4386" s="83" t="str">
        <f t="shared" si="1025"/>
        <v/>
      </c>
      <c r="AP4386" s="114" t="str">
        <f t="shared" si="1035"/>
        <v/>
      </c>
      <c r="AR4386" s="117" t="str">
        <f>IF($C4386="", "", IF(IFERROR(INDEX(Ingredients!$AI$11:$AI$310, MATCH($C4386, Ingredients!$B$11:$B$310, 0)), "")="", "", IFERROR(INDEX(Ingredients!$AI$11:$AI$310, MATCH($C4386, Ingredients!$B$11:$B$310, 0)), "")))</f>
        <v/>
      </c>
      <c r="AT4386" s="120" t="str">
        <f t="shared" si="1036"/>
        <v/>
      </c>
      <c r="AV4386" s="90" t="str">
        <f t="shared" si="1026"/>
        <v/>
      </c>
      <c r="AX4386" s="90" t="str">
        <f>IF($AV4386="", "", COUNTIF($AV$11:$AV$5010, "&lt;"&amp;$AV4386)+1+COUNTIF($AV$11:$AV4386, $AV4386)-1)</f>
        <v/>
      </c>
      <c r="AZ4386" s="111" t="str">
        <f>IF($B4386="", "", SUMIF('Shopping List'!$AV$11:$AV$25, $B4386, 'Shopping List'!$BN$11:$BN$25))</f>
        <v/>
      </c>
      <c r="BB4386" s="117" t="str">
        <f t="shared" si="1037"/>
        <v/>
      </c>
    </row>
    <row r="4387" spans="1:54" x14ac:dyDescent="0.25">
      <c r="A4387" s="4"/>
      <c r="B4387" s="37"/>
      <c r="C4387" s="124"/>
      <c r="D4387" s="39"/>
      <c r="E4387" s="125"/>
      <c r="F4387" s="48"/>
      <c r="G4387" s="4"/>
      <c r="H4387" s="4"/>
      <c r="I4387" s="95" t="str">
        <f>IF($C4387="", "", IF(IFERROR(INDEX(Ingredients!$C$11:$C$310, MATCH($C4387, Ingredients!$B$11:$B$310, 0)), "")="", "", IFERROR(INDEX(Ingredients!$C$11:$C$310, MATCH($C4387, Ingredients!$B$11:$B$310, 0)), "")))</f>
        <v/>
      </c>
      <c r="J4387" s="73" t="str">
        <f>IF($B4387="", "", IF(IFERROR(INDEX(Meals!$C$11:$C$260, MATCH($B4387, Meals!$B$11:$B$260, 0)), "")="", "", IFERROR(INDEX(Meals!$C$11:$C$260, MATCH($B4387, Meals!$B$11:$B$260, 0)), "")))</f>
        <v/>
      </c>
      <c r="K4387" s="4"/>
      <c r="L4387" s="72" t="str">
        <f t="shared" si="1027"/>
        <v/>
      </c>
      <c r="M4387" s="73" t="str">
        <f t="shared" si="1028"/>
        <v/>
      </c>
      <c r="N4387" s="4"/>
      <c r="O4387" s="78" t="str">
        <f t="shared" si="1029"/>
        <v/>
      </c>
      <c r="P4387" s="79" t="str">
        <f t="shared" si="1030"/>
        <v/>
      </c>
      <c r="Q4387" s="4"/>
      <c r="R4387" s="90" t="str">
        <f t="shared" si="1031"/>
        <v/>
      </c>
      <c r="S4387" s="4"/>
      <c r="Y4387" s="18" t="str">
        <f t="shared" si="1032"/>
        <v/>
      </c>
      <c r="AA4387" s="18" t="str">
        <f t="shared" si="1023"/>
        <v/>
      </c>
      <c r="AB4387" s="18" t="str">
        <f t="shared" si="1024"/>
        <v/>
      </c>
      <c r="AC4387" s="18" t="str">
        <f t="shared" si="1033"/>
        <v/>
      </c>
      <c r="AD4387" s="18" t="str">
        <f t="shared" si="1033"/>
        <v/>
      </c>
      <c r="AE4387" s="18" t="str">
        <f t="shared" si="1034"/>
        <v/>
      </c>
      <c r="AG4387" s="95" t="str">
        <f>IF($C4387="", "", IF(IFERROR(INDEX(Ingredients!C$11:C$310, MATCH($C4387, Ingredients!$B$11:$B$310, 0)), "")="", "", IFERROR(INDEX(Ingredients!C$11:C$310, MATCH($C4387, Ingredients!$B$11:$B$310, 0)), "")))</f>
        <v/>
      </c>
      <c r="AH4387" s="105" t="str">
        <f>IF($C4387="", "", IF(IFERROR(INDEX(Ingredients!D$11:D$310, MATCH($C4387, Ingredients!$B$11:$B$310, 0)), "")="", "", IFERROR(INDEX(Ingredients!D$11:D$310, MATCH($C4387, Ingredients!$B$11:$B$310, 0)), "")))</f>
        <v/>
      </c>
      <c r="AI4387" s="106" t="str">
        <f>IF($C4387="", "", IF(IFERROR(INDEX(Ingredients!E$11:E$310, MATCH($C4387, Ingredients!$B$11:$B$310, 0)), "")="", "", IFERROR(INDEX(Ingredients!E$11:E$310, MATCH($C4387, Ingredients!$B$11:$B$310, 0)), "")))</f>
        <v/>
      </c>
      <c r="AJ4387" s="108" t="str">
        <f>IF($C4387="", "", IF(IFERROR(INDEX(Ingredients!F$11:F$310, MATCH($C4387, Ingredients!$B$11:$B$310, 0)), "")="", "", IFERROR(INDEX(Ingredients!F$11:F$310, MATCH($C4387, Ingredients!$B$11:$B$310, 0)), "")))</f>
        <v/>
      </c>
      <c r="AK4387" s="106" t="str">
        <f>IF($C4387="", "", IF(IFERROR(INDEX(Ingredients!G$11:G$310, MATCH($C4387, Ingredients!$B$11:$B$310, 0)), "")="", "", IFERROR(INDEX(Ingredients!G$11:G$310, MATCH($C4387, Ingredients!$B$11:$B$310, 0)), "")))</f>
        <v/>
      </c>
      <c r="AL4387" s="79" t="str">
        <f>IF($C4387="", "", IF(IFERROR(INDEX(Ingredients!H$11:H$310, MATCH($C4387, Ingredients!$B$11:$B$310, 0)), "")="", "", IFERROR(INDEX(Ingredients!H$11:H$310, MATCH($C4387, Ingredients!$B$11:$B$310, 0)), "")))</f>
        <v/>
      </c>
      <c r="AN4387" s="83" t="str">
        <f t="shared" si="1025"/>
        <v/>
      </c>
      <c r="AP4387" s="114" t="str">
        <f t="shared" si="1035"/>
        <v/>
      </c>
      <c r="AR4387" s="117" t="str">
        <f>IF($C4387="", "", IF(IFERROR(INDEX(Ingredients!$AI$11:$AI$310, MATCH($C4387, Ingredients!$B$11:$B$310, 0)), "")="", "", IFERROR(INDEX(Ingredients!$AI$11:$AI$310, MATCH($C4387, Ingredients!$B$11:$B$310, 0)), "")))</f>
        <v/>
      </c>
      <c r="AT4387" s="120" t="str">
        <f t="shared" si="1036"/>
        <v/>
      </c>
      <c r="AV4387" s="90" t="str">
        <f t="shared" si="1026"/>
        <v/>
      </c>
      <c r="AX4387" s="90" t="str">
        <f>IF($AV4387="", "", COUNTIF($AV$11:$AV$5010, "&lt;"&amp;$AV4387)+1+COUNTIF($AV$11:$AV4387, $AV4387)-1)</f>
        <v/>
      </c>
      <c r="AZ4387" s="111" t="str">
        <f>IF($B4387="", "", SUMIF('Shopping List'!$AV$11:$AV$25, $B4387, 'Shopping List'!$BN$11:$BN$25))</f>
        <v/>
      </c>
      <c r="BB4387" s="117" t="str">
        <f t="shared" si="1037"/>
        <v/>
      </c>
    </row>
    <row r="4388" spans="1:54" x14ac:dyDescent="0.25">
      <c r="A4388" s="4"/>
      <c r="B4388" s="37"/>
      <c r="C4388" s="124"/>
      <c r="D4388" s="39"/>
      <c r="E4388" s="125"/>
      <c r="F4388" s="48"/>
      <c r="G4388" s="4"/>
      <c r="H4388" s="4"/>
      <c r="I4388" s="95" t="str">
        <f>IF($C4388="", "", IF(IFERROR(INDEX(Ingredients!$C$11:$C$310, MATCH($C4388, Ingredients!$B$11:$B$310, 0)), "")="", "", IFERROR(INDEX(Ingredients!$C$11:$C$310, MATCH($C4388, Ingredients!$B$11:$B$310, 0)), "")))</f>
        <v/>
      </c>
      <c r="J4388" s="73" t="str">
        <f>IF($B4388="", "", IF(IFERROR(INDEX(Meals!$C$11:$C$260, MATCH($B4388, Meals!$B$11:$B$260, 0)), "")="", "", IFERROR(INDEX(Meals!$C$11:$C$260, MATCH($B4388, Meals!$B$11:$B$260, 0)), "")))</f>
        <v/>
      </c>
      <c r="K4388" s="4"/>
      <c r="L4388" s="72" t="str">
        <f t="shared" si="1027"/>
        <v/>
      </c>
      <c r="M4388" s="73" t="str">
        <f t="shared" si="1028"/>
        <v/>
      </c>
      <c r="N4388" s="4"/>
      <c r="O4388" s="78" t="str">
        <f t="shared" si="1029"/>
        <v/>
      </c>
      <c r="P4388" s="79" t="str">
        <f t="shared" si="1030"/>
        <v/>
      </c>
      <c r="Q4388" s="4"/>
      <c r="R4388" s="90" t="str">
        <f t="shared" si="1031"/>
        <v/>
      </c>
      <c r="S4388" s="4"/>
      <c r="Y4388" s="18" t="str">
        <f t="shared" si="1032"/>
        <v/>
      </c>
      <c r="AA4388" s="18" t="str">
        <f t="shared" si="1023"/>
        <v/>
      </c>
      <c r="AB4388" s="18" t="str">
        <f t="shared" si="1024"/>
        <v/>
      </c>
      <c r="AC4388" s="18" t="str">
        <f t="shared" si="1033"/>
        <v/>
      </c>
      <c r="AD4388" s="18" t="str">
        <f t="shared" si="1033"/>
        <v/>
      </c>
      <c r="AE4388" s="18" t="str">
        <f t="shared" si="1034"/>
        <v/>
      </c>
      <c r="AG4388" s="95" t="str">
        <f>IF($C4388="", "", IF(IFERROR(INDEX(Ingredients!C$11:C$310, MATCH($C4388, Ingredients!$B$11:$B$310, 0)), "")="", "", IFERROR(INDEX(Ingredients!C$11:C$310, MATCH($C4388, Ingredients!$B$11:$B$310, 0)), "")))</f>
        <v/>
      </c>
      <c r="AH4388" s="105" t="str">
        <f>IF($C4388="", "", IF(IFERROR(INDEX(Ingredients!D$11:D$310, MATCH($C4388, Ingredients!$B$11:$B$310, 0)), "")="", "", IFERROR(INDEX(Ingredients!D$11:D$310, MATCH($C4388, Ingredients!$B$11:$B$310, 0)), "")))</f>
        <v/>
      </c>
      <c r="AI4388" s="106" t="str">
        <f>IF($C4388="", "", IF(IFERROR(INDEX(Ingredients!E$11:E$310, MATCH($C4388, Ingredients!$B$11:$B$310, 0)), "")="", "", IFERROR(INDEX(Ingredients!E$11:E$310, MATCH($C4388, Ingredients!$B$11:$B$310, 0)), "")))</f>
        <v/>
      </c>
      <c r="AJ4388" s="108" t="str">
        <f>IF($C4388="", "", IF(IFERROR(INDEX(Ingredients!F$11:F$310, MATCH($C4388, Ingredients!$B$11:$B$310, 0)), "")="", "", IFERROR(INDEX(Ingredients!F$11:F$310, MATCH($C4388, Ingredients!$B$11:$B$310, 0)), "")))</f>
        <v/>
      </c>
      <c r="AK4388" s="106" t="str">
        <f>IF($C4388="", "", IF(IFERROR(INDEX(Ingredients!G$11:G$310, MATCH($C4388, Ingredients!$B$11:$B$310, 0)), "")="", "", IFERROR(INDEX(Ingredients!G$11:G$310, MATCH($C4388, Ingredients!$B$11:$B$310, 0)), "")))</f>
        <v/>
      </c>
      <c r="AL4388" s="79" t="str">
        <f>IF($C4388="", "", IF(IFERROR(INDEX(Ingredients!H$11:H$310, MATCH($C4388, Ingredients!$B$11:$B$310, 0)), "")="", "", IFERROR(INDEX(Ingredients!H$11:H$310, MATCH($C4388, Ingredients!$B$11:$B$310, 0)), "")))</f>
        <v/>
      </c>
      <c r="AN4388" s="83" t="str">
        <f t="shared" si="1025"/>
        <v/>
      </c>
      <c r="AP4388" s="114" t="str">
        <f t="shared" si="1035"/>
        <v/>
      </c>
      <c r="AR4388" s="117" t="str">
        <f>IF($C4388="", "", IF(IFERROR(INDEX(Ingredients!$AI$11:$AI$310, MATCH($C4388, Ingredients!$B$11:$B$310, 0)), "")="", "", IFERROR(INDEX(Ingredients!$AI$11:$AI$310, MATCH($C4388, Ingredients!$B$11:$B$310, 0)), "")))</f>
        <v/>
      </c>
      <c r="AT4388" s="120" t="str">
        <f t="shared" si="1036"/>
        <v/>
      </c>
      <c r="AV4388" s="90" t="str">
        <f t="shared" si="1026"/>
        <v/>
      </c>
      <c r="AX4388" s="90" t="str">
        <f>IF($AV4388="", "", COUNTIF($AV$11:$AV$5010, "&lt;"&amp;$AV4388)+1+COUNTIF($AV$11:$AV4388, $AV4388)-1)</f>
        <v/>
      </c>
      <c r="AZ4388" s="111" t="str">
        <f>IF($B4388="", "", SUMIF('Shopping List'!$AV$11:$AV$25, $B4388, 'Shopping List'!$BN$11:$BN$25))</f>
        <v/>
      </c>
      <c r="BB4388" s="117" t="str">
        <f t="shared" si="1037"/>
        <v/>
      </c>
    </row>
    <row r="4389" spans="1:54" x14ac:dyDescent="0.25">
      <c r="A4389" s="4"/>
      <c r="B4389" s="37"/>
      <c r="C4389" s="124"/>
      <c r="D4389" s="39"/>
      <c r="E4389" s="125"/>
      <c r="F4389" s="48"/>
      <c r="G4389" s="4"/>
      <c r="H4389" s="4"/>
      <c r="I4389" s="95" t="str">
        <f>IF($C4389="", "", IF(IFERROR(INDEX(Ingredients!$C$11:$C$310, MATCH($C4389, Ingredients!$B$11:$B$310, 0)), "")="", "", IFERROR(INDEX(Ingredients!$C$11:$C$310, MATCH($C4389, Ingredients!$B$11:$B$310, 0)), "")))</f>
        <v/>
      </c>
      <c r="J4389" s="73" t="str">
        <f>IF($B4389="", "", IF(IFERROR(INDEX(Meals!$C$11:$C$260, MATCH($B4389, Meals!$B$11:$B$260, 0)), "")="", "", IFERROR(INDEX(Meals!$C$11:$C$260, MATCH($B4389, Meals!$B$11:$B$260, 0)), "")))</f>
        <v/>
      </c>
      <c r="K4389" s="4"/>
      <c r="L4389" s="72" t="str">
        <f t="shared" si="1027"/>
        <v/>
      </c>
      <c r="M4389" s="73" t="str">
        <f t="shared" si="1028"/>
        <v/>
      </c>
      <c r="N4389" s="4"/>
      <c r="O4389" s="78" t="str">
        <f t="shared" si="1029"/>
        <v/>
      </c>
      <c r="P4389" s="79" t="str">
        <f t="shared" si="1030"/>
        <v/>
      </c>
      <c r="Q4389" s="4"/>
      <c r="R4389" s="90" t="str">
        <f t="shared" si="1031"/>
        <v/>
      </c>
      <c r="S4389" s="4"/>
      <c r="Y4389" s="18" t="str">
        <f t="shared" si="1032"/>
        <v/>
      </c>
      <c r="AA4389" s="18" t="str">
        <f t="shared" si="1023"/>
        <v/>
      </c>
      <c r="AB4389" s="18" t="str">
        <f t="shared" si="1024"/>
        <v/>
      </c>
      <c r="AC4389" s="18" t="str">
        <f t="shared" si="1033"/>
        <v/>
      </c>
      <c r="AD4389" s="18" t="str">
        <f t="shared" si="1033"/>
        <v/>
      </c>
      <c r="AE4389" s="18" t="str">
        <f t="shared" si="1034"/>
        <v/>
      </c>
      <c r="AG4389" s="95" t="str">
        <f>IF($C4389="", "", IF(IFERROR(INDEX(Ingredients!C$11:C$310, MATCH($C4389, Ingredients!$B$11:$B$310, 0)), "")="", "", IFERROR(INDEX(Ingredients!C$11:C$310, MATCH($C4389, Ingredients!$B$11:$B$310, 0)), "")))</f>
        <v/>
      </c>
      <c r="AH4389" s="105" t="str">
        <f>IF($C4389="", "", IF(IFERROR(INDEX(Ingredients!D$11:D$310, MATCH($C4389, Ingredients!$B$11:$B$310, 0)), "")="", "", IFERROR(INDEX(Ingredients!D$11:D$310, MATCH($C4389, Ingredients!$B$11:$B$310, 0)), "")))</f>
        <v/>
      </c>
      <c r="AI4389" s="106" t="str">
        <f>IF($C4389="", "", IF(IFERROR(INDEX(Ingredients!E$11:E$310, MATCH($C4389, Ingredients!$B$11:$B$310, 0)), "")="", "", IFERROR(INDEX(Ingredients!E$11:E$310, MATCH($C4389, Ingredients!$B$11:$B$310, 0)), "")))</f>
        <v/>
      </c>
      <c r="AJ4389" s="108" t="str">
        <f>IF($C4389="", "", IF(IFERROR(INDEX(Ingredients!F$11:F$310, MATCH($C4389, Ingredients!$B$11:$B$310, 0)), "")="", "", IFERROR(INDEX(Ingredients!F$11:F$310, MATCH($C4389, Ingredients!$B$11:$B$310, 0)), "")))</f>
        <v/>
      </c>
      <c r="AK4389" s="106" t="str">
        <f>IF($C4389="", "", IF(IFERROR(INDEX(Ingredients!G$11:G$310, MATCH($C4389, Ingredients!$B$11:$B$310, 0)), "")="", "", IFERROR(INDEX(Ingredients!G$11:G$310, MATCH($C4389, Ingredients!$B$11:$B$310, 0)), "")))</f>
        <v/>
      </c>
      <c r="AL4389" s="79" t="str">
        <f>IF($C4389="", "", IF(IFERROR(INDEX(Ingredients!H$11:H$310, MATCH($C4389, Ingredients!$B$11:$B$310, 0)), "")="", "", IFERROR(INDEX(Ingredients!H$11:H$310, MATCH($C4389, Ingredients!$B$11:$B$310, 0)), "")))</f>
        <v/>
      </c>
      <c r="AN4389" s="83" t="str">
        <f t="shared" si="1025"/>
        <v/>
      </c>
      <c r="AP4389" s="114" t="str">
        <f t="shared" si="1035"/>
        <v/>
      </c>
      <c r="AR4389" s="117" t="str">
        <f>IF($C4389="", "", IF(IFERROR(INDEX(Ingredients!$AI$11:$AI$310, MATCH($C4389, Ingredients!$B$11:$B$310, 0)), "")="", "", IFERROR(INDEX(Ingredients!$AI$11:$AI$310, MATCH($C4389, Ingredients!$B$11:$B$310, 0)), "")))</f>
        <v/>
      </c>
      <c r="AT4389" s="120" t="str">
        <f t="shared" si="1036"/>
        <v/>
      </c>
      <c r="AV4389" s="90" t="str">
        <f t="shared" si="1026"/>
        <v/>
      </c>
      <c r="AX4389" s="90" t="str">
        <f>IF($AV4389="", "", COUNTIF($AV$11:$AV$5010, "&lt;"&amp;$AV4389)+1+COUNTIF($AV$11:$AV4389, $AV4389)-1)</f>
        <v/>
      </c>
      <c r="AZ4389" s="111" t="str">
        <f>IF($B4389="", "", SUMIF('Shopping List'!$AV$11:$AV$25, $B4389, 'Shopping List'!$BN$11:$BN$25))</f>
        <v/>
      </c>
      <c r="BB4389" s="117" t="str">
        <f t="shared" si="1037"/>
        <v/>
      </c>
    </row>
    <row r="4390" spans="1:54" x14ac:dyDescent="0.25">
      <c r="A4390" s="4"/>
      <c r="B4390" s="37"/>
      <c r="C4390" s="124"/>
      <c r="D4390" s="39"/>
      <c r="E4390" s="125"/>
      <c r="F4390" s="48"/>
      <c r="G4390" s="4"/>
      <c r="H4390" s="4"/>
      <c r="I4390" s="95" t="str">
        <f>IF($C4390="", "", IF(IFERROR(INDEX(Ingredients!$C$11:$C$310, MATCH($C4390, Ingredients!$B$11:$B$310, 0)), "")="", "", IFERROR(INDEX(Ingredients!$C$11:$C$310, MATCH($C4390, Ingredients!$B$11:$B$310, 0)), "")))</f>
        <v/>
      </c>
      <c r="J4390" s="73" t="str">
        <f>IF($B4390="", "", IF(IFERROR(INDEX(Meals!$C$11:$C$260, MATCH($B4390, Meals!$B$11:$B$260, 0)), "")="", "", IFERROR(INDEX(Meals!$C$11:$C$260, MATCH($B4390, Meals!$B$11:$B$260, 0)), "")))</f>
        <v/>
      </c>
      <c r="K4390" s="4"/>
      <c r="L4390" s="72" t="str">
        <f t="shared" si="1027"/>
        <v/>
      </c>
      <c r="M4390" s="73" t="str">
        <f t="shared" si="1028"/>
        <v/>
      </c>
      <c r="N4390" s="4"/>
      <c r="O4390" s="78" t="str">
        <f t="shared" si="1029"/>
        <v/>
      </c>
      <c r="P4390" s="79" t="str">
        <f t="shared" si="1030"/>
        <v/>
      </c>
      <c r="Q4390" s="4"/>
      <c r="R4390" s="90" t="str">
        <f t="shared" si="1031"/>
        <v/>
      </c>
      <c r="S4390" s="4"/>
      <c r="Y4390" s="18" t="str">
        <f t="shared" si="1032"/>
        <v/>
      </c>
      <c r="AA4390" s="18" t="str">
        <f t="shared" si="1023"/>
        <v/>
      </c>
      <c r="AB4390" s="18" t="str">
        <f t="shared" si="1024"/>
        <v/>
      </c>
      <c r="AC4390" s="18" t="str">
        <f t="shared" si="1033"/>
        <v/>
      </c>
      <c r="AD4390" s="18" t="str">
        <f t="shared" si="1033"/>
        <v/>
      </c>
      <c r="AE4390" s="18" t="str">
        <f t="shared" si="1034"/>
        <v/>
      </c>
      <c r="AG4390" s="95" t="str">
        <f>IF($C4390="", "", IF(IFERROR(INDEX(Ingredients!C$11:C$310, MATCH($C4390, Ingredients!$B$11:$B$310, 0)), "")="", "", IFERROR(INDEX(Ingredients!C$11:C$310, MATCH($C4390, Ingredients!$B$11:$B$310, 0)), "")))</f>
        <v/>
      </c>
      <c r="AH4390" s="105" t="str">
        <f>IF($C4390="", "", IF(IFERROR(INDEX(Ingredients!D$11:D$310, MATCH($C4390, Ingredients!$B$11:$B$310, 0)), "")="", "", IFERROR(INDEX(Ingredients!D$11:D$310, MATCH($C4390, Ingredients!$B$11:$B$310, 0)), "")))</f>
        <v/>
      </c>
      <c r="AI4390" s="106" t="str">
        <f>IF($C4390="", "", IF(IFERROR(INDEX(Ingredients!E$11:E$310, MATCH($C4390, Ingredients!$B$11:$B$310, 0)), "")="", "", IFERROR(INDEX(Ingredients!E$11:E$310, MATCH($C4390, Ingredients!$B$11:$B$310, 0)), "")))</f>
        <v/>
      </c>
      <c r="AJ4390" s="108" t="str">
        <f>IF($C4390="", "", IF(IFERROR(INDEX(Ingredients!F$11:F$310, MATCH($C4390, Ingredients!$B$11:$B$310, 0)), "")="", "", IFERROR(INDEX(Ingredients!F$11:F$310, MATCH($C4390, Ingredients!$B$11:$B$310, 0)), "")))</f>
        <v/>
      </c>
      <c r="AK4390" s="106" t="str">
        <f>IF($C4390="", "", IF(IFERROR(INDEX(Ingredients!G$11:G$310, MATCH($C4390, Ingredients!$B$11:$B$310, 0)), "")="", "", IFERROR(INDEX(Ingredients!G$11:G$310, MATCH($C4390, Ingredients!$B$11:$B$310, 0)), "")))</f>
        <v/>
      </c>
      <c r="AL4390" s="79" t="str">
        <f>IF($C4390="", "", IF(IFERROR(INDEX(Ingredients!H$11:H$310, MATCH($C4390, Ingredients!$B$11:$B$310, 0)), "")="", "", IFERROR(INDEX(Ingredients!H$11:H$310, MATCH($C4390, Ingredients!$B$11:$B$310, 0)), "")))</f>
        <v/>
      </c>
      <c r="AN4390" s="83" t="str">
        <f t="shared" si="1025"/>
        <v/>
      </c>
      <c r="AP4390" s="114" t="str">
        <f t="shared" si="1035"/>
        <v/>
      </c>
      <c r="AR4390" s="117" t="str">
        <f>IF($C4390="", "", IF(IFERROR(INDEX(Ingredients!$AI$11:$AI$310, MATCH($C4390, Ingredients!$B$11:$B$310, 0)), "")="", "", IFERROR(INDEX(Ingredients!$AI$11:$AI$310, MATCH($C4390, Ingredients!$B$11:$B$310, 0)), "")))</f>
        <v/>
      </c>
      <c r="AT4390" s="120" t="str">
        <f t="shared" si="1036"/>
        <v/>
      </c>
      <c r="AV4390" s="90" t="str">
        <f t="shared" si="1026"/>
        <v/>
      </c>
      <c r="AX4390" s="90" t="str">
        <f>IF($AV4390="", "", COUNTIF($AV$11:$AV$5010, "&lt;"&amp;$AV4390)+1+COUNTIF($AV$11:$AV4390, $AV4390)-1)</f>
        <v/>
      </c>
      <c r="AZ4390" s="111" t="str">
        <f>IF($B4390="", "", SUMIF('Shopping List'!$AV$11:$AV$25, $B4390, 'Shopping List'!$BN$11:$BN$25))</f>
        <v/>
      </c>
      <c r="BB4390" s="117" t="str">
        <f t="shared" si="1037"/>
        <v/>
      </c>
    </row>
    <row r="4391" spans="1:54" x14ac:dyDescent="0.25">
      <c r="A4391" s="4"/>
      <c r="B4391" s="37"/>
      <c r="C4391" s="124"/>
      <c r="D4391" s="39"/>
      <c r="E4391" s="125"/>
      <c r="F4391" s="48"/>
      <c r="G4391" s="4"/>
      <c r="H4391" s="4"/>
      <c r="I4391" s="95" t="str">
        <f>IF($C4391="", "", IF(IFERROR(INDEX(Ingredients!$C$11:$C$310, MATCH($C4391, Ingredients!$B$11:$B$310, 0)), "")="", "", IFERROR(INDEX(Ingredients!$C$11:$C$310, MATCH($C4391, Ingredients!$B$11:$B$310, 0)), "")))</f>
        <v/>
      </c>
      <c r="J4391" s="73" t="str">
        <f>IF($B4391="", "", IF(IFERROR(INDEX(Meals!$C$11:$C$260, MATCH($B4391, Meals!$B$11:$B$260, 0)), "")="", "", IFERROR(INDEX(Meals!$C$11:$C$260, MATCH($B4391, Meals!$B$11:$B$260, 0)), "")))</f>
        <v/>
      </c>
      <c r="K4391" s="4"/>
      <c r="L4391" s="72" t="str">
        <f t="shared" si="1027"/>
        <v/>
      </c>
      <c r="M4391" s="73" t="str">
        <f t="shared" si="1028"/>
        <v/>
      </c>
      <c r="N4391" s="4"/>
      <c r="O4391" s="78" t="str">
        <f t="shared" si="1029"/>
        <v/>
      </c>
      <c r="P4391" s="79" t="str">
        <f t="shared" si="1030"/>
        <v/>
      </c>
      <c r="Q4391" s="4"/>
      <c r="R4391" s="90" t="str">
        <f t="shared" si="1031"/>
        <v/>
      </c>
      <c r="S4391" s="4"/>
      <c r="Y4391" s="18" t="str">
        <f t="shared" si="1032"/>
        <v/>
      </c>
      <c r="AA4391" s="18" t="str">
        <f t="shared" si="1023"/>
        <v/>
      </c>
      <c r="AB4391" s="18" t="str">
        <f t="shared" si="1024"/>
        <v/>
      </c>
      <c r="AC4391" s="18" t="str">
        <f t="shared" si="1033"/>
        <v/>
      </c>
      <c r="AD4391" s="18" t="str">
        <f t="shared" si="1033"/>
        <v/>
      </c>
      <c r="AE4391" s="18" t="str">
        <f t="shared" si="1034"/>
        <v/>
      </c>
      <c r="AG4391" s="95" t="str">
        <f>IF($C4391="", "", IF(IFERROR(INDEX(Ingredients!C$11:C$310, MATCH($C4391, Ingredients!$B$11:$B$310, 0)), "")="", "", IFERROR(INDEX(Ingredients!C$11:C$310, MATCH($C4391, Ingredients!$B$11:$B$310, 0)), "")))</f>
        <v/>
      </c>
      <c r="AH4391" s="105" t="str">
        <f>IF($C4391="", "", IF(IFERROR(INDEX(Ingredients!D$11:D$310, MATCH($C4391, Ingredients!$B$11:$B$310, 0)), "")="", "", IFERROR(INDEX(Ingredients!D$11:D$310, MATCH($C4391, Ingredients!$B$11:$B$310, 0)), "")))</f>
        <v/>
      </c>
      <c r="AI4391" s="106" t="str">
        <f>IF($C4391="", "", IF(IFERROR(INDEX(Ingredients!E$11:E$310, MATCH($C4391, Ingredients!$B$11:$B$310, 0)), "")="", "", IFERROR(INDEX(Ingredients!E$11:E$310, MATCH($C4391, Ingredients!$B$11:$B$310, 0)), "")))</f>
        <v/>
      </c>
      <c r="AJ4391" s="108" t="str">
        <f>IF($C4391="", "", IF(IFERROR(INDEX(Ingredients!F$11:F$310, MATCH($C4391, Ingredients!$B$11:$B$310, 0)), "")="", "", IFERROR(INDEX(Ingredients!F$11:F$310, MATCH($C4391, Ingredients!$B$11:$B$310, 0)), "")))</f>
        <v/>
      </c>
      <c r="AK4391" s="106" t="str">
        <f>IF($C4391="", "", IF(IFERROR(INDEX(Ingredients!G$11:G$310, MATCH($C4391, Ingredients!$B$11:$B$310, 0)), "")="", "", IFERROR(INDEX(Ingredients!G$11:G$310, MATCH($C4391, Ingredients!$B$11:$B$310, 0)), "")))</f>
        <v/>
      </c>
      <c r="AL4391" s="79" t="str">
        <f>IF($C4391="", "", IF(IFERROR(INDEX(Ingredients!H$11:H$310, MATCH($C4391, Ingredients!$B$11:$B$310, 0)), "")="", "", IFERROR(INDEX(Ingredients!H$11:H$310, MATCH($C4391, Ingredients!$B$11:$B$310, 0)), "")))</f>
        <v/>
      </c>
      <c r="AN4391" s="83" t="str">
        <f t="shared" si="1025"/>
        <v/>
      </c>
      <c r="AP4391" s="114" t="str">
        <f t="shared" si="1035"/>
        <v/>
      </c>
      <c r="AR4391" s="117" t="str">
        <f>IF($C4391="", "", IF(IFERROR(INDEX(Ingredients!$AI$11:$AI$310, MATCH($C4391, Ingredients!$B$11:$B$310, 0)), "")="", "", IFERROR(INDEX(Ingredients!$AI$11:$AI$310, MATCH($C4391, Ingredients!$B$11:$B$310, 0)), "")))</f>
        <v/>
      </c>
      <c r="AT4391" s="120" t="str">
        <f t="shared" si="1036"/>
        <v/>
      </c>
      <c r="AV4391" s="90" t="str">
        <f t="shared" si="1026"/>
        <v/>
      </c>
      <c r="AX4391" s="90" t="str">
        <f>IF($AV4391="", "", COUNTIF($AV$11:$AV$5010, "&lt;"&amp;$AV4391)+1+COUNTIF($AV$11:$AV4391, $AV4391)-1)</f>
        <v/>
      </c>
      <c r="AZ4391" s="111" t="str">
        <f>IF($B4391="", "", SUMIF('Shopping List'!$AV$11:$AV$25, $B4391, 'Shopping List'!$BN$11:$BN$25))</f>
        <v/>
      </c>
      <c r="BB4391" s="117" t="str">
        <f t="shared" si="1037"/>
        <v/>
      </c>
    </row>
    <row r="4392" spans="1:54" x14ac:dyDescent="0.25">
      <c r="A4392" s="4"/>
      <c r="B4392" s="37"/>
      <c r="C4392" s="124"/>
      <c r="D4392" s="39"/>
      <c r="E4392" s="125"/>
      <c r="F4392" s="48"/>
      <c r="G4392" s="4"/>
      <c r="H4392" s="4"/>
      <c r="I4392" s="95" t="str">
        <f>IF($C4392="", "", IF(IFERROR(INDEX(Ingredients!$C$11:$C$310, MATCH($C4392, Ingredients!$B$11:$B$310, 0)), "")="", "", IFERROR(INDEX(Ingredients!$C$11:$C$310, MATCH($C4392, Ingredients!$B$11:$B$310, 0)), "")))</f>
        <v/>
      </c>
      <c r="J4392" s="73" t="str">
        <f>IF($B4392="", "", IF(IFERROR(INDEX(Meals!$C$11:$C$260, MATCH($B4392, Meals!$B$11:$B$260, 0)), "")="", "", IFERROR(INDEX(Meals!$C$11:$C$260, MATCH($B4392, Meals!$B$11:$B$260, 0)), "")))</f>
        <v/>
      </c>
      <c r="K4392" s="4"/>
      <c r="L4392" s="72" t="str">
        <f t="shared" si="1027"/>
        <v/>
      </c>
      <c r="M4392" s="73" t="str">
        <f t="shared" si="1028"/>
        <v/>
      </c>
      <c r="N4392" s="4"/>
      <c r="O4392" s="78" t="str">
        <f t="shared" si="1029"/>
        <v/>
      </c>
      <c r="P4392" s="79" t="str">
        <f t="shared" si="1030"/>
        <v/>
      </c>
      <c r="Q4392" s="4"/>
      <c r="R4392" s="90" t="str">
        <f t="shared" si="1031"/>
        <v/>
      </c>
      <c r="S4392" s="4"/>
      <c r="Y4392" s="18" t="str">
        <f t="shared" si="1032"/>
        <v/>
      </c>
      <c r="AA4392" s="18" t="str">
        <f t="shared" si="1023"/>
        <v/>
      </c>
      <c r="AB4392" s="18" t="str">
        <f t="shared" si="1024"/>
        <v/>
      </c>
      <c r="AC4392" s="18" t="str">
        <f t="shared" si="1033"/>
        <v/>
      </c>
      <c r="AD4392" s="18" t="str">
        <f t="shared" si="1033"/>
        <v/>
      </c>
      <c r="AE4392" s="18" t="str">
        <f t="shared" si="1034"/>
        <v/>
      </c>
      <c r="AG4392" s="95" t="str">
        <f>IF($C4392="", "", IF(IFERROR(INDEX(Ingredients!C$11:C$310, MATCH($C4392, Ingredients!$B$11:$B$310, 0)), "")="", "", IFERROR(INDEX(Ingredients!C$11:C$310, MATCH($C4392, Ingredients!$B$11:$B$310, 0)), "")))</f>
        <v/>
      </c>
      <c r="AH4392" s="105" t="str">
        <f>IF($C4392="", "", IF(IFERROR(INDEX(Ingredients!D$11:D$310, MATCH($C4392, Ingredients!$B$11:$B$310, 0)), "")="", "", IFERROR(INDEX(Ingredients!D$11:D$310, MATCH($C4392, Ingredients!$B$11:$B$310, 0)), "")))</f>
        <v/>
      </c>
      <c r="AI4392" s="106" t="str">
        <f>IF($C4392="", "", IF(IFERROR(INDEX(Ingredients!E$11:E$310, MATCH($C4392, Ingredients!$B$11:$B$310, 0)), "")="", "", IFERROR(INDEX(Ingredients!E$11:E$310, MATCH($C4392, Ingredients!$B$11:$B$310, 0)), "")))</f>
        <v/>
      </c>
      <c r="AJ4392" s="108" t="str">
        <f>IF($C4392="", "", IF(IFERROR(INDEX(Ingredients!F$11:F$310, MATCH($C4392, Ingredients!$B$11:$B$310, 0)), "")="", "", IFERROR(INDEX(Ingredients!F$11:F$310, MATCH($C4392, Ingredients!$B$11:$B$310, 0)), "")))</f>
        <v/>
      </c>
      <c r="AK4392" s="106" t="str">
        <f>IF($C4392="", "", IF(IFERROR(INDEX(Ingredients!G$11:G$310, MATCH($C4392, Ingredients!$B$11:$B$310, 0)), "")="", "", IFERROR(INDEX(Ingredients!G$11:G$310, MATCH($C4392, Ingredients!$B$11:$B$310, 0)), "")))</f>
        <v/>
      </c>
      <c r="AL4392" s="79" t="str">
        <f>IF($C4392="", "", IF(IFERROR(INDEX(Ingredients!H$11:H$310, MATCH($C4392, Ingredients!$B$11:$B$310, 0)), "")="", "", IFERROR(INDEX(Ingredients!H$11:H$310, MATCH($C4392, Ingredients!$B$11:$B$310, 0)), "")))</f>
        <v/>
      </c>
      <c r="AN4392" s="83" t="str">
        <f t="shared" si="1025"/>
        <v/>
      </c>
      <c r="AP4392" s="114" t="str">
        <f t="shared" si="1035"/>
        <v/>
      </c>
      <c r="AR4392" s="117" t="str">
        <f>IF($C4392="", "", IF(IFERROR(INDEX(Ingredients!$AI$11:$AI$310, MATCH($C4392, Ingredients!$B$11:$B$310, 0)), "")="", "", IFERROR(INDEX(Ingredients!$AI$11:$AI$310, MATCH($C4392, Ingredients!$B$11:$B$310, 0)), "")))</f>
        <v/>
      </c>
      <c r="AT4392" s="120" t="str">
        <f t="shared" si="1036"/>
        <v/>
      </c>
      <c r="AV4392" s="90" t="str">
        <f t="shared" si="1026"/>
        <v/>
      </c>
      <c r="AX4392" s="90" t="str">
        <f>IF($AV4392="", "", COUNTIF($AV$11:$AV$5010, "&lt;"&amp;$AV4392)+1+COUNTIF($AV$11:$AV4392, $AV4392)-1)</f>
        <v/>
      </c>
      <c r="AZ4392" s="111" t="str">
        <f>IF($B4392="", "", SUMIF('Shopping List'!$AV$11:$AV$25, $B4392, 'Shopping List'!$BN$11:$BN$25))</f>
        <v/>
      </c>
      <c r="BB4392" s="117" t="str">
        <f t="shared" si="1037"/>
        <v/>
      </c>
    </row>
    <row r="4393" spans="1:54" x14ac:dyDescent="0.25">
      <c r="A4393" s="4"/>
      <c r="B4393" s="37"/>
      <c r="C4393" s="124"/>
      <c r="D4393" s="39"/>
      <c r="E4393" s="125"/>
      <c r="F4393" s="48"/>
      <c r="G4393" s="4"/>
      <c r="H4393" s="4"/>
      <c r="I4393" s="95" t="str">
        <f>IF($C4393="", "", IF(IFERROR(INDEX(Ingredients!$C$11:$C$310, MATCH($C4393, Ingredients!$B$11:$B$310, 0)), "")="", "", IFERROR(INDEX(Ingredients!$C$11:$C$310, MATCH($C4393, Ingredients!$B$11:$B$310, 0)), "")))</f>
        <v/>
      </c>
      <c r="J4393" s="73" t="str">
        <f>IF($B4393="", "", IF(IFERROR(INDEX(Meals!$C$11:$C$260, MATCH($B4393, Meals!$B$11:$B$260, 0)), "")="", "", IFERROR(INDEX(Meals!$C$11:$C$260, MATCH($B4393, Meals!$B$11:$B$260, 0)), "")))</f>
        <v/>
      </c>
      <c r="K4393" s="4"/>
      <c r="L4393" s="72" t="str">
        <f t="shared" si="1027"/>
        <v/>
      </c>
      <c r="M4393" s="73" t="str">
        <f t="shared" si="1028"/>
        <v/>
      </c>
      <c r="N4393" s="4"/>
      <c r="O4393" s="78" t="str">
        <f t="shared" si="1029"/>
        <v/>
      </c>
      <c r="P4393" s="79" t="str">
        <f t="shared" si="1030"/>
        <v/>
      </c>
      <c r="Q4393" s="4"/>
      <c r="R4393" s="90" t="str">
        <f t="shared" si="1031"/>
        <v/>
      </c>
      <c r="S4393" s="4"/>
      <c r="Y4393" s="18" t="str">
        <f t="shared" si="1032"/>
        <v/>
      </c>
      <c r="AA4393" s="18" t="str">
        <f t="shared" si="1023"/>
        <v/>
      </c>
      <c r="AB4393" s="18" t="str">
        <f t="shared" si="1024"/>
        <v/>
      </c>
      <c r="AC4393" s="18" t="str">
        <f t="shared" si="1033"/>
        <v/>
      </c>
      <c r="AD4393" s="18" t="str">
        <f t="shared" si="1033"/>
        <v/>
      </c>
      <c r="AE4393" s="18" t="str">
        <f t="shared" si="1034"/>
        <v/>
      </c>
      <c r="AG4393" s="95" t="str">
        <f>IF($C4393="", "", IF(IFERROR(INDEX(Ingredients!C$11:C$310, MATCH($C4393, Ingredients!$B$11:$B$310, 0)), "")="", "", IFERROR(INDEX(Ingredients!C$11:C$310, MATCH($C4393, Ingredients!$B$11:$B$310, 0)), "")))</f>
        <v/>
      </c>
      <c r="AH4393" s="105" t="str">
        <f>IF($C4393="", "", IF(IFERROR(INDEX(Ingredients!D$11:D$310, MATCH($C4393, Ingredients!$B$11:$B$310, 0)), "")="", "", IFERROR(INDEX(Ingredients!D$11:D$310, MATCH($C4393, Ingredients!$B$11:$B$310, 0)), "")))</f>
        <v/>
      </c>
      <c r="AI4393" s="106" t="str">
        <f>IF($C4393="", "", IF(IFERROR(INDEX(Ingredients!E$11:E$310, MATCH($C4393, Ingredients!$B$11:$B$310, 0)), "")="", "", IFERROR(INDEX(Ingredients!E$11:E$310, MATCH($C4393, Ingredients!$B$11:$B$310, 0)), "")))</f>
        <v/>
      </c>
      <c r="AJ4393" s="108" t="str">
        <f>IF($C4393="", "", IF(IFERROR(INDEX(Ingredients!F$11:F$310, MATCH($C4393, Ingredients!$B$11:$B$310, 0)), "")="", "", IFERROR(INDEX(Ingredients!F$11:F$310, MATCH($C4393, Ingredients!$B$11:$B$310, 0)), "")))</f>
        <v/>
      </c>
      <c r="AK4393" s="106" t="str">
        <f>IF($C4393="", "", IF(IFERROR(INDEX(Ingredients!G$11:G$310, MATCH($C4393, Ingredients!$B$11:$B$310, 0)), "")="", "", IFERROR(INDEX(Ingredients!G$11:G$310, MATCH($C4393, Ingredients!$B$11:$B$310, 0)), "")))</f>
        <v/>
      </c>
      <c r="AL4393" s="79" t="str">
        <f>IF($C4393="", "", IF(IFERROR(INDEX(Ingredients!H$11:H$310, MATCH($C4393, Ingredients!$B$11:$B$310, 0)), "")="", "", IFERROR(INDEX(Ingredients!H$11:H$310, MATCH($C4393, Ingredients!$B$11:$B$310, 0)), "")))</f>
        <v/>
      </c>
      <c r="AN4393" s="83" t="str">
        <f t="shared" si="1025"/>
        <v/>
      </c>
      <c r="AP4393" s="114" t="str">
        <f t="shared" si="1035"/>
        <v/>
      </c>
      <c r="AR4393" s="117" t="str">
        <f>IF($C4393="", "", IF(IFERROR(INDEX(Ingredients!$AI$11:$AI$310, MATCH($C4393, Ingredients!$B$11:$B$310, 0)), "")="", "", IFERROR(INDEX(Ingredients!$AI$11:$AI$310, MATCH($C4393, Ingredients!$B$11:$B$310, 0)), "")))</f>
        <v/>
      </c>
      <c r="AT4393" s="120" t="str">
        <f t="shared" si="1036"/>
        <v/>
      </c>
      <c r="AV4393" s="90" t="str">
        <f t="shared" si="1026"/>
        <v/>
      </c>
      <c r="AX4393" s="90" t="str">
        <f>IF($AV4393="", "", COUNTIF($AV$11:$AV$5010, "&lt;"&amp;$AV4393)+1+COUNTIF($AV$11:$AV4393, $AV4393)-1)</f>
        <v/>
      </c>
      <c r="AZ4393" s="111" t="str">
        <f>IF($B4393="", "", SUMIF('Shopping List'!$AV$11:$AV$25, $B4393, 'Shopping List'!$BN$11:$BN$25))</f>
        <v/>
      </c>
      <c r="BB4393" s="117" t="str">
        <f t="shared" si="1037"/>
        <v/>
      </c>
    </row>
    <row r="4394" spans="1:54" x14ac:dyDescent="0.25">
      <c r="A4394" s="4"/>
      <c r="B4394" s="37"/>
      <c r="C4394" s="124"/>
      <c r="D4394" s="39"/>
      <c r="E4394" s="125"/>
      <c r="F4394" s="48"/>
      <c r="G4394" s="4"/>
      <c r="H4394" s="4"/>
      <c r="I4394" s="95" t="str">
        <f>IF($C4394="", "", IF(IFERROR(INDEX(Ingredients!$C$11:$C$310, MATCH($C4394, Ingredients!$B$11:$B$310, 0)), "")="", "", IFERROR(INDEX(Ingredients!$C$11:$C$310, MATCH($C4394, Ingredients!$B$11:$B$310, 0)), "")))</f>
        <v/>
      </c>
      <c r="J4394" s="73" t="str">
        <f>IF($B4394="", "", IF(IFERROR(INDEX(Meals!$C$11:$C$260, MATCH($B4394, Meals!$B$11:$B$260, 0)), "")="", "", IFERROR(INDEX(Meals!$C$11:$C$260, MATCH($B4394, Meals!$B$11:$B$260, 0)), "")))</f>
        <v/>
      </c>
      <c r="K4394" s="4"/>
      <c r="L4394" s="72" t="str">
        <f t="shared" si="1027"/>
        <v/>
      </c>
      <c r="M4394" s="73" t="str">
        <f t="shared" si="1028"/>
        <v/>
      </c>
      <c r="N4394" s="4"/>
      <c r="O4394" s="78" t="str">
        <f t="shared" si="1029"/>
        <v/>
      </c>
      <c r="P4394" s="79" t="str">
        <f t="shared" si="1030"/>
        <v/>
      </c>
      <c r="Q4394" s="4"/>
      <c r="R4394" s="90" t="str">
        <f t="shared" si="1031"/>
        <v/>
      </c>
      <c r="S4394" s="4"/>
      <c r="Y4394" s="18" t="str">
        <f t="shared" si="1032"/>
        <v/>
      </c>
      <c r="AA4394" s="18" t="str">
        <f t="shared" si="1023"/>
        <v/>
      </c>
      <c r="AB4394" s="18" t="str">
        <f t="shared" si="1024"/>
        <v/>
      </c>
      <c r="AC4394" s="18" t="str">
        <f t="shared" si="1033"/>
        <v/>
      </c>
      <c r="AD4394" s="18" t="str">
        <f t="shared" si="1033"/>
        <v/>
      </c>
      <c r="AE4394" s="18" t="str">
        <f t="shared" si="1034"/>
        <v/>
      </c>
      <c r="AG4394" s="95" t="str">
        <f>IF($C4394="", "", IF(IFERROR(INDEX(Ingredients!C$11:C$310, MATCH($C4394, Ingredients!$B$11:$B$310, 0)), "")="", "", IFERROR(INDEX(Ingredients!C$11:C$310, MATCH($C4394, Ingredients!$B$11:$B$310, 0)), "")))</f>
        <v/>
      </c>
      <c r="AH4394" s="105" t="str">
        <f>IF($C4394="", "", IF(IFERROR(INDEX(Ingredients!D$11:D$310, MATCH($C4394, Ingredients!$B$11:$B$310, 0)), "")="", "", IFERROR(INDEX(Ingredients!D$11:D$310, MATCH($C4394, Ingredients!$B$11:$B$310, 0)), "")))</f>
        <v/>
      </c>
      <c r="AI4394" s="106" t="str">
        <f>IF($C4394="", "", IF(IFERROR(INDEX(Ingredients!E$11:E$310, MATCH($C4394, Ingredients!$B$11:$B$310, 0)), "")="", "", IFERROR(INDEX(Ingredients!E$11:E$310, MATCH($C4394, Ingredients!$B$11:$B$310, 0)), "")))</f>
        <v/>
      </c>
      <c r="AJ4394" s="108" t="str">
        <f>IF($C4394="", "", IF(IFERROR(INDEX(Ingredients!F$11:F$310, MATCH($C4394, Ingredients!$B$11:$B$310, 0)), "")="", "", IFERROR(INDEX(Ingredients!F$11:F$310, MATCH($C4394, Ingredients!$B$11:$B$310, 0)), "")))</f>
        <v/>
      </c>
      <c r="AK4394" s="106" t="str">
        <f>IF($C4394="", "", IF(IFERROR(INDEX(Ingredients!G$11:G$310, MATCH($C4394, Ingredients!$B$11:$B$310, 0)), "")="", "", IFERROR(INDEX(Ingredients!G$11:G$310, MATCH($C4394, Ingredients!$B$11:$B$310, 0)), "")))</f>
        <v/>
      </c>
      <c r="AL4394" s="79" t="str">
        <f>IF($C4394="", "", IF(IFERROR(INDEX(Ingredients!H$11:H$310, MATCH($C4394, Ingredients!$B$11:$B$310, 0)), "")="", "", IFERROR(INDEX(Ingredients!H$11:H$310, MATCH($C4394, Ingredients!$B$11:$B$310, 0)), "")))</f>
        <v/>
      </c>
      <c r="AN4394" s="83" t="str">
        <f t="shared" si="1025"/>
        <v/>
      </c>
      <c r="AP4394" s="114" t="str">
        <f t="shared" si="1035"/>
        <v/>
      </c>
      <c r="AR4394" s="117" t="str">
        <f>IF($C4394="", "", IF(IFERROR(INDEX(Ingredients!$AI$11:$AI$310, MATCH($C4394, Ingredients!$B$11:$B$310, 0)), "")="", "", IFERROR(INDEX(Ingredients!$AI$11:$AI$310, MATCH($C4394, Ingredients!$B$11:$B$310, 0)), "")))</f>
        <v/>
      </c>
      <c r="AT4394" s="120" t="str">
        <f t="shared" si="1036"/>
        <v/>
      </c>
      <c r="AV4394" s="90" t="str">
        <f t="shared" si="1026"/>
        <v/>
      </c>
      <c r="AX4394" s="90" t="str">
        <f>IF($AV4394="", "", COUNTIF($AV$11:$AV$5010, "&lt;"&amp;$AV4394)+1+COUNTIF($AV$11:$AV4394, $AV4394)-1)</f>
        <v/>
      </c>
      <c r="AZ4394" s="111" t="str">
        <f>IF($B4394="", "", SUMIF('Shopping List'!$AV$11:$AV$25, $B4394, 'Shopping List'!$BN$11:$BN$25))</f>
        <v/>
      </c>
      <c r="BB4394" s="117" t="str">
        <f t="shared" si="1037"/>
        <v/>
      </c>
    </row>
    <row r="4395" spans="1:54" x14ac:dyDescent="0.25">
      <c r="A4395" s="4"/>
      <c r="B4395" s="37"/>
      <c r="C4395" s="124"/>
      <c r="D4395" s="39"/>
      <c r="E4395" s="125"/>
      <c r="F4395" s="48"/>
      <c r="G4395" s="4"/>
      <c r="H4395" s="4"/>
      <c r="I4395" s="95" t="str">
        <f>IF($C4395="", "", IF(IFERROR(INDEX(Ingredients!$C$11:$C$310, MATCH($C4395, Ingredients!$B$11:$B$310, 0)), "")="", "", IFERROR(INDEX(Ingredients!$C$11:$C$310, MATCH($C4395, Ingredients!$B$11:$B$310, 0)), "")))</f>
        <v/>
      </c>
      <c r="J4395" s="73" t="str">
        <f>IF($B4395="", "", IF(IFERROR(INDEX(Meals!$C$11:$C$260, MATCH($B4395, Meals!$B$11:$B$260, 0)), "")="", "", IFERROR(INDEX(Meals!$C$11:$C$260, MATCH($B4395, Meals!$B$11:$B$260, 0)), "")))</f>
        <v/>
      </c>
      <c r="K4395" s="4"/>
      <c r="L4395" s="72" t="str">
        <f t="shared" si="1027"/>
        <v/>
      </c>
      <c r="M4395" s="73" t="str">
        <f t="shared" si="1028"/>
        <v/>
      </c>
      <c r="N4395" s="4"/>
      <c r="O4395" s="78" t="str">
        <f t="shared" si="1029"/>
        <v/>
      </c>
      <c r="P4395" s="79" t="str">
        <f t="shared" si="1030"/>
        <v/>
      </c>
      <c r="Q4395" s="4"/>
      <c r="R4395" s="90" t="str">
        <f t="shared" si="1031"/>
        <v/>
      </c>
      <c r="S4395" s="4"/>
      <c r="Y4395" s="18" t="str">
        <f t="shared" si="1032"/>
        <v/>
      </c>
      <c r="AA4395" s="18" t="str">
        <f t="shared" si="1023"/>
        <v/>
      </c>
      <c r="AB4395" s="18" t="str">
        <f t="shared" si="1024"/>
        <v/>
      </c>
      <c r="AC4395" s="18" t="str">
        <f t="shared" si="1033"/>
        <v/>
      </c>
      <c r="AD4395" s="18" t="str">
        <f t="shared" si="1033"/>
        <v/>
      </c>
      <c r="AE4395" s="18" t="str">
        <f t="shared" si="1034"/>
        <v/>
      </c>
      <c r="AG4395" s="95" t="str">
        <f>IF($C4395="", "", IF(IFERROR(INDEX(Ingredients!C$11:C$310, MATCH($C4395, Ingredients!$B$11:$B$310, 0)), "")="", "", IFERROR(INDEX(Ingredients!C$11:C$310, MATCH($C4395, Ingredients!$B$11:$B$310, 0)), "")))</f>
        <v/>
      </c>
      <c r="AH4395" s="105" t="str">
        <f>IF($C4395="", "", IF(IFERROR(INDEX(Ingredients!D$11:D$310, MATCH($C4395, Ingredients!$B$11:$B$310, 0)), "")="", "", IFERROR(INDEX(Ingredients!D$11:D$310, MATCH($C4395, Ingredients!$B$11:$B$310, 0)), "")))</f>
        <v/>
      </c>
      <c r="AI4395" s="106" t="str">
        <f>IF($C4395="", "", IF(IFERROR(INDEX(Ingredients!E$11:E$310, MATCH($C4395, Ingredients!$B$11:$B$310, 0)), "")="", "", IFERROR(INDEX(Ingredients!E$11:E$310, MATCH($C4395, Ingredients!$B$11:$B$310, 0)), "")))</f>
        <v/>
      </c>
      <c r="AJ4395" s="108" t="str">
        <f>IF($C4395="", "", IF(IFERROR(INDEX(Ingredients!F$11:F$310, MATCH($C4395, Ingredients!$B$11:$B$310, 0)), "")="", "", IFERROR(INDEX(Ingredients!F$11:F$310, MATCH($C4395, Ingredients!$B$11:$B$310, 0)), "")))</f>
        <v/>
      </c>
      <c r="AK4395" s="106" t="str">
        <f>IF($C4395="", "", IF(IFERROR(INDEX(Ingredients!G$11:G$310, MATCH($C4395, Ingredients!$B$11:$B$310, 0)), "")="", "", IFERROR(INDEX(Ingredients!G$11:G$310, MATCH($C4395, Ingredients!$B$11:$B$310, 0)), "")))</f>
        <v/>
      </c>
      <c r="AL4395" s="79" t="str">
        <f>IF($C4395="", "", IF(IFERROR(INDEX(Ingredients!H$11:H$310, MATCH($C4395, Ingredients!$B$11:$B$310, 0)), "")="", "", IFERROR(INDEX(Ingredients!H$11:H$310, MATCH($C4395, Ingredients!$B$11:$B$310, 0)), "")))</f>
        <v/>
      </c>
      <c r="AN4395" s="83" t="str">
        <f t="shared" si="1025"/>
        <v/>
      </c>
      <c r="AP4395" s="114" t="str">
        <f t="shared" si="1035"/>
        <v/>
      </c>
      <c r="AR4395" s="117" t="str">
        <f>IF($C4395="", "", IF(IFERROR(INDEX(Ingredients!$AI$11:$AI$310, MATCH($C4395, Ingredients!$B$11:$B$310, 0)), "")="", "", IFERROR(INDEX(Ingredients!$AI$11:$AI$310, MATCH($C4395, Ingredients!$B$11:$B$310, 0)), "")))</f>
        <v/>
      </c>
      <c r="AT4395" s="120" t="str">
        <f t="shared" si="1036"/>
        <v/>
      </c>
      <c r="AV4395" s="90" t="str">
        <f t="shared" si="1026"/>
        <v/>
      </c>
      <c r="AX4395" s="90" t="str">
        <f>IF($AV4395="", "", COUNTIF($AV$11:$AV$5010, "&lt;"&amp;$AV4395)+1+COUNTIF($AV$11:$AV4395, $AV4395)-1)</f>
        <v/>
      </c>
      <c r="AZ4395" s="111" t="str">
        <f>IF($B4395="", "", SUMIF('Shopping List'!$AV$11:$AV$25, $B4395, 'Shopping List'!$BN$11:$BN$25))</f>
        <v/>
      </c>
      <c r="BB4395" s="117" t="str">
        <f t="shared" si="1037"/>
        <v/>
      </c>
    </row>
    <row r="4396" spans="1:54" x14ac:dyDescent="0.25">
      <c r="A4396" s="4"/>
      <c r="B4396" s="37"/>
      <c r="C4396" s="124"/>
      <c r="D4396" s="39"/>
      <c r="E4396" s="125"/>
      <c r="F4396" s="48"/>
      <c r="G4396" s="4"/>
      <c r="H4396" s="4"/>
      <c r="I4396" s="95" t="str">
        <f>IF($C4396="", "", IF(IFERROR(INDEX(Ingredients!$C$11:$C$310, MATCH($C4396, Ingredients!$B$11:$B$310, 0)), "")="", "", IFERROR(INDEX(Ingredients!$C$11:$C$310, MATCH($C4396, Ingredients!$B$11:$B$310, 0)), "")))</f>
        <v/>
      </c>
      <c r="J4396" s="73" t="str">
        <f>IF($B4396="", "", IF(IFERROR(INDEX(Meals!$C$11:$C$260, MATCH($B4396, Meals!$B$11:$B$260, 0)), "")="", "", IFERROR(INDEX(Meals!$C$11:$C$260, MATCH($B4396, Meals!$B$11:$B$260, 0)), "")))</f>
        <v/>
      </c>
      <c r="K4396" s="4"/>
      <c r="L4396" s="72" t="str">
        <f t="shared" si="1027"/>
        <v/>
      </c>
      <c r="M4396" s="73" t="str">
        <f t="shared" si="1028"/>
        <v/>
      </c>
      <c r="N4396" s="4"/>
      <c r="O4396" s="78" t="str">
        <f t="shared" si="1029"/>
        <v/>
      </c>
      <c r="P4396" s="79" t="str">
        <f t="shared" si="1030"/>
        <v/>
      </c>
      <c r="Q4396" s="4"/>
      <c r="R4396" s="90" t="str">
        <f t="shared" si="1031"/>
        <v/>
      </c>
      <c r="S4396" s="4"/>
      <c r="Y4396" s="18" t="str">
        <f t="shared" si="1032"/>
        <v/>
      </c>
      <c r="AA4396" s="18" t="str">
        <f t="shared" si="1023"/>
        <v/>
      </c>
      <c r="AB4396" s="18" t="str">
        <f t="shared" si="1024"/>
        <v/>
      </c>
      <c r="AC4396" s="18" t="str">
        <f t="shared" si="1033"/>
        <v/>
      </c>
      <c r="AD4396" s="18" t="str">
        <f t="shared" si="1033"/>
        <v/>
      </c>
      <c r="AE4396" s="18" t="str">
        <f t="shared" si="1034"/>
        <v/>
      </c>
      <c r="AG4396" s="95" t="str">
        <f>IF($C4396="", "", IF(IFERROR(INDEX(Ingredients!C$11:C$310, MATCH($C4396, Ingredients!$B$11:$B$310, 0)), "")="", "", IFERROR(INDEX(Ingredients!C$11:C$310, MATCH($C4396, Ingredients!$B$11:$B$310, 0)), "")))</f>
        <v/>
      </c>
      <c r="AH4396" s="105" t="str">
        <f>IF($C4396="", "", IF(IFERROR(INDEX(Ingredients!D$11:D$310, MATCH($C4396, Ingredients!$B$11:$B$310, 0)), "")="", "", IFERROR(INDEX(Ingredients!D$11:D$310, MATCH($C4396, Ingredients!$B$11:$B$310, 0)), "")))</f>
        <v/>
      </c>
      <c r="AI4396" s="106" t="str">
        <f>IF($C4396="", "", IF(IFERROR(INDEX(Ingredients!E$11:E$310, MATCH($C4396, Ingredients!$B$11:$B$310, 0)), "")="", "", IFERROR(INDEX(Ingredients!E$11:E$310, MATCH($C4396, Ingredients!$B$11:$B$310, 0)), "")))</f>
        <v/>
      </c>
      <c r="AJ4396" s="108" t="str">
        <f>IF($C4396="", "", IF(IFERROR(INDEX(Ingredients!F$11:F$310, MATCH($C4396, Ingredients!$B$11:$B$310, 0)), "")="", "", IFERROR(INDEX(Ingredients!F$11:F$310, MATCH($C4396, Ingredients!$B$11:$B$310, 0)), "")))</f>
        <v/>
      </c>
      <c r="AK4396" s="106" t="str">
        <f>IF($C4396="", "", IF(IFERROR(INDEX(Ingredients!G$11:G$310, MATCH($C4396, Ingredients!$B$11:$B$310, 0)), "")="", "", IFERROR(INDEX(Ingredients!G$11:G$310, MATCH($C4396, Ingredients!$B$11:$B$310, 0)), "")))</f>
        <v/>
      </c>
      <c r="AL4396" s="79" t="str">
        <f>IF($C4396="", "", IF(IFERROR(INDEX(Ingredients!H$11:H$310, MATCH($C4396, Ingredients!$B$11:$B$310, 0)), "")="", "", IFERROR(INDEX(Ingredients!H$11:H$310, MATCH($C4396, Ingredients!$B$11:$B$310, 0)), "")))</f>
        <v/>
      </c>
      <c r="AN4396" s="83" t="str">
        <f t="shared" si="1025"/>
        <v/>
      </c>
      <c r="AP4396" s="114" t="str">
        <f t="shared" si="1035"/>
        <v/>
      </c>
      <c r="AR4396" s="117" t="str">
        <f>IF($C4396="", "", IF(IFERROR(INDEX(Ingredients!$AI$11:$AI$310, MATCH($C4396, Ingredients!$B$11:$B$310, 0)), "")="", "", IFERROR(INDEX(Ingredients!$AI$11:$AI$310, MATCH($C4396, Ingredients!$B$11:$B$310, 0)), "")))</f>
        <v/>
      </c>
      <c r="AT4396" s="120" t="str">
        <f t="shared" si="1036"/>
        <v/>
      </c>
      <c r="AV4396" s="90" t="str">
        <f t="shared" si="1026"/>
        <v/>
      </c>
      <c r="AX4396" s="90" t="str">
        <f>IF($AV4396="", "", COUNTIF($AV$11:$AV$5010, "&lt;"&amp;$AV4396)+1+COUNTIF($AV$11:$AV4396, $AV4396)-1)</f>
        <v/>
      </c>
      <c r="AZ4396" s="111" t="str">
        <f>IF($B4396="", "", SUMIF('Shopping List'!$AV$11:$AV$25, $B4396, 'Shopping List'!$BN$11:$BN$25))</f>
        <v/>
      </c>
      <c r="BB4396" s="117" t="str">
        <f t="shared" si="1037"/>
        <v/>
      </c>
    </row>
    <row r="4397" spans="1:54" x14ac:dyDescent="0.25">
      <c r="A4397" s="4"/>
      <c r="B4397" s="37"/>
      <c r="C4397" s="124"/>
      <c r="D4397" s="39"/>
      <c r="E4397" s="125"/>
      <c r="F4397" s="48"/>
      <c r="G4397" s="4"/>
      <c r="H4397" s="4"/>
      <c r="I4397" s="95" t="str">
        <f>IF($C4397="", "", IF(IFERROR(INDEX(Ingredients!$C$11:$C$310, MATCH($C4397, Ingredients!$B$11:$B$310, 0)), "")="", "", IFERROR(INDEX(Ingredients!$C$11:$C$310, MATCH($C4397, Ingredients!$B$11:$B$310, 0)), "")))</f>
        <v/>
      </c>
      <c r="J4397" s="73" t="str">
        <f>IF($B4397="", "", IF(IFERROR(INDEX(Meals!$C$11:$C$260, MATCH($B4397, Meals!$B$11:$B$260, 0)), "")="", "", IFERROR(INDEX(Meals!$C$11:$C$260, MATCH($B4397, Meals!$B$11:$B$260, 0)), "")))</f>
        <v/>
      </c>
      <c r="K4397" s="4"/>
      <c r="L4397" s="72" t="str">
        <f t="shared" si="1027"/>
        <v/>
      </c>
      <c r="M4397" s="73" t="str">
        <f t="shared" si="1028"/>
        <v/>
      </c>
      <c r="N4397" s="4"/>
      <c r="O4397" s="78" t="str">
        <f t="shared" si="1029"/>
        <v/>
      </c>
      <c r="P4397" s="79" t="str">
        <f t="shared" si="1030"/>
        <v/>
      </c>
      <c r="Q4397" s="4"/>
      <c r="R4397" s="90" t="str">
        <f t="shared" si="1031"/>
        <v/>
      </c>
      <c r="S4397" s="4"/>
      <c r="Y4397" s="18" t="str">
        <f t="shared" si="1032"/>
        <v/>
      </c>
      <c r="AA4397" s="18" t="str">
        <f t="shared" si="1023"/>
        <v/>
      </c>
      <c r="AB4397" s="18" t="str">
        <f t="shared" si="1024"/>
        <v/>
      </c>
      <c r="AC4397" s="18" t="str">
        <f t="shared" si="1033"/>
        <v/>
      </c>
      <c r="AD4397" s="18" t="str">
        <f t="shared" si="1033"/>
        <v/>
      </c>
      <c r="AE4397" s="18" t="str">
        <f t="shared" si="1034"/>
        <v/>
      </c>
      <c r="AG4397" s="95" t="str">
        <f>IF($C4397="", "", IF(IFERROR(INDEX(Ingredients!C$11:C$310, MATCH($C4397, Ingredients!$B$11:$B$310, 0)), "")="", "", IFERROR(INDEX(Ingredients!C$11:C$310, MATCH($C4397, Ingredients!$B$11:$B$310, 0)), "")))</f>
        <v/>
      </c>
      <c r="AH4397" s="105" t="str">
        <f>IF($C4397="", "", IF(IFERROR(INDEX(Ingredients!D$11:D$310, MATCH($C4397, Ingredients!$B$11:$B$310, 0)), "")="", "", IFERROR(INDEX(Ingredients!D$11:D$310, MATCH($C4397, Ingredients!$B$11:$B$310, 0)), "")))</f>
        <v/>
      </c>
      <c r="AI4397" s="106" t="str">
        <f>IF($C4397="", "", IF(IFERROR(INDEX(Ingredients!E$11:E$310, MATCH($C4397, Ingredients!$B$11:$B$310, 0)), "")="", "", IFERROR(INDEX(Ingredients!E$11:E$310, MATCH($C4397, Ingredients!$B$11:$B$310, 0)), "")))</f>
        <v/>
      </c>
      <c r="AJ4397" s="108" t="str">
        <f>IF($C4397="", "", IF(IFERROR(INDEX(Ingredients!F$11:F$310, MATCH($C4397, Ingredients!$B$11:$B$310, 0)), "")="", "", IFERROR(INDEX(Ingredients!F$11:F$310, MATCH($C4397, Ingredients!$B$11:$B$310, 0)), "")))</f>
        <v/>
      </c>
      <c r="AK4397" s="106" t="str">
        <f>IF($C4397="", "", IF(IFERROR(INDEX(Ingredients!G$11:G$310, MATCH($C4397, Ingredients!$B$11:$B$310, 0)), "")="", "", IFERROR(INDEX(Ingredients!G$11:G$310, MATCH($C4397, Ingredients!$B$11:$B$310, 0)), "")))</f>
        <v/>
      </c>
      <c r="AL4397" s="79" t="str">
        <f>IF($C4397="", "", IF(IFERROR(INDEX(Ingredients!H$11:H$310, MATCH($C4397, Ingredients!$B$11:$B$310, 0)), "")="", "", IFERROR(INDEX(Ingredients!H$11:H$310, MATCH($C4397, Ingredients!$B$11:$B$310, 0)), "")))</f>
        <v/>
      </c>
      <c r="AN4397" s="83" t="str">
        <f t="shared" si="1025"/>
        <v/>
      </c>
      <c r="AP4397" s="114" t="str">
        <f t="shared" si="1035"/>
        <v/>
      </c>
      <c r="AR4397" s="117" t="str">
        <f>IF($C4397="", "", IF(IFERROR(INDEX(Ingredients!$AI$11:$AI$310, MATCH($C4397, Ingredients!$B$11:$B$310, 0)), "")="", "", IFERROR(INDEX(Ingredients!$AI$11:$AI$310, MATCH($C4397, Ingredients!$B$11:$B$310, 0)), "")))</f>
        <v/>
      </c>
      <c r="AT4397" s="120" t="str">
        <f t="shared" si="1036"/>
        <v/>
      </c>
      <c r="AV4397" s="90" t="str">
        <f t="shared" si="1026"/>
        <v/>
      </c>
      <c r="AX4397" s="90" t="str">
        <f>IF($AV4397="", "", COUNTIF($AV$11:$AV$5010, "&lt;"&amp;$AV4397)+1+COUNTIF($AV$11:$AV4397, $AV4397)-1)</f>
        <v/>
      </c>
      <c r="AZ4397" s="111" t="str">
        <f>IF($B4397="", "", SUMIF('Shopping List'!$AV$11:$AV$25, $B4397, 'Shopping List'!$BN$11:$BN$25))</f>
        <v/>
      </c>
      <c r="BB4397" s="117" t="str">
        <f t="shared" si="1037"/>
        <v/>
      </c>
    </row>
    <row r="4398" spans="1:54" x14ac:dyDescent="0.25">
      <c r="A4398" s="4"/>
      <c r="B4398" s="37"/>
      <c r="C4398" s="124"/>
      <c r="D4398" s="39"/>
      <c r="E4398" s="125"/>
      <c r="F4398" s="48"/>
      <c r="G4398" s="4"/>
      <c r="H4398" s="4"/>
      <c r="I4398" s="95" t="str">
        <f>IF($C4398="", "", IF(IFERROR(INDEX(Ingredients!$C$11:$C$310, MATCH($C4398, Ingredients!$B$11:$B$310, 0)), "")="", "", IFERROR(INDEX(Ingredients!$C$11:$C$310, MATCH($C4398, Ingredients!$B$11:$B$310, 0)), "")))</f>
        <v/>
      </c>
      <c r="J4398" s="73" t="str">
        <f>IF($B4398="", "", IF(IFERROR(INDEX(Meals!$C$11:$C$260, MATCH($B4398, Meals!$B$11:$B$260, 0)), "")="", "", IFERROR(INDEX(Meals!$C$11:$C$260, MATCH($B4398, Meals!$B$11:$B$260, 0)), "")))</f>
        <v/>
      </c>
      <c r="K4398" s="4"/>
      <c r="L4398" s="72" t="str">
        <f t="shared" si="1027"/>
        <v/>
      </c>
      <c r="M4398" s="73" t="str">
        <f t="shared" si="1028"/>
        <v/>
      </c>
      <c r="N4398" s="4"/>
      <c r="O4398" s="78" t="str">
        <f t="shared" si="1029"/>
        <v/>
      </c>
      <c r="P4398" s="79" t="str">
        <f t="shared" si="1030"/>
        <v/>
      </c>
      <c r="Q4398" s="4"/>
      <c r="R4398" s="90" t="str">
        <f t="shared" si="1031"/>
        <v/>
      </c>
      <c r="S4398" s="4"/>
      <c r="Y4398" s="18" t="str">
        <f t="shared" si="1032"/>
        <v/>
      </c>
      <c r="AA4398" s="18" t="str">
        <f t="shared" si="1023"/>
        <v/>
      </c>
      <c r="AB4398" s="18" t="str">
        <f t="shared" si="1024"/>
        <v/>
      </c>
      <c r="AC4398" s="18" t="str">
        <f t="shared" si="1033"/>
        <v/>
      </c>
      <c r="AD4398" s="18" t="str">
        <f t="shared" si="1033"/>
        <v/>
      </c>
      <c r="AE4398" s="18" t="str">
        <f t="shared" si="1034"/>
        <v/>
      </c>
      <c r="AG4398" s="95" t="str">
        <f>IF($C4398="", "", IF(IFERROR(INDEX(Ingredients!C$11:C$310, MATCH($C4398, Ingredients!$B$11:$B$310, 0)), "")="", "", IFERROR(INDEX(Ingredients!C$11:C$310, MATCH($C4398, Ingredients!$B$11:$B$310, 0)), "")))</f>
        <v/>
      </c>
      <c r="AH4398" s="105" t="str">
        <f>IF($C4398="", "", IF(IFERROR(INDEX(Ingredients!D$11:D$310, MATCH($C4398, Ingredients!$B$11:$B$310, 0)), "")="", "", IFERROR(INDEX(Ingredients!D$11:D$310, MATCH($C4398, Ingredients!$B$11:$B$310, 0)), "")))</f>
        <v/>
      </c>
      <c r="AI4398" s="106" t="str">
        <f>IF($C4398="", "", IF(IFERROR(INDEX(Ingredients!E$11:E$310, MATCH($C4398, Ingredients!$B$11:$B$310, 0)), "")="", "", IFERROR(INDEX(Ingredients!E$11:E$310, MATCH($C4398, Ingredients!$B$11:$B$310, 0)), "")))</f>
        <v/>
      </c>
      <c r="AJ4398" s="108" t="str">
        <f>IF($C4398="", "", IF(IFERROR(INDEX(Ingredients!F$11:F$310, MATCH($C4398, Ingredients!$B$11:$B$310, 0)), "")="", "", IFERROR(INDEX(Ingredients!F$11:F$310, MATCH($C4398, Ingredients!$B$11:$B$310, 0)), "")))</f>
        <v/>
      </c>
      <c r="AK4398" s="106" t="str">
        <f>IF($C4398="", "", IF(IFERROR(INDEX(Ingredients!G$11:G$310, MATCH($C4398, Ingredients!$B$11:$B$310, 0)), "")="", "", IFERROR(INDEX(Ingredients!G$11:G$310, MATCH($C4398, Ingredients!$B$11:$B$310, 0)), "")))</f>
        <v/>
      </c>
      <c r="AL4398" s="79" t="str">
        <f>IF($C4398="", "", IF(IFERROR(INDEX(Ingredients!H$11:H$310, MATCH($C4398, Ingredients!$B$11:$B$310, 0)), "")="", "", IFERROR(INDEX(Ingredients!H$11:H$310, MATCH($C4398, Ingredients!$B$11:$B$310, 0)), "")))</f>
        <v/>
      </c>
      <c r="AN4398" s="83" t="str">
        <f t="shared" si="1025"/>
        <v/>
      </c>
      <c r="AP4398" s="114" t="str">
        <f t="shared" si="1035"/>
        <v/>
      </c>
      <c r="AR4398" s="117" t="str">
        <f>IF($C4398="", "", IF(IFERROR(INDEX(Ingredients!$AI$11:$AI$310, MATCH($C4398, Ingredients!$B$11:$B$310, 0)), "")="", "", IFERROR(INDEX(Ingredients!$AI$11:$AI$310, MATCH($C4398, Ingredients!$B$11:$B$310, 0)), "")))</f>
        <v/>
      </c>
      <c r="AT4398" s="120" t="str">
        <f t="shared" si="1036"/>
        <v/>
      </c>
      <c r="AV4398" s="90" t="str">
        <f t="shared" si="1026"/>
        <v/>
      </c>
      <c r="AX4398" s="90" t="str">
        <f>IF($AV4398="", "", COUNTIF($AV$11:$AV$5010, "&lt;"&amp;$AV4398)+1+COUNTIF($AV$11:$AV4398, $AV4398)-1)</f>
        <v/>
      </c>
      <c r="AZ4398" s="111" t="str">
        <f>IF($B4398="", "", SUMIF('Shopping List'!$AV$11:$AV$25, $B4398, 'Shopping List'!$BN$11:$BN$25))</f>
        <v/>
      </c>
      <c r="BB4398" s="117" t="str">
        <f t="shared" si="1037"/>
        <v/>
      </c>
    </row>
    <row r="4399" spans="1:54" x14ac:dyDescent="0.25">
      <c r="A4399" s="4"/>
      <c r="B4399" s="37"/>
      <c r="C4399" s="124"/>
      <c r="D4399" s="39"/>
      <c r="E4399" s="125"/>
      <c r="F4399" s="48"/>
      <c r="G4399" s="4"/>
      <c r="H4399" s="4"/>
      <c r="I4399" s="95" t="str">
        <f>IF($C4399="", "", IF(IFERROR(INDEX(Ingredients!$C$11:$C$310, MATCH($C4399, Ingredients!$B$11:$B$310, 0)), "")="", "", IFERROR(INDEX(Ingredients!$C$11:$C$310, MATCH($C4399, Ingredients!$B$11:$B$310, 0)), "")))</f>
        <v/>
      </c>
      <c r="J4399" s="73" t="str">
        <f>IF($B4399="", "", IF(IFERROR(INDEX(Meals!$C$11:$C$260, MATCH($B4399, Meals!$B$11:$B$260, 0)), "")="", "", IFERROR(INDEX(Meals!$C$11:$C$260, MATCH($B4399, Meals!$B$11:$B$260, 0)), "")))</f>
        <v/>
      </c>
      <c r="K4399" s="4"/>
      <c r="L4399" s="72" t="str">
        <f t="shared" si="1027"/>
        <v/>
      </c>
      <c r="M4399" s="73" t="str">
        <f t="shared" si="1028"/>
        <v/>
      </c>
      <c r="N4399" s="4"/>
      <c r="O4399" s="78" t="str">
        <f t="shared" si="1029"/>
        <v/>
      </c>
      <c r="P4399" s="79" t="str">
        <f t="shared" si="1030"/>
        <v/>
      </c>
      <c r="Q4399" s="4"/>
      <c r="R4399" s="90" t="str">
        <f t="shared" si="1031"/>
        <v/>
      </c>
      <c r="S4399" s="4"/>
      <c r="Y4399" s="18" t="str">
        <f t="shared" si="1032"/>
        <v/>
      </c>
      <c r="AA4399" s="18" t="str">
        <f t="shared" si="1023"/>
        <v/>
      </c>
      <c r="AB4399" s="18" t="str">
        <f t="shared" si="1024"/>
        <v/>
      </c>
      <c r="AC4399" s="18" t="str">
        <f t="shared" si="1033"/>
        <v/>
      </c>
      <c r="AD4399" s="18" t="str">
        <f t="shared" si="1033"/>
        <v/>
      </c>
      <c r="AE4399" s="18" t="str">
        <f t="shared" si="1034"/>
        <v/>
      </c>
      <c r="AG4399" s="95" t="str">
        <f>IF($C4399="", "", IF(IFERROR(INDEX(Ingredients!C$11:C$310, MATCH($C4399, Ingredients!$B$11:$B$310, 0)), "")="", "", IFERROR(INDEX(Ingredients!C$11:C$310, MATCH($C4399, Ingredients!$B$11:$B$310, 0)), "")))</f>
        <v/>
      </c>
      <c r="AH4399" s="105" t="str">
        <f>IF($C4399="", "", IF(IFERROR(INDEX(Ingredients!D$11:D$310, MATCH($C4399, Ingredients!$B$11:$B$310, 0)), "")="", "", IFERROR(INDEX(Ingredients!D$11:D$310, MATCH($C4399, Ingredients!$B$11:$B$310, 0)), "")))</f>
        <v/>
      </c>
      <c r="AI4399" s="106" t="str">
        <f>IF($C4399="", "", IF(IFERROR(INDEX(Ingredients!E$11:E$310, MATCH($C4399, Ingredients!$B$11:$B$310, 0)), "")="", "", IFERROR(INDEX(Ingredients!E$11:E$310, MATCH($C4399, Ingredients!$B$11:$B$310, 0)), "")))</f>
        <v/>
      </c>
      <c r="AJ4399" s="108" t="str">
        <f>IF($C4399="", "", IF(IFERROR(INDEX(Ingredients!F$11:F$310, MATCH($C4399, Ingredients!$B$11:$B$310, 0)), "")="", "", IFERROR(INDEX(Ingredients!F$11:F$310, MATCH($C4399, Ingredients!$B$11:$B$310, 0)), "")))</f>
        <v/>
      </c>
      <c r="AK4399" s="106" t="str">
        <f>IF($C4399="", "", IF(IFERROR(INDEX(Ingredients!G$11:G$310, MATCH($C4399, Ingredients!$B$11:$B$310, 0)), "")="", "", IFERROR(INDEX(Ingredients!G$11:G$310, MATCH($C4399, Ingredients!$B$11:$B$310, 0)), "")))</f>
        <v/>
      </c>
      <c r="AL4399" s="79" t="str">
        <f>IF($C4399="", "", IF(IFERROR(INDEX(Ingredients!H$11:H$310, MATCH($C4399, Ingredients!$B$11:$B$310, 0)), "")="", "", IFERROR(INDEX(Ingredients!H$11:H$310, MATCH($C4399, Ingredients!$B$11:$B$310, 0)), "")))</f>
        <v/>
      </c>
      <c r="AN4399" s="83" t="str">
        <f t="shared" si="1025"/>
        <v/>
      </c>
      <c r="AP4399" s="114" t="str">
        <f t="shared" si="1035"/>
        <v/>
      </c>
      <c r="AR4399" s="117" t="str">
        <f>IF($C4399="", "", IF(IFERROR(INDEX(Ingredients!$AI$11:$AI$310, MATCH($C4399, Ingredients!$B$11:$B$310, 0)), "")="", "", IFERROR(INDEX(Ingredients!$AI$11:$AI$310, MATCH($C4399, Ingredients!$B$11:$B$310, 0)), "")))</f>
        <v/>
      </c>
      <c r="AT4399" s="120" t="str">
        <f t="shared" si="1036"/>
        <v/>
      </c>
      <c r="AV4399" s="90" t="str">
        <f t="shared" si="1026"/>
        <v/>
      </c>
      <c r="AX4399" s="90" t="str">
        <f>IF($AV4399="", "", COUNTIF($AV$11:$AV$5010, "&lt;"&amp;$AV4399)+1+COUNTIF($AV$11:$AV4399, $AV4399)-1)</f>
        <v/>
      </c>
      <c r="AZ4399" s="111" t="str">
        <f>IF($B4399="", "", SUMIF('Shopping List'!$AV$11:$AV$25, $B4399, 'Shopping List'!$BN$11:$BN$25))</f>
        <v/>
      </c>
      <c r="BB4399" s="117" t="str">
        <f t="shared" si="1037"/>
        <v/>
      </c>
    </row>
    <row r="4400" spans="1:54" x14ac:dyDescent="0.25">
      <c r="A4400" s="4"/>
      <c r="B4400" s="37"/>
      <c r="C4400" s="124"/>
      <c r="D4400" s="39"/>
      <c r="E4400" s="125"/>
      <c r="F4400" s="48"/>
      <c r="G4400" s="4"/>
      <c r="H4400" s="4"/>
      <c r="I4400" s="95" t="str">
        <f>IF($C4400="", "", IF(IFERROR(INDEX(Ingredients!$C$11:$C$310, MATCH($C4400, Ingredients!$B$11:$B$310, 0)), "")="", "", IFERROR(INDEX(Ingredients!$C$11:$C$310, MATCH($C4400, Ingredients!$B$11:$B$310, 0)), "")))</f>
        <v/>
      </c>
      <c r="J4400" s="73" t="str">
        <f>IF($B4400="", "", IF(IFERROR(INDEX(Meals!$C$11:$C$260, MATCH($B4400, Meals!$B$11:$B$260, 0)), "")="", "", IFERROR(INDEX(Meals!$C$11:$C$260, MATCH($B4400, Meals!$B$11:$B$260, 0)), "")))</f>
        <v/>
      </c>
      <c r="K4400" s="4"/>
      <c r="L4400" s="72" t="str">
        <f t="shared" si="1027"/>
        <v/>
      </c>
      <c r="M4400" s="73" t="str">
        <f t="shared" si="1028"/>
        <v/>
      </c>
      <c r="N4400" s="4"/>
      <c r="O4400" s="78" t="str">
        <f t="shared" si="1029"/>
        <v/>
      </c>
      <c r="P4400" s="79" t="str">
        <f t="shared" si="1030"/>
        <v/>
      </c>
      <c r="Q4400" s="4"/>
      <c r="R4400" s="90" t="str">
        <f t="shared" si="1031"/>
        <v/>
      </c>
      <c r="S4400" s="4"/>
      <c r="Y4400" s="18" t="str">
        <f t="shared" si="1032"/>
        <v/>
      </c>
      <c r="AA4400" s="18" t="str">
        <f t="shared" si="1023"/>
        <v/>
      </c>
      <c r="AB4400" s="18" t="str">
        <f t="shared" si="1024"/>
        <v/>
      </c>
      <c r="AC4400" s="18" t="str">
        <f t="shared" si="1033"/>
        <v/>
      </c>
      <c r="AD4400" s="18" t="str">
        <f t="shared" si="1033"/>
        <v/>
      </c>
      <c r="AE4400" s="18" t="str">
        <f t="shared" si="1034"/>
        <v/>
      </c>
      <c r="AG4400" s="95" t="str">
        <f>IF($C4400="", "", IF(IFERROR(INDEX(Ingredients!C$11:C$310, MATCH($C4400, Ingredients!$B$11:$B$310, 0)), "")="", "", IFERROR(INDEX(Ingredients!C$11:C$310, MATCH($C4400, Ingredients!$B$11:$B$310, 0)), "")))</f>
        <v/>
      </c>
      <c r="AH4400" s="105" t="str">
        <f>IF($C4400="", "", IF(IFERROR(INDEX(Ingredients!D$11:D$310, MATCH($C4400, Ingredients!$B$11:$B$310, 0)), "")="", "", IFERROR(INDEX(Ingredients!D$11:D$310, MATCH($C4400, Ingredients!$B$11:$B$310, 0)), "")))</f>
        <v/>
      </c>
      <c r="AI4400" s="106" t="str">
        <f>IF($C4400="", "", IF(IFERROR(INDEX(Ingredients!E$11:E$310, MATCH($C4400, Ingredients!$B$11:$B$310, 0)), "")="", "", IFERROR(INDEX(Ingredients!E$11:E$310, MATCH($C4400, Ingredients!$B$11:$B$310, 0)), "")))</f>
        <v/>
      </c>
      <c r="AJ4400" s="108" t="str">
        <f>IF($C4400="", "", IF(IFERROR(INDEX(Ingredients!F$11:F$310, MATCH($C4400, Ingredients!$B$11:$B$310, 0)), "")="", "", IFERROR(INDEX(Ingredients!F$11:F$310, MATCH($C4400, Ingredients!$B$11:$B$310, 0)), "")))</f>
        <v/>
      </c>
      <c r="AK4400" s="106" t="str">
        <f>IF($C4400="", "", IF(IFERROR(INDEX(Ingredients!G$11:G$310, MATCH($C4400, Ingredients!$B$11:$B$310, 0)), "")="", "", IFERROR(INDEX(Ingredients!G$11:G$310, MATCH($C4400, Ingredients!$B$11:$B$310, 0)), "")))</f>
        <v/>
      </c>
      <c r="AL4400" s="79" t="str">
        <f>IF($C4400="", "", IF(IFERROR(INDEX(Ingredients!H$11:H$310, MATCH($C4400, Ingredients!$B$11:$B$310, 0)), "")="", "", IFERROR(INDEX(Ingredients!H$11:H$310, MATCH($C4400, Ingredients!$B$11:$B$310, 0)), "")))</f>
        <v/>
      </c>
      <c r="AN4400" s="83" t="str">
        <f t="shared" si="1025"/>
        <v/>
      </c>
      <c r="AP4400" s="114" t="str">
        <f t="shared" si="1035"/>
        <v/>
      </c>
      <c r="AR4400" s="117" t="str">
        <f>IF($C4400="", "", IF(IFERROR(INDEX(Ingredients!$AI$11:$AI$310, MATCH($C4400, Ingredients!$B$11:$B$310, 0)), "")="", "", IFERROR(INDEX(Ingredients!$AI$11:$AI$310, MATCH($C4400, Ingredients!$B$11:$B$310, 0)), "")))</f>
        <v/>
      </c>
      <c r="AT4400" s="120" t="str">
        <f t="shared" si="1036"/>
        <v/>
      </c>
      <c r="AV4400" s="90" t="str">
        <f t="shared" si="1026"/>
        <v/>
      </c>
      <c r="AX4400" s="90" t="str">
        <f>IF($AV4400="", "", COUNTIF($AV$11:$AV$5010, "&lt;"&amp;$AV4400)+1+COUNTIF($AV$11:$AV4400, $AV4400)-1)</f>
        <v/>
      </c>
      <c r="AZ4400" s="111" t="str">
        <f>IF($B4400="", "", SUMIF('Shopping List'!$AV$11:$AV$25, $B4400, 'Shopping List'!$BN$11:$BN$25))</f>
        <v/>
      </c>
      <c r="BB4400" s="117" t="str">
        <f t="shared" si="1037"/>
        <v/>
      </c>
    </row>
    <row r="4401" spans="1:54" x14ac:dyDescent="0.25">
      <c r="A4401" s="4"/>
      <c r="B4401" s="37"/>
      <c r="C4401" s="124"/>
      <c r="D4401" s="39"/>
      <c r="E4401" s="125"/>
      <c r="F4401" s="48"/>
      <c r="G4401" s="4"/>
      <c r="H4401" s="4"/>
      <c r="I4401" s="95" t="str">
        <f>IF($C4401="", "", IF(IFERROR(INDEX(Ingredients!$C$11:$C$310, MATCH($C4401, Ingredients!$B$11:$B$310, 0)), "")="", "", IFERROR(INDEX(Ingredients!$C$11:$C$310, MATCH($C4401, Ingredients!$B$11:$B$310, 0)), "")))</f>
        <v/>
      </c>
      <c r="J4401" s="73" t="str">
        <f>IF($B4401="", "", IF(IFERROR(INDEX(Meals!$C$11:$C$260, MATCH($B4401, Meals!$B$11:$B$260, 0)), "")="", "", IFERROR(INDEX(Meals!$C$11:$C$260, MATCH($B4401, Meals!$B$11:$B$260, 0)), "")))</f>
        <v/>
      </c>
      <c r="K4401" s="4"/>
      <c r="L4401" s="72" t="str">
        <f t="shared" si="1027"/>
        <v/>
      </c>
      <c r="M4401" s="73" t="str">
        <f t="shared" si="1028"/>
        <v/>
      </c>
      <c r="N4401" s="4"/>
      <c r="O4401" s="78" t="str">
        <f t="shared" si="1029"/>
        <v/>
      </c>
      <c r="P4401" s="79" t="str">
        <f t="shared" si="1030"/>
        <v/>
      </c>
      <c r="Q4401" s="4"/>
      <c r="R4401" s="90" t="str">
        <f t="shared" si="1031"/>
        <v/>
      </c>
      <c r="S4401" s="4"/>
      <c r="Y4401" s="18" t="str">
        <f t="shared" si="1032"/>
        <v/>
      </c>
      <c r="AA4401" s="18" t="str">
        <f t="shared" si="1023"/>
        <v/>
      </c>
      <c r="AB4401" s="18" t="str">
        <f t="shared" si="1024"/>
        <v/>
      </c>
      <c r="AC4401" s="18" t="str">
        <f t="shared" si="1033"/>
        <v/>
      </c>
      <c r="AD4401" s="18" t="str">
        <f t="shared" si="1033"/>
        <v/>
      </c>
      <c r="AE4401" s="18" t="str">
        <f t="shared" si="1034"/>
        <v/>
      </c>
      <c r="AG4401" s="95" t="str">
        <f>IF($C4401="", "", IF(IFERROR(INDEX(Ingredients!C$11:C$310, MATCH($C4401, Ingredients!$B$11:$B$310, 0)), "")="", "", IFERROR(INDEX(Ingredients!C$11:C$310, MATCH($C4401, Ingredients!$B$11:$B$310, 0)), "")))</f>
        <v/>
      </c>
      <c r="AH4401" s="105" t="str">
        <f>IF($C4401="", "", IF(IFERROR(INDEX(Ingredients!D$11:D$310, MATCH($C4401, Ingredients!$B$11:$B$310, 0)), "")="", "", IFERROR(INDEX(Ingredients!D$11:D$310, MATCH($C4401, Ingredients!$B$11:$B$310, 0)), "")))</f>
        <v/>
      </c>
      <c r="AI4401" s="106" t="str">
        <f>IF($C4401="", "", IF(IFERROR(INDEX(Ingredients!E$11:E$310, MATCH($C4401, Ingredients!$B$11:$B$310, 0)), "")="", "", IFERROR(INDEX(Ingredients!E$11:E$310, MATCH($C4401, Ingredients!$B$11:$B$310, 0)), "")))</f>
        <v/>
      </c>
      <c r="AJ4401" s="108" t="str">
        <f>IF($C4401="", "", IF(IFERROR(INDEX(Ingredients!F$11:F$310, MATCH($C4401, Ingredients!$B$11:$B$310, 0)), "")="", "", IFERROR(INDEX(Ingredients!F$11:F$310, MATCH($C4401, Ingredients!$B$11:$B$310, 0)), "")))</f>
        <v/>
      </c>
      <c r="AK4401" s="106" t="str">
        <f>IF($C4401="", "", IF(IFERROR(INDEX(Ingredients!G$11:G$310, MATCH($C4401, Ingredients!$B$11:$B$310, 0)), "")="", "", IFERROR(INDEX(Ingredients!G$11:G$310, MATCH($C4401, Ingredients!$B$11:$B$310, 0)), "")))</f>
        <v/>
      </c>
      <c r="AL4401" s="79" t="str">
        <f>IF($C4401="", "", IF(IFERROR(INDEX(Ingredients!H$11:H$310, MATCH($C4401, Ingredients!$B$11:$B$310, 0)), "")="", "", IFERROR(INDEX(Ingredients!H$11:H$310, MATCH($C4401, Ingredients!$B$11:$B$310, 0)), "")))</f>
        <v/>
      </c>
      <c r="AN4401" s="83" t="str">
        <f t="shared" si="1025"/>
        <v/>
      </c>
      <c r="AP4401" s="114" t="str">
        <f t="shared" si="1035"/>
        <v/>
      </c>
      <c r="AR4401" s="117" t="str">
        <f>IF($C4401="", "", IF(IFERROR(INDEX(Ingredients!$AI$11:$AI$310, MATCH($C4401, Ingredients!$B$11:$B$310, 0)), "")="", "", IFERROR(INDEX(Ingredients!$AI$11:$AI$310, MATCH($C4401, Ingredients!$B$11:$B$310, 0)), "")))</f>
        <v/>
      </c>
      <c r="AT4401" s="120" t="str">
        <f t="shared" si="1036"/>
        <v/>
      </c>
      <c r="AV4401" s="90" t="str">
        <f t="shared" si="1026"/>
        <v/>
      </c>
      <c r="AX4401" s="90" t="str">
        <f>IF($AV4401="", "", COUNTIF($AV$11:$AV$5010, "&lt;"&amp;$AV4401)+1+COUNTIF($AV$11:$AV4401, $AV4401)-1)</f>
        <v/>
      </c>
      <c r="AZ4401" s="111" t="str">
        <f>IF($B4401="", "", SUMIF('Shopping List'!$AV$11:$AV$25, $B4401, 'Shopping List'!$BN$11:$BN$25))</f>
        <v/>
      </c>
      <c r="BB4401" s="117" t="str">
        <f t="shared" si="1037"/>
        <v/>
      </c>
    </row>
    <row r="4402" spans="1:54" x14ac:dyDescent="0.25">
      <c r="A4402" s="4"/>
      <c r="B4402" s="37"/>
      <c r="C4402" s="124"/>
      <c r="D4402" s="39"/>
      <c r="E4402" s="125"/>
      <c r="F4402" s="48"/>
      <c r="G4402" s="4"/>
      <c r="H4402" s="4"/>
      <c r="I4402" s="95" t="str">
        <f>IF($C4402="", "", IF(IFERROR(INDEX(Ingredients!$C$11:$C$310, MATCH($C4402, Ingredients!$B$11:$B$310, 0)), "")="", "", IFERROR(INDEX(Ingredients!$C$11:$C$310, MATCH($C4402, Ingredients!$B$11:$B$310, 0)), "")))</f>
        <v/>
      </c>
      <c r="J4402" s="73" t="str">
        <f>IF($B4402="", "", IF(IFERROR(INDEX(Meals!$C$11:$C$260, MATCH($B4402, Meals!$B$11:$B$260, 0)), "")="", "", IFERROR(INDEX(Meals!$C$11:$C$260, MATCH($B4402, Meals!$B$11:$B$260, 0)), "")))</f>
        <v/>
      </c>
      <c r="K4402" s="4"/>
      <c r="L4402" s="72" t="str">
        <f t="shared" si="1027"/>
        <v/>
      </c>
      <c r="M4402" s="73" t="str">
        <f t="shared" si="1028"/>
        <v/>
      </c>
      <c r="N4402" s="4"/>
      <c r="O4402" s="78" t="str">
        <f t="shared" si="1029"/>
        <v/>
      </c>
      <c r="P4402" s="79" t="str">
        <f t="shared" si="1030"/>
        <v/>
      </c>
      <c r="Q4402" s="4"/>
      <c r="R4402" s="90" t="str">
        <f t="shared" si="1031"/>
        <v/>
      </c>
      <c r="S4402" s="4"/>
      <c r="Y4402" s="18" t="str">
        <f t="shared" si="1032"/>
        <v/>
      </c>
      <c r="AA4402" s="18" t="str">
        <f t="shared" si="1023"/>
        <v/>
      </c>
      <c r="AB4402" s="18" t="str">
        <f t="shared" si="1024"/>
        <v/>
      </c>
      <c r="AC4402" s="18" t="str">
        <f t="shared" si="1033"/>
        <v/>
      </c>
      <c r="AD4402" s="18" t="str">
        <f t="shared" si="1033"/>
        <v/>
      </c>
      <c r="AE4402" s="18" t="str">
        <f t="shared" si="1034"/>
        <v/>
      </c>
      <c r="AG4402" s="95" t="str">
        <f>IF($C4402="", "", IF(IFERROR(INDEX(Ingredients!C$11:C$310, MATCH($C4402, Ingredients!$B$11:$B$310, 0)), "")="", "", IFERROR(INDEX(Ingredients!C$11:C$310, MATCH($C4402, Ingredients!$B$11:$B$310, 0)), "")))</f>
        <v/>
      </c>
      <c r="AH4402" s="105" t="str">
        <f>IF($C4402="", "", IF(IFERROR(INDEX(Ingredients!D$11:D$310, MATCH($C4402, Ingredients!$B$11:$B$310, 0)), "")="", "", IFERROR(INDEX(Ingredients!D$11:D$310, MATCH($C4402, Ingredients!$B$11:$B$310, 0)), "")))</f>
        <v/>
      </c>
      <c r="AI4402" s="106" t="str">
        <f>IF($C4402="", "", IF(IFERROR(INDEX(Ingredients!E$11:E$310, MATCH($C4402, Ingredients!$B$11:$B$310, 0)), "")="", "", IFERROR(INDEX(Ingredients!E$11:E$310, MATCH($C4402, Ingredients!$B$11:$B$310, 0)), "")))</f>
        <v/>
      </c>
      <c r="AJ4402" s="108" t="str">
        <f>IF($C4402="", "", IF(IFERROR(INDEX(Ingredients!F$11:F$310, MATCH($C4402, Ingredients!$B$11:$B$310, 0)), "")="", "", IFERROR(INDEX(Ingredients!F$11:F$310, MATCH($C4402, Ingredients!$B$11:$B$310, 0)), "")))</f>
        <v/>
      </c>
      <c r="AK4402" s="106" t="str">
        <f>IF($C4402="", "", IF(IFERROR(INDEX(Ingredients!G$11:G$310, MATCH($C4402, Ingredients!$B$11:$B$310, 0)), "")="", "", IFERROR(INDEX(Ingredients!G$11:G$310, MATCH($C4402, Ingredients!$B$11:$B$310, 0)), "")))</f>
        <v/>
      </c>
      <c r="AL4402" s="79" t="str">
        <f>IF($C4402="", "", IF(IFERROR(INDEX(Ingredients!H$11:H$310, MATCH($C4402, Ingredients!$B$11:$B$310, 0)), "")="", "", IFERROR(INDEX(Ingredients!H$11:H$310, MATCH($C4402, Ingredients!$B$11:$B$310, 0)), "")))</f>
        <v/>
      </c>
      <c r="AN4402" s="83" t="str">
        <f t="shared" si="1025"/>
        <v/>
      </c>
      <c r="AP4402" s="114" t="str">
        <f t="shared" si="1035"/>
        <v/>
      </c>
      <c r="AR4402" s="117" t="str">
        <f>IF($C4402="", "", IF(IFERROR(INDEX(Ingredients!$AI$11:$AI$310, MATCH($C4402, Ingredients!$B$11:$B$310, 0)), "")="", "", IFERROR(INDEX(Ingredients!$AI$11:$AI$310, MATCH($C4402, Ingredients!$B$11:$B$310, 0)), "")))</f>
        <v/>
      </c>
      <c r="AT4402" s="120" t="str">
        <f t="shared" si="1036"/>
        <v/>
      </c>
      <c r="AV4402" s="90" t="str">
        <f t="shared" si="1026"/>
        <v/>
      </c>
      <c r="AX4402" s="90" t="str">
        <f>IF($AV4402="", "", COUNTIF($AV$11:$AV$5010, "&lt;"&amp;$AV4402)+1+COUNTIF($AV$11:$AV4402, $AV4402)-1)</f>
        <v/>
      </c>
      <c r="AZ4402" s="111" t="str">
        <f>IF($B4402="", "", SUMIF('Shopping List'!$AV$11:$AV$25, $B4402, 'Shopping List'!$BN$11:$BN$25))</f>
        <v/>
      </c>
      <c r="BB4402" s="117" t="str">
        <f t="shared" si="1037"/>
        <v/>
      </c>
    </row>
    <row r="4403" spans="1:54" x14ac:dyDescent="0.25">
      <c r="A4403" s="4"/>
      <c r="B4403" s="37"/>
      <c r="C4403" s="124"/>
      <c r="D4403" s="39"/>
      <c r="E4403" s="125"/>
      <c r="F4403" s="48"/>
      <c r="G4403" s="4"/>
      <c r="H4403" s="4"/>
      <c r="I4403" s="95" t="str">
        <f>IF($C4403="", "", IF(IFERROR(INDEX(Ingredients!$C$11:$C$310, MATCH($C4403, Ingredients!$B$11:$B$310, 0)), "")="", "", IFERROR(INDEX(Ingredients!$C$11:$C$310, MATCH($C4403, Ingredients!$B$11:$B$310, 0)), "")))</f>
        <v/>
      </c>
      <c r="J4403" s="73" t="str">
        <f>IF($B4403="", "", IF(IFERROR(INDEX(Meals!$C$11:$C$260, MATCH($B4403, Meals!$B$11:$B$260, 0)), "")="", "", IFERROR(INDEX(Meals!$C$11:$C$260, MATCH($B4403, Meals!$B$11:$B$260, 0)), "")))</f>
        <v/>
      </c>
      <c r="K4403" s="4"/>
      <c r="L4403" s="72" t="str">
        <f t="shared" si="1027"/>
        <v/>
      </c>
      <c r="M4403" s="73" t="str">
        <f t="shared" si="1028"/>
        <v/>
      </c>
      <c r="N4403" s="4"/>
      <c r="O4403" s="78" t="str">
        <f t="shared" si="1029"/>
        <v/>
      </c>
      <c r="P4403" s="79" t="str">
        <f t="shared" si="1030"/>
        <v/>
      </c>
      <c r="Q4403" s="4"/>
      <c r="R4403" s="90" t="str">
        <f t="shared" si="1031"/>
        <v/>
      </c>
      <c r="S4403" s="4"/>
      <c r="Y4403" s="18" t="str">
        <f t="shared" si="1032"/>
        <v/>
      </c>
      <c r="AA4403" s="18" t="str">
        <f t="shared" si="1023"/>
        <v/>
      </c>
      <c r="AB4403" s="18" t="str">
        <f t="shared" si="1024"/>
        <v/>
      </c>
      <c r="AC4403" s="18" t="str">
        <f t="shared" si="1033"/>
        <v/>
      </c>
      <c r="AD4403" s="18" t="str">
        <f t="shared" si="1033"/>
        <v/>
      </c>
      <c r="AE4403" s="18" t="str">
        <f t="shared" si="1034"/>
        <v/>
      </c>
      <c r="AG4403" s="95" t="str">
        <f>IF($C4403="", "", IF(IFERROR(INDEX(Ingredients!C$11:C$310, MATCH($C4403, Ingredients!$B$11:$B$310, 0)), "")="", "", IFERROR(INDEX(Ingredients!C$11:C$310, MATCH($C4403, Ingredients!$B$11:$B$310, 0)), "")))</f>
        <v/>
      </c>
      <c r="AH4403" s="105" t="str">
        <f>IF($C4403="", "", IF(IFERROR(INDEX(Ingredients!D$11:D$310, MATCH($C4403, Ingredients!$B$11:$B$310, 0)), "")="", "", IFERROR(INDEX(Ingredients!D$11:D$310, MATCH($C4403, Ingredients!$B$11:$B$310, 0)), "")))</f>
        <v/>
      </c>
      <c r="AI4403" s="106" t="str">
        <f>IF($C4403="", "", IF(IFERROR(INDEX(Ingredients!E$11:E$310, MATCH($C4403, Ingredients!$B$11:$B$310, 0)), "")="", "", IFERROR(INDEX(Ingredients!E$11:E$310, MATCH($C4403, Ingredients!$B$11:$B$310, 0)), "")))</f>
        <v/>
      </c>
      <c r="AJ4403" s="108" t="str">
        <f>IF($C4403="", "", IF(IFERROR(INDEX(Ingredients!F$11:F$310, MATCH($C4403, Ingredients!$B$11:$B$310, 0)), "")="", "", IFERROR(INDEX(Ingredients!F$11:F$310, MATCH($C4403, Ingredients!$B$11:$B$310, 0)), "")))</f>
        <v/>
      </c>
      <c r="AK4403" s="106" t="str">
        <f>IF($C4403="", "", IF(IFERROR(INDEX(Ingredients!G$11:G$310, MATCH($C4403, Ingredients!$B$11:$B$310, 0)), "")="", "", IFERROR(INDEX(Ingredients!G$11:G$310, MATCH($C4403, Ingredients!$B$11:$B$310, 0)), "")))</f>
        <v/>
      </c>
      <c r="AL4403" s="79" t="str">
        <f>IF($C4403="", "", IF(IFERROR(INDEX(Ingredients!H$11:H$310, MATCH($C4403, Ingredients!$B$11:$B$310, 0)), "")="", "", IFERROR(INDEX(Ingredients!H$11:H$310, MATCH($C4403, Ingredients!$B$11:$B$310, 0)), "")))</f>
        <v/>
      </c>
      <c r="AN4403" s="83" t="str">
        <f t="shared" si="1025"/>
        <v/>
      </c>
      <c r="AP4403" s="114" t="str">
        <f t="shared" si="1035"/>
        <v/>
      </c>
      <c r="AR4403" s="117" t="str">
        <f>IF($C4403="", "", IF(IFERROR(INDEX(Ingredients!$AI$11:$AI$310, MATCH($C4403, Ingredients!$B$11:$B$310, 0)), "")="", "", IFERROR(INDEX(Ingredients!$AI$11:$AI$310, MATCH($C4403, Ingredients!$B$11:$B$310, 0)), "")))</f>
        <v/>
      </c>
      <c r="AT4403" s="120" t="str">
        <f t="shared" si="1036"/>
        <v/>
      </c>
      <c r="AV4403" s="90" t="str">
        <f t="shared" si="1026"/>
        <v/>
      </c>
      <c r="AX4403" s="90" t="str">
        <f>IF($AV4403="", "", COUNTIF($AV$11:$AV$5010, "&lt;"&amp;$AV4403)+1+COUNTIF($AV$11:$AV4403, $AV4403)-1)</f>
        <v/>
      </c>
      <c r="AZ4403" s="111" t="str">
        <f>IF($B4403="", "", SUMIF('Shopping List'!$AV$11:$AV$25, $B4403, 'Shopping List'!$BN$11:$BN$25))</f>
        <v/>
      </c>
      <c r="BB4403" s="117" t="str">
        <f t="shared" si="1037"/>
        <v/>
      </c>
    </row>
    <row r="4404" spans="1:54" x14ac:dyDescent="0.25">
      <c r="A4404" s="4"/>
      <c r="B4404" s="37"/>
      <c r="C4404" s="124"/>
      <c r="D4404" s="39"/>
      <c r="E4404" s="125"/>
      <c r="F4404" s="48"/>
      <c r="G4404" s="4"/>
      <c r="H4404" s="4"/>
      <c r="I4404" s="95" t="str">
        <f>IF($C4404="", "", IF(IFERROR(INDEX(Ingredients!$C$11:$C$310, MATCH($C4404, Ingredients!$B$11:$B$310, 0)), "")="", "", IFERROR(INDEX(Ingredients!$C$11:$C$310, MATCH($C4404, Ingredients!$B$11:$B$310, 0)), "")))</f>
        <v/>
      </c>
      <c r="J4404" s="73" t="str">
        <f>IF($B4404="", "", IF(IFERROR(INDEX(Meals!$C$11:$C$260, MATCH($B4404, Meals!$B$11:$B$260, 0)), "")="", "", IFERROR(INDEX(Meals!$C$11:$C$260, MATCH($B4404, Meals!$B$11:$B$260, 0)), "")))</f>
        <v/>
      </c>
      <c r="K4404" s="4"/>
      <c r="L4404" s="72" t="str">
        <f t="shared" si="1027"/>
        <v/>
      </c>
      <c r="M4404" s="73" t="str">
        <f t="shared" si="1028"/>
        <v/>
      </c>
      <c r="N4404" s="4"/>
      <c r="O4404" s="78" t="str">
        <f t="shared" si="1029"/>
        <v/>
      </c>
      <c r="P4404" s="79" t="str">
        <f t="shared" si="1030"/>
        <v/>
      </c>
      <c r="Q4404" s="4"/>
      <c r="R4404" s="90" t="str">
        <f t="shared" si="1031"/>
        <v/>
      </c>
      <c r="S4404" s="4"/>
      <c r="Y4404" s="18" t="str">
        <f t="shared" si="1032"/>
        <v/>
      </c>
      <c r="AA4404" s="18" t="str">
        <f t="shared" si="1023"/>
        <v/>
      </c>
      <c r="AB4404" s="18" t="str">
        <f t="shared" si="1024"/>
        <v/>
      </c>
      <c r="AC4404" s="18" t="str">
        <f t="shared" si="1033"/>
        <v/>
      </c>
      <c r="AD4404" s="18" t="str">
        <f t="shared" si="1033"/>
        <v/>
      </c>
      <c r="AE4404" s="18" t="str">
        <f t="shared" si="1034"/>
        <v/>
      </c>
      <c r="AG4404" s="95" t="str">
        <f>IF($C4404="", "", IF(IFERROR(INDEX(Ingredients!C$11:C$310, MATCH($C4404, Ingredients!$B$11:$B$310, 0)), "")="", "", IFERROR(INDEX(Ingredients!C$11:C$310, MATCH($C4404, Ingredients!$B$11:$B$310, 0)), "")))</f>
        <v/>
      </c>
      <c r="AH4404" s="105" t="str">
        <f>IF($C4404="", "", IF(IFERROR(INDEX(Ingredients!D$11:D$310, MATCH($C4404, Ingredients!$B$11:$B$310, 0)), "")="", "", IFERROR(INDEX(Ingredients!D$11:D$310, MATCH($C4404, Ingredients!$B$11:$B$310, 0)), "")))</f>
        <v/>
      </c>
      <c r="AI4404" s="106" t="str">
        <f>IF($C4404="", "", IF(IFERROR(INDEX(Ingredients!E$11:E$310, MATCH($C4404, Ingredients!$B$11:$B$310, 0)), "")="", "", IFERROR(INDEX(Ingredients!E$11:E$310, MATCH($C4404, Ingredients!$B$11:$B$310, 0)), "")))</f>
        <v/>
      </c>
      <c r="AJ4404" s="108" t="str">
        <f>IF($C4404="", "", IF(IFERROR(INDEX(Ingredients!F$11:F$310, MATCH($C4404, Ingredients!$B$11:$B$310, 0)), "")="", "", IFERROR(INDEX(Ingredients!F$11:F$310, MATCH($C4404, Ingredients!$B$11:$B$310, 0)), "")))</f>
        <v/>
      </c>
      <c r="AK4404" s="106" t="str">
        <f>IF($C4404="", "", IF(IFERROR(INDEX(Ingredients!G$11:G$310, MATCH($C4404, Ingredients!$B$11:$B$310, 0)), "")="", "", IFERROR(INDEX(Ingredients!G$11:G$310, MATCH($C4404, Ingredients!$B$11:$B$310, 0)), "")))</f>
        <v/>
      </c>
      <c r="AL4404" s="79" t="str">
        <f>IF($C4404="", "", IF(IFERROR(INDEX(Ingredients!H$11:H$310, MATCH($C4404, Ingredients!$B$11:$B$310, 0)), "")="", "", IFERROR(INDEX(Ingredients!H$11:H$310, MATCH($C4404, Ingredients!$B$11:$B$310, 0)), "")))</f>
        <v/>
      </c>
      <c r="AN4404" s="83" t="str">
        <f t="shared" si="1025"/>
        <v/>
      </c>
      <c r="AP4404" s="114" t="str">
        <f t="shared" si="1035"/>
        <v/>
      </c>
      <c r="AR4404" s="117" t="str">
        <f>IF($C4404="", "", IF(IFERROR(INDEX(Ingredients!$AI$11:$AI$310, MATCH($C4404, Ingredients!$B$11:$B$310, 0)), "")="", "", IFERROR(INDEX(Ingredients!$AI$11:$AI$310, MATCH($C4404, Ingredients!$B$11:$B$310, 0)), "")))</f>
        <v/>
      </c>
      <c r="AT4404" s="120" t="str">
        <f t="shared" si="1036"/>
        <v/>
      </c>
      <c r="AV4404" s="90" t="str">
        <f t="shared" si="1026"/>
        <v/>
      </c>
      <c r="AX4404" s="90" t="str">
        <f>IF($AV4404="", "", COUNTIF($AV$11:$AV$5010, "&lt;"&amp;$AV4404)+1+COUNTIF($AV$11:$AV4404, $AV4404)-1)</f>
        <v/>
      </c>
      <c r="AZ4404" s="111" t="str">
        <f>IF($B4404="", "", SUMIF('Shopping List'!$AV$11:$AV$25, $B4404, 'Shopping List'!$BN$11:$BN$25))</f>
        <v/>
      </c>
      <c r="BB4404" s="117" t="str">
        <f t="shared" si="1037"/>
        <v/>
      </c>
    </row>
    <row r="4405" spans="1:54" x14ac:dyDescent="0.25">
      <c r="A4405" s="4"/>
      <c r="B4405" s="37"/>
      <c r="C4405" s="124"/>
      <c r="D4405" s="39"/>
      <c r="E4405" s="125"/>
      <c r="F4405" s="48"/>
      <c r="G4405" s="4"/>
      <c r="H4405" s="4"/>
      <c r="I4405" s="95" t="str">
        <f>IF($C4405="", "", IF(IFERROR(INDEX(Ingredients!$C$11:$C$310, MATCH($C4405, Ingredients!$B$11:$B$310, 0)), "")="", "", IFERROR(INDEX(Ingredients!$C$11:$C$310, MATCH($C4405, Ingredients!$B$11:$B$310, 0)), "")))</f>
        <v/>
      </c>
      <c r="J4405" s="73" t="str">
        <f>IF($B4405="", "", IF(IFERROR(INDEX(Meals!$C$11:$C$260, MATCH($B4405, Meals!$B$11:$B$260, 0)), "")="", "", IFERROR(INDEX(Meals!$C$11:$C$260, MATCH($B4405, Meals!$B$11:$B$260, 0)), "")))</f>
        <v/>
      </c>
      <c r="K4405" s="4"/>
      <c r="L4405" s="72" t="str">
        <f t="shared" si="1027"/>
        <v/>
      </c>
      <c r="M4405" s="73" t="str">
        <f t="shared" si="1028"/>
        <v/>
      </c>
      <c r="N4405" s="4"/>
      <c r="O4405" s="78" t="str">
        <f t="shared" si="1029"/>
        <v/>
      </c>
      <c r="P4405" s="79" t="str">
        <f t="shared" si="1030"/>
        <v/>
      </c>
      <c r="Q4405" s="4"/>
      <c r="R4405" s="90" t="str">
        <f t="shared" si="1031"/>
        <v/>
      </c>
      <c r="S4405" s="4"/>
      <c r="Y4405" s="18" t="str">
        <f t="shared" si="1032"/>
        <v/>
      </c>
      <c r="AA4405" s="18" t="str">
        <f t="shared" si="1023"/>
        <v/>
      </c>
      <c r="AB4405" s="18" t="str">
        <f t="shared" si="1024"/>
        <v/>
      </c>
      <c r="AC4405" s="18" t="str">
        <f t="shared" si="1033"/>
        <v/>
      </c>
      <c r="AD4405" s="18" t="str">
        <f t="shared" si="1033"/>
        <v/>
      </c>
      <c r="AE4405" s="18" t="str">
        <f t="shared" si="1034"/>
        <v/>
      </c>
      <c r="AG4405" s="95" t="str">
        <f>IF($C4405="", "", IF(IFERROR(INDEX(Ingredients!C$11:C$310, MATCH($C4405, Ingredients!$B$11:$B$310, 0)), "")="", "", IFERROR(INDEX(Ingredients!C$11:C$310, MATCH($C4405, Ingredients!$B$11:$B$310, 0)), "")))</f>
        <v/>
      </c>
      <c r="AH4405" s="105" t="str">
        <f>IF($C4405="", "", IF(IFERROR(INDEX(Ingredients!D$11:D$310, MATCH($C4405, Ingredients!$B$11:$B$310, 0)), "")="", "", IFERROR(INDEX(Ingredients!D$11:D$310, MATCH($C4405, Ingredients!$B$11:$B$310, 0)), "")))</f>
        <v/>
      </c>
      <c r="AI4405" s="106" t="str">
        <f>IF($C4405="", "", IF(IFERROR(INDEX(Ingredients!E$11:E$310, MATCH($C4405, Ingredients!$B$11:$B$310, 0)), "")="", "", IFERROR(INDEX(Ingredients!E$11:E$310, MATCH($C4405, Ingredients!$B$11:$B$310, 0)), "")))</f>
        <v/>
      </c>
      <c r="AJ4405" s="108" t="str">
        <f>IF($C4405="", "", IF(IFERROR(INDEX(Ingredients!F$11:F$310, MATCH($C4405, Ingredients!$B$11:$B$310, 0)), "")="", "", IFERROR(INDEX(Ingredients!F$11:F$310, MATCH($C4405, Ingredients!$B$11:$B$310, 0)), "")))</f>
        <v/>
      </c>
      <c r="AK4405" s="106" t="str">
        <f>IF($C4405="", "", IF(IFERROR(INDEX(Ingredients!G$11:G$310, MATCH($C4405, Ingredients!$B$11:$B$310, 0)), "")="", "", IFERROR(INDEX(Ingredients!G$11:G$310, MATCH($C4405, Ingredients!$B$11:$B$310, 0)), "")))</f>
        <v/>
      </c>
      <c r="AL4405" s="79" t="str">
        <f>IF($C4405="", "", IF(IFERROR(INDEX(Ingredients!H$11:H$310, MATCH($C4405, Ingredients!$B$11:$B$310, 0)), "")="", "", IFERROR(INDEX(Ingredients!H$11:H$310, MATCH($C4405, Ingredients!$B$11:$B$310, 0)), "")))</f>
        <v/>
      </c>
      <c r="AN4405" s="83" t="str">
        <f t="shared" si="1025"/>
        <v/>
      </c>
      <c r="AP4405" s="114" t="str">
        <f t="shared" si="1035"/>
        <v/>
      </c>
      <c r="AR4405" s="117" t="str">
        <f>IF($C4405="", "", IF(IFERROR(INDEX(Ingredients!$AI$11:$AI$310, MATCH($C4405, Ingredients!$B$11:$B$310, 0)), "")="", "", IFERROR(INDEX(Ingredients!$AI$11:$AI$310, MATCH($C4405, Ingredients!$B$11:$B$310, 0)), "")))</f>
        <v/>
      </c>
      <c r="AT4405" s="120" t="str">
        <f t="shared" si="1036"/>
        <v/>
      </c>
      <c r="AV4405" s="90" t="str">
        <f t="shared" si="1026"/>
        <v/>
      </c>
      <c r="AX4405" s="90" t="str">
        <f>IF($AV4405="", "", COUNTIF($AV$11:$AV$5010, "&lt;"&amp;$AV4405)+1+COUNTIF($AV$11:$AV4405, $AV4405)-1)</f>
        <v/>
      </c>
      <c r="AZ4405" s="111" t="str">
        <f>IF($B4405="", "", SUMIF('Shopping List'!$AV$11:$AV$25, $B4405, 'Shopping List'!$BN$11:$BN$25))</f>
        <v/>
      </c>
      <c r="BB4405" s="117" t="str">
        <f t="shared" si="1037"/>
        <v/>
      </c>
    </row>
    <row r="4406" spans="1:54" x14ac:dyDescent="0.25">
      <c r="A4406" s="4"/>
      <c r="B4406" s="37"/>
      <c r="C4406" s="124"/>
      <c r="D4406" s="39"/>
      <c r="E4406" s="125"/>
      <c r="F4406" s="48"/>
      <c r="G4406" s="4"/>
      <c r="H4406" s="4"/>
      <c r="I4406" s="95" t="str">
        <f>IF($C4406="", "", IF(IFERROR(INDEX(Ingredients!$C$11:$C$310, MATCH($C4406, Ingredients!$B$11:$B$310, 0)), "")="", "", IFERROR(INDEX(Ingredients!$C$11:$C$310, MATCH($C4406, Ingredients!$B$11:$B$310, 0)), "")))</f>
        <v/>
      </c>
      <c r="J4406" s="73" t="str">
        <f>IF($B4406="", "", IF(IFERROR(INDEX(Meals!$C$11:$C$260, MATCH($B4406, Meals!$B$11:$B$260, 0)), "")="", "", IFERROR(INDEX(Meals!$C$11:$C$260, MATCH($B4406, Meals!$B$11:$B$260, 0)), "")))</f>
        <v/>
      </c>
      <c r="K4406" s="4"/>
      <c r="L4406" s="72" t="str">
        <f t="shared" si="1027"/>
        <v/>
      </c>
      <c r="M4406" s="73" t="str">
        <f t="shared" si="1028"/>
        <v/>
      </c>
      <c r="N4406" s="4"/>
      <c r="O4406" s="78" t="str">
        <f t="shared" si="1029"/>
        <v/>
      </c>
      <c r="P4406" s="79" t="str">
        <f t="shared" si="1030"/>
        <v/>
      </c>
      <c r="Q4406" s="4"/>
      <c r="R4406" s="90" t="str">
        <f t="shared" si="1031"/>
        <v/>
      </c>
      <c r="S4406" s="4"/>
      <c r="Y4406" s="18" t="str">
        <f t="shared" si="1032"/>
        <v/>
      </c>
      <c r="AA4406" s="18" t="str">
        <f t="shared" si="1023"/>
        <v/>
      </c>
      <c r="AB4406" s="18" t="str">
        <f t="shared" si="1024"/>
        <v/>
      </c>
      <c r="AC4406" s="18" t="str">
        <f t="shared" si="1033"/>
        <v/>
      </c>
      <c r="AD4406" s="18" t="str">
        <f t="shared" si="1033"/>
        <v/>
      </c>
      <c r="AE4406" s="18" t="str">
        <f t="shared" si="1034"/>
        <v/>
      </c>
      <c r="AG4406" s="95" t="str">
        <f>IF($C4406="", "", IF(IFERROR(INDEX(Ingredients!C$11:C$310, MATCH($C4406, Ingredients!$B$11:$B$310, 0)), "")="", "", IFERROR(INDEX(Ingredients!C$11:C$310, MATCH($C4406, Ingredients!$B$11:$B$310, 0)), "")))</f>
        <v/>
      </c>
      <c r="AH4406" s="105" t="str">
        <f>IF($C4406="", "", IF(IFERROR(INDEX(Ingredients!D$11:D$310, MATCH($C4406, Ingredients!$B$11:$B$310, 0)), "")="", "", IFERROR(INDEX(Ingredients!D$11:D$310, MATCH($C4406, Ingredients!$B$11:$B$310, 0)), "")))</f>
        <v/>
      </c>
      <c r="AI4406" s="106" t="str">
        <f>IF($C4406="", "", IF(IFERROR(INDEX(Ingredients!E$11:E$310, MATCH($C4406, Ingredients!$B$11:$B$310, 0)), "")="", "", IFERROR(INDEX(Ingredients!E$11:E$310, MATCH($C4406, Ingredients!$B$11:$B$310, 0)), "")))</f>
        <v/>
      </c>
      <c r="AJ4406" s="108" t="str">
        <f>IF($C4406="", "", IF(IFERROR(INDEX(Ingredients!F$11:F$310, MATCH($C4406, Ingredients!$B$11:$B$310, 0)), "")="", "", IFERROR(INDEX(Ingredients!F$11:F$310, MATCH($C4406, Ingredients!$B$11:$B$310, 0)), "")))</f>
        <v/>
      </c>
      <c r="AK4406" s="106" t="str">
        <f>IF($C4406="", "", IF(IFERROR(INDEX(Ingredients!G$11:G$310, MATCH($C4406, Ingredients!$B$11:$B$310, 0)), "")="", "", IFERROR(INDEX(Ingredients!G$11:G$310, MATCH($C4406, Ingredients!$B$11:$B$310, 0)), "")))</f>
        <v/>
      </c>
      <c r="AL4406" s="79" t="str">
        <f>IF($C4406="", "", IF(IFERROR(INDEX(Ingredients!H$11:H$310, MATCH($C4406, Ingredients!$B$11:$B$310, 0)), "")="", "", IFERROR(INDEX(Ingredients!H$11:H$310, MATCH($C4406, Ingredients!$B$11:$B$310, 0)), "")))</f>
        <v/>
      </c>
      <c r="AN4406" s="83" t="str">
        <f t="shared" si="1025"/>
        <v/>
      </c>
      <c r="AP4406" s="114" t="str">
        <f t="shared" si="1035"/>
        <v/>
      </c>
      <c r="AR4406" s="117" t="str">
        <f>IF($C4406="", "", IF(IFERROR(INDEX(Ingredients!$AI$11:$AI$310, MATCH($C4406, Ingredients!$B$11:$B$310, 0)), "")="", "", IFERROR(INDEX(Ingredients!$AI$11:$AI$310, MATCH($C4406, Ingredients!$B$11:$B$310, 0)), "")))</f>
        <v/>
      </c>
      <c r="AT4406" s="120" t="str">
        <f t="shared" si="1036"/>
        <v/>
      </c>
      <c r="AV4406" s="90" t="str">
        <f t="shared" si="1026"/>
        <v/>
      </c>
      <c r="AX4406" s="90" t="str">
        <f>IF($AV4406="", "", COUNTIF($AV$11:$AV$5010, "&lt;"&amp;$AV4406)+1+COUNTIF($AV$11:$AV4406, $AV4406)-1)</f>
        <v/>
      </c>
      <c r="AZ4406" s="111" t="str">
        <f>IF($B4406="", "", SUMIF('Shopping List'!$AV$11:$AV$25, $B4406, 'Shopping List'!$BN$11:$BN$25))</f>
        <v/>
      </c>
      <c r="BB4406" s="117" t="str">
        <f t="shared" si="1037"/>
        <v/>
      </c>
    </row>
    <row r="4407" spans="1:54" x14ac:dyDescent="0.25">
      <c r="A4407" s="4"/>
      <c r="B4407" s="37"/>
      <c r="C4407" s="124"/>
      <c r="D4407" s="39"/>
      <c r="E4407" s="125"/>
      <c r="F4407" s="48"/>
      <c r="G4407" s="4"/>
      <c r="H4407" s="4"/>
      <c r="I4407" s="95" t="str">
        <f>IF($C4407="", "", IF(IFERROR(INDEX(Ingredients!$C$11:$C$310, MATCH($C4407, Ingredients!$B$11:$B$310, 0)), "")="", "", IFERROR(INDEX(Ingredients!$C$11:$C$310, MATCH($C4407, Ingredients!$B$11:$B$310, 0)), "")))</f>
        <v/>
      </c>
      <c r="J4407" s="73" t="str">
        <f>IF($B4407="", "", IF(IFERROR(INDEX(Meals!$C$11:$C$260, MATCH($B4407, Meals!$B$11:$B$260, 0)), "")="", "", IFERROR(INDEX(Meals!$C$11:$C$260, MATCH($B4407, Meals!$B$11:$B$260, 0)), "")))</f>
        <v/>
      </c>
      <c r="K4407" s="4"/>
      <c r="L4407" s="72" t="str">
        <f t="shared" si="1027"/>
        <v/>
      </c>
      <c r="M4407" s="73" t="str">
        <f t="shared" si="1028"/>
        <v/>
      </c>
      <c r="N4407" s="4"/>
      <c r="O4407" s="78" t="str">
        <f t="shared" si="1029"/>
        <v/>
      </c>
      <c r="P4407" s="79" t="str">
        <f t="shared" si="1030"/>
        <v/>
      </c>
      <c r="Q4407" s="4"/>
      <c r="R4407" s="90" t="str">
        <f t="shared" si="1031"/>
        <v/>
      </c>
      <c r="S4407" s="4"/>
      <c r="Y4407" s="18" t="str">
        <f t="shared" si="1032"/>
        <v/>
      </c>
      <c r="AA4407" s="18" t="str">
        <f t="shared" si="1023"/>
        <v/>
      </c>
      <c r="AB4407" s="18" t="str">
        <f t="shared" si="1024"/>
        <v/>
      </c>
      <c r="AC4407" s="18" t="str">
        <f t="shared" si="1033"/>
        <v/>
      </c>
      <c r="AD4407" s="18" t="str">
        <f t="shared" si="1033"/>
        <v/>
      </c>
      <c r="AE4407" s="18" t="str">
        <f t="shared" si="1034"/>
        <v/>
      </c>
      <c r="AG4407" s="95" t="str">
        <f>IF($C4407="", "", IF(IFERROR(INDEX(Ingredients!C$11:C$310, MATCH($C4407, Ingredients!$B$11:$B$310, 0)), "")="", "", IFERROR(INDEX(Ingredients!C$11:C$310, MATCH($C4407, Ingredients!$B$11:$B$310, 0)), "")))</f>
        <v/>
      </c>
      <c r="AH4407" s="105" t="str">
        <f>IF($C4407="", "", IF(IFERROR(INDEX(Ingredients!D$11:D$310, MATCH($C4407, Ingredients!$B$11:$B$310, 0)), "")="", "", IFERROR(INDEX(Ingredients!D$11:D$310, MATCH($C4407, Ingredients!$B$11:$B$310, 0)), "")))</f>
        <v/>
      </c>
      <c r="AI4407" s="106" t="str">
        <f>IF($C4407="", "", IF(IFERROR(INDEX(Ingredients!E$11:E$310, MATCH($C4407, Ingredients!$B$11:$B$310, 0)), "")="", "", IFERROR(INDEX(Ingredients!E$11:E$310, MATCH($C4407, Ingredients!$B$11:$B$310, 0)), "")))</f>
        <v/>
      </c>
      <c r="AJ4407" s="108" t="str">
        <f>IF($C4407="", "", IF(IFERROR(INDEX(Ingredients!F$11:F$310, MATCH($C4407, Ingredients!$B$11:$B$310, 0)), "")="", "", IFERROR(INDEX(Ingredients!F$11:F$310, MATCH($C4407, Ingredients!$B$11:$B$310, 0)), "")))</f>
        <v/>
      </c>
      <c r="AK4407" s="106" t="str">
        <f>IF($C4407="", "", IF(IFERROR(INDEX(Ingredients!G$11:G$310, MATCH($C4407, Ingredients!$B$11:$B$310, 0)), "")="", "", IFERROR(INDEX(Ingredients!G$11:G$310, MATCH($C4407, Ingredients!$B$11:$B$310, 0)), "")))</f>
        <v/>
      </c>
      <c r="AL4407" s="79" t="str">
        <f>IF($C4407="", "", IF(IFERROR(INDEX(Ingredients!H$11:H$310, MATCH($C4407, Ingredients!$B$11:$B$310, 0)), "")="", "", IFERROR(INDEX(Ingredients!H$11:H$310, MATCH($C4407, Ingredients!$B$11:$B$310, 0)), "")))</f>
        <v/>
      </c>
      <c r="AN4407" s="83" t="str">
        <f t="shared" si="1025"/>
        <v/>
      </c>
      <c r="AP4407" s="114" t="str">
        <f t="shared" si="1035"/>
        <v/>
      </c>
      <c r="AR4407" s="117" t="str">
        <f>IF($C4407="", "", IF(IFERROR(INDEX(Ingredients!$AI$11:$AI$310, MATCH($C4407, Ingredients!$B$11:$B$310, 0)), "")="", "", IFERROR(INDEX(Ingredients!$AI$11:$AI$310, MATCH($C4407, Ingredients!$B$11:$B$310, 0)), "")))</f>
        <v/>
      </c>
      <c r="AT4407" s="120" t="str">
        <f t="shared" si="1036"/>
        <v/>
      </c>
      <c r="AV4407" s="90" t="str">
        <f t="shared" si="1026"/>
        <v/>
      </c>
      <c r="AX4407" s="90" t="str">
        <f>IF($AV4407="", "", COUNTIF($AV$11:$AV$5010, "&lt;"&amp;$AV4407)+1+COUNTIF($AV$11:$AV4407, $AV4407)-1)</f>
        <v/>
      </c>
      <c r="AZ4407" s="111" t="str">
        <f>IF($B4407="", "", SUMIF('Shopping List'!$AV$11:$AV$25, $B4407, 'Shopping List'!$BN$11:$BN$25))</f>
        <v/>
      </c>
      <c r="BB4407" s="117" t="str">
        <f t="shared" si="1037"/>
        <v/>
      </c>
    </row>
    <row r="4408" spans="1:54" x14ac:dyDescent="0.25">
      <c r="A4408" s="4"/>
      <c r="B4408" s="37"/>
      <c r="C4408" s="124"/>
      <c r="D4408" s="39"/>
      <c r="E4408" s="125"/>
      <c r="F4408" s="48"/>
      <c r="G4408" s="4"/>
      <c r="H4408" s="4"/>
      <c r="I4408" s="95" t="str">
        <f>IF($C4408="", "", IF(IFERROR(INDEX(Ingredients!$C$11:$C$310, MATCH($C4408, Ingredients!$B$11:$B$310, 0)), "")="", "", IFERROR(INDEX(Ingredients!$C$11:$C$310, MATCH($C4408, Ingredients!$B$11:$B$310, 0)), "")))</f>
        <v/>
      </c>
      <c r="J4408" s="73" t="str">
        <f>IF($B4408="", "", IF(IFERROR(INDEX(Meals!$C$11:$C$260, MATCH($B4408, Meals!$B$11:$B$260, 0)), "")="", "", IFERROR(INDEX(Meals!$C$11:$C$260, MATCH($B4408, Meals!$B$11:$B$260, 0)), "")))</f>
        <v/>
      </c>
      <c r="K4408" s="4"/>
      <c r="L4408" s="72" t="str">
        <f t="shared" si="1027"/>
        <v/>
      </c>
      <c r="M4408" s="73" t="str">
        <f t="shared" si="1028"/>
        <v/>
      </c>
      <c r="N4408" s="4"/>
      <c r="O4408" s="78" t="str">
        <f t="shared" si="1029"/>
        <v/>
      </c>
      <c r="P4408" s="79" t="str">
        <f t="shared" si="1030"/>
        <v/>
      </c>
      <c r="Q4408" s="4"/>
      <c r="R4408" s="90" t="str">
        <f t="shared" si="1031"/>
        <v/>
      </c>
      <c r="S4408" s="4"/>
      <c r="Y4408" s="18" t="str">
        <f t="shared" si="1032"/>
        <v/>
      </c>
      <c r="AA4408" s="18" t="str">
        <f t="shared" si="1023"/>
        <v/>
      </c>
      <c r="AB4408" s="18" t="str">
        <f t="shared" si="1024"/>
        <v/>
      </c>
      <c r="AC4408" s="18" t="str">
        <f t="shared" si="1033"/>
        <v/>
      </c>
      <c r="AD4408" s="18" t="str">
        <f t="shared" si="1033"/>
        <v/>
      </c>
      <c r="AE4408" s="18" t="str">
        <f t="shared" si="1034"/>
        <v/>
      </c>
      <c r="AG4408" s="95" t="str">
        <f>IF($C4408="", "", IF(IFERROR(INDEX(Ingredients!C$11:C$310, MATCH($C4408, Ingredients!$B$11:$B$310, 0)), "")="", "", IFERROR(INDEX(Ingredients!C$11:C$310, MATCH($C4408, Ingredients!$B$11:$B$310, 0)), "")))</f>
        <v/>
      </c>
      <c r="AH4408" s="105" t="str">
        <f>IF($C4408="", "", IF(IFERROR(INDEX(Ingredients!D$11:D$310, MATCH($C4408, Ingredients!$B$11:$B$310, 0)), "")="", "", IFERROR(INDEX(Ingredients!D$11:D$310, MATCH($C4408, Ingredients!$B$11:$B$310, 0)), "")))</f>
        <v/>
      </c>
      <c r="AI4408" s="106" t="str">
        <f>IF($C4408="", "", IF(IFERROR(INDEX(Ingredients!E$11:E$310, MATCH($C4408, Ingredients!$B$11:$B$310, 0)), "")="", "", IFERROR(INDEX(Ingredients!E$11:E$310, MATCH($C4408, Ingredients!$B$11:$B$310, 0)), "")))</f>
        <v/>
      </c>
      <c r="AJ4408" s="108" t="str">
        <f>IF($C4408="", "", IF(IFERROR(INDEX(Ingredients!F$11:F$310, MATCH($C4408, Ingredients!$B$11:$B$310, 0)), "")="", "", IFERROR(INDEX(Ingredients!F$11:F$310, MATCH($C4408, Ingredients!$B$11:$B$310, 0)), "")))</f>
        <v/>
      </c>
      <c r="AK4408" s="106" t="str">
        <f>IF($C4408="", "", IF(IFERROR(INDEX(Ingredients!G$11:G$310, MATCH($C4408, Ingredients!$B$11:$B$310, 0)), "")="", "", IFERROR(INDEX(Ingredients!G$11:G$310, MATCH($C4408, Ingredients!$B$11:$B$310, 0)), "")))</f>
        <v/>
      </c>
      <c r="AL4408" s="79" t="str">
        <f>IF($C4408="", "", IF(IFERROR(INDEX(Ingredients!H$11:H$310, MATCH($C4408, Ingredients!$B$11:$B$310, 0)), "")="", "", IFERROR(INDEX(Ingredients!H$11:H$310, MATCH($C4408, Ingredients!$B$11:$B$310, 0)), "")))</f>
        <v/>
      </c>
      <c r="AN4408" s="83" t="str">
        <f t="shared" si="1025"/>
        <v/>
      </c>
      <c r="AP4408" s="114" t="str">
        <f t="shared" si="1035"/>
        <v/>
      </c>
      <c r="AR4408" s="117" t="str">
        <f>IF($C4408="", "", IF(IFERROR(INDEX(Ingredients!$AI$11:$AI$310, MATCH($C4408, Ingredients!$B$11:$B$310, 0)), "")="", "", IFERROR(INDEX(Ingredients!$AI$11:$AI$310, MATCH($C4408, Ingredients!$B$11:$B$310, 0)), "")))</f>
        <v/>
      </c>
      <c r="AT4408" s="120" t="str">
        <f t="shared" si="1036"/>
        <v/>
      </c>
      <c r="AV4408" s="90" t="str">
        <f t="shared" si="1026"/>
        <v/>
      </c>
      <c r="AX4408" s="90" t="str">
        <f>IF($AV4408="", "", COUNTIF($AV$11:$AV$5010, "&lt;"&amp;$AV4408)+1+COUNTIF($AV$11:$AV4408, $AV4408)-1)</f>
        <v/>
      </c>
      <c r="AZ4408" s="111" t="str">
        <f>IF($B4408="", "", SUMIF('Shopping List'!$AV$11:$AV$25, $B4408, 'Shopping List'!$BN$11:$BN$25))</f>
        <v/>
      </c>
      <c r="BB4408" s="117" t="str">
        <f t="shared" si="1037"/>
        <v/>
      </c>
    </row>
    <row r="4409" spans="1:54" x14ac:dyDescent="0.25">
      <c r="A4409" s="4"/>
      <c r="B4409" s="37"/>
      <c r="C4409" s="124"/>
      <c r="D4409" s="39"/>
      <c r="E4409" s="125"/>
      <c r="F4409" s="48"/>
      <c r="G4409" s="4"/>
      <c r="H4409" s="4"/>
      <c r="I4409" s="95" t="str">
        <f>IF($C4409="", "", IF(IFERROR(INDEX(Ingredients!$C$11:$C$310, MATCH($C4409, Ingredients!$B$11:$B$310, 0)), "")="", "", IFERROR(INDEX(Ingredients!$C$11:$C$310, MATCH($C4409, Ingredients!$B$11:$B$310, 0)), "")))</f>
        <v/>
      </c>
      <c r="J4409" s="73" t="str">
        <f>IF($B4409="", "", IF(IFERROR(INDEX(Meals!$C$11:$C$260, MATCH($B4409, Meals!$B$11:$B$260, 0)), "")="", "", IFERROR(INDEX(Meals!$C$11:$C$260, MATCH($B4409, Meals!$B$11:$B$260, 0)), "")))</f>
        <v/>
      </c>
      <c r="K4409" s="4"/>
      <c r="L4409" s="72" t="str">
        <f t="shared" si="1027"/>
        <v/>
      </c>
      <c r="M4409" s="73" t="str">
        <f t="shared" si="1028"/>
        <v/>
      </c>
      <c r="N4409" s="4"/>
      <c r="O4409" s="78" t="str">
        <f t="shared" si="1029"/>
        <v/>
      </c>
      <c r="P4409" s="79" t="str">
        <f t="shared" si="1030"/>
        <v/>
      </c>
      <c r="Q4409" s="4"/>
      <c r="R4409" s="90" t="str">
        <f t="shared" si="1031"/>
        <v/>
      </c>
      <c r="S4409" s="4"/>
      <c r="Y4409" s="18" t="str">
        <f t="shared" si="1032"/>
        <v/>
      </c>
      <c r="AA4409" s="18" t="str">
        <f t="shared" si="1023"/>
        <v/>
      </c>
      <c r="AB4409" s="18" t="str">
        <f t="shared" si="1024"/>
        <v/>
      </c>
      <c r="AC4409" s="18" t="str">
        <f t="shared" si="1033"/>
        <v/>
      </c>
      <c r="AD4409" s="18" t="str">
        <f t="shared" si="1033"/>
        <v/>
      </c>
      <c r="AE4409" s="18" t="str">
        <f t="shared" si="1034"/>
        <v/>
      </c>
      <c r="AG4409" s="95" t="str">
        <f>IF($C4409="", "", IF(IFERROR(INDEX(Ingredients!C$11:C$310, MATCH($C4409, Ingredients!$B$11:$B$310, 0)), "")="", "", IFERROR(INDEX(Ingredients!C$11:C$310, MATCH($C4409, Ingredients!$B$11:$B$310, 0)), "")))</f>
        <v/>
      </c>
      <c r="AH4409" s="105" t="str">
        <f>IF($C4409="", "", IF(IFERROR(INDEX(Ingredients!D$11:D$310, MATCH($C4409, Ingredients!$B$11:$B$310, 0)), "")="", "", IFERROR(INDEX(Ingredients!D$11:D$310, MATCH($C4409, Ingredients!$B$11:$B$310, 0)), "")))</f>
        <v/>
      </c>
      <c r="AI4409" s="106" t="str">
        <f>IF($C4409="", "", IF(IFERROR(INDEX(Ingredients!E$11:E$310, MATCH($C4409, Ingredients!$B$11:$B$310, 0)), "")="", "", IFERROR(INDEX(Ingredients!E$11:E$310, MATCH($C4409, Ingredients!$B$11:$B$310, 0)), "")))</f>
        <v/>
      </c>
      <c r="AJ4409" s="108" t="str">
        <f>IF($C4409="", "", IF(IFERROR(INDEX(Ingredients!F$11:F$310, MATCH($C4409, Ingredients!$B$11:$B$310, 0)), "")="", "", IFERROR(INDEX(Ingredients!F$11:F$310, MATCH($C4409, Ingredients!$B$11:$B$310, 0)), "")))</f>
        <v/>
      </c>
      <c r="AK4409" s="106" t="str">
        <f>IF($C4409="", "", IF(IFERROR(INDEX(Ingredients!G$11:G$310, MATCH($C4409, Ingredients!$B$11:$B$310, 0)), "")="", "", IFERROR(INDEX(Ingredients!G$11:G$310, MATCH($C4409, Ingredients!$B$11:$B$310, 0)), "")))</f>
        <v/>
      </c>
      <c r="AL4409" s="79" t="str">
        <f>IF($C4409="", "", IF(IFERROR(INDEX(Ingredients!H$11:H$310, MATCH($C4409, Ingredients!$B$11:$B$310, 0)), "")="", "", IFERROR(INDEX(Ingredients!H$11:H$310, MATCH($C4409, Ingredients!$B$11:$B$310, 0)), "")))</f>
        <v/>
      </c>
      <c r="AN4409" s="83" t="str">
        <f t="shared" si="1025"/>
        <v/>
      </c>
      <c r="AP4409" s="114" t="str">
        <f t="shared" si="1035"/>
        <v/>
      </c>
      <c r="AR4409" s="117" t="str">
        <f>IF($C4409="", "", IF(IFERROR(INDEX(Ingredients!$AI$11:$AI$310, MATCH($C4409, Ingredients!$B$11:$B$310, 0)), "")="", "", IFERROR(INDEX(Ingredients!$AI$11:$AI$310, MATCH($C4409, Ingredients!$B$11:$B$310, 0)), "")))</f>
        <v/>
      </c>
      <c r="AT4409" s="120" t="str">
        <f t="shared" si="1036"/>
        <v/>
      </c>
      <c r="AV4409" s="90" t="str">
        <f t="shared" si="1026"/>
        <v/>
      </c>
      <c r="AX4409" s="90" t="str">
        <f>IF($AV4409="", "", COUNTIF($AV$11:$AV$5010, "&lt;"&amp;$AV4409)+1+COUNTIF($AV$11:$AV4409, $AV4409)-1)</f>
        <v/>
      </c>
      <c r="AZ4409" s="111" t="str">
        <f>IF($B4409="", "", SUMIF('Shopping List'!$AV$11:$AV$25, $B4409, 'Shopping List'!$BN$11:$BN$25))</f>
        <v/>
      </c>
      <c r="BB4409" s="117" t="str">
        <f t="shared" si="1037"/>
        <v/>
      </c>
    </row>
    <row r="4410" spans="1:54" x14ac:dyDescent="0.25">
      <c r="A4410" s="4"/>
      <c r="B4410" s="37"/>
      <c r="C4410" s="124"/>
      <c r="D4410" s="39"/>
      <c r="E4410" s="125"/>
      <c r="F4410" s="48"/>
      <c r="G4410" s="4"/>
      <c r="H4410" s="4"/>
      <c r="I4410" s="95" t="str">
        <f>IF($C4410="", "", IF(IFERROR(INDEX(Ingredients!$C$11:$C$310, MATCH($C4410, Ingredients!$B$11:$B$310, 0)), "")="", "", IFERROR(INDEX(Ingredients!$C$11:$C$310, MATCH($C4410, Ingredients!$B$11:$B$310, 0)), "")))</f>
        <v/>
      </c>
      <c r="J4410" s="73" t="str">
        <f>IF($B4410="", "", IF(IFERROR(INDEX(Meals!$C$11:$C$260, MATCH($B4410, Meals!$B$11:$B$260, 0)), "")="", "", IFERROR(INDEX(Meals!$C$11:$C$260, MATCH($B4410, Meals!$B$11:$B$260, 0)), "")))</f>
        <v/>
      </c>
      <c r="K4410" s="4"/>
      <c r="L4410" s="72" t="str">
        <f t="shared" si="1027"/>
        <v/>
      </c>
      <c r="M4410" s="73" t="str">
        <f t="shared" si="1028"/>
        <v/>
      </c>
      <c r="N4410" s="4"/>
      <c r="O4410" s="78" t="str">
        <f t="shared" si="1029"/>
        <v/>
      </c>
      <c r="P4410" s="79" t="str">
        <f t="shared" si="1030"/>
        <v/>
      </c>
      <c r="Q4410" s="4"/>
      <c r="R4410" s="90" t="str">
        <f t="shared" si="1031"/>
        <v/>
      </c>
      <c r="S4410" s="4"/>
      <c r="Y4410" s="18" t="str">
        <f t="shared" si="1032"/>
        <v/>
      </c>
      <c r="AA4410" s="18" t="str">
        <f t="shared" si="1023"/>
        <v/>
      </c>
      <c r="AB4410" s="18" t="str">
        <f t="shared" si="1024"/>
        <v/>
      </c>
      <c r="AC4410" s="18" t="str">
        <f t="shared" si="1033"/>
        <v/>
      </c>
      <c r="AD4410" s="18" t="str">
        <f t="shared" si="1033"/>
        <v/>
      </c>
      <c r="AE4410" s="18" t="str">
        <f t="shared" si="1034"/>
        <v/>
      </c>
      <c r="AG4410" s="95" t="str">
        <f>IF($C4410="", "", IF(IFERROR(INDEX(Ingredients!C$11:C$310, MATCH($C4410, Ingredients!$B$11:$B$310, 0)), "")="", "", IFERROR(INDEX(Ingredients!C$11:C$310, MATCH($C4410, Ingredients!$B$11:$B$310, 0)), "")))</f>
        <v/>
      </c>
      <c r="AH4410" s="105" t="str">
        <f>IF($C4410="", "", IF(IFERROR(INDEX(Ingredients!D$11:D$310, MATCH($C4410, Ingredients!$B$11:$B$310, 0)), "")="", "", IFERROR(INDEX(Ingredients!D$11:D$310, MATCH($C4410, Ingredients!$B$11:$B$310, 0)), "")))</f>
        <v/>
      </c>
      <c r="AI4410" s="106" t="str">
        <f>IF($C4410="", "", IF(IFERROR(INDEX(Ingredients!E$11:E$310, MATCH($C4410, Ingredients!$B$11:$B$310, 0)), "")="", "", IFERROR(INDEX(Ingredients!E$11:E$310, MATCH($C4410, Ingredients!$B$11:$B$310, 0)), "")))</f>
        <v/>
      </c>
      <c r="AJ4410" s="108" t="str">
        <f>IF($C4410="", "", IF(IFERROR(INDEX(Ingredients!F$11:F$310, MATCH($C4410, Ingredients!$B$11:$B$310, 0)), "")="", "", IFERROR(INDEX(Ingredients!F$11:F$310, MATCH($C4410, Ingredients!$B$11:$B$310, 0)), "")))</f>
        <v/>
      </c>
      <c r="AK4410" s="106" t="str">
        <f>IF($C4410="", "", IF(IFERROR(INDEX(Ingredients!G$11:G$310, MATCH($C4410, Ingredients!$B$11:$B$310, 0)), "")="", "", IFERROR(INDEX(Ingredients!G$11:G$310, MATCH($C4410, Ingredients!$B$11:$B$310, 0)), "")))</f>
        <v/>
      </c>
      <c r="AL4410" s="79" t="str">
        <f>IF($C4410="", "", IF(IFERROR(INDEX(Ingredients!H$11:H$310, MATCH($C4410, Ingredients!$B$11:$B$310, 0)), "")="", "", IFERROR(INDEX(Ingredients!H$11:H$310, MATCH($C4410, Ingredients!$B$11:$B$310, 0)), "")))</f>
        <v/>
      </c>
      <c r="AN4410" s="83" t="str">
        <f t="shared" si="1025"/>
        <v/>
      </c>
      <c r="AP4410" s="114" t="str">
        <f t="shared" si="1035"/>
        <v/>
      </c>
      <c r="AR4410" s="117" t="str">
        <f>IF($C4410="", "", IF(IFERROR(INDEX(Ingredients!$AI$11:$AI$310, MATCH($C4410, Ingredients!$B$11:$B$310, 0)), "")="", "", IFERROR(INDEX(Ingredients!$AI$11:$AI$310, MATCH($C4410, Ingredients!$B$11:$B$310, 0)), "")))</f>
        <v/>
      </c>
      <c r="AT4410" s="120" t="str">
        <f t="shared" si="1036"/>
        <v/>
      </c>
      <c r="AV4410" s="90" t="str">
        <f t="shared" si="1026"/>
        <v/>
      </c>
      <c r="AX4410" s="90" t="str">
        <f>IF($AV4410="", "", COUNTIF($AV$11:$AV$5010, "&lt;"&amp;$AV4410)+1+COUNTIF($AV$11:$AV4410, $AV4410)-1)</f>
        <v/>
      </c>
      <c r="AZ4410" s="111" t="str">
        <f>IF($B4410="", "", SUMIF('Shopping List'!$AV$11:$AV$25, $B4410, 'Shopping List'!$BN$11:$BN$25))</f>
        <v/>
      </c>
      <c r="BB4410" s="117" t="str">
        <f t="shared" si="1037"/>
        <v/>
      </c>
    </row>
    <row r="4411" spans="1:54" x14ac:dyDescent="0.25">
      <c r="A4411" s="4"/>
      <c r="B4411" s="37"/>
      <c r="C4411" s="124"/>
      <c r="D4411" s="39"/>
      <c r="E4411" s="125"/>
      <c r="F4411" s="48"/>
      <c r="G4411" s="4"/>
      <c r="H4411" s="4"/>
      <c r="I4411" s="95" t="str">
        <f>IF($C4411="", "", IF(IFERROR(INDEX(Ingredients!$C$11:$C$310, MATCH($C4411, Ingredients!$B$11:$B$310, 0)), "")="", "", IFERROR(INDEX(Ingredients!$C$11:$C$310, MATCH($C4411, Ingredients!$B$11:$B$310, 0)), "")))</f>
        <v/>
      </c>
      <c r="J4411" s="73" t="str">
        <f>IF($B4411="", "", IF(IFERROR(INDEX(Meals!$C$11:$C$260, MATCH($B4411, Meals!$B$11:$B$260, 0)), "")="", "", IFERROR(INDEX(Meals!$C$11:$C$260, MATCH($B4411, Meals!$B$11:$B$260, 0)), "")))</f>
        <v/>
      </c>
      <c r="K4411" s="4"/>
      <c r="L4411" s="72" t="str">
        <f t="shared" si="1027"/>
        <v/>
      </c>
      <c r="M4411" s="73" t="str">
        <f t="shared" si="1028"/>
        <v/>
      </c>
      <c r="N4411" s="4"/>
      <c r="O4411" s="78" t="str">
        <f t="shared" si="1029"/>
        <v/>
      </c>
      <c r="P4411" s="79" t="str">
        <f t="shared" si="1030"/>
        <v/>
      </c>
      <c r="Q4411" s="4"/>
      <c r="R4411" s="90" t="str">
        <f t="shared" si="1031"/>
        <v/>
      </c>
      <c r="S4411" s="4"/>
      <c r="Y4411" s="18" t="str">
        <f t="shared" si="1032"/>
        <v/>
      </c>
      <c r="AA4411" s="18" t="str">
        <f t="shared" si="1023"/>
        <v/>
      </c>
      <c r="AB4411" s="18" t="str">
        <f t="shared" si="1024"/>
        <v/>
      </c>
      <c r="AC4411" s="18" t="str">
        <f t="shared" si="1033"/>
        <v/>
      </c>
      <c r="AD4411" s="18" t="str">
        <f t="shared" si="1033"/>
        <v/>
      </c>
      <c r="AE4411" s="18" t="str">
        <f t="shared" si="1034"/>
        <v/>
      </c>
      <c r="AG4411" s="95" t="str">
        <f>IF($C4411="", "", IF(IFERROR(INDEX(Ingredients!C$11:C$310, MATCH($C4411, Ingredients!$B$11:$B$310, 0)), "")="", "", IFERROR(INDEX(Ingredients!C$11:C$310, MATCH($C4411, Ingredients!$B$11:$B$310, 0)), "")))</f>
        <v/>
      </c>
      <c r="AH4411" s="105" t="str">
        <f>IF($C4411="", "", IF(IFERROR(INDEX(Ingredients!D$11:D$310, MATCH($C4411, Ingredients!$B$11:$B$310, 0)), "")="", "", IFERROR(INDEX(Ingredients!D$11:D$310, MATCH($C4411, Ingredients!$B$11:$B$310, 0)), "")))</f>
        <v/>
      </c>
      <c r="AI4411" s="106" t="str">
        <f>IF($C4411="", "", IF(IFERROR(INDEX(Ingredients!E$11:E$310, MATCH($C4411, Ingredients!$B$11:$B$310, 0)), "")="", "", IFERROR(INDEX(Ingredients!E$11:E$310, MATCH($C4411, Ingredients!$B$11:$B$310, 0)), "")))</f>
        <v/>
      </c>
      <c r="AJ4411" s="108" t="str">
        <f>IF($C4411="", "", IF(IFERROR(INDEX(Ingredients!F$11:F$310, MATCH($C4411, Ingredients!$B$11:$B$310, 0)), "")="", "", IFERROR(INDEX(Ingredients!F$11:F$310, MATCH($C4411, Ingredients!$B$11:$B$310, 0)), "")))</f>
        <v/>
      </c>
      <c r="AK4411" s="106" t="str">
        <f>IF($C4411="", "", IF(IFERROR(INDEX(Ingredients!G$11:G$310, MATCH($C4411, Ingredients!$B$11:$B$310, 0)), "")="", "", IFERROR(INDEX(Ingredients!G$11:G$310, MATCH($C4411, Ingredients!$B$11:$B$310, 0)), "")))</f>
        <v/>
      </c>
      <c r="AL4411" s="79" t="str">
        <f>IF($C4411="", "", IF(IFERROR(INDEX(Ingredients!H$11:H$310, MATCH($C4411, Ingredients!$B$11:$B$310, 0)), "")="", "", IFERROR(INDEX(Ingredients!H$11:H$310, MATCH($C4411, Ingredients!$B$11:$B$310, 0)), "")))</f>
        <v/>
      </c>
      <c r="AN4411" s="83" t="str">
        <f t="shared" si="1025"/>
        <v/>
      </c>
      <c r="AP4411" s="114" t="str">
        <f t="shared" si="1035"/>
        <v/>
      </c>
      <c r="AR4411" s="117" t="str">
        <f>IF($C4411="", "", IF(IFERROR(INDEX(Ingredients!$AI$11:$AI$310, MATCH($C4411, Ingredients!$B$11:$B$310, 0)), "")="", "", IFERROR(INDEX(Ingredients!$AI$11:$AI$310, MATCH($C4411, Ingredients!$B$11:$B$310, 0)), "")))</f>
        <v/>
      </c>
      <c r="AT4411" s="120" t="str">
        <f t="shared" si="1036"/>
        <v/>
      </c>
      <c r="AV4411" s="90" t="str">
        <f t="shared" si="1026"/>
        <v/>
      </c>
      <c r="AX4411" s="90" t="str">
        <f>IF($AV4411="", "", COUNTIF($AV$11:$AV$5010, "&lt;"&amp;$AV4411)+1+COUNTIF($AV$11:$AV4411, $AV4411)-1)</f>
        <v/>
      </c>
      <c r="AZ4411" s="111" t="str">
        <f>IF($B4411="", "", SUMIF('Shopping List'!$AV$11:$AV$25, $B4411, 'Shopping List'!$BN$11:$BN$25))</f>
        <v/>
      </c>
      <c r="BB4411" s="117" t="str">
        <f t="shared" si="1037"/>
        <v/>
      </c>
    </row>
    <row r="4412" spans="1:54" x14ac:dyDescent="0.25">
      <c r="A4412" s="4"/>
      <c r="B4412" s="37"/>
      <c r="C4412" s="124"/>
      <c r="D4412" s="39"/>
      <c r="E4412" s="125"/>
      <c r="F4412" s="48"/>
      <c r="G4412" s="4"/>
      <c r="H4412" s="4"/>
      <c r="I4412" s="95" t="str">
        <f>IF($C4412="", "", IF(IFERROR(INDEX(Ingredients!$C$11:$C$310, MATCH($C4412, Ingredients!$B$11:$B$310, 0)), "")="", "", IFERROR(INDEX(Ingredients!$C$11:$C$310, MATCH($C4412, Ingredients!$B$11:$B$310, 0)), "")))</f>
        <v/>
      </c>
      <c r="J4412" s="73" t="str">
        <f>IF($B4412="", "", IF(IFERROR(INDEX(Meals!$C$11:$C$260, MATCH($B4412, Meals!$B$11:$B$260, 0)), "")="", "", IFERROR(INDEX(Meals!$C$11:$C$260, MATCH($B4412, Meals!$B$11:$B$260, 0)), "")))</f>
        <v/>
      </c>
      <c r="K4412" s="4"/>
      <c r="L4412" s="72" t="str">
        <f t="shared" si="1027"/>
        <v/>
      </c>
      <c r="M4412" s="73" t="str">
        <f t="shared" si="1028"/>
        <v/>
      </c>
      <c r="N4412" s="4"/>
      <c r="O4412" s="78" t="str">
        <f t="shared" si="1029"/>
        <v/>
      </c>
      <c r="P4412" s="79" t="str">
        <f t="shared" si="1030"/>
        <v/>
      </c>
      <c r="Q4412" s="4"/>
      <c r="R4412" s="90" t="str">
        <f t="shared" si="1031"/>
        <v/>
      </c>
      <c r="S4412" s="4"/>
      <c r="Y4412" s="18" t="str">
        <f t="shared" si="1032"/>
        <v/>
      </c>
      <c r="AA4412" s="18" t="str">
        <f t="shared" si="1023"/>
        <v/>
      </c>
      <c r="AB4412" s="18" t="str">
        <f t="shared" si="1024"/>
        <v/>
      </c>
      <c r="AC4412" s="18" t="str">
        <f t="shared" si="1033"/>
        <v/>
      </c>
      <c r="AD4412" s="18" t="str">
        <f t="shared" si="1033"/>
        <v/>
      </c>
      <c r="AE4412" s="18" t="str">
        <f t="shared" si="1034"/>
        <v/>
      </c>
      <c r="AG4412" s="95" t="str">
        <f>IF($C4412="", "", IF(IFERROR(INDEX(Ingredients!C$11:C$310, MATCH($C4412, Ingredients!$B$11:$B$310, 0)), "")="", "", IFERROR(INDEX(Ingredients!C$11:C$310, MATCH($C4412, Ingredients!$B$11:$B$310, 0)), "")))</f>
        <v/>
      </c>
      <c r="AH4412" s="105" t="str">
        <f>IF($C4412="", "", IF(IFERROR(INDEX(Ingredients!D$11:D$310, MATCH($C4412, Ingredients!$B$11:$B$310, 0)), "")="", "", IFERROR(INDEX(Ingredients!D$11:D$310, MATCH($C4412, Ingredients!$B$11:$B$310, 0)), "")))</f>
        <v/>
      </c>
      <c r="AI4412" s="106" t="str">
        <f>IF($C4412="", "", IF(IFERROR(INDEX(Ingredients!E$11:E$310, MATCH($C4412, Ingredients!$B$11:$B$310, 0)), "")="", "", IFERROR(INDEX(Ingredients!E$11:E$310, MATCH($C4412, Ingredients!$B$11:$B$310, 0)), "")))</f>
        <v/>
      </c>
      <c r="AJ4412" s="108" t="str">
        <f>IF($C4412="", "", IF(IFERROR(INDEX(Ingredients!F$11:F$310, MATCH($C4412, Ingredients!$B$11:$B$310, 0)), "")="", "", IFERROR(INDEX(Ingredients!F$11:F$310, MATCH($C4412, Ingredients!$B$11:$B$310, 0)), "")))</f>
        <v/>
      </c>
      <c r="AK4412" s="106" t="str">
        <f>IF($C4412="", "", IF(IFERROR(INDEX(Ingredients!G$11:G$310, MATCH($C4412, Ingredients!$B$11:$B$310, 0)), "")="", "", IFERROR(INDEX(Ingredients!G$11:G$310, MATCH($C4412, Ingredients!$B$11:$B$310, 0)), "")))</f>
        <v/>
      </c>
      <c r="AL4412" s="79" t="str">
        <f>IF($C4412="", "", IF(IFERROR(INDEX(Ingredients!H$11:H$310, MATCH($C4412, Ingredients!$B$11:$B$310, 0)), "")="", "", IFERROR(INDEX(Ingredients!H$11:H$310, MATCH($C4412, Ingredients!$B$11:$B$310, 0)), "")))</f>
        <v/>
      </c>
      <c r="AN4412" s="83" t="str">
        <f t="shared" si="1025"/>
        <v/>
      </c>
      <c r="AP4412" s="114" t="str">
        <f t="shared" si="1035"/>
        <v/>
      </c>
      <c r="AR4412" s="117" t="str">
        <f>IF($C4412="", "", IF(IFERROR(INDEX(Ingredients!$AI$11:$AI$310, MATCH($C4412, Ingredients!$B$11:$B$310, 0)), "")="", "", IFERROR(INDEX(Ingredients!$AI$11:$AI$310, MATCH($C4412, Ingredients!$B$11:$B$310, 0)), "")))</f>
        <v/>
      </c>
      <c r="AT4412" s="120" t="str">
        <f t="shared" si="1036"/>
        <v/>
      </c>
      <c r="AV4412" s="90" t="str">
        <f t="shared" si="1026"/>
        <v/>
      </c>
      <c r="AX4412" s="90" t="str">
        <f>IF($AV4412="", "", COUNTIF($AV$11:$AV$5010, "&lt;"&amp;$AV4412)+1+COUNTIF($AV$11:$AV4412, $AV4412)-1)</f>
        <v/>
      </c>
      <c r="AZ4412" s="111" t="str">
        <f>IF($B4412="", "", SUMIF('Shopping List'!$AV$11:$AV$25, $B4412, 'Shopping List'!$BN$11:$BN$25))</f>
        <v/>
      </c>
      <c r="BB4412" s="117" t="str">
        <f t="shared" si="1037"/>
        <v/>
      </c>
    </row>
    <row r="4413" spans="1:54" x14ac:dyDescent="0.25">
      <c r="A4413" s="4"/>
      <c r="B4413" s="37"/>
      <c r="C4413" s="124"/>
      <c r="D4413" s="39"/>
      <c r="E4413" s="125"/>
      <c r="F4413" s="48"/>
      <c r="G4413" s="4"/>
      <c r="H4413" s="4"/>
      <c r="I4413" s="95" t="str">
        <f>IF($C4413="", "", IF(IFERROR(INDEX(Ingredients!$C$11:$C$310, MATCH($C4413, Ingredients!$B$11:$B$310, 0)), "")="", "", IFERROR(INDEX(Ingredients!$C$11:$C$310, MATCH($C4413, Ingredients!$B$11:$B$310, 0)), "")))</f>
        <v/>
      </c>
      <c r="J4413" s="73" t="str">
        <f>IF($B4413="", "", IF(IFERROR(INDEX(Meals!$C$11:$C$260, MATCH($B4413, Meals!$B$11:$B$260, 0)), "")="", "", IFERROR(INDEX(Meals!$C$11:$C$260, MATCH($B4413, Meals!$B$11:$B$260, 0)), "")))</f>
        <v/>
      </c>
      <c r="K4413" s="4"/>
      <c r="L4413" s="72" t="str">
        <f t="shared" si="1027"/>
        <v/>
      </c>
      <c r="M4413" s="73" t="str">
        <f t="shared" si="1028"/>
        <v/>
      </c>
      <c r="N4413" s="4"/>
      <c r="O4413" s="78" t="str">
        <f t="shared" si="1029"/>
        <v/>
      </c>
      <c r="P4413" s="79" t="str">
        <f t="shared" si="1030"/>
        <v/>
      </c>
      <c r="Q4413" s="4"/>
      <c r="R4413" s="90" t="str">
        <f t="shared" si="1031"/>
        <v/>
      </c>
      <c r="S4413" s="4"/>
      <c r="Y4413" s="18" t="str">
        <f t="shared" si="1032"/>
        <v/>
      </c>
      <c r="AA4413" s="18" t="str">
        <f t="shared" si="1023"/>
        <v/>
      </c>
      <c r="AB4413" s="18" t="str">
        <f t="shared" si="1024"/>
        <v/>
      </c>
      <c r="AC4413" s="18" t="str">
        <f t="shared" si="1033"/>
        <v/>
      </c>
      <c r="AD4413" s="18" t="str">
        <f t="shared" si="1033"/>
        <v/>
      </c>
      <c r="AE4413" s="18" t="str">
        <f t="shared" si="1034"/>
        <v/>
      </c>
      <c r="AG4413" s="95" t="str">
        <f>IF($C4413="", "", IF(IFERROR(INDEX(Ingredients!C$11:C$310, MATCH($C4413, Ingredients!$B$11:$B$310, 0)), "")="", "", IFERROR(INDEX(Ingredients!C$11:C$310, MATCH($C4413, Ingredients!$B$11:$B$310, 0)), "")))</f>
        <v/>
      </c>
      <c r="AH4413" s="105" t="str">
        <f>IF($C4413="", "", IF(IFERROR(INDEX(Ingredients!D$11:D$310, MATCH($C4413, Ingredients!$B$11:$B$310, 0)), "")="", "", IFERROR(INDEX(Ingredients!D$11:D$310, MATCH($C4413, Ingredients!$B$11:$B$310, 0)), "")))</f>
        <v/>
      </c>
      <c r="AI4413" s="106" t="str">
        <f>IF($C4413="", "", IF(IFERROR(INDEX(Ingredients!E$11:E$310, MATCH($C4413, Ingredients!$B$11:$B$310, 0)), "")="", "", IFERROR(INDEX(Ingredients!E$11:E$310, MATCH($C4413, Ingredients!$B$11:$B$310, 0)), "")))</f>
        <v/>
      </c>
      <c r="AJ4413" s="108" t="str">
        <f>IF($C4413="", "", IF(IFERROR(INDEX(Ingredients!F$11:F$310, MATCH($C4413, Ingredients!$B$11:$B$310, 0)), "")="", "", IFERROR(INDEX(Ingredients!F$11:F$310, MATCH($C4413, Ingredients!$B$11:$B$310, 0)), "")))</f>
        <v/>
      </c>
      <c r="AK4413" s="106" t="str">
        <f>IF($C4413="", "", IF(IFERROR(INDEX(Ingredients!G$11:G$310, MATCH($C4413, Ingredients!$B$11:$B$310, 0)), "")="", "", IFERROR(INDEX(Ingredients!G$11:G$310, MATCH($C4413, Ingredients!$B$11:$B$310, 0)), "")))</f>
        <v/>
      </c>
      <c r="AL4413" s="79" t="str">
        <f>IF($C4413="", "", IF(IFERROR(INDEX(Ingredients!H$11:H$310, MATCH($C4413, Ingredients!$B$11:$B$310, 0)), "")="", "", IFERROR(INDEX(Ingredients!H$11:H$310, MATCH($C4413, Ingredients!$B$11:$B$310, 0)), "")))</f>
        <v/>
      </c>
      <c r="AN4413" s="83" t="str">
        <f t="shared" si="1025"/>
        <v/>
      </c>
      <c r="AP4413" s="114" t="str">
        <f t="shared" si="1035"/>
        <v/>
      </c>
      <c r="AR4413" s="117" t="str">
        <f>IF($C4413="", "", IF(IFERROR(INDEX(Ingredients!$AI$11:$AI$310, MATCH($C4413, Ingredients!$B$11:$B$310, 0)), "")="", "", IFERROR(INDEX(Ingredients!$AI$11:$AI$310, MATCH($C4413, Ingredients!$B$11:$B$310, 0)), "")))</f>
        <v/>
      </c>
      <c r="AT4413" s="120" t="str">
        <f t="shared" si="1036"/>
        <v/>
      </c>
      <c r="AV4413" s="90" t="str">
        <f t="shared" si="1026"/>
        <v/>
      </c>
      <c r="AX4413" s="90" t="str">
        <f>IF($AV4413="", "", COUNTIF($AV$11:$AV$5010, "&lt;"&amp;$AV4413)+1+COUNTIF($AV$11:$AV4413, $AV4413)-1)</f>
        <v/>
      </c>
      <c r="AZ4413" s="111" t="str">
        <f>IF($B4413="", "", SUMIF('Shopping List'!$AV$11:$AV$25, $B4413, 'Shopping List'!$BN$11:$BN$25))</f>
        <v/>
      </c>
      <c r="BB4413" s="117" t="str">
        <f t="shared" si="1037"/>
        <v/>
      </c>
    </row>
    <row r="4414" spans="1:54" x14ac:dyDescent="0.25">
      <c r="A4414" s="4"/>
      <c r="B4414" s="37"/>
      <c r="C4414" s="124"/>
      <c r="D4414" s="39"/>
      <c r="E4414" s="125"/>
      <c r="F4414" s="48"/>
      <c r="G4414" s="4"/>
      <c r="H4414" s="4"/>
      <c r="I4414" s="95" t="str">
        <f>IF($C4414="", "", IF(IFERROR(INDEX(Ingredients!$C$11:$C$310, MATCH($C4414, Ingredients!$B$11:$B$310, 0)), "")="", "", IFERROR(INDEX(Ingredients!$C$11:$C$310, MATCH($C4414, Ingredients!$B$11:$B$310, 0)), "")))</f>
        <v/>
      </c>
      <c r="J4414" s="73" t="str">
        <f>IF($B4414="", "", IF(IFERROR(INDEX(Meals!$C$11:$C$260, MATCH($B4414, Meals!$B$11:$B$260, 0)), "")="", "", IFERROR(INDEX(Meals!$C$11:$C$260, MATCH($B4414, Meals!$B$11:$B$260, 0)), "")))</f>
        <v/>
      </c>
      <c r="K4414" s="4"/>
      <c r="L4414" s="72" t="str">
        <f t="shared" si="1027"/>
        <v/>
      </c>
      <c r="M4414" s="73" t="str">
        <f t="shared" si="1028"/>
        <v/>
      </c>
      <c r="N4414" s="4"/>
      <c r="O4414" s="78" t="str">
        <f t="shared" si="1029"/>
        <v/>
      </c>
      <c r="P4414" s="79" t="str">
        <f t="shared" si="1030"/>
        <v/>
      </c>
      <c r="Q4414" s="4"/>
      <c r="R4414" s="90" t="str">
        <f t="shared" si="1031"/>
        <v/>
      </c>
      <c r="S4414" s="4"/>
      <c r="Y4414" s="18" t="str">
        <f t="shared" si="1032"/>
        <v/>
      </c>
      <c r="AA4414" s="18" t="str">
        <f t="shared" si="1023"/>
        <v/>
      </c>
      <c r="AB4414" s="18" t="str">
        <f t="shared" si="1024"/>
        <v/>
      </c>
      <c r="AC4414" s="18" t="str">
        <f t="shared" si="1033"/>
        <v/>
      </c>
      <c r="AD4414" s="18" t="str">
        <f t="shared" si="1033"/>
        <v/>
      </c>
      <c r="AE4414" s="18" t="str">
        <f t="shared" si="1034"/>
        <v/>
      </c>
      <c r="AG4414" s="95" t="str">
        <f>IF($C4414="", "", IF(IFERROR(INDEX(Ingredients!C$11:C$310, MATCH($C4414, Ingredients!$B$11:$B$310, 0)), "")="", "", IFERROR(INDEX(Ingredients!C$11:C$310, MATCH($C4414, Ingredients!$B$11:$B$310, 0)), "")))</f>
        <v/>
      </c>
      <c r="AH4414" s="105" t="str">
        <f>IF($C4414="", "", IF(IFERROR(INDEX(Ingredients!D$11:D$310, MATCH($C4414, Ingredients!$B$11:$B$310, 0)), "")="", "", IFERROR(INDEX(Ingredients!D$11:D$310, MATCH($C4414, Ingredients!$B$11:$B$310, 0)), "")))</f>
        <v/>
      </c>
      <c r="AI4414" s="106" t="str">
        <f>IF($C4414="", "", IF(IFERROR(INDEX(Ingredients!E$11:E$310, MATCH($C4414, Ingredients!$B$11:$B$310, 0)), "")="", "", IFERROR(INDEX(Ingredients!E$11:E$310, MATCH($C4414, Ingredients!$B$11:$B$310, 0)), "")))</f>
        <v/>
      </c>
      <c r="AJ4414" s="108" t="str">
        <f>IF($C4414="", "", IF(IFERROR(INDEX(Ingredients!F$11:F$310, MATCH($C4414, Ingredients!$B$11:$B$310, 0)), "")="", "", IFERROR(INDEX(Ingredients!F$11:F$310, MATCH($C4414, Ingredients!$B$11:$B$310, 0)), "")))</f>
        <v/>
      </c>
      <c r="AK4414" s="106" t="str">
        <f>IF($C4414="", "", IF(IFERROR(INDEX(Ingredients!G$11:G$310, MATCH($C4414, Ingredients!$B$11:$B$310, 0)), "")="", "", IFERROR(INDEX(Ingredients!G$11:G$310, MATCH($C4414, Ingredients!$B$11:$B$310, 0)), "")))</f>
        <v/>
      </c>
      <c r="AL4414" s="79" t="str">
        <f>IF($C4414="", "", IF(IFERROR(INDEX(Ingredients!H$11:H$310, MATCH($C4414, Ingredients!$B$11:$B$310, 0)), "")="", "", IFERROR(INDEX(Ingredients!H$11:H$310, MATCH($C4414, Ingredients!$B$11:$B$310, 0)), "")))</f>
        <v/>
      </c>
      <c r="AN4414" s="83" t="str">
        <f t="shared" si="1025"/>
        <v/>
      </c>
      <c r="AP4414" s="114" t="str">
        <f t="shared" si="1035"/>
        <v/>
      </c>
      <c r="AR4414" s="117" t="str">
        <f>IF($C4414="", "", IF(IFERROR(INDEX(Ingredients!$AI$11:$AI$310, MATCH($C4414, Ingredients!$B$11:$B$310, 0)), "")="", "", IFERROR(INDEX(Ingredients!$AI$11:$AI$310, MATCH($C4414, Ingredients!$B$11:$B$310, 0)), "")))</f>
        <v/>
      </c>
      <c r="AT4414" s="120" t="str">
        <f t="shared" si="1036"/>
        <v/>
      </c>
      <c r="AV4414" s="90" t="str">
        <f t="shared" si="1026"/>
        <v/>
      </c>
      <c r="AX4414" s="90" t="str">
        <f>IF($AV4414="", "", COUNTIF($AV$11:$AV$5010, "&lt;"&amp;$AV4414)+1+COUNTIF($AV$11:$AV4414, $AV4414)-1)</f>
        <v/>
      </c>
      <c r="AZ4414" s="111" t="str">
        <f>IF($B4414="", "", SUMIF('Shopping List'!$AV$11:$AV$25, $B4414, 'Shopping List'!$BN$11:$BN$25))</f>
        <v/>
      </c>
      <c r="BB4414" s="117" t="str">
        <f t="shared" si="1037"/>
        <v/>
      </c>
    </row>
    <row r="4415" spans="1:54" x14ac:dyDescent="0.25">
      <c r="A4415" s="4"/>
      <c r="B4415" s="37"/>
      <c r="C4415" s="124"/>
      <c r="D4415" s="39"/>
      <c r="E4415" s="125"/>
      <c r="F4415" s="48"/>
      <c r="G4415" s="4"/>
      <c r="H4415" s="4"/>
      <c r="I4415" s="95" t="str">
        <f>IF($C4415="", "", IF(IFERROR(INDEX(Ingredients!$C$11:$C$310, MATCH($C4415, Ingredients!$B$11:$B$310, 0)), "")="", "", IFERROR(INDEX(Ingredients!$C$11:$C$310, MATCH($C4415, Ingredients!$B$11:$B$310, 0)), "")))</f>
        <v/>
      </c>
      <c r="J4415" s="73" t="str">
        <f>IF($B4415="", "", IF(IFERROR(INDEX(Meals!$C$11:$C$260, MATCH($B4415, Meals!$B$11:$B$260, 0)), "")="", "", IFERROR(INDEX(Meals!$C$11:$C$260, MATCH($B4415, Meals!$B$11:$B$260, 0)), "")))</f>
        <v/>
      </c>
      <c r="K4415" s="4"/>
      <c r="L4415" s="72" t="str">
        <f t="shared" si="1027"/>
        <v/>
      </c>
      <c r="M4415" s="73" t="str">
        <f t="shared" si="1028"/>
        <v/>
      </c>
      <c r="N4415" s="4"/>
      <c r="O4415" s="78" t="str">
        <f t="shared" si="1029"/>
        <v/>
      </c>
      <c r="P4415" s="79" t="str">
        <f t="shared" si="1030"/>
        <v/>
      </c>
      <c r="Q4415" s="4"/>
      <c r="R4415" s="90" t="str">
        <f t="shared" si="1031"/>
        <v/>
      </c>
      <c r="S4415" s="4"/>
      <c r="Y4415" s="18" t="str">
        <f t="shared" si="1032"/>
        <v/>
      </c>
      <c r="AA4415" s="18" t="str">
        <f t="shared" si="1023"/>
        <v/>
      </c>
      <c r="AB4415" s="18" t="str">
        <f t="shared" si="1024"/>
        <v/>
      </c>
      <c r="AC4415" s="18" t="str">
        <f t="shared" si="1033"/>
        <v/>
      </c>
      <c r="AD4415" s="18" t="str">
        <f t="shared" si="1033"/>
        <v/>
      </c>
      <c r="AE4415" s="18" t="str">
        <f t="shared" si="1034"/>
        <v/>
      </c>
      <c r="AG4415" s="95" t="str">
        <f>IF($C4415="", "", IF(IFERROR(INDEX(Ingredients!C$11:C$310, MATCH($C4415, Ingredients!$B$11:$B$310, 0)), "")="", "", IFERROR(INDEX(Ingredients!C$11:C$310, MATCH($C4415, Ingredients!$B$11:$B$310, 0)), "")))</f>
        <v/>
      </c>
      <c r="AH4415" s="105" t="str">
        <f>IF($C4415="", "", IF(IFERROR(INDEX(Ingredients!D$11:D$310, MATCH($C4415, Ingredients!$B$11:$B$310, 0)), "")="", "", IFERROR(INDEX(Ingredients!D$11:D$310, MATCH($C4415, Ingredients!$B$11:$B$310, 0)), "")))</f>
        <v/>
      </c>
      <c r="AI4415" s="106" t="str">
        <f>IF($C4415="", "", IF(IFERROR(INDEX(Ingredients!E$11:E$310, MATCH($C4415, Ingredients!$B$11:$B$310, 0)), "")="", "", IFERROR(INDEX(Ingredients!E$11:E$310, MATCH($C4415, Ingredients!$B$11:$B$310, 0)), "")))</f>
        <v/>
      </c>
      <c r="AJ4415" s="108" t="str">
        <f>IF($C4415="", "", IF(IFERROR(INDEX(Ingredients!F$11:F$310, MATCH($C4415, Ingredients!$B$11:$B$310, 0)), "")="", "", IFERROR(INDEX(Ingredients!F$11:F$310, MATCH($C4415, Ingredients!$B$11:$B$310, 0)), "")))</f>
        <v/>
      </c>
      <c r="AK4415" s="106" t="str">
        <f>IF($C4415="", "", IF(IFERROR(INDEX(Ingredients!G$11:G$310, MATCH($C4415, Ingredients!$B$11:$B$310, 0)), "")="", "", IFERROR(INDEX(Ingredients!G$11:G$310, MATCH($C4415, Ingredients!$B$11:$B$310, 0)), "")))</f>
        <v/>
      </c>
      <c r="AL4415" s="79" t="str">
        <f>IF($C4415="", "", IF(IFERROR(INDEX(Ingredients!H$11:H$310, MATCH($C4415, Ingredients!$B$11:$B$310, 0)), "")="", "", IFERROR(INDEX(Ingredients!H$11:H$310, MATCH($C4415, Ingredients!$B$11:$B$310, 0)), "")))</f>
        <v/>
      </c>
      <c r="AN4415" s="83" t="str">
        <f t="shared" si="1025"/>
        <v/>
      </c>
      <c r="AP4415" s="114" t="str">
        <f t="shared" si="1035"/>
        <v/>
      </c>
      <c r="AR4415" s="117" t="str">
        <f>IF($C4415="", "", IF(IFERROR(INDEX(Ingredients!$AI$11:$AI$310, MATCH($C4415, Ingredients!$B$11:$B$310, 0)), "")="", "", IFERROR(INDEX(Ingredients!$AI$11:$AI$310, MATCH($C4415, Ingredients!$B$11:$B$310, 0)), "")))</f>
        <v/>
      </c>
      <c r="AT4415" s="120" t="str">
        <f t="shared" si="1036"/>
        <v/>
      </c>
      <c r="AV4415" s="90" t="str">
        <f t="shared" si="1026"/>
        <v/>
      </c>
      <c r="AX4415" s="90" t="str">
        <f>IF($AV4415="", "", COUNTIF($AV$11:$AV$5010, "&lt;"&amp;$AV4415)+1+COUNTIF($AV$11:$AV4415, $AV4415)-1)</f>
        <v/>
      </c>
      <c r="AZ4415" s="111" t="str">
        <f>IF($B4415="", "", SUMIF('Shopping List'!$AV$11:$AV$25, $B4415, 'Shopping List'!$BN$11:$BN$25))</f>
        <v/>
      </c>
      <c r="BB4415" s="117" t="str">
        <f t="shared" si="1037"/>
        <v/>
      </c>
    </row>
    <row r="4416" spans="1:54" x14ac:dyDescent="0.25">
      <c r="A4416" s="4"/>
      <c r="B4416" s="37"/>
      <c r="C4416" s="124"/>
      <c r="D4416" s="39"/>
      <c r="E4416" s="125"/>
      <c r="F4416" s="48"/>
      <c r="G4416" s="4"/>
      <c r="H4416" s="4"/>
      <c r="I4416" s="95" t="str">
        <f>IF($C4416="", "", IF(IFERROR(INDEX(Ingredients!$C$11:$C$310, MATCH($C4416, Ingredients!$B$11:$B$310, 0)), "")="", "", IFERROR(INDEX(Ingredients!$C$11:$C$310, MATCH($C4416, Ingredients!$B$11:$B$310, 0)), "")))</f>
        <v/>
      </c>
      <c r="J4416" s="73" t="str">
        <f>IF($B4416="", "", IF(IFERROR(INDEX(Meals!$C$11:$C$260, MATCH($B4416, Meals!$B$11:$B$260, 0)), "")="", "", IFERROR(INDEX(Meals!$C$11:$C$260, MATCH($B4416, Meals!$B$11:$B$260, 0)), "")))</f>
        <v/>
      </c>
      <c r="K4416" s="4"/>
      <c r="L4416" s="72" t="str">
        <f t="shared" si="1027"/>
        <v/>
      </c>
      <c r="M4416" s="73" t="str">
        <f t="shared" si="1028"/>
        <v/>
      </c>
      <c r="N4416" s="4"/>
      <c r="O4416" s="78" t="str">
        <f t="shared" si="1029"/>
        <v/>
      </c>
      <c r="P4416" s="79" t="str">
        <f t="shared" si="1030"/>
        <v/>
      </c>
      <c r="Q4416" s="4"/>
      <c r="R4416" s="90" t="str">
        <f t="shared" si="1031"/>
        <v/>
      </c>
      <c r="S4416" s="4"/>
      <c r="Y4416" s="18" t="str">
        <f t="shared" si="1032"/>
        <v/>
      </c>
      <c r="AA4416" s="18" t="str">
        <f t="shared" si="1023"/>
        <v/>
      </c>
      <c r="AB4416" s="18" t="str">
        <f t="shared" si="1024"/>
        <v/>
      </c>
      <c r="AC4416" s="18" t="str">
        <f t="shared" si="1033"/>
        <v/>
      </c>
      <c r="AD4416" s="18" t="str">
        <f t="shared" si="1033"/>
        <v/>
      </c>
      <c r="AE4416" s="18" t="str">
        <f t="shared" si="1034"/>
        <v/>
      </c>
      <c r="AG4416" s="95" t="str">
        <f>IF($C4416="", "", IF(IFERROR(INDEX(Ingredients!C$11:C$310, MATCH($C4416, Ingredients!$B$11:$B$310, 0)), "")="", "", IFERROR(INDEX(Ingredients!C$11:C$310, MATCH($C4416, Ingredients!$B$11:$B$310, 0)), "")))</f>
        <v/>
      </c>
      <c r="AH4416" s="105" t="str">
        <f>IF($C4416="", "", IF(IFERROR(INDEX(Ingredients!D$11:D$310, MATCH($C4416, Ingredients!$B$11:$B$310, 0)), "")="", "", IFERROR(INDEX(Ingredients!D$11:D$310, MATCH($C4416, Ingredients!$B$11:$B$310, 0)), "")))</f>
        <v/>
      </c>
      <c r="AI4416" s="106" t="str">
        <f>IF($C4416="", "", IF(IFERROR(INDEX(Ingredients!E$11:E$310, MATCH($C4416, Ingredients!$B$11:$B$310, 0)), "")="", "", IFERROR(INDEX(Ingredients!E$11:E$310, MATCH($C4416, Ingredients!$B$11:$B$310, 0)), "")))</f>
        <v/>
      </c>
      <c r="AJ4416" s="108" t="str">
        <f>IF($C4416="", "", IF(IFERROR(INDEX(Ingredients!F$11:F$310, MATCH($C4416, Ingredients!$B$11:$B$310, 0)), "")="", "", IFERROR(INDEX(Ingredients!F$11:F$310, MATCH($C4416, Ingredients!$B$11:$B$310, 0)), "")))</f>
        <v/>
      </c>
      <c r="AK4416" s="106" t="str">
        <f>IF($C4416="", "", IF(IFERROR(INDEX(Ingredients!G$11:G$310, MATCH($C4416, Ingredients!$B$11:$B$310, 0)), "")="", "", IFERROR(INDEX(Ingredients!G$11:G$310, MATCH($C4416, Ingredients!$B$11:$B$310, 0)), "")))</f>
        <v/>
      </c>
      <c r="AL4416" s="79" t="str">
        <f>IF($C4416="", "", IF(IFERROR(INDEX(Ingredients!H$11:H$310, MATCH($C4416, Ingredients!$B$11:$B$310, 0)), "")="", "", IFERROR(INDEX(Ingredients!H$11:H$310, MATCH($C4416, Ingredients!$B$11:$B$310, 0)), "")))</f>
        <v/>
      </c>
      <c r="AN4416" s="83" t="str">
        <f t="shared" si="1025"/>
        <v/>
      </c>
      <c r="AP4416" s="114" t="str">
        <f t="shared" si="1035"/>
        <v/>
      </c>
      <c r="AR4416" s="117" t="str">
        <f>IF($C4416="", "", IF(IFERROR(INDEX(Ingredients!$AI$11:$AI$310, MATCH($C4416, Ingredients!$B$11:$B$310, 0)), "")="", "", IFERROR(INDEX(Ingredients!$AI$11:$AI$310, MATCH($C4416, Ingredients!$B$11:$B$310, 0)), "")))</f>
        <v/>
      </c>
      <c r="AT4416" s="120" t="str">
        <f t="shared" si="1036"/>
        <v/>
      </c>
      <c r="AV4416" s="90" t="str">
        <f t="shared" si="1026"/>
        <v/>
      </c>
      <c r="AX4416" s="90" t="str">
        <f>IF($AV4416="", "", COUNTIF($AV$11:$AV$5010, "&lt;"&amp;$AV4416)+1+COUNTIF($AV$11:$AV4416, $AV4416)-1)</f>
        <v/>
      </c>
      <c r="AZ4416" s="111" t="str">
        <f>IF($B4416="", "", SUMIF('Shopping List'!$AV$11:$AV$25, $B4416, 'Shopping List'!$BN$11:$BN$25))</f>
        <v/>
      </c>
      <c r="BB4416" s="117" t="str">
        <f t="shared" si="1037"/>
        <v/>
      </c>
    </row>
    <row r="4417" spans="1:54" x14ac:dyDescent="0.25">
      <c r="A4417" s="4"/>
      <c r="B4417" s="37"/>
      <c r="C4417" s="124"/>
      <c r="D4417" s="39"/>
      <c r="E4417" s="125"/>
      <c r="F4417" s="48"/>
      <c r="G4417" s="4"/>
      <c r="H4417" s="4"/>
      <c r="I4417" s="95" t="str">
        <f>IF($C4417="", "", IF(IFERROR(INDEX(Ingredients!$C$11:$C$310, MATCH($C4417, Ingredients!$B$11:$B$310, 0)), "")="", "", IFERROR(INDEX(Ingredients!$C$11:$C$310, MATCH($C4417, Ingredients!$B$11:$B$310, 0)), "")))</f>
        <v/>
      </c>
      <c r="J4417" s="73" t="str">
        <f>IF($B4417="", "", IF(IFERROR(INDEX(Meals!$C$11:$C$260, MATCH($B4417, Meals!$B$11:$B$260, 0)), "")="", "", IFERROR(INDEX(Meals!$C$11:$C$260, MATCH($B4417, Meals!$B$11:$B$260, 0)), "")))</f>
        <v/>
      </c>
      <c r="K4417" s="4"/>
      <c r="L4417" s="72" t="str">
        <f t="shared" si="1027"/>
        <v/>
      </c>
      <c r="M4417" s="73" t="str">
        <f t="shared" si="1028"/>
        <v/>
      </c>
      <c r="N4417" s="4"/>
      <c r="O4417" s="78" t="str">
        <f t="shared" si="1029"/>
        <v/>
      </c>
      <c r="P4417" s="79" t="str">
        <f t="shared" si="1030"/>
        <v/>
      </c>
      <c r="Q4417" s="4"/>
      <c r="R4417" s="90" t="str">
        <f t="shared" si="1031"/>
        <v/>
      </c>
      <c r="S4417" s="4"/>
      <c r="Y4417" s="18" t="str">
        <f t="shared" si="1032"/>
        <v/>
      </c>
      <c r="AA4417" s="18" t="str">
        <f t="shared" si="1023"/>
        <v/>
      </c>
      <c r="AB4417" s="18" t="str">
        <f t="shared" si="1024"/>
        <v/>
      </c>
      <c r="AC4417" s="18" t="str">
        <f t="shared" si="1033"/>
        <v/>
      </c>
      <c r="AD4417" s="18" t="str">
        <f t="shared" si="1033"/>
        <v/>
      </c>
      <c r="AE4417" s="18" t="str">
        <f t="shared" si="1034"/>
        <v/>
      </c>
      <c r="AG4417" s="95" t="str">
        <f>IF($C4417="", "", IF(IFERROR(INDEX(Ingredients!C$11:C$310, MATCH($C4417, Ingredients!$B$11:$B$310, 0)), "")="", "", IFERROR(INDEX(Ingredients!C$11:C$310, MATCH($C4417, Ingredients!$B$11:$B$310, 0)), "")))</f>
        <v/>
      </c>
      <c r="AH4417" s="105" t="str">
        <f>IF($C4417="", "", IF(IFERROR(INDEX(Ingredients!D$11:D$310, MATCH($C4417, Ingredients!$B$11:$B$310, 0)), "")="", "", IFERROR(INDEX(Ingredients!D$11:D$310, MATCH($C4417, Ingredients!$B$11:$B$310, 0)), "")))</f>
        <v/>
      </c>
      <c r="AI4417" s="106" t="str">
        <f>IF($C4417="", "", IF(IFERROR(INDEX(Ingredients!E$11:E$310, MATCH($C4417, Ingredients!$B$11:$B$310, 0)), "")="", "", IFERROR(INDEX(Ingredients!E$11:E$310, MATCH($C4417, Ingredients!$B$11:$B$310, 0)), "")))</f>
        <v/>
      </c>
      <c r="AJ4417" s="108" t="str">
        <f>IF($C4417="", "", IF(IFERROR(INDEX(Ingredients!F$11:F$310, MATCH($C4417, Ingredients!$B$11:$B$310, 0)), "")="", "", IFERROR(INDEX(Ingredients!F$11:F$310, MATCH($C4417, Ingredients!$B$11:$B$310, 0)), "")))</f>
        <v/>
      </c>
      <c r="AK4417" s="106" t="str">
        <f>IF($C4417="", "", IF(IFERROR(INDEX(Ingredients!G$11:G$310, MATCH($C4417, Ingredients!$B$11:$B$310, 0)), "")="", "", IFERROR(INDEX(Ingredients!G$11:G$310, MATCH($C4417, Ingredients!$B$11:$B$310, 0)), "")))</f>
        <v/>
      </c>
      <c r="AL4417" s="79" t="str">
        <f>IF($C4417="", "", IF(IFERROR(INDEX(Ingredients!H$11:H$310, MATCH($C4417, Ingredients!$B$11:$B$310, 0)), "")="", "", IFERROR(INDEX(Ingredients!H$11:H$310, MATCH($C4417, Ingredients!$B$11:$B$310, 0)), "")))</f>
        <v/>
      </c>
      <c r="AN4417" s="83" t="str">
        <f t="shared" si="1025"/>
        <v/>
      </c>
      <c r="AP4417" s="114" t="str">
        <f t="shared" si="1035"/>
        <v/>
      </c>
      <c r="AR4417" s="117" t="str">
        <f>IF($C4417="", "", IF(IFERROR(INDEX(Ingredients!$AI$11:$AI$310, MATCH($C4417, Ingredients!$B$11:$B$310, 0)), "")="", "", IFERROR(INDEX(Ingredients!$AI$11:$AI$310, MATCH($C4417, Ingredients!$B$11:$B$310, 0)), "")))</f>
        <v/>
      </c>
      <c r="AT4417" s="120" t="str">
        <f t="shared" si="1036"/>
        <v/>
      </c>
      <c r="AV4417" s="90" t="str">
        <f t="shared" si="1026"/>
        <v/>
      </c>
      <c r="AX4417" s="90" t="str">
        <f>IF($AV4417="", "", COUNTIF($AV$11:$AV$5010, "&lt;"&amp;$AV4417)+1+COUNTIF($AV$11:$AV4417, $AV4417)-1)</f>
        <v/>
      </c>
      <c r="AZ4417" s="111" t="str">
        <f>IF($B4417="", "", SUMIF('Shopping List'!$AV$11:$AV$25, $B4417, 'Shopping List'!$BN$11:$BN$25))</f>
        <v/>
      </c>
      <c r="BB4417" s="117" t="str">
        <f t="shared" si="1037"/>
        <v/>
      </c>
    </row>
    <row r="4418" spans="1:54" x14ac:dyDescent="0.25">
      <c r="A4418" s="4"/>
      <c r="B4418" s="37"/>
      <c r="C4418" s="124"/>
      <c r="D4418" s="39"/>
      <c r="E4418" s="125"/>
      <c r="F4418" s="48"/>
      <c r="G4418" s="4"/>
      <c r="H4418" s="4"/>
      <c r="I4418" s="95" t="str">
        <f>IF($C4418="", "", IF(IFERROR(INDEX(Ingredients!$C$11:$C$310, MATCH($C4418, Ingredients!$B$11:$B$310, 0)), "")="", "", IFERROR(INDEX(Ingredients!$C$11:$C$310, MATCH($C4418, Ingredients!$B$11:$B$310, 0)), "")))</f>
        <v/>
      </c>
      <c r="J4418" s="73" t="str">
        <f>IF($B4418="", "", IF(IFERROR(INDEX(Meals!$C$11:$C$260, MATCH($B4418, Meals!$B$11:$B$260, 0)), "")="", "", IFERROR(INDEX(Meals!$C$11:$C$260, MATCH($B4418, Meals!$B$11:$B$260, 0)), "")))</f>
        <v/>
      </c>
      <c r="K4418" s="4"/>
      <c r="L4418" s="72" t="str">
        <f t="shared" si="1027"/>
        <v/>
      </c>
      <c r="M4418" s="73" t="str">
        <f t="shared" si="1028"/>
        <v/>
      </c>
      <c r="N4418" s="4"/>
      <c r="O4418" s="78" t="str">
        <f t="shared" si="1029"/>
        <v/>
      </c>
      <c r="P4418" s="79" t="str">
        <f t="shared" si="1030"/>
        <v/>
      </c>
      <c r="Q4418" s="4"/>
      <c r="R4418" s="90" t="str">
        <f t="shared" si="1031"/>
        <v/>
      </c>
      <c r="S4418" s="4"/>
      <c r="Y4418" s="18" t="str">
        <f t="shared" si="1032"/>
        <v/>
      </c>
      <c r="AA4418" s="18" t="str">
        <f t="shared" si="1023"/>
        <v/>
      </c>
      <c r="AB4418" s="18" t="str">
        <f t="shared" si="1024"/>
        <v/>
      </c>
      <c r="AC4418" s="18" t="str">
        <f t="shared" si="1033"/>
        <v/>
      </c>
      <c r="AD4418" s="18" t="str">
        <f t="shared" si="1033"/>
        <v/>
      </c>
      <c r="AE4418" s="18" t="str">
        <f t="shared" si="1034"/>
        <v/>
      </c>
      <c r="AG4418" s="95" t="str">
        <f>IF($C4418="", "", IF(IFERROR(INDEX(Ingredients!C$11:C$310, MATCH($C4418, Ingredients!$B$11:$B$310, 0)), "")="", "", IFERROR(INDEX(Ingredients!C$11:C$310, MATCH($C4418, Ingredients!$B$11:$B$310, 0)), "")))</f>
        <v/>
      </c>
      <c r="AH4418" s="105" t="str">
        <f>IF($C4418="", "", IF(IFERROR(INDEX(Ingredients!D$11:D$310, MATCH($C4418, Ingredients!$B$11:$B$310, 0)), "")="", "", IFERROR(INDEX(Ingredients!D$11:D$310, MATCH($C4418, Ingredients!$B$11:$B$310, 0)), "")))</f>
        <v/>
      </c>
      <c r="AI4418" s="106" t="str">
        <f>IF($C4418="", "", IF(IFERROR(INDEX(Ingredients!E$11:E$310, MATCH($C4418, Ingredients!$B$11:$B$310, 0)), "")="", "", IFERROR(INDEX(Ingredients!E$11:E$310, MATCH($C4418, Ingredients!$B$11:$B$310, 0)), "")))</f>
        <v/>
      </c>
      <c r="AJ4418" s="108" t="str">
        <f>IF($C4418="", "", IF(IFERROR(INDEX(Ingredients!F$11:F$310, MATCH($C4418, Ingredients!$B$11:$B$310, 0)), "")="", "", IFERROR(INDEX(Ingredients!F$11:F$310, MATCH($C4418, Ingredients!$B$11:$B$310, 0)), "")))</f>
        <v/>
      </c>
      <c r="AK4418" s="106" t="str">
        <f>IF($C4418="", "", IF(IFERROR(INDEX(Ingredients!G$11:G$310, MATCH($C4418, Ingredients!$B$11:$B$310, 0)), "")="", "", IFERROR(INDEX(Ingredients!G$11:G$310, MATCH($C4418, Ingredients!$B$11:$B$310, 0)), "")))</f>
        <v/>
      </c>
      <c r="AL4418" s="79" t="str">
        <f>IF($C4418="", "", IF(IFERROR(INDEX(Ingredients!H$11:H$310, MATCH($C4418, Ingredients!$B$11:$B$310, 0)), "")="", "", IFERROR(INDEX(Ingredients!H$11:H$310, MATCH($C4418, Ingredients!$B$11:$B$310, 0)), "")))</f>
        <v/>
      </c>
      <c r="AN4418" s="83" t="str">
        <f t="shared" si="1025"/>
        <v/>
      </c>
      <c r="AP4418" s="114" t="str">
        <f t="shared" si="1035"/>
        <v/>
      </c>
      <c r="AR4418" s="117" t="str">
        <f>IF($C4418="", "", IF(IFERROR(INDEX(Ingredients!$AI$11:$AI$310, MATCH($C4418, Ingredients!$B$11:$B$310, 0)), "")="", "", IFERROR(INDEX(Ingredients!$AI$11:$AI$310, MATCH($C4418, Ingredients!$B$11:$B$310, 0)), "")))</f>
        <v/>
      </c>
      <c r="AT4418" s="120" t="str">
        <f t="shared" si="1036"/>
        <v/>
      </c>
      <c r="AV4418" s="90" t="str">
        <f t="shared" si="1026"/>
        <v/>
      </c>
      <c r="AX4418" s="90" t="str">
        <f>IF($AV4418="", "", COUNTIF($AV$11:$AV$5010, "&lt;"&amp;$AV4418)+1+COUNTIF($AV$11:$AV4418, $AV4418)-1)</f>
        <v/>
      </c>
      <c r="AZ4418" s="111" t="str">
        <f>IF($B4418="", "", SUMIF('Shopping List'!$AV$11:$AV$25, $B4418, 'Shopping List'!$BN$11:$BN$25))</f>
        <v/>
      </c>
      <c r="BB4418" s="117" t="str">
        <f t="shared" si="1037"/>
        <v/>
      </c>
    </row>
    <row r="4419" spans="1:54" x14ac:dyDescent="0.25">
      <c r="A4419" s="4"/>
      <c r="B4419" s="37"/>
      <c r="C4419" s="124"/>
      <c r="D4419" s="39"/>
      <c r="E4419" s="125"/>
      <c r="F4419" s="48"/>
      <c r="G4419" s="4"/>
      <c r="H4419" s="4"/>
      <c r="I4419" s="95" t="str">
        <f>IF($C4419="", "", IF(IFERROR(INDEX(Ingredients!$C$11:$C$310, MATCH($C4419, Ingredients!$B$11:$B$310, 0)), "")="", "", IFERROR(INDEX(Ingredients!$C$11:$C$310, MATCH($C4419, Ingredients!$B$11:$B$310, 0)), "")))</f>
        <v/>
      </c>
      <c r="J4419" s="73" t="str">
        <f>IF($B4419="", "", IF(IFERROR(INDEX(Meals!$C$11:$C$260, MATCH($B4419, Meals!$B$11:$B$260, 0)), "")="", "", IFERROR(INDEX(Meals!$C$11:$C$260, MATCH($B4419, Meals!$B$11:$B$260, 0)), "")))</f>
        <v/>
      </c>
      <c r="K4419" s="4"/>
      <c r="L4419" s="72" t="str">
        <f t="shared" si="1027"/>
        <v/>
      </c>
      <c r="M4419" s="73" t="str">
        <f t="shared" si="1028"/>
        <v/>
      </c>
      <c r="N4419" s="4"/>
      <c r="O4419" s="78" t="str">
        <f t="shared" si="1029"/>
        <v/>
      </c>
      <c r="P4419" s="79" t="str">
        <f t="shared" si="1030"/>
        <v/>
      </c>
      <c r="Q4419" s="4"/>
      <c r="R4419" s="90" t="str">
        <f t="shared" si="1031"/>
        <v/>
      </c>
      <c r="S4419" s="4"/>
      <c r="Y4419" s="18" t="str">
        <f t="shared" si="1032"/>
        <v/>
      </c>
      <c r="AA4419" s="18" t="str">
        <f t="shared" si="1023"/>
        <v/>
      </c>
      <c r="AB4419" s="18" t="str">
        <f t="shared" si="1024"/>
        <v/>
      </c>
      <c r="AC4419" s="18" t="str">
        <f t="shared" si="1033"/>
        <v/>
      </c>
      <c r="AD4419" s="18" t="str">
        <f t="shared" si="1033"/>
        <v/>
      </c>
      <c r="AE4419" s="18" t="str">
        <f t="shared" si="1034"/>
        <v/>
      </c>
      <c r="AG4419" s="95" t="str">
        <f>IF($C4419="", "", IF(IFERROR(INDEX(Ingredients!C$11:C$310, MATCH($C4419, Ingredients!$B$11:$B$310, 0)), "")="", "", IFERROR(INDEX(Ingredients!C$11:C$310, MATCH($C4419, Ingredients!$B$11:$B$310, 0)), "")))</f>
        <v/>
      </c>
      <c r="AH4419" s="105" t="str">
        <f>IF($C4419="", "", IF(IFERROR(INDEX(Ingredients!D$11:D$310, MATCH($C4419, Ingredients!$B$11:$B$310, 0)), "")="", "", IFERROR(INDEX(Ingredients!D$11:D$310, MATCH($C4419, Ingredients!$B$11:$B$310, 0)), "")))</f>
        <v/>
      </c>
      <c r="AI4419" s="106" t="str">
        <f>IF($C4419="", "", IF(IFERROR(INDEX(Ingredients!E$11:E$310, MATCH($C4419, Ingredients!$B$11:$B$310, 0)), "")="", "", IFERROR(INDEX(Ingredients!E$11:E$310, MATCH($C4419, Ingredients!$B$11:$B$310, 0)), "")))</f>
        <v/>
      </c>
      <c r="AJ4419" s="108" t="str">
        <f>IF($C4419="", "", IF(IFERROR(INDEX(Ingredients!F$11:F$310, MATCH($C4419, Ingredients!$B$11:$B$310, 0)), "")="", "", IFERROR(INDEX(Ingredients!F$11:F$310, MATCH($C4419, Ingredients!$B$11:$B$310, 0)), "")))</f>
        <v/>
      </c>
      <c r="AK4419" s="106" t="str">
        <f>IF($C4419="", "", IF(IFERROR(INDEX(Ingredients!G$11:G$310, MATCH($C4419, Ingredients!$B$11:$B$310, 0)), "")="", "", IFERROR(INDEX(Ingredients!G$11:G$310, MATCH($C4419, Ingredients!$B$11:$B$310, 0)), "")))</f>
        <v/>
      </c>
      <c r="AL4419" s="79" t="str">
        <f>IF($C4419="", "", IF(IFERROR(INDEX(Ingredients!H$11:H$310, MATCH($C4419, Ingredients!$B$11:$B$310, 0)), "")="", "", IFERROR(INDEX(Ingredients!H$11:H$310, MATCH($C4419, Ingredients!$B$11:$B$310, 0)), "")))</f>
        <v/>
      </c>
      <c r="AN4419" s="83" t="str">
        <f t="shared" si="1025"/>
        <v/>
      </c>
      <c r="AP4419" s="114" t="str">
        <f t="shared" si="1035"/>
        <v/>
      </c>
      <c r="AR4419" s="117" t="str">
        <f>IF($C4419="", "", IF(IFERROR(INDEX(Ingredients!$AI$11:$AI$310, MATCH($C4419, Ingredients!$B$11:$B$310, 0)), "")="", "", IFERROR(INDEX(Ingredients!$AI$11:$AI$310, MATCH($C4419, Ingredients!$B$11:$B$310, 0)), "")))</f>
        <v/>
      </c>
      <c r="AT4419" s="120" t="str">
        <f t="shared" si="1036"/>
        <v/>
      </c>
      <c r="AV4419" s="90" t="str">
        <f t="shared" si="1026"/>
        <v/>
      </c>
      <c r="AX4419" s="90" t="str">
        <f>IF($AV4419="", "", COUNTIF($AV$11:$AV$5010, "&lt;"&amp;$AV4419)+1+COUNTIF($AV$11:$AV4419, $AV4419)-1)</f>
        <v/>
      </c>
      <c r="AZ4419" s="111" t="str">
        <f>IF($B4419="", "", SUMIF('Shopping List'!$AV$11:$AV$25, $B4419, 'Shopping List'!$BN$11:$BN$25))</f>
        <v/>
      </c>
      <c r="BB4419" s="117" t="str">
        <f t="shared" si="1037"/>
        <v/>
      </c>
    </row>
    <row r="4420" spans="1:54" x14ac:dyDescent="0.25">
      <c r="A4420" s="4"/>
      <c r="B4420" s="37"/>
      <c r="C4420" s="124"/>
      <c r="D4420" s="39"/>
      <c r="E4420" s="125"/>
      <c r="F4420" s="48"/>
      <c r="G4420" s="4"/>
      <c r="H4420" s="4"/>
      <c r="I4420" s="95" t="str">
        <f>IF($C4420="", "", IF(IFERROR(INDEX(Ingredients!$C$11:$C$310, MATCH($C4420, Ingredients!$B$11:$B$310, 0)), "")="", "", IFERROR(INDEX(Ingredients!$C$11:$C$310, MATCH($C4420, Ingredients!$B$11:$B$310, 0)), "")))</f>
        <v/>
      </c>
      <c r="J4420" s="73" t="str">
        <f>IF($B4420="", "", IF(IFERROR(INDEX(Meals!$C$11:$C$260, MATCH($B4420, Meals!$B$11:$B$260, 0)), "")="", "", IFERROR(INDEX(Meals!$C$11:$C$260, MATCH($B4420, Meals!$B$11:$B$260, 0)), "")))</f>
        <v/>
      </c>
      <c r="K4420" s="4"/>
      <c r="L4420" s="72" t="str">
        <f t="shared" si="1027"/>
        <v/>
      </c>
      <c r="M4420" s="73" t="str">
        <f t="shared" si="1028"/>
        <v/>
      </c>
      <c r="N4420" s="4"/>
      <c r="O4420" s="78" t="str">
        <f t="shared" si="1029"/>
        <v/>
      </c>
      <c r="P4420" s="79" t="str">
        <f t="shared" si="1030"/>
        <v/>
      </c>
      <c r="Q4420" s="4"/>
      <c r="R4420" s="90" t="str">
        <f t="shared" si="1031"/>
        <v/>
      </c>
      <c r="S4420" s="4"/>
      <c r="Y4420" s="18" t="str">
        <f t="shared" si="1032"/>
        <v/>
      </c>
      <c r="AA4420" s="18" t="str">
        <f t="shared" si="1023"/>
        <v/>
      </c>
      <c r="AB4420" s="18" t="str">
        <f t="shared" si="1024"/>
        <v/>
      </c>
      <c r="AC4420" s="18" t="str">
        <f t="shared" si="1033"/>
        <v/>
      </c>
      <c r="AD4420" s="18" t="str">
        <f t="shared" si="1033"/>
        <v/>
      </c>
      <c r="AE4420" s="18" t="str">
        <f t="shared" si="1034"/>
        <v/>
      </c>
      <c r="AG4420" s="95" t="str">
        <f>IF($C4420="", "", IF(IFERROR(INDEX(Ingredients!C$11:C$310, MATCH($C4420, Ingredients!$B$11:$B$310, 0)), "")="", "", IFERROR(INDEX(Ingredients!C$11:C$310, MATCH($C4420, Ingredients!$B$11:$B$310, 0)), "")))</f>
        <v/>
      </c>
      <c r="AH4420" s="105" t="str">
        <f>IF($C4420="", "", IF(IFERROR(INDEX(Ingredients!D$11:D$310, MATCH($C4420, Ingredients!$B$11:$B$310, 0)), "")="", "", IFERROR(INDEX(Ingredients!D$11:D$310, MATCH($C4420, Ingredients!$B$11:$B$310, 0)), "")))</f>
        <v/>
      </c>
      <c r="AI4420" s="106" t="str">
        <f>IF($C4420="", "", IF(IFERROR(INDEX(Ingredients!E$11:E$310, MATCH($C4420, Ingredients!$B$11:$B$310, 0)), "")="", "", IFERROR(INDEX(Ingredients!E$11:E$310, MATCH($C4420, Ingredients!$B$11:$B$310, 0)), "")))</f>
        <v/>
      </c>
      <c r="AJ4420" s="108" t="str">
        <f>IF($C4420="", "", IF(IFERROR(INDEX(Ingredients!F$11:F$310, MATCH($C4420, Ingredients!$B$11:$B$310, 0)), "")="", "", IFERROR(INDEX(Ingredients!F$11:F$310, MATCH($C4420, Ingredients!$B$11:$B$310, 0)), "")))</f>
        <v/>
      </c>
      <c r="AK4420" s="106" t="str">
        <f>IF($C4420="", "", IF(IFERROR(INDEX(Ingredients!G$11:G$310, MATCH($C4420, Ingredients!$B$11:$B$310, 0)), "")="", "", IFERROR(INDEX(Ingredients!G$11:G$310, MATCH($C4420, Ingredients!$B$11:$B$310, 0)), "")))</f>
        <v/>
      </c>
      <c r="AL4420" s="79" t="str">
        <f>IF($C4420="", "", IF(IFERROR(INDEX(Ingredients!H$11:H$310, MATCH($C4420, Ingredients!$B$11:$B$310, 0)), "")="", "", IFERROR(INDEX(Ingredients!H$11:H$310, MATCH($C4420, Ingredients!$B$11:$B$310, 0)), "")))</f>
        <v/>
      </c>
      <c r="AN4420" s="83" t="str">
        <f t="shared" si="1025"/>
        <v/>
      </c>
      <c r="AP4420" s="114" t="str">
        <f t="shared" si="1035"/>
        <v/>
      </c>
      <c r="AR4420" s="117" t="str">
        <f>IF($C4420="", "", IF(IFERROR(INDEX(Ingredients!$AI$11:$AI$310, MATCH($C4420, Ingredients!$B$11:$B$310, 0)), "")="", "", IFERROR(INDEX(Ingredients!$AI$11:$AI$310, MATCH($C4420, Ingredients!$B$11:$B$310, 0)), "")))</f>
        <v/>
      </c>
      <c r="AT4420" s="120" t="str">
        <f t="shared" si="1036"/>
        <v/>
      </c>
      <c r="AV4420" s="90" t="str">
        <f t="shared" si="1026"/>
        <v/>
      </c>
      <c r="AX4420" s="90" t="str">
        <f>IF($AV4420="", "", COUNTIF($AV$11:$AV$5010, "&lt;"&amp;$AV4420)+1+COUNTIF($AV$11:$AV4420, $AV4420)-1)</f>
        <v/>
      </c>
      <c r="AZ4420" s="111" t="str">
        <f>IF($B4420="", "", SUMIF('Shopping List'!$AV$11:$AV$25, $B4420, 'Shopping List'!$BN$11:$BN$25))</f>
        <v/>
      </c>
      <c r="BB4420" s="117" t="str">
        <f t="shared" si="1037"/>
        <v/>
      </c>
    </row>
    <row r="4421" spans="1:54" x14ac:dyDescent="0.25">
      <c r="A4421" s="4"/>
      <c r="B4421" s="37"/>
      <c r="C4421" s="124"/>
      <c r="D4421" s="39"/>
      <c r="E4421" s="125"/>
      <c r="F4421" s="48"/>
      <c r="G4421" s="4"/>
      <c r="H4421" s="4"/>
      <c r="I4421" s="95" t="str">
        <f>IF($C4421="", "", IF(IFERROR(INDEX(Ingredients!$C$11:$C$310, MATCH($C4421, Ingredients!$B$11:$B$310, 0)), "")="", "", IFERROR(INDEX(Ingredients!$C$11:$C$310, MATCH($C4421, Ingredients!$B$11:$B$310, 0)), "")))</f>
        <v/>
      </c>
      <c r="J4421" s="73" t="str">
        <f>IF($B4421="", "", IF(IFERROR(INDEX(Meals!$C$11:$C$260, MATCH($B4421, Meals!$B$11:$B$260, 0)), "")="", "", IFERROR(INDEX(Meals!$C$11:$C$260, MATCH($B4421, Meals!$B$11:$B$260, 0)), "")))</f>
        <v/>
      </c>
      <c r="K4421" s="4"/>
      <c r="L4421" s="72" t="str">
        <f t="shared" si="1027"/>
        <v/>
      </c>
      <c r="M4421" s="73" t="str">
        <f t="shared" si="1028"/>
        <v/>
      </c>
      <c r="N4421" s="4"/>
      <c r="O4421" s="78" t="str">
        <f t="shared" si="1029"/>
        <v/>
      </c>
      <c r="P4421" s="79" t="str">
        <f t="shared" si="1030"/>
        <v/>
      </c>
      <c r="Q4421" s="4"/>
      <c r="R4421" s="90" t="str">
        <f t="shared" si="1031"/>
        <v/>
      </c>
      <c r="S4421" s="4"/>
      <c r="Y4421" s="18" t="str">
        <f t="shared" si="1032"/>
        <v/>
      </c>
      <c r="AA4421" s="18" t="str">
        <f t="shared" si="1023"/>
        <v/>
      </c>
      <c r="AB4421" s="18" t="str">
        <f t="shared" si="1024"/>
        <v/>
      </c>
      <c r="AC4421" s="18" t="str">
        <f t="shared" si="1033"/>
        <v/>
      </c>
      <c r="AD4421" s="18" t="str">
        <f t="shared" si="1033"/>
        <v/>
      </c>
      <c r="AE4421" s="18" t="str">
        <f t="shared" si="1034"/>
        <v/>
      </c>
      <c r="AG4421" s="95" t="str">
        <f>IF($C4421="", "", IF(IFERROR(INDEX(Ingredients!C$11:C$310, MATCH($C4421, Ingredients!$B$11:$B$310, 0)), "")="", "", IFERROR(INDEX(Ingredients!C$11:C$310, MATCH($C4421, Ingredients!$B$11:$B$310, 0)), "")))</f>
        <v/>
      </c>
      <c r="AH4421" s="105" t="str">
        <f>IF($C4421="", "", IF(IFERROR(INDEX(Ingredients!D$11:D$310, MATCH($C4421, Ingredients!$B$11:$B$310, 0)), "")="", "", IFERROR(INDEX(Ingredients!D$11:D$310, MATCH($C4421, Ingredients!$B$11:$B$310, 0)), "")))</f>
        <v/>
      </c>
      <c r="AI4421" s="106" t="str">
        <f>IF($C4421="", "", IF(IFERROR(INDEX(Ingredients!E$11:E$310, MATCH($C4421, Ingredients!$B$11:$B$310, 0)), "")="", "", IFERROR(INDEX(Ingredients!E$11:E$310, MATCH($C4421, Ingredients!$B$11:$B$310, 0)), "")))</f>
        <v/>
      </c>
      <c r="AJ4421" s="108" t="str">
        <f>IF($C4421="", "", IF(IFERROR(INDEX(Ingredients!F$11:F$310, MATCH($C4421, Ingredients!$B$11:$B$310, 0)), "")="", "", IFERROR(INDEX(Ingredients!F$11:F$310, MATCH($C4421, Ingredients!$B$11:$B$310, 0)), "")))</f>
        <v/>
      </c>
      <c r="AK4421" s="106" t="str">
        <f>IF($C4421="", "", IF(IFERROR(INDEX(Ingredients!G$11:G$310, MATCH($C4421, Ingredients!$B$11:$B$310, 0)), "")="", "", IFERROR(INDEX(Ingredients!G$11:G$310, MATCH($C4421, Ingredients!$B$11:$B$310, 0)), "")))</f>
        <v/>
      </c>
      <c r="AL4421" s="79" t="str">
        <f>IF($C4421="", "", IF(IFERROR(INDEX(Ingredients!H$11:H$310, MATCH($C4421, Ingredients!$B$11:$B$310, 0)), "")="", "", IFERROR(INDEX(Ingredients!H$11:H$310, MATCH($C4421, Ingredients!$B$11:$B$310, 0)), "")))</f>
        <v/>
      </c>
      <c r="AN4421" s="83" t="str">
        <f t="shared" si="1025"/>
        <v/>
      </c>
      <c r="AP4421" s="114" t="str">
        <f t="shared" si="1035"/>
        <v/>
      </c>
      <c r="AR4421" s="117" t="str">
        <f>IF($C4421="", "", IF(IFERROR(INDEX(Ingredients!$AI$11:$AI$310, MATCH($C4421, Ingredients!$B$11:$B$310, 0)), "")="", "", IFERROR(INDEX(Ingredients!$AI$11:$AI$310, MATCH($C4421, Ingredients!$B$11:$B$310, 0)), "")))</f>
        <v/>
      </c>
      <c r="AT4421" s="120" t="str">
        <f t="shared" si="1036"/>
        <v/>
      </c>
      <c r="AV4421" s="90" t="str">
        <f t="shared" si="1026"/>
        <v/>
      </c>
      <c r="AX4421" s="90" t="str">
        <f>IF($AV4421="", "", COUNTIF($AV$11:$AV$5010, "&lt;"&amp;$AV4421)+1+COUNTIF($AV$11:$AV4421, $AV4421)-1)</f>
        <v/>
      </c>
      <c r="AZ4421" s="111" t="str">
        <f>IF($B4421="", "", SUMIF('Shopping List'!$AV$11:$AV$25, $B4421, 'Shopping List'!$BN$11:$BN$25))</f>
        <v/>
      </c>
      <c r="BB4421" s="117" t="str">
        <f t="shared" si="1037"/>
        <v/>
      </c>
    </row>
    <row r="4422" spans="1:54" x14ac:dyDescent="0.25">
      <c r="A4422" s="4"/>
      <c r="B4422" s="37"/>
      <c r="C4422" s="124"/>
      <c r="D4422" s="39"/>
      <c r="E4422" s="125"/>
      <c r="F4422" s="48"/>
      <c r="G4422" s="4"/>
      <c r="H4422" s="4"/>
      <c r="I4422" s="95" t="str">
        <f>IF($C4422="", "", IF(IFERROR(INDEX(Ingredients!$C$11:$C$310, MATCH($C4422, Ingredients!$B$11:$B$310, 0)), "")="", "", IFERROR(INDEX(Ingredients!$C$11:$C$310, MATCH($C4422, Ingredients!$B$11:$B$310, 0)), "")))</f>
        <v/>
      </c>
      <c r="J4422" s="73" t="str">
        <f>IF($B4422="", "", IF(IFERROR(INDEX(Meals!$C$11:$C$260, MATCH($B4422, Meals!$B$11:$B$260, 0)), "")="", "", IFERROR(INDEX(Meals!$C$11:$C$260, MATCH($B4422, Meals!$B$11:$B$260, 0)), "")))</f>
        <v/>
      </c>
      <c r="K4422" s="4"/>
      <c r="L4422" s="72" t="str">
        <f t="shared" si="1027"/>
        <v/>
      </c>
      <c r="M4422" s="73" t="str">
        <f t="shared" si="1028"/>
        <v/>
      </c>
      <c r="N4422" s="4"/>
      <c r="O4422" s="78" t="str">
        <f t="shared" si="1029"/>
        <v/>
      </c>
      <c r="P4422" s="79" t="str">
        <f t="shared" si="1030"/>
        <v/>
      </c>
      <c r="Q4422" s="4"/>
      <c r="R4422" s="90" t="str">
        <f t="shared" si="1031"/>
        <v/>
      </c>
      <c r="S4422" s="4"/>
      <c r="Y4422" s="18" t="str">
        <f t="shared" si="1032"/>
        <v/>
      </c>
      <c r="AA4422" s="18" t="str">
        <f t="shared" si="1023"/>
        <v/>
      </c>
      <c r="AB4422" s="18" t="str">
        <f t="shared" si="1024"/>
        <v/>
      </c>
      <c r="AC4422" s="18" t="str">
        <f t="shared" si="1033"/>
        <v/>
      </c>
      <c r="AD4422" s="18" t="str">
        <f t="shared" si="1033"/>
        <v/>
      </c>
      <c r="AE4422" s="18" t="str">
        <f t="shared" si="1034"/>
        <v/>
      </c>
      <c r="AG4422" s="95" t="str">
        <f>IF($C4422="", "", IF(IFERROR(INDEX(Ingredients!C$11:C$310, MATCH($C4422, Ingredients!$B$11:$B$310, 0)), "")="", "", IFERROR(INDEX(Ingredients!C$11:C$310, MATCH($C4422, Ingredients!$B$11:$B$310, 0)), "")))</f>
        <v/>
      </c>
      <c r="AH4422" s="105" t="str">
        <f>IF($C4422="", "", IF(IFERROR(INDEX(Ingredients!D$11:D$310, MATCH($C4422, Ingredients!$B$11:$B$310, 0)), "")="", "", IFERROR(INDEX(Ingredients!D$11:D$310, MATCH($C4422, Ingredients!$B$11:$B$310, 0)), "")))</f>
        <v/>
      </c>
      <c r="AI4422" s="106" t="str">
        <f>IF($C4422="", "", IF(IFERROR(INDEX(Ingredients!E$11:E$310, MATCH($C4422, Ingredients!$B$11:$B$310, 0)), "")="", "", IFERROR(INDEX(Ingredients!E$11:E$310, MATCH($C4422, Ingredients!$B$11:$B$310, 0)), "")))</f>
        <v/>
      </c>
      <c r="AJ4422" s="108" t="str">
        <f>IF($C4422="", "", IF(IFERROR(INDEX(Ingredients!F$11:F$310, MATCH($C4422, Ingredients!$B$11:$B$310, 0)), "")="", "", IFERROR(INDEX(Ingredients!F$11:F$310, MATCH($C4422, Ingredients!$B$11:$B$310, 0)), "")))</f>
        <v/>
      </c>
      <c r="AK4422" s="106" t="str">
        <f>IF($C4422="", "", IF(IFERROR(INDEX(Ingredients!G$11:G$310, MATCH($C4422, Ingredients!$B$11:$B$310, 0)), "")="", "", IFERROR(INDEX(Ingredients!G$11:G$310, MATCH($C4422, Ingredients!$B$11:$B$310, 0)), "")))</f>
        <v/>
      </c>
      <c r="AL4422" s="79" t="str">
        <f>IF($C4422="", "", IF(IFERROR(INDEX(Ingredients!H$11:H$310, MATCH($C4422, Ingredients!$B$11:$B$310, 0)), "")="", "", IFERROR(INDEX(Ingredients!H$11:H$310, MATCH($C4422, Ingredients!$B$11:$B$310, 0)), "")))</f>
        <v/>
      </c>
      <c r="AN4422" s="83" t="str">
        <f t="shared" si="1025"/>
        <v/>
      </c>
      <c r="AP4422" s="114" t="str">
        <f t="shared" si="1035"/>
        <v/>
      </c>
      <c r="AR4422" s="117" t="str">
        <f>IF($C4422="", "", IF(IFERROR(INDEX(Ingredients!$AI$11:$AI$310, MATCH($C4422, Ingredients!$B$11:$B$310, 0)), "")="", "", IFERROR(INDEX(Ingredients!$AI$11:$AI$310, MATCH($C4422, Ingredients!$B$11:$B$310, 0)), "")))</f>
        <v/>
      </c>
      <c r="AT4422" s="120" t="str">
        <f t="shared" si="1036"/>
        <v/>
      </c>
      <c r="AV4422" s="90" t="str">
        <f t="shared" si="1026"/>
        <v/>
      </c>
      <c r="AX4422" s="90" t="str">
        <f>IF($AV4422="", "", COUNTIF($AV$11:$AV$5010, "&lt;"&amp;$AV4422)+1+COUNTIF($AV$11:$AV4422, $AV4422)-1)</f>
        <v/>
      </c>
      <c r="AZ4422" s="111" t="str">
        <f>IF($B4422="", "", SUMIF('Shopping List'!$AV$11:$AV$25, $B4422, 'Shopping List'!$BN$11:$BN$25))</f>
        <v/>
      </c>
      <c r="BB4422" s="117" t="str">
        <f t="shared" si="1037"/>
        <v/>
      </c>
    </row>
    <row r="4423" spans="1:54" x14ac:dyDescent="0.25">
      <c r="A4423" s="4"/>
      <c r="B4423" s="37"/>
      <c r="C4423" s="124"/>
      <c r="D4423" s="39"/>
      <c r="E4423" s="125"/>
      <c r="F4423" s="48"/>
      <c r="G4423" s="4"/>
      <c r="H4423" s="4"/>
      <c r="I4423" s="95" t="str">
        <f>IF($C4423="", "", IF(IFERROR(INDEX(Ingredients!$C$11:$C$310, MATCH($C4423, Ingredients!$B$11:$B$310, 0)), "")="", "", IFERROR(INDEX(Ingredients!$C$11:$C$310, MATCH($C4423, Ingredients!$B$11:$B$310, 0)), "")))</f>
        <v/>
      </c>
      <c r="J4423" s="73" t="str">
        <f>IF($B4423="", "", IF(IFERROR(INDEX(Meals!$C$11:$C$260, MATCH($B4423, Meals!$B$11:$B$260, 0)), "")="", "", IFERROR(INDEX(Meals!$C$11:$C$260, MATCH($B4423, Meals!$B$11:$B$260, 0)), "")))</f>
        <v/>
      </c>
      <c r="K4423" s="4"/>
      <c r="L4423" s="72" t="str">
        <f t="shared" si="1027"/>
        <v/>
      </c>
      <c r="M4423" s="73" t="str">
        <f t="shared" si="1028"/>
        <v/>
      </c>
      <c r="N4423" s="4"/>
      <c r="O4423" s="78" t="str">
        <f t="shared" si="1029"/>
        <v/>
      </c>
      <c r="P4423" s="79" t="str">
        <f t="shared" si="1030"/>
        <v/>
      </c>
      <c r="Q4423" s="4"/>
      <c r="R4423" s="90" t="str">
        <f t="shared" si="1031"/>
        <v/>
      </c>
      <c r="S4423" s="4"/>
      <c r="Y4423" s="18" t="str">
        <f t="shared" si="1032"/>
        <v/>
      </c>
      <c r="AA4423" s="18" t="str">
        <f t="shared" si="1023"/>
        <v/>
      </c>
      <c r="AB4423" s="18" t="str">
        <f t="shared" si="1024"/>
        <v/>
      </c>
      <c r="AC4423" s="18" t="str">
        <f t="shared" si="1033"/>
        <v/>
      </c>
      <c r="AD4423" s="18" t="str">
        <f t="shared" si="1033"/>
        <v/>
      </c>
      <c r="AE4423" s="18" t="str">
        <f t="shared" si="1034"/>
        <v/>
      </c>
      <c r="AG4423" s="95" t="str">
        <f>IF($C4423="", "", IF(IFERROR(INDEX(Ingredients!C$11:C$310, MATCH($C4423, Ingredients!$B$11:$B$310, 0)), "")="", "", IFERROR(INDEX(Ingredients!C$11:C$310, MATCH($C4423, Ingredients!$B$11:$B$310, 0)), "")))</f>
        <v/>
      </c>
      <c r="AH4423" s="105" t="str">
        <f>IF($C4423="", "", IF(IFERROR(INDEX(Ingredients!D$11:D$310, MATCH($C4423, Ingredients!$B$11:$B$310, 0)), "")="", "", IFERROR(INDEX(Ingredients!D$11:D$310, MATCH($C4423, Ingredients!$B$11:$B$310, 0)), "")))</f>
        <v/>
      </c>
      <c r="AI4423" s="106" t="str">
        <f>IF($C4423="", "", IF(IFERROR(INDEX(Ingredients!E$11:E$310, MATCH($C4423, Ingredients!$B$11:$B$310, 0)), "")="", "", IFERROR(INDEX(Ingredients!E$11:E$310, MATCH($C4423, Ingredients!$B$11:$B$310, 0)), "")))</f>
        <v/>
      </c>
      <c r="AJ4423" s="108" t="str">
        <f>IF($C4423="", "", IF(IFERROR(INDEX(Ingredients!F$11:F$310, MATCH($C4423, Ingredients!$B$11:$B$310, 0)), "")="", "", IFERROR(INDEX(Ingredients!F$11:F$310, MATCH($C4423, Ingredients!$B$11:$B$310, 0)), "")))</f>
        <v/>
      </c>
      <c r="AK4423" s="106" t="str">
        <f>IF($C4423="", "", IF(IFERROR(INDEX(Ingredients!G$11:G$310, MATCH($C4423, Ingredients!$B$11:$B$310, 0)), "")="", "", IFERROR(INDEX(Ingredients!G$11:G$310, MATCH($C4423, Ingredients!$B$11:$B$310, 0)), "")))</f>
        <v/>
      </c>
      <c r="AL4423" s="79" t="str">
        <f>IF($C4423="", "", IF(IFERROR(INDEX(Ingredients!H$11:H$310, MATCH($C4423, Ingredients!$B$11:$B$310, 0)), "")="", "", IFERROR(INDEX(Ingredients!H$11:H$310, MATCH($C4423, Ingredients!$B$11:$B$310, 0)), "")))</f>
        <v/>
      </c>
      <c r="AN4423" s="83" t="str">
        <f t="shared" si="1025"/>
        <v/>
      </c>
      <c r="AP4423" s="114" t="str">
        <f t="shared" si="1035"/>
        <v/>
      </c>
      <c r="AR4423" s="117" t="str">
        <f>IF($C4423="", "", IF(IFERROR(INDEX(Ingredients!$AI$11:$AI$310, MATCH($C4423, Ingredients!$B$11:$B$310, 0)), "")="", "", IFERROR(INDEX(Ingredients!$AI$11:$AI$310, MATCH($C4423, Ingredients!$B$11:$B$310, 0)), "")))</f>
        <v/>
      </c>
      <c r="AT4423" s="120" t="str">
        <f t="shared" si="1036"/>
        <v/>
      </c>
      <c r="AV4423" s="90" t="str">
        <f t="shared" si="1026"/>
        <v/>
      </c>
      <c r="AX4423" s="90" t="str">
        <f>IF($AV4423="", "", COUNTIF($AV$11:$AV$5010, "&lt;"&amp;$AV4423)+1+COUNTIF($AV$11:$AV4423, $AV4423)-1)</f>
        <v/>
      </c>
      <c r="AZ4423" s="111" t="str">
        <f>IF($B4423="", "", SUMIF('Shopping List'!$AV$11:$AV$25, $B4423, 'Shopping List'!$BN$11:$BN$25))</f>
        <v/>
      </c>
      <c r="BB4423" s="117" t="str">
        <f t="shared" si="1037"/>
        <v/>
      </c>
    </row>
    <row r="4424" spans="1:54" x14ac:dyDescent="0.25">
      <c r="A4424" s="4"/>
      <c r="B4424" s="37"/>
      <c r="C4424" s="124"/>
      <c r="D4424" s="39"/>
      <c r="E4424" s="125"/>
      <c r="F4424" s="48"/>
      <c r="G4424" s="4"/>
      <c r="H4424" s="4"/>
      <c r="I4424" s="95" t="str">
        <f>IF($C4424="", "", IF(IFERROR(INDEX(Ingredients!$C$11:$C$310, MATCH($C4424, Ingredients!$B$11:$B$310, 0)), "")="", "", IFERROR(INDEX(Ingredients!$C$11:$C$310, MATCH($C4424, Ingredients!$B$11:$B$310, 0)), "")))</f>
        <v/>
      </c>
      <c r="J4424" s="73" t="str">
        <f>IF($B4424="", "", IF(IFERROR(INDEX(Meals!$C$11:$C$260, MATCH($B4424, Meals!$B$11:$B$260, 0)), "")="", "", IFERROR(INDEX(Meals!$C$11:$C$260, MATCH($B4424, Meals!$B$11:$B$260, 0)), "")))</f>
        <v/>
      </c>
      <c r="K4424" s="4"/>
      <c r="L4424" s="72" t="str">
        <f t="shared" si="1027"/>
        <v/>
      </c>
      <c r="M4424" s="73" t="str">
        <f t="shared" si="1028"/>
        <v/>
      </c>
      <c r="N4424" s="4"/>
      <c r="O4424" s="78" t="str">
        <f t="shared" si="1029"/>
        <v/>
      </c>
      <c r="P4424" s="79" t="str">
        <f t="shared" si="1030"/>
        <v/>
      </c>
      <c r="Q4424" s="4"/>
      <c r="R4424" s="90" t="str">
        <f t="shared" si="1031"/>
        <v/>
      </c>
      <c r="S4424" s="4"/>
      <c r="Y4424" s="18" t="str">
        <f t="shared" si="1032"/>
        <v/>
      </c>
      <c r="AA4424" s="18" t="str">
        <f t="shared" si="1023"/>
        <v/>
      </c>
      <c r="AB4424" s="18" t="str">
        <f t="shared" si="1024"/>
        <v/>
      </c>
      <c r="AC4424" s="18" t="str">
        <f t="shared" si="1033"/>
        <v/>
      </c>
      <c r="AD4424" s="18" t="str">
        <f t="shared" si="1033"/>
        <v/>
      </c>
      <c r="AE4424" s="18" t="str">
        <f t="shared" si="1034"/>
        <v/>
      </c>
      <c r="AG4424" s="95" t="str">
        <f>IF($C4424="", "", IF(IFERROR(INDEX(Ingredients!C$11:C$310, MATCH($C4424, Ingredients!$B$11:$B$310, 0)), "")="", "", IFERROR(INDEX(Ingredients!C$11:C$310, MATCH($C4424, Ingredients!$B$11:$B$310, 0)), "")))</f>
        <v/>
      </c>
      <c r="AH4424" s="105" t="str">
        <f>IF($C4424="", "", IF(IFERROR(INDEX(Ingredients!D$11:D$310, MATCH($C4424, Ingredients!$B$11:$B$310, 0)), "")="", "", IFERROR(INDEX(Ingredients!D$11:D$310, MATCH($C4424, Ingredients!$B$11:$B$310, 0)), "")))</f>
        <v/>
      </c>
      <c r="AI4424" s="106" t="str">
        <f>IF($C4424="", "", IF(IFERROR(INDEX(Ingredients!E$11:E$310, MATCH($C4424, Ingredients!$B$11:$B$310, 0)), "")="", "", IFERROR(INDEX(Ingredients!E$11:E$310, MATCH($C4424, Ingredients!$B$11:$B$310, 0)), "")))</f>
        <v/>
      </c>
      <c r="AJ4424" s="108" t="str">
        <f>IF($C4424="", "", IF(IFERROR(INDEX(Ingredients!F$11:F$310, MATCH($C4424, Ingredients!$B$11:$B$310, 0)), "")="", "", IFERROR(INDEX(Ingredients!F$11:F$310, MATCH($C4424, Ingredients!$B$11:$B$310, 0)), "")))</f>
        <v/>
      </c>
      <c r="AK4424" s="106" t="str">
        <f>IF($C4424="", "", IF(IFERROR(INDEX(Ingredients!G$11:G$310, MATCH($C4424, Ingredients!$B$11:$B$310, 0)), "")="", "", IFERROR(INDEX(Ingredients!G$11:G$310, MATCH($C4424, Ingredients!$B$11:$B$310, 0)), "")))</f>
        <v/>
      </c>
      <c r="AL4424" s="79" t="str">
        <f>IF($C4424="", "", IF(IFERROR(INDEX(Ingredients!H$11:H$310, MATCH($C4424, Ingredients!$B$11:$B$310, 0)), "")="", "", IFERROR(INDEX(Ingredients!H$11:H$310, MATCH($C4424, Ingredients!$B$11:$B$310, 0)), "")))</f>
        <v/>
      </c>
      <c r="AN4424" s="83" t="str">
        <f t="shared" si="1025"/>
        <v/>
      </c>
      <c r="AP4424" s="114" t="str">
        <f t="shared" si="1035"/>
        <v/>
      </c>
      <c r="AR4424" s="117" t="str">
        <f>IF($C4424="", "", IF(IFERROR(INDEX(Ingredients!$AI$11:$AI$310, MATCH($C4424, Ingredients!$B$11:$B$310, 0)), "")="", "", IFERROR(INDEX(Ingredients!$AI$11:$AI$310, MATCH($C4424, Ingredients!$B$11:$B$310, 0)), "")))</f>
        <v/>
      </c>
      <c r="AT4424" s="120" t="str">
        <f t="shared" si="1036"/>
        <v/>
      </c>
      <c r="AV4424" s="90" t="str">
        <f t="shared" si="1026"/>
        <v/>
      </c>
      <c r="AX4424" s="90" t="str">
        <f>IF($AV4424="", "", COUNTIF($AV$11:$AV$5010, "&lt;"&amp;$AV4424)+1+COUNTIF($AV$11:$AV4424, $AV4424)-1)</f>
        <v/>
      </c>
      <c r="AZ4424" s="111" t="str">
        <f>IF($B4424="", "", SUMIF('Shopping List'!$AV$11:$AV$25, $B4424, 'Shopping List'!$BN$11:$BN$25))</f>
        <v/>
      </c>
      <c r="BB4424" s="117" t="str">
        <f t="shared" si="1037"/>
        <v/>
      </c>
    </row>
    <row r="4425" spans="1:54" x14ac:dyDescent="0.25">
      <c r="A4425" s="4"/>
      <c r="B4425" s="37"/>
      <c r="C4425" s="124"/>
      <c r="D4425" s="39"/>
      <c r="E4425" s="125"/>
      <c r="F4425" s="48"/>
      <c r="G4425" s="4"/>
      <c r="H4425" s="4"/>
      <c r="I4425" s="95" t="str">
        <f>IF($C4425="", "", IF(IFERROR(INDEX(Ingredients!$C$11:$C$310, MATCH($C4425, Ingredients!$B$11:$B$310, 0)), "")="", "", IFERROR(INDEX(Ingredients!$C$11:$C$310, MATCH($C4425, Ingredients!$B$11:$B$310, 0)), "")))</f>
        <v/>
      </c>
      <c r="J4425" s="73" t="str">
        <f>IF($B4425="", "", IF(IFERROR(INDEX(Meals!$C$11:$C$260, MATCH($B4425, Meals!$B$11:$B$260, 0)), "")="", "", IFERROR(INDEX(Meals!$C$11:$C$260, MATCH($B4425, Meals!$B$11:$B$260, 0)), "")))</f>
        <v/>
      </c>
      <c r="K4425" s="4"/>
      <c r="L4425" s="72" t="str">
        <f t="shared" si="1027"/>
        <v/>
      </c>
      <c r="M4425" s="73" t="str">
        <f t="shared" si="1028"/>
        <v/>
      </c>
      <c r="N4425" s="4"/>
      <c r="O4425" s="78" t="str">
        <f t="shared" si="1029"/>
        <v/>
      </c>
      <c r="P4425" s="79" t="str">
        <f t="shared" si="1030"/>
        <v/>
      </c>
      <c r="Q4425" s="4"/>
      <c r="R4425" s="90" t="str">
        <f t="shared" si="1031"/>
        <v/>
      </c>
      <c r="S4425" s="4"/>
      <c r="Y4425" s="18" t="str">
        <f t="shared" si="1032"/>
        <v/>
      </c>
      <c r="AA4425" s="18" t="str">
        <f t="shared" si="1023"/>
        <v/>
      </c>
      <c r="AB4425" s="18" t="str">
        <f t="shared" si="1024"/>
        <v/>
      </c>
      <c r="AC4425" s="18" t="str">
        <f t="shared" si="1033"/>
        <v/>
      </c>
      <c r="AD4425" s="18" t="str">
        <f t="shared" si="1033"/>
        <v/>
      </c>
      <c r="AE4425" s="18" t="str">
        <f t="shared" si="1034"/>
        <v/>
      </c>
      <c r="AG4425" s="95" t="str">
        <f>IF($C4425="", "", IF(IFERROR(INDEX(Ingredients!C$11:C$310, MATCH($C4425, Ingredients!$B$11:$B$310, 0)), "")="", "", IFERROR(INDEX(Ingredients!C$11:C$310, MATCH($C4425, Ingredients!$B$11:$B$310, 0)), "")))</f>
        <v/>
      </c>
      <c r="AH4425" s="105" t="str">
        <f>IF($C4425="", "", IF(IFERROR(INDEX(Ingredients!D$11:D$310, MATCH($C4425, Ingredients!$B$11:$B$310, 0)), "")="", "", IFERROR(INDEX(Ingredients!D$11:D$310, MATCH($C4425, Ingredients!$B$11:$B$310, 0)), "")))</f>
        <v/>
      </c>
      <c r="AI4425" s="106" t="str">
        <f>IF($C4425="", "", IF(IFERROR(INDEX(Ingredients!E$11:E$310, MATCH($C4425, Ingredients!$B$11:$B$310, 0)), "")="", "", IFERROR(INDEX(Ingredients!E$11:E$310, MATCH($C4425, Ingredients!$B$11:$B$310, 0)), "")))</f>
        <v/>
      </c>
      <c r="AJ4425" s="108" t="str">
        <f>IF($C4425="", "", IF(IFERROR(INDEX(Ingredients!F$11:F$310, MATCH($C4425, Ingredients!$B$11:$B$310, 0)), "")="", "", IFERROR(INDEX(Ingredients!F$11:F$310, MATCH($C4425, Ingredients!$B$11:$B$310, 0)), "")))</f>
        <v/>
      </c>
      <c r="AK4425" s="106" t="str">
        <f>IF($C4425="", "", IF(IFERROR(INDEX(Ingredients!G$11:G$310, MATCH($C4425, Ingredients!$B$11:$B$310, 0)), "")="", "", IFERROR(INDEX(Ingredients!G$11:G$310, MATCH($C4425, Ingredients!$B$11:$B$310, 0)), "")))</f>
        <v/>
      </c>
      <c r="AL4425" s="79" t="str">
        <f>IF($C4425="", "", IF(IFERROR(INDEX(Ingredients!H$11:H$310, MATCH($C4425, Ingredients!$B$11:$B$310, 0)), "")="", "", IFERROR(INDEX(Ingredients!H$11:H$310, MATCH($C4425, Ingredients!$B$11:$B$310, 0)), "")))</f>
        <v/>
      </c>
      <c r="AN4425" s="83" t="str">
        <f t="shared" si="1025"/>
        <v/>
      </c>
      <c r="AP4425" s="114" t="str">
        <f t="shared" si="1035"/>
        <v/>
      </c>
      <c r="AR4425" s="117" t="str">
        <f>IF($C4425="", "", IF(IFERROR(INDEX(Ingredients!$AI$11:$AI$310, MATCH($C4425, Ingredients!$B$11:$B$310, 0)), "")="", "", IFERROR(INDEX(Ingredients!$AI$11:$AI$310, MATCH($C4425, Ingredients!$B$11:$B$310, 0)), "")))</f>
        <v/>
      </c>
      <c r="AT4425" s="120" t="str">
        <f t="shared" si="1036"/>
        <v/>
      </c>
      <c r="AV4425" s="90" t="str">
        <f t="shared" si="1026"/>
        <v/>
      </c>
      <c r="AX4425" s="90" t="str">
        <f>IF($AV4425="", "", COUNTIF($AV$11:$AV$5010, "&lt;"&amp;$AV4425)+1+COUNTIF($AV$11:$AV4425, $AV4425)-1)</f>
        <v/>
      </c>
      <c r="AZ4425" s="111" t="str">
        <f>IF($B4425="", "", SUMIF('Shopping List'!$AV$11:$AV$25, $B4425, 'Shopping List'!$BN$11:$BN$25))</f>
        <v/>
      </c>
      <c r="BB4425" s="117" t="str">
        <f t="shared" si="1037"/>
        <v/>
      </c>
    </row>
    <row r="4426" spans="1:54" x14ac:dyDescent="0.25">
      <c r="A4426" s="4"/>
      <c r="B4426" s="37"/>
      <c r="C4426" s="124"/>
      <c r="D4426" s="39"/>
      <c r="E4426" s="125"/>
      <c r="F4426" s="48"/>
      <c r="G4426" s="4"/>
      <c r="H4426" s="4"/>
      <c r="I4426" s="95" t="str">
        <f>IF($C4426="", "", IF(IFERROR(INDEX(Ingredients!$C$11:$C$310, MATCH($C4426, Ingredients!$B$11:$B$310, 0)), "")="", "", IFERROR(INDEX(Ingredients!$C$11:$C$310, MATCH($C4426, Ingredients!$B$11:$B$310, 0)), "")))</f>
        <v/>
      </c>
      <c r="J4426" s="73" t="str">
        <f>IF($B4426="", "", IF(IFERROR(INDEX(Meals!$C$11:$C$260, MATCH($B4426, Meals!$B$11:$B$260, 0)), "")="", "", IFERROR(INDEX(Meals!$C$11:$C$260, MATCH($B4426, Meals!$B$11:$B$260, 0)), "")))</f>
        <v/>
      </c>
      <c r="K4426" s="4"/>
      <c r="L4426" s="72" t="str">
        <f t="shared" si="1027"/>
        <v/>
      </c>
      <c r="M4426" s="73" t="str">
        <f t="shared" si="1028"/>
        <v/>
      </c>
      <c r="N4426" s="4"/>
      <c r="O4426" s="78" t="str">
        <f t="shared" si="1029"/>
        <v/>
      </c>
      <c r="P4426" s="79" t="str">
        <f t="shared" si="1030"/>
        <v/>
      </c>
      <c r="Q4426" s="4"/>
      <c r="R4426" s="90" t="str">
        <f t="shared" si="1031"/>
        <v/>
      </c>
      <c r="S4426" s="4"/>
      <c r="Y4426" s="18" t="str">
        <f t="shared" si="1032"/>
        <v/>
      </c>
      <c r="AA4426" s="18" t="str">
        <f t="shared" si="1023"/>
        <v/>
      </c>
      <c r="AB4426" s="18" t="str">
        <f t="shared" si="1024"/>
        <v/>
      </c>
      <c r="AC4426" s="18" t="str">
        <f t="shared" si="1033"/>
        <v/>
      </c>
      <c r="AD4426" s="18" t="str">
        <f t="shared" si="1033"/>
        <v/>
      </c>
      <c r="AE4426" s="18" t="str">
        <f t="shared" si="1034"/>
        <v/>
      </c>
      <c r="AG4426" s="95" t="str">
        <f>IF($C4426="", "", IF(IFERROR(INDEX(Ingredients!C$11:C$310, MATCH($C4426, Ingredients!$B$11:$B$310, 0)), "")="", "", IFERROR(INDEX(Ingredients!C$11:C$310, MATCH($C4426, Ingredients!$B$11:$B$310, 0)), "")))</f>
        <v/>
      </c>
      <c r="AH4426" s="105" t="str">
        <f>IF($C4426="", "", IF(IFERROR(INDEX(Ingredients!D$11:D$310, MATCH($C4426, Ingredients!$B$11:$B$310, 0)), "")="", "", IFERROR(INDEX(Ingredients!D$11:D$310, MATCH($C4426, Ingredients!$B$11:$B$310, 0)), "")))</f>
        <v/>
      </c>
      <c r="AI4426" s="106" t="str">
        <f>IF($C4426="", "", IF(IFERROR(INDEX(Ingredients!E$11:E$310, MATCH($C4426, Ingredients!$B$11:$B$310, 0)), "")="", "", IFERROR(INDEX(Ingredients!E$11:E$310, MATCH($C4426, Ingredients!$B$11:$B$310, 0)), "")))</f>
        <v/>
      </c>
      <c r="AJ4426" s="108" t="str">
        <f>IF($C4426="", "", IF(IFERROR(INDEX(Ingredients!F$11:F$310, MATCH($C4426, Ingredients!$B$11:$B$310, 0)), "")="", "", IFERROR(INDEX(Ingredients!F$11:F$310, MATCH($C4426, Ingredients!$B$11:$B$310, 0)), "")))</f>
        <v/>
      </c>
      <c r="AK4426" s="106" t="str">
        <f>IF($C4426="", "", IF(IFERROR(INDEX(Ingredients!G$11:G$310, MATCH($C4426, Ingredients!$B$11:$B$310, 0)), "")="", "", IFERROR(INDEX(Ingredients!G$11:G$310, MATCH($C4426, Ingredients!$B$11:$B$310, 0)), "")))</f>
        <v/>
      </c>
      <c r="AL4426" s="79" t="str">
        <f>IF($C4426="", "", IF(IFERROR(INDEX(Ingredients!H$11:H$310, MATCH($C4426, Ingredients!$B$11:$B$310, 0)), "")="", "", IFERROR(INDEX(Ingredients!H$11:H$310, MATCH($C4426, Ingredients!$B$11:$B$310, 0)), "")))</f>
        <v/>
      </c>
      <c r="AN4426" s="83" t="str">
        <f t="shared" si="1025"/>
        <v/>
      </c>
      <c r="AP4426" s="114" t="str">
        <f t="shared" si="1035"/>
        <v/>
      </c>
      <c r="AR4426" s="117" t="str">
        <f>IF($C4426="", "", IF(IFERROR(INDEX(Ingredients!$AI$11:$AI$310, MATCH($C4426, Ingredients!$B$11:$B$310, 0)), "")="", "", IFERROR(INDEX(Ingredients!$AI$11:$AI$310, MATCH($C4426, Ingredients!$B$11:$B$310, 0)), "")))</f>
        <v/>
      </c>
      <c r="AT4426" s="120" t="str">
        <f t="shared" si="1036"/>
        <v/>
      </c>
      <c r="AV4426" s="90" t="str">
        <f t="shared" si="1026"/>
        <v/>
      </c>
      <c r="AX4426" s="90" t="str">
        <f>IF($AV4426="", "", COUNTIF($AV$11:$AV$5010, "&lt;"&amp;$AV4426)+1+COUNTIF($AV$11:$AV4426, $AV4426)-1)</f>
        <v/>
      </c>
      <c r="AZ4426" s="111" t="str">
        <f>IF($B4426="", "", SUMIF('Shopping List'!$AV$11:$AV$25, $B4426, 'Shopping List'!$BN$11:$BN$25))</f>
        <v/>
      </c>
      <c r="BB4426" s="117" t="str">
        <f t="shared" si="1037"/>
        <v/>
      </c>
    </row>
    <row r="4427" spans="1:54" x14ac:dyDescent="0.25">
      <c r="A4427" s="4"/>
      <c r="B4427" s="37"/>
      <c r="C4427" s="124"/>
      <c r="D4427" s="39"/>
      <c r="E4427" s="125"/>
      <c r="F4427" s="48"/>
      <c r="G4427" s="4"/>
      <c r="H4427" s="4"/>
      <c r="I4427" s="95" t="str">
        <f>IF($C4427="", "", IF(IFERROR(INDEX(Ingredients!$C$11:$C$310, MATCH($C4427, Ingredients!$B$11:$B$310, 0)), "")="", "", IFERROR(INDEX(Ingredients!$C$11:$C$310, MATCH($C4427, Ingredients!$B$11:$B$310, 0)), "")))</f>
        <v/>
      </c>
      <c r="J4427" s="73" t="str">
        <f>IF($B4427="", "", IF(IFERROR(INDEX(Meals!$C$11:$C$260, MATCH($B4427, Meals!$B$11:$B$260, 0)), "")="", "", IFERROR(INDEX(Meals!$C$11:$C$260, MATCH($B4427, Meals!$B$11:$B$260, 0)), "")))</f>
        <v/>
      </c>
      <c r="K4427" s="4"/>
      <c r="L4427" s="72" t="str">
        <f t="shared" si="1027"/>
        <v/>
      </c>
      <c r="M4427" s="73" t="str">
        <f t="shared" si="1028"/>
        <v/>
      </c>
      <c r="N4427" s="4"/>
      <c r="O4427" s="78" t="str">
        <f t="shared" si="1029"/>
        <v/>
      </c>
      <c r="P4427" s="79" t="str">
        <f t="shared" si="1030"/>
        <v/>
      </c>
      <c r="Q4427" s="4"/>
      <c r="R4427" s="90" t="str">
        <f t="shared" si="1031"/>
        <v/>
      </c>
      <c r="S4427" s="4"/>
      <c r="Y4427" s="18" t="str">
        <f t="shared" si="1032"/>
        <v/>
      </c>
      <c r="AA4427" s="18" t="str">
        <f t="shared" ref="AA4427:AA4490" si="1038">IF($Y4427="", "", IF(AND(AA$5="X", B4427=""), $Y$6, IF(AND(NOT(B4427=""), COUNTIF(V$11:V$260, B4427)=0), $Y$7, "")))</f>
        <v/>
      </c>
      <c r="AB4427" s="18" t="str">
        <f t="shared" ref="AB4427:AB4490" si="1039">IF($Y4427="", "", IF(AND(AB$5="X", C4427=""), $Y$6, IF(AND(NOT(C4427=""), COUNTIF(W$11:W$310, C4427)=0), $Y$7, "")))</f>
        <v/>
      </c>
      <c r="AC4427" s="18" t="str">
        <f t="shared" si="1033"/>
        <v/>
      </c>
      <c r="AD4427" s="18" t="str">
        <f t="shared" si="1033"/>
        <v/>
      </c>
      <c r="AE4427" s="18" t="str">
        <f t="shared" si="1034"/>
        <v/>
      </c>
      <c r="AG4427" s="95" t="str">
        <f>IF($C4427="", "", IF(IFERROR(INDEX(Ingredients!C$11:C$310, MATCH($C4427, Ingredients!$B$11:$B$310, 0)), "")="", "", IFERROR(INDEX(Ingredients!C$11:C$310, MATCH($C4427, Ingredients!$B$11:$B$310, 0)), "")))</f>
        <v/>
      </c>
      <c r="AH4427" s="105" t="str">
        <f>IF($C4427="", "", IF(IFERROR(INDEX(Ingredients!D$11:D$310, MATCH($C4427, Ingredients!$B$11:$B$310, 0)), "")="", "", IFERROR(INDEX(Ingredients!D$11:D$310, MATCH($C4427, Ingredients!$B$11:$B$310, 0)), "")))</f>
        <v/>
      </c>
      <c r="AI4427" s="106" t="str">
        <f>IF($C4427="", "", IF(IFERROR(INDEX(Ingredients!E$11:E$310, MATCH($C4427, Ingredients!$B$11:$B$310, 0)), "")="", "", IFERROR(INDEX(Ingredients!E$11:E$310, MATCH($C4427, Ingredients!$B$11:$B$310, 0)), "")))</f>
        <v/>
      </c>
      <c r="AJ4427" s="108" t="str">
        <f>IF($C4427="", "", IF(IFERROR(INDEX(Ingredients!F$11:F$310, MATCH($C4427, Ingredients!$B$11:$B$310, 0)), "")="", "", IFERROR(INDEX(Ingredients!F$11:F$310, MATCH($C4427, Ingredients!$B$11:$B$310, 0)), "")))</f>
        <v/>
      </c>
      <c r="AK4427" s="106" t="str">
        <f>IF($C4427="", "", IF(IFERROR(INDEX(Ingredients!G$11:G$310, MATCH($C4427, Ingredients!$B$11:$B$310, 0)), "")="", "", IFERROR(INDEX(Ingredients!G$11:G$310, MATCH($C4427, Ingredients!$B$11:$B$310, 0)), "")))</f>
        <v/>
      </c>
      <c r="AL4427" s="79" t="str">
        <f>IF($C4427="", "", IF(IFERROR(INDEX(Ingredients!H$11:H$310, MATCH($C4427, Ingredients!$B$11:$B$310, 0)), "")="", "", IFERROR(INDEX(Ingredients!H$11:H$310, MATCH($C4427, Ingredients!$B$11:$B$310, 0)), "")))</f>
        <v/>
      </c>
      <c r="AN4427" s="83" t="str">
        <f t="shared" ref="AN4427:AN4490" si="1040">IF($D4427="", "", IFERROR(IF($AK4427=$AI4427, $AJ4427/$AH4427, $AJ4427), ""))</f>
        <v/>
      </c>
      <c r="AP4427" s="114" t="str">
        <f t="shared" si="1035"/>
        <v/>
      </c>
      <c r="AR4427" s="117" t="str">
        <f>IF($C4427="", "", IF(IFERROR(INDEX(Ingredients!$AI$11:$AI$310, MATCH($C4427, Ingredients!$B$11:$B$310, 0)), "")="", "", IFERROR(INDEX(Ingredients!$AI$11:$AI$310, MATCH($C4427, Ingredients!$B$11:$B$310, 0)), "")))</f>
        <v/>
      </c>
      <c r="AT4427" s="120" t="str">
        <f t="shared" si="1036"/>
        <v/>
      </c>
      <c r="AV4427" s="90" t="str">
        <f t="shared" ref="AV4427:AV4490" si="1041">IF($AT$8="", "", IF($B4427=$AT$8, $E4427, ""))</f>
        <v/>
      </c>
      <c r="AX4427" s="90" t="str">
        <f>IF($AV4427="", "", COUNTIF($AV$11:$AV$5010, "&lt;"&amp;$AV4427)+1+COUNTIF($AV$11:$AV4427, $AV4427)-1)</f>
        <v/>
      </c>
      <c r="AZ4427" s="111" t="str">
        <f>IF($B4427="", "", SUMIF('Shopping List'!$AV$11:$AV$25, $B4427, 'Shopping List'!$BN$11:$BN$25))</f>
        <v/>
      </c>
      <c r="BB4427" s="117" t="str">
        <f t="shared" si="1037"/>
        <v/>
      </c>
    </row>
    <row r="4428" spans="1:54" x14ac:dyDescent="0.25">
      <c r="A4428" s="4"/>
      <c r="B4428" s="37"/>
      <c r="C4428" s="124"/>
      <c r="D4428" s="39"/>
      <c r="E4428" s="125"/>
      <c r="F4428" s="48"/>
      <c r="G4428" s="4"/>
      <c r="H4428" s="4"/>
      <c r="I4428" s="95" t="str">
        <f>IF($C4428="", "", IF(IFERROR(INDEX(Ingredients!$C$11:$C$310, MATCH($C4428, Ingredients!$B$11:$B$310, 0)), "")="", "", IFERROR(INDEX(Ingredients!$C$11:$C$310, MATCH($C4428, Ingredients!$B$11:$B$310, 0)), "")))</f>
        <v/>
      </c>
      <c r="J4428" s="73" t="str">
        <f>IF($B4428="", "", IF(IFERROR(INDEX(Meals!$C$11:$C$260, MATCH($B4428, Meals!$B$11:$B$260, 0)), "")="", "", IFERROR(INDEX(Meals!$C$11:$C$260, MATCH($B4428, Meals!$B$11:$B$260, 0)), "")))</f>
        <v/>
      </c>
      <c r="K4428" s="4"/>
      <c r="L4428" s="72" t="str">
        <f t="shared" ref="L4428:L4491" si="1042">IF($D4428="", "", IFERROR(ROUND($AN4428*$D4428, 0), ""))</f>
        <v/>
      </c>
      <c r="M4428" s="73" t="str">
        <f t="shared" ref="M4428:M4491" si="1043">IFERROR(ROUND($L4428/$J4428, 0), "")</f>
        <v/>
      </c>
      <c r="N4428" s="4"/>
      <c r="O4428" s="78" t="str">
        <f t="shared" ref="O4428:O4491" si="1044">IF($D4428="", "", IFERROR(ROUND($AP4428*$D4428, 2), ""))</f>
        <v/>
      </c>
      <c r="P4428" s="79" t="str">
        <f t="shared" ref="P4428:P4491" si="1045">IFERROR(ROUND($O4428/$J4428, 2), "")</f>
        <v/>
      </c>
      <c r="Q4428" s="4"/>
      <c r="R4428" s="90" t="str">
        <f t="shared" ref="R4428:R4491" si="1046">IF(OR($D4428="", $AR4428=""), "", IF($AR4428&gt;=$D4428, $V$3, $V$4))</f>
        <v/>
      </c>
      <c r="S4428" s="4"/>
      <c r="Y4428" s="18" t="str">
        <f t="shared" ref="Y4428:Y4491" si="1047">IF(COUNTIF($B4428:$F4428, "")=5, "", "X")</f>
        <v/>
      </c>
      <c r="AA4428" s="18" t="str">
        <f t="shared" si="1038"/>
        <v/>
      </c>
      <c r="AB4428" s="18" t="str">
        <f t="shared" si="1039"/>
        <v/>
      </c>
      <c r="AC4428" s="18" t="str">
        <f t="shared" ref="AC4428:AD4491" si="1048">IF($Y4428="", "", IF(AND(AC$5="X", D4428=""), $Y$6, IF(AND(NOT(D4428=""), ISNUMBER(D4428)=FALSE), $Y$7, "")))</f>
        <v/>
      </c>
      <c r="AD4428" s="18" t="str">
        <f t="shared" si="1048"/>
        <v/>
      </c>
      <c r="AE4428" s="18" t="str">
        <f t="shared" ref="AE4428:AE4491" si="1049">IF($Y4428="", "", IF(AND(AE$5="X", F4428=""), $Y$6, ""))</f>
        <v/>
      </c>
      <c r="AG4428" s="95" t="str">
        <f>IF($C4428="", "", IF(IFERROR(INDEX(Ingredients!C$11:C$310, MATCH($C4428, Ingredients!$B$11:$B$310, 0)), "")="", "", IFERROR(INDEX(Ingredients!C$11:C$310, MATCH($C4428, Ingredients!$B$11:$B$310, 0)), "")))</f>
        <v/>
      </c>
      <c r="AH4428" s="105" t="str">
        <f>IF($C4428="", "", IF(IFERROR(INDEX(Ingredients!D$11:D$310, MATCH($C4428, Ingredients!$B$11:$B$310, 0)), "")="", "", IFERROR(INDEX(Ingredients!D$11:D$310, MATCH($C4428, Ingredients!$B$11:$B$310, 0)), "")))</f>
        <v/>
      </c>
      <c r="AI4428" s="106" t="str">
        <f>IF($C4428="", "", IF(IFERROR(INDEX(Ingredients!E$11:E$310, MATCH($C4428, Ingredients!$B$11:$B$310, 0)), "")="", "", IFERROR(INDEX(Ingredients!E$11:E$310, MATCH($C4428, Ingredients!$B$11:$B$310, 0)), "")))</f>
        <v/>
      </c>
      <c r="AJ4428" s="108" t="str">
        <f>IF($C4428="", "", IF(IFERROR(INDEX(Ingredients!F$11:F$310, MATCH($C4428, Ingredients!$B$11:$B$310, 0)), "")="", "", IFERROR(INDEX(Ingredients!F$11:F$310, MATCH($C4428, Ingredients!$B$11:$B$310, 0)), "")))</f>
        <v/>
      </c>
      <c r="AK4428" s="106" t="str">
        <f>IF($C4428="", "", IF(IFERROR(INDEX(Ingredients!G$11:G$310, MATCH($C4428, Ingredients!$B$11:$B$310, 0)), "")="", "", IFERROR(INDEX(Ingredients!G$11:G$310, MATCH($C4428, Ingredients!$B$11:$B$310, 0)), "")))</f>
        <v/>
      </c>
      <c r="AL4428" s="79" t="str">
        <f>IF($C4428="", "", IF(IFERROR(INDEX(Ingredients!H$11:H$310, MATCH($C4428, Ingredients!$B$11:$B$310, 0)), "")="", "", IFERROR(INDEX(Ingredients!H$11:H$310, MATCH($C4428, Ingredients!$B$11:$B$310, 0)), "")))</f>
        <v/>
      </c>
      <c r="AN4428" s="83" t="str">
        <f t="shared" si="1040"/>
        <v/>
      </c>
      <c r="AP4428" s="114" t="str">
        <f t="shared" ref="AP4428:AP4491" si="1050">IF($D4428="", "", IFERROR(IF($AK4428=$AI4428, $AL4428/$AH4428, $AL4428), ""))</f>
        <v/>
      </c>
      <c r="AR4428" s="117" t="str">
        <f>IF($C4428="", "", IF(IFERROR(INDEX(Ingredients!$AI$11:$AI$310, MATCH($C4428, Ingredients!$B$11:$B$310, 0)), "")="", "", IFERROR(INDEX(Ingredients!$AI$11:$AI$310, MATCH($C4428, Ingredients!$B$11:$B$310, 0)), "")))</f>
        <v/>
      </c>
      <c r="AT4428" s="120" t="str">
        <f t="shared" ref="AT4428:AT4491" si="1051">IF(OR($B4428="", $R4428=""), "", CONCATENATE($B4428, " - ", $R4428))</f>
        <v/>
      </c>
      <c r="AV4428" s="90" t="str">
        <f t="shared" si="1041"/>
        <v/>
      </c>
      <c r="AX4428" s="90" t="str">
        <f>IF($AV4428="", "", COUNTIF($AV$11:$AV$5010, "&lt;"&amp;$AV4428)+1+COUNTIF($AV$11:$AV4428, $AV4428)-1)</f>
        <v/>
      </c>
      <c r="AZ4428" s="111" t="str">
        <f>IF($B4428="", "", SUMIF('Shopping List'!$AV$11:$AV$25, $B4428, 'Shopping List'!$BN$11:$BN$25))</f>
        <v/>
      </c>
      <c r="BB4428" s="117" t="str">
        <f t="shared" ref="BB4428:BB4491" si="1052">IF(OR($AZ4428="", $AZ4428=0), "", IFERROR($D4428*$AZ4428, ""))</f>
        <v/>
      </c>
    </row>
    <row r="4429" spans="1:54" x14ac:dyDescent="0.25">
      <c r="A4429" s="4"/>
      <c r="B4429" s="37"/>
      <c r="C4429" s="124"/>
      <c r="D4429" s="39"/>
      <c r="E4429" s="125"/>
      <c r="F4429" s="48"/>
      <c r="G4429" s="4"/>
      <c r="H4429" s="4"/>
      <c r="I4429" s="95" t="str">
        <f>IF($C4429="", "", IF(IFERROR(INDEX(Ingredients!$C$11:$C$310, MATCH($C4429, Ingredients!$B$11:$B$310, 0)), "")="", "", IFERROR(INDEX(Ingredients!$C$11:$C$310, MATCH($C4429, Ingredients!$B$11:$B$310, 0)), "")))</f>
        <v/>
      </c>
      <c r="J4429" s="73" t="str">
        <f>IF($B4429="", "", IF(IFERROR(INDEX(Meals!$C$11:$C$260, MATCH($B4429, Meals!$B$11:$B$260, 0)), "")="", "", IFERROR(INDEX(Meals!$C$11:$C$260, MATCH($B4429, Meals!$B$11:$B$260, 0)), "")))</f>
        <v/>
      </c>
      <c r="K4429" s="4"/>
      <c r="L4429" s="72" t="str">
        <f t="shared" si="1042"/>
        <v/>
      </c>
      <c r="M4429" s="73" t="str">
        <f t="shared" si="1043"/>
        <v/>
      </c>
      <c r="N4429" s="4"/>
      <c r="O4429" s="78" t="str">
        <f t="shared" si="1044"/>
        <v/>
      </c>
      <c r="P4429" s="79" t="str">
        <f t="shared" si="1045"/>
        <v/>
      </c>
      <c r="Q4429" s="4"/>
      <c r="R4429" s="90" t="str">
        <f t="shared" si="1046"/>
        <v/>
      </c>
      <c r="S4429" s="4"/>
      <c r="Y4429" s="18" t="str">
        <f t="shared" si="1047"/>
        <v/>
      </c>
      <c r="AA4429" s="18" t="str">
        <f t="shared" si="1038"/>
        <v/>
      </c>
      <c r="AB4429" s="18" t="str">
        <f t="shared" si="1039"/>
        <v/>
      </c>
      <c r="AC4429" s="18" t="str">
        <f t="shared" si="1048"/>
        <v/>
      </c>
      <c r="AD4429" s="18" t="str">
        <f t="shared" si="1048"/>
        <v/>
      </c>
      <c r="AE4429" s="18" t="str">
        <f t="shared" si="1049"/>
        <v/>
      </c>
      <c r="AG4429" s="95" t="str">
        <f>IF($C4429="", "", IF(IFERROR(INDEX(Ingredients!C$11:C$310, MATCH($C4429, Ingredients!$B$11:$B$310, 0)), "")="", "", IFERROR(INDEX(Ingredients!C$11:C$310, MATCH($C4429, Ingredients!$B$11:$B$310, 0)), "")))</f>
        <v/>
      </c>
      <c r="AH4429" s="105" t="str">
        <f>IF($C4429="", "", IF(IFERROR(INDEX(Ingredients!D$11:D$310, MATCH($C4429, Ingredients!$B$11:$B$310, 0)), "")="", "", IFERROR(INDEX(Ingredients!D$11:D$310, MATCH($C4429, Ingredients!$B$11:$B$310, 0)), "")))</f>
        <v/>
      </c>
      <c r="AI4429" s="106" t="str">
        <f>IF($C4429="", "", IF(IFERROR(INDEX(Ingredients!E$11:E$310, MATCH($C4429, Ingredients!$B$11:$B$310, 0)), "")="", "", IFERROR(INDEX(Ingredients!E$11:E$310, MATCH($C4429, Ingredients!$B$11:$B$310, 0)), "")))</f>
        <v/>
      </c>
      <c r="AJ4429" s="108" t="str">
        <f>IF($C4429="", "", IF(IFERROR(INDEX(Ingredients!F$11:F$310, MATCH($C4429, Ingredients!$B$11:$B$310, 0)), "")="", "", IFERROR(INDEX(Ingredients!F$11:F$310, MATCH($C4429, Ingredients!$B$11:$B$310, 0)), "")))</f>
        <v/>
      </c>
      <c r="AK4429" s="106" t="str">
        <f>IF($C4429="", "", IF(IFERROR(INDEX(Ingredients!G$11:G$310, MATCH($C4429, Ingredients!$B$11:$B$310, 0)), "")="", "", IFERROR(INDEX(Ingredients!G$11:G$310, MATCH($C4429, Ingredients!$B$11:$B$310, 0)), "")))</f>
        <v/>
      </c>
      <c r="AL4429" s="79" t="str">
        <f>IF($C4429="", "", IF(IFERROR(INDEX(Ingredients!H$11:H$310, MATCH($C4429, Ingredients!$B$11:$B$310, 0)), "")="", "", IFERROR(INDEX(Ingredients!H$11:H$310, MATCH($C4429, Ingredients!$B$11:$B$310, 0)), "")))</f>
        <v/>
      </c>
      <c r="AN4429" s="83" t="str">
        <f t="shared" si="1040"/>
        <v/>
      </c>
      <c r="AP4429" s="114" t="str">
        <f t="shared" si="1050"/>
        <v/>
      </c>
      <c r="AR4429" s="117" t="str">
        <f>IF($C4429="", "", IF(IFERROR(INDEX(Ingredients!$AI$11:$AI$310, MATCH($C4429, Ingredients!$B$11:$B$310, 0)), "")="", "", IFERROR(INDEX(Ingredients!$AI$11:$AI$310, MATCH($C4429, Ingredients!$B$11:$B$310, 0)), "")))</f>
        <v/>
      </c>
      <c r="AT4429" s="120" t="str">
        <f t="shared" si="1051"/>
        <v/>
      </c>
      <c r="AV4429" s="90" t="str">
        <f t="shared" si="1041"/>
        <v/>
      </c>
      <c r="AX4429" s="90" t="str">
        <f>IF($AV4429="", "", COUNTIF($AV$11:$AV$5010, "&lt;"&amp;$AV4429)+1+COUNTIF($AV$11:$AV4429, $AV4429)-1)</f>
        <v/>
      </c>
      <c r="AZ4429" s="111" t="str">
        <f>IF($B4429="", "", SUMIF('Shopping List'!$AV$11:$AV$25, $B4429, 'Shopping List'!$BN$11:$BN$25))</f>
        <v/>
      </c>
      <c r="BB4429" s="117" t="str">
        <f t="shared" si="1052"/>
        <v/>
      </c>
    </row>
    <row r="4430" spans="1:54" x14ac:dyDescent="0.25">
      <c r="A4430" s="4"/>
      <c r="B4430" s="37"/>
      <c r="C4430" s="124"/>
      <c r="D4430" s="39"/>
      <c r="E4430" s="125"/>
      <c r="F4430" s="48"/>
      <c r="G4430" s="4"/>
      <c r="H4430" s="4"/>
      <c r="I4430" s="95" t="str">
        <f>IF($C4430="", "", IF(IFERROR(INDEX(Ingredients!$C$11:$C$310, MATCH($C4430, Ingredients!$B$11:$B$310, 0)), "")="", "", IFERROR(INDEX(Ingredients!$C$11:$C$310, MATCH($C4430, Ingredients!$B$11:$B$310, 0)), "")))</f>
        <v/>
      </c>
      <c r="J4430" s="73" t="str">
        <f>IF($B4430="", "", IF(IFERROR(INDEX(Meals!$C$11:$C$260, MATCH($B4430, Meals!$B$11:$B$260, 0)), "")="", "", IFERROR(INDEX(Meals!$C$11:$C$260, MATCH($B4430, Meals!$B$11:$B$260, 0)), "")))</f>
        <v/>
      </c>
      <c r="K4430" s="4"/>
      <c r="L4430" s="72" t="str">
        <f t="shared" si="1042"/>
        <v/>
      </c>
      <c r="M4430" s="73" t="str">
        <f t="shared" si="1043"/>
        <v/>
      </c>
      <c r="N4430" s="4"/>
      <c r="O4430" s="78" t="str">
        <f t="shared" si="1044"/>
        <v/>
      </c>
      <c r="P4430" s="79" t="str">
        <f t="shared" si="1045"/>
        <v/>
      </c>
      <c r="Q4430" s="4"/>
      <c r="R4430" s="90" t="str">
        <f t="shared" si="1046"/>
        <v/>
      </c>
      <c r="S4430" s="4"/>
      <c r="Y4430" s="18" t="str">
        <f t="shared" si="1047"/>
        <v/>
      </c>
      <c r="AA4430" s="18" t="str">
        <f t="shared" si="1038"/>
        <v/>
      </c>
      <c r="AB4430" s="18" t="str">
        <f t="shared" si="1039"/>
        <v/>
      </c>
      <c r="AC4430" s="18" t="str">
        <f t="shared" si="1048"/>
        <v/>
      </c>
      <c r="AD4430" s="18" t="str">
        <f t="shared" si="1048"/>
        <v/>
      </c>
      <c r="AE4430" s="18" t="str">
        <f t="shared" si="1049"/>
        <v/>
      </c>
      <c r="AG4430" s="95" t="str">
        <f>IF($C4430="", "", IF(IFERROR(INDEX(Ingredients!C$11:C$310, MATCH($C4430, Ingredients!$B$11:$B$310, 0)), "")="", "", IFERROR(INDEX(Ingredients!C$11:C$310, MATCH($C4430, Ingredients!$B$11:$B$310, 0)), "")))</f>
        <v/>
      </c>
      <c r="AH4430" s="105" t="str">
        <f>IF($C4430="", "", IF(IFERROR(INDEX(Ingredients!D$11:D$310, MATCH($C4430, Ingredients!$B$11:$B$310, 0)), "")="", "", IFERROR(INDEX(Ingredients!D$11:D$310, MATCH($C4430, Ingredients!$B$11:$B$310, 0)), "")))</f>
        <v/>
      </c>
      <c r="AI4430" s="106" t="str">
        <f>IF($C4430="", "", IF(IFERROR(INDEX(Ingredients!E$11:E$310, MATCH($C4430, Ingredients!$B$11:$B$310, 0)), "")="", "", IFERROR(INDEX(Ingredients!E$11:E$310, MATCH($C4430, Ingredients!$B$11:$B$310, 0)), "")))</f>
        <v/>
      </c>
      <c r="AJ4430" s="108" t="str">
        <f>IF($C4430="", "", IF(IFERROR(INDEX(Ingredients!F$11:F$310, MATCH($C4430, Ingredients!$B$11:$B$310, 0)), "")="", "", IFERROR(INDEX(Ingredients!F$11:F$310, MATCH($C4430, Ingredients!$B$11:$B$310, 0)), "")))</f>
        <v/>
      </c>
      <c r="AK4430" s="106" t="str">
        <f>IF($C4430="", "", IF(IFERROR(INDEX(Ingredients!G$11:G$310, MATCH($C4430, Ingredients!$B$11:$B$310, 0)), "")="", "", IFERROR(INDEX(Ingredients!G$11:G$310, MATCH($C4430, Ingredients!$B$11:$B$310, 0)), "")))</f>
        <v/>
      </c>
      <c r="AL4430" s="79" t="str">
        <f>IF($C4430="", "", IF(IFERROR(INDEX(Ingredients!H$11:H$310, MATCH($C4430, Ingredients!$B$11:$B$310, 0)), "")="", "", IFERROR(INDEX(Ingredients!H$11:H$310, MATCH($C4430, Ingredients!$B$11:$B$310, 0)), "")))</f>
        <v/>
      </c>
      <c r="AN4430" s="83" t="str">
        <f t="shared" si="1040"/>
        <v/>
      </c>
      <c r="AP4430" s="114" t="str">
        <f t="shared" si="1050"/>
        <v/>
      </c>
      <c r="AR4430" s="117" t="str">
        <f>IF($C4430="", "", IF(IFERROR(INDEX(Ingredients!$AI$11:$AI$310, MATCH($C4430, Ingredients!$B$11:$B$310, 0)), "")="", "", IFERROR(INDEX(Ingredients!$AI$11:$AI$310, MATCH($C4430, Ingredients!$B$11:$B$310, 0)), "")))</f>
        <v/>
      </c>
      <c r="AT4430" s="120" t="str">
        <f t="shared" si="1051"/>
        <v/>
      </c>
      <c r="AV4430" s="90" t="str">
        <f t="shared" si="1041"/>
        <v/>
      </c>
      <c r="AX4430" s="90" t="str">
        <f>IF($AV4430="", "", COUNTIF($AV$11:$AV$5010, "&lt;"&amp;$AV4430)+1+COUNTIF($AV$11:$AV4430, $AV4430)-1)</f>
        <v/>
      </c>
      <c r="AZ4430" s="111" t="str">
        <f>IF($B4430="", "", SUMIF('Shopping List'!$AV$11:$AV$25, $B4430, 'Shopping List'!$BN$11:$BN$25))</f>
        <v/>
      </c>
      <c r="BB4430" s="117" t="str">
        <f t="shared" si="1052"/>
        <v/>
      </c>
    </row>
    <row r="4431" spans="1:54" x14ac:dyDescent="0.25">
      <c r="A4431" s="4"/>
      <c r="B4431" s="37"/>
      <c r="C4431" s="124"/>
      <c r="D4431" s="39"/>
      <c r="E4431" s="125"/>
      <c r="F4431" s="48"/>
      <c r="G4431" s="4"/>
      <c r="H4431" s="4"/>
      <c r="I4431" s="95" t="str">
        <f>IF($C4431="", "", IF(IFERROR(INDEX(Ingredients!$C$11:$C$310, MATCH($C4431, Ingredients!$B$11:$B$310, 0)), "")="", "", IFERROR(INDEX(Ingredients!$C$11:$C$310, MATCH($C4431, Ingredients!$B$11:$B$310, 0)), "")))</f>
        <v/>
      </c>
      <c r="J4431" s="73" t="str">
        <f>IF($B4431="", "", IF(IFERROR(INDEX(Meals!$C$11:$C$260, MATCH($B4431, Meals!$B$11:$B$260, 0)), "")="", "", IFERROR(INDEX(Meals!$C$11:$C$260, MATCH($B4431, Meals!$B$11:$B$260, 0)), "")))</f>
        <v/>
      </c>
      <c r="K4431" s="4"/>
      <c r="L4431" s="72" t="str">
        <f t="shared" si="1042"/>
        <v/>
      </c>
      <c r="M4431" s="73" t="str">
        <f t="shared" si="1043"/>
        <v/>
      </c>
      <c r="N4431" s="4"/>
      <c r="O4431" s="78" t="str">
        <f t="shared" si="1044"/>
        <v/>
      </c>
      <c r="P4431" s="79" t="str">
        <f t="shared" si="1045"/>
        <v/>
      </c>
      <c r="Q4431" s="4"/>
      <c r="R4431" s="90" t="str">
        <f t="shared" si="1046"/>
        <v/>
      </c>
      <c r="S4431" s="4"/>
      <c r="Y4431" s="18" t="str">
        <f t="shared" si="1047"/>
        <v/>
      </c>
      <c r="AA4431" s="18" t="str">
        <f t="shared" si="1038"/>
        <v/>
      </c>
      <c r="AB4431" s="18" t="str">
        <f t="shared" si="1039"/>
        <v/>
      </c>
      <c r="AC4431" s="18" t="str">
        <f t="shared" si="1048"/>
        <v/>
      </c>
      <c r="AD4431" s="18" t="str">
        <f t="shared" si="1048"/>
        <v/>
      </c>
      <c r="AE4431" s="18" t="str">
        <f t="shared" si="1049"/>
        <v/>
      </c>
      <c r="AG4431" s="95" t="str">
        <f>IF($C4431="", "", IF(IFERROR(INDEX(Ingredients!C$11:C$310, MATCH($C4431, Ingredients!$B$11:$B$310, 0)), "")="", "", IFERROR(INDEX(Ingredients!C$11:C$310, MATCH($C4431, Ingredients!$B$11:$B$310, 0)), "")))</f>
        <v/>
      </c>
      <c r="AH4431" s="105" t="str">
        <f>IF($C4431="", "", IF(IFERROR(INDEX(Ingredients!D$11:D$310, MATCH($C4431, Ingredients!$B$11:$B$310, 0)), "")="", "", IFERROR(INDEX(Ingredients!D$11:D$310, MATCH($C4431, Ingredients!$B$11:$B$310, 0)), "")))</f>
        <v/>
      </c>
      <c r="AI4431" s="106" t="str">
        <f>IF($C4431="", "", IF(IFERROR(INDEX(Ingredients!E$11:E$310, MATCH($C4431, Ingredients!$B$11:$B$310, 0)), "")="", "", IFERROR(INDEX(Ingredients!E$11:E$310, MATCH($C4431, Ingredients!$B$11:$B$310, 0)), "")))</f>
        <v/>
      </c>
      <c r="AJ4431" s="108" t="str">
        <f>IF($C4431="", "", IF(IFERROR(INDEX(Ingredients!F$11:F$310, MATCH($C4431, Ingredients!$B$11:$B$310, 0)), "")="", "", IFERROR(INDEX(Ingredients!F$11:F$310, MATCH($C4431, Ingredients!$B$11:$B$310, 0)), "")))</f>
        <v/>
      </c>
      <c r="AK4431" s="106" t="str">
        <f>IF($C4431="", "", IF(IFERROR(INDEX(Ingredients!G$11:G$310, MATCH($C4431, Ingredients!$B$11:$B$310, 0)), "")="", "", IFERROR(INDEX(Ingredients!G$11:G$310, MATCH($C4431, Ingredients!$B$11:$B$310, 0)), "")))</f>
        <v/>
      </c>
      <c r="AL4431" s="79" t="str">
        <f>IF($C4431="", "", IF(IFERROR(INDEX(Ingredients!H$11:H$310, MATCH($C4431, Ingredients!$B$11:$B$310, 0)), "")="", "", IFERROR(INDEX(Ingredients!H$11:H$310, MATCH($C4431, Ingredients!$B$11:$B$310, 0)), "")))</f>
        <v/>
      </c>
      <c r="AN4431" s="83" t="str">
        <f t="shared" si="1040"/>
        <v/>
      </c>
      <c r="AP4431" s="114" t="str">
        <f t="shared" si="1050"/>
        <v/>
      </c>
      <c r="AR4431" s="117" t="str">
        <f>IF($C4431="", "", IF(IFERROR(INDEX(Ingredients!$AI$11:$AI$310, MATCH($C4431, Ingredients!$B$11:$B$310, 0)), "")="", "", IFERROR(INDEX(Ingredients!$AI$11:$AI$310, MATCH($C4431, Ingredients!$B$11:$B$310, 0)), "")))</f>
        <v/>
      </c>
      <c r="AT4431" s="120" t="str">
        <f t="shared" si="1051"/>
        <v/>
      </c>
      <c r="AV4431" s="90" t="str">
        <f t="shared" si="1041"/>
        <v/>
      </c>
      <c r="AX4431" s="90" t="str">
        <f>IF($AV4431="", "", COUNTIF($AV$11:$AV$5010, "&lt;"&amp;$AV4431)+1+COUNTIF($AV$11:$AV4431, $AV4431)-1)</f>
        <v/>
      </c>
      <c r="AZ4431" s="111" t="str">
        <f>IF($B4431="", "", SUMIF('Shopping List'!$AV$11:$AV$25, $B4431, 'Shopping List'!$BN$11:$BN$25))</f>
        <v/>
      </c>
      <c r="BB4431" s="117" t="str">
        <f t="shared" si="1052"/>
        <v/>
      </c>
    </row>
    <row r="4432" spans="1:54" x14ac:dyDescent="0.25">
      <c r="A4432" s="4"/>
      <c r="B4432" s="37"/>
      <c r="C4432" s="124"/>
      <c r="D4432" s="39"/>
      <c r="E4432" s="125"/>
      <c r="F4432" s="48"/>
      <c r="G4432" s="4"/>
      <c r="H4432" s="4"/>
      <c r="I4432" s="95" t="str">
        <f>IF($C4432="", "", IF(IFERROR(INDEX(Ingredients!$C$11:$C$310, MATCH($C4432, Ingredients!$B$11:$B$310, 0)), "")="", "", IFERROR(INDEX(Ingredients!$C$11:$C$310, MATCH($C4432, Ingredients!$B$11:$B$310, 0)), "")))</f>
        <v/>
      </c>
      <c r="J4432" s="73" t="str">
        <f>IF($B4432="", "", IF(IFERROR(INDEX(Meals!$C$11:$C$260, MATCH($B4432, Meals!$B$11:$B$260, 0)), "")="", "", IFERROR(INDEX(Meals!$C$11:$C$260, MATCH($B4432, Meals!$B$11:$B$260, 0)), "")))</f>
        <v/>
      </c>
      <c r="K4432" s="4"/>
      <c r="L4432" s="72" t="str">
        <f t="shared" si="1042"/>
        <v/>
      </c>
      <c r="M4432" s="73" t="str">
        <f t="shared" si="1043"/>
        <v/>
      </c>
      <c r="N4432" s="4"/>
      <c r="O4432" s="78" t="str">
        <f t="shared" si="1044"/>
        <v/>
      </c>
      <c r="P4432" s="79" t="str">
        <f t="shared" si="1045"/>
        <v/>
      </c>
      <c r="Q4432" s="4"/>
      <c r="R4432" s="90" t="str">
        <f t="shared" si="1046"/>
        <v/>
      </c>
      <c r="S4432" s="4"/>
      <c r="Y4432" s="18" t="str">
        <f t="shared" si="1047"/>
        <v/>
      </c>
      <c r="AA4432" s="18" t="str">
        <f t="shared" si="1038"/>
        <v/>
      </c>
      <c r="AB4432" s="18" t="str">
        <f t="shared" si="1039"/>
        <v/>
      </c>
      <c r="AC4432" s="18" t="str">
        <f t="shared" si="1048"/>
        <v/>
      </c>
      <c r="AD4432" s="18" t="str">
        <f t="shared" si="1048"/>
        <v/>
      </c>
      <c r="AE4432" s="18" t="str">
        <f t="shared" si="1049"/>
        <v/>
      </c>
      <c r="AG4432" s="95" t="str">
        <f>IF($C4432="", "", IF(IFERROR(INDEX(Ingredients!C$11:C$310, MATCH($C4432, Ingredients!$B$11:$B$310, 0)), "")="", "", IFERROR(INDEX(Ingredients!C$11:C$310, MATCH($C4432, Ingredients!$B$11:$B$310, 0)), "")))</f>
        <v/>
      </c>
      <c r="AH4432" s="105" t="str">
        <f>IF($C4432="", "", IF(IFERROR(INDEX(Ingredients!D$11:D$310, MATCH($C4432, Ingredients!$B$11:$B$310, 0)), "")="", "", IFERROR(INDEX(Ingredients!D$11:D$310, MATCH($C4432, Ingredients!$B$11:$B$310, 0)), "")))</f>
        <v/>
      </c>
      <c r="AI4432" s="106" t="str">
        <f>IF($C4432="", "", IF(IFERROR(INDEX(Ingredients!E$11:E$310, MATCH($C4432, Ingredients!$B$11:$B$310, 0)), "")="", "", IFERROR(INDEX(Ingredients!E$11:E$310, MATCH($C4432, Ingredients!$B$11:$B$310, 0)), "")))</f>
        <v/>
      </c>
      <c r="AJ4432" s="108" t="str">
        <f>IF($C4432="", "", IF(IFERROR(INDEX(Ingredients!F$11:F$310, MATCH($C4432, Ingredients!$B$11:$B$310, 0)), "")="", "", IFERROR(INDEX(Ingredients!F$11:F$310, MATCH($C4432, Ingredients!$B$11:$B$310, 0)), "")))</f>
        <v/>
      </c>
      <c r="AK4432" s="106" t="str">
        <f>IF($C4432="", "", IF(IFERROR(INDEX(Ingredients!G$11:G$310, MATCH($C4432, Ingredients!$B$11:$B$310, 0)), "")="", "", IFERROR(INDEX(Ingredients!G$11:G$310, MATCH($C4432, Ingredients!$B$11:$B$310, 0)), "")))</f>
        <v/>
      </c>
      <c r="AL4432" s="79" t="str">
        <f>IF($C4432="", "", IF(IFERROR(INDEX(Ingredients!H$11:H$310, MATCH($C4432, Ingredients!$B$11:$B$310, 0)), "")="", "", IFERROR(INDEX(Ingredients!H$11:H$310, MATCH($C4432, Ingredients!$B$11:$B$310, 0)), "")))</f>
        <v/>
      </c>
      <c r="AN4432" s="83" t="str">
        <f t="shared" si="1040"/>
        <v/>
      </c>
      <c r="AP4432" s="114" t="str">
        <f t="shared" si="1050"/>
        <v/>
      </c>
      <c r="AR4432" s="117" t="str">
        <f>IF($C4432="", "", IF(IFERROR(INDEX(Ingredients!$AI$11:$AI$310, MATCH($C4432, Ingredients!$B$11:$B$310, 0)), "")="", "", IFERROR(INDEX(Ingredients!$AI$11:$AI$310, MATCH($C4432, Ingredients!$B$11:$B$310, 0)), "")))</f>
        <v/>
      </c>
      <c r="AT4432" s="120" t="str">
        <f t="shared" si="1051"/>
        <v/>
      </c>
      <c r="AV4432" s="90" t="str">
        <f t="shared" si="1041"/>
        <v/>
      </c>
      <c r="AX4432" s="90" t="str">
        <f>IF($AV4432="", "", COUNTIF($AV$11:$AV$5010, "&lt;"&amp;$AV4432)+1+COUNTIF($AV$11:$AV4432, $AV4432)-1)</f>
        <v/>
      </c>
      <c r="AZ4432" s="111" t="str">
        <f>IF($B4432="", "", SUMIF('Shopping List'!$AV$11:$AV$25, $B4432, 'Shopping List'!$BN$11:$BN$25))</f>
        <v/>
      </c>
      <c r="BB4432" s="117" t="str">
        <f t="shared" si="1052"/>
        <v/>
      </c>
    </row>
    <row r="4433" spans="1:54" x14ac:dyDescent="0.25">
      <c r="A4433" s="4"/>
      <c r="B4433" s="37"/>
      <c r="C4433" s="124"/>
      <c r="D4433" s="39"/>
      <c r="E4433" s="125"/>
      <c r="F4433" s="48"/>
      <c r="G4433" s="4"/>
      <c r="H4433" s="4"/>
      <c r="I4433" s="95" t="str">
        <f>IF($C4433="", "", IF(IFERROR(INDEX(Ingredients!$C$11:$C$310, MATCH($C4433, Ingredients!$B$11:$B$310, 0)), "")="", "", IFERROR(INDEX(Ingredients!$C$11:$C$310, MATCH($C4433, Ingredients!$B$11:$B$310, 0)), "")))</f>
        <v/>
      </c>
      <c r="J4433" s="73" t="str">
        <f>IF($B4433="", "", IF(IFERROR(INDEX(Meals!$C$11:$C$260, MATCH($B4433, Meals!$B$11:$B$260, 0)), "")="", "", IFERROR(INDEX(Meals!$C$11:$C$260, MATCH($B4433, Meals!$B$11:$B$260, 0)), "")))</f>
        <v/>
      </c>
      <c r="K4433" s="4"/>
      <c r="L4433" s="72" t="str">
        <f t="shared" si="1042"/>
        <v/>
      </c>
      <c r="M4433" s="73" t="str">
        <f t="shared" si="1043"/>
        <v/>
      </c>
      <c r="N4433" s="4"/>
      <c r="O4433" s="78" t="str">
        <f t="shared" si="1044"/>
        <v/>
      </c>
      <c r="P4433" s="79" t="str">
        <f t="shared" si="1045"/>
        <v/>
      </c>
      <c r="Q4433" s="4"/>
      <c r="R4433" s="90" t="str">
        <f t="shared" si="1046"/>
        <v/>
      </c>
      <c r="S4433" s="4"/>
      <c r="Y4433" s="18" t="str">
        <f t="shared" si="1047"/>
        <v/>
      </c>
      <c r="AA4433" s="18" t="str">
        <f t="shared" si="1038"/>
        <v/>
      </c>
      <c r="AB4433" s="18" t="str">
        <f t="shared" si="1039"/>
        <v/>
      </c>
      <c r="AC4433" s="18" t="str">
        <f t="shared" si="1048"/>
        <v/>
      </c>
      <c r="AD4433" s="18" t="str">
        <f t="shared" si="1048"/>
        <v/>
      </c>
      <c r="AE4433" s="18" t="str">
        <f t="shared" si="1049"/>
        <v/>
      </c>
      <c r="AG4433" s="95" t="str">
        <f>IF($C4433="", "", IF(IFERROR(INDEX(Ingredients!C$11:C$310, MATCH($C4433, Ingredients!$B$11:$B$310, 0)), "")="", "", IFERROR(INDEX(Ingredients!C$11:C$310, MATCH($C4433, Ingredients!$B$11:$B$310, 0)), "")))</f>
        <v/>
      </c>
      <c r="AH4433" s="105" t="str">
        <f>IF($C4433="", "", IF(IFERROR(INDEX(Ingredients!D$11:D$310, MATCH($C4433, Ingredients!$B$11:$B$310, 0)), "")="", "", IFERROR(INDEX(Ingredients!D$11:D$310, MATCH($C4433, Ingredients!$B$11:$B$310, 0)), "")))</f>
        <v/>
      </c>
      <c r="AI4433" s="106" t="str">
        <f>IF($C4433="", "", IF(IFERROR(INDEX(Ingredients!E$11:E$310, MATCH($C4433, Ingredients!$B$11:$B$310, 0)), "")="", "", IFERROR(INDEX(Ingredients!E$11:E$310, MATCH($C4433, Ingredients!$B$11:$B$310, 0)), "")))</f>
        <v/>
      </c>
      <c r="AJ4433" s="108" t="str">
        <f>IF($C4433="", "", IF(IFERROR(INDEX(Ingredients!F$11:F$310, MATCH($C4433, Ingredients!$B$11:$B$310, 0)), "")="", "", IFERROR(INDEX(Ingredients!F$11:F$310, MATCH($C4433, Ingredients!$B$11:$B$310, 0)), "")))</f>
        <v/>
      </c>
      <c r="AK4433" s="106" t="str">
        <f>IF($C4433="", "", IF(IFERROR(INDEX(Ingredients!G$11:G$310, MATCH($C4433, Ingredients!$B$11:$B$310, 0)), "")="", "", IFERROR(INDEX(Ingredients!G$11:G$310, MATCH($C4433, Ingredients!$B$11:$B$310, 0)), "")))</f>
        <v/>
      </c>
      <c r="AL4433" s="79" t="str">
        <f>IF($C4433="", "", IF(IFERROR(INDEX(Ingredients!H$11:H$310, MATCH($C4433, Ingredients!$B$11:$B$310, 0)), "")="", "", IFERROR(INDEX(Ingredients!H$11:H$310, MATCH($C4433, Ingredients!$B$11:$B$310, 0)), "")))</f>
        <v/>
      </c>
      <c r="AN4433" s="83" t="str">
        <f t="shared" si="1040"/>
        <v/>
      </c>
      <c r="AP4433" s="114" t="str">
        <f t="shared" si="1050"/>
        <v/>
      </c>
      <c r="AR4433" s="117" t="str">
        <f>IF($C4433="", "", IF(IFERROR(INDEX(Ingredients!$AI$11:$AI$310, MATCH($C4433, Ingredients!$B$11:$B$310, 0)), "")="", "", IFERROR(INDEX(Ingredients!$AI$11:$AI$310, MATCH($C4433, Ingredients!$B$11:$B$310, 0)), "")))</f>
        <v/>
      </c>
      <c r="AT4433" s="120" t="str">
        <f t="shared" si="1051"/>
        <v/>
      </c>
      <c r="AV4433" s="90" t="str">
        <f t="shared" si="1041"/>
        <v/>
      </c>
      <c r="AX4433" s="90" t="str">
        <f>IF($AV4433="", "", COUNTIF($AV$11:$AV$5010, "&lt;"&amp;$AV4433)+1+COUNTIF($AV$11:$AV4433, $AV4433)-1)</f>
        <v/>
      </c>
      <c r="AZ4433" s="111" t="str">
        <f>IF($B4433="", "", SUMIF('Shopping List'!$AV$11:$AV$25, $B4433, 'Shopping List'!$BN$11:$BN$25))</f>
        <v/>
      </c>
      <c r="BB4433" s="117" t="str">
        <f t="shared" si="1052"/>
        <v/>
      </c>
    </row>
    <row r="4434" spans="1:54" x14ac:dyDescent="0.25">
      <c r="A4434" s="4"/>
      <c r="B4434" s="37"/>
      <c r="C4434" s="124"/>
      <c r="D4434" s="39"/>
      <c r="E4434" s="125"/>
      <c r="F4434" s="48"/>
      <c r="G4434" s="4"/>
      <c r="H4434" s="4"/>
      <c r="I4434" s="95" t="str">
        <f>IF($C4434="", "", IF(IFERROR(INDEX(Ingredients!$C$11:$C$310, MATCH($C4434, Ingredients!$B$11:$B$310, 0)), "")="", "", IFERROR(INDEX(Ingredients!$C$11:$C$310, MATCH($C4434, Ingredients!$B$11:$B$310, 0)), "")))</f>
        <v/>
      </c>
      <c r="J4434" s="73" t="str">
        <f>IF($B4434="", "", IF(IFERROR(INDEX(Meals!$C$11:$C$260, MATCH($B4434, Meals!$B$11:$B$260, 0)), "")="", "", IFERROR(INDEX(Meals!$C$11:$C$260, MATCH($B4434, Meals!$B$11:$B$260, 0)), "")))</f>
        <v/>
      </c>
      <c r="K4434" s="4"/>
      <c r="L4434" s="72" t="str">
        <f t="shared" si="1042"/>
        <v/>
      </c>
      <c r="M4434" s="73" t="str">
        <f t="shared" si="1043"/>
        <v/>
      </c>
      <c r="N4434" s="4"/>
      <c r="O4434" s="78" t="str">
        <f t="shared" si="1044"/>
        <v/>
      </c>
      <c r="P4434" s="79" t="str">
        <f t="shared" si="1045"/>
        <v/>
      </c>
      <c r="Q4434" s="4"/>
      <c r="R4434" s="90" t="str">
        <f t="shared" si="1046"/>
        <v/>
      </c>
      <c r="S4434" s="4"/>
      <c r="Y4434" s="18" t="str">
        <f t="shared" si="1047"/>
        <v/>
      </c>
      <c r="AA4434" s="18" t="str">
        <f t="shared" si="1038"/>
        <v/>
      </c>
      <c r="AB4434" s="18" t="str">
        <f t="shared" si="1039"/>
        <v/>
      </c>
      <c r="AC4434" s="18" t="str">
        <f t="shared" si="1048"/>
        <v/>
      </c>
      <c r="AD4434" s="18" t="str">
        <f t="shared" si="1048"/>
        <v/>
      </c>
      <c r="AE4434" s="18" t="str">
        <f t="shared" si="1049"/>
        <v/>
      </c>
      <c r="AG4434" s="95" t="str">
        <f>IF($C4434="", "", IF(IFERROR(INDEX(Ingredients!C$11:C$310, MATCH($C4434, Ingredients!$B$11:$B$310, 0)), "")="", "", IFERROR(INDEX(Ingredients!C$11:C$310, MATCH($C4434, Ingredients!$B$11:$B$310, 0)), "")))</f>
        <v/>
      </c>
      <c r="AH4434" s="105" t="str">
        <f>IF($C4434="", "", IF(IFERROR(INDEX(Ingredients!D$11:D$310, MATCH($C4434, Ingredients!$B$11:$B$310, 0)), "")="", "", IFERROR(INDEX(Ingredients!D$11:D$310, MATCH($C4434, Ingredients!$B$11:$B$310, 0)), "")))</f>
        <v/>
      </c>
      <c r="AI4434" s="106" t="str">
        <f>IF($C4434="", "", IF(IFERROR(INDEX(Ingredients!E$11:E$310, MATCH($C4434, Ingredients!$B$11:$B$310, 0)), "")="", "", IFERROR(INDEX(Ingredients!E$11:E$310, MATCH($C4434, Ingredients!$B$11:$B$310, 0)), "")))</f>
        <v/>
      </c>
      <c r="AJ4434" s="108" t="str">
        <f>IF($C4434="", "", IF(IFERROR(INDEX(Ingredients!F$11:F$310, MATCH($C4434, Ingredients!$B$11:$B$310, 0)), "")="", "", IFERROR(INDEX(Ingredients!F$11:F$310, MATCH($C4434, Ingredients!$B$11:$B$310, 0)), "")))</f>
        <v/>
      </c>
      <c r="AK4434" s="106" t="str">
        <f>IF($C4434="", "", IF(IFERROR(INDEX(Ingredients!G$11:G$310, MATCH($C4434, Ingredients!$B$11:$B$310, 0)), "")="", "", IFERROR(INDEX(Ingredients!G$11:G$310, MATCH($C4434, Ingredients!$B$11:$B$310, 0)), "")))</f>
        <v/>
      </c>
      <c r="AL4434" s="79" t="str">
        <f>IF($C4434="", "", IF(IFERROR(INDEX(Ingredients!H$11:H$310, MATCH($C4434, Ingredients!$B$11:$B$310, 0)), "")="", "", IFERROR(INDEX(Ingredients!H$11:H$310, MATCH($C4434, Ingredients!$B$11:$B$310, 0)), "")))</f>
        <v/>
      </c>
      <c r="AN4434" s="83" t="str">
        <f t="shared" si="1040"/>
        <v/>
      </c>
      <c r="AP4434" s="114" t="str">
        <f t="shared" si="1050"/>
        <v/>
      </c>
      <c r="AR4434" s="117" t="str">
        <f>IF($C4434="", "", IF(IFERROR(INDEX(Ingredients!$AI$11:$AI$310, MATCH($C4434, Ingredients!$B$11:$B$310, 0)), "")="", "", IFERROR(INDEX(Ingredients!$AI$11:$AI$310, MATCH($C4434, Ingredients!$B$11:$B$310, 0)), "")))</f>
        <v/>
      </c>
      <c r="AT4434" s="120" t="str">
        <f t="shared" si="1051"/>
        <v/>
      </c>
      <c r="AV4434" s="90" t="str">
        <f t="shared" si="1041"/>
        <v/>
      </c>
      <c r="AX4434" s="90" t="str">
        <f>IF($AV4434="", "", COUNTIF($AV$11:$AV$5010, "&lt;"&amp;$AV4434)+1+COUNTIF($AV$11:$AV4434, $AV4434)-1)</f>
        <v/>
      </c>
      <c r="AZ4434" s="111" t="str">
        <f>IF($B4434="", "", SUMIF('Shopping List'!$AV$11:$AV$25, $B4434, 'Shopping List'!$BN$11:$BN$25))</f>
        <v/>
      </c>
      <c r="BB4434" s="117" t="str">
        <f t="shared" si="1052"/>
        <v/>
      </c>
    </row>
    <row r="4435" spans="1:54" x14ac:dyDescent="0.25">
      <c r="A4435" s="4"/>
      <c r="B4435" s="37"/>
      <c r="C4435" s="124"/>
      <c r="D4435" s="39"/>
      <c r="E4435" s="125"/>
      <c r="F4435" s="48"/>
      <c r="G4435" s="4"/>
      <c r="H4435" s="4"/>
      <c r="I4435" s="95" t="str">
        <f>IF($C4435="", "", IF(IFERROR(INDEX(Ingredients!$C$11:$C$310, MATCH($C4435, Ingredients!$B$11:$B$310, 0)), "")="", "", IFERROR(INDEX(Ingredients!$C$11:$C$310, MATCH($C4435, Ingredients!$B$11:$B$310, 0)), "")))</f>
        <v/>
      </c>
      <c r="J4435" s="73" t="str">
        <f>IF($B4435="", "", IF(IFERROR(INDEX(Meals!$C$11:$C$260, MATCH($B4435, Meals!$B$11:$B$260, 0)), "")="", "", IFERROR(INDEX(Meals!$C$11:$C$260, MATCH($B4435, Meals!$B$11:$B$260, 0)), "")))</f>
        <v/>
      </c>
      <c r="K4435" s="4"/>
      <c r="L4435" s="72" t="str">
        <f t="shared" si="1042"/>
        <v/>
      </c>
      <c r="M4435" s="73" t="str">
        <f t="shared" si="1043"/>
        <v/>
      </c>
      <c r="N4435" s="4"/>
      <c r="O4435" s="78" t="str">
        <f t="shared" si="1044"/>
        <v/>
      </c>
      <c r="P4435" s="79" t="str">
        <f t="shared" si="1045"/>
        <v/>
      </c>
      <c r="Q4435" s="4"/>
      <c r="R4435" s="90" t="str">
        <f t="shared" si="1046"/>
        <v/>
      </c>
      <c r="S4435" s="4"/>
      <c r="Y4435" s="18" t="str">
        <f t="shared" si="1047"/>
        <v/>
      </c>
      <c r="AA4435" s="18" t="str">
        <f t="shared" si="1038"/>
        <v/>
      </c>
      <c r="AB4435" s="18" t="str">
        <f t="shared" si="1039"/>
        <v/>
      </c>
      <c r="AC4435" s="18" t="str">
        <f t="shared" si="1048"/>
        <v/>
      </c>
      <c r="AD4435" s="18" t="str">
        <f t="shared" si="1048"/>
        <v/>
      </c>
      <c r="AE4435" s="18" t="str">
        <f t="shared" si="1049"/>
        <v/>
      </c>
      <c r="AG4435" s="95" t="str">
        <f>IF($C4435="", "", IF(IFERROR(INDEX(Ingredients!C$11:C$310, MATCH($C4435, Ingredients!$B$11:$B$310, 0)), "")="", "", IFERROR(INDEX(Ingredients!C$11:C$310, MATCH($C4435, Ingredients!$B$11:$B$310, 0)), "")))</f>
        <v/>
      </c>
      <c r="AH4435" s="105" t="str">
        <f>IF($C4435="", "", IF(IFERROR(INDEX(Ingredients!D$11:D$310, MATCH($C4435, Ingredients!$B$11:$B$310, 0)), "")="", "", IFERROR(INDEX(Ingredients!D$11:D$310, MATCH($C4435, Ingredients!$B$11:$B$310, 0)), "")))</f>
        <v/>
      </c>
      <c r="AI4435" s="106" t="str">
        <f>IF($C4435="", "", IF(IFERROR(INDEX(Ingredients!E$11:E$310, MATCH($C4435, Ingredients!$B$11:$B$310, 0)), "")="", "", IFERROR(INDEX(Ingredients!E$11:E$310, MATCH($C4435, Ingredients!$B$11:$B$310, 0)), "")))</f>
        <v/>
      </c>
      <c r="AJ4435" s="108" t="str">
        <f>IF($C4435="", "", IF(IFERROR(INDEX(Ingredients!F$11:F$310, MATCH($C4435, Ingredients!$B$11:$B$310, 0)), "")="", "", IFERROR(INDEX(Ingredients!F$11:F$310, MATCH($C4435, Ingredients!$B$11:$B$310, 0)), "")))</f>
        <v/>
      </c>
      <c r="AK4435" s="106" t="str">
        <f>IF($C4435="", "", IF(IFERROR(INDEX(Ingredients!G$11:G$310, MATCH($C4435, Ingredients!$B$11:$B$310, 0)), "")="", "", IFERROR(INDEX(Ingredients!G$11:G$310, MATCH($C4435, Ingredients!$B$11:$B$310, 0)), "")))</f>
        <v/>
      </c>
      <c r="AL4435" s="79" t="str">
        <f>IF($C4435="", "", IF(IFERROR(INDEX(Ingredients!H$11:H$310, MATCH($C4435, Ingredients!$B$11:$B$310, 0)), "")="", "", IFERROR(INDEX(Ingredients!H$11:H$310, MATCH($C4435, Ingredients!$B$11:$B$310, 0)), "")))</f>
        <v/>
      </c>
      <c r="AN4435" s="83" t="str">
        <f t="shared" si="1040"/>
        <v/>
      </c>
      <c r="AP4435" s="114" t="str">
        <f t="shared" si="1050"/>
        <v/>
      </c>
      <c r="AR4435" s="117" t="str">
        <f>IF($C4435="", "", IF(IFERROR(INDEX(Ingredients!$AI$11:$AI$310, MATCH($C4435, Ingredients!$B$11:$B$310, 0)), "")="", "", IFERROR(INDEX(Ingredients!$AI$11:$AI$310, MATCH($C4435, Ingredients!$B$11:$B$310, 0)), "")))</f>
        <v/>
      </c>
      <c r="AT4435" s="120" t="str">
        <f t="shared" si="1051"/>
        <v/>
      </c>
      <c r="AV4435" s="90" t="str">
        <f t="shared" si="1041"/>
        <v/>
      </c>
      <c r="AX4435" s="90" t="str">
        <f>IF($AV4435="", "", COUNTIF($AV$11:$AV$5010, "&lt;"&amp;$AV4435)+1+COUNTIF($AV$11:$AV4435, $AV4435)-1)</f>
        <v/>
      </c>
      <c r="AZ4435" s="111" t="str">
        <f>IF($B4435="", "", SUMIF('Shopping List'!$AV$11:$AV$25, $B4435, 'Shopping List'!$BN$11:$BN$25))</f>
        <v/>
      </c>
      <c r="BB4435" s="117" t="str">
        <f t="shared" si="1052"/>
        <v/>
      </c>
    </row>
    <row r="4436" spans="1:54" x14ac:dyDescent="0.25">
      <c r="A4436" s="4"/>
      <c r="B4436" s="37"/>
      <c r="C4436" s="124"/>
      <c r="D4436" s="39"/>
      <c r="E4436" s="125"/>
      <c r="F4436" s="48"/>
      <c r="G4436" s="4"/>
      <c r="H4436" s="4"/>
      <c r="I4436" s="95" t="str">
        <f>IF($C4436="", "", IF(IFERROR(INDEX(Ingredients!$C$11:$C$310, MATCH($C4436, Ingredients!$B$11:$B$310, 0)), "")="", "", IFERROR(INDEX(Ingredients!$C$11:$C$310, MATCH($C4436, Ingredients!$B$11:$B$310, 0)), "")))</f>
        <v/>
      </c>
      <c r="J4436" s="73" t="str">
        <f>IF($B4436="", "", IF(IFERROR(INDEX(Meals!$C$11:$C$260, MATCH($B4436, Meals!$B$11:$B$260, 0)), "")="", "", IFERROR(INDEX(Meals!$C$11:$C$260, MATCH($B4436, Meals!$B$11:$B$260, 0)), "")))</f>
        <v/>
      </c>
      <c r="K4436" s="4"/>
      <c r="L4436" s="72" t="str">
        <f t="shared" si="1042"/>
        <v/>
      </c>
      <c r="M4436" s="73" t="str">
        <f t="shared" si="1043"/>
        <v/>
      </c>
      <c r="N4436" s="4"/>
      <c r="O4436" s="78" t="str">
        <f t="shared" si="1044"/>
        <v/>
      </c>
      <c r="P4436" s="79" t="str">
        <f t="shared" si="1045"/>
        <v/>
      </c>
      <c r="Q4436" s="4"/>
      <c r="R4436" s="90" t="str">
        <f t="shared" si="1046"/>
        <v/>
      </c>
      <c r="S4436" s="4"/>
      <c r="Y4436" s="18" t="str">
        <f t="shared" si="1047"/>
        <v/>
      </c>
      <c r="AA4436" s="18" t="str">
        <f t="shared" si="1038"/>
        <v/>
      </c>
      <c r="AB4436" s="18" t="str">
        <f t="shared" si="1039"/>
        <v/>
      </c>
      <c r="AC4436" s="18" t="str">
        <f t="shared" si="1048"/>
        <v/>
      </c>
      <c r="AD4436" s="18" t="str">
        <f t="shared" si="1048"/>
        <v/>
      </c>
      <c r="AE4436" s="18" t="str">
        <f t="shared" si="1049"/>
        <v/>
      </c>
      <c r="AG4436" s="95" t="str">
        <f>IF($C4436="", "", IF(IFERROR(INDEX(Ingredients!C$11:C$310, MATCH($C4436, Ingredients!$B$11:$B$310, 0)), "")="", "", IFERROR(INDEX(Ingredients!C$11:C$310, MATCH($C4436, Ingredients!$B$11:$B$310, 0)), "")))</f>
        <v/>
      </c>
      <c r="AH4436" s="105" t="str">
        <f>IF($C4436="", "", IF(IFERROR(INDEX(Ingredients!D$11:D$310, MATCH($C4436, Ingredients!$B$11:$B$310, 0)), "")="", "", IFERROR(INDEX(Ingredients!D$11:D$310, MATCH($C4436, Ingredients!$B$11:$B$310, 0)), "")))</f>
        <v/>
      </c>
      <c r="AI4436" s="106" t="str">
        <f>IF($C4436="", "", IF(IFERROR(INDEX(Ingredients!E$11:E$310, MATCH($C4436, Ingredients!$B$11:$B$310, 0)), "")="", "", IFERROR(INDEX(Ingredients!E$11:E$310, MATCH($C4436, Ingredients!$B$11:$B$310, 0)), "")))</f>
        <v/>
      </c>
      <c r="AJ4436" s="108" t="str">
        <f>IF($C4436="", "", IF(IFERROR(INDEX(Ingredients!F$11:F$310, MATCH($C4436, Ingredients!$B$11:$B$310, 0)), "")="", "", IFERROR(INDEX(Ingredients!F$11:F$310, MATCH($C4436, Ingredients!$B$11:$B$310, 0)), "")))</f>
        <v/>
      </c>
      <c r="AK4436" s="106" t="str">
        <f>IF($C4436="", "", IF(IFERROR(INDEX(Ingredients!G$11:G$310, MATCH($C4436, Ingredients!$B$11:$B$310, 0)), "")="", "", IFERROR(INDEX(Ingredients!G$11:G$310, MATCH($C4436, Ingredients!$B$11:$B$310, 0)), "")))</f>
        <v/>
      </c>
      <c r="AL4436" s="79" t="str">
        <f>IF($C4436="", "", IF(IFERROR(INDEX(Ingredients!H$11:H$310, MATCH($C4436, Ingredients!$B$11:$B$310, 0)), "")="", "", IFERROR(INDEX(Ingredients!H$11:H$310, MATCH($C4436, Ingredients!$B$11:$B$310, 0)), "")))</f>
        <v/>
      </c>
      <c r="AN4436" s="83" t="str">
        <f t="shared" si="1040"/>
        <v/>
      </c>
      <c r="AP4436" s="114" t="str">
        <f t="shared" si="1050"/>
        <v/>
      </c>
      <c r="AR4436" s="117" t="str">
        <f>IF($C4436="", "", IF(IFERROR(INDEX(Ingredients!$AI$11:$AI$310, MATCH($C4436, Ingredients!$B$11:$B$310, 0)), "")="", "", IFERROR(INDEX(Ingredients!$AI$11:$AI$310, MATCH($C4436, Ingredients!$B$11:$B$310, 0)), "")))</f>
        <v/>
      </c>
      <c r="AT4436" s="120" t="str">
        <f t="shared" si="1051"/>
        <v/>
      </c>
      <c r="AV4436" s="90" t="str">
        <f t="shared" si="1041"/>
        <v/>
      </c>
      <c r="AX4436" s="90" t="str">
        <f>IF($AV4436="", "", COUNTIF($AV$11:$AV$5010, "&lt;"&amp;$AV4436)+1+COUNTIF($AV$11:$AV4436, $AV4436)-1)</f>
        <v/>
      </c>
      <c r="AZ4436" s="111" t="str">
        <f>IF($B4436="", "", SUMIF('Shopping List'!$AV$11:$AV$25, $B4436, 'Shopping List'!$BN$11:$BN$25))</f>
        <v/>
      </c>
      <c r="BB4436" s="117" t="str">
        <f t="shared" si="1052"/>
        <v/>
      </c>
    </row>
    <row r="4437" spans="1:54" x14ac:dyDescent="0.25">
      <c r="A4437" s="4"/>
      <c r="B4437" s="37"/>
      <c r="C4437" s="124"/>
      <c r="D4437" s="39"/>
      <c r="E4437" s="125"/>
      <c r="F4437" s="48"/>
      <c r="G4437" s="4"/>
      <c r="H4437" s="4"/>
      <c r="I4437" s="95" t="str">
        <f>IF($C4437="", "", IF(IFERROR(INDEX(Ingredients!$C$11:$C$310, MATCH($C4437, Ingredients!$B$11:$B$310, 0)), "")="", "", IFERROR(INDEX(Ingredients!$C$11:$C$310, MATCH($C4437, Ingredients!$B$11:$B$310, 0)), "")))</f>
        <v/>
      </c>
      <c r="J4437" s="73" t="str">
        <f>IF($B4437="", "", IF(IFERROR(INDEX(Meals!$C$11:$C$260, MATCH($B4437, Meals!$B$11:$B$260, 0)), "")="", "", IFERROR(INDEX(Meals!$C$11:$C$260, MATCH($B4437, Meals!$B$11:$B$260, 0)), "")))</f>
        <v/>
      </c>
      <c r="K4437" s="4"/>
      <c r="L4437" s="72" t="str">
        <f t="shared" si="1042"/>
        <v/>
      </c>
      <c r="M4437" s="73" t="str">
        <f t="shared" si="1043"/>
        <v/>
      </c>
      <c r="N4437" s="4"/>
      <c r="O4437" s="78" t="str">
        <f t="shared" si="1044"/>
        <v/>
      </c>
      <c r="P4437" s="79" t="str">
        <f t="shared" si="1045"/>
        <v/>
      </c>
      <c r="Q4437" s="4"/>
      <c r="R4437" s="90" t="str">
        <f t="shared" si="1046"/>
        <v/>
      </c>
      <c r="S4437" s="4"/>
      <c r="Y4437" s="18" t="str">
        <f t="shared" si="1047"/>
        <v/>
      </c>
      <c r="AA4437" s="18" t="str">
        <f t="shared" si="1038"/>
        <v/>
      </c>
      <c r="AB4437" s="18" t="str">
        <f t="shared" si="1039"/>
        <v/>
      </c>
      <c r="AC4437" s="18" t="str">
        <f t="shared" si="1048"/>
        <v/>
      </c>
      <c r="AD4437" s="18" t="str">
        <f t="shared" si="1048"/>
        <v/>
      </c>
      <c r="AE4437" s="18" t="str">
        <f t="shared" si="1049"/>
        <v/>
      </c>
      <c r="AG4437" s="95" t="str">
        <f>IF($C4437="", "", IF(IFERROR(INDEX(Ingredients!C$11:C$310, MATCH($C4437, Ingredients!$B$11:$B$310, 0)), "")="", "", IFERROR(INDEX(Ingredients!C$11:C$310, MATCH($C4437, Ingredients!$B$11:$B$310, 0)), "")))</f>
        <v/>
      </c>
      <c r="AH4437" s="105" t="str">
        <f>IF($C4437="", "", IF(IFERROR(INDEX(Ingredients!D$11:D$310, MATCH($C4437, Ingredients!$B$11:$B$310, 0)), "")="", "", IFERROR(INDEX(Ingredients!D$11:D$310, MATCH($C4437, Ingredients!$B$11:$B$310, 0)), "")))</f>
        <v/>
      </c>
      <c r="AI4437" s="106" t="str">
        <f>IF($C4437="", "", IF(IFERROR(INDEX(Ingredients!E$11:E$310, MATCH($C4437, Ingredients!$B$11:$B$310, 0)), "")="", "", IFERROR(INDEX(Ingredients!E$11:E$310, MATCH($C4437, Ingredients!$B$11:$B$310, 0)), "")))</f>
        <v/>
      </c>
      <c r="AJ4437" s="108" t="str">
        <f>IF($C4437="", "", IF(IFERROR(INDEX(Ingredients!F$11:F$310, MATCH($C4437, Ingredients!$B$11:$B$310, 0)), "")="", "", IFERROR(INDEX(Ingredients!F$11:F$310, MATCH($C4437, Ingredients!$B$11:$B$310, 0)), "")))</f>
        <v/>
      </c>
      <c r="AK4437" s="106" t="str">
        <f>IF($C4437="", "", IF(IFERROR(INDEX(Ingredients!G$11:G$310, MATCH($C4437, Ingredients!$B$11:$B$310, 0)), "")="", "", IFERROR(INDEX(Ingredients!G$11:G$310, MATCH($C4437, Ingredients!$B$11:$B$310, 0)), "")))</f>
        <v/>
      </c>
      <c r="AL4437" s="79" t="str">
        <f>IF($C4437="", "", IF(IFERROR(INDEX(Ingredients!H$11:H$310, MATCH($C4437, Ingredients!$B$11:$B$310, 0)), "")="", "", IFERROR(INDEX(Ingredients!H$11:H$310, MATCH($C4437, Ingredients!$B$11:$B$310, 0)), "")))</f>
        <v/>
      </c>
      <c r="AN4437" s="83" t="str">
        <f t="shared" si="1040"/>
        <v/>
      </c>
      <c r="AP4437" s="114" t="str">
        <f t="shared" si="1050"/>
        <v/>
      </c>
      <c r="AR4437" s="117" t="str">
        <f>IF($C4437="", "", IF(IFERROR(INDEX(Ingredients!$AI$11:$AI$310, MATCH($C4437, Ingredients!$B$11:$B$310, 0)), "")="", "", IFERROR(INDEX(Ingredients!$AI$11:$AI$310, MATCH($C4437, Ingredients!$B$11:$B$310, 0)), "")))</f>
        <v/>
      </c>
      <c r="AT4437" s="120" t="str">
        <f t="shared" si="1051"/>
        <v/>
      </c>
      <c r="AV4437" s="90" t="str">
        <f t="shared" si="1041"/>
        <v/>
      </c>
      <c r="AX4437" s="90" t="str">
        <f>IF($AV4437="", "", COUNTIF($AV$11:$AV$5010, "&lt;"&amp;$AV4437)+1+COUNTIF($AV$11:$AV4437, $AV4437)-1)</f>
        <v/>
      </c>
      <c r="AZ4437" s="111" t="str">
        <f>IF($B4437="", "", SUMIF('Shopping List'!$AV$11:$AV$25, $B4437, 'Shopping List'!$BN$11:$BN$25))</f>
        <v/>
      </c>
      <c r="BB4437" s="117" t="str">
        <f t="shared" si="1052"/>
        <v/>
      </c>
    </row>
    <row r="4438" spans="1:54" x14ac:dyDescent="0.25">
      <c r="A4438" s="4"/>
      <c r="B4438" s="37"/>
      <c r="C4438" s="124"/>
      <c r="D4438" s="39"/>
      <c r="E4438" s="125"/>
      <c r="F4438" s="48"/>
      <c r="G4438" s="4"/>
      <c r="H4438" s="4"/>
      <c r="I4438" s="95" t="str">
        <f>IF($C4438="", "", IF(IFERROR(INDEX(Ingredients!$C$11:$C$310, MATCH($C4438, Ingredients!$B$11:$B$310, 0)), "")="", "", IFERROR(INDEX(Ingredients!$C$11:$C$310, MATCH($C4438, Ingredients!$B$11:$B$310, 0)), "")))</f>
        <v/>
      </c>
      <c r="J4438" s="73" t="str">
        <f>IF($B4438="", "", IF(IFERROR(INDEX(Meals!$C$11:$C$260, MATCH($B4438, Meals!$B$11:$B$260, 0)), "")="", "", IFERROR(INDEX(Meals!$C$11:$C$260, MATCH($B4438, Meals!$B$11:$B$260, 0)), "")))</f>
        <v/>
      </c>
      <c r="K4438" s="4"/>
      <c r="L4438" s="72" t="str">
        <f t="shared" si="1042"/>
        <v/>
      </c>
      <c r="M4438" s="73" t="str">
        <f t="shared" si="1043"/>
        <v/>
      </c>
      <c r="N4438" s="4"/>
      <c r="O4438" s="78" t="str">
        <f t="shared" si="1044"/>
        <v/>
      </c>
      <c r="P4438" s="79" t="str">
        <f t="shared" si="1045"/>
        <v/>
      </c>
      <c r="Q4438" s="4"/>
      <c r="R4438" s="90" t="str">
        <f t="shared" si="1046"/>
        <v/>
      </c>
      <c r="S4438" s="4"/>
      <c r="Y4438" s="18" t="str">
        <f t="shared" si="1047"/>
        <v/>
      </c>
      <c r="AA4438" s="18" t="str">
        <f t="shared" si="1038"/>
        <v/>
      </c>
      <c r="AB4438" s="18" t="str">
        <f t="shared" si="1039"/>
        <v/>
      </c>
      <c r="AC4438" s="18" t="str">
        <f t="shared" si="1048"/>
        <v/>
      </c>
      <c r="AD4438" s="18" t="str">
        <f t="shared" si="1048"/>
        <v/>
      </c>
      <c r="AE4438" s="18" t="str">
        <f t="shared" si="1049"/>
        <v/>
      </c>
      <c r="AG4438" s="95" t="str">
        <f>IF($C4438="", "", IF(IFERROR(INDEX(Ingredients!C$11:C$310, MATCH($C4438, Ingredients!$B$11:$B$310, 0)), "")="", "", IFERROR(INDEX(Ingredients!C$11:C$310, MATCH($C4438, Ingredients!$B$11:$B$310, 0)), "")))</f>
        <v/>
      </c>
      <c r="AH4438" s="105" t="str">
        <f>IF($C4438="", "", IF(IFERROR(INDEX(Ingredients!D$11:D$310, MATCH($C4438, Ingredients!$B$11:$B$310, 0)), "")="", "", IFERROR(INDEX(Ingredients!D$11:D$310, MATCH($C4438, Ingredients!$B$11:$B$310, 0)), "")))</f>
        <v/>
      </c>
      <c r="AI4438" s="106" t="str">
        <f>IF($C4438="", "", IF(IFERROR(INDEX(Ingredients!E$11:E$310, MATCH($C4438, Ingredients!$B$11:$B$310, 0)), "")="", "", IFERROR(INDEX(Ingredients!E$11:E$310, MATCH($C4438, Ingredients!$B$11:$B$310, 0)), "")))</f>
        <v/>
      </c>
      <c r="AJ4438" s="108" t="str">
        <f>IF($C4438="", "", IF(IFERROR(INDEX(Ingredients!F$11:F$310, MATCH($C4438, Ingredients!$B$11:$B$310, 0)), "")="", "", IFERROR(INDEX(Ingredients!F$11:F$310, MATCH($C4438, Ingredients!$B$11:$B$310, 0)), "")))</f>
        <v/>
      </c>
      <c r="AK4438" s="106" t="str">
        <f>IF($C4438="", "", IF(IFERROR(INDEX(Ingredients!G$11:G$310, MATCH($C4438, Ingredients!$B$11:$B$310, 0)), "")="", "", IFERROR(INDEX(Ingredients!G$11:G$310, MATCH($C4438, Ingredients!$B$11:$B$310, 0)), "")))</f>
        <v/>
      </c>
      <c r="AL4438" s="79" t="str">
        <f>IF($C4438="", "", IF(IFERROR(INDEX(Ingredients!H$11:H$310, MATCH($C4438, Ingredients!$B$11:$B$310, 0)), "")="", "", IFERROR(INDEX(Ingredients!H$11:H$310, MATCH($C4438, Ingredients!$B$11:$B$310, 0)), "")))</f>
        <v/>
      </c>
      <c r="AN4438" s="83" t="str">
        <f t="shared" si="1040"/>
        <v/>
      </c>
      <c r="AP4438" s="114" t="str">
        <f t="shared" si="1050"/>
        <v/>
      </c>
      <c r="AR4438" s="117" t="str">
        <f>IF($C4438="", "", IF(IFERROR(INDEX(Ingredients!$AI$11:$AI$310, MATCH($C4438, Ingredients!$B$11:$B$310, 0)), "")="", "", IFERROR(INDEX(Ingredients!$AI$11:$AI$310, MATCH($C4438, Ingredients!$B$11:$B$310, 0)), "")))</f>
        <v/>
      </c>
      <c r="AT4438" s="120" t="str">
        <f t="shared" si="1051"/>
        <v/>
      </c>
      <c r="AV4438" s="90" t="str">
        <f t="shared" si="1041"/>
        <v/>
      </c>
      <c r="AX4438" s="90" t="str">
        <f>IF($AV4438="", "", COUNTIF($AV$11:$AV$5010, "&lt;"&amp;$AV4438)+1+COUNTIF($AV$11:$AV4438, $AV4438)-1)</f>
        <v/>
      </c>
      <c r="AZ4438" s="111" t="str">
        <f>IF($B4438="", "", SUMIF('Shopping List'!$AV$11:$AV$25, $B4438, 'Shopping List'!$BN$11:$BN$25))</f>
        <v/>
      </c>
      <c r="BB4438" s="117" t="str">
        <f t="shared" si="1052"/>
        <v/>
      </c>
    </row>
    <row r="4439" spans="1:54" x14ac:dyDescent="0.25">
      <c r="A4439" s="4"/>
      <c r="B4439" s="37"/>
      <c r="C4439" s="124"/>
      <c r="D4439" s="39"/>
      <c r="E4439" s="125"/>
      <c r="F4439" s="48"/>
      <c r="G4439" s="4"/>
      <c r="H4439" s="4"/>
      <c r="I4439" s="95" t="str">
        <f>IF($C4439="", "", IF(IFERROR(INDEX(Ingredients!$C$11:$C$310, MATCH($C4439, Ingredients!$B$11:$B$310, 0)), "")="", "", IFERROR(INDEX(Ingredients!$C$11:$C$310, MATCH($C4439, Ingredients!$B$11:$B$310, 0)), "")))</f>
        <v/>
      </c>
      <c r="J4439" s="73" t="str">
        <f>IF($B4439="", "", IF(IFERROR(INDEX(Meals!$C$11:$C$260, MATCH($B4439, Meals!$B$11:$B$260, 0)), "")="", "", IFERROR(INDEX(Meals!$C$11:$C$260, MATCH($B4439, Meals!$B$11:$B$260, 0)), "")))</f>
        <v/>
      </c>
      <c r="K4439" s="4"/>
      <c r="L4439" s="72" t="str">
        <f t="shared" si="1042"/>
        <v/>
      </c>
      <c r="M4439" s="73" t="str">
        <f t="shared" si="1043"/>
        <v/>
      </c>
      <c r="N4439" s="4"/>
      <c r="O4439" s="78" t="str">
        <f t="shared" si="1044"/>
        <v/>
      </c>
      <c r="P4439" s="79" t="str">
        <f t="shared" si="1045"/>
        <v/>
      </c>
      <c r="Q4439" s="4"/>
      <c r="R4439" s="90" t="str">
        <f t="shared" si="1046"/>
        <v/>
      </c>
      <c r="S4439" s="4"/>
      <c r="Y4439" s="18" t="str">
        <f t="shared" si="1047"/>
        <v/>
      </c>
      <c r="AA4439" s="18" t="str">
        <f t="shared" si="1038"/>
        <v/>
      </c>
      <c r="AB4439" s="18" t="str">
        <f t="shared" si="1039"/>
        <v/>
      </c>
      <c r="AC4439" s="18" t="str">
        <f t="shared" si="1048"/>
        <v/>
      </c>
      <c r="AD4439" s="18" t="str">
        <f t="shared" si="1048"/>
        <v/>
      </c>
      <c r="AE4439" s="18" t="str">
        <f t="shared" si="1049"/>
        <v/>
      </c>
      <c r="AG4439" s="95" t="str">
        <f>IF($C4439="", "", IF(IFERROR(INDEX(Ingredients!C$11:C$310, MATCH($C4439, Ingredients!$B$11:$B$310, 0)), "")="", "", IFERROR(INDEX(Ingredients!C$11:C$310, MATCH($C4439, Ingredients!$B$11:$B$310, 0)), "")))</f>
        <v/>
      </c>
      <c r="AH4439" s="105" t="str">
        <f>IF($C4439="", "", IF(IFERROR(INDEX(Ingredients!D$11:D$310, MATCH($C4439, Ingredients!$B$11:$B$310, 0)), "")="", "", IFERROR(INDEX(Ingredients!D$11:D$310, MATCH($C4439, Ingredients!$B$11:$B$310, 0)), "")))</f>
        <v/>
      </c>
      <c r="AI4439" s="106" t="str">
        <f>IF($C4439="", "", IF(IFERROR(INDEX(Ingredients!E$11:E$310, MATCH($C4439, Ingredients!$B$11:$B$310, 0)), "")="", "", IFERROR(INDEX(Ingredients!E$11:E$310, MATCH($C4439, Ingredients!$B$11:$B$310, 0)), "")))</f>
        <v/>
      </c>
      <c r="AJ4439" s="108" t="str">
        <f>IF($C4439="", "", IF(IFERROR(INDEX(Ingredients!F$11:F$310, MATCH($C4439, Ingredients!$B$11:$B$310, 0)), "")="", "", IFERROR(INDEX(Ingredients!F$11:F$310, MATCH($C4439, Ingredients!$B$11:$B$310, 0)), "")))</f>
        <v/>
      </c>
      <c r="AK4439" s="106" t="str">
        <f>IF($C4439="", "", IF(IFERROR(INDEX(Ingredients!G$11:G$310, MATCH($C4439, Ingredients!$B$11:$B$310, 0)), "")="", "", IFERROR(INDEX(Ingredients!G$11:G$310, MATCH($C4439, Ingredients!$B$11:$B$310, 0)), "")))</f>
        <v/>
      </c>
      <c r="AL4439" s="79" t="str">
        <f>IF($C4439="", "", IF(IFERROR(INDEX(Ingredients!H$11:H$310, MATCH($C4439, Ingredients!$B$11:$B$310, 0)), "")="", "", IFERROR(INDEX(Ingredients!H$11:H$310, MATCH($C4439, Ingredients!$B$11:$B$310, 0)), "")))</f>
        <v/>
      </c>
      <c r="AN4439" s="83" t="str">
        <f t="shared" si="1040"/>
        <v/>
      </c>
      <c r="AP4439" s="114" t="str">
        <f t="shared" si="1050"/>
        <v/>
      </c>
      <c r="AR4439" s="117" t="str">
        <f>IF($C4439="", "", IF(IFERROR(INDEX(Ingredients!$AI$11:$AI$310, MATCH($C4439, Ingredients!$B$11:$B$310, 0)), "")="", "", IFERROR(INDEX(Ingredients!$AI$11:$AI$310, MATCH($C4439, Ingredients!$B$11:$B$310, 0)), "")))</f>
        <v/>
      </c>
      <c r="AT4439" s="120" t="str">
        <f t="shared" si="1051"/>
        <v/>
      </c>
      <c r="AV4439" s="90" t="str">
        <f t="shared" si="1041"/>
        <v/>
      </c>
      <c r="AX4439" s="90" t="str">
        <f>IF($AV4439="", "", COUNTIF($AV$11:$AV$5010, "&lt;"&amp;$AV4439)+1+COUNTIF($AV$11:$AV4439, $AV4439)-1)</f>
        <v/>
      </c>
      <c r="AZ4439" s="111" t="str">
        <f>IF($B4439="", "", SUMIF('Shopping List'!$AV$11:$AV$25, $B4439, 'Shopping List'!$BN$11:$BN$25))</f>
        <v/>
      </c>
      <c r="BB4439" s="117" t="str">
        <f t="shared" si="1052"/>
        <v/>
      </c>
    </row>
    <row r="4440" spans="1:54" x14ac:dyDescent="0.25">
      <c r="A4440" s="4"/>
      <c r="B4440" s="37"/>
      <c r="C4440" s="124"/>
      <c r="D4440" s="39"/>
      <c r="E4440" s="125"/>
      <c r="F4440" s="48"/>
      <c r="G4440" s="4"/>
      <c r="H4440" s="4"/>
      <c r="I4440" s="95" t="str">
        <f>IF($C4440="", "", IF(IFERROR(INDEX(Ingredients!$C$11:$C$310, MATCH($C4440, Ingredients!$B$11:$B$310, 0)), "")="", "", IFERROR(INDEX(Ingredients!$C$11:$C$310, MATCH($C4440, Ingredients!$B$11:$B$310, 0)), "")))</f>
        <v/>
      </c>
      <c r="J4440" s="73" t="str">
        <f>IF($B4440="", "", IF(IFERROR(INDEX(Meals!$C$11:$C$260, MATCH($B4440, Meals!$B$11:$B$260, 0)), "")="", "", IFERROR(INDEX(Meals!$C$11:$C$260, MATCH($B4440, Meals!$B$11:$B$260, 0)), "")))</f>
        <v/>
      </c>
      <c r="K4440" s="4"/>
      <c r="L4440" s="72" t="str">
        <f t="shared" si="1042"/>
        <v/>
      </c>
      <c r="M4440" s="73" t="str">
        <f t="shared" si="1043"/>
        <v/>
      </c>
      <c r="N4440" s="4"/>
      <c r="O4440" s="78" t="str">
        <f t="shared" si="1044"/>
        <v/>
      </c>
      <c r="P4440" s="79" t="str">
        <f t="shared" si="1045"/>
        <v/>
      </c>
      <c r="Q4440" s="4"/>
      <c r="R4440" s="90" t="str">
        <f t="shared" si="1046"/>
        <v/>
      </c>
      <c r="S4440" s="4"/>
      <c r="Y4440" s="18" t="str">
        <f t="shared" si="1047"/>
        <v/>
      </c>
      <c r="AA4440" s="18" t="str">
        <f t="shared" si="1038"/>
        <v/>
      </c>
      <c r="AB4440" s="18" t="str">
        <f t="shared" si="1039"/>
        <v/>
      </c>
      <c r="AC4440" s="18" t="str">
        <f t="shared" si="1048"/>
        <v/>
      </c>
      <c r="AD4440" s="18" t="str">
        <f t="shared" si="1048"/>
        <v/>
      </c>
      <c r="AE4440" s="18" t="str">
        <f t="shared" si="1049"/>
        <v/>
      </c>
      <c r="AG4440" s="95" t="str">
        <f>IF($C4440="", "", IF(IFERROR(INDEX(Ingredients!C$11:C$310, MATCH($C4440, Ingredients!$B$11:$B$310, 0)), "")="", "", IFERROR(INDEX(Ingredients!C$11:C$310, MATCH($C4440, Ingredients!$B$11:$B$310, 0)), "")))</f>
        <v/>
      </c>
      <c r="AH4440" s="105" t="str">
        <f>IF($C4440="", "", IF(IFERROR(INDEX(Ingredients!D$11:D$310, MATCH($C4440, Ingredients!$B$11:$B$310, 0)), "")="", "", IFERROR(INDEX(Ingredients!D$11:D$310, MATCH($C4440, Ingredients!$B$11:$B$310, 0)), "")))</f>
        <v/>
      </c>
      <c r="AI4440" s="106" t="str">
        <f>IF($C4440="", "", IF(IFERROR(INDEX(Ingredients!E$11:E$310, MATCH($C4440, Ingredients!$B$11:$B$310, 0)), "")="", "", IFERROR(INDEX(Ingredients!E$11:E$310, MATCH($C4440, Ingredients!$B$11:$B$310, 0)), "")))</f>
        <v/>
      </c>
      <c r="AJ4440" s="108" t="str">
        <f>IF($C4440="", "", IF(IFERROR(INDEX(Ingredients!F$11:F$310, MATCH($C4440, Ingredients!$B$11:$B$310, 0)), "")="", "", IFERROR(INDEX(Ingredients!F$11:F$310, MATCH($C4440, Ingredients!$B$11:$B$310, 0)), "")))</f>
        <v/>
      </c>
      <c r="AK4440" s="106" t="str">
        <f>IF($C4440="", "", IF(IFERROR(INDEX(Ingredients!G$11:G$310, MATCH($C4440, Ingredients!$B$11:$B$310, 0)), "")="", "", IFERROR(INDEX(Ingredients!G$11:G$310, MATCH($C4440, Ingredients!$B$11:$B$310, 0)), "")))</f>
        <v/>
      </c>
      <c r="AL4440" s="79" t="str">
        <f>IF($C4440="", "", IF(IFERROR(INDEX(Ingredients!H$11:H$310, MATCH($C4440, Ingredients!$B$11:$B$310, 0)), "")="", "", IFERROR(INDEX(Ingredients!H$11:H$310, MATCH($C4440, Ingredients!$B$11:$B$310, 0)), "")))</f>
        <v/>
      </c>
      <c r="AN4440" s="83" t="str">
        <f t="shared" si="1040"/>
        <v/>
      </c>
      <c r="AP4440" s="114" t="str">
        <f t="shared" si="1050"/>
        <v/>
      </c>
      <c r="AR4440" s="117" t="str">
        <f>IF($C4440="", "", IF(IFERROR(INDEX(Ingredients!$AI$11:$AI$310, MATCH($C4440, Ingredients!$B$11:$B$310, 0)), "")="", "", IFERROR(INDEX(Ingredients!$AI$11:$AI$310, MATCH($C4440, Ingredients!$B$11:$B$310, 0)), "")))</f>
        <v/>
      </c>
      <c r="AT4440" s="120" t="str">
        <f t="shared" si="1051"/>
        <v/>
      </c>
      <c r="AV4440" s="90" t="str">
        <f t="shared" si="1041"/>
        <v/>
      </c>
      <c r="AX4440" s="90" t="str">
        <f>IF($AV4440="", "", COUNTIF($AV$11:$AV$5010, "&lt;"&amp;$AV4440)+1+COUNTIF($AV$11:$AV4440, $AV4440)-1)</f>
        <v/>
      </c>
      <c r="AZ4440" s="111" t="str">
        <f>IF($B4440="", "", SUMIF('Shopping List'!$AV$11:$AV$25, $B4440, 'Shopping List'!$BN$11:$BN$25))</f>
        <v/>
      </c>
      <c r="BB4440" s="117" t="str">
        <f t="shared" si="1052"/>
        <v/>
      </c>
    </row>
    <row r="4441" spans="1:54" x14ac:dyDescent="0.25">
      <c r="A4441" s="4"/>
      <c r="B4441" s="37"/>
      <c r="C4441" s="124"/>
      <c r="D4441" s="39"/>
      <c r="E4441" s="125"/>
      <c r="F4441" s="48"/>
      <c r="G4441" s="4"/>
      <c r="H4441" s="4"/>
      <c r="I4441" s="95" t="str">
        <f>IF($C4441="", "", IF(IFERROR(INDEX(Ingredients!$C$11:$C$310, MATCH($C4441, Ingredients!$B$11:$B$310, 0)), "")="", "", IFERROR(INDEX(Ingredients!$C$11:$C$310, MATCH($C4441, Ingredients!$B$11:$B$310, 0)), "")))</f>
        <v/>
      </c>
      <c r="J4441" s="73" t="str">
        <f>IF($B4441="", "", IF(IFERROR(INDEX(Meals!$C$11:$C$260, MATCH($B4441, Meals!$B$11:$B$260, 0)), "")="", "", IFERROR(INDEX(Meals!$C$11:$C$260, MATCH($B4441, Meals!$B$11:$B$260, 0)), "")))</f>
        <v/>
      </c>
      <c r="K4441" s="4"/>
      <c r="L4441" s="72" t="str">
        <f t="shared" si="1042"/>
        <v/>
      </c>
      <c r="M4441" s="73" t="str">
        <f t="shared" si="1043"/>
        <v/>
      </c>
      <c r="N4441" s="4"/>
      <c r="O4441" s="78" t="str">
        <f t="shared" si="1044"/>
        <v/>
      </c>
      <c r="P4441" s="79" t="str">
        <f t="shared" si="1045"/>
        <v/>
      </c>
      <c r="Q4441" s="4"/>
      <c r="R4441" s="90" t="str">
        <f t="shared" si="1046"/>
        <v/>
      </c>
      <c r="S4441" s="4"/>
      <c r="Y4441" s="18" t="str">
        <f t="shared" si="1047"/>
        <v/>
      </c>
      <c r="AA4441" s="18" t="str">
        <f t="shared" si="1038"/>
        <v/>
      </c>
      <c r="AB4441" s="18" t="str">
        <f t="shared" si="1039"/>
        <v/>
      </c>
      <c r="AC4441" s="18" t="str">
        <f t="shared" si="1048"/>
        <v/>
      </c>
      <c r="AD4441" s="18" t="str">
        <f t="shared" si="1048"/>
        <v/>
      </c>
      <c r="AE4441" s="18" t="str">
        <f t="shared" si="1049"/>
        <v/>
      </c>
      <c r="AG4441" s="95" t="str">
        <f>IF($C4441="", "", IF(IFERROR(INDEX(Ingredients!C$11:C$310, MATCH($C4441, Ingredients!$B$11:$B$310, 0)), "")="", "", IFERROR(INDEX(Ingredients!C$11:C$310, MATCH($C4441, Ingredients!$B$11:$B$310, 0)), "")))</f>
        <v/>
      </c>
      <c r="AH4441" s="105" t="str">
        <f>IF($C4441="", "", IF(IFERROR(INDEX(Ingredients!D$11:D$310, MATCH($C4441, Ingredients!$B$11:$B$310, 0)), "")="", "", IFERROR(INDEX(Ingredients!D$11:D$310, MATCH($C4441, Ingredients!$B$11:$B$310, 0)), "")))</f>
        <v/>
      </c>
      <c r="AI4441" s="106" t="str">
        <f>IF($C4441="", "", IF(IFERROR(INDEX(Ingredients!E$11:E$310, MATCH($C4441, Ingredients!$B$11:$B$310, 0)), "")="", "", IFERROR(INDEX(Ingredients!E$11:E$310, MATCH($C4441, Ingredients!$B$11:$B$310, 0)), "")))</f>
        <v/>
      </c>
      <c r="AJ4441" s="108" t="str">
        <f>IF($C4441="", "", IF(IFERROR(INDEX(Ingredients!F$11:F$310, MATCH($C4441, Ingredients!$B$11:$B$310, 0)), "")="", "", IFERROR(INDEX(Ingredients!F$11:F$310, MATCH($C4441, Ingredients!$B$11:$B$310, 0)), "")))</f>
        <v/>
      </c>
      <c r="AK4441" s="106" t="str">
        <f>IF($C4441="", "", IF(IFERROR(INDEX(Ingredients!G$11:G$310, MATCH($C4441, Ingredients!$B$11:$B$310, 0)), "")="", "", IFERROR(INDEX(Ingredients!G$11:G$310, MATCH($C4441, Ingredients!$B$11:$B$310, 0)), "")))</f>
        <v/>
      </c>
      <c r="AL4441" s="79" t="str">
        <f>IF($C4441="", "", IF(IFERROR(INDEX(Ingredients!H$11:H$310, MATCH($C4441, Ingredients!$B$11:$B$310, 0)), "")="", "", IFERROR(INDEX(Ingredients!H$11:H$310, MATCH($C4441, Ingredients!$B$11:$B$310, 0)), "")))</f>
        <v/>
      </c>
      <c r="AN4441" s="83" t="str">
        <f t="shared" si="1040"/>
        <v/>
      </c>
      <c r="AP4441" s="114" t="str">
        <f t="shared" si="1050"/>
        <v/>
      </c>
      <c r="AR4441" s="117" t="str">
        <f>IF($C4441="", "", IF(IFERROR(INDEX(Ingredients!$AI$11:$AI$310, MATCH($C4441, Ingredients!$B$11:$B$310, 0)), "")="", "", IFERROR(INDEX(Ingredients!$AI$11:$AI$310, MATCH($C4441, Ingredients!$B$11:$B$310, 0)), "")))</f>
        <v/>
      </c>
      <c r="AT4441" s="120" t="str">
        <f t="shared" si="1051"/>
        <v/>
      </c>
      <c r="AV4441" s="90" t="str">
        <f t="shared" si="1041"/>
        <v/>
      </c>
      <c r="AX4441" s="90" t="str">
        <f>IF($AV4441="", "", COUNTIF($AV$11:$AV$5010, "&lt;"&amp;$AV4441)+1+COUNTIF($AV$11:$AV4441, $AV4441)-1)</f>
        <v/>
      </c>
      <c r="AZ4441" s="111" t="str">
        <f>IF($B4441="", "", SUMIF('Shopping List'!$AV$11:$AV$25, $B4441, 'Shopping List'!$BN$11:$BN$25))</f>
        <v/>
      </c>
      <c r="BB4441" s="117" t="str">
        <f t="shared" si="1052"/>
        <v/>
      </c>
    </row>
    <row r="4442" spans="1:54" x14ac:dyDescent="0.25">
      <c r="A4442" s="4"/>
      <c r="B4442" s="37"/>
      <c r="C4442" s="124"/>
      <c r="D4442" s="39"/>
      <c r="E4442" s="125"/>
      <c r="F4442" s="48"/>
      <c r="G4442" s="4"/>
      <c r="H4442" s="4"/>
      <c r="I4442" s="95" t="str">
        <f>IF($C4442="", "", IF(IFERROR(INDEX(Ingredients!$C$11:$C$310, MATCH($C4442, Ingredients!$B$11:$B$310, 0)), "")="", "", IFERROR(INDEX(Ingredients!$C$11:$C$310, MATCH($C4442, Ingredients!$B$11:$B$310, 0)), "")))</f>
        <v/>
      </c>
      <c r="J4442" s="73" t="str">
        <f>IF($B4442="", "", IF(IFERROR(INDEX(Meals!$C$11:$C$260, MATCH($B4442, Meals!$B$11:$B$260, 0)), "")="", "", IFERROR(INDEX(Meals!$C$11:$C$260, MATCH($B4442, Meals!$B$11:$B$260, 0)), "")))</f>
        <v/>
      </c>
      <c r="K4442" s="4"/>
      <c r="L4442" s="72" t="str">
        <f t="shared" si="1042"/>
        <v/>
      </c>
      <c r="M4442" s="73" t="str">
        <f t="shared" si="1043"/>
        <v/>
      </c>
      <c r="N4442" s="4"/>
      <c r="O4442" s="78" t="str">
        <f t="shared" si="1044"/>
        <v/>
      </c>
      <c r="P4442" s="79" t="str">
        <f t="shared" si="1045"/>
        <v/>
      </c>
      <c r="Q4442" s="4"/>
      <c r="R4442" s="90" t="str">
        <f t="shared" si="1046"/>
        <v/>
      </c>
      <c r="S4442" s="4"/>
      <c r="Y4442" s="18" t="str">
        <f t="shared" si="1047"/>
        <v/>
      </c>
      <c r="AA4442" s="18" t="str">
        <f t="shared" si="1038"/>
        <v/>
      </c>
      <c r="AB4442" s="18" t="str">
        <f t="shared" si="1039"/>
        <v/>
      </c>
      <c r="AC4442" s="18" t="str">
        <f t="shared" si="1048"/>
        <v/>
      </c>
      <c r="AD4442" s="18" t="str">
        <f t="shared" si="1048"/>
        <v/>
      </c>
      <c r="AE4442" s="18" t="str">
        <f t="shared" si="1049"/>
        <v/>
      </c>
      <c r="AG4442" s="95" t="str">
        <f>IF($C4442="", "", IF(IFERROR(INDEX(Ingredients!C$11:C$310, MATCH($C4442, Ingredients!$B$11:$B$310, 0)), "")="", "", IFERROR(INDEX(Ingredients!C$11:C$310, MATCH($C4442, Ingredients!$B$11:$B$310, 0)), "")))</f>
        <v/>
      </c>
      <c r="AH4442" s="105" t="str">
        <f>IF($C4442="", "", IF(IFERROR(INDEX(Ingredients!D$11:D$310, MATCH($C4442, Ingredients!$B$11:$B$310, 0)), "")="", "", IFERROR(INDEX(Ingredients!D$11:D$310, MATCH($C4442, Ingredients!$B$11:$B$310, 0)), "")))</f>
        <v/>
      </c>
      <c r="AI4442" s="106" t="str">
        <f>IF($C4442="", "", IF(IFERROR(INDEX(Ingredients!E$11:E$310, MATCH($C4442, Ingredients!$B$11:$B$310, 0)), "")="", "", IFERROR(INDEX(Ingredients!E$11:E$310, MATCH($C4442, Ingredients!$B$11:$B$310, 0)), "")))</f>
        <v/>
      </c>
      <c r="AJ4442" s="108" t="str">
        <f>IF($C4442="", "", IF(IFERROR(INDEX(Ingredients!F$11:F$310, MATCH($C4442, Ingredients!$B$11:$B$310, 0)), "")="", "", IFERROR(INDEX(Ingredients!F$11:F$310, MATCH($C4442, Ingredients!$B$11:$B$310, 0)), "")))</f>
        <v/>
      </c>
      <c r="AK4442" s="106" t="str">
        <f>IF($C4442="", "", IF(IFERROR(INDEX(Ingredients!G$11:G$310, MATCH($C4442, Ingredients!$B$11:$B$310, 0)), "")="", "", IFERROR(INDEX(Ingredients!G$11:G$310, MATCH($C4442, Ingredients!$B$11:$B$310, 0)), "")))</f>
        <v/>
      </c>
      <c r="AL4442" s="79" t="str">
        <f>IF($C4442="", "", IF(IFERROR(INDEX(Ingredients!H$11:H$310, MATCH($C4442, Ingredients!$B$11:$B$310, 0)), "")="", "", IFERROR(INDEX(Ingredients!H$11:H$310, MATCH($C4442, Ingredients!$B$11:$B$310, 0)), "")))</f>
        <v/>
      </c>
      <c r="AN4442" s="83" t="str">
        <f t="shared" si="1040"/>
        <v/>
      </c>
      <c r="AP4442" s="114" t="str">
        <f t="shared" si="1050"/>
        <v/>
      </c>
      <c r="AR4442" s="117" t="str">
        <f>IF($C4442="", "", IF(IFERROR(INDEX(Ingredients!$AI$11:$AI$310, MATCH($C4442, Ingredients!$B$11:$B$310, 0)), "")="", "", IFERROR(INDEX(Ingredients!$AI$11:$AI$310, MATCH($C4442, Ingredients!$B$11:$B$310, 0)), "")))</f>
        <v/>
      </c>
      <c r="AT4442" s="120" t="str">
        <f t="shared" si="1051"/>
        <v/>
      </c>
      <c r="AV4442" s="90" t="str">
        <f t="shared" si="1041"/>
        <v/>
      </c>
      <c r="AX4442" s="90" t="str">
        <f>IF($AV4442="", "", COUNTIF($AV$11:$AV$5010, "&lt;"&amp;$AV4442)+1+COUNTIF($AV$11:$AV4442, $AV4442)-1)</f>
        <v/>
      </c>
      <c r="AZ4442" s="111" t="str">
        <f>IF($B4442="", "", SUMIF('Shopping List'!$AV$11:$AV$25, $B4442, 'Shopping List'!$BN$11:$BN$25))</f>
        <v/>
      </c>
      <c r="BB4442" s="117" t="str">
        <f t="shared" si="1052"/>
        <v/>
      </c>
    </row>
    <row r="4443" spans="1:54" x14ac:dyDescent="0.25">
      <c r="A4443" s="4"/>
      <c r="B4443" s="37"/>
      <c r="C4443" s="124"/>
      <c r="D4443" s="39"/>
      <c r="E4443" s="125"/>
      <c r="F4443" s="48"/>
      <c r="G4443" s="4"/>
      <c r="H4443" s="4"/>
      <c r="I4443" s="95" t="str">
        <f>IF($C4443="", "", IF(IFERROR(INDEX(Ingredients!$C$11:$C$310, MATCH($C4443, Ingredients!$B$11:$B$310, 0)), "")="", "", IFERROR(INDEX(Ingredients!$C$11:$C$310, MATCH($C4443, Ingredients!$B$11:$B$310, 0)), "")))</f>
        <v/>
      </c>
      <c r="J4443" s="73" t="str">
        <f>IF($B4443="", "", IF(IFERROR(INDEX(Meals!$C$11:$C$260, MATCH($B4443, Meals!$B$11:$B$260, 0)), "")="", "", IFERROR(INDEX(Meals!$C$11:$C$260, MATCH($B4443, Meals!$B$11:$B$260, 0)), "")))</f>
        <v/>
      </c>
      <c r="K4443" s="4"/>
      <c r="L4443" s="72" t="str">
        <f t="shared" si="1042"/>
        <v/>
      </c>
      <c r="M4443" s="73" t="str">
        <f t="shared" si="1043"/>
        <v/>
      </c>
      <c r="N4443" s="4"/>
      <c r="O4443" s="78" t="str">
        <f t="shared" si="1044"/>
        <v/>
      </c>
      <c r="P4443" s="79" t="str">
        <f t="shared" si="1045"/>
        <v/>
      </c>
      <c r="Q4443" s="4"/>
      <c r="R4443" s="90" t="str">
        <f t="shared" si="1046"/>
        <v/>
      </c>
      <c r="S4443" s="4"/>
      <c r="Y4443" s="18" t="str">
        <f t="shared" si="1047"/>
        <v/>
      </c>
      <c r="AA4443" s="18" t="str">
        <f t="shared" si="1038"/>
        <v/>
      </c>
      <c r="AB4443" s="18" t="str">
        <f t="shared" si="1039"/>
        <v/>
      </c>
      <c r="AC4443" s="18" t="str">
        <f t="shared" si="1048"/>
        <v/>
      </c>
      <c r="AD4443" s="18" t="str">
        <f t="shared" si="1048"/>
        <v/>
      </c>
      <c r="AE4443" s="18" t="str">
        <f t="shared" si="1049"/>
        <v/>
      </c>
      <c r="AG4443" s="95" t="str">
        <f>IF($C4443="", "", IF(IFERROR(INDEX(Ingredients!C$11:C$310, MATCH($C4443, Ingredients!$B$11:$B$310, 0)), "")="", "", IFERROR(INDEX(Ingredients!C$11:C$310, MATCH($C4443, Ingredients!$B$11:$B$310, 0)), "")))</f>
        <v/>
      </c>
      <c r="AH4443" s="105" t="str">
        <f>IF($C4443="", "", IF(IFERROR(INDEX(Ingredients!D$11:D$310, MATCH($C4443, Ingredients!$B$11:$B$310, 0)), "")="", "", IFERROR(INDEX(Ingredients!D$11:D$310, MATCH($C4443, Ingredients!$B$11:$B$310, 0)), "")))</f>
        <v/>
      </c>
      <c r="AI4443" s="106" t="str">
        <f>IF($C4443="", "", IF(IFERROR(INDEX(Ingredients!E$11:E$310, MATCH($C4443, Ingredients!$B$11:$B$310, 0)), "")="", "", IFERROR(INDEX(Ingredients!E$11:E$310, MATCH($C4443, Ingredients!$B$11:$B$310, 0)), "")))</f>
        <v/>
      </c>
      <c r="AJ4443" s="108" t="str">
        <f>IF($C4443="", "", IF(IFERROR(INDEX(Ingredients!F$11:F$310, MATCH($C4443, Ingredients!$B$11:$B$310, 0)), "")="", "", IFERROR(INDEX(Ingredients!F$11:F$310, MATCH($C4443, Ingredients!$B$11:$B$310, 0)), "")))</f>
        <v/>
      </c>
      <c r="AK4443" s="106" t="str">
        <f>IF($C4443="", "", IF(IFERROR(INDEX(Ingredients!G$11:G$310, MATCH($C4443, Ingredients!$B$11:$B$310, 0)), "")="", "", IFERROR(INDEX(Ingredients!G$11:G$310, MATCH($C4443, Ingredients!$B$11:$B$310, 0)), "")))</f>
        <v/>
      </c>
      <c r="AL4443" s="79" t="str">
        <f>IF($C4443="", "", IF(IFERROR(INDEX(Ingredients!H$11:H$310, MATCH($C4443, Ingredients!$B$11:$B$310, 0)), "")="", "", IFERROR(INDEX(Ingredients!H$11:H$310, MATCH($C4443, Ingredients!$B$11:$B$310, 0)), "")))</f>
        <v/>
      </c>
      <c r="AN4443" s="83" t="str">
        <f t="shared" si="1040"/>
        <v/>
      </c>
      <c r="AP4443" s="114" t="str">
        <f t="shared" si="1050"/>
        <v/>
      </c>
      <c r="AR4443" s="117" t="str">
        <f>IF($C4443="", "", IF(IFERROR(INDEX(Ingredients!$AI$11:$AI$310, MATCH($C4443, Ingredients!$B$11:$B$310, 0)), "")="", "", IFERROR(INDEX(Ingredients!$AI$11:$AI$310, MATCH($C4443, Ingredients!$B$11:$B$310, 0)), "")))</f>
        <v/>
      </c>
      <c r="AT4443" s="120" t="str">
        <f t="shared" si="1051"/>
        <v/>
      </c>
      <c r="AV4443" s="90" t="str">
        <f t="shared" si="1041"/>
        <v/>
      </c>
      <c r="AX4443" s="90" t="str">
        <f>IF($AV4443="", "", COUNTIF($AV$11:$AV$5010, "&lt;"&amp;$AV4443)+1+COUNTIF($AV$11:$AV4443, $AV4443)-1)</f>
        <v/>
      </c>
      <c r="AZ4443" s="111" t="str">
        <f>IF($B4443="", "", SUMIF('Shopping List'!$AV$11:$AV$25, $B4443, 'Shopping List'!$BN$11:$BN$25))</f>
        <v/>
      </c>
      <c r="BB4443" s="117" t="str">
        <f t="shared" si="1052"/>
        <v/>
      </c>
    </row>
    <row r="4444" spans="1:54" x14ac:dyDescent="0.25">
      <c r="A4444" s="4"/>
      <c r="B4444" s="37"/>
      <c r="C4444" s="124"/>
      <c r="D4444" s="39"/>
      <c r="E4444" s="125"/>
      <c r="F4444" s="48"/>
      <c r="G4444" s="4"/>
      <c r="H4444" s="4"/>
      <c r="I4444" s="95" t="str">
        <f>IF($C4444="", "", IF(IFERROR(INDEX(Ingredients!$C$11:$C$310, MATCH($C4444, Ingredients!$B$11:$B$310, 0)), "")="", "", IFERROR(INDEX(Ingredients!$C$11:$C$310, MATCH($C4444, Ingredients!$B$11:$B$310, 0)), "")))</f>
        <v/>
      </c>
      <c r="J4444" s="73" t="str">
        <f>IF($B4444="", "", IF(IFERROR(INDEX(Meals!$C$11:$C$260, MATCH($B4444, Meals!$B$11:$B$260, 0)), "")="", "", IFERROR(INDEX(Meals!$C$11:$C$260, MATCH($B4444, Meals!$B$11:$B$260, 0)), "")))</f>
        <v/>
      </c>
      <c r="K4444" s="4"/>
      <c r="L4444" s="72" t="str">
        <f t="shared" si="1042"/>
        <v/>
      </c>
      <c r="M4444" s="73" t="str">
        <f t="shared" si="1043"/>
        <v/>
      </c>
      <c r="N4444" s="4"/>
      <c r="O4444" s="78" t="str">
        <f t="shared" si="1044"/>
        <v/>
      </c>
      <c r="P4444" s="79" t="str">
        <f t="shared" si="1045"/>
        <v/>
      </c>
      <c r="Q4444" s="4"/>
      <c r="R4444" s="90" t="str">
        <f t="shared" si="1046"/>
        <v/>
      </c>
      <c r="S4444" s="4"/>
      <c r="Y4444" s="18" t="str">
        <f t="shared" si="1047"/>
        <v/>
      </c>
      <c r="AA4444" s="18" t="str">
        <f t="shared" si="1038"/>
        <v/>
      </c>
      <c r="AB4444" s="18" t="str">
        <f t="shared" si="1039"/>
        <v/>
      </c>
      <c r="AC4444" s="18" t="str">
        <f t="shared" si="1048"/>
        <v/>
      </c>
      <c r="AD4444" s="18" t="str">
        <f t="shared" si="1048"/>
        <v/>
      </c>
      <c r="AE4444" s="18" t="str">
        <f t="shared" si="1049"/>
        <v/>
      </c>
      <c r="AG4444" s="95" t="str">
        <f>IF($C4444="", "", IF(IFERROR(INDEX(Ingredients!C$11:C$310, MATCH($C4444, Ingredients!$B$11:$B$310, 0)), "")="", "", IFERROR(INDEX(Ingredients!C$11:C$310, MATCH($C4444, Ingredients!$B$11:$B$310, 0)), "")))</f>
        <v/>
      </c>
      <c r="AH4444" s="105" t="str">
        <f>IF($C4444="", "", IF(IFERROR(INDEX(Ingredients!D$11:D$310, MATCH($C4444, Ingredients!$B$11:$B$310, 0)), "")="", "", IFERROR(INDEX(Ingredients!D$11:D$310, MATCH($C4444, Ingredients!$B$11:$B$310, 0)), "")))</f>
        <v/>
      </c>
      <c r="AI4444" s="106" t="str">
        <f>IF($C4444="", "", IF(IFERROR(INDEX(Ingredients!E$11:E$310, MATCH($C4444, Ingredients!$B$11:$B$310, 0)), "")="", "", IFERROR(INDEX(Ingredients!E$11:E$310, MATCH($C4444, Ingredients!$B$11:$B$310, 0)), "")))</f>
        <v/>
      </c>
      <c r="AJ4444" s="108" t="str">
        <f>IF($C4444="", "", IF(IFERROR(INDEX(Ingredients!F$11:F$310, MATCH($C4444, Ingredients!$B$11:$B$310, 0)), "")="", "", IFERROR(INDEX(Ingredients!F$11:F$310, MATCH($C4444, Ingredients!$B$11:$B$310, 0)), "")))</f>
        <v/>
      </c>
      <c r="AK4444" s="106" t="str">
        <f>IF($C4444="", "", IF(IFERROR(INDEX(Ingredients!G$11:G$310, MATCH($C4444, Ingredients!$B$11:$B$310, 0)), "")="", "", IFERROR(INDEX(Ingredients!G$11:G$310, MATCH($C4444, Ingredients!$B$11:$B$310, 0)), "")))</f>
        <v/>
      </c>
      <c r="AL4444" s="79" t="str">
        <f>IF($C4444="", "", IF(IFERROR(INDEX(Ingredients!H$11:H$310, MATCH($C4444, Ingredients!$B$11:$B$310, 0)), "")="", "", IFERROR(INDEX(Ingredients!H$11:H$310, MATCH($C4444, Ingredients!$B$11:$B$310, 0)), "")))</f>
        <v/>
      </c>
      <c r="AN4444" s="83" t="str">
        <f t="shared" si="1040"/>
        <v/>
      </c>
      <c r="AP4444" s="114" t="str">
        <f t="shared" si="1050"/>
        <v/>
      </c>
      <c r="AR4444" s="117" t="str">
        <f>IF($C4444="", "", IF(IFERROR(INDEX(Ingredients!$AI$11:$AI$310, MATCH($C4444, Ingredients!$B$11:$B$310, 0)), "")="", "", IFERROR(INDEX(Ingredients!$AI$11:$AI$310, MATCH($C4444, Ingredients!$B$11:$B$310, 0)), "")))</f>
        <v/>
      </c>
      <c r="AT4444" s="120" t="str">
        <f t="shared" si="1051"/>
        <v/>
      </c>
      <c r="AV4444" s="90" t="str">
        <f t="shared" si="1041"/>
        <v/>
      </c>
      <c r="AX4444" s="90" t="str">
        <f>IF($AV4444="", "", COUNTIF($AV$11:$AV$5010, "&lt;"&amp;$AV4444)+1+COUNTIF($AV$11:$AV4444, $AV4444)-1)</f>
        <v/>
      </c>
      <c r="AZ4444" s="111" t="str">
        <f>IF($B4444="", "", SUMIF('Shopping List'!$AV$11:$AV$25, $B4444, 'Shopping List'!$BN$11:$BN$25))</f>
        <v/>
      </c>
      <c r="BB4444" s="117" t="str">
        <f t="shared" si="1052"/>
        <v/>
      </c>
    </row>
    <row r="4445" spans="1:54" x14ac:dyDescent="0.25">
      <c r="A4445" s="4"/>
      <c r="B4445" s="37"/>
      <c r="C4445" s="124"/>
      <c r="D4445" s="39"/>
      <c r="E4445" s="125"/>
      <c r="F4445" s="48"/>
      <c r="G4445" s="4"/>
      <c r="H4445" s="4"/>
      <c r="I4445" s="95" t="str">
        <f>IF($C4445="", "", IF(IFERROR(INDEX(Ingredients!$C$11:$C$310, MATCH($C4445, Ingredients!$B$11:$B$310, 0)), "")="", "", IFERROR(INDEX(Ingredients!$C$11:$C$310, MATCH($C4445, Ingredients!$B$11:$B$310, 0)), "")))</f>
        <v/>
      </c>
      <c r="J4445" s="73" t="str">
        <f>IF($B4445="", "", IF(IFERROR(INDEX(Meals!$C$11:$C$260, MATCH($B4445, Meals!$B$11:$B$260, 0)), "")="", "", IFERROR(INDEX(Meals!$C$11:$C$260, MATCH($B4445, Meals!$B$11:$B$260, 0)), "")))</f>
        <v/>
      </c>
      <c r="K4445" s="4"/>
      <c r="L4445" s="72" t="str">
        <f t="shared" si="1042"/>
        <v/>
      </c>
      <c r="M4445" s="73" t="str">
        <f t="shared" si="1043"/>
        <v/>
      </c>
      <c r="N4445" s="4"/>
      <c r="O4445" s="78" t="str">
        <f t="shared" si="1044"/>
        <v/>
      </c>
      <c r="P4445" s="79" t="str">
        <f t="shared" si="1045"/>
        <v/>
      </c>
      <c r="Q4445" s="4"/>
      <c r="R4445" s="90" t="str">
        <f t="shared" si="1046"/>
        <v/>
      </c>
      <c r="S4445" s="4"/>
      <c r="Y4445" s="18" t="str">
        <f t="shared" si="1047"/>
        <v/>
      </c>
      <c r="AA4445" s="18" t="str">
        <f t="shared" si="1038"/>
        <v/>
      </c>
      <c r="AB4445" s="18" t="str">
        <f t="shared" si="1039"/>
        <v/>
      </c>
      <c r="AC4445" s="18" t="str">
        <f t="shared" si="1048"/>
        <v/>
      </c>
      <c r="AD4445" s="18" t="str">
        <f t="shared" si="1048"/>
        <v/>
      </c>
      <c r="AE4445" s="18" t="str">
        <f t="shared" si="1049"/>
        <v/>
      </c>
      <c r="AG4445" s="95" t="str">
        <f>IF($C4445="", "", IF(IFERROR(INDEX(Ingredients!C$11:C$310, MATCH($C4445, Ingredients!$B$11:$B$310, 0)), "")="", "", IFERROR(INDEX(Ingredients!C$11:C$310, MATCH($C4445, Ingredients!$B$11:$B$310, 0)), "")))</f>
        <v/>
      </c>
      <c r="AH4445" s="105" t="str">
        <f>IF($C4445="", "", IF(IFERROR(INDEX(Ingredients!D$11:D$310, MATCH($C4445, Ingredients!$B$11:$B$310, 0)), "")="", "", IFERROR(INDEX(Ingredients!D$11:D$310, MATCH($C4445, Ingredients!$B$11:$B$310, 0)), "")))</f>
        <v/>
      </c>
      <c r="AI4445" s="106" t="str">
        <f>IF($C4445="", "", IF(IFERROR(INDEX(Ingredients!E$11:E$310, MATCH($C4445, Ingredients!$B$11:$B$310, 0)), "")="", "", IFERROR(INDEX(Ingredients!E$11:E$310, MATCH($C4445, Ingredients!$B$11:$B$310, 0)), "")))</f>
        <v/>
      </c>
      <c r="AJ4445" s="108" t="str">
        <f>IF($C4445="", "", IF(IFERROR(INDEX(Ingredients!F$11:F$310, MATCH($C4445, Ingredients!$B$11:$B$310, 0)), "")="", "", IFERROR(INDEX(Ingredients!F$11:F$310, MATCH($C4445, Ingredients!$B$11:$B$310, 0)), "")))</f>
        <v/>
      </c>
      <c r="AK4445" s="106" t="str">
        <f>IF($C4445="", "", IF(IFERROR(INDEX(Ingredients!G$11:G$310, MATCH($C4445, Ingredients!$B$11:$B$310, 0)), "")="", "", IFERROR(INDEX(Ingredients!G$11:G$310, MATCH($C4445, Ingredients!$B$11:$B$310, 0)), "")))</f>
        <v/>
      </c>
      <c r="AL4445" s="79" t="str">
        <f>IF($C4445="", "", IF(IFERROR(INDEX(Ingredients!H$11:H$310, MATCH($C4445, Ingredients!$B$11:$B$310, 0)), "")="", "", IFERROR(INDEX(Ingredients!H$11:H$310, MATCH($C4445, Ingredients!$B$11:$B$310, 0)), "")))</f>
        <v/>
      </c>
      <c r="AN4445" s="83" t="str">
        <f t="shared" si="1040"/>
        <v/>
      </c>
      <c r="AP4445" s="114" t="str">
        <f t="shared" si="1050"/>
        <v/>
      </c>
      <c r="AR4445" s="117" t="str">
        <f>IF($C4445="", "", IF(IFERROR(INDEX(Ingredients!$AI$11:$AI$310, MATCH($C4445, Ingredients!$B$11:$B$310, 0)), "")="", "", IFERROR(INDEX(Ingredients!$AI$11:$AI$310, MATCH($C4445, Ingredients!$B$11:$B$310, 0)), "")))</f>
        <v/>
      </c>
      <c r="AT4445" s="120" t="str">
        <f t="shared" si="1051"/>
        <v/>
      </c>
      <c r="AV4445" s="90" t="str">
        <f t="shared" si="1041"/>
        <v/>
      </c>
      <c r="AX4445" s="90" t="str">
        <f>IF($AV4445="", "", COUNTIF($AV$11:$AV$5010, "&lt;"&amp;$AV4445)+1+COUNTIF($AV$11:$AV4445, $AV4445)-1)</f>
        <v/>
      </c>
      <c r="AZ4445" s="111" t="str">
        <f>IF($B4445="", "", SUMIF('Shopping List'!$AV$11:$AV$25, $B4445, 'Shopping List'!$BN$11:$BN$25))</f>
        <v/>
      </c>
      <c r="BB4445" s="117" t="str">
        <f t="shared" si="1052"/>
        <v/>
      </c>
    </row>
    <row r="4446" spans="1:54" x14ac:dyDescent="0.25">
      <c r="A4446" s="4"/>
      <c r="B4446" s="37"/>
      <c r="C4446" s="124"/>
      <c r="D4446" s="39"/>
      <c r="E4446" s="125"/>
      <c r="F4446" s="48"/>
      <c r="G4446" s="4"/>
      <c r="H4446" s="4"/>
      <c r="I4446" s="95" t="str">
        <f>IF($C4446="", "", IF(IFERROR(INDEX(Ingredients!$C$11:$C$310, MATCH($C4446, Ingredients!$B$11:$B$310, 0)), "")="", "", IFERROR(INDEX(Ingredients!$C$11:$C$310, MATCH($C4446, Ingredients!$B$11:$B$310, 0)), "")))</f>
        <v/>
      </c>
      <c r="J4446" s="73" t="str">
        <f>IF($B4446="", "", IF(IFERROR(INDEX(Meals!$C$11:$C$260, MATCH($B4446, Meals!$B$11:$B$260, 0)), "")="", "", IFERROR(INDEX(Meals!$C$11:$C$260, MATCH($B4446, Meals!$B$11:$B$260, 0)), "")))</f>
        <v/>
      </c>
      <c r="K4446" s="4"/>
      <c r="L4446" s="72" t="str">
        <f t="shared" si="1042"/>
        <v/>
      </c>
      <c r="M4446" s="73" t="str">
        <f t="shared" si="1043"/>
        <v/>
      </c>
      <c r="N4446" s="4"/>
      <c r="O4446" s="78" t="str">
        <f t="shared" si="1044"/>
        <v/>
      </c>
      <c r="P4446" s="79" t="str">
        <f t="shared" si="1045"/>
        <v/>
      </c>
      <c r="Q4446" s="4"/>
      <c r="R4446" s="90" t="str">
        <f t="shared" si="1046"/>
        <v/>
      </c>
      <c r="S4446" s="4"/>
      <c r="Y4446" s="18" t="str">
        <f t="shared" si="1047"/>
        <v/>
      </c>
      <c r="AA4446" s="18" t="str">
        <f t="shared" si="1038"/>
        <v/>
      </c>
      <c r="AB4446" s="18" t="str">
        <f t="shared" si="1039"/>
        <v/>
      </c>
      <c r="AC4446" s="18" t="str">
        <f t="shared" si="1048"/>
        <v/>
      </c>
      <c r="AD4446" s="18" t="str">
        <f t="shared" si="1048"/>
        <v/>
      </c>
      <c r="AE4446" s="18" t="str">
        <f t="shared" si="1049"/>
        <v/>
      </c>
      <c r="AG4446" s="95" t="str">
        <f>IF($C4446="", "", IF(IFERROR(INDEX(Ingredients!C$11:C$310, MATCH($C4446, Ingredients!$B$11:$B$310, 0)), "")="", "", IFERROR(INDEX(Ingredients!C$11:C$310, MATCH($C4446, Ingredients!$B$11:$B$310, 0)), "")))</f>
        <v/>
      </c>
      <c r="AH4446" s="105" t="str">
        <f>IF($C4446="", "", IF(IFERROR(INDEX(Ingredients!D$11:D$310, MATCH($C4446, Ingredients!$B$11:$B$310, 0)), "")="", "", IFERROR(INDEX(Ingredients!D$11:D$310, MATCH($C4446, Ingredients!$B$11:$B$310, 0)), "")))</f>
        <v/>
      </c>
      <c r="AI4446" s="106" t="str">
        <f>IF($C4446="", "", IF(IFERROR(INDEX(Ingredients!E$11:E$310, MATCH($C4446, Ingredients!$B$11:$B$310, 0)), "")="", "", IFERROR(INDEX(Ingredients!E$11:E$310, MATCH($C4446, Ingredients!$B$11:$B$310, 0)), "")))</f>
        <v/>
      </c>
      <c r="AJ4446" s="108" t="str">
        <f>IF($C4446="", "", IF(IFERROR(INDEX(Ingredients!F$11:F$310, MATCH($C4446, Ingredients!$B$11:$B$310, 0)), "")="", "", IFERROR(INDEX(Ingredients!F$11:F$310, MATCH($C4446, Ingredients!$B$11:$B$310, 0)), "")))</f>
        <v/>
      </c>
      <c r="AK4446" s="106" t="str">
        <f>IF($C4446="", "", IF(IFERROR(INDEX(Ingredients!G$11:G$310, MATCH($C4446, Ingredients!$B$11:$B$310, 0)), "")="", "", IFERROR(INDEX(Ingredients!G$11:G$310, MATCH($C4446, Ingredients!$B$11:$B$310, 0)), "")))</f>
        <v/>
      </c>
      <c r="AL4446" s="79" t="str">
        <f>IF($C4446="", "", IF(IFERROR(INDEX(Ingredients!H$11:H$310, MATCH($C4446, Ingredients!$B$11:$B$310, 0)), "")="", "", IFERROR(INDEX(Ingredients!H$11:H$310, MATCH($C4446, Ingredients!$B$11:$B$310, 0)), "")))</f>
        <v/>
      </c>
      <c r="AN4446" s="83" t="str">
        <f t="shared" si="1040"/>
        <v/>
      </c>
      <c r="AP4446" s="114" t="str">
        <f t="shared" si="1050"/>
        <v/>
      </c>
      <c r="AR4446" s="117" t="str">
        <f>IF($C4446="", "", IF(IFERROR(INDEX(Ingredients!$AI$11:$AI$310, MATCH($C4446, Ingredients!$B$11:$B$310, 0)), "")="", "", IFERROR(INDEX(Ingredients!$AI$11:$AI$310, MATCH($C4446, Ingredients!$B$11:$B$310, 0)), "")))</f>
        <v/>
      </c>
      <c r="AT4446" s="120" t="str">
        <f t="shared" si="1051"/>
        <v/>
      </c>
      <c r="AV4446" s="90" t="str">
        <f t="shared" si="1041"/>
        <v/>
      </c>
      <c r="AX4446" s="90" t="str">
        <f>IF($AV4446="", "", COUNTIF($AV$11:$AV$5010, "&lt;"&amp;$AV4446)+1+COUNTIF($AV$11:$AV4446, $AV4446)-1)</f>
        <v/>
      </c>
      <c r="AZ4446" s="111" t="str">
        <f>IF($B4446="", "", SUMIF('Shopping List'!$AV$11:$AV$25, $B4446, 'Shopping List'!$BN$11:$BN$25))</f>
        <v/>
      </c>
      <c r="BB4446" s="117" t="str">
        <f t="shared" si="1052"/>
        <v/>
      </c>
    </row>
    <row r="4447" spans="1:54" x14ac:dyDescent="0.25">
      <c r="A4447" s="4"/>
      <c r="B4447" s="37"/>
      <c r="C4447" s="124"/>
      <c r="D4447" s="39"/>
      <c r="E4447" s="125"/>
      <c r="F4447" s="48"/>
      <c r="G4447" s="4"/>
      <c r="H4447" s="4"/>
      <c r="I4447" s="95" t="str">
        <f>IF($C4447="", "", IF(IFERROR(INDEX(Ingredients!$C$11:$C$310, MATCH($C4447, Ingredients!$B$11:$B$310, 0)), "")="", "", IFERROR(INDEX(Ingredients!$C$11:$C$310, MATCH($C4447, Ingredients!$B$11:$B$310, 0)), "")))</f>
        <v/>
      </c>
      <c r="J4447" s="73" t="str">
        <f>IF($B4447="", "", IF(IFERROR(INDEX(Meals!$C$11:$C$260, MATCH($B4447, Meals!$B$11:$B$260, 0)), "")="", "", IFERROR(INDEX(Meals!$C$11:$C$260, MATCH($B4447, Meals!$B$11:$B$260, 0)), "")))</f>
        <v/>
      </c>
      <c r="K4447" s="4"/>
      <c r="L4447" s="72" t="str">
        <f t="shared" si="1042"/>
        <v/>
      </c>
      <c r="M4447" s="73" t="str">
        <f t="shared" si="1043"/>
        <v/>
      </c>
      <c r="N4447" s="4"/>
      <c r="O4447" s="78" t="str">
        <f t="shared" si="1044"/>
        <v/>
      </c>
      <c r="P4447" s="79" t="str">
        <f t="shared" si="1045"/>
        <v/>
      </c>
      <c r="Q4447" s="4"/>
      <c r="R4447" s="90" t="str">
        <f t="shared" si="1046"/>
        <v/>
      </c>
      <c r="S4447" s="4"/>
      <c r="Y4447" s="18" t="str">
        <f t="shared" si="1047"/>
        <v/>
      </c>
      <c r="AA4447" s="18" t="str">
        <f t="shared" si="1038"/>
        <v/>
      </c>
      <c r="AB4447" s="18" t="str">
        <f t="shared" si="1039"/>
        <v/>
      </c>
      <c r="AC4447" s="18" t="str">
        <f t="shared" si="1048"/>
        <v/>
      </c>
      <c r="AD4447" s="18" t="str">
        <f t="shared" si="1048"/>
        <v/>
      </c>
      <c r="AE4447" s="18" t="str">
        <f t="shared" si="1049"/>
        <v/>
      </c>
      <c r="AG4447" s="95" t="str">
        <f>IF($C4447="", "", IF(IFERROR(INDEX(Ingredients!C$11:C$310, MATCH($C4447, Ingredients!$B$11:$B$310, 0)), "")="", "", IFERROR(INDEX(Ingredients!C$11:C$310, MATCH($C4447, Ingredients!$B$11:$B$310, 0)), "")))</f>
        <v/>
      </c>
      <c r="AH4447" s="105" t="str">
        <f>IF($C4447="", "", IF(IFERROR(INDEX(Ingredients!D$11:D$310, MATCH($C4447, Ingredients!$B$11:$B$310, 0)), "")="", "", IFERROR(INDEX(Ingredients!D$11:D$310, MATCH($C4447, Ingredients!$B$11:$B$310, 0)), "")))</f>
        <v/>
      </c>
      <c r="AI4447" s="106" t="str">
        <f>IF($C4447="", "", IF(IFERROR(INDEX(Ingredients!E$11:E$310, MATCH($C4447, Ingredients!$B$11:$B$310, 0)), "")="", "", IFERROR(INDEX(Ingredients!E$11:E$310, MATCH($C4447, Ingredients!$B$11:$B$310, 0)), "")))</f>
        <v/>
      </c>
      <c r="AJ4447" s="108" t="str">
        <f>IF($C4447="", "", IF(IFERROR(INDEX(Ingredients!F$11:F$310, MATCH($C4447, Ingredients!$B$11:$B$310, 0)), "")="", "", IFERROR(INDEX(Ingredients!F$11:F$310, MATCH($C4447, Ingredients!$B$11:$B$310, 0)), "")))</f>
        <v/>
      </c>
      <c r="AK4447" s="106" t="str">
        <f>IF($C4447="", "", IF(IFERROR(INDEX(Ingredients!G$11:G$310, MATCH($C4447, Ingredients!$B$11:$B$310, 0)), "")="", "", IFERROR(INDEX(Ingredients!G$11:G$310, MATCH($C4447, Ingredients!$B$11:$B$310, 0)), "")))</f>
        <v/>
      </c>
      <c r="AL4447" s="79" t="str">
        <f>IF($C4447="", "", IF(IFERROR(INDEX(Ingredients!H$11:H$310, MATCH($C4447, Ingredients!$B$11:$B$310, 0)), "")="", "", IFERROR(INDEX(Ingredients!H$11:H$310, MATCH($C4447, Ingredients!$B$11:$B$310, 0)), "")))</f>
        <v/>
      </c>
      <c r="AN4447" s="83" t="str">
        <f t="shared" si="1040"/>
        <v/>
      </c>
      <c r="AP4447" s="114" t="str">
        <f t="shared" si="1050"/>
        <v/>
      </c>
      <c r="AR4447" s="117" t="str">
        <f>IF($C4447="", "", IF(IFERROR(INDEX(Ingredients!$AI$11:$AI$310, MATCH($C4447, Ingredients!$B$11:$B$310, 0)), "")="", "", IFERROR(INDEX(Ingredients!$AI$11:$AI$310, MATCH($C4447, Ingredients!$B$11:$B$310, 0)), "")))</f>
        <v/>
      </c>
      <c r="AT4447" s="120" t="str">
        <f t="shared" si="1051"/>
        <v/>
      </c>
      <c r="AV4447" s="90" t="str">
        <f t="shared" si="1041"/>
        <v/>
      </c>
      <c r="AX4447" s="90" t="str">
        <f>IF($AV4447="", "", COUNTIF($AV$11:$AV$5010, "&lt;"&amp;$AV4447)+1+COUNTIF($AV$11:$AV4447, $AV4447)-1)</f>
        <v/>
      </c>
      <c r="AZ4447" s="111" t="str">
        <f>IF($B4447="", "", SUMIF('Shopping List'!$AV$11:$AV$25, $B4447, 'Shopping List'!$BN$11:$BN$25))</f>
        <v/>
      </c>
      <c r="BB4447" s="117" t="str">
        <f t="shared" si="1052"/>
        <v/>
      </c>
    </row>
    <row r="4448" spans="1:54" x14ac:dyDescent="0.25">
      <c r="A4448" s="4"/>
      <c r="B4448" s="37"/>
      <c r="C4448" s="124"/>
      <c r="D4448" s="39"/>
      <c r="E4448" s="125"/>
      <c r="F4448" s="48"/>
      <c r="G4448" s="4"/>
      <c r="H4448" s="4"/>
      <c r="I4448" s="95" t="str">
        <f>IF($C4448="", "", IF(IFERROR(INDEX(Ingredients!$C$11:$C$310, MATCH($C4448, Ingredients!$B$11:$B$310, 0)), "")="", "", IFERROR(INDEX(Ingredients!$C$11:$C$310, MATCH($C4448, Ingredients!$B$11:$B$310, 0)), "")))</f>
        <v/>
      </c>
      <c r="J4448" s="73" t="str">
        <f>IF($B4448="", "", IF(IFERROR(INDEX(Meals!$C$11:$C$260, MATCH($B4448, Meals!$B$11:$B$260, 0)), "")="", "", IFERROR(INDEX(Meals!$C$11:$C$260, MATCH($B4448, Meals!$B$11:$B$260, 0)), "")))</f>
        <v/>
      </c>
      <c r="K4448" s="4"/>
      <c r="L4448" s="72" t="str">
        <f t="shared" si="1042"/>
        <v/>
      </c>
      <c r="M4448" s="73" t="str">
        <f t="shared" si="1043"/>
        <v/>
      </c>
      <c r="N4448" s="4"/>
      <c r="O4448" s="78" t="str">
        <f t="shared" si="1044"/>
        <v/>
      </c>
      <c r="P4448" s="79" t="str">
        <f t="shared" si="1045"/>
        <v/>
      </c>
      <c r="Q4448" s="4"/>
      <c r="R4448" s="90" t="str">
        <f t="shared" si="1046"/>
        <v/>
      </c>
      <c r="S4448" s="4"/>
      <c r="Y4448" s="18" t="str">
        <f t="shared" si="1047"/>
        <v/>
      </c>
      <c r="AA4448" s="18" t="str">
        <f t="shared" si="1038"/>
        <v/>
      </c>
      <c r="AB4448" s="18" t="str">
        <f t="shared" si="1039"/>
        <v/>
      </c>
      <c r="AC4448" s="18" t="str">
        <f t="shared" si="1048"/>
        <v/>
      </c>
      <c r="AD4448" s="18" t="str">
        <f t="shared" si="1048"/>
        <v/>
      </c>
      <c r="AE4448" s="18" t="str">
        <f t="shared" si="1049"/>
        <v/>
      </c>
      <c r="AG4448" s="95" t="str">
        <f>IF($C4448="", "", IF(IFERROR(INDEX(Ingredients!C$11:C$310, MATCH($C4448, Ingredients!$B$11:$B$310, 0)), "")="", "", IFERROR(INDEX(Ingredients!C$11:C$310, MATCH($C4448, Ingredients!$B$11:$B$310, 0)), "")))</f>
        <v/>
      </c>
      <c r="AH4448" s="105" t="str">
        <f>IF($C4448="", "", IF(IFERROR(INDEX(Ingredients!D$11:D$310, MATCH($C4448, Ingredients!$B$11:$B$310, 0)), "")="", "", IFERROR(INDEX(Ingredients!D$11:D$310, MATCH($C4448, Ingredients!$B$11:$B$310, 0)), "")))</f>
        <v/>
      </c>
      <c r="AI4448" s="106" t="str">
        <f>IF($C4448="", "", IF(IFERROR(INDEX(Ingredients!E$11:E$310, MATCH($C4448, Ingredients!$B$11:$B$310, 0)), "")="", "", IFERROR(INDEX(Ingredients!E$11:E$310, MATCH($C4448, Ingredients!$B$11:$B$310, 0)), "")))</f>
        <v/>
      </c>
      <c r="AJ4448" s="108" t="str">
        <f>IF($C4448="", "", IF(IFERROR(INDEX(Ingredients!F$11:F$310, MATCH($C4448, Ingredients!$B$11:$B$310, 0)), "")="", "", IFERROR(INDEX(Ingredients!F$11:F$310, MATCH($C4448, Ingredients!$B$11:$B$310, 0)), "")))</f>
        <v/>
      </c>
      <c r="AK4448" s="106" t="str">
        <f>IF($C4448="", "", IF(IFERROR(INDEX(Ingredients!G$11:G$310, MATCH($C4448, Ingredients!$B$11:$B$310, 0)), "")="", "", IFERROR(INDEX(Ingredients!G$11:G$310, MATCH($C4448, Ingredients!$B$11:$B$310, 0)), "")))</f>
        <v/>
      </c>
      <c r="AL4448" s="79" t="str">
        <f>IF($C4448="", "", IF(IFERROR(INDEX(Ingredients!H$11:H$310, MATCH($C4448, Ingredients!$B$11:$B$310, 0)), "")="", "", IFERROR(INDEX(Ingredients!H$11:H$310, MATCH($C4448, Ingredients!$B$11:$B$310, 0)), "")))</f>
        <v/>
      </c>
      <c r="AN4448" s="83" t="str">
        <f t="shared" si="1040"/>
        <v/>
      </c>
      <c r="AP4448" s="114" t="str">
        <f t="shared" si="1050"/>
        <v/>
      </c>
      <c r="AR4448" s="117" t="str">
        <f>IF($C4448="", "", IF(IFERROR(INDEX(Ingredients!$AI$11:$AI$310, MATCH($C4448, Ingredients!$B$11:$B$310, 0)), "")="", "", IFERROR(INDEX(Ingredients!$AI$11:$AI$310, MATCH($C4448, Ingredients!$B$11:$B$310, 0)), "")))</f>
        <v/>
      </c>
      <c r="AT4448" s="120" t="str">
        <f t="shared" si="1051"/>
        <v/>
      </c>
      <c r="AV4448" s="90" t="str">
        <f t="shared" si="1041"/>
        <v/>
      </c>
      <c r="AX4448" s="90" t="str">
        <f>IF($AV4448="", "", COUNTIF($AV$11:$AV$5010, "&lt;"&amp;$AV4448)+1+COUNTIF($AV$11:$AV4448, $AV4448)-1)</f>
        <v/>
      </c>
      <c r="AZ4448" s="111" t="str">
        <f>IF($B4448="", "", SUMIF('Shopping List'!$AV$11:$AV$25, $B4448, 'Shopping List'!$BN$11:$BN$25))</f>
        <v/>
      </c>
      <c r="BB4448" s="117" t="str">
        <f t="shared" si="1052"/>
        <v/>
      </c>
    </row>
    <row r="4449" spans="1:54" x14ac:dyDescent="0.25">
      <c r="A4449" s="4"/>
      <c r="B4449" s="37"/>
      <c r="C4449" s="124"/>
      <c r="D4449" s="39"/>
      <c r="E4449" s="125"/>
      <c r="F4449" s="48"/>
      <c r="G4449" s="4"/>
      <c r="H4449" s="4"/>
      <c r="I4449" s="95" t="str">
        <f>IF($C4449="", "", IF(IFERROR(INDEX(Ingredients!$C$11:$C$310, MATCH($C4449, Ingredients!$B$11:$B$310, 0)), "")="", "", IFERROR(INDEX(Ingredients!$C$11:$C$310, MATCH($C4449, Ingredients!$B$11:$B$310, 0)), "")))</f>
        <v/>
      </c>
      <c r="J4449" s="73" t="str">
        <f>IF($B4449="", "", IF(IFERROR(INDEX(Meals!$C$11:$C$260, MATCH($B4449, Meals!$B$11:$B$260, 0)), "")="", "", IFERROR(INDEX(Meals!$C$11:$C$260, MATCH($B4449, Meals!$B$11:$B$260, 0)), "")))</f>
        <v/>
      </c>
      <c r="K4449" s="4"/>
      <c r="L4449" s="72" t="str">
        <f t="shared" si="1042"/>
        <v/>
      </c>
      <c r="M4449" s="73" t="str">
        <f t="shared" si="1043"/>
        <v/>
      </c>
      <c r="N4449" s="4"/>
      <c r="O4449" s="78" t="str">
        <f t="shared" si="1044"/>
        <v/>
      </c>
      <c r="P4449" s="79" t="str">
        <f t="shared" si="1045"/>
        <v/>
      </c>
      <c r="Q4449" s="4"/>
      <c r="R4449" s="90" t="str">
        <f t="shared" si="1046"/>
        <v/>
      </c>
      <c r="S4449" s="4"/>
      <c r="Y4449" s="18" t="str">
        <f t="shared" si="1047"/>
        <v/>
      </c>
      <c r="AA4449" s="18" t="str">
        <f t="shared" si="1038"/>
        <v/>
      </c>
      <c r="AB4449" s="18" t="str">
        <f t="shared" si="1039"/>
        <v/>
      </c>
      <c r="AC4449" s="18" t="str">
        <f t="shared" si="1048"/>
        <v/>
      </c>
      <c r="AD4449" s="18" t="str">
        <f t="shared" si="1048"/>
        <v/>
      </c>
      <c r="AE4449" s="18" t="str">
        <f t="shared" si="1049"/>
        <v/>
      </c>
      <c r="AG4449" s="95" t="str">
        <f>IF($C4449="", "", IF(IFERROR(INDEX(Ingredients!C$11:C$310, MATCH($C4449, Ingredients!$B$11:$B$310, 0)), "")="", "", IFERROR(INDEX(Ingredients!C$11:C$310, MATCH($C4449, Ingredients!$B$11:$B$310, 0)), "")))</f>
        <v/>
      </c>
      <c r="AH4449" s="105" t="str">
        <f>IF($C4449="", "", IF(IFERROR(INDEX(Ingredients!D$11:D$310, MATCH($C4449, Ingredients!$B$11:$B$310, 0)), "")="", "", IFERROR(INDEX(Ingredients!D$11:D$310, MATCH($C4449, Ingredients!$B$11:$B$310, 0)), "")))</f>
        <v/>
      </c>
      <c r="AI4449" s="106" t="str">
        <f>IF($C4449="", "", IF(IFERROR(INDEX(Ingredients!E$11:E$310, MATCH($C4449, Ingredients!$B$11:$B$310, 0)), "")="", "", IFERROR(INDEX(Ingredients!E$11:E$310, MATCH($C4449, Ingredients!$B$11:$B$310, 0)), "")))</f>
        <v/>
      </c>
      <c r="AJ4449" s="108" t="str">
        <f>IF($C4449="", "", IF(IFERROR(INDEX(Ingredients!F$11:F$310, MATCH($C4449, Ingredients!$B$11:$B$310, 0)), "")="", "", IFERROR(INDEX(Ingredients!F$11:F$310, MATCH($C4449, Ingredients!$B$11:$B$310, 0)), "")))</f>
        <v/>
      </c>
      <c r="AK4449" s="106" t="str">
        <f>IF($C4449="", "", IF(IFERROR(INDEX(Ingredients!G$11:G$310, MATCH($C4449, Ingredients!$B$11:$B$310, 0)), "")="", "", IFERROR(INDEX(Ingredients!G$11:G$310, MATCH($C4449, Ingredients!$B$11:$B$310, 0)), "")))</f>
        <v/>
      </c>
      <c r="AL4449" s="79" t="str">
        <f>IF($C4449="", "", IF(IFERROR(INDEX(Ingredients!H$11:H$310, MATCH($C4449, Ingredients!$B$11:$B$310, 0)), "")="", "", IFERROR(INDEX(Ingredients!H$11:H$310, MATCH($C4449, Ingredients!$B$11:$B$310, 0)), "")))</f>
        <v/>
      </c>
      <c r="AN4449" s="83" t="str">
        <f t="shared" si="1040"/>
        <v/>
      </c>
      <c r="AP4449" s="114" t="str">
        <f t="shared" si="1050"/>
        <v/>
      </c>
      <c r="AR4449" s="117" t="str">
        <f>IF($C4449="", "", IF(IFERROR(INDEX(Ingredients!$AI$11:$AI$310, MATCH($C4449, Ingredients!$B$11:$B$310, 0)), "")="", "", IFERROR(INDEX(Ingredients!$AI$11:$AI$310, MATCH($C4449, Ingredients!$B$11:$B$310, 0)), "")))</f>
        <v/>
      </c>
      <c r="AT4449" s="120" t="str">
        <f t="shared" si="1051"/>
        <v/>
      </c>
      <c r="AV4449" s="90" t="str">
        <f t="shared" si="1041"/>
        <v/>
      </c>
      <c r="AX4449" s="90" t="str">
        <f>IF($AV4449="", "", COUNTIF($AV$11:$AV$5010, "&lt;"&amp;$AV4449)+1+COUNTIF($AV$11:$AV4449, $AV4449)-1)</f>
        <v/>
      </c>
      <c r="AZ4449" s="111" t="str">
        <f>IF($B4449="", "", SUMIF('Shopping List'!$AV$11:$AV$25, $B4449, 'Shopping List'!$BN$11:$BN$25))</f>
        <v/>
      </c>
      <c r="BB4449" s="117" t="str">
        <f t="shared" si="1052"/>
        <v/>
      </c>
    </row>
    <row r="4450" spans="1:54" x14ac:dyDescent="0.25">
      <c r="A4450" s="4"/>
      <c r="B4450" s="37"/>
      <c r="C4450" s="124"/>
      <c r="D4450" s="39"/>
      <c r="E4450" s="125"/>
      <c r="F4450" s="48"/>
      <c r="G4450" s="4"/>
      <c r="H4450" s="4"/>
      <c r="I4450" s="95" t="str">
        <f>IF($C4450="", "", IF(IFERROR(INDEX(Ingredients!$C$11:$C$310, MATCH($C4450, Ingredients!$B$11:$B$310, 0)), "")="", "", IFERROR(INDEX(Ingredients!$C$11:$C$310, MATCH($C4450, Ingredients!$B$11:$B$310, 0)), "")))</f>
        <v/>
      </c>
      <c r="J4450" s="73" t="str">
        <f>IF($B4450="", "", IF(IFERROR(INDEX(Meals!$C$11:$C$260, MATCH($B4450, Meals!$B$11:$B$260, 0)), "")="", "", IFERROR(INDEX(Meals!$C$11:$C$260, MATCH($B4450, Meals!$B$11:$B$260, 0)), "")))</f>
        <v/>
      </c>
      <c r="K4450" s="4"/>
      <c r="L4450" s="72" t="str">
        <f t="shared" si="1042"/>
        <v/>
      </c>
      <c r="M4450" s="73" t="str">
        <f t="shared" si="1043"/>
        <v/>
      </c>
      <c r="N4450" s="4"/>
      <c r="O4450" s="78" t="str">
        <f t="shared" si="1044"/>
        <v/>
      </c>
      <c r="P4450" s="79" t="str">
        <f t="shared" si="1045"/>
        <v/>
      </c>
      <c r="Q4450" s="4"/>
      <c r="R4450" s="90" t="str">
        <f t="shared" si="1046"/>
        <v/>
      </c>
      <c r="S4450" s="4"/>
      <c r="Y4450" s="18" t="str">
        <f t="shared" si="1047"/>
        <v/>
      </c>
      <c r="AA4450" s="18" t="str">
        <f t="shared" si="1038"/>
        <v/>
      </c>
      <c r="AB4450" s="18" t="str">
        <f t="shared" si="1039"/>
        <v/>
      </c>
      <c r="AC4450" s="18" t="str">
        <f t="shared" si="1048"/>
        <v/>
      </c>
      <c r="AD4450" s="18" t="str">
        <f t="shared" si="1048"/>
        <v/>
      </c>
      <c r="AE4450" s="18" t="str">
        <f t="shared" si="1049"/>
        <v/>
      </c>
      <c r="AG4450" s="95" t="str">
        <f>IF($C4450="", "", IF(IFERROR(INDEX(Ingredients!C$11:C$310, MATCH($C4450, Ingredients!$B$11:$B$310, 0)), "")="", "", IFERROR(INDEX(Ingredients!C$11:C$310, MATCH($C4450, Ingredients!$B$11:$B$310, 0)), "")))</f>
        <v/>
      </c>
      <c r="AH4450" s="105" t="str">
        <f>IF($C4450="", "", IF(IFERROR(INDEX(Ingredients!D$11:D$310, MATCH($C4450, Ingredients!$B$11:$B$310, 0)), "")="", "", IFERROR(INDEX(Ingredients!D$11:D$310, MATCH($C4450, Ingredients!$B$11:$B$310, 0)), "")))</f>
        <v/>
      </c>
      <c r="AI4450" s="106" t="str">
        <f>IF($C4450="", "", IF(IFERROR(INDEX(Ingredients!E$11:E$310, MATCH($C4450, Ingredients!$B$11:$B$310, 0)), "")="", "", IFERROR(INDEX(Ingredients!E$11:E$310, MATCH($C4450, Ingredients!$B$11:$B$310, 0)), "")))</f>
        <v/>
      </c>
      <c r="AJ4450" s="108" t="str">
        <f>IF($C4450="", "", IF(IFERROR(INDEX(Ingredients!F$11:F$310, MATCH($C4450, Ingredients!$B$11:$B$310, 0)), "")="", "", IFERROR(INDEX(Ingredients!F$11:F$310, MATCH($C4450, Ingredients!$B$11:$B$310, 0)), "")))</f>
        <v/>
      </c>
      <c r="AK4450" s="106" t="str">
        <f>IF($C4450="", "", IF(IFERROR(INDEX(Ingredients!G$11:G$310, MATCH($C4450, Ingredients!$B$11:$B$310, 0)), "")="", "", IFERROR(INDEX(Ingredients!G$11:G$310, MATCH($C4450, Ingredients!$B$11:$B$310, 0)), "")))</f>
        <v/>
      </c>
      <c r="AL4450" s="79" t="str">
        <f>IF($C4450="", "", IF(IFERROR(INDEX(Ingredients!H$11:H$310, MATCH($C4450, Ingredients!$B$11:$B$310, 0)), "")="", "", IFERROR(INDEX(Ingredients!H$11:H$310, MATCH($C4450, Ingredients!$B$11:$B$310, 0)), "")))</f>
        <v/>
      </c>
      <c r="AN4450" s="83" t="str">
        <f t="shared" si="1040"/>
        <v/>
      </c>
      <c r="AP4450" s="114" t="str">
        <f t="shared" si="1050"/>
        <v/>
      </c>
      <c r="AR4450" s="117" t="str">
        <f>IF($C4450="", "", IF(IFERROR(INDEX(Ingredients!$AI$11:$AI$310, MATCH($C4450, Ingredients!$B$11:$B$310, 0)), "")="", "", IFERROR(INDEX(Ingredients!$AI$11:$AI$310, MATCH($C4450, Ingredients!$B$11:$B$310, 0)), "")))</f>
        <v/>
      </c>
      <c r="AT4450" s="120" t="str">
        <f t="shared" si="1051"/>
        <v/>
      </c>
      <c r="AV4450" s="90" t="str">
        <f t="shared" si="1041"/>
        <v/>
      </c>
      <c r="AX4450" s="90" t="str">
        <f>IF($AV4450="", "", COUNTIF($AV$11:$AV$5010, "&lt;"&amp;$AV4450)+1+COUNTIF($AV$11:$AV4450, $AV4450)-1)</f>
        <v/>
      </c>
      <c r="AZ4450" s="111" t="str">
        <f>IF($B4450="", "", SUMIF('Shopping List'!$AV$11:$AV$25, $B4450, 'Shopping List'!$BN$11:$BN$25))</f>
        <v/>
      </c>
      <c r="BB4450" s="117" t="str">
        <f t="shared" si="1052"/>
        <v/>
      </c>
    </row>
    <row r="4451" spans="1:54" x14ac:dyDescent="0.25">
      <c r="A4451" s="4"/>
      <c r="B4451" s="37"/>
      <c r="C4451" s="124"/>
      <c r="D4451" s="39"/>
      <c r="E4451" s="125"/>
      <c r="F4451" s="48"/>
      <c r="G4451" s="4"/>
      <c r="H4451" s="4"/>
      <c r="I4451" s="95" t="str">
        <f>IF($C4451="", "", IF(IFERROR(INDEX(Ingredients!$C$11:$C$310, MATCH($C4451, Ingredients!$B$11:$B$310, 0)), "")="", "", IFERROR(INDEX(Ingredients!$C$11:$C$310, MATCH($C4451, Ingredients!$B$11:$B$310, 0)), "")))</f>
        <v/>
      </c>
      <c r="J4451" s="73" t="str">
        <f>IF($B4451="", "", IF(IFERROR(INDEX(Meals!$C$11:$C$260, MATCH($B4451, Meals!$B$11:$B$260, 0)), "")="", "", IFERROR(INDEX(Meals!$C$11:$C$260, MATCH($B4451, Meals!$B$11:$B$260, 0)), "")))</f>
        <v/>
      </c>
      <c r="K4451" s="4"/>
      <c r="L4451" s="72" t="str">
        <f t="shared" si="1042"/>
        <v/>
      </c>
      <c r="M4451" s="73" t="str">
        <f t="shared" si="1043"/>
        <v/>
      </c>
      <c r="N4451" s="4"/>
      <c r="O4451" s="78" t="str">
        <f t="shared" si="1044"/>
        <v/>
      </c>
      <c r="P4451" s="79" t="str">
        <f t="shared" si="1045"/>
        <v/>
      </c>
      <c r="Q4451" s="4"/>
      <c r="R4451" s="90" t="str">
        <f t="shared" si="1046"/>
        <v/>
      </c>
      <c r="S4451" s="4"/>
      <c r="Y4451" s="18" t="str">
        <f t="shared" si="1047"/>
        <v/>
      </c>
      <c r="AA4451" s="18" t="str">
        <f t="shared" si="1038"/>
        <v/>
      </c>
      <c r="AB4451" s="18" t="str">
        <f t="shared" si="1039"/>
        <v/>
      </c>
      <c r="AC4451" s="18" t="str">
        <f t="shared" si="1048"/>
        <v/>
      </c>
      <c r="AD4451" s="18" t="str">
        <f t="shared" si="1048"/>
        <v/>
      </c>
      <c r="AE4451" s="18" t="str">
        <f t="shared" si="1049"/>
        <v/>
      </c>
      <c r="AG4451" s="95" t="str">
        <f>IF($C4451="", "", IF(IFERROR(INDEX(Ingredients!C$11:C$310, MATCH($C4451, Ingredients!$B$11:$B$310, 0)), "")="", "", IFERROR(INDEX(Ingredients!C$11:C$310, MATCH($C4451, Ingredients!$B$11:$B$310, 0)), "")))</f>
        <v/>
      </c>
      <c r="AH4451" s="105" t="str">
        <f>IF($C4451="", "", IF(IFERROR(INDEX(Ingredients!D$11:D$310, MATCH($C4451, Ingredients!$B$11:$B$310, 0)), "")="", "", IFERROR(INDEX(Ingredients!D$11:D$310, MATCH($C4451, Ingredients!$B$11:$B$310, 0)), "")))</f>
        <v/>
      </c>
      <c r="AI4451" s="106" t="str">
        <f>IF($C4451="", "", IF(IFERROR(INDEX(Ingredients!E$11:E$310, MATCH($C4451, Ingredients!$B$11:$B$310, 0)), "")="", "", IFERROR(INDEX(Ingredients!E$11:E$310, MATCH($C4451, Ingredients!$B$11:$B$310, 0)), "")))</f>
        <v/>
      </c>
      <c r="AJ4451" s="108" t="str">
        <f>IF($C4451="", "", IF(IFERROR(INDEX(Ingredients!F$11:F$310, MATCH($C4451, Ingredients!$B$11:$B$310, 0)), "")="", "", IFERROR(INDEX(Ingredients!F$11:F$310, MATCH($C4451, Ingredients!$B$11:$B$310, 0)), "")))</f>
        <v/>
      </c>
      <c r="AK4451" s="106" t="str">
        <f>IF($C4451="", "", IF(IFERROR(INDEX(Ingredients!G$11:G$310, MATCH($C4451, Ingredients!$B$11:$B$310, 0)), "")="", "", IFERROR(INDEX(Ingredients!G$11:G$310, MATCH($C4451, Ingredients!$B$11:$B$310, 0)), "")))</f>
        <v/>
      </c>
      <c r="AL4451" s="79" t="str">
        <f>IF($C4451="", "", IF(IFERROR(INDEX(Ingredients!H$11:H$310, MATCH($C4451, Ingredients!$B$11:$B$310, 0)), "")="", "", IFERROR(INDEX(Ingredients!H$11:H$310, MATCH($C4451, Ingredients!$B$11:$B$310, 0)), "")))</f>
        <v/>
      </c>
      <c r="AN4451" s="83" t="str">
        <f t="shared" si="1040"/>
        <v/>
      </c>
      <c r="AP4451" s="114" t="str">
        <f t="shared" si="1050"/>
        <v/>
      </c>
      <c r="AR4451" s="117" t="str">
        <f>IF($C4451="", "", IF(IFERROR(INDEX(Ingredients!$AI$11:$AI$310, MATCH($C4451, Ingredients!$B$11:$B$310, 0)), "")="", "", IFERROR(INDEX(Ingredients!$AI$11:$AI$310, MATCH($C4451, Ingredients!$B$11:$B$310, 0)), "")))</f>
        <v/>
      </c>
      <c r="AT4451" s="120" t="str">
        <f t="shared" si="1051"/>
        <v/>
      </c>
      <c r="AV4451" s="90" t="str">
        <f t="shared" si="1041"/>
        <v/>
      </c>
      <c r="AX4451" s="90" t="str">
        <f>IF($AV4451="", "", COUNTIF($AV$11:$AV$5010, "&lt;"&amp;$AV4451)+1+COUNTIF($AV$11:$AV4451, $AV4451)-1)</f>
        <v/>
      </c>
      <c r="AZ4451" s="111" t="str">
        <f>IF($B4451="", "", SUMIF('Shopping List'!$AV$11:$AV$25, $B4451, 'Shopping List'!$BN$11:$BN$25))</f>
        <v/>
      </c>
      <c r="BB4451" s="117" t="str">
        <f t="shared" si="1052"/>
        <v/>
      </c>
    </row>
    <row r="4452" spans="1:54" x14ac:dyDescent="0.25">
      <c r="A4452" s="4"/>
      <c r="B4452" s="37"/>
      <c r="C4452" s="124"/>
      <c r="D4452" s="39"/>
      <c r="E4452" s="125"/>
      <c r="F4452" s="48"/>
      <c r="G4452" s="4"/>
      <c r="H4452" s="4"/>
      <c r="I4452" s="95" t="str">
        <f>IF($C4452="", "", IF(IFERROR(INDEX(Ingredients!$C$11:$C$310, MATCH($C4452, Ingredients!$B$11:$B$310, 0)), "")="", "", IFERROR(INDEX(Ingredients!$C$11:$C$310, MATCH($C4452, Ingredients!$B$11:$B$310, 0)), "")))</f>
        <v/>
      </c>
      <c r="J4452" s="73" t="str">
        <f>IF($B4452="", "", IF(IFERROR(INDEX(Meals!$C$11:$C$260, MATCH($B4452, Meals!$B$11:$B$260, 0)), "")="", "", IFERROR(INDEX(Meals!$C$11:$C$260, MATCH($B4452, Meals!$B$11:$B$260, 0)), "")))</f>
        <v/>
      </c>
      <c r="K4452" s="4"/>
      <c r="L4452" s="72" t="str">
        <f t="shared" si="1042"/>
        <v/>
      </c>
      <c r="M4452" s="73" t="str">
        <f t="shared" si="1043"/>
        <v/>
      </c>
      <c r="N4452" s="4"/>
      <c r="O4452" s="78" t="str">
        <f t="shared" si="1044"/>
        <v/>
      </c>
      <c r="P4452" s="79" t="str">
        <f t="shared" si="1045"/>
        <v/>
      </c>
      <c r="Q4452" s="4"/>
      <c r="R4452" s="90" t="str">
        <f t="shared" si="1046"/>
        <v/>
      </c>
      <c r="S4452" s="4"/>
      <c r="Y4452" s="18" t="str">
        <f t="shared" si="1047"/>
        <v/>
      </c>
      <c r="AA4452" s="18" t="str">
        <f t="shared" si="1038"/>
        <v/>
      </c>
      <c r="AB4452" s="18" t="str">
        <f t="shared" si="1039"/>
        <v/>
      </c>
      <c r="AC4452" s="18" t="str">
        <f t="shared" si="1048"/>
        <v/>
      </c>
      <c r="AD4452" s="18" t="str">
        <f t="shared" si="1048"/>
        <v/>
      </c>
      <c r="AE4452" s="18" t="str">
        <f t="shared" si="1049"/>
        <v/>
      </c>
      <c r="AG4452" s="95" t="str">
        <f>IF($C4452="", "", IF(IFERROR(INDEX(Ingredients!C$11:C$310, MATCH($C4452, Ingredients!$B$11:$B$310, 0)), "")="", "", IFERROR(INDEX(Ingredients!C$11:C$310, MATCH($C4452, Ingredients!$B$11:$B$310, 0)), "")))</f>
        <v/>
      </c>
      <c r="AH4452" s="105" t="str">
        <f>IF($C4452="", "", IF(IFERROR(INDEX(Ingredients!D$11:D$310, MATCH($C4452, Ingredients!$B$11:$B$310, 0)), "")="", "", IFERROR(INDEX(Ingredients!D$11:D$310, MATCH($C4452, Ingredients!$B$11:$B$310, 0)), "")))</f>
        <v/>
      </c>
      <c r="AI4452" s="106" t="str">
        <f>IF($C4452="", "", IF(IFERROR(INDEX(Ingredients!E$11:E$310, MATCH($C4452, Ingredients!$B$11:$B$310, 0)), "")="", "", IFERROR(INDEX(Ingredients!E$11:E$310, MATCH($C4452, Ingredients!$B$11:$B$310, 0)), "")))</f>
        <v/>
      </c>
      <c r="AJ4452" s="108" t="str">
        <f>IF($C4452="", "", IF(IFERROR(INDEX(Ingredients!F$11:F$310, MATCH($C4452, Ingredients!$B$11:$B$310, 0)), "")="", "", IFERROR(INDEX(Ingredients!F$11:F$310, MATCH($C4452, Ingredients!$B$11:$B$310, 0)), "")))</f>
        <v/>
      </c>
      <c r="AK4452" s="106" t="str">
        <f>IF($C4452="", "", IF(IFERROR(INDEX(Ingredients!G$11:G$310, MATCH($C4452, Ingredients!$B$11:$B$310, 0)), "")="", "", IFERROR(INDEX(Ingredients!G$11:G$310, MATCH($C4452, Ingredients!$B$11:$B$310, 0)), "")))</f>
        <v/>
      </c>
      <c r="AL4452" s="79" t="str">
        <f>IF($C4452="", "", IF(IFERROR(INDEX(Ingredients!H$11:H$310, MATCH($C4452, Ingredients!$B$11:$B$310, 0)), "")="", "", IFERROR(INDEX(Ingredients!H$11:H$310, MATCH($C4452, Ingredients!$B$11:$B$310, 0)), "")))</f>
        <v/>
      </c>
      <c r="AN4452" s="83" t="str">
        <f t="shared" si="1040"/>
        <v/>
      </c>
      <c r="AP4452" s="114" t="str">
        <f t="shared" si="1050"/>
        <v/>
      </c>
      <c r="AR4452" s="117" t="str">
        <f>IF($C4452="", "", IF(IFERROR(INDEX(Ingredients!$AI$11:$AI$310, MATCH($C4452, Ingredients!$B$11:$B$310, 0)), "")="", "", IFERROR(INDEX(Ingredients!$AI$11:$AI$310, MATCH($C4452, Ingredients!$B$11:$B$310, 0)), "")))</f>
        <v/>
      </c>
      <c r="AT4452" s="120" t="str">
        <f t="shared" si="1051"/>
        <v/>
      </c>
      <c r="AV4452" s="90" t="str">
        <f t="shared" si="1041"/>
        <v/>
      </c>
      <c r="AX4452" s="90" t="str">
        <f>IF($AV4452="", "", COUNTIF($AV$11:$AV$5010, "&lt;"&amp;$AV4452)+1+COUNTIF($AV$11:$AV4452, $AV4452)-1)</f>
        <v/>
      </c>
      <c r="AZ4452" s="111" t="str">
        <f>IF($B4452="", "", SUMIF('Shopping List'!$AV$11:$AV$25, $B4452, 'Shopping List'!$BN$11:$BN$25))</f>
        <v/>
      </c>
      <c r="BB4452" s="117" t="str">
        <f t="shared" si="1052"/>
        <v/>
      </c>
    </row>
    <row r="4453" spans="1:54" x14ac:dyDescent="0.25">
      <c r="A4453" s="4"/>
      <c r="B4453" s="37"/>
      <c r="C4453" s="124"/>
      <c r="D4453" s="39"/>
      <c r="E4453" s="125"/>
      <c r="F4453" s="48"/>
      <c r="G4453" s="4"/>
      <c r="H4453" s="4"/>
      <c r="I4453" s="95" t="str">
        <f>IF($C4453="", "", IF(IFERROR(INDEX(Ingredients!$C$11:$C$310, MATCH($C4453, Ingredients!$B$11:$B$310, 0)), "")="", "", IFERROR(INDEX(Ingredients!$C$11:$C$310, MATCH($C4453, Ingredients!$B$11:$B$310, 0)), "")))</f>
        <v/>
      </c>
      <c r="J4453" s="73" t="str">
        <f>IF($B4453="", "", IF(IFERROR(INDEX(Meals!$C$11:$C$260, MATCH($B4453, Meals!$B$11:$B$260, 0)), "")="", "", IFERROR(INDEX(Meals!$C$11:$C$260, MATCH($B4453, Meals!$B$11:$B$260, 0)), "")))</f>
        <v/>
      </c>
      <c r="K4453" s="4"/>
      <c r="L4453" s="72" t="str">
        <f t="shared" si="1042"/>
        <v/>
      </c>
      <c r="M4453" s="73" t="str">
        <f t="shared" si="1043"/>
        <v/>
      </c>
      <c r="N4453" s="4"/>
      <c r="O4453" s="78" t="str">
        <f t="shared" si="1044"/>
        <v/>
      </c>
      <c r="P4453" s="79" t="str">
        <f t="shared" si="1045"/>
        <v/>
      </c>
      <c r="Q4453" s="4"/>
      <c r="R4453" s="90" t="str">
        <f t="shared" si="1046"/>
        <v/>
      </c>
      <c r="S4453" s="4"/>
      <c r="Y4453" s="18" t="str">
        <f t="shared" si="1047"/>
        <v/>
      </c>
      <c r="AA4453" s="18" t="str">
        <f t="shared" si="1038"/>
        <v/>
      </c>
      <c r="AB4453" s="18" t="str">
        <f t="shared" si="1039"/>
        <v/>
      </c>
      <c r="AC4453" s="18" t="str">
        <f t="shared" si="1048"/>
        <v/>
      </c>
      <c r="AD4453" s="18" t="str">
        <f t="shared" si="1048"/>
        <v/>
      </c>
      <c r="AE4453" s="18" t="str">
        <f t="shared" si="1049"/>
        <v/>
      </c>
      <c r="AG4453" s="95" t="str">
        <f>IF($C4453="", "", IF(IFERROR(INDEX(Ingredients!C$11:C$310, MATCH($C4453, Ingredients!$B$11:$B$310, 0)), "")="", "", IFERROR(INDEX(Ingredients!C$11:C$310, MATCH($C4453, Ingredients!$B$11:$B$310, 0)), "")))</f>
        <v/>
      </c>
      <c r="AH4453" s="105" t="str">
        <f>IF($C4453="", "", IF(IFERROR(INDEX(Ingredients!D$11:D$310, MATCH($C4453, Ingredients!$B$11:$B$310, 0)), "")="", "", IFERROR(INDEX(Ingredients!D$11:D$310, MATCH($C4453, Ingredients!$B$11:$B$310, 0)), "")))</f>
        <v/>
      </c>
      <c r="AI4453" s="106" t="str">
        <f>IF($C4453="", "", IF(IFERROR(INDEX(Ingredients!E$11:E$310, MATCH($C4453, Ingredients!$B$11:$B$310, 0)), "")="", "", IFERROR(INDEX(Ingredients!E$11:E$310, MATCH($C4453, Ingredients!$B$11:$B$310, 0)), "")))</f>
        <v/>
      </c>
      <c r="AJ4453" s="108" t="str">
        <f>IF($C4453="", "", IF(IFERROR(INDEX(Ingredients!F$11:F$310, MATCH($C4453, Ingredients!$B$11:$B$310, 0)), "")="", "", IFERROR(INDEX(Ingredients!F$11:F$310, MATCH($C4453, Ingredients!$B$11:$B$310, 0)), "")))</f>
        <v/>
      </c>
      <c r="AK4453" s="106" t="str">
        <f>IF($C4453="", "", IF(IFERROR(INDEX(Ingredients!G$11:G$310, MATCH($C4453, Ingredients!$B$11:$B$310, 0)), "")="", "", IFERROR(INDEX(Ingredients!G$11:G$310, MATCH($C4453, Ingredients!$B$11:$B$310, 0)), "")))</f>
        <v/>
      </c>
      <c r="AL4453" s="79" t="str">
        <f>IF($C4453="", "", IF(IFERROR(INDEX(Ingredients!H$11:H$310, MATCH($C4453, Ingredients!$B$11:$B$310, 0)), "")="", "", IFERROR(INDEX(Ingredients!H$11:H$310, MATCH($C4453, Ingredients!$B$11:$B$310, 0)), "")))</f>
        <v/>
      </c>
      <c r="AN4453" s="83" t="str">
        <f t="shared" si="1040"/>
        <v/>
      </c>
      <c r="AP4453" s="114" t="str">
        <f t="shared" si="1050"/>
        <v/>
      </c>
      <c r="AR4453" s="117" t="str">
        <f>IF($C4453="", "", IF(IFERROR(INDEX(Ingredients!$AI$11:$AI$310, MATCH($C4453, Ingredients!$B$11:$B$310, 0)), "")="", "", IFERROR(INDEX(Ingredients!$AI$11:$AI$310, MATCH($C4453, Ingredients!$B$11:$B$310, 0)), "")))</f>
        <v/>
      </c>
      <c r="AT4453" s="120" t="str">
        <f t="shared" si="1051"/>
        <v/>
      </c>
      <c r="AV4453" s="90" t="str">
        <f t="shared" si="1041"/>
        <v/>
      </c>
      <c r="AX4453" s="90" t="str">
        <f>IF($AV4453="", "", COUNTIF($AV$11:$AV$5010, "&lt;"&amp;$AV4453)+1+COUNTIF($AV$11:$AV4453, $AV4453)-1)</f>
        <v/>
      </c>
      <c r="AZ4453" s="111" t="str">
        <f>IF($B4453="", "", SUMIF('Shopping List'!$AV$11:$AV$25, $B4453, 'Shopping List'!$BN$11:$BN$25))</f>
        <v/>
      </c>
      <c r="BB4453" s="117" t="str">
        <f t="shared" si="1052"/>
        <v/>
      </c>
    </row>
    <row r="4454" spans="1:54" x14ac:dyDescent="0.25">
      <c r="A4454" s="4"/>
      <c r="B4454" s="37"/>
      <c r="C4454" s="124"/>
      <c r="D4454" s="39"/>
      <c r="E4454" s="125"/>
      <c r="F4454" s="48"/>
      <c r="G4454" s="4"/>
      <c r="H4454" s="4"/>
      <c r="I4454" s="95" t="str">
        <f>IF($C4454="", "", IF(IFERROR(INDEX(Ingredients!$C$11:$C$310, MATCH($C4454, Ingredients!$B$11:$B$310, 0)), "")="", "", IFERROR(INDEX(Ingredients!$C$11:$C$310, MATCH($C4454, Ingredients!$B$11:$B$310, 0)), "")))</f>
        <v/>
      </c>
      <c r="J4454" s="73" t="str">
        <f>IF($B4454="", "", IF(IFERROR(INDEX(Meals!$C$11:$C$260, MATCH($B4454, Meals!$B$11:$B$260, 0)), "")="", "", IFERROR(INDEX(Meals!$C$11:$C$260, MATCH($B4454, Meals!$B$11:$B$260, 0)), "")))</f>
        <v/>
      </c>
      <c r="K4454" s="4"/>
      <c r="L4454" s="72" t="str">
        <f t="shared" si="1042"/>
        <v/>
      </c>
      <c r="M4454" s="73" t="str">
        <f t="shared" si="1043"/>
        <v/>
      </c>
      <c r="N4454" s="4"/>
      <c r="O4454" s="78" t="str">
        <f t="shared" si="1044"/>
        <v/>
      </c>
      <c r="P4454" s="79" t="str">
        <f t="shared" si="1045"/>
        <v/>
      </c>
      <c r="Q4454" s="4"/>
      <c r="R4454" s="90" t="str">
        <f t="shared" si="1046"/>
        <v/>
      </c>
      <c r="S4454" s="4"/>
      <c r="Y4454" s="18" t="str">
        <f t="shared" si="1047"/>
        <v/>
      </c>
      <c r="AA4454" s="18" t="str">
        <f t="shared" si="1038"/>
        <v/>
      </c>
      <c r="AB4454" s="18" t="str">
        <f t="shared" si="1039"/>
        <v/>
      </c>
      <c r="AC4454" s="18" t="str">
        <f t="shared" si="1048"/>
        <v/>
      </c>
      <c r="AD4454" s="18" t="str">
        <f t="shared" si="1048"/>
        <v/>
      </c>
      <c r="AE4454" s="18" t="str">
        <f t="shared" si="1049"/>
        <v/>
      </c>
      <c r="AG4454" s="95" t="str">
        <f>IF($C4454="", "", IF(IFERROR(INDEX(Ingredients!C$11:C$310, MATCH($C4454, Ingredients!$B$11:$B$310, 0)), "")="", "", IFERROR(INDEX(Ingredients!C$11:C$310, MATCH($C4454, Ingredients!$B$11:$B$310, 0)), "")))</f>
        <v/>
      </c>
      <c r="AH4454" s="105" t="str">
        <f>IF($C4454="", "", IF(IFERROR(INDEX(Ingredients!D$11:D$310, MATCH($C4454, Ingredients!$B$11:$B$310, 0)), "")="", "", IFERROR(INDEX(Ingredients!D$11:D$310, MATCH($C4454, Ingredients!$B$11:$B$310, 0)), "")))</f>
        <v/>
      </c>
      <c r="AI4454" s="106" t="str">
        <f>IF($C4454="", "", IF(IFERROR(INDEX(Ingredients!E$11:E$310, MATCH($C4454, Ingredients!$B$11:$B$310, 0)), "")="", "", IFERROR(INDEX(Ingredients!E$11:E$310, MATCH($C4454, Ingredients!$B$11:$B$310, 0)), "")))</f>
        <v/>
      </c>
      <c r="AJ4454" s="108" t="str">
        <f>IF($C4454="", "", IF(IFERROR(INDEX(Ingredients!F$11:F$310, MATCH($C4454, Ingredients!$B$11:$B$310, 0)), "")="", "", IFERROR(INDEX(Ingredients!F$11:F$310, MATCH($C4454, Ingredients!$B$11:$B$310, 0)), "")))</f>
        <v/>
      </c>
      <c r="AK4454" s="106" t="str">
        <f>IF($C4454="", "", IF(IFERROR(INDEX(Ingredients!G$11:G$310, MATCH($C4454, Ingredients!$B$11:$B$310, 0)), "")="", "", IFERROR(INDEX(Ingredients!G$11:G$310, MATCH($C4454, Ingredients!$B$11:$B$310, 0)), "")))</f>
        <v/>
      </c>
      <c r="AL4454" s="79" t="str">
        <f>IF($C4454="", "", IF(IFERROR(INDEX(Ingredients!H$11:H$310, MATCH($C4454, Ingredients!$B$11:$B$310, 0)), "")="", "", IFERROR(INDEX(Ingredients!H$11:H$310, MATCH($C4454, Ingredients!$B$11:$B$310, 0)), "")))</f>
        <v/>
      </c>
      <c r="AN4454" s="83" t="str">
        <f t="shared" si="1040"/>
        <v/>
      </c>
      <c r="AP4454" s="114" t="str">
        <f t="shared" si="1050"/>
        <v/>
      </c>
      <c r="AR4454" s="117" t="str">
        <f>IF($C4454="", "", IF(IFERROR(INDEX(Ingredients!$AI$11:$AI$310, MATCH($C4454, Ingredients!$B$11:$B$310, 0)), "")="", "", IFERROR(INDEX(Ingredients!$AI$11:$AI$310, MATCH($C4454, Ingredients!$B$11:$B$310, 0)), "")))</f>
        <v/>
      </c>
      <c r="AT4454" s="120" t="str">
        <f t="shared" si="1051"/>
        <v/>
      </c>
      <c r="AV4454" s="90" t="str">
        <f t="shared" si="1041"/>
        <v/>
      </c>
      <c r="AX4454" s="90" t="str">
        <f>IF($AV4454="", "", COUNTIF($AV$11:$AV$5010, "&lt;"&amp;$AV4454)+1+COUNTIF($AV$11:$AV4454, $AV4454)-1)</f>
        <v/>
      </c>
      <c r="AZ4454" s="111" t="str">
        <f>IF($B4454="", "", SUMIF('Shopping List'!$AV$11:$AV$25, $B4454, 'Shopping List'!$BN$11:$BN$25))</f>
        <v/>
      </c>
      <c r="BB4454" s="117" t="str">
        <f t="shared" si="1052"/>
        <v/>
      </c>
    </row>
    <row r="4455" spans="1:54" x14ac:dyDescent="0.25">
      <c r="A4455" s="4"/>
      <c r="B4455" s="37"/>
      <c r="C4455" s="124"/>
      <c r="D4455" s="39"/>
      <c r="E4455" s="125"/>
      <c r="F4455" s="48"/>
      <c r="G4455" s="4"/>
      <c r="H4455" s="4"/>
      <c r="I4455" s="95" t="str">
        <f>IF($C4455="", "", IF(IFERROR(INDEX(Ingredients!$C$11:$C$310, MATCH($C4455, Ingredients!$B$11:$B$310, 0)), "")="", "", IFERROR(INDEX(Ingredients!$C$11:$C$310, MATCH($C4455, Ingredients!$B$11:$B$310, 0)), "")))</f>
        <v/>
      </c>
      <c r="J4455" s="73" t="str">
        <f>IF($B4455="", "", IF(IFERROR(INDEX(Meals!$C$11:$C$260, MATCH($B4455, Meals!$B$11:$B$260, 0)), "")="", "", IFERROR(INDEX(Meals!$C$11:$C$260, MATCH($B4455, Meals!$B$11:$B$260, 0)), "")))</f>
        <v/>
      </c>
      <c r="K4455" s="4"/>
      <c r="L4455" s="72" t="str">
        <f t="shared" si="1042"/>
        <v/>
      </c>
      <c r="M4455" s="73" t="str">
        <f t="shared" si="1043"/>
        <v/>
      </c>
      <c r="N4455" s="4"/>
      <c r="O4455" s="78" t="str">
        <f t="shared" si="1044"/>
        <v/>
      </c>
      <c r="P4455" s="79" t="str">
        <f t="shared" si="1045"/>
        <v/>
      </c>
      <c r="Q4455" s="4"/>
      <c r="R4455" s="90" t="str">
        <f t="shared" si="1046"/>
        <v/>
      </c>
      <c r="S4455" s="4"/>
      <c r="Y4455" s="18" t="str">
        <f t="shared" si="1047"/>
        <v/>
      </c>
      <c r="AA4455" s="18" t="str">
        <f t="shared" si="1038"/>
        <v/>
      </c>
      <c r="AB4455" s="18" t="str">
        <f t="shared" si="1039"/>
        <v/>
      </c>
      <c r="AC4455" s="18" t="str">
        <f t="shared" si="1048"/>
        <v/>
      </c>
      <c r="AD4455" s="18" t="str">
        <f t="shared" si="1048"/>
        <v/>
      </c>
      <c r="AE4455" s="18" t="str">
        <f t="shared" si="1049"/>
        <v/>
      </c>
      <c r="AG4455" s="95" t="str">
        <f>IF($C4455="", "", IF(IFERROR(INDEX(Ingredients!C$11:C$310, MATCH($C4455, Ingredients!$B$11:$B$310, 0)), "")="", "", IFERROR(INDEX(Ingredients!C$11:C$310, MATCH($C4455, Ingredients!$B$11:$B$310, 0)), "")))</f>
        <v/>
      </c>
      <c r="AH4455" s="105" t="str">
        <f>IF($C4455="", "", IF(IFERROR(INDEX(Ingredients!D$11:D$310, MATCH($C4455, Ingredients!$B$11:$B$310, 0)), "")="", "", IFERROR(INDEX(Ingredients!D$11:D$310, MATCH($C4455, Ingredients!$B$11:$B$310, 0)), "")))</f>
        <v/>
      </c>
      <c r="AI4455" s="106" t="str">
        <f>IF($C4455="", "", IF(IFERROR(INDEX(Ingredients!E$11:E$310, MATCH($C4455, Ingredients!$B$11:$B$310, 0)), "")="", "", IFERROR(INDEX(Ingredients!E$11:E$310, MATCH($C4455, Ingredients!$B$11:$B$310, 0)), "")))</f>
        <v/>
      </c>
      <c r="AJ4455" s="108" t="str">
        <f>IF($C4455="", "", IF(IFERROR(INDEX(Ingredients!F$11:F$310, MATCH($C4455, Ingredients!$B$11:$B$310, 0)), "")="", "", IFERROR(INDEX(Ingredients!F$11:F$310, MATCH($C4455, Ingredients!$B$11:$B$310, 0)), "")))</f>
        <v/>
      </c>
      <c r="AK4455" s="106" t="str">
        <f>IF($C4455="", "", IF(IFERROR(INDEX(Ingredients!G$11:G$310, MATCH($C4455, Ingredients!$B$11:$B$310, 0)), "")="", "", IFERROR(INDEX(Ingredients!G$11:G$310, MATCH($C4455, Ingredients!$B$11:$B$310, 0)), "")))</f>
        <v/>
      </c>
      <c r="AL4455" s="79" t="str">
        <f>IF($C4455="", "", IF(IFERROR(INDEX(Ingredients!H$11:H$310, MATCH($C4455, Ingredients!$B$11:$B$310, 0)), "")="", "", IFERROR(INDEX(Ingredients!H$11:H$310, MATCH($C4455, Ingredients!$B$11:$B$310, 0)), "")))</f>
        <v/>
      </c>
      <c r="AN4455" s="83" t="str">
        <f t="shared" si="1040"/>
        <v/>
      </c>
      <c r="AP4455" s="114" t="str">
        <f t="shared" si="1050"/>
        <v/>
      </c>
      <c r="AR4455" s="117" t="str">
        <f>IF($C4455="", "", IF(IFERROR(INDEX(Ingredients!$AI$11:$AI$310, MATCH($C4455, Ingredients!$B$11:$B$310, 0)), "")="", "", IFERROR(INDEX(Ingredients!$AI$11:$AI$310, MATCH($C4455, Ingredients!$B$11:$B$310, 0)), "")))</f>
        <v/>
      </c>
      <c r="AT4455" s="120" t="str">
        <f t="shared" si="1051"/>
        <v/>
      </c>
      <c r="AV4455" s="90" t="str">
        <f t="shared" si="1041"/>
        <v/>
      </c>
      <c r="AX4455" s="90" t="str">
        <f>IF($AV4455="", "", COUNTIF($AV$11:$AV$5010, "&lt;"&amp;$AV4455)+1+COUNTIF($AV$11:$AV4455, $AV4455)-1)</f>
        <v/>
      </c>
      <c r="AZ4455" s="111" t="str">
        <f>IF($B4455="", "", SUMIF('Shopping List'!$AV$11:$AV$25, $B4455, 'Shopping List'!$BN$11:$BN$25))</f>
        <v/>
      </c>
      <c r="BB4455" s="117" t="str">
        <f t="shared" si="1052"/>
        <v/>
      </c>
    </row>
    <row r="4456" spans="1:54" x14ac:dyDescent="0.25">
      <c r="A4456" s="4"/>
      <c r="B4456" s="37"/>
      <c r="C4456" s="124"/>
      <c r="D4456" s="39"/>
      <c r="E4456" s="125"/>
      <c r="F4456" s="48"/>
      <c r="G4456" s="4"/>
      <c r="H4456" s="4"/>
      <c r="I4456" s="95" t="str">
        <f>IF($C4456="", "", IF(IFERROR(INDEX(Ingredients!$C$11:$C$310, MATCH($C4456, Ingredients!$B$11:$B$310, 0)), "")="", "", IFERROR(INDEX(Ingredients!$C$11:$C$310, MATCH($C4456, Ingredients!$B$11:$B$310, 0)), "")))</f>
        <v/>
      </c>
      <c r="J4456" s="73" t="str">
        <f>IF($B4456="", "", IF(IFERROR(INDEX(Meals!$C$11:$C$260, MATCH($B4456, Meals!$B$11:$B$260, 0)), "")="", "", IFERROR(INDEX(Meals!$C$11:$C$260, MATCH($B4456, Meals!$B$11:$B$260, 0)), "")))</f>
        <v/>
      </c>
      <c r="K4456" s="4"/>
      <c r="L4456" s="72" t="str">
        <f t="shared" si="1042"/>
        <v/>
      </c>
      <c r="M4456" s="73" t="str">
        <f t="shared" si="1043"/>
        <v/>
      </c>
      <c r="N4456" s="4"/>
      <c r="O4456" s="78" t="str">
        <f t="shared" si="1044"/>
        <v/>
      </c>
      <c r="P4456" s="79" t="str">
        <f t="shared" si="1045"/>
        <v/>
      </c>
      <c r="Q4456" s="4"/>
      <c r="R4456" s="90" t="str">
        <f t="shared" si="1046"/>
        <v/>
      </c>
      <c r="S4456" s="4"/>
      <c r="Y4456" s="18" t="str">
        <f t="shared" si="1047"/>
        <v/>
      </c>
      <c r="AA4456" s="18" t="str">
        <f t="shared" si="1038"/>
        <v/>
      </c>
      <c r="AB4456" s="18" t="str">
        <f t="shared" si="1039"/>
        <v/>
      </c>
      <c r="AC4456" s="18" t="str">
        <f t="shared" si="1048"/>
        <v/>
      </c>
      <c r="AD4456" s="18" t="str">
        <f t="shared" si="1048"/>
        <v/>
      </c>
      <c r="AE4456" s="18" t="str">
        <f t="shared" si="1049"/>
        <v/>
      </c>
      <c r="AG4456" s="95" t="str">
        <f>IF($C4456="", "", IF(IFERROR(INDEX(Ingredients!C$11:C$310, MATCH($C4456, Ingredients!$B$11:$B$310, 0)), "")="", "", IFERROR(INDEX(Ingredients!C$11:C$310, MATCH($C4456, Ingredients!$B$11:$B$310, 0)), "")))</f>
        <v/>
      </c>
      <c r="AH4456" s="105" t="str">
        <f>IF($C4456="", "", IF(IFERROR(INDEX(Ingredients!D$11:D$310, MATCH($C4456, Ingredients!$B$11:$B$310, 0)), "")="", "", IFERROR(INDEX(Ingredients!D$11:D$310, MATCH($C4456, Ingredients!$B$11:$B$310, 0)), "")))</f>
        <v/>
      </c>
      <c r="AI4456" s="106" t="str">
        <f>IF($C4456="", "", IF(IFERROR(INDEX(Ingredients!E$11:E$310, MATCH($C4456, Ingredients!$B$11:$B$310, 0)), "")="", "", IFERROR(INDEX(Ingredients!E$11:E$310, MATCH($C4456, Ingredients!$B$11:$B$310, 0)), "")))</f>
        <v/>
      </c>
      <c r="AJ4456" s="108" t="str">
        <f>IF($C4456="", "", IF(IFERROR(INDEX(Ingredients!F$11:F$310, MATCH($C4456, Ingredients!$B$11:$B$310, 0)), "")="", "", IFERROR(INDEX(Ingredients!F$11:F$310, MATCH($C4456, Ingredients!$B$11:$B$310, 0)), "")))</f>
        <v/>
      </c>
      <c r="AK4456" s="106" t="str">
        <f>IF($C4456="", "", IF(IFERROR(INDEX(Ingredients!G$11:G$310, MATCH($C4456, Ingredients!$B$11:$B$310, 0)), "")="", "", IFERROR(INDEX(Ingredients!G$11:G$310, MATCH($C4456, Ingredients!$B$11:$B$310, 0)), "")))</f>
        <v/>
      </c>
      <c r="AL4456" s="79" t="str">
        <f>IF($C4456="", "", IF(IFERROR(INDEX(Ingredients!H$11:H$310, MATCH($C4456, Ingredients!$B$11:$B$310, 0)), "")="", "", IFERROR(INDEX(Ingredients!H$11:H$310, MATCH($C4456, Ingredients!$B$11:$B$310, 0)), "")))</f>
        <v/>
      </c>
      <c r="AN4456" s="83" t="str">
        <f t="shared" si="1040"/>
        <v/>
      </c>
      <c r="AP4456" s="114" t="str">
        <f t="shared" si="1050"/>
        <v/>
      </c>
      <c r="AR4456" s="117" t="str">
        <f>IF($C4456="", "", IF(IFERROR(INDEX(Ingredients!$AI$11:$AI$310, MATCH($C4456, Ingredients!$B$11:$B$310, 0)), "")="", "", IFERROR(INDEX(Ingredients!$AI$11:$AI$310, MATCH($C4456, Ingredients!$B$11:$B$310, 0)), "")))</f>
        <v/>
      </c>
      <c r="AT4456" s="120" t="str">
        <f t="shared" si="1051"/>
        <v/>
      </c>
      <c r="AV4456" s="90" t="str">
        <f t="shared" si="1041"/>
        <v/>
      </c>
      <c r="AX4456" s="90" t="str">
        <f>IF($AV4456="", "", COUNTIF($AV$11:$AV$5010, "&lt;"&amp;$AV4456)+1+COUNTIF($AV$11:$AV4456, $AV4456)-1)</f>
        <v/>
      </c>
      <c r="AZ4456" s="111" t="str">
        <f>IF($B4456="", "", SUMIF('Shopping List'!$AV$11:$AV$25, $B4456, 'Shopping List'!$BN$11:$BN$25))</f>
        <v/>
      </c>
      <c r="BB4456" s="117" t="str">
        <f t="shared" si="1052"/>
        <v/>
      </c>
    </row>
    <row r="4457" spans="1:54" x14ac:dyDescent="0.25">
      <c r="A4457" s="4"/>
      <c r="B4457" s="37"/>
      <c r="C4457" s="124"/>
      <c r="D4457" s="39"/>
      <c r="E4457" s="125"/>
      <c r="F4457" s="48"/>
      <c r="G4457" s="4"/>
      <c r="H4457" s="4"/>
      <c r="I4457" s="95" t="str">
        <f>IF($C4457="", "", IF(IFERROR(INDEX(Ingredients!$C$11:$C$310, MATCH($C4457, Ingredients!$B$11:$B$310, 0)), "")="", "", IFERROR(INDEX(Ingredients!$C$11:$C$310, MATCH($C4457, Ingredients!$B$11:$B$310, 0)), "")))</f>
        <v/>
      </c>
      <c r="J4457" s="73" t="str">
        <f>IF($B4457="", "", IF(IFERROR(INDEX(Meals!$C$11:$C$260, MATCH($B4457, Meals!$B$11:$B$260, 0)), "")="", "", IFERROR(INDEX(Meals!$C$11:$C$260, MATCH($B4457, Meals!$B$11:$B$260, 0)), "")))</f>
        <v/>
      </c>
      <c r="K4457" s="4"/>
      <c r="L4457" s="72" t="str">
        <f t="shared" si="1042"/>
        <v/>
      </c>
      <c r="M4457" s="73" t="str">
        <f t="shared" si="1043"/>
        <v/>
      </c>
      <c r="N4457" s="4"/>
      <c r="O4457" s="78" t="str">
        <f t="shared" si="1044"/>
        <v/>
      </c>
      <c r="P4457" s="79" t="str">
        <f t="shared" si="1045"/>
        <v/>
      </c>
      <c r="Q4457" s="4"/>
      <c r="R4457" s="90" t="str">
        <f t="shared" si="1046"/>
        <v/>
      </c>
      <c r="S4457" s="4"/>
      <c r="Y4457" s="18" t="str">
        <f t="shared" si="1047"/>
        <v/>
      </c>
      <c r="AA4457" s="18" t="str">
        <f t="shared" si="1038"/>
        <v/>
      </c>
      <c r="AB4457" s="18" t="str">
        <f t="shared" si="1039"/>
        <v/>
      </c>
      <c r="AC4457" s="18" t="str">
        <f t="shared" si="1048"/>
        <v/>
      </c>
      <c r="AD4457" s="18" t="str">
        <f t="shared" si="1048"/>
        <v/>
      </c>
      <c r="AE4457" s="18" t="str">
        <f t="shared" si="1049"/>
        <v/>
      </c>
      <c r="AG4457" s="95" t="str">
        <f>IF($C4457="", "", IF(IFERROR(INDEX(Ingredients!C$11:C$310, MATCH($C4457, Ingredients!$B$11:$B$310, 0)), "")="", "", IFERROR(INDEX(Ingredients!C$11:C$310, MATCH($C4457, Ingredients!$B$11:$B$310, 0)), "")))</f>
        <v/>
      </c>
      <c r="AH4457" s="105" t="str">
        <f>IF($C4457="", "", IF(IFERROR(INDEX(Ingredients!D$11:D$310, MATCH($C4457, Ingredients!$B$11:$B$310, 0)), "")="", "", IFERROR(INDEX(Ingredients!D$11:D$310, MATCH($C4457, Ingredients!$B$11:$B$310, 0)), "")))</f>
        <v/>
      </c>
      <c r="AI4457" s="106" t="str">
        <f>IF($C4457="", "", IF(IFERROR(INDEX(Ingredients!E$11:E$310, MATCH($C4457, Ingredients!$B$11:$B$310, 0)), "")="", "", IFERROR(INDEX(Ingredients!E$11:E$310, MATCH($C4457, Ingredients!$B$11:$B$310, 0)), "")))</f>
        <v/>
      </c>
      <c r="AJ4457" s="108" t="str">
        <f>IF($C4457="", "", IF(IFERROR(INDEX(Ingredients!F$11:F$310, MATCH($C4457, Ingredients!$B$11:$B$310, 0)), "")="", "", IFERROR(INDEX(Ingredients!F$11:F$310, MATCH($C4457, Ingredients!$B$11:$B$310, 0)), "")))</f>
        <v/>
      </c>
      <c r="AK4457" s="106" t="str">
        <f>IF($C4457="", "", IF(IFERROR(INDEX(Ingredients!G$11:G$310, MATCH($C4457, Ingredients!$B$11:$B$310, 0)), "")="", "", IFERROR(INDEX(Ingredients!G$11:G$310, MATCH($C4457, Ingredients!$B$11:$B$310, 0)), "")))</f>
        <v/>
      </c>
      <c r="AL4457" s="79" t="str">
        <f>IF($C4457="", "", IF(IFERROR(INDEX(Ingredients!H$11:H$310, MATCH($C4457, Ingredients!$B$11:$B$310, 0)), "")="", "", IFERROR(INDEX(Ingredients!H$11:H$310, MATCH($C4457, Ingredients!$B$11:$B$310, 0)), "")))</f>
        <v/>
      </c>
      <c r="AN4457" s="83" t="str">
        <f t="shared" si="1040"/>
        <v/>
      </c>
      <c r="AP4457" s="114" t="str">
        <f t="shared" si="1050"/>
        <v/>
      </c>
      <c r="AR4457" s="117" t="str">
        <f>IF($C4457="", "", IF(IFERROR(INDEX(Ingredients!$AI$11:$AI$310, MATCH($C4457, Ingredients!$B$11:$B$310, 0)), "")="", "", IFERROR(INDEX(Ingredients!$AI$11:$AI$310, MATCH($C4457, Ingredients!$B$11:$B$310, 0)), "")))</f>
        <v/>
      </c>
      <c r="AT4457" s="120" t="str">
        <f t="shared" si="1051"/>
        <v/>
      </c>
      <c r="AV4457" s="90" t="str">
        <f t="shared" si="1041"/>
        <v/>
      </c>
      <c r="AX4457" s="90" t="str">
        <f>IF($AV4457="", "", COUNTIF($AV$11:$AV$5010, "&lt;"&amp;$AV4457)+1+COUNTIF($AV$11:$AV4457, $AV4457)-1)</f>
        <v/>
      </c>
      <c r="AZ4457" s="111" t="str">
        <f>IF($B4457="", "", SUMIF('Shopping List'!$AV$11:$AV$25, $B4457, 'Shopping List'!$BN$11:$BN$25))</f>
        <v/>
      </c>
      <c r="BB4457" s="117" t="str">
        <f t="shared" si="1052"/>
        <v/>
      </c>
    </row>
    <row r="4458" spans="1:54" x14ac:dyDescent="0.25">
      <c r="A4458" s="4"/>
      <c r="B4458" s="37"/>
      <c r="C4458" s="124"/>
      <c r="D4458" s="39"/>
      <c r="E4458" s="125"/>
      <c r="F4458" s="48"/>
      <c r="G4458" s="4"/>
      <c r="H4458" s="4"/>
      <c r="I4458" s="95" t="str">
        <f>IF($C4458="", "", IF(IFERROR(INDEX(Ingredients!$C$11:$C$310, MATCH($C4458, Ingredients!$B$11:$B$310, 0)), "")="", "", IFERROR(INDEX(Ingredients!$C$11:$C$310, MATCH($C4458, Ingredients!$B$11:$B$310, 0)), "")))</f>
        <v/>
      </c>
      <c r="J4458" s="73" t="str">
        <f>IF($B4458="", "", IF(IFERROR(INDEX(Meals!$C$11:$C$260, MATCH($B4458, Meals!$B$11:$B$260, 0)), "")="", "", IFERROR(INDEX(Meals!$C$11:$C$260, MATCH($B4458, Meals!$B$11:$B$260, 0)), "")))</f>
        <v/>
      </c>
      <c r="K4458" s="4"/>
      <c r="L4458" s="72" t="str">
        <f t="shared" si="1042"/>
        <v/>
      </c>
      <c r="M4458" s="73" t="str">
        <f t="shared" si="1043"/>
        <v/>
      </c>
      <c r="N4458" s="4"/>
      <c r="O4458" s="78" t="str">
        <f t="shared" si="1044"/>
        <v/>
      </c>
      <c r="P4458" s="79" t="str">
        <f t="shared" si="1045"/>
        <v/>
      </c>
      <c r="Q4458" s="4"/>
      <c r="R4458" s="90" t="str">
        <f t="shared" si="1046"/>
        <v/>
      </c>
      <c r="S4458" s="4"/>
      <c r="Y4458" s="18" t="str">
        <f t="shared" si="1047"/>
        <v/>
      </c>
      <c r="AA4458" s="18" t="str">
        <f t="shared" si="1038"/>
        <v/>
      </c>
      <c r="AB4458" s="18" t="str">
        <f t="shared" si="1039"/>
        <v/>
      </c>
      <c r="AC4458" s="18" t="str">
        <f t="shared" si="1048"/>
        <v/>
      </c>
      <c r="AD4458" s="18" t="str">
        <f t="shared" si="1048"/>
        <v/>
      </c>
      <c r="AE4458" s="18" t="str">
        <f t="shared" si="1049"/>
        <v/>
      </c>
      <c r="AG4458" s="95" t="str">
        <f>IF($C4458="", "", IF(IFERROR(INDEX(Ingredients!C$11:C$310, MATCH($C4458, Ingredients!$B$11:$B$310, 0)), "")="", "", IFERROR(INDEX(Ingredients!C$11:C$310, MATCH($C4458, Ingredients!$B$11:$B$310, 0)), "")))</f>
        <v/>
      </c>
      <c r="AH4458" s="105" t="str">
        <f>IF($C4458="", "", IF(IFERROR(INDEX(Ingredients!D$11:D$310, MATCH($C4458, Ingredients!$B$11:$B$310, 0)), "")="", "", IFERROR(INDEX(Ingredients!D$11:D$310, MATCH($C4458, Ingredients!$B$11:$B$310, 0)), "")))</f>
        <v/>
      </c>
      <c r="AI4458" s="106" t="str">
        <f>IF($C4458="", "", IF(IFERROR(INDEX(Ingredients!E$11:E$310, MATCH($C4458, Ingredients!$B$11:$B$310, 0)), "")="", "", IFERROR(INDEX(Ingredients!E$11:E$310, MATCH($C4458, Ingredients!$B$11:$B$310, 0)), "")))</f>
        <v/>
      </c>
      <c r="AJ4458" s="108" t="str">
        <f>IF($C4458="", "", IF(IFERROR(INDEX(Ingredients!F$11:F$310, MATCH($C4458, Ingredients!$B$11:$B$310, 0)), "")="", "", IFERROR(INDEX(Ingredients!F$11:F$310, MATCH($C4458, Ingredients!$B$11:$B$310, 0)), "")))</f>
        <v/>
      </c>
      <c r="AK4458" s="106" t="str">
        <f>IF($C4458="", "", IF(IFERROR(INDEX(Ingredients!G$11:G$310, MATCH($C4458, Ingredients!$B$11:$B$310, 0)), "")="", "", IFERROR(INDEX(Ingredients!G$11:G$310, MATCH($C4458, Ingredients!$B$11:$B$310, 0)), "")))</f>
        <v/>
      </c>
      <c r="AL4458" s="79" t="str">
        <f>IF($C4458="", "", IF(IFERROR(INDEX(Ingredients!H$11:H$310, MATCH($C4458, Ingredients!$B$11:$B$310, 0)), "")="", "", IFERROR(INDEX(Ingredients!H$11:H$310, MATCH($C4458, Ingredients!$B$11:$B$310, 0)), "")))</f>
        <v/>
      </c>
      <c r="AN4458" s="83" t="str">
        <f t="shared" si="1040"/>
        <v/>
      </c>
      <c r="AP4458" s="114" t="str">
        <f t="shared" si="1050"/>
        <v/>
      </c>
      <c r="AR4458" s="117" t="str">
        <f>IF($C4458="", "", IF(IFERROR(INDEX(Ingredients!$AI$11:$AI$310, MATCH($C4458, Ingredients!$B$11:$B$310, 0)), "")="", "", IFERROR(INDEX(Ingredients!$AI$11:$AI$310, MATCH($C4458, Ingredients!$B$11:$B$310, 0)), "")))</f>
        <v/>
      </c>
      <c r="AT4458" s="120" t="str">
        <f t="shared" si="1051"/>
        <v/>
      </c>
      <c r="AV4458" s="90" t="str">
        <f t="shared" si="1041"/>
        <v/>
      </c>
      <c r="AX4458" s="90" t="str">
        <f>IF($AV4458="", "", COUNTIF($AV$11:$AV$5010, "&lt;"&amp;$AV4458)+1+COUNTIF($AV$11:$AV4458, $AV4458)-1)</f>
        <v/>
      </c>
      <c r="AZ4458" s="111" t="str">
        <f>IF($B4458="", "", SUMIF('Shopping List'!$AV$11:$AV$25, $B4458, 'Shopping List'!$BN$11:$BN$25))</f>
        <v/>
      </c>
      <c r="BB4458" s="117" t="str">
        <f t="shared" si="1052"/>
        <v/>
      </c>
    </row>
    <row r="4459" spans="1:54" x14ac:dyDescent="0.25">
      <c r="A4459" s="4"/>
      <c r="B4459" s="37"/>
      <c r="C4459" s="124"/>
      <c r="D4459" s="39"/>
      <c r="E4459" s="125"/>
      <c r="F4459" s="48"/>
      <c r="G4459" s="4"/>
      <c r="H4459" s="4"/>
      <c r="I4459" s="95" t="str">
        <f>IF($C4459="", "", IF(IFERROR(INDEX(Ingredients!$C$11:$C$310, MATCH($C4459, Ingredients!$B$11:$B$310, 0)), "")="", "", IFERROR(INDEX(Ingredients!$C$11:$C$310, MATCH($C4459, Ingredients!$B$11:$B$310, 0)), "")))</f>
        <v/>
      </c>
      <c r="J4459" s="73" t="str">
        <f>IF($B4459="", "", IF(IFERROR(INDEX(Meals!$C$11:$C$260, MATCH($B4459, Meals!$B$11:$B$260, 0)), "")="", "", IFERROR(INDEX(Meals!$C$11:$C$260, MATCH($B4459, Meals!$B$11:$B$260, 0)), "")))</f>
        <v/>
      </c>
      <c r="K4459" s="4"/>
      <c r="L4459" s="72" t="str">
        <f t="shared" si="1042"/>
        <v/>
      </c>
      <c r="M4459" s="73" t="str">
        <f t="shared" si="1043"/>
        <v/>
      </c>
      <c r="N4459" s="4"/>
      <c r="O4459" s="78" t="str">
        <f t="shared" si="1044"/>
        <v/>
      </c>
      <c r="P4459" s="79" t="str">
        <f t="shared" si="1045"/>
        <v/>
      </c>
      <c r="Q4459" s="4"/>
      <c r="R4459" s="90" t="str">
        <f t="shared" si="1046"/>
        <v/>
      </c>
      <c r="S4459" s="4"/>
      <c r="Y4459" s="18" t="str">
        <f t="shared" si="1047"/>
        <v/>
      </c>
      <c r="AA4459" s="18" t="str">
        <f t="shared" si="1038"/>
        <v/>
      </c>
      <c r="AB4459" s="18" t="str">
        <f t="shared" si="1039"/>
        <v/>
      </c>
      <c r="AC4459" s="18" t="str">
        <f t="shared" si="1048"/>
        <v/>
      </c>
      <c r="AD4459" s="18" t="str">
        <f t="shared" si="1048"/>
        <v/>
      </c>
      <c r="AE4459" s="18" t="str">
        <f t="shared" si="1049"/>
        <v/>
      </c>
      <c r="AG4459" s="95" t="str">
        <f>IF($C4459="", "", IF(IFERROR(INDEX(Ingredients!C$11:C$310, MATCH($C4459, Ingredients!$B$11:$B$310, 0)), "")="", "", IFERROR(INDEX(Ingredients!C$11:C$310, MATCH($C4459, Ingredients!$B$11:$B$310, 0)), "")))</f>
        <v/>
      </c>
      <c r="AH4459" s="105" t="str">
        <f>IF($C4459="", "", IF(IFERROR(INDEX(Ingredients!D$11:D$310, MATCH($C4459, Ingredients!$B$11:$B$310, 0)), "")="", "", IFERROR(INDEX(Ingredients!D$11:D$310, MATCH($C4459, Ingredients!$B$11:$B$310, 0)), "")))</f>
        <v/>
      </c>
      <c r="AI4459" s="106" t="str">
        <f>IF($C4459="", "", IF(IFERROR(INDEX(Ingredients!E$11:E$310, MATCH($C4459, Ingredients!$B$11:$B$310, 0)), "")="", "", IFERROR(INDEX(Ingredients!E$11:E$310, MATCH($C4459, Ingredients!$B$11:$B$310, 0)), "")))</f>
        <v/>
      </c>
      <c r="AJ4459" s="108" t="str">
        <f>IF($C4459="", "", IF(IFERROR(INDEX(Ingredients!F$11:F$310, MATCH($C4459, Ingredients!$B$11:$B$310, 0)), "")="", "", IFERROR(INDEX(Ingredients!F$11:F$310, MATCH($C4459, Ingredients!$B$11:$B$310, 0)), "")))</f>
        <v/>
      </c>
      <c r="AK4459" s="106" t="str">
        <f>IF($C4459="", "", IF(IFERROR(INDEX(Ingredients!G$11:G$310, MATCH($C4459, Ingredients!$B$11:$B$310, 0)), "")="", "", IFERROR(INDEX(Ingredients!G$11:G$310, MATCH($C4459, Ingredients!$B$11:$B$310, 0)), "")))</f>
        <v/>
      </c>
      <c r="AL4459" s="79" t="str">
        <f>IF($C4459="", "", IF(IFERROR(INDEX(Ingredients!H$11:H$310, MATCH($C4459, Ingredients!$B$11:$B$310, 0)), "")="", "", IFERROR(INDEX(Ingredients!H$11:H$310, MATCH($C4459, Ingredients!$B$11:$B$310, 0)), "")))</f>
        <v/>
      </c>
      <c r="AN4459" s="83" t="str">
        <f t="shared" si="1040"/>
        <v/>
      </c>
      <c r="AP4459" s="114" t="str">
        <f t="shared" si="1050"/>
        <v/>
      </c>
      <c r="AR4459" s="117" t="str">
        <f>IF($C4459="", "", IF(IFERROR(INDEX(Ingredients!$AI$11:$AI$310, MATCH($C4459, Ingredients!$B$11:$B$310, 0)), "")="", "", IFERROR(INDEX(Ingredients!$AI$11:$AI$310, MATCH($C4459, Ingredients!$B$11:$B$310, 0)), "")))</f>
        <v/>
      </c>
      <c r="AT4459" s="120" t="str">
        <f t="shared" si="1051"/>
        <v/>
      </c>
      <c r="AV4459" s="90" t="str">
        <f t="shared" si="1041"/>
        <v/>
      </c>
      <c r="AX4459" s="90" t="str">
        <f>IF($AV4459="", "", COUNTIF($AV$11:$AV$5010, "&lt;"&amp;$AV4459)+1+COUNTIF($AV$11:$AV4459, $AV4459)-1)</f>
        <v/>
      </c>
      <c r="AZ4459" s="111" t="str">
        <f>IF($B4459="", "", SUMIF('Shopping List'!$AV$11:$AV$25, $B4459, 'Shopping List'!$BN$11:$BN$25))</f>
        <v/>
      </c>
      <c r="BB4459" s="117" t="str">
        <f t="shared" si="1052"/>
        <v/>
      </c>
    </row>
    <row r="4460" spans="1:54" x14ac:dyDescent="0.25">
      <c r="A4460" s="4"/>
      <c r="B4460" s="37"/>
      <c r="C4460" s="124"/>
      <c r="D4460" s="39"/>
      <c r="E4460" s="125"/>
      <c r="F4460" s="48"/>
      <c r="G4460" s="4"/>
      <c r="H4460" s="4"/>
      <c r="I4460" s="95" t="str">
        <f>IF($C4460="", "", IF(IFERROR(INDEX(Ingredients!$C$11:$C$310, MATCH($C4460, Ingredients!$B$11:$B$310, 0)), "")="", "", IFERROR(INDEX(Ingredients!$C$11:$C$310, MATCH($C4460, Ingredients!$B$11:$B$310, 0)), "")))</f>
        <v/>
      </c>
      <c r="J4460" s="73" t="str">
        <f>IF($B4460="", "", IF(IFERROR(INDEX(Meals!$C$11:$C$260, MATCH($B4460, Meals!$B$11:$B$260, 0)), "")="", "", IFERROR(INDEX(Meals!$C$11:$C$260, MATCH($B4460, Meals!$B$11:$B$260, 0)), "")))</f>
        <v/>
      </c>
      <c r="K4460" s="4"/>
      <c r="L4460" s="72" t="str">
        <f t="shared" si="1042"/>
        <v/>
      </c>
      <c r="M4460" s="73" t="str">
        <f t="shared" si="1043"/>
        <v/>
      </c>
      <c r="N4460" s="4"/>
      <c r="O4460" s="78" t="str">
        <f t="shared" si="1044"/>
        <v/>
      </c>
      <c r="P4460" s="79" t="str">
        <f t="shared" si="1045"/>
        <v/>
      </c>
      <c r="Q4460" s="4"/>
      <c r="R4460" s="90" t="str">
        <f t="shared" si="1046"/>
        <v/>
      </c>
      <c r="S4460" s="4"/>
      <c r="Y4460" s="18" t="str">
        <f t="shared" si="1047"/>
        <v/>
      </c>
      <c r="AA4460" s="18" t="str">
        <f t="shared" si="1038"/>
        <v/>
      </c>
      <c r="AB4460" s="18" t="str">
        <f t="shared" si="1039"/>
        <v/>
      </c>
      <c r="AC4460" s="18" t="str">
        <f t="shared" si="1048"/>
        <v/>
      </c>
      <c r="AD4460" s="18" t="str">
        <f t="shared" si="1048"/>
        <v/>
      </c>
      <c r="AE4460" s="18" t="str">
        <f t="shared" si="1049"/>
        <v/>
      </c>
      <c r="AG4460" s="95" t="str">
        <f>IF($C4460="", "", IF(IFERROR(INDEX(Ingredients!C$11:C$310, MATCH($C4460, Ingredients!$B$11:$B$310, 0)), "")="", "", IFERROR(INDEX(Ingredients!C$11:C$310, MATCH($C4460, Ingredients!$B$11:$B$310, 0)), "")))</f>
        <v/>
      </c>
      <c r="AH4460" s="105" t="str">
        <f>IF($C4460="", "", IF(IFERROR(INDEX(Ingredients!D$11:D$310, MATCH($C4460, Ingredients!$B$11:$B$310, 0)), "")="", "", IFERROR(INDEX(Ingredients!D$11:D$310, MATCH($C4460, Ingredients!$B$11:$B$310, 0)), "")))</f>
        <v/>
      </c>
      <c r="AI4460" s="106" t="str">
        <f>IF($C4460="", "", IF(IFERROR(INDEX(Ingredients!E$11:E$310, MATCH($C4460, Ingredients!$B$11:$B$310, 0)), "")="", "", IFERROR(INDEX(Ingredients!E$11:E$310, MATCH($C4460, Ingredients!$B$11:$B$310, 0)), "")))</f>
        <v/>
      </c>
      <c r="AJ4460" s="108" t="str">
        <f>IF($C4460="", "", IF(IFERROR(INDEX(Ingredients!F$11:F$310, MATCH($C4460, Ingredients!$B$11:$B$310, 0)), "")="", "", IFERROR(INDEX(Ingredients!F$11:F$310, MATCH($C4460, Ingredients!$B$11:$B$310, 0)), "")))</f>
        <v/>
      </c>
      <c r="AK4460" s="106" t="str">
        <f>IF($C4460="", "", IF(IFERROR(INDEX(Ingredients!G$11:G$310, MATCH($C4460, Ingredients!$B$11:$B$310, 0)), "")="", "", IFERROR(INDEX(Ingredients!G$11:G$310, MATCH($C4460, Ingredients!$B$11:$B$310, 0)), "")))</f>
        <v/>
      </c>
      <c r="AL4460" s="79" t="str">
        <f>IF($C4460="", "", IF(IFERROR(INDEX(Ingredients!H$11:H$310, MATCH($C4460, Ingredients!$B$11:$B$310, 0)), "")="", "", IFERROR(INDEX(Ingredients!H$11:H$310, MATCH($C4460, Ingredients!$B$11:$B$310, 0)), "")))</f>
        <v/>
      </c>
      <c r="AN4460" s="83" t="str">
        <f t="shared" si="1040"/>
        <v/>
      </c>
      <c r="AP4460" s="114" t="str">
        <f t="shared" si="1050"/>
        <v/>
      </c>
      <c r="AR4460" s="117" t="str">
        <f>IF($C4460="", "", IF(IFERROR(INDEX(Ingredients!$AI$11:$AI$310, MATCH($C4460, Ingredients!$B$11:$B$310, 0)), "")="", "", IFERROR(INDEX(Ingredients!$AI$11:$AI$310, MATCH($C4460, Ingredients!$B$11:$B$310, 0)), "")))</f>
        <v/>
      </c>
      <c r="AT4460" s="120" t="str">
        <f t="shared" si="1051"/>
        <v/>
      </c>
      <c r="AV4460" s="90" t="str">
        <f t="shared" si="1041"/>
        <v/>
      </c>
      <c r="AX4460" s="90" t="str">
        <f>IF($AV4460="", "", COUNTIF($AV$11:$AV$5010, "&lt;"&amp;$AV4460)+1+COUNTIF($AV$11:$AV4460, $AV4460)-1)</f>
        <v/>
      </c>
      <c r="AZ4460" s="111" t="str">
        <f>IF($B4460="", "", SUMIF('Shopping List'!$AV$11:$AV$25, $B4460, 'Shopping List'!$BN$11:$BN$25))</f>
        <v/>
      </c>
      <c r="BB4460" s="117" t="str">
        <f t="shared" si="1052"/>
        <v/>
      </c>
    </row>
    <row r="4461" spans="1:54" x14ac:dyDescent="0.25">
      <c r="A4461" s="4"/>
      <c r="B4461" s="37"/>
      <c r="C4461" s="124"/>
      <c r="D4461" s="39"/>
      <c r="E4461" s="125"/>
      <c r="F4461" s="48"/>
      <c r="G4461" s="4"/>
      <c r="H4461" s="4"/>
      <c r="I4461" s="95" t="str">
        <f>IF($C4461="", "", IF(IFERROR(INDEX(Ingredients!$C$11:$C$310, MATCH($C4461, Ingredients!$B$11:$B$310, 0)), "")="", "", IFERROR(INDEX(Ingredients!$C$11:$C$310, MATCH($C4461, Ingredients!$B$11:$B$310, 0)), "")))</f>
        <v/>
      </c>
      <c r="J4461" s="73" t="str">
        <f>IF($B4461="", "", IF(IFERROR(INDEX(Meals!$C$11:$C$260, MATCH($B4461, Meals!$B$11:$B$260, 0)), "")="", "", IFERROR(INDEX(Meals!$C$11:$C$260, MATCH($B4461, Meals!$B$11:$B$260, 0)), "")))</f>
        <v/>
      </c>
      <c r="K4461" s="4"/>
      <c r="L4461" s="72" t="str">
        <f t="shared" si="1042"/>
        <v/>
      </c>
      <c r="M4461" s="73" t="str">
        <f t="shared" si="1043"/>
        <v/>
      </c>
      <c r="N4461" s="4"/>
      <c r="O4461" s="78" t="str">
        <f t="shared" si="1044"/>
        <v/>
      </c>
      <c r="P4461" s="79" t="str">
        <f t="shared" si="1045"/>
        <v/>
      </c>
      <c r="Q4461" s="4"/>
      <c r="R4461" s="90" t="str">
        <f t="shared" si="1046"/>
        <v/>
      </c>
      <c r="S4461" s="4"/>
      <c r="Y4461" s="18" t="str">
        <f t="shared" si="1047"/>
        <v/>
      </c>
      <c r="AA4461" s="18" t="str">
        <f t="shared" si="1038"/>
        <v/>
      </c>
      <c r="AB4461" s="18" t="str">
        <f t="shared" si="1039"/>
        <v/>
      </c>
      <c r="AC4461" s="18" t="str">
        <f t="shared" si="1048"/>
        <v/>
      </c>
      <c r="AD4461" s="18" t="str">
        <f t="shared" si="1048"/>
        <v/>
      </c>
      <c r="AE4461" s="18" t="str">
        <f t="shared" si="1049"/>
        <v/>
      </c>
      <c r="AG4461" s="95" t="str">
        <f>IF($C4461="", "", IF(IFERROR(INDEX(Ingredients!C$11:C$310, MATCH($C4461, Ingredients!$B$11:$B$310, 0)), "")="", "", IFERROR(INDEX(Ingredients!C$11:C$310, MATCH($C4461, Ingredients!$B$11:$B$310, 0)), "")))</f>
        <v/>
      </c>
      <c r="AH4461" s="105" t="str">
        <f>IF($C4461="", "", IF(IFERROR(INDEX(Ingredients!D$11:D$310, MATCH($C4461, Ingredients!$B$11:$B$310, 0)), "")="", "", IFERROR(INDEX(Ingredients!D$11:D$310, MATCH($C4461, Ingredients!$B$11:$B$310, 0)), "")))</f>
        <v/>
      </c>
      <c r="AI4461" s="106" t="str">
        <f>IF($C4461="", "", IF(IFERROR(INDEX(Ingredients!E$11:E$310, MATCH($C4461, Ingredients!$B$11:$B$310, 0)), "")="", "", IFERROR(INDEX(Ingredients!E$11:E$310, MATCH($C4461, Ingredients!$B$11:$B$310, 0)), "")))</f>
        <v/>
      </c>
      <c r="AJ4461" s="108" t="str">
        <f>IF($C4461="", "", IF(IFERROR(INDEX(Ingredients!F$11:F$310, MATCH($C4461, Ingredients!$B$11:$B$310, 0)), "")="", "", IFERROR(INDEX(Ingredients!F$11:F$310, MATCH($C4461, Ingredients!$B$11:$B$310, 0)), "")))</f>
        <v/>
      </c>
      <c r="AK4461" s="106" t="str">
        <f>IF($C4461="", "", IF(IFERROR(INDEX(Ingredients!G$11:G$310, MATCH($C4461, Ingredients!$B$11:$B$310, 0)), "")="", "", IFERROR(INDEX(Ingredients!G$11:G$310, MATCH($C4461, Ingredients!$B$11:$B$310, 0)), "")))</f>
        <v/>
      </c>
      <c r="AL4461" s="79" t="str">
        <f>IF($C4461="", "", IF(IFERROR(INDEX(Ingredients!H$11:H$310, MATCH($C4461, Ingredients!$B$11:$B$310, 0)), "")="", "", IFERROR(INDEX(Ingredients!H$11:H$310, MATCH($C4461, Ingredients!$B$11:$B$310, 0)), "")))</f>
        <v/>
      </c>
      <c r="AN4461" s="83" t="str">
        <f t="shared" si="1040"/>
        <v/>
      </c>
      <c r="AP4461" s="114" t="str">
        <f t="shared" si="1050"/>
        <v/>
      </c>
      <c r="AR4461" s="117" t="str">
        <f>IF($C4461="", "", IF(IFERROR(INDEX(Ingredients!$AI$11:$AI$310, MATCH($C4461, Ingredients!$B$11:$B$310, 0)), "")="", "", IFERROR(INDEX(Ingredients!$AI$11:$AI$310, MATCH($C4461, Ingredients!$B$11:$B$310, 0)), "")))</f>
        <v/>
      </c>
      <c r="AT4461" s="120" t="str">
        <f t="shared" si="1051"/>
        <v/>
      </c>
      <c r="AV4461" s="90" t="str">
        <f t="shared" si="1041"/>
        <v/>
      </c>
      <c r="AX4461" s="90" t="str">
        <f>IF($AV4461="", "", COUNTIF($AV$11:$AV$5010, "&lt;"&amp;$AV4461)+1+COUNTIF($AV$11:$AV4461, $AV4461)-1)</f>
        <v/>
      </c>
      <c r="AZ4461" s="111" t="str">
        <f>IF($B4461="", "", SUMIF('Shopping List'!$AV$11:$AV$25, $B4461, 'Shopping List'!$BN$11:$BN$25))</f>
        <v/>
      </c>
      <c r="BB4461" s="117" t="str">
        <f t="shared" si="1052"/>
        <v/>
      </c>
    </row>
    <row r="4462" spans="1:54" x14ac:dyDescent="0.25">
      <c r="A4462" s="4"/>
      <c r="B4462" s="37"/>
      <c r="C4462" s="124"/>
      <c r="D4462" s="39"/>
      <c r="E4462" s="125"/>
      <c r="F4462" s="48"/>
      <c r="G4462" s="4"/>
      <c r="H4462" s="4"/>
      <c r="I4462" s="95" t="str">
        <f>IF($C4462="", "", IF(IFERROR(INDEX(Ingredients!$C$11:$C$310, MATCH($C4462, Ingredients!$B$11:$B$310, 0)), "")="", "", IFERROR(INDEX(Ingredients!$C$11:$C$310, MATCH($C4462, Ingredients!$B$11:$B$310, 0)), "")))</f>
        <v/>
      </c>
      <c r="J4462" s="73" t="str">
        <f>IF($B4462="", "", IF(IFERROR(INDEX(Meals!$C$11:$C$260, MATCH($B4462, Meals!$B$11:$B$260, 0)), "")="", "", IFERROR(INDEX(Meals!$C$11:$C$260, MATCH($B4462, Meals!$B$11:$B$260, 0)), "")))</f>
        <v/>
      </c>
      <c r="K4462" s="4"/>
      <c r="L4462" s="72" t="str">
        <f t="shared" si="1042"/>
        <v/>
      </c>
      <c r="M4462" s="73" t="str">
        <f t="shared" si="1043"/>
        <v/>
      </c>
      <c r="N4462" s="4"/>
      <c r="O4462" s="78" t="str">
        <f t="shared" si="1044"/>
        <v/>
      </c>
      <c r="P4462" s="79" t="str">
        <f t="shared" si="1045"/>
        <v/>
      </c>
      <c r="Q4462" s="4"/>
      <c r="R4462" s="90" t="str">
        <f t="shared" si="1046"/>
        <v/>
      </c>
      <c r="S4462" s="4"/>
      <c r="Y4462" s="18" t="str">
        <f t="shared" si="1047"/>
        <v/>
      </c>
      <c r="AA4462" s="18" t="str">
        <f t="shared" si="1038"/>
        <v/>
      </c>
      <c r="AB4462" s="18" t="str">
        <f t="shared" si="1039"/>
        <v/>
      </c>
      <c r="AC4462" s="18" t="str">
        <f t="shared" si="1048"/>
        <v/>
      </c>
      <c r="AD4462" s="18" t="str">
        <f t="shared" si="1048"/>
        <v/>
      </c>
      <c r="AE4462" s="18" t="str">
        <f t="shared" si="1049"/>
        <v/>
      </c>
      <c r="AG4462" s="95" t="str">
        <f>IF($C4462="", "", IF(IFERROR(INDEX(Ingredients!C$11:C$310, MATCH($C4462, Ingredients!$B$11:$B$310, 0)), "")="", "", IFERROR(INDEX(Ingredients!C$11:C$310, MATCH($C4462, Ingredients!$B$11:$B$310, 0)), "")))</f>
        <v/>
      </c>
      <c r="AH4462" s="105" t="str">
        <f>IF($C4462="", "", IF(IFERROR(INDEX(Ingredients!D$11:D$310, MATCH($C4462, Ingredients!$B$11:$B$310, 0)), "")="", "", IFERROR(INDEX(Ingredients!D$11:D$310, MATCH($C4462, Ingredients!$B$11:$B$310, 0)), "")))</f>
        <v/>
      </c>
      <c r="AI4462" s="106" t="str">
        <f>IF($C4462="", "", IF(IFERROR(INDEX(Ingredients!E$11:E$310, MATCH($C4462, Ingredients!$B$11:$B$310, 0)), "")="", "", IFERROR(INDEX(Ingredients!E$11:E$310, MATCH($C4462, Ingredients!$B$11:$B$310, 0)), "")))</f>
        <v/>
      </c>
      <c r="AJ4462" s="108" t="str">
        <f>IF($C4462="", "", IF(IFERROR(INDEX(Ingredients!F$11:F$310, MATCH($C4462, Ingredients!$B$11:$B$310, 0)), "")="", "", IFERROR(INDEX(Ingredients!F$11:F$310, MATCH($C4462, Ingredients!$B$11:$B$310, 0)), "")))</f>
        <v/>
      </c>
      <c r="AK4462" s="106" t="str">
        <f>IF($C4462="", "", IF(IFERROR(INDEX(Ingredients!G$11:G$310, MATCH($C4462, Ingredients!$B$11:$B$310, 0)), "")="", "", IFERROR(INDEX(Ingredients!G$11:G$310, MATCH($C4462, Ingredients!$B$11:$B$310, 0)), "")))</f>
        <v/>
      </c>
      <c r="AL4462" s="79" t="str">
        <f>IF($C4462="", "", IF(IFERROR(INDEX(Ingredients!H$11:H$310, MATCH($C4462, Ingredients!$B$11:$B$310, 0)), "")="", "", IFERROR(INDEX(Ingredients!H$11:H$310, MATCH($C4462, Ingredients!$B$11:$B$310, 0)), "")))</f>
        <v/>
      </c>
      <c r="AN4462" s="83" t="str">
        <f t="shared" si="1040"/>
        <v/>
      </c>
      <c r="AP4462" s="114" t="str">
        <f t="shared" si="1050"/>
        <v/>
      </c>
      <c r="AR4462" s="117" t="str">
        <f>IF($C4462="", "", IF(IFERROR(INDEX(Ingredients!$AI$11:$AI$310, MATCH($C4462, Ingredients!$B$11:$B$310, 0)), "")="", "", IFERROR(INDEX(Ingredients!$AI$11:$AI$310, MATCH($C4462, Ingredients!$B$11:$B$310, 0)), "")))</f>
        <v/>
      </c>
      <c r="AT4462" s="120" t="str">
        <f t="shared" si="1051"/>
        <v/>
      </c>
      <c r="AV4462" s="90" t="str">
        <f t="shared" si="1041"/>
        <v/>
      </c>
      <c r="AX4462" s="90" t="str">
        <f>IF($AV4462="", "", COUNTIF($AV$11:$AV$5010, "&lt;"&amp;$AV4462)+1+COUNTIF($AV$11:$AV4462, $AV4462)-1)</f>
        <v/>
      </c>
      <c r="AZ4462" s="111" t="str">
        <f>IF($B4462="", "", SUMIF('Shopping List'!$AV$11:$AV$25, $B4462, 'Shopping List'!$BN$11:$BN$25))</f>
        <v/>
      </c>
      <c r="BB4462" s="117" t="str">
        <f t="shared" si="1052"/>
        <v/>
      </c>
    </row>
    <row r="4463" spans="1:54" x14ac:dyDescent="0.25">
      <c r="A4463" s="4"/>
      <c r="B4463" s="37"/>
      <c r="C4463" s="124"/>
      <c r="D4463" s="39"/>
      <c r="E4463" s="125"/>
      <c r="F4463" s="48"/>
      <c r="G4463" s="4"/>
      <c r="H4463" s="4"/>
      <c r="I4463" s="95" t="str">
        <f>IF($C4463="", "", IF(IFERROR(INDEX(Ingredients!$C$11:$C$310, MATCH($C4463, Ingredients!$B$11:$B$310, 0)), "")="", "", IFERROR(INDEX(Ingredients!$C$11:$C$310, MATCH($C4463, Ingredients!$B$11:$B$310, 0)), "")))</f>
        <v/>
      </c>
      <c r="J4463" s="73" t="str">
        <f>IF($B4463="", "", IF(IFERROR(INDEX(Meals!$C$11:$C$260, MATCH($B4463, Meals!$B$11:$B$260, 0)), "")="", "", IFERROR(INDEX(Meals!$C$11:$C$260, MATCH($B4463, Meals!$B$11:$B$260, 0)), "")))</f>
        <v/>
      </c>
      <c r="K4463" s="4"/>
      <c r="L4463" s="72" t="str">
        <f t="shared" si="1042"/>
        <v/>
      </c>
      <c r="M4463" s="73" t="str">
        <f t="shared" si="1043"/>
        <v/>
      </c>
      <c r="N4463" s="4"/>
      <c r="O4463" s="78" t="str">
        <f t="shared" si="1044"/>
        <v/>
      </c>
      <c r="P4463" s="79" t="str">
        <f t="shared" si="1045"/>
        <v/>
      </c>
      <c r="Q4463" s="4"/>
      <c r="R4463" s="90" t="str">
        <f t="shared" si="1046"/>
        <v/>
      </c>
      <c r="S4463" s="4"/>
      <c r="Y4463" s="18" t="str">
        <f t="shared" si="1047"/>
        <v/>
      </c>
      <c r="AA4463" s="18" t="str">
        <f t="shared" si="1038"/>
        <v/>
      </c>
      <c r="AB4463" s="18" t="str">
        <f t="shared" si="1039"/>
        <v/>
      </c>
      <c r="AC4463" s="18" t="str">
        <f t="shared" si="1048"/>
        <v/>
      </c>
      <c r="AD4463" s="18" t="str">
        <f t="shared" si="1048"/>
        <v/>
      </c>
      <c r="AE4463" s="18" t="str">
        <f t="shared" si="1049"/>
        <v/>
      </c>
      <c r="AG4463" s="95" t="str">
        <f>IF($C4463="", "", IF(IFERROR(INDEX(Ingredients!C$11:C$310, MATCH($C4463, Ingredients!$B$11:$B$310, 0)), "")="", "", IFERROR(INDEX(Ingredients!C$11:C$310, MATCH($C4463, Ingredients!$B$11:$B$310, 0)), "")))</f>
        <v/>
      </c>
      <c r="AH4463" s="105" t="str">
        <f>IF($C4463="", "", IF(IFERROR(INDEX(Ingredients!D$11:D$310, MATCH($C4463, Ingredients!$B$11:$B$310, 0)), "")="", "", IFERROR(INDEX(Ingredients!D$11:D$310, MATCH($C4463, Ingredients!$B$11:$B$310, 0)), "")))</f>
        <v/>
      </c>
      <c r="AI4463" s="106" t="str">
        <f>IF($C4463="", "", IF(IFERROR(INDEX(Ingredients!E$11:E$310, MATCH($C4463, Ingredients!$B$11:$B$310, 0)), "")="", "", IFERROR(INDEX(Ingredients!E$11:E$310, MATCH($C4463, Ingredients!$B$11:$B$310, 0)), "")))</f>
        <v/>
      </c>
      <c r="AJ4463" s="108" t="str">
        <f>IF($C4463="", "", IF(IFERROR(INDEX(Ingredients!F$11:F$310, MATCH($C4463, Ingredients!$B$11:$B$310, 0)), "")="", "", IFERROR(INDEX(Ingredients!F$11:F$310, MATCH($C4463, Ingredients!$B$11:$B$310, 0)), "")))</f>
        <v/>
      </c>
      <c r="AK4463" s="106" t="str">
        <f>IF($C4463="", "", IF(IFERROR(INDEX(Ingredients!G$11:G$310, MATCH($C4463, Ingredients!$B$11:$B$310, 0)), "")="", "", IFERROR(INDEX(Ingredients!G$11:G$310, MATCH($C4463, Ingredients!$B$11:$B$310, 0)), "")))</f>
        <v/>
      </c>
      <c r="AL4463" s="79" t="str">
        <f>IF($C4463="", "", IF(IFERROR(INDEX(Ingredients!H$11:H$310, MATCH($C4463, Ingredients!$B$11:$B$310, 0)), "")="", "", IFERROR(INDEX(Ingredients!H$11:H$310, MATCH($C4463, Ingredients!$B$11:$B$310, 0)), "")))</f>
        <v/>
      </c>
      <c r="AN4463" s="83" t="str">
        <f t="shared" si="1040"/>
        <v/>
      </c>
      <c r="AP4463" s="114" t="str">
        <f t="shared" si="1050"/>
        <v/>
      </c>
      <c r="AR4463" s="117" t="str">
        <f>IF($C4463="", "", IF(IFERROR(INDEX(Ingredients!$AI$11:$AI$310, MATCH($C4463, Ingredients!$B$11:$B$310, 0)), "")="", "", IFERROR(INDEX(Ingredients!$AI$11:$AI$310, MATCH($C4463, Ingredients!$B$11:$B$310, 0)), "")))</f>
        <v/>
      </c>
      <c r="AT4463" s="120" t="str">
        <f t="shared" si="1051"/>
        <v/>
      </c>
      <c r="AV4463" s="90" t="str">
        <f t="shared" si="1041"/>
        <v/>
      </c>
      <c r="AX4463" s="90" t="str">
        <f>IF($AV4463="", "", COUNTIF($AV$11:$AV$5010, "&lt;"&amp;$AV4463)+1+COUNTIF($AV$11:$AV4463, $AV4463)-1)</f>
        <v/>
      </c>
      <c r="AZ4463" s="111" t="str">
        <f>IF($B4463="", "", SUMIF('Shopping List'!$AV$11:$AV$25, $B4463, 'Shopping List'!$BN$11:$BN$25))</f>
        <v/>
      </c>
      <c r="BB4463" s="117" t="str">
        <f t="shared" si="1052"/>
        <v/>
      </c>
    </row>
    <row r="4464" spans="1:54" x14ac:dyDescent="0.25">
      <c r="A4464" s="4"/>
      <c r="B4464" s="37"/>
      <c r="C4464" s="124"/>
      <c r="D4464" s="39"/>
      <c r="E4464" s="125"/>
      <c r="F4464" s="48"/>
      <c r="G4464" s="4"/>
      <c r="H4464" s="4"/>
      <c r="I4464" s="95" t="str">
        <f>IF($C4464="", "", IF(IFERROR(INDEX(Ingredients!$C$11:$C$310, MATCH($C4464, Ingredients!$B$11:$B$310, 0)), "")="", "", IFERROR(INDEX(Ingredients!$C$11:$C$310, MATCH($C4464, Ingredients!$B$11:$B$310, 0)), "")))</f>
        <v/>
      </c>
      <c r="J4464" s="73" t="str">
        <f>IF($B4464="", "", IF(IFERROR(INDEX(Meals!$C$11:$C$260, MATCH($B4464, Meals!$B$11:$B$260, 0)), "")="", "", IFERROR(INDEX(Meals!$C$11:$C$260, MATCH($B4464, Meals!$B$11:$B$260, 0)), "")))</f>
        <v/>
      </c>
      <c r="K4464" s="4"/>
      <c r="L4464" s="72" t="str">
        <f t="shared" si="1042"/>
        <v/>
      </c>
      <c r="M4464" s="73" t="str">
        <f t="shared" si="1043"/>
        <v/>
      </c>
      <c r="N4464" s="4"/>
      <c r="O4464" s="78" t="str">
        <f t="shared" si="1044"/>
        <v/>
      </c>
      <c r="P4464" s="79" t="str">
        <f t="shared" si="1045"/>
        <v/>
      </c>
      <c r="Q4464" s="4"/>
      <c r="R4464" s="90" t="str">
        <f t="shared" si="1046"/>
        <v/>
      </c>
      <c r="S4464" s="4"/>
      <c r="Y4464" s="18" t="str">
        <f t="shared" si="1047"/>
        <v/>
      </c>
      <c r="AA4464" s="18" t="str">
        <f t="shared" si="1038"/>
        <v/>
      </c>
      <c r="AB4464" s="18" t="str">
        <f t="shared" si="1039"/>
        <v/>
      </c>
      <c r="AC4464" s="18" t="str">
        <f t="shared" si="1048"/>
        <v/>
      </c>
      <c r="AD4464" s="18" t="str">
        <f t="shared" si="1048"/>
        <v/>
      </c>
      <c r="AE4464" s="18" t="str">
        <f t="shared" si="1049"/>
        <v/>
      </c>
      <c r="AG4464" s="95" t="str">
        <f>IF($C4464="", "", IF(IFERROR(INDEX(Ingredients!C$11:C$310, MATCH($C4464, Ingredients!$B$11:$B$310, 0)), "")="", "", IFERROR(INDEX(Ingredients!C$11:C$310, MATCH($C4464, Ingredients!$B$11:$B$310, 0)), "")))</f>
        <v/>
      </c>
      <c r="AH4464" s="105" t="str">
        <f>IF($C4464="", "", IF(IFERROR(INDEX(Ingredients!D$11:D$310, MATCH($C4464, Ingredients!$B$11:$B$310, 0)), "")="", "", IFERROR(INDEX(Ingredients!D$11:D$310, MATCH($C4464, Ingredients!$B$11:$B$310, 0)), "")))</f>
        <v/>
      </c>
      <c r="AI4464" s="106" t="str">
        <f>IF($C4464="", "", IF(IFERROR(INDEX(Ingredients!E$11:E$310, MATCH($C4464, Ingredients!$B$11:$B$310, 0)), "")="", "", IFERROR(INDEX(Ingredients!E$11:E$310, MATCH($C4464, Ingredients!$B$11:$B$310, 0)), "")))</f>
        <v/>
      </c>
      <c r="AJ4464" s="108" t="str">
        <f>IF($C4464="", "", IF(IFERROR(INDEX(Ingredients!F$11:F$310, MATCH($C4464, Ingredients!$B$11:$B$310, 0)), "")="", "", IFERROR(INDEX(Ingredients!F$11:F$310, MATCH($C4464, Ingredients!$B$11:$B$310, 0)), "")))</f>
        <v/>
      </c>
      <c r="AK4464" s="106" t="str">
        <f>IF($C4464="", "", IF(IFERROR(INDEX(Ingredients!G$11:G$310, MATCH($C4464, Ingredients!$B$11:$B$310, 0)), "")="", "", IFERROR(INDEX(Ingredients!G$11:G$310, MATCH($C4464, Ingredients!$B$11:$B$310, 0)), "")))</f>
        <v/>
      </c>
      <c r="AL4464" s="79" t="str">
        <f>IF($C4464="", "", IF(IFERROR(INDEX(Ingredients!H$11:H$310, MATCH($C4464, Ingredients!$B$11:$B$310, 0)), "")="", "", IFERROR(INDEX(Ingredients!H$11:H$310, MATCH($C4464, Ingredients!$B$11:$B$310, 0)), "")))</f>
        <v/>
      </c>
      <c r="AN4464" s="83" t="str">
        <f t="shared" si="1040"/>
        <v/>
      </c>
      <c r="AP4464" s="114" t="str">
        <f t="shared" si="1050"/>
        <v/>
      </c>
      <c r="AR4464" s="117" t="str">
        <f>IF($C4464="", "", IF(IFERROR(INDEX(Ingredients!$AI$11:$AI$310, MATCH($C4464, Ingredients!$B$11:$B$310, 0)), "")="", "", IFERROR(INDEX(Ingredients!$AI$11:$AI$310, MATCH($C4464, Ingredients!$B$11:$B$310, 0)), "")))</f>
        <v/>
      </c>
      <c r="AT4464" s="120" t="str">
        <f t="shared" si="1051"/>
        <v/>
      </c>
      <c r="AV4464" s="90" t="str">
        <f t="shared" si="1041"/>
        <v/>
      </c>
      <c r="AX4464" s="90" t="str">
        <f>IF($AV4464="", "", COUNTIF($AV$11:$AV$5010, "&lt;"&amp;$AV4464)+1+COUNTIF($AV$11:$AV4464, $AV4464)-1)</f>
        <v/>
      </c>
      <c r="AZ4464" s="111" t="str">
        <f>IF($B4464="", "", SUMIF('Shopping List'!$AV$11:$AV$25, $B4464, 'Shopping List'!$BN$11:$BN$25))</f>
        <v/>
      </c>
      <c r="BB4464" s="117" t="str">
        <f t="shared" si="1052"/>
        <v/>
      </c>
    </row>
    <row r="4465" spans="1:54" x14ac:dyDescent="0.25">
      <c r="A4465" s="4"/>
      <c r="B4465" s="37"/>
      <c r="C4465" s="124"/>
      <c r="D4465" s="39"/>
      <c r="E4465" s="125"/>
      <c r="F4465" s="48"/>
      <c r="G4465" s="4"/>
      <c r="H4465" s="4"/>
      <c r="I4465" s="95" t="str">
        <f>IF($C4465="", "", IF(IFERROR(INDEX(Ingredients!$C$11:$C$310, MATCH($C4465, Ingredients!$B$11:$B$310, 0)), "")="", "", IFERROR(INDEX(Ingredients!$C$11:$C$310, MATCH($C4465, Ingredients!$B$11:$B$310, 0)), "")))</f>
        <v/>
      </c>
      <c r="J4465" s="73" t="str">
        <f>IF($B4465="", "", IF(IFERROR(INDEX(Meals!$C$11:$C$260, MATCH($B4465, Meals!$B$11:$B$260, 0)), "")="", "", IFERROR(INDEX(Meals!$C$11:$C$260, MATCH($B4465, Meals!$B$11:$B$260, 0)), "")))</f>
        <v/>
      </c>
      <c r="K4465" s="4"/>
      <c r="L4465" s="72" t="str">
        <f t="shared" si="1042"/>
        <v/>
      </c>
      <c r="M4465" s="73" t="str">
        <f t="shared" si="1043"/>
        <v/>
      </c>
      <c r="N4465" s="4"/>
      <c r="O4465" s="78" t="str">
        <f t="shared" si="1044"/>
        <v/>
      </c>
      <c r="P4465" s="79" t="str">
        <f t="shared" si="1045"/>
        <v/>
      </c>
      <c r="Q4465" s="4"/>
      <c r="R4465" s="90" t="str">
        <f t="shared" si="1046"/>
        <v/>
      </c>
      <c r="S4465" s="4"/>
      <c r="Y4465" s="18" t="str">
        <f t="shared" si="1047"/>
        <v/>
      </c>
      <c r="AA4465" s="18" t="str">
        <f t="shared" si="1038"/>
        <v/>
      </c>
      <c r="AB4465" s="18" t="str">
        <f t="shared" si="1039"/>
        <v/>
      </c>
      <c r="AC4465" s="18" t="str">
        <f t="shared" si="1048"/>
        <v/>
      </c>
      <c r="AD4465" s="18" t="str">
        <f t="shared" si="1048"/>
        <v/>
      </c>
      <c r="AE4465" s="18" t="str">
        <f t="shared" si="1049"/>
        <v/>
      </c>
      <c r="AG4465" s="95" t="str">
        <f>IF($C4465="", "", IF(IFERROR(INDEX(Ingredients!C$11:C$310, MATCH($C4465, Ingredients!$B$11:$B$310, 0)), "")="", "", IFERROR(INDEX(Ingredients!C$11:C$310, MATCH($C4465, Ingredients!$B$11:$B$310, 0)), "")))</f>
        <v/>
      </c>
      <c r="AH4465" s="105" t="str">
        <f>IF($C4465="", "", IF(IFERROR(INDEX(Ingredients!D$11:D$310, MATCH($C4465, Ingredients!$B$11:$B$310, 0)), "")="", "", IFERROR(INDEX(Ingredients!D$11:D$310, MATCH($C4465, Ingredients!$B$11:$B$310, 0)), "")))</f>
        <v/>
      </c>
      <c r="AI4465" s="106" t="str">
        <f>IF($C4465="", "", IF(IFERROR(INDEX(Ingredients!E$11:E$310, MATCH($C4465, Ingredients!$B$11:$B$310, 0)), "")="", "", IFERROR(INDEX(Ingredients!E$11:E$310, MATCH($C4465, Ingredients!$B$11:$B$310, 0)), "")))</f>
        <v/>
      </c>
      <c r="AJ4465" s="108" t="str">
        <f>IF($C4465="", "", IF(IFERROR(INDEX(Ingredients!F$11:F$310, MATCH($C4465, Ingredients!$B$11:$B$310, 0)), "")="", "", IFERROR(INDEX(Ingredients!F$11:F$310, MATCH($C4465, Ingredients!$B$11:$B$310, 0)), "")))</f>
        <v/>
      </c>
      <c r="AK4465" s="106" t="str">
        <f>IF($C4465="", "", IF(IFERROR(INDEX(Ingredients!G$11:G$310, MATCH($C4465, Ingredients!$B$11:$B$310, 0)), "")="", "", IFERROR(INDEX(Ingredients!G$11:G$310, MATCH($C4465, Ingredients!$B$11:$B$310, 0)), "")))</f>
        <v/>
      </c>
      <c r="AL4465" s="79" t="str">
        <f>IF($C4465="", "", IF(IFERROR(INDEX(Ingredients!H$11:H$310, MATCH($C4465, Ingredients!$B$11:$B$310, 0)), "")="", "", IFERROR(INDEX(Ingredients!H$11:H$310, MATCH($C4465, Ingredients!$B$11:$B$310, 0)), "")))</f>
        <v/>
      </c>
      <c r="AN4465" s="83" t="str">
        <f t="shared" si="1040"/>
        <v/>
      </c>
      <c r="AP4465" s="114" t="str">
        <f t="shared" si="1050"/>
        <v/>
      </c>
      <c r="AR4465" s="117" t="str">
        <f>IF($C4465="", "", IF(IFERROR(INDEX(Ingredients!$AI$11:$AI$310, MATCH($C4465, Ingredients!$B$11:$B$310, 0)), "")="", "", IFERROR(INDEX(Ingredients!$AI$11:$AI$310, MATCH($C4465, Ingredients!$B$11:$B$310, 0)), "")))</f>
        <v/>
      </c>
      <c r="AT4465" s="120" t="str">
        <f t="shared" si="1051"/>
        <v/>
      </c>
      <c r="AV4465" s="90" t="str">
        <f t="shared" si="1041"/>
        <v/>
      </c>
      <c r="AX4465" s="90" t="str">
        <f>IF($AV4465="", "", COUNTIF($AV$11:$AV$5010, "&lt;"&amp;$AV4465)+1+COUNTIF($AV$11:$AV4465, $AV4465)-1)</f>
        <v/>
      </c>
      <c r="AZ4465" s="111" t="str">
        <f>IF($B4465="", "", SUMIF('Shopping List'!$AV$11:$AV$25, $B4465, 'Shopping List'!$BN$11:$BN$25))</f>
        <v/>
      </c>
      <c r="BB4465" s="117" t="str">
        <f t="shared" si="1052"/>
        <v/>
      </c>
    </row>
    <row r="4466" spans="1:54" x14ac:dyDescent="0.25">
      <c r="A4466" s="4"/>
      <c r="B4466" s="37"/>
      <c r="C4466" s="124"/>
      <c r="D4466" s="39"/>
      <c r="E4466" s="125"/>
      <c r="F4466" s="48"/>
      <c r="G4466" s="4"/>
      <c r="H4466" s="4"/>
      <c r="I4466" s="95" t="str">
        <f>IF($C4466="", "", IF(IFERROR(INDEX(Ingredients!$C$11:$C$310, MATCH($C4466, Ingredients!$B$11:$B$310, 0)), "")="", "", IFERROR(INDEX(Ingredients!$C$11:$C$310, MATCH($C4466, Ingredients!$B$11:$B$310, 0)), "")))</f>
        <v/>
      </c>
      <c r="J4466" s="73" t="str">
        <f>IF($B4466="", "", IF(IFERROR(INDEX(Meals!$C$11:$C$260, MATCH($B4466, Meals!$B$11:$B$260, 0)), "")="", "", IFERROR(INDEX(Meals!$C$11:$C$260, MATCH($B4466, Meals!$B$11:$B$260, 0)), "")))</f>
        <v/>
      </c>
      <c r="K4466" s="4"/>
      <c r="L4466" s="72" t="str">
        <f t="shared" si="1042"/>
        <v/>
      </c>
      <c r="M4466" s="73" t="str">
        <f t="shared" si="1043"/>
        <v/>
      </c>
      <c r="N4466" s="4"/>
      <c r="O4466" s="78" t="str">
        <f t="shared" si="1044"/>
        <v/>
      </c>
      <c r="P4466" s="79" t="str">
        <f t="shared" si="1045"/>
        <v/>
      </c>
      <c r="Q4466" s="4"/>
      <c r="R4466" s="90" t="str">
        <f t="shared" si="1046"/>
        <v/>
      </c>
      <c r="S4466" s="4"/>
      <c r="Y4466" s="18" t="str">
        <f t="shared" si="1047"/>
        <v/>
      </c>
      <c r="AA4466" s="18" t="str">
        <f t="shared" si="1038"/>
        <v/>
      </c>
      <c r="AB4466" s="18" t="str">
        <f t="shared" si="1039"/>
        <v/>
      </c>
      <c r="AC4466" s="18" t="str">
        <f t="shared" si="1048"/>
        <v/>
      </c>
      <c r="AD4466" s="18" t="str">
        <f t="shared" si="1048"/>
        <v/>
      </c>
      <c r="AE4466" s="18" t="str">
        <f t="shared" si="1049"/>
        <v/>
      </c>
      <c r="AG4466" s="95" t="str">
        <f>IF($C4466="", "", IF(IFERROR(INDEX(Ingredients!C$11:C$310, MATCH($C4466, Ingredients!$B$11:$B$310, 0)), "")="", "", IFERROR(INDEX(Ingredients!C$11:C$310, MATCH($C4466, Ingredients!$B$11:$B$310, 0)), "")))</f>
        <v/>
      </c>
      <c r="AH4466" s="105" t="str">
        <f>IF($C4466="", "", IF(IFERROR(INDEX(Ingredients!D$11:D$310, MATCH($C4466, Ingredients!$B$11:$B$310, 0)), "")="", "", IFERROR(INDEX(Ingredients!D$11:D$310, MATCH($C4466, Ingredients!$B$11:$B$310, 0)), "")))</f>
        <v/>
      </c>
      <c r="AI4466" s="106" t="str">
        <f>IF($C4466="", "", IF(IFERROR(INDEX(Ingredients!E$11:E$310, MATCH($C4466, Ingredients!$B$11:$B$310, 0)), "")="", "", IFERROR(INDEX(Ingredients!E$11:E$310, MATCH($C4466, Ingredients!$B$11:$B$310, 0)), "")))</f>
        <v/>
      </c>
      <c r="AJ4466" s="108" t="str">
        <f>IF($C4466="", "", IF(IFERROR(INDEX(Ingredients!F$11:F$310, MATCH($C4466, Ingredients!$B$11:$B$310, 0)), "")="", "", IFERROR(INDEX(Ingredients!F$11:F$310, MATCH($C4466, Ingredients!$B$11:$B$310, 0)), "")))</f>
        <v/>
      </c>
      <c r="AK4466" s="106" t="str">
        <f>IF($C4466="", "", IF(IFERROR(INDEX(Ingredients!G$11:G$310, MATCH($C4466, Ingredients!$B$11:$B$310, 0)), "")="", "", IFERROR(INDEX(Ingredients!G$11:G$310, MATCH($C4466, Ingredients!$B$11:$B$310, 0)), "")))</f>
        <v/>
      </c>
      <c r="AL4466" s="79" t="str">
        <f>IF($C4466="", "", IF(IFERROR(INDEX(Ingredients!H$11:H$310, MATCH($C4466, Ingredients!$B$11:$B$310, 0)), "")="", "", IFERROR(INDEX(Ingredients!H$11:H$310, MATCH($C4466, Ingredients!$B$11:$B$310, 0)), "")))</f>
        <v/>
      </c>
      <c r="AN4466" s="83" t="str">
        <f t="shared" si="1040"/>
        <v/>
      </c>
      <c r="AP4466" s="114" t="str">
        <f t="shared" si="1050"/>
        <v/>
      </c>
      <c r="AR4466" s="117" t="str">
        <f>IF($C4466="", "", IF(IFERROR(INDEX(Ingredients!$AI$11:$AI$310, MATCH($C4466, Ingredients!$B$11:$B$310, 0)), "")="", "", IFERROR(INDEX(Ingredients!$AI$11:$AI$310, MATCH($C4466, Ingredients!$B$11:$B$310, 0)), "")))</f>
        <v/>
      </c>
      <c r="AT4466" s="120" t="str">
        <f t="shared" si="1051"/>
        <v/>
      </c>
      <c r="AV4466" s="90" t="str">
        <f t="shared" si="1041"/>
        <v/>
      </c>
      <c r="AX4466" s="90" t="str">
        <f>IF($AV4466="", "", COUNTIF($AV$11:$AV$5010, "&lt;"&amp;$AV4466)+1+COUNTIF($AV$11:$AV4466, $AV4466)-1)</f>
        <v/>
      </c>
      <c r="AZ4466" s="111" t="str">
        <f>IF($B4466="", "", SUMIF('Shopping List'!$AV$11:$AV$25, $B4466, 'Shopping List'!$BN$11:$BN$25))</f>
        <v/>
      </c>
      <c r="BB4466" s="117" t="str">
        <f t="shared" si="1052"/>
        <v/>
      </c>
    </row>
    <row r="4467" spans="1:54" x14ac:dyDescent="0.25">
      <c r="A4467" s="4"/>
      <c r="B4467" s="37"/>
      <c r="C4467" s="124"/>
      <c r="D4467" s="39"/>
      <c r="E4467" s="125"/>
      <c r="F4467" s="48"/>
      <c r="G4467" s="4"/>
      <c r="H4467" s="4"/>
      <c r="I4467" s="95" t="str">
        <f>IF($C4467="", "", IF(IFERROR(INDEX(Ingredients!$C$11:$C$310, MATCH($C4467, Ingredients!$B$11:$B$310, 0)), "")="", "", IFERROR(INDEX(Ingredients!$C$11:$C$310, MATCH($C4467, Ingredients!$B$11:$B$310, 0)), "")))</f>
        <v/>
      </c>
      <c r="J4467" s="73" t="str">
        <f>IF($B4467="", "", IF(IFERROR(INDEX(Meals!$C$11:$C$260, MATCH($B4467, Meals!$B$11:$B$260, 0)), "")="", "", IFERROR(INDEX(Meals!$C$11:$C$260, MATCH($B4467, Meals!$B$11:$B$260, 0)), "")))</f>
        <v/>
      </c>
      <c r="K4467" s="4"/>
      <c r="L4467" s="72" t="str">
        <f t="shared" si="1042"/>
        <v/>
      </c>
      <c r="M4467" s="73" t="str">
        <f t="shared" si="1043"/>
        <v/>
      </c>
      <c r="N4467" s="4"/>
      <c r="O4467" s="78" t="str">
        <f t="shared" si="1044"/>
        <v/>
      </c>
      <c r="P4467" s="79" t="str">
        <f t="shared" si="1045"/>
        <v/>
      </c>
      <c r="Q4467" s="4"/>
      <c r="R4467" s="90" t="str">
        <f t="shared" si="1046"/>
        <v/>
      </c>
      <c r="S4467" s="4"/>
      <c r="Y4467" s="18" t="str">
        <f t="shared" si="1047"/>
        <v/>
      </c>
      <c r="AA4467" s="18" t="str">
        <f t="shared" si="1038"/>
        <v/>
      </c>
      <c r="AB4467" s="18" t="str">
        <f t="shared" si="1039"/>
        <v/>
      </c>
      <c r="AC4467" s="18" t="str">
        <f t="shared" si="1048"/>
        <v/>
      </c>
      <c r="AD4467" s="18" t="str">
        <f t="shared" si="1048"/>
        <v/>
      </c>
      <c r="AE4467" s="18" t="str">
        <f t="shared" si="1049"/>
        <v/>
      </c>
      <c r="AG4467" s="95" t="str">
        <f>IF($C4467="", "", IF(IFERROR(INDEX(Ingredients!C$11:C$310, MATCH($C4467, Ingredients!$B$11:$B$310, 0)), "")="", "", IFERROR(INDEX(Ingredients!C$11:C$310, MATCH($C4467, Ingredients!$B$11:$B$310, 0)), "")))</f>
        <v/>
      </c>
      <c r="AH4467" s="105" t="str">
        <f>IF($C4467="", "", IF(IFERROR(INDEX(Ingredients!D$11:D$310, MATCH($C4467, Ingredients!$B$11:$B$310, 0)), "")="", "", IFERROR(INDEX(Ingredients!D$11:D$310, MATCH($C4467, Ingredients!$B$11:$B$310, 0)), "")))</f>
        <v/>
      </c>
      <c r="AI4467" s="106" t="str">
        <f>IF($C4467="", "", IF(IFERROR(INDEX(Ingredients!E$11:E$310, MATCH($C4467, Ingredients!$B$11:$B$310, 0)), "")="", "", IFERROR(INDEX(Ingredients!E$11:E$310, MATCH($C4467, Ingredients!$B$11:$B$310, 0)), "")))</f>
        <v/>
      </c>
      <c r="AJ4467" s="108" t="str">
        <f>IF($C4467="", "", IF(IFERROR(INDEX(Ingredients!F$11:F$310, MATCH($C4467, Ingredients!$B$11:$B$310, 0)), "")="", "", IFERROR(INDEX(Ingredients!F$11:F$310, MATCH($C4467, Ingredients!$B$11:$B$310, 0)), "")))</f>
        <v/>
      </c>
      <c r="AK4467" s="106" t="str">
        <f>IF($C4467="", "", IF(IFERROR(INDEX(Ingredients!G$11:G$310, MATCH($C4467, Ingredients!$B$11:$B$310, 0)), "")="", "", IFERROR(INDEX(Ingredients!G$11:G$310, MATCH($C4467, Ingredients!$B$11:$B$310, 0)), "")))</f>
        <v/>
      </c>
      <c r="AL4467" s="79" t="str">
        <f>IF($C4467="", "", IF(IFERROR(INDEX(Ingredients!H$11:H$310, MATCH($C4467, Ingredients!$B$11:$B$310, 0)), "")="", "", IFERROR(INDEX(Ingredients!H$11:H$310, MATCH($C4467, Ingredients!$B$11:$B$310, 0)), "")))</f>
        <v/>
      </c>
      <c r="AN4467" s="83" t="str">
        <f t="shared" si="1040"/>
        <v/>
      </c>
      <c r="AP4467" s="114" t="str">
        <f t="shared" si="1050"/>
        <v/>
      </c>
      <c r="AR4467" s="117" t="str">
        <f>IF($C4467="", "", IF(IFERROR(INDEX(Ingredients!$AI$11:$AI$310, MATCH($C4467, Ingredients!$B$11:$B$310, 0)), "")="", "", IFERROR(INDEX(Ingredients!$AI$11:$AI$310, MATCH($C4467, Ingredients!$B$11:$B$310, 0)), "")))</f>
        <v/>
      </c>
      <c r="AT4467" s="120" t="str">
        <f t="shared" si="1051"/>
        <v/>
      </c>
      <c r="AV4467" s="90" t="str">
        <f t="shared" si="1041"/>
        <v/>
      </c>
      <c r="AX4467" s="90" t="str">
        <f>IF($AV4467="", "", COUNTIF($AV$11:$AV$5010, "&lt;"&amp;$AV4467)+1+COUNTIF($AV$11:$AV4467, $AV4467)-1)</f>
        <v/>
      </c>
      <c r="AZ4467" s="111" t="str">
        <f>IF($B4467="", "", SUMIF('Shopping List'!$AV$11:$AV$25, $B4467, 'Shopping List'!$BN$11:$BN$25))</f>
        <v/>
      </c>
      <c r="BB4467" s="117" t="str">
        <f t="shared" si="1052"/>
        <v/>
      </c>
    </row>
    <row r="4468" spans="1:54" x14ac:dyDescent="0.25">
      <c r="A4468" s="4"/>
      <c r="B4468" s="37"/>
      <c r="C4468" s="124"/>
      <c r="D4468" s="39"/>
      <c r="E4468" s="125"/>
      <c r="F4468" s="48"/>
      <c r="G4468" s="4"/>
      <c r="H4468" s="4"/>
      <c r="I4468" s="95" t="str">
        <f>IF($C4468="", "", IF(IFERROR(INDEX(Ingredients!$C$11:$C$310, MATCH($C4468, Ingredients!$B$11:$B$310, 0)), "")="", "", IFERROR(INDEX(Ingredients!$C$11:$C$310, MATCH($C4468, Ingredients!$B$11:$B$310, 0)), "")))</f>
        <v/>
      </c>
      <c r="J4468" s="73" t="str">
        <f>IF($B4468="", "", IF(IFERROR(INDEX(Meals!$C$11:$C$260, MATCH($B4468, Meals!$B$11:$B$260, 0)), "")="", "", IFERROR(INDEX(Meals!$C$11:$C$260, MATCH($B4468, Meals!$B$11:$B$260, 0)), "")))</f>
        <v/>
      </c>
      <c r="K4468" s="4"/>
      <c r="L4468" s="72" t="str">
        <f t="shared" si="1042"/>
        <v/>
      </c>
      <c r="M4468" s="73" t="str">
        <f t="shared" si="1043"/>
        <v/>
      </c>
      <c r="N4468" s="4"/>
      <c r="O4468" s="78" t="str">
        <f t="shared" si="1044"/>
        <v/>
      </c>
      <c r="P4468" s="79" t="str">
        <f t="shared" si="1045"/>
        <v/>
      </c>
      <c r="Q4468" s="4"/>
      <c r="R4468" s="90" t="str">
        <f t="shared" si="1046"/>
        <v/>
      </c>
      <c r="S4468" s="4"/>
      <c r="Y4468" s="18" t="str">
        <f t="shared" si="1047"/>
        <v/>
      </c>
      <c r="AA4468" s="18" t="str">
        <f t="shared" si="1038"/>
        <v/>
      </c>
      <c r="AB4468" s="18" t="str">
        <f t="shared" si="1039"/>
        <v/>
      </c>
      <c r="AC4468" s="18" t="str">
        <f t="shared" si="1048"/>
        <v/>
      </c>
      <c r="AD4468" s="18" t="str">
        <f t="shared" si="1048"/>
        <v/>
      </c>
      <c r="AE4468" s="18" t="str">
        <f t="shared" si="1049"/>
        <v/>
      </c>
      <c r="AG4468" s="95" t="str">
        <f>IF($C4468="", "", IF(IFERROR(INDEX(Ingredients!C$11:C$310, MATCH($C4468, Ingredients!$B$11:$B$310, 0)), "")="", "", IFERROR(INDEX(Ingredients!C$11:C$310, MATCH($C4468, Ingredients!$B$11:$B$310, 0)), "")))</f>
        <v/>
      </c>
      <c r="AH4468" s="105" t="str">
        <f>IF($C4468="", "", IF(IFERROR(INDEX(Ingredients!D$11:D$310, MATCH($C4468, Ingredients!$B$11:$B$310, 0)), "")="", "", IFERROR(INDEX(Ingredients!D$11:D$310, MATCH($C4468, Ingredients!$B$11:$B$310, 0)), "")))</f>
        <v/>
      </c>
      <c r="AI4468" s="106" t="str">
        <f>IF($C4468="", "", IF(IFERROR(INDEX(Ingredients!E$11:E$310, MATCH($C4468, Ingredients!$B$11:$B$310, 0)), "")="", "", IFERROR(INDEX(Ingredients!E$11:E$310, MATCH($C4468, Ingredients!$B$11:$B$310, 0)), "")))</f>
        <v/>
      </c>
      <c r="AJ4468" s="108" t="str">
        <f>IF($C4468="", "", IF(IFERROR(INDEX(Ingredients!F$11:F$310, MATCH($C4468, Ingredients!$B$11:$B$310, 0)), "")="", "", IFERROR(INDEX(Ingredients!F$11:F$310, MATCH($C4468, Ingredients!$B$11:$B$310, 0)), "")))</f>
        <v/>
      </c>
      <c r="AK4468" s="106" t="str">
        <f>IF($C4468="", "", IF(IFERROR(INDEX(Ingredients!G$11:G$310, MATCH($C4468, Ingredients!$B$11:$B$310, 0)), "")="", "", IFERROR(INDEX(Ingredients!G$11:G$310, MATCH($C4468, Ingredients!$B$11:$B$310, 0)), "")))</f>
        <v/>
      </c>
      <c r="AL4468" s="79" t="str">
        <f>IF($C4468="", "", IF(IFERROR(INDEX(Ingredients!H$11:H$310, MATCH($C4468, Ingredients!$B$11:$B$310, 0)), "")="", "", IFERROR(INDEX(Ingredients!H$11:H$310, MATCH($C4468, Ingredients!$B$11:$B$310, 0)), "")))</f>
        <v/>
      </c>
      <c r="AN4468" s="83" t="str">
        <f t="shared" si="1040"/>
        <v/>
      </c>
      <c r="AP4468" s="114" t="str">
        <f t="shared" si="1050"/>
        <v/>
      </c>
      <c r="AR4468" s="117" t="str">
        <f>IF($C4468="", "", IF(IFERROR(INDEX(Ingredients!$AI$11:$AI$310, MATCH($C4468, Ingredients!$B$11:$B$310, 0)), "")="", "", IFERROR(INDEX(Ingredients!$AI$11:$AI$310, MATCH($C4468, Ingredients!$B$11:$B$310, 0)), "")))</f>
        <v/>
      </c>
      <c r="AT4468" s="120" t="str">
        <f t="shared" si="1051"/>
        <v/>
      </c>
      <c r="AV4468" s="90" t="str">
        <f t="shared" si="1041"/>
        <v/>
      </c>
      <c r="AX4468" s="90" t="str">
        <f>IF($AV4468="", "", COUNTIF($AV$11:$AV$5010, "&lt;"&amp;$AV4468)+1+COUNTIF($AV$11:$AV4468, $AV4468)-1)</f>
        <v/>
      </c>
      <c r="AZ4468" s="111" t="str">
        <f>IF($B4468="", "", SUMIF('Shopping List'!$AV$11:$AV$25, $B4468, 'Shopping List'!$BN$11:$BN$25))</f>
        <v/>
      </c>
      <c r="BB4468" s="117" t="str">
        <f t="shared" si="1052"/>
        <v/>
      </c>
    </row>
    <row r="4469" spans="1:54" x14ac:dyDescent="0.25">
      <c r="A4469" s="4"/>
      <c r="B4469" s="37"/>
      <c r="C4469" s="124"/>
      <c r="D4469" s="39"/>
      <c r="E4469" s="125"/>
      <c r="F4469" s="48"/>
      <c r="G4469" s="4"/>
      <c r="H4469" s="4"/>
      <c r="I4469" s="95" t="str">
        <f>IF($C4469="", "", IF(IFERROR(INDEX(Ingredients!$C$11:$C$310, MATCH($C4469, Ingredients!$B$11:$B$310, 0)), "")="", "", IFERROR(INDEX(Ingredients!$C$11:$C$310, MATCH($C4469, Ingredients!$B$11:$B$310, 0)), "")))</f>
        <v/>
      </c>
      <c r="J4469" s="73" t="str">
        <f>IF($B4469="", "", IF(IFERROR(INDEX(Meals!$C$11:$C$260, MATCH($B4469, Meals!$B$11:$B$260, 0)), "")="", "", IFERROR(INDEX(Meals!$C$11:$C$260, MATCH($B4469, Meals!$B$11:$B$260, 0)), "")))</f>
        <v/>
      </c>
      <c r="K4469" s="4"/>
      <c r="L4469" s="72" t="str">
        <f t="shared" si="1042"/>
        <v/>
      </c>
      <c r="M4469" s="73" t="str">
        <f t="shared" si="1043"/>
        <v/>
      </c>
      <c r="N4469" s="4"/>
      <c r="O4469" s="78" t="str">
        <f t="shared" si="1044"/>
        <v/>
      </c>
      <c r="P4469" s="79" t="str">
        <f t="shared" si="1045"/>
        <v/>
      </c>
      <c r="Q4469" s="4"/>
      <c r="R4469" s="90" t="str">
        <f t="shared" si="1046"/>
        <v/>
      </c>
      <c r="S4469" s="4"/>
      <c r="Y4469" s="18" t="str">
        <f t="shared" si="1047"/>
        <v/>
      </c>
      <c r="AA4469" s="18" t="str">
        <f t="shared" si="1038"/>
        <v/>
      </c>
      <c r="AB4469" s="18" t="str">
        <f t="shared" si="1039"/>
        <v/>
      </c>
      <c r="AC4469" s="18" t="str">
        <f t="shared" si="1048"/>
        <v/>
      </c>
      <c r="AD4469" s="18" t="str">
        <f t="shared" si="1048"/>
        <v/>
      </c>
      <c r="AE4469" s="18" t="str">
        <f t="shared" si="1049"/>
        <v/>
      </c>
      <c r="AG4469" s="95" t="str">
        <f>IF($C4469="", "", IF(IFERROR(INDEX(Ingredients!C$11:C$310, MATCH($C4469, Ingredients!$B$11:$B$310, 0)), "")="", "", IFERROR(INDEX(Ingredients!C$11:C$310, MATCH($C4469, Ingredients!$B$11:$B$310, 0)), "")))</f>
        <v/>
      </c>
      <c r="AH4469" s="105" t="str">
        <f>IF($C4469="", "", IF(IFERROR(INDEX(Ingredients!D$11:D$310, MATCH($C4469, Ingredients!$B$11:$B$310, 0)), "")="", "", IFERROR(INDEX(Ingredients!D$11:D$310, MATCH($C4469, Ingredients!$B$11:$B$310, 0)), "")))</f>
        <v/>
      </c>
      <c r="AI4469" s="106" t="str">
        <f>IF($C4469="", "", IF(IFERROR(INDEX(Ingredients!E$11:E$310, MATCH($C4469, Ingredients!$B$11:$B$310, 0)), "")="", "", IFERROR(INDEX(Ingredients!E$11:E$310, MATCH($C4469, Ingredients!$B$11:$B$310, 0)), "")))</f>
        <v/>
      </c>
      <c r="AJ4469" s="108" t="str">
        <f>IF($C4469="", "", IF(IFERROR(INDEX(Ingredients!F$11:F$310, MATCH($C4469, Ingredients!$B$11:$B$310, 0)), "")="", "", IFERROR(INDEX(Ingredients!F$11:F$310, MATCH($C4469, Ingredients!$B$11:$B$310, 0)), "")))</f>
        <v/>
      </c>
      <c r="AK4469" s="106" t="str">
        <f>IF($C4469="", "", IF(IFERROR(INDEX(Ingredients!G$11:G$310, MATCH($C4469, Ingredients!$B$11:$B$310, 0)), "")="", "", IFERROR(INDEX(Ingredients!G$11:G$310, MATCH($C4469, Ingredients!$B$11:$B$310, 0)), "")))</f>
        <v/>
      </c>
      <c r="AL4469" s="79" t="str">
        <f>IF($C4469="", "", IF(IFERROR(INDEX(Ingredients!H$11:H$310, MATCH($C4469, Ingredients!$B$11:$B$310, 0)), "")="", "", IFERROR(INDEX(Ingredients!H$11:H$310, MATCH($C4469, Ingredients!$B$11:$B$310, 0)), "")))</f>
        <v/>
      </c>
      <c r="AN4469" s="83" t="str">
        <f t="shared" si="1040"/>
        <v/>
      </c>
      <c r="AP4469" s="114" t="str">
        <f t="shared" si="1050"/>
        <v/>
      </c>
      <c r="AR4469" s="117" t="str">
        <f>IF($C4469="", "", IF(IFERROR(INDEX(Ingredients!$AI$11:$AI$310, MATCH($C4469, Ingredients!$B$11:$B$310, 0)), "")="", "", IFERROR(INDEX(Ingredients!$AI$11:$AI$310, MATCH($C4469, Ingredients!$B$11:$B$310, 0)), "")))</f>
        <v/>
      </c>
      <c r="AT4469" s="120" t="str">
        <f t="shared" si="1051"/>
        <v/>
      </c>
      <c r="AV4469" s="90" t="str">
        <f t="shared" si="1041"/>
        <v/>
      </c>
      <c r="AX4469" s="90" t="str">
        <f>IF($AV4469="", "", COUNTIF($AV$11:$AV$5010, "&lt;"&amp;$AV4469)+1+COUNTIF($AV$11:$AV4469, $AV4469)-1)</f>
        <v/>
      </c>
      <c r="AZ4469" s="111" t="str">
        <f>IF($B4469="", "", SUMIF('Shopping List'!$AV$11:$AV$25, $B4469, 'Shopping List'!$BN$11:$BN$25))</f>
        <v/>
      </c>
      <c r="BB4469" s="117" t="str">
        <f t="shared" si="1052"/>
        <v/>
      </c>
    </row>
    <row r="4470" spans="1:54" x14ac:dyDescent="0.25">
      <c r="A4470" s="4"/>
      <c r="B4470" s="37"/>
      <c r="C4470" s="124"/>
      <c r="D4470" s="39"/>
      <c r="E4470" s="125"/>
      <c r="F4470" s="48"/>
      <c r="G4470" s="4"/>
      <c r="H4470" s="4"/>
      <c r="I4470" s="95" t="str">
        <f>IF($C4470="", "", IF(IFERROR(INDEX(Ingredients!$C$11:$C$310, MATCH($C4470, Ingredients!$B$11:$B$310, 0)), "")="", "", IFERROR(INDEX(Ingredients!$C$11:$C$310, MATCH($C4470, Ingredients!$B$11:$B$310, 0)), "")))</f>
        <v/>
      </c>
      <c r="J4470" s="73" t="str">
        <f>IF($B4470="", "", IF(IFERROR(INDEX(Meals!$C$11:$C$260, MATCH($B4470, Meals!$B$11:$B$260, 0)), "")="", "", IFERROR(INDEX(Meals!$C$11:$C$260, MATCH($B4470, Meals!$B$11:$B$260, 0)), "")))</f>
        <v/>
      </c>
      <c r="K4470" s="4"/>
      <c r="L4470" s="72" t="str">
        <f t="shared" si="1042"/>
        <v/>
      </c>
      <c r="M4470" s="73" t="str">
        <f t="shared" si="1043"/>
        <v/>
      </c>
      <c r="N4470" s="4"/>
      <c r="O4470" s="78" t="str">
        <f t="shared" si="1044"/>
        <v/>
      </c>
      <c r="P4470" s="79" t="str">
        <f t="shared" si="1045"/>
        <v/>
      </c>
      <c r="Q4470" s="4"/>
      <c r="R4470" s="90" t="str">
        <f t="shared" si="1046"/>
        <v/>
      </c>
      <c r="S4470" s="4"/>
      <c r="Y4470" s="18" t="str">
        <f t="shared" si="1047"/>
        <v/>
      </c>
      <c r="AA4470" s="18" t="str">
        <f t="shared" si="1038"/>
        <v/>
      </c>
      <c r="AB4470" s="18" t="str">
        <f t="shared" si="1039"/>
        <v/>
      </c>
      <c r="AC4470" s="18" t="str">
        <f t="shared" si="1048"/>
        <v/>
      </c>
      <c r="AD4470" s="18" t="str">
        <f t="shared" si="1048"/>
        <v/>
      </c>
      <c r="AE4470" s="18" t="str">
        <f t="shared" si="1049"/>
        <v/>
      </c>
      <c r="AG4470" s="95" t="str">
        <f>IF($C4470="", "", IF(IFERROR(INDEX(Ingredients!C$11:C$310, MATCH($C4470, Ingredients!$B$11:$B$310, 0)), "")="", "", IFERROR(INDEX(Ingredients!C$11:C$310, MATCH($C4470, Ingredients!$B$11:$B$310, 0)), "")))</f>
        <v/>
      </c>
      <c r="AH4470" s="105" t="str">
        <f>IF($C4470="", "", IF(IFERROR(INDEX(Ingredients!D$11:D$310, MATCH($C4470, Ingredients!$B$11:$B$310, 0)), "")="", "", IFERROR(INDEX(Ingredients!D$11:D$310, MATCH($C4470, Ingredients!$B$11:$B$310, 0)), "")))</f>
        <v/>
      </c>
      <c r="AI4470" s="106" t="str">
        <f>IF($C4470="", "", IF(IFERROR(INDEX(Ingredients!E$11:E$310, MATCH($C4470, Ingredients!$B$11:$B$310, 0)), "")="", "", IFERROR(INDEX(Ingredients!E$11:E$310, MATCH($C4470, Ingredients!$B$11:$B$310, 0)), "")))</f>
        <v/>
      </c>
      <c r="AJ4470" s="108" t="str">
        <f>IF($C4470="", "", IF(IFERROR(INDEX(Ingredients!F$11:F$310, MATCH($C4470, Ingredients!$B$11:$B$310, 0)), "")="", "", IFERROR(INDEX(Ingredients!F$11:F$310, MATCH($C4470, Ingredients!$B$11:$B$310, 0)), "")))</f>
        <v/>
      </c>
      <c r="AK4470" s="106" t="str">
        <f>IF($C4470="", "", IF(IFERROR(INDEX(Ingredients!G$11:G$310, MATCH($C4470, Ingredients!$B$11:$B$310, 0)), "")="", "", IFERROR(INDEX(Ingredients!G$11:G$310, MATCH($C4470, Ingredients!$B$11:$B$310, 0)), "")))</f>
        <v/>
      </c>
      <c r="AL4470" s="79" t="str">
        <f>IF($C4470="", "", IF(IFERROR(INDEX(Ingredients!H$11:H$310, MATCH($C4470, Ingredients!$B$11:$B$310, 0)), "")="", "", IFERROR(INDEX(Ingredients!H$11:H$310, MATCH($C4470, Ingredients!$B$11:$B$310, 0)), "")))</f>
        <v/>
      </c>
      <c r="AN4470" s="83" t="str">
        <f t="shared" si="1040"/>
        <v/>
      </c>
      <c r="AP4470" s="114" t="str">
        <f t="shared" si="1050"/>
        <v/>
      </c>
      <c r="AR4470" s="117" t="str">
        <f>IF($C4470="", "", IF(IFERROR(INDEX(Ingredients!$AI$11:$AI$310, MATCH($C4470, Ingredients!$B$11:$B$310, 0)), "")="", "", IFERROR(INDEX(Ingredients!$AI$11:$AI$310, MATCH($C4470, Ingredients!$B$11:$B$310, 0)), "")))</f>
        <v/>
      </c>
      <c r="AT4470" s="120" t="str">
        <f t="shared" si="1051"/>
        <v/>
      </c>
      <c r="AV4470" s="90" t="str">
        <f t="shared" si="1041"/>
        <v/>
      </c>
      <c r="AX4470" s="90" t="str">
        <f>IF($AV4470="", "", COUNTIF($AV$11:$AV$5010, "&lt;"&amp;$AV4470)+1+COUNTIF($AV$11:$AV4470, $AV4470)-1)</f>
        <v/>
      </c>
      <c r="AZ4470" s="111" t="str">
        <f>IF($B4470="", "", SUMIF('Shopping List'!$AV$11:$AV$25, $B4470, 'Shopping List'!$BN$11:$BN$25))</f>
        <v/>
      </c>
      <c r="BB4470" s="117" t="str">
        <f t="shared" si="1052"/>
        <v/>
      </c>
    </row>
    <row r="4471" spans="1:54" x14ac:dyDescent="0.25">
      <c r="A4471" s="4"/>
      <c r="B4471" s="37"/>
      <c r="C4471" s="124"/>
      <c r="D4471" s="39"/>
      <c r="E4471" s="125"/>
      <c r="F4471" s="48"/>
      <c r="G4471" s="4"/>
      <c r="H4471" s="4"/>
      <c r="I4471" s="95" t="str">
        <f>IF($C4471="", "", IF(IFERROR(INDEX(Ingredients!$C$11:$C$310, MATCH($C4471, Ingredients!$B$11:$B$310, 0)), "")="", "", IFERROR(INDEX(Ingredients!$C$11:$C$310, MATCH($C4471, Ingredients!$B$11:$B$310, 0)), "")))</f>
        <v/>
      </c>
      <c r="J4471" s="73" t="str">
        <f>IF($B4471="", "", IF(IFERROR(INDEX(Meals!$C$11:$C$260, MATCH($B4471, Meals!$B$11:$B$260, 0)), "")="", "", IFERROR(INDEX(Meals!$C$11:$C$260, MATCH($B4471, Meals!$B$11:$B$260, 0)), "")))</f>
        <v/>
      </c>
      <c r="K4471" s="4"/>
      <c r="L4471" s="72" t="str">
        <f t="shared" si="1042"/>
        <v/>
      </c>
      <c r="M4471" s="73" t="str">
        <f t="shared" si="1043"/>
        <v/>
      </c>
      <c r="N4471" s="4"/>
      <c r="O4471" s="78" t="str">
        <f t="shared" si="1044"/>
        <v/>
      </c>
      <c r="P4471" s="79" t="str">
        <f t="shared" si="1045"/>
        <v/>
      </c>
      <c r="Q4471" s="4"/>
      <c r="R4471" s="90" t="str">
        <f t="shared" si="1046"/>
        <v/>
      </c>
      <c r="S4471" s="4"/>
      <c r="Y4471" s="18" t="str">
        <f t="shared" si="1047"/>
        <v/>
      </c>
      <c r="AA4471" s="18" t="str">
        <f t="shared" si="1038"/>
        <v/>
      </c>
      <c r="AB4471" s="18" t="str">
        <f t="shared" si="1039"/>
        <v/>
      </c>
      <c r="AC4471" s="18" t="str">
        <f t="shared" si="1048"/>
        <v/>
      </c>
      <c r="AD4471" s="18" t="str">
        <f t="shared" si="1048"/>
        <v/>
      </c>
      <c r="AE4471" s="18" t="str">
        <f t="shared" si="1049"/>
        <v/>
      </c>
      <c r="AG4471" s="95" t="str">
        <f>IF($C4471="", "", IF(IFERROR(INDEX(Ingredients!C$11:C$310, MATCH($C4471, Ingredients!$B$11:$B$310, 0)), "")="", "", IFERROR(INDEX(Ingredients!C$11:C$310, MATCH($C4471, Ingredients!$B$11:$B$310, 0)), "")))</f>
        <v/>
      </c>
      <c r="AH4471" s="105" t="str">
        <f>IF($C4471="", "", IF(IFERROR(INDEX(Ingredients!D$11:D$310, MATCH($C4471, Ingredients!$B$11:$B$310, 0)), "")="", "", IFERROR(INDEX(Ingredients!D$11:D$310, MATCH($C4471, Ingredients!$B$11:$B$310, 0)), "")))</f>
        <v/>
      </c>
      <c r="AI4471" s="106" t="str">
        <f>IF($C4471="", "", IF(IFERROR(INDEX(Ingredients!E$11:E$310, MATCH($C4471, Ingredients!$B$11:$B$310, 0)), "")="", "", IFERROR(INDEX(Ingredients!E$11:E$310, MATCH($C4471, Ingredients!$B$11:$B$310, 0)), "")))</f>
        <v/>
      </c>
      <c r="AJ4471" s="108" t="str">
        <f>IF($C4471="", "", IF(IFERROR(INDEX(Ingredients!F$11:F$310, MATCH($C4471, Ingredients!$B$11:$B$310, 0)), "")="", "", IFERROR(INDEX(Ingredients!F$11:F$310, MATCH($C4471, Ingredients!$B$11:$B$310, 0)), "")))</f>
        <v/>
      </c>
      <c r="AK4471" s="106" t="str">
        <f>IF($C4471="", "", IF(IFERROR(INDEX(Ingredients!G$11:G$310, MATCH($C4471, Ingredients!$B$11:$B$310, 0)), "")="", "", IFERROR(INDEX(Ingredients!G$11:G$310, MATCH($C4471, Ingredients!$B$11:$B$310, 0)), "")))</f>
        <v/>
      </c>
      <c r="AL4471" s="79" t="str">
        <f>IF($C4471="", "", IF(IFERROR(INDEX(Ingredients!H$11:H$310, MATCH($C4471, Ingredients!$B$11:$B$310, 0)), "")="", "", IFERROR(INDEX(Ingredients!H$11:H$310, MATCH($C4471, Ingredients!$B$11:$B$310, 0)), "")))</f>
        <v/>
      </c>
      <c r="AN4471" s="83" t="str">
        <f t="shared" si="1040"/>
        <v/>
      </c>
      <c r="AP4471" s="114" t="str">
        <f t="shared" si="1050"/>
        <v/>
      </c>
      <c r="AR4471" s="117" t="str">
        <f>IF($C4471="", "", IF(IFERROR(INDEX(Ingredients!$AI$11:$AI$310, MATCH($C4471, Ingredients!$B$11:$B$310, 0)), "")="", "", IFERROR(INDEX(Ingredients!$AI$11:$AI$310, MATCH($C4471, Ingredients!$B$11:$B$310, 0)), "")))</f>
        <v/>
      </c>
      <c r="AT4471" s="120" t="str">
        <f t="shared" si="1051"/>
        <v/>
      </c>
      <c r="AV4471" s="90" t="str">
        <f t="shared" si="1041"/>
        <v/>
      </c>
      <c r="AX4471" s="90" t="str">
        <f>IF($AV4471="", "", COUNTIF($AV$11:$AV$5010, "&lt;"&amp;$AV4471)+1+COUNTIF($AV$11:$AV4471, $AV4471)-1)</f>
        <v/>
      </c>
      <c r="AZ4471" s="111" t="str">
        <f>IF($B4471="", "", SUMIF('Shopping List'!$AV$11:$AV$25, $B4471, 'Shopping List'!$BN$11:$BN$25))</f>
        <v/>
      </c>
      <c r="BB4471" s="117" t="str">
        <f t="shared" si="1052"/>
        <v/>
      </c>
    </row>
    <row r="4472" spans="1:54" x14ac:dyDescent="0.25">
      <c r="A4472" s="4"/>
      <c r="B4472" s="37"/>
      <c r="C4472" s="124"/>
      <c r="D4472" s="39"/>
      <c r="E4472" s="125"/>
      <c r="F4472" s="48"/>
      <c r="G4472" s="4"/>
      <c r="H4472" s="4"/>
      <c r="I4472" s="95" t="str">
        <f>IF($C4472="", "", IF(IFERROR(INDEX(Ingredients!$C$11:$C$310, MATCH($C4472, Ingredients!$B$11:$B$310, 0)), "")="", "", IFERROR(INDEX(Ingredients!$C$11:$C$310, MATCH($C4472, Ingredients!$B$11:$B$310, 0)), "")))</f>
        <v/>
      </c>
      <c r="J4472" s="73" t="str">
        <f>IF($B4472="", "", IF(IFERROR(INDEX(Meals!$C$11:$C$260, MATCH($B4472, Meals!$B$11:$B$260, 0)), "")="", "", IFERROR(INDEX(Meals!$C$11:$C$260, MATCH($B4472, Meals!$B$11:$B$260, 0)), "")))</f>
        <v/>
      </c>
      <c r="K4472" s="4"/>
      <c r="L4472" s="72" t="str">
        <f t="shared" si="1042"/>
        <v/>
      </c>
      <c r="M4472" s="73" t="str">
        <f t="shared" si="1043"/>
        <v/>
      </c>
      <c r="N4472" s="4"/>
      <c r="O4472" s="78" t="str">
        <f t="shared" si="1044"/>
        <v/>
      </c>
      <c r="P4472" s="79" t="str">
        <f t="shared" si="1045"/>
        <v/>
      </c>
      <c r="Q4472" s="4"/>
      <c r="R4472" s="90" t="str">
        <f t="shared" si="1046"/>
        <v/>
      </c>
      <c r="S4472" s="4"/>
      <c r="Y4472" s="18" t="str">
        <f t="shared" si="1047"/>
        <v/>
      </c>
      <c r="AA4472" s="18" t="str">
        <f t="shared" si="1038"/>
        <v/>
      </c>
      <c r="AB4472" s="18" t="str">
        <f t="shared" si="1039"/>
        <v/>
      </c>
      <c r="AC4472" s="18" t="str">
        <f t="shared" si="1048"/>
        <v/>
      </c>
      <c r="AD4472" s="18" t="str">
        <f t="shared" si="1048"/>
        <v/>
      </c>
      <c r="AE4472" s="18" t="str">
        <f t="shared" si="1049"/>
        <v/>
      </c>
      <c r="AG4472" s="95" t="str">
        <f>IF($C4472="", "", IF(IFERROR(INDEX(Ingredients!C$11:C$310, MATCH($C4472, Ingredients!$B$11:$B$310, 0)), "")="", "", IFERROR(INDEX(Ingredients!C$11:C$310, MATCH($C4472, Ingredients!$B$11:$B$310, 0)), "")))</f>
        <v/>
      </c>
      <c r="AH4472" s="105" t="str">
        <f>IF($C4472="", "", IF(IFERROR(INDEX(Ingredients!D$11:D$310, MATCH($C4472, Ingredients!$B$11:$B$310, 0)), "")="", "", IFERROR(INDEX(Ingredients!D$11:D$310, MATCH($C4472, Ingredients!$B$11:$B$310, 0)), "")))</f>
        <v/>
      </c>
      <c r="AI4472" s="106" t="str">
        <f>IF($C4472="", "", IF(IFERROR(INDEX(Ingredients!E$11:E$310, MATCH($C4472, Ingredients!$B$11:$B$310, 0)), "")="", "", IFERROR(INDEX(Ingredients!E$11:E$310, MATCH($C4472, Ingredients!$B$11:$B$310, 0)), "")))</f>
        <v/>
      </c>
      <c r="AJ4472" s="108" t="str">
        <f>IF($C4472="", "", IF(IFERROR(INDEX(Ingredients!F$11:F$310, MATCH($C4472, Ingredients!$B$11:$B$310, 0)), "")="", "", IFERROR(INDEX(Ingredients!F$11:F$310, MATCH($C4472, Ingredients!$B$11:$B$310, 0)), "")))</f>
        <v/>
      </c>
      <c r="AK4472" s="106" t="str">
        <f>IF($C4472="", "", IF(IFERROR(INDEX(Ingredients!G$11:G$310, MATCH($C4472, Ingredients!$B$11:$B$310, 0)), "")="", "", IFERROR(INDEX(Ingredients!G$11:G$310, MATCH($C4472, Ingredients!$B$11:$B$310, 0)), "")))</f>
        <v/>
      </c>
      <c r="AL4472" s="79" t="str">
        <f>IF($C4472="", "", IF(IFERROR(INDEX(Ingredients!H$11:H$310, MATCH($C4472, Ingredients!$B$11:$B$310, 0)), "")="", "", IFERROR(INDEX(Ingredients!H$11:H$310, MATCH($C4472, Ingredients!$B$11:$B$310, 0)), "")))</f>
        <v/>
      </c>
      <c r="AN4472" s="83" t="str">
        <f t="shared" si="1040"/>
        <v/>
      </c>
      <c r="AP4472" s="114" t="str">
        <f t="shared" si="1050"/>
        <v/>
      </c>
      <c r="AR4472" s="117" t="str">
        <f>IF($C4472="", "", IF(IFERROR(INDEX(Ingredients!$AI$11:$AI$310, MATCH($C4472, Ingredients!$B$11:$B$310, 0)), "")="", "", IFERROR(INDEX(Ingredients!$AI$11:$AI$310, MATCH($C4472, Ingredients!$B$11:$B$310, 0)), "")))</f>
        <v/>
      </c>
      <c r="AT4472" s="120" t="str">
        <f t="shared" si="1051"/>
        <v/>
      </c>
      <c r="AV4472" s="90" t="str">
        <f t="shared" si="1041"/>
        <v/>
      </c>
      <c r="AX4472" s="90" t="str">
        <f>IF($AV4472="", "", COUNTIF($AV$11:$AV$5010, "&lt;"&amp;$AV4472)+1+COUNTIF($AV$11:$AV4472, $AV4472)-1)</f>
        <v/>
      </c>
      <c r="AZ4472" s="111" t="str">
        <f>IF($B4472="", "", SUMIF('Shopping List'!$AV$11:$AV$25, $B4472, 'Shopping List'!$BN$11:$BN$25))</f>
        <v/>
      </c>
      <c r="BB4472" s="117" t="str">
        <f t="shared" si="1052"/>
        <v/>
      </c>
    </row>
    <row r="4473" spans="1:54" x14ac:dyDescent="0.25">
      <c r="A4473" s="4"/>
      <c r="B4473" s="37"/>
      <c r="C4473" s="124"/>
      <c r="D4473" s="39"/>
      <c r="E4473" s="125"/>
      <c r="F4473" s="48"/>
      <c r="G4473" s="4"/>
      <c r="H4473" s="4"/>
      <c r="I4473" s="95" t="str">
        <f>IF($C4473="", "", IF(IFERROR(INDEX(Ingredients!$C$11:$C$310, MATCH($C4473, Ingredients!$B$11:$B$310, 0)), "")="", "", IFERROR(INDEX(Ingredients!$C$11:$C$310, MATCH($C4473, Ingredients!$B$11:$B$310, 0)), "")))</f>
        <v/>
      </c>
      <c r="J4473" s="73" t="str">
        <f>IF($B4473="", "", IF(IFERROR(INDEX(Meals!$C$11:$C$260, MATCH($B4473, Meals!$B$11:$B$260, 0)), "")="", "", IFERROR(INDEX(Meals!$C$11:$C$260, MATCH($B4473, Meals!$B$11:$B$260, 0)), "")))</f>
        <v/>
      </c>
      <c r="K4473" s="4"/>
      <c r="L4473" s="72" t="str">
        <f t="shared" si="1042"/>
        <v/>
      </c>
      <c r="M4473" s="73" t="str">
        <f t="shared" si="1043"/>
        <v/>
      </c>
      <c r="N4473" s="4"/>
      <c r="O4473" s="78" t="str">
        <f t="shared" si="1044"/>
        <v/>
      </c>
      <c r="P4473" s="79" t="str">
        <f t="shared" si="1045"/>
        <v/>
      </c>
      <c r="Q4473" s="4"/>
      <c r="R4473" s="90" t="str">
        <f t="shared" si="1046"/>
        <v/>
      </c>
      <c r="S4473" s="4"/>
      <c r="Y4473" s="18" t="str">
        <f t="shared" si="1047"/>
        <v/>
      </c>
      <c r="AA4473" s="18" t="str">
        <f t="shared" si="1038"/>
        <v/>
      </c>
      <c r="AB4473" s="18" t="str">
        <f t="shared" si="1039"/>
        <v/>
      </c>
      <c r="AC4473" s="18" t="str">
        <f t="shared" si="1048"/>
        <v/>
      </c>
      <c r="AD4473" s="18" t="str">
        <f t="shared" si="1048"/>
        <v/>
      </c>
      <c r="AE4473" s="18" t="str">
        <f t="shared" si="1049"/>
        <v/>
      </c>
      <c r="AG4473" s="95" t="str">
        <f>IF($C4473="", "", IF(IFERROR(INDEX(Ingredients!C$11:C$310, MATCH($C4473, Ingredients!$B$11:$B$310, 0)), "")="", "", IFERROR(INDEX(Ingredients!C$11:C$310, MATCH($C4473, Ingredients!$B$11:$B$310, 0)), "")))</f>
        <v/>
      </c>
      <c r="AH4473" s="105" t="str">
        <f>IF($C4473="", "", IF(IFERROR(INDEX(Ingredients!D$11:D$310, MATCH($C4473, Ingredients!$B$11:$B$310, 0)), "")="", "", IFERROR(INDEX(Ingredients!D$11:D$310, MATCH($C4473, Ingredients!$B$11:$B$310, 0)), "")))</f>
        <v/>
      </c>
      <c r="AI4473" s="106" t="str">
        <f>IF($C4473="", "", IF(IFERROR(INDEX(Ingredients!E$11:E$310, MATCH($C4473, Ingredients!$B$11:$B$310, 0)), "")="", "", IFERROR(INDEX(Ingredients!E$11:E$310, MATCH($C4473, Ingredients!$B$11:$B$310, 0)), "")))</f>
        <v/>
      </c>
      <c r="AJ4473" s="108" t="str">
        <f>IF($C4473="", "", IF(IFERROR(INDEX(Ingredients!F$11:F$310, MATCH($C4473, Ingredients!$B$11:$B$310, 0)), "")="", "", IFERROR(INDEX(Ingredients!F$11:F$310, MATCH($C4473, Ingredients!$B$11:$B$310, 0)), "")))</f>
        <v/>
      </c>
      <c r="AK4473" s="106" t="str">
        <f>IF($C4473="", "", IF(IFERROR(INDEX(Ingredients!G$11:G$310, MATCH($C4473, Ingredients!$B$11:$B$310, 0)), "")="", "", IFERROR(INDEX(Ingredients!G$11:G$310, MATCH($C4473, Ingredients!$B$11:$B$310, 0)), "")))</f>
        <v/>
      </c>
      <c r="AL4473" s="79" t="str">
        <f>IF($C4473="", "", IF(IFERROR(INDEX(Ingredients!H$11:H$310, MATCH($C4473, Ingredients!$B$11:$B$310, 0)), "")="", "", IFERROR(INDEX(Ingredients!H$11:H$310, MATCH($C4473, Ingredients!$B$11:$B$310, 0)), "")))</f>
        <v/>
      </c>
      <c r="AN4473" s="83" t="str">
        <f t="shared" si="1040"/>
        <v/>
      </c>
      <c r="AP4473" s="114" t="str">
        <f t="shared" si="1050"/>
        <v/>
      </c>
      <c r="AR4473" s="117" t="str">
        <f>IF($C4473="", "", IF(IFERROR(INDEX(Ingredients!$AI$11:$AI$310, MATCH($C4473, Ingredients!$B$11:$B$310, 0)), "")="", "", IFERROR(INDEX(Ingredients!$AI$11:$AI$310, MATCH($C4473, Ingredients!$B$11:$B$310, 0)), "")))</f>
        <v/>
      </c>
      <c r="AT4473" s="120" t="str">
        <f t="shared" si="1051"/>
        <v/>
      </c>
      <c r="AV4473" s="90" t="str">
        <f t="shared" si="1041"/>
        <v/>
      </c>
      <c r="AX4473" s="90" t="str">
        <f>IF($AV4473="", "", COUNTIF($AV$11:$AV$5010, "&lt;"&amp;$AV4473)+1+COUNTIF($AV$11:$AV4473, $AV4473)-1)</f>
        <v/>
      </c>
      <c r="AZ4473" s="111" t="str">
        <f>IF($B4473="", "", SUMIF('Shopping List'!$AV$11:$AV$25, $B4473, 'Shopping List'!$BN$11:$BN$25))</f>
        <v/>
      </c>
      <c r="BB4473" s="117" t="str">
        <f t="shared" si="1052"/>
        <v/>
      </c>
    </row>
    <row r="4474" spans="1:54" x14ac:dyDescent="0.25">
      <c r="A4474" s="4"/>
      <c r="B4474" s="37"/>
      <c r="C4474" s="124"/>
      <c r="D4474" s="39"/>
      <c r="E4474" s="125"/>
      <c r="F4474" s="48"/>
      <c r="G4474" s="4"/>
      <c r="H4474" s="4"/>
      <c r="I4474" s="95" t="str">
        <f>IF($C4474="", "", IF(IFERROR(INDEX(Ingredients!$C$11:$C$310, MATCH($C4474, Ingredients!$B$11:$B$310, 0)), "")="", "", IFERROR(INDEX(Ingredients!$C$11:$C$310, MATCH($C4474, Ingredients!$B$11:$B$310, 0)), "")))</f>
        <v/>
      </c>
      <c r="J4474" s="73" t="str">
        <f>IF($B4474="", "", IF(IFERROR(INDEX(Meals!$C$11:$C$260, MATCH($B4474, Meals!$B$11:$B$260, 0)), "")="", "", IFERROR(INDEX(Meals!$C$11:$C$260, MATCH($B4474, Meals!$B$11:$B$260, 0)), "")))</f>
        <v/>
      </c>
      <c r="K4474" s="4"/>
      <c r="L4474" s="72" t="str">
        <f t="shared" si="1042"/>
        <v/>
      </c>
      <c r="M4474" s="73" t="str">
        <f t="shared" si="1043"/>
        <v/>
      </c>
      <c r="N4474" s="4"/>
      <c r="O4474" s="78" t="str">
        <f t="shared" si="1044"/>
        <v/>
      </c>
      <c r="P4474" s="79" t="str">
        <f t="shared" si="1045"/>
        <v/>
      </c>
      <c r="Q4474" s="4"/>
      <c r="R4474" s="90" t="str">
        <f t="shared" si="1046"/>
        <v/>
      </c>
      <c r="S4474" s="4"/>
      <c r="Y4474" s="18" t="str">
        <f t="shared" si="1047"/>
        <v/>
      </c>
      <c r="AA4474" s="18" t="str">
        <f t="shared" si="1038"/>
        <v/>
      </c>
      <c r="AB4474" s="18" t="str">
        <f t="shared" si="1039"/>
        <v/>
      </c>
      <c r="AC4474" s="18" t="str">
        <f t="shared" si="1048"/>
        <v/>
      </c>
      <c r="AD4474" s="18" t="str">
        <f t="shared" si="1048"/>
        <v/>
      </c>
      <c r="AE4474" s="18" t="str">
        <f t="shared" si="1049"/>
        <v/>
      </c>
      <c r="AG4474" s="95" t="str">
        <f>IF($C4474="", "", IF(IFERROR(INDEX(Ingredients!C$11:C$310, MATCH($C4474, Ingredients!$B$11:$B$310, 0)), "")="", "", IFERROR(INDEX(Ingredients!C$11:C$310, MATCH($C4474, Ingredients!$B$11:$B$310, 0)), "")))</f>
        <v/>
      </c>
      <c r="AH4474" s="105" t="str">
        <f>IF($C4474="", "", IF(IFERROR(INDEX(Ingredients!D$11:D$310, MATCH($C4474, Ingredients!$B$11:$B$310, 0)), "")="", "", IFERROR(INDEX(Ingredients!D$11:D$310, MATCH($C4474, Ingredients!$B$11:$B$310, 0)), "")))</f>
        <v/>
      </c>
      <c r="AI4474" s="106" t="str">
        <f>IF($C4474="", "", IF(IFERROR(INDEX(Ingredients!E$11:E$310, MATCH($C4474, Ingredients!$B$11:$B$310, 0)), "")="", "", IFERROR(INDEX(Ingredients!E$11:E$310, MATCH($C4474, Ingredients!$B$11:$B$310, 0)), "")))</f>
        <v/>
      </c>
      <c r="AJ4474" s="108" t="str">
        <f>IF($C4474="", "", IF(IFERROR(INDEX(Ingredients!F$11:F$310, MATCH($C4474, Ingredients!$B$11:$B$310, 0)), "")="", "", IFERROR(INDEX(Ingredients!F$11:F$310, MATCH($C4474, Ingredients!$B$11:$B$310, 0)), "")))</f>
        <v/>
      </c>
      <c r="AK4474" s="106" t="str">
        <f>IF($C4474="", "", IF(IFERROR(INDEX(Ingredients!G$11:G$310, MATCH($C4474, Ingredients!$B$11:$B$310, 0)), "")="", "", IFERROR(INDEX(Ingredients!G$11:G$310, MATCH($C4474, Ingredients!$B$11:$B$310, 0)), "")))</f>
        <v/>
      </c>
      <c r="AL4474" s="79" t="str">
        <f>IF($C4474="", "", IF(IFERROR(INDEX(Ingredients!H$11:H$310, MATCH($C4474, Ingredients!$B$11:$B$310, 0)), "")="", "", IFERROR(INDEX(Ingredients!H$11:H$310, MATCH($C4474, Ingredients!$B$11:$B$310, 0)), "")))</f>
        <v/>
      </c>
      <c r="AN4474" s="83" t="str">
        <f t="shared" si="1040"/>
        <v/>
      </c>
      <c r="AP4474" s="114" t="str">
        <f t="shared" si="1050"/>
        <v/>
      </c>
      <c r="AR4474" s="117" t="str">
        <f>IF($C4474="", "", IF(IFERROR(INDEX(Ingredients!$AI$11:$AI$310, MATCH($C4474, Ingredients!$B$11:$B$310, 0)), "")="", "", IFERROR(INDEX(Ingredients!$AI$11:$AI$310, MATCH($C4474, Ingredients!$B$11:$B$310, 0)), "")))</f>
        <v/>
      </c>
      <c r="AT4474" s="120" t="str">
        <f t="shared" si="1051"/>
        <v/>
      </c>
      <c r="AV4474" s="90" t="str">
        <f t="shared" si="1041"/>
        <v/>
      </c>
      <c r="AX4474" s="90" t="str">
        <f>IF($AV4474="", "", COUNTIF($AV$11:$AV$5010, "&lt;"&amp;$AV4474)+1+COUNTIF($AV$11:$AV4474, $AV4474)-1)</f>
        <v/>
      </c>
      <c r="AZ4474" s="111" t="str">
        <f>IF($B4474="", "", SUMIF('Shopping List'!$AV$11:$AV$25, $B4474, 'Shopping List'!$BN$11:$BN$25))</f>
        <v/>
      </c>
      <c r="BB4474" s="117" t="str">
        <f t="shared" si="1052"/>
        <v/>
      </c>
    </row>
    <row r="4475" spans="1:54" x14ac:dyDescent="0.25">
      <c r="A4475" s="4"/>
      <c r="B4475" s="37"/>
      <c r="C4475" s="124"/>
      <c r="D4475" s="39"/>
      <c r="E4475" s="125"/>
      <c r="F4475" s="48"/>
      <c r="G4475" s="4"/>
      <c r="H4475" s="4"/>
      <c r="I4475" s="95" t="str">
        <f>IF($C4475="", "", IF(IFERROR(INDEX(Ingredients!$C$11:$C$310, MATCH($C4475, Ingredients!$B$11:$B$310, 0)), "")="", "", IFERROR(INDEX(Ingredients!$C$11:$C$310, MATCH($C4475, Ingredients!$B$11:$B$310, 0)), "")))</f>
        <v/>
      </c>
      <c r="J4475" s="73" t="str">
        <f>IF($B4475="", "", IF(IFERROR(INDEX(Meals!$C$11:$C$260, MATCH($B4475, Meals!$B$11:$B$260, 0)), "")="", "", IFERROR(INDEX(Meals!$C$11:$C$260, MATCH($B4475, Meals!$B$11:$B$260, 0)), "")))</f>
        <v/>
      </c>
      <c r="K4475" s="4"/>
      <c r="L4475" s="72" t="str">
        <f t="shared" si="1042"/>
        <v/>
      </c>
      <c r="M4475" s="73" t="str">
        <f t="shared" si="1043"/>
        <v/>
      </c>
      <c r="N4475" s="4"/>
      <c r="O4475" s="78" t="str">
        <f t="shared" si="1044"/>
        <v/>
      </c>
      <c r="P4475" s="79" t="str">
        <f t="shared" si="1045"/>
        <v/>
      </c>
      <c r="Q4475" s="4"/>
      <c r="R4475" s="90" t="str">
        <f t="shared" si="1046"/>
        <v/>
      </c>
      <c r="S4475" s="4"/>
      <c r="Y4475" s="18" t="str">
        <f t="shared" si="1047"/>
        <v/>
      </c>
      <c r="AA4475" s="18" t="str">
        <f t="shared" si="1038"/>
        <v/>
      </c>
      <c r="AB4475" s="18" t="str">
        <f t="shared" si="1039"/>
        <v/>
      </c>
      <c r="AC4475" s="18" t="str">
        <f t="shared" si="1048"/>
        <v/>
      </c>
      <c r="AD4475" s="18" t="str">
        <f t="shared" si="1048"/>
        <v/>
      </c>
      <c r="AE4475" s="18" t="str">
        <f t="shared" si="1049"/>
        <v/>
      </c>
      <c r="AG4475" s="95" t="str">
        <f>IF($C4475="", "", IF(IFERROR(INDEX(Ingredients!C$11:C$310, MATCH($C4475, Ingredients!$B$11:$B$310, 0)), "")="", "", IFERROR(INDEX(Ingredients!C$11:C$310, MATCH($C4475, Ingredients!$B$11:$B$310, 0)), "")))</f>
        <v/>
      </c>
      <c r="AH4475" s="105" t="str">
        <f>IF($C4475="", "", IF(IFERROR(INDEX(Ingredients!D$11:D$310, MATCH($C4475, Ingredients!$B$11:$B$310, 0)), "")="", "", IFERROR(INDEX(Ingredients!D$11:D$310, MATCH($C4475, Ingredients!$B$11:$B$310, 0)), "")))</f>
        <v/>
      </c>
      <c r="AI4475" s="106" t="str">
        <f>IF($C4475="", "", IF(IFERROR(INDEX(Ingredients!E$11:E$310, MATCH($C4475, Ingredients!$B$11:$B$310, 0)), "")="", "", IFERROR(INDEX(Ingredients!E$11:E$310, MATCH($C4475, Ingredients!$B$11:$B$310, 0)), "")))</f>
        <v/>
      </c>
      <c r="AJ4475" s="108" t="str">
        <f>IF($C4475="", "", IF(IFERROR(INDEX(Ingredients!F$11:F$310, MATCH($C4475, Ingredients!$B$11:$B$310, 0)), "")="", "", IFERROR(INDEX(Ingredients!F$11:F$310, MATCH($C4475, Ingredients!$B$11:$B$310, 0)), "")))</f>
        <v/>
      </c>
      <c r="AK4475" s="106" t="str">
        <f>IF($C4475="", "", IF(IFERROR(INDEX(Ingredients!G$11:G$310, MATCH($C4475, Ingredients!$B$11:$B$310, 0)), "")="", "", IFERROR(INDEX(Ingredients!G$11:G$310, MATCH($C4475, Ingredients!$B$11:$B$310, 0)), "")))</f>
        <v/>
      </c>
      <c r="AL4475" s="79" t="str">
        <f>IF($C4475="", "", IF(IFERROR(INDEX(Ingredients!H$11:H$310, MATCH($C4475, Ingredients!$B$11:$B$310, 0)), "")="", "", IFERROR(INDEX(Ingredients!H$11:H$310, MATCH($C4475, Ingredients!$B$11:$B$310, 0)), "")))</f>
        <v/>
      </c>
      <c r="AN4475" s="83" t="str">
        <f t="shared" si="1040"/>
        <v/>
      </c>
      <c r="AP4475" s="114" t="str">
        <f t="shared" si="1050"/>
        <v/>
      </c>
      <c r="AR4475" s="117" t="str">
        <f>IF($C4475="", "", IF(IFERROR(INDEX(Ingredients!$AI$11:$AI$310, MATCH($C4475, Ingredients!$B$11:$B$310, 0)), "")="", "", IFERROR(INDEX(Ingredients!$AI$11:$AI$310, MATCH($C4475, Ingredients!$B$11:$B$310, 0)), "")))</f>
        <v/>
      </c>
      <c r="AT4475" s="120" t="str">
        <f t="shared" si="1051"/>
        <v/>
      </c>
      <c r="AV4475" s="90" t="str">
        <f t="shared" si="1041"/>
        <v/>
      </c>
      <c r="AX4475" s="90" t="str">
        <f>IF($AV4475="", "", COUNTIF($AV$11:$AV$5010, "&lt;"&amp;$AV4475)+1+COUNTIF($AV$11:$AV4475, $AV4475)-1)</f>
        <v/>
      </c>
      <c r="AZ4475" s="111" t="str">
        <f>IF($B4475="", "", SUMIF('Shopping List'!$AV$11:$AV$25, $B4475, 'Shopping List'!$BN$11:$BN$25))</f>
        <v/>
      </c>
      <c r="BB4475" s="117" t="str">
        <f t="shared" si="1052"/>
        <v/>
      </c>
    </row>
    <row r="4476" spans="1:54" x14ac:dyDescent="0.25">
      <c r="A4476" s="4"/>
      <c r="B4476" s="37"/>
      <c r="C4476" s="124"/>
      <c r="D4476" s="39"/>
      <c r="E4476" s="125"/>
      <c r="F4476" s="48"/>
      <c r="G4476" s="4"/>
      <c r="H4476" s="4"/>
      <c r="I4476" s="95" t="str">
        <f>IF($C4476="", "", IF(IFERROR(INDEX(Ingredients!$C$11:$C$310, MATCH($C4476, Ingredients!$B$11:$B$310, 0)), "")="", "", IFERROR(INDEX(Ingredients!$C$11:$C$310, MATCH($C4476, Ingredients!$B$11:$B$310, 0)), "")))</f>
        <v/>
      </c>
      <c r="J4476" s="73" t="str">
        <f>IF($B4476="", "", IF(IFERROR(INDEX(Meals!$C$11:$C$260, MATCH($B4476, Meals!$B$11:$B$260, 0)), "")="", "", IFERROR(INDEX(Meals!$C$11:$C$260, MATCH($B4476, Meals!$B$11:$B$260, 0)), "")))</f>
        <v/>
      </c>
      <c r="K4476" s="4"/>
      <c r="L4476" s="72" t="str">
        <f t="shared" si="1042"/>
        <v/>
      </c>
      <c r="M4476" s="73" t="str">
        <f t="shared" si="1043"/>
        <v/>
      </c>
      <c r="N4476" s="4"/>
      <c r="O4476" s="78" t="str">
        <f t="shared" si="1044"/>
        <v/>
      </c>
      <c r="P4476" s="79" t="str">
        <f t="shared" si="1045"/>
        <v/>
      </c>
      <c r="Q4476" s="4"/>
      <c r="R4476" s="90" t="str">
        <f t="shared" si="1046"/>
        <v/>
      </c>
      <c r="S4476" s="4"/>
      <c r="Y4476" s="18" t="str">
        <f t="shared" si="1047"/>
        <v/>
      </c>
      <c r="AA4476" s="18" t="str">
        <f t="shared" si="1038"/>
        <v/>
      </c>
      <c r="AB4476" s="18" t="str">
        <f t="shared" si="1039"/>
        <v/>
      </c>
      <c r="AC4476" s="18" t="str">
        <f t="shared" si="1048"/>
        <v/>
      </c>
      <c r="AD4476" s="18" t="str">
        <f t="shared" si="1048"/>
        <v/>
      </c>
      <c r="AE4476" s="18" t="str">
        <f t="shared" si="1049"/>
        <v/>
      </c>
      <c r="AG4476" s="95" t="str">
        <f>IF($C4476="", "", IF(IFERROR(INDEX(Ingredients!C$11:C$310, MATCH($C4476, Ingredients!$B$11:$B$310, 0)), "")="", "", IFERROR(INDEX(Ingredients!C$11:C$310, MATCH($C4476, Ingredients!$B$11:$B$310, 0)), "")))</f>
        <v/>
      </c>
      <c r="AH4476" s="105" t="str">
        <f>IF($C4476="", "", IF(IFERROR(INDEX(Ingredients!D$11:D$310, MATCH($C4476, Ingredients!$B$11:$B$310, 0)), "")="", "", IFERROR(INDEX(Ingredients!D$11:D$310, MATCH($C4476, Ingredients!$B$11:$B$310, 0)), "")))</f>
        <v/>
      </c>
      <c r="AI4476" s="106" t="str">
        <f>IF($C4476="", "", IF(IFERROR(INDEX(Ingredients!E$11:E$310, MATCH($C4476, Ingredients!$B$11:$B$310, 0)), "")="", "", IFERROR(INDEX(Ingredients!E$11:E$310, MATCH($C4476, Ingredients!$B$11:$B$310, 0)), "")))</f>
        <v/>
      </c>
      <c r="AJ4476" s="108" t="str">
        <f>IF($C4476="", "", IF(IFERROR(INDEX(Ingredients!F$11:F$310, MATCH($C4476, Ingredients!$B$11:$B$310, 0)), "")="", "", IFERROR(INDEX(Ingredients!F$11:F$310, MATCH($C4476, Ingredients!$B$11:$B$310, 0)), "")))</f>
        <v/>
      </c>
      <c r="AK4476" s="106" t="str">
        <f>IF($C4476="", "", IF(IFERROR(INDEX(Ingredients!G$11:G$310, MATCH($C4476, Ingredients!$B$11:$B$310, 0)), "")="", "", IFERROR(INDEX(Ingredients!G$11:G$310, MATCH($C4476, Ingredients!$B$11:$B$310, 0)), "")))</f>
        <v/>
      </c>
      <c r="AL4476" s="79" t="str">
        <f>IF($C4476="", "", IF(IFERROR(INDEX(Ingredients!H$11:H$310, MATCH($C4476, Ingredients!$B$11:$B$310, 0)), "")="", "", IFERROR(INDEX(Ingredients!H$11:H$310, MATCH($C4476, Ingredients!$B$11:$B$310, 0)), "")))</f>
        <v/>
      </c>
      <c r="AN4476" s="83" t="str">
        <f t="shared" si="1040"/>
        <v/>
      </c>
      <c r="AP4476" s="114" t="str">
        <f t="shared" si="1050"/>
        <v/>
      </c>
      <c r="AR4476" s="117" t="str">
        <f>IF($C4476="", "", IF(IFERROR(INDEX(Ingredients!$AI$11:$AI$310, MATCH($C4476, Ingredients!$B$11:$B$310, 0)), "")="", "", IFERROR(INDEX(Ingredients!$AI$11:$AI$310, MATCH($C4476, Ingredients!$B$11:$B$310, 0)), "")))</f>
        <v/>
      </c>
      <c r="AT4476" s="120" t="str">
        <f t="shared" si="1051"/>
        <v/>
      </c>
      <c r="AV4476" s="90" t="str">
        <f t="shared" si="1041"/>
        <v/>
      </c>
      <c r="AX4476" s="90" t="str">
        <f>IF($AV4476="", "", COUNTIF($AV$11:$AV$5010, "&lt;"&amp;$AV4476)+1+COUNTIF($AV$11:$AV4476, $AV4476)-1)</f>
        <v/>
      </c>
      <c r="AZ4476" s="111" t="str">
        <f>IF($B4476="", "", SUMIF('Shopping List'!$AV$11:$AV$25, $B4476, 'Shopping List'!$BN$11:$BN$25))</f>
        <v/>
      </c>
      <c r="BB4476" s="117" t="str">
        <f t="shared" si="1052"/>
        <v/>
      </c>
    </row>
    <row r="4477" spans="1:54" x14ac:dyDescent="0.25">
      <c r="A4477" s="4"/>
      <c r="B4477" s="37"/>
      <c r="C4477" s="124"/>
      <c r="D4477" s="39"/>
      <c r="E4477" s="125"/>
      <c r="F4477" s="48"/>
      <c r="G4477" s="4"/>
      <c r="H4477" s="4"/>
      <c r="I4477" s="95" t="str">
        <f>IF($C4477="", "", IF(IFERROR(INDEX(Ingredients!$C$11:$C$310, MATCH($C4477, Ingredients!$B$11:$B$310, 0)), "")="", "", IFERROR(INDEX(Ingredients!$C$11:$C$310, MATCH($C4477, Ingredients!$B$11:$B$310, 0)), "")))</f>
        <v/>
      </c>
      <c r="J4477" s="73" t="str">
        <f>IF($B4477="", "", IF(IFERROR(INDEX(Meals!$C$11:$C$260, MATCH($B4477, Meals!$B$11:$B$260, 0)), "")="", "", IFERROR(INDEX(Meals!$C$11:$C$260, MATCH($B4477, Meals!$B$11:$B$260, 0)), "")))</f>
        <v/>
      </c>
      <c r="K4477" s="4"/>
      <c r="L4477" s="72" t="str">
        <f t="shared" si="1042"/>
        <v/>
      </c>
      <c r="M4477" s="73" t="str">
        <f t="shared" si="1043"/>
        <v/>
      </c>
      <c r="N4477" s="4"/>
      <c r="O4477" s="78" t="str">
        <f t="shared" si="1044"/>
        <v/>
      </c>
      <c r="P4477" s="79" t="str">
        <f t="shared" si="1045"/>
        <v/>
      </c>
      <c r="Q4477" s="4"/>
      <c r="R4477" s="90" t="str">
        <f t="shared" si="1046"/>
        <v/>
      </c>
      <c r="S4477" s="4"/>
      <c r="Y4477" s="18" t="str">
        <f t="shared" si="1047"/>
        <v/>
      </c>
      <c r="AA4477" s="18" t="str">
        <f t="shared" si="1038"/>
        <v/>
      </c>
      <c r="AB4477" s="18" t="str">
        <f t="shared" si="1039"/>
        <v/>
      </c>
      <c r="AC4477" s="18" t="str">
        <f t="shared" si="1048"/>
        <v/>
      </c>
      <c r="AD4477" s="18" t="str">
        <f t="shared" si="1048"/>
        <v/>
      </c>
      <c r="AE4477" s="18" t="str">
        <f t="shared" si="1049"/>
        <v/>
      </c>
      <c r="AG4477" s="95" t="str">
        <f>IF($C4477="", "", IF(IFERROR(INDEX(Ingredients!C$11:C$310, MATCH($C4477, Ingredients!$B$11:$B$310, 0)), "")="", "", IFERROR(INDEX(Ingredients!C$11:C$310, MATCH($C4477, Ingredients!$B$11:$B$310, 0)), "")))</f>
        <v/>
      </c>
      <c r="AH4477" s="105" t="str">
        <f>IF($C4477="", "", IF(IFERROR(INDEX(Ingredients!D$11:D$310, MATCH($C4477, Ingredients!$B$11:$B$310, 0)), "")="", "", IFERROR(INDEX(Ingredients!D$11:D$310, MATCH($C4477, Ingredients!$B$11:$B$310, 0)), "")))</f>
        <v/>
      </c>
      <c r="AI4477" s="106" t="str">
        <f>IF($C4477="", "", IF(IFERROR(INDEX(Ingredients!E$11:E$310, MATCH($C4477, Ingredients!$B$11:$B$310, 0)), "")="", "", IFERROR(INDEX(Ingredients!E$11:E$310, MATCH($C4477, Ingredients!$B$11:$B$310, 0)), "")))</f>
        <v/>
      </c>
      <c r="AJ4477" s="108" t="str">
        <f>IF($C4477="", "", IF(IFERROR(INDEX(Ingredients!F$11:F$310, MATCH($C4477, Ingredients!$B$11:$B$310, 0)), "")="", "", IFERROR(INDEX(Ingredients!F$11:F$310, MATCH($C4477, Ingredients!$B$11:$B$310, 0)), "")))</f>
        <v/>
      </c>
      <c r="AK4477" s="106" t="str">
        <f>IF($C4477="", "", IF(IFERROR(INDEX(Ingredients!G$11:G$310, MATCH($C4477, Ingredients!$B$11:$B$310, 0)), "")="", "", IFERROR(INDEX(Ingredients!G$11:G$310, MATCH($C4477, Ingredients!$B$11:$B$310, 0)), "")))</f>
        <v/>
      </c>
      <c r="AL4477" s="79" t="str">
        <f>IF($C4477="", "", IF(IFERROR(INDEX(Ingredients!H$11:H$310, MATCH($C4477, Ingredients!$B$11:$B$310, 0)), "")="", "", IFERROR(INDEX(Ingredients!H$11:H$310, MATCH($C4477, Ingredients!$B$11:$B$310, 0)), "")))</f>
        <v/>
      </c>
      <c r="AN4477" s="83" t="str">
        <f t="shared" si="1040"/>
        <v/>
      </c>
      <c r="AP4477" s="114" t="str">
        <f t="shared" si="1050"/>
        <v/>
      </c>
      <c r="AR4477" s="117" t="str">
        <f>IF($C4477="", "", IF(IFERROR(INDEX(Ingredients!$AI$11:$AI$310, MATCH($C4477, Ingredients!$B$11:$B$310, 0)), "")="", "", IFERROR(INDEX(Ingredients!$AI$11:$AI$310, MATCH($C4477, Ingredients!$B$11:$B$310, 0)), "")))</f>
        <v/>
      </c>
      <c r="AT4477" s="120" t="str">
        <f t="shared" si="1051"/>
        <v/>
      </c>
      <c r="AV4477" s="90" t="str">
        <f t="shared" si="1041"/>
        <v/>
      </c>
      <c r="AX4477" s="90" t="str">
        <f>IF($AV4477="", "", COUNTIF($AV$11:$AV$5010, "&lt;"&amp;$AV4477)+1+COUNTIF($AV$11:$AV4477, $AV4477)-1)</f>
        <v/>
      </c>
      <c r="AZ4477" s="111" t="str">
        <f>IF($B4477="", "", SUMIF('Shopping List'!$AV$11:$AV$25, $B4477, 'Shopping List'!$BN$11:$BN$25))</f>
        <v/>
      </c>
      <c r="BB4477" s="117" t="str">
        <f t="shared" si="1052"/>
        <v/>
      </c>
    </row>
    <row r="4478" spans="1:54" x14ac:dyDescent="0.25">
      <c r="A4478" s="4"/>
      <c r="B4478" s="37"/>
      <c r="C4478" s="124"/>
      <c r="D4478" s="39"/>
      <c r="E4478" s="125"/>
      <c r="F4478" s="48"/>
      <c r="G4478" s="4"/>
      <c r="H4478" s="4"/>
      <c r="I4478" s="95" t="str">
        <f>IF($C4478="", "", IF(IFERROR(INDEX(Ingredients!$C$11:$C$310, MATCH($C4478, Ingredients!$B$11:$B$310, 0)), "")="", "", IFERROR(INDEX(Ingredients!$C$11:$C$310, MATCH($C4478, Ingredients!$B$11:$B$310, 0)), "")))</f>
        <v/>
      </c>
      <c r="J4478" s="73" t="str">
        <f>IF($B4478="", "", IF(IFERROR(INDEX(Meals!$C$11:$C$260, MATCH($B4478, Meals!$B$11:$B$260, 0)), "")="", "", IFERROR(INDEX(Meals!$C$11:$C$260, MATCH($B4478, Meals!$B$11:$B$260, 0)), "")))</f>
        <v/>
      </c>
      <c r="K4478" s="4"/>
      <c r="L4478" s="72" t="str">
        <f t="shared" si="1042"/>
        <v/>
      </c>
      <c r="M4478" s="73" t="str">
        <f t="shared" si="1043"/>
        <v/>
      </c>
      <c r="N4478" s="4"/>
      <c r="O4478" s="78" t="str">
        <f t="shared" si="1044"/>
        <v/>
      </c>
      <c r="P4478" s="79" t="str">
        <f t="shared" si="1045"/>
        <v/>
      </c>
      <c r="Q4478" s="4"/>
      <c r="R4478" s="90" t="str">
        <f t="shared" si="1046"/>
        <v/>
      </c>
      <c r="S4478" s="4"/>
      <c r="Y4478" s="18" t="str">
        <f t="shared" si="1047"/>
        <v/>
      </c>
      <c r="AA4478" s="18" t="str">
        <f t="shared" si="1038"/>
        <v/>
      </c>
      <c r="AB4478" s="18" t="str">
        <f t="shared" si="1039"/>
        <v/>
      </c>
      <c r="AC4478" s="18" t="str">
        <f t="shared" si="1048"/>
        <v/>
      </c>
      <c r="AD4478" s="18" t="str">
        <f t="shared" si="1048"/>
        <v/>
      </c>
      <c r="AE4478" s="18" t="str">
        <f t="shared" si="1049"/>
        <v/>
      </c>
      <c r="AG4478" s="95" t="str">
        <f>IF($C4478="", "", IF(IFERROR(INDEX(Ingredients!C$11:C$310, MATCH($C4478, Ingredients!$B$11:$B$310, 0)), "")="", "", IFERROR(INDEX(Ingredients!C$11:C$310, MATCH($C4478, Ingredients!$B$11:$B$310, 0)), "")))</f>
        <v/>
      </c>
      <c r="AH4478" s="105" t="str">
        <f>IF($C4478="", "", IF(IFERROR(INDEX(Ingredients!D$11:D$310, MATCH($C4478, Ingredients!$B$11:$B$310, 0)), "")="", "", IFERROR(INDEX(Ingredients!D$11:D$310, MATCH($C4478, Ingredients!$B$11:$B$310, 0)), "")))</f>
        <v/>
      </c>
      <c r="AI4478" s="106" t="str">
        <f>IF($C4478="", "", IF(IFERROR(INDEX(Ingredients!E$11:E$310, MATCH($C4478, Ingredients!$B$11:$B$310, 0)), "")="", "", IFERROR(INDEX(Ingredients!E$11:E$310, MATCH($C4478, Ingredients!$B$11:$B$310, 0)), "")))</f>
        <v/>
      </c>
      <c r="AJ4478" s="108" t="str">
        <f>IF($C4478="", "", IF(IFERROR(INDEX(Ingredients!F$11:F$310, MATCH($C4478, Ingredients!$B$11:$B$310, 0)), "")="", "", IFERROR(INDEX(Ingredients!F$11:F$310, MATCH($C4478, Ingredients!$B$11:$B$310, 0)), "")))</f>
        <v/>
      </c>
      <c r="AK4478" s="106" t="str">
        <f>IF($C4478="", "", IF(IFERROR(INDEX(Ingredients!G$11:G$310, MATCH($C4478, Ingredients!$B$11:$B$310, 0)), "")="", "", IFERROR(INDEX(Ingredients!G$11:G$310, MATCH($C4478, Ingredients!$B$11:$B$310, 0)), "")))</f>
        <v/>
      </c>
      <c r="AL4478" s="79" t="str">
        <f>IF($C4478="", "", IF(IFERROR(INDEX(Ingredients!H$11:H$310, MATCH($C4478, Ingredients!$B$11:$B$310, 0)), "")="", "", IFERROR(INDEX(Ingredients!H$11:H$310, MATCH($C4478, Ingredients!$B$11:$B$310, 0)), "")))</f>
        <v/>
      </c>
      <c r="AN4478" s="83" t="str">
        <f t="shared" si="1040"/>
        <v/>
      </c>
      <c r="AP4478" s="114" t="str">
        <f t="shared" si="1050"/>
        <v/>
      </c>
      <c r="AR4478" s="117" t="str">
        <f>IF($C4478="", "", IF(IFERROR(INDEX(Ingredients!$AI$11:$AI$310, MATCH($C4478, Ingredients!$B$11:$B$310, 0)), "")="", "", IFERROR(INDEX(Ingredients!$AI$11:$AI$310, MATCH($C4478, Ingredients!$B$11:$B$310, 0)), "")))</f>
        <v/>
      </c>
      <c r="AT4478" s="120" t="str">
        <f t="shared" si="1051"/>
        <v/>
      </c>
      <c r="AV4478" s="90" t="str">
        <f t="shared" si="1041"/>
        <v/>
      </c>
      <c r="AX4478" s="90" t="str">
        <f>IF($AV4478="", "", COUNTIF($AV$11:$AV$5010, "&lt;"&amp;$AV4478)+1+COUNTIF($AV$11:$AV4478, $AV4478)-1)</f>
        <v/>
      </c>
      <c r="AZ4478" s="111" t="str">
        <f>IF($B4478="", "", SUMIF('Shopping List'!$AV$11:$AV$25, $B4478, 'Shopping List'!$BN$11:$BN$25))</f>
        <v/>
      </c>
      <c r="BB4478" s="117" t="str">
        <f t="shared" si="1052"/>
        <v/>
      </c>
    </row>
    <row r="4479" spans="1:54" x14ac:dyDescent="0.25">
      <c r="A4479" s="4"/>
      <c r="B4479" s="37"/>
      <c r="C4479" s="124"/>
      <c r="D4479" s="39"/>
      <c r="E4479" s="125"/>
      <c r="F4479" s="48"/>
      <c r="G4479" s="4"/>
      <c r="H4479" s="4"/>
      <c r="I4479" s="95" t="str">
        <f>IF($C4479="", "", IF(IFERROR(INDEX(Ingredients!$C$11:$C$310, MATCH($C4479, Ingredients!$B$11:$B$310, 0)), "")="", "", IFERROR(INDEX(Ingredients!$C$11:$C$310, MATCH($C4479, Ingredients!$B$11:$B$310, 0)), "")))</f>
        <v/>
      </c>
      <c r="J4479" s="73" t="str">
        <f>IF($B4479="", "", IF(IFERROR(INDEX(Meals!$C$11:$C$260, MATCH($B4479, Meals!$B$11:$B$260, 0)), "")="", "", IFERROR(INDEX(Meals!$C$11:$C$260, MATCH($B4479, Meals!$B$11:$B$260, 0)), "")))</f>
        <v/>
      </c>
      <c r="K4479" s="4"/>
      <c r="L4479" s="72" t="str">
        <f t="shared" si="1042"/>
        <v/>
      </c>
      <c r="M4479" s="73" t="str">
        <f t="shared" si="1043"/>
        <v/>
      </c>
      <c r="N4479" s="4"/>
      <c r="O4479" s="78" t="str">
        <f t="shared" si="1044"/>
        <v/>
      </c>
      <c r="P4479" s="79" t="str">
        <f t="shared" si="1045"/>
        <v/>
      </c>
      <c r="Q4479" s="4"/>
      <c r="R4479" s="90" t="str">
        <f t="shared" si="1046"/>
        <v/>
      </c>
      <c r="S4479" s="4"/>
      <c r="Y4479" s="18" t="str">
        <f t="shared" si="1047"/>
        <v/>
      </c>
      <c r="AA4479" s="18" t="str">
        <f t="shared" si="1038"/>
        <v/>
      </c>
      <c r="AB4479" s="18" t="str">
        <f t="shared" si="1039"/>
        <v/>
      </c>
      <c r="AC4479" s="18" t="str">
        <f t="shared" si="1048"/>
        <v/>
      </c>
      <c r="AD4479" s="18" t="str">
        <f t="shared" si="1048"/>
        <v/>
      </c>
      <c r="AE4479" s="18" t="str">
        <f t="shared" si="1049"/>
        <v/>
      </c>
      <c r="AG4479" s="95" t="str">
        <f>IF($C4479="", "", IF(IFERROR(INDEX(Ingredients!C$11:C$310, MATCH($C4479, Ingredients!$B$11:$B$310, 0)), "")="", "", IFERROR(INDEX(Ingredients!C$11:C$310, MATCH($C4479, Ingredients!$B$11:$B$310, 0)), "")))</f>
        <v/>
      </c>
      <c r="AH4479" s="105" t="str">
        <f>IF($C4479="", "", IF(IFERROR(INDEX(Ingredients!D$11:D$310, MATCH($C4479, Ingredients!$B$11:$B$310, 0)), "")="", "", IFERROR(INDEX(Ingredients!D$11:D$310, MATCH($C4479, Ingredients!$B$11:$B$310, 0)), "")))</f>
        <v/>
      </c>
      <c r="AI4479" s="106" t="str">
        <f>IF($C4479="", "", IF(IFERROR(INDEX(Ingredients!E$11:E$310, MATCH($C4479, Ingredients!$B$11:$B$310, 0)), "")="", "", IFERROR(INDEX(Ingredients!E$11:E$310, MATCH($C4479, Ingredients!$B$11:$B$310, 0)), "")))</f>
        <v/>
      </c>
      <c r="AJ4479" s="108" t="str">
        <f>IF($C4479="", "", IF(IFERROR(INDEX(Ingredients!F$11:F$310, MATCH($C4479, Ingredients!$B$11:$B$310, 0)), "")="", "", IFERROR(INDEX(Ingredients!F$11:F$310, MATCH($C4479, Ingredients!$B$11:$B$310, 0)), "")))</f>
        <v/>
      </c>
      <c r="AK4479" s="106" t="str">
        <f>IF($C4479="", "", IF(IFERROR(INDEX(Ingredients!G$11:G$310, MATCH($C4479, Ingredients!$B$11:$B$310, 0)), "")="", "", IFERROR(INDEX(Ingredients!G$11:G$310, MATCH($C4479, Ingredients!$B$11:$B$310, 0)), "")))</f>
        <v/>
      </c>
      <c r="AL4479" s="79" t="str">
        <f>IF($C4479="", "", IF(IFERROR(INDEX(Ingredients!H$11:H$310, MATCH($C4479, Ingredients!$B$11:$B$310, 0)), "")="", "", IFERROR(INDEX(Ingredients!H$11:H$310, MATCH($C4479, Ingredients!$B$11:$B$310, 0)), "")))</f>
        <v/>
      </c>
      <c r="AN4479" s="83" t="str">
        <f t="shared" si="1040"/>
        <v/>
      </c>
      <c r="AP4479" s="114" t="str">
        <f t="shared" si="1050"/>
        <v/>
      </c>
      <c r="AR4479" s="117" t="str">
        <f>IF($C4479="", "", IF(IFERROR(INDEX(Ingredients!$AI$11:$AI$310, MATCH($C4479, Ingredients!$B$11:$B$310, 0)), "")="", "", IFERROR(INDEX(Ingredients!$AI$11:$AI$310, MATCH($C4479, Ingredients!$B$11:$B$310, 0)), "")))</f>
        <v/>
      </c>
      <c r="AT4479" s="120" t="str">
        <f t="shared" si="1051"/>
        <v/>
      </c>
      <c r="AV4479" s="90" t="str">
        <f t="shared" si="1041"/>
        <v/>
      </c>
      <c r="AX4479" s="90" t="str">
        <f>IF($AV4479="", "", COUNTIF($AV$11:$AV$5010, "&lt;"&amp;$AV4479)+1+COUNTIF($AV$11:$AV4479, $AV4479)-1)</f>
        <v/>
      </c>
      <c r="AZ4479" s="111" t="str">
        <f>IF($B4479="", "", SUMIF('Shopping List'!$AV$11:$AV$25, $B4479, 'Shopping List'!$BN$11:$BN$25))</f>
        <v/>
      </c>
      <c r="BB4479" s="117" t="str">
        <f t="shared" si="1052"/>
        <v/>
      </c>
    </row>
    <row r="4480" spans="1:54" x14ac:dyDescent="0.25">
      <c r="A4480" s="4"/>
      <c r="B4480" s="37"/>
      <c r="C4480" s="124"/>
      <c r="D4480" s="39"/>
      <c r="E4480" s="125"/>
      <c r="F4480" s="48"/>
      <c r="G4480" s="4"/>
      <c r="H4480" s="4"/>
      <c r="I4480" s="95" t="str">
        <f>IF($C4480="", "", IF(IFERROR(INDEX(Ingredients!$C$11:$C$310, MATCH($C4480, Ingredients!$B$11:$B$310, 0)), "")="", "", IFERROR(INDEX(Ingredients!$C$11:$C$310, MATCH($C4480, Ingredients!$B$11:$B$310, 0)), "")))</f>
        <v/>
      </c>
      <c r="J4480" s="73" t="str">
        <f>IF($B4480="", "", IF(IFERROR(INDEX(Meals!$C$11:$C$260, MATCH($B4480, Meals!$B$11:$B$260, 0)), "")="", "", IFERROR(INDEX(Meals!$C$11:$C$260, MATCH($B4480, Meals!$B$11:$B$260, 0)), "")))</f>
        <v/>
      </c>
      <c r="K4480" s="4"/>
      <c r="L4480" s="72" t="str">
        <f t="shared" si="1042"/>
        <v/>
      </c>
      <c r="M4480" s="73" t="str">
        <f t="shared" si="1043"/>
        <v/>
      </c>
      <c r="N4480" s="4"/>
      <c r="O4480" s="78" t="str">
        <f t="shared" si="1044"/>
        <v/>
      </c>
      <c r="P4480" s="79" t="str">
        <f t="shared" si="1045"/>
        <v/>
      </c>
      <c r="Q4480" s="4"/>
      <c r="R4480" s="90" t="str">
        <f t="shared" si="1046"/>
        <v/>
      </c>
      <c r="S4480" s="4"/>
      <c r="Y4480" s="18" t="str">
        <f t="shared" si="1047"/>
        <v/>
      </c>
      <c r="AA4480" s="18" t="str">
        <f t="shared" si="1038"/>
        <v/>
      </c>
      <c r="AB4480" s="18" t="str">
        <f t="shared" si="1039"/>
        <v/>
      </c>
      <c r="AC4480" s="18" t="str">
        <f t="shared" si="1048"/>
        <v/>
      </c>
      <c r="AD4480" s="18" t="str">
        <f t="shared" si="1048"/>
        <v/>
      </c>
      <c r="AE4480" s="18" t="str">
        <f t="shared" si="1049"/>
        <v/>
      </c>
      <c r="AG4480" s="95" t="str">
        <f>IF($C4480="", "", IF(IFERROR(INDEX(Ingredients!C$11:C$310, MATCH($C4480, Ingredients!$B$11:$B$310, 0)), "")="", "", IFERROR(INDEX(Ingredients!C$11:C$310, MATCH($C4480, Ingredients!$B$11:$B$310, 0)), "")))</f>
        <v/>
      </c>
      <c r="AH4480" s="105" t="str">
        <f>IF($C4480="", "", IF(IFERROR(INDEX(Ingredients!D$11:D$310, MATCH($C4480, Ingredients!$B$11:$B$310, 0)), "")="", "", IFERROR(INDEX(Ingredients!D$11:D$310, MATCH($C4480, Ingredients!$B$11:$B$310, 0)), "")))</f>
        <v/>
      </c>
      <c r="AI4480" s="106" t="str">
        <f>IF($C4480="", "", IF(IFERROR(INDEX(Ingredients!E$11:E$310, MATCH($C4480, Ingredients!$B$11:$B$310, 0)), "")="", "", IFERROR(INDEX(Ingredients!E$11:E$310, MATCH($C4480, Ingredients!$B$11:$B$310, 0)), "")))</f>
        <v/>
      </c>
      <c r="AJ4480" s="108" t="str">
        <f>IF($C4480="", "", IF(IFERROR(INDEX(Ingredients!F$11:F$310, MATCH($C4480, Ingredients!$B$11:$B$310, 0)), "")="", "", IFERROR(INDEX(Ingredients!F$11:F$310, MATCH($C4480, Ingredients!$B$11:$B$310, 0)), "")))</f>
        <v/>
      </c>
      <c r="AK4480" s="106" t="str">
        <f>IF($C4480="", "", IF(IFERROR(INDEX(Ingredients!G$11:G$310, MATCH($C4480, Ingredients!$B$11:$B$310, 0)), "")="", "", IFERROR(INDEX(Ingredients!G$11:G$310, MATCH($C4480, Ingredients!$B$11:$B$310, 0)), "")))</f>
        <v/>
      </c>
      <c r="AL4480" s="79" t="str">
        <f>IF($C4480="", "", IF(IFERROR(INDEX(Ingredients!H$11:H$310, MATCH($C4480, Ingredients!$B$11:$B$310, 0)), "")="", "", IFERROR(INDEX(Ingredients!H$11:H$310, MATCH($C4480, Ingredients!$B$11:$B$310, 0)), "")))</f>
        <v/>
      </c>
      <c r="AN4480" s="83" t="str">
        <f t="shared" si="1040"/>
        <v/>
      </c>
      <c r="AP4480" s="114" t="str">
        <f t="shared" si="1050"/>
        <v/>
      </c>
      <c r="AR4480" s="117" t="str">
        <f>IF($C4480="", "", IF(IFERROR(INDEX(Ingredients!$AI$11:$AI$310, MATCH($C4480, Ingredients!$B$11:$B$310, 0)), "")="", "", IFERROR(INDEX(Ingredients!$AI$11:$AI$310, MATCH($C4480, Ingredients!$B$11:$B$310, 0)), "")))</f>
        <v/>
      </c>
      <c r="AT4480" s="120" t="str">
        <f t="shared" si="1051"/>
        <v/>
      </c>
      <c r="AV4480" s="90" t="str">
        <f t="shared" si="1041"/>
        <v/>
      </c>
      <c r="AX4480" s="90" t="str">
        <f>IF($AV4480="", "", COUNTIF($AV$11:$AV$5010, "&lt;"&amp;$AV4480)+1+COUNTIF($AV$11:$AV4480, $AV4480)-1)</f>
        <v/>
      </c>
      <c r="AZ4480" s="111" t="str">
        <f>IF($B4480="", "", SUMIF('Shopping List'!$AV$11:$AV$25, $B4480, 'Shopping List'!$BN$11:$BN$25))</f>
        <v/>
      </c>
      <c r="BB4480" s="117" t="str">
        <f t="shared" si="1052"/>
        <v/>
      </c>
    </row>
    <row r="4481" spans="1:54" x14ac:dyDescent="0.25">
      <c r="A4481" s="4"/>
      <c r="B4481" s="37"/>
      <c r="C4481" s="124"/>
      <c r="D4481" s="39"/>
      <c r="E4481" s="125"/>
      <c r="F4481" s="48"/>
      <c r="G4481" s="4"/>
      <c r="H4481" s="4"/>
      <c r="I4481" s="95" t="str">
        <f>IF($C4481="", "", IF(IFERROR(INDEX(Ingredients!$C$11:$C$310, MATCH($C4481, Ingredients!$B$11:$B$310, 0)), "")="", "", IFERROR(INDEX(Ingredients!$C$11:$C$310, MATCH($C4481, Ingredients!$B$11:$B$310, 0)), "")))</f>
        <v/>
      </c>
      <c r="J4481" s="73" t="str">
        <f>IF($B4481="", "", IF(IFERROR(INDEX(Meals!$C$11:$C$260, MATCH($B4481, Meals!$B$11:$B$260, 0)), "")="", "", IFERROR(INDEX(Meals!$C$11:$C$260, MATCH($B4481, Meals!$B$11:$B$260, 0)), "")))</f>
        <v/>
      </c>
      <c r="K4481" s="4"/>
      <c r="L4481" s="72" t="str">
        <f t="shared" si="1042"/>
        <v/>
      </c>
      <c r="M4481" s="73" t="str">
        <f t="shared" si="1043"/>
        <v/>
      </c>
      <c r="N4481" s="4"/>
      <c r="O4481" s="78" t="str">
        <f t="shared" si="1044"/>
        <v/>
      </c>
      <c r="P4481" s="79" t="str">
        <f t="shared" si="1045"/>
        <v/>
      </c>
      <c r="Q4481" s="4"/>
      <c r="R4481" s="90" t="str">
        <f t="shared" si="1046"/>
        <v/>
      </c>
      <c r="S4481" s="4"/>
      <c r="Y4481" s="18" t="str">
        <f t="shared" si="1047"/>
        <v/>
      </c>
      <c r="AA4481" s="18" t="str">
        <f t="shared" si="1038"/>
        <v/>
      </c>
      <c r="AB4481" s="18" t="str">
        <f t="shared" si="1039"/>
        <v/>
      </c>
      <c r="AC4481" s="18" t="str">
        <f t="shared" si="1048"/>
        <v/>
      </c>
      <c r="AD4481" s="18" t="str">
        <f t="shared" si="1048"/>
        <v/>
      </c>
      <c r="AE4481" s="18" t="str">
        <f t="shared" si="1049"/>
        <v/>
      </c>
      <c r="AG4481" s="95" t="str">
        <f>IF($C4481="", "", IF(IFERROR(INDEX(Ingredients!C$11:C$310, MATCH($C4481, Ingredients!$B$11:$B$310, 0)), "")="", "", IFERROR(INDEX(Ingredients!C$11:C$310, MATCH($C4481, Ingredients!$B$11:$B$310, 0)), "")))</f>
        <v/>
      </c>
      <c r="AH4481" s="105" t="str">
        <f>IF($C4481="", "", IF(IFERROR(INDEX(Ingredients!D$11:D$310, MATCH($C4481, Ingredients!$B$11:$B$310, 0)), "")="", "", IFERROR(INDEX(Ingredients!D$11:D$310, MATCH($C4481, Ingredients!$B$11:$B$310, 0)), "")))</f>
        <v/>
      </c>
      <c r="AI4481" s="106" t="str">
        <f>IF($C4481="", "", IF(IFERROR(INDEX(Ingredients!E$11:E$310, MATCH($C4481, Ingredients!$B$11:$B$310, 0)), "")="", "", IFERROR(INDEX(Ingredients!E$11:E$310, MATCH($C4481, Ingredients!$B$11:$B$310, 0)), "")))</f>
        <v/>
      </c>
      <c r="AJ4481" s="108" t="str">
        <f>IF($C4481="", "", IF(IFERROR(INDEX(Ingredients!F$11:F$310, MATCH($C4481, Ingredients!$B$11:$B$310, 0)), "")="", "", IFERROR(INDEX(Ingredients!F$11:F$310, MATCH($C4481, Ingredients!$B$11:$B$310, 0)), "")))</f>
        <v/>
      </c>
      <c r="AK4481" s="106" t="str">
        <f>IF($C4481="", "", IF(IFERROR(INDEX(Ingredients!G$11:G$310, MATCH($C4481, Ingredients!$B$11:$B$310, 0)), "")="", "", IFERROR(INDEX(Ingredients!G$11:G$310, MATCH($C4481, Ingredients!$B$11:$B$310, 0)), "")))</f>
        <v/>
      </c>
      <c r="AL4481" s="79" t="str">
        <f>IF($C4481="", "", IF(IFERROR(INDEX(Ingredients!H$11:H$310, MATCH($C4481, Ingredients!$B$11:$B$310, 0)), "")="", "", IFERROR(INDEX(Ingredients!H$11:H$310, MATCH($C4481, Ingredients!$B$11:$B$310, 0)), "")))</f>
        <v/>
      </c>
      <c r="AN4481" s="83" t="str">
        <f t="shared" si="1040"/>
        <v/>
      </c>
      <c r="AP4481" s="114" t="str">
        <f t="shared" si="1050"/>
        <v/>
      </c>
      <c r="AR4481" s="117" t="str">
        <f>IF($C4481="", "", IF(IFERROR(INDEX(Ingredients!$AI$11:$AI$310, MATCH($C4481, Ingredients!$B$11:$B$310, 0)), "")="", "", IFERROR(INDEX(Ingredients!$AI$11:$AI$310, MATCH($C4481, Ingredients!$B$11:$B$310, 0)), "")))</f>
        <v/>
      </c>
      <c r="AT4481" s="120" t="str">
        <f t="shared" si="1051"/>
        <v/>
      </c>
      <c r="AV4481" s="90" t="str">
        <f t="shared" si="1041"/>
        <v/>
      </c>
      <c r="AX4481" s="90" t="str">
        <f>IF($AV4481="", "", COUNTIF($AV$11:$AV$5010, "&lt;"&amp;$AV4481)+1+COUNTIF($AV$11:$AV4481, $AV4481)-1)</f>
        <v/>
      </c>
      <c r="AZ4481" s="111" t="str">
        <f>IF($B4481="", "", SUMIF('Shopping List'!$AV$11:$AV$25, $B4481, 'Shopping List'!$BN$11:$BN$25))</f>
        <v/>
      </c>
      <c r="BB4481" s="117" t="str">
        <f t="shared" si="1052"/>
        <v/>
      </c>
    </row>
    <row r="4482" spans="1:54" x14ac:dyDescent="0.25">
      <c r="A4482" s="4"/>
      <c r="B4482" s="37"/>
      <c r="C4482" s="124"/>
      <c r="D4482" s="39"/>
      <c r="E4482" s="125"/>
      <c r="F4482" s="48"/>
      <c r="G4482" s="4"/>
      <c r="H4482" s="4"/>
      <c r="I4482" s="95" t="str">
        <f>IF($C4482="", "", IF(IFERROR(INDEX(Ingredients!$C$11:$C$310, MATCH($C4482, Ingredients!$B$11:$B$310, 0)), "")="", "", IFERROR(INDEX(Ingredients!$C$11:$C$310, MATCH($C4482, Ingredients!$B$11:$B$310, 0)), "")))</f>
        <v/>
      </c>
      <c r="J4482" s="73" t="str">
        <f>IF($B4482="", "", IF(IFERROR(INDEX(Meals!$C$11:$C$260, MATCH($B4482, Meals!$B$11:$B$260, 0)), "")="", "", IFERROR(INDEX(Meals!$C$11:$C$260, MATCH($B4482, Meals!$B$11:$B$260, 0)), "")))</f>
        <v/>
      </c>
      <c r="K4482" s="4"/>
      <c r="L4482" s="72" t="str">
        <f t="shared" si="1042"/>
        <v/>
      </c>
      <c r="M4482" s="73" t="str">
        <f t="shared" si="1043"/>
        <v/>
      </c>
      <c r="N4482" s="4"/>
      <c r="O4482" s="78" t="str">
        <f t="shared" si="1044"/>
        <v/>
      </c>
      <c r="P4482" s="79" t="str">
        <f t="shared" si="1045"/>
        <v/>
      </c>
      <c r="Q4482" s="4"/>
      <c r="R4482" s="90" t="str">
        <f t="shared" si="1046"/>
        <v/>
      </c>
      <c r="S4482" s="4"/>
      <c r="Y4482" s="18" t="str">
        <f t="shared" si="1047"/>
        <v/>
      </c>
      <c r="AA4482" s="18" t="str">
        <f t="shared" si="1038"/>
        <v/>
      </c>
      <c r="AB4482" s="18" t="str">
        <f t="shared" si="1039"/>
        <v/>
      </c>
      <c r="AC4482" s="18" t="str">
        <f t="shared" si="1048"/>
        <v/>
      </c>
      <c r="AD4482" s="18" t="str">
        <f t="shared" si="1048"/>
        <v/>
      </c>
      <c r="AE4482" s="18" t="str">
        <f t="shared" si="1049"/>
        <v/>
      </c>
      <c r="AG4482" s="95" t="str">
        <f>IF($C4482="", "", IF(IFERROR(INDEX(Ingredients!C$11:C$310, MATCH($C4482, Ingredients!$B$11:$B$310, 0)), "")="", "", IFERROR(INDEX(Ingredients!C$11:C$310, MATCH($C4482, Ingredients!$B$11:$B$310, 0)), "")))</f>
        <v/>
      </c>
      <c r="AH4482" s="105" t="str">
        <f>IF($C4482="", "", IF(IFERROR(INDEX(Ingredients!D$11:D$310, MATCH($C4482, Ingredients!$B$11:$B$310, 0)), "")="", "", IFERROR(INDEX(Ingredients!D$11:D$310, MATCH($C4482, Ingredients!$B$11:$B$310, 0)), "")))</f>
        <v/>
      </c>
      <c r="AI4482" s="106" t="str">
        <f>IF($C4482="", "", IF(IFERROR(INDEX(Ingredients!E$11:E$310, MATCH($C4482, Ingredients!$B$11:$B$310, 0)), "")="", "", IFERROR(INDEX(Ingredients!E$11:E$310, MATCH($C4482, Ingredients!$B$11:$B$310, 0)), "")))</f>
        <v/>
      </c>
      <c r="AJ4482" s="108" t="str">
        <f>IF($C4482="", "", IF(IFERROR(INDEX(Ingredients!F$11:F$310, MATCH($C4482, Ingredients!$B$11:$B$310, 0)), "")="", "", IFERROR(INDEX(Ingredients!F$11:F$310, MATCH($C4482, Ingredients!$B$11:$B$310, 0)), "")))</f>
        <v/>
      </c>
      <c r="AK4482" s="106" t="str">
        <f>IF($C4482="", "", IF(IFERROR(INDEX(Ingredients!G$11:G$310, MATCH($C4482, Ingredients!$B$11:$B$310, 0)), "")="", "", IFERROR(INDEX(Ingredients!G$11:G$310, MATCH($C4482, Ingredients!$B$11:$B$310, 0)), "")))</f>
        <v/>
      </c>
      <c r="AL4482" s="79" t="str">
        <f>IF($C4482="", "", IF(IFERROR(INDEX(Ingredients!H$11:H$310, MATCH($C4482, Ingredients!$B$11:$B$310, 0)), "")="", "", IFERROR(INDEX(Ingredients!H$11:H$310, MATCH($C4482, Ingredients!$B$11:$B$310, 0)), "")))</f>
        <v/>
      </c>
      <c r="AN4482" s="83" t="str">
        <f t="shared" si="1040"/>
        <v/>
      </c>
      <c r="AP4482" s="114" t="str">
        <f t="shared" si="1050"/>
        <v/>
      </c>
      <c r="AR4482" s="117" t="str">
        <f>IF($C4482="", "", IF(IFERROR(INDEX(Ingredients!$AI$11:$AI$310, MATCH($C4482, Ingredients!$B$11:$B$310, 0)), "")="", "", IFERROR(INDEX(Ingredients!$AI$11:$AI$310, MATCH($C4482, Ingredients!$B$11:$B$310, 0)), "")))</f>
        <v/>
      </c>
      <c r="AT4482" s="120" t="str">
        <f t="shared" si="1051"/>
        <v/>
      </c>
      <c r="AV4482" s="90" t="str">
        <f t="shared" si="1041"/>
        <v/>
      </c>
      <c r="AX4482" s="90" t="str">
        <f>IF($AV4482="", "", COUNTIF($AV$11:$AV$5010, "&lt;"&amp;$AV4482)+1+COUNTIF($AV$11:$AV4482, $AV4482)-1)</f>
        <v/>
      </c>
      <c r="AZ4482" s="111" t="str">
        <f>IF($B4482="", "", SUMIF('Shopping List'!$AV$11:$AV$25, $B4482, 'Shopping List'!$BN$11:$BN$25))</f>
        <v/>
      </c>
      <c r="BB4482" s="117" t="str">
        <f t="shared" si="1052"/>
        <v/>
      </c>
    </row>
    <row r="4483" spans="1:54" x14ac:dyDescent="0.25">
      <c r="A4483" s="4"/>
      <c r="B4483" s="37"/>
      <c r="C4483" s="124"/>
      <c r="D4483" s="39"/>
      <c r="E4483" s="125"/>
      <c r="F4483" s="48"/>
      <c r="G4483" s="4"/>
      <c r="H4483" s="4"/>
      <c r="I4483" s="95" t="str">
        <f>IF($C4483="", "", IF(IFERROR(INDEX(Ingredients!$C$11:$C$310, MATCH($C4483, Ingredients!$B$11:$B$310, 0)), "")="", "", IFERROR(INDEX(Ingredients!$C$11:$C$310, MATCH($C4483, Ingredients!$B$11:$B$310, 0)), "")))</f>
        <v/>
      </c>
      <c r="J4483" s="73" t="str">
        <f>IF($B4483="", "", IF(IFERROR(INDEX(Meals!$C$11:$C$260, MATCH($B4483, Meals!$B$11:$B$260, 0)), "")="", "", IFERROR(INDEX(Meals!$C$11:$C$260, MATCH($B4483, Meals!$B$11:$B$260, 0)), "")))</f>
        <v/>
      </c>
      <c r="K4483" s="4"/>
      <c r="L4483" s="72" t="str">
        <f t="shared" si="1042"/>
        <v/>
      </c>
      <c r="M4483" s="73" t="str">
        <f t="shared" si="1043"/>
        <v/>
      </c>
      <c r="N4483" s="4"/>
      <c r="O4483" s="78" t="str">
        <f t="shared" si="1044"/>
        <v/>
      </c>
      <c r="P4483" s="79" t="str">
        <f t="shared" si="1045"/>
        <v/>
      </c>
      <c r="Q4483" s="4"/>
      <c r="R4483" s="90" t="str">
        <f t="shared" si="1046"/>
        <v/>
      </c>
      <c r="S4483" s="4"/>
      <c r="Y4483" s="18" t="str">
        <f t="shared" si="1047"/>
        <v/>
      </c>
      <c r="AA4483" s="18" t="str">
        <f t="shared" si="1038"/>
        <v/>
      </c>
      <c r="AB4483" s="18" t="str">
        <f t="shared" si="1039"/>
        <v/>
      </c>
      <c r="AC4483" s="18" t="str">
        <f t="shared" si="1048"/>
        <v/>
      </c>
      <c r="AD4483" s="18" t="str">
        <f t="shared" si="1048"/>
        <v/>
      </c>
      <c r="AE4483" s="18" t="str">
        <f t="shared" si="1049"/>
        <v/>
      </c>
      <c r="AG4483" s="95" t="str">
        <f>IF($C4483="", "", IF(IFERROR(INDEX(Ingredients!C$11:C$310, MATCH($C4483, Ingredients!$B$11:$B$310, 0)), "")="", "", IFERROR(INDEX(Ingredients!C$11:C$310, MATCH($C4483, Ingredients!$B$11:$B$310, 0)), "")))</f>
        <v/>
      </c>
      <c r="AH4483" s="105" t="str">
        <f>IF($C4483="", "", IF(IFERROR(INDEX(Ingredients!D$11:D$310, MATCH($C4483, Ingredients!$B$11:$B$310, 0)), "")="", "", IFERROR(INDEX(Ingredients!D$11:D$310, MATCH($C4483, Ingredients!$B$11:$B$310, 0)), "")))</f>
        <v/>
      </c>
      <c r="AI4483" s="106" t="str">
        <f>IF($C4483="", "", IF(IFERROR(INDEX(Ingredients!E$11:E$310, MATCH($C4483, Ingredients!$B$11:$B$310, 0)), "")="", "", IFERROR(INDEX(Ingredients!E$11:E$310, MATCH($C4483, Ingredients!$B$11:$B$310, 0)), "")))</f>
        <v/>
      </c>
      <c r="AJ4483" s="108" t="str">
        <f>IF($C4483="", "", IF(IFERROR(INDEX(Ingredients!F$11:F$310, MATCH($C4483, Ingredients!$B$11:$B$310, 0)), "")="", "", IFERROR(INDEX(Ingredients!F$11:F$310, MATCH($C4483, Ingredients!$B$11:$B$310, 0)), "")))</f>
        <v/>
      </c>
      <c r="AK4483" s="106" t="str">
        <f>IF($C4483="", "", IF(IFERROR(INDEX(Ingredients!G$11:G$310, MATCH($C4483, Ingredients!$B$11:$B$310, 0)), "")="", "", IFERROR(INDEX(Ingredients!G$11:G$310, MATCH($C4483, Ingredients!$B$11:$B$310, 0)), "")))</f>
        <v/>
      </c>
      <c r="AL4483" s="79" t="str">
        <f>IF($C4483="", "", IF(IFERROR(INDEX(Ingredients!H$11:H$310, MATCH($C4483, Ingredients!$B$11:$B$310, 0)), "")="", "", IFERROR(INDEX(Ingredients!H$11:H$310, MATCH($C4483, Ingredients!$B$11:$B$310, 0)), "")))</f>
        <v/>
      </c>
      <c r="AN4483" s="83" t="str">
        <f t="shared" si="1040"/>
        <v/>
      </c>
      <c r="AP4483" s="114" t="str">
        <f t="shared" si="1050"/>
        <v/>
      </c>
      <c r="AR4483" s="117" t="str">
        <f>IF($C4483="", "", IF(IFERROR(INDEX(Ingredients!$AI$11:$AI$310, MATCH($C4483, Ingredients!$B$11:$B$310, 0)), "")="", "", IFERROR(INDEX(Ingredients!$AI$11:$AI$310, MATCH($C4483, Ingredients!$B$11:$B$310, 0)), "")))</f>
        <v/>
      </c>
      <c r="AT4483" s="120" t="str">
        <f t="shared" si="1051"/>
        <v/>
      </c>
      <c r="AV4483" s="90" t="str">
        <f t="shared" si="1041"/>
        <v/>
      </c>
      <c r="AX4483" s="90" t="str">
        <f>IF($AV4483="", "", COUNTIF($AV$11:$AV$5010, "&lt;"&amp;$AV4483)+1+COUNTIF($AV$11:$AV4483, $AV4483)-1)</f>
        <v/>
      </c>
      <c r="AZ4483" s="111" t="str">
        <f>IF($B4483="", "", SUMIF('Shopping List'!$AV$11:$AV$25, $B4483, 'Shopping List'!$BN$11:$BN$25))</f>
        <v/>
      </c>
      <c r="BB4483" s="117" t="str">
        <f t="shared" si="1052"/>
        <v/>
      </c>
    </row>
    <row r="4484" spans="1:54" x14ac:dyDescent="0.25">
      <c r="A4484" s="4"/>
      <c r="B4484" s="37"/>
      <c r="C4484" s="124"/>
      <c r="D4484" s="39"/>
      <c r="E4484" s="125"/>
      <c r="F4484" s="48"/>
      <c r="G4484" s="4"/>
      <c r="H4484" s="4"/>
      <c r="I4484" s="95" t="str">
        <f>IF($C4484="", "", IF(IFERROR(INDEX(Ingredients!$C$11:$C$310, MATCH($C4484, Ingredients!$B$11:$B$310, 0)), "")="", "", IFERROR(INDEX(Ingredients!$C$11:$C$310, MATCH($C4484, Ingredients!$B$11:$B$310, 0)), "")))</f>
        <v/>
      </c>
      <c r="J4484" s="73" t="str">
        <f>IF($B4484="", "", IF(IFERROR(INDEX(Meals!$C$11:$C$260, MATCH($B4484, Meals!$B$11:$B$260, 0)), "")="", "", IFERROR(INDEX(Meals!$C$11:$C$260, MATCH($B4484, Meals!$B$11:$B$260, 0)), "")))</f>
        <v/>
      </c>
      <c r="K4484" s="4"/>
      <c r="L4484" s="72" t="str">
        <f t="shared" si="1042"/>
        <v/>
      </c>
      <c r="M4484" s="73" t="str">
        <f t="shared" si="1043"/>
        <v/>
      </c>
      <c r="N4484" s="4"/>
      <c r="O4484" s="78" t="str">
        <f t="shared" si="1044"/>
        <v/>
      </c>
      <c r="P4484" s="79" t="str">
        <f t="shared" si="1045"/>
        <v/>
      </c>
      <c r="Q4484" s="4"/>
      <c r="R4484" s="90" t="str">
        <f t="shared" si="1046"/>
        <v/>
      </c>
      <c r="S4484" s="4"/>
      <c r="Y4484" s="18" t="str">
        <f t="shared" si="1047"/>
        <v/>
      </c>
      <c r="AA4484" s="18" t="str">
        <f t="shared" si="1038"/>
        <v/>
      </c>
      <c r="AB4484" s="18" t="str">
        <f t="shared" si="1039"/>
        <v/>
      </c>
      <c r="AC4484" s="18" t="str">
        <f t="shared" si="1048"/>
        <v/>
      </c>
      <c r="AD4484" s="18" t="str">
        <f t="shared" si="1048"/>
        <v/>
      </c>
      <c r="AE4484" s="18" t="str">
        <f t="shared" si="1049"/>
        <v/>
      </c>
      <c r="AG4484" s="95" t="str">
        <f>IF($C4484="", "", IF(IFERROR(INDEX(Ingredients!C$11:C$310, MATCH($C4484, Ingredients!$B$11:$B$310, 0)), "")="", "", IFERROR(INDEX(Ingredients!C$11:C$310, MATCH($C4484, Ingredients!$B$11:$B$310, 0)), "")))</f>
        <v/>
      </c>
      <c r="AH4484" s="105" t="str">
        <f>IF($C4484="", "", IF(IFERROR(INDEX(Ingredients!D$11:D$310, MATCH($C4484, Ingredients!$B$11:$B$310, 0)), "")="", "", IFERROR(INDEX(Ingredients!D$11:D$310, MATCH($C4484, Ingredients!$B$11:$B$310, 0)), "")))</f>
        <v/>
      </c>
      <c r="AI4484" s="106" t="str">
        <f>IF($C4484="", "", IF(IFERROR(INDEX(Ingredients!E$11:E$310, MATCH($C4484, Ingredients!$B$11:$B$310, 0)), "")="", "", IFERROR(INDEX(Ingredients!E$11:E$310, MATCH($C4484, Ingredients!$B$11:$B$310, 0)), "")))</f>
        <v/>
      </c>
      <c r="AJ4484" s="108" t="str">
        <f>IF($C4484="", "", IF(IFERROR(INDEX(Ingredients!F$11:F$310, MATCH($C4484, Ingredients!$B$11:$B$310, 0)), "")="", "", IFERROR(INDEX(Ingredients!F$11:F$310, MATCH($C4484, Ingredients!$B$11:$B$310, 0)), "")))</f>
        <v/>
      </c>
      <c r="AK4484" s="106" t="str">
        <f>IF($C4484="", "", IF(IFERROR(INDEX(Ingredients!G$11:G$310, MATCH($C4484, Ingredients!$B$11:$B$310, 0)), "")="", "", IFERROR(INDEX(Ingredients!G$11:G$310, MATCH($C4484, Ingredients!$B$11:$B$310, 0)), "")))</f>
        <v/>
      </c>
      <c r="AL4484" s="79" t="str">
        <f>IF($C4484="", "", IF(IFERROR(INDEX(Ingredients!H$11:H$310, MATCH($C4484, Ingredients!$B$11:$B$310, 0)), "")="", "", IFERROR(INDEX(Ingredients!H$11:H$310, MATCH($C4484, Ingredients!$B$11:$B$310, 0)), "")))</f>
        <v/>
      </c>
      <c r="AN4484" s="83" t="str">
        <f t="shared" si="1040"/>
        <v/>
      </c>
      <c r="AP4484" s="114" t="str">
        <f t="shared" si="1050"/>
        <v/>
      </c>
      <c r="AR4484" s="117" t="str">
        <f>IF($C4484="", "", IF(IFERROR(INDEX(Ingredients!$AI$11:$AI$310, MATCH($C4484, Ingredients!$B$11:$B$310, 0)), "")="", "", IFERROR(INDEX(Ingredients!$AI$11:$AI$310, MATCH($C4484, Ingredients!$B$11:$B$310, 0)), "")))</f>
        <v/>
      </c>
      <c r="AT4484" s="120" t="str">
        <f t="shared" si="1051"/>
        <v/>
      </c>
      <c r="AV4484" s="90" t="str">
        <f t="shared" si="1041"/>
        <v/>
      </c>
      <c r="AX4484" s="90" t="str">
        <f>IF($AV4484="", "", COUNTIF($AV$11:$AV$5010, "&lt;"&amp;$AV4484)+1+COUNTIF($AV$11:$AV4484, $AV4484)-1)</f>
        <v/>
      </c>
      <c r="AZ4484" s="111" t="str">
        <f>IF($B4484="", "", SUMIF('Shopping List'!$AV$11:$AV$25, $B4484, 'Shopping List'!$BN$11:$BN$25))</f>
        <v/>
      </c>
      <c r="BB4484" s="117" t="str">
        <f t="shared" si="1052"/>
        <v/>
      </c>
    </row>
    <row r="4485" spans="1:54" x14ac:dyDescent="0.25">
      <c r="A4485" s="4"/>
      <c r="B4485" s="37"/>
      <c r="C4485" s="124"/>
      <c r="D4485" s="39"/>
      <c r="E4485" s="125"/>
      <c r="F4485" s="48"/>
      <c r="G4485" s="4"/>
      <c r="H4485" s="4"/>
      <c r="I4485" s="95" t="str">
        <f>IF($C4485="", "", IF(IFERROR(INDEX(Ingredients!$C$11:$C$310, MATCH($C4485, Ingredients!$B$11:$B$310, 0)), "")="", "", IFERROR(INDEX(Ingredients!$C$11:$C$310, MATCH($C4485, Ingredients!$B$11:$B$310, 0)), "")))</f>
        <v/>
      </c>
      <c r="J4485" s="73" t="str">
        <f>IF($B4485="", "", IF(IFERROR(INDEX(Meals!$C$11:$C$260, MATCH($B4485, Meals!$B$11:$B$260, 0)), "")="", "", IFERROR(INDEX(Meals!$C$11:$C$260, MATCH($B4485, Meals!$B$11:$B$260, 0)), "")))</f>
        <v/>
      </c>
      <c r="K4485" s="4"/>
      <c r="L4485" s="72" t="str">
        <f t="shared" si="1042"/>
        <v/>
      </c>
      <c r="M4485" s="73" t="str">
        <f t="shared" si="1043"/>
        <v/>
      </c>
      <c r="N4485" s="4"/>
      <c r="O4485" s="78" t="str">
        <f t="shared" si="1044"/>
        <v/>
      </c>
      <c r="P4485" s="79" t="str">
        <f t="shared" si="1045"/>
        <v/>
      </c>
      <c r="Q4485" s="4"/>
      <c r="R4485" s="90" t="str">
        <f t="shared" si="1046"/>
        <v/>
      </c>
      <c r="S4485" s="4"/>
      <c r="Y4485" s="18" t="str">
        <f t="shared" si="1047"/>
        <v/>
      </c>
      <c r="AA4485" s="18" t="str">
        <f t="shared" si="1038"/>
        <v/>
      </c>
      <c r="AB4485" s="18" t="str">
        <f t="shared" si="1039"/>
        <v/>
      </c>
      <c r="AC4485" s="18" t="str">
        <f t="shared" si="1048"/>
        <v/>
      </c>
      <c r="AD4485" s="18" t="str">
        <f t="shared" si="1048"/>
        <v/>
      </c>
      <c r="AE4485" s="18" t="str">
        <f t="shared" si="1049"/>
        <v/>
      </c>
      <c r="AG4485" s="95" t="str">
        <f>IF($C4485="", "", IF(IFERROR(INDEX(Ingredients!C$11:C$310, MATCH($C4485, Ingredients!$B$11:$B$310, 0)), "")="", "", IFERROR(INDEX(Ingredients!C$11:C$310, MATCH($C4485, Ingredients!$B$11:$B$310, 0)), "")))</f>
        <v/>
      </c>
      <c r="AH4485" s="105" t="str">
        <f>IF($C4485="", "", IF(IFERROR(INDEX(Ingredients!D$11:D$310, MATCH($C4485, Ingredients!$B$11:$B$310, 0)), "")="", "", IFERROR(INDEX(Ingredients!D$11:D$310, MATCH($C4485, Ingredients!$B$11:$B$310, 0)), "")))</f>
        <v/>
      </c>
      <c r="AI4485" s="106" t="str">
        <f>IF($C4485="", "", IF(IFERROR(INDEX(Ingredients!E$11:E$310, MATCH($C4485, Ingredients!$B$11:$B$310, 0)), "")="", "", IFERROR(INDEX(Ingredients!E$11:E$310, MATCH($C4485, Ingredients!$B$11:$B$310, 0)), "")))</f>
        <v/>
      </c>
      <c r="AJ4485" s="108" t="str">
        <f>IF($C4485="", "", IF(IFERROR(INDEX(Ingredients!F$11:F$310, MATCH($C4485, Ingredients!$B$11:$B$310, 0)), "")="", "", IFERROR(INDEX(Ingredients!F$11:F$310, MATCH($C4485, Ingredients!$B$11:$B$310, 0)), "")))</f>
        <v/>
      </c>
      <c r="AK4485" s="106" t="str">
        <f>IF($C4485="", "", IF(IFERROR(INDEX(Ingredients!G$11:G$310, MATCH($C4485, Ingredients!$B$11:$B$310, 0)), "")="", "", IFERROR(INDEX(Ingredients!G$11:G$310, MATCH($C4485, Ingredients!$B$11:$B$310, 0)), "")))</f>
        <v/>
      </c>
      <c r="AL4485" s="79" t="str">
        <f>IF($C4485="", "", IF(IFERROR(INDEX(Ingredients!H$11:H$310, MATCH($C4485, Ingredients!$B$11:$B$310, 0)), "")="", "", IFERROR(INDEX(Ingredients!H$11:H$310, MATCH($C4485, Ingredients!$B$11:$B$310, 0)), "")))</f>
        <v/>
      </c>
      <c r="AN4485" s="83" t="str">
        <f t="shared" si="1040"/>
        <v/>
      </c>
      <c r="AP4485" s="114" t="str">
        <f t="shared" si="1050"/>
        <v/>
      </c>
      <c r="AR4485" s="117" t="str">
        <f>IF($C4485="", "", IF(IFERROR(INDEX(Ingredients!$AI$11:$AI$310, MATCH($C4485, Ingredients!$B$11:$B$310, 0)), "")="", "", IFERROR(INDEX(Ingredients!$AI$11:$AI$310, MATCH($C4485, Ingredients!$B$11:$B$310, 0)), "")))</f>
        <v/>
      </c>
      <c r="AT4485" s="120" t="str">
        <f t="shared" si="1051"/>
        <v/>
      </c>
      <c r="AV4485" s="90" t="str">
        <f t="shared" si="1041"/>
        <v/>
      </c>
      <c r="AX4485" s="90" t="str">
        <f>IF($AV4485="", "", COUNTIF($AV$11:$AV$5010, "&lt;"&amp;$AV4485)+1+COUNTIF($AV$11:$AV4485, $AV4485)-1)</f>
        <v/>
      </c>
      <c r="AZ4485" s="111" t="str">
        <f>IF($B4485="", "", SUMIF('Shopping List'!$AV$11:$AV$25, $B4485, 'Shopping List'!$BN$11:$BN$25))</f>
        <v/>
      </c>
      <c r="BB4485" s="117" t="str">
        <f t="shared" si="1052"/>
        <v/>
      </c>
    </row>
    <row r="4486" spans="1:54" x14ac:dyDescent="0.25">
      <c r="A4486" s="4"/>
      <c r="B4486" s="37"/>
      <c r="C4486" s="124"/>
      <c r="D4486" s="39"/>
      <c r="E4486" s="125"/>
      <c r="F4486" s="48"/>
      <c r="G4486" s="4"/>
      <c r="H4486" s="4"/>
      <c r="I4486" s="95" t="str">
        <f>IF($C4486="", "", IF(IFERROR(INDEX(Ingredients!$C$11:$C$310, MATCH($C4486, Ingredients!$B$11:$B$310, 0)), "")="", "", IFERROR(INDEX(Ingredients!$C$11:$C$310, MATCH($C4486, Ingredients!$B$11:$B$310, 0)), "")))</f>
        <v/>
      </c>
      <c r="J4486" s="73" t="str">
        <f>IF($B4486="", "", IF(IFERROR(INDEX(Meals!$C$11:$C$260, MATCH($B4486, Meals!$B$11:$B$260, 0)), "")="", "", IFERROR(INDEX(Meals!$C$11:$C$260, MATCH($B4486, Meals!$B$11:$B$260, 0)), "")))</f>
        <v/>
      </c>
      <c r="K4486" s="4"/>
      <c r="L4486" s="72" t="str">
        <f t="shared" si="1042"/>
        <v/>
      </c>
      <c r="M4486" s="73" t="str">
        <f t="shared" si="1043"/>
        <v/>
      </c>
      <c r="N4486" s="4"/>
      <c r="O4486" s="78" t="str">
        <f t="shared" si="1044"/>
        <v/>
      </c>
      <c r="P4486" s="79" t="str">
        <f t="shared" si="1045"/>
        <v/>
      </c>
      <c r="Q4486" s="4"/>
      <c r="R4486" s="90" t="str">
        <f t="shared" si="1046"/>
        <v/>
      </c>
      <c r="S4486" s="4"/>
      <c r="Y4486" s="18" t="str">
        <f t="shared" si="1047"/>
        <v/>
      </c>
      <c r="AA4486" s="18" t="str">
        <f t="shared" si="1038"/>
        <v/>
      </c>
      <c r="AB4486" s="18" t="str">
        <f t="shared" si="1039"/>
        <v/>
      </c>
      <c r="AC4486" s="18" t="str">
        <f t="shared" si="1048"/>
        <v/>
      </c>
      <c r="AD4486" s="18" t="str">
        <f t="shared" si="1048"/>
        <v/>
      </c>
      <c r="AE4486" s="18" t="str">
        <f t="shared" si="1049"/>
        <v/>
      </c>
      <c r="AG4486" s="95" t="str">
        <f>IF($C4486="", "", IF(IFERROR(INDEX(Ingredients!C$11:C$310, MATCH($C4486, Ingredients!$B$11:$B$310, 0)), "")="", "", IFERROR(INDEX(Ingredients!C$11:C$310, MATCH($C4486, Ingredients!$B$11:$B$310, 0)), "")))</f>
        <v/>
      </c>
      <c r="AH4486" s="105" t="str">
        <f>IF($C4486="", "", IF(IFERROR(INDEX(Ingredients!D$11:D$310, MATCH($C4486, Ingredients!$B$11:$B$310, 0)), "")="", "", IFERROR(INDEX(Ingredients!D$11:D$310, MATCH($C4486, Ingredients!$B$11:$B$310, 0)), "")))</f>
        <v/>
      </c>
      <c r="AI4486" s="106" t="str">
        <f>IF($C4486="", "", IF(IFERROR(INDEX(Ingredients!E$11:E$310, MATCH($C4486, Ingredients!$B$11:$B$310, 0)), "")="", "", IFERROR(INDEX(Ingredients!E$11:E$310, MATCH($C4486, Ingredients!$B$11:$B$310, 0)), "")))</f>
        <v/>
      </c>
      <c r="AJ4486" s="108" t="str">
        <f>IF($C4486="", "", IF(IFERROR(INDEX(Ingredients!F$11:F$310, MATCH($C4486, Ingredients!$B$11:$B$310, 0)), "")="", "", IFERROR(INDEX(Ingredients!F$11:F$310, MATCH($C4486, Ingredients!$B$11:$B$310, 0)), "")))</f>
        <v/>
      </c>
      <c r="AK4486" s="106" t="str">
        <f>IF($C4486="", "", IF(IFERROR(INDEX(Ingredients!G$11:G$310, MATCH($C4486, Ingredients!$B$11:$B$310, 0)), "")="", "", IFERROR(INDEX(Ingredients!G$11:G$310, MATCH($C4486, Ingredients!$B$11:$B$310, 0)), "")))</f>
        <v/>
      </c>
      <c r="AL4486" s="79" t="str">
        <f>IF($C4486="", "", IF(IFERROR(INDEX(Ingredients!H$11:H$310, MATCH($C4486, Ingredients!$B$11:$B$310, 0)), "")="", "", IFERROR(INDEX(Ingredients!H$11:H$310, MATCH($C4486, Ingredients!$B$11:$B$310, 0)), "")))</f>
        <v/>
      </c>
      <c r="AN4486" s="83" t="str">
        <f t="shared" si="1040"/>
        <v/>
      </c>
      <c r="AP4486" s="114" t="str">
        <f t="shared" si="1050"/>
        <v/>
      </c>
      <c r="AR4486" s="117" t="str">
        <f>IF($C4486="", "", IF(IFERROR(INDEX(Ingredients!$AI$11:$AI$310, MATCH($C4486, Ingredients!$B$11:$B$310, 0)), "")="", "", IFERROR(INDEX(Ingredients!$AI$11:$AI$310, MATCH($C4486, Ingredients!$B$11:$B$310, 0)), "")))</f>
        <v/>
      </c>
      <c r="AT4486" s="120" t="str">
        <f t="shared" si="1051"/>
        <v/>
      </c>
      <c r="AV4486" s="90" t="str">
        <f t="shared" si="1041"/>
        <v/>
      </c>
      <c r="AX4486" s="90" t="str">
        <f>IF($AV4486="", "", COUNTIF($AV$11:$AV$5010, "&lt;"&amp;$AV4486)+1+COUNTIF($AV$11:$AV4486, $AV4486)-1)</f>
        <v/>
      </c>
      <c r="AZ4486" s="111" t="str">
        <f>IF($B4486="", "", SUMIF('Shopping List'!$AV$11:$AV$25, $B4486, 'Shopping List'!$BN$11:$BN$25))</f>
        <v/>
      </c>
      <c r="BB4486" s="117" t="str">
        <f t="shared" si="1052"/>
        <v/>
      </c>
    </row>
    <row r="4487" spans="1:54" x14ac:dyDescent="0.25">
      <c r="A4487" s="4"/>
      <c r="B4487" s="37"/>
      <c r="C4487" s="124"/>
      <c r="D4487" s="39"/>
      <c r="E4487" s="125"/>
      <c r="F4487" s="48"/>
      <c r="G4487" s="4"/>
      <c r="H4487" s="4"/>
      <c r="I4487" s="95" t="str">
        <f>IF($C4487="", "", IF(IFERROR(INDEX(Ingredients!$C$11:$C$310, MATCH($C4487, Ingredients!$B$11:$B$310, 0)), "")="", "", IFERROR(INDEX(Ingredients!$C$11:$C$310, MATCH($C4487, Ingredients!$B$11:$B$310, 0)), "")))</f>
        <v/>
      </c>
      <c r="J4487" s="73" t="str">
        <f>IF($B4487="", "", IF(IFERROR(INDEX(Meals!$C$11:$C$260, MATCH($B4487, Meals!$B$11:$B$260, 0)), "")="", "", IFERROR(INDEX(Meals!$C$11:$C$260, MATCH($B4487, Meals!$B$11:$B$260, 0)), "")))</f>
        <v/>
      </c>
      <c r="K4487" s="4"/>
      <c r="L4487" s="72" t="str">
        <f t="shared" si="1042"/>
        <v/>
      </c>
      <c r="M4487" s="73" t="str">
        <f t="shared" si="1043"/>
        <v/>
      </c>
      <c r="N4487" s="4"/>
      <c r="O4487" s="78" t="str">
        <f t="shared" si="1044"/>
        <v/>
      </c>
      <c r="P4487" s="79" t="str">
        <f t="shared" si="1045"/>
        <v/>
      </c>
      <c r="Q4487" s="4"/>
      <c r="R4487" s="90" t="str">
        <f t="shared" si="1046"/>
        <v/>
      </c>
      <c r="S4487" s="4"/>
      <c r="Y4487" s="18" t="str">
        <f t="shared" si="1047"/>
        <v/>
      </c>
      <c r="AA4487" s="18" t="str">
        <f t="shared" si="1038"/>
        <v/>
      </c>
      <c r="AB4487" s="18" t="str">
        <f t="shared" si="1039"/>
        <v/>
      </c>
      <c r="AC4487" s="18" t="str">
        <f t="shared" si="1048"/>
        <v/>
      </c>
      <c r="AD4487" s="18" t="str">
        <f t="shared" si="1048"/>
        <v/>
      </c>
      <c r="AE4487" s="18" t="str">
        <f t="shared" si="1049"/>
        <v/>
      </c>
      <c r="AG4487" s="95" t="str">
        <f>IF($C4487="", "", IF(IFERROR(INDEX(Ingredients!C$11:C$310, MATCH($C4487, Ingredients!$B$11:$B$310, 0)), "")="", "", IFERROR(INDEX(Ingredients!C$11:C$310, MATCH($C4487, Ingredients!$B$11:$B$310, 0)), "")))</f>
        <v/>
      </c>
      <c r="AH4487" s="105" t="str">
        <f>IF($C4487="", "", IF(IFERROR(INDEX(Ingredients!D$11:D$310, MATCH($C4487, Ingredients!$B$11:$B$310, 0)), "")="", "", IFERROR(INDEX(Ingredients!D$11:D$310, MATCH($C4487, Ingredients!$B$11:$B$310, 0)), "")))</f>
        <v/>
      </c>
      <c r="AI4487" s="106" t="str">
        <f>IF($C4487="", "", IF(IFERROR(INDEX(Ingredients!E$11:E$310, MATCH($C4487, Ingredients!$B$11:$B$310, 0)), "")="", "", IFERROR(INDEX(Ingredients!E$11:E$310, MATCH($C4487, Ingredients!$B$11:$B$310, 0)), "")))</f>
        <v/>
      </c>
      <c r="AJ4487" s="108" t="str">
        <f>IF($C4487="", "", IF(IFERROR(INDEX(Ingredients!F$11:F$310, MATCH($C4487, Ingredients!$B$11:$B$310, 0)), "")="", "", IFERROR(INDEX(Ingredients!F$11:F$310, MATCH($C4487, Ingredients!$B$11:$B$310, 0)), "")))</f>
        <v/>
      </c>
      <c r="AK4487" s="106" t="str">
        <f>IF($C4487="", "", IF(IFERROR(INDEX(Ingredients!G$11:G$310, MATCH($C4487, Ingredients!$B$11:$B$310, 0)), "")="", "", IFERROR(INDEX(Ingredients!G$11:G$310, MATCH($C4487, Ingredients!$B$11:$B$310, 0)), "")))</f>
        <v/>
      </c>
      <c r="AL4487" s="79" t="str">
        <f>IF($C4487="", "", IF(IFERROR(INDEX(Ingredients!H$11:H$310, MATCH($C4487, Ingredients!$B$11:$B$310, 0)), "")="", "", IFERROR(INDEX(Ingredients!H$11:H$310, MATCH($C4487, Ingredients!$B$11:$B$310, 0)), "")))</f>
        <v/>
      </c>
      <c r="AN4487" s="83" t="str">
        <f t="shared" si="1040"/>
        <v/>
      </c>
      <c r="AP4487" s="114" t="str">
        <f t="shared" si="1050"/>
        <v/>
      </c>
      <c r="AR4487" s="117" t="str">
        <f>IF($C4487="", "", IF(IFERROR(INDEX(Ingredients!$AI$11:$AI$310, MATCH($C4487, Ingredients!$B$11:$B$310, 0)), "")="", "", IFERROR(INDEX(Ingredients!$AI$11:$AI$310, MATCH($C4487, Ingredients!$B$11:$B$310, 0)), "")))</f>
        <v/>
      </c>
      <c r="AT4487" s="120" t="str">
        <f t="shared" si="1051"/>
        <v/>
      </c>
      <c r="AV4487" s="90" t="str">
        <f t="shared" si="1041"/>
        <v/>
      </c>
      <c r="AX4487" s="90" t="str">
        <f>IF($AV4487="", "", COUNTIF($AV$11:$AV$5010, "&lt;"&amp;$AV4487)+1+COUNTIF($AV$11:$AV4487, $AV4487)-1)</f>
        <v/>
      </c>
      <c r="AZ4487" s="111" t="str">
        <f>IF($B4487="", "", SUMIF('Shopping List'!$AV$11:$AV$25, $B4487, 'Shopping List'!$BN$11:$BN$25))</f>
        <v/>
      </c>
      <c r="BB4487" s="117" t="str">
        <f t="shared" si="1052"/>
        <v/>
      </c>
    </row>
    <row r="4488" spans="1:54" x14ac:dyDescent="0.25">
      <c r="A4488" s="4"/>
      <c r="B4488" s="37"/>
      <c r="C4488" s="124"/>
      <c r="D4488" s="39"/>
      <c r="E4488" s="125"/>
      <c r="F4488" s="48"/>
      <c r="G4488" s="4"/>
      <c r="H4488" s="4"/>
      <c r="I4488" s="95" t="str">
        <f>IF($C4488="", "", IF(IFERROR(INDEX(Ingredients!$C$11:$C$310, MATCH($C4488, Ingredients!$B$11:$B$310, 0)), "")="", "", IFERROR(INDEX(Ingredients!$C$11:$C$310, MATCH($C4488, Ingredients!$B$11:$B$310, 0)), "")))</f>
        <v/>
      </c>
      <c r="J4488" s="73" t="str">
        <f>IF($B4488="", "", IF(IFERROR(INDEX(Meals!$C$11:$C$260, MATCH($B4488, Meals!$B$11:$B$260, 0)), "")="", "", IFERROR(INDEX(Meals!$C$11:$C$260, MATCH($B4488, Meals!$B$11:$B$260, 0)), "")))</f>
        <v/>
      </c>
      <c r="K4488" s="4"/>
      <c r="L4488" s="72" t="str">
        <f t="shared" si="1042"/>
        <v/>
      </c>
      <c r="M4488" s="73" t="str">
        <f t="shared" si="1043"/>
        <v/>
      </c>
      <c r="N4488" s="4"/>
      <c r="O4488" s="78" t="str">
        <f t="shared" si="1044"/>
        <v/>
      </c>
      <c r="P4488" s="79" t="str">
        <f t="shared" si="1045"/>
        <v/>
      </c>
      <c r="Q4488" s="4"/>
      <c r="R4488" s="90" t="str">
        <f t="shared" si="1046"/>
        <v/>
      </c>
      <c r="S4488" s="4"/>
      <c r="Y4488" s="18" t="str">
        <f t="shared" si="1047"/>
        <v/>
      </c>
      <c r="AA4488" s="18" t="str">
        <f t="shared" si="1038"/>
        <v/>
      </c>
      <c r="AB4488" s="18" t="str">
        <f t="shared" si="1039"/>
        <v/>
      </c>
      <c r="AC4488" s="18" t="str">
        <f t="shared" si="1048"/>
        <v/>
      </c>
      <c r="AD4488" s="18" t="str">
        <f t="shared" si="1048"/>
        <v/>
      </c>
      <c r="AE4488" s="18" t="str">
        <f t="shared" si="1049"/>
        <v/>
      </c>
      <c r="AG4488" s="95" t="str">
        <f>IF($C4488="", "", IF(IFERROR(INDEX(Ingredients!C$11:C$310, MATCH($C4488, Ingredients!$B$11:$B$310, 0)), "")="", "", IFERROR(INDEX(Ingredients!C$11:C$310, MATCH($C4488, Ingredients!$B$11:$B$310, 0)), "")))</f>
        <v/>
      </c>
      <c r="AH4488" s="105" t="str">
        <f>IF($C4488="", "", IF(IFERROR(INDEX(Ingredients!D$11:D$310, MATCH($C4488, Ingredients!$B$11:$B$310, 0)), "")="", "", IFERROR(INDEX(Ingredients!D$11:D$310, MATCH($C4488, Ingredients!$B$11:$B$310, 0)), "")))</f>
        <v/>
      </c>
      <c r="AI4488" s="106" t="str">
        <f>IF($C4488="", "", IF(IFERROR(INDEX(Ingredients!E$11:E$310, MATCH($C4488, Ingredients!$B$11:$B$310, 0)), "")="", "", IFERROR(INDEX(Ingredients!E$11:E$310, MATCH($C4488, Ingredients!$B$11:$B$310, 0)), "")))</f>
        <v/>
      </c>
      <c r="AJ4488" s="108" t="str">
        <f>IF($C4488="", "", IF(IFERROR(INDEX(Ingredients!F$11:F$310, MATCH($C4488, Ingredients!$B$11:$B$310, 0)), "")="", "", IFERROR(INDEX(Ingredients!F$11:F$310, MATCH($C4488, Ingredients!$B$11:$B$310, 0)), "")))</f>
        <v/>
      </c>
      <c r="AK4488" s="106" t="str">
        <f>IF($C4488="", "", IF(IFERROR(INDEX(Ingredients!G$11:G$310, MATCH($C4488, Ingredients!$B$11:$B$310, 0)), "")="", "", IFERROR(INDEX(Ingredients!G$11:G$310, MATCH($C4488, Ingredients!$B$11:$B$310, 0)), "")))</f>
        <v/>
      </c>
      <c r="AL4488" s="79" t="str">
        <f>IF($C4488="", "", IF(IFERROR(INDEX(Ingredients!H$11:H$310, MATCH($C4488, Ingredients!$B$11:$B$310, 0)), "")="", "", IFERROR(INDEX(Ingredients!H$11:H$310, MATCH($C4488, Ingredients!$B$11:$B$310, 0)), "")))</f>
        <v/>
      </c>
      <c r="AN4488" s="83" t="str">
        <f t="shared" si="1040"/>
        <v/>
      </c>
      <c r="AP4488" s="114" t="str">
        <f t="shared" si="1050"/>
        <v/>
      </c>
      <c r="AR4488" s="117" t="str">
        <f>IF($C4488="", "", IF(IFERROR(INDEX(Ingredients!$AI$11:$AI$310, MATCH($C4488, Ingredients!$B$11:$B$310, 0)), "")="", "", IFERROR(INDEX(Ingredients!$AI$11:$AI$310, MATCH($C4488, Ingredients!$B$11:$B$310, 0)), "")))</f>
        <v/>
      </c>
      <c r="AT4488" s="120" t="str">
        <f t="shared" si="1051"/>
        <v/>
      </c>
      <c r="AV4488" s="90" t="str">
        <f t="shared" si="1041"/>
        <v/>
      </c>
      <c r="AX4488" s="90" t="str">
        <f>IF($AV4488="", "", COUNTIF($AV$11:$AV$5010, "&lt;"&amp;$AV4488)+1+COUNTIF($AV$11:$AV4488, $AV4488)-1)</f>
        <v/>
      </c>
      <c r="AZ4488" s="111" t="str">
        <f>IF($B4488="", "", SUMIF('Shopping List'!$AV$11:$AV$25, $B4488, 'Shopping List'!$BN$11:$BN$25))</f>
        <v/>
      </c>
      <c r="BB4488" s="117" t="str">
        <f t="shared" si="1052"/>
        <v/>
      </c>
    </row>
    <row r="4489" spans="1:54" x14ac:dyDescent="0.25">
      <c r="A4489" s="4"/>
      <c r="B4489" s="37"/>
      <c r="C4489" s="124"/>
      <c r="D4489" s="39"/>
      <c r="E4489" s="125"/>
      <c r="F4489" s="48"/>
      <c r="G4489" s="4"/>
      <c r="H4489" s="4"/>
      <c r="I4489" s="95" t="str">
        <f>IF($C4489="", "", IF(IFERROR(INDEX(Ingredients!$C$11:$C$310, MATCH($C4489, Ingredients!$B$11:$B$310, 0)), "")="", "", IFERROR(INDEX(Ingredients!$C$11:$C$310, MATCH($C4489, Ingredients!$B$11:$B$310, 0)), "")))</f>
        <v/>
      </c>
      <c r="J4489" s="73" t="str">
        <f>IF($B4489="", "", IF(IFERROR(INDEX(Meals!$C$11:$C$260, MATCH($B4489, Meals!$B$11:$B$260, 0)), "")="", "", IFERROR(INDEX(Meals!$C$11:$C$260, MATCH($B4489, Meals!$B$11:$B$260, 0)), "")))</f>
        <v/>
      </c>
      <c r="K4489" s="4"/>
      <c r="L4489" s="72" t="str">
        <f t="shared" si="1042"/>
        <v/>
      </c>
      <c r="M4489" s="73" t="str">
        <f t="shared" si="1043"/>
        <v/>
      </c>
      <c r="N4489" s="4"/>
      <c r="O4489" s="78" t="str">
        <f t="shared" si="1044"/>
        <v/>
      </c>
      <c r="P4489" s="79" t="str">
        <f t="shared" si="1045"/>
        <v/>
      </c>
      <c r="Q4489" s="4"/>
      <c r="R4489" s="90" t="str">
        <f t="shared" si="1046"/>
        <v/>
      </c>
      <c r="S4489" s="4"/>
      <c r="Y4489" s="18" t="str">
        <f t="shared" si="1047"/>
        <v/>
      </c>
      <c r="AA4489" s="18" t="str">
        <f t="shared" si="1038"/>
        <v/>
      </c>
      <c r="AB4489" s="18" t="str">
        <f t="shared" si="1039"/>
        <v/>
      </c>
      <c r="AC4489" s="18" t="str">
        <f t="shared" si="1048"/>
        <v/>
      </c>
      <c r="AD4489" s="18" t="str">
        <f t="shared" si="1048"/>
        <v/>
      </c>
      <c r="AE4489" s="18" t="str">
        <f t="shared" si="1049"/>
        <v/>
      </c>
      <c r="AG4489" s="95" t="str">
        <f>IF($C4489="", "", IF(IFERROR(INDEX(Ingredients!C$11:C$310, MATCH($C4489, Ingredients!$B$11:$B$310, 0)), "")="", "", IFERROR(INDEX(Ingredients!C$11:C$310, MATCH($C4489, Ingredients!$B$11:$B$310, 0)), "")))</f>
        <v/>
      </c>
      <c r="AH4489" s="105" t="str">
        <f>IF($C4489="", "", IF(IFERROR(INDEX(Ingredients!D$11:D$310, MATCH($C4489, Ingredients!$B$11:$B$310, 0)), "")="", "", IFERROR(INDEX(Ingredients!D$11:D$310, MATCH($C4489, Ingredients!$B$11:$B$310, 0)), "")))</f>
        <v/>
      </c>
      <c r="AI4489" s="106" t="str">
        <f>IF($C4489="", "", IF(IFERROR(INDEX(Ingredients!E$11:E$310, MATCH($C4489, Ingredients!$B$11:$B$310, 0)), "")="", "", IFERROR(INDEX(Ingredients!E$11:E$310, MATCH($C4489, Ingredients!$B$11:$B$310, 0)), "")))</f>
        <v/>
      </c>
      <c r="AJ4489" s="108" t="str">
        <f>IF($C4489="", "", IF(IFERROR(INDEX(Ingredients!F$11:F$310, MATCH($C4489, Ingredients!$B$11:$B$310, 0)), "")="", "", IFERROR(INDEX(Ingredients!F$11:F$310, MATCH($C4489, Ingredients!$B$11:$B$310, 0)), "")))</f>
        <v/>
      </c>
      <c r="AK4489" s="106" t="str">
        <f>IF($C4489="", "", IF(IFERROR(INDEX(Ingredients!G$11:G$310, MATCH($C4489, Ingredients!$B$11:$B$310, 0)), "")="", "", IFERROR(INDEX(Ingredients!G$11:G$310, MATCH($C4489, Ingredients!$B$11:$B$310, 0)), "")))</f>
        <v/>
      </c>
      <c r="AL4489" s="79" t="str">
        <f>IF($C4489="", "", IF(IFERROR(INDEX(Ingredients!H$11:H$310, MATCH($C4489, Ingredients!$B$11:$B$310, 0)), "")="", "", IFERROR(INDEX(Ingredients!H$11:H$310, MATCH($C4489, Ingredients!$B$11:$B$310, 0)), "")))</f>
        <v/>
      </c>
      <c r="AN4489" s="83" t="str">
        <f t="shared" si="1040"/>
        <v/>
      </c>
      <c r="AP4489" s="114" t="str">
        <f t="shared" si="1050"/>
        <v/>
      </c>
      <c r="AR4489" s="117" t="str">
        <f>IF($C4489="", "", IF(IFERROR(INDEX(Ingredients!$AI$11:$AI$310, MATCH($C4489, Ingredients!$B$11:$B$310, 0)), "")="", "", IFERROR(INDEX(Ingredients!$AI$11:$AI$310, MATCH($C4489, Ingredients!$B$11:$B$310, 0)), "")))</f>
        <v/>
      </c>
      <c r="AT4489" s="120" t="str">
        <f t="shared" si="1051"/>
        <v/>
      </c>
      <c r="AV4489" s="90" t="str">
        <f t="shared" si="1041"/>
        <v/>
      </c>
      <c r="AX4489" s="90" t="str">
        <f>IF($AV4489="", "", COUNTIF($AV$11:$AV$5010, "&lt;"&amp;$AV4489)+1+COUNTIF($AV$11:$AV4489, $AV4489)-1)</f>
        <v/>
      </c>
      <c r="AZ4489" s="111" t="str">
        <f>IF($B4489="", "", SUMIF('Shopping List'!$AV$11:$AV$25, $B4489, 'Shopping List'!$BN$11:$BN$25))</f>
        <v/>
      </c>
      <c r="BB4489" s="117" t="str">
        <f t="shared" si="1052"/>
        <v/>
      </c>
    </row>
    <row r="4490" spans="1:54" x14ac:dyDescent="0.25">
      <c r="A4490" s="4"/>
      <c r="B4490" s="37"/>
      <c r="C4490" s="124"/>
      <c r="D4490" s="39"/>
      <c r="E4490" s="125"/>
      <c r="F4490" s="48"/>
      <c r="G4490" s="4"/>
      <c r="H4490" s="4"/>
      <c r="I4490" s="95" t="str">
        <f>IF($C4490="", "", IF(IFERROR(INDEX(Ingredients!$C$11:$C$310, MATCH($C4490, Ingredients!$B$11:$B$310, 0)), "")="", "", IFERROR(INDEX(Ingredients!$C$11:$C$310, MATCH($C4490, Ingredients!$B$11:$B$310, 0)), "")))</f>
        <v/>
      </c>
      <c r="J4490" s="73" t="str">
        <f>IF($B4490="", "", IF(IFERROR(INDEX(Meals!$C$11:$C$260, MATCH($B4490, Meals!$B$11:$B$260, 0)), "")="", "", IFERROR(INDEX(Meals!$C$11:$C$260, MATCH($B4490, Meals!$B$11:$B$260, 0)), "")))</f>
        <v/>
      </c>
      <c r="K4490" s="4"/>
      <c r="L4490" s="72" t="str">
        <f t="shared" si="1042"/>
        <v/>
      </c>
      <c r="M4490" s="73" t="str">
        <f t="shared" si="1043"/>
        <v/>
      </c>
      <c r="N4490" s="4"/>
      <c r="O4490" s="78" t="str">
        <f t="shared" si="1044"/>
        <v/>
      </c>
      <c r="P4490" s="79" t="str">
        <f t="shared" si="1045"/>
        <v/>
      </c>
      <c r="Q4490" s="4"/>
      <c r="R4490" s="90" t="str">
        <f t="shared" si="1046"/>
        <v/>
      </c>
      <c r="S4490" s="4"/>
      <c r="Y4490" s="18" t="str">
        <f t="shared" si="1047"/>
        <v/>
      </c>
      <c r="AA4490" s="18" t="str">
        <f t="shared" si="1038"/>
        <v/>
      </c>
      <c r="AB4490" s="18" t="str">
        <f t="shared" si="1039"/>
        <v/>
      </c>
      <c r="AC4490" s="18" t="str">
        <f t="shared" si="1048"/>
        <v/>
      </c>
      <c r="AD4490" s="18" t="str">
        <f t="shared" si="1048"/>
        <v/>
      </c>
      <c r="AE4490" s="18" t="str">
        <f t="shared" si="1049"/>
        <v/>
      </c>
      <c r="AG4490" s="95" t="str">
        <f>IF($C4490="", "", IF(IFERROR(INDEX(Ingredients!C$11:C$310, MATCH($C4490, Ingredients!$B$11:$B$310, 0)), "")="", "", IFERROR(INDEX(Ingredients!C$11:C$310, MATCH($C4490, Ingredients!$B$11:$B$310, 0)), "")))</f>
        <v/>
      </c>
      <c r="AH4490" s="105" t="str">
        <f>IF($C4490="", "", IF(IFERROR(INDEX(Ingredients!D$11:D$310, MATCH($C4490, Ingredients!$B$11:$B$310, 0)), "")="", "", IFERROR(INDEX(Ingredients!D$11:D$310, MATCH($C4490, Ingredients!$B$11:$B$310, 0)), "")))</f>
        <v/>
      </c>
      <c r="AI4490" s="106" t="str">
        <f>IF($C4490="", "", IF(IFERROR(INDEX(Ingredients!E$11:E$310, MATCH($C4490, Ingredients!$B$11:$B$310, 0)), "")="", "", IFERROR(INDEX(Ingredients!E$11:E$310, MATCH($C4490, Ingredients!$B$11:$B$310, 0)), "")))</f>
        <v/>
      </c>
      <c r="AJ4490" s="108" t="str">
        <f>IF($C4490="", "", IF(IFERROR(INDEX(Ingredients!F$11:F$310, MATCH($C4490, Ingredients!$B$11:$B$310, 0)), "")="", "", IFERROR(INDEX(Ingredients!F$11:F$310, MATCH($C4490, Ingredients!$B$11:$B$310, 0)), "")))</f>
        <v/>
      </c>
      <c r="AK4490" s="106" t="str">
        <f>IF($C4490="", "", IF(IFERROR(INDEX(Ingredients!G$11:G$310, MATCH($C4490, Ingredients!$B$11:$B$310, 0)), "")="", "", IFERROR(INDEX(Ingredients!G$11:G$310, MATCH($C4490, Ingredients!$B$11:$B$310, 0)), "")))</f>
        <v/>
      </c>
      <c r="AL4490" s="79" t="str">
        <f>IF($C4490="", "", IF(IFERROR(INDEX(Ingredients!H$11:H$310, MATCH($C4490, Ingredients!$B$11:$B$310, 0)), "")="", "", IFERROR(INDEX(Ingredients!H$11:H$310, MATCH($C4490, Ingredients!$B$11:$B$310, 0)), "")))</f>
        <v/>
      </c>
      <c r="AN4490" s="83" t="str">
        <f t="shared" si="1040"/>
        <v/>
      </c>
      <c r="AP4490" s="114" t="str">
        <f t="shared" si="1050"/>
        <v/>
      </c>
      <c r="AR4490" s="117" t="str">
        <f>IF($C4490="", "", IF(IFERROR(INDEX(Ingredients!$AI$11:$AI$310, MATCH($C4490, Ingredients!$B$11:$B$310, 0)), "")="", "", IFERROR(INDEX(Ingredients!$AI$11:$AI$310, MATCH($C4490, Ingredients!$B$11:$B$310, 0)), "")))</f>
        <v/>
      </c>
      <c r="AT4490" s="120" t="str">
        <f t="shared" si="1051"/>
        <v/>
      </c>
      <c r="AV4490" s="90" t="str">
        <f t="shared" si="1041"/>
        <v/>
      </c>
      <c r="AX4490" s="90" t="str">
        <f>IF($AV4490="", "", COUNTIF($AV$11:$AV$5010, "&lt;"&amp;$AV4490)+1+COUNTIF($AV$11:$AV4490, $AV4490)-1)</f>
        <v/>
      </c>
      <c r="AZ4490" s="111" t="str">
        <f>IF($B4490="", "", SUMIF('Shopping List'!$AV$11:$AV$25, $B4490, 'Shopping List'!$BN$11:$BN$25))</f>
        <v/>
      </c>
      <c r="BB4490" s="117" t="str">
        <f t="shared" si="1052"/>
        <v/>
      </c>
    </row>
    <row r="4491" spans="1:54" x14ac:dyDescent="0.25">
      <c r="A4491" s="4"/>
      <c r="B4491" s="37"/>
      <c r="C4491" s="124"/>
      <c r="D4491" s="39"/>
      <c r="E4491" s="125"/>
      <c r="F4491" s="48"/>
      <c r="G4491" s="4"/>
      <c r="H4491" s="4"/>
      <c r="I4491" s="95" t="str">
        <f>IF($C4491="", "", IF(IFERROR(INDEX(Ingredients!$C$11:$C$310, MATCH($C4491, Ingredients!$B$11:$B$310, 0)), "")="", "", IFERROR(INDEX(Ingredients!$C$11:$C$310, MATCH($C4491, Ingredients!$B$11:$B$310, 0)), "")))</f>
        <v/>
      </c>
      <c r="J4491" s="73" t="str">
        <f>IF($B4491="", "", IF(IFERROR(INDEX(Meals!$C$11:$C$260, MATCH($B4491, Meals!$B$11:$B$260, 0)), "")="", "", IFERROR(INDEX(Meals!$C$11:$C$260, MATCH($B4491, Meals!$B$11:$B$260, 0)), "")))</f>
        <v/>
      </c>
      <c r="K4491" s="4"/>
      <c r="L4491" s="72" t="str">
        <f t="shared" si="1042"/>
        <v/>
      </c>
      <c r="M4491" s="73" t="str">
        <f t="shared" si="1043"/>
        <v/>
      </c>
      <c r="N4491" s="4"/>
      <c r="O4491" s="78" t="str">
        <f t="shared" si="1044"/>
        <v/>
      </c>
      <c r="P4491" s="79" t="str">
        <f t="shared" si="1045"/>
        <v/>
      </c>
      <c r="Q4491" s="4"/>
      <c r="R4491" s="90" t="str">
        <f t="shared" si="1046"/>
        <v/>
      </c>
      <c r="S4491" s="4"/>
      <c r="Y4491" s="18" t="str">
        <f t="shared" si="1047"/>
        <v/>
      </c>
      <c r="AA4491" s="18" t="str">
        <f t="shared" ref="AA4491:AA4554" si="1053">IF($Y4491="", "", IF(AND(AA$5="X", B4491=""), $Y$6, IF(AND(NOT(B4491=""), COUNTIF(V$11:V$260, B4491)=0), $Y$7, "")))</f>
        <v/>
      </c>
      <c r="AB4491" s="18" t="str">
        <f t="shared" ref="AB4491:AB4554" si="1054">IF($Y4491="", "", IF(AND(AB$5="X", C4491=""), $Y$6, IF(AND(NOT(C4491=""), COUNTIF(W$11:W$310, C4491)=0), $Y$7, "")))</f>
        <v/>
      </c>
      <c r="AC4491" s="18" t="str">
        <f t="shared" si="1048"/>
        <v/>
      </c>
      <c r="AD4491" s="18" t="str">
        <f t="shared" si="1048"/>
        <v/>
      </c>
      <c r="AE4491" s="18" t="str">
        <f t="shared" si="1049"/>
        <v/>
      </c>
      <c r="AG4491" s="95" t="str">
        <f>IF($C4491="", "", IF(IFERROR(INDEX(Ingredients!C$11:C$310, MATCH($C4491, Ingredients!$B$11:$B$310, 0)), "")="", "", IFERROR(INDEX(Ingredients!C$11:C$310, MATCH($C4491, Ingredients!$B$11:$B$310, 0)), "")))</f>
        <v/>
      </c>
      <c r="AH4491" s="105" t="str">
        <f>IF($C4491="", "", IF(IFERROR(INDEX(Ingredients!D$11:D$310, MATCH($C4491, Ingredients!$B$11:$B$310, 0)), "")="", "", IFERROR(INDEX(Ingredients!D$11:D$310, MATCH($C4491, Ingredients!$B$11:$B$310, 0)), "")))</f>
        <v/>
      </c>
      <c r="AI4491" s="106" t="str">
        <f>IF($C4491="", "", IF(IFERROR(INDEX(Ingredients!E$11:E$310, MATCH($C4491, Ingredients!$B$11:$B$310, 0)), "")="", "", IFERROR(INDEX(Ingredients!E$11:E$310, MATCH($C4491, Ingredients!$B$11:$B$310, 0)), "")))</f>
        <v/>
      </c>
      <c r="AJ4491" s="108" t="str">
        <f>IF($C4491="", "", IF(IFERROR(INDEX(Ingredients!F$11:F$310, MATCH($C4491, Ingredients!$B$11:$B$310, 0)), "")="", "", IFERROR(INDEX(Ingredients!F$11:F$310, MATCH($C4491, Ingredients!$B$11:$B$310, 0)), "")))</f>
        <v/>
      </c>
      <c r="AK4491" s="106" t="str">
        <f>IF($C4491="", "", IF(IFERROR(INDEX(Ingredients!G$11:G$310, MATCH($C4491, Ingredients!$B$11:$B$310, 0)), "")="", "", IFERROR(INDEX(Ingredients!G$11:G$310, MATCH($C4491, Ingredients!$B$11:$B$310, 0)), "")))</f>
        <v/>
      </c>
      <c r="AL4491" s="79" t="str">
        <f>IF($C4491="", "", IF(IFERROR(INDEX(Ingredients!H$11:H$310, MATCH($C4491, Ingredients!$B$11:$B$310, 0)), "")="", "", IFERROR(INDEX(Ingredients!H$11:H$310, MATCH($C4491, Ingredients!$B$11:$B$310, 0)), "")))</f>
        <v/>
      </c>
      <c r="AN4491" s="83" t="str">
        <f t="shared" ref="AN4491:AN4554" si="1055">IF($D4491="", "", IFERROR(IF($AK4491=$AI4491, $AJ4491/$AH4491, $AJ4491), ""))</f>
        <v/>
      </c>
      <c r="AP4491" s="114" t="str">
        <f t="shared" si="1050"/>
        <v/>
      </c>
      <c r="AR4491" s="117" t="str">
        <f>IF($C4491="", "", IF(IFERROR(INDEX(Ingredients!$AI$11:$AI$310, MATCH($C4491, Ingredients!$B$11:$B$310, 0)), "")="", "", IFERROR(INDEX(Ingredients!$AI$11:$AI$310, MATCH($C4491, Ingredients!$B$11:$B$310, 0)), "")))</f>
        <v/>
      </c>
      <c r="AT4491" s="120" t="str">
        <f t="shared" si="1051"/>
        <v/>
      </c>
      <c r="AV4491" s="90" t="str">
        <f t="shared" ref="AV4491:AV4554" si="1056">IF($AT$8="", "", IF($B4491=$AT$8, $E4491, ""))</f>
        <v/>
      </c>
      <c r="AX4491" s="90" t="str">
        <f>IF($AV4491="", "", COUNTIF($AV$11:$AV$5010, "&lt;"&amp;$AV4491)+1+COUNTIF($AV$11:$AV4491, $AV4491)-1)</f>
        <v/>
      </c>
      <c r="AZ4491" s="111" t="str">
        <f>IF($B4491="", "", SUMIF('Shopping List'!$AV$11:$AV$25, $B4491, 'Shopping List'!$BN$11:$BN$25))</f>
        <v/>
      </c>
      <c r="BB4491" s="117" t="str">
        <f t="shared" si="1052"/>
        <v/>
      </c>
    </row>
    <row r="4492" spans="1:54" x14ac:dyDescent="0.25">
      <c r="A4492" s="4"/>
      <c r="B4492" s="37"/>
      <c r="C4492" s="124"/>
      <c r="D4492" s="39"/>
      <c r="E4492" s="125"/>
      <c r="F4492" s="48"/>
      <c r="G4492" s="4"/>
      <c r="H4492" s="4"/>
      <c r="I4492" s="95" t="str">
        <f>IF($C4492="", "", IF(IFERROR(INDEX(Ingredients!$C$11:$C$310, MATCH($C4492, Ingredients!$B$11:$B$310, 0)), "")="", "", IFERROR(INDEX(Ingredients!$C$11:$C$310, MATCH($C4492, Ingredients!$B$11:$B$310, 0)), "")))</f>
        <v/>
      </c>
      <c r="J4492" s="73" t="str">
        <f>IF($B4492="", "", IF(IFERROR(INDEX(Meals!$C$11:$C$260, MATCH($B4492, Meals!$B$11:$B$260, 0)), "")="", "", IFERROR(INDEX(Meals!$C$11:$C$260, MATCH($B4492, Meals!$B$11:$B$260, 0)), "")))</f>
        <v/>
      </c>
      <c r="K4492" s="4"/>
      <c r="L4492" s="72" t="str">
        <f t="shared" ref="L4492:L4555" si="1057">IF($D4492="", "", IFERROR(ROUND($AN4492*$D4492, 0), ""))</f>
        <v/>
      </c>
      <c r="M4492" s="73" t="str">
        <f t="shared" ref="M4492:M4555" si="1058">IFERROR(ROUND($L4492/$J4492, 0), "")</f>
        <v/>
      </c>
      <c r="N4492" s="4"/>
      <c r="O4492" s="78" t="str">
        <f t="shared" ref="O4492:O4555" si="1059">IF($D4492="", "", IFERROR(ROUND($AP4492*$D4492, 2), ""))</f>
        <v/>
      </c>
      <c r="P4492" s="79" t="str">
        <f t="shared" ref="P4492:P4555" si="1060">IFERROR(ROUND($O4492/$J4492, 2), "")</f>
        <v/>
      </c>
      <c r="Q4492" s="4"/>
      <c r="R4492" s="90" t="str">
        <f t="shared" ref="R4492:R4555" si="1061">IF(OR($D4492="", $AR4492=""), "", IF($AR4492&gt;=$D4492, $V$3, $V$4))</f>
        <v/>
      </c>
      <c r="S4492" s="4"/>
      <c r="Y4492" s="18" t="str">
        <f t="shared" ref="Y4492:Y4555" si="1062">IF(COUNTIF($B4492:$F4492, "")=5, "", "X")</f>
        <v/>
      </c>
      <c r="AA4492" s="18" t="str">
        <f t="shared" si="1053"/>
        <v/>
      </c>
      <c r="AB4492" s="18" t="str">
        <f t="shared" si="1054"/>
        <v/>
      </c>
      <c r="AC4492" s="18" t="str">
        <f t="shared" ref="AC4492:AD4555" si="1063">IF($Y4492="", "", IF(AND(AC$5="X", D4492=""), $Y$6, IF(AND(NOT(D4492=""), ISNUMBER(D4492)=FALSE), $Y$7, "")))</f>
        <v/>
      </c>
      <c r="AD4492" s="18" t="str">
        <f t="shared" si="1063"/>
        <v/>
      </c>
      <c r="AE4492" s="18" t="str">
        <f t="shared" ref="AE4492:AE4555" si="1064">IF($Y4492="", "", IF(AND(AE$5="X", F4492=""), $Y$6, ""))</f>
        <v/>
      </c>
      <c r="AG4492" s="95" t="str">
        <f>IF($C4492="", "", IF(IFERROR(INDEX(Ingredients!C$11:C$310, MATCH($C4492, Ingredients!$B$11:$B$310, 0)), "")="", "", IFERROR(INDEX(Ingredients!C$11:C$310, MATCH($C4492, Ingredients!$B$11:$B$310, 0)), "")))</f>
        <v/>
      </c>
      <c r="AH4492" s="105" t="str">
        <f>IF($C4492="", "", IF(IFERROR(INDEX(Ingredients!D$11:D$310, MATCH($C4492, Ingredients!$B$11:$B$310, 0)), "")="", "", IFERROR(INDEX(Ingredients!D$11:D$310, MATCH($C4492, Ingredients!$B$11:$B$310, 0)), "")))</f>
        <v/>
      </c>
      <c r="AI4492" s="106" t="str">
        <f>IF($C4492="", "", IF(IFERROR(INDEX(Ingredients!E$11:E$310, MATCH($C4492, Ingredients!$B$11:$B$310, 0)), "")="", "", IFERROR(INDEX(Ingredients!E$11:E$310, MATCH($C4492, Ingredients!$B$11:$B$310, 0)), "")))</f>
        <v/>
      </c>
      <c r="AJ4492" s="108" t="str">
        <f>IF($C4492="", "", IF(IFERROR(INDEX(Ingredients!F$11:F$310, MATCH($C4492, Ingredients!$B$11:$B$310, 0)), "")="", "", IFERROR(INDEX(Ingredients!F$11:F$310, MATCH($C4492, Ingredients!$B$11:$B$310, 0)), "")))</f>
        <v/>
      </c>
      <c r="AK4492" s="106" t="str">
        <f>IF($C4492="", "", IF(IFERROR(INDEX(Ingredients!G$11:G$310, MATCH($C4492, Ingredients!$B$11:$B$310, 0)), "")="", "", IFERROR(INDEX(Ingredients!G$11:G$310, MATCH($C4492, Ingredients!$B$11:$B$310, 0)), "")))</f>
        <v/>
      </c>
      <c r="AL4492" s="79" t="str">
        <f>IF($C4492="", "", IF(IFERROR(INDEX(Ingredients!H$11:H$310, MATCH($C4492, Ingredients!$B$11:$B$310, 0)), "")="", "", IFERROR(INDEX(Ingredients!H$11:H$310, MATCH($C4492, Ingredients!$B$11:$B$310, 0)), "")))</f>
        <v/>
      </c>
      <c r="AN4492" s="83" t="str">
        <f t="shared" si="1055"/>
        <v/>
      </c>
      <c r="AP4492" s="114" t="str">
        <f t="shared" ref="AP4492:AP4555" si="1065">IF($D4492="", "", IFERROR(IF($AK4492=$AI4492, $AL4492/$AH4492, $AL4492), ""))</f>
        <v/>
      </c>
      <c r="AR4492" s="117" t="str">
        <f>IF($C4492="", "", IF(IFERROR(INDEX(Ingredients!$AI$11:$AI$310, MATCH($C4492, Ingredients!$B$11:$B$310, 0)), "")="", "", IFERROR(INDEX(Ingredients!$AI$11:$AI$310, MATCH($C4492, Ingredients!$B$11:$B$310, 0)), "")))</f>
        <v/>
      </c>
      <c r="AT4492" s="120" t="str">
        <f t="shared" ref="AT4492:AT4555" si="1066">IF(OR($B4492="", $R4492=""), "", CONCATENATE($B4492, " - ", $R4492))</f>
        <v/>
      </c>
      <c r="AV4492" s="90" t="str">
        <f t="shared" si="1056"/>
        <v/>
      </c>
      <c r="AX4492" s="90" t="str">
        <f>IF($AV4492="", "", COUNTIF($AV$11:$AV$5010, "&lt;"&amp;$AV4492)+1+COUNTIF($AV$11:$AV4492, $AV4492)-1)</f>
        <v/>
      </c>
      <c r="AZ4492" s="111" t="str">
        <f>IF($B4492="", "", SUMIF('Shopping List'!$AV$11:$AV$25, $B4492, 'Shopping List'!$BN$11:$BN$25))</f>
        <v/>
      </c>
      <c r="BB4492" s="117" t="str">
        <f t="shared" ref="BB4492:BB4555" si="1067">IF(OR($AZ4492="", $AZ4492=0), "", IFERROR($D4492*$AZ4492, ""))</f>
        <v/>
      </c>
    </row>
    <row r="4493" spans="1:54" x14ac:dyDescent="0.25">
      <c r="A4493" s="4"/>
      <c r="B4493" s="37"/>
      <c r="C4493" s="124"/>
      <c r="D4493" s="39"/>
      <c r="E4493" s="125"/>
      <c r="F4493" s="48"/>
      <c r="G4493" s="4"/>
      <c r="H4493" s="4"/>
      <c r="I4493" s="95" t="str">
        <f>IF($C4493="", "", IF(IFERROR(INDEX(Ingredients!$C$11:$C$310, MATCH($C4493, Ingredients!$B$11:$B$310, 0)), "")="", "", IFERROR(INDEX(Ingredients!$C$11:$C$310, MATCH($C4493, Ingredients!$B$11:$B$310, 0)), "")))</f>
        <v/>
      </c>
      <c r="J4493" s="73" t="str">
        <f>IF($B4493="", "", IF(IFERROR(INDEX(Meals!$C$11:$C$260, MATCH($B4493, Meals!$B$11:$B$260, 0)), "")="", "", IFERROR(INDEX(Meals!$C$11:$C$260, MATCH($B4493, Meals!$B$11:$B$260, 0)), "")))</f>
        <v/>
      </c>
      <c r="K4493" s="4"/>
      <c r="L4493" s="72" t="str">
        <f t="shared" si="1057"/>
        <v/>
      </c>
      <c r="M4493" s="73" t="str">
        <f t="shared" si="1058"/>
        <v/>
      </c>
      <c r="N4493" s="4"/>
      <c r="O4493" s="78" t="str">
        <f t="shared" si="1059"/>
        <v/>
      </c>
      <c r="P4493" s="79" t="str">
        <f t="shared" si="1060"/>
        <v/>
      </c>
      <c r="Q4493" s="4"/>
      <c r="R4493" s="90" t="str">
        <f t="shared" si="1061"/>
        <v/>
      </c>
      <c r="S4493" s="4"/>
      <c r="Y4493" s="18" t="str">
        <f t="shared" si="1062"/>
        <v/>
      </c>
      <c r="AA4493" s="18" t="str">
        <f t="shared" si="1053"/>
        <v/>
      </c>
      <c r="AB4493" s="18" t="str">
        <f t="shared" si="1054"/>
        <v/>
      </c>
      <c r="AC4493" s="18" t="str">
        <f t="shared" si="1063"/>
        <v/>
      </c>
      <c r="AD4493" s="18" t="str">
        <f t="shared" si="1063"/>
        <v/>
      </c>
      <c r="AE4493" s="18" t="str">
        <f t="shared" si="1064"/>
        <v/>
      </c>
      <c r="AG4493" s="95" t="str">
        <f>IF($C4493="", "", IF(IFERROR(INDEX(Ingredients!C$11:C$310, MATCH($C4493, Ingredients!$B$11:$B$310, 0)), "")="", "", IFERROR(INDEX(Ingredients!C$11:C$310, MATCH($C4493, Ingredients!$B$11:$B$310, 0)), "")))</f>
        <v/>
      </c>
      <c r="AH4493" s="105" t="str">
        <f>IF($C4493="", "", IF(IFERROR(INDEX(Ingredients!D$11:D$310, MATCH($C4493, Ingredients!$B$11:$B$310, 0)), "")="", "", IFERROR(INDEX(Ingredients!D$11:D$310, MATCH($C4493, Ingredients!$B$11:$B$310, 0)), "")))</f>
        <v/>
      </c>
      <c r="AI4493" s="106" t="str">
        <f>IF($C4493="", "", IF(IFERROR(INDEX(Ingredients!E$11:E$310, MATCH($C4493, Ingredients!$B$11:$B$310, 0)), "")="", "", IFERROR(INDEX(Ingredients!E$11:E$310, MATCH($C4493, Ingredients!$B$11:$B$310, 0)), "")))</f>
        <v/>
      </c>
      <c r="AJ4493" s="108" t="str">
        <f>IF($C4493="", "", IF(IFERROR(INDEX(Ingredients!F$11:F$310, MATCH($C4493, Ingredients!$B$11:$B$310, 0)), "")="", "", IFERROR(INDEX(Ingredients!F$11:F$310, MATCH($C4493, Ingredients!$B$11:$B$310, 0)), "")))</f>
        <v/>
      </c>
      <c r="AK4493" s="106" t="str">
        <f>IF($C4493="", "", IF(IFERROR(INDEX(Ingredients!G$11:G$310, MATCH($C4493, Ingredients!$B$11:$B$310, 0)), "")="", "", IFERROR(INDEX(Ingredients!G$11:G$310, MATCH($C4493, Ingredients!$B$11:$B$310, 0)), "")))</f>
        <v/>
      </c>
      <c r="AL4493" s="79" t="str">
        <f>IF($C4493="", "", IF(IFERROR(INDEX(Ingredients!H$11:H$310, MATCH($C4493, Ingredients!$B$11:$B$310, 0)), "")="", "", IFERROR(INDEX(Ingredients!H$11:H$310, MATCH($C4493, Ingredients!$B$11:$B$310, 0)), "")))</f>
        <v/>
      </c>
      <c r="AN4493" s="83" t="str">
        <f t="shared" si="1055"/>
        <v/>
      </c>
      <c r="AP4493" s="114" t="str">
        <f t="shared" si="1065"/>
        <v/>
      </c>
      <c r="AR4493" s="117" t="str">
        <f>IF($C4493="", "", IF(IFERROR(INDEX(Ingredients!$AI$11:$AI$310, MATCH($C4493, Ingredients!$B$11:$B$310, 0)), "")="", "", IFERROR(INDEX(Ingredients!$AI$11:$AI$310, MATCH($C4493, Ingredients!$B$11:$B$310, 0)), "")))</f>
        <v/>
      </c>
      <c r="AT4493" s="120" t="str">
        <f t="shared" si="1066"/>
        <v/>
      </c>
      <c r="AV4493" s="90" t="str">
        <f t="shared" si="1056"/>
        <v/>
      </c>
      <c r="AX4493" s="90" t="str">
        <f>IF($AV4493="", "", COUNTIF($AV$11:$AV$5010, "&lt;"&amp;$AV4493)+1+COUNTIF($AV$11:$AV4493, $AV4493)-1)</f>
        <v/>
      </c>
      <c r="AZ4493" s="111" t="str">
        <f>IF($B4493="", "", SUMIF('Shopping List'!$AV$11:$AV$25, $B4493, 'Shopping List'!$BN$11:$BN$25))</f>
        <v/>
      </c>
      <c r="BB4493" s="117" t="str">
        <f t="shared" si="1067"/>
        <v/>
      </c>
    </row>
    <row r="4494" spans="1:54" x14ac:dyDescent="0.25">
      <c r="A4494" s="4"/>
      <c r="B4494" s="37"/>
      <c r="C4494" s="124"/>
      <c r="D4494" s="39"/>
      <c r="E4494" s="125"/>
      <c r="F4494" s="48"/>
      <c r="G4494" s="4"/>
      <c r="H4494" s="4"/>
      <c r="I4494" s="95" t="str">
        <f>IF($C4494="", "", IF(IFERROR(INDEX(Ingredients!$C$11:$C$310, MATCH($C4494, Ingredients!$B$11:$B$310, 0)), "")="", "", IFERROR(INDEX(Ingredients!$C$11:$C$310, MATCH($C4494, Ingredients!$B$11:$B$310, 0)), "")))</f>
        <v/>
      </c>
      <c r="J4494" s="73" t="str">
        <f>IF($B4494="", "", IF(IFERROR(INDEX(Meals!$C$11:$C$260, MATCH($B4494, Meals!$B$11:$B$260, 0)), "")="", "", IFERROR(INDEX(Meals!$C$11:$C$260, MATCH($B4494, Meals!$B$11:$B$260, 0)), "")))</f>
        <v/>
      </c>
      <c r="K4494" s="4"/>
      <c r="L4494" s="72" t="str">
        <f t="shared" si="1057"/>
        <v/>
      </c>
      <c r="M4494" s="73" t="str">
        <f t="shared" si="1058"/>
        <v/>
      </c>
      <c r="N4494" s="4"/>
      <c r="O4494" s="78" t="str">
        <f t="shared" si="1059"/>
        <v/>
      </c>
      <c r="P4494" s="79" t="str">
        <f t="shared" si="1060"/>
        <v/>
      </c>
      <c r="Q4494" s="4"/>
      <c r="R4494" s="90" t="str">
        <f t="shared" si="1061"/>
        <v/>
      </c>
      <c r="S4494" s="4"/>
      <c r="Y4494" s="18" t="str">
        <f t="shared" si="1062"/>
        <v/>
      </c>
      <c r="AA4494" s="18" t="str">
        <f t="shared" si="1053"/>
        <v/>
      </c>
      <c r="AB4494" s="18" t="str">
        <f t="shared" si="1054"/>
        <v/>
      </c>
      <c r="AC4494" s="18" t="str">
        <f t="shared" si="1063"/>
        <v/>
      </c>
      <c r="AD4494" s="18" t="str">
        <f t="shared" si="1063"/>
        <v/>
      </c>
      <c r="AE4494" s="18" t="str">
        <f t="shared" si="1064"/>
        <v/>
      </c>
      <c r="AG4494" s="95" t="str">
        <f>IF($C4494="", "", IF(IFERROR(INDEX(Ingredients!C$11:C$310, MATCH($C4494, Ingredients!$B$11:$B$310, 0)), "")="", "", IFERROR(INDEX(Ingredients!C$11:C$310, MATCH($C4494, Ingredients!$B$11:$B$310, 0)), "")))</f>
        <v/>
      </c>
      <c r="AH4494" s="105" t="str">
        <f>IF($C4494="", "", IF(IFERROR(INDEX(Ingredients!D$11:D$310, MATCH($C4494, Ingredients!$B$11:$B$310, 0)), "")="", "", IFERROR(INDEX(Ingredients!D$11:D$310, MATCH($C4494, Ingredients!$B$11:$B$310, 0)), "")))</f>
        <v/>
      </c>
      <c r="AI4494" s="106" t="str">
        <f>IF($C4494="", "", IF(IFERROR(INDEX(Ingredients!E$11:E$310, MATCH($C4494, Ingredients!$B$11:$B$310, 0)), "")="", "", IFERROR(INDEX(Ingredients!E$11:E$310, MATCH($C4494, Ingredients!$B$11:$B$310, 0)), "")))</f>
        <v/>
      </c>
      <c r="AJ4494" s="108" t="str">
        <f>IF($C4494="", "", IF(IFERROR(INDEX(Ingredients!F$11:F$310, MATCH($C4494, Ingredients!$B$11:$B$310, 0)), "")="", "", IFERROR(INDEX(Ingredients!F$11:F$310, MATCH($C4494, Ingredients!$B$11:$B$310, 0)), "")))</f>
        <v/>
      </c>
      <c r="AK4494" s="106" t="str">
        <f>IF($C4494="", "", IF(IFERROR(INDEX(Ingredients!G$11:G$310, MATCH($C4494, Ingredients!$B$11:$B$310, 0)), "")="", "", IFERROR(INDEX(Ingredients!G$11:G$310, MATCH($C4494, Ingredients!$B$11:$B$310, 0)), "")))</f>
        <v/>
      </c>
      <c r="AL4494" s="79" t="str">
        <f>IF($C4494="", "", IF(IFERROR(INDEX(Ingredients!H$11:H$310, MATCH($C4494, Ingredients!$B$11:$B$310, 0)), "")="", "", IFERROR(INDEX(Ingredients!H$11:H$310, MATCH($C4494, Ingredients!$B$11:$B$310, 0)), "")))</f>
        <v/>
      </c>
      <c r="AN4494" s="83" t="str">
        <f t="shared" si="1055"/>
        <v/>
      </c>
      <c r="AP4494" s="114" t="str">
        <f t="shared" si="1065"/>
        <v/>
      </c>
      <c r="AR4494" s="117" t="str">
        <f>IF($C4494="", "", IF(IFERROR(INDEX(Ingredients!$AI$11:$AI$310, MATCH($C4494, Ingredients!$B$11:$B$310, 0)), "")="", "", IFERROR(INDEX(Ingredients!$AI$11:$AI$310, MATCH($C4494, Ingredients!$B$11:$B$310, 0)), "")))</f>
        <v/>
      </c>
      <c r="AT4494" s="120" t="str">
        <f t="shared" si="1066"/>
        <v/>
      </c>
      <c r="AV4494" s="90" t="str">
        <f t="shared" si="1056"/>
        <v/>
      </c>
      <c r="AX4494" s="90" t="str">
        <f>IF($AV4494="", "", COUNTIF($AV$11:$AV$5010, "&lt;"&amp;$AV4494)+1+COUNTIF($AV$11:$AV4494, $AV4494)-1)</f>
        <v/>
      </c>
      <c r="AZ4494" s="111" t="str">
        <f>IF($B4494="", "", SUMIF('Shopping List'!$AV$11:$AV$25, $B4494, 'Shopping List'!$BN$11:$BN$25))</f>
        <v/>
      </c>
      <c r="BB4494" s="117" t="str">
        <f t="shared" si="1067"/>
        <v/>
      </c>
    </row>
    <row r="4495" spans="1:54" x14ac:dyDescent="0.25">
      <c r="A4495" s="4"/>
      <c r="B4495" s="37"/>
      <c r="C4495" s="124"/>
      <c r="D4495" s="39"/>
      <c r="E4495" s="125"/>
      <c r="F4495" s="48"/>
      <c r="G4495" s="4"/>
      <c r="H4495" s="4"/>
      <c r="I4495" s="95" t="str">
        <f>IF($C4495="", "", IF(IFERROR(INDEX(Ingredients!$C$11:$C$310, MATCH($C4495, Ingredients!$B$11:$B$310, 0)), "")="", "", IFERROR(INDEX(Ingredients!$C$11:$C$310, MATCH($C4495, Ingredients!$B$11:$B$310, 0)), "")))</f>
        <v/>
      </c>
      <c r="J4495" s="73" t="str">
        <f>IF($B4495="", "", IF(IFERROR(INDEX(Meals!$C$11:$C$260, MATCH($B4495, Meals!$B$11:$B$260, 0)), "")="", "", IFERROR(INDEX(Meals!$C$11:$C$260, MATCH($B4495, Meals!$B$11:$B$260, 0)), "")))</f>
        <v/>
      </c>
      <c r="K4495" s="4"/>
      <c r="L4495" s="72" t="str">
        <f t="shared" si="1057"/>
        <v/>
      </c>
      <c r="M4495" s="73" t="str">
        <f t="shared" si="1058"/>
        <v/>
      </c>
      <c r="N4495" s="4"/>
      <c r="O4495" s="78" t="str">
        <f t="shared" si="1059"/>
        <v/>
      </c>
      <c r="P4495" s="79" t="str">
        <f t="shared" si="1060"/>
        <v/>
      </c>
      <c r="Q4495" s="4"/>
      <c r="R4495" s="90" t="str">
        <f t="shared" si="1061"/>
        <v/>
      </c>
      <c r="S4495" s="4"/>
      <c r="Y4495" s="18" t="str">
        <f t="shared" si="1062"/>
        <v/>
      </c>
      <c r="AA4495" s="18" t="str">
        <f t="shared" si="1053"/>
        <v/>
      </c>
      <c r="AB4495" s="18" t="str">
        <f t="shared" si="1054"/>
        <v/>
      </c>
      <c r="AC4495" s="18" t="str">
        <f t="shared" si="1063"/>
        <v/>
      </c>
      <c r="AD4495" s="18" t="str">
        <f t="shared" si="1063"/>
        <v/>
      </c>
      <c r="AE4495" s="18" t="str">
        <f t="shared" si="1064"/>
        <v/>
      </c>
      <c r="AG4495" s="95" t="str">
        <f>IF($C4495="", "", IF(IFERROR(INDEX(Ingredients!C$11:C$310, MATCH($C4495, Ingredients!$B$11:$B$310, 0)), "")="", "", IFERROR(INDEX(Ingredients!C$11:C$310, MATCH($C4495, Ingredients!$B$11:$B$310, 0)), "")))</f>
        <v/>
      </c>
      <c r="AH4495" s="105" t="str">
        <f>IF($C4495="", "", IF(IFERROR(INDEX(Ingredients!D$11:D$310, MATCH($C4495, Ingredients!$B$11:$B$310, 0)), "")="", "", IFERROR(INDEX(Ingredients!D$11:D$310, MATCH($C4495, Ingredients!$B$11:$B$310, 0)), "")))</f>
        <v/>
      </c>
      <c r="AI4495" s="106" t="str">
        <f>IF($C4495="", "", IF(IFERROR(INDEX(Ingredients!E$11:E$310, MATCH($C4495, Ingredients!$B$11:$B$310, 0)), "")="", "", IFERROR(INDEX(Ingredients!E$11:E$310, MATCH($C4495, Ingredients!$B$11:$B$310, 0)), "")))</f>
        <v/>
      </c>
      <c r="AJ4495" s="108" t="str">
        <f>IF($C4495="", "", IF(IFERROR(INDEX(Ingredients!F$11:F$310, MATCH($C4495, Ingredients!$B$11:$B$310, 0)), "")="", "", IFERROR(INDEX(Ingredients!F$11:F$310, MATCH($C4495, Ingredients!$B$11:$B$310, 0)), "")))</f>
        <v/>
      </c>
      <c r="AK4495" s="106" t="str">
        <f>IF($C4495="", "", IF(IFERROR(INDEX(Ingredients!G$11:G$310, MATCH($C4495, Ingredients!$B$11:$B$310, 0)), "")="", "", IFERROR(INDEX(Ingredients!G$11:G$310, MATCH($C4495, Ingredients!$B$11:$B$310, 0)), "")))</f>
        <v/>
      </c>
      <c r="AL4495" s="79" t="str">
        <f>IF($C4495="", "", IF(IFERROR(INDEX(Ingredients!H$11:H$310, MATCH($C4495, Ingredients!$B$11:$B$310, 0)), "")="", "", IFERROR(INDEX(Ingredients!H$11:H$310, MATCH($C4495, Ingredients!$B$11:$B$310, 0)), "")))</f>
        <v/>
      </c>
      <c r="AN4495" s="83" t="str">
        <f t="shared" si="1055"/>
        <v/>
      </c>
      <c r="AP4495" s="114" t="str">
        <f t="shared" si="1065"/>
        <v/>
      </c>
      <c r="AR4495" s="117" t="str">
        <f>IF($C4495="", "", IF(IFERROR(INDEX(Ingredients!$AI$11:$AI$310, MATCH($C4495, Ingredients!$B$11:$B$310, 0)), "")="", "", IFERROR(INDEX(Ingredients!$AI$11:$AI$310, MATCH($C4495, Ingredients!$B$11:$B$310, 0)), "")))</f>
        <v/>
      </c>
      <c r="AT4495" s="120" t="str">
        <f t="shared" si="1066"/>
        <v/>
      </c>
      <c r="AV4495" s="90" t="str">
        <f t="shared" si="1056"/>
        <v/>
      </c>
      <c r="AX4495" s="90" t="str">
        <f>IF($AV4495="", "", COUNTIF($AV$11:$AV$5010, "&lt;"&amp;$AV4495)+1+COUNTIF($AV$11:$AV4495, $AV4495)-1)</f>
        <v/>
      </c>
      <c r="AZ4495" s="111" t="str">
        <f>IF($B4495="", "", SUMIF('Shopping List'!$AV$11:$AV$25, $B4495, 'Shopping List'!$BN$11:$BN$25))</f>
        <v/>
      </c>
      <c r="BB4495" s="117" t="str">
        <f t="shared" si="1067"/>
        <v/>
      </c>
    </row>
    <row r="4496" spans="1:54" x14ac:dyDescent="0.25">
      <c r="A4496" s="4"/>
      <c r="B4496" s="37"/>
      <c r="C4496" s="124"/>
      <c r="D4496" s="39"/>
      <c r="E4496" s="125"/>
      <c r="F4496" s="48"/>
      <c r="G4496" s="4"/>
      <c r="H4496" s="4"/>
      <c r="I4496" s="95" t="str">
        <f>IF($C4496="", "", IF(IFERROR(INDEX(Ingredients!$C$11:$C$310, MATCH($C4496, Ingredients!$B$11:$B$310, 0)), "")="", "", IFERROR(INDEX(Ingredients!$C$11:$C$310, MATCH($C4496, Ingredients!$B$11:$B$310, 0)), "")))</f>
        <v/>
      </c>
      <c r="J4496" s="73" t="str">
        <f>IF($B4496="", "", IF(IFERROR(INDEX(Meals!$C$11:$C$260, MATCH($B4496, Meals!$B$11:$B$260, 0)), "")="", "", IFERROR(INDEX(Meals!$C$11:$C$260, MATCH($B4496, Meals!$B$11:$B$260, 0)), "")))</f>
        <v/>
      </c>
      <c r="K4496" s="4"/>
      <c r="L4496" s="72" t="str">
        <f t="shared" si="1057"/>
        <v/>
      </c>
      <c r="M4496" s="73" t="str">
        <f t="shared" si="1058"/>
        <v/>
      </c>
      <c r="N4496" s="4"/>
      <c r="O4496" s="78" t="str">
        <f t="shared" si="1059"/>
        <v/>
      </c>
      <c r="P4496" s="79" t="str">
        <f t="shared" si="1060"/>
        <v/>
      </c>
      <c r="Q4496" s="4"/>
      <c r="R4496" s="90" t="str">
        <f t="shared" si="1061"/>
        <v/>
      </c>
      <c r="S4496" s="4"/>
      <c r="Y4496" s="18" t="str">
        <f t="shared" si="1062"/>
        <v/>
      </c>
      <c r="AA4496" s="18" t="str">
        <f t="shared" si="1053"/>
        <v/>
      </c>
      <c r="AB4496" s="18" t="str">
        <f t="shared" si="1054"/>
        <v/>
      </c>
      <c r="AC4496" s="18" t="str">
        <f t="shared" si="1063"/>
        <v/>
      </c>
      <c r="AD4496" s="18" t="str">
        <f t="shared" si="1063"/>
        <v/>
      </c>
      <c r="AE4496" s="18" t="str">
        <f t="shared" si="1064"/>
        <v/>
      </c>
      <c r="AG4496" s="95" t="str">
        <f>IF($C4496="", "", IF(IFERROR(INDEX(Ingredients!C$11:C$310, MATCH($C4496, Ingredients!$B$11:$B$310, 0)), "")="", "", IFERROR(INDEX(Ingredients!C$11:C$310, MATCH($C4496, Ingredients!$B$11:$B$310, 0)), "")))</f>
        <v/>
      </c>
      <c r="AH4496" s="105" t="str">
        <f>IF($C4496="", "", IF(IFERROR(INDEX(Ingredients!D$11:D$310, MATCH($C4496, Ingredients!$B$11:$B$310, 0)), "")="", "", IFERROR(INDEX(Ingredients!D$11:D$310, MATCH($C4496, Ingredients!$B$11:$B$310, 0)), "")))</f>
        <v/>
      </c>
      <c r="AI4496" s="106" t="str">
        <f>IF($C4496="", "", IF(IFERROR(INDEX(Ingredients!E$11:E$310, MATCH($C4496, Ingredients!$B$11:$B$310, 0)), "")="", "", IFERROR(INDEX(Ingredients!E$11:E$310, MATCH($C4496, Ingredients!$B$11:$B$310, 0)), "")))</f>
        <v/>
      </c>
      <c r="AJ4496" s="108" t="str">
        <f>IF($C4496="", "", IF(IFERROR(INDEX(Ingredients!F$11:F$310, MATCH($C4496, Ingredients!$B$11:$B$310, 0)), "")="", "", IFERROR(INDEX(Ingredients!F$11:F$310, MATCH($C4496, Ingredients!$B$11:$B$310, 0)), "")))</f>
        <v/>
      </c>
      <c r="AK4496" s="106" t="str">
        <f>IF($C4496="", "", IF(IFERROR(INDEX(Ingredients!G$11:G$310, MATCH($C4496, Ingredients!$B$11:$B$310, 0)), "")="", "", IFERROR(INDEX(Ingredients!G$11:G$310, MATCH($C4496, Ingredients!$B$11:$B$310, 0)), "")))</f>
        <v/>
      </c>
      <c r="AL4496" s="79" t="str">
        <f>IF($C4496="", "", IF(IFERROR(INDEX(Ingredients!H$11:H$310, MATCH($C4496, Ingredients!$B$11:$B$310, 0)), "")="", "", IFERROR(INDEX(Ingredients!H$11:H$310, MATCH($C4496, Ingredients!$B$11:$B$310, 0)), "")))</f>
        <v/>
      </c>
      <c r="AN4496" s="83" t="str">
        <f t="shared" si="1055"/>
        <v/>
      </c>
      <c r="AP4496" s="114" t="str">
        <f t="shared" si="1065"/>
        <v/>
      </c>
      <c r="AR4496" s="117" t="str">
        <f>IF($C4496="", "", IF(IFERROR(INDEX(Ingredients!$AI$11:$AI$310, MATCH($C4496, Ingredients!$B$11:$B$310, 0)), "")="", "", IFERROR(INDEX(Ingredients!$AI$11:$AI$310, MATCH($C4496, Ingredients!$B$11:$B$310, 0)), "")))</f>
        <v/>
      </c>
      <c r="AT4496" s="120" t="str">
        <f t="shared" si="1066"/>
        <v/>
      </c>
      <c r="AV4496" s="90" t="str">
        <f t="shared" si="1056"/>
        <v/>
      </c>
      <c r="AX4496" s="90" t="str">
        <f>IF($AV4496="", "", COUNTIF($AV$11:$AV$5010, "&lt;"&amp;$AV4496)+1+COUNTIF($AV$11:$AV4496, $AV4496)-1)</f>
        <v/>
      </c>
      <c r="AZ4496" s="111" t="str">
        <f>IF($B4496="", "", SUMIF('Shopping List'!$AV$11:$AV$25, $B4496, 'Shopping List'!$BN$11:$BN$25))</f>
        <v/>
      </c>
      <c r="BB4496" s="117" t="str">
        <f t="shared" si="1067"/>
        <v/>
      </c>
    </row>
    <row r="4497" spans="1:54" x14ac:dyDescent="0.25">
      <c r="A4497" s="4"/>
      <c r="B4497" s="37"/>
      <c r="C4497" s="124"/>
      <c r="D4497" s="39"/>
      <c r="E4497" s="125"/>
      <c r="F4497" s="48"/>
      <c r="G4497" s="4"/>
      <c r="H4497" s="4"/>
      <c r="I4497" s="95" t="str">
        <f>IF($C4497="", "", IF(IFERROR(INDEX(Ingredients!$C$11:$C$310, MATCH($C4497, Ingredients!$B$11:$B$310, 0)), "")="", "", IFERROR(INDEX(Ingredients!$C$11:$C$310, MATCH($C4497, Ingredients!$B$11:$B$310, 0)), "")))</f>
        <v/>
      </c>
      <c r="J4497" s="73" t="str">
        <f>IF($B4497="", "", IF(IFERROR(INDEX(Meals!$C$11:$C$260, MATCH($B4497, Meals!$B$11:$B$260, 0)), "")="", "", IFERROR(INDEX(Meals!$C$11:$C$260, MATCH($B4497, Meals!$B$11:$B$260, 0)), "")))</f>
        <v/>
      </c>
      <c r="K4497" s="4"/>
      <c r="L4497" s="72" t="str">
        <f t="shared" si="1057"/>
        <v/>
      </c>
      <c r="M4497" s="73" t="str">
        <f t="shared" si="1058"/>
        <v/>
      </c>
      <c r="N4497" s="4"/>
      <c r="O4497" s="78" t="str">
        <f t="shared" si="1059"/>
        <v/>
      </c>
      <c r="P4497" s="79" t="str">
        <f t="shared" si="1060"/>
        <v/>
      </c>
      <c r="Q4497" s="4"/>
      <c r="R4497" s="90" t="str">
        <f t="shared" si="1061"/>
        <v/>
      </c>
      <c r="S4497" s="4"/>
      <c r="Y4497" s="18" t="str">
        <f t="shared" si="1062"/>
        <v/>
      </c>
      <c r="AA4497" s="18" t="str">
        <f t="shared" si="1053"/>
        <v/>
      </c>
      <c r="AB4497" s="18" t="str">
        <f t="shared" si="1054"/>
        <v/>
      </c>
      <c r="AC4497" s="18" t="str">
        <f t="shared" si="1063"/>
        <v/>
      </c>
      <c r="AD4497" s="18" t="str">
        <f t="shared" si="1063"/>
        <v/>
      </c>
      <c r="AE4497" s="18" t="str">
        <f t="shared" si="1064"/>
        <v/>
      </c>
      <c r="AG4497" s="95" t="str">
        <f>IF($C4497="", "", IF(IFERROR(INDEX(Ingredients!C$11:C$310, MATCH($C4497, Ingredients!$B$11:$B$310, 0)), "")="", "", IFERROR(INDEX(Ingredients!C$11:C$310, MATCH($C4497, Ingredients!$B$11:$B$310, 0)), "")))</f>
        <v/>
      </c>
      <c r="AH4497" s="105" t="str">
        <f>IF($C4497="", "", IF(IFERROR(INDEX(Ingredients!D$11:D$310, MATCH($C4497, Ingredients!$B$11:$B$310, 0)), "")="", "", IFERROR(INDEX(Ingredients!D$11:D$310, MATCH($C4497, Ingredients!$B$11:$B$310, 0)), "")))</f>
        <v/>
      </c>
      <c r="AI4497" s="106" t="str">
        <f>IF($C4497="", "", IF(IFERROR(INDEX(Ingredients!E$11:E$310, MATCH($C4497, Ingredients!$B$11:$B$310, 0)), "")="", "", IFERROR(INDEX(Ingredients!E$11:E$310, MATCH($C4497, Ingredients!$B$11:$B$310, 0)), "")))</f>
        <v/>
      </c>
      <c r="AJ4497" s="108" t="str">
        <f>IF($C4497="", "", IF(IFERROR(INDEX(Ingredients!F$11:F$310, MATCH($C4497, Ingredients!$B$11:$B$310, 0)), "")="", "", IFERROR(INDEX(Ingredients!F$11:F$310, MATCH($C4497, Ingredients!$B$11:$B$310, 0)), "")))</f>
        <v/>
      </c>
      <c r="AK4497" s="106" t="str">
        <f>IF($C4497="", "", IF(IFERROR(INDEX(Ingredients!G$11:G$310, MATCH($C4497, Ingredients!$B$11:$B$310, 0)), "")="", "", IFERROR(INDEX(Ingredients!G$11:G$310, MATCH($C4497, Ingredients!$B$11:$B$310, 0)), "")))</f>
        <v/>
      </c>
      <c r="AL4497" s="79" t="str">
        <f>IF($C4497="", "", IF(IFERROR(INDEX(Ingredients!H$11:H$310, MATCH($C4497, Ingredients!$B$11:$B$310, 0)), "")="", "", IFERROR(INDEX(Ingredients!H$11:H$310, MATCH($C4497, Ingredients!$B$11:$B$310, 0)), "")))</f>
        <v/>
      </c>
      <c r="AN4497" s="83" t="str">
        <f t="shared" si="1055"/>
        <v/>
      </c>
      <c r="AP4497" s="114" t="str">
        <f t="shared" si="1065"/>
        <v/>
      </c>
      <c r="AR4497" s="117" t="str">
        <f>IF($C4497="", "", IF(IFERROR(INDEX(Ingredients!$AI$11:$AI$310, MATCH($C4497, Ingredients!$B$11:$B$310, 0)), "")="", "", IFERROR(INDEX(Ingredients!$AI$11:$AI$310, MATCH($C4497, Ingredients!$B$11:$B$310, 0)), "")))</f>
        <v/>
      </c>
      <c r="AT4497" s="120" t="str">
        <f t="shared" si="1066"/>
        <v/>
      </c>
      <c r="AV4497" s="90" t="str">
        <f t="shared" si="1056"/>
        <v/>
      </c>
      <c r="AX4497" s="90" t="str">
        <f>IF($AV4497="", "", COUNTIF($AV$11:$AV$5010, "&lt;"&amp;$AV4497)+1+COUNTIF($AV$11:$AV4497, $AV4497)-1)</f>
        <v/>
      </c>
      <c r="AZ4497" s="111" t="str">
        <f>IF($B4497="", "", SUMIF('Shopping List'!$AV$11:$AV$25, $B4497, 'Shopping List'!$BN$11:$BN$25))</f>
        <v/>
      </c>
      <c r="BB4497" s="117" t="str">
        <f t="shared" si="1067"/>
        <v/>
      </c>
    </row>
    <row r="4498" spans="1:54" x14ac:dyDescent="0.25">
      <c r="A4498" s="4"/>
      <c r="B4498" s="37"/>
      <c r="C4498" s="124"/>
      <c r="D4498" s="39"/>
      <c r="E4498" s="125"/>
      <c r="F4498" s="48"/>
      <c r="G4498" s="4"/>
      <c r="H4498" s="4"/>
      <c r="I4498" s="95" t="str">
        <f>IF($C4498="", "", IF(IFERROR(INDEX(Ingredients!$C$11:$C$310, MATCH($C4498, Ingredients!$B$11:$B$310, 0)), "")="", "", IFERROR(INDEX(Ingredients!$C$11:$C$310, MATCH($C4498, Ingredients!$B$11:$B$310, 0)), "")))</f>
        <v/>
      </c>
      <c r="J4498" s="73" t="str">
        <f>IF($B4498="", "", IF(IFERROR(INDEX(Meals!$C$11:$C$260, MATCH($B4498, Meals!$B$11:$B$260, 0)), "")="", "", IFERROR(INDEX(Meals!$C$11:$C$260, MATCH($B4498, Meals!$B$11:$B$260, 0)), "")))</f>
        <v/>
      </c>
      <c r="K4498" s="4"/>
      <c r="L4498" s="72" t="str">
        <f t="shared" si="1057"/>
        <v/>
      </c>
      <c r="M4498" s="73" t="str">
        <f t="shared" si="1058"/>
        <v/>
      </c>
      <c r="N4498" s="4"/>
      <c r="O4498" s="78" t="str">
        <f t="shared" si="1059"/>
        <v/>
      </c>
      <c r="P4498" s="79" t="str">
        <f t="shared" si="1060"/>
        <v/>
      </c>
      <c r="Q4498" s="4"/>
      <c r="R4498" s="90" t="str">
        <f t="shared" si="1061"/>
        <v/>
      </c>
      <c r="S4498" s="4"/>
      <c r="Y4498" s="18" t="str">
        <f t="shared" si="1062"/>
        <v/>
      </c>
      <c r="AA4498" s="18" t="str">
        <f t="shared" si="1053"/>
        <v/>
      </c>
      <c r="AB4498" s="18" t="str">
        <f t="shared" si="1054"/>
        <v/>
      </c>
      <c r="AC4498" s="18" t="str">
        <f t="shared" si="1063"/>
        <v/>
      </c>
      <c r="AD4498" s="18" t="str">
        <f t="shared" si="1063"/>
        <v/>
      </c>
      <c r="AE4498" s="18" t="str">
        <f t="shared" si="1064"/>
        <v/>
      </c>
      <c r="AG4498" s="95" t="str">
        <f>IF($C4498="", "", IF(IFERROR(INDEX(Ingredients!C$11:C$310, MATCH($C4498, Ingredients!$B$11:$B$310, 0)), "")="", "", IFERROR(INDEX(Ingredients!C$11:C$310, MATCH($C4498, Ingredients!$B$11:$B$310, 0)), "")))</f>
        <v/>
      </c>
      <c r="AH4498" s="105" t="str">
        <f>IF($C4498="", "", IF(IFERROR(INDEX(Ingredients!D$11:D$310, MATCH($C4498, Ingredients!$B$11:$B$310, 0)), "")="", "", IFERROR(INDEX(Ingredients!D$11:D$310, MATCH($C4498, Ingredients!$B$11:$B$310, 0)), "")))</f>
        <v/>
      </c>
      <c r="AI4498" s="106" t="str">
        <f>IF($C4498="", "", IF(IFERROR(INDEX(Ingredients!E$11:E$310, MATCH($C4498, Ingredients!$B$11:$B$310, 0)), "")="", "", IFERROR(INDEX(Ingredients!E$11:E$310, MATCH($C4498, Ingredients!$B$11:$B$310, 0)), "")))</f>
        <v/>
      </c>
      <c r="AJ4498" s="108" t="str">
        <f>IF($C4498="", "", IF(IFERROR(INDEX(Ingredients!F$11:F$310, MATCH($C4498, Ingredients!$B$11:$B$310, 0)), "")="", "", IFERROR(INDEX(Ingredients!F$11:F$310, MATCH($C4498, Ingredients!$B$11:$B$310, 0)), "")))</f>
        <v/>
      </c>
      <c r="AK4498" s="106" t="str">
        <f>IF($C4498="", "", IF(IFERROR(INDEX(Ingredients!G$11:G$310, MATCH($C4498, Ingredients!$B$11:$B$310, 0)), "")="", "", IFERROR(INDEX(Ingredients!G$11:G$310, MATCH($C4498, Ingredients!$B$11:$B$310, 0)), "")))</f>
        <v/>
      </c>
      <c r="AL4498" s="79" t="str">
        <f>IF($C4498="", "", IF(IFERROR(INDEX(Ingredients!H$11:H$310, MATCH($C4498, Ingredients!$B$11:$B$310, 0)), "")="", "", IFERROR(INDEX(Ingredients!H$11:H$310, MATCH($C4498, Ingredients!$B$11:$B$310, 0)), "")))</f>
        <v/>
      </c>
      <c r="AN4498" s="83" t="str">
        <f t="shared" si="1055"/>
        <v/>
      </c>
      <c r="AP4498" s="114" t="str">
        <f t="shared" si="1065"/>
        <v/>
      </c>
      <c r="AR4498" s="117" t="str">
        <f>IF($C4498="", "", IF(IFERROR(INDEX(Ingredients!$AI$11:$AI$310, MATCH($C4498, Ingredients!$B$11:$B$310, 0)), "")="", "", IFERROR(INDEX(Ingredients!$AI$11:$AI$310, MATCH($C4498, Ingredients!$B$11:$B$310, 0)), "")))</f>
        <v/>
      </c>
      <c r="AT4498" s="120" t="str">
        <f t="shared" si="1066"/>
        <v/>
      </c>
      <c r="AV4498" s="90" t="str">
        <f t="shared" si="1056"/>
        <v/>
      </c>
      <c r="AX4498" s="90" t="str">
        <f>IF($AV4498="", "", COUNTIF($AV$11:$AV$5010, "&lt;"&amp;$AV4498)+1+COUNTIF($AV$11:$AV4498, $AV4498)-1)</f>
        <v/>
      </c>
      <c r="AZ4498" s="111" t="str">
        <f>IF($B4498="", "", SUMIF('Shopping List'!$AV$11:$AV$25, $B4498, 'Shopping List'!$BN$11:$BN$25))</f>
        <v/>
      </c>
      <c r="BB4498" s="117" t="str">
        <f t="shared" si="1067"/>
        <v/>
      </c>
    </row>
    <row r="4499" spans="1:54" x14ac:dyDescent="0.25">
      <c r="A4499" s="4"/>
      <c r="B4499" s="37"/>
      <c r="C4499" s="124"/>
      <c r="D4499" s="39"/>
      <c r="E4499" s="125"/>
      <c r="F4499" s="48"/>
      <c r="G4499" s="4"/>
      <c r="H4499" s="4"/>
      <c r="I4499" s="95" t="str">
        <f>IF($C4499="", "", IF(IFERROR(INDEX(Ingredients!$C$11:$C$310, MATCH($C4499, Ingredients!$B$11:$B$310, 0)), "")="", "", IFERROR(INDEX(Ingredients!$C$11:$C$310, MATCH($C4499, Ingredients!$B$11:$B$310, 0)), "")))</f>
        <v/>
      </c>
      <c r="J4499" s="73" t="str">
        <f>IF($B4499="", "", IF(IFERROR(INDEX(Meals!$C$11:$C$260, MATCH($B4499, Meals!$B$11:$B$260, 0)), "")="", "", IFERROR(INDEX(Meals!$C$11:$C$260, MATCH($B4499, Meals!$B$11:$B$260, 0)), "")))</f>
        <v/>
      </c>
      <c r="K4499" s="4"/>
      <c r="L4499" s="72" t="str">
        <f t="shared" si="1057"/>
        <v/>
      </c>
      <c r="M4499" s="73" t="str">
        <f t="shared" si="1058"/>
        <v/>
      </c>
      <c r="N4499" s="4"/>
      <c r="O4499" s="78" t="str">
        <f t="shared" si="1059"/>
        <v/>
      </c>
      <c r="P4499" s="79" t="str">
        <f t="shared" si="1060"/>
        <v/>
      </c>
      <c r="Q4499" s="4"/>
      <c r="R4499" s="90" t="str">
        <f t="shared" si="1061"/>
        <v/>
      </c>
      <c r="S4499" s="4"/>
      <c r="Y4499" s="18" t="str">
        <f t="shared" si="1062"/>
        <v/>
      </c>
      <c r="AA4499" s="18" t="str">
        <f t="shared" si="1053"/>
        <v/>
      </c>
      <c r="AB4499" s="18" t="str">
        <f t="shared" si="1054"/>
        <v/>
      </c>
      <c r="AC4499" s="18" t="str">
        <f t="shared" si="1063"/>
        <v/>
      </c>
      <c r="AD4499" s="18" t="str">
        <f t="shared" si="1063"/>
        <v/>
      </c>
      <c r="AE4499" s="18" t="str">
        <f t="shared" si="1064"/>
        <v/>
      </c>
      <c r="AG4499" s="95" t="str">
        <f>IF($C4499="", "", IF(IFERROR(INDEX(Ingredients!C$11:C$310, MATCH($C4499, Ingredients!$B$11:$B$310, 0)), "")="", "", IFERROR(INDEX(Ingredients!C$11:C$310, MATCH($C4499, Ingredients!$B$11:$B$310, 0)), "")))</f>
        <v/>
      </c>
      <c r="AH4499" s="105" t="str">
        <f>IF($C4499="", "", IF(IFERROR(INDEX(Ingredients!D$11:D$310, MATCH($C4499, Ingredients!$B$11:$B$310, 0)), "")="", "", IFERROR(INDEX(Ingredients!D$11:D$310, MATCH($C4499, Ingredients!$B$11:$B$310, 0)), "")))</f>
        <v/>
      </c>
      <c r="AI4499" s="106" t="str">
        <f>IF($C4499="", "", IF(IFERROR(INDEX(Ingredients!E$11:E$310, MATCH($C4499, Ingredients!$B$11:$B$310, 0)), "")="", "", IFERROR(INDEX(Ingredients!E$11:E$310, MATCH($C4499, Ingredients!$B$11:$B$310, 0)), "")))</f>
        <v/>
      </c>
      <c r="AJ4499" s="108" t="str">
        <f>IF($C4499="", "", IF(IFERROR(INDEX(Ingredients!F$11:F$310, MATCH($C4499, Ingredients!$B$11:$B$310, 0)), "")="", "", IFERROR(INDEX(Ingredients!F$11:F$310, MATCH($C4499, Ingredients!$B$11:$B$310, 0)), "")))</f>
        <v/>
      </c>
      <c r="AK4499" s="106" t="str">
        <f>IF($C4499="", "", IF(IFERROR(INDEX(Ingredients!G$11:G$310, MATCH($C4499, Ingredients!$B$11:$B$310, 0)), "")="", "", IFERROR(INDEX(Ingredients!G$11:G$310, MATCH($C4499, Ingredients!$B$11:$B$310, 0)), "")))</f>
        <v/>
      </c>
      <c r="AL4499" s="79" t="str">
        <f>IF($C4499="", "", IF(IFERROR(INDEX(Ingredients!H$11:H$310, MATCH($C4499, Ingredients!$B$11:$B$310, 0)), "")="", "", IFERROR(INDEX(Ingredients!H$11:H$310, MATCH($C4499, Ingredients!$B$11:$B$310, 0)), "")))</f>
        <v/>
      </c>
      <c r="AN4499" s="83" t="str">
        <f t="shared" si="1055"/>
        <v/>
      </c>
      <c r="AP4499" s="114" t="str">
        <f t="shared" si="1065"/>
        <v/>
      </c>
      <c r="AR4499" s="117" t="str">
        <f>IF($C4499="", "", IF(IFERROR(INDEX(Ingredients!$AI$11:$AI$310, MATCH($C4499, Ingredients!$B$11:$B$310, 0)), "")="", "", IFERROR(INDEX(Ingredients!$AI$11:$AI$310, MATCH($C4499, Ingredients!$B$11:$B$310, 0)), "")))</f>
        <v/>
      </c>
      <c r="AT4499" s="120" t="str">
        <f t="shared" si="1066"/>
        <v/>
      </c>
      <c r="AV4499" s="90" t="str">
        <f t="shared" si="1056"/>
        <v/>
      </c>
      <c r="AX4499" s="90" t="str">
        <f>IF($AV4499="", "", COUNTIF($AV$11:$AV$5010, "&lt;"&amp;$AV4499)+1+COUNTIF($AV$11:$AV4499, $AV4499)-1)</f>
        <v/>
      </c>
      <c r="AZ4499" s="111" t="str">
        <f>IF($B4499="", "", SUMIF('Shopping List'!$AV$11:$AV$25, $B4499, 'Shopping List'!$BN$11:$BN$25))</f>
        <v/>
      </c>
      <c r="BB4499" s="117" t="str">
        <f t="shared" si="1067"/>
        <v/>
      </c>
    </row>
    <row r="4500" spans="1:54" x14ac:dyDescent="0.25">
      <c r="A4500" s="4"/>
      <c r="B4500" s="37"/>
      <c r="C4500" s="124"/>
      <c r="D4500" s="39"/>
      <c r="E4500" s="125"/>
      <c r="F4500" s="48"/>
      <c r="G4500" s="4"/>
      <c r="H4500" s="4"/>
      <c r="I4500" s="95" t="str">
        <f>IF($C4500="", "", IF(IFERROR(INDEX(Ingredients!$C$11:$C$310, MATCH($C4500, Ingredients!$B$11:$B$310, 0)), "")="", "", IFERROR(INDEX(Ingredients!$C$11:$C$310, MATCH($C4500, Ingredients!$B$11:$B$310, 0)), "")))</f>
        <v/>
      </c>
      <c r="J4500" s="73" t="str">
        <f>IF($B4500="", "", IF(IFERROR(INDEX(Meals!$C$11:$C$260, MATCH($B4500, Meals!$B$11:$B$260, 0)), "")="", "", IFERROR(INDEX(Meals!$C$11:$C$260, MATCH($B4500, Meals!$B$11:$B$260, 0)), "")))</f>
        <v/>
      </c>
      <c r="K4500" s="4"/>
      <c r="L4500" s="72" t="str">
        <f t="shared" si="1057"/>
        <v/>
      </c>
      <c r="M4500" s="73" t="str">
        <f t="shared" si="1058"/>
        <v/>
      </c>
      <c r="N4500" s="4"/>
      <c r="O4500" s="78" t="str">
        <f t="shared" si="1059"/>
        <v/>
      </c>
      <c r="P4500" s="79" t="str">
        <f t="shared" si="1060"/>
        <v/>
      </c>
      <c r="Q4500" s="4"/>
      <c r="R4500" s="90" t="str">
        <f t="shared" si="1061"/>
        <v/>
      </c>
      <c r="S4500" s="4"/>
      <c r="Y4500" s="18" t="str">
        <f t="shared" si="1062"/>
        <v/>
      </c>
      <c r="AA4500" s="18" t="str">
        <f t="shared" si="1053"/>
        <v/>
      </c>
      <c r="AB4500" s="18" t="str">
        <f t="shared" si="1054"/>
        <v/>
      </c>
      <c r="AC4500" s="18" t="str">
        <f t="shared" si="1063"/>
        <v/>
      </c>
      <c r="AD4500" s="18" t="str">
        <f t="shared" si="1063"/>
        <v/>
      </c>
      <c r="AE4500" s="18" t="str">
        <f t="shared" si="1064"/>
        <v/>
      </c>
      <c r="AG4500" s="95" t="str">
        <f>IF($C4500="", "", IF(IFERROR(INDEX(Ingredients!C$11:C$310, MATCH($C4500, Ingredients!$B$11:$B$310, 0)), "")="", "", IFERROR(INDEX(Ingredients!C$11:C$310, MATCH($C4500, Ingredients!$B$11:$B$310, 0)), "")))</f>
        <v/>
      </c>
      <c r="AH4500" s="105" t="str">
        <f>IF($C4500="", "", IF(IFERROR(INDEX(Ingredients!D$11:D$310, MATCH($C4500, Ingredients!$B$11:$B$310, 0)), "")="", "", IFERROR(INDEX(Ingredients!D$11:D$310, MATCH($C4500, Ingredients!$B$11:$B$310, 0)), "")))</f>
        <v/>
      </c>
      <c r="AI4500" s="106" t="str">
        <f>IF($C4500="", "", IF(IFERROR(INDEX(Ingredients!E$11:E$310, MATCH($C4500, Ingredients!$B$11:$B$310, 0)), "")="", "", IFERROR(INDEX(Ingredients!E$11:E$310, MATCH($C4500, Ingredients!$B$11:$B$310, 0)), "")))</f>
        <v/>
      </c>
      <c r="AJ4500" s="108" t="str">
        <f>IF($C4500="", "", IF(IFERROR(INDEX(Ingredients!F$11:F$310, MATCH($C4500, Ingredients!$B$11:$B$310, 0)), "")="", "", IFERROR(INDEX(Ingredients!F$11:F$310, MATCH($C4500, Ingredients!$B$11:$B$310, 0)), "")))</f>
        <v/>
      </c>
      <c r="AK4500" s="106" t="str">
        <f>IF($C4500="", "", IF(IFERROR(INDEX(Ingredients!G$11:G$310, MATCH($C4500, Ingredients!$B$11:$B$310, 0)), "")="", "", IFERROR(INDEX(Ingredients!G$11:G$310, MATCH($C4500, Ingredients!$B$11:$B$310, 0)), "")))</f>
        <v/>
      </c>
      <c r="AL4500" s="79" t="str">
        <f>IF($C4500="", "", IF(IFERROR(INDEX(Ingredients!H$11:H$310, MATCH($C4500, Ingredients!$B$11:$B$310, 0)), "")="", "", IFERROR(INDEX(Ingredients!H$11:H$310, MATCH($C4500, Ingredients!$B$11:$B$310, 0)), "")))</f>
        <v/>
      </c>
      <c r="AN4500" s="83" t="str">
        <f t="shared" si="1055"/>
        <v/>
      </c>
      <c r="AP4500" s="114" t="str">
        <f t="shared" si="1065"/>
        <v/>
      </c>
      <c r="AR4500" s="117" t="str">
        <f>IF($C4500="", "", IF(IFERROR(INDEX(Ingredients!$AI$11:$AI$310, MATCH($C4500, Ingredients!$B$11:$B$310, 0)), "")="", "", IFERROR(INDEX(Ingredients!$AI$11:$AI$310, MATCH($C4500, Ingredients!$B$11:$B$310, 0)), "")))</f>
        <v/>
      </c>
      <c r="AT4500" s="120" t="str">
        <f t="shared" si="1066"/>
        <v/>
      </c>
      <c r="AV4500" s="90" t="str">
        <f t="shared" si="1056"/>
        <v/>
      </c>
      <c r="AX4500" s="90" t="str">
        <f>IF($AV4500="", "", COUNTIF($AV$11:$AV$5010, "&lt;"&amp;$AV4500)+1+COUNTIF($AV$11:$AV4500, $AV4500)-1)</f>
        <v/>
      </c>
      <c r="AZ4500" s="111" t="str">
        <f>IF($B4500="", "", SUMIF('Shopping List'!$AV$11:$AV$25, $B4500, 'Shopping List'!$BN$11:$BN$25))</f>
        <v/>
      </c>
      <c r="BB4500" s="117" t="str">
        <f t="shared" si="1067"/>
        <v/>
      </c>
    </row>
    <row r="4501" spans="1:54" x14ac:dyDescent="0.25">
      <c r="A4501" s="4"/>
      <c r="B4501" s="37"/>
      <c r="C4501" s="124"/>
      <c r="D4501" s="39"/>
      <c r="E4501" s="125"/>
      <c r="F4501" s="48"/>
      <c r="G4501" s="4"/>
      <c r="H4501" s="4"/>
      <c r="I4501" s="95" t="str">
        <f>IF($C4501="", "", IF(IFERROR(INDEX(Ingredients!$C$11:$C$310, MATCH($C4501, Ingredients!$B$11:$B$310, 0)), "")="", "", IFERROR(INDEX(Ingredients!$C$11:$C$310, MATCH($C4501, Ingredients!$B$11:$B$310, 0)), "")))</f>
        <v/>
      </c>
      <c r="J4501" s="73" t="str">
        <f>IF($B4501="", "", IF(IFERROR(INDEX(Meals!$C$11:$C$260, MATCH($B4501, Meals!$B$11:$B$260, 0)), "")="", "", IFERROR(INDEX(Meals!$C$11:$C$260, MATCH($B4501, Meals!$B$11:$B$260, 0)), "")))</f>
        <v/>
      </c>
      <c r="K4501" s="4"/>
      <c r="L4501" s="72" t="str">
        <f t="shared" si="1057"/>
        <v/>
      </c>
      <c r="M4501" s="73" t="str">
        <f t="shared" si="1058"/>
        <v/>
      </c>
      <c r="N4501" s="4"/>
      <c r="O4501" s="78" t="str">
        <f t="shared" si="1059"/>
        <v/>
      </c>
      <c r="P4501" s="79" t="str">
        <f t="shared" si="1060"/>
        <v/>
      </c>
      <c r="Q4501" s="4"/>
      <c r="R4501" s="90" t="str">
        <f t="shared" si="1061"/>
        <v/>
      </c>
      <c r="S4501" s="4"/>
      <c r="Y4501" s="18" t="str">
        <f t="shared" si="1062"/>
        <v/>
      </c>
      <c r="AA4501" s="18" t="str">
        <f t="shared" si="1053"/>
        <v/>
      </c>
      <c r="AB4501" s="18" t="str">
        <f t="shared" si="1054"/>
        <v/>
      </c>
      <c r="AC4501" s="18" t="str">
        <f t="shared" si="1063"/>
        <v/>
      </c>
      <c r="AD4501" s="18" t="str">
        <f t="shared" si="1063"/>
        <v/>
      </c>
      <c r="AE4501" s="18" t="str">
        <f t="shared" si="1064"/>
        <v/>
      </c>
      <c r="AG4501" s="95" t="str">
        <f>IF($C4501="", "", IF(IFERROR(INDEX(Ingredients!C$11:C$310, MATCH($C4501, Ingredients!$B$11:$B$310, 0)), "")="", "", IFERROR(INDEX(Ingredients!C$11:C$310, MATCH($C4501, Ingredients!$B$11:$B$310, 0)), "")))</f>
        <v/>
      </c>
      <c r="AH4501" s="105" t="str">
        <f>IF($C4501="", "", IF(IFERROR(INDEX(Ingredients!D$11:D$310, MATCH($C4501, Ingredients!$B$11:$B$310, 0)), "")="", "", IFERROR(INDEX(Ingredients!D$11:D$310, MATCH($C4501, Ingredients!$B$11:$B$310, 0)), "")))</f>
        <v/>
      </c>
      <c r="AI4501" s="106" t="str">
        <f>IF($C4501="", "", IF(IFERROR(INDEX(Ingredients!E$11:E$310, MATCH($C4501, Ingredients!$B$11:$B$310, 0)), "")="", "", IFERROR(INDEX(Ingredients!E$11:E$310, MATCH($C4501, Ingredients!$B$11:$B$310, 0)), "")))</f>
        <v/>
      </c>
      <c r="AJ4501" s="108" t="str">
        <f>IF($C4501="", "", IF(IFERROR(INDEX(Ingredients!F$11:F$310, MATCH($C4501, Ingredients!$B$11:$B$310, 0)), "")="", "", IFERROR(INDEX(Ingredients!F$11:F$310, MATCH($C4501, Ingredients!$B$11:$B$310, 0)), "")))</f>
        <v/>
      </c>
      <c r="AK4501" s="106" t="str">
        <f>IF($C4501="", "", IF(IFERROR(INDEX(Ingredients!G$11:G$310, MATCH($C4501, Ingredients!$B$11:$B$310, 0)), "")="", "", IFERROR(INDEX(Ingredients!G$11:G$310, MATCH($C4501, Ingredients!$B$11:$B$310, 0)), "")))</f>
        <v/>
      </c>
      <c r="AL4501" s="79" t="str">
        <f>IF($C4501="", "", IF(IFERROR(INDEX(Ingredients!H$11:H$310, MATCH($C4501, Ingredients!$B$11:$B$310, 0)), "")="", "", IFERROR(INDEX(Ingredients!H$11:H$310, MATCH($C4501, Ingredients!$B$11:$B$310, 0)), "")))</f>
        <v/>
      </c>
      <c r="AN4501" s="83" t="str">
        <f t="shared" si="1055"/>
        <v/>
      </c>
      <c r="AP4501" s="114" t="str">
        <f t="shared" si="1065"/>
        <v/>
      </c>
      <c r="AR4501" s="117" t="str">
        <f>IF($C4501="", "", IF(IFERROR(INDEX(Ingredients!$AI$11:$AI$310, MATCH($C4501, Ingredients!$B$11:$B$310, 0)), "")="", "", IFERROR(INDEX(Ingredients!$AI$11:$AI$310, MATCH($C4501, Ingredients!$B$11:$B$310, 0)), "")))</f>
        <v/>
      </c>
      <c r="AT4501" s="120" t="str">
        <f t="shared" si="1066"/>
        <v/>
      </c>
      <c r="AV4501" s="90" t="str">
        <f t="shared" si="1056"/>
        <v/>
      </c>
      <c r="AX4501" s="90" t="str">
        <f>IF($AV4501="", "", COUNTIF($AV$11:$AV$5010, "&lt;"&amp;$AV4501)+1+COUNTIF($AV$11:$AV4501, $AV4501)-1)</f>
        <v/>
      </c>
      <c r="AZ4501" s="111" t="str">
        <f>IF($B4501="", "", SUMIF('Shopping List'!$AV$11:$AV$25, $B4501, 'Shopping List'!$BN$11:$BN$25))</f>
        <v/>
      </c>
      <c r="BB4501" s="117" t="str">
        <f t="shared" si="1067"/>
        <v/>
      </c>
    </row>
    <row r="4502" spans="1:54" x14ac:dyDescent="0.25">
      <c r="A4502" s="4"/>
      <c r="B4502" s="37"/>
      <c r="C4502" s="124"/>
      <c r="D4502" s="39"/>
      <c r="E4502" s="125"/>
      <c r="F4502" s="48"/>
      <c r="G4502" s="4"/>
      <c r="H4502" s="4"/>
      <c r="I4502" s="95" t="str">
        <f>IF($C4502="", "", IF(IFERROR(INDEX(Ingredients!$C$11:$C$310, MATCH($C4502, Ingredients!$B$11:$B$310, 0)), "")="", "", IFERROR(INDEX(Ingredients!$C$11:$C$310, MATCH($C4502, Ingredients!$B$11:$B$310, 0)), "")))</f>
        <v/>
      </c>
      <c r="J4502" s="73" t="str">
        <f>IF($B4502="", "", IF(IFERROR(INDEX(Meals!$C$11:$C$260, MATCH($B4502, Meals!$B$11:$B$260, 0)), "")="", "", IFERROR(INDEX(Meals!$C$11:$C$260, MATCH($B4502, Meals!$B$11:$B$260, 0)), "")))</f>
        <v/>
      </c>
      <c r="K4502" s="4"/>
      <c r="L4502" s="72" t="str">
        <f t="shared" si="1057"/>
        <v/>
      </c>
      <c r="M4502" s="73" t="str">
        <f t="shared" si="1058"/>
        <v/>
      </c>
      <c r="N4502" s="4"/>
      <c r="O4502" s="78" t="str">
        <f t="shared" si="1059"/>
        <v/>
      </c>
      <c r="P4502" s="79" t="str">
        <f t="shared" si="1060"/>
        <v/>
      </c>
      <c r="Q4502" s="4"/>
      <c r="R4502" s="90" t="str">
        <f t="shared" si="1061"/>
        <v/>
      </c>
      <c r="S4502" s="4"/>
      <c r="Y4502" s="18" t="str">
        <f t="shared" si="1062"/>
        <v/>
      </c>
      <c r="AA4502" s="18" t="str">
        <f t="shared" si="1053"/>
        <v/>
      </c>
      <c r="AB4502" s="18" t="str">
        <f t="shared" si="1054"/>
        <v/>
      </c>
      <c r="AC4502" s="18" t="str">
        <f t="shared" si="1063"/>
        <v/>
      </c>
      <c r="AD4502" s="18" t="str">
        <f t="shared" si="1063"/>
        <v/>
      </c>
      <c r="AE4502" s="18" t="str">
        <f t="shared" si="1064"/>
        <v/>
      </c>
      <c r="AG4502" s="95" t="str">
        <f>IF($C4502="", "", IF(IFERROR(INDEX(Ingredients!C$11:C$310, MATCH($C4502, Ingredients!$B$11:$B$310, 0)), "")="", "", IFERROR(INDEX(Ingredients!C$11:C$310, MATCH($C4502, Ingredients!$B$11:$B$310, 0)), "")))</f>
        <v/>
      </c>
      <c r="AH4502" s="105" t="str">
        <f>IF($C4502="", "", IF(IFERROR(INDEX(Ingredients!D$11:D$310, MATCH($C4502, Ingredients!$B$11:$B$310, 0)), "")="", "", IFERROR(INDEX(Ingredients!D$11:D$310, MATCH($C4502, Ingredients!$B$11:$B$310, 0)), "")))</f>
        <v/>
      </c>
      <c r="AI4502" s="106" t="str">
        <f>IF($C4502="", "", IF(IFERROR(INDEX(Ingredients!E$11:E$310, MATCH($C4502, Ingredients!$B$11:$B$310, 0)), "")="", "", IFERROR(INDEX(Ingredients!E$11:E$310, MATCH($C4502, Ingredients!$B$11:$B$310, 0)), "")))</f>
        <v/>
      </c>
      <c r="AJ4502" s="108" t="str">
        <f>IF($C4502="", "", IF(IFERROR(INDEX(Ingredients!F$11:F$310, MATCH($C4502, Ingredients!$B$11:$B$310, 0)), "")="", "", IFERROR(INDEX(Ingredients!F$11:F$310, MATCH($C4502, Ingredients!$B$11:$B$310, 0)), "")))</f>
        <v/>
      </c>
      <c r="AK4502" s="106" t="str">
        <f>IF($C4502="", "", IF(IFERROR(INDEX(Ingredients!G$11:G$310, MATCH($C4502, Ingredients!$B$11:$B$310, 0)), "")="", "", IFERROR(INDEX(Ingredients!G$11:G$310, MATCH($C4502, Ingredients!$B$11:$B$310, 0)), "")))</f>
        <v/>
      </c>
      <c r="AL4502" s="79" t="str">
        <f>IF($C4502="", "", IF(IFERROR(INDEX(Ingredients!H$11:H$310, MATCH($C4502, Ingredients!$B$11:$B$310, 0)), "")="", "", IFERROR(INDEX(Ingredients!H$11:H$310, MATCH($C4502, Ingredients!$B$11:$B$310, 0)), "")))</f>
        <v/>
      </c>
      <c r="AN4502" s="83" t="str">
        <f t="shared" si="1055"/>
        <v/>
      </c>
      <c r="AP4502" s="114" t="str">
        <f t="shared" si="1065"/>
        <v/>
      </c>
      <c r="AR4502" s="117" t="str">
        <f>IF($C4502="", "", IF(IFERROR(INDEX(Ingredients!$AI$11:$AI$310, MATCH($C4502, Ingredients!$B$11:$B$310, 0)), "")="", "", IFERROR(INDEX(Ingredients!$AI$11:$AI$310, MATCH($C4502, Ingredients!$B$11:$B$310, 0)), "")))</f>
        <v/>
      </c>
      <c r="AT4502" s="120" t="str">
        <f t="shared" si="1066"/>
        <v/>
      </c>
      <c r="AV4502" s="90" t="str">
        <f t="shared" si="1056"/>
        <v/>
      </c>
      <c r="AX4502" s="90" t="str">
        <f>IF($AV4502="", "", COUNTIF($AV$11:$AV$5010, "&lt;"&amp;$AV4502)+1+COUNTIF($AV$11:$AV4502, $AV4502)-1)</f>
        <v/>
      </c>
      <c r="AZ4502" s="111" t="str">
        <f>IF($B4502="", "", SUMIF('Shopping List'!$AV$11:$AV$25, $B4502, 'Shopping List'!$BN$11:$BN$25))</f>
        <v/>
      </c>
      <c r="BB4502" s="117" t="str">
        <f t="shared" si="1067"/>
        <v/>
      </c>
    </row>
    <row r="4503" spans="1:54" x14ac:dyDescent="0.25">
      <c r="A4503" s="4"/>
      <c r="B4503" s="37"/>
      <c r="C4503" s="124"/>
      <c r="D4503" s="39"/>
      <c r="E4503" s="125"/>
      <c r="F4503" s="48"/>
      <c r="G4503" s="4"/>
      <c r="H4503" s="4"/>
      <c r="I4503" s="95" t="str">
        <f>IF($C4503="", "", IF(IFERROR(INDEX(Ingredients!$C$11:$C$310, MATCH($C4503, Ingredients!$B$11:$B$310, 0)), "")="", "", IFERROR(INDEX(Ingredients!$C$11:$C$310, MATCH($C4503, Ingredients!$B$11:$B$310, 0)), "")))</f>
        <v/>
      </c>
      <c r="J4503" s="73" t="str">
        <f>IF($B4503="", "", IF(IFERROR(INDEX(Meals!$C$11:$C$260, MATCH($B4503, Meals!$B$11:$B$260, 0)), "")="", "", IFERROR(INDEX(Meals!$C$11:$C$260, MATCH($B4503, Meals!$B$11:$B$260, 0)), "")))</f>
        <v/>
      </c>
      <c r="K4503" s="4"/>
      <c r="L4503" s="72" t="str">
        <f t="shared" si="1057"/>
        <v/>
      </c>
      <c r="M4503" s="73" t="str">
        <f t="shared" si="1058"/>
        <v/>
      </c>
      <c r="N4503" s="4"/>
      <c r="O4503" s="78" t="str">
        <f t="shared" si="1059"/>
        <v/>
      </c>
      <c r="P4503" s="79" t="str">
        <f t="shared" si="1060"/>
        <v/>
      </c>
      <c r="Q4503" s="4"/>
      <c r="R4503" s="90" t="str">
        <f t="shared" si="1061"/>
        <v/>
      </c>
      <c r="S4503" s="4"/>
      <c r="Y4503" s="18" t="str">
        <f t="shared" si="1062"/>
        <v/>
      </c>
      <c r="AA4503" s="18" t="str">
        <f t="shared" si="1053"/>
        <v/>
      </c>
      <c r="AB4503" s="18" t="str">
        <f t="shared" si="1054"/>
        <v/>
      </c>
      <c r="AC4503" s="18" t="str">
        <f t="shared" si="1063"/>
        <v/>
      </c>
      <c r="AD4503" s="18" t="str">
        <f t="shared" si="1063"/>
        <v/>
      </c>
      <c r="AE4503" s="18" t="str">
        <f t="shared" si="1064"/>
        <v/>
      </c>
      <c r="AG4503" s="95" t="str">
        <f>IF($C4503="", "", IF(IFERROR(INDEX(Ingredients!C$11:C$310, MATCH($C4503, Ingredients!$B$11:$B$310, 0)), "")="", "", IFERROR(INDEX(Ingredients!C$11:C$310, MATCH($C4503, Ingredients!$B$11:$B$310, 0)), "")))</f>
        <v/>
      </c>
      <c r="AH4503" s="105" t="str">
        <f>IF($C4503="", "", IF(IFERROR(INDEX(Ingredients!D$11:D$310, MATCH($C4503, Ingredients!$B$11:$B$310, 0)), "")="", "", IFERROR(INDEX(Ingredients!D$11:D$310, MATCH($C4503, Ingredients!$B$11:$B$310, 0)), "")))</f>
        <v/>
      </c>
      <c r="AI4503" s="106" t="str">
        <f>IF($C4503="", "", IF(IFERROR(INDEX(Ingredients!E$11:E$310, MATCH($C4503, Ingredients!$B$11:$B$310, 0)), "")="", "", IFERROR(INDEX(Ingredients!E$11:E$310, MATCH($C4503, Ingredients!$B$11:$B$310, 0)), "")))</f>
        <v/>
      </c>
      <c r="AJ4503" s="108" t="str">
        <f>IF($C4503="", "", IF(IFERROR(INDEX(Ingredients!F$11:F$310, MATCH($C4503, Ingredients!$B$11:$B$310, 0)), "")="", "", IFERROR(INDEX(Ingredients!F$11:F$310, MATCH($C4503, Ingredients!$B$11:$B$310, 0)), "")))</f>
        <v/>
      </c>
      <c r="AK4503" s="106" t="str">
        <f>IF($C4503="", "", IF(IFERROR(INDEX(Ingredients!G$11:G$310, MATCH($C4503, Ingredients!$B$11:$B$310, 0)), "")="", "", IFERROR(INDEX(Ingredients!G$11:G$310, MATCH($C4503, Ingredients!$B$11:$B$310, 0)), "")))</f>
        <v/>
      </c>
      <c r="AL4503" s="79" t="str">
        <f>IF($C4503="", "", IF(IFERROR(INDEX(Ingredients!H$11:H$310, MATCH($C4503, Ingredients!$B$11:$B$310, 0)), "")="", "", IFERROR(INDEX(Ingredients!H$11:H$310, MATCH($C4503, Ingredients!$B$11:$B$310, 0)), "")))</f>
        <v/>
      </c>
      <c r="AN4503" s="83" t="str">
        <f t="shared" si="1055"/>
        <v/>
      </c>
      <c r="AP4503" s="114" t="str">
        <f t="shared" si="1065"/>
        <v/>
      </c>
      <c r="AR4503" s="117" t="str">
        <f>IF($C4503="", "", IF(IFERROR(INDEX(Ingredients!$AI$11:$AI$310, MATCH($C4503, Ingredients!$B$11:$B$310, 0)), "")="", "", IFERROR(INDEX(Ingredients!$AI$11:$AI$310, MATCH($C4503, Ingredients!$B$11:$B$310, 0)), "")))</f>
        <v/>
      </c>
      <c r="AT4503" s="120" t="str">
        <f t="shared" si="1066"/>
        <v/>
      </c>
      <c r="AV4503" s="90" t="str">
        <f t="shared" si="1056"/>
        <v/>
      </c>
      <c r="AX4503" s="90" t="str">
        <f>IF($AV4503="", "", COUNTIF($AV$11:$AV$5010, "&lt;"&amp;$AV4503)+1+COUNTIF($AV$11:$AV4503, $AV4503)-1)</f>
        <v/>
      </c>
      <c r="AZ4503" s="111" t="str">
        <f>IF($B4503="", "", SUMIF('Shopping List'!$AV$11:$AV$25, $B4503, 'Shopping List'!$BN$11:$BN$25))</f>
        <v/>
      </c>
      <c r="BB4503" s="117" t="str">
        <f t="shared" si="1067"/>
        <v/>
      </c>
    </row>
    <row r="4504" spans="1:54" x14ac:dyDescent="0.25">
      <c r="A4504" s="4"/>
      <c r="B4504" s="37"/>
      <c r="C4504" s="124"/>
      <c r="D4504" s="39"/>
      <c r="E4504" s="125"/>
      <c r="F4504" s="48"/>
      <c r="G4504" s="4"/>
      <c r="H4504" s="4"/>
      <c r="I4504" s="95" t="str">
        <f>IF($C4504="", "", IF(IFERROR(INDEX(Ingredients!$C$11:$C$310, MATCH($C4504, Ingredients!$B$11:$B$310, 0)), "")="", "", IFERROR(INDEX(Ingredients!$C$11:$C$310, MATCH($C4504, Ingredients!$B$11:$B$310, 0)), "")))</f>
        <v/>
      </c>
      <c r="J4504" s="73" t="str">
        <f>IF($B4504="", "", IF(IFERROR(INDEX(Meals!$C$11:$C$260, MATCH($B4504, Meals!$B$11:$B$260, 0)), "")="", "", IFERROR(INDEX(Meals!$C$11:$C$260, MATCH($B4504, Meals!$B$11:$B$260, 0)), "")))</f>
        <v/>
      </c>
      <c r="K4504" s="4"/>
      <c r="L4504" s="72" t="str">
        <f t="shared" si="1057"/>
        <v/>
      </c>
      <c r="M4504" s="73" t="str">
        <f t="shared" si="1058"/>
        <v/>
      </c>
      <c r="N4504" s="4"/>
      <c r="O4504" s="78" t="str">
        <f t="shared" si="1059"/>
        <v/>
      </c>
      <c r="P4504" s="79" t="str">
        <f t="shared" si="1060"/>
        <v/>
      </c>
      <c r="Q4504" s="4"/>
      <c r="R4504" s="90" t="str">
        <f t="shared" si="1061"/>
        <v/>
      </c>
      <c r="S4504" s="4"/>
      <c r="Y4504" s="18" t="str">
        <f t="shared" si="1062"/>
        <v/>
      </c>
      <c r="AA4504" s="18" t="str">
        <f t="shared" si="1053"/>
        <v/>
      </c>
      <c r="AB4504" s="18" t="str">
        <f t="shared" si="1054"/>
        <v/>
      </c>
      <c r="AC4504" s="18" t="str">
        <f t="shared" si="1063"/>
        <v/>
      </c>
      <c r="AD4504" s="18" t="str">
        <f t="shared" si="1063"/>
        <v/>
      </c>
      <c r="AE4504" s="18" t="str">
        <f t="shared" si="1064"/>
        <v/>
      </c>
      <c r="AG4504" s="95" t="str">
        <f>IF($C4504="", "", IF(IFERROR(INDEX(Ingredients!C$11:C$310, MATCH($C4504, Ingredients!$B$11:$B$310, 0)), "")="", "", IFERROR(INDEX(Ingredients!C$11:C$310, MATCH($C4504, Ingredients!$B$11:$B$310, 0)), "")))</f>
        <v/>
      </c>
      <c r="AH4504" s="105" t="str">
        <f>IF($C4504="", "", IF(IFERROR(INDEX(Ingredients!D$11:D$310, MATCH($C4504, Ingredients!$B$11:$B$310, 0)), "")="", "", IFERROR(INDEX(Ingredients!D$11:D$310, MATCH($C4504, Ingredients!$B$11:$B$310, 0)), "")))</f>
        <v/>
      </c>
      <c r="AI4504" s="106" t="str">
        <f>IF($C4504="", "", IF(IFERROR(INDEX(Ingredients!E$11:E$310, MATCH($C4504, Ingredients!$B$11:$B$310, 0)), "")="", "", IFERROR(INDEX(Ingredients!E$11:E$310, MATCH($C4504, Ingredients!$B$11:$B$310, 0)), "")))</f>
        <v/>
      </c>
      <c r="AJ4504" s="108" t="str">
        <f>IF($C4504="", "", IF(IFERROR(INDEX(Ingredients!F$11:F$310, MATCH($C4504, Ingredients!$B$11:$B$310, 0)), "")="", "", IFERROR(INDEX(Ingredients!F$11:F$310, MATCH($C4504, Ingredients!$B$11:$B$310, 0)), "")))</f>
        <v/>
      </c>
      <c r="AK4504" s="106" t="str">
        <f>IF($C4504="", "", IF(IFERROR(INDEX(Ingredients!G$11:G$310, MATCH($C4504, Ingredients!$B$11:$B$310, 0)), "")="", "", IFERROR(INDEX(Ingredients!G$11:G$310, MATCH($C4504, Ingredients!$B$11:$B$310, 0)), "")))</f>
        <v/>
      </c>
      <c r="AL4504" s="79" t="str">
        <f>IF($C4504="", "", IF(IFERROR(INDEX(Ingredients!H$11:H$310, MATCH($C4504, Ingredients!$B$11:$B$310, 0)), "")="", "", IFERROR(INDEX(Ingredients!H$11:H$310, MATCH($C4504, Ingredients!$B$11:$B$310, 0)), "")))</f>
        <v/>
      </c>
      <c r="AN4504" s="83" t="str">
        <f t="shared" si="1055"/>
        <v/>
      </c>
      <c r="AP4504" s="114" t="str">
        <f t="shared" si="1065"/>
        <v/>
      </c>
      <c r="AR4504" s="117" t="str">
        <f>IF($C4504="", "", IF(IFERROR(INDEX(Ingredients!$AI$11:$AI$310, MATCH($C4504, Ingredients!$B$11:$B$310, 0)), "")="", "", IFERROR(INDEX(Ingredients!$AI$11:$AI$310, MATCH($C4504, Ingredients!$B$11:$B$310, 0)), "")))</f>
        <v/>
      </c>
      <c r="AT4504" s="120" t="str">
        <f t="shared" si="1066"/>
        <v/>
      </c>
      <c r="AV4504" s="90" t="str">
        <f t="shared" si="1056"/>
        <v/>
      </c>
      <c r="AX4504" s="90" t="str">
        <f>IF($AV4504="", "", COUNTIF($AV$11:$AV$5010, "&lt;"&amp;$AV4504)+1+COUNTIF($AV$11:$AV4504, $AV4504)-1)</f>
        <v/>
      </c>
      <c r="AZ4504" s="111" t="str">
        <f>IF($B4504="", "", SUMIF('Shopping List'!$AV$11:$AV$25, $B4504, 'Shopping List'!$BN$11:$BN$25))</f>
        <v/>
      </c>
      <c r="BB4504" s="117" t="str">
        <f t="shared" si="1067"/>
        <v/>
      </c>
    </row>
    <row r="4505" spans="1:54" x14ac:dyDescent="0.25">
      <c r="A4505" s="4"/>
      <c r="B4505" s="37"/>
      <c r="C4505" s="124"/>
      <c r="D4505" s="39"/>
      <c r="E4505" s="125"/>
      <c r="F4505" s="48"/>
      <c r="G4505" s="4"/>
      <c r="H4505" s="4"/>
      <c r="I4505" s="95" t="str">
        <f>IF($C4505="", "", IF(IFERROR(INDEX(Ingredients!$C$11:$C$310, MATCH($C4505, Ingredients!$B$11:$B$310, 0)), "")="", "", IFERROR(INDEX(Ingredients!$C$11:$C$310, MATCH($C4505, Ingredients!$B$11:$B$310, 0)), "")))</f>
        <v/>
      </c>
      <c r="J4505" s="73" t="str">
        <f>IF($B4505="", "", IF(IFERROR(INDEX(Meals!$C$11:$C$260, MATCH($B4505, Meals!$B$11:$B$260, 0)), "")="", "", IFERROR(INDEX(Meals!$C$11:$C$260, MATCH($B4505, Meals!$B$11:$B$260, 0)), "")))</f>
        <v/>
      </c>
      <c r="K4505" s="4"/>
      <c r="L4505" s="72" t="str">
        <f t="shared" si="1057"/>
        <v/>
      </c>
      <c r="M4505" s="73" t="str">
        <f t="shared" si="1058"/>
        <v/>
      </c>
      <c r="N4505" s="4"/>
      <c r="O4505" s="78" t="str">
        <f t="shared" si="1059"/>
        <v/>
      </c>
      <c r="P4505" s="79" t="str">
        <f t="shared" si="1060"/>
        <v/>
      </c>
      <c r="Q4505" s="4"/>
      <c r="R4505" s="90" t="str">
        <f t="shared" si="1061"/>
        <v/>
      </c>
      <c r="S4505" s="4"/>
      <c r="Y4505" s="18" t="str">
        <f t="shared" si="1062"/>
        <v/>
      </c>
      <c r="AA4505" s="18" t="str">
        <f t="shared" si="1053"/>
        <v/>
      </c>
      <c r="AB4505" s="18" t="str">
        <f t="shared" si="1054"/>
        <v/>
      </c>
      <c r="AC4505" s="18" t="str">
        <f t="shared" si="1063"/>
        <v/>
      </c>
      <c r="AD4505" s="18" t="str">
        <f t="shared" si="1063"/>
        <v/>
      </c>
      <c r="AE4505" s="18" t="str">
        <f t="shared" si="1064"/>
        <v/>
      </c>
      <c r="AG4505" s="95" t="str">
        <f>IF($C4505="", "", IF(IFERROR(INDEX(Ingredients!C$11:C$310, MATCH($C4505, Ingredients!$B$11:$B$310, 0)), "")="", "", IFERROR(INDEX(Ingredients!C$11:C$310, MATCH($C4505, Ingredients!$B$11:$B$310, 0)), "")))</f>
        <v/>
      </c>
      <c r="AH4505" s="105" t="str">
        <f>IF($C4505="", "", IF(IFERROR(INDEX(Ingredients!D$11:D$310, MATCH($C4505, Ingredients!$B$11:$B$310, 0)), "")="", "", IFERROR(INDEX(Ingredients!D$11:D$310, MATCH($C4505, Ingredients!$B$11:$B$310, 0)), "")))</f>
        <v/>
      </c>
      <c r="AI4505" s="106" t="str">
        <f>IF($C4505="", "", IF(IFERROR(INDEX(Ingredients!E$11:E$310, MATCH($C4505, Ingredients!$B$11:$B$310, 0)), "")="", "", IFERROR(INDEX(Ingredients!E$11:E$310, MATCH($C4505, Ingredients!$B$11:$B$310, 0)), "")))</f>
        <v/>
      </c>
      <c r="AJ4505" s="108" t="str">
        <f>IF($C4505="", "", IF(IFERROR(INDEX(Ingredients!F$11:F$310, MATCH($C4505, Ingredients!$B$11:$B$310, 0)), "")="", "", IFERROR(INDEX(Ingredients!F$11:F$310, MATCH($C4505, Ingredients!$B$11:$B$310, 0)), "")))</f>
        <v/>
      </c>
      <c r="AK4505" s="106" t="str">
        <f>IF($C4505="", "", IF(IFERROR(INDEX(Ingredients!G$11:G$310, MATCH($C4505, Ingredients!$B$11:$B$310, 0)), "")="", "", IFERROR(INDEX(Ingredients!G$11:G$310, MATCH($C4505, Ingredients!$B$11:$B$310, 0)), "")))</f>
        <v/>
      </c>
      <c r="AL4505" s="79" t="str">
        <f>IF($C4505="", "", IF(IFERROR(INDEX(Ingredients!H$11:H$310, MATCH($C4505, Ingredients!$B$11:$B$310, 0)), "")="", "", IFERROR(INDEX(Ingredients!H$11:H$310, MATCH($C4505, Ingredients!$B$11:$B$310, 0)), "")))</f>
        <v/>
      </c>
      <c r="AN4505" s="83" t="str">
        <f t="shared" si="1055"/>
        <v/>
      </c>
      <c r="AP4505" s="114" t="str">
        <f t="shared" si="1065"/>
        <v/>
      </c>
      <c r="AR4505" s="117" t="str">
        <f>IF($C4505="", "", IF(IFERROR(INDEX(Ingredients!$AI$11:$AI$310, MATCH($C4505, Ingredients!$B$11:$B$310, 0)), "")="", "", IFERROR(INDEX(Ingredients!$AI$11:$AI$310, MATCH($C4505, Ingredients!$B$11:$B$310, 0)), "")))</f>
        <v/>
      </c>
      <c r="AT4505" s="120" t="str">
        <f t="shared" si="1066"/>
        <v/>
      </c>
      <c r="AV4505" s="90" t="str">
        <f t="shared" si="1056"/>
        <v/>
      </c>
      <c r="AX4505" s="90" t="str">
        <f>IF($AV4505="", "", COUNTIF($AV$11:$AV$5010, "&lt;"&amp;$AV4505)+1+COUNTIF($AV$11:$AV4505, $AV4505)-1)</f>
        <v/>
      </c>
      <c r="AZ4505" s="111" t="str">
        <f>IF($B4505="", "", SUMIF('Shopping List'!$AV$11:$AV$25, $B4505, 'Shopping List'!$BN$11:$BN$25))</f>
        <v/>
      </c>
      <c r="BB4505" s="117" t="str">
        <f t="shared" si="1067"/>
        <v/>
      </c>
    </row>
    <row r="4506" spans="1:54" x14ac:dyDescent="0.25">
      <c r="A4506" s="4"/>
      <c r="B4506" s="37"/>
      <c r="C4506" s="124"/>
      <c r="D4506" s="39"/>
      <c r="E4506" s="125"/>
      <c r="F4506" s="48"/>
      <c r="G4506" s="4"/>
      <c r="H4506" s="4"/>
      <c r="I4506" s="95" t="str">
        <f>IF($C4506="", "", IF(IFERROR(INDEX(Ingredients!$C$11:$C$310, MATCH($C4506, Ingredients!$B$11:$B$310, 0)), "")="", "", IFERROR(INDEX(Ingredients!$C$11:$C$310, MATCH($C4506, Ingredients!$B$11:$B$310, 0)), "")))</f>
        <v/>
      </c>
      <c r="J4506" s="73" t="str">
        <f>IF($B4506="", "", IF(IFERROR(INDEX(Meals!$C$11:$C$260, MATCH($B4506, Meals!$B$11:$B$260, 0)), "")="", "", IFERROR(INDEX(Meals!$C$11:$C$260, MATCH($B4506, Meals!$B$11:$B$260, 0)), "")))</f>
        <v/>
      </c>
      <c r="K4506" s="4"/>
      <c r="L4506" s="72" t="str">
        <f t="shared" si="1057"/>
        <v/>
      </c>
      <c r="M4506" s="73" t="str">
        <f t="shared" si="1058"/>
        <v/>
      </c>
      <c r="N4506" s="4"/>
      <c r="O4506" s="78" t="str">
        <f t="shared" si="1059"/>
        <v/>
      </c>
      <c r="P4506" s="79" t="str">
        <f t="shared" si="1060"/>
        <v/>
      </c>
      <c r="Q4506" s="4"/>
      <c r="R4506" s="90" t="str">
        <f t="shared" si="1061"/>
        <v/>
      </c>
      <c r="S4506" s="4"/>
      <c r="Y4506" s="18" t="str">
        <f t="shared" si="1062"/>
        <v/>
      </c>
      <c r="AA4506" s="18" t="str">
        <f t="shared" si="1053"/>
        <v/>
      </c>
      <c r="AB4506" s="18" t="str">
        <f t="shared" si="1054"/>
        <v/>
      </c>
      <c r="AC4506" s="18" t="str">
        <f t="shared" si="1063"/>
        <v/>
      </c>
      <c r="AD4506" s="18" t="str">
        <f t="shared" si="1063"/>
        <v/>
      </c>
      <c r="AE4506" s="18" t="str">
        <f t="shared" si="1064"/>
        <v/>
      </c>
      <c r="AG4506" s="95" t="str">
        <f>IF($C4506="", "", IF(IFERROR(INDEX(Ingredients!C$11:C$310, MATCH($C4506, Ingredients!$B$11:$B$310, 0)), "")="", "", IFERROR(INDEX(Ingredients!C$11:C$310, MATCH($C4506, Ingredients!$B$11:$B$310, 0)), "")))</f>
        <v/>
      </c>
      <c r="AH4506" s="105" t="str">
        <f>IF($C4506="", "", IF(IFERROR(INDEX(Ingredients!D$11:D$310, MATCH($C4506, Ingredients!$B$11:$B$310, 0)), "")="", "", IFERROR(INDEX(Ingredients!D$11:D$310, MATCH($C4506, Ingredients!$B$11:$B$310, 0)), "")))</f>
        <v/>
      </c>
      <c r="AI4506" s="106" t="str">
        <f>IF($C4506="", "", IF(IFERROR(INDEX(Ingredients!E$11:E$310, MATCH($C4506, Ingredients!$B$11:$B$310, 0)), "")="", "", IFERROR(INDEX(Ingredients!E$11:E$310, MATCH($C4506, Ingredients!$B$11:$B$310, 0)), "")))</f>
        <v/>
      </c>
      <c r="AJ4506" s="108" t="str">
        <f>IF($C4506="", "", IF(IFERROR(INDEX(Ingredients!F$11:F$310, MATCH($C4506, Ingredients!$B$11:$B$310, 0)), "")="", "", IFERROR(INDEX(Ingredients!F$11:F$310, MATCH($C4506, Ingredients!$B$11:$B$310, 0)), "")))</f>
        <v/>
      </c>
      <c r="AK4506" s="106" t="str">
        <f>IF($C4506="", "", IF(IFERROR(INDEX(Ingredients!G$11:G$310, MATCH($C4506, Ingredients!$B$11:$B$310, 0)), "")="", "", IFERROR(INDEX(Ingredients!G$11:G$310, MATCH($C4506, Ingredients!$B$11:$B$310, 0)), "")))</f>
        <v/>
      </c>
      <c r="AL4506" s="79" t="str">
        <f>IF($C4506="", "", IF(IFERROR(INDEX(Ingredients!H$11:H$310, MATCH($C4506, Ingredients!$B$11:$B$310, 0)), "")="", "", IFERROR(INDEX(Ingredients!H$11:H$310, MATCH($C4506, Ingredients!$B$11:$B$310, 0)), "")))</f>
        <v/>
      </c>
      <c r="AN4506" s="83" t="str">
        <f t="shared" si="1055"/>
        <v/>
      </c>
      <c r="AP4506" s="114" t="str">
        <f t="shared" si="1065"/>
        <v/>
      </c>
      <c r="AR4506" s="117" t="str">
        <f>IF($C4506="", "", IF(IFERROR(INDEX(Ingredients!$AI$11:$AI$310, MATCH($C4506, Ingredients!$B$11:$B$310, 0)), "")="", "", IFERROR(INDEX(Ingredients!$AI$11:$AI$310, MATCH($C4506, Ingredients!$B$11:$B$310, 0)), "")))</f>
        <v/>
      </c>
      <c r="AT4506" s="120" t="str">
        <f t="shared" si="1066"/>
        <v/>
      </c>
      <c r="AV4506" s="90" t="str">
        <f t="shared" si="1056"/>
        <v/>
      </c>
      <c r="AX4506" s="90" t="str">
        <f>IF($AV4506="", "", COUNTIF($AV$11:$AV$5010, "&lt;"&amp;$AV4506)+1+COUNTIF($AV$11:$AV4506, $AV4506)-1)</f>
        <v/>
      </c>
      <c r="AZ4506" s="111" t="str">
        <f>IF($B4506="", "", SUMIF('Shopping List'!$AV$11:$AV$25, $B4506, 'Shopping List'!$BN$11:$BN$25))</f>
        <v/>
      </c>
      <c r="BB4506" s="117" t="str">
        <f t="shared" si="1067"/>
        <v/>
      </c>
    </row>
    <row r="4507" spans="1:54" x14ac:dyDescent="0.25">
      <c r="A4507" s="4"/>
      <c r="B4507" s="37"/>
      <c r="C4507" s="124"/>
      <c r="D4507" s="39"/>
      <c r="E4507" s="125"/>
      <c r="F4507" s="48"/>
      <c r="G4507" s="4"/>
      <c r="H4507" s="4"/>
      <c r="I4507" s="95" t="str">
        <f>IF($C4507="", "", IF(IFERROR(INDEX(Ingredients!$C$11:$C$310, MATCH($C4507, Ingredients!$B$11:$B$310, 0)), "")="", "", IFERROR(INDEX(Ingredients!$C$11:$C$310, MATCH($C4507, Ingredients!$B$11:$B$310, 0)), "")))</f>
        <v/>
      </c>
      <c r="J4507" s="73" t="str">
        <f>IF($B4507="", "", IF(IFERROR(INDEX(Meals!$C$11:$C$260, MATCH($B4507, Meals!$B$11:$B$260, 0)), "")="", "", IFERROR(INDEX(Meals!$C$11:$C$260, MATCH($B4507, Meals!$B$11:$B$260, 0)), "")))</f>
        <v/>
      </c>
      <c r="K4507" s="4"/>
      <c r="L4507" s="72" t="str">
        <f t="shared" si="1057"/>
        <v/>
      </c>
      <c r="M4507" s="73" t="str">
        <f t="shared" si="1058"/>
        <v/>
      </c>
      <c r="N4507" s="4"/>
      <c r="O4507" s="78" t="str">
        <f t="shared" si="1059"/>
        <v/>
      </c>
      <c r="P4507" s="79" t="str">
        <f t="shared" si="1060"/>
        <v/>
      </c>
      <c r="Q4507" s="4"/>
      <c r="R4507" s="90" t="str">
        <f t="shared" si="1061"/>
        <v/>
      </c>
      <c r="S4507" s="4"/>
      <c r="Y4507" s="18" t="str">
        <f t="shared" si="1062"/>
        <v/>
      </c>
      <c r="AA4507" s="18" t="str">
        <f t="shared" si="1053"/>
        <v/>
      </c>
      <c r="AB4507" s="18" t="str">
        <f t="shared" si="1054"/>
        <v/>
      </c>
      <c r="AC4507" s="18" t="str">
        <f t="shared" si="1063"/>
        <v/>
      </c>
      <c r="AD4507" s="18" t="str">
        <f t="shared" si="1063"/>
        <v/>
      </c>
      <c r="AE4507" s="18" t="str">
        <f t="shared" si="1064"/>
        <v/>
      </c>
      <c r="AG4507" s="95" t="str">
        <f>IF($C4507="", "", IF(IFERROR(INDEX(Ingredients!C$11:C$310, MATCH($C4507, Ingredients!$B$11:$B$310, 0)), "")="", "", IFERROR(INDEX(Ingredients!C$11:C$310, MATCH($C4507, Ingredients!$B$11:$B$310, 0)), "")))</f>
        <v/>
      </c>
      <c r="AH4507" s="105" t="str">
        <f>IF($C4507="", "", IF(IFERROR(INDEX(Ingredients!D$11:D$310, MATCH($C4507, Ingredients!$B$11:$B$310, 0)), "")="", "", IFERROR(INDEX(Ingredients!D$11:D$310, MATCH($C4507, Ingredients!$B$11:$B$310, 0)), "")))</f>
        <v/>
      </c>
      <c r="AI4507" s="106" t="str">
        <f>IF($C4507="", "", IF(IFERROR(INDEX(Ingredients!E$11:E$310, MATCH($C4507, Ingredients!$B$11:$B$310, 0)), "")="", "", IFERROR(INDEX(Ingredients!E$11:E$310, MATCH($C4507, Ingredients!$B$11:$B$310, 0)), "")))</f>
        <v/>
      </c>
      <c r="AJ4507" s="108" t="str">
        <f>IF($C4507="", "", IF(IFERROR(INDEX(Ingredients!F$11:F$310, MATCH($C4507, Ingredients!$B$11:$B$310, 0)), "")="", "", IFERROR(INDEX(Ingredients!F$11:F$310, MATCH($C4507, Ingredients!$B$11:$B$310, 0)), "")))</f>
        <v/>
      </c>
      <c r="AK4507" s="106" t="str">
        <f>IF($C4507="", "", IF(IFERROR(INDEX(Ingredients!G$11:G$310, MATCH($C4507, Ingredients!$B$11:$B$310, 0)), "")="", "", IFERROR(INDEX(Ingredients!G$11:G$310, MATCH($C4507, Ingredients!$B$11:$B$310, 0)), "")))</f>
        <v/>
      </c>
      <c r="AL4507" s="79" t="str">
        <f>IF($C4507="", "", IF(IFERROR(INDEX(Ingredients!H$11:H$310, MATCH($C4507, Ingredients!$B$11:$B$310, 0)), "")="", "", IFERROR(INDEX(Ingredients!H$11:H$310, MATCH($C4507, Ingredients!$B$11:$B$310, 0)), "")))</f>
        <v/>
      </c>
      <c r="AN4507" s="83" t="str">
        <f t="shared" si="1055"/>
        <v/>
      </c>
      <c r="AP4507" s="114" t="str">
        <f t="shared" si="1065"/>
        <v/>
      </c>
      <c r="AR4507" s="117" t="str">
        <f>IF($C4507="", "", IF(IFERROR(INDEX(Ingredients!$AI$11:$AI$310, MATCH($C4507, Ingredients!$B$11:$B$310, 0)), "")="", "", IFERROR(INDEX(Ingredients!$AI$11:$AI$310, MATCH($C4507, Ingredients!$B$11:$B$310, 0)), "")))</f>
        <v/>
      </c>
      <c r="AT4507" s="120" t="str">
        <f t="shared" si="1066"/>
        <v/>
      </c>
      <c r="AV4507" s="90" t="str">
        <f t="shared" si="1056"/>
        <v/>
      </c>
      <c r="AX4507" s="90" t="str">
        <f>IF($AV4507="", "", COUNTIF($AV$11:$AV$5010, "&lt;"&amp;$AV4507)+1+COUNTIF($AV$11:$AV4507, $AV4507)-1)</f>
        <v/>
      </c>
      <c r="AZ4507" s="111" t="str">
        <f>IF($B4507="", "", SUMIF('Shopping List'!$AV$11:$AV$25, $B4507, 'Shopping List'!$BN$11:$BN$25))</f>
        <v/>
      </c>
      <c r="BB4507" s="117" t="str">
        <f t="shared" si="1067"/>
        <v/>
      </c>
    </row>
    <row r="4508" spans="1:54" x14ac:dyDescent="0.25">
      <c r="A4508" s="4"/>
      <c r="B4508" s="37"/>
      <c r="C4508" s="124"/>
      <c r="D4508" s="39"/>
      <c r="E4508" s="125"/>
      <c r="F4508" s="48"/>
      <c r="G4508" s="4"/>
      <c r="H4508" s="4"/>
      <c r="I4508" s="95" t="str">
        <f>IF($C4508="", "", IF(IFERROR(INDEX(Ingredients!$C$11:$C$310, MATCH($C4508, Ingredients!$B$11:$B$310, 0)), "")="", "", IFERROR(INDEX(Ingredients!$C$11:$C$310, MATCH($C4508, Ingredients!$B$11:$B$310, 0)), "")))</f>
        <v/>
      </c>
      <c r="J4508" s="73" t="str">
        <f>IF($B4508="", "", IF(IFERROR(INDEX(Meals!$C$11:$C$260, MATCH($B4508, Meals!$B$11:$B$260, 0)), "")="", "", IFERROR(INDEX(Meals!$C$11:$C$260, MATCH($B4508, Meals!$B$11:$B$260, 0)), "")))</f>
        <v/>
      </c>
      <c r="K4508" s="4"/>
      <c r="L4508" s="72" t="str">
        <f t="shared" si="1057"/>
        <v/>
      </c>
      <c r="M4508" s="73" t="str">
        <f t="shared" si="1058"/>
        <v/>
      </c>
      <c r="N4508" s="4"/>
      <c r="O4508" s="78" t="str">
        <f t="shared" si="1059"/>
        <v/>
      </c>
      <c r="P4508" s="79" t="str">
        <f t="shared" si="1060"/>
        <v/>
      </c>
      <c r="Q4508" s="4"/>
      <c r="R4508" s="90" t="str">
        <f t="shared" si="1061"/>
        <v/>
      </c>
      <c r="S4508" s="4"/>
      <c r="Y4508" s="18" t="str">
        <f t="shared" si="1062"/>
        <v/>
      </c>
      <c r="AA4508" s="18" t="str">
        <f t="shared" si="1053"/>
        <v/>
      </c>
      <c r="AB4508" s="18" t="str">
        <f t="shared" si="1054"/>
        <v/>
      </c>
      <c r="AC4508" s="18" t="str">
        <f t="shared" si="1063"/>
        <v/>
      </c>
      <c r="AD4508" s="18" t="str">
        <f t="shared" si="1063"/>
        <v/>
      </c>
      <c r="AE4508" s="18" t="str">
        <f t="shared" si="1064"/>
        <v/>
      </c>
      <c r="AG4508" s="95" t="str">
        <f>IF($C4508="", "", IF(IFERROR(INDEX(Ingredients!C$11:C$310, MATCH($C4508, Ingredients!$B$11:$B$310, 0)), "")="", "", IFERROR(INDEX(Ingredients!C$11:C$310, MATCH($C4508, Ingredients!$B$11:$B$310, 0)), "")))</f>
        <v/>
      </c>
      <c r="AH4508" s="105" t="str">
        <f>IF($C4508="", "", IF(IFERROR(INDEX(Ingredients!D$11:D$310, MATCH($C4508, Ingredients!$B$11:$B$310, 0)), "")="", "", IFERROR(INDEX(Ingredients!D$11:D$310, MATCH($C4508, Ingredients!$B$11:$B$310, 0)), "")))</f>
        <v/>
      </c>
      <c r="AI4508" s="106" t="str">
        <f>IF($C4508="", "", IF(IFERROR(INDEX(Ingredients!E$11:E$310, MATCH($C4508, Ingredients!$B$11:$B$310, 0)), "")="", "", IFERROR(INDEX(Ingredients!E$11:E$310, MATCH($C4508, Ingredients!$B$11:$B$310, 0)), "")))</f>
        <v/>
      </c>
      <c r="AJ4508" s="108" t="str">
        <f>IF($C4508="", "", IF(IFERROR(INDEX(Ingredients!F$11:F$310, MATCH($C4508, Ingredients!$B$11:$B$310, 0)), "")="", "", IFERROR(INDEX(Ingredients!F$11:F$310, MATCH($C4508, Ingredients!$B$11:$B$310, 0)), "")))</f>
        <v/>
      </c>
      <c r="AK4508" s="106" t="str">
        <f>IF($C4508="", "", IF(IFERROR(INDEX(Ingredients!G$11:G$310, MATCH($C4508, Ingredients!$B$11:$B$310, 0)), "")="", "", IFERROR(INDEX(Ingredients!G$11:G$310, MATCH($C4508, Ingredients!$B$11:$B$310, 0)), "")))</f>
        <v/>
      </c>
      <c r="AL4508" s="79" t="str">
        <f>IF($C4508="", "", IF(IFERROR(INDEX(Ingredients!H$11:H$310, MATCH($C4508, Ingredients!$B$11:$B$310, 0)), "")="", "", IFERROR(INDEX(Ingredients!H$11:H$310, MATCH($C4508, Ingredients!$B$11:$B$310, 0)), "")))</f>
        <v/>
      </c>
      <c r="AN4508" s="83" t="str">
        <f t="shared" si="1055"/>
        <v/>
      </c>
      <c r="AP4508" s="114" t="str">
        <f t="shared" si="1065"/>
        <v/>
      </c>
      <c r="AR4508" s="117" t="str">
        <f>IF($C4508="", "", IF(IFERROR(INDEX(Ingredients!$AI$11:$AI$310, MATCH($C4508, Ingredients!$B$11:$B$310, 0)), "")="", "", IFERROR(INDEX(Ingredients!$AI$11:$AI$310, MATCH($C4508, Ingredients!$B$11:$B$310, 0)), "")))</f>
        <v/>
      </c>
      <c r="AT4508" s="120" t="str">
        <f t="shared" si="1066"/>
        <v/>
      </c>
      <c r="AV4508" s="90" t="str">
        <f t="shared" si="1056"/>
        <v/>
      </c>
      <c r="AX4508" s="90" t="str">
        <f>IF($AV4508="", "", COUNTIF($AV$11:$AV$5010, "&lt;"&amp;$AV4508)+1+COUNTIF($AV$11:$AV4508, $AV4508)-1)</f>
        <v/>
      </c>
      <c r="AZ4508" s="111" t="str">
        <f>IF($B4508="", "", SUMIF('Shopping List'!$AV$11:$AV$25, $B4508, 'Shopping List'!$BN$11:$BN$25))</f>
        <v/>
      </c>
      <c r="BB4508" s="117" t="str">
        <f t="shared" si="1067"/>
        <v/>
      </c>
    </row>
    <row r="4509" spans="1:54" x14ac:dyDescent="0.25">
      <c r="A4509" s="4"/>
      <c r="B4509" s="37"/>
      <c r="C4509" s="124"/>
      <c r="D4509" s="39"/>
      <c r="E4509" s="125"/>
      <c r="F4509" s="48"/>
      <c r="G4509" s="4"/>
      <c r="H4509" s="4"/>
      <c r="I4509" s="95" t="str">
        <f>IF($C4509="", "", IF(IFERROR(INDEX(Ingredients!$C$11:$C$310, MATCH($C4509, Ingredients!$B$11:$B$310, 0)), "")="", "", IFERROR(INDEX(Ingredients!$C$11:$C$310, MATCH($C4509, Ingredients!$B$11:$B$310, 0)), "")))</f>
        <v/>
      </c>
      <c r="J4509" s="73" t="str">
        <f>IF($B4509="", "", IF(IFERROR(INDEX(Meals!$C$11:$C$260, MATCH($B4509, Meals!$B$11:$B$260, 0)), "")="", "", IFERROR(INDEX(Meals!$C$11:$C$260, MATCH($B4509, Meals!$B$11:$B$260, 0)), "")))</f>
        <v/>
      </c>
      <c r="K4509" s="4"/>
      <c r="L4509" s="72" t="str">
        <f t="shared" si="1057"/>
        <v/>
      </c>
      <c r="M4509" s="73" t="str">
        <f t="shared" si="1058"/>
        <v/>
      </c>
      <c r="N4509" s="4"/>
      <c r="O4509" s="78" t="str">
        <f t="shared" si="1059"/>
        <v/>
      </c>
      <c r="P4509" s="79" t="str">
        <f t="shared" si="1060"/>
        <v/>
      </c>
      <c r="Q4509" s="4"/>
      <c r="R4509" s="90" t="str">
        <f t="shared" si="1061"/>
        <v/>
      </c>
      <c r="S4509" s="4"/>
      <c r="Y4509" s="18" t="str">
        <f t="shared" si="1062"/>
        <v/>
      </c>
      <c r="AA4509" s="18" t="str">
        <f t="shared" si="1053"/>
        <v/>
      </c>
      <c r="AB4509" s="18" t="str">
        <f t="shared" si="1054"/>
        <v/>
      </c>
      <c r="AC4509" s="18" t="str">
        <f t="shared" si="1063"/>
        <v/>
      </c>
      <c r="AD4509" s="18" t="str">
        <f t="shared" si="1063"/>
        <v/>
      </c>
      <c r="AE4509" s="18" t="str">
        <f t="shared" si="1064"/>
        <v/>
      </c>
      <c r="AG4509" s="95" t="str">
        <f>IF($C4509="", "", IF(IFERROR(INDEX(Ingredients!C$11:C$310, MATCH($C4509, Ingredients!$B$11:$B$310, 0)), "")="", "", IFERROR(INDEX(Ingredients!C$11:C$310, MATCH($C4509, Ingredients!$B$11:$B$310, 0)), "")))</f>
        <v/>
      </c>
      <c r="AH4509" s="105" t="str">
        <f>IF($C4509="", "", IF(IFERROR(INDEX(Ingredients!D$11:D$310, MATCH($C4509, Ingredients!$B$11:$B$310, 0)), "")="", "", IFERROR(INDEX(Ingredients!D$11:D$310, MATCH($C4509, Ingredients!$B$11:$B$310, 0)), "")))</f>
        <v/>
      </c>
      <c r="AI4509" s="106" t="str">
        <f>IF($C4509="", "", IF(IFERROR(INDEX(Ingredients!E$11:E$310, MATCH($C4509, Ingredients!$B$11:$B$310, 0)), "")="", "", IFERROR(INDEX(Ingredients!E$11:E$310, MATCH($C4509, Ingredients!$B$11:$B$310, 0)), "")))</f>
        <v/>
      </c>
      <c r="AJ4509" s="108" t="str">
        <f>IF($C4509="", "", IF(IFERROR(INDEX(Ingredients!F$11:F$310, MATCH($C4509, Ingredients!$B$11:$B$310, 0)), "")="", "", IFERROR(INDEX(Ingredients!F$11:F$310, MATCH($C4509, Ingredients!$B$11:$B$310, 0)), "")))</f>
        <v/>
      </c>
      <c r="AK4509" s="106" t="str">
        <f>IF($C4509="", "", IF(IFERROR(INDEX(Ingredients!G$11:G$310, MATCH($C4509, Ingredients!$B$11:$B$310, 0)), "")="", "", IFERROR(INDEX(Ingredients!G$11:G$310, MATCH($C4509, Ingredients!$B$11:$B$310, 0)), "")))</f>
        <v/>
      </c>
      <c r="AL4509" s="79" t="str">
        <f>IF($C4509="", "", IF(IFERROR(INDEX(Ingredients!H$11:H$310, MATCH($C4509, Ingredients!$B$11:$B$310, 0)), "")="", "", IFERROR(INDEX(Ingredients!H$11:H$310, MATCH($C4509, Ingredients!$B$11:$B$310, 0)), "")))</f>
        <v/>
      </c>
      <c r="AN4509" s="83" t="str">
        <f t="shared" si="1055"/>
        <v/>
      </c>
      <c r="AP4509" s="114" t="str">
        <f t="shared" si="1065"/>
        <v/>
      </c>
      <c r="AR4509" s="117" t="str">
        <f>IF($C4509="", "", IF(IFERROR(INDEX(Ingredients!$AI$11:$AI$310, MATCH($C4509, Ingredients!$B$11:$B$310, 0)), "")="", "", IFERROR(INDEX(Ingredients!$AI$11:$AI$310, MATCH($C4509, Ingredients!$B$11:$B$310, 0)), "")))</f>
        <v/>
      </c>
      <c r="AT4509" s="120" t="str">
        <f t="shared" si="1066"/>
        <v/>
      </c>
      <c r="AV4509" s="90" t="str">
        <f t="shared" si="1056"/>
        <v/>
      </c>
      <c r="AX4509" s="90" t="str">
        <f>IF($AV4509="", "", COUNTIF($AV$11:$AV$5010, "&lt;"&amp;$AV4509)+1+COUNTIF($AV$11:$AV4509, $AV4509)-1)</f>
        <v/>
      </c>
      <c r="AZ4509" s="111" t="str">
        <f>IF($B4509="", "", SUMIF('Shopping List'!$AV$11:$AV$25, $B4509, 'Shopping List'!$BN$11:$BN$25))</f>
        <v/>
      </c>
      <c r="BB4509" s="117" t="str">
        <f t="shared" si="1067"/>
        <v/>
      </c>
    </row>
    <row r="4510" spans="1:54" x14ac:dyDescent="0.25">
      <c r="A4510" s="4"/>
      <c r="B4510" s="37"/>
      <c r="C4510" s="124"/>
      <c r="D4510" s="39"/>
      <c r="E4510" s="125"/>
      <c r="F4510" s="48"/>
      <c r="G4510" s="4"/>
      <c r="H4510" s="4"/>
      <c r="I4510" s="95" t="str">
        <f>IF($C4510="", "", IF(IFERROR(INDEX(Ingredients!$C$11:$C$310, MATCH($C4510, Ingredients!$B$11:$B$310, 0)), "")="", "", IFERROR(INDEX(Ingredients!$C$11:$C$310, MATCH($C4510, Ingredients!$B$11:$B$310, 0)), "")))</f>
        <v/>
      </c>
      <c r="J4510" s="73" t="str">
        <f>IF($B4510="", "", IF(IFERROR(INDEX(Meals!$C$11:$C$260, MATCH($B4510, Meals!$B$11:$B$260, 0)), "")="", "", IFERROR(INDEX(Meals!$C$11:$C$260, MATCH($B4510, Meals!$B$11:$B$260, 0)), "")))</f>
        <v/>
      </c>
      <c r="K4510" s="4"/>
      <c r="L4510" s="72" t="str">
        <f t="shared" si="1057"/>
        <v/>
      </c>
      <c r="M4510" s="73" t="str">
        <f t="shared" si="1058"/>
        <v/>
      </c>
      <c r="N4510" s="4"/>
      <c r="O4510" s="78" t="str">
        <f t="shared" si="1059"/>
        <v/>
      </c>
      <c r="P4510" s="79" t="str">
        <f t="shared" si="1060"/>
        <v/>
      </c>
      <c r="Q4510" s="4"/>
      <c r="R4510" s="90" t="str">
        <f t="shared" si="1061"/>
        <v/>
      </c>
      <c r="S4510" s="4"/>
      <c r="Y4510" s="18" t="str">
        <f t="shared" si="1062"/>
        <v/>
      </c>
      <c r="AA4510" s="18" t="str">
        <f t="shared" si="1053"/>
        <v/>
      </c>
      <c r="AB4510" s="18" t="str">
        <f t="shared" si="1054"/>
        <v/>
      </c>
      <c r="AC4510" s="18" t="str">
        <f t="shared" si="1063"/>
        <v/>
      </c>
      <c r="AD4510" s="18" t="str">
        <f t="shared" si="1063"/>
        <v/>
      </c>
      <c r="AE4510" s="18" t="str">
        <f t="shared" si="1064"/>
        <v/>
      </c>
      <c r="AG4510" s="95" t="str">
        <f>IF($C4510="", "", IF(IFERROR(INDEX(Ingredients!C$11:C$310, MATCH($C4510, Ingredients!$B$11:$B$310, 0)), "")="", "", IFERROR(INDEX(Ingredients!C$11:C$310, MATCH($C4510, Ingredients!$B$11:$B$310, 0)), "")))</f>
        <v/>
      </c>
      <c r="AH4510" s="105" t="str">
        <f>IF($C4510="", "", IF(IFERROR(INDEX(Ingredients!D$11:D$310, MATCH($C4510, Ingredients!$B$11:$B$310, 0)), "")="", "", IFERROR(INDEX(Ingredients!D$11:D$310, MATCH($C4510, Ingredients!$B$11:$B$310, 0)), "")))</f>
        <v/>
      </c>
      <c r="AI4510" s="106" t="str">
        <f>IF($C4510="", "", IF(IFERROR(INDEX(Ingredients!E$11:E$310, MATCH($C4510, Ingredients!$B$11:$B$310, 0)), "")="", "", IFERROR(INDEX(Ingredients!E$11:E$310, MATCH($C4510, Ingredients!$B$11:$B$310, 0)), "")))</f>
        <v/>
      </c>
      <c r="AJ4510" s="108" t="str">
        <f>IF($C4510="", "", IF(IFERROR(INDEX(Ingredients!F$11:F$310, MATCH($C4510, Ingredients!$B$11:$B$310, 0)), "")="", "", IFERROR(INDEX(Ingredients!F$11:F$310, MATCH($C4510, Ingredients!$B$11:$B$310, 0)), "")))</f>
        <v/>
      </c>
      <c r="AK4510" s="106" t="str">
        <f>IF($C4510="", "", IF(IFERROR(INDEX(Ingredients!G$11:G$310, MATCH($C4510, Ingredients!$B$11:$B$310, 0)), "")="", "", IFERROR(INDEX(Ingredients!G$11:G$310, MATCH($C4510, Ingredients!$B$11:$B$310, 0)), "")))</f>
        <v/>
      </c>
      <c r="AL4510" s="79" t="str">
        <f>IF($C4510="", "", IF(IFERROR(INDEX(Ingredients!H$11:H$310, MATCH($C4510, Ingredients!$B$11:$B$310, 0)), "")="", "", IFERROR(INDEX(Ingredients!H$11:H$310, MATCH($C4510, Ingredients!$B$11:$B$310, 0)), "")))</f>
        <v/>
      </c>
      <c r="AN4510" s="83" t="str">
        <f t="shared" si="1055"/>
        <v/>
      </c>
      <c r="AP4510" s="114" t="str">
        <f t="shared" si="1065"/>
        <v/>
      </c>
      <c r="AR4510" s="117" t="str">
        <f>IF($C4510="", "", IF(IFERROR(INDEX(Ingredients!$AI$11:$AI$310, MATCH($C4510, Ingredients!$B$11:$B$310, 0)), "")="", "", IFERROR(INDEX(Ingredients!$AI$11:$AI$310, MATCH($C4510, Ingredients!$B$11:$B$310, 0)), "")))</f>
        <v/>
      </c>
      <c r="AT4510" s="120" t="str">
        <f t="shared" si="1066"/>
        <v/>
      </c>
      <c r="AV4510" s="90" t="str">
        <f t="shared" si="1056"/>
        <v/>
      </c>
      <c r="AX4510" s="90" t="str">
        <f>IF($AV4510="", "", COUNTIF($AV$11:$AV$5010, "&lt;"&amp;$AV4510)+1+COUNTIF($AV$11:$AV4510, $AV4510)-1)</f>
        <v/>
      </c>
      <c r="AZ4510" s="111" t="str">
        <f>IF($B4510="", "", SUMIF('Shopping List'!$AV$11:$AV$25, $B4510, 'Shopping List'!$BN$11:$BN$25))</f>
        <v/>
      </c>
      <c r="BB4510" s="117" t="str">
        <f t="shared" si="1067"/>
        <v/>
      </c>
    </row>
    <row r="4511" spans="1:54" x14ac:dyDescent="0.25">
      <c r="A4511" s="4"/>
      <c r="B4511" s="37"/>
      <c r="C4511" s="124"/>
      <c r="D4511" s="39"/>
      <c r="E4511" s="125"/>
      <c r="F4511" s="48"/>
      <c r="G4511" s="4"/>
      <c r="H4511" s="4"/>
      <c r="I4511" s="95" t="str">
        <f>IF($C4511="", "", IF(IFERROR(INDEX(Ingredients!$C$11:$C$310, MATCH($C4511, Ingredients!$B$11:$B$310, 0)), "")="", "", IFERROR(INDEX(Ingredients!$C$11:$C$310, MATCH($C4511, Ingredients!$B$11:$B$310, 0)), "")))</f>
        <v/>
      </c>
      <c r="J4511" s="73" t="str">
        <f>IF($B4511="", "", IF(IFERROR(INDEX(Meals!$C$11:$C$260, MATCH($B4511, Meals!$B$11:$B$260, 0)), "")="", "", IFERROR(INDEX(Meals!$C$11:$C$260, MATCH($B4511, Meals!$B$11:$B$260, 0)), "")))</f>
        <v/>
      </c>
      <c r="K4511" s="4"/>
      <c r="L4511" s="72" t="str">
        <f t="shared" si="1057"/>
        <v/>
      </c>
      <c r="M4511" s="73" t="str">
        <f t="shared" si="1058"/>
        <v/>
      </c>
      <c r="N4511" s="4"/>
      <c r="O4511" s="78" t="str">
        <f t="shared" si="1059"/>
        <v/>
      </c>
      <c r="P4511" s="79" t="str">
        <f t="shared" si="1060"/>
        <v/>
      </c>
      <c r="Q4511" s="4"/>
      <c r="R4511" s="90" t="str">
        <f t="shared" si="1061"/>
        <v/>
      </c>
      <c r="S4511" s="4"/>
      <c r="Y4511" s="18" t="str">
        <f t="shared" si="1062"/>
        <v/>
      </c>
      <c r="AA4511" s="18" t="str">
        <f t="shared" si="1053"/>
        <v/>
      </c>
      <c r="AB4511" s="18" t="str">
        <f t="shared" si="1054"/>
        <v/>
      </c>
      <c r="AC4511" s="18" t="str">
        <f t="shared" si="1063"/>
        <v/>
      </c>
      <c r="AD4511" s="18" t="str">
        <f t="shared" si="1063"/>
        <v/>
      </c>
      <c r="AE4511" s="18" t="str">
        <f t="shared" si="1064"/>
        <v/>
      </c>
      <c r="AG4511" s="95" t="str">
        <f>IF($C4511="", "", IF(IFERROR(INDEX(Ingredients!C$11:C$310, MATCH($C4511, Ingredients!$B$11:$B$310, 0)), "")="", "", IFERROR(INDEX(Ingredients!C$11:C$310, MATCH($C4511, Ingredients!$B$11:$B$310, 0)), "")))</f>
        <v/>
      </c>
      <c r="AH4511" s="105" t="str">
        <f>IF($C4511="", "", IF(IFERROR(INDEX(Ingredients!D$11:D$310, MATCH($C4511, Ingredients!$B$11:$B$310, 0)), "")="", "", IFERROR(INDEX(Ingredients!D$11:D$310, MATCH($C4511, Ingredients!$B$11:$B$310, 0)), "")))</f>
        <v/>
      </c>
      <c r="AI4511" s="106" t="str">
        <f>IF($C4511="", "", IF(IFERROR(INDEX(Ingredients!E$11:E$310, MATCH($C4511, Ingredients!$B$11:$B$310, 0)), "")="", "", IFERROR(INDEX(Ingredients!E$11:E$310, MATCH($C4511, Ingredients!$B$11:$B$310, 0)), "")))</f>
        <v/>
      </c>
      <c r="AJ4511" s="108" t="str">
        <f>IF($C4511="", "", IF(IFERROR(INDEX(Ingredients!F$11:F$310, MATCH($C4511, Ingredients!$B$11:$B$310, 0)), "")="", "", IFERROR(INDEX(Ingredients!F$11:F$310, MATCH($C4511, Ingredients!$B$11:$B$310, 0)), "")))</f>
        <v/>
      </c>
      <c r="AK4511" s="106" t="str">
        <f>IF($C4511="", "", IF(IFERROR(INDEX(Ingredients!G$11:G$310, MATCH($C4511, Ingredients!$B$11:$B$310, 0)), "")="", "", IFERROR(INDEX(Ingredients!G$11:G$310, MATCH($C4511, Ingredients!$B$11:$B$310, 0)), "")))</f>
        <v/>
      </c>
      <c r="AL4511" s="79" t="str">
        <f>IF($C4511="", "", IF(IFERROR(INDEX(Ingredients!H$11:H$310, MATCH($C4511, Ingredients!$B$11:$B$310, 0)), "")="", "", IFERROR(INDEX(Ingredients!H$11:H$310, MATCH($C4511, Ingredients!$B$11:$B$310, 0)), "")))</f>
        <v/>
      </c>
      <c r="AN4511" s="83" t="str">
        <f t="shared" si="1055"/>
        <v/>
      </c>
      <c r="AP4511" s="114" t="str">
        <f t="shared" si="1065"/>
        <v/>
      </c>
      <c r="AR4511" s="117" t="str">
        <f>IF($C4511="", "", IF(IFERROR(INDEX(Ingredients!$AI$11:$AI$310, MATCH($C4511, Ingredients!$B$11:$B$310, 0)), "")="", "", IFERROR(INDEX(Ingredients!$AI$11:$AI$310, MATCH($C4511, Ingredients!$B$11:$B$310, 0)), "")))</f>
        <v/>
      </c>
      <c r="AT4511" s="120" t="str">
        <f t="shared" si="1066"/>
        <v/>
      </c>
      <c r="AV4511" s="90" t="str">
        <f t="shared" si="1056"/>
        <v/>
      </c>
      <c r="AX4511" s="90" t="str">
        <f>IF($AV4511="", "", COUNTIF($AV$11:$AV$5010, "&lt;"&amp;$AV4511)+1+COUNTIF($AV$11:$AV4511, $AV4511)-1)</f>
        <v/>
      </c>
      <c r="AZ4511" s="111" t="str">
        <f>IF($B4511="", "", SUMIF('Shopping List'!$AV$11:$AV$25, $B4511, 'Shopping List'!$BN$11:$BN$25))</f>
        <v/>
      </c>
      <c r="BB4511" s="117" t="str">
        <f t="shared" si="1067"/>
        <v/>
      </c>
    </row>
    <row r="4512" spans="1:54" x14ac:dyDescent="0.25">
      <c r="A4512" s="4"/>
      <c r="B4512" s="37"/>
      <c r="C4512" s="124"/>
      <c r="D4512" s="39"/>
      <c r="E4512" s="125"/>
      <c r="F4512" s="48"/>
      <c r="G4512" s="4"/>
      <c r="H4512" s="4"/>
      <c r="I4512" s="95" t="str">
        <f>IF($C4512="", "", IF(IFERROR(INDEX(Ingredients!$C$11:$C$310, MATCH($C4512, Ingredients!$B$11:$B$310, 0)), "")="", "", IFERROR(INDEX(Ingredients!$C$11:$C$310, MATCH($C4512, Ingredients!$B$11:$B$310, 0)), "")))</f>
        <v/>
      </c>
      <c r="J4512" s="73" t="str">
        <f>IF($B4512="", "", IF(IFERROR(INDEX(Meals!$C$11:$C$260, MATCH($B4512, Meals!$B$11:$B$260, 0)), "")="", "", IFERROR(INDEX(Meals!$C$11:$C$260, MATCH($B4512, Meals!$B$11:$B$260, 0)), "")))</f>
        <v/>
      </c>
      <c r="K4512" s="4"/>
      <c r="L4512" s="72" t="str">
        <f t="shared" si="1057"/>
        <v/>
      </c>
      <c r="M4512" s="73" t="str">
        <f t="shared" si="1058"/>
        <v/>
      </c>
      <c r="N4512" s="4"/>
      <c r="O4512" s="78" t="str">
        <f t="shared" si="1059"/>
        <v/>
      </c>
      <c r="P4512" s="79" t="str">
        <f t="shared" si="1060"/>
        <v/>
      </c>
      <c r="Q4512" s="4"/>
      <c r="R4512" s="90" t="str">
        <f t="shared" si="1061"/>
        <v/>
      </c>
      <c r="S4512" s="4"/>
      <c r="Y4512" s="18" t="str">
        <f t="shared" si="1062"/>
        <v/>
      </c>
      <c r="AA4512" s="18" t="str">
        <f t="shared" si="1053"/>
        <v/>
      </c>
      <c r="AB4512" s="18" t="str">
        <f t="shared" si="1054"/>
        <v/>
      </c>
      <c r="AC4512" s="18" t="str">
        <f t="shared" si="1063"/>
        <v/>
      </c>
      <c r="AD4512" s="18" t="str">
        <f t="shared" si="1063"/>
        <v/>
      </c>
      <c r="AE4512" s="18" t="str">
        <f t="shared" si="1064"/>
        <v/>
      </c>
      <c r="AG4512" s="95" t="str">
        <f>IF($C4512="", "", IF(IFERROR(INDEX(Ingredients!C$11:C$310, MATCH($C4512, Ingredients!$B$11:$B$310, 0)), "")="", "", IFERROR(INDEX(Ingredients!C$11:C$310, MATCH($C4512, Ingredients!$B$11:$B$310, 0)), "")))</f>
        <v/>
      </c>
      <c r="AH4512" s="105" t="str">
        <f>IF($C4512="", "", IF(IFERROR(INDEX(Ingredients!D$11:D$310, MATCH($C4512, Ingredients!$B$11:$B$310, 0)), "")="", "", IFERROR(INDEX(Ingredients!D$11:D$310, MATCH($C4512, Ingredients!$B$11:$B$310, 0)), "")))</f>
        <v/>
      </c>
      <c r="AI4512" s="106" t="str">
        <f>IF($C4512="", "", IF(IFERROR(INDEX(Ingredients!E$11:E$310, MATCH($C4512, Ingredients!$B$11:$B$310, 0)), "")="", "", IFERROR(INDEX(Ingredients!E$11:E$310, MATCH($C4512, Ingredients!$B$11:$B$310, 0)), "")))</f>
        <v/>
      </c>
      <c r="AJ4512" s="108" t="str">
        <f>IF($C4512="", "", IF(IFERROR(INDEX(Ingredients!F$11:F$310, MATCH($C4512, Ingredients!$B$11:$B$310, 0)), "")="", "", IFERROR(INDEX(Ingredients!F$11:F$310, MATCH($C4512, Ingredients!$B$11:$B$310, 0)), "")))</f>
        <v/>
      </c>
      <c r="AK4512" s="106" t="str">
        <f>IF($C4512="", "", IF(IFERROR(INDEX(Ingredients!G$11:G$310, MATCH($C4512, Ingredients!$B$11:$B$310, 0)), "")="", "", IFERROR(INDEX(Ingredients!G$11:G$310, MATCH($C4512, Ingredients!$B$11:$B$310, 0)), "")))</f>
        <v/>
      </c>
      <c r="AL4512" s="79" t="str">
        <f>IF($C4512="", "", IF(IFERROR(INDEX(Ingredients!H$11:H$310, MATCH($C4512, Ingredients!$B$11:$B$310, 0)), "")="", "", IFERROR(INDEX(Ingredients!H$11:H$310, MATCH($C4512, Ingredients!$B$11:$B$310, 0)), "")))</f>
        <v/>
      </c>
      <c r="AN4512" s="83" t="str">
        <f t="shared" si="1055"/>
        <v/>
      </c>
      <c r="AP4512" s="114" t="str">
        <f t="shared" si="1065"/>
        <v/>
      </c>
      <c r="AR4512" s="117" t="str">
        <f>IF($C4512="", "", IF(IFERROR(INDEX(Ingredients!$AI$11:$AI$310, MATCH($C4512, Ingredients!$B$11:$B$310, 0)), "")="", "", IFERROR(INDEX(Ingredients!$AI$11:$AI$310, MATCH($C4512, Ingredients!$B$11:$B$310, 0)), "")))</f>
        <v/>
      </c>
      <c r="AT4512" s="120" t="str">
        <f t="shared" si="1066"/>
        <v/>
      </c>
      <c r="AV4512" s="90" t="str">
        <f t="shared" si="1056"/>
        <v/>
      </c>
      <c r="AX4512" s="90" t="str">
        <f>IF($AV4512="", "", COUNTIF($AV$11:$AV$5010, "&lt;"&amp;$AV4512)+1+COUNTIF($AV$11:$AV4512, $AV4512)-1)</f>
        <v/>
      </c>
      <c r="AZ4512" s="111" t="str">
        <f>IF($B4512="", "", SUMIF('Shopping List'!$AV$11:$AV$25, $B4512, 'Shopping List'!$BN$11:$BN$25))</f>
        <v/>
      </c>
      <c r="BB4512" s="117" t="str">
        <f t="shared" si="1067"/>
        <v/>
      </c>
    </row>
    <row r="4513" spans="1:54" x14ac:dyDescent="0.25">
      <c r="A4513" s="4"/>
      <c r="B4513" s="37"/>
      <c r="C4513" s="124"/>
      <c r="D4513" s="39"/>
      <c r="E4513" s="125"/>
      <c r="F4513" s="48"/>
      <c r="G4513" s="4"/>
      <c r="H4513" s="4"/>
      <c r="I4513" s="95" t="str">
        <f>IF($C4513="", "", IF(IFERROR(INDEX(Ingredients!$C$11:$C$310, MATCH($C4513, Ingredients!$B$11:$B$310, 0)), "")="", "", IFERROR(INDEX(Ingredients!$C$11:$C$310, MATCH($C4513, Ingredients!$B$11:$B$310, 0)), "")))</f>
        <v/>
      </c>
      <c r="J4513" s="73" t="str">
        <f>IF($B4513="", "", IF(IFERROR(INDEX(Meals!$C$11:$C$260, MATCH($B4513, Meals!$B$11:$B$260, 0)), "")="", "", IFERROR(INDEX(Meals!$C$11:$C$260, MATCH($B4513, Meals!$B$11:$B$260, 0)), "")))</f>
        <v/>
      </c>
      <c r="K4513" s="4"/>
      <c r="L4513" s="72" t="str">
        <f t="shared" si="1057"/>
        <v/>
      </c>
      <c r="M4513" s="73" t="str">
        <f t="shared" si="1058"/>
        <v/>
      </c>
      <c r="N4513" s="4"/>
      <c r="O4513" s="78" t="str">
        <f t="shared" si="1059"/>
        <v/>
      </c>
      <c r="P4513" s="79" t="str">
        <f t="shared" si="1060"/>
        <v/>
      </c>
      <c r="Q4513" s="4"/>
      <c r="R4513" s="90" t="str">
        <f t="shared" si="1061"/>
        <v/>
      </c>
      <c r="S4513" s="4"/>
      <c r="Y4513" s="18" t="str">
        <f t="shared" si="1062"/>
        <v/>
      </c>
      <c r="AA4513" s="18" t="str">
        <f t="shared" si="1053"/>
        <v/>
      </c>
      <c r="AB4513" s="18" t="str">
        <f t="shared" si="1054"/>
        <v/>
      </c>
      <c r="AC4513" s="18" t="str">
        <f t="shared" si="1063"/>
        <v/>
      </c>
      <c r="AD4513" s="18" t="str">
        <f t="shared" si="1063"/>
        <v/>
      </c>
      <c r="AE4513" s="18" t="str">
        <f t="shared" si="1064"/>
        <v/>
      </c>
      <c r="AG4513" s="95" t="str">
        <f>IF($C4513="", "", IF(IFERROR(INDEX(Ingredients!C$11:C$310, MATCH($C4513, Ingredients!$B$11:$B$310, 0)), "")="", "", IFERROR(INDEX(Ingredients!C$11:C$310, MATCH($C4513, Ingredients!$B$11:$B$310, 0)), "")))</f>
        <v/>
      </c>
      <c r="AH4513" s="105" t="str">
        <f>IF($C4513="", "", IF(IFERROR(INDEX(Ingredients!D$11:D$310, MATCH($C4513, Ingredients!$B$11:$B$310, 0)), "")="", "", IFERROR(INDEX(Ingredients!D$11:D$310, MATCH($C4513, Ingredients!$B$11:$B$310, 0)), "")))</f>
        <v/>
      </c>
      <c r="AI4513" s="106" t="str">
        <f>IF($C4513="", "", IF(IFERROR(INDEX(Ingredients!E$11:E$310, MATCH($C4513, Ingredients!$B$11:$B$310, 0)), "")="", "", IFERROR(INDEX(Ingredients!E$11:E$310, MATCH($C4513, Ingredients!$B$11:$B$310, 0)), "")))</f>
        <v/>
      </c>
      <c r="AJ4513" s="108" t="str">
        <f>IF($C4513="", "", IF(IFERROR(INDEX(Ingredients!F$11:F$310, MATCH($C4513, Ingredients!$B$11:$B$310, 0)), "")="", "", IFERROR(INDEX(Ingredients!F$11:F$310, MATCH($C4513, Ingredients!$B$11:$B$310, 0)), "")))</f>
        <v/>
      </c>
      <c r="AK4513" s="106" t="str">
        <f>IF($C4513="", "", IF(IFERROR(INDEX(Ingredients!G$11:G$310, MATCH($C4513, Ingredients!$B$11:$B$310, 0)), "")="", "", IFERROR(INDEX(Ingredients!G$11:G$310, MATCH($C4513, Ingredients!$B$11:$B$310, 0)), "")))</f>
        <v/>
      </c>
      <c r="AL4513" s="79" t="str">
        <f>IF($C4513="", "", IF(IFERROR(INDEX(Ingredients!H$11:H$310, MATCH($C4513, Ingredients!$B$11:$B$310, 0)), "")="", "", IFERROR(INDEX(Ingredients!H$11:H$310, MATCH($C4513, Ingredients!$B$11:$B$310, 0)), "")))</f>
        <v/>
      </c>
      <c r="AN4513" s="83" t="str">
        <f t="shared" si="1055"/>
        <v/>
      </c>
      <c r="AP4513" s="114" t="str">
        <f t="shared" si="1065"/>
        <v/>
      </c>
      <c r="AR4513" s="117" t="str">
        <f>IF($C4513="", "", IF(IFERROR(INDEX(Ingredients!$AI$11:$AI$310, MATCH($C4513, Ingredients!$B$11:$B$310, 0)), "")="", "", IFERROR(INDEX(Ingredients!$AI$11:$AI$310, MATCH($C4513, Ingredients!$B$11:$B$310, 0)), "")))</f>
        <v/>
      </c>
      <c r="AT4513" s="120" t="str">
        <f t="shared" si="1066"/>
        <v/>
      </c>
      <c r="AV4513" s="90" t="str">
        <f t="shared" si="1056"/>
        <v/>
      </c>
      <c r="AX4513" s="90" t="str">
        <f>IF($AV4513="", "", COUNTIF($AV$11:$AV$5010, "&lt;"&amp;$AV4513)+1+COUNTIF($AV$11:$AV4513, $AV4513)-1)</f>
        <v/>
      </c>
      <c r="AZ4513" s="111" t="str">
        <f>IF($B4513="", "", SUMIF('Shopping List'!$AV$11:$AV$25, $B4513, 'Shopping List'!$BN$11:$BN$25))</f>
        <v/>
      </c>
      <c r="BB4513" s="117" t="str">
        <f t="shared" si="1067"/>
        <v/>
      </c>
    </row>
    <row r="4514" spans="1:54" x14ac:dyDescent="0.25">
      <c r="A4514" s="4"/>
      <c r="B4514" s="37"/>
      <c r="C4514" s="124"/>
      <c r="D4514" s="39"/>
      <c r="E4514" s="125"/>
      <c r="F4514" s="48"/>
      <c r="G4514" s="4"/>
      <c r="H4514" s="4"/>
      <c r="I4514" s="95" t="str">
        <f>IF($C4514="", "", IF(IFERROR(INDEX(Ingredients!$C$11:$C$310, MATCH($C4514, Ingredients!$B$11:$B$310, 0)), "")="", "", IFERROR(INDEX(Ingredients!$C$11:$C$310, MATCH($C4514, Ingredients!$B$11:$B$310, 0)), "")))</f>
        <v/>
      </c>
      <c r="J4514" s="73" t="str">
        <f>IF($B4514="", "", IF(IFERROR(INDEX(Meals!$C$11:$C$260, MATCH($B4514, Meals!$B$11:$B$260, 0)), "")="", "", IFERROR(INDEX(Meals!$C$11:$C$260, MATCH($B4514, Meals!$B$11:$B$260, 0)), "")))</f>
        <v/>
      </c>
      <c r="K4514" s="4"/>
      <c r="L4514" s="72" t="str">
        <f t="shared" si="1057"/>
        <v/>
      </c>
      <c r="M4514" s="73" t="str">
        <f t="shared" si="1058"/>
        <v/>
      </c>
      <c r="N4514" s="4"/>
      <c r="O4514" s="78" t="str">
        <f t="shared" si="1059"/>
        <v/>
      </c>
      <c r="P4514" s="79" t="str">
        <f t="shared" si="1060"/>
        <v/>
      </c>
      <c r="Q4514" s="4"/>
      <c r="R4514" s="90" t="str">
        <f t="shared" si="1061"/>
        <v/>
      </c>
      <c r="S4514" s="4"/>
      <c r="Y4514" s="18" t="str">
        <f t="shared" si="1062"/>
        <v/>
      </c>
      <c r="AA4514" s="18" t="str">
        <f t="shared" si="1053"/>
        <v/>
      </c>
      <c r="AB4514" s="18" t="str">
        <f t="shared" si="1054"/>
        <v/>
      </c>
      <c r="AC4514" s="18" t="str">
        <f t="shared" si="1063"/>
        <v/>
      </c>
      <c r="AD4514" s="18" t="str">
        <f t="shared" si="1063"/>
        <v/>
      </c>
      <c r="AE4514" s="18" t="str">
        <f t="shared" si="1064"/>
        <v/>
      </c>
      <c r="AG4514" s="95" t="str">
        <f>IF($C4514="", "", IF(IFERROR(INDEX(Ingredients!C$11:C$310, MATCH($C4514, Ingredients!$B$11:$B$310, 0)), "")="", "", IFERROR(INDEX(Ingredients!C$11:C$310, MATCH($C4514, Ingredients!$B$11:$B$310, 0)), "")))</f>
        <v/>
      </c>
      <c r="AH4514" s="105" t="str">
        <f>IF($C4514="", "", IF(IFERROR(INDEX(Ingredients!D$11:D$310, MATCH($C4514, Ingredients!$B$11:$B$310, 0)), "")="", "", IFERROR(INDEX(Ingredients!D$11:D$310, MATCH($C4514, Ingredients!$B$11:$B$310, 0)), "")))</f>
        <v/>
      </c>
      <c r="AI4514" s="106" t="str">
        <f>IF($C4514="", "", IF(IFERROR(INDEX(Ingredients!E$11:E$310, MATCH($C4514, Ingredients!$B$11:$B$310, 0)), "")="", "", IFERROR(INDEX(Ingredients!E$11:E$310, MATCH($C4514, Ingredients!$B$11:$B$310, 0)), "")))</f>
        <v/>
      </c>
      <c r="AJ4514" s="108" t="str">
        <f>IF($C4514="", "", IF(IFERROR(INDEX(Ingredients!F$11:F$310, MATCH($C4514, Ingredients!$B$11:$B$310, 0)), "")="", "", IFERROR(INDEX(Ingredients!F$11:F$310, MATCH($C4514, Ingredients!$B$11:$B$310, 0)), "")))</f>
        <v/>
      </c>
      <c r="AK4514" s="106" t="str">
        <f>IF($C4514="", "", IF(IFERROR(INDEX(Ingredients!G$11:G$310, MATCH($C4514, Ingredients!$B$11:$B$310, 0)), "")="", "", IFERROR(INDEX(Ingredients!G$11:G$310, MATCH($C4514, Ingredients!$B$11:$B$310, 0)), "")))</f>
        <v/>
      </c>
      <c r="AL4514" s="79" t="str">
        <f>IF($C4514="", "", IF(IFERROR(INDEX(Ingredients!H$11:H$310, MATCH($C4514, Ingredients!$B$11:$B$310, 0)), "")="", "", IFERROR(INDEX(Ingredients!H$11:H$310, MATCH($C4514, Ingredients!$B$11:$B$310, 0)), "")))</f>
        <v/>
      </c>
      <c r="AN4514" s="83" t="str">
        <f t="shared" si="1055"/>
        <v/>
      </c>
      <c r="AP4514" s="114" t="str">
        <f t="shared" si="1065"/>
        <v/>
      </c>
      <c r="AR4514" s="117" t="str">
        <f>IF($C4514="", "", IF(IFERROR(INDEX(Ingredients!$AI$11:$AI$310, MATCH($C4514, Ingredients!$B$11:$B$310, 0)), "")="", "", IFERROR(INDEX(Ingredients!$AI$11:$AI$310, MATCH($C4514, Ingredients!$B$11:$B$310, 0)), "")))</f>
        <v/>
      </c>
      <c r="AT4514" s="120" t="str">
        <f t="shared" si="1066"/>
        <v/>
      </c>
      <c r="AV4514" s="90" t="str">
        <f t="shared" si="1056"/>
        <v/>
      </c>
      <c r="AX4514" s="90" t="str">
        <f>IF($AV4514="", "", COUNTIF($AV$11:$AV$5010, "&lt;"&amp;$AV4514)+1+COUNTIF($AV$11:$AV4514, $AV4514)-1)</f>
        <v/>
      </c>
      <c r="AZ4514" s="111" t="str">
        <f>IF($B4514="", "", SUMIF('Shopping List'!$AV$11:$AV$25, $B4514, 'Shopping List'!$BN$11:$BN$25))</f>
        <v/>
      </c>
      <c r="BB4514" s="117" t="str">
        <f t="shared" si="1067"/>
        <v/>
      </c>
    </row>
    <row r="4515" spans="1:54" x14ac:dyDescent="0.25">
      <c r="A4515" s="4"/>
      <c r="B4515" s="37"/>
      <c r="C4515" s="124"/>
      <c r="D4515" s="39"/>
      <c r="E4515" s="125"/>
      <c r="F4515" s="48"/>
      <c r="G4515" s="4"/>
      <c r="H4515" s="4"/>
      <c r="I4515" s="95" t="str">
        <f>IF($C4515="", "", IF(IFERROR(INDEX(Ingredients!$C$11:$C$310, MATCH($C4515, Ingredients!$B$11:$B$310, 0)), "")="", "", IFERROR(INDEX(Ingredients!$C$11:$C$310, MATCH($C4515, Ingredients!$B$11:$B$310, 0)), "")))</f>
        <v/>
      </c>
      <c r="J4515" s="73" t="str">
        <f>IF($B4515="", "", IF(IFERROR(INDEX(Meals!$C$11:$C$260, MATCH($B4515, Meals!$B$11:$B$260, 0)), "")="", "", IFERROR(INDEX(Meals!$C$11:$C$260, MATCH($B4515, Meals!$B$11:$B$260, 0)), "")))</f>
        <v/>
      </c>
      <c r="K4515" s="4"/>
      <c r="L4515" s="72" t="str">
        <f t="shared" si="1057"/>
        <v/>
      </c>
      <c r="M4515" s="73" t="str">
        <f t="shared" si="1058"/>
        <v/>
      </c>
      <c r="N4515" s="4"/>
      <c r="O4515" s="78" t="str">
        <f t="shared" si="1059"/>
        <v/>
      </c>
      <c r="P4515" s="79" t="str">
        <f t="shared" si="1060"/>
        <v/>
      </c>
      <c r="Q4515" s="4"/>
      <c r="R4515" s="90" t="str">
        <f t="shared" si="1061"/>
        <v/>
      </c>
      <c r="S4515" s="4"/>
      <c r="Y4515" s="18" t="str">
        <f t="shared" si="1062"/>
        <v/>
      </c>
      <c r="AA4515" s="18" t="str">
        <f t="shared" si="1053"/>
        <v/>
      </c>
      <c r="AB4515" s="18" t="str">
        <f t="shared" si="1054"/>
        <v/>
      </c>
      <c r="AC4515" s="18" t="str">
        <f t="shared" si="1063"/>
        <v/>
      </c>
      <c r="AD4515" s="18" t="str">
        <f t="shared" si="1063"/>
        <v/>
      </c>
      <c r="AE4515" s="18" t="str">
        <f t="shared" si="1064"/>
        <v/>
      </c>
      <c r="AG4515" s="95" t="str">
        <f>IF($C4515="", "", IF(IFERROR(INDEX(Ingredients!C$11:C$310, MATCH($C4515, Ingredients!$B$11:$B$310, 0)), "")="", "", IFERROR(INDEX(Ingredients!C$11:C$310, MATCH($C4515, Ingredients!$B$11:$B$310, 0)), "")))</f>
        <v/>
      </c>
      <c r="AH4515" s="105" t="str">
        <f>IF($C4515="", "", IF(IFERROR(INDEX(Ingredients!D$11:D$310, MATCH($C4515, Ingredients!$B$11:$B$310, 0)), "")="", "", IFERROR(INDEX(Ingredients!D$11:D$310, MATCH($C4515, Ingredients!$B$11:$B$310, 0)), "")))</f>
        <v/>
      </c>
      <c r="AI4515" s="106" t="str">
        <f>IF($C4515="", "", IF(IFERROR(INDEX(Ingredients!E$11:E$310, MATCH($C4515, Ingredients!$B$11:$B$310, 0)), "")="", "", IFERROR(INDEX(Ingredients!E$11:E$310, MATCH($C4515, Ingredients!$B$11:$B$310, 0)), "")))</f>
        <v/>
      </c>
      <c r="AJ4515" s="108" t="str">
        <f>IF($C4515="", "", IF(IFERROR(INDEX(Ingredients!F$11:F$310, MATCH($C4515, Ingredients!$B$11:$B$310, 0)), "")="", "", IFERROR(INDEX(Ingredients!F$11:F$310, MATCH($C4515, Ingredients!$B$11:$B$310, 0)), "")))</f>
        <v/>
      </c>
      <c r="AK4515" s="106" t="str">
        <f>IF($C4515="", "", IF(IFERROR(INDEX(Ingredients!G$11:G$310, MATCH($C4515, Ingredients!$B$11:$B$310, 0)), "")="", "", IFERROR(INDEX(Ingredients!G$11:G$310, MATCH($C4515, Ingredients!$B$11:$B$310, 0)), "")))</f>
        <v/>
      </c>
      <c r="AL4515" s="79" t="str">
        <f>IF($C4515="", "", IF(IFERROR(INDEX(Ingredients!H$11:H$310, MATCH($C4515, Ingredients!$B$11:$B$310, 0)), "")="", "", IFERROR(INDEX(Ingredients!H$11:H$310, MATCH($C4515, Ingredients!$B$11:$B$310, 0)), "")))</f>
        <v/>
      </c>
      <c r="AN4515" s="83" t="str">
        <f t="shared" si="1055"/>
        <v/>
      </c>
      <c r="AP4515" s="114" t="str">
        <f t="shared" si="1065"/>
        <v/>
      </c>
      <c r="AR4515" s="117" t="str">
        <f>IF($C4515="", "", IF(IFERROR(INDEX(Ingredients!$AI$11:$AI$310, MATCH($C4515, Ingredients!$B$11:$B$310, 0)), "")="", "", IFERROR(INDEX(Ingredients!$AI$11:$AI$310, MATCH($C4515, Ingredients!$B$11:$B$310, 0)), "")))</f>
        <v/>
      </c>
      <c r="AT4515" s="120" t="str">
        <f t="shared" si="1066"/>
        <v/>
      </c>
      <c r="AV4515" s="90" t="str">
        <f t="shared" si="1056"/>
        <v/>
      </c>
      <c r="AX4515" s="90" t="str">
        <f>IF($AV4515="", "", COUNTIF($AV$11:$AV$5010, "&lt;"&amp;$AV4515)+1+COUNTIF($AV$11:$AV4515, $AV4515)-1)</f>
        <v/>
      </c>
      <c r="AZ4515" s="111" t="str">
        <f>IF($B4515="", "", SUMIF('Shopping List'!$AV$11:$AV$25, $B4515, 'Shopping List'!$BN$11:$BN$25))</f>
        <v/>
      </c>
      <c r="BB4515" s="117" t="str">
        <f t="shared" si="1067"/>
        <v/>
      </c>
    </row>
    <row r="4516" spans="1:54" x14ac:dyDescent="0.25">
      <c r="A4516" s="4"/>
      <c r="B4516" s="37"/>
      <c r="C4516" s="124"/>
      <c r="D4516" s="39"/>
      <c r="E4516" s="125"/>
      <c r="F4516" s="48"/>
      <c r="G4516" s="4"/>
      <c r="H4516" s="4"/>
      <c r="I4516" s="95" t="str">
        <f>IF($C4516="", "", IF(IFERROR(INDEX(Ingredients!$C$11:$C$310, MATCH($C4516, Ingredients!$B$11:$B$310, 0)), "")="", "", IFERROR(INDEX(Ingredients!$C$11:$C$310, MATCH($C4516, Ingredients!$B$11:$B$310, 0)), "")))</f>
        <v/>
      </c>
      <c r="J4516" s="73" t="str">
        <f>IF($B4516="", "", IF(IFERROR(INDEX(Meals!$C$11:$C$260, MATCH($B4516, Meals!$B$11:$B$260, 0)), "")="", "", IFERROR(INDEX(Meals!$C$11:$C$260, MATCH($B4516, Meals!$B$11:$B$260, 0)), "")))</f>
        <v/>
      </c>
      <c r="K4516" s="4"/>
      <c r="L4516" s="72" t="str">
        <f t="shared" si="1057"/>
        <v/>
      </c>
      <c r="M4516" s="73" t="str">
        <f t="shared" si="1058"/>
        <v/>
      </c>
      <c r="N4516" s="4"/>
      <c r="O4516" s="78" t="str">
        <f t="shared" si="1059"/>
        <v/>
      </c>
      <c r="P4516" s="79" t="str">
        <f t="shared" si="1060"/>
        <v/>
      </c>
      <c r="Q4516" s="4"/>
      <c r="R4516" s="90" t="str">
        <f t="shared" si="1061"/>
        <v/>
      </c>
      <c r="S4516" s="4"/>
      <c r="Y4516" s="18" t="str">
        <f t="shared" si="1062"/>
        <v/>
      </c>
      <c r="AA4516" s="18" t="str">
        <f t="shared" si="1053"/>
        <v/>
      </c>
      <c r="AB4516" s="18" t="str">
        <f t="shared" si="1054"/>
        <v/>
      </c>
      <c r="AC4516" s="18" t="str">
        <f t="shared" si="1063"/>
        <v/>
      </c>
      <c r="AD4516" s="18" t="str">
        <f t="shared" si="1063"/>
        <v/>
      </c>
      <c r="AE4516" s="18" t="str">
        <f t="shared" si="1064"/>
        <v/>
      </c>
      <c r="AG4516" s="95" t="str">
        <f>IF($C4516="", "", IF(IFERROR(INDEX(Ingredients!C$11:C$310, MATCH($C4516, Ingredients!$B$11:$B$310, 0)), "")="", "", IFERROR(INDEX(Ingredients!C$11:C$310, MATCH($C4516, Ingredients!$B$11:$B$310, 0)), "")))</f>
        <v/>
      </c>
      <c r="AH4516" s="105" t="str">
        <f>IF($C4516="", "", IF(IFERROR(INDEX(Ingredients!D$11:D$310, MATCH($C4516, Ingredients!$B$11:$B$310, 0)), "")="", "", IFERROR(INDEX(Ingredients!D$11:D$310, MATCH($C4516, Ingredients!$B$11:$B$310, 0)), "")))</f>
        <v/>
      </c>
      <c r="AI4516" s="106" t="str">
        <f>IF($C4516="", "", IF(IFERROR(INDEX(Ingredients!E$11:E$310, MATCH($C4516, Ingredients!$B$11:$B$310, 0)), "")="", "", IFERROR(INDEX(Ingredients!E$11:E$310, MATCH($C4516, Ingredients!$B$11:$B$310, 0)), "")))</f>
        <v/>
      </c>
      <c r="AJ4516" s="108" t="str">
        <f>IF($C4516="", "", IF(IFERROR(INDEX(Ingredients!F$11:F$310, MATCH($C4516, Ingredients!$B$11:$B$310, 0)), "")="", "", IFERROR(INDEX(Ingredients!F$11:F$310, MATCH($C4516, Ingredients!$B$11:$B$310, 0)), "")))</f>
        <v/>
      </c>
      <c r="AK4516" s="106" t="str">
        <f>IF($C4516="", "", IF(IFERROR(INDEX(Ingredients!G$11:G$310, MATCH($C4516, Ingredients!$B$11:$B$310, 0)), "")="", "", IFERROR(INDEX(Ingredients!G$11:G$310, MATCH($C4516, Ingredients!$B$11:$B$310, 0)), "")))</f>
        <v/>
      </c>
      <c r="AL4516" s="79" t="str">
        <f>IF($C4516="", "", IF(IFERROR(INDEX(Ingredients!H$11:H$310, MATCH($C4516, Ingredients!$B$11:$B$310, 0)), "")="", "", IFERROR(INDEX(Ingredients!H$11:H$310, MATCH($C4516, Ingredients!$B$11:$B$310, 0)), "")))</f>
        <v/>
      </c>
      <c r="AN4516" s="83" t="str">
        <f t="shared" si="1055"/>
        <v/>
      </c>
      <c r="AP4516" s="114" t="str">
        <f t="shared" si="1065"/>
        <v/>
      </c>
      <c r="AR4516" s="117" t="str">
        <f>IF($C4516="", "", IF(IFERROR(INDEX(Ingredients!$AI$11:$AI$310, MATCH($C4516, Ingredients!$B$11:$B$310, 0)), "")="", "", IFERROR(INDEX(Ingredients!$AI$11:$AI$310, MATCH($C4516, Ingredients!$B$11:$B$310, 0)), "")))</f>
        <v/>
      </c>
      <c r="AT4516" s="120" t="str">
        <f t="shared" si="1066"/>
        <v/>
      </c>
      <c r="AV4516" s="90" t="str">
        <f t="shared" si="1056"/>
        <v/>
      </c>
      <c r="AX4516" s="90" t="str">
        <f>IF($AV4516="", "", COUNTIF($AV$11:$AV$5010, "&lt;"&amp;$AV4516)+1+COUNTIF($AV$11:$AV4516, $AV4516)-1)</f>
        <v/>
      </c>
      <c r="AZ4516" s="111" t="str">
        <f>IF($B4516="", "", SUMIF('Shopping List'!$AV$11:$AV$25, $B4516, 'Shopping List'!$BN$11:$BN$25))</f>
        <v/>
      </c>
      <c r="BB4516" s="117" t="str">
        <f t="shared" si="1067"/>
        <v/>
      </c>
    </row>
    <row r="4517" spans="1:54" x14ac:dyDescent="0.25">
      <c r="A4517" s="4"/>
      <c r="B4517" s="37"/>
      <c r="C4517" s="124"/>
      <c r="D4517" s="39"/>
      <c r="E4517" s="125"/>
      <c r="F4517" s="48"/>
      <c r="G4517" s="4"/>
      <c r="H4517" s="4"/>
      <c r="I4517" s="95" t="str">
        <f>IF($C4517="", "", IF(IFERROR(INDEX(Ingredients!$C$11:$C$310, MATCH($C4517, Ingredients!$B$11:$B$310, 0)), "")="", "", IFERROR(INDEX(Ingredients!$C$11:$C$310, MATCH($C4517, Ingredients!$B$11:$B$310, 0)), "")))</f>
        <v/>
      </c>
      <c r="J4517" s="73" t="str">
        <f>IF($B4517="", "", IF(IFERROR(INDEX(Meals!$C$11:$C$260, MATCH($B4517, Meals!$B$11:$B$260, 0)), "")="", "", IFERROR(INDEX(Meals!$C$11:$C$260, MATCH($B4517, Meals!$B$11:$B$260, 0)), "")))</f>
        <v/>
      </c>
      <c r="K4517" s="4"/>
      <c r="L4517" s="72" t="str">
        <f t="shared" si="1057"/>
        <v/>
      </c>
      <c r="M4517" s="73" t="str">
        <f t="shared" si="1058"/>
        <v/>
      </c>
      <c r="N4517" s="4"/>
      <c r="O4517" s="78" t="str">
        <f t="shared" si="1059"/>
        <v/>
      </c>
      <c r="P4517" s="79" t="str">
        <f t="shared" si="1060"/>
        <v/>
      </c>
      <c r="Q4517" s="4"/>
      <c r="R4517" s="90" t="str">
        <f t="shared" si="1061"/>
        <v/>
      </c>
      <c r="S4517" s="4"/>
      <c r="Y4517" s="18" t="str">
        <f t="shared" si="1062"/>
        <v/>
      </c>
      <c r="AA4517" s="18" t="str">
        <f t="shared" si="1053"/>
        <v/>
      </c>
      <c r="AB4517" s="18" t="str">
        <f t="shared" si="1054"/>
        <v/>
      </c>
      <c r="AC4517" s="18" t="str">
        <f t="shared" si="1063"/>
        <v/>
      </c>
      <c r="AD4517" s="18" t="str">
        <f t="shared" si="1063"/>
        <v/>
      </c>
      <c r="AE4517" s="18" t="str">
        <f t="shared" si="1064"/>
        <v/>
      </c>
      <c r="AG4517" s="95" t="str">
        <f>IF($C4517="", "", IF(IFERROR(INDEX(Ingredients!C$11:C$310, MATCH($C4517, Ingredients!$B$11:$B$310, 0)), "")="", "", IFERROR(INDEX(Ingredients!C$11:C$310, MATCH($C4517, Ingredients!$B$11:$B$310, 0)), "")))</f>
        <v/>
      </c>
      <c r="AH4517" s="105" t="str">
        <f>IF($C4517="", "", IF(IFERROR(INDEX(Ingredients!D$11:D$310, MATCH($C4517, Ingredients!$B$11:$B$310, 0)), "")="", "", IFERROR(INDEX(Ingredients!D$11:D$310, MATCH($C4517, Ingredients!$B$11:$B$310, 0)), "")))</f>
        <v/>
      </c>
      <c r="AI4517" s="106" t="str">
        <f>IF($C4517="", "", IF(IFERROR(INDEX(Ingredients!E$11:E$310, MATCH($C4517, Ingredients!$B$11:$B$310, 0)), "")="", "", IFERROR(INDEX(Ingredients!E$11:E$310, MATCH($C4517, Ingredients!$B$11:$B$310, 0)), "")))</f>
        <v/>
      </c>
      <c r="AJ4517" s="108" t="str">
        <f>IF($C4517="", "", IF(IFERROR(INDEX(Ingredients!F$11:F$310, MATCH($C4517, Ingredients!$B$11:$B$310, 0)), "")="", "", IFERROR(INDEX(Ingredients!F$11:F$310, MATCH($C4517, Ingredients!$B$11:$B$310, 0)), "")))</f>
        <v/>
      </c>
      <c r="AK4517" s="106" t="str">
        <f>IF($C4517="", "", IF(IFERROR(INDEX(Ingredients!G$11:G$310, MATCH($C4517, Ingredients!$B$11:$B$310, 0)), "")="", "", IFERROR(INDEX(Ingredients!G$11:G$310, MATCH($C4517, Ingredients!$B$11:$B$310, 0)), "")))</f>
        <v/>
      </c>
      <c r="AL4517" s="79" t="str">
        <f>IF($C4517="", "", IF(IFERROR(INDEX(Ingredients!H$11:H$310, MATCH($C4517, Ingredients!$B$11:$B$310, 0)), "")="", "", IFERROR(INDEX(Ingredients!H$11:H$310, MATCH($C4517, Ingredients!$B$11:$B$310, 0)), "")))</f>
        <v/>
      </c>
      <c r="AN4517" s="83" t="str">
        <f t="shared" si="1055"/>
        <v/>
      </c>
      <c r="AP4517" s="114" t="str">
        <f t="shared" si="1065"/>
        <v/>
      </c>
      <c r="AR4517" s="117" t="str">
        <f>IF($C4517="", "", IF(IFERROR(INDEX(Ingredients!$AI$11:$AI$310, MATCH($C4517, Ingredients!$B$11:$B$310, 0)), "")="", "", IFERROR(INDEX(Ingredients!$AI$11:$AI$310, MATCH($C4517, Ingredients!$B$11:$B$310, 0)), "")))</f>
        <v/>
      </c>
      <c r="AT4517" s="120" t="str">
        <f t="shared" si="1066"/>
        <v/>
      </c>
      <c r="AV4517" s="90" t="str">
        <f t="shared" si="1056"/>
        <v/>
      </c>
      <c r="AX4517" s="90" t="str">
        <f>IF($AV4517="", "", COUNTIF($AV$11:$AV$5010, "&lt;"&amp;$AV4517)+1+COUNTIF($AV$11:$AV4517, $AV4517)-1)</f>
        <v/>
      </c>
      <c r="AZ4517" s="111" t="str">
        <f>IF($B4517="", "", SUMIF('Shopping List'!$AV$11:$AV$25, $B4517, 'Shopping List'!$BN$11:$BN$25))</f>
        <v/>
      </c>
      <c r="BB4517" s="117" t="str">
        <f t="shared" si="1067"/>
        <v/>
      </c>
    </row>
    <row r="4518" spans="1:54" x14ac:dyDescent="0.25">
      <c r="A4518" s="4"/>
      <c r="B4518" s="37"/>
      <c r="C4518" s="124"/>
      <c r="D4518" s="39"/>
      <c r="E4518" s="125"/>
      <c r="F4518" s="48"/>
      <c r="G4518" s="4"/>
      <c r="H4518" s="4"/>
      <c r="I4518" s="95" t="str">
        <f>IF($C4518="", "", IF(IFERROR(INDEX(Ingredients!$C$11:$C$310, MATCH($C4518, Ingredients!$B$11:$B$310, 0)), "")="", "", IFERROR(INDEX(Ingredients!$C$11:$C$310, MATCH($C4518, Ingredients!$B$11:$B$310, 0)), "")))</f>
        <v/>
      </c>
      <c r="J4518" s="73" t="str">
        <f>IF($B4518="", "", IF(IFERROR(INDEX(Meals!$C$11:$C$260, MATCH($B4518, Meals!$B$11:$B$260, 0)), "")="", "", IFERROR(INDEX(Meals!$C$11:$C$260, MATCH($B4518, Meals!$B$11:$B$260, 0)), "")))</f>
        <v/>
      </c>
      <c r="K4518" s="4"/>
      <c r="L4518" s="72" t="str">
        <f t="shared" si="1057"/>
        <v/>
      </c>
      <c r="M4518" s="73" t="str">
        <f t="shared" si="1058"/>
        <v/>
      </c>
      <c r="N4518" s="4"/>
      <c r="O4518" s="78" t="str">
        <f t="shared" si="1059"/>
        <v/>
      </c>
      <c r="P4518" s="79" t="str">
        <f t="shared" si="1060"/>
        <v/>
      </c>
      <c r="Q4518" s="4"/>
      <c r="R4518" s="90" t="str">
        <f t="shared" si="1061"/>
        <v/>
      </c>
      <c r="S4518" s="4"/>
      <c r="Y4518" s="18" t="str">
        <f t="shared" si="1062"/>
        <v/>
      </c>
      <c r="AA4518" s="18" t="str">
        <f t="shared" si="1053"/>
        <v/>
      </c>
      <c r="AB4518" s="18" t="str">
        <f t="shared" si="1054"/>
        <v/>
      </c>
      <c r="AC4518" s="18" t="str">
        <f t="shared" si="1063"/>
        <v/>
      </c>
      <c r="AD4518" s="18" t="str">
        <f t="shared" si="1063"/>
        <v/>
      </c>
      <c r="AE4518" s="18" t="str">
        <f t="shared" si="1064"/>
        <v/>
      </c>
      <c r="AG4518" s="95" t="str">
        <f>IF($C4518="", "", IF(IFERROR(INDEX(Ingredients!C$11:C$310, MATCH($C4518, Ingredients!$B$11:$B$310, 0)), "")="", "", IFERROR(INDEX(Ingredients!C$11:C$310, MATCH($C4518, Ingredients!$B$11:$B$310, 0)), "")))</f>
        <v/>
      </c>
      <c r="AH4518" s="105" t="str">
        <f>IF($C4518="", "", IF(IFERROR(INDEX(Ingredients!D$11:D$310, MATCH($C4518, Ingredients!$B$11:$B$310, 0)), "")="", "", IFERROR(INDEX(Ingredients!D$11:D$310, MATCH($C4518, Ingredients!$B$11:$B$310, 0)), "")))</f>
        <v/>
      </c>
      <c r="AI4518" s="106" t="str">
        <f>IF($C4518="", "", IF(IFERROR(INDEX(Ingredients!E$11:E$310, MATCH($C4518, Ingredients!$B$11:$B$310, 0)), "")="", "", IFERROR(INDEX(Ingredients!E$11:E$310, MATCH($C4518, Ingredients!$B$11:$B$310, 0)), "")))</f>
        <v/>
      </c>
      <c r="AJ4518" s="108" t="str">
        <f>IF($C4518="", "", IF(IFERROR(INDEX(Ingredients!F$11:F$310, MATCH($C4518, Ingredients!$B$11:$B$310, 0)), "")="", "", IFERROR(INDEX(Ingredients!F$11:F$310, MATCH($C4518, Ingredients!$B$11:$B$310, 0)), "")))</f>
        <v/>
      </c>
      <c r="AK4518" s="106" t="str">
        <f>IF($C4518="", "", IF(IFERROR(INDEX(Ingredients!G$11:G$310, MATCH($C4518, Ingredients!$B$11:$B$310, 0)), "")="", "", IFERROR(INDEX(Ingredients!G$11:G$310, MATCH($C4518, Ingredients!$B$11:$B$310, 0)), "")))</f>
        <v/>
      </c>
      <c r="AL4518" s="79" t="str">
        <f>IF($C4518="", "", IF(IFERROR(INDEX(Ingredients!H$11:H$310, MATCH($C4518, Ingredients!$B$11:$B$310, 0)), "")="", "", IFERROR(INDEX(Ingredients!H$11:H$310, MATCH($C4518, Ingredients!$B$11:$B$310, 0)), "")))</f>
        <v/>
      </c>
      <c r="AN4518" s="83" t="str">
        <f t="shared" si="1055"/>
        <v/>
      </c>
      <c r="AP4518" s="114" t="str">
        <f t="shared" si="1065"/>
        <v/>
      </c>
      <c r="AR4518" s="117" t="str">
        <f>IF($C4518="", "", IF(IFERROR(INDEX(Ingredients!$AI$11:$AI$310, MATCH($C4518, Ingredients!$B$11:$B$310, 0)), "")="", "", IFERROR(INDEX(Ingredients!$AI$11:$AI$310, MATCH($C4518, Ingredients!$B$11:$B$310, 0)), "")))</f>
        <v/>
      </c>
      <c r="AT4518" s="120" t="str">
        <f t="shared" si="1066"/>
        <v/>
      </c>
      <c r="AV4518" s="90" t="str">
        <f t="shared" si="1056"/>
        <v/>
      </c>
      <c r="AX4518" s="90" t="str">
        <f>IF($AV4518="", "", COUNTIF($AV$11:$AV$5010, "&lt;"&amp;$AV4518)+1+COUNTIF($AV$11:$AV4518, $AV4518)-1)</f>
        <v/>
      </c>
      <c r="AZ4518" s="111" t="str">
        <f>IF($B4518="", "", SUMIF('Shopping List'!$AV$11:$AV$25, $B4518, 'Shopping List'!$BN$11:$BN$25))</f>
        <v/>
      </c>
      <c r="BB4518" s="117" t="str">
        <f t="shared" si="1067"/>
        <v/>
      </c>
    </row>
    <row r="4519" spans="1:54" x14ac:dyDescent="0.25">
      <c r="A4519" s="4"/>
      <c r="B4519" s="37"/>
      <c r="C4519" s="124"/>
      <c r="D4519" s="39"/>
      <c r="E4519" s="125"/>
      <c r="F4519" s="48"/>
      <c r="G4519" s="4"/>
      <c r="H4519" s="4"/>
      <c r="I4519" s="95" t="str">
        <f>IF($C4519="", "", IF(IFERROR(INDEX(Ingredients!$C$11:$C$310, MATCH($C4519, Ingredients!$B$11:$B$310, 0)), "")="", "", IFERROR(INDEX(Ingredients!$C$11:$C$310, MATCH($C4519, Ingredients!$B$11:$B$310, 0)), "")))</f>
        <v/>
      </c>
      <c r="J4519" s="73" t="str">
        <f>IF($B4519="", "", IF(IFERROR(INDEX(Meals!$C$11:$C$260, MATCH($B4519, Meals!$B$11:$B$260, 0)), "")="", "", IFERROR(INDEX(Meals!$C$11:$C$260, MATCH($B4519, Meals!$B$11:$B$260, 0)), "")))</f>
        <v/>
      </c>
      <c r="K4519" s="4"/>
      <c r="L4519" s="72" t="str">
        <f t="shared" si="1057"/>
        <v/>
      </c>
      <c r="M4519" s="73" t="str">
        <f t="shared" si="1058"/>
        <v/>
      </c>
      <c r="N4519" s="4"/>
      <c r="O4519" s="78" t="str">
        <f t="shared" si="1059"/>
        <v/>
      </c>
      <c r="P4519" s="79" t="str">
        <f t="shared" si="1060"/>
        <v/>
      </c>
      <c r="Q4519" s="4"/>
      <c r="R4519" s="90" t="str">
        <f t="shared" si="1061"/>
        <v/>
      </c>
      <c r="S4519" s="4"/>
      <c r="Y4519" s="18" t="str">
        <f t="shared" si="1062"/>
        <v/>
      </c>
      <c r="AA4519" s="18" t="str">
        <f t="shared" si="1053"/>
        <v/>
      </c>
      <c r="AB4519" s="18" t="str">
        <f t="shared" si="1054"/>
        <v/>
      </c>
      <c r="AC4519" s="18" t="str">
        <f t="shared" si="1063"/>
        <v/>
      </c>
      <c r="AD4519" s="18" t="str">
        <f t="shared" si="1063"/>
        <v/>
      </c>
      <c r="AE4519" s="18" t="str">
        <f t="shared" si="1064"/>
        <v/>
      </c>
      <c r="AG4519" s="95" t="str">
        <f>IF($C4519="", "", IF(IFERROR(INDEX(Ingredients!C$11:C$310, MATCH($C4519, Ingredients!$B$11:$B$310, 0)), "")="", "", IFERROR(INDEX(Ingredients!C$11:C$310, MATCH($C4519, Ingredients!$B$11:$B$310, 0)), "")))</f>
        <v/>
      </c>
      <c r="AH4519" s="105" t="str">
        <f>IF($C4519="", "", IF(IFERROR(INDEX(Ingredients!D$11:D$310, MATCH($C4519, Ingredients!$B$11:$B$310, 0)), "")="", "", IFERROR(INDEX(Ingredients!D$11:D$310, MATCH($C4519, Ingredients!$B$11:$B$310, 0)), "")))</f>
        <v/>
      </c>
      <c r="AI4519" s="106" t="str">
        <f>IF($C4519="", "", IF(IFERROR(INDEX(Ingredients!E$11:E$310, MATCH($C4519, Ingredients!$B$11:$B$310, 0)), "")="", "", IFERROR(INDEX(Ingredients!E$11:E$310, MATCH($C4519, Ingredients!$B$11:$B$310, 0)), "")))</f>
        <v/>
      </c>
      <c r="AJ4519" s="108" t="str">
        <f>IF($C4519="", "", IF(IFERROR(INDEX(Ingredients!F$11:F$310, MATCH($C4519, Ingredients!$B$11:$B$310, 0)), "")="", "", IFERROR(INDEX(Ingredients!F$11:F$310, MATCH($C4519, Ingredients!$B$11:$B$310, 0)), "")))</f>
        <v/>
      </c>
      <c r="AK4519" s="106" t="str">
        <f>IF($C4519="", "", IF(IFERROR(INDEX(Ingredients!G$11:G$310, MATCH($C4519, Ingredients!$B$11:$B$310, 0)), "")="", "", IFERROR(INDEX(Ingredients!G$11:G$310, MATCH($C4519, Ingredients!$B$11:$B$310, 0)), "")))</f>
        <v/>
      </c>
      <c r="AL4519" s="79" t="str">
        <f>IF($C4519="", "", IF(IFERROR(INDEX(Ingredients!H$11:H$310, MATCH($C4519, Ingredients!$B$11:$B$310, 0)), "")="", "", IFERROR(INDEX(Ingredients!H$11:H$310, MATCH($C4519, Ingredients!$B$11:$B$310, 0)), "")))</f>
        <v/>
      </c>
      <c r="AN4519" s="83" t="str">
        <f t="shared" si="1055"/>
        <v/>
      </c>
      <c r="AP4519" s="114" t="str">
        <f t="shared" si="1065"/>
        <v/>
      </c>
      <c r="AR4519" s="117" t="str">
        <f>IF($C4519="", "", IF(IFERROR(INDEX(Ingredients!$AI$11:$AI$310, MATCH($C4519, Ingredients!$B$11:$B$310, 0)), "")="", "", IFERROR(INDEX(Ingredients!$AI$11:$AI$310, MATCH($C4519, Ingredients!$B$11:$B$310, 0)), "")))</f>
        <v/>
      </c>
      <c r="AT4519" s="120" t="str">
        <f t="shared" si="1066"/>
        <v/>
      </c>
      <c r="AV4519" s="90" t="str">
        <f t="shared" si="1056"/>
        <v/>
      </c>
      <c r="AX4519" s="90" t="str">
        <f>IF($AV4519="", "", COUNTIF($AV$11:$AV$5010, "&lt;"&amp;$AV4519)+1+COUNTIF($AV$11:$AV4519, $AV4519)-1)</f>
        <v/>
      </c>
      <c r="AZ4519" s="111" t="str">
        <f>IF($B4519="", "", SUMIF('Shopping List'!$AV$11:$AV$25, $B4519, 'Shopping List'!$BN$11:$BN$25))</f>
        <v/>
      </c>
      <c r="BB4519" s="117" t="str">
        <f t="shared" si="1067"/>
        <v/>
      </c>
    </row>
    <row r="4520" spans="1:54" x14ac:dyDescent="0.25">
      <c r="A4520" s="4"/>
      <c r="B4520" s="37"/>
      <c r="C4520" s="124"/>
      <c r="D4520" s="39"/>
      <c r="E4520" s="125"/>
      <c r="F4520" s="48"/>
      <c r="G4520" s="4"/>
      <c r="H4520" s="4"/>
      <c r="I4520" s="95" t="str">
        <f>IF($C4520="", "", IF(IFERROR(INDEX(Ingredients!$C$11:$C$310, MATCH($C4520, Ingredients!$B$11:$B$310, 0)), "")="", "", IFERROR(INDEX(Ingredients!$C$11:$C$310, MATCH($C4520, Ingredients!$B$11:$B$310, 0)), "")))</f>
        <v/>
      </c>
      <c r="J4520" s="73" t="str">
        <f>IF($B4520="", "", IF(IFERROR(INDEX(Meals!$C$11:$C$260, MATCH($B4520, Meals!$B$11:$B$260, 0)), "")="", "", IFERROR(INDEX(Meals!$C$11:$C$260, MATCH($B4520, Meals!$B$11:$B$260, 0)), "")))</f>
        <v/>
      </c>
      <c r="K4520" s="4"/>
      <c r="L4520" s="72" t="str">
        <f t="shared" si="1057"/>
        <v/>
      </c>
      <c r="M4520" s="73" t="str">
        <f t="shared" si="1058"/>
        <v/>
      </c>
      <c r="N4520" s="4"/>
      <c r="O4520" s="78" t="str">
        <f t="shared" si="1059"/>
        <v/>
      </c>
      <c r="P4520" s="79" t="str">
        <f t="shared" si="1060"/>
        <v/>
      </c>
      <c r="Q4520" s="4"/>
      <c r="R4520" s="90" t="str">
        <f t="shared" si="1061"/>
        <v/>
      </c>
      <c r="S4520" s="4"/>
      <c r="Y4520" s="18" t="str">
        <f t="shared" si="1062"/>
        <v/>
      </c>
      <c r="AA4520" s="18" t="str">
        <f t="shared" si="1053"/>
        <v/>
      </c>
      <c r="AB4520" s="18" t="str">
        <f t="shared" si="1054"/>
        <v/>
      </c>
      <c r="AC4520" s="18" t="str">
        <f t="shared" si="1063"/>
        <v/>
      </c>
      <c r="AD4520" s="18" t="str">
        <f t="shared" si="1063"/>
        <v/>
      </c>
      <c r="AE4520" s="18" t="str">
        <f t="shared" si="1064"/>
        <v/>
      </c>
      <c r="AG4520" s="95" t="str">
        <f>IF($C4520="", "", IF(IFERROR(INDEX(Ingredients!C$11:C$310, MATCH($C4520, Ingredients!$B$11:$B$310, 0)), "")="", "", IFERROR(INDEX(Ingredients!C$11:C$310, MATCH($C4520, Ingredients!$B$11:$B$310, 0)), "")))</f>
        <v/>
      </c>
      <c r="AH4520" s="105" t="str">
        <f>IF($C4520="", "", IF(IFERROR(INDEX(Ingredients!D$11:D$310, MATCH($C4520, Ingredients!$B$11:$B$310, 0)), "")="", "", IFERROR(INDEX(Ingredients!D$11:D$310, MATCH($C4520, Ingredients!$B$11:$B$310, 0)), "")))</f>
        <v/>
      </c>
      <c r="AI4520" s="106" t="str">
        <f>IF($C4520="", "", IF(IFERROR(INDEX(Ingredients!E$11:E$310, MATCH($C4520, Ingredients!$B$11:$B$310, 0)), "")="", "", IFERROR(INDEX(Ingredients!E$11:E$310, MATCH($C4520, Ingredients!$B$11:$B$310, 0)), "")))</f>
        <v/>
      </c>
      <c r="AJ4520" s="108" t="str">
        <f>IF($C4520="", "", IF(IFERROR(INDEX(Ingredients!F$11:F$310, MATCH($C4520, Ingredients!$B$11:$B$310, 0)), "")="", "", IFERROR(INDEX(Ingredients!F$11:F$310, MATCH($C4520, Ingredients!$B$11:$B$310, 0)), "")))</f>
        <v/>
      </c>
      <c r="AK4520" s="106" t="str">
        <f>IF($C4520="", "", IF(IFERROR(INDEX(Ingredients!G$11:G$310, MATCH($C4520, Ingredients!$B$11:$B$310, 0)), "")="", "", IFERROR(INDEX(Ingredients!G$11:G$310, MATCH($C4520, Ingredients!$B$11:$B$310, 0)), "")))</f>
        <v/>
      </c>
      <c r="AL4520" s="79" t="str">
        <f>IF($C4520="", "", IF(IFERROR(INDEX(Ingredients!H$11:H$310, MATCH($C4520, Ingredients!$B$11:$B$310, 0)), "")="", "", IFERROR(INDEX(Ingredients!H$11:H$310, MATCH($C4520, Ingredients!$B$11:$B$310, 0)), "")))</f>
        <v/>
      </c>
      <c r="AN4520" s="83" t="str">
        <f t="shared" si="1055"/>
        <v/>
      </c>
      <c r="AP4520" s="114" t="str">
        <f t="shared" si="1065"/>
        <v/>
      </c>
      <c r="AR4520" s="117" t="str">
        <f>IF($C4520="", "", IF(IFERROR(INDEX(Ingredients!$AI$11:$AI$310, MATCH($C4520, Ingredients!$B$11:$B$310, 0)), "")="", "", IFERROR(INDEX(Ingredients!$AI$11:$AI$310, MATCH($C4520, Ingredients!$B$11:$B$310, 0)), "")))</f>
        <v/>
      </c>
      <c r="AT4520" s="120" t="str">
        <f t="shared" si="1066"/>
        <v/>
      </c>
      <c r="AV4520" s="90" t="str">
        <f t="shared" si="1056"/>
        <v/>
      </c>
      <c r="AX4520" s="90" t="str">
        <f>IF($AV4520="", "", COUNTIF($AV$11:$AV$5010, "&lt;"&amp;$AV4520)+1+COUNTIF($AV$11:$AV4520, $AV4520)-1)</f>
        <v/>
      </c>
      <c r="AZ4520" s="111" t="str">
        <f>IF($B4520="", "", SUMIF('Shopping List'!$AV$11:$AV$25, $B4520, 'Shopping List'!$BN$11:$BN$25))</f>
        <v/>
      </c>
      <c r="BB4520" s="117" t="str">
        <f t="shared" si="1067"/>
        <v/>
      </c>
    </row>
    <row r="4521" spans="1:54" x14ac:dyDescent="0.25">
      <c r="A4521" s="4"/>
      <c r="B4521" s="37"/>
      <c r="C4521" s="124"/>
      <c r="D4521" s="39"/>
      <c r="E4521" s="125"/>
      <c r="F4521" s="48"/>
      <c r="G4521" s="4"/>
      <c r="H4521" s="4"/>
      <c r="I4521" s="95" t="str">
        <f>IF($C4521="", "", IF(IFERROR(INDEX(Ingredients!$C$11:$C$310, MATCH($C4521, Ingredients!$B$11:$B$310, 0)), "")="", "", IFERROR(INDEX(Ingredients!$C$11:$C$310, MATCH($C4521, Ingredients!$B$11:$B$310, 0)), "")))</f>
        <v/>
      </c>
      <c r="J4521" s="73" t="str">
        <f>IF($B4521="", "", IF(IFERROR(INDEX(Meals!$C$11:$C$260, MATCH($B4521, Meals!$B$11:$B$260, 0)), "")="", "", IFERROR(INDEX(Meals!$C$11:$C$260, MATCH($B4521, Meals!$B$11:$B$260, 0)), "")))</f>
        <v/>
      </c>
      <c r="K4521" s="4"/>
      <c r="L4521" s="72" t="str">
        <f t="shared" si="1057"/>
        <v/>
      </c>
      <c r="M4521" s="73" t="str">
        <f t="shared" si="1058"/>
        <v/>
      </c>
      <c r="N4521" s="4"/>
      <c r="O4521" s="78" t="str">
        <f t="shared" si="1059"/>
        <v/>
      </c>
      <c r="P4521" s="79" t="str">
        <f t="shared" si="1060"/>
        <v/>
      </c>
      <c r="Q4521" s="4"/>
      <c r="R4521" s="90" t="str">
        <f t="shared" si="1061"/>
        <v/>
      </c>
      <c r="S4521" s="4"/>
      <c r="Y4521" s="18" t="str">
        <f t="shared" si="1062"/>
        <v/>
      </c>
      <c r="AA4521" s="18" t="str">
        <f t="shared" si="1053"/>
        <v/>
      </c>
      <c r="AB4521" s="18" t="str">
        <f t="shared" si="1054"/>
        <v/>
      </c>
      <c r="AC4521" s="18" t="str">
        <f t="shared" si="1063"/>
        <v/>
      </c>
      <c r="AD4521" s="18" t="str">
        <f t="shared" si="1063"/>
        <v/>
      </c>
      <c r="AE4521" s="18" t="str">
        <f t="shared" si="1064"/>
        <v/>
      </c>
      <c r="AG4521" s="95" t="str">
        <f>IF($C4521="", "", IF(IFERROR(INDEX(Ingredients!C$11:C$310, MATCH($C4521, Ingredients!$B$11:$B$310, 0)), "")="", "", IFERROR(INDEX(Ingredients!C$11:C$310, MATCH($C4521, Ingredients!$B$11:$B$310, 0)), "")))</f>
        <v/>
      </c>
      <c r="AH4521" s="105" t="str">
        <f>IF($C4521="", "", IF(IFERROR(INDEX(Ingredients!D$11:D$310, MATCH($C4521, Ingredients!$B$11:$B$310, 0)), "")="", "", IFERROR(INDEX(Ingredients!D$11:D$310, MATCH($C4521, Ingredients!$B$11:$B$310, 0)), "")))</f>
        <v/>
      </c>
      <c r="AI4521" s="106" t="str">
        <f>IF($C4521="", "", IF(IFERROR(INDEX(Ingredients!E$11:E$310, MATCH($C4521, Ingredients!$B$11:$B$310, 0)), "")="", "", IFERROR(INDEX(Ingredients!E$11:E$310, MATCH($C4521, Ingredients!$B$11:$B$310, 0)), "")))</f>
        <v/>
      </c>
      <c r="AJ4521" s="108" t="str">
        <f>IF($C4521="", "", IF(IFERROR(INDEX(Ingredients!F$11:F$310, MATCH($C4521, Ingredients!$B$11:$B$310, 0)), "")="", "", IFERROR(INDEX(Ingredients!F$11:F$310, MATCH($C4521, Ingredients!$B$11:$B$310, 0)), "")))</f>
        <v/>
      </c>
      <c r="AK4521" s="106" t="str">
        <f>IF($C4521="", "", IF(IFERROR(INDEX(Ingredients!G$11:G$310, MATCH($C4521, Ingredients!$B$11:$B$310, 0)), "")="", "", IFERROR(INDEX(Ingredients!G$11:G$310, MATCH($C4521, Ingredients!$B$11:$B$310, 0)), "")))</f>
        <v/>
      </c>
      <c r="AL4521" s="79" t="str">
        <f>IF($C4521="", "", IF(IFERROR(INDEX(Ingredients!H$11:H$310, MATCH($C4521, Ingredients!$B$11:$B$310, 0)), "")="", "", IFERROR(INDEX(Ingredients!H$11:H$310, MATCH($C4521, Ingredients!$B$11:$B$310, 0)), "")))</f>
        <v/>
      </c>
      <c r="AN4521" s="83" t="str">
        <f t="shared" si="1055"/>
        <v/>
      </c>
      <c r="AP4521" s="114" t="str">
        <f t="shared" si="1065"/>
        <v/>
      </c>
      <c r="AR4521" s="117" t="str">
        <f>IF($C4521="", "", IF(IFERROR(INDEX(Ingredients!$AI$11:$AI$310, MATCH($C4521, Ingredients!$B$11:$B$310, 0)), "")="", "", IFERROR(INDEX(Ingredients!$AI$11:$AI$310, MATCH($C4521, Ingredients!$B$11:$B$310, 0)), "")))</f>
        <v/>
      </c>
      <c r="AT4521" s="120" t="str">
        <f t="shared" si="1066"/>
        <v/>
      </c>
      <c r="AV4521" s="90" t="str">
        <f t="shared" si="1056"/>
        <v/>
      </c>
      <c r="AX4521" s="90" t="str">
        <f>IF($AV4521="", "", COUNTIF($AV$11:$AV$5010, "&lt;"&amp;$AV4521)+1+COUNTIF($AV$11:$AV4521, $AV4521)-1)</f>
        <v/>
      </c>
      <c r="AZ4521" s="111" t="str">
        <f>IF($B4521="", "", SUMIF('Shopping List'!$AV$11:$AV$25, $B4521, 'Shopping List'!$BN$11:$BN$25))</f>
        <v/>
      </c>
      <c r="BB4521" s="117" t="str">
        <f t="shared" si="1067"/>
        <v/>
      </c>
    </row>
    <row r="4522" spans="1:54" x14ac:dyDescent="0.25">
      <c r="A4522" s="4"/>
      <c r="B4522" s="37"/>
      <c r="C4522" s="124"/>
      <c r="D4522" s="39"/>
      <c r="E4522" s="125"/>
      <c r="F4522" s="48"/>
      <c r="G4522" s="4"/>
      <c r="H4522" s="4"/>
      <c r="I4522" s="95" t="str">
        <f>IF($C4522="", "", IF(IFERROR(INDEX(Ingredients!$C$11:$C$310, MATCH($C4522, Ingredients!$B$11:$B$310, 0)), "")="", "", IFERROR(INDEX(Ingredients!$C$11:$C$310, MATCH($C4522, Ingredients!$B$11:$B$310, 0)), "")))</f>
        <v/>
      </c>
      <c r="J4522" s="73" t="str">
        <f>IF($B4522="", "", IF(IFERROR(INDEX(Meals!$C$11:$C$260, MATCH($B4522, Meals!$B$11:$B$260, 0)), "")="", "", IFERROR(INDEX(Meals!$C$11:$C$260, MATCH($B4522, Meals!$B$11:$B$260, 0)), "")))</f>
        <v/>
      </c>
      <c r="K4522" s="4"/>
      <c r="L4522" s="72" t="str">
        <f t="shared" si="1057"/>
        <v/>
      </c>
      <c r="M4522" s="73" t="str">
        <f t="shared" si="1058"/>
        <v/>
      </c>
      <c r="N4522" s="4"/>
      <c r="O4522" s="78" t="str">
        <f t="shared" si="1059"/>
        <v/>
      </c>
      <c r="P4522" s="79" t="str">
        <f t="shared" si="1060"/>
        <v/>
      </c>
      <c r="Q4522" s="4"/>
      <c r="R4522" s="90" t="str">
        <f t="shared" si="1061"/>
        <v/>
      </c>
      <c r="S4522" s="4"/>
      <c r="Y4522" s="18" t="str">
        <f t="shared" si="1062"/>
        <v/>
      </c>
      <c r="AA4522" s="18" t="str">
        <f t="shared" si="1053"/>
        <v/>
      </c>
      <c r="AB4522" s="18" t="str">
        <f t="shared" si="1054"/>
        <v/>
      </c>
      <c r="AC4522" s="18" t="str">
        <f t="shared" si="1063"/>
        <v/>
      </c>
      <c r="AD4522" s="18" t="str">
        <f t="shared" si="1063"/>
        <v/>
      </c>
      <c r="AE4522" s="18" t="str">
        <f t="shared" si="1064"/>
        <v/>
      </c>
      <c r="AG4522" s="95" t="str">
        <f>IF($C4522="", "", IF(IFERROR(INDEX(Ingredients!C$11:C$310, MATCH($C4522, Ingredients!$B$11:$B$310, 0)), "")="", "", IFERROR(INDEX(Ingredients!C$11:C$310, MATCH($C4522, Ingredients!$B$11:$B$310, 0)), "")))</f>
        <v/>
      </c>
      <c r="AH4522" s="105" t="str">
        <f>IF($C4522="", "", IF(IFERROR(INDEX(Ingredients!D$11:D$310, MATCH($C4522, Ingredients!$B$11:$B$310, 0)), "")="", "", IFERROR(INDEX(Ingredients!D$11:D$310, MATCH($C4522, Ingredients!$B$11:$B$310, 0)), "")))</f>
        <v/>
      </c>
      <c r="AI4522" s="106" t="str">
        <f>IF($C4522="", "", IF(IFERROR(INDEX(Ingredients!E$11:E$310, MATCH($C4522, Ingredients!$B$11:$B$310, 0)), "")="", "", IFERROR(INDEX(Ingredients!E$11:E$310, MATCH($C4522, Ingredients!$B$11:$B$310, 0)), "")))</f>
        <v/>
      </c>
      <c r="AJ4522" s="108" t="str">
        <f>IF($C4522="", "", IF(IFERROR(INDEX(Ingredients!F$11:F$310, MATCH($C4522, Ingredients!$B$11:$B$310, 0)), "")="", "", IFERROR(INDEX(Ingredients!F$11:F$310, MATCH($C4522, Ingredients!$B$11:$B$310, 0)), "")))</f>
        <v/>
      </c>
      <c r="AK4522" s="106" t="str">
        <f>IF($C4522="", "", IF(IFERROR(INDEX(Ingredients!G$11:G$310, MATCH($C4522, Ingredients!$B$11:$B$310, 0)), "")="", "", IFERROR(INDEX(Ingredients!G$11:G$310, MATCH($C4522, Ingredients!$B$11:$B$310, 0)), "")))</f>
        <v/>
      </c>
      <c r="AL4522" s="79" t="str">
        <f>IF($C4522="", "", IF(IFERROR(INDEX(Ingredients!H$11:H$310, MATCH($C4522, Ingredients!$B$11:$B$310, 0)), "")="", "", IFERROR(INDEX(Ingredients!H$11:H$310, MATCH($C4522, Ingredients!$B$11:$B$310, 0)), "")))</f>
        <v/>
      </c>
      <c r="AN4522" s="83" t="str">
        <f t="shared" si="1055"/>
        <v/>
      </c>
      <c r="AP4522" s="114" t="str">
        <f t="shared" si="1065"/>
        <v/>
      </c>
      <c r="AR4522" s="117" t="str">
        <f>IF($C4522="", "", IF(IFERROR(INDEX(Ingredients!$AI$11:$AI$310, MATCH($C4522, Ingredients!$B$11:$B$310, 0)), "")="", "", IFERROR(INDEX(Ingredients!$AI$11:$AI$310, MATCH($C4522, Ingredients!$B$11:$B$310, 0)), "")))</f>
        <v/>
      </c>
      <c r="AT4522" s="120" t="str">
        <f t="shared" si="1066"/>
        <v/>
      </c>
      <c r="AV4522" s="90" t="str">
        <f t="shared" si="1056"/>
        <v/>
      </c>
      <c r="AX4522" s="90" t="str">
        <f>IF($AV4522="", "", COUNTIF($AV$11:$AV$5010, "&lt;"&amp;$AV4522)+1+COUNTIF($AV$11:$AV4522, $AV4522)-1)</f>
        <v/>
      </c>
      <c r="AZ4522" s="111" t="str">
        <f>IF($B4522="", "", SUMIF('Shopping List'!$AV$11:$AV$25, $B4522, 'Shopping List'!$BN$11:$BN$25))</f>
        <v/>
      </c>
      <c r="BB4522" s="117" t="str">
        <f t="shared" si="1067"/>
        <v/>
      </c>
    </row>
    <row r="4523" spans="1:54" x14ac:dyDescent="0.25">
      <c r="A4523" s="4"/>
      <c r="B4523" s="37"/>
      <c r="C4523" s="124"/>
      <c r="D4523" s="39"/>
      <c r="E4523" s="125"/>
      <c r="F4523" s="48"/>
      <c r="G4523" s="4"/>
      <c r="H4523" s="4"/>
      <c r="I4523" s="95" t="str">
        <f>IF($C4523="", "", IF(IFERROR(INDEX(Ingredients!$C$11:$C$310, MATCH($C4523, Ingredients!$B$11:$B$310, 0)), "")="", "", IFERROR(INDEX(Ingredients!$C$11:$C$310, MATCH($C4523, Ingredients!$B$11:$B$310, 0)), "")))</f>
        <v/>
      </c>
      <c r="J4523" s="73" t="str">
        <f>IF($B4523="", "", IF(IFERROR(INDEX(Meals!$C$11:$C$260, MATCH($B4523, Meals!$B$11:$B$260, 0)), "")="", "", IFERROR(INDEX(Meals!$C$11:$C$260, MATCH($B4523, Meals!$B$11:$B$260, 0)), "")))</f>
        <v/>
      </c>
      <c r="K4523" s="4"/>
      <c r="L4523" s="72" t="str">
        <f t="shared" si="1057"/>
        <v/>
      </c>
      <c r="M4523" s="73" t="str">
        <f t="shared" si="1058"/>
        <v/>
      </c>
      <c r="N4523" s="4"/>
      <c r="O4523" s="78" t="str">
        <f t="shared" si="1059"/>
        <v/>
      </c>
      <c r="P4523" s="79" t="str">
        <f t="shared" si="1060"/>
        <v/>
      </c>
      <c r="Q4523" s="4"/>
      <c r="R4523" s="90" t="str">
        <f t="shared" si="1061"/>
        <v/>
      </c>
      <c r="S4523" s="4"/>
      <c r="Y4523" s="18" t="str">
        <f t="shared" si="1062"/>
        <v/>
      </c>
      <c r="AA4523" s="18" t="str">
        <f t="shared" si="1053"/>
        <v/>
      </c>
      <c r="AB4523" s="18" t="str">
        <f t="shared" si="1054"/>
        <v/>
      </c>
      <c r="AC4523" s="18" t="str">
        <f t="shared" si="1063"/>
        <v/>
      </c>
      <c r="AD4523" s="18" t="str">
        <f t="shared" si="1063"/>
        <v/>
      </c>
      <c r="AE4523" s="18" t="str">
        <f t="shared" si="1064"/>
        <v/>
      </c>
      <c r="AG4523" s="95" t="str">
        <f>IF($C4523="", "", IF(IFERROR(INDEX(Ingredients!C$11:C$310, MATCH($C4523, Ingredients!$B$11:$B$310, 0)), "")="", "", IFERROR(INDEX(Ingredients!C$11:C$310, MATCH($C4523, Ingredients!$B$11:$B$310, 0)), "")))</f>
        <v/>
      </c>
      <c r="AH4523" s="105" t="str">
        <f>IF($C4523="", "", IF(IFERROR(INDEX(Ingredients!D$11:D$310, MATCH($C4523, Ingredients!$B$11:$B$310, 0)), "")="", "", IFERROR(INDEX(Ingredients!D$11:D$310, MATCH($C4523, Ingredients!$B$11:$B$310, 0)), "")))</f>
        <v/>
      </c>
      <c r="AI4523" s="106" t="str">
        <f>IF($C4523="", "", IF(IFERROR(INDEX(Ingredients!E$11:E$310, MATCH($C4523, Ingredients!$B$11:$B$310, 0)), "")="", "", IFERROR(INDEX(Ingredients!E$11:E$310, MATCH($C4523, Ingredients!$B$11:$B$310, 0)), "")))</f>
        <v/>
      </c>
      <c r="AJ4523" s="108" t="str">
        <f>IF($C4523="", "", IF(IFERROR(INDEX(Ingredients!F$11:F$310, MATCH($C4523, Ingredients!$B$11:$B$310, 0)), "")="", "", IFERROR(INDEX(Ingredients!F$11:F$310, MATCH($C4523, Ingredients!$B$11:$B$310, 0)), "")))</f>
        <v/>
      </c>
      <c r="AK4523" s="106" t="str">
        <f>IF($C4523="", "", IF(IFERROR(INDEX(Ingredients!G$11:G$310, MATCH($C4523, Ingredients!$B$11:$B$310, 0)), "")="", "", IFERROR(INDEX(Ingredients!G$11:G$310, MATCH($C4523, Ingredients!$B$11:$B$310, 0)), "")))</f>
        <v/>
      </c>
      <c r="AL4523" s="79" t="str">
        <f>IF($C4523="", "", IF(IFERROR(INDEX(Ingredients!H$11:H$310, MATCH($C4523, Ingredients!$B$11:$B$310, 0)), "")="", "", IFERROR(INDEX(Ingredients!H$11:H$310, MATCH($C4523, Ingredients!$B$11:$B$310, 0)), "")))</f>
        <v/>
      </c>
      <c r="AN4523" s="83" t="str">
        <f t="shared" si="1055"/>
        <v/>
      </c>
      <c r="AP4523" s="114" t="str">
        <f t="shared" si="1065"/>
        <v/>
      </c>
      <c r="AR4523" s="117" t="str">
        <f>IF($C4523="", "", IF(IFERROR(INDEX(Ingredients!$AI$11:$AI$310, MATCH($C4523, Ingredients!$B$11:$B$310, 0)), "")="", "", IFERROR(INDEX(Ingredients!$AI$11:$AI$310, MATCH($C4523, Ingredients!$B$11:$B$310, 0)), "")))</f>
        <v/>
      </c>
      <c r="AT4523" s="120" t="str">
        <f t="shared" si="1066"/>
        <v/>
      </c>
      <c r="AV4523" s="90" t="str">
        <f t="shared" si="1056"/>
        <v/>
      </c>
      <c r="AX4523" s="90" t="str">
        <f>IF($AV4523="", "", COUNTIF($AV$11:$AV$5010, "&lt;"&amp;$AV4523)+1+COUNTIF($AV$11:$AV4523, $AV4523)-1)</f>
        <v/>
      </c>
      <c r="AZ4523" s="111" t="str">
        <f>IF($B4523="", "", SUMIF('Shopping List'!$AV$11:$AV$25, $B4523, 'Shopping List'!$BN$11:$BN$25))</f>
        <v/>
      </c>
      <c r="BB4523" s="117" t="str">
        <f t="shared" si="1067"/>
        <v/>
      </c>
    </row>
    <row r="4524" spans="1:54" x14ac:dyDescent="0.25">
      <c r="A4524" s="4"/>
      <c r="B4524" s="37"/>
      <c r="C4524" s="124"/>
      <c r="D4524" s="39"/>
      <c r="E4524" s="125"/>
      <c r="F4524" s="48"/>
      <c r="G4524" s="4"/>
      <c r="H4524" s="4"/>
      <c r="I4524" s="95" t="str">
        <f>IF($C4524="", "", IF(IFERROR(INDEX(Ingredients!$C$11:$C$310, MATCH($C4524, Ingredients!$B$11:$B$310, 0)), "")="", "", IFERROR(INDEX(Ingredients!$C$11:$C$310, MATCH($C4524, Ingredients!$B$11:$B$310, 0)), "")))</f>
        <v/>
      </c>
      <c r="J4524" s="73" t="str">
        <f>IF($B4524="", "", IF(IFERROR(INDEX(Meals!$C$11:$C$260, MATCH($B4524, Meals!$B$11:$B$260, 0)), "")="", "", IFERROR(INDEX(Meals!$C$11:$C$260, MATCH($B4524, Meals!$B$11:$B$260, 0)), "")))</f>
        <v/>
      </c>
      <c r="K4524" s="4"/>
      <c r="L4524" s="72" t="str">
        <f t="shared" si="1057"/>
        <v/>
      </c>
      <c r="M4524" s="73" t="str">
        <f t="shared" si="1058"/>
        <v/>
      </c>
      <c r="N4524" s="4"/>
      <c r="O4524" s="78" t="str">
        <f t="shared" si="1059"/>
        <v/>
      </c>
      <c r="P4524" s="79" t="str">
        <f t="shared" si="1060"/>
        <v/>
      </c>
      <c r="Q4524" s="4"/>
      <c r="R4524" s="90" t="str">
        <f t="shared" si="1061"/>
        <v/>
      </c>
      <c r="S4524" s="4"/>
      <c r="Y4524" s="18" t="str">
        <f t="shared" si="1062"/>
        <v/>
      </c>
      <c r="AA4524" s="18" t="str">
        <f t="shared" si="1053"/>
        <v/>
      </c>
      <c r="AB4524" s="18" t="str">
        <f t="shared" si="1054"/>
        <v/>
      </c>
      <c r="AC4524" s="18" t="str">
        <f t="shared" si="1063"/>
        <v/>
      </c>
      <c r="AD4524" s="18" t="str">
        <f t="shared" si="1063"/>
        <v/>
      </c>
      <c r="AE4524" s="18" t="str">
        <f t="shared" si="1064"/>
        <v/>
      </c>
      <c r="AG4524" s="95" t="str">
        <f>IF($C4524="", "", IF(IFERROR(INDEX(Ingredients!C$11:C$310, MATCH($C4524, Ingredients!$B$11:$B$310, 0)), "")="", "", IFERROR(INDEX(Ingredients!C$11:C$310, MATCH($C4524, Ingredients!$B$11:$B$310, 0)), "")))</f>
        <v/>
      </c>
      <c r="AH4524" s="105" t="str">
        <f>IF($C4524="", "", IF(IFERROR(INDEX(Ingredients!D$11:D$310, MATCH($C4524, Ingredients!$B$11:$B$310, 0)), "")="", "", IFERROR(INDEX(Ingredients!D$11:D$310, MATCH($C4524, Ingredients!$B$11:$B$310, 0)), "")))</f>
        <v/>
      </c>
      <c r="AI4524" s="106" t="str">
        <f>IF($C4524="", "", IF(IFERROR(INDEX(Ingredients!E$11:E$310, MATCH($C4524, Ingredients!$B$11:$B$310, 0)), "")="", "", IFERROR(INDEX(Ingredients!E$11:E$310, MATCH($C4524, Ingredients!$B$11:$B$310, 0)), "")))</f>
        <v/>
      </c>
      <c r="AJ4524" s="108" t="str">
        <f>IF($C4524="", "", IF(IFERROR(INDEX(Ingredients!F$11:F$310, MATCH($C4524, Ingredients!$B$11:$B$310, 0)), "")="", "", IFERROR(INDEX(Ingredients!F$11:F$310, MATCH($C4524, Ingredients!$B$11:$B$310, 0)), "")))</f>
        <v/>
      </c>
      <c r="AK4524" s="106" t="str">
        <f>IF($C4524="", "", IF(IFERROR(INDEX(Ingredients!G$11:G$310, MATCH($C4524, Ingredients!$B$11:$B$310, 0)), "")="", "", IFERROR(INDEX(Ingredients!G$11:G$310, MATCH($C4524, Ingredients!$B$11:$B$310, 0)), "")))</f>
        <v/>
      </c>
      <c r="AL4524" s="79" t="str">
        <f>IF($C4524="", "", IF(IFERROR(INDEX(Ingredients!H$11:H$310, MATCH($C4524, Ingredients!$B$11:$B$310, 0)), "")="", "", IFERROR(INDEX(Ingredients!H$11:H$310, MATCH($C4524, Ingredients!$B$11:$B$310, 0)), "")))</f>
        <v/>
      </c>
      <c r="AN4524" s="83" t="str">
        <f t="shared" si="1055"/>
        <v/>
      </c>
      <c r="AP4524" s="114" t="str">
        <f t="shared" si="1065"/>
        <v/>
      </c>
      <c r="AR4524" s="117" t="str">
        <f>IF($C4524="", "", IF(IFERROR(INDEX(Ingredients!$AI$11:$AI$310, MATCH($C4524, Ingredients!$B$11:$B$310, 0)), "")="", "", IFERROR(INDEX(Ingredients!$AI$11:$AI$310, MATCH($C4524, Ingredients!$B$11:$B$310, 0)), "")))</f>
        <v/>
      </c>
      <c r="AT4524" s="120" t="str">
        <f t="shared" si="1066"/>
        <v/>
      </c>
      <c r="AV4524" s="90" t="str">
        <f t="shared" si="1056"/>
        <v/>
      </c>
      <c r="AX4524" s="90" t="str">
        <f>IF($AV4524="", "", COUNTIF($AV$11:$AV$5010, "&lt;"&amp;$AV4524)+1+COUNTIF($AV$11:$AV4524, $AV4524)-1)</f>
        <v/>
      </c>
      <c r="AZ4524" s="111" t="str">
        <f>IF($B4524="", "", SUMIF('Shopping List'!$AV$11:$AV$25, $B4524, 'Shopping List'!$BN$11:$BN$25))</f>
        <v/>
      </c>
      <c r="BB4524" s="117" t="str">
        <f t="shared" si="1067"/>
        <v/>
      </c>
    </row>
    <row r="4525" spans="1:54" x14ac:dyDescent="0.25">
      <c r="A4525" s="4"/>
      <c r="B4525" s="37"/>
      <c r="C4525" s="124"/>
      <c r="D4525" s="39"/>
      <c r="E4525" s="125"/>
      <c r="F4525" s="48"/>
      <c r="G4525" s="4"/>
      <c r="H4525" s="4"/>
      <c r="I4525" s="95" t="str">
        <f>IF($C4525="", "", IF(IFERROR(INDEX(Ingredients!$C$11:$C$310, MATCH($C4525, Ingredients!$B$11:$B$310, 0)), "")="", "", IFERROR(INDEX(Ingredients!$C$11:$C$310, MATCH($C4525, Ingredients!$B$11:$B$310, 0)), "")))</f>
        <v/>
      </c>
      <c r="J4525" s="73" t="str">
        <f>IF($B4525="", "", IF(IFERROR(INDEX(Meals!$C$11:$C$260, MATCH($B4525, Meals!$B$11:$B$260, 0)), "")="", "", IFERROR(INDEX(Meals!$C$11:$C$260, MATCH($B4525, Meals!$B$11:$B$260, 0)), "")))</f>
        <v/>
      </c>
      <c r="K4525" s="4"/>
      <c r="L4525" s="72" t="str">
        <f t="shared" si="1057"/>
        <v/>
      </c>
      <c r="M4525" s="73" t="str">
        <f t="shared" si="1058"/>
        <v/>
      </c>
      <c r="N4525" s="4"/>
      <c r="O4525" s="78" t="str">
        <f t="shared" si="1059"/>
        <v/>
      </c>
      <c r="P4525" s="79" t="str">
        <f t="shared" si="1060"/>
        <v/>
      </c>
      <c r="Q4525" s="4"/>
      <c r="R4525" s="90" t="str">
        <f t="shared" si="1061"/>
        <v/>
      </c>
      <c r="S4525" s="4"/>
      <c r="Y4525" s="18" t="str">
        <f t="shared" si="1062"/>
        <v/>
      </c>
      <c r="AA4525" s="18" t="str">
        <f t="shared" si="1053"/>
        <v/>
      </c>
      <c r="AB4525" s="18" t="str">
        <f t="shared" si="1054"/>
        <v/>
      </c>
      <c r="AC4525" s="18" t="str">
        <f t="shared" si="1063"/>
        <v/>
      </c>
      <c r="AD4525" s="18" t="str">
        <f t="shared" si="1063"/>
        <v/>
      </c>
      <c r="AE4525" s="18" t="str">
        <f t="shared" si="1064"/>
        <v/>
      </c>
      <c r="AG4525" s="95" t="str">
        <f>IF($C4525="", "", IF(IFERROR(INDEX(Ingredients!C$11:C$310, MATCH($C4525, Ingredients!$B$11:$B$310, 0)), "")="", "", IFERROR(INDEX(Ingredients!C$11:C$310, MATCH($C4525, Ingredients!$B$11:$B$310, 0)), "")))</f>
        <v/>
      </c>
      <c r="AH4525" s="105" t="str">
        <f>IF($C4525="", "", IF(IFERROR(INDEX(Ingredients!D$11:D$310, MATCH($C4525, Ingredients!$B$11:$B$310, 0)), "")="", "", IFERROR(INDEX(Ingredients!D$11:D$310, MATCH($C4525, Ingredients!$B$11:$B$310, 0)), "")))</f>
        <v/>
      </c>
      <c r="AI4525" s="106" t="str">
        <f>IF($C4525="", "", IF(IFERROR(INDEX(Ingredients!E$11:E$310, MATCH($C4525, Ingredients!$B$11:$B$310, 0)), "")="", "", IFERROR(INDEX(Ingredients!E$11:E$310, MATCH($C4525, Ingredients!$B$11:$B$310, 0)), "")))</f>
        <v/>
      </c>
      <c r="AJ4525" s="108" t="str">
        <f>IF($C4525="", "", IF(IFERROR(INDEX(Ingredients!F$11:F$310, MATCH($C4525, Ingredients!$B$11:$B$310, 0)), "")="", "", IFERROR(INDEX(Ingredients!F$11:F$310, MATCH($C4525, Ingredients!$B$11:$B$310, 0)), "")))</f>
        <v/>
      </c>
      <c r="AK4525" s="106" t="str">
        <f>IF($C4525="", "", IF(IFERROR(INDEX(Ingredients!G$11:G$310, MATCH($C4525, Ingredients!$B$11:$B$310, 0)), "")="", "", IFERROR(INDEX(Ingredients!G$11:G$310, MATCH($C4525, Ingredients!$B$11:$B$310, 0)), "")))</f>
        <v/>
      </c>
      <c r="AL4525" s="79" t="str">
        <f>IF($C4525="", "", IF(IFERROR(INDEX(Ingredients!H$11:H$310, MATCH($C4525, Ingredients!$B$11:$B$310, 0)), "")="", "", IFERROR(INDEX(Ingredients!H$11:H$310, MATCH($C4525, Ingredients!$B$11:$B$310, 0)), "")))</f>
        <v/>
      </c>
      <c r="AN4525" s="83" t="str">
        <f t="shared" si="1055"/>
        <v/>
      </c>
      <c r="AP4525" s="114" t="str">
        <f t="shared" si="1065"/>
        <v/>
      </c>
      <c r="AR4525" s="117" t="str">
        <f>IF($C4525="", "", IF(IFERROR(INDEX(Ingredients!$AI$11:$AI$310, MATCH($C4525, Ingredients!$B$11:$B$310, 0)), "")="", "", IFERROR(INDEX(Ingredients!$AI$11:$AI$310, MATCH($C4525, Ingredients!$B$11:$B$310, 0)), "")))</f>
        <v/>
      </c>
      <c r="AT4525" s="120" t="str">
        <f t="shared" si="1066"/>
        <v/>
      </c>
      <c r="AV4525" s="90" t="str">
        <f t="shared" si="1056"/>
        <v/>
      </c>
      <c r="AX4525" s="90" t="str">
        <f>IF($AV4525="", "", COUNTIF($AV$11:$AV$5010, "&lt;"&amp;$AV4525)+1+COUNTIF($AV$11:$AV4525, $AV4525)-1)</f>
        <v/>
      </c>
      <c r="AZ4525" s="111" t="str">
        <f>IF($B4525="", "", SUMIF('Shopping List'!$AV$11:$AV$25, $B4525, 'Shopping List'!$BN$11:$BN$25))</f>
        <v/>
      </c>
      <c r="BB4525" s="117" t="str">
        <f t="shared" si="1067"/>
        <v/>
      </c>
    </row>
    <row r="4526" spans="1:54" x14ac:dyDescent="0.25">
      <c r="A4526" s="4"/>
      <c r="B4526" s="37"/>
      <c r="C4526" s="124"/>
      <c r="D4526" s="39"/>
      <c r="E4526" s="125"/>
      <c r="F4526" s="48"/>
      <c r="G4526" s="4"/>
      <c r="H4526" s="4"/>
      <c r="I4526" s="95" t="str">
        <f>IF($C4526="", "", IF(IFERROR(INDEX(Ingredients!$C$11:$C$310, MATCH($C4526, Ingredients!$B$11:$B$310, 0)), "")="", "", IFERROR(INDEX(Ingredients!$C$11:$C$310, MATCH($C4526, Ingredients!$B$11:$B$310, 0)), "")))</f>
        <v/>
      </c>
      <c r="J4526" s="73" t="str">
        <f>IF($B4526="", "", IF(IFERROR(INDEX(Meals!$C$11:$C$260, MATCH($B4526, Meals!$B$11:$B$260, 0)), "")="", "", IFERROR(INDEX(Meals!$C$11:$C$260, MATCH($B4526, Meals!$B$11:$B$260, 0)), "")))</f>
        <v/>
      </c>
      <c r="K4526" s="4"/>
      <c r="L4526" s="72" t="str">
        <f t="shared" si="1057"/>
        <v/>
      </c>
      <c r="M4526" s="73" t="str">
        <f t="shared" si="1058"/>
        <v/>
      </c>
      <c r="N4526" s="4"/>
      <c r="O4526" s="78" t="str">
        <f t="shared" si="1059"/>
        <v/>
      </c>
      <c r="P4526" s="79" t="str">
        <f t="shared" si="1060"/>
        <v/>
      </c>
      <c r="Q4526" s="4"/>
      <c r="R4526" s="90" t="str">
        <f t="shared" si="1061"/>
        <v/>
      </c>
      <c r="S4526" s="4"/>
      <c r="Y4526" s="18" t="str">
        <f t="shared" si="1062"/>
        <v/>
      </c>
      <c r="AA4526" s="18" t="str">
        <f t="shared" si="1053"/>
        <v/>
      </c>
      <c r="AB4526" s="18" t="str">
        <f t="shared" si="1054"/>
        <v/>
      </c>
      <c r="AC4526" s="18" t="str">
        <f t="shared" si="1063"/>
        <v/>
      </c>
      <c r="AD4526" s="18" t="str">
        <f t="shared" si="1063"/>
        <v/>
      </c>
      <c r="AE4526" s="18" t="str">
        <f t="shared" si="1064"/>
        <v/>
      </c>
      <c r="AG4526" s="95" t="str">
        <f>IF($C4526="", "", IF(IFERROR(INDEX(Ingredients!C$11:C$310, MATCH($C4526, Ingredients!$B$11:$B$310, 0)), "")="", "", IFERROR(INDEX(Ingredients!C$11:C$310, MATCH($C4526, Ingredients!$B$11:$B$310, 0)), "")))</f>
        <v/>
      </c>
      <c r="AH4526" s="105" t="str">
        <f>IF($C4526="", "", IF(IFERROR(INDEX(Ingredients!D$11:D$310, MATCH($C4526, Ingredients!$B$11:$B$310, 0)), "")="", "", IFERROR(INDEX(Ingredients!D$11:D$310, MATCH($C4526, Ingredients!$B$11:$B$310, 0)), "")))</f>
        <v/>
      </c>
      <c r="AI4526" s="106" t="str">
        <f>IF($C4526="", "", IF(IFERROR(INDEX(Ingredients!E$11:E$310, MATCH($C4526, Ingredients!$B$11:$B$310, 0)), "")="", "", IFERROR(INDEX(Ingredients!E$11:E$310, MATCH($C4526, Ingredients!$B$11:$B$310, 0)), "")))</f>
        <v/>
      </c>
      <c r="AJ4526" s="108" t="str">
        <f>IF($C4526="", "", IF(IFERROR(INDEX(Ingredients!F$11:F$310, MATCH($C4526, Ingredients!$B$11:$B$310, 0)), "")="", "", IFERROR(INDEX(Ingredients!F$11:F$310, MATCH($C4526, Ingredients!$B$11:$B$310, 0)), "")))</f>
        <v/>
      </c>
      <c r="AK4526" s="106" t="str">
        <f>IF($C4526="", "", IF(IFERROR(INDEX(Ingredients!G$11:G$310, MATCH($C4526, Ingredients!$B$11:$B$310, 0)), "")="", "", IFERROR(INDEX(Ingredients!G$11:G$310, MATCH($C4526, Ingredients!$B$11:$B$310, 0)), "")))</f>
        <v/>
      </c>
      <c r="AL4526" s="79" t="str">
        <f>IF($C4526="", "", IF(IFERROR(INDEX(Ingredients!H$11:H$310, MATCH($C4526, Ingredients!$B$11:$B$310, 0)), "")="", "", IFERROR(INDEX(Ingredients!H$11:H$310, MATCH($C4526, Ingredients!$B$11:$B$310, 0)), "")))</f>
        <v/>
      </c>
      <c r="AN4526" s="83" t="str">
        <f t="shared" si="1055"/>
        <v/>
      </c>
      <c r="AP4526" s="114" t="str">
        <f t="shared" si="1065"/>
        <v/>
      </c>
      <c r="AR4526" s="117" t="str">
        <f>IF($C4526="", "", IF(IFERROR(INDEX(Ingredients!$AI$11:$AI$310, MATCH($C4526, Ingredients!$B$11:$B$310, 0)), "")="", "", IFERROR(INDEX(Ingredients!$AI$11:$AI$310, MATCH($C4526, Ingredients!$B$11:$B$310, 0)), "")))</f>
        <v/>
      </c>
      <c r="AT4526" s="120" t="str">
        <f t="shared" si="1066"/>
        <v/>
      </c>
      <c r="AV4526" s="90" t="str">
        <f t="shared" si="1056"/>
        <v/>
      </c>
      <c r="AX4526" s="90" t="str">
        <f>IF($AV4526="", "", COUNTIF($AV$11:$AV$5010, "&lt;"&amp;$AV4526)+1+COUNTIF($AV$11:$AV4526, $AV4526)-1)</f>
        <v/>
      </c>
      <c r="AZ4526" s="111" t="str">
        <f>IF($B4526="", "", SUMIF('Shopping List'!$AV$11:$AV$25, $B4526, 'Shopping List'!$BN$11:$BN$25))</f>
        <v/>
      </c>
      <c r="BB4526" s="117" t="str">
        <f t="shared" si="1067"/>
        <v/>
      </c>
    </row>
    <row r="4527" spans="1:54" x14ac:dyDescent="0.25">
      <c r="A4527" s="4"/>
      <c r="B4527" s="37"/>
      <c r="C4527" s="124"/>
      <c r="D4527" s="39"/>
      <c r="E4527" s="125"/>
      <c r="F4527" s="48"/>
      <c r="G4527" s="4"/>
      <c r="H4527" s="4"/>
      <c r="I4527" s="95" t="str">
        <f>IF($C4527="", "", IF(IFERROR(INDEX(Ingredients!$C$11:$C$310, MATCH($C4527, Ingredients!$B$11:$B$310, 0)), "")="", "", IFERROR(INDEX(Ingredients!$C$11:$C$310, MATCH($C4527, Ingredients!$B$11:$B$310, 0)), "")))</f>
        <v/>
      </c>
      <c r="J4527" s="73" t="str">
        <f>IF($B4527="", "", IF(IFERROR(INDEX(Meals!$C$11:$C$260, MATCH($B4527, Meals!$B$11:$B$260, 0)), "")="", "", IFERROR(INDEX(Meals!$C$11:$C$260, MATCH($B4527, Meals!$B$11:$B$260, 0)), "")))</f>
        <v/>
      </c>
      <c r="K4527" s="4"/>
      <c r="L4527" s="72" t="str">
        <f t="shared" si="1057"/>
        <v/>
      </c>
      <c r="M4527" s="73" t="str">
        <f t="shared" si="1058"/>
        <v/>
      </c>
      <c r="N4527" s="4"/>
      <c r="O4527" s="78" t="str">
        <f t="shared" si="1059"/>
        <v/>
      </c>
      <c r="P4527" s="79" t="str">
        <f t="shared" si="1060"/>
        <v/>
      </c>
      <c r="Q4527" s="4"/>
      <c r="R4527" s="90" t="str">
        <f t="shared" si="1061"/>
        <v/>
      </c>
      <c r="S4527" s="4"/>
      <c r="Y4527" s="18" t="str">
        <f t="shared" si="1062"/>
        <v/>
      </c>
      <c r="AA4527" s="18" t="str">
        <f t="shared" si="1053"/>
        <v/>
      </c>
      <c r="AB4527" s="18" t="str">
        <f t="shared" si="1054"/>
        <v/>
      </c>
      <c r="AC4527" s="18" t="str">
        <f t="shared" si="1063"/>
        <v/>
      </c>
      <c r="AD4527" s="18" t="str">
        <f t="shared" si="1063"/>
        <v/>
      </c>
      <c r="AE4527" s="18" t="str">
        <f t="shared" si="1064"/>
        <v/>
      </c>
      <c r="AG4527" s="95" t="str">
        <f>IF($C4527="", "", IF(IFERROR(INDEX(Ingredients!C$11:C$310, MATCH($C4527, Ingredients!$B$11:$B$310, 0)), "")="", "", IFERROR(INDEX(Ingredients!C$11:C$310, MATCH($C4527, Ingredients!$B$11:$B$310, 0)), "")))</f>
        <v/>
      </c>
      <c r="AH4527" s="105" t="str">
        <f>IF($C4527="", "", IF(IFERROR(INDEX(Ingredients!D$11:D$310, MATCH($C4527, Ingredients!$B$11:$B$310, 0)), "")="", "", IFERROR(INDEX(Ingredients!D$11:D$310, MATCH($C4527, Ingredients!$B$11:$B$310, 0)), "")))</f>
        <v/>
      </c>
      <c r="AI4527" s="106" t="str">
        <f>IF($C4527="", "", IF(IFERROR(INDEX(Ingredients!E$11:E$310, MATCH($C4527, Ingredients!$B$11:$B$310, 0)), "")="", "", IFERROR(INDEX(Ingredients!E$11:E$310, MATCH($C4527, Ingredients!$B$11:$B$310, 0)), "")))</f>
        <v/>
      </c>
      <c r="AJ4527" s="108" t="str">
        <f>IF($C4527="", "", IF(IFERROR(INDEX(Ingredients!F$11:F$310, MATCH($C4527, Ingredients!$B$11:$B$310, 0)), "")="", "", IFERROR(INDEX(Ingredients!F$11:F$310, MATCH($C4527, Ingredients!$B$11:$B$310, 0)), "")))</f>
        <v/>
      </c>
      <c r="AK4527" s="106" t="str">
        <f>IF($C4527="", "", IF(IFERROR(INDEX(Ingredients!G$11:G$310, MATCH($C4527, Ingredients!$B$11:$B$310, 0)), "")="", "", IFERROR(INDEX(Ingredients!G$11:G$310, MATCH($C4527, Ingredients!$B$11:$B$310, 0)), "")))</f>
        <v/>
      </c>
      <c r="AL4527" s="79" t="str">
        <f>IF($C4527="", "", IF(IFERROR(INDEX(Ingredients!H$11:H$310, MATCH($C4527, Ingredients!$B$11:$B$310, 0)), "")="", "", IFERROR(INDEX(Ingredients!H$11:H$310, MATCH($C4527, Ingredients!$B$11:$B$310, 0)), "")))</f>
        <v/>
      </c>
      <c r="AN4527" s="83" t="str">
        <f t="shared" si="1055"/>
        <v/>
      </c>
      <c r="AP4527" s="114" t="str">
        <f t="shared" si="1065"/>
        <v/>
      </c>
      <c r="AR4527" s="117" t="str">
        <f>IF($C4527="", "", IF(IFERROR(INDEX(Ingredients!$AI$11:$AI$310, MATCH($C4527, Ingredients!$B$11:$B$310, 0)), "")="", "", IFERROR(INDEX(Ingredients!$AI$11:$AI$310, MATCH($C4527, Ingredients!$B$11:$B$310, 0)), "")))</f>
        <v/>
      </c>
      <c r="AT4527" s="120" t="str">
        <f t="shared" si="1066"/>
        <v/>
      </c>
      <c r="AV4527" s="90" t="str">
        <f t="shared" si="1056"/>
        <v/>
      </c>
      <c r="AX4527" s="90" t="str">
        <f>IF($AV4527="", "", COUNTIF($AV$11:$AV$5010, "&lt;"&amp;$AV4527)+1+COUNTIF($AV$11:$AV4527, $AV4527)-1)</f>
        <v/>
      </c>
      <c r="AZ4527" s="111" t="str">
        <f>IF($B4527="", "", SUMIF('Shopping List'!$AV$11:$AV$25, $B4527, 'Shopping List'!$BN$11:$BN$25))</f>
        <v/>
      </c>
      <c r="BB4527" s="117" t="str">
        <f t="shared" si="1067"/>
        <v/>
      </c>
    </row>
    <row r="4528" spans="1:54" x14ac:dyDescent="0.25">
      <c r="A4528" s="4"/>
      <c r="B4528" s="37"/>
      <c r="C4528" s="124"/>
      <c r="D4528" s="39"/>
      <c r="E4528" s="125"/>
      <c r="F4528" s="48"/>
      <c r="G4528" s="4"/>
      <c r="H4528" s="4"/>
      <c r="I4528" s="95" t="str">
        <f>IF($C4528="", "", IF(IFERROR(INDEX(Ingredients!$C$11:$C$310, MATCH($C4528, Ingredients!$B$11:$B$310, 0)), "")="", "", IFERROR(INDEX(Ingredients!$C$11:$C$310, MATCH($C4528, Ingredients!$B$11:$B$310, 0)), "")))</f>
        <v/>
      </c>
      <c r="J4528" s="73" t="str">
        <f>IF($B4528="", "", IF(IFERROR(INDEX(Meals!$C$11:$C$260, MATCH($B4528, Meals!$B$11:$B$260, 0)), "")="", "", IFERROR(INDEX(Meals!$C$11:$C$260, MATCH($B4528, Meals!$B$11:$B$260, 0)), "")))</f>
        <v/>
      </c>
      <c r="K4528" s="4"/>
      <c r="L4528" s="72" t="str">
        <f t="shared" si="1057"/>
        <v/>
      </c>
      <c r="M4528" s="73" t="str">
        <f t="shared" si="1058"/>
        <v/>
      </c>
      <c r="N4528" s="4"/>
      <c r="O4528" s="78" t="str">
        <f t="shared" si="1059"/>
        <v/>
      </c>
      <c r="P4528" s="79" t="str">
        <f t="shared" si="1060"/>
        <v/>
      </c>
      <c r="Q4528" s="4"/>
      <c r="R4528" s="90" t="str">
        <f t="shared" si="1061"/>
        <v/>
      </c>
      <c r="S4528" s="4"/>
      <c r="Y4528" s="18" t="str">
        <f t="shared" si="1062"/>
        <v/>
      </c>
      <c r="AA4528" s="18" t="str">
        <f t="shared" si="1053"/>
        <v/>
      </c>
      <c r="AB4528" s="18" t="str">
        <f t="shared" si="1054"/>
        <v/>
      </c>
      <c r="AC4528" s="18" t="str">
        <f t="shared" si="1063"/>
        <v/>
      </c>
      <c r="AD4528" s="18" t="str">
        <f t="shared" si="1063"/>
        <v/>
      </c>
      <c r="AE4528" s="18" t="str">
        <f t="shared" si="1064"/>
        <v/>
      </c>
      <c r="AG4528" s="95" t="str">
        <f>IF($C4528="", "", IF(IFERROR(INDEX(Ingredients!C$11:C$310, MATCH($C4528, Ingredients!$B$11:$B$310, 0)), "")="", "", IFERROR(INDEX(Ingredients!C$11:C$310, MATCH($C4528, Ingredients!$B$11:$B$310, 0)), "")))</f>
        <v/>
      </c>
      <c r="AH4528" s="105" t="str">
        <f>IF($C4528="", "", IF(IFERROR(INDEX(Ingredients!D$11:D$310, MATCH($C4528, Ingredients!$B$11:$B$310, 0)), "")="", "", IFERROR(INDEX(Ingredients!D$11:D$310, MATCH($C4528, Ingredients!$B$11:$B$310, 0)), "")))</f>
        <v/>
      </c>
      <c r="AI4528" s="106" t="str">
        <f>IF($C4528="", "", IF(IFERROR(INDEX(Ingredients!E$11:E$310, MATCH($C4528, Ingredients!$B$11:$B$310, 0)), "")="", "", IFERROR(INDEX(Ingredients!E$11:E$310, MATCH($C4528, Ingredients!$B$11:$B$310, 0)), "")))</f>
        <v/>
      </c>
      <c r="AJ4528" s="108" t="str">
        <f>IF($C4528="", "", IF(IFERROR(INDEX(Ingredients!F$11:F$310, MATCH($C4528, Ingredients!$B$11:$B$310, 0)), "")="", "", IFERROR(INDEX(Ingredients!F$11:F$310, MATCH($C4528, Ingredients!$B$11:$B$310, 0)), "")))</f>
        <v/>
      </c>
      <c r="AK4528" s="106" t="str">
        <f>IF($C4528="", "", IF(IFERROR(INDEX(Ingredients!G$11:G$310, MATCH($C4528, Ingredients!$B$11:$B$310, 0)), "")="", "", IFERROR(INDEX(Ingredients!G$11:G$310, MATCH($C4528, Ingredients!$B$11:$B$310, 0)), "")))</f>
        <v/>
      </c>
      <c r="AL4528" s="79" t="str">
        <f>IF($C4528="", "", IF(IFERROR(INDEX(Ingredients!H$11:H$310, MATCH($C4528, Ingredients!$B$11:$B$310, 0)), "")="", "", IFERROR(INDEX(Ingredients!H$11:H$310, MATCH($C4528, Ingredients!$B$11:$B$310, 0)), "")))</f>
        <v/>
      </c>
      <c r="AN4528" s="83" t="str">
        <f t="shared" si="1055"/>
        <v/>
      </c>
      <c r="AP4528" s="114" t="str">
        <f t="shared" si="1065"/>
        <v/>
      </c>
      <c r="AR4528" s="117" t="str">
        <f>IF($C4528="", "", IF(IFERROR(INDEX(Ingredients!$AI$11:$AI$310, MATCH($C4528, Ingredients!$B$11:$B$310, 0)), "")="", "", IFERROR(INDEX(Ingredients!$AI$11:$AI$310, MATCH($C4528, Ingredients!$B$11:$B$310, 0)), "")))</f>
        <v/>
      </c>
      <c r="AT4528" s="120" t="str">
        <f t="shared" si="1066"/>
        <v/>
      </c>
      <c r="AV4528" s="90" t="str">
        <f t="shared" si="1056"/>
        <v/>
      </c>
      <c r="AX4528" s="90" t="str">
        <f>IF($AV4528="", "", COUNTIF($AV$11:$AV$5010, "&lt;"&amp;$AV4528)+1+COUNTIF($AV$11:$AV4528, $AV4528)-1)</f>
        <v/>
      </c>
      <c r="AZ4528" s="111" t="str">
        <f>IF($B4528="", "", SUMIF('Shopping List'!$AV$11:$AV$25, $B4528, 'Shopping List'!$BN$11:$BN$25))</f>
        <v/>
      </c>
      <c r="BB4528" s="117" t="str">
        <f t="shared" si="1067"/>
        <v/>
      </c>
    </row>
    <row r="4529" spans="1:54" x14ac:dyDescent="0.25">
      <c r="A4529" s="4"/>
      <c r="B4529" s="37"/>
      <c r="C4529" s="124"/>
      <c r="D4529" s="39"/>
      <c r="E4529" s="125"/>
      <c r="F4529" s="48"/>
      <c r="G4529" s="4"/>
      <c r="H4529" s="4"/>
      <c r="I4529" s="95" t="str">
        <f>IF($C4529="", "", IF(IFERROR(INDEX(Ingredients!$C$11:$C$310, MATCH($C4529, Ingredients!$B$11:$B$310, 0)), "")="", "", IFERROR(INDEX(Ingredients!$C$11:$C$310, MATCH($C4529, Ingredients!$B$11:$B$310, 0)), "")))</f>
        <v/>
      </c>
      <c r="J4529" s="73" t="str">
        <f>IF($B4529="", "", IF(IFERROR(INDEX(Meals!$C$11:$C$260, MATCH($B4529, Meals!$B$11:$B$260, 0)), "")="", "", IFERROR(INDEX(Meals!$C$11:$C$260, MATCH($B4529, Meals!$B$11:$B$260, 0)), "")))</f>
        <v/>
      </c>
      <c r="K4529" s="4"/>
      <c r="L4529" s="72" t="str">
        <f t="shared" si="1057"/>
        <v/>
      </c>
      <c r="M4529" s="73" t="str">
        <f t="shared" si="1058"/>
        <v/>
      </c>
      <c r="N4529" s="4"/>
      <c r="O4529" s="78" t="str">
        <f t="shared" si="1059"/>
        <v/>
      </c>
      <c r="P4529" s="79" t="str">
        <f t="shared" si="1060"/>
        <v/>
      </c>
      <c r="Q4529" s="4"/>
      <c r="R4529" s="90" t="str">
        <f t="shared" si="1061"/>
        <v/>
      </c>
      <c r="S4529" s="4"/>
      <c r="Y4529" s="18" t="str">
        <f t="shared" si="1062"/>
        <v/>
      </c>
      <c r="AA4529" s="18" t="str">
        <f t="shared" si="1053"/>
        <v/>
      </c>
      <c r="AB4529" s="18" t="str">
        <f t="shared" si="1054"/>
        <v/>
      </c>
      <c r="AC4529" s="18" t="str">
        <f t="shared" si="1063"/>
        <v/>
      </c>
      <c r="AD4529" s="18" t="str">
        <f t="shared" si="1063"/>
        <v/>
      </c>
      <c r="AE4529" s="18" t="str">
        <f t="shared" si="1064"/>
        <v/>
      </c>
      <c r="AG4529" s="95" t="str">
        <f>IF($C4529="", "", IF(IFERROR(INDEX(Ingredients!C$11:C$310, MATCH($C4529, Ingredients!$B$11:$B$310, 0)), "")="", "", IFERROR(INDEX(Ingredients!C$11:C$310, MATCH($C4529, Ingredients!$B$11:$B$310, 0)), "")))</f>
        <v/>
      </c>
      <c r="AH4529" s="105" t="str">
        <f>IF($C4529="", "", IF(IFERROR(INDEX(Ingredients!D$11:D$310, MATCH($C4529, Ingredients!$B$11:$B$310, 0)), "")="", "", IFERROR(INDEX(Ingredients!D$11:D$310, MATCH($C4529, Ingredients!$B$11:$B$310, 0)), "")))</f>
        <v/>
      </c>
      <c r="AI4529" s="106" t="str">
        <f>IF($C4529="", "", IF(IFERROR(INDEX(Ingredients!E$11:E$310, MATCH($C4529, Ingredients!$B$11:$B$310, 0)), "")="", "", IFERROR(INDEX(Ingredients!E$11:E$310, MATCH($C4529, Ingredients!$B$11:$B$310, 0)), "")))</f>
        <v/>
      </c>
      <c r="AJ4529" s="108" t="str">
        <f>IF($C4529="", "", IF(IFERROR(INDEX(Ingredients!F$11:F$310, MATCH($C4529, Ingredients!$B$11:$B$310, 0)), "")="", "", IFERROR(INDEX(Ingredients!F$11:F$310, MATCH($C4529, Ingredients!$B$11:$B$310, 0)), "")))</f>
        <v/>
      </c>
      <c r="AK4529" s="106" t="str">
        <f>IF($C4529="", "", IF(IFERROR(INDEX(Ingredients!G$11:G$310, MATCH($C4529, Ingredients!$B$11:$B$310, 0)), "")="", "", IFERROR(INDEX(Ingredients!G$11:G$310, MATCH($C4529, Ingredients!$B$11:$B$310, 0)), "")))</f>
        <v/>
      </c>
      <c r="AL4529" s="79" t="str">
        <f>IF($C4529="", "", IF(IFERROR(INDEX(Ingredients!H$11:H$310, MATCH($C4529, Ingredients!$B$11:$B$310, 0)), "")="", "", IFERROR(INDEX(Ingredients!H$11:H$310, MATCH($C4529, Ingredients!$B$11:$B$310, 0)), "")))</f>
        <v/>
      </c>
      <c r="AN4529" s="83" t="str">
        <f t="shared" si="1055"/>
        <v/>
      </c>
      <c r="AP4529" s="114" t="str">
        <f t="shared" si="1065"/>
        <v/>
      </c>
      <c r="AR4529" s="117" t="str">
        <f>IF($C4529="", "", IF(IFERROR(INDEX(Ingredients!$AI$11:$AI$310, MATCH($C4529, Ingredients!$B$11:$B$310, 0)), "")="", "", IFERROR(INDEX(Ingredients!$AI$11:$AI$310, MATCH($C4529, Ingredients!$B$11:$B$310, 0)), "")))</f>
        <v/>
      </c>
      <c r="AT4529" s="120" t="str">
        <f t="shared" si="1066"/>
        <v/>
      </c>
      <c r="AV4529" s="90" t="str">
        <f t="shared" si="1056"/>
        <v/>
      </c>
      <c r="AX4529" s="90" t="str">
        <f>IF($AV4529="", "", COUNTIF($AV$11:$AV$5010, "&lt;"&amp;$AV4529)+1+COUNTIF($AV$11:$AV4529, $AV4529)-1)</f>
        <v/>
      </c>
      <c r="AZ4529" s="111" t="str">
        <f>IF($B4529="", "", SUMIF('Shopping List'!$AV$11:$AV$25, $B4529, 'Shopping List'!$BN$11:$BN$25))</f>
        <v/>
      </c>
      <c r="BB4529" s="117" t="str">
        <f t="shared" si="1067"/>
        <v/>
      </c>
    </row>
    <row r="4530" spans="1:54" x14ac:dyDescent="0.25">
      <c r="A4530" s="4"/>
      <c r="B4530" s="37"/>
      <c r="C4530" s="124"/>
      <c r="D4530" s="39"/>
      <c r="E4530" s="125"/>
      <c r="F4530" s="48"/>
      <c r="G4530" s="4"/>
      <c r="H4530" s="4"/>
      <c r="I4530" s="95" t="str">
        <f>IF($C4530="", "", IF(IFERROR(INDEX(Ingredients!$C$11:$C$310, MATCH($C4530, Ingredients!$B$11:$B$310, 0)), "")="", "", IFERROR(INDEX(Ingredients!$C$11:$C$310, MATCH($C4530, Ingredients!$B$11:$B$310, 0)), "")))</f>
        <v/>
      </c>
      <c r="J4530" s="73" t="str">
        <f>IF($B4530="", "", IF(IFERROR(INDEX(Meals!$C$11:$C$260, MATCH($B4530, Meals!$B$11:$B$260, 0)), "")="", "", IFERROR(INDEX(Meals!$C$11:$C$260, MATCH($B4530, Meals!$B$11:$B$260, 0)), "")))</f>
        <v/>
      </c>
      <c r="K4530" s="4"/>
      <c r="L4530" s="72" t="str">
        <f t="shared" si="1057"/>
        <v/>
      </c>
      <c r="M4530" s="73" t="str">
        <f t="shared" si="1058"/>
        <v/>
      </c>
      <c r="N4530" s="4"/>
      <c r="O4530" s="78" t="str">
        <f t="shared" si="1059"/>
        <v/>
      </c>
      <c r="P4530" s="79" t="str">
        <f t="shared" si="1060"/>
        <v/>
      </c>
      <c r="Q4530" s="4"/>
      <c r="R4530" s="90" t="str">
        <f t="shared" si="1061"/>
        <v/>
      </c>
      <c r="S4530" s="4"/>
      <c r="Y4530" s="18" t="str">
        <f t="shared" si="1062"/>
        <v/>
      </c>
      <c r="AA4530" s="18" t="str">
        <f t="shared" si="1053"/>
        <v/>
      </c>
      <c r="AB4530" s="18" t="str">
        <f t="shared" si="1054"/>
        <v/>
      </c>
      <c r="AC4530" s="18" t="str">
        <f t="shared" si="1063"/>
        <v/>
      </c>
      <c r="AD4530" s="18" t="str">
        <f t="shared" si="1063"/>
        <v/>
      </c>
      <c r="AE4530" s="18" t="str">
        <f t="shared" si="1064"/>
        <v/>
      </c>
      <c r="AG4530" s="95" t="str">
        <f>IF($C4530="", "", IF(IFERROR(INDEX(Ingredients!C$11:C$310, MATCH($C4530, Ingredients!$B$11:$B$310, 0)), "")="", "", IFERROR(INDEX(Ingredients!C$11:C$310, MATCH($C4530, Ingredients!$B$11:$B$310, 0)), "")))</f>
        <v/>
      </c>
      <c r="AH4530" s="105" t="str">
        <f>IF($C4530="", "", IF(IFERROR(INDEX(Ingredients!D$11:D$310, MATCH($C4530, Ingredients!$B$11:$B$310, 0)), "")="", "", IFERROR(INDEX(Ingredients!D$11:D$310, MATCH($C4530, Ingredients!$B$11:$B$310, 0)), "")))</f>
        <v/>
      </c>
      <c r="AI4530" s="106" t="str">
        <f>IF($C4530="", "", IF(IFERROR(INDEX(Ingredients!E$11:E$310, MATCH($C4530, Ingredients!$B$11:$B$310, 0)), "")="", "", IFERROR(INDEX(Ingredients!E$11:E$310, MATCH($C4530, Ingredients!$B$11:$B$310, 0)), "")))</f>
        <v/>
      </c>
      <c r="AJ4530" s="108" t="str">
        <f>IF($C4530="", "", IF(IFERROR(INDEX(Ingredients!F$11:F$310, MATCH($C4530, Ingredients!$B$11:$B$310, 0)), "")="", "", IFERROR(INDEX(Ingredients!F$11:F$310, MATCH($C4530, Ingredients!$B$11:$B$310, 0)), "")))</f>
        <v/>
      </c>
      <c r="AK4530" s="106" t="str">
        <f>IF($C4530="", "", IF(IFERROR(INDEX(Ingredients!G$11:G$310, MATCH($C4530, Ingredients!$B$11:$B$310, 0)), "")="", "", IFERROR(INDEX(Ingredients!G$11:G$310, MATCH($C4530, Ingredients!$B$11:$B$310, 0)), "")))</f>
        <v/>
      </c>
      <c r="AL4530" s="79" t="str">
        <f>IF($C4530="", "", IF(IFERROR(INDEX(Ingredients!H$11:H$310, MATCH($C4530, Ingredients!$B$11:$B$310, 0)), "")="", "", IFERROR(INDEX(Ingredients!H$11:H$310, MATCH($C4530, Ingredients!$B$11:$B$310, 0)), "")))</f>
        <v/>
      </c>
      <c r="AN4530" s="83" t="str">
        <f t="shared" si="1055"/>
        <v/>
      </c>
      <c r="AP4530" s="114" t="str">
        <f t="shared" si="1065"/>
        <v/>
      </c>
      <c r="AR4530" s="117" t="str">
        <f>IF($C4530="", "", IF(IFERROR(INDEX(Ingredients!$AI$11:$AI$310, MATCH($C4530, Ingredients!$B$11:$B$310, 0)), "")="", "", IFERROR(INDEX(Ingredients!$AI$11:$AI$310, MATCH($C4530, Ingredients!$B$11:$B$310, 0)), "")))</f>
        <v/>
      </c>
      <c r="AT4530" s="120" t="str">
        <f t="shared" si="1066"/>
        <v/>
      </c>
      <c r="AV4530" s="90" t="str">
        <f t="shared" si="1056"/>
        <v/>
      </c>
      <c r="AX4530" s="90" t="str">
        <f>IF($AV4530="", "", COUNTIF($AV$11:$AV$5010, "&lt;"&amp;$AV4530)+1+COUNTIF($AV$11:$AV4530, $AV4530)-1)</f>
        <v/>
      </c>
      <c r="AZ4530" s="111" t="str">
        <f>IF($B4530="", "", SUMIF('Shopping List'!$AV$11:$AV$25, $B4530, 'Shopping List'!$BN$11:$BN$25))</f>
        <v/>
      </c>
      <c r="BB4530" s="117" t="str">
        <f t="shared" si="1067"/>
        <v/>
      </c>
    </row>
    <row r="4531" spans="1:54" x14ac:dyDescent="0.25">
      <c r="A4531" s="4"/>
      <c r="B4531" s="37"/>
      <c r="C4531" s="124"/>
      <c r="D4531" s="39"/>
      <c r="E4531" s="125"/>
      <c r="F4531" s="48"/>
      <c r="G4531" s="4"/>
      <c r="H4531" s="4"/>
      <c r="I4531" s="95" t="str">
        <f>IF($C4531="", "", IF(IFERROR(INDEX(Ingredients!$C$11:$C$310, MATCH($C4531, Ingredients!$B$11:$B$310, 0)), "")="", "", IFERROR(INDEX(Ingredients!$C$11:$C$310, MATCH($C4531, Ingredients!$B$11:$B$310, 0)), "")))</f>
        <v/>
      </c>
      <c r="J4531" s="73" t="str">
        <f>IF($B4531="", "", IF(IFERROR(INDEX(Meals!$C$11:$C$260, MATCH($B4531, Meals!$B$11:$B$260, 0)), "")="", "", IFERROR(INDEX(Meals!$C$11:$C$260, MATCH($B4531, Meals!$B$11:$B$260, 0)), "")))</f>
        <v/>
      </c>
      <c r="K4531" s="4"/>
      <c r="L4531" s="72" t="str">
        <f t="shared" si="1057"/>
        <v/>
      </c>
      <c r="M4531" s="73" t="str">
        <f t="shared" si="1058"/>
        <v/>
      </c>
      <c r="N4531" s="4"/>
      <c r="O4531" s="78" t="str">
        <f t="shared" si="1059"/>
        <v/>
      </c>
      <c r="P4531" s="79" t="str">
        <f t="shared" si="1060"/>
        <v/>
      </c>
      <c r="Q4531" s="4"/>
      <c r="R4531" s="90" t="str">
        <f t="shared" si="1061"/>
        <v/>
      </c>
      <c r="S4531" s="4"/>
      <c r="Y4531" s="18" t="str">
        <f t="shared" si="1062"/>
        <v/>
      </c>
      <c r="AA4531" s="18" t="str">
        <f t="shared" si="1053"/>
        <v/>
      </c>
      <c r="AB4531" s="18" t="str">
        <f t="shared" si="1054"/>
        <v/>
      </c>
      <c r="AC4531" s="18" t="str">
        <f t="shared" si="1063"/>
        <v/>
      </c>
      <c r="AD4531" s="18" t="str">
        <f t="shared" si="1063"/>
        <v/>
      </c>
      <c r="AE4531" s="18" t="str">
        <f t="shared" si="1064"/>
        <v/>
      </c>
      <c r="AG4531" s="95" t="str">
        <f>IF($C4531="", "", IF(IFERROR(INDEX(Ingredients!C$11:C$310, MATCH($C4531, Ingredients!$B$11:$B$310, 0)), "")="", "", IFERROR(INDEX(Ingredients!C$11:C$310, MATCH($C4531, Ingredients!$B$11:$B$310, 0)), "")))</f>
        <v/>
      </c>
      <c r="AH4531" s="105" t="str">
        <f>IF($C4531="", "", IF(IFERROR(INDEX(Ingredients!D$11:D$310, MATCH($C4531, Ingredients!$B$11:$B$310, 0)), "")="", "", IFERROR(INDEX(Ingredients!D$11:D$310, MATCH($C4531, Ingredients!$B$11:$B$310, 0)), "")))</f>
        <v/>
      </c>
      <c r="AI4531" s="106" t="str">
        <f>IF($C4531="", "", IF(IFERROR(INDEX(Ingredients!E$11:E$310, MATCH($C4531, Ingredients!$B$11:$B$310, 0)), "")="", "", IFERROR(INDEX(Ingredients!E$11:E$310, MATCH($C4531, Ingredients!$B$11:$B$310, 0)), "")))</f>
        <v/>
      </c>
      <c r="AJ4531" s="108" t="str">
        <f>IF($C4531="", "", IF(IFERROR(INDEX(Ingredients!F$11:F$310, MATCH($C4531, Ingredients!$B$11:$B$310, 0)), "")="", "", IFERROR(INDEX(Ingredients!F$11:F$310, MATCH($C4531, Ingredients!$B$11:$B$310, 0)), "")))</f>
        <v/>
      </c>
      <c r="AK4531" s="106" t="str">
        <f>IF($C4531="", "", IF(IFERROR(INDEX(Ingredients!G$11:G$310, MATCH($C4531, Ingredients!$B$11:$B$310, 0)), "")="", "", IFERROR(INDEX(Ingredients!G$11:G$310, MATCH($C4531, Ingredients!$B$11:$B$310, 0)), "")))</f>
        <v/>
      </c>
      <c r="AL4531" s="79" t="str">
        <f>IF($C4531="", "", IF(IFERROR(INDEX(Ingredients!H$11:H$310, MATCH($C4531, Ingredients!$B$11:$B$310, 0)), "")="", "", IFERROR(INDEX(Ingredients!H$11:H$310, MATCH($C4531, Ingredients!$B$11:$B$310, 0)), "")))</f>
        <v/>
      </c>
      <c r="AN4531" s="83" t="str">
        <f t="shared" si="1055"/>
        <v/>
      </c>
      <c r="AP4531" s="114" t="str">
        <f t="shared" si="1065"/>
        <v/>
      </c>
      <c r="AR4531" s="117" t="str">
        <f>IF($C4531="", "", IF(IFERROR(INDEX(Ingredients!$AI$11:$AI$310, MATCH($C4531, Ingredients!$B$11:$B$310, 0)), "")="", "", IFERROR(INDEX(Ingredients!$AI$11:$AI$310, MATCH($C4531, Ingredients!$B$11:$B$310, 0)), "")))</f>
        <v/>
      </c>
      <c r="AT4531" s="120" t="str">
        <f t="shared" si="1066"/>
        <v/>
      </c>
      <c r="AV4531" s="90" t="str">
        <f t="shared" si="1056"/>
        <v/>
      </c>
      <c r="AX4531" s="90" t="str">
        <f>IF($AV4531="", "", COUNTIF($AV$11:$AV$5010, "&lt;"&amp;$AV4531)+1+COUNTIF($AV$11:$AV4531, $AV4531)-1)</f>
        <v/>
      </c>
      <c r="AZ4531" s="111" t="str">
        <f>IF($B4531="", "", SUMIF('Shopping List'!$AV$11:$AV$25, $B4531, 'Shopping List'!$BN$11:$BN$25))</f>
        <v/>
      </c>
      <c r="BB4531" s="117" t="str">
        <f t="shared" si="1067"/>
        <v/>
      </c>
    </row>
    <row r="4532" spans="1:54" x14ac:dyDescent="0.25">
      <c r="A4532" s="4"/>
      <c r="B4532" s="37"/>
      <c r="C4532" s="124"/>
      <c r="D4532" s="39"/>
      <c r="E4532" s="125"/>
      <c r="F4532" s="48"/>
      <c r="G4532" s="4"/>
      <c r="H4532" s="4"/>
      <c r="I4532" s="95" t="str">
        <f>IF($C4532="", "", IF(IFERROR(INDEX(Ingredients!$C$11:$C$310, MATCH($C4532, Ingredients!$B$11:$B$310, 0)), "")="", "", IFERROR(INDEX(Ingredients!$C$11:$C$310, MATCH($C4532, Ingredients!$B$11:$B$310, 0)), "")))</f>
        <v/>
      </c>
      <c r="J4532" s="73" t="str">
        <f>IF($B4532="", "", IF(IFERROR(INDEX(Meals!$C$11:$C$260, MATCH($B4532, Meals!$B$11:$B$260, 0)), "")="", "", IFERROR(INDEX(Meals!$C$11:$C$260, MATCH($B4532, Meals!$B$11:$B$260, 0)), "")))</f>
        <v/>
      </c>
      <c r="K4532" s="4"/>
      <c r="L4532" s="72" t="str">
        <f t="shared" si="1057"/>
        <v/>
      </c>
      <c r="M4532" s="73" t="str">
        <f t="shared" si="1058"/>
        <v/>
      </c>
      <c r="N4532" s="4"/>
      <c r="O4532" s="78" t="str">
        <f t="shared" si="1059"/>
        <v/>
      </c>
      <c r="P4532" s="79" t="str">
        <f t="shared" si="1060"/>
        <v/>
      </c>
      <c r="Q4532" s="4"/>
      <c r="R4532" s="90" t="str">
        <f t="shared" si="1061"/>
        <v/>
      </c>
      <c r="S4532" s="4"/>
      <c r="Y4532" s="18" t="str">
        <f t="shared" si="1062"/>
        <v/>
      </c>
      <c r="AA4532" s="18" t="str">
        <f t="shared" si="1053"/>
        <v/>
      </c>
      <c r="AB4532" s="18" t="str">
        <f t="shared" si="1054"/>
        <v/>
      </c>
      <c r="AC4532" s="18" t="str">
        <f t="shared" si="1063"/>
        <v/>
      </c>
      <c r="AD4532" s="18" t="str">
        <f t="shared" si="1063"/>
        <v/>
      </c>
      <c r="AE4532" s="18" t="str">
        <f t="shared" si="1064"/>
        <v/>
      </c>
      <c r="AG4532" s="95" t="str">
        <f>IF($C4532="", "", IF(IFERROR(INDEX(Ingredients!C$11:C$310, MATCH($C4532, Ingredients!$B$11:$B$310, 0)), "")="", "", IFERROR(INDEX(Ingredients!C$11:C$310, MATCH($C4532, Ingredients!$B$11:$B$310, 0)), "")))</f>
        <v/>
      </c>
      <c r="AH4532" s="105" t="str">
        <f>IF($C4532="", "", IF(IFERROR(INDEX(Ingredients!D$11:D$310, MATCH($C4532, Ingredients!$B$11:$B$310, 0)), "")="", "", IFERROR(INDEX(Ingredients!D$11:D$310, MATCH($C4532, Ingredients!$B$11:$B$310, 0)), "")))</f>
        <v/>
      </c>
      <c r="AI4532" s="106" t="str">
        <f>IF($C4532="", "", IF(IFERROR(INDEX(Ingredients!E$11:E$310, MATCH($C4532, Ingredients!$B$11:$B$310, 0)), "")="", "", IFERROR(INDEX(Ingredients!E$11:E$310, MATCH($C4532, Ingredients!$B$11:$B$310, 0)), "")))</f>
        <v/>
      </c>
      <c r="AJ4532" s="108" t="str">
        <f>IF($C4532="", "", IF(IFERROR(INDEX(Ingredients!F$11:F$310, MATCH($C4532, Ingredients!$B$11:$B$310, 0)), "")="", "", IFERROR(INDEX(Ingredients!F$11:F$310, MATCH($C4532, Ingredients!$B$11:$B$310, 0)), "")))</f>
        <v/>
      </c>
      <c r="AK4532" s="106" t="str">
        <f>IF($C4532="", "", IF(IFERROR(INDEX(Ingredients!G$11:G$310, MATCH($C4532, Ingredients!$B$11:$B$310, 0)), "")="", "", IFERROR(INDEX(Ingredients!G$11:G$310, MATCH($C4532, Ingredients!$B$11:$B$310, 0)), "")))</f>
        <v/>
      </c>
      <c r="AL4532" s="79" t="str">
        <f>IF($C4532="", "", IF(IFERROR(INDEX(Ingredients!H$11:H$310, MATCH($C4532, Ingredients!$B$11:$B$310, 0)), "")="", "", IFERROR(INDEX(Ingredients!H$11:H$310, MATCH($C4532, Ingredients!$B$11:$B$310, 0)), "")))</f>
        <v/>
      </c>
      <c r="AN4532" s="83" t="str">
        <f t="shared" si="1055"/>
        <v/>
      </c>
      <c r="AP4532" s="114" t="str">
        <f t="shared" si="1065"/>
        <v/>
      </c>
      <c r="AR4532" s="117" t="str">
        <f>IF($C4532="", "", IF(IFERROR(INDEX(Ingredients!$AI$11:$AI$310, MATCH($C4532, Ingredients!$B$11:$B$310, 0)), "")="", "", IFERROR(INDEX(Ingredients!$AI$11:$AI$310, MATCH($C4532, Ingredients!$B$11:$B$310, 0)), "")))</f>
        <v/>
      </c>
      <c r="AT4532" s="120" t="str">
        <f t="shared" si="1066"/>
        <v/>
      </c>
      <c r="AV4532" s="90" t="str">
        <f t="shared" si="1056"/>
        <v/>
      </c>
      <c r="AX4532" s="90" t="str">
        <f>IF($AV4532="", "", COUNTIF($AV$11:$AV$5010, "&lt;"&amp;$AV4532)+1+COUNTIF($AV$11:$AV4532, $AV4532)-1)</f>
        <v/>
      </c>
      <c r="AZ4532" s="111" t="str">
        <f>IF($B4532="", "", SUMIF('Shopping List'!$AV$11:$AV$25, $B4532, 'Shopping List'!$BN$11:$BN$25))</f>
        <v/>
      </c>
      <c r="BB4532" s="117" t="str">
        <f t="shared" si="1067"/>
        <v/>
      </c>
    </row>
    <row r="4533" spans="1:54" x14ac:dyDescent="0.25">
      <c r="A4533" s="4"/>
      <c r="B4533" s="37"/>
      <c r="C4533" s="124"/>
      <c r="D4533" s="39"/>
      <c r="E4533" s="125"/>
      <c r="F4533" s="48"/>
      <c r="G4533" s="4"/>
      <c r="H4533" s="4"/>
      <c r="I4533" s="95" t="str">
        <f>IF($C4533="", "", IF(IFERROR(INDEX(Ingredients!$C$11:$C$310, MATCH($C4533, Ingredients!$B$11:$B$310, 0)), "")="", "", IFERROR(INDEX(Ingredients!$C$11:$C$310, MATCH($C4533, Ingredients!$B$11:$B$310, 0)), "")))</f>
        <v/>
      </c>
      <c r="J4533" s="73" t="str">
        <f>IF($B4533="", "", IF(IFERROR(INDEX(Meals!$C$11:$C$260, MATCH($B4533, Meals!$B$11:$B$260, 0)), "")="", "", IFERROR(INDEX(Meals!$C$11:$C$260, MATCH($B4533, Meals!$B$11:$B$260, 0)), "")))</f>
        <v/>
      </c>
      <c r="K4533" s="4"/>
      <c r="L4533" s="72" t="str">
        <f t="shared" si="1057"/>
        <v/>
      </c>
      <c r="M4533" s="73" t="str">
        <f t="shared" si="1058"/>
        <v/>
      </c>
      <c r="N4533" s="4"/>
      <c r="O4533" s="78" t="str">
        <f t="shared" si="1059"/>
        <v/>
      </c>
      <c r="P4533" s="79" t="str">
        <f t="shared" si="1060"/>
        <v/>
      </c>
      <c r="Q4533" s="4"/>
      <c r="R4533" s="90" t="str">
        <f t="shared" si="1061"/>
        <v/>
      </c>
      <c r="S4533" s="4"/>
      <c r="Y4533" s="18" t="str">
        <f t="shared" si="1062"/>
        <v/>
      </c>
      <c r="AA4533" s="18" t="str">
        <f t="shared" si="1053"/>
        <v/>
      </c>
      <c r="AB4533" s="18" t="str">
        <f t="shared" si="1054"/>
        <v/>
      </c>
      <c r="AC4533" s="18" t="str">
        <f t="shared" si="1063"/>
        <v/>
      </c>
      <c r="AD4533" s="18" t="str">
        <f t="shared" si="1063"/>
        <v/>
      </c>
      <c r="AE4533" s="18" t="str">
        <f t="shared" si="1064"/>
        <v/>
      </c>
      <c r="AG4533" s="95" t="str">
        <f>IF($C4533="", "", IF(IFERROR(INDEX(Ingredients!C$11:C$310, MATCH($C4533, Ingredients!$B$11:$B$310, 0)), "")="", "", IFERROR(INDEX(Ingredients!C$11:C$310, MATCH($C4533, Ingredients!$B$11:$B$310, 0)), "")))</f>
        <v/>
      </c>
      <c r="AH4533" s="105" t="str">
        <f>IF($C4533="", "", IF(IFERROR(INDEX(Ingredients!D$11:D$310, MATCH($C4533, Ingredients!$B$11:$B$310, 0)), "")="", "", IFERROR(INDEX(Ingredients!D$11:D$310, MATCH($C4533, Ingredients!$B$11:$B$310, 0)), "")))</f>
        <v/>
      </c>
      <c r="AI4533" s="106" t="str">
        <f>IF($C4533="", "", IF(IFERROR(INDEX(Ingredients!E$11:E$310, MATCH($C4533, Ingredients!$B$11:$B$310, 0)), "")="", "", IFERROR(INDEX(Ingredients!E$11:E$310, MATCH($C4533, Ingredients!$B$11:$B$310, 0)), "")))</f>
        <v/>
      </c>
      <c r="AJ4533" s="108" t="str">
        <f>IF($C4533="", "", IF(IFERROR(INDEX(Ingredients!F$11:F$310, MATCH($C4533, Ingredients!$B$11:$B$310, 0)), "")="", "", IFERROR(INDEX(Ingredients!F$11:F$310, MATCH($C4533, Ingredients!$B$11:$B$310, 0)), "")))</f>
        <v/>
      </c>
      <c r="AK4533" s="106" t="str">
        <f>IF($C4533="", "", IF(IFERROR(INDEX(Ingredients!G$11:G$310, MATCH($C4533, Ingredients!$B$11:$B$310, 0)), "")="", "", IFERROR(INDEX(Ingredients!G$11:G$310, MATCH($C4533, Ingredients!$B$11:$B$310, 0)), "")))</f>
        <v/>
      </c>
      <c r="AL4533" s="79" t="str">
        <f>IF($C4533="", "", IF(IFERROR(INDEX(Ingredients!H$11:H$310, MATCH($C4533, Ingredients!$B$11:$B$310, 0)), "")="", "", IFERROR(INDEX(Ingredients!H$11:H$310, MATCH($C4533, Ingredients!$B$11:$B$310, 0)), "")))</f>
        <v/>
      </c>
      <c r="AN4533" s="83" t="str">
        <f t="shared" si="1055"/>
        <v/>
      </c>
      <c r="AP4533" s="114" t="str">
        <f t="shared" si="1065"/>
        <v/>
      </c>
      <c r="AR4533" s="117" t="str">
        <f>IF($C4533="", "", IF(IFERROR(INDEX(Ingredients!$AI$11:$AI$310, MATCH($C4533, Ingredients!$B$11:$B$310, 0)), "")="", "", IFERROR(INDEX(Ingredients!$AI$11:$AI$310, MATCH($C4533, Ingredients!$B$11:$B$310, 0)), "")))</f>
        <v/>
      </c>
      <c r="AT4533" s="120" t="str">
        <f t="shared" si="1066"/>
        <v/>
      </c>
      <c r="AV4533" s="90" t="str">
        <f t="shared" si="1056"/>
        <v/>
      </c>
      <c r="AX4533" s="90" t="str">
        <f>IF($AV4533="", "", COUNTIF($AV$11:$AV$5010, "&lt;"&amp;$AV4533)+1+COUNTIF($AV$11:$AV4533, $AV4533)-1)</f>
        <v/>
      </c>
      <c r="AZ4533" s="111" t="str">
        <f>IF($B4533="", "", SUMIF('Shopping List'!$AV$11:$AV$25, $B4533, 'Shopping List'!$BN$11:$BN$25))</f>
        <v/>
      </c>
      <c r="BB4533" s="117" t="str">
        <f t="shared" si="1067"/>
        <v/>
      </c>
    </row>
    <row r="4534" spans="1:54" x14ac:dyDescent="0.25">
      <c r="A4534" s="4"/>
      <c r="B4534" s="37"/>
      <c r="C4534" s="124"/>
      <c r="D4534" s="39"/>
      <c r="E4534" s="125"/>
      <c r="F4534" s="48"/>
      <c r="G4534" s="4"/>
      <c r="H4534" s="4"/>
      <c r="I4534" s="95" t="str">
        <f>IF($C4534="", "", IF(IFERROR(INDEX(Ingredients!$C$11:$C$310, MATCH($C4534, Ingredients!$B$11:$B$310, 0)), "")="", "", IFERROR(INDEX(Ingredients!$C$11:$C$310, MATCH($C4534, Ingredients!$B$11:$B$310, 0)), "")))</f>
        <v/>
      </c>
      <c r="J4534" s="73" t="str">
        <f>IF($B4534="", "", IF(IFERROR(INDEX(Meals!$C$11:$C$260, MATCH($B4534, Meals!$B$11:$B$260, 0)), "")="", "", IFERROR(INDEX(Meals!$C$11:$C$260, MATCH($B4534, Meals!$B$11:$B$260, 0)), "")))</f>
        <v/>
      </c>
      <c r="K4534" s="4"/>
      <c r="L4534" s="72" t="str">
        <f t="shared" si="1057"/>
        <v/>
      </c>
      <c r="M4534" s="73" t="str">
        <f t="shared" si="1058"/>
        <v/>
      </c>
      <c r="N4534" s="4"/>
      <c r="O4534" s="78" t="str">
        <f t="shared" si="1059"/>
        <v/>
      </c>
      <c r="P4534" s="79" t="str">
        <f t="shared" si="1060"/>
        <v/>
      </c>
      <c r="Q4534" s="4"/>
      <c r="R4534" s="90" t="str">
        <f t="shared" si="1061"/>
        <v/>
      </c>
      <c r="S4534" s="4"/>
      <c r="Y4534" s="18" t="str">
        <f t="shared" si="1062"/>
        <v/>
      </c>
      <c r="AA4534" s="18" t="str">
        <f t="shared" si="1053"/>
        <v/>
      </c>
      <c r="AB4534" s="18" t="str">
        <f t="shared" si="1054"/>
        <v/>
      </c>
      <c r="AC4534" s="18" t="str">
        <f t="shared" si="1063"/>
        <v/>
      </c>
      <c r="AD4534" s="18" t="str">
        <f t="shared" si="1063"/>
        <v/>
      </c>
      <c r="AE4534" s="18" t="str">
        <f t="shared" si="1064"/>
        <v/>
      </c>
      <c r="AG4534" s="95" t="str">
        <f>IF($C4534="", "", IF(IFERROR(INDEX(Ingredients!C$11:C$310, MATCH($C4534, Ingredients!$B$11:$B$310, 0)), "")="", "", IFERROR(INDEX(Ingredients!C$11:C$310, MATCH($C4534, Ingredients!$B$11:$B$310, 0)), "")))</f>
        <v/>
      </c>
      <c r="AH4534" s="105" t="str">
        <f>IF($C4534="", "", IF(IFERROR(INDEX(Ingredients!D$11:D$310, MATCH($C4534, Ingredients!$B$11:$B$310, 0)), "")="", "", IFERROR(INDEX(Ingredients!D$11:D$310, MATCH($C4534, Ingredients!$B$11:$B$310, 0)), "")))</f>
        <v/>
      </c>
      <c r="AI4534" s="106" t="str">
        <f>IF($C4534="", "", IF(IFERROR(INDEX(Ingredients!E$11:E$310, MATCH($C4534, Ingredients!$B$11:$B$310, 0)), "")="", "", IFERROR(INDEX(Ingredients!E$11:E$310, MATCH($C4534, Ingredients!$B$11:$B$310, 0)), "")))</f>
        <v/>
      </c>
      <c r="AJ4534" s="108" t="str">
        <f>IF($C4534="", "", IF(IFERROR(INDEX(Ingredients!F$11:F$310, MATCH($C4534, Ingredients!$B$11:$B$310, 0)), "")="", "", IFERROR(INDEX(Ingredients!F$11:F$310, MATCH($C4534, Ingredients!$B$11:$B$310, 0)), "")))</f>
        <v/>
      </c>
      <c r="AK4534" s="106" t="str">
        <f>IF($C4534="", "", IF(IFERROR(INDEX(Ingredients!G$11:G$310, MATCH($C4534, Ingredients!$B$11:$B$310, 0)), "")="", "", IFERROR(INDEX(Ingredients!G$11:G$310, MATCH($C4534, Ingredients!$B$11:$B$310, 0)), "")))</f>
        <v/>
      </c>
      <c r="AL4534" s="79" t="str">
        <f>IF($C4534="", "", IF(IFERROR(INDEX(Ingredients!H$11:H$310, MATCH($C4534, Ingredients!$B$11:$B$310, 0)), "")="", "", IFERROR(INDEX(Ingredients!H$11:H$310, MATCH($C4534, Ingredients!$B$11:$B$310, 0)), "")))</f>
        <v/>
      </c>
      <c r="AN4534" s="83" t="str">
        <f t="shared" si="1055"/>
        <v/>
      </c>
      <c r="AP4534" s="114" t="str">
        <f t="shared" si="1065"/>
        <v/>
      </c>
      <c r="AR4534" s="117" t="str">
        <f>IF($C4534="", "", IF(IFERROR(INDEX(Ingredients!$AI$11:$AI$310, MATCH($C4534, Ingredients!$B$11:$B$310, 0)), "")="", "", IFERROR(INDEX(Ingredients!$AI$11:$AI$310, MATCH($C4534, Ingredients!$B$11:$B$310, 0)), "")))</f>
        <v/>
      </c>
      <c r="AT4534" s="120" t="str">
        <f t="shared" si="1066"/>
        <v/>
      </c>
      <c r="AV4534" s="90" t="str">
        <f t="shared" si="1056"/>
        <v/>
      </c>
      <c r="AX4534" s="90" t="str">
        <f>IF($AV4534="", "", COUNTIF($AV$11:$AV$5010, "&lt;"&amp;$AV4534)+1+COUNTIF($AV$11:$AV4534, $AV4534)-1)</f>
        <v/>
      </c>
      <c r="AZ4534" s="111" t="str">
        <f>IF($B4534="", "", SUMIF('Shopping List'!$AV$11:$AV$25, $B4534, 'Shopping List'!$BN$11:$BN$25))</f>
        <v/>
      </c>
      <c r="BB4534" s="117" t="str">
        <f t="shared" si="1067"/>
        <v/>
      </c>
    </row>
    <row r="4535" spans="1:54" x14ac:dyDescent="0.25">
      <c r="A4535" s="4"/>
      <c r="B4535" s="37"/>
      <c r="C4535" s="124"/>
      <c r="D4535" s="39"/>
      <c r="E4535" s="125"/>
      <c r="F4535" s="48"/>
      <c r="G4535" s="4"/>
      <c r="H4535" s="4"/>
      <c r="I4535" s="95" t="str">
        <f>IF($C4535="", "", IF(IFERROR(INDEX(Ingredients!$C$11:$C$310, MATCH($C4535, Ingredients!$B$11:$B$310, 0)), "")="", "", IFERROR(INDEX(Ingredients!$C$11:$C$310, MATCH($C4535, Ingredients!$B$11:$B$310, 0)), "")))</f>
        <v/>
      </c>
      <c r="J4535" s="73" t="str">
        <f>IF($B4535="", "", IF(IFERROR(INDEX(Meals!$C$11:$C$260, MATCH($B4535, Meals!$B$11:$B$260, 0)), "")="", "", IFERROR(INDEX(Meals!$C$11:$C$260, MATCH($B4535, Meals!$B$11:$B$260, 0)), "")))</f>
        <v/>
      </c>
      <c r="K4535" s="4"/>
      <c r="L4535" s="72" t="str">
        <f t="shared" si="1057"/>
        <v/>
      </c>
      <c r="M4535" s="73" t="str">
        <f t="shared" si="1058"/>
        <v/>
      </c>
      <c r="N4535" s="4"/>
      <c r="O4535" s="78" t="str">
        <f t="shared" si="1059"/>
        <v/>
      </c>
      <c r="P4535" s="79" t="str">
        <f t="shared" si="1060"/>
        <v/>
      </c>
      <c r="Q4535" s="4"/>
      <c r="R4535" s="90" t="str">
        <f t="shared" si="1061"/>
        <v/>
      </c>
      <c r="S4535" s="4"/>
      <c r="Y4535" s="18" t="str">
        <f t="shared" si="1062"/>
        <v/>
      </c>
      <c r="AA4535" s="18" t="str">
        <f t="shared" si="1053"/>
        <v/>
      </c>
      <c r="AB4535" s="18" t="str">
        <f t="shared" si="1054"/>
        <v/>
      </c>
      <c r="AC4535" s="18" t="str">
        <f t="shared" si="1063"/>
        <v/>
      </c>
      <c r="AD4535" s="18" t="str">
        <f t="shared" si="1063"/>
        <v/>
      </c>
      <c r="AE4535" s="18" t="str">
        <f t="shared" si="1064"/>
        <v/>
      </c>
      <c r="AG4535" s="95" t="str">
        <f>IF($C4535="", "", IF(IFERROR(INDEX(Ingredients!C$11:C$310, MATCH($C4535, Ingredients!$B$11:$B$310, 0)), "")="", "", IFERROR(INDEX(Ingredients!C$11:C$310, MATCH($C4535, Ingredients!$B$11:$B$310, 0)), "")))</f>
        <v/>
      </c>
      <c r="AH4535" s="105" t="str">
        <f>IF($C4535="", "", IF(IFERROR(INDEX(Ingredients!D$11:D$310, MATCH($C4535, Ingredients!$B$11:$B$310, 0)), "")="", "", IFERROR(INDEX(Ingredients!D$11:D$310, MATCH($C4535, Ingredients!$B$11:$B$310, 0)), "")))</f>
        <v/>
      </c>
      <c r="AI4535" s="106" t="str">
        <f>IF($C4535="", "", IF(IFERROR(INDEX(Ingredients!E$11:E$310, MATCH($C4535, Ingredients!$B$11:$B$310, 0)), "")="", "", IFERROR(INDEX(Ingredients!E$11:E$310, MATCH($C4535, Ingredients!$B$11:$B$310, 0)), "")))</f>
        <v/>
      </c>
      <c r="AJ4535" s="108" t="str">
        <f>IF($C4535="", "", IF(IFERROR(INDEX(Ingredients!F$11:F$310, MATCH($C4535, Ingredients!$B$11:$B$310, 0)), "")="", "", IFERROR(INDEX(Ingredients!F$11:F$310, MATCH($C4535, Ingredients!$B$11:$B$310, 0)), "")))</f>
        <v/>
      </c>
      <c r="AK4535" s="106" t="str">
        <f>IF($C4535="", "", IF(IFERROR(INDEX(Ingredients!G$11:G$310, MATCH($C4535, Ingredients!$B$11:$B$310, 0)), "")="", "", IFERROR(INDEX(Ingredients!G$11:G$310, MATCH($C4535, Ingredients!$B$11:$B$310, 0)), "")))</f>
        <v/>
      </c>
      <c r="AL4535" s="79" t="str">
        <f>IF($C4535="", "", IF(IFERROR(INDEX(Ingredients!H$11:H$310, MATCH($C4535, Ingredients!$B$11:$B$310, 0)), "")="", "", IFERROR(INDEX(Ingredients!H$11:H$310, MATCH($C4535, Ingredients!$B$11:$B$310, 0)), "")))</f>
        <v/>
      </c>
      <c r="AN4535" s="83" t="str">
        <f t="shared" si="1055"/>
        <v/>
      </c>
      <c r="AP4535" s="114" t="str">
        <f t="shared" si="1065"/>
        <v/>
      </c>
      <c r="AR4535" s="117" t="str">
        <f>IF($C4535="", "", IF(IFERROR(INDEX(Ingredients!$AI$11:$AI$310, MATCH($C4535, Ingredients!$B$11:$B$310, 0)), "")="", "", IFERROR(INDEX(Ingredients!$AI$11:$AI$310, MATCH($C4535, Ingredients!$B$11:$B$310, 0)), "")))</f>
        <v/>
      </c>
      <c r="AT4535" s="120" t="str">
        <f t="shared" si="1066"/>
        <v/>
      </c>
      <c r="AV4535" s="90" t="str">
        <f t="shared" si="1056"/>
        <v/>
      </c>
      <c r="AX4535" s="90" t="str">
        <f>IF($AV4535="", "", COUNTIF($AV$11:$AV$5010, "&lt;"&amp;$AV4535)+1+COUNTIF($AV$11:$AV4535, $AV4535)-1)</f>
        <v/>
      </c>
      <c r="AZ4535" s="111" t="str">
        <f>IF($B4535="", "", SUMIF('Shopping List'!$AV$11:$AV$25, $B4535, 'Shopping List'!$BN$11:$BN$25))</f>
        <v/>
      </c>
      <c r="BB4535" s="117" t="str">
        <f t="shared" si="1067"/>
        <v/>
      </c>
    </row>
    <row r="4536" spans="1:54" x14ac:dyDescent="0.25">
      <c r="A4536" s="4"/>
      <c r="B4536" s="37"/>
      <c r="C4536" s="124"/>
      <c r="D4536" s="39"/>
      <c r="E4536" s="125"/>
      <c r="F4536" s="48"/>
      <c r="G4536" s="4"/>
      <c r="H4536" s="4"/>
      <c r="I4536" s="95" t="str">
        <f>IF($C4536="", "", IF(IFERROR(INDEX(Ingredients!$C$11:$C$310, MATCH($C4536, Ingredients!$B$11:$B$310, 0)), "")="", "", IFERROR(INDEX(Ingredients!$C$11:$C$310, MATCH($C4536, Ingredients!$B$11:$B$310, 0)), "")))</f>
        <v/>
      </c>
      <c r="J4536" s="73" t="str">
        <f>IF($B4536="", "", IF(IFERROR(INDEX(Meals!$C$11:$C$260, MATCH($B4536, Meals!$B$11:$B$260, 0)), "")="", "", IFERROR(INDEX(Meals!$C$11:$C$260, MATCH($B4536, Meals!$B$11:$B$260, 0)), "")))</f>
        <v/>
      </c>
      <c r="K4536" s="4"/>
      <c r="L4536" s="72" t="str">
        <f t="shared" si="1057"/>
        <v/>
      </c>
      <c r="M4536" s="73" t="str">
        <f t="shared" si="1058"/>
        <v/>
      </c>
      <c r="N4536" s="4"/>
      <c r="O4536" s="78" t="str">
        <f t="shared" si="1059"/>
        <v/>
      </c>
      <c r="P4536" s="79" t="str">
        <f t="shared" si="1060"/>
        <v/>
      </c>
      <c r="Q4536" s="4"/>
      <c r="R4536" s="90" t="str">
        <f t="shared" si="1061"/>
        <v/>
      </c>
      <c r="S4536" s="4"/>
      <c r="Y4536" s="18" t="str">
        <f t="shared" si="1062"/>
        <v/>
      </c>
      <c r="AA4536" s="18" t="str">
        <f t="shared" si="1053"/>
        <v/>
      </c>
      <c r="AB4536" s="18" t="str">
        <f t="shared" si="1054"/>
        <v/>
      </c>
      <c r="AC4536" s="18" t="str">
        <f t="shared" si="1063"/>
        <v/>
      </c>
      <c r="AD4536" s="18" t="str">
        <f t="shared" si="1063"/>
        <v/>
      </c>
      <c r="AE4536" s="18" t="str">
        <f t="shared" si="1064"/>
        <v/>
      </c>
      <c r="AG4536" s="95" t="str">
        <f>IF($C4536="", "", IF(IFERROR(INDEX(Ingredients!C$11:C$310, MATCH($C4536, Ingredients!$B$11:$B$310, 0)), "")="", "", IFERROR(INDEX(Ingredients!C$11:C$310, MATCH($C4536, Ingredients!$B$11:$B$310, 0)), "")))</f>
        <v/>
      </c>
      <c r="AH4536" s="105" t="str">
        <f>IF($C4536="", "", IF(IFERROR(INDEX(Ingredients!D$11:D$310, MATCH($C4536, Ingredients!$B$11:$B$310, 0)), "")="", "", IFERROR(INDEX(Ingredients!D$11:D$310, MATCH($C4536, Ingredients!$B$11:$B$310, 0)), "")))</f>
        <v/>
      </c>
      <c r="AI4536" s="106" t="str">
        <f>IF($C4536="", "", IF(IFERROR(INDEX(Ingredients!E$11:E$310, MATCH($C4536, Ingredients!$B$11:$B$310, 0)), "")="", "", IFERROR(INDEX(Ingredients!E$11:E$310, MATCH($C4536, Ingredients!$B$11:$B$310, 0)), "")))</f>
        <v/>
      </c>
      <c r="AJ4536" s="108" t="str">
        <f>IF($C4536="", "", IF(IFERROR(INDEX(Ingredients!F$11:F$310, MATCH($C4536, Ingredients!$B$11:$B$310, 0)), "")="", "", IFERROR(INDEX(Ingredients!F$11:F$310, MATCH($C4536, Ingredients!$B$11:$B$310, 0)), "")))</f>
        <v/>
      </c>
      <c r="AK4536" s="106" t="str">
        <f>IF($C4536="", "", IF(IFERROR(INDEX(Ingredients!G$11:G$310, MATCH($C4536, Ingredients!$B$11:$B$310, 0)), "")="", "", IFERROR(INDEX(Ingredients!G$11:G$310, MATCH($C4536, Ingredients!$B$11:$B$310, 0)), "")))</f>
        <v/>
      </c>
      <c r="AL4536" s="79" t="str">
        <f>IF($C4536="", "", IF(IFERROR(INDEX(Ingredients!H$11:H$310, MATCH($C4536, Ingredients!$B$11:$B$310, 0)), "")="", "", IFERROR(INDEX(Ingredients!H$11:H$310, MATCH($C4536, Ingredients!$B$11:$B$310, 0)), "")))</f>
        <v/>
      </c>
      <c r="AN4536" s="83" t="str">
        <f t="shared" si="1055"/>
        <v/>
      </c>
      <c r="AP4536" s="114" t="str">
        <f t="shared" si="1065"/>
        <v/>
      </c>
      <c r="AR4536" s="117" t="str">
        <f>IF($C4536="", "", IF(IFERROR(INDEX(Ingredients!$AI$11:$AI$310, MATCH($C4536, Ingredients!$B$11:$B$310, 0)), "")="", "", IFERROR(INDEX(Ingredients!$AI$11:$AI$310, MATCH($C4536, Ingredients!$B$11:$B$310, 0)), "")))</f>
        <v/>
      </c>
      <c r="AT4536" s="120" t="str">
        <f t="shared" si="1066"/>
        <v/>
      </c>
      <c r="AV4536" s="90" t="str">
        <f t="shared" si="1056"/>
        <v/>
      </c>
      <c r="AX4536" s="90" t="str">
        <f>IF($AV4536="", "", COUNTIF($AV$11:$AV$5010, "&lt;"&amp;$AV4536)+1+COUNTIF($AV$11:$AV4536, $AV4536)-1)</f>
        <v/>
      </c>
      <c r="AZ4536" s="111" t="str">
        <f>IF($B4536="", "", SUMIF('Shopping List'!$AV$11:$AV$25, $B4536, 'Shopping List'!$BN$11:$BN$25))</f>
        <v/>
      </c>
      <c r="BB4536" s="117" t="str">
        <f t="shared" si="1067"/>
        <v/>
      </c>
    </row>
    <row r="4537" spans="1:54" x14ac:dyDescent="0.25">
      <c r="A4537" s="4"/>
      <c r="B4537" s="37"/>
      <c r="C4537" s="124"/>
      <c r="D4537" s="39"/>
      <c r="E4537" s="125"/>
      <c r="F4537" s="48"/>
      <c r="G4537" s="4"/>
      <c r="H4537" s="4"/>
      <c r="I4537" s="95" t="str">
        <f>IF($C4537="", "", IF(IFERROR(INDEX(Ingredients!$C$11:$C$310, MATCH($C4537, Ingredients!$B$11:$B$310, 0)), "")="", "", IFERROR(INDEX(Ingredients!$C$11:$C$310, MATCH($C4537, Ingredients!$B$11:$B$310, 0)), "")))</f>
        <v/>
      </c>
      <c r="J4537" s="73" t="str">
        <f>IF($B4537="", "", IF(IFERROR(INDEX(Meals!$C$11:$C$260, MATCH($B4537, Meals!$B$11:$B$260, 0)), "")="", "", IFERROR(INDEX(Meals!$C$11:$C$260, MATCH($B4537, Meals!$B$11:$B$260, 0)), "")))</f>
        <v/>
      </c>
      <c r="K4537" s="4"/>
      <c r="L4537" s="72" t="str">
        <f t="shared" si="1057"/>
        <v/>
      </c>
      <c r="M4537" s="73" t="str">
        <f t="shared" si="1058"/>
        <v/>
      </c>
      <c r="N4537" s="4"/>
      <c r="O4537" s="78" t="str">
        <f t="shared" si="1059"/>
        <v/>
      </c>
      <c r="P4537" s="79" t="str">
        <f t="shared" si="1060"/>
        <v/>
      </c>
      <c r="Q4537" s="4"/>
      <c r="R4537" s="90" t="str">
        <f t="shared" si="1061"/>
        <v/>
      </c>
      <c r="S4537" s="4"/>
      <c r="Y4537" s="18" t="str">
        <f t="shared" si="1062"/>
        <v/>
      </c>
      <c r="AA4537" s="18" t="str">
        <f t="shared" si="1053"/>
        <v/>
      </c>
      <c r="AB4537" s="18" t="str">
        <f t="shared" si="1054"/>
        <v/>
      </c>
      <c r="AC4537" s="18" t="str">
        <f t="shared" si="1063"/>
        <v/>
      </c>
      <c r="AD4537" s="18" t="str">
        <f t="shared" si="1063"/>
        <v/>
      </c>
      <c r="AE4537" s="18" t="str">
        <f t="shared" si="1064"/>
        <v/>
      </c>
      <c r="AG4537" s="95" t="str">
        <f>IF($C4537="", "", IF(IFERROR(INDEX(Ingredients!C$11:C$310, MATCH($C4537, Ingredients!$B$11:$B$310, 0)), "")="", "", IFERROR(INDEX(Ingredients!C$11:C$310, MATCH($C4537, Ingredients!$B$11:$B$310, 0)), "")))</f>
        <v/>
      </c>
      <c r="AH4537" s="105" t="str">
        <f>IF($C4537="", "", IF(IFERROR(INDEX(Ingredients!D$11:D$310, MATCH($C4537, Ingredients!$B$11:$B$310, 0)), "")="", "", IFERROR(INDEX(Ingredients!D$11:D$310, MATCH($C4537, Ingredients!$B$11:$B$310, 0)), "")))</f>
        <v/>
      </c>
      <c r="AI4537" s="106" t="str">
        <f>IF($C4537="", "", IF(IFERROR(INDEX(Ingredients!E$11:E$310, MATCH($C4537, Ingredients!$B$11:$B$310, 0)), "")="", "", IFERROR(INDEX(Ingredients!E$11:E$310, MATCH($C4537, Ingredients!$B$11:$B$310, 0)), "")))</f>
        <v/>
      </c>
      <c r="AJ4537" s="108" t="str">
        <f>IF($C4537="", "", IF(IFERROR(INDEX(Ingredients!F$11:F$310, MATCH($C4537, Ingredients!$B$11:$B$310, 0)), "")="", "", IFERROR(INDEX(Ingredients!F$11:F$310, MATCH($C4537, Ingredients!$B$11:$B$310, 0)), "")))</f>
        <v/>
      </c>
      <c r="AK4537" s="106" t="str">
        <f>IF($C4537="", "", IF(IFERROR(INDEX(Ingredients!G$11:G$310, MATCH($C4537, Ingredients!$B$11:$B$310, 0)), "")="", "", IFERROR(INDEX(Ingredients!G$11:G$310, MATCH($C4537, Ingredients!$B$11:$B$310, 0)), "")))</f>
        <v/>
      </c>
      <c r="AL4537" s="79" t="str">
        <f>IF($C4537="", "", IF(IFERROR(INDEX(Ingredients!H$11:H$310, MATCH($C4537, Ingredients!$B$11:$B$310, 0)), "")="", "", IFERROR(INDEX(Ingredients!H$11:H$310, MATCH($C4537, Ingredients!$B$11:$B$310, 0)), "")))</f>
        <v/>
      </c>
      <c r="AN4537" s="83" t="str">
        <f t="shared" si="1055"/>
        <v/>
      </c>
      <c r="AP4537" s="114" t="str">
        <f t="shared" si="1065"/>
        <v/>
      </c>
      <c r="AR4537" s="117" t="str">
        <f>IF($C4537="", "", IF(IFERROR(INDEX(Ingredients!$AI$11:$AI$310, MATCH($C4537, Ingredients!$B$11:$B$310, 0)), "")="", "", IFERROR(INDEX(Ingredients!$AI$11:$AI$310, MATCH($C4537, Ingredients!$B$11:$B$310, 0)), "")))</f>
        <v/>
      </c>
      <c r="AT4537" s="120" t="str">
        <f t="shared" si="1066"/>
        <v/>
      </c>
      <c r="AV4537" s="90" t="str">
        <f t="shared" si="1056"/>
        <v/>
      </c>
      <c r="AX4537" s="90" t="str">
        <f>IF($AV4537="", "", COUNTIF($AV$11:$AV$5010, "&lt;"&amp;$AV4537)+1+COUNTIF($AV$11:$AV4537, $AV4537)-1)</f>
        <v/>
      </c>
      <c r="AZ4537" s="111" t="str">
        <f>IF($B4537="", "", SUMIF('Shopping List'!$AV$11:$AV$25, $B4537, 'Shopping List'!$BN$11:$BN$25))</f>
        <v/>
      </c>
      <c r="BB4537" s="117" t="str">
        <f t="shared" si="1067"/>
        <v/>
      </c>
    </row>
    <row r="4538" spans="1:54" x14ac:dyDescent="0.25">
      <c r="A4538" s="4"/>
      <c r="B4538" s="37"/>
      <c r="C4538" s="124"/>
      <c r="D4538" s="39"/>
      <c r="E4538" s="125"/>
      <c r="F4538" s="48"/>
      <c r="G4538" s="4"/>
      <c r="H4538" s="4"/>
      <c r="I4538" s="95" t="str">
        <f>IF($C4538="", "", IF(IFERROR(INDEX(Ingredients!$C$11:$C$310, MATCH($C4538, Ingredients!$B$11:$B$310, 0)), "")="", "", IFERROR(INDEX(Ingredients!$C$11:$C$310, MATCH($C4538, Ingredients!$B$11:$B$310, 0)), "")))</f>
        <v/>
      </c>
      <c r="J4538" s="73" t="str">
        <f>IF($B4538="", "", IF(IFERROR(INDEX(Meals!$C$11:$C$260, MATCH($B4538, Meals!$B$11:$B$260, 0)), "")="", "", IFERROR(INDEX(Meals!$C$11:$C$260, MATCH($B4538, Meals!$B$11:$B$260, 0)), "")))</f>
        <v/>
      </c>
      <c r="K4538" s="4"/>
      <c r="L4538" s="72" t="str">
        <f t="shared" si="1057"/>
        <v/>
      </c>
      <c r="M4538" s="73" t="str">
        <f t="shared" si="1058"/>
        <v/>
      </c>
      <c r="N4538" s="4"/>
      <c r="O4538" s="78" t="str">
        <f t="shared" si="1059"/>
        <v/>
      </c>
      <c r="P4538" s="79" t="str">
        <f t="shared" si="1060"/>
        <v/>
      </c>
      <c r="Q4538" s="4"/>
      <c r="R4538" s="90" t="str">
        <f t="shared" si="1061"/>
        <v/>
      </c>
      <c r="S4538" s="4"/>
      <c r="Y4538" s="18" t="str">
        <f t="shared" si="1062"/>
        <v/>
      </c>
      <c r="AA4538" s="18" t="str">
        <f t="shared" si="1053"/>
        <v/>
      </c>
      <c r="AB4538" s="18" t="str">
        <f t="shared" si="1054"/>
        <v/>
      </c>
      <c r="AC4538" s="18" t="str">
        <f t="shared" si="1063"/>
        <v/>
      </c>
      <c r="AD4538" s="18" t="str">
        <f t="shared" si="1063"/>
        <v/>
      </c>
      <c r="AE4538" s="18" t="str">
        <f t="shared" si="1064"/>
        <v/>
      </c>
      <c r="AG4538" s="95" t="str">
        <f>IF($C4538="", "", IF(IFERROR(INDEX(Ingredients!C$11:C$310, MATCH($C4538, Ingredients!$B$11:$B$310, 0)), "")="", "", IFERROR(INDEX(Ingredients!C$11:C$310, MATCH($C4538, Ingredients!$B$11:$B$310, 0)), "")))</f>
        <v/>
      </c>
      <c r="AH4538" s="105" t="str">
        <f>IF($C4538="", "", IF(IFERROR(INDEX(Ingredients!D$11:D$310, MATCH($C4538, Ingredients!$B$11:$B$310, 0)), "")="", "", IFERROR(INDEX(Ingredients!D$11:D$310, MATCH($C4538, Ingredients!$B$11:$B$310, 0)), "")))</f>
        <v/>
      </c>
      <c r="AI4538" s="106" t="str">
        <f>IF($C4538="", "", IF(IFERROR(INDEX(Ingredients!E$11:E$310, MATCH($C4538, Ingredients!$B$11:$B$310, 0)), "")="", "", IFERROR(INDEX(Ingredients!E$11:E$310, MATCH($C4538, Ingredients!$B$11:$B$310, 0)), "")))</f>
        <v/>
      </c>
      <c r="AJ4538" s="108" t="str">
        <f>IF($C4538="", "", IF(IFERROR(INDEX(Ingredients!F$11:F$310, MATCH($C4538, Ingredients!$B$11:$B$310, 0)), "")="", "", IFERROR(INDEX(Ingredients!F$11:F$310, MATCH($C4538, Ingredients!$B$11:$B$310, 0)), "")))</f>
        <v/>
      </c>
      <c r="AK4538" s="106" t="str">
        <f>IF($C4538="", "", IF(IFERROR(INDEX(Ingredients!G$11:G$310, MATCH($C4538, Ingredients!$B$11:$B$310, 0)), "")="", "", IFERROR(INDEX(Ingredients!G$11:G$310, MATCH($C4538, Ingredients!$B$11:$B$310, 0)), "")))</f>
        <v/>
      </c>
      <c r="AL4538" s="79" t="str">
        <f>IF($C4538="", "", IF(IFERROR(INDEX(Ingredients!H$11:H$310, MATCH($C4538, Ingredients!$B$11:$B$310, 0)), "")="", "", IFERROR(INDEX(Ingredients!H$11:H$310, MATCH($C4538, Ingredients!$B$11:$B$310, 0)), "")))</f>
        <v/>
      </c>
      <c r="AN4538" s="83" t="str">
        <f t="shared" si="1055"/>
        <v/>
      </c>
      <c r="AP4538" s="114" t="str">
        <f t="shared" si="1065"/>
        <v/>
      </c>
      <c r="AR4538" s="117" t="str">
        <f>IF($C4538="", "", IF(IFERROR(INDEX(Ingredients!$AI$11:$AI$310, MATCH($C4538, Ingredients!$B$11:$B$310, 0)), "")="", "", IFERROR(INDEX(Ingredients!$AI$11:$AI$310, MATCH($C4538, Ingredients!$B$11:$B$310, 0)), "")))</f>
        <v/>
      </c>
      <c r="AT4538" s="120" t="str">
        <f t="shared" si="1066"/>
        <v/>
      </c>
      <c r="AV4538" s="90" t="str">
        <f t="shared" si="1056"/>
        <v/>
      </c>
      <c r="AX4538" s="90" t="str">
        <f>IF($AV4538="", "", COUNTIF($AV$11:$AV$5010, "&lt;"&amp;$AV4538)+1+COUNTIF($AV$11:$AV4538, $AV4538)-1)</f>
        <v/>
      </c>
      <c r="AZ4538" s="111" t="str">
        <f>IF($B4538="", "", SUMIF('Shopping List'!$AV$11:$AV$25, $B4538, 'Shopping List'!$BN$11:$BN$25))</f>
        <v/>
      </c>
      <c r="BB4538" s="117" t="str">
        <f t="shared" si="1067"/>
        <v/>
      </c>
    </row>
    <row r="4539" spans="1:54" x14ac:dyDescent="0.25">
      <c r="A4539" s="4"/>
      <c r="B4539" s="37"/>
      <c r="C4539" s="124"/>
      <c r="D4539" s="39"/>
      <c r="E4539" s="125"/>
      <c r="F4539" s="48"/>
      <c r="G4539" s="4"/>
      <c r="H4539" s="4"/>
      <c r="I4539" s="95" t="str">
        <f>IF($C4539="", "", IF(IFERROR(INDEX(Ingredients!$C$11:$C$310, MATCH($C4539, Ingredients!$B$11:$B$310, 0)), "")="", "", IFERROR(INDEX(Ingredients!$C$11:$C$310, MATCH($C4539, Ingredients!$B$11:$B$310, 0)), "")))</f>
        <v/>
      </c>
      <c r="J4539" s="73" t="str">
        <f>IF($B4539="", "", IF(IFERROR(INDEX(Meals!$C$11:$C$260, MATCH($B4539, Meals!$B$11:$B$260, 0)), "")="", "", IFERROR(INDEX(Meals!$C$11:$C$260, MATCH($B4539, Meals!$B$11:$B$260, 0)), "")))</f>
        <v/>
      </c>
      <c r="K4539" s="4"/>
      <c r="L4539" s="72" t="str">
        <f t="shared" si="1057"/>
        <v/>
      </c>
      <c r="M4539" s="73" t="str">
        <f t="shared" si="1058"/>
        <v/>
      </c>
      <c r="N4539" s="4"/>
      <c r="O4539" s="78" t="str">
        <f t="shared" si="1059"/>
        <v/>
      </c>
      <c r="P4539" s="79" t="str">
        <f t="shared" si="1060"/>
        <v/>
      </c>
      <c r="Q4539" s="4"/>
      <c r="R4539" s="90" t="str">
        <f t="shared" si="1061"/>
        <v/>
      </c>
      <c r="S4539" s="4"/>
      <c r="Y4539" s="18" t="str">
        <f t="shared" si="1062"/>
        <v/>
      </c>
      <c r="AA4539" s="18" t="str">
        <f t="shared" si="1053"/>
        <v/>
      </c>
      <c r="AB4539" s="18" t="str">
        <f t="shared" si="1054"/>
        <v/>
      </c>
      <c r="AC4539" s="18" t="str">
        <f t="shared" si="1063"/>
        <v/>
      </c>
      <c r="AD4539" s="18" t="str">
        <f t="shared" si="1063"/>
        <v/>
      </c>
      <c r="AE4539" s="18" t="str">
        <f t="shared" si="1064"/>
        <v/>
      </c>
      <c r="AG4539" s="95" t="str">
        <f>IF($C4539="", "", IF(IFERROR(INDEX(Ingredients!C$11:C$310, MATCH($C4539, Ingredients!$B$11:$B$310, 0)), "")="", "", IFERROR(INDEX(Ingredients!C$11:C$310, MATCH($C4539, Ingredients!$B$11:$B$310, 0)), "")))</f>
        <v/>
      </c>
      <c r="AH4539" s="105" t="str">
        <f>IF($C4539="", "", IF(IFERROR(INDEX(Ingredients!D$11:D$310, MATCH($C4539, Ingredients!$B$11:$B$310, 0)), "")="", "", IFERROR(INDEX(Ingredients!D$11:D$310, MATCH($C4539, Ingredients!$B$11:$B$310, 0)), "")))</f>
        <v/>
      </c>
      <c r="AI4539" s="106" t="str">
        <f>IF($C4539="", "", IF(IFERROR(INDEX(Ingredients!E$11:E$310, MATCH($C4539, Ingredients!$B$11:$B$310, 0)), "")="", "", IFERROR(INDEX(Ingredients!E$11:E$310, MATCH($C4539, Ingredients!$B$11:$B$310, 0)), "")))</f>
        <v/>
      </c>
      <c r="AJ4539" s="108" t="str">
        <f>IF($C4539="", "", IF(IFERROR(INDEX(Ingredients!F$11:F$310, MATCH($C4539, Ingredients!$B$11:$B$310, 0)), "")="", "", IFERROR(INDEX(Ingredients!F$11:F$310, MATCH($C4539, Ingredients!$B$11:$B$310, 0)), "")))</f>
        <v/>
      </c>
      <c r="AK4539" s="106" t="str">
        <f>IF($C4539="", "", IF(IFERROR(INDEX(Ingredients!G$11:G$310, MATCH($C4539, Ingredients!$B$11:$B$310, 0)), "")="", "", IFERROR(INDEX(Ingredients!G$11:G$310, MATCH($C4539, Ingredients!$B$11:$B$310, 0)), "")))</f>
        <v/>
      </c>
      <c r="AL4539" s="79" t="str">
        <f>IF($C4539="", "", IF(IFERROR(INDEX(Ingredients!H$11:H$310, MATCH($C4539, Ingredients!$B$11:$B$310, 0)), "")="", "", IFERROR(INDEX(Ingredients!H$11:H$310, MATCH($C4539, Ingredients!$B$11:$B$310, 0)), "")))</f>
        <v/>
      </c>
      <c r="AN4539" s="83" t="str">
        <f t="shared" si="1055"/>
        <v/>
      </c>
      <c r="AP4539" s="114" t="str">
        <f t="shared" si="1065"/>
        <v/>
      </c>
      <c r="AR4539" s="117" t="str">
        <f>IF($C4539="", "", IF(IFERROR(INDEX(Ingredients!$AI$11:$AI$310, MATCH($C4539, Ingredients!$B$11:$B$310, 0)), "")="", "", IFERROR(INDEX(Ingredients!$AI$11:$AI$310, MATCH($C4539, Ingredients!$B$11:$B$310, 0)), "")))</f>
        <v/>
      </c>
      <c r="AT4539" s="120" t="str">
        <f t="shared" si="1066"/>
        <v/>
      </c>
      <c r="AV4539" s="90" t="str">
        <f t="shared" si="1056"/>
        <v/>
      </c>
      <c r="AX4539" s="90" t="str">
        <f>IF($AV4539="", "", COUNTIF($AV$11:$AV$5010, "&lt;"&amp;$AV4539)+1+COUNTIF($AV$11:$AV4539, $AV4539)-1)</f>
        <v/>
      </c>
      <c r="AZ4539" s="111" t="str">
        <f>IF($B4539="", "", SUMIF('Shopping List'!$AV$11:$AV$25, $B4539, 'Shopping List'!$BN$11:$BN$25))</f>
        <v/>
      </c>
      <c r="BB4539" s="117" t="str">
        <f t="shared" si="1067"/>
        <v/>
      </c>
    </row>
    <row r="4540" spans="1:54" x14ac:dyDescent="0.25">
      <c r="A4540" s="4"/>
      <c r="B4540" s="37"/>
      <c r="C4540" s="124"/>
      <c r="D4540" s="39"/>
      <c r="E4540" s="125"/>
      <c r="F4540" s="48"/>
      <c r="G4540" s="4"/>
      <c r="H4540" s="4"/>
      <c r="I4540" s="95" t="str">
        <f>IF($C4540="", "", IF(IFERROR(INDEX(Ingredients!$C$11:$C$310, MATCH($C4540, Ingredients!$B$11:$B$310, 0)), "")="", "", IFERROR(INDEX(Ingredients!$C$11:$C$310, MATCH($C4540, Ingredients!$B$11:$B$310, 0)), "")))</f>
        <v/>
      </c>
      <c r="J4540" s="73" t="str">
        <f>IF($B4540="", "", IF(IFERROR(INDEX(Meals!$C$11:$C$260, MATCH($B4540, Meals!$B$11:$B$260, 0)), "")="", "", IFERROR(INDEX(Meals!$C$11:$C$260, MATCH($B4540, Meals!$B$11:$B$260, 0)), "")))</f>
        <v/>
      </c>
      <c r="K4540" s="4"/>
      <c r="L4540" s="72" t="str">
        <f t="shared" si="1057"/>
        <v/>
      </c>
      <c r="M4540" s="73" t="str">
        <f t="shared" si="1058"/>
        <v/>
      </c>
      <c r="N4540" s="4"/>
      <c r="O4540" s="78" t="str">
        <f t="shared" si="1059"/>
        <v/>
      </c>
      <c r="P4540" s="79" t="str">
        <f t="shared" si="1060"/>
        <v/>
      </c>
      <c r="Q4540" s="4"/>
      <c r="R4540" s="90" t="str">
        <f t="shared" si="1061"/>
        <v/>
      </c>
      <c r="S4540" s="4"/>
      <c r="Y4540" s="18" t="str">
        <f t="shared" si="1062"/>
        <v/>
      </c>
      <c r="AA4540" s="18" t="str">
        <f t="shared" si="1053"/>
        <v/>
      </c>
      <c r="AB4540" s="18" t="str">
        <f t="shared" si="1054"/>
        <v/>
      </c>
      <c r="AC4540" s="18" t="str">
        <f t="shared" si="1063"/>
        <v/>
      </c>
      <c r="AD4540" s="18" t="str">
        <f t="shared" si="1063"/>
        <v/>
      </c>
      <c r="AE4540" s="18" t="str">
        <f t="shared" si="1064"/>
        <v/>
      </c>
      <c r="AG4540" s="95" t="str">
        <f>IF($C4540="", "", IF(IFERROR(INDEX(Ingredients!C$11:C$310, MATCH($C4540, Ingredients!$B$11:$B$310, 0)), "")="", "", IFERROR(INDEX(Ingredients!C$11:C$310, MATCH($C4540, Ingredients!$B$11:$B$310, 0)), "")))</f>
        <v/>
      </c>
      <c r="AH4540" s="105" t="str">
        <f>IF($C4540="", "", IF(IFERROR(INDEX(Ingredients!D$11:D$310, MATCH($C4540, Ingredients!$B$11:$B$310, 0)), "")="", "", IFERROR(INDEX(Ingredients!D$11:D$310, MATCH($C4540, Ingredients!$B$11:$B$310, 0)), "")))</f>
        <v/>
      </c>
      <c r="AI4540" s="106" t="str">
        <f>IF($C4540="", "", IF(IFERROR(INDEX(Ingredients!E$11:E$310, MATCH($C4540, Ingredients!$B$11:$B$310, 0)), "")="", "", IFERROR(INDEX(Ingredients!E$11:E$310, MATCH($C4540, Ingredients!$B$11:$B$310, 0)), "")))</f>
        <v/>
      </c>
      <c r="AJ4540" s="108" t="str">
        <f>IF($C4540="", "", IF(IFERROR(INDEX(Ingredients!F$11:F$310, MATCH($C4540, Ingredients!$B$11:$B$310, 0)), "")="", "", IFERROR(INDEX(Ingredients!F$11:F$310, MATCH($C4540, Ingredients!$B$11:$B$310, 0)), "")))</f>
        <v/>
      </c>
      <c r="AK4540" s="106" t="str">
        <f>IF($C4540="", "", IF(IFERROR(INDEX(Ingredients!G$11:G$310, MATCH($C4540, Ingredients!$B$11:$B$310, 0)), "")="", "", IFERROR(INDEX(Ingredients!G$11:G$310, MATCH($C4540, Ingredients!$B$11:$B$310, 0)), "")))</f>
        <v/>
      </c>
      <c r="AL4540" s="79" t="str">
        <f>IF($C4540="", "", IF(IFERROR(INDEX(Ingredients!H$11:H$310, MATCH($C4540, Ingredients!$B$11:$B$310, 0)), "")="", "", IFERROR(INDEX(Ingredients!H$11:H$310, MATCH($C4540, Ingredients!$B$11:$B$310, 0)), "")))</f>
        <v/>
      </c>
      <c r="AN4540" s="83" t="str">
        <f t="shared" si="1055"/>
        <v/>
      </c>
      <c r="AP4540" s="114" t="str">
        <f t="shared" si="1065"/>
        <v/>
      </c>
      <c r="AR4540" s="117" t="str">
        <f>IF($C4540="", "", IF(IFERROR(INDEX(Ingredients!$AI$11:$AI$310, MATCH($C4540, Ingredients!$B$11:$B$310, 0)), "")="", "", IFERROR(INDEX(Ingredients!$AI$11:$AI$310, MATCH($C4540, Ingredients!$B$11:$B$310, 0)), "")))</f>
        <v/>
      </c>
      <c r="AT4540" s="120" t="str">
        <f t="shared" si="1066"/>
        <v/>
      </c>
      <c r="AV4540" s="90" t="str">
        <f t="shared" si="1056"/>
        <v/>
      </c>
      <c r="AX4540" s="90" t="str">
        <f>IF($AV4540="", "", COUNTIF($AV$11:$AV$5010, "&lt;"&amp;$AV4540)+1+COUNTIF($AV$11:$AV4540, $AV4540)-1)</f>
        <v/>
      </c>
      <c r="AZ4540" s="111" t="str">
        <f>IF($B4540="", "", SUMIF('Shopping List'!$AV$11:$AV$25, $B4540, 'Shopping List'!$BN$11:$BN$25))</f>
        <v/>
      </c>
      <c r="BB4540" s="117" t="str">
        <f t="shared" si="1067"/>
        <v/>
      </c>
    </row>
    <row r="4541" spans="1:54" x14ac:dyDescent="0.25">
      <c r="A4541" s="4"/>
      <c r="B4541" s="37"/>
      <c r="C4541" s="124"/>
      <c r="D4541" s="39"/>
      <c r="E4541" s="125"/>
      <c r="F4541" s="48"/>
      <c r="G4541" s="4"/>
      <c r="H4541" s="4"/>
      <c r="I4541" s="95" t="str">
        <f>IF($C4541="", "", IF(IFERROR(INDEX(Ingredients!$C$11:$C$310, MATCH($C4541, Ingredients!$B$11:$B$310, 0)), "")="", "", IFERROR(INDEX(Ingredients!$C$11:$C$310, MATCH($C4541, Ingredients!$B$11:$B$310, 0)), "")))</f>
        <v/>
      </c>
      <c r="J4541" s="73" t="str">
        <f>IF($B4541="", "", IF(IFERROR(INDEX(Meals!$C$11:$C$260, MATCH($B4541, Meals!$B$11:$B$260, 0)), "")="", "", IFERROR(INDEX(Meals!$C$11:$C$260, MATCH($B4541, Meals!$B$11:$B$260, 0)), "")))</f>
        <v/>
      </c>
      <c r="K4541" s="4"/>
      <c r="L4541" s="72" t="str">
        <f t="shared" si="1057"/>
        <v/>
      </c>
      <c r="M4541" s="73" t="str">
        <f t="shared" si="1058"/>
        <v/>
      </c>
      <c r="N4541" s="4"/>
      <c r="O4541" s="78" t="str">
        <f t="shared" si="1059"/>
        <v/>
      </c>
      <c r="P4541" s="79" t="str">
        <f t="shared" si="1060"/>
        <v/>
      </c>
      <c r="Q4541" s="4"/>
      <c r="R4541" s="90" t="str">
        <f t="shared" si="1061"/>
        <v/>
      </c>
      <c r="S4541" s="4"/>
      <c r="Y4541" s="18" t="str">
        <f t="shared" si="1062"/>
        <v/>
      </c>
      <c r="AA4541" s="18" t="str">
        <f t="shared" si="1053"/>
        <v/>
      </c>
      <c r="AB4541" s="18" t="str">
        <f t="shared" si="1054"/>
        <v/>
      </c>
      <c r="AC4541" s="18" t="str">
        <f t="shared" si="1063"/>
        <v/>
      </c>
      <c r="AD4541" s="18" t="str">
        <f t="shared" si="1063"/>
        <v/>
      </c>
      <c r="AE4541" s="18" t="str">
        <f t="shared" si="1064"/>
        <v/>
      </c>
      <c r="AG4541" s="95" t="str">
        <f>IF($C4541="", "", IF(IFERROR(INDEX(Ingredients!C$11:C$310, MATCH($C4541, Ingredients!$B$11:$B$310, 0)), "")="", "", IFERROR(INDEX(Ingredients!C$11:C$310, MATCH($C4541, Ingredients!$B$11:$B$310, 0)), "")))</f>
        <v/>
      </c>
      <c r="AH4541" s="105" t="str">
        <f>IF($C4541="", "", IF(IFERROR(INDEX(Ingredients!D$11:D$310, MATCH($C4541, Ingredients!$B$11:$B$310, 0)), "")="", "", IFERROR(INDEX(Ingredients!D$11:D$310, MATCH($C4541, Ingredients!$B$11:$B$310, 0)), "")))</f>
        <v/>
      </c>
      <c r="AI4541" s="106" t="str">
        <f>IF($C4541="", "", IF(IFERROR(INDEX(Ingredients!E$11:E$310, MATCH($C4541, Ingredients!$B$11:$B$310, 0)), "")="", "", IFERROR(INDEX(Ingredients!E$11:E$310, MATCH($C4541, Ingredients!$B$11:$B$310, 0)), "")))</f>
        <v/>
      </c>
      <c r="AJ4541" s="108" t="str">
        <f>IF($C4541="", "", IF(IFERROR(INDEX(Ingredients!F$11:F$310, MATCH($C4541, Ingredients!$B$11:$B$310, 0)), "")="", "", IFERROR(INDEX(Ingredients!F$11:F$310, MATCH($C4541, Ingredients!$B$11:$B$310, 0)), "")))</f>
        <v/>
      </c>
      <c r="AK4541" s="106" t="str">
        <f>IF($C4541="", "", IF(IFERROR(INDEX(Ingredients!G$11:G$310, MATCH($C4541, Ingredients!$B$11:$B$310, 0)), "")="", "", IFERROR(INDEX(Ingredients!G$11:G$310, MATCH($C4541, Ingredients!$B$11:$B$310, 0)), "")))</f>
        <v/>
      </c>
      <c r="AL4541" s="79" t="str">
        <f>IF($C4541="", "", IF(IFERROR(INDEX(Ingredients!H$11:H$310, MATCH($C4541, Ingredients!$B$11:$B$310, 0)), "")="", "", IFERROR(INDEX(Ingredients!H$11:H$310, MATCH($C4541, Ingredients!$B$11:$B$310, 0)), "")))</f>
        <v/>
      </c>
      <c r="AN4541" s="83" t="str">
        <f t="shared" si="1055"/>
        <v/>
      </c>
      <c r="AP4541" s="114" t="str">
        <f t="shared" si="1065"/>
        <v/>
      </c>
      <c r="AR4541" s="117" t="str">
        <f>IF($C4541="", "", IF(IFERROR(INDEX(Ingredients!$AI$11:$AI$310, MATCH($C4541, Ingredients!$B$11:$B$310, 0)), "")="", "", IFERROR(INDEX(Ingredients!$AI$11:$AI$310, MATCH($C4541, Ingredients!$B$11:$B$310, 0)), "")))</f>
        <v/>
      </c>
      <c r="AT4541" s="120" t="str">
        <f t="shared" si="1066"/>
        <v/>
      </c>
      <c r="AV4541" s="90" t="str">
        <f t="shared" si="1056"/>
        <v/>
      </c>
      <c r="AX4541" s="90" t="str">
        <f>IF($AV4541="", "", COUNTIF($AV$11:$AV$5010, "&lt;"&amp;$AV4541)+1+COUNTIF($AV$11:$AV4541, $AV4541)-1)</f>
        <v/>
      </c>
      <c r="AZ4541" s="111" t="str">
        <f>IF($B4541="", "", SUMIF('Shopping List'!$AV$11:$AV$25, $B4541, 'Shopping List'!$BN$11:$BN$25))</f>
        <v/>
      </c>
      <c r="BB4541" s="117" t="str">
        <f t="shared" si="1067"/>
        <v/>
      </c>
    </row>
    <row r="4542" spans="1:54" x14ac:dyDescent="0.25">
      <c r="A4542" s="4"/>
      <c r="B4542" s="37"/>
      <c r="C4542" s="124"/>
      <c r="D4542" s="39"/>
      <c r="E4542" s="125"/>
      <c r="F4542" s="48"/>
      <c r="G4542" s="4"/>
      <c r="H4542" s="4"/>
      <c r="I4542" s="95" t="str">
        <f>IF($C4542="", "", IF(IFERROR(INDEX(Ingredients!$C$11:$C$310, MATCH($C4542, Ingredients!$B$11:$B$310, 0)), "")="", "", IFERROR(INDEX(Ingredients!$C$11:$C$310, MATCH($C4542, Ingredients!$B$11:$B$310, 0)), "")))</f>
        <v/>
      </c>
      <c r="J4542" s="73" t="str">
        <f>IF($B4542="", "", IF(IFERROR(INDEX(Meals!$C$11:$C$260, MATCH($B4542, Meals!$B$11:$B$260, 0)), "")="", "", IFERROR(INDEX(Meals!$C$11:$C$260, MATCH($B4542, Meals!$B$11:$B$260, 0)), "")))</f>
        <v/>
      </c>
      <c r="K4542" s="4"/>
      <c r="L4542" s="72" t="str">
        <f t="shared" si="1057"/>
        <v/>
      </c>
      <c r="M4542" s="73" t="str">
        <f t="shared" si="1058"/>
        <v/>
      </c>
      <c r="N4542" s="4"/>
      <c r="O4542" s="78" t="str">
        <f t="shared" si="1059"/>
        <v/>
      </c>
      <c r="P4542" s="79" t="str">
        <f t="shared" si="1060"/>
        <v/>
      </c>
      <c r="Q4542" s="4"/>
      <c r="R4542" s="90" t="str">
        <f t="shared" si="1061"/>
        <v/>
      </c>
      <c r="S4542" s="4"/>
      <c r="Y4542" s="18" t="str">
        <f t="shared" si="1062"/>
        <v/>
      </c>
      <c r="AA4542" s="18" t="str">
        <f t="shared" si="1053"/>
        <v/>
      </c>
      <c r="AB4542" s="18" t="str">
        <f t="shared" si="1054"/>
        <v/>
      </c>
      <c r="AC4542" s="18" t="str">
        <f t="shared" si="1063"/>
        <v/>
      </c>
      <c r="AD4542" s="18" t="str">
        <f t="shared" si="1063"/>
        <v/>
      </c>
      <c r="AE4542" s="18" t="str">
        <f t="shared" si="1064"/>
        <v/>
      </c>
      <c r="AG4542" s="95" t="str">
        <f>IF($C4542="", "", IF(IFERROR(INDEX(Ingredients!C$11:C$310, MATCH($C4542, Ingredients!$B$11:$B$310, 0)), "")="", "", IFERROR(INDEX(Ingredients!C$11:C$310, MATCH($C4542, Ingredients!$B$11:$B$310, 0)), "")))</f>
        <v/>
      </c>
      <c r="AH4542" s="105" t="str">
        <f>IF($C4542="", "", IF(IFERROR(INDEX(Ingredients!D$11:D$310, MATCH($C4542, Ingredients!$B$11:$B$310, 0)), "")="", "", IFERROR(INDEX(Ingredients!D$11:D$310, MATCH($C4542, Ingredients!$B$11:$B$310, 0)), "")))</f>
        <v/>
      </c>
      <c r="AI4542" s="106" t="str">
        <f>IF($C4542="", "", IF(IFERROR(INDEX(Ingredients!E$11:E$310, MATCH($C4542, Ingredients!$B$11:$B$310, 0)), "")="", "", IFERROR(INDEX(Ingredients!E$11:E$310, MATCH($C4542, Ingredients!$B$11:$B$310, 0)), "")))</f>
        <v/>
      </c>
      <c r="AJ4542" s="108" t="str">
        <f>IF($C4542="", "", IF(IFERROR(INDEX(Ingredients!F$11:F$310, MATCH($C4542, Ingredients!$B$11:$B$310, 0)), "")="", "", IFERROR(INDEX(Ingredients!F$11:F$310, MATCH($C4542, Ingredients!$B$11:$B$310, 0)), "")))</f>
        <v/>
      </c>
      <c r="AK4542" s="106" t="str">
        <f>IF($C4542="", "", IF(IFERROR(INDEX(Ingredients!G$11:G$310, MATCH($C4542, Ingredients!$B$11:$B$310, 0)), "")="", "", IFERROR(INDEX(Ingredients!G$11:G$310, MATCH($C4542, Ingredients!$B$11:$B$310, 0)), "")))</f>
        <v/>
      </c>
      <c r="AL4542" s="79" t="str">
        <f>IF($C4542="", "", IF(IFERROR(INDEX(Ingredients!H$11:H$310, MATCH($C4542, Ingredients!$B$11:$B$310, 0)), "")="", "", IFERROR(INDEX(Ingredients!H$11:H$310, MATCH($C4542, Ingredients!$B$11:$B$310, 0)), "")))</f>
        <v/>
      </c>
      <c r="AN4542" s="83" t="str">
        <f t="shared" si="1055"/>
        <v/>
      </c>
      <c r="AP4542" s="114" t="str">
        <f t="shared" si="1065"/>
        <v/>
      </c>
      <c r="AR4542" s="117" t="str">
        <f>IF($C4542="", "", IF(IFERROR(INDEX(Ingredients!$AI$11:$AI$310, MATCH($C4542, Ingredients!$B$11:$B$310, 0)), "")="", "", IFERROR(INDEX(Ingredients!$AI$11:$AI$310, MATCH($C4542, Ingredients!$B$11:$B$310, 0)), "")))</f>
        <v/>
      </c>
      <c r="AT4542" s="120" t="str">
        <f t="shared" si="1066"/>
        <v/>
      </c>
      <c r="AV4542" s="90" t="str">
        <f t="shared" si="1056"/>
        <v/>
      </c>
      <c r="AX4542" s="90" t="str">
        <f>IF($AV4542="", "", COUNTIF($AV$11:$AV$5010, "&lt;"&amp;$AV4542)+1+COUNTIF($AV$11:$AV4542, $AV4542)-1)</f>
        <v/>
      </c>
      <c r="AZ4542" s="111" t="str">
        <f>IF($B4542="", "", SUMIF('Shopping List'!$AV$11:$AV$25, $B4542, 'Shopping List'!$BN$11:$BN$25))</f>
        <v/>
      </c>
      <c r="BB4542" s="117" t="str">
        <f t="shared" si="1067"/>
        <v/>
      </c>
    </row>
    <row r="4543" spans="1:54" x14ac:dyDescent="0.25">
      <c r="A4543" s="4"/>
      <c r="B4543" s="37"/>
      <c r="C4543" s="124"/>
      <c r="D4543" s="39"/>
      <c r="E4543" s="125"/>
      <c r="F4543" s="48"/>
      <c r="G4543" s="4"/>
      <c r="H4543" s="4"/>
      <c r="I4543" s="95" t="str">
        <f>IF($C4543="", "", IF(IFERROR(INDEX(Ingredients!$C$11:$C$310, MATCH($C4543, Ingredients!$B$11:$B$310, 0)), "")="", "", IFERROR(INDEX(Ingredients!$C$11:$C$310, MATCH($C4543, Ingredients!$B$11:$B$310, 0)), "")))</f>
        <v/>
      </c>
      <c r="J4543" s="73" t="str">
        <f>IF($B4543="", "", IF(IFERROR(INDEX(Meals!$C$11:$C$260, MATCH($B4543, Meals!$B$11:$B$260, 0)), "")="", "", IFERROR(INDEX(Meals!$C$11:$C$260, MATCH($B4543, Meals!$B$11:$B$260, 0)), "")))</f>
        <v/>
      </c>
      <c r="K4543" s="4"/>
      <c r="L4543" s="72" t="str">
        <f t="shared" si="1057"/>
        <v/>
      </c>
      <c r="M4543" s="73" t="str">
        <f t="shared" si="1058"/>
        <v/>
      </c>
      <c r="N4543" s="4"/>
      <c r="O4543" s="78" t="str">
        <f t="shared" si="1059"/>
        <v/>
      </c>
      <c r="P4543" s="79" t="str">
        <f t="shared" si="1060"/>
        <v/>
      </c>
      <c r="Q4543" s="4"/>
      <c r="R4543" s="90" t="str">
        <f t="shared" si="1061"/>
        <v/>
      </c>
      <c r="S4543" s="4"/>
      <c r="Y4543" s="18" t="str">
        <f t="shared" si="1062"/>
        <v/>
      </c>
      <c r="AA4543" s="18" t="str">
        <f t="shared" si="1053"/>
        <v/>
      </c>
      <c r="AB4543" s="18" t="str">
        <f t="shared" si="1054"/>
        <v/>
      </c>
      <c r="AC4543" s="18" t="str">
        <f t="shared" si="1063"/>
        <v/>
      </c>
      <c r="AD4543" s="18" t="str">
        <f t="shared" si="1063"/>
        <v/>
      </c>
      <c r="AE4543" s="18" t="str">
        <f t="shared" si="1064"/>
        <v/>
      </c>
      <c r="AG4543" s="95" t="str">
        <f>IF($C4543="", "", IF(IFERROR(INDEX(Ingredients!C$11:C$310, MATCH($C4543, Ingredients!$B$11:$B$310, 0)), "")="", "", IFERROR(INDEX(Ingredients!C$11:C$310, MATCH($C4543, Ingredients!$B$11:$B$310, 0)), "")))</f>
        <v/>
      </c>
      <c r="AH4543" s="105" t="str">
        <f>IF($C4543="", "", IF(IFERROR(INDEX(Ingredients!D$11:D$310, MATCH($C4543, Ingredients!$B$11:$B$310, 0)), "")="", "", IFERROR(INDEX(Ingredients!D$11:D$310, MATCH($C4543, Ingredients!$B$11:$B$310, 0)), "")))</f>
        <v/>
      </c>
      <c r="AI4543" s="106" t="str">
        <f>IF($C4543="", "", IF(IFERROR(INDEX(Ingredients!E$11:E$310, MATCH($C4543, Ingredients!$B$11:$B$310, 0)), "")="", "", IFERROR(INDEX(Ingredients!E$11:E$310, MATCH($C4543, Ingredients!$B$11:$B$310, 0)), "")))</f>
        <v/>
      </c>
      <c r="AJ4543" s="108" t="str">
        <f>IF($C4543="", "", IF(IFERROR(INDEX(Ingredients!F$11:F$310, MATCH($C4543, Ingredients!$B$11:$B$310, 0)), "")="", "", IFERROR(INDEX(Ingredients!F$11:F$310, MATCH($C4543, Ingredients!$B$11:$B$310, 0)), "")))</f>
        <v/>
      </c>
      <c r="AK4543" s="106" t="str">
        <f>IF($C4543="", "", IF(IFERROR(INDEX(Ingredients!G$11:G$310, MATCH($C4543, Ingredients!$B$11:$B$310, 0)), "")="", "", IFERROR(INDEX(Ingredients!G$11:G$310, MATCH($C4543, Ingredients!$B$11:$B$310, 0)), "")))</f>
        <v/>
      </c>
      <c r="AL4543" s="79" t="str">
        <f>IF($C4543="", "", IF(IFERROR(INDEX(Ingredients!H$11:H$310, MATCH($C4543, Ingredients!$B$11:$B$310, 0)), "")="", "", IFERROR(INDEX(Ingredients!H$11:H$310, MATCH($C4543, Ingredients!$B$11:$B$310, 0)), "")))</f>
        <v/>
      </c>
      <c r="AN4543" s="83" t="str">
        <f t="shared" si="1055"/>
        <v/>
      </c>
      <c r="AP4543" s="114" t="str">
        <f t="shared" si="1065"/>
        <v/>
      </c>
      <c r="AR4543" s="117" t="str">
        <f>IF($C4543="", "", IF(IFERROR(INDEX(Ingredients!$AI$11:$AI$310, MATCH($C4543, Ingredients!$B$11:$B$310, 0)), "")="", "", IFERROR(INDEX(Ingredients!$AI$11:$AI$310, MATCH($C4543, Ingredients!$B$11:$B$310, 0)), "")))</f>
        <v/>
      </c>
      <c r="AT4543" s="120" t="str">
        <f t="shared" si="1066"/>
        <v/>
      </c>
      <c r="AV4543" s="90" t="str">
        <f t="shared" si="1056"/>
        <v/>
      </c>
      <c r="AX4543" s="90" t="str">
        <f>IF($AV4543="", "", COUNTIF($AV$11:$AV$5010, "&lt;"&amp;$AV4543)+1+COUNTIF($AV$11:$AV4543, $AV4543)-1)</f>
        <v/>
      </c>
      <c r="AZ4543" s="111" t="str">
        <f>IF($B4543="", "", SUMIF('Shopping List'!$AV$11:$AV$25, $B4543, 'Shopping List'!$BN$11:$BN$25))</f>
        <v/>
      </c>
      <c r="BB4543" s="117" t="str">
        <f t="shared" si="1067"/>
        <v/>
      </c>
    </row>
    <row r="4544" spans="1:54" x14ac:dyDescent="0.25">
      <c r="A4544" s="4"/>
      <c r="B4544" s="37"/>
      <c r="C4544" s="124"/>
      <c r="D4544" s="39"/>
      <c r="E4544" s="125"/>
      <c r="F4544" s="48"/>
      <c r="G4544" s="4"/>
      <c r="H4544" s="4"/>
      <c r="I4544" s="95" t="str">
        <f>IF($C4544="", "", IF(IFERROR(INDEX(Ingredients!$C$11:$C$310, MATCH($C4544, Ingredients!$B$11:$B$310, 0)), "")="", "", IFERROR(INDEX(Ingredients!$C$11:$C$310, MATCH($C4544, Ingredients!$B$11:$B$310, 0)), "")))</f>
        <v/>
      </c>
      <c r="J4544" s="73" t="str">
        <f>IF($B4544="", "", IF(IFERROR(INDEX(Meals!$C$11:$C$260, MATCH($B4544, Meals!$B$11:$B$260, 0)), "")="", "", IFERROR(INDEX(Meals!$C$11:$C$260, MATCH($B4544, Meals!$B$11:$B$260, 0)), "")))</f>
        <v/>
      </c>
      <c r="K4544" s="4"/>
      <c r="L4544" s="72" t="str">
        <f t="shared" si="1057"/>
        <v/>
      </c>
      <c r="M4544" s="73" t="str">
        <f t="shared" si="1058"/>
        <v/>
      </c>
      <c r="N4544" s="4"/>
      <c r="O4544" s="78" t="str">
        <f t="shared" si="1059"/>
        <v/>
      </c>
      <c r="P4544" s="79" t="str">
        <f t="shared" si="1060"/>
        <v/>
      </c>
      <c r="Q4544" s="4"/>
      <c r="R4544" s="90" t="str">
        <f t="shared" si="1061"/>
        <v/>
      </c>
      <c r="S4544" s="4"/>
      <c r="Y4544" s="18" t="str">
        <f t="shared" si="1062"/>
        <v/>
      </c>
      <c r="AA4544" s="18" t="str">
        <f t="shared" si="1053"/>
        <v/>
      </c>
      <c r="AB4544" s="18" t="str">
        <f t="shared" si="1054"/>
        <v/>
      </c>
      <c r="AC4544" s="18" t="str">
        <f t="shared" si="1063"/>
        <v/>
      </c>
      <c r="AD4544" s="18" t="str">
        <f t="shared" si="1063"/>
        <v/>
      </c>
      <c r="AE4544" s="18" t="str">
        <f t="shared" si="1064"/>
        <v/>
      </c>
      <c r="AG4544" s="95" t="str">
        <f>IF($C4544="", "", IF(IFERROR(INDEX(Ingredients!C$11:C$310, MATCH($C4544, Ingredients!$B$11:$B$310, 0)), "")="", "", IFERROR(INDEX(Ingredients!C$11:C$310, MATCH($C4544, Ingredients!$B$11:$B$310, 0)), "")))</f>
        <v/>
      </c>
      <c r="AH4544" s="105" t="str">
        <f>IF($C4544="", "", IF(IFERROR(INDEX(Ingredients!D$11:D$310, MATCH($C4544, Ingredients!$B$11:$B$310, 0)), "")="", "", IFERROR(INDEX(Ingredients!D$11:D$310, MATCH($C4544, Ingredients!$B$11:$B$310, 0)), "")))</f>
        <v/>
      </c>
      <c r="AI4544" s="106" t="str">
        <f>IF($C4544="", "", IF(IFERROR(INDEX(Ingredients!E$11:E$310, MATCH($C4544, Ingredients!$B$11:$B$310, 0)), "")="", "", IFERROR(INDEX(Ingredients!E$11:E$310, MATCH($C4544, Ingredients!$B$11:$B$310, 0)), "")))</f>
        <v/>
      </c>
      <c r="AJ4544" s="108" t="str">
        <f>IF($C4544="", "", IF(IFERROR(INDEX(Ingredients!F$11:F$310, MATCH($C4544, Ingredients!$B$11:$B$310, 0)), "")="", "", IFERROR(INDEX(Ingredients!F$11:F$310, MATCH($C4544, Ingredients!$B$11:$B$310, 0)), "")))</f>
        <v/>
      </c>
      <c r="AK4544" s="106" t="str">
        <f>IF($C4544="", "", IF(IFERROR(INDEX(Ingredients!G$11:G$310, MATCH($C4544, Ingredients!$B$11:$B$310, 0)), "")="", "", IFERROR(INDEX(Ingredients!G$11:G$310, MATCH($C4544, Ingredients!$B$11:$B$310, 0)), "")))</f>
        <v/>
      </c>
      <c r="AL4544" s="79" t="str">
        <f>IF($C4544="", "", IF(IFERROR(INDEX(Ingredients!H$11:H$310, MATCH($C4544, Ingredients!$B$11:$B$310, 0)), "")="", "", IFERROR(INDEX(Ingredients!H$11:H$310, MATCH($C4544, Ingredients!$B$11:$B$310, 0)), "")))</f>
        <v/>
      </c>
      <c r="AN4544" s="83" t="str">
        <f t="shared" si="1055"/>
        <v/>
      </c>
      <c r="AP4544" s="114" t="str">
        <f t="shared" si="1065"/>
        <v/>
      </c>
      <c r="AR4544" s="117" t="str">
        <f>IF($C4544="", "", IF(IFERROR(INDEX(Ingredients!$AI$11:$AI$310, MATCH($C4544, Ingredients!$B$11:$B$310, 0)), "")="", "", IFERROR(INDEX(Ingredients!$AI$11:$AI$310, MATCH($C4544, Ingredients!$B$11:$B$310, 0)), "")))</f>
        <v/>
      </c>
      <c r="AT4544" s="120" t="str">
        <f t="shared" si="1066"/>
        <v/>
      </c>
      <c r="AV4544" s="90" t="str">
        <f t="shared" si="1056"/>
        <v/>
      </c>
      <c r="AX4544" s="90" t="str">
        <f>IF($AV4544="", "", COUNTIF($AV$11:$AV$5010, "&lt;"&amp;$AV4544)+1+COUNTIF($AV$11:$AV4544, $AV4544)-1)</f>
        <v/>
      </c>
      <c r="AZ4544" s="111" t="str">
        <f>IF($B4544="", "", SUMIF('Shopping List'!$AV$11:$AV$25, $B4544, 'Shopping List'!$BN$11:$BN$25))</f>
        <v/>
      </c>
      <c r="BB4544" s="117" t="str">
        <f t="shared" si="1067"/>
        <v/>
      </c>
    </row>
    <row r="4545" spans="1:54" x14ac:dyDescent="0.25">
      <c r="A4545" s="4"/>
      <c r="B4545" s="37"/>
      <c r="C4545" s="124"/>
      <c r="D4545" s="39"/>
      <c r="E4545" s="125"/>
      <c r="F4545" s="48"/>
      <c r="G4545" s="4"/>
      <c r="H4545" s="4"/>
      <c r="I4545" s="95" t="str">
        <f>IF($C4545="", "", IF(IFERROR(INDEX(Ingredients!$C$11:$C$310, MATCH($C4545, Ingredients!$B$11:$B$310, 0)), "")="", "", IFERROR(INDEX(Ingredients!$C$11:$C$310, MATCH($C4545, Ingredients!$B$11:$B$310, 0)), "")))</f>
        <v/>
      </c>
      <c r="J4545" s="73" t="str">
        <f>IF($B4545="", "", IF(IFERROR(INDEX(Meals!$C$11:$C$260, MATCH($B4545, Meals!$B$11:$B$260, 0)), "")="", "", IFERROR(INDEX(Meals!$C$11:$C$260, MATCH($B4545, Meals!$B$11:$B$260, 0)), "")))</f>
        <v/>
      </c>
      <c r="K4545" s="4"/>
      <c r="L4545" s="72" t="str">
        <f t="shared" si="1057"/>
        <v/>
      </c>
      <c r="M4545" s="73" t="str">
        <f t="shared" si="1058"/>
        <v/>
      </c>
      <c r="N4545" s="4"/>
      <c r="O4545" s="78" t="str">
        <f t="shared" si="1059"/>
        <v/>
      </c>
      <c r="P4545" s="79" t="str">
        <f t="shared" si="1060"/>
        <v/>
      </c>
      <c r="Q4545" s="4"/>
      <c r="R4545" s="90" t="str">
        <f t="shared" si="1061"/>
        <v/>
      </c>
      <c r="S4545" s="4"/>
      <c r="Y4545" s="18" t="str">
        <f t="shared" si="1062"/>
        <v/>
      </c>
      <c r="AA4545" s="18" t="str">
        <f t="shared" si="1053"/>
        <v/>
      </c>
      <c r="AB4545" s="18" t="str">
        <f t="shared" si="1054"/>
        <v/>
      </c>
      <c r="AC4545" s="18" t="str">
        <f t="shared" si="1063"/>
        <v/>
      </c>
      <c r="AD4545" s="18" t="str">
        <f t="shared" si="1063"/>
        <v/>
      </c>
      <c r="AE4545" s="18" t="str">
        <f t="shared" si="1064"/>
        <v/>
      </c>
      <c r="AG4545" s="95" t="str">
        <f>IF($C4545="", "", IF(IFERROR(INDEX(Ingredients!C$11:C$310, MATCH($C4545, Ingredients!$B$11:$B$310, 0)), "")="", "", IFERROR(INDEX(Ingredients!C$11:C$310, MATCH($C4545, Ingredients!$B$11:$B$310, 0)), "")))</f>
        <v/>
      </c>
      <c r="AH4545" s="105" t="str">
        <f>IF($C4545="", "", IF(IFERROR(INDEX(Ingredients!D$11:D$310, MATCH($C4545, Ingredients!$B$11:$B$310, 0)), "")="", "", IFERROR(INDEX(Ingredients!D$11:D$310, MATCH($C4545, Ingredients!$B$11:$B$310, 0)), "")))</f>
        <v/>
      </c>
      <c r="AI4545" s="106" t="str">
        <f>IF($C4545="", "", IF(IFERROR(INDEX(Ingredients!E$11:E$310, MATCH($C4545, Ingredients!$B$11:$B$310, 0)), "")="", "", IFERROR(INDEX(Ingredients!E$11:E$310, MATCH($C4545, Ingredients!$B$11:$B$310, 0)), "")))</f>
        <v/>
      </c>
      <c r="AJ4545" s="108" t="str">
        <f>IF($C4545="", "", IF(IFERROR(INDEX(Ingredients!F$11:F$310, MATCH($C4545, Ingredients!$B$11:$B$310, 0)), "")="", "", IFERROR(INDEX(Ingredients!F$11:F$310, MATCH($C4545, Ingredients!$B$11:$B$310, 0)), "")))</f>
        <v/>
      </c>
      <c r="AK4545" s="106" t="str">
        <f>IF($C4545="", "", IF(IFERROR(INDEX(Ingredients!G$11:G$310, MATCH($C4545, Ingredients!$B$11:$B$310, 0)), "")="", "", IFERROR(INDEX(Ingredients!G$11:G$310, MATCH($C4545, Ingredients!$B$11:$B$310, 0)), "")))</f>
        <v/>
      </c>
      <c r="AL4545" s="79" t="str">
        <f>IF($C4545="", "", IF(IFERROR(INDEX(Ingredients!H$11:H$310, MATCH($C4545, Ingredients!$B$11:$B$310, 0)), "")="", "", IFERROR(INDEX(Ingredients!H$11:H$310, MATCH($C4545, Ingredients!$B$11:$B$310, 0)), "")))</f>
        <v/>
      </c>
      <c r="AN4545" s="83" t="str">
        <f t="shared" si="1055"/>
        <v/>
      </c>
      <c r="AP4545" s="114" t="str">
        <f t="shared" si="1065"/>
        <v/>
      </c>
      <c r="AR4545" s="117" t="str">
        <f>IF($C4545="", "", IF(IFERROR(INDEX(Ingredients!$AI$11:$AI$310, MATCH($C4545, Ingredients!$B$11:$B$310, 0)), "")="", "", IFERROR(INDEX(Ingredients!$AI$11:$AI$310, MATCH($C4545, Ingredients!$B$11:$B$310, 0)), "")))</f>
        <v/>
      </c>
      <c r="AT4545" s="120" t="str">
        <f t="shared" si="1066"/>
        <v/>
      </c>
      <c r="AV4545" s="90" t="str">
        <f t="shared" si="1056"/>
        <v/>
      </c>
      <c r="AX4545" s="90" t="str">
        <f>IF($AV4545="", "", COUNTIF($AV$11:$AV$5010, "&lt;"&amp;$AV4545)+1+COUNTIF($AV$11:$AV4545, $AV4545)-1)</f>
        <v/>
      </c>
      <c r="AZ4545" s="111" t="str">
        <f>IF($B4545="", "", SUMIF('Shopping List'!$AV$11:$AV$25, $B4545, 'Shopping List'!$BN$11:$BN$25))</f>
        <v/>
      </c>
      <c r="BB4545" s="117" t="str">
        <f t="shared" si="1067"/>
        <v/>
      </c>
    </row>
    <row r="4546" spans="1:54" x14ac:dyDescent="0.25">
      <c r="A4546" s="4"/>
      <c r="B4546" s="37"/>
      <c r="C4546" s="124"/>
      <c r="D4546" s="39"/>
      <c r="E4546" s="125"/>
      <c r="F4546" s="48"/>
      <c r="G4546" s="4"/>
      <c r="H4546" s="4"/>
      <c r="I4546" s="95" t="str">
        <f>IF($C4546="", "", IF(IFERROR(INDEX(Ingredients!$C$11:$C$310, MATCH($C4546, Ingredients!$B$11:$B$310, 0)), "")="", "", IFERROR(INDEX(Ingredients!$C$11:$C$310, MATCH($C4546, Ingredients!$B$11:$B$310, 0)), "")))</f>
        <v/>
      </c>
      <c r="J4546" s="73" t="str">
        <f>IF($B4546="", "", IF(IFERROR(INDEX(Meals!$C$11:$C$260, MATCH($B4546, Meals!$B$11:$B$260, 0)), "")="", "", IFERROR(INDEX(Meals!$C$11:$C$260, MATCH($B4546, Meals!$B$11:$B$260, 0)), "")))</f>
        <v/>
      </c>
      <c r="K4546" s="4"/>
      <c r="L4546" s="72" t="str">
        <f t="shared" si="1057"/>
        <v/>
      </c>
      <c r="M4546" s="73" t="str">
        <f t="shared" si="1058"/>
        <v/>
      </c>
      <c r="N4546" s="4"/>
      <c r="O4546" s="78" t="str">
        <f t="shared" si="1059"/>
        <v/>
      </c>
      <c r="P4546" s="79" t="str">
        <f t="shared" si="1060"/>
        <v/>
      </c>
      <c r="Q4546" s="4"/>
      <c r="R4546" s="90" t="str">
        <f t="shared" si="1061"/>
        <v/>
      </c>
      <c r="S4546" s="4"/>
      <c r="Y4546" s="18" t="str">
        <f t="shared" si="1062"/>
        <v/>
      </c>
      <c r="AA4546" s="18" t="str">
        <f t="shared" si="1053"/>
        <v/>
      </c>
      <c r="AB4546" s="18" t="str">
        <f t="shared" si="1054"/>
        <v/>
      </c>
      <c r="AC4546" s="18" t="str">
        <f t="shared" si="1063"/>
        <v/>
      </c>
      <c r="AD4546" s="18" t="str">
        <f t="shared" si="1063"/>
        <v/>
      </c>
      <c r="AE4546" s="18" t="str">
        <f t="shared" si="1064"/>
        <v/>
      </c>
      <c r="AG4546" s="95" t="str">
        <f>IF($C4546="", "", IF(IFERROR(INDEX(Ingredients!C$11:C$310, MATCH($C4546, Ingredients!$B$11:$B$310, 0)), "")="", "", IFERROR(INDEX(Ingredients!C$11:C$310, MATCH($C4546, Ingredients!$B$11:$B$310, 0)), "")))</f>
        <v/>
      </c>
      <c r="AH4546" s="105" t="str">
        <f>IF($C4546="", "", IF(IFERROR(INDEX(Ingredients!D$11:D$310, MATCH($C4546, Ingredients!$B$11:$B$310, 0)), "")="", "", IFERROR(INDEX(Ingredients!D$11:D$310, MATCH($C4546, Ingredients!$B$11:$B$310, 0)), "")))</f>
        <v/>
      </c>
      <c r="AI4546" s="106" t="str">
        <f>IF($C4546="", "", IF(IFERROR(INDEX(Ingredients!E$11:E$310, MATCH($C4546, Ingredients!$B$11:$B$310, 0)), "")="", "", IFERROR(INDEX(Ingredients!E$11:E$310, MATCH($C4546, Ingredients!$B$11:$B$310, 0)), "")))</f>
        <v/>
      </c>
      <c r="AJ4546" s="108" t="str">
        <f>IF($C4546="", "", IF(IFERROR(INDEX(Ingredients!F$11:F$310, MATCH($C4546, Ingredients!$B$11:$B$310, 0)), "")="", "", IFERROR(INDEX(Ingredients!F$11:F$310, MATCH($C4546, Ingredients!$B$11:$B$310, 0)), "")))</f>
        <v/>
      </c>
      <c r="AK4546" s="106" t="str">
        <f>IF($C4546="", "", IF(IFERROR(INDEX(Ingredients!G$11:G$310, MATCH($C4546, Ingredients!$B$11:$B$310, 0)), "")="", "", IFERROR(INDEX(Ingredients!G$11:G$310, MATCH($C4546, Ingredients!$B$11:$B$310, 0)), "")))</f>
        <v/>
      </c>
      <c r="AL4546" s="79" t="str">
        <f>IF($C4546="", "", IF(IFERROR(INDEX(Ingredients!H$11:H$310, MATCH($C4546, Ingredients!$B$11:$B$310, 0)), "")="", "", IFERROR(INDEX(Ingredients!H$11:H$310, MATCH($C4546, Ingredients!$B$11:$B$310, 0)), "")))</f>
        <v/>
      </c>
      <c r="AN4546" s="83" t="str">
        <f t="shared" si="1055"/>
        <v/>
      </c>
      <c r="AP4546" s="114" t="str">
        <f t="shared" si="1065"/>
        <v/>
      </c>
      <c r="AR4546" s="117" t="str">
        <f>IF($C4546="", "", IF(IFERROR(INDEX(Ingredients!$AI$11:$AI$310, MATCH($C4546, Ingredients!$B$11:$B$310, 0)), "")="", "", IFERROR(INDEX(Ingredients!$AI$11:$AI$310, MATCH($C4546, Ingredients!$B$11:$B$310, 0)), "")))</f>
        <v/>
      </c>
      <c r="AT4546" s="120" t="str">
        <f t="shared" si="1066"/>
        <v/>
      </c>
      <c r="AV4546" s="90" t="str">
        <f t="shared" si="1056"/>
        <v/>
      </c>
      <c r="AX4546" s="90" t="str">
        <f>IF($AV4546="", "", COUNTIF($AV$11:$AV$5010, "&lt;"&amp;$AV4546)+1+COUNTIF($AV$11:$AV4546, $AV4546)-1)</f>
        <v/>
      </c>
      <c r="AZ4546" s="111" t="str">
        <f>IF($B4546="", "", SUMIF('Shopping List'!$AV$11:$AV$25, $B4546, 'Shopping List'!$BN$11:$BN$25))</f>
        <v/>
      </c>
      <c r="BB4546" s="117" t="str">
        <f t="shared" si="1067"/>
        <v/>
      </c>
    </row>
    <row r="4547" spans="1:54" x14ac:dyDescent="0.25">
      <c r="A4547" s="4"/>
      <c r="B4547" s="37"/>
      <c r="C4547" s="124"/>
      <c r="D4547" s="39"/>
      <c r="E4547" s="125"/>
      <c r="F4547" s="48"/>
      <c r="G4547" s="4"/>
      <c r="H4547" s="4"/>
      <c r="I4547" s="95" t="str">
        <f>IF($C4547="", "", IF(IFERROR(INDEX(Ingredients!$C$11:$C$310, MATCH($C4547, Ingredients!$B$11:$B$310, 0)), "")="", "", IFERROR(INDEX(Ingredients!$C$11:$C$310, MATCH($C4547, Ingredients!$B$11:$B$310, 0)), "")))</f>
        <v/>
      </c>
      <c r="J4547" s="73" t="str">
        <f>IF($B4547="", "", IF(IFERROR(INDEX(Meals!$C$11:$C$260, MATCH($B4547, Meals!$B$11:$B$260, 0)), "")="", "", IFERROR(INDEX(Meals!$C$11:$C$260, MATCH($B4547, Meals!$B$11:$B$260, 0)), "")))</f>
        <v/>
      </c>
      <c r="K4547" s="4"/>
      <c r="L4547" s="72" t="str">
        <f t="shared" si="1057"/>
        <v/>
      </c>
      <c r="M4547" s="73" t="str">
        <f t="shared" si="1058"/>
        <v/>
      </c>
      <c r="N4547" s="4"/>
      <c r="O4547" s="78" t="str">
        <f t="shared" si="1059"/>
        <v/>
      </c>
      <c r="P4547" s="79" t="str">
        <f t="shared" si="1060"/>
        <v/>
      </c>
      <c r="Q4547" s="4"/>
      <c r="R4547" s="90" t="str">
        <f t="shared" si="1061"/>
        <v/>
      </c>
      <c r="S4547" s="4"/>
      <c r="Y4547" s="18" t="str">
        <f t="shared" si="1062"/>
        <v/>
      </c>
      <c r="AA4547" s="18" t="str">
        <f t="shared" si="1053"/>
        <v/>
      </c>
      <c r="AB4547" s="18" t="str">
        <f t="shared" si="1054"/>
        <v/>
      </c>
      <c r="AC4547" s="18" t="str">
        <f t="shared" si="1063"/>
        <v/>
      </c>
      <c r="AD4547" s="18" t="str">
        <f t="shared" si="1063"/>
        <v/>
      </c>
      <c r="AE4547" s="18" t="str">
        <f t="shared" si="1064"/>
        <v/>
      </c>
      <c r="AG4547" s="95" t="str">
        <f>IF($C4547="", "", IF(IFERROR(INDEX(Ingredients!C$11:C$310, MATCH($C4547, Ingredients!$B$11:$B$310, 0)), "")="", "", IFERROR(INDEX(Ingredients!C$11:C$310, MATCH($C4547, Ingredients!$B$11:$B$310, 0)), "")))</f>
        <v/>
      </c>
      <c r="AH4547" s="105" t="str">
        <f>IF($C4547="", "", IF(IFERROR(INDEX(Ingredients!D$11:D$310, MATCH($C4547, Ingredients!$B$11:$B$310, 0)), "")="", "", IFERROR(INDEX(Ingredients!D$11:D$310, MATCH($C4547, Ingredients!$B$11:$B$310, 0)), "")))</f>
        <v/>
      </c>
      <c r="AI4547" s="106" t="str">
        <f>IF($C4547="", "", IF(IFERROR(INDEX(Ingredients!E$11:E$310, MATCH($C4547, Ingredients!$B$11:$B$310, 0)), "")="", "", IFERROR(INDEX(Ingredients!E$11:E$310, MATCH($C4547, Ingredients!$B$11:$B$310, 0)), "")))</f>
        <v/>
      </c>
      <c r="AJ4547" s="108" t="str">
        <f>IF($C4547="", "", IF(IFERROR(INDEX(Ingredients!F$11:F$310, MATCH($C4547, Ingredients!$B$11:$B$310, 0)), "")="", "", IFERROR(INDEX(Ingredients!F$11:F$310, MATCH($C4547, Ingredients!$B$11:$B$310, 0)), "")))</f>
        <v/>
      </c>
      <c r="AK4547" s="106" t="str">
        <f>IF($C4547="", "", IF(IFERROR(INDEX(Ingredients!G$11:G$310, MATCH($C4547, Ingredients!$B$11:$B$310, 0)), "")="", "", IFERROR(INDEX(Ingredients!G$11:G$310, MATCH($C4547, Ingredients!$B$11:$B$310, 0)), "")))</f>
        <v/>
      </c>
      <c r="AL4547" s="79" t="str">
        <f>IF($C4547="", "", IF(IFERROR(INDEX(Ingredients!H$11:H$310, MATCH($C4547, Ingredients!$B$11:$B$310, 0)), "")="", "", IFERROR(INDEX(Ingredients!H$11:H$310, MATCH($C4547, Ingredients!$B$11:$B$310, 0)), "")))</f>
        <v/>
      </c>
      <c r="AN4547" s="83" t="str">
        <f t="shared" si="1055"/>
        <v/>
      </c>
      <c r="AP4547" s="114" t="str">
        <f t="shared" si="1065"/>
        <v/>
      </c>
      <c r="AR4547" s="117" t="str">
        <f>IF($C4547="", "", IF(IFERROR(INDEX(Ingredients!$AI$11:$AI$310, MATCH($C4547, Ingredients!$B$11:$B$310, 0)), "")="", "", IFERROR(INDEX(Ingredients!$AI$11:$AI$310, MATCH($C4547, Ingredients!$B$11:$B$310, 0)), "")))</f>
        <v/>
      </c>
      <c r="AT4547" s="120" t="str">
        <f t="shared" si="1066"/>
        <v/>
      </c>
      <c r="AV4547" s="90" t="str">
        <f t="shared" si="1056"/>
        <v/>
      </c>
      <c r="AX4547" s="90" t="str">
        <f>IF($AV4547="", "", COUNTIF($AV$11:$AV$5010, "&lt;"&amp;$AV4547)+1+COUNTIF($AV$11:$AV4547, $AV4547)-1)</f>
        <v/>
      </c>
      <c r="AZ4547" s="111" t="str">
        <f>IF($B4547="", "", SUMIF('Shopping List'!$AV$11:$AV$25, $B4547, 'Shopping List'!$BN$11:$BN$25))</f>
        <v/>
      </c>
      <c r="BB4547" s="117" t="str">
        <f t="shared" si="1067"/>
        <v/>
      </c>
    </row>
    <row r="4548" spans="1:54" x14ac:dyDescent="0.25">
      <c r="A4548" s="4"/>
      <c r="B4548" s="37"/>
      <c r="C4548" s="124"/>
      <c r="D4548" s="39"/>
      <c r="E4548" s="125"/>
      <c r="F4548" s="48"/>
      <c r="G4548" s="4"/>
      <c r="H4548" s="4"/>
      <c r="I4548" s="95" t="str">
        <f>IF($C4548="", "", IF(IFERROR(INDEX(Ingredients!$C$11:$C$310, MATCH($C4548, Ingredients!$B$11:$B$310, 0)), "")="", "", IFERROR(INDEX(Ingredients!$C$11:$C$310, MATCH($C4548, Ingredients!$B$11:$B$310, 0)), "")))</f>
        <v/>
      </c>
      <c r="J4548" s="73" t="str">
        <f>IF($B4548="", "", IF(IFERROR(INDEX(Meals!$C$11:$C$260, MATCH($B4548, Meals!$B$11:$B$260, 0)), "")="", "", IFERROR(INDEX(Meals!$C$11:$C$260, MATCH($B4548, Meals!$B$11:$B$260, 0)), "")))</f>
        <v/>
      </c>
      <c r="K4548" s="4"/>
      <c r="L4548" s="72" t="str">
        <f t="shared" si="1057"/>
        <v/>
      </c>
      <c r="M4548" s="73" t="str">
        <f t="shared" si="1058"/>
        <v/>
      </c>
      <c r="N4548" s="4"/>
      <c r="O4548" s="78" t="str">
        <f t="shared" si="1059"/>
        <v/>
      </c>
      <c r="P4548" s="79" t="str">
        <f t="shared" si="1060"/>
        <v/>
      </c>
      <c r="Q4548" s="4"/>
      <c r="R4548" s="90" t="str">
        <f t="shared" si="1061"/>
        <v/>
      </c>
      <c r="S4548" s="4"/>
      <c r="Y4548" s="18" t="str">
        <f t="shared" si="1062"/>
        <v/>
      </c>
      <c r="AA4548" s="18" t="str">
        <f t="shared" si="1053"/>
        <v/>
      </c>
      <c r="AB4548" s="18" t="str">
        <f t="shared" si="1054"/>
        <v/>
      </c>
      <c r="AC4548" s="18" t="str">
        <f t="shared" si="1063"/>
        <v/>
      </c>
      <c r="AD4548" s="18" t="str">
        <f t="shared" si="1063"/>
        <v/>
      </c>
      <c r="AE4548" s="18" t="str">
        <f t="shared" si="1064"/>
        <v/>
      </c>
      <c r="AG4548" s="95" t="str">
        <f>IF($C4548="", "", IF(IFERROR(INDEX(Ingredients!C$11:C$310, MATCH($C4548, Ingredients!$B$11:$B$310, 0)), "")="", "", IFERROR(INDEX(Ingredients!C$11:C$310, MATCH($C4548, Ingredients!$B$11:$B$310, 0)), "")))</f>
        <v/>
      </c>
      <c r="AH4548" s="105" t="str">
        <f>IF($C4548="", "", IF(IFERROR(INDEX(Ingredients!D$11:D$310, MATCH($C4548, Ingredients!$B$11:$B$310, 0)), "")="", "", IFERROR(INDEX(Ingredients!D$11:D$310, MATCH($C4548, Ingredients!$B$11:$B$310, 0)), "")))</f>
        <v/>
      </c>
      <c r="AI4548" s="106" t="str">
        <f>IF($C4548="", "", IF(IFERROR(INDEX(Ingredients!E$11:E$310, MATCH($C4548, Ingredients!$B$11:$B$310, 0)), "")="", "", IFERROR(INDEX(Ingredients!E$11:E$310, MATCH($C4548, Ingredients!$B$11:$B$310, 0)), "")))</f>
        <v/>
      </c>
      <c r="AJ4548" s="108" t="str">
        <f>IF($C4548="", "", IF(IFERROR(INDEX(Ingredients!F$11:F$310, MATCH($C4548, Ingredients!$B$11:$B$310, 0)), "")="", "", IFERROR(INDEX(Ingredients!F$11:F$310, MATCH($C4548, Ingredients!$B$11:$B$310, 0)), "")))</f>
        <v/>
      </c>
      <c r="AK4548" s="106" t="str">
        <f>IF($C4548="", "", IF(IFERROR(INDEX(Ingredients!G$11:G$310, MATCH($C4548, Ingredients!$B$11:$B$310, 0)), "")="", "", IFERROR(INDEX(Ingredients!G$11:G$310, MATCH($C4548, Ingredients!$B$11:$B$310, 0)), "")))</f>
        <v/>
      </c>
      <c r="AL4548" s="79" t="str">
        <f>IF($C4548="", "", IF(IFERROR(INDEX(Ingredients!H$11:H$310, MATCH($C4548, Ingredients!$B$11:$B$310, 0)), "")="", "", IFERROR(INDEX(Ingredients!H$11:H$310, MATCH($C4548, Ingredients!$B$11:$B$310, 0)), "")))</f>
        <v/>
      </c>
      <c r="AN4548" s="83" t="str">
        <f t="shared" si="1055"/>
        <v/>
      </c>
      <c r="AP4548" s="114" t="str">
        <f t="shared" si="1065"/>
        <v/>
      </c>
      <c r="AR4548" s="117" t="str">
        <f>IF($C4548="", "", IF(IFERROR(INDEX(Ingredients!$AI$11:$AI$310, MATCH($C4548, Ingredients!$B$11:$B$310, 0)), "")="", "", IFERROR(INDEX(Ingredients!$AI$11:$AI$310, MATCH($C4548, Ingredients!$B$11:$B$310, 0)), "")))</f>
        <v/>
      </c>
      <c r="AT4548" s="120" t="str">
        <f t="shared" si="1066"/>
        <v/>
      </c>
      <c r="AV4548" s="90" t="str">
        <f t="shared" si="1056"/>
        <v/>
      </c>
      <c r="AX4548" s="90" t="str">
        <f>IF($AV4548="", "", COUNTIF($AV$11:$AV$5010, "&lt;"&amp;$AV4548)+1+COUNTIF($AV$11:$AV4548, $AV4548)-1)</f>
        <v/>
      </c>
      <c r="AZ4548" s="111" t="str">
        <f>IF($B4548="", "", SUMIF('Shopping List'!$AV$11:$AV$25, $B4548, 'Shopping List'!$BN$11:$BN$25))</f>
        <v/>
      </c>
      <c r="BB4548" s="117" t="str">
        <f t="shared" si="1067"/>
        <v/>
      </c>
    </row>
    <row r="4549" spans="1:54" x14ac:dyDescent="0.25">
      <c r="A4549" s="4"/>
      <c r="B4549" s="37"/>
      <c r="C4549" s="124"/>
      <c r="D4549" s="39"/>
      <c r="E4549" s="125"/>
      <c r="F4549" s="48"/>
      <c r="G4549" s="4"/>
      <c r="H4549" s="4"/>
      <c r="I4549" s="95" t="str">
        <f>IF($C4549="", "", IF(IFERROR(INDEX(Ingredients!$C$11:$C$310, MATCH($C4549, Ingredients!$B$11:$B$310, 0)), "")="", "", IFERROR(INDEX(Ingredients!$C$11:$C$310, MATCH($C4549, Ingredients!$B$11:$B$310, 0)), "")))</f>
        <v/>
      </c>
      <c r="J4549" s="73" t="str">
        <f>IF($B4549="", "", IF(IFERROR(INDEX(Meals!$C$11:$C$260, MATCH($B4549, Meals!$B$11:$B$260, 0)), "")="", "", IFERROR(INDEX(Meals!$C$11:$C$260, MATCH($B4549, Meals!$B$11:$B$260, 0)), "")))</f>
        <v/>
      </c>
      <c r="K4549" s="4"/>
      <c r="L4549" s="72" t="str">
        <f t="shared" si="1057"/>
        <v/>
      </c>
      <c r="M4549" s="73" t="str">
        <f t="shared" si="1058"/>
        <v/>
      </c>
      <c r="N4549" s="4"/>
      <c r="O4549" s="78" t="str">
        <f t="shared" si="1059"/>
        <v/>
      </c>
      <c r="P4549" s="79" t="str">
        <f t="shared" si="1060"/>
        <v/>
      </c>
      <c r="Q4549" s="4"/>
      <c r="R4549" s="90" t="str">
        <f t="shared" si="1061"/>
        <v/>
      </c>
      <c r="S4549" s="4"/>
      <c r="Y4549" s="18" t="str">
        <f t="shared" si="1062"/>
        <v/>
      </c>
      <c r="AA4549" s="18" t="str">
        <f t="shared" si="1053"/>
        <v/>
      </c>
      <c r="AB4549" s="18" t="str">
        <f t="shared" si="1054"/>
        <v/>
      </c>
      <c r="AC4549" s="18" t="str">
        <f t="shared" si="1063"/>
        <v/>
      </c>
      <c r="AD4549" s="18" t="str">
        <f t="shared" si="1063"/>
        <v/>
      </c>
      <c r="AE4549" s="18" t="str">
        <f t="shared" si="1064"/>
        <v/>
      </c>
      <c r="AG4549" s="95" t="str">
        <f>IF($C4549="", "", IF(IFERROR(INDEX(Ingredients!C$11:C$310, MATCH($C4549, Ingredients!$B$11:$B$310, 0)), "")="", "", IFERROR(INDEX(Ingredients!C$11:C$310, MATCH($C4549, Ingredients!$B$11:$B$310, 0)), "")))</f>
        <v/>
      </c>
      <c r="AH4549" s="105" t="str">
        <f>IF($C4549="", "", IF(IFERROR(INDEX(Ingredients!D$11:D$310, MATCH($C4549, Ingredients!$B$11:$B$310, 0)), "")="", "", IFERROR(INDEX(Ingredients!D$11:D$310, MATCH($C4549, Ingredients!$B$11:$B$310, 0)), "")))</f>
        <v/>
      </c>
      <c r="AI4549" s="106" t="str">
        <f>IF($C4549="", "", IF(IFERROR(INDEX(Ingredients!E$11:E$310, MATCH($C4549, Ingredients!$B$11:$B$310, 0)), "")="", "", IFERROR(INDEX(Ingredients!E$11:E$310, MATCH($C4549, Ingredients!$B$11:$B$310, 0)), "")))</f>
        <v/>
      </c>
      <c r="AJ4549" s="108" t="str">
        <f>IF($C4549="", "", IF(IFERROR(INDEX(Ingredients!F$11:F$310, MATCH($C4549, Ingredients!$B$11:$B$310, 0)), "")="", "", IFERROR(INDEX(Ingredients!F$11:F$310, MATCH($C4549, Ingredients!$B$11:$B$310, 0)), "")))</f>
        <v/>
      </c>
      <c r="AK4549" s="106" t="str">
        <f>IF($C4549="", "", IF(IFERROR(INDEX(Ingredients!G$11:G$310, MATCH($C4549, Ingredients!$B$11:$B$310, 0)), "")="", "", IFERROR(INDEX(Ingredients!G$11:G$310, MATCH($C4549, Ingredients!$B$11:$B$310, 0)), "")))</f>
        <v/>
      </c>
      <c r="AL4549" s="79" t="str">
        <f>IF($C4549="", "", IF(IFERROR(INDEX(Ingredients!H$11:H$310, MATCH($C4549, Ingredients!$B$11:$B$310, 0)), "")="", "", IFERROR(INDEX(Ingredients!H$11:H$310, MATCH($C4549, Ingredients!$B$11:$B$310, 0)), "")))</f>
        <v/>
      </c>
      <c r="AN4549" s="83" t="str">
        <f t="shared" si="1055"/>
        <v/>
      </c>
      <c r="AP4549" s="114" t="str">
        <f t="shared" si="1065"/>
        <v/>
      </c>
      <c r="AR4549" s="117" t="str">
        <f>IF($C4549="", "", IF(IFERROR(INDEX(Ingredients!$AI$11:$AI$310, MATCH($C4549, Ingredients!$B$11:$B$310, 0)), "")="", "", IFERROR(INDEX(Ingredients!$AI$11:$AI$310, MATCH($C4549, Ingredients!$B$11:$B$310, 0)), "")))</f>
        <v/>
      </c>
      <c r="AT4549" s="120" t="str">
        <f t="shared" si="1066"/>
        <v/>
      </c>
      <c r="AV4549" s="90" t="str">
        <f t="shared" si="1056"/>
        <v/>
      </c>
      <c r="AX4549" s="90" t="str">
        <f>IF($AV4549="", "", COUNTIF($AV$11:$AV$5010, "&lt;"&amp;$AV4549)+1+COUNTIF($AV$11:$AV4549, $AV4549)-1)</f>
        <v/>
      </c>
      <c r="AZ4549" s="111" t="str">
        <f>IF($B4549="", "", SUMIF('Shopping List'!$AV$11:$AV$25, $B4549, 'Shopping List'!$BN$11:$BN$25))</f>
        <v/>
      </c>
      <c r="BB4549" s="117" t="str">
        <f t="shared" si="1067"/>
        <v/>
      </c>
    </row>
    <row r="4550" spans="1:54" x14ac:dyDescent="0.25">
      <c r="A4550" s="4"/>
      <c r="B4550" s="37"/>
      <c r="C4550" s="124"/>
      <c r="D4550" s="39"/>
      <c r="E4550" s="125"/>
      <c r="F4550" s="48"/>
      <c r="G4550" s="4"/>
      <c r="H4550" s="4"/>
      <c r="I4550" s="95" t="str">
        <f>IF($C4550="", "", IF(IFERROR(INDEX(Ingredients!$C$11:$C$310, MATCH($C4550, Ingredients!$B$11:$B$310, 0)), "")="", "", IFERROR(INDEX(Ingredients!$C$11:$C$310, MATCH($C4550, Ingredients!$B$11:$B$310, 0)), "")))</f>
        <v/>
      </c>
      <c r="J4550" s="73" t="str">
        <f>IF($B4550="", "", IF(IFERROR(INDEX(Meals!$C$11:$C$260, MATCH($B4550, Meals!$B$11:$B$260, 0)), "")="", "", IFERROR(INDEX(Meals!$C$11:$C$260, MATCH($B4550, Meals!$B$11:$B$260, 0)), "")))</f>
        <v/>
      </c>
      <c r="K4550" s="4"/>
      <c r="L4550" s="72" t="str">
        <f t="shared" si="1057"/>
        <v/>
      </c>
      <c r="M4550" s="73" t="str">
        <f t="shared" si="1058"/>
        <v/>
      </c>
      <c r="N4550" s="4"/>
      <c r="O4550" s="78" t="str">
        <f t="shared" si="1059"/>
        <v/>
      </c>
      <c r="P4550" s="79" t="str">
        <f t="shared" si="1060"/>
        <v/>
      </c>
      <c r="Q4550" s="4"/>
      <c r="R4550" s="90" t="str">
        <f t="shared" si="1061"/>
        <v/>
      </c>
      <c r="S4550" s="4"/>
      <c r="Y4550" s="18" t="str">
        <f t="shared" si="1062"/>
        <v/>
      </c>
      <c r="AA4550" s="18" t="str">
        <f t="shared" si="1053"/>
        <v/>
      </c>
      <c r="AB4550" s="18" t="str">
        <f t="shared" si="1054"/>
        <v/>
      </c>
      <c r="AC4550" s="18" t="str">
        <f t="shared" si="1063"/>
        <v/>
      </c>
      <c r="AD4550" s="18" t="str">
        <f t="shared" si="1063"/>
        <v/>
      </c>
      <c r="AE4550" s="18" t="str">
        <f t="shared" si="1064"/>
        <v/>
      </c>
      <c r="AG4550" s="95" t="str">
        <f>IF($C4550="", "", IF(IFERROR(INDEX(Ingredients!C$11:C$310, MATCH($C4550, Ingredients!$B$11:$B$310, 0)), "")="", "", IFERROR(INDEX(Ingredients!C$11:C$310, MATCH($C4550, Ingredients!$B$11:$B$310, 0)), "")))</f>
        <v/>
      </c>
      <c r="AH4550" s="105" t="str">
        <f>IF($C4550="", "", IF(IFERROR(INDEX(Ingredients!D$11:D$310, MATCH($C4550, Ingredients!$B$11:$B$310, 0)), "")="", "", IFERROR(INDEX(Ingredients!D$11:D$310, MATCH($C4550, Ingredients!$B$11:$B$310, 0)), "")))</f>
        <v/>
      </c>
      <c r="AI4550" s="106" t="str">
        <f>IF($C4550="", "", IF(IFERROR(INDEX(Ingredients!E$11:E$310, MATCH($C4550, Ingredients!$B$11:$B$310, 0)), "")="", "", IFERROR(INDEX(Ingredients!E$11:E$310, MATCH($C4550, Ingredients!$B$11:$B$310, 0)), "")))</f>
        <v/>
      </c>
      <c r="AJ4550" s="108" t="str">
        <f>IF($C4550="", "", IF(IFERROR(INDEX(Ingredients!F$11:F$310, MATCH($C4550, Ingredients!$B$11:$B$310, 0)), "")="", "", IFERROR(INDEX(Ingredients!F$11:F$310, MATCH($C4550, Ingredients!$B$11:$B$310, 0)), "")))</f>
        <v/>
      </c>
      <c r="AK4550" s="106" t="str">
        <f>IF($C4550="", "", IF(IFERROR(INDEX(Ingredients!G$11:G$310, MATCH($C4550, Ingredients!$B$11:$B$310, 0)), "")="", "", IFERROR(INDEX(Ingredients!G$11:G$310, MATCH($C4550, Ingredients!$B$11:$B$310, 0)), "")))</f>
        <v/>
      </c>
      <c r="AL4550" s="79" t="str">
        <f>IF($C4550="", "", IF(IFERROR(INDEX(Ingredients!H$11:H$310, MATCH($C4550, Ingredients!$B$11:$B$310, 0)), "")="", "", IFERROR(INDEX(Ingredients!H$11:H$310, MATCH($C4550, Ingredients!$B$11:$B$310, 0)), "")))</f>
        <v/>
      </c>
      <c r="AN4550" s="83" t="str">
        <f t="shared" si="1055"/>
        <v/>
      </c>
      <c r="AP4550" s="114" t="str">
        <f t="shared" si="1065"/>
        <v/>
      </c>
      <c r="AR4550" s="117" t="str">
        <f>IF($C4550="", "", IF(IFERROR(INDEX(Ingredients!$AI$11:$AI$310, MATCH($C4550, Ingredients!$B$11:$B$310, 0)), "")="", "", IFERROR(INDEX(Ingredients!$AI$11:$AI$310, MATCH($C4550, Ingredients!$B$11:$B$310, 0)), "")))</f>
        <v/>
      </c>
      <c r="AT4550" s="120" t="str">
        <f t="shared" si="1066"/>
        <v/>
      </c>
      <c r="AV4550" s="90" t="str">
        <f t="shared" si="1056"/>
        <v/>
      </c>
      <c r="AX4550" s="90" t="str">
        <f>IF($AV4550="", "", COUNTIF($AV$11:$AV$5010, "&lt;"&amp;$AV4550)+1+COUNTIF($AV$11:$AV4550, $AV4550)-1)</f>
        <v/>
      </c>
      <c r="AZ4550" s="111" t="str">
        <f>IF($B4550="", "", SUMIF('Shopping List'!$AV$11:$AV$25, $B4550, 'Shopping List'!$BN$11:$BN$25))</f>
        <v/>
      </c>
      <c r="BB4550" s="117" t="str">
        <f t="shared" si="1067"/>
        <v/>
      </c>
    </row>
    <row r="4551" spans="1:54" x14ac:dyDescent="0.25">
      <c r="A4551" s="4"/>
      <c r="B4551" s="37"/>
      <c r="C4551" s="124"/>
      <c r="D4551" s="39"/>
      <c r="E4551" s="125"/>
      <c r="F4551" s="48"/>
      <c r="G4551" s="4"/>
      <c r="H4551" s="4"/>
      <c r="I4551" s="95" t="str">
        <f>IF($C4551="", "", IF(IFERROR(INDEX(Ingredients!$C$11:$C$310, MATCH($C4551, Ingredients!$B$11:$B$310, 0)), "")="", "", IFERROR(INDEX(Ingredients!$C$11:$C$310, MATCH($C4551, Ingredients!$B$11:$B$310, 0)), "")))</f>
        <v/>
      </c>
      <c r="J4551" s="73" t="str">
        <f>IF($B4551="", "", IF(IFERROR(INDEX(Meals!$C$11:$C$260, MATCH($B4551, Meals!$B$11:$B$260, 0)), "")="", "", IFERROR(INDEX(Meals!$C$11:$C$260, MATCH($B4551, Meals!$B$11:$B$260, 0)), "")))</f>
        <v/>
      </c>
      <c r="K4551" s="4"/>
      <c r="L4551" s="72" t="str">
        <f t="shared" si="1057"/>
        <v/>
      </c>
      <c r="M4551" s="73" t="str">
        <f t="shared" si="1058"/>
        <v/>
      </c>
      <c r="N4551" s="4"/>
      <c r="O4551" s="78" t="str">
        <f t="shared" si="1059"/>
        <v/>
      </c>
      <c r="P4551" s="79" t="str">
        <f t="shared" si="1060"/>
        <v/>
      </c>
      <c r="Q4551" s="4"/>
      <c r="R4551" s="90" t="str">
        <f t="shared" si="1061"/>
        <v/>
      </c>
      <c r="S4551" s="4"/>
      <c r="Y4551" s="18" t="str">
        <f t="shared" si="1062"/>
        <v/>
      </c>
      <c r="AA4551" s="18" t="str">
        <f t="shared" si="1053"/>
        <v/>
      </c>
      <c r="AB4551" s="18" t="str">
        <f t="shared" si="1054"/>
        <v/>
      </c>
      <c r="AC4551" s="18" t="str">
        <f t="shared" si="1063"/>
        <v/>
      </c>
      <c r="AD4551" s="18" t="str">
        <f t="shared" si="1063"/>
        <v/>
      </c>
      <c r="AE4551" s="18" t="str">
        <f t="shared" si="1064"/>
        <v/>
      </c>
      <c r="AG4551" s="95" t="str">
        <f>IF($C4551="", "", IF(IFERROR(INDEX(Ingredients!C$11:C$310, MATCH($C4551, Ingredients!$B$11:$B$310, 0)), "")="", "", IFERROR(INDEX(Ingredients!C$11:C$310, MATCH($C4551, Ingredients!$B$11:$B$310, 0)), "")))</f>
        <v/>
      </c>
      <c r="AH4551" s="105" t="str">
        <f>IF($C4551="", "", IF(IFERROR(INDEX(Ingredients!D$11:D$310, MATCH($C4551, Ingredients!$B$11:$B$310, 0)), "")="", "", IFERROR(INDEX(Ingredients!D$11:D$310, MATCH($C4551, Ingredients!$B$11:$B$310, 0)), "")))</f>
        <v/>
      </c>
      <c r="AI4551" s="106" t="str">
        <f>IF($C4551="", "", IF(IFERROR(INDEX(Ingredients!E$11:E$310, MATCH($C4551, Ingredients!$B$11:$B$310, 0)), "")="", "", IFERROR(INDEX(Ingredients!E$11:E$310, MATCH($C4551, Ingredients!$B$11:$B$310, 0)), "")))</f>
        <v/>
      </c>
      <c r="AJ4551" s="108" t="str">
        <f>IF($C4551="", "", IF(IFERROR(INDEX(Ingredients!F$11:F$310, MATCH($C4551, Ingredients!$B$11:$B$310, 0)), "")="", "", IFERROR(INDEX(Ingredients!F$11:F$310, MATCH($C4551, Ingredients!$B$11:$B$310, 0)), "")))</f>
        <v/>
      </c>
      <c r="AK4551" s="106" t="str">
        <f>IF($C4551="", "", IF(IFERROR(INDEX(Ingredients!G$11:G$310, MATCH($C4551, Ingredients!$B$11:$B$310, 0)), "")="", "", IFERROR(INDEX(Ingredients!G$11:G$310, MATCH($C4551, Ingredients!$B$11:$B$310, 0)), "")))</f>
        <v/>
      </c>
      <c r="AL4551" s="79" t="str">
        <f>IF($C4551="", "", IF(IFERROR(INDEX(Ingredients!H$11:H$310, MATCH($C4551, Ingredients!$B$11:$B$310, 0)), "")="", "", IFERROR(INDEX(Ingredients!H$11:H$310, MATCH($C4551, Ingredients!$B$11:$B$310, 0)), "")))</f>
        <v/>
      </c>
      <c r="AN4551" s="83" t="str">
        <f t="shared" si="1055"/>
        <v/>
      </c>
      <c r="AP4551" s="114" t="str">
        <f t="shared" si="1065"/>
        <v/>
      </c>
      <c r="AR4551" s="117" t="str">
        <f>IF($C4551="", "", IF(IFERROR(INDEX(Ingredients!$AI$11:$AI$310, MATCH($C4551, Ingredients!$B$11:$B$310, 0)), "")="", "", IFERROR(INDEX(Ingredients!$AI$11:$AI$310, MATCH($C4551, Ingredients!$B$11:$B$310, 0)), "")))</f>
        <v/>
      </c>
      <c r="AT4551" s="120" t="str">
        <f t="shared" si="1066"/>
        <v/>
      </c>
      <c r="AV4551" s="90" t="str">
        <f t="shared" si="1056"/>
        <v/>
      </c>
      <c r="AX4551" s="90" t="str">
        <f>IF($AV4551="", "", COUNTIF($AV$11:$AV$5010, "&lt;"&amp;$AV4551)+1+COUNTIF($AV$11:$AV4551, $AV4551)-1)</f>
        <v/>
      </c>
      <c r="AZ4551" s="111" t="str">
        <f>IF($B4551="", "", SUMIF('Shopping List'!$AV$11:$AV$25, $B4551, 'Shopping List'!$BN$11:$BN$25))</f>
        <v/>
      </c>
      <c r="BB4551" s="117" t="str">
        <f t="shared" si="1067"/>
        <v/>
      </c>
    </row>
    <row r="4552" spans="1:54" x14ac:dyDescent="0.25">
      <c r="A4552" s="4"/>
      <c r="B4552" s="37"/>
      <c r="C4552" s="124"/>
      <c r="D4552" s="39"/>
      <c r="E4552" s="125"/>
      <c r="F4552" s="48"/>
      <c r="G4552" s="4"/>
      <c r="H4552" s="4"/>
      <c r="I4552" s="95" t="str">
        <f>IF($C4552="", "", IF(IFERROR(INDEX(Ingredients!$C$11:$C$310, MATCH($C4552, Ingredients!$B$11:$B$310, 0)), "")="", "", IFERROR(INDEX(Ingredients!$C$11:$C$310, MATCH($C4552, Ingredients!$B$11:$B$310, 0)), "")))</f>
        <v/>
      </c>
      <c r="J4552" s="73" t="str">
        <f>IF($B4552="", "", IF(IFERROR(INDEX(Meals!$C$11:$C$260, MATCH($B4552, Meals!$B$11:$B$260, 0)), "")="", "", IFERROR(INDEX(Meals!$C$11:$C$260, MATCH($B4552, Meals!$B$11:$B$260, 0)), "")))</f>
        <v/>
      </c>
      <c r="K4552" s="4"/>
      <c r="L4552" s="72" t="str">
        <f t="shared" si="1057"/>
        <v/>
      </c>
      <c r="M4552" s="73" t="str">
        <f t="shared" si="1058"/>
        <v/>
      </c>
      <c r="N4552" s="4"/>
      <c r="O4552" s="78" t="str">
        <f t="shared" si="1059"/>
        <v/>
      </c>
      <c r="P4552" s="79" t="str">
        <f t="shared" si="1060"/>
        <v/>
      </c>
      <c r="Q4552" s="4"/>
      <c r="R4552" s="90" t="str">
        <f t="shared" si="1061"/>
        <v/>
      </c>
      <c r="S4552" s="4"/>
      <c r="Y4552" s="18" t="str">
        <f t="shared" si="1062"/>
        <v/>
      </c>
      <c r="AA4552" s="18" t="str">
        <f t="shared" si="1053"/>
        <v/>
      </c>
      <c r="AB4552" s="18" t="str">
        <f t="shared" si="1054"/>
        <v/>
      </c>
      <c r="AC4552" s="18" t="str">
        <f t="shared" si="1063"/>
        <v/>
      </c>
      <c r="AD4552" s="18" t="str">
        <f t="shared" si="1063"/>
        <v/>
      </c>
      <c r="AE4552" s="18" t="str">
        <f t="shared" si="1064"/>
        <v/>
      </c>
      <c r="AG4552" s="95" t="str">
        <f>IF($C4552="", "", IF(IFERROR(INDEX(Ingredients!C$11:C$310, MATCH($C4552, Ingredients!$B$11:$B$310, 0)), "")="", "", IFERROR(INDEX(Ingredients!C$11:C$310, MATCH($C4552, Ingredients!$B$11:$B$310, 0)), "")))</f>
        <v/>
      </c>
      <c r="AH4552" s="105" t="str">
        <f>IF($C4552="", "", IF(IFERROR(INDEX(Ingredients!D$11:D$310, MATCH($C4552, Ingredients!$B$11:$B$310, 0)), "")="", "", IFERROR(INDEX(Ingredients!D$11:D$310, MATCH($C4552, Ingredients!$B$11:$B$310, 0)), "")))</f>
        <v/>
      </c>
      <c r="AI4552" s="106" t="str">
        <f>IF($C4552="", "", IF(IFERROR(INDEX(Ingredients!E$11:E$310, MATCH($C4552, Ingredients!$B$11:$B$310, 0)), "")="", "", IFERROR(INDEX(Ingredients!E$11:E$310, MATCH($C4552, Ingredients!$B$11:$B$310, 0)), "")))</f>
        <v/>
      </c>
      <c r="AJ4552" s="108" t="str">
        <f>IF($C4552="", "", IF(IFERROR(INDEX(Ingredients!F$11:F$310, MATCH($C4552, Ingredients!$B$11:$B$310, 0)), "")="", "", IFERROR(INDEX(Ingredients!F$11:F$310, MATCH($C4552, Ingredients!$B$11:$B$310, 0)), "")))</f>
        <v/>
      </c>
      <c r="AK4552" s="106" t="str">
        <f>IF($C4552="", "", IF(IFERROR(INDEX(Ingredients!G$11:G$310, MATCH($C4552, Ingredients!$B$11:$B$310, 0)), "")="", "", IFERROR(INDEX(Ingredients!G$11:G$310, MATCH($C4552, Ingredients!$B$11:$B$310, 0)), "")))</f>
        <v/>
      </c>
      <c r="AL4552" s="79" t="str">
        <f>IF($C4552="", "", IF(IFERROR(INDEX(Ingredients!H$11:H$310, MATCH($C4552, Ingredients!$B$11:$B$310, 0)), "")="", "", IFERROR(INDEX(Ingredients!H$11:H$310, MATCH($C4552, Ingredients!$B$11:$B$310, 0)), "")))</f>
        <v/>
      </c>
      <c r="AN4552" s="83" t="str">
        <f t="shared" si="1055"/>
        <v/>
      </c>
      <c r="AP4552" s="114" t="str">
        <f t="shared" si="1065"/>
        <v/>
      </c>
      <c r="AR4552" s="117" t="str">
        <f>IF($C4552="", "", IF(IFERROR(INDEX(Ingredients!$AI$11:$AI$310, MATCH($C4552, Ingredients!$B$11:$B$310, 0)), "")="", "", IFERROR(INDEX(Ingredients!$AI$11:$AI$310, MATCH($C4552, Ingredients!$B$11:$B$310, 0)), "")))</f>
        <v/>
      </c>
      <c r="AT4552" s="120" t="str">
        <f t="shared" si="1066"/>
        <v/>
      </c>
      <c r="AV4552" s="90" t="str">
        <f t="shared" si="1056"/>
        <v/>
      </c>
      <c r="AX4552" s="90" t="str">
        <f>IF($AV4552="", "", COUNTIF($AV$11:$AV$5010, "&lt;"&amp;$AV4552)+1+COUNTIF($AV$11:$AV4552, $AV4552)-1)</f>
        <v/>
      </c>
      <c r="AZ4552" s="111" t="str">
        <f>IF($B4552="", "", SUMIF('Shopping List'!$AV$11:$AV$25, $B4552, 'Shopping List'!$BN$11:$BN$25))</f>
        <v/>
      </c>
      <c r="BB4552" s="117" t="str">
        <f t="shared" si="1067"/>
        <v/>
      </c>
    </row>
    <row r="4553" spans="1:54" x14ac:dyDescent="0.25">
      <c r="A4553" s="4"/>
      <c r="B4553" s="37"/>
      <c r="C4553" s="124"/>
      <c r="D4553" s="39"/>
      <c r="E4553" s="125"/>
      <c r="F4553" s="48"/>
      <c r="G4553" s="4"/>
      <c r="H4553" s="4"/>
      <c r="I4553" s="95" t="str">
        <f>IF($C4553="", "", IF(IFERROR(INDEX(Ingredients!$C$11:$C$310, MATCH($C4553, Ingredients!$B$11:$B$310, 0)), "")="", "", IFERROR(INDEX(Ingredients!$C$11:$C$310, MATCH($C4553, Ingredients!$B$11:$B$310, 0)), "")))</f>
        <v/>
      </c>
      <c r="J4553" s="73" t="str">
        <f>IF($B4553="", "", IF(IFERROR(INDEX(Meals!$C$11:$C$260, MATCH($B4553, Meals!$B$11:$B$260, 0)), "")="", "", IFERROR(INDEX(Meals!$C$11:$C$260, MATCH($B4553, Meals!$B$11:$B$260, 0)), "")))</f>
        <v/>
      </c>
      <c r="K4553" s="4"/>
      <c r="L4553" s="72" t="str">
        <f t="shared" si="1057"/>
        <v/>
      </c>
      <c r="M4553" s="73" t="str">
        <f t="shared" si="1058"/>
        <v/>
      </c>
      <c r="N4553" s="4"/>
      <c r="O4553" s="78" t="str">
        <f t="shared" si="1059"/>
        <v/>
      </c>
      <c r="P4553" s="79" t="str">
        <f t="shared" si="1060"/>
        <v/>
      </c>
      <c r="Q4553" s="4"/>
      <c r="R4553" s="90" t="str">
        <f t="shared" si="1061"/>
        <v/>
      </c>
      <c r="S4553" s="4"/>
      <c r="Y4553" s="18" t="str">
        <f t="shared" si="1062"/>
        <v/>
      </c>
      <c r="AA4553" s="18" t="str">
        <f t="shared" si="1053"/>
        <v/>
      </c>
      <c r="AB4553" s="18" t="str">
        <f t="shared" si="1054"/>
        <v/>
      </c>
      <c r="AC4553" s="18" t="str">
        <f t="shared" si="1063"/>
        <v/>
      </c>
      <c r="AD4553" s="18" t="str">
        <f t="shared" si="1063"/>
        <v/>
      </c>
      <c r="AE4553" s="18" t="str">
        <f t="shared" si="1064"/>
        <v/>
      </c>
      <c r="AG4553" s="95" t="str">
        <f>IF($C4553="", "", IF(IFERROR(INDEX(Ingredients!C$11:C$310, MATCH($C4553, Ingredients!$B$11:$B$310, 0)), "")="", "", IFERROR(INDEX(Ingredients!C$11:C$310, MATCH($C4553, Ingredients!$B$11:$B$310, 0)), "")))</f>
        <v/>
      </c>
      <c r="AH4553" s="105" t="str">
        <f>IF($C4553="", "", IF(IFERROR(INDEX(Ingredients!D$11:D$310, MATCH($C4553, Ingredients!$B$11:$B$310, 0)), "")="", "", IFERROR(INDEX(Ingredients!D$11:D$310, MATCH($C4553, Ingredients!$B$11:$B$310, 0)), "")))</f>
        <v/>
      </c>
      <c r="AI4553" s="106" t="str">
        <f>IF($C4553="", "", IF(IFERROR(INDEX(Ingredients!E$11:E$310, MATCH($C4553, Ingredients!$B$11:$B$310, 0)), "")="", "", IFERROR(INDEX(Ingredients!E$11:E$310, MATCH($C4553, Ingredients!$B$11:$B$310, 0)), "")))</f>
        <v/>
      </c>
      <c r="AJ4553" s="108" t="str">
        <f>IF($C4553="", "", IF(IFERROR(INDEX(Ingredients!F$11:F$310, MATCH($C4553, Ingredients!$B$11:$B$310, 0)), "")="", "", IFERROR(INDEX(Ingredients!F$11:F$310, MATCH($C4553, Ingredients!$B$11:$B$310, 0)), "")))</f>
        <v/>
      </c>
      <c r="AK4553" s="106" t="str">
        <f>IF($C4553="", "", IF(IFERROR(INDEX(Ingredients!G$11:G$310, MATCH($C4553, Ingredients!$B$11:$B$310, 0)), "")="", "", IFERROR(INDEX(Ingredients!G$11:G$310, MATCH($C4553, Ingredients!$B$11:$B$310, 0)), "")))</f>
        <v/>
      </c>
      <c r="AL4553" s="79" t="str">
        <f>IF($C4553="", "", IF(IFERROR(INDEX(Ingredients!H$11:H$310, MATCH($C4553, Ingredients!$B$11:$B$310, 0)), "")="", "", IFERROR(INDEX(Ingredients!H$11:H$310, MATCH($C4553, Ingredients!$B$11:$B$310, 0)), "")))</f>
        <v/>
      </c>
      <c r="AN4553" s="83" t="str">
        <f t="shared" si="1055"/>
        <v/>
      </c>
      <c r="AP4553" s="114" t="str">
        <f t="shared" si="1065"/>
        <v/>
      </c>
      <c r="AR4553" s="117" t="str">
        <f>IF($C4553="", "", IF(IFERROR(INDEX(Ingredients!$AI$11:$AI$310, MATCH($C4553, Ingredients!$B$11:$B$310, 0)), "")="", "", IFERROR(INDEX(Ingredients!$AI$11:$AI$310, MATCH($C4553, Ingredients!$B$11:$B$310, 0)), "")))</f>
        <v/>
      </c>
      <c r="AT4553" s="120" t="str">
        <f t="shared" si="1066"/>
        <v/>
      </c>
      <c r="AV4553" s="90" t="str">
        <f t="shared" si="1056"/>
        <v/>
      </c>
      <c r="AX4553" s="90" t="str">
        <f>IF($AV4553="", "", COUNTIF($AV$11:$AV$5010, "&lt;"&amp;$AV4553)+1+COUNTIF($AV$11:$AV4553, $AV4553)-1)</f>
        <v/>
      </c>
      <c r="AZ4553" s="111" t="str">
        <f>IF($B4553="", "", SUMIF('Shopping List'!$AV$11:$AV$25, $B4553, 'Shopping List'!$BN$11:$BN$25))</f>
        <v/>
      </c>
      <c r="BB4553" s="117" t="str">
        <f t="shared" si="1067"/>
        <v/>
      </c>
    </row>
    <row r="4554" spans="1:54" x14ac:dyDescent="0.25">
      <c r="A4554" s="4"/>
      <c r="B4554" s="37"/>
      <c r="C4554" s="124"/>
      <c r="D4554" s="39"/>
      <c r="E4554" s="125"/>
      <c r="F4554" s="48"/>
      <c r="G4554" s="4"/>
      <c r="H4554" s="4"/>
      <c r="I4554" s="95" t="str">
        <f>IF($C4554="", "", IF(IFERROR(INDEX(Ingredients!$C$11:$C$310, MATCH($C4554, Ingredients!$B$11:$B$310, 0)), "")="", "", IFERROR(INDEX(Ingredients!$C$11:$C$310, MATCH($C4554, Ingredients!$B$11:$B$310, 0)), "")))</f>
        <v/>
      </c>
      <c r="J4554" s="73" t="str">
        <f>IF($B4554="", "", IF(IFERROR(INDEX(Meals!$C$11:$C$260, MATCH($B4554, Meals!$B$11:$B$260, 0)), "")="", "", IFERROR(INDEX(Meals!$C$11:$C$260, MATCH($B4554, Meals!$B$11:$B$260, 0)), "")))</f>
        <v/>
      </c>
      <c r="K4554" s="4"/>
      <c r="L4554" s="72" t="str">
        <f t="shared" si="1057"/>
        <v/>
      </c>
      <c r="M4554" s="73" t="str">
        <f t="shared" si="1058"/>
        <v/>
      </c>
      <c r="N4554" s="4"/>
      <c r="O4554" s="78" t="str">
        <f t="shared" si="1059"/>
        <v/>
      </c>
      <c r="P4554" s="79" t="str">
        <f t="shared" si="1060"/>
        <v/>
      </c>
      <c r="Q4554" s="4"/>
      <c r="R4554" s="90" t="str">
        <f t="shared" si="1061"/>
        <v/>
      </c>
      <c r="S4554" s="4"/>
      <c r="Y4554" s="18" t="str">
        <f t="shared" si="1062"/>
        <v/>
      </c>
      <c r="AA4554" s="18" t="str">
        <f t="shared" si="1053"/>
        <v/>
      </c>
      <c r="AB4554" s="18" t="str">
        <f t="shared" si="1054"/>
        <v/>
      </c>
      <c r="AC4554" s="18" t="str">
        <f t="shared" si="1063"/>
        <v/>
      </c>
      <c r="AD4554" s="18" t="str">
        <f t="shared" si="1063"/>
        <v/>
      </c>
      <c r="AE4554" s="18" t="str">
        <f t="shared" si="1064"/>
        <v/>
      </c>
      <c r="AG4554" s="95" t="str">
        <f>IF($C4554="", "", IF(IFERROR(INDEX(Ingredients!C$11:C$310, MATCH($C4554, Ingredients!$B$11:$B$310, 0)), "")="", "", IFERROR(INDEX(Ingredients!C$11:C$310, MATCH($C4554, Ingredients!$B$11:$B$310, 0)), "")))</f>
        <v/>
      </c>
      <c r="AH4554" s="105" t="str">
        <f>IF($C4554="", "", IF(IFERROR(INDEX(Ingredients!D$11:D$310, MATCH($C4554, Ingredients!$B$11:$B$310, 0)), "")="", "", IFERROR(INDEX(Ingredients!D$11:D$310, MATCH($C4554, Ingredients!$B$11:$B$310, 0)), "")))</f>
        <v/>
      </c>
      <c r="AI4554" s="106" t="str">
        <f>IF($C4554="", "", IF(IFERROR(INDEX(Ingredients!E$11:E$310, MATCH($C4554, Ingredients!$B$11:$B$310, 0)), "")="", "", IFERROR(INDEX(Ingredients!E$11:E$310, MATCH($C4554, Ingredients!$B$11:$B$310, 0)), "")))</f>
        <v/>
      </c>
      <c r="AJ4554" s="108" t="str">
        <f>IF($C4554="", "", IF(IFERROR(INDEX(Ingredients!F$11:F$310, MATCH($C4554, Ingredients!$B$11:$B$310, 0)), "")="", "", IFERROR(INDEX(Ingredients!F$11:F$310, MATCH($C4554, Ingredients!$B$11:$B$310, 0)), "")))</f>
        <v/>
      </c>
      <c r="AK4554" s="106" t="str">
        <f>IF($C4554="", "", IF(IFERROR(INDEX(Ingredients!G$11:G$310, MATCH($C4554, Ingredients!$B$11:$B$310, 0)), "")="", "", IFERROR(INDEX(Ingredients!G$11:G$310, MATCH($C4554, Ingredients!$B$11:$B$310, 0)), "")))</f>
        <v/>
      </c>
      <c r="AL4554" s="79" t="str">
        <f>IF($C4554="", "", IF(IFERROR(INDEX(Ingredients!H$11:H$310, MATCH($C4554, Ingredients!$B$11:$B$310, 0)), "")="", "", IFERROR(INDEX(Ingredients!H$11:H$310, MATCH($C4554, Ingredients!$B$11:$B$310, 0)), "")))</f>
        <v/>
      </c>
      <c r="AN4554" s="83" t="str">
        <f t="shared" si="1055"/>
        <v/>
      </c>
      <c r="AP4554" s="114" t="str">
        <f t="shared" si="1065"/>
        <v/>
      </c>
      <c r="AR4554" s="117" t="str">
        <f>IF($C4554="", "", IF(IFERROR(INDEX(Ingredients!$AI$11:$AI$310, MATCH($C4554, Ingredients!$B$11:$B$310, 0)), "")="", "", IFERROR(INDEX(Ingredients!$AI$11:$AI$310, MATCH($C4554, Ingredients!$B$11:$B$310, 0)), "")))</f>
        <v/>
      </c>
      <c r="AT4554" s="120" t="str">
        <f t="shared" si="1066"/>
        <v/>
      </c>
      <c r="AV4554" s="90" t="str">
        <f t="shared" si="1056"/>
        <v/>
      </c>
      <c r="AX4554" s="90" t="str">
        <f>IF($AV4554="", "", COUNTIF($AV$11:$AV$5010, "&lt;"&amp;$AV4554)+1+COUNTIF($AV$11:$AV4554, $AV4554)-1)</f>
        <v/>
      </c>
      <c r="AZ4554" s="111" t="str">
        <f>IF($B4554="", "", SUMIF('Shopping List'!$AV$11:$AV$25, $B4554, 'Shopping List'!$BN$11:$BN$25))</f>
        <v/>
      </c>
      <c r="BB4554" s="117" t="str">
        <f t="shared" si="1067"/>
        <v/>
      </c>
    </row>
    <row r="4555" spans="1:54" x14ac:dyDescent="0.25">
      <c r="A4555" s="4"/>
      <c r="B4555" s="37"/>
      <c r="C4555" s="124"/>
      <c r="D4555" s="39"/>
      <c r="E4555" s="125"/>
      <c r="F4555" s="48"/>
      <c r="G4555" s="4"/>
      <c r="H4555" s="4"/>
      <c r="I4555" s="95" t="str">
        <f>IF($C4555="", "", IF(IFERROR(INDEX(Ingredients!$C$11:$C$310, MATCH($C4555, Ingredients!$B$11:$B$310, 0)), "")="", "", IFERROR(INDEX(Ingredients!$C$11:$C$310, MATCH($C4555, Ingredients!$B$11:$B$310, 0)), "")))</f>
        <v/>
      </c>
      <c r="J4555" s="73" t="str">
        <f>IF($B4555="", "", IF(IFERROR(INDEX(Meals!$C$11:$C$260, MATCH($B4555, Meals!$B$11:$B$260, 0)), "")="", "", IFERROR(INDEX(Meals!$C$11:$C$260, MATCH($B4555, Meals!$B$11:$B$260, 0)), "")))</f>
        <v/>
      </c>
      <c r="K4555" s="4"/>
      <c r="L4555" s="72" t="str">
        <f t="shared" si="1057"/>
        <v/>
      </c>
      <c r="M4555" s="73" t="str">
        <f t="shared" si="1058"/>
        <v/>
      </c>
      <c r="N4555" s="4"/>
      <c r="O4555" s="78" t="str">
        <f t="shared" si="1059"/>
        <v/>
      </c>
      <c r="P4555" s="79" t="str">
        <f t="shared" si="1060"/>
        <v/>
      </c>
      <c r="Q4555" s="4"/>
      <c r="R4555" s="90" t="str">
        <f t="shared" si="1061"/>
        <v/>
      </c>
      <c r="S4555" s="4"/>
      <c r="Y4555" s="18" t="str">
        <f t="shared" si="1062"/>
        <v/>
      </c>
      <c r="AA4555" s="18" t="str">
        <f t="shared" ref="AA4555:AA4618" si="1068">IF($Y4555="", "", IF(AND(AA$5="X", B4555=""), $Y$6, IF(AND(NOT(B4555=""), COUNTIF(V$11:V$260, B4555)=0), $Y$7, "")))</f>
        <v/>
      </c>
      <c r="AB4555" s="18" t="str">
        <f t="shared" ref="AB4555:AB4618" si="1069">IF($Y4555="", "", IF(AND(AB$5="X", C4555=""), $Y$6, IF(AND(NOT(C4555=""), COUNTIF(W$11:W$310, C4555)=0), $Y$7, "")))</f>
        <v/>
      </c>
      <c r="AC4555" s="18" t="str">
        <f t="shared" si="1063"/>
        <v/>
      </c>
      <c r="AD4555" s="18" t="str">
        <f t="shared" si="1063"/>
        <v/>
      </c>
      <c r="AE4555" s="18" t="str">
        <f t="shared" si="1064"/>
        <v/>
      </c>
      <c r="AG4555" s="95" t="str">
        <f>IF($C4555="", "", IF(IFERROR(INDEX(Ingredients!C$11:C$310, MATCH($C4555, Ingredients!$B$11:$B$310, 0)), "")="", "", IFERROR(INDEX(Ingredients!C$11:C$310, MATCH($C4555, Ingredients!$B$11:$B$310, 0)), "")))</f>
        <v/>
      </c>
      <c r="AH4555" s="105" t="str">
        <f>IF($C4555="", "", IF(IFERROR(INDEX(Ingredients!D$11:D$310, MATCH($C4555, Ingredients!$B$11:$B$310, 0)), "")="", "", IFERROR(INDEX(Ingredients!D$11:D$310, MATCH($C4555, Ingredients!$B$11:$B$310, 0)), "")))</f>
        <v/>
      </c>
      <c r="AI4555" s="106" t="str">
        <f>IF($C4555="", "", IF(IFERROR(INDEX(Ingredients!E$11:E$310, MATCH($C4555, Ingredients!$B$11:$B$310, 0)), "")="", "", IFERROR(INDEX(Ingredients!E$11:E$310, MATCH($C4555, Ingredients!$B$11:$B$310, 0)), "")))</f>
        <v/>
      </c>
      <c r="AJ4555" s="108" t="str">
        <f>IF($C4555="", "", IF(IFERROR(INDEX(Ingredients!F$11:F$310, MATCH($C4555, Ingredients!$B$11:$B$310, 0)), "")="", "", IFERROR(INDEX(Ingredients!F$11:F$310, MATCH($C4555, Ingredients!$B$11:$B$310, 0)), "")))</f>
        <v/>
      </c>
      <c r="AK4555" s="106" t="str">
        <f>IF($C4555="", "", IF(IFERROR(INDEX(Ingredients!G$11:G$310, MATCH($C4555, Ingredients!$B$11:$B$310, 0)), "")="", "", IFERROR(INDEX(Ingredients!G$11:G$310, MATCH($C4555, Ingredients!$B$11:$B$310, 0)), "")))</f>
        <v/>
      </c>
      <c r="AL4555" s="79" t="str">
        <f>IF($C4555="", "", IF(IFERROR(INDEX(Ingredients!H$11:H$310, MATCH($C4555, Ingredients!$B$11:$B$310, 0)), "")="", "", IFERROR(INDEX(Ingredients!H$11:H$310, MATCH($C4555, Ingredients!$B$11:$B$310, 0)), "")))</f>
        <v/>
      </c>
      <c r="AN4555" s="83" t="str">
        <f t="shared" ref="AN4555:AN4618" si="1070">IF($D4555="", "", IFERROR(IF($AK4555=$AI4555, $AJ4555/$AH4555, $AJ4555), ""))</f>
        <v/>
      </c>
      <c r="AP4555" s="114" t="str">
        <f t="shared" si="1065"/>
        <v/>
      </c>
      <c r="AR4555" s="117" t="str">
        <f>IF($C4555="", "", IF(IFERROR(INDEX(Ingredients!$AI$11:$AI$310, MATCH($C4555, Ingredients!$B$11:$B$310, 0)), "")="", "", IFERROR(INDEX(Ingredients!$AI$11:$AI$310, MATCH($C4555, Ingredients!$B$11:$B$310, 0)), "")))</f>
        <v/>
      </c>
      <c r="AT4555" s="120" t="str">
        <f t="shared" si="1066"/>
        <v/>
      </c>
      <c r="AV4555" s="90" t="str">
        <f t="shared" ref="AV4555:AV4618" si="1071">IF($AT$8="", "", IF($B4555=$AT$8, $E4555, ""))</f>
        <v/>
      </c>
      <c r="AX4555" s="90" t="str">
        <f>IF($AV4555="", "", COUNTIF($AV$11:$AV$5010, "&lt;"&amp;$AV4555)+1+COUNTIF($AV$11:$AV4555, $AV4555)-1)</f>
        <v/>
      </c>
      <c r="AZ4555" s="111" t="str">
        <f>IF($B4555="", "", SUMIF('Shopping List'!$AV$11:$AV$25, $B4555, 'Shopping List'!$BN$11:$BN$25))</f>
        <v/>
      </c>
      <c r="BB4555" s="117" t="str">
        <f t="shared" si="1067"/>
        <v/>
      </c>
    </row>
    <row r="4556" spans="1:54" x14ac:dyDescent="0.25">
      <c r="A4556" s="4"/>
      <c r="B4556" s="37"/>
      <c r="C4556" s="124"/>
      <c r="D4556" s="39"/>
      <c r="E4556" s="125"/>
      <c r="F4556" s="48"/>
      <c r="G4556" s="4"/>
      <c r="H4556" s="4"/>
      <c r="I4556" s="95" t="str">
        <f>IF($C4556="", "", IF(IFERROR(INDEX(Ingredients!$C$11:$C$310, MATCH($C4556, Ingredients!$B$11:$B$310, 0)), "")="", "", IFERROR(INDEX(Ingredients!$C$11:$C$310, MATCH($C4556, Ingredients!$B$11:$B$310, 0)), "")))</f>
        <v/>
      </c>
      <c r="J4556" s="73" t="str">
        <f>IF($B4556="", "", IF(IFERROR(INDEX(Meals!$C$11:$C$260, MATCH($B4556, Meals!$B$11:$B$260, 0)), "")="", "", IFERROR(INDEX(Meals!$C$11:$C$260, MATCH($B4556, Meals!$B$11:$B$260, 0)), "")))</f>
        <v/>
      </c>
      <c r="K4556" s="4"/>
      <c r="L4556" s="72" t="str">
        <f t="shared" ref="L4556:L4619" si="1072">IF($D4556="", "", IFERROR(ROUND($AN4556*$D4556, 0), ""))</f>
        <v/>
      </c>
      <c r="M4556" s="73" t="str">
        <f t="shared" ref="M4556:M4619" si="1073">IFERROR(ROUND($L4556/$J4556, 0), "")</f>
        <v/>
      </c>
      <c r="N4556" s="4"/>
      <c r="O4556" s="78" t="str">
        <f t="shared" ref="O4556:O4619" si="1074">IF($D4556="", "", IFERROR(ROUND($AP4556*$D4556, 2), ""))</f>
        <v/>
      </c>
      <c r="P4556" s="79" t="str">
        <f t="shared" ref="P4556:P4619" si="1075">IFERROR(ROUND($O4556/$J4556, 2), "")</f>
        <v/>
      </c>
      <c r="Q4556" s="4"/>
      <c r="R4556" s="90" t="str">
        <f t="shared" ref="R4556:R4619" si="1076">IF(OR($D4556="", $AR4556=""), "", IF($AR4556&gt;=$D4556, $V$3, $V$4))</f>
        <v/>
      </c>
      <c r="S4556" s="4"/>
      <c r="Y4556" s="18" t="str">
        <f t="shared" ref="Y4556:Y4619" si="1077">IF(COUNTIF($B4556:$F4556, "")=5, "", "X")</f>
        <v/>
      </c>
      <c r="AA4556" s="18" t="str">
        <f t="shared" si="1068"/>
        <v/>
      </c>
      <c r="AB4556" s="18" t="str">
        <f t="shared" si="1069"/>
        <v/>
      </c>
      <c r="AC4556" s="18" t="str">
        <f t="shared" ref="AC4556:AD4619" si="1078">IF($Y4556="", "", IF(AND(AC$5="X", D4556=""), $Y$6, IF(AND(NOT(D4556=""), ISNUMBER(D4556)=FALSE), $Y$7, "")))</f>
        <v/>
      </c>
      <c r="AD4556" s="18" t="str">
        <f t="shared" si="1078"/>
        <v/>
      </c>
      <c r="AE4556" s="18" t="str">
        <f t="shared" ref="AE4556:AE4619" si="1079">IF($Y4556="", "", IF(AND(AE$5="X", F4556=""), $Y$6, ""))</f>
        <v/>
      </c>
      <c r="AG4556" s="95" t="str">
        <f>IF($C4556="", "", IF(IFERROR(INDEX(Ingredients!C$11:C$310, MATCH($C4556, Ingredients!$B$11:$B$310, 0)), "")="", "", IFERROR(INDEX(Ingredients!C$11:C$310, MATCH($C4556, Ingredients!$B$11:$B$310, 0)), "")))</f>
        <v/>
      </c>
      <c r="AH4556" s="105" t="str">
        <f>IF($C4556="", "", IF(IFERROR(INDEX(Ingredients!D$11:D$310, MATCH($C4556, Ingredients!$B$11:$B$310, 0)), "")="", "", IFERROR(INDEX(Ingredients!D$11:D$310, MATCH($C4556, Ingredients!$B$11:$B$310, 0)), "")))</f>
        <v/>
      </c>
      <c r="AI4556" s="106" t="str">
        <f>IF($C4556="", "", IF(IFERROR(INDEX(Ingredients!E$11:E$310, MATCH($C4556, Ingredients!$B$11:$B$310, 0)), "")="", "", IFERROR(INDEX(Ingredients!E$11:E$310, MATCH($C4556, Ingredients!$B$11:$B$310, 0)), "")))</f>
        <v/>
      </c>
      <c r="AJ4556" s="108" t="str">
        <f>IF($C4556="", "", IF(IFERROR(INDEX(Ingredients!F$11:F$310, MATCH($C4556, Ingredients!$B$11:$B$310, 0)), "")="", "", IFERROR(INDEX(Ingredients!F$11:F$310, MATCH($C4556, Ingredients!$B$11:$B$310, 0)), "")))</f>
        <v/>
      </c>
      <c r="AK4556" s="106" t="str">
        <f>IF($C4556="", "", IF(IFERROR(INDEX(Ingredients!G$11:G$310, MATCH($C4556, Ingredients!$B$11:$B$310, 0)), "")="", "", IFERROR(INDEX(Ingredients!G$11:G$310, MATCH($C4556, Ingredients!$B$11:$B$310, 0)), "")))</f>
        <v/>
      </c>
      <c r="AL4556" s="79" t="str">
        <f>IF($C4556="", "", IF(IFERROR(INDEX(Ingredients!H$11:H$310, MATCH($C4556, Ingredients!$B$11:$B$310, 0)), "")="", "", IFERROR(INDEX(Ingredients!H$11:H$310, MATCH($C4556, Ingredients!$B$11:$B$310, 0)), "")))</f>
        <v/>
      </c>
      <c r="AN4556" s="83" t="str">
        <f t="shared" si="1070"/>
        <v/>
      </c>
      <c r="AP4556" s="114" t="str">
        <f t="shared" ref="AP4556:AP4619" si="1080">IF($D4556="", "", IFERROR(IF($AK4556=$AI4556, $AL4556/$AH4556, $AL4556), ""))</f>
        <v/>
      </c>
      <c r="AR4556" s="117" t="str">
        <f>IF($C4556="", "", IF(IFERROR(INDEX(Ingredients!$AI$11:$AI$310, MATCH($C4556, Ingredients!$B$11:$B$310, 0)), "")="", "", IFERROR(INDEX(Ingredients!$AI$11:$AI$310, MATCH($C4556, Ingredients!$B$11:$B$310, 0)), "")))</f>
        <v/>
      </c>
      <c r="AT4556" s="120" t="str">
        <f t="shared" ref="AT4556:AT4619" si="1081">IF(OR($B4556="", $R4556=""), "", CONCATENATE($B4556, " - ", $R4556))</f>
        <v/>
      </c>
      <c r="AV4556" s="90" t="str">
        <f t="shared" si="1071"/>
        <v/>
      </c>
      <c r="AX4556" s="90" t="str">
        <f>IF($AV4556="", "", COUNTIF($AV$11:$AV$5010, "&lt;"&amp;$AV4556)+1+COUNTIF($AV$11:$AV4556, $AV4556)-1)</f>
        <v/>
      </c>
      <c r="AZ4556" s="111" t="str">
        <f>IF($B4556="", "", SUMIF('Shopping List'!$AV$11:$AV$25, $B4556, 'Shopping List'!$BN$11:$BN$25))</f>
        <v/>
      </c>
      <c r="BB4556" s="117" t="str">
        <f t="shared" ref="BB4556:BB4619" si="1082">IF(OR($AZ4556="", $AZ4556=0), "", IFERROR($D4556*$AZ4556, ""))</f>
        <v/>
      </c>
    </row>
    <row r="4557" spans="1:54" x14ac:dyDescent="0.25">
      <c r="A4557" s="4"/>
      <c r="B4557" s="37"/>
      <c r="C4557" s="124"/>
      <c r="D4557" s="39"/>
      <c r="E4557" s="125"/>
      <c r="F4557" s="48"/>
      <c r="G4557" s="4"/>
      <c r="H4557" s="4"/>
      <c r="I4557" s="95" t="str">
        <f>IF($C4557="", "", IF(IFERROR(INDEX(Ingredients!$C$11:$C$310, MATCH($C4557, Ingredients!$B$11:$B$310, 0)), "")="", "", IFERROR(INDEX(Ingredients!$C$11:$C$310, MATCH($C4557, Ingredients!$B$11:$B$310, 0)), "")))</f>
        <v/>
      </c>
      <c r="J4557" s="73" t="str">
        <f>IF($B4557="", "", IF(IFERROR(INDEX(Meals!$C$11:$C$260, MATCH($B4557, Meals!$B$11:$B$260, 0)), "")="", "", IFERROR(INDEX(Meals!$C$11:$C$260, MATCH($B4557, Meals!$B$11:$B$260, 0)), "")))</f>
        <v/>
      </c>
      <c r="K4557" s="4"/>
      <c r="L4557" s="72" t="str">
        <f t="shared" si="1072"/>
        <v/>
      </c>
      <c r="M4557" s="73" t="str">
        <f t="shared" si="1073"/>
        <v/>
      </c>
      <c r="N4557" s="4"/>
      <c r="O4557" s="78" t="str">
        <f t="shared" si="1074"/>
        <v/>
      </c>
      <c r="P4557" s="79" t="str">
        <f t="shared" si="1075"/>
        <v/>
      </c>
      <c r="Q4557" s="4"/>
      <c r="R4557" s="90" t="str">
        <f t="shared" si="1076"/>
        <v/>
      </c>
      <c r="S4557" s="4"/>
      <c r="Y4557" s="18" t="str">
        <f t="shared" si="1077"/>
        <v/>
      </c>
      <c r="AA4557" s="18" t="str">
        <f t="shared" si="1068"/>
        <v/>
      </c>
      <c r="AB4557" s="18" t="str">
        <f t="shared" si="1069"/>
        <v/>
      </c>
      <c r="AC4557" s="18" t="str">
        <f t="shared" si="1078"/>
        <v/>
      </c>
      <c r="AD4557" s="18" t="str">
        <f t="shared" si="1078"/>
        <v/>
      </c>
      <c r="AE4557" s="18" t="str">
        <f t="shared" si="1079"/>
        <v/>
      </c>
      <c r="AG4557" s="95" t="str">
        <f>IF($C4557="", "", IF(IFERROR(INDEX(Ingredients!C$11:C$310, MATCH($C4557, Ingredients!$B$11:$B$310, 0)), "")="", "", IFERROR(INDEX(Ingredients!C$11:C$310, MATCH($C4557, Ingredients!$B$11:$B$310, 0)), "")))</f>
        <v/>
      </c>
      <c r="AH4557" s="105" t="str">
        <f>IF($C4557="", "", IF(IFERROR(INDEX(Ingredients!D$11:D$310, MATCH($C4557, Ingredients!$B$11:$B$310, 0)), "")="", "", IFERROR(INDEX(Ingredients!D$11:D$310, MATCH($C4557, Ingredients!$B$11:$B$310, 0)), "")))</f>
        <v/>
      </c>
      <c r="AI4557" s="106" t="str">
        <f>IF($C4557="", "", IF(IFERROR(INDEX(Ingredients!E$11:E$310, MATCH($C4557, Ingredients!$B$11:$B$310, 0)), "")="", "", IFERROR(INDEX(Ingredients!E$11:E$310, MATCH($C4557, Ingredients!$B$11:$B$310, 0)), "")))</f>
        <v/>
      </c>
      <c r="AJ4557" s="108" t="str">
        <f>IF($C4557="", "", IF(IFERROR(INDEX(Ingredients!F$11:F$310, MATCH($C4557, Ingredients!$B$11:$B$310, 0)), "")="", "", IFERROR(INDEX(Ingredients!F$11:F$310, MATCH($C4557, Ingredients!$B$11:$B$310, 0)), "")))</f>
        <v/>
      </c>
      <c r="AK4557" s="106" t="str">
        <f>IF($C4557="", "", IF(IFERROR(INDEX(Ingredients!G$11:G$310, MATCH($C4557, Ingredients!$B$11:$B$310, 0)), "")="", "", IFERROR(INDEX(Ingredients!G$11:G$310, MATCH($C4557, Ingredients!$B$11:$B$310, 0)), "")))</f>
        <v/>
      </c>
      <c r="AL4557" s="79" t="str">
        <f>IF($C4557="", "", IF(IFERROR(INDEX(Ingredients!H$11:H$310, MATCH($C4557, Ingredients!$B$11:$B$310, 0)), "")="", "", IFERROR(INDEX(Ingredients!H$11:H$310, MATCH($C4557, Ingredients!$B$11:$B$310, 0)), "")))</f>
        <v/>
      </c>
      <c r="AN4557" s="83" t="str">
        <f t="shared" si="1070"/>
        <v/>
      </c>
      <c r="AP4557" s="114" t="str">
        <f t="shared" si="1080"/>
        <v/>
      </c>
      <c r="AR4557" s="117" t="str">
        <f>IF($C4557="", "", IF(IFERROR(INDEX(Ingredients!$AI$11:$AI$310, MATCH($C4557, Ingredients!$B$11:$B$310, 0)), "")="", "", IFERROR(INDEX(Ingredients!$AI$11:$AI$310, MATCH($C4557, Ingredients!$B$11:$B$310, 0)), "")))</f>
        <v/>
      </c>
      <c r="AT4557" s="120" t="str">
        <f t="shared" si="1081"/>
        <v/>
      </c>
      <c r="AV4557" s="90" t="str">
        <f t="shared" si="1071"/>
        <v/>
      </c>
      <c r="AX4557" s="90" t="str">
        <f>IF($AV4557="", "", COUNTIF($AV$11:$AV$5010, "&lt;"&amp;$AV4557)+1+COUNTIF($AV$11:$AV4557, $AV4557)-1)</f>
        <v/>
      </c>
      <c r="AZ4557" s="111" t="str">
        <f>IF($B4557="", "", SUMIF('Shopping List'!$AV$11:$AV$25, $B4557, 'Shopping List'!$BN$11:$BN$25))</f>
        <v/>
      </c>
      <c r="BB4557" s="117" t="str">
        <f t="shared" si="1082"/>
        <v/>
      </c>
    </row>
    <row r="4558" spans="1:54" x14ac:dyDescent="0.25">
      <c r="A4558" s="4"/>
      <c r="B4558" s="37"/>
      <c r="C4558" s="124"/>
      <c r="D4558" s="39"/>
      <c r="E4558" s="125"/>
      <c r="F4558" s="48"/>
      <c r="G4558" s="4"/>
      <c r="H4558" s="4"/>
      <c r="I4558" s="95" t="str">
        <f>IF($C4558="", "", IF(IFERROR(INDEX(Ingredients!$C$11:$C$310, MATCH($C4558, Ingredients!$B$11:$B$310, 0)), "")="", "", IFERROR(INDEX(Ingredients!$C$11:$C$310, MATCH($C4558, Ingredients!$B$11:$B$310, 0)), "")))</f>
        <v/>
      </c>
      <c r="J4558" s="73" t="str">
        <f>IF($B4558="", "", IF(IFERROR(INDEX(Meals!$C$11:$C$260, MATCH($B4558, Meals!$B$11:$B$260, 0)), "")="", "", IFERROR(INDEX(Meals!$C$11:$C$260, MATCH($B4558, Meals!$B$11:$B$260, 0)), "")))</f>
        <v/>
      </c>
      <c r="K4558" s="4"/>
      <c r="L4558" s="72" t="str">
        <f t="shared" si="1072"/>
        <v/>
      </c>
      <c r="M4558" s="73" t="str">
        <f t="shared" si="1073"/>
        <v/>
      </c>
      <c r="N4558" s="4"/>
      <c r="O4558" s="78" t="str">
        <f t="shared" si="1074"/>
        <v/>
      </c>
      <c r="P4558" s="79" t="str">
        <f t="shared" si="1075"/>
        <v/>
      </c>
      <c r="Q4558" s="4"/>
      <c r="R4558" s="90" t="str">
        <f t="shared" si="1076"/>
        <v/>
      </c>
      <c r="S4558" s="4"/>
      <c r="Y4558" s="18" t="str">
        <f t="shared" si="1077"/>
        <v/>
      </c>
      <c r="AA4558" s="18" t="str">
        <f t="shared" si="1068"/>
        <v/>
      </c>
      <c r="AB4558" s="18" t="str">
        <f t="shared" si="1069"/>
        <v/>
      </c>
      <c r="AC4558" s="18" t="str">
        <f t="shared" si="1078"/>
        <v/>
      </c>
      <c r="AD4558" s="18" t="str">
        <f t="shared" si="1078"/>
        <v/>
      </c>
      <c r="AE4558" s="18" t="str">
        <f t="shared" si="1079"/>
        <v/>
      </c>
      <c r="AG4558" s="95" t="str">
        <f>IF($C4558="", "", IF(IFERROR(INDEX(Ingredients!C$11:C$310, MATCH($C4558, Ingredients!$B$11:$B$310, 0)), "")="", "", IFERROR(INDEX(Ingredients!C$11:C$310, MATCH($C4558, Ingredients!$B$11:$B$310, 0)), "")))</f>
        <v/>
      </c>
      <c r="AH4558" s="105" t="str">
        <f>IF($C4558="", "", IF(IFERROR(INDEX(Ingredients!D$11:D$310, MATCH($C4558, Ingredients!$B$11:$B$310, 0)), "")="", "", IFERROR(INDEX(Ingredients!D$11:D$310, MATCH($C4558, Ingredients!$B$11:$B$310, 0)), "")))</f>
        <v/>
      </c>
      <c r="AI4558" s="106" t="str">
        <f>IF($C4558="", "", IF(IFERROR(INDEX(Ingredients!E$11:E$310, MATCH($C4558, Ingredients!$B$11:$B$310, 0)), "")="", "", IFERROR(INDEX(Ingredients!E$11:E$310, MATCH($C4558, Ingredients!$B$11:$B$310, 0)), "")))</f>
        <v/>
      </c>
      <c r="AJ4558" s="108" t="str">
        <f>IF($C4558="", "", IF(IFERROR(INDEX(Ingredients!F$11:F$310, MATCH($C4558, Ingredients!$B$11:$B$310, 0)), "")="", "", IFERROR(INDEX(Ingredients!F$11:F$310, MATCH($C4558, Ingredients!$B$11:$B$310, 0)), "")))</f>
        <v/>
      </c>
      <c r="AK4558" s="106" t="str">
        <f>IF($C4558="", "", IF(IFERROR(INDEX(Ingredients!G$11:G$310, MATCH($C4558, Ingredients!$B$11:$B$310, 0)), "")="", "", IFERROR(INDEX(Ingredients!G$11:G$310, MATCH($C4558, Ingredients!$B$11:$B$310, 0)), "")))</f>
        <v/>
      </c>
      <c r="AL4558" s="79" t="str">
        <f>IF($C4558="", "", IF(IFERROR(INDEX(Ingredients!H$11:H$310, MATCH($C4558, Ingredients!$B$11:$B$310, 0)), "")="", "", IFERROR(INDEX(Ingredients!H$11:H$310, MATCH($C4558, Ingredients!$B$11:$B$310, 0)), "")))</f>
        <v/>
      </c>
      <c r="AN4558" s="83" t="str">
        <f t="shared" si="1070"/>
        <v/>
      </c>
      <c r="AP4558" s="114" t="str">
        <f t="shared" si="1080"/>
        <v/>
      </c>
      <c r="AR4558" s="117" t="str">
        <f>IF($C4558="", "", IF(IFERROR(INDEX(Ingredients!$AI$11:$AI$310, MATCH($C4558, Ingredients!$B$11:$B$310, 0)), "")="", "", IFERROR(INDEX(Ingredients!$AI$11:$AI$310, MATCH($C4558, Ingredients!$B$11:$B$310, 0)), "")))</f>
        <v/>
      </c>
      <c r="AT4558" s="120" t="str">
        <f t="shared" si="1081"/>
        <v/>
      </c>
      <c r="AV4558" s="90" t="str">
        <f t="shared" si="1071"/>
        <v/>
      </c>
      <c r="AX4558" s="90" t="str">
        <f>IF($AV4558="", "", COUNTIF($AV$11:$AV$5010, "&lt;"&amp;$AV4558)+1+COUNTIF($AV$11:$AV4558, $AV4558)-1)</f>
        <v/>
      </c>
      <c r="AZ4558" s="111" t="str">
        <f>IF($B4558="", "", SUMIF('Shopping List'!$AV$11:$AV$25, $B4558, 'Shopping List'!$BN$11:$BN$25))</f>
        <v/>
      </c>
      <c r="BB4558" s="117" t="str">
        <f t="shared" si="1082"/>
        <v/>
      </c>
    </row>
    <row r="4559" spans="1:54" x14ac:dyDescent="0.25">
      <c r="A4559" s="4"/>
      <c r="B4559" s="37"/>
      <c r="C4559" s="124"/>
      <c r="D4559" s="39"/>
      <c r="E4559" s="125"/>
      <c r="F4559" s="48"/>
      <c r="G4559" s="4"/>
      <c r="H4559" s="4"/>
      <c r="I4559" s="95" t="str">
        <f>IF($C4559="", "", IF(IFERROR(INDEX(Ingredients!$C$11:$C$310, MATCH($C4559, Ingredients!$B$11:$B$310, 0)), "")="", "", IFERROR(INDEX(Ingredients!$C$11:$C$310, MATCH($C4559, Ingredients!$B$11:$B$310, 0)), "")))</f>
        <v/>
      </c>
      <c r="J4559" s="73" t="str">
        <f>IF($B4559="", "", IF(IFERROR(INDEX(Meals!$C$11:$C$260, MATCH($B4559, Meals!$B$11:$B$260, 0)), "")="", "", IFERROR(INDEX(Meals!$C$11:$C$260, MATCH($B4559, Meals!$B$11:$B$260, 0)), "")))</f>
        <v/>
      </c>
      <c r="K4559" s="4"/>
      <c r="L4559" s="72" t="str">
        <f t="shared" si="1072"/>
        <v/>
      </c>
      <c r="M4559" s="73" t="str">
        <f t="shared" si="1073"/>
        <v/>
      </c>
      <c r="N4559" s="4"/>
      <c r="O4559" s="78" t="str">
        <f t="shared" si="1074"/>
        <v/>
      </c>
      <c r="P4559" s="79" t="str">
        <f t="shared" si="1075"/>
        <v/>
      </c>
      <c r="Q4559" s="4"/>
      <c r="R4559" s="90" t="str">
        <f t="shared" si="1076"/>
        <v/>
      </c>
      <c r="S4559" s="4"/>
      <c r="Y4559" s="18" t="str">
        <f t="shared" si="1077"/>
        <v/>
      </c>
      <c r="AA4559" s="18" t="str">
        <f t="shared" si="1068"/>
        <v/>
      </c>
      <c r="AB4559" s="18" t="str">
        <f t="shared" si="1069"/>
        <v/>
      </c>
      <c r="AC4559" s="18" t="str">
        <f t="shared" si="1078"/>
        <v/>
      </c>
      <c r="AD4559" s="18" t="str">
        <f t="shared" si="1078"/>
        <v/>
      </c>
      <c r="AE4559" s="18" t="str">
        <f t="shared" si="1079"/>
        <v/>
      </c>
      <c r="AG4559" s="95" t="str">
        <f>IF($C4559="", "", IF(IFERROR(INDEX(Ingredients!C$11:C$310, MATCH($C4559, Ingredients!$B$11:$B$310, 0)), "")="", "", IFERROR(INDEX(Ingredients!C$11:C$310, MATCH($C4559, Ingredients!$B$11:$B$310, 0)), "")))</f>
        <v/>
      </c>
      <c r="AH4559" s="105" t="str">
        <f>IF($C4559="", "", IF(IFERROR(INDEX(Ingredients!D$11:D$310, MATCH($C4559, Ingredients!$B$11:$B$310, 0)), "")="", "", IFERROR(INDEX(Ingredients!D$11:D$310, MATCH($C4559, Ingredients!$B$11:$B$310, 0)), "")))</f>
        <v/>
      </c>
      <c r="AI4559" s="106" t="str">
        <f>IF($C4559="", "", IF(IFERROR(INDEX(Ingredients!E$11:E$310, MATCH($C4559, Ingredients!$B$11:$B$310, 0)), "")="", "", IFERROR(INDEX(Ingredients!E$11:E$310, MATCH($C4559, Ingredients!$B$11:$B$310, 0)), "")))</f>
        <v/>
      </c>
      <c r="AJ4559" s="108" t="str">
        <f>IF($C4559="", "", IF(IFERROR(INDEX(Ingredients!F$11:F$310, MATCH($C4559, Ingredients!$B$11:$B$310, 0)), "")="", "", IFERROR(INDEX(Ingredients!F$11:F$310, MATCH($C4559, Ingredients!$B$11:$B$310, 0)), "")))</f>
        <v/>
      </c>
      <c r="AK4559" s="106" t="str">
        <f>IF($C4559="", "", IF(IFERROR(INDEX(Ingredients!G$11:G$310, MATCH($C4559, Ingredients!$B$11:$B$310, 0)), "")="", "", IFERROR(INDEX(Ingredients!G$11:G$310, MATCH($C4559, Ingredients!$B$11:$B$310, 0)), "")))</f>
        <v/>
      </c>
      <c r="AL4559" s="79" t="str">
        <f>IF($C4559="", "", IF(IFERROR(INDEX(Ingredients!H$11:H$310, MATCH($C4559, Ingredients!$B$11:$B$310, 0)), "")="", "", IFERROR(INDEX(Ingredients!H$11:H$310, MATCH($C4559, Ingredients!$B$11:$B$310, 0)), "")))</f>
        <v/>
      </c>
      <c r="AN4559" s="83" t="str">
        <f t="shared" si="1070"/>
        <v/>
      </c>
      <c r="AP4559" s="114" t="str">
        <f t="shared" si="1080"/>
        <v/>
      </c>
      <c r="AR4559" s="117" t="str">
        <f>IF($C4559="", "", IF(IFERROR(INDEX(Ingredients!$AI$11:$AI$310, MATCH($C4559, Ingredients!$B$11:$B$310, 0)), "")="", "", IFERROR(INDEX(Ingredients!$AI$11:$AI$310, MATCH($C4559, Ingredients!$B$11:$B$310, 0)), "")))</f>
        <v/>
      </c>
      <c r="AT4559" s="120" t="str">
        <f t="shared" si="1081"/>
        <v/>
      </c>
      <c r="AV4559" s="90" t="str">
        <f t="shared" si="1071"/>
        <v/>
      </c>
      <c r="AX4559" s="90" t="str">
        <f>IF($AV4559="", "", COUNTIF($AV$11:$AV$5010, "&lt;"&amp;$AV4559)+1+COUNTIF($AV$11:$AV4559, $AV4559)-1)</f>
        <v/>
      </c>
      <c r="AZ4559" s="111" t="str">
        <f>IF($B4559="", "", SUMIF('Shopping List'!$AV$11:$AV$25, $B4559, 'Shopping List'!$BN$11:$BN$25))</f>
        <v/>
      </c>
      <c r="BB4559" s="117" t="str">
        <f t="shared" si="1082"/>
        <v/>
      </c>
    </row>
    <row r="4560" spans="1:54" x14ac:dyDescent="0.25">
      <c r="A4560" s="4"/>
      <c r="B4560" s="37"/>
      <c r="C4560" s="124"/>
      <c r="D4560" s="39"/>
      <c r="E4560" s="125"/>
      <c r="F4560" s="48"/>
      <c r="G4560" s="4"/>
      <c r="H4560" s="4"/>
      <c r="I4560" s="95" t="str">
        <f>IF($C4560="", "", IF(IFERROR(INDEX(Ingredients!$C$11:$C$310, MATCH($C4560, Ingredients!$B$11:$B$310, 0)), "")="", "", IFERROR(INDEX(Ingredients!$C$11:$C$310, MATCH($C4560, Ingredients!$B$11:$B$310, 0)), "")))</f>
        <v/>
      </c>
      <c r="J4560" s="73" t="str">
        <f>IF($B4560="", "", IF(IFERROR(INDEX(Meals!$C$11:$C$260, MATCH($B4560, Meals!$B$11:$B$260, 0)), "")="", "", IFERROR(INDEX(Meals!$C$11:$C$260, MATCH($B4560, Meals!$B$11:$B$260, 0)), "")))</f>
        <v/>
      </c>
      <c r="K4560" s="4"/>
      <c r="L4560" s="72" t="str">
        <f t="shared" si="1072"/>
        <v/>
      </c>
      <c r="M4560" s="73" t="str">
        <f t="shared" si="1073"/>
        <v/>
      </c>
      <c r="N4560" s="4"/>
      <c r="O4560" s="78" t="str">
        <f t="shared" si="1074"/>
        <v/>
      </c>
      <c r="P4560" s="79" t="str">
        <f t="shared" si="1075"/>
        <v/>
      </c>
      <c r="Q4560" s="4"/>
      <c r="R4560" s="90" t="str">
        <f t="shared" si="1076"/>
        <v/>
      </c>
      <c r="S4560" s="4"/>
      <c r="Y4560" s="18" t="str">
        <f t="shared" si="1077"/>
        <v/>
      </c>
      <c r="AA4560" s="18" t="str">
        <f t="shared" si="1068"/>
        <v/>
      </c>
      <c r="AB4560" s="18" t="str">
        <f t="shared" si="1069"/>
        <v/>
      </c>
      <c r="AC4560" s="18" t="str">
        <f t="shared" si="1078"/>
        <v/>
      </c>
      <c r="AD4560" s="18" t="str">
        <f t="shared" si="1078"/>
        <v/>
      </c>
      <c r="AE4560" s="18" t="str">
        <f t="shared" si="1079"/>
        <v/>
      </c>
      <c r="AG4560" s="95" t="str">
        <f>IF($C4560="", "", IF(IFERROR(INDEX(Ingredients!C$11:C$310, MATCH($C4560, Ingredients!$B$11:$B$310, 0)), "")="", "", IFERROR(INDEX(Ingredients!C$11:C$310, MATCH($C4560, Ingredients!$B$11:$B$310, 0)), "")))</f>
        <v/>
      </c>
      <c r="AH4560" s="105" t="str">
        <f>IF($C4560="", "", IF(IFERROR(INDEX(Ingredients!D$11:D$310, MATCH($C4560, Ingredients!$B$11:$B$310, 0)), "")="", "", IFERROR(INDEX(Ingredients!D$11:D$310, MATCH($C4560, Ingredients!$B$11:$B$310, 0)), "")))</f>
        <v/>
      </c>
      <c r="AI4560" s="106" t="str">
        <f>IF($C4560="", "", IF(IFERROR(INDEX(Ingredients!E$11:E$310, MATCH($C4560, Ingredients!$B$11:$B$310, 0)), "")="", "", IFERROR(INDEX(Ingredients!E$11:E$310, MATCH($C4560, Ingredients!$B$11:$B$310, 0)), "")))</f>
        <v/>
      </c>
      <c r="AJ4560" s="108" t="str">
        <f>IF($C4560="", "", IF(IFERROR(INDEX(Ingredients!F$11:F$310, MATCH($C4560, Ingredients!$B$11:$B$310, 0)), "")="", "", IFERROR(INDEX(Ingredients!F$11:F$310, MATCH($C4560, Ingredients!$B$11:$B$310, 0)), "")))</f>
        <v/>
      </c>
      <c r="AK4560" s="106" t="str">
        <f>IF($C4560="", "", IF(IFERROR(INDEX(Ingredients!G$11:G$310, MATCH($C4560, Ingredients!$B$11:$B$310, 0)), "")="", "", IFERROR(INDEX(Ingredients!G$11:G$310, MATCH($C4560, Ingredients!$B$11:$B$310, 0)), "")))</f>
        <v/>
      </c>
      <c r="AL4560" s="79" t="str">
        <f>IF($C4560="", "", IF(IFERROR(INDEX(Ingredients!H$11:H$310, MATCH($C4560, Ingredients!$B$11:$B$310, 0)), "")="", "", IFERROR(INDEX(Ingredients!H$11:H$310, MATCH($C4560, Ingredients!$B$11:$B$310, 0)), "")))</f>
        <v/>
      </c>
      <c r="AN4560" s="83" t="str">
        <f t="shared" si="1070"/>
        <v/>
      </c>
      <c r="AP4560" s="114" t="str">
        <f t="shared" si="1080"/>
        <v/>
      </c>
      <c r="AR4560" s="117" t="str">
        <f>IF($C4560="", "", IF(IFERROR(INDEX(Ingredients!$AI$11:$AI$310, MATCH($C4560, Ingredients!$B$11:$B$310, 0)), "")="", "", IFERROR(INDEX(Ingredients!$AI$11:$AI$310, MATCH($C4560, Ingredients!$B$11:$B$310, 0)), "")))</f>
        <v/>
      </c>
      <c r="AT4560" s="120" t="str">
        <f t="shared" si="1081"/>
        <v/>
      </c>
      <c r="AV4560" s="90" t="str">
        <f t="shared" si="1071"/>
        <v/>
      </c>
      <c r="AX4560" s="90" t="str">
        <f>IF($AV4560="", "", COUNTIF($AV$11:$AV$5010, "&lt;"&amp;$AV4560)+1+COUNTIF($AV$11:$AV4560, $AV4560)-1)</f>
        <v/>
      </c>
      <c r="AZ4560" s="111" t="str">
        <f>IF($B4560="", "", SUMIF('Shopping List'!$AV$11:$AV$25, $B4560, 'Shopping List'!$BN$11:$BN$25))</f>
        <v/>
      </c>
      <c r="BB4560" s="117" t="str">
        <f t="shared" si="1082"/>
        <v/>
      </c>
    </row>
    <row r="4561" spans="1:54" x14ac:dyDescent="0.25">
      <c r="A4561" s="4"/>
      <c r="B4561" s="37"/>
      <c r="C4561" s="124"/>
      <c r="D4561" s="39"/>
      <c r="E4561" s="125"/>
      <c r="F4561" s="48"/>
      <c r="G4561" s="4"/>
      <c r="H4561" s="4"/>
      <c r="I4561" s="95" t="str">
        <f>IF($C4561="", "", IF(IFERROR(INDEX(Ingredients!$C$11:$C$310, MATCH($C4561, Ingredients!$B$11:$B$310, 0)), "")="", "", IFERROR(INDEX(Ingredients!$C$11:$C$310, MATCH($C4561, Ingredients!$B$11:$B$310, 0)), "")))</f>
        <v/>
      </c>
      <c r="J4561" s="73" t="str">
        <f>IF($B4561="", "", IF(IFERROR(INDEX(Meals!$C$11:$C$260, MATCH($B4561, Meals!$B$11:$B$260, 0)), "")="", "", IFERROR(INDEX(Meals!$C$11:$C$260, MATCH($B4561, Meals!$B$11:$B$260, 0)), "")))</f>
        <v/>
      </c>
      <c r="K4561" s="4"/>
      <c r="L4561" s="72" t="str">
        <f t="shared" si="1072"/>
        <v/>
      </c>
      <c r="M4561" s="73" t="str">
        <f t="shared" si="1073"/>
        <v/>
      </c>
      <c r="N4561" s="4"/>
      <c r="O4561" s="78" t="str">
        <f t="shared" si="1074"/>
        <v/>
      </c>
      <c r="P4561" s="79" t="str">
        <f t="shared" si="1075"/>
        <v/>
      </c>
      <c r="Q4561" s="4"/>
      <c r="R4561" s="90" t="str">
        <f t="shared" si="1076"/>
        <v/>
      </c>
      <c r="S4561" s="4"/>
      <c r="Y4561" s="18" t="str">
        <f t="shared" si="1077"/>
        <v/>
      </c>
      <c r="AA4561" s="18" t="str">
        <f t="shared" si="1068"/>
        <v/>
      </c>
      <c r="AB4561" s="18" t="str">
        <f t="shared" si="1069"/>
        <v/>
      </c>
      <c r="AC4561" s="18" t="str">
        <f t="shared" si="1078"/>
        <v/>
      </c>
      <c r="AD4561" s="18" t="str">
        <f t="shared" si="1078"/>
        <v/>
      </c>
      <c r="AE4561" s="18" t="str">
        <f t="shared" si="1079"/>
        <v/>
      </c>
      <c r="AG4561" s="95" t="str">
        <f>IF($C4561="", "", IF(IFERROR(INDEX(Ingredients!C$11:C$310, MATCH($C4561, Ingredients!$B$11:$B$310, 0)), "")="", "", IFERROR(INDEX(Ingredients!C$11:C$310, MATCH($C4561, Ingredients!$B$11:$B$310, 0)), "")))</f>
        <v/>
      </c>
      <c r="AH4561" s="105" t="str">
        <f>IF($C4561="", "", IF(IFERROR(INDEX(Ingredients!D$11:D$310, MATCH($C4561, Ingredients!$B$11:$B$310, 0)), "")="", "", IFERROR(INDEX(Ingredients!D$11:D$310, MATCH($C4561, Ingredients!$B$11:$B$310, 0)), "")))</f>
        <v/>
      </c>
      <c r="AI4561" s="106" t="str">
        <f>IF($C4561="", "", IF(IFERROR(INDEX(Ingredients!E$11:E$310, MATCH($C4561, Ingredients!$B$11:$B$310, 0)), "")="", "", IFERROR(INDEX(Ingredients!E$11:E$310, MATCH($C4561, Ingredients!$B$11:$B$310, 0)), "")))</f>
        <v/>
      </c>
      <c r="AJ4561" s="108" t="str">
        <f>IF($C4561="", "", IF(IFERROR(INDEX(Ingredients!F$11:F$310, MATCH($C4561, Ingredients!$B$11:$B$310, 0)), "")="", "", IFERROR(INDEX(Ingredients!F$11:F$310, MATCH($C4561, Ingredients!$B$11:$B$310, 0)), "")))</f>
        <v/>
      </c>
      <c r="AK4561" s="106" t="str">
        <f>IF($C4561="", "", IF(IFERROR(INDEX(Ingredients!G$11:G$310, MATCH($C4561, Ingredients!$B$11:$B$310, 0)), "")="", "", IFERROR(INDEX(Ingredients!G$11:G$310, MATCH($C4561, Ingredients!$B$11:$B$310, 0)), "")))</f>
        <v/>
      </c>
      <c r="AL4561" s="79" t="str">
        <f>IF($C4561="", "", IF(IFERROR(INDEX(Ingredients!H$11:H$310, MATCH($C4561, Ingredients!$B$11:$B$310, 0)), "")="", "", IFERROR(INDEX(Ingredients!H$11:H$310, MATCH($C4561, Ingredients!$B$11:$B$310, 0)), "")))</f>
        <v/>
      </c>
      <c r="AN4561" s="83" t="str">
        <f t="shared" si="1070"/>
        <v/>
      </c>
      <c r="AP4561" s="114" t="str">
        <f t="shared" si="1080"/>
        <v/>
      </c>
      <c r="AR4561" s="117" t="str">
        <f>IF($C4561="", "", IF(IFERROR(INDEX(Ingredients!$AI$11:$AI$310, MATCH($C4561, Ingredients!$B$11:$B$310, 0)), "")="", "", IFERROR(INDEX(Ingredients!$AI$11:$AI$310, MATCH($C4561, Ingredients!$B$11:$B$310, 0)), "")))</f>
        <v/>
      </c>
      <c r="AT4561" s="120" t="str">
        <f t="shared" si="1081"/>
        <v/>
      </c>
      <c r="AV4561" s="90" t="str">
        <f t="shared" si="1071"/>
        <v/>
      </c>
      <c r="AX4561" s="90" t="str">
        <f>IF($AV4561="", "", COUNTIF($AV$11:$AV$5010, "&lt;"&amp;$AV4561)+1+COUNTIF($AV$11:$AV4561, $AV4561)-1)</f>
        <v/>
      </c>
      <c r="AZ4561" s="111" t="str">
        <f>IF($B4561="", "", SUMIF('Shopping List'!$AV$11:$AV$25, $B4561, 'Shopping List'!$BN$11:$BN$25))</f>
        <v/>
      </c>
      <c r="BB4561" s="117" t="str">
        <f t="shared" si="1082"/>
        <v/>
      </c>
    </row>
    <row r="4562" spans="1:54" x14ac:dyDescent="0.25">
      <c r="A4562" s="4"/>
      <c r="B4562" s="37"/>
      <c r="C4562" s="124"/>
      <c r="D4562" s="39"/>
      <c r="E4562" s="125"/>
      <c r="F4562" s="48"/>
      <c r="G4562" s="4"/>
      <c r="H4562" s="4"/>
      <c r="I4562" s="95" t="str">
        <f>IF($C4562="", "", IF(IFERROR(INDEX(Ingredients!$C$11:$C$310, MATCH($C4562, Ingredients!$B$11:$B$310, 0)), "")="", "", IFERROR(INDEX(Ingredients!$C$11:$C$310, MATCH($C4562, Ingredients!$B$11:$B$310, 0)), "")))</f>
        <v/>
      </c>
      <c r="J4562" s="73" t="str">
        <f>IF($B4562="", "", IF(IFERROR(INDEX(Meals!$C$11:$C$260, MATCH($B4562, Meals!$B$11:$B$260, 0)), "")="", "", IFERROR(INDEX(Meals!$C$11:$C$260, MATCH($B4562, Meals!$B$11:$B$260, 0)), "")))</f>
        <v/>
      </c>
      <c r="K4562" s="4"/>
      <c r="L4562" s="72" t="str">
        <f t="shared" si="1072"/>
        <v/>
      </c>
      <c r="M4562" s="73" t="str">
        <f t="shared" si="1073"/>
        <v/>
      </c>
      <c r="N4562" s="4"/>
      <c r="O4562" s="78" t="str">
        <f t="shared" si="1074"/>
        <v/>
      </c>
      <c r="P4562" s="79" t="str">
        <f t="shared" si="1075"/>
        <v/>
      </c>
      <c r="Q4562" s="4"/>
      <c r="R4562" s="90" t="str">
        <f t="shared" si="1076"/>
        <v/>
      </c>
      <c r="S4562" s="4"/>
      <c r="Y4562" s="18" t="str">
        <f t="shared" si="1077"/>
        <v/>
      </c>
      <c r="AA4562" s="18" t="str">
        <f t="shared" si="1068"/>
        <v/>
      </c>
      <c r="AB4562" s="18" t="str">
        <f t="shared" si="1069"/>
        <v/>
      </c>
      <c r="AC4562" s="18" t="str">
        <f t="shared" si="1078"/>
        <v/>
      </c>
      <c r="AD4562" s="18" t="str">
        <f t="shared" si="1078"/>
        <v/>
      </c>
      <c r="AE4562" s="18" t="str">
        <f t="shared" si="1079"/>
        <v/>
      </c>
      <c r="AG4562" s="95" t="str">
        <f>IF($C4562="", "", IF(IFERROR(INDEX(Ingredients!C$11:C$310, MATCH($C4562, Ingredients!$B$11:$B$310, 0)), "")="", "", IFERROR(INDEX(Ingredients!C$11:C$310, MATCH($C4562, Ingredients!$B$11:$B$310, 0)), "")))</f>
        <v/>
      </c>
      <c r="AH4562" s="105" t="str">
        <f>IF($C4562="", "", IF(IFERROR(INDEX(Ingredients!D$11:D$310, MATCH($C4562, Ingredients!$B$11:$B$310, 0)), "")="", "", IFERROR(INDEX(Ingredients!D$11:D$310, MATCH($C4562, Ingredients!$B$11:$B$310, 0)), "")))</f>
        <v/>
      </c>
      <c r="AI4562" s="106" t="str">
        <f>IF($C4562="", "", IF(IFERROR(INDEX(Ingredients!E$11:E$310, MATCH($C4562, Ingredients!$B$11:$B$310, 0)), "")="", "", IFERROR(INDEX(Ingredients!E$11:E$310, MATCH($C4562, Ingredients!$B$11:$B$310, 0)), "")))</f>
        <v/>
      </c>
      <c r="AJ4562" s="108" t="str">
        <f>IF($C4562="", "", IF(IFERROR(INDEX(Ingredients!F$11:F$310, MATCH($C4562, Ingredients!$B$11:$B$310, 0)), "")="", "", IFERROR(INDEX(Ingredients!F$11:F$310, MATCH($C4562, Ingredients!$B$11:$B$310, 0)), "")))</f>
        <v/>
      </c>
      <c r="AK4562" s="106" t="str">
        <f>IF($C4562="", "", IF(IFERROR(INDEX(Ingredients!G$11:G$310, MATCH($C4562, Ingredients!$B$11:$B$310, 0)), "")="", "", IFERROR(INDEX(Ingredients!G$11:G$310, MATCH($C4562, Ingredients!$B$11:$B$310, 0)), "")))</f>
        <v/>
      </c>
      <c r="AL4562" s="79" t="str">
        <f>IF($C4562="", "", IF(IFERROR(INDEX(Ingredients!H$11:H$310, MATCH($C4562, Ingredients!$B$11:$B$310, 0)), "")="", "", IFERROR(INDEX(Ingredients!H$11:H$310, MATCH($C4562, Ingredients!$B$11:$B$310, 0)), "")))</f>
        <v/>
      </c>
      <c r="AN4562" s="83" t="str">
        <f t="shared" si="1070"/>
        <v/>
      </c>
      <c r="AP4562" s="114" t="str">
        <f t="shared" si="1080"/>
        <v/>
      </c>
      <c r="AR4562" s="117" t="str">
        <f>IF($C4562="", "", IF(IFERROR(INDEX(Ingredients!$AI$11:$AI$310, MATCH($C4562, Ingredients!$B$11:$B$310, 0)), "")="", "", IFERROR(INDEX(Ingredients!$AI$11:$AI$310, MATCH($C4562, Ingredients!$B$11:$B$310, 0)), "")))</f>
        <v/>
      </c>
      <c r="AT4562" s="120" t="str">
        <f t="shared" si="1081"/>
        <v/>
      </c>
      <c r="AV4562" s="90" t="str">
        <f t="shared" si="1071"/>
        <v/>
      </c>
      <c r="AX4562" s="90" t="str">
        <f>IF($AV4562="", "", COUNTIF($AV$11:$AV$5010, "&lt;"&amp;$AV4562)+1+COUNTIF($AV$11:$AV4562, $AV4562)-1)</f>
        <v/>
      </c>
      <c r="AZ4562" s="111" t="str">
        <f>IF($B4562="", "", SUMIF('Shopping List'!$AV$11:$AV$25, $B4562, 'Shopping List'!$BN$11:$BN$25))</f>
        <v/>
      </c>
      <c r="BB4562" s="117" t="str">
        <f t="shared" si="1082"/>
        <v/>
      </c>
    </row>
    <row r="4563" spans="1:54" x14ac:dyDescent="0.25">
      <c r="A4563" s="4"/>
      <c r="B4563" s="37"/>
      <c r="C4563" s="124"/>
      <c r="D4563" s="39"/>
      <c r="E4563" s="125"/>
      <c r="F4563" s="48"/>
      <c r="G4563" s="4"/>
      <c r="H4563" s="4"/>
      <c r="I4563" s="95" t="str">
        <f>IF($C4563="", "", IF(IFERROR(INDEX(Ingredients!$C$11:$C$310, MATCH($C4563, Ingredients!$B$11:$B$310, 0)), "")="", "", IFERROR(INDEX(Ingredients!$C$11:$C$310, MATCH($C4563, Ingredients!$B$11:$B$310, 0)), "")))</f>
        <v/>
      </c>
      <c r="J4563" s="73" t="str">
        <f>IF($B4563="", "", IF(IFERROR(INDEX(Meals!$C$11:$C$260, MATCH($B4563, Meals!$B$11:$B$260, 0)), "")="", "", IFERROR(INDEX(Meals!$C$11:$C$260, MATCH($B4563, Meals!$B$11:$B$260, 0)), "")))</f>
        <v/>
      </c>
      <c r="K4563" s="4"/>
      <c r="L4563" s="72" t="str">
        <f t="shared" si="1072"/>
        <v/>
      </c>
      <c r="M4563" s="73" t="str">
        <f t="shared" si="1073"/>
        <v/>
      </c>
      <c r="N4563" s="4"/>
      <c r="O4563" s="78" t="str">
        <f t="shared" si="1074"/>
        <v/>
      </c>
      <c r="P4563" s="79" t="str">
        <f t="shared" si="1075"/>
        <v/>
      </c>
      <c r="Q4563" s="4"/>
      <c r="R4563" s="90" t="str">
        <f t="shared" si="1076"/>
        <v/>
      </c>
      <c r="S4563" s="4"/>
      <c r="Y4563" s="18" t="str">
        <f t="shared" si="1077"/>
        <v/>
      </c>
      <c r="AA4563" s="18" t="str">
        <f t="shared" si="1068"/>
        <v/>
      </c>
      <c r="AB4563" s="18" t="str">
        <f t="shared" si="1069"/>
        <v/>
      </c>
      <c r="AC4563" s="18" t="str">
        <f t="shared" si="1078"/>
        <v/>
      </c>
      <c r="AD4563" s="18" t="str">
        <f t="shared" si="1078"/>
        <v/>
      </c>
      <c r="AE4563" s="18" t="str">
        <f t="shared" si="1079"/>
        <v/>
      </c>
      <c r="AG4563" s="95" t="str">
        <f>IF($C4563="", "", IF(IFERROR(INDEX(Ingredients!C$11:C$310, MATCH($C4563, Ingredients!$B$11:$B$310, 0)), "")="", "", IFERROR(INDEX(Ingredients!C$11:C$310, MATCH($C4563, Ingredients!$B$11:$B$310, 0)), "")))</f>
        <v/>
      </c>
      <c r="AH4563" s="105" t="str">
        <f>IF($C4563="", "", IF(IFERROR(INDEX(Ingredients!D$11:D$310, MATCH($C4563, Ingredients!$B$11:$B$310, 0)), "")="", "", IFERROR(INDEX(Ingredients!D$11:D$310, MATCH($C4563, Ingredients!$B$11:$B$310, 0)), "")))</f>
        <v/>
      </c>
      <c r="AI4563" s="106" t="str">
        <f>IF($C4563="", "", IF(IFERROR(INDEX(Ingredients!E$11:E$310, MATCH($C4563, Ingredients!$B$11:$B$310, 0)), "")="", "", IFERROR(INDEX(Ingredients!E$11:E$310, MATCH($C4563, Ingredients!$B$11:$B$310, 0)), "")))</f>
        <v/>
      </c>
      <c r="AJ4563" s="108" t="str">
        <f>IF($C4563="", "", IF(IFERROR(INDEX(Ingredients!F$11:F$310, MATCH($C4563, Ingredients!$B$11:$B$310, 0)), "")="", "", IFERROR(INDEX(Ingredients!F$11:F$310, MATCH($C4563, Ingredients!$B$11:$B$310, 0)), "")))</f>
        <v/>
      </c>
      <c r="AK4563" s="106" t="str">
        <f>IF($C4563="", "", IF(IFERROR(INDEX(Ingredients!G$11:G$310, MATCH($C4563, Ingredients!$B$11:$B$310, 0)), "")="", "", IFERROR(INDEX(Ingredients!G$11:G$310, MATCH($C4563, Ingredients!$B$11:$B$310, 0)), "")))</f>
        <v/>
      </c>
      <c r="AL4563" s="79" t="str">
        <f>IF($C4563="", "", IF(IFERROR(INDEX(Ingredients!H$11:H$310, MATCH($C4563, Ingredients!$B$11:$B$310, 0)), "")="", "", IFERROR(INDEX(Ingredients!H$11:H$310, MATCH($C4563, Ingredients!$B$11:$B$310, 0)), "")))</f>
        <v/>
      </c>
      <c r="AN4563" s="83" t="str">
        <f t="shared" si="1070"/>
        <v/>
      </c>
      <c r="AP4563" s="114" t="str">
        <f t="shared" si="1080"/>
        <v/>
      </c>
      <c r="AR4563" s="117" t="str">
        <f>IF($C4563="", "", IF(IFERROR(INDEX(Ingredients!$AI$11:$AI$310, MATCH($C4563, Ingredients!$B$11:$B$310, 0)), "")="", "", IFERROR(INDEX(Ingredients!$AI$11:$AI$310, MATCH($C4563, Ingredients!$B$11:$B$310, 0)), "")))</f>
        <v/>
      </c>
      <c r="AT4563" s="120" t="str">
        <f t="shared" si="1081"/>
        <v/>
      </c>
      <c r="AV4563" s="90" t="str">
        <f t="shared" si="1071"/>
        <v/>
      </c>
      <c r="AX4563" s="90" t="str">
        <f>IF($AV4563="", "", COUNTIF($AV$11:$AV$5010, "&lt;"&amp;$AV4563)+1+COUNTIF($AV$11:$AV4563, $AV4563)-1)</f>
        <v/>
      </c>
      <c r="AZ4563" s="111" t="str">
        <f>IF($B4563="", "", SUMIF('Shopping List'!$AV$11:$AV$25, $B4563, 'Shopping List'!$BN$11:$BN$25))</f>
        <v/>
      </c>
      <c r="BB4563" s="117" t="str">
        <f t="shared" si="1082"/>
        <v/>
      </c>
    </row>
    <row r="4564" spans="1:54" x14ac:dyDescent="0.25">
      <c r="A4564" s="4"/>
      <c r="B4564" s="37"/>
      <c r="C4564" s="124"/>
      <c r="D4564" s="39"/>
      <c r="E4564" s="125"/>
      <c r="F4564" s="48"/>
      <c r="G4564" s="4"/>
      <c r="H4564" s="4"/>
      <c r="I4564" s="95" t="str">
        <f>IF($C4564="", "", IF(IFERROR(INDEX(Ingredients!$C$11:$C$310, MATCH($C4564, Ingredients!$B$11:$B$310, 0)), "")="", "", IFERROR(INDEX(Ingredients!$C$11:$C$310, MATCH($C4564, Ingredients!$B$11:$B$310, 0)), "")))</f>
        <v/>
      </c>
      <c r="J4564" s="73" t="str">
        <f>IF($B4564="", "", IF(IFERROR(INDEX(Meals!$C$11:$C$260, MATCH($B4564, Meals!$B$11:$B$260, 0)), "")="", "", IFERROR(INDEX(Meals!$C$11:$C$260, MATCH($B4564, Meals!$B$11:$B$260, 0)), "")))</f>
        <v/>
      </c>
      <c r="K4564" s="4"/>
      <c r="L4564" s="72" t="str">
        <f t="shared" si="1072"/>
        <v/>
      </c>
      <c r="M4564" s="73" t="str">
        <f t="shared" si="1073"/>
        <v/>
      </c>
      <c r="N4564" s="4"/>
      <c r="O4564" s="78" t="str">
        <f t="shared" si="1074"/>
        <v/>
      </c>
      <c r="P4564" s="79" t="str">
        <f t="shared" si="1075"/>
        <v/>
      </c>
      <c r="Q4564" s="4"/>
      <c r="R4564" s="90" t="str">
        <f t="shared" si="1076"/>
        <v/>
      </c>
      <c r="S4564" s="4"/>
      <c r="Y4564" s="18" t="str">
        <f t="shared" si="1077"/>
        <v/>
      </c>
      <c r="AA4564" s="18" t="str">
        <f t="shared" si="1068"/>
        <v/>
      </c>
      <c r="AB4564" s="18" t="str">
        <f t="shared" si="1069"/>
        <v/>
      </c>
      <c r="AC4564" s="18" t="str">
        <f t="shared" si="1078"/>
        <v/>
      </c>
      <c r="AD4564" s="18" t="str">
        <f t="shared" si="1078"/>
        <v/>
      </c>
      <c r="AE4564" s="18" t="str">
        <f t="shared" si="1079"/>
        <v/>
      </c>
      <c r="AG4564" s="95" t="str">
        <f>IF($C4564="", "", IF(IFERROR(INDEX(Ingredients!C$11:C$310, MATCH($C4564, Ingredients!$B$11:$B$310, 0)), "")="", "", IFERROR(INDEX(Ingredients!C$11:C$310, MATCH($C4564, Ingredients!$B$11:$B$310, 0)), "")))</f>
        <v/>
      </c>
      <c r="AH4564" s="105" t="str">
        <f>IF($C4564="", "", IF(IFERROR(INDEX(Ingredients!D$11:D$310, MATCH($C4564, Ingredients!$B$11:$B$310, 0)), "")="", "", IFERROR(INDEX(Ingredients!D$11:D$310, MATCH($C4564, Ingredients!$B$11:$B$310, 0)), "")))</f>
        <v/>
      </c>
      <c r="AI4564" s="106" t="str">
        <f>IF($C4564="", "", IF(IFERROR(INDEX(Ingredients!E$11:E$310, MATCH($C4564, Ingredients!$B$11:$B$310, 0)), "")="", "", IFERROR(INDEX(Ingredients!E$11:E$310, MATCH($C4564, Ingredients!$B$11:$B$310, 0)), "")))</f>
        <v/>
      </c>
      <c r="AJ4564" s="108" t="str">
        <f>IF($C4564="", "", IF(IFERROR(INDEX(Ingredients!F$11:F$310, MATCH($C4564, Ingredients!$B$11:$B$310, 0)), "")="", "", IFERROR(INDEX(Ingredients!F$11:F$310, MATCH($C4564, Ingredients!$B$11:$B$310, 0)), "")))</f>
        <v/>
      </c>
      <c r="AK4564" s="106" t="str">
        <f>IF($C4564="", "", IF(IFERROR(INDEX(Ingredients!G$11:G$310, MATCH($C4564, Ingredients!$B$11:$B$310, 0)), "")="", "", IFERROR(INDEX(Ingredients!G$11:G$310, MATCH($C4564, Ingredients!$B$11:$B$310, 0)), "")))</f>
        <v/>
      </c>
      <c r="AL4564" s="79" t="str">
        <f>IF($C4564="", "", IF(IFERROR(INDEX(Ingredients!H$11:H$310, MATCH($C4564, Ingredients!$B$11:$B$310, 0)), "")="", "", IFERROR(INDEX(Ingredients!H$11:H$310, MATCH($C4564, Ingredients!$B$11:$B$310, 0)), "")))</f>
        <v/>
      </c>
      <c r="AN4564" s="83" t="str">
        <f t="shared" si="1070"/>
        <v/>
      </c>
      <c r="AP4564" s="114" t="str">
        <f t="shared" si="1080"/>
        <v/>
      </c>
      <c r="AR4564" s="117" t="str">
        <f>IF($C4564="", "", IF(IFERROR(INDEX(Ingredients!$AI$11:$AI$310, MATCH($C4564, Ingredients!$B$11:$B$310, 0)), "")="", "", IFERROR(INDEX(Ingredients!$AI$11:$AI$310, MATCH($C4564, Ingredients!$B$11:$B$310, 0)), "")))</f>
        <v/>
      </c>
      <c r="AT4564" s="120" t="str">
        <f t="shared" si="1081"/>
        <v/>
      </c>
      <c r="AV4564" s="90" t="str">
        <f t="shared" si="1071"/>
        <v/>
      </c>
      <c r="AX4564" s="90" t="str">
        <f>IF($AV4564="", "", COUNTIF($AV$11:$AV$5010, "&lt;"&amp;$AV4564)+1+COUNTIF($AV$11:$AV4564, $AV4564)-1)</f>
        <v/>
      </c>
      <c r="AZ4564" s="111" t="str">
        <f>IF($B4564="", "", SUMIF('Shopping List'!$AV$11:$AV$25, $B4564, 'Shopping List'!$BN$11:$BN$25))</f>
        <v/>
      </c>
      <c r="BB4564" s="117" t="str">
        <f t="shared" si="1082"/>
        <v/>
      </c>
    </row>
    <row r="4565" spans="1:54" x14ac:dyDescent="0.25">
      <c r="A4565" s="4"/>
      <c r="B4565" s="37"/>
      <c r="C4565" s="124"/>
      <c r="D4565" s="39"/>
      <c r="E4565" s="125"/>
      <c r="F4565" s="48"/>
      <c r="G4565" s="4"/>
      <c r="H4565" s="4"/>
      <c r="I4565" s="95" t="str">
        <f>IF($C4565="", "", IF(IFERROR(INDEX(Ingredients!$C$11:$C$310, MATCH($C4565, Ingredients!$B$11:$B$310, 0)), "")="", "", IFERROR(INDEX(Ingredients!$C$11:$C$310, MATCH($C4565, Ingredients!$B$11:$B$310, 0)), "")))</f>
        <v/>
      </c>
      <c r="J4565" s="73" t="str">
        <f>IF($B4565="", "", IF(IFERROR(INDEX(Meals!$C$11:$C$260, MATCH($B4565, Meals!$B$11:$B$260, 0)), "")="", "", IFERROR(INDEX(Meals!$C$11:$C$260, MATCH($B4565, Meals!$B$11:$B$260, 0)), "")))</f>
        <v/>
      </c>
      <c r="K4565" s="4"/>
      <c r="L4565" s="72" t="str">
        <f t="shared" si="1072"/>
        <v/>
      </c>
      <c r="M4565" s="73" t="str">
        <f t="shared" si="1073"/>
        <v/>
      </c>
      <c r="N4565" s="4"/>
      <c r="O4565" s="78" t="str">
        <f t="shared" si="1074"/>
        <v/>
      </c>
      <c r="P4565" s="79" t="str">
        <f t="shared" si="1075"/>
        <v/>
      </c>
      <c r="Q4565" s="4"/>
      <c r="R4565" s="90" t="str">
        <f t="shared" si="1076"/>
        <v/>
      </c>
      <c r="S4565" s="4"/>
      <c r="Y4565" s="18" t="str">
        <f t="shared" si="1077"/>
        <v/>
      </c>
      <c r="AA4565" s="18" t="str">
        <f t="shared" si="1068"/>
        <v/>
      </c>
      <c r="AB4565" s="18" t="str">
        <f t="shared" si="1069"/>
        <v/>
      </c>
      <c r="AC4565" s="18" t="str">
        <f t="shared" si="1078"/>
        <v/>
      </c>
      <c r="AD4565" s="18" t="str">
        <f t="shared" si="1078"/>
        <v/>
      </c>
      <c r="AE4565" s="18" t="str">
        <f t="shared" si="1079"/>
        <v/>
      </c>
      <c r="AG4565" s="95" t="str">
        <f>IF($C4565="", "", IF(IFERROR(INDEX(Ingredients!C$11:C$310, MATCH($C4565, Ingredients!$B$11:$B$310, 0)), "")="", "", IFERROR(INDEX(Ingredients!C$11:C$310, MATCH($C4565, Ingredients!$B$11:$B$310, 0)), "")))</f>
        <v/>
      </c>
      <c r="AH4565" s="105" t="str">
        <f>IF($C4565="", "", IF(IFERROR(INDEX(Ingredients!D$11:D$310, MATCH($C4565, Ingredients!$B$11:$B$310, 0)), "")="", "", IFERROR(INDEX(Ingredients!D$11:D$310, MATCH($C4565, Ingredients!$B$11:$B$310, 0)), "")))</f>
        <v/>
      </c>
      <c r="AI4565" s="106" t="str">
        <f>IF($C4565="", "", IF(IFERROR(INDEX(Ingredients!E$11:E$310, MATCH($C4565, Ingredients!$B$11:$B$310, 0)), "")="", "", IFERROR(INDEX(Ingredients!E$11:E$310, MATCH($C4565, Ingredients!$B$11:$B$310, 0)), "")))</f>
        <v/>
      </c>
      <c r="AJ4565" s="108" t="str">
        <f>IF($C4565="", "", IF(IFERROR(INDEX(Ingredients!F$11:F$310, MATCH($C4565, Ingredients!$B$11:$B$310, 0)), "")="", "", IFERROR(INDEX(Ingredients!F$11:F$310, MATCH($C4565, Ingredients!$B$11:$B$310, 0)), "")))</f>
        <v/>
      </c>
      <c r="AK4565" s="106" t="str">
        <f>IF($C4565="", "", IF(IFERROR(INDEX(Ingredients!G$11:G$310, MATCH($C4565, Ingredients!$B$11:$B$310, 0)), "")="", "", IFERROR(INDEX(Ingredients!G$11:G$310, MATCH($C4565, Ingredients!$B$11:$B$310, 0)), "")))</f>
        <v/>
      </c>
      <c r="AL4565" s="79" t="str">
        <f>IF($C4565="", "", IF(IFERROR(INDEX(Ingredients!H$11:H$310, MATCH($C4565, Ingredients!$B$11:$B$310, 0)), "")="", "", IFERROR(INDEX(Ingredients!H$11:H$310, MATCH($C4565, Ingredients!$B$11:$B$310, 0)), "")))</f>
        <v/>
      </c>
      <c r="AN4565" s="83" t="str">
        <f t="shared" si="1070"/>
        <v/>
      </c>
      <c r="AP4565" s="114" t="str">
        <f t="shared" si="1080"/>
        <v/>
      </c>
      <c r="AR4565" s="117" t="str">
        <f>IF($C4565="", "", IF(IFERROR(INDEX(Ingredients!$AI$11:$AI$310, MATCH($C4565, Ingredients!$B$11:$B$310, 0)), "")="", "", IFERROR(INDEX(Ingredients!$AI$11:$AI$310, MATCH($C4565, Ingredients!$B$11:$B$310, 0)), "")))</f>
        <v/>
      </c>
      <c r="AT4565" s="120" t="str">
        <f t="shared" si="1081"/>
        <v/>
      </c>
      <c r="AV4565" s="90" t="str">
        <f t="shared" si="1071"/>
        <v/>
      </c>
      <c r="AX4565" s="90" t="str">
        <f>IF($AV4565="", "", COUNTIF($AV$11:$AV$5010, "&lt;"&amp;$AV4565)+1+COUNTIF($AV$11:$AV4565, $AV4565)-1)</f>
        <v/>
      </c>
      <c r="AZ4565" s="111" t="str">
        <f>IF($B4565="", "", SUMIF('Shopping List'!$AV$11:$AV$25, $B4565, 'Shopping List'!$BN$11:$BN$25))</f>
        <v/>
      </c>
      <c r="BB4565" s="117" t="str">
        <f t="shared" si="1082"/>
        <v/>
      </c>
    </row>
    <row r="4566" spans="1:54" x14ac:dyDescent="0.25">
      <c r="A4566" s="4"/>
      <c r="B4566" s="37"/>
      <c r="C4566" s="124"/>
      <c r="D4566" s="39"/>
      <c r="E4566" s="125"/>
      <c r="F4566" s="48"/>
      <c r="G4566" s="4"/>
      <c r="H4566" s="4"/>
      <c r="I4566" s="95" t="str">
        <f>IF($C4566="", "", IF(IFERROR(INDEX(Ingredients!$C$11:$C$310, MATCH($C4566, Ingredients!$B$11:$B$310, 0)), "")="", "", IFERROR(INDEX(Ingredients!$C$11:$C$310, MATCH($C4566, Ingredients!$B$11:$B$310, 0)), "")))</f>
        <v/>
      </c>
      <c r="J4566" s="73" t="str">
        <f>IF($B4566="", "", IF(IFERROR(INDEX(Meals!$C$11:$C$260, MATCH($B4566, Meals!$B$11:$B$260, 0)), "")="", "", IFERROR(INDEX(Meals!$C$11:$C$260, MATCH($B4566, Meals!$B$11:$B$260, 0)), "")))</f>
        <v/>
      </c>
      <c r="K4566" s="4"/>
      <c r="L4566" s="72" t="str">
        <f t="shared" si="1072"/>
        <v/>
      </c>
      <c r="M4566" s="73" t="str">
        <f t="shared" si="1073"/>
        <v/>
      </c>
      <c r="N4566" s="4"/>
      <c r="O4566" s="78" t="str">
        <f t="shared" si="1074"/>
        <v/>
      </c>
      <c r="P4566" s="79" t="str">
        <f t="shared" si="1075"/>
        <v/>
      </c>
      <c r="Q4566" s="4"/>
      <c r="R4566" s="90" t="str">
        <f t="shared" si="1076"/>
        <v/>
      </c>
      <c r="S4566" s="4"/>
      <c r="Y4566" s="18" t="str">
        <f t="shared" si="1077"/>
        <v/>
      </c>
      <c r="AA4566" s="18" t="str">
        <f t="shared" si="1068"/>
        <v/>
      </c>
      <c r="AB4566" s="18" t="str">
        <f t="shared" si="1069"/>
        <v/>
      </c>
      <c r="AC4566" s="18" t="str">
        <f t="shared" si="1078"/>
        <v/>
      </c>
      <c r="AD4566" s="18" t="str">
        <f t="shared" si="1078"/>
        <v/>
      </c>
      <c r="AE4566" s="18" t="str">
        <f t="shared" si="1079"/>
        <v/>
      </c>
      <c r="AG4566" s="95" t="str">
        <f>IF($C4566="", "", IF(IFERROR(INDEX(Ingredients!C$11:C$310, MATCH($C4566, Ingredients!$B$11:$B$310, 0)), "")="", "", IFERROR(INDEX(Ingredients!C$11:C$310, MATCH($C4566, Ingredients!$B$11:$B$310, 0)), "")))</f>
        <v/>
      </c>
      <c r="AH4566" s="105" t="str">
        <f>IF($C4566="", "", IF(IFERROR(INDEX(Ingredients!D$11:D$310, MATCH($C4566, Ingredients!$B$11:$B$310, 0)), "")="", "", IFERROR(INDEX(Ingredients!D$11:D$310, MATCH($C4566, Ingredients!$B$11:$B$310, 0)), "")))</f>
        <v/>
      </c>
      <c r="AI4566" s="106" t="str">
        <f>IF($C4566="", "", IF(IFERROR(INDEX(Ingredients!E$11:E$310, MATCH($C4566, Ingredients!$B$11:$B$310, 0)), "")="", "", IFERROR(INDEX(Ingredients!E$11:E$310, MATCH($C4566, Ingredients!$B$11:$B$310, 0)), "")))</f>
        <v/>
      </c>
      <c r="AJ4566" s="108" t="str">
        <f>IF($C4566="", "", IF(IFERROR(INDEX(Ingredients!F$11:F$310, MATCH($C4566, Ingredients!$B$11:$B$310, 0)), "")="", "", IFERROR(INDEX(Ingredients!F$11:F$310, MATCH($C4566, Ingredients!$B$11:$B$310, 0)), "")))</f>
        <v/>
      </c>
      <c r="AK4566" s="106" t="str">
        <f>IF($C4566="", "", IF(IFERROR(INDEX(Ingredients!G$11:G$310, MATCH($C4566, Ingredients!$B$11:$B$310, 0)), "")="", "", IFERROR(INDEX(Ingredients!G$11:G$310, MATCH($C4566, Ingredients!$B$11:$B$310, 0)), "")))</f>
        <v/>
      </c>
      <c r="AL4566" s="79" t="str">
        <f>IF($C4566="", "", IF(IFERROR(INDEX(Ingredients!H$11:H$310, MATCH($C4566, Ingredients!$B$11:$B$310, 0)), "")="", "", IFERROR(INDEX(Ingredients!H$11:H$310, MATCH($C4566, Ingredients!$B$11:$B$310, 0)), "")))</f>
        <v/>
      </c>
      <c r="AN4566" s="83" t="str">
        <f t="shared" si="1070"/>
        <v/>
      </c>
      <c r="AP4566" s="114" t="str">
        <f t="shared" si="1080"/>
        <v/>
      </c>
      <c r="AR4566" s="117" t="str">
        <f>IF($C4566="", "", IF(IFERROR(INDEX(Ingredients!$AI$11:$AI$310, MATCH($C4566, Ingredients!$B$11:$B$310, 0)), "")="", "", IFERROR(INDEX(Ingredients!$AI$11:$AI$310, MATCH($C4566, Ingredients!$B$11:$B$310, 0)), "")))</f>
        <v/>
      </c>
      <c r="AT4566" s="120" t="str">
        <f t="shared" si="1081"/>
        <v/>
      </c>
      <c r="AV4566" s="90" t="str">
        <f t="shared" si="1071"/>
        <v/>
      </c>
      <c r="AX4566" s="90" t="str">
        <f>IF($AV4566="", "", COUNTIF($AV$11:$AV$5010, "&lt;"&amp;$AV4566)+1+COUNTIF($AV$11:$AV4566, $AV4566)-1)</f>
        <v/>
      </c>
      <c r="AZ4566" s="111" t="str">
        <f>IF($B4566="", "", SUMIF('Shopping List'!$AV$11:$AV$25, $B4566, 'Shopping List'!$BN$11:$BN$25))</f>
        <v/>
      </c>
      <c r="BB4566" s="117" t="str">
        <f t="shared" si="1082"/>
        <v/>
      </c>
    </row>
    <row r="4567" spans="1:54" x14ac:dyDescent="0.25">
      <c r="A4567" s="4"/>
      <c r="B4567" s="37"/>
      <c r="C4567" s="124"/>
      <c r="D4567" s="39"/>
      <c r="E4567" s="125"/>
      <c r="F4567" s="48"/>
      <c r="G4567" s="4"/>
      <c r="H4567" s="4"/>
      <c r="I4567" s="95" t="str">
        <f>IF($C4567="", "", IF(IFERROR(INDEX(Ingredients!$C$11:$C$310, MATCH($C4567, Ingredients!$B$11:$B$310, 0)), "")="", "", IFERROR(INDEX(Ingredients!$C$11:$C$310, MATCH($C4567, Ingredients!$B$11:$B$310, 0)), "")))</f>
        <v/>
      </c>
      <c r="J4567" s="73" t="str">
        <f>IF($B4567="", "", IF(IFERROR(INDEX(Meals!$C$11:$C$260, MATCH($B4567, Meals!$B$11:$B$260, 0)), "")="", "", IFERROR(INDEX(Meals!$C$11:$C$260, MATCH($B4567, Meals!$B$11:$B$260, 0)), "")))</f>
        <v/>
      </c>
      <c r="K4567" s="4"/>
      <c r="L4567" s="72" t="str">
        <f t="shared" si="1072"/>
        <v/>
      </c>
      <c r="M4567" s="73" t="str">
        <f t="shared" si="1073"/>
        <v/>
      </c>
      <c r="N4567" s="4"/>
      <c r="O4567" s="78" t="str">
        <f t="shared" si="1074"/>
        <v/>
      </c>
      <c r="P4567" s="79" t="str">
        <f t="shared" si="1075"/>
        <v/>
      </c>
      <c r="Q4567" s="4"/>
      <c r="R4567" s="90" t="str">
        <f t="shared" si="1076"/>
        <v/>
      </c>
      <c r="S4567" s="4"/>
      <c r="Y4567" s="18" t="str">
        <f t="shared" si="1077"/>
        <v/>
      </c>
      <c r="AA4567" s="18" t="str">
        <f t="shared" si="1068"/>
        <v/>
      </c>
      <c r="AB4567" s="18" t="str">
        <f t="shared" si="1069"/>
        <v/>
      </c>
      <c r="AC4567" s="18" t="str">
        <f t="shared" si="1078"/>
        <v/>
      </c>
      <c r="AD4567" s="18" t="str">
        <f t="shared" si="1078"/>
        <v/>
      </c>
      <c r="AE4567" s="18" t="str">
        <f t="shared" si="1079"/>
        <v/>
      </c>
      <c r="AG4567" s="95" t="str">
        <f>IF($C4567="", "", IF(IFERROR(INDEX(Ingredients!C$11:C$310, MATCH($C4567, Ingredients!$B$11:$B$310, 0)), "")="", "", IFERROR(INDEX(Ingredients!C$11:C$310, MATCH($C4567, Ingredients!$B$11:$B$310, 0)), "")))</f>
        <v/>
      </c>
      <c r="AH4567" s="105" t="str">
        <f>IF($C4567="", "", IF(IFERROR(INDEX(Ingredients!D$11:D$310, MATCH($C4567, Ingredients!$B$11:$B$310, 0)), "")="", "", IFERROR(INDEX(Ingredients!D$11:D$310, MATCH($C4567, Ingredients!$B$11:$B$310, 0)), "")))</f>
        <v/>
      </c>
      <c r="AI4567" s="106" t="str">
        <f>IF($C4567="", "", IF(IFERROR(INDEX(Ingredients!E$11:E$310, MATCH($C4567, Ingredients!$B$11:$B$310, 0)), "")="", "", IFERROR(INDEX(Ingredients!E$11:E$310, MATCH($C4567, Ingredients!$B$11:$B$310, 0)), "")))</f>
        <v/>
      </c>
      <c r="AJ4567" s="108" t="str">
        <f>IF($C4567="", "", IF(IFERROR(INDEX(Ingredients!F$11:F$310, MATCH($C4567, Ingredients!$B$11:$B$310, 0)), "")="", "", IFERROR(INDEX(Ingredients!F$11:F$310, MATCH($C4567, Ingredients!$B$11:$B$310, 0)), "")))</f>
        <v/>
      </c>
      <c r="AK4567" s="106" t="str">
        <f>IF($C4567="", "", IF(IFERROR(INDEX(Ingredients!G$11:G$310, MATCH($C4567, Ingredients!$B$11:$B$310, 0)), "")="", "", IFERROR(INDEX(Ingredients!G$11:G$310, MATCH($C4567, Ingredients!$B$11:$B$310, 0)), "")))</f>
        <v/>
      </c>
      <c r="AL4567" s="79" t="str">
        <f>IF($C4567="", "", IF(IFERROR(INDEX(Ingredients!H$11:H$310, MATCH($C4567, Ingredients!$B$11:$B$310, 0)), "")="", "", IFERROR(INDEX(Ingredients!H$11:H$310, MATCH($C4567, Ingredients!$B$11:$B$310, 0)), "")))</f>
        <v/>
      </c>
      <c r="AN4567" s="83" t="str">
        <f t="shared" si="1070"/>
        <v/>
      </c>
      <c r="AP4567" s="114" t="str">
        <f t="shared" si="1080"/>
        <v/>
      </c>
      <c r="AR4567" s="117" t="str">
        <f>IF($C4567="", "", IF(IFERROR(INDEX(Ingredients!$AI$11:$AI$310, MATCH($C4567, Ingredients!$B$11:$B$310, 0)), "")="", "", IFERROR(INDEX(Ingredients!$AI$11:$AI$310, MATCH($C4567, Ingredients!$B$11:$B$310, 0)), "")))</f>
        <v/>
      </c>
      <c r="AT4567" s="120" t="str">
        <f t="shared" si="1081"/>
        <v/>
      </c>
      <c r="AV4567" s="90" t="str">
        <f t="shared" si="1071"/>
        <v/>
      </c>
      <c r="AX4567" s="90" t="str">
        <f>IF($AV4567="", "", COUNTIF($AV$11:$AV$5010, "&lt;"&amp;$AV4567)+1+COUNTIF($AV$11:$AV4567, $AV4567)-1)</f>
        <v/>
      </c>
      <c r="AZ4567" s="111" t="str">
        <f>IF($B4567="", "", SUMIF('Shopping List'!$AV$11:$AV$25, $B4567, 'Shopping List'!$BN$11:$BN$25))</f>
        <v/>
      </c>
      <c r="BB4567" s="117" t="str">
        <f t="shared" si="1082"/>
        <v/>
      </c>
    </row>
    <row r="4568" spans="1:54" x14ac:dyDescent="0.25">
      <c r="A4568" s="4"/>
      <c r="B4568" s="37"/>
      <c r="C4568" s="124"/>
      <c r="D4568" s="39"/>
      <c r="E4568" s="125"/>
      <c r="F4568" s="48"/>
      <c r="G4568" s="4"/>
      <c r="H4568" s="4"/>
      <c r="I4568" s="95" t="str">
        <f>IF($C4568="", "", IF(IFERROR(INDEX(Ingredients!$C$11:$C$310, MATCH($C4568, Ingredients!$B$11:$B$310, 0)), "")="", "", IFERROR(INDEX(Ingredients!$C$11:$C$310, MATCH($C4568, Ingredients!$B$11:$B$310, 0)), "")))</f>
        <v/>
      </c>
      <c r="J4568" s="73" t="str">
        <f>IF($B4568="", "", IF(IFERROR(INDEX(Meals!$C$11:$C$260, MATCH($B4568, Meals!$B$11:$B$260, 0)), "")="", "", IFERROR(INDEX(Meals!$C$11:$C$260, MATCH($B4568, Meals!$B$11:$B$260, 0)), "")))</f>
        <v/>
      </c>
      <c r="K4568" s="4"/>
      <c r="L4568" s="72" t="str">
        <f t="shared" si="1072"/>
        <v/>
      </c>
      <c r="M4568" s="73" t="str">
        <f t="shared" si="1073"/>
        <v/>
      </c>
      <c r="N4568" s="4"/>
      <c r="O4568" s="78" t="str">
        <f t="shared" si="1074"/>
        <v/>
      </c>
      <c r="P4568" s="79" t="str">
        <f t="shared" si="1075"/>
        <v/>
      </c>
      <c r="Q4568" s="4"/>
      <c r="R4568" s="90" t="str">
        <f t="shared" si="1076"/>
        <v/>
      </c>
      <c r="S4568" s="4"/>
      <c r="Y4568" s="18" t="str">
        <f t="shared" si="1077"/>
        <v/>
      </c>
      <c r="AA4568" s="18" t="str">
        <f t="shared" si="1068"/>
        <v/>
      </c>
      <c r="AB4568" s="18" t="str">
        <f t="shared" si="1069"/>
        <v/>
      </c>
      <c r="AC4568" s="18" t="str">
        <f t="shared" si="1078"/>
        <v/>
      </c>
      <c r="AD4568" s="18" t="str">
        <f t="shared" si="1078"/>
        <v/>
      </c>
      <c r="AE4568" s="18" t="str">
        <f t="shared" si="1079"/>
        <v/>
      </c>
      <c r="AG4568" s="95" t="str">
        <f>IF($C4568="", "", IF(IFERROR(INDEX(Ingredients!C$11:C$310, MATCH($C4568, Ingredients!$B$11:$B$310, 0)), "")="", "", IFERROR(INDEX(Ingredients!C$11:C$310, MATCH($C4568, Ingredients!$B$11:$B$310, 0)), "")))</f>
        <v/>
      </c>
      <c r="AH4568" s="105" t="str">
        <f>IF($C4568="", "", IF(IFERROR(INDEX(Ingredients!D$11:D$310, MATCH($C4568, Ingredients!$B$11:$B$310, 0)), "")="", "", IFERROR(INDEX(Ingredients!D$11:D$310, MATCH($C4568, Ingredients!$B$11:$B$310, 0)), "")))</f>
        <v/>
      </c>
      <c r="AI4568" s="106" t="str">
        <f>IF($C4568="", "", IF(IFERROR(INDEX(Ingredients!E$11:E$310, MATCH($C4568, Ingredients!$B$11:$B$310, 0)), "")="", "", IFERROR(INDEX(Ingredients!E$11:E$310, MATCH($C4568, Ingredients!$B$11:$B$310, 0)), "")))</f>
        <v/>
      </c>
      <c r="AJ4568" s="108" t="str">
        <f>IF($C4568="", "", IF(IFERROR(INDEX(Ingredients!F$11:F$310, MATCH($C4568, Ingredients!$B$11:$B$310, 0)), "")="", "", IFERROR(INDEX(Ingredients!F$11:F$310, MATCH($C4568, Ingredients!$B$11:$B$310, 0)), "")))</f>
        <v/>
      </c>
      <c r="AK4568" s="106" t="str">
        <f>IF($C4568="", "", IF(IFERROR(INDEX(Ingredients!G$11:G$310, MATCH($C4568, Ingredients!$B$11:$B$310, 0)), "")="", "", IFERROR(INDEX(Ingredients!G$11:G$310, MATCH($C4568, Ingredients!$B$11:$B$310, 0)), "")))</f>
        <v/>
      </c>
      <c r="AL4568" s="79" t="str">
        <f>IF($C4568="", "", IF(IFERROR(INDEX(Ingredients!H$11:H$310, MATCH($C4568, Ingredients!$B$11:$B$310, 0)), "")="", "", IFERROR(INDEX(Ingredients!H$11:H$310, MATCH($C4568, Ingredients!$B$11:$B$310, 0)), "")))</f>
        <v/>
      </c>
      <c r="AN4568" s="83" t="str">
        <f t="shared" si="1070"/>
        <v/>
      </c>
      <c r="AP4568" s="114" t="str">
        <f t="shared" si="1080"/>
        <v/>
      </c>
      <c r="AR4568" s="117" t="str">
        <f>IF($C4568="", "", IF(IFERROR(INDEX(Ingredients!$AI$11:$AI$310, MATCH($C4568, Ingredients!$B$11:$B$310, 0)), "")="", "", IFERROR(INDEX(Ingredients!$AI$11:$AI$310, MATCH($C4568, Ingredients!$B$11:$B$310, 0)), "")))</f>
        <v/>
      </c>
      <c r="AT4568" s="120" t="str">
        <f t="shared" si="1081"/>
        <v/>
      </c>
      <c r="AV4568" s="90" t="str">
        <f t="shared" si="1071"/>
        <v/>
      </c>
      <c r="AX4568" s="90" t="str">
        <f>IF($AV4568="", "", COUNTIF($AV$11:$AV$5010, "&lt;"&amp;$AV4568)+1+COUNTIF($AV$11:$AV4568, $AV4568)-1)</f>
        <v/>
      </c>
      <c r="AZ4568" s="111" t="str">
        <f>IF($B4568="", "", SUMIF('Shopping List'!$AV$11:$AV$25, $B4568, 'Shopping List'!$BN$11:$BN$25))</f>
        <v/>
      </c>
      <c r="BB4568" s="117" t="str">
        <f t="shared" si="1082"/>
        <v/>
      </c>
    </row>
    <row r="4569" spans="1:54" x14ac:dyDescent="0.25">
      <c r="A4569" s="4"/>
      <c r="B4569" s="37"/>
      <c r="C4569" s="124"/>
      <c r="D4569" s="39"/>
      <c r="E4569" s="125"/>
      <c r="F4569" s="48"/>
      <c r="G4569" s="4"/>
      <c r="H4569" s="4"/>
      <c r="I4569" s="95" t="str">
        <f>IF($C4569="", "", IF(IFERROR(INDEX(Ingredients!$C$11:$C$310, MATCH($C4569, Ingredients!$B$11:$B$310, 0)), "")="", "", IFERROR(INDEX(Ingredients!$C$11:$C$310, MATCH($C4569, Ingredients!$B$11:$B$310, 0)), "")))</f>
        <v/>
      </c>
      <c r="J4569" s="73" t="str">
        <f>IF($B4569="", "", IF(IFERROR(INDEX(Meals!$C$11:$C$260, MATCH($B4569, Meals!$B$11:$B$260, 0)), "")="", "", IFERROR(INDEX(Meals!$C$11:$C$260, MATCH($B4569, Meals!$B$11:$B$260, 0)), "")))</f>
        <v/>
      </c>
      <c r="K4569" s="4"/>
      <c r="L4569" s="72" t="str">
        <f t="shared" si="1072"/>
        <v/>
      </c>
      <c r="M4569" s="73" t="str">
        <f t="shared" si="1073"/>
        <v/>
      </c>
      <c r="N4569" s="4"/>
      <c r="O4569" s="78" t="str">
        <f t="shared" si="1074"/>
        <v/>
      </c>
      <c r="P4569" s="79" t="str">
        <f t="shared" si="1075"/>
        <v/>
      </c>
      <c r="Q4569" s="4"/>
      <c r="R4569" s="90" t="str">
        <f t="shared" si="1076"/>
        <v/>
      </c>
      <c r="S4569" s="4"/>
      <c r="Y4569" s="18" t="str">
        <f t="shared" si="1077"/>
        <v/>
      </c>
      <c r="AA4569" s="18" t="str">
        <f t="shared" si="1068"/>
        <v/>
      </c>
      <c r="AB4569" s="18" t="str">
        <f t="shared" si="1069"/>
        <v/>
      </c>
      <c r="AC4569" s="18" t="str">
        <f t="shared" si="1078"/>
        <v/>
      </c>
      <c r="AD4569" s="18" t="str">
        <f t="shared" si="1078"/>
        <v/>
      </c>
      <c r="AE4569" s="18" t="str">
        <f t="shared" si="1079"/>
        <v/>
      </c>
      <c r="AG4569" s="95" t="str">
        <f>IF($C4569="", "", IF(IFERROR(INDEX(Ingredients!C$11:C$310, MATCH($C4569, Ingredients!$B$11:$B$310, 0)), "")="", "", IFERROR(INDEX(Ingredients!C$11:C$310, MATCH($C4569, Ingredients!$B$11:$B$310, 0)), "")))</f>
        <v/>
      </c>
      <c r="AH4569" s="105" t="str">
        <f>IF($C4569="", "", IF(IFERROR(INDEX(Ingredients!D$11:D$310, MATCH($C4569, Ingredients!$B$11:$B$310, 0)), "")="", "", IFERROR(INDEX(Ingredients!D$11:D$310, MATCH($C4569, Ingredients!$B$11:$B$310, 0)), "")))</f>
        <v/>
      </c>
      <c r="AI4569" s="106" t="str">
        <f>IF($C4569="", "", IF(IFERROR(INDEX(Ingredients!E$11:E$310, MATCH($C4569, Ingredients!$B$11:$B$310, 0)), "")="", "", IFERROR(INDEX(Ingredients!E$11:E$310, MATCH($C4569, Ingredients!$B$11:$B$310, 0)), "")))</f>
        <v/>
      </c>
      <c r="AJ4569" s="108" t="str">
        <f>IF($C4569="", "", IF(IFERROR(INDEX(Ingredients!F$11:F$310, MATCH($C4569, Ingredients!$B$11:$B$310, 0)), "")="", "", IFERROR(INDEX(Ingredients!F$11:F$310, MATCH($C4569, Ingredients!$B$11:$B$310, 0)), "")))</f>
        <v/>
      </c>
      <c r="AK4569" s="106" t="str">
        <f>IF($C4569="", "", IF(IFERROR(INDEX(Ingredients!G$11:G$310, MATCH($C4569, Ingredients!$B$11:$B$310, 0)), "")="", "", IFERROR(INDEX(Ingredients!G$11:G$310, MATCH($C4569, Ingredients!$B$11:$B$310, 0)), "")))</f>
        <v/>
      </c>
      <c r="AL4569" s="79" t="str">
        <f>IF($C4569="", "", IF(IFERROR(INDEX(Ingredients!H$11:H$310, MATCH($C4569, Ingredients!$B$11:$B$310, 0)), "")="", "", IFERROR(INDEX(Ingredients!H$11:H$310, MATCH($C4569, Ingredients!$B$11:$B$310, 0)), "")))</f>
        <v/>
      </c>
      <c r="AN4569" s="83" t="str">
        <f t="shared" si="1070"/>
        <v/>
      </c>
      <c r="AP4569" s="114" t="str">
        <f t="shared" si="1080"/>
        <v/>
      </c>
      <c r="AR4569" s="117" t="str">
        <f>IF($C4569="", "", IF(IFERROR(INDEX(Ingredients!$AI$11:$AI$310, MATCH($C4569, Ingredients!$B$11:$B$310, 0)), "")="", "", IFERROR(INDEX(Ingredients!$AI$11:$AI$310, MATCH($C4569, Ingredients!$B$11:$B$310, 0)), "")))</f>
        <v/>
      </c>
      <c r="AT4569" s="120" t="str">
        <f t="shared" si="1081"/>
        <v/>
      </c>
      <c r="AV4569" s="90" t="str">
        <f t="shared" si="1071"/>
        <v/>
      </c>
      <c r="AX4569" s="90" t="str">
        <f>IF($AV4569="", "", COUNTIF($AV$11:$AV$5010, "&lt;"&amp;$AV4569)+1+COUNTIF($AV$11:$AV4569, $AV4569)-1)</f>
        <v/>
      </c>
      <c r="AZ4569" s="111" t="str">
        <f>IF($B4569="", "", SUMIF('Shopping List'!$AV$11:$AV$25, $B4569, 'Shopping List'!$BN$11:$BN$25))</f>
        <v/>
      </c>
      <c r="BB4569" s="117" t="str">
        <f t="shared" si="1082"/>
        <v/>
      </c>
    </row>
    <row r="4570" spans="1:54" x14ac:dyDescent="0.25">
      <c r="A4570" s="4"/>
      <c r="B4570" s="37"/>
      <c r="C4570" s="124"/>
      <c r="D4570" s="39"/>
      <c r="E4570" s="125"/>
      <c r="F4570" s="48"/>
      <c r="G4570" s="4"/>
      <c r="H4570" s="4"/>
      <c r="I4570" s="95" t="str">
        <f>IF($C4570="", "", IF(IFERROR(INDEX(Ingredients!$C$11:$C$310, MATCH($C4570, Ingredients!$B$11:$B$310, 0)), "")="", "", IFERROR(INDEX(Ingredients!$C$11:$C$310, MATCH($C4570, Ingredients!$B$11:$B$310, 0)), "")))</f>
        <v/>
      </c>
      <c r="J4570" s="73" t="str">
        <f>IF($B4570="", "", IF(IFERROR(INDEX(Meals!$C$11:$C$260, MATCH($B4570, Meals!$B$11:$B$260, 0)), "")="", "", IFERROR(INDEX(Meals!$C$11:$C$260, MATCH($B4570, Meals!$B$11:$B$260, 0)), "")))</f>
        <v/>
      </c>
      <c r="K4570" s="4"/>
      <c r="L4570" s="72" t="str">
        <f t="shared" si="1072"/>
        <v/>
      </c>
      <c r="M4570" s="73" t="str">
        <f t="shared" si="1073"/>
        <v/>
      </c>
      <c r="N4570" s="4"/>
      <c r="O4570" s="78" t="str">
        <f t="shared" si="1074"/>
        <v/>
      </c>
      <c r="P4570" s="79" t="str">
        <f t="shared" si="1075"/>
        <v/>
      </c>
      <c r="Q4570" s="4"/>
      <c r="R4570" s="90" t="str">
        <f t="shared" si="1076"/>
        <v/>
      </c>
      <c r="S4570" s="4"/>
      <c r="Y4570" s="18" t="str">
        <f t="shared" si="1077"/>
        <v/>
      </c>
      <c r="AA4570" s="18" t="str">
        <f t="shared" si="1068"/>
        <v/>
      </c>
      <c r="AB4570" s="18" t="str">
        <f t="shared" si="1069"/>
        <v/>
      </c>
      <c r="AC4570" s="18" t="str">
        <f t="shared" si="1078"/>
        <v/>
      </c>
      <c r="AD4570" s="18" t="str">
        <f t="shared" si="1078"/>
        <v/>
      </c>
      <c r="AE4570" s="18" t="str">
        <f t="shared" si="1079"/>
        <v/>
      </c>
      <c r="AG4570" s="95" t="str">
        <f>IF($C4570="", "", IF(IFERROR(INDEX(Ingredients!C$11:C$310, MATCH($C4570, Ingredients!$B$11:$B$310, 0)), "")="", "", IFERROR(INDEX(Ingredients!C$11:C$310, MATCH($C4570, Ingredients!$B$11:$B$310, 0)), "")))</f>
        <v/>
      </c>
      <c r="AH4570" s="105" t="str">
        <f>IF($C4570="", "", IF(IFERROR(INDEX(Ingredients!D$11:D$310, MATCH($C4570, Ingredients!$B$11:$B$310, 0)), "")="", "", IFERROR(INDEX(Ingredients!D$11:D$310, MATCH($C4570, Ingredients!$B$11:$B$310, 0)), "")))</f>
        <v/>
      </c>
      <c r="AI4570" s="106" t="str">
        <f>IF($C4570="", "", IF(IFERROR(INDEX(Ingredients!E$11:E$310, MATCH($C4570, Ingredients!$B$11:$B$310, 0)), "")="", "", IFERROR(INDEX(Ingredients!E$11:E$310, MATCH($C4570, Ingredients!$B$11:$B$310, 0)), "")))</f>
        <v/>
      </c>
      <c r="AJ4570" s="108" t="str">
        <f>IF($C4570="", "", IF(IFERROR(INDEX(Ingredients!F$11:F$310, MATCH($C4570, Ingredients!$B$11:$B$310, 0)), "")="", "", IFERROR(INDEX(Ingredients!F$11:F$310, MATCH($C4570, Ingredients!$B$11:$B$310, 0)), "")))</f>
        <v/>
      </c>
      <c r="AK4570" s="106" t="str">
        <f>IF($C4570="", "", IF(IFERROR(INDEX(Ingredients!G$11:G$310, MATCH($C4570, Ingredients!$B$11:$B$310, 0)), "")="", "", IFERROR(INDEX(Ingredients!G$11:G$310, MATCH($C4570, Ingredients!$B$11:$B$310, 0)), "")))</f>
        <v/>
      </c>
      <c r="AL4570" s="79" t="str">
        <f>IF($C4570="", "", IF(IFERROR(INDEX(Ingredients!H$11:H$310, MATCH($C4570, Ingredients!$B$11:$B$310, 0)), "")="", "", IFERROR(INDEX(Ingredients!H$11:H$310, MATCH($C4570, Ingredients!$B$11:$B$310, 0)), "")))</f>
        <v/>
      </c>
      <c r="AN4570" s="83" t="str">
        <f t="shared" si="1070"/>
        <v/>
      </c>
      <c r="AP4570" s="114" t="str">
        <f t="shared" si="1080"/>
        <v/>
      </c>
      <c r="AR4570" s="117" t="str">
        <f>IF($C4570="", "", IF(IFERROR(INDEX(Ingredients!$AI$11:$AI$310, MATCH($C4570, Ingredients!$B$11:$B$310, 0)), "")="", "", IFERROR(INDEX(Ingredients!$AI$11:$AI$310, MATCH($C4570, Ingredients!$B$11:$B$310, 0)), "")))</f>
        <v/>
      </c>
      <c r="AT4570" s="120" t="str">
        <f t="shared" si="1081"/>
        <v/>
      </c>
      <c r="AV4570" s="90" t="str">
        <f t="shared" si="1071"/>
        <v/>
      </c>
      <c r="AX4570" s="90" t="str">
        <f>IF($AV4570="", "", COUNTIF($AV$11:$AV$5010, "&lt;"&amp;$AV4570)+1+COUNTIF($AV$11:$AV4570, $AV4570)-1)</f>
        <v/>
      </c>
      <c r="AZ4570" s="111" t="str">
        <f>IF($B4570="", "", SUMIF('Shopping List'!$AV$11:$AV$25, $B4570, 'Shopping List'!$BN$11:$BN$25))</f>
        <v/>
      </c>
      <c r="BB4570" s="117" t="str">
        <f t="shared" si="1082"/>
        <v/>
      </c>
    </row>
    <row r="4571" spans="1:54" x14ac:dyDescent="0.25">
      <c r="A4571" s="4"/>
      <c r="B4571" s="37"/>
      <c r="C4571" s="124"/>
      <c r="D4571" s="39"/>
      <c r="E4571" s="125"/>
      <c r="F4571" s="48"/>
      <c r="G4571" s="4"/>
      <c r="H4571" s="4"/>
      <c r="I4571" s="95" t="str">
        <f>IF($C4571="", "", IF(IFERROR(INDEX(Ingredients!$C$11:$C$310, MATCH($C4571, Ingredients!$B$11:$B$310, 0)), "")="", "", IFERROR(INDEX(Ingredients!$C$11:$C$310, MATCH($C4571, Ingredients!$B$11:$B$310, 0)), "")))</f>
        <v/>
      </c>
      <c r="J4571" s="73" t="str">
        <f>IF($B4571="", "", IF(IFERROR(INDEX(Meals!$C$11:$C$260, MATCH($B4571, Meals!$B$11:$B$260, 0)), "")="", "", IFERROR(INDEX(Meals!$C$11:$C$260, MATCH($B4571, Meals!$B$11:$B$260, 0)), "")))</f>
        <v/>
      </c>
      <c r="K4571" s="4"/>
      <c r="L4571" s="72" t="str">
        <f t="shared" si="1072"/>
        <v/>
      </c>
      <c r="M4571" s="73" t="str">
        <f t="shared" si="1073"/>
        <v/>
      </c>
      <c r="N4571" s="4"/>
      <c r="O4571" s="78" t="str">
        <f t="shared" si="1074"/>
        <v/>
      </c>
      <c r="P4571" s="79" t="str">
        <f t="shared" si="1075"/>
        <v/>
      </c>
      <c r="Q4571" s="4"/>
      <c r="R4571" s="90" t="str">
        <f t="shared" si="1076"/>
        <v/>
      </c>
      <c r="S4571" s="4"/>
      <c r="Y4571" s="18" t="str">
        <f t="shared" si="1077"/>
        <v/>
      </c>
      <c r="AA4571" s="18" t="str">
        <f t="shared" si="1068"/>
        <v/>
      </c>
      <c r="AB4571" s="18" t="str">
        <f t="shared" si="1069"/>
        <v/>
      </c>
      <c r="AC4571" s="18" t="str">
        <f t="shared" si="1078"/>
        <v/>
      </c>
      <c r="AD4571" s="18" t="str">
        <f t="shared" si="1078"/>
        <v/>
      </c>
      <c r="AE4571" s="18" t="str">
        <f t="shared" si="1079"/>
        <v/>
      </c>
      <c r="AG4571" s="95" t="str">
        <f>IF($C4571="", "", IF(IFERROR(INDEX(Ingredients!C$11:C$310, MATCH($C4571, Ingredients!$B$11:$B$310, 0)), "")="", "", IFERROR(INDEX(Ingredients!C$11:C$310, MATCH($C4571, Ingredients!$B$11:$B$310, 0)), "")))</f>
        <v/>
      </c>
      <c r="AH4571" s="105" t="str">
        <f>IF($C4571="", "", IF(IFERROR(INDEX(Ingredients!D$11:D$310, MATCH($C4571, Ingredients!$B$11:$B$310, 0)), "")="", "", IFERROR(INDEX(Ingredients!D$11:D$310, MATCH($C4571, Ingredients!$B$11:$B$310, 0)), "")))</f>
        <v/>
      </c>
      <c r="AI4571" s="106" t="str">
        <f>IF($C4571="", "", IF(IFERROR(INDEX(Ingredients!E$11:E$310, MATCH($C4571, Ingredients!$B$11:$B$310, 0)), "")="", "", IFERROR(INDEX(Ingredients!E$11:E$310, MATCH($C4571, Ingredients!$B$11:$B$310, 0)), "")))</f>
        <v/>
      </c>
      <c r="AJ4571" s="108" t="str">
        <f>IF($C4571="", "", IF(IFERROR(INDEX(Ingredients!F$11:F$310, MATCH($C4571, Ingredients!$B$11:$B$310, 0)), "")="", "", IFERROR(INDEX(Ingredients!F$11:F$310, MATCH($C4571, Ingredients!$B$11:$B$310, 0)), "")))</f>
        <v/>
      </c>
      <c r="AK4571" s="106" t="str">
        <f>IF($C4571="", "", IF(IFERROR(INDEX(Ingredients!G$11:G$310, MATCH($C4571, Ingredients!$B$11:$B$310, 0)), "")="", "", IFERROR(INDEX(Ingredients!G$11:G$310, MATCH($C4571, Ingredients!$B$11:$B$310, 0)), "")))</f>
        <v/>
      </c>
      <c r="AL4571" s="79" t="str">
        <f>IF($C4571="", "", IF(IFERROR(INDEX(Ingredients!H$11:H$310, MATCH($C4571, Ingredients!$B$11:$B$310, 0)), "")="", "", IFERROR(INDEX(Ingredients!H$11:H$310, MATCH($C4571, Ingredients!$B$11:$B$310, 0)), "")))</f>
        <v/>
      </c>
      <c r="AN4571" s="83" t="str">
        <f t="shared" si="1070"/>
        <v/>
      </c>
      <c r="AP4571" s="114" t="str">
        <f t="shared" si="1080"/>
        <v/>
      </c>
      <c r="AR4571" s="117" t="str">
        <f>IF($C4571="", "", IF(IFERROR(INDEX(Ingredients!$AI$11:$AI$310, MATCH($C4571, Ingredients!$B$11:$B$310, 0)), "")="", "", IFERROR(INDEX(Ingredients!$AI$11:$AI$310, MATCH($C4571, Ingredients!$B$11:$B$310, 0)), "")))</f>
        <v/>
      </c>
      <c r="AT4571" s="120" t="str">
        <f t="shared" si="1081"/>
        <v/>
      </c>
      <c r="AV4571" s="90" t="str">
        <f t="shared" si="1071"/>
        <v/>
      </c>
      <c r="AX4571" s="90" t="str">
        <f>IF($AV4571="", "", COUNTIF($AV$11:$AV$5010, "&lt;"&amp;$AV4571)+1+COUNTIF($AV$11:$AV4571, $AV4571)-1)</f>
        <v/>
      </c>
      <c r="AZ4571" s="111" t="str">
        <f>IF($B4571="", "", SUMIF('Shopping List'!$AV$11:$AV$25, $B4571, 'Shopping List'!$BN$11:$BN$25))</f>
        <v/>
      </c>
      <c r="BB4571" s="117" t="str">
        <f t="shared" si="1082"/>
        <v/>
      </c>
    </row>
    <row r="4572" spans="1:54" x14ac:dyDescent="0.25">
      <c r="A4572" s="4"/>
      <c r="B4572" s="37"/>
      <c r="C4572" s="124"/>
      <c r="D4572" s="39"/>
      <c r="E4572" s="125"/>
      <c r="F4572" s="48"/>
      <c r="G4572" s="4"/>
      <c r="H4572" s="4"/>
      <c r="I4572" s="95" t="str">
        <f>IF($C4572="", "", IF(IFERROR(INDEX(Ingredients!$C$11:$C$310, MATCH($C4572, Ingredients!$B$11:$B$310, 0)), "")="", "", IFERROR(INDEX(Ingredients!$C$11:$C$310, MATCH($C4572, Ingredients!$B$11:$B$310, 0)), "")))</f>
        <v/>
      </c>
      <c r="J4572" s="73" t="str">
        <f>IF($B4572="", "", IF(IFERROR(INDEX(Meals!$C$11:$C$260, MATCH($B4572, Meals!$B$11:$B$260, 0)), "")="", "", IFERROR(INDEX(Meals!$C$11:$C$260, MATCH($B4572, Meals!$B$11:$B$260, 0)), "")))</f>
        <v/>
      </c>
      <c r="K4572" s="4"/>
      <c r="L4572" s="72" t="str">
        <f t="shared" si="1072"/>
        <v/>
      </c>
      <c r="M4572" s="73" t="str">
        <f t="shared" si="1073"/>
        <v/>
      </c>
      <c r="N4572" s="4"/>
      <c r="O4572" s="78" t="str">
        <f t="shared" si="1074"/>
        <v/>
      </c>
      <c r="P4572" s="79" t="str">
        <f t="shared" si="1075"/>
        <v/>
      </c>
      <c r="Q4572" s="4"/>
      <c r="R4572" s="90" t="str">
        <f t="shared" si="1076"/>
        <v/>
      </c>
      <c r="S4572" s="4"/>
      <c r="Y4572" s="18" t="str">
        <f t="shared" si="1077"/>
        <v/>
      </c>
      <c r="AA4572" s="18" t="str">
        <f t="shared" si="1068"/>
        <v/>
      </c>
      <c r="AB4572" s="18" t="str">
        <f t="shared" si="1069"/>
        <v/>
      </c>
      <c r="AC4572" s="18" t="str">
        <f t="shared" si="1078"/>
        <v/>
      </c>
      <c r="AD4572" s="18" t="str">
        <f t="shared" si="1078"/>
        <v/>
      </c>
      <c r="AE4572" s="18" t="str">
        <f t="shared" si="1079"/>
        <v/>
      </c>
      <c r="AG4572" s="95" t="str">
        <f>IF($C4572="", "", IF(IFERROR(INDEX(Ingredients!C$11:C$310, MATCH($C4572, Ingredients!$B$11:$B$310, 0)), "")="", "", IFERROR(INDEX(Ingredients!C$11:C$310, MATCH($C4572, Ingredients!$B$11:$B$310, 0)), "")))</f>
        <v/>
      </c>
      <c r="AH4572" s="105" t="str">
        <f>IF($C4572="", "", IF(IFERROR(INDEX(Ingredients!D$11:D$310, MATCH($C4572, Ingredients!$B$11:$B$310, 0)), "")="", "", IFERROR(INDEX(Ingredients!D$11:D$310, MATCH($C4572, Ingredients!$B$11:$B$310, 0)), "")))</f>
        <v/>
      </c>
      <c r="AI4572" s="106" t="str">
        <f>IF($C4572="", "", IF(IFERROR(INDEX(Ingredients!E$11:E$310, MATCH($C4572, Ingredients!$B$11:$B$310, 0)), "")="", "", IFERROR(INDEX(Ingredients!E$11:E$310, MATCH($C4572, Ingredients!$B$11:$B$310, 0)), "")))</f>
        <v/>
      </c>
      <c r="AJ4572" s="108" t="str">
        <f>IF($C4572="", "", IF(IFERROR(INDEX(Ingredients!F$11:F$310, MATCH($C4572, Ingredients!$B$11:$B$310, 0)), "")="", "", IFERROR(INDEX(Ingredients!F$11:F$310, MATCH($C4572, Ingredients!$B$11:$B$310, 0)), "")))</f>
        <v/>
      </c>
      <c r="AK4572" s="106" t="str">
        <f>IF($C4572="", "", IF(IFERROR(INDEX(Ingredients!G$11:G$310, MATCH($C4572, Ingredients!$B$11:$B$310, 0)), "")="", "", IFERROR(INDEX(Ingredients!G$11:G$310, MATCH($C4572, Ingredients!$B$11:$B$310, 0)), "")))</f>
        <v/>
      </c>
      <c r="AL4572" s="79" t="str">
        <f>IF($C4572="", "", IF(IFERROR(INDEX(Ingredients!H$11:H$310, MATCH($C4572, Ingredients!$B$11:$B$310, 0)), "")="", "", IFERROR(INDEX(Ingredients!H$11:H$310, MATCH($C4572, Ingredients!$B$11:$B$310, 0)), "")))</f>
        <v/>
      </c>
      <c r="AN4572" s="83" t="str">
        <f t="shared" si="1070"/>
        <v/>
      </c>
      <c r="AP4572" s="114" t="str">
        <f t="shared" si="1080"/>
        <v/>
      </c>
      <c r="AR4572" s="117" t="str">
        <f>IF($C4572="", "", IF(IFERROR(INDEX(Ingredients!$AI$11:$AI$310, MATCH($C4572, Ingredients!$B$11:$B$310, 0)), "")="", "", IFERROR(INDEX(Ingredients!$AI$11:$AI$310, MATCH($C4572, Ingredients!$B$11:$B$310, 0)), "")))</f>
        <v/>
      </c>
      <c r="AT4572" s="120" t="str">
        <f t="shared" si="1081"/>
        <v/>
      </c>
      <c r="AV4572" s="90" t="str">
        <f t="shared" si="1071"/>
        <v/>
      </c>
      <c r="AX4572" s="90" t="str">
        <f>IF($AV4572="", "", COUNTIF($AV$11:$AV$5010, "&lt;"&amp;$AV4572)+1+COUNTIF($AV$11:$AV4572, $AV4572)-1)</f>
        <v/>
      </c>
      <c r="AZ4572" s="111" t="str">
        <f>IF($B4572="", "", SUMIF('Shopping List'!$AV$11:$AV$25, $B4572, 'Shopping List'!$BN$11:$BN$25))</f>
        <v/>
      </c>
      <c r="BB4572" s="117" t="str">
        <f t="shared" si="1082"/>
        <v/>
      </c>
    </row>
    <row r="4573" spans="1:54" x14ac:dyDescent="0.25">
      <c r="A4573" s="4"/>
      <c r="B4573" s="37"/>
      <c r="C4573" s="124"/>
      <c r="D4573" s="39"/>
      <c r="E4573" s="125"/>
      <c r="F4573" s="48"/>
      <c r="G4573" s="4"/>
      <c r="H4573" s="4"/>
      <c r="I4573" s="95" t="str">
        <f>IF($C4573="", "", IF(IFERROR(INDEX(Ingredients!$C$11:$C$310, MATCH($C4573, Ingredients!$B$11:$B$310, 0)), "")="", "", IFERROR(INDEX(Ingredients!$C$11:$C$310, MATCH($C4573, Ingredients!$B$11:$B$310, 0)), "")))</f>
        <v/>
      </c>
      <c r="J4573" s="73" t="str">
        <f>IF($B4573="", "", IF(IFERROR(INDEX(Meals!$C$11:$C$260, MATCH($B4573, Meals!$B$11:$B$260, 0)), "")="", "", IFERROR(INDEX(Meals!$C$11:$C$260, MATCH($B4573, Meals!$B$11:$B$260, 0)), "")))</f>
        <v/>
      </c>
      <c r="K4573" s="4"/>
      <c r="L4573" s="72" t="str">
        <f t="shared" si="1072"/>
        <v/>
      </c>
      <c r="M4573" s="73" t="str">
        <f t="shared" si="1073"/>
        <v/>
      </c>
      <c r="N4573" s="4"/>
      <c r="O4573" s="78" t="str">
        <f t="shared" si="1074"/>
        <v/>
      </c>
      <c r="P4573" s="79" t="str">
        <f t="shared" si="1075"/>
        <v/>
      </c>
      <c r="Q4573" s="4"/>
      <c r="R4573" s="90" t="str">
        <f t="shared" si="1076"/>
        <v/>
      </c>
      <c r="S4573" s="4"/>
      <c r="Y4573" s="18" t="str">
        <f t="shared" si="1077"/>
        <v/>
      </c>
      <c r="AA4573" s="18" t="str">
        <f t="shared" si="1068"/>
        <v/>
      </c>
      <c r="AB4573" s="18" t="str">
        <f t="shared" si="1069"/>
        <v/>
      </c>
      <c r="AC4573" s="18" t="str">
        <f t="shared" si="1078"/>
        <v/>
      </c>
      <c r="AD4573" s="18" t="str">
        <f t="shared" si="1078"/>
        <v/>
      </c>
      <c r="AE4573" s="18" t="str">
        <f t="shared" si="1079"/>
        <v/>
      </c>
      <c r="AG4573" s="95" t="str">
        <f>IF($C4573="", "", IF(IFERROR(INDEX(Ingredients!C$11:C$310, MATCH($C4573, Ingredients!$B$11:$B$310, 0)), "")="", "", IFERROR(INDEX(Ingredients!C$11:C$310, MATCH($C4573, Ingredients!$B$11:$B$310, 0)), "")))</f>
        <v/>
      </c>
      <c r="AH4573" s="105" t="str">
        <f>IF($C4573="", "", IF(IFERROR(INDEX(Ingredients!D$11:D$310, MATCH($C4573, Ingredients!$B$11:$B$310, 0)), "")="", "", IFERROR(INDEX(Ingredients!D$11:D$310, MATCH($C4573, Ingredients!$B$11:$B$310, 0)), "")))</f>
        <v/>
      </c>
      <c r="AI4573" s="106" t="str">
        <f>IF($C4573="", "", IF(IFERROR(INDEX(Ingredients!E$11:E$310, MATCH($C4573, Ingredients!$B$11:$B$310, 0)), "")="", "", IFERROR(INDEX(Ingredients!E$11:E$310, MATCH($C4573, Ingredients!$B$11:$B$310, 0)), "")))</f>
        <v/>
      </c>
      <c r="AJ4573" s="108" t="str">
        <f>IF($C4573="", "", IF(IFERROR(INDEX(Ingredients!F$11:F$310, MATCH($C4573, Ingredients!$B$11:$B$310, 0)), "")="", "", IFERROR(INDEX(Ingredients!F$11:F$310, MATCH($C4573, Ingredients!$B$11:$B$310, 0)), "")))</f>
        <v/>
      </c>
      <c r="AK4573" s="106" t="str">
        <f>IF($C4573="", "", IF(IFERROR(INDEX(Ingredients!G$11:G$310, MATCH($C4573, Ingredients!$B$11:$B$310, 0)), "")="", "", IFERROR(INDEX(Ingredients!G$11:G$310, MATCH($C4573, Ingredients!$B$11:$B$310, 0)), "")))</f>
        <v/>
      </c>
      <c r="AL4573" s="79" t="str">
        <f>IF($C4573="", "", IF(IFERROR(INDEX(Ingredients!H$11:H$310, MATCH($C4573, Ingredients!$B$11:$B$310, 0)), "")="", "", IFERROR(INDEX(Ingredients!H$11:H$310, MATCH($C4573, Ingredients!$B$11:$B$310, 0)), "")))</f>
        <v/>
      </c>
      <c r="AN4573" s="83" t="str">
        <f t="shared" si="1070"/>
        <v/>
      </c>
      <c r="AP4573" s="114" t="str">
        <f t="shared" si="1080"/>
        <v/>
      </c>
      <c r="AR4573" s="117" t="str">
        <f>IF($C4573="", "", IF(IFERROR(INDEX(Ingredients!$AI$11:$AI$310, MATCH($C4573, Ingredients!$B$11:$B$310, 0)), "")="", "", IFERROR(INDEX(Ingredients!$AI$11:$AI$310, MATCH($C4573, Ingredients!$B$11:$B$310, 0)), "")))</f>
        <v/>
      </c>
      <c r="AT4573" s="120" t="str">
        <f t="shared" si="1081"/>
        <v/>
      </c>
      <c r="AV4573" s="90" t="str">
        <f t="shared" si="1071"/>
        <v/>
      </c>
      <c r="AX4573" s="90" t="str">
        <f>IF($AV4573="", "", COUNTIF($AV$11:$AV$5010, "&lt;"&amp;$AV4573)+1+COUNTIF($AV$11:$AV4573, $AV4573)-1)</f>
        <v/>
      </c>
      <c r="AZ4573" s="111" t="str">
        <f>IF($B4573="", "", SUMIF('Shopping List'!$AV$11:$AV$25, $B4573, 'Shopping List'!$BN$11:$BN$25))</f>
        <v/>
      </c>
      <c r="BB4573" s="117" t="str">
        <f t="shared" si="1082"/>
        <v/>
      </c>
    </row>
    <row r="4574" spans="1:54" x14ac:dyDescent="0.25">
      <c r="A4574" s="4"/>
      <c r="B4574" s="37"/>
      <c r="C4574" s="124"/>
      <c r="D4574" s="39"/>
      <c r="E4574" s="125"/>
      <c r="F4574" s="48"/>
      <c r="G4574" s="4"/>
      <c r="H4574" s="4"/>
      <c r="I4574" s="95" t="str">
        <f>IF($C4574="", "", IF(IFERROR(INDEX(Ingredients!$C$11:$C$310, MATCH($C4574, Ingredients!$B$11:$B$310, 0)), "")="", "", IFERROR(INDEX(Ingredients!$C$11:$C$310, MATCH($C4574, Ingredients!$B$11:$B$310, 0)), "")))</f>
        <v/>
      </c>
      <c r="J4574" s="73" t="str">
        <f>IF($B4574="", "", IF(IFERROR(INDEX(Meals!$C$11:$C$260, MATCH($B4574, Meals!$B$11:$B$260, 0)), "")="", "", IFERROR(INDEX(Meals!$C$11:$C$260, MATCH($B4574, Meals!$B$11:$B$260, 0)), "")))</f>
        <v/>
      </c>
      <c r="K4574" s="4"/>
      <c r="L4574" s="72" t="str">
        <f t="shared" si="1072"/>
        <v/>
      </c>
      <c r="M4574" s="73" t="str">
        <f t="shared" si="1073"/>
        <v/>
      </c>
      <c r="N4574" s="4"/>
      <c r="O4574" s="78" t="str">
        <f t="shared" si="1074"/>
        <v/>
      </c>
      <c r="P4574" s="79" t="str">
        <f t="shared" si="1075"/>
        <v/>
      </c>
      <c r="Q4574" s="4"/>
      <c r="R4574" s="90" t="str">
        <f t="shared" si="1076"/>
        <v/>
      </c>
      <c r="S4574" s="4"/>
      <c r="Y4574" s="18" t="str">
        <f t="shared" si="1077"/>
        <v/>
      </c>
      <c r="AA4574" s="18" t="str">
        <f t="shared" si="1068"/>
        <v/>
      </c>
      <c r="AB4574" s="18" t="str">
        <f t="shared" si="1069"/>
        <v/>
      </c>
      <c r="AC4574" s="18" t="str">
        <f t="shared" si="1078"/>
        <v/>
      </c>
      <c r="AD4574" s="18" t="str">
        <f t="shared" si="1078"/>
        <v/>
      </c>
      <c r="AE4574" s="18" t="str">
        <f t="shared" si="1079"/>
        <v/>
      </c>
      <c r="AG4574" s="95" t="str">
        <f>IF($C4574="", "", IF(IFERROR(INDEX(Ingredients!C$11:C$310, MATCH($C4574, Ingredients!$B$11:$B$310, 0)), "")="", "", IFERROR(INDEX(Ingredients!C$11:C$310, MATCH($C4574, Ingredients!$B$11:$B$310, 0)), "")))</f>
        <v/>
      </c>
      <c r="AH4574" s="105" t="str">
        <f>IF($C4574="", "", IF(IFERROR(INDEX(Ingredients!D$11:D$310, MATCH($C4574, Ingredients!$B$11:$B$310, 0)), "")="", "", IFERROR(INDEX(Ingredients!D$11:D$310, MATCH($C4574, Ingredients!$B$11:$B$310, 0)), "")))</f>
        <v/>
      </c>
      <c r="AI4574" s="106" t="str">
        <f>IF($C4574="", "", IF(IFERROR(INDEX(Ingredients!E$11:E$310, MATCH($C4574, Ingredients!$B$11:$B$310, 0)), "")="", "", IFERROR(INDEX(Ingredients!E$11:E$310, MATCH($C4574, Ingredients!$B$11:$B$310, 0)), "")))</f>
        <v/>
      </c>
      <c r="AJ4574" s="108" t="str">
        <f>IF($C4574="", "", IF(IFERROR(INDEX(Ingredients!F$11:F$310, MATCH($C4574, Ingredients!$B$11:$B$310, 0)), "")="", "", IFERROR(INDEX(Ingredients!F$11:F$310, MATCH($C4574, Ingredients!$B$11:$B$310, 0)), "")))</f>
        <v/>
      </c>
      <c r="AK4574" s="106" t="str">
        <f>IF($C4574="", "", IF(IFERROR(INDEX(Ingredients!G$11:G$310, MATCH($C4574, Ingredients!$B$11:$B$310, 0)), "")="", "", IFERROR(INDEX(Ingredients!G$11:G$310, MATCH($C4574, Ingredients!$B$11:$B$310, 0)), "")))</f>
        <v/>
      </c>
      <c r="AL4574" s="79" t="str">
        <f>IF($C4574="", "", IF(IFERROR(INDEX(Ingredients!H$11:H$310, MATCH($C4574, Ingredients!$B$11:$B$310, 0)), "")="", "", IFERROR(INDEX(Ingredients!H$11:H$310, MATCH($C4574, Ingredients!$B$11:$B$310, 0)), "")))</f>
        <v/>
      </c>
      <c r="AN4574" s="83" t="str">
        <f t="shared" si="1070"/>
        <v/>
      </c>
      <c r="AP4574" s="114" t="str">
        <f t="shared" si="1080"/>
        <v/>
      </c>
      <c r="AR4574" s="117" t="str">
        <f>IF($C4574="", "", IF(IFERROR(INDEX(Ingredients!$AI$11:$AI$310, MATCH($C4574, Ingredients!$B$11:$B$310, 0)), "")="", "", IFERROR(INDEX(Ingredients!$AI$11:$AI$310, MATCH($C4574, Ingredients!$B$11:$B$310, 0)), "")))</f>
        <v/>
      </c>
      <c r="AT4574" s="120" t="str">
        <f t="shared" si="1081"/>
        <v/>
      </c>
      <c r="AV4574" s="90" t="str">
        <f t="shared" si="1071"/>
        <v/>
      </c>
      <c r="AX4574" s="90" t="str">
        <f>IF($AV4574="", "", COUNTIF($AV$11:$AV$5010, "&lt;"&amp;$AV4574)+1+COUNTIF($AV$11:$AV4574, $AV4574)-1)</f>
        <v/>
      </c>
      <c r="AZ4574" s="111" t="str">
        <f>IF($B4574="", "", SUMIF('Shopping List'!$AV$11:$AV$25, $B4574, 'Shopping List'!$BN$11:$BN$25))</f>
        <v/>
      </c>
      <c r="BB4574" s="117" t="str">
        <f t="shared" si="1082"/>
        <v/>
      </c>
    </row>
    <row r="4575" spans="1:54" x14ac:dyDescent="0.25">
      <c r="A4575" s="4"/>
      <c r="B4575" s="37"/>
      <c r="C4575" s="124"/>
      <c r="D4575" s="39"/>
      <c r="E4575" s="125"/>
      <c r="F4575" s="48"/>
      <c r="G4575" s="4"/>
      <c r="H4575" s="4"/>
      <c r="I4575" s="95" t="str">
        <f>IF($C4575="", "", IF(IFERROR(INDEX(Ingredients!$C$11:$C$310, MATCH($C4575, Ingredients!$B$11:$B$310, 0)), "")="", "", IFERROR(INDEX(Ingredients!$C$11:$C$310, MATCH($C4575, Ingredients!$B$11:$B$310, 0)), "")))</f>
        <v/>
      </c>
      <c r="J4575" s="73" t="str">
        <f>IF($B4575="", "", IF(IFERROR(INDEX(Meals!$C$11:$C$260, MATCH($B4575, Meals!$B$11:$B$260, 0)), "")="", "", IFERROR(INDEX(Meals!$C$11:$C$260, MATCH($B4575, Meals!$B$11:$B$260, 0)), "")))</f>
        <v/>
      </c>
      <c r="K4575" s="4"/>
      <c r="L4575" s="72" t="str">
        <f t="shared" si="1072"/>
        <v/>
      </c>
      <c r="M4575" s="73" t="str">
        <f t="shared" si="1073"/>
        <v/>
      </c>
      <c r="N4575" s="4"/>
      <c r="O4575" s="78" t="str">
        <f t="shared" si="1074"/>
        <v/>
      </c>
      <c r="P4575" s="79" t="str">
        <f t="shared" si="1075"/>
        <v/>
      </c>
      <c r="Q4575" s="4"/>
      <c r="R4575" s="90" t="str">
        <f t="shared" si="1076"/>
        <v/>
      </c>
      <c r="S4575" s="4"/>
      <c r="Y4575" s="18" t="str">
        <f t="shared" si="1077"/>
        <v/>
      </c>
      <c r="AA4575" s="18" t="str">
        <f t="shared" si="1068"/>
        <v/>
      </c>
      <c r="AB4575" s="18" t="str">
        <f t="shared" si="1069"/>
        <v/>
      </c>
      <c r="AC4575" s="18" t="str">
        <f t="shared" si="1078"/>
        <v/>
      </c>
      <c r="AD4575" s="18" t="str">
        <f t="shared" si="1078"/>
        <v/>
      </c>
      <c r="AE4575" s="18" t="str">
        <f t="shared" si="1079"/>
        <v/>
      </c>
      <c r="AG4575" s="95" t="str">
        <f>IF($C4575="", "", IF(IFERROR(INDEX(Ingredients!C$11:C$310, MATCH($C4575, Ingredients!$B$11:$B$310, 0)), "")="", "", IFERROR(INDEX(Ingredients!C$11:C$310, MATCH($C4575, Ingredients!$B$11:$B$310, 0)), "")))</f>
        <v/>
      </c>
      <c r="AH4575" s="105" t="str">
        <f>IF($C4575="", "", IF(IFERROR(INDEX(Ingredients!D$11:D$310, MATCH($C4575, Ingredients!$B$11:$B$310, 0)), "")="", "", IFERROR(INDEX(Ingredients!D$11:D$310, MATCH($C4575, Ingredients!$B$11:$B$310, 0)), "")))</f>
        <v/>
      </c>
      <c r="AI4575" s="106" t="str">
        <f>IF($C4575="", "", IF(IFERROR(INDEX(Ingredients!E$11:E$310, MATCH($C4575, Ingredients!$B$11:$B$310, 0)), "")="", "", IFERROR(INDEX(Ingredients!E$11:E$310, MATCH($C4575, Ingredients!$B$11:$B$310, 0)), "")))</f>
        <v/>
      </c>
      <c r="AJ4575" s="108" t="str">
        <f>IF($C4575="", "", IF(IFERROR(INDEX(Ingredients!F$11:F$310, MATCH($C4575, Ingredients!$B$11:$B$310, 0)), "")="", "", IFERROR(INDEX(Ingredients!F$11:F$310, MATCH($C4575, Ingredients!$B$11:$B$310, 0)), "")))</f>
        <v/>
      </c>
      <c r="AK4575" s="106" t="str">
        <f>IF($C4575="", "", IF(IFERROR(INDEX(Ingredients!G$11:G$310, MATCH($C4575, Ingredients!$B$11:$B$310, 0)), "")="", "", IFERROR(INDEX(Ingredients!G$11:G$310, MATCH($C4575, Ingredients!$B$11:$B$310, 0)), "")))</f>
        <v/>
      </c>
      <c r="AL4575" s="79" t="str">
        <f>IF($C4575="", "", IF(IFERROR(INDEX(Ingredients!H$11:H$310, MATCH($C4575, Ingredients!$B$11:$B$310, 0)), "")="", "", IFERROR(INDEX(Ingredients!H$11:H$310, MATCH($C4575, Ingredients!$B$11:$B$310, 0)), "")))</f>
        <v/>
      </c>
      <c r="AN4575" s="83" t="str">
        <f t="shared" si="1070"/>
        <v/>
      </c>
      <c r="AP4575" s="114" t="str">
        <f t="shared" si="1080"/>
        <v/>
      </c>
      <c r="AR4575" s="117" t="str">
        <f>IF($C4575="", "", IF(IFERROR(INDEX(Ingredients!$AI$11:$AI$310, MATCH($C4575, Ingredients!$B$11:$B$310, 0)), "")="", "", IFERROR(INDEX(Ingredients!$AI$11:$AI$310, MATCH($C4575, Ingredients!$B$11:$B$310, 0)), "")))</f>
        <v/>
      </c>
      <c r="AT4575" s="120" t="str">
        <f t="shared" si="1081"/>
        <v/>
      </c>
      <c r="AV4575" s="90" t="str">
        <f t="shared" si="1071"/>
        <v/>
      </c>
      <c r="AX4575" s="90" t="str">
        <f>IF($AV4575="", "", COUNTIF($AV$11:$AV$5010, "&lt;"&amp;$AV4575)+1+COUNTIF($AV$11:$AV4575, $AV4575)-1)</f>
        <v/>
      </c>
      <c r="AZ4575" s="111" t="str">
        <f>IF($B4575="", "", SUMIF('Shopping List'!$AV$11:$AV$25, $B4575, 'Shopping List'!$BN$11:$BN$25))</f>
        <v/>
      </c>
      <c r="BB4575" s="117" t="str">
        <f t="shared" si="1082"/>
        <v/>
      </c>
    </row>
    <row r="4576" spans="1:54" x14ac:dyDescent="0.25">
      <c r="A4576" s="4"/>
      <c r="B4576" s="37"/>
      <c r="C4576" s="124"/>
      <c r="D4576" s="39"/>
      <c r="E4576" s="125"/>
      <c r="F4576" s="48"/>
      <c r="G4576" s="4"/>
      <c r="H4576" s="4"/>
      <c r="I4576" s="95" t="str">
        <f>IF($C4576="", "", IF(IFERROR(INDEX(Ingredients!$C$11:$C$310, MATCH($C4576, Ingredients!$B$11:$B$310, 0)), "")="", "", IFERROR(INDEX(Ingredients!$C$11:$C$310, MATCH($C4576, Ingredients!$B$11:$B$310, 0)), "")))</f>
        <v/>
      </c>
      <c r="J4576" s="73" t="str">
        <f>IF($B4576="", "", IF(IFERROR(INDEX(Meals!$C$11:$C$260, MATCH($B4576, Meals!$B$11:$B$260, 0)), "")="", "", IFERROR(INDEX(Meals!$C$11:$C$260, MATCH($B4576, Meals!$B$11:$B$260, 0)), "")))</f>
        <v/>
      </c>
      <c r="K4576" s="4"/>
      <c r="L4576" s="72" t="str">
        <f t="shared" si="1072"/>
        <v/>
      </c>
      <c r="M4576" s="73" t="str">
        <f t="shared" si="1073"/>
        <v/>
      </c>
      <c r="N4576" s="4"/>
      <c r="O4576" s="78" t="str">
        <f t="shared" si="1074"/>
        <v/>
      </c>
      <c r="P4576" s="79" t="str">
        <f t="shared" si="1075"/>
        <v/>
      </c>
      <c r="Q4576" s="4"/>
      <c r="R4576" s="90" t="str">
        <f t="shared" si="1076"/>
        <v/>
      </c>
      <c r="S4576" s="4"/>
      <c r="Y4576" s="18" t="str">
        <f t="shared" si="1077"/>
        <v/>
      </c>
      <c r="AA4576" s="18" t="str">
        <f t="shared" si="1068"/>
        <v/>
      </c>
      <c r="AB4576" s="18" t="str">
        <f t="shared" si="1069"/>
        <v/>
      </c>
      <c r="AC4576" s="18" t="str">
        <f t="shared" si="1078"/>
        <v/>
      </c>
      <c r="AD4576" s="18" t="str">
        <f t="shared" si="1078"/>
        <v/>
      </c>
      <c r="AE4576" s="18" t="str">
        <f t="shared" si="1079"/>
        <v/>
      </c>
      <c r="AG4576" s="95" t="str">
        <f>IF($C4576="", "", IF(IFERROR(INDEX(Ingredients!C$11:C$310, MATCH($C4576, Ingredients!$B$11:$B$310, 0)), "")="", "", IFERROR(INDEX(Ingredients!C$11:C$310, MATCH($C4576, Ingredients!$B$11:$B$310, 0)), "")))</f>
        <v/>
      </c>
      <c r="AH4576" s="105" t="str">
        <f>IF($C4576="", "", IF(IFERROR(INDEX(Ingredients!D$11:D$310, MATCH($C4576, Ingredients!$B$11:$B$310, 0)), "")="", "", IFERROR(INDEX(Ingredients!D$11:D$310, MATCH($C4576, Ingredients!$B$11:$B$310, 0)), "")))</f>
        <v/>
      </c>
      <c r="AI4576" s="106" t="str">
        <f>IF($C4576="", "", IF(IFERROR(INDEX(Ingredients!E$11:E$310, MATCH($C4576, Ingredients!$B$11:$B$310, 0)), "")="", "", IFERROR(INDEX(Ingredients!E$11:E$310, MATCH($C4576, Ingredients!$B$11:$B$310, 0)), "")))</f>
        <v/>
      </c>
      <c r="AJ4576" s="108" t="str">
        <f>IF($C4576="", "", IF(IFERROR(INDEX(Ingredients!F$11:F$310, MATCH($C4576, Ingredients!$B$11:$B$310, 0)), "")="", "", IFERROR(INDEX(Ingredients!F$11:F$310, MATCH($C4576, Ingredients!$B$11:$B$310, 0)), "")))</f>
        <v/>
      </c>
      <c r="AK4576" s="106" t="str">
        <f>IF($C4576="", "", IF(IFERROR(INDEX(Ingredients!G$11:G$310, MATCH($C4576, Ingredients!$B$11:$B$310, 0)), "")="", "", IFERROR(INDEX(Ingredients!G$11:G$310, MATCH($C4576, Ingredients!$B$11:$B$310, 0)), "")))</f>
        <v/>
      </c>
      <c r="AL4576" s="79" t="str">
        <f>IF($C4576="", "", IF(IFERROR(INDEX(Ingredients!H$11:H$310, MATCH($C4576, Ingredients!$B$11:$B$310, 0)), "")="", "", IFERROR(INDEX(Ingredients!H$11:H$310, MATCH($C4576, Ingredients!$B$11:$B$310, 0)), "")))</f>
        <v/>
      </c>
      <c r="AN4576" s="83" t="str">
        <f t="shared" si="1070"/>
        <v/>
      </c>
      <c r="AP4576" s="114" t="str">
        <f t="shared" si="1080"/>
        <v/>
      </c>
      <c r="AR4576" s="117" t="str">
        <f>IF($C4576="", "", IF(IFERROR(INDEX(Ingredients!$AI$11:$AI$310, MATCH($C4576, Ingredients!$B$11:$B$310, 0)), "")="", "", IFERROR(INDEX(Ingredients!$AI$11:$AI$310, MATCH($C4576, Ingredients!$B$11:$B$310, 0)), "")))</f>
        <v/>
      </c>
      <c r="AT4576" s="120" t="str">
        <f t="shared" si="1081"/>
        <v/>
      </c>
      <c r="AV4576" s="90" t="str">
        <f t="shared" si="1071"/>
        <v/>
      </c>
      <c r="AX4576" s="90" t="str">
        <f>IF($AV4576="", "", COUNTIF($AV$11:$AV$5010, "&lt;"&amp;$AV4576)+1+COUNTIF($AV$11:$AV4576, $AV4576)-1)</f>
        <v/>
      </c>
      <c r="AZ4576" s="111" t="str">
        <f>IF($B4576="", "", SUMIF('Shopping List'!$AV$11:$AV$25, $B4576, 'Shopping List'!$BN$11:$BN$25))</f>
        <v/>
      </c>
      <c r="BB4576" s="117" t="str">
        <f t="shared" si="1082"/>
        <v/>
      </c>
    </row>
    <row r="4577" spans="1:54" x14ac:dyDescent="0.25">
      <c r="A4577" s="4"/>
      <c r="B4577" s="37"/>
      <c r="C4577" s="124"/>
      <c r="D4577" s="39"/>
      <c r="E4577" s="125"/>
      <c r="F4577" s="48"/>
      <c r="G4577" s="4"/>
      <c r="H4577" s="4"/>
      <c r="I4577" s="95" t="str">
        <f>IF($C4577="", "", IF(IFERROR(INDEX(Ingredients!$C$11:$C$310, MATCH($C4577, Ingredients!$B$11:$B$310, 0)), "")="", "", IFERROR(INDEX(Ingredients!$C$11:$C$310, MATCH($C4577, Ingredients!$B$11:$B$310, 0)), "")))</f>
        <v/>
      </c>
      <c r="J4577" s="73" t="str">
        <f>IF($B4577="", "", IF(IFERROR(INDEX(Meals!$C$11:$C$260, MATCH($B4577, Meals!$B$11:$B$260, 0)), "")="", "", IFERROR(INDEX(Meals!$C$11:$C$260, MATCH($B4577, Meals!$B$11:$B$260, 0)), "")))</f>
        <v/>
      </c>
      <c r="K4577" s="4"/>
      <c r="L4577" s="72" t="str">
        <f t="shared" si="1072"/>
        <v/>
      </c>
      <c r="M4577" s="73" t="str">
        <f t="shared" si="1073"/>
        <v/>
      </c>
      <c r="N4577" s="4"/>
      <c r="O4577" s="78" t="str">
        <f t="shared" si="1074"/>
        <v/>
      </c>
      <c r="P4577" s="79" t="str">
        <f t="shared" si="1075"/>
        <v/>
      </c>
      <c r="Q4577" s="4"/>
      <c r="R4577" s="90" t="str">
        <f t="shared" si="1076"/>
        <v/>
      </c>
      <c r="S4577" s="4"/>
      <c r="Y4577" s="18" t="str">
        <f t="shared" si="1077"/>
        <v/>
      </c>
      <c r="AA4577" s="18" t="str">
        <f t="shared" si="1068"/>
        <v/>
      </c>
      <c r="AB4577" s="18" t="str">
        <f t="shared" si="1069"/>
        <v/>
      </c>
      <c r="AC4577" s="18" t="str">
        <f t="shared" si="1078"/>
        <v/>
      </c>
      <c r="AD4577" s="18" t="str">
        <f t="shared" si="1078"/>
        <v/>
      </c>
      <c r="AE4577" s="18" t="str">
        <f t="shared" si="1079"/>
        <v/>
      </c>
      <c r="AG4577" s="95" t="str">
        <f>IF($C4577="", "", IF(IFERROR(INDEX(Ingredients!C$11:C$310, MATCH($C4577, Ingredients!$B$11:$B$310, 0)), "")="", "", IFERROR(INDEX(Ingredients!C$11:C$310, MATCH($C4577, Ingredients!$B$11:$B$310, 0)), "")))</f>
        <v/>
      </c>
      <c r="AH4577" s="105" t="str">
        <f>IF($C4577="", "", IF(IFERROR(INDEX(Ingredients!D$11:D$310, MATCH($C4577, Ingredients!$B$11:$B$310, 0)), "")="", "", IFERROR(INDEX(Ingredients!D$11:D$310, MATCH($C4577, Ingredients!$B$11:$B$310, 0)), "")))</f>
        <v/>
      </c>
      <c r="AI4577" s="106" t="str">
        <f>IF($C4577="", "", IF(IFERROR(INDEX(Ingredients!E$11:E$310, MATCH($C4577, Ingredients!$B$11:$B$310, 0)), "")="", "", IFERROR(INDEX(Ingredients!E$11:E$310, MATCH($C4577, Ingredients!$B$11:$B$310, 0)), "")))</f>
        <v/>
      </c>
      <c r="AJ4577" s="108" t="str">
        <f>IF($C4577="", "", IF(IFERROR(INDEX(Ingredients!F$11:F$310, MATCH($C4577, Ingredients!$B$11:$B$310, 0)), "")="", "", IFERROR(INDEX(Ingredients!F$11:F$310, MATCH($C4577, Ingredients!$B$11:$B$310, 0)), "")))</f>
        <v/>
      </c>
      <c r="AK4577" s="106" t="str">
        <f>IF($C4577="", "", IF(IFERROR(INDEX(Ingredients!G$11:G$310, MATCH($C4577, Ingredients!$B$11:$B$310, 0)), "")="", "", IFERROR(INDEX(Ingredients!G$11:G$310, MATCH($C4577, Ingredients!$B$11:$B$310, 0)), "")))</f>
        <v/>
      </c>
      <c r="AL4577" s="79" t="str">
        <f>IF($C4577="", "", IF(IFERROR(INDEX(Ingredients!H$11:H$310, MATCH($C4577, Ingredients!$B$11:$B$310, 0)), "")="", "", IFERROR(INDEX(Ingredients!H$11:H$310, MATCH($C4577, Ingredients!$B$11:$B$310, 0)), "")))</f>
        <v/>
      </c>
      <c r="AN4577" s="83" t="str">
        <f t="shared" si="1070"/>
        <v/>
      </c>
      <c r="AP4577" s="114" t="str">
        <f t="shared" si="1080"/>
        <v/>
      </c>
      <c r="AR4577" s="117" t="str">
        <f>IF($C4577="", "", IF(IFERROR(INDEX(Ingredients!$AI$11:$AI$310, MATCH($C4577, Ingredients!$B$11:$B$310, 0)), "")="", "", IFERROR(INDEX(Ingredients!$AI$11:$AI$310, MATCH($C4577, Ingredients!$B$11:$B$310, 0)), "")))</f>
        <v/>
      </c>
      <c r="AT4577" s="120" t="str">
        <f t="shared" si="1081"/>
        <v/>
      </c>
      <c r="AV4577" s="90" t="str">
        <f t="shared" si="1071"/>
        <v/>
      </c>
      <c r="AX4577" s="90" t="str">
        <f>IF($AV4577="", "", COUNTIF($AV$11:$AV$5010, "&lt;"&amp;$AV4577)+1+COUNTIF($AV$11:$AV4577, $AV4577)-1)</f>
        <v/>
      </c>
      <c r="AZ4577" s="111" t="str">
        <f>IF($B4577="", "", SUMIF('Shopping List'!$AV$11:$AV$25, $B4577, 'Shopping List'!$BN$11:$BN$25))</f>
        <v/>
      </c>
      <c r="BB4577" s="117" t="str">
        <f t="shared" si="1082"/>
        <v/>
      </c>
    </row>
    <row r="4578" spans="1:54" x14ac:dyDescent="0.25">
      <c r="A4578" s="4"/>
      <c r="B4578" s="37"/>
      <c r="C4578" s="124"/>
      <c r="D4578" s="39"/>
      <c r="E4578" s="125"/>
      <c r="F4578" s="48"/>
      <c r="G4578" s="4"/>
      <c r="H4578" s="4"/>
      <c r="I4578" s="95" t="str">
        <f>IF($C4578="", "", IF(IFERROR(INDEX(Ingredients!$C$11:$C$310, MATCH($C4578, Ingredients!$B$11:$B$310, 0)), "")="", "", IFERROR(INDEX(Ingredients!$C$11:$C$310, MATCH($C4578, Ingredients!$B$11:$B$310, 0)), "")))</f>
        <v/>
      </c>
      <c r="J4578" s="73" t="str">
        <f>IF($B4578="", "", IF(IFERROR(INDEX(Meals!$C$11:$C$260, MATCH($B4578, Meals!$B$11:$B$260, 0)), "")="", "", IFERROR(INDEX(Meals!$C$11:$C$260, MATCH($B4578, Meals!$B$11:$B$260, 0)), "")))</f>
        <v/>
      </c>
      <c r="K4578" s="4"/>
      <c r="L4578" s="72" t="str">
        <f t="shared" si="1072"/>
        <v/>
      </c>
      <c r="M4578" s="73" t="str">
        <f t="shared" si="1073"/>
        <v/>
      </c>
      <c r="N4578" s="4"/>
      <c r="O4578" s="78" t="str">
        <f t="shared" si="1074"/>
        <v/>
      </c>
      <c r="P4578" s="79" t="str">
        <f t="shared" si="1075"/>
        <v/>
      </c>
      <c r="Q4578" s="4"/>
      <c r="R4578" s="90" t="str">
        <f t="shared" si="1076"/>
        <v/>
      </c>
      <c r="S4578" s="4"/>
      <c r="Y4578" s="18" t="str">
        <f t="shared" si="1077"/>
        <v/>
      </c>
      <c r="AA4578" s="18" t="str">
        <f t="shared" si="1068"/>
        <v/>
      </c>
      <c r="AB4578" s="18" t="str">
        <f t="shared" si="1069"/>
        <v/>
      </c>
      <c r="AC4578" s="18" t="str">
        <f t="shared" si="1078"/>
        <v/>
      </c>
      <c r="AD4578" s="18" t="str">
        <f t="shared" si="1078"/>
        <v/>
      </c>
      <c r="AE4578" s="18" t="str">
        <f t="shared" si="1079"/>
        <v/>
      </c>
      <c r="AG4578" s="95" t="str">
        <f>IF($C4578="", "", IF(IFERROR(INDEX(Ingredients!C$11:C$310, MATCH($C4578, Ingredients!$B$11:$B$310, 0)), "")="", "", IFERROR(INDEX(Ingredients!C$11:C$310, MATCH($C4578, Ingredients!$B$11:$B$310, 0)), "")))</f>
        <v/>
      </c>
      <c r="AH4578" s="105" t="str">
        <f>IF($C4578="", "", IF(IFERROR(INDEX(Ingredients!D$11:D$310, MATCH($C4578, Ingredients!$B$11:$B$310, 0)), "")="", "", IFERROR(INDEX(Ingredients!D$11:D$310, MATCH($C4578, Ingredients!$B$11:$B$310, 0)), "")))</f>
        <v/>
      </c>
      <c r="AI4578" s="106" t="str">
        <f>IF($C4578="", "", IF(IFERROR(INDEX(Ingredients!E$11:E$310, MATCH($C4578, Ingredients!$B$11:$B$310, 0)), "")="", "", IFERROR(INDEX(Ingredients!E$11:E$310, MATCH($C4578, Ingredients!$B$11:$B$310, 0)), "")))</f>
        <v/>
      </c>
      <c r="AJ4578" s="108" t="str">
        <f>IF($C4578="", "", IF(IFERROR(INDEX(Ingredients!F$11:F$310, MATCH($C4578, Ingredients!$B$11:$B$310, 0)), "")="", "", IFERROR(INDEX(Ingredients!F$11:F$310, MATCH($C4578, Ingredients!$B$11:$B$310, 0)), "")))</f>
        <v/>
      </c>
      <c r="AK4578" s="106" t="str">
        <f>IF($C4578="", "", IF(IFERROR(INDEX(Ingredients!G$11:G$310, MATCH($C4578, Ingredients!$B$11:$B$310, 0)), "")="", "", IFERROR(INDEX(Ingredients!G$11:G$310, MATCH($C4578, Ingredients!$B$11:$B$310, 0)), "")))</f>
        <v/>
      </c>
      <c r="AL4578" s="79" t="str">
        <f>IF($C4578="", "", IF(IFERROR(INDEX(Ingredients!H$11:H$310, MATCH($C4578, Ingredients!$B$11:$B$310, 0)), "")="", "", IFERROR(INDEX(Ingredients!H$11:H$310, MATCH($C4578, Ingredients!$B$11:$B$310, 0)), "")))</f>
        <v/>
      </c>
      <c r="AN4578" s="83" t="str">
        <f t="shared" si="1070"/>
        <v/>
      </c>
      <c r="AP4578" s="114" t="str">
        <f t="shared" si="1080"/>
        <v/>
      </c>
      <c r="AR4578" s="117" t="str">
        <f>IF($C4578="", "", IF(IFERROR(INDEX(Ingredients!$AI$11:$AI$310, MATCH($C4578, Ingredients!$B$11:$B$310, 0)), "")="", "", IFERROR(INDEX(Ingredients!$AI$11:$AI$310, MATCH($C4578, Ingredients!$B$11:$B$310, 0)), "")))</f>
        <v/>
      </c>
      <c r="AT4578" s="120" t="str">
        <f t="shared" si="1081"/>
        <v/>
      </c>
      <c r="AV4578" s="90" t="str">
        <f t="shared" si="1071"/>
        <v/>
      </c>
      <c r="AX4578" s="90" t="str">
        <f>IF($AV4578="", "", COUNTIF($AV$11:$AV$5010, "&lt;"&amp;$AV4578)+1+COUNTIF($AV$11:$AV4578, $AV4578)-1)</f>
        <v/>
      </c>
      <c r="AZ4578" s="111" t="str">
        <f>IF($B4578="", "", SUMIF('Shopping List'!$AV$11:$AV$25, $B4578, 'Shopping List'!$BN$11:$BN$25))</f>
        <v/>
      </c>
      <c r="BB4578" s="117" t="str">
        <f t="shared" si="1082"/>
        <v/>
      </c>
    </row>
    <row r="4579" spans="1:54" x14ac:dyDescent="0.25">
      <c r="A4579" s="4"/>
      <c r="B4579" s="37"/>
      <c r="C4579" s="124"/>
      <c r="D4579" s="39"/>
      <c r="E4579" s="125"/>
      <c r="F4579" s="48"/>
      <c r="G4579" s="4"/>
      <c r="H4579" s="4"/>
      <c r="I4579" s="95" t="str">
        <f>IF($C4579="", "", IF(IFERROR(INDEX(Ingredients!$C$11:$C$310, MATCH($C4579, Ingredients!$B$11:$B$310, 0)), "")="", "", IFERROR(INDEX(Ingredients!$C$11:$C$310, MATCH($C4579, Ingredients!$B$11:$B$310, 0)), "")))</f>
        <v/>
      </c>
      <c r="J4579" s="73" t="str">
        <f>IF($B4579="", "", IF(IFERROR(INDEX(Meals!$C$11:$C$260, MATCH($B4579, Meals!$B$11:$B$260, 0)), "")="", "", IFERROR(INDEX(Meals!$C$11:$C$260, MATCH($B4579, Meals!$B$11:$B$260, 0)), "")))</f>
        <v/>
      </c>
      <c r="K4579" s="4"/>
      <c r="L4579" s="72" t="str">
        <f t="shared" si="1072"/>
        <v/>
      </c>
      <c r="M4579" s="73" t="str">
        <f t="shared" si="1073"/>
        <v/>
      </c>
      <c r="N4579" s="4"/>
      <c r="O4579" s="78" t="str">
        <f t="shared" si="1074"/>
        <v/>
      </c>
      <c r="P4579" s="79" t="str">
        <f t="shared" si="1075"/>
        <v/>
      </c>
      <c r="Q4579" s="4"/>
      <c r="R4579" s="90" t="str">
        <f t="shared" si="1076"/>
        <v/>
      </c>
      <c r="S4579" s="4"/>
      <c r="Y4579" s="18" t="str">
        <f t="shared" si="1077"/>
        <v/>
      </c>
      <c r="AA4579" s="18" t="str">
        <f t="shared" si="1068"/>
        <v/>
      </c>
      <c r="AB4579" s="18" t="str">
        <f t="shared" si="1069"/>
        <v/>
      </c>
      <c r="AC4579" s="18" t="str">
        <f t="shared" si="1078"/>
        <v/>
      </c>
      <c r="AD4579" s="18" t="str">
        <f t="shared" si="1078"/>
        <v/>
      </c>
      <c r="AE4579" s="18" t="str">
        <f t="shared" si="1079"/>
        <v/>
      </c>
      <c r="AG4579" s="95" t="str">
        <f>IF($C4579="", "", IF(IFERROR(INDEX(Ingredients!C$11:C$310, MATCH($C4579, Ingredients!$B$11:$B$310, 0)), "")="", "", IFERROR(INDEX(Ingredients!C$11:C$310, MATCH($C4579, Ingredients!$B$11:$B$310, 0)), "")))</f>
        <v/>
      </c>
      <c r="AH4579" s="105" t="str">
        <f>IF($C4579="", "", IF(IFERROR(INDEX(Ingredients!D$11:D$310, MATCH($C4579, Ingredients!$B$11:$B$310, 0)), "")="", "", IFERROR(INDEX(Ingredients!D$11:D$310, MATCH($C4579, Ingredients!$B$11:$B$310, 0)), "")))</f>
        <v/>
      </c>
      <c r="AI4579" s="106" t="str">
        <f>IF($C4579="", "", IF(IFERROR(INDEX(Ingredients!E$11:E$310, MATCH($C4579, Ingredients!$B$11:$B$310, 0)), "")="", "", IFERROR(INDEX(Ingredients!E$11:E$310, MATCH($C4579, Ingredients!$B$11:$B$310, 0)), "")))</f>
        <v/>
      </c>
      <c r="AJ4579" s="108" t="str">
        <f>IF($C4579="", "", IF(IFERROR(INDEX(Ingredients!F$11:F$310, MATCH($C4579, Ingredients!$B$11:$B$310, 0)), "")="", "", IFERROR(INDEX(Ingredients!F$11:F$310, MATCH($C4579, Ingredients!$B$11:$B$310, 0)), "")))</f>
        <v/>
      </c>
      <c r="AK4579" s="106" t="str">
        <f>IF($C4579="", "", IF(IFERROR(INDEX(Ingredients!G$11:G$310, MATCH($C4579, Ingredients!$B$11:$B$310, 0)), "")="", "", IFERROR(INDEX(Ingredients!G$11:G$310, MATCH($C4579, Ingredients!$B$11:$B$310, 0)), "")))</f>
        <v/>
      </c>
      <c r="AL4579" s="79" t="str">
        <f>IF($C4579="", "", IF(IFERROR(INDEX(Ingredients!H$11:H$310, MATCH($C4579, Ingredients!$B$11:$B$310, 0)), "")="", "", IFERROR(INDEX(Ingredients!H$11:H$310, MATCH($C4579, Ingredients!$B$11:$B$310, 0)), "")))</f>
        <v/>
      </c>
      <c r="AN4579" s="83" t="str">
        <f t="shared" si="1070"/>
        <v/>
      </c>
      <c r="AP4579" s="114" t="str">
        <f t="shared" si="1080"/>
        <v/>
      </c>
      <c r="AR4579" s="117" t="str">
        <f>IF($C4579="", "", IF(IFERROR(INDEX(Ingredients!$AI$11:$AI$310, MATCH($C4579, Ingredients!$B$11:$B$310, 0)), "")="", "", IFERROR(INDEX(Ingredients!$AI$11:$AI$310, MATCH($C4579, Ingredients!$B$11:$B$310, 0)), "")))</f>
        <v/>
      </c>
      <c r="AT4579" s="120" t="str">
        <f t="shared" si="1081"/>
        <v/>
      </c>
      <c r="AV4579" s="90" t="str">
        <f t="shared" si="1071"/>
        <v/>
      </c>
      <c r="AX4579" s="90" t="str">
        <f>IF($AV4579="", "", COUNTIF($AV$11:$AV$5010, "&lt;"&amp;$AV4579)+1+COUNTIF($AV$11:$AV4579, $AV4579)-1)</f>
        <v/>
      </c>
      <c r="AZ4579" s="111" t="str">
        <f>IF($B4579="", "", SUMIF('Shopping List'!$AV$11:$AV$25, $B4579, 'Shopping List'!$BN$11:$BN$25))</f>
        <v/>
      </c>
      <c r="BB4579" s="117" t="str">
        <f t="shared" si="1082"/>
        <v/>
      </c>
    </row>
    <row r="4580" spans="1:54" x14ac:dyDescent="0.25">
      <c r="A4580" s="4"/>
      <c r="B4580" s="37"/>
      <c r="C4580" s="124"/>
      <c r="D4580" s="39"/>
      <c r="E4580" s="125"/>
      <c r="F4580" s="48"/>
      <c r="G4580" s="4"/>
      <c r="H4580" s="4"/>
      <c r="I4580" s="95" t="str">
        <f>IF($C4580="", "", IF(IFERROR(INDEX(Ingredients!$C$11:$C$310, MATCH($C4580, Ingredients!$B$11:$B$310, 0)), "")="", "", IFERROR(INDEX(Ingredients!$C$11:$C$310, MATCH($C4580, Ingredients!$B$11:$B$310, 0)), "")))</f>
        <v/>
      </c>
      <c r="J4580" s="73" t="str">
        <f>IF($B4580="", "", IF(IFERROR(INDEX(Meals!$C$11:$C$260, MATCH($B4580, Meals!$B$11:$B$260, 0)), "")="", "", IFERROR(INDEX(Meals!$C$11:$C$260, MATCH($B4580, Meals!$B$11:$B$260, 0)), "")))</f>
        <v/>
      </c>
      <c r="K4580" s="4"/>
      <c r="L4580" s="72" t="str">
        <f t="shared" si="1072"/>
        <v/>
      </c>
      <c r="M4580" s="73" t="str">
        <f t="shared" si="1073"/>
        <v/>
      </c>
      <c r="N4580" s="4"/>
      <c r="O4580" s="78" t="str">
        <f t="shared" si="1074"/>
        <v/>
      </c>
      <c r="P4580" s="79" t="str">
        <f t="shared" si="1075"/>
        <v/>
      </c>
      <c r="Q4580" s="4"/>
      <c r="R4580" s="90" t="str">
        <f t="shared" si="1076"/>
        <v/>
      </c>
      <c r="S4580" s="4"/>
      <c r="Y4580" s="18" t="str">
        <f t="shared" si="1077"/>
        <v/>
      </c>
      <c r="AA4580" s="18" t="str">
        <f t="shared" si="1068"/>
        <v/>
      </c>
      <c r="AB4580" s="18" t="str">
        <f t="shared" si="1069"/>
        <v/>
      </c>
      <c r="AC4580" s="18" t="str">
        <f t="shared" si="1078"/>
        <v/>
      </c>
      <c r="AD4580" s="18" t="str">
        <f t="shared" si="1078"/>
        <v/>
      </c>
      <c r="AE4580" s="18" t="str">
        <f t="shared" si="1079"/>
        <v/>
      </c>
      <c r="AG4580" s="95" t="str">
        <f>IF($C4580="", "", IF(IFERROR(INDEX(Ingredients!C$11:C$310, MATCH($C4580, Ingredients!$B$11:$B$310, 0)), "")="", "", IFERROR(INDEX(Ingredients!C$11:C$310, MATCH($C4580, Ingredients!$B$11:$B$310, 0)), "")))</f>
        <v/>
      </c>
      <c r="AH4580" s="105" t="str">
        <f>IF($C4580="", "", IF(IFERROR(INDEX(Ingredients!D$11:D$310, MATCH($C4580, Ingredients!$B$11:$B$310, 0)), "")="", "", IFERROR(INDEX(Ingredients!D$11:D$310, MATCH($C4580, Ingredients!$B$11:$B$310, 0)), "")))</f>
        <v/>
      </c>
      <c r="AI4580" s="106" t="str">
        <f>IF($C4580="", "", IF(IFERROR(INDEX(Ingredients!E$11:E$310, MATCH($C4580, Ingredients!$B$11:$B$310, 0)), "")="", "", IFERROR(INDEX(Ingredients!E$11:E$310, MATCH($C4580, Ingredients!$B$11:$B$310, 0)), "")))</f>
        <v/>
      </c>
      <c r="AJ4580" s="108" t="str">
        <f>IF($C4580="", "", IF(IFERROR(INDEX(Ingredients!F$11:F$310, MATCH($C4580, Ingredients!$B$11:$B$310, 0)), "")="", "", IFERROR(INDEX(Ingredients!F$11:F$310, MATCH($C4580, Ingredients!$B$11:$B$310, 0)), "")))</f>
        <v/>
      </c>
      <c r="AK4580" s="106" t="str">
        <f>IF($C4580="", "", IF(IFERROR(INDEX(Ingredients!G$11:G$310, MATCH($C4580, Ingredients!$B$11:$B$310, 0)), "")="", "", IFERROR(INDEX(Ingredients!G$11:G$310, MATCH($C4580, Ingredients!$B$11:$B$310, 0)), "")))</f>
        <v/>
      </c>
      <c r="AL4580" s="79" t="str">
        <f>IF($C4580="", "", IF(IFERROR(INDEX(Ingredients!H$11:H$310, MATCH($C4580, Ingredients!$B$11:$B$310, 0)), "")="", "", IFERROR(INDEX(Ingredients!H$11:H$310, MATCH($C4580, Ingredients!$B$11:$B$310, 0)), "")))</f>
        <v/>
      </c>
      <c r="AN4580" s="83" t="str">
        <f t="shared" si="1070"/>
        <v/>
      </c>
      <c r="AP4580" s="114" t="str">
        <f t="shared" si="1080"/>
        <v/>
      </c>
      <c r="AR4580" s="117" t="str">
        <f>IF($C4580="", "", IF(IFERROR(INDEX(Ingredients!$AI$11:$AI$310, MATCH($C4580, Ingredients!$B$11:$B$310, 0)), "")="", "", IFERROR(INDEX(Ingredients!$AI$11:$AI$310, MATCH($C4580, Ingredients!$B$11:$B$310, 0)), "")))</f>
        <v/>
      </c>
      <c r="AT4580" s="120" t="str">
        <f t="shared" si="1081"/>
        <v/>
      </c>
      <c r="AV4580" s="90" t="str">
        <f t="shared" si="1071"/>
        <v/>
      </c>
      <c r="AX4580" s="90" t="str">
        <f>IF($AV4580="", "", COUNTIF($AV$11:$AV$5010, "&lt;"&amp;$AV4580)+1+COUNTIF($AV$11:$AV4580, $AV4580)-1)</f>
        <v/>
      </c>
      <c r="AZ4580" s="111" t="str">
        <f>IF($B4580="", "", SUMIF('Shopping List'!$AV$11:$AV$25, $B4580, 'Shopping List'!$BN$11:$BN$25))</f>
        <v/>
      </c>
      <c r="BB4580" s="117" t="str">
        <f t="shared" si="1082"/>
        <v/>
      </c>
    </row>
    <row r="4581" spans="1:54" x14ac:dyDescent="0.25">
      <c r="A4581" s="4"/>
      <c r="B4581" s="37"/>
      <c r="C4581" s="124"/>
      <c r="D4581" s="39"/>
      <c r="E4581" s="125"/>
      <c r="F4581" s="48"/>
      <c r="G4581" s="4"/>
      <c r="H4581" s="4"/>
      <c r="I4581" s="95" t="str">
        <f>IF($C4581="", "", IF(IFERROR(INDEX(Ingredients!$C$11:$C$310, MATCH($C4581, Ingredients!$B$11:$B$310, 0)), "")="", "", IFERROR(INDEX(Ingredients!$C$11:$C$310, MATCH($C4581, Ingredients!$B$11:$B$310, 0)), "")))</f>
        <v/>
      </c>
      <c r="J4581" s="73" t="str">
        <f>IF($B4581="", "", IF(IFERROR(INDEX(Meals!$C$11:$C$260, MATCH($B4581, Meals!$B$11:$B$260, 0)), "")="", "", IFERROR(INDEX(Meals!$C$11:$C$260, MATCH($B4581, Meals!$B$11:$B$260, 0)), "")))</f>
        <v/>
      </c>
      <c r="K4581" s="4"/>
      <c r="L4581" s="72" t="str">
        <f t="shared" si="1072"/>
        <v/>
      </c>
      <c r="M4581" s="73" t="str">
        <f t="shared" si="1073"/>
        <v/>
      </c>
      <c r="N4581" s="4"/>
      <c r="O4581" s="78" t="str">
        <f t="shared" si="1074"/>
        <v/>
      </c>
      <c r="P4581" s="79" t="str">
        <f t="shared" si="1075"/>
        <v/>
      </c>
      <c r="Q4581" s="4"/>
      <c r="R4581" s="90" t="str">
        <f t="shared" si="1076"/>
        <v/>
      </c>
      <c r="S4581" s="4"/>
      <c r="Y4581" s="18" t="str">
        <f t="shared" si="1077"/>
        <v/>
      </c>
      <c r="AA4581" s="18" t="str">
        <f t="shared" si="1068"/>
        <v/>
      </c>
      <c r="AB4581" s="18" t="str">
        <f t="shared" si="1069"/>
        <v/>
      </c>
      <c r="AC4581" s="18" t="str">
        <f t="shared" si="1078"/>
        <v/>
      </c>
      <c r="AD4581" s="18" t="str">
        <f t="shared" si="1078"/>
        <v/>
      </c>
      <c r="AE4581" s="18" t="str">
        <f t="shared" si="1079"/>
        <v/>
      </c>
      <c r="AG4581" s="95" t="str">
        <f>IF($C4581="", "", IF(IFERROR(INDEX(Ingredients!C$11:C$310, MATCH($C4581, Ingredients!$B$11:$B$310, 0)), "")="", "", IFERROR(INDEX(Ingredients!C$11:C$310, MATCH($C4581, Ingredients!$B$11:$B$310, 0)), "")))</f>
        <v/>
      </c>
      <c r="AH4581" s="105" t="str">
        <f>IF($C4581="", "", IF(IFERROR(INDEX(Ingredients!D$11:D$310, MATCH($C4581, Ingredients!$B$11:$B$310, 0)), "")="", "", IFERROR(INDEX(Ingredients!D$11:D$310, MATCH($C4581, Ingredients!$B$11:$B$310, 0)), "")))</f>
        <v/>
      </c>
      <c r="AI4581" s="106" t="str">
        <f>IF($C4581="", "", IF(IFERROR(INDEX(Ingredients!E$11:E$310, MATCH($C4581, Ingredients!$B$11:$B$310, 0)), "")="", "", IFERROR(INDEX(Ingredients!E$11:E$310, MATCH($C4581, Ingredients!$B$11:$B$310, 0)), "")))</f>
        <v/>
      </c>
      <c r="AJ4581" s="108" t="str">
        <f>IF($C4581="", "", IF(IFERROR(INDEX(Ingredients!F$11:F$310, MATCH($C4581, Ingredients!$B$11:$B$310, 0)), "")="", "", IFERROR(INDEX(Ingredients!F$11:F$310, MATCH($C4581, Ingredients!$B$11:$B$310, 0)), "")))</f>
        <v/>
      </c>
      <c r="AK4581" s="106" t="str">
        <f>IF($C4581="", "", IF(IFERROR(INDEX(Ingredients!G$11:G$310, MATCH($C4581, Ingredients!$B$11:$B$310, 0)), "")="", "", IFERROR(INDEX(Ingredients!G$11:G$310, MATCH($C4581, Ingredients!$B$11:$B$310, 0)), "")))</f>
        <v/>
      </c>
      <c r="AL4581" s="79" t="str">
        <f>IF($C4581="", "", IF(IFERROR(INDEX(Ingredients!H$11:H$310, MATCH($C4581, Ingredients!$B$11:$B$310, 0)), "")="", "", IFERROR(INDEX(Ingredients!H$11:H$310, MATCH($C4581, Ingredients!$B$11:$B$310, 0)), "")))</f>
        <v/>
      </c>
      <c r="AN4581" s="83" t="str">
        <f t="shared" si="1070"/>
        <v/>
      </c>
      <c r="AP4581" s="114" t="str">
        <f t="shared" si="1080"/>
        <v/>
      </c>
      <c r="AR4581" s="117" t="str">
        <f>IF($C4581="", "", IF(IFERROR(INDEX(Ingredients!$AI$11:$AI$310, MATCH($C4581, Ingredients!$B$11:$B$310, 0)), "")="", "", IFERROR(INDEX(Ingredients!$AI$11:$AI$310, MATCH($C4581, Ingredients!$B$11:$B$310, 0)), "")))</f>
        <v/>
      </c>
      <c r="AT4581" s="120" t="str">
        <f t="shared" si="1081"/>
        <v/>
      </c>
      <c r="AV4581" s="90" t="str">
        <f t="shared" si="1071"/>
        <v/>
      </c>
      <c r="AX4581" s="90" t="str">
        <f>IF($AV4581="", "", COUNTIF($AV$11:$AV$5010, "&lt;"&amp;$AV4581)+1+COUNTIF($AV$11:$AV4581, $AV4581)-1)</f>
        <v/>
      </c>
      <c r="AZ4581" s="111" t="str">
        <f>IF($B4581="", "", SUMIF('Shopping List'!$AV$11:$AV$25, $B4581, 'Shopping List'!$BN$11:$BN$25))</f>
        <v/>
      </c>
      <c r="BB4581" s="117" t="str">
        <f t="shared" si="1082"/>
        <v/>
      </c>
    </row>
    <row r="4582" spans="1:54" x14ac:dyDescent="0.25">
      <c r="A4582" s="4"/>
      <c r="B4582" s="37"/>
      <c r="C4582" s="124"/>
      <c r="D4582" s="39"/>
      <c r="E4582" s="125"/>
      <c r="F4582" s="48"/>
      <c r="G4582" s="4"/>
      <c r="H4582" s="4"/>
      <c r="I4582" s="95" t="str">
        <f>IF($C4582="", "", IF(IFERROR(INDEX(Ingredients!$C$11:$C$310, MATCH($C4582, Ingredients!$B$11:$B$310, 0)), "")="", "", IFERROR(INDEX(Ingredients!$C$11:$C$310, MATCH($C4582, Ingredients!$B$11:$B$310, 0)), "")))</f>
        <v/>
      </c>
      <c r="J4582" s="73" t="str">
        <f>IF($B4582="", "", IF(IFERROR(INDEX(Meals!$C$11:$C$260, MATCH($B4582, Meals!$B$11:$B$260, 0)), "")="", "", IFERROR(INDEX(Meals!$C$11:$C$260, MATCH($B4582, Meals!$B$11:$B$260, 0)), "")))</f>
        <v/>
      </c>
      <c r="K4582" s="4"/>
      <c r="L4582" s="72" t="str">
        <f t="shared" si="1072"/>
        <v/>
      </c>
      <c r="M4582" s="73" t="str">
        <f t="shared" si="1073"/>
        <v/>
      </c>
      <c r="N4582" s="4"/>
      <c r="O4582" s="78" t="str">
        <f t="shared" si="1074"/>
        <v/>
      </c>
      <c r="P4582" s="79" t="str">
        <f t="shared" si="1075"/>
        <v/>
      </c>
      <c r="Q4582" s="4"/>
      <c r="R4582" s="90" t="str">
        <f t="shared" si="1076"/>
        <v/>
      </c>
      <c r="S4582" s="4"/>
      <c r="Y4582" s="18" t="str">
        <f t="shared" si="1077"/>
        <v/>
      </c>
      <c r="AA4582" s="18" t="str">
        <f t="shared" si="1068"/>
        <v/>
      </c>
      <c r="AB4582" s="18" t="str">
        <f t="shared" si="1069"/>
        <v/>
      </c>
      <c r="AC4582" s="18" t="str">
        <f t="shared" si="1078"/>
        <v/>
      </c>
      <c r="AD4582" s="18" t="str">
        <f t="shared" si="1078"/>
        <v/>
      </c>
      <c r="AE4582" s="18" t="str">
        <f t="shared" si="1079"/>
        <v/>
      </c>
      <c r="AG4582" s="95" t="str">
        <f>IF($C4582="", "", IF(IFERROR(INDEX(Ingredients!C$11:C$310, MATCH($C4582, Ingredients!$B$11:$B$310, 0)), "")="", "", IFERROR(INDEX(Ingredients!C$11:C$310, MATCH($C4582, Ingredients!$B$11:$B$310, 0)), "")))</f>
        <v/>
      </c>
      <c r="AH4582" s="105" t="str">
        <f>IF($C4582="", "", IF(IFERROR(INDEX(Ingredients!D$11:D$310, MATCH($C4582, Ingredients!$B$11:$B$310, 0)), "")="", "", IFERROR(INDEX(Ingredients!D$11:D$310, MATCH($C4582, Ingredients!$B$11:$B$310, 0)), "")))</f>
        <v/>
      </c>
      <c r="AI4582" s="106" t="str">
        <f>IF($C4582="", "", IF(IFERROR(INDEX(Ingredients!E$11:E$310, MATCH($C4582, Ingredients!$B$11:$B$310, 0)), "")="", "", IFERROR(INDEX(Ingredients!E$11:E$310, MATCH($C4582, Ingredients!$B$11:$B$310, 0)), "")))</f>
        <v/>
      </c>
      <c r="AJ4582" s="108" t="str">
        <f>IF($C4582="", "", IF(IFERROR(INDEX(Ingredients!F$11:F$310, MATCH($C4582, Ingredients!$B$11:$B$310, 0)), "")="", "", IFERROR(INDEX(Ingredients!F$11:F$310, MATCH($C4582, Ingredients!$B$11:$B$310, 0)), "")))</f>
        <v/>
      </c>
      <c r="AK4582" s="106" t="str">
        <f>IF($C4582="", "", IF(IFERROR(INDEX(Ingredients!G$11:G$310, MATCH($C4582, Ingredients!$B$11:$B$310, 0)), "")="", "", IFERROR(INDEX(Ingredients!G$11:G$310, MATCH($C4582, Ingredients!$B$11:$B$310, 0)), "")))</f>
        <v/>
      </c>
      <c r="AL4582" s="79" t="str">
        <f>IF($C4582="", "", IF(IFERROR(INDEX(Ingredients!H$11:H$310, MATCH($C4582, Ingredients!$B$11:$B$310, 0)), "")="", "", IFERROR(INDEX(Ingredients!H$11:H$310, MATCH($C4582, Ingredients!$B$11:$B$310, 0)), "")))</f>
        <v/>
      </c>
      <c r="AN4582" s="83" t="str">
        <f t="shared" si="1070"/>
        <v/>
      </c>
      <c r="AP4582" s="114" t="str">
        <f t="shared" si="1080"/>
        <v/>
      </c>
      <c r="AR4582" s="117" t="str">
        <f>IF($C4582="", "", IF(IFERROR(INDEX(Ingredients!$AI$11:$AI$310, MATCH($C4582, Ingredients!$B$11:$B$310, 0)), "")="", "", IFERROR(INDEX(Ingredients!$AI$11:$AI$310, MATCH($C4582, Ingredients!$B$11:$B$310, 0)), "")))</f>
        <v/>
      </c>
      <c r="AT4582" s="120" t="str">
        <f t="shared" si="1081"/>
        <v/>
      </c>
      <c r="AV4582" s="90" t="str">
        <f t="shared" si="1071"/>
        <v/>
      </c>
      <c r="AX4582" s="90" t="str">
        <f>IF($AV4582="", "", COUNTIF($AV$11:$AV$5010, "&lt;"&amp;$AV4582)+1+COUNTIF($AV$11:$AV4582, $AV4582)-1)</f>
        <v/>
      </c>
      <c r="AZ4582" s="111" t="str">
        <f>IF($B4582="", "", SUMIF('Shopping List'!$AV$11:$AV$25, $B4582, 'Shopping List'!$BN$11:$BN$25))</f>
        <v/>
      </c>
      <c r="BB4582" s="117" t="str">
        <f t="shared" si="1082"/>
        <v/>
      </c>
    </row>
    <row r="4583" spans="1:54" x14ac:dyDescent="0.25">
      <c r="A4583" s="4"/>
      <c r="B4583" s="37"/>
      <c r="C4583" s="124"/>
      <c r="D4583" s="39"/>
      <c r="E4583" s="125"/>
      <c r="F4583" s="48"/>
      <c r="G4583" s="4"/>
      <c r="H4583" s="4"/>
      <c r="I4583" s="95" t="str">
        <f>IF($C4583="", "", IF(IFERROR(INDEX(Ingredients!$C$11:$C$310, MATCH($C4583, Ingredients!$B$11:$B$310, 0)), "")="", "", IFERROR(INDEX(Ingredients!$C$11:$C$310, MATCH($C4583, Ingredients!$B$11:$B$310, 0)), "")))</f>
        <v/>
      </c>
      <c r="J4583" s="73" t="str">
        <f>IF($B4583="", "", IF(IFERROR(INDEX(Meals!$C$11:$C$260, MATCH($B4583, Meals!$B$11:$B$260, 0)), "")="", "", IFERROR(INDEX(Meals!$C$11:$C$260, MATCH($B4583, Meals!$B$11:$B$260, 0)), "")))</f>
        <v/>
      </c>
      <c r="K4583" s="4"/>
      <c r="L4583" s="72" t="str">
        <f t="shared" si="1072"/>
        <v/>
      </c>
      <c r="M4583" s="73" t="str">
        <f t="shared" si="1073"/>
        <v/>
      </c>
      <c r="N4583" s="4"/>
      <c r="O4583" s="78" t="str">
        <f t="shared" si="1074"/>
        <v/>
      </c>
      <c r="P4583" s="79" t="str">
        <f t="shared" si="1075"/>
        <v/>
      </c>
      <c r="Q4583" s="4"/>
      <c r="R4583" s="90" t="str">
        <f t="shared" si="1076"/>
        <v/>
      </c>
      <c r="S4583" s="4"/>
      <c r="Y4583" s="18" t="str">
        <f t="shared" si="1077"/>
        <v/>
      </c>
      <c r="AA4583" s="18" t="str">
        <f t="shared" si="1068"/>
        <v/>
      </c>
      <c r="AB4583" s="18" t="str">
        <f t="shared" si="1069"/>
        <v/>
      </c>
      <c r="AC4583" s="18" t="str">
        <f t="shared" si="1078"/>
        <v/>
      </c>
      <c r="AD4583" s="18" t="str">
        <f t="shared" si="1078"/>
        <v/>
      </c>
      <c r="AE4583" s="18" t="str">
        <f t="shared" si="1079"/>
        <v/>
      </c>
      <c r="AG4583" s="95" t="str">
        <f>IF($C4583="", "", IF(IFERROR(INDEX(Ingredients!C$11:C$310, MATCH($C4583, Ingredients!$B$11:$B$310, 0)), "")="", "", IFERROR(INDEX(Ingredients!C$11:C$310, MATCH($C4583, Ingredients!$B$11:$B$310, 0)), "")))</f>
        <v/>
      </c>
      <c r="AH4583" s="105" t="str">
        <f>IF($C4583="", "", IF(IFERROR(INDEX(Ingredients!D$11:D$310, MATCH($C4583, Ingredients!$B$11:$B$310, 0)), "")="", "", IFERROR(INDEX(Ingredients!D$11:D$310, MATCH($C4583, Ingredients!$B$11:$B$310, 0)), "")))</f>
        <v/>
      </c>
      <c r="AI4583" s="106" t="str">
        <f>IF($C4583="", "", IF(IFERROR(INDEX(Ingredients!E$11:E$310, MATCH($C4583, Ingredients!$B$11:$B$310, 0)), "")="", "", IFERROR(INDEX(Ingredients!E$11:E$310, MATCH($C4583, Ingredients!$B$11:$B$310, 0)), "")))</f>
        <v/>
      </c>
      <c r="AJ4583" s="108" t="str">
        <f>IF($C4583="", "", IF(IFERROR(INDEX(Ingredients!F$11:F$310, MATCH($C4583, Ingredients!$B$11:$B$310, 0)), "")="", "", IFERROR(INDEX(Ingredients!F$11:F$310, MATCH($C4583, Ingredients!$B$11:$B$310, 0)), "")))</f>
        <v/>
      </c>
      <c r="AK4583" s="106" t="str">
        <f>IF($C4583="", "", IF(IFERROR(INDEX(Ingredients!G$11:G$310, MATCH($C4583, Ingredients!$B$11:$B$310, 0)), "")="", "", IFERROR(INDEX(Ingredients!G$11:G$310, MATCH($C4583, Ingredients!$B$11:$B$310, 0)), "")))</f>
        <v/>
      </c>
      <c r="AL4583" s="79" t="str">
        <f>IF($C4583="", "", IF(IFERROR(INDEX(Ingredients!H$11:H$310, MATCH($C4583, Ingredients!$B$11:$B$310, 0)), "")="", "", IFERROR(INDEX(Ingredients!H$11:H$310, MATCH($C4583, Ingredients!$B$11:$B$310, 0)), "")))</f>
        <v/>
      </c>
      <c r="AN4583" s="83" t="str">
        <f t="shared" si="1070"/>
        <v/>
      </c>
      <c r="AP4583" s="114" t="str">
        <f t="shared" si="1080"/>
        <v/>
      </c>
      <c r="AR4583" s="117" t="str">
        <f>IF($C4583="", "", IF(IFERROR(INDEX(Ingredients!$AI$11:$AI$310, MATCH($C4583, Ingredients!$B$11:$B$310, 0)), "")="", "", IFERROR(INDEX(Ingredients!$AI$11:$AI$310, MATCH($C4583, Ingredients!$B$11:$B$310, 0)), "")))</f>
        <v/>
      </c>
      <c r="AT4583" s="120" t="str">
        <f t="shared" si="1081"/>
        <v/>
      </c>
      <c r="AV4583" s="90" t="str">
        <f t="shared" si="1071"/>
        <v/>
      </c>
      <c r="AX4583" s="90" t="str">
        <f>IF($AV4583="", "", COUNTIF($AV$11:$AV$5010, "&lt;"&amp;$AV4583)+1+COUNTIF($AV$11:$AV4583, $AV4583)-1)</f>
        <v/>
      </c>
      <c r="AZ4583" s="111" t="str">
        <f>IF($B4583="", "", SUMIF('Shopping List'!$AV$11:$AV$25, $B4583, 'Shopping List'!$BN$11:$BN$25))</f>
        <v/>
      </c>
      <c r="BB4583" s="117" t="str">
        <f t="shared" si="1082"/>
        <v/>
      </c>
    </row>
    <row r="4584" spans="1:54" x14ac:dyDescent="0.25">
      <c r="A4584" s="4"/>
      <c r="B4584" s="37"/>
      <c r="C4584" s="124"/>
      <c r="D4584" s="39"/>
      <c r="E4584" s="125"/>
      <c r="F4584" s="48"/>
      <c r="G4584" s="4"/>
      <c r="H4584" s="4"/>
      <c r="I4584" s="95" t="str">
        <f>IF($C4584="", "", IF(IFERROR(INDEX(Ingredients!$C$11:$C$310, MATCH($C4584, Ingredients!$B$11:$B$310, 0)), "")="", "", IFERROR(INDEX(Ingredients!$C$11:$C$310, MATCH($C4584, Ingredients!$B$11:$B$310, 0)), "")))</f>
        <v/>
      </c>
      <c r="J4584" s="73" t="str">
        <f>IF($B4584="", "", IF(IFERROR(INDEX(Meals!$C$11:$C$260, MATCH($B4584, Meals!$B$11:$B$260, 0)), "")="", "", IFERROR(INDEX(Meals!$C$11:$C$260, MATCH($B4584, Meals!$B$11:$B$260, 0)), "")))</f>
        <v/>
      </c>
      <c r="K4584" s="4"/>
      <c r="L4584" s="72" t="str">
        <f t="shared" si="1072"/>
        <v/>
      </c>
      <c r="M4584" s="73" t="str">
        <f t="shared" si="1073"/>
        <v/>
      </c>
      <c r="N4584" s="4"/>
      <c r="O4584" s="78" t="str">
        <f t="shared" si="1074"/>
        <v/>
      </c>
      <c r="P4584" s="79" t="str">
        <f t="shared" si="1075"/>
        <v/>
      </c>
      <c r="Q4584" s="4"/>
      <c r="R4584" s="90" t="str">
        <f t="shared" si="1076"/>
        <v/>
      </c>
      <c r="S4584" s="4"/>
      <c r="Y4584" s="18" t="str">
        <f t="shared" si="1077"/>
        <v/>
      </c>
      <c r="AA4584" s="18" t="str">
        <f t="shared" si="1068"/>
        <v/>
      </c>
      <c r="AB4584" s="18" t="str">
        <f t="shared" si="1069"/>
        <v/>
      </c>
      <c r="AC4584" s="18" t="str">
        <f t="shared" si="1078"/>
        <v/>
      </c>
      <c r="AD4584" s="18" t="str">
        <f t="shared" si="1078"/>
        <v/>
      </c>
      <c r="AE4584" s="18" t="str">
        <f t="shared" si="1079"/>
        <v/>
      </c>
      <c r="AG4584" s="95" t="str">
        <f>IF($C4584="", "", IF(IFERROR(INDEX(Ingredients!C$11:C$310, MATCH($C4584, Ingredients!$B$11:$B$310, 0)), "")="", "", IFERROR(INDEX(Ingredients!C$11:C$310, MATCH($C4584, Ingredients!$B$11:$B$310, 0)), "")))</f>
        <v/>
      </c>
      <c r="AH4584" s="105" t="str">
        <f>IF($C4584="", "", IF(IFERROR(INDEX(Ingredients!D$11:D$310, MATCH($C4584, Ingredients!$B$11:$B$310, 0)), "")="", "", IFERROR(INDEX(Ingredients!D$11:D$310, MATCH($C4584, Ingredients!$B$11:$B$310, 0)), "")))</f>
        <v/>
      </c>
      <c r="AI4584" s="106" t="str">
        <f>IF($C4584="", "", IF(IFERROR(INDEX(Ingredients!E$11:E$310, MATCH($C4584, Ingredients!$B$11:$B$310, 0)), "")="", "", IFERROR(INDEX(Ingredients!E$11:E$310, MATCH($C4584, Ingredients!$B$11:$B$310, 0)), "")))</f>
        <v/>
      </c>
      <c r="AJ4584" s="108" t="str">
        <f>IF($C4584="", "", IF(IFERROR(INDEX(Ingredients!F$11:F$310, MATCH($C4584, Ingredients!$B$11:$B$310, 0)), "")="", "", IFERROR(INDEX(Ingredients!F$11:F$310, MATCH($C4584, Ingredients!$B$11:$B$310, 0)), "")))</f>
        <v/>
      </c>
      <c r="AK4584" s="106" t="str">
        <f>IF($C4584="", "", IF(IFERROR(INDEX(Ingredients!G$11:G$310, MATCH($C4584, Ingredients!$B$11:$B$310, 0)), "")="", "", IFERROR(INDEX(Ingredients!G$11:G$310, MATCH($C4584, Ingredients!$B$11:$B$310, 0)), "")))</f>
        <v/>
      </c>
      <c r="AL4584" s="79" t="str">
        <f>IF($C4584="", "", IF(IFERROR(INDEX(Ingredients!H$11:H$310, MATCH($C4584, Ingredients!$B$11:$B$310, 0)), "")="", "", IFERROR(INDEX(Ingredients!H$11:H$310, MATCH($C4584, Ingredients!$B$11:$B$310, 0)), "")))</f>
        <v/>
      </c>
      <c r="AN4584" s="83" t="str">
        <f t="shared" si="1070"/>
        <v/>
      </c>
      <c r="AP4584" s="114" t="str">
        <f t="shared" si="1080"/>
        <v/>
      </c>
      <c r="AR4584" s="117" t="str">
        <f>IF($C4584="", "", IF(IFERROR(INDEX(Ingredients!$AI$11:$AI$310, MATCH($C4584, Ingredients!$B$11:$B$310, 0)), "")="", "", IFERROR(INDEX(Ingredients!$AI$11:$AI$310, MATCH($C4584, Ingredients!$B$11:$B$310, 0)), "")))</f>
        <v/>
      </c>
      <c r="AT4584" s="120" t="str">
        <f t="shared" si="1081"/>
        <v/>
      </c>
      <c r="AV4584" s="90" t="str">
        <f t="shared" si="1071"/>
        <v/>
      </c>
      <c r="AX4584" s="90" t="str">
        <f>IF($AV4584="", "", COUNTIF($AV$11:$AV$5010, "&lt;"&amp;$AV4584)+1+COUNTIF($AV$11:$AV4584, $AV4584)-1)</f>
        <v/>
      </c>
      <c r="AZ4584" s="111" t="str">
        <f>IF($B4584="", "", SUMIF('Shopping List'!$AV$11:$AV$25, $B4584, 'Shopping List'!$BN$11:$BN$25))</f>
        <v/>
      </c>
      <c r="BB4584" s="117" t="str">
        <f t="shared" si="1082"/>
        <v/>
      </c>
    </row>
    <row r="4585" spans="1:54" x14ac:dyDescent="0.25">
      <c r="A4585" s="4"/>
      <c r="B4585" s="37"/>
      <c r="C4585" s="124"/>
      <c r="D4585" s="39"/>
      <c r="E4585" s="125"/>
      <c r="F4585" s="48"/>
      <c r="G4585" s="4"/>
      <c r="H4585" s="4"/>
      <c r="I4585" s="95" t="str">
        <f>IF($C4585="", "", IF(IFERROR(INDEX(Ingredients!$C$11:$C$310, MATCH($C4585, Ingredients!$B$11:$B$310, 0)), "")="", "", IFERROR(INDEX(Ingredients!$C$11:$C$310, MATCH($C4585, Ingredients!$B$11:$B$310, 0)), "")))</f>
        <v/>
      </c>
      <c r="J4585" s="73" t="str">
        <f>IF($B4585="", "", IF(IFERROR(INDEX(Meals!$C$11:$C$260, MATCH($B4585, Meals!$B$11:$B$260, 0)), "")="", "", IFERROR(INDEX(Meals!$C$11:$C$260, MATCH($B4585, Meals!$B$11:$B$260, 0)), "")))</f>
        <v/>
      </c>
      <c r="K4585" s="4"/>
      <c r="L4585" s="72" t="str">
        <f t="shared" si="1072"/>
        <v/>
      </c>
      <c r="M4585" s="73" t="str">
        <f t="shared" si="1073"/>
        <v/>
      </c>
      <c r="N4585" s="4"/>
      <c r="O4585" s="78" t="str">
        <f t="shared" si="1074"/>
        <v/>
      </c>
      <c r="P4585" s="79" t="str">
        <f t="shared" si="1075"/>
        <v/>
      </c>
      <c r="Q4585" s="4"/>
      <c r="R4585" s="90" t="str">
        <f t="shared" si="1076"/>
        <v/>
      </c>
      <c r="S4585" s="4"/>
      <c r="Y4585" s="18" t="str">
        <f t="shared" si="1077"/>
        <v/>
      </c>
      <c r="AA4585" s="18" t="str">
        <f t="shared" si="1068"/>
        <v/>
      </c>
      <c r="AB4585" s="18" t="str">
        <f t="shared" si="1069"/>
        <v/>
      </c>
      <c r="AC4585" s="18" t="str">
        <f t="shared" si="1078"/>
        <v/>
      </c>
      <c r="AD4585" s="18" t="str">
        <f t="shared" si="1078"/>
        <v/>
      </c>
      <c r="AE4585" s="18" t="str">
        <f t="shared" si="1079"/>
        <v/>
      </c>
      <c r="AG4585" s="95" t="str">
        <f>IF($C4585="", "", IF(IFERROR(INDEX(Ingredients!C$11:C$310, MATCH($C4585, Ingredients!$B$11:$B$310, 0)), "")="", "", IFERROR(INDEX(Ingredients!C$11:C$310, MATCH($C4585, Ingredients!$B$11:$B$310, 0)), "")))</f>
        <v/>
      </c>
      <c r="AH4585" s="105" t="str">
        <f>IF($C4585="", "", IF(IFERROR(INDEX(Ingredients!D$11:D$310, MATCH($C4585, Ingredients!$B$11:$B$310, 0)), "")="", "", IFERROR(INDEX(Ingredients!D$11:D$310, MATCH($C4585, Ingredients!$B$11:$B$310, 0)), "")))</f>
        <v/>
      </c>
      <c r="AI4585" s="106" t="str">
        <f>IF($C4585="", "", IF(IFERROR(INDEX(Ingredients!E$11:E$310, MATCH($C4585, Ingredients!$B$11:$B$310, 0)), "")="", "", IFERROR(INDEX(Ingredients!E$11:E$310, MATCH($C4585, Ingredients!$B$11:$B$310, 0)), "")))</f>
        <v/>
      </c>
      <c r="AJ4585" s="108" t="str">
        <f>IF($C4585="", "", IF(IFERROR(INDEX(Ingredients!F$11:F$310, MATCH($C4585, Ingredients!$B$11:$B$310, 0)), "")="", "", IFERROR(INDEX(Ingredients!F$11:F$310, MATCH($C4585, Ingredients!$B$11:$B$310, 0)), "")))</f>
        <v/>
      </c>
      <c r="AK4585" s="106" t="str">
        <f>IF($C4585="", "", IF(IFERROR(INDEX(Ingredients!G$11:G$310, MATCH($C4585, Ingredients!$B$11:$B$310, 0)), "")="", "", IFERROR(INDEX(Ingredients!G$11:G$310, MATCH($C4585, Ingredients!$B$11:$B$310, 0)), "")))</f>
        <v/>
      </c>
      <c r="AL4585" s="79" t="str">
        <f>IF($C4585="", "", IF(IFERROR(INDEX(Ingredients!H$11:H$310, MATCH($C4585, Ingredients!$B$11:$B$310, 0)), "")="", "", IFERROR(INDEX(Ingredients!H$11:H$310, MATCH($C4585, Ingredients!$B$11:$B$310, 0)), "")))</f>
        <v/>
      </c>
      <c r="AN4585" s="83" t="str">
        <f t="shared" si="1070"/>
        <v/>
      </c>
      <c r="AP4585" s="114" t="str">
        <f t="shared" si="1080"/>
        <v/>
      </c>
      <c r="AR4585" s="117" t="str">
        <f>IF($C4585="", "", IF(IFERROR(INDEX(Ingredients!$AI$11:$AI$310, MATCH($C4585, Ingredients!$B$11:$B$310, 0)), "")="", "", IFERROR(INDEX(Ingredients!$AI$11:$AI$310, MATCH($C4585, Ingredients!$B$11:$B$310, 0)), "")))</f>
        <v/>
      </c>
      <c r="AT4585" s="120" t="str">
        <f t="shared" si="1081"/>
        <v/>
      </c>
      <c r="AV4585" s="90" t="str">
        <f t="shared" si="1071"/>
        <v/>
      </c>
      <c r="AX4585" s="90" t="str">
        <f>IF($AV4585="", "", COUNTIF($AV$11:$AV$5010, "&lt;"&amp;$AV4585)+1+COUNTIF($AV$11:$AV4585, $AV4585)-1)</f>
        <v/>
      </c>
      <c r="AZ4585" s="111" t="str">
        <f>IF($B4585="", "", SUMIF('Shopping List'!$AV$11:$AV$25, $B4585, 'Shopping List'!$BN$11:$BN$25))</f>
        <v/>
      </c>
      <c r="BB4585" s="117" t="str">
        <f t="shared" si="1082"/>
        <v/>
      </c>
    </row>
    <row r="4586" spans="1:54" x14ac:dyDescent="0.25">
      <c r="A4586" s="4"/>
      <c r="B4586" s="37"/>
      <c r="C4586" s="124"/>
      <c r="D4586" s="39"/>
      <c r="E4586" s="125"/>
      <c r="F4586" s="48"/>
      <c r="G4586" s="4"/>
      <c r="H4586" s="4"/>
      <c r="I4586" s="95" t="str">
        <f>IF($C4586="", "", IF(IFERROR(INDEX(Ingredients!$C$11:$C$310, MATCH($C4586, Ingredients!$B$11:$B$310, 0)), "")="", "", IFERROR(INDEX(Ingredients!$C$11:$C$310, MATCH($C4586, Ingredients!$B$11:$B$310, 0)), "")))</f>
        <v/>
      </c>
      <c r="J4586" s="73" t="str">
        <f>IF($B4586="", "", IF(IFERROR(INDEX(Meals!$C$11:$C$260, MATCH($B4586, Meals!$B$11:$B$260, 0)), "")="", "", IFERROR(INDEX(Meals!$C$11:$C$260, MATCH($B4586, Meals!$B$11:$B$260, 0)), "")))</f>
        <v/>
      </c>
      <c r="K4586" s="4"/>
      <c r="L4586" s="72" t="str">
        <f t="shared" si="1072"/>
        <v/>
      </c>
      <c r="M4586" s="73" t="str">
        <f t="shared" si="1073"/>
        <v/>
      </c>
      <c r="N4586" s="4"/>
      <c r="O4586" s="78" t="str">
        <f t="shared" si="1074"/>
        <v/>
      </c>
      <c r="P4586" s="79" t="str">
        <f t="shared" si="1075"/>
        <v/>
      </c>
      <c r="Q4586" s="4"/>
      <c r="R4586" s="90" t="str">
        <f t="shared" si="1076"/>
        <v/>
      </c>
      <c r="S4586" s="4"/>
      <c r="Y4586" s="18" t="str">
        <f t="shared" si="1077"/>
        <v/>
      </c>
      <c r="AA4586" s="18" t="str">
        <f t="shared" si="1068"/>
        <v/>
      </c>
      <c r="AB4586" s="18" t="str">
        <f t="shared" si="1069"/>
        <v/>
      </c>
      <c r="AC4586" s="18" t="str">
        <f t="shared" si="1078"/>
        <v/>
      </c>
      <c r="AD4586" s="18" t="str">
        <f t="shared" si="1078"/>
        <v/>
      </c>
      <c r="AE4586" s="18" t="str">
        <f t="shared" si="1079"/>
        <v/>
      </c>
      <c r="AG4586" s="95" t="str">
        <f>IF($C4586="", "", IF(IFERROR(INDEX(Ingredients!C$11:C$310, MATCH($C4586, Ingredients!$B$11:$B$310, 0)), "")="", "", IFERROR(INDEX(Ingredients!C$11:C$310, MATCH($C4586, Ingredients!$B$11:$B$310, 0)), "")))</f>
        <v/>
      </c>
      <c r="AH4586" s="105" t="str">
        <f>IF($C4586="", "", IF(IFERROR(INDEX(Ingredients!D$11:D$310, MATCH($C4586, Ingredients!$B$11:$B$310, 0)), "")="", "", IFERROR(INDEX(Ingredients!D$11:D$310, MATCH($C4586, Ingredients!$B$11:$B$310, 0)), "")))</f>
        <v/>
      </c>
      <c r="AI4586" s="106" t="str">
        <f>IF($C4586="", "", IF(IFERROR(INDEX(Ingredients!E$11:E$310, MATCH($C4586, Ingredients!$B$11:$B$310, 0)), "")="", "", IFERROR(INDEX(Ingredients!E$11:E$310, MATCH($C4586, Ingredients!$B$11:$B$310, 0)), "")))</f>
        <v/>
      </c>
      <c r="AJ4586" s="108" t="str">
        <f>IF($C4586="", "", IF(IFERROR(INDEX(Ingredients!F$11:F$310, MATCH($C4586, Ingredients!$B$11:$B$310, 0)), "")="", "", IFERROR(INDEX(Ingredients!F$11:F$310, MATCH($C4586, Ingredients!$B$11:$B$310, 0)), "")))</f>
        <v/>
      </c>
      <c r="AK4586" s="106" t="str">
        <f>IF($C4586="", "", IF(IFERROR(INDEX(Ingredients!G$11:G$310, MATCH($C4586, Ingredients!$B$11:$B$310, 0)), "")="", "", IFERROR(INDEX(Ingredients!G$11:G$310, MATCH($C4586, Ingredients!$B$11:$B$310, 0)), "")))</f>
        <v/>
      </c>
      <c r="AL4586" s="79" t="str">
        <f>IF($C4586="", "", IF(IFERROR(INDEX(Ingredients!H$11:H$310, MATCH($C4586, Ingredients!$B$11:$B$310, 0)), "")="", "", IFERROR(INDEX(Ingredients!H$11:H$310, MATCH($C4586, Ingredients!$B$11:$B$310, 0)), "")))</f>
        <v/>
      </c>
      <c r="AN4586" s="83" t="str">
        <f t="shared" si="1070"/>
        <v/>
      </c>
      <c r="AP4586" s="114" t="str">
        <f t="shared" si="1080"/>
        <v/>
      </c>
      <c r="AR4586" s="117" t="str">
        <f>IF($C4586="", "", IF(IFERROR(INDEX(Ingredients!$AI$11:$AI$310, MATCH($C4586, Ingredients!$B$11:$B$310, 0)), "")="", "", IFERROR(INDEX(Ingredients!$AI$11:$AI$310, MATCH($C4586, Ingredients!$B$11:$B$310, 0)), "")))</f>
        <v/>
      </c>
      <c r="AT4586" s="120" t="str">
        <f t="shared" si="1081"/>
        <v/>
      </c>
      <c r="AV4586" s="90" t="str">
        <f t="shared" si="1071"/>
        <v/>
      </c>
      <c r="AX4586" s="90" t="str">
        <f>IF($AV4586="", "", COUNTIF($AV$11:$AV$5010, "&lt;"&amp;$AV4586)+1+COUNTIF($AV$11:$AV4586, $AV4586)-1)</f>
        <v/>
      </c>
      <c r="AZ4586" s="111" t="str">
        <f>IF($B4586="", "", SUMIF('Shopping List'!$AV$11:$AV$25, $B4586, 'Shopping List'!$BN$11:$BN$25))</f>
        <v/>
      </c>
      <c r="BB4586" s="117" t="str">
        <f t="shared" si="1082"/>
        <v/>
      </c>
    </row>
    <row r="4587" spans="1:54" x14ac:dyDescent="0.25">
      <c r="A4587" s="4"/>
      <c r="B4587" s="37"/>
      <c r="C4587" s="124"/>
      <c r="D4587" s="39"/>
      <c r="E4587" s="125"/>
      <c r="F4587" s="48"/>
      <c r="G4587" s="4"/>
      <c r="H4587" s="4"/>
      <c r="I4587" s="95" t="str">
        <f>IF($C4587="", "", IF(IFERROR(INDEX(Ingredients!$C$11:$C$310, MATCH($C4587, Ingredients!$B$11:$B$310, 0)), "")="", "", IFERROR(INDEX(Ingredients!$C$11:$C$310, MATCH($C4587, Ingredients!$B$11:$B$310, 0)), "")))</f>
        <v/>
      </c>
      <c r="J4587" s="73" t="str">
        <f>IF($B4587="", "", IF(IFERROR(INDEX(Meals!$C$11:$C$260, MATCH($B4587, Meals!$B$11:$B$260, 0)), "")="", "", IFERROR(INDEX(Meals!$C$11:$C$260, MATCH($B4587, Meals!$B$11:$B$260, 0)), "")))</f>
        <v/>
      </c>
      <c r="K4587" s="4"/>
      <c r="L4587" s="72" t="str">
        <f t="shared" si="1072"/>
        <v/>
      </c>
      <c r="M4587" s="73" t="str">
        <f t="shared" si="1073"/>
        <v/>
      </c>
      <c r="N4587" s="4"/>
      <c r="O4587" s="78" t="str">
        <f t="shared" si="1074"/>
        <v/>
      </c>
      <c r="P4587" s="79" t="str">
        <f t="shared" si="1075"/>
        <v/>
      </c>
      <c r="Q4587" s="4"/>
      <c r="R4587" s="90" t="str">
        <f t="shared" si="1076"/>
        <v/>
      </c>
      <c r="S4587" s="4"/>
      <c r="Y4587" s="18" t="str">
        <f t="shared" si="1077"/>
        <v/>
      </c>
      <c r="AA4587" s="18" t="str">
        <f t="shared" si="1068"/>
        <v/>
      </c>
      <c r="AB4587" s="18" t="str">
        <f t="shared" si="1069"/>
        <v/>
      </c>
      <c r="AC4587" s="18" t="str">
        <f t="shared" si="1078"/>
        <v/>
      </c>
      <c r="AD4587" s="18" t="str">
        <f t="shared" si="1078"/>
        <v/>
      </c>
      <c r="AE4587" s="18" t="str">
        <f t="shared" si="1079"/>
        <v/>
      </c>
      <c r="AG4587" s="95" t="str">
        <f>IF($C4587="", "", IF(IFERROR(INDEX(Ingredients!C$11:C$310, MATCH($C4587, Ingredients!$B$11:$B$310, 0)), "")="", "", IFERROR(INDEX(Ingredients!C$11:C$310, MATCH($C4587, Ingredients!$B$11:$B$310, 0)), "")))</f>
        <v/>
      </c>
      <c r="AH4587" s="105" t="str">
        <f>IF($C4587="", "", IF(IFERROR(INDEX(Ingredients!D$11:D$310, MATCH($C4587, Ingredients!$B$11:$B$310, 0)), "")="", "", IFERROR(INDEX(Ingredients!D$11:D$310, MATCH($C4587, Ingredients!$B$11:$B$310, 0)), "")))</f>
        <v/>
      </c>
      <c r="AI4587" s="106" t="str">
        <f>IF($C4587="", "", IF(IFERROR(INDEX(Ingredients!E$11:E$310, MATCH($C4587, Ingredients!$B$11:$B$310, 0)), "")="", "", IFERROR(INDEX(Ingredients!E$11:E$310, MATCH($C4587, Ingredients!$B$11:$B$310, 0)), "")))</f>
        <v/>
      </c>
      <c r="AJ4587" s="108" t="str">
        <f>IF($C4587="", "", IF(IFERROR(INDEX(Ingredients!F$11:F$310, MATCH($C4587, Ingredients!$B$11:$B$310, 0)), "")="", "", IFERROR(INDEX(Ingredients!F$11:F$310, MATCH($C4587, Ingredients!$B$11:$B$310, 0)), "")))</f>
        <v/>
      </c>
      <c r="AK4587" s="106" t="str">
        <f>IF($C4587="", "", IF(IFERROR(INDEX(Ingredients!G$11:G$310, MATCH($C4587, Ingredients!$B$11:$B$310, 0)), "")="", "", IFERROR(INDEX(Ingredients!G$11:G$310, MATCH($C4587, Ingredients!$B$11:$B$310, 0)), "")))</f>
        <v/>
      </c>
      <c r="AL4587" s="79" t="str">
        <f>IF($C4587="", "", IF(IFERROR(INDEX(Ingredients!H$11:H$310, MATCH($C4587, Ingredients!$B$11:$B$310, 0)), "")="", "", IFERROR(INDEX(Ingredients!H$11:H$310, MATCH($C4587, Ingredients!$B$11:$B$310, 0)), "")))</f>
        <v/>
      </c>
      <c r="AN4587" s="83" t="str">
        <f t="shared" si="1070"/>
        <v/>
      </c>
      <c r="AP4587" s="114" t="str">
        <f t="shared" si="1080"/>
        <v/>
      </c>
      <c r="AR4587" s="117" t="str">
        <f>IF($C4587="", "", IF(IFERROR(INDEX(Ingredients!$AI$11:$AI$310, MATCH($C4587, Ingredients!$B$11:$B$310, 0)), "")="", "", IFERROR(INDEX(Ingredients!$AI$11:$AI$310, MATCH($C4587, Ingredients!$B$11:$B$310, 0)), "")))</f>
        <v/>
      </c>
      <c r="AT4587" s="120" t="str">
        <f t="shared" si="1081"/>
        <v/>
      </c>
      <c r="AV4587" s="90" t="str">
        <f t="shared" si="1071"/>
        <v/>
      </c>
      <c r="AX4587" s="90" t="str">
        <f>IF($AV4587="", "", COUNTIF($AV$11:$AV$5010, "&lt;"&amp;$AV4587)+1+COUNTIF($AV$11:$AV4587, $AV4587)-1)</f>
        <v/>
      </c>
      <c r="AZ4587" s="111" t="str">
        <f>IF($B4587="", "", SUMIF('Shopping List'!$AV$11:$AV$25, $B4587, 'Shopping List'!$BN$11:$BN$25))</f>
        <v/>
      </c>
      <c r="BB4587" s="117" t="str">
        <f t="shared" si="1082"/>
        <v/>
      </c>
    </row>
    <row r="4588" spans="1:54" x14ac:dyDescent="0.25">
      <c r="A4588" s="4"/>
      <c r="B4588" s="37"/>
      <c r="C4588" s="124"/>
      <c r="D4588" s="39"/>
      <c r="E4588" s="125"/>
      <c r="F4588" s="48"/>
      <c r="G4588" s="4"/>
      <c r="H4588" s="4"/>
      <c r="I4588" s="95" t="str">
        <f>IF($C4588="", "", IF(IFERROR(INDEX(Ingredients!$C$11:$C$310, MATCH($C4588, Ingredients!$B$11:$B$310, 0)), "")="", "", IFERROR(INDEX(Ingredients!$C$11:$C$310, MATCH($C4588, Ingredients!$B$11:$B$310, 0)), "")))</f>
        <v/>
      </c>
      <c r="J4588" s="73" t="str">
        <f>IF($B4588="", "", IF(IFERROR(INDEX(Meals!$C$11:$C$260, MATCH($B4588, Meals!$B$11:$B$260, 0)), "")="", "", IFERROR(INDEX(Meals!$C$11:$C$260, MATCH($B4588, Meals!$B$11:$B$260, 0)), "")))</f>
        <v/>
      </c>
      <c r="K4588" s="4"/>
      <c r="L4588" s="72" t="str">
        <f t="shared" si="1072"/>
        <v/>
      </c>
      <c r="M4588" s="73" t="str">
        <f t="shared" si="1073"/>
        <v/>
      </c>
      <c r="N4588" s="4"/>
      <c r="O4588" s="78" t="str">
        <f t="shared" si="1074"/>
        <v/>
      </c>
      <c r="P4588" s="79" t="str">
        <f t="shared" si="1075"/>
        <v/>
      </c>
      <c r="Q4588" s="4"/>
      <c r="R4588" s="90" t="str">
        <f t="shared" si="1076"/>
        <v/>
      </c>
      <c r="S4588" s="4"/>
      <c r="Y4588" s="18" t="str">
        <f t="shared" si="1077"/>
        <v/>
      </c>
      <c r="AA4588" s="18" t="str">
        <f t="shared" si="1068"/>
        <v/>
      </c>
      <c r="AB4588" s="18" t="str">
        <f t="shared" si="1069"/>
        <v/>
      </c>
      <c r="AC4588" s="18" t="str">
        <f t="shared" si="1078"/>
        <v/>
      </c>
      <c r="AD4588" s="18" t="str">
        <f t="shared" si="1078"/>
        <v/>
      </c>
      <c r="AE4588" s="18" t="str">
        <f t="shared" si="1079"/>
        <v/>
      </c>
      <c r="AG4588" s="95" t="str">
        <f>IF($C4588="", "", IF(IFERROR(INDEX(Ingredients!C$11:C$310, MATCH($C4588, Ingredients!$B$11:$B$310, 0)), "")="", "", IFERROR(INDEX(Ingredients!C$11:C$310, MATCH($C4588, Ingredients!$B$11:$B$310, 0)), "")))</f>
        <v/>
      </c>
      <c r="AH4588" s="105" t="str">
        <f>IF($C4588="", "", IF(IFERROR(INDEX(Ingredients!D$11:D$310, MATCH($C4588, Ingredients!$B$11:$B$310, 0)), "")="", "", IFERROR(INDEX(Ingredients!D$11:D$310, MATCH($C4588, Ingredients!$B$11:$B$310, 0)), "")))</f>
        <v/>
      </c>
      <c r="AI4588" s="106" t="str">
        <f>IF($C4588="", "", IF(IFERROR(INDEX(Ingredients!E$11:E$310, MATCH($C4588, Ingredients!$B$11:$B$310, 0)), "")="", "", IFERROR(INDEX(Ingredients!E$11:E$310, MATCH($C4588, Ingredients!$B$11:$B$310, 0)), "")))</f>
        <v/>
      </c>
      <c r="AJ4588" s="108" t="str">
        <f>IF($C4588="", "", IF(IFERROR(INDEX(Ingredients!F$11:F$310, MATCH($C4588, Ingredients!$B$11:$B$310, 0)), "")="", "", IFERROR(INDEX(Ingredients!F$11:F$310, MATCH($C4588, Ingredients!$B$11:$B$310, 0)), "")))</f>
        <v/>
      </c>
      <c r="AK4588" s="106" t="str">
        <f>IF($C4588="", "", IF(IFERROR(INDEX(Ingredients!G$11:G$310, MATCH($C4588, Ingredients!$B$11:$B$310, 0)), "")="", "", IFERROR(INDEX(Ingredients!G$11:G$310, MATCH($C4588, Ingredients!$B$11:$B$310, 0)), "")))</f>
        <v/>
      </c>
      <c r="AL4588" s="79" t="str">
        <f>IF($C4588="", "", IF(IFERROR(INDEX(Ingredients!H$11:H$310, MATCH($C4588, Ingredients!$B$11:$B$310, 0)), "")="", "", IFERROR(INDEX(Ingredients!H$11:H$310, MATCH($C4588, Ingredients!$B$11:$B$310, 0)), "")))</f>
        <v/>
      </c>
      <c r="AN4588" s="83" t="str">
        <f t="shared" si="1070"/>
        <v/>
      </c>
      <c r="AP4588" s="114" t="str">
        <f t="shared" si="1080"/>
        <v/>
      </c>
      <c r="AR4588" s="117" t="str">
        <f>IF($C4588="", "", IF(IFERROR(INDEX(Ingredients!$AI$11:$AI$310, MATCH($C4588, Ingredients!$B$11:$B$310, 0)), "")="", "", IFERROR(INDEX(Ingredients!$AI$11:$AI$310, MATCH($C4588, Ingredients!$B$11:$B$310, 0)), "")))</f>
        <v/>
      </c>
      <c r="AT4588" s="120" t="str">
        <f t="shared" si="1081"/>
        <v/>
      </c>
      <c r="AV4588" s="90" t="str">
        <f t="shared" si="1071"/>
        <v/>
      </c>
      <c r="AX4588" s="90" t="str">
        <f>IF($AV4588="", "", COUNTIF($AV$11:$AV$5010, "&lt;"&amp;$AV4588)+1+COUNTIF($AV$11:$AV4588, $AV4588)-1)</f>
        <v/>
      </c>
      <c r="AZ4588" s="111" t="str">
        <f>IF($B4588="", "", SUMIF('Shopping List'!$AV$11:$AV$25, $B4588, 'Shopping List'!$BN$11:$BN$25))</f>
        <v/>
      </c>
      <c r="BB4588" s="117" t="str">
        <f t="shared" si="1082"/>
        <v/>
      </c>
    </row>
    <row r="4589" spans="1:54" x14ac:dyDescent="0.25">
      <c r="A4589" s="4"/>
      <c r="B4589" s="37"/>
      <c r="C4589" s="124"/>
      <c r="D4589" s="39"/>
      <c r="E4589" s="125"/>
      <c r="F4589" s="48"/>
      <c r="G4589" s="4"/>
      <c r="H4589" s="4"/>
      <c r="I4589" s="95" t="str">
        <f>IF($C4589="", "", IF(IFERROR(INDEX(Ingredients!$C$11:$C$310, MATCH($C4589, Ingredients!$B$11:$B$310, 0)), "")="", "", IFERROR(INDEX(Ingredients!$C$11:$C$310, MATCH($C4589, Ingredients!$B$11:$B$310, 0)), "")))</f>
        <v/>
      </c>
      <c r="J4589" s="73" t="str">
        <f>IF($B4589="", "", IF(IFERROR(INDEX(Meals!$C$11:$C$260, MATCH($B4589, Meals!$B$11:$B$260, 0)), "")="", "", IFERROR(INDEX(Meals!$C$11:$C$260, MATCH($B4589, Meals!$B$11:$B$260, 0)), "")))</f>
        <v/>
      </c>
      <c r="K4589" s="4"/>
      <c r="L4589" s="72" t="str">
        <f t="shared" si="1072"/>
        <v/>
      </c>
      <c r="M4589" s="73" t="str">
        <f t="shared" si="1073"/>
        <v/>
      </c>
      <c r="N4589" s="4"/>
      <c r="O4589" s="78" t="str">
        <f t="shared" si="1074"/>
        <v/>
      </c>
      <c r="P4589" s="79" t="str">
        <f t="shared" si="1075"/>
        <v/>
      </c>
      <c r="Q4589" s="4"/>
      <c r="R4589" s="90" t="str">
        <f t="shared" si="1076"/>
        <v/>
      </c>
      <c r="S4589" s="4"/>
      <c r="Y4589" s="18" t="str">
        <f t="shared" si="1077"/>
        <v/>
      </c>
      <c r="AA4589" s="18" t="str">
        <f t="shared" si="1068"/>
        <v/>
      </c>
      <c r="AB4589" s="18" t="str">
        <f t="shared" si="1069"/>
        <v/>
      </c>
      <c r="AC4589" s="18" t="str">
        <f t="shared" si="1078"/>
        <v/>
      </c>
      <c r="AD4589" s="18" t="str">
        <f t="shared" si="1078"/>
        <v/>
      </c>
      <c r="AE4589" s="18" t="str">
        <f t="shared" si="1079"/>
        <v/>
      </c>
      <c r="AG4589" s="95" t="str">
        <f>IF($C4589="", "", IF(IFERROR(INDEX(Ingredients!C$11:C$310, MATCH($C4589, Ingredients!$B$11:$B$310, 0)), "")="", "", IFERROR(INDEX(Ingredients!C$11:C$310, MATCH($C4589, Ingredients!$B$11:$B$310, 0)), "")))</f>
        <v/>
      </c>
      <c r="AH4589" s="105" t="str">
        <f>IF($C4589="", "", IF(IFERROR(INDEX(Ingredients!D$11:D$310, MATCH($C4589, Ingredients!$B$11:$B$310, 0)), "")="", "", IFERROR(INDEX(Ingredients!D$11:D$310, MATCH($C4589, Ingredients!$B$11:$B$310, 0)), "")))</f>
        <v/>
      </c>
      <c r="AI4589" s="106" t="str">
        <f>IF($C4589="", "", IF(IFERROR(INDEX(Ingredients!E$11:E$310, MATCH($C4589, Ingredients!$B$11:$B$310, 0)), "")="", "", IFERROR(INDEX(Ingredients!E$11:E$310, MATCH($C4589, Ingredients!$B$11:$B$310, 0)), "")))</f>
        <v/>
      </c>
      <c r="AJ4589" s="108" t="str">
        <f>IF($C4589="", "", IF(IFERROR(INDEX(Ingredients!F$11:F$310, MATCH($C4589, Ingredients!$B$11:$B$310, 0)), "")="", "", IFERROR(INDEX(Ingredients!F$11:F$310, MATCH($C4589, Ingredients!$B$11:$B$310, 0)), "")))</f>
        <v/>
      </c>
      <c r="AK4589" s="106" t="str">
        <f>IF($C4589="", "", IF(IFERROR(INDEX(Ingredients!G$11:G$310, MATCH($C4589, Ingredients!$B$11:$B$310, 0)), "")="", "", IFERROR(INDEX(Ingredients!G$11:G$310, MATCH($C4589, Ingredients!$B$11:$B$310, 0)), "")))</f>
        <v/>
      </c>
      <c r="AL4589" s="79" t="str">
        <f>IF($C4589="", "", IF(IFERROR(INDEX(Ingredients!H$11:H$310, MATCH($C4589, Ingredients!$B$11:$B$310, 0)), "")="", "", IFERROR(INDEX(Ingredients!H$11:H$310, MATCH($C4589, Ingredients!$B$11:$B$310, 0)), "")))</f>
        <v/>
      </c>
      <c r="AN4589" s="83" t="str">
        <f t="shared" si="1070"/>
        <v/>
      </c>
      <c r="AP4589" s="114" t="str">
        <f t="shared" si="1080"/>
        <v/>
      </c>
      <c r="AR4589" s="117" t="str">
        <f>IF($C4589="", "", IF(IFERROR(INDEX(Ingredients!$AI$11:$AI$310, MATCH($C4589, Ingredients!$B$11:$B$310, 0)), "")="", "", IFERROR(INDEX(Ingredients!$AI$11:$AI$310, MATCH($C4589, Ingredients!$B$11:$B$310, 0)), "")))</f>
        <v/>
      </c>
      <c r="AT4589" s="120" t="str">
        <f t="shared" si="1081"/>
        <v/>
      </c>
      <c r="AV4589" s="90" t="str">
        <f t="shared" si="1071"/>
        <v/>
      </c>
      <c r="AX4589" s="90" t="str">
        <f>IF($AV4589="", "", COUNTIF($AV$11:$AV$5010, "&lt;"&amp;$AV4589)+1+COUNTIF($AV$11:$AV4589, $AV4589)-1)</f>
        <v/>
      </c>
      <c r="AZ4589" s="111" t="str">
        <f>IF($B4589="", "", SUMIF('Shopping List'!$AV$11:$AV$25, $B4589, 'Shopping List'!$BN$11:$BN$25))</f>
        <v/>
      </c>
      <c r="BB4589" s="117" t="str">
        <f t="shared" si="1082"/>
        <v/>
      </c>
    </row>
    <row r="4590" spans="1:54" x14ac:dyDescent="0.25">
      <c r="A4590" s="4"/>
      <c r="B4590" s="37"/>
      <c r="C4590" s="124"/>
      <c r="D4590" s="39"/>
      <c r="E4590" s="125"/>
      <c r="F4590" s="48"/>
      <c r="G4590" s="4"/>
      <c r="H4590" s="4"/>
      <c r="I4590" s="95" t="str">
        <f>IF($C4590="", "", IF(IFERROR(INDEX(Ingredients!$C$11:$C$310, MATCH($C4590, Ingredients!$B$11:$B$310, 0)), "")="", "", IFERROR(INDEX(Ingredients!$C$11:$C$310, MATCH($C4590, Ingredients!$B$11:$B$310, 0)), "")))</f>
        <v/>
      </c>
      <c r="J4590" s="73" t="str">
        <f>IF($B4590="", "", IF(IFERROR(INDEX(Meals!$C$11:$C$260, MATCH($B4590, Meals!$B$11:$B$260, 0)), "")="", "", IFERROR(INDEX(Meals!$C$11:$C$260, MATCH($B4590, Meals!$B$11:$B$260, 0)), "")))</f>
        <v/>
      </c>
      <c r="K4590" s="4"/>
      <c r="L4590" s="72" t="str">
        <f t="shared" si="1072"/>
        <v/>
      </c>
      <c r="M4590" s="73" t="str">
        <f t="shared" si="1073"/>
        <v/>
      </c>
      <c r="N4590" s="4"/>
      <c r="O4590" s="78" t="str">
        <f t="shared" si="1074"/>
        <v/>
      </c>
      <c r="P4590" s="79" t="str">
        <f t="shared" si="1075"/>
        <v/>
      </c>
      <c r="Q4590" s="4"/>
      <c r="R4590" s="90" t="str">
        <f t="shared" si="1076"/>
        <v/>
      </c>
      <c r="S4590" s="4"/>
      <c r="Y4590" s="18" t="str">
        <f t="shared" si="1077"/>
        <v/>
      </c>
      <c r="AA4590" s="18" t="str">
        <f t="shared" si="1068"/>
        <v/>
      </c>
      <c r="AB4590" s="18" t="str">
        <f t="shared" si="1069"/>
        <v/>
      </c>
      <c r="AC4590" s="18" t="str">
        <f t="shared" si="1078"/>
        <v/>
      </c>
      <c r="AD4590" s="18" t="str">
        <f t="shared" si="1078"/>
        <v/>
      </c>
      <c r="AE4590" s="18" t="str">
        <f t="shared" si="1079"/>
        <v/>
      </c>
      <c r="AG4590" s="95" t="str">
        <f>IF($C4590="", "", IF(IFERROR(INDEX(Ingredients!C$11:C$310, MATCH($C4590, Ingredients!$B$11:$B$310, 0)), "")="", "", IFERROR(INDEX(Ingredients!C$11:C$310, MATCH($C4590, Ingredients!$B$11:$B$310, 0)), "")))</f>
        <v/>
      </c>
      <c r="AH4590" s="105" t="str">
        <f>IF($C4590="", "", IF(IFERROR(INDEX(Ingredients!D$11:D$310, MATCH($C4590, Ingredients!$B$11:$B$310, 0)), "")="", "", IFERROR(INDEX(Ingredients!D$11:D$310, MATCH($C4590, Ingredients!$B$11:$B$310, 0)), "")))</f>
        <v/>
      </c>
      <c r="AI4590" s="106" t="str">
        <f>IF($C4590="", "", IF(IFERROR(INDEX(Ingredients!E$11:E$310, MATCH($C4590, Ingredients!$B$11:$B$310, 0)), "")="", "", IFERROR(INDEX(Ingredients!E$11:E$310, MATCH($C4590, Ingredients!$B$11:$B$310, 0)), "")))</f>
        <v/>
      </c>
      <c r="AJ4590" s="108" t="str">
        <f>IF($C4590="", "", IF(IFERROR(INDEX(Ingredients!F$11:F$310, MATCH($C4590, Ingredients!$B$11:$B$310, 0)), "")="", "", IFERROR(INDEX(Ingredients!F$11:F$310, MATCH($C4590, Ingredients!$B$11:$B$310, 0)), "")))</f>
        <v/>
      </c>
      <c r="AK4590" s="106" t="str">
        <f>IF($C4590="", "", IF(IFERROR(INDEX(Ingredients!G$11:G$310, MATCH($C4590, Ingredients!$B$11:$B$310, 0)), "")="", "", IFERROR(INDEX(Ingredients!G$11:G$310, MATCH($C4590, Ingredients!$B$11:$B$310, 0)), "")))</f>
        <v/>
      </c>
      <c r="AL4590" s="79" t="str">
        <f>IF($C4590="", "", IF(IFERROR(INDEX(Ingredients!H$11:H$310, MATCH($C4590, Ingredients!$B$11:$B$310, 0)), "")="", "", IFERROR(INDEX(Ingredients!H$11:H$310, MATCH($C4590, Ingredients!$B$11:$B$310, 0)), "")))</f>
        <v/>
      </c>
      <c r="AN4590" s="83" t="str">
        <f t="shared" si="1070"/>
        <v/>
      </c>
      <c r="AP4590" s="114" t="str">
        <f t="shared" si="1080"/>
        <v/>
      </c>
      <c r="AR4590" s="117" t="str">
        <f>IF($C4590="", "", IF(IFERROR(INDEX(Ingredients!$AI$11:$AI$310, MATCH($C4590, Ingredients!$B$11:$B$310, 0)), "")="", "", IFERROR(INDEX(Ingredients!$AI$11:$AI$310, MATCH($C4590, Ingredients!$B$11:$B$310, 0)), "")))</f>
        <v/>
      </c>
      <c r="AT4590" s="120" t="str">
        <f t="shared" si="1081"/>
        <v/>
      </c>
      <c r="AV4590" s="90" t="str">
        <f t="shared" si="1071"/>
        <v/>
      </c>
      <c r="AX4590" s="90" t="str">
        <f>IF($AV4590="", "", COUNTIF($AV$11:$AV$5010, "&lt;"&amp;$AV4590)+1+COUNTIF($AV$11:$AV4590, $AV4590)-1)</f>
        <v/>
      </c>
      <c r="AZ4590" s="111" t="str">
        <f>IF($B4590="", "", SUMIF('Shopping List'!$AV$11:$AV$25, $B4590, 'Shopping List'!$BN$11:$BN$25))</f>
        <v/>
      </c>
      <c r="BB4590" s="117" t="str">
        <f t="shared" si="1082"/>
        <v/>
      </c>
    </row>
    <row r="4591" spans="1:54" x14ac:dyDescent="0.25">
      <c r="A4591" s="4"/>
      <c r="B4591" s="37"/>
      <c r="C4591" s="124"/>
      <c r="D4591" s="39"/>
      <c r="E4591" s="125"/>
      <c r="F4591" s="48"/>
      <c r="G4591" s="4"/>
      <c r="H4591" s="4"/>
      <c r="I4591" s="95" t="str">
        <f>IF($C4591="", "", IF(IFERROR(INDEX(Ingredients!$C$11:$C$310, MATCH($C4591, Ingredients!$B$11:$B$310, 0)), "")="", "", IFERROR(INDEX(Ingredients!$C$11:$C$310, MATCH($C4591, Ingredients!$B$11:$B$310, 0)), "")))</f>
        <v/>
      </c>
      <c r="J4591" s="73" t="str">
        <f>IF($B4591="", "", IF(IFERROR(INDEX(Meals!$C$11:$C$260, MATCH($B4591, Meals!$B$11:$B$260, 0)), "")="", "", IFERROR(INDEX(Meals!$C$11:$C$260, MATCH($B4591, Meals!$B$11:$B$260, 0)), "")))</f>
        <v/>
      </c>
      <c r="K4591" s="4"/>
      <c r="L4591" s="72" t="str">
        <f t="shared" si="1072"/>
        <v/>
      </c>
      <c r="M4591" s="73" t="str">
        <f t="shared" si="1073"/>
        <v/>
      </c>
      <c r="N4591" s="4"/>
      <c r="O4591" s="78" t="str">
        <f t="shared" si="1074"/>
        <v/>
      </c>
      <c r="P4591" s="79" t="str">
        <f t="shared" si="1075"/>
        <v/>
      </c>
      <c r="Q4591" s="4"/>
      <c r="R4591" s="90" t="str">
        <f t="shared" si="1076"/>
        <v/>
      </c>
      <c r="S4591" s="4"/>
      <c r="Y4591" s="18" t="str">
        <f t="shared" si="1077"/>
        <v/>
      </c>
      <c r="AA4591" s="18" t="str">
        <f t="shared" si="1068"/>
        <v/>
      </c>
      <c r="AB4591" s="18" t="str">
        <f t="shared" si="1069"/>
        <v/>
      </c>
      <c r="AC4591" s="18" t="str">
        <f t="shared" si="1078"/>
        <v/>
      </c>
      <c r="AD4591" s="18" t="str">
        <f t="shared" si="1078"/>
        <v/>
      </c>
      <c r="AE4591" s="18" t="str">
        <f t="shared" si="1079"/>
        <v/>
      </c>
      <c r="AG4591" s="95" t="str">
        <f>IF($C4591="", "", IF(IFERROR(INDEX(Ingredients!C$11:C$310, MATCH($C4591, Ingredients!$B$11:$B$310, 0)), "")="", "", IFERROR(INDEX(Ingredients!C$11:C$310, MATCH($C4591, Ingredients!$B$11:$B$310, 0)), "")))</f>
        <v/>
      </c>
      <c r="AH4591" s="105" t="str">
        <f>IF($C4591="", "", IF(IFERROR(INDEX(Ingredients!D$11:D$310, MATCH($C4591, Ingredients!$B$11:$B$310, 0)), "")="", "", IFERROR(INDEX(Ingredients!D$11:D$310, MATCH($C4591, Ingredients!$B$11:$B$310, 0)), "")))</f>
        <v/>
      </c>
      <c r="AI4591" s="106" t="str">
        <f>IF($C4591="", "", IF(IFERROR(INDEX(Ingredients!E$11:E$310, MATCH($C4591, Ingredients!$B$11:$B$310, 0)), "")="", "", IFERROR(INDEX(Ingredients!E$11:E$310, MATCH($C4591, Ingredients!$B$11:$B$310, 0)), "")))</f>
        <v/>
      </c>
      <c r="AJ4591" s="108" t="str">
        <f>IF($C4591="", "", IF(IFERROR(INDEX(Ingredients!F$11:F$310, MATCH($C4591, Ingredients!$B$11:$B$310, 0)), "")="", "", IFERROR(INDEX(Ingredients!F$11:F$310, MATCH($C4591, Ingredients!$B$11:$B$310, 0)), "")))</f>
        <v/>
      </c>
      <c r="AK4591" s="106" t="str">
        <f>IF($C4591="", "", IF(IFERROR(INDEX(Ingredients!G$11:G$310, MATCH($C4591, Ingredients!$B$11:$B$310, 0)), "")="", "", IFERROR(INDEX(Ingredients!G$11:G$310, MATCH($C4591, Ingredients!$B$11:$B$310, 0)), "")))</f>
        <v/>
      </c>
      <c r="AL4591" s="79" t="str">
        <f>IF($C4591="", "", IF(IFERROR(INDEX(Ingredients!H$11:H$310, MATCH($C4591, Ingredients!$B$11:$B$310, 0)), "")="", "", IFERROR(INDEX(Ingredients!H$11:H$310, MATCH($C4591, Ingredients!$B$11:$B$310, 0)), "")))</f>
        <v/>
      </c>
      <c r="AN4591" s="83" t="str">
        <f t="shared" si="1070"/>
        <v/>
      </c>
      <c r="AP4591" s="114" t="str">
        <f t="shared" si="1080"/>
        <v/>
      </c>
      <c r="AR4591" s="117" t="str">
        <f>IF($C4591="", "", IF(IFERROR(INDEX(Ingredients!$AI$11:$AI$310, MATCH($C4591, Ingredients!$B$11:$B$310, 0)), "")="", "", IFERROR(INDEX(Ingredients!$AI$11:$AI$310, MATCH($C4591, Ingredients!$B$11:$B$310, 0)), "")))</f>
        <v/>
      </c>
      <c r="AT4591" s="120" t="str">
        <f t="shared" si="1081"/>
        <v/>
      </c>
      <c r="AV4591" s="90" t="str">
        <f t="shared" si="1071"/>
        <v/>
      </c>
      <c r="AX4591" s="90" t="str">
        <f>IF($AV4591="", "", COUNTIF($AV$11:$AV$5010, "&lt;"&amp;$AV4591)+1+COUNTIF($AV$11:$AV4591, $AV4591)-1)</f>
        <v/>
      </c>
      <c r="AZ4591" s="111" t="str">
        <f>IF($B4591="", "", SUMIF('Shopping List'!$AV$11:$AV$25, $B4591, 'Shopping List'!$BN$11:$BN$25))</f>
        <v/>
      </c>
      <c r="BB4591" s="117" t="str">
        <f t="shared" si="1082"/>
        <v/>
      </c>
    </row>
    <row r="4592" spans="1:54" x14ac:dyDescent="0.25">
      <c r="A4592" s="4"/>
      <c r="B4592" s="37"/>
      <c r="C4592" s="124"/>
      <c r="D4592" s="39"/>
      <c r="E4592" s="125"/>
      <c r="F4592" s="48"/>
      <c r="G4592" s="4"/>
      <c r="H4592" s="4"/>
      <c r="I4592" s="95" t="str">
        <f>IF($C4592="", "", IF(IFERROR(INDEX(Ingredients!$C$11:$C$310, MATCH($C4592, Ingredients!$B$11:$B$310, 0)), "")="", "", IFERROR(INDEX(Ingredients!$C$11:$C$310, MATCH($C4592, Ingredients!$B$11:$B$310, 0)), "")))</f>
        <v/>
      </c>
      <c r="J4592" s="73" t="str">
        <f>IF($B4592="", "", IF(IFERROR(INDEX(Meals!$C$11:$C$260, MATCH($B4592, Meals!$B$11:$B$260, 0)), "")="", "", IFERROR(INDEX(Meals!$C$11:$C$260, MATCH($B4592, Meals!$B$11:$B$260, 0)), "")))</f>
        <v/>
      </c>
      <c r="K4592" s="4"/>
      <c r="L4592" s="72" t="str">
        <f t="shared" si="1072"/>
        <v/>
      </c>
      <c r="M4592" s="73" t="str">
        <f t="shared" si="1073"/>
        <v/>
      </c>
      <c r="N4592" s="4"/>
      <c r="O4592" s="78" t="str">
        <f t="shared" si="1074"/>
        <v/>
      </c>
      <c r="P4592" s="79" t="str">
        <f t="shared" si="1075"/>
        <v/>
      </c>
      <c r="Q4592" s="4"/>
      <c r="R4592" s="90" t="str">
        <f t="shared" si="1076"/>
        <v/>
      </c>
      <c r="S4592" s="4"/>
      <c r="Y4592" s="18" t="str">
        <f t="shared" si="1077"/>
        <v/>
      </c>
      <c r="AA4592" s="18" t="str">
        <f t="shared" si="1068"/>
        <v/>
      </c>
      <c r="AB4592" s="18" t="str">
        <f t="shared" si="1069"/>
        <v/>
      </c>
      <c r="AC4592" s="18" t="str">
        <f t="shared" si="1078"/>
        <v/>
      </c>
      <c r="AD4592" s="18" t="str">
        <f t="shared" si="1078"/>
        <v/>
      </c>
      <c r="AE4592" s="18" t="str">
        <f t="shared" si="1079"/>
        <v/>
      </c>
      <c r="AG4592" s="95" t="str">
        <f>IF($C4592="", "", IF(IFERROR(INDEX(Ingredients!C$11:C$310, MATCH($C4592, Ingredients!$B$11:$B$310, 0)), "")="", "", IFERROR(INDEX(Ingredients!C$11:C$310, MATCH($C4592, Ingredients!$B$11:$B$310, 0)), "")))</f>
        <v/>
      </c>
      <c r="AH4592" s="105" t="str">
        <f>IF($C4592="", "", IF(IFERROR(INDEX(Ingredients!D$11:D$310, MATCH($C4592, Ingredients!$B$11:$B$310, 0)), "")="", "", IFERROR(INDEX(Ingredients!D$11:D$310, MATCH($C4592, Ingredients!$B$11:$B$310, 0)), "")))</f>
        <v/>
      </c>
      <c r="AI4592" s="106" t="str">
        <f>IF($C4592="", "", IF(IFERROR(INDEX(Ingredients!E$11:E$310, MATCH($C4592, Ingredients!$B$11:$B$310, 0)), "")="", "", IFERROR(INDEX(Ingredients!E$11:E$310, MATCH($C4592, Ingredients!$B$11:$B$310, 0)), "")))</f>
        <v/>
      </c>
      <c r="AJ4592" s="108" t="str">
        <f>IF($C4592="", "", IF(IFERROR(INDEX(Ingredients!F$11:F$310, MATCH($C4592, Ingredients!$B$11:$B$310, 0)), "")="", "", IFERROR(INDEX(Ingredients!F$11:F$310, MATCH($C4592, Ingredients!$B$11:$B$310, 0)), "")))</f>
        <v/>
      </c>
      <c r="AK4592" s="106" t="str">
        <f>IF($C4592="", "", IF(IFERROR(INDEX(Ingredients!G$11:G$310, MATCH($C4592, Ingredients!$B$11:$B$310, 0)), "")="", "", IFERROR(INDEX(Ingredients!G$11:G$310, MATCH($C4592, Ingredients!$B$11:$B$310, 0)), "")))</f>
        <v/>
      </c>
      <c r="AL4592" s="79" t="str">
        <f>IF($C4592="", "", IF(IFERROR(INDEX(Ingredients!H$11:H$310, MATCH($C4592, Ingredients!$B$11:$B$310, 0)), "")="", "", IFERROR(INDEX(Ingredients!H$11:H$310, MATCH($C4592, Ingredients!$B$11:$B$310, 0)), "")))</f>
        <v/>
      </c>
      <c r="AN4592" s="83" t="str">
        <f t="shared" si="1070"/>
        <v/>
      </c>
      <c r="AP4592" s="114" t="str">
        <f t="shared" si="1080"/>
        <v/>
      </c>
      <c r="AR4592" s="117" t="str">
        <f>IF($C4592="", "", IF(IFERROR(INDEX(Ingredients!$AI$11:$AI$310, MATCH($C4592, Ingredients!$B$11:$B$310, 0)), "")="", "", IFERROR(INDEX(Ingredients!$AI$11:$AI$310, MATCH($C4592, Ingredients!$B$11:$B$310, 0)), "")))</f>
        <v/>
      </c>
      <c r="AT4592" s="120" t="str">
        <f t="shared" si="1081"/>
        <v/>
      </c>
      <c r="AV4592" s="90" t="str">
        <f t="shared" si="1071"/>
        <v/>
      </c>
      <c r="AX4592" s="90" t="str">
        <f>IF($AV4592="", "", COUNTIF($AV$11:$AV$5010, "&lt;"&amp;$AV4592)+1+COUNTIF($AV$11:$AV4592, $AV4592)-1)</f>
        <v/>
      </c>
      <c r="AZ4592" s="111" t="str">
        <f>IF($B4592="", "", SUMIF('Shopping List'!$AV$11:$AV$25, $B4592, 'Shopping List'!$BN$11:$BN$25))</f>
        <v/>
      </c>
      <c r="BB4592" s="117" t="str">
        <f t="shared" si="1082"/>
        <v/>
      </c>
    </row>
    <row r="4593" spans="1:54" x14ac:dyDescent="0.25">
      <c r="A4593" s="4"/>
      <c r="B4593" s="37"/>
      <c r="C4593" s="124"/>
      <c r="D4593" s="39"/>
      <c r="E4593" s="125"/>
      <c r="F4593" s="48"/>
      <c r="G4593" s="4"/>
      <c r="H4593" s="4"/>
      <c r="I4593" s="95" t="str">
        <f>IF($C4593="", "", IF(IFERROR(INDEX(Ingredients!$C$11:$C$310, MATCH($C4593, Ingredients!$B$11:$B$310, 0)), "")="", "", IFERROR(INDEX(Ingredients!$C$11:$C$310, MATCH($C4593, Ingredients!$B$11:$B$310, 0)), "")))</f>
        <v/>
      </c>
      <c r="J4593" s="73" t="str">
        <f>IF($B4593="", "", IF(IFERROR(INDEX(Meals!$C$11:$C$260, MATCH($B4593, Meals!$B$11:$B$260, 0)), "")="", "", IFERROR(INDEX(Meals!$C$11:$C$260, MATCH($B4593, Meals!$B$11:$B$260, 0)), "")))</f>
        <v/>
      </c>
      <c r="K4593" s="4"/>
      <c r="L4593" s="72" t="str">
        <f t="shared" si="1072"/>
        <v/>
      </c>
      <c r="M4593" s="73" t="str">
        <f t="shared" si="1073"/>
        <v/>
      </c>
      <c r="N4593" s="4"/>
      <c r="O4593" s="78" t="str">
        <f t="shared" si="1074"/>
        <v/>
      </c>
      <c r="P4593" s="79" t="str">
        <f t="shared" si="1075"/>
        <v/>
      </c>
      <c r="Q4593" s="4"/>
      <c r="R4593" s="90" t="str">
        <f t="shared" si="1076"/>
        <v/>
      </c>
      <c r="S4593" s="4"/>
      <c r="Y4593" s="18" t="str">
        <f t="shared" si="1077"/>
        <v/>
      </c>
      <c r="AA4593" s="18" t="str">
        <f t="shared" si="1068"/>
        <v/>
      </c>
      <c r="AB4593" s="18" t="str">
        <f t="shared" si="1069"/>
        <v/>
      </c>
      <c r="AC4593" s="18" t="str">
        <f t="shared" si="1078"/>
        <v/>
      </c>
      <c r="AD4593" s="18" t="str">
        <f t="shared" si="1078"/>
        <v/>
      </c>
      <c r="AE4593" s="18" t="str">
        <f t="shared" si="1079"/>
        <v/>
      </c>
      <c r="AG4593" s="95" t="str">
        <f>IF($C4593="", "", IF(IFERROR(INDEX(Ingredients!C$11:C$310, MATCH($C4593, Ingredients!$B$11:$B$310, 0)), "")="", "", IFERROR(INDEX(Ingredients!C$11:C$310, MATCH($C4593, Ingredients!$B$11:$B$310, 0)), "")))</f>
        <v/>
      </c>
      <c r="AH4593" s="105" t="str">
        <f>IF($C4593="", "", IF(IFERROR(INDEX(Ingredients!D$11:D$310, MATCH($C4593, Ingredients!$B$11:$B$310, 0)), "")="", "", IFERROR(INDEX(Ingredients!D$11:D$310, MATCH($C4593, Ingredients!$B$11:$B$310, 0)), "")))</f>
        <v/>
      </c>
      <c r="AI4593" s="106" t="str">
        <f>IF($C4593="", "", IF(IFERROR(INDEX(Ingredients!E$11:E$310, MATCH($C4593, Ingredients!$B$11:$B$310, 0)), "")="", "", IFERROR(INDEX(Ingredients!E$11:E$310, MATCH($C4593, Ingredients!$B$11:$B$310, 0)), "")))</f>
        <v/>
      </c>
      <c r="AJ4593" s="108" t="str">
        <f>IF($C4593="", "", IF(IFERROR(INDEX(Ingredients!F$11:F$310, MATCH($C4593, Ingredients!$B$11:$B$310, 0)), "")="", "", IFERROR(INDEX(Ingredients!F$11:F$310, MATCH($C4593, Ingredients!$B$11:$B$310, 0)), "")))</f>
        <v/>
      </c>
      <c r="AK4593" s="106" t="str">
        <f>IF($C4593="", "", IF(IFERROR(INDEX(Ingredients!G$11:G$310, MATCH($C4593, Ingredients!$B$11:$B$310, 0)), "")="", "", IFERROR(INDEX(Ingredients!G$11:G$310, MATCH($C4593, Ingredients!$B$11:$B$310, 0)), "")))</f>
        <v/>
      </c>
      <c r="AL4593" s="79" t="str">
        <f>IF($C4593="", "", IF(IFERROR(INDEX(Ingredients!H$11:H$310, MATCH($C4593, Ingredients!$B$11:$B$310, 0)), "")="", "", IFERROR(INDEX(Ingredients!H$11:H$310, MATCH($C4593, Ingredients!$B$11:$B$310, 0)), "")))</f>
        <v/>
      </c>
      <c r="AN4593" s="83" t="str">
        <f t="shared" si="1070"/>
        <v/>
      </c>
      <c r="AP4593" s="114" t="str">
        <f t="shared" si="1080"/>
        <v/>
      </c>
      <c r="AR4593" s="117" t="str">
        <f>IF($C4593="", "", IF(IFERROR(INDEX(Ingredients!$AI$11:$AI$310, MATCH($C4593, Ingredients!$B$11:$B$310, 0)), "")="", "", IFERROR(INDEX(Ingredients!$AI$11:$AI$310, MATCH($C4593, Ingredients!$B$11:$B$310, 0)), "")))</f>
        <v/>
      </c>
      <c r="AT4593" s="120" t="str">
        <f t="shared" si="1081"/>
        <v/>
      </c>
      <c r="AV4593" s="90" t="str">
        <f t="shared" si="1071"/>
        <v/>
      </c>
      <c r="AX4593" s="90" t="str">
        <f>IF($AV4593="", "", COUNTIF($AV$11:$AV$5010, "&lt;"&amp;$AV4593)+1+COUNTIF($AV$11:$AV4593, $AV4593)-1)</f>
        <v/>
      </c>
      <c r="AZ4593" s="111" t="str">
        <f>IF($B4593="", "", SUMIF('Shopping List'!$AV$11:$AV$25, $B4593, 'Shopping List'!$BN$11:$BN$25))</f>
        <v/>
      </c>
      <c r="BB4593" s="117" t="str">
        <f t="shared" si="1082"/>
        <v/>
      </c>
    </row>
    <row r="4594" spans="1:54" x14ac:dyDescent="0.25">
      <c r="A4594" s="4"/>
      <c r="B4594" s="37"/>
      <c r="C4594" s="124"/>
      <c r="D4594" s="39"/>
      <c r="E4594" s="125"/>
      <c r="F4594" s="48"/>
      <c r="G4594" s="4"/>
      <c r="H4594" s="4"/>
      <c r="I4594" s="95" t="str">
        <f>IF($C4594="", "", IF(IFERROR(INDEX(Ingredients!$C$11:$C$310, MATCH($C4594, Ingredients!$B$11:$B$310, 0)), "")="", "", IFERROR(INDEX(Ingredients!$C$11:$C$310, MATCH($C4594, Ingredients!$B$11:$B$310, 0)), "")))</f>
        <v/>
      </c>
      <c r="J4594" s="73" t="str">
        <f>IF($B4594="", "", IF(IFERROR(INDEX(Meals!$C$11:$C$260, MATCH($B4594, Meals!$B$11:$B$260, 0)), "")="", "", IFERROR(INDEX(Meals!$C$11:$C$260, MATCH($B4594, Meals!$B$11:$B$260, 0)), "")))</f>
        <v/>
      </c>
      <c r="K4594" s="4"/>
      <c r="L4594" s="72" t="str">
        <f t="shared" si="1072"/>
        <v/>
      </c>
      <c r="M4594" s="73" t="str">
        <f t="shared" si="1073"/>
        <v/>
      </c>
      <c r="N4594" s="4"/>
      <c r="O4594" s="78" t="str">
        <f t="shared" si="1074"/>
        <v/>
      </c>
      <c r="P4594" s="79" t="str">
        <f t="shared" si="1075"/>
        <v/>
      </c>
      <c r="Q4594" s="4"/>
      <c r="R4594" s="90" t="str">
        <f t="shared" si="1076"/>
        <v/>
      </c>
      <c r="S4594" s="4"/>
      <c r="Y4594" s="18" t="str">
        <f t="shared" si="1077"/>
        <v/>
      </c>
      <c r="AA4594" s="18" t="str">
        <f t="shared" si="1068"/>
        <v/>
      </c>
      <c r="AB4594" s="18" t="str">
        <f t="shared" si="1069"/>
        <v/>
      </c>
      <c r="AC4594" s="18" t="str">
        <f t="shared" si="1078"/>
        <v/>
      </c>
      <c r="AD4594" s="18" t="str">
        <f t="shared" si="1078"/>
        <v/>
      </c>
      <c r="AE4594" s="18" t="str">
        <f t="shared" si="1079"/>
        <v/>
      </c>
      <c r="AG4594" s="95" t="str">
        <f>IF($C4594="", "", IF(IFERROR(INDEX(Ingredients!C$11:C$310, MATCH($C4594, Ingredients!$B$11:$B$310, 0)), "")="", "", IFERROR(INDEX(Ingredients!C$11:C$310, MATCH($C4594, Ingredients!$B$11:$B$310, 0)), "")))</f>
        <v/>
      </c>
      <c r="AH4594" s="105" t="str">
        <f>IF($C4594="", "", IF(IFERROR(INDEX(Ingredients!D$11:D$310, MATCH($C4594, Ingredients!$B$11:$B$310, 0)), "")="", "", IFERROR(INDEX(Ingredients!D$11:D$310, MATCH($C4594, Ingredients!$B$11:$B$310, 0)), "")))</f>
        <v/>
      </c>
      <c r="AI4594" s="106" t="str">
        <f>IF($C4594="", "", IF(IFERROR(INDEX(Ingredients!E$11:E$310, MATCH($C4594, Ingredients!$B$11:$B$310, 0)), "")="", "", IFERROR(INDEX(Ingredients!E$11:E$310, MATCH($C4594, Ingredients!$B$11:$B$310, 0)), "")))</f>
        <v/>
      </c>
      <c r="AJ4594" s="108" t="str">
        <f>IF($C4594="", "", IF(IFERROR(INDEX(Ingredients!F$11:F$310, MATCH($C4594, Ingredients!$B$11:$B$310, 0)), "")="", "", IFERROR(INDEX(Ingredients!F$11:F$310, MATCH($C4594, Ingredients!$B$11:$B$310, 0)), "")))</f>
        <v/>
      </c>
      <c r="AK4594" s="106" t="str">
        <f>IF($C4594="", "", IF(IFERROR(INDEX(Ingredients!G$11:G$310, MATCH($C4594, Ingredients!$B$11:$B$310, 0)), "")="", "", IFERROR(INDEX(Ingredients!G$11:G$310, MATCH($C4594, Ingredients!$B$11:$B$310, 0)), "")))</f>
        <v/>
      </c>
      <c r="AL4594" s="79" t="str">
        <f>IF($C4594="", "", IF(IFERROR(INDEX(Ingredients!H$11:H$310, MATCH($C4594, Ingredients!$B$11:$B$310, 0)), "")="", "", IFERROR(INDEX(Ingredients!H$11:H$310, MATCH($C4594, Ingredients!$B$11:$B$310, 0)), "")))</f>
        <v/>
      </c>
      <c r="AN4594" s="83" t="str">
        <f t="shared" si="1070"/>
        <v/>
      </c>
      <c r="AP4594" s="114" t="str">
        <f t="shared" si="1080"/>
        <v/>
      </c>
      <c r="AR4594" s="117" t="str">
        <f>IF($C4594="", "", IF(IFERROR(INDEX(Ingredients!$AI$11:$AI$310, MATCH($C4594, Ingredients!$B$11:$B$310, 0)), "")="", "", IFERROR(INDEX(Ingredients!$AI$11:$AI$310, MATCH($C4594, Ingredients!$B$11:$B$310, 0)), "")))</f>
        <v/>
      </c>
      <c r="AT4594" s="120" t="str">
        <f t="shared" si="1081"/>
        <v/>
      </c>
      <c r="AV4594" s="90" t="str">
        <f t="shared" si="1071"/>
        <v/>
      </c>
      <c r="AX4594" s="90" t="str">
        <f>IF($AV4594="", "", COUNTIF($AV$11:$AV$5010, "&lt;"&amp;$AV4594)+1+COUNTIF($AV$11:$AV4594, $AV4594)-1)</f>
        <v/>
      </c>
      <c r="AZ4594" s="111" t="str">
        <f>IF($B4594="", "", SUMIF('Shopping List'!$AV$11:$AV$25, $B4594, 'Shopping List'!$BN$11:$BN$25))</f>
        <v/>
      </c>
      <c r="BB4594" s="117" t="str">
        <f t="shared" si="1082"/>
        <v/>
      </c>
    </row>
    <row r="4595" spans="1:54" x14ac:dyDescent="0.25">
      <c r="A4595" s="4"/>
      <c r="B4595" s="37"/>
      <c r="C4595" s="124"/>
      <c r="D4595" s="39"/>
      <c r="E4595" s="125"/>
      <c r="F4595" s="48"/>
      <c r="G4595" s="4"/>
      <c r="H4595" s="4"/>
      <c r="I4595" s="95" t="str">
        <f>IF($C4595="", "", IF(IFERROR(INDEX(Ingredients!$C$11:$C$310, MATCH($C4595, Ingredients!$B$11:$B$310, 0)), "")="", "", IFERROR(INDEX(Ingredients!$C$11:$C$310, MATCH($C4595, Ingredients!$B$11:$B$310, 0)), "")))</f>
        <v/>
      </c>
      <c r="J4595" s="73" t="str">
        <f>IF($B4595="", "", IF(IFERROR(INDEX(Meals!$C$11:$C$260, MATCH($B4595, Meals!$B$11:$B$260, 0)), "")="", "", IFERROR(INDEX(Meals!$C$11:$C$260, MATCH($B4595, Meals!$B$11:$B$260, 0)), "")))</f>
        <v/>
      </c>
      <c r="K4595" s="4"/>
      <c r="L4595" s="72" t="str">
        <f t="shared" si="1072"/>
        <v/>
      </c>
      <c r="M4595" s="73" t="str">
        <f t="shared" si="1073"/>
        <v/>
      </c>
      <c r="N4595" s="4"/>
      <c r="O4595" s="78" t="str">
        <f t="shared" si="1074"/>
        <v/>
      </c>
      <c r="P4595" s="79" t="str">
        <f t="shared" si="1075"/>
        <v/>
      </c>
      <c r="Q4595" s="4"/>
      <c r="R4595" s="90" t="str">
        <f t="shared" si="1076"/>
        <v/>
      </c>
      <c r="S4595" s="4"/>
      <c r="Y4595" s="18" t="str">
        <f t="shared" si="1077"/>
        <v/>
      </c>
      <c r="AA4595" s="18" t="str">
        <f t="shared" si="1068"/>
        <v/>
      </c>
      <c r="AB4595" s="18" t="str">
        <f t="shared" si="1069"/>
        <v/>
      </c>
      <c r="AC4595" s="18" t="str">
        <f t="shared" si="1078"/>
        <v/>
      </c>
      <c r="AD4595" s="18" t="str">
        <f t="shared" si="1078"/>
        <v/>
      </c>
      <c r="AE4595" s="18" t="str">
        <f t="shared" si="1079"/>
        <v/>
      </c>
      <c r="AG4595" s="95" t="str">
        <f>IF($C4595="", "", IF(IFERROR(INDEX(Ingredients!C$11:C$310, MATCH($C4595, Ingredients!$B$11:$B$310, 0)), "")="", "", IFERROR(INDEX(Ingredients!C$11:C$310, MATCH($C4595, Ingredients!$B$11:$B$310, 0)), "")))</f>
        <v/>
      </c>
      <c r="AH4595" s="105" t="str">
        <f>IF($C4595="", "", IF(IFERROR(INDEX(Ingredients!D$11:D$310, MATCH($C4595, Ingredients!$B$11:$B$310, 0)), "")="", "", IFERROR(INDEX(Ingredients!D$11:D$310, MATCH($C4595, Ingredients!$B$11:$B$310, 0)), "")))</f>
        <v/>
      </c>
      <c r="AI4595" s="106" t="str">
        <f>IF($C4595="", "", IF(IFERROR(INDEX(Ingredients!E$11:E$310, MATCH($C4595, Ingredients!$B$11:$B$310, 0)), "")="", "", IFERROR(INDEX(Ingredients!E$11:E$310, MATCH($C4595, Ingredients!$B$11:$B$310, 0)), "")))</f>
        <v/>
      </c>
      <c r="AJ4595" s="108" t="str">
        <f>IF($C4595="", "", IF(IFERROR(INDEX(Ingredients!F$11:F$310, MATCH($C4595, Ingredients!$B$11:$B$310, 0)), "")="", "", IFERROR(INDEX(Ingredients!F$11:F$310, MATCH($C4595, Ingredients!$B$11:$B$310, 0)), "")))</f>
        <v/>
      </c>
      <c r="AK4595" s="106" t="str">
        <f>IF($C4595="", "", IF(IFERROR(INDEX(Ingredients!G$11:G$310, MATCH($C4595, Ingredients!$B$11:$B$310, 0)), "")="", "", IFERROR(INDEX(Ingredients!G$11:G$310, MATCH($C4595, Ingredients!$B$11:$B$310, 0)), "")))</f>
        <v/>
      </c>
      <c r="AL4595" s="79" t="str">
        <f>IF($C4595="", "", IF(IFERROR(INDEX(Ingredients!H$11:H$310, MATCH($C4595, Ingredients!$B$11:$B$310, 0)), "")="", "", IFERROR(INDEX(Ingredients!H$11:H$310, MATCH($C4595, Ingredients!$B$11:$B$310, 0)), "")))</f>
        <v/>
      </c>
      <c r="AN4595" s="83" t="str">
        <f t="shared" si="1070"/>
        <v/>
      </c>
      <c r="AP4595" s="114" t="str">
        <f t="shared" si="1080"/>
        <v/>
      </c>
      <c r="AR4595" s="117" t="str">
        <f>IF($C4595="", "", IF(IFERROR(INDEX(Ingredients!$AI$11:$AI$310, MATCH($C4595, Ingredients!$B$11:$B$310, 0)), "")="", "", IFERROR(INDEX(Ingredients!$AI$11:$AI$310, MATCH($C4595, Ingredients!$B$11:$B$310, 0)), "")))</f>
        <v/>
      </c>
      <c r="AT4595" s="120" t="str">
        <f t="shared" si="1081"/>
        <v/>
      </c>
      <c r="AV4595" s="90" t="str">
        <f t="shared" si="1071"/>
        <v/>
      </c>
      <c r="AX4595" s="90" t="str">
        <f>IF($AV4595="", "", COUNTIF($AV$11:$AV$5010, "&lt;"&amp;$AV4595)+1+COUNTIF($AV$11:$AV4595, $AV4595)-1)</f>
        <v/>
      </c>
      <c r="AZ4595" s="111" t="str">
        <f>IF($B4595="", "", SUMIF('Shopping List'!$AV$11:$AV$25, $B4595, 'Shopping List'!$BN$11:$BN$25))</f>
        <v/>
      </c>
      <c r="BB4595" s="117" t="str">
        <f t="shared" si="1082"/>
        <v/>
      </c>
    </row>
    <row r="4596" spans="1:54" x14ac:dyDescent="0.25">
      <c r="A4596" s="4"/>
      <c r="B4596" s="37"/>
      <c r="C4596" s="124"/>
      <c r="D4596" s="39"/>
      <c r="E4596" s="125"/>
      <c r="F4596" s="48"/>
      <c r="G4596" s="4"/>
      <c r="H4596" s="4"/>
      <c r="I4596" s="95" t="str">
        <f>IF($C4596="", "", IF(IFERROR(INDEX(Ingredients!$C$11:$C$310, MATCH($C4596, Ingredients!$B$11:$B$310, 0)), "")="", "", IFERROR(INDEX(Ingredients!$C$11:$C$310, MATCH($C4596, Ingredients!$B$11:$B$310, 0)), "")))</f>
        <v/>
      </c>
      <c r="J4596" s="73" t="str">
        <f>IF($B4596="", "", IF(IFERROR(INDEX(Meals!$C$11:$C$260, MATCH($B4596, Meals!$B$11:$B$260, 0)), "")="", "", IFERROR(INDEX(Meals!$C$11:$C$260, MATCH($B4596, Meals!$B$11:$B$260, 0)), "")))</f>
        <v/>
      </c>
      <c r="K4596" s="4"/>
      <c r="L4596" s="72" t="str">
        <f t="shared" si="1072"/>
        <v/>
      </c>
      <c r="M4596" s="73" t="str">
        <f t="shared" si="1073"/>
        <v/>
      </c>
      <c r="N4596" s="4"/>
      <c r="O4596" s="78" t="str">
        <f t="shared" si="1074"/>
        <v/>
      </c>
      <c r="P4596" s="79" t="str">
        <f t="shared" si="1075"/>
        <v/>
      </c>
      <c r="Q4596" s="4"/>
      <c r="R4596" s="90" t="str">
        <f t="shared" si="1076"/>
        <v/>
      </c>
      <c r="S4596" s="4"/>
      <c r="Y4596" s="18" t="str">
        <f t="shared" si="1077"/>
        <v/>
      </c>
      <c r="AA4596" s="18" t="str">
        <f t="shared" si="1068"/>
        <v/>
      </c>
      <c r="AB4596" s="18" t="str">
        <f t="shared" si="1069"/>
        <v/>
      </c>
      <c r="AC4596" s="18" t="str">
        <f t="shared" si="1078"/>
        <v/>
      </c>
      <c r="AD4596" s="18" t="str">
        <f t="shared" si="1078"/>
        <v/>
      </c>
      <c r="AE4596" s="18" t="str">
        <f t="shared" si="1079"/>
        <v/>
      </c>
      <c r="AG4596" s="95" t="str">
        <f>IF($C4596="", "", IF(IFERROR(INDEX(Ingredients!C$11:C$310, MATCH($C4596, Ingredients!$B$11:$B$310, 0)), "")="", "", IFERROR(INDEX(Ingredients!C$11:C$310, MATCH($C4596, Ingredients!$B$11:$B$310, 0)), "")))</f>
        <v/>
      </c>
      <c r="AH4596" s="105" t="str">
        <f>IF($C4596="", "", IF(IFERROR(INDEX(Ingredients!D$11:D$310, MATCH($C4596, Ingredients!$B$11:$B$310, 0)), "")="", "", IFERROR(INDEX(Ingredients!D$11:D$310, MATCH($C4596, Ingredients!$B$11:$B$310, 0)), "")))</f>
        <v/>
      </c>
      <c r="AI4596" s="106" t="str">
        <f>IF($C4596="", "", IF(IFERROR(INDEX(Ingredients!E$11:E$310, MATCH($C4596, Ingredients!$B$11:$B$310, 0)), "")="", "", IFERROR(INDEX(Ingredients!E$11:E$310, MATCH($C4596, Ingredients!$B$11:$B$310, 0)), "")))</f>
        <v/>
      </c>
      <c r="AJ4596" s="108" t="str">
        <f>IF($C4596="", "", IF(IFERROR(INDEX(Ingredients!F$11:F$310, MATCH($C4596, Ingredients!$B$11:$B$310, 0)), "")="", "", IFERROR(INDEX(Ingredients!F$11:F$310, MATCH($C4596, Ingredients!$B$11:$B$310, 0)), "")))</f>
        <v/>
      </c>
      <c r="AK4596" s="106" t="str">
        <f>IF($C4596="", "", IF(IFERROR(INDEX(Ingredients!G$11:G$310, MATCH($C4596, Ingredients!$B$11:$B$310, 0)), "")="", "", IFERROR(INDEX(Ingredients!G$11:G$310, MATCH($C4596, Ingredients!$B$11:$B$310, 0)), "")))</f>
        <v/>
      </c>
      <c r="AL4596" s="79" t="str">
        <f>IF($C4596="", "", IF(IFERROR(INDEX(Ingredients!H$11:H$310, MATCH($C4596, Ingredients!$B$11:$B$310, 0)), "")="", "", IFERROR(INDEX(Ingredients!H$11:H$310, MATCH($C4596, Ingredients!$B$11:$B$310, 0)), "")))</f>
        <v/>
      </c>
      <c r="AN4596" s="83" t="str">
        <f t="shared" si="1070"/>
        <v/>
      </c>
      <c r="AP4596" s="114" t="str">
        <f t="shared" si="1080"/>
        <v/>
      </c>
      <c r="AR4596" s="117" t="str">
        <f>IF($C4596="", "", IF(IFERROR(INDEX(Ingredients!$AI$11:$AI$310, MATCH($C4596, Ingredients!$B$11:$B$310, 0)), "")="", "", IFERROR(INDEX(Ingredients!$AI$11:$AI$310, MATCH($C4596, Ingredients!$B$11:$B$310, 0)), "")))</f>
        <v/>
      </c>
      <c r="AT4596" s="120" t="str">
        <f t="shared" si="1081"/>
        <v/>
      </c>
      <c r="AV4596" s="90" t="str">
        <f t="shared" si="1071"/>
        <v/>
      </c>
      <c r="AX4596" s="90" t="str">
        <f>IF($AV4596="", "", COUNTIF($AV$11:$AV$5010, "&lt;"&amp;$AV4596)+1+COUNTIF($AV$11:$AV4596, $AV4596)-1)</f>
        <v/>
      </c>
      <c r="AZ4596" s="111" t="str">
        <f>IF($B4596="", "", SUMIF('Shopping List'!$AV$11:$AV$25, $B4596, 'Shopping List'!$BN$11:$BN$25))</f>
        <v/>
      </c>
      <c r="BB4596" s="117" t="str">
        <f t="shared" si="1082"/>
        <v/>
      </c>
    </row>
    <row r="4597" spans="1:54" x14ac:dyDescent="0.25">
      <c r="A4597" s="4"/>
      <c r="B4597" s="37"/>
      <c r="C4597" s="124"/>
      <c r="D4597" s="39"/>
      <c r="E4597" s="125"/>
      <c r="F4597" s="48"/>
      <c r="G4597" s="4"/>
      <c r="H4597" s="4"/>
      <c r="I4597" s="95" t="str">
        <f>IF($C4597="", "", IF(IFERROR(INDEX(Ingredients!$C$11:$C$310, MATCH($C4597, Ingredients!$B$11:$B$310, 0)), "")="", "", IFERROR(INDEX(Ingredients!$C$11:$C$310, MATCH($C4597, Ingredients!$B$11:$B$310, 0)), "")))</f>
        <v/>
      </c>
      <c r="J4597" s="73" t="str">
        <f>IF($B4597="", "", IF(IFERROR(INDEX(Meals!$C$11:$C$260, MATCH($B4597, Meals!$B$11:$B$260, 0)), "")="", "", IFERROR(INDEX(Meals!$C$11:$C$260, MATCH($B4597, Meals!$B$11:$B$260, 0)), "")))</f>
        <v/>
      </c>
      <c r="K4597" s="4"/>
      <c r="L4597" s="72" t="str">
        <f t="shared" si="1072"/>
        <v/>
      </c>
      <c r="M4597" s="73" t="str">
        <f t="shared" si="1073"/>
        <v/>
      </c>
      <c r="N4597" s="4"/>
      <c r="O4597" s="78" t="str">
        <f t="shared" si="1074"/>
        <v/>
      </c>
      <c r="P4597" s="79" t="str">
        <f t="shared" si="1075"/>
        <v/>
      </c>
      <c r="Q4597" s="4"/>
      <c r="R4597" s="90" t="str">
        <f t="shared" si="1076"/>
        <v/>
      </c>
      <c r="S4597" s="4"/>
      <c r="Y4597" s="18" t="str">
        <f t="shared" si="1077"/>
        <v/>
      </c>
      <c r="AA4597" s="18" t="str">
        <f t="shared" si="1068"/>
        <v/>
      </c>
      <c r="AB4597" s="18" t="str">
        <f t="shared" si="1069"/>
        <v/>
      </c>
      <c r="AC4597" s="18" t="str">
        <f t="shared" si="1078"/>
        <v/>
      </c>
      <c r="AD4597" s="18" t="str">
        <f t="shared" si="1078"/>
        <v/>
      </c>
      <c r="AE4597" s="18" t="str">
        <f t="shared" si="1079"/>
        <v/>
      </c>
      <c r="AG4597" s="95" t="str">
        <f>IF($C4597="", "", IF(IFERROR(INDEX(Ingredients!C$11:C$310, MATCH($C4597, Ingredients!$B$11:$B$310, 0)), "")="", "", IFERROR(INDEX(Ingredients!C$11:C$310, MATCH($C4597, Ingredients!$B$11:$B$310, 0)), "")))</f>
        <v/>
      </c>
      <c r="AH4597" s="105" t="str">
        <f>IF($C4597="", "", IF(IFERROR(INDEX(Ingredients!D$11:D$310, MATCH($C4597, Ingredients!$B$11:$B$310, 0)), "")="", "", IFERROR(INDEX(Ingredients!D$11:D$310, MATCH($C4597, Ingredients!$B$11:$B$310, 0)), "")))</f>
        <v/>
      </c>
      <c r="AI4597" s="106" t="str">
        <f>IF($C4597="", "", IF(IFERROR(INDEX(Ingredients!E$11:E$310, MATCH($C4597, Ingredients!$B$11:$B$310, 0)), "")="", "", IFERROR(INDEX(Ingredients!E$11:E$310, MATCH($C4597, Ingredients!$B$11:$B$310, 0)), "")))</f>
        <v/>
      </c>
      <c r="AJ4597" s="108" t="str">
        <f>IF($C4597="", "", IF(IFERROR(INDEX(Ingredients!F$11:F$310, MATCH($C4597, Ingredients!$B$11:$B$310, 0)), "")="", "", IFERROR(INDEX(Ingredients!F$11:F$310, MATCH($C4597, Ingredients!$B$11:$B$310, 0)), "")))</f>
        <v/>
      </c>
      <c r="AK4597" s="106" t="str">
        <f>IF($C4597="", "", IF(IFERROR(INDEX(Ingredients!G$11:G$310, MATCH($C4597, Ingredients!$B$11:$B$310, 0)), "")="", "", IFERROR(INDEX(Ingredients!G$11:G$310, MATCH($C4597, Ingredients!$B$11:$B$310, 0)), "")))</f>
        <v/>
      </c>
      <c r="AL4597" s="79" t="str">
        <f>IF($C4597="", "", IF(IFERROR(INDEX(Ingredients!H$11:H$310, MATCH($C4597, Ingredients!$B$11:$B$310, 0)), "")="", "", IFERROR(INDEX(Ingredients!H$11:H$310, MATCH($C4597, Ingredients!$B$11:$B$310, 0)), "")))</f>
        <v/>
      </c>
      <c r="AN4597" s="83" t="str">
        <f t="shared" si="1070"/>
        <v/>
      </c>
      <c r="AP4597" s="114" t="str">
        <f t="shared" si="1080"/>
        <v/>
      </c>
      <c r="AR4597" s="117" t="str">
        <f>IF($C4597="", "", IF(IFERROR(INDEX(Ingredients!$AI$11:$AI$310, MATCH($C4597, Ingredients!$B$11:$B$310, 0)), "")="", "", IFERROR(INDEX(Ingredients!$AI$11:$AI$310, MATCH($C4597, Ingredients!$B$11:$B$310, 0)), "")))</f>
        <v/>
      </c>
      <c r="AT4597" s="120" t="str">
        <f t="shared" si="1081"/>
        <v/>
      </c>
      <c r="AV4597" s="90" t="str">
        <f t="shared" si="1071"/>
        <v/>
      </c>
      <c r="AX4597" s="90" t="str">
        <f>IF($AV4597="", "", COUNTIF($AV$11:$AV$5010, "&lt;"&amp;$AV4597)+1+COUNTIF($AV$11:$AV4597, $AV4597)-1)</f>
        <v/>
      </c>
      <c r="AZ4597" s="111" t="str">
        <f>IF($B4597="", "", SUMIF('Shopping List'!$AV$11:$AV$25, $B4597, 'Shopping List'!$BN$11:$BN$25))</f>
        <v/>
      </c>
      <c r="BB4597" s="117" t="str">
        <f t="shared" si="1082"/>
        <v/>
      </c>
    </row>
    <row r="4598" spans="1:54" x14ac:dyDescent="0.25">
      <c r="A4598" s="4"/>
      <c r="B4598" s="37"/>
      <c r="C4598" s="124"/>
      <c r="D4598" s="39"/>
      <c r="E4598" s="125"/>
      <c r="F4598" s="48"/>
      <c r="G4598" s="4"/>
      <c r="H4598" s="4"/>
      <c r="I4598" s="95" t="str">
        <f>IF($C4598="", "", IF(IFERROR(INDEX(Ingredients!$C$11:$C$310, MATCH($C4598, Ingredients!$B$11:$B$310, 0)), "")="", "", IFERROR(INDEX(Ingredients!$C$11:$C$310, MATCH($C4598, Ingredients!$B$11:$B$310, 0)), "")))</f>
        <v/>
      </c>
      <c r="J4598" s="73" t="str">
        <f>IF($B4598="", "", IF(IFERROR(INDEX(Meals!$C$11:$C$260, MATCH($B4598, Meals!$B$11:$B$260, 0)), "")="", "", IFERROR(INDEX(Meals!$C$11:$C$260, MATCH($B4598, Meals!$B$11:$B$260, 0)), "")))</f>
        <v/>
      </c>
      <c r="K4598" s="4"/>
      <c r="L4598" s="72" t="str">
        <f t="shared" si="1072"/>
        <v/>
      </c>
      <c r="M4598" s="73" t="str">
        <f t="shared" si="1073"/>
        <v/>
      </c>
      <c r="N4598" s="4"/>
      <c r="O4598" s="78" t="str">
        <f t="shared" si="1074"/>
        <v/>
      </c>
      <c r="P4598" s="79" t="str">
        <f t="shared" si="1075"/>
        <v/>
      </c>
      <c r="Q4598" s="4"/>
      <c r="R4598" s="90" t="str">
        <f t="shared" si="1076"/>
        <v/>
      </c>
      <c r="S4598" s="4"/>
      <c r="Y4598" s="18" t="str">
        <f t="shared" si="1077"/>
        <v/>
      </c>
      <c r="AA4598" s="18" t="str">
        <f t="shared" si="1068"/>
        <v/>
      </c>
      <c r="AB4598" s="18" t="str">
        <f t="shared" si="1069"/>
        <v/>
      </c>
      <c r="AC4598" s="18" t="str">
        <f t="shared" si="1078"/>
        <v/>
      </c>
      <c r="AD4598" s="18" t="str">
        <f t="shared" si="1078"/>
        <v/>
      </c>
      <c r="AE4598" s="18" t="str">
        <f t="shared" si="1079"/>
        <v/>
      </c>
      <c r="AG4598" s="95" t="str">
        <f>IF($C4598="", "", IF(IFERROR(INDEX(Ingredients!C$11:C$310, MATCH($C4598, Ingredients!$B$11:$B$310, 0)), "")="", "", IFERROR(INDEX(Ingredients!C$11:C$310, MATCH($C4598, Ingredients!$B$11:$B$310, 0)), "")))</f>
        <v/>
      </c>
      <c r="AH4598" s="105" t="str">
        <f>IF($C4598="", "", IF(IFERROR(INDEX(Ingredients!D$11:D$310, MATCH($C4598, Ingredients!$B$11:$B$310, 0)), "")="", "", IFERROR(INDEX(Ingredients!D$11:D$310, MATCH($C4598, Ingredients!$B$11:$B$310, 0)), "")))</f>
        <v/>
      </c>
      <c r="AI4598" s="106" t="str">
        <f>IF($C4598="", "", IF(IFERROR(INDEX(Ingredients!E$11:E$310, MATCH($C4598, Ingredients!$B$11:$B$310, 0)), "")="", "", IFERROR(INDEX(Ingredients!E$11:E$310, MATCH($C4598, Ingredients!$B$11:$B$310, 0)), "")))</f>
        <v/>
      </c>
      <c r="AJ4598" s="108" t="str">
        <f>IF($C4598="", "", IF(IFERROR(INDEX(Ingredients!F$11:F$310, MATCH($C4598, Ingredients!$B$11:$B$310, 0)), "")="", "", IFERROR(INDEX(Ingredients!F$11:F$310, MATCH($C4598, Ingredients!$B$11:$B$310, 0)), "")))</f>
        <v/>
      </c>
      <c r="AK4598" s="106" t="str">
        <f>IF($C4598="", "", IF(IFERROR(INDEX(Ingredients!G$11:G$310, MATCH($C4598, Ingredients!$B$11:$B$310, 0)), "")="", "", IFERROR(INDEX(Ingredients!G$11:G$310, MATCH($C4598, Ingredients!$B$11:$B$310, 0)), "")))</f>
        <v/>
      </c>
      <c r="AL4598" s="79" t="str">
        <f>IF($C4598="", "", IF(IFERROR(INDEX(Ingredients!H$11:H$310, MATCH($C4598, Ingredients!$B$11:$B$310, 0)), "")="", "", IFERROR(INDEX(Ingredients!H$11:H$310, MATCH($C4598, Ingredients!$B$11:$B$310, 0)), "")))</f>
        <v/>
      </c>
      <c r="AN4598" s="83" t="str">
        <f t="shared" si="1070"/>
        <v/>
      </c>
      <c r="AP4598" s="114" t="str">
        <f t="shared" si="1080"/>
        <v/>
      </c>
      <c r="AR4598" s="117" t="str">
        <f>IF($C4598="", "", IF(IFERROR(INDEX(Ingredients!$AI$11:$AI$310, MATCH($C4598, Ingredients!$B$11:$B$310, 0)), "")="", "", IFERROR(INDEX(Ingredients!$AI$11:$AI$310, MATCH($C4598, Ingredients!$B$11:$B$310, 0)), "")))</f>
        <v/>
      </c>
      <c r="AT4598" s="120" t="str">
        <f t="shared" si="1081"/>
        <v/>
      </c>
      <c r="AV4598" s="90" t="str">
        <f t="shared" si="1071"/>
        <v/>
      </c>
      <c r="AX4598" s="90" t="str">
        <f>IF($AV4598="", "", COUNTIF($AV$11:$AV$5010, "&lt;"&amp;$AV4598)+1+COUNTIF($AV$11:$AV4598, $AV4598)-1)</f>
        <v/>
      </c>
      <c r="AZ4598" s="111" t="str">
        <f>IF($B4598="", "", SUMIF('Shopping List'!$AV$11:$AV$25, $B4598, 'Shopping List'!$BN$11:$BN$25))</f>
        <v/>
      </c>
      <c r="BB4598" s="117" t="str">
        <f t="shared" si="1082"/>
        <v/>
      </c>
    </row>
    <row r="4599" spans="1:54" x14ac:dyDescent="0.25">
      <c r="A4599" s="4"/>
      <c r="B4599" s="37"/>
      <c r="C4599" s="124"/>
      <c r="D4599" s="39"/>
      <c r="E4599" s="125"/>
      <c r="F4599" s="48"/>
      <c r="G4599" s="4"/>
      <c r="H4599" s="4"/>
      <c r="I4599" s="95" t="str">
        <f>IF($C4599="", "", IF(IFERROR(INDEX(Ingredients!$C$11:$C$310, MATCH($C4599, Ingredients!$B$11:$B$310, 0)), "")="", "", IFERROR(INDEX(Ingredients!$C$11:$C$310, MATCH($C4599, Ingredients!$B$11:$B$310, 0)), "")))</f>
        <v/>
      </c>
      <c r="J4599" s="73" t="str">
        <f>IF($B4599="", "", IF(IFERROR(INDEX(Meals!$C$11:$C$260, MATCH($B4599, Meals!$B$11:$B$260, 0)), "")="", "", IFERROR(INDEX(Meals!$C$11:$C$260, MATCH($B4599, Meals!$B$11:$B$260, 0)), "")))</f>
        <v/>
      </c>
      <c r="K4599" s="4"/>
      <c r="L4599" s="72" t="str">
        <f t="shared" si="1072"/>
        <v/>
      </c>
      <c r="M4599" s="73" t="str">
        <f t="shared" si="1073"/>
        <v/>
      </c>
      <c r="N4599" s="4"/>
      <c r="O4599" s="78" t="str">
        <f t="shared" si="1074"/>
        <v/>
      </c>
      <c r="P4599" s="79" t="str">
        <f t="shared" si="1075"/>
        <v/>
      </c>
      <c r="Q4599" s="4"/>
      <c r="R4599" s="90" t="str">
        <f t="shared" si="1076"/>
        <v/>
      </c>
      <c r="S4599" s="4"/>
      <c r="Y4599" s="18" t="str">
        <f t="shared" si="1077"/>
        <v/>
      </c>
      <c r="AA4599" s="18" t="str">
        <f t="shared" si="1068"/>
        <v/>
      </c>
      <c r="AB4599" s="18" t="str">
        <f t="shared" si="1069"/>
        <v/>
      </c>
      <c r="AC4599" s="18" t="str">
        <f t="shared" si="1078"/>
        <v/>
      </c>
      <c r="AD4599" s="18" t="str">
        <f t="shared" si="1078"/>
        <v/>
      </c>
      <c r="AE4599" s="18" t="str">
        <f t="shared" si="1079"/>
        <v/>
      </c>
      <c r="AG4599" s="95" t="str">
        <f>IF($C4599="", "", IF(IFERROR(INDEX(Ingredients!C$11:C$310, MATCH($C4599, Ingredients!$B$11:$B$310, 0)), "")="", "", IFERROR(INDEX(Ingredients!C$11:C$310, MATCH($C4599, Ingredients!$B$11:$B$310, 0)), "")))</f>
        <v/>
      </c>
      <c r="AH4599" s="105" t="str">
        <f>IF($C4599="", "", IF(IFERROR(INDEX(Ingredients!D$11:D$310, MATCH($C4599, Ingredients!$B$11:$B$310, 0)), "")="", "", IFERROR(INDEX(Ingredients!D$11:D$310, MATCH($C4599, Ingredients!$B$11:$B$310, 0)), "")))</f>
        <v/>
      </c>
      <c r="AI4599" s="106" t="str">
        <f>IF($C4599="", "", IF(IFERROR(INDEX(Ingredients!E$11:E$310, MATCH($C4599, Ingredients!$B$11:$B$310, 0)), "")="", "", IFERROR(INDEX(Ingredients!E$11:E$310, MATCH($C4599, Ingredients!$B$11:$B$310, 0)), "")))</f>
        <v/>
      </c>
      <c r="AJ4599" s="108" t="str">
        <f>IF($C4599="", "", IF(IFERROR(INDEX(Ingredients!F$11:F$310, MATCH($C4599, Ingredients!$B$11:$B$310, 0)), "")="", "", IFERROR(INDEX(Ingredients!F$11:F$310, MATCH($C4599, Ingredients!$B$11:$B$310, 0)), "")))</f>
        <v/>
      </c>
      <c r="AK4599" s="106" t="str">
        <f>IF($C4599="", "", IF(IFERROR(INDEX(Ingredients!G$11:G$310, MATCH($C4599, Ingredients!$B$11:$B$310, 0)), "")="", "", IFERROR(INDEX(Ingredients!G$11:G$310, MATCH($C4599, Ingredients!$B$11:$B$310, 0)), "")))</f>
        <v/>
      </c>
      <c r="AL4599" s="79" t="str">
        <f>IF($C4599="", "", IF(IFERROR(INDEX(Ingredients!H$11:H$310, MATCH($C4599, Ingredients!$B$11:$B$310, 0)), "")="", "", IFERROR(INDEX(Ingredients!H$11:H$310, MATCH($C4599, Ingredients!$B$11:$B$310, 0)), "")))</f>
        <v/>
      </c>
      <c r="AN4599" s="83" t="str">
        <f t="shared" si="1070"/>
        <v/>
      </c>
      <c r="AP4599" s="114" t="str">
        <f t="shared" si="1080"/>
        <v/>
      </c>
      <c r="AR4599" s="117" t="str">
        <f>IF($C4599="", "", IF(IFERROR(INDEX(Ingredients!$AI$11:$AI$310, MATCH($C4599, Ingredients!$B$11:$B$310, 0)), "")="", "", IFERROR(INDEX(Ingredients!$AI$11:$AI$310, MATCH($C4599, Ingredients!$B$11:$B$310, 0)), "")))</f>
        <v/>
      </c>
      <c r="AT4599" s="120" t="str">
        <f t="shared" si="1081"/>
        <v/>
      </c>
      <c r="AV4599" s="90" t="str">
        <f t="shared" si="1071"/>
        <v/>
      </c>
      <c r="AX4599" s="90" t="str">
        <f>IF($AV4599="", "", COUNTIF($AV$11:$AV$5010, "&lt;"&amp;$AV4599)+1+COUNTIF($AV$11:$AV4599, $AV4599)-1)</f>
        <v/>
      </c>
      <c r="AZ4599" s="111" t="str">
        <f>IF($B4599="", "", SUMIF('Shopping List'!$AV$11:$AV$25, $B4599, 'Shopping List'!$BN$11:$BN$25))</f>
        <v/>
      </c>
      <c r="BB4599" s="117" t="str">
        <f t="shared" si="1082"/>
        <v/>
      </c>
    </row>
    <row r="4600" spans="1:54" x14ac:dyDescent="0.25">
      <c r="A4600" s="4"/>
      <c r="B4600" s="37"/>
      <c r="C4600" s="124"/>
      <c r="D4600" s="39"/>
      <c r="E4600" s="125"/>
      <c r="F4600" s="48"/>
      <c r="G4600" s="4"/>
      <c r="H4600" s="4"/>
      <c r="I4600" s="95" t="str">
        <f>IF($C4600="", "", IF(IFERROR(INDEX(Ingredients!$C$11:$C$310, MATCH($C4600, Ingredients!$B$11:$B$310, 0)), "")="", "", IFERROR(INDEX(Ingredients!$C$11:$C$310, MATCH($C4600, Ingredients!$B$11:$B$310, 0)), "")))</f>
        <v/>
      </c>
      <c r="J4600" s="73" t="str">
        <f>IF($B4600="", "", IF(IFERROR(INDEX(Meals!$C$11:$C$260, MATCH($B4600, Meals!$B$11:$B$260, 0)), "")="", "", IFERROR(INDEX(Meals!$C$11:$C$260, MATCH($B4600, Meals!$B$11:$B$260, 0)), "")))</f>
        <v/>
      </c>
      <c r="K4600" s="4"/>
      <c r="L4600" s="72" t="str">
        <f t="shared" si="1072"/>
        <v/>
      </c>
      <c r="M4600" s="73" t="str">
        <f t="shared" si="1073"/>
        <v/>
      </c>
      <c r="N4600" s="4"/>
      <c r="O4600" s="78" t="str">
        <f t="shared" si="1074"/>
        <v/>
      </c>
      <c r="P4600" s="79" t="str">
        <f t="shared" si="1075"/>
        <v/>
      </c>
      <c r="Q4600" s="4"/>
      <c r="R4600" s="90" t="str">
        <f t="shared" si="1076"/>
        <v/>
      </c>
      <c r="S4600" s="4"/>
      <c r="Y4600" s="18" t="str">
        <f t="shared" si="1077"/>
        <v/>
      </c>
      <c r="AA4600" s="18" t="str">
        <f t="shared" si="1068"/>
        <v/>
      </c>
      <c r="AB4600" s="18" t="str">
        <f t="shared" si="1069"/>
        <v/>
      </c>
      <c r="AC4600" s="18" t="str">
        <f t="shared" si="1078"/>
        <v/>
      </c>
      <c r="AD4600" s="18" t="str">
        <f t="shared" si="1078"/>
        <v/>
      </c>
      <c r="AE4600" s="18" t="str">
        <f t="shared" si="1079"/>
        <v/>
      </c>
      <c r="AG4600" s="95" t="str">
        <f>IF($C4600="", "", IF(IFERROR(INDEX(Ingredients!C$11:C$310, MATCH($C4600, Ingredients!$B$11:$B$310, 0)), "")="", "", IFERROR(INDEX(Ingredients!C$11:C$310, MATCH($C4600, Ingredients!$B$11:$B$310, 0)), "")))</f>
        <v/>
      </c>
      <c r="AH4600" s="105" t="str">
        <f>IF($C4600="", "", IF(IFERROR(INDEX(Ingredients!D$11:D$310, MATCH($C4600, Ingredients!$B$11:$B$310, 0)), "")="", "", IFERROR(INDEX(Ingredients!D$11:D$310, MATCH($C4600, Ingredients!$B$11:$B$310, 0)), "")))</f>
        <v/>
      </c>
      <c r="AI4600" s="106" t="str">
        <f>IF($C4600="", "", IF(IFERROR(INDEX(Ingredients!E$11:E$310, MATCH($C4600, Ingredients!$B$11:$B$310, 0)), "")="", "", IFERROR(INDEX(Ingredients!E$11:E$310, MATCH($C4600, Ingredients!$B$11:$B$310, 0)), "")))</f>
        <v/>
      </c>
      <c r="AJ4600" s="108" t="str">
        <f>IF($C4600="", "", IF(IFERROR(INDEX(Ingredients!F$11:F$310, MATCH($C4600, Ingredients!$B$11:$B$310, 0)), "")="", "", IFERROR(INDEX(Ingredients!F$11:F$310, MATCH($C4600, Ingredients!$B$11:$B$310, 0)), "")))</f>
        <v/>
      </c>
      <c r="AK4600" s="106" t="str">
        <f>IF($C4600="", "", IF(IFERROR(INDEX(Ingredients!G$11:G$310, MATCH($C4600, Ingredients!$B$11:$B$310, 0)), "")="", "", IFERROR(INDEX(Ingredients!G$11:G$310, MATCH($C4600, Ingredients!$B$11:$B$310, 0)), "")))</f>
        <v/>
      </c>
      <c r="AL4600" s="79" t="str">
        <f>IF($C4600="", "", IF(IFERROR(INDEX(Ingredients!H$11:H$310, MATCH($C4600, Ingredients!$B$11:$B$310, 0)), "")="", "", IFERROR(INDEX(Ingredients!H$11:H$310, MATCH($C4600, Ingredients!$B$11:$B$310, 0)), "")))</f>
        <v/>
      </c>
      <c r="AN4600" s="83" t="str">
        <f t="shared" si="1070"/>
        <v/>
      </c>
      <c r="AP4600" s="114" t="str">
        <f t="shared" si="1080"/>
        <v/>
      </c>
      <c r="AR4600" s="117" t="str">
        <f>IF($C4600="", "", IF(IFERROR(INDEX(Ingredients!$AI$11:$AI$310, MATCH($C4600, Ingredients!$B$11:$B$310, 0)), "")="", "", IFERROR(INDEX(Ingredients!$AI$11:$AI$310, MATCH($C4600, Ingredients!$B$11:$B$310, 0)), "")))</f>
        <v/>
      </c>
      <c r="AT4600" s="120" t="str">
        <f t="shared" si="1081"/>
        <v/>
      </c>
      <c r="AV4600" s="90" t="str">
        <f t="shared" si="1071"/>
        <v/>
      </c>
      <c r="AX4600" s="90" t="str">
        <f>IF($AV4600="", "", COUNTIF($AV$11:$AV$5010, "&lt;"&amp;$AV4600)+1+COUNTIF($AV$11:$AV4600, $AV4600)-1)</f>
        <v/>
      </c>
      <c r="AZ4600" s="111" t="str">
        <f>IF($B4600="", "", SUMIF('Shopping List'!$AV$11:$AV$25, $B4600, 'Shopping List'!$BN$11:$BN$25))</f>
        <v/>
      </c>
      <c r="BB4600" s="117" t="str">
        <f t="shared" si="1082"/>
        <v/>
      </c>
    </row>
    <row r="4601" spans="1:54" x14ac:dyDescent="0.25">
      <c r="A4601" s="4"/>
      <c r="B4601" s="37"/>
      <c r="C4601" s="124"/>
      <c r="D4601" s="39"/>
      <c r="E4601" s="125"/>
      <c r="F4601" s="48"/>
      <c r="G4601" s="4"/>
      <c r="H4601" s="4"/>
      <c r="I4601" s="95" t="str">
        <f>IF($C4601="", "", IF(IFERROR(INDEX(Ingredients!$C$11:$C$310, MATCH($C4601, Ingredients!$B$11:$B$310, 0)), "")="", "", IFERROR(INDEX(Ingredients!$C$11:$C$310, MATCH($C4601, Ingredients!$B$11:$B$310, 0)), "")))</f>
        <v/>
      </c>
      <c r="J4601" s="73" t="str">
        <f>IF($B4601="", "", IF(IFERROR(INDEX(Meals!$C$11:$C$260, MATCH($B4601, Meals!$B$11:$B$260, 0)), "")="", "", IFERROR(INDEX(Meals!$C$11:$C$260, MATCH($B4601, Meals!$B$11:$B$260, 0)), "")))</f>
        <v/>
      </c>
      <c r="K4601" s="4"/>
      <c r="L4601" s="72" t="str">
        <f t="shared" si="1072"/>
        <v/>
      </c>
      <c r="M4601" s="73" t="str">
        <f t="shared" si="1073"/>
        <v/>
      </c>
      <c r="N4601" s="4"/>
      <c r="O4601" s="78" t="str">
        <f t="shared" si="1074"/>
        <v/>
      </c>
      <c r="P4601" s="79" t="str">
        <f t="shared" si="1075"/>
        <v/>
      </c>
      <c r="Q4601" s="4"/>
      <c r="R4601" s="90" t="str">
        <f t="shared" si="1076"/>
        <v/>
      </c>
      <c r="S4601" s="4"/>
      <c r="Y4601" s="18" t="str">
        <f t="shared" si="1077"/>
        <v/>
      </c>
      <c r="AA4601" s="18" t="str">
        <f t="shared" si="1068"/>
        <v/>
      </c>
      <c r="AB4601" s="18" t="str">
        <f t="shared" si="1069"/>
        <v/>
      </c>
      <c r="AC4601" s="18" t="str">
        <f t="shared" si="1078"/>
        <v/>
      </c>
      <c r="AD4601" s="18" t="str">
        <f t="shared" si="1078"/>
        <v/>
      </c>
      <c r="AE4601" s="18" t="str">
        <f t="shared" si="1079"/>
        <v/>
      </c>
      <c r="AG4601" s="95" t="str">
        <f>IF($C4601="", "", IF(IFERROR(INDEX(Ingredients!C$11:C$310, MATCH($C4601, Ingredients!$B$11:$B$310, 0)), "")="", "", IFERROR(INDEX(Ingredients!C$11:C$310, MATCH($C4601, Ingredients!$B$11:$B$310, 0)), "")))</f>
        <v/>
      </c>
      <c r="AH4601" s="105" t="str">
        <f>IF($C4601="", "", IF(IFERROR(INDEX(Ingredients!D$11:D$310, MATCH($C4601, Ingredients!$B$11:$B$310, 0)), "")="", "", IFERROR(INDEX(Ingredients!D$11:D$310, MATCH($C4601, Ingredients!$B$11:$B$310, 0)), "")))</f>
        <v/>
      </c>
      <c r="AI4601" s="106" t="str">
        <f>IF($C4601="", "", IF(IFERROR(INDEX(Ingredients!E$11:E$310, MATCH($C4601, Ingredients!$B$11:$B$310, 0)), "")="", "", IFERROR(INDEX(Ingredients!E$11:E$310, MATCH($C4601, Ingredients!$B$11:$B$310, 0)), "")))</f>
        <v/>
      </c>
      <c r="AJ4601" s="108" t="str">
        <f>IF($C4601="", "", IF(IFERROR(INDEX(Ingredients!F$11:F$310, MATCH($C4601, Ingredients!$B$11:$B$310, 0)), "")="", "", IFERROR(INDEX(Ingredients!F$11:F$310, MATCH($C4601, Ingredients!$B$11:$B$310, 0)), "")))</f>
        <v/>
      </c>
      <c r="AK4601" s="106" t="str">
        <f>IF($C4601="", "", IF(IFERROR(INDEX(Ingredients!G$11:G$310, MATCH($C4601, Ingredients!$B$11:$B$310, 0)), "")="", "", IFERROR(INDEX(Ingredients!G$11:G$310, MATCH($C4601, Ingredients!$B$11:$B$310, 0)), "")))</f>
        <v/>
      </c>
      <c r="AL4601" s="79" t="str">
        <f>IF($C4601="", "", IF(IFERROR(INDEX(Ingredients!H$11:H$310, MATCH($C4601, Ingredients!$B$11:$B$310, 0)), "")="", "", IFERROR(INDEX(Ingredients!H$11:H$310, MATCH($C4601, Ingredients!$B$11:$B$310, 0)), "")))</f>
        <v/>
      </c>
      <c r="AN4601" s="83" t="str">
        <f t="shared" si="1070"/>
        <v/>
      </c>
      <c r="AP4601" s="114" t="str">
        <f t="shared" si="1080"/>
        <v/>
      </c>
      <c r="AR4601" s="117" t="str">
        <f>IF($C4601="", "", IF(IFERROR(INDEX(Ingredients!$AI$11:$AI$310, MATCH($C4601, Ingredients!$B$11:$B$310, 0)), "")="", "", IFERROR(INDEX(Ingredients!$AI$11:$AI$310, MATCH($C4601, Ingredients!$B$11:$B$310, 0)), "")))</f>
        <v/>
      </c>
      <c r="AT4601" s="120" t="str">
        <f t="shared" si="1081"/>
        <v/>
      </c>
      <c r="AV4601" s="90" t="str">
        <f t="shared" si="1071"/>
        <v/>
      </c>
      <c r="AX4601" s="90" t="str">
        <f>IF($AV4601="", "", COUNTIF($AV$11:$AV$5010, "&lt;"&amp;$AV4601)+1+COUNTIF($AV$11:$AV4601, $AV4601)-1)</f>
        <v/>
      </c>
      <c r="AZ4601" s="111" t="str">
        <f>IF($B4601="", "", SUMIF('Shopping List'!$AV$11:$AV$25, $B4601, 'Shopping List'!$BN$11:$BN$25))</f>
        <v/>
      </c>
      <c r="BB4601" s="117" t="str">
        <f t="shared" si="1082"/>
        <v/>
      </c>
    </row>
    <row r="4602" spans="1:54" x14ac:dyDescent="0.25">
      <c r="A4602" s="4"/>
      <c r="B4602" s="37"/>
      <c r="C4602" s="124"/>
      <c r="D4602" s="39"/>
      <c r="E4602" s="125"/>
      <c r="F4602" s="48"/>
      <c r="G4602" s="4"/>
      <c r="H4602" s="4"/>
      <c r="I4602" s="95" t="str">
        <f>IF($C4602="", "", IF(IFERROR(INDEX(Ingredients!$C$11:$C$310, MATCH($C4602, Ingredients!$B$11:$B$310, 0)), "")="", "", IFERROR(INDEX(Ingredients!$C$11:$C$310, MATCH($C4602, Ingredients!$B$11:$B$310, 0)), "")))</f>
        <v/>
      </c>
      <c r="J4602" s="73" t="str">
        <f>IF($B4602="", "", IF(IFERROR(INDEX(Meals!$C$11:$C$260, MATCH($B4602, Meals!$B$11:$B$260, 0)), "")="", "", IFERROR(INDEX(Meals!$C$11:$C$260, MATCH($B4602, Meals!$B$11:$B$260, 0)), "")))</f>
        <v/>
      </c>
      <c r="K4602" s="4"/>
      <c r="L4602" s="72" t="str">
        <f t="shared" si="1072"/>
        <v/>
      </c>
      <c r="M4602" s="73" t="str">
        <f t="shared" si="1073"/>
        <v/>
      </c>
      <c r="N4602" s="4"/>
      <c r="O4602" s="78" t="str">
        <f t="shared" si="1074"/>
        <v/>
      </c>
      <c r="P4602" s="79" t="str">
        <f t="shared" si="1075"/>
        <v/>
      </c>
      <c r="Q4602" s="4"/>
      <c r="R4602" s="90" t="str">
        <f t="shared" si="1076"/>
        <v/>
      </c>
      <c r="S4602" s="4"/>
      <c r="Y4602" s="18" t="str">
        <f t="shared" si="1077"/>
        <v/>
      </c>
      <c r="AA4602" s="18" t="str">
        <f t="shared" si="1068"/>
        <v/>
      </c>
      <c r="AB4602" s="18" t="str">
        <f t="shared" si="1069"/>
        <v/>
      </c>
      <c r="AC4602" s="18" t="str">
        <f t="shared" si="1078"/>
        <v/>
      </c>
      <c r="AD4602" s="18" t="str">
        <f t="shared" si="1078"/>
        <v/>
      </c>
      <c r="AE4602" s="18" t="str">
        <f t="shared" si="1079"/>
        <v/>
      </c>
      <c r="AG4602" s="95" t="str">
        <f>IF($C4602="", "", IF(IFERROR(INDEX(Ingredients!C$11:C$310, MATCH($C4602, Ingredients!$B$11:$B$310, 0)), "")="", "", IFERROR(INDEX(Ingredients!C$11:C$310, MATCH($C4602, Ingredients!$B$11:$B$310, 0)), "")))</f>
        <v/>
      </c>
      <c r="AH4602" s="105" t="str">
        <f>IF($C4602="", "", IF(IFERROR(INDEX(Ingredients!D$11:D$310, MATCH($C4602, Ingredients!$B$11:$B$310, 0)), "")="", "", IFERROR(INDEX(Ingredients!D$11:D$310, MATCH($C4602, Ingredients!$B$11:$B$310, 0)), "")))</f>
        <v/>
      </c>
      <c r="AI4602" s="106" t="str">
        <f>IF($C4602="", "", IF(IFERROR(INDEX(Ingredients!E$11:E$310, MATCH($C4602, Ingredients!$B$11:$B$310, 0)), "")="", "", IFERROR(INDEX(Ingredients!E$11:E$310, MATCH($C4602, Ingredients!$B$11:$B$310, 0)), "")))</f>
        <v/>
      </c>
      <c r="AJ4602" s="108" t="str">
        <f>IF($C4602="", "", IF(IFERROR(INDEX(Ingredients!F$11:F$310, MATCH($C4602, Ingredients!$B$11:$B$310, 0)), "")="", "", IFERROR(INDEX(Ingredients!F$11:F$310, MATCH($C4602, Ingredients!$B$11:$B$310, 0)), "")))</f>
        <v/>
      </c>
      <c r="AK4602" s="106" t="str">
        <f>IF($C4602="", "", IF(IFERROR(INDEX(Ingredients!G$11:G$310, MATCH($C4602, Ingredients!$B$11:$B$310, 0)), "")="", "", IFERROR(INDEX(Ingredients!G$11:G$310, MATCH($C4602, Ingredients!$B$11:$B$310, 0)), "")))</f>
        <v/>
      </c>
      <c r="AL4602" s="79" t="str">
        <f>IF($C4602="", "", IF(IFERROR(INDEX(Ingredients!H$11:H$310, MATCH($C4602, Ingredients!$B$11:$B$310, 0)), "")="", "", IFERROR(INDEX(Ingredients!H$11:H$310, MATCH($C4602, Ingredients!$B$11:$B$310, 0)), "")))</f>
        <v/>
      </c>
      <c r="AN4602" s="83" t="str">
        <f t="shared" si="1070"/>
        <v/>
      </c>
      <c r="AP4602" s="114" t="str">
        <f t="shared" si="1080"/>
        <v/>
      </c>
      <c r="AR4602" s="117" t="str">
        <f>IF($C4602="", "", IF(IFERROR(INDEX(Ingredients!$AI$11:$AI$310, MATCH($C4602, Ingredients!$B$11:$B$310, 0)), "")="", "", IFERROR(INDEX(Ingredients!$AI$11:$AI$310, MATCH($C4602, Ingredients!$B$11:$B$310, 0)), "")))</f>
        <v/>
      </c>
      <c r="AT4602" s="120" t="str">
        <f t="shared" si="1081"/>
        <v/>
      </c>
      <c r="AV4602" s="90" t="str">
        <f t="shared" si="1071"/>
        <v/>
      </c>
      <c r="AX4602" s="90" t="str">
        <f>IF($AV4602="", "", COUNTIF($AV$11:$AV$5010, "&lt;"&amp;$AV4602)+1+COUNTIF($AV$11:$AV4602, $AV4602)-1)</f>
        <v/>
      </c>
      <c r="AZ4602" s="111" t="str">
        <f>IF($B4602="", "", SUMIF('Shopping List'!$AV$11:$AV$25, $B4602, 'Shopping List'!$BN$11:$BN$25))</f>
        <v/>
      </c>
      <c r="BB4602" s="117" t="str">
        <f t="shared" si="1082"/>
        <v/>
      </c>
    </row>
    <row r="4603" spans="1:54" x14ac:dyDescent="0.25">
      <c r="A4603" s="4"/>
      <c r="B4603" s="37"/>
      <c r="C4603" s="124"/>
      <c r="D4603" s="39"/>
      <c r="E4603" s="125"/>
      <c r="F4603" s="48"/>
      <c r="G4603" s="4"/>
      <c r="H4603" s="4"/>
      <c r="I4603" s="95" t="str">
        <f>IF($C4603="", "", IF(IFERROR(INDEX(Ingredients!$C$11:$C$310, MATCH($C4603, Ingredients!$B$11:$B$310, 0)), "")="", "", IFERROR(INDEX(Ingredients!$C$11:$C$310, MATCH($C4603, Ingredients!$B$11:$B$310, 0)), "")))</f>
        <v/>
      </c>
      <c r="J4603" s="73" t="str">
        <f>IF($B4603="", "", IF(IFERROR(INDEX(Meals!$C$11:$C$260, MATCH($B4603, Meals!$B$11:$B$260, 0)), "")="", "", IFERROR(INDEX(Meals!$C$11:$C$260, MATCH($B4603, Meals!$B$11:$B$260, 0)), "")))</f>
        <v/>
      </c>
      <c r="K4603" s="4"/>
      <c r="L4603" s="72" t="str">
        <f t="shared" si="1072"/>
        <v/>
      </c>
      <c r="M4603" s="73" t="str">
        <f t="shared" si="1073"/>
        <v/>
      </c>
      <c r="N4603" s="4"/>
      <c r="O4603" s="78" t="str">
        <f t="shared" si="1074"/>
        <v/>
      </c>
      <c r="P4603" s="79" t="str">
        <f t="shared" si="1075"/>
        <v/>
      </c>
      <c r="Q4603" s="4"/>
      <c r="R4603" s="90" t="str">
        <f t="shared" si="1076"/>
        <v/>
      </c>
      <c r="S4603" s="4"/>
      <c r="Y4603" s="18" t="str">
        <f t="shared" si="1077"/>
        <v/>
      </c>
      <c r="AA4603" s="18" t="str">
        <f t="shared" si="1068"/>
        <v/>
      </c>
      <c r="AB4603" s="18" t="str">
        <f t="shared" si="1069"/>
        <v/>
      </c>
      <c r="AC4603" s="18" t="str">
        <f t="shared" si="1078"/>
        <v/>
      </c>
      <c r="AD4603" s="18" t="str">
        <f t="shared" si="1078"/>
        <v/>
      </c>
      <c r="AE4603" s="18" t="str">
        <f t="shared" si="1079"/>
        <v/>
      </c>
      <c r="AG4603" s="95" t="str">
        <f>IF($C4603="", "", IF(IFERROR(INDEX(Ingredients!C$11:C$310, MATCH($C4603, Ingredients!$B$11:$B$310, 0)), "")="", "", IFERROR(INDEX(Ingredients!C$11:C$310, MATCH($C4603, Ingredients!$B$11:$B$310, 0)), "")))</f>
        <v/>
      </c>
      <c r="AH4603" s="105" t="str">
        <f>IF($C4603="", "", IF(IFERROR(INDEX(Ingredients!D$11:D$310, MATCH($C4603, Ingredients!$B$11:$B$310, 0)), "")="", "", IFERROR(INDEX(Ingredients!D$11:D$310, MATCH($C4603, Ingredients!$B$11:$B$310, 0)), "")))</f>
        <v/>
      </c>
      <c r="AI4603" s="106" t="str">
        <f>IF($C4603="", "", IF(IFERROR(INDEX(Ingredients!E$11:E$310, MATCH($C4603, Ingredients!$B$11:$B$310, 0)), "")="", "", IFERROR(INDEX(Ingredients!E$11:E$310, MATCH($C4603, Ingredients!$B$11:$B$310, 0)), "")))</f>
        <v/>
      </c>
      <c r="AJ4603" s="108" t="str">
        <f>IF($C4603="", "", IF(IFERROR(INDEX(Ingredients!F$11:F$310, MATCH($C4603, Ingredients!$B$11:$B$310, 0)), "")="", "", IFERROR(INDEX(Ingredients!F$11:F$310, MATCH($C4603, Ingredients!$B$11:$B$310, 0)), "")))</f>
        <v/>
      </c>
      <c r="AK4603" s="106" t="str">
        <f>IF($C4603="", "", IF(IFERROR(INDEX(Ingredients!G$11:G$310, MATCH($C4603, Ingredients!$B$11:$B$310, 0)), "")="", "", IFERROR(INDEX(Ingredients!G$11:G$310, MATCH($C4603, Ingredients!$B$11:$B$310, 0)), "")))</f>
        <v/>
      </c>
      <c r="AL4603" s="79" t="str">
        <f>IF($C4603="", "", IF(IFERROR(INDEX(Ingredients!H$11:H$310, MATCH($C4603, Ingredients!$B$11:$B$310, 0)), "")="", "", IFERROR(INDEX(Ingredients!H$11:H$310, MATCH($C4603, Ingredients!$B$11:$B$310, 0)), "")))</f>
        <v/>
      </c>
      <c r="AN4603" s="83" t="str">
        <f t="shared" si="1070"/>
        <v/>
      </c>
      <c r="AP4603" s="114" t="str">
        <f t="shared" si="1080"/>
        <v/>
      </c>
      <c r="AR4603" s="117" t="str">
        <f>IF($C4603="", "", IF(IFERROR(INDEX(Ingredients!$AI$11:$AI$310, MATCH($C4603, Ingredients!$B$11:$B$310, 0)), "")="", "", IFERROR(INDEX(Ingredients!$AI$11:$AI$310, MATCH($C4603, Ingredients!$B$11:$B$310, 0)), "")))</f>
        <v/>
      </c>
      <c r="AT4603" s="120" t="str">
        <f t="shared" si="1081"/>
        <v/>
      </c>
      <c r="AV4603" s="90" t="str">
        <f t="shared" si="1071"/>
        <v/>
      </c>
      <c r="AX4603" s="90" t="str">
        <f>IF($AV4603="", "", COUNTIF($AV$11:$AV$5010, "&lt;"&amp;$AV4603)+1+COUNTIF($AV$11:$AV4603, $AV4603)-1)</f>
        <v/>
      </c>
      <c r="AZ4603" s="111" t="str">
        <f>IF($B4603="", "", SUMIF('Shopping List'!$AV$11:$AV$25, $B4603, 'Shopping List'!$BN$11:$BN$25))</f>
        <v/>
      </c>
      <c r="BB4603" s="117" t="str">
        <f t="shared" si="1082"/>
        <v/>
      </c>
    </row>
    <row r="4604" spans="1:54" x14ac:dyDescent="0.25">
      <c r="A4604" s="4"/>
      <c r="B4604" s="37"/>
      <c r="C4604" s="124"/>
      <c r="D4604" s="39"/>
      <c r="E4604" s="125"/>
      <c r="F4604" s="48"/>
      <c r="G4604" s="4"/>
      <c r="H4604" s="4"/>
      <c r="I4604" s="95" t="str">
        <f>IF($C4604="", "", IF(IFERROR(INDEX(Ingredients!$C$11:$C$310, MATCH($C4604, Ingredients!$B$11:$B$310, 0)), "")="", "", IFERROR(INDEX(Ingredients!$C$11:$C$310, MATCH($C4604, Ingredients!$B$11:$B$310, 0)), "")))</f>
        <v/>
      </c>
      <c r="J4604" s="73" t="str">
        <f>IF($B4604="", "", IF(IFERROR(INDEX(Meals!$C$11:$C$260, MATCH($B4604, Meals!$B$11:$B$260, 0)), "")="", "", IFERROR(INDEX(Meals!$C$11:$C$260, MATCH($B4604, Meals!$B$11:$B$260, 0)), "")))</f>
        <v/>
      </c>
      <c r="K4604" s="4"/>
      <c r="L4604" s="72" t="str">
        <f t="shared" si="1072"/>
        <v/>
      </c>
      <c r="M4604" s="73" t="str">
        <f t="shared" si="1073"/>
        <v/>
      </c>
      <c r="N4604" s="4"/>
      <c r="O4604" s="78" t="str">
        <f t="shared" si="1074"/>
        <v/>
      </c>
      <c r="P4604" s="79" t="str">
        <f t="shared" si="1075"/>
        <v/>
      </c>
      <c r="Q4604" s="4"/>
      <c r="R4604" s="90" t="str">
        <f t="shared" si="1076"/>
        <v/>
      </c>
      <c r="S4604" s="4"/>
      <c r="Y4604" s="18" t="str">
        <f t="shared" si="1077"/>
        <v/>
      </c>
      <c r="AA4604" s="18" t="str">
        <f t="shared" si="1068"/>
        <v/>
      </c>
      <c r="AB4604" s="18" t="str">
        <f t="shared" si="1069"/>
        <v/>
      </c>
      <c r="AC4604" s="18" t="str">
        <f t="shared" si="1078"/>
        <v/>
      </c>
      <c r="AD4604" s="18" t="str">
        <f t="shared" si="1078"/>
        <v/>
      </c>
      <c r="AE4604" s="18" t="str">
        <f t="shared" si="1079"/>
        <v/>
      </c>
      <c r="AG4604" s="95" t="str">
        <f>IF($C4604="", "", IF(IFERROR(INDEX(Ingredients!C$11:C$310, MATCH($C4604, Ingredients!$B$11:$B$310, 0)), "")="", "", IFERROR(INDEX(Ingredients!C$11:C$310, MATCH($C4604, Ingredients!$B$11:$B$310, 0)), "")))</f>
        <v/>
      </c>
      <c r="AH4604" s="105" t="str">
        <f>IF($C4604="", "", IF(IFERROR(INDEX(Ingredients!D$11:D$310, MATCH($C4604, Ingredients!$B$11:$B$310, 0)), "")="", "", IFERROR(INDEX(Ingredients!D$11:D$310, MATCH($C4604, Ingredients!$B$11:$B$310, 0)), "")))</f>
        <v/>
      </c>
      <c r="AI4604" s="106" t="str">
        <f>IF($C4604="", "", IF(IFERROR(INDEX(Ingredients!E$11:E$310, MATCH($C4604, Ingredients!$B$11:$B$310, 0)), "")="", "", IFERROR(INDEX(Ingredients!E$11:E$310, MATCH($C4604, Ingredients!$B$11:$B$310, 0)), "")))</f>
        <v/>
      </c>
      <c r="AJ4604" s="108" t="str">
        <f>IF($C4604="", "", IF(IFERROR(INDEX(Ingredients!F$11:F$310, MATCH($C4604, Ingredients!$B$11:$B$310, 0)), "")="", "", IFERROR(INDEX(Ingredients!F$11:F$310, MATCH($C4604, Ingredients!$B$11:$B$310, 0)), "")))</f>
        <v/>
      </c>
      <c r="AK4604" s="106" t="str">
        <f>IF($C4604="", "", IF(IFERROR(INDEX(Ingredients!G$11:G$310, MATCH($C4604, Ingredients!$B$11:$B$310, 0)), "")="", "", IFERROR(INDEX(Ingredients!G$11:G$310, MATCH($C4604, Ingredients!$B$11:$B$310, 0)), "")))</f>
        <v/>
      </c>
      <c r="AL4604" s="79" t="str">
        <f>IF($C4604="", "", IF(IFERROR(INDEX(Ingredients!H$11:H$310, MATCH($C4604, Ingredients!$B$11:$B$310, 0)), "")="", "", IFERROR(INDEX(Ingredients!H$11:H$310, MATCH($C4604, Ingredients!$B$11:$B$310, 0)), "")))</f>
        <v/>
      </c>
      <c r="AN4604" s="83" t="str">
        <f t="shared" si="1070"/>
        <v/>
      </c>
      <c r="AP4604" s="114" t="str">
        <f t="shared" si="1080"/>
        <v/>
      </c>
      <c r="AR4604" s="117" t="str">
        <f>IF($C4604="", "", IF(IFERROR(INDEX(Ingredients!$AI$11:$AI$310, MATCH($C4604, Ingredients!$B$11:$B$310, 0)), "")="", "", IFERROR(INDEX(Ingredients!$AI$11:$AI$310, MATCH($C4604, Ingredients!$B$11:$B$310, 0)), "")))</f>
        <v/>
      </c>
      <c r="AT4604" s="120" t="str">
        <f t="shared" si="1081"/>
        <v/>
      </c>
      <c r="AV4604" s="90" t="str">
        <f t="shared" si="1071"/>
        <v/>
      </c>
      <c r="AX4604" s="90" t="str">
        <f>IF($AV4604="", "", COUNTIF($AV$11:$AV$5010, "&lt;"&amp;$AV4604)+1+COUNTIF($AV$11:$AV4604, $AV4604)-1)</f>
        <v/>
      </c>
      <c r="AZ4604" s="111" t="str">
        <f>IF($B4604="", "", SUMIF('Shopping List'!$AV$11:$AV$25, $B4604, 'Shopping List'!$BN$11:$BN$25))</f>
        <v/>
      </c>
      <c r="BB4604" s="117" t="str">
        <f t="shared" si="1082"/>
        <v/>
      </c>
    </row>
    <row r="4605" spans="1:54" x14ac:dyDescent="0.25">
      <c r="A4605" s="4"/>
      <c r="B4605" s="37"/>
      <c r="C4605" s="124"/>
      <c r="D4605" s="39"/>
      <c r="E4605" s="125"/>
      <c r="F4605" s="48"/>
      <c r="G4605" s="4"/>
      <c r="H4605" s="4"/>
      <c r="I4605" s="95" t="str">
        <f>IF($C4605="", "", IF(IFERROR(INDEX(Ingredients!$C$11:$C$310, MATCH($C4605, Ingredients!$B$11:$B$310, 0)), "")="", "", IFERROR(INDEX(Ingredients!$C$11:$C$310, MATCH($C4605, Ingredients!$B$11:$B$310, 0)), "")))</f>
        <v/>
      </c>
      <c r="J4605" s="73" t="str">
        <f>IF($B4605="", "", IF(IFERROR(INDEX(Meals!$C$11:$C$260, MATCH($B4605, Meals!$B$11:$B$260, 0)), "")="", "", IFERROR(INDEX(Meals!$C$11:$C$260, MATCH($B4605, Meals!$B$11:$B$260, 0)), "")))</f>
        <v/>
      </c>
      <c r="K4605" s="4"/>
      <c r="L4605" s="72" t="str">
        <f t="shared" si="1072"/>
        <v/>
      </c>
      <c r="M4605" s="73" t="str">
        <f t="shared" si="1073"/>
        <v/>
      </c>
      <c r="N4605" s="4"/>
      <c r="O4605" s="78" t="str">
        <f t="shared" si="1074"/>
        <v/>
      </c>
      <c r="P4605" s="79" t="str">
        <f t="shared" si="1075"/>
        <v/>
      </c>
      <c r="Q4605" s="4"/>
      <c r="R4605" s="90" t="str">
        <f t="shared" si="1076"/>
        <v/>
      </c>
      <c r="S4605" s="4"/>
      <c r="Y4605" s="18" t="str">
        <f t="shared" si="1077"/>
        <v/>
      </c>
      <c r="AA4605" s="18" t="str">
        <f t="shared" si="1068"/>
        <v/>
      </c>
      <c r="AB4605" s="18" t="str">
        <f t="shared" si="1069"/>
        <v/>
      </c>
      <c r="AC4605" s="18" t="str">
        <f t="shared" si="1078"/>
        <v/>
      </c>
      <c r="AD4605" s="18" t="str">
        <f t="shared" si="1078"/>
        <v/>
      </c>
      <c r="AE4605" s="18" t="str">
        <f t="shared" si="1079"/>
        <v/>
      </c>
      <c r="AG4605" s="95" t="str">
        <f>IF($C4605="", "", IF(IFERROR(INDEX(Ingredients!C$11:C$310, MATCH($C4605, Ingredients!$B$11:$B$310, 0)), "")="", "", IFERROR(INDEX(Ingredients!C$11:C$310, MATCH($C4605, Ingredients!$B$11:$B$310, 0)), "")))</f>
        <v/>
      </c>
      <c r="AH4605" s="105" t="str">
        <f>IF($C4605="", "", IF(IFERROR(INDEX(Ingredients!D$11:D$310, MATCH($C4605, Ingredients!$B$11:$B$310, 0)), "")="", "", IFERROR(INDEX(Ingredients!D$11:D$310, MATCH($C4605, Ingredients!$B$11:$B$310, 0)), "")))</f>
        <v/>
      </c>
      <c r="AI4605" s="106" t="str">
        <f>IF($C4605="", "", IF(IFERROR(INDEX(Ingredients!E$11:E$310, MATCH($C4605, Ingredients!$B$11:$B$310, 0)), "")="", "", IFERROR(INDEX(Ingredients!E$11:E$310, MATCH($C4605, Ingredients!$B$11:$B$310, 0)), "")))</f>
        <v/>
      </c>
      <c r="AJ4605" s="108" t="str">
        <f>IF($C4605="", "", IF(IFERROR(INDEX(Ingredients!F$11:F$310, MATCH($C4605, Ingredients!$B$11:$B$310, 0)), "")="", "", IFERROR(INDEX(Ingredients!F$11:F$310, MATCH($C4605, Ingredients!$B$11:$B$310, 0)), "")))</f>
        <v/>
      </c>
      <c r="AK4605" s="106" t="str">
        <f>IF($C4605="", "", IF(IFERROR(INDEX(Ingredients!G$11:G$310, MATCH($C4605, Ingredients!$B$11:$B$310, 0)), "")="", "", IFERROR(INDEX(Ingredients!G$11:G$310, MATCH($C4605, Ingredients!$B$11:$B$310, 0)), "")))</f>
        <v/>
      </c>
      <c r="AL4605" s="79" t="str">
        <f>IF($C4605="", "", IF(IFERROR(INDEX(Ingredients!H$11:H$310, MATCH($C4605, Ingredients!$B$11:$B$310, 0)), "")="", "", IFERROR(INDEX(Ingredients!H$11:H$310, MATCH($C4605, Ingredients!$B$11:$B$310, 0)), "")))</f>
        <v/>
      </c>
      <c r="AN4605" s="83" t="str">
        <f t="shared" si="1070"/>
        <v/>
      </c>
      <c r="AP4605" s="114" t="str">
        <f t="shared" si="1080"/>
        <v/>
      </c>
      <c r="AR4605" s="117" t="str">
        <f>IF($C4605="", "", IF(IFERROR(INDEX(Ingredients!$AI$11:$AI$310, MATCH($C4605, Ingredients!$B$11:$B$310, 0)), "")="", "", IFERROR(INDEX(Ingredients!$AI$11:$AI$310, MATCH($C4605, Ingredients!$B$11:$B$310, 0)), "")))</f>
        <v/>
      </c>
      <c r="AT4605" s="120" t="str">
        <f t="shared" si="1081"/>
        <v/>
      </c>
      <c r="AV4605" s="90" t="str">
        <f t="shared" si="1071"/>
        <v/>
      </c>
      <c r="AX4605" s="90" t="str">
        <f>IF($AV4605="", "", COUNTIF($AV$11:$AV$5010, "&lt;"&amp;$AV4605)+1+COUNTIF($AV$11:$AV4605, $AV4605)-1)</f>
        <v/>
      </c>
      <c r="AZ4605" s="111" t="str">
        <f>IF($B4605="", "", SUMIF('Shopping List'!$AV$11:$AV$25, $B4605, 'Shopping List'!$BN$11:$BN$25))</f>
        <v/>
      </c>
      <c r="BB4605" s="117" t="str">
        <f t="shared" si="1082"/>
        <v/>
      </c>
    </row>
    <row r="4606" spans="1:54" x14ac:dyDescent="0.25">
      <c r="A4606" s="4"/>
      <c r="B4606" s="37"/>
      <c r="C4606" s="124"/>
      <c r="D4606" s="39"/>
      <c r="E4606" s="125"/>
      <c r="F4606" s="48"/>
      <c r="G4606" s="4"/>
      <c r="H4606" s="4"/>
      <c r="I4606" s="95" t="str">
        <f>IF($C4606="", "", IF(IFERROR(INDEX(Ingredients!$C$11:$C$310, MATCH($C4606, Ingredients!$B$11:$B$310, 0)), "")="", "", IFERROR(INDEX(Ingredients!$C$11:$C$310, MATCH($C4606, Ingredients!$B$11:$B$310, 0)), "")))</f>
        <v/>
      </c>
      <c r="J4606" s="73" t="str">
        <f>IF($B4606="", "", IF(IFERROR(INDEX(Meals!$C$11:$C$260, MATCH($B4606, Meals!$B$11:$B$260, 0)), "")="", "", IFERROR(INDEX(Meals!$C$11:$C$260, MATCH($B4606, Meals!$B$11:$B$260, 0)), "")))</f>
        <v/>
      </c>
      <c r="K4606" s="4"/>
      <c r="L4606" s="72" t="str">
        <f t="shared" si="1072"/>
        <v/>
      </c>
      <c r="M4606" s="73" t="str">
        <f t="shared" si="1073"/>
        <v/>
      </c>
      <c r="N4606" s="4"/>
      <c r="O4606" s="78" t="str">
        <f t="shared" si="1074"/>
        <v/>
      </c>
      <c r="P4606" s="79" t="str">
        <f t="shared" si="1075"/>
        <v/>
      </c>
      <c r="Q4606" s="4"/>
      <c r="R4606" s="90" t="str">
        <f t="shared" si="1076"/>
        <v/>
      </c>
      <c r="S4606" s="4"/>
      <c r="Y4606" s="18" t="str">
        <f t="shared" si="1077"/>
        <v/>
      </c>
      <c r="AA4606" s="18" t="str">
        <f t="shared" si="1068"/>
        <v/>
      </c>
      <c r="AB4606" s="18" t="str">
        <f t="shared" si="1069"/>
        <v/>
      </c>
      <c r="AC4606" s="18" t="str">
        <f t="shared" si="1078"/>
        <v/>
      </c>
      <c r="AD4606" s="18" t="str">
        <f t="shared" si="1078"/>
        <v/>
      </c>
      <c r="AE4606" s="18" t="str">
        <f t="shared" si="1079"/>
        <v/>
      </c>
      <c r="AG4606" s="95" t="str">
        <f>IF($C4606="", "", IF(IFERROR(INDEX(Ingredients!C$11:C$310, MATCH($C4606, Ingredients!$B$11:$B$310, 0)), "")="", "", IFERROR(INDEX(Ingredients!C$11:C$310, MATCH($C4606, Ingredients!$B$11:$B$310, 0)), "")))</f>
        <v/>
      </c>
      <c r="AH4606" s="105" t="str">
        <f>IF($C4606="", "", IF(IFERROR(INDEX(Ingredients!D$11:D$310, MATCH($C4606, Ingredients!$B$11:$B$310, 0)), "")="", "", IFERROR(INDEX(Ingredients!D$11:D$310, MATCH($C4606, Ingredients!$B$11:$B$310, 0)), "")))</f>
        <v/>
      </c>
      <c r="AI4606" s="106" t="str">
        <f>IF($C4606="", "", IF(IFERROR(INDEX(Ingredients!E$11:E$310, MATCH($C4606, Ingredients!$B$11:$B$310, 0)), "")="", "", IFERROR(INDEX(Ingredients!E$11:E$310, MATCH($C4606, Ingredients!$B$11:$B$310, 0)), "")))</f>
        <v/>
      </c>
      <c r="AJ4606" s="108" t="str">
        <f>IF($C4606="", "", IF(IFERROR(INDEX(Ingredients!F$11:F$310, MATCH($C4606, Ingredients!$B$11:$B$310, 0)), "")="", "", IFERROR(INDEX(Ingredients!F$11:F$310, MATCH($C4606, Ingredients!$B$11:$B$310, 0)), "")))</f>
        <v/>
      </c>
      <c r="AK4606" s="106" t="str">
        <f>IF($C4606="", "", IF(IFERROR(INDEX(Ingredients!G$11:G$310, MATCH($C4606, Ingredients!$B$11:$B$310, 0)), "")="", "", IFERROR(INDEX(Ingredients!G$11:G$310, MATCH($C4606, Ingredients!$B$11:$B$310, 0)), "")))</f>
        <v/>
      </c>
      <c r="AL4606" s="79" t="str">
        <f>IF($C4606="", "", IF(IFERROR(INDEX(Ingredients!H$11:H$310, MATCH($C4606, Ingredients!$B$11:$B$310, 0)), "")="", "", IFERROR(INDEX(Ingredients!H$11:H$310, MATCH($C4606, Ingredients!$B$11:$B$310, 0)), "")))</f>
        <v/>
      </c>
      <c r="AN4606" s="83" t="str">
        <f t="shared" si="1070"/>
        <v/>
      </c>
      <c r="AP4606" s="114" t="str">
        <f t="shared" si="1080"/>
        <v/>
      </c>
      <c r="AR4606" s="117" t="str">
        <f>IF($C4606="", "", IF(IFERROR(INDEX(Ingredients!$AI$11:$AI$310, MATCH($C4606, Ingredients!$B$11:$B$310, 0)), "")="", "", IFERROR(INDEX(Ingredients!$AI$11:$AI$310, MATCH($C4606, Ingredients!$B$11:$B$310, 0)), "")))</f>
        <v/>
      </c>
      <c r="AT4606" s="120" t="str">
        <f t="shared" si="1081"/>
        <v/>
      </c>
      <c r="AV4606" s="90" t="str">
        <f t="shared" si="1071"/>
        <v/>
      </c>
      <c r="AX4606" s="90" t="str">
        <f>IF($AV4606="", "", COUNTIF($AV$11:$AV$5010, "&lt;"&amp;$AV4606)+1+COUNTIF($AV$11:$AV4606, $AV4606)-1)</f>
        <v/>
      </c>
      <c r="AZ4606" s="111" t="str">
        <f>IF($B4606="", "", SUMIF('Shopping List'!$AV$11:$AV$25, $B4606, 'Shopping List'!$BN$11:$BN$25))</f>
        <v/>
      </c>
      <c r="BB4606" s="117" t="str">
        <f t="shared" si="1082"/>
        <v/>
      </c>
    </row>
    <row r="4607" spans="1:54" x14ac:dyDescent="0.25">
      <c r="A4607" s="4"/>
      <c r="B4607" s="37"/>
      <c r="C4607" s="124"/>
      <c r="D4607" s="39"/>
      <c r="E4607" s="125"/>
      <c r="F4607" s="48"/>
      <c r="G4607" s="4"/>
      <c r="H4607" s="4"/>
      <c r="I4607" s="95" t="str">
        <f>IF($C4607="", "", IF(IFERROR(INDEX(Ingredients!$C$11:$C$310, MATCH($C4607, Ingredients!$B$11:$B$310, 0)), "")="", "", IFERROR(INDEX(Ingredients!$C$11:$C$310, MATCH($C4607, Ingredients!$B$11:$B$310, 0)), "")))</f>
        <v/>
      </c>
      <c r="J4607" s="73" t="str">
        <f>IF($B4607="", "", IF(IFERROR(INDEX(Meals!$C$11:$C$260, MATCH($B4607, Meals!$B$11:$B$260, 0)), "")="", "", IFERROR(INDEX(Meals!$C$11:$C$260, MATCH($B4607, Meals!$B$11:$B$260, 0)), "")))</f>
        <v/>
      </c>
      <c r="K4607" s="4"/>
      <c r="L4607" s="72" t="str">
        <f t="shared" si="1072"/>
        <v/>
      </c>
      <c r="M4607" s="73" t="str">
        <f t="shared" si="1073"/>
        <v/>
      </c>
      <c r="N4607" s="4"/>
      <c r="O4607" s="78" t="str">
        <f t="shared" si="1074"/>
        <v/>
      </c>
      <c r="P4607" s="79" t="str">
        <f t="shared" si="1075"/>
        <v/>
      </c>
      <c r="Q4607" s="4"/>
      <c r="R4607" s="90" t="str">
        <f t="shared" si="1076"/>
        <v/>
      </c>
      <c r="S4607" s="4"/>
      <c r="Y4607" s="18" t="str">
        <f t="shared" si="1077"/>
        <v/>
      </c>
      <c r="AA4607" s="18" t="str">
        <f t="shared" si="1068"/>
        <v/>
      </c>
      <c r="AB4607" s="18" t="str">
        <f t="shared" si="1069"/>
        <v/>
      </c>
      <c r="AC4607" s="18" t="str">
        <f t="shared" si="1078"/>
        <v/>
      </c>
      <c r="AD4607" s="18" t="str">
        <f t="shared" si="1078"/>
        <v/>
      </c>
      <c r="AE4607" s="18" t="str">
        <f t="shared" si="1079"/>
        <v/>
      </c>
      <c r="AG4607" s="95" t="str">
        <f>IF($C4607="", "", IF(IFERROR(INDEX(Ingredients!C$11:C$310, MATCH($C4607, Ingredients!$B$11:$B$310, 0)), "")="", "", IFERROR(INDEX(Ingredients!C$11:C$310, MATCH($C4607, Ingredients!$B$11:$B$310, 0)), "")))</f>
        <v/>
      </c>
      <c r="AH4607" s="105" t="str">
        <f>IF($C4607="", "", IF(IFERROR(INDEX(Ingredients!D$11:D$310, MATCH($C4607, Ingredients!$B$11:$B$310, 0)), "")="", "", IFERROR(INDEX(Ingredients!D$11:D$310, MATCH($C4607, Ingredients!$B$11:$B$310, 0)), "")))</f>
        <v/>
      </c>
      <c r="AI4607" s="106" t="str">
        <f>IF($C4607="", "", IF(IFERROR(INDEX(Ingredients!E$11:E$310, MATCH($C4607, Ingredients!$B$11:$B$310, 0)), "")="", "", IFERROR(INDEX(Ingredients!E$11:E$310, MATCH($C4607, Ingredients!$B$11:$B$310, 0)), "")))</f>
        <v/>
      </c>
      <c r="AJ4607" s="108" t="str">
        <f>IF($C4607="", "", IF(IFERROR(INDEX(Ingredients!F$11:F$310, MATCH($C4607, Ingredients!$B$11:$B$310, 0)), "")="", "", IFERROR(INDEX(Ingredients!F$11:F$310, MATCH($C4607, Ingredients!$B$11:$B$310, 0)), "")))</f>
        <v/>
      </c>
      <c r="AK4607" s="106" t="str">
        <f>IF($C4607="", "", IF(IFERROR(INDEX(Ingredients!G$11:G$310, MATCH($C4607, Ingredients!$B$11:$B$310, 0)), "")="", "", IFERROR(INDEX(Ingredients!G$11:G$310, MATCH($C4607, Ingredients!$B$11:$B$310, 0)), "")))</f>
        <v/>
      </c>
      <c r="AL4607" s="79" t="str">
        <f>IF($C4607="", "", IF(IFERROR(INDEX(Ingredients!H$11:H$310, MATCH($C4607, Ingredients!$B$11:$B$310, 0)), "")="", "", IFERROR(INDEX(Ingredients!H$11:H$310, MATCH($C4607, Ingredients!$B$11:$B$310, 0)), "")))</f>
        <v/>
      </c>
      <c r="AN4607" s="83" t="str">
        <f t="shared" si="1070"/>
        <v/>
      </c>
      <c r="AP4607" s="114" t="str">
        <f t="shared" si="1080"/>
        <v/>
      </c>
      <c r="AR4607" s="117" t="str">
        <f>IF($C4607="", "", IF(IFERROR(INDEX(Ingredients!$AI$11:$AI$310, MATCH($C4607, Ingredients!$B$11:$B$310, 0)), "")="", "", IFERROR(INDEX(Ingredients!$AI$11:$AI$310, MATCH($C4607, Ingredients!$B$11:$B$310, 0)), "")))</f>
        <v/>
      </c>
      <c r="AT4607" s="120" t="str">
        <f t="shared" si="1081"/>
        <v/>
      </c>
      <c r="AV4607" s="90" t="str">
        <f t="shared" si="1071"/>
        <v/>
      </c>
      <c r="AX4607" s="90" t="str">
        <f>IF($AV4607="", "", COUNTIF($AV$11:$AV$5010, "&lt;"&amp;$AV4607)+1+COUNTIF($AV$11:$AV4607, $AV4607)-1)</f>
        <v/>
      </c>
      <c r="AZ4607" s="111" t="str">
        <f>IF($B4607="", "", SUMIF('Shopping List'!$AV$11:$AV$25, $B4607, 'Shopping List'!$BN$11:$BN$25))</f>
        <v/>
      </c>
      <c r="BB4607" s="117" t="str">
        <f t="shared" si="1082"/>
        <v/>
      </c>
    </row>
    <row r="4608" spans="1:54" x14ac:dyDescent="0.25">
      <c r="A4608" s="4"/>
      <c r="B4608" s="37"/>
      <c r="C4608" s="124"/>
      <c r="D4608" s="39"/>
      <c r="E4608" s="125"/>
      <c r="F4608" s="48"/>
      <c r="G4608" s="4"/>
      <c r="H4608" s="4"/>
      <c r="I4608" s="95" t="str">
        <f>IF($C4608="", "", IF(IFERROR(INDEX(Ingredients!$C$11:$C$310, MATCH($C4608, Ingredients!$B$11:$B$310, 0)), "")="", "", IFERROR(INDEX(Ingredients!$C$11:$C$310, MATCH($C4608, Ingredients!$B$11:$B$310, 0)), "")))</f>
        <v/>
      </c>
      <c r="J4608" s="73" t="str">
        <f>IF($B4608="", "", IF(IFERROR(INDEX(Meals!$C$11:$C$260, MATCH($B4608, Meals!$B$11:$B$260, 0)), "")="", "", IFERROR(INDEX(Meals!$C$11:$C$260, MATCH($B4608, Meals!$B$11:$B$260, 0)), "")))</f>
        <v/>
      </c>
      <c r="K4608" s="4"/>
      <c r="L4608" s="72" t="str">
        <f t="shared" si="1072"/>
        <v/>
      </c>
      <c r="M4608" s="73" t="str">
        <f t="shared" si="1073"/>
        <v/>
      </c>
      <c r="N4608" s="4"/>
      <c r="O4608" s="78" t="str">
        <f t="shared" si="1074"/>
        <v/>
      </c>
      <c r="P4608" s="79" t="str">
        <f t="shared" si="1075"/>
        <v/>
      </c>
      <c r="Q4608" s="4"/>
      <c r="R4608" s="90" t="str">
        <f t="shared" si="1076"/>
        <v/>
      </c>
      <c r="S4608" s="4"/>
      <c r="Y4608" s="18" t="str">
        <f t="shared" si="1077"/>
        <v/>
      </c>
      <c r="AA4608" s="18" t="str">
        <f t="shared" si="1068"/>
        <v/>
      </c>
      <c r="AB4608" s="18" t="str">
        <f t="shared" si="1069"/>
        <v/>
      </c>
      <c r="AC4608" s="18" t="str">
        <f t="shared" si="1078"/>
        <v/>
      </c>
      <c r="AD4608" s="18" t="str">
        <f t="shared" si="1078"/>
        <v/>
      </c>
      <c r="AE4608" s="18" t="str">
        <f t="shared" si="1079"/>
        <v/>
      </c>
      <c r="AG4608" s="95" t="str">
        <f>IF($C4608="", "", IF(IFERROR(INDEX(Ingredients!C$11:C$310, MATCH($C4608, Ingredients!$B$11:$B$310, 0)), "")="", "", IFERROR(INDEX(Ingredients!C$11:C$310, MATCH($C4608, Ingredients!$B$11:$B$310, 0)), "")))</f>
        <v/>
      </c>
      <c r="AH4608" s="105" t="str">
        <f>IF($C4608="", "", IF(IFERROR(INDEX(Ingredients!D$11:D$310, MATCH($C4608, Ingredients!$B$11:$B$310, 0)), "")="", "", IFERROR(INDEX(Ingredients!D$11:D$310, MATCH($C4608, Ingredients!$B$11:$B$310, 0)), "")))</f>
        <v/>
      </c>
      <c r="AI4608" s="106" t="str">
        <f>IF($C4608="", "", IF(IFERROR(INDEX(Ingredients!E$11:E$310, MATCH($C4608, Ingredients!$B$11:$B$310, 0)), "")="", "", IFERROR(INDEX(Ingredients!E$11:E$310, MATCH($C4608, Ingredients!$B$11:$B$310, 0)), "")))</f>
        <v/>
      </c>
      <c r="AJ4608" s="108" t="str">
        <f>IF($C4608="", "", IF(IFERROR(INDEX(Ingredients!F$11:F$310, MATCH($C4608, Ingredients!$B$11:$B$310, 0)), "")="", "", IFERROR(INDEX(Ingredients!F$11:F$310, MATCH($C4608, Ingredients!$B$11:$B$310, 0)), "")))</f>
        <v/>
      </c>
      <c r="AK4608" s="106" t="str">
        <f>IF($C4608="", "", IF(IFERROR(INDEX(Ingredients!G$11:G$310, MATCH($C4608, Ingredients!$B$11:$B$310, 0)), "")="", "", IFERROR(INDEX(Ingredients!G$11:G$310, MATCH($C4608, Ingredients!$B$11:$B$310, 0)), "")))</f>
        <v/>
      </c>
      <c r="AL4608" s="79" t="str">
        <f>IF($C4608="", "", IF(IFERROR(INDEX(Ingredients!H$11:H$310, MATCH($C4608, Ingredients!$B$11:$B$310, 0)), "")="", "", IFERROR(INDEX(Ingredients!H$11:H$310, MATCH($C4608, Ingredients!$B$11:$B$310, 0)), "")))</f>
        <v/>
      </c>
      <c r="AN4608" s="83" t="str">
        <f t="shared" si="1070"/>
        <v/>
      </c>
      <c r="AP4608" s="114" t="str">
        <f t="shared" si="1080"/>
        <v/>
      </c>
      <c r="AR4608" s="117" t="str">
        <f>IF($C4608="", "", IF(IFERROR(INDEX(Ingredients!$AI$11:$AI$310, MATCH($C4608, Ingredients!$B$11:$B$310, 0)), "")="", "", IFERROR(INDEX(Ingredients!$AI$11:$AI$310, MATCH($C4608, Ingredients!$B$11:$B$310, 0)), "")))</f>
        <v/>
      </c>
      <c r="AT4608" s="120" t="str">
        <f t="shared" si="1081"/>
        <v/>
      </c>
      <c r="AV4608" s="90" t="str">
        <f t="shared" si="1071"/>
        <v/>
      </c>
      <c r="AX4608" s="90" t="str">
        <f>IF($AV4608="", "", COUNTIF($AV$11:$AV$5010, "&lt;"&amp;$AV4608)+1+COUNTIF($AV$11:$AV4608, $AV4608)-1)</f>
        <v/>
      </c>
      <c r="AZ4608" s="111" t="str">
        <f>IF($B4608="", "", SUMIF('Shopping List'!$AV$11:$AV$25, $B4608, 'Shopping List'!$BN$11:$BN$25))</f>
        <v/>
      </c>
      <c r="BB4608" s="117" t="str">
        <f t="shared" si="1082"/>
        <v/>
      </c>
    </row>
    <row r="4609" spans="1:54" x14ac:dyDescent="0.25">
      <c r="A4609" s="4"/>
      <c r="B4609" s="37"/>
      <c r="C4609" s="124"/>
      <c r="D4609" s="39"/>
      <c r="E4609" s="125"/>
      <c r="F4609" s="48"/>
      <c r="G4609" s="4"/>
      <c r="H4609" s="4"/>
      <c r="I4609" s="95" t="str">
        <f>IF($C4609="", "", IF(IFERROR(INDEX(Ingredients!$C$11:$C$310, MATCH($C4609, Ingredients!$B$11:$B$310, 0)), "")="", "", IFERROR(INDEX(Ingredients!$C$11:$C$310, MATCH($C4609, Ingredients!$B$11:$B$310, 0)), "")))</f>
        <v/>
      </c>
      <c r="J4609" s="73" t="str">
        <f>IF($B4609="", "", IF(IFERROR(INDEX(Meals!$C$11:$C$260, MATCH($B4609, Meals!$B$11:$B$260, 0)), "")="", "", IFERROR(INDEX(Meals!$C$11:$C$260, MATCH($B4609, Meals!$B$11:$B$260, 0)), "")))</f>
        <v/>
      </c>
      <c r="K4609" s="4"/>
      <c r="L4609" s="72" t="str">
        <f t="shared" si="1072"/>
        <v/>
      </c>
      <c r="M4609" s="73" t="str">
        <f t="shared" si="1073"/>
        <v/>
      </c>
      <c r="N4609" s="4"/>
      <c r="O4609" s="78" t="str">
        <f t="shared" si="1074"/>
        <v/>
      </c>
      <c r="P4609" s="79" t="str">
        <f t="shared" si="1075"/>
        <v/>
      </c>
      <c r="Q4609" s="4"/>
      <c r="R4609" s="90" t="str">
        <f t="shared" si="1076"/>
        <v/>
      </c>
      <c r="S4609" s="4"/>
      <c r="Y4609" s="18" t="str">
        <f t="shared" si="1077"/>
        <v/>
      </c>
      <c r="AA4609" s="18" t="str">
        <f t="shared" si="1068"/>
        <v/>
      </c>
      <c r="AB4609" s="18" t="str">
        <f t="shared" si="1069"/>
        <v/>
      </c>
      <c r="AC4609" s="18" t="str">
        <f t="shared" si="1078"/>
        <v/>
      </c>
      <c r="AD4609" s="18" t="str">
        <f t="shared" si="1078"/>
        <v/>
      </c>
      <c r="AE4609" s="18" t="str">
        <f t="shared" si="1079"/>
        <v/>
      </c>
      <c r="AG4609" s="95" t="str">
        <f>IF($C4609="", "", IF(IFERROR(INDEX(Ingredients!C$11:C$310, MATCH($C4609, Ingredients!$B$11:$B$310, 0)), "")="", "", IFERROR(INDEX(Ingredients!C$11:C$310, MATCH($C4609, Ingredients!$B$11:$B$310, 0)), "")))</f>
        <v/>
      </c>
      <c r="AH4609" s="105" t="str">
        <f>IF($C4609="", "", IF(IFERROR(INDEX(Ingredients!D$11:D$310, MATCH($C4609, Ingredients!$B$11:$B$310, 0)), "")="", "", IFERROR(INDEX(Ingredients!D$11:D$310, MATCH($C4609, Ingredients!$B$11:$B$310, 0)), "")))</f>
        <v/>
      </c>
      <c r="AI4609" s="106" t="str">
        <f>IF($C4609="", "", IF(IFERROR(INDEX(Ingredients!E$11:E$310, MATCH($C4609, Ingredients!$B$11:$B$310, 0)), "")="", "", IFERROR(INDEX(Ingredients!E$11:E$310, MATCH($C4609, Ingredients!$B$11:$B$310, 0)), "")))</f>
        <v/>
      </c>
      <c r="AJ4609" s="108" t="str">
        <f>IF($C4609="", "", IF(IFERROR(INDEX(Ingredients!F$11:F$310, MATCH($C4609, Ingredients!$B$11:$B$310, 0)), "")="", "", IFERROR(INDEX(Ingredients!F$11:F$310, MATCH($C4609, Ingredients!$B$11:$B$310, 0)), "")))</f>
        <v/>
      </c>
      <c r="AK4609" s="106" t="str">
        <f>IF($C4609="", "", IF(IFERROR(INDEX(Ingredients!G$11:G$310, MATCH($C4609, Ingredients!$B$11:$B$310, 0)), "")="", "", IFERROR(INDEX(Ingredients!G$11:G$310, MATCH($C4609, Ingredients!$B$11:$B$310, 0)), "")))</f>
        <v/>
      </c>
      <c r="AL4609" s="79" t="str">
        <f>IF($C4609="", "", IF(IFERROR(INDEX(Ingredients!H$11:H$310, MATCH($C4609, Ingredients!$B$11:$B$310, 0)), "")="", "", IFERROR(INDEX(Ingredients!H$11:H$310, MATCH($C4609, Ingredients!$B$11:$B$310, 0)), "")))</f>
        <v/>
      </c>
      <c r="AN4609" s="83" t="str">
        <f t="shared" si="1070"/>
        <v/>
      </c>
      <c r="AP4609" s="114" t="str">
        <f t="shared" si="1080"/>
        <v/>
      </c>
      <c r="AR4609" s="117" t="str">
        <f>IF($C4609="", "", IF(IFERROR(INDEX(Ingredients!$AI$11:$AI$310, MATCH($C4609, Ingredients!$B$11:$B$310, 0)), "")="", "", IFERROR(INDEX(Ingredients!$AI$11:$AI$310, MATCH($C4609, Ingredients!$B$11:$B$310, 0)), "")))</f>
        <v/>
      </c>
      <c r="AT4609" s="120" t="str">
        <f t="shared" si="1081"/>
        <v/>
      </c>
      <c r="AV4609" s="90" t="str">
        <f t="shared" si="1071"/>
        <v/>
      </c>
      <c r="AX4609" s="90" t="str">
        <f>IF($AV4609="", "", COUNTIF($AV$11:$AV$5010, "&lt;"&amp;$AV4609)+1+COUNTIF($AV$11:$AV4609, $AV4609)-1)</f>
        <v/>
      </c>
      <c r="AZ4609" s="111" t="str">
        <f>IF($B4609="", "", SUMIF('Shopping List'!$AV$11:$AV$25, $B4609, 'Shopping List'!$BN$11:$BN$25))</f>
        <v/>
      </c>
      <c r="BB4609" s="117" t="str">
        <f t="shared" si="1082"/>
        <v/>
      </c>
    </row>
    <row r="4610" spans="1:54" x14ac:dyDescent="0.25">
      <c r="A4610" s="4"/>
      <c r="B4610" s="37"/>
      <c r="C4610" s="124"/>
      <c r="D4610" s="39"/>
      <c r="E4610" s="125"/>
      <c r="F4610" s="48"/>
      <c r="G4610" s="4"/>
      <c r="H4610" s="4"/>
      <c r="I4610" s="95" t="str">
        <f>IF($C4610="", "", IF(IFERROR(INDEX(Ingredients!$C$11:$C$310, MATCH($C4610, Ingredients!$B$11:$B$310, 0)), "")="", "", IFERROR(INDEX(Ingredients!$C$11:$C$310, MATCH($C4610, Ingredients!$B$11:$B$310, 0)), "")))</f>
        <v/>
      </c>
      <c r="J4610" s="73" t="str">
        <f>IF($B4610="", "", IF(IFERROR(INDEX(Meals!$C$11:$C$260, MATCH($B4610, Meals!$B$11:$B$260, 0)), "")="", "", IFERROR(INDEX(Meals!$C$11:$C$260, MATCH($B4610, Meals!$B$11:$B$260, 0)), "")))</f>
        <v/>
      </c>
      <c r="K4610" s="4"/>
      <c r="L4610" s="72" t="str">
        <f t="shared" si="1072"/>
        <v/>
      </c>
      <c r="M4610" s="73" t="str">
        <f t="shared" si="1073"/>
        <v/>
      </c>
      <c r="N4610" s="4"/>
      <c r="O4610" s="78" t="str">
        <f t="shared" si="1074"/>
        <v/>
      </c>
      <c r="P4610" s="79" t="str">
        <f t="shared" si="1075"/>
        <v/>
      </c>
      <c r="Q4610" s="4"/>
      <c r="R4610" s="90" t="str">
        <f t="shared" si="1076"/>
        <v/>
      </c>
      <c r="S4610" s="4"/>
      <c r="Y4610" s="18" t="str">
        <f t="shared" si="1077"/>
        <v/>
      </c>
      <c r="AA4610" s="18" t="str">
        <f t="shared" si="1068"/>
        <v/>
      </c>
      <c r="AB4610" s="18" t="str">
        <f t="shared" si="1069"/>
        <v/>
      </c>
      <c r="AC4610" s="18" t="str">
        <f t="shared" si="1078"/>
        <v/>
      </c>
      <c r="AD4610" s="18" t="str">
        <f t="shared" si="1078"/>
        <v/>
      </c>
      <c r="AE4610" s="18" t="str">
        <f t="shared" si="1079"/>
        <v/>
      </c>
      <c r="AG4610" s="95" t="str">
        <f>IF($C4610="", "", IF(IFERROR(INDEX(Ingredients!C$11:C$310, MATCH($C4610, Ingredients!$B$11:$B$310, 0)), "")="", "", IFERROR(INDEX(Ingredients!C$11:C$310, MATCH($C4610, Ingredients!$B$11:$B$310, 0)), "")))</f>
        <v/>
      </c>
      <c r="AH4610" s="105" t="str">
        <f>IF($C4610="", "", IF(IFERROR(INDEX(Ingredients!D$11:D$310, MATCH($C4610, Ingredients!$B$11:$B$310, 0)), "")="", "", IFERROR(INDEX(Ingredients!D$11:D$310, MATCH($C4610, Ingredients!$B$11:$B$310, 0)), "")))</f>
        <v/>
      </c>
      <c r="AI4610" s="106" t="str">
        <f>IF($C4610="", "", IF(IFERROR(INDEX(Ingredients!E$11:E$310, MATCH($C4610, Ingredients!$B$11:$B$310, 0)), "")="", "", IFERROR(INDEX(Ingredients!E$11:E$310, MATCH($C4610, Ingredients!$B$11:$B$310, 0)), "")))</f>
        <v/>
      </c>
      <c r="AJ4610" s="108" t="str">
        <f>IF($C4610="", "", IF(IFERROR(INDEX(Ingredients!F$11:F$310, MATCH($C4610, Ingredients!$B$11:$B$310, 0)), "")="", "", IFERROR(INDEX(Ingredients!F$11:F$310, MATCH($C4610, Ingredients!$B$11:$B$310, 0)), "")))</f>
        <v/>
      </c>
      <c r="AK4610" s="106" t="str">
        <f>IF($C4610="", "", IF(IFERROR(INDEX(Ingredients!G$11:G$310, MATCH($C4610, Ingredients!$B$11:$B$310, 0)), "")="", "", IFERROR(INDEX(Ingredients!G$11:G$310, MATCH($C4610, Ingredients!$B$11:$B$310, 0)), "")))</f>
        <v/>
      </c>
      <c r="AL4610" s="79" t="str">
        <f>IF($C4610="", "", IF(IFERROR(INDEX(Ingredients!H$11:H$310, MATCH($C4610, Ingredients!$B$11:$B$310, 0)), "")="", "", IFERROR(INDEX(Ingredients!H$11:H$310, MATCH($C4610, Ingredients!$B$11:$B$310, 0)), "")))</f>
        <v/>
      </c>
      <c r="AN4610" s="83" t="str">
        <f t="shared" si="1070"/>
        <v/>
      </c>
      <c r="AP4610" s="114" t="str">
        <f t="shared" si="1080"/>
        <v/>
      </c>
      <c r="AR4610" s="117" t="str">
        <f>IF($C4610="", "", IF(IFERROR(INDEX(Ingredients!$AI$11:$AI$310, MATCH($C4610, Ingredients!$B$11:$B$310, 0)), "")="", "", IFERROR(INDEX(Ingredients!$AI$11:$AI$310, MATCH($C4610, Ingredients!$B$11:$B$310, 0)), "")))</f>
        <v/>
      </c>
      <c r="AT4610" s="120" t="str">
        <f t="shared" si="1081"/>
        <v/>
      </c>
      <c r="AV4610" s="90" t="str">
        <f t="shared" si="1071"/>
        <v/>
      </c>
      <c r="AX4610" s="90" t="str">
        <f>IF($AV4610="", "", COUNTIF($AV$11:$AV$5010, "&lt;"&amp;$AV4610)+1+COUNTIF($AV$11:$AV4610, $AV4610)-1)</f>
        <v/>
      </c>
      <c r="AZ4610" s="111" t="str">
        <f>IF($B4610="", "", SUMIF('Shopping List'!$AV$11:$AV$25, $B4610, 'Shopping List'!$BN$11:$BN$25))</f>
        <v/>
      </c>
      <c r="BB4610" s="117" t="str">
        <f t="shared" si="1082"/>
        <v/>
      </c>
    </row>
    <row r="4611" spans="1:54" x14ac:dyDescent="0.25">
      <c r="A4611" s="4"/>
      <c r="B4611" s="37"/>
      <c r="C4611" s="124"/>
      <c r="D4611" s="39"/>
      <c r="E4611" s="125"/>
      <c r="F4611" s="48"/>
      <c r="G4611" s="4"/>
      <c r="H4611" s="4"/>
      <c r="I4611" s="95" t="str">
        <f>IF($C4611="", "", IF(IFERROR(INDEX(Ingredients!$C$11:$C$310, MATCH($C4611, Ingredients!$B$11:$B$310, 0)), "")="", "", IFERROR(INDEX(Ingredients!$C$11:$C$310, MATCH($C4611, Ingredients!$B$11:$B$310, 0)), "")))</f>
        <v/>
      </c>
      <c r="J4611" s="73" t="str">
        <f>IF($B4611="", "", IF(IFERROR(INDEX(Meals!$C$11:$C$260, MATCH($B4611, Meals!$B$11:$B$260, 0)), "")="", "", IFERROR(INDEX(Meals!$C$11:$C$260, MATCH($B4611, Meals!$B$11:$B$260, 0)), "")))</f>
        <v/>
      </c>
      <c r="K4611" s="4"/>
      <c r="L4611" s="72" t="str">
        <f t="shared" si="1072"/>
        <v/>
      </c>
      <c r="M4611" s="73" t="str">
        <f t="shared" si="1073"/>
        <v/>
      </c>
      <c r="N4611" s="4"/>
      <c r="O4611" s="78" t="str">
        <f t="shared" si="1074"/>
        <v/>
      </c>
      <c r="P4611" s="79" t="str">
        <f t="shared" si="1075"/>
        <v/>
      </c>
      <c r="Q4611" s="4"/>
      <c r="R4611" s="90" t="str">
        <f t="shared" si="1076"/>
        <v/>
      </c>
      <c r="S4611" s="4"/>
      <c r="Y4611" s="18" t="str">
        <f t="shared" si="1077"/>
        <v/>
      </c>
      <c r="AA4611" s="18" t="str">
        <f t="shared" si="1068"/>
        <v/>
      </c>
      <c r="AB4611" s="18" t="str">
        <f t="shared" si="1069"/>
        <v/>
      </c>
      <c r="AC4611" s="18" t="str">
        <f t="shared" si="1078"/>
        <v/>
      </c>
      <c r="AD4611" s="18" t="str">
        <f t="shared" si="1078"/>
        <v/>
      </c>
      <c r="AE4611" s="18" t="str">
        <f t="shared" si="1079"/>
        <v/>
      </c>
      <c r="AG4611" s="95" t="str">
        <f>IF($C4611="", "", IF(IFERROR(INDEX(Ingredients!C$11:C$310, MATCH($C4611, Ingredients!$B$11:$B$310, 0)), "")="", "", IFERROR(INDEX(Ingredients!C$11:C$310, MATCH($C4611, Ingredients!$B$11:$B$310, 0)), "")))</f>
        <v/>
      </c>
      <c r="AH4611" s="105" t="str">
        <f>IF($C4611="", "", IF(IFERROR(INDEX(Ingredients!D$11:D$310, MATCH($C4611, Ingredients!$B$11:$B$310, 0)), "")="", "", IFERROR(INDEX(Ingredients!D$11:D$310, MATCH($C4611, Ingredients!$B$11:$B$310, 0)), "")))</f>
        <v/>
      </c>
      <c r="AI4611" s="106" t="str">
        <f>IF($C4611="", "", IF(IFERROR(INDEX(Ingredients!E$11:E$310, MATCH($C4611, Ingredients!$B$11:$B$310, 0)), "")="", "", IFERROR(INDEX(Ingredients!E$11:E$310, MATCH($C4611, Ingredients!$B$11:$B$310, 0)), "")))</f>
        <v/>
      </c>
      <c r="AJ4611" s="108" t="str">
        <f>IF($C4611="", "", IF(IFERROR(INDEX(Ingredients!F$11:F$310, MATCH($C4611, Ingredients!$B$11:$B$310, 0)), "")="", "", IFERROR(INDEX(Ingredients!F$11:F$310, MATCH($C4611, Ingredients!$B$11:$B$310, 0)), "")))</f>
        <v/>
      </c>
      <c r="AK4611" s="106" t="str">
        <f>IF($C4611="", "", IF(IFERROR(INDEX(Ingredients!G$11:G$310, MATCH($C4611, Ingredients!$B$11:$B$310, 0)), "")="", "", IFERROR(INDEX(Ingredients!G$11:G$310, MATCH($C4611, Ingredients!$B$11:$B$310, 0)), "")))</f>
        <v/>
      </c>
      <c r="AL4611" s="79" t="str">
        <f>IF($C4611="", "", IF(IFERROR(INDEX(Ingredients!H$11:H$310, MATCH($C4611, Ingredients!$B$11:$B$310, 0)), "")="", "", IFERROR(INDEX(Ingredients!H$11:H$310, MATCH($C4611, Ingredients!$B$11:$B$310, 0)), "")))</f>
        <v/>
      </c>
      <c r="AN4611" s="83" t="str">
        <f t="shared" si="1070"/>
        <v/>
      </c>
      <c r="AP4611" s="114" t="str">
        <f t="shared" si="1080"/>
        <v/>
      </c>
      <c r="AR4611" s="117" t="str">
        <f>IF($C4611="", "", IF(IFERROR(INDEX(Ingredients!$AI$11:$AI$310, MATCH($C4611, Ingredients!$B$11:$B$310, 0)), "")="", "", IFERROR(INDEX(Ingredients!$AI$11:$AI$310, MATCH($C4611, Ingredients!$B$11:$B$310, 0)), "")))</f>
        <v/>
      </c>
      <c r="AT4611" s="120" t="str">
        <f t="shared" si="1081"/>
        <v/>
      </c>
      <c r="AV4611" s="90" t="str">
        <f t="shared" si="1071"/>
        <v/>
      </c>
      <c r="AX4611" s="90" t="str">
        <f>IF($AV4611="", "", COUNTIF($AV$11:$AV$5010, "&lt;"&amp;$AV4611)+1+COUNTIF($AV$11:$AV4611, $AV4611)-1)</f>
        <v/>
      </c>
      <c r="AZ4611" s="111" t="str">
        <f>IF($B4611="", "", SUMIF('Shopping List'!$AV$11:$AV$25, $B4611, 'Shopping List'!$BN$11:$BN$25))</f>
        <v/>
      </c>
      <c r="BB4611" s="117" t="str">
        <f t="shared" si="1082"/>
        <v/>
      </c>
    </row>
    <row r="4612" spans="1:54" x14ac:dyDescent="0.25">
      <c r="A4612" s="4"/>
      <c r="B4612" s="37"/>
      <c r="C4612" s="124"/>
      <c r="D4612" s="39"/>
      <c r="E4612" s="125"/>
      <c r="F4612" s="48"/>
      <c r="G4612" s="4"/>
      <c r="H4612" s="4"/>
      <c r="I4612" s="95" t="str">
        <f>IF($C4612="", "", IF(IFERROR(INDEX(Ingredients!$C$11:$C$310, MATCH($C4612, Ingredients!$B$11:$B$310, 0)), "")="", "", IFERROR(INDEX(Ingredients!$C$11:$C$310, MATCH($C4612, Ingredients!$B$11:$B$310, 0)), "")))</f>
        <v/>
      </c>
      <c r="J4612" s="73" t="str">
        <f>IF($B4612="", "", IF(IFERROR(INDEX(Meals!$C$11:$C$260, MATCH($B4612, Meals!$B$11:$B$260, 0)), "")="", "", IFERROR(INDEX(Meals!$C$11:$C$260, MATCH($B4612, Meals!$B$11:$B$260, 0)), "")))</f>
        <v/>
      </c>
      <c r="K4612" s="4"/>
      <c r="L4612" s="72" t="str">
        <f t="shared" si="1072"/>
        <v/>
      </c>
      <c r="M4612" s="73" t="str">
        <f t="shared" si="1073"/>
        <v/>
      </c>
      <c r="N4612" s="4"/>
      <c r="O4612" s="78" t="str">
        <f t="shared" si="1074"/>
        <v/>
      </c>
      <c r="P4612" s="79" t="str">
        <f t="shared" si="1075"/>
        <v/>
      </c>
      <c r="Q4612" s="4"/>
      <c r="R4612" s="90" t="str">
        <f t="shared" si="1076"/>
        <v/>
      </c>
      <c r="S4612" s="4"/>
      <c r="Y4612" s="18" t="str">
        <f t="shared" si="1077"/>
        <v/>
      </c>
      <c r="AA4612" s="18" t="str">
        <f t="shared" si="1068"/>
        <v/>
      </c>
      <c r="AB4612" s="18" t="str">
        <f t="shared" si="1069"/>
        <v/>
      </c>
      <c r="AC4612" s="18" t="str">
        <f t="shared" si="1078"/>
        <v/>
      </c>
      <c r="AD4612" s="18" t="str">
        <f t="shared" si="1078"/>
        <v/>
      </c>
      <c r="AE4612" s="18" t="str">
        <f t="shared" si="1079"/>
        <v/>
      </c>
      <c r="AG4612" s="95" t="str">
        <f>IF($C4612="", "", IF(IFERROR(INDEX(Ingredients!C$11:C$310, MATCH($C4612, Ingredients!$B$11:$B$310, 0)), "")="", "", IFERROR(INDEX(Ingredients!C$11:C$310, MATCH($C4612, Ingredients!$B$11:$B$310, 0)), "")))</f>
        <v/>
      </c>
      <c r="AH4612" s="105" t="str">
        <f>IF($C4612="", "", IF(IFERROR(INDEX(Ingredients!D$11:D$310, MATCH($C4612, Ingredients!$B$11:$B$310, 0)), "")="", "", IFERROR(INDEX(Ingredients!D$11:D$310, MATCH($C4612, Ingredients!$B$11:$B$310, 0)), "")))</f>
        <v/>
      </c>
      <c r="AI4612" s="106" t="str">
        <f>IF($C4612="", "", IF(IFERROR(INDEX(Ingredients!E$11:E$310, MATCH($C4612, Ingredients!$B$11:$B$310, 0)), "")="", "", IFERROR(INDEX(Ingredients!E$11:E$310, MATCH($C4612, Ingredients!$B$11:$B$310, 0)), "")))</f>
        <v/>
      </c>
      <c r="AJ4612" s="108" t="str">
        <f>IF($C4612="", "", IF(IFERROR(INDEX(Ingredients!F$11:F$310, MATCH($C4612, Ingredients!$B$11:$B$310, 0)), "")="", "", IFERROR(INDEX(Ingredients!F$11:F$310, MATCH($C4612, Ingredients!$B$11:$B$310, 0)), "")))</f>
        <v/>
      </c>
      <c r="AK4612" s="106" t="str">
        <f>IF($C4612="", "", IF(IFERROR(INDEX(Ingredients!G$11:G$310, MATCH($C4612, Ingredients!$B$11:$B$310, 0)), "")="", "", IFERROR(INDEX(Ingredients!G$11:G$310, MATCH($C4612, Ingredients!$B$11:$B$310, 0)), "")))</f>
        <v/>
      </c>
      <c r="AL4612" s="79" t="str">
        <f>IF($C4612="", "", IF(IFERROR(INDEX(Ingredients!H$11:H$310, MATCH($C4612, Ingredients!$B$11:$B$310, 0)), "")="", "", IFERROR(INDEX(Ingredients!H$11:H$310, MATCH($C4612, Ingredients!$B$11:$B$310, 0)), "")))</f>
        <v/>
      </c>
      <c r="AN4612" s="83" t="str">
        <f t="shared" si="1070"/>
        <v/>
      </c>
      <c r="AP4612" s="114" t="str">
        <f t="shared" si="1080"/>
        <v/>
      </c>
      <c r="AR4612" s="117" t="str">
        <f>IF($C4612="", "", IF(IFERROR(INDEX(Ingredients!$AI$11:$AI$310, MATCH($C4612, Ingredients!$B$11:$B$310, 0)), "")="", "", IFERROR(INDEX(Ingredients!$AI$11:$AI$310, MATCH($C4612, Ingredients!$B$11:$B$310, 0)), "")))</f>
        <v/>
      </c>
      <c r="AT4612" s="120" t="str">
        <f t="shared" si="1081"/>
        <v/>
      </c>
      <c r="AV4612" s="90" t="str">
        <f t="shared" si="1071"/>
        <v/>
      </c>
      <c r="AX4612" s="90" t="str">
        <f>IF($AV4612="", "", COUNTIF($AV$11:$AV$5010, "&lt;"&amp;$AV4612)+1+COUNTIF($AV$11:$AV4612, $AV4612)-1)</f>
        <v/>
      </c>
      <c r="AZ4612" s="111" t="str">
        <f>IF($B4612="", "", SUMIF('Shopping List'!$AV$11:$AV$25, $B4612, 'Shopping List'!$BN$11:$BN$25))</f>
        <v/>
      </c>
      <c r="BB4612" s="117" t="str">
        <f t="shared" si="1082"/>
        <v/>
      </c>
    </row>
    <row r="4613" spans="1:54" x14ac:dyDescent="0.25">
      <c r="A4613" s="4"/>
      <c r="B4613" s="37"/>
      <c r="C4613" s="124"/>
      <c r="D4613" s="39"/>
      <c r="E4613" s="125"/>
      <c r="F4613" s="48"/>
      <c r="G4613" s="4"/>
      <c r="H4613" s="4"/>
      <c r="I4613" s="95" t="str">
        <f>IF($C4613="", "", IF(IFERROR(INDEX(Ingredients!$C$11:$C$310, MATCH($C4613, Ingredients!$B$11:$B$310, 0)), "")="", "", IFERROR(INDEX(Ingredients!$C$11:$C$310, MATCH($C4613, Ingredients!$B$11:$B$310, 0)), "")))</f>
        <v/>
      </c>
      <c r="J4613" s="73" t="str">
        <f>IF($B4613="", "", IF(IFERROR(INDEX(Meals!$C$11:$C$260, MATCH($B4613, Meals!$B$11:$B$260, 0)), "")="", "", IFERROR(INDEX(Meals!$C$11:$C$260, MATCH($B4613, Meals!$B$11:$B$260, 0)), "")))</f>
        <v/>
      </c>
      <c r="K4613" s="4"/>
      <c r="L4613" s="72" t="str">
        <f t="shared" si="1072"/>
        <v/>
      </c>
      <c r="M4613" s="73" t="str">
        <f t="shared" si="1073"/>
        <v/>
      </c>
      <c r="N4613" s="4"/>
      <c r="O4613" s="78" t="str">
        <f t="shared" si="1074"/>
        <v/>
      </c>
      <c r="P4613" s="79" t="str">
        <f t="shared" si="1075"/>
        <v/>
      </c>
      <c r="Q4613" s="4"/>
      <c r="R4613" s="90" t="str">
        <f t="shared" si="1076"/>
        <v/>
      </c>
      <c r="S4613" s="4"/>
      <c r="Y4613" s="18" t="str">
        <f t="shared" si="1077"/>
        <v/>
      </c>
      <c r="AA4613" s="18" t="str">
        <f t="shared" si="1068"/>
        <v/>
      </c>
      <c r="AB4613" s="18" t="str">
        <f t="shared" si="1069"/>
        <v/>
      </c>
      <c r="AC4613" s="18" t="str">
        <f t="shared" si="1078"/>
        <v/>
      </c>
      <c r="AD4613" s="18" t="str">
        <f t="shared" si="1078"/>
        <v/>
      </c>
      <c r="AE4613" s="18" t="str">
        <f t="shared" si="1079"/>
        <v/>
      </c>
      <c r="AG4613" s="95" t="str">
        <f>IF($C4613="", "", IF(IFERROR(INDEX(Ingredients!C$11:C$310, MATCH($C4613, Ingredients!$B$11:$B$310, 0)), "")="", "", IFERROR(INDEX(Ingredients!C$11:C$310, MATCH($C4613, Ingredients!$B$11:$B$310, 0)), "")))</f>
        <v/>
      </c>
      <c r="AH4613" s="105" t="str">
        <f>IF($C4613="", "", IF(IFERROR(INDEX(Ingredients!D$11:D$310, MATCH($C4613, Ingredients!$B$11:$B$310, 0)), "")="", "", IFERROR(INDEX(Ingredients!D$11:D$310, MATCH($C4613, Ingredients!$B$11:$B$310, 0)), "")))</f>
        <v/>
      </c>
      <c r="AI4613" s="106" t="str">
        <f>IF($C4613="", "", IF(IFERROR(INDEX(Ingredients!E$11:E$310, MATCH($C4613, Ingredients!$B$11:$B$310, 0)), "")="", "", IFERROR(INDEX(Ingredients!E$11:E$310, MATCH($C4613, Ingredients!$B$11:$B$310, 0)), "")))</f>
        <v/>
      </c>
      <c r="AJ4613" s="108" t="str">
        <f>IF($C4613="", "", IF(IFERROR(INDEX(Ingredients!F$11:F$310, MATCH($C4613, Ingredients!$B$11:$B$310, 0)), "")="", "", IFERROR(INDEX(Ingredients!F$11:F$310, MATCH($C4613, Ingredients!$B$11:$B$310, 0)), "")))</f>
        <v/>
      </c>
      <c r="AK4613" s="106" t="str">
        <f>IF($C4613="", "", IF(IFERROR(INDEX(Ingredients!G$11:G$310, MATCH($C4613, Ingredients!$B$11:$B$310, 0)), "")="", "", IFERROR(INDEX(Ingredients!G$11:G$310, MATCH($C4613, Ingredients!$B$11:$B$310, 0)), "")))</f>
        <v/>
      </c>
      <c r="AL4613" s="79" t="str">
        <f>IF($C4613="", "", IF(IFERROR(INDEX(Ingredients!H$11:H$310, MATCH($C4613, Ingredients!$B$11:$B$310, 0)), "")="", "", IFERROR(INDEX(Ingredients!H$11:H$310, MATCH($C4613, Ingredients!$B$11:$B$310, 0)), "")))</f>
        <v/>
      </c>
      <c r="AN4613" s="83" t="str">
        <f t="shared" si="1070"/>
        <v/>
      </c>
      <c r="AP4613" s="114" t="str">
        <f t="shared" si="1080"/>
        <v/>
      </c>
      <c r="AR4613" s="117" t="str">
        <f>IF($C4613="", "", IF(IFERROR(INDEX(Ingredients!$AI$11:$AI$310, MATCH($C4613, Ingredients!$B$11:$B$310, 0)), "")="", "", IFERROR(INDEX(Ingredients!$AI$11:$AI$310, MATCH($C4613, Ingredients!$B$11:$B$310, 0)), "")))</f>
        <v/>
      </c>
      <c r="AT4613" s="120" t="str">
        <f t="shared" si="1081"/>
        <v/>
      </c>
      <c r="AV4613" s="90" t="str">
        <f t="shared" si="1071"/>
        <v/>
      </c>
      <c r="AX4613" s="90" t="str">
        <f>IF($AV4613="", "", COUNTIF($AV$11:$AV$5010, "&lt;"&amp;$AV4613)+1+COUNTIF($AV$11:$AV4613, $AV4613)-1)</f>
        <v/>
      </c>
      <c r="AZ4613" s="111" t="str">
        <f>IF($B4613="", "", SUMIF('Shopping List'!$AV$11:$AV$25, $B4613, 'Shopping List'!$BN$11:$BN$25))</f>
        <v/>
      </c>
      <c r="BB4613" s="117" t="str">
        <f t="shared" si="1082"/>
        <v/>
      </c>
    </row>
    <row r="4614" spans="1:54" x14ac:dyDescent="0.25">
      <c r="A4614" s="4"/>
      <c r="B4614" s="37"/>
      <c r="C4614" s="124"/>
      <c r="D4614" s="39"/>
      <c r="E4614" s="125"/>
      <c r="F4614" s="48"/>
      <c r="G4614" s="4"/>
      <c r="H4614" s="4"/>
      <c r="I4614" s="95" t="str">
        <f>IF($C4614="", "", IF(IFERROR(INDEX(Ingredients!$C$11:$C$310, MATCH($C4614, Ingredients!$B$11:$B$310, 0)), "")="", "", IFERROR(INDEX(Ingredients!$C$11:$C$310, MATCH($C4614, Ingredients!$B$11:$B$310, 0)), "")))</f>
        <v/>
      </c>
      <c r="J4614" s="73" t="str">
        <f>IF($B4614="", "", IF(IFERROR(INDEX(Meals!$C$11:$C$260, MATCH($B4614, Meals!$B$11:$B$260, 0)), "")="", "", IFERROR(INDEX(Meals!$C$11:$C$260, MATCH($B4614, Meals!$B$11:$B$260, 0)), "")))</f>
        <v/>
      </c>
      <c r="K4614" s="4"/>
      <c r="L4614" s="72" t="str">
        <f t="shared" si="1072"/>
        <v/>
      </c>
      <c r="M4614" s="73" t="str">
        <f t="shared" si="1073"/>
        <v/>
      </c>
      <c r="N4614" s="4"/>
      <c r="O4614" s="78" t="str">
        <f t="shared" si="1074"/>
        <v/>
      </c>
      <c r="P4614" s="79" t="str">
        <f t="shared" si="1075"/>
        <v/>
      </c>
      <c r="Q4614" s="4"/>
      <c r="R4614" s="90" t="str">
        <f t="shared" si="1076"/>
        <v/>
      </c>
      <c r="S4614" s="4"/>
      <c r="Y4614" s="18" t="str">
        <f t="shared" si="1077"/>
        <v/>
      </c>
      <c r="AA4614" s="18" t="str">
        <f t="shared" si="1068"/>
        <v/>
      </c>
      <c r="AB4614" s="18" t="str">
        <f t="shared" si="1069"/>
        <v/>
      </c>
      <c r="AC4614" s="18" t="str">
        <f t="shared" si="1078"/>
        <v/>
      </c>
      <c r="AD4614" s="18" t="str">
        <f t="shared" si="1078"/>
        <v/>
      </c>
      <c r="AE4614" s="18" t="str">
        <f t="shared" si="1079"/>
        <v/>
      </c>
      <c r="AG4614" s="95" t="str">
        <f>IF($C4614="", "", IF(IFERROR(INDEX(Ingredients!C$11:C$310, MATCH($C4614, Ingredients!$B$11:$B$310, 0)), "")="", "", IFERROR(INDEX(Ingredients!C$11:C$310, MATCH($C4614, Ingredients!$B$11:$B$310, 0)), "")))</f>
        <v/>
      </c>
      <c r="AH4614" s="105" t="str">
        <f>IF($C4614="", "", IF(IFERROR(INDEX(Ingredients!D$11:D$310, MATCH($C4614, Ingredients!$B$11:$B$310, 0)), "")="", "", IFERROR(INDEX(Ingredients!D$11:D$310, MATCH($C4614, Ingredients!$B$11:$B$310, 0)), "")))</f>
        <v/>
      </c>
      <c r="AI4614" s="106" t="str">
        <f>IF($C4614="", "", IF(IFERROR(INDEX(Ingredients!E$11:E$310, MATCH($C4614, Ingredients!$B$11:$B$310, 0)), "")="", "", IFERROR(INDEX(Ingredients!E$11:E$310, MATCH($C4614, Ingredients!$B$11:$B$310, 0)), "")))</f>
        <v/>
      </c>
      <c r="AJ4614" s="108" t="str">
        <f>IF($C4614="", "", IF(IFERROR(INDEX(Ingredients!F$11:F$310, MATCH($C4614, Ingredients!$B$11:$B$310, 0)), "")="", "", IFERROR(INDEX(Ingredients!F$11:F$310, MATCH($C4614, Ingredients!$B$11:$B$310, 0)), "")))</f>
        <v/>
      </c>
      <c r="AK4614" s="106" t="str">
        <f>IF($C4614="", "", IF(IFERROR(INDEX(Ingredients!G$11:G$310, MATCH($C4614, Ingredients!$B$11:$B$310, 0)), "")="", "", IFERROR(INDEX(Ingredients!G$11:G$310, MATCH($C4614, Ingredients!$B$11:$B$310, 0)), "")))</f>
        <v/>
      </c>
      <c r="AL4614" s="79" t="str">
        <f>IF($C4614="", "", IF(IFERROR(INDEX(Ingredients!H$11:H$310, MATCH($C4614, Ingredients!$B$11:$B$310, 0)), "")="", "", IFERROR(INDEX(Ingredients!H$11:H$310, MATCH($C4614, Ingredients!$B$11:$B$310, 0)), "")))</f>
        <v/>
      </c>
      <c r="AN4614" s="83" t="str">
        <f t="shared" si="1070"/>
        <v/>
      </c>
      <c r="AP4614" s="114" t="str">
        <f t="shared" si="1080"/>
        <v/>
      </c>
      <c r="AR4614" s="117" t="str">
        <f>IF($C4614="", "", IF(IFERROR(INDEX(Ingredients!$AI$11:$AI$310, MATCH($C4614, Ingredients!$B$11:$B$310, 0)), "")="", "", IFERROR(INDEX(Ingredients!$AI$11:$AI$310, MATCH($C4614, Ingredients!$B$11:$B$310, 0)), "")))</f>
        <v/>
      </c>
      <c r="AT4614" s="120" t="str">
        <f t="shared" si="1081"/>
        <v/>
      </c>
      <c r="AV4614" s="90" t="str">
        <f t="shared" si="1071"/>
        <v/>
      </c>
      <c r="AX4614" s="90" t="str">
        <f>IF($AV4614="", "", COUNTIF($AV$11:$AV$5010, "&lt;"&amp;$AV4614)+1+COUNTIF($AV$11:$AV4614, $AV4614)-1)</f>
        <v/>
      </c>
      <c r="AZ4614" s="111" t="str">
        <f>IF($B4614="", "", SUMIF('Shopping List'!$AV$11:$AV$25, $B4614, 'Shopping List'!$BN$11:$BN$25))</f>
        <v/>
      </c>
      <c r="BB4614" s="117" t="str">
        <f t="shared" si="1082"/>
        <v/>
      </c>
    </row>
    <row r="4615" spans="1:54" x14ac:dyDescent="0.25">
      <c r="A4615" s="4"/>
      <c r="B4615" s="37"/>
      <c r="C4615" s="124"/>
      <c r="D4615" s="39"/>
      <c r="E4615" s="125"/>
      <c r="F4615" s="48"/>
      <c r="G4615" s="4"/>
      <c r="H4615" s="4"/>
      <c r="I4615" s="95" t="str">
        <f>IF($C4615="", "", IF(IFERROR(INDEX(Ingredients!$C$11:$C$310, MATCH($C4615, Ingredients!$B$11:$B$310, 0)), "")="", "", IFERROR(INDEX(Ingredients!$C$11:$C$310, MATCH($C4615, Ingredients!$B$11:$B$310, 0)), "")))</f>
        <v/>
      </c>
      <c r="J4615" s="73" t="str">
        <f>IF($B4615="", "", IF(IFERROR(INDEX(Meals!$C$11:$C$260, MATCH($B4615, Meals!$B$11:$B$260, 0)), "")="", "", IFERROR(INDEX(Meals!$C$11:$C$260, MATCH($B4615, Meals!$B$11:$B$260, 0)), "")))</f>
        <v/>
      </c>
      <c r="K4615" s="4"/>
      <c r="L4615" s="72" t="str">
        <f t="shared" si="1072"/>
        <v/>
      </c>
      <c r="M4615" s="73" t="str">
        <f t="shared" si="1073"/>
        <v/>
      </c>
      <c r="N4615" s="4"/>
      <c r="O4615" s="78" t="str">
        <f t="shared" si="1074"/>
        <v/>
      </c>
      <c r="P4615" s="79" t="str">
        <f t="shared" si="1075"/>
        <v/>
      </c>
      <c r="Q4615" s="4"/>
      <c r="R4615" s="90" t="str">
        <f t="shared" si="1076"/>
        <v/>
      </c>
      <c r="S4615" s="4"/>
      <c r="Y4615" s="18" t="str">
        <f t="shared" si="1077"/>
        <v/>
      </c>
      <c r="AA4615" s="18" t="str">
        <f t="shared" si="1068"/>
        <v/>
      </c>
      <c r="AB4615" s="18" t="str">
        <f t="shared" si="1069"/>
        <v/>
      </c>
      <c r="AC4615" s="18" t="str">
        <f t="shared" si="1078"/>
        <v/>
      </c>
      <c r="AD4615" s="18" t="str">
        <f t="shared" si="1078"/>
        <v/>
      </c>
      <c r="AE4615" s="18" t="str">
        <f t="shared" si="1079"/>
        <v/>
      </c>
      <c r="AG4615" s="95" t="str">
        <f>IF($C4615="", "", IF(IFERROR(INDEX(Ingredients!C$11:C$310, MATCH($C4615, Ingredients!$B$11:$B$310, 0)), "")="", "", IFERROR(INDEX(Ingredients!C$11:C$310, MATCH($C4615, Ingredients!$B$11:$B$310, 0)), "")))</f>
        <v/>
      </c>
      <c r="AH4615" s="105" t="str">
        <f>IF($C4615="", "", IF(IFERROR(INDEX(Ingredients!D$11:D$310, MATCH($C4615, Ingredients!$B$11:$B$310, 0)), "")="", "", IFERROR(INDEX(Ingredients!D$11:D$310, MATCH($C4615, Ingredients!$B$11:$B$310, 0)), "")))</f>
        <v/>
      </c>
      <c r="AI4615" s="106" t="str">
        <f>IF($C4615="", "", IF(IFERROR(INDEX(Ingredients!E$11:E$310, MATCH($C4615, Ingredients!$B$11:$B$310, 0)), "")="", "", IFERROR(INDEX(Ingredients!E$11:E$310, MATCH($C4615, Ingredients!$B$11:$B$310, 0)), "")))</f>
        <v/>
      </c>
      <c r="AJ4615" s="108" t="str">
        <f>IF($C4615="", "", IF(IFERROR(INDEX(Ingredients!F$11:F$310, MATCH($C4615, Ingredients!$B$11:$B$310, 0)), "")="", "", IFERROR(INDEX(Ingredients!F$11:F$310, MATCH($C4615, Ingredients!$B$11:$B$310, 0)), "")))</f>
        <v/>
      </c>
      <c r="AK4615" s="106" t="str">
        <f>IF($C4615="", "", IF(IFERROR(INDEX(Ingredients!G$11:G$310, MATCH($C4615, Ingredients!$B$11:$B$310, 0)), "")="", "", IFERROR(INDEX(Ingredients!G$11:G$310, MATCH($C4615, Ingredients!$B$11:$B$310, 0)), "")))</f>
        <v/>
      </c>
      <c r="AL4615" s="79" t="str">
        <f>IF($C4615="", "", IF(IFERROR(INDEX(Ingredients!H$11:H$310, MATCH($C4615, Ingredients!$B$11:$B$310, 0)), "")="", "", IFERROR(INDEX(Ingredients!H$11:H$310, MATCH($C4615, Ingredients!$B$11:$B$310, 0)), "")))</f>
        <v/>
      </c>
      <c r="AN4615" s="83" t="str">
        <f t="shared" si="1070"/>
        <v/>
      </c>
      <c r="AP4615" s="114" t="str">
        <f t="shared" si="1080"/>
        <v/>
      </c>
      <c r="AR4615" s="117" t="str">
        <f>IF($C4615="", "", IF(IFERROR(INDEX(Ingredients!$AI$11:$AI$310, MATCH($C4615, Ingredients!$B$11:$B$310, 0)), "")="", "", IFERROR(INDEX(Ingredients!$AI$11:$AI$310, MATCH($C4615, Ingredients!$B$11:$B$310, 0)), "")))</f>
        <v/>
      </c>
      <c r="AT4615" s="120" t="str">
        <f t="shared" si="1081"/>
        <v/>
      </c>
      <c r="AV4615" s="90" t="str">
        <f t="shared" si="1071"/>
        <v/>
      </c>
      <c r="AX4615" s="90" t="str">
        <f>IF($AV4615="", "", COUNTIF($AV$11:$AV$5010, "&lt;"&amp;$AV4615)+1+COUNTIF($AV$11:$AV4615, $AV4615)-1)</f>
        <v/>
      </c>
      <c r="AZ4615" s="111" t="str">
        <f>IF($B4615="", "", SUMIF('Shopping List'!$AV$11:$AV$25, $B4615, 'Shopping List'!$BN$11:$BN$25))</f>
        <v/>
      </c>
      <c r="BB4615" s="117" t="str">
        <f t="shared" si="1082"/>
        <v/>
      </c>
    </row>
    <row r="4616" spans="1:54" x14ac:dyDescent="0.25">
      <c r="A4616" s="4"/>
      <c r="B4616" s="37"/>
      <c r="C4616" s="124"/>
      <c r="D4616" s="39"/>
      <c r="E4616" s="125"/>
      <c r="F4616" s="48"/>
      <c r="G4616" s="4"/>
      <c r="H4616" s="4"/>
      <c r="I4616" s="95" t="str">
        <f>IF($C4616="", "", IF(IFERROR(INDEX(Ingredients!$C$11:$C$310, MATCH($C4616, Ingredients!$B$11:$B$310, 0)), "")="", "", IFERROR(INDEX(Ingredients!$C$11:$C$310, MATCH($C4616, Ingredients!$B$11:$B$310, 0)), "")))</f>
        <v/>
      </c>
      <c r="J4616" s="73" t="str">
        <f>IF($B4616="", "", IF(IFERROR(INDEX(Meals!$C$11:$C$260, MATCH($B4616, Meals!$B$11:$B$260, 0)), "")="", "", IFERROR(INDEX(Meals!$C$11:$C$260, MATCH($B4616, Meals!$B$11:$B$260, 0)), "")))</f>
        <v/>
      </c>
      <c r="K4616" s="4"/>
      <c r="L4616" s="72" t="str">
        <f t="shared" si="1072"/>
        <v/>
      </c>
      <c r="M4616" s="73" t="str">
        <f t="shared" si="1073"/>
        <v/>
      </c>
      <c r="N4616" s="4"/>
      <c r="O4616" s="78" t="str">
        <f t="shared" si="1074"/>
        <v/>
      </c>
      <c r="P4616" s="79" t="str">
        <f t="shared" si="1075"/>
        <v/>
      </c>
      <c r="Q4616" s="4"/>
      <c r="R4616" s="90" t="str">
        <f t="shared" si="1076"/>
        <v/>
      </c>
      <c r="S4616" s="4"/>
      <c r="Y4616" s="18" t="str">
        <f t="shared" si="1077"/>
        <v/>
      </c>
      <c r="AA4616" s="18" t="str">
        <f t="shared" si="1068"/>
        <v/>
      </c>
      <c r="AB4616" s="18" t="str">
        <f t="shared" si="1069"/>
        <v/>
      </c>
      <c r="AC4616" s="18" t="str">
        <f t="shared" si="1078"/>
        <v/>
      </c>
      <c r="AD4616" s="18" t="str">
        <f t="shared" si="1078"/>
        <v/>
      </c>
      <c r="AE4616" s="18" t="str">
        <f t="shared" si="1079"/>
        <v/>
      </c>
      <c r="AG4616" s="95" t="str">
        <f>IF($C4616="", "", IF(IFERROR(INDEX(Ingredients!C$11:C$310, MATCH($C4616, Ingredients!$B$11:$B$310, 0)), "")="", "", IFERROR(INDEX(Ingredients!C$11:C$310, MATCH($C4616, Ingredients!$B$11:$B$310, 0)), "")))</f>
        <v/>
      </c>
      <c r="AH4616" s="105" t="str">
        <f>IF($C4616="", "", IF(IFERROR(INDEX(Ingredients!D$11:D$310, MATCH($C4616, Ingredients!$B$11:$B$310, 0)), "")="", "", IFERROR(INDEX(Ingredients!D$11:D$310, MATCH($C4616, Ingredients!$B$11:$B$310, 0)), "")))</f>
        <v/>
      </c>
      <c r="AI4616" s="106" t="str">
        <f>IF($C4616="", "", IF(IFERROR(INDEX(Ingredients!E$11:E$310, MATCH($C4616, Ingredients!$B$11:$B$310, 0)), "")="", "", IFERROR(INDEX(Ingredients!E$11:E$310, MATCH($C4616, Ingredients!$B$11:$B$310, 0)), "")))</f>
        <v/>
      </c>
      <c r="AJ4616" s="108" t="str">
        <f>IF($C4616="", "", IF(IFERROR(INDEX(Ingredients!F$11:F$310, MATCH($C4616, Ingredients!$B$11:$B$310, 0)), "")="", "", IFERROR(INDEX(Ingredients!F$11:F$310, MATCH($C4616, Ingredients!$B$11:$B$310, 0)), "")))</f>
        <v/>
      </c>
      <c r="AK4616" s="106" t="str">
        <f>IF($C4616="", "", IF(IFERROR(INDEX(Ingredients!G$11:G$310, MATCH($C4616, Ingredients!$B$11:$B$310, 0)), "")="", "", IFERROR(INDEX(Ingredients!G$11:G$310, MATCH($C4616, Ingredients!$B$11:$B$310, 0)), "")))</f>
        <v/>
      </c>
      <c r="AL4616" s="79" t="str">
        <f>IF($C4616="", "", IF(IFERROR(INDEX(Ingredients!H$11:H$310, MATCH($C4616, Ingredients!$B$11:$B$310, 0)), "")="", "", IFERROR(INDEX(Ingredients!H$11:H$310, MATCH($C4616, Ingredients!$B$11:$B$310, 0)), "")))</f>
        <v/>
      </c>
      <c r="AN4616" s="83" t="str">
        <f t="shared" si="1070"/>
        <v/>
      </c>
      <c r="AP4616" s="114" t="str">
        <f t="shared" si="1080"/>
        <v/>
      </c>
      <c r="AR4616" s="117" t="str">
        <f>IF($C4616="", "", IF(IFERROR(INDEX(Ingredients!$AI$11:$AI$310, MATCH($C4616, Ingredients!$B$11:$B$310, 0)), "")="", "", IFERROR(INDEX(Ingredients!$AI$11:$AI$310, MATCH($C4616, Ingredients!$B$11:$B$310, 0)), "")))</f>
        <v/>
      </c>
      <c r="AT4616" s="120" t="str">
        <f t="shared" si="1081"/>
        <v/>
      </c>
      <c r="AV4616" s="90" t="str">
        <f t="shared" si="1071"/>
        <v/>
      </c>
      <c r="AX4616" s="90" t="str">
        <f>IF($AV4616="", "", COUNTIF($AV$11:$AV$5010, "&lt;"&amp;$AV4616)+1+COUNTIF($AV$11:$AV4616, $AV4616)-1)</f>
        <v/>
      </c>
      <c r="AZ4616" s="111" t="str">
        <f>IF($B4616="", "", SUMIF('Shopping List'!$AV$11:$AV$25, $B4616, 'Shopping List'!$BN$11:$BN$25))</f>
        <v/>
      </c>
      <c r="BB4616" s="117" t="str">
        <f t="shared" si="1082"/>
        <v/>
      </c>
    </row>
    <row r="4617" spans="1:54" x14ac:dyDescent="0.25">
      <c r="A4617" s="4"/>
      <c r="B4617" s="37"/>
      <c r="C4617" s="124"/>
      <c r="D4617" s="39"/>
      <c r="E4617" s="125"/>
      <c r="F4617" s="48"/>
      <c r="G4617" s="4"/>
      <c r="H4617" s="4"/>
      <c r="I4617" s="95" t="str">
        <f>IF($C4617="", "", IF(IFERROR(INDEX(Ingredients!$C$11:$C$310, MATCH($C4617, Ingredients!$B$11:$B$310, 0)), "")="", "", IFERROR(INDEX(Ingredients!$C$11:$C$310, MATCH($C4617, Ingredients!$B$11:$B$310, 0)), "")))</f>
        <v/>
      </c>
      <c r="J4617" s="73" t="str">
        <f>IF($B4617="", "", IF(IFERROR(INDEX(Meals!$C$11:$C$260, MATCH($B4617, Meals!$B$11:$B$260, 0)), "")="", "", IFERROR(INDEX(Meals!$C$11:$C$260, MATCH($B4617, Meals!$B$11:$B$260, 0)), "")))</f>
        <v/>
      </c>
      <c r="K4617" s="4"/>
      <c r="L4617" s="72" t="str">
        <f t="shared" si="1072"/>
        <v/>
      </c>
      <c r="M4617" s="73" t="str">
        <f t="shared" si="1073"/>
        <v/>
      </c>
      <c r="N4617" s="4"/>
      <c r="O4617" s="78" t="str">
        <f t="shared" si="1074"/>
        <v/>
      </c>
      <c r="P4617" s="79" t="str">
        <f t="shared" si="1075"/>
        <v/>
      </c>
      <c r="Q4617" s="4"/>
      <c r="R4617" s="90" t="str">
        <f t="shared" si="1076"/>
        <v/>
      </c>
      <c r="S4617" s="4"/>
      <c r="Y4617" s="18" t="str">
        <f t="shared" si="1077"/>
        <v/>
      </c>
      <c r="AA4617" s="18" t="str">
        <f t="shared" si="1068"/>
        <v/>
      </c>
      <c r="AB4617" s="18" t="str">
        <f t="shared" si="1069"/>
        <v/>
      </c>
      <c r="AC4617" s="18" t="str">
        <f t="shared" si="1078"/>
        <v/>
      </c>
      <c r="AD4617" s="18" t="str">
        <f t="shared" si="1078"/>
        <v/>
      </c>
      <c r="AE4617" s="18" t="str">
        <f t="shared" si="1079"/>
        <v/>
      </c>
      <c r="AG4617" s="95" t="str">
        <f>IF($C4617="", "", IF(IFERROR(INDEX(Ingredients!C$11:C$310, MATCH($C4617, Ingredients!$B$11:$B$310, 0)), "")="", "", IFERROR(INDEX(Ingredients!C$11:C$310, MATCH($C4617, Ingredients!$B$11:$B$310, 0)), "")))</f>
        <v/>
      </c>
      <c r="AH4617" s="105" t="str">
        <f>IF($C4617="", "", IF(IFERROR(INDEX(Ingredients!D$11:D$310, MATCH($C4617, Ingredients!$B$11:$B$310, 0)), "")="", "", IFERROR(INDEX(Ingredients!D$11:D$310, MATCH($C4617, Ingredients!$B$11:$B$310, 0)), "")))</f>
        <v/>
      </c>
      <c r="AI4617" s="106" t="str">
        <f>IF($C4617="", "", IF(IFERROR(INDEX(Ingredients!E$11:E$310, MATCH($C4617, Ingredients!$B$11:$B$310, 0)), "")="", "", IFERROR(INDEX(Ingredients!E$11:E$310, MATCH($C4617, Ingredients!$B$11:$B$310, 0)), "")))</f>
        <v/>
      </c>
      <c r="AJ4617" s="108" t="str">
        <f>IF($C4617="", "", IF(IFERROR(INDEX(Ingredients!F$11:F$310, MATCH($C4617, Ingredients!$B$11:$B$310, 0)), "")="", "", IFERROR(INDEX(Ingredients!F$11:F$310, MATCH($C4617, Ingredients!$B$11:$B$310, 0)), "")))</f>
        <v/>
      </c>
      <c r="AK4617" s="106" t="str">
        <f>IF($C4617="", "", IF(IFERROR(INDEX(Ingredients!G$11:G$310, MATCH($C4617, Ingredients!$B$11:$B$310, 0)), "")="", "", IFERROR(INDEX(Ingredients!G$11:G$310, MATCH($C4617, Ingredients!$B$11:$B$310, 0)), "")))</f>
        <v/>
      </c>
      <c r="AL4617" s="79" t="str">
        <f>IF($C4617="", "", IF(IFERROR(INDEX(Ingredients!H$11:H$310, MATCH($C4617, Ingredients!$B$11:$B$310, 0)), "")="", "", IFERROR(INDEX(Ingredients!H$11:H$310, MATCH($C4617, Ingredients!$B$11:$B$310, 0)), "")))</f>
        <v/>
      </c>
      <c r="AN4617" s="83" t="str">
        <f t="shared" si="1070"/>
        <v/>
      </c>
      <c r="AP4617" s="114" t="str">
        <f t="shared" si="1080"/>
        <v/>
      </c>
      <c r="AR4617" s="117" t="str">
        <f>IF($C4617="", "", IF(IFERROR(INDEX(Ingredients!$AI$11:$AI$310, MATCH($C4617, Ingredients!$B$11:$B$310, 0)), "")="", "", IFERROR(INDEX(Ingredients!$AI$11:$AI$310, MATCH($C4617, Ingredients!$B$11:$B$310, 0)), "")))</f>
        <v/>
      </c>
      <c r="AT4617" s="120" t="str">
        <f t="shared" si="1081"/>
        <v/>
      </c>
      <c r="AV4617" s="90" t="str">
        <f t="shared" si="1071"/>
        <v/>
      </c>
      <c r="AX4617" s="90" t="str">
        <f>IF($AV4617="", "", COUNTIF($AV$11:$AV$5010, "&lt;"&amp;$AV4617)+1+COUNTIF($AV$11:$AV4617, $AV4617)-1)</f>
        <v/>
      </c>
      <c r="AZ4617" s="111" t="str">
        <f>IF($B4617="", "", SUMIF('Shopping List'!$AV$11:$AV$25, $B4617, 'Shopping List'!$BN$11:$BN$25))</f>
        <v/>
      </c>
      <c r="BB4617" s="117" t="str">
        <f t="shared" si="1082"/>
        <v/>
      </c>
    </row>
    <row r="4618" spans="1:54" x14ac:dyDescent="0.25">
      <c r="A4618" s="4"/>
      <c r="B4618" s="37"/>
      <c r="C4618" s="124"/>
      <c r="D4618" s="39"/>
      <c r="E4618" s="125"/>
      <c r="F4618" s="48"/>
      <c r="G4618" s="4"/>
      <c r="H4618" s="4"/>
      <c r="I4618" s="95" t="str">
        <f>IF($C4618="", "", IF(IFERROR(INDEX(Ingredients!$C$11:$C$310, MATCH($C4618, Ingredients!$B$11:$B$310, 0)), "")="", "", IFERROR(INDEX(Ingredients!$C$11:$C$310, MATCH($C4618, Ingredients!$B$11:$B$310, 0)), "")))</f>
        <v/>
      </c>
      <c r="J4618" s="73" t="str">
        <f>IF($B4618="", "", IF(IFERROR(INDEX(Meals!$C$11:$C$260, MATCH($B4618, Meals!$B$11:$B$260, 0)), "")="", "", IFERROR(INDEX(Meals!$C$11:$C$260, MATCH($B4618, Meals!$B$11:$B$260, 0)), "")))</f>
        <v/>
      </c>
      <c r="K4618" s="4"/>
      <c r="L4618" s="72" t="str">
        <f t="shared" si="1072"/>
        <v/>
      </c>
      <c r="M4618" s="73" t="str">
        <f t="shared" si="1073"/>
        <v/>
      </c>
      <c r="N4618" s="4"/>
      <c r="O4618" s="78" t="str">
        <f t="shared" si="1074"/>
        <v/>
      </c>
      <c r="P4618" s="79" t="str">
        <f t="shared" si="1075"/>
        <v/>
      </c>
      <c r="Q4618" s="4"/>
      <c r="R4618" s="90" t="str">
        <f t="shared" si="1076"/>
        <v/>
      </c>
      <c r="S4618" s="4"/>
      <c r="Y4618" s="18" t="str">
        <f t="shared" si="1077"/>
        <v/>
      </c>
      <c r="AA4618" s="18" t="str">
        <f t="shared" si="1068"/>
        <v/>
      </c>
      <c r="AB4618" s="18" t="str">
        <f t="shared" si="1069"/>
        <v/>
      </c>
      <c r="AC4618" s="18" t="str">
        <f t="shared" si="1078"/>
        <v/>
      </c>
      <c r="AD4618" s="18" t="str">
        <f t="shared" si="1078"/>
        <v/>
      </c>
      <c r="AE4618" s="18" t="str">
        <f t="shared" si="1079"/>
        <v/>
      </c>
      <c r="AG4618" s="95" t="str">
        <f>IF($C4618="", "", IF(IFERROR(INDEX(Ingredients!C$11:C$310, MATCH($C4618, Ingredients!$B$11:$B$310, 0)), "")="", "", IFERROR(INDEX(Ingredients!C$11:C$310, MATCH($C4618, Ingredients!$B$11:$B$310, 0)), "")))</f>
        <v/>
      </c>
      <c r="AH4618" s="105" t="str">
        <f>IF($C4618="", "", IF(IFERROR(INDEX(Ingredients!D$11:D$310, MATCH($C4618, Ingredients!$B$11:$B$310, 0)), "")="", "", IFERROR(INDEX(Ingredients!D$11:D$310, MATCH($C4618, Ingredients!$B$11:$B$310, 0)), "")))</f>
        <v/>
      </c>
      <c r="AI4618" s="106" t="str">
        <f>IF($C4618="", "", IF(IFERROR(INDEX(Ingredients!E$11:E$310, MATCH($C4618, Ingredients!$B$11:$B$310, 0)), "")="", "", IFERROR(INDEX(Ingredients!E$11:E$310, MATCH($C4618, Ingredients!$B$11:$B$310, 0)), "")))</f>
        <v/>
      </c>
      <c r="AJ4618" s="108" t="str">
        <f>IF($C4618="", "", IF(IFERROR(INDEX(Ingredients!F$11:F$310, MATCH($C4618, Ingredients!$B$11:$B$310, 0)), "")="", "", IFERROR(INDEX(Ingredients!F$11:F$310, MATCH($C4618, Ingredients!$B$11:$B$310, 0)), "")))</f>
        <v/>
      </c>
      <c r="AK4618" s="106" t="str">
        <f>IF($C4618="", "", IF(IFERROR(INDEX(Ingredients!G$11:G$310, MATCH($C4618, Ingredients!$B$11:$B$310, 0)), "")="", "", IFERROR(INDEX(Ingredients!G$11:G$310, MATCH($C4618, Ingredients!$B$11:$B$310, 0)), "")))</f>
        <v/>
      </c>
      <c r="AL4618" s="79" t="str">
        <f>IF($C4618="", "", IF(IFERROR(INDEX(Ingredients!H$11:H$310, MATCH($C4618, Ingredients!$B$11:$B$310, 0)), "")="", "", IFERROR(INDEX(Ingredients!H$11:H$310, MATCH($C4618, Ingredients!$B$11:$B$310, 0)), "")))</f>
        <v/>
      </c>
      <c r="AN4618" s="83" t="str">
        <f t="shared" si="1070"/>
        <v/>
      </c>
      <c r="AP4618" s="114" t="str">
        <f t="shared" si="1080"/>
        <v/>
      </c>
      <c r="AR4618" s="117" t="str">
        <f>IF($C4618="", "", IF(IFERROR(INDEX(Ingredients!$AI$11:$AI$310, MATCH($C4618, Ingredients!$B$11:$B$310, 0)), "")="", "", IFERROR(INDEX(Ingredients!$AI$11:$AI$310, MATCH($C4618, Ingredients!$B$11:$B$310, 0)), "")))</f>
        <v/>
      </c>
      <c r="AT4618" s="120" t="str">
        <f t="shared" si="1081"/>
        <v/>
      </c>
      <c r="AV4618" s="90" t="str">
        <f t="shared" si="1071"/>
        <v/>
      </c>
      <c r="AX4618" s="90" t="str">
        <f>IF($AV4618="", "", COUNTIF($AV$11:$AV$5010, "&lt;"&amp;$AV4618)+1+COUNTIF($AV$11:$AV4618, $AV4618)-1)</f>
        <v/>
      </c>
      <c r="AZ4618" s="111" t="str">
        <f>IF($B4618="", "", SUMIF('Shopping List'!$AV$11:$AV$25, $B4618, 'Shopping List'!$BN$11:$BN$25))</f>
        <v/>
      </c>
      <c r="BB4618" s="117" t="str">
        <f t="shared" si="1082"/>
        <v/>
      </c>
    </row>
    <row r="4619" spans="1:54" x14ac:dyDescent="0.25">
      <c r="A4619" s="4"/>
      <c r="B4619" s="37"/>
      <c r="C4619" s="124"/>
      <c r="D4619" s="39"/>
      <c r="E4619" s="125"/>
      <c r="F4619" s="48"/>
      <c r="G4619" s="4"/>
      <c r="H4619" s="4"/>
      <c r="I4619" s="95" t="str">
        <f>IF($C4619="", "", IF(IFERROR(INDEX(Ingredients!$C$11:$C$310, MATCH($C4619, Ingredients!$B$11:$B$310, 0)), "")="", "", IFERROR(INDEX(Ingredients!$C$11:$C$310, MATCH($C4619, Ingredients!$B$11:$B$310, 0)), "")))</f>
        <v/>
      </c>
      <c r="J4619" s="73" t="str">
        <f>IF($B4619="", "", IF(IFERROR(INDEX(Meals!$C$11:$C$260, MATCH($B4619, Meals!$B$11:$B$260, 0)), "")="", "", IFERROR(INDEX(Meals!$C$11:$C$260, MATCH($B4619, Meals!$B$11:$B$260, 0)), "")))</f>
        <v/>
      </c>
      <c r="K4619" s="4"/>
      <c r="L4619" s="72" t="str">
        <f t="shared" si="1072"/>
        <v/>
      </c>
      <c r="M4619" s="73" t="str">
        <f t="shared" si="1073"/>
        <v/>
      </c>
      <c r="N4619" s="4"/>
      <c r="O4619" s="78" t="str">
        <f t="shared" si="1074"/>
        <v/>
      </c>
      <c r="P4619" s="79" t="str">
        <f t="shared" si="1075"/>
        <v/>
      </c>
      <c r="Q4619" s="4"/>
      <c r="R4619" s="90" t="str">
        <f t="shared" si="1076"/>
        <v/>
      </c>
      <c r="S4619" s="4"/>
      <c r="Y4619" s="18" t="str">
        <f t="shared" si="1077"/>
        <v/>
      </c>
      <c r="AA4619" s="18" t="str">
        <f t="shared" ref="AA4619:AA4682" si="1083">IF($Y4619="", "", IF(AND(AA$5="X", B4619=""), $Y$6, IF(AND(NOT(B4619=""), COUNTIF(V$11:V$260, B4619)=0), $Y$7, "")))</f>
        <v/>
      </c>
      <c r="AB4619" s="18" t="str">
        <f t="shared" ref="AB4619:AB4682" si="1084">IF($Y4619="", "", IF(AND(AB$5="X", C4619=""), $Y$6, IF(AND(NOT(C4619=""), COUNTIF(W$11:W$310, C4619)=0), $Y$7, "")))</f>
        <v/>
      </c>
      <c r="AC4619" s="18" t="str">
        <f t="shared" si="1078"/>
        <v/>
      </c>
      <c r="AD4619" s="18" t="str">
        <f t="shared" si="1078"/>
        <v/>
      </c>
      <c r="AE4619" s="18" t="str">
        <f t="shared" si="1079"/>
        <v/>
      </c>
      <c r="AG4619" s="95" t="str">
        <f>IF($C4619="", "", IF(IFERROR(INDEX(Ingredients!C$11:C$310, MATCH($C4619, Ingredients!$B$11:$B$310, 0)), "")="", "", IFERROR(INDEX(Ingredients!C$11:C$310, MATCH($C4619, Ingredients!$B$11:$B$310, 0)), "")))</f>
        <v/>
      </c>
      <c r="AH4619" s="105" t="str">
        <f>IF($C4619="", "", IF(IFERROR(INDEX(Ingredients!D$11:D$310, MATCH($C4619, Ingredients!$B$11:$B$310, 0)), "")="", "", IFERROR(INDEX(Ingredients!D$11:D$310, MATCH($C4619, Ingredients!$B$11:$B$310, 0)), "")))</f>
        <v/>
      </c>
      <c r="AI4619" s="106" t="str">
        <f>IF($C4619="", "", IF(IFERROR(INDEX(Ingredients!E$11:E$310, MATCH($C4619, Ingredients!$B$11:$B$310, 0)), "")="", "", IFERROR(INDEX(Ingredients!E$11:E$310, MATCH($C4619, Ingredients!$B$11:$B$310, 0)), "")))</f>
        <v/>
      </c>
      <c r="AJ4619" s="108" t="str">
        <f>IF($C4619="", "", IF(IFERROR(INDEX(Ingredients!F$11:F$310, MATCH($C4619, Ingredients!$B$11:$B$310, 0)), "")="", "", IFERROR(INDEX(Ingredients!F$11:F$310, MATCH($C4619, Ingredients!$B$11:$B$310, 0)), "")))</f>
        <v/>
      </c>
      <c r="AK4619" s="106" t="str">
        <f>IF($C4619="", "", IF(IFERROR(INDEX(Ingredients!G$11:G$310, MATCH($C4619, Ingredients!$B$11:$B$310, 0)), "")="", "", IFERROR(INDEX(Ingredients!G$11:G$310, MATCH($C4619, Ingredients!$B$11:$B$310, 0)), "")))</f>
        <v/>
      </c>
      <c r="AL4619" s="79" t="str">
        <f>IF($C4619="", "", IF(IFERROR(INDEX(Ingredients!H$11:H$310, MATCH($C4619, Ingredients!$B$11:$B$310, 0)), "")="", "", IFERROR(INDEX(Ingredients!H$11:H$310, MATCH($C4619, Ingredients!$B$11:$B$310, 0)), "")))</f>
        <v/>
      </c>
      <c r="AN4619" s="83" t="str">
        <f t="shared" ref="AN4619:AN4682" si="1085">IF($D4619="", "", IFERROR(IF($AK4619=$AI4619, $AJ4619/$AH4619, $AJ4619), ""))</f>
        <v/>
      </c>
      <c r="AP4619" s="114" t="str">
        <f t="shared" si="1080"/>
        <v/>
      </c>
      <c r="AR4619" s="117" t="str">
        <f>IF($C4619="", "", IF(IFERROR(INDEX(Ingredients!$AI$11:$AI$310, MATCH($C4619, Ingredients!$B$11:$B$310, 0)), "")="", "", IFERROR(INDEX(Ingredients!$AI$11:$AI$310, MATCH($C4619, Ingredients!$B$11:$B$310, 0)), "")))</f>
        <v/>
      </c>
      <c r="AT4619" s="120" t="str">
        <f t="shared" si="1081"/>
        <v/>
      </c>
      <c r="AV4619" s="90" t="str">
        <f t="shared" ref="AV4619:AV4682" si="1086">IF($AT$8="", "", IF($B4619=$AT$8, $E4619, ""))</f>
        <v/>
      </c>
      <c r="AX4619" s="90" t="str">
        <f>IF($AV4619="", "", COUNTIF($AV$11:$AV$5010, "&lt;"&amp;$AV4619)+1+COUNTIF($AV$11:$AV4619, $AV4619)-1)</f>
        <v/>
      </c>
      <c r="AZ4619" s="111" t="str">
        <f>IF($B4619="", "", SUMIF('Shopping List'!$AV$11:$AV$25, $B4619, 'Shopping List'!$BN$11:$BN$25))</f>
        <v/>
      </c>
      <c r="BB4619" s="117" t="str">
        <f t="shared" si="1082"/>
        <v/>
      </c>
    </row>
    <row r="4620" spans="1:54" x14ac:dyDescent="0.25">
      <c r="A4620" s="4"/>
      <c r="B4620" s="37"/>
      <c r="C4620" s="124"/>
      <c r="D4620" s="39"/>
      <c r="E4620" s="125"/>
      <c r="F4620" s="48"/>
      <c r="G4620" s="4"/>
      <c r="H4620" s="4"/>
      <c r="I4620" s="95" t="str">
        <f>IF($C4620="", "", IF(IFERROR(INDEX(Ingredients!$C$11:$C$310, MATCH($C4620, Ingredients!$B$11:$B$310, 0)), "")="", "", IFERROR(INDEX(Ingredients!$C$11:$C$310, MATCH($C4620, Ingredients!$B$11:$B$310, 0)), "")))</f>
        <v/>
      </c>
      <c r="J4620" s="73" t="str">
        <f>IF($B4620="", "", IF(IFERROR(INDEX(Meals!$C$11:$C$260, MATCH($B4620, Meals!$B$11:$B$260, 0)), "")="", "", IFERROR(INDEX(Meals!$C$11:$C$260, MATCH($B4620, Meals!$B$11:$B$260, 0)), "")))</f>
        <v/>
      </c>
      <c r="K4620" s="4"/>
      <c r="L4620" s="72" t="str">
        <f t="shared" ref="L4620:L4683" si="1087">IF($D4620="", "", IFERROR(ROUND($AN4620*$D4620, 0), ""))</f>
        <v/>
      </c>
      <c r="M4620" s="73" t="str">
        <f t="shared" ref="M4620:M4683" si="1088">IFERROR(ROUND($L4620/$J4620, 0), "")</f>
        <v/>
      </c>
      <c r="N4620" s="4"/>
      <c r="O4620" s="78" t="str">
        <f t="shared" ref="O4620:O4683" si="1089">IF($D4620="", "", IFERROR(ROUND($AP4620*$D4620, 2), ""))</f>
        <v/>
      </c>
      <c r="P4620" s="79" t="str">
        <f t="shared" ref="P4620:P4683" si="1090">IFERROR(ROUND($O4620/$J4620, 2), "")</f>
        <v/>
      </c>
      <c r="Q4620" s="4"/>
      <c r="R4620" s="90" t="str">
        <f t="shared" ref="R4620:R4683" si="1091">IF(OR($D4620="", $AR4620=""), "", IF($AR4620&gt;=$D4620, $V$3, $V$4))</f>
        <v/>
      </c>
      <c r="S4620" s="4"/>
      <c r="Y4620" s="18" t="str">
        <f t="shared" ref="Y4620:Y4683" si="1092">IF(COUNTIF($B4620:$F4620, "")=5, "", "X")</f>
        <v/>
      </c>
      <c r="AA4620" s="18" t="str">
        <f t="shared" si="1083"/>
        <v/>
      </c>
      <c r="AB4620" s="18" t="str">
        <f t="shared" si="1084"/>
        <v/>
      </c>
      <c r="AC4620" s="18" t="str">
        <f t="shared" ref="AC4620:AD4683" si="1093">IF($Y4620="", "", IF(AND(AC$5="X", D4620=""), $Y$6, IF(AND(NOT(D4620=""), ISNUMBER(D4620)=FALSE), $Y$7, "")))</f>
        <v/>
      </c>
      <c r="AD4620" s="18" t="str">
        <f t="shared" si="1093"/>
        <v/>
      </c>
      <c r="AE4620" s="18" t="str">
        <f t="shared" ref="AE4620:AE4683" si="1094">IF($Y4620="", "", IF(AND(AE$5="X", F4620=""), $Y$6, ""))</f>
        <v/>
      </c>
      <c r="AG4620" s="95" t="str">
        <f>IF($C4620="", "", IF(IFERROR(INDEX(Ingredients!C$11:C$310, MATCH($C4620, Ingredients!$B$11:$B$310, 0)), "")="", "", IFERROR(INDEX(Ingredients!C$11:C$310, MATCH($C4620, Ingredients!$B$11:$B$310, 0)), "")))</f>
        <v/>
      </c>
      <c r="AH4620" s="105" t="str">
        <f>IF($C4620="", "", IF(IFERROR(INDEX(Ingredients!D$11:D$310, MATCH($C4620, Ingredients!$B$11:$B$310, 0)), "")="", "", IFERROR(INDEX(Ingredients!D$11:D$310, MATCH($C4620, Ingredients!$B$11:$B$310, 0)), "")))</f>
        <v/>
      </c>
      <c r="AI4620" s="106" t="str">
        <f>IF($C4620="", "", IF(IFERROR(INDEX(Ingredients!E$11:E$310, MATCH($C4620, Ingredients!$B$11:$B$310, 0)), "")="", "", IFERROR(INDEX(Ingredients!E$11:E$310, MATCH($C4620, Ingredients!$B$11:$B$310, 0)), "")))</f>
        <v/>
      </c>
      <c r="AJ4620" s="108" t="str">
        <f>IF($C4620="", "", IF(IFERROR(INDEX(Ingredients!F$11:F$310, MATCH($C4620, Ingredients!$B$11:$B$310, 0)), "")="", "", IFERROR(INDEX(Ingredients!F$11:F$310, MATCH($C4620, Ingredients!$B$11:$B$310, 0)), "")))</f>
        <v/>
      </c>
      <c r="AK4620" s="106" t="str">
        <f>IF($C4620="", "", IF(IFERROR(INDEX(Ingredients!G$11:G$310, MATCH($C4620, Ingredients!$B$11:$B$310, 0)), "")="", "", IFERROR(INDEX(Ingredients!G$11:G$310, MATCH($C4620, Ingredients!$B$11:$B$310, 0)), "")))</f>
        <v/>
      </c>
      <c r="AL4620" s="79" t="str">
        <f>IF($C4620="", "", IF(IFERROR(INDEX(Ingredients!H$11:H$310, MATCH($C4620, Ingredients!$B$11:$B$310, 0)), "")="", "", IFERROR(INDEX(Ingredients!H$11:H$310, MATCH($C4620, Ingredients!$B$11:$B$310, 0)), "")))</f>
        <v/>
      </c>
      <c r="AN4620" s="83" t="str">
        <f t="shared" si="1085"/>
        <v/>
      </c>
      <c r="AP4620" s="114" t="str">
        <f t="shared" ref="AP4620:AP4683" si="1095">IF($D4620="", "", IFERROR(IF($AK4620=$AI4620, $AL4620/$AH4620, $AL4620), ""))</f>
        <v/>
      </c>
      <c r="AR4620" s="117" t="str">
        <f>IF($C4620="", "", IF(IFERROR(INDEX(Ingredients!$AI$11:$AI$310, MATCH($C4620, Ingredients!$B$11:$B$310, 0)), "")="", "", IFERROR(INDEX(Ingredients!$AI$11:$AI$310, MATCH($C4620, Ingredients!$B$11:$B$310, 0)), "")))</f>
        <v/>
      </c>
      <c r="AT4620" s="120" t="str">
        <f t="shared" ref="AT4620:AT4683" si="1096">IF(OR($B4620="", $R4620=""), "", CONCATENATE($B4620, " - ", $R4620))</f>
        <v/>
      </c>
      <c r="AV4620" s="90" t="str">
        <f t="shared" si="1086"/>
        <v/>
      </c>
      <c r="AX4620" s="90" t="str">
        <f>IF($AV4620="", "", COUNTIF($AV$11:$AV$5010, "&lt;"&amp;$AV4620)+1+COUNTIF($AV$11:$AV4620, $AV4620)-1)</f>
        <v/>
      </c>
      <c r="AZ4620" s="111" t="str">
        <f>IF($B4620="", "", SUMIF('Shopping List'!$AV$11:$AV$25, $B4620, 'Shopping List'!$BN$11:$BN$25))</f>
        <v/>
      </c>
      <c r="BB4620" s="117" t="str">
        <f t="shared" ref="BB4620:BB4683" si="1097">IF(OR($AZ4620="", $AZ4620=0), "", IFERROR($D4620*$AZ4620, ""))</f>
        <v/>
      </c>
    </row>
    <row r="4621" spans="1:54" x14ac:dyDescent="0.25">
      <c r="A4621" s="4"/>
      <c r="B4621" s="37"/>
      <c r="C4621" s="124"/>
      <c r="D4621" s="39"/>
      <c r="E4621" s="125"/>
      <c r="F4621" s="48"/>
      <c r="G4621" s="4"/>
      <c r="H4621" s="4"/>
      <c r="I4621" s="95" t="str">
        <f>IF($C4621="", "", IF(IFERROR(INDEX(Ingredients!$C$11:$C$310, MATCH($C4621, Ingredients!$B$11:$B$310, 0)), "")="", "", IFERROR(INDEX(Ingredients!$C$11:$C$310, MATCH($C4621, Ingredients!$B$11:$B$310, 0)), "")))</f>
        <v/>
      </c>
      <c r="J4621" s="73" t="str">
        <f>IF($B4621="", "", IF(IFERROR(INDEX(Meals!$C$11:$C$260, MATCH($B4621, Meals!$B$11:$B$260, 0)), "")="", "", IFERROR(INDEX(Meals!$C$11:$C$260, MATCH($B4621, Meals!$B$11:$B$260, 0)), "")))</f>
        <v/>
      </c>
      <c r="K4621" s="4"/>
      <c r="L4621" s="72" t="str">
        <f t="shared" si="1087"/>
        <v/>
      </c>
      <c r="M4621" s="73" t="str">
        <f t="shared" si="1088"/>
        <v/>
      </c>
      <c r="N4621" s="4"/>
      <c r="O4621" s="78" t="str">
        <f t="shared" si="1089"/>
        <v/>
      </c>
      <c r="P4621" s="79" t="str">
        <f t="shared" si="1090"/>
        <v/>
      </c>
      <c r="Q4621" s="4"/>
      <c r="R4621" s="90" t="str">
        <f t="shared" si="1091"/>
        <v/>
      </c>
      <c r="S4621" s="4"/>
      <c r="Y4621" s="18" t="str">
        <f t="shared" si="1092"/>
        <v/>
      </c>
      <c r="AA4621" s="18" t="str">
        <f t="shared" si="1083"/>
        <v/>
      </c>
      <c r="AB4621" s="18" t="str">
        <f t="shared" si="1084"/>
        <v/>
      </c>
      <c r="AC4621" s="18" t="str">
        <f t="shared" si="1093"/>
        <v/>
      </c>
      <c r="AD4621" s="18" t="str">
        <f t="shared" si="1093"/>
        <v/>
      </c>
      <c r="AE4621" s="18" t="str">
        <f t="shared" si="1094"/>
        <v/>
      </c>
      <c r="AG4621" s="95" t="str">
        <f>IF($C4621="", "", IF(IFERROR(INDEX(Ingredients!C$11:C$310, MATCH($C4621, Ingredients!$B$11:$B$310, 0)), "")="", "", IFERROR(INDEX(Ingredients!C$11:C$310, MATCH($C4621, Ingredients!$B$11:$B$310, 0)), "")))</f>
        <v/>
      </c>
      <c r="AH4621" s="105" t="str">
        <f>IF($C4621="", "", IF(IFERROR(INDEX(Ingredients!D$11:D$310, MATCH($C4621, Ingredients!$B$11:$B$310, 0)), "")="", "", IFERROR(INDEX(Ingredients!D$11:D$310, MATCH($C4621, Ingredients!$B$11:$B$310, 0)), "")))</f>
        <v/>
      </c>
      <c r="AI4621" s="106" t="str">
        <f>IF($C4621="", "", IF(IFERROR(INDEX(Ingredients!E$11:E$310, MATCH($C4621, Ingredients!$B$11:$B$310, 0)), "")="", "", IFERROR(INDEX(Ingredients!E$11:E$310, MATCH($C4621, Ingredients!$B$11:$B$310, 0)), "")))</f>
        <v/>
      </c>
      <c r="AJ4621" s="108" t="str">
        <f>IF($C4621="", "", IF(IFERROR(INDEX(Ingredients!F$11:F$310, MATCH($C4621, Ingredients!$B$11:$B$310, 0)), "")="", "", IFERROR(INDEX(Ingredients!F$11:F$310, MATCH($C4621, Ingredients!$B$11:$B$310, 0)), "")))</f>
        <v/>
      </c>
      <c r="AK4621" s="106" t="str">
        <f>IF($C4621="", "", IF(IFERROR(INDEX(Ingredients!G$11:G$310, MATCH($C4621, Ingredients!$B$11:$B$310, 0)), "")="", "", IFERROR(INDEX(Ingredients!G$11:G$310, MATCH($C4621, Ingredients!$B$11:$B$310, 0)), "")))</f>
        <v/>
      </c>
      <c r="AL4621" s="79" t="str">
        <f>IF($C4621="", "", IF(IFERROR(INDEX(Ingredients!H$11:H$310, MATCH($C4621, Ingredients!$B$11:$B$310, 0)), "")="", "", IFERROR(INDEX(Ingredients!H$11:H$310, MATCH($C4621, Ingredients!$B$11:$B$310, 0)), "")))</f>
        <v/>
      </c>
      <c r="AN4621" s="83" t="str">
        <f t="shared" si="1085"/>
        <v/>
      </c>
      <c r="AP4621" s="114" t="str">
        <f t="shared" si="1095"/>
        <v/>
      </c>
      <c r="AR4621" s="117" t="str">
        <f>IF($C4621="", "", IF(IFERROR(INDEX(Ingredients!$AI$11:$AI$310, MATCH($C4621, Ingredients!$B$11:$B$310, 0)), "")="", "", IFERROR(INDEX(Ingredients!$AI$11:$AI$310, MATCH($C4621, Ingredients!$B$11:$B$310, 0)), "")))</f>
        <v/>
      </c>
      <c r="AT4621" s="120" t="str">
        <f t="shared" si="1096"/>
        <v/>
      </c>
      <c r="AV4621" s="90" t="str">
        <f t="shared" si="1086"/>
        <v/>
      </c>
      <c r="AX4621" s="90" t="str">
        <f>IF($AV4621="", "", COUNTIF($AV$11:$AV$5010, "&lt;"&amp;$AV4621)+1+COUNTIF($AV$11:$AV4621, $AV4621)-1)</f>
        <v/>
      </c>
      <c r="AZ4621" s="111" t="str">
        <f>IF($B4621="", "", SUMIF('Shopping List'!$AV$11:$AV$25, $B4621, 'Shopping List'!$BN$11:$BN$25))</f>
        <v/>
      </c>
      <c r="BB4621" s="117" t="str">
        <f t="shared" si="1097"/>
        <v/>
      </c>
    </row>
    <row r="4622" spans="1:54" x14ac:dyDescent="0.25">
      <c r="A4622" s="4"/>
      <c r="B4622" s="37"/>
      <c r="C4622" s="124"/>
      <c r="D4622" s="39"/>
      <c r="E4622" s="125"/>
      <c r="F4622" s="48"/>
      <c r="G4622" s="4"/>
      <c r="H4622" s="4"/>
      <c r="I4622" s="95" t="str">
        <f>IF($C4622="", "", IF(IFERROR(INDEX(Ingredients!$C$11:$C$310, MATCH($C4622, Ingredients!$B$11:$B$310, 0)), "")="", "", IFERROR(INDEX(Ingredients!$C$11:$C$310, MATCH($C4622, Ingredients!$B$11:$B$310, 0)), "")))</f>
        <v/>
      </c>
      <c r="J4622" s="73" t="str">
        <f>IF($B4622="", "", IF(IFERROR(INDEX(Meals!$C$11:$C$260, MATCH($B4622, Meals!$B$11:$B$260, 0)), "")="", "", IFERROR(INDEX(Meals!$C$11:$C$260, MATCH($B4622, Meals!$B$11:$B$260, 0)), "")))</f>
        <v/>
      </c>
      <c r="K4622" s="4"/>
      <c r="L4622" s="72" t="str">
        <f t="shared" si="1087"/>
        <v/>
      </c>
      <c r="M4622" s="73" t="str">
        <f t="shared" si="1088"/>
        <v/>
      </c>
      <c r="N4622" s="4"/>
      <c r="O4622" s="78" t="str">
        <f t="shared" si="1089"/>
        <v/>
      </c>
      <c r="P4622" s="79" t="str">
        <f t="shared" si="1090"/>
        <v/>
      </c>
      <c r="Q4622" s="4"/>
      <c r="R4622" s="90" t="str">
        <f t="shared" si="1091"/>
        <v/>
      </c>
      <c r="S4622" s="4"/>
      <c r="Y4622" s="18" t="str">
        <f t="shared" si="1092"/>
        <v/>
      </c>
      <c r="AA4622" s="18" t="str">
        <f t="shared" si="1083"/>
        <v/>
      </c>
      <c r="AB4622" s="18" t="str">
        <f t="shared" si="1084"/>
        <v/>
      </c>
      <c r="AC4622" s="18" t="str">
        <f t="shared" si="1093"/>
        <v/>
      </c>
      <c r="AD4622" s="18" t="str">
        <f t="shared" si="1093"/>
        <v/>
      </c>
      <c r="AE4622" s="18" t="str">
        <f t="shared" si="1094"/>
        <v/>
      </c>
      <c r="AG4622" s="95" t="str">
        <f>IF($C4622="", "", IF(IFERROR(INDEX(Ingredients!C$11:C$310, MATCH($C4622, Ingredients!$B$11:$B$310, 0)), "")="", "", IFERROR(INDEX(Ingredients!C$11:C$310, MATCH($C4622, Ingredients!$B$11:$B$310, 0)), "")))</f>
        <v/>
      </c>
      <c r="AH4622" s="105" t="str">
        <f>IF($C4622="", "", IF(IFERROR(INDEX(Ingredients!D$11:D$310, MATCH($C4622, Ingredients!$B$11:$B$310, 0)), "")="", "", IFERROR(INDEX(Ingredients!D$11:D$310, MATCH($C4622, Ingredients!$B$11:$B$310, 0)), "")))</f>
        <v/>
      </c>
      <c r="AI4622" s="106" t="str">
        <f>IF($C4622="", "", IF(IFERROR(INDEX(Ingredients!E$11:E$310, MATCH($C4622, Ingredients!$B$11:$B$310, 0)), "")="", "", IFERROR(INDEX(Ingredients!E$11:E$310, MATCH($C4622, Ingredients!$B$11:$B$310, 0)), "")))</f>
        <v/>
      </c>
      <c r="AJ4622" s="108" t="str">
        <f>IF($C4622="", "", IF(IFERROR(INDEX(Ingredients!F$11:F$310, MATCH($C4622, Ingredients!$B$11:$B$310, 0)), "")="", "", IFERROR(INDEX(Ingredients!F$11:F$310, MATCH($C4622, Ingredients!$B$11:$B$310, 0)), "")))</f>
        <v/>
      </c>
      <c r="AK4622" s="106" t="str">
        <f>IF($C4622="", "", IF(IFERROR(INDEX(Ingredients!G$11:G$310, MATCH($C4622, Ingredients!$B$11:$B$310, 0)), "")="", "", IFERROR(INDEX(Ingredients!G$11:G$310, MATCH($C4622, Ingredients!$B$11:$B$310, 0)), "")))</f>
        <v/>
      </c>
      <c r="AL4622" s="79" t="str">
        <f>IF($C4622="", "", IF(IFERROR(INDEX(Ingredients!H$11:H$310, MATCH($C4622, Ingredients!$B$11:$B$310, 0)), "")="", "", IFERROR(INDEX(Ingredients!H$11:H$310, MATCH($C4622, Ingredients!$B$11:$B$310, 0)), "")))</f>
        <v/>
      </c>
      <c r="AN4622" s="83" t="str">
        <f t="shared" si="1085"/>
        <v/>
      </c>
      <c r="AP4622" s="114" t="str">
        <f t="shared" si="1095"/>
        <v/>
      </c>
      <c r="AR4622" s="117" t="str">
        <f>IF($C4622="", "", IF(IFERROR(INDEX(Ingredients!$AI$11:$AI$310, MATCH($C4622, Ingredients!$B$11:$B$310, 0)), "")="", "", IFERROR(INDEX(Ingredients!$AI$11:$AI$310, MATCH($C4622, Ingredients!$B$11:$B$310, 0)), "")))</f>
        <v/>
      </c>
      <c r="AT4622" s="120" t="str">
        <f t="shared" si="1096"/>
        <v/>
      </c>
      <c r="AV4622" s="90" t="str">
        <f t="shared" si="1086"/>
        <v/>
      </c>
      <c r="AX4622" s="90" t="str">
        <f>IF($AV4622="", "", COUNTIF($AV$11:$AV$5010, "&lt;"&amp;$AV4622)+1+COUNTIF($AV$11:$AV4622, $AV4622)-1)</f>
        <v/>
      </c>
      <c r="AZ4622" s="111" t="str">
        <f>IF($B4622="", "", SUMIF('Shopping List'!$AV$11:$AV$25, $B4622, 'Shopping List'!$BN$11:$BN$25))</f>
        <v/>
      </c>
      <c r="BB4622" s="117" t="str">
        <f t="shared" si="1097"/>
        <v/>
      </c>
    </row>
    <row r="4623" spans="1:54" x14ac:dyDescent="0.25">
      <c r="A4623" s="4"/>
      <c r="B4623" s="37"/>
      <c r="C4623" s="124"/>
      <c r="D4623" s="39"/>
      <c r="E4623" s="125"/>
      <c r="F4623" s="48"/>
      <c r="G4623" s="4"/>
      <c r="H4623" s="4"/>
      <c r="I4623" s="95" t="str">
        <f>IF($C4623="", "", IF(IFERROR(INDEX(Ingredients!$C$11:$C$310, MATCH($C4623, Ingredients!$B$11:$B$310, 0)), "")="", "", IFERROR(INDEX(Ingredients!$C$11:$C$310, MATCH($C4623, Ingredients!$B$11:$B$310, 0)), "")))</f>
        <v/>
      </c>
      <c r="J4623" s="73" t="str">
        <f>IF($B4623="", "", IF(IFERROR(INDEX(Meals!$C$11:$C$260, MATCH($B4623, Meals!$B$11:$B$260, 0)), "")="", "", IFERROR(INDEX(Meals!$C$11:$C$260, MATCH($B4623, Meals!$B$11:$B$260, 0)), "")))</f>
        <v/>
      </c>
      <c r="K4623" s="4"/>
      <c r="L4623" s="72" t="str">
        <f t="shared" si="1087"/>
        <v/>
      </c>
      <c r="M4623" s="73" t="str">
        <f t="shared" si="1088"/>
        <v/>
      </c>
      <c r="N4623" s="4"/>
      <c r="O4623" s="78" t="str">
        <f t="shared" si="1089"/>
        <v/>
      </c>
      <c r="P4623" s="79" t="str">
        <f t="shared" si="1090"/>
        <v/>
      </c>
      <c r="Q4623" s="4"/>
      <c r="R4623" s="90" t="str">
        <f t="shared" si="1091"/>
        <v/>
      </c>
      <c r="S4623" s="4"/>
      <c r="Y4623" s="18" t="str">
        <f t="shared" si="1092"/>
        <v/>
      </c>
      <c r="AA4623" s="18" t="str">
        <f t="shared" si="1083"/>
        <v/>
      </c>
      <c r="AB4623" s="18" t="str">
        <f t="shared" si="1084"/>
        <v/>
      </c>
      <c r="AC4623" s="18" t="str">
        <f t="shared" si="1093"/>
        <v/>
      </c>
      <c r="AD4623" s="18" t="str">
        <f t="shared" si="1093"/>
        <v/>
      </c>
      <c r="AE4623" s="18" t="str">
        <f t="shared" si="1094"/>
        <v/>
      </c>
      <c r="AG4623" s="95" t="str">
        <f>IF($C4623="", "", IF(IFERROR(INDEX(Ingredients!C$11:C$310, MATCH($C4623, Ingredients!$B$11:$B$310, 0)), "")="", "", IFERROR(INDEX(Ingredients!C$11:C$310, MATCH($C4623, Ingredients!$B$11:$B$310, 0)), "")))</f>
        <v/>
      </c>
      <c r="AH4623" s="105" t="str">
        <f>IF($C4623="", "", IF(IFERROR(INDEX(Ingredients!D$11:D$310, MATCH($C4623, Ingredients!$B$11:$B$310, 0)), "")="", "", IFERROR(INDEX(Ingredients!D$11:D$310, MATCH($C4623, Ingredients!$B$11:$B$310, 0)), "")))</f>
        <v/>
      </c>
      <c r="AI4623" s="106" t="str">
        <f>IF($C4623="", "", IF(IFERROR(INDEX(Ingredients!E$11:E$310, MATCH($C4623, Ingredients!$B$11:$B$310, 0)), "")="", "", IFERROR(INDEX(Ingredients!E$11:E$310, MATCH($C4623, Ingredients!$B$11:$B$310, 0)), "")))</f>
        <v/>
      </c>
      <c r="AJ4623" s="108" t="str">
        <f>IF($C4623="", "", IF(IFERROR(INDEX(Ingredients!F$11:F$310, MATCH($C4623, Ingredients!$B$11:$B$310, 0)), "")="", "", IFERROR(INDEX(Ingredients!F$11:F$310, MATCH($C4623, Ingredients!$B$11:$B$310, 0)), "")))</f>
        <v/>
      </c>
      <c r="AK4623" s="106" t="str">
        <f>IF($C4623="", "", IF(IFERROR(INDEX(Ingredients!G$11:G$310, MATCH($C4623, Ingredients!$B$11:$B$310, 0)), "")="", "", IFERROR(INDEX(Ingredients!G$11:G$310, MATCH($C4623, Ingredients!$B$11:$B$310, 0)), "")))</f>
        <v/>
      </c>
      <c r="AL4623" s="79" t="str">
        <f>IF($C4623="", "", IF(IFERROR(INDEX(Ingredients!H$11:H$310, MATCH($C4623, Ingredients!$B$11:$B$310, 0)), "")="", "", IFERROR(INDEX(Ingredients!H$11:H$310, MATCH($C4623, Ingredients!$B$11:$B$310, 0)), "")))</f>
        <v/>
      </c>
      <c r="AN4623" s="83" t="str">
        <f t="shared" si="1085"/>
        <v/>
      </c>
      <c r="AP4623" s="114" t="str">
        <f t="shared" si="1095"/>
        <v/>
      </c>
      <c r="AR4623" s="117" t="str">
        <f>IF($C4623="", "", IF(IFERROR(INDEX(Ingredients!$AI$11:$AI$310, MATCH($C4623, Ingredients!$B$11:$B$310, 0)), "")="", "", IFERROR(INDEX(Ingredients!$AI$11:$AI$310, MATCH($C4623, Ingredients!$B$11:$B$310, 0)), "")))</f>
        <v/>
      </c>
      <c r="AT4623" s="120" t="str">
        <f t="shared" si="1096"/>
        <v/>
      </c>
      <c r="AV4623" s="90" t="str">
        <f t="shared" si="1086"/>
        <v/>
      </c>
      <c r="AX4623" s="90" t="str">
        <f>IF($AV4623="", "", COUNTIF($AV$11:$AV$5010, "&lt;"&amp;$AV4623)+1+COUNTIF($AV$11:$AV4623, $AV4623)-1)</f>
        <v/>
      </c>
      <c r="AZ4623" s="111" t="str">
        <f>IF($B4623="", "", SUMIF('Shopping List'!$AV$11:$AV$25, $B4623, 'Shopping List'!$BN$11:$BN$25))</f>
        <v/>
      </c>
      <c r="BB4623" s="117" t="str">
        <f t="shared" si="1097"/>
        <v/>
      </c>
    </row>
    <row r="4624" spans="1:54" x14ac:dyDescent="0.25">
      <c r="A4624" s="4"/>
      <c r="B4624" s="37"/>
      <c r="C4624" s="124"/>
      <c r="D4624" s="39"/>
      <c r="E4624" s="125"/>
      <c r="F4624" s="48"/>
      <c r="G4624" s="4"/>
      <c r="H4624" s="4"/>
      <c r="I4624" s="95" t="str">
        <f>IF($C4624="", "", IF(IFERROR(INDEX(Ingredients!$C$11:$C$310, MATCH($C4624, Ingredients!$B$11:$B$310, 0)), "")="", "", IFERROR(INDEX(Ingredients!$C$11:$C$310, MATCH($C4624, Ingredients!$B$11:$B$310, 0)), "")))</f>
        <v/>
      </c>
      <c r="J4624" s="73" t="str">
        <f>IF($B4624="", "", IF(IFERROR(INDEX(Meals!$C$11:$C$260, MATCH($B4624, Meals!$B$11:$B$260, 0)), "")="", "", IFERROR(INDEX(Meals!$C$11:$C$260, MATCH($B4624, Meals!$B$11:$B$260, 0)), "")))</f>
        <v/>
      </c>
      <c r="K4624" s="4"/>
      <c r="L4624" s="72" t="str">
        <f t="shared" si="1087"/>
        <v/>
      </c>
      <c r="M4624" s="73" t="str">
        <f t="shared" si="1088"/>
        <v/>
      </c>
      <c r="N4624" s="4"/>
      <c r="O4624" s="78" t="str">
        <f t="shared" si="1089"/>
        <v/>
      </c>
      <c r="P4624" s="79" t="str">
        <f t="shared" si="1090"/>
        <v/>
      </c>
      <c r="Q4624" s="4"/>
      <c r="R4624" s="90" t="str">
        <f t="shared" si="1091"/>
        <v/>
      </c>
      <c r="S4624" s="4"/>
      <c r="Y4624" s="18" t="str">
        <f t="shared" si="1092"/>
        <v/>
      </c>
      <c r="AA4624" s="18" t="str">
        <f t="shared" si="1083"/>
        <v/>
      </c>
      <c r="AB4624" s="18" t="str">
        <f t="shared" si="1084"/>
        <v/>
      </c>
      <c r="AC4624" s="18" t="str">
        <f t="shared" si="1093"/>
        <v/>
      </c>
      <c r="AD4624" s="18" t="str">
        <f t="shared" si="1093"/>
        <v/>
      </c>
      <c r="AE4624" s="18" t="str">
        <f t="shared" si="1094"/>
        <v/>
      </c>
      <c r="AG4624" s="95" t="str">
        <f>IF($C4624="", "", IF(IFERROR(INDEX(Ingredients!C$11:C$310, MATCH($C4624, Ingredients!$B$11:$B$310, 0)), "")="", "", IFERROR(INDEX(Ingredients!C$11:C$310, MATCH($C4624, Ingredients!$B$11:$B$310, 0)), "")))</f>
        <v/>
      </c>
      <c r="AH4624" s="105" t="str">
        <f>IF($C4624="", "", IF(IFERROR(INDEX(Ingredients!D$11:D$310, MATCH($C4624, Ingredients!$B$11:$B$310, 0)), "")="", "", IFERROR(INDEX(Ingredients!D$11:D$310, MATCH($C4624, Ingredients!$B$11:$B$310, 0)), "")))</f>
        <v/>
      </c>
      <c r="AI4624" s="106" t="str">
        <f>IF($C4624="", "", IF(IFERROR(INDEX(Ingredients!E$11:E$310, MATCH($C4624, Ingredients!$B$11:$B$310, 0)), "")="", "", IFERROR(INDEX(Ingredients!E$11:E$310, MATCH($C4624, Ingredients!$B$11:$B$310, 0)), "")))</f>
        <v/>
      </c>
      <c r="AJ4624" s="108" t="str">
        <f>IF($C4624="", "", IF(IFERROR(INDEX(Ingredients!F$11:F$310, MATCH($C4624, Ingredients!$B$11:$B$310, 0)), "")="", "", IFERROR(INDEX(Ingredients!F$11:F$310, MATCH($C4624, Ingredients!$B$11:$B$310, 0)), "")))</f>
        <v/>
      </c>
      <c r="AK4624" s="106" t="str">
        <f>IF($C4624="", "", IF(IFERROR(INDEX(Ingredients!G$11:G$310, MATCH($C4624, Ingredients!$B$11:$B$310, 0)), "")="", "", IFERROR(INDEX(Ingredients!G$11:G$310, MATCH($C4624, Ingredients!$B$11:$B$310, 0)), "")))</f>
        <v/>
      </c>
      <c r="AL4624" s="79" t="str">
        <f>IF($C4624="", "", IF(IFERROR(INDEX(Ingredients!H$11:H$310, MATCH($C4624, Ingredients!$B$11:$B$310, 0)), "")="", "", IFERROR(INDEX(Ingredients!H$11:H$310, MATCH($C4624, Ingredients!$B$11:$B$310, 0)), "")))</f>
        <v/>
      </c>
      <c r="AN4624" s="83" t="str">
        <f t="shared" si="1085"/>
        <v/>
      </c>
      <c r="AP4624" s="114" t="str">
        <f t="shared" si="1095"/>
        <v/>
      </c>
      <c r="AR4624" s="117" t="str">
        <f>IF($C4624="", "", IF(IFERROR(INDEX(Ingredients!$AI$11:$AI$310, MATCH($C4624, Ingredients!$B$11:$B$310, 0)), "")="", "", IFERROR(INDEX(Ingredients!$AI$11:$AI$310, MATCH($C4624, Ingredients!$B$11:$B$310, 0)), "")))</f>
        <v/>
      </c>
      <c r="AT4624" s="120" t="str">
        <f t="shared" si="1096"/>
        <v/>
      </c>
      <c r="AV4624" s="90" t="str">
        <f t="shared" si="1086"/>
        <v/>
      </c>
      <c r="AX4624" s="90" t="str">
        <f>IF($AV4624="", "", COUNTIF($AV$11:$AV$5010, "&lt;"&amp;$AV4624)+1+COUNTIF($AV$11:$AV4624, $AV4624)-1)</f>
        <v/>
      </c>
      <c r="AZ4624" s="111" t="str">
        <f>IF($B4624="", "", SUMIF('Shopping List'!$AV$11:$AV$25, $B4624, 'Shopping List'!$BN$11:$BN$25))</f>
        <v/>
      </c>
      <c r="BB4624" s="117" t="str">
        <f t="shared" si="1097"/>
        <v/>
      </c>
    </row>
    <row r="4625" spans="1:54" x14ac:dyDescent="0.25">
      <c r="A4625" s="4"/>
      <c r="B4625" s="37"/>
      <c r="C4625" s="124"/>
      <c r="D4625" s="39"/>
      <c r="E4625" s="125"/>
      <c r="F4625" s="48"/>
      <c r="G4625" s="4"/>
      <c r="H4625" s="4"/>
      <c r="I4625" s="95" t="str">
        <f>IF($C4625="", "", IF(IFERROR(INDEX(Ingredients!$C$11:$C$310, MATCH($C4625, Ingredients!$B$11:$B$310, 0)), "")="", "", IFERROR(INDEX(Ingredients!$C$11:$C$310, MATCH($C4625, Ingredients!$B$11:$B$310, 0)), "")))</f>
        <v/>
      </c>
      <c r="J4625" s="73" t="str">
        <f>IF($B4625="", "", IF(IFERROR(INDEX(Meals!$C$11:$C$260, MATCH($B4625, Meals!$B$11:$B$260, 0)), "")="", "", IFERROR(INDEX(Meals!$C$11:$C$260, MATCH($B4625, Meals!$B$11:$B$260, 0)), "")))</f>
        <v/>
      </c>
      <c r="K4625" s="4"/>
      <c r="L4625" s="72" t="str">
        <f t="shared" si="1087"/>
        <v/>
      </c>
      <c r="M4625" s="73" t="str">
        <f t="shared" si="1088"/>
        <v/>
      </c>
      <c r="N4625" s="4"/>
      <c r="O4625" s="78" t="str">
        <f t="shared" si="1089"/>
        <v/>
      </c>
      <c r="P4625" s="79" t="str">
        <f t="shared" si="1090"/>
        <v/>
      </c>
      <c r="Q4625" s="4"/>
      <c r="R4625" s="90" t="str">
        <f t="shared" si="1091"/>
        <v/>
      </c>
      <c r="S4625" s="4"/>
      <c r="Y4625" s="18" t="str">
        <f t="shared" si="1092"/>
        <v/>
      </c>
      <c r="AA4625" s="18" t="str">
        <f t="shared" si="1083"/>
        <v/>
      </c>
      <c r="AB4625" s="18" t="str">
        <f t="shared" si="1084"/>
        <v/>
      </c>
      <c r="AC4625" s="18" t="str">
        <f t="shared" si="1093"/>
        <v/>
      </c>
      <c r="AD4625" s="18" t="str">
        <f t="shared" si="1093"/>
        <v/>
      </c>
      <c r="AE4625" s="18" t="str">
        <f t="shared" si="1094"/>
        <v/>
      </c>
      <c r="AG4625" s="95" t="str">
        <f>IF($C4625="", "", IF(IFERROR(INDEX(Ingredients!C$11:C$310, MATCH($C4625, Ingredients!$B$11:$B$310, 0)), "")="", "", IFERROR(INDEX(Ingredients!C$11:C$310, MATCH($C4625, Ingredients!$B$11:$B$310, 0)), "")))</f>
        <v/>
      </c>
      <c r="AH4625" s="105" t="str">
        <f>IF($C4625="", "", IF(IFERROR(INDEX(Ingredients!D$11:D$310, MATCH($C4625, Ingredients!$B$11:$B$310, 0)), "")="", "", IFERROR(INDEX(Ingredients!D$11:D$310, MATCH($C4625, Ingredients!$B$11:$B$310, 0)), "")))</f>
        <v/>
      </c>
      <c r="AI4625" s="106" t="str">
        <f>IF($C4625="", "", IF(IFERROR(INDEX(Ingredients!E$11:E$310, MATCH($C4625, Ingredients!$B$11:$B$310, 0)), "")="", "", IFERROR(INDEX(Ingredients!E$11:E$310, MATCH($C4625, Ingredients!$B$11:$B$310, 0)), "")))</f>
        <v/>
      </c>
      <c r="AJ4625" s="108" t="str">
        <f>IF($C4625="", "", IF(IFERROR(INDEX(Ingredients!F$11:F$310, MATCH($C4625, Ingredients!$B$11:$B$310, 0)), "")="", "", IFERROR(INDEX(Ingredients!F$11:F$310, MATCH($C4625, Ingredients!$B$11:$B$310, 0)), "")))</f>
        <v/>
      </c>
      <c r="AK4625" s="106" t="str">
        <f>IF($C4625="", "", IF(IFERROR(INDEX(Ingredients!G$11:G$310, MATCH($C4625, Ingredients!$B$11:$B$310, 0)), "")="", "", IFERROR(INDEX(Ingredients!G$11:G$310, MATCH($C4625, Ingredients!$B$11:$B$310, 0)), "")))</f>
        <v/>
      </c>
      <c r="AL4625" s="79" t="str">
        <f>IF($C4625="", "", IF(IFERROR(INDEX(Ingredients!H$11:H$310, MATCH($C4625, Ingredients!$B$11:$B$310, 0)), "")="", "", IFERROR(INDEX(Ingredients!H$11:H$310, MATCH($C4625, Ingredients!$B$11:$B$310, 0)), "")))</f>
        <v/>
      </c>
      <c r="AN4625" s="83" t="str">
        <f t="shared" si="1085"/>
        <v/>
      </c>
      <c r="AP4625" s="114" t="str">
        <f t="shared" si="1095"/>
        <v/>
      </c>
      <c r="AR4625" s="117" t="str">
        <f>IF($C4625="", "", IF(IFERROR(INDEX(Ingredients!$AI$11:$AI$310, MATCH($C4625, Ingredients!$B$11:$B$310, 0)), "")="", "", IFERROR(INDEX(Ingredients!$AI$11:$AI$310, MATCH($C4625, Ingredients!$B$11:$B$310, 0)), "")))</f>
        <v/>
      </c>
      <c r="AT4625" s="120" t="str">
        <f t="shared" si="1096"/>
        <v/>
      </c>
      <c r="AV4625" s="90" t="str">
        <f t="shared" si="1086"/>
        <v/>
      </c>
      <c r="AX4625" s="90" t="str">
        <f>IF($AV4625="", "", COUNTIF($AV$11:$AV$5010, "&lt;"&amp;$AV4625)+1+COUNTIF($AV$11:$AV4625, $AV4625)-1)</f>
        <v/>
      </c>
      <c r="AZ4625" s="111" t="str">
        <f>IF($B4625="", "", SUMIF('Shopping List'!$AV$11:$AV$25, $B4625, 'Shopping List'!$BN$11:$BN$25))</f>
        <v/>
      </c>
      <c r="BB4625" s="117" t="str">
        <f t="shared" si="1097"/>
        <v/>
      </c>
    </row>
    <row r="4626" spans="1:54" x14ac:dyDescent="0.25">
      <c r="A4626" s="4"/>
      <c r="B4626" s="37"/>
      <c r="C4626" s="124"/>
      <c r="D4626" s="39"/>
      <c r="E4626" s="125"/>
      <c r="F4626" s="48"/>
      <c r="G4626" s="4"/>
      <c r="H4626" s="4"/>
      <c r="I4626" s="95" t="str">
        <f>IF($C4626="", "", IF(IFERROR(INDEX(Ingredients!$C$11:$C$310, MATCH($C4626, Ingredients!$B$11:$B$310, 0)), "")="", "", IFERROR(INDEX(Ingredients!$C$11:$C$310, MATCH($C4626, Ingredients!$B$11:$B$310, 0)), "")))</f>
        <v/>
      </c>
      <c r="J4626" s="73" t="str">
        <f>IF($B4626="", "", IF(IFERROR(INDEX(Meals!$C$11:$C$260, MATCH($B4626, Meals!$B$11:$B$260, 0)), "")="", "", IFERROR(INDEX(Meals!$C$11:$C$260, MATCH($B4626, Meals!$B$11:$B$260, 0)), "")))</f>
        <v/>
      </c>
      <c r="K4626" s="4"/>
      <c r="L4626" s="72" t="str">
        <f t="shared" si="1087"/>
        <v/>
      </c>
      <c r="M4626" s="73" t="str">
        <f t="shared" si="1088"/>
        <v/>
      </c>
      <c r="N4626" s="4"/>
      <c r="O4626" s="78" t="str">
        <f t="shared" si="1089"/>
        <v/>
      </c>
      <c r="P4626" s="79" t="str">
        <f t="shared" si="1090"/>
        <v/>
      </c>
      <c r="Q4626" s="4"/>
      <c r="R4626" s="90" t="str">
        <f t="shared" si="1091"/>
        <v/>
      </c>
      <c r="S4626" s="4"/>
      <c r="Y4626" s="18" t="str">
        <f t="shared" si="1092"/>
        <v/>
      </c>
      <c r="AA4626" s="18" t="str">
        <f t="shared" si="1083"/>
        <v/>
      </c>
      <c r="AB4626" s="18" t="str">
        <f t="shared" si="1084"/>
        <v/>
      </c>
      <c r="AC4626" s="18" t="str">
        <f t="shared" si="1093"/>
        <v/>
      </c>
      <c r="AD4626" s="18" t="str">
        <f t="shared" si="1093"/>
        <v/>
      </c>
      <c r="AE4626" s="18" t="str">
        <f t="shared" si="1094"/>
        <v/>
      </c>
      <c r="AG4626" s="95" t="str">
        <f>IF($C4626="", "", IF(IFERROR(INDEX(Ingredients!C$11:C$310, MATCH($C4626, Ingredients!$B$11:$B$310, 0)), "")="", "", IFERROR(INDEX(Ingredients!C$11:C$310, MATCH($C4626, Ingredients!$B$11:$B$310, 0)), "")))</f>
        <v/>
      </c>
      <c r="AH4626" s="105" t="str">
        <f>IF($C4626="", "", IF(IFERROR(INDEX(Ingredients!D$11:D$310, MATCH($C4626, Ingredients!$B$11:$B$310, 0)), "")="", "", IFERROR(INDEX(Ingredients!D$11:D$310, MATCH($C4626, Ingredients!$B$11:$B$310, 0)), "")))</f>
        <v/>
      </c>
      <c r="AI4626" s="106" t="str">
        <f>IF($C4626="", "", IF(IFERROR(INDEX(Ingredients!E$11:E$310, MATCH($C4626, Ingredients!$B$11:$B$310, 0)), "")="", "", IFERROR(INDEX(Ingredients!E$11:E$310, MATCH($C4626, Ingredients!$B$11:$B$310, 0)), "")))</f>
        <v/>
      </c>
      <c r="AJ4626" s="108" t="str">
        <f>IF($C4626="", "", IF(IFERROR(INDEX(Ingredients!F$11:F$310, MATCH($C4626, Ingredients!$B$11:$B$310, 0)), "")="", "", IFERROR(INDEX(Ingredients!F$11:F$310, MATCH($C4626, Ingredients!$B$11:$B$310, 0)), "")))</f>
        <v/>
      </c>
      <c r="AK4626" s="106" t="str">
        <f>IF($C4626="", "", IF(IFERROR(INDEX(Ingredients!G$11:G$310, MATCH($C4626, Ingredients!$B$11:$B$310, 0)), "")="", "", IFERROR(INDEX(Ingredients!G$11:G$310, MATCH($C4626, Ingredients!$B$11:$B$310, 0)), "")))</f>
        <v/>
      </c>
      <c r="AL4626" s="79" t="str">
        <f>IF($C4626="", "", IF(IFERROR(INDEX(Ingredients!H$11:H$310, MATCH($C4626, Ingredients!$B$11:$B$310, 0)), "")="", "", IFERROR(INDEX(Ingredients!H$11:H$310, MATCH($C4626, Ingredients!$B$11:$B$310, 0)), "")))</f>
        <v/>
      </c>
      <c r="AN4626" s="83" t="str">
        <f t="shared" si="1085"/>
        <v/>
      </c>
      <c r="AP4626" s="114" t="str">
        <f t="shared" si="1095"/>
        <v/>
      </c>
      <c r="AR4626" s="117" t="str">
        <f>IF($C4626="", "", IF(IFERROR(INDEX(Ingredients!$AI$11:$AI$310, MATCH($C4626, Ingredients!$B$11:$B$310, 0)), "")="", "", IFERROR(INDEX(Ingredients!$AI$11:$AI$310, MATCH($C4626, Ingredients!$B$11:$B$310, 0)), "")))</f>
        <v/>
      </c>
      <c r="AT4626" s="120" t="str">
        <f t="shared" si="1096"/>
        <v/>
      </c>
      <c r="AV4626" s="90" t="str">
        <f t="shared" si="1086"/>
        <v/>
      </c>
      <c r="AX4626" s="90" t="str">
        <f>IF($AV4626="", "", COUNTIF($AV$11:$AV$5010, "&lt;"&amp;$AV4626)+1+COUNTIF($AV$11:$AV4626, $AV4626)-1)</f>
        <v/>
      </c>
      <c r="AZ4626" s="111" t="str">
        <f>IF($B4626="", "", SUMIF('Shopping List'!$AV$11:$AV$25, $B4626, 'Shopping List'!$BN$11:$BN$25))</f>
        <v/>
      </c>
      <c r="BB4626" s="117" t="str">
        <f t="shared" si="1097"/>
        <v/>
      </c>
    </row>
    <row r="4627" spans="1:54" x14ac:dyDescent="0.25">
      <c r="A4627" s="4"/>
      <c r="B4627" s="37"/>
      <c r="C4627" s="124"/>
      <c r="D4627" s="39"/>
      <c r="E4627" s="125"/>
      <c r="F4627" s="48"/>
      <c r="G4627" s="4"/>
      <c r="H4627" s="4"/>
      <c r="I4627" s="95" t="str">
        <f>IF($C4627="", "", IF(IFERROR(INDEX(Ingredients!$C$11:$C$310, MATCH($C4627, Ingredients!$B$11:$B$310, 0)), "")="", "", IFERROR(INDEX(Ingredients!$C$11:$C$310, MATCH($C4627, Ingredients!$B$11:$B$310, 0)), "")))</f>
        <v/>
      </c>
      <c r="J4627" s="73" t="str">
        <f>IF($B4627="", "", IF(IFERROR(INDEX(Meals!$C$11:$C$260, MATCH($B4627, Meals!$B$11:$B$260, 0)), "")="", "", IFERROR(INDEX(Meals!$C$11:$C$260, MATCH($B4627, Meals!$B$11:$B$260, 0)), "")))</f>
        <v/>
      </c>
      <c r="K4627" s="4"/>
      <c r="L4627" s="72" t="str">
        <f t="shared" si="1087"/>
        <v/>
      </c>
      <c r="M4627" s="73" t="str">
        <f t="shared" si="1088"/>
        <v/>
      </c>
      <c r="N4627" s="4"/>
      <c r="O4627" s="78" t="str">
        <f t="shared" si="1089"/>
        <v/>
      </c>
      <c r="P4627" s="79" t="str">
        <f t="shared" si="1090"/>
        <v/>
      </c>
      <c r="Q4627" s="4"/>
      <c r="R4627" s="90" t="str">
        <f t="shared" si="1091"/>
        <v/>
      </c>
      <c r="S4627" s="4"/>
      <c r="Y4627" s="18" t="str">
        <f t="shared" si="1092"/>
        <v/>
      </c>
      <c r="AA4627" s="18" t="str">
        <f t="shared" si="1083"/>
        <v/>
      </c>
      <c r="AB4627" s="18" t="str">
        <f t="shared" si="1084"/>
        <v/>
      </c>
      <c r="AC4627" s="18" t="str">
        <f t="shared" si="1093"/>
        <v/>
      </c>
      <c r="AD4627" s="18" t="str">
        <f t="shared" si="1093"/>
        <v/>
      </c>
      <c r="AE4627" s="18" t="str">
        <f t="shared" si="1094"/>
        <v/>
      </c>
      <c r="AG4627" s="95" t="str">
        <f>IF($C4627="", "", IF(IFERROR(INDEX(Ingredients!C$11:C$310, MATCH($C4627, Ingredients!$B$11:$B$310, 0)), "")="", "", IFERROR(INDEX(Ingredients!C$11:C$310, MATCH($C4627, Ingredients!$B$11:$B$310, 0)), "")))</f>
        <v/>
      </c>
      <c r="AH4627" s="105" t="str">
        <f>IF($C4627="", "", IF(IFERROR(INDEX(Ingredients!D$11:D$310, MATCH($C4627, Ingredients!$B$11:$B$310, 0)), "")="", "", IFERROR(INDEX(Ingredients!D$11:D$310, MATCH($C4627, Ingredients!$B$11:$B$310, 0)), "")))</f>
        <v/>
      </c>
      <c r="AI4627" s="106" t="str">
        <f>IF($C4627="", "", IF(IFERROR(INDEX(Ingredients!E$11:E$310, MATCH($C4627, Ingredients!$B$11:$B$310, 0)), "")="", "", IFERROR(INDEX(Ingredients!E$11:E$310, MATCH($C4627, Ingredients!$B$11:$B$310, 0)), "")))</f>
        <v/>
      </c>
      <c r="AJ4627" s="108" t="str">
        <f>IF($C4627="", "", IF(IFERROR(INDEX(Ingredients!F$11:F$310, MATCH($C4627, Ingredients!$B$11:$B$310, 0)), "")="", "", IFERROR(INDEX(Ingredients!F$11:F$310, MATCH($C4627, Ingredients!$B$11:$B$310, 0)), "")))</f>
        <v/>
      </c>
      <c r="AK4627" s="106" t="str">
        <f>IF($C4627="", "", IF(IFERROR(INDEX(Ingredients!G$11:G$310, MATCH($C4627, Ingredients!$B$11:$B$310, 0)), "")="", "", IFERROR(INDEX(Ingredients!G$11:G$310, MATCH($C4627, Ingredients!$B$11:$B$310, 0)), "")))</f>
        <v/>
      </c>
      <c r="AL4627" s="79" t="str">
        <f>IF($C4627="", "", IF(IFERROR(INDEX(Ingredients!H$11:H$310, MATCH($C4627, Ingredients!$B$11:$B$310, 0)), "")="", "", IFERROR(INDEX(Ingredients!H$11:H$310, MATCH($C4627, Ingredients!$B$11:$B$310, 0)), "")))</f>
        <v/>
      </c>
      <c r="AN4627" s="83" t="str">
        <f t="shared" si="1085"/>
        <v/>
      </c>
      <c r="AP4627" s="114" t="str">
        <f t="shared" si="1095"/>
        <v/>
      </c>
      <c r="AR4627" s="117" t="str">
        <f>IF($C4627="", "", IF(IFERROR(INDEX(Ingredients!$AI$11:$AI$310, MATCH($C4627, Ingredients!$B$11:$B$310, 0)), "")="", "", IFERROR(INDEX(Ingredients!$AI$11:$AI$310, MATCH($C4627, Ingredients!$B$11:$B$310, 0)), "")))</f>
        <v/>
      </c>
      <c r="AT4627" s="120" t="str">
        <f t="shared" si="1096"/>
        <v/>
      </c>
      <c r="AV4627" s="90" t="str">
        <f t="shared" si="1086"/>
        <v/>
      </c>
      <c r="AX4627" s="90" t="str">
        <f>IF($AV4627="", "", COUNTIF($AV$11:$AV$5010, "&lt;"&amp;$AV4627)+1+COUNTIF($AV$11:$AV4627, $AV4627)-1)</f>
        <v/>
      </c>
      <c r="AZ4627" s="111" t="str">
        <f>IF($B4627="", "", SUMIF('Shopping List'!$AV$11:$AV$25, $B4627, 'Shopping List'!$BN$11:$BN$25))</f>
        <v/>
      </c>
      <c r="BB4627" s="117" t="str">
        <f t="shared" si="1097"/>
        <v/>
      </c>
    </row>
    <row r="4628" spans="1:54" x14ac:dyDescent="0.25">
      <c r="A4628" s="4"/>
      <c r="B4628" s="37"/>
      <c r="C4628" s="124"/>
      <c r="D4628" s="39"/>
      <c r="E4628" s="125"/>
      <c r="F4628" s="48"/>
      <c r="G4628" s="4"/>
      <c r="H4628" s="4"/>
      <c r="I4628" s="95" t="str">
        <f>IF($C4628="", "", IF(IFERROR(INDEX(Ingredients!$C$11:$C$310, MATCH($C4628, Ingredients!$B$11:$B$310, 0)), "")="", "", IFERROR(INDEX(Ingredients!$C$11:$C$310, MATCH($C4628, Ingredients!$B$11:$B$310, 0)), "")))</f>
        <v/>
      </c>
      <c r="J4628" s="73" t="str">
        <f>IF($B4628="", "", IF(IFERROR(INDEX(Meals!$C$11:$C$260, MATCH($B4628, Meals!$B$11:$B$260, 0)), "")="", "", IFERROR(INDEX(Meals!$C$11:$C$260, MATCH($B4628, Meals!$B$11:$B$260, 0)), "")))</f>
        <v/>
      </c>
      <c r="K4628" s="4"/>
      <c r="L4628" s="72" t="str">
        <f t="shared" si="1087"/>
        <v/>
      </c>
      <c r="M4628" s="73" t="str">
        <f t="shared" si="1088"/>
        <v/>
      </c>
      <c r="N4628" s="4"/>
      <c r="O4628" s="78" t="str">
        <f t="shared" si="1089"/>
        <v/>
      </c>
      <c r="P4628" s="79" t="str">
        <f t="shared" si="1090"/>
        <v/>
      </c>
      <c r="Q4628" s="4"/>
      <c r="R4628" s="90" t="str">
        <f t="shared" si="1091"/>
        <v/>
      </c>
      <c r="S4628" s="4"/>
      <c r="Y4628" s="18" t="str">
        <f t="shared" si="1092"/>
        <v/>
      </c>
      <c r="AA4628" s="18" t="str">
        <f t="shared" si="1083"/>
        <v/>
      </c>
      <c r="AB4628" s="18" t="str">
        <f t="shared" si="1084"/>
        <v/>
      </c>
      <c r="AC4628" s="18" t="str">
        <f t="shared" si="1093"/>
        <v/>
      </c>
      <c r="AD4628" s="18" t="str">
        <f t="shared" si="1093"/>
        <v/>
      </c>
      <c r="AE4628" s="18" t="str">
        <f t="shared" si="1094"/>
        <v/>
      </c>
      <c r="AG4628" s="95" t="str">
        <f>IF($C4628="", "", IF(IFERROR(INDEX(Ingredients!C$11:C$310, MATCH($C4628, Ingredients!$B$11:$B$310, 0)), "")="", "", IFERROR(INDEX(Ingredients!C$11:C$310, MATCH($C4628, Ingredients!$B$11:$B$310, 0)), "")))</f>
        <v/>
      </c>
      <c r="AH4628" s="105" t="str">
        <f>IF($C4628="", "", IF(IFERROR(INDEX(Ingredients!D$11:D$310, MATCH($C4628, Ingredients!$B$11:$B$310, 0)), "")="", "", IFERROR(INDEX(Ingredients!D$11:D$310, MATCH($C4628, Ingredients!$B$11:$B$310, 0)), "")))</f>
        <v/>
      </c>
      <c r="AI4628" s="106" t="str">
        <f>IF($C4628="", "", IF(IFERROR(INDEX(Ingredients!E$11:E$310, MATCH($C4628, Ingredients!$B$11:$B$310, 0)), "")="", "", IFERROR(INDEX(Ingredients!E$11:E$310, MATCH($C4628, Ingredients!$B$11:$B$310, 0)), "")))</f>
        <v/>
      </c>
      <c r="AJ4628" s="108" t="str">
        <f>IF($C4628="", "", IF(IFERROR(INDEX(Ingredients!F$11:F$310, MATCH($C4628, Ingredients!$B$11:$B$310, 0)), "")="", "", IFERROR(INDEX(Ingredients!F$11:F$310, MATCH($C4628, Ingredients!$B$11:$B$310, 0)), "")))</f>
        <v/>
      </c>
      <c r="AK4628" s="106" t="str">
        <f>IF($C4628="", "", IF(IFERROR(INDEX(Ingredients!G$11:G$310, MATCH($C4628, Ingredients!$B$11:$B$310, 0)), "")="", "", IFERROR(INDEX(Ingredients!G$11:G$310, MATCH($C4628, Ingredients!$B$11:$B$310, 0)), "")))</f>
        <v/>
      </c>
      <c r="AL4628" s="79" t="str">
        <f>IF($C4628="", "", IF(IFERROR(INDEX(Ingredients!H$11:H$310, MATCH($C4628, Ingredients!$B$11:$B$310, 0)), "")="", "", IFERROR(INDEX(Ingredients!H$11:H$310, MATCH($C4628, Ingredients!$B$11:$B$310, 0)), "")))</f>
        <v/>
      </c>
      <c r="AN4628" s="83" t="str">
        <f t="shared" si="1085"/>
        <v/>
      </c>
      <c r="AP4628" s="114" t="str">
        <f t="shared" si="1095"/>
        <v/>
      </c>
      <c r="AR4628" s="117" t="str">
        <f>IF($C4628="", "", IF(IFERROR(INDEX(Ingredients!$AI$11:$AI$310, MATCH($C4628, Ingredients!$B$11:$B$310, 0)), "")="", "", IFERROR(INDEX(Ingredients!$AI$11:$AI$310, MATCH($C4628, Ingredients!$B$11:$B$310, 0)), "")))</f>
        <v/>
      </c>
      <c r="AT4628" s="120" t="str">
        <f t="shared" si="1096"/>
        <v/>
      </c>
      <c r="AV4628" s="90" t="str">
        <f t="shared" si="1086"/>
        <v/>
      </c>
      <c r="AX4628" s="90" t="str">
        <f>IF($AV4628="", "", COUNTIF($AV$11:$AV$5010, "&lt;"&amp;$AV4628)+1+COUNTIF($AV$11:$AV4628, $AV4628)-1)</f>
        <v/>
      </c>
      <c r="AZ4628" s="111" t="str">
        <f>IF($B4628="", "", SUMIF('Shopping List'!$AV$11:$AV$25, $B4628, 'Shopping List'!$BN$11:$BN$25))</f>
        <v/>
      </c>
      <c r="BB4628" s="117" t="str">
        <f t="shared" si="1097"/>
        <v/>
      </c>
    </row>
    <row r="4629" spans="1:54" x14ac:dyDescent="0.25">
      <c r="A4629" s="4"/>
      <c r="B4629" s="37"/>
      <c r="C4629" s="124"/>
      <c r="D4629" s="39"/>
      <c r="E4629" s="125"/>
      <c r="F4629" s="48"/>
      <c r="G4629" s="4"/>
      <c r="H4629" s="4"/>
      <c r="I4629" s="95" t="str">
        <f>IF($C4629="", "", IF(IFERROR(INDEX(Ingredients!$C$11:$C$310, MATCH($C4629, Ingredients!$B$11:$B$310, 0)), "")="", "", IFERROR(INDEX(Ingredients!$C$11:$C$310, MATCH($C4629, Ingredients!$B$11:$B$310, 0)), "")))</f>
        <v/>
      </c>
      <c r="J4629" s="73" t="str">
        <f>IF($B4629="", "", IF(IFERROR(INDEX(Meals!$C$11:$C$260, MATCH($B4629, Meals!$B$11:$B$260, 0)), "")="", "", IFERROR(INDEX(Meals!$C$11:$C$260, MATCH($B4629, Meals!$B$11:$B$260, 0)), "")))</f>
        <v/>
      </c>
      <c r="K4629" s="4"/>
      <c r="L4629" s="72" t="str">
        <f t="shared" si="1087"/>
        <v/>
      </c>
      <c r="M4629" s="73" t="str">
        <f t="shared" si="1088"/>
        <v/>
      </c>
      <c r="N4629" s="4"/>
      <c r="O4629" s="78" t="str">
        <f t="shared" si="1089"/>
        <v/>
      </c>
      <c r="P4629" s="79" t="str">
        <f t="shared" si="1090"/>
        <v/>
      </c>
      <c r="Q4629" s="4"/>
      <c r="R4629" s="90" t="str">
        <f t="shared" si="1091"/>
        <v/>
      </c>
      <c r="S4629" s="4"/>
      <c r="Y4629" s="18" t="str">
        <f t="shared" si="1092"/>
        <v/>
      </c>
      <c r="AA4629" s="18" t="str">
        <f t="shared" si="1083"/>
        <v/>
      </c>
      <c r="AB4629" s="18" t="str">
        <f t="shared" si="1084"/>
        <v/>
      </c>
      <c r="AC4629" s="18" t="str">
        <f t="shared" si="1093"/>
        <v/>
      </c>
      <c r="AD4629" s="18" t="str">
        <f t="shared" si="1093"/>
        <v/>
      </c>
      <c r="AE4629" s="18" t="str">
        <f t="shared" si="1094"/>
        <v/>
      </c>
      <c r="AG4629" s="95" t="str">
        <f>IF($C4629="", "", IF(IFERROR(INDEX(Ingredients!C$11:C$310, MATCH($C4629, Ingredients!$B$11:$B$310, 0)), "")="", "", IFERROR(INDEX(Ingredients!C$11:C$310, MATCH($C4629, Ingredients!$B$11:$B$310, 0)), "")))</f>
        <v/>
      </c>
      <c r="AH4629" s="105" t="str">
        <f>IF($C4629="", "", IF(IFERROR(INDEX(Ingredients!D$11:D$310, MATCH($C4629, Ingredients!$B$11:$B$310, 0)), "")="", "", IFERROR(INDEX(Ingredients!D$11:D$310, MATCH($C4629, Ingredients!$B$11:$B$310, 0)), "")))</f>
        <v/>
      </c>
      <c r="AI4629" s="106" t="str">
        <f>IF($C4629="", "", IF(IFERROR(INDEX(Ingredients!E$11:E$310, MATCH($C4629, Ingredients!$B$11:$B$310, 0)), "")="", "", IFERROR(INDEX(Ingredients!E$11:E$310, MATCH($C4629, Ingredients!$B$11:$B$310, 0)), "")))</f>
        <v/>
      </c>
      <c r="AJ4629" s="108" t="str">
        <f>IF($C4629="", "", IF(IFERROR(INDEX(Ingredients!F$11:F$310, MATCH($C4629, Ingredients!$B$11:$B$310, 0)), "")="", "", IFERROR(INDEX(Ingredients!F$11:F$310, MATCH($C4629, Ingredients!$B$11:$B$310, 0)), "")))</f>
        <v/>
      </c>
      <c r="AK4629" s="106" t="str">
        <f>IF($C4629="", "", IF(IFERROR(INDEX(Ingredients!G$11:G$310, MATCH($C4629, Ingredients!$B$11:$B$310, 0)), "")="", "", IFERROR(INDEX(Ingredients!G$11:G$310, MATCH($C4629, Ingredients!$B$11:$B$310, 0)), "")))</f>
        <v/>
      </c>
      <c r="AL4629" s="79" t="str">
        <f>IF($C4629="", "", IF(IFERROR(INDEX(Ingredients!H$11:H$310, MATCH($C4629, Ingredients!$B$11:$B$310, 0)), "")="", "", IFERROR(INDEX(Ingredients!H$11:H$310, MATCH($C4629, Ingredients!$B$11:$B$310, 0)), "")))</f>
        <v/>
      </c>
      <c r="AN4629" s="83" t="str">
        <f t="shared" si="1085"/>
        <v/>
      </c>
      <c r="AP4629" s="114" t="str">
        <f t="shared" si="1095"/>
        <v/>
      </c>
      <c r="AR4629" s="117" t="str">
        <f>IF($C4629="", "", IF(IFERROR(INDEX(Ingredients!$AI$11:$AI$310, MATCH($C4629, Ingredients!$B$11:$B$310, 0)), "")="", "", IFERROR(INDEX(Ingredients!$AI$11:$AI$310, MATCH($C4629, Ingredients!$B$11:$B$310, 0)), "")))</f>
        <v/>
      </c>
      <c r="AT4629" s="120" t="str">
        <f t="shared" si="1096"/>
        <v/>
      </c>
      <c r="AV4629" s="90" t="str">
        <f t="shared" si="1086"/>
        <v/>
      </c>
      <c r="AX4629" s="90" t="str">
        <f>IF($AV4629="", "", COUNTIF($AV$11:$AV$5010, "&lt;"&amp;$AV4629)+1+COUNTIF($AV$11:$AV4629, $AV4629)-1)</f>
        <v/>
      </c>
      <c r="AZ4629" s="111" t="str">
        <f>IF($B4629="", "", SUMIF('Shopping List'!$AV$11:$AV$25, $B4629, 'Shopping List'!$BN$11:$BN$25))</f>
        <v/>
      </c>
      <c r="BB4629" s="117" t="str">
        <f t="shared" si="1097"/>
        <v/>
      </c>
    </row>
    <row r="4630" spans="1:54" x14ac:dyDescent="0.25">
      <c r="A4630" s="4"/>
      <c r="B4630" s="37"/>
      <c r="C4630" s="124"/>
      <c r="D4630" s="39"/>
      <c r="E4630" s="125"/>
      <c r="F4630" s="48"/>
      <c r="G4630" s="4"/>
      <c r="H4630" s="4"/>
      <c r="I4630" s="95" t="str">
        <f>IF($C4630="", "", IF(IFERROR(INDEX(Ingredients!$C$11:$C$310, MATCH($C4630, Ingredients!$B$11:$B$310, 0)), "")="", "", IFERROR(INDEX(Ingredients!$C$11:$C$310, MATCH($C4630, Ingredients!$B$11:$B$310, 0)), "")))</f>
        <v/>
      </c>
      <c r="J4630" s="73" t="str">
        <f>IF($B4630="", "", IF(IFERROR(INDEX(Meals!$C$11:$C$260, MATCH($B4630, Meals!$B$11:$B$260, 0)), "")="", "", IFERROR(INDEX(Meals!$C$11:$C$260, MATCH($B4630, Meals!$B$11:$B$260, 0)), "")))</f>
        <v/>
      </c>
      <c r="K4630" s="4"/>
      <c r="L4630" s="72" t="str">
        <f t="shared" si="1087"/>
        <v/>
      </c>
      <c r="M4630" s="73" t="str">
        <f t="shared" si="1088"/>
        <v/>
      </c>
      <c r="N4630" s="4"/>
      <c r="O4630" s="78" t="str">
        <f t="shared" si="1089"/>
        <v/>
      </c>
      <c r="P4630" s="79" t="str">
        <f t="shared" si="1090"/>
        <v/>
      </c>
      <c r="Q4630" s="4"/>
      <c r="R4630" s="90" t="str">
        <f t="shared" si="1091"/>
        <v/>
      </c>
      <c r="S4630" s="4"/>
      <c r="Y4630" s="18" t="str">
        <f t="shared" si="1092"/>
        <v/>
      </c>
      <c r="AA4630" s="18" t="str">
        <f t="shared" si="1083"/>
        <v/>
      </c>
      <c r="AB4630" s="18" t="str">
        <f t="shared" si="1084"/>
        <v/>
      </c>
      <c r="AC4630" s="18" t="str">
        <f t="shared" si="1093"/>
        <v/>
      </c>
      <c r="AD4630" s="18" t="str">
        <f t="shared" si="1093"/>
        <v/>
      </c>
      <c r="AE4630" s="18" t="str">
        <f t="shared" si="1094"/>
        <v/>
      </c>
      <c r="AG4630" s="95" t="str">
        <f>IF($C4630="", "", IF(IFERROR(INDEX(Ingredients!C$11:C$310, MATCH($C4630, Ingredients!$B$11:$B$310, 0)), "")="", "", IFERROR(INDEX(Ingredients!C$11:C$310, MATCH($C4630, Ingredients!$B$11:$B$310, 0)), "")))</f>
        <v/>
      </c>
      <c r="AH4630" s="105" t="str">
        <f>IF($C4630="", "", IF(IFERROR(INDEX(Ingredients!D$11:D$310, MATCH($C4630, Ingredients!$B$11:$B$310, 0)), "")="", "", IFERROR(INDEX(Ingredients!D$11:D$310, MATCH($C4630, Ingredients!$B$11:$B$310, 0)), "")))</f>
        <v/>
      </c>
      <c r="AI4630" s="106" t="str">
        <f>IF($C4630="", "", IF(IFERROR(INDEX(Ingredients!E$11:E$310, MATCH($C4630, Ingredients!$B$11:$B$310, 0)), "")="", "", IFERROR(INDEX(Ingredients!E$11:E$310, MATCH($C4630, Ingredients!$B$11:$B$310, 0)), "")))</f>
        <v/>
      </c>
      <c r="AJ4630" s="108" t="str">
        <f>IF($C4630="", "", IF(IFERROR(INDEX(Ingredients!F$11:F$310, MATCH($C4630, Ingredients!$B$11:$B$310, 0)), "")="", "", IFERROR(INDEX(Ingredients!F$11:F$310, MATCH($C4630, Ingredients!$B$11:$B$310, 0)), "")))</f>
        <v/>
      </c>
      <c r="AK4630" s="106" t="str">
        <f>IF($C4630="", "", IF(IFERROR(INDEX(Ingredients!G$11:G$310, MATCH($C4630, Ingredients!$B$11:$B$310, 0)), "")="", "", IFERROR(INDEX(Ingredients!G$11:G$310, MATCH($C4630, Ingredients!$B$11:$B$310, 0)), "")))</f>
        <v/>
      </c>
      <c r="AL4630" s="79" t="str">
        <f>IF($C4630="", "", IF(IFERROR(INDEX(Ingredients!H$11:H$310, MATCH($C4630, Ingredients!$B$11:$B$310, 0)), "")="", "", IFERROR(INDEX(Ingredients!H$11:H$310, MATCH($C4630, Ingredients!$B$11:$B$310, 0)), "")))</f>
        <v/>
      </c>
      <c r="AN4630" s="83" t="str">
        <f t="shared" si="1085"/>
        <v/>
      </c>
      <c r="AP4630" s="114" t="str">
        <f t="shared" si="1095"/>
        <v/>
      </c>
      <c r="AR4630" s="117" t="str">
        <f>IF($C4630="", "", IF(IFERROR(INDEX(Ingredients!$AI$11:$AI$310, MATCH($C4630, Ingredients!$B$11:$B$310, 0)), "")="", "", IFERROR(INDEX(Ingredients!$AI$11:$AI$310, MATCH($C4630, Ingredients!$B$11:$B$310, 0)), "")))</f>
        <v/>
      </c>
      <c r="AT4630" s="120" t="str">
        <f t="shared" si="1096"/>
        <v/>
      </c>
      <c r="AV4630" s="90" t="str">
        <f t="shared" si="1086"/>
        <v/>
      </c>
      <c r="AX4630" s="90" t="str">
        <f>IF($AV4630="", "", COUNTIF($AV$11:$AV$5010, "&lt;"&amp;$AV4630)+1+COUNTIF($AV$11:$AV4630, $AV4630)-1)</f>
        <v/>
      </c>
      <c r="AZ4630" s="111" t="str">
        <f>IF($B4630="", "", SUMIF('Shopping List'!$AV$11:$AV$25, $B4630, 'Shopping List'!$BN$11:$BN$25))</f>
        <v/>
      </c>
      <c r="BB4630" s="117" t="str">
        <f t="shared" si="1097"/>
        <v/>
      </c>
    </row>
    <row r="4631" spans="1:54" x14ac:dyDescent="0.25">
      <c r="A4631" s="4"/>
      <c r="B4631" s="37"/>
      <c r="C4631" s="124"/>
      <c r="D4631" s="39"/>
      <c r="E4631" s="125"/>
      <c r="F4631" s="48"/>
      <c r="G4631" s="4"/>
      <c r="H4631" s="4"/>
      <c r="I4631" s="95" t="str">
        <f>IF($C4631="", "", IF(IFERROR(INDEX(Ingredients!$C$11:$C$310, MATCH($C4631, Ingredients!$B$11:$B$310, 0)), "")="", "", IFERROR(INDEX(Ingredients!$C$11:$C$310, MATCH($C4631, Ingredients!$B$11:$B$310, 0)), "")))</f>
        <v/>
      </c>
      <c r="J4631" s="73" t="str">
        <f>IF($B4631="", "", IF(IFERROR(INDEX(Meals!$C$11:$C$260, MATCH($B4631, Meals!$B$11:$B$260, 0)), "")="", "", IFERROR(INDEX(Meals!$C$11:$C$260, MATCH($B4631, Meals!$B$11:$B$260, 0)), "")))</f>
        <v/>
      </c>
      <c r="K4631" s="4"/>
      <c r="L4631" s="72" t="str">
        <f t="shared" si="1087"/>
        <v/>
      </c>
      <c r="M4631" s="73" t="str">
        <f t="shared" si="1088"/>
        <v/>
      </c>
      <c r="N4631" s="4"/>
      <c r="O4631" s="78" t="str">
        <f t="shared" si="1089"/>
        <v/>
      </c>
      <c r="P4631" s="79" t="str">
        <f t="shared" si="1090"/>
        <v/>
      </c>
      <c r="Q4631" s="4"/>
      <c r="R4631" s="90" t="str">
        <f t="shared" si="1091"/>
        <v/>
      </c>
      <c r="S4631" s="4"/>
      <c r="Y4631" s="18" t="str">
        <f t="shared" si="1092"/>
        <v/>
      </c>
      <c r="AA4631" s="18" t="str">
        <f t="shared" si="1083"/>
        <v/>
      </c>
      <c r="AB4631" s="18" t="str">
        <f t="shared" si="1084"/>
        <v/>
      </c>
      <c r="AC4631" s="18" t="str">
        <f t="shared" si="1093"/>
        <v/>
      </c>
      <c r="AD4631" s="18" t="str">
        <f t="shared" si="1093"/>
        <v/>
      </c>
      <c r="AE4631" s="18" t="str">
        <f t="shared" si="1094"/>
        <v/>
      </c>
      <c r="AG4631" s="95" t="str">
        <f>IF($C4631="", "", IF(IFERROR(INDEX(Ingredients!C$11:C$310, MATCH($C4631, Ingredients!$B$11:$B$310, 0)), "")="", "", IFERROR(INDEX(Ingredients!C$11:C$310, MATCH($C4631, Ingredients!$B$11:$B$310, 0)), "")))</f>
        <v/>
      </c>
      <c r="AH4631" s="105" t="str">
        <f>IF($C4631="", "", IF(IFERROR(INDEX(Ingredients!D$11:D$310, MATCH($C4631, Ingredients!$B$11:$B$310, 0)), "")="", "", IFERROR(INDEX(Ingredients!D$11:D$310, MATCH($C4631, Ingredients!$B$11:$B$310, 0)), "")))</f>
        <v/>
      </c>
      <c r="AI4631" s="106" t="str">
        <f>IF($C4631="", "", IF(IFERROR(INDEX(Ingredients!E$11:E$310, MATCH($C4631, Ingredients!$B$11:$B$310, 0)), "")="", "", IFERROR(INDEX(Ingredients!E$11:E$310, MATCH($C4631, Ingredients!$B$11:$B$310, 0)), "")))</f>
        <v/>
      </c>
      <c r="AJ4631" s="108" t="str">
        <f>IF($C4631="", "", IF(IFERROR(INDEX(Ingredients!F$11:F$310, MATCH($C4631, Ingredients!$B$11:$B$310, 0)), "")="", "", IFERROR(INDEX(Ingredients!F$11:F$310, MATCH($C4631, Ingredients!$B$11:$B$310, 0)), "")))</f>
        <v/>
      </c>
      <c r="AK4631" s="106" t="str">
        <f>IF($C4631="", "", IF(IFERROR(INDEX(Ingredients!G$11:G$310, MATCH($C4631, Ingredients!$B$11:$B$310, 0)), "")="", "", IFERROR(INDEX(Ingredients!G$11:G$310, MATCH($C4631, Ingredients!$B$11:$B$310, 0)), "")))</f>
        <v/>
      </c>
      <c r="AL4631" s="79" t="str">
        <f>IF($C4631="", "", IF(IFERROR(INDEX(Ingredients!H$11:H$310, MATCH($C4631, Ingredients!$B$11:$B$310, 0)), "")="", "", IFERROR(INDEX(Ingredients!H$11:H$310, MATCH($C4631, Ingredients!$B$11:$B$310, 0)), "")))</f>
        <v/>
      </c>
      <c r="AN4631" s="83" t="str">
        <f t="shared" si="1085"/>
        <v/>
      </c>
      <c r="AP4631" s="114" t="str">
        <f t="shared" si="1095"/>
        <v/>
      </c>
      <c r="AR4631" s="117" t="str">
        <f>IF($C4631="", "", IF(IFERROR(INDEX(Ingredients!$AI$11:$AI$310, MATCH($C4631, Ingredients!$B$11:$B$310, 0)), "")="", "", IFERROR(INDEX(Ingredients!$AI$11:$AI$310, MATCH($C4631, Ingredients!$B$11:$B$310, 0)), "")))</f>
        <v/>
      </c>
      <c r="AT4631" s="120" t="str">
        <f t="shared" si="1096"/>
        <v/>
      </c>
      <c r="AV4631" s="90" t="str">
        <f t="shared" si="1086"/>
        <v/>
      </c>
      <c r="AX4631" s="90" t="str">
        <f>IF($AV4631="", "", COUNTIF($AV$11:$AV$5010, "&lt;"&amp;$AV4631)+1+COUNTIF($AV$11:$AV4631, $AV4631)-1)</f>
        <v/>
      </c>
      <c r="AZ4631" s="111" t="str">
        <f>IF($B4631="", "", SUMIF('Shopping List'!$AV$11:$AV$25, $B4631, 'Shopping List'!$BN$11:$BN$25))</f>
        <v/>
      </c>
      <c r="BB4631" s="117" t="str">
        <f t="shared" si="1097"/>
        <v/>
      </c>
    </row>
    <row r="4632" spans="1:54" x14ac:dyDescent="0.25">
      <c r="A4632" s="4"/>
      <c r="B4632" s="37"/>
      <c r="C4632" s="124"/>
      <c r="D4632" s="39"/>
      <c r="E4632" s="125"/>
      <c r="F4632" s="48"/>
      <c r="G4632" s="4"/>
      <c r="H4632" s="4"/>
      <c r="I4632" s="95" t="str">
        <f>IF($C4632="", "", IF(IFERROR(INDEX(Ingredients!$C$11:$C$310, MATCH($C4632, Ingredients!$B$11:$B$310, 0)), "")="", "", IFERROR(INDEX(Ingredients!$C$11:$C$310, MATCH($C4632, Ingredients!$B$11:$B$310, 0)), "")))</f>
        <v/>
      </c>
      <c r="J4632" s="73" t="str">
        <f>IF($B4632="", "", IF(IFERROR(INDEX(Meals!$C$11:$C$260, MATCH($B4632, Meals!$B$11:$B$260, 0)), "")="", "", IFERROR(INDEX(Meals!$C$11:$C$260, MATCH($B4632, Meals!$B$11:$B$260, 0)), "")))</f>
        <v/>
      </c>
      <c r="K4632" s="4"/>
      <c r="L4632" s="72" t="str">
        <f t="shared" si="1087"/>
        <v/>
      </c>
      <c r="M4632" s="73" t="str">
        <f t="shared" si="1088"/>
        <v/>
      </c>
      <c r="N4632" s="4"/>
      <c r="O4632" s="78" t="str">
        <f t="shared" si="1089"/>
        <v/>
      </c>
      <c r="P4632" s="79" t="str">
        <f t="shared" si="1090"/>
        <v/>
      </c>
      <c r="Q4632" s="4"/>
      <c r="R4632" s="90" t="str">
        <f t="shared" si="1091"/>
        <v/>
      </c>
      <c r="S4632" s="4"/>
      <c r="Y4632" s="18" t="str">
        <f t="shared" si="1092"/>
        <v/>
      </c>
      <c r="AA4632" s="18" t="str">
        <f t="shared" si="1083"/>
        <v/>
      </c>
      <c r="AB4632" s="18" t="str">
        <f t="shared" si="1084"/>
        <v/>
      </c>
      <c r="AC4632" s="18" t="str">
        <f t="shared" si="1093"/>
        <v/>
      </c>
      <c r="AD4632" s="18" t="str">
        <f t="shared" si="1093"/>
        <v/>
      </c>
      <c r="AE4632" s="18" t="str">
        <f t="shared" si="1094"/>
        <v/>
      </c>
      <c r="AG4632" s="95" t="str">
        <f>IF($C4632="", "", IF(IFERROR(INDEX(Ingredients!C$11:C$310, MATCH($C4632, Ingredients!$B$11:$B$310, 0)), "")="", "", IFERROR(INDEX(Ingredients!C$11:C$310, MATCH($C4632, Ingredients!$B$11:$B$310, 0)), "")))</f>
        <v/>
      </c>
      <c r="AH4632" s="105" t="str">
        <f>IF($C4632="", "", IF(IFERROR(INDEX(Ingredients!D$11:D$310, MATCH($C4632, Ingredients!$B$11:$B$310, 0)), "")="", "", IFERROR(INDEX(Ingredients!D$11:D$310, MATCH($C4632, Ingredients!$B$11:$B$310, 0)), "")))</f>
        <v/>
      </c>
      <c r="AI4632" s="106" t="str">
        <f>IF($C4632="", "", IF(IFERROR(INDEX(Ingredients!E$11:E$310, MATCH($C4632, Ingredients!$B$11:$B$310, 0)), "")="", "", IFERROR(INDEX(Ingredients!E$11:E$310, MATCH($C4632, Ingredients!$B$11:$B$310, 0)), "")))</f>
        <v/>
      </c>
      <c r="AJ4632" s="108" t="str">
        <f>IF($C4632="", "", IF(IFERROR(INDEX(Ingredients!F$11:F$310, MATCH($C4632, Ingredients!$B$11:$B$310, 0)), "")="", "", IFERROR(INDEX(Ingredients!F$11:F$310, MATCH($C4632, Ingredients!$B$11:$B$310, 0)), "")))</f>
        <v/>
      </c>
      <c r="AK4632" s="106" t="str">
        <f>IF($C4632="", "", IF(IFERROR(INDEX(Ingredients!G$11:G$310, MATCH($C4632, Ingredients!$B$11:$B$310, 0)), "")="", "", IFERROR(INDEX(Ingredients!G$11:G$310, MATCH($C4632, Ingredients!$B$11:$B$310, 0)), "")))</f>
        <v/>
      </c>
      <c r="AL4632" s="79" t="str">
        <f>IF($C4632="", "", IF(IFERROR(INDEX(Ingredients!H$11:H$310, MATCH($C4632, Ingredients!$B$11:$B$310, 0)), "")="", "", IFERROR(INDEX(Ingredients!H$11:H$310, MATCH($C4632, Ingredients!$B$11:$B$310, 0)), "")))</f>
        <v/>
      </c>
      <c r="AN4632" s="83" t="str">
        <f t="shared" si="1085"/>
        <v/>
      </c>
      <c r="AP4632" s="114" t="str">
        <f t="shared" si="1095"/>
        <v/>
      </c>
      <c r="AR4632" s="117" t="str">
        <f>IF($C4632="", "", IF(IFERROR(INDEX(Ingredients!$AI$11:$AI$310, MATCH($C4632, Ingredients!$B$11:$B$310, 0)), "")="", "", IFERROR(INDEX(Ingredients!$AI$11:$AI$310, MATCH($C4632, Ingredients!$B$11:$B$310, 0)), "")))</f>
        <v/>
      </c>
      <c r="AT4632" s="120" t="str">
        <f t="shared" si="1096"/>
        <v/>
      </c>
      <c r="AV4632" s="90" t="str">
        <f t="shared" si="1086"/>
        <v/>
      </c>
      <c r="AX4632" s="90" t="str">
        <f>IF($AV4632="", "", COUNTIF($AV$11:$AV$5010, "&lt;"&amp;$AV4632)+1+COUNTIF($AV$11:$AV4632, $AV4632)-1)</f>
        <v/>
      </c>
      <c r="AZ4632" s="111" t="str">
        <f>IF($B4632="", "", SUMIF('Shopping List'!$AV$11:$AV$25, $B4632, 'Shopping List'!$BN$11:$BN$25))</f>
        <v/>
      </c>
      <c r="BB4632" s="117" t="str">
        <f t="shared" si="1097"/>
        <v/>
      </c>
    </row>
    <row r="4633" spans="1:54" x14ac:dyDescent="0.25">
      <c r="A4633" s="4"/>
      <c r="B4633" s="37"/>
      <c r="C4633" s="124"/>
      <c r="D4633" s="39"/>
      <c r="E4633" s="125"/>
      <c r="F4633" s="48"/>
      <c r="G4633" s="4"/>
      <c r="H4633" s="4"/>
      <c r="I4633" s="95" t="str">
        <f>IF($C4633="", "", IF(IFERROR(INDEX(Ingredients!$C$11:$C$310, MATCH($C4633, Ingredients!$B$11:$B$310, 0)), "")="", "", IFERROR(INDEX(Ingredients!$C$11:$C$310, MATCH($C4633, Ingredients!$B$11:$B$310, 0)), "")))</f>
        <v/>
      </c>
      <c r="J4633" s="73" t="str">
        <f>IF($B4633="", "", IF(IFERROR(INDEX(Meals!$C$11:$C$260, MATCH($B4633, Meals!$B$11:$B$260, 0)), "")="", "", IFERROR(INDEX(Meals!$C$11:$C$260, MATCH($B4633, Meals!$B$11:$B$260, 0)), "")))</f>
        <v/>
      </c>
      <c r="K4633" s="4"/>
      <c r="L4633" s="72" t="str">
        <f t="shared" si="1087"/>
        <v/>
      </c>
      <c r="M4633" s="73" t="str">
        <f t="shared" si="1088"/>
        <v/>
      </c>
      <c r="N4633" s="4"/>
      <c r="O4633" s="78" t="str">
        <f t="shared" si="1089"/>
        <v/>
      </c>
      <c r="P4633" s="79" t="str">
        <f t="shared" si="1090"/>
        <v/>
      </c>
      <c r="Q4633" s="4"/>
      <c r="R4633" s="90" t="str">
        <f t="shared" si="1091"/>
        <v/>
      </c>
      <c r="S4633" s="4"/>
      <c r="Y4633" s="18" t="str">
        <f t="shared" si="1092"/>
        <v/>
      </c>
      <c r="AA4633" s="18" t="str">
        <f t="shared" si="1083"/>
        <v/>
      </c>
      <c r="AB4633" s="18" t="str">
        <f t="shared" si="1084"/>
        <v/>
      </c>
      <c r="AC4633" s="18" t="str">
        <f t="shared" si="1093"/>
        <v/>
      </c>
      <c r="AD4633" s="18" t="str">
        <f t="shared" si="1093"/>
        <v/>
      </c>
      <c r="AE4633" s="18" t="str">
        <f t="shared" si="1094"/>
        <v/>
      </c>
      <c r="AG4633" s="95" t="str">
        <f>IF($C4633="", "", IF(IFERROR(INDEX(Ingredients!C$11:C$310, MATCH($C4633, Ingredients!$B$11:$B$310, 0)), "")="", "", IFERROR(INDEX(Ingredients!C$11:C$310, MATCH($C4633, Ingredients!$B$11:$B$310, 0)), "")))</f>
        <v/>
      </c>
      <c r="AH4633" s="105" t="str">
        <f>IF($C4633="", "", IF(IFERROR(INDEX(Ingredients!D$11:D$310, MATCH($C4633, Ingredients!$B$11:$B$310, 0)), "")="", "", IFERROR(INDEX(Ingredients!D$11:D$310, MATCH($C4633, Ingredients!$B$11:$B$310, 0)), "")))</f>
        <v/>
      </c>
      <c r="AI4633" s="106" t="str">
        <f>IF($C4633="", "", IF(IFERROR(INDEX(Ingredients!E$11:E$310, MATCH($C4633, Ingredients!$B$11:$B$310, 0)), "")="", "", IFERROR(INDEX(Ingredients!E$11:E$310, MATCH($C4633, Ingredients!$B$11:$B$310, 0)), "")))</f>
        <v/>
      </c>
      <c r="AJ4633" s="108" t="str">
        <f>IF($C4633="", "", IF(IFERROR(INDEX(Ingredients!F$11:F$310, MATCH($C4633, Ingredients!$B$11:$B$310, 0)), "")="", "", IFERROR(INDEX(Ingredients!F$11:F$310, MATCH($C4633, Ingredients!$B$11:$B$310, 0)), "")))</f>
        <v/>
      </c>
      <c r="AK4633" s="106" t="str">
        <f>IF($C4633="", "", IF(IFERROR(INDEX(Ingredients!G$11:G$310, MATCH($C4633, Ingredients!$B$11:$B$310, 0)), "")="", "", IFERROR(INDEX(Ingredients!G$11:G$310, MATCH($C4633, Ingredients!$B$11:$B$310, 0)), "")))</f>
        <v/>
      </c>
      <c r="AL4633" s="79" t="str">
        <f>IF($C4633="", "", IF(IFERROR(INDEX(Ingredients!H$11:H$310, MATCH($C4633, Ingredients!$B$11:$B$310, 0)), "")="", "", IFERROR(INDEX(Ingredients!H$11:H$310, MATCH($C4633, Ingredients!$B$11:$B$310, 0)), "")))</f>
        <v/>
      </c>
      <c r="AN4633" s="83" t="str">
        <f t="shared" si="1085"/>
        <v/>
      </c>
      <c r="AP4633" s="114" t="str">
        <f t="shared" si="1095"/>
        <v/>
      </c>
      <c r="AR4633" s="117" t="str">
        <f>IF($C4633="", "", IF(IFERROR(INDEX(Ingredients!$AI$11:$AI$310, MATCH($C4633, Ingredients!$B$11:$B$310, 0)), "")="", "", IFERROR(INDEX(Ingredients!$AI$11:$AI$310, MATCH($C4633, Ingredients!$B$11:$B$310, 0)), "")))</f>
        <v/>
      </c>
      <c r="AT4633" s="120" t="str">
        <f t="shared" si="1096"/>
        <v/>
      </c>
      <c r="AV4633" s="90" t="str">
        <f t="shared" si="1086"/>
        <v/>
      </c>
      <c r="AX4633" s="90" t="str">
        <f>IF($AV4633="", "", COUNTIF($AV$11:$AV$5010, "&lt;"&amp;$AV4633)+1+COUNTIF($AV$11:$AV4633, $AV4633)-1)</f>
        <v/>
      </c>
      <c r="AZ4633" s="111" t="str">
        <f>IF($B4633="", "", SUMIF('Shopping List'!$AV$11:$AV$25, $B4633, 'Shopping List'!$BN$11:$BN$25))</f>
        <v/>
      </c>
      <c r="BB4633" s="117" t="str">
        <f t="shared" si="1097"/>
        <v/>
      </c>
    </row>
    <row r="4634" spans="1:54" x14ac:dyDescent="0.25">
      <c r="A4634" s="4"/>
      <c r="B4634" s="37"/>
      <c r="C4634" s="124"/>
      <c r="D4634" s="39"/>
      <c r="E4634" s="125"/>
      <c r="F4634" s="48"/>
      <c r="G4634" s="4"/>
      <c r="H4634" s="4"/>
      <c r="I4634" s="95" t="str">
        <f>IF($C4634="", "", IF(IFERROR(INDEX(Ingredients!$C$11:$C$310, MATCH($C4634, Ingredients!$B$11:$B$310, 0)), "")="", "", IFERROR(INDEX(Ingredients!$C$11:$C$310, MATCH($C4634, Ingredients!$B$11:$B$310, 0)), "")))</f>
        <v/>
      </c>
      <c r="J4634" s="73" t="str">
        <f>IF($B4634="", "", IF(IFERROR(INDEX(Meals!$C$11:$C$260, MATCH($B4634, Meals!$B$11:$B$260, 0)), "")="", "", IFERROR(INDEX(Meals!$C$11:$C$260, MATCH($B4634, Meals!$B$11:$B$260, 0)), "")))</f>
        <v/>
      </c>
      <c r="K4634" s="4"/>
      <c r="L4634" s="72" t="str">
        <f t="shared" si="1087"/>
        <v/>
      </c>
      <c r="M4634" s="73" t="str">
        <f t="shared" si="1088"/>
        <v/>
      </c>
      <c r="N4634" s="4"/>
      <c r="O4634" s="78" t="str">
        <f t="shared" si="1089"/>
        <v/>
      </c>
      <c r="P4634" s="79" t="str">
        <f t="shared" si="1090"/>
        <v/>
      </c>
      <c r="Q4634" s="4"/>
      <c r="R4634" s="90" t="str">
        <f t="shared" si="1091"/>
        <v/>
      </c>
      <c r="S4634" s="4"/>
      <c r="Y4634" s="18" t="str">
        <f t="shared" si="1092"/>
        <v/>
      </c>
      <c r="AA4634" s="18" t="str">
        <f t="shared" si="1083"/>
        <v/>
      </c>
      <c r="AB4634" s="18" t="str">
        <f t="shared" si="1084"/>
        <v/>
      </c>
      <c r="AC4634" s="18" t="str">
        <f t="shared" si="1093"/>
        <v/>
      </c>
      <c r="AD4634" s="18" t="str">
        <f t="shared" si="1093"/>
        <v/>
      </c>
      <c r="AE4634" s="18" t="str">
        <f t="shared" si="1094"/>
        <v/>
      </c>
      <c r="AG4634" s="95" t="str">
        <f>IF($C4634="", "", IF(IFERROR(INDEX(Ingredients!C$11:C$310, MATCH($C4634, Ingredients!$B$11:$B$310, 0)), "")="", "", IFERROR(INDEX(Ingredients!C$11:C$310, MATCH($C4634, Ingredients!$B$11:$B$310, 0)), "")))</f>
        <v/>
      </c>
      <c r="AH4634" s="105" t="str">
        <f>IF($C4634="", "", IF(IFERROR(INDEX(Ingredients!D$11:D$310, MATCH($C4634, Ingredients!$B$11:$B$310, 0)), "")="", "", IFERROR(INDEX(Ingredients!D$11:D$310, MATCH($C4634, Ingredients!$B$11:$B$310, 0)), "")))</f>
        <v/>
      </c>
      <c r="AI4634" s="106" t="str">
        <f>IF($C4634="", "", IF(IFERROR(INDEX(Ingredients!E$11:E$310, MATCH($C4634, Ingredients!$B$11:$B$310, 0)), "")="", "", IFERROR(INDEX(Ingredients!E$11:E$310, MATCH($C4634, Ingredients!$B$11:$B$310, 0)), "")))</f>
        <v/>
      </c>
      <c r="AJ4634" s="108" t="str">
        <f>IF($C4634="", "", IF(IFERROR(INDEX(Ingredients!F$11:F$310, MATCH($C4634, Ingredients!$B$11:$B$310, 0)), "")="", "", IFERROR(INDEX(Ingredients!F$11:F$310, MATCH($C4634, Ingredients!$B$11:$B$310, 0)), "")))</f>
        <v/>
      </c>
      <c r="AK4634" s="106" t="str">
        <f>IF($C4634="", "", IF(IFERROR(INDEX(Ingredients!G$11:G$310, MATCH($C4634, Ingredients!$B$11:$B$310, 0)), "")="", "", IFERROR(INDEX(Ingredients!G$11:G$310, MATCH($C4634, Ingredients!$B$11:$B$310, 0)), "")))</f>
        <v/>
      </c>
      <c r="AL4634" s="79" t="str">
        <f>IF($C4634="", "", IF(IFERROR(INDEX(Ingredients!H$11:H$310, MATCH($C4634, Ingredients!$B$11:$B$310, 0)), "")="", "", IFERROR(INDEX(Ingredients!H$11:H$310, MATCH($C4634, Ingredients!$B$11:$B$310, 0)), "")))</f>
        <v/>
      </c>
      <c r="AN4634" s="83" t="str">
        <f t="shared" si="1085"/>
        <v/>
      </c>
      <c r="AP4634" s="114" t="str">
        <f t="shared" si="1095"/>
        <v/>
      </c>
      <c r="AR4634" s="117" t="str">
        <f>IF($C4634="", "", IF(IFERROR(INDEX(Ingredients!$AI$11:$AI$310, MATCH($C4634, Ingredients!$B$11:$B$310, 0)), "")="", "", IFERROR(INDEX(Ingredients!$AI$11:$AI$310, MATCH($C4634, Ingredients!$B$11:$B$310, 0)), "")))</f>
        <v/>
      </c>
      <c r="AT4634" s="120" t="str">
        <f t="shared" si="1096"/>
        <v/>
      </c>
      <c r="AV4634" s="90" t="str">
        <f t="shared" si="1086"/>
        <v/>
      </c>
      <c r="AX4634" s="90" t="str">
        <f>IF($AV4634="", "", COUNTIF($AV$11:$AV$5010, "&lt;"&amp;$AV4634)+1+COUNTIF($AV$11:$AV4634, $AV4634)-1)</f>
        <v/>
      </c>
      <c r="AZ4634" s="111" t="str">
        <f>IF($B4634="", "", SUMIF('Shopping List'!$AV$11:$AV$25, $B4634, 'Shopping List'!$BN$11:$BN$25))</f>
        <v/>
      </c>
      <c r="BB4634" s="117" t="str">
        <f t="shared" si="1097"/>
        <v/>
      </c>
    </row>
    <row r="4635" spans="1:54" x14ac:dyDescent="0.25">
      <c r="A4635" s="4"/>
      <c r="B4635" s="37"/>
      <c r="C4635" s="124"/>
      <c r="D4635" s="39"/>
      <c r="E4635" s="125"/>
      <c r="F4635" s="48"/>
      <c r="G4635" s="4"/>
      <c r="H4635" s="4"/>
      <c r="I4635" s="95" t="str">
        <f>IF($C4635="", "", IF(IFERROR(INDEX(Ingredients!$C$11:$C$310, MATCH($C4635, Ingredients!$B$11:$B$310, 0)), "")="", "", IFERROR(INDEX(Ingredients!$C$11:$C$310, MATCH($C4635, Ingredients!$B$11:$B$310, 0)), "")))</f>
        <v/>
      </c>
      <c r="J4635" s="73" t="str">
        <f>IF($B4635="", "", IF(IFERROR(INDEX(Meals!$C$11:$C$260, MATCH($B4635, Meals!$B$11:$B$260, 0)), "")="", "", IFERROR(INDEX(Meals!$C$11:$C$260, MATCH($B4635, Meals!$B$11:$B$260, 0)), "")))</f>
        <v/>
      </c>
      <c r="K4635" s="4"/>
      <c r="L4635" s="72" t="str">
        <f t="shared" si="1087"/>
        <v/>
      </c>
      <c r="M4635" s="73" t="str">
        <f t="shared" si="1088"/>
        <v/>
      </c>
      <c r="N4635" s="4"/>
      <c r="O4635" s="78" t="str">
        <f t="shared" si="1089"/>
        <v/>
      </c>
      <c r="P4635" s="79" t="str">
        <f t="shared" si="1090"/>
        <v/>
      </c>
      <c r="Q4635" s="4"/>
      <c r="R4635" s="90" t="str">
        <f t="shared" si="1091"/>
        <v/>
      </c>
      <c r="S4635" s="4"/>
      <c r="Y4635" s="18" t="str">
        <f t="shared" si="1092"/>
        <v/>
      </c>
      <c r="AA4635" s="18" t="str">
        <f t="shared" si="1083"/>
        <v/>
      </c>
      <c r="AB4635" s="18" t="str">
        <f t="shared" si="1084"/>
        <v/>
      </c>
      <c r="AC4635" s="18" t="str">
        <f t="shared" si="1093"/>
        <v/>
      </c>
      <c r="AD4635" s="18" t="str">
        <f t="shared" si="1093"/>
        <v/>
      </c>
      <c r="AE4635" s="18" t="str">
        <f t="shared" si="1094"/>
        <v/>
      </c>
      <c r="AG4635" s="95" t="str">
        <f>IF($C4635="", "", IF(IFERROR(INDEX(Ingredients!C$11:C$310, MATCH($C4635, Ingredients!$B$11:$B$310, 0)), "")="", "", IFERROR(INDEX(Ingredients!C$11:C$310, MATCH($C4635, Ingredients!$B$11:$B$310, 0)), "")))</f>
        <v/>
      </c>
      <c r="AH4635" s="105" t="str">
        <f>IF($C4635="", "", IF(IFERROR(INDEX(Ingredients!D$11:D$310, MATCH($C4635, Ingredients!$B$11:$B$310, 0)), "")="", "", IFERROR(INDEX(Ingredients!D$11:D$310, MATCH($C4635, Ingredients!$B$11:$B$310, 0)), "")))</f>
        <v/>
      </c>
      <c r="AI4635" s="106" t="str">
        <f>IF($C4635="", "", IF(IFERROR(INDEX(Ingredients!E$11:E$310, MATCH($C4635, Ingredients!$B$11:$B$310, 0)), "")="", "", IFERROR(INDEX(Ingredients!E$11:E$310, MATCH($C4635, Ingredients!$B$11:$B$310, 0)), "")))</f>
        <v/>
      </c>
      <c r="AJ4635" s="108" t="str">
        <f>IF($C4635="", "", IF(IFERROR(INDEX(Ingredients!F$11:F$310, MATCH($C4635, Ingredients!$B$11:$B$310, 0)), "")="", "", IFERROR(INDEX(Ingredients!F$11:F$310, MATCH($C4635, Ingredients!$B$11:$B$310, 0)), "")))</f>
        <v/>
      </c>
      <c r="AK4635" s="106" t="str">
        <f>IF($C4635="", "", IF(IFERROR(INDEX(Ingredients!G$11:G$310, MATCH($C4635, Ingredients!$B$11:$B$310, 0)), "")="", "", IFERROR(INDEX(Ingredients!G$11:G$310, MATCH($C4635, Ingredients!$B$11:$B$310, 0)), "")))</f>
        <v/>
      </c>
      <c r="AL4635" s="79" t="str">
        <f>IF($C4635="", "", IF(IFERROR(INDEX(Ingredients!H$11:H$310, MATCH($C4635, Ingredients!$B$11:$B$310, 0)), "")="", "", IFERROR(INDEX(Ingredients!H$11:H$310, MATCH($C4635, Ingredients!$B$11:$B$310, 0)), "")))</f>
        <v/>
      </c>
      <c r="AN4635" s="83" t="str">
        <f t="shared" si="1085"/>
        <v/>
      </c>
      <c r="AP4635" s="114" t="str">
        <f t="shared" si="1095"/>
        <v/>
      </c>
      <c r="AR4635" s="117" t="str">
        <f>IF($C4635="", "", IF(IFERROR(INDEX(Ingredients!$AI$11:$AI$310, MATCH($C4635, Ingredients!$B$11:$B$310, 0)), "")="", "", IFERROR(INDEX(Ingredients!$AI$11:$AI$310, MATCH($C4635, Ingredients!$B$11:$B$310, 0)), "")))</f>
        <v/>
      </c>
      <c r="AT4635" s="120" t="str">
        <f t="shared" si="1096"/>
        <v/>
      </c>
      <c r="AV4635" s="90" t="str">
        <f t="shared" si="1086"/>
        <v/>
      </c>
      <c r="AX4635" s="90" t="str">
        <f>IF($AV4635="", "", COUNTIF($AV$11:$AV$5010, "&lt;"&amp;$AV4635)+1+COUNTIF($AV$11:$AV4635, $AV4635)-1)</f>
        <v/>
      </c>
      <c r="AZ4635" s="111" t="str">
        <f>IF($B4635="", "", SUMIF('Shopping List'!$AV$11:$AV$25, $B4635, 'Shopping List'!$BN$11:$BN$25))</f>
        <v/>
      </c>
      <c r="BB4635" s="117" t="str">
        <f t="shared" si="1097"/>
        <v/>
      </c>
    </row>
    <row r="4636" spans="1:54" x14ac:dyDescent="0.25">
      <c r="A4636" s="4"/>
      <c r="B4636" s="37"/>
      <c r="C4636" s="124"/>
      <c r="D4636" s="39"/>
      <c r="E4636" s="125"/>
      <c r="F4636" s="48"/>
      <c r="G4636" s="4"/>
      <c r="H4636" s="4"/>
      <c r="I4636" s="95" t="str">
        <f>IF($C4636="", "", IF(IFERROR(INDEX(Ingredients!$C$11:$C$310, MATCH($C4636, Ingredients!$B$11:$B$310, 0)), "")="", "", IFERROR(INDEX(Ingredients!$C$11:$C$310, MATCH($C4636, Ingredients!$B$11:$B$310, 0)), "")))</f>
        <v/>
      </c>
      <c r="J4636" s="73" t="str">
        <f>IF($B4636="", "", IF(IFERROR(INDEX(Meals!$C$11:$C$260, MATCH($B4636, Meals!$B$11:$B$260, 0)), "")="", "", IFERROR(INDEX(Meals!$C$11:$C$260, MATCH($B4636, Meals!$B$11:$B$260, 0)), "")))</f>
        <v/>
      </c>
      <c r="K4636" s="4"/>
      <c r="L4636" s="72" t="str">
        <f t="shared" si="1087"/>
        <v/>
      </c>
      <c r="M4636" s="73" t="str">
        <f t="shared" si="1088"/>
        <v/>
      </c>
      <c r="N4636" s="4"/>
      <c r="O4636" s="78" t="str">
        <f t="shared" si="1089"/>
        <v/>
      </c>
      <c r="P4636" s="79" t="str">
        <f t="shared" si="1090"/>
        <v/>
      </c>
      <c r="Q4636" s="4"/>
      <c r="R4636" s="90" t="str">
        <f t="shared" si="1091"/>
        <v/>
      </c>
      <c r="S4636" s="4"/>
      <c r="Y4636" s="18" t="str">
        <f t="shared" si="1092"/>
        <v/>
      </c>
      <c r="AA4636" s="18" t="str">
        <f t="shared" si="1083"/>
        <v/>
      </c>
      <c r="AB4636" s="18" t="str">
        <f t="shared" si="1084"/>
        <v/>
      </c>
      <c r="AC4636" s="18" t="str">
        <f t="shared" si="1093"/>
        <v/>
      </c>
      <c r="AD4636" s="18" t="str">
        <f t="shared" si="1093"/>
        <v/>
      </c>
      <c r="AE4636" s="18" t="str">
        <f t="shared" si="1094"/>
        <v/>
      </c>
      <c r="AG4636" s="95" t="str">
        <f>IF($C4636="", "", IF(IFERROR(INDEX(Ingredients!C$11:C$310, MATCH($C4636, Ingredients!$B$11:$B$310, 0)), "")="", "", IFERROR(INDEX(Ingredients!C$11:C$310, MATCH($C4636, Ingredients!$B$11:$B$310, 0)), "")))</f>
        <v/>
      </c>
      <c r="AH4636" s="105" t="str">
        <f>IF($C4636="", "", IF(IFERROR(INDEX(Ingredients!D$11:D$310, MATCH($C4636, Ingredients!$B$11:$B$310, 0)), "")="", "", IFERROR(INDEX(Ingredients!D$11:D$310, MATCH($C4636, Ingredients!$B$11:$B$310, 0)), "")))</f>
        <v/>
      </c>
      <c r="AI4636" s="106" t="str">
        <f>IF($C4636="", "", IF(IFERROR(INDEX(Ingredients!E$11:E$310, MATCH($C4636, Ingredients!$B$11:$B$310, 0)), "")="", "", IFERROR(INDEX(Ingredients!E$11:E$310, MATCH($C4636, Ingredients!$B$11:$B$310, 0)), "")))</f>
        <v/>
      </c>
      <c r="AJ4636" s="108" t="str">
        <f>IF($C4636="", "", IF(IFERROR(INDEX(Ingredients!F$11:F$310, MATCH($C4636, Ingredients!$B$11:$B$310, 0)), "")="", "", IFERROR(INDEX(Ingredients!F$11:F$310, MATCH($C4636, Ingredients!$B$11:$B$310, 0)), "")))</f>
        <v/>
      </c>
      <c r="AK4636" s="106" t="str">
        <f>IF($C4636="", "", IF(IFERROR(INDEX(Ingredients!G$11:G$310, MATCH($C4636, Ingredients!$B$11:$B$310, 0)), "")="", "", IFERROR(INDEX(Ingredients!G$11:G$310, MATCH($C4636, Ingredients!$B$11:$B$310, 0)), "")))</f>
        <v/>
      </c>
      <c r="AL4636" s="79" t="str">
        <f>IF($C4636="", "", IF(IFERROR(INDEX(Ingredients!H$11:H$310, MATCH($C4636, Ingredients!$B$11:$B$310, 0)), "")="", "", IFERROR(INDEX(Ingredients!H$11:H$310, MATCH($C4636, Ingredients!$B$11:$B$310, 0)), "")))</f>
        <v/>
      </c>
      <c r="AN4636" s="83" t="str">
        <f t="shared" si="1085"/>
        <v/>
      </c>
      <c r="AP4636" s="114" t="str">
        <f t="shared" si="1095"/>
        <v/>
      </c>
      <c r="AR4636" s="117" t="str">
        <f>IF($C4636="", "", IF(IFERROR(INDEX(Ingredients!$AI$11:$AI$310, MATCH($C4636, Ingredients!$B$11:$B$310, 0)), "")="", "", IFERROR(INDEX(Ingredients!$AI$11:$AI$310, MATCH($C4636, Ingredients!$B$11:$B$310, 0)), "")))</f>
        <v/>
      </c>
      <c r="AT4636" s="120" t="str">
        <f t="shared" si="1096"/>
        <v/>
      </c>
      <c r="AV4636" s="90" t="str">
        <f t="shared" si="1086"/>
        <v/>
      </c>
      <c r="AX4636" s="90" t="str">
        <f>IF($AV4636="", "", COUNTIF($AV$11:$AV$5010, "&lt;"&amp;$AV4636)+1+COUNTIF($AV$11:$AV4636, $AV4636)-1)</f>
        <v/>
      </c>
      <c r="AZ4636" s="111" t="str">
        <f>IF($B4636="", "", SUMIF('Shopping List'!$AV$11:$AV$25, $B4636, 'Shopping List'!$BN$11:$BN$25))</f>
        <v/>
      </c>
      <c r="BB4636" s="117" t="str">
        <f t="shared" si="1097"/>
        <v/>
      </c>
    </row>
    <row r="4637" spans="1:54" x14ac:dyDescent="0.25">
      <c r="A4637" s="4"/>
      <c r="B4637" s="37"/>
      <c r="C4637" s="124"/>
      <c r="D4637" s="39"/>
      <c r="E4637" s="125"/>
      <c r="F4637" s="48"/>
      <c r="G4637" s="4"/>
      <c r="H4637" s="4"/>
      <c r="I4637" s="95" t="str">
        <f>IF($C4637="", "", IF(IFERROR(INDEX(Ingredients!$C$11:$C$310, MATCH($C4637, Ingredients!$B$11:$B$310, 0)), "")="", "", IFERROR(INDEX(Ingredients!$C$11:$C$310, MATCH($C4637, Ingredients!$B$11:$B$310, 0)), "")))</f>
        <v/>
      </c>
      <c r="J4637" s="73" t="str">
        <f>IF($B4637="", "", IF(IFERROR(INDEX(Meals!$C$11:$C$260, MATCH($B4637, Meals!$B$11:$B$260, 0)), "")="", "", IFERROR(INDEX(Meals!$C$11:$C$260, MATCH($B4637, Meals!$B$11:$B$260, 0)), "")))</f>
        <v/>
      </c>
      <c r="K4637" s="4"/>
      <c r="L4637" s="72" t="str">
        <f t="shared" si="1087"/>
        <v/>
      </c>
      <c r="M4637" s="73" t="str">
        <f t="shared" si="1088"/>
        <v/>
      </c>
      <c r="N4637" s="4"/>
      <c r="O4637" s="78" t="str">
        <f t="shared" si="1089"/>
        <v/>
      </c>
      <c r="P4637" s="79" t="str">
        <f t="shared" si="1090"/>
        <v/>
      </c>
      <c r="Q4637" s="4"/>
      <c r="R4637" s="90" t="str">
        <f t="shared" si="1091"/>
        <v/>
      </c>
      <c r="S4637" s="4"/>
      <c r="Y4637" s="18" t="str">
        <f t="shared" si="1092"/>
        <v/>
      </c>
      <c r="AA4637" s="18" t="str">
        <f t="shared" si="1083"/>
        <v/>
      </c>
      <c r="AB4637" s="18" t="str">
        <f t="shared" si="1084"/>
        <v/>
      </c>
      <c r="AC4637" s="18" t="str">
        <f t="shared" si="1093"/>
        <v/>
      </c>
      <c r="AD4637" s="18" t="str">
        <f t="shared" si="1093"/>
        <v/>
      </c>
      <c r="AE4637" s="18" t="str">
        <f t="shared" si="1094"/>
        <v/>
      </c>
      <c r="AG4637" s="95" t="str">
        <f>IF($C4637="", "", IF(IFERROR(INDEX(Ingredients!C$11:C$310, MATCH($C4637, Ingredients!$B$11:$B$310, 0)), "")="", "", IFERROR(INDEX(Ingredients!C$11:C$310, MATCH($C4637, Ingredients!$B$11:$B$310, 0)), "")))</f>
        <v/>
      </c>
      <c r="AH4637" s="105" t="str">
        <f>IF($C4637="", "", IF(IFERROR(INDEX(Ingredients!D$11:D$310, MATCH($C4637, Ingredients!$B$11:$B$310, 0)), "")="", "", IFERROR(INDEX(Ingredients!D$11:D$310, MATCH($C4637, Ingredients!$B$11:$B$310, 0)), "")))</f>
        <v/>
      </c>
      <c r="AI4637" s="106" t="str">
        <f>IF($C4637="", "", IF(IFERROR(INDEX(Ingredients!E$11:E$310, MATCH($C4637, Ingredients!$B$11:$B$310, 0)), "")="", "", IFERROR(INDEX(Ingredients!E$11:E$310, MATCH($C4637, Ingredients!$B$11:$B$310, 0)), "")))</f>
        <v/>
      </c>
      <c r="AJ4637" s="108" t="str">
        <f>IF($C4637="", "", IF(IFERROR(INDEX(Ingredients!F$11:F$310, MATCH($C4637, Ingredients!$B$11:$B$310, 0)), "")="", "", IFERROR(INDEX(Ingredients!F$11:F$310, MATCH($C4637, Ingredients!$B$11:$B$310, 0)), "")))</f>
        <v/>
      </c>
      <c r="AK4637" s="106" t="str">
        <f>IF($C4637="", "", IF(IFERROR(INDEX(Ingredients!G$11:G$310, MATCH($C4637, Ingredients!$B$11:$B$310, 0)), "")="", "", IFERROR(INDEX(Ingredients!G$11:G$310, MATCH($C4637, Ingredients!$B$11:$B$310, 0)), "")))</f>
        <v/>
      </c>
      <c r="AL4637" s="79" t="str">
        <f>IF($C4637="", "", IF(IFERROR(INDEX(Ingredients!H$11:H$310, MATCH($C4637, Ingredients!$B$11:$B$310, 0)), "")="", "", IFERROR(INDEX(Ingredients!H$11:H$310, MATCH($C4637, Ingredients!$B$11:$B$310, 0)), "")))</f>
        <v/>
      </c>
      <c r="AN4637" s="83" t="str">
        <f t="shared" si="1085"/>
        <v/>
      </c>
      <c r="AP4637" s="114" t="str">
        <f t="shared" si="1095"/>
        <v/>
      </c>
      <c r="AR4637" s="117" t="str">
        <f>IF($C4637="", "", IF(IFERROR(INDEX(Ingredients!$AI$11:$AI$310, MATCH($C4637, Ingredients!$B$11:$B$310, 0)), "")="", "", IFERROR(INDEX(Ingredients!$AI$11:$AI$310, MATCH($C4637, Ingredients!$B$11:$B$310, 0)), "")))</f>
        <v/>
      </c>
      <c r="AT4637" s="120" t="str">
        <f t="shared" si="1096"/>
        <v/>
      </c>
      <c r="AV4637" s="90" t="str">
        <f t="shared" si="1086"/>
        <v/>
      </c>
      <c r="AX4637" s="90" t="str">
        <f>IF($AV4637="", "", COUNTIF($AV$11:$AV$5010, "&lt;"&amp;$AV4637)+1+COUNTIF($AV$11:$AV4637, $AV4637)-1)</f>
        <v/>
      </c>
      <c r="AZ4637" s="111" t="str">
        <f>IF($B4637="", "", SUMIF('Shopping List'!$AV$11:$AV$25, $B4637, 'Shopping List'!$BN$11:$BN$25))</f>
        <v/>
      </c>
      <c r="BB4637" s="117" t="str">
        <f t="shared" si="1097"/>
        <v/>
      </c>
    </row>
    <row r="4638" spans="1:54" x14ac:dyDescent="0.25">
      <c r="A4638" s="4"/>
      <c r="B4638" s="37"/>
      <c r="C4638" s="124"/>
      <c r="D4638" s="39"/>
      <c r="E4638" s="125"/>
      <c r="F4638" s="48"/>
      <c r="G4638" s="4"/>
      <c r="H4638" s="4"/>
      <c r="I4638" s="95" t="str">
        <f>IF($C4638="", "", IF(IFERROR(INDEX(Ingredients!$C$11:$C$310, MATCH($C4638, Ingredients!$B$11:$B$310, 0)), "")="", "", IFERROR(INDEX(Ingredients!$C$11:$C$310, MATCH($C4638, Ingredients!$B$11:$B$310, 0)), "")))</f>
        <v/>
      </c>
      <c r="J4638" s="73" t="str">
        <f>IF($B4638="", "", IF(IFERROR(INDEX(Meals!$C$11:$C$260, MATCH($B4638, Meals!$B$11:$B$260, 0)), "")="", "", IFERROR(INDEX(Meals!$C$11:$C$260, MATCH($B4638, Meals!$B$11:$B$260, 0)), "")))</f>
        <v/>
      </c>
      <c r="K4638" s="4"/>
      <c r="L4638" s="72" t="str">
        <f t="shared" si="1087"/>
        <v/>
      </c>
      <c r="M4638" s="73" t="str">
        <f t="shared" si="1088"/>
        <v/>
      </c>
      <c r="N4638" s="4"/>
      <c r="O4638" s="78" t="str">
        <f t="shared" si="1089"/>
        <v/>
      </c>
      <c r="P4638" s="79" t="str">
        <f t="shared" si="1090"/>
        <v/>
      </c>
      <c r="Q4638" s="4"/>
      <c r="R4638" s="90" t="str">
        <f t="shared" si="1091"/>
        <v/>
      </c>
      <c r="S4638" s="4"/>
      <c r="Y4638" s="18" t="str">
        <f t="shared" si="1092"/>
        <v/>
      </c>
      <c r="AA4638" s="18" t="str">
        <f t="shared" si="1083"/>
        <v/>
      </c>
      <c r="AB4638" s="18" t="str">
        <f t="shared" si="1084"/>
        <v/>
      </c>
      <c r="AC4638" s="18" t="str">
        <f t="shared" si="1093"/>
        <v/>
      </c>
      <c r="AD4638" s="18" t="str">
        <f t="shared" si="1093"/>
        <v/>
      </c>
      <c r="AE4638" s="18" t="str">
        <f t="shared" si="1094"/>
        <v/>
      </c>
      <c r="AG4638" s="95" t="str">
        <f>IF($C4638="", "", IF(IFERROR(INDEX(Ingredients!C$11:C$310, MATCH($C4638, Ingredients!$B$11:$B$310, 0)), "")="", "", IFERROR(INDEX(Ingredients!C$11:C$310, MATCH($C4638, Ingredients!$B$11:$B$310, 0)), "")))</f>
        <v/>
      </c>
      <c r="AH4638" s="105" t="str">
        <f>IF($C4638="", "", IF(IFERROR(INDEX(Ingredients!D$11:D$310, MATCH($C4638, Ingredients!$B$11:$B$310, 0)), "")="", "", IFERROR(INDEX(Ingredients!D$11:D$310, MATCH($C4638, Ingredients!$B$11:$B$310, 0)), "")))</f>
        <v/>
      </c>
      <c r="AI4638" s="106" t="str">
        <f>IF($C4638="", "", IF(IFERROR(INDEX(Ingredients!E$11:E$310, MATCH($C4638, Ingredients!$B$11:$B$310, 0)), "")="", "", IFERROR(INDEX(Ingredients!E$11:E$310, MATCH($C4638, Ingredients!$B$11:$B$310, 0)), "")))</f>
        <v/>
      </c>
      <c r="AJ4638" s="108" t="str">
        <f>IF($C4638="", "", IF(IFERROR(INDEX(Ingredients!F$11:F$310, MATCH($C4638, Ingredients!$B$11:$B$310, 0)), "")="", "", IFERROR(INDEX(Ingredients!F$11:F$310, MATCH($C4638, Ingredients!$B$11:$B$310, 0)), "")))</f>
        <v/>
      </c>
      <c r="AK4638" s="106" t="str">
        <f>IF($C4638="", "", IF(IFERROR(INDEX(Ingredients!G$11:G$310, MATCH($C4638, Ingredients!$B$11:$B$310, 0)), "")="", "", IFERROR(INDEX(Ingredients!G$11:G$310, MATCH($C4638, Ingredients!$B$11:$B$310, 0)), "")))</f>
        <v/>
      </c>
      <c r="AL4638" s="79" t="str">
        <f>IF($C4638="", "", IF(IFERROR(INDEX(Ingredients!H$11:H$310, MATCH($C4638, Ingredients!$B$11:$B$310, 0)), "")="", "", IFERROR(INDEX(Ingredients!H$11:H$310, MATCH($C4638, Ingredients!$B$11:$B$310, 0)), "")))</f>
        <v/>
      </c>
      <c r="AN4638" s="83" t="str">
        <f t="shared" si="1085"/>
        <v/>
      </c>
      <c r="AP4638" s="114" t="str">
        <f t="shared" si="1095"/>
        <v/>
      </c>
      <c r="AR4638" s="117" t="str">
        <f>IF($C4638="", "", IF(IFERROR(INDEX(Ingredients!$AI$11:$AI$310, MATCH($C4638, Ingredients!$B$11:$B$310, 0)), "")="", "", IFERROR(INDEX(Ingredients!$AI$11:$AI$310, MATCH($C4638, Ingredients!$B$11:$B$310, 0)), "")))</f>
        <v/>
      </c>
      <c r="AT4638" s="120" t="str">
        <f t="shared" si="1096"/>
        <v/>
      </c>
      <c r="AV4638" s="90" t="str">
        <f t="shared" si="1086"/>
        <v/>
      </c>
      <c r="AX4638" s="90" t="str">
        <f>IF($AV4638="", "", COUNTIF($AV$11:$AV$5010, "&lt;"&amp;$AV4638)+1+COUNTIF($AV$11:$AV4638, $AV4638)-1)</f>
        <v/>
      </c>
      <c r="AZ4638" s="111" t="str">
        <f>IF($B4638="", "", SUMIF('Shopping List'!$AV$11:$AV$25, $B4638, 'Shopping List'!$BN$11:$BN$25))</f>
        <v/>
      </c>
      <c r="BB4638" s="117" t="str">
        <f t="shared" si="1097"/>
        <v/>
      </c>
    </row>
    <row r="4639" spans="1:54" x14ac:dyDescent="0.25">
      <c r="A4639" s="4"/>
      <c r="B4639" s="37"/>
      <c r="C4639" s="124"/>
      <c r="D4639" s="39"/>
      <c r="E4639" s="125"/>
      <c r="F4639" s="48"/>
      <c r="G4639" s="4"/>
      <c r="H4639" s="4"/>
      <c r="I4639" s="95" t="str">
        <f>IF($C4639="", "", IF(IFERROR(INDEX(Ingredients!$C$11:$C$310, MATCH($C4639, Ingredients!$B$11:$B$310, 0)), "")="", "", IFERROR(INDEX(Ingredients!$C$11:$C$310, MATCH($C4639, Ingredients!$B$11:$B$310, 0)), "")))</f>
        <v/>
      </c>
      <c r="J4639" s="73" t="str">
        <f>IF($B4639="", "", IF(IFERROR(INDEX(Meals!$C$11:$C$260, MATCH($B4639, Meals!$B$11:$B$260, 0)), "")="", "", IFERROR(INDEX(Meals!$C$11:$C$260, MATCH($B4639, Meals!$B$11:$B$260, 0)), "")))</f>
        <v/>
      </c>
      <c r="K4639" s="4"/>
      <c r="L4639" s="72" t="str">
        <f t="shared" si="1087"/>
        <v/>
      </c>
      <c r="M4639" s="73" t="str">
        <f t="shared" si="1088"/>
        <v/>
      </c>
      <c r="N4639" s="4"/>
      <c r="O4639" s="78" t="str">
        <f t="shared" si="1089"/>
        <v/>
      </c>
      <c r="P4639" s="79" t="str">
        <f t="shared" si="1090"/>
        <v/>
      </c>
      <c r="Q4639" s="4"/>
      <c r="R4639" s="90" t="str">
        <f t="shared" si="1091"/>
        <v/>
      </c>
      <c r="S4639" s="4"/>
      <c r="Y4639" s="18" t="str">
        <f t="shared" si="1092"/>
        <v/>
      </c>
      <c r="AA4639" s="18" t="str">
        <f t="shared" si="1083"/>
        <v/>
      </c>
      <c r="AB4639" s="18" t="str">
        <f t="shared" si="1084"/>
        <v/>
      </c>
      <c r="AC4639" s="18" t="str">
        <f t="shared" si="1093"/>
        <v/>
      </c>
      <c r="AD4639" s="18" t="str">
        <f t="shared" si="1093"/>
        <v/>
      </c>
      <c r="AE4639" s="18" t="str">
        <f t="shared" si="1094"/>
        <v/>
      </c>
      <c r="AG4639" s="95" t="str">
        <f>IF($C4639="", "", IF(IFERROR(INDEX(Ingredients!C$11:C$310, MATCH($C4639, Ingredients!$B$11:$B$310, 0)), "")="", "", IFERROR(INDEX(Ingredients!C$11:C$310, MATCH($C4639, Ingredients!$B$11:$B$310, 0)), "")))</f>
        <v/>
      </c>
      <c r="AH4639" s="105" t="str">
        <f>IF($C4639="", "", IF(IFERROR(INDEX(Ingredients!D$11:D$310, MATCH($C4639, Ingredients!$B$11:$B$310, 0)), "")="", "", IFERROR(INDEX(Ingredients!D$11:D$310, MATCH($C4639, Ingredients!$B$11:$B$310, 0)), "")))</f>
        <v/>
      </c>
      <c r="AI4639" s="106" t="str">
        <f>IF($C4639="", "", IF(IFERROR(INDEX(Ingredients!E$11:E$310, MATCH($C4639, Ingredients!$B$11:$B$310, 0)), "")="", "", IFERROR(INDEX(Ingredients!E$11:E$310, MATCH($C4639, Ingredients!$B$11:$B$310, 0)), "")))</f>
        <v/>
      </c>
      <c r="AJ4639" s="108" t="str">
        <f>IF($C4639="", "", IF(IFERROR(INDEX(Ingredients!F$11:F$310, MATCH($C4639, Ingredients!$B$11:$B$310, 0)), "")="", "", IFERROR(INDEX(Ingredients!F$11:F$310, MATCH($C4639, Ingredients!$B$11:$B$310, 0)), "")))</f>
        <v/>
      </c>
      <c r="AK4639" s="106" t="str">
        <f>IF($C4639="", "", IF(IFERROR(INDEX(Ingredients!G$11:G$310, MATCH($C4639, Ingredients!$B$11:$B$310, 0)), "")="", "", IFERROR(INDEX(Ingredients!G$11:G$310, MATCH($C4639, Ingredients!$B$11:$B$310, 0)), "")))</f>
        <v/>
      </c>
      <c r="AL4639" s="79" t="str">
        <f>IF($C4639="", "", IF(IFERROR(INDEX(Ingredients!H$11:H$310, MATCH($C4639, Ingredients!$B$11:$B$310, 0)), "")="", "", IFERROR(INDEX(Ingredients!H$11:H$310, MATCH($C4639, Ingredients!$B$11:$B$310, 0)), "")))</f>
        <v/>
      </c>
      <c r="AN4639" s="83" t="str">
        <f t="shared" si="1085"/>
        <v/>
      </c>
      <c r="AP4639" s="114" t="str">
        <f t="shared" si="1095"/>
        <v/>
      </c>
      <c r="AR4639" s="117" t="str">
        <f>IF($C4639="", "", IF(IFERROR(INDEX(Ingredients!$AI$11:$AI$310, MATCH($C4639, Ingredients!$B$11:$B$310, 0)), "")="", "", IFERROR(INDEX(Ingredients!$AI$11:$AI$310, MATCH($C4639, Ingredients!$B$11:$B$310, 0)), "")))</f>
        <v/>
      </c>
      <c r="AT4639" s="120" t="str">
        <f t="shared" si="1096"/>
        <v/>
      </c>
      <c r="AV4639" s="90" t="str">
        <f t="shared" si="1086"/>
        <v/>
      </c>
      <c r="AX4639" s="90" t="str">
        <f>IF($AV4639="", "", COUNTIF($AV$11:$AV$5010, "&lt;"&amp;$AV4639)+1+COUNTIF($AV$11:$AV4639, $AV4639)-1)</f>
        <v/>
      </c>
      <c r="AZ4639" s="111" t="str">
        <f>IF($B4639="", "", SUMIF('Shopping List'!$AV$11:$AV$25, $B4639, 'Shopping List'!$BN$11:$BN$25))</f>
        <v/>
      </c>
      <c r="BB4639" s="117" t="str">
        <f t="shared" si="1097"/>
        <v/>
      </c>
    </row>
    <row r="4640" spans="1:54" x14ac:dyDescent="0.25">
      <c r="A4640" s="4"/>
      <c r="B4640" s="37"/>
      <c r="C4640" s="124"/>
      <c r="D4640" s="39"/>
      <c r="E4640" s="125"/>
      <c r="F4640" s="48"/>
      <c r="G4640" s="4"/>
      <c r="H4640" s="4"/>
      <c r="I4640" s="95" t="str">
        <f>IF($C4640="", "", IF(IFERROR(INDEX(Ingredients!$C$11:$C$310, MATCH($C4640, Ingredients!$B$11:$B$310, 0)), "")="", "", IFERROR(INDEX(Ingredients!$C$11:$C$310, MATCH($C4640, Ingredients!$B$11:$B$310, 0)), "")))</f>
        <v/>
      </c>
      <c r="J4640" s="73" t="str">
        <f>IF($B4640="", "", IF(IFERROR(INDEX(Meals!$C$11:$C$260, MATCH($B4640, Meals!$B$11:$B$260, 0)), "")="", "", IFERROR(INDEX(Meals!$C$11:$C$260, MATCH($B4640, Meals!$B$11:$B$260, 0)), "")))</f>
        <v/>
      </c>
      <c r="K4640" s="4"/>
      <c r="L4640" s="72" t="str">
        <f t="shared" si="1087"/>
        <v/>
      </c>
      <c r="M4640" s="73" t="str">
        <f t="shared" si="1088"/>
        <v/>
      </c>
      <c r="N4640" s="4"/>
      <c r="O4640" s="78" t="str">
        <f t="shared" si="1089"/>
        <v/>
      </c>
      <c r="P4640" s="79" t="str">
        <f t="shared" si="1090"/>
        <v/>
      </c>
      <c r="Q4640" s="4"/>
      <c r="R4640" s="90" t="str">
        <f t="shared" si="1091"/>
        <v/>
      </c>
      <c r="S4640" s="4"/>
      <c r="Y4640" s="18" t="str">
        <f t="shared" si="1092"/>
        <v/>
      </c>
      <c r="AA4640" s="18" t="str">
        <f t="shared" si="1083"/>
        <v/>
      </c>
      <c r="AB4640" s="18" t="str">
        <f t="shared" si="1084"/>
        <v/>
      </c>
      <c r="AC4640" s="18" t="str">
        <f t="shared" si="1093"/>
        <v/>
      </c>
      <c r="AD4640" s="18" t="str">
        <f t="shared" si="1093"/>
        <v/>
      </c>
      <c r="AE4640" s="18" t="str">
        <f t="shared" si="1094"/>
        <v/>
      </c>
      <c r="AG4640" s="95" t="str">
        <f>IF($C4640="", "", IF(IFERROR(INDEX(Ingredients!C$11:C$310, MATCH($C4640, Ingredients!$B$11:$B$310, 0)), "")="", "", IFERROR(INDEX(Ingredients!C$11:C$310, MATCH($C4640, Ingredients!$B$11:$B$310, 0)), "")))</f>
        <v/>
      </c>
      <c r="AH4640" s="105" t="str">
        <f>IF($C4640="", "", IF(IFERROR(INDEX(Ingredients!D$11:D$310, MATCH($C4640, Ingredients!$B$11:$B$310, 0)), "")="", "", IFERROR(INDEX(Ingredients!D$11:D$310, MATCH($C4640, Ingredients!$B$11:$B$310, 0)), "")))</f>
        <v/>
      </c>
      <c r="AI4640" s="106" t="str">
        <f>IF($C4640="", "", IF(IFERROR(INDEX(Ingredients!E$11:E$310, MATCH($C4640, Ingredients!$B$11:$B$310, 0)), "")="", "", IFERROR(INDEX(Ingredients!E$11:E$310, MATCH($C4640, Ingredients!$B$11:$B$310, 0)), "")))</f>
        <v/>
      </c>
      <c r="AJ4640" s="108" t="str">
        <f>IF($C4640="", "", IF(IFERROR(INDEX(Ingredients!F$11:F$310, MATCH($C4640, Ingredients!$B$11:$B$310, 0)), "")="", "", IFERROR(INDEX(Ingredients!F$11:F$310, MATCH($C4640, Ingredients!$B$11:$B$310, 0)), "")))</f>
        <v/>
      </c>
      <c r="AK4640" s="106" t="str">
        <f>IF($C4640="", "", IF(IFERROR(INDEX(Ingredients!G$11:G$310, MATCH($C4640, Ingredients!$B$11:$B$310, 0)), "")="", "", IFERROR(INDEX(Ingredients!G$11:G$310, MATCH($C4640, Ingredients!$B$11:$B$310, 0)), "")))</f>
        <v/>
      </c>
      <c r="AL4640" s="79" t="str">
        <f>IF($C4640="", "", IF(IFERROR(INDEX(Ingredients!H$11:H$310, MATCH($C4640, Ingredients!$B$11:$B$310, 0)), "")="", "", IFERROR(INDEX(Ingredients!H$11:H$310, MATCH($C4640, Ingredients!$B$11:$B$310, 0)), "")))</f>
        <v/>
      </c>
      <c r="AN4640" s="83" t="str">
        <f t="shared" si="1085"/>
        <v/>
      </c>
      <c r="AP4640" s="114" t="str">
        <f t="shared" si="1095"/>
        <v/>
      </c>
      <c r="AR4640" s="117" t="str">
        <f>IF($C4640="", "", IF(IFERROR(INDEX(Ingredients!$AI$11:$AI$310, MATCH($C4640, Ingredients!$B$11:$B$310, 0)), "")="", "", IFERROR(INDEX(Ingredients!$AI$11:$AI$310, MATCH($C4640, Ingredients!$B$11:$B$310, 0)), "")))</f>
        <v/>
      </c>
      <c r="AT4640" s="120" t="str">
        <f t="shared" si="1096"/>
        <v/>
      </c>
      <c r="AV4640" s="90" t="str">
        <f t="shared" si="1086"/>
        <v/>
      </c>
      <c r="AX4640" s="90" t="str">
        <f>IF($AV4640="", "", COUNTIF($AV$11:$AV$5010, "&lt;"&amp;$AV4640)+1+COUNTIF($AV$11:$AV4640, $AV4640)-1)</f>
        <v/>
      </c>
      <c r="AZ4640" s="111" t="str">
        <f>IF($B4640="", "", SUMIF('Shopping List'!$AV$11:$AV$25, $B4640, 'Shopping List'!$BN$11:$BN$25))</f>
        <v/>
      </c>
      <c r="BB4640" s="117" t="str">
        <f t="shared" si="1097"/>
        <v/>
      </c>
    </row>
    <row r="4641" spans="1:54" x14ac:dyDescent="0.25">
      <c r="A4641" s="4"/>
      <c r="B4641" s="37"/>
      <c r="C4641" s="124"/>
      <c r="D4641" s="39"/>
      <c r="E4641" s="125"/>
      <c r="F4641" s="48"/>
      <c r="G4641" s="4"/>
      <c r="H4641" s="4"/>
      <c r="I4641" s="95" t="str">
        <f>IF($C4641="", "", IF(IFERROR(INDEX(Ingredients!$C$11:$C$310, MATCH($C4641, Ingredients!$B$11:$B$310, 0)), "")="", "", IFERROR(INDEX(Ingredients!$C$11:$C$310, MATCH($C4641, Ingredients!$B$11:$B$310, 0)), "")))</f>
        <v/>
      </c>
      <c r="J4641" s="73" t="str">
        <f>IF($B4641="", "", IF(IFERROR(INDEX(Meals!$C$11:$C$260, MATCH($B4641, Meals!$B$11:$B$260, 0)), "")="", "", IFERROR(INDEX(Meals!$C$11:$C$260, MATCH($B4641, Meals!$B$11:$B$260, 0)), "")))</f>
        <v/>
      </c>
      <c r="K4641" s="4"/>
      <c r="L4641" s="72" t="str">
        <f t="shared" si="1087"/>
        <v/>
      </c>
      <c r="M4641" s="73" t="str">
        <f t="shared" si="1088"/>
        <v/>
      </c>
      <c r="N4641" s="4"/>
      <c r="O4641" s="78" t="str">
        <f t="shared" si="1089"/>
        <v/>
      </c>
      <c r="P4641" s="79" t="str">
        <f t="shared" si="1090"/>
        <v/>
      </c>
      <c r="Q4641" s="4"/>
      <c r="R4641" s="90" t="str">
        <f t="shared" si="1091"/>
        <v/>
      </c>
      <c r="S4641" s="4"/>
      <c r="Y4641" s="18" t="str">
        <f t="shared" si="1092"/>
        <v/>
      </c>
      <c r="AA4641" s="18" t="str">
        <f t="shared" si="1083"/>
        <v/>
      </c>
      <c r="AB4641" s="18" t="str">
        <f t="shared" si="1084"/>
        <v/>
      </c>
      <c r="AC4641" s="18" t="str">
        <f t="shared" si="1093"/>
        <v/>
      </c>
      <c r="AD4641" s="18" t="str">
        <f t="shared" si="1093"/>
        <v/>
      </c>
      <c r="AE4641" s="18" t="str">
        <f t="shared" si="1094"/>
        <v/>
      </c>
      <c r="AG4641" s="95" t="str">
        <f>IF($C4641="", "", IF(IFERROR(INDEX(Ingredients!C$11:C$310, MATCH($C4641, Ingredients!$B$11:$B$310, 0)), "")="", "", IFERROR(INDEX(Ingredients!C$11:C$310, MATCH($C4641, Ingredients!$B$11:$B$310, 0)), "")))</f>
        <v/>
      </c>
      <c r="AH4641" s="105" t="str">
        <f>IF($C4641="", "", IF(IFERROR(INDEX(Ingredients!D$11:D$310, MATCH($C4641, Ingredients!$B$11:$B$310, 0)), "")="", "", IFERROR(INDEX(Ingredients!D$11:D$310, MATCH($C4641, Ingredients!$B$11:$B$310, 0)), "")))</f>
        <v/>
      </c>
      <c r="AI4641" s="106" t="str">
        <f>IF($C4641="", "", IF(IFERROR(INDEX(Ingredients!E$11:E$310, MATCH($C4641, Ingredients!$B$11:$B$310, 0)), "")="", "", IFERROR(INDEX(Ingredients!E$11:E$310, MATCH($C4641, Ingredients!$B$11:$B$310, 0)), "")))</f>
        <v/>
      </c>
      <c r="AJ4641" s="108" t="str">
        <f>IF($C4641="", "", IF(IFERROR(INDEX(Ingredients!F$11:F$310, MATCH($C4641, Ingredients!$B$11:$B$310, 0)), "")="", "", IFERROR(INDEX(Ingredients!F$11:F$310, MATCH($C4641, Ingredients!$B$11:$B$310, 0)), "")))</f>
        <v/>
      </c>
      <c r="AK4641" s="106" t="str">
        <f>IF($C4641="", "", IF(IFERROR(INDEX(Ingredients!G$11:G$310, MATCH($C4641, Ingredients!$B$11:$B$310, 0)), "")="", "", IFERROR(INDEX(Ingredients!G$11:G$310, MATCH($C4641, Ingredients!$B$11:$B$310, 0)), "")))</f>
        <v/>
      </c>
      <c r="AL4641" s="79" t="str">
        <f>IF($C4641="", "", IF(IFERROR(INDEX(Ingredients!H$11:H$310, MATCH($C4641, Ingredients!$B$11:$B$310, 0)), "")="", "", IFERROR(INDEX(Ingredients!H$11:H$310, MATCH($C4641, Ingredients!$B$11:$B$310, 0)), "")))</f>
        <v/>
      </c>
      <c r="AN4641" s="83" t="str">
        <f t="shared" si="1085"/>
        <v/>
      </c>
      <c r="AP4641" s="114" t="str">
        <f t="shared" si="1095"/>
        <v/>
      </c>
      <c r="AR4641" s="117" t="str">
        <f>IF($C4641="", "", IF(IFERROR(INDEX(Ingredients!$AI$11:$AI$310, MATCH($C4641, Ingredients!$B$11:$B$310, 0)), "")="", "", IFERROR(INDEX(Ingredients!$AI$11:$AI$310, MATCH($C4641, Ingredients!$B$11:$B$310, 0)), "")))</f>
        <v/>
      </c>
      <c r="AT4641" s="120" t="str">
        <f t="shared" si="1096"/>
        <v/>
      </c>
      <c r="AV4641" s="90" t="str">
        <f t="shared" si="1086"/>
        <v/>
      </c>
      <c r="AX4641" s="90" t="str">
        <f>IF($AV4641="", "", COUNTIF($AV$11:$AV$5010, "&lt;"&amp;$AV4641)+1+COUNTIF($AV$11:$AV4641, $AV4641)-1)</f>
        <v/>
      </c>
      <c r="AZ4641" s="111" t="str">
        <f>IF($B4641="", "", SUMIF('Shopping List'!$AV$11:$AV$25, $B4641, 'Shopping List'!$BN$11:$BN$25))</f>
        <v/>
      </c>
      <c r="BB4641" s="117" t="str">
        <f t="shared" si="1097"/>
        <v/>
      </c>
    </row>
    <row r="4642" spans="1:54" x14ac:dyDescent="0.25">
      <c r="A4642" s="4"/>
      <c r="B4642" s="37"/>
      <c r="C4642" s="124"/>
      <c r="D4642" s="39"/>
      <c r="E4642" s="125"/>
      <c r="F4642" s="48"/>
      <c r="G4642" s="4"/>
      <c r="H4642" s="4"/>
      <c r="I4642" s="95" t="str">
        <f>IF($C4642="", "", IF(IFERROR(INDEX(Ingredients!$C$11:$C$310, MATCH($C4642, Ingredients!$B$11:$B$310, 0)), "")="", "", IFERROR(INDEX(Ingredients!$C$11:$C$310, MATCH($C4642, Ingredients!$B$11:$B$310, 0)), "")))</f>
        <v/>
      </c>
      <c r="J4642" s="73" t="str">
        <f>IF($B4642="", "", IF(IFERROR(INDEX(Meals!$C$11:$C$260, MATCH($B4642, Meals!$B$11:$B$260, 0)), "")="", "", IFERROR(INDEX(Meals!$C$11:$C$260, MATCH($B4642, Meals!$B$11:$B$260, 0)), "")))</f>
        <v/>
      </c>
      <c r="K4642" s="4"/>
      <c r="L4642" s="72" t="str">
        <f t="shared" si="1087"/>
        <v/>
      </c>
      <c r="M4642" s="73" t="str">
        <f t="shared" si="1088"/>
        <v/>
      </c>
      <c r="N4642" s="4"/>
      <c r="O4642" s="78" t="str">
        <f t="shared" si="1089"/>
        <v/>
      </c>
      <c r="P4642" s="79" t="str">
        <f t="shared" si="1090"/>
        <v/>
      </c>
      <c r="Q4642" s="4"/>
      <c r="R4642" s="90" t="str">
        <f t="shared" si="1091"/>
        <v/>
      </c>
      <c r="S4642" s="4"/>
      <c r="Y4642" s="18" t="str">
        <f t="shared" si="1092"/>
        <v/>
      </c>
      <c r="AA4642" s="18" t="str">
        <f t="shared" si="1083"/>
        <v/>
      </c>
      <c r="AB4642" s="18" t="str">
        <f t="shared" si="1084"/>
        <v/>
      </c>
      <c r="AC4642" s="18" t="str">
        <f t="shared" si="1093"/>
        <v/>
      </c>
      <c r="AD4642" s="18" t="str">
        <f t="shared" si="1093"/>
        <v/>
      </c>
      <c r="AE4642" s="18" t="str">
        <f t="shared" si="1094"/>
        <v/>
      </c>
      <c r="AG4642" s="95" t="str">
        <f>IF($C4642="", "", IF(IFERROR(INDEX(Ingredients!C$11:C$310, MATCH($C4642, Ingredients!$B$11:$B$310, 0)), "")="", "", IFERROR(INDEX(Ingredients!C$11:C$310, MATCH($C4642, Ingredients!$B$11:$B$310, 0)), "")))</f>
        <v/>
      </c>
      <c r="AH4642" s="105" t="str">
        <f>IF($C4642="", "", IF(IFERROR(INDEX(Ingredients!D$11:D$310, MATCH($C4642, Ingredients!$B$11:$B$310, 0)), "")="", "", IFERROR(INDEX(Ingredients!D$11:D$310, MATCH($C4642, Ingredients!$B$11:$B$310, 0)), "")))</f>
        <v/>
      </c>
      <c r="AI4642" s="106" t="str">
        <f>IF($C4642="", "", IF(IFERROR(INDEX(Ingredients!E$11:E$310, MATCH($C4642, Ingredients!$B$11:$B$310, 0)), "")="", "", IFERROR(INDEX(Ingredients!E$11:E$310, MATCH($C4642, Ingredients!$B$11:$B$310, 0)), "")))</f>
        <v/>
      </c>
      <c r="AJ4642" s="108" t="str">
        <f>IF($C4642="", "", IF(IFERROR(INDEX(Ingredients!F$11:F$310, MATCH($C4642, Ingredients!$B$11:$B$310, 0)), "")="", "", IFERROR(INDEX(Ingredients!F$11:F$310, MATCH($C4642, Ingredients!$B$11:$B$310, 0)), "")))</f>
        <v/>
      </c>
      <c r="AK4642" s="106" t="str">
        <f>IF($C4642="", "", IF(IFERROR(INDEX(Ingredients!G$11:G$310, MATCH($C4642, Ingredients!$B$11:$B$310, 0)), "")="", "", IFERROR(INDEX(Ingredients!G$11:G$310, MATCH($C4642, Ingredients!$B$11:$B$310, 0)), "")))</f>
        <v/>
      </c>
      <c r="AL4642" s="79" t="str">
        <f>IF($C4642="", "", IF(IFERROR(INDEX(Ingredients!H$11:H$310, MATCH($C4642, Ingredients!$B$11:$B$310, 0)), "")="", "", IFERROR(INDEX(Ingredients!H$11:H$310, MATCH($C4642, Ingredients!$B$11:$B$310, 0)), "")))</f>
        <v/>
      </c>
      <c r="AN4642" s="83" t="str">
        <f t="shared" si="1085"/>
        <v/>
      </c>
      <c r="AP4642" s="114" t="str">
        <f t="shared" si="1095"/>
        <v/>
      </c>
      <c r="AR4642" s="117" t="str">
        <f>IF($C4642="", "", IF(IFERROR(INDEX(Ingredients!$AI$11:$AI$310, MATCH($C4642, Ingredients!$B$11:$B$310, 0)), "")="", "", IFERROR(INDEX(Ingredients!$AI$11:$AI$310, MATCH($C4642, Ingredients!$B$11:$B$310, 0)), "")))</f>
        <v/>
      </c>
      <c r="AT4642" s="120" t="str">
        <f t="shared" si="1096"/>
        <v/>
      </c>
      <c r="AV4642" s="90" t="str">
        <f t="shared" si="1086"/>
        <v/>
      </c>
      <c r="AX4642" s="90" t="str">
        <f>IF($AV4642="", "", COUNTIF($AV$11:$AV$5010, "&lt;"&amp;$AV4642)+1+COUNTIF($AV$11:$AV4642, $AV4642)-1)</f>
        <v/>
      </c>
      <c r="AZ4642" s="111" t="str">
        <f>IF($B4642="", "", SUMIF('Shopping List'!$AV$11:$AV$25, $B4642, 'Shopping List'!$BN$11:$BN$25))</f>
        <v/>
      </c>
      <c r="BB4642" s="117" t="str">
        <f t="shared" si="1097"/>
        <v/>
      </c>
    </row>
    <row r="4643" spans="1:54" x14ac:dyDescent="0.25">
      <c r="A4643" s="4"/>
      <c r="B4643" s="37"/>
      <c r="C4643" s="124"/>
      <c r="D4643" s="39"/>
      <c r="E4643" s="125"/>
      <c r="F4643" s="48"/>
      <c r="G4643" s="4"/>
      <c r="H4643" s="4"/>
      <c r="I4643" s="95" t="str">
        <f>IF($C4643="", "", IF(IFERROR(INDEX(Ingredients!$C$11:$C$310, MATCH($C4643, Ingredients!$B$11:$B$310, 0)), "")="", "", IFERROR(INDEX(Ingredients!$C$11:$C$310, MATCH($C4643, Ingredients!$B$11:$B$310, 0)), "")))</f>
        <v/>
      </c>
      <c r="J4643" s="73" t="str">
        <f>IF($B4643="", "", IF(IFERROR(INDEX(Meals!$C$11:$C$260, MATCH($B4643, Meals!$B$11:$B$260, 0)), "")="", "", IFERROR(INDEX(Meals!$C$11:$C$260, MATCH($B4643, Meals!$B$11:$B$260, 0)), "")))</f>
        <v/>
      </c>
      <c r="K4643" s="4"/>
      <c r="L4643" s="72" t="str">
        <f t="shared" si="1087"/>
        <v/>
      </c>
      <c r="M4643" s="73" t="str">
        <f t="shared" si="1088"/>
        <v/>
      </c>
      <c r="N4643" s="4"/>
      <c r="O4643" s="78" t="str">
        <f t="shared" si="1089"/>
        <v/>
      </c>
      <c r="P4643" s="79" t="str">
        <f t="shared" si="1090"/>
        <v/>
      </c>
      <c r="Q4643" s="4"/>
      <c r="R4643" s="90" t="str">
        <f t="shared" si="1091"/>
        <v/>
      </c>
      <c r="S4643" s="4"/>
      <c r="Y4643" s="18" t="str">
        <f t="shared" si="1092"/>
        <v/>
      </c>
      <c r="AA4643" s="18" t="str">
        <f t="shared" si="1083"/>
        <v/>
      </c>
      <c r="AB4643" s="18" t="str">
        <f t="shared" si="1084"/>
        <v/>
      </c>
      <c r="AC4643" s="18" t="str">
        <f t="shared" si="1093"/>
        <v/>
      </c>
      <c r="AD4643" s="18" t="str">
        <f t="shared" si="1093"/>
        <v/>
      </c>
      <c r="AE4643" s="18" t="str">
        <f t="shared" si="1094"/>
        <v/>
      </c>
      <c r="AG4643" s="95" t="str">
        <f>IF($C4643="", "", IF(IFERROR(INDEX(Ingredients!C$11:C$310, MATCH($C4643, Ingredients!$B$11:$B$310, 0)), "")="", "", IFERROR(INDEX(Ingredients!C$11:C$310, MATCH($C4643, Ingredients!$B$11:$B$310, 0)), "")))</f>
        <v/>
      </c>
      <c r="AH4643" s="105" t="str">
        <f>IF($C4643="", "", IF(IFERROR(INDEX(Ingredients!D$11:D$310, MATCH($C4643, Ingredients!$B$11:$B$310, 0)), "")="", "", IFERROR(INDEX(Ingredients!D$11:D$310, MATCH($C4643, Ingredients!$B$11:$B$310, 0)), "")))</f>
        <v/>
      </c>
      <c r="AI4643" s="106" t="str">
        <f>IF($C4643="", "", IF(IFERROR(INDEX(Ingredients!E$11:E$310, MATCH($C4643, Ingredients!$B$11:$B$310, 0)), "")="", "", IFERROR(INDEX(Ingredients!E$11:E$310, MATCH($C4643, Ingredients!$B$11:$B$310, 0)), "")))</f>
        <v/>
      </c>
      <c r="AJ4643" s="108" t="str">
        <f>IF($C4643="", "", IF(IFERROR(INDEX(Ingredients!F$11:F$310, MATCH($C4643, Ingredients!$B$11:$B$310, 0)), "")="", "", IFERROR(INDEX(Ingredients!F$11:F$310, MATCH($C4643, Ingredients!$B$11:$B$310, 0)), "")))</f>
        <v/>
      </c>
      <c r="AK4643" s="106" t="str">
        <f>IF($C4643="", "", IF(IFERROR(INDEX(Ingredients!G$11:G$310, MATCH($C4643, Ingredients!$B$11:$B$310, 0)), "")="", "", IFERROR(INDEX(Ingredients!G$11:G$310, MATCH($C4643, Ingredients!$B$11:$B$310, 0)), "")))</f>
        <v/>
      </c>
      <c r="AL4643" s="79" t="str">
        <f>IF($C4643="", "", IF(IFERROR(INDEX(Ingredients!H$11:H$310, MATCH($C4643, Ingredients!$B$11:$B$310, 0)), "")="", "", IFERROR(INDEX(Ingredients!H$11:H$310, MATCH($C4643, Ingredients!$B$11:$B$310, 0)), "")))</f>
        <v/>
      </c>
      <c r="AN4643" s="83" t="str">
        <f t="shared" si="1085"/>
        <v/>
      </c>
      <c r="AP4643" s="114" t="str">
        <f t="shared" si="1095"/>
        <v/>
      </c>
      <c r="AR4643" s="117" t="str">
        <f>IF($C4643="", "", IF(IFERROR(INDEX(Ingredients!$AI$11:$AI$310, MATCH($C4643, Ingredients!$B$11:$B$310, 0)), "")="", "", IFERROR(INDEX(Ingredients!$AI$11:$AI$310, MATCH($C4643, Ingredients!$B$11:$B$310, 0)), "")))</f>
        <v/>
      </c>
      <c r="AT4643" s="120" t="str">
        <f t="shared" si="1096"/>
        <v/>
      </c>
      <c r="AV4643" s="90" t="str">
        <f t="shared" si="1086"/>
        <v/>
      </c>
      <c r="AX4643" s="90" t="str">
        <f>IF($AV4643="", "", COUNTIF($AV$11:$AV$5010, "&lt;"&amp;$AV4643)+1+COUNTIF($AV$11:$AV4643, $AV4643)-1)</f>
        <v/>
      </c>
      <c r="AZ4643" s="111" t="str">
        <f>IF($B4643="", "", SUMIF('Shopping List'!$AV$11:$AV$25, $B4643, 'Shopping List'!$BN$11:$BN$25))</f>
        <v/>
      </c>
      <c r="BB4643" s="117" t="str">
        <f t="shared" si="1097"/>
        <v/>
      </c>
    </row>
    <row r="4644" spans="1:54" x14ac:dyDescent="0.25">
      <c r="A4644" s="4"/>
      <c r="B4644" s="37"/>
      <c r="C4644" s="124"/>
      <c r="D4644" s="39"/>
      <c r="E4644" s="125"/>
      <c r="F4644" s="48"/>
      <c r="G4644" s="4"/>
      <c r="H4644" s="4"/>
      <c r="I4644" s="95" t="str">
        <f>IF($C4644="", "", IF(IFERROR(INDEX(Ingredients!$C$11:$C$310, MATCH($C4644, Ingredients!$B$11:$B$310, 0)), "")="", "", IFERROR(INDEX(Ingredients!$C$11:$C$310, MATCH($C4644, Ingredients!$B$11:$B$310, 0)), "")))</f>
        <v/>
      </c>
      <c r="J4644" s="73" t="str">
        <f>IF($B4644="", "", IF(IFERROR(INDEX(Meals!$C$11:$C$260, MATCH($B4644, Meals!$B$11:$B$260, 0)), "")="", "", IFERROR(INDEX(Meals!$C$11:$C$260, MATCH($B4644, Meals!$B$11:$B$260, 0)), "")))</f>
        <v/>
      </c>
      <c r="K4644" s="4"/>
      <c r="L4644" s="72" t="str">
        <f t="shared" si="1087"/>
        <v/>
      </c>
      <c r="M4644" s="73" t="str">
        <f t="shared" si="1088"/>
        <v/>
      </c>
      <c r="N4644" s="4"/>
      <c r="O4644" s="78" t="str">
        <f t="shared" si="1089"/>
        <v/>
      </c>
      <c r="P4644" s="79" t="str">
        <f t="shared" si="1090"/>
        <v/>
      </c>
      <c r="Q4644" s="4"/>
      <c r="R4644" s="90" t="str">
        <f t="shared" si="1091"/>
        <v/>
      </c>
      <c r="S4644" s="4"/>
      <c r="Y4644" s="18" t="str">
        <f t="shared" si="1092"/>
        <v/>
      </c>
      <c r="AA4644" s="18" t="str">
        <f t="shared" si="1083"/>
        <v/>
      </c>
      <c r="AB4644" s="18" t="str">
        <f t="shared" si="1084"/>
        <v/>
      </c>
      <c r="AC4644" s="18" t="str">
        <f t="shared" si="1093"/>
        <v/>
      </c>
      <c r="AD4644" s="18" t="str">
        <f t="shared" si="1093"/>
        <v/>
      </c>
      <c r="AE4644" s="18" t="str">
        <f t="shared" si="1094"/>
        <v/>
      </c>
      <c r="AG4644" s="95" t="str">
        <f>IF($C4644="", "", IF(IFERROR(INDEX(Ingredients!C$11:C$310, MATCH($C4644, Ingredients!$B$11:$B$310, 0)), "")="", "", IFERROR(INDEX(Ingredients!C$11:C$310, MATCH($C4644, Ingredients!$B$11:$B$310, 0)), "")))</f>
        <v/>
      </c>
      <c r="AH4644" s="105" t="str">
        <f>IF($C4644="", "", IF(IFERROR(INDEX(Ingredients!D$11:D$310, MATCH($C4644, Ingredients!$B$11:$B$310, 0)), "")="", "", IFERROR(INDEX(Ingredients!D$11:D$310, MATCH($C4644, Ingredients!$B$11:$B$310, 0)), "")))</f>
        <v/>
      </c>
      <c r="AI4644" s="106" t="str">
        <f>IF($C4644="", "", IF(IFERROR(INDEX(Ingredients!E$11:E$310, MATCH($C4644, Ingredients!$B$11:$B$310, 0)), "")="", "", IFERROR(INDEX(Ingredients!E$11:E$310, MATCH($C4644, Ingredients!$B$11:$B$310, 0)), "")))</f>
        <v/>
      </c>
      <c r="AJ4644" s="108" t="str">
        <f>IF($C4644="", "", IF(IFERROR(INDEX(Ingredients!F$11:F$310, MATCH($C4644, Ingredients!$B$11:$B$310, 0)), "")="", "", IFERROR(INDEX(Ingredients!F$11:F$310, MATCH($C4644, Ingredients!$B$11:$B$310, 0)), "")))</f>
        <v/>
      </c>
      <c r="AK4644" s="106" t="str">
        <f>IF($C4644="", "", IF(IFERROR(INDEX(Ingredients!G$11:G$310, MATCH($C4644, Ingredients!$B$11:$B$310, 0)), "")="", "", IFERROR(INDEX(Ingredients!G$11:G$310, MATCH($C4644, Ingredients!$B$11:$B$310, 0)), "")))</f>
        <v/>
      </c>
      <c r="AL4644" s="79" t="str">
        <f>IF($C4644="", "", IF(IFERROR(INDEX(Ingredients!H$11:H$310, MATCH($C4644, Ingredients!$B$11:$B$310, 0)), "")="", "", IFERROR(INDEX(Ingredients!H$11:H$310, MATCH($C4644, Ingredients!$B$11:$B$310, 0)), "")))</f>
        <v/>
      </c>
      <c r="AN4644" s="83" t="str">
        <f t="shared" si="1085"/>
        <v/>
      </c>
      <c r="AP4644" s="114" t="str">
        <f t="shared" si="1095"/>
        <v/>
      </c>
      <c r="AR4644" s="117" t="str">
        <f>IF($C4644="", "", IF(IFERROR(INDEX(Ingredients!$AI$11:$AI$310, MATCH($C4644, Ingredients!$B$11:$B$310, 0)), "")="", "", IFERROR(INDEX(Ingredients!$AI$11:$AI$310, MATCH($C4644, Ingredients!$B$11:$B$310, 0)), "")))</f>
        <v/>
      </c>
      <c r="AT4644" s="120" t="str">
        <f t="shared" si="1096"/>
        <v/>
      </c>
      <c r="AV4644" s="90" t="str">
        <f t="shared" si="1086"/>
        <v/>
      </c>
      <c r="AX4644" s="90" t="str">
        <f>IF($AV4644="", "", COUNTIF($AV$11:$AV$5010, "&lt;"&amp;$AV4644)+1+COUNTIF($AV$11:$AV4644, $AV4644)-1)</f>
        <v/>
      </c>
      <c r="AZ4644" s="111" t="str">
        <f>IF($B4644="", "", SUMIF('Shopping List'!$AV$11:$AV$25, $B4644, 'Shopping List'!$BN$11:$BN$25))</f>
        <v/>
      </c>
      <c r="BB4644" s="117" t="str">
        <f t="shared" si="1097"/>
        <v/>
      </c>
    </row>
    <row r="4645" spans="1:54" x14ac:dyDescent="0.25">
      <c r="A4645" s="4"/>
      <c r="B4645" s="37"/>
      <c r="C4645" s="124"/>
      <c r="D4645" s="39"/>
      <c r="E4645" s="125"/>
      <c r="F4645" s="48"/>
      <c r="G4645" s="4"/>
      <c r="H4645" s="4"/>
      <c r="I4645" s="95" t="str">
        <f>IF($C4645="", "", IF(IFERROR(INDEX(Ingredients!$C$11:$C$310, MATCH($C4645, Ingredients!$B$11:$B$310, 0)), "")="", "", IFERROR(INDEX(Ingredients!$C$11:$C$310, MATCH($C4645, Ingredients!$B$11:$B$310, 0)), "")))</f>
        <v/>
      </c>
      <c r="J4645" s="73" t="str">
        <f>IF($B4645="", "", IF(IFERROR(INDEX(Meals!$C$11:$C$260, MATCH($B4645, Meals!$B$11:$B$260, 0)), "")="", "", IFERROR(INDEX(Meals!$C$11:$C$260, MATCH($B4645, Meals!$B$11:$B$260, 0)), "")))</f>
        <v/>
      </c>
      <c r="K4645" s="4"/>
      <c r="L4645" s="72" t="str">
        <f t="shared" si="1087"/>
        <v/>
      </c>
      <c r="M4645" s="73" t="str">
        <f t="shared" si="1088"/>
        <v/>
      </c>
      <c r="N4645" s="4"/>
      <c r="O4645" s="78" t="str">
        <f t="shared" si="1089"/>
        <v/>
      </c>
      <c r="P4645" s="79" t="str">
        <f t="shared" si="1090"/>
        <v/>
      </c>
      <c r="Q4645" s="4"/>
      <c r="R4645" s="90" t="str">
        <f t="shared" si="1091"/>
        <v/>
      </c>
      <c r="S4645" s="4"/>
      <c r="Y4645" s="18" t="str">
        <f t="shared" si="1092"/>
        <v/>
      </c>
      <c r="AA4645" s="18" t="str">
        <f t="shared" si="1083"/>
        <v/>
      </c>
      <c r="AB4645" s="18" t="str">
        <f t="shared" si="1084"/>
        <v/>
      </c>
      <c r="AC4645" s="18" t="str">
        <f t="shared" si="1093"/>
        <v/>
      </c>
      <c r="AD4645" s="18" t="str">
        <f t="shared" si="1093"/>
        <v/>
      </c>
      <c r="AE4645" s="18" t="str">
        <f t="shared" si="1094"/>
        <v/>
      </c>
      <c r="AG4645" s="95" t="str">
        <f>IF($C4645="", "", IF(IFERROR(INDEX(Ingredients!C$11:C$310, MATCH($C4645, Ingredients!$B$11:$B$310, 0)), "")="", "", IFERROR(INDEX(Ingredients!C$11:C$310, MATCH($C4645, Ingredients!$B$11:$B$310, 0)), "")))</f>
        <v/>
      </c>
      <c r="AH4645" s="105" t="str">
        <f>IF($C4645="", "", IF(IFERROR(INDEX(Ingredients!D$11:D$310, MATCH($C4645, Ingredients!$B$11:$B$310, 0)), "")="", "", IFERROR(INDEX(Ingredients!D$11:D$310, MATCH($C4645, Ingredients!$B$11:$B$310, 0)), "")))</f>
        <v/>
      </c>
      <c r="AI4645" s="106" t="str">
        <f>IF($C4645="", "", IF(IFERROR(INDEX(Ingredients!E$11:E$310, MATCH($C4645, Ingredients!$B$11:$B$310, 0)), "")="", "", IFERROR(INDEX(Ingredients!E$11:E$310, MATCH($C4645, Ingredients!$B$11:$B$310, 0)), "")))</f>
        <v/>
      </c>
      <c r="AJ4645" s="108" t="str">
        <f>IF($C4645="", "", IF(IFERROR(INDEX(Ingredients!F$11:F$310, MATCH($C4645, Ingredients!$B$11:$B$310, 0)), "")="", "", IFERROR(INDEX(Ingredients!F$11:F$310, MATCH($C4645, Ingredients!$B$11:$B$310, 0)), "")))</f>
        <v/>
      </c>
      <c r="AK4645" s="106" t="str">
        <f>IF($C4645="", "", IF(IFERROR(INDEX(Ingredients!G$11:G$310, MATCH($C4645, Ingredients!$B$11:$B$310, 0)), "")="", "", IFERROR(INDEX(Ingredients!G$11:G$310, MATCH($C4645, Ingredients!$B$11:$B$310, 0)), "")))</f>
        <v/>
      </c>
      <c r="AL4645" s="79" t="str">
        <f>IF($C4645="", "", IF(IFERROR(INDEX(Ingredients!H$11:H$310, MATCH($C4645, Ingredients!$B$11:$B$310, 0)), "")="", "", IFERROR(INDEX(Ingredients!H$11:H$310, MATCH($C4645, Ingredients!$B$11:$B$310, 0)), "")))</f>
        <v/>
      </c>
      <c r="AN4645" s="83" t="str">
        <f t="shared" si="1085"/>
        <v/>
      </c>
      <c r="AP4645" s="114" t="str">
        <f t="shared" si="1095"/>
        <v/>
      </c>
      <c r="AR4645" s="117" t="str">
        <f>IF($C4645="", "", IF(IFERROR(INDEX(Ingredients!$AI$11:$AI$310, MATCH($C4645, Ingredients!$B$11:$B$310, 0)), "")="", "", IFERROR(INDEX(Ingredients!$AI$11:$AI$310, MATCH($C4645, Ingredients!$B$11:$B$310, 0)), "")))</f>
        <v/>
      </c>
      <c r="AT4645" s="120" t="str">
        <f t="shared" si="1096"/>
        <v/>
      </c>
      <c r="AV4645" s="90" t="str">
        <f t="shared" si="1086"/>
        <v/>
      </c>
      <c r="AX4645" s="90" t="str">
        <f>IF($AV4645="", "", COUNTIF($AV$11:$AV$5010, "&lt;"&amp;$AV4645)+1+COUNTIF($AV$11:$AV4645, $AV4645)-1)</f>
        <v/>
      </c>
      <c r="AZ4645" s="111" t="str">
        <f>IF($B4645="", "", SUMIF('Shopping List'!$AV$11:$AV$25, $B4645, 'Shopping List'!$BN$11:$BN$25))</f>
        <v/>
      </c>
      <c r="BB4645" s="117" t="str">
        <f t="shared" si="1097"/>
        <v/>
      </c>
    </row>
    <row r="4646" spans="1:54" x14ac:dyDescent="0.25">
      <c r="A4646" s="4"/>
      <c r="B4646" s="37"/>
      <c r="C4646" s="124"/>
      <c r="D4646" s="39"/>
      <c r="E4646" s="125"/>
      <c r="F4646" s="48"/>
      <c r="G4646" s="4"/>
      <c r="H4646" s="4"/>
      <c r="I4646" s="95" t="str">
        <f>IF($C4646="", "", IF(IFERROR(INDEX(Ingredients!$C$11:$C$310, MATCH($C4646, Ingredients!$B$11:$B$310, 0)), "")="", "", IFERROR(INDEX(Ingredients!$C$11:$C$310, MATCH($C4646, Ingredients!$B$11:$B$310, 0)), "")))</f>
        <v/>
      </c>
      <c r="J4646" s="73" t="str">
        <f>IF($B4646="", "", IF(IFERROR(INDEX(Meals!$C$11:$C$260, MATCH($B4646, Meals!$B$11:$B$260, 0)), "")="", "", IFERROR(INDEX(Meals!$C$11:$C$260, MATCH($B4646, Meals!$B$11:$B$260, 0)), "")))</f>
        <v/>
      </c>
      <c r="K4646" s="4"/>
      <c r="L4646" s="72" t="str">
        <f t="shared" si="1087"/>
        <v/>
      </c>
      <c r="M4646" s="73" t="str">
        <f t="shared" si="1088"/>
        <v/>
      </c>
      <c r="N4646" s="4"/>
      <c r="O4646" s="78" t="str">
        <f t="shared" si="1089"/>
        <v/>
      </c>
      <c r="P4646" s="79" t="str">
        <f t="shared" si="1090"/>
        <v/>
      </c>
      <c r="Q4646" s="4"/>
      <c r="R4646" s="90" t="str">
        <f t="shared" si="1091"/>
        <v/>
      </c>
      <c r="S4646" s="4"/>
      <c r="Y4646" s="18" t="str">
        <f t="shared" si="1092"/>
        <v/>
      </c>
      <c r="AA4646" s="18" t="str">
        <f t="shared" si="1083"/>
        <v/>
      </c>
      <c r="AB4646" s="18" t="str">
        <f t="shared" si="1084"/>
        <v/>
      </c>
      <c r="AC4646" s="18" t="str">
        <f t="shared" si="1093"/>
        <v/>
      </c>
      <c r="AD4646" s="18" t="str">
        <f t="shared" si="1093"/>
        <v/>
      </c>
      <c r="AE4646" s="18" t="str">
        <f t="shared" si="1094"/>
        <v/>
      </c>
      <c r="AG4646" s="95" t="str">
        <f>IF($C4646="", "", IF(IFERROR(INDEX(Ingredients!C$11:C$310, MATCH($C4646, Ingredients!$B$11:$B$310, 0)), "")="", "", IFERROR(INDEX(Ingredients!C$11:C$310, MATCH($C4646, Ingredients!$B$11:$B$310, 0)), "")))</f>
        <v/>
      </c>
      <c r="AH4646" s="105" t="str">
        <f>IF($C4646="", "", IF(IFERROR(INDEX(Ingredients!D$11:D$310, MATCH($C4646, Ingredients!$B$11:$B$310, 0)), "")="", "", IFERROR(INDEX(Ingredients!D$11:D$310, MATCH($C4646, Ingredients!$B$11:$B$310, 0)), "")))</f>
        <v/>
      </c>
      <c r="AI4646" s="106" t="str">
        <f>IF($C4646="", "", IF(IFERROR(INDEX(Ingredients!E$11:E$310, MATCH($C4646, Ingredients!$B$11:$B$310, 0)), "")="", "", IFERROR(INDEX(Ingredients!E$11:E$310, MATCH($C4646, Ingredients!$B$11:$B$310, 0)), "")))</f>
        <v/>
      </c>
      <c r="AJ4646" s="108" t="str">
        <f>IF($C4646="", "", IF(IFERROR(INDEX(Ingredients!F$11:F$310, MATCH($C4646, Ingredients!$B$11:$B$310, 0)), "")="", "", IFERROR(INDEX(Ingredients!F$11:F$310, MATCH($C4646, Ingredients!$B$11:$B$310, 0)), "")))</f>
        <v/>
      </c>
      <c r="AK4646" s="106" t="str">
        <f>IF($C4646="", "", IF(IFERROR(INDEX(Ingredients!G$11:G$310, MATCH($C4646, Ingredients!$B$11:$B$310, 0)), "")="", "", IFERROR(INDEX(Ingredients!G$11:G$310, MATCH($C4646, Ingredients!$B$11:$B$310, 0)), "")))</f>
        <v/>
      </c>
      <c r="AL4646" s="79" t="str">
        <f>IF($C4646="", "", IF(IFERROR(INDEX(Ingredients!H$11:H$310, MATCH($C4646, Ingredients!$B$11:$B$310, 0)), "")="", "", IFERROR(INDEX(Ingredients!H$11:H$310, MATCH($C4646, Ingredients!$B$11:$B$310, 0)), "")))</f>
        <v/>
      </c>
      <c r="AN4646" s="83" t="str">
        <f t="shared" si="1085"/>
        <v/>
      </c>
      <c r="AP4646" s="114" t="str">
        <f t="shared" si="1095"/>
        <v/>
      </c>
      <c r="AR4646" s="117" t="str">
        <f>IF($C4646="", "", IF(IFERROR(INDEX(Ingredients!$AI$11:$AI$310, MATCH($C4646, Ingredients!$B$11:$B$310, 0)), "")="", "", IFERROR(INDEX(Ingredients!$AI$11:$AI$310, MATCH($C4646, Ingredients!$B$11:$B$310, 0)), "")))</f>
        <v/>
      </c>
      <c r="AT4646" s="120" t="str">
        <f t="shared" si="1096"/>
        <v/>
      </c>
      <c r="AV4646" s="90" t="str">
        <f t="shared" si="1086"/>
        <v/>
      </c>
      <c r="AX4646" s="90" t="str">
        <f>IF($AV4646="", "", COUNTIF($AV$11:$AV$5010, "&lt;"&amp;$AV4646)+1+COUNTIF($AV$11:$AV4646, $AV4646)-1)</f>
        <v/>
      </c>
      <c r="AZ4646" s="111" t="str">
        <f>IF($B4646="", "", SUMIF('Shopping List'!$AV$11:$AV$25, $B4646, 'Shopping List'!$BN$11:$BN$25))</f>
        <v/>
      </c>
      <c r="BB4646" s="117" t="str">
        <f t="shared" si="1097"/>
        <v/>
      </c>
    </row>
    <row r="4647" spans="1:54" x14ac:dyDescent="0.25">
      <c r="A4647" s="4"/>
      <c r="B4647" s="37"/>
      <c r="C4647" s="124"/>
      <c r="D4647" s="39"/>
      <c r="E4647" s="125"/>
      <c r="F4647" s="48"/>
      <c r="G4647" s="4"/>
      <c r="H4647" s="4"/>
      <c r="I4647" s="95" t="str">
        <f>IF($C4647="", "", IF(IFERROR(INDEX(Ingredients!$C$11:$C$310, MATCH($C4647, Ingredients!$B$11:$B$310, 0)), "")="", "", IFERROR(INDEX(Ingredients!$C$11:$C$310, MATCH($C4647, Ingredients!$B$11:$B$310, 0)), "")))</f>
        <v/>
      </c>
      <c r="J4647" s="73" t="str">
        <f>IF($B4647="", "", IF(IFERROR(INDEX(Meals!$C$11:$C$260, MATCH($B4647, Meals!$B$11:$B$260, 0)), "")="", "", IFERROR(INDEX(Meals!$C$11:$C$260, MATCH($B4647, Meals!$B$11:$B$260, 0)), "")))</f>
        <v/>
      </c>
      <c r="K4647" s="4"/>
      <c r="L4647" s="72" t="str">
        <f t="shared" si="1087"/>
        <v/>
      </c>
      <c r="M4647" s="73" t="str">
        <f t="shared" si="1088"/>
        <v/>
      </c>
      <c r="N4647" s="4"/>
      <c r="O4647" s="78" t="str">
        <f t="shared" si="1089"/>
        <v/>
      </c>
      <c r="P4647" s="79" t="str">
        <f t="shared" si="1090"/>
        <v/>
      </c>
      <c r="Q4647" s="4"/>
      <c r="R4647" s="90" t="str">
        <f t="shared" si="1091"/>
        <v/>
      </c>
      <c r="S4647" s="4"/>
      <c r="Y4647" s="18" t="str">
        <f t="shared" si="1092"/>
        <v/>
      </c>
      <c r="AA4647" s="18" t="str">
        <f t="shared" si="1083"/>
        <v/>
      </c>
      <c r="AB4647" s="18" t="str">
        <f t="shared" si="1084"/>
        <v/>
      </c>
      <c r="AC4647" s="18" t="str">
        <f t="shared" si="1093"/>
        <v/>
      </c>
      <c r="AD4647" s="18" t="str">
        <f t="shared" si="1093"/>
        <v/>
      </c>
      <c r="AE4647" s="18" t="str">
        <f t="shared" si="1094"/>
        <v/>
      </c>
      <c r="AG4647" s="95" t="str">
        <f>IF($C4647="", "", IF(IFERROR(INDEX(Ingredients!C$11:C$310, MATCH($C4647, Ingredients!$B$11:$B$310, 0)), "")="", "", IFERROR(INDEX(Ingredients!C$11:C$310, MATCH($C4647, Ingredients!$B$11:$B$310, 0)), "")))</f>
        <v/>
      </c>
      <c r="AH4647" s="105" t="str">
        <f>IF($C4647="", "", IF(IFERROR(INDEX(Ingredients!D$11:D$310, MATCH($C4647, Ingredients!$B$11:$B$310, 0)), "")="", "", IFERROR(INDEX(Ingredients!D$11:D$310, MATCH($C4647, Ingredients!$B$11:$B$310, 0)), "")))</f>
        <v/>
      </c>
      <c r="AI4647" s="106" t="str">
        <f>IF($C4647="", "", IF(IFERROR(INDEX(Ingredients!E$11:E$310, MATCH($C4647, Ingredients!$B$11:$B$310, 0)), "")="", "", IFERROR(INDEX(Ingredients!E$11:E$310, MATCH($C4647, Ingredients!$B$11:$B$310, 0)), "")))</f>
        <v/>
      </c>
      <c r="AJ4647" s="108" t="str">
        <f>IF($C4647="", "", IF(IFERROR(INDEX(Ingredients!F$11:F$310, MATCH($C4647, Ingredients!$B$11:$B$310, 0)), "")="", "", IFERROR(INDEX(Ingredients!F$11:F$310, MATCH($C4647, Ingredients!$B$11:$B$310, 0)), "")))</f>
        <v/>
      </c>
      <c r="AK4647" s="106" t="str">
        <f>IF($C4647="", "", IF(IFERROR(INDEX(Ingredients!G$11:G$310, MATCH($C4647, Ingredients!$B$11:$B$310, 0)), "")="", "", IFERROR(INDEX(Ingredients!G$11:G$310, MATCH($C4647, Ingredients!$B$11:$B$310, 0)), "")))</f>
        <v/>
      </c>
      <c r="AL4647" s="79" t="str">
        <f>IF($C4647="", "", IF(IFERROR(INDEX(Ingredients!H$11:H$310, MATCH($C4647, Ingredients!$B$11:$B$310, 0)), "")="", "", IFERROR(INDEX(Ingredients!H$11:H$310, MATCH($C4647, Ingredients!$B$11:$B$310, 0)), "")))</f>
        <v/>
      </c>
      <c r="AN4647" s="83" t="str">
        <f t="shared" si="1085"/>
        <v/>
      </c>
      <c r="AP4647" s="114" t="str">
        <f t="shared" si="1095"/>
        <v/>
      </c>
      <c r="AR4647" s="117" t="str">
        <f>IF($C4647="", "", IF(IFERROR(INDEX(Ingredients!$AI$11:$AI$310, MATCH($C4647, Ingredients!$B$11:$B$310, 0)), "")="", "", IFERROR(INDEX(Ingredients!$AI$11:$AI$310, MATCH($C4647, Ingredients!$B$11:$B$310, 0)), "")))</f>
        <v/>
      </c>
      <c r="AT4647" s="120" t="str">
        <f t="shared" si="1096"/>
        <v/>
      </c>
      <c r="AV4647" s="90" t="str">
        <f t="shared" si="1086"/>
        <v/>
      </c>
      <c r="AX4647" s="90" t="str">
        <f>IF($AV4647="", "", COUNTIF($AV$11:$AV$5010, "&lt;"&amp;$AV4647)+1+COUNTIF($AV$11:$AV4647, $AV4647)-1)</f>
        <v/>
      </c>
      <c r="AZ4647" s="111" t="str">
        <f>IF($B4647="", "", SUMIF('Shopping List'!$AV$11:$AV$25, $B4647, 'Shopping List'!$BN$11:$BN$25))</f>
        <v/>
      </c>
      <c r="BB4647" s="117" t="str">
        <f t="shared" si="1097"/>
        <v/>
      </c>
    </row>
    <row r="4648" spans="1:54" x14ac:dyDescent="0.25">
      <c r="A4648" s="4"/>
      <c r="B4648" s="37"/>
      <c r="C4648" s="124"/>
      <c r="D4648" s="39"/>
      <c r="E4648" s="125"/>
      <c r="F4648" s="48"/>
      <c r="G4648" s="4"/>
      <c r="H4648" s="4"/>
      <c r="I4648" s="95" t="str">
        <f>IF($C4648="", "", IF(IFERROR(INDEX(Ingredients!$C$11:$C$310, MATCH($C4648, Ingredients!$B$11:$B$310, 0)), "")="", "", IFERROR(INDEX(Ingredients!$C$11:$C$310, MATCH($C4648, Ingredients!$B$11:$B$310, 0)), "")))</f>
        <v/>
      </c>
      <c r="J4648" s="73" t="str">
        <f>IF($B4648="", "", IF(IFERROR(INDEX(Meals!$C$11:$C$260, MATCH($B4648, Meals!$B$11:$B$260, 0)), "")="", "", IFERROR(INDEX(Meals!$C$11:$C$260, MATCH($B4648, Meals!$B$11:$B$260, 0)), "")))</f>
        <v/>
      </c>
      <c r="K4648" s="4"/>
      <c r="L4648" s="72" t="str">
        <f t="shared" si="1087"/>
        <v/>
      </c>
      <c r="M4648" s="73" t="str">
        <f t="shared" si="1088"/>
        <v/>
      </c>
      <c r="N4648" s="4"/>
      <c r="O4648" s="78" t="str">
        <f t="shared" si="1089"/>
        <v/>
      </c>
      <c r="P4648" s="79" t="str">
        <f t="shared" si="1090"/>
        <v/>
      </c>
      <c r="Q4648" s="4"/>
      <c r="R4648" s="90" t="str">
        <f t="shared" si="1091"/>
        <v/>
      </c>
      <c r="S4648" s="4"/>
      <c r="Y4648" s="18" t="str">
        <f t="shared" si="1092"/>
        <v/>
      </c>
      <c r="AA4648" s="18" t="str">
        <f t="shared" si="1083"/>
        <v/>
      </c>
      <c r="AB4648" s="18" t="str">
        <f t="shared" si="1084"/>
        <v/>
      </c>
      <c r="AC4648" s="18" t="str">
        <f t="shared" si="1093"/>
        <v/>
      </c>
      <c r="AD4648" s="18" t="str">
        <f t="shared" si="1093"/>
        <v/>
      </c>
      <c r="AE4648" s="18" t="str">
        <f t="shared" si="1094"/>
        <v/>
      </c>
      <c r="AG4648" s="95" t="str">
        <f>IF($C4648="", "", IF(IFERROR(INDEX(Ingredients!C$11:C$310, MATCH($C4648, Ingredients!$B$11:$B$310, 0)), "")="", "", IFERROR(INDEX(Ingredients!C$11:C$310, MATCH($C4648, Ingredients!$B$11:$B$310, 0)), "")))</f>
        <v/>
      </c>
      <c r="AH4648" s="105" t="str">
        <f>IF($C4648="", "", IF(IFERROR(INDEX(Ingredients!D$11:D$310, MATCH($C4648, Ingredients!$B$11:$B$310, 0)), "")="", "", IFERROR(INDEX(Ingredients!D$11:D$310, MATCH($C4648, Ingredients!$B$11:$B$310, 0)), "")))</f>
        <v/>
      </c>
      <c r="AI4648" s="106" t="str">
        <f>IF($C4648="", "", IF(IFERROR(INDEX(Ingredients!E$11:E$310, MATCH($C4648, Ingredients!$B$11:$B$310, 0)), "")="", "", IFERROR(INDEX(Ingredients!E$11:E$310, MATCH($C4648, Ingredients!$B$11:$B$310, 0)), "")))</f>
        <v/>
      </c>
      <c r="AJ4648" s="108" t="str">
        <f>IF($C4648="", "", IF(IFERROR(INDEX(Ingredients!F$11:F$310, MATCH($C4648, Ingredients!$B$11:$B$310, 0)), "")="", "", IFERROR(INDEX(Ingredients!F$11:F$310, MATCH($C4648, Ingredients!$B$11:$B$310, 0)), "")))</f>
        <v/>
      </c>
      <c r="AK4648" s="106" t="str">
        <f>IF($C4648="", "", IF(IFERROR(INDEX(Ingredients!G$11:G$310, MATCH($C4648, Ingredients!$B$11:$B$310, 0)), "")="", "", IFERROR(INDEX(Ingredients!G$11:G$310, MATCH($C4648, Ingredients!$B$11:$B$310, 0)), "")))</f>
        <v/>
      </c>
      <c r="AL4648" s="79" t="str">
        <f>IF($C4648="", "", IF(IFERROR(INDEX(Ingredients!H$11:H$310, MATCH($C4648, Ingredients!$B$11:$B$310, 0)), "")="", "", IFERROR(INDEX(Ingredients!H$11:H$310, MATCH($C4648, Ingredients!$B$11:$B$310, 0)), "")))</f>
        <v/>
      </c>
      <c r="AN4648" s="83" t="str">
        <f t="shared" si="1085"/>
        <v/>
      </c>
      <c r="AP4648" s="114" t="str">
        <f t="shared" si="1095"/>
        <v/>
      </c>
      <c r="AR4648" s="117" t="str">
        <f>IF($C4648="", "", IF(IFERROR(INDEX(Ingredients!$AI$11:$AI$310, MATCH($C4648, Ingredients!$B$11:$B$310, 0)), "")="", "", IFERROR(INDEX(Ingredients!$AI$11:$AI$310, MATCH($C4648, Ingredients!$B$11:$B$310, 0)), "")))</f>
        <v/>
      </c>
      <c r="AT4648" s="120" t="str">
        <f t="shared" si="1096"/>
        <v/>
      </c>
      <c r="AV4648" s="90" t="str">
        <f t="shared" si="1086"/>
        <v/>
      </c>
      <c r="AX4648" s="90" t="str">
        <f>IF($AV4648="", "", COUNTIF($AV$11:$AV$5010, "&lt;"&amp;$AV4648)+1+COUNTIF($AV$11:$AV4648, $AV4648)-1)</f>
        <v/>
      </c>
      <c r="AZ4648" s="111" t="str">
        <f>IF($B4648="", "", SUMIF('Shopping List'!$AV$11:$AV$25, $B4648, 'Shopping List'!$BN$11:$BN$25))</f>
        <v/>
      </c>
      <c r="BB4648" s="117" t="str">
        <f t="shared" si="1097"/>
        <v/>
      </c>
    </row>
    <row r="4649" spans="1:54" x14ac:dyDescent="0.25">
      <c r="A4649" s="4"/>
      <c r="B4649" s="37"/>
      <c r="C4649" s="124"/>
      <c r="D4649" s="39"/>
      <c r="E4649" s="125"/>
      <c r="F4649" s="48"/>
      <c r="G4649" s="4"/>
      <c r="H4649" s="4"/>
      <c r="I4649" s="95" t="str">
        <f>IF($C4649="", "", IF(IFERROR(INDEX(Ingredients!$C$11:$C$310, MATCH($C4649, Ingredients!$B$11:$B$310, 0)), "")="", "", IFERROR(INDEX(Ingredients!$C$11:$C$310, MATCH($C4649, Ingredients!$B$11:$B$310, 0)), "")))</f>
        <v/>
      </c>
      <c r="J4649" s="73" t="str">
        <f>IF($B4649="", "", IF(IFERROR(INDEX(Meals!$C$11:$C$260, MATCH($B4649, Meals!$B$11:$B$260, 0)), "")="", "", IFERROR(INDEX(Meals!$C$11:$C$260, MATCH($B4649, Meals!$B$11:$B$260, 0)), "")))</f>
        <v/>
      </c>
      <c r="K4649" s="4"/>
      <c r="L4649" s="72" t="str">
        <f t="shared" si="1087"/>
        <v/>
      </c>
      <c r="M4649" s="73" t="str">
        <f t="shared" si="1088"/>
        <v/>
      </c>
      <c r="N4649" s="4"/>
      <c r="O4649" s="78" t="str">
        <f t="shared" si="1089"/>
        <v/>
      </c>
      <c r="P4649" s="79" t="str">
        <f t="shared" si="1090"/>
        <v/>
      </c>
      <c r="Q4649" s="4"/>
      <c r="R4649" s="90" t="str">
        <f t="shared" si="1091"/>
        <v/>
      </c>
      <c r="S4649" s="4"/>
      <c r="Y4649" s="18" t="str">
        <f t="shared" si="1092"/>
        <v/>
      </c>
      <c r="AA4649" s="18" t="str">
        <f t="shared" si="1083"/>
        <v/>
      </c>
      <c r="AB4649" s="18" t="str">
        <f t="shared" si="1084"/>
        <v/>
      </c>
      <c r="AC4649" s="18" t="str">
        <f t="shared" si="1093"/>
        <v/>
      </c>
      <c r="AD4649" s="18" t="str">
        <f t="shared" si="1093"/>
        <v/>
      </c>
      <c r="AE4649" s="18" t="str">
        <f t="shared" si="1094"/>
        <v/>
      </c>
      <c r="AG4649" s="95" t="str">
        <f>IF($C4649="", "", IF(IFERROR(INDEX(Ingredients!C$11:C$310, MATCH($C4649, Ingredients!$B$11:$B$310, 0)), "")="", "", IFERROR(INDEX(Ingredients!C$11:C$310, MATCH($C4649, Ingredients!$B$11:$B$310, 0)), "")))</f>
        <v/>
      </c>
      <c r="AH4649" s="105" t="str">
        <f>IF($C4649="", "", IF(IFERROR(INDEX(Ingredients!D$11:D$310, MATCH($C4649, Ingredients!$B$11:$B$310, 0)), "")="", "", IFERROR(INDEX(Ingredients!D$11:D$310, MATCH($C4649, Ingredients!$B$11:$B$310, 0)), "")))</f>
        <v/>
      </c>
      <c r="AI4649" s="106" t="str">
        <f>IF($C4649="", "", IF(IFERROR(INDEX(Ingredients!E$11:E$310, MATCH($C4649, Ingredients!$B$11:$B$310, 0)), "")="", "", IFERROR(INDEX(Ingredients!E$11:E$310, MATCH($C4649, Ingredients!$B$11:$B$310, 0)), "")))</f>
        <v/>
      </c>
      <c r="AJ4649" s="108" t="str">
        <f>IF($C4649="", "", IF(IFERROR(INDEX(Ingredients!F$11:F$310, MATCH($C4649, Ingredients!$B$11:$B$310, 0)), "")="", "", IFERROR(INDEX(Ingredients!F$11:F$310, MATCH($C4649, Ingredients!$B$11:$B$310, 0)), "")))</f>
        <v/>
      </c>
      <c r="AK4649" s="106" t="str">
        <f>IF($C4649="", "", IF(IFERROR(INDEX(Ingredients!G$11:G$310, MATCH($C4649, Ingredients!$B$11:$B$310, 0)), "")="", "", IFERROR(INDEX(Ingredients!G$11:G$310, MATCH($C4649, Ingredients!$B$11:$B$310, 0)), "")))</f>
        <v/>
      </c>
      <c r="AL4649" s="79" t="str">
        <f>IF($C4649="", "", IF(IFERROR(INDEX(Ingredients!H$11:H$310, MATCH($C4649, Ingredients!$B$11:$B$310, 0)), "")="", "", IFERROR(INDEX(Ingredients!H$11:H$310, MATCH($C4649, Ingredients!$B$11:$B$310, 0)), "")))</f>
        <v/>
      </c>
      <c r="AN4649" s="83" t="str">
        <f t="shared" si="1085"/>
        <v/>
      </c>
      <c r="AP4649" s="114" t="str">
        <f t="shared" si="1095"/>
        <v/>
      </c>
      <c r="AR4649" s="117" t="str">
        <f>IF($C4649="", "", IF(IFERROR(INDEX(Ingredients!$AI$11:$AI$310, MATCH($C4649, Ingredients!$B$11:$B$310, 0)), "")="", "", IFERROR(INDEX(Ingredients!$AI$11:$AI$310, MATCH($C4649, Ingredients!$B$11:$B$310, 0)), "")))</f>
        <v/>
      </c>
      <c r="AT4649" s="120" t="str">
        <f t="shared" si="1096"/>
        <v/>
      </c>
      <c r="AV4649" s="90" t="str">
        <f t="shared" si="1086"/>
        <v/>
      </c>
      <c r="AX4649" s="90" t="str">
        <f>IF($AV4649="", "", COUNTIF($AV$11:$AV$5010, "&lt;"&amp;$AV4649)+1+COUNTIF($AV$11:$AV4649, $AV4649)-1)</f>
        <v/>
      </c>
      <c r="AZ4649" s="111" t="str">
        <f>IF($B4649="", "", SUMIF('Shopping List'!$AV$11:$AV$25, $B4649, 'Shopping List'!$BN$11:$BN$25))</f>
        <v/>
      </c>
      <c r="BB4649" s="117" t="str">
        <f t="shared" si="1097"/>
        <v/>
      </c>
    </row>
    <row r="4650" spans="1:54" x14ac:dyDescent="0.25">
      <c r="A4650" s="4"/>
      <c r="B4650" s="37"/>
      <c r="C4650" s="124"/>
      <c r="D4650" s="39"/>
      <c r="E4650" s="125"/>
      <c r="F4650" s="48"/>
      <c r="G4650" s="4"/>
      <c r="H4650" s="4"/>
      <c r="I4650" s="95" t="str">
        <f>IF($C4650="", "", IF(IFERROR(INDEX(Ingredients!$C$11:$C$310, MATCH($C4650, Ingredients!$B$11:$B$310, 0)), "")="", "", IFERROR(INDEX(Ingredients!$C$11:$C$310, MATCH($C4650, Ingredients!$B$11:$B$310, 0)), "")))</f>
        <v/>
      </c>
      <c r="J4650" s="73" t="str">
        <f>IF($B4650="", "", IF(IFERROR(INDEX(Meals!$C$11:$C$260, MATCH($B4650, Meals!$B$11:$B$260, 0)), "")="", "", IFERROR(INDEX(Meals!$C$11:$C$260, MATCH($B4650, Meals!$B$11:$B$260, 0)), "")))</f>
        <v/>
      </c>
      <c r="K4650" s="4"/>
      <c r="L4650" s="72" t="str">
        <f t="shared" si="1087"/>
        <v/>
      </c>
      <c r="M4650" s="73" t="str">
        <f t="shared" si="1088"/>
        <v/>
      </c>
      <c r="N4650" s="4"/>
      <c r="O4650" s="78" t="str">
        <f t="shared" si="1089"/>
        <v/>
      </c>
      <c r="P4650" s="79" t="str">
        <f t="shared" si="1090"/>
        <v/>
      </c>
      <c r="Q4650" s="4"/>
      <c r="R4650" s="90" t="str">
        <f t="shared" si="1091"/>
        <v/>
      </c>
      <c r="S4650" s="4"/>
      <c r="Y4650" s="18" t="str">
        <f t="shared" si="1092"/>
        <v/>
      </c>
      <c r="AA4650" s="18" t="str">
        <f t="shared" si="1083"/>
        <v/>
      </c>
      <c r="AB4650" s="18" t="str">
        <f t="shared" si="1084"/>
        <v/>
      </c>
      <c r="AC4650" s="18" t="str">
        <f t="shared" si="1093"/>
        <v/>
      </c>
      <c r="AD4650" s="18" t="str">
        <f t="shared" si="1093"/>
        <v/>
      </c>
      <c r="AE4650" s="18" t="str">
        <f t="shared" si="1094"/>
        <v/>
      </c>
      <c r="AG4650" s="95" t="str">
        <f>IF($C4650="", "", IF(IFERROR(INDEX(Ingredients!C$11:C$310, MATCH($C4650, Ingredients!$B$11:$B$310, 0)), "")="", "", IFERROR(INDEX(Ingredients!C$11:C$310, MATCH($C4650, Ingredients!$B$11:$B$310, 0)), "")))</f>
        <v/>
      </c>
      <c r="AH4650" s="105" t="str">
        <f>IF($C4650="", "", IF(IFERROR(INDEX(Ingredients!D$11:D$310, MATCH($C4650, Ingredients!$B$11:$B$310, 0)), "")="", "", IFERROR(INDEX(Ingredients!D$11:D$310, MATCH($C4650, Ingredients!$B$11:$B$310, 0)), "")))</f>
        <v/>
      </c>
      <c r="AI4650" s="106" t="str">
        <f>IF($C4650="", "", IF(IFERROR(INDEX(Ingredients!E$11:E$310, MATCH($C4650, Ingredients!$B$11:$B$310, 0)), "")="", "", IFERROR(INDEX(Ingredients!E$11:E$310, MATCH($C4650, Ingredients!$B$11:$B$310, 0)), "")))</f>
        <v/>
      </c>
      <c r="AJ4650" s="108" t="str">
        <f>IF($C4650="", "", IF(IFERROR(INDEX(Ingredients!F$11:F$310, MATCH($C4650, Ingredients!$B$11:$B$310, 0)), "")="", "", IFERROR(INDEX(Ingredients!F$11:F$310, MATCH($C4650, Ingredients!$B$11:$B$310, 0)), "")))</f>
        <v/>
      </c>
      <c r="AK4650" s="106" t="str">
        <f>IF($C4650="", "", IF(IFERROR(INDEX(Ingredients!G$11:G$310, MATCH($C4650, Ingredients!$B$11:$B$310, 0)), "")="", "", IFERROR(INDEX(Ingredients!G$11:G$310, MATCH($C4650, Ingredients!$B$11:$B$310, 0)), "")))</f>
        <v/>
      </c>
      <c r="AL4650" s="79" t="str">
        <f>IF($C4650="", "", IF(IFERROR(INDEX(Ingredients!H$11:H$310, MATCH($C4650, Ingredients!$B$11:$B$310, 0)), "")="", "", IFERROR(INDEX(Ingredients!H$11:H$310, MATCH($C4650, Ingredients!$B$11:$B$310, 0)), "")))</f>
        <v/>
      </c>
      <c r="AN4650" s="83" t="str">
        <f t="shared" si="1085"/>
        <v/>
      </c>
      <c r="AP4650" s="114" t="str">
        <f t="shared" si="1095"/>
        <v/>
      </c>
      <c r="AR4650" s="117" t="str">
        <f>IF($C4650="", "", IF(IFERROR(INDEX(Ingredients!$AI$11:$AI$310, MATCH($C4650, Ingredients!$B$11:$B$310, 0)), "")="", "", IFERROR(INDEX(Ingredients!$AI$11:$AI$310, MATCH($C4650, Ingredients!$B$11:$B$310, 0)), "")))</f>
        <v/>
      </c>
      <c r="AT4650" s="120" t="str">
        <f t="shared" si="1096"/>
        <v/>
      </c>
      <c r="AV4650" s="90" t="str">
        <f t="shared" si="1086"/>
        <v/>
      </c>
      <c r="AX4650" s="90" t="str">
        <f>IF($AV4650="", "", COUNTIF($AV$11:$AV$5010, "&lt;"&amp;$AV4650)+1+COUNTIF($AV$11:$AV4650, $AV4650)-1)</f>
        <v/>
      </c>
      <c r="AZ4650" s="111" t="str">
        <f>IF($B4650="", "", SUMIF('Shopping List'!$AV$11:$AV$25, $B4650, 'Shopping List'!$BN$11:$BN$25))</f>
        <v/>
      </c>
      <c r="BB4650" s="117" t="str">
        <f t="shared" si="1097"/>
        <v/>
      </c>
    </row>
    <row r="4651" spans="1:54" x14ac:dyDescent="0.25">
      <c r="A4651" s="4"/>
      <c r="B4651" s="37"/>
      <c r="C4651" s="124"/>
      <c r="D4651" s="39"/>
      <c r="E4651" s="125"/>
      <c r="F4651" s="48"/>
      <c r="G4651" s="4"/>
      <c r="H4651" s="4"/>
      <c r="I4651" s="95" t="str">
        <f>IF($C4651="", "", IF(IFERROR(INDEX(Ingredients!$C$11:$C$310, MATCH($C4651, Ingredients!$B$11:$B$310, 0)), "")="", "", IFERROR(INDEX(Ingredients!$C$11:$C$310, MATCH($C4651, Ingredients!$B$11:$B$310, 0)), "")))</f>
        <v/>
      </c>
      <c r="J4651" s="73" t="str">
        <f>IF($B4651="", "", IF(IFERROR(INDEX(Meals!$C$11:$C$260, MATCH($B4651, Meals!$B$11:$B$260, 0)), "")="", "", IFERROR(INDEX(Meals!$C$11:$C$260, MATCH($B4651, Meals!$B$11:$B$260, 0)), "")))</f>
        <v/>
      </c>
      <c r="K4651" s="4"/>
      <c r="L4651" s="72" t="str">
        <f t="shared" si="1087"/>
        <v/>
      </c>
      <c r="M4651" s="73" t="str">
        <f t="shared" si="1088"/>
        <v/>
      </c>
      <c r="N4651" s="4"/>
      <c r="O4651" s="78" t="str">
        <f t="shared" si="1089"/>
        <v/>
      </c>
      <c r="P4651" s="79" t="str">
        <f t="shared" si="1090"/>
        <v/>
      </c>
      <c r="Q4651" s="4"/>
      <c r="R4651" s="90" t="str">
        <f t="shared" si="1091"/>
        <v/>
      </c>
      <c r="S4651" s="4"/>
      <c r="Y4651" s="18" t="str">
        <f t="shared" si="1092"/>
        <v/>
      </c>
      <c r="AA4651" s="18" t="str">
        <f t="shared" si="1083"/>
        <v/>
      </c>
      <c r="AB4651" s="18" t="str">
        <f t="shared" si="1084"/>
        <v/>
      </c>
      <c r="AC4651" s="18" t="str">
        <f t="shared" si="1093"/>
        <v/>
      </c>
      <c r="AD4651" s="18" t="str">
        <f t="shared" si="1093"/>
        <v/>
      </c>
      <c r="AE4651" s="18" t="str">
        <f t="shared" si="1094"/>
        <v/>
      </c>
      <c r="AG4651" s="95" t="str">
        <f>IF($C4651="", "", IF(IFERROR(INDEX(Ingredients!C$11:C$310, MATCH($C4651, Ingredients!$B$11:$B$310, 0)), "")="", "", IFERROR(INDEX(Ingredients!C$11:C$310, MATCH($C4651, Ingredients!$B$11:$B$310, 0)), "")))</f>
        <v/>
      </c>
      <c r="AH4651" s="105" t="str">
        <f>IF($C4651="", "", IF(IFERROR(INDEX(Ingredients!D$11:D$310, MATCH($C4651, Ingredients!$B$11:$B$310, 0)), "")="", "", IFERROR(INDEX(Ingredients!D$11:D$310, MATCH($C4651, Ingredients!$B$11:$B$310, 0)), "")))</f>
        <v/>
      </c>
      <c r="AI4651" s="106" t="str">
        <f>IF($C4651="", "", IF(IFERROR(INDEX(Ingredients!E$11:E$310, MATCH($C4651, Ingredients!$B$11:$B$310, 0)), "")="", "", IFERROR(INDEX(Ingredients!E$11:E$310, MATCH($C4651, Ingredients!$B$11:$B$310, 0)), "")))</f>
        <v/>
      </c>
      <c r="AJ4651" s="108" t="str">
        <f>IF($C4651="", "", IF(IFERROR(INDEX(Ingredients!F$11:F$310, MATCH($C4651, Ingredients!$B$11:$B$310, 0)), "")="", "", IFERROR(INDEX(Ingredients!F$11:F$310, MATCH($C4651, Ingredients!$B$11:$B$310, 0)), "")))</f>
        <v/>
      </c>
      <c r="AK4651" s="106" t="str">
        <f>IF($C4651="", "", IF(IFERROR(INDEX(Ingredients!G$11:G$310, MATCH($C4651, Ingredients!$B$11:$B$310, 0)), "")="", "", IFERROR(INDEX(Ingredients!G$11:G$310, MATCH($C4651, Ingredients!$B$11:$B$310, 0)), "")))</f>
        <v/>
      </c>
      <c r="AL4651" s="79" t="str">
        <f>IF($C4651="", "", IF(IFERROR(INDEX(Ingredients!H$11:H$310, MATCH($C4651, Ingredients!$B$11:$B$310, 0)), "")="", "", IFERROR(INDEX(Ingredients!H$11:H$310, MATCH($C4651, Ingredients!$B$11:$B$310, 0)), "")))</f>
        <v/>
      </c>
      <c r="AN4651" s="83" t="str">
        <f t="shared" si="1085"/>
        <v/>
      </c>
      <c r="AP4651" s="114" t="str">
        <f t="shared" si="1095"/>
        <v/>
      </c>
      <c r="AR4651" s="117" t="str">
        <f>IF($C4651="", "", IF(IFERROR(INDEX(Ingredients!$AI$11:$AI$310, MATCH($C4651, Ingredients!$B$11:$B$310, 0)), "")="", "", IFERROR(INDEX(Ingredients!$AI$11:$AI$310, MATCH($C4651, Ingredients!$B$11:$B$310, 0)), "")))</f>
        <v/>
      </c>
      <c r="AT4651" s="120" t="str">
        <f t="shared" si="1096"/>
        <v/>
      </c>
      <c r="AV4651" s="90" t="str">
        <f t="shared" si="1086"/>
        <v/>
      </c>
      <c r="AX4651" s="90" t="str">
        <f>IF($AV4651="", "", COUNTIF($AV$11:$AV$5010, "&lt;"&amp;$AV4651)+1+COUNTIF($AV$11:$AV4651, $AV4651)-1)</f>
        <v/>
      </c>
      <c r="AZ4651" s="111" t="str">
        <f>IF($B4651="", "", SUMIF('Shopping List'!$AV$11:$AV$25, $B4651, 'Shopping List'!$BN$11:$BN$25))</f>
        <v/>
      </c>
      <c r="BB4651" s="117" t="str">
        <f t="shared" si="1097"/>
        <v/>
      </c>
    </row>
    <row r="4652" spans="1:54" x14ac:dyDescent="0.25">
      <c r="A4652" s="4"/>
      <c r="B4652" s="37"/>
      <c r="C4652" s="124"/>
      <c r="D4652" s="39"/>
      <c r="E4652" s="125"/>
      <c r="F4652" s="48"/>
      <c r="G4652" s="4"/>
      <c r="H4652" s="4"/>
      <c r="I4652" s="95" t="str">
        <f>IF($C4652="", "", IF(IFERROR(INDEX(Ingredients!$C$11:$C$310, MATCH($C4652, Ingredients!$B$11:$B$310, 0)), "")="", "", IFERROR(INDEX(Ingredients!$C$11:$C$310, MATCH($C4652, Ingredients!$B$11:$B$310, 0)), "")))</f>
        <v/>
      </c>
      <c r="J4652" s="73" t="str">
        <f>IF($B4652="", "", IF(IFERROR(INDEX(Meals!$C$11:$C$260, MATCH($B4652, Meals!$B$11:$B$260, 0)), "")="", "", IFERROR(INDEX(Meals!$C$11:$C$260, MATCH($B4652, Meals!$B$11:$B$260, 0)), "")))</f>
        <v/>
      </c>
      <c r="K4652" s="4"/>
      <c r="L4652" s="72" t="str">
        <f t="shared" si="1087"/>
        <v/>
      </c>
      <c r="M4652" s="73" t="str">
        <f t="shared" si="1088"/>
        <v/>
      </c>
      <c r="N4652" s="4"/>
      <c r="O4652" s="78" t="str">
        <f t="shared" si="1089"/>
        <v/>
      </c>
      <c r="P4652" s="79" t="str">
        <f t="shared" si="1090"/>
        <v/>
      </c>
      <c r="Q4652" s="4"/>
      <c r="R4652" s="90" t="str">
        <f t="shared" si="1091"/>
        <v/>
      </c>
      <c r="S4652" s="4"/>
      <c r="Y4652" s="18" t="str">
        <f t="shared" si="1092"/>
        <v/>
      </c>
      <c r="AA4652" s="18" t="str">
        <f t="shared" si="1083"/>
        <v/>
      </c>
      <c r="AB4652" s="18" t="str">
        <f t="shared" si="1084"/>
        <v/>
      </c>
      <c r="AC4652" s="18" t="str">
        <f t="shared" si="1093"/>
        <v/>
      </c>
      <c r="AD4652" s="18" t="str">
        <f t="shared" si="1093"/>
        <v/>
      </c>
      <c r="AE4652" s="18" t="str">
        <f t="shared" si="1094"/>
        <v/>
      </c>
      <c r="AG4652" s="95" t="str">
        <f>IF($C4652="", "", IF(IFERROR(INDEX(Ingredients!C$11:C$310, MATCH($C4652, Ingredients!$B$11:$B$310, 0)), "")="", "", IFERROR(INDEX(Ingredients!C$11:C$310, MATCH($C4652, Ingredients!$B$11:$B$310, 0)), "")))</f>
        <v/>
      </c>
      <c r="AH4652" s="105" t="str">
        <f>IF($C4652="", "", IF(IFERROR(INDEX(Ingredients!D$11:D$310, MATCH($C4652, Ingredients!$B$11:$B$310, 0)), "")="", "", IFERROR(INDEX(Ingredients!D$11:D$310, MATCH($C4652, Ingredients!$B$11:$B$310, 0)), "")))</f>
        <v/>
      </c>
      <c r="AI4652" s="106" t="str">
        <f>IF($C4652="", "", IF(IFERROR(INDEX(Ingredients!E$11:E$310, MATCH($C4652, Ingredients!$B$11:$B$310, 0)), "")="", "", IFERROR(INDEX(Ingredients!E$11:E$310, MATCH($C4652, Ingredients!$B$11:$B$310, 0)), "")))</f>
        <v/>
      </c>
      <c r="AJ4652" s="108" t="str">
        <f>IF($C4652="", "", IF(IFERROR(INDEX(Ingredients!F$11:F$310, MATCH($C4652, Ingredients!$B$11:$B$310, 0)), "")="", "", IFERROR(INDEX(Ingredients!F$11:F$310, MATCH($C4652, Ingredients!$B$11:$B$310, 0)), "")))</f>
        <v/>
      </c>
      <c r="AK4652" s="106" t="str">
        <f>IF($C4652="", "", IF(IFERROR(INDEX(Ingredients!G$11:G$310, MATCH($C4652, Ingredients!$B$11:$B$310, 0)), "")="", "", IFERROR(INDEX(Ingredients!G$11:G$310, MATCH($C4652, Ingredients!$B$11:$B$310, 0)), "")))</f>
        <v/>
      </c>
      <c r="AL4652" s="79" t="str">
        <f>IF($C4652="", "", IF(IFERROR(INDEX(Ingredients!H$11:H$310, MATCH($C4652, Ingredients!$B$11:$B$310, 0)), "")="", "", IFERROR(INDEX(Ingredients!H$11:H$310, MATCH($C4652, Ingredients!$B$11:$B$310, 0)), "")))</f>
        <v/>
      </c>
      <c r="AN4652" s="83" t="str">
        <f t="shared" si="1085"/>
        <v/>
      </c>
      <c r="AP4652" s="114" t="str">
        <f t="shared" si="1095"/>
        <v/>
      </c>
      <c r="AR4652" s="117" t="str">
        <f>IF($C4652="", "", IF(IFERROR(INDEX(Ingredients!$AI$11:$AI$310, MATCH($C4652, Ingredients!$B$11:$B$310, 0)), "")="", "", IFERROR(INDEX(Ingredients!$AI$11:$AI$310, MATCH($C4652, Ingredients!$B$11:$B$310, 0)), "")))</f>
        <v/>
      </c>
      <c r="AT4652" s="120" t="str">
        <f t="shared" si="1096"/>
        <v/>
      </c>
      <c r="AV4652" s="90" t="str">
        <f t="shared" si="1086"/>
        <v/>
      </c>
      <c r="AX4652" s="90" t="str">
        <f>IF($AV4652="", "", COUNTIF($AV$11:$AV$5010, "&lt;"&amp;$AV4652)+1+COUNTIF($AV$11:$AV4652, $AV4652)-1)</f>
        <v/>
      </c>
      <c r="AZ4652" s="111" t="str">
        <f>IF($B4652="", "", SUMIF('Shopping List'!$AV$11:$AV$25, $B4652, 'Shopping List'!$BN$11:$BN$25))</f>
        <v/>
      </c>
      <c r="BB4652" s="117" t="str">
        <f t="shared" si="1097"/>
        <v/>
      </c>
    </row>
    <row r="4653" spans="1:54" x14ac:dyDescent="0.25">
      <c r="A4653" s="4"/>
      <c r="B4653" s="37"/>
      <c r="C4653" s="124"/>
      <c r="D4653" s="39"/>
      <c r="E4653" s="125"/>
      <c r="F4653" s="48"/>
      <c r="G4653" s="4"/>
      <c r="H4653" s="4"/>
      <c r="I4653" s="95" t="str">
        <f>IF($C4653="", "", IF(IFERROR(INDEX(Ingredients!$C$11:$C$310, MATCH($C4653, Ingredients!$B$11:$B$310, 0)), "")="", "", IFERROR(INDEX(Ingredients!$C$11:$C$310, MATCH($C4653, Ingredients!$B$11:$B$310, 0)), "")))</f>
        <v/>
      </c>
      <c r="J4653" s="73" t="str">
        <f>IF($B4653="", "", IF(IFERROR(INDEX(Meals!$C$11:$C$260, MATCH($B4653, Meals!$B$11:$B$260, 0)), "")="", "", IFERROR(INDEX(Meals!$C$11:$C$260, MATCH($B4653, Meals!$B$11:$B$260, 0)), "")))</f>
        <v/>
      </c>
      <c r="K4653" s="4"/>
      <c r="L4653" s="72" t="str">
        <f t="shared" si="1087"/>
        <v/>
      </c>
      <c r="M4653" s="73" t="str">
        <f t="shared" si="1088"/>
        <v/>
      </c>
      <c r="N4653" s="4"/>
      <c r="O4653" s="78" t="str">
        <f t="shared" si="1089"/>
        <v/>
      </c>
      <c r="P4653" s="79" t="str">
        <f t="shared" si="1090"/>
        <v/>
      </c>
      <c r="Q4653" s="4"/>
      <c r="R4653" s="90" t="str">
        <f t="shared" si="1091"/>
        <v/>
      </c>
      <c r="S4653" s="4"/>
      <c r="Y4653" s="18" t="str">
        <f t="shared" si="1092"/>
        <v/>
      </c>
      <c r="AA4653" s="18" t="str">
        <f t="shared" si="1083"/>
        <v/>
      </c>
      <c r="AB4653" s="18" t="str">
        <f t="shared" si="1084"/>
        <v/>
      </c>
      <c r="AC4653" s="18" t="str">
        <f t="shared" si="1093"/>
        <v/>
      </c>
      <c r="AD4653" s="18" t="str">
        <f t="shared" si="1093"/>
        <v/>
      </c>
      <c r="AE4653" s="18" t="str">
        <f t="shared" si="1094"/>
        <v/>
      </c>
      <c r="AG4653" s="95" t="str">
        <f>IF($C4653="", "", IF(IFERROR(INDEX(Ingredients!C$11:C$310, MATCH($C4653, Ingredients!$B$11:$B$310, 0)), "")="", "", IFERROR(INDEX(Ingredients!C$11:C$310, MATCH($C4653, Ingredients!$B$11:$B$310, 0)), "")))</f>
        <v/>
      </c>
      <c r="AH4653" s="105" t="str">
        <f>IF($C4653="", "", IF(IFERROR(INDEX(Ingredients!D$11:D$310, MATCH($C4653, Ingredients!$B$11:$B$310, 0)), "")="", "", IFERROR(INDEX(Ingredients!D$11:D$310, MATCH($C4653, Ingredients!$B$11:$B$310, 0)), "")))</f>
        <v/>
      </c>
      <c r="AI4653" s="106" t="str">
        <f>IF($C4653="", "", IF(IFERROR(INDEX(Ingredients!E$11:E$310, MATCH($C4653, Ingredients!$B$11:$B$310, 0)), "")="", "", IFERROR(INDEX(Ingredients!E$11:E$310, MATCH($C4653, Ingredients!$B$11:$B$310, 0)), "")))</f>
        <v/>
      </c>
      <c r="AJ4653" s="108" t="str">
        <f>IF($C4653="", "", IF(IFERROR(INDEX(Ingredients!F$11:F$310, MATCH($C4653, Ingredients!$B$11:$B$310, 0)), "")="", "", IFERROR(INDEX(Ingredients!F$11:F$310, MATCH($C4653, Ingredients!$B$11:$B$310, 0)), "")))</f>
        <v/>
      </c>
      <c r="AK4653" s="106" t="str">
        <f>IF($C4653="", "", IF(IFERROR(INDEX(Ingredients!G$11:G$310, MATCH($C4653, Ingredients!$B$11:$B$310, 0)), "")="", "", IFERROR(INDEX(Ingredients!G$11:G$310, MATCH($C4653, Ingredients!$B$11:$B$310, 0)), "")))</f>
        <v/>
      </c>
      <c r="AL4653" s="79" t="str">
        <f>IF($C4653="", "", IF(IFERROR(INDEX(Ingredients!H$11:H$310, MATCH($C4653, Ingredients!$B$11:$B$310, 0)), "")="", "", IFERROR(INDEX(Ingredients!H$11:H$310, MATCH($C4653, Ingredients!$B$11:$B$310, 0)), "")))</f>
        <v/>
      </c>
      <c r="AN4653" s="83" t="str">
        <f t="shared" si="1085"/>
        <v/>
      </c>
      <c r="AP4653" s="114" t="str">
        <f t="shared" si="1095"/>
        <v/>
      </c>
      <c r="AR4653" s="117" t="str">
        <f>IF($C4653="", "", IF(IFERROR(INDEX(Ingredients!$AI$11:$AI$310, MATCH($C4653, Ingredients!$B$11:$B$310, 0)), "")="", "", IFERROR(INDEX(Ingredients!$AI$11:$AI$310, MATCH($C4653, Ingredients!$B$11:$B$310, 0)), "")))</f>
        <v/>
      </c>
      <c r="AT4653" s="120" t="str">
        <f t="shared" si="1096"/>
        <v/>
      </c>
      <c r="AV4653" s="90" t="str">
        <f t="shared" si="1086"/>
        <v/>
      </c>
      <c r="AX4653" s="90" t="str">
        <f>IF($AV4653="", "", COUNTIF($AV$11:$AV$5010, "&lt;"&amp;$AV4653)+1+COUNTIF($AV$11:$AV4653, $AV4653)-1)</f>
        <v/>
      </c>
      <c r="AZ4653" s="111" t="str">
        <f>IF($B4653="", "", SUMIF('Shopping List'!$AV$11:$AV$25, $B4653, 'Shopping List'!$BN$11:$BN$25))</f>
        <v/>
      </c>
      <c r="BB4653" s="117" t="str">
        <f t="shared" si="1097"/>
        <v/>
      </c>
    </row>
    <row r="4654" spans="1:54" x14ac:dyDescent="0.25">
      <c r="A4654" s="4"/>
      <c r="B4654" s="37"/>
      <c r="C4654" s="124"/>
      <c r="D4654" s="39"/>
      <c r="E4654" s="125"/>
      <c r="F4654" s="48"/>
      <c r="G4654" s="4"/>
      <c r="H4654" s="4"/>
      <c r="I4654" s="95" t="str">
        <f>IF($C4654="", "", IF(IFERROR(INDEX(Ingredients!$C$11:$C$310, MATCH($C4654, Ingredients!$B$11:$B$310, 0)), "")="", "", IFERROR(INDEX(Ingredients!$C$11:$C$310, MATCH($C4654, Ingredients!$B$11:$B$310, 0)), "")))</f>
        <v/>
      </c>
      <c r="J4654" s="73" t="str">
        <f>IF($B4654="", "", IF(IFERROR(INDEX(Meals!$C$11:$C$260, MATCH($B4654, Meals!$B$11:$B$260, 0)), "")="", "", IFERROR(INDEX(Meals!$C$11:$C$260, MATCH($B4654, Meals!$B$11:$B$260, 0)), "")))</f>
        <v/>
      </c>
      <c r="K4654" s="4"/>
      <c r="L4654" s="72" t="str">
        <f t="shared" si="1087"/>
        <v/>
      </c>
      <c r="M4654" s="73" t="str">
        <f t="shared" si="1088"/>
        <v/>
      </c>
      <c r="N4654" s="4"/>
      <c r="O4654" s="78" t="str">
        <f t="shared" si="1089"/>
        <v/>
      </c>
      <c r="P4654" s="79" t="str">
        <f t="shared" si="1090"/>
        <v/>
      </c>
      <c r="Q4654" s="4"/>
      <c r="R4654" s="90" t="str">
        <f t="shared" si="1091"/>
        <v/>
      </c>
      <c r="S4654" s="4"/>
      <c r="Y4654" s="18" t="str">
        <f t="shared" si="1092"/>
        <v/>
      </c>
      <c r="AA4654" s="18" t="str">
        <f t="shared" si="1083"/>
        <v/>
      </c>
      <c r="AB4654" s="18" t="str">
        <f t="shared" si="1084"/>
        <v/>
      </c>
      <c r="AC4654" s="18" t="str">
        <f t="shared" si="1093"/>
        <v/>
      </c>
      <c r="AD4654" s="18" t="str">
        <f t="shared" si="1093"/>
        <v/>
      </c>
      <c r="AE4654" s="18" t="str">
        <f t="shared" si="1094"/>
        <v/>
      </c>
      <c r="AG4654" s="95" t="str">
        <f>IF($C4654="", "", IF(IFERROR(INDEX(Ingredients!C$11:C$310, MATCH($C4654, Ingredients!$B$11:$B$310, 0)), "")="", "", IFERROR(INDEX(Ingredients!C$11:C$310, MATCH($C4654, Ingredients!$B$11:$B$310, 0)), "")))</f>
        <v/>
      </c>
      <c r="AH4654" s="105" t="str">
        <f>IF($C4654="", "", IF(IFERROR(INDEX(Ingredients!D$11:D$310, MATCH($C4654, Ingredients!$B$11:$B$310, 0)), "")="", "", IFERROR(INDEX(Ingredients!D$11:D$310, MATCH($C4654, Ingredients!$B$11:$B$310, 0)), "")))</f>
        <v/>
      </c>
      <c r="AI4654" s="106" t="str">
        <f>IF($C4654="", "", IF(IFERROR(INDEX(Ingredients!E$11:E$310, MATCH($C4654, Ingredients!$B$11:$B$310, 0)), "")="", "", IFERROR(INDEX(Ingredients!E$11:E$310, MATCH($C4654, Ingredients!$B$11:$B$310, 0)), "")))</f>
        <v/>
      </c>
      <c r="AJ4654" s="108" t="str">
        <f>IF($C4654="", "", IF(IFERROR(INDEX(Ingredients!F$11:F$310, MATCH($C4654, Ingredients!$B$11:$B$310, 0)), "")="", "", IFERROR(INDEX(Ingredients!F$11:F$310, MATCH($C4654, Ingredients!$B$11:$B$310, 0)), "")))</f>
        <v/>
      </c>
      <c r="AK4654" s="106" t="str">
        <f>IF($C4654="", "", IF(IFERROR(INDEX(Ingredients!G$11:G$310, MATCH($C4654, Ingredients!$B$11:$B$310, 0)), "")="", "", IFERROR(INDEX(Ingredients!G$11:G$310, MATCH($C4654, Ingredients!$B$11:$B$310, 0)), "")))</f>
        <v/>
      </c>
      <c r="AL4654" s="79" t="str">
        <f>IF($C4654="", "", IF(IFERROR(INDEX(Ingredients!H$11:H$310, MATCH($C4654, Ingredients!$B$11:$B$310, 0)), "")="", "", IFERROR(INDEX(Ingredients!H$11:H$310, MATCH($C4654, Ingredients!$B$11:$B$310, 0)), "")))</f>
        <v/>
      </c>
      <c r="AN4654" s="83" t="str">
        <f t="shared" si="1085"/>
        <v/>
      </c>
      <c r="AP4654" s="114" t="str">
        <f t="shared" si="1095"/>
        <v/>
      </c>
      <c r="AR4654" s="117" t="str">
        <f>IF($C4654="", "", IF(IFERROR(INDEX(Ingredients!$AI$11:$AI$310, MATCH($C4654, Ingredients!$B$11:$B$310, 0)), "")="", "", IFERROR(INDEX(Ingredients!$AI$11:$AI$310, MATCH($C4654, Ingredients!$B$11:$B$310, 0)), "")))</f>
        <v/>
      </c>
      <c r="AT4654" s="120" t="str">
        <f t="shared" si="1096"/>
        <v/>
      </c>
      <c r="AV4654" s="90" t="str">
        <f t="shared" si="1086"/>
        <v/>
      </c>
      <c r="AX4654" s="90" t="str">
        <f>IF($AV4654="", "", COUNTIF($AV$11:$AV$5010, "&lt;"&amp;$AV4654)+1+COUNTIF($AV$11:$AV4654, $AV4654)-1)</f>
        <v/>
      </c>
      <c r="AZ4654" s="111" t="str">
        <f>IF($B4654="", "", SUMIF('Shopping List'!$AV$11:$AV$25, $B4654, 'Shopping List'!$BN$11:$BN$25))</f>
        <v/>
      </c>
      <c r="BB4654" s="117" t="str">
        <f t="shared" si="1097"/>
        <v/>
      </c>
    </row>
    <row r="4655" spans="1:54" x14ac:dyDescent="0.25">
      <c r="A4655" s="4"/>
      <c r="B4655" s="37"/>
      <c r="C4655" s="124"/>
      <c r="D4655" s="39"/>
      <c r="E4655" s="125"/>
      <c r="F4655" s="48"/>
      <c r="G4655" s="4"/>
      <c r="H4655" s="4"/>
      <c r="I4655" s="95" t="str">
        <f>IF($C4655="", "", IF(IFERROR(INDEX(Ingredients!$C$11:$C$310, MATCH($C4655, Ingredients!$B$11:$B$310, 0)), "")="", "", IFERROR(INDEX(Ingredients!$C$11:$C$310, MATCH($C4655, Ingredients!$B$11:$B$310, 0)), "")))</f>
        <v/>
      </c>
      <c r="J4655" s="73" t="str">
        <f>IF($B4655="", "", IF(IFERROR(INDEX(Meals!$C$11:$C$260, MATCH($B4655, Meals!$B$11:$B$260, 0)), "")="", "", IFERROR(INDEX(Meals!$C$11:$C$260, MATCH($B4655, Meals!$B$11:$B$260, 0)), "")))</f>
        <v/>
      </c>
      <c r="K4655" s="4"/>
      <c r="L4655" s="72" t="str">
        <f t="shared" si="1087"/>
        <v/>
      </c>
      <c r="M4655" s="73" t="str">
        <f t="shared" si="1088"/>
        <v/>
      </c>
      <c r="N4655" s="4"/>
      <c r="O4655" s="78" t="str">
        <f t="shared" si="1089"/>
        <v/>
      </c>
      <c r="P4655" s="79" t="str">
        <f t="shared" si="1090"/>
        <v/>
      </c>
      <c r="Q4655" s="4"/>
      <c r="R4655" s="90" t="str">
        <f t="shared" si="1091"/>
        <v/>
      </c>
      <c r="S4655" s="4"/>
      <c r="Y4655" s="18" t="str">
        <f t="shared" si="1092"/>
        <v/>
      </c>
      <c r="AA4655" s="18" t="str">
        <f t="shared" si="1083"/>
        <v/>
      </c>
      <c r="AB4655" s="18" t="str">
        <f t="shared" si="1084"/>
        <v/>
      </c>
      <c r="AC4655" s="18" t="str">
        <f t="shared" si="1093"/>
        <v/>
      </c>
      <c r="AD4655" s="18" t="str">
        <f t="shared" si="1093"/>
        <v/>
      </c>
      <c r="AE4655" s="18" t="str">
        <f t="shared" si="1094"/>
        <v/>
      </c>
      <c r="AG4655" s="95" t="str">
        <f>IF($C4655="", "", IF(IFERROR(INDEX(Ingredients!C$11:C$310, MATCH($C4655, Ingredients!$B$11:$B$310, 0)), "")="", "", IFERROR(INDEX(Ingredients!C$11:C$310, MATCH($C4655, Ingredients!$B$11:$B$310, 0)), "")))</f>
        <v/>
      </c>
      <c r="AH4655" s="105" t="str">
        <f>IF($C4655="", "", IF(IFERROR(INDEX(Ingredients!D$11:D$310, MATCH($C4655, Ingredients!$B$11:$B$310, 0)), "")="", "", IFERROR(INDEX(Ingredients!D$11:D$310, MATCH($C4655, Ingredients!$B$11:$B$310, 0)), "")))</f>
        <v/>
      </c>
      <c r="AI4655" s="106" t="str">
        <f>IF($C4655="", "", IF(IFERROR(INDEX(Ingredients!E$11:E$310, MATCH($C4655, Ingredients!$B$11:$B$310, 0)), "")="", "", IFERROR(INDEX(Ingredients!E$11:E$310, MATCH($C4655, Ingredients!$B$11:$B$310, 0)), "")))</f>
        <v/>
      </c>
      <c r="AJ4655" s="108" t="str">
        <f>IF($C4655="", "", IF(IFERROR(INDEX(Ingredients!F$11:F$310, MATCH($C4655, Ingredients!$B$11:$B$310, 0)), "")="", "", IFERROR(INDEX(Ingredients!F$11:F$310, MATCH($C4655, Ingredients!$B$11:$B$310, 0)), "")))</f>
        <v/>
      </c>
      <c r="AK4655" s="106" t="str">
        <f>IF($C4655="", "", IF(IFERROR(INDEX(Ingredients!G$11:G$310, MATCH($C4655, Ingredients!$B$11:$B$310, 0)), "")="", "", IFERROR(INDEX(Ingredients!G$11:G$310, MATCH($C4655, Ingredients!$B$11:$B$310, 0)), "")))</f>
        <v/>
      </c>
      <c r="AL4655" s="79" t="str">
        <f>IF($C4655="", "", IF(IFERROR(INDEX(Ingredients!H$11:H$310, MATCH($C4655, Ingredients!$B$11:$B$310, 0)), "")="", "", IFERROR(INDEX(Ingredients!H$11:H$310, MATCH($C4655, Ingredients!$B$11:$B$310, 0)), "")))</f>
        <v/>
      </c>
      <c r="AN4655" s="83" t="str">
        <f t="shared" si="1085"/>
        <v/>
      </c>
      <c r="AP4655" s="114" t="str">
        <f t="shared" si="1095"/>
        <v/>
      </c>
      <c r="AR4655" s="117" t="str">
        <f>IF($C4655="", "", IF(IFERROR(INDEX(Ingredients!$AI$11:$AI$310, MATCH($C4655, Ingredients!$B$11:$B$310, 0)), "")="", "", IFERROR(INDEX(Ingredients!$AI$11:$AI$310, MATCH($C4655, Ingredients!$B$11:$B$310, 0)), "")))</f>
        <v/>
      </c>
      <c r="AT4655" s="120" t="str">
        <f t="shared" si="1096"/>
        <v/>
      </c>
      <c r="AV4655" s="90" t="str">
        <f t="shared" si="1086"/>
        <v/>
      </c>
      <c r="AX4655" s="90" t="str">
        <f>IF($AV4655="", "", COUNTIF($AV$11:$AV$5010, "&lt;"&amp;$AV4655)+1+COUNTIF($AV$11:$AV4655, $AV4655)-1)</f>
        <v/>
      </c>
      <c r="AZ4655" s="111" t="str">
        <f>IF($B4655="", "", SUMIF('Shopping List'!$AV$11:$AV$25, $B4655, 'Shopping List'!$BN$11:$BN$25))</f>
        <v/>
      </c>
      <c r="BB4655" s="117" t="str">
        <f t="shared" si="1097"/>
        <v/>
      </c>
    </row>
    <row r="4656" spans="1:54" x14ac:dyDescent="0.25">
      <c r="A4656" s="4"/>
      <c r="B4656" s="37"/>
      <c r="C4656" s="124"/>
      <c r="D4656" s="39"/>
      <c r="E4656" s="125"/>
      <c r="F4656" s="48"/>
      <c r="G4656" s="4"/>
      <c r="H4656" s="4"/>
      <c r="I4656" s="95" t="str">
        <f>IF($C4656="", "", IF(IFERROR(INDEX(Ingredients!$C$11:$C$310, MATCH($C4656, Ingredients!$B$11:$B$310, 0)), "")="", "", IFERROR(INDEX(Ingredients!$C$11:$C$310, MATCH($C4656, Ingredients!$B$11:$B$310, 0)), "")))</f>
        <v/>
      </c>
      <c r="J4656" s="73" t="str">
        <f>IF($B4656="", "", IF(IFERROR(INDEX(Meals!$C$11:$C$260, MATCH($B4656, Meals!$B$11:$B$260, 0)), "")="", "", IFERROR(INDEX(Meals!$C$11:$C$260, MATCH($B4656, Meals!$B$11:$B$260, 0)), "")))</f>
        <v/>
      </c>
      <c r="K4656" s="4"/>
      <c r="L4656" s="72" t="str">
        <f t="shared" si="1087"/>
        <v/>
      </c>
      <c r="M4656" s="73" t="str">
        <f t="shared" si="1088"/>
        <v/>
      </c>
      <c r="N4656" s="4"/>
      <c r="O4656" s="78" t="str">
        <f t="shared" si="1089"/>
        <v/>
      </c>
      <c r="P4656" s="79" t="str">
        <f t="shared" si="1090"/>
        <v/>
      </c>
      <c r="Q4656" s="4"/>
      <c r="R4656" s="90" t="str">
        <f t="shared" si="1091"/>
        <v/>
      </c>
      <c r="S4656" s="4"/>
      <c r="Y4656" s="18" t="str">
        <f t="shared" si="1092"/>
        <v/>
      </c>
      <c r="AA4656" s="18" t="str">
        <f t="shared" si="1083"/>
        <v/>
      </c>
      <c r="AB4656" s="18" t="str">
        <f t="shared" si="1084"/>
        <v/>
      </c>
      <c r="AC4656" s="18" t="str">
        <f t="shared" si="1093"/>
        <v/>
      </c>
      <c r="AD4656" s="18" t="str">
        <f t="shared" si="1093"/>
        <v/>
      </c>
      <c r="AE4656" s="18" t="str">
        <f t="shared" si="1094"/>
        <v/>
      </c>
      <c r="AG4656" s="95" t="str">
        <f>IF($C4656="", "", IF(IFERROR(INDEX(Ingredients!C$11:C$310, MATCH($C4656, Ingredients!$B$11:$B$310, 0)), "")="", "", IFERROR(INDEX(Ingredients!C$11:C$310, MATCH($C4656, Ingredients!$B$11:$B$310, 0)), "")))</f>
        <v/>
      </c>
      <c r="AH4656" s="105" t="str">
        <f>IF($C4656="", "", IF(IFERROR(INDEX(Ingredients!D$11:D$310, MATCH($C4656, Ingredients!$B$11:$B$310, 0)), "")="", "", IFERROR(INDEX(Ingredients!D$11:D$310, MATCH($C4656, Ingredients!$B$11:$B$310, 0)), "")))</f>
        <v/>
      </c>
      <c r="AI4656" s="106" t="str">
        <f>IF($C4656="", "", IF(IFERROR(INDEX(Ingredients!E$11:E$310, MATCH($C4656, Ingredients!$B$11:$B$310, 0)), "")="", "", IFERROR(INDEX(Ingredients!E$11:E$310, MATCH($C4656, Ingredients!$B$11:$B$310, 0)), "")))</f>
        <v/>
      </c>
      <c r="AJ4656" s="108" t="str">
        <f>IF($C4656="", "", IF(IFERROR(INDEX(Ingredients!F$11:F$310, MATCH($C4656, Ingredients!$B$11:$B$310, 0)), "")="", "", IFERROR(INDEX(Ingredients!F$11:F$310, MATCH($C4656, Ingredients!$B$11:$B$310, 0)), "")))</f>
        <v/>
      </c>
      <c r="AK4656" s="106" t="str">
        <f>IF($C4656="", "", IF(IFERROR(INDEX(Ingredients!G$11:G$310, MATCH($C4656, Ingredients!$B$11:$B$310, 0)), "")="", "", IFERROR(INDEX(Ingredients!G$11:G$310, MATCH($C4656, Ingredients!$B$11:$B$310, 0)), "")))</f>
        <v/>
      </c>
      <c r="AL4656" s="79" t="str">
        <f>IF($C4656="", "", IF(IFERROR(INDEX(Ingredients!H$11:H$310, MATCH($C4656, Ingredients!$B$11:$B$310, 0)), "")="", "", IFERROR(INDEX(Ingredients!H$11:H$310, MATCH($C4656, Ingredients!$B$11:$B$310, 0)), "")))</f>
        <v/>
      </c>
      <c r="AN4656" s="83" t="str">
        <f t="shared" si="1085"/>
        <v/>
      </c>
      <c r="AP4656" s="114" t="str">
        <f t="shared" si="1095"/>
        <v/>
      </c>
      <c r="AR4656" s="117" t="str">
        <f>IF($C4656="", "", IF(IFERROR(INDEX(Ingredients!$AI$11:$AI$310, MATCH($C4656, Ingredients!$B$11:$B$310, 0)), "")="", "", IFERROR(INDEX(Ingredients!$AI$11:$AI$310, MATCH($C4656, Ingredients!$B$11:$B$310, 0)), "")))</f>
        <v/>
      </c>
      <c r="AT4656" s="120" t="str">
        <f t="shared" si="1096"/>
        <v/>
      </c>
      <c r="AV4656" s="90" t="str">
        <f t="shared" si="1086"/>
        <v/>
      </c>
      <c r="AX4656" s="90" t="str">
        <f>IF($AV4656="", "", COUNTIF($AV$11:$AV$5010, "&lt;"&amp;$AV4656)+1+COUNTIF($AV$11:$AV4656, $AV4656)-1)</f>
        <v/>
      </c>
      <c r="AZ4656" s="111" t="str">
        <f>IF($B4656="", "", SUMIF('Shopping List'!$AV$11:$AV$25, $B4656, 'Shopping List'!$BN$11:$BN$25))</f>
        <v/>
      </c>
      <c r="BB4656" s="117" t="str">
        <f t="shared" si="1097"/>
        <v/>
      </c>
    </row>
    <row r="4657" spans="1:54" x14ac:dyDescent="0.25">
      <c r="A4657" s="4"/>
      <c r="B4657" s="37"/>
      <c r="C4657" s="124"/>
      <c r="D4657" s="39"/>
      <c r="E4657" s="125"/>
      <c r="F4657" s="48"/>
      <c r="G4657" s="4"/>
      <c r="H4657" s="4"/>
      <c r="I4657" s="95" t="str">
        <f>IF($C4657="", "", IF(IFERROR(INDEX(Ingredients!$C$11:$C$310, MATCH($C4657, Ingredients!$B$11:$B$310, 0)), "")="", "", IFERROR(INDEX(Ingredients!$C$11:$C$310, MATCH($C4657, Ingredients!$B$11:$B$310, 0)), "")))</f>
        <v/>
      </c>
      <c r="J4657" s="73" t="str">
        <f>IF($B4657="", "", IF(IFERROR(INDEX(Meals!$C$11:$C$260, MATCH($B4657, Meals!$B$11:$B$260, 0)), "")="", "", IFERROR(INDEX(Meals!$C$11:$C$260, MATCH($B4657, Meals!$B$11:$B$260, 0)), "")))</f>
        <v/>
      </c>
      <c r="K4657" s="4"/>
      <c r="L4657" s="72" t="str">
        <f t="shared" si="1087"/>
        <v/>
      </c>
      <c r="M4657" s="73" t="str">
        <f t="shared" si="1088"/>
        <v/>
      </c>
      <c r="N4657" s="4"/>
      <c r="O4657" s="78" t="str">
        <f t="shared" si="1089"/>
        <v/>
      </c>
      <c r="P4657" s="79" t="str">
        <f t="shared" si="1090"/>
        <v/>
      </c>
      <c r="Q4657" s="4"/>
      <c r="R4657" s="90" t="str">
        <f t="shared" si="1091"/>
        <v/>
      </c>
      <c r="S4657" s="4"/>
      <c r="Y4657" s="18" t="str">
        <f t="shared" si="1092"/>
        <v/>
      </c>
      <c r="AA4657" s="18" t="str">
        <f t="shared" si="1083"/>
        <v/>
      </c>
      <c r="AB4657" s="18" t="str">
        <f t="shared" si="1084"/>
        <v/>
      </c>
      <c r="AC4657" s="18" t="str">
        <f t="shared" si="1093"/>
        <v/>
      </c>
      <c r="AD4657" s="18" t="str">
        <f t="shared" si="1093"/>
        <v/>
      </c>
      <c r="AE4657" s="18" t="str">
        <f t="shared" si="1094"/>
        <v/>
      </c>
      <c r="AG4657" s="95" t="str">
        <f>IF($C4657="", "", IF(IFERROR(INDEX(Ingredients!C$11:C$310, MATCH($C4657, Ingredients!$B$11:$B$310, 0)), "")="", "", IFERROR(INDEX(Ingredients!C$11:C$310, MATCH($C4657, Ingredients!$B$11:$B$310, 0)), "")))</f>
        <v/>
      </c>
      <c r="AH4657" s="105" t="str">
        <f>IF($C4657="", "", IF(IFERROR(INDEX(Ingredients!D$11:D$310, MATCH($C4657, Ingredients!$B$11:$B$310, 0)), "")="", "", IFERROR(INDEX(Ingredients!D$11:D$310, MATCH($C4657, Ingredients!$B$11:$B$310, 0)), "")))</f>
        <v/>
      </c>
      <c r="AI4657" s="106" t="str">
        <f>IF($C4657="", "", IF(IFERROR(INDEX(Ingredients!E$11:E$310, MATCH($C4657, Ingredients!$B$11:$B$310, 0)), "")="", "", IFERROR(INDEX(Ingredients!E$11:E$310, MATCH($C4657, Ingredients!$B$11:$B$310, 0)), "")))</f>
        <v/>
      </c>
      <c r="AJ4657" s="108" t="str">
        <f>IF($C4657="", "", IF(IFERROR(INDEX(Ingredients!F$11:F$310, MATCH($C4657, Ingredients!$B$11:$B$310, 0)), "")="", "", IFERROR(INDEX(Ingredients!F$11:F$310, MATCH($C4657, Ingredients!$B$11:$B$310, 0)), "")))</f>
        <v/>
      </c>
      <c r="AK4657" s="106" t="str">
        <f>IF($C4657="", "", IF(IFERROR(INDEX(Ingredients!G$11:G$310, MATCH($C4657, Ingredients!$B$11:$B$310, 0)), "")="", "", IFERROR(INDEX(Ingredients!G$11:G$310, MATCH($C4657, Ingredients!$B$11:$B$310, 0)), "")))</f>
        <v/>
      </c>
      <c r="AL4657" s="79" t="str">
        <f>IF($C4657="", "", IF(IFERROR(INDEX(Ingredients!H$11:H$310, MATCH($C4657, Ingredients!$B$11:$B$310, 0)), "")="", "", IFERROR(INDEX(Ingredients!H$11:H$310, MATCH($C4657, Ingredients!$B$11:$B$310, 0)), "")))</f>
        <v/>
      </c>
      <c r="AN4657" s="83" t="str">
        <f t="shared" si="1085"/>
        <v/>
      </c>
      <c r="AP4657" s="114" t="str">
        <f t="shared" si="1095"/>
        <v/>
      </c>
      <c r="AR4657" s="117" t="str">
        <f>IF($C4657="", "", IF(IFERROR(INDEX(Ingredients!$AI$11:$AI$310, MATCH($C4657, Ingredients!$B$11:$B$310, 0)), "")="", "", IFERROR(INDEX(Ingredients!$AI$11:$AI$310, MATCH($C4657, Ingredients!$B$11:$B$310, 0)), "")))</f>
        <v/>
      </c>
      <c r="AT4657" s="120" t="str">
        <f t="shared" si="1096"/>
        <v/>
      </c>
      <c r="AV4657" s="90" t="str">
        <f t="shared" si="1086"/>
        <v/>
      </c>
      <c r="AX4657" s="90" t="str">
        <f>IF($AV4657="", "", COUNTIF($AV$11:$AV$5010, "&lt;"&amp;$AV4657)+1+COUNTIF($AV$11:$AV4657, $AV4657)-1)</f>
        <v/>
      </c>
      <c r="AZ4657" s="111" t="str">
        <f>IF($B4657="", "", SUMIF('Shopping List'!$AV$11:$AV$25, $B4657, 'Shopping List'!$BN$11:$BN$25))</f>
        <v/>
      </c>
      <c r="BB4657" s="117" t="str">
        <f t="shared" si="1097"/>
        <v/>
      </c>
    </row>
    <row r="4658" spans="1:54" x14ac:dyDescent="0.25">
      <c r="A4658" s="4"/>
      <c r="B4658" s="37"/>
      <c r="C4658" s="124"/>
      <c r="D4658" s="39"/>
      <c r="E4658" s="125"/>
      <c r="F4658" s="48"/>
      <c r="G4658" s="4"/>
      <c r="H4658" s="4"/>
      <c r="I4658" s="95" t="str">
        <f>IF($C4658="", "", IF(IFERROR(INDEX(Ingredients!$C$11:$C$310, MATCH($C4658, Ingredients!$B$11:$B$310, 0)), "")="", "", IFERROR(INDEX(Ingredients!$C$11:$C$310, MATCH($C4658, Ingredients!$B$11:$B$310, 0)), "")))</f>
        <v/>
      </c>
      <c r="J4658" s="73" t="str">
        <f>IF($B4658="", "", IF(IFERROR(INDEX(Meals!$C$11:$C$260, MATCH($B4658, Meals!$B$11:$B$260, 0)), "")="", "", IFERROR(INDEX(Meals!$C$11:$C$260, MATCH($B4658, Meals!$B$11:$B$260, 0)), "")))</f>
        <v/>
      </c>
      <c r="K4658" s="4"/>
      <c r="L4658" s="72" t="str">
        <f t="shared" si="1087"/>
        <v/>
      </c>
      <c r="M4658" s="73" t="str">
        <f t="shared" si="1088"/>
        <v/>
      </c>
      <c r="N4658" s="4"/>
      <c r="O4658" s="78" t="str">
        <f t="shared" si="1089"/>
        <v/>
      </c>
      <c r="P4658" s="79" t="str">
        <f t="shared" si="1090"/>
        <v/>
      </c>
      <c r="Q4658" s="4"/>
      <c r="R4658" s="90" t="str">
        <f t="shared" si="1091"/>
        <v/>
      </c>
      <c r="S4658" s="4"/>
      <c r="Y4658" s="18" t="str">
        <f t="shared" si="1092"/>
        <v/>
      </c>
      <c r="AA4658" s="18" t="str">
        <f t="shared" si="1083"/>
        <v/>
      </c>
      <c r="AB4658" s="18" t="str">
        <f t="shared" si="1084"/>
        <v/>
      </c>
      <c r="AC4658" s="18" t="str">
        <f t="shared" si="1093"/>
        <v/>
      </c>
      <c r="AD4658" s="18" t="str">
        <f t="shared" si="1093"/>
        <v/>
      </c>
      <c r="AE4658" s="18" t="str">
        <f t="shared" si="1094"/>
        <v/>
      </c>
      <c r="AG4658" s="95" t="str">
        <f>IF($C4658="", "", IF(IFERROR(INDEX(Ingredients!C$11:C$310, MATCH($C4658, Ingredients!$B$11:$B$310, 0)), "")="", "", IFERROR(INDEX(Ingredients!C$11:C$310, MATCH($C4658, Ingredients!$B$11:$B$310, 0)), "")))</f>
        <v/>
      </c>
      <c r="AH4658" s="105" t="str">
        <f>IF($C4658="", "", IF(IFERROR(INDEX(Ingredients!D$11:D$310, MATCH($C4658, Ingredients!$B$11:$B$310, 0)), "")="", "", IFERROR(INDEX(Ingredients!D$11:D$310, MATCH($C4658, Ingredients!$B$11:$B$310, 0)), "")))</f>
        <v/>
      </c>
      <c r="AI4658" s="106" t="str">
        <f>IF($C4658="", "", IF(IFERROR(INDEX(Ingredients!E$11:E$310, MATCH($C4658, Ingredients!$B$11:$B$310, 0)), "")="", "", IFERROR(INDEX(Ingredients!E$11:E$310, MATCH($C4658, Ingredients!$B$11:$B$310, 0)), "")))</f>
        <v/>
      </c>
      <c r="AJ4658" s="108" t="str">
        <f>IF($C4658="", "", IF(IFERROR(INDEX(Ingredients!F$11:F$310, MATCH($C4658, Ingredients!$B$11:$B$310, 0)), "")="", "", IFERROR(INDEX(Ingredients!F$11:F$310, MATCH($C4658, Ingredients!$B$11:$B$310, 0)), "")))</f>
        <v/>
      </c>
      <c r="AK4658" s="106" t="str">
        <f>IF($C4658="", "", IF(IFERROR(INDEX(Ingredients!G$11:G$310, MATCH($C4658, Ingredients!$B$11:$B$310, 0)), "")="", "", IFERROR(INDEX(Ingredients!G$11:G$310, MATCH($C4658, Ingredients!$B$11:$B$310, 0)), "")))</f>
        <v/>
      </c>
      <c r="AL4658" s="79" t="str">
        <f>IF($C4658="", "", IF(IFERROR(INDEX(Ingredients!H$11:H$310, MATCH($C4658, Ingredients!$B$11:$B$310, 0)), "")="", "", IFERROR(INDEX(Ingredients!H$11:H$310, MATCH($C4658, Ingredients!$B$11:$B$310, 0)), "")))</f>
        <v/>
      </c>
      <c r="AN4658" s="83" t="str">
        <f t="shared" si="1085"/>
        <v/>
      </c>
      <c r="AP4658" s="114" t="str">
        <f t="shared" si="1095"/>
        <v/>
      </c>
      <c r="AR4658" s="117" t="str">
        <f>IF($C4658="", "", IF(IFERROR(INDEX(Ingredients!$AI$11:$AI$310, MATCH($C4658, Ingredients!$B$11:$B$310, 0)), "")="", "", IFERROR(INDEX(Ingredients!$AI$11:$AI$310, MATCH($C4658, Ingredients!$B$11:$B$310, 0)), "")))</f>
        <v/>
      </c>
      <c r="AT4658" s="120" t="str">
        <f t="shared" si="1096"/>
        <v/>
      </c>
      <c r="AV4658" s="90" t="str">
        <f t="shared" si="1086"/>
        <v/>
      </c>
      <c r="AX4658" s="90" t="str">
        <f>IF($AV4658="", "", COUNTIF($AV$11:$AV$5010, "&lt;"&amp;$AV4658)+1+COUNTIF($AV$11:$AV4658, $AV4658)-1)</f>
        <v/>
      </c>
      <c r="AZ4658" s="111" t="str">
        <f>IF($B4658="", "", SUMIF('Shopping List'!$AV$11:$AV$25, $B4658, 'Shopping List'!$BN$11:$BN$25))</f>
        <v/>
      </c>
      <c r="BB4658" s="117" t="str">
        <f t="shared" si="1097"/>
        <v/>
      </c>
    </row>
    <row r="4659" spans="1:54" x14ac:dyDescent="0.25">
      <c r="A4659" s="4"/>
      <c r="B4659" s="37"/>
      <c r="C4659" s="124"/>
      <c r="D4659" s="39"/>
      <c r="E4659" s="125"/>
      <c r="F4659" s="48"/>
      <c r="G4659" s="4"/>
      <c r="H4659" s="4"/>
      <c r="I4659" s="95" t="str">
        <f>IF($C4659="", "", IF(IFERROR(INDEX(Ingredients!$C$11:$C$310, MATCH($C4659, Ingredients!$B$11:$B$310, 0)), "")="", "", IFERROR(INDEX(Ingredients!$C$11:$C$310, MATCH($C4659, Ingredients!$B$11:$B$310, 0)), "")))</f>
        <v/>
      </c>
      <c r="J4659" s="73" t="str">
        <f>IF($B4659="", "", IF(IFERROR(INDEX(Meals!$C$11:$C$260, MATCH($B4659, Meals!$B$11:$B$260, 0)), "")="", "", IFERROR(INDEX(Meals!$C$11:$C$260, MATCH($B4659, Meals!$B$11:$B$260, 0)), "")))</f>
        <v/>
      </c>
      <c r="K4659" s="4"/>
      <c r="L4659" s="72" t="str">
        <f t="shared" si="1087"/>
        <v/>
      </c>
      <c r="M4659" s="73" t="str">
        <f t="shared" si="1088"/>
        <v/>
      </c>
      <c r="N4659" s="4"/>
      <c r="O4659" s="78" t="str">
        <f t="shared" si="1089"/>
        <v/>
      </c>
      <c r="P4659" s="79" t="str">
        <f t="shared" si="1090"/>
        <v/>
      </c>
      <c r="Q4659" s="4"/>
      <c r="R4659" s="90" t="str">
        <f t="shared" si="1091"/>
        <v/>
      </c>
      <c r="S4659" s="4"/>
      <c r="Y4659" s="18" t="str">
        <f t="shared" si="1092"/>
        <v/>
      </c>
      <c r="AA4659" s="18" t="str">
        <f t="shared" si="1083"/>
        <v/>
      </c>
      <c r="AB4659" s="18" t="str">
        <f t="shared" si="1084"/>
        <v/>
      </c>
      <c r="AC4659" s="18" t="str">
        <f t="shared" si="1093"/>
        <v/>
      </c>
      <c r="AD4659" s="18" t="str">
        <f t="shared" si="1093"/>
        <v/>
      </c>
      <c r="AE4659" s="18" t="str">
        <f t="shared" si="1094"/>
        <v/>
      </c>
      <c r="AG4659" s="95" t="str">
        <f>IF($C4659="", "", IF(IFERROR(INDEX(Ingredients!C$11:C$310, MATCH($C4659, Ingredients!$B$11:$B$310, 0)), "")="", "", IFERROR(INDEX(Ingredients!C$11:C$310, MATCH($C4659, Ingredients!$B$11:$B$310, 0)), "")))</f>
        <v/>
      </c>
      <c r="AH4659" s="105" t="str">
        <f>IF($C4659="", "", IF(IFERROR(INDEX(Ingredients!D$11:D$310, MATCH($C4659, Ingredients!$B$11:$B$310, 0)), "")="", "", IFERROR(INDEX(Ingredients!D$11:D$310, MATCH($C4659, Ingredients!$B$11:$B$310, 0)), "")))</f>
        <v/>
      </c>
      <c r="AI4659" s="106" t="str">
        <f>IF($C4659="", "", IF(IFERROR(INDEX(Ingredients!E$11:E$310, MATCH($C4659, Ingredients!$B$11:$B$310, 0)), "")="", "", IFERROR(INDEX(Ingredients!E$11:E$310, MATCH($C4659, Ingredients!$B$11:$B$310, 0)), "")))</f>
        <v/>
      </c>
      <c r="AJ4659" s="108" t="str">
        <f>IF($C4659="", "", IF(IFERROR(INDEX(Ingredients!F$11:F$310, MATCH($C4659, Ingredients!$B$11:$B$310, 0)), "")="", "", IFERROR(INDEX(Ingredients!F$11:F$310, MATCH($C4659, Ingredients!$B$11:$B$310, 0)), "")))</f>
        <v/>
      </c>
      <c r="AK4659" s="106" t="str">
        <f>IF($C4659="", "", IF(IFERROR(INDEX(Ingredients!G$11:G$310, MATCH($C4659, Ingredients!$B$11:$B$310, 0)), "")="", "", IFERROR(INDEX(Ingredients!G$11:G$310, MATCH($C4659, Ingredients!$B$11:$B$310, 0)), "")))</f>
        <v/>
      </c>
      <c r="AL4659" s="79" t="str">
        <f>IF($C4659="", "", IF(IFERROR(INDEX(Ingredients!H$11:H$310, MATCH($C4659, Ingredients!$B$11:$B$310, 0)), "")="", "", IFERROR(INDEX(Ingredients!H$11:H$310, MATCH($C4659, Ingredients!$B$11:$B$310, 0)), "")))</f>
        <v/>
      </c>
      <c r="AN4659" s="83" t="str">
        <f t="shared" si="1085"/>
        <v/>
      </c>
      <c r="AP4659" s="114" t="str">
        <f t="shared" si="1095"/>
        <v/>
      </c>
      <c r="AR4659" s="117" t="str">
        <f>IF($C4659="", "", IF(IFERROR(INDEX(Ingredients!$AI$11:$AI$310, MATCH($C4659, Ingredients!$B$11:$B$310, 0)), "")="", "", IFERROR(INDEX(Ingredients!$AI$11:$AI$310, MATCH($C4659, Ingredients!$B$11:$B$310, 0)), "")))</f>
        <v/>
      </c>
      <c r="AT4659" s="120" t="str">
        <f t="shared" si="1096"/>
        <v/>
      </c>
      <c r="AV4659" s="90" t="str">
        <f t="shared" si="1086"/>
        <v/>
      </c>
      <c r="AX4659" s="90" t="str">
        <f>IF($AV4659="", "", COUNTIF($AV$11:$AV$5010, "&lt;"&amp;$AV4659)+1+COUNTIF($AV$11:$AV4659, $AV4659)-1)</f>
        <v/>
      </c>
      <c r="AZ4659" s="111" t="str">
        <f>IF($B4659="", "", SUMIF('Shopping List'!$AV$11:$AV$25, $B4659, 'Shopping List'!$BN$11:$BN$25))</f>
        <v/>
      </c>
      <c r="BB4659" s="117" t="str">
        <f t="shared" si="1097"/>
        <v/>
      </c>
    </row>
    <row r="4660" spans="1:54" x14ac:dyDescent="0.25">
      <c r="A4660" s="4"/>
      <c r="B4660" s="37"/>
      <c r="C4660" s="124"/>
      <c r="D4660" s="39"/>
      <c r="E4660" s="125"/>
      <c r="F4660" s="48"/>
      <c r="G4660" s="4"/>
      <c r="H4660" s="4"/>
      <c r="I4660" s="95" t="str">
        <f>IF($C4660="", "", IF(IFERROR(INDEX(Ingredients!$C$11:$C$310, MATCH($C4660, Ingredients!$B$11:$B$310, 0)), "")="", "", IFERROR(INDEX(Ingredients!$C$11:$C$310, MATCH($C4660, Ingredients!$B$11:$B$310, 0)), "")))</f>
        <v/>
      </c>
      <c r="J4660" s="73" t="str">
        <f>IF($B4660="", "", IF(IFERROR(INDEX(Meals!$C$11:$C$260, MATCH($B4660, Meals!$B$11:$B$260, 0)), "")="", "", IFERROR(INDEX(Meals!$C$11:$C$260, MATCH($B4660, Meals!$B$11:$B$260, 0)), "")))</f>
        <v/>
      </c>
      <c r="K4660" s="4"/>
      <c r="L4660" s="72" t="str">
        <f t="shared" si="1087"/>
        <v/>
      </c>
      <c r="M4660" s="73" t="str">
        <f t="shared" si="1088"/>
        <v/>
      </c>
      <c r="N4660" s="4"/>
      <c r="O4660" s="78" t="str">
        <f t="shared" si="1089"/>
        <v/>
      </c>
      <c r="P4660" s="79" t="str">
        <f t="shared" si="1090"/>
        <v/>
      </c>
      <c r="Q4660" s="4"/>
      <c r="R4660" s="90" t="str">
        <f t="shared" si="1091"/>
        <v/>
      </c>
      <c r="S4660" s="4"/>
      <c r="Y4660" s="18" t="str">
        <f t="shared" si="1092"/>
        <v/>
      </c>
      <c r="AA4660" s="18" t="str">
        <f t="shared" si="1083"/>
        <v/>
      </c>
      <c r="AB4660" s="18" t="str">
        <f t="shared" si="1084"/>
        <v/>
      </c>
      <c r="AC4660" s="18" t="str">
        <f t="shared" si="1093"/>
        <v/>
      </c>
      <c r="AD4660" s="18" t="str">
        <f t="shared" si="1093"/>
        <v/>
      </c>
      <c r="AE4660" s="18" t="str">
        <f t="shared" si="1094"/>
        <v/>
      </c>
      <c r="AG4660" s="95" t="str">
        <f>IF($C4660="", "", IF(IFERROR(INDEX(Ingredients!C$11:C$310, MATCH($C4660, Ingredients!$B$11:$B$310, 0)), "")="", "", IFERROR(INDEX(Ingredients!C$11:C$310, MATCH($C4660, Ingredients!$B$11:$B$310, 0)), "")))</f>
        <v/>
      </c>
      <c r="AH4660" s="105" t="str">
        <f>IF($C4660="", "", IF(IFERROR(INDEX(Ingredients!D$11:D$310, MATCH($C4660, Ingredients!$B$11:$B$310, 0)), "")="", "", IFERROR(INDEX(Ingredients!D$11:D$310, MATCH($C4660, Ingredients!$B$11:$B$310, 0)), "")))</f>
        <v/>
      </c>
      <c r="AI4660" s="106" t="str">
        <f>IF($C4660="", "", IF(IFERROR(INDEX(Ingredients!E$11:E$310, MATCH($C4660, Ingredients!$B$11:$B$310, 0)), "")="", "", IFERROR(INDEX(Ingredients!E$11:E$310, MATCH($C4660, Ingredients!$B$11:$B$310, 0)), "")))</f>
        <v/>
      </c>
      <c r="AJ4660" s="108" t="str">
        <f>IF($C4660="", "", IF(IFERROR(INDEX(Ingredients!F$11:F$310, MATCH($C4660, Ingredients!$B$11:$B$310, 0)), "")="", "", IFERROR(INDEX(Ingredients!F$11:F$310, MATCH($C4660, Ingredients!$B$11:$B$310, 0)), "")))</f>
        <v/>
      </c>
      <c r="AK4660" s="106" t="str">
        <f>IF($C4660="", "", IF(IFERROR(INDEX(Ingredients!G$11:G$310, MATCH($C4660, Ingredients!$B$11:$B$310, 0)), "")="", "", IFERROR(INDEX(Ingredients!G$11:G$310, MATCH($C4660, Ingredients!$B$11:$B$310, 0)), "")))</f>
        <v/>
      </c>
      <c r="AL4660" s="79" t="str">
        <f>IF($C4660="", "", IF(IFERROR(INDEX(Ingredients!H$11:H$310, MATCH($C4660, Ingredients!$B$11:$B$310, 0)), "")="", "", IFERROR(INDEX(Ingredients!H$11:H$310, MATCH($C4660, Ingredients!$B$11:$B$310, 0)), "")))</f>
        <v/>
      </c>
      <c r="AN4660" s="83" t="str">
        <f t="shared" si="1085"/>
        <v/>
      </c>
      <c r="AP4660" s="114" t="str">
        <f t="shared" si="1095"/>
        <v/>
      </c>
      <c r="AR4660" s="117" t="str">
        <f>IF($C4660="", "", IF(IFERROR(INDEX(Ingredients!$AI$11:$AI$310, MATCH($C4660, Ingredients!$B$11:$B$310, 0)), "")="", "", IFERROR(INDEX(Ingredients!$AI$11:$AI$310, MATCH($C4660, Ingredients!$B$11:$B$310, 0)), "")))</f>
        <v/>
      </c>
      <c r="AT4660" s="120" t="str">
        <f t="shared" si="1096"/>
        <v/>
      </c>
      <c r="AV4660" s="90" t="str">
        <f t="shared" si="1086"/>
        <v/>
      </c>
      <c r="AX4660" s="90" t="str">
        <f>IF($AV4660="", "", COUNTIF($AV$11:$AV$5010, "&lt;"&amp;$AV4660)+1+COUNTIF($AV$11:$AV4660, $AV4660)-1)</f>
        <v/>
      </c>
      <c r="AZ4660" s="111" t="str">
        <f>IF($B4660="", "", SUMIF('Shopping List'!$AV$11:$AV$25, $B4660, 'Shopping List'!$BN$11:$BN$25))</f>
        <v/>
      </c>
      <c r="BB4660" s="117" t="str">
        <f t="shared" si="1097"/>
        <v/>
      </c>
    </row>
    <row r="4661" spans="1:54" x14ac:dyDescent="0.25">
      <c r="A4661" s="4"/>
      <c r="B4661" s="37"/>
      <c r="C4661" s="124"/>
      <c r="D4661" s="39"/>
      <c r="E4661" s="125"/>
      <c r="F4661" s="48"/>
      <c r="G4661" s="4"/>
      <c r="H4661" s="4"/>
      <c r="I4661" s="95" t="str">
        <f>IF($C4661="", "", IF(IFERROR(INDEX(Ingredients!$C$11:$C$310, MATCH($C4661, Ingredients!$B$11:$B$310, 0)), "")="", "", IFERROR(INDEX(Ingredients!$C$11:$C$310, MATCH($C4661, Ingredients!$B$11:$B$310, 0)), "")))</f>
        <v/>
      </c>
      <c r="J4661" s="73" t="str">
        <f>IF($B4661="", "", IF(IFERROR(INDEX(Meals!$C$11:$C$260, MATCH($B4661, Meals!$B$11:$B$260, 0)), "")="", "", IFERROR(INDEX(Meals!$C$11:$C$260, MATCH($B4661, Meals!$B$11:$B$260, 0)), "")))</f>
        <v/>
      </c>
      <c r="K4661" s="4"/>
      <c r="L4661" s="72" t="str">
        <f t="shared" si="1087"/>
        <v/>
      </c>
      <c r="M4661" s="73" t="str">
        <f t="shared" si="1088"/>
        <v/>
      </c>
      <c r="N4661" s="4"/>
      <c r="O4661" s="78" t="str">
        <f t="shared" si="1089"/>
        <v/>
      </c>
      <c r="P4661" s="79" t="str">
        <f t="shared" si="1090"/>
        <v/>
      </c>
      <c r="Q4661" s="4"/>
      <c r="R4661" s="90" t="str">
        <f t="shared" si="1091"/>
        <v/>
      </c>
      <c r="S4661" s="4"/>
      <c r="Y4661" s="18" t="str">
        <f t="shared" si="1092"/>
        <v/>
      </c>
      <c r="AA4661" s="18" t="str">
        <f t="shared" si="1083"/>
        <v/>
      </c>
      <c r="AB4661" s="18" t="str">
        <f t="shared" si="1084"/>
        <v/>
      </c>
      <c r="AC4661" s="18" t="str">
        <f t="shared" si="1093"/>
        <v/>
      </c>
      <c r="AD4661" s="18" t="str">
        <f t="shared" si="1093"/>
        <v/>
      </c>
      <c r="AE4661" s="18" t="str">
        <f t="shared" si="1094"/>
        <v/>
      </c>
      <c r="AG4661" s="95" t="str">
        <f>IF($C4661="", "", IF(IFERROR(INDEX(Ingredients!C$11:C$310, MATCH($C4661, Ingredients!$B$11:$B$310, 0)), "")="", "", IFERROR(INDEX(Ingredients!C$11:C$310, MATCH($C4661, Ingredients!$B$11:$B$310, 0)), "")))</f>
        <v/>
      </c>
      <c r="AH4661" s="105" t="str">
        <f>IF($C4661="", "", IF(IFERROR(INDEX(Ingredients!D$11:D$310, MATCH($C4661, Ingredients!$B$11:$B$310, 0)), "")="", "", IFERROR(INDEX(Ingredients!D$11:D$310, MATCH($C4661, Ingredients!$B$11:$B$310, 0)), "")))</f>
        <v/>
      </c>
      <c r="AI4661" s="106" t="str">
        <f>IF($C4661="", "", IF(IFERROR(INDEX(Ingredients!E$11:E$310, MATCH($C4661, Ingredients!$B$11:$B$310, 0)), "")="", "", IFERROR(INDEX(Ingredients!E$11:E$310, MATCH($C4661, Ingredients!$B$11:$B$310, 0)), "")))</f>
        <v/>
      </c>
      <c r="AJ4661" s="108" t="str">
        <f>IF($C4661="", "", IF(IFERROR(INDEX(Ingredients!F$11:F$310, MATCH($C4661, Ingredients!$B$11:$B$310, 0)), "")="", "", IFERROR(INDEX(Ingredients!F$11:F$310, MATCH($C4661, Ingredients!$B$11:$B$310, 0)), "")))</f>
        <v/>
      </c>
      <c r="AK4661" s="106" t="str">
        <f>IF($C4661="", "", IF(IFERROR(INDEX(Ingredients!G$11:G$310, MATCH($C4661, Ingredients!$B$11:$B$310, 0)), "")="", "", IFERROR(INDEX(Ingredients!G$11:G$310, MATCH($C4661, Ingredients!$B$11:$B$310, 0)), "")))</f>
        <v/>
      </c>
      <c r="AL4661" s="79" t="str">
        <f>IF($C4661="", "", IF(IFERROR(INDEX(Ingredients!H$11:H$310, MATCH($C4661, Ingredients!$B$11:$B$310, 0)), "")="", "", IFERROR(INDEX(Ingredients!H$11:H$310, MATCH($C4661, Ingredients!$B$11:$B$310, 0)), "")))</f>
        <v/>
      </c>
      <c r="AN4661" s="83" t="str">
        <f t="shared" si="1085"/>
        <v/>
      </c>
      <c r="AP4661" s="114" t="str">
        <f t="shared" si="1095"/>
        <v/>
      </c>
      <c r="AR4661" s="117" t="str">
        <f>IF($C4661="", "", IF(IFERROR(INDEX(Ingredients!$AI$11:$AI$310, MATCH($C4661, Ingredients!$B$11:$B$310, 0)), "")="", "", IFERROR(INDEX(Ingredients!$AI$11:$AI$310, MATCH($C4661, Ingredients!$B$11:$B$310, 0)), "")))</f>
        <v/>
      </c>
      <c r="AT4661" s="120" t="str">
        <f t="shared" si="1096"/>
        <v/>
      </c>
      <c r="AV4661" s="90" t="str">
        <f t="shared" si="1086"/>
        <v/>
      </c>
      <c r="AX4661" s="90" t="str">
        <f>IF($AV4661="", "", COUNTIF($AV$11:$AV$5010, "&lt;"&amp;$AV4661)+1+COUNTIF($AV$11:$AV4661, $AV4661)-1)</f>
        <v/>
      </c>
      <c r="AZ4661" s="111" t="str">
        <f>IF($B4661="", "", SUMIF('Shopping List'!$AV$11:$AV$25, $B4661, 'Shopping List'!$BN$11:$BN$25))</f>
        <v/>
      </c>
      <c r="BB4661" s="117" t="str">
        <f t="shared" si="1097"/>
        <v/>
      </c>
    </row>
    <row r="4662" spans="1:54" x14ac:dyDescent="0.25">
      <c r="A4662" s="4"/>
      <c r="B4662" s="37"/>
      <c r="C4662" s="124"/>
      <c r="D4662" s="39"/>
      <c r="E4662" s="125"/>
      <c r="F4662" s="48"/>
      <c r="G4662" s="4"/>
      <c r="H4662" s="4"/>
      <c r="I4662" s="95" t="str">
        <f>IF($C4662="", "", IF(IFERROR(INDEX(Ingredients!$C$11:$C$310, MATCH($C4662, Ingredients!$B$11:$B$310, 0)), "")="", "", IFERROR(INDEX(Ingredients!$C$11:$C$310, MATCH($C4662, Ingredients!$B$11:$B$310, 0)), "")))</f>
        <v/>
      </c>
      <c r="J4662" s="73" t="str">
        <f>IF($B4662="", "", IF(IFERROR(INDEX(Meals!$C$11:$C$260, MATCH($B4662, Meals!$B$11:$B$260, 0)), "")="", "", IFERROR(INDEX(Meals!$C$11:$C$260, MATCH($B4662, Meals!$B$11:$B$260, 0)), "")))</f>
        <v/>
      </c>
      <c r="K4662" s="4"/>
      <c r="L4662" s="72" t="str">
        <f t="shared" si="1087"/>
        <v/>
      </c>
      <c r="M4662" s="73" t="str">
        <f t="shared" si="1088"/>
        <v/>
      </c>
      <c r="N4662" s="4"/>
      <c r="O4662" s="78" t="str">
        <f t="shared" si="1089"/>
        <v/>
      </c>
      <c r="P4662" s="79" t="str">
        <f t="shared" si="1090"/>
        <v/>
      </c>
      <c r="Q4662" s="4"/>
      <c r="R4662" s="90" t="str">
        <f t="shared" si="1091"/>
        <v/>
      </c>
      <c r="S4662" s="4"/>
      <c r="Y4662" s="18" t="str">
        <f t="shared" si="1092"/>
        <v/>
      </c>
      <c r="AA4662" s="18" t="str">
        <f t="shared" si="1083"/>
        <v/>
      </c>
      <c r="AB4662" s="18" t="str">
        <f t="shared" si="1084"/>
        <v/>
      </c>
      <c r="AC4662" s="18" t="str">
        <f t="shared" si="1093"/>
        <v/>
      </c>
      <c r="AD4662" s="18" t="str">
        <f t="shared" si="1093"/>
        <v/>
      </c>
      <c r="AE4662" s="18" t="str">
        <f t="shared" si="1094"/>
        <v/>
      </c>
      <c r="AG4662" s="95" t="str">
        <f>IF($C4662="", "", IF(IFERROR(INDEX(Ingredients!C$11:C$310, MATCH($C4662, Ingredients!$B$11:$B$310, 0)), "")="", "", IFERROR(INDEX(Ingredients!C$11:C$310, MATCH($C4662, Ingredients!$B$11:$B$310, 0)), "")))</f>
        <v/>
      </c>
      <c r="AH4662" s="105" t="str">
        <f>IF($C4662="", "", IF(IFERROR(INDEX(Ingredients!D$11:D$310, MATCH($C4662, Ingredients!$B$11:$B$310, 0)), "")="", "", IFERROR(INDEX(Ingredients!D$11:D$310, MATCH($C4662, Ingredients!$B$11:$B$310, 0)), "")))</f>
        <v/>
      </c>
      <c r="AI4662" s="106" t="str">
        <f>IF($C4662="", "", IF(IFERROR(INDEX(Ingredients!E$11:E$310, MATCH($C4662, Ingredients!$B$11:$B$310, 0)), "")="", "", IFERROR(INDEX(Ingredients!E$11:E$310, MATCH($C4662, Ingredients!$B$11:$B$310, 0)), "")))</f>
        <v/>
      </c>
      <c r="AJ4662" s="108" t="str">
        <f>IF($C4662="", "", IF(IFERROR(INDEX(Ingredients!F$11:F$310, MATCH($C4662, Ingredients!$B$11:$B$310, 0)), "")="", "", IFERROR(INDEX(Ingredients!F$11:F$310, MATCH($C4662, Ingredients!$B$11:$B$310, 0)), "")))</f>
        <v/>
      </c>
      <c r="AK4662" s="106" t="str">
        <f>IF($C4662="", "", IF(IFERROR(INDEX(Ingredients!G$11:G$310, MATCH($C4662, Ingredients!$B$11:$B$310, 0)), "")="", "", IFERROR(INDEX(Ingredients!G$11:G$310, MATCH($C4662, Ingredients!$B$11:$B$310, 0)), "")))</f>
        <v/>
      </c>
      <c r="AL4662" s="79" t="str">
        <f>IF($C4662="", "", IF(IFERROR(INDEX(Ingredients!H$11:H$310, MATCH($C4662, Ingredients!$B$11:$B$310, 0)), "")="", "", IFERROR(INDEX(Ingredients!H$11:H$310, MATCH($C4662, Ingredients!$B$11:$B$310, 0)), "")))</f>
        <v/>
      </c>
      <c r="AN4662" s="83" t="str">
        <f t="shared" si="1085"/>
        <v/>
      </c>
      <c r="AP4662" s="114" t="str">
        <f t="shared" si="1095"/>
        <v/>
      </c>
      <c r="AR4662" s="117" t="str">
        <f>IF($C4662="", "", IF(IFERROR(INDEX(Ingredients!$AI$11:$AI$310, MATCH($C4662, Ingredients!$B$11:$B$310, 0)), "")="", "", IFERROR(INDEX(Ingredients!$AI$11:$AI$310, MATCH($C4662, Ingredients!$B$11:$B$310, 0)), "")))</f>
        <v/>
      </c>
      <c r="AT4662" s="120" t="str">
        <f t="shared" si="1096"/>
        <v/>
      </c>
      <c r="AV4662" s="90" t="str">
        <f t="shared" si="1086"/>
        <v/>
      </c>
      <c r="AX4662" s="90" t="str">
        <f>IF($AV4662="", "", COUNTIF($AV$11:$AV$5010, "&lt;"&amp;$AV4662)+1+COUNTIF($AV$11:$AV4662, $AV4662)-1)</f>
        <v/>
      </c>
      <c r="AZ4662" s="111" t="str">
        <f>IF($B4662="", "", SUMIF('Shopping List'!$AV$11:$AV$25, $B4662, 'Shopping List'!$BN$11:$BN$25))</f>
        <v/>
      </c>
      <c r="BB4662" s="117" t="str">
        <f t="shared" si="1097"/>
        <v/>
      </c>
    </row>
    <row r="4663" spans="1:54" x14ac:dyDescent="0.25">
      <c r="A4663" s="4"/>
      <c r="B4663" s="37"/>
      <c r="C4663" s="124"/>
      <c r="D4663" s="39"/>
      <c r="E4663" s="125"/>
      <c r="F4663" s="48"/>
      <c r="G4663" s="4"/>
      <c r="H4663" s="4"/>
      <c r="I4663" s="95" t="str">
        <f>IF($C4663="", "", IF(IFERROR(INDEX(Ingredients!$C$11:$C$310, MATCH($C4663, Ingredients!$B$11:$B$310, 0)), "")="", "", IFERROR(INDEX(Ingredients!$C$11:$C$310, MATCH($C4663, Ingredients!$B$11:$B$310, 0)), "")))</f>
        <v/>
      </c>
      <c r="J4663" s="73" t="str">
        <f>IF($B4663="", "", IF(IFERROR(INDEX(Meals!$C$11:$C$260, MATCH($B4663, Meals!$B$11:$B$260, 0)), "")="", "", IFERROR(INDEX(Meals!$C$11:$C$260, MATCH($B4663, Meals!$B$11:$B$260, 0)), "")))</f>
        <v/>
      </c>
      <c r="K4663" s="4"/>
      <c r="L4663" s="72" t="str">
        <f t="shared" si="1087"/>
        <v/>
      </c>
      <c r="M4663" s="73" t="str">
        <f t="shared" si="1088"/>
        <v/>
      </c>
      <c r="N4663" s="4"/>
      <c r="O4663" s="78" t="str">
        <f t="shared" si="1089"/>
        <v/>
      </c>
      <c r="P4663" s="79" t="str">
        <f t="shared" si="1090"/>
        <v/>
      </c>
      <c r="Q4663" s="4"/>
      <c r="R4663" s="90" t="str">
        <f t="shared" si="1091"/>
        <v/>
      </c>
      <c r="S4663" s="4"/>
      <c r="Y4663" s="18" t="str">
        <f t="shared" si="1092"/>
        <v/>
      </c>
      <c r="AA4663" s="18" t="str">
        <f t="shared" si="1083"/>
        <v/>
      </c>
      <c r="AB4663" s="18" t="str">
        <f t="shared" si="1084"/>
        <v/>
      </c>
      <c r="AC4663" s="18" t="str">
        <f t="shared" si="1093"/>
        <v/>
      </c>
      <c r="AD4663" s="18" t="str">
        <f t="shared" si="1093"/>
        <v/>
      </c>
      <c r="AE4663" s="18" t="str">
        <f t="shared" si="1094"/>
        <v/>
      </c>
      <c r="AG4663" s="95" t="str">
        <f>IF($C4663="", "", IF(IFERROR(INDEX(Ingredients!C$11:C$310, MATCH($C4663, Ingredients!$B$11:$B$310, 0)), "")="", "", IFERROR(INDEX(Ingredients!C$11:C$310, MATCH($C4663, Ingredients!$B$11:$B$310, 0)), "")))</f>
        <v/>
      </c>
      <c r="AH4663" s="105" t="str">
        <f>IF($C4663="", "", IF(IFERROR(INDEX(Ingredients!D$11:D$310, MATCH($C4663, Ingredients!$B$11:$B$310, 0)), "")="", "", IFERROR(INDEX(Ingredients!D$11:D$310, MATCH($C4663, Ingredients!$B$11:$B$310, 0)), "")))</f>
        <v/>
      </c>
      <c r="AI4663" s="106" t="str">
        <f>IF($C4663="", "", IF(IFERROR(INDEX(Ingredients!E$11:E$310, MATCH($C4663, Ingredients!$B$11:$B$310, 0)), "")="", "", IFERROR(INDEX(Ingredients!E$11:E$310, MATCH($C4663, Ingredients!$B$11:$B$310, 0)), "")))</f>
        <v/>
      </c>
      <c r="AJ4663" s="108" t="str">
        <f>IF($C4663="", "", IF(IFERROR(INDEX(Ingredients!F$11:F$310, MATCH($C4663, Ingredients!$B$11:$B$310, 0)), "")="", "", IFERROR(INDEX(Ingredients!F$11:F$310, MATCH($C4663, Ingredients!$B$11:$B$310, 0)), "")))</f>
        <v/>
      </c>
      <c r="AK4663" s="106" t="str">
        <f>IF($C4663="", "", IF(IFERROR(INDEX(Ingredients!G$11:G$310, MATCH($C4663, Ingredients!$B$11:$B$310, 0)), "")="", "", IFERROR(INDEX(Ingredients!G$11:G$310, MATCH($C4663, Ingredients!$B$11:$B$310, 0)), "")))</f>
        <v/>
      </c>
      <c r="AL4663" s="79" t="str">
        <f>IF($C4663="", "", IF(IFERROR(INDEX(Ingredients!H$11:H$310, MATCH($C4663, Ingredients!$B$11:$B$310, 0)), "")="", "", IFERROR(INDEX(Ingredients!H$11:H$310, MATCH($C4663, Ingredients!$B$11:$B$310, 0)), "")))</f>
        <v/>
      </c>
      <c r="AN4663" s="83" t="str">
        <f t="shared" si="1085"/>
        <v/>
      </c>
      <c r="AP4663" s="114" t="str">
        <f t="shared" si="1095"/>
        <v/>
      </c>
      <c r="AR4663" s="117" t="str">
        <f>IF($C4663="", "", IF(IFERROR(INDEX(Ingredients!$AI$11:$AI$310, MATCH($C4663, Ingredients!$B$11:$B$310, 0)), "")="", "", IFERROR(INDEX(Ingredients!$AI$11:$AI$310, MATCH($C4663, Ingredients!$B$11:$B$310, 0)), "")))</f>
        <v/>
      </c>
      <c r="AT4663" s="120" t="str">
        <f t="shared" si="1096"/>
        <v/>
      </c>
      <c r="AV4663" s="90" t="str">
        <f t="shared" si="1086"/>
        <v/>
      </c>
      <c r="AX4663" s="90" t="str">
        <f>IF($AV4663="", "", COUNTIF($AV$11:$AV$5010, "&lt;"&amp;$AV4663)+1+COUNTIF($AV$11:$AV4663, $AV4663)-1)</f>
        <v/>
      </c>
      <c r="AZ4663" s="111" t="str">
        <f>IF($B4663="", "", SUMIF('Shopping List'!$AV$11:$AV$25, $B4663, 'Shopping List'!$BN$11:$BN$25))</f>
        <v/>
      </c>
      <c r="BB4663" s="117" t="str">
        <f t="shared" si="1097"/>
        <v/>
      </c>
    </row>
    <row r="4664" spans="1:54" x14ac:dyDescent="0.25">
      <c r="A4664" s="4"/>
      <c r="B4664" s="37"/>
      <c r="C4664" s="124"/>
      <c r="D4664" s="39"/>
      <c r="E4664" s="125"/>
      <c r="F4664" s="48"/>
      <c r="G4664" s="4"/>
      <c r="H4664" s="4"/>
      <c r="I4664" s="95" t="str">
        <f>IF($C4664="", "", IF(IFERROR(INDEX(Ingredients!$C$11:$C$310, MATCH($C4664, Ingredients!$B$11:$B$310, 0)), "")="", "", IFERROR(INDEX(Ingredients!$C$11:$C$310, MATCH($C4664, Ingredients!$B$11:$B$310, 0)), "")))</f>
        <v/>
      </c>
      <c r="J4664" s="73" t="str">
        <f>IF($B4664="", "", IF(IFERROR(INDEX(Meals!$C$11:$C$260, MATCH($B4664, Meals!$B$11:$B$260, 0)), "")="", "", IFERROR(INDEX(Meals!$C$11:$C$260, MATCH($B4664, Meals!$B$11:$B$260, 0)), "")))</f>
        <v/>
      </c>
      <c r="K4664" s="4"/>
      <c r="L4664" s="72" t="str">
        <f t="shared" si="1087"/>
        <v/>
      </c>
      <c r="M4664" s="73" t="str">
        <f t="shared" si="1088"/>
        <v/>
      </c>
      <c r="N4664" s="4"/>
      <c r="O4664" s="78" t="str">
        <f t="shared" si="1089"/>
        <v/>
      </c>
      <c r="P4664" s="79" t="str">
        <f t="shared" si="1090"/>
        <v/>
      </c>
      <c r="Q4664" s="4"/>
      <c r="R4664" s="90" t="str">
        <f t="shared" si="1091"/>
        <v/>
      </c>
      <c r="S4664" s="4"/>
      <c r="Y4664" s="18" t="str">
        <f t="shared" si="1092"/>
        <v/>
      </c>
      <c r="AA4664" s="18" t="str">
        <f t="shared" si="1083"/>
        <v/>
      </c>
      <c r="AB4664" s="18" t="str">
        <f t="shared" si="1084"/>
        <v/>
      </c>
      <c r="AC4664" s="18" t="str">
        <f t="shared" si="1093"/>
        <v/>
      </c>
      <c r="AD4664" s="18" t="str">
        <f t="shared" si="1093"/>
        <v/>
      </c>
      <c r="AE4664" s="18" t="str">
        <f t="shared" si="1094"/>
        <v/>
      </c>
      <c r="AG4664" s="95" t="str">
        <f>IF($C4664="", "", IF(IFERROR(INDEX(Ingredients!C$11:C$310, MATCH($C4664, Ingredients!$B$11:$B$310, 0)), "")="", "", IFERROR(INDEX(Ingredients!C$11:C$310, MATCH($C4664, Ingredients!$B$11:$B$310, 0)), "")))</f>
        <v/>
      </c>
      <c r="AH4664" s="105" t="str">
        <f>IF($C4664="", "", IF(IFERROR(INDEX(Ingredients!D$11:D$310, MATCH($C4664, Ingredients!$B$11:$B$310, 0)), "")="", "", IFERROR(INDEX(Ingredients!D$11:D$310, MATCH($C4664, Ingredients!$B$11:$B$310, 0)), "")))</f>
        <v/>
      </c>
      <c r="AI4664" s="106" t="str">
        <f>IF($C4664="", "", IF(IFERROR(INDEX(Ingredients!E$11:E$310, MATCH($C4664, Ingredients!$B$11:$B$310, 0)), "")="", "", IFERROR(INDEX(Ingredients!E$11:E$310, MATCH($C4664, Ingredients!$B$11:$B$310, 0)), "")))</f>
        <v/>
      </c>
      <c r="AJ4664" s="108" t="str">
        <f>IF($C4664="", "", IF(IFERROR(INDEX(Ingredients!F$11:F$310, MATCH($C4664, Ingredients!$B$11:$B$310, 0)), "")="", "", IFERROR(INDEX(Ingredients!F$11:F$310, MATCH($C4664, Ingredients!$B$11:$B$310, 0)), "")))</f>
        <v/>
      </c>
      <c r="AK4664" s="106" t="str">
        <f>IF($C4664="", "", IF(IFERROR(INDEX(Ingredients!G$11:G$310, MATCH($C4664, Ingredients!$B$11:$B$310, 0)), "")="", "", IFERROR(INDEX(Ingredients!G$11:G$310, MATCH($C4664, Ingredients!$B$11:$B$310, 0)), "")))</f>
        <v/>
      </c>
      <c r="AL4664" s="79" t="str">
        <f>IF($C4664="", "", IF(IFERROR(INDEX(Ingredients!H$11:H$310, MATCH($C4664, Ingredients!$B$11:$B$310, 0)), "")="", "", IFERROR(INDEX(Ingredients!H$11:H$310, MATCH($C4664, Ingredients!$B$11:$B$310, 0)), "")))</f>
        <v/>
      </c>
      <c r="AN4664" s="83" t="str">
        <f t="shared" si="1085"/>
        <v/>
      </c>
      <c r="AP4664" s="114" t="str">
        <f t="shared" si="1095"/>
        <v/>
      </c>
      <c r="AR4664" s="117" t="str">
        <f>IF($C4664="", "", IF(IFERROR(INDEX(Ingredients!$AI$11:$AI$310, MATCH($C4664, Ingredients!$B$11:$B$310, 0)), "")="", "", IFERROR(INDEX(Ingredients!$AI$11:$AI$310, MATCH($C4664, Ingredients!$B$11:$B$310, 0)), "")))</f>
        <v/>
      </c>
      <c r="AT4664" s="120" t="str">
        <f t="shared" si="1096"/>
        <v/>
      </c>
      <c r="AV4664" s="90" t="str">
        <f t="shared" si="1086"/>
        <v/>
      </c>
      <c r="AX4664" s="90" t="str">
        <f>IF($AV4664="", "", COUNTIF($AV$11:$AV$5010, "&lt;"&amp;$AV4664)+1+COUNTIF($AV$11:$AV4664, $AV4664)-1)</f>
        <v/>
      </c>
      <c r="AZ4664" s="111" t="str">
        <f>IF($B4664="", "", SUMIF('Shopping List'!$AV$11:$AV$25, $B4664, 'Shopping List'!$BN$11:$BN$25))</f>
        <v/>
      </c>
      <c r="BB4664" s="117" t="str">
        <f t="shared" si="1097"/>
        <v/>
      </c>
    </row>
    <row r="4665" spans="1:54" x14ac:dyDescent="0.25">
      <c r="A4665" s="4"/>
      <c r="B4665" s="37"/>
      <c r="C4665" s="124"/>
      <c r="D4665" s="39"/>
      <c r="E4665" s="125"/>
      <c r="F4665" s="48"/>
      <c r="G4665" s="4"/>
      <c r="H4665" s="4"/>
      <c r="I4665" s="95" t="str">
        <f>IF($C4665="", "", IF(IFERROR(INDEX(Ingredients!$C$11:$C$310, MATCH($C4665, Ingredients!$B$11:$B$310, 0)), "")="", "", IFERROR(INDEX(Ingredients!$C$11:$C$310, MATCH($C4665, Ingredients!$B$11:$B$310, 0)), "")))</f>
        <v/>
      </c>
      <c r="J4665" s="73" t="str">
        <f>IF($B4665="", "", IF(IFERROR(INDEX(Meals!$C$11:$C$260, MATCH($B4665, Meals!$B$11:$B$260, 0)), "")="", "", IFERROR(INDEX(Meals!$C$11:$C$260, MATCH($B4665, Meals!$B$11:$B$260, 0)), "")))</f>
        <v/>
      </c>
      <c r="K4665" s="4"/>
      <c r="L4665" s="72" t="str">
        <f t="shared" si="1087"/>
        <v/>
      </c>
      <c r="M4665" s="73" t="str">
        <f t="shared" si="1088"/>
        <v/>
      </c>
      <c r="N4665" s="4"/>
      <c r="O4665" s="78" t="str">
        <f t="shared" si="1089"/>
        <v/>
      </c>
      <c r="P4665" s="79" t="str">
        <f t="shared" si="1090"/>
        <v/>
      </c>
      <c r="Q4665" s="4"/>
      <c r="R4665" s="90" t="str">
        <f t="shared" si="1091"/>
        <v/>
      </c>
      <c r="S4665" s="4"/>
      <c r="Y4665" s="18" t="str">
        <f t="shared" si="1092"/>
        <v/>
      </c>
      <c r="AA4665" s="18" t="str">
        <f t="shared" si="1083"/>
        <v/>
      </c>
      <c r="AB4665" s="18" t="str">
        <f t="shared" si="1084"/>
        <v/>
      </c>
      <c r="AC4665" s="18" t="str">
        <f t="shared" si="1093"/>
        <v/>
      </c>
      <c r="AD4665" s="18" t="str">
        <f t="shared" si="1093"/>
        <v/>
      </c>
      <c r="AE4665" s="18" t="str">
        <f t="shared" si="1094"/>
        <v/>
      </c>
      <c r="AG4665" s="95" t="str">
        <f>IF($C4665="", "", IF(IFERROR(INDEX(Ingredients!C$11:C$310, MATCH($C4665, Ingredients!$B$11:$B$310, 0)), "")="", "", IFERROR(INDEX(Ingredients!C$11:C$310, MATCH($C4665, Ingredients!$B$11:$B$310, 0)), "")))</f>
        <v/>
      </c>
      <c r="AH4665" s="105" t="str">
        <f>IF($C4665="", "", IF(IFERROR(INDEX(Ingredients!D$11:D$310, MATCH($C4665, Ingredients!$B$11:$B$310, 0)), "")="", "", IFERROR(INDEX(Ingredients!D$11:D$310, MATCH($C4665, Ingredients!$B$11:$B$310, 0)), "")))</f>
        <v/>
      </c>
      <c r="AI4665" s="106" t="str">
        <f>IF($C4665="", "", IF(IFERROR(INDEX(Ingredients!E$11:E$310, MATCH($C4665, Ingredients!$B$11:$B$310, 0)), "")="", "", IFERROR(INDEX(Ingredients!E$11:E$310, MATCH($C4665, Ingredients!$B$11:$B$310, 0)), "")))</f>
        <v/>
      </c>
      <c r="AJ4665" s="108" t="str">
        <f>IF($C4665="", "", IF(IFERROR(INDEX(Ingredients!F$11:F$310, MATCH($C4665, Ingredients!$B$11:$B$310, 0)), "")="", "", IFERROR(INDEX(Ingredients!F$11:F$310, MATCH($C4665, Ingredients!$B$11:$B$310, 0)), "")))</f>
        <v/>
      </c>
      <c r="AK4665" s="106" t="str">
        <f>IF($C4665="", "", IF(IFERROR(INDEX(Ingredients!G$11:G$310, MATCH($C4665, Ingredients!$B$11:$B$310, 0)), "")="", "", IFERROR(INDEX(Ingredients!G$11:G$310, MATCH($C4665, Ingredients!$B$11:$B$310, 0)), "")))</f>
        <v/>
      </c>
      <c r="AL4665" s="79" t="str">
        <f>IF($C4665="", "", IF(IFERROR(INDEX(Ingredients!H$11:H$310, MATCH($C4665, Ingredients!$B$11:$B$310, 0)), "")="", "", IFERROR(INDEX(Ingredients!H$11:H$310, MATCH($C4665, Ingredients!$B$11:$B$310, 0)), "")))</f>
        <v/>
      </c>
      <c r="AN4665" s="83" t="str">
        <f t="shared" si="1085"/>
        <v/>
      </c>
      <c r="AP4665" s="114" t="str">
        <f t="shared" si="1095"/>
        <v/>
      </c>
      <c r="AR4665" s="117" t="str">
        <f>IF($C4665="", "", IF(IFERROR(INDEX(Ingredients!$AI$11:$AI$310, MATCH($C4665, Ingredients!$B$11:$B$310, 0)), "")="", "", IFERROR(INDEX(Ingredients!$AI$11:$AI$310, MATCH($C4665, Ingredients!$B$11:$B$310, 0)), "")))</f>
        <v/>
      </c>
      <c r="AT4665" s="120" t="str">
        <f t="shared" si="1096"/>
        <v/>
      </c>
      <c r="AV4665" s="90" t="str">
        <f t="shared" si="1086"/>
        <v/>
      </c>
      <c r="AX4665" s="90" t="str">
        <f>IF($AV4665="", "", COUNTIF($AV$11:$AV$5010, "&lt;"&amp;$AV4665)+1+COUNTIF($AV$11:$AV4665, $AV4665)-1)</f>
        <v/>
      </c>
      <c r="AZ4665" s="111" t="str">
        <f>IF($B4665="", "", SUMIF('Shopping List'!$AV$11:$AV$25, $B4665, 'Shopping List'!$BN$11:$BN$25))</f>
        <v/>
      </c>
      <c r="BB4665" s="117" t="str">
        <f t="shared" si="1097"/>
        <v/>
      </c>
    </row>
    <row r="4666" spans="1:54" x14ac:dyDescent="0.25">
      <c r="A4666" s="4"/>
      <c r="B4666" s="37"/>
      <c r="C4666" s="124"/>
      <c r="D4666" s="39"/>
      <c r="E4666" s="125"/>
      <c r="F4666" s="48"/>
      <c r="G4666" s="4"/>
      <c r="H4666" s="4"/>
      <c r="I4666" s="95" t="str">
        <f>IF($C4666="", "", IF(IFERROR(INDEX(Ingredients!$C$11:$C$310, MATCH($C4666, Ingredients!$B$11:$B$310, 0)), "")="", "", IFERROR(INDEX(Ingredients!$C$11:$C$310, MATCH($C4666, Ingredients!$B$11:$B$310, 0)), "")))</f>
        <v/>
      </c>
      <c r="J4666" s="73" t="str">
        <f>IF($B4666="", "", IF(IFERROR(INDEX(Meals!$C$11:$C$260, MATCH($B4666, Meals!$B$11:$B$260, 0)), "")="", "", IFERROR(INDEX(Meals!$C$11:$C$260, MATCH($B4666, Meals!$B$11:$B$260, 0)), "")))</f>
        <v/>
      </c>
      <c r="K4666" s="4"/>
      <c r="L4666" s="72" t="str">
        <f t="shared" si="1087"/>
        <v/>
      </c>
      <c r="M4666" s="73" t="str">
        <f t="shared" si="1088"/>
        <v/>
      </c>
      <c r="N4666" s="4"/>
      <c r="O4666" s="78" t="str">
        <f t="shared" si="1089"/>
        <v/>
      </c>
      <c r="P4666" s="79" t="str">
        <f t="shared" si="1090"/>
        <v/>
      </c>
      <c r="Q4666" s="4"/>
      <c r="R4666" s="90" t="str">
        <f t="shared" si="1091"/>
        <v/>
      </c>
      <c r="S4666" s="4"/>
      <c r="Y4666" s="18" t="str">
        <f t="shared" si="1092"/>
        <v/>
      </c>
      <c r="AA4666" s="18" t="str">
        <f t="shared" si="1083"/>
        <v/>
      </c>
      <c r="AB4666" s="18" t="str">
        <f t="shared" si="1084"/>
        <v/>
      </c>
      <c r="AC4666" s="18" t="str">
        <f t="shared" si="1093"/>
        <v/>
      </c>
      <c r="AD4666" s="18" t="str">
        <f t="shared" si="1093"/>
        <v/>
      </c>
      <c r="AE4666" s="18" t="str">
        <f t="shared" si="1094"/>
        <v/>
      </c>
      <c r="AG4666" s="95" t="str">
        <f>IF($C4666="", "", IF(IFERROR(INDEX(Ingredients!C$11:C$310, MATCH($C4666, Ingredients!$B$11:$B$310, 0)), "")="", "", IFERROR(INDEX(Ingredients!C$11:C$310, MATCH($C4666, Ingredients!$B$11:$B$310, 0)), "")))</f>
        <v/>
      </c>
      <c r="AH4666" s="105" t="str">
        <f>IF($C4666="", "", IF(IFERROR(INDEX(Ingredients!D$11:D$310, MATCH($C4666, Ingredients!$B$11:$B$310, 0)), "")="", "", IFERROR(INDEX(Ingredients!D$11:D$310, MATCH($C4666, Ingredients!$B$11:$B$310, 0)), "")))</f>
        <v/>
      </c>
      <c r="AI4666" s="106" t="str">
        <f>IF($C4666="", "", IF(IFERROR(INDEX(Ingredients!E$11:E$310, MATCH($C4666, Ingredients!$B$11:$B$310, 0)), "")="", "", IFERROR(INDEX(Ingredients!E$11:E$310, MATCH($C4666, Ingredients!$B$11:$B$310, 0)), "")))</f>
        <v/>
      </c>
      <c r="AJ4666" s="108" t="str">
        <f>IF($C4666="", "", IF(IFERROR(INDEX(Ingredients!F$11:F$310, MATCH($C4666, Ingredients!$B$11:$B$310, 0)), "")="", "", IFERROR(INDEX(Ingredients!F$11:F$310, MATCH($C4666, Ingredients!$B$11:$B$310, 0)), "")))</f>
        <v/>
      </c>
      <c r="AK4666" s="106" t="str">
        <f>IF($C4666="", "", IF(IFERROR(INDEX(Ingredients!G$11:G$310, MATCH($C4666, Ingredients!$B$11:$B$310, 0)), "")="", "", IFERROR(INDEX(Ingredients!G$11:G$310, MATCH($C4666, Ingredients!$B$11:$B$310, 0)), "")))</f>
        <v/>
      </c>
      <c r="AL4666" s="79" t="str">
        <f>IF($C4666="", "", IF(IFERROR(INDEX(Ingredients!H$11:H$310, MATCH($C4666, Ingredients!$B$11:$B$310, 0)), "")="", "", IFERROR(INDEX(Ingredients!H$11:H$310, MATCH($C4666, Ingredients!$B$11:$B$310, 0)), "")))</f>
        <v/>
      </c>
      <c r="AN4666" s="83" t="str">
        <f t="shared" si="1085"/>
        <v/>
      </c>
      <c r="AP4666" s="114" t="str">
        <f t="shared" si="1095"/>
        <v/>
      </c>
      <c r="AR4666" s="117" t="str">
        <f>IF($C4666="", "", IF(IFERROR(INDEX(Ingredients!$AI$11:$AI$310, MATCH($C4666, Ingredients!$B$11:$B$310, 0)), "")="", "", IFERROR(INDEX(Ingredients!$AI$11:$AI$310, MATCH($C4666, Ingredients!$B$11:$B$310, 0)), "")))</f>
        <v/>
      </c>
      <c r="AT4666" s="120" t="str">
        <f t="shared" si="1096"/>
        <v/>
      </c>
      <c r="AV4666" s="90" t="str">
        <f t="shared" si="1086"/>
        <v/>
      </c>
      <c r="AX4666" s="90" t="str">
        <f>IF($AV4666="", "", COUNTIF($AV$11:$AV$5010, "&lt;"&amp;$AV4666)+1+COUNTIF($AV$11:$AV4666, $AV4666)-1)</f>
        <v/>
      </c>
      <c r="AZ4666" s="111" t="str">
        <f>IF($B4666="", "", SUMIF('Shopping List'!$AV$11:$AV$25, $B4666, 'Shopping List'!$BN$11:$BN$25))</f>
        <v/>
      </c>
      <c r="BB4666" s="117" t="str">
        <f t="shared" si="1097"/>
        <v/>
      </c>
    </row>
    <row r="4667" spans="1:54" x14ac:dyDescent="0.25">
      <c r="A4667" s="4"/>
      <c r="B4667" s="37"/>
      <c r="C4667" s="124"/>
      <c r="D4667" s="39"/>
      <c r="E4667" s="125"/>
      <c r="F4667" s="48"/>
      <c r="G4667" s="4"/>
      <c r="H4667" s="4"/>
      <c r="I4667" s="95" t="str">
        <f>IF($C4667="", "", IF(IFERROR(INDEX(Ingredients!$C$11:$C$310, MATCH($C4667, Ingredients!$B$11:$B$310, 0)), "")="", "", IFERROR(INDEX(Ingredients!$C$11:$C$310, MATCH($C4667, Ingredients!$B$11:$B$310, 0)), "")))</f>
        <v/>
      </c>
      <c r="J4667" s="73" t="str">
        <f>IF($B4667="", "", IF(IFERROR(INDEX(Meals!$C$11:$C$260, MATCH($B4667, Meals!$B$11:$B$260, 0)), "")="", "", IFERROR(INDEX(Meals!$C$11:$C$260, MATCH($B4667, Meals!$B$11:$B$260, 0)), "")))</f>
        <v/>
      </c>
      <c r="K4667" s="4"/>
      <c r="L4667" s="72" t="str">
        <f t="shared" si="1087"/>
        <v/>
      </c>
      <c r="M4667" s="73" t="str">
        <f t="shared" si="1088"/>
        <v/>
      </c>
      <c r="N4667" s="4"/>
      <c r="O4667" s="78" t="str">
        <f t="shared" si="1089"/>
        <v/>
      </c>
      <c r="P4667" s="79" t="str">
        <f t="shared" si="1090"/>
        <v/>
      </c>
      <c r="Q4667" s="4"/>
      <c r="R4667" s="90" t="str">
        <f t="shared" si="1091"/>
        <v/>
      </c>
      <c r="S4667" s="4"/>
      <c r="Y4667" s="18" t="str">
        <f t="shared" si="1092"/>
        <v/>
      </c>
      <c r="AA4667" s="18" t="str">
        <f t="shared" si="1083"/>
        <v/>
      </c>
      <c r="AB4667" s="18" t="str">
        <f t="shared" si="1084"/>
        <v/>
      </c>
      <c r="AC4667" s="18" t="str">
        <f t="shared" si="1093"/>
        <v/>
      </c>
      <c r="AD4667" s="18" t="str">
        <f t="shared" si="1093"/>
        <v/>
      </c>
      <c r="AE4667" s="18" t="str">
        <f t="shared" si="1094"/>
        <v/>
      </c>
      <c r="AG4667" s="95" t="str">
        <f>IF($C4667="", "", IF(IFERROR(INDEX(Ingredients!C$11:C$310, MATCH($C4667, Ingredients!$B$11:$B$310, 0)), "")="", "", IFERROR(INDEX(Ingredients!C$11:C$310, MATCH($C4667, Ingredients!$B$11:$B$310, 0)), "")))</f>
        <v/>
      </c>
      <c r="AH4667" s="105" t="str">
        <f>IF($C4667="", "", IF(IFERROR(INDEX(Ingredients!D$11:D$310, MATCH($C4667, Ingredients!$B$11:$B$310, 0)), "")="", "", IFERROR(INDEX(Ingredients!D$11:D$310, MATCH($C4667, Ingredients!$B$11:$B$310, 0)), "")))</f>
        <v/>
      </c>
      <c r="AI4667" s="106" t="str">
        <f>IF($C4667="", "", IF(IFERROR(INDEX(Ingredients!E$11:E$310, MATCH($C4667, Ingredients!$B$11:$B$310, 0)), "")="", "", IFERROR(INDEX(Ingredients!E$11:E$310, MATCH($C4667, Ingredients!$B$11:$B$310, 0)), "")))</f>
        <v/>
      </c>
      <c r="AJ4667" s="108" t="str">
        <f>IF($C4667="", "", IF(IFERROR(INDEX(Ingredients!F$11:F$310, MATCH($C4667, Ingredients!$B$11:$B$310, 0)), "")="", "", IFERROR(INDEX(Ingredients!F$11:F$310, MATCH($C4667, Ingredients!$B$11:$B$310, 0)), "")))</f>
        <v/>
      </c>
      <c r="AK4667" s="106" t="str">
        <f>IF($C4667="", "", IF(IFERROR(INDEX(Ingredients!G$11:G$310, MATCH($C4667, Ingredients!$B$11:$B$310, 0)), "")="", "", IFERROR(INDEX(Ingredients!G$11:G$310, MATCH($C4667, Ingredients!$B$11:$B$310, 0)), "")))</f>
        <v/>
      </c>
      <c r="AL4667" s="79" t="str">
        <f>IF($C4667="", "", IF(IFERROR(INDEX(Ingredients!H$11:H$310, MATCH($C4667, Ingredients!$B$11:$B$310, 0)), "")="", "", IFERROR(INDEX(Ingredients!H$11:H$310, MATCH($C4667, Ingredients!$B$11:$B$310, 0)), "")))</f>
        <v/>
      </c>
      <c r="AN4667" s="83" t="str">
        <f t="shared" si="1085"/>
        <v/>
      </c>
      <c r="AP4667" s="114" t="str">
        <f t="shared" si="1095"/>
        <v/>
      </c>
      <c r="AR4667" s="117" t="str">
        <f>IF($C4667="", "", IF(IFERROR(INDEX(Ingredients!$AI$11:$AI$310, MATCH($C4667, Ingredients!$B$11:$B$310, 0)), "")="", "", IFERROR(INDEX(Ingredients!$AI$11:$AI$310, MATCH($C4667, Ingredients!$B$11:$B$310, 0)), "")))</f>
        <v/>
      </c>
      <c r="AT4667" s="120" t="str">
        <f t="shared" si="1096"/>
        <v/>
      </c>
      <c r="AV4667" s="90" t="str">
        <f t="shared" si="1086"/>
        <v/>
      </c>
      <c r="AX4667" s="90" t="str">
        <f>IF($AV4667="", "", COUNTIF($AV$11:$AV$5010, "&lt;"&amp;$AV4667)+1+COUNTIF($AV$11:$AV4667, $AV4667)-1)</f>
        <v/>
      </c>
      <c r="AZ4667" s="111" t="str">
        <f>IF($B4667="", "", SUMIF('Shopping List'!$AV$11:$AV$25, $B4667, 'Shopping List'!$BN$11:$BN$25))</f>
        <v/>
      </c>
      <c r="BB4667" s="117" t="str">
        <f t="shared" si="1097"/>
        <v/>
      </c>
    </row>
    <row r="4668" spans="1:54" x14ac:dyDescent="0.25">
      <c r="A4668" s="4"/>
      <c r="B4668" s="37"/>
      <c r="C4668" s="124"/>
      <c r="D4668" s="39"/>
      <c r="E4668" s="125"/>
      <c r="F4668" s="48"/>
      <c r="G4668" s="4"/>
      <c r="H4668" s="4"/>
      <c r="I4668" s="95" t="str">
        <f>IF($C4668="", "", IF(IFERROR(INDEX(Ingredients!$C$11:$C$310, MATCH($C4668, Ingredients!$B$11:$B$310, 0)), "")="", "", IFERROR(INDEX(Ingredients!$C$11:$C$310, MATCH($C4668, Ingredients!$B$11:$B$310, 0)), "")))</f>
        <v/>
      </c>
      <c r="J4668" s="73" t="str">
        <f>IF($B4668="", "", IF(IFERROR(INDEX(Meals!$C$11:$C$260, MATCH($B4668, Meals!$B$11:$B$260, 0)), "")="", "", IFERROR(INDEX(Meals!$C$11:$C$260, MATCH($B4668, Meals!$B$11:$B$260, 0)), "")))</f>
        <v/>
      </c>
      <c r="K4668" s="4"/>
      <c r="L4668" s="72" t="str">
        <f t="shared" si="1087"/>
        <v/>
      </c>
      <c r="M4668" s="73" t="str">
        <f t="shared" si="1088"/>
        <v/>
      </c>
      <c r="N4668" s="4"/>
      <c r="O4668" s="78" t="str">
        <f t="shared" si="1089"/>
        <v/>
      </c>
      <c r="P4668" s="79" t="str">
        <f t="shared" si="1090"/>
        <v/>
      </c>
      <c r="Q4668" s="4"/>
      <c r="R4668" s="90" t="str">
        <f t="shared" si="1091"/>
        <v/>
      </c>
      <c r="S4668" s="4"/>
      <c r="Y4668" s="18" t="str">
        <f t="shared" si="1092"/>
        <v/>
      </c>
      <c r="AA4668" s="18" t="str">
        <f t="shared" si="1083"/>
        <v/>
      </c>
      <c r="AB4668" s="18" t="str">
        <f t="shared" si="1084"/>
        <v/>
      </c>
      <c r="AC4668" s="18" t="str">
        <f t="shared" si="1093"/>
        <v/>
      </c>
      <c r="AD4668" s="18" t="str">
        <f t="shared" si="1093"/>
        <v/>
      </c>
      <c r="AE4668" s="18" t="str">
        <f t="shared" si="1094"/>
        <v/>
      </c>
      <c r="AG4668" s="95" t="str">
        <f>IF($C4668="", "", IF(IFERROR(INDEX(Ingredients!C$11:C$310, MATCH($C4668, Ingredients!$B$11:$B$310, 0)), "")="", "", IFERROR(INDEX(Ingredients!C$11:C$310, MATCH($C4668, Ingredients!$B$11:$B$310, 0)), "")))</f>
        <v/>
      </c>
      <c r="AH4668" s="105" t="str">
        <f>IF($C4668="", "", IF(IFERROR(INDEX(Ingredients!D$11:D$310, MATCH($C4668, Ingredients!$B$11:$B$310, 0)), "")="", "", IFERROR(INDEX(Ingredients!D$11:D$310, MATCH($C4668, Ingredients!$B$11:$B$310, 0)), "")))</f>
        <v/>
      </c>
      <c r="AI4668" s="106" t="str">
        <f>IF($C4668="", "", IF(IFERROR(INDEX(Ingredients!E$11:E$310, MATCH($C4668, Ingredients!$B$11:$B$310, 0)), "")="", "", IFERROR(INDEX(Ingredients!E$11:E$310, MATCH($C4668, Ingredients!$B$11:$B$310, 0)), "")))</f>
        <v/>
      </c>
      <c r="AJ4668" s="108" t="str">
        <f>IF($C4668="", "", IF(IFERROR(INDEX(Ingredients!F$11:F$310, MATCH($C4668, Ingredients!$B$11:$B$310, 0)), "")="", "", IFERROR(INDEX(Ingredients!F$11:F$310, MATCH($C4668, Ingredients!$B$11:$B$310, 0)), "")))</f>
        <v/>
      </c>
      <c r="AK4668" s="106" t="str">
        <f>IF($C4668="", "", IF(IFERROR(INDEX(Ingredients!G$11:G$310, MATCH($C4668, Ingredients!$B$11:$B$310, 0)), "")="", "", IFERROR(INDEX(Ingredients!G$11:G$310, MATCH($C4668, Ingredients!$B$11:$B$310, 0)), "")))</f>
        <v/>
      </c>
      <c r="AL4668" s="79" t="str">
        <f>IF($C4668="", "", IF(IFERROR(INDEX(Ingredients!H$11:H$310, MATCH($C4668, Ingredients!$B$11:$B$310, 0)), "")="", "", IFERROR(INDEX(Ingredients!H$11:H$310, MATCH($C4668, Ingredients!$B$11:$B$310, 0)), "")))</f>
        <v/>
      </c>
      <c r="AN4668" s="83" t="str">
        <f t="shared" si="1085"/>
        <v/>
      </c>
      <c r="AP4668" s="114" t="str">
        <f t="shared" si="1095"/>
        <v/>
      </c>
      <c r="AR4668" s="117" t="str">
        <f>IF($C4668="", "", IF(IFERROR(INDEX(Ingredients!$AI$11:$AI$310, MATCH($C4668, Ingredients!$B$11:$B$310, 0)), "")="", "", IFERROR(INDEX(Ingredients!$AI$11:$AI$310, MATCH($C4668, Ingredients!$B$11:$B$310, 0)), "")))</f>
        <v/>
      </c>
      <c r="AT4668" s="120" t="str">
        <f t="shared" si="1096"/>
        <v/>
      </c>
      <c r="AV4668" s="90" t="str">
        <f t="shared" si="1086"/>
        <v/>
      </c>
      <c r="AX4668" s="90" t="str">
        <f>IF($AV4668="", "", COUNTIF($AV$11:$AV$5010, "&lt;"&amp;$AV4668)+1+COUNTIF($AV$11:$AV4668, $AV4668)-1)</f>
        <v/>
      </c>
      <c r="AZ4668" s="111" t="str">
        <f>IF($B4668="", "", SUMIF('Shopping List'!$AV$11:$AV$25, $B4668, 'Shopping List'!$BN$11:$BN$25))</f>
        <v/>
      </c>
      <c r="BB4668" s="117" t="str">
        <f t="shared" si="1097"/>
        <v/>
      </c>
    </row>
    <row r="4669" spans="1:54" x14ac:dyDescent="0.25">
      <c r="A4669" s="4"/>
      <c r="B4669" s="37"/>
      <c r="C4669" s="124"/>
      <c r="D4669" s="39"/>
      <c r="E4669" s="125"/>
      <c r="F4669" s="48"/>
      <c r="G4669" s="4"/>
      <c r="H4669" s="4"/>
      <c r="I4669" s="95" t="str">
        <f>IF($C4669="", "", IF(IFERROR(INDEX(Ingredients!$C$11:$C$310, MATCH($C4669, Ingredients!$B$11:$B$310, 0)), "")="", "", IFERROR(INDEX(Ingredients!$C$11:$C$310, MATCH($C4669, Ingredients!$B$11:$B$310, 0)), "")))</f>
        <v/>
      </c>
      <c r="J4669" s="73" t="str">
        <f>IF($B4669="", "", IF(IFERROR(INDEX(Meals!$C$11:$C$260, MATCH($B4669, Meals!$B$11:$B$260, 0)), "")="", "", IFERROR(INDEX(Meals!$C$11:$C$260, MATCH($B4669, Meals!$B$11:$B$260, 0)), "")))</f>
        <v/>
      </c>
      <c r="K4669" s="4"/>
      <c r="L4669" s="72" t="str">
        <f t="shared" si="1087"/>
        <v/>
      </c>
      <c r="M4669" s="73" t="str">
        <f t="shared" si="1088"/>
        <v/>
      </c>
      <c r="N4669" s="4"/>
      <c r="O4669" s="78" t="str">
        <f t="shared" si="1089"/>
        <v/>
      </c>
      <c r="P4669" s="79" t="str">
        <f t="shared" si="1090"/>
        <v/>
      </c>
      <c r="Q4669" s="4"/>
      <c r="R4669" s="90" t="str">
        <f t="shared" si="1091"/>
        <v/>
      </c>
      <c r="S4669" s="4"/>
      <c r="Y4669" s="18" t="str">
        <f t="shared" si="1092"/>
        <v/>
      </c>
      <c r="AA4669" s="18" t="str">
        <f t="shared" si="1083"/>
        <v/>
      </c>
      <c r="AB4669" s="18" t="str">
        <f t="shared" si="1084"/>
        <v/>
      </c>
      <c r="AC4669" s="18" t="str">
        <f t="shared" si="1093"/>
        <v/>
      </c>
      <c r="AD4669" s="18" t="str">
        <f t="shared" si="1093"/>
        <v/>
      </c>
      <c r="AE4669" s="18" t="str">
        <f t="shared" si="1094"/>
        <v/>
      </c>
      <c r="AG4669" s="95" t="str">
        <f>IF($C4669="", "", IF(IFERROR(INDEX(Ingredients!C$11:C$310, MATCH($C4669, Ingredients!$B$11:$B$310, 0)), "")="", "", IFERROR(INDEX(Ingredients!C$11:C$310, MATCH($C4669, Ingredients!$B$11:$B$310, 0)), "")))</f>
        <v/>
      </c>
      <c r="AH4669" s="105" t="str">
        <f>IF($C4669="", "", IF(IFERROR(INDEX(Ingredients!D$11:D$310, MATCH($C4669, Ingredients!$B$11:$B$310, 0)), "")="", "", IFERROR(INDEX(Ingredients!D$11:D$310, MATCH($C4669, Ingredients!$B$11:$B$310, 0)), "")))</f>
        <v/>
      </c>
      <c r="AI4669" s="106" t="str">
        <f>IF($C4669="", "", IF(IFERROR(INDEX(Ingredients!E$11:E$310, MATCH($C4669, Ingredients!$B$11:$B$310, 0)), "")="", "", IFERROR(INDEX(Ingredients!E$11:E$310, MATCH($C4669, Ingredients!$B$11:$B$310, 0)), "")))</f>
        <v/>
      </c>
      <c r="AJ4669" s="108" t="str">
        <f>IF($C4669="", "", IF(IFERROR(INDEX(Ingredients!F$11:F$310, MATCH($C4669, Ingredients!$B$11:$B$310, 0)), "")="", "", IFERROR(INDEX(Ingredients!F$11:F$310, MATCH($C4669, Ingredients!$B$11:$B$310, 0)), "")))</f>
        <v/>
      </c>
      <c r="AK4669" s="106" t="str">
        <f>IF($C4669="", "", IF(IFERROR(INDEX(Ingredients!G$11:G$310, MATCH($C4669, Ingredients!$B$11:$B$310, 0)), "")="", "", IFERROR(INDEX(Ingredients!G$11:G$310, MATCH($C4669, Ingredients!$B$11:$B$310, 0)), "")))</f>
        <v/>
      </c>
      <c r="AL4669" s="79" t="str">
        <f>IF($C4669="", "", IF(IFERROR(INDEX(Ingredients!H$11:H$310, MATCH($C4669, Ingredients!$B$11:$B$310, 0)), "")="", "", IFERROR(INDEX(Ingredients!H$11:H$310, MATCH($C4669, Ingredients!$B$11:$B$310, 0)), "")))</f>
        <v/>
      </c>
      <c r="AN4669" s="83" t="str">
        <f t="shared" si="1085"/>
        <v/>
      </c>
      <c r="AP4669" s="114" t="str">
        <f t="shared" si="1095"/>
        <v/>
      </c>
      <c r="AR4669" s="117" t="str">
        <f>IF($C4669="", "", IF(IFERROR(INDEX(Ingredients!$AI$11:$AI$310, MATCH($C4669, Ingredients!$B$11:$B$310, 0)), "")="", "", IFERROR(INDEX(Ingredients!$AI$11:$AI$310, MATCH($C4669, Ingredients!$B$11:$B$310, 0)), "")))</f>
        <v/>
      </c>
      <c r="AT4669" s="120" t="str">
        <f t="shared" si="1096"/>
        <v/>
      </c>
      <c r="AV4669" s="90" t="str">
        <f t="shared" si="1086"/>
        <v/>
      </c>
      <c r="AX4669" s="90" t="str">
        <f>IF($AV4669="", "", COUNTIF($AV$11:$AV$5010, "&lt;"&amp;$AV4669)+1+COUNTIF($AV$11:$AV4669, $AV4669)-1)</f>
        <v/>
      </c>
      <c r="AZ4669" s="111" t="str">
        <f>IF($B4669="", "", SUMIF('Shopping List'!$AV$11:$AV$25, $B4669, 'Shopping List'!$BN$11:$BN$25))</f>
        <v/>
      </c>
      <c r="BB4669" s="117" t="str">
        <f t="shared" si="1097"/>
        <v/>
      </c>
    </row>
    <row r="4670" spans="1:54" x14ac:dyDescent="0.25">
      <c r="A4670" s="4"/>
      <c r="B4670" s="37"/>
      <c r="C4670" s="124"/>
      <c r="D4670" s="39"/>
      <c r="E4670" s="125"/>
      <c r="F4670" s="48"/>
      <c r="G4670" s="4"/>
      <c r="H4670" s="4"/>
      <c r="I4670" s="95" t="str">
        <f>IF($C4670="", "", IF(IFERROR(INDEX(Ingredients!$C$11:$C$310, MATCH($C4670, Ingredients!$B$11:$B$310, 0)), "")="", "", IFERROR(INDEX(Ingredients!$C$11:$C$310, MATCH($C4670, Ingredients!$B$11:$B$310, 0)), "")))</f>
        <v/>
      </c>
      <c r="J4670" s="73" t="str">
        <f>IF($B4670="", "", IF(IFERROR(INDEX(Meals!$C$11:$C$260, MATCH($B4670, Meals!$B$11:$B$260, 0)), "")="", "", IFERROR(INDEX(Meals!$C$11:$C$260, MATCH($B4670, Meals!$B$11:$B$260, 0)), "")))</f>
        <v/>
      </c>
      <c r="K4670" s="4"/>
      <c r="L4670" s="72" t="str">
        <f t="shared" si="1087"/>
        <v/>
      </c>
      <c r="M4670" s="73" t="str">
        <f t="shared" si="1088"/>
        <v/>
      </c>
      <c r="N4670" s="4"/>
      <c r="O4670" s="78" t="str">
        <f t="shared" si="1089"/>
        <v/>
      </c>
      <c r="P4670" s="79" t="str">
        <f t="shared" si="1090"/>
        <v/>
      </c>
      <c r="Q4670" s="4"/>
      <c r="R4670" s="90" t="str">
        <f t="shared" si="1091"/>
        <v/>
      </c>
      <c r="S4670" s="4"/>
      <c r="Y4670" s="18" t="str">
        <f t="shared" si="1092"/>
        <v/>
      </c>
      <c r="AA4670" s="18" t="str">
        <f t="shared" si="1083"/>
        <v/>
      </c>
      <c r="AB4670" s="18" t="str">
        <f t="shared" si="1084"/>
        <v/>
      </c>
      <c r="AC4670" s="18" t="str">
        <f t="shared" si="1093"/>
        <v/>
      </c>
      <c r="AD4670" s="18" t="str">
        <f t="shared" si="1093"/>
        <v/>
      </c>
      <c r="AE4670" s="18" t="str">
        <f t="shared" si="1094"/>
        <v/>
      </c>
      <c r="AG4670" s="95" t="str">
        <f>IF($C4670="", "", IF(IFERROR(INDEX(Ingredients!C$11:C$310, MATCH($C4670, Ingredients!$B$11:$B$310, 0)), "")="", "", IFERROR(INDEX(Ingredients!C$11:C$310, MATCH($C4670, Ingredients!$B$11:$B$310, 0)), "")))</f>
        <v/>
      </c>
      <c r="AH4670" s="105" t="str">
        <f>IF($C4670="", "", IF(IFERROR(INDEX(Ingredients!D$11:D$310, MATCH($C4670, Ingredients!$B$11:$B$310, 0)), "")="", "", IFERROR(INDEX(Ingredients!D$11:D$310, MATCH($C4670, Ingredients!$B$11:$B$310, 0)), "")))</f>
        <v/>
      </c>
      <c r="AI4670" s="106" t="str">
        <f>IF($C4670="", "", IF(IFERROR(INDEX(Ingredients!E$11:E$310, MATCH($C4670, Ingredients!$B$11:$B$310, 0)), "")="", "", IFERROR(INDEX(Ingredients!E$11:E$310, MATCH($C4670, Ingredients!$B$11:$B$310, 0)), "")))</f>
        <v/>
      </c>
      <c r="AJ4670" s="108" t="str">
        <f>IF($C4670="", "", IF(IFERROR(INDEX(Ingredients!F$11:F$310, MATCH($C4670, Ingredients!$B$11:$B$310, 0)), "")="", "", IFERROR(INDEX(Ingredients!F$11:F$310, MATCH($C4670, Ingredients!$B$11:$B$310, 0)), "")))</f>
        <v/>
      </c>
      <c r="AK4670" s="106" t="str">
        <f>IF($C4670="", "", IF(IFERROR(INDEX(Ingredients!G$11:G$310, MATCH($C4670, Ingredients!$B$11:$B$310, 0)), "")="", "", IFERROR(INDEX(Ingredients!G$11:G$310, MATCH($C4670, Ingredients!$B$11:$B$310, 0)), "")))</f>
        <v/>
      </c>
      <c r="AL4670" s="79" t="str">
        <f>IF($C4670="", "", IF(IFERROR(INDEX(Ingredients!H$11:H$310, MATCH($C4670, Ingredients!$B$11:$B$310, 0)), "")="", "", IFERROR(INDEX(Ingredients!H$11:H$310, MATCH($C4670, Ingredients!$B$11:$B$310, 0)), "")))</f>
        <v/>
      </c>
      <c r="AN4670" s="83" t="str">
        <f t="shared" si="1085"/>
        <v/>
      </c>
      <c r="AP4670" s="114" t="str">
        <f t="shared" si="1095"/>
        <v/>
      </c>
      <c r="AR4670" s="117" t="str">
        <f>IF($C4670="", "", IF(IFERROR(INDEX(Ingredients!$AI$11:$AI$310, MATCH($C4670, Ingredients!$B$11:$B$310, 0)), "")="", "", IFERROR(INDEX(Ingredients!$AI$11:$AI$310, MATCH($C4670, Ingredients!$B$11:$B$310, 0)), "")))</f>
        <v/>
      </c>
      <c r="AT4670" s="120" t="str">
        <f t="shared" si="1096"/>
        <v/>
      </c>
      <c r="AV4670" s="90" t="str">
        <f t="shared" si="1086"/>
        <v/>
      </c>
      <c r="AX4670" s="90" t="str">
        <f>IF($AV4670="", "", COUNTIF($AV$11:$AV$5010, "&lt;"&amp;$AV4670)+1+COUNTIF($AV$11:$AV4670, $AV4670)-1)</f>
        <v/>
      </c>
      <c r="AZ4670" s="111" t="str">
        <f>IF($B4670="", "", SUMIF('Shopping List'!$AV$11:$AV$25, $B4670, 'Shopping List'!$BN$11:$BN$25))</f>
        <v/>
      </c>
      <c r="BB4670" s="117" t="str">
        <f t="shared" si="1097"/>
        <v/>
      </c>
    </row>
    <row r="4671" spans="1:54" x14ac:dyDescent="0.25">
      <c r="A4671" s="4"/>
      <c r="B4671" s="37"/>
      <c r="C4671" s="124"/>
      <c r="D4671" s="39"/>
      <c r="E4671" s="125"/>
      <c r="F4671" s="48"/>
      <c r="G4671" s="4"/>
      <c r="H4671" s="4"/>
      <c r="I4671" s="95" t="str">
        <f>IF($C4671="", "", IF(IFERROR(INDEX(Ingredients!$C$11:$C$310, MATCH($C4671, Ingredients!$B$11:$B$310, 0)), "")="", "", IFERROR(INDEX(Ingredients!$C$11:$C$310, MATCH($C4671, Ingredients!$B$11:$B$310, 0)), "")))</f>
        <v/>
      </c>
      <c r="J4671" s="73" t="str">
        <f>IF($B4671="", "", IF(IFERROR(INDEX(Meals!$C$11:$C$260, MATCH($B4671, Meals!$B$11:$B$260, 0)), "")="", "", IFERROR(INDEX(Meals!$C$11:$C$260, MATCH($B4671, Meals!$B$11:$B$260, 0)), "")))</f>
        <v/>
      </c>
      <c r="K4671" s="4"/>
      <c r="L4671" s="72" t="str">
        <f t="shared" si="1087"/>
        <v/>
      </c>
      <c r="M4671" s="73" t="str">
        <f t="shared" si="1088"/>
        <v/>
      </c>
      <c r="N4671" s="4"/>
      <c r="O4671" s="78" t="str">
        <f t="shared" si="1089"/>
        <v/>
      </c>
      <c r="P4671" s="79" t="str">
        <f t="shared" si="1090"/>
        <v/>
      </c>
      <c r="Q4671" s="4"/>
      <c r="R4671" s="90" t="str">
        <f t="shared" si="1091"/>
        <v/>
      </c>
      <c r="S4671" s="4"/>
      <c r="Y4671" s="18" t="str">
        <f t="shared" si="1092"/>
        <v/>
      </c>
      <c r="AA4671" s="18" t="str">
        <f t="shared" si="1083"/>
        <v/>
      </c>
      <c r="AB4671" s="18" t="str">
        <f t="shared" si="1084"/>
        <v/>
      </c>
      <c r="AC4671" s="18" t="str">
        <f t="shared" si="1093"/>
        <v/>
      </c>
      <c r="AD4671" s="18" t="str">
        <f t="shared" si="1093"/>
        <v/>
      </c>
      <c r="AE4671" s="18" t="str">
        <f t="shared" si="1094"/>
        <v/>
      </c>
      <c r="AG4671" s="95" t="str">
        <f>IF($C4671="", "", IF(IFERROR(INDEX(Ingredients!C$11:C$310, MATCH($C4671, Ingredients!$B$11:$B$310, 0)), "")="", "", IFERROR(INDEX(Ingredients!C$11:C$310, MATCH($C4671, Ingredients!$B$11:$B$310, 0)), "")))</f>
        <v/>
      </c>
      <c r="AH4671" s="105" t="str">
        <f>IF($C4671="", "", IF(IFERROR(INDEX(Ingredients!D$11:D$310, MATCH($C4671, Ingredients!$B$11:$B$310, 0)), "")="", "", IFERROR(INDEX(Ingredients!D$11:D$310, MATCH($C4671, Ingredients!$B$11:$B$310, 0)), "")))</f>
        <v/>
      </c>
      <c r="AI4671" s="106" t="str">
        <f>IF($C4671="", "", IF(IFERROR(INDEX(Ingredients!E$11:E$310, MATCH($C4671, Ingredients!$B$11:$B$310, 0)), "")="", "", IFERROR(INDEX(Ingredients!E$11:E$310, MATCH($C4671, Ingredients!$B$11:$B$310, 0)), "")))</f>
        <v/>
      </c>
      <c r="AJ4671" s="108" t="str">
        <f>IF($C4671="", "", IF(IFERROR(INDEX(Ingredients!F$11:F$310, MATCH($C4671, Ingredients!$B$11:$B$310, 0)), "")="", "", IFERROR(INDEX(Ingredients!F$11:F$310, MATCH($C4671, Ingredients!$B$11:$B$310, 0)), "")))</f>
        <v/>
      </c>
      <c r="AK4671" s="106" t="str">
        <f>IF($C4671="", "", IF(IFERROR(INDEX(Ingredients!G$11:G$310, MATCH($C4671, Ingredients!$B$11:$B$310, 0)), "")="", "", IFERROR(INDEX(Ingredients!G$11:G$310, MATCH($C4671, Ingredients!$B$11:$B$310, 0)), "")))</f>
        <v/>
      </c>
      <c r="AL4671" s="79" t="str">
        <f>IF($C4671="", "", IF(IFERROR(INDEX(Ingredients!H$11:H$310, MATCH($C4671, Ingredients!$B$11:$B$310, 0)), "")="", "", IFERROR(INDEX(Ingredients!H$11:H$310, MATCH($C4671, Ingredients!$B$11:$B$310, 0)), "")))</f>
        <v/>
      </c>
      <c r="AN4671" s="83" t="str">
        <f t="shared" si="1085"/>
        <v/>
      </c>
      <c r="AP4671" s="114" t="str">
        <f t="shared" si="1095"/>
        <v/>
      </c>
      <c r="AR4671" s="117" t="str">
        <f>IF($C4671="", "", IF(IFERROR(INDEX(Ingredients!$AI$11:$AI$310, MATCH($C4671, Ingredients!$B$11:$B$310, 0)), "")="", "", IFERROR(INDEX(Ingredients!$AI$11:$AI$310, MATCH($C4671, Ingredients!$B$11:$B$310, 0)), "")))</f>
        <v/>
      </c>
      <c r="AT4671" s="120" t="str">
        <f t="shared" si="1096"/>
        <v/>
      </c>
      <c r="AV4671" s="90" t="str">
        <f t="shared" si="1086"/>
        <v/>
      </c>
      <c r="AX4671" s="90" t="str">
        <f>IF($AV4671="", "", COUNTIF($AV$11:$AV$5010, "&lt;"&amp;$AV4671)+1+COUNTIF($AV$11:$AV4671, $AV4671)-1)</f>
        <v/>
      </c>
      <c r="AZ4671" s="111" t="str">
        <f>IF($B4671="", "", SUMIF('Shopping List'!$AV$11:$AV$25, $B4671, 'Shopping List'!$BN$11:$BN$25))</f>
        <v/>
      </c>
      <c r="BB4671" s="117" t="str">
        <f t="shared" si="1097"/>
        <v/>
      </c>
    </row>
    <row r="4672" spans="1:54" x14ac:dyDescent="0.25">
      <c r="A4672" s="4"/>
      <c r="B4672" s="37"/>
      <c r="C4672" s="124"/>
      <c r="D4672" s="39"/>
      <c r="E4672" s="125"/>
      <c r="F4672" s="48"/>
      <c r="G4672" s="4"/>
      <c r="H4672" s="4"/>
      <c r="I4672" s="95" t="str">
        <f>IF($C4672="", "", IF(IFERROR(INDEX(Ingredients!$C$11:$C$310, MATCH($C4672, Ingredients!$B$11:$B$310, 0)), "")="", "", IFERROR(INDEX(Ingredients!$C$11:$C$310, MATCH($C4672, Ingredients!$B$11:$B$310, 0)), "")))</f>
        <v/>
      </c>
      <c r="J4672" s="73" t="str">
        <f>IF($B4672="", "", IF(IFERROR(INDEX(Meals!$C$11:$C$260, MATCH($B4672, Meals!$B$11:$B$260, 0)), "")="", "", IFERROR(INDEX(Meals!$C$11:$C$260, MATCH($B4672, Meals!$B$11:$B$260, 0)), "")))</f>
        <v/>
      </c>
      <c r="K4672" s="4"/>
      <c r="L4672" s="72" t="str">
        <f t="shared" si="1087"/>
        <v/>
      </c>
      <c r="M4672" s="73" t="str">
        <f t="shared" si="1088"/>
        <v/>
      </c>
      <c r="N4672" s="4"/>
      <c r="O4672" s="78" t="str">
        <f t="shared" si="1089"/>
        <v/>
      </c>
      <c r="P4672" s="79" t="str">
        <f t="shared" si="1090"/>
        <v/>
      </c>
      <c r="Q4672" s="4"/>
      <c r="R4672" s="90" t="str">
        <f t="shared" si="1091"/>
        <v/>
      </c>
      <c r="S4672" s="4"/>
      <c r="Y4672" s="18" t="str">
        <f t="shared" si="1092"/>
        <v/>
      </c>
      <c r="AA4672" s="18" t="str">
        <f t="shared" si="1083"/>
        <v/>
      </c>
      <c r="AB4672" s="18" t="str">
        <f t="shared" si="1084"/>
        <v/>
      </c>
      <c r="AC4672" s="18" t="str">
        <f t="shared" si="1093"/>
        <v/>
      </c>
      <c r="AD4672" s="18" t="str">
        <f t="shared" si="1093"/>
        <v/>
      </c>
      <c r="AE4672" s="18" t="str">
        <f t="shared" si="1094"/>
        <v/>
      </c>
      <c r="AG4672" s="95" t="str">
        <f>IF($C4672="", "", IF(IFERROR(INDEX(Ingredients!C$11:C$310, MATCH($C4672, Ingredients!$B$11:$B$310, 0)), "")="", "", IFERROR(INDEX(Ingredients!C$11:C$310, MATCH($C4672, Ingredients!$B$11:$B$310, 0)), "")))</f>
        <v/>
      </c>
      <c r="AH4672" s="105" t="str">
        <f>IF($C4672="", "", IF(IFERROR(INDEX(Ingredients!D$11:D$310, MATCH($C4672, Ingredients!$B$11:$B$310, 0)), "")="", "", IFERROR(INDEX(Ingredients!D$11:D$310, MATCH($C4672, Ingredients!$B$11:$B$310, 0)), "")))</f>
        <v/>
      </c>
      <c r="AI4672" s="106" t="str">
        <f>IF($C4672="", "", IF(IFERROR(INDEX(Ingredients!E$11:E$310, MATCH($C4672, Ingredients!$B$11:$B$310, 0)), "")="", "", IFERROR(INDEX(Ingredients!E$11:E$310, MATCH($C4672, Ingredients!$B$11:$B$310, 0)), "")))</f>
        <v/>
      </c>
      <c r="AJ4672" s="108" t="str">
        <f>IF($C4672="", "", IF(IFERROR(INDEX(Ingredients!F$11:F$310, MATCH($C4672, Ingredients!$B$11:$B$310, 0)), "")="", "", IFERROR(INDEX(Ingredients!F$11:F$310, MATCH($C4672, Ingredients!$B$11:$B$310, 0)), "")))</f>
        <v/>
      </c>
      <c r="AK4672" s="106" t="str">
        <f>IF($C4672="", "", IF(IFERROR(INDEX(Ingredients!G$11:G$310, MATCH($C4672, Ingredients!$B$11:$B$310, 0)), "")="", "", IFERROR(INDEX(Ingredients!G$11:G$310, MATCH($C4672, Ingredients!$B$11:$B$310, 0)), "")))</f>
        <v/>
      </c>
      <c r="AL4672" s="79" t="str">
        <f>IF($C4672="", "", IF(IFERROR(INDEX(Ingredients!H$11:H$310, MATCH($C4672, Ingredients!$B$11:$B$310, 0)), "")="", "", IFERROR(INDEX(Ingredients!H$11:H$310, MATCH($C4672, Ingredients!$B$11:$B$310, 0)), "")))</f>
        <v/>
      </c>
      <c r="AN4672" s="83" t="str">
        <f t="shared" si="1085"/>
        <v/>
      </c>
      <c r="AP4672" s="114" t="str">
        <f t="shared" si="1095"/>
        <v/>
      </c>
      <c r="AR4672" s="117" t="str">
        <f>IF($C4672="", "", IF(IFERROR(INDEX(Ingredients!$AI$11:$AI$310, MATCH($C4672, Ingredients!$B$11:$B$310, 0)), "")="", "", IFERROR(INDEX(Ingredients!$AI$11:$AI$310, MATCH($C4672, Ingredients!$B$11:$B$310, 0)), "")))</f>
        <v/>
      </c>
      <c r="AT4672" s="120" t="str">
        <f t="shared" si="1096"/>
        <v/>
      </c>
      <c r="AV4672" s="90" t="str">
        <f t="shared" si="1086"/>
        <v/>
      </c>
      <c r="AX4672" s="90" t="str">
        <f>IF($AV4672="", "", COUNTIF($AV$11:$AV$5010, "&lt;"&amp;$AV4672)+1+COUNTIF($AV$11:$AV4672, $AV4672)-1)</f>
        <v/>
      </c>
      <c r="AZ4672" s="111" t="str">
        <f>IF($B4672="", "", SUMIF('Shopping List'!$AV$11:$AV$25, $B4672, 'Shopping List'!$BN$11:$BN$25))</f>
        <v/>
      </c>
      <c r="BB4672" s="117" t="str">
        <f t="shared" si="1097"/>
        <v/>
      </c>
    </row>
    <row r="4673" spans="1:54" x14ac:dyDescent="0.25">
      <c r="A4673" s="4"/>
      <c r="B4673" s="37"/>
      <c r="C4673" s="124"/>
      <c r="D4673" s="39"/>
      <c r="E4673" s="125"/>
      <c r="F4673" s="48"/>
      <c r="G4673" s="4"/>
      <c r="H4673" s="4"/>
      <c r="I4673" s="95" t="str">
        <f>IF($C4673="", "", IF(IFERROR(INDEX(Ingredients!$C$11:$C$310, MATCH($C4673, Ingredients!$B$11:$B$310, 0)), "")="", "", IFERROR(INDEX(Ingredients!$C$11:$C$310, MATCH($C4673, Ingredients!$B$11:$B$310, 0)), "")))</f>
        <v/>
      </c>
      <c r="J4673" s="73" t="str">
        <f>IF($B4673="", "", IF(IFERROR(INDEX(Meals!$C$11:$C$260, MATCH($B4673, Meals!$B$11:$B$260, 0)), "")="", "", IFERROR(INDEX(Meals!$C$11:$C$260, MATCH($B4673, Meals!$B$11:$B$260, 0)), "")))</f>
        <v/>
      </c>
      <c r="K4673" s="4"/>
      <c r="L4673" s="72" t="str">
        <f t="shared" si="1087"/>
        <v/>
      </c>
      <c r="M4673" s="73" t="str">
        <f t="shared" si="1088"/>
        <v/>
      </c>
      <c r="N4673" s="4"/>
      <c r="O4673" s="78" t="str">
        <f t="shared" si="1089"/>
        <v/>
      </c>
      <c r="P4673" s="79" t="str">
        <f t="shared" si="1090"/>
        <v/>
      </c>
      <c r="Q4673" s="4"/>
      <c r="R4673" s="90" t="str">
        <f t="shared" si="1091"/>
        <v/>
      </c>
      <c r="S4673" s="4"/>
      <c r="Y4673" s="18" t="str">
        <f t="shared" si="1092"/>
        <v/>
      </c>
      <c r="AA4673" s="18" t="str">
        <f t="shared" si="1083"/>
        <v/>
      </c>
      <c r="AB4673" s="18" t="str">
        <f t="shared" si="1084"/>
        <v/>
      </c>
      <c r="AC4673" s="18" t="str">
        <f t="shared" si="1093"/>
        <v/>
      </c>
      <c r="AD4673" s="18" t="str">
        <f t="shared" si="1093"/>
        <v/>
      </c>
      <c r="AE4673" s="18" t="str">
        <f t="shared" si="1094"/>
        <v/>
      </c>
      <c r="AG4673" s="95" t="str">
        <f>IF($C4673="", "", IF(IFERROR(INDEX(Ingredients!C$11:C$310, MATCH($C4673, Ingredients!$B$11:$B$310, 0)), "")="", "", IFERROR(INDEX(Ingredients!C$11:C$310, MATCH($C4673, Ingredients!$B$11:$B$310, 0)), "")))</f>
        <v/>
      </c>
      <c r="AH4673" s="105" t="str">
        <f>IF($C4673="", "", IF(IFERROR(INDEX(Ingredients!D$11:D$310, MATCH($C4673, Ingredients!$B$11:$B$310, 0)), "")="", "", IFERROR(INDEX(Ingredients!D$11:D$310, MATCH($C4673, Ingredients!$B$11:$B$310, 0)), "")))</f>
        <v/>
      </c>
      <c r="AI4673" s="106" t="str">
        <f>IF($C4673="", "", IF(IFERROR(INDEX(Ingredients!E$11:E$310, MATCH($C4673, Ingredients!$B$11:$B$310, 0)), "")="", "", IFERROR(INDEX(Ingredients!E$11:E$310, MATCH($C4673, Ingredients!$B$11:$B$310, 0)), "")))</f>
        <v/>
      </c>
      <c r="AJ4673" s="108" t="str">
        <f>IF($C4673="", "", IF(IFERROR(INDEX(Ingredients!F$11:F$310, MATCH($C4673, Ingredients!$B$11:$B$310, 0)), "")="", "", IFERROR(INDEX(Ingredients!F$11:F$310, MATCH($C4673, Ingredients!$B$11:$B$310, 0)), "")))</f>
        <v/>
      </c>
      <c r="AK4673" s="106" t="str">
        <f>IF($C4673="", "", IF(IFERROR(INDEX(Ingredients!G$11:G$310, MATCH($C4673, Ingredients!$B$11:$B$310, 0)), "")="", "", IFERROR(INDEX(Ingredients!G$11:G$310, MATCH($C4673, Ingredients!$B$11:$B$310, 0)), "")))</f>
        <v/>
      </c>
      <c r="AL4673" s="79" t="str">
        <f>IF($C4673="", "", IF(IFERROR(INDEX(Ingredients!H$11:H$310, MATCH($C4673, Ingredients!$B$11:$B$310, 0)), "")="", "", IFERROR(INDEX(Ingredients!H$11:H$310, MATCH($C4673, Ingredients!$B$11:$B$310, 0)), "")))</f>
        <v/>
      </c>
      <c r="AN4673" s="83" t="str">
        <f t="shared" si="1085"/>
        <v/>
      </c>
      <c r="AP4673" s="114" t="str">
        <f t="shared" si="1095"/>
        <v/>
      </c>
      <c r="AR4673" s="117" t="str">
        <f>IF($C4673="", "", IF(IFERROR(INDEX(Ingredients!$AI$11:$AI$310, MATCH($C4673, Ingredients!$B$11:$B$310, 0)), "")="", "", IFERROR(INDEX(Ingredients!$AI$11:$AI$310, MATCH($C4673, Ingredients!$B$11:$B$310, 0)), "")))</f>
        <v/>
      </c>
      <c r="AT4673" s="120" t="str">
        <f t="shared" si="1096"/>
        <v/>
      </c>
      <c r="AV4673" s="90" t="str">
        <f t="shared" si="1086"/>
        <v/>
      </c>
      <c r="AX4673" s="90" t="str">
        <f>IF($AV4673="", "", COUNTIF($AV$11:$AV$5010, "&lt;"&amp;$AV4673)+1+COUNTIF($AV$11:$AV4673, $AV4673)-1)</f>
        <v/>
      </c>
      <c r="AZ4673" s="111" t="str">
        <f>IF($B4673="", "", SUMIF('Shopping List'!$AV$11:$AV$25, $B4673, 'Shopping List'!$BN$11:$BN$25))</f>
        <v/>
      </c>
      <c r="BB4673" s="117" t="str">
        <f t="shared" si="1097"/>
        <v/>
      </c>
    </row>
    <row r="4674" spans="1:54" x14ac:dyDescent="0.25">
      <c r="A4674" s="4"/>
      <c r="B4674" s="37"/>
      <c r="C4674" s="124"/>
      <c r="D4674" s="39"/>
      <c r="E4674" s="125"/>
      <c r="F4674" s="48"/>
      <c r="G4674" s="4"/>
      <c r="H4674" s="4"/>
      <c r="I4674" s="95" t="str">
        <f>IF($C4674="", "", IF(IFERROR(INDEX(Ingredients!$C$11:$C$310, MATCH($C4674, Ingredients!$B$11:$B$310, 0)), "")="", "", IFERROR(INDEX(Ingredients!$C$11:$C$310, MATCH($C4674, Ingredients!$B$11:$B$310, 0)), "")))</f>
        <v/>
      </c>
      <c r="J4674" s="73" t="str">
        <f>IF($B4674="", "", IF(IFERROR(INDEX(Meals!$C$11:$C$260, MATCH($B4674, Meals!$B$11:$B$260, 0)), "")="", "", IFERROR(INDEX(Meals!$C$11:$C$260, MATCH($B4674, Meals!$B$11:$B$260, 0)), "")))</f>
        <v/>
      </c>
      <c r="K4674" s="4"/>
      <c r="L4674" s="72" t="str">
        <f t="shared" si="1087"/>
        <v/>
      </c>
      <c r="M4674" s="73" t="str">
        <f t="shared" si="1088"/>
        <v/>
      </c>
      <c r="N4674" s="4"/>
      <c r="O4674" s="78" t="str">
        <f t="shared" si="1089"/>
        <v/>
      </c>
      <c r="P4674" s="79" t="str">
        <f t="shared" si="1090"/>
        <v/>
      </c>
      <c r="Q4674" s="4"/>
      <c r="R4674" s="90" t="str">
        <f t="shared" si="1091"/>
        <v/>
      </c>
      <c r="S4674" s="4"/>
      <c r="Y4674" s="18" t="str">
        <f t="shared" si="1092"/>
        <v/>
      </c>
      <c r="AA4674" s="18" t="str">
        <f t="shared" si="1083"/>
        <v/>
      </c>
      <c r="AB4674" s="18" t="str">
        <f t="shared" si="1084"/>
        <v/>
      </c>
      <c r="AC4674" s="18" t="str">
        <f t="shared" si="1093"/>
        <v/>
      </c>
      <c r="AD4674" s="18" t="str">
        <f t="shared" si="1093"/>
        <v/>
      </c>
      <c r="AE4674" s="18" t="str">
        <f t="shared" si="1094"/>
        <v/>
      </c>
      <c r="AG4674" s="95" t="str">
        <f>IF($C4674="", "", IF(IFERROR(INDEX(Ingredients!C$11:C$310, MATCH($C4674, Ingredients!$B$11:$B$310, 0)), "")="", "", IFERROR(INDEX(Ingredients!C$11:C$310, MATCH($C4674, Ingredients!$B$11:$B$310, 0)), "")))</f>
        <v/>
      </c>
      <c r="AH4674" s="105" t="str">
        <f>IF($C4674="", "", IF(IFERROR(INDEX(Ingredients!D$11:D$310, MATCH($C4674, Ingredients!$B$11:$B$310, 0)), "")="", "", IFERROR(INDEX(Ingredients!D$11:D$310, MATCH($C4674, Ingredients!$B$11:$B$310, 0)), "")))</f>
        <v/>
      </c>
      <c r="AI4674" s="106" t="str">
        <f>IF($C4674="", "", IF(IFERROR(INDEX(Ingredients!E$11:E$310, MATCH($C4674, Ingredients!$B$11:$B$310, 0)), "")="", "", IFERROR(INDEX(Ingredients!E$11:E$310, MATCH($C4674, Ingredients!$B$11:$B$310, 0)), "")))</f>
        <v/>
      </c>
      <c r="AJ4674" s="108" t="str">
        <f>IF($C4674="", "", IF(IFERROR(INDEX(Ingredients!F$11:F$310, MATCH($C4674, Ingredients!$B$11:$B$310, 0)), "")="", "", IFERROR(INDEX(Ingredients!F$11:F$310, MATCH($C4674, Ingredients!$B$11:$B$310, 0)), "")))</f>
        <v/>
      </c>
      <c r="AK4674" s="106" t="str">
        <f>IF($C4674="", "", IF(IFERROR(INDEX(Ingredients!G$11:G$310, MATCH($C4674, Ingredients!$B$11:$B$310, 0)), "")="", "", IFERROR(INDEX(Ingredients!G$11:G$310, MATCH($C4674, Ingredients!$B$11:$B$310, 0)), "")))</f>
        <v/>
      </c>
      <c r="AL4674" s="79" t="str">
        <f>IF($C4674="", "", IF(IFERROR(INDEX(Ingredients!H$11:H$310, MATCH($C4674, Ingredients!$B$11:$B$310, 0)), "")="", "", IFERROR(INDEX(Ingredients!H$11:H$310, MATCH($C4674, Ingredients!$B$11:$B$310, 0)), "")))</f>
        <v/>
      </c>
      <c r="AN4674" s="83" t="str">
        <f t="shared" si="1085"/>
        <v/>
      </c>
      <c r="AP4674" s="114" t="str">
        <f t="shared" si="1095"/>
        <v/>
      </c>
      <c r="AR4674" s="117" t="str">
        <f>IF($C4674="", "", IF(IFERROR(INDEX(Ingredients!$AI$11:$AI$310, MATCH($C4674, Ingredients!$B$11:$B$310, 0)), "")="", "", IFERROR(INDEX(Ingredients!$AI$11:$AI$310, MATCH($C4674, Ingredients!$B$11:$B$310, 0)), "")))</f>
        <v/>
      </c>
      <c r="AT4674" s="120" t="str">
        <f t="shared" si="1096"/>
        <v/>
      </c>
      <c r="AV4674" s="90" t="str">
        <f t="shared" si="1086"/>
        <v/>
      </c>
      <c r="AX4674" s="90" t="str">
        <f>IF($AV4674="", "", COUNTIF($AV$11:$AV$5010, "&lt;"&amp;$AV4674)+1+COUNTIF($AV$11:$AV4674, $AV4674)-1)</f>
        <v/>
      </c>
      <c r="AZ4674" s="111" t="str">
        <f>IF($B4674="", "", SUMIF('Shopping List'!$AV$11:$AV$25, $B4674, 'Shopping List'!$BN$11:$BN$25))</f>
        <v/>
      </c>
      <c r="BB4674" s="117" t="str">
        <f t="shared" si="1097"/>
        <v/>
      </c>
    </row>
    <row r="4675" spans="1:54" x14ac:dyDescent="0.25">
      <c r="A4675" s="4"/>
      <c r="B4675" s="37"/>
      <c r="C4675" s="124"/>
      <c r="D4675" s="39"/>
      <c r="E4675" s="125"/>
      <c r="F4675" s="48"/>
      <c r="G4675" s="4"/>
      <c r="H4675" s="4"/>
      <c r="I4675" s="95" t="str">
        <f>IF($C4675="", "", IF(IFERROR(INDEX(Ingredients!$C$11:$C$310, MATCH($C4675, Ingredients!$B$11:$B$310, 0)), "")="", "", IFERROR(INDEX(Ingredients!$C$11:$C$310, MATCH($C4675, Ingredients!$B$11:$B$310, 0)), "")))</f>
        <v/>
      </c>
      <c r="J4675" s="73" t="str">
        <f>IF($B4675="", "", IF(IFERROR(INDEX(Meals!$C$11:$C$260, MATCH($B4675, Meals!$B$11:$B$260, 0)), "")="", "", IFERROR(INDEX(Meals!$C$11:$C$260, MATCH($B4675, Meals!$B$11:$B$260, 0)), "")))</f>
        <v/>
      </c>
      <c r="K4675" s="4"/>
      <c r="L4675" s="72" t="str">
        <f t="shared" si="1087"/>
        <v/>
      </c>
      <c r="M4675" s="73" t="str">
        <f t="shared" si="1088"/>
        <v/>
      </c>
      <c r="N4675" s="4"/>
      <c r="O4675" s="78" t="str">
        <f t="shared" si="1089"/>
        <v/>
      </c>
      <c r="P4675" s="79" t="str">
        <f t="shared" si="1090"/>
        <v/>
      </c>
      <c r="Q4675" s="4"/>
      <c r="R4675" s="90" t="str">
        <f t="shared" si="1091"/>
        <v/>
      </c>
      <c r="S4675" s="4"/>
      <c r="Y4675" s="18" t="str">
        <f t="shared" si="1092"/>
        <v/>
      </c>
      <c r="AA4675" s="18" t="str">
        <f t="shared" si="1083"/>
        <v/>
      </c>
      <c r="AB4675" s="18" t="str">
        <f t="shared" si="1084"/>
        <v/>
      </c>
      <c r="AC4675" s="18" t="str">
        <f t="shared" si="1093"/>
        <v/>
      </c>
      <c r="AD4675" s="18" t="str">
        <f t="shared" si="1093"/>
        <v/>
      </c>
      <c r="AE4675" s="18" t="str">
        <f t="shared" si="1094"/>
        <v/>
      </c>
      <c r="AG4675" s="95" t="str">
        <f>IF($C4675="", "", IF(IFERROR(INDEX(Ingredients!C$11:C$310, MATCH($C4675, Ingredients!$B$11:$B$310, 0)), "")="", "", IFERROR(INDEX(Ingredients!C$11:C$310, MATCH($C4675, Ingredients!$B$11:$B$310, 0)), "")))</f>
        <v/>
      </c>
      <c r="AH4675" s="105" t="str">
        <f>IF($C4675="", "", IF(IFERROR(INDEX(Ingredients!D$11:D$310, MATCH($C4675, Ingredients!$B$11:$B$310, 0)), "")="", "", IFERROR(INDEX(Ingredients!D$11:D$310, MATCH($C4675, Ingredients!$B$11:$B$310, 0)), "")))</f>
        <v/>
      </c>
      <c r="AI4675" s="106" t="str">
        <f>IF($C4675="", "", IF(IFERROR(INDEX(Ingredients!E$11:E$310, MATCH($C4675, Ingredients!$B$11:$B$310, 0)), "")="", "", IFERROR(INDEX(Ingredients!E$11:E$310, MATCH($C4675, Ingredients!$B$11:$B$310, 0)), "")))</f>
        <v/>
      </c>
      <c r="AJ4675" s="108" t="str">
        <f>IF($C4675="", "", IF(IFERROR(INDEX(Ingredients!F$11:F$310, MATCH($C4675, Ingredients!$B$11:$B$310, 0)), "")="", "", IFERROR(INDEX(Ingredients!F$11:F$310, MATCH($C4675, Ingredients!$B$11:$B$310, 0)), "")))</f>
        <v/>
      </c>
      <c r="AK4675" s="106" t="str">
        <f>IF($C4675="", "", IF(IFERROR(INDEX(Ingredients!G$11:G$310, MATCH($C4675, Ingredients!$B$11:$B$310, 0)), "")="", "", IFERROR(INDEX(Ingredients!G$11:G$310, MATCH($C4675, Ingredients!$B$11:$B$310, 0)), "")))</f>
        <v/>
      </c>
      <c r="AL4675" s="79" t="str">
        <f>IF($C4675="", "", IF(IFERROR(INDEX(Ingredients!H$11:H$310, MATCH($C4675, Ingredients!$B$11:$B$310, 0)), "")="", "", IFERROR(INDEX(Ingredients!H$11:H$310, MATCH($C4675, Ingredients!$B$11:$B$310, 0)), "")))</f>
        <v/>
      </c>
      <c r="AN4675" s="83" t="str">
        <f t="shared" si="1085"/>
        <v/>
      </c>
      <c r="AP4675" s="114" t="str">
        <f t="shared" si="1095"/>
        <v/>
      </c>
      <c r="AR4675" s="117" t="str">
        <f>IF($C4675="", "", IF(IFERROR(INDEX(Ingredients!$AI$11:$AI$310, MATCH($C4675, Ingredients!$B$11:$B$310, 0)), "")="", "", IFERROR(INDEX(Ingredients!$AI$11:$AI$310, MATCH($C4675, Ingredients!$B$11:$B$310, 0)), "")))</f>
        <v/>
      </c>
      <c r="AT4675" s="120" t="str">
        <f t="shared" si="1096"/>
        <v/>
      </c>
      <c r="AV4675" s="90" t="str">
        <f t="shared" si="1086"/>
        <v/>
      </c>
      <c r="AX4675" s="90" t="str">
        <f>IF($AV4675="", "", COUNTIF($AV$11:$AV$5010, "&lt;"&amp;$AV4675)+1+COUNTIF($AV$11:$AV4675, $AV4675)-1)</f>
        <v/>
      </c>
      <c r="AZ4675" s="111" t="str">
        <f>IF($B4675="", "", SUMIF('Shopping List'!$AV$11:$AV$25, $B4675, 'Shopping List'!$BN$11:$BN$25))</f>
        <v/>
      </c>
      <c r="BB4675" s="117" t="str">
        <f t="shared" si="1097"/>
        <v/>
      </c>
    </row>
    <row r="4676" spans="1:54" x14ac:dyDescent="0.25">
      <c r="A4676" s="4"/>
      <c r="B4676" s="37"/>
      <c r="C4676" s="124"/>
      <c r="D4676" s="39"/>
      <c r="E4676" s="125"/>
      <c r="F4676" s="48"/>
      <c r="G4676" s="4"/>
      <c r="H4676" s="4"/>
      <c r="I4676" s="95" t="str">
        <f>IF($C4676="", "", IF(IFERROR(INDEX(Ingredients!$C$11:$C$310, MATCH($C4676, Ingredients!$B$11:$B$310, 0)), "")="", "", IFERROR(INDEX(Ingredients!$C$11:$C$310, MATCH($C4676, Ingredients!$B$11:$B$310, 0)), "")))</f>
        <v/>
      </c>
      <c r="J4676" s="73" t="str">
        <f>IF($B4676="", "", IF(IFERROR(INDEX(Meals!$C$11:$C$260, MATCH($B4676, Meals!$B$11:$B$260, 0)), "")="", "", IFERROR(INDEX(Meals!$C$11:$C$260, MATCH($B4676, Meals!$B$11:$B$260, 0)), "")))</f>
        <v/>
      </c>
      <c r="K4676" s="4"/>
      <c r="L4676" s="72" t="str">
        <f t="shared" si="1087"/>
        <v/>
      </c>
      <c r="M4676" s="73" t="str">
        <f t="shared" si="1088"/>
        <v/>
      </c>
      <c r="N4676" s="4"/>
      <c r="O4676" s="78" t="str">
        <f t="shared" si="1089"/>
        <v/>
      </c>
      <c r="P4676" s="79" t="str">
        <f t="shared" si="1090"/>
        <v/>
      </c>
      <c r="Q4676" s="4"/>
      <c r="R4676" s="90" t="str">
        <f t="shared" si="1091"/>
        <v/>
      </c>
      <c r="S4676" s="4"/>
      <c r="Y4676" s="18" t="str">
        <f t="shared" si="1092"/>
        <v/>
      </c>
      <c r="AA4676" s="18" t="str">
        <f t="shared" si="1083"/>
        <v/>
      </c>
      <c r="AB4676" s="18" t="str">
        <f t="shared" si="1084"/>
        <v/>
      </c>
      <c r="AC4676" s="18" t="str">
        <f t="shared" si="1093"/>
        <v/>
      </c>
      <c r="AD4676" s="18" t="str">
        <f t="shared" si="1093"/>
        <v/>
      </c>
      <c r="AE4676" s="18" t="str">
        <f t="shared" si="1094"/>
        <v/>
      </c>
      <c r="AG4676" s="95" t="str">
        <f>IF($C4676="", "", IF(IFERROR(INDEX(Ingredients!C$11:C$310, MATCH($C4676, Ingredients!$B$11:$B$310, 0)), "")="", "", IFERROR(INDEX(Ingredients!C$11:C$310, MATCH($C4676, Ingredients!$B$11:$B$310, 0)), "")))</f>
        <v/>
      </c>
      <c r="AH4676" s="105" t="str">
        <f>IF($C4676="", "", IF(IFERROR(INDEX(Ingredients!D$11:D$310, MATCH($C4676, Ingredients!$B$11:$B$310, 0)), "")="", "", IFERROR(INDEX(Ingredients!D$11:D$310, MATCH($C4676, Ingredients!$B$11:$B$310, 0)), "")))</f>
        <v/>
      </c>
      <c r="AI4676" s="106" t="str">
        <f>IF($C4676="", "", IF(IFERROR(INDEX(Ingredients!E$11:E$310, MATCH($C4676, Ingredients!$B$11:$B$310, 0)), "")="", "", IFERROR(INDEX(Ingredients!E$11:E$310, MATCH($C4676, Ingredients!$B$11:$B$310, 0)), "")))</f>
        <v/>
      </c>
      <c r="AJ4676" s="108" t="str">
        <f>IF($C4676="", "", IF(IFERROR(INDEX(Ingredients!F$11:F$310, MATCH($C4676, Ingredients!$B$11:$B$310, 0)), "")="", "", IFERROR(INDEX(Ingredients!F$11:F$310, MATCH($C4676, Ingredients!$B$11:$B$310, 0)), "")))</f>
        <v/>
      </c>
      <c r="AK4676" s="106" t="str">
        <f>IF($C4676="", "", IF(IFERROR(INDEX(Ingredients!G$11:G$310, MATCH($C4676, Ingredients!$B$11:$B$310, 0)), "")="", "", IFERROR(INDEX(Ingredients!G$11:G$310, MATCH($C4676, Ingredients!$B$11:$B$310, 0)), "")))</f>
        <v/>
      </c>
      <c r="AL4676" s="79" t="str">
        <f>IF($C4676="", "", IF(IFERROR(INDEX(Ingredients!H$11:H$310, MATCH($C4676, Ingredients!$B$11:$B$310, 0)), "")="", "", IFERROR(INDEX(Ingredients!H$11:H$310, MATCH($C4676, Ingredients!$B$11:$B$310, 0)), "")))</f>
        <v/>
      </c>
      <c r="AN4676" s="83" t="str">
        <f t="shared" si="1085"/>
        <v/>
      </c>
      <c r="AP4676" s="114" t="str">
        <f t="shared" si="1095"/>
        <v/>
      </c>
      <c r="AR4676" s="117" t="str">
        <f>IF($C4676="", "", IF(IFERROR(INDEX(Ingredients!$AI$11:$AI$310, MATCH($C4676, Ingredients!$B$11:$B$310, 0)), "")="", "", IFERROR(INDEX(Ingredients!$AI$11:$AI$310, MATCH($C4676, Ingredients!$B$11:$B$310, 0)), "")))</f>
        <v/>
      </c>
      <c r="AT4676" s="120" t="str">
        <f t="shared" si="1096"/>
        <v/>
      </c>
      <c r="AV4676" s="90" t="str">
        <f t="shared" si="1086"/>
        <v/>
      </c>
      <c r="AX4676" s="90" t="str">
        <f>IF($AV4676="", "", COUNTIF($AV$11:$AV$5010, "&lt;"&amp;$AV4676)+1+COUNTIF($AV$11:$AV4676, $AV4676)-1)</f>
        <v/>
      </c>
      <c r="AZ4676" s="111" t="str">
        <f>IF($B4676="", "", SUMIF('Shopping List'!$AV$11:$AV$25, $B4676, 'Shopping List'!$BN$11:$BN$25))</f>
        <v/>
      </c>
      <c r="BB4676" s="117" t="str">
        <f t="shared" si="1097"/>
        <v/>
      </c>
    </row>
    <row r="4677" spans="1:54" x14ac:dyDescent="0.25">
      <c r="A4677" s="4"/>
      <c r="B4677" s="37"/>
      <c r="C4677" s="124"/>
      <c r="D4677" s="39"/>
      <c r="E4677" s="125"/>
      <c r="F4677" s="48"/>
      <c r="G4677" s="4"/>
      <c r="H4677" s="4"/>
      <c r="I4677" s="95" t="str">
        <f>IF($C4677="", "", IF(IFERROR(INDEX(Ingredients!$C$11:$C$310, MATCH($C4677, Ingredients!$B$11:$B$310, 0)), "")="", "", IFERROR(INDEX(Ingredients!$C$11:$C$310, MATCH($C4677, Ingredients!$B$11:$B$310, 0)), "")))</f>
        <v/>
      </c>
      <c r="J4677" s="73" t="str">
        <f>IF($B4677="", "", IF(IFERROR(INDEX(Meals!$C$11:$C$260, MATCH($B4677, Meals!$B$11:$B$260, 0)), "")="", "", IFERROR(INDEX(Meals!$C$11:$C$260, MATCH($B4677, Meals!$B$11:$B$260, 0)), "")))</f>
        <v/>
      </c>
      <c r="K4677" s="4"/>
      <c r="L4677" s="72" t="str">
        <f t="shared" si="1087"/>
        <v/>
      </c>
      <c r="M4677" s="73" t="str">
        <f t="shared" si="1088"/>
        <v/>
      </c>
      <c r="N4677" s="4"/>
      <c r="O4677" s="78" t="str">
        <f t="shared" si="1089"/>
        <v/>
      </c>
      <c r="P4677" s="79" t="str">
        <f t="shared" si="1090"/>
        <v/>
      </c>
      <c r="Q4677" s="4"/>
      <c r="R4677" s="90" t="str">
        <f t="shared" si="1091"/>
        <v/>
      </c>
      <c r="S4677" s="4"/>
      <c r="Y4677" s="18" t="str">
        <f t="shared" si="1092"/>
        <v/>
      </c>
      <c r="AA4677" s="18" t="str">
        <f t="shared" si="1083"/>
        <v/>
      </c>
      <c r="AB4677" s="18" t="str">
        <f t="shared" si="1084"/>
        <v/>
      </c>
      <c r="AC4677" s="18" t="str">
        <f t="shared" si="1093"/>
        <v/>
      </c>
      <c r="AD4677" s="18" t="str">
        <f t="shared" si="1093"/>
        <v/>
      </c>
      <c r="AE4677" s="18" t="str">
        <f t="shared" si="1094"/>
        <v/>
      </c>
      <c r="AG4677" s="95" t="str">
        <f>IF($C4677="", "", IF(IFERROR(INDEX(Ingredients!C$11:C$310, MATCH($C4677, Ingredients!$B$11:$B$310, 0)), "")="", "", IFERROR(INDEX(Ingredients!C$11:C$310, MATCH($C4677, Ingredients!$B$11:$B$310, 0)), "")))</f>
        <v/>
      </c>
      <c r="AH4677" s="105" t="str">
        <f>IF($C4677="", "", IF(IFERROR(INDEX(Ingredients!D$11:D$310, MATCH($C4677, Ingredients!$B$11:$B$310, 0)), "")="", "", IFERROR(INDEX(Ingredients!D$11:D$310, MATCH($C4677, Ingredients!$B$11:$B$310, 0)), "")))</f>
        <v/>
      </c>
      <c r="AI4677" s="106" t="str">
        <f>IF($C4677="", "", IF(IFERROR(INDEX(Ingredients!E$11:E$310, MATCH($C4677, Ingredients!$B$11:$B$310, 0)), "")="", "", IFERROR(INDEX(Ingredients!E$11:E$310, MATCH($C4677, Ingredients!$B$11:$B$310, 0)), "")))</f>
        <v/>
      </c>
      <c r="AJ4677" s="108" t="str">
        <f>IF($C4677="", "", IF(IFERROR(INDEX(Ingredients!F$11:F$310, MATCH($C4677, Ingredients!$B$11:$B$310, 0)), "")="", "", IFERROR(INDEX(Ingredients!F$11:F$310, MATCH($C4677, Ingredients!$B$11:$B$310, 0)), "")))</f>
        <v/>
      </c>
      <c r="AK4677" s="106" t="str">
        <f>IF($C4677="", "", IF(IFERROR(INDEX(Ingredients!G$11:G$310, MATCH($C4677, Ingredients!$B$11:$B$310, 0)), "")="", "", IFERROR(INDEX(Ingredients!G$11:G$310, MATCH($C4677, Ingredients!$B$11:$B$310, 0)), "")))</f>
        <v/>
      </c>
      <c r="AL4677" s="79" t="str">
        <f>IF($C4677="", "", IF(IFERROR(INDEX(Ingredients!H$11:H$310, MATCH($C4677, Ingredients!$B$11:$B$310, 0)), "")="", "", IFERROR(INDEX(Ingredients!H$11:H$310, MATCH($C4677, Ingredients!$B$11:$B$310, 0)), "")))</f>
        <v/>
      </c>
      <c r="AN4677" s="83" t="str">
        <f t="shared" si="1085"/>
        <v/>
      </c>
      <c r="AP4677" s="114" t="str">
        <f t="shared" si="1095"/>
        <v/>
      </c>
      <c r="AR4677" s="117" t="str">
        <f>IF($C4677="", "", IF(IFERROR(INDEX(Ingredients!$AI$11:$AI$310, MATCH($C4677, Ingredients!$B$11:$B$310, 0)), "")="", "", IFERROR(INDEX(Ingredients!$AI$11:$AI$310, MATCH($C4677, Ingredients!$B$11:$B$310, 0)), "")))</f>
        <v/>
      </c>
      <c r="AT4677" s="120" t="str">
        <f t="shared" si="1096"/>
        <v/>
      </c>
      <c r="AV4677" s="90" t="str">
        <f t="shared" si="1086"/>
        <v/>
      </c>
      <c r="AX4677" s="90" t="str">
        <f>IF($AV4677="", "", COUNTIF($AV$11:$AV$5010, "&lt;"&amp;$AV4677)+1+COUNTIF($AV$11:$AV4677, $AV4677)-1)</f>
        <v/>
      </c>
      <c r="AZ4677" s="111" t="str">
        <f>IF($B4677="", "", SUMIF('Shopping List'!$AV$11:$AV$25, $B4677, 'Shopping List'!$BN$11:$BN$25))</f>
        <v/>
      </c>
      <c r="BB4677" s="117" t="str">
        <f t="shared" si="1097"/>
        <v/>
      </c>
    </row>
    <row r="4678" spans="1:54" x14ac:dyDescent="0.25">
      <c r="A4678" s="4"/>
      <c r="B4678" s="37"/>
      <c r="C4678" s="124"/>
      <c r="D4678" s="39"/>
      <c r="E4678" s="125"/>
      <c r="F4678" s="48"/>
      <c r="G4678" s="4"/>
      <c r="H4678" s="4"/>
      <c r="I4678" s="95" t="str">
        <f>IF($C4678="", "", IF(IFERROR(INDEX(Ingredients!$C$11:$C$310, MATCH($C4678, Ingredients!$B$11:$B$310, 0)), "")="", "", IFERROR(INDEX(Ingredients!$C$11:$C$310, MATCH($C4678, Ingredients!$B$11:$B$310, 0)), "")))</f>
        <v/>
      </c>
      <c r="J4678" s="73" t="str">
        <f>IF($B4678="", "", IF(IFERROR(INDEX(Meals!$C$11:$C$260, MATCH($B4678, Meals!$B$11:$B$260, 0)), "")="", "", IFERROR(INDEX(Meals!$C$11:$C$260, MATCH($B4678, Meals!$B$11:$B$260, 0)), "")))</f>
        <v/>
      </c>
      <c r="K4678" s="4"/>
      <c r="L4678" s="72" t="str">
        <f t="shared" si="1087"/>
        <v/>
      </c>
      <c r="M4678" s="73" t="str">
        <f t="shared" si="1088"/>
        <v/>
      </c>
      <c r="N4678" s="4"/>
      <c r="O4678" s="78" t="str">
        <f t="shared" si="1089"/>
        <v/>
      </c>
      <c r="P4678" s="79" t="str">
        <f t="shared" si="1090"/>
        <v/>
      </c>
      <c r="Q4678" s="4"/>
      <c r="R4678" s="90" t="str">
        <f t="shared" si="1091"/>
        <v/>
      </c>
      <c r="S4678" s="4"/>
      <c r="Y4678" s="18" t="str">
        <f t="shared" si="1092"/>
        <v/>
      </c>
      <c r="AA4678" s="18" t="str">
        <f t="shared" si="1083"/>
        <v/>
      </c>
      <c r="AB4678" s="18" t="str">
        <f t="shared" si="1084"/>
        <v/>
      </c>
      <c r="AC4678" s="18" t="str">
        <f t="shared" si="1093"/>
        <v/>
      </c>
      <c r="AD4678" s="18" t="str">
        <f t="shared" si="1093"/>
        <v/>
      </c>
      <c r="AE4678" s="18" t="str">
        <f t="shared" si="1094"/>
        <v/>
      </c>
      <c r="AG4678" s="95" t="str">
        <f>IF($C4678="", "", IF(IFERROR(INDEX(Ingredients!C$11:C$310, MATCH($C4678, Ingredients!$B$11:$B$310, 0)), "")="", "", IFERROR(INDEX(Ingredients!C$11:C$310, MATCH($C4678, Ingredients!$B$11:$B$310, 0)), "")))</f>
        <v/>
      </c>
      <c r="AH4678" s="105" t="str">
        <f>IF($C4678="", "", IF(IFERROR(INDEX(Ingredients!D$11:D$310, MATCH($C4678, Ingredients!$B$11:$B$310, 0)), "")="", "", IFERROR(INDEX(Ingredients!D$11:D$310, MATCH($C4678, Ingredients!$B$11:$B$310, 0)), "")))</f>
        <v/>
      </c>
      <c r="AI4678" s="106" t="str">
        <f>IF($C4678="", "", IF(IFERROR(INDEX(Ingredients!E$11:E$310, MATCH($C4678, Ingredients!$B$11:$B$310, 0)), "")="", "", IFERROR(INDEX(Ingredients!E$11:E$310, MATCH($C4678, Ingredients!$B$11:$B$310, 0)), "")))</f>
        <v/>
      </c>
      <c r="AJ4678" s="108" t="str">
        <f>IF($C4678="", "", IF(IFERROR(INDEX(Ingredients!F$11:F$310, MATCH($C4678, Ingredients!$B$11:$B$310, 0)), "")="", "", IFERROR(INDEX(Ingredients!F$11:F$310, MATCH($C4678, Ingredients!$B$11:$B$310, 0)), "")))</f>
        <v/>
      </c>
      <c r="AK4678" s="106" t="str">
        <f>IF($C4678="", "", IF(IFERROR(INDEX(Ingredients!G$11:G$310, MATCH($C4678, Ingredients!$B$11:$B$310, 0)), "")="", "", IFERROR(INDEX(Ingredients!G$11:G$310, MATCH($C4678, Ingredients!$B$11:$B$310, 0)), "")))</f>
        <v/>
      </c>
      <c r="AL4678" s="79" t="str">
        <f>IF($C4678="", "", IF(IFERROR(INDEX(Ingredients!H$11:H$310, MATCH($C4678, Ingredients!$B$11:$B$310, 0)), "")="", "", IFERROR(INDEX(Ingredients!H$11:H$310, MATCH($C4678, Ingredients!$B$11:$B$310, 0)), "")))</f>
        <v/>
      </c>
      <c r="AN4678" s="83" t="str">
        <f t="shared" si="1085"/>
        <v/>
      </c>
      <c r="AP4678" s="114" t="str">
        <f t="shared" si="1095"/>
        <v/>
      </c>
      <c r="AR4678" s="117" t="str">
        <f>IF($C4678="", "", IF(IFERROR(INDEX(Ingredients!$AI$11:$AI$310, MATCH($C4678, Ingredients!$B$11:$B$310, 0)), "")="", "", IFERROR(INDEX(Ingredients!$AI$11:$AI$310, MATCH($C4678, Ingredients!$B$11:$B$310, 0)), "")))</f>
        <v/>
      </c>
      <c r="AT4678" s="120" t="str">
        <f t="shared" si="1096"/>
        <v/>
      </c>
      <c r="AV4678" s="90" t="str">
        <f t="shared" si="1086"/>
        <v/>
      </c>
      <c r="AX4678" s="90" t="str">
        <f>IF($AV4678="", "", COUNTIF($AV$11:$AV$5010, "&lt;"&amp;$AV4678)+1+COUNTIF($AV$11:$AV4678, $AV4678)-1)</f>
        <v/>
      </c>
      <c r="AZ4678" s="111" t="str">
        <f>IF($B4678="", "", SUMIF('Shopping List'!$AV$11:$AV$25, $B4678, 'Shopping List'!$BN$11:$BN$25))</f>
        <v/>
      </c>
      <c r="BB4678" s="117" t="str">
        <f t="shared" si="1097"/>
        <v/>
      </c>
    </row>
    <row r="4679" spans="1:54" x14ac:dyDescent="0.25">
      <c r="A4679" s="4"/>
      <c r="B4679" s="37"/>
      <c r="C4679" s="124"/>
      <c r="D4679" s="39"/>
      <c r="E4679" s="125"/>
      <c r="F4679" s="48"/>
      <c r="G4679" s="4"/>
      <c r="H4679" s="4"/>
      <c r="I4679" s="95" t="str">
        <f>IF($C4679="", "", IF(IFERROR(INDEX(Ingredients!$C$11:$C$310, MATCH($C4679, Ingredients!$B$11:$B$310, 0)), "")="", "", IFERROR(INDEX(Ingredients!$C$11:$C$310, MATCH($C4679, Ingredients!$B$11:$B$310, 0)), "")))</f>
        <v/>
      </c>
      <c r="J4679" s="73" t="str">
        <f>IF($B4679="", "", IF(IFERROR(INDEX(Meals!$C$11:$C$260, MATCH($B4679, Meals!$B$11:$B$260, 0)), "")="", "", IFERROR(INDEX(Meals!$C$11:$C$260, MATCH($B4679, Meals!$B$11:$B$260, 0)), "")))</f>
        <v/>
      </c>
      <c r="K4679" s="4"/>
      <c r="L4679" s="72" t="str">
        <f t="shared" si="1087"/>
        <v/>
      </c>
      <c r="M4679" s="73" t="str">
        <f t="shared" si="1088"/>
        <v/>
      </c>
      <c r="N4679" s="4"/>
      <c r="O4679" s="78" t="str">
        <f t="shared" si="1089"/>
        <v/>
      </c>
      <c r="P4679" s="79" t="str">
        <f t="shared" si="1090"/>
        <v/>
      </c>
      <c r="Q4679" s="4"/>
      <c r="R4679" s="90" t="str">
        <f t="shared" si="1091"/>
        <v/>
      </c>
      <c r="S4679" s="4"/>
      <c r="Y4679" s="18" t="str">
        <f t="shared" si="1092"/>
        <v/>
      </c>
      <c r="AA4679" s="18" t="str">
        <f t="shared" si="1083"/>
        <v/>
      </c>
      <c r="AB4679" s="18" t="str">
        <f t="shared" si="1084"/>
        <v/>
      </c>
      <c r="AC4679" s="18" t="str">
        <f t="shared" si="1093"/>
        <v/>
      </c>
      <c r="AD4679" s="18" t="str">
        <f t="shared" si="1093"/>
        <v/>
      </c>
      <c r="AE4679" s="18" t="str">
        <f t="shared" si="1094"/>
        <v/>
      </c>
      <c r="AG4679" s="95" t="str">
        <f>IF($C4679="", "", IF(IFERROR(INDEX(Ingredients!C$11:C$310, MATCH($C4679, Ingredients!$B$11:$B$310, 0)), "")="", "", IFERROR(INDEX(Ingredients!C$11:C$310, MATCH($C4679, Ingredients!$B$11:$B$310, 0)), "")))</f>
        <v/>
      </c>
      <c r="AH4679" s="105" t="str">
        <f>IF($C4679="", "", IF(IFERROR(INDEX(Ingredients!D$11:D$310, MATCH($C4679, Ingredients!$B$11:$B$310, 0)), "")="", "", IFERROR(INDEX(Ingredients!D$11:D$310, MATCH($C4679, Ingredients!$B$11:$B$310, 0)), "")))</f>
        <v/>
      </c>
      <c r="AI4679" s="106" t="str">
        <f>IF($C4679="", "", IF(IFERROR(INDEX(Ingredients!E$11:E$310, MATCH($C4679, Ingredients!$B$11:$B$310, 0)), "")="", "", IFERROR(INDEX(Ingredients!E$11:E$310, MATCH($C4679, Ingredients!$B$11:$B$310, 0)), "")))</f>
        <v/>
      </c>
      <c r="AJ4679" s="108" t="str">
        <f>IF($C4679="", "", IF(IFERROR(INDEX(Ingredients!F$11:F$310, MATCH($C4679, Ingredients!$B$11:$B$310, 0)), "")="", "", IFERROR(INDEX(Ingredients!F$11:F$310, MATCH($C4679, Ingredients!$B$11:$B$310, 0)), "")))</f>
        <v/>
      </c>
      <c r="AK4679" s="106" t="str">
        <f>IF($C4679="", "", IF(IFERROR(INDEX(Ingredients!G$11:G$310, MATCH($C4679, Ingredients!$B$11:$B$310, 0)), "")="", "", IFERROR(INDEX(Ingredients!G$11:G$310, MATCH($C4679, Ingredients!$B$11:$B$310, 0)), "")))</f>
        <v/>
      </c>
      <c r="AL4679" s="79" t="str">
        <f>IF($C4679="", "", IF(IFERROR(INDEX(Ingredients!H$11:H$310, MATCH($C4679, Ingredients!$B$11:$B$310, 0)), "")="", "", IFERROR(INDEX(Ingredients!H$11:H$310, MATCH($C4679, Ingredients!$B$11:$B$310, 0)), "")))</f>
        <v/>
      </c>
      <c r="AN4679" s="83" t="str">
        <f t="shared" si="1085"/>
        <v/>
      </c>
      <c r="AP4679" s="114" t="str">
        <f t="shared" si="1095"/>
        <v/>
      </c>
      <c r="AR4679" s="117" t="str">
        <f>IF($C4679="", "", IF(IFERROR(INDEX(Ingredients!$AI$11:$AI$310, MATCH($C4679, Ingredients!$B$11:$B$310, 0)), "")="", "", IFERROR(INDEX(Ingredients!$AI$11:$AI$310, MATCH($C4679, Ingredients!$B$11:$B$310, 0)), "")))</f>
        <v/>
      </c>
      <c r="AT4679" s="120" t="str">
        <f t="shared" si="1096"/>
        <v/>
      </c>
      <c r="AV4679" s="90" t="str">
        <f t="shared" si="1086"/>
        <v/>
      </c>
      <c r="AX4679" s="90" t="str">
        <f>IF($AV4679="", "", COUNTIF($AV$11:$AV$5010, "&lt;"&amp;$AV4679)+1+COUNTIF($AV$11:$AV4679, $AV4679)-1)</f>
        <v/>
      </c>
      <c r="AZ4679" s="111" t="str">
        <f>IF($B4679="", "", SUMIF('Shopping List'!$AV$11:$AV$25, $B4679, 'Shopping List'!$BN$11:$BN$25))</f>
        <v/>
      </c>
      <c r="BB4679" s="117" t="str">
        <f t="shared" si="1097"/>
        <v/>
      </c>
    </row>
    <row r="4680" spans="1:54" x14ac:dyDescent="0.25">
      <c r="A4680" s="4"/>
      <c r="B4680" s="37"/>
      <c r="C4680" s="124"/>
      <c r="D4680" s="39"/>
      <c r="E4680" s="125"/>
      <c r="F4680" s="48"/>
      <c r="G4680" s="4"/>
      <c r="H4680" s="4"/>
      <c r="I4680" s="95" t="str">
        <f>IF($C4680="", "", IF(IFERROR(INDEX(Ingredients!$C$11:$C$310, MATCH($C4680, Ingredients!$B$11:$B$310, 0)), "")="", "", IFERROR(INDEX(Ingredients!$C$11:$C$310, MATCH($C4680, Ingredients!$B$11:$B$310, 0)), "")))</f>
        <v/>
      </c>
      <c r="J4680" s="73" t="str">
        <f>IF($B4680="", "", IF(IFERROR(INDEX(Meals!$C$11:$C$260, MATCH($B4680, Meals!$B$11:$B$260, 0)), "")="", "", IFERROR(INDEX(Meals!$C$11:$C$260, MATCH($B4680, Meals!$B$11:$B$260, 0)), "")))</f>
        <v/>
      </c>
      <c r="K4680" s="4"/>
      <c r="L4680" s="72" t="str">
        <f t="shared" si="1087"/>
        <v/>
      </c>
      <c r="M4680" s="73" t="str">
        <f t="shared" si="1088"/>
        <v/>
      </c>
      <c r="N4680" s="4"/>
      <c r="O4680" s="78" t="str">
        <f t="shared" si="1089"/>
        <v/>
      </c>
      <c r="P4680" s="79" t="str">
        <f t="shared" si="1090"/>
        <v/>
      </c>
      <c r="Q4680" s="4"/>
      <c r="R4680" s="90" t="str">
        <f t="shared" si="1091"/>
        <v/>
      </c>
      <c r="S4680" s="4"/>
      <c r="Y4680" s="18" t="str">
        <f t="shared" si="1092"/>
        <v/>
      </c>
      <c r="AA4680" s="18" t="str">
        <f t="shared" si="1083"/>
        <v/>
      </c>
      <c r="AB4680" s="18" t="str">
        <f t="shared" si="1084"/>
        <v/>
      </c>
      <c r="AC4680" s="18" t="str">
        <f t="shared" si="1093"/>
        <v/>
      </c>
      <c r="AD4680" s="18" t="str">
        <f t="shared" si="1093"/>
        <v/>
      </c>
      <c r="AE4680" s="18" t="str">
        <f t="shared" si="1094"/>
        <v/>
      </c>
      <c r="AG4680" s="95" t="str">
        <f>IF($C4680="", "", IF(IFERROR(INDEX(Ingredients!C$11:C$310, MATCH($C4680, Ingredients!$B$11:$B$310, 0)), "")="", "", IFERROR(INDEX(Ingredients!C$11:C$310, MATCH($C4680, Ingredients!$B$11:$B$310, 0)), "")))</f>
        <v/>
      </c>
      <c r="AH4680" s="105" t="str">
        <f>IF($C4680="", "", IF(IFERROR(INDEX(Ingredients!D$11:D$310, MATCH($C4680, Ingredients!$B$11:$B$310, 0)), "")="", "", IFERROR(INDEX(Ingredients!D$11:D$310, MATCH($C4680, Ingredients!$B$11:$B$310, 0)), "")))</f>
        <v/>
      </c>
      <c r="AI4680" s="106" t="str">
        <f>IF($C4680="", "", IF(IFERROR(INDEX(Ingredients!E$11:E$310, MATCH($C4680, Ingredients!$B$11:$B$310, 0)), "")="", "", IFERROR(INDEX(Ingredients!E$11:E$310, MATCH($C4680, Ingredients!$B$11:$B$310, 0)), "")))</f>
        <v/>
      </c>
      <c r="AJ4680" s="108" t="str">
        <f>IF($C4680="", "", IF(IFERROR(INDEX(Ingredients!F$11:F$310, MATCH($C4680, Ingredients!$B$11:$B$310, 0)), "")="", "", IFERROR(INDEX(Ingredients!F$11:F$310, MATCH($C4680, Ingredients!$B$11:$B$310, 0)), "")))</f>
        <v/>
      </c>
      <c r="AK4680" s="106" t="str">
        <f>IF($C4680="", "", IF(IFERROR(INDEX(Ingredients!G$11:G$310, MATCH($C4680, Ingredients!$B$11:$B$310, 0)), "")="", "", IFERROR(INDEX(Ingredients!G$11:G$310, MATCH($C4680, Ingredients!$B$11:$B$310, 0)), "")))</f>
        <v/>
      </c>
      <c r="AL4680" s="79" t="str">
        <f>IF($C4680="", "", IF(IFERROR(INDEX(Ingredients!H$11:H$310, MATCH($C4680, Ingredients!$B$11:$B$310, 0)), "")="", "", IFERROR(INDEX(Ingredients!H$11:H$310, MATCH($C4680, Ingredients!$B$11:$B$310, 0)), "")))</f>
        <v/>
      </c>
      <c r="AN4680" s="83" t="str">
        <f t="shared" si="1085"/>
        <v/>
      </c>
      <c r="AP4680" s="114" t="str">
        <f t="shared" si="1095"/>
        <v/>
      </c>
      <c r="AR4680" s="117" t="str">
        <f>IF($C4680="", "", IF(IFERROR(INDEX(Ingredients!$AI$11:$AI$310, MATCH($C4680, Ingredients!$B$11:$B$310, 0)), "")="", "", IFERROR(INDEX(Ingredients!$AI$11:$AI$310, MATCH($C4680, Ingredients!$B$11:$B$310, 0)), "")))</f>
        <v/>
      </c>
      <c r="AT4680" s="120" t="str">
        <f t="shared" si="1096"/>
        <v/>
      </c>
      <c r="AV4680" s="90" t="str">
        <f t="shared" si="1086"/>
        <v/>
      </c>
      <c r="AX4680" s="90" t="str">
        <f>IF($AV4680="", "", COUNTIF($AV$11:$AV$5010, "&lt;"&amp;$AV4680)+1+COUNTIF($AV$11:$AV4680, $AV4680)-1)</f>
        <v/>
      </c>
      <c r="AZ4680" s="111" t="str">
        <f>IF($B4680="", "", SUMIF('Shopping List'!$AV$11:$AV$25, $B4680, 'Shopping List'!$BN$11:$BN$25))</f>
        <v/>
      </c>
      <c r="BB4680" s="117" t="str">
        <f t="shared" si="1097"/>
        <v/>
      </c>
    </row>
    <row r="4681" spans="1:54" x14ac:dyDescent="0.25">
      <c r="A4681" s="4"/>
      <c r="B4681" s="37"/>
      <c r="C4681" s="124"/>
      <c r="D4681" s="39"/>
      <c r="E4681" s="125"/>
      <c r="F4681" s="48"/>
      <c r="G4681" s="4"/>
      <c r="H4681" s="4"/>
      <c r="I4681" s="95" t="str">
        <f>IF($C4681="", "", IF(IFERROR(INDEX(Ingredients!$C$11:$C$310, MATCH($C4681, Ingredients!$B$11:$B$310, 0)), "")="", "", IFERROR(INDEX(Ingredients!$C$11:$C$310, MATCH($C4681, Ingredients!$B$11:$B$310, 0)), "")))</f>
        <v/>
      </c>
      <c r="J4681" s="73" t="str">
        <f>IF($B4681="", "", IF(IFERROR(INDEX(Meals!$C$11:$C$260, MATCH($B4681, Meals!$B$11:$B$260, 0)), "")="", "", IFERROR(INDEX(Meals!$C$11:$C$260, MATCH($B4681, Meals!$B$11:$B$260, 0)), "")))</f>
        <v/>
      </c>
      <c r="K4681" s="4"/>
      <c r="L4681" s="72" t="str">
        <f t="shared" si="1087"/>
        <v/>
      </c>
      <c r="M4681" s="73" t="str">
        <f t="shared" si="1088"/>
        <v/>
      </c>
      <c r="N4681" s="4"/>
      <c r="O4681" s="78" t="str">
        <f t="shared" si="1089"/>
        <v/>
      </c>
      <c r="P4681" s="79" t="str">
        <f t="shared" si="1090"/>
        <v/>
      </c>
      <c r="Q4681" s="4"/>
      <c r="R4681" s="90" t="str">
        <f t="shared" si="1091"/>
        <v/>
      </c>
      <c r="S4681" s="4"/>
      <c r="Y4681" s="18" t="str">
        <f t="shared" si="1092"/>
        <v/>
      </c>
      <c r="AA4681" s="18" t="str">
        <f t="shared" si="1083"/>
        <v/>
      </c>
      <c r="AB4681" s="18" t="str">
        <f t="shared" si="1084"/>
        <v/>
      </c>
      <c r="AC4681" s="18" t="str">
        <f t="shared" si="1093"/>
        <v/>
      </c>
      <c r="AD4681" s="18" t="str">
        <f t="shared" si="1093"/>
        <v/>
      </c>
      <c r="AE4681" s="18" t="str">
        <f t="shared" si="1094"/>
        <v/>
      </c>
      <c r="AG4681" s="95" t="str">
        <f>IF($C4681="", "", IF(IFERROR(INDEX(Ingredients!C$11:C$310, MATCH($C4681, Ingredients!$B$11:$B$310, 0)), "")="", "", IFERROR(INDEX(Ingredients!C$11:C$310, MATCH($C4681, Ingredients!$B$11:$B$310, 0)), "")))</f>
        <v/>
      </c>
      <c r="AH4681" s="105" t="str">
        <f>IF($C4681="", "", IF(IFERROR(INDEX(Ingredients!D$11:D$310, MATCH($C4681, Ingredients!$B$11:$B$310, 0)), "")="", "", IFERROR(INDEX(Ingredients!D$11:D$310, MATCH($C4681, Ingredients!$B$11:$B$310, 0)), "")))</f>
        <v/>
      </c>
      <c r="AI4681" s="106" t="str">
        <f>IF($C4681="", "", IF(IFERROR(INDEX(Ingredients!E$11:E$310, MATCH($C4681, Ingredients!$B$11:$B$310, 0)), "")="", "", IFERROR(INDEX(Ingredients!E$11:E$310, MATCH($C4681, Ingredients!$B$11:$B$310, 0)), "")))</f>
        <v/>
      </c>
      <c r="AJ4681" s="108" t="str">
        <f>IF($C4681="", "", IF(IFERROR(INDEX(Ingredients!F$11:F$310, MATCH($C4681, Ingredients!$B$11:$B$310, 0)), "")="", "", IFERROR(INDEX(Ingredients!F$11:F$310, MATCH($C4681, Ingredients!$B$11:$B$310, 0)), "")))</f>
        <v/>
      </c>
      <c r="AK4681" s="106" t="str">
        <f>IF($C4681="", "", IF(IFERROR(INDEX(Ingredients!G$11:G$310, MATCH($C4681, Ingredients!$B$11:$B$310, 0)), "")="", "", IFERROR(INDEX(Ingredients!G$11:G$310, MATCH($C4681, Ingredients!$B$11:$B$310, 0)), "")))</f>
        <v/>
      </c>
      <c r="AL4681" s="79" t="str">
        <f>IF($C4681="", "", IF(IFERROR(INDEX(Ingredients!H$11:H$310, MATCH($C4681, Ingredients!$B$11:$B$310, 0)), "")="", "", IFERROR(INDEX(Ingredients!H$11:H$310, MATCH($C4681, Ingredients!$B$11:$B$310, 0)), "")))</f>
        <v/>
      </c>
      <c r="AN4681" s="83" t="str">
        <f t="shared" si="1085"/>
        <v/>
      </c>
      <c r="AP4681" s="114" t="str">
        <f t="shared" si="1095"/>
        <v/>
      </c>
      <c r="AR4681" s="117" t="str">
        <f>IF($C4681="", "", IF(IFERROR(INDEX(Ingredients!$AI$11:$AI$310, MATCH($C4681, Ingredients!$B$11:$B$310, 0)), "")="", "", IFERROR(INDEX(Ingredients!$AI$11:$AI$310, MATCH($C4681, Ingredients!$B$11:$B$310, 0)), "")))</f>
        <v/>
      </c>
      <c r="AT4681" s="120" t="str">
        <f t="shared" si="1096"/>
        <v/>
      </c>
      <c r="AV4681" s="90" t="str">
        <f t="shared" si="1086"/>
        <v/>
      </c>
      <c r="AX4681" s="90" t="str">
        <f>IF($AV4681="", "", COUNTIF($AV$11:$AV$5010, "&lt;"&amp;$AV4681)+1+COUNTIF($AV$11:$AV4681, $AV4681)-1)</f>
        <v/>
      </c>
      <c r="AZ4681" s="111" t="str">
        <f>IF($B4681="", "", SUMIF('Shopping List'!$AV$11:$AV$25, $B4681, 'Shopping List'!$BN$11:$BN$25))</f>
        <v/>
      </c>
      <c r="BB4681" s="117" t="str">
        <f t="shared" si="1097"/>
        <v/>
      </c>
    </row>
    <row r="4682" spans="1:54" x14ac:dyDescent="0.25">
      <c r="A4682" s="4"/>
      <c r="B4682" s="37"/>
      <c r="C4682" s="124"/>
      <c r="D4682" s="39"/>
      <c r="E4682" s="125"/>
      <c r="F4682" s="48"/>
      <c r="G4682" s="4"/>
      <c r="H4682" s="4"/>
      <c r="I4682" s="95" t="str">
        <f>IF($C4682="", "", IF(IFERROR(INDEX(Ingredients!$C$11:$C$310, MATCH($C4682, Ingredients!$B$11:$B$310, 0)), "")="", "", IFERROR(INDEX(Ingredients!$C$11:$C$310, MATCH($C4682, Ingredients!$B$11:$B$310, 0)), "")))</f>
        <v/>
      </c>
      <c r="J4682" s="73" t="str">
        <f>IF($B4682="", "", IF(IFERROR(INDEX(Meals!$C$11:$C$260, MATCH($B4682, Meals!$B$11:$B$260, 0)), "")="", "", IFERROR(INDEX(Meals!$C$11:$C$260, MATCH($B4682, Meals!$B$11:$B$260, 0)), "")))</f>
        <v/>
      </c>
      <c r="K4682" s="4"/>
      <c r="L4682" s="72" t="str">
        <f t="shared" si="1087"/>
        <v/>
      </c>
      <c r="M4682" s="73" t="str">
        <f t="shared" si="1088"/>
        <v/>
      </c>
      <c r="N4682" s="4"/>
      <c r="O4682" s="78" t="str">
        <f t="shared" si="1089"/>
        <v/>
      </c>
      <c r="P4682" s="79" t="str">
        <f t="shared" si="1090"/>
        <v/>
      </c>
      <c r="Q4682" s="4"/>
      <c r="R4682" s="90" t="str">
        <f t="shared" si="1091"/>
        <v/>
      </c>
      <c r="S4682" s="4"/>
      <c r="Y4682" s="18" t="str">
        <f t="shared" si="1092"/>
        <v/>
      </c>
      <c r="AA4682" s="18" t="str">
        <f t="shared" si="1083"/>
        <v/>
      </c>
      <c r="AB4682" s="18" t="str">
        <f t="shared" si="1084"/>
        <v/>
      </c>
      <c r="AC4682" s="18" t="str">
        <f t="shared" si="1093"/>
        <v/>
      </c>
      <c r="AD4682" s="18" t="str">
        <f t="shared" si="1093"/>
        <v/>
      </c>
      <c r="AE4682" s="18" t="str">
        <f t="shared" si="1094"/>
        <v/>
      </c>
      <c r="AG4682" s="95" t="str">
        <f>IF($C4682="", "", IF(IFERROR(INDEX(Ingredients!C$11:C$310, MATCH($C4682, Ingredients!$B$11:$B$310, 0)), "")="", "", IFERROR(INDEX(Ingredients!C$11:C$310, MATCH($C4682, Ingredients!$B$11:$B$310, 0)), "")))</f>
        <v/>
      </c>
      <c r="AH4682" s="105" t="str">
        <f>IF($C4682="", "", IF(IFERROR(INDEX(Ingredients!D$11:D$310, MATCH($C4682, Ingredients!$B$11:$B$310, 0)), "")="", "", IFERROR(INDEX(Ingredients!D$11:D$310, MATCH($C4682, Ingredients!$B$11:$B$310, 0)), "")))</f>
        <v/>
      </c>
      <c r="AI4682" s="106" t="str">
        <f>IF($C4682="", "", IF(IFERROR(INDEX(Ingredients!E$11:E$310, MATCH($C4682, Ingredients!$B$11:$B$310, 0)), "")="", "", IFERROR(INDEX(Ingredients!E$11:E$310, MATCH($C4682, Ingredients!$B$11:$B$310, 0)), "")))</f>
        <v/>
      </c>
      <c r="AJ4682" s="108" t="str">
        <f>IF($C4682="", "", IF(IFERROR(INDEX(Ingredients!F$11:F$310, MATCH($C4682, Ingredients!$B$11:$B$310, 0)), "")="", "", IFERROR(INDEX(Ingredients!F$11:F$310, MATCH($C4682, Ingredients!$B$11:$B$310, 0)), "")))</f>
        <v/>
      </c>
      <c r="AK4682" s="106" t="str">
        <f>IF($C4682="", "", IF(IFERROR(INDEX(Ingredients!G$11:G$310, MATCH($C4682, Ingredients!$B$11:$B$310, 0)), "")="", "", IFERROR(INDEX(Ingredients!G$11:G$310, MATCH($C4682, Ingredients!$B$11:$B$310, 0)), "")))</f>
        <v/>
      </c>
      <c r="AL4682" s="79" t="str">
        <f>IF($C4682="", "", IF(IFERROR(INDEX(Ingredients!H$11:H$310, MATCH($C4682, Ingredients!$B$11:$B$310, 0)), "")="", "", IFERROR(INDEX(Ingredients!H$11:H$310, MATCH($C4682, Ingredients!$B$11:$B$310, 0)), "")))</f>
        <v/>
      </c>
      <c r="AN4682" s="83" t="str">
        <f t="shared" si="1085"/>
        <v/>
      </c>
      <c r="AP4682" s="114" t="str">
        <f t="shared" si="1095"/>
        <v/>
      </c>
      <c r="AR4682" s="117" t="str">
        <f>IF($C4682="", "", IF(IFERROR(INDEX(Ingredients!$AI$11:$AI$310, MATCH($C4682, Ingredients!$B$11:$B$310, 0)), "")="", "", IFERROR(INDEX(Ingredients!$AI$11:$AI$310, MATCH($C4682, Ingredients!$B$11:$B$310, 0)), "")))</f>
        <v/>
      </c>
      <c r="AT4682" s="120" t="str">
        <f t="shared" si="1096"/>
        <v/>
      </c>
      <c r="AV4682" s="90" t="str">
        <f t="shared" si="1086"/>
        <v/>
      </c>
      <c r="AX4682" s="90" t="str">
        <f>IF($AV4682="", "", COUNTIF($AV$11:$AV$5010, "&lt;"&amp;$AV4682)+1+COUNTIF($AV$11:$AV4682, $AV4682)-1)</f>
        <v/>
      </c>
      <c r="AZ4682" s="111" t="str">
        <f>IF($B4682="", "", SUMIF('Shopping List'!$AV$11:$AV$25, $B4682, 'Shopping List'!$BN$11:$BN$25))</f>
        <v/>
      </c>
      <c r="BB4682" s="117" t="str">
        <f t="shared" si="1097"/>
        <v/>
      </c>
    </row>
    <row r="4683" spans="1:54" x14ac:dyDescent="0.25">
      <c r="A4683" s="4"/>
      <c r="B4683" s="37"/>
      <c r="C4683" s="124"/>
      <c r="D4683" s="39"/>
      <c r="E4683" s="125"/>
      <c r="F4683" s="48"/>
      <c r="G4683" s="4"/>
      <c r="H4683" s="4"/>
      <c r="I4683" s="95" t="str">
        <f>IF($C4683="", "", IF(IFERROR(INDEX(Ingredients!$C$11:$C$310, MATCH($C4683, Ingredients!$B$11:$B$310, 0)), "")="", "", IFERROR(INDEX(Ingredients!$C$11:$C$310, MATCH($C4683, Ingredients!$B$11:$B$310, 0)), "")))</f>
        <v/>
      </c>
      <c r="J4683" s="73" t="str">
        <f>IF($B4683="", "", IF(IFERROR(INDEX(Meals!$C$11:$C$260, MATCH($B4683, Meals!$B$11:$B$260, 0)), "")="", "", IFERROR(INDEX(Meals!$C$11:$C$260, MATCH($B4683, Meals!$B$11:$B$260, 0)), "")))</f>
        <v/>
      </c>
      <c r="K4683" s="4"/>
      <c r="L4683" s="72" t="str">
        <f t="shared" si="1087"/>
        <v/>
      </c>
      <c r="M4683" s="73" t="str">
        <f t="shared" si="1088"/>
        <v/>
      </c>
      <c r="N4683" s="4"/>
      <c r="O4683" s="78" t="str">
        <f t="shared" si="1089"/>
        <v/>
      </c>
      <c r="P4683" s="79" t="str">
        <f t="shared" si="1090"/>
        <v/>
      </c>
      <c r="Q4683" s="4"/>
      <c r="R4683" s="90" t="str">
        <f t="shared" si="1091"/>
        <v/>
      </c>
      <c r="S4683" s="4"/>
      <c r="Y4683" s="18" t="str">
        <f t="shared" si="1092"/>
        <v/>
      </c>
      <c r="AA4683" s="18" t="str">
        <f t="shared" ref="AA4683:AA4746" si="1098">IF($Y4683="", "", IF(AND(AA$5="X", B4683=""), $Y$6, IF(AND(NOT(B4683=""), COUNTIF(V$11:V$260, B4683)=0), $Y$7, "")))</f>
        <v/>
      </c>
      <c r="AB4683" s="18" t="str">
        <f t="shared" ref="AB4683:AB4746" si="1099">IF($Y4683="", "", IF(AND(AB$5="X", C4683=""), $Y$6, IF(AND(NOT(C4683=""), COUNTIF(W$11:W$310, C4683)=0), $Y$7, "")))</f>
        <v/>
      </c>
      <c r="AC4683" s="18" t="str">
        <f t="shared" si="1093"/>
        <v/>
      </c>
      <c r="AD4683" s="18" t="str">
        <f t="shared" si="1093"/>
        <v/>
      </c>
      <c r="AE4683" s="18" t="str">
        <f t="shared" si="1094"/>
        <v/>
      </c>
      <c r="AG4683" s="95" t="str">
        <f>IF($C4683="", "", IF(IFERROR(INDEX(Ingredients!C$11:C$310, MATCH($C4683, Ingredients!$B$11:$B$310, 0)), "")="", "", IFERROR(INDEX(Ingredients!C$11:C$310, MATCH($C4683, Ingredients!$B$11:$B$310, 0)), "")))</f>
        <v/>
      </c>
      <c r="AH4683" s="105" t="str">
        <f>IF($C4683="", "", IF(IFERROR(INDEX(Ingredients!D$11:D$310, MATCH($C4683, Ingredients!$B$11:$B$310, 0)), "")="", "", IFERROR(INDEX(Ingredients!D$11:D$310, MATCH($C4683, Ingredients!$B$11:$B$310, 0)), "")))</f>
        <v/>
      </c>
      <c r="AI4683" s="106" t="str">
        <f>IF($C4683="", "", IF(IFERROR(INDEX(Ingredients!E$11:E$310, MATCH($C4683, Ingredients!$B$11:$B$310, 0)), "")="", "", IFERROR(INDEX(Ingredients!E$11:E$310, MATCH($C4683, Ingredients!$B$11:$B$310, 0)), "")))</f>
        <v/>
      </c>
      <c r="AJ4683" s="108" t="str">
        <f>IF($C4683="", "", IF(IFERROR(INDEX(Ingredients!F$11:F$310, MATCH($C4683, Ingredients!$B$11:$B$310, 0)), "")="", "", IFERROR(INDEX(Ingredients!F$11:F$310, MATCH($C4683, Ingredients!$B$11:$B$310, 0)), "")))</f>
        <v/>
      </c>
      <c r="AK4683" s="106" t="str">
        <f>IF($C4683="", "", IF(IFERROR(INDEX(Ingredients!G$11:G$310, MATCH($C4683, Ingredients!$B$11:$B$310, 0)), "")="", "", IFERROR(INDEX(Ingredients!G$11:G$310, MATCH($C4683, Ingredients!$B$11:$B$310, 0)), "")))</f>
        <v/>
      </c>
      <c r="AL4683" s="79" t="str">
        <f>IF($C4683="", "", IF(IFERROR(INDEX(Ingredients!H$11:H$310, MATCH($C4683, Ingredients!$B$11:$B$310, 0)), "")="", "", IFERROR(INDEX(Ingredients!H$11:H$310, MATCH($C4683, Ingredients!$B$11:$B$310, 0)), "")))</f>
        <v/>
      </c>
      <c r="AN4683" s="83" t="str">
        <f t="shared" ref="AN4683:AN4746" si="1100">IF($D4683="", "", IFERROR(IF($AK4683=$AI4683, $AJ4683/$AH4683, $AJ4683), ""))</f>
        <v/>
      </c>
      <c r="AP4683" s="114" t="str">
        <f t="shared" si="1095"/>
        <v/>
      </c>
      <c r="AR4683" s="117" t="str">
        <f>IF($C4683="", "", IF(IFERROR(INDEX(Ingredients!$AI$11:$AI$310, MATCH($C4683, Ingredients!$B$11:$B$310, 0)), "")="", "", IFERROR(INDEX(Ingredients!$AI$11:$AI$310, MATCH($C4683, Ingredients!$B$11:$B$310, 0)), "")))</f>
        <v/>
      </c>
      <c r="AT4683" s="120" t="str">
        <f t="shared" si="1096"/>
        <v/>
      </c>
      <c r="AV4683" s="90" t="str">
        <f t="shared" ref="AV4683:AV4746" si="1101">IF($AT$8="", "", IF($B4683=$AT$8, $E4683, ""))</f>
        <v/>
      </c>
      <c r="AX4683" s="90" t="str">
        <f>IF($AV4683="", "", COUNTIF($AV$11:$AV$5010, "&lt;"&amp;$AV4683)+1+COUNTIF($AV$11:$AV4683, $AV4683)-1)</f>
        <v/>
      </c>
      <c r="AZ4683" s="111" t="str">
        <f>IF($B4683="", "", SUMIF('Shopping List'!$AV$11:$AV$25, $B4683, 'Shopping List'!$BN$11:$BN$25))</f>
        <v/>
      </c>
      <c r="BB4683" s="117" t="str">
        <f t="shared" si="1097"/>
        <v/>
      </c>
    </row>
    <row r="4684" spans="1:54" x14ac:dyDescent="0.25">
      <c r="A4684" s="4"/>
      <c r="B4684" s="37"/>
      <c r="C4684" s="124"/>
      <c r="D4684" s="39"/>
      <c r="E4684" s="125"/>
      <c r="F4684" s="48"/>
      <c r="G4684" s="4"/>
      <c r="H4684" s="4"/>
      <c r="I4684" s="95" t="str">
        <f>IF($C4684="", "", IF(IFERROR(INDEX(Ingredients!$C$11:$C$310, MATCH($C4684, Ingredients!$B$11:$B$310, 0)), "")="", "", IFERROR(INDEX(Ingredients!$C$11:$C$310, MATCH($C4684, Ingredients!$B$11:$B$310, 0)), "")))</f>
        <v/>
      </c>
      <c r="J4684" s="73" t="str">
        <f>IF($B4684="", "", IF(IFERROR(INDEX(Meals!$C$11:$C$260, MATCH($B4684, Meals!$B$11:$B$260, 0)), "")="", "", IFERROR(INDEX(Meals!$C$11:$C$260, MATCH($B4684, Meals!$B$11:$B$260, 0)), "")))</f>
        <v/>
      </c>
      <c r="K4684" s="4"/>
      <c r="L4684" s="72" t="str">
        <f t="shared" ref="L4684:L4747" si="1102">IF($D4684="", "", IFERROR(ROUND($AN4684*$D4684, 0), ""))</f>
        <v/>
      </c>
      <c r="M4684" s="73" t="str">
        <f t="shared" ref="M4684:M4747" si="1103">IFERROR(ROUND($L4684/$J4684, 0), "")</f>
        <v/>
      </c>
      <c r="N4684" s="4"/>
      <c r="O4684" s="78" t="str">
        <f t="shared" ref="O4684:O4747" si="1104">IF($D4684="", "", IFERROR(ROUND($AP4684*$D4684, 2), ""))</f>
        <v/>
      </c>
      <c r="P4684" s="79" t="str">
        <f t="shared" ref="P4684:P4747" si="1105">IFERROR(ROUND($O4684/$J4684, 2), "")</f>
        <v/>
      </c>
      <c r="Q4684" s="4"/>
      <c r="R4684" s="90" t="str">
        <f t="shared" ref="R4684:R4747" si="1106">IF(OR($D4684="", $AR4684=""), "", IF($AR4684&gt;=$D4684, $V$3, $V$4))</f>
        <v/>
      </c>
      <c r="S4684" s="4"/>
      <c r="Y4684" s="18" t="str">
        <f t="shared" ref="Y4684:Y4747" si="1107">IF(COUNTIF($B4684:$F4684, "")=5, "", "X")</f>
        <v/>
      </c>
      <c r="AA4684" s="18" t="str">
        <f t="shared" si="1098"/>
        <v/>
      </c>
      <c r="AB4684" s="18" t="str">
        <f t="shared" si="1099"/>
        <v/>
      </c>
      <c r="AC4684" s="18" t="str">
        <f t="shared" ref="AC4684:AD4747" si="1108">IF($Y4684="", "", IF(AND(AC$5="X", D4684=""), $Y$6, IF(AND(NOT(D4684=""), ISNUMBER(D4684)=FALSE), $Y$7, "")))</f>
        <v/>
      </c>
      <c r="AD4684" s="18" t="str">
        <f t="shared" si="1108"/>
        <v/>
      </c>
      <c r="AE4684" s="18" t="str">
        <f t="shared" ref="AE4684:AE4747" si="1109">IF($Y4684="", "", IF(AND(AE$5="X", F4684=""), $Y$6, ""))</f>
        <v/>
      </c>
      <c r="AG4684" s="95" t="str">
        <f>IF($C4684="", "", IF(IFERROR(INDEX(Ingredients!C$11:C$310, MATCH($C4684, Ingredients!$B$11:$B$310, 0)), "")="", "", IFERROR(INDEX(Ingredients!C$11:C$310, MATCH($C4684, Ingredients!$B$11:$B$310, 0)), "")))</f>
        <v/>
      </c>
      <c r="AH4684" s="105" t="str">
        <f>IF($C4684="", "", IF(IFERROR(INDEX(Ingredients!D$11:D$310, MATCH($C4684, Ingredients!$B$11:$B$310, 0)), "")="", "", IFERROR(INDEX(Ingredients!D$11:D$310, MATCH($C4684, Ingredients!$B$11:$B$310, 0)), "")))</f>
        <v/>
      </c>
      <c r="AI4684" s="106" t="str">
        <f>IF($C4684="", "", IF(IFERROR(INDEX(Ingredients!E$11:E$310, MATCH($C4684, Ingredients!$B$11:$B$310, 0)), "")="", "", IFERROR(INDEX(Ingredients!E$11:E$310, MATCH($C4684, Ingredients!$B$11:$B$310, 0)), "")))</f>
        <v/>
      </c>
      <c r="AJ4684" s="108" t="str">
        <f>IF($C4684="", "", IF(IFERROR(INDEX(Ingredients!F$11:F$310, MATCH($C4684, Ingredients!$B$11:$B$310, 0)), "")="", "", IFERROR(INDEX(Ingredients!F$11:F$310, MATCH($C4684, Ingredients!$B$11:$B$310, 0)), "")))</f>
        <v/>
      </c>
      <c r="AK4684" s="106" t="str">
        <f>IF($C4684="", "", IF(IFERROR(INDEX(Ingredients!G$11:G$310, MATCH($C4684, Ingredients!$B$11:$B$310, 0)), "")="", "", IFERROR(INDEX(Ingredients!G$11:G$310, MATCH($C4684, Ingredients!$B$11:$B$310, 0)), "")))</f>
        <v/>
      </c>
      <c r="AL4684" s="79" t="str">
        <f>IF($C4684="", "", IF(IFERROR(INDEX(Ingredients!H$11:H$310, MATCH($C4684, Ingredients!$B$11:$B$310, 0)), "")="", "", IFERROR(INDEX(Ingredients!H$11:H$310, MATCH($C4684, Ingredients!$B$11:$B$310, 0)), "")))</f>
        <v/>
      </c>
      <c r="AN4684" s="83" t="str">
        <f t="shared" si="1100"/>
        <v/>
      </c>
      <c r="AP4684" s="114" t="str">
        <f t="shared" ref="AP4684:AP4747" si="1110">IF($D4684="", "", IFERROR(IF($AK4684=$AI4684, $AL4684/$AH4684, $AL4684), ""))</f>
        <v/>
      </c>
      <c r="AR4684" s="117" t="str">
        <f>IF($C4684="", "", IF(IFERROR(INDEX(Ingredients!$AI$11:$AI$310, MATCH($C4684, Ingredients!$B$11:$B$310, 0)), "")="", "", IFERROR(INDEX(Ingredients!$AI$11:$AI$310, MATCH($C4684, Ingredients!$B$11:$B$310, 0)), "")))</f>
        <v/>
      </c>
      <c r="AT4684" s="120" t="str">
        <f t="shared" ref="AT4684:AT4747" si="1111">IF(OR($B4684="", $R4684=""), "", CONCATENATE($B4684, " - ", $R4684))</f>
        <v/>
      </c>
      <c r="AV4684" s="90" t="str">
        <f t="shared" si="1101"/>
        <v/>
      </c>
      <c r="AX4684" s="90" t="str">
        <f>IF($AV4684="", "", COUNTIF($AV$11:$AV$5010, "&lt;"&amp;$AV4684)+1+COUNTIF($AV$11:$AV4684, $AV4684)-1)</f>
        <v/>
      </c>
      <c r="AZ4684" s="111" t="str">
        <f>IF($B4684="", "", SUMIF('Shopping List'!$AV$11:$AV$25, $B4684, 'Shopping List'!$BN$11:$BN$25))</f>
        <v/>
      </c>
      <c r="BB4684" s="117" t="str">
        <f t="shared" ref="BB4684:BB4747" si="1112">IF(OR($AZ4684="", $AZ4684=0), "", IFERROR($D4684*$AZ4684, ""))</f>
        <v/>
      </c>
    </row>
    <row r="4685" spans="1:54" x14ac:dyDescent="0.25">
      <c r="A4685" s="4"/>
      <c r="B4685" s="37"/>
      <c r="C4685" s="124"/>
      <c r="D4685" s="39"/>
      <c r="E4685" s="125"/>
      <c r="F4685" s="48"/>
      <c r="G4685" s="4"/>
      <c r="H4685" s="4"/>
      <c r="I4685" s="95" t="str">
        <f>IF($C4685="", "", IF(IFERROR(INDEX(Ingredients!$C$11:$C$310, MATCH($C4685, Ingredients!$B$11:$B$310, 0)), "")="", "", IFERROR(INDEX(Ingredients!$C$11:$C$310, MATCH($C4685, Ingredients!$B$11:$B$310, 0)), "")))</f>
        <v/>
      </c>
      <c r="J4685" s="73" t="str">
        <f>IF($B4685="", "", IF(IFERROR(INDEX(Meals!$C$11:$C$260, MATCH($B4685, Meals!$B$11:$B$260, 0)), "")="", "", IFERROR(INDEX(Meals!$C$11:$C$260, MATCH($B4685, Meals!$B$11:$B$260, 0)), "")))</f>
        <v/>
      </c>
      <c r="K4685" s="4"/>
      <c r="L4685" s="72" t="str">
        <f t="shared" si="1102"/>
        <v/>
      </c>
      <c r="M4685" s="73" t="str">
        <f t="shared" si="1103"/>
        <v/>
      </c>
      <c r="N4685" s="4"/>
      <c r="O4685" s="78" t="str">
        <f t="shared" si="1104"/>
        <v/>
      </c>
      <c r="P4685" s="79" t="str">
        <f t="shared" si="1105"/>
        <v/>
      </c>
      <c r="Q4685" s="4"/>
      <c r="R4685" s="90" t="str">
        <f t="shared" si="1106"/>
        <v/>
      </c>
      <c r="S4685" s="4"/>
      <c r="Y4685" s="18" t="str">
        <f t="shared" si="1107"/>
        <v/>
      </c>
      <c r="AA4685" s="18" t="str">
        <f t="shared" si="1098"/>
        <v/>
      </c>
      <c r="AB4685" s="18" t="str">
        <f t="shared" si="1099"/>
        <v/>
      </c>
      <c r="AC4685" s="18" t="str">
        <f t="shared" si="1108"/>
        <v/>
      </c>
      <c r="AD4685" s="18" t="str">
        <f t="shared" si="1108"/>
        <v/>
      </c>
      <c r="AE4685" s="18" t="str">
        <f t="shared" si="1109"/>
        <v/>
      </c>
      <c r="AG4685" s="95" t="str">
        <f>IF($C4685="", "", IF(IFERROR(INDEX(Ingredients!C$11:C$310, MATCH($C4685, Ingredients!$B$11:$B$310, 0)), "")="", "", IFERROR(INDEX(Ingredients!C$11:C$310, MATCH($C4685, Ingredients!$B$11:$B$310, 0)), "")))</f>
        <v/>
      </c>
      <c r="AH4685" s="105" t="str">
        <f>IF($C4685="", "", IF(IFERROR(INDEX(Ingredients!D$11:D$310, MATCH($C4685, Ingredients!$B$11:$B$310, 0)), "")="", "", IFERROR(INDEX(Ingredients!D$11:D$310, MATCH($C4685, Ingredients!$B$11:$B$310, 0)), "")))</f>
        <v/>
      </c>
      <c r="AI4685" s="106" t="str">
        <f>IF($C4685="", "", IF(IFERROR(INDEX(Ingredients!E$11:E$310, MATCH($C4685, Ingredients!$B$11:$B$310, 0)), "")="", "", IFERROR(INDEX(Ingredients!E$11:E$310, MATCH($C4685, Ingredients!$B$11:$B$310, 0)), "")))</f>
        <v/>
      </c>
      <c r="AJ4685" s="108" t="str">
        <f>IF($C4685="", "", IF(IFERROR(INDEX(Ingredients!F$11:F$310, MATCH($C4685, Ingredients!$B$11:$B$310, 0)), "")="", "", IFERROR(INDEX(Ingredients!F$11:F$310, MATCH($C4685, Ingredients!$B$11:$B$310, 0)), "")))</f>
        <v/>
      </c>
      <c r="AK4685" s="106" t="str">
        <f>IF($C4685="", "", IF(IFERROR(INDEX(Ingredients!G$11:G$310, MATCH($C4685, Ingredients!$B$11:$B$310, 0)), "")="", "", IFERROR(INDEX(Ingredients!G$11:G$310, MATCH($C4685, Ingredients!$B$11:$B$310, 0)), "")))</f>
        <v/>
      </c>
      <c r="AL4685" s="79" t="str">
        <f>IF($C4685="", "", IF(IFERROR(INDEX(Ingredients!H$11:H$310, MATCH($C4685, Ingredients!$B$11:$B$310, 0)), "")="", "", IFERROR(INDEX(Ingredients!H$11:H$310, MATCH($C4685, Ingredients!$B$11:$B$310, 0)), "")))</f>
        <v/>
      </c>
      <c r="AN4685" s="83" t="str">
        <f t="shared" si="1100"/>
        <v/>
      </c>
      <c r="AP4685" s="114" t="str">
        <f t="shared" si="1110"/>
        <v/>
      </c>
      <c r="AR4685" s="117" t="str">
        <f>IF($C4685="", "", IF(IFERROR(INDEX(Ingredients!$AI$11:$AI$310, MATCH($C4685, Ingredients!$B$11:$B$310, 0)), "")="", "", IFERROR(INDEX(Ingredients!$AI$11:$AI$310, MATCH($C4685, Ingredients!$B$11:$B$310, 0)), "")))</f>
        <v/>
      </c>
      <c r="AT4685" s="120" t="str">
        <f t="shared" si="1111"/>
        <v/>
      </c>
      <c r="AV4685" s="90" t="str">
        <f t="shared" si="1101"/>
        <v/>
      </c>
      <c r="AX4685" s="90" t="str">
        <f>IF($AV4685="", "", COUNTIF($AV$11:$AV$5010, "&lt;"&amp;$AV4685)+1+COUNTIF($AV$11:$AV4685, $AV4685)-1)</f>
        <v/>
      </c>
      <c r="AZ4685" s="111" t="str">
        <f>IF($B4685="", "", SUMIF('Shopping List'!$AV$11:$AV$25, $B4685, 'Shopping List'!$BN$11:$BN$25))</f>
        <v/>
      </c>
      <c r="BB4685" s="117" t="str">
        <f t="shared" si="1112"/>
        <v/>
      </c>
    </row>
    <row r="4686" spans="1:54" x14ac:dyDescent="0.25">
      <c r="A4686" s="4"/>
      <c r="B4686" s="37"/>
      <c r="C4686" s="124"/>
      <c r="D4686" s="39"/>
      <c r="E4686" s="125"/>
      <c r="F4686" s="48"/>
      <c r="G4686" s="4"/>
      <c r="H4686" s="4"/>
      <c r="I4686" s="95" t="str">
        <f>IF($C4686="", "", IF(IFERROR(INDEX(Ingredients!$C$11:$C$310, MATCH($C4686, Ingredients!$B$11:$B$310, 0)), "")="", "", IFERROR(INDEX(Ingredients!$C$11:$C$310, MATCH($C4686, Ingredients!$B$11:$B$310, 0)), "")))</f>
        <v/>
      </c>
      <c r="J4686" s="73" t="str">
        <f>IF($B4686="", "", IF(IFERROR(INDEX(Meals!$C$11:$C$260, MATCH($B4686, Meals!$B$11:$B$260, 0)), "")="", "", IFERROR(INDEX(Meals!$C$11:$C$260, MATCH($B4686, Meals!$B$11:$B$260, 0)), "")))</f>
        <v/>
      </c>
      <c r="K4686" s="4"/>
      <c r="L4686" s="72" t="str">
        <f t="shared" si="1102"/>
        <v/>
      </c>
      <c r="M4686" s="73" t="str">
        <f t="shared" si="1103"/>
        <v/>
      </c>
      <c r="N4686" s="4"/>
      <c r="O4686" s="78" t="str">
        <f t="shared" si="1104"/>
        <v/>
      </c>
      <c r="P4686" s="79" t="str">
        <f t="shared" si="1105"/>
        <v/>
      </c>
      <c r="Q4686" s="4"/>
      <c r="R4686" s="90" t="str">
        <f t="shared" si="1106"/>
        <v/>
      </c>
      <c r="S4686" s="4"/>
      <c r="Y4686" s="18" t="str">
        <f t="shared" si="1107"/>
        <v/>
      </c>
      <c r="AA4686" s="18" t="str">
        <f t="shared" si="1098"/>
        <v/>
      </c>
      <c r="AB4686" s="18" t="str">
        <f t="shared" si="1099"/>
        <v/>
      </c>
      <c r="AC4686" s="18" t="str">
        <f t="shared" si="1108"/>
        <v/>
      </c>
      <c r="AD4686" s="18" t="str">
        <f t="shared" si="1108"/>
        <v/>
      </c>
      <c r="AE4686" s="18" t="str">
        <f t="shared" si="1109"/>
        <v/>
      </c>
      <c r="AG4686" s="95" t="str">
        <f>IF($C4686="", "", IF(IFERROR(INDEX(Ingredients!C$11:C$310, MATCH($C4686, Ingredients!$B$11:$B$310, 0)), "")="", "", IFERROR(INDEX(Ingredients!C$11:C$310, MATCH($C4686, Ingredients!$B$11:$B$310, 0)), "")))</f>
        <v/>
      </c>
      <c r="AH4686" s="105" t="str">
        <f>IF($C4686="", "", IF(IFERROR(INDEX(Ingredients!D$11:D$310, MATCH($C4686, Ingredients!$B$11:$B$310, 0)), "")="", "", IFERROR(INDEX(Ingredients!D$11:D$310, MATCH($C4686, Ingredients!$B$11:$B$310, 0)), "")))</f>
        <v/>
      </c>
      <c r="AI4686" s="106" t="str">
        <f>IF($C4686="", "", IF(IFERROR(INDEX(Ingredients!E$11:E$310, MATCH($C4686, Ingredients!$B$11:$B$310, 0)), "")="", "", IFERROR(INDEX(Ingredients!E$11:E$310, MATCH($C4686, Ingredients!$B$11:$B$310, 0)), "")))</f>
        <v/>
      </c>
      <c r="AJ4686" s="108" t="str">
        <f>IF($C4686="", "", IF(IFERROR(INDEX(Ingredients!F$11:F$310, MATCH($C4686, Ingredients!$B$11:$B$310, 0)), "")="", "", IFERROR(INDEX(Ingredients!F$11:F$310, MATCH($C4686, Ingredients!$B$11:$B$310, 0)), "")))</f>
        <v/>
      </c>
      <c r="AK4686" s="106" t="str">
        <f>IF($C4686="", "", IF(IFERROR(INDEX(Ingredients!G$11:G$310, MATCH($C4686, Ingredients!$B$11:$B$310, 0)), "")="", "", IFERROR(INDEX(Ingredients!G$11:G$310, MATCH($C4686, Ingredients!$B$11:$B$310, 0)), "")))</f>
        <v/>
      </c>
      <c r="AL4686" s="79" t="str">
        <f>IF($C4686="", "", IF(IFERROR(INDEX(Ingredients!H$11:H$310, MATCH($C4686, Ingredients!$B$11:$B$310, 0)), "")="", "", IFERROR(INDEX(Ingredients!H$11:H$310, MATCH($C4686, Ingredients!$B$11:$B$310, 0)), "")))</f>
        <v/>
      </c>
      <c r="AN4686" s="83" t="str">
        <f t="shared" si="1100"/>
        <v/>
      </c>
      <c r="AP4686" s="114" t="str">
        <f t="shared" si="1110"/>
        <v/>
      </c>
      <c r="AR4686" s="117" t="str">
        <f>IF($C4686="", "", IF(IFERROR(INDEX(Ingredients!$AI$11:$AI$310, MATCH($C4686, Ingredients!$B$11:$B$310, 0)), "")="", "", IFERROR(INDEX(Ingredients!$AI$11:$AI$310, MATCH($C4686, Ingredients!$B$11:$B$310, 0)), "")))</f>
        <v/>
      </c>
      <c r="AT4686" s="120" t="str">
        <f t="shared" si="1111"/>
        <v/>
      </c>
      <c r="AV4686" s="90" t="str">
        <f t="shared" si="1101"/>
        <v/>
      </c>
      <c r="AX4686" s="90" t="str">
        <f>IF($AV4686="", "", COUNTIF($AV$11:$AV$5010, "&lt;"&amp;$AV4686)+1+COUNTIF($AV$11:$AV4686, $AV4686)-1)</f>
        <v/>
      </c>
      <c r="AZ4686" s="111" t="str">
        <f>IF($B4686="", "", SUMIF('Shopping List'!$AV$11:$AV$25, $B4686, 'Shopping List'!$BN$11:$BN$25))</f>
        <v/>
      </c>
      <c r="BB4686" s="117" t="str">
        <f t="shared" si="1112"/>
        <v/>
      </c>
    </row>
    <row r="4687" spans="1:54" x14ac:dyDescent="0.25">
      <c r="A4687" s="4"/>
      <c r="B4687" s="37"/>
      <c r="C4687" s="124"/>
      <c r="D4687" s="39"/>
      <c r="E4687" s="125"/>
      <c r="F4687" s="48"/>
      <c r="G4687" s="4"/>
      <c r="H4687" s="4"/>
      <c r="I4687" s="95" t="str">
        <f>IF($C4687="", "", IF(IFERROR(INDEX(Ingredients!$C$11:$C$310, MATCH($C4687, Ingredients!$B$11:$B$310, 0)), "")="", "", IFERROR(INDEX(Ingredients!$C$11:$C$310, MATCH($C4687, Ingredients!$B$11:$B$310, 0)), "")))</f>
        <v/>
      </c>
      <c r="J4687" s="73" t="str">
        <f>IF($B4687="", "", IF(IFERROR(INDEX(Meals!$C$11:$C$260, MATCH($B4687, Meals!$B$11:$B$260, 0)), "")="", "", IFERROR(INDEX(Meals!$C$11:$C$260, MATCH($B4687, Meals!$B$11:$B$260, 0)), "")))</f>
        <v/>
      </c>
      <c r="K4687" s="4"/>
      <c r="L4687" s="72" t="str">
        <f t="shared" si="1102"/>
        <v/>
      </c>
      <c r="M4687" s="73" t="str">
        <f t="shared" si="1103"/>
        <v/>
      </c>
      <c r="N4687" s="4"/>
      <c r="O4687" s="78" t="str">
        <f t="shared" si="1104"/>
        <v/>
      </c>
      <c r="P4687" s="79" t="str">
        <f t="shared" si="1105"/>
        <v/>
      </c>
      <c r="Q4687" s="4"/>
      <c r="R4687" s="90" t="str">
        <f t="shared" si="1106"/>
        <v/>
      </c>
      <c r="S4687" s="4"/>
      <c r="Y4687" s="18" t="str">
        <f t="shared" si="1107"/>
        <v/>
      </c>
      <c r="AA4687" s="18" t="str">
        <f t="shared" si="1098"/>
        <v/>
      </c>
      <c r="AB4687" s="18" t="str">
        <f t="shared" si="1099"/>
        <v/>
      </c>
      <c r="AC4687" s="18" t="str">
        <f t="shared" si="1108"/>
        <v/>
      </c>
      <c r="AD4687" s="18" t="str">
        <f t="shared" si="1108"/>
        <v/>
      </c>
      <c r="AE4687" s="18" t="str">
        <f t="shared" si="1109"/>
        <v/>
      </c>
      <c r="AG4687" s="95" t="str">
        <f>IF($C4687="", "", IF(IFERROR(INDEX(Ingredients!C$11:C$310, MATCH($C4687, Ingredients!$B$11:$B$310, 0)), "")="", "", IFERROR(INDEX(Ingredients!C$11:C$310, MATCH($C4687, Ingredients!$B$11:$B$310, 0)), "")))</f>
        <v/>
      </c>
      <c r="AH4687" s="105" t="str">
        <f>IF($C4687="", "", IF(IFERROR(INDEX(Ingredients!D$11:D$310, MATCH($C4687, Ingredients!$B$11:$B$310, 0)), "")="", "", IFERROR(INDEX(Ingredients!D$11:D$310, MATCH($C4687, Ingredients!$B$11:$B$310, 0)), "")))</f>
        <v/>
      </c>
      <c r="AI4687" s="106" t="str">
        <f>IF($C4687="", "", IF(IFERROR(INDEX(Ingredients!E$11:E$310, MATCH($C4687, Ingredients!$B$11:$B$310, 0)), "")="", "", IFERROR(INDEX(Ingredients!E$11:E$310, MATCH($C4687, Ingredients!$B$11:$B$310, 0)), "")))</f>
        <v/>
      </c>
      <c r="AJ4687" s="108" t="str">
        <f>IF($C4687="", "", IF(IFERROR(INDEX(Ingredients!F$11:F$310, MATCH($C4687, Ingredients!$B$11:$B$310, 0)), "")="", "", IFERROR(INDEX(Ingredients!F$11:F$310, MATCH($C4687, Ingredients!$B$11:$B$310, 0)), "")))</f>
        <v/>
      </c>
      <c r="AK4687" s="106" t="str">
        <f>IF($C4687="", "", IF(IFERROR(INDEX(Ingredients!G$11:G$310, MATCH($C4687, Ingredients!$B$11:$B$310, 0)), "")="", "", IFERROR(INDEX(Ingredients!G$11:G$310, MATCH($C4687, Ingredients!$B$11:$B$310, 0)), "")))</f>
        <v/>
      </c>
      <c r="AL4687" s="79" t="str">
        <f>IF($C4687="", "", IF(IFERROR(INDEX(Ingredients!H$11:H$310, MATCH($C4687, Ingredients!$B$11:$B$310, 0)), "")="", "", IFERROR(INDEX(Ingredients!H$11:H$310, MATCH($C4687, Ingredients!$B$11:$B$310, 0)), "")))</f>
        <v/>
      </c>
      <c r="AN4687" s="83" t="str">
        <f t="shared" si="1100"/>
        <v/>
      </c>
      <c r="AP4687" s="114" t="str">
        <f t="shared" si="1110"/>
        <v/>
      </c>
      <c r="AR4687" s="117" t="str">
        <f>IF($C4687="", "", IF(IFERROR(INDEX(Ingredients!$AI$11:$AI$310, MATCH($C4687, Ingredients!$B$11:$B$310, 0)), "")="", "", IFERROR(INDEX(Ingredients!$AI$11:$AI$310, MATCH($C4687, Ingredients!$B$11:$B$310, 0)), "")))</f>
        <v/>
      </c>
      <c r="AT4687" s="120" t="str">
        <f t="shared" si="1111"/>
        <v/>
      </c>
      <c r="AV4687" s="90" t="str">
        <f t="shared" si="1101"/>
        <v/>
      </c>
      <c r="AX4687" s="90" t="str">
        <f>IF($AV4687="", "", COUNTIF($AV$11:$AV$5010, "&lt;"&amp;$AV4687)+1+COUNTIF($AV$11:$AV4687, $AV4687)-1)</f>
        <v/>
      </c>
      <c r="AZ4687" s="111" t="str">
        <f>IF($B4687="", "", SUMIF('Shopping List'!$AV$11:$AV$25, $B4687, 'Shopping List'!$BN$11:$BN$25))</f>
        <v/>
      </c>
      <c r="BB4687" s="117" t="str">
        <f t="shared" si="1112"/>
        <v/>
      </c>
    </row>
    <row r="4688" spans="1:54" x14ac:dyDescent="0.25">
      <c r="A4688" s="4"/>
      <c r="B4688" s="37"/>
      <c r="C4688" s="124"/>
      <c r="D4688" s="39"/>
      <c r="E4688" s="125"/>
      <c r="F4688" s="48"/>
      <c r="G4688" s="4"/>
      <c r="H4688" s="4"/>
      <c r="I4688" s="95" t="str">
        <f>IF($C4688="", "", IF(IFERROR(INDEX(Ingredients!$C$11:$C$310, MATCH($C4688, Ingredients!$B$11:$B$310, 0)), "")="", "", IFERROR(INDEX(Ingredients!$C$11:$C$310, MATCH($C4688, Ingredients!$B$11:$B$310, 0)), "")))</f>
        <v/>
      </c>
      <c r="J4688" s="73" t="str">
        <f>IF($B4688="", "", IF(IFERROR(INDEX(Meals!$C$11:$C$260, MATCH($B4688, Meals!$B$11:$B$260, 0)), "")="", "", IFERROR(INDEX(Meals!$C$11:$C$260, MATCH($B4688, Meals!$B$11:$B$260, 0)), "")))</f>
        <v/>
      </c>
      <c r="K4688" s="4"/>
      <c r="L4688" s="72" t="str">
        <f t="shared" si="1102"/>
        <v/>
      </c>
      <c r="M4688" s="73" t="str">
        <f t="shared" si="1103"/>
        <v/>
      </c>
      <c r="N4688" s="4"/>
      <c r="O4688" s="78" t="str">
        <f t="shared" si="1104"/>
        <v/>
      </c>
      <c r="P4688" s="79" t="str">
        <f t="shared" si="1105"/>
        <v/>
      </c>
      <c r="Q4688" s="4"/>
      <c r="R4688" s="90" t="str">
        <f t="shared" si="1106"/>
        <v/>
      </c>
      <c r="S4688" s="4"/>
      <c r="Y4688" s="18" t="str">
        <f t="shared" si="1107"/>
        <v/>
      </c>
      <c r="AA4688" s="18" t="str">
        <f t="shared" si="1098"/>
        <v/>
      </c>
      <c r="AB4688" s="18" t="str">
        <f t="shared" si="1099"/>
        <v/>
      </c>
      <c r="AC4688" s="18" t="str">
        <f t="shared" si="1108"/>
        <v/>
      </c>
      <c r="AD4688" s="18" t="str">
        <f t="shared" si="1108"/>
        <v/>
      </c>
      <c r="AE4688" s="18" t="str">
        <f t="shared" si="1109"/>
        <v/>
      </c>
      <c r="AG4688" s="95" t="str">
        <f>IF($C4688="", "", IF(IFERROR(INDEX(Ingredients!C$11:C$310, MATCH($C4688, Ingredients!$B$11:$B$310, 0)), "")="", "", IFERROR(INDEX(Ingredients!C$11:C$310, MATCH($C4688, Ingredients!$B$11:$B$310, 0)), "")))</f>
        <v/>
      </c>
      <c r="AH4688" s="105" t="str">
        <f>IF($C4688="", "", IF(IFERROR(INDEX(Ingredients!D$11:D$310, MATCH($C4688, Ingredients!$B$11:$B$310, 0)), "")="", "", IFERROR(INDEX(Ingredients!D$11:D$310, MATCH($C4688, Ingredients!$B$11:$B$310, 0)), "")))</f>
        <v/>
      </c>
      <c r="AI4688" s="106" t="str">
        <f>IF($C4688="", "", IF(IFERROR(INDEX(Ingredients!E$11:E$310, MATCH($C4688, Ingredients!$B$11:$B$310, 0)), "")="", "", IFERROR(INDEX(Ingredients!E$11:E$310, MATCH($C4688, Ingredients!$B$11:$B$310, 0)), "")))</f>
        <v/>
      </c>
      <c r="AJ4688" s="108" t="str">
        <f>IF($C4688="", "", IF(IFERROR(INDEX(Ingredients!F$11:F$310, MATCH($C4688, Ingredients!$B$11:$B$310, 0)), "")="", "", IFERROR(INDEX(Ingredients!F$11:F$310, MATCH($C4688, Ingredients!$B$11:$B$310, 0)), "")))</f>
        <v/>
      </c>
      <c r="AK4688" s="106" t="str">
        <f>IF($C4688="", "", IF(IFERROR(INDEX(Ingredients!G$11:G$310, MATCH($C4688, Ingredients!$B$11:$B$310, 0)), "")="", "", IFERROR(INDEX(Ingredients!G$11:G$310, MATCH($C4688, Ingredients!$B$11:$B$310, 0)), "")))</f>
        <v/>
      </c>
      <c r="AL4688" s="79" t="str">
        <f>IF($C4688="", "", IF(IFERROR(INDEX(Ingredients!H$11:H$310, MATCH($C4688, Ingredients!$B$11:$B$310, 0)), "")="", "", IFERROR(INDEX(Ingredients!H$11:H$310, MATCH($C4688, Ingredients!$B$11:$B$310, 0)), "")))</f>
        <v/>
      </c>
      <c r="AN4688" s="83" t="str">
        <f t="shared" si="1100"/>
        <v/>
      </c>
      <c r="AP4688" s="114" t="str">
        <f t="shared" si="1110"/>
        <v/>
      </c>
      <c r="AR4688" s="117" t="str">
        <f>IF($C4688="", "", IF(IFERROR(INDEX(Ingredients!$AI$11:$AI$310, MATCH($C4688, Ingredients!$B$11:$B$310, 0)), "")="", "", IFERROR(INDEX(Ingredients!$AI$11:$AI$310, MATCH($C4688, Ingredients!$B$11:$B$310, 0)), "")))</f>
        <v/>
      </c>
      <c r="AT4688" s="120" t="str">
        <f t="shared" si="1111"/>
        <v/>
      </c>
      <c r="AV4688" s="90" t="str">
        <f t="shared" si="1101"/>
        <v/>
      </c>
      <c r="AX4688" s="90" t="str">
        <f>IF($AV4688="", "", COUNTIF($AV$11:$AV$5010, "&lt;"&amp;$AV4688)+1+COUNTIF($AV$11:$AV4688, $AV4688)-1)</f>
        <v/>
      </c>
      <c r="AZ4688" s="111" t="str">
        <f>IF($B4688="", "", SUMIF('Shopping List'!$AV$11:$AV$25, $B4688, 'Shopping List'!$BN$11:$BN$25))</f>
        <v/>
      </c>
      <c r="BB4688" s="117" t="str">
        <f t="shared" si="1112"/>
        <v/>
      </c>
    </row>
    <row r="4689" spans="1:54" x14ac:dyDescent="0.25">
      <c r="A4689" s="4"/>
      <c r="B4689" s="37"/>
      <c r="C4689" s="124"/>
      <c r="D4689" s="39"/>
      <c r="E4689" s="125"/>
      <c r="F4689" s="48"/>
      <c r="G4689" s="4"/>
      <c r="H4689" s="4"/>
      <c r="I4689" s="95" t="str">
        <f>IF($C4689="", "", IF(IFERROR(INDEX(Ingredients!$C$11:$C$310, MATCH($C4689, Ingredients!$B$11:$B$310, 0)), "")="", "", IFERROR(INDEX(Ingredients!$C$11:$C$310, MATCH($C4689, Ingredients!$B$11:$B$310, 0)), "")))</f>
        <v/>
      </c>
      <c r="J4689" s="73" t="str">
        <f>IF($B4689="", "", IF(IFERROR(INDEX(Meals!$C$11:$C$260, MATCH($B4689, Meals!$B$11:$B$260, 0)), "")="", "", IFERROR(INDEX(Meals!$C$11:$C$260, MATCH($B4689, Meals!$B$11:$B$260, 0)), "")))</f>
        <v/>
      </c>
      <c r="K4689" s="4"/>
      <c r="L4689" s="72" t="str">
        <f t="shared" si="1102"/>
        <v/>
      </c>
      <c r="M4689" s="73" t="str">
        <f t="shared" si="1103"/>
        <v/>
      </c>
      <c r="N4689" s="4"/>
      <c r="O4689" s="78" t="str">
        <f t="shared" si="1104"/>
        <v/>
      </c>
      <c r="P4689" s="79" t="str">
        <f t="shared" si="1105"/>
        <v/>
      </c>
      <c r="Q4689" s="4"/>
      <c r="R4689" s="90" t="str">
        <f t="shared" si="1106"/>
        <v/>
      </c>
      <c r="S4689" s="4"/>
      <c r="Y4689" s="18" t="str">
        <f t="shared" si="1107"/>
        <v/>
      </c>
      <c r="AA4689" s="18" t="str">
        <f t="shared" si="1098"/>
        <v/>
      </c>
      <c r="AB4689" s="18" t="str">
        <f t="shared" si="1099"/>
        <v/>
      </c>
      <c r="AC4689" s="18" t="str">
        <f t="shared" si="1108"/>
        <v/>
      </c>
      <c r="AD4689" s="18" t="str">
        <f t="shared" si="1108"/>
        <v/>
      </c>
      <c r="AE4689" s="18" t="str">
        <f t="shared" si="1109"/>
        <v/>
      </c>
      <c r="AG4689" s="95" t="str">
        <f>IF($C4689="", "", IF(IFERROR(INDEX(Ingredients!C$11:C$310, MATCH($C4689, Ingredients!$B$11:$B$310, 0)), "")="", "", IFERROR(INDEX(Ingredients!C$11:C$310, MATCH($C4689, Ingredients!$B$11:$B$310, 0)), "")))</f>
        <v/>
      </c>
      <c r="AH4689" s="105" t="str">
        <f>IF($C4689="", "", IF(IFERROR(INDEX(Ingredients!D$11:D$310, MATCH($C4689, Ingredients!$B$11:$B$310, 0)), "")="", "", IFERROR(INDEX(Ingredients!D$11:D$310, MATCH($C4689, Ingredients!$B$11:$B$310, 0)), "")))</f>
        <v/>
      </c>
      <c r="AI4689" s="106" t="str">
        <f>IF($C4689="", "", IF(IFERROR(INDEX(Ingredients!E$11:E$310, MATCH($C4689, Ingredients!$B$11:$B$310, 0)), "")="", "", IFERROR(INDEX(Ingredients!E$11:E$310, MATCH($C4689, Ingredients!$B$11:$B$310, 0)), "")))</f>
        <v/>
      </c>
      <c r="AJ4689" s="108" t="str">
        <f>IF($C4689="", "", IF(IFERROR(INDEX(Ingredients!F$11:F$310, MATCH($C4689, Ingredients!$B$11:$B$310, 0)), "")="", "", IFERROR(INDEX(Ingredients!F$11:F$310, MATCH($C4689, Ingredients!$B$11:$B$310, 0)), "")))</f>
        <v/>
      </c>
      <c r="AK4689" s="106" t="str">
        <f>IF($C4689="", "", IF(IFERROR(INDEX(Ingredients!G$11:G$310, MATCH($C4689, Ingredients!$B$11:$B$310, 0)), "")="", "", IFERROR(INDEX(Ingredients!G$11:G$310, MATCH($C4689, Ingredients!$B$11:$B$310, 0)), "")))</f>
        <v/>
      </c>
      <c r="AL4689" s="79" t="str">
        <f>IF($C4689="", "", IF(IFERROR(INDEX(Ingredients!H$11:H$310, MATCH($C4689, Ingredients!$B$11:$B$310, 0)), "")="", "", IFERROR(INDEX(Ingredients!H$11:H$310, MATCH($C4689, Ingredients!$B$11:$B$310, 0)), "")))</f>
        <v/>
      </c>
      <c r="AN4689" s="83" t="str">
        <f t="shared" si="1100"/>
        <v/>
      </c>
      <c r="AP4689" s="114" t="str">
        <f t="shared" si="1110"/>
        <v/>
      </c>
      <c r="AR4689" s="117" t="str">
        <f>IF($C4689="", "", IF(IFERROR(INDEX(Ingredients!$AI$11:$AI$310, MATCH($C4689, Ingredients!$B$11:$B$310, 0)), "")="", "", IFERROR(INDEX(Ingredients!$AI$11:$AI$310, MATCH($C4689, Ingredients!$B$11:$B$310, 0)), "")))</f>
        <v/>
      </c>
      <c r="AT4689" s="120" t="str">
        <f t="shared" si="1111"/>
        <v/>
      </c>
      <c r="AV4689" s="90" t="str">
        <f t="shared" si="1101"/>
        <v/>
      </c>
      <c r="AX4689" s="90" t="str">
        <f>IF($AV4689="", "", COUNTIF($AV$11:$AV$5010, "&lt;"&amp;$AV4689)+1+COUNTIF($AV$11:$AV4689, $AV4689)-1)</f>
        <v/>
      </c>
      <c r="AZ4689" s="111" t="str">
        <f>IF($B4689="", "", SUMIF('Shopping List'!$AV$11:$AV$25, $B4689, 'Shopping List'!$BN$11:$BN$25))</f>
        <v/>
      </c>
      <c r="BB4689" s="117" t="str">
        <f t="shared" si="1112"/>
        <v/>
      </c>
    </row>
    <row r="4690" spans="1:54" x14ac:dyDescent="0.25">
      <c r="A4690" s="4"/>
      <c r="B4690" s="37"/>
      <c r="C4690" s="124"/>
      <c r="D4690" s="39"/>
      <c r="E4690" s="125"/>
      <c r="F4690" s="48"/>
      <c r="G4690" s="4"/>
      <c r="H4690" s="4"/>
      <c r="I4690" s="95" t="str">
        <f>IF($C4690="", "", IF(IFERROR(INDEX(Ingredients!$C$11:$C$310, MATCH($C4690, Ingredients!$B$11:$B$310, 0)), "")="", "", IFERROR(INDEX(Ingredients!$C$11:$C$310, MATCH($C4690, Ingredients!$B$11:$B$310, 0)), "")))</f>
        <v/>
      </c>
      <c r="J4690" s="73" t="str">
        <f>IF($B4690="", "", IF(IFERROR(INDEX(Meals!$C$11:$C$260, MATCH($B4690, Meals!$B$11:$B$260, 0)), "")="", "", IFERROR(INDEX(Meals!$C$11:$C$260, MATCH($B4690, Meals!$B$11:$B$260, 0)), "")))</f>
        <v/>
      </c>
      <c r="K4690" s="4"/>
      <c r="L4690" s="72" t="str">
        <f t="shared" si="1102"/>
        <v/>
      </c>
      <c r="M4690" s="73" t="str">
        <f t="shared" si="1103"/>
        <v/>
      </c>
      <c r="N4690" s="4"/>
      <c r="O4690" s="78" t="str">
        <f t="shared" si="1104"/>
        <v/>
      </c>
      <c r="P4690" s="79" t="str">
        <f t="shared" si="1105"/>
        <v/>
      </c>
      <c r="Q4690" s="4"/>
      <c r="R4690" s="90" t="str">
        <f t="shared" si="1106"/>
        <v/>
      </c>
      <c r="S4690" s="4"/>
      <c r="Y4690" s="18" t="str">
        <f t="shared" si="1107"/>
        <v/>
      </c>
      <c r="AA4690" s="18" t="str">
        <f t="shared" si="1098"/>
        <v/>
      </c>
      <c r="AB4690" s="18" t="str">
        <f t="shared" si="1099"/>
        <v/>
      </c>
      <c r="AC4690" s="18" t="str">
        <f t="shared" si="1108"/>
        <v/>
      </c>
      <c r="AD4690" s="18" t="str">
        <f t="shared" si="1108"/>
        <v/>
      </c>
      <c r="AE4690" s="18" t="str">
        <f t="shared" si="1109"/>
        <v/>
      </c>
      <c r="AG4690" s="95" t="str">
        <f>IF($C4690="", "", IF(IFERROR(INDEX(Ingredients!C$11:C$310, MATCH($C4690, Ingredients!$B$11:$B$310, 0)), "")="", "", IFERROR(INDEX(Ingredients!C$11:C$310, MATCH($C4690, Ingredients!$B$11:$B$310, 0)), "")))</f>
        <v/>
      </c>
      <c r="AH4690" s="105" t="str">
        <f>IF($C4690="", "", IF(IFERROR(INDEX(Ingredients!D$11:D$310, MATCH($C4690, Ingredients!$B$11:$B$310, 0)), "")="", "", IFERROR(INDEX(Ingredients!D$11:D$310, MATCH($C4690, Ingredients!$B$11:$B$310, 0)), "")))</f>
        <v/>
      </c>
      <c r="AI4690" s="106" t="str">
        <f>IF($C4690="", "", IF(IFERROR(INDEX(Ingredients!E$11:E$310, MATCH($C4690, Ingredients!$B$11:$B$310, 0)), "")="", "", IFERROR(INDEX(Ingredients!E$11:E$310, MATCH($C4690, Ingredients!$B$11:$B$310, 0)), "")))</f>
        <v/>
      </c>
      <c r="AJ4690" s="108" t="str">
        <f>IF($C4690="", "", IF(IFERROR(INDEX(Ingredients!F$11:F$310, MATCH($C4690, Ingredients!$B$11:$B$310, 0)), "")="", "", IFERROR(INDEX(Ingredients!F$11:F$310, MATCH($C4690, Ingredients!$B$11:$B$310, 0)), "")))</f>
        <v/>
      </c>
      <c r="AK4690" s="106" t="str">
        <f>IF($C4690="", "", IF(IFERROR(INDEX(Ingredients!G$11:G$310, MATCH($C4690, Ingredients!$B$11:$B$310, 0)), "")="", "", IFERROR(INDEX(Ingredients!G$11:G$310, MATCH($C4690, Ingredients!$B$11:$B$310, 0)), "")))</f>
        <v/>
      </c>
      <c r="AL4690" s="79" t="str">
        <f>IF($C4690="", "", IF(IFERROR(INDEX(Ingredients!H$11:H$310, MATCH($C4690, Ingredients!$B$11:$B$310, 0)), "")="", "", IFERROR(INDEX(Ingredients!H$11:H$310, MATCH($C4690, Ingredients!$B$11:$B$310, 0)), "")))</f>
        <v/>
      </c>
      <c r="AN4690" s="83" t="str">
        <f t="shared" si="1100"/>
        <v/>
      </c>
      <c r="AP4690" s="114" t="str">
        <f t="shared" si="1110"/>
        <v/>
      </c>
      <c r="AR4690" s="117" t="str">
        <f>IF($C4690="", "", IF(IFERROR(INDEX(Ingredients!$AI$11:$AI$310, MATCH($C4690, Ingredients!$B$11:$B$310, 0)), "")="", "", IFERROR(INDEX(Ingredients!$AI$11:$AI$310, MATCH($C4690, Ingredients!$B$11:$B$310, 0)), "")))</f>
        <v/>
      </c>
      <c r="AT4690" s="120" t="str">
        <f t="shared" si="1111"/>
        <v/>
      </c>
      <c r="AV4690" s="90" t="str">
        <f t="shared" si="1101"/>
        <v/>
      </c>
      <c r="AX4690" s="90" t="str">
        <f>IF($AV4690="", "", COUNTIF($AV$11:$AV$5010, "&lt;"&amp;$AV4690)+1+COUNTIF($AV$11:$AV4690, $AV4690)-1)</f>
        <v/>
      </c>
      <c r="AZ4690" s="111" t="str">
        <f>IF($B4690="", "", SUMIF('Shopping List'!$AV$11:$AV$25, $B4690, 'Shopping List'!$BN$11:$BN$25))</f>
        <v/>
      </c>
      <c r="BB4690" s="117" t="str">
        <f t="shared" si="1112"/>
        <v/>
      </c>
    </row>
    <row r="4691" spans="1:54" x14ac:dyDescent="0.25">
      <c r="A4691" s="4"/>
      <c r="B4691" s="37"/>
      <c r="C4691" s="124"/>
      <c r="D4691" s="39"/>
      <c r="E4691" s="125"/>
      <c r="F4691" s="48"/>
      <c r="G4691" s="4"/>
      <c r="H4691" s="4"/>
      <c r="I4691" s="95" t="str">
        <f>IF($C4691="", "", IF(IFERROR(INDEX(Ingredients!$C$11:$C$310, MATCH($C4691, Ingredients!$B$11:$B$310, 0)), "")="", "", IFERROR(INDEX(Ingredients!$C$11:$C$310, MATCH($C4691, Ingredients!$B$11:$B$310, 0)), "")))</f>
        <v/>
      </c>
      <c r="J4691" s="73" t="str">
        <f>IF($B4691="", "", IF(IFERROR(INDEX(Meals!$C$11:$C$260, MATCH($B4691, Meals!$B$11:$B$260, 0)), "")="", "", IFERROR(INDEX(Meals!$C$11:$C$260, MATCH($B4691, Meals!$B$11:$B$260, 0)), "")))</f>
        <v/>
      </c>
      <c r="K4691" s="4"/>
      <c r="L4691" s="72" t="str">
        <f t="shared" si="1102"/>
        <v/>
      </c>
      <c r="M4691" s="73" t="str">
        <f t="shared" si="1103"/>
        <v/>
      </c>
      <c r="N4691" s="4"/>
      <c r="O4691" s="78" t="str">
        <f t="shared" si="1104"/>
        <v/>
      </c>
      <c r="P4691" s="79" t="str">
        <f t="shared" si="1105"/>
        <v/>
      </c>
      <c r="Q4691" s="4"/>
      <c r="R4691" s="90" t="str">
        <f t="shared" si="1106"/>
        <v/>
      </c>
      <c r="S4691" s="4"/>
      <c r="Y4691" s="18" t="str">
        <f t="shared" si="1107"/>
        <v/>
      </c>
      <c r="AA4691" s="18" t="str">
        <f t="shared" si="1098"/>
        <v/>
      </c>
      <c r="AB4691" s="18" t="str">
        <f t="shared" si="1099"/>
        <v/>
      </c>
      <c r="AC4691" s="18" t="str">
        <f t="shared" si="1108"/>
        <v/>
      </c>
      <c r="AD4691" s="18" t="str">
        <f t="shared" si="1108"/>
        <v/>
      </c>
      <c r="AE4691" s="18" t="str">
        <f t="shared" si="1109"/>
        <v/>
      </c>
      <c r="AG4691" s="95" t="str">
        <f>IF($C4691="", "", IF(IFERROR(INDEX(Ingredients!C$11:C$310, MATCH($C4691, Ingredients!$B$11:$B$310, 0)), "")="", "", IFERROR(INDEX(Ingredients!C$11:C$310, MATCH($C4691, Ingredients!$B$11:$B$310, 0)), "")))</f>
        <v/>
      </c>
      <c r="AH4691" s="105" t="str">
        <f>IF($C4691="", "", IF(IFERROR(INDEX(Ingredients!D$11:D$310, MATCH($C4691, Ingredients!$B$11:$B$310, 0)), "")="", "", IFERROR(INDEX(Ingredients!D$11:D$310, MATCH($C4691, Ingredients!$B$11:$B$310, 0)), "")))</f>
        <v/>
      </c>
      <c r="AI4691" s="106" t="str">
        <f>IF($C4691="", "", IF(IFERROR(INDEX(Ingredients!E$11:E$310, MATCH($C4691, Ingredients!$B$11:$B$310, 0)), "")="", "", IFERROR(INDEX(Ingredients!E$11:E$310, MATCH($C4691, Ingredients!$B$11:$B$310, 0)), "")))</f>
        <v/>
      </c>
      <c r="AJ4691" s="108" t="str">
        <f>IF($C4691="", "", IF(IFERROR(INDEX(Ingredients!F$11:F$310, MATCH($C4691, Ingredients!$B$11:$B$310, 0)), "")="", "", IFERROR(INDEX(Ingredients!F$11:F$310, MATCH($C4691, Ingredients!$B$11:$B$310, 0)), "")))</f>
        <v/>
      </c>
      <c r="AK4691" s="106" t="str">
        <f>IF($C4691="", "", IF(IFERROR(INDEX(Ingredients!G$11:G$310, MATCH($C4691, Ingredients!$B$11:$B$310, 0)), "")="", "", IFERROR(INDEX(Ingredients!G$11:G$310, MATCH($C4691, Ingredients!$B$11:$B$310, 0)), "")))</f>
        <v/>
      </c>
      <c r="AL4691" s="79" t="str">
        <f>IF($C4691="", "", IF(IFERROR(INDEX(Ingredients!H$11:H$310, MATCH($C4691, Ingredients!$B$11:$B$310, 0)), "")="", "", IFERROR(INDEX(Ingredients!H$11:H$310, MATCH($C4691, Ingredients!$B$11:$B$310, 0)), "")))</f>
        <v/>
      </c>
      <c r="AN4691" s="83" t="str">
        <f t="shared" si="1100"/>
        <v/>
      </c>
      <c r="AP4691" s="114" t="str">
        <f t="shared" si="1110"/>
        <v/>
      </c>
      <c r="AR4691" s="117" t="str">
        <f>IF($C4691="", "", IF(IFERROR(INDEX(Ingredients!$AI$11:$AI$310, MATCH($C4691, Ingredients!$B$11:$B$310, 0)), "")="", "", IFERROR(INDEX(Ingredients!$AI$11:$AI$310, MATCH($C4691, Ingredients!$B$11:$B$310, 0)), "")))</f>
        <v/>
      </c>
      <c r="AT4691" s="120" t="str">
        <f t="shared" si="1111"/>
        <v/>
      </c>
      <c r="AV4691" s="90" t="str">
        <f t="shared" si="1101"/>
        <v/>
      </c>
      <c r="AX4691" s="90" t="str">
        <f>IF($AV4691="", "", COUNTIF($AV$11:$AV$5010, "&lt;"&amp;$AV4691)+1+COUNTIF($AV$11:$AV4691, $AV4691)-1)</f>
        <v/>
      </c>
      <c r="AZ4691" s="111" t="str">
        <f>IF($B4691="", "", SUMIF('Shopping List'!$AV$11:$AV$25, $B4691, 'Shopping List'!$BN$11:$BN$25))</f>
        <v/>
      </c>
      <c r="BB4691" s="117" t="str">
        <f t="shared" si="1112"/>
        <v/>
      </c>
    </row>
    <row r="4692" spans="1:54" x14ac:dyDescent="0.25">
      <c r="A4692" s="4"/>
      <c r="B4692" s="37"/>
      <c r="C4692" s="124"/>
      <c r="D4692" s="39"/>
      <c r="E4692" s="125"/>
      <c r="F4692" s="48"/>
      <c r="G4692" s="4"/>
      <c r="H4692" s="4"/>
      <c r="I4692" s="95" t="str">
        <f>IF($C4692="", "", IF(IFERROR(INDEX(Ingredients!$C$11:$C$310, MATCH($C4692, Ingredients!$B$11:$B$310, 0)), "")="", "", IFERROR(INDEX(Ingredients!$C$11:$C$310, MATCH($C4692, Ingredients!$B$11:$B$310, 0)), "")))</f>
        <v/>
      </c>
      <c r="J4692" s="73" t="str">
        <f>IF($B4692="", "", IF(IFERROR(INDEX(Meals!$C$11:$C$260, MATCH($B4692, Meals!$B$11:$B$260, 0)), "")="", "", IFERROR(INDEX(Meals!$C$11:$C$260, MATCH($B4692, Meals!$B$11:$B$260, 0)), "")))</f>
        <v/>
      </c>
      <c r="K4692" s="4"/>
      <c r="L4692" s="72" t="str">
        <f t="shared" si="1102"/>
        <v/>
      </c>
      <c r="M4692" s="73" t="str">
        <f t="shared" si="1103"/>
        <v/>
      </c>
      <c r="N4692" s="4"/>
      <c r="O4692" s="78" t="str">
        <f t="shared" si="1104"/>
        <v/>
      </c>
      <c r="P4692" s="79" t="str">
        <f t="shared" si="1105"/>
        <v/>
      </c>
      <c r="Q4692" s="4"/>
      <c r="R4692" s="90" t="str">
        <f t="shared" si="1106"/>
        <v/>
      </c>
      <c r="S4692" s="4"/>
      <c r="Y4692" s="18" t="str">
        <f t="shared" si="1107"/>
        <v/>
      </c>
      <c r="AA4692" s="18" t="str">
        <f t="shared" si="1098"/>
        <v/>
      </c>
      <c r="AB4692" s="18" t="str">
        <f t="shared" si="1099"/>
        <v/>
      </c>
      <c r="AC4692" s="18" t="str">
        <f t="shared" si="1108"/>
        <v/>
      </c>
      <c r="AD4692" s="18" t="str">
        <f t="shared" si="1108"/>
        <v/>
      </c>
      <c r="AE4692" s="18" t="str">
        <f t="shared" si="1109"/>
        <v/>
      </c>
      <c r="AG4692" s="95" t="str">
        <f>IF($C4692="", "", IF(IFERROR(INDEX(Ingredients!C$11:C$310, MATCH($C4692, Ingredients!$B$11:$B$310, 0)), "")="", "", IFERROR(INDEX(Ingredients!C$11:C$310, MATCH($C4692, Ingredients!$B$11:$B$310, 0)), "")))</f>
        <v/>
      </c>
      <c r="AH4692" s="105" t="str">
        <f>IF($C4692="", "", IF(IFERROR(INDEX(Ingredients!D$11:D$310, MATCH($C4692, Ingredients!$B$11:$B$310, 0)), "")="", "", IFERROR(INDEX(Ingredients!D$11:D$310, MATCH($C4692, Ingredients!$B$11:$B$310, 0)), "")))</f>
        <v/>
      </c>
      <c r="AI4692" s="106" t="str">
        <f>IF($C4692="", "", IF(IFERROR(INDEX(Ingredients!E$11:E$310, MATCH($C4692, Ingredients!$B$11:$B$310, 0)), "")="", "", IFERROR(INDEX(Ingredients!E$11:E$310, MATCH($C4692, Ingredients!$B$11:$B$310, 0)), "")))</f>
        <v/>
      </c>
      <c r="AJ4692" s="108" t="str">
        <f>IF($C4692="", "", IF(IFERROR(INDEX(Ingredients!F$11:F$310, MATCH($C4692, Ingredients!$B$11:$B$310, 0)), "")="", "", IFERROR(INDEX(Ingredients!F$11:F$310, MATCH($C4692, Ingredients!$B$11:$B$310, 0)), "")))</f>
        <v/>
      </c>
      <c r="AK4692" s="106" t="str">
        <f>IF($C4692="", "", IF(IFERROR(INDEX(Ingredients!G$11:G$310, MATCH($C4692, Ingredients!$B$11:$B$310, 0)), "")="", "", IFERROR(INDEX(Ingredients!G$11:G$310, MATCH($C4692, Ingredients!$B$11:$B$310, 0)), "")))</f>
        <v/>
      </c>
      <c r="AL4692" s="79" t="str">
        <f>IF($C4692="", "", IF(IFERROR(INDEX(Ingredients!H$11:H$310, MATCH($C4692, Ingredients!$B$11:$B$310, 0)), "")="", "", IFERROR(INDEX(Ingredients!H$11:H$310, MATCH($C4692, Ingredients!$B$11:$B$310, 0)), "")))</f>
        <v/>
      </c>
      <c r="AN4692" s="83" t="str">
        <f t="shared" si="1100"/>
        <v/>
      </c>
      <c r="AP4692" s="114" t="str">
        <f t="shared" si="1110"/>
        <v/>
      </c>
      <c r="AR4692" s="117" t="str">
        <f>IF($C4692="", "", IF(IFERROR(INDEX(Ingredients!$AI$11:$AI$310, MATCH($C4692, Ingredients!$B$11:$B$310, 0)), "")="", "", IFERROR(INDEX(Ingredients!$AI$11:$AI$310, MATCH($C4692, Ingredients!$B$11:$B$310, 0)), "")))</f>
        <v/>
      </c>
      <c r="AT4692" s="120" t="str">
        <f t="shared" si="1111"/>
        <v/>
      </c>
      <c r="AV4692" s="90" t="str">
        <f t="shared" si="1101"/>
        <v/>
      </c>
      <c r="AX4692" s="90" t="str">
        <f>IF($AV4692="", "", COUNTIF($AV$11:$AV$5010, "&lt;"&amp;$AV4692)+1+COUNTIF($AV$11:$AV4692, $AV4692)-1)</f>
        <v/>
      </c>
      <c r="AZ4692" s="111" t="str">
        <f>IF($B4692="", "", SUMIF('Shopping List'!$AV$11:$AV$25, $B4692, 'Shopping List'!$BN$11:$BN$25))</f>
        <v/>
      </c>
      <c r="BB4692" s="117" t="str">
        <f t="shared" si="1112"/>
        <v/>
      </c>
    </row>
    <row r="4693" spans="1:54" x14ac:dyDescent="0.25">
      <c r="A4693" s="4"/>
      <c r="B4693" s="37"/>
      <c r="C4693" s="124"/>
      <c r="D4693" s="39"/>
      <c r="E4693" s="125"/>
      <c r="F4693" s="48"/>
      <c r="G4693" s="4"/>
      <c r="H4693" s="4"/>
      <c r="I4693" s="95" t="str">
        <f>IF($C4693="", "", IF(IFERROR(INDEX(Ingredients!$C$11:$C$310, MATCH($C4693, Ingredients!$B$11:$B$310, 0)), "")="", "", IFERROR(INDEX(Ingredients!$C$11:$C$310, MATCH($C4693, Ingredients!$B$11:$B$310, 0)), "")))</f>
        <v/>
      </c>
      <c r="J4693" s="73" t="str">
        <f>IF($B4693="", "", IF(IFERROR(INDEX(Meals!$C$11:$C$260, MATCH($B4693, Meals!$B$11:$B$260, 0)), "")="", "", IFERROR(INDEX(Meals!$C$11:$C$260, MATCH($B4693, Meals!$B$11:$B$260, 0)), "")))</f>
        <v/>
      </c>
      <c r="K4693" s="4"/>
      <c r="L4693" s="72" t="str">
        <f t="shared" si="1102"/>
        <v/>
      </c>
      <c r="M4693" s="73" t="str">
        <f t="shared" si="1103"/>
        <v/>
      </c>
      <c r="N4693" s="4"/>
      <c r="O4693" s="78" t="str">
        <f t="shared" si="1104"/>
        <v/>
      </c>
      <c r="P4693" s="79" t="str">
        <f t="shared" si="1105"/>
        <v/>
      </c>
      <c r="Q4693" s="4"/>
      <c r="R4693" s="90" t="str">
        <f t="shared" si="1106"/>
        <v/>
      </c>
      <c r="S4693" s="4"/>
      <c r="Y4693" s="18" t="str">
        <f t="shared" si="1107"/>
        <v/>
      </c>
      <c r="AA4693" s="18" t="str">
        <f t="shared" si="1098"/>
        <v/>
      </c>
      <c r="AB4693" s="18" t="str">
        <f t="shared" si="1099"/>
        <v/>
      </c>
      <c r="AC4693" s="18" t="str">
        <f t="shared" si="1108"/>
        <v/>
      </c>
      <c r="AD4693" s="18" t="str">
        <f t="shared" si="1108"/>
        <v/>
      </c>
      <c r="AE4693" s="18" t="str">
        <f t="shared" si="1109"/>
        <v/>
      </c>
      <c r="AG4693" s="95" t="str">
        <f>IF($C4693="", "", IF(IFERROR(INDEX(Ingredients!C$11:C$310, MATCH($C4693, Ingredients!$B$11:$B$310, 0)), "")="", "", IFERROR(INDEX(Ingredients!C$11:C$310, MATCH($C4693, Ingredients!$B$11:$B$310, 0)), "")))</f>
        <v/>
      </c>
      <c r="AH4693" s="105" t="str">
        <f>IF($C4693="", "", IF(IFERROR(INDEX(Ingredients!D$11:D$310, MATCH($C4693, Ingredients!$B$11:$B$310, 0)), "")="", "", IFERROR(INDEX(Ingredients!D$11:D$310, MATCH($C4693, Ingredients!$B$11:$B$310, 0)), "")))</f>
        <v/>
      </c>
      <c r="AI4693" s="106" t="str">
        <f>IF($C4693="", "", IF(IFERROR(INDEX(Ingredients!E$11:E$310, MATCH($C4693, Ingredients!$B$11:$B$310, 0)), "")="", "", IFERROR(INDEX(Ingredients!E$11:E$310, MATCH($C4693, Ingredients!$B$11:$B$310, 0)), "")))</f>
        <v/>
      </c>
      <c r="AJ4693" s="108" t="str">
        <f>IF($C4693="", "", IF(IFERROR(INDEX(Ingredients!F$11:F$310, MATCH($C4693, Ingredients!$B$11:$B$310, 0)), "")="", "", IFERROR(INDEX(Ingredients!F$11:F$310, MATCH($C4693, Ingredients!$B$11:$B$310, 0)), "")))</f>
        <v/>
      </c>
      <c r="AK4693" s="106" t="str">
        <f>IF($C4693="", "", IF(IFERROR(INDEX(Ingredients!G$11:G$310, MATCH($C4693, Ingredients!$B$11:$B$310, 0)), "")="", "", IFERROR(INDEX(Ingredients!G$11:G$310, MATCH($C4693, Ingredients!$B$11:$B$310, 0)), "")))</f>
        <v/>
      </c>
      <c r="AL4693" s="79" t="str">
        <f>IF($C4693="", "", IF(IFERROR(INDEX(Ingredients!H$11:H$310, MATCH($C4693, Ingredients!$B$11:$B$310, 0)), "")="", "", IFERROR(INDEX(Ingredients!H$11:H$310, MATCH($C4693, Ingredients!$B$11:$B$310, 0)), "")))</f>
        <v/>
      </c>
      <c r="AN4693" s="83" t="str">
        <f t="shared" si="1100"/>
        <v/>
      </c>
      <c r="AP4693" s="114" t="str">
        <f t="shared" si="1110"/>
        <v/>
      </c>
      <c r="AR4693" s="117" t="str">
        <f>IF($C4693="", "", IF(IFERROR(INDEX(Ingredients!$AI$11:$AI$310, MATCH($C4693, Ingredients!$B$11:$B$310, 0)), "")="", "", IFERROR(INDEX(Ingredients!$AI$11:$AI$310, MATCH($C4693, Ingredients!$B$11:$B$310, 0)), "")))</f>
        <v/>
      </c>
      <c r="AT4693" s="120" t="str">
        <f t="shared" si="1111"/>
        <v/>
      </c>
      <c r="AV4693" s="90" t="str">
        <f t="shared" si="1101"/>
        <v/>
      </c>
      <c r="AX4693" s="90" t="str">
        <f>IF($AV4693="", "", COUNTIF($AV$11:$AV$5010, "&lt;"&amp;$AV4693)+1+COUNTIF($AV$11:$AV4693, $AV4693)-1)</f>
        <v/>
      </c>
      <c r="AZ4693" s="111" t="str">
        <f>IF($B4693="", "", SUMIF('Shopping List'!$AV$11:$AV$25, $B4693, 'Shopping List'!$BN$11:$BN$25))</f>
        <v/>
      </c>
      <c r="BB4693" s="117" t="str">
        <f t="shared" si="1112"/>
        <v/>
      </c>
    </row>
    <row r="4694" spans="1:54" x14ac:dyDescent="0.25">
      <c r="A4694" s="4"/>
      <c r="B4694" s="37"/>
      <c r="C4694" s="124"/>
      <c r="D4694" s="39"/>
      <c r="E4694" s="125"/>
      <c r="F4694" s="48"/>
      <c r="G4694" s="4"/>
      <c r="H4694" s="4"/>
      <c r="I4694" s="95" t="str">
        <f>IF($C4694="", "", IF(IFERROR(INDEX(Ingredients!$C$11:$C$310, MATCH($C4694, Ingredients!$B$11:$B$310, 0)), "")="", "", IFERROR(INDEX(Ingredients!$C$11:$C$310, MATCH($C4694, Ingredients!$B$11:$B$310, 0)), "")))</f>
        <v/>
      </c>
      <c r="J4694" s="73" t="str">
        <f>IF($B4694="", "", IF(IFERROR(INDEX(Meals!$C$11:$C$260, MATCH($B4694, Meals!$B$11:$B$260, 0)), "")="", "", IFERROR(INDEX(Meals!$C$11:$C$260, MATCH($B4694, Meals!$B$11:$B$260, 0)), "")))</f>
        <v/>
      </c>
      <c r="K4694" s="4"/>
      <c r="L4694" s="72" t="str">
        <f t="shared" si="1102"/>
        <v/>
      </c>
      <c r="M4694" s="73" t="str">
        <f t="shared" si="1103"/>
        <v/>
      </c>
      <c r="N4694" s="4"/>
      <c r="O4694" s="78" t="str">
        <f t="shared" si="1104"/>
        <v/>
      </c>
      <c r="P4694" s="79" t="str">
        <f t="shared" si="1105"/>
        <v/>
      </c>
      <c r="Q4694" s="4"/>
      <c r="R4694" s="90" t="str">
        <f t="shared" si="1106"/>
        <v/>
      </c>
      <c r="S4694" s="4"/>
      <c r="Y4694" s="18" t="str">
        <f t="shared" si="1107"/>
        <v/>
      </c>
      <c r="AA4694" s="18" t="str">
        <f t="shared" si="1098"/>
        <v/>
      </c>
      <c r="AB4694" s="18" t="str">
        <f t="shared" si="1099"/>
        <v/>
      </c>
      <c r="AC4694" s="18" t="str">
        <f t="shared" si="1108"/>
        <v/>
      </c>
      <c r="AD4694" s="18" t="str">
        <f t="shared" si="1108"/>
        <v/>
      </c>
      <c r="AE4694" s="18" t="str">
        <f t="shared" si="1109"/>
        <v/>
      </c>
      <c r="AG4694" s="95" t="str">
        <f>IF($C4694="", "", IF(IFERROR(INDEX(Ingredients!C$11:C$310, MATCH($C4694, Ingredients!$B$11:$B$310, 0)), "")="", "", IFERROR(INDEX(Ingredients!C$11:C$310, MATCH($C4694, Ingredients!$B$11:$B$310, 0)), "")))</f>
        <v/>
      </c>
      <c r="AH4694" s="105" t="str">
        <f>IF($C4694="", "", IF(IFERROR(INDEX(Ingredients!D$11:D$310, MATCH($C4694, Ingredients!$B$11:$B$310, 0)), "")="", "", IFERROR(INDEX(Ingredients!D$11:D$310, MATCH($C4694, Ingredients!$B$11:$B$310, 0)), "")))</f>
        <v/>
      </c>
      <c r="AI4694" s="106" t="str">
        <f>IF($C4694="", "", IF(IFERROR(INDEX(Ingredients!E$11:E$310, MATCH($C4694, Ingredients!$B$11:$B$310, 0)), "")="", "", IFERROR(INDEX(Ingredients!E$11:E$310, MATCH($C4694, Ingredients!$B$11:$B$310, 0)), "")))</f>
        <v/>
      </c>
      <c r="AJ4694" s="108" t="str">
        <f>IF($C4694="", "", IF(IFERROR(INDEX(Ingredients!F$11:F$310, MATCH($C4694, Ingredients!$B$11:$B$310, 0)), "")="", "", IFERROR(INDEX(Ingredients!F$11:F$310, MATCH($C4694, Ingredients!$B$11:$B$310, 0)), "")))</f>
        <v/>
      </c>
      <c r="AK4694" s="106" t="str">
        <f>IF($C4694="", "", IF(IFERROR(INDEX(Ingredients!G$11:G$310, MATCH($C4694, Ingredients!$B$11:$B$310, 0)), "")="", "", IFERROR(INDEX(Ingredients!G$11:G$310, MATCH($C4694, Ingredients!$B$11:$B$310, 0)), "")))</f>
        <v/>
      </c>
      <c r="AL4694" s="79" t="str">
        <f>IF($C4694="", "", IF(IFERROR(INDEX(Ingredients!H$11:H$310, MATCH($C4694, Ingredients!$B$11:$B$310, 0)), "")="", "", IFERROR(INDEX(Ingredients!H$11:H$310, MATCH($C4694, Ingredients!$B$11:$B$310, 0)), "")))</f>
        <v/>
      </c>
      <c r="AN4694" s="83" t="str">
        <f t="shared" si="1100"/>
        <v/>
      </c>
      <c r="AP4694" s="114" t="str">
        <f t="shared" si="1110"/>
        <v/>
      </c>
      <c r="AR4694" s="117" t="str">
        <f>IF($C4694="", "", IF(IFERROR(INDEX(Ingredients!$AI$11:$AI$310, MATCH($C4694, Ingredients!$B$11:$B$310, 0)), "")="", "", IFERROR(INDEX(Ingredients!$AI$11:$AI$310, MATCH($C4694, Ingredients!$B$11:$B$310, 0)), "")))</f>
        <v/>
      </c>
      <c r="AT4694" s="120" t="str">
        <f t="shared" si="1111"/>
        <v/>
      </c>
      <c r="AV4694" s="90" t="str">
        <f t="shared" si="1101"/>
        <v/>
      </c>
      <c r="AX4694" s="90" t="str">
        <f>IF($AV4694="", "", COUNTIF($AV$11:$AV$5010, "&lt;"&amp;$AV4694)+1+COUNTIF($AV$11:$AV4694, $AV4694)-1)</f>
        <v/>
      </c>
      <c r="AZ4694" s="111" t="str">
        <f>IF($B4694="", "", SUMIF('Shopping List'!$AV$11:$AV$25, $B4694, 'Shopping List'!$BN$11:$BN$25))</f>
        <v/>
      </c>
      <c r="BB4694" s="117" t="str">
        <f t="shared" si="1112"/>
        <v/>
      </c>
    </row>
    <row r="4695" spans="1:54" x14ac:dyDescent="0.25">
      <c r="A4695" s="4"/>
      <c r="B4695" s="37"/>
      <c r="C4695" s="124"/>
      <c r="D4695" s="39"/>
      <c r="E4695" s="125"/>
      <c r="F4695" s="48"/>
      <c r="G4695" s="4"/>
      <c r="H4695" s="4"/>
      <c r="I4695" s="95" t="str">
        <f>IF($C4695="", "", IF(IFERROR(INDEX(Ingredients!$C$11:$C$310, MATCH($C4695, Ingredients!$B$11:$B$310, 0)), "")="", "", IFERROR(INDEX(Ingredients!$C$11:$C$310, MATCH($C4695, Ingredients!$B$11:$B$310, 0)), "")))</f>
        <v/>
      </c>
      <c r="J4695" s="73" t="str">
        <f>IF($B4695="", "", IF(IFERROR(INDEX(Meals!$C$11:$C$260, MATCH($B4695, Meals!$B$11:$B$260, 0)), "")="", "", IFERROR(INDEX(Meals!$C$11:$C$260, MATCH($B4695, Meals!$B$11:$B$260, 0)), "")))</f>
        <v/>
      </c>
      <c r="K4695" s="4"/>
      <c r="L4695" s="72" t="str">
        <f t="shared" si="1102"/>
        <v/>
      </c>
      <c r="M4695" s="73" t="str">
        <f t="shared" si="1103"/>
        <v/>
      </c>
      <c r="N4695" s="4"/>
      <c r="O4695" s="78" t="str">
        <f t="shared" si="1104"/>
        <v/>
      </c>
      <c r="P4695" s="79" t="str">
        <f t="shared" si="1105"/>
        <v/>
      </c>
      <c r="Q4695" s="4"/>
      <c r="R4695" s="90" t="str">
        <f t="shared" si="1106"/>
        <v/>
      </c>
      <c r="S4695" s="4"/>
      <c r="Y4695" s="18" t="str">
        <f t="shared" si="1107"/>
        <v/>
      </c>
      <c r="AA4695" s="18" t="str">
        <f t="shared" si="1098"/>
        <v/>
      </c>
      <c r="AB4695" s="18" t="str">
        <f t="shared" si="1099"/>
        <v/>
      </c>
      <c r="AC4695" s="18" t="str">
        <f t="shared" si="1108"/>
        <v/>
      </c>
      <c r="AD4695" s="18" t="str">
        <f t="shared" si="1108"/>
        <v/>
      </c>
      <c r="AE4695" s="18" t="str">
        <f t="shared" si="1109"/>
        <v/>
      </c>
      <c r="AG4695" s="95" t="str">
        <f>IF($C4695="", "", IF(IFERROR(INDEX(Ingredients!C$11:C$310, MATCH($C4695, Ingredients!$B$11:$B$310, 0)), "")="", "", IFERROR(INDEX(Ingredients!C$11:C$310, MATCH($C4695, Ingredients!$B$11:$B$310, 0)), "")))</f>
        <v/>
      </c>
      <c r="AH4695" s="105" t="str">
        <f>IF($C4695="", "", IF(IFERROR(INDEX(Ingredients!D$11:D$310, MATCH($C4695, Ingredients!$B$11:$B$310, 0)), "")="", "", IFERROR(INDEX(Ingredients!D$11:D$310, MATCH($C4695, Ingredients!$B$11:$B$310, 0)), "")))</f>
        <v/>
      </c>
      <c r="AI4695" s="106" t="str">
        <f>IF($C4695="", "", IF(IFERROR(INDEX(Ingredients!E$11:E$310, MATCH($C4695, Ingredients!$B$11:$B$310, 0)), "")="", "", IFERROR(INDEX(Ingredients!E$11:E$310, MATCH($C4695, Ingredients!$B$11:$B$310, 0)), "")))</f>
        <v/>
      </c>
      <c r="AJ4695" s="108" t="str">
        <f>IF($C4695="", "", IF(IFERROR(INDEX(Ingredients!F$11:F$310, MATCH($C4695, Ingredients!$B$11:$B$310, 0)), "")="", "", IFERROR(INDEX(Ingredients!F$11:F$310, MATCH($C4695, Ingredients!$B$11:$B$310, 0)), "")))</f>
        <v/>
      </c>
      <c r="AK4695" s="106" t="str">
        <f>IF($C4695="", "", IF(IFERROR(INDEX(Ingredients!G$11:G$310, MATCH($C4695, Ingredients!$B$11:$B$310, 0)), "")="", "", IFERROR(INDEX(Ingredients!G$11:G$310, MATCH($C4695, Ingredients!$B$11:$B$310, 0)), "")))</f>
        <v/>
      </c>
      <c r="AL4695" s="79" t="str">
        <f>IF($C4695="", "", IF(IFERROR(INDEX(Ingredients!H$11:H$310, MATCH($C4695, Ingredients!$B$11:$B$310, 0)), "")="", "", IFERROR(INDEX(Ingredients!H$11:H$310, MATCH($C4695, Ingredients!$B$11:$B$310, 0)), "")))</f>
        <v/>
      </c>
      <c r="AN4695" s="83" t="str">
        <f t="shared" si="1100"/>
        <v/>
      </c>
      <c r="AP4695" s="114" t="str">
        <f t="shared" si="1110"/>
        <v/>
      </c>
      <c r="AR4695" s="117" t="str">
        <f>IF($C4695="", "", IF(IFERROR(INDEX(Ingredients!$AI$11:$AI$310, MATCH($C4695, Ingredients!$B$11:$B$310, 0)), "")="", "", IFERROR(INDEX(Ingredients!$AI$11:$AI$310, MATCH($C4695, Ingredients!$B$11:$B$310, 0)), "")))</f>
        <v/>
      </c>
      <c r="AT4695" s="120" t="str">
        <f t="shared" si="1111"/>
        <v/>
      </c>
      <c r="AV4695" s="90" t="str">
        <f t="shared" si="1101"/>
        <v/>
      </c>
      <c r="AX4695" s="90" t="str">
        <f>IF($AV4695="", "", COUNTIF($AV$11:$AV$5010, "&lt;"&amp;$AV4695)+1+COUNTIF($AV$11:$AV4695, $AV4695)-1)</f>
        <v/>
      </c>
      <c r="AZ4695" s="111" t="str">
        <f>IF($B4695="", "", SUMIF('Shopping List'!$AV$11:$AV$25, $B4695, 'Shopping List'!$BN$11:$BN$25))</f>
        <v/>
      </c>
      <c r="BB4695" s="117" t="str">
        <f t="shared" si="1112"/>
        <v/>
      </c>
    </row>
    <row r="4696" spans="1:54" x14ac:dyDescent="0.25">
      <c r="A4696" s="4"/>
      <c r="B4696" s="37"/>
      <c r="C4696" s="124"/>
      <c r="D4696" s="39"/>
      <c r="E4696" s="125"/>
      <c r="F4696" s="48"/>
      <c r="G4696" s="4"/>
      <c r="H4696" s="4"/>
      <c r="I4696" s="95" t="str">
        <f>IF($C4696="", "", IF(IFERROR(INDEX(Ingredients!$C$11:$C$310, MATCH($C4696, Ingredients!$B$11:$B$310, 0)), "")="", "", IFERROR(INDEX(Ingredients!$C$11:$C$310, MATCH($C4696, Ingredients!$B$11:$B$310, 0)), "")))</f>
        <v/>
      </c>
      <c r="J4696" s="73" t="str">
        <f>IF($B4696="", "", IF(IFERROR(INDEX(Meals!$C$11:$C$260, MATCH($B4696, Meals!$B$11:$B$260, 0)), "")="", "", IFERROR(INDEX(Meals!$C$11:$C$260, MATCH($B4696, Meals!$B$11:$B$260, 0)), "")))</f>
        <v/>
      </c>
      <c r="K4696" s="4"/>
      <c r="L4696" s="72" t="str">
        <f t="shared" si="1102"/>
        <v/>
      </c>
      <c r="M4696" s="73" t="str">
        <f t="shared" si="1103"/>
        <v/>
      </c>
      <c r="N4696" s="4"/>
      <c r="O4696" s="78" t="str">
        <f t="shared" si="1104"/>
        <v/>
      </c>
      <c r="P4696" s="79" t="str">
        <f t="shared" si="1105"/>
        <v/>
      </c>
      <c r="Q4696" s="4"/>
      <c r="R4696" s="90" t="str">
        <f t="shared" si="1106"/>
        <v/>
      </c>
      <c r="S4696" s="4"/>
      <c r="Y4696" s="18" t="str">
        <f t="shared" si="1107"/>
        <v/>
      </c>
      <c r="AA4696" s="18" t="str">
        <f t="shared" si="1098"/>
        <v/>
      </c>
      <c r="AB4696" s="18" t="str">
        <f t="shared" si="1099"/>
        <v/>
      </c>
      <c r="AC4696" s="18" t="str">
        <f t="shared" si="1108"/>
        <v/>
      </c>
      <c r="AD4696" s="18" t="str">
        <f t="shared" si="1108"/>
        <v/>
      </c>
      <c r="AE4696" s="18" t="str">
        <f t="shared" si="1109"/>
        <v/>
      </c>
      <c r="AG4696" s="95" t="str">
        <f>IF($C4696="", "", IF(IFERROR(INDEX(Ingredients!C$11:C$310, MATCH($C4696, Ingredients!$B$11:$B$310, 0)), "")="", "", IFERROR(INDEX(Ingredients!C$11:C$310, MATCH($C4696, Ingredients!$B$11:$B$310, 0)), "")))</f>
        <v/>
      </c>
      <c r="AH4696" s="105" t="str">
        <f>IF($C4696="", "", IF(IFERROR(INDEX(Ingredients!D$11:D$310, MATCH($C4696, Ingredients!$B$11:$B$310, 0)), "")="", "", IFERROR(INDEX(Ingredients!D$11:D$310, MATCH($C4696, Ingredients!$B$11:$B$310, 0)), "")))</f>
        <v/>
      </c>
      <c r="AI4696" s="106" t="str">
        <f>IF($C4696="", "", IF(IFERROR(INDEX(Ingredients!E$11:E$310, MATCH($C4696, Ingredients!$B$11:$B$310, 0)), "")="", "", IFERROR(INDEX(Ingredients!E$11:E$310, MATCH($C4696, Ingredients!$B$11:$B$310, 0)), "")))</f>
        <v/>
      </c>
      <c r="AJ4696" s="108" t="str">
        <f>IF($C4696="", "", IF(IFERROR(INDEX(Ingredients!F$11:F$310, MATCH($C4696, Ingredients!$B$11:$B$310, 0)), "")="", "", IFERROR(INDEX(Ingredients!F$11:F$310, MATCH($C4696, Ingredients!$B$11:$B$310, 0)), "")))</f>
        <v/>
      </c>
      <c r="AK4696" s="106" t="str">
        <f>IF($C4696="", "", IF(IFERROR(INDEX(Ingredients!G$11:G$310, MATCH($C4696, Ingredients!$B$11:$B$310, 0)), "")="", "", IFERROR(INDEX(Ingredients!G$11:G$310, MATCH($C4696, Ingredients!$B$11:$B$310, 0)), "")))</f>
        <v/>
      </c>
      <c r="AL4696" s="79" t="str">
        <f>IF($C4696="", "", IF(IFERROR(INDEX(Ingredients!H$11:H$310, MATCH($C4696, Ingredients!$B$11:$B$310, 0)), "")="", "", IFERROR(INDEX(Ingredients!H$11:H$310, MATCH($C4696, Ingredients!$B$11:$B$310, 0)), "")))</f>
        <v/>
      </c>
      <c r="AN4696" s="83" t="str">
        <f t="shared" si="1100"/>
        <v/>
      </c>
      <c r="AP4696" s="114" t="str">
        <f t="shared" si="1110"/>
        <v/>
      </c>
      <c r="AR4696" s="117" t="str">
        <f>IF($C4696="", "", IF(IFERROR(INDEX(Ingredients!$AI$11:$AI$310, MATCH($C4696, Ingredients!$B$11:$B$310, 0)), "")="", "", IFERROR(INDEX(Ingredients!$AI$11:$AI$310, MATCH($C4696, Ingredients!$B$11:$B$310, 0)), "")))</f>
        <v/>
      </c>
      <c r="AT4696" s="120" t="str">
        <f t="shared" si="1111"/>
        <v/>
      </c>
      <c r="AV4696" s="90" t="str">
        <f t="shared" si="1101"/>
        <v/>
      </c>
      <c r="AX4696" s="90" t="str">
        <f>IF($AV4696="", "", COUNTIF($AV$11:$AV$5010, "&lt;"&amp;$AV4696)+1+COUNTIF($AV$11:$AV4696, $AV4696)-1)</f>
        <v/>
      </c>
      <c r="AZ4696" s="111" t="str">
        <f>IF($B4696="", "", SUMIF('Shopping List'!$AV$11:$AV$25, $B4696, 'Shopping List'!$BN$11:$BN$25))</f>
        <v/>
      </c>
      <c r="BB4696" s="117" t="str">
        <f t="shared" si="1112"/>
        <v/>
      </c>
    </row>
    <row r="4697" spans="1:54" x14ac:dyDescent="0.25">
      <c r="A4697" s="4"/>
      <c r="B4697" s="37"/>
      <c r="C4697" s="124"/>
      <c r="D4697" s="39"/>
      <c r="E4697" s="125"/>
      <c r="F4697" s="48"/>
      <c r="G4697" s="4"/>
      <c r="H4697" s="4"/>
      <c r="I4697" s="95" t="str">
        <f>IF($C4697="", "", IF(IFERROR(INDEX(Ingredients!$C$11:$C$310, MATCH($C4697, Ingredients!$B$11:$B$310, 0)), "")="", "", IFERROR(INDEX(Ingredients!$C$11:$C$310, MATCH($C4697, Ingredients!$B$11:$B$310, 0)), "")))</f>
        <v/>
      </c>
      <c r="J4697" s="73" t="str">
        <f>IF($B4697="", "", IF(IFERROR(INDEX(Meals!$C$11:$C$260, MATCH($B4697, Meals!$B$11:$B$260, 0)), "")="", "", IFERROR(INDEX(Meals!$C$11:$C$260, MATCH($B4697, Meals!$B$11:$B$260, 0)), "")))</f>
        <v/>
      </c>
      <c r="K4697" s="4"/>
      <c r="L4697" s="72" t="str">
        <f t="shared" si="1102"/>
        <v/>
      </c>
      <c r="M4697" s="73" t="str">
        <f t="shared" si="1103"/>
        <v/>
      </c>
      <c r="N4697" s="4"/>
      <c r="O4697" s="78" t="str">
        <f t="shared" si="1104"/>
        <v/>
      </c>
      <c r="P4697" s="79" t="str">
        <f t="shared" si="1105"/>
        <v/>
      </c>
      <c r="Q4697" s="4"/>
      <c r="R4697" s="90" t="str">
        <f t="shared" si="1106"/>
        <v/>
      </c>
      <c r="S4697" s="4"/>
      <c r="Y4697" s="18" t="str">
        <f t="shared" si="1107"/>
        <v/>
      </c>
      <c r="AA4697" s="18" t="str">
        <f t="shared" si="1098"/>
        <v/>
      </c>
      <c r="AB4697" s="18" t="str">
        <f t="shared" si="1099"/>
        <v/>
      </c>
      <c r="AC4697" s="18" t="str">
        <f t="shared" si="1108"/>
        <v/>
      </c>
      <c r="AD4697" s="18" t="str">
        <f t="shared" si="1108"/>
        <v/>
      </c>
      <c r="AE4697" s="18" t="str">
        <f t="shared" si="1109"/>
        <v/>
      </c>
      <c r="AG4697" s="95" t="str">
        <f>IF($C4697="", "", IF(IFERROR(INDEX(Ingredients!C$11:C$310, MATCH($C4697, Ingredients!$B$11:$B$310, 0)), "")="", "", IFERROR(INDEX(Ingredients!C$11:C$310, MATCH($C4697, Ingredients!$B$11:$B$310, 0)), "")))</f>
        <v/>
      </c>
      <c r="AH4697" s="105" t="str">
        <f>IF($C4697="", "", IF(IFERROR(INDEX(Ingredients!D$11:D$310, MATCH($C4697, Ingredients!$B$11:$B$310, 0)), "")="", "", IFERROR(INDEX(Ingredients!D$11:D$310, MATCH($C4697, Ingredients!$B$11:$B$310, 0)), "")))</f>
        <v/>
      </c>
      <c r="AI4697" s="106" t="str">
        <f>IF($C4697="", "", IF(IFERROR(INDEX(Ingredients!E$11:E$310, MATCH($C4697, Ingredients!$B$11:$B$310, 0)), "")="", "", IFERROR(INDEX(Ingredients!E$11:E$310, MATCH($C4697, Ingredients!$B$11:$B$310, 0)), "")))</f>
        <v/>
      </c>
      <c r="AJ4697" s="108" t="str">
        <f>IF($C4697="", "", IF(IFERROR(INDEX(Ingredients!F$11:F$310, MATCH($C4697, Ingredients!$B$11:$B$310, 0)), "")="", "", IFERROR(INDEX(Ingredients!F$11:F$310, MATCH($C4697, Ingredients!$B$11:$B$310, 0)), "")))</f>
        <v/>
      </c>
      <c r="AK4697" s="106" t="str">
        <f>IF($C4697="", "", IF(IFERROR(INDEX(Ingredients!G$11:G$310, MATCH($C4697, Ingredients!$B$11:$B$310, 0)), "")="", "", IFERROR(INDEX(Ingredients!G$11:G$310, MATCH($C4697, Ingredients!$B$11:$B$310, 0)), "")))</f>
        <v/>
      </c>
      <c r="AL4697" s="79" t="str">
        <f>IF($C4697="", "", IF(IFERROR(INDEX(Ingredients!H$11:H$310, MATCH($C4697, Ingredients!$B$11:$B$310, 0)), "")="", "", IFERROR(INDEX(Ingredients!H$11:H$310, MATCH($C4697, Ingredients!$B$11:$B$310, 0)), "")))</f>
        <v/>
      </c>
      <c r="AN4697" s="83" t="str">
        <f t="shared" si="1100"/>
        <v/>
      </c>
      <c r="AP4697" s="114" t="str">
        <f t="shared" si="1110"/>
        <v/>
      </c>
      <c r="AR4697" s="117" t="str">
        <f>IF($C4697="", "", IF(IFERROR(INDEX(Ingredients!$AI$11:$AI$310, MATCH($C4697, Ingredients!$B$11:$B$310, 0)), "")="", "", IFERROR(INDEX(Ingredients!$AI$11:$AI$310, MATCH($C4697, Ingredients!$B$11:$B$310, 0)), "")))</f>
        <v/>
      </c>
      <c r="AT4697" s="120" t="str">
        <f t="shared" si="1111"/>
        <v/>
      </c>
      <c r="AV4697" s="90" t="str">
        <f t="shared" si="1101"/>
        <v/>
      </c>
      <c r="AX4697" s="90" t="str">
        <f>IF($AV4697="", "", COUNTIF($AV$11:$AV$5010, "&lt;"&amp;$AV4697)+1+COUNTIF($AV$11:$AV4697, $AV4697)-1)</f>
        <v/>
      </c>
      <c r="AZ4697" s="111" t="str">
        <f>IF($B4697="", "", SUMIF('Shopping List'!$AV$11:$AV$25, $B4697, 'Shopping List'!$BN$11:$BN$25))</f>
        <v/>
      </c>
      <c r="BB4697" s="117" t="str">
        <f t="shared" si="1112"/>
        <v/>
      </c>
    </row>
    <row r="4698" spans="1:54" x14ac:dyDescent="0.25">
      <c r="A4698" s="4"/>
      <c r="B4698" s="37"/>
      <c r="C4698" s="124"/>
      <c r="D4698" s="39"/>
      <c r="E4698" s="125"/>
      <c r="F4698" s="48"/>
      <c r="G4698" s="4"/>
      <c r="H4698" s="4"/>
      <c r="I4698" s="95" t="str">
        <f>IF($C4698="", "", IF(IFERROR(INDEX(Ingredients!$C$11:$C$310, MATCH($C4698, Ingredients!$B$11:$B$310, 0)), "")="", "", IFERROR(INDEX(Ingredients!$C$11:$C$310, MATCH($C4698, Ingredients!$B$11:$B$310, 0)), "")))</f>
        <v/>
      </c>
      <c r="J4698" s="73" t="str">
        <f>IF($B4698="", "", IF(IFERROR(INDEX(Meals!$C$11:$C$260, MATCH($B4698, Meals!$B$11:$B$260, 0)), "")="", "", IFERROR(INDEX(Meals!$C$11:$C$260, MATCH($B4698, Meals!$B$11:$B$260, 0)), "")))</f>
        <v/>
      </c>
      <c r="K4698" s="4"/>
      <c r="L4698" s="72" t="str">
        <f t="shared" si="1102"/>
        <v/>
      </c>
      <c r="M4698" s="73" t="str">
        <f t="shared" si="1103"/>
        <v/>
      </c>
      <c r="N4698" s="4"/>
      <c r="O4698" s="78" t="str">
        <f t="shared" si="1104"/>
        <v/>
      </c>
      <c r="P4698" s="79" t="str">
        <f t="shared" si="1105"/>
        <v/>
      </c>
      <c r="Q4698" s="4"/>
      <c r="R4698" s="90" t="str">
        <f t="shared" si="1106"/>
        <v/>
      </c>
      <c r="S4698" s="4"/>
      <c r="Y4698" s="18" t="str">
        <f t="shared" si="1107"/>
        <v/>
      </c>
      <c r="AA4698" s="18" t="str">
        <f t="shared" si="1098"/>
        <v/>
      </c>
      <c r="AB4698" s="18" t="str">
        <f t="shared" si="1099"/>
        <v/>
      </c>
      <c r="AC4698" s="18" t="str">
        <f t="shared" si="1108"/>
        <v/>
      </c>
      <c r="AD4698" s="18" t="str">
        <f t="shared" si="1108"/>
        <v/>
      </c>
      <c r="AE4698" s="18" t="str">
        <f t="shared" si="1109"/>
        <v/>
      </c>
      <c r="AG4698" s="95" t="str">
        <f>IF($C4698="", "", IF(IFERROR(INDEX(Ingredients!C$11:C$310, MATCH($C4698, Ingredients!$B$11:$B$310, 0)), "")="", "", IFERROR(INDEX(Ingredients!C$11:C$310, MATCH($C4698, Ingredients!$B$11:$B$310, 0)), "")))</f>
        <v/>
      </c>
      <c r="AH4698" s="105" t="str">
        <f>IF($C4698="", "", IF(IFERROR(INDEX(Ingredients!D$11:D$310, MATCH($C4698, Ingredients!$B$11:$B$310, 0)), "")="", "", IFERROR(INDEX(Ingredients!D$11:D$310, MATCH($C4698, Ingredients!$B$11:$B$310, 0)), "")))</f>
        <v/>
      </c>
      <c r="AI4698" s="106" t="str">
        <f>IF($C4698="", "", IF(IFERROR(INDEX(Ingredients!E$11:E$310, MATCH($C4698, Ingredients!$B$11:$B$310, 0)), "")="", "", IFERROR(INDEX(Ingredients!E$11:E$310, MATCH($C4698, Ingredients!$B$11:$B$310, 0)), "")))</f>
        <v/>
      </c>
      <c r="AJ4698" s="108" t="str">
        <f>IF($C4698="", "", IF(IFERROR(INDEX(Ingredients!F$11:F$310, MATCH($C4698, Ingredients!$B$11:$B$310, 0)), "")="", "", IFERROR(INDEX(Ingredients!F$11:F$310, MATCH($C4698, Ingredients!$B$11:$B$310, 0)), "")))</f>
        <v/>
      </c>
      <c r="AK4698" s="106" t="str">
        <f>IF($C4698="", "", IF(IFERROR(INDEX(Ingredients!G$11:G$310, MATCH($C4698, Ingredients!$B$11:$B$310, 0)), "")="", "", IFERROR(INDEX(Ingredients!G$11:G$310, MATCH($C4698, Ingredients!$B$11:$B$310, 0)), "")))</f>
        <v/>
      </c>
      <c r="AL4698" s="79" t="str">
        <f>IF($C4698="", "", IF(IFERROR(INDEX(Ingredients!H$11:H$310, MATCH($C4698, Ingredients!$B$11:$B$310, 0)), "")="", "", IFERROR(INDEX(Ingredients!H$11:H$310, MATCH($C4698, Ingredients!$B$11:$B$310, 0)), "")))</f>
        <v/>
      </c>
      <c r="AN4698" s="83" t="str">
        <f t="shared" si="1100"/>
        <v/>
      </c>
      <c r="AP4698" s="114" t="str">
        <f t="shared" si="1110"/>
        <v/>
      </c>
      <c r="AR4698" s="117" t="str">
        <f>IF($C4698="", "", IF(IFERROR(INDEX(Ingredients!$AI$11:$AI$310, MATCH($C4698, Ingredients!$B$11:$B$310, 0)), "")="", "", IFERROR(INDEX(Ingredients!$AI$11:$AI$310, MATCH($C4698, Ingredients!$B$11:$B$310, 0)), "")))</f>
        <v/>
      </c>
      <c r="AT4698" s="120" t="str">
        <f t="shared" si="1111"/>
        <v/>
      </c>
      <c r="AV4698" s="90" t="str">
        <f t="shared" si="1101"/>
        <v/>
      </c>
      <c r="AX4698" s="90" t="str">
        <f>IF($AV4698="", "", COUNTIF($AV$11:$AV$5010, "&lt;"&amp;$AV4698)+1+COUNTIF($AV$11:$AV4698, $AV4698)-1)</f>
        <v/>
      </c>
      <c r="AZ4698" s="111" t="str">
        <f>IF($B4698="", "", SUMIF('Shopping List'!$AV$11:$AV$25, $B4698, 'Shopping List'!$BN$11:$BN$25))</f>
        <v/>
      </c>
      <c r="BB4698" s="117" t="str">
        <f t="shared" si="1112"/>
        <v/>
      </c>
    </row>
    <row r="4699" spans="1:54" x14ac:dyDescent="0.25">
      <c r="A4699" s="4"/>
      <c r="B4699" s="37"/>
      <c r="C4699" s="124"/>
      <c r="D4699" s="39"/>
      <c r="E4699" s="125"/>
      <c r="F4699" s="48"/>
      <c r="G4699" s="4"/>
      <c r="H4699" s="4"/>
      <c r="I4699" s="95" t="str">
        <f>IF($C4699="", "", IF(IFERROR(INDEX(Ingredients!$C$11:$C$310, MATCH($C4699, Ingredients!$B$11:$B$310, 0)), "")="", "", IFERROR(INDEX(Ingredients!$C$11:$C$310, MATCH($C4699, Ingredients!$B$11:$B$310, 0)), "")))</f>
        <v/>
      </c>
      <c r="J4699" s="73" t="str">
        <f>IF($B4699="", "", IF(IFERROR(INDEX(Meals!$C$11:$C$260, MATCH($B4699, Meals!$B$11:$B$260, 0)), "")="", "", IFERROR(INDEX(Meals!$C$11:$C$260, MATCH($B4699, Meals!$B$11:$B$260, 0)), "")))</f>
        <v/>
      </c>
      <c r="K4699" s="4"/>
      <c r="L4699" s="72" t="str">
        <f t="shared" si="1102"/>
        <v/>
      </c>
      <c r="M4699" s="73" t="str">
        <f t="shared" si="1103"/>
        <v/>
      </c>
      <c r="N4699" s="4"/>
      <c r="O4699" s="78" t="str">
        <f t="shared" si="1104"/>
        <v/>
      </c>
      <c r="P4699" s="79" t="str">
        <f t="shared" si="1105"/>
        <v/>
      </c>
      <c r="Q4699" s="4"/>
      <c r="R4699" s="90" t="str">
        <f t="shared" si="1106"/>
        <v/>
      </c>
      <c r="S4699" s="4"/>
      <c r="Y4699" s="18" t="str">
        <f t="shared" si="1107"/>
        <v/>
      </c>
      <c r="AA4699" s="18" t="str">
        <f t="shared" si="1098"/>
        <v/>
      </c>
      <c r="AB4699" s="18" t="str">
        <f t="shared" si="1099"/>
        <v/>
      </c>
      <c r="AC4699" s="18" t="str">
        <f t="shared" si="1108"/>
        <v/>
      </c>
      <c r="AD4699" s="18" t="str">
        <f t="shared" si="1108"/>
        <v/>
      </c>
      <c r="AE4699" s="18" t="str">
        <f t="shared" si="1109"/>
        <v/>
      </c>
      <c r="AG4699" s="95" t="str">
        <f>IF($C4699="", "", IF(IFERROR(INDEX(Ingredients!C$11:C$310, MATCH($C4699, Ingredients!$B$11:$B$310, 0)), "")="", "", IFERROR(INDEX(Ingredients!C$11:C$310, MATCH($C4699, Ingredients!$B$11:$B$310, 0)), "")))</f>
        <v/>
      </c>
      <c r="AH4699" s="105" t="str">
        <f>IF($C4699="", "", IF(IFERROR(INDEX(Ingredients!D$11:D$310, MATCH($C4699, Ingredients!$B$11:$B$310, 0)), "")="", "", IFERROR(INDEX(Ingredients!D$11:D$310, MATCH($C4699, Ingredients!$B$11:$B$310, 0)), "")))</f>
        <v/>
      </c>
      <c r="AI4699" s="106" t="str">
        <f>IF($C4699="", "", IF(IFERROR(INDEX(Ingredients!E$11:E$310, MATCH($C4699, Ingredients!$B$11:$B$310, 0)), "")="", "", IFERROR(INDEX(Ingredients!E$11:E$310, MATCH($C4699, Ingredients!$B$11:$B$310, 0)), "")))</f>
        <v/>
      </c>
      <c r="AJ4699" s="108" t="str">
        <f>IF($C4699="", "", IF(IFERROR(INDEX(Ingredients!F$11:F$310, MATCH($C4699, Ingredients!$B$11:$B$310, 0)), "")="", "", IFERROR(INDEX(Ingredients!F$11:F$310, MATCH($C4699, Ingredients!$B$11:$B$310, 0)), "")))</f>
        <v/>
      </c>
      <c r="AK4699" s="106" t="str">
        <f>IF($C4699="", "", IF(IFERROR(INDEX(Ingredients!G$11:G$310, MATCH($C4699, Ingredients!$B$11:$B$310, 0)), "")="", "", IFERROR(INDEX(Ingredients!G$11:G$310, MATCH($C4699, Ingredients!$B$11:$B$310, 0)), "")))</f>
        <v/>
      </c>
      <c r="AL4699" s="79" t="str">
        <f>IF($C4699="", "", IF(IFERROR(INDEX(Ingredients!H$11:H$310, MATCH($C4699, Ingredients!$B$11:$B$310, 0)), "")="", "", IFERROR(INDEX(Ingredients!H$11:H$310, MATCH($C4699, Ingredients!$B$11:$B$310, 0)), "")))</f>
        <v/>
      </c>
      <c r="AN4699" s="83" t="str">
        <f t="shared" si="1100"/>
        <v/>
      </c>
      <c r="AP4699" s="114" t="str">
        <f t="shared" si="1110"/>
        <v/>
      </c>
      <c r="AR4699" s="117" t="str">
        <f>IF($C4699="", "", IF(IFERROR(INDEX(Ingredients!$AI$11:$AI$310, MATCH($C4699, Ingredients!$B$11:$B$310, 0)), "")="", "", IFERROR(INDEX(Ingredients!$AI$11:$AI$310, MATCH($C4699, Ingredients!$B$11:$B$310, 0)), "")))</f>
        <v/>
      </c>
      <c r="AT4699" s="120" t="str">
        <f t="shared" si="1111"/>
        <v/>
      </c>
      <c r="AV4699" s="90" t="str">
        <f t="shared" si="1101"/>
        <v/>
      </c>
      <c r="AX4699" s="90" t="str">
        <f>IF($AV4699="", "", COUNTIF($AV$11:$AV$5010, "&lt;"&amp;$AV4699)+1+COUNTIF($AV$11:$AV4699, $AV4699)-1)</f>
        <v/>
      </c>
      <c r="AZ4699" s="111" t="str">
        <f>IF($B4699="", "", SUMIF('Shopping List'!$AV$11:$AV$25, $B4699, 'Shopping List'!$BN$11:$BN$25))</f>
        <v/>
      </c>
      <c r="BB4699" s="117" t="str">
        <f t="shared" si="1112"/>
        <v/>
      </c>
    </row>
    <row r="4700" spans="1:54" x14ac:dyDescent="0.25">
      <c r="A4700" s="4"/>
      <c r="B4700" s="37"/>
      <c r="C4700" s="124"/>
      <c r="D4700" s="39"/>
      <c r="E4700" s="125"/>
      <c r="F4700" s="48"/>
      <c r="G4700" s="4"/>
      <c r="H4700" s="4"/>
      <c r="I4700" s="95" t="str">
        <f>IF($C4700="", "", IF(IFERROR(INDEX(Ingredients!$C$11:$C$310, MATCH($C4700, Ingredients!$B$11:$B$310, 0)), "")="", "", IFERROR(INDEX(Ingredients!$C$11:$C$310, MATCH($C4700, Ingredients!$B$11:$B$310, 0)), "")))</f>
        <v/>
      </c>
      <c r="J4700" s="73" t="str">
        <f>IF($B4700="", "", IF(IFERROR(INDEX(Meals!$C$11:$C$260, MATCH($B4700, Meals!$B$11:$B$260, 0)), "")="", "", IFERROR(INDEX(Meals!$C$11:$C$260, MATCH($B4700, Meals!$B$11:$B$260, 0)), "")))</f>
        <v/>
      </c>
      <c r="K4700" s="4"/>
      <c r="L4700" s="72" t="str">
        <f t="shared" si="1102"/>
        <v/>
      </c>
      <c r="M4700" s="73" t="str">
        <f t="shared" si="1103"/>
        <v/>
      </c>
      <c r="N4700" s="4"/>
      <c r="O4700" s="78" t="str">
        <f t="shared" si="1104"/>
        <v/>
      </c>
      <c r="P4700" s="79" t="str">
        <f t="shared" si="1105"/>
        <v/>
      </c>
      <c r="Q4700" s="4"/>
      <c r="R4700" s="90" t="str">
        <f t="shared" si="1106"/>
        <v/>
      </c>
      <c r="S4700" s="4"/>
      <c r="Y4700" s="18" t="str">
        <f t="shared" si="1107"/>
        <v/>
      </c>
      <c r="AA4700" s="18" t="str">
        <f t="shared" si="1098"/>
        <v/>
      </c>
      <c r="AB4700" s="18" t="str">
        <f t="shared" si="1099"/>
        <v/>
      </c>
      <c r="AC4700" s="18" t="str">
        <f t="shared" si="1108"/>
        <v/>
      </c>
      <c r="AD4700" s="18" t="str">
        <f t="shared" si="1108"/>
        <v/>
      </c>
      <c r="AE4700" s="18" t="str">
        <f t="shared" si="1109"/>
        <v/>
      </c>
      <c r="AG4700" s="95" t="str">
        <f>IF($C4700="", "", IF(IFERROR(INDEX(Ingredients!C$11:C$310, MATCH($C4700, Ingredients!$B$11:$B$310, 0)), "")="", "", IFERROR(INDEX(Ingredients!C$11:C$310, MATCH($C4700, Ingredients!$B$11:$B$310, 0)), "")))</f>
        <v/>
      </c>
      <c r="AH4700" s="105" t="str">
        <f>IF($C4700="", "", IF(IFERROR(INDEX(Ingredients!D$11:D$310, MATCH($C4700, Ingredients!$B$11:$B$310, 0)), "")="", "", IFERROR(INDEX(Ingredients!D$11:D$310, MATCH($C4700, Ingredients!$B$11:$B$310, 0)), "")))</f>
        <v/>
      </c>
      <c r="AI4700" s="106" t="str">
        <f>IF($C4700="", "", IF(IFERROR(INDEX(Ingredients!E$11:E$310, MATCH($C4700, Ingredients!$B$11:$B$310, 0)), "")="", "", IFERROR(INDEX(Ingredients!E$11:E$310, MATCH($C4700, Ingredients!$B$11:$B$310, 0)), "")))</f>
        <v/>
      </c>
      <c r="AJ4700" s="108" t="str">
        <f>IF($C4700="", "", IF(IFERROR(INDEX(Ingredients!F$11:F$310, MATCH($C4700, Ingredients!$B$11:$B$310, 0)), "")="", "", IFERROR(INDEX(Ingredients!F$11:F$310, MATCH($C4700, Ingredients!$B$11:$B$310, 0)), "")))</f>
        <v/>
      </c>
      <c r="AK4700" s="106" t="str">
        <f>IF($C4700="", "", IF(IFERROR(INDEX(Ingredients!G$11:G$310, MATCH($C4700, Ingredients!$B$11:$B$310, 0)), "")="", "", IFERROR(INDEX(Ingredients!G$11:G$310, MATCH($C4700, Ingredients!$B$11:$B$310, 0)), "")))</f>
        <v/>
      </c>
      <c r="AL4700" s="79" t="str">
        <f>IF($C4700="", "", IF(IFERROR(INDEX(Ingredients!H$11:H$310, MATCH($C4700, Ingredients!$B$11:$B$310, 0)), "")="", "", IFERROR(INDEX(Ingredients!H$11:H$310, MATCH($C4700, Ingredients!$B$11:$B$310, 0)), "")))</f>
        <v/>
      </c>
      <c r="AN4700" s="83" t="str">
        <f t="shared" si="1100"/>
        <v/>
      </c>
      <c r="AP4700" s="114" t="str">
        <f t="shared" si="1110"/>
        <v/>
      </c>
      <c r="AR4700" s="117" t="str">
        <f>IF($C4700="", "", IF(IFERROR(INDEX(Ingredients!$AI$11:$AI$310, MATCH($C4700, Ingredients!$B$11:$B$310, 0)), "")="", "", IFERROR(INDEX(Ingredients!$AI$11:$AI$310, MATCH($C4700, Ingredients!$B$11:$B$310, 0)), "")))</f>
        <v/>
      </c>
      <c r="AT4700" s="120" t="str">
        <f t="shared" si="1111"/>
        <v/>
      </c>
      <c r="AV4700" s="90" t="str">
        <f t="shared" si="1101"/>
        <v/>
      </c>
      <c r="AX4700" s="90" t="str">
        <f>IF($AV4700="", "", COUNTIF($AV$11:$AV$5010, "&lt;"&amp;$AV4700)+1+COUNTIF($AV$11:$AV4700, $AV4700)-1)</f>
        <v/>
      </c>
      <c r="AZ4700" s="111" t="str">
        <f>IF($B4700="", "", SUMIF('Shopping List'!$AV$11:$AV$25, $B4700, 'Shopping List'!$BN$11:$BN$25))</f>
        <v/>
      </c>
      <c r="BB4700" s="117" t="str">
        <f t="shared" si="1112"/>
        <v/>
      </c>
    </row>
    <row r="4701" spans="1:54" x14ac:dyDescent="0.25">
      <c r="A4701" s="4"/>
      <c r="B4701" s="37"/>
      <c r="C4701" s="124"/>
      <c r="D4701" s="39"/>
      <c r="E4701" s="125"/>
      <c r="F4701" s="48"/>
      <c r="G4701" s="4"/>
      <c r="H4701" s="4"/>
      <c r="I4701" s="95" t="str">
        <f>IF($C4701="", "", IF(IFERROR(INDEX(Ingredients!$C$11:$C$310, MATCH($C4701, Ingredients!$B$11:$B$310, 0)), "")="", "", IFERROR(INDEX(Ingredients!$C$11:$C$310, MATCH($C4701, Ingredients!$B$11:$B$310, 0)), "")))</f>
        <v/>
      </c>
      <c r="J4701" s="73" t="str">
        <f>IF($B4701="", "", IF(IFERROR(INDEX(Meals!$C$11:$C$260, MATCH($B4701, Meals!$B$11:$B$260, 0)), "")="", "", IFERROR(INDEX(Meals!$C$11:$C$260, MATCH($B4701, Meals!$B$11:$B$260, 0)), "")))</f>
        <v/>
      </c>
      <c r="K4701" s="4"/>
      <c r="L4701" s="72" t="str">
        <f t="shared" si="1102"/>
        <v/>
      </c>
      <c r="M4701" s="73" t="str">
        <f t="shared" si="1103"/>
        <v/>
      </c>
      <c r="N4701" s="4"/>
      <c r="O4701" s="78" t="str">
        <f t="shared" si="1104"/>
        <v/>
      </c>
      <c r="P4701" s="79" t="str">
        <f t="shared" si="1105"/>
        <v/>
      </c>
      <c r="Q4701" s="4"/>
      <c r="R4701" s="90" t="str">
        <f t="shared" si="1106"/>
        <v/>
      </c>
      <c r="S4701" s="4"/>
      <c r="Y4701" s="18" t="str">
        <f t="shared" si="1107"/>
        <v/>
      </c>
      <c r="AA4701" s="18" t="str">
        <f t="shared" si="1098"/>
        <v/>
      </c>
      <c r="AB4701" s="18" t="str">
        <f t="shared" si="1099"/>
        <v/>
      </c>
      <c r="AC4701" s="18" t="str">
        <f t="shared" si="1108"/>
        <v/>
      </c>
      <c r="AD4701" s="18" t="str">
        <f t="shared" si="1108"/>
        <v/>
      </c>
      <c r="AE4701" s="18" t="str">
        <f t="shared" si="1109"/>
        <v/>
      </c>
      <c r="AG4701" s="95" t="str">
        <f>IF($C4701="", "", IF(IFERROR(INDEX(Ingredients!C$11:C$310, MATCH($C4701, Ingredients!$B$11:$B$310, 0)), "")="", "", IFERROR(INDEX(Ingredients!C$11:C$310, MATCH($C4701, Ingredients!$B$11:$B$310, 0)), "")))</f>
        <v/>
      </c>
      <c r="AH4701" s="105" t="str">
        <f>IF($C4701="", "", IF(IFERROR(INDEX(Ingredients!D$11:D$310, MATCH($C4701, Ingredients!$B$11:$B$310, 0)), "")="", "", IFERROR(INDEX(Ingredients!D$11:D$310, MATCH($C4701, Ingredients!$B$11:$B$310, 0)), "")))</f>
        <v/>
      </c>
      <c r="AI4701" s="106" t="str">
        <f>IF($C4701="", "", IF(IFERROR(INDEX(Ingredients!E$11:E$310, MATCH($C4701, Ingredients!$B$11:$B$310, 0)), "")="", "", IFERROR(INDEX(Ingredients!E$11:E$310, MATCH($C4701, Ingredients!$B$11:$B$310, 0)), "")))</f>
        <v/>
      </c>
      <c r="AJ4701" s="108" t="str">
        <f>IF($C4701="", "", IF(IFERROR(INDEX(Ingredients!F$11:F$310, MATCH($C4701, Ingredients!$B$11:$B$310, 0)), "")="", "", IFERROR(INDEX(Ingredients!F$11:F$310, MATCH($C4701, Ingredients!$B$11:$B$310, 0)), "")))</f>
        <v/>
      </c>
      <c r="AK4701" s="106" t="str">
        <f>IF($C4701="", "", IF(IFERROR(INDEX(Ingredients!G$11:G$310, MATCH($C4701, Ingredients!$B$11:$B$310, 0)), "")="", "", IFERROR(INDEX(Ingredients!G$11:G$310, MATCH($C4701, Ingredients!$B$11:$B$310, 0)), "")))</f>
        <v/>
      </c>
      <c r="AL4701" s="79" t="str">
        <f>IF($C4701="", "", IF(IFERROR(INDEX(Ingredients!H$11:H$310, MATCH($C4701, Ingredients!$B$11:$B$310, 0)), "")="", "", IFERROR(INDEX(Ingredients!H$11:H$310, MATCH($C4701, Ingredients!$B$11:$B$310, 0)), "")))</f>
        <v/>
      </c>
      <c r="AN4701" s="83" t="str">
        <f t="shared" si="1100"/>
        <v/>
      </c>
      <c r="AP4701" s="114" t="str">
        <f t="shared" si="1110"/>
        <v/>
      </c>
      <c r="AR4701" s="117" t="str">
        <f>IF($C4701="", "", IF(IFERROR(INDEX(Ingredients!$AI$11:$AI$310, MATCH($C4701, Ingredients!$B$11:$B$310, 0)), "")="", "", IFERROR(INDEX(Ingredients!$AI$11:$AI$310, MATCH($C4701, Ingredients!$B$11:$B$310, 0)), "")))</f>
        <v/>
      </c>
      <c r="AT4701" s="120" t="str">
        <f t="shared" si="1111"/>
        <v/>
      </c>
      <c r="AV4701" s="90" t="str">
        <f t="shared" si="1101"/>
        <v/>
      </c>
      <c r="AX4701" s="90" t="str">
        <f>IF($AV4701="", "", COUNTIF($AV$11:$AV$5010, "&lt;"&amp;$AV4701)+1+COUNTIF($AV$11:$AV4701, $AV4701)-1)</f>
        <v/>
      </c>
      <c r="AZ4701" s="111" t="str">
        <f>IF($B4701="", "", SUMIF('Shopping List'!$AV$11:$AV$25, $B4701, 'Shopping List'!$BN$11:$BN$25))</f>
        <v/>
      </c>
      <c r="BB4701" s="117" t="str">
        <f t="shared" si="1112"/>
        <v/>
      </c>
    </row>
    <row r="4702" spans="1:54" x14ac:dyDescent="0.25">
      <c r="A4702" s="4"/>
      <c r="B4702" s="37"/>
      <c r="C4702" s="124"/>
      <c r="D4702" s="39"/>
      <c r="E4702" s="125"/>
      <c r="F4702" s="48"/>
      <c r="G4702" s="4"/>
      <c r="H4702" s="4"/>
      <c r="I4702" s="95" t="str">
        <f>IF($C4702="", "", IF(IFERROR(INDEX(Ingredients!$C$11:$C$310, MATCH($C4702, Ingredients!$B$11:$B$310, 0)), "")="", "", IFERROR(INDEX(Ingredients!$C$11:$C$310, MATCH($C4702, Ingredients!$B$11:$B$310, 0)), "")))</f>
        <v/>
      </c>
      <c r="J4702" s="73" t="str">
        <f>IF($B4702="", "", IF(IFERROR(INDEX(Meals!$C$11:$C$260, MATCH($B4702, Meals!$B$11:$B$260, 0)), "")="", "", IFERROR(INDEX(Meals!$C$11:$C$260, MATCH($B4702, Meals!$B$11:$B$260, 0)), "")))</f>
        <v/>
      </c>
      <c r="K4702" s="4"/>
      <c r="L4702" s="72" t="str">
        <f t="shared" si="1102"/>
        <v/>
      </c>
      <c r="M4702" s="73" t="str">
        <f t="shared" si="1103"/>
        <v/>
      </c>
      <c r="N4702" s="4"/>
      <c r="O4702" s="78" t="str">
        <f t="shared" si="1104"/>
        <v/>
      </c>
      <c r="P4702" s="79" t="str">
        <f t="shared" si="1105"/>
        <v/>
      </c>
      <c r="Q4702" s="4"/>
      <c r="R4702" s="90" t="str">
        <f t="shared" si="1106"/>
        <v/>
      </c>
      <c r="S4702" s="4"/>
      <c r="Y4702" s="18" t="str">
        <f t="shared" si="1107"/>
        <v/>
      </c>
      <c r="AA4702" s="18" t="str">
        <f t="shared" si="1098"/>
        <v/>
      </c>
      <c r="AB4702" s="18" t="str">
        <f t="shared" si="1099"/>
        <v/>
      </c>
      <c r="AC4702" s="18" t="str">
        <f t="shared" si="1108"/>
        <v/>
      </c>
      <c r="AD4702" s="18" t="str">
        <f t="shared" si="1108"/>
        <v/>
      </c>
      <c r="AE4702" s="18" t="str">
        <f t="shared" si="1109"/>
        <v/>
      </c>
      <c r="AG4702" s="95" t="str">
        <f>IF($C4702="", "", IF(IFERROR(INDEX(Ingredients!C$11:C$310, MATCH($C4702, Ingredients!$B$11:$B$310, 0)), "")="", "", IFERROR(INDEX(Ingredients!C$11:C$310, MATCH($C4702, Ingredients!$B$11:$B$310, 0)), "")))</f>
        <v/>
      </c>
      <c r="AH4702" s="105" t="str">
        <f>IF($C4702="", "", IF(IFERROR(INDEX(Ingredients!D$11:D$310, MATCH($C4702, Ingredients!$B$11:$B$310, 0)), "")="", "", IFERROR(INDEX(Ingredients!D$11:D$310, MATCH($C4702, Ingredients!$B$11:$B$310, 0)), "")))</f>
        <v/>
      </c>
      <c r="AI4702" s="106" t="str">
        <f>IF($C4702="", "", IF(IFERROR(INDEX(Ingredients!E$11:E$310, MATCH($C4702, Ingredients!$B$11:$B$310, 0)), "")="", "", IFERROR(INDEX(Ingredients!E$11:E$310, MATCH($C4702, Ingredients!$B$11:$B$310, 0)), "")))</f>
        <v/>
      </c>
      <c r="AJ4702" s="108" t="str">
        <f>IF($C4702="", "", IF(IFERROR(INDEX(Ingredients!F$11:F$310, MATCH($C4702, Ingredients!$B$11:$B$310, 0)), "")="", "", IFERROR(INDEX(Ingredients!F$11:F$310, MATCH($C4702, Ingredients!$B$11:$B$310, 0)), "")))</f>
        <v/>
      </c>
      <c r="AK4702" s="106" t="str">
        <f>IF($C4702="", "", IF(IFERROR(INDEX(Ingredients!G$11:G$310, MATCH($C4702, Ingredients!$B$11:$B$310, 0)), "")="", "", IFERROR(INDEX(Ingredients!G$11:G$310, MATCH($C4702, Ingredients!$B$11:$B$310, 0)), "")))</f>
        <v/>
      </c>
      <c r="AL4702" s="79" t="str">
        <f>IF($C4702="", "", IF(IFERROR(INDEX(Ingredients!H$11:H$310, MATCH($C4702, Ingredients!$B$11:$B$310, 0)), "")="", "", IFERROR(INDEX(Ingredients!H$11:H$310, MATCH($C4702, Ingredients!$B$11:$B$310, 0)), "")))</f>
        <v/>
      </c>
      <c r="AN4702" s="83" t="str">
        <f t="shared" si="1100"/>
        <v/>
      </c>
      <c r="AP4702" s="114" t="str">
        <f t="shared" si="1110"/>
        <v/>
      </c>
      <c r="AR4702" s="117" t="str">
        <f>IF($C4702="", "", IF(IFERROR(INDEX(Ingredients!$AI$11:$AI$310, MATCH($C4702, Ingredients!$B$11:$B$310, 0)), "")="", "", IFERROR(INDEX(Ingredients!$AI$11:$AI$310, MATCH($C4702, Ingredients!$B$11:$B$310, 0)), "")))</f>
        <v/>
      </c>
      <c r="AT4702" s="120" t="str">
        <f t="shared" si="1111"/>
        <v/>
      </c>
      <c r="AV4702" s="90" t="str">
        <f t="shared" si="1101"/>
        <v/>
      </c>
      <c r="AX4702" s="90" t="str">
        <f>IF($AV4702="", "", COUNTIF($AV$11:$AV$5010, "&lt;"&amp;$AV4702)+1+COUNTIF($AV$11:$AV4702, $AV4702)-1)</f>
        <v/>
      </c>
      <c r="AZ4702" s="111" t="str">
        <f>IF($B4702="", "", SUMIF('Shopping List'!$AV$11:$AV$25, $B4702, 'Shopping List'!$BN$11:$BN$25))</f>
        <v/>
      </c>
      <c r="BB4702" s="117" t="str">
        <f t="shared" si="1112"/>
        <v/>
      </c>
    </row>
    <row r="4703" spans="1:54" x14ac:dyDescent="0.25">
      <c r="A4703" s="4"/>
      <c r="B4703" s="37"/>
      <c r="C4703" s="124"/>
      <c r="D4703" s="39"/>
      <c r="E4703" s="125"/>
      <c r="F4703" s="48"/>
      <c r="G4703" s="4"/>
      <c r="H4703" s="4"/>
      <c r="I4703" s="95" t="str">
        <f>IF($C4703="", "", IF(IFERROR(INDEX(Ingredients!$C$11:$C$310, MATCH($C4703, Ingredients!$B$11:$B$310, 0)), "")="", "", IFERROR(INDEX(Ingredients!$C$11:$C$310, MATCH($C4703, Ingredients!$B$11:$B$310, 0)), "")))</f>
        <v/>
      </c>
      <c r="J4703" s="73" t="str">
        <f>IF($B4703="", "", IF(IFERROR(INDEX(Meals!$C$11:$C$260, MATCH($B4703, Meals!$B$11:$B$260, 0)), "")="", "", IFERROR(INDEX(Meals!$C$11:$C$260, MATCH($B4703, Meals!$B$11:$B$260, 0)), "")))</f>
        <v/>
      </c>
      <c r="K4703" s="4"/>
      <c r="L4703" s="72" t="str">
        <f t="shared" si="1102"/>
        <v/>
      </c>
      <c r="M4703" s="73" t="str">
        <f t="shared" si="1103"/>
        <v/>
      </c>
      <c r="N4703" s="4"/>
      <c r="O4703" s="78" t="str">
        <f t="shared" si="1104"/>
        <v/>
      </c>
      <c r="P4703" s="79" t="str">
        <f t="shared" si="1105"/>
        <v/>
      </c>
      <c r="Q4703" s="4"/>
      <c r="R4703" s="90" t="str">
        <f t="shared" si="1106"/>
        <v/>
      </c>
      <c r="S4703" s="4"/>
      <c r="Y4703" s="18" t="str">
        <f t="shared" si="1107"/>
        <v/>
      </c>
      <c r="AA4703" s="18" t="str">
        <f t="shared" si="1098"/>
        <v/>
      </c>
      <c r="AB4703" s="18" t="str">
        <f t="shared" si="1099"/>
        <v/>
      </c>
      <c r="AC4703" s="18" t="str">
        <f t="shared" si="1108"/>
        <v/>
      </c>
      <c r="AD4703" s="18" t="str">
        <f t="shared" si="1108"/>
        <v/>
      </c>
      <c r="AE4703" s="18" t="str">
        <f t="shared" si="1109"/>
        <v/>
      </c>
      <c r="AG4703" s="95" t="str">
        <f>IF($C4703="", "", IF(IFERROR(INDEX(Ingredients!C$11:C$310, MATCH($C4703, Ingredients!$B$11:$B$310, 0)), "")="", "", IFERROR(INDEX(Ingredients!C$11:C$310, MATCH($C4703, Ingredients!$B$11:$B$310, 0)), "")))</f>
        <v/>
      </c>
      <c r="AH4703" s="105" t="str">
        <f>IF($C4703="", "", IF(IFERROR(INDEX(Ingredients!D$11:D$310, MATCH($C4703, Ingredients!$B$11:$B$310, 0)), "")="", "", IFERROR(INDEX(Ingredients!D$11:D$310, MATCH($C4703, Ingredients!$B$11:$B$310, 0)), "")))</f>
        <v/>
      </c>
      <c r="AI4703" s="106" t="str">
        <f>IF($C4703="", "", IF(IFERROR(INDEX(Ingredients!E$11:E$310, MATCH($C4703, Ingredients!$B$11:$B$310, 0)), "")="", "", IFERROR(INDEX(Ingredients!E$11:E$310, MATCH($C4703, Ingredients!$B$11:$B$310, 0)), "")))</f>
        <v/>
      </c>
      <c r="AJ4703" s="108" t="str">
        <f>IF($C4703="", "", IF(IFERROR(INDEX(Ingredients!F$11:F$310, MATCH($C4703, Ingredients!$B$11:$B$310, 0)), "")="", "", IFERROR(INDEX(Ingredients!F$11:F$310, MATCH($C4703, Ingredients!$B$11:$B$310, 0)), "")))</f>
        <v/>
      </c>
      <c r="AK4703" s="106" t="str">
        <f>IF($C4703="", "", IF(IFERROR(INDEX(Ingredients!G$11:G$310, MATCH($C4703, Ingredients!$B$11:$B$310, 0)), "")="", "", IFERROR(INDEX(Ingredients!G$11:G$310, MATCH($C4703, Ingredients!$B$11:$B$310, 0)), "")))</f>
        <v/>
      </c>
      <c r="AL4703" s="79" t="str">
        <f>IF($C4703="", "", IF(IFERROR(INDEX(Ingredients!H$11:H$310, MATCH($C4703, Ingredients!$B$11:$B$310, 0)), "")="", "", IFERROR(INDEX(Ingredients!H$11:H$310, MATCH($C4703, Ingredients!$B$11:$B$310, 0)), "")))</f>
        <v/>
      </c>
      <c r="AN4703" s="83" t="str">
        <f t="shared" si="1100"/>
        <v/>
      </c>
      <c r="AP4703" s="114" t="str">
        <f t="shared" si="1110"/>
        <v/>
      </c>
      <c r="AR4703" s="117" t="str">
        <f>IF($C4703="", "", IF(IFERROR(INDEX(Ingredients!$AI$11:$AI$310, MATCH($C4703, Ingredients!$B$11:$B$310, 0)), "")="", "", IFERROR(INDEX(Ingredients!$AI$11:$AI$310, MATCH($C4703, Ingredients!$B$11:$B$310, 0)), "")))</f>
        <v/>
      </c>
      <c r="AT4703" s="120" t="str">
        <f t="shared" si="1111"/>
        <v/>
      </c>
      <c r="AV4703" s="90" t="str">
        <f t="shared" si="1101"/>
        <v/>
      </c>
      <c r="AX4703" s="90" t="str">
        <f>IF($AV4703="", "", COUNTIF($AV$11:$AV$5010, "&lt;"&amp;$AV4703)+1+COUNTIF($AV$11:$AV4703, $AV4703)-1)</f>
        <v/>
      </c>
      <c r="AZ4703" s="111" t="str">
        <f>IF($B4703="", "", SUMIF('Shopping List'!$AV$11:$AV$25, $B4703, 'Shopping List'!$BN$11:$BN$25))</f>
        <v/>
      </c>
      <c r="BB4703" s="117" t="str">
        <f t="shared" si="1112"/>
        <v/>
      </c>
    </row>
    <row r="4704" spans="1:54" x14ac:dyDescent="0.25">
      <c r="A4704" s="4"/>
      <c r="B4704" s="37"/>
      <c r="C4704" s="124"/>
      <c r="D4704" s="39"/>
      <c r="E4704" s="125"/>
      <c r="F4704" s="48"/>
      <c r="G4704" s="4"/>
      <c r="H4704" s="4"/>
      <c r="I4704" s="95" t="str">
        <f>IF($C4704="", "", IF(IFERROR(INDEX(Ingredients!$C$11:$C$310, MATCH($C4704, Ingredients!$B$11:$B$310, 0)), "")="", "", IFERROR(INDEX(Ingredients!$C$11:$C$310, MATCH($C4704, Ingredients!$B$11:$B$310, 0)), "")))</f>
        <v/>
      </c>
      <c r="J4704" s="73" t="str">
        <f>IF($B4704="", "", IF(IFERROR(INDEX(Meals!$C$11:$C$260, MATCH($B4704, Meals!$B$11:$B$260, 0)), "")="", "", IFERROR(INDEX(Meals!$C$11:$C$260, MATCH($B4704, Meals!$B$11:$B$260, 0)), "")))</f>
        <v/>
      </c>
      <c r="K4704" s="4"/>
      <c r="L4704" s="72" t="str">
        <f t="shared" si="1102"/>
        <v/>
      </c>
      <c r="M4704" s="73" t="str">
        <f t="shared" si="1103"/>
        <v/>
      </c>
      <c r="N4704" s="4"/>
      <c r="O4704" s="78" t="str">
        <f t="shared" si="1104"/>
        <v/>
      </c>
      <c r="P4704" s="79" t="str">
        <f t="shared" si="1105"/>
        <v/>
      </c>
      <c r="Q4704" s="4"/>
      <c r="R4704" s="90" t="str">
        <f t="shared" si="1106"/>
        <v/>
      </c>
      <c r="S4704" s="4"/>
      <c r="Y4704" s="18" t="str">
        <f t="shared" si="1107"/>
        <v/>
      </c>
      <c r="AA4704" s="18" t="str">
        <f t="shared" si="1098"/>
        <v/>
      </c>
      <c r="AB4704" s="18" t="str">
        <f t="shared" si="1099"/>
        <v/>
      </c>
      <c r="AC4704" s="18" t="str">
        <f t="shared" si="1108"/>
        <v/>
      </c>
      <c r="AD4704" s="18" t="str">
        <f t="shared" si="1108"/>
        <v/>
      </c>
      <c r="AE4704" s="18" t="str">
        <f t="shared" si="1109"/>
        <v/>
      </c>
      <c r="AG4704" s="95" t="str">
        <f>IF($C4704="", "", IF(IFERROR(INDEX(Ingredients!C$11:C$310, MATCH($C4704, Ingredients!$B$11:$B$310, 0)), "")="", "", IFERROR(INDEX(Ingredients!C$11:C$310, MATCH($C4704, Ingredients!$B$11:$B$310, 0)), "")))</f>
        <v/>
      </c>
      <c r="AH4704" s="105" t="str">
        <f>IF($C4704="", "", IF(IFERROR(INDEX(Ingredients!D$11:D$310, MATCH($C4704, Ingredients!$B$11:$B$310, 0)), "")="", "", IFERROR(INDEX(Ingredients!D$11:D$310, MATCH($C4704, Ingredients!$B$11:$B$310, 0)), "")))</f>
        <v/>
      </c>
      <c r="AI4704" s="106" t="str">
        <f>IF($C4704="", "", IF(IFERROR(INDEX(Ingredients!E$11:E$310, MATCH($C4704, Ingredients!$B$11:$B$310, 0)), "")="", "", IFERROR(INDEX(Ingredients!E$11:E$310, MATCH($C4704, Ingredients!$B$11:$B$310, 0)), "")))</f>
        <v/>
      </c>
      <c r="AJ4704" s="108" t="str">
        <f>IF($C4704="", "", IF(IFERROR(INDEX(Ingredients!F$11:F$310, MATCH($C4704, Ingredients!$B$11:$B$310, 0)), "")="", "", IFERROR(INDEX(Ingredients!F$11:F$310, MATCH($C4704, Ingredients!$B$11:$B$310, 0)), "")))</f>
        <v/>
      </c>
      <c r="AK4704" s="106" t="str">
        <f>IF($C4704="", "", IF(IFERROR(INDEX(Ingredients!G$11:G$310, MATCH($C4704, Ingredients!$B$11:$B$310, 0)), "")="", "", IFERROR(INDEX(Ingredients!G$11:G$310, MATCH($C4704, Ingredients!$B$11:$B$310, 0)), "")))</f>
        <v/>
      </c>
      <c r="AL4704" s="79" t="str">
        <f>IF($C4704="", "", IF(IFERROR(INDEX(Ingredients!H$11:H$310, MATCH($C4704, Ingredients!$B$11:$B$310, 0)), "")="", "", IFERROR(INDEX(Ingredients!H$11:H$310, MATCH($C4704, Ingredients!$B$11:$B$310, 0)), "")))</f>
        <v/>
      </c>
      <c r="AN4704" s="83" t="str">
        <f t="shared" si="1100"/>
        <v/>
      </c>
      <c r="AP4704" s="114" t="str">
        <f t="shared" si="1110"/>
        <v/>
      </c>
      <c r="AR4704" s="117" t="str">
        <f>IF($C4704="", "", IF(IFERROR(INDEX(Ingredients!$AI$11:$AI$310, MATCH($C4704, Ingredients!$B$11:$B$310, 0)), "")="", "", IFERROR(INDEX(Ingredients!$AI$11:$AI$310, MATCH($C4704, Ingredients!$B$11:$B$310, 0)), "")))</f>
        <v/>
      </c>
      <c r="AT4704" s="120" t="str">
        <f t="shared" si="1111"/>
        <v/>
      </c>
      <c r="AV4704" s="90" t="str">
        <f t="shared" si="1101"/>
        <v/>
      </c>
      <c r="AX4704" s="90" t="str">
        <f>IF($AV4704="", "", COUNTIF($AV$11:$AV$5010, "&lt;"&amp;$AV4704)+1+COUNTIF($AV$11:$AV4704, $AV4704)-1)</f>
        <v/>
      </c>
      <c r="AZ4704" s="111" t="str">
        <f>IF($B4704="", "", SUMIF('Shopping List'!$AV$11:$AV$25, $B4704, 'Shopping List'!$BN$11:$BN$25))</f>
        <v/>
      </c>
      <c r="BB4704" s="117" t="str">
        <f t="shared" si="1112"/>
        <v/>
      </c>
    </row>
    <row r="4705" spans="1:54" x14ac:dyDescent="0.25">
      <c r="A4705" s="4"/>
      <c r="B4705" s="37"/>
      <c r="C4705" s="124"/>
      <c r="D4705" s="39"/>
      <c r="E4705" s="125"/>
      <c r="F4705" s="48"/>
      <c r="G4705" s="4"/>
      <c r="H4705" s="4"/>
      <c r="I4705" s="95" t="str">
        <f>IF($C4705="", "", IF(IFERROR(INDEX(Ingredients!$C$11:$C$310, MATCH($C4705, Ingredients!$B$11:$B$310, 0)), "")="", "", IFERROR(INDEX(Ingredients!$C$11:$C$310, MATCH($C4705, Ingredients!$B$11:$B$310, 0)), "")))</f>
        <v/>
      </c>
      <c r="J4705" s="73" t="str">
        <f>IF($B4705="", "", IF(IFERROR(INDEX(Meals!$C$11:$C$260, MATCH($B4705, Meals!$B$11:$B$260, 0)), "")="", "", IFERROR(INDEX(Meals!$C$11:$C$260, MATCH($B4705, Meals!$B$11:$B$260, 0)), "")))</f>
        <v/>
      </c>
      <c r="K4705" s="4"/>
      <c r="L4705" s="72" t="str">
        <f t="shared" si="1102"/>
        <v/>
      </c>
      <c r="M4705" s="73" t="str">
        <f t="shared" si="1103"/>
        <v/>
      </c>
      <c r="N4705" s="4"/>
      <c r="O4705" s="78" t="str">
        <f t="shared" si="1104"/>
        <v/>
      </c>
      <c r="P4705" s="79" t="str">
        <f t="shared" si="1105"/>
        <v/>
      </c>
      <c r="Q4705" s="4"/>
      <c r="R4705" s="90" t="str">
        <f t="shared" si="1106"/>
        <v/>
      </c>
      <c r="S4705" s="4"/>
      <c r="Y4705" s="18" t="str">
        <f t="shared" si="1107"/>
        <v/>
      </c>
      <c r="AA4705" s="18" t="str">
        <f t="shared" si="1098"/>
        <v/>
      </c>
      <c r="AB4705" s="18" t="str">
        <f t="shared" si="1099"/>
        <v/>
      </c>
      <c r="AC4705" s="18" t="str">
        <f t="shared" si="1108"/>
        <v/>
      </c>
      <c r="AD4705" s="18" t="str">
        <f t="shared" si="1108"/>
        <v/>
      </c>
      <c r="AE4705" s="18" t="str">
        <f t="shared" si="1109"/>
        <v/>
      </c>
      <c r="AG4705" s="95" t="str">
        <f>IF($C4705="", "", IF(IFERROR(INDEX(Ingredients!C$11:C$310, MATCH($C4705, Ingredients!$B$11:$B$310, 0)), "")="", "", IFERROR(INDEX(Ingredients!C$11:C$310, MATCH($C4705, Ingredients!$B$11:$B$310, 0)), "")))</f>
        <v/>
      </c>
      <c r="AH4705" s="105" t="str">
        <f>IF($C4705="", "", IF(IFERROR(INDEX(Ingredients!D$11:D$310, MATCH($C4705, Ingredients!$B$11:$B$310, 0)), "")="", "", IFERROR(INDEX(Ingredients!D$11:D$310, MATCH($C4705, Ingredients!$B$11:$B$310, 0)), "")))</f>
        <v/>
      </c>
      <c r="AI4705" s="106" t="str">
        <f>IF($C4705="", "", IF(IFERROR(INDEX(Ingredients!E$11:E$310, MATCH($C4705, Ingredients!$B$11:$B$310, 0)), "")="", "", IFERROR(INDEX(Ingredients!E$11:E$310, MATCH($C4705, Ingredients!$B$11:$B$310, 0)), "")))</f>
        <v/>
      </c>
      <c r="AJ4705" s="108" t="str">
        <f>IF($C4705="", "", IF(IFERROR(INDEX(Ingredients!F$11:F$310, MATCH($C4705, Ingredients!$B$11:$B$310, 0)), "")="", "", IFERROR(INDEX(Ingredients!F$11:F$310, MATCH($C4705, Ingredients!$B$11:$B$310, 0)), "")))</f>
        <v/>
      </c>
      <c r="AK4705" s="106" t="str">
        <f>IF($C4705="", "", IF(IFERROR(INDEX(Ingredients!G$11:G$310, MATCH($C4705, Ingredients!$B$11:$B$310, 0)), "")="", "", IFERROR(INDEX(Ingredients!G$11:G$310, MATCH($C4705, Ingredients!$B$11:$B$310, 0)), "")))</f>
        <v/>
      </c>
      <c r="AL4705" s="79" t="str">
        <f>IF($C4705="", "", IF(IFERROR(INDEX(Ingredients!H$11:H$310, MATCH($C4705, Ingredients!$B$11:$B$310, 0)), "")="", "", IFERROR(INDEX(Ingredients!H$11:H$310, MATCH($C4705, Ingredients!$B$11:$B$310, 0)), "")))</f>
        <v/>
      </c>
      <c r="AN4705" s="83" t="str">
        <f t="shared" si="1100"/>
        <v/>
      </c>
      <c r="AP4705" s="114" t="str">
        <f t="shared" si="1110"/>
        <v/>
      </c>
      <c r="AR4705" s="117" t="str">
        <f>IF($C4705="", "", IF(IFERROR(INDEX(Ingredients!$AI$11:$AI$310, MATCH($C4705, Ingredients!$B$11:$B$310, 0)), "")="", "", IFERROR(INDEX(Ingredients!$AI$11:$AI$310, MATCH($C4705, Ingredients!$B$11:$B$310, 0)), "")))</f>
        <v/>
      </c>
      <c r="AT4705" s="120" t="str">
        <f t="shared" si="1111"/>
        <v/>
      </c>
      <c r="AV4705" s="90" t="str">
        <f t="shared" si="1101"/>
        <v/>
      </c>
      <c r="AX4705" s="90" t="str">
        <f>IF($AV4705="", "", COUNTIF($AV$11:$AV$5010, "&lt;"&amp;$AV4705)+1+COUNTIF($AV$11:$AV4705, $AV4705)-1)</f>
        <v/>
      </c>
      <c r="AZ4705" s="111" t="str">
        <f>IF($B4705="", "", SUMIF('Shopping List'!$AV$11:$AV$25, $B4705, 'Shopping List'!$BN$11:$BN$25))</f>
        <v/>
      </c>
      <c r="BB4705" s="117" t="str">
        <f t="shared" si="1112"/>
        <v/>
      </c>
    </row>
    <row r="4706" spans="1:54" x14ac:dyDescent="0.25">
      <c r="A4706" s="4"/>
      <c r="B4706" s="37"/>
      <c r="C4706" s="124"/>
      <c r="D4706" s="39"/>
      <c r="E4706" s="125"/>
      <c r="F4706" s="48"/>
      <c r="G4706" s="4"/>
      <c r="H4706" s="4"/>
      <c r="I4706" s="95" t="str">
        <f>IF($C4706="", "", IF(IFERROR(INDEX(Ingredients!$C$11:$C$310, MATCH($C4706, Ingredients!$B$11:$B$310, 0)), "")="", "", IFERROR(INDEX(Ingredients!$C$11:$C$310, MATCH($C4706, Ingredients!$B$11:$B$310, 0)), "")))</f>
        <v/>
      </c>
      <c r="J4706" s="73" t="str">
        <f>IF($B4706="", "", IF(IFERROR(INDEX(Meals!$C$11:$C$260, MATCH($B4706, Meals!$B$11:$B$260, 0)), "")="", "", IFERROR(INDEX(Meals!$C$11:$C$260, MATCH($B4706, Meals!$B$11:$B$260, 0)), "")))</f>
        <v/>
      </c>
      <c r="K4706" s="4"/>
      <c r="L4706" s="72" t="str">
        <f t="shared" si="1102"/>
        <v/>
      </c>
      <c r="M4706" s="73" t="str">
        <f t="shared" si="1103"/>
        <v/>
      </c>
      <c r="N4706" s="4"/>
      <c r="O4706" s="78" t="str">
        <f t="shared" si="1104"/>
        <v/>
      </c>
      <c r="P4706" s="79" t="str">
        <f t="shared" si="1105"/>
        <v/>
      </c>
      <c r="Q4706" s="4"/>
      <c r="R4706" s="90" t="str">
        <f t="shared" si="1106"/>
        <v/>
      </c>
      <c r="S4706" s="4"/>
      <c r="Y4706" s="18" t="str">
        <f t="shared" si="1107"/>
        <v/>
      </c>
      <c r="AA4706" s="18" t="str">
        <f t="shared" si="1098"/>
        <v/>
      </c>
      <c r="AB4706" s="18" t="str">
        <f t="shared" si="1099"/>
        <v/>
      </c>
      <c r="AC4706" s="18" t="str">
        <f t="shared" si="1108"/>
        <v/>
      </c>
      <c r="AD4706" s="18" t="str">
        <f t="shared" si="1108"/>
        <v/>
      </c>
      <c r="AE4706" s="18" t="str">
        <f t="shared" si="1109"/>
        <v/>
      </c>
      <c r="AG4706" s="95" t="str">
        <f>IF($C4706="", "", IF(IFERROR(INDEX(Ingredients!C$11:C$310, MATCH($C4706, Ingredients!$B$11:$B$310, 0)), "")="", "", IFERROR(INDEX(Ingredients!C$11:C$310, MATCH($C4706, Ingredients!$B$11:$B$310, 0)), "")))</f>
        <v/>
      </c>
      <c r="AH4706" s="105" t="str">
        <f>IF($C4706="", "", IF(IFERROR(INDEX(Ingredients!D$11:D$310, MATCH($C4706, Ingredients!$B$11:$B$310, 0)), "")="", "", IFERROR(INDEX(Ingredients!D$11:D$310, MATCH($C4706, Ingredients!$B$11:$B$310, 0)), "")))</f>
        <v/>
      </c>
      <c r="AI4706" s="106" t="str">
        <f>IF($C4706="", "", IF(IFERROR(INDEX(Ingredients!E$11:E$310, MATCH($C4706, Ingredients!$B$11:$B$310, 0)), "")="", "", IFERROR(INDEX(Ingredients!E$11:E$310, MATCH($C4706, Ingredients!$B$11:$B$310, 0)), "")))</f>
        <v/>
      </c>
      <c r="AJ4706" s="108" t="str">
        <f>IF($C4706="", "", IF(IFERROR(INDEX(Ingredients!F$11:F$310, MATCH($C4706, Ingredients!$B$11:$B$310, 0)), "")="", "", IFERROR(INDEX(Ingredients!F$11:F$310, MATCH($C4706, Ingredients!$B$11:$B$310, 0)), "")))</f>
        <v/>
      </c>
      <c r="AK4706" s="106" t="str">
        <f>IF($C4706="", "", IF(IFERROR(INDEX(Ingredients!G$11:G$310, MATCH($C4706, Ingredients!$B$11:$B$310, 0)), "")="", "", IFERROR(INDEX(Ingredients!G$11:G$310, MATCH($C4706, Ingredients!$B$11:$B$310, 0)), "")))</f>
        <v/>
      </c>
      <c r="AL4706" s="79" t="str">
        <f>IF($C4706="", "", IF(IFERROR(INDEX(Ingredients!H$11:H$310, MATCH($C4706, Ingredients!$B$11:$B$310, 0)), "")="", "", IFERROR(INDEX(Ingredients!H$11:H$310, MATCH($C4706, Ingredients!$B$11:$B$310, 0)), "")))</f>
        <v/>
      </c>
      <c r="AN4706" s="83" t="str">
        <f t="shared" si="1100"/>
        <v/>
      </c>
      <c r="AP4706" s="114" t="str">
        <f t="shared" si="1110"/>
        <v/>
      </c>
      <c r="AR4706" s="117" t="str">
        <f>IF($C4706="", "", IF(IFERROR(INDEX(Ingredients!$AI$11:$AI$310, MATCH($C4706, Ingredients!$B$11:$B$310, 0)), "")="", "", IFERROR(INDEX(Ingredients!$AI$11:$AI$310, MATCH($C4706, Ingredients!$B$11:$B$310, 0)), "")))</f>
        <v/>
      </c>
      <c r="AT4706" s="120" t="str">
        <f t="shared" si="1111"/>
        <v/>
      </c>
      <c r="AV4706" s="90" t="str">
        <f t="shared" si="1101"/>
        <v/>
      </c>
      <c r="AX4706" s="90" t="str">
        <f>IF($AV4706="", "", COUNTIF($AV$11:$AV$5010, "&lt;"&amp;$AV4706)+1+COUNTIF($AV$11:$AV4706, $AV4706)-1)</f>
        <v/>
      </c>
      <c r="AZ4706" s="111" t="str">
        <f>IF($B4706="", "", SUMIF('Shopping List'!$AV$11:$AV$25, $B4706, 'Shopping List'!$BN$11:$BN$25))</f>
        <v/>
      </c>
      <c r="BB4706" s="117" t="str">
        <f t="shared" si="1112"/>
        <v/>
      </c>
    </row>
    <row r="4707" spans="1:54" x14ac:dyDescent="0.25">
      <c r="A4707" s="4"/>
      <c r="B4707" s="37"/>
      <c r="C4707" s="124"/>
      <c r="D4707" s="39"/>
      <c r="E4707" s="125"/>
      <c r="F4707" s="48"/>
      <c r="G4707" s="4"/>
      <c r="H4707" s="4"/>
      <c r="I4707" s="95" t="str">
        <f>IF($C4707="", "", IF(IFERROR(INDEX(Ingredients!$C$11:$C$310, MATCH($C4707, Ingredients!$B$11:$B$310, 0)), "")="", "", IFERROR(INDEX(Ingredients!$C$11:$C$310, MATCH($C4707, Ingredients!$B$11:$B$310, 0)), "")))</f>
        <v/>
      </c>
      <c r="J4707" s="73" t="str">
        <f>IF($B4707="", "", IF(IFERROR(INDEX(Meals!$C$11:$C$260, MATCH($B4707, Meals!$B$11:$B$260, 0)), "")="", "", IFERROR(INDEX(Meals!$C$11:$C$260, MATCH($B4707, Meals!$B$11:$B$260, 0)), "")))</f>
        <v/>
      </c>
      <c r="K4707" s="4"/>
      <c r="L4707" s="72" t="str">
        <f t="shared" si="1102"/>
        <v/>
      </c>
      <c r="M4707" s="73" t="str">
        <f t="shared" si="1103"/>
        <v/>
      </c>
      <c r="N4707" s="4"/>
      <c r="O4707" s="78" t="str">
        <f t="shared" si="1104"/>
        <v/>
      </c>
      <c r="P4707" s="79" t="str">
        <f t="shared" si="1105"/>
        <v/>
      </c>
      <c r="Q4707" s="4"/>
      <c r="R4707" s="90" t="str">
        <f t="shared" si="1106"/>
        <v/>
      </c>
      <c r="S4707" s="4"/>
      <c r="Y4707" s="18" t="str">
        <f t="shared" si="1107"/>
        <v/>
      </c>
      <c r="AA4707" s="18" t="str">
        <f t="shared" si="1098"/>
        <v/>
      </c>
      <c r="AB4707" s="18" t="str">
        <f t="shared" si="1099"/>
        <v/>
      </c>
      <c r="AC4707" s="18" t="str">
        <f t="shared" si="1108"/>
        <v/>
      </c>
      <c r="AD4707" s="18" t="str">
        <f t="shared" si="1108"/>
        <v/>
      </c>
      <c r="AE4707" s="18" t="str">
        <f t="shared" si="1109"/>
        <v/>
      </c>
      <c r="AG4707" s="95" t="str">
        <f>IF($C4707="", "", IF(IFERROR(INDEX(Ingredients!C$11:C$310, MATCH($C4707, Ingredients!$B$11:$B$310, 0)), "")="", "", IFERROR(INDEX(Ingredients!C$11:C$310, MATCH($C4707, Ingredients!$B$11:$B$310, 0)), "")))</f>
        <v/>
      </c>
      <c r="AH4707" s="105" t="str">
        <f>IF($C4707="", "", IF(IFERROR(INDEX(Ingredients!D$11:D$310, MATCH($C4707, Ingredients!$B$11:$B$310, 0)), "")="", "", IFERROR(INDEX(Ingredients!D$11:D$310, MATCH($C4707, Ingredients!$B$11:$B$310, 0)), "")))</f>
        <v/>
      </c>
      <c r="AI4707" s="106" t="str">
        <f>IF($C4707="", "", IF(IFERROR(INDEX(Ingredients!E$11:E$310, MATCH($C4707, Ingredients!$B$11:$B$310, 0)), "")="", "", IFERROR(INDEX(Ingredients!E$11:E$310, MATCH($C4707, Ingredients!$B$11:$B$310, 0)), "")))</f>
        <v/>
      </c>
      <c r="AJ4707" s="108" t="str">
        <f>IF($C4707="", "", IF(IFERROR(INDEX(Ingredients!F$11:F$310, MATCH($C4707, Ingredients!$B$11:$B$310, 0)), "")="", "", IFERROR(INDEX(Ingredients!F$11:F$310, MATCH($C4707, Ingredients!$B$11:$B$310, 0)), "")))</f>
        <v/>
      </c>
      <c r="AK4707" s="106" t="str">
        <f>IF($C4707="", "", IF(IFERROR(INDEX(Ingredients!G$11:G$310, MATCH($C4707, Ingredients!$B$11:$B$310, 0)), "")="", "", IFERROR(INDEX(Ingredients!G$11:G$310, MATCH($C4707, Ingredients!$B$11:$B$310, 0)), "")))</f>
        <v/>
      </c>
      <c r="AL4707" s="79" t="str">
        <f>IF($C4707="", "", IF(IFERROR(INDEX(Ingredients!H$11:H$310, MATCH($C4707, Ingredients!$B$11:$B$310, 0)), "")="", "", IFERROR(INDEX(Ingredients!H$11:H$310, MATCH($C4707, Ingredients!$B$11:$B$310, 0)), "")))</f>
        <v/>
      </c>
      <c r="AN4707" s="83" t="str">
        <f t="shared" si="1100"/>
        <v/>
      </c>
      <c r="AP4707" s="114" t="str">
        <f t="shared" si="1110"/>
        <v/>
      </c>
      <c r="AR4707" s="117" t="str">
        <f>IF($C4707="", "", IF(IFERROR(INDEX(Ingredients!$AI$11:$AI$310, MATCH($C4707, Ingredients!$B$11:$B$310, 0)), "")="", "", IFERROR(INDEX(Ingredients!$AI$11:$AI$310, MATCH($C4707, Ingredients!$B$11:$B$310, 0)), "")))</f>
        <v/>
      </c>
      <c r="AT4707" s="120" t="str">
        <f t="shared" si="1111"/>
        <v/>
      </c>
      <c r="AV4707" s="90" t="str">
        <f t="shared" si="1101"/>
        <v/>
      </c>
      <c r="AX4707" s="90" t="str">
        <f>IF($AV4707="", "", COUNTIF($AV$11:$AV$5010, "&lt;"&amp;$AV4707)+1+COUNTIF($AV$11:$AV4707, $AV4707)-1)</f>
        <v/>
      </c>
      <c r="AZ4707" s="111" t="str">
        <f>IF($B4707="", "", SUMIF('Shopping List'!$AV$11:$AV$25, $B4707, 'Shopping List'!$BN$11:$BN$25))</f>
        <v/>
      </c>
      <c r="BB4707" s="117" t="str">
        <f t="shared" si="1112"/>
        <v/>
      </c>
    </row>
    <row r="4708" spans="1:54" x14ac:dyDescent="0.25">
      <c r="A4708" s="4"/>
      <c r="B4708" s="37"/>
      <c r="C4708" s="124"/>
      <c r="D4708" s="39"/>
      <c r="E4708" s="125"/>
      <c r="F4708" s="48"/>
      <c r="G4708" s="4"/>
      <c r="H4708" s="4"/>
      <c r="I4708" s="95" t="str">
        <f>IF($C4708="", "", IF(IFERROR(INDEX(Ingredients!$C$11:$C$310, MATCH($C4708, Ingredients!$B$11:$B$310, 0)), "")="", "", IFERROR(INDEX(Ingredients!$C$11:$C$310, MATCH($C4708, Ingredients!$B$11:$B$310, 0)), "")))</f>
        <v/>
      </c>
      <c r="J4708" s="73" t="str">
        <f>IF($B4708="", "", IF(IFERROR(INDEX(Meals!$C$11:$C$260, MATCH($B4708, Meals!$B$11:$B$260, 0)), "")="", "", IFERROR(INDEX(Meals!$C$11:$C$260, MATCH($B4708, Meals!$B$11:$B$260, 0)), "")))</f>
        <v/>
      </c>
      <c r="K4708" s="4"/>
      <c r="L4708" s="72" t="str">
        <f t="shared" si="1102"/>
        <v/>
      </c>
      <c r="M4708" s="73" t="str">
        <f t="shared" si="1103"/>
        <v/>
      </c>
      <c r="N4708" s="4"/>
      <c r="O4708" s="78" t="str">
        <f t="shared" si="1104"/>
        <v/>
      </c>
      <c r="P4708" s="79" t="str">
        <f t="shared" si="1105"/>
        <v/>
      </c>
      <c r="Q4708" s="4"/>
      <c r="R4708" s="90" t="str">
        <f t="shared" si="1106"/>
        <v/>
      </c>
      <c r="S4708" s="4"/>
      <c r="Y4708" s="18" t="str">
        <f t="shared" si="1107"/>
        <v/>
      </c>
      <c r="AA4708" s="18" t="str">
        <f t="shared" si="1098"/>
        <v/>
      </c>
      <c r="AB4708" s="18" t="str">
        <f t="shared" si="1099"/>
        <v/>
      </c>
      <c r="AC4708" s="18" t="str">
        <f t="shared" si="1108"/>
        <v/>
      </c>
      <c r="AD4708" s="18" t="str">
        <f t="shared" si="1108"/>
        <v/>
      </c>
      <c r="AE4708" s="18" t="str">
        <f t="shared" si="1109"/>
        <v/>
      </c>
      <c r="AG4708" s="95" t="str">
        <f>IF($C4708="", "", IF(IFERROR(INDEX(Ingredients!C$11:C$310, MATCH($C4708, Ingredients!$B$11:$B$310, 0)), "")="", "", IFERROR(INDEX(Ingredients!C$11:C$310, MATCH($C4708, Ingredients!$B$11:$B$310, 0)), "")))</f>
        <v/>
      </c>
      <c r="AH4708" s="105" t="str">
        <f>IF($C4708="", "", IF(IFERROR(INDEX(Ingredients!D$11:D$310, MATCH($C4708, Ingredients!$B$11:$B$310, 0)), "")="", "", IFERROR(INDEX(Ingredients!D$11:D$310, MATCH($C4708, Ingredients!$B$11:$B$310, 0)), "")))</f>
        <v/>
      </c>
      <c r="AI4708" s="106" t="str">
        <f>IF($C4708="", "", IF(IFERROR(INDEX(Ingredients!E$11:E$310, MATCH($C4708, Ingredients!$B$11:$B$310, 0)), "")="", "", IFERROR(INDEX(Ingredients!E$11:E$310, MATCH($C4708, Ingredients!$B$11:$B$310, 0)), "")))</f>
        <v/>
      </c>
      <c r="AJ4708" s="108" t="str">
        <f>IF($C4708="", "", IF(IFERROR(INDEX(Ingredients!F$11:F$310, MATCH($C4708, Ingredients!$B$11:$B$310, 0)), "")="", "", IFERROR(INDEX(Ingredients!F$11:F$310, MATCH($C4708, Ingredients!$B$11:$B$310, 0)), "")))</f>
        <v/>
      </c>
      <c r="AK4708" s="106" t="str">
        <f>IF($C4708="", "", IF(IFERROR(INDEX(Ingredients!G$11:G$310, MATCH($C4708, Ingredients!$B$11:$B$310, 0)), "")="", "", IFERROR(INDEX(Ingredients!G$11:G$310, MATCH($C4708, Ingredients!$B$11:$B$310, 0)), "")))</f>
        <v/>
      </c>
      <c r="AL4708" s="79" t="str">
        <f>IF($C4708="", "", IF(IFERROR(INDEX(Ingredients!H$11:H$310, MATCH($C4708, Ingredients!$B$11:$B$310, 0)), "")="", "", IFERROR(INDEX(Ingredients!H$11:H$310, MATCH($C4708, Ingredients!$B$11:$B$310, 0)), "")))</f>
        <v/>
      </c>
      <c r="AN4708" s="83" t="str">
        <f t="shared" si="1100"/>
        <v/>
      </c>
      <c r="AP4708" s="114" t="str">
        <f t="shared" si="1110"/>
        <v/>
      </c>
      <c r="AR4708" s="117" t="str">
        <f>IF($C4708="", "", IF(IFERROR(INDEX(Ingredients!$AI$11:$AI$310, MATCH($C4708, Ingredients!$B$11:$B$310, 0)), "")="", "", IFERROR(INDEX(Ingredients!$AI$11:$AI$310, MATCH($C4708, Ingredients!$B$11:$B$310, 0)), "")))</f>
        <v/>
      </c>
      <c r="AT4708" s="120" t="str">
        <f t="shared" si="1111"/>
        <v/>
      </c>
      <c r="AV4708" s="90" t="str">
        <f t="shared" si="1101"/>
        <v/>
      </c>
      <c r="AX4708" s="90" t="str">
        <f>IF($AV4708="", "", COUNTIF($AV$11:$AV$5010, "&lt;"&amp;$AV4708)+1+COUNTIF($AV$11:$AV4708, $AV4708)-1)</f>
        <v/>
      </c>
      <c r="AZ4708" s="111" t="str">
        <f>IF($B4708="", "", SUMIF('Shopping List'!$AV$11:$AV$25, $B4708, 'Shopping List'!$BN$11:$BN$25))</f>
        <v/>
      </c>
      <c r="BB4708" s="117" t="str">
        <f t="shared" si="1112"/>
        <v/>
      </c>
    </row>
    <row r="4709" spans="1:54" x14ac:dyDescent="0.25">
      <c r="A4709" s="4"/>
      <c r="B4709" s="37"/>
      <c r="C4709" s="124"/>
      <c r="D4709" s="39"/>
      <c r="E4709" s="125"/>
      <c r="F4709" s="48"/>
      <c r="G4709" s="4"/>
      <c r="H4709" s="4"/>
      <c r="I4709" s="95" t="str">
        <f>IF($C4709="", "", IF(IFERROR(INDEX(Ingredients!$C$11:$C$310, MATCH($C4709, Ingredients!$B$11:$B$310, 0)), "")="", "", IFERROR(INDEX(Ingredients!$C$11:$C$310, MATCH($C4709, Ingredients!$B$11:$B$310, 0)), "")))</f>
        <v/>
      </c>
      <c r="J4709" s="73" t="str">
        <f>IF($B4709="", "", IF(IFERROR(INDEX(Meals!$C$11:$C$260, MATCH($B4709, Meals!$B$11:$B$260, 0)), "")="", "", IFERROR(INDEX(Meals!$C$11:$C$260, MATCH($B4709, Meals!$B$11:$B$260, 0)), "")))</f>
        <v/>
      </c>
      <c r="K4709" s="4"/>
      <c r="L4709" s="72" t="str">
        <f t="shared" si="1102"/>
        <v/>
      </c>
      <c r="M4709" s="73" t="str">
        <f t="shared" si="1103"/>
        <v/>
      </c>
      <c r="N4709" s="4"/>
      <c r="O4709" s="78" t="str">
        <f t="shared" si="1104"/>
        <v/>
      </c>
      <c r="P4709" s="79" t="str">
        <f t="shared" si="1105"/>
        <v/>
      </c>
      <c r="Q4709" s="4"/>
      <c r="R4709" s="90" t="str">
        <f t="shared" si="1106"/>
        <v/>
      </c>
      <c r="S4709" s="4"/>
      <c r="Y4709" s="18" t="str">
        <f t="shared" si="1107"/>
        <v/>
      </c>
      <c r="AA4709" s="18" t="str">
        <f t="shared" si="1098"/>
        <v/>
      </c>
      <c r="AB4709" s="18" t="str">
        <f t="shared" si="1099"/>
        <v/>
      </c>
      <c r="AC4709" s="18" t="str">
        <f t="shared" si="1108"/>
        <v/>
      </c>
      <c r="AD4709" s="18" t="str">
        <f t="shared" si="1108"/>
        <v/>
      </c>
      <c r="AE4709" s="18" t="str">
        <f t="shared" si="1109"/>
        <v/>
      </c>
      <c r="AG4709" s="95" t="str">
        <f>IF($C4709="", "", IF(IFERROR(INDEX(Ingredients!C$11:C$310, MATCH($C4709, Ingredients!$B$11:$B$310, 0)), "")="", "", IFERROR(INDEX(Ingredients!C$11:C$310, MATCH($C4709, Ingredients!$B$11:$B$310, 0)), "")))</f>
        <v/>
      </c>
      <c r="AH4709" s="105" t="str">
        <f>IF($C4709="", "", IF(IFERROR(INDEX(Ingredients!D$11:D$310, MATCH($C4709, Ingredients!$B$11:$B$310, 0)), "")="", "", IFERROR(INDEX(Ingredients!D$11:D$310, MATCH($C4709, Ingredients!$B$11:$B$310, 0)), "")))</f>
        <v/>
      </c>
      <c r="AI4709" s="106" t="str">
        <f>IF($C4709="", "", IF(IFERROR(INDEX(Ingredients!E$11:E$310, MATCH($C4709, Ingredients!$B$11:$B$310, 0)), "")="", "", IFERROR(INDEX(Ingredients!E$11:E$310, MATCH($C4709, Ingredients!$B$11:$B$310, 0)), "")))</f>
        <v/>
      </c>
      <c r="AJ4709" s="108" t="str">
        <f>IF($C4709="", "", IF(IFERROR(INDEX(Ingredients!F$11:F$310, MATCH($C4709, Ingredients!$B$11:$B$310, 0)), "")="", "", IFERROR(INDEX(Ingredients!F$11:F$310, MATCH($C4709, Ingredients!$B$11:$B$310, 0)), "")))</f>
        <v/>
      </c>
      <c r="AK4709" s="106" t="str">
        <f>IF($C4709="", "", IF(IFERROR(INDEX(Ingredients!G$11:G$310, MATCH($C4709, Ingredients!$B$11:$B$310, 0)), "")="", "", IFERROR(INDEX(Ingredients!G$11:G$310, MATCH($C4709, Ingredients!$B$11:$B$310, 0)), "")))</f>
        <v/>
      </c>
      <c r="AL4709" s="79" t="str">
        <f>IF($C4709="", "", IF(IFERROR(INDEX(Ingredients!H$11:H$310, MATCH($C4709, Ingredients!$B$11:$B$310, 0)), "")="", "", IFERROR(INDEX(Ingredients!H$11:H$310, MATCH($C4709, Ingredients!$B$11:$B$310, 0)), "")))</f>
        <v/>
      </c>
      <c r="AN4709" s="83" t="str">
        <f t="shared" si="1100"/>
        <v/>
      </c>
      <c r="AP4709" s="114" t="str">
        <f t="shared" si="1110"/>
        <v/>
      </c>
      <c r="AR4709" s="117" t="str">
        <f>IF($C4709="", "", IF(IFERROR(INDEX(Ingredients!$AI$11:$AI$310, MATCH($C4709, Ingredients!$B$11:$B$310, 0)), "")="", "", IFERROR(INDEX(Ingredients!$AI$11:$AI$310, MATCH($C4709, Ingredients!$B$11:$B$310, 0)), "")))</f>
        <v/>
      </c>
      <c r="AT4709" s="120" t="str">
        <f t="shared" si="1111"/>
        <v/>
      </c>
      <c r="AV4709" s="90" t="str">
        <f t="shared" si="1101"/>
        <v/>
      </c>
      <c r="AX4709" s="90" t="str">
        <f>IF($AV4709="", "", COUNTIF($AV$11:$AV$5010, "&lt;"&amp;$AV4709)+1+COUNTIF($AV$11:$AV4709, $AV4709)-1)</f>
        <v/>
      </c>
      <c r="AZ4709" s="111" t="str">
        <f>IF($B4709="", "", SUMIF('Shopping List'!$AV$11:$AV$25, $B4709, 'Shopping List'!$BN$11:$BN$25))</f>
        <v/>
      </c>
      <c r="BB4709" s="117" t="str">
        <f t="shared" si="1112"/>
        <v/>
      </c>
    </row>
    <row r="4710" spans="1:54" x14ac:dyDescent="0.25">
      <c r="A4710" s="4"/>
      <c r="B4710" s="37"/>
      <c r="C4710" s="124"/>
      <c r="D4710" s="39"/>
      <c r="E4710" s="125"/>
      <c r="F4710" s="48"/>
      <c r="G4710" s="4"/>
      <c r="H4710" s="4"/>
      <c r="I4710" s="95" t="str">
        <f>IF($C4710="", "", IF(IFERROR(INDEX(Ingredients!$C$11:$C$310, MATCH($C4710, Ingredients!$B$11:$B$310, 0)), "")="", "", IFERROR(INDEX(Ingredients!$C$11:$C$310, MATCH($C4710, Ingredients!$B$11:$B$310, 0)), "")))</f>
        <v/>
      </c>
      <c r="J4710" s="73" t="str">
        <f>IF($B4710="", "", IF(IFERROR(INDEX(Meals!$C$11:$C$260, MATCH($B4710, Meals!$B$11:$B$260, 0)), "")="", "", IFERROR(INDEX(Meals!$C$11:$C$260, MATCH($B4710, Meals!$B$11:$B$260, 0)), "")))</f>
        <v/>
      </c>
      <c r="K4710" s="4"/>
      <c r="L4710" s="72" t="str">
        <f t="shared" si="1102"/>
        <v/>
      </c>
      <c r="M4710" s="73" t="str">
        <f t="shared" si="1103"/>
        <v/>
      </c>
      <c r="N4710" s="4"/>
      <c r="O4710" s="78" t="str">
        <f t="shared" si="1104"/>
        <v/>
      </c>
      <c r="P4710" s="79" t="str">
        <f t="shared" si="1105"/>
        <v/>
      </c>
      <c r="Q4710" s="4"/>
      <c r="R4710" s="90" t="str">
        <f t="shared" si="1106"/>
        <v/>
      </c>
      <c r="S4710" s="4"/>
      <c r="Y4710" s="18" t="str">
        <f t="shared" si="1107"/>
        <v/>
      </c>
      <c r="AA4710" s="18" t="str">
        <f t="shared" si="1098"/>
        <v/>
      </c>
      <c r="AB4710" s="18" t="str">
        <f t="shared" si="1099"/>
        <v/>
      </c>
      <c r="AC4710" s="18" t="str">
        <f t="shared" si="1108"/>
        <v/>
      </c>
      <c r="AD4710" s="18" t="str">
        <f t="shared" si="1108"/>
        <v/>
      </c>
      <c r="AE4710" s="18" t="str">
        <f t="shared" si="1109"/>
        <v/>
      </c>
      <c r="AG4710" s="95" t="str">
        <f>IF($C4710="", "", IF(IFERROR(INDEX(Ingredients!C$11:C$310, MATCH($C4710, Ingredients!$B$11:$B$310, 0)), "")="", "", IFERROR(INDEX(Ingredients!C$11:C$310, MATCH($C4710, Ingredients!$B$11:$B$310, 0)), "")))</f>
        <v/>
      </c>
      <c r="AH4710" s="105" t="str">
        <f>IF($C4710="", "", IF(IFERROR(INDEX(Ingredients!D$11:D$310, MATCH($C4710, Ingredients!$B$11:$B$310, 0)), "")="", "", IFERROR(INDEX(Ingredients!D$11:D$310, MATCH($C4710, Ingredients!$B$11:$B$310, 0)), "")))</f>
        <v/>
      </c>
      <c r="AI4710" s="106" t="str">
        <f>IF($C4710="", "", IF(IFERROR(INDEX(Ingredients!E$11:E$310, MATCH($C4710, Ingredients!$B$11:$B$310, 0)), "")="", "", IFERROR(INDEX(Ingredients!E$11:E$310, MATCH($C4710, Ingredients!$B$11:$B$310, 0)), "")))</f>
        <v/>
      </c>
      <c r="AJ4710" s="108" t="str">
        <f>IF($C4710="", "", IF(IFERROR(INDEX(Ingredients!F$11:F$310, MATCH($C4710, Ingredients!$B$11:$B$310, 0)), "")="", "", IFERROR(INDEX(Ingredients!F$11:F$310, MATCH($C4710, Ingredients!$B$11:$B$310, 0)), "")))</f>
        <v/>
      </c>
      <c r="AK4710" s="106" t="str">
        <f>IF($C4710="", "", IF(IFERROR(INDEX(Ingredients!G$11:G$310, MATCH($C4710, Ingredients!$B$11:$B$310, 0)), "")="", "", IFERROR(INDEX(Ingredients!G$11:G$310, MATCH($C4710, Ingredients!$B$11:$B$310, 0)), "")))</f>
        <v/>
      </c>
      <c r="AL4710" s="79" t="str">
        <f>IF($C4710="", "", IF(IFERROR(INDEX(Ingredients!H$11:H$310, MATCH($C4710, Ingredients!$B$11:$B$310, 0)), "")="", "", IFERROR(INDEX(Ingredients!H$11:H$310, MATCH($C4710, Ingredients!$B$11:$B$310, 0)), "")))</f>
        <v/>
      </c>
      <c r="AN4710" s="83" t="str">
        <f t="shared" si="1100"/>
        <v/>
      </c>
      <c r="AP4710" s="114" t="str">
        <f t="shared" si="1110"/>
        <v/>
      </c>
      <c r="AR4710" s="117" t="str">
        <f>IF($C4710="", "", IF(IFERROR(INDEX(Ingredients!$AI$11:$AI$310, MATCH($C4710, Ingredients!$B$11:$B$310, 0)), "")="", "", IFERROR(INDEX(Ingredients!$AI$11:$AI$310, MATCH($C4710, Ingredients!$B$11:$B$310, 0)), "")))</f>
        <v/>
      </c>
      <c r="AT4710" s="120" t="str">
        <f t="shared" si="1111"/>
        <v/>
      </c>
      <c r="AV4710" s="90" t="str">
        <f t="shared" si="1101"/>
        <v/>
      </c>
      <c r="AX4710" s="90" t="str">
        <f>IF($AV4710="", "", COUNTIF($AV$11:$AV$5010, "&lt;"&amp;$AV4710)+1+COUNTIF($AV$11:$AV4710, $AV4710)-1)</f>
        <v/>
      </c>
      <c r="AZ4710" s="111" t="str">
        <f>IF($B4710="", "", SUMIF('Shopping List'!$AV$11:$AV$25, $B4710, 'Shopping List'!$BN$11:$BN$25))</f>
        <v/>
      </c>
      <c r="BB4710" s="117" t="str">
        <f t="shared" si="1112"/>
        <v/>
      </c>
    </row>
    <row r="4711" spans="1:54" x14ac:dyDescent="0.25">
      <c r="A4711" s="4"/>
      <c r="B4711" s="37"/>
      <c r="C4711" s="124"/>
      <c r="D4711" s="39"/>
      <c r="E4711" s="125"/>
      <c r="F4711" s="48"/>
      <c r="G4711" s="4"/>
      <c r="H4711" s="4"/>
      <c r="I4711" s="95" t="str">
        <f>IF($C4711="", "", IF(IFERROR(INDEX(Ingredients!$C$11:$C$310, MATCH($C4711, Ingredients!$B$11:$B$310, 0)), "")="", "", IFERROR(INDEX(Ingredients!$C$11:$C$310, MATCH($C4711, Ingredients!$B$11:$B$310, 0)), "")))</f>
        <v/>
      </c>
      <c r="J4711" s="73" t="str">
        <f>IF($B4711="", "", IF(IFERROR(INDEX(Meals!$C$11:$C$260, MATCH($B4711, Meals!$B$11:$B$260, 0)), "")="", "", IFERROR(INDEX(Meals!$C$11:$C$260, MATCH($B4711, Meals!$B$11:$B$260, 0)), "")))</f>
        <v/>
      </c>
      <c r="K4711" s="4"/>
      <c r="L4711" s="72" t="str">
        <f t="shared" si="1102"/>
        <v/>
      </c>
      <c r="M4711" s="73" t="str">
        <f t="shared" si="1103"/>
        <v/>
      </c>
      <c r="N4711" s="4"/>
      <c r="O4711" s="78" t="str">
        <f t="shared" si="1104"/>
        <v/>
      </c>
      <c r="P4711" s="79" t="str">
        <f t="shared" si="1105"/>
        <v/>
      </c>
      <c r="Q4711" s="4"/>
      <c r="R4711" s="90" t="str">
        <f t="shared" si="1106"/>
        <v/>
      </c>
      <c r="S4711" s="4"/>
      <c r="Y4711" s="18" t="str">
        <f t="shared" si="1107"/>
        <v/>
      </c>
      <c r="AA4711" s="18" t="str">
        <f t="shared" si="1098"/>
        <v/>
      </c>
      <c r="AB4711" s="18" t="str">
        <f t="shared" si="1099"/>
        <v/>
      </c>
      <c r="AC4711" s="18" t="str">
        <f t="shared" si="1108"/>
        <v/>
      </c>
      <c r="AD4711" s="18" t="str">
        <f t="shared" si="1108"/>
        <v/>
      </c>
      <c r="AE4711" s="18" t="str">
        <f t="shared" si="1109"/>
        <v/>
      </c>
      <c r="AG4711" s="95" t="str">
        <f>IF($C4711="", "", IF(IFERROR(INDEX(Ingredients!C$11:C$310, MATCH($C4711, Ingredients!$B$11:$B$310, 0)), "")="", "", IFERROR(INDEX(Ingredients!C$11:C$310, MATCH($C4711, Ingredients!$B$11:$B$310, 0)), "")))</f>
        <v/>
      </c>
      <c r="AH4711" s="105" t="str">
        <f>IF($C4711="", "", IF(IFERROR(INDEX(Ingredients!D$11:D$310, MATCH($C4711, Ingredients!$B$11:$B$310, 0)), "")="", "", IFERROR(INDEX(Ingredients!D$11:D$310, MATCH($C4711, Ingredients!$B$11:$B$310, 0)), "")))</f>
        <v/>
      </c>
      <c r="AI4711" s="106" t="str">
        <f>IF($C4711="", "", IF(IFERROR(INDEX(Ingredients!E$11:E$310, MATCH($C4711, Ingredients!$B$11:$B$310, 0)), "")="", "", IFERROR(INDEX(Ingredients!E$11:E$310, MATCH($C4711, Ingredients!$B$11:$B$310, 0)), "")))</f>
        <v/>
      </c>
      <c r="AJ4711" s="108" t="str">
        <f>IF($C4711="", "", IF(IFERROR(INDEX(Ingredients!F$11:F$310, MATCH($C4711, Ingredients!$B$11:$B$310, 0)), "")="", "", IFERROR(INDEX(Ingredients!F$11:F$310, MATCH($C4711, Ingredients!$B$11:$B$310, 0)), "")))</f>
        <v/>
      </c>
      <c r="AK4711" s="106" t="str">
        <f>IF($C4711="", "", IF(IFERROR(INDEX(Ingredients!G$11:G$310, MATCH($C4711, Ingredients!$B$11:$B$310, 0)), "")="", "", IFERROR(INDEX(Ingredients!G$11:G$310, MATCH($C4711, Ingredients!$B$11:$B$310, 0)), "")))</f>
        <v/>
      </c>
      <c r="AL4711" s="79" t="str">
        <f>IF($C4711="", "", IF(IFERROR(INDEX(Ingredients!H$11:H$310, MATCH($C4711, Ingredients!$B$11:$B$310, 0)), "")="", "", IFERROR(INDEX(Ingredients!H$11:H$310, MATCH($C4711, Ingredients!$B$11:$B$310, 0)), "")))</f>
        <v/>
      </c>
      <c r="AN4711" s="83" t="str">
        <f t="shared" si="1100"/>
        <v/>
      </c>
      <c r="AP4711" s="114" t="str">
        <f t="shared" si="1110"/>
        <v/>
      </c>
      <c r="AR4711" s="117" t="str">
        <f>IF($C4711="", "", IF(IFERROR(INDEX(Ingredients!$AI$11:$AI$310, MATCH($C4711, Ingredients!$B$11:$B$310, 0)), "")="", "", IFERROR(INDEX(Ingredients!$AI$11:$AI$310, MATCH($C4711, Ingredients!$B$11:$B$310, 0)), "")))</f>
        <v/>
      </c>
      <c r="AT4711" s="120" t="str">
        <f t="shared" si="1111"/>
        <v/>
      </c>
      <c r="AV4711" s="90" t="str">
        <f t="shared" si="1101"/>
        <v/>
      </c>
      <c r="AX4711" s="90" t="str">
        <f>IF($AV4711="", "", COUNTIF($AV$11:$AV$5010, "&lt;"&amp;$AV4711)+1+COUNTIF($AV$11:$AV4711, $AV4711)-1)</f>
        <v/>
      </c>
      <c r="AZ4711" s="111" t="str">
        <f>IF($B4711="", "", SUMIF('Shopping List'!$AV$11:$AV$25, $B4711, 'Shopping List'!$BN$11:$BN$25))</f>
        <v/>
      </c>
      <c r="BB4711" s="117" t="str">
        <f t="shared" si="1112"/>
        <v/>
      </c>
    </row>
    <row r="4712" spans="1:54" x14ac:dyDescent="0.25">
      <c r="A4712" s="4"/>
      <c r="B4712" s="37"/>
      <c r="C4712" s="124"/>
      <c r="D4712" s="39"/>
      <c r="E4712" s="125"/>
      <c r="F4712" s="48"/>
      <c r="G4712" s="4"/>
      <c r="H4712" s="4"/>
      <c r="I4712" s="95" t="str">
        <f>IF($C4712="", "", IF(IFERROR(INDEX(Ingredients!$C$11:$C$310, MATCH($C4712, Ingredients!$B$11:$B$310, 0)), "")="", "", IFERROR(INDEX(Ingredients!$C$11:$C$310, MATCH($C4712, Ingredients!$B$11:$B$310, 0)), "")))</f>
        <v/>
      </c>
      <c r="J4712" s="73" t="str">
        <f>IF($B4712="", "", IF(IFERROR(INDEX(Meals!$C$11:$C$260, MATCH($B4712, Meals!$B$11:$B$260, 0)), "")="", "", IFERROR(INDEX(Meals!$C$11:$C$260, MATCH($B4712, Meals!$B$11:$B$260, 0)), "")))</f>
        <v/>
      </c>
      <c r="K4712" s="4"/>
      <c r="L4712" s="72" t="str">
        <f t="shared" si="1102"/>
        <v/>
      </c>
      <c r="M4712" s="73" t="str">
        <f t="shared" si="1103"/>
        <v/>
      </c>
      <c r="N4712" s="4"/>
      <c r="O4712" s="78" t="str">
        <f t="shared" si="1104"/>
        <v/>
      </c>
      <c r="P4712" s="79" t="str">
        <f t="shared" si="1105"/>
        <v/>
      </c>
      <c r="Q4712" s="4"/>
      <c r="R4712" s="90" t="str">
        <f t="shared" si="1106"/>
        <v/>
      </c>
      <c r="S4712" s="4"/>
      <c r="Y4712" s="18" t="str">
        <f t="shared" si="1107"/>
        <v/>
      </c>
      <c r="AA4712" s="18" t="str">
        <f t="shared" si="1098"/>
        <v/>
      </c>
      <c r="AB4712" s="18" t="str">
        <f t="shared" si="1099"/>
        <v/>
      </c>
      <c r="AC4712" s="18" t="str">
        <f t="shared" si="1108"/>
        <v/>
      </c>
      <c r="AD4712" s="18" t="str">
        <f t="shared" si="1108"/>
        <v/>
      </c>
      <c r="AE4712" s="18" t="str">
        <f t="shared" si="1109"/>
        <v/>
      </c>
      <c r="AG4712" s="95" t="str">
        <f>IF($C4712="", "", IF(IFERROR(INDEX(Ingredients!C$11:C$310, MATCH($C4712, Ingredients!$B$11:$B$310, 0)), "")="", "", IFERROR(INDEX(Ingredients!C$11:C$310, MATCH($C4712, Ingredients!$B$11:$B$310, 0)), "")))</f>
        <v/>
      </c>
      <c r="AH4712" s="105" t="str">
        <f>IF($C4712="", "", IF(IFERROR(INDEX(Ingredients!D$11:D$310, MATCH($C4712, Ingredients!$B$11:$B$310, 0)), "")="", "", IFERROR(INDEX(Ingredients!D$11:D$310, MATCH($C4712, Ingredients!$B$11:$B$310, 0)), "")))</f>
        <v/>
      </c>
      <c r="AI4712" s="106" t="str">
        <f>IF($C4712="", "", IF(IFERROR(INDEX(Ingredients!E$11:E$310, MATCH($C4712, Ingredients!$B$11:$B$310, 0)), "")="", "", IFERROR(INDEX(Ingredients!E$11:E$310, MATCH($C4712, Ingredients!$B$11:$B$310, 0)), "")))</f>
        <v/>
      </c>
      <c r="AJ4712" s="108" t="str">
        <f>IF($C4712="", "", IF(IFERROR(INDEX(Ingredients!F$11:F$310, MATCH($C4712, Ingredients!$B$11:$B$310, 0)), "")="", "", IFERROR(INDEX(Ingredients!F$11:F$310, MATCH($C4712, Ingredients!$B$11:$B$310, 0)), "")))</f>
        <v/>
      </c>
      <c r="AK4712" s="106" t="str">
        <f>IF($C4712="", "", IF(IFERROR(INDEX(Ingredients!G$11:G$310, MATCH($C4712, Ingredients!$B$11:$B$310, 0)), "")="", "", IFERROR(INDEX(Ingredients!G$11:G$310, MATCH($C4712, Ingredients!$B$11:$B$310, 0)), "")))</f>
        <v/>
      </c>
      <c r="AL4712" s="79" t="str">
        <f>IF($C4712="", "", IF(IFERROR(INDEX(Ingredients!H$11:H$310, MATCH($C4712, Ingredients!$B$11:$B$310, 0)), "")="", "", IFERROR(INDEX(Ingredients!H$11:H$310, MATCH($C4712, Ingredients!$B$11:$B$310, 0)), "")))</f>
        <v/>
      </c>
      <c r="AN4712" s="83" t="str">
        <f t="shared" si="1100"/>
        <v/>
      </c>
      <c r="AP4712" s="114" t="str">
        <f t="shared" si="1110"/>
        <v/>
      </c>
      <c r="AR4712" s="117" t="str">
        <f>IF($C4712="", "", IF(IFERROR(INDEX(Ingredients!$AI$11:$AI$310, MATCH($C4712, Ingredients!$B$11:$B$310, 0)), "")="", "", IFERROR(INDEX(Ingredients!$AI$11:$AI$310, MATCH($C4712, Ingredients!$B$11:$B$310, 0)), "")))</f>
        <v/>
      </c>
      <c r="AT4712" s="120" t="str">
        <f t="shared" si="1111"/>
        <v/>
      </c>
      <c r="AV4712" s="90" t="str">
        <f t="shared" si="1101"/>
        <v/>
      </c>
      <c r="AX4712" s="90" t="str">
        <f>IF($AV4712="", "", COUNTIF($AV$11:$AV$5010, "&lt;"&amp;$AV4712)+1+COUNTIF($AV$11:$AV4712, $AV4712)-1)</f>
        <v/>
      </c>
      <c r="AZ4712" s="111" t="str">
        <f>IF($B4712="", "", SUMIF('Shopping List'!$AV$11:$AV$25, $B4712, 'Shopping List'!$BN$11:$BN$25))</f>
        <v/>
      </c>
      <c r="BB4712" s="117" t="str">
        <f t="shared" si="1112"/>
        <v/>
      </c>
    </row>
    <row r="4713" spans="1:54" x14ac:dyDescent="0.25">
      <c r="A4713" s="4"/>
      <c r="B4713" s="37"/>
      <c r="C4713" s="124"/>
      <c r="D4713" s="39"/>
      <c r="E4713" s="125"/>
      <c r="F4713" s="48"/>
      <c r="G4713" s="4"/>
      <c r="H4713" s="4"/>
      <c r="I4713" s="95" t="str">
        <f>IF($C4713="", "", IF(IFERROR(INDEX(Ingredients!$C$11:$C$310, MATCH($C4713, Ingredients!$B$11:$B$310, 0)), "")="", "", IFERROR(INDEX(Ingredients!$C$11:$C$310, MATCH($C4713, Ingredients!$B$11:$B$310, 0)), "")))</f>
        <v/>
      </c>
      <c r="J4713" s="73" t="str">
        <f>IF($B4713="", "", IF(IFERROR(INDEX(Meals!$C$11:$C$260, MATCH($B4713, Meals!$B$11:$B$260, 0)), "")="", "", IFERROR(INDEX(Meals!$C$11:$C$260, MATCH($B4713, Meals!$B$11:$B$260, 0)), "")))</f>
        <v/>
      </c>
      <c r="K4713" s="4"/>
      <c r="L4713" s="72" t="str">
        <f t="shared" si="1102"/>
        <v/>
      </c>
      <c r="M4713" s="73" t="str">
        <f t="shared" si="1103"/>
        <v/>
      </c>
      <c r="N4713" s="4"/>
      <c r="O4713" s="78" t="str">
        <f t="shared" si="1104"/>
        <v/>
      </c>
      <c r="P4713" s="79" t="str">
        <f t="shared" si="1105"/>
        <v/>
      </c>
      <c r="Q4713" s="4"/>
      <c r="R4713" s="90" t="str">
        <f t="shared" si="1106"/>
        <v/>
      </c>
      <c r="S4713" s="4"/>
      <c r="Y4713" s="18" t="str">
        <f t="shared" si="1107"/>
        <v/>
      </c>
      <c r="AA4713" s="18" t="str">
        <f t="shared" si="1098"/>
        <v/>
      </c>
      <c r="AB4713" s="18" t="str">
        <f t="shared" si="1099"/>
        <v/>
      </c>
      <c r="AC4713" s="18" t="str">
        <f t="shared" si="1108"/>
        <v/>
      </c>
      <c r="AD4713" s="18" t="str">
        <f t="shared" si="1108"/>
        <v/>
      </c>
      <c r="AE4713" s="18" t="str">
        <f t="shared" si="1109"/>
        <v/>
      </c>
      <c r="AG4713" s="95" t="str">
        <f>IF($C4713="", "", IF(IFERROR(INDEX(Ingredients!C$11:C$310, MATCH($C4713, Ingredients!$B$11:$B$310, 0)), "")="", "", IFERROR(INDEX(Ingredients!C$11:C$310, MATCH($C4713, Ingredients!$B$11:$B$310, 0)), "")))</f>
        <v/>
      </c>
      <c r="AH4713" s="105" t="str">
        <f>IF($C4713="", "", IF(IFERROR(INDEX(Ingredients!D$11:D$310, MATCH($C4713, Ingredients!$B$11:$B$310, 0)), "")="", "", IFERROR(INDEX(Ingredients!D$11:D$310, MATCH($C4713, Ingredients!$B$11:$B$310, 0)), "")))</f>
        <v/>
      </c>
      <c r="AI4713" s="106" t="str">
        <f>IF($C4713="", "", IF(IFERROR(INDEX(Ingredients!E$11:E$310, MATCH($C4713, Ingredients!$B$11:$B$310, 0)), "")="", "", IFERROR(INDEX(Ingredients!E$11:E$310, MATCH($C4713, Ingredients!$B$11:$B$310, 0)), "")))</f>
        <v/>
      </c>
      <c r="AJ4713" s="108" t="str">
        <f>IF($C4713="", "", IF(IFERROR(INDEX(Ingredients!F$11:F$310, MATCH($C4713, Ingredients!$B$11:$B$310, 0)), "")="", "", IFERROR(INDEX(Ingredients!F$11:F$310, MATCH($C4713, Ingredients!$B$11:$B$310, 0)), "")))</f>
        <v/>
      </c>
      <c r="AK4713" s="106" t="str">
        <f>IF($C4713="", "", IF(IFERROR(INDEX(Ingredients!G$11:G$310, MATCH($C4713, Ingredients!$B$11:$B$310, 0)), "")="", "", IFERROR(INDEX(Ingredients!G$11:G$310, MATCH($C4713, Ingredients!$B$11:$B$310, 0)), "")))</f>
        <v/>
      </c>
      <c r="AL4713" s="79" t="str">
        <f>IF($C4713="", "", IF(IFERROR(INDEX(Ingredients!H$11:H$310, MATCH($C4713, Ingredients!$B$11:$B$310, 0)), "")="", "", IFERROR(INDEX(Ingredients!H$11:H$310, MATCH($C4713, Ingredients!$B$11:$B$310, 0)), "")))</f>
        <v/>
      </c>
      <c r="AN4713" s="83" t="str">
        <f t="shared" si="1100"/>
        <v/>
      </c>
      <c r="AP4713" s="114" t="str">
        <f t="shared" si="1110"/>
        <v/>
      </c>
      <c r="AR4713" s="117" t="str">
        <f>IF($C4713="", "", IF(IFERROR(INDEX(Ingredients!$AI$11:$AI$310, MATCH($C4713, Ingredients!$B$11:$B$310, 0)), "")="", "", IFERROR(INDEX(Ingredients!$AI$11:$AI$310, MATCH($C4713, Ingredients!$B$11:$B$310, 0)), "")))</f>
        <v/>
      </c>
      <c r="AT4713" s="120" t="str">
        <f t="shared" si="1111"/>
        <v/>
      </c>
      <c r="AV4713" s="90" t="str">
        <f t="shared" si="1101"/>
        <v/>
      </c>
      <c r="AX4713" s="90" t="str">
        <f>IF($AV4713="", "", COUNTIF($AV$11:$AV$5010, "&lt;"&amp;$AV4713)+1+COUNTIF($AV$11:$AV4713, $AV4713)-1)</f>
        <v/>
      </c>
      <c r="AZ4713" s="111" t="str">
        <f>IF($B4713="", "", SUMIF('Shopping List'!$AV$11:$AV$25, $B4713, 'Shopping List'!$BN$11:$BN$25))</f>
        <v/>
      </c>
      <c r="BB4713" s="117" t="str">
        <f t="shared" si="1112"/>
        <v/>
      </c>
    </row>
    <row r="4714" spans="1:54" x14ac:dyDescent="0.25">
      <c r="A4714" s="4"/>
      <c r="B4714" s="37"/>
      <c r="C4714" s="124"/>
      <c r="D4714" s="39"/>
      <c r="E4714" s="125"/>
      <c r="F4714" s="48"/>
      <c r="G4714" s="4"/>
      <c r="H4714" s="4"/>
      <c r="I4714" s="95" t="str">
        <f>IF($C4714="", "", IF(IFERROR(INDEX(Ingredients!$C$11:$C$310, MATCH($C4714, Ingredients!$B$11:$B$310, 0)), "")="", "", IFERROR(INDEX(Ingredients!$C$11:$C$310, MATCH($C4714, Ingredients!$B$11:$B$310, 0)), "")))</f>
        <v/>
      </c>
      <c r="J4714" s="73" t="str">
        <f>IF($B4714="", "", IF(IFERROR(INDEX(Meals!$C$11:$C$260, MATCH($B4714, Meals!$B$11:$B$260, 0)), "")="", "", IFERROR(INDEX(Meals!$C$11:$C$260, MATCH($B4714, Meals!$B$11:$B$260, 0)), "")))</f>
        <v/>
      </c>
      <c r="K4714" s="4"/>
      <c r="L4714" s="72" t="str">
        <f t="shared" si="1102"/>
        <v/>
      </c>
      <c r="M4714" s="73" t="str">
        <f t="shared" si="1103"/>
        <v/>
      </c>
      <c r="N4714" s="4"/>
      <c r="O4714" s="78" t="str">
        <f t="shared" si="1104"/>
        <v/>
      </c>
      <c r="P4714" s="79" t="str">
        <f t="shared" si="1105"/>
        <v/>
      </c>
      <c r="Q4714" s="4"/>
      <c r="R4714" s="90" t="str">
        <f t="shared" si="1106"/>
        <v/>
      </c>
      <c r="S4714" s="4"/>
      <c r="Y4714" s="18" t="str">
        <f t="shared" si="1107"/>
        <v/>
      </c>
      <c r="AA4714" s="18" t="str">
        <f t="shared" si="1098"/>
        <v/>
      </c>
      <c r="AB4714" s="18" t="str">
        <f t="shared" si="1099"/>
        <v/>
      </c>
      <c r="AC4714" s="18" t="str">
        <f t="shared" si="1108"/>
        <v/>
      </c>
      <c r="AD4714" s="18" t="str">
        <f t="shared" si="1108"/>
        <v/>
      </c>
      <c r="AE4714" s="18" t="str">
        <f t="shared" si="1109"/>
        <v/>
      </c>
      <c r="AG4714" s="95" t="str">
        <f>IF($C4714="", "", IF(IFERROR(INDEX(Ingredients!C$11:C$310, MATCH($C4714, Ingredients!$B$11:$B$310, 0)), "")="", "", IFERROR(INDEX(Ingredients!C$11:C$310, MATCH($C4714, Ingredients!$B$11:$B$310, 0)), "")))</f>
        <v/>
      </c>
      <c r="AH4714" s="105" t="str">
        <f>IF($C4714="", "", IF(IFERROR(INDEX(Ingredients!D$11:D$310, MATCH($C4714, Ingredients!$B$11:$B$310, 0)), "")="", "", IFERROR(INDEX(Ingredients!D$11:D$310, MATCH($C4714, Ingredients!$B$11:$B$310, 0)), "")))</f>
        <v/>
      </c>
      <c r="AI4714" s="106" t="str">
        <f>IF($C4714="", "", IF(IFERROR(INDEX(Ingredients!E$11:E$310, MATCH($C4714, Ingredients!$B$11:$B$310, 0)), "")="", "", IFERROR(INDEX(Ingredients!E$11:E$310, MATCH($C4714, Ingredients!$B$11:$B$310, 0)), "")))</f>
        <v/>
      </c>
      <c r="AJ4714" s="108" t="str">
        <f>IF($C4714="", "", IF(IFERROR(INDEX(Ingredients!F$11:F$310, MATCH($C4714, Ingredients!$B$11:$B$310, 0)), "")="", "", IFERROR(INDEX(Ingredients!F$11:F$310, MATCH($C4714, Ingredients!$B$11:$B$310, 0)), "")))</f>
        <v/>
      </c>
      <c r="AK4714" s="106" t="str">
        <f>IF($C4714="", "", IF(IFERROR(INDEX(Ingredients!G$11:G$310, MATCH($C4714, Ingredients!$B$11:$B$310, 0)), "")="", "", IFERROR(INDEX(Ingredients!G$11:G$310, MATCH($C4714, Ingredients!$B$11:$B$310, 0)), "")))</f>
        <v/>
      </c>
      <c r="AL4714" s="79" t="str">
        <f>IF($C4714="", "", IF(IFERROR(INDEX(Ingredients!H$11:H$310, MATCH($C4714, Ingredients!$B$11:$B$310, 0)), "")="", "", IFERROR(INDEX(Ingredients!H$11:H$310, MATCH($C4714, Ingredients!$B$11:$B$310, 0)), "")))</f>
        <v/>
      </c>
      <c r="AN4714" s="83" t="str">
        <f t="shared" si="1100"/>
        <v/>
      </c>
      <c r="AP4714" s="114" t="str">
        <f t="shared" si="1110"/>
        <v/>
      </c>
      <c r="AR4714" s="117" t="str">
        <f>IF($C4714="", "", IF(IFERROR(INDEX(Ingredients!$AI$11:$AI$310, MATCH($C4714, Ingredients!$B$11:$B$310, 0)), "")="", "", IFERROR(INDEX(Ingredients!$AI$11:$AI$310, MATCH($C4714, Ingredients!$B$11:$B$310, 0)), "")))</f>
        <v/>
      </c>
      <c r="AT4714" s="120" t="str">
        <f t="shared" si="1111"/>
        <v/>
      </c>
      <c r="AV4714" s="90" t="str">
        <f t="shared" si="1101"/>
        <v/>
      </c>
      <c r="AX4714" s="90" t="str">
        <f>IF($AV4714="", "", COUNTIF($AV$11:$AV$5010, "&lt;"&amp;$AV4714)+1+COUNTIF($AV$11:$AV4714, $AV4714)-1)</f>
        <v/>
      </c>
      <c r="AZ4714" s="111" t="str">
        <f>IF($B4714="", "", SUMIF('Shopping List'!$AV$11:$AV$25, $B4714, 'Shopping List'!$BN$11:$BN$25))</f>
        <v/>
      </c>
      <c r="BB4714" s="117" t="str">
        <f t="shared" si="1112"/>
        <v/>
      </c>
    </row>
    <row r="4715" spans="1:54" x14ac:dyDescent="0.25">
      <c r="A4715" s="4"/>
      <c r="B4715" s="37"/>
      <c r="C4715" s="124"/>
      <c r="D4715" s="39"/>
      <c r="E4715" s="125"/>
      <c r="F4715" s="48"/>
      <c r="G4715" s="4"/>
      <c r="H4715" s="4"/>
      <c r="I4715" s="95" t="str">
        <f>IF($C4715="", "", IF(IFERROR(INDEX(Ingredients!$C$11:$C$310, MATCH($C4715, Ingredients!$B$11:$B$310, 0)), "")="", "", IFERROR(INDEX(Ingredients!$C$11:$C$310, MATCH($C4715, Ingredients!$B$11:$B$310, 0)), "")))</f>
        <v/>
      </c>
      <c r="J4715" s="73" t="str">
        <f>IF($B4715="", "", IF(IFERROR(INDEX(Meals!$C$11:$C$260, MATCH($B4715, Meals!$B$11:$B$260, 0)), "")="", "", IFERROR(INDEX(Meals!$C$11:$C$260, MATCH($B4715, Meals!$B$11:$B$260, 0)), "")))</f>
        <v/>
      </c>
      <c r="K4715" s="4"/>
      <c r="L4715" s="72" t="str">
        <f t="shared" si="1102"/>
        <v/>
      </c>
      <c r="M4715" s="73" t="str">
        <f t="shared" si="1103"/>
        <v/>
      </c>
      <c r="N4715" s="4"/>
      <c r="O4715" s="78" t="str">
        <f t="shared" si="1104"/>
        <v/>
      </c>
      <c r="P4715" s="79" t="str">
        <f t="shared" si="1105"/>
        <v/>
      </c>
      <c r="Q4715" s="4"/>
      <c r="R4715" s="90" t="str">
        <f t="shared" si="1106"/>
        <v/>
      </c>
      <c r="S4715" s="4"/>
      <c r="Y4715" s="18" t="str">
        <f t="shared" si="1107"/>
        <v/>
      </c>
      <c r="AA4715" s="18" t="str">
        <f t="shared" si="1098"/>
        <v/>
      </c>
      <c r="AB4715" s="18" t="str">
        <f t="shared" si="1099"/>
        <v/>
      </c>
      <c r="AC4715" s="18" t="str">
        <f t="shared" si="1108"/>
        <v/>
      </c>
      <c r="AD4715" s="18" t="str">
        <f t="shared" si="1108"/>
        <v/>
      </c>
      <c r="AE4715" s="18" t="str">
        <f t="shared" si="1109"/>
        <v/>
      </c>
      <c r="AG4715" s="95" t="str">
        <f>IF($C4715="", "", IF(IFERROR(INDEX(Ingredients!C$11:C$310, MATCH($C4715, Ingredients!$B$11:$B$310, 0)), "")="", "", IFERROR(INDEX(Ingredients!C$11:C$310, MATCH($C4715, Ingredients!$B$11:$B$310, 0)), "")))</f>
        <v/>
      </c>
      <c r="AH4715" s="105" t="str">
        <f>IF($C4715="", "", IF(IFERROR(INDEX(Ingredients!D$11:D$310, MATCH($C4715, Ingredients!$B$11:$B$310, 0)), "")="", "", IFERROR(INDEX(Ingredients!D$11:D$310, MATCH($C4715, Ingredients!$B$11:$B$310, 0)), "")))</f>
        <v/>
      </c>
      <c r="AI4715" s="106" t="str">
        <f>IF($C4715="", "", IF(IFERROR(INDEX(Ingredients!E$11:E$310, MATCH($C4715, Ingredients!$B$11:$B$310, 0)), "")="", "", IFERROR(INDEX(Ingredients!E$11:E$310, MATCH($C4715, Ingredients!$B$11:$B$310, 0)), "")))</f>
        <v/>
      </c>
      <c r="AJ4715" s="108" t="str">
        <f>IF($C4715="", "", IF(IFERROR(INDEX(Ingredients!F$11:F$310, MATCH($C4715, Ingredients!$B$11:$B$310, 0)), "")="", "", IFERROR(INDEX(Ingredients!F$11:F$310, MATCH($C4715, Ingredients!$B$11:$B$310, 0)), "")))</f>
        <v/>
      </c>
      <c r="AK4715" s="106" t="str">
        <f>IF($C4715="", "", IF(IFERROR(INDEX(Ingredients!G$11:G$310, MATCH($C4715, Ingredients!$B$11:$B$310, 0)), "")="", "", IFERROR(INDEX(Ingredients!G$11:G$310, MATCH($C4715, Ingredients!$B$11:$B$310, 0)), "")))</f>
        <v/>
      </c>
      <c r="AL4715" s="79" t="str">
        <f>IF($C4715="", "", IF(IFERROR(INDEX(Ingredients!H$11:H$310, MATCH($C4715, Ingredients!$B$11:$B$310, 0)), "")="", "", IFERROR(INDEX(Ingredients!H$11:H$310, MATCH($C4715, Ingredients!$B$11:$B$310, 0)), "")))</f>
        <v/>
      </c>
      <c r="AN4715" s="83" t="str">
        <f t="shared" si="1100"/>
        <v/>
      </c>
      <c r="AP4715" s="114" t="str">
        <f t="shared" si="1110"/>
        <v/>
      </c>
      <c r="AR4715" s="117" t="str">
        <f>IF($C4715="", "", IF(IFERROR(INDEX(Ingredients!$AI$11:$AI$310, MATCH($C4715, Ingredients!$B$11:$B$310, 0)), "")="", "", IFERROR(INDEX(Ingredients!$AI$11:$AI$310, MATCH($C4715, Ingredients!$B$11:$B$310, 0)), "")))</f>
        <v/>
      </c>
      <c r="AT4715" s="120" t="str">
        <f t="shared" si="1111"/>
        <v/>
      </c>
      <c r="AV4715" s="90" t="str">
        <f t="shared" si="1101"/>
        <v/>
      </c>
      <c r="AX4715" s="90" t="str">
        <f>IF($AV4715="", "", COUNTIF($AV$11:$AV$5010, "&lt;"&amp;$AV4715)+1+COUNTIF($AV$11:$AV4715, $AV4715)-1)</f>
        <v/>
      </c>
      <c r="AZ4715" s="111" t="str">
        <f>IF($B4715="", "", SUMIF('Shopping List'!$AV$11:$AV$25, $B4715, 'Shopping List'!$BN$11:$BN$25))</f>
        <v/>
      </c>
      <c r="BB4715" s="117" t="str">
        <f t="shared" si="1112"/>
        <v/>
      </c>
    </row>
    <row r="4716" spans="1:54" x14ac:dyDescent="0.25">
      <c r="A4716" s="4"/>
      <c r="B4716" s="37"/>
      <c r="C4716" s="124"/>
      <c r="D4716" s="39"/>
      <c r="E4716" s="125"/>
      <c r="F4716" s="48"/>
      <c r="G4716" s="4"/>
      <c r="H4716" s="4"/>
      <c r="I4716" s="95" t="str">
        <f>IF($C4716="", "", IF(IFERROR(INDEX(Ingredients!$C$11:$C$310, MATCH($C4716, Ingredients!$B$11:$B$310, 0)), "")="", "", IFERROR(INDEX(Ingredients!$C$11:$C$310, MATCH($C4716, Ingredients!$B$11:$B$310, 0)), "")))</f>
        <v/>
      </c>
      <c r="J4716" s="73" t="str">
        <f>IF($B4716="", "", IF(IFERROR(INDEX(Meals!$C$11:$C$260, MATCH($B4716, Meals!$B$11:$B$260, 0)), "")="", "", IFERROR(INDEX(Meals!$C$11:$C$260, MATCH($B4716, Meals!$B$11:$B$260, 0)), "")))</f>
        <v/>
      </c>
      <c r="K4716" s="4"/>
      <c r="L4716" s="72" t="str">
        <f t="shared" si="1102"/>
        <v/>
      </c>
      <c r="M4716" s="73" t="str">
        <f t="shared" si="1103"/>
        <v/>
      </c>
      <c r="N4716" s="4"/>
      <c r="O4716" s="78" t="str">
        <f t="shared" si="1104"/>
        <v/>
      </c>
      <c r="P4716" s="79" t="str">
        <f t="shared" si="1105"/>
        <v/>
      </c>
      <c r="Q4716" s="4"/>
      <c r="R4716" s="90" t="str">
        <f t="shared" si="1106"/>
        <v/>
      </c>
      <c r="S4716" s="4"/>
      <c r="Y4716" s="18" t="str">
        <f t="shared" si="1107"/>
        <v/>
      </c>
      <c r="AA4716" s="18" t="str">
        <f t="shared" si="1098"/>
        <v/>
      </c>
      <c r="AB4716" s="18" t="str">
        <f t="shared" si="1099"/>
        <v/>
      </c>
      <c r="AC4716" s="18" t="str">
        <f t="shared" si="1108"/>
        <v/>
      </c>
      <c r="AD4716" s="18" t="str">
        <f t="shared" si="1108"/>
        <v/>
      </c>
      <c r="AE4716" s="18" t="str">
        <f t="shared" si="1109"/>
        <v/>
      </c>
      <c r="AG4716" s="95" t="str">
        <f>IF($C4716="", "", IF(IFERROR(INDEX(Ingredients!C$11:C$310, MATCH($C4716, Ingredients!$B$11:$B$310, 0)), "")="", "", IFERROR(INDEX(Ingredients!C$11:C$310, MATCH($C4716, Ingredients!$B$11:$B$310, 0)), "")))</f>
        <v/>
      </c>
      <c r="AH4716" s="105" t="str">
        <f>IF($C4716="", "", IF(IFERROR(INDEX(Ingredients!D$11:D$310, MATCH($C4716, Ingredients!$B$11:$B$310, 0)), "")="", "", IFERROR(INDEX(Ingredients!D$11:D$310, MATCH($C4716, Ingredients!$B$11:$B$310, 0)), "")))</f>
        <v/>
      </c>
      <c r="AI4716" s="106" t="str">
        <f>IF($C4716="", "", IF(IFERROR(INDEX(Ingredients!E$11:E$310, MATCH($C4716, Ingredients!$B$11:$B$310, 0)), "")="", "", IFERROR(INDEX(Ingredients!E$11:E$310, MATCH($C4716, Ingredients!$B$11:$B$310, 0)), "")))</f>
        <v/>
      </c>
      <c r="AJ4716" s="108" t="str">
        <f>IF($C4716="", "", IF(IFERROR(INDEX(Ingredients!F$11:F$310, MATCH($C4716, Ingredients!$B$11:$B$310, 0)), "")="", "", IFERROR(INDEX(Ingredients!F$11:F$310, MATCH($C4716, Ingredients!$B$11:$B$310, 0)), "")))</f>
        <v/>
      </c>
      <c r="AK4716" s="106" t="str">
        <f>IF($C4716="", "", IF(IFERROR(INDEX(Ingredients!G$11:G$310, MATCH($C4716, Ingredients!$B$11:$B$310, 0)), "")="", "", IFERROR(INDEX(Ingredients!G$11:G$310, MATCH($C4716, Ingredients!$B$11:$B$310, 0)), "")))</f>
        <v/>
      </c>
      <c r="AL4716" s="79" t="str">
        <f>IF($C4716="", "", IF(IFERROR(INDEX(Ingredients!H$11:H$310, MATCH($C4716, Ingredients!$B$11:$B$310, 0)), "")="", "", IFERROR(INDEX(Ingredients!H$11:H$310, MATCH($C4716, Ingredients!$B$11:$B$310, 0)), "")))</f>
        <v/>
      </c>
      <c r="AN4716" s="83" t="str">
        <f t="shared" si="1100"/>
        <v/>
      </c>
      <c r="AP4716" s="114" t="str">
        <f t="shared" si="1110"/>
        <v/>
      </c>
      <c r="AR4716" s="117" t="str">
        <f>IF($C4716="", "", IF(IFERROR(INDEX(Ingredients!$AI$11:$AI$310, MATCH($C4716, Ingredients!$B$11:$B$310, 0)), "")="", "", IFERROR(INDEX(Ingredients!$AI$11:$AI$310, MATCH($C4716, Ingredients!$B$11:$B$310, 0)), "")))</f>
        <v/>
      </c>
      <c r="AT4716" s="120" t="str">
        <f t="shared" si="1111"/>
        <v/>
      </c>
      <c r="AV4716" s="90" t="str">
        <f t="shared" si="1101"/>
        <v/>
      </c>
      <c r="AX4716" s="90" t="str">
        <f>IF($AV4716="", "", COUNTIF($AV$11:$AV$5010, "&lt;"&amp;$AV4716)+1+COUNTIF($AV$11:$AV4716, $AV4716)-1)</f>
        <v/>
      </c>
      <c r="AZ4716" s="111" t="str">
        <f>IF($B4716="", "", SUMIF('Shopping List'!$AV$11:$AV$25, $B4716, 'Shopping List'!$BN$11:$BN$25))</f>
        <v/>
      </c>
      <c r="BB4716" s="117" t="str">
        <f t="shared" si="1112"/>
        <v/>
      </c>
    </row>
    <row r="4717" spans="1:54" x14ac:dyDescent="0.25">
      <c r="A4717" s="4"/>
      <c r="B4717" s="37"/>
      <c r="C4717" s="124"/>
      <c r="D4717" s="39"/>
      <c r="E4717" s="125"/>
      <c r="F4717" s="48"/>
      <c r="G4717" s="4"/>
      <c r="H4717" s="4"/>
      <c r="I4717" s="95" t="str">
        <f>IF($C4717="", "", IF(IFERROR(INDEX(Ingredients!$C$11:$C$310, MATCH($C4717, Ingredients!$B$11:$B$310, 0)), "")="", "", IFERROR(INDEX(Ingredients!$C$11:$C$310, MATCH($C4717, Ingredients!$B$11:$B$310, 0)), "")))</f>
        <v/>
      </c>
      <c r="J4717" s="73" t="str">
        <f>IF($B4717="", "", IF(IFERROR(INDEX(Meals!$C$11:$C$260, MATCH($B4717, Meals!$B$11:$B$260, 0)), "")="", "", IFERROR(INDEX(Meals!$C$11:$C$260, MATCH($B4717, Meals!$B$11:$B$260, 0)), "")))</f>
        <v/>
      </c>
      <c r="K4717" s="4"/>
      <c r="L4717" s="72" t="str">
        <f t="shared" si="1102"/>
        <v/>
      </c>
      <c r="M4717" s="73" t="str">
        <f t="shared" si="1103"/>
        <v/>
      </c>
      <c r="N4717" s="4"/>
      <c r="O4717" s="78" t="str">
        <f t="shared" si="1104"/>
        <v/>
      </c>
      <c r="P4717" s="79" t="str">
        <f t="shared" si="1105"/>
        <v/>
      </c>
      <c r="Q4717" s="4"/>
      <c r="R4717" s="90" t="str">
        <f t="shared" si="1106"/>
        <v/>
      </c>
      <c r="S4717" s="4"/>
      <c r="Y4717" s="18" t="str">
        <f t="shared" si="1107"/>
        <v/>
      </c>
      <c r="AA4717" s="18" t="str">
        <f t="shared" si="1098"/>
        <v/>
      </c>
      <c r="AB4717" s="18" t="str">
        <f t="shared" si="1099"/>
        <v/>
      </c>
      <c r="AC4717" s="18" t="str">
        <f t="shared" si="1108"/>
        <v/>
      </c>
      <c r="AD4717" s="18" t="str">
        <f t="shared" si="1108"/>
        <v/>
      </c>
      <c r="AE4717" s="18" t="str">
        <f t="shared" si="1109"/>
        <v/>
      </c>
      <c r="AG4717" s="95" t="str">
        <f>IF($C4717="", "", IF(IFERROR(INDEX(Ingredients!C$11:C$310, MATCH($C4717, Ingredients!$B$11:$B$310, 0)), "")="", "", IFERROR(INDEX(Ingredients!C$11:C$310, MATCH($C4717, Ingredients!$B$11:$B$310, 0)), "")))</f>
        <v/>
      </c>
      <c r="AH4717" s="105" t="str">
        <f>IF($C4717="", "", IF(IFERROR(INDEX(Ingredients!D$11:D$310, MATCH($C4717, Ingredients!$B$11:$B$310, 0)), "")="", "", IFERROR(INDEX(Ingredients!D$11:D$310, MATCH($C4717, Ingredients!$B$11:$B$310, 0)), "")))</f>
        <v/>
      </c>
      <c r="AI4717" s="106" t="str">
        <f>IF($C4717="", "", IF(IFERROR(INDEX(Ingredients!E$11:E$310, MATCH($C4717, Ingredients!$B$11:$B$310, 0)), "")="", "", IFERROR(INDEX(Ingredients!E$11:E$310, MATCH($C4717, Ingredients!$B$11:$B$310, 0)), "")))</f>
        <v/>
      </c>
      <c r="AJ4717" s="108" t="str">
        <f>IF($C4717="", "", IF(IFERROR(INDEX(Ingredients!F$11:F$310, MATCH($C4717, Ingredients!$B$11:$B$310, 0)), "")="", "", IFERROR(INDEX(Ingredients!F$11:F$310, MATCH($C4717, Ingredients!$B$11:$B$310, 0)), "")))</f>
        <v/>
      </c>
      <c r="AK4717" s="106" t="str">
        <f>IF($C4717="", "", IF(IFERROR(INDEX(Ingredients!G$11:G$310, MATCH($C4717, Ingredients!$B$11:$B$310, 0)), "")="", "", IFERROR(INDEX(Ingredients!G$11:G$310, MATCH($C4717, Ingredients!$B$11:$B$310, 0)), "")))</f>
        <v/>
      </c>
      <c r="AL4717" s="79" t="str">
        <f>IF($C4717="", "", IF(IFERROR(INDEX(Ingredients!H$11:H$310, MATCH($C4717, Ingredients!$B$11:$B$310, 0)), "")="", "", IFERROR(INDEX(Ingredients!H$11:H$310, MATCH($C4717, Ingredients!$B$11:$B$310, 0)), "")))</f>
        <v/>
      </c>
      <c r="AN4717" s="83" t="str">
        <f t="shared" si="1100"/>
        <v/>
      </c>
      <c r="AP4717" s="114" t="str">
        <f t="shared" si="1110"/>
        <v/>
      </c>
      <c r="AR4717" s="117" t="str">
        <f>IF($C4717="", "", IF(IFERROR(INDEX(Ingredients!$AI$11:$AI$310, MATCH($C4717, Ingredients!$B$11:$B$310, 0)), "")="", "", IFERROR(INDEX(Ingredients!$AI$11:$AI$310, MATCH($C4717, Ingredients!$B$11:$B$310, 0)), "")))</f>
        <v/>
      </c>
      <c r="AT4717" s="120" t="str">
        <f t="shared" si="1111"/>
        <v/>
      </c>
      <c r="AV4717" s="90" t="str">
        <f t="shared" si="1101"/>
        <v/>
      </c>
      <c r="AX4717" s="90" t="str">
        <f>IF($AV4717="", "", COUNTIF($AV$11:$AV$5010, "&lt;"&amp;$AV4717)+1+COUNTIF($AV$11:$AV4717, $AV4717)-1)</f>
        <v/>
      </c>
      <c r="AZ4717" s="111" t="str">
        <f>IF($B4717="", "", SUMIF('Shopping List'!$AV$11:$AV$25, $B4717, 'Shopping List'!$BN$11:$BN$25))</f>
        <v/>
      </c>
      <c r="BB4717" s="117" t="str">
        <f t="shared" si="1112"/>
        <v/>
      </c>
    </row>
    <row r="4718" spans="1:54" x14ac:dyDescent="0.25">
      <c r="A4718" s="4"/>
      <c r="B4718" s="37"/>
      <c r="C4718" s="124"/>
      <c r="D4718" s="39"/>
      <c r="E4718" s="125"/>
      <c r="F4718" s="48"/>
      <c r="G4718" s="4"/>
      <c r="H4718" s="4"/>
      <c r="I4718" s="95" t="str">
        <f>IF($C4718="", "", IF(IFERROR(INDEX(Ingredients!$C$11:$C$310, MATCH($C4718, Ingredients!$B$11:$B$310, 0)), "")="", "", IFERROR(INDEX(Ingredients!$C$11:$C$310, MATCH($C4718, Ingredients!$B$11:$B$310, 0)), "")))</f>
        <v/>
      </c>
      <c r="J4718" s="73" t="str">
        <f>IF($B4718="", "", IF(IFERROR(INDEX(Meals!$C$11:$C$260, MATCH($B4718, Meals!$B$11:$B$260, 0)), "")="", "", IFERROR(INDEX(Meals!$C$11:$C$260, MATCH($B4718, Meals!$B$11:$B$260, 0)), "")))</f>
        <v/>
      </c>
      <c r="K4718" s="4"/>
      <c r="L4718" s="72" t="str">
        <f t="shared" si="1102"/>
        <v/>
      </c>
      <c r="M4718" s="73" t="str">
        <f t="shared" si="1103"/>
        <v/>
      </c>
      <c r="N4718" s="4"/>
      <c r="O4718" s="78" t="str">
        <f t="shared" si="1104"/>
        <v/>
      </c>
      <c r="P4718" s="79" t="str">
        <f t="shared" si="1105"/>
        <v/>
      </c>
      <c r="Q4718" s="4"/>
      <c r="R4718" s="90" t="str">
        <f t="shared" si="1106"/>
        <v/>
      </c>
      <c r="S4718" s="4"/>
      <c r="Y4718" s="18" t="str">
        <f t="shared" si="1107"/>
        <v/>
      </c>
      <c r="AA4718" s="18" t="str">
        <f t="shared" si="1098"/>
        <v/>
      </c>
      <c r="AB4718" s="18" t="str">
        <f t="shared" si="1099"/>
        <v/>
      </c>
      <c r="AC4718" s="18" t="str">
        <f t="shared" si="1108"/>
        <v/>
      </c>
      <c r="AD4718" s="18" t="str">
        <f t="shared" si="1108"/>
        <v/>
      </c>
      <c r="AE4718" s="18" t="str">
        <f t="shared" si="1109"/>
        <v/>
      </c>
      <c r="AG4718" s="95" t="str">
        <f>IF($C4718="", "", IF(IFERROR(INDEX(Ingredients!C$11:C$310, MATCH($C4718, Ingredients!$B$11:$B$310, 0)), "")="", "", IFERROR(INDEX(Ingredients!C$11:C$310, MATCH($C4718, Ingredients!$B$11:$B$310, 0)), "")))</f>
        <v/>
      </c>
      <c r="AH4718" s="105" t="str">
        <f>IF($C4718="", "", IF(IFERROR(INDEX(Ingredients!D$11:D$310, MATCH($C4718, Ingredients!$B$11:$B$310, 0)), "")="", "", IFERROR(INDEX(Ingredients!D$11:D$310, MATCH($C4718, Ingredients!$B$11:$B$310, 0)), "")))</f>
        <v/>
      </c>
      <c r="AI4718" s="106" t="str">
        <f>IF($C4718="", "", IF(IFERROR(INDEX(Ingredients!E$11:E$310, MATCH($C4718, Ingredients!$B$11:$B$310, 0)), "")="", "", IFERROR(INDEX(Ingredients!E$11:E$310, MATCH($C4718, Ingredients!$B$11:$B$310, 0)), "")))</f>
        <v/>
      </c>
      <c r="AJ4718" s="108" t="str">
        <f>IF($C4718="", "", IF(IFERROR(INDEX(Ingredients!F$11:F$310, MATCH($C4718, Ingredients!$B$11:$B$310, 0)), "")="", "", IFERROR(INDEX(Ingredients!F$11:F$310, MATCH($C4718, Ingredients!$B$11:$B$310, 0)), "")))</f>
        <v/>
      </c>
      <c r="AK4718" s="106" t="str">
        <f>IF($C4718="", "", IF(IFERROR(INDEX(Ingredients!G$11:G$310, MATCH($C4718, Ingredients!$B$11:$B$310, 0)), "")="", "", IFERROR(INDEX(Ingredients!G$11:G$310, MATCH($C4718, Ingredients!$B$11:$B$310, 0)), "")))</f>
        <v/>
      </c>
      <c r="AL4718" s="79" t="str">
        <f>IF($C4718="", "", IF(IFERROR(INDEX(Ingredients!H$11:H$310, MATCH($C4718, Ingredients!$B$11:$B$310, 0)), "")="", "", IFERROR(INDEX(Ingredients!H$11:H$310, MATCH($C4718, Ingredients!$B$11:$B$310, 0)), "")))</f>
        <v/>
      </c>
      <c r="AN4718" s="83" t="str">
        <f t="shared" si="1100"/>
        <v/>
      </c>
      <c r="AP4718" s="114" t="str">
        <f t="shared" si="1110"/>
        <v/>
      </c>
      <c r="AR4718" s="117" t="str">
        <f>IF($C4718="", "", IF(IFERROR(INDEX(Ingredients!$AI$11:$AI$310, MATCH($C4718, Ingredients!$B$11:$B$310, 0)), "")="", "", IFERROR(INDEX(Ingredients!$AI$11:$AI$310, MATCH($C4718, Ingredients!$B$11:$B$310, 0)), "")))</f>
        <v/>
      </c>
      <c r="AT4718" s="120" t="str">
        <f t="shared" si="1111"/>
        <v/>
      </c>
      <c r="AV4718" s="90" t="str">
        <f t="shared" si="1101"/>
        <v/>
      </c>
      <c r="AX4718" s="90" t="str">
        <f>IF($AV4718="", "", COUNTIF($AV$11:$AV$5010, "&lt;"&amp;$AV4718)+1+COUNTIF($AV$11:$AV4718, $AV4718)-1)</f>
        <v/>
      </c>
      <c r="AZ4718" s="111" t="str">
        <f>IF($B4718="", "", SUMIF('Shopping List'!$AV$11:$AV$25, $B4718, 'Shopping List'!$BN$11:$BN$25))</f>
        <v/>
      </c>
      <c r="BB4718" s="117" t="str">
        <f t="shared" si="1112"/>
        <v/>
      </c>
    </row>
    <row r="4719" spans="1:54" x14ac:dyDescent="0.25">
      <c r="A4719" s="4"/>
      <c r="B4719" s="37"/>
      <c r="C4719" s="124"/>
      <c r="D4719" s="39"/>
      <c r="E4719" s="125"/>
      <c r="F4719" s="48"/>
      <c r="G4719" s="4"/>
      <c r="H4719" s="4"/>
      <c r="I4719" s="95" t="str">
        <f>IF($C4719="", "", IF(IFERROR(INDEX(Ingredients!$C$11:$C$310, MATCH($C4719, Ingredients!$B$11:$B$310, 0)), "")="", "", IFERROR(INDEX(Ingredients!$C$11:$C$310, MATCH($C4719, Ingredients!$B$11:$B$310, 0)), "")))</f>
        <v/>
      </c>
      <c r="J4719" s="73" t="str">
        <f>IF($B4719="", "", IF(IFERROR(INDEX(Meals!$C$11:$C$260, MATCH($B4719, Meals!$B$11:$B$260, 0)), "")="", "", IFERROR(INDEX(Meals!$C$11:$C$260, MATCH($B4719, Meals!$B$11:$B$260, 0)), "")))</f>
        <v/>
      </c>
      <c r="K4719" s="4"/>
      <c r="L4719" s="72" t="str">
        <f t="shared" si="1102"/>
        <v/>
      </c>
      <c r="M4719" s="73" t="str">
        <f t="shared" si="1103"/>
        <v/>
      </c>
      <c r="N4719" s="4"/>
      <c r="O4719" s="78" t="str">
        <f t="shared" si="1104"/>
        <v/>
      </c>
      <c r="P4719" s="79" t="str">
        <f t="shared" si="1105"/>
        <v/>
      </c>
      <c r="Q4719" s="4"/>
      <c r="R4719" s="90" t="str">
        <f t="shared" si="1106"/>
        <v/>
      </c>
      <c r="S4719" s="4"/>
      <c r="Y4719" s="18" t="str">
        <f t="shared" si="1107"/>
        <v/>
      </c>
      <c r="AA4719" s="18" t="str">
        <f t="shared" si="1098"/>
        <v/>
      </c>
      <c r="AB4719" s="18" t="str">
        <f t="shared" si="1099"/>
        <v/>
      </c>
      <c r="AC4719" s="18" t="str">
        <f t="shared" si="1108"/>
        <v/>
      </c>
      <c r="AD4719" s="18" t="str">
        <f t="shared" si="1108"/>
        <v/>
      </c>
      <c r="AE4719" s="18" t="str">
        <f t="shared" si="1109"/>
        <v/>
      </c>
      <c r="AG4719" s="95" t="str">
        <f>IF($C4719="", "", IF(IFERROR(INDEX(Ingredients!C$11:C$310, MATCH($C4719, Ingredients!$B$11:$B$310, 0)), "")="", "", IFERROR(INDEX(Ingredients!C$11:C$310, MATCH($C4719, Ingredients!$B$11:$B$310, 0)), "")))</f>
        <v/>
      </c>
      <c r="AH4719" s="105" t="str">
        <f>IF($C4719="", "", IF(IFERROR(INDEX(Ingredients!D$11:D$310, MATCH($C4719, Ingredients!$B$11:$B$310, 0)), "")="", "", IFERROR(INDEX(Ingredients!D$11:D$310, MATCH($C4719, Ingredients!$B$11:$B$310, 0)), "")))</f>
        <v/>
      </c>
      <c r="AI4719" s="106" t="str">
        <f>IF($C4719="", "", IF(IFERROR(INDEX(Ingredients!E$11:E$310, MATCH($C4719, Ingredients!$B$11:$B$310, 0)), "")="", "", IFERROR(INDEX(Ingredients!E$11:E$310, MATCH($C4719, Ingredients!$B$11:$B$310, 0)), "")))</f>
        <v/>
      </c>
      <c r="AJ4719" s="108" t="str">
        <f>IF($C4719="", "", IF(IFERROR(INDEX(Ingredients!F$11:F$310, MATCH($C4719, Ingredients!$B$11:$B$310, 0)), "")="", "", IFERROR(INDEX(Ingredients!F$11:F$310, MATCH($C4719, Ingredients!$B$11:$B$310, 0)), "")))</f>
        <v/>
      </c>
      <c r="AK4719" s="106" t="str">
        <f>IF($C4719="", "", IF(IFERROR(INDEX(Ingredients!G$11:G$310, MATCH($C4719, Ingredients!$B$11:$B$310, 0)), "")="", "", IFERROR(INDEX(Ingredients!G$11:G$310, MATCH($C4719, Ingredients!$B$11:$B$310, 0)), "")))</f>
        <v/>
      </c>
      <c r="AL4719" s="79" t="str">
        <f>IF($C4719="", "", IF(IFERROR(INDEX(Ingredients!H$11:H$310, MATCH($C4719, Ingredients!$B$11:$B$310, 0)), "")="", "", IFERROR(INDEX(Ingredients!H$11:H$310, MATCH($C4719, Ingredients!$B$11:$B$310, 0)), "")))</f>
        <v/>
      </c>
      <c r="AN4719" s="83" t="str">
        <f t="shared" si="1100"/>
        <v/>
      </c>
      <c r="AP4719" s="114" t="str">
        <f t="shared" si="1110"/>
        <v/>
      </c>
      <c r="AR4719" s="117" t="str">
        <f>IF($C4719="", "", IF(IFERROR(INDEX(Ingredients!$AI$11:$AI$310, MATCH($C4719, Ingredients!$B$11:$B$310, 0)), "")="", "", IFERROR(INDEX(Ingredients!$AI$11:$AI$310, MATCH($C4719, Ingredients!$B$11:$B$310, 0)), "")))</f>
        <v/>
      </c>
      <c r="AT4719" s="120" t="str">
        <f t="shared" si="1111"/>
        <v/>
      </c>
      <c r="AV4719" s="90" t="str">
        <f t="shared" si="1101"/>
        <v/>
      </c>
      <c r="AX4719" s="90" t="str">
        <f>IF($AV4719="", "", COUNTIF($AV$11:$AV$5010, "&lt;"&amp;$AV4719)+1+COUNTIF($AV$11:$AV4719, $AV4719)-1)</f>
        <v/>
      </c>
      <c r="AZ4719" s="111" t="str">
        <f>IF($B4719="", "", SUMIF('Shopping List'!$AV$11:$AV$25, $B4719, 'Shopping List'!$BN$11:$BN$25))</f>
        <v/>
      </c>
      <c r="BB4719" s="117" t="str">
        <f t="shared" si="1112"/>
        <v/>
      </c>
    </row>
    <row r="4720" spans="1:54" x14ac:dyDescent="0.25">
      <c r="A4720" s="4"/>
      <c r="B4720" s="37"/>
      <c r="C4720" s="124"/>
      <c r="D4720" s="39"/>
      <c r="E4720" s="125"/>
      <c r="F4720" s="48"/>
      <c r="G4720" s="4"/>
      <c r="H4720" s="4"/>
      <c r="I4720" s="95" t="str">
        <f>IF($C4720="", "", IF(IFERROR(INDEX(Ingredients!$C$11:$C$310, MATCH($C4720, Ingredients!$B$11:$B$310, 0)), "")="", "", IFERROR(INDEX(Ingredients!$C$11:$C$310, MATCH($C4720, Ingredients!$B$11:$B$310, 0)), "")))</f>
        <v/>
      </c>
      <c r="J4720" s="73" t="str">
        <f>IF($B4720="", "", IF(IFERROR(INDEX(Meals!$C$11:$C$260, MATCH($B4720, Meals!$B$11:$B$260, 0)), "")="", "", IFERROR(INDEX(Meals!$C$11:$C$260, MATCH($B4720, Meals!$B$11:$B$260, 0)), "")))</f>
        <v/>
      </c>
      <c r="K4720" s="4"/>
      <c r="L4720" s="72" t="str">
        <f t="shared" si="1102"/>
        <v/>
      </c>
      <c r="M4720" s="73" t="str">
        <f t="shared" si="1103"/>
        <v/>
      </c>
      <c r="N4720" s="4"/>
      <c r="O4720" s="78" t="str">
        <f t="shared" si="1104"/>
        <v/>
      </c>
      <c r="P4720" s="79" t="str">
        <f t="shared" si="1105"/>
        <v/>
      </c>
      <c r="Q4720" s="4"/>
      <c r="R4720" s="90" t="str">
        <f t="shared" si="1106"/>
        <v/>
      </c>
      <c r="S4720" s="4"/>
      <c r="Y4720" s="18" t="str">
        <f t="shared" si="1107"/>
        <v/>
      </c>
      <c r="AA4720" s="18" t="str">
        <f t="shared" si="1098"/>
        <v/>
      </c>
      <c r="AB4720" s="18" t="str">
        <f t="shared" si="1099"/>
        <v/>
      </c>
      <c r="AC4720" s="18" t="str">
        <f t="shared" si="1108"/>
        <v/>
      </c>
      <c r="AD4720" s="18" t="str">
        <f t="shared" si="1108"/>
        <v/>
      </c>
      <c r="AE4720" s="18" t="str">
        <f t="shared" si="1109"/>
        <v/>
      </c>
      <c r="AG4720" s="95" t="str">
        <f>IF($C4720="", "", IF(IFERROR(INDEX(Ingredients!C$11:C$310, MATCH($C4720, Ingredients!$B$11:$B$310, 0)), "")="", "", IFERROR(INDEX(Ingredients!C$11:C$310, MATCH($C4720, Ingredients!$B$11:$B$310, 0)), "")))</f>
        <v/>
      </c>
      <c r="AH4720" s="105" t="str">
        <f>IF($C4720="", "", IF(IFERROR(INDEX(Ingredients!D$11:D$310, MATCH($C4720, Ingredients!$B$11:$B$310, 0)), "")="", "", IFERROR(INDEX(Ingredients!D$11:D$310, MATCH($C4720, Ingredients!$B$11:$B$310, 0)), "")))</f>
        <v/>
      </c>
      <c r="AI4720" s="106" t="str">
        <f>IF($C4720="", "", IF(IFERROR(INDEX(Ingredients!E$11:E$310, MATCH($C4720, Ingredients!$B$11:$B$310, 0)), "")="", "", IFERROR(INDEX(Ingredients!E$11:E$310, MATCH($C4720, Ingredients!$B$11:$B$310, 0)), "")))</f>
        <v/>
      </c>
      <c r="AJ4720" s="108" t="str">
        <f>IF($C4720="", "", IF(IFERROR(INDEX(Ingredients!F$11:F$310, MATCH($C4720, Ingredients!$B$11:$B$310, 0)), "")="", "", IFERROR(INDEX(Ingredients!F$11:F$310, MATCH($C4720, Ingredients!$B$11:$B$310, 0)), "")))</f>
        <v/>
      </c>
      <c r="AK4720" s="106" t="str">
        <f>IF($C4720="", "", IF(IFERROR(INDEX(Ingredients!G$11:G$310, MATCH($C4720, Ingredients!$B$11:$B$310, 0)), "")="", "", IFERROR(INDEX(Ingredients!G$11:G$310, MATCH($C4720, Ingredients!$B$11:$B$310, 0)), "")))</f>
        <v/>
      </c>
      <c r="AL4720" s="79" t="str">
        <f>IF($C4720="", "", IF(IFERROR(INDEX(Ingredients!H$11:H$310, MATCH($C4720, Ingredients!$B$11:$B$310, 0)), "")="", "", IFERROR(INDEX(Ingredients!H$11:H$310, MATCH($C4720, Ingredients!$B$11:$B$310, 0)), "")))</f>
        <v/>
      </c>
      <c r="AN4720" s="83" t="str">
        <f t="shared" si="1100"/>
        <v/>
      </c>
      <c r="AP4720" s="114" t="str">
        <f t="shared" si="1110"/>
        <v/>
      </c>
      <c r="AR4720" s="117" t="str">
        <f>IF($C4720="", "", IF(IFERROR(INDEX(Ingredients!$AI$11:$AI$310, MATCH($C4720, Ingredients!$B$11:$B$310, 0)), "")="", "", IFERROR(INDEX(Ingredients!$AI$11:$AI$310, MATCH($C4720, Ingredients!$B$11:$B$310, 0)), "")))</f>
        <v/>
      </c>
      <c r="AT4720" s="120" t="str">
        <f t="shared" si="1111"/>
        <v/>
      </c>
      <c r="AV4720" s="90" t="str">
        <f t="shared" si="1101"/>
        <v/>
      </c>
      <c r="AX4720" s="90" t="str">
        <f>IF($AV4720="", "", COUNTIF($AV$11:$AV$5010, "&lt;"&amp;$AV4720)+1+COUNTIF($AV$11:$AV4720, $AV4720)-1)</f>
        <v/>
      </c>
      <c r="AZ4720" s="111" t="str">
        <f>IF($B4720="", "", SUMIF('Shopping List'!$AV$11:$AV$25, $B4720, 'Shopping List'!$BN$11:$BN$25))</f>
        <v/>
      </c>
      <c r="BB4720" s="117" t="str">
        <f t="shared" si="1112"/>
        <v/>
      </c>
    </row>
    <row r="4721" spans="1:54" x14ac:dyDescent="0.25">
      <c r="A4721" s="4"/>
      <c r="B4721" s="37"/>
      <c r="C4721" s="124"/>
      <c r="D4721" s="39"/>
      <c r="E4721" s="125"/>
      <c r="F4721" s="48"/>
      <c r="G4721" s="4"/>
      <c r="H4721" s="4"/>
      <c r="I4721" s="95" t="str">
        <f>IF($C4721="", "", IF(IFERROR(INDEX(Ingredients!$C$11:$C$310, MATCH($C4721, Ingredients!$B$11:$B$310, 0)), "")="", "", IFERROR(INDEX(Ingredients!$C$11:$C$310, MATCH($C4721, Ingredients!$B$11:$B$310, 0)), "")))</f>
        <v/>
      </c>
      <c r="J4721" s="73" t="str">
        <f>IF($B4721="", "", IF(IFERROR(INDEX(Meals!$C$11:$C$260, MATCH($B4721, Meals!$B$11:$B$260, 0)), "")="", "", IFERROR(INDEX(Meals!$C$11:$C$260, MATCH($B4721, Meals!$B$11:$B$260, 0)), "")))</f>
        <v/>
      </c>
      <c r="K4721" s="4"/>
      <c r="L4721" s="72" t="str">
        <f t="shared" si="1102"/>
        <v/>
      </c>
      <c r="M4721" s="73" t="str">
        <f t="shared" si="1103"/>
        <v/>
      </c>
      <c r="N4721" s="4"/>
      <c r="O4721" s="78" t="str">
        <f t="shared" si="1104"/>
        <v/>
      </c>
      <c r="P4721" s="79" t="str">
        <f t="shared" si="1105"/>
        <v/>
      </c>
      <c r="Q4721" s="4"/>
      <c r="R4721" s="90" t="str">
        <f t="shared" si="1106"/>
        <v/>
      </c>
      <c r="S4721" s="4"/>
      <c r="Y4721" s="18" t="str">
        <f t="shared" si="1107"/>
        <v/>
      </c>
      <c r="AA4721" s="18" t="str">
        <f t="shared" si="1098"/>
        <v/>
      </c>
      <c r="AB4721" s="18" t="str">
        <f t="shared" si="1099"/>
        <v/>
      </c>
      <c r="AC4721" s="18" t="str">
        <f t="shared" si="1108"/>
        <v/>
      </c>
      <c r="AD4721" s="18" t="str">
        <f t="shared" si="1108"/>
        <v/>
      </c>
      <c r="AE4721" s="18" t="str">
        <f t="shared" si="1109"/>
        <v/>
      </c>
      <c r="AG4721" s="95" t="str">
        <f>IF($C4721="", "", IF(IFERROR(INDEX(Ingredients!C$11:C$310, MATCH($C4721, Ingredients!$B$11:$B$310, 0)), "")="", "", IFERROR(INDEX(Ingredients!C$11:C$310, MATCH($C4721, Ingredients!$B$11:$B$310, 0)), "")))</f>
        <v/>
      </c>
      <c r="AH4721" s="105" t="str">
        <f>IF($C4721="", "", IF(IFERROR(INDEX(Ingredients!D$11:D$310, MATCH($C4721, Ingredients!$B$11:$B$310, 0)), "")="", "", IFERROR(INDEX(Ingredients!D$11:D$310, MATCH($C4721, Ingredients!$B$11:$B$310, 0)), "")))</f>
        <v/>
      </c>
      <c r="AI4721" s="106" t="str">
        <f>IF($C4721="", "", IF(IFERROR(INDEX(Ingredients!E$11:E$310, MATCH($C4721, Ingredients!$B$11:$B$310, 0)), "")="", "", IFERROR(INDEX(Ingredients!E$11:E$310, MATCH($C4721, Ingredients!$B$11:$B$310, 0)), "")))</f>
        <v/>
      </c>
      <c r="AJ4721" s="108" t="str">
        <f>IF($C4721="", "", IF(IFERROR(INDEX(Ingredients!F$11:F$310, MATCH($C4721, Ingredients!$B$11:$B$310, 0)), "")="", "", IFERROR(INDEX(Ingredients!F$11:F$310, MATCH($C4721, Ingredients!$B$11:$B$310, 0)), "")))</f>
        <v/>
      </c>
      <c r="AK4721" s="106" t="str">
        <f>IF($C4721="", "", IF(IFERROR(INDEX(Ingredients!G$11:G$310, MATCH($C4721, Ingredients!$B$11:$B$310, 0)), "")="", "", IFERROR(INDEX(Ingredients!G$11:G$310, MATCH($C4721, Ingredients!$B$11:$B$310, 0)), "")))</f>
        <v/>
      </c>
      <c r="AL4721" s="79" t="str">
        <f>IF($C4721="", "", IF(IFERROR(INDEX(Ingredients!H$11:H$310, MATCH($C4721, Ingredients!$B$11:$B$310, 0)), "")="", "", IFERROR(INDEX(Ingredients!H$11:H$310, MATCH($C4721, Ingredients!$B$11:$B$310, 0)), "")))</f>
        <v/>
      </c>
      <c r="AN4721" s="83" t="str">
        <f t="shared" si="1100"/>
        <v/>
      </c>
      <c r="AP4721" s="114" t="str">
        <f t="shared" si="1110"/>
        <v/>
      </c>
      <c r="AR4721" s="117" t="str">
        <f>IF($C4721="", "", IF(IFERROR(INDEX(Ingredients!$AI$11:$AI$310, MATCH($C4721, Ingredients!$B$11:$B$310, 0)), "")="", "", IFERROR(INDEX(Ingredients!$AI$11:$AI$310, MATCH($C4721, Ingredients!$B$11:$B$310, 0)), "")))</f>
        <v/>
      </c>
      <c r="AT4721" s="120" t="str">
        <f t="shared" si="1111"/>
        <v/>
      </c>
      <c r="AV4721" s="90" t="str">
        <f t="shared" si="1101"/>
        <v/>
      </c>
      <c r="AX4721" s="90" t="str">
        <f>IF($AV4721="", "", COUNTIF($AV$11:$AV$5010, "&lt;"&amp;$AV4721)+1+COUNTIF($AV$11:$AV4721, $AV4721)-1)</f>
        <v/>
      </c>
      <c r="AZ4721" s="111" t="str">
        <f>IF($B4721="", "", SUMIF('Shopping List'!$AV$11:$AV$25, $B4721, 'Shopping List'!$BN$11:$BN$25))</f>
        <v/>
      </c>
      <c r="BB4721" s="117" t="str">
        <f t="shared" si="1112"/>
        <v/>
      </c>
    </row>
    <row r="4722" spans="1:54" x14ac:dyDescent="0.25">
      <c r="A4722" s="4"/>
      <c r="B4722" s="37"/>
      <c r="C4722" s="124"/>
      <c r="D4722" s="39"/>
      <c r="E4722" s="125"/>
      <c r="F4722" s="48"/>
      <c r="G4722" s="4"/>
      <c r="H4722" s="4"/>
      <c r="I4722" s="95" t="str">
        <f>IF($C4722="", "", IF(IFERROR(INDEX(Ingredients!$C$11:$C$310, MATCH($C4722, Ingredients!$B$11:$B$310, 0)), "")="", "", IFERROR(INDEX(Ingredients!$C$11:$C$310, MATCH($C4722, Ingredients!$B$11:$B$310, 0)), "")))</f>
        <v/>
      </c>
      <c r="J4722" s="73" t="str">
        <f>IF($B4722="", "", IF(IFERROR(INDEX(Meals!$C$11:$C$260, MATCH($B4722, Meals!$B$11:$B$260, 0)), "")="", "", IFERROR(INDEX(Meals!$C$11:$C$260, MATCH($B4722, Meals!$B$11:$B$260, 0)), "")))</f>
        <v/>
      </c>
      <c r="K4722" s="4"/>
      <c r="L4722" s="72" t="str">
        <f t="shared" si="1102"/>
        <v/>
      </c>
      <c r="M4722" s="73" t="str">
        <f t="shared" si="1103"/>
        <v/>
      </c>
      <c r="N4722" s="4"/>
      <c r="O4722" s="78" t="str">
        <f t="shared" si="1104"/>
        <v/>
      </c>
      <c r="P4722" s="79" t="str">
        <f t="shared" si="1105"/>
        <v/>
      </c>
      <c r="Q4722" s="4"/>
      <c r="R4722" s="90" t="str">
        <f t="shared" si="1106"/>
        <v/>
      </c>
      <c r="S4722" s="4"/>
      <c r="Y4722" s="18" t="str">
        <f t="shared" si="1107"/>
        <v/>
      </c>
      <c r="AA4722" s="18" t="str">
        <f t="shared" si="1098"/>
        <v/>
      </c>
      <c r="AB4722" s="18" t="str">
        <f t="shared" si="1099"/>
        <v/>
      </c>
      <c r="AC4722" s="18" t="str">
        <f t="shared" si="1108"/>
        <v/>
      </c>
      <c r="AD4722" s="18" t="str">
        <f t="shared" si="1108"/>
        <v/>
      </c>
      <c r="AE4722" s="18" t="str">
        <f t="shared" si="1109"/>
        <v/>
      </c>
      <c r="AG4722" s="95" t="str">
        <f>IF($C4722="", "", IF(IFERROR(INDEX(Ingredients!C$11:C$310, MATCH($C4722, Ingredients!$B$11:$B$310, 0)), "")="", "", IFERROR(INDEX(Ingredients!C$11:C$310, MATCH($C4722, Ingredients!$B$11:$B$310, 0)), "")))</f>
        <v/>
      </c>
      <c r="AH4722" s="105" t="str">
        <f>IF($C4722="", "", IF(IFERROR(INDEX(Ingredients!D$11:D$310, MATCH($C4722, Ingredients!$B$11:$B$310, 0)), "")="", "", IFERROR(INDEX(Ingredients!D$11:D$310, MATCH($C4722, Ingredients!$B$11:$B$310, 0)), "")))</f>
        <v/>
      </c>
      <c r="AI4722" s="106" t="str">
        <f>IF($C4722="", "", IF(IFERROR(INDEX(Ingredients!E$11:E$310, MATCH($C4722, Ingredients!$B$11:$B$310, 0)), "")="", "", IFERROR(INDEX(Ingredients!E$11:E$310, MATCH($C4722, Ingredients!$B$11:$B$310, 0)), "")))</f>
        <v/>
      </c>
      <c r="AJ4722" s="108" t="str">
        <f>IF($C4722="", "", IF(IFERROR(INDEX(Ingredients!F$11:F$310, MATCH($C4722, Ingredients!$B$11:$B$310, 0)), "")="", "", IFERROR(INDEX(Ingredients!F$11:F$310, MATCH($C4722, Ingredients!$B$11:$B$310, 0)), "")))</f>
        <v/>
      </c>
      <c r="AK4722" s="106" t="str">
        <f>IF($C4722="", "", IF(IFERROR(INDEX(Ingredients!G$11:G$310, MATCH($C4722, Ingredients!$B$11:$B$310, 0)), "")="", "", IFERROR(INDEX(Ingredients!G$11:G$310, MATCH($C4722, Ingredients!$B$11:$B$310, 0)), "")))</f>
        <v/>
      </c>
      <c r="AL4722" s="79" t="str">
        <f>IF($C4722="", "", IF(IFERROR(INDEX(Ingredients!H$11:H$310, MATCH($C4722, Ingredients!$B$11:$B$310, 0)), "")="", "", IFERROR(INDEX(Ingredients!H$11:H$310, MATCH($C4722, Ingredients!$B$11:$B$310, 0)), "")))</f>
        <v/>
      </c>
      <c r="AN4722" s="83" t="str">
        <f t="shared" si="1100"/>
        <v/>
      </c>
      <c r="AP4722" s="114" t="str">
        <f t="shared" si="1110"/>
        <v/>
      </c>
      <c r="AR4722" s="117" t="str">
        <f>IF($C4722="", "", IF(IFERROR(INDEX(Ingredients!$AI$11:$AI$310, MATCH($C4722, Ingredients!$B$11:$B$310, 0)), "")="", "", IFERROR(INDEX(Ingredients!$AI$11:$AI$310, MATCH($C4722, Ingredients!$B$11:$B$310, 0)), "")))</f>
        <v/>
      </c>
      <c r="AT4722" s="120" t="str">
        <f t="shared" si="1111"/>
        <v/>
      </c>
      <c r="AV4722" s="90" t="str">
        <f t="shared" si="1101"/>
        <v/>
      </c>
      <c r="AX4722" s="90" t="str">
        <f>IF($AV4722="", "", COUNTIF($AV$11:$AV$5010, "&lt;"&amp;$AV4722)+1+COUNTIF($AV$11:$AV4722, $AV4722)-1)</f>
        <v/>
      </c>
      <c r="AZ4722" s="111" t="str">
        <f>IF($B4722="", "", SUMIF('Shopping List'!$AV$11:$AV$25, $B4722, 'Shopping List'!$BN$11:$BN$25))</f>
        <v/>
      </c>
      <c r="BB4722" s="117" t="str">
        <f t="shared" si="1112"/>
        <v/>
      </c>
    </row>
    <row r="4723" spans="1:54" x14ac:dyDescent="0.25">
      <c r="A4723" s="4"/>
      <c r="B4723" s="37"/>
      <c r="C4723" s="124"/>
      <c r="D4723" s="39"/>
      <c r="E4723" s="125"/>
      <c r="F4723" s="48"/>
      <c r="G4723" s="4"/>
      <c r="H4723" s="4"/>
      <c r="I4723" s="95" t="str">
        <f>IF($C4723="", "", IF(IFERROR(INDEX(Ingredients!$C$11:$C$310, MATCH($C4723, Ingredients!$B$11:$B$310, 0)), "")="", "", IFERROR(INDEX(Ingredients!$C$11:$C$310, MATCH($C4723, Ingredients!$B$11:$B$310, 0)), "")))</f>
        <v/>
      </c>
      <c r="J4723" s="73" t="str">
        <f>IF($B4723="", "", IF(IFERROR(INDEX(Meals!$C$11:$C$260, MATCH($B4723, Meals!$B$11:$B$260, 0)), "")="", "", IFERROR(INDEX(Meals!$C$11:$C$260, MATCH($B4723, Meals!$B$11:$B$260, 0)), "")))</f>
        <v/>
      </c>
      <c r="K4723" s="4"/>
      <c r="L4723" s="72" t="str">
        <f t="shared" si="1102"/>
        <v/>
      </c>
      <c r="M4723" s="73" t="str">
        <f t="shared" si="1103"/>
        <v/>
      </c>
      <c r="N4723" s="4"/>
      <c r="O4723" s="78" t="str">
        <f t="shared" si="1104"/>
        <v/>
      </c>
      <c r="P4723" s="79" t="str">
        <f t="shared" si="1105"/>
        <v/>
      </c>
      <c r="Q4723" s="4"/>
      <c r="R4723" s="90" t="str">
        <f t="shared" si="1106"/>
        <v/>
      </c>
      <c r="S4723" s="4"/>
      <c r="Y4723" s="18" t="str">
        <f t="shared" si="1107"/>
        <v/>
      </c>
      <c r="AA4723" s="18" t="str">
        <f t="shared" si="1098"/>
        <v/>
      </c>
      <c r="AB4723" s="18" t="str">
        <f t="shared" si="1099"/>
        <v/>
      </c>
      <c r="AC4723" s="18" t="str">
        <f t="shared" si="1108"/>
        <v/>
      </c>
      <c r="AD4723" s="18" t="str">
        <f t="shared" si="1108"/>
        <v/>
      </c>
      <c r="AE4723" s="18" t="str">
        <f t="shared" si="1109"/>
        <v/>
      </c>
      <c r="AG4723" s="95" t="str">
        <f>IF($C4723="", "", IF(IFERROR(INDEX(Ingredients!C$11:C$310, MATCH($C4723, Ingredients!$B$11:$B$310, 0)), "")="", "", IFERROR(INDEX(Ingredients!C$11:C$310, MATCH($C4723, Ingredients!$B$11:$B$310, 0)), "")))</f>
        <v/>
      </c>
      <c r="AH4723" s="105" t="str">
        <f>IF($C4723="", "", IF(IFERROR(INDEX(Ingredients!D$11:D$310, MATCH($C4723, Ingredients!$B$11:$B$310, 0)), "")="", "", IFERROR(INDEX(Ingredients!D$11:D$310, MATCH($C4723, Ingredients!$B$11:$B$310, 0)), "")))</f>
        <v/>
      </c>
      <c r="AI4723" s="106" t="str">
        <f>IF($C4723="", "", IF(IFERROR(INDEX(Ingredients!E$11:E$310, MATCH($C4723, Ingredients!$B$11:$B$310, 0)), "")="", "", IFERROR(INDEX(Ingredients!E$11:E$310, MATCH($C4723, Ingredients!$B$11:$B$310, 0)), "")))</f>
        <v/>
      </c>
      <c r="AJ4723" s="108" t="str">
        <f>IF($C4723="", "", IF(IFERROR(INDEX(Ingredients!F$11:F$310, MATCH($C4723, Ingredients!$B$11:$B$310, 0)), "")="", "", IFERROR(INDEX(Ingredients!F$11:F$310, MATCH($C4723, Ingredients!$B$11:$B$310, 0)), "")))</f>
        <v/>
      </c>
      <c r="AK4723" s="106" t="str">
        <f>IF($C4723="", "", IF(IFERROR(INDEX(Ingredients!G$11:G$310, MATCH($C4723, Ingredients!$B$11:$B$310, 0)), "")="", "", IFERROR(INDEX(Ingredients!G$11:G$310, MATCH($C4723, Ingredients!$B$11:$B$310, 0)), "")))</f>
        <v/>
      </c>
      <c r="AL4723" s="79" t="str">
        <f>IF($C4723="", "", IF(IFERROR(INDEX(Ingredients!H$11:H$310, MATCH($C4723, Ingredients!$B$11:$B$310, 0)), "")="", "", IFERROR(INDEX(Ingredients!H$11:H$310, MATCH($C4723, Ingredients!$B$11:$B$310, 0)), "")))</f>
        <v/>
      </c>
      <c r="AN4723" s="83" t="str">
        <f t="shared" si="1100"/>
        <v/>
      </c>
      <c r="AP4723" s="114" t="str">
        <f t="shared" si="1110"/>
        <v/>
      </c>
      <c r="AR4723" s="117" t="str">
        <f>IF($C4723="", "", IF(IFERROR(INDEX(Ingredients!$AI$11:$AI$310, MATCH($C4723, Ingredients!$B$11:$B$310, 0)), "")="", "", IFERROR(INDEX(Ingredients!$AI$11:$AI$310, MATCH($C4723, Ingredients!$B$11:$B$310, 0)), "")))</f>
        <v/>
      </c>
      <c r="AT4723" s="120" t="str">
        <f t="shared" si="1111"/>
        <v/>
      </c>
      <c r="AV4723" s="90" t="str">
        <f t="shared" si="1101"/>
        <v/>
      </c>
      <c r="AX4723" s="90" t="str">
        <f>IF($AV4723="", "", COUNTIF($AV$11:$AV$5010, "&lt;"&amp;$AV4723)+1+COUNTIF($AV$11:$AV4723, $AV4723)-1)</f>
        <v/>
      </c>
      <c r="AZ4723" s="111" t="str">
        <f>IF($B4723="", "", SUMIF('Shopping List'!$AV$11:$AV$25, $B4723, 'Shopping List'!$BN$11:$BN$25))</f>
        <v/>
      </c>
      <c r="BB4723" s="117" t="str">
        <f t="shared" si="1112"/>
        <v/>
      </c>
    </row>
    <row r="4724" spans="1:54" x14ac:dyDescent="0.25">
      <c r="A4724" s="4"/>
      <c r="B4724" s="37"/>
      <c r="C4724" s="124"/>
      <c r="D4724" s="39"/>
      <c r="E4724" s="125"/>
      <c r="F4724" s="48"/>
      <c r="G4724" s="4"/>
      <c r="H4724" s="4"/>
      <c r="I4724" s="95" t="str">
        <f>IF($C4724="", "", IF(IFERROR(INDEX(Ingredients!$C$11:$C$310, MATCH($C4724, Ingredients!$B$11:$B$310, 0)), "")="", "", IFERROR(INDEX(Ingredients!$C$11:$C$310, MATCH($C4724, Ingredients!$B$11:$B$310, 0)), "")))</f>
        <v/>
      </c>
      <c r="J4724" s="73" t="str">
        <f>IF($B4724="", "", IF(IFERROR(INDEX(Meals!$C$11:$C$260, MATCH($B4724, Meals!$B$11:$B$260, 0)), "")="", "", IFERROR(INDEX(Meals!$C$11:$C$260, MATCH($B4724, Meals!$B$11:$B$260, 0)), "")))</f>
        <v/>
      </c>
      <c r="K4724" s="4"/>
      <c r="L4724" s="72" t="str">
        <f t="shared" si="1102"/>
        <v/>
      </c>
      <c r="M4724" s="73" t="str">
        <f t="shared" si="1103"/>
        <v/>
      </c>
      <c r="N4724" s="4"/>
      <c r="O4724" s="78" t="str">
        <f t="shared" si="1104"/>
        <v/>
      </c>
      <c r="P4724" s="79" t="str">
        <f t="shared" si="1105"/>
        <v/>
      </c>
      <c r="Q4724" s="4"/>
      <c r="R4724" s="90" t="str">
        <f t="shared" si="1106"/>
        <v/>
      </c>
      <c r="S4724" s="4"/>
      <c r="Y4724" s="18" t="str">
        <f t="shared" si="1107"/>
        <v/>
      </c>
      <c r="AA4724" s="18" t="str">
        <f t="shared" si="1098"/>
        <v/>
      </c>
      <c r="AB4724" s="18" t="str">
        <f t="shared" si="1099"/>
        <v/>
      </c>
      <c r="AC4724" s="18" t="str">
        <f t="shared" si="1108"/>
        <v/>
      </c>
      <c r="AD4724" s="18" t="str">
        <f t="shared" si="1108"/>
        <v/>
      </c>
      <c r="AE4724" s="18" t="str">
        <f t="shared" si="1109"/>
        <v/>
      </c>
      <c r="AG4724" s="95" t="str">
        <f>IF($C4724="", "", IF(IFERROR(INDEX(Ingredients!C$11:C$310, MATCH($C4724, Ingredients!$B$11:$B$310, 0)), "")="", "", IFERROR(INDEX(Ingredients!C$11:C$310, MATCH($C4724, Ingredients!$B$11:$B$310, 0)), "")))</f>
        <v/>
      </c>
      <c r="AH4724" s="105" t="str">
        <f>IF($C4724="", "", IF(IFERROR(INDEX(Ingredients!D$11:D$310, MATCH($C4724, Ingredients!$B$11:$B$310, 0)), "")="", "", IFERROR(INDEX(Ingredients!D$11:D$310, MATCH($C4724, Ingredients!$B$11:$B$310, 0)), "")))</f>
        <v/>
      </c>
      <c r="AI4724" s="106" t="str">
        <f>IF($C4724="", "", IF(IFERROR(INDEX(Ingredients!E$11:E$310, MATCH($C4724, Ingredients!$B$11:$B$310, 0)), "")="", "", IFERROR(INDEX(Ingredients!E$11:E$310, MATCH($C4724, Ingredients!$B$11:$B$310, 0)), "")))</f>
        <v/>
      </c>
      <c r="AJ4724" s="108" t="str">
        <f>IF($C4724="", "", IF(IFERROR(INDEX(Ingredients!F$11:F$310, MATCH($C4724, Ingredients!$B$11:$B$310, 0)), "")="", "", IFERROR(INDEX(Ingredients!F$11:F$310, MATCH($C4724, Ingredients!$B$11:$B$310, 0)), "")))</f>
        <v/>
      </c>
      <c r="AK4724" s="106" t="str">
        <f>IF($C4724="", "", IF(IFERROR(INDEX(Ingredients!G$11:G$310, MATCH($C4724, Ingredients!$B$11:$B$310, 0)), "")="", "", IFERROR(INDEX(Ingredients!G$11:G$310, MATCH($C4724, Ingredients!$B$11:$B$310, 0)), "")))</f>
        <v/>
      </c>
      <c r="AL4724" s="79" t="str">
        <f>IF($C4724="", "", IF(IFERROR(INDEX(Ingredients!H$11:H$310, MATCH($C4724, Ingredients!$B$11:$B$310, 0)), "")="", "", IFERROR(INDEX(Ingredients!H$11:H$310, MATCH($C4724, Ingredients!$B$11:$B$310, 0)), "")))</f>
        <v/>
      </c>
      <c r="AN4724" s="83" t="str">
        <f t="shared" si="1100"/>
        <v/>
      </c>
      <c r="AP4724" s="114" t="str">
        <f t="shared" si="1110"/>
        <v/>
      </c>
      <c r="AR4724" s="117" t="str">
        <f>IF($C4724="", "", IF(IFERROR(INDEX(Ingredients!$AI$11:$AI$310, MATCH($C4724, Ingredients!$B$11:$B$310, 0)), "")="", "", IFERROR(INDEX(Ingredients!$AI$11:$AI$310, MATCH($C4724, Ingredients!$B$11:$B$310, 0)), "")))</f>
        <v/>
      </c>
      <c r="AT4724" s="120" t="str">
        <f t="shared" si="1111"/>
        <v/>
      </c>
      <c r="AV4724" s="90" t="str">
        <f t="shared" si="1101"/>
        <v/>
      </c>
      <c r="AX4724" s="90" t="str">
        <f>IF($AV4724="", "", COUNTIF($AV$11:$AV$5010, "&lt;"&amp;$AV4724)+1+COUNTIF($AV$11:$AV4724, $AV4724)-1)</f>
        <v/>
      </c>
      <c r="AZ4724" s="111" t="str">
        <f>IF($B4724="", "", SUMIF('Shopping List'!$AV$11:$AV$25, $B4724, 'Shopping List'!$BN$11:$BN$25))</f>
        <v/>
      </c>
      <c r="BB4724" s="117" t="str">
        <f t="shared" si="1112"/>
        <v/>
      </c>
    </row>
    <row r="4725" spans="1:54" x14ac:dyDescent="0.25">
      <c r="A4725" s="4"/>
      <c r="B4725" s="37"/>
      <c r="C4725" s="124"/>
      <c r="D4725" s="39"/>
      <c r="E4725" s="125"/>
      <c r="F4725" s="48"/>
      <c r="G4725" s="4"/>
      <c r="H4725" s="4"/>
      <c r="I4725" s="95" t="str">
        <f>IF($C4725="", "", IF(IFERROR(INDEX(Ingredients!$C$11:$C$310, MATCH($C4725, Ingredients!$B$11:$B$310, 0)), "")="", "", IFERROR(INDEX(Ingredients!$C$11:$C$310, MATCH($C4725, Ingredients!$B$11:$B$310, 0)), "")))</f>
        <v/>
      </c>
      <c r="J4725" s="73" t="str">
        <f>IF($B4725="", "", IF(IFERROR(INDEX(Meals!$C$11:$C$260, MATCH($B4725, Meals!$B$11:$B$260, 0)), "")="", "", IFERROR(INDEX(Meals!$C$11:$C$260, MATCH($B4725, Meals!$B$11:$B$260, 0)), "")))</f>
        <v/>
      </c>
      <c r="K4725" s="4"/>
      <c r="L4725" s="72" t="str">
        <f t="shared" si="1102"/>
        <v/>
      </c>
      <c r="M4725" s="73" t="str">
        <f t="shared" si="1103"/>
        <v/>
      </c>
      <c r="N4725" s="4"/>
      <c r="O4725" s="78" t="str">
        <f t="shared" si="1104"/>
        <v/>
      </c>
      <c r="P4725" s="79" t="str">
        <f t="shared" si="1105"/>
        <v/>
      </c>
      <c r="Q4725" s="4"/>
      <c r="R4725" s="90" t="str">
        <f t="shared" si="1106"/>
        <v/>
      </c>
      <c r="S4725" s="4"/>
      <c r="Y4725" s="18" t="str">
        <f t="shared" si="1107"/>
        <v/>
      </c>
      <c r="AA4725" s="18" t="str">
        <f t="shared" si="1098"/>
        <v/>
      </c>
      <c r="AB4725" s="18" t="str">
        <f t="shared" si="1099"/>
        <v/>
      </c>
      <c r="AC4725" s="18" t="str">
        <f t="shared" si="1108"/>
        <v/>
      </c>
      <c r="AD4725" s="18" t="str">
        <f t="shared" si="1108"/>
        <v/>
      </c>
      <c r="AE4725" s="18" t="str">
        <f t="shared" si="1109"/>
        <v/>
      </c>
      <c r="AG4725" s="95" t="str">
        <f>IF($C4725="", "", IF(IFERROR(INDEX(Ingredients!C$11:C$310, MATCH($C4725, Ingredients!$B$11:$B$310, 0)), "")="", "", IFERROR(INDEX(Ingredients!C$11:C$310, MATCH($C4725, Ingredients!$B$11:$B$310, 0)), "")))</f>
        <v/>
      </c>
      <c r="AH4725" s="105" t="str">
        <f>IF($C4725="", "", IF(IFERROR(INDEX(Ingredients!D$11:D$310, MATCH($C4725, Ingredients!$B$11:$B$310, 0)), "")="", "", IFERROR(INDEX(Ingredients!D$11:D$310, MATCH($C4725, Ingredients!$B$11:$B$310, 0)), "")))</f>
        <v/>
      </c>
      <c r="AI4725" s="106" t="str">
        <f>IF($C4725="", "", IF(IFERROR(INDEX(Ingredients!E$11:E$310, MATCH($C4725, Ingredients!$B$11:$B$310, 0)), "")="", "", IFERROR(INDEX(Ingredients!E$11:E$310, MATCH($C4725, Ingredients!$B$11:$B$310, 0)), "")))</f>
        <v/>
      </c>
      <c r="AJ4725" s="108" t="str">
        <f>IF($C4725="", "", IF(IFERROR(INDEX(Ingredients!F$11:F$310, MATCH($C4725, Ingredients!$B$11:$B$310, 0)), "")="", "", IFERROR(INDEX(Ingredients!F$11:F$310, MATCH($C4725, Ingredients!$B$11:$B$310, 0)), "")))</f>
        <v/>
      </c>
      <c r="AK4725" s="106" t="str">
        <f>IF($C4725="", "", IF(IFERROR(INDEX(Ingredients!G$11:G$310, MATCH($C4725, Ingredients!$B$11:$B$310, 0)), "")="", "", IFERROR(INDEX(Ingredients!G$11:G$310, MATCH($C4725, Ingredients!$B$11:$B$310, 0)), "")))</f>
        <v/>
      </c>
      <c r="AL4725" s="79" t="str">
        <f>IF($C4725="", "", IF(IFERROR(INDEX(Ingredients!H$11:H$310, MATCH($C4725, Ingredients!$B$11:$B$310, 0)), "")="", "", IFERROR(INDEX(Ingredients!H$11:H$310, MATCH($C4725, Ingredients!$B$11:$B$310, 0)), "")))</f>
        <v/>
      </c>
      <c r="AN4725" s="83" t="str">
        <f t="shared" si="1100"/>
        <v/>
      </c>
      <c r="AP4725" s="114" t="str">
        <f t="shared" si="1110"/>
        <v/>
      </c>
      <c r="AR4725" s="117" t="str">
        <f>IF($C4725="", "", IF(IFERROR(INDEX(Ingredients!$AI$11:$AI$310, MATCH($C4725, Ingredients!$B$11:$B$310, 0)), "")="", "", IFERROR(INDEX(Ingredients!$AI$11:$AI$310, MATCH($C4725, Ingredients!$B$11:$B$310, 0)), "")))</f>
        <v/>
      </c>
      <c r="AT4725" s="120" t="str">
        <f t="shared" si="1111"/>
        <v/>
      </c>
      <c r="AV4725" s="90" t="str">
        <f t="shared" si="1101"/>
        <v/>
      </c>
      <c r="AX4725" s="90" t="str">
        <f>IF($AV4725="", "", COUNTIF($AV$11:$AV$5010, "&lt;"&amp;$AV4725)+1+COUNTIF($AV$11:$AV4725, $AV4725)-1)</f>
        <v/>
      </c>
      <c r="AZ4725" s="111" t="str">
        <f>IF($B4725="", "", SUMIF('Shopping List'!$AV$11:$AV$25, $B4725, 'Shopping List'!$BN$11:$BN$25))</f>
        <v/>
      </c>
      <c r="BB4725" s="117" t="str">
        <f t="shared" si="1112"/>
        <v/>
      </c>
    </row>
    <row r="4726" spans="1:54" x14ac:dyDescent="0.25">
      <c r="A4726" s="4"/>
      <c r="B4726" s="37"/>
      <c r="C4726" s="124"/>
      <c r="D4726" s="39"/>
      <c r="E4726" s="125"/>
      <c r="F4726" s="48"/>
      <c r="G4726" s="4"/>
      <c r="H4726" s="4"/>
      <c r="I4726" s="95" t="str">
        <f>IF($C4726="", "", IF(IFERROR(INDEX(Ingredients!$C$11:$C$310, MATCH($C4726, Ingredients!$B$11:$B$310, 0)), "")="", "", IFERROR(INDEX(Ingredients!$C$11:$C$310, MATCH($C4726, Ingredients!$B$11:$B$310, 0)), "")))</f>
        <v/>
      </c>
      <c r="J4726" s="73" t="str">
        <f>IF($B4726="", "", IF(IFERROR(INDEX(Meals!$C$11:$C$260, MATCH($B4726, Meals!$B$11:$B$260, 0)), "")="", "", IFERROR(INDEX(Meals!$C$11:$C$260, MATCH($B4726, Meals!$B$11:$B$260, 0)), "")))</f>
        <v/>
      </c>
      <c r="K4726" s="4"/>
      <c r="L4726" s="72" t="str">
        <f t="shared" si="1102"/>
        <v/>
      </c>
      <c r="M4726" s="73" t="str">
        <f t="shared" si="1103"/>
        <v/>
      </c>
      <c r="N4726" s="4"/>
      <c r="O4726" s="78" t="str">
        <f t="shared" si="1104"/>
        <v/>
      </c>
      <c r="P4726" s="79" t="str">
        <f t="shared" si="1105"/>
        <v/>
      </c>
      <c r="Q4726" s="4"/>
      <c r="R4726" s="90" t="str">
        <f t="shared" si="1106"/>
        <v/>
      </c>
      <c r="S4726" s="4"/>
      <c r="Y4726" s="18" t="str">
        <f t="shared" si="1107"/>
        <v/>
      </c>
      <c r="AA4726" s="18" t="str">
        <f t="shared" si="1098"/>
        <v/>
      </c>
      <c r="AB4726" s="18" t="str">
        <f t="shared" si="1099"/>
        <v/>
      </c>
      <c r="AC4726" s="18" t="str">
        <f t="shared" si="1108"/>
        <v/>
      </c>
      <c r="AD4726" s="18" t="str">
        <f t="shared" si="1108"/>
        <v/>
      </c>
      <c r="AE4726" s="18" t="str">
        <f t="shared" si="1109"/>
        <v/>
      </c>
      <c r="AG4726" s="95" t="str">
        <f>IF($C4726="", "", IF(IFERROR(INDEX(Ingredients!C$11:C$310, MATCH($C4726, Ingredients!$B$11:$B$310, 0)), "")="", "", IFERROR(INDEX(Ingredients!C$11:C$310, MATCH($C4726, Ingredients!$B$11:$B$310, 0)), "")))</f>
        <v/>
      </c>
      <c r="AH4726" s="105" t="str">
        <f>IF($C4726="", "", IF(IFERROR(INDEX(Ingredients!D$11:D$310, MATCH($C4726, Ingredients!$B$11:$B$310, 0)), "")="", "", IFERROR(INDEX(Ingredients!D$11:D$310, MATCH($C4726, Ingredients!$B$11:$B$310, 0)), "")))</f>
        <v/>
      </c>
      <c r="AI4726" s="106" t="str">
        <f>IF($C4726="", "", IF(IFERROR(INDEX(Ingredients!E$11:E$310, MATCH($C4726, Ingredients!$B$11:$B$310, 0)), "")="", "", IFERROR(INDEX(Ingredients!E$11:E$310, MATCH($C4726, Ingredients!$B$11:$B$310, 0)), "")))</f>
        <v/>
      </c>
      <c r="AJ4726" s="108" t="str">
        <f>IF($C4726="", "", IF(IFERROR(INDEX(Ingredients!F$11:F$310, MATCH($C4726, Ingredients!$B$11:$B$310, 0)), "")="", "", IFERROR(INDEX(Ingredients!F$11:F$310, MATCH($C4726, Ingredients!$B$11:$B$310, 0)), "")))</f>
        <v/>
      </c>
      <c r="AK4726" s="106" t="str">
        <f>IF($C4726="", "", IF(IFERROR(INDEX(Ingredients!G$11:G$310, MATCH($C4726, Ingredients!$B$11:$B$310, 0)), "")="", "", IFERROR(INDEX(Ingredients!G$11:G$310, MATCH($C4726, Ingredients!$B$11:$B$310, 0)), "")))</f>
        <v/>
      </c>
      <c r="AL4726" s="79" t="str">
        <f>IF($C4726="", "", IF(IFERROR(INDEX(Ingredients!H$11:H$310, MATCH($C4726, Ingredients!$B$11:$B$310, 0)), "")="", "", IFERROR(INDEX(Ingredients!H$11:H$310, MATCH($C4726, Ingredients!$B$11:$B$310, 0)), "")))</f>
        <v/>
      </c>
      <c r="AN4726" s="83" t="str">
        <f t="shared" si="1100"/>
        <v/>
      </c>
      <c r="AP4726" s="114" t="str">
        <f t="shared" si="1110"/>
        <v/>
      </c>
      <c r="AR4726" s="117" t="str">
        <f>IF($C4726="", "", IF(IFERROR(INDEX(Ingredients!$AI$11:$AI$310, MATCH($C4726, Ingredients!$B$11:$B$310, 0)), "")="", "", IFERROR(INDEX(Ingredients!$AI$11:$AI$310, MATCH($C4726, Ingredients!$B$11:$B$310, 0)), "")))</f>
        <v/>
      </c>
      <c r="AT4726" s="120" t="str">
        <f t="shared" si="1111"/>
        <v/>
      </c>
      <c r="AV4726" s="90" t="str">
        <f t="shared" si="1101"/>
        <v/>
      </c>
      <c r="AX4726" s="90" t="str">
        <f>IF($AV4726="", "", COUNTIF($AV$11:$AV$5010, "&lt;"&amp;$AV4726)+1+COUNTIF($AV$11:$AV4726, $AV4726)-1)</f>
        <v/>
      </c>
      <c r="AZ4726" s="111" t="str">
        <f>IF($B4726="", "", SUMIF('Shopping List'!$AV$11:$AV$25, $B4726, 'Shopping List'!$BN$11:$BN$25))</f>
        <v/>
      </c>
      <c r="BB4726" s="117" t="str">
        <f t="shared" si="1112"/>
        <v/>
      </c>
    </row>
    <row r="4727" spans="1:54" x14ac:dyDescent="0.25">
      <c r="A4727" s="4"/>
      <c r="B4727" s="37"/>
      <c r="C4727" s="124"/>
      <c r="D4727" s="39"/>
      <c r="E4727" s="125"/>
      <c r="F4727" s="48"/>
      <c r="G4727" s="4"/>
      <c r="H4727" s="4"/>
      <c r="I4727" s="95" t="str">
        <f>IF($C4727="", "", IF(IFERROR(INDEX(Ingredients!$C$11:$C$310, MATCH($C4727, Ingredients!$B$11:$B$310, 0)), "")="", "", IFERROR(INDEX(Ingredients!$C$11:$C$310, MATCH($C4727, Ingredients!$B$11:$B$310, 0)), "")))</f>
        <v/>
      </c>
      <c r="J4727" s="73" t="str">
        <f>IF($B4727="", "", IF(IFERROR(INDEX(Meals!$C$11:$C$260, MATCH($B4727, Meals!$B$11:$B$260, 0)), "")="", "", IFERROR(INDEX(Meals!$C$11:$C$260, MATCH($B4727, Meals!$B$11:$B$260, 0)), "")))</f>
        <v/>
      </c>
      <c r="K4727" s="4"/>
      <c r="L4727" s="72" t="str">
        <f t="shared" si="1102"/>
        <v/>
      </c>
      <c r="M4727" s="73" t="str">
        <f t="shared" si="1103"/>
        <v/>
      </c>
      <c r="N4727" s="4"/>
      <c r="O4727" s="78" t="str">
        <f t="shared" si="1104"/>
        <v/>
      </c>
      <c r="P4727" s="79" t="str">
        <f t="shared" si="1105"/>
        <v/>
      </c>
      <c r="Q4727" s="4"/>
      <c r="R4727" s="90" t="str">
        <f t="shared" si="1106"/>
        <v/>
      </c>
      <c r="S4727" s="4"/>
      <c r="Y4727" s="18" t="str">
        <f t="shared" si="1107"/>
        <v/>
      </c>
      <c r="AA4727" s="18" t="str">
        <f t="shared" si="1098"/>
        <v/>
      </c>
      <c r="AB4727" s="18" t="str">
        <f t="shared" si="1099"/>
        <v/>
      </c>
      <c r="AC4727" s="18" t="str">
        <f t="shared" si="1108"/>
        <v/>
      </c>
      <c r="AD4727" s="18" t="str">
        <f t="shared" si="1108"/>
        <v/>
      </c>
      <c r="AE4727" s="18" t="str">
        <f t="shared" si="1109"/>
        <v/>
      </c>
      <c r="AG4727" s="95" t="str">
        <f>IF($C4727="", "", IF(IFERROR(INDEX(Ingredients!C$11:C$310, MATCH($C4727, Ingredients!$B$11:$B$310, 0)), "")="", "", IFERROR(INDEX(Ingredients!C$11:C$310, MATCH($C4727, Ingredients!$B$11:$B$310, 0)), "")))</f>
        <v/>
      </c>
      <c r="AH4727" s="105" t="str">
        <f>IF($C4727="", "", IF(IFERROR(INDEX(Ingredients!D$11:D$310, MATCH($C4727, Ingredients!$B$11:$B$310, 0)), "")="", "", IFERROR(INDEX(Ingredients!D$11:D$310, MATCH($C4727, Ingredients!$B$11:$B$310, 0)), "")))</f>
        <v/>
      </c>
      <c r="AI4727" s="106" t="str">
        <f>IF($C4727="", "", IF(IFERROR(INDEX(Ingredients!E$11:E$310, MATCH($C4727, Ingredients!$B$11:$B$310, 0)), "")="", "", IFERROR(INDEX(Ingredients!E$11:E$310, MATCH($C4727, Ingredients!$B$11:$B$310, 0)), "")))</f>
        <v/>
      </c>
      <c r="AJ4727" s="108" t="str">
        <f>IF($C4727="", "", IF(IFERROR(INDEX(Ingredients!F$11:F$310, MATCH($C4727, Ingredients!$B$11:$B$310, 0)), "")="", "", IFERROR(INDEX(Ingredients!F$11:F$310, MATCH($C4727, Ingredients!$B$11:$B$310, 0)), "")))</f>
        <v/>
      </c>
      <c r="AK4727" s="106" t="str">
        <f>IF($C4727="", "", IF(IFERROR(INDEX(Ingredients!G$11:G$310, MATCH($C4727, Ingredients!$B$11:$B$310, 0)), "")="", "", IFERROR(INDEX(Ingredients!G$11:G$310, MATCH($C4727, Ingredients!$B$11:$B$310, 0)), "")))</f>
        <v/>
      </c>
      <c r="AL4727" s="79" t="str">
        <f>IF($C4727="", "", IF(IFERROR(INDEX(Ingredients!H$11:H$310, MATCH($C4727, Ingredients!$B$11:$B$310, 0)), "")="", "", IFERROR(INDEX(Ingredients!H$11:H$310, MATCH($C4727, Ingredients!$B$11:$B$310, 0)), "")))</f>
        <v/>
      </c>
      <c r="AN4727" s="83" t="str">
        <f t="shared" si="1100"/>
        <v/>
      </c>
      <c r="AP4727" s="114" t="str">
        <f t="shared" si="1110"/>
        <v/>
      </c>
      <c r="AR4727" s="117" t="str">
        <f>IF($C4727="", "", IF(IFERROR(INDEX(Ingredients!$AI$11:$AI$310, MATCH($C4727, Ingredients!$B$11:$B$310, 0)), "")="", "", IFERROR(INDEX(Ingredients!$AI$11:$AI$310, MATCH($C4727, Ingredients!$B$11:$B$310, 0)), "")))</f>
        <v/>
      </c>
      <c r="AT4727" s="120" t="str">
        <f t="shared" si="1111"/>
        <v/>
      </c>
      <c r="AV4727" s="90" t="str">
        <f t="shared" si="1101"/>
        <v/>
      </c>
      <c r="AX4727" s="90" t="str">
        <f>IF($AV4727="", "", COUNTIF($AV$11:$AV$5010, "&lt;"&amp;$AV4727)+1+COUNTIF($AV$11:$AV4727, $AV4727)-1)</f>
        <v/>
      </c>
      <c r="AZ4727" s="111" t="str">
        <f>IF($B4727="", "", SUMIF('Shopping List'!$AV$11:$AV$25, $B4727, 'Shopping List'!$BN$11:$BN$25))</f>
        <v/>
      </c>
      <c r="BB4727" s="117" t="str">
        <f t="shared" si="1112"/>
        <v/>
      </c>
    </row>
    <row r="4728" spans="1:54" x14ac:dyDescent="0.25">
      <c r="A4728" s="4"/>
      <c r="B4728" s="37"/>
      <c r="C4728" s="124"/>
      <c r="D4728" s="39"/>
      <c r="E4728" s="125"/>
      <c r="F4728" s="48"/>
      <c r="G4728" s="4"/>
      <c r="H4728" s="4"/>
      <c r="I4728" s="95" t="str">
        <f>IF($C4728="", "", IF(IFERROR(INDEX(Ingredients!$C$11:$C$310, MATCH($C4728, Ingredients!$B$11:$B$310, 0)), "")="", "", IFERROR(INDEX(Ingredients!$C$11:$C$310, MATCH($C4728, Ingredients!$B$11:$B$310, 0)), "")))</f>
        <v/>
      </c>
      <c r="J4728" s="73" t="str">
        <f>IF($B4728="", "", IF(IFERROR(INDEX(Meals!$C$11:$C$260, MATCH($B4728, Meals!$B$11:$B$260, 0)), "")="", "", IFERROR(INDEX(Meals!$C$11:$C$260, MATCH($B4728, Meals!$B$11:$B$260, 0)), "")))</f>
        <v/>
      </c>
      <c r="K4728" s="4"/>
      <c r="L4728" s="72" t="str">
        <f t="shared" si="1102"/>
        <v/>
      </c>
      <c r="M4728" s="73" t="str">
        <f t="shared" si="1103"/>
        <v/>
      </c>
      <c r="N4728" s="4"/>
      <c r="O4728" s="78" t="str">
        <f t="shared" si="1104"/>
        <v/>
      </c>
      <c r="P4728" s="79" t="str">
        <f t="shared" si="1105"/>
        <v/>
      </c>
      <c r="Q4728" s="4"/>
      <c r="R4728" s="90" t="str">
        <f t="shared" si="1106"/>
        <v/>
      </c>
      <c r="S4728" s="4"/>
      <c r="Y4728" s="18" t="str">
        <f t="shared" si="1107"/>
        <v/>
      </c>
      <c r="AA4728" s="18" t="str">
        <f t="shared" si="1098"/>
        <v/>
      </c>
      <c r="AB4728" s="18" t="str">
        <f t="shared" si="1099"/>
        <v/>
      </c>
      <c r="AC4728" s="18" t="str">
        <f t="shared" si="1108"/>
        <v/>
      </c>
      <c r="AD4728" s="18" t="str">
        <f t="shared" si="1108"/>
        <v/>
      </c>
      <c r="AE4728" s="18" t="str">
        <f t="shared" si="1109"/>
        <v/>
      </c>
      <c r="AG4728" s="95" t="str">
        <f>IF($C4728="", "", IF(IFERROR(INDEX(Ingredients!C$11:C$310, MATCH($C4728, Ingredients!$B$11:$B$310, 0)), "")="", "", IFERROR(INDEX(Ingredients!C$11:C$310, MATCH($C4728, Ingredients!$B$11:$B$310, 0)), "")))</f>
        <v/>
      </c>
      <c r="AH4728" s="105" t="str">
        <f>IF($C4728="", "", IF(IFERROR(INDEX(Ingredients!D$11:D$310, MATCH($C4728, Ingredients!$B$11:$B$310, 0)), "")="", "", IFERROR(INDEX(Ingredients!D$11:D$310, MATCH($C4728, Ingredients!$B$11:$B$310, 0)), "")))</f>
        <v/>
      </c>
      <c r="AI4728" s="106" t="str">
        <f>IF($C4728="", "", IF(IFERROR(INDEX(Ingredients!E$11:E$310, MATCH($C4728, Ingredients!$B$11:$B$310, 0)), "")="", "", IFERROR(INDEX(Ingredients!E$11:E$310, MATCH($C4728, Ingredients!$B$11:$B$310, 0)), "")))</f>
        <v/>
      </c>
      <c r="AJ4728" s="108" t="str">
        <f>IF($C4728="", "", IF(IFERROR(INDEX(Ingredients!F$11:F$310, MATCH($C4728, Ingredients!$B$11:$B$310, 0)), "")="", "", IFERROR(INDEX(Ingredients!F$11:F$310, MATCH($C4728, Ingredients!$B$11:$B$310, 0)), "")))</f>
        <v/>
      </c>
      <c r="AK4728" s="106" t="str">
        <f>IF($C4728="", "", IF(IFERROR(INDEX(Ingredients!G$11:G$310, MATCH($C4728, Ingredients!$B$11:$B$310, 0)), "")="", "", IFERROR(INDEX(Ingredients!G$11:G$310, MATCH($C4728, Ingredients!$B$11:$B$310, 0)), "")))</f>
        <v/>
      </c>
      <c r="AL4728" s="79" t="str">
        <f>IF($C4728="", "", IF(IFERROR(INDEX(Ingredients!H$11:H$310, MATCH($C4728, Ingredients!$B$11:$B$310, 0)), "")="", "", IFERROR(INDEX(Ingredients!H$11:H$310, MATCH($C4728, Ingredients!$B$11:$B$310, 0)), "")))</f>
        <v/>
      </c>
      <c r="AN4728" s="83" t="str">
        <f t="shared" si="1100"/>
        <v/>
      </c>
      <c r="AP4728" s="114" t="str">
        <f t="shared" si="1110"/>
        <v/>
      </c>
      <c r="AR4728" s="117" t="str">
        <f>IF($C4728="", "", IF(IFERROR(INDEX(Ingredients!$AI$11:$AI$310, MATCH($C4728, Ingredients!$B$11:$B$310, 0)), "")="", "", IFERROR(INDEX(Ingredients!$AI$11:$AI$310, MATCH($C4728, Ingredients!$B$11:$B$310, 0)), "")))</f>
        <v/>
      </c>
      <c r="AT4728" s="120" t="str">
        <f t="shared" si="1111"/>
        <v/>
      </c>
      <c r="AV4728" s="90" t="str">
        <f t="shared" si="1101"/>
        <v/>
      </c>
      <c r="AX4728" s="90" t="str">
        <f>IF($AV4728="", "", COUNTIF($AV$11:$AV$5010, "&lt;"&amp;$AV4728)+1+COUNTIF($AV$11:$AV4728, $AV4728)-1)</f>
        <v/>
      </c>
      <c r="AZ4728" s="111" t="str">
        <f>IF($B4728="", "", SUMIF('Shopping List'!$AV$11:$AV$25, $B4728, 'Shopping List'!$BN$11:$BN$25))</f>
        <v/>
      </c>
      <c r="BB4728" s="117" t="str">
        <f t="shared" si="1112"/>
        <v/>
      </c>
    </row>
    <row r="4729" spans="1:54" x14ac:dyDescent="0.25">
      <c r="A4729" s="4"/>
      <c r="B4729" s="37"/>
      <c r="C4729" s="124"/>
      <c r="D4729" s="39"/>
      <c r="E4729" s="125"/>
      <c r="F4729" s="48"/>
      <c r="G4729" s="4"/>
      <c r="H4729" s="4"/>
      <c r="I4729" s="95" t="str">
        <f>IF($C4729="", "", IF(IFERROR(INDEX(Ingredients!$C$11:$C$310, MATCH($C4729, Ingredients!$B$11:$B$310, 0)), "")="", "", IFERROR(INDEX(Ingredients!$C$11:$C$310, MATCH($C4729, Ingredients!$B$11:$B$310, 0)), "")))</f>
        <v/>
      </c>
      <c r="J4729" s="73" t="str">
        <f>IF($B4729="", "", IF(IFERROR(INDEX(Meals!$C$11:$C$260, MATCH($B4729, Meals!$B$11:$B$260, 0)), "")="", "", IFERROR(INDEX(Meals!$C$11:$C$260, MATCH($B4729, Meals!$B$11:$B$260, 0)), "")))</f>
        <v/>
      </c>
      <c r="K4729" s="4"/>
      <c r="L4729" s="72" t="str">
        <f t="shared" si="1102"/>
        <v/>
      </c>
      <c r="M4729" s="73" t="str">
        <f t="shared" si="1103"/>
        <v/>
      </c>
      <c r="N4729" s="4"/>
      <c r="O4729" s="78" t="str">
        <f t="shared" si="1104"/>
        <v/>
      </c>
      <c r="P4729" s="79" t="str">
        <f t="shared" si="1105"/>
        <v/>
      </c>
      <c r="Q4729" s="4"/>
      <c r="R4729" s="90" t="str">
        <f t="shared" si="1106"/>
        <v/>
      </c>
      <c r="S4729" s="4"/>
      <c r="Y4729" s="18" t="str">
        <f t="shared" si="1107"/>
        <v/>
      </c>
      <c r="AA4729" s="18" t="str">
        <f t="shared" si="1098"/>
        <v/>
      </c>
      <c r="AB4729" s="18" t="str">
        <f t="shared" si="1099"/>
        <v/>
      </c>
      <c r="AC4729" s="18" t="str">
        <f t="shared" si="1108"/>
        <v/>
      </c>
      <c r="AD4729" s="18" t="str">
        <f t="shared" si="1108"/>
        <v/>
      </c>
      <c r="AE4729" s="18" t="str">
        <f t="shared" si="1109"/>
        <v/>
      </c>
      <c r="AG4729" s="95" t="str">
        <f>IF($C4729="", "", IF(IFERROR(INDEX(Ingredients!C$11:C$310, MATCH($C4729, Ingredients!$B$11:$B$310, 0)), "")="", "", IFERROR(INDEX(Ingredients!C$11:C$310, MATCH($C4729, Ingredients!$B$11:$B$310, 0)), "")))</f>
        <v/>
      </c>
      <c r="AH4729" s="105" t="str">
        <f>IF($C4729="", "", IF(IFERROR(INDEX(Ingredients!D$11:D$310, MATCH($C4729, Ingredients!$B$11:$B$310, 0)), "")="", "", IFERROR(INDEX(Ingredients!D$11:D$310, MATCH($C4729, Ingredients!$B$11:$B$310, 0)), "")))</f>
        <v/>
      </c>
      <c r="AI4729" s="106" t="str">
        <f>IF($C4729="", "", IF(IFERROR(INDEX(Ingredients!E$11:E$310, MATCH($C4729, Ingredients!$B$11:$B$310, 0)), "")="", "", IFERROR(INDEX(Ingredients!E$11:E$310, MATCH($C4729, Ingredients!$B$11:$B$310, 0)), "")))</f>
        <v/>
      </c>
      <c r="AJ4729" s="108" t="str">
        <f>IF($C4729="", "", IF(IFERROR(INDEX(Ingredients!F$11:F$310, MATCH($C4729, Ingredients!$B$11:$B$310, 0)), "")="", "", IFERROR(INDEX(Ingredients!F$11:F$310, MATCH($C4729, Ingredients!$B$11:$B$310, 0)), "")))</f>
        <v/>
      </c>
      <c r="AK4729" s="106" t="str">
        <f>IF($C4729="", "", IF(IFERROR(INDEX(Ingredients!G$11:G$310, MATCH($C4729, Ingredients!$B$11:$B$310, 0)), "")="", "", IFERROR(INDEX(Ingredients!G$11:G$310, MATCH($C4729, Ingredients!$B$11:$B$310, 0)), "")))</f>
        <v/>
      </c>
      <c r="AL4729" s="79" t="str">
        <f>IF($C4729="", "", IF(IFERROR(INDEX(Ingredients!H$11:H$310, MATCH($C4729, Ingredients!$B$11:$B$310, 0)), "")="", "", IFERROR(INDEX(Ingredients!H$11:H$310, MATCH($C4729, Ingredients!$B$11:$B$310, 0)), "")))</f>
        <v/>
      </c>
      <c r="AN4729" s="83" t="str">
        <f t="shared" si="1100"/>
        <v/>
      </c>
      <c r="AP4729" s="114" t="str">
        <f t="shared" si="1110"/>
        <v/>
      </c>
      <c r="AR4729" s="117" t="str">
        <f>IF($C4729="", "", IF(IFERROR(INDEX(Ingredients!$AI$11:$AI$310, MATCH($C4729, Ingredients!$B$11:$B$310, 0)), "")="", "", IFERROR(INDEX(Ingredients!$AI$11:$AI$310, MATCH($C4729, Ingredients!$B$11:$B$310, 0)), "")))</f>
        <v/>
      </c>
      <c r="AT4729" s="120" t="str">
        <f t="shared" si="1111"/>
        <v/>
      </c>
      <c r="AV4729" s="90" t="str">
        <f t="shared" si="1101"/>
        <v/>
      </c>
      <c r="AX4729" s="90" t="str">
        <f>IF($AV4729="", "", COUNTIF($AV$11:$AV$5010, "&lt;"&amp;$AV4729)+1+COUNTIF($AV$11:$AV4729, $AV4729)-1)</f>
        <v/>
      </c>
      <c r="AZ4729" s="111" t="str">
        <f>IF($B4729="", "", SUMIF('Shopping List'!$AV$11:$AV$25, $B4729, 'Shopping List'!$BN$11:$BN$25))</f>
        <v/>
      </c>
      <c r="BB4729" s="117" t="str">
        <f t="shared" si="1112"/>
        <v/>
      </c>
    </row>
    <row r="4730" spans="1:54" x14ac:dyDescent="0.25">
      <c r="A4730" s="4"/>
      <c r="B4730" s="37"/>
      <c r="C4730" s="124"/>
      <c r="D4730" s="39"/>
      <c r="E4730" s="125"/>
      <c r="F4730" s="48"/>
      <c r="G4730" s="4"/>
      <c r="H4730" s="4"/>
      <c r="I4730" s="95" t="str">
        <f>IF($C4730="", "", IF(IFERROR(INDEX(Ingredients!$C$11:$C$310, MATCH($C4730, Ingredients!$B$11:$B$310, 0)), "")="", "", IFERROR(INDEX(Ingredients!$C$11:$C$310, MATCH($C4730, Ingredients!$B$11:$B$310, 0)), "")))</f>
        <v/>
      </c>
      <c r="J4730" s="73" t="str">
        <f>IF($B4730="", "", IF(IFERROR(INDEX(Meals!$C$11:$C$260, MATCH($B4730, Meals!$B$11:$B$260, 0)), "")="", "", IFERROR(INDEX(Meals!$C$11:$C$260, MATCH($B4730, Meals!$B$11:$B$260, 0)), "")))</f>
        <v/>
      </c>
      <c r="K4730" s="4"/>
      <c r="L4730" s="72" t="str">
        <f t="shared" si="1102"/>
        <v/>
      </c>
      <c r="M4730" s="73" t="str">
        <f t="shared" si="1103"/>
        <v/>
      </c>
      <c r="N4730" s="4"/>
      <c r="O4730" s="78" t="str">
        <f t="shared" si="1104"/>
        <v/>
      </c>
      <c r="P4730" s="79" t="str">
        <f t="shared" si="1105"/>
        <v/>
      </c>
      <c r="Q4730" s="4"/>
      <c r="R4730" s="90" t="str">
        <f t="shared" si="1106"/>
        <v/>
      </c>
      <c r="S4730" s="4"/>
      <c r="Y4730" s="18" t="str">
        <f t="shared" si="1107"/>
        <v/>
      </c>
      <c r="AA4730" s="18" t="str">
        <f t="shared" si="1098"/>
        <v/>
      </c>
      <c r="AB4730" s="18" t="str">
        <f t="shared" si="1099"/>
        <v/>
      </c>
      <c r="AC4730" s="18" t="str">
        <f t="shared" si="1108"/>
        <v/>
      </c>
      <c r="AD4730" s="18" t="str">
        <f t="shared" si="1108"/>
        <v/>
      </c>
      <c r="AE4730" s="18" t="str">
        <f t="shared" si="1109"/>
        <v/>
      </c>
      <c r="AG4730" s="95" t="str">
        <f>IF($C4730="", "", IF(IFERROR(INDEX(Ingredients!C$11:C$310, MATCH($C4730, Ingredients!$B$11:$B$310, 0)), "")="", "", IFERROR(INDEX(Ingredients!C$11:C$310, MATCH($C4730, Ingredients!$B$11:$B$310, 0)), "")))</f>
        <v/>
      </c>
      <c r="AH4730" s="105" t="str">
        <f>IF($C4730="", "", IF(IFERROR(INDEX(Ingredients!D$11:D$310, MATCH($C4730, Ingredients!$B$11:$B$310, 0)), "")="", "", IFERROR(INDEX(Ingredients!D$11:D$310, MATCH($C4730, Ingredients!$B$11:$B$310, 0)), "")))</f>
        <v/>
      </c>
      <c r="AI4730" s="106" t="str">
        <f>IF($C4730="", "", IF(IFERROR(INDEX(Ingredients!E$11:E$310, MATCH($C4730, Ingredients!$B$11:$B$310, 0)), "")="", "", IFERROR(INDEX(Ingredients!E$11:E$310, MATCH($C4730, Ingredients!$B$11:$B$310, 0)), "")))</f>
        <v/>
      </c>
      <c r="AJ4730" s="108" t="str">
        <f>IF($C4730="", "", IF(IFERROR(INDEX(Ingredients!F$11:F$310, MATCH($C4730, Ingredients!$B$11:$B$310, 0)), "")="", "", IFERROR(INDEX(Ingredients!F$11:F$310, MATCH($C4730, Ingredients!$B$11:$B$310, 0)), "")))</f>
        <v/>
      </c>
      <c r="AK4730" s="106" t="str">
        <f>IF($C4730="", "", IF(IFERROR(INDEX(Ingredients!G$11:G$310, MATCH($C4730, Ingredients!$B$11:$B$310, 0)), "")="", "", IFERROR(INDEX(Ingredients!G$11:G$310, MATCH($C4730, Ingredients!$B$11:$B$310, 0)), "")))</f>
        <v/>
      </c>
      <c r="AL4730" s="79" t="str">
        <f>IF($C4730="", "", IF(IFERROR(INDEX(Ingredients!H$11:H$310, MATCH($C4730, Ingredients!$B$11:$B$310, 0)), "")="", "", IFERROR(INDEX(Ingredients!H$11:H$310, MATCH($C4730, Ingredients!$B$11:$B$310, 0)), "")))</f>
        <v/>
      </c>
      <c r="AN4730" s="83" t="str">
        <f t="shared" si="1100"/>
        <v/>
      </c>
      <c r="AP4730" s="114" t="str">
        <f t="shared" si="1110"/>
        <v/>
      </c>
      <c r="AR4730" s="117" t="str">
        <f>IF($C4730="", "", IF(IFERROR(INDEX(Ingredients!$AI$11:$AI$310, MATCH($C4730, Ingredients!$B$11:$B$310, 0)), "")="", "", IFERROR(INDEX(Ingredients!$AI$11:$AI$310, MATCH($C4730, Ingredients!$B$11:$B$310, 0)), "")))</f>
        <v/>
      </c>
      <c r="AT4730" s="120" t="str">
        <f t="shared" si="1111"/>
        <v/>
      </c>
      <c r="AV4730" s="90" t="str">
        <f t="shared" si="1101"/>
        <v/>
      </c>
      <c r="AX4730" s="90" t="str">
        <f>IF($AV4730="", "", COUNTIF($AV$11:$AV$5010, "&lt;"&amp;$AV4730)+1+COUNTIF($AV$11:$AV4730, $AV4730)-1)</f>
        <v/>
      </c>
      <c r="AZ4730" s="111" t="str">
        <f>IF($B4730="", "", SUMIF('Shopping List'!$AV$11:$AV$25, $B4730, 'Shopping List'!$BN$11:$BN$25))</f>
        <v/>
      </c>
      <c r="BB4730" s="117" t="str">
        <f t="shared" si="1112"/>
        <v/>
      </c>
    </row>
    <row r="4731" spans="1:54" x14ac:dyDescent="0.25">
      <c r="A4731" s="4"/>
      <c r="B4731" s="37"/>
      <c r="C4731" s="124"/>
      <c r="D4731" s="39"/>
      <c r="E4731" s="125"/>
      <c r="F4731" s="48"/>
      <c r="G4731" s="4"/>
      <c r="H4731" s="4"/>
      <c r="I4731" s="95" t="str">
        <f>IF($C4731="", "", IF(IFERROR(INDEX(Ingredients!$C$11:$C$310, MATCH($C4731, Ingredients!$B$11:$B$310, 0)), "")="", "", IFERROR(INDEX(Ingredients!$C$11:$C$310, MATCH($C4731, Ingredients!$B$11:$B$310, 0)), "")))</f>
        <v/>
      </c>
      <c r="J4731" s="73" t="str">
        <f>IF($B4731="", "", IF(IFERROR(INDEX(Meals!$C$11:$C$260, MATCH($B4731, Meals!$B$11:$B$260, 0)), "")="", "", IFERROR(INDEX(Meals!$C$11:$C$260, MATCH($B4731, Meals!$B$11:$B$260, 0)), "")))</f>
        <v/>
      </c>
      <c r="K4731" s="4"/>
      <c r="L4731" s="72" t="str">
        <f t="shared" si="1102"/>
        <v/>
      </c>
      <c r="M4731" s="73" t="str">
        <f t="shared" si="1103"/>
        <v/>
      </c>
      <c r="N4731" s="4"/>
      <c r="O4731" s="78" t="str">
        <f t="shared" si="1104"/>
        <v/>
      </c>
      <c r="P4731" s="79" t="str">
        <f t="shared" si="1105"/>
        <v/>
      </c>
      <c r="Q4731" s="4"/>
      <c r="R4731" s="90" t="str">
        <f t="shared" si="1106"/>
        <v/>
      </c>
      <c r="S4731" s="4"/>
      <c r="Y4731" s="18" t="str">
        <f t="shared" si="1107"/>
        <v/>
      </c>
      <c r="AA4731" s="18" t="str">
        <f t="shared" si="1098"/>
        <v/>
      </c>
      <c r="AB4731" s="18" t="str">
        <f t="shared" si="1099"/>
        <v/>
      </c>
      <c r="AC4731" s="18" t="str">
        <f t="shared" si="1108"/>
        <v/>
      </c>
      <c r="AD4731" s="18" t="str">
        <f t="shared" si="1108"/>
        <v/>
      </c>
      <c r="AE4731" s="18" t="str">
        <f t="shared" si="1109"/>
        <v/>
      </c>
      <c r="AG4731" s="95" t="str">
        <f>IF($C4731="", "", IF(IFERROR(INDEX(Ingredients!C$11:C$310, MATCH($C4731, Ingredients!$B$11:$B$310, 0)), "")="", "", IFERROR(INDEX(Ingredients!C$11:C$310, MATCH($C4731, Ingredients!$B$11:$B$310, 0)), "")))</f>
        <v/>
      </c>
      <c r="AH4731" s="105" t="str">
        <f>IF($C4731="", "", IF(IFERROR(INDEX(Ingredients!D$11:D$310, MATCH($C4731, Ingredients!$B$11:$B$310, 0)), "")="", "", IFERROR(INDEX(Ingredients!D$11:D$310, MATCH($C4731, Ingredients!$B$11:$B$310, 0)), "")))</f>
        <v/>
      </c>
      <c r="AI4731" s="106" t="str">
        <f>IF($C4731="", "", IF(IFERROR(INDEX(Ingredients!E$11:E$310, MATCH($C4731, Ingredients!$B$11:$B$310, 0)), "")="", "", IFERROR(INDEX(Ingredients!E$11:E$310, MATCH($C4731, Ingredients!$B$11:$B$310, 0)), "")))</f>
        <v/>
      </c>
      <c r="AJ4731" s="108" t="str">
        <f>IF($C4731="", "", IF(IFERROR(INDEX(Ingredients!F$11:F$310, MATCH($C4731, Ingredients!$B$11:$B$310, 0)), "")="", "", IFERROR(INDEX(Ingredients!F$11:F$310, MATCH($C4731, Ingredients!$B$11:$B$310, 0)), "")))</f>
        <v/>
      </c>
      <c r="AK4731" s="106" t="str">
        <f>IF($C4731="", "", IF(IFERROR(INDEX(Ingredients!G$11:G$310, MATCH($C4731, Ingredients!$B$11:$B$310, 0)), "")="", "", IFERROR(INDEX(Ingredients!G$11:G$310, MATCH($C4731, Ingredients!$B$11:$B$310, 0)), "")))</f>
        <v/>
      </c>
      <c r="AL4731" s="79" t="str">
        <f>IF($C4731="", "", IF(IFERROR(INDEX(Ingredients!H$11:H$310, MATCH($C4731, Ingredients!$B$11:$B$310, 0)), "")="", "", IFERROR(INDEX(Ingredients!H$11:H$310, MATCH($C4731, Ingredients!$B$11:$B$310, 0)), "")))</f>
        <v/>
      </c>
      <c r="AN4731" s="83" t="str">
        <f t="shared" si="1100"/>
        <v/>
      </c>
      <c r="AP4731" s="114" t="str">
        <f t="shared" si="1110"/>
        <v/>
      </c>
      <c r="AR4731" s="117" t="str">
        <f>IF($C4731="", "", IF(IFERROR(INDEX(Ingredients!$AI$11:$AI$310, MATCH($C4731, Ingredients!$B$11:$B$310, 0)), "")="", "", IFERROR(INDEX(Ingredients!$AI$11:$AI$310, MATCH($C4731, Ingredients!$B$11:$B$310, 0)), "")))</f>
        <v/>
      </c>
      <c r="AT4731" s="120" t="str">
        <f t="shared" si="1111"/>
        <v/>
      </c>
      <c r="AV4731" s="90" t="str">
        <f t="shared" si="1101"/>
        <v/>
      </c>
      <c r="AX4731" s="90" t="str">
        <f>IF($AV4731="", "", COUNTIF($AV$11:$AV$5010, "&lt;"&amp;$AV4731)+1+COUNTIF($AV$11:$AV4731, $AV4731)-1)</f>
        <v/>
      </c>
      <c r="AZ4731" s="111" t="str">
        <f>IF($B4731="", "", SUMIF('Shopping List'!$AV$11:$AV$25, $B4731, 'Shopping List'!$BN$11:$BN$25))</f>
        <v/>
      </c>
      <c r="BB4731" s="117" t="str">
        <f t="shared" si="1112"/>
        <v/>
      </c>
    </row>
    <row r="4732" spans="1:54" x14ac:dyDescent="0.25">
      <c r="A4732" s="4"/>
      <c r="B4732" s="37"/>
      <c r="C4732" s="124"/>
      <c r="D4732" s="39"/>
      <c r="E4732" s="125"/>
      <c r="F4732" s="48"/>
      <c r="G4732" s="4"/>
      <c r="H4732" s="4"/>
      <c r="I4732" s="95" t="str">
        <f>IF($C4732="", "", IF(IFERROR(INDEX(Ingredients!$C$11:$C$310, MATCH($C4732, Ingredients!$B$11:$B$310, 0)), "")="", "", IFERROR(INDEX(Ingredients!$C$11:$C$310, MATCH($C4732, Ingredients!$B$11:$B$310, 0)), "")))</f>
        <v/>
      </c>
      <c r="J4732" s="73" t="str">
        <f>IF($B4732="", "", IF(IFERROR(INDEX(Meals!$C$11:$C$260, MATCH($B4732, Meals!$B$11:$B$260, 0)), "")="", "", IFERROR(INDEX(Meals!$C$11:$C$260, MATCH($B4732, Meals!$B$11:$B$260, 0)), "")))</f>
        <v/>
      </c>
      <c r="K4732" s="4"/>
      <c r="L4732" s="72" t="str">
        <f t="shared" si="1102"/>
        <v/>
      </c>
      <c r="M4732" s="73" t="str">
        <f t="shared" si="1103"/>
        <v/>
      </c>
      <c r="N4732" s="4"/>
      <c r="O4732" s="78" t="str">
        <f t="shared" si="1104"/>
        <v/>
      </c>
      <c r="P4732" s="79" t="str">
        <f t="shared" si="1105"/>
        <v/>
      </c>
      <c r="Q4732" s="4"/>
      <c r="R4732" s="90" t="str">
        <f t="shared" si="1106"/>
        <v/>
      </c>
      <c r="S4732" s="4"/>
      <c r="Y4732" s="18" t="str">
        <f t="shared" si="1107"/>
        <v/>
      </c>
      <c r="AA4732" s="18" t="str">
        <f t="shared" si="1098"/>
        <v/>
      </c>
      <c r="AB4732" s="18" t="str">
        <f t="shared" si="1099"/>
        <v/>
      </c>
      <c r="AC4732" s="18" t="str">
        <f t="shared" si="1108"/>
        <v/>
      </c>
      <c r="AD4732" s="18" t="str">
        <f t="shared" si="1108"/>
        <v/>
      </c>
      <c r="AE4732" s="18" t="str">
        <f t="shared" si="1109"/>
        <v/>
      </c>
      <c r="AG4732" s="95" t="str">
        <f>IF($C4732="", "", IF(IFERROR(INDEX(Ingredients!C$11:C$310, MATCH($C4732, Ingredients!$B$11:$B$310, 0)), "")="", "", IFERROR(INDEX(Ingredients!C$11:C$310, MATCH($C4732, Ingredients!$B$11:$B$310, 0)), "")))</f>
        <v/>
      </c>
      <c r="AH4732" s="105" t="str">
        <f>IF($C4732="", "", IF(IFERROR(INDEX(Ingredients!D$11:D$310, MATCH($C4732, Ingredients!$B$11:$B$310, 0)), "")="", "", IFERROR(INDEX(Ingredients!D$11:D$310, MATCH($C4732, Ingredients!$B$11:$B$310, 0)), "")))</f>
        <v/>
      </c>
      <c r="AI4732" s="106" t="str">
        <f>IF($C4732="", "", IF(IFERROR(INDEX(Ingredients!E$11:E$310, MATCH($C4732, Ingredients!$B$11:$B$310, 0)), "")="", "", IFERROR(INDEX(Ingredients!E$11:E$310, MATCH($C4732, Ingredients!$B$11:$B$310, 0)), "")))</f>
        <v/>
      </c>
      <c r="AJ4732" s="108" t="str">
        <f>IF($C4732="", "", IF(IFERROR(INDEX(Ingredients!F$11:F$310, MATCH($C4732, Ingredients!$B$11:$B$310, 0)), "")="", "", IFERROR(INDEX(Ingredients!F$11:F$310, MATCH($C4732, Ingredients!$B$11:$B$310, 0)), "")))</f>
        <v/>
      </c>
      <c r="AK4732" s="106" t="str">
        <f>IF($C4732="", "", IF(IFERROR(INDEX(Ingredients!G$11:G$310, MATCH($C4732, Ingredients!$B$11:$B$310, 0)), "")="", "", IFERROR(INDEX(Ingredients!G$11:G$310, MATCH($C4732, Ingredients!$B$11:$B$310, 0)), "")))</f>
        <v/>
      </c>
      <c r="AL4732" s="79" t="str">
        <f>IF($C4732="", "", IF(IFERROR(INDEX(Ingredients!H$11:H$310, MATCH($C4732, Ingredients!$B$11:$B$310, 0)), "")="", "", IFERROR(INDEX(Ingredients!H$11:H$310, MATCH($C4732, Ingredients!$B$11:$B$310, 0)), "")))</f>
        <v/>
      </c>
      <c r="AN4732" s="83" t="str">
        <f t="shared" si="1100"/>
        <v/>
      </c>
      <c r="AP4732" s="114" t="str">
        <f t="shared" si="1110"/>
        <v/>
      </c>
      <c r="AR4732" s="117" t="str">
        <f>IF($C4732="", "", IF(IFERROR(INDEX(Ingredients!$AI$11:$AI$310, MATCH($C4732, Ingredients!$B$11:$B$310, 0)), "")="", "", IFERROR(INDEX(Ingredients!$AI$11:$AI$310, MATCH($C4732, Ingredients!$B$11:$B$310, 0)), "")))</f>
        <v/>
      </c>
      <c r="AT4732" s="120" t="str">
        <f t="shared" si="1111"/>
        <v/>
      </c>
      <c r="AV4732" s="90" t="str">
        <f t="shared" si="1101"/>
        <v/>
      </c>
      <c r="AX4732" s="90" t="str">
        <f>IF($AV4732="", "", COUNTIF($AV$11:$AV$5010, "&lt;"&amp;$AV4732)+1+COUNTIF($AV$11:$AV4732, $AV4732)-1)</f>
        <v/>
      </c>
      <c r="AZ4732" s="111" t="str">
        <f>IF($B4732="", "", SUMIF('Shopping List'!$AV$11:$AV$25, $B4732, 'Shopping List'!$BN$11:$BN$25))</f>
        <v/>
      </c>
      <c r="BB4732" s="117" t="str">
        <f t="shared" si="1112"/>
        <v/>
      </c>
    </row>
    <row r="4733" spans="1:54" x14ac:dyDescent="0.25">
      <c r="A4733" s="4"/>
      <c r="B4733" s="37"/>
      <c r="C4733" s="124"/>
      <c r="D4733" s="39"/>
      <c r="E4733" s="125"/>
      <c r="F4733" s="48"/>
      <c r="G4733" s="4"/>
      <c r="H4733" s="4"/>
      <c r="I4733" s="95" t="str">
        <f>IF($C4733="", "", IF(IFERROR(INDEX(Ingredients!$C$11:$C$310, MATCH($C4733, Ingredients!$B$11:$B$310, 0)), "")="", "", IFERROR(INDEX(Ingredients!$C$11:$C$310, MATCH($C4733, Ingredients!$B$11:$B$310, 0)), "")))</f>
        <v/>
      </c>
      <c r="J4733" s="73" t="str">
        <f>IF($B4733="", "", IF(IFERROR(INDEX(Meals!$C$11:$C$260, MATCH($B4733, Meals!$B$11:$B$260, 0)), "")="", "", IFERROR(INDEX(Meals!$C$11:$C$260, MATCH($B4733, Meals!$B$11:$B$260, 0)), "")))</f>
        <v/>
      </c>
      <c r="K4733" s="4"/>
      <c r="L4733" s="72" t="str">
        <f t="shared" si="1102"/>
        <v/>
      </c>
      <c r="M4733" s="73" t="str">
        <f t="shared" si="1103"/>
        <v/>
      </c>
      <c r="N4733" s="4"/>
      <c r="O4733" s="78" t="str">
        <f t="shared" si="1104"/>
        <v/>
      </c>
      <c r="P4733" s="79" t="str">
        <f t="shared" si="1105"/>
        <v/>
      </c>
      <c r="Q4733" s="4"/>
      <c r="R4733" s="90" t="str">
        <f t="shared" si="1106"/>
        <v/>
      </c>
      <c r="S4733" s="4"/>
      <c r="Y4733" s="18" t="str">
        <f t="shared" si="1107"/>
        <v/>
      </c>
      <c r="AA4733" s="18" t="str">
        <f t="shared" si="1098"/>
        <v/>
      </c>
      <c r="AB4733" s="18" t="str">
        <f t="shared" si="1099"/>
        <v/>
      </c>
      <c r="AC4733" s="18" t="str">
        <f t="shared" si="1108"/>
        <v/>
      </c>
      <c r="AD4733" s="18" t="str">
        <f t="shared" si="1108"/>
        <v/>
      </c>
      <c r="AE4733" s="18" t="str">
        <f t="shared" si="1109"/>
        <v/>
      </c>
      <c r="AG4733" s="95" t="str">
        <f>IF($C4733="", "", IF(IFERROR(INDEX(Ingredients!C$11:C$310, MATCH($C4733, Ingredients!$B$11:$B$310, 0)), "")="", "", IFERROR(INDEX(Ingredients!C$11:C$310, MATCH($C4733, Ingredients!$B$11:$B$310, 0)), "")))</f>
        <v/>
      </c>
      <c r="AH4733" s="105" t="str">
        <f>IF($C4733="", "", IF(IFERROR(INDEX(Ingredients!D$11:D$310, MATCH($C4733, Ingredients!$B$11:$B$310, 0)), "")="", "", IFERROR(INDEX(Ingredients!D$11:D$310, MATCH($C4733, Ingredients!$B$11:$B$310, 0)), "")))</f>
        <v/>
      </c>
      <c r="AI4733" s="106" t="str">
        <f>IF($C4733="", "", IF(IFERROR(INDEX(Ingredients!E$11:E$310, MATCH($C4733, Ingredients!$B$11:$B$310, 0)), "")="", "", IFERROR(INDEX(Ingredients!E$11:E$310, MATCH($C4733, Ingredients!$B$11:$B$310, 0)), "")))</f>
        <v/>
      </c>
      <c r="AJ4733" s="108" t="str">
        <f>IF($C4733="", "", IF(IFERROR(INDEX(Ingredients!F$11:F$310, MATCH($C4733, Ingredients!$B$11:$B$310, 0)), "")="", "", IFERROR(INDEX(Ingredients!F$11:F$310, MATCH($C4733, Ingredients!$B$11:$B$310, 0)), "")))</f>
        <v/>
      </c>
      <c r="AK4733" s="106" t="str">
        <f>IF($C4733="", "", IF(IFERROR(INDEX(Ingredients!G$11:G$310, MATCH($C4733, Ingredients!$B$11:$B$310, 0)), "")="", "", IFERROR(INDEX(Ingredients!G$11:G$310, MATCH($C4733, Ingredients!$B$11:$B$310, 0)), "")))</f>
        <v/>
      </c>
      <c r="AL4733" s="79" t="str">
        <f>IF($C4733="", "", IF(IFERROR(INDEX(Ingredients!H$11:H$310, MATCH($C4733, Ingredients!$B$11:$B$310, 0)), "")="", "", IFERROR(INDEX(Ingredients!H$11:H$310, MATCH($C4733, Ingredients!$B$11:$B$310, 0)), "")))</f>
        <v/>
      </c>
      <c r="AN4733" s="83" t="str">
        <f t="shared" si="1100"/>
        <v/>
      </c>
      <c r="AP4733" s="114" t="str">
        <f t="shared" si="1110"/>
        <v/>
      </c>
      <c r="AR4733" s="117" t="str">
        <f>IF($C4733="", "", IF(IFERROR(INDEX(Ingredients!$AI$11:$AI$310, MATCH($C4733, Ingredients!$B$11:$B$310, 0)), "")="", "", IFERROR(INDEX(Ingredients!$AI$11:$AI$310, MATCH($C4733, Ingredients!$B$11:$B$310, 0)), "")))</f>
        <v/>
      </c>
      <c r="AT4733" s="120" t="str">
        <f t="shared" si="1111"/>
        <v/>
      </c>
      <c r="AV4733" s="90" t="str">
        <f t="shared" si="1101"/>
        <v/>
      </c>
      <c r="AX4733" s="90" t="str">
        <f>IF($AV4733="", "", COUNTIF($AV$11:$AV$5010, "&lt;"&amp;$AV4733)+1+COUNTIF($AV$11:$AV4733, $AV4733)-1)</f>
        <v/>
      </c>
      <c r="AZ4733" s="111" t="str">
        <f>IF($B4733="", "", SUMIF('Shopping List'!$AV$11:$AV$25, $B4733, 'Shopping List'!$BN$11:$BN$25))</f>
        <v/>
      </c>
      <c r="BB4733" s="117" t="str">
        <f t="shared" si="1112"/>
        <v/>
      </c>
    </row>
    <row r="4734" spans="1:54" x14ac:dyDescent="0.25">
      <c r="A4734" s="4"/>
      <c r="B4734" s="37"/>
      <c r="C4734" s="124"/>
      <c r="D4734" s="39"/>
      <c r="E4734" s="125"/>
      <c r="F4734" s="48"/>
      <c r="G4734" s="4"/>
      <c r="H4734" s="4"/>
      <c r="I4734" s="95" t="str">
        <f>IF($C4734="", "", IF(IFERROR(INDEX(Ingredients!$C$11:$C$310, MATCH($C4734, Ingredients!$B$11:$B$310, 0)), "")="", "", IFERROR(INDEX(Ingredients!$C$11:$C$310, MATCH($C4734, Ingredients!$B$11:$B$310, 0)), "")))</f>
        <v/>
      </c>
      <c r="J4734" s="73" t="str">
        <f>IF($B4734="", "", IF(IFERROR(INDEX(Meals!$C$11:$C$260, MATCH($B4734, Meals!$B$11:$B$260, 0)), "")="", "", IFERROR(INDEX(Meals!$C$11:$C$260, MATCH($B4734, Meals!$B$11:$B$260, 0)), "")))</f>
        <v/>
      </c>
      <c r="K4734" s="4"/>
      <c r="L4734" s="72" t="str">
        <f t="shared" si="1102"/>
        <v/>
      </c>
      <c r="M4734" s="73" t="str">
        <f t="shared" si="1103"/>
        <v/>
      </c>
      <c r="N4734" s="4"/>
      <c r="O4734" s="78" t="str">
        <f t="shared" si="1104"/>
        <v/>
      </c>
      <c r="P4734" s="79" t="str">
        <f t="shared" si="1105"/>
        <v/>
      </c>
      <c r="Q4734" s="4"/>
      <c r="R4734" s="90" t="str">
        <f t="shared" si="1106"/>
        <v/>
      </c>
      <c r="S4734" s="4"/>
      <c r="Y4734" s="18" t="str">
        <f t="shared" si="1107"/>
        <v/>
      </c>
      <c r="AA4734" s="18" t="str">
        <f t="shared" si="1098"/>
        <v/>
      </c>
      <c r="AB4734" s="18" t="str">
        <f t="shared" si="1099"/>
        <v/>
      </c>
      <c r="AC4734" s="18" t="str">
        <f t="shared" si="1108"/>
        <v/>
      </c>
      <c r="AD4734" s="18" t="str">
        <f t="shared" si="1108"/>
        <v/>
      </c>
      <c r="AE4734" s="18" t="str">
        <f t="shared" si="1109"/>
        <v/>
      </c>
      <c r="AG4734" s="95" t="str">
        <f>IF($C4734="", "", IF(IFERROR(INDEX(Ingredients!C$11:C$310, MATCH($C4734, Ingredients!$B$11:$B$310, 0)), "")="", "", IFERROR(INDEX(Ingredients!C$11:C$310, MATCH($C4734, Ingredients!$B$11:$B$310, 0)), "")))</f>
        <v/>
      </c>
      <c r="AH4734" s="105" t="str">
        <f>IF($C4734="", "", IF(IFERROR(INDEX(Ingredients!D$11:D$310, MATCH($C4734, Ingredients!$B$11:$B$310, 0)), "")="", "", IFERROR(INDEX(Ingredients!D$11:D$310, MATCH($C4734, Ingredients!$B$11:$B$310, 0)), "")))</f>
        <v/>
      </c>
      <c r="AI4734" s="106" t="str">
        <f>IF($C4734="", "", IF(IFERROR(INDEX(Ingredients!E$11:E$310, MATCH($C4734, Ingredients!$B$11:$B$310, 0)), "")="", "", IFERROR(INDEX(Ingredients!E$11:E$310, MATCH($C4734, Ingredients!$B$11:$B$310, 0)), "")))</f>
        <v/>
      </c>
      <c r="AJ4734" s="108" t="str">
        <f>IF($C4734="", "", IF(IFERROR(INDEX(Ingredients!F$11:F$310, MATCH($C4734, Ingredients!$B$11:$B$310, 0)), "")="", "", IFERROR(INDEX(Ingredients!F$11:F$310, MATCH($C4734, Ingredients!$B$11:$B$310, 0)), "")))</f>
        <v/>
      </c>
      <c r="AK4734" s="106" t="str">
        <f>IF($C4734="", "", IF(IFERROR(INDEX(Ingredients!G$11:G$310, MATCH($C4734, Ingredients!$B$11:$B$310, 0)), "")="", "", IFERROR(INDEX(Ingredients!G$11:G$310, MATCH($C4734, Ingredients!$B$11:$B$310, 0)), "")))</f>
        <v/>
      </c>
      <c r="AL4734" s="79" t="str">
        <f>IF($C4734="", "", IF(IFERROR(INDEX(Ingredients!H$11:H$310, MATCH($C4734, Ingredients!$B$11:$B$310, 0)), "")="", "", IFERROR(INDEX(Ingredients!H$11:H$310, MATCH($C4734, Ingredients!$B$11:$B$310, 0)), "")))</f>
        <v/>
      </c>
      <c r="AN4734" s="83" t="str">
        <f t="shared" si="1100"/>
        <v/>
      </c>
      <c r="AP4734" s="114" t="str">
        <f t="shared" si="1110"/>
        <v/>
      </c>
      <c r="AR4734" s="117" t="str">
        <f>IF($C4734="", "", IF(IFERROR(INDEX(Ingredients!$AI$11:$AI$310, MATCH($C4734, Ingredients!$B$11:$B$310, 0)), "")="", "", IFERROR(INDEX(Ingredients!$AI$11:$AI$310, MATCH($C4734, Ingredients!$B$11:$B$310, 0)), "")))</f>
        <v/>
      </c>
      <c r="AT4734" s="120" t="str">
        <f t="shared" si="1111"/>
        <v/>
      </c>
      <c r="AV4734" s="90" t="str">
        <f t="shared" si="1101"/>
        <v/>
      </c>
      <c r="AX4734" s="90" t="str">
        <f>IF($AV4734="", "", COUNTIF($AV$11:$AV$5010, "&lt;"&amp;$AV4734)+1+COUNTIF($AV$11:$AV4734, $AV4734)-1)</f>
        <v/>
      </c>
      <c r="AZ4734" s="111" t="str">
        <f>IF($B4734="", "", SUMIF('Shopping List'!$AV$11:$AV$25, $B4734, 'Shopping List'!$BN$11:$BN$25))</f>
        <v/>
      </c>
      <c r="BB4734" s="117" t="str">
        <f t="shared" si="1112"/>
        <v/>
      </c>
    </row>
    <row r="4735" spans="1:54" x14ac:dyDescent="0.25">
      <c r="A4735" s="4"/>
      <c r="B4735" s="37"/>
      <c r="C4735" s="124"/>
      <c r="D4735" s="39"/>
      <c r="E4735" s="125"/>
      <c r="F4735" s="48"/>
      <c r="G4735" s="4"/>
      <c r="H4735" s="4"/>
      <c r="I4735" s="95" t="str">
        <f>IF($C4735="", "", IF(IFERROR(INDEX(Ingredients!$C$11:$C$310, MATCH($C4735, Ingredients!$B$11:$B$310, 0)), "")="", "", IFERROR(INDEX(Ingredients!$C$11:$C$310, MATCH($C4735, Ingredients!$B$11:$B$310, 0)), "")))</f>
        <v/>
      </c>
      <c r="J4735" s="73" t="str">
        <f>IF($B4735="", "", IF(IFERROR(INDEX(Meals!$C$11:$C$260, MATCH($B4735, Meals!$B$11:$B$260, 0)), "")="", "", IFERROR(INDEX(Meals!$C$11:$C$260, MATCH($B4735, Meals!$B$11:$B$260, 0)), "")))</f>
        <v/>
      </c>
      <c r="K4735" s="4"/>
      <c r="L4735" s="72" t="str">
        <f t="shared" si="1102"/>
        <v/>
      </c>
      <c r="M4735" s="73" t="str">
        <f t="shared" si="1103"/>
        <v/>
      </c>
      <c r="N4735" s="4"/>
      <c r="O4735" s="78" t="str">
        <f t="shared" si="1104"/>
        <v/>
      </c>
      <c r="P4735" s="79" t="str">
        <f t="shared" si="1105"/>
        <v/>
      </c>
      <c r="Q4735" s="4"/>
      <c r="R4735" s="90" t="str">
        <f t="shared" si="1106"/>
        <v/>
      </c>
      <c r="S4735" s="4"/>
      <c r="Y4735" s="18" t="str">
        <f t="shared" si="1107"/>
        <v/>
      </c>
      <c r="AA4735" s="18" t="str">
        <f t="shared" si="1098"/>
        <v/>
      </c>
      <c r="AB4735" s="18" t="str">
        <f t="shared" si="1099"/>
        <v/>
      </c>
      <c r="AC4735" s="18" t="str">
        <f t="shared" si="1108"/>
        <v/>
      </c>
      <c r="AD4735" s="18" t="str">
        <f t="shared" si="1108"/>
        <v/>
      </c>
      <c r="AE4735" s="18" t="str">
        <f t="shared" si="1109"/>
        <v/>
      </c>
      <c r="AG4735" s="95" t="str">
        <f>IF($C4735="", "", IF(IFERROR(INDEX(Ingredients!C$11:C$310, MATCH($C4735, Ingredients!$B$11:$B$310, 0)), "")="", "", IFERROR(INDEX(Ingredients!C$11:C$310, MATCH($C4735, Ingredients!$B$11:$B$310, 0)), "")))</f>
        <v/>
      </c>
      <c r="AH4735" s="105" t="str">
        <f>IF($C4735="", "", IF(IFERROR(INDEX(Ingredients!D$11:D$310, MATCH($C4735, Ingredients!$B$11:$B$310, 0)), "")="", "", IFERROR(INDEX(Ingredients!D$11:D$310, MATCH($C4735, Ingredients!$B$11:$B$310, 0)), "")))</f>
        <v/>
      </c>
      <c r="AI4735" s="106" t="str">
        <f>IF($C4735="", "", IF(IFERROR(INDEX(Ingredients!E$11:E$310, MATCH($C4735, Ingredients!$B$11:$B$310, 0)), "")="", "", IFERROR(INDEX(Ingredients!E$11:E$310, MATCH($C4735, Ingredients!$B$11:$B$310, 0)), "")))</f>
        <v/>
      </c>
      <c r="AJ4735" s="108" t="str">
        <f>IF($C4735="", "", IF(IFERROR(INDEX(Ingredients!F$11:F$310, MATCH($C4735, Ingredients!$B$11:$B$310, 0)), "")="", "", IFERROR(INDEX(Ingredients!F$11:F$310, MATCH($C4735, Ingredients!$B$11:$B$310, 0)), "")))</f>
        <v/>
      </c>
      <c r="AK4735" s="106" t="str">
        <f>IF($C4735="", "", IF(IFERROR(INDEX(Ingredients!G$11:G$310, MATCH($C4735, Ingredients!$B$11:$B$310, 0)), "")="", "", IFERROR(INDEX(Ingredients!G$11:G$310, MATCH($C4735, Ingredients!$B$11:$B$310, 0)), "")))</f>
        <v/>
      </c>
      <c r="AL4735" s="79" t="str">
        <f>IF($C4735="", "", IF(IFERROR(INDEX(Ingredients!H$11:H$310, MATCH($C4735, Ingredients!$B$11:$B$310, 0)), "")="", "", IFERROR(INDEX(Ingredients!H$11:H$310, MATCH($C4735, Ingredients!$B$11:$B$310, 0)), "")))</f>
        <v/>
      </c>
      <c r="AN4735" s="83" t="str">
        <f t="shared" si="1100"/>
        <v/>
      </c>
      <c r="AP4735" s="114" t="str">
        <f t="shared" si="1110"/>
        <v/>
      </c>
      <c r="AR4735" s="117" t="str">
        <f>IF($C4735="", "", IF(IFERROR(INDEX(Ingredients!$AI$11:$AI$310, MATCH($C4735, Ingredients!$B$11:$B$310, 0)), "")="", "", IFERROR(INDEX(Ingredients!$AI$11:$AI$310, MATCH($C4735, Ingredients!$B$11:$B$310, 0)), "")))</f>
        <v/>
      </c>
      <c r="AT4735" s="120" t="str">
        <f t="shared" si="1111"/>
        <v/>
      </c>
      <c r="AV4735" s="90" t="str">
        <f t="shared" si="1101"/>
        <v/>
      </c>
      <c r="AX4735" s="90" t="str">
        <f>IF($AV4735="", "", COUNTIF($AV$11:$AV$5010, "&lt;"&amp;$AV4735)+1+COUNTIF($AV$11:$AV4735, $AV4735)-1)</f>
        <v/>
      </c>
      <c r="AZ4735" s="111" t="str">
        <f>IF($B4735="", "", SUMIF('Shopping List'!$AV$11:$AV$25, $B4735, 'Shopping List'!$BN$11:$BN$25))</f>
        <v/>
      </c>
      <c r="BB4735" s="117" t="str">
        <f t="shared" si="1112"/>
        <v/>
      </c>
    </row>
    <row r="4736" spans="1:54" x14ac:dyDescent="0.25">
      <c r="A4736" s="4"/>
      <c r="B4736" s="37"/>
      <c r="C4736" s="124"/>
      <c r="D4736" s="39"/>
      <c r="E4736" s="125"/>
      <c r="F4736" s="48"/>
      <c r="G4736" s="4"/>
      <c r="H4736" s="4"/>
      <c r="I4736" s="95" t="str">
        <f>IF($C4736="", "", IF(IFERROR(INDEX(Ingredients!$C$11:$C$310, MATCH($C4736, Ingredients!$B$11:$B$310, 0)), "")="", "", IFERROR(INDEX(Ingredients!$C$11:$C$310, MATCH($C4736, Ingredients!$B$11:$B$310, 0)), "")))</f>
        <v/>
      </c>
      <c r="J4736" s="73" t="str">
        <f>IF($B4736="", "", IF(IFERROR(INDEX(Meals!$C$11:$C$260, MATCH($B4736, Meals!$B$11:$B$260, 0)), "")="", "", IFERROR(INDEX(Meals!$C$11:$C$260, MATCH($B4736, Meals!$B$11:$B$260, 0)), "")))</f>
        <v/>
      </c>
      <c r="K4736" s="4"/>
      <c r="L4736" s="72" t="str">
        <f t="shared" si="1102"/>
        <v/>
      </c>
      <c r="M4736" s="73" t="str">
        <f t="shared" si="1103"/>
        <v/>
      </c>
      <c r="N4736" s="4"/>
      <c r="O4736" s="78" t="str">
        <f t="shared" si="1104"/>
        <v/>
      </c>
      <c r="P4736" s="79" t="str">
        <f t="shared" si="1105"/>
        <v/>
      </c>
      <c r="Q4736" s="4"/>
      <c r="R4736" s="90" t="str">
        <f t="shared" si="1106"/>
        <v/>
      </c>
      <c r="S4736" s="4"/>
      <c r="Y4736" s="18" t="str">
        <f t="shared" si="1107"/>
        <v/>
      </c>
      <c r="AA4736" s="18" t="str">
        <f t="shared" si="1098"/>
        <v/>
      </c>
      <c r="AB4736" s="18" t="str">
        <f t="shared" si="1099"/>
        <v/>
      </c>
      <c r="AC4736" s="18" t="str">
        <f t="shared" si="1108"/>
        <v/>
      </c>
      <c r="AD4736" s="18" t="str">
        <f t="shared" si="1108"/>
        <v/>
      </c>
      <c r="AE4736" s="18" t="str">
        <f t="shared" si="1109"/>
        <v/>
      </c>
      <c r="AG4736" s="95" t="str">
        <f>IF($C4736="", "", IF(IFERROR(INDEX(Ingredients!C$11:C$310, MATCH($C4736, Ingredients!$B$11:$B$310, 0)), "")="", "", IFERROR(INDEX(Ingredients!C$11:C$310, MATCH($C4736, Ingredients!$B$11:$B$310, 0)), "")))</f>
        <v/>
      </c>
      <c r="AH4736" s="105" t="str">
        <f>IF($C4736="", "", IF(IFERROR(INDEX(Ingredients!D$11:D$310, MATCH($C4736, Ingredients!$B$11:$B$310, 0)), "")="", "", IFERROR(INDEX(Ingredients!D$11:D$310, MATCH($C4736, Ingredients!$B$11:$B$310, 0)), "")))</f>
        <v/>
      </c>
      <c r="AI4736" s="106" t="str">
        <f>IF($C4736="", "", IF(IFERROR(INDEX(Ingredients!E$11:E$310, MATCH($C4736, Ingredients!$B$11:$B$310, 0)), "")="", "", IFERROR(INDEX(Ingredients!E$11:E$310, MATCH($C4736, Ingredients!$B$11:$B$310, 0)), "")))</f>
        <v/>
      </c>
      <c r="AJ4736" s="108" t="str">
        <f>IF($C4736="", "", IF(IFERROR(INDEX(Ingredients!F$11:F$310, MATCH($C4736, Ingredients!$B$11:$B$310, 0)), "")="", "", IFERROR(INDEX(Ingredients!F$11:F$310, MATCH($C4736, Ingredients!$B$11:$B$310, 0)), "")))</f>
        <v/>
      </c>
      <c r="AK4736" s="106" t="str">
        <f>IF($C4736="", "", IF(IFERROR(INDEX(Ingredients!G$11:G$310, MATCH($C4736, Ingredients!$B$11:$B$310, 0)), "")="", "", IFERROR(INDEX(Ingredients!G$11:G$310, MATCH($C4736, Ingredients!$B$11:$B$310, 0)), "")))</f>
        <v/>
      </c>
      <c r="AL4736" s="79" t="str">
        <f>IF($C4736="", "", IF(IFERROR(INDEX(Ingredients!H$11:H$310, MATCH($C4736, Ingredients!$B$11:$B$310, 0)), "")="", "", IFERROR(INDEX(Ingredients!H$11:H$310, MATCH($C4736, Ingredients!$B$11:$B$310, 0)), "")))</f>
        <v/>
      </c>
      <c r="AN4736" s="83" t="str">
        <f t="shared" si="1100"/>
        <v/>
      </c>
      <c r="AP4736" s="114" t="str">
        <f t="shared" si="1110"/>
        <v/>
      </c>
      <c r="AR4736" s="117" t="str">
        <f>IF($C4736="", "", IF(IFERROR(INDEX(Ingredients!$AI$11:$AI$310, MATCH($C4736, Ingredients!$B$11:$B$310, 0)), "")="", "", IFERROR(INDEX(Ingredients!$AI$11:$AI$310, MATCH($C4736, Ingredients!$B$11:$B$310, 0)), "")))</f>
        <v/>
      </c>
      <c r="AT4736" s="120" t="str">
        <f t="shared" si="1111"/>
        <v/>
      </c>
      <c r="AV4736" s="90" t="str">
        <f t="shared" si="1101"/>
        <v/>
      </c>
      <c r="AX4736" s="90" t="str">
        <f>IF($AV4736="", "", COUNTIF($AV$11:$AV$5010, "&lt;"&amp;$AV4736)+1+COUNTIF($AV$11:$AV4736, $AV4736)-1)</f>
        <v/>
      </c>
      <c r="AZ4736" s="111" t="str">
        <f>IF($B4736="", "", SUMIF('Shopping List'!$AV$11:$AV$25, $B4736, 'Shopping List'!$BN$11:$BN$25))</f>
        <v/>
      </c>
      <c r="BB4736" s="117" t="str">
        <f t="shared" si="1112"/>
        <v/>
      </c>
    </row>
    <row r="4737" spans="1:54" x14ac:dyDescent="0.25">
      <c r="A4737" s="4"/>
      <c r="B4737" s="37"/>
      <c r="C4737" s="124"/>
      <c r="D4737" s="39"/>
      <c r="E4737" s="125"/>
      <c r="F4737" s="48"/>
      <c r="G4737" s="4"/>
      <c r="H4737" s="4"/>
      <c r="I4737" s="95" t="str">
        <f>IF($C4737="", "", IF(IFERROR(INDEX(Ingredients!$C$11:$C$310, MATCH($C4737, Ingredients!$B$11:$B$310, 0)), "")="", "", IFERROR(INDEX(Ingredients!$C$11:$C$310, MATCH($C4737, Ingredients!$B$11:$B$310, 0)), "")))</f>
        <v/>
      </c>
      <c r="J4737" s="73" t="str">
        <f>IF($B4737="", "", IF(IFERROR(INDEX(Meals!$C$11:$C$260, MATCH($B4737, Meals!$B$11:$B$260, 0)), "")="", "", IFERROR(INDEX(Meals!$C$11:$C$260, MATCH($B4737, Meals!$B$11:$B$260, 0)), "")))</f>
        <v/>
      </c>
      <c r="K4737" s="4"/>
      <c r="L4737" s="72" t="str">
        <f t="shared" si="1102"/>
        <v/>
      </c>
      <c r="M4737" s="73" t="str">
        <f t="shared" si="1103"/>
        <v/>
      </c>
      <c r="N4737" s="4"/>
      <c r="O4737" s="78" t="str">
        <f t="shared" si="1104"/>
        <v/>
      </c>
      <c r="P4737" s="79" t="str">
        <f t="shared" si="1105"/>
        <v/>
      </c>
      <c r="Q4737" s="4"/>
      <c r="R4737" s="90" t="str">
        <f t="shared" si="1106"/>
        <v/>
      </c>
      <c r="S4737" s="4"/>
      <c r="Y4737" s="18" t="str">
        <f t="shared" si="1107"/>
        <v/>
      </c>
      <c r="AA4737" s="18" t="str">
        <f t="shared" si="1098"/>
        <v/>
      </c>
      <c r="AB4737" s="18" t="str">
        <f t="shared" si="1099"/>
        <v/>
      </c>
      <c r="AC4737" s="18" t="str">
        <f t="shared" si="1108"/>
        <v/>
      </c>
      <c r="AD4737" s="18" t="str">
        <f t="shared" si="1108"/>
        <v/>
      </c>
      <c r="AE4737" s="18" t="str">
        <f t="shared" si="1109"/>
        <v/>
      </c>
      <c r="AG4737" s="95" t="str">
        <f>IF($C4737="", "", IF(IFERROR(INDEX(Ingredients!C$11:C$310, MATCH($C4737, Ingredients!$B$11:$B$310, 0)), "")="", "", IFERROR(INDEX(Ingredients!C$11:C$310, MATCH($C4737, Ingredients!$B$11:$B$310, 0)), "")))</f>
        <v/>
      </c>
      <c r="AH4737" s="105" t="str">
        <f>IF($C4737="", "", IF(IFERROR(INDEX(Ingredients!D$11:D$310, MATCH($C4737, Ingredients!$B$11:$B$310, 0)), "")="", "", IFERROR(INDEX(Ingredients!D$11:D$310, MATCH($C4737, Ingredients!$B$11:$B$310, 0)), "")))</f>
        <v/>
      </c>
      <c r="AI4737" s="106" t="str">
        <f>IF($C4737="", "", IF(IFERROR(INDEX(Ingredients!E$11:E$310, MATCH($C4737, Ingredients!$B$11:$B$310, 0)), "")="", "", IFERROR(INDEX(Ingredients!E$11:E$310, MATCH($C4737, Ingredients!$B$11:$B$310, 0)), "")))</f>
        <v/>
      </c>
      <c r="AJ4737" s="108" t="str">
        <f>IF($C4737="", "", IF(IFERROR(INDEX(Ingredients!F$11:F$310, MATCH($C4737, Ingredients!$B$11:$B$310, 0)), "")="", "", IFERROR(INDEX(Ingredients!F$11:F$310, MATCH($C4737, Ingredients!$B$11:$B$310, 0)), "")))</f>
        <v/>
      </c>
      <c r="AK4737" s="106" t="str">
        <f>IF($C4737="", "", IF(IFERROR(INDEX(Ingredients!G$11:G$310, MATCH($C4737, Ingredients!$B$11:$B$310, 0)), "")="", "", IFERROR(INDEX(Ingredients!G$11:G$310, MATCH($C4737, Ingredients!$B$11:$B$310, 0)), "")))</f>
        <v/>
      </c>
      <c r="AL4737" s="79" t="str">
        <f>IF($C4737="", "", IF(IFERROR(INDEX(Ingredients!H$11:H$310, MATCH($C4737, Ingredients!$B$11:$B$310, 0)), "")="", "", IFERROR(INDEX(Ingredients!H$11:H$310, MATCH($C4737, Ingredients!$B$11:$B$310, 0)), "")))</f>
        <v/>
      </c>
      <c r="AN4737" s="83" t="str">
        <f t="shared" si="1100"/>
        <v/>
      </c>
      <c r="AP4737" s="114" t="str">
        <f t="shared" si="1110"/>
        <v/>
      </c>
      <c r="AR4737" s="117" t="str">
        <f>IF($C4737="", "", IF(IFERROR(INDEX(Ingredients!$AI$11:$AI$310, MATCH($C4737, Ingredients!$B$11:$B$310, 0)), "")="", "", IFERROR(INDEX(Ingredients!$AI$11:$AI$310, MATCH($C4737, Ingredients!$B$11:$B$310, 0)), "")))</f>
        <v/>
      </c>
      <c r="AT4737" s="120" t="str">
        <f t="shared" si="1111"/>
        <v/>
      </c>
      <c r="AV4737" s="90" t="str">
        <f t="shared" si="1101"/>
        <v/>
      </c>
      <c r="AX4737" s="90" t="str">
        <f>IF($AV4737="", "", COUNTIF($AV$11:$AV$5010, "&lt;"&amp;$AV4737)+1+COUNTIF($AV$11:$AV4737, $AV4737)-1)</f>
        <v/>
      </c>
      <c r="AZ4737" s="111" t="str">
        <f>IF($B4737="", "", SUMIF('Shopping List'!$AV$11:$AV$25, $B4737, 'Shopping List'!$BN$11:$BN$25))</f>
        <v/>
      </c>
      <c r="BB4737" s="117" t="str">
        <f t="shared" si="1112"/>
        <v/>
      </c>
    </row>
    <row r="4738" spans="1:54" x14ac:dyDescent="0.25">
      <c r="A4738" s="4"/>
      <c r="B4738" s="37"/>
      <c r="C4738" s="124"/>
      <c r="D4738" s="39"/>
      <c r="E4738" s="125"/>
      <c r="F4738" s="48"/>
      <c r="G4738" s="4"/>
      <c r="H4738" s="4"/>
      <c r="I4738" s="95" t="str">
        <f>IF($C4738="", "", IF(IFERROR(INDEX(Ingredients!$C$11:$C$310, MATCH($C4738, Ingredients!$B$11:$B$310, 0)), "")="", "", IFERROR(INDEX(Ingredients!$C$11:$C$310, MATCH($C4738, Ingredients!$B$11:$B$310, 0)), "")))</f>
        <v/>
      </c>
      <c r="J4738" s="73" t="str">
        <f>IF($B4738="", "", IF(IFERROR(INDEX(Meals!$C$11:$C$260, MATCH($B4738, Meals!$B$11:$B$260, 0)), "")="", "", IFERROR(INDEX(Meals!$C$11:$C$260, MATCH($B4738, Meals!$B$11:$B$260, 0)), "")))</f>
        <v/>
      </c>
      <c r="K4738" s="4"/>
      <c r="L4738" s="72" t="str">
        <f t="shared" si="1102"/>
        <v/>
      </c>
      <c r="M4738" s="73" t="str">
        <f t="shared" si="1103"/>
        <v/>
      </c>
      <c r="N4738" s="4"/>
      <c r="O4738" s="78" t="str">
        <f t="shared" si="1104"/>
        <v/>
      </c>
      <c r="P4738" s="79" t="str">
        <f t="shared" si="1105"/>
        <v/>
      </c>
      <c r="Q4738" s="4"/>
      <c r="R4738" s="90" t="str">
        <f t="shared" si="1106"/>
        <v/>
      </c>
      <c r="S4738" s="4"/>
      <c r="Y4738" s="18" t="str">
        <f t="shared" si="1107"/>
        <v/>
      </c>
      <c r="AA4738" s="18" t="str">
        <f t="shared" si="1098"/>
        <v/>
      </c>
      <c r="AB4738" s="18" t="str">
        <f t="shared" si="1099"/>
        <v/>
      </c>
      <c r="AC4738" s="18" t="str">
        <f t="shared" si="1108"/>
        <v/>
      </c>
      <c r="AD4738" s="18" t="str">
        <f t="shared" si="1108"/>
        <v/>
      </c>
      <c r="AE4738" s="18" t="str">
        <f t="shared" si="1109"/>
        <v/>
      </c>
      <c r="AG4738" s="95" t="str">
        <f>IF($C4738="", "", IF(IFERROR(INDEX(Ingredients!C$11:C$310, MATCH($C4738, Ingredients!$B$11:$B$310, 0)), "")="", "", IFERROR(INDEX(Ingredients!C$11:C$310, MATCH($C4738, Ingredients!$B$11:$B$310, 0)), "")))</f>
        <v/>
      </c>
      <c r="AH4738" s="105" t="str">
        <f>IF($C4738="", "", IF(IFERROR(INDEX(Ingredients!D$11:D$310, MATCH($C4738, Ingredients!$B$11:$B$310, 0)), "")="", "", IFERROR(INDEX(Ingredients!D$11:D$310, MATCH($C4738, Ingredients!$B$11:$B$310, 0)), "")))</f>
        <v/>
      </c>
      <c r="AI4738" s="106" t="str">
        <f>IF($C4738="", "", IF(IFERROR(INDEX(Ingredients!E$11:E$310, MATCH($C4738, Ingredients!$B$11:$B$310, 0)), "")="", "", IFERROR(INDEX(Ingredients!E$11:E$310, MATCH($C4738, Ingredients!$B$11:$B$310, 0)), "")))</f>
        <v/>
      </c>
      <c r="AJ4738" s="108" t="str">
        <f>IF($C4738="", "", IF(IFERROR(INDEX(Ingredients!F$11:F$310, MATCH($C4738, Ingredients!$B$11:$B$310, 0)), "")="", "", IFERROR(INDEX(Ingredients!F$11:F$310, MATCH($C4738, Ingredients!$B$11:$B$310, 0)), "")))</f>
        <v/>
      </c>
      <c r="AK4738" s="106" t="str">
        <f>IF($C4738="", "", IF(IFERROR(INDEX(Ingredients!G$11:G$310, MATCH($C4738, Ingredients!$B$11:$B$310, 0)), "")="", "", IFERROR(INDEX(Ingredients!G$11:G$310, MATCH($C4738, Ingredients!$B$11:$B$310, 0)), "")))</f>
        <v/>
      </c>
      <c r="AL4738" s="79" t="str">
        <f>IF($C4738="", "", IF(IFERROR(INDEX(Ingredients!H$11:H$310, MATCH($C4738, Ingredients!$B$11:$B$310, 0)), "")="", "", IFERROR(INDEX(Ingredients!H$11:H$310, MATCH($C4738, Ingredients!$B$11:$B$310, 0)), "")))</f>
        <v/>
      </c>
      <c r="AN4738" s="83" t="str">
        <f t="shared" si="1100"/>
        <v/>
      </c>
      <c r="AP4738" s="114" t="str">
        <f t="shared" si="1110"/>
        <v/>
      </c>
      <c r="AR4738" s="117" t="str">
        <f>IF($C4738="", "", IF(IFERROR(INDEX(Ingredients!$AI$11:$AI$310, MATCH($C4738, Ingredients!$B$11:$B$310, 0)), "")="", "", IFERROR(INDEX(Ingredients!$AI$11:$AI$310, MATCH($C4738, Ingredients!$B$11:$B$310, 0)), "")))</f>
        <v/>
      </c>
      <c r="AT4738" s="120" t="str">
        <f t="shared" si="1111"/>
        <v/>
      </c>
      <c r="AV4738" s="90" t="str">
        <f t="shared" si="1101"/>
        <v/>
      </c>
      <c r="AX4738" s="90" t="str">
        <f>IF($AV4738="", "", COUNTIF($AV$11:$AV$5010, "&lt;"&amp;$AV4738)+1+COUNTIF($AV$11:$AV4738, $AV4738)-1)</f>
        <v/>
      </c>
      <c r="AZ4738" s="111" t="str">
        <f>IF($B4738="", "", SUMIF('Shopping List'!$AV$11:$AV$25, $B4738, 'Shopping List'!$BN$11:$BN$25))</f>
        <v/>
      </c>
      <c r="BB4738" s="117" t="str">
        <f t="shared" si="1112"/>
        <v/>
      </c>
    </row>
    <row r="4739" spans="1:54" x14ac:dyDescent="0.25">
      <c r="A4739" s="4"/>
      <c r="B4739" s="37"/>
      <c r="C4739" s="124"/>
      <c r="D4739" s="39"/>
      <c r="E4739" s="125"/>
      <c r="F4739" s="48"/>
      <c r="G4739" s="4"/>
      <c r="H4739" s="4"/>
      <c r="I4739" s="95" t="str">
        <f>IF($C4739="", "", IF(IFERROR(INDEX(Ingredients!$C$11:$C$310, MATCH($C4739, Ingredients!$B$11:$B$310, 0)), "")="", "", IFERROR(INDEX(Ingredients!$C$11:$C$310, MATCH($C4739, Ingredients!$B$11:$B$310, 0)), "")))</f>
        <v/>
      </c>
      <c r="J4739" s="73" t="str">
        <f>IF($B4739="", "", IF(IFERROR(INDEX(Meals!$C$11:$C$260, MATCH($B4739, Meals!$B$11:$B$260, 0)), "")="", "", IFERROR(INDEX(Meals!$C$11:$C$260, MATCH($B4739, Meals!$B$11:$B$260, 0)), "")))</f>
        <v/>
      </c>
      <c r="K4739" s="4"/>
      <c r="L4739" s="72" t="str">
        <f t="shared" si="1102"/>
        <v/>
      </c>
      <c r="M4739" s="73" t="str">
        <f t="shared" si="1103"/>
        <v/>
      </c>
      <c r="N4739" s="4"/>
      <c r="O4739" s="78" t="str">
        <f t="shared" si="1104"/>
        <v/>
      </c>
      <c r="P4739" s="79" t="str">
        <f t="shared" si="1105"/>
        <v/>
      </c>
      <c r="Q4739" s="4"/>
      <c r="R4739" s="90" t="str">
        <f t="shared" si="1106"/>
        <v/>
      </c>
      <c r="S4739" s="4"/>
      <c r="Y4739" s="18" t="str">
        <f t="shared" si="1107"/>
        <v/>
      </c>
      <c r="AA4739" s="18" t="str">
        <f t="shared" si="1098"/>
        <v/>
      </c>
      <c r="AB4739" s="18" t="str">
        <f t="shared" si="1099"/>
        <v/>
      </c>
      <c r="AC4739" s="18" t="str">
        <f t="shared" si="1108"/>
        <v/>
      </c>
      <c r="AD4739" s="18" t="str">
        <f t="shared" si="1108"/>
        <v/>
      </c>
      <c r="AE4739" s="18" t="str">
        <f t="shared" si="1109"/>
        <v/>
      </c>
      <c r="AG4739" s="95" t="str">
        <f>IF($C4739="", "", IF(IFERROR(INDEX(Ingredients!C$11:C$310, MATCH($C4739, Ingredients!$B$11:$B$310, 0)), "")="", "", IFERROR(INDEX(Ingredients!C$11:C$310, MATCH($C4739, Ingredients!$B$11:$B$310, 0)), "")))</f>
        <v/>
      </c>
      <c r="AH4739" s="105" t="str">
        <f>IF($C4739="", "", IF(IFERROR(INDEX(Ingredients!D$11:D$310, MATCH($C4739, Ingredients!$B$11:$B$310, 0)), "")="", "", IFERROR(INDEX(Ingredients!D$11:D$310, MATCH($C4739, Ingredients!$B$11:$B$310, 0)), "")))</f>
        <v/>
      </c>
      <c r="AI4739" s="106" t="str">
        <f>IF($C4739="", "", IF(IFERROR(INDEX(Ingredients!E$11:E$310, MATCH($C4739, Ingredients!$B$11:$B$310, 0)), "")="", "", IFERROR(INDEX(Ingredients!E$11:E$310, MATCH($C4739, Ingredients!$B$11:$B$310, 0)), "")))</f>
        <v/>
      </c>
      <c r="AJ4739" s="108" t="str">
        <f>IF($C4739="", "", IF(IFERROR(INDEX(Ingredients!F$11:F$310, MATCH($C4739, Ingredients!$B$11:$B$310, 0)), "")="", "", IFERROR(INDEX(Ingredients!F$11:F$310, MATCH($C4739, Ingredients!$B$11:$B$310, 0)), "")))</f>
        <v/>
      </c>
      <c r="AK4739" s="106" t="str">
        <f>IF($C4739="", "", IF(IFERROR(INDEX(Ingredients!G$11:G$310, MATCH($C4739, Ingredients!$B$11:$B$310, 0)), "")="", "", IFERROR(INDEX(Ingredients!G$11:G$310, MATCH($C4739, Ingredients!$B$11:$B$310, 0)), "")))</f>
        <v/>
      </c>
      <c r="AL4739" s="79" t="str">
        <f>IF($C4739="", "", IF(IFERROR(INDEX(Ingredients!H$11:H$310, MATCH($C4739, Ingredients!$B$11:$B$310, 0)), "")="", "", IFERROR(INDEX(Ingredients!H$11:H$310, MATCH($C4739, Ingredients!$B$11:$B$310, 0)), "")))</f>
        <v/>
      </c>
      <c r="AN4739" s="83" t="str">
        <f t="shared" si="1100"/>
        <v/>
      </c>
      <c r="AP4739" s="114" t="str">
        <f t="shared" si="1110"/>
        <v/>
      </c>
      <c r="AR4739" s="117" t="str">
        <f>IF($C4739="", "", IF(IFERROR(INDEX(Ingredients!$AI$11:$AI$310, MATCH($C4739, Ingredients!$B$11:$B$310, 0)), "")="", "", IFERROR(INDEX(Ingredients!$AI$11:$AI$310, MATCH($C4739, Ingredients!$B$11:$B$310, 0)), "")))</f>
        <v/>
      </c>
      <c r="AT4739" s="120" t="str">
        <f t="shared" si="1111"/>
        <v/>
      </c>
      <c r="AV4739" s="90" t="str">
        <f t="shared" si="1101"/>
        <v/>
      </c>
      <c r="AX4739" s="90" t="str">
        <f>IF($AV4739="", "", COUNTIF($AV$11:$AV$5010, "&lt;"&amp;$AV4739)+1+COUNTIF($AV$11:$AV4739, $AV4739)-1)</f>
        <v/>
      </c>
      <c r="AZ4739" s="111" t="str">
        <f>IF($B4739="", "", SUMIF('Shopping List'!$AV$11:$AV$25, $B4739, 'Shopping List'!$BN$11:$BN$25))</f>
        <v/>
      </c>
      <c r="BB4739" s="117" t="str">
        <f t="shared" si="1112"/>
        <v/>
      </c>
    </row>
    <row r="4740" spans="1:54" x14ac:dyDescent="0.25">
      <c r="A4740" s="4"/>
      <c r="B4740" s="37"/>
      <c r="C4740" s="124"/>
      <c r="D4740" s="39"/>
      <c r="E4740" s="125"/>
      <c r="F4740" s="48"/>
      <c r="G4740" s="4"/>
      <c r="H4740" s="4"/>
      <c r="I4740" s="95" t="str">
        <f>IF($C4740="", "", IF(IFERROR(INDEX(Ingredients!$C$11:$C$310, MATCH($C4740, Ingredients!$B$11:$B$310, 0)), "")="", "", IFERROR(INDEX(Ingredients!$C$11:$C$310, MATCH($C4740, Ingredients!$B$11:$B$310, 0)), "")))</f>
        <v/>
      </c>
      <c r="J4740" s="73" t="str">
        <f>IF($B4740="", "", IF(IFERROR(INDEX(Meals!$C$11:$C$260, MATCH($B4740, Meals!$B$11:$B$260, 0)), "")="", "", IFERROR(INDEX(Meals!$C$11:$C$260, MATCH($B4740, Meals!$B$11:$B$260, 0)), "")))</f>
        <v/>
      </c>
      <c r="K4740" s="4"/>
      <c r="L4740" s="72" t="str">
        <f t="shared" si="1102"/>
        <v/>
      </c>
      <c r="M4740" s="73" t="str">
        <f t="shared" si="1103"/>
        <v/>
      </c>
      <c r="N4740" s="4"/>
      <c r="O4740" s="78" t="str">
        <f t="shared" si="1104"/>
        <v/>
      </c>
      <c r="P4740" s="79" t="str">
        <f t="shared" si="1105"/>
        <v/>
      </c>
      <c r="Q4740" s="4"/>
      <c r="R4740" s="90" t="str">
        <f t="shared" si="1106"/>
        <v/>
      </c>
      <c r="S4740" s="4"/>
      <c r="Y4740" s="18" t="str">
        <f t="shared" si="1107"/>
        <v/>
      </c>
      <c r="AA4740" s="18" t="str">
        <f t="shared" si="1098"/>
        <v/>
      </c>
      <c r="AB4740" s="18" t="str">
        <f t="shared" si="1099"/>
        <v/>
      </c>
      <c r="AC4740" s="18" t="str">
        <f t="shared" si="1108"/>
        <v/>
      </c>
      <c r="AD4740" s="18" t="str">
        <f t="shared" si="1108"/>
        <v/>
      </c>
      <c r="AE4740" s="18" t="str">
        <f t="shared" si="1109"/>
        <v/>
      </c>
      <c r="AG4740" s="95" t="str">
        <f>IF($C4740="", "", IF(IFERROR(INDEX(Ingredients!C$11:C$310, MATCH($C4740, Ingredients!$B$11:$B$310, 0)), "")="", "", IFERROR(INDEX(Ingredients!C$11:C$310, MATCH($C4740, Ingredients!$B$11:$B$310, 0)), "")))</f>
        <v/>
      </c>
      <c r="AH4740" s="105" t="str">
        <f>IF($C4740="", "", IF(IFERROR(INDEX(Ingredients!D$11:D$310, MATCH($C4740, Ingredients!$B$11:$B$310, 0)), "")="", "", IFERROR(INDEX(Ingredients!D$11:D$310, MATCH($C4740, Ingredients!$B$11:$B$310, 0)), "")))</f>
        <v/>
      </c>
      <c r="AI4740" s="106" t="str">
        <f>IF($C4740="", "", IF(IFERROR(INDEX(Ingredients!E$11:E$310, MATCH($C4740, Ingredients!$B$11:$B$310, 0)), "")="", "", IFERROR(INDEX(Ingredients!E$11:E$310, MATCH($C4740, Ingredients!$B$11:$B$310, 0)), "")))</f>
        <v/>
      </c>
      <c r="AJ4740" s="108" t="str">
        <f>IF($C4740="", "", IF(IFERROR(INDEX(Ingredients!F$11:F$310, MATCH($C4740, Ingredients!$B$11:$B$310, 0)), "")="", "", IFERROR(INDEX(Ingredients!F$11:F$310, MATCH($C4740, Ingredients!$B$11:$B$310, 0)), "")))</f>
        <v/>
      </c>
      <c r="AK4740" s="106" t="str">
        <f>IF($C4740="", "", IF(IFERROR(INDEX(Ingredients!G$11:G$310, MATCH($C4740, Ingredients!$B$11:$B$310, 0)), "")="", "", IFERROR(INDEX(Ingredients!G$11:G$310, MATCH($C4740, Ingredients!$B$11:$B$310, 0)), "")))</f>
        <v/>
      </c>
      <c r="AL4740" s="79" t="str">
        <f>IF($C4740="", "", IF(IFERROR(INDEX(Ingredients!H$11:H$310, MATCH($C4740, Ingredients!$B$11:$B$310, 0)), "")="", "", IFERROR(INDEX(Ingredients!H$11:H$310, MATCH($C4740, Ingredients!$B$11:$B$310, 0)), "")))</f>
        <v/>
      </c>
      <c r="AN4740" s="83" t="str">
        <f t="shared" si="1100"/>
        <v/>
      </c>
      <c r="AP4740" s="114" t="str">
        <f t="shared" si="1110"/>
        <v/>
      </c>
      <c r="AR4740" s="117" t="str">
        <f>IF($C4740="", "", IF(IFERROR(INDEX(Ingredients!$AI$11:$AI$310, MATCH($C4740, Ingredients!$B$11:$B$310, 0)), "")="", "", IFERROR(INDEX(Ingredients!$AI$11:$AI$310, MATCH($C4740, Ingredients!$B$11:$B$310, 0)), "")))</f>
        <v/>
      </c>
      <c r="AT4740" s="120" t="str">
        <f t="shared" si="1111"/>
        <v/>
      </c>
      <c r="AV4740" s="90" t="str">
        <f t="shared" si="1101"/>
        <v/>
      </c>
      <c r="AX4740" s="90" t="str">
        <f>IF($AV4740="", "", COUNTIF($AV$11:$AV$5010, "&lt;"&amp;$AV4740)+1+COUNTIF($AV$11:$AV4740, $AV4740)-1)</f>
        <v/>
      </c>
      <c r="AZ4740" s="111" t="str">
        <f>IF($B4740="", "", SUMIF('Shopping List'!$AV$11:$AV$25, $B4740, 'Shopping List'!$BN$11:$BN$25))</f>
        <v/>
      </c>
      <c r="BB4740" s="117" t="str">
        <f t="shared" si="1112"/>
        <v/>
      </c>
    </row>
    <row r="4741" spans="1:54" x14ac:dyDescent="0.25">
      <c r="A4741" s="4"/>
      <c r="B4741" s="37"/>
      <c r="C4741" s="124"/>
      <c r="D4741" s="39"/>
      <c r="E4741" s="125"/>
      <c r="F4741" s="48"/>
      <c r="G4741" s="4"/>
      <c r="H4741" s="4"/>
      <c r="I4741" s="95" t="str">
        <f>IF($C4741="", "", IF(IFERROR(INDEX(Ingredients!$C$11:$C$310, MATCH($C4741, Ingredients!$B$11:$B$310, 0)), "")="", "", IFERROR(INDEX(Ingredients!$C$11:$C$310, MATCH($C4741, Ingredients!$B$11:$B$310, 0)), "")))</f>
        <v/>
      </c>
      <c r="J4741" s="73" t="str">
        <f>IF($B4741="", "", IF(IFERROR(INDEX(Meals!$C$11:$C$260, MATCH($B4741, Meals!$B$11:$B$260, 0)), "")="", "", IFERROR(INDEX(Meals!$C$11:$C$260, MATCH($B4741, Meals!$B$11:$B$260, 0)), "")))</f>
        <v/>
      </c>
      <c r="K4741" s="4"/>
      <c r="L4741" s="72" t="str">
        <f t="shared" si="1102"/>
        <v/>
      </c>
      <c r="M4741" s="73" t="str">
        <f t="shared" si="1103"/>
        <v/>
      </c>
      <c r="N4741" s="4"/>
      <c r="O4741" s="78" t="str">
        <f t="shared" si="1104"/>
        <v/>
      </c>
      <c r="P4741" s="79" t="str">
        <f t="shared" si="1105"/>
        <v/>
      </c>
      <c r="Q4741" s="4"/>
      <c r="R4741" s="90" t="str">
        <f t="shared" si="1106"/>
        <v/>
      </c>
      <c r="S4741" s="4"/>
      <c r="Y4741" s="18" t="str">
        <f t="shared" si="1107"/>
        <v/>
      </c>
      <c r="AA4741" s="18" t="str">
        <f t="shared" si="1098"/>
        <v/>
      </c>
      <c r="AB4741" s="18" t="str">
        <f t="shared" si="1099"/>
        <v/>
      </c>
      <c r="AC4741" s="18" t="str">
        <f t="shared" si="1108"/>
        <v/>
      </c>
      <c r="AD4741" s="18" t="str">
        <f t="shared" si="1108"/>
        <v/>
      </c>
      <c r="AE4741" s="18" t="str">
        <f t="shared" si="1109"/>
        <v/>
      </c>
      <c r="AG4741" s="95" t="str">
        <f>IF($C4741="", "", IF(IFERROR(INDEX(Ingredients!C$11:C$310, MATCH($C4741, Ingredients!$B$11:$B$310, 0)), "")="", "", IFERROR(INDEX(Ingredients!C$11:C$310, MATCH($C4741, Ingredients!$B$11:$B$310, 0)), "")))</f>
        <v/>
      </c>
      <c r="AH4741" s="105" t="str">
        <f>IF($C4741="", "", IF(IFERROR(INDEX(Ingredients!D$11:D$310, MATCH($C4741, Ingredients!$B$11:$B$310, 0)), "")="", "", IFERROR(INDEX(Ingredients!D$11:D$310, MATCH($C4741, Ingredients!$B$11:$B$310, 0)), "")))</f>
        <v/>
      </c>
      <c r="AI4741" s="106" t="str">
        <f>IF($C4741="", "", IF(IFERROR(INDEX(Ingredients!E$11:E$310, MATCH($C4741, Ingredients!$B$11:$B$310, 0)), "")="", "", IFERROR(INDEX(Ingredients!E$11:E$310, MATCH($C4741, Ingredients!$B$11:$B$310, 0)), "")))</f>
        <v/>
      </c>
      <c r="AJ4741" s="108" t="str">
        <f>IF($C4741="", "", IF(IFERROR(INDEX(Ingredients!F$11:F$310, MATCH($C4741, Ingredients!$B$11:$B$310, 0)), "")="", "", IFERROR(INDEX(Ingredients!F$11:F$310, MATCH($C4741, Ingredients!$B$11:$B$310, 0)), "")))</f>
        <v/>
      </c>
      <c r="AK4741" s="106" t="str">
        <f>IF($C4741="", "", IF(IFERROR(INDEX(Ingredients!G$11:G$310, MATCH($C4741, Ingredients!$B$11:$B$310, 0)), "")="", "", IFERROR(INDEX(Ingredients!G$11:G$310, MATCH($C4741, Ingredients!$B$11:$B$310, 0)), "")))</f>
        <v/>
      </c>
      <c r="AL4741" s="79" t="str">
        <f>IF($C4741="", "", IF(IFERROR(INDEX(Ingredients!H$11:H$310, MATCH($C4741, Ingredients!$B$11:$B$310, 0)), "")="", "", IFERROR(INDEX(Ingredients!H$11:H$310, MATCH($C4741, Ingredients!$B$11:$B$310, 0)), "")))</f>
        <v/>
      </c>
      <c r="AN4741" s="83" t="str">
        <f t="shared" si="1100"/>
        <v/>
      </c>
      <c r="AP4741" s="114" t="str">
        <f t="shared" si="1110"/>
        <v/>
      </c>
      <c r="AR4741" s="117" t="str">
        <f>IF($C4741="", "", IF(IFERROR(INDEX(Ingredients!$AI$11:$AI$310, MATCH($C4741, Ingredients!$B$11:$B$310, 0)), "")="", "", IFERROR(INDEX(Ingredients!$AI$11:$AI$310, MATCH($C4741, Ingredients!$B$11:$B$310, 0)), "")))</f>
        <v/>
      </c>
      <c r="AT4741" s="120" t="str">
        <f t="shared" si="1111"/>
        <v/>
      </c>
      <c r="AV4741" s="90" t="str">
        <f t="shared" si="1101"/>
        <v/>
      </c>
      <c r="AX4741" s="90" t="str">
        <f>IF($AV4741="", "", COUNTIF($AV$11:$AV$5010, "&lt;"&amp;$AV4741)+1+COUNTIF($AV$11:$AV4741, $AV4741)-1)</f>
        <v/>
      </c>
      <c r="AZ4741" s="111" t="str">
        <f>IF($B4741="", "", SUMIF('Shopping List'!$AV$11:$AV$25, $B4741, 'Shopping List'!$BN$11:$BN$25))</f>
        <v/>
      </c>
      <c r="BB4741" s="117" t="str">
        <f t="shared" si="1112"/>
        <v/>
      </c>
    </row>
    <row r="4742" spans="1:54" x14ac:dyDescent="0.25">
      <c r="A4742" s="4"/>
      <c r="B4742" s="37"/>
      <c r="C4742" s="124"/>
      <c r="D4742" s="39"/>
      <c r="E4742" s="125"/>
      <c r="F4742" s="48"/>
      <c r="G4742" s="4"/>
      <c r="H4742" s="4"/>
      <c r="I4742" s="95" t="str">
        <f>IF($C4742="", "", IF(IFERROR(INDEX(Ingredients!$C$11:$C$310, MATCH($C4742, Ingredients!$B$11:$B$310, 0)), "")="", "", IFERROR(INDEX(Ingredients!$C$11:$C$310, MATCH($C4742, Ingredients!$B$11:$B$310, 0)), "")))</f>
        <v/>
      </c>
      <c r="J4742" s="73" t="str">
        <f>IF($B4742="", "", IF(IFERROR(INDEX(Meals!$C$11:$C$260, MATCH($B4742, Meals!$B$11:$B$260, 0)), "")="", "", IFERROR(INDEX(Meals!$C$11:$C$260, MATCH($B4742, Meals!$B$11:$B$260, 0)), "")))</f>
        <v/>
      </c>
      <c r="K4742" s="4"/>
      <c r="L4742" s="72" t="str">
        <f t="shared" si="1102"/>
        <v/>
      </c>
      <c r="M4742" s="73" t="str">
        <f t="shared" si="1103"/>
        <v/>
      </c>
      <c r="N4742" s="4"/>
      <c r="O4742" s="78" t="str">
        <f t="shared" si="1104"/>
        <v/>
      </c>
      <c r="P4742" s="79" t="str">
        <f t="shared" si="1105"/>
        <v/>
      </c>
      <c r="Q4742" s="4"/>
      <c r="R4742" s="90" t="str">
        <f t="shared" si="1106"/>
        <v/>
      </c>
      <c r="S4742" s="4"/>
      <c r="Y4742" s="18" t="str">
        <f t="shared" si="1107"/>
        <v/>
      </c>
      <c r="AA4742" s="18" t="str">
        <f t="shared" si="1098"/>
        <v/>
      </c>
      <c r="AB4742" s="18" t="str">
        <f t="shared" si="1099"/>
        <v/>
      </c>
      <c r="AC4742" s="18" t="str">
        <f t="shared" si="1108"/>
        <v/>
      </c>
      <c r="AD4742" s="18" t="str">
        <f t="shared" si="1108"/>
        <v/>
      </c>
      <c r="AE4742" s="18" t="str">
        <f t="shared" si="1109"/>
        <v/>
      </c>
      <c r="AG4742" s="95" t="str">
        <f>IF($C4742="", "", IF(IFERROR(INDEX(Ingredients!C$11:C$310, MATCH($C4742, Ingredients!$B$11:$B$310, 0)), "")="", "", IFERROR(INDEX(Ingredients!C$11:C$310, MATCH($C4742, Ingredients!$B$11:$B$310, 0)), "")))</f>
        <v/>
      </c>
      <c r="AH4742" s="105" t="str">
        <f>IF($C4742="", "", IF(IFERROR(INDEX(Ingredients!D$11:D$310, MATCH($C4742, Ingredients!$B$11:$B$310, 0)), "")="", "", IFERROR(INDEX(Ingredients!D$11:D$310, MATCH($C4742, Ingredients!$B$11:$B$310, 0)), "")))</f>
        <v/>
      </c>
      <c r="AI4742" s="106" t="str">
        <f>IF($C4742="", "", IF(IFERROR(INDEX(Ingredients!E$11:E$310, MATCH($C4742, Ingredients!$B$11:$B$310, 0)), "")="", "", IFERROR(INDEX(Ingredients!E$11:E$310, MATCH($C4742, Ingredients!$B$11:$B$310, 0)), "")))</f>
        <v/>
      </c>
      <c r="AJ4742" s="108" t="str">
        <f>IF($C4742="", "", IF(IFERROR(INDEX(Ingredients!F$11:F$310, MATCH($C4742, Ingredients!$B$11:$B$310, 0)), "")="", "", IFERROR(INDEX(Ingredients!F$11:F$310, MATCH($C4742, Ingredients!$B$11:$B$310, 0)), "")))</f>
        <v/>
      </c>
      <c r="AK4742" s="106" t="str">
        <f>IF($C4742="", "", IF(IFERROR(INDEX(Ingredients!G$11:G$310, MATCH($C4742, Ingredients!$B$11:$B$310, 0)), "")="", "", IFERROR(INDEX(Ingredients!G$11:G$310, MATCH($C4742, Ingredients!$B$11:$B$310, 0)), "")))</f>
        <v/>
      </c>
      <c r="AL4742" s="79" t="str">
        <f>IF($C4742="", "", IF(IFERROR(INDEX(Ingredients!H$11:H$310, MATCH($C4742, Ingredients!$B$11:$B$310, 0)), "")="", "", IFERROR(INDEX(Ingredients!H$11:H$310, MATCH($C4742, Ingredients!$B$11:$B$310, 0)), "")))</f>
        <v/>
      </c>
      <c r="AN4742" s="83" t="str">
        <f t="shared" si="1100"/>
        <v/>
      </c>
      <c r="AP4742" s="114" t="str">
        <f t="shared" si="1110"/>
        <v/>
      </c>
      <c r="AR4742" s="117" t="str">
        <f>IF($C4742="", "", IF(IFERROR(INDEX(Ingredients!$AI$11:$AI$310, MATCH($C4742, Ingredients!$B$11:$B$310, 0)), "")="", "", IFERROR(INDEX(Ingredients!$AI$11:$AI$310, MATCH($C4742, Ingredients!$B$11:$B$310, 0)), "")))</f>
        <v/>
      </c>
      <c r="AT4742" s="120" t="str">
        <f t="shared" si="1111"/>
        <v/>
      </c>
      <c r="AV4742" s="90" t="str">
        <f t="shared" si="1101"/>
        <v/>
      </c>
      <c r="AX4742" s="90" t="str">
        <f>IF($AV4742="", "", COUNTIF($AV$11:$AV$5010, "&lt;"&amp;$AV4742)+1+COUNTIF($AV$11:$AV4742, $AV4742)-1)</f>
        <v/>
      </c>
      <c r="AZ4742" s="111" t="str">
        <f>IF($B4742="", "", SUMIF('Shopping List'!$AV$11:$AV$25, $B4742, 'Shopping List'!$BN$11:$BN$25))</f>
        <v/>
      </c>
      <c r="BB4742" s="117" t="str">
        <f t="shared" si="1112"/>
        <v/>
      </c>
    </row>
    <row r="4743" spans="1:54" x14ac:dyDescent="0.25">
      <c r="A4743" s="4"/>
      <c r="B4743" s="37"/>
      <c r="C4743" s="124"/>
      <c r="D4743" s="39"/>
      <c r="E4743" s="125"/>
      <c r="F4743" s="48"/>
      <c r="G4743" s="4"/>
      <c r="H4743" s="4"/>
      <c r="I4743" s="95" t="str">
        <f>IF($C4743="", "", IF(IFERROR(INDEX(Ingredients!$C$11:$C$310, MATCH($C4743, Ingredients!$B$11:$B$310, 0)), "")="", "", IFERROR(INDEX(Ingredients!$C$11:$C$310, MATCH($C4743, Ingredients!$B$11:$B$310, 0)), "")))</f>
        <v/>
      </c>
      <c r="J4743" s="73" t="str">
        <f>IF($B4743="", "", IF(IFERROR(INDEX(Meals!$C$11:$C$260, MATCH($B4743, Meals!$B$11:$B$260, 0)), "")="", "", IFERROR(INDEX(Meals!$C$11:$C$260, MATCH($B4743, Meals!$B$11:$B$260, 0)), "")))</f>
        <v/>
      </c>
      <c r="K4743" s="4"/>
      <c r="L4743" s="72" t="str">
        <f t="shared" si="1102"/>
        <v/>
      </c>
      <c r="M4743" s="73" t="str">
        <f t="shared" si="1103"/>
        <v/>
      </c>
      <c r="N4743" s="4"/>
      <c r="O4743" s="78" t="str">
        <f t="shared" si="1104"/>
        <v/>
      </c>
      <c r="P4743" s="79" t="str">
        <f t="shared" si="1105"/>
        <v/>
      </c>
      <c r="Q4743" s="4"/>
      <c r="R4743" s="90" t="str">
        <f t="shared" si="1106"/>
        <v/>
      </c>
      <c r="S4743" s="4"/>
      <c r="Y4743" s="18" t="str">
        <f t="shared" si="1107"/>
        <v/>
      </c>
      <c r="AA4743" s="18" t="str">
        <f t="shared" si="1098"/>
        <v/>
      </c>
      <c r="AB4743" s="18" t="str">
        <f t="shared" si="1099"/>
        <v/>
      </c>
      <c r="AC4743" s="18" t="str">
        <f t="shared" si="1108"/>
        <v/>
      </c>
      <c r="AD4743" s="18" t="str">
        <f t="shared" si="1108"/>
        <v/>
      </c>
      <c r="AE4743" s="18" t="str">
        <f t="shared" si="1109"/>
        <v/>
      </c>
      <c r="AG4743" s="95" t="str">
        <f>IF($C4743="", "", IF(IFERROR(INDEX(Ingredients!C$11:C$310, MATCH($C4743, Ingredients!$B$11:$B$310, 0)), "")="", "", IFERROR(INDEX(Ingredients!C$11:C$310, MATCH($C4743, Ingredients!$B$11:$B$310, 0)), "")))</f>
        <v/>
      </c>
      <c r="AH4743" s="105" t="str">
        <f>IF($C4743="", "", IF(IFERROR(INDEX(Ingredients!D$11:D$310, MATCH($C4743, Ingredients!$B$11:$B$310, 0)), "")="", "", IFERROR(INDEX(Ingredients!D$11:D$310, MATCH($C4743, Ingredients!$B$11:$B$310, 0)), "")))</f>
        <v/>
      </c>
      <c r="AI4743" s="106" t="str">
        <f>IF($C4743="", "", IF(IFERROR(INDEX(Ingredients!E$11:E$310, MATCH($C4743, Ingredients!$B$11:$B$310, 0)), "")="", "", IFERROR(INDEX(Ingredients!E$11:E$310, MATCH($C4743, Ingredients!$B$11:$B$310, 0)), "")))</f>
        <v/>
      </c>
      <c r="AJ4743" s="108" t="str">
        <f>IF($C4743="", "", IF(IFERROR(INDEX(Ingredients!F$11:F$310, MATCH($C4743, Ingredients!$B$11:$B$310, 0)), "")="", "", IFERROR(INDEX(Ingredients!F$11:F$310, MATCH($C4743, Ingredients!$B$11:$B$310, 0)), "")))</f>
        <v/>
      </c>
      <c r="AK4743" s="106" t="str">
        <f>IF($C4743="", "", IF(IFERROR(INDEX(Ingredients!G$11:G$310, MATCH($C4743, Ingredients!$B$11:$B$310, 0)), "")="", "", IFERROR(INDEX(Ingredients!G$11:G$310, MATCH($C4743, Ingredients!$B$11:$B$310, 0)), "")))</f>
        <v/>
      </c>
      <c r="AL4743" s="79" t="str">
        <f>IF($C4743="", "", IF(IFERROR(INDEX(Ingredients!H$11:H$310, MATCH($C4743, Ingredients!$B$11:$B$310, 0)), "")="", "", IFERROR(INDEX(Ingredients!H$11:H$310, MATCH($C4743, Ingredients!$B$11:$B$310, 0)), "")))</f>
        <v/>
      </c>
      <c r="AN4743" s="83" t="str">
        <f t="shared" si="1100"/>
        <v/>
      </c>
      <c r="AP4743" s="114" t="str">
        <f t="shared" si="1110"/>
        <v/>
      </c>
      <c r="AR4743" s="117" t="str">
        <f>IF($C4743="", "", IF(IFERROR(INDEX(Ingredients!$AI$11:$AI$310, MATCH($C4743, Ingredients!$B$11:$B$310, 0)), "")="", "", IFERROR(INDEX(Ingredients!$AI$11:$AI$310, MATCH($C4743, Ingredients!$B$11:$B$310, 0)), "")))</f>
        <v/>
      </c>
      <c r="AT4743" s="120" t="str">
        <f t="shared" si="1111"/>
        <v/>
      </c>
      <c r="AV4743" s="90" t="str">
        <f t="shared" si="1101"/>
        <v/>
      </c>
      <c r="AX4743" s="90" t="str">
        <f>IF($AV4743="", "", COUNTIF($AV$11:$AV$5010, "&lt;"&amp;$AV4743)+1+COUNTIF($AV$11:$AV4743, $AV4743)-1)</f>
        <v/>
      </c>
      <c r="AZ4743" s="111" t="str">
        <f>IF($B4743="", "", SUMIF('Shopping List'!$AV$11:$AV$25, $B4743, 'Shopping List'!$BN$11:$BN$25))</f>
        <v/>
      </c>
      <c r="BB4743" s="117" t="str">
        <f t="shared" si="1112"/>
        <v/>
      </c>
    </row>
    <row r="4744" spans="1:54" x14ac:dyDescent="0.25">
      <c r="A4744" s="4"/>
      <c r="B4744" s="37"/>
      <c r="C4744" s="124"/>
      <c r="D4744" s="39"/>
      <c r="E4744" s="125"/>
      <c r="F4744" s="48"/>
      <c r="G4744" s="4"/>
      <c r="H4744" s="4"/>
      <c r="I4744" s="95" t="str">
        <f>IF($C4744="", "", IF(IFERROR(INDEX(Ingredients!$C$11:$C$310, MATCH($C4744, Ingredients!$B$11:$B$310, 0)), "")="", "", IFERROR(INDEX(Ingredients!$C$11:$C$310, MATCH($C4744, Ingredients!$B$11:$B$310, 0)), "")))</f>
        <v/>
      </c>
      <c r="J4744" s="73" t="str">
        <f>IF($B4744="", "", IF(IFERROR(INDEX(Meals!$C$11:$C$260, MATCH($B4744, Meals!$B$11:$B$260, 0)), "")="", "", IFERROR(INDEX(Meals!$C$11:$C$260, MATCH($B4744, Meals!$B$11:$B$260, 0)), "")))</f>
        <v/>
      </c>
      <c r="K4744" s="4"/>
      <c r="L4744" s="72" t="str">
        <f t="shared" si="1102"/>
        <v/>
      </c>
      <c r="M4744" s="73" t="str">
        <f t="shared" si="1103"/>
        <v/>
      </c>
      <c r="N4744" s="4"/>
      <c r="O4744" s="78" t="str">
        <f t="shared" si="1104"/>
        <v/>
      </c>
      <c r="P4744" s="79" t="str">
        <f t="shared" si="1105"/>
        <v/>
      </c>
      <c r="Q4744" s="4"/>
      <c r="R4744" s="90" t="str">
        <f t="shared" si="1106"/>
        <v/>
      </c>
      <c r="S4744" s="4"/>
      <c r="Y4744" s="18" t="str">
        <f t="shared" si="1107"/>
        <v/>
      </c>
      <c r="AA4744" s="18" t="str">
        <f t="shared" si="1098"/>
        <v/>
      </c>
      <c r="AB4744" s="18" t="str">
        <f t="shared" si="1099"/>
        <v/>
      </c>
      <c r="AC4744" s="18" t="str">
        <f t="shared" si="1108"/>
        <v/>
      </c>
      <c r="AD4744" s="18" t="str">
        <f t="shared" si="1108"/>
        <v/>
      </c>
      <c r="AE4744" s="18" t="str">
        <f t="shared" si="1109"/>
        <v/>
      </c>
      <c r="AG4744" s="95" t="str">
        <f>IF($C4744="", "", IF(IFERROR(INDEX(Ingredients!C$11:C$310, MATCH($C4744, Ingredients!$B$11:$B$310, 0)), "")="", "", IFERROR(INDEX(Ingredients!C$11:C$310, MATCH($C4744, Ingredients!$B$11:$B$310, 0)), "")))</f>
        <v/>
      </c>
      <c r="AH4744" s="105" t="str">
        <f>IF($C4744="", "", IF(IFERROR(INDEX(Ingredients!D$11:D$310, MATCH($C4744, Ingredients!$B$11:$B$310, 0)), "")="", "", IFERROR(INDEX(Ingredients!D$11:D$310, MATCH($C4744, Ingredients!$B$11:$B$310, 0)), "")))</f>
        <v/>
      </c>
      <c r="AI4744" s="106" t="str">
        <f>IF($C4744="", "", IF(IFERROR(INDEX(Ingredients!E$11:E$310, MATCH($C4744, Ingredients!$B$11:$B$310, 0)), "")="", "", IFERROR(INDEX(Ingredients!E$11:E$310, MATCH($C4744, Ingredients!$B$11:$B$310, 0)), "")))</f>
        <v/>
      </c>
      <c r="AJ4744" s="108" t="str">
        <f>IF($C4744="", "", IF(IFERROR(INDEX(Ingredients!F$11:F$310, MATCH($C4744, Ingredients!$B$11:$B$310, 0)), "")="", "", IFERROR(INDEX(Ingredients!F$11:F$310, MATCH($C4744, Ingredients!$B$11:$B$310, 0)), "")))</f>
        <v/>
      </c>
      <c r="AK4744" s="106" t="str">
        <f>IF($C4744="", "", IF(IFERROR(INDEX(Ingredients!G$11:G$310, MATCH($C4744, Ingredients!$B$11:$B$310, 0)), "")="", "", IFERROR(INDEX(Ingredients!G$11:G$310, MATCH($C4744, Ingredients!$B$11:$B$310, 0)), "")))</f>
        <v/>
      </c>
      <c r="AL4744" s="79" t="str">
        <f>IF($C4744="", "", IF(IFERROR(INDEX(Ingredients!H$11:H$310, MATCH($C4744, Ingredients!$B$11:$B$310, 0)), "")="", "", IFERROR(INDEX(Ingredients!H$11:H$310, MATCH($C4744, Ingredients!$B$11:$B$310, 0)), "")))</f>
        <v/>
      </c>
      <c r="AN4744" s="83" t="str">
        <f t="shared" si="1100"/>
        <v/>
      </c>
      <c r="AP4744" s="114" t="str">
        <f t="shared" si="1110"/>
        <v/>
      </c>
      <c r="AR4744" s="117" t="str">
        <f>IF($C4744="", "", IF(IFERROR(INDEX(Ingredients!$AI$11:$AI$310, MATCH($C4744, Ingredients!$B$11:$B$310, 0)), "")="", "", IFERROR(INDEX(Ingredients!$AI$11:$AI$310, MATCH($C4744, Ingredients!$B$11:$B$310, 0)), "")))</f>
        <v/>
      </c>
      <c r="AT4744" s="120" t="str">
        <f t="shared" si="1111"/>
        <v/>
      </c>
      <c r="AV4744" s="90" t="str">
        <f t="shared" si="1101"/>
        <v/>
      </c>
      <c r="AX4744" s="90" t="str">
        <f>IF($AV4744="", "", COUNTIF($AV$11:$AV$5010, "&lt;"&amp;$AV4744)+1+COUNTIF($AV$11:$AV4744, $AV4744)-1)</f>
        <v/>
      </c>
      <c r="AZ4744" s="111" t="str">
        <f>IF($B4744="", "", SUMIF('Shopping List'!$AV$11:$AV$25, $B4744, 'Shopping List'!$BN$11:$BN$25))</f>
        <v/>
      </c>
      <c r="BB4744" s="117" t="str">
        <f t="shared" si="1112"/>
        <v/>
      </c>
    </row>
    <row r="4745" spans="1:54" x14ac:dyDescent="0.25">
      <c r="A4745" s="4"/>
      <c r="B4745" s="37"/>
      <c r="C4745" s="124"/>
      <c r="D4745" s="39"/>
      <c r="E4745" s="125"/>
      <c r="F4745" s="48"/>
      <c r="G4745" s="4"/>
      <c r="H4745" s="4"/>
      <c r="I4745" s="95" t="str">
        <f>IF($C4745="", "", IF(IFERROR(INDEX(Ingredients!$C$11:$C$310, MATCH($C4745, Ingredients!$B$11:$B$310, 0)), "")="", "", IFERROR(INDEX(Ingredients!$C$11:$C$310, MATCH($C4745, Ingredients!$B$11:$B$310, 0)), "")))</f>
        <v/>
      </c>
      <c r="J4745" s="73" t="str">
        <f>IF($B4745="", "", IF(IFERROR(INDEX(Meals!$C$11:$C$260, MATCH($B4745, Meals!$B$11:$B$260, 0)), "")="", "", IFERROR(INDEX(Meals!$C$11:$C$260, MATCH($B4745, Meals!$B$11:$B$260, 0)), "")))</f>
        <v/>
      </c>
      <c r="K4745" s="4"/>
      <c r="L4745" s="72" t="str">
        <f t="shared" si="1102"/>
        <v/>
      </c>
      <c r="M4745" s="73" t="str">
        <f t="shared" si="1103"/>
        <v/>
      </c>
      <c r="N4745" s="4"/>
      <c r="O4745" s="78" t="str">
        <f t="shared" si="1104"/>
        <v/>
      </c>
      <c r="P4745" s="79" t="str">
        <f t="shared" si="1105"/>
        <v/>
      </c>
      <c r="Q4745" s="4"/>
      <c r="R4745" s="90" t="str">
        <f t="shared" si="1106"/>
        <v/>
      </c>
      <c r="S4745" s="4"/>
      <c r="Y4745" s="18" t="str">
        <f t="shared" si="1107"/>
        <v/>
      </c>
      <c r="AA4745" s="18" t="str">
        <f t="shared" si="1098"/>
        <v/>
      </c>
      <c r="AB4745" s="18" t="str">
        <f t="shared" si="1099"/>
        <v/>
      </c>
      <c r="AC4745" s="18" t="str">
        <f t="shared" si="1108"/>
        <v/>
      </c>
      <c r="AD4745" s="18" t="str">
        <f t="shared" si="1108"/>
        <v/>
      </c>
      <c r="AE4745" s="18" t="str">
        <f t="shared" si="1109"/>
        <v/>
      </c>
      <c r="AG4745" s="95" t="str">
        <f>IF($C4745="", "", IF(IFERROR(INDEX(Ingredients!C$11:C$310, MATCH($C4745, Ingredients!$B$11:$B$310, 0)), "")="", "", IFERROR(INDEX(Ingredients!C$11:C$310, MATCH($C4745, Ingredients!$B$11:$B$310, 0)), "")))</f>
        <v/>
      </c>
      <c r="AH4745" s="105" t="str">
        <f>IF($C4745="", "", IF(IFERROR(INDEX(Ingredients!D$11:D$310, MATCH($C4745, Ingredients!$B$11:$B$310, 0)), "")="", "", IFERROR(INDEX(Ingredients!D$11:D$310, MATCH($C4745, Ingredients!$B$11:$B$310, 0)), "")))</f>
        <v/>
      </c>
      <c r="AI4745" s="106" t="str">
        <f>IF($C4745="", "", IF(IFERROR(INDEX(Ingredients!E$11:E$310, MATCH($C4745, Ingredients!$B$11:$B$310, 0)), "")="", "", IFERROR(INDEX(Ingredients!E$11:E$310, MATCH($C4745, Ingredients!$B$11:$B$310, 0)), "")))</f>
        <v/>
      </c>
      <c r="AJ4745" s="108" t="str">
        <f>IF($C4745="", "", IF(IFERROR(INDEX(Ingredients!F$11:F$310, MATCH($C4745, Ingredients!$B$11:$B$310, 0)), "")="", "", IFERROR(INDEX(Ingredients!F$11:F$310, MATCH($C4745, Ingredients!$B$11:$B$310, 0)), "")))</f>
        <v/>
      </c>
      <c r="AK4745" s="106" t="str">
        <f>IF($C4745="", "", IF(IFERROR(INDEX(Ingredients!G$11:G$310, MATCH($C4745, Ingredients!$B$11:$B$310, 0)), "")="", "", IFERROR(INDEX(Ingredients!G$11:G$310, MATCH($C4745, Ingredients!$B$11:$B$310, 0)), "")))</f>
        <v/>
      </c>
      <c r="AL4745" s="79" t="str">
        <f>IF($C4745="", "", IF(IFERROR(INDEX(Ingredients!H$11:H$310, MATCH($C4745, Ingredients!$B$11:$B$310, 0)), "")="", "", IFERROR(INDEX(Ingredients!H$11:H$310, MATCH($C4745, Ingredients!$B$11:$B$310, 0)), "")))</f>
        <v/>
      </c>
      <c r="AN4745" s="83" t="str">
        <f t="shared" si="1100"/>
        <v/>
      </c>
      <c r="AP4745" s="114" t="str">
        <f t="shared" si="1110"/>
        <v/>
      </c>
      <c r="AR4745" s="117" t="str">
        <f>IF($C4745="", "", IF(IFERROR(INDEX(Ingredients!$AI$11:$AI$310, MATCH($C4745, Ingredients!$B$11:$B$310, 0)), "")="", "", IFERROR(INDEX(Ingredients!$AI$11:$AI$310, MATCH($C4745, Ingredients!$B$11:$B$310, 0)), "")))</f>
        <v/>
      </c>
      <c r="AT4745" s="120" t="str">
        <f t="shared" si="1111"/>
        <v/>
      </c>
      <c r="AV4745" s="90" t="str">
        <f t="shared" si="1101"/>
        <v/>
      </c>
      <c r="AX4745" s="90" t="str">
        <f>IF($AV4745="", "", COUNTIF($AV$11:$AV$5010, "&lt;"&amp;$AV4745)+1+COUNTIF($AV$11:$AV4745, $AV4745)-1)</f>
        <v/>
      </c>
      <c r="AZ4745" s="111" t="str">
        <f>IF($B4745="", "", SUMIF('Shopping List'!$AV$11:$AV$25, $B4745, 'Shopping List'!$BN$11:$BN$25))</f>
        <v/>
      </c>
      <c r="BB4745" s="117" t="str">
        <f t="shared" si="1112"/>
        <v/>
      </c>
    </row>
    <row r="4746" spans="1:54" x14ac:dyDescent="0.25">
      <c r="A4746" s="4"/>
      <c r="B4746" s="37"/>
      <c r="C4746" s="124"/>
      <c r="D4746" s="39"/>
      <c r="E4746" s="125"/>
      <c r="F4746" s="48"/>
      <c r="G4746" s="4"/>
      <c r="H4746" s="4"/>
      <c r="I4746" s="95" t="str">
        <f>IF($C4746="", "", IF(IFERROR(INDEX(Ingredients!$C$11:$C$310, MATCH($C4746, Ingredients!$B$11:$B$310, 0)), "")="", "", IFERROR(INDEX(Ingredients!$C$11:$C$310, MATCH($C4746, Ingredients!$B$11:$B$310, 0)), "")))</f>
        <v/>
      </c>
      <c r="J4746" s="73" t="str">
        <f>IF($B4746="", "", IF(IFERROR(INDEX(Meals!$C$11:$C$260, MATCH($B4746, Meals!$B$11:$B$260, 0)), "")="", "", IFERROR(INDEX(Meals!$C$11:$C$260, MATCH($B4746, Meals!$B$11:$B$260, 0)), "")))</f>
        <v/>
      </c>
      <c r="K4746" s="4"/>
      <c r="L4746" s="72" t="str">
        <f t="shared" si="1102"/>
        <v/>
      </c>
      <c r="M4746" s="73" t="str">
        <f t="shared" si="1103"/>
        <v/>
      </c>
      <c r="N4746" s="4"/>
      <c r="O4746" s="78" t="str">
        <f t="shared" si="1104"/>
        <v/>
      </c>
      <c r="P4746" s="79" t="str">
        <f t="shared" si="1105"/>
        <v/>
      </c>
      <c r="Q4746" s="4"/>
      <c r="R4746" s="90" t="str">
        <f t="shared" si="1106"/>
        <v/>
      </c>
      <c r="S4746" s="4"/>
      <c r="Y4746" s="18" t="str">
        <f t="shared" si="1107"/>
        <v/>
      </c>
      <c r="AA4746" s="18" t="str">
        <f t="shared" si="1098"/>
        <v/>
      </c>
      <c r="AB4746" s="18" t="str">
        <f t="shared" si="1099"/>
        <v/>
      </c>
      <c r="AC4746" s="18" t="str">
        <f t="shared" si="1108"/>
        <v/>
      </c>
      <c r="AD4746" s="18" t="str">
        <f t="shared" si="1108"/>
        <v/>
      </c>
      <c r="AE4746" s="18" t="str">
        <f t="shared" si="1109"/>
        <v/>
      </c>
      <c r="AG4746" s="95" t="str">
        <f>IF($C4746="", "", IF(IFERROR(INDEX(Ingredients!C$11:C$310, MATCH($C4746, Ingredients!$B$11:$B$310, 0)), "")="", "", IFERROR(INDEX(Ingredients!C$11:C$310, MATCH($C4746, Ingredients!$B$11:$B$310, 0)), "")))</f>
        <v/>
      </c>
      <c r="AH4746" s="105" t="str">
        <f>IF($C4746="", "", IF(IFERROR(INDEX(Ingredients!D$11:D$310, MATCH($C4746, Ingredients!$B$11:$B$310, 0)), "")="", "", IFERROR(INDEX(Ingredients!D$11:D$310, MATCH($C4746, Ingredients!$B$11:$B$310, 0)), "")))</f>
        <v/>
      </c>
      <c r="AI4746" s="106" t="str">
        <f>IF($C4746="", "", IF(IFERROR(INDEX(Ingredients!E$11:E$310, MATCH($C4746, Ingredients!$B$11:$B$310, 0)), "")="", "", IFERROR(INDEX(Ingredients!E$11:E$310, MATCH($C4746, Ingredients!$B$11:$B$310, 0)), "")))</f>
        <v/>
      </c>
      <c r="AJ4746" s="108" t="str">
        <f>IF($C4746="", "", IF(IFERROR(INDEX(Ingredients!F$11:F$310, MATCH($C4746, Ingredients!$B$11:$B$310, 0)), "")="", "", IFERROR(INDEX(Ingredients!F$11:F$310, MATCH($C4746, Ingredients!$B$11:$B$310, 0)), "")))</f>
        <v/>
      </c>
      <c r="AK4746" s="106" t="str">
        <f>IF($C4746="", "", IF(IFERROR(INDEX(Ingredients!G$11:G$310, MATCH($C4746, Ingredients!$B$11:$B$310, 0)), "")="", "", IFERROR(INDEX(Ingredients!G$11:G$310, MATCH($C4746, Ingredients!$B$11:$B$310, 0)), "")))</f>
        <v/>
      </c>
      <c r="AL4746" s="79" t="str">
        <f>IF($C4746="", "", IF(IFERROR(INDEX(Ingredients!H$11:H$310, MATCH($C4746, Ingredients!$B$11:$B$310, 0)), "")="", "", IFERROR(INDEX(Ingredients!H$11:H$310, MATCH($C4746, Ingredients!$B$11:$B$310, 0)), "")))</f>
        <v/>
      </c>
      <c r="AN4746" s="83" t="str">
        <f t="shared" si="1100"/>
        <v/>
      </c>
      <c r="AP4746" s="114" t="str">
        <f t="shared" si="1110"/>
        <v/>
      </c>
      <c r="AR4746" s="117" t="str">
        <f>IF($C4746="", "", IF(IFERROR(INDEX(Ingredients!$AI$11:$AI$310, MATCH($C4746, Ingredients!$B$11:$B$310, 0)), "")="", "", IFERROR(INDEX(Ingredients!$AI$11:$AI$310, MATCH($C4746, Ingredients!$B$11:$B$310, 0)), "")))</f>
        <v/>
      </c>
      <c r="AT4746" s="120" t="str">
        <f t="shared" si="1111"/>
        <v/>
      </c>
      <c r="AV4746" s="90" t="str">
        <f t="shared" si="1101"/>
        <v/>
      </c>
      <c r="AX4746" s="90" t="str">
        <f>IF($AV4746="", "", COUNTIF($AV$11:$AV$5010, "&lt;"&amp;$AV4746)+1+COUNTIF($AV$11:$AV4746, $AV4746)-1)</f>
        <v/>
      </c>
      <c r="AZ4746" s="111" t="str">
        <f>IF($B4746="", "", SUMIF('Shopping List'!$AV$11:$AV$25, $B4746, 'Shopping List'!$BN$11:$BN$25))</f>
        <v/>
      </c>
      <c r="BB4746" s="117" t="str">
        <f t="shared" si="1112"/>
        <v/>
      </c>
    </row>
    <row r="4747" spans="1:54" x14ac:dyDescent="0.25">
      <c r="A4747" s="4"/>
      <c r="B4747" s="37"/>
      <c r="C4747" s="124"/>
      <c r="D4747" s="39"/>
      <c r="E4747" s="125"/>
      <c r="F4747" s="48"/>
      <c r="G4747" s="4"/>
      <c r="H4747" s="4"/>
      <c r="I4747" s="95" t="str">
        <f>IF($C4747="", "", IF(IFERROR(INDEX(Ingredients!$C$11:$C$310, MATCH($C4747, Ingredients!$B$11:$B$310, 0)), "")="", "", IFERROR(INDEX(Ingredients!$C$11:$C$310, MATCH($C4747, Ingredients!$B$11:$B$310, 0)), "")))</f>
        <v/>
      </c>
      <c r="J4747" s="73" t="str">
        <f>IF($B4747="", "", IF(IFERROR(INDEX(Meals!$C$11:$C$260, MATCH($B4747, Meals!$B$11:$B$260, 0)), "")="", "", IFERROR(INDEX(Meals!$C$11:$C$260, MATCH($B4747, Meals!$B$11:$B$260, 0)), "")))</f>
        <v/>
      </c>
      <c r="K4747" s="4"/>
      <c r="L4747" s="72" t="str">
        <f t="shared" si="1102"/>
        <v/>
      </c>
      <c r="M4747" s="73" t="str">
        <f t="shared" si="1103"/>
        <v/>
      </c>
      <c r="N4747" s="4"/>
      <c r="O4747" s="78" t="str">
        <f t="shared" si="1104"/>
        <v/>
      </c>
      <c r="P4747" s="79" t="str">
        <f t="shared" si="1105"/>
        <v/>
      </c>
      <c r="Q4747" s="4"/>
      <c r="R4747" s="90" t="str">
        <f t="shared" si="1106"/>
        <v/>
      </c>
      <c r="S4747" s="4"/>
      <c r="Y4747" s="18" t="str">
        <f t="shared" si="1107"/>
        <v/>
      </c>
      <c r="AA4747" s="18" t="str">
        <f t="shared" ref="AA4747:AA4810" si="1113">IF($Y4747="", "", IF(AND(AA$5="X", B4747=""), $Y$6, IF(AND(NOT(B4747=""), COUNTIF(V$11:V$260, B4747)=0), $Y$7, "")))</f>
        <v/>
      </c>
      <c r="AB4747" s="18" t="str">
        <f t="shared" ref="AB4747:AB4810" si="1114">IF($Y4747="", "", IF(AND(AB$5="X", C4747=""), $Y$6, IF(AND(NOT(C4747=""), COUNTIF(W$11:W$310, C4747)=0), $Y$7, "")))</f>
        <v/>
      </c>
      <c r="AC4747" s="18" t="str">
        <f t="shared" si="1108"/>
        <v/>
      </c>
      <c r="AD4747" s="18" t="str">
        <f t="shared" si="1108"/>
        <v/>
      </c>
      <c r="AE4747" s="18" t="str">
        <f t="shared" si="1109"/>
        <v/>
      </c>
      <c r="AG4747" s="95" t="str">
        <f>IF($C4747="", "", IF(IFERROR(INDEX(Ingredients!C$11:C$310, MATCH($C4747, Ingredients!$B$11:$B$310, 0)), "")="", "", IFERROR(INDEX(Ingredients!C$11:C$310, MATCH($C4747, Ingredients!$B$11:$B$310, 0)), "")))</f>
        <v/>
      </c>
      <c r="AH4747" s="105" t="str">
        <f>IF($C4747="", "", IF(IFERROR(INDEX(Ingredients!D$11:D$310, MATCH($C4747, Ingredients!$B$11:$B$310, 0)), "")="", "", IFERROR(INDEX(Ingredients!D$11:D$310, MATCH($C4747, Ingredients!$B$11:$B$310, 0)), "")))</f>
        <v/>
      </c>
      <c r="AI4747" s="106" t="str">
        <f>IF($C4747="", "", IF(IFERROR(INDEX(Ingredients!E$11:E$310, MATCH($C4747, Ingredients!$B$11:$B$310, 0)), "")="", "", IFERROR(INDEX(Ingredients!E$11:E$310, MATCH($C4747, Ingredients!$B$11:$B$310, 0)), "")))</f>
        <v/>
      </c>
      <c r="AJ4747" s="108" t="str">
        <f>IF($C4747="", "", IF(IFERROR(INDEX(Ingredients!F$11:F$310, MATCH($C4747, Ingredients!$B$11:$B$310, 0)), "")="", "", IFERROR(INDEX(Ingredients!F$11:F$310, MATCH($C4747, Ingredients!$B$11:$B$310, 0)), "")))</f>
        <v/>
      </c>
      <c r="AK4747" s="106" t="str">
        <f>IF($C4747="", "", IF(IFERROR(INDEX(Ingredients!G$11:G$310, MATCH($C4747, Ingredients!$B$11:$B$310, 0)), "")="", "", IFERROR(INDEX(Ingredients!G$11:G$310, MATCH($C4747, Ingredients!$B$11:$B$310, 0)), "")))</f>
        <v/>
      </c>
      <c r="AL4747" s="79" t="str">
        <f>IF($C4747="", "", IF(IFERROR(INDEX(Ingredients!H$11:H$310, MATCH($C4747, Ingredients!$B$11:$B$310, 0)), "")="", "", IFERROR(INDEX(Ingredients!H$11:H$310, MATCH($C4747, Ingredients!$B$11:$B$310, 0)), "")))</f>
        <v/>
      </c>
      <c r="AN4747" s="83" t="str">
        <f t="shared" ref="AN4747:AN4810" si="1115">IF($D4747="", "", IFERROR(IF($AK4747=$AI4747, $AJ4747/$AH4747, $AJ4747), ""))</f>
        <v/>
      </c>
      <c r="AP4747" s="114" t="str">
        <f t="shared" si="1110"/>
        <v/>
      </c>
      <c r="AR4747" s="117" t="str">
        <f>IF($C4747="", "", IF(IFERROR(INDEX(Ingredients!$AI$11:$AI$310, MATCH($C4747, Ingredients!$B$11:$B$310, 0)), "")="", "", IFERROR(INDEX(Ingredients!$AI$11:$AI$310, MATCH($C4747, Ingredients!$B$11:$B$310, 0)), "")))</f>
        <v/>
      </c>
      <c r="AT4747" s="120" t="str">
        <f t="shared" si="1111"/>
        <v/>
      </c>
      <c r="AV4747" s="90" t="str">
        <f t="shared" ref="AV4747:AV4810" si="1116">IF($AT$8="", "", IF($B4747=$AT$8, $E4747, ""))</f>
        <v/>
      </c>
      <c r="AX4747" s="90" t="str">
        <f>IF($AV4747="", "", COUNTIF($AV$11:$AV$5010, "&lt;"&amp;$AV4747)+1+COUNTIF($AV$11:$AV4747, $AV4747)-1)</f>
        <v/>
      </c>
      <c r="AZ4747" s="111" t="str">
        <f>IF($B4747="", "", SUMIF('Shopping List'!$AV$11:$AV$25, $B4747, 'Shopping List'!$BN$11:$BN$25))</f>
        <v/>
      </c>
      <c r="BB4747" s="117" t="str">
        <f t="shared" si="1112"/>
        <v/>
      </c>
    </row>
    <row r="4748" spans="1:54" x14ac:dyDescent="0.25">
      <c r="A4748" s="4"/>
      <c r="B4748" s="37"/>
      <c r="C4748" s="124"/>
      <c r="D4748" s="39"/>
      <c r="E4748" s="125"/>
      <c r="F4748" s="48"/>
      <c r="G4748" s="4"/>
      <c r="H4748" s="4"/>
      <c r="I4748" s="95" t="str">
        <f>IF($C4748="", "", IF(IFERROR(INDEX(Ingredients!$C$11:$C$310, MATCH($C4748, Ingredients!$B$11:$B$310, 0)), "")="", "", IFERROR(INDEX(Ingredients!$C$11:$C$310, MATCH($C4748, Ingredients!$B$11:$B$310, 0)), "")))</f>
        <v/>
      </c>
      <c r="J4748" s="73" t="str">
        <f>IF($B4748="", "", IF(IFERROR(INDEX(Meals!$C$11:$C$260, MATCH($B4748, Meals!$B$11:$B$260, 0)), "")="", "", IFERROR(INDEX(Meals!$C$11:$C$260, MATCH($B4748, Meals!$B$11:$B$260, 0)), "")))</f>
        <v/>
      </c>
      <c r="K4748" s="4"/>
      <c r="L4748" s="72" t="str">
        <f t="shared" ref="L4748:L4811" si="1117">IF($D4748="", "", IFERROR(ROUND($AN4748*$D4748, 0), ""))</f>
        <v/>
      </c>
      <c r="M4748" s="73" t="str">
        <f t="shared" ref="M4748:M4811" si="1118">IFERROR(ROUND($L4748/$J4748, 0), "")</f>
        <v/>
      </c>
      <c r="N4748" s="4"/>
      <c r="O4748" s="78" t="str">
        <f t="shared" ref="O4748:O4811" si="1119">IF($D4748="", "", IFERROR(ROUND($AP4748*$D4748, 2), ""))</f>
        <v/>
      </c>
      <c r="P4748" s="79" t="str">
        <f t="shared" ref="P4748:P4811" si="1120">IFERROR(ROUND($O4748/$J4748, 2), "")</f>
        <v/>
      </c>
      <c r="Q4748" s="4"/>
      <c r="R4748" s="90" t="str">
        <f t="shared" ref="R4748:R4811" si="1121">IF(OR($D4748="", $AR4748=""), "", IF($AR4748&gt;=$D4748, $V$3, $V$4))</f>
        <v/>
      </c>
      <c r="S4748" s="4"/>
      <c r="Y4748" s="18" t="str">
        <f t="shared" ref="Y4748:Y4811" si="1122">IF(COUNTIF($B4748:$F4748, "")=5, "", "X")</f>
        <v/>
      </c>
      <c r="AA4748" s="18" t="str">
        <f t="shared" si="1113"/>
        <v/>
      </c>
      <c r="AB4748" s="18" t="str">
        <f t="shared" si="1114"/>
        <v/>
      </c>
      <c r="AC4748" s="18" t="str">
        <f t="shared" ref="AC4748:AD4811" si="1123">IF($Y4748="", "", IF(AND(AC$5="X", D4748=""), $Y$6, IF(AND(NOT(D4748=""), ISNUMBER(D4748)=FALSE), $Y$7, "")))</f>
        <v/>
      </c>
      <c r="AD4748" s="18" t="str">
        <f t="shared" si="1123"/>
        <v/>
      </c>
      <c r="AE4748" s="18" t="str">
        <f t="shared" ref="AE4748:AE4811" si="1124">IF($Y4748="", "", IF(AND(AE$5="X", F4748=""), $Y$6, ""))</f>
        <v/>
      </c>
      <c r="AG4748" s="95" t="str">
        <f>IF($C4748="", "", IF(IFERROR(INDEX(Ingredients!C$11:C$310, MATCH($C4748, Ingredients!$B$11:$B$310, 0)), "")="", "", IFERROR(INDEX(Ingredients!C$11:C$310, MATCH($C4748, Ingredients!$B$11:$B$310, 0)), "")))</f>
        <v/>
      </c>
      <c r="AH4748" s="105" t="str">
        <f>IF($C4748="", "", IF(IFERROR(INDEX(Ingredients!D$11:D$310, MATCH($C4748, Ingredients!$B$11:$B$310, 0)), "")="", "", IFERROR(INDEX(Ingredients!D$11:D$310, MATCH($C4748, Ingredients!$B$11:$B$310, 0)), "")))</f>
        <v/>
      </c>
      <c r="AI4748" s="106" t="str">
        <f>IF($C4748="", "", IF(IFERROR(INDEX(Ingredients!E$11:E$310, MATCH($C4748, Ingredients!$B$11:$B$310, 0)), "")="", "", IFERROR(INDEX(Ingredients!E$11:E$310, MATCH($C4748, Ingredients!$B$11:$B$310, 0)), "")))</f>
        <v/>
      </c>
      <c r="AJ4748" s="108" t="str">
        <f>IF($C4748="", "", IF(IFERROR(INDEX(Ingredients!F$11:F$310, MATCH($C4748, Ingredients!$B$11:$B$310, 0)), "")="", "", IFERROR(INDEX(Ingredients!F$11:F$310, MATCH($C4748, Ingredients!$B$11:$B$310, 0)), "")))</f>
        <v/>
      </c>
      <c r="AK4748" s="106" t="str">
        <f>IF($C4748="", "", IF(IFERROR(INDEX(Ingredients!G$11:G$310, MATCH($C4748, Ingredients!$B$11:$B$310, 0)), "")="", "", IFERROR(INDEX(Ingredients!G$11:G$310, MATCH($C4748, Ingredients!$B$11:$B$310, 0)), "")))</f>
        <v/>
      </c>
      <c r="AL4748" s="79" t="str">
        <f>IF($C4748="", "", IF(IFERROR(INDEX(Ingredients!H$11:H$310, MATCH($C4748, Ingredients!$B$11:$B$310, 0)), "")="", "", IFERROR(INDEX(Ingredients!H$11:H$310, MATCH($C4748, Ingredients!$B$11:$B$310, 0)), "")))</f>
        <v/>
      </c>
      <c r="AN4748" s="83" t="str">
        <f t="shared" si="1115"/>
        <v/>
      </c>
      <c r="AP4748" s="114" t="str">
        <f t="shared" ref="AP4748:AP4811" si="1125">IF($D4748="", "", IFERROR(IF($AK4748=$AI4748, $AL4748/$AH4748, $AL4748), ""))</f>
        <v/>
      </c>
      <c r="AR4748" s="117" t="str">
        <f>IF($C4748="", "", IF(IFERROR(INDEX(Ingredients!$AI$11:$AI$310, MATCH($C4748, Ingredients!$B$11:$B$310, 0)), "")="", "", IFERROR(INDEX(Ingredients!$AI$11:$AI$310, MATCH($C4748, Ingredients!$B$11:$B$310, 0)), "")))</f>
        <v/>
      </c>
      <c r="AT4748" s="120" t="str">
        <f t="shared" ref="AT4748:AT4811" si="1126">IF(OR($B4748="", $R4748=""), "", CONCATENATE($B4748, " - ", $R4748))</f>
        <v/>
      </c>
      <c r="AV4748" s="90" t="str">
        <f t="shared" si="1116"/>
        <v/>
      </c>
      <c r="AX4748" s="90" t="str">
        <f>IF($AV4748="", "", COUNTIF($AV$11:$AV$5010, "&lt;"&amp;$AV4748)+1+COUNTIF($AV$11:$AV4748, $AV4748)-1)</f>
        <v/>
      </c>
      <c r="AZ4748" s="111" t="str">
        <f>IF($B4748="", "", SUMIF('Shopping List'!$AV$11:$AV$25, $B4748, 'Shopping List'!$BN$11:$BN$25))</f>
        <v/>
      </c>
      <c r="BB4748" s="117" t="str">
        <f t="shared" ref="BB4748:BB4811" si="1127">IF(OR($AZ4748="", $AZ4748=0), "", IFERROR($D4748*$AZ4748, ""))</f>
        <v/>
      </c>
    </row>
    <row r="4749" spans="1:54" x14ac:dyDescent="0.25">
      <c r="A4749" s="4"/>
      <c r="B4749" s="37"/>
      <c r="C4749" s="124"/>
      <c r="D4749" s="39"/>
      <c r="E4749" s="125"/>
      <c r="F4749" s="48"/>
      <c r="G4749" s="4"/>
      <c r="H4749" s="4"/>
      <c r="I4749" s="95" t="str">
        <f>IF($C4749="", "", IF(IFERROR(INDEX(Ingredients!$C$11:$C$310, MATCH($C4749, Ingredients!$B$11:$B$310, 0)), "")="", "", IFERROR(INDEX(Ingredients!$C$11:$C$310, MATCH($C4749, Ingredients!$B$11:$B$310, 0)), "")))</f>
        <v/>
      </c>
      <c r="J4749" s="73" t="str">
        <f>IF($B4749="", "", IF(IFERROR(INDEX(Meals!$C$11:$C$260, MATCH($B4749, Meals!$B$11:$B$260, 0)), "")="", "", IFERROR(INDEX(Meals!$C$11:$C$260, MATCH($B4749, Meals!$B$11:$B$260, 0)), "")))</f>
        <v/>
      </c>
      <c r="K4749" s="4"/>
      <c r="L4749" s="72" t="str">
        <f t="shared" si="1117"/>
        <v/>
      </c>
      <c r="M4749" s="73" t="str">
        <f t="shared" si="1118"/>
        <v/>
      </c>
      <c r="N4749" s="4"/>
      <c r="O4749" s="78" t="str">
        <f t="shared" si="1119"/>
        <v/>
      </c>
      <c r="P4749" s="79" t="str">
        <f t="shared" si="1120"/>
        <v/>
      </c>
      <c r="Q4749" s="4"/>
      <c r="R4749" s="90" t="str">
        <f t="shared" si="1121"/>
        <v/>
      </c>
      <c r="S4749" s="4"/>
      <c r="Y4749" s="18" t="str">
        <f t="shared" si="1122"/>
        <v/>
      </c>
      <c r="AA4749" s="18" t="str">
        <f t="shared" si="1113"/>
        <v/>
      </c>
      <c r="AB4749" s="18" t="str">
        <f t="shared" si="1114"/>
        <v/>
      </c>
      <c r="AC4749" s="18" t="str">
        <f t="shared" si="1123"/>
        <v/>
      </c>
      <c r="AD4749" s="18" t="str">
        <f t="shared" si="1123"/>
        <v/>
      </c>
      <c r="AE4749" s="18" t="str">
        <f t="shared" si="1124"/>
        <v/>
      </c>
      <c r="AG4749" s="95" t="str">
        <f>IF($C4749="", "", IF(IFERROR(INDEX(Ingredients!C$11:C$310, MATCH($C4749, Ingredients!$B$11:$B$310, 0)), "")="", "", IFERROR(INDEX(Ingredients!C$11:C$310, MATCH($C4749, Ingredients!$B$11:$B$310, 0)), "")))</f>
        <v/>
      </c>
      <c r="AH4749" s="105" t="str">
        <f>IF($C4749="", "", IF(IFERROR(INDEX(Ingredients!D$11:D$310, MATCH($C4749, Ingredients!$B$11:$B$310, 0)), "")="", "", IFERROR(INDEX(Ingredients!D$11:D$310, MATCH($C4749, Ingredients!$B$11:$B$310, 0)), "")))</f>
        <v/>
      </c>
      <c r="AI4749" s="106" t="str">
        <f>IF($C4749="", "", IF(IFERROR(INDEX(Ingredients!E$11:E$310, MATCH($C4749, Ingredients!$B$11:$B$310, 0)), "")="", "", IFERROR(INDEX(Ingredients!E$11:E$310, MATCH($C4749, Ingredients!$B$11:$B$310, 0)), "")))</f>
        <v/>
      </c>
      <c r="AJ4749" s="108" t="str">
        <f>IF($C4749="", "", IF(IFERROR(INDEX(Ingredients!F$11:F$310, MATCH($C4749, Ingredients!$B$11:$B$310, 0)), "")="", "", IFERROR(INDEX(Ingredients!F$11:F$310, MATCH($C4749, Ingredients!$B$11:$B$310, 0)), "")))</f>
        <v/>
      </c>
      <c r="AK4749" s="106" t="str">
        <f>IF($C4749="", "", IF(IFERROR(INDEX(Ingredients!G$11:G$310, MATCH($C4749, Ingredients!$B$11:$B$310, 0)), "")="", "", IFERROR(INDEX(Ingredients!G$11:G$310, MATCH($C4749, Ingredients!$B$11:$B$310, 0)), "")))</f>
        <v/>
      </c>
      <c r="AL4749" s="79" t="str">
        <f>IF($C4749="", "", IF(IFERROR(INDEX(Ingredients!H$11:H$310, MATCH($C4749, Ingredients!$B$11:$B$310, 0)), "")="", "", IFERROR(INDEX(Ingredients!H$11:H$310, MATCH($C4749, Ingredients!$B$11:$B$310, 0)), "")))</f>
        <v/>
      </c>
      <c r="AN4749" s="83" t="str">
        <f t="shared" si="1115"/>
        <v/>
      </c>
      <c r="AP4749" s="114" t="str">
        <f t="shared" si="1125"/>
        <v/>
      </c>
      <c r="AR4749" s="117" t="str">
        <f>IF($C4749="", "", IF(IFERROR(INDEX(Ingredients!$AI$11:$AI$310, MATCH($C4749, Ingredients!$B$11:$B$310, 0)), "")="", "", IFERROR(INDEX(Ingredients!$AI$11:$AI$310, MATCH($C4749, Ingredients!$B$11:$B$310, 0)), "")))</f>
        <v/>
      </c>
      <c r="AT4749" s="120" t="str">
        <f t="shared" si="1126"/>
        <v/>
      </c>
      <c r="AV4749" s="90" t="str">
        <f t="shared" si="1116"/>
        <v/>
      </c>
      <c r="AX4749" s="90" t="str">
        <f>IF($AV4749="", "", COUNTIF($AV$11:$AV$5010, "&lt;"&amp;$AV4749)+1+COUNTIF($AV$11:$AV4749, $AV4749)-1)</f>
        <v/>
      </c>
      <c r="AZ4749" s="111" t="str">
        <f>IF($B4749="", "", SUMIF('Shopping List'!$AV$11:$AV$25, $B4749, 'Shopping List'!$BN$11:$BN$25))</f>
        <v/>
      </c>
      <c r="BB4749" s="117" t="str">
        <f t="shared" si="1127"/>
        <v/>
      </c>
    </row>
    <row r="4750" spans="1:54" x14ac:dyDescent="0.25">
      <c r="A4750" s="4"/>
      <c r="B4750" s="37"/>
      <c r="C4750" s="124"/>
      <c r="D4750" s="39"/>
      <c r="E4750" s="125"/>
      <c r="F4750" s="48"/>
      <c r="G4750" s="4"/>
      <c r="H4750" s="4"/>
      <c r="I4750" s="95" t="str">
        <f>IF($C4750="", "", IF(IFERROR(INDEX(Ingredients!$C$11:$C$310, MATCH($C4750, Ingredients!$B$11:$B$310, 0)), "")="", "", IFERROR(INDEX(Ingredients!$C$11:$C$310, MATCH($C4750, Ingredients!$B$11:$B$310, 0)), "")))</f>
        <v/>
      </c>
      <c r="J4750" s="73" t="str">
        <f>IF($B4750="", "", IF(IFERROR(INDEX(Meals!$C$11:$C$260, MATCH($B4750, Meals!$B$11:$B$260, 0)), "")="", "", IFERROR(INDEX(Meals!$C$11:$C$260, MATCH($B4750, Meals!$B$11:$B$260, 0)), "")))</f>
        <v/>
      </c>
      <c r="K4750" s="4"/>
      <c r="L4750" s="72" t="str">
        <f t="shared" si="1117"/>
        <v/>
      </c>
      <c r="M4750" s="73" t="str">
        <f t="shared" si="1118"/>
        <v/>
      </c>
      <c r="N4750" s="4"/>
      <c r="O4750" s="78" t="str">
        <f t="shared" si="1119"/>
        <v/>
      </c>
      <c r="P4750" s="79" t="str">
        <f t="shared" si="1120"/>
        <v/>
      </c>
      <c r="Q4750" s="4"/>
      <c r="R4750" s="90" t="str">
        <f t="shared" si="1121"/>
        <v/>
      </c>
      <c r="S4750" s="4"/>
      <c r="Y4750" s="18" t="str">
        <f t="shared" si="1122"/>
        <v/>
      </c>
      <c r="AA4750" s="18" t="str">
        <f t="shared" si="1113"/>
        <v/>
      </c>
      <c r="AB4750" s="18" t="str">
        <f t="shared" si="1114"/>
        <v/>
      </c>
      <c r="AC4750" s="18" t="str">
        <f t="shared" si="1123"/>
        <v/>
      </c>
      <c r="AD4750" s="18" t="str">
        <f t="shared" si="1123"/>
        <v/>
      </c>
      <c r="AE4750" s="18" t="str">
        <f t="shared" si="1124"/>
        <v/>
      </c>
      <c r="AG4750" s="95" t="str">
        <f>IF($C4750="", "", IF(IFERROR(INDEX(Ingredients!C$11:C$310, MATCH($C4750, Ingredients!$B$11:$B$310, 0)), "")="", "", IFERROR(INDEX(Ingredients!C$11:C$310, MATCH($C4750, Ingredients!$B$11:$B$310, 0)), "")))</f>
        <v/>
      </c>
      <c r="AH4750" s="105" t="str">
        <f>IF($C4750="", "", IF(IFERROR(INDEX(Ingredients!D$11:D$310, MATCH($C4750, Ingredients!$B$11:$B$310, 0)), "")="", "", IFERROR(INDEX(Ingredients!D$11:D$310, MATCH($C4750, Ingredients!$B$11:$B$310, 0)), "")))</f>
        <v/>
      </c>
      <c r="AI4750" s="106" t="str">
        <f>IF($C4750="", "", IF(IFERROR(INDEX(Ingredients!E$11:E$310, MATCH($C4750, Ingredients!$B$11:$B$310, 0)), "")="", "", IFERROR(INDEX(Ingredients!E$11:E$310, MATCH($C4750, Ingredients!$B$11:$B$310, 0)), "")))</f>
        <v/>
      </c>
      <c r="AJ4750" s="108" t="str">
        <f>IF($C4750="", "", IF(IFERROR(INDEX(Ingredients!F$11:F$310, MATCH($C4750, Ingredients!$B$11:$B$310, 0)), "")="", "", IFERROR(INDEX(Ingredients!F$11:F$310, MATCH($C4750, Ingredients!$B$11:$B$310, 0)), "")))</f>
        <v/>
      </c>
      <c r="AK4750" s="106" t="str">
        <f>IF($C4750="", "", IF(IFERROR(INDEX(Ingredients!G$11:G$310, MATCH($C4750, Ingredients!$B$11:$B$310, 0)), "")="", "", IFERROR(INDEX(Ingredients!G$11:G$310, MATCH($C4750, Ingredients!$B$11:$B$310, 0)), "")))</f>
        <v/>
      </c>
      <c r="AL4750" s="79" t="str">
        <f>IF($C4750="", "", IF(IFERROR(INDEX(Ingredients!H$11:H$310, MATCH($C4750, Ingredients!$B$11:$B$310, 0)), "")="", "", IFERROR(INDEX(Ingredients!H$11:H$310, MATCH($C4750, Ingredients!$B$11:$B$310, 0)), "")))</f>
        <v/>
      </c>
      <c r="AN4750" s="83" t="str">
        <f t="shared" si="1115"/>
        <v/>
      </c>
      <c r="AP4750" s="114" t="str">
        <f t="shared" si="1125"/>
        <v/>
      </c>
      <c r="AR4750" s="117" t="str">
        <f>IF($C4750="", "", IF(IFERROR(INDEX(Ingredients!$AI$11:$AI$310, MATCH($C4750, Ingredients!$B$11:$B$310, 0)), "")="", "", IFERROR(INDEX(Ingredients!$AI$11:$AI$310, MATCH($C4750, Ingredients!$B$11:$B$310, 0)), "")))</f>
        <v/>
      </c>
      <c r="AT4750" s="120" t="str">
        <f t="shared" si="1126"/>
        <v/>
      </c>
      <c r="AV4750" s="90" t="str">
        <f t="shared" si="1116"/>
        <v/>
      </c>
      <c r="AX4750" s="90" t="str">
        <f>IF($AV4750="", "", COUNTIF($AV$11:$AV$5010, "&lt;"&amp;$AV4750)+1+COUNTIF($AV$11:$AV4750, $AV4750)-1)</f>
        <v/>
      </c>
      <c r="AZ4750" s="111" t="str">
        <f>IF($B4750="", "", SUMIF('Shopping List'!$AV$11:$AV$25, $B4750, 'Shopping List'!$BN$11:$BN$25))</f>
        <v/>
      </c>
      <c r="BB4750" s="117" t="str">
        <f t="shared" si="1127"/>
        <v/>
      </c>
    </row>
    <row r="4751" spans="1:54" x14ac:dyDescent="0.25">
      <c r="A4751" s="4"/>
      <c r="B4751" s="37"/>
      <c r="C4751" s="124"/>
      <c r="D4751" s="39"/>
      <c r="E4751" s="125"/>
      <c r="F4751" s="48"/>
      <c r="G4751" s="4"/>
      <c r="H4751" s="4"/>
      <c r="I4751" s="95" t="str">
        <f>IF($C4751="", "", IF(IFERROR(INDEX(Ingredients!$C$11:$C$310, MATCH($C4751, Ingredients!$B$11:$B$310, 0)), "")="", "", IFERROR(INDEX(Ingredients!$C$11:$C$310, MATCH($C4751, Ingredients!$B$11:$B$310, 0)), "")))</f>
        <v/>
      </c>
      <c r="J4751" s="73" t="str">
        <f>IF($B4751="", "", IF(IFERROR(INDEX(Meals!$C$11:$C$260, MATCH($B4751, Meals!$B$11:$B$260, 0)), "")="", "", IFERROR(INDEX(Meals!$C$11:$C$260, MATCH($B4751, Meals!$B$11:$B$260, 0)), "")))</f>
        <v/>
      </c>
      <c r="K4751" s="4"/>
      <c r="L4751" s="72" t="str">
        <f t="shared" si="1117"/>
        <v/>
      </c>
      <c r="M4751" s="73" t="str">
        <f t="shared" si="1118"/>
        <v/>
      </c>
      <c r="N4751" s="4"/>
      <c r="O4751" s="78" t="str">
        <f t="shared" si="1119"/>
        <v/>
      </c>
      <c r="P4751" s="79" t="str">
        <f t="shared" si="1120"/>
        <v/>
      </c>
      <c r="Q4751" s="4"/>
      <c r="R4751" s="90" t="str">
        <f t="shared" si="1121"/>
        <v/>
      </c>
      <c r="S4751" s="4"/>
      <c r="Y4751" s="18" t="str">
        <f t="shared" si="1122"/>
        <v/>
      </c>
      <c r="AA4751" s="18" t="str">
        <f t="shared" si="1113"/>
        <v/>
      </c>
      <c r="AB4751" s="18" t="str">
        <f t="shared" si="1114"/>
        <v/>
      </c>
      <c r="AC4751" s="18" t="str">
        <f t="shared" si="1123"/>
        <v/>
      </c>
      <c r="AD4751" s="18" t="str">
        <f t="shared" si="1123"/>
        <v/>
      </c>
      <c r="AE4751" s="18" t="str">
        <f t="shared" si="1124"/>
        <v/>
      </c>
      <c r="AG4751" s="95" t="str">
        <f>IF($C4751="", "", IF(IFERROR(INDEX(Ingredients!C$11:C$310, MATCH($C4751, Ingredients!$B$11:$B$310, 0)), "")="", "", IFERROR(INDEX(Ingredients!C$11:C$310, MATCH($C4751, Ingredients!$B$11:$B$310, 0)), "")))</f>
        <v/>
      </c>
      <c r="AH4751" s="105" t="str">
        <f>IF($C4751="", "", IF(IFERROR(INDEX(Ingredients!D$11:D$310, MATCH($C4751, Ingredients!$B$11:$B$310, 0)), "")="", "", IFERROR(INDEX(Ingredients!D$11:D$310, MATCH($C4751, Ingredients!$B$11:$B$310, 0)), "")))</f>
        <v/>
      </c>
      <c r="AI4751" s="106" t="str">
        <f>IF($C4751="", "", IF(IFERROR(INDEX(Ingredients!E$11:E$310, MATCH($C4751, Ingredients!$B$11:$B$310, 0)), "")="", "", IFERROR(INDEX(Ingredients!E$11:E$310, MATCH($C4751, Ingredients!$B$11:$B$310, 0)), "")))</f>
        <v/>
      </c>
      <c r="AJ4751" s="108" t="str">
        <f>IF($C4751="", "", IF(IFERROR(INDEX(Ingredients!F$11:F$310, MATCH($C4751, Ingredients!$B$11:$B$310, 0)), "")="", "", IFERROR(INDEX(Ingredients!F$11:F$310, MATCH($C4751, Ingredients!$B$11:$B$310, 0)), "")))</f>
        <v/>
      </c>
      <c r="AK4751" s="106" t="str">
        <f>IF($C4751="", "", IF(IFERROR(INDEX(Ingredients!G$11:G$310, MATCH($C4751, Ingredients!$B$11:$B$310, 0)), "")="", "", IFERROR(INDEX(Ingredients!G$11:G$310, MATCH($C4751, Ingredients!$B$11:$B$310, 0)), "")))</f>
        <v/>
      </c>
      <c r="AL4751" s="79" t="str">
        <f>IF($C4751="", "", IF(IFERROR(INDEX(Ingredients!H$11:H$310, MATCH($C4751, Ingredients!$B$11:$B$310, 0)), "")="", "", IFERROR(INDEX(Ingredients!H$11:H$310, MATCH($C4751, Ingredients!$B$11:$B$310, 0)), "")))</f>
        <v/>
      </c>
      <c r="AN4751" s="83" t="str">
        <f t="shared" si="1115"/>
        <v/>
      </c>
      <c r="AP4751" s="114" t="str">
        <f t="shared" si="1125"/>
        <v/>
      </c>
      <c r="AR4751" s="117" t="str">
        <f>IF($C4751="", "", IF(IFERROR(INDEX(Ingredients!$AI$11:$AI$310, MATCH($C4751, Ingredients!$B$11:$B$310, 0)), "")="", "", IFERROR(INDEX(Ingredients!$AI$11:$AI$310, MATCH($C4751, Ingredients!$B$11:$B$310, 0)), "")))</f>
        <v/>
      </c>
      <c r="AT4751" s="120" t="str">
        <f t="shared" si="1126"/>
        <v/>
      </c>
      <c r="AV4751" s="90" t="str">
        <f t="shared" si="1116"/>
        <v/>
      </c>
      <c r="AX4751" s="90" t="str">
        <f>IF($AV4751="", "", COUNTIF($AV$11:$AV$5010, "&lt;"&amp;$AV4751)+1+COUNTIF($AV$11:$AV4751, $AV4751)-1)</f>
        <v/>
      </c>
      <c r="AZ4751" s="111" t="str">
        <f>IF($B4751="", "", SUMIF('Shopping List'!$AV$11:$AV$25, $B4751, 'Shopping List'!$BN$11:$BN$25))</f>
        <v/>
      </c>
      <c r="BB4751" s="117" t="str">
        <f t="shared" si="1127"/>
        <v/>
      </c>
    </row>
    <row r="4752" spans="1:54" x14ac:dyDescent="0.25">
      <c r="A4752" s="4"/>
      <c r="B4752" s="37"/>
      <c r="C4752" s="124"/>
      <c r="D4752" s="39"/>
      <c r="E4752" s="125"/>
      <c r="F4752" s="48"/>
      <c r="G4752" s="4"/>
      <c r="H4752" s="4"/>
      <c r="I4752" s="95" t="str">
        <f>IF($C4752="", "", IF(IFERROR(INDEX(Ingredients!$C$11:$C$310, MATCH($C4752, Ingredients!$B$11:$B$310, 0)), "")="", "", IFERROR(INDEX(Ingredients!$C$11:$C$310, MATCH($C4752, Ingredients!$B$11:$B$310, 0)), "")))</f>
        <v/>
      </c>
      <c r="J4752" s="73" t="str">
        <f>IF($B4752="", "", IF(IFERROR(INDEX(Meals!$C$11:$C$260, MATCH($B4752, Meals!$B$11:$B$260, 0)), "")="", "", IFERROR(INDEX(Meals!$C$11:$C$260, MATCH($B4752, Meals!$B$11:$B$260, 0)), "")))</f>
        <v/>
      </c>
      <c r="K4752" s="4"/>
      <c r="L4752" s="72" t="str">
        <f t="shared" si="1117"/>
        <v/>
      </c>
      <c r="M4752" s="73" t="str">
        <f t="shared" si="1118"/>
        <v/>
      </c>
      <c r="N4752" s="4"/>
      <c r="O4752" s="78" t="str">
        <f t="shared" si="1119"/>
        <v/>
      </c>
      <c r="P4752" s="79" t="str">
        <f t="shared" si="1120"/>
        <v/>
      </c>
      <c r="Q4752" s="4"/>
      <c r="R4752" s="90" t="str">
        <f t="shared" si="1121"/>
        <v/>
      </c>
      <c r="S4752" s="4"/>
      <c r="Y4752" s="18" t="str">
        <f t="shared" si="1122"/>
        <v/>
      </c>
      <c r="AA4752" s="18" t="str">
        <f t="shared" si="1113"/>
        <v/>
      </c>
      <c r="AB4752" s="18" t="str">
        <f t="shared" si="1114"/>
        <v/>
      </c>
      <c r="AC4752" s="18" t="str">
        <f t="shared" si="1123"/>
        <v/>
      </c>
      <c r="AD4752" s="18" t="str">
        <f t="shared" si="1123"/>
        <v/>
      </c>
      <c r="AE4752" s="18" t="str">
        <f t="shared" si="1124"/>
        <v/>
      </c>
      <c r="AG4752" s="95" t="str">
        <f>IF($C4752="", "", IF(IFERROR(INDEX(Ingredients!C$11:C$310, MATCH($C4752, Ingredients!$B$11:$B$310, 0)), "")="", "", IFERROR(INDEX(Ingredients!C$11:C$310, MATCH($C4752, Ingredients!$B$11:$B$310, 0)), "")))</f>
        <v/>
      </c>
      <c r="AH4752" s="105" t="str">
        <f>IF($C4752="", "", IF(IFERROR(INDEX(Ingredients!D$11:D$310, MATCH($C4752, Ingredients!$B$11:$B$310, 0)), "")="", "", IFERROR(INDEX(Ingredients!D$11:D$310, MATCH($C4752, Ingredients!$B$11:$B$310, 0)), "")))</f>
        <v/>
      </c>
      <c r="AI4752" s="106" t="str">
        <f>IF($C4752="", "", IF(IFERROR(INDEX(Ingredients!E$11:E$310, MATCH($C4752, Ingredients!$B$11:$B$310, 0)), "")="", "", IFERROR(INDEX(Ingredients!E$11:E$310, MATCH($C4752, Ingredients!$B$11:$B$310, 0)), "")))</f>
        <v/>
      </c>
      <c r="AJ4752" s="108" t="str">
        <f>IF($C4752="", "", IF(IFERROR(INDEX(Ingredients!F$11:F$310, MATCH($C4752, Ingredients!$B$11:$B$310, 0)), "")="", "", IFERROR(INDEX(Ingredients!F$11:F$310, MATCH($C4752, Ingredients!$B$11:$B$310, 0)), "")))</f>
        <v/>
      </c>
      <c r="AK4752" s="106" t="str">
        <f>IF($C4752="", "", IF(IFERROR(INDEX(Ingredients!G$11:G$310, MATCH($C4752, Ingredients!$B$11:$B$310, 0)), "")="", "", IFERROR(INDEX(Ingredients!G$11:G$310, MATCH($C4752, Ingredients!$B$11:$B$310, 0)), "")))</f>
        <v/>
      </c>
      <c r="AL4752" s="79" t="str">
        <f>IF($C4752="", "", IF(IFERROR(INDEX(Ingredients!H$11:H$310, MATCH($C4752, Ingredients!$B$11:$B$310, 0)), "")="", "", IFERROR(INDEX(Ingredients!H$11:H$310, MATCH($C4752, Ingredients!$B$11:$B$310, 0)), "")))</f>
        <v/>
      </c>
      <c r="AN4752" s="83" t="str">
        <f t="shared" si="1115"/>
        <v/>
      </c>
      <c r="AP4752" s="114" t="str">
        <f t="shared" si="1125"/>
        <v/>
      </c>
      <c r="AR4752" s="117" t="str">
        <f>IF($C4752="", "", IF(IFERROR(INDEX(Ingredients!$AI$11:$AI$310, MATCH($C4752, Ingredients!$B$11:$B$310, 0)), "")="", "", IFERROR(INDEX(Ingredients!$AI$11:$AI$310, MATCH($C4752, Ingredients!$B$11:$B$310, 0)), "")))</f>
        <v/>
      </c>
      <c r="AT4752" s="120" t="str">
        <f t="shared" si="1126"/>
        <v/>
      </c>
      <c r="AV4752" s="90" t="str">
        <f t="shared" si="1116"/>
        <v/>
      </c>
      <c r="AX4752" s="90" t="str">
        <f>IF($AV4752="", "", COUNTIF($AV$11:$AV$5010, "&lt;"&amp;$AV4752)+1+COUNTIF($AV$11:$AV4752, $AV4752)-1)</f>
        <v/>
      </c>
      <c r="AZ4752" s="111" t="str">
        <f>IF($B4752="", "", SUMIF('Shopping List'!$AV$11:$AV$25, $B4752, 'Shopping List'!$BN$11:$BN$25))</f>
        <v/>
      </c>
      <c r="BB4752" s="117" t="str">
        <f t="shared" si="1127"/>
        <v/>
      </c>
    </row>
    <row r="4753" spans="1:54" x14ac:dyDescent="0.25">
      <c r="A4753" s="4"/>
      <c r="B4753" s="37"/>
      <c r="C4753" s="124"/>
      <c r="D4753" s="39"/>
      <c r="E4753" s="125"/>
      <c r="F4753" s="48"/>
      <c r="G4753" s="4"/>
      <c r="H4753" s="4"/>
      <c r="I4753" s="95" t="str">
        <f>IF($C4753="", "", IF(IFERROR(INDEX(Ingredients!$C$11:$C$310, MATCH($C4753, Ingredients!$B$11:$B$310, 0)), "")="", "", IFERROR(INDEX(Ingredients!$C$11:$C$310, MATCH($C4753, Ingredients!$B$11:$B$310, 0)), "")))</f>
        <v/>
      </c>
      <c r="J4753" s="73" t="str">
        <f>IF($B4753="", "", IF(IFERROR(INDEX(Meals!$C$11:$C$260, MATCH($B4753, Meals!$B$11:$B$260, 0)), "")="", "", IFERROR(INDEX(Meals!$C$11:$C$260, MATCH($B4753, Meals!$B$11:$B$260, 0)), "")))</f>
        <v/>
      </c>
      <c r="K4753" s="4"/>
      <c r="L4753" s="72" t="str">
        <f t="shared" si="1117"/>
        <v/>
      </c>
      <c r="M4753" s="73" t="str">
        <f t="shared" si="1118"/>
        <v/>
      </c>
      <c r="N4753" s="4"/>
      <c r="O4753" s="78" t="str">
        <f t="shared" si="1119"/>
        <v/>
      </c>
      <c r="P4753" s="79" t="str">
        <f t="shared" si="1120"/>
        <v/>
      </c>
      <c r="Q4753" s="4"/>
      <c r="R4753" s="90" t="str">
        <f t="shared" si="1121"/>
        <v/>
      </c>
      <c r="S4753" s="4"/>
      <c r="Y4753" s="18" t="str">
        <f t="shared" si="1122"/>
        <v/>
      </c>
      <c r="AA4753" s="18" t="str">
        <f t="shared" si="1113"/>
        <v/>
      </c>
      <c r="AB4753" s="18" t="str">
        <f t="shared" si="1114"/>
        <v/>
      </c>
      <c r="AC4753" s="18" t="str">
        <f t="shared" si="1123"/>
        <v/>
      </c>
      <c r="AD4753" s="18" t="str">
        <f t="shared" si="1123"/>
        <v/>
      </c>
      <c r="AE4753" s="18" t="str">
        <f t="shared" si="1124"/>
        <v/>
      </c>
      <c r="AG4753" s="95" t="str">
        <f>IF($C4753="", "", IF(IFERROR(INDEX(Ingredients!C$11:C$310, MATCH($C4753, Ingredients!$B$11:$B$310, 0)), "")="", "", IFERROR(INDEX(Ingredients!C$11:C$310, MATCH($C4753, Ingredients!$B$11:$B$310, 0)), "")))</f>
        <v/>
      </c>
      <c r="AH4753" s="105" t="str">
        <f>IF($C4753="", "", IF(IFERROR(INDEX(Ingredients!D$11:D$310, MATCH($C4753, Ingredients!$B$11:$B$310, 0)), "")="", "", IFERROR(INDEX(Ingredients!D$11:D$310, MATCH($C4753, Ingredients!$B$11:$B$310, 0)), "")))</f>
        <v/>
      </c>
      <c r="AI4753" s="106" t="str">
        <f>IF($C4753="", "", IF(IFERROR(INDEX(Ingredients!E$11:E$310, MATCH($C4753, Ingredients!$B$11:$B$310, 0)), "")="", "", IFERROR(INDEX(Ingredients!E$11:E$310, MATCH($C4753, Ingredients!$B$11:$B$310, 0)), "")))</f>
        <v/>
      </c>
      <c r="AJ4753" s="108" t="str">
        <f>IF($C4753="", "", IF(IFERROR(INDEX(Ingredients!F$11:F$310, MATCH($C4753, Ingredients!$B$11:$B$310, 0)), "")="", "", IFERROR(INDEX(Ingredients!F$11:F$310, MATCH($C4753, Ingredients!$B$11:$B$310, 0)), "")))</f>
        <v/>
      </c>
      <c r="AK4753" s="106" t="str">
        <f>IF($C4753="", "", IF(IFERROR(INDEX(Ingredients!G$11:G$310, MATCH($C4753, Ingredients!$B$11:$B$310, 0)), "")="", "", IFERROR(INDEX(Ingredients!G$11:G$310, MATCH($C4753, Ingredients!$B$11:$B$310, 0)), "")))</f>
        <v/>
      </c>
      <c r="AL4753" s="79" t="str">
        <f>IF($C4753="", "", IF(IFERROR(INDEX(Ingredients!H$11:H$310, MATCH($C4753, Ingredients!$B$11:$B$310, 0)), "")="", "", IFERROR(INDEX(Ingredients!H$11:H$310, MATCH($C4753, Ingredients!$B$11:$B$310, 0)), "")))</f>
        <v/>
      </c>
      <c r="AN4753" s="83" t="str">
        <f t="shared" si="1115"/>
        <v/>
      </c>
      <c r="AP4753" s="114" t="str">
        <f t="shared" si="1125"/>
        <v/>
      </c>
      <c r="AR4753" s="117" t="str">
        <f>IF($C4753="", "", IF(IFERROR(INDEX(Ingredients!$AI$11:$AI$310, MATCH($C4753, Ingredients!$B$11:$B$310, 0)), "")="", "", IFERROR(INDEX(Ingredients!$AI$11:$AI$310, MATCH($C4753, Ingredients!$B$11:$B$310, 0)), "")))</f>
        <v/>
      </c>
      <c r="AT4753" s="120" t="str">
        <f t="shared" si="1126"/>
        <v/>
      </c>
      <c r="AV4753" s="90" t="str">
        <f t="shared" si="1116"/>
        <v/>
      </c>
      <c r="AX4753" s="90" t="str">
        <f>IF($AV4753="", "", COUNTIF($AV$11:$AV$5010, "&lt;"&amp;$AV4753)+1+COUNTIF($AV$11:$AV4753, $AV4753)-1)</f>
        <v/>
      </c>
      <c r="AZ4753" s="111" t="str">
        <f>IF($B4753="", "", SUMIF('Shopping List'!$AV$11:$AV$25, $B4753, 'Shopping List'!$BN$11:$BN$25))</f>
        <v/>
      </c>
      <c r="BB4753" s="117" t="str">
        <f t="shared" si="1127"/>
        <v/>
      </c>
    </row>
    <row r="4754" spans="1:54" x14ac:dyDescent="0.25">
      <c r="A4754" s="4"/>
      <c r="B4754" s="37"/>
      <c r="C4754" s="124"/>
      <c r="D4754" s="39"/>
      <c r="E4754" s="125"/>
      <c r="F4754" s="48"/>
      <c r="G4754" s="4"/>
      <c r="H4754" s="4"/>
      <c r="I4754" s="95" t="str">
        <f>IF($C4754="", "", IF(IFERROR(INDEX(Ingredients!$C$11:$C$310, MATCH($C4754, Ingredients!$B$11:$B$310, 0)), "")="", "", IFERROR(INDEX(Ingredients!$C$11:$C$310, MATCH($C4754, Ingredients!$B$11:$B$310, 0)), "")))</f>
        <v/>
      </c>
      <c r="J4754" s="73" t="str">
        <f>IF($B4754="", "", IF(IFERROR(INDEX(Meals!$C$11:$C$260, MATCH($B4754, Meals!$B$11:$B$260, 0)), "")="", "", IFERROR(INDEX(Meals!$C$11:$C$260, MATCH($B4754, Meals!$B$11:$B$260, 0)), "")))</f>
        <v/>
      </c>
      <c r="K4754" s="4"/>
      <c r="L4754" s="72" t="str">
        <f t="shared" si="1117"/>
        <v/>
      </c>
      <c r="M4754" s="73" t="str">
        <f t="shared" si="1118"/>
        <v/>
      </c>
      <c r="N4754" s="4"/>
      <c r="O4754" s="78" t="str">
        <f t="shared" si="1119"/>
        <v/>
      </c>
      <c r="P4754" s="79" t="str">
        <f t="shared" si="1120"/>
        <v/>
      </c>
      <c r="Q4754" s="4"/>
      <c r="R4754" s="90" t="str">
        <f t="shared" si="1121"/>
        <v/>
      </c>
      <c r="S4754" s="4"/>
      <c r="Y4754" s="18" t="str">
        <f t="shared" si="1122"/>
        <v/>
      </c>
      <c r="AA4754" s="18" t="str">
        <f t="shared" si="1113"/>
        <v/>
      </c>
      <c r="AB4754" s="18" t="str">
        <f t="shared" si="1114"/>
        <v/>
      </c>
      <c r="AC4754" s="18" t="str">
        <f t="shared" si="1123"/>
        <v/>
      </c>
      <c r="AD4754" s="18" t="str">
        <f t="shared" si="1123"/>
        <v/>
      </c>
      <c r="AE4754" s="18" t="str">
        <f t="shared" si="1124"/>
        <v/>
      </c>
      <c r="AG4754" s="95" t="str">
        <f>IF($C4754="", "", IF(IFERROR(INDEX(Ingredients!C$11:C$310, MATCH($C4754, Ingredients!$B$11:$B$310, 0)), "")="", "", IFERROR(INDEX(Ingredients!C$11:C$310, MATCH($C4754, Ingredients!$B$11:$B$310, 0)), "")))</f>
        <v/>
      </c>
      <c r="AH4754" s="105" t="str">
        <f>IF($C4754="", "", IF(IFERROR(INDEX(Ingredients!D$11:D$310, MATCH($C4754, Ingredients!$B$11:$B$310, 0)), "")="", "", IFERROR(INDEX(Ingredients!D$11:D$310, MATCH($C4754, Ingredients!$B$11:$B$310, 0)), "")))</f>
        <v/>
      </c>
      <c r="AI4754" s="106" t="str">
        <f>IF($C4754="", "", IF(IFERROR(INDEX(Ingredients!E$11:E$310, MATCH($C4754, Ingredients!$B$11:$B$310, 0)), "")="", "", IFERROR(INDEX(Ingredients!E$11:E$310, MATCH($C4754, Ingredients!$B$11:$B$310, 0)), "")))</f>
        <v/>
      </c>
      <c r="AJ4754" s="108" t="str">
        <f>IF($C4754="", "", IF(IFERROR(INDEX(Ingredients!F$11:F$310, MATCH($C4754, Ingredients!$B$11:$B$310, 0)), "")="", "", IFERROR(INDEX(Ingredients!F$11:F$310, MATCH($C4754, Ingredients!$B$11:$B$310, 0)), "")))</f>
        <v/>
      </c>
      <c r="AK4754" s="106" t="str">
        <f>IF($C4754="", "", IF(IFERROR(INDEX(Ingredients!G$11:G$310, MATCH($C4754, Ingredients!$B$11:$B$310, 0)), "")="", "", IFERROR(INDEX(Ingredients!G$11:G$310, MATCH($C4754, Ingredients!$B$11:$B$310, 0)), "")))</f>
        <v/>
      </c>
      <c r="AL4754" s="79" t="str">
        <f>IF($C4754="", "", IF(IFERROR(INDEX(Ingredients!H$11:H$310, MATCH($C4754, Ingredients!$B$11:$B$310, 0)), "")="", "", IFERROR(INDEX(Ingredients!H$11:H$310, MATCH($C4754, Ingredients!$B$11:$B$310, 0)), "")))</f>
        <v/>
      </c>
      <c r="AN4754" s="83" t="str">
        <f t="shared" si="1115"/>
        <v/>
      </c>
      <c r="AP4754" s="114" t="str">
        <f t="shared" si="1125"/>
        <v/>
      </c>
      <c r="AR4754" s="117" t="str">
        <f>IF($C4754="", "", IF(IFERROR(INDEX(Ingredients!$AI$11:$AI$310, MATCH($C4754, Ingredients!$B$11:$B$310, 0)), "")="", "", IFERROR(INDEX(Ingredients!$AI$11:$AI$310, MATCH($C4754, Ingredients!$B$11:$B$310, 0)), "")))</f>
        <v/>
      </c>
      <c r="AT4754" s="120" t="str">
        <f t="shared" si="1126"/>
        <v/>
      </c>
      <c r="AV4754" s="90" t="str">
        <f t="shared" si="1116"/>
        <v/>
      </c>
      <c r="AX4754" s="90" t="str">
        <f>IF($AV4754="", "", COUNTIF($AV$11:$AV$5010, "&lt;"&amp;$AV4754)+1+COUNTIF($AV$11:$AV4754, $AV4754)-1)</f>
        <v/>
      </c>
      <c r="AZ4754" s="111" t="str">
        <f>IF($B4754="", "", SUMIF('Shopping List'!$AV$11:$AV$25, $B4754, 'Shopping List'!$BN$11:$BN$25))</f>
        <v/>
      </c>
      <c r="BB4754" s="117" t="str">
        <f t="shared" si="1127"/>
        <v/>
      </c>
    </row>
    <row r="4755" spans="1:54" x14ac:dyDescent="0.25">
      <c r="A4755" s="4"/>
      <c r="B4755" s="37"/>
      <c r="C4755" s="124"/>
      <c r="D4755" s="39"/>
      <c r="E4755" s="125"/>
      <c r="F4755" s="48"/>
      <c r="G4755" s="4"/>
      <c r="H4755" s="4"/>
      <c r="I4755" s="95" t="str">
        <f>IF($C4755="", "", IF(IFERROR(INDEX(Ingredients!$C$11:$C$310, MATCH($C4755, Ingredients!$B$11:$B$310, 0)), "")="", "", IFERROR(INDEX(Ingredients!$C$11:$C$310, MATCH($C4755, Ingredients!$B$11:$B$310, 0)), "")))</f>
        <v/>
      </c>
      <c r="J4755" s="73" t="str">
        <f>IF($B4755="", "", IF(IFERROR(INDEX(Meals!$C$11:$C$260, MATCH($B4755, Meals!$B$11:$B$260, 0)), "")="", "", IFERROR(INDEX(Meals!$C$11:$C$260, MATCH($B4755, Meals!$B$11:$B$260, 0)), "")))</f>
        <v/>
      </c>
      <c r="K4755" s="4"/>
      <c r="L4755" s="72" t="str">
        <f t="shared" si="1117"/>
        <v/>
      </c>
      <c r="M4755" s="73" t="str">
        <f t="shared" si="1118"/>
        <v/>
      </c>
      <c r="N4755" s="4"/>
      <c r="O4755" s="78" t="str">
        <f t="shared" si="1119"/>
        <v/>
      </c>
      <c r="P4755" s="79" t="str">
        <f t="shared" si="1120"/>
        <v/>
      </c>
      <c r="Q4755" s="4"/>
      <c r="R4755" s="90" t="str">
        <f t="shared" si="1121"/>
        <v/>
      </c>
      <c r="S4755" s="4"/>
      <c r="Y4755" s="18" t="str">
        <f t="shared" si="1122"/>
        <v/>
      </c>
      <c r="AA4755" s="18" t="str">
        <f t="shared" si="1113"/>
        <v/>
      </c>
      <c r="AB4755" s="18" t="str">
        <f t="shared" si="1114"/>
        <v/>
      </c>
      <c r="AC4755" s="18" t="str">
        <f t="shared" si="1123"/>
        <v/>
      </c>
      <c r="AD4755" s="18" t="str">
        <f t="shared" si="1123"/>
        <v/>
      </c>
      <c r="AE4755" s="18" t="str">
        <f t="shared" si="1124"/>
        <v/>
      </c>
      <c r="AG4755" s="95" t="str">
        <f>IF($C4755="", "", IF(IFERROR(INDEX(Ingredients!C$11:C$310, MATCH($C4755, Ingredients!$B$11:$B$310, 0)), "")="", "", IFERROR(INDEX(Ingredients!C$11:C$310, MATCH($C4755, Ingredients!$B$11:$B$310, 0)), "")))</f>
        <v/>
      </c>
      <c r="AH4755" s="105" t="str">
        <f>IF($C4755="", "", IF(IFERROR(INDEX(Ingredients!D$11:D$310, MATCH($C4755, Ingredients!$B$11:$B$310, 0)), "")="", "", IFERROR(INDEX(Ingredients!D$11:D$310, MATCH($C4755, Ingredients!$B$11:$B$310, 0)), "")))</f>
        <v/>
      </c>
      <c r="AI4755" s="106" t="str">
        <f>IF($C4755="", "", IF(IFERROR(INDEX(Ingredients!E$11:E$310, MATCH($C4755, Ingredients!$B$11:$B$310, 0)), "")="", "", IFERROR(INDEX(Ingredients!E$11:E$310, MATCH($C4755, Ingredients!$B$11:$B$310, 0)), "")))</f>
        <v/>
      </c>
      <c r="AJ4755" s="108" t="str">
        <f>IF($C4755="", "", IF(IFERROR(INDEX(Ingredients!F$11:F$310, MATCH($C4755, Ingredients!$B$11:$B$310, 0)), "")="", "", IFERROR(INDEX(Ingredients!F$11:F$310, MATCH($C4755, Ingredients!$B$11:$B$310, 0)), "")))</f>
        <v/>
      </c>
      <c r="AK4755" s="106" t="str">
        <f>IF($C4755="", "", IF(IFERROR(INDEX(Ingredients!G$11:G$310, MATCH($C4755, Ingredients!$B$11:$B$310, 0)), "")="", "", IFERROR(INDEX(Ingredients!G$11:G$310, MATCH($C4755, Ingredients!$B$11:$B$310, 0)), "")))</f>
        <v/>
      </c>
      <c r="AL4755" s="79" t="str">
        <f>IF($C4755="", "", IF(IFERROR(INDEX(Ingredients!H$11:H$310, MATCH($C4755, Ingredients!$B$11:$B$310, 0)), "")="", "", IFERROR(INDEX(Ingredients!H$11:H$310, MATCH($C4755, Ingredients!$B$11:$B$310, 0)), "")))</f>
        <v/>
      </c>
      <c r="AN4755" s="83" t="str">
        <f t="shared" si="1115"/>
        <v/>
      </c>
      <c r="AP4755" s="114" t="str">
        <f t="shared" si="1125"/>
        <v/>
      </c>
      <c r="AR4755" s="117" t="str">
        <f>IF($C4755="", "", IF(IFERROR(INDEX(Ingredients!$AI$11:$AI$310, MATCH($C4755, Ingredients!$B$11:$B$310, 0)), "")="", "", IFERROR(INDEX(Ingredients!$AI$11:$AI$310, MATCH($C4755, Ingredients!$B$11:$B$310, 0)), "")))</f>
        <v/>
      </c>
      <c r="AT4755" s="120" t="str">
        <f t="shared" si="1126"/>
        <v/>
      </c>
      <c r="AV4755" s="90" t="str">
        <f t="shared" si="1116"/>
        <v/>
      </c>
      <c r="AX4755" s="90" t="str">
        <f>IF($AV4755="", "", COUNTIF($AV$11:$AV$5010, "&lt;"&amp;$AV4755)+1+COUNTIF($AV$11:$AV4755, $AV4755)-1)</f>
        <v/>
      </c>
      <c r="AZ4755" s="111" t="str">
        <f>IF($B4755="", "", SUMIF('Shopping List'!$AV$11:$AV$25, $B4755, 'Shopping List'!$BN$11:$BN$25))</f>
        <v/>
      </c>
      <c r="BB4755" s="117" t="str">
        <f t="shared" si="1127"/>
        <v/>
      </c>
    </row>
    <row r="4756" spans="1:54" x14ac:dyDescent="0.25">
      <c r="A4756" s="4"/>
      <c r="B4756" s="37"/>
      <c r="C4756" s="124"/>
      <c r="D4756" s="39"/>
      <c r="E4756" s="125"/>
      <c r="F4756" s="48"/>
      <c r="G4756" s="4"/>
      <c r="H4756" s="4"/>
      <c r="I4756" s="95" t="str">
        <f>IF($C4756="", "", IF(IFERROR(INDEX(Ingredients!$C$11:$C$310, MATCH($C4756, Ingredients!$B$11:$B$310, 0)), "")="", "", IFERROR(INDEX(Ingredients!$C$11:$C$310, MATCH($C4756, Ingredients!$B$11:$B$310, 0)), "")))</f>
        <v/>
      </c>
      <c r="J4756" s="73" t="str">
        <f>IF($B4756="", "", IF(IFERROR(INDEX(Meals!$C$11:$C$260, MATCH($B4756, Meals!$B$11:$B$260, 0)), "")="", "", IFERROR(INDEX(Meals!$C$11:$C$260, MATCH($B4756, Meals!$B$11:$B$260, 0)), "")))</f>
        <v/>
      </c>
      <c r="K4756" s="4"/>
      <c r="L4756" s="72" t="str">
        <f t="shared" si="1117"/>
        <v/>
      </c>
      <c r="M4756" s="73" t="str">
        <f t="shared" si="1118"/>
        <v/>
      </c>
      <c r="N4756" s="4"/>
      <c r="O4756" s="78" t="str">
        <f t="shared" si="1119"/>
        <v/>
      </c>
      <c r="P4756" s="79" t="str">
        <f t="shared" si="1120"/>
        <v/>
      </c>
      <c r="Q4756" s="4"/>
      <c r="R4756" s="90" t="str">
        <f t="shared" si="1121"/>
        <v/>
      </c>
      <c r="S4756" s="4"/>
      <c r="Y4756" s="18" t="str">
        <f t="shared" si="1122"/>
        <v/>
      </c>
      <c r="AA4756" s="18" t="str">
        <f t="shared" si="1113"/>
        <v/>
      </c>
      <c r="AB4756" s="18" t="str">
        <f t="shared" si="1114"/>
        <v/>
      </c>
      <c r="AC4756" s="18" t="str">
        <f t="shared" si="1123"/>
        <v/>
      </c>
      <c r="AD4756" s="18" t="str">
        <f t="shared" si="1123"/>
        <v/>
      </c>
      <c r="AE4756" s="18" t="str">
        <f t="shared" si="1124"/>
        <v/>
      </c>
      <c r="AG4756" s="95" t="str">
        <f>IF($C4756="", "", IF(IFERROR(INDEX(Ingredients!C$11:C$310, MATCH($C4756, Ingredients!$B$11:$B$310, 0)), "")="", "", IFERROR(INDEX(Ingredients!C$11:C$310, MATCH($C4756, Ingredients!$B$11:$B$310, 0)), "")))</f>
        <v/>
      </c>
      <c r="AH4756" s="105" t="str">
        <f>IF($C4756="", "", IF(IFERROR(INDEX(Ingredients!D$11:D$310, MATCH($C4756, Ingredients!$B$11:$B$310, 0)), "")="", "", IFERROR(INDEX(Ingredients!D$11:D$310, MATCH($C4756, Ingredients!$B$11:$B$310, 0)), "")))</f>
        <v/>
      </c>
      <c r="AI4756" s="106" t="str">
        <f>IF($C4756="", "", IF(IFERROR(INDEX(Ingredients!E$11:E$310, MATCH($C4756, Ingredients!$B$11:$B$310, 0)), "")="", "", IFERROR(INDEX(Ingredients!E$11:E$310, MATCH($C4756, Ingredients!$B$11:$B$310, 0)), "")))</f>
        <v/>
      </c>
      <c r="AJ4756" s="108" t="str">
        <f>IF($C4756="", "", IF(IFERROR(INDEX(Ingredients!F$11:F$310, MATCH($C4756, Ingredients!$B$11:$B$310, 0)), "")="", "", IFERROR(INDEX(Ingredients!F$11:F$310, MATCH($C4756, Ingredients!$B$11:$B$310, 0)), "")))</f>
        <v/>
      </c>
      <c r="AK4756" s="106" t="str">
        <f>IF($C4756="", "", IF(IFERROR(INDEX(Ingredients!G$11:G$310, MATCH($C4756, Ingredients!$B$11:$B$310, 0)), "")="", "", IFERROR(INDEX(Ingredients!G$11:G$310, MATCH($C4756, Ingredients!$B$11:$B$310, 0)), "")))</f>
        <v/>
      </c>
      <c r="AL4756" s="79" t="str">
        <f>IF($C4756="", "", IF(IFERROR(INDEX(Ingredients!H$11:H$310, MATCH($C4756, Ingredients!$B$11:$B$310, 0)), "")="", "", IFERROR(INDEX(Ingredients!H$11:H$310, MATCH($C4756, Ingredients!$B$11:$B$310, 0)), "")))</f>
        <v/>
      </c>
      <c r="AN4756" s="83" t="str">
        <f t="shared" si="1115"/>
        <v/>
      </c>
      <c r="AP4756" s="114" t="str">
        <f t="shared" si="1125"/>
        <v/>
      </c>
      <c r="AR4756" s="117" t="str">
        <f>IF($C4756="", "", IF(IFERROR(INDEX(Ingredients!$AI$11:$AI$310, MATCH($C4756, Ingredients!$B$11:$B$310, 0)), "")="", "", IFERROR(INDEX(Ingredients!$AI$11:$AI$310, MATCH($C4756, Ingredients!$B$11:$B$310, 0)), "")))</f>
        <v/>
      </c>
      <c r="AT4756" s="120" t="str">
        <f t="shared" si="1126"/>
        <v/>
      </c>
      <c r="AV4756" s="90" t="str">
        <f t="shared" si="1116"/>
        <v/>
      </c>
      <c r="AX4756" s="90" t="str">
        <f>IF($AV4756="", "", COUNTIF($AV$11:$AV$5010, "&lt;"&amp;$AV4756)+1+COUNTIF($AV$11:$AV4756, $AV4756)-1)</f>
        <v/>
      </c>
      <c r="AZ4756" s="111" t="str">
        <f>IF($B4756="", "", SUMIF('Shopping List'!$AV$11:$AV$25, $B4756, 'Shopping List'!$BN$11:$BN$25))</f>
        <v/>
      </c>
      <c r="BB4756" s="117" t="str">
        <f t="shared" si="1127"/>
        <v/>
      </c>
    </row>
    <row r="4757" spans="1:54" x14ac:dyDescent="0.25">
      <c r="A4757" s="4"/>
      <c r="B4757" s="37"/>
      <c r="C4757" s="124"/>
      <c r="D4757" s="39"/>
      <c r="E4757" s="125"/>
      <c r="F4757" s="48"/>
      <c r="G4757" s="4"/>
      <c r="H4757" s="4"/>
      <c r="I4757" s="95" t="str">
        <f>IF($C4757="", "", IF(IFERROR(INDEX(Ingredients!$C$11:$C$310, MATCH($C4757, Ingredients!$B$11:$B$310, 0)), "")="", "", IFERROR(INDEX(Ingredients!$C$11:$C$310, MATCH($C4757, Ingredients!$B$11:$B$310, 0)), "")))</f>
        <v/>
      </c>
      <c r="J4757" s="73" t="str">
        <f>IF($B4757="", "", IF(IFERROR(INDEX(Meals!$C$11:$C$260, MATCH($B4757, Meals!$B$11:$B$260, 0)), "")="", "", IFERROR(INDEX(Meals!$C$11:$C$260, MATCH($B4757, Meals!$B$11:$B$260, 0)), "")))</f>
        <v/>
      </c>
      <c r="K4757" s="4"/>
      <c r="L4757" s="72" t="str">
        <f t="shared" si="1117"/>
        <v/>
      </c>
      <c r="M4757" s="73" t="str">
        <f t="shared" si="1118"/>
        <v/>
      </c>
      <c r="N4757" s="4"/>
      <c r="O4757" s="78" t="str">
        <f t="shared" si="1119"/>
        <v/>
      </c>
      <c r="P4757" s="79" t="str">
        <f t="shared" si="1120"/>
        <v/>
      </c>
      <c r="Q4757" s="4"/>
      <c r="R4757" s="90" t="str">
        <f t="shared" si="1121"/>
        <v/>
      </c>
      <c r="S4757" s="4"/>
      <c r="Y4757" s="18" t="str">
        <f t="shared" si="1122"/>
        <v/>
      </c>
      <c r="AA4757" s="18" t="str">
        <f t="shared" si="1113"/>
        <v/>
      </c>
      <c r="AB4757" s="18" t="str">
        <f t="shared" si="1114"/>
        <v/>
      </c>
      <c r="AC4757" s="18" t="str">
        <f t="shared" si="1123"/>
        <v/>
      </c>
      <c r="AD4757" s="18" t="str">
        <f t="shared" si="1123"/>
        <v/>
      </c>
      <c r="AE4757" s="18" t="str">
        <f t="shared" si="1124"/>
        <v/>
      </c>
      <c r="AG4757" s="95" t="str">
        <f>IF($C4757="", "", IF(IFERROR(INDEX(Ingredients!C$11:C$310, MATCH($C4757, Ingredients!$B$11:$B$310, 0)), "")="", "", IFERROR(INDEX(Ingredients!C$11:C$310, MATCH($C4757, Ingredients!$B$11:$B$310, 0)), "")))</f>
        <v/>
      </c>
      <c r="AH4757" s="105" t="str">
        <f>IF($C4757="", "", IF(IFERROR(INDEX(Ingredients!D$11:D$310, MATCH($C4757, Ingredients!$B$11:$B$310, 0)), "")="", "", IFERROR(INDEX(Ingredients!D$11:D$310, MATCH($C4757, Ingredients!$B$11:$B$310, 0)), "")))</f>
        <v/>
      </c>
      <c r="AI4757" s="106" t="str">
        <f>IF($C4757="", "", IF(IFERROR(INDEX(Ingredients!E$11:E$310, MATCH($C4757, Ingredients!$B$11:$B$310, 0)), "")="", "", IFERROR(INDEX(Ingredients!E$11:E$310, MATCH($C4757, Ingredients!$B$11:$B$310, 0)), "")))</f>
        <v/>
      </c>
      <c r="AJ4757" s="108" t="str">
        <f>IF($C4757="", "", IF(IFERROR(INDEX(Ingredients!F$11:F$310, MATCH($C4757, Ingredients!$B$11:$B$310, 0)), "")="", "", IFERROR(INDEX(Ingredients!F$11:F$310, MATCH($C4757, Ingredients!$B$11:$B$310, 0)), "")))</f>
        <v/>
      </c>
      <c r="AK4757" s="106" t="str">
        <f>IF($C4757="", "", IF(IFERROR(INDEX(Ingredients!G$11:G$310, MATCH($C4757, Ingredients!$B$11:$B$310, 0)), "")="", "", IFERROR(INDEX(Ingredients!G$11:G$310, MATCH($C4757, Ingredients!$B$11:$B$310, 0)), "")))</f>
        <v/>
      </c>
      <c r="AL4757" s="79" t="str">
        <f>IF($C4757="", "", IF(IFERROR(INDEX(Ingredients!H$11:H$310, MATCH($C4757, Ingredients!$B$11:$B$310, 0)), "")="", "", IFERROR(INDEX(Ingredients!H$11:H$310, MATCH($C4757, Ingredients!$B$11:$B$310, 0)), "")))</f>
        <v/>
      </c>
      <c r="AN4757" s="83" t="str">
        <f t="shared" si="1115"/>
        <v/>
      </c>
      <c r="AP4757" s="114" t="str">
        <f t="shared" si="1125"/>
        <v/>
      </c>
      <c r="AR4757" s="117" t="str">
        <f>IF($C4757="", "", IF(IFERROR(INDEX(Ingredients!$AI$11:$AI$310, MATCH($C4757, Ingredients!$B$11:$B$310, 0)), "")="", "", IFERROR(INDEX(Ingredients!$AI$11:$AI$310, MATCH($C4757, Ingredients!$B$11:$B$310, 0)), "")))</f>
        <v/>
      </c>
      <c r="AT4757" s="120" t="str">
        <f t="shared" si="1126"/>
        <v/>
      </c>
      <c r="AV4757" s="90" t="str">
        <f t="shared" si="1116"/>
        <v/>
      </c>
      <c r="AX4757" s="90" t="str">
        <f>IF($AV4757="", "", COUNTIF($AV$11:$AV$5010, "&lt;"&amp;$AV4757)+1+COUNTIF($AV$11:$AV4757, $AV4757)-1)</f>
        <v/>
      </c>
      <c r="AZ4757" s="111" t="str">
        <f>IF($B4757="", "", SUMIF('Shopping List'!$AV$11:$AV$25, $B4757, 'Shopping List'!$BN$11:$BN$25))</f>
        <v/>
      </c>
      <c r="BB4757" s="117" t="str">
        <f t="shared" si="1127"/>
        <v/>
      </c>
    </row>
    <row r="4758" spans="1:54" x14ac:dyDescent="0.25">
      <c r="A4758" s="4"/>
      <c r="B4758" s="37"/>
      <c r="C4758" s="124"/>
      <c r="D4758" s="39"/>
      <c r="E4758" s="125"/>
      <c r="F4758" s="48"/>
      <c r="G4758" s="4"/>
      <c r="H4758" s="4"/>
      <c r="I4758" s="95" t="str">
        <f>IF($C4758="", "", IF(IFERROR(INDEX(Ingredients!$C$11:$C$310, MATCH($C4758, Ingredients!$B$11:$B$310, 0)), "")="", "", IFERROR(INDEX(Ingredients!$C$11:$C$310, MATCH($C4758, Ingredients!$B$11:$B$310, 0)), "")))</f>
        <v/>
      </c>
      <c r="J4758" s="73" t="str">
        <f>IF($B4758="", "", IF(IFERROR(INDEX(Meals!$C$11:$C$260, MATCH($B4758, Meals!$B$11:$B$260, 0)), "")="", "", IFERROR(INDEX(Meals!$C$11:$C$260, MATCH($B4758, Meals!$B$11:$B$260, 0)), "")))</f>
        <v/>
      </c>
      <c r="K4758" s="4"/>
      <c r="L4758" s="72" t="str">
        <f t="shared" si="1117"/>
        <v/>
      </c>
      <c r="M4758" s="73" t="str">
        <f t="shared" si="1118"/>
        <v/>
      </c>
      <c r="N4758" s="4"/>
      <c r="O4758" s="78" t="str">
        <f t="shared" si="1119"/>
        <v/>
      </c>
      <c r="P4758" s="79" t="str">
        <f t="shared" si="1120"/>
        <v/>
      </c>
      <c r="Q4758" s="4"/>
      <c r="R4758" s="90" t="str">
        <f t="shared" si="1121"/>
        <v/>
      </c>
      <c r="S4758" s="4"/>
      <c r="Y4758" s="18" t="str">
        <f t="shared" si="1122"/>
        <v/>
      </c>
      <c r="AA4758" s="18" t="str">
        <f t="shared" si="1113"/>
        <v/>
      </c>
      <c r="AB4758" s="18" t="str">
        <f t="shared" si="1114"/>
        <v/>
      </c>
      <c r="AC4758" s="18" t="str">
        <f t="shared" si="1123"/>
        <v/>
      </c>
      <c r="AD4758" s="18" t="str">
        <f t="shared" si="1123"/>
        <v/>
      </c>
      <c r="AE4758" s="18" t="str">
        <f t="shared" si="1124"/>
        <v/>
      </c>
      <c r="AG4758" s="95" t="str">
        <f>IF($C4758="", "", IF(IFERROR(INDEX(Ingredients!C$11:C$310, MATCH($C4758, Ingredients!$B$11:$B$310, 0)), "")="", "", IFERROR(INDEX(Ingredients!C$11:C$310, MATCH($C4758, Ingredients!$B$11:$B$310, 0)), "")))</f>
        <v/>
      </c>
      <c r="AH4758" s="105" t="str">
        <f>IF($C4758="", "", IF(IFERROR(INDEX(Ingredients!D$11:D$310, MATCH($C4758, Ingredients!$B$11:$B$310, 0)), "")="", "", IFERROR(INDEX(Ingredients!D$11:D$310, MATCH($C4758, Ingredients!$B$11:$B$310, 0)), "")))</f>
        <v/>
      </c>
      <c r="AI4758" s="106" t="str">
        <f>IF($C4758="", "", IF(IFERROR(INDEX(Ingredients!E$11:E$310, MATCH($C4758, Ingredients!$B$11:$B$310, 0)), "")="", "", IFERROR(INDEX(Ingredients!E$11:E$310, MATCH($C4758, Ingredients!$B$11:$B$310, 0)), "")))</f>
        <v/>
      </c>
      <c r="AJ4758" s="108" t="str">
        <f>IF($C4758="", "", IF(IFERROR(INDEX(Ingredients!F$11:F$310, MATCH($C4758, Ingredients!$B$11:$B$310, 0)), "")="", "", IFERROR(INDEX(Ingredients!F$11:F$310, MATCH($C4758, Ingredients!$B$11:$B$310, 0)), "")))</f>
        <v/>
      </c>
      <c r="AK4758" s="106" t="str">
        <f>IF($C4758="", "", IF(IFERROR(INDEX(Ingredients!G$11:G$310, MATCH($C4758, Ingredients!$B$11:$B$310, 0)), "")="", "", IFERROR(INDEX(Ingredients!G$11:G$310, MATCH($C4758, Ingredients!$B$11:$B$310, 0)), "")))</f>
        <v/>
      </c>
      <c r="AL4758" s="79" t="str">
        <f>IF($C4758="", "", IF(IFERROR(INDEX(Ingredients!H$11:H$310, MATCH($C4758, Ingredients!$B$11:$B$310, 0)), "")="", "", IFERROR(INDEX(Ingredients!H$11:H$310, MATCH($C4758, Ingredients!$B$11:$B$310, 0)), "")))</f>
        <v/>
      </c>
      <c r="AN4758" s="83" t="str">
        <f t="shared" si="1115"/>
        <v/>
      </c>
      <c r="AP4758" s="114" t="str">
        <f t="shared" si="1125"/>
        <v/>
      </c>
      <c r="AR4758" s="117" t="str">
        <f>IF($C4758="", "", IF(IFERROR(INDEX(Ingredients!$AI$11:$AI$310, MATCH($C4758, Ingredients!$B$11:$B$310, 0)), "")="", "", IFERROR(INDEX(Ingredients!$AI$11:$AI$310, MATCH($C4758, Ingredients!$B$11:$B$310, 0)), "")))</f>
        <v/>
      </c>
      <c r="AT4758" s="120" t="str">
        <f t="shared" si="1126"/>
        <v/>
      </c>
      <c r="AV4758" s="90" t="str">
        <f t="shared" si="1116"/>
        <v/>
      </c>
      <c r="AX4758" s="90" t="str">
        <f>IF($AV4758="", "", COUNTIF($AV$11:$AV$5010, "&lt;"&amp;$AV4758)+1+COUNTIF($AV$11:$AV4758, $AV4758)-1)</f>
        <v/>
      </c>
      <c r="AZ4758" s="111" t="str">
        <f>IF($B4758="", "", SUMIF('Shopping List'!$AV$11:$AV$25, $B4758, 'Shopping List'!$BN$11:$BN$25))</f>
        <v/>
      </c>
      <c r="BB4758" s="117" t="str">
        <f t="shared" si="1127"/>
        <v/>
      </c>
    </row>
    <row r="4759" spans="1:54" x14ac:dyDescent="0.25">
      <c r="A4759" s="4"/>
      <c r="B4759" s="37"/>
      <c r="C4759" s="124"/>
      <c r="D4759" s="39"/>
      <c r="E4759" s="125"/>
      <c r="F4759" s="48"/>
      <c r="G4759" s="4"/>
      <c r="H4759" s="4"/>
      <c r="I4759" s="95" t="str">
        <f>IF($C4759="", "", IF(IFERROR(INDEX(Ingredients!$C$11:$C$310, MATCH($C4759, Ingredients!$B$11:$B$310, 0)), "")="", "", IFERROR(INDEX(Ingredients!$C$11:$C$310, MATCH($C4759, Ingredients!$B$11:$B$310, 0)), "")))</f>
        <v/>
      </c>
      <c r="J4759" s="73" t="str">
        <f>IF($B4759="", "", IF(IFERROR(INDEX(Meals!$C$11:$C$260, MATCH($B4759, Meals!$B$11:$B$260, 0)), "")="", "", IFERROR(INDEX(Meals!$C$11:$C$260, MATCH($B4759, Meals!$B$11:$B$260, 0)), "")))</f>
        <v/>
      </c>
      <c r="K4759" s="4"/>
      <c r="L4759" s="72" t="str">
        <f t="shared" si="1117"/>
        <v/>
      </c>
      <c r="M4759" s="73" t="str">
        <f t="shared" si="1118"/>
        <v/>
      </c>
      <c r="N4759" s="4"/>
      <c r="O4759" s="78" t="str">
        <f t="shared" si="1119"/>
        <v/>
      </c>
      <c r="P4759" s="79" t="str">
        <f t="shared" si="1120"/>
        <v/>
      </c>
      <c r="Q4759" s="4"/>
      <c r="R4759" s="90" t="str">
        <f t="shared" si="1121"/>
        <v/>
      </c>
      <c r="S4759" s="4"/>
      <c r="Y4759" s="18" t="str">
        <f t="shared" si="1122"/>
        <v/>
      </c>
      <c r="AA4759" s="18" t="str">
        <f t="shared" si="1113"/>
        <v/>
      </c>
      <c r="AB4759" s="18" t="str">
        <f t="shared" si="1114"/>
        <v/>
      </c>
      <c r="AC4759" s="18" t="str">
        <f t="shared" si="1123"/>
        <v/>
      </c>
      <c r="AD4759" s="18" t="str">
        <f t="shared" si="1123"/>
        <v/>
      </c>
      <c r="AE4759" s="18" t="str">
        <f t="shared" si="1124"/>
        <v/>
      </c>
      <c r="AG4759" s="95" t="str">
        <f>IF($C4759="", "", IF(IFERROR(INDEX(Ingredients!C$11:C$310, MATCH($C4759, Ingredients!$B$11:$B$310, 0)), "")="", "", IFERROR(INDEX(Ingredients!C$11:C$310, MATCH($C4759, Ingredients!$B$11:$B$310, 0)), "")))</f>
        <v/>
      </c>
      <c r="AH4759" s="105" t="str">
        <f>IF($C4759="", "", IF(IFERROR(INDEX(Ingredients!D$11:D$310, MATCH($C4759, Ingredients!$B$11:$B$310, 0)), "")="", "", IFERROR(INDEX(Ingredients!D$11:D$310, MATCH($C4759, Ingredients!$B$11:$B$310, 0)), "")))</f>
        <v/>
      </c>
      <c r="AI4759" s="106" t="str">
        <f>IF($C4759="", "", IF(IFERROR(INDEX(Ingredients!E$11:E$310, MATCH($C4759, Ingredients!$B$11:$B$310, 0)), "")="", "", IFERROR(INDEX(Ingredients!E$11:E$310, MATCH($C4759, Ingredients!$B$11:$B$310, 0)), "")))</f>
        <v/>
      </c>
      <c r="AJ4759" s="108" t="str">
        <f>IF($C4759="", "", IF(IFERROR(INDEX(Ingredients!F$11:F$310, MATCH($C4759, Ingredients!$B$11:$B$310, 0)), "")="", "", IFERROR(INDEX(Ingredients!F$11:F$310, MATCH($C4759, Ingredients!$B$11:$B$310, 0)), "")))</f>
        <v/>
      </c>
      <c r="AK4759" s="106" t="str">
        <f>IF($C4759="", "", IF(IFERROR(INDEX(Ingredients!G$11:G$310, MATCH($C4759, Ingredients!$B$11:$B$310, 0)), "")="", "", IFERROR(INDEX(Ingredients!G$11:G$310, MATCH($C4759, Ingredients!$B$11:$B$310, 0)), "")))</f>
        <v/>
      </c>
      <c r="AL4759" s="79" t="str">
        <f>IF($C4759="", "", IF(IFERROR(INDEX(Ingredients!H$11:H$310, MATCH($C4759, Ingredients!$B$11:$B$310, 0)), "")="", "", IFERROR(INDEX(Ingredients!H$11:H$310, MATCH($C4759, Ingredients!$B$11:$B$310, 0)), "")))</f>
        <v/>
      </c>
      <c r="AN4759" s="83" t="str">
        <f t="shared" si="1115"/>
        <v/>
      </c>
      <c r="AP4759" s="114" t="str">
        <f t="shared" si="1125"/>
        <v/>
      </c>
      <c r="AR4759" s="117" t="str">
        <f>IF($C4759="", "", IF(IFERROR(INDEX(Ingredients!$AI$11:$AI$310, MATCH($C4759, Ingredients!$B$11:$B$310, 0)), "")="", "", IFERROR(INDEX(Ingredients!$AI$11:$AI$310, MATCH($C4759, Ingredients!$B$11:$B$310, 0)), "")))</f>
        <v/>
      </c>
      <c r="AT4759" s="120" t="str">
        <f t="shared" si="1126"/>
        <v/>
      </c>
      <c r="AV4759" s="90" t="str">
        <f t="shared" si="1116"/>
        <v/>
      </c>
      <c r="AX4759" s="90" t="str">
        <f>IF($AV4759="", "", COUNTIF($AV$11:$AV$5010, "&lt;"&amp;$AV4759)+1+COUNTIF($AV$11:$AV4759, $AV4759)-1)</f>
        <v/>
      </c>
      <c r="AZ4759" s="111" t="str">
        <f>IF($B4759="", "", SUMIF('Shopping List'!$AV$11:$AV$25, $B4759, 'Shopping List'!$BN$11:$BN$25))</f>
        <v/>
      </c>
      <c r="BB4759" s="117" t="str">
        <f t="shared" si="1127"/>
        <v/>
      </c>
    </row>
    <row r="4760" spans="1:54" x14ac:dyDescent="0.25">
      <c r="A4760" s="4"/>
      <c r="B4760" s="37"/>
      <c r="C4760" s="124"/>
      <c r="D4760" s="39"/>
      <c r="E4760" s="125"/>
      <c r="F4760" s="48"/>
      <c r="G4760" s="4"/>
      <c r="H4760" s="4"/>
      <c r="I4760" s="95" t="str">
        <f>IF($C4760="", "", IF(IFERROR(INDEX(Ingredients!$C$11:$C$310, MATCH($C4760, Ingredients!$B$11:$B$310, 0)), "")="", "", IFERROR(INDEX(Ingredients!$C$11:$C$310, MATCH($C4760, Ingredients!$B$11:$B$310, 0)), "")))</f>
        <v/>
      </c>
      <c r="J4760" s="73" t="str">
        <f>IF($B4760="", "", IF(IFERROR(INDEX(Meals!$C$11:$C$260, MATCH($B4760, Meals!$B$11:$B$260, 0)), "")="", "", IFERROR(INDEX(Meals!$C$11:$C$260, MATCH($B4760, Meals!$B$11:$B$260, 0)), "")))</f>
        <v/>
      </c>
      <c r="K4760" s="4"/>
      <c r="L4760" s="72" t="str">
        <f t="shared" si="1117"/>
        <v/>
      </c>
      <c r="M4760" s="73" t="str">
        <f t="shared" si="1118"/>
        <v/>
      </c>
      <c r="N4760" s="4"/>
      <c r="O4760" s="78" t="str">
        <f t="shared" si="1119"/>
        <v/>
      </c>
      <c r="P4760" s="79" t="str">
        <f t="shared" si="1120"/>
        <v/>
      </c>
      <c r="Q4760" s="4"/>
      <c r="R4760" s="90" t="str">
        <f t="shared" si="1121"/>
        <v/>
      </c>
      <c r="S4760" s="4"/>
      <c r="Y4760" s="18" t="str">
        <f t="shared" si="1122"/>
        <v/>
      </c>
      <c r="AA4760" s="18" t="str">
        <f t="shared" si="1113"/>
        <v/>
      </c>
      <c r="AB4760" s="18" t="str">
        <f t="shared" si="1114"/>
        <v/>
      </c>
      <c r="AC4760" s="18" t="str">
        <f t="shared" si="1123"/>
        <v/>
      </c>
      <c r="AD4760" s="18" t="str">
        <f t="shared" si="1123"/>
        <v/>
      </c>
      <c r="AE4760" s="18" t="str">
        <f t="shared" si="1124"/>
        <v/>
      </c>
      <c r="AG4760" s="95" t="str">
        <f>IF($C4760="", "", IF(IFERROR(INDEX(Ingredients!C$11:C$310, MATCH($C4760, Ingredients!$B$11:$B$310, 0)), "")="", "", IFERROR(INDEX(Ingredients!C$11:C$310, MATCH($C4760, Ingredients!$B$11:$B$310, 0)), "")))</f>
        <v/>
      </c>
      <c r="AH4760" s="105" t="str">
        <f>IF($C4760="", "", IF(IFERROR(INDEX(Ingredients!D$11:D$310, MATCH($C4760, Ingredients!$B$11:$B$310, 0)), "")="", "", IFERROR(INDEX(Ingredients!D$11:D$310, MATCH($C4760, Ingredients!$B$11:$B$310, 0)), "")))</f>
        <v/>
      </c>
      <c r="AI4760" s="106" t="str">
        <f>IF($C4760="", "", IF(IFERROR(INDEX(Ingredients!E$11:E$310, MATCH($C4760, Ingredients!$B$11:$B$310, 0)), "")="", "", IFERROR(INDEX(Ingredients!E$11:E$310, MATCH($C4760, Ingredients!$B$11:$B$310, 0)), "")))</f>
        <v/>
      </c>
      <c r="AJ4760" s="108" t="str">
        <f>IF($C4760="", "", IF(IFERROR(INDEX(Ingredients!F$11:F$310, MATCH($C4760, Ingredients!$B$11:$B$310, 0)), "")="", "", IFERROR(INDEX(Ingredients!F$11:F$310, MATCH($C4760, Ingredients!$B$11:$B$310, 0)), "")))</f>
        <v/>
      </c>
      <c r="AK4760" s="106" t="str">
        <f>IF($C4760="", "", IF(IFERROR(INDEX(Ingredients!G$11:G$310, MATCH($C4760, Ingredients!$B$11:$B$310, 0)), "")="", "", IFERROR(INDEX(Ingredients!G$11:G$310, MATCH($C4760, Ingredients!$B$11:$B$310, 0)), "")))</f>
        <v/>
      </c>
      <c r="AL4760" s="79" t="str">
        <f>IF($C4760="", "", IF(IFERROR(INDEX(Ingredients!H$11:H$310, MATCH($C4760, Ingredients!$B$11:$B$310, 0)), "")="", "", IFERROR(INDEX(Ingredients!H$11:H$310, MATCH($C4760, Ingredients!$B$11:$B$310, 0)), "")))</f>
        <v/>
      </c>
      <c r="AN4760" s="83" t="str">
        <f t="shared" si="1115"/>
        <v/>
      </c>
      <c r="AP4760" s="114" t="str">
        <f t="shared" si="1125"/>
        <v/>
      </c>
      <c r="AR4760" s="117" t="str">
        <f>IF($C4760="", "", IF(IFERROR(INDEX(Ingredients!$AI$11:$AI$310, MATCH($C4760, Ingredients!$B$11:$B$310, 0)), "")="", "", IFERROR(INDEX(Ingredients!$AI$11:$AI$310, MATCH($C4760, Ingredients!$B$11:$B$310, 0)), "")))</f>
        <v/>
      </c>
      <c r="AT4760" s="120" t="str">
        <f t="shared" si="1126"/>
        <v/>
      </c>
      <c r="AV4760" s="90" t="str">
        <f t="shared" si="1116"/>
        <v/>
      </c>
      <c r="AX4760" s="90" t="str">
        <f>IF($AV4760="", "", COUNTIF($AV$11:$AV$5010, "&lt;"&amp;$AV4760)+1+COUNTIF($AV$11:$AV4760, $AV4760)-1)</f>
        <v/>
      </c>
      <c r="AZ4760" s="111" t="str">
        <f>IF($B4760="", "", SUMIF('Shopping List'!$AV$11:$AV$25, $B4760, 'Shopping List'!$BN$11:$BN$25))</f>
        <v/>
      </c>
      <c r="BB4760" s="117" t="str">
        <f t="shared" si="1127"/>
        <v/>
      </c>
    </row>
    <row r="4761" spans="1:54" x14ac:dyDescent="0.25">
      <c r="A4761" s="4"/>
      <c r="B4761" s="37"/>
      <c r="C4761" s="124"/>
      <c r="D4761" s="39"/>
      <c r="E4761" s="125"/>
      <c r="F4761" s="48"/>
      <c r="G4761" s="4"/>
      <c r="H4761" s="4"/>
      <c r="I4761" s="95" t="str">
        <f>IF($C4761="", "", IF(IFERROR(INDEX(Ingredients!$C$11:$C$310, MATCH($C4761, Ingredients!$B$11:$B$310, 0)), "")="", "", IFERROR(INDEX(Ingredients!$C$11:$C$310, MATCH($C4761, Ingredients!$B$11:$B$310, 0)), "")))</f>
        <v/>
      </c>
      <c r="J4761" s="73" t="str">
        <f>IF($B4761="", "", IF(IFERROR(INDEX(Meals!$C$11:$C$260, MATCH($B4761, Meals!$B$11:$B$260, 0)), "")="", "", IFERROR(INDEX(Meals!$C$11:$C$260, MATCH($B4761, Meals!$B$11:$B$260, 0)), "")))</f>
        <v/>
      </c>
      <c r="K4761" s="4"/>
      <c r="L4761" s="72" t="str">
        <f t="shared" si="1117"/>
        <v/>
      </c>
      <c r="M4761" s="73" t="str">
        <f t="shared" si="1118"/>
        <v/>
      </c>
      <c r="N4761" s="4"/>
      <c r="O4761" s="78" t="str">
        <f t="shared" si="1119"/>
        <v/>
      </c>
      <c r="P4761" s="79" t="str">
        <f t="shared" si="1120"/>
        <v/>
      </c>
      <c r="Q4761" s="4"/>
      <c r="R4761" s="90" t="str">
        <f t="shared" si="1121"/>
        <v/>
      </c>
      <c r="S4761" s="4"/>
      <c r="Y4761" s="18" t="str">
        <f t="shared" si="1122"/>
        <v/>
      </c>
      <c r="AA4761" s="18" t="str">
        <f t="shared" si="1113"/>
        <v/>
      </c>
      <c r="AB4761" s="18" t="str">
        <f t="shared" si="1114"/>
        <v/>
      </c>
      <c r="AC4761" s="18" t="str">
        <f t="shared" si="1123"/>
        <v/>
      </c>
      <c r="AD4761" s="18" t="str">
        <f t="shared" si="1123"/>
        <v/>
      </c>
      <c r="AE4761" s="18" t="str">
        <f t="shared" si="1124"/>
        <v/>
      </c>
      <c r="AG4761" s="95" t="str">
        <f>IF($C4761="", "", IF(IFERROR(INDEX(Ingredients!C$11:C$310, MATCH($C4761, Ingredients!$B$11:$B$310, 0)), "")="", "", IFERROR(INDEX(Ingredients!C$11:C$310, MATCH($C4761, Ingredients!$B$11:$B$310, 0)), "")))</f>
        <v/>
      </c>
      <c r="AH4761" s="105" t="str">
        <f>IF($C4761="", "", IF(IFERROR(INDEX(Ingredients!D$11:D$310, MATCH($C4761, Ingredients!$B$11:$B$310, 0)), "")="", "", IFERROR(INDEX(Ingredients!D$11:D$310, MATCH($C4761, Ingredients!$B$11:$B$310, 0)), "")))</f>
        <v/>
      </c>
      <c r="AI4761" s="106" t="str">
        <f>IF($C4761="", "", IF(IFERROR(INDEX(Ingredients!E$11:E$310, MATCH($C4761, Ingredients!$B$11:$B$310, 0)), "")="", "", IFERROR(INDEX(Ingredients!E$11:E$310, MATCH($C4761, Ingredients!$B$11:$B$310, 0)), "")))</f>
        <v/>
      </c>
      <c r="AJ4761" s="108" t="str">
        <f>IF($C4761="", "", IF(IFERROR(INDEX(Ingredients!F$11:F$310, MATCH($C4761, Ingredients!$B$11:$B$310, 0)), "")="", "", IFERROR(INDEX(Ingredients!F$11:F$310, MATCH($C4761, Ingredients!$B$11:$B$310, 0)), "")))</f>
        <v/>
      </c>
      <c r="AK4761" s="106" t="str">
        <f>IF($C4761="", "", IF(IFERROR(INDEX(Ingredients!G$11:G$310, MATCH($C4761, Ingredients!$B$11:$B$310, 0)), "")="", "", IFERROR(INDEX(Ingredients!G$11:G$310, MATCH($C4761, Ingredients!$B$11:$B$310, 0)), "")))</f>
        <v/>
      </c>
      <c r="AL4761" s="79" t="str">
        <f>IF($C4761="", "", IF(IFERROR(INDEX(Ingredients!H$11:H$310, MATCH($C4761, Ingredients!$B$11:$B$310, 0)), "")="", "", IFERROR(INDEX(Ingredients!H$11:H$310, MATCH($C4761, Ingredients!$B$11:$B$310, 0)), "")))</f>
        <v/>
      </c>
      <c r="AN4761" s="83" t="str">
        <f t="shared" si="1115"/>
        <v/>
      </c>
      <c r="AP4761" s="114" t="str">
        <f t="shared" si="1125"/>
        <v/>
      </c>
      <c r="AR4761" s="117" t="str">
        <f>IF($C4761="", "", IF(IFERROR(INDEX(Ingredients!$AI$11:$AI$310, MATCH($C4761, Ingredients!$B$11:$B$310, 0)), "")="", "", IFERROR(INDEX(Ingredients!$AI$11:$AI$310, MATCH($C4761, Ingredients!$B$11:$B$310, 0)), "")))</f>
        <v/>
      </c>
      <c r="AT4761" s="120" t="str">
        <f t="shared" si="1126"/>
        <v/>
      </c>
      <c r="AV4761" s="90" t="str">
        <f t="shared" si="1116"/>
        <v/>
      </c>
      <c r="AX4761" s="90" t="str">
        <f>IF($AV4761="", "", COUNTIF($AV$11:$AV$5010, "&lt;"&amp;$AV4761)+1+COUNTIF($AV$11:$AV4761, $AV4761)-1)</f>
        <v/>
      </c>
      <c r="AZ4761" s="111" t="str">
        <f>IF($B4761="", "", SUMIF('Shopping List'!$AV$11:$AV$25, $B4761, 'Shopping List'!$BN$11:$BN$25))</f>
        <v/>
      </c>
      <c r="BB4761" s="117" t="str">
        <f t="shared" si="1127"/>
        <v/>
      </c>
    </row>
    <row r="4762" spans="1:54" x14ac:dyDescent="0.25">
      <c r="A4762" s="4"/>
      <c r="B4762" s="37"/>
      <c r="C4762" s="124"/>
      <c r="D4762" s="39"/>
      <c r="E4762" s="125"/>
      <c r="F4762" s="48"/>
      <c r="G4762" s="4"/>
      <c r="H4762" s="4"/>
      <c r="I4762" s="95" t="str">
        <f>IF($C4762="", "", IF(IFERROR(INDEX(Ingredients!$C$11:$C$310, MATCH($C4762, Ingredients!$B$11:$B$310, 0)), "")="", "", IFERROR(INDEX(Ingredients!$C$11:$C$310, MATCH($C4762, Ingredients!$B$11:$B$310, 0)), "")))</f>
        <v/>
      </c>
      <c r="J4762" s="73" t="str">
        <f>IF($B4762="", "", IF(IFERROR(INDEX(Meals!$C$11:$C$260, MATCH($B4762, Meals!$B$11:$B$260, 0)), "")="", "", IFERROR(INDEX(Meals!$C$11:$C$260, MATCH($B4762, Meals!$B$11:$B$260, 0)), "")))</f>
        <v/>
      </c>
      <c r="K4762" s="4"/>
      <c r="L4762" s="72" t="str">
        <f t="shared" si="1117"/>
        <v/>
      </c>
      <c r="M4762" s="73" t="str">
        <f t="shared" si="1118"/>
        <v/>
      </c>
      <c r="N4762" s="4"/>
      <c r="O4762" s="78" t="str">
        <f t="shared" si="1119"/>
        <v/>
      </c>
      <c r="P4762" s="79" t="str">
        <f t="shared" si="1120"/>
        <v/>
      </c>
      <c r="Q4762" s="4"/>
      <c r="R4762" s="90" t="str">
        <f t="shared" si="1121"/>
        <v/>
      </c>
      <c r="S4762" s="4"/>
      <c r="Y4762" s="18" t="str">
        <f t="shared" si="1122"/>
        <v/>
      </c>
      <c r="AA4762" s="18" t="str">
        <f t="shared" si="1113"/>
        <v/>
      </c>
      <c r="AB4762" s="18" t="str">
        <f t="shared" si="1114"/>
        <v/>
      </c>
      <c r="AC4762" s="18" t="str">
        <f t="shared" si="1123"/>
        <v/>
      </c>
      <c r="AD4762" s="18" t="str">
        <f t="shared" si="1123"/>
        <v/>
      </c>
      <c r="AE4762" s="18" t="str">
        <f t="shared" si="1124"/>
        <v/>
      </c>
      <c r="AG4762" s="95" t="str">
        <f>IF($C4762="", "", IF(IFERROR(INDEX(Ingredients!C$11:C$310, MATCH($C4762, Ingredients!$B$11:$B$310, 0)), "")="", "", IFERROR(INDEX(Ingredients!C$11:C$310, MATCH($C4762, Ingredients!$B$11:$B$310, 0)), "")))</f>
        <v/>
      </c>
      <c r="AH4762" s="105" t="str">
        <f>IF($C4762="", "", IF(IFERROR(INDEX(Ingredients!D$11:D$310, MATCH($C4762, Ingredients!$B$11:$B$310, 0)), "")="", "", IFERROR(INDEX(Ingredients!D$11:D$310, MATCH($C4762, Ingredients!$B$11:$B$310, 0)), "")))</f>
        <v/>
      </c>
      <c r="AI4762" s="106" t="str">
        <f>IF($C4762="", "", IF(IFERROR(INDEX(Ingredients!E$11:E$310, MATCH($C4762, Ingredients!$B$11:$B$310, 0)), "")="", "", IFERROR(INDEX(Ingredients!E$11:E$310, MATCH($C4762, Ingredients!$B$11:$B$310, 0)), "")))</f>
        <v/>
      </c>
      <c r="AJ4762" s="108" t="str">
        <f>IF($C4762="", "", IF(IFERROR(INDEX(Ingredients!F$11:F$310, MATCH($C4762, Ingredients!$B$11:$B$310, 0)), "")="", "", IFERROR(INDEX(Ingredients!F$11:F$310, MATCH($C4762, Ingredients!$B$11:$B$310, 0)), "")))</f>
        <v/>
      </c>
      <c r="AK4762" s="106" t="str">
        <f>IF($C4762="", "", IF(IFERROR(INDEX(Ingredients!G$11:G$310, MATCH($C4762, Ingredients!$B$11:$B$310, 0)), "")="", "", IFERROR(INDEX(Ingredients!G$11:G$310, MATCH($C4762, Ingredients!$B$11:$B$310, 0)), "")))</f>
        <v/>
      </c>
      <c r="AL4762" s="79" t="str">
        <f>IF($C4762="", "", IF(IFERROR(INDEX(Ingredients!H$11:H$310, MATCH($C4762, Ingredients!$B$11:$B$310, 0)), "")="", "", IFERROR(INDEX(Ingredients!H$11:H$310, MATCH($C4762, Ingredients!$B$11:$B$310, 0)), "")))</f>
        <v/>
      </c>
      <c r="AN4762" s="83" t="str">
        <f t="shared" si="1115"/>
        <v/>
      </c>
      <c r="AP4762" s="114" t="str">
        <f t="shared" si="1125"/>
        <v/>
      </c>
      <c r="AR4762" s="117" t="str">
        <f>IF($C4762="", "", IF(IFERROR(INDEX(Ingredients!$AI$11:$AI$310, MATCH($C4762, Ingredients!$B$11:$B$310, 0)), "")="", "", IFERROR(INDEX(Ingredients!$AI$11:$AI$310, MATCH($C4762, Ingredients!$B$11:$B$310, 0)), "")))</f>
        <v/>
      </c>
      <c r="AT4762" s="120" t="str">
        <f t="shared" si="1126"/>
        <v/>
      </c>
      <c r="AV4762" s="90" t="str">
        <f t="shared" si="1116"/>
        <v/>
      </c>
      <c r="AX4762" s="90" t="str">
        <f>IF($AV4762="", "", COUNTIF($AV$11:$AV$5010, "&lt;"&amp;$AV4762)+1+COUNTIF($AV$11:$AV4762, $AV4762)-1)</f>
        <v/>
      </c>
      <c r="AZ4762" s="111" t="str">
        <f>IF($B4762="", "", SUMIF('Shopping List'!$AV$11:$AV$25, $B4762, 'Shopping List'!$BN$11:$BN$25))</f>
        <v/>
      </c>
      <c r="BB4762" s="117" t="str">
        <f t="shared" si="1127"/>
        <v/>
      </c>
    </row>
    <row r="4763" spans="1:54" x14ac:dyDescent="0.25">
      <c r="A4763" s="4"/>
      <c r="B4763" s="37"/>
      <c r="C4763" s="124"/>
      <c r="D4763" s="39"/>
      <c r="E4763" s="125"/>
      <c r="F4763" s="48"/>
      <c r="G4763" s="4"/>
      <c r="H4763" s="4"/>
      <c r="I4763" s="95" t="str">
        <f>IF($C4763="", "", IF(IFERROR(INDEX(Ingredients!$C$11:$C$310, MATCH($C4763, Ingredients!$B$11:$B$310, 0)), "")="", "", IFERROR(INDEX(Ingredients!$C$11:$C$310, MATCH($C4763, Ingredients!$B$11:$B$310, 0)), "")))</f>
        <v/>
      </c>
      <c r="J4763" s="73" t="str">
        <f>IF($B4763="", "", IF(IFERROR(INDEX(Meals!$C$11:$C$260, MATCH($B4763, Meals!$B$11:$B$260, 0)), "")="", "", IFERROR(INDEX(Meals!$C$11:$C$260, MATCH($B4763, Meals!$B$11:$B$260, 0)), "")))</f>
        <v/>
      </c>
      <c r="K4763" s="4"/>
      <c r="L4763" s="72" t="str">
        <f t="shared" si="1117"/>
        <v/>
      </c>
      <c r="M4763" s="73" t="str">
        <f t="shared" si="1118"/>
        <v/>
      </c>
      <c r="N4763" s="4"/>
      <c r="O4763" s="78" t="str">
        <f t="shared" si="1119"/>
        <v/>
      </c>
      <c r="P4763" s="79" t="str">
        <f t="shared" si="1120"/>
        <v/>
      </c>
      <c r="Q4763" s="4"/>
      <c r="R4763" s="90" t="str">
        <f t="shared" si="1121"/>
        <v/>
      </c>
      <c r="S4763" s="4"/>
      <c r="Y4763" s="18" t="str">
        <f t="shared" si="1122"/>
        <v/>
      </c>
      <c r="AA4763" s="18" t="str">
        <f t="shared" si="1113"/>
        <v/>
      </c>
      <c r="AB4763" s="18" t="str">
        <f t="shared" si="1114"/>
        <v/>
      </c>
      <c r="AC4763" s="18" t="str">
        <f t="shared" si="1123"/>
        <v/>
      </c>
      <c r="AD4763" s="18" t="str">
        <f t="shared" si="1123"/>
        <v/>
      </c>
      <c r="AE4763" s="18" t="str">
        <f t="shared" si="1124"/>
        <v/>
      </c>
      <c r="AG4763" s="95" t="str">
        <f>IF($C4763="", "", IF(IFERROR(INDEX(Ingredients!C$11:C$310, MATCH($C4763, Ingredients!$B$11:$B$310, 0)), "")="", "", IFERROR(INDEX(Ingredients!C$11:C$310, MATCH($C4763, Ingredients!$B$11:$B$310, 0)), "")))</f>
        <v/>
      </c>
      <c r="AH4763" s="105" t="str">
        <f>IF($C4763="", "", IF(IFERROR(INDEX(Ingredients!D$11:D$310, MATCH($C4763, Ingredients!$B$11:$B$310, 0)), "")="", "", IFERROR(INDEX(Ingredients!D$11:D$310, MATCH($C4763, Ingredients!$B$11:$B$310, 0)), "")))</f>
        <v/>
      </c>
      <c r="AI4763" s="106" t="str">
        <f>IF($C4763="", "", IF(IFERROR(INDEX(Ingredients!E$11:E$310, MATCH($C4763, Ingredients!$B$11:$B$310, 0)), "")="", "", IFERROR(INDEX(Ingredients!E$11:E$310, MATCH($C4763, Ingredients!$B$11:$B$310, 0)), "")))</f>
        <v/>
      </c>
      <c r="AJ4763" s="108" t="str">
        <f>IF($C4763="", "", IF(IFERROR(INDEX(Ingredients!F$11:F$310, MATCH($C4763, Ingredients!$B$11:$B$310, 0)), "")="", "", IFERROR(INDEX(Ingredients!F$11:F$310, MATCH($C4763, Ingredients!$B$11:$B$310, 0)), "")))</f>
        <v/>
      </c>
      <c r="AK4763" s="106" t="str">
        <f>IF($C4763="", "", IF(IFERROR(INDEX(Ingredients!G$11:G$310, MATCH($C4763, Ingredients!$B$11:$B$310, 0)), "")="", "", IFERROR(INDEX(Ingredients!G$11:G$310, MATCH($C4763, Ingredients!$B$11:$B$310, 0)), "")))</f>
        <v/>
      </c>
      <c r="AL4763" s="79" t="str">
        <f>IF($C4763="", "", IF(IFERROR(INDEX(Ingredients!H$11:H$310, MATCH($C4763, Ingredients!$B$11:$B$310, 0)), "")="", "", IFERROR(INDEX(Ingredients!H$11:H$310, MATCH($C4763, Ingredients!$B$11:$B$310, 0)), "")))</f>
        <v/>
      </c>
      <c r="AN4763" s="83" t="str">
        <f t="shared" si="1115"/>
        <v/>
      </c>
      <c r="AP4763" s="114" t="str">
        <f t="shared" si="1125"/>
        <v/>
      </c>
      <c r="AR4763" s="117" t="str">
        <f>IF($C4763="", "", IF(IFERROR(INDEX(Ingredients!$AI$11:$AI$310, MATCH($C4763, Ingredients!$B$11:$B$310, 0)), "")="", "", IFERROR(INDEX(Ingredients!$AI$11:$AI$310, MATCH($C4763, Ingredients!$B$11:$B$310, 0)), "")))</f>
        <v/>
      </c>
      <c r="AT4763" s="120" t="str">
        <f t="shared" si="1126"/>
        <v/>
      </c>
      <c r="AV4763" s="90" t="str">
        <f t="shared" si="1116"/>
        <v/>
      </c>
      <c r="AX4763" s="90" t="str">
        <f>IF($AV4763="", "", COUNTIF($AV$11:$AV$5010, "&lt;"&amp;$AV4763)+1+COUNTIF($AV$11:$AV4763, $AV4763)-1)</f>
        <v/>
      </c>
      <c r="AZ4763" s="111" t="str">
        <f>IF($B4763="", "", SUMIF('Shopping List'!$AV$11:$AV$25, $B4763, 'Shopping List'!$BN$11:$BN$25))</f>
        <v/>
      </c>
      <c r="BB4763" s="117" t="str">
        <f t="shared" si="1127"/>
        <v/>
      </c>
    </row>
    <row r="4764" spans="1:54" x14ac:dyDescent="0.25">
      <c r="A4764" s="4"/>
      <c r="B4764" s="37"/>
      <c r="C4764" s="124"/>
      <c r="D4764" s="39"/>
      <c r="E4764" s="125"/>
      <c r="F4764" s="48"/>
      <c r="G4764" s="4"/>
      <c r="H4764" s="4"/>
      <c r="I4764" s="95" t="str">
        <f>IF($C4764="", "", IF(IFERROR(INDEX(Ingredients!$C$11:$C$310, MATCH($C4764, Ingredients!$B$11:$B$310, 0)), "")="", "", IFERROR(INDEX(Ingredients!$C$11:$C$310, MATCH($C4764, Ingredients!$B$11:$B$310, 0)), "")))</f>
        <v/>
      </c>
      <c r="J4764" s="73" t="str">
        <f>IF($B4764="", "", IF(IFERROR(INDEX(Meals!$C$11:$C$260, MATCH($B4764, Meals!$B$11:$B$260, 0)), "")="", "", IFERROR(INDEX(Meals!$C$11:$C$260, MATCH($B4764, Meals!$B$11:$B$260, 0)), "")))</f>
        <v/>
      </c>
      <c r="K4764" s="4"/>
      <c r="L4764" s="72" t="str">
        <f t="shared" si="1117"/>
        <v/>
      </c>
      <c r="M4764" s="73" t="str">
        <f t="shared" si="1118"/>
        <v/>
      </c>
      <c r="N4764" s="4"/>
      <c r="O4764" s="78" t="str">
        <f t="shared" si="1119"/>
        <v/>
      </c>
      <c r="P4764" s="79" t="str">
        <f t="shared" si="1120"/>
        <v/>
      </c>
      <c r="Q4764" s="4"/>
      <c r="R4764" s="90" t="str">
        <f t="shared" si="1121"/>
        <v/>
      </c>
      <c r="S4764" s="4"/>
      <c r="Y4764" s="18" t="str">
        <f t="shared" si="1122"/>
        <v/>
      </c>
      <c r="AA4764" s="18" t="str">
        <f t="shared" si="1113"/>
        <v/>
      </c>
      <c r="AB4764" s="18" t="str">
        <f t="shared" si="1114"/>
        <v/>
      </c>
      <c r="AC4764" s="18" t="str">
        <f t="shared" si="1123"/>
        <v/>
      </c>
      <c r="AD4764" s="18" t="str">
        <f t="shared" si="1123"/>
        <v/>
      </c>
      <c r="AE4764" s="18" t="str">
        <f t="shared" si="1124"/>
        <v/>
      </c>
      <c r="AG4764" s="95" t="str">
        <f>IF($C4764="", "", IF(IFERROR(INDEX(Ingredients!C$11:C$310, MATCH($C4764, Ingredients!$B$11:$B$310, 0)), "")="", "", IFERROR(INDEX(Ingredients!C$11:C$310, MATCH($C4764, Ingredients!$B$11:$B$310, 0)), "")))</f>
        <v/>
      </c>
      <c r="AH4764" s="105" t="str">
        <f>IF($C4764="", "", IF(IFERROR(INDEX(Ingredients!D$11:D$310, MATCH($C4764, Ingredients!$B$11:$B$310, 0)), "")="", "", IFERROR(INDEX(Ingredients!D$11:D$310, MATCH($C4764, Ingredients!$B$11:$B$310, 0)), "")))</f>
        <v/>
      </c>
      <c r="AI4764" s="106" t="str">
        <f>IF($C4764="", "", IF(IFERROR(INDEX(Ingredients!E$11:E$310, MATCH($C4764, Ingredients!$B$11:$B$310, 0)), "")="", "", IFERROR(INDEX(Ingredients!E$11:E$310, MATCH($C4764, Ingredients!$B$11:$B$310, 0)), "")))</f>
        <v/>
      </c>
      <c r="AJ4764" s="108" t="str">
        <f>IF($C4764="", "", IF(IFERROR(INDEX(Ingredients!F$11:F$310, MATCH($C4764, Ingredients!$B$11:$B$310, 0)), "")="", "", IFERROR(INDEX(Ingredients!F$11:F$310, MATCH($C4764, Ingredients!$B$11:$B$310, 0)), "")))</f>
        <v/>
      </c>
      <c r="AK4764" s="106" t="str">
        <f>IF($C4764="", "", IF(IFERROR(INDEX(Ingredients!G$11:G$310, MATCH($C4764, Ingredients!$B$11:$B$310, 0)), "")="", "", IFERROR(INDEX(Ingredients!G$11:G$310, MATCH($C4764, Ingredients!$B$11:$B$310, 0)), "")))</f>
        <v/>
      </c>
      <c r="AL4764" s="79" t="str">
        <f>IF($C4764="", "", IF(IFERROR(INDEX(Ingredients!H$11:H$310, MATCH($C4764, Ingredients!$B$11:$B$310, 0)), "")="", "", IFERROR(INDEX(Ingredients!H$11:H$310, MATCH($C4764, Ingredients!$B$11:$B$310, 0)), "")))</f>
        <v/>
      </c>
      <c r="AN4764" s="83" t="str">
        <f t="shared" si="1115"/>
        <v/>
      </c>
      <c r="AP4764" s="114" t="str">
        <f t="shared" si="1125"/>
        <v/>
      </c>
      <c r="AR4764" s="117" t="str">
        <f>IF($C4764="", "", IF(IFERROR(INDEX(Ingredients!$AI$11:$AI$310, MATCH($C4764, Ingredients!$B$11:$B$310, 0)), "")="", "", IFERROR(INDEX(Ingredients!$AI$11:$AI$310, MATCH($C4764, Ingredients!$B$11:$B$310, 0)), "")))</f>
        <v/>
      </c>
      <c r="AT4764" s="120" t="str">
        <f t="shared" si="1126"/>
        <v/>
      </c>
      <c r="AV4764" s="90" t="str">
        <f t="shared" si="1116"/>
        <v/>
      </c>
      <c r="AX4764" s="90" t="str">
        <f>IF($AV4764="", "", COUNTIF($AV$11:$AV$5010, "&lt;"&amp;$AV4764)+1+COUNTIF($AV$11:$AV4764, $AV4764)-1)</f>
        <v/>
      </c>
      <c r="AZ4764" s="111" t="str">
        <f>IF($B4764="", "", SUMIF('Shopping List'!$AV$11:$AV$25, $B4764, 'Shopping List'!$BN$11:$BN$25))</f>
        <v/>
      </c>
      <c r="BB4764" s="117" t="str">
        <f t="shared" si="1127"/>
        <v/>
      </c>
    </row>
    <row r="4765" spans="1:54" x14ac:dyDescent="0.25">
      <c r="A4765" s="4"/>
      <c r="B4765" s="37"/>
      <c r="C4765" s="124"/>
      <c r="D4765" s="39"/>
      <c r="E4765" s="125"/>
      <c r="F4765" s="48"/>
      <c r="G4765" s="4"/>
      <c r="H4765" s="4"/>
      <c r="I4765" s="95" t="str">
        <f>IF($C4765="", "", IF(IFERROR(INDEX(Ingredients!$C$11:$C$310, MATCH($C4765, Ingredients!$B$11:$B$310, 0)), "")="", "", IFERROR(INDEX(Ingredients!$C$11:$C$310, MATCH($C4765, Ingredients!$B$11:$B$310, 0)), "")))</f>
        <v/>
      </c>
      <c r="J4765" s="73" t="str">
        <f>IF($B4765="", "", IF(IFERROR(INDEX(Meals!$C$11:$C$260, MATCH($B4765, Meals!$B$11:$B$260, 0)), "")="", "", IFERROR(INDEX(Meals!$C$11:$C$260, MATCH($B4765, Meals!$B$11:$B$260, 0)), "")))</f>
        <v/>
      </c>
      <c r="K4765" s="4"/>
      <c r="L4765" s="72" t="str">
        <f t="shared" si="1117"/>
        <v/>
      </c>
      <c r="M4765" s="73" t="str">
        <f t="shared" si="1118"/>
        <v/>
      </c>
      <c r="N4765" s="4"/>
      <c r="O4765" s="78" t="str">
        <f t="shared" si="1119"/>
        <v/>
      </c>
      <c r="P4765" s="79" t="str">
        <f t="shared" si="1120"/>
        <v/>
      </c>
      <c r="Q4765" s="4"/>
      <c r="R4765" s="90" t="str">
        <f t="shared" si="1121"/>
        <v/>
      </c>
      <c r="S4765" s="4"/>
      <c r="Y4765" s="18" t="str">
        <f t="shared" si="1122"/>
        <v/>
      </c>
      <c r="AA4765" s="18" t="str">
        <f t="shared" si="1113"/>
        <v/>
      </c>
      <c r="AB4765" s="18" t="str">
        <f t="shared" si="1114"/>
        <v/>
      </c>
      <c r="AC4765" s="18" t="str">
        <f t="shared" si="1123"/>
        <v/>
      </c>
      <c r="AD4765" s="18" t="str">
        <f t="shared" si="1123"/>
        <v/>
      </c>
      <c r="AE4765" s="18" t="str">
        <f t="shared" si="1124"/>
        <v/>
      </c>
      <c r="AG4765" s="95" t="str">
        <f>IF($C4765="", "", IF(IFERROR(INDEX(Ingredients!C$11:C$310, MATCH($C4765, Ingredients!$B$11:$B$310, 0)), "")="", "", IFERROR(INDEX(Ingredients!C$11:C$310, MATCH($C4765, Ingredients!$B$11:$B$310, 0)), "")))</f>
        <v/>
      </c>
      <c r="AH4765" s="105" t="str">
        <f>IF($C4765="", "", IF(IFERROR(INDEX(Ingredients!D$11:D$310, MATCH($C4765, Ingredients!$B$11:$B$310, 0)), "")="", "", IFERROR(INDEX(Ingredients!D$11:D$310, MATCH($C4765, Ingredients!$B$11:$B$310, 0)), "")))</f>
        <v/>
      </c>
      <c r="AI4765" s="106" t="str">
        <f>IF($C4765="", "", IF(IFERROR(INDEX(Ingredients!E$11:E$310, MATCH($C4765, Ingredients!$B$11:$B$310, 0)), "")="", "", IFERROR(INDEX(Ingredients!E$11:E$310, MATCH($C4765, Ingredients!$B$11:$B$310, 0)), "")))</f>
        <v/>
      </c>
      <c r="AJ4765" s="108" t="str">
        <f>IF($C4765="", "", IF(IFERROR(INDEX(Ingredients!F$11:F$310, MATCH($C4765, Ingredients!$B$11:$B$310, 0)), "")="", "", IFERROR(INDEX(Ingredients!F$11:F$310, MATCH($C4765, Ingredients!$B$11:$B$310, 0)), "")))</f>
        <v/>
      </c>
      <c r="AK4765" s="106" t="str">
        <f>IF($C4765="", "", IF(IFERROR(INDEX(Ingredients!G$11:G$310, MATCH($C4765, Ingredients!$B$11:$B$310, 0)), "")="", "", IFERROR(INDEX(Ingredients!G$11:G$310, MATCH($C4765, Ingredients!$B$11:$B$310, 0)), "")))</f>
        <v/>
      </c>
      <c r="AL4765" s="79" t="str">
        <f>IF($C4765="", "", IF(IFERROR(INDEX(Ingredients!H$11:H$310, MATCH($C4765, Ingredients!$B$11:$B$310, 0)), "")="", "", IFERROR(INDEX(Ingredients!H$11:H$310, MATCH($C4765, Ingredients!$B$11:$B$310, 0)), "")))</f>
        <v/>
      </c>
      <c r="AN4765" s="83" t="str">
        <f t="shared" si="1115"/>
        <v/>
      </c>
      <c r="AP4765" s="114" t="str">
        <f t="shared" si="1125"/>
        <v/>
      </c>
      <c r="AR4765" s="117" t="str">
        <f>IF($C4765="", "", IF(IFERROR(INDEX(Ingredients!$AI$11:$AI$310, MATCH($C4765, Ingredients!$B$11:$B$310, 0)), "")="", "", IFERROR(INDEX(Ingredients!$AI$11:$AI$310, MATCH($C4765, Ingredients!$B$11:$B$310, 0)), "")))</f>
        <v/>
      </c>
      <c r="AT4765" s="120" t="str">
        <f t="shared" si="1126"/>
        <v/>
      </c>
      <c r="AV4765" s="90" t="str">
        <f t="shared" si="1116"/>
        <v/>
      </c>
      <c r="AX4765" s="90" t="str">
        <f>IF($AV4765="", "", COUNTIF($AV$11:$AV$5010, "&lt;"&amp;$AV4765)+1+COUNTIF($AV$11:$AV4765, $AV4765)-1)</f>
        <v/>
      </c>
      <c r="AZ4765" s="111" t="str">
        <f>IF($B4765="", "", SUMIF('Shopping List'!$AV$11:$AV$25, $B4765, 'Shopping List'!$BN$11:$BN$25))</f>
        <v/>
      </c>
      <c r="BB4765" s="117" t="str">
        <f t="shared" si="1127"/>
        <v/>
      </c>
    </row>
    <row r="4766" spans="1:54" x14ac:dyDescent="0.25">
      <c r="A4766" s="4"/>
      <c r="B4766" s="37"/>
      <c r="C4766" s="124"/>
      <c r="D4766" s="39"/>
      <c r="E4766" s="125"/>
      <c r="F4766" s="48"/>
      <c r="G4766" s="4"/>
      <c r="H4766" s="4"/>
      <c r="I4766" s="95" t="str">
        <f>IF($C4766="", "", IF(IFERROR(INDEX(Ingredients!$C$11:$C$310, MATCH($C4766, Ingredients!$B$11:$B$310, 0)), "")="", "", IFERROR(INDEX(Ingredients!$C$11:$C$310, MATCH($C4766, Ingredients!$B$11:$B$310, 0)), "")))</f>
        <v/>
      </c>
      <c r="J4766" s="73" t="str">
        <f>IF($B4766="", "", IF(IFERROR(INDEX(Meals!$C$11:$C$260, MATCH($B4766, Meals!$B$11:$B$260, 0)), "")="", "", IFERROR(INDEX(Meals!$C$11:$C$260, MATCH($B4766, Meals!$B$11:$B$260, 0)), "")))</f>
        <v/>
      </c>
      <c r="K4766" s="4"/>
      <c r="L4766" s="72" t="str">
        <f t="shared" si="1117"/>
        <v/>
      </c>
      <c r="M4766" s="73" t="str">
        <f t="shared" si="1118"/>
        <v/>
      </c>
      <c r="N4766" s="4"/>
      <c r="O4766" s="78" t="str">
        <f t="shared" si="1119"/>
        <v/>
      </c>
      <c r="P4766" s="79" t="str">
        <f t="shared" si="1120"/>
        <v/>
      </c>
      <c r="Q4766" s="4"/>
      <c r="R4766" s="90" t="str">
        <f t="shared" si="1121"/>
        <v/>
      </c>
      <c r="S4766" s="4"/>
      <c r="Y4766" s="18" t="str">
        <f t="shared" si="1122"/>
        <v/>
      </c>
      <c r="AA4766" s="18" t="str">
        <f t="shared" si="1113"/>
        <v/>
      </c>
      <c r="AB4766" s="18" t="str">
        <f t="shared" si="1114"/>
        <v/>
      </c>
      <c r="AC4766" s="18" t="str">
        <f t="shared" si="1123"/>
        <v/>
      </c>
      <c r="AD4766" s="18" t="str">
        <f t="shared" si="1123"/>
        <v/>
      </c>
      <c r="AE4766" s="18" t="str">
        <f t="shared" si="1124"/>
        <v/>
      </c>
      <c r="AG4766" s="95" t="str">
        <f>IF($C4766="", "", IF(IFERROR(INDEX(Ingredients!C$11:C$310, MATCH($C4766, Ingredients!$B$11:$B$310, 0)), "")="", "", IFERROR(INDEX(Ingredients!C$11:C$310, MATCH($C4766, Ingredients!$B$11:$B$310, 0)), "")))</f>
        <v/>
      </c>
      <c r="AH4766" s="105" t="str">
        <f>IF($C4766="", "", IF(IFERROR(INDEX(Ingredients!D$11:D$310, MATCH($C4766, Ingredients!$B$11:$B$310, 0)), "")="", "", IFERROR(INDEX(Ingredients!D$11:D$310, MATCH($C4766, Ingredients!$B$11:$B$310, 0)), "")))</f>
        <v/>
      </c>
      <c r="AI4766" s="106" t="str">
        <f>IF($C4766="", "", IF(IFERROR(INDEX(Ingredients!E$11:E$310, MATCH($C4766, Ingredients!$B$11:$B$310, 0)), "")="", "", IFERROR(INDEX(Ingredients!E$11:E$310, MATCH($C4766, Ingredients!$B$11:$B$310, 0)), "")))</f>
        <v/>
      </c>
      <c r="AJ4766" s="108" t="str">
        <f>IF($C4766="", "", IF(IFERROR(INDEX(Ingredients!F$11:F$310, MATCH($C4766, Ingredients!$B$11:$B$310, 0)), "")="", "", IFERROR(INDEX(Ingredients!F$11:F$310, MATCH($C4766, Ingredients!$B$11:$B$310, 0)), "")))</f>
        <v/>
      </c>
      <c r="AK4766" s="106" t="str">
        <f>IF($C4766="", "", IF(IFERROR(INDEX(Ingredients!G$11:G$310, MATCH($C4766, Ingredients!$B$11:$B$310, 0)), "")="", "", IFERROR(INDEX(Ingredients!G$11:G$310, MATCH($C4766, Ingredients!$B$11:$B$310, 0)), "")))</f>
        <v/>
      </c>
      <c r="AL4766" s="79" t="str">
        <f>IF($C4766="", "", IF(IFERROR(INDEX(Ingredients!H$11:H$310, MATCH($C4766, Ingredients!$B$11:$B$310, 0)), "")="", "", IFERROR(INDEX(Ingredients!H$11:H$310, MATCH($C4766, Ingredients!$B$11:$B$310, 0)), "")))</f>
        <v/>
      </c>
      <c r="AN4766" s="83" t="str">
        <f t="shared" si="1115"/>
        <v/>
      </c>
      <c r="AP4766" s="114" t="str">
        <f t="shared" si="1125"/>
        <v/>
      </c>
      <c r="AR4766" s="117" t="str">
        <f>IF($C4766="", "", IF(IFERROR(INDEX(Ingredients!$AI$11:$AI$310, MATCH($C4766, Ingredients!$B$11:$B$310, 0)), "")="", "", IFERROR(INDEX(Ingredients!$AI$11:$AI$310, MATCH($C4766, Ingredients!$B$11:$B$310, 0)), "")))</f>
        <v/>
      </c>
      <c r="AT4766" s="120" t="str">
        <f t="shared" si="1126"/>
        <v/>
      </c>
      <c r="AV4766" s="90" t="str">
        <f t="shared" si="1116"/>
        <v/>
      </c>
      <c r="AX4766" s="90" t="str">
        <f>IF($AV4766="", "", COUNTIF($AV$11:$AV$5010, "&lt;"&amp;$AV4766)+1+COUNTIF($AV$11:$AV4766, $AV4766)-1)</f>
        <v/>
      </c>
      <c r="AZ4766" s="111" t="str">
        <f>IF($B4766="", "", SUMIF('Shopping List'!$AV$11:$AV$25, $B4766, 'Shopping List'!$BN$11:$BN$25))</f>
        <v/>
      </c>
      <c r="BB4766" s="117" t="str">
        <f t="shared" si="1127"/>
        <v/>
      </c>
    </row>
    <row r="4767" spans="1:54" x14ac:dyDescent="0.25">
      <c r="A4767" s="4"/>
      <c r="B4767" s="37"/>
      <c r="C4767" s="124"/>
      <c r="D4767" s="39"/>
      <c r="E4767" s="125"/>
      <c r="F4767" s="48"/>
      <c r="G4767" s="4"/>
      <c r="H4767" s="4"/>
      <c r="I4767" s="95" t="str">
        <f>IF($C4767="", "", IF(IFERROR(INDEX(Ingredients!$C$11:$C$310, MATCH($C4767, Ingredients!$B$11:$B$310, 0)), "")="", "", IFERROR(INDEX(Ingredients!$C$11:$C$310, MATCH($C4767, Ingredients!$B$11:$B$310, 0)), "")))</f>
        <v/>
      </c>
      <c r="J4767" s="73" t="str">
        <f>IF($B4767="", "", IF(IFERROR(INDEX(Meals!$C$11:$C$260, MATCH($B4767, Meals!$B$11:$B$260, 0)), "")="", "", IFERROR(INDEX(Meals!$C$11:$C$260, MATCH($B4767, Meals!$B$11:$B$260, 0)), "")))</f>
        <v/>
      </c>
      <c r="K4767" s="4"/>
      <c r="L4767" s="72" t="str">
        <f t="shared" si="1117"/>
        <v/>
      </c>
      <c r="M4767" s="73" t="str">
        <f t="shared" si="1118"/>
        <v/>
      </c>
      <c r="N4767" s="4"/>
      <c r="O4767" s="78" t="str">
        <f t="shared" si="1119"/>
        <v/>
      </c>
      <c r="P4767" s="79" t="str">
        <f t="shared" si="1120"/>
        <v/>
      </c>
      <c r="Q4767" s="4"/>
      <c r="R4767" s="90" t="str">
        <f t="shared" si="1121"/>
        <v/>
      </c>
      <c r="S4767" s="4"/>
      <c r="Y4767" s="18" t="str">
        <f t="shared" si="1122"/>
        <v/>
      </c>
      <c r="AA4767" s="18" t="str">
        <f t="shared" si="1113"/>
        <v/>
      </c>
      <c r="AB4767" s="18" t="str">
        <f t="shared" si="1114"/>
        <v/>
      </c>
      <c r="AC4767" s="18" t="str">
        <f t="shared" si="1123"/>
        <v/>
      </c>
      <c r="AD4767" s="18" t="str">
        <f t="shared" si="1123"/>
        <v/>
      </c>
      <c r="AE4767" s="18" t="str">
        <f t="shared" si="1124"/>
        <v/>
      </c>
      <c r="AG4767" s="95" t="str">
        <f>IF($C4767="", "", IF(IFERROR(INDEX(Ingredients!C$11:C$310, MATCH($C4767, Ingredients!$B$11:$B$310, 0)), "")="", "", IFERROR(INDEX(Ingredients!C$11:C$310, MATCH($C4767, Ingredients!$B$11:$B$310, 0)), "")))</f>
        <v/>
      </c>
      <c r="AH4767" s="105" t="str">
        <f>IF($C4767="", "", IF(IFERROR(INDEX(Ingredients!D$11:D$310, MATCH($C4767, Ingredients!$B$11:$B$310, 0)), "")="", "", IFERROR(INDEX(Ingredients!D$11:D$310, MATCH($C4767, Ingredients!$B$11:$B$310, 0)), "")))</f>
        <v/>
      </c>
      <c r="AI4767" s="106" t="str">
        <f>IF($C4767="", "", IF(IFERROR(INDEX(Ingredients!E$11:E$310, MATCH($C4767, Ingredients!$B$11:$B$310, 0)), "")="", "", IFERROR(INDEX(Ingredients!E$11:E$310, MATCH($C4767, Ingredients!$B$11:$B$310, 0)), "")))</f>
        <v/>
      </c>
      <c r="AJ4767" s="108" t="str">
        <f>IF($C4767="", "", IF(IFERROR(INDEX(Ingredients!F$11:F$310, MATCH($C4767, Ingredients!$B$11:$B$310, 0)), "")="", "", IFERROR(INDEX(Ingredients!F$11:F$310, MATCH($C4767, Ingredients!$B$11:$B$310, 0)), "")))</f>
        <v/>
      </c>
      <c r="AK4767" s="106" t="str">
        <f>IF($C4767="", "", IF(IFERROR(INDEX(Ingredients!G$11:G$310, MATCH($C4767, Ingredients!$B$11:$B$310, 0)), "")="", "", IFERROR(INDEX(Ingredients!G$11:G$310, MATCH($C4767, Ingredients!$B$11:$B$310, 0)), "")))</f>
        <v/>
      </c>
      <c r="AL4767" s="79" t="str">
        <f>IF($C4767="", "", IF(IFERROR(INDEX(Ingredients!H$11:H$310, MATCH($C4767, Ingredients!$B$11:$B$310, 0)), "")="", "", IFERROR(INDEX(Ingredients!H$11:H$310, MATCH($C4767, Ingredients!$B$11:$B$310, 0)), "")))</f>
        <v/>
      </c>
      <c r="AN4767" s="83" t="str">
        <f t="shared" si="1115"/>
        <v/>
      </c>
      <c r="AP4767" s="114" t="str">
        <f t="shared" si="1125"/>
        <v/>
      </c>
      <c r="AR4767" s="117" t="str">
        <f>IF($C4767="", "", IF(IFERROR(INDEX(Ingredients!$AI$11:$AI$310, MATCH($C4767, Ingredients!$B$11:$B$310, 0)), "")="", "", IFERROR(INDEX(Ingredients!$AI$11:$AI$310, MATCH($C4767, Ingredients!$B$11:$B$310, 0)), "")))</f>
        <v/>
      </c>
      <c r="AT4767" s="120" t="str">
        <f t="shared" si="1126"/>
        <v/>
      </c>
      <c r="AV4767" s="90" t="str">
        <f t="shared" si="1116"/>
        <v/>
      </c>
      <c r="AX4767" s="90" t="str">
        <f>IF($AV4767="", "", COUNTIF($AV$11:$AV$5010, "&lt;"&amp;$AV4767)+1+COUNTIF($AV$11:$AV4767, $AV4767)-1)</f>
        <v/>
      </c>
      <c r="AZ4767" s="111" t="str">
        <f>IF($B4767="", "", SUMIF('Shopping List'!$AV$11:$AV$25, $B4767, 'Shopping List'!$BN$11:$BN$25))</f>
        <v/>
      </c>
      <c r="BB4767" s="117" t="str">
        <f t="shared" si="1127"/>
        <v/>
      </c>
    </row>
    <row r="4768" spans="1:54" x14ac:dyDescent="0.25">
      <c r="A4768" s="4"/>
      <c r="B4768" s="37"/>
      <c r="C4768" s="124"/>
      <c r="D4768" s="39"/>
      <c r="E4768" s="125"/>
      <c r="F4768" s="48"/>
      <c r="G4768" s="4"/>
      <c r="H4768" s="4"/>
      <c r="I4768" s="95" t="str">
        <f>IF($C4768="", "", IF(IFERROR(INDEX(Ingredients!$C$11:$C$310, MATCH($C4768, Ingredients!$B$11:$B$310, 0)), "")="", "", IFERROR(INDEX(Ingredients!$C$11:$C$310, MATCH($C4768, Ingredients!$B$11:$B$310, 0)), "")))</f>
        <v/>
      </c>
      <c r="J4768" s="73" t="str">
        <f>IF($B4768="", "", IF(IFERROR(INDEX(Meals!$C$11:$C$260, MATCH($B4768, Meals!$B$11:$B$260, 0)), "")="", "", IFERROR(INDEX(Meals!$C$11:$C$260, MATCH($B4768, Meals!$B$11:$B$260, 0)), "")))</f>
        <v/>
      </c>
      <c r="K4768" s="4"/>
      <c r="L4768" s="72" t="str">
        <f t="shared" si="1117"/>
        <v/>
      </c>
      <c r="M4768" s="73" t="str">
        <f t="shared" si="1118"/>
        <v/>
      </c>
      <c r="N4768" s="4"/>
      <c r="O4768" s="78" t="str">
        <f t="shared" si="1119"/>
        <v/>
      </c>
      <c r="P4768" s="79" t="str">
        <f t="shared" si="1120"/>
        <v/>
      </c>
      <c r="Q4768" s="4"/>
      <c r="R4768" s="90" t="str">
        <f t="shared" si="1121"/>
        <v/>
      </c>
      <c r="S4768" s="4"/>
      <c r="Y4768" s="18" t="str">
        <f t="shared" si="1122"/>
        <v/>
      </c>
      <c r="AA4768" s="18" t="str">
        <f t="shared" si="1113"/>
        <v/>
      </c>
      <c r="AB4768" s="18" t="str">
        <f t="shared" si="1114"/>
        <v/>
      </c>
      <c r="AC4768" s="18" t="str">
        <f t="shared" si="1123"/>
        <v/>
      </c>
      <c r="AD4768" s="18" t="str">
        <f t="shared" si="1123"/>
        <v/>
      </c>
      <c r="AE4768" s="18" t="str">
        <f t="shared" si="1124"/>
        <v/>
      </c>
      <c r="AG4768" s="95" t="str">
        <f>IF($C4768="", "", IF(IFERROR(INDEX(Ingredients!C$11:C$310, MATCH($C4768, Ingredients!$B$11:$B$310, 0)), "")="", "", IFERROR(INDEX(Ingredients!C$11:C$310, MATCH($C4768, Ingredients!$B$11:$B$310, 0)), "")))</f>
        <v/>
      </c>
      <c r="AH4768" s="105" t="str">
        <f>IF($C4768="", "", IF(IFERROR(INDEX(Ingredients!D$11:D$310, MATCH($C4768, Ingredients!$B$11:$B$310, 0)), "")="", "", IFERROR(INDEX(Ingredients!D$11:D$310, MATCH($C4768, Ingredients!$B$11:$B$310, 0)), "")))</f>
        <v/>
      </c>
      <c r="AI4768" s="106" t="str">
        <f>IF($C4768="", "", IF(IFERROR(INDEX(Ingredients!E$11:E$310, MATCH($C4768, Ingredients!$B$11:$B$310, 0)), "")="", "", IFERROR(INDEX(Ingredients!E$11:E$310, MATCH($C4768, Ingredients!$B$11:$B$310, 0)), "")))</f>
        <v/>
      </c>
      <c r="AJ4768" s="108" t="str">
        <f>IF($C4768="", "", IF(IFERROR(INDEX(Ingredients!F$11:F$310, MATCH($C4768, Ingredients!$B$11:$B$310, 0)), "")="", "", IFERROR(INDEX(Ingredients!F$11:F$310, MATCH($C4768, Ingredients!$B$11:$B$310, 0)), "")))</f>
        <v/>
      </c>
      <c r="AK4768" s="106" t="str">
        <f>IF($C4768="", "", IF(IFERROR(INDEX(Ingredients!G$11:G$310, MATCH($C4768, Ingredients!$B$11:$B$310, 0)), "")="", "", IFERROR(INDEX(Ingredients!G$11:G$310, MATCH($C4768, Ingredients!$B$11:$B$310, 0)), "")))</f>
        <v/>
      </c>
      <c r="AL4768" s="79" t="str">
        <f>IF($C4768="", "", IF(IFERROR(INDEX(Ingredients!H$11:H$310, MATCH($C4768, Ingredients!$B$11:$B$310, 0)), "")="", "", IFERROR(INDEX(Ingredients!H$11:H$310, MATCH($C4768, Ingredients!$B$11:$B$310, 0)), "")))</f>
        <v/>
      </c>
      <c r="AN4768" s="83" t="str">
        <f t="shared" si="1115"/>
        <v/>
      </c>
      <c r="AP4768" s="114" t="str">
        <f t="shared" si="1125"/>
        <v/>
      </c>
      <c r="AR4768" s="117" t="str">
        <f>IF($C4768="", "", IF(IFERROR(INDEX(Ingredients!$AI$11:$AI$310, MATCH($C4768, Ingredients!$B$11:$B$310, 0)), "")="", "", IFERROR(INDEX(Ingredients!$AI$11:$AI$310, MATCH($C4768, Ingredients!$B$11:$B$310, 0)), "")))</f>
        <v/>
      </c>
      <c r="AT4768" s="120" t="str">
        <f t="shared" si="1126"/>
        <v/>
      </c>
      <c r="AV4768" s="90" t="str">
        <f t="shared" si="1116"/>
        <v/>
      </c>
      <c r="AX4768" s="90" t="str">
        <f>IF($AV4768="", "", COUNTIF($AV$11:$AV$5010, "&lt;"&amp;$AV4768)+1+COUNTIF($AV$11:$AV4768, $AV4768)-1)</f>
        <v/>
      </c>
      <c r="AZ4768" s="111" t="str">
        <f>IF($B4768="", "", SUMIF('Shopping List'!$AV$11:$AV$25, $B4768, 'Shopping List'!$BN$11:$BN$25))</f>
        <v/>
      </c>
      <c r="BB4768" s="117" t="str">
        <f t="shared" si="1127"/>
        <v/>
      </c>
    </row>
    <row r="4769" spans="1:54" x14ac:dyDescent="0.25">
      <c r="A4769" s="4"/>
      <c r="B4769" s="37"/>
      <c r="C4769" s="124"/>
      <c r="D4769" s="39"/>
      <c r="E4769" s="125"/>
      <c r="F4769" s="48"/>
      <c r="G4769" s="4"/>
      <c r="H4769" s="4"/>
      <c r="I4769" s="95" t="str">
        <f>IF($C4769="", "", IF(IFERROR(INDEX(Ingredients!$C$11:$C$310, MATCH($C4769, Ingredients!$B$11:$B$310, 0)), "")="", "", IFERROR(INDEX(Ingredients!$C$11:$C$310, MATCH($C4769, Ingredients!$B$11:$B$310, 0)), "")))</f>
        <v/>
      </c>
      <c r="J4769" s="73" t="str">
        <f>IF($B4769="", "", IF(IFERROR(INDEX(Meals!$C$11:$C$260, MATCH($B4769, Meals!$B$11:$B$260, 0)), "")="", "", IFERROR(INDEX(Meals!$C$11:$C$260, MATCH($B4769, Meals!$B$11:$B$260, 0)), "")))</f>
        <v/>
      </c>
      <c r="K4769" s="4"/>
      <c r="L4769" s="72" t="str">
        <f t="shared" si="1117"/>
        <v/>
      </c>
      <c r="M4769" s="73" t="str">
        <f t="shared" si="1118"/>
        <v/>
      </c>
      <c r="N4769" s="4"/>
      <c r="O4769" s="78" t="str">
        <f t="shared" si="1119"/>
        <v/>
      </c>
      <c r="P4769" s="79" t="str">
        <f t="shared" si="1120"/>
        <v/>
      </c>
      <c r="Q4769" s="4"/>
      <c r="R4769" s="90" t="str">
        <f t="shared" si="1121"/>
        <v/>
      </c>
      <c r="S4769" s="4"/>
      <c r="Y4769" s="18" t="str">
        <f t="shared" si="1122"/>
        <v/>
      </c>
      <c r="AA4769" s="18" t="str">
        <f t="shared" si="1113"/>
        <v/>
      </c>
      <c r="AB4769" s="18" t="str">
        <f t="shared" si="1114"/>
        <v/>
      </c>
      <c r="AC4769" s="18" t="str">
        <f t="shared" si="1123"/>
        <v/>
      </c>
      <c r="AD4769" s="18" t="str">
        <f t="shared" si="1123"/>
        <v/>
      </c>
      <c r="AE4769" s="18" t="str">
        <f t="shared" si="1124"/>
        <v/>
      </c>
      <c r="AG4769" s="95" t="str">
        <f>IF($C4769="", "", IF(IFERROR(INDEX(Ingredients!C$11:C$310, MATCH($C4769, Ingredients!$B$11:$B$310, 0)), "")="", "", IFERROR(INDEX(Ingredients!C$11:C$310, MATCH($C4769, Ingredients!$B$11:$B$310, 0)), "")))</f>
        <v/>
      </c>
      <c r="AH4769" s="105" t="str">
        <f>IF($C4769="", "", IF(IFERROR(INDEX(Ingredients!D$11:D$310, MATCH($C4769, Ingredients!$B$11:$B$310, 0)), "")="", "", IFERROR(INDEX(Ingredients!D$11:D$310, MATCH($C4769, Ingredients!$B$11:$B$310, 0)), "")))</f>
        <v/>
      </c>
      <c r="AI4769" s="106" t="str">
        <f>IF($C4769="", "", IF(IFERROR(INDEX(Ingredients!E$11:E$310, MATCH($C4769, Ingredients!$B$11:$B$310, 0)), "")="", "", IFERROR(INDEX(Ingredients!E$11:E$310, MATCH($C4769, Ingredients!$B$11:$B$310, 0)), "")))</f>
        <v/>
      </c>
      <c r="AJ4769" s="108" t="str">
        <f>IF($C4769="", "", IF(IFERROR(INDEX(Ingredients!F$11:F$310, MATCH($C4769, Ingredients!$B$11:$B$310, 0)), "")="", "", IFERROR(INDEX(Ingredients!F$11:F$310, MATCH($C4769, Ingredients!$B$11:$B$310, 0)), "")))</f>
        <v/>
      </c>
      <c r="AK4769" s="106" t="str">
        <f>IF($C4769="", "", IF(IFERROR(INDEX(Ingredients!G$11:G$310, MATCH($C4769, Ingredients!$B$11:$B$310, 0)), "")="", "", IFERROR(INDEX(Ingredients!G$11:G$310, MATCH($C4769, Ingredients!$B$11:$B$310, 0)), "")))</f>
        <v/>
      </c>
      <c r="AL4769" s="79" t="str">
        <f>IF($C4769="", "", IF(IFERROR(INDEX(Ingredients!H$11:H$310, MATCH($C4769, Ingredients!$B$11:$B$310, 0)), "")="", "", IFERROR(INDEX(Ingredients!H$11:H$310, MATCH($C4769, Ingredients!$B$11:$B$310, 0)), "")))</f>
        <v/>
      </c>
      <c r="AN4769" s="83" t="str">
        <f t="shared" si="1115"/>
        <v/>
      </c>
      <c r="AP4769" s="114" t="str">
        <f t="shared" si="1125"/>
        <v/>
      </c>
      <c r="AR4769" s="117" t="str">
        <f>IF($C4769="", "", IF(IFERROR(INDEX(Ingredients!$AI$11:$AI$310, MATCH($C4769, Ingredients!$B$11:$B$310, 0)), "")="", "", IFERROR(INDEX(Ingredients!$AI$11:$AI$310, MATCH($C4769, Ingredients!$B$11:$B$310, 0)), "")))</f>
        <v/>
      </c>
      <c r="AT4769" s="120" t="str">
        <f t="shared" si="1126"/>
        <v/>
      </c>
      <c r="AV4769" s="90" t="str">
        <f t="shared" si="1116"/>
        <v/>
      </c>
      <c r="AX4769" s="90" t="str">
        <f>IF($AV4769="", "", COUNTIF($AV$11:$AV$5010, "&lt;"&amp;$AV4769)+1+COUNTIF($AV$11:$AV4769, $AV4769)-1)</f>
        <v/>
      </c>
      <c r="AZ4769" s="111" t="str">
        <f>IF($B4769="", "", SUMIF('Shopping List'!$AV$11:$AV$25, $B4769, 'Shopping List'!$BN$11:$BN$25))</f>
        <v/>
      </c>
      <c r="BB4769" s="117" t="str">
        <f t="shared" si="1127"/>
        <v/>
      </c>
    </row>
    <row r="4770" spans="1:54" x14ac:dyDescent="0.25">
      <c r="A4770" s="4"/>
      <c r="B4770" s="37"/>
      <c r="C4770" s="124"/>
      <c r="D4770" s="39"/>
      <c r="E4770" s="125"/>
      <c r="F4770" s="48"/>
      <c r="G4770" s="4"/>
      <c r="H4770" s="4"/>
      <c r="I4770" s="95" t="str">
        <f>IF($C4770="", "", IF(IFERROR(INDEX(Ingredients!$C$11:$C$310, MATCH($C4770, Ingredients!$B$11:$B$310, 0)), "")="", "", IFERROR(INDEX(Ingredients!$C$11:$C$310, MATCH($C4770, Ingredients!$B$11:$B$310, 0)), "")))</f>
        <v/>
      </c>
      <c r="J4770" s="73" t="str">
        <f>IF($B4770="", "", IF(IFERROR(INDEX(Meals!$C$11:$C$260, MATCH($B4770, Meals!$B$11:$B$260, 0)), "")="", "", IFERROR(INDEX(Meals!$C$11:$C$260, MATCH($B4770, Meals!$B$11:$B$260, 0)), "")))</f>
        <v/>
      </c>
      <c r="K4770" s="4"/>
      <c r="L4770" s="72" t="str">
        <f t="shared" si="1117"/>
        <v/>
      </c>
      <c r="M4770" s="73" t="str">
        <f t="shared" si="1118"/>
        <v/>
      </c>
      <c r="N4770" s="4"/>
      <c r="O4770" s="78" t="str">
        <f t="shared" si="1119"/>
        <v/>
      </c>
      <c r="P4770" s="79" t="str">
        <f t="shared" si="1120"/>
        <v/>
      </c>
      <c r="Q4770" s="4"/>
      <c r="R4770" s="90" t="str">
        <f t="shared" si="1121"/>
        <v/>
      </c>
      <c r="S4770" s="4"/>
      <c r="Y4770" s="18" t="str">
        <f t="shared" si="1122"/>
        <v/>
      </c>
      <c r="AA4770" s="18" t="str">
        <f t="shared" si="1113"/>
        <v/>
      </c>
      <c r="AB4770" s="18" t="str">
        <f t="shared" si="1114"/>
        <v/>
      </c>
      <c r="AC4770" s="18" t="str">
        <f t="shared" si="1123"/>
        <v/>
      </c>
      <c r="AD4770" s="18" t="str">
        <f t="shared" si="1123"/>
        <v/>
      </c>
      <c r="AE4770" s="18" t="str">
        <f t="shared" si="1124"/>
        <v/>
      </c>
      <c r="AG4770" s="95" t="str">
        <f>IF($C4770="", "", IF(IFERROR(INDEX(Ingredients!C$11:C$310, MATCH($C4770, Ingredients!$B$11:$B$310, 0)), "")="", "", IFERROR(INDEX(Ingredients!C$11:C$310, MATCH($C4770, Ingredients!$B$11:$B$310, 0)), "")))</f>
        <v/>
      </c>
      <c r="AH4770" s="105" t="str">
        <f>IF($C4770="", "", IF(IFERROR(INDEX(Ingredients!D$11:D$310, MATCH($C4770, Ingredients!$B$11:$B$310, 0)), "")="", "", IFERROR(INDEX(Ingredients!D$11:D$310, MATCH($C4770, Ingredients!$B$11:$B$310, 0)), "")))</f>
        <v/>
      </c>
      <c r="AI4770" s="106" t="str">
        <f>IF($C4770="", "", IF(IFERROR(INDEX(Ingredients!E$11:E$310, MATCH($C4770, Ingredients!$B$11:$B$310, 0)), "")="", "", IFERROR(INDEX(Ingredients!E$11:E$310, MATCH($C4770, Ingredients!$B$11:$B$310, 0)), "")))</f>
        <v/>
      </c>
      <c r="AJ4770" s="108" t="str">
        <f>IF($C4770="", "", IF(IFERROR(INDEX(Ingredients!F$11:F$310, MATCH($C4770, Ingredients!$B$11:$B$310, 0)), "")="", "", IFERROR(INDEX(Ingredients!F$11:F$310, MATCH($C4770, Ingredients!$B$11:$B$310, 0)), "")))</f>
        <v/>
      </c>
      <c r="AK4770" s="106" t="str">
        <f>IF($C4770="", "", IF(IFERROR(INDEX(Ingredients!G$11:G$310, MATCH($C4770, Ingredients!$B$11:$B$310, 0)), "")="", "", IFERROR(INDEX(Ingredients!G$11:G$310, MATCH($C4770, Ingredients!$B$11:$B$310, 0)), "")))</f>
        <v/>
      </c>
      <c r="AL4770" s="79" t="str">
        <f>IF($C4770="", "", IF(IFERROR(INDEX(Ingredients!H$11:H$310, MATCH($C4770, Ingredients!$B$11:$B$310, 0)), "")="", "", IFERROR(INDEX(Ingredients!H$11:H$310, MATCH($C4770, Ingredients!$B$11:$B$310, 0)), "")))</f>
        <v/>
      </c>
      <c r="AN4770" s="83" t="str">
        <f t="shared" si="1115"/>
        <v/>
      </c>
      <c r="AP4770" s="114" t="str">
        <f t="shared" si="1125"/>
        <v/>
      </c>
      <c r="AR4770" s="117" t="str">
        <f>IF($C4770="", "", IF(IFERROR(INDEX(Ingredients!$AI$11:$AI$310, MATCH($C4770, Ingredients!$B$11:$B$310, 0)), "")="", "", IFERROR(INDEX(Ingredients!$AI$11:$AI$310, MATCH($C4770, Ingredients!$B$11:$B$310, 0)), "")))</f>
        <v/>
      </c>
      <c r="AT4770" s="120" t="str">
        <f t="shared" si="1126"/>
        <v/>
      </c>
      <c r="AV4770" s="90" t="str">
        <f t="shared" si="1116"/>
        <v/>
      </c>
      <c r="AX4770" s="90" t="str">
        <f>IF($AV4770="", "", COUNTIF($AV$11:$AV$5010, "&lt;"&amp;$AV4770)+1+COUNTIF($AV$11:$AV4770, $AV4770)-1)</f>
        <v/>
      </c>
      <c r="AZ4770" s="111" t="str">
        <f>IF($B4770="", "", SUMIF('Shopping List'!$AV$11:$AV$25, $B4770, 'Shopping List'!$BN$11:$BN$25))</f>
        <v/>
      </c>
      <c r="BB4770" s="117" t="str">
        <f t="shared" si="1127"/>
        <v/>
      </c>
    </row>
    <row r="4771" spans="1:54" x14ac:dyDescent="0.25">
      <c r="A4771" s="4"/>
      <c r="B4771" s="37"/>
      <c r="C4771" s="124"/>
      <c r="D4771" s="39"/>
      <c r="E4771" s="125"/>
      <c r="F4771" s="48"/>
      <c r="G4771" s="4"/>
      <c r="H4771" s="4"/>
      <c r="I4771" s="95" t="str">
        <f>IF($C4771="", "", IF(IFERROR(INDEX(Ingredients!$C$11:$C$310, MATCH($C4771, Ingredients!$B$11:$B$310, 0)), "")="", "", IFERROR(INDEX(Ingredients!$C$11:$C$310, MATCH($C4771, Ingredients!$B$11:$B$310, 0)), "")))</f>
        <v/>
      </c>
      <c r="J4771" s="73" t="str">
        <f>IF($B4771="", "", IF(IFERROR(INDEX(Meals!$C$11:$C$260, MATCH($B4771, Meals!$B$11:$B$260, 0)), "")="", "", IFERROR(INDEX(Meals!$C$11:$C$260, MATCH($B4771, Meals!$B$11:$B$260, 0)), "")))</f>
        <v/>
      </c>
      <c r="K4771" s="4"/>
      <c r="L4771" s="72" t="str">
        <f t="shared" si="1117"/>
        <v/>
      </c>
      <c r="M4771" s="73" t="str">
        <f t="shared" si="1118"/>
        <v/>
      </c>
      <c r="N4771" s="4"/>
      <c r="O4771" s="78" t="str">
        <f t="shared" si="1119"/>
        <v/>
      </c>
      <c r="P4771" s="79" t="str">
        <f t="shared" si="1120"/>
        <v/>
      </c>
      <c r="Q4771" s="4"/>
      <c r="R4771" s="90" t="str">
        <f t="shared" si="1121"/>
        <v/>
      </c>
      <c r="S4771" s="4"/>
      <c r="Y4771" s="18" t="str">
        <f t="shared" si="1122"/>
        <v/>
      </c>
      <c r="AA4771" s="18" t="str">
        <f t="shared" si="1113"/>
        <v/>
      </c>
      <c r="AB4771" s="18" t="str">
        <f t="shared" si="1114"/>
        <v/>
      </c>
      <c r="AC4771" s="18" t="str">
        <f t="shared" si="1123"/>
        <v/>
      </c>
      <c r="AD4771" s="18" t="str">
        <f t="shared" si="1123"/>
        <v/>
      </c>
      <c r="AE4771" s="18" t="str">
        <f t="shared" si="1124"/>
        <v/>
      </c>
      <c r="AG4771" s="95" t="str">
        <f>IF($C4771="", "", IF(IFERROR(INDEX(Ingredients!C$11:C$310, MATCH($C4771, Ingredients!$B$11:$B$310, 0)), "")="", "", IFERROR(INDEX(Ingredients!C$11:C$310, MATCH($C4771, Ingredients!$B$11:$B$310, 0)), "")))</f>
        <v/>
      </c>
      <c r="AH4771" s="105" t="str">
        <f>IF($C4771="", "", IF(IFERROR(INDEX(Ingredients!D$11:D$310, MATCH($C4771, Ingredients!$B$11:$B$310, 0)), "")="", "", IFERROR(INDEX(Ingredients!D$11:D$310, MATCH($C4771, Ingredients!$B$11:$B$310, 0)), "")))</f>
        <v/>
      </c>
      <c r="AI4771" s="106" t="str">
        <f>IF($C4771="", "", IF(IFERROR(INDEX(Ingredients!E$11:E$310, MATCH($C4771, Ingredients!$B$11:$B$310, 0)), "")="", "", IFERROR(INDEX(Ingredients!E$11:E$310, MATCH($C4771, Ingredients!$B$11:$B$310, 0)), "")))</f>
        <v/>
      </c>
      <c r="AJ4771" s="108" t="str">
        <f>IF($C4771="", "", IF(IFERROR(INDEX(Ingredients!F$11:F$310, MATCH($C4771, Ingredients!$B$11:$B$310, 0)), "")="", "", IFERROR(INDEX(Ingredients!F$11:F$310, MATCH($C4771, Ingredients!$B$11:$B$310, 0)), "")))</f>
        <v/>
      </c>
      <c r="AK4771" s="106" t="str">
        <f>IF($C4771="", "", IF(IFERROR(INDEX(Ingredients!G$11:G$310, MATCH($C4771, Ingredients!$B$11:$B$310, 0)), "")="", "", IFERROR(INDEX(Ingredients!G$11:G$310, MATCH($C4771, Ingredients!$B$11:$B$310, 0)), "")))</f>
        <v/>
      </c>
      <c r="AL4771" s="79" t="str">
        <f>IF($C4771="", "", IF(IFERROR(INDEX(Ingredients!H$11:H$310, MATCH($C4771, Ingredients!$B$11:$B$310, 0)), "")="", "", IFERROR(INDEX(Ingredients!H$11:H$310, MATCH($C4771, Ingredients!$B$11:$B$310, 0)), "")))</f>
        <v/>
      </c>
      <c r="AN4771" s="83" t="str">
        <f t="shared" si="1115"/>
        <v/>
      </c>
      <c r="AP4771" s="114" t="str">
        <f t="shared" si="1125"/>
        <v/>
      </c>
      <c r="AR4771" s="117" t="str">
        <f>IF($C4771="", "", IF(IFERROR(INDEX(Ingredients!$AI$11:$AI$310, MATCH($C4771, Ingredients!$B$11:$B$310, 0)), "")="", "", IFERROR(INDEX(Ingredients!$AI$11:$AI$310, MATCH($C4771, Ingredients!$B$11:$B$310, 0)), "")))</f>
        <v/>
      </c>
      <c r="AT4771" s="120" t="str">
        <f t="shared" si="1126"/>
        <v/>
      </c>
      <c r="AV4771" s="90" t="str">
        <f t="shared" si="1116"/>
        <v/>
      </c>
      <c r="AX4771" s="90" t="str">
        <f>IF($AV4771="", "", COUNTIF($AV$11:$AV$5010, "&lt;"&amp;$AV4771)+1+COUNTIF($AV$11:$AV4771, $AV4771)-1)</f>
        <v/>
      </c>
      <c r="AZ4771" s="111" t="str">
        <f>IF($B4771="", "", SUMIF('Shopping List'!$AV$11:$AV$25, $B4771, 'Shopping List'!$BN$11:$BN$25))</f>
        <v/>
      </c>
      <c r="BB4771" s="117" t="str">
        <f t="shared" si="1127"/>
        <v/>
      </c>
    </row>
    <row r="4772" spans="1:54" x14ac:dyDescent="0.25">
      <c r="A4772" s="4"/>
      <c r="B4772" s="37"/>
      <c r="C4772" s="124"/>
      <c r="D4772" s="39"/>
      <c r="E4772" s="125"/>
      <c r="F4772" s="48"/>
      <c r="G4772" s="4"/>
      <c r="H4772" s="4"/>
      <c r="I4772" s="95" t="str">
        <f>IF($C4772="", "", IF(IFERROR(INDEX(Ingredients!$C$11:$C$310, MATCH($C4772, Ingredients!$B$11:$B$310, 0)), "")="", "", IFERROR(INDEX(Ingredients!$C$11:$C$310, MATCH($C4772, Ingredients!$B$11:$B$310, 0)), "")))</f>
        <v/>
      </c>
      <c r="J4772" s="73" t="str">
        <f>IF($B4772="", "", IF(IFERROR(INDEX(Meals!$C$11:$C$260, MATCH($B4772, Meals!$B$11:$B$260, 0)), "")="", "", IFERROR(INDEX(Meals!$C$11:$C$260, MATCH($B4772, Meals!$B$11:$B$260, 0)), "")))</f>
        <v/>
      </c>
      <c r="K4772" s="4"/>
      <c r="L4772" s="72" t="str">
        <f t="shared" si="1117"/>
        <v/>
      </c>
      <c r="M4772" s="73" t="str">
        <f t="shared" si="1118"/>
        <v/>
      </c>
      <c r="N4772" s="4"/>
      <c r="O4772" s="78" t="str">
        <f t="shared" si="1119"/>
        <v/>
      </c>
      <c r="P4772" s="79" t="str">
        <f t="shared" si="1120"/>
        <v/>
      </c>
      <c r="Q4772" s="4"/>
      <c r="R4772" s="90" t="str">
        <f t="shared" si="1121"/>
        <v/>
      </c>
      <c r="S4772" s="4"/>
      <c r="Y4772" s="18" t="str">
        <f t="shared" si="1122"/>
        <v/>
      </c>
      <c r="AA4772" s="18" t="str">
        <f t="shared" si="1113"/>
        <v/>
      </c>
      <c r="AB4772" s="18" t="str">
        <f t="shared" si="1114"/>
        <v/>
      </c>
      <c r="AC4772" s="18" t="str">
        <f t="shared" si="1123"/>
        <v/>
      </c>
      <c r="AD4772" s="18" t="str">
        <f t="shared" si="1123"/>
        <v/>
      </c>
      <c r="AE4772" s="18" t="str">
        <f t="shared" si="1124"/>
        <v/>
      </c>
      <c r="AG4772" s="95" t="str">
        <f>IF($C4772="", "", IF(IFERROR(INDEX(Ingredients!C$11:C$310, MATCH($C4772, Ingredients!$B$11:$B$310, 0)), "")="", "", IFERROR(INDEX(Ingredients!C$11:C$310, MATCH($C4772, Ingredients!$B$11:$B$310, 0)), "")))</f>
        <v/>
      </c>
      <c r="AH4772" s="105" t="str">
        <f>IF($C4772="", "", IF(IFERROR(INDEX(Ingredients!D$11:D$310, MATCH($C4772, Ingredients!$B$11:$B$310, 0)), "")="", "", IFERROR(INDEX(Ingredients!D$11:D$310, MATCH($C4772, Ingredients!$B$11:$B$310, 0)), "")))</f>
        <v/>
      </c>
      <c r="AI4772" s="106" t="str">
        <f>IF($C4772="", "", IF(IFERROR(INDEX(Ingredients!E$11:E$310, MATCH($C4772, Ingredients!$B$11:$B$310, 0)), "")="", "", IFERROR(INDEX(Ingredients!E$11:E$310, MATCH($C4772, Ingredients!$B$11:$B$310, 0)), "")))</f>
        <v/>
      </c>
      <c r="AJ4772" s="108" t="str">
        <f>IF($C4772="", "", IF(IFERROR(INDEX(Ingredients!F$11:F$310, MATCH($C4772, Ingredients!$B$11:$B$310, 0)), "")="", "", IFERROR(INDEX(Ingredients!F$11:F$310, MATCH($C4772, Ingredients!$B$11:$B$310, 0)), "")))</f>
        <v/>
      </c>
      <c r="AK4772" s="106" t="str">
        <f>IF($C4772="", "", IF(IFERROR(INDEX(Ingredients!G$11:G$310, MATCH($C4772, Ingredients!$B$11:$B$310, 0)), "")="", "", IFERROR(INDEX(Ingredients!G$11:G$310, MATCH($C4772, Ingredients!$B$11:$B$310, 0)), "")))</f>
        <v/>
      </c>
      <c r="AL4772" s="79" t="str">
        <f>IF($C4772="", "", IF(IFERROR(INDEX(Ingredients!H$11:H$310, MATCH($C4772, Ingredients!$B$11:$B$310, 0)), "")="", "", IFERROR(INDEX(Ingredients!H$11:H$310, MATCH($C4772, Ingredients!$B$11:$B$310, 0)), "")))</f>
        <v/>
      </c>
      <c r="AN4772" s="83" t="str">
        <f t="shared" si="1115"/>
        <v/>
      </c>
      <c r="AP4772" s="114" t="str">
        <f t="shared" si="1125"/>
        <v/>
      </c>
      <c r="AR4772" s="117" t="str">
        <f>IF($C4772="", "", IF(IFERROR(INDEX(Ingredients!$AI$11:$AI$310, MATCH($C4772, Ingredients!$B$11:$B$310, 0)), "")="", "", IFERROR(INDEX(Ingredients!$AI$11:$AI$310, MATCH($C4772, Ingredients!$B$11:$B$310, 0)), "")))</f>
        <v/>
      </c>
      <c r="AT4772" s="120" t="str">
        <f t="shared" si="1126"/>
        <v/>
      </c>
      <c r="AV4772" s="90" t="str">
        <f t="shared" si="1116"/>
        <v/>
      </c>
      <c r="AX4772" s="90" t="str">
        <f>IF($AV4772="", "", COUNTIF($AV$11:$AV$5010, "&lt;"&amp;$AV4772)+1+COUNTIF($AV$11:$AV4772, $AV4772)-1)</f>
        <v/>
      </c>
      <c r="AZ4772" s="111" t="str">
        <f>IF($B4772="", "", SUMIF('Shopping List'!$AV$11:$AV$25, $B4772, 'Shopping List'!$BN$11:$BN$25))</f>
        <v/>
      </c>
      <c r="BB4772" s="117" t="str">
        <f t="shared" si="1127"/>
        <v/>
      </c>
    </row>
    <row r="4773" spans="1:54" x14ac:dyDescent="0.25">
      <c r="A4773" s="4"/>
      <c r="B4773" s="37"/>
      <c r="C4773" s="124"/>
      <c r="D4773" s="39"/>
      <c r="E4773" s="125"/>
      <c r="F4773" s="48"/>
      <c r="G4773" s="4"/>
      <c r="H4773" s="4"/>
      <c r="I4773" s="95" t="str">
        <f>IF($C4773="", "", IF(IFERROR(INDEX(Ingredients!$C$11:$C$310, MATCH($C4773, Ingredients!$B$11:$B$310, 0)), "")="", "", IFERROR(INDEX(Ingredients!$C$11:$C$310, MATCH($C4773, Ingredients!$B$11:$B$310, 0)), "")))</f>
        <v/>
      </c>
      <c r="J4773" s="73" t="str">
        <f>IF($B4773="", "", IF(IFERROR(INDEX(Meals!$C$11:$C$260, MATCH($B4773, Meals!$B$11:$B$260, 0)), "")="", "", IFERROR(INDEX(Meals!$C$11:$C$260, MATCH($B4773, Meals!$B$11:$B$260, 0)), "")))</f>
        <v/>
      </c>
      <c r="K4773" s="4"/>
      <c r="L4773" s="72" t="str">
        <f t="shared" si="1117"/>
        <v/>
      </c>
      <c r="M4773" s="73" t="str">
        <f t="shared" si="1118"/>
        <v/>
      </c>
      <c r="N4773" s="4"/>
      <c r="O4773" s="78" t="str">
        <f t="shared" si="1119"/>
        <v/>
      </c>
      <c r="P4773" s="79" t="str">
        <f t="shared" si="1120"/>
        <v/>
      </c>
      <c r="Q4773" s="4"/>
      <c r="R4773" s="90" t="str">
        <f t="shared" si="1121"/>
        <v/>
      </c>
      <c r="S4773" s="4"/>
      <c r="Y4773" s="18" t="str">
        <f t="shared" si="1122"/>
        <v/>
      </c>
      <c r="AA4773" s="18" t="str">
        <f t="shared" si="1113"/>
        <v/>
      </c>
      <c r="AB4773" s="18" t="str">
        <f t="shared" si="1114"/>
        <v/>
      </c>
      <c r="AC4773" s="18" t="str">
        <f t="shared" si="1123"/>
        <v/>
      </c>
      <c r="AD4773" s="18" t="str">
        <f t="shared" si="1123"/>
        <v/>
      </c>
      <c r="AE4773" s="18" t="str">
        <f t="shared" si="1124"/>
        <v/>
      </c>
      <c r="AG4773" s="95" t="str">
        <f>IF($C4773="", "", IF(IFERROR(INDEX(Ingredients!C$11:C$310, MATCH($C4773, Ingredients!$B$11:$B$310, 0)), "")="", "", IFERROR(INDEX(Ingredients!C$11:C$310, MATCH($C4773, Ingredients!$B$11:$B$310, 0)), "")))</f>
        <v/>
      </c>
      <c r="AH4773" s="105" t="str">
        <f>IF($C4773="", "", IF(IFERROR(INDEX(Ingredients!D$11:D$310, MATCH($C4773, Ingredients!$B$11:$B$310, 0)), "")="", "", IFERROR(INDEX(Ingredients!D$11:D$310, MATCH($C4773, Ingredients!$B$11:$B$310, 0)), "")))</f>
        <v/>
      </c>
      <c r="AI4773" s="106" t="str">
        <f>IF($C4773="", "", IF(IFERROR(INDEX(Ingredients!E$11:E$310, MATCH($C4773, Ingredients!$B$11:$B$310, 0)), "")="", "", IFERROR(INDEX(Ingredients!E$11:E$310, MATCH($C4773, Ingredients!$B$11:$B$310, 0)), "")))</f>
        <v/>
      </c>
      <c r="AJ4773" s="108" t="str">
        <f>IF($C4773="", "", IF(IFERROR(INDEX(Ingredients!F$11:F$310, MATCH($C4773, Ingredients!$B$11:$B$310, 0)), "")="", "", IFERROR(INDEX(Ingredients!F$11:F$310, MATCH($C4773, Ingredients!$B$11:$B$310, 0)), "")))</f>
        <v/>
      </c>
      <c r="AK4773" s="106" t="str">
        <f>IF($C4773="", "", IF(IFERROR(INDEX(Ingredients!G$11:G$310, MATCH($C4773, Ingredients!$B$11:$B$310, 0)), "")="", "", IFERROR(INDEX(Ingredients!G$11:G$310, MATCH($C4773, Ingredients!$B$11:$B$310, 0)), "")))</f>
        <v/>
      </c>
      <c r="AL4773" s="79" t="str">
        <f>IF($C4773="", "", IF(IFERROR(INDEX(Ingredients!H$11:H$310, MATCH($C4773, Ingredients!$B$11:$B$310, 0)), "")="", "", IFERROR(INDEX(Ingredients!H$11:H$310, MATCH($C4773, Ingredients!$B$11:$B$310, 0)), "")))</f>
        <v/>
      </c>
      <c r="AN4773" s="83" t="str">
        <f t="shared" si="1115"/>
        <v/>
      </c>
      <c r="AP4773" s="114" t="str">
        <f t="shared" si="1125"/>
        <v/>
      </c>
      <c r="AR4773" s="117" t="str">
        <f>IF($C4773="", "", IF(IFERROR(INDEX(Ingredients!$AI$11:$AI$310, MATCH($C4773, Ingredients!$B$11:$B$310, 0)), "")="", "", IFERROR(INDEX(Ingredients!$AI$11:$AI$310, MATCH($C4773, Ingredients!$B$11:$B$310, 0)), "")))</f>
        <v/>
      </c>
      <c r="AT4773" s="120" t="str">
        <f t="shared" si="1126"/>
        <v/>
      </c>
      <c r="AV4773" s="90" t="str">
        <f t="shared" si="1116"/>
        <v/>
      </c>
      <c r="AX4773" s="90" t="str">
        <f>IF($AV4773="", "", COUNTIF($AV$11:$AV$5010, "&lt;"&amp;$AV4773)+1+COUNTIF($AV$11:$AV4773, $AV4773)-1)</f>
        <v/>
      </c>
      <c r="AZ4773" s="111" t="str">
        <f>IF($B4773="", "", SUMIF('Shopping List'!$AV$11:$AV$25, $B4773, 'Shopping List'!$BN$11:$BN$25))</f>
        <v/>
      </c>
      <c r="BB4773" s="117" t="str">
        <f t="shared" si="1127"/>
        <v/>
      </c>
    </row>
    <row r="4774" spans="1:54" x14ac:dyDescent="0.25">
      <c r="A4774" s="4"/>
      <c r="B4774" s="37"/>
      <c r="C4774" s="124"/>
      <c r="D4774" s="39"/>
      <c r="E4774" s="125"/>
      <c r="F4774" s="48"/>
      <c r="G4774" s="4"/>
      <c r="H4774" s="4"/>
      <c r="I4774" s="95" t="str">
        <f>IF($C4774="", "", IF(IFERROR(INDEX(Ingredients!$C$11:$C$310, MATCH($C4774, Ingredients!$B$11:$B$310, 0)), "")="", "", IFERROR(INDEX(Ingredients!$C$11:$C$310, MATCH($C4774, Ingredients!$B$11:$B$310, 0)), "")))</f>
        <v/>
      </c>
      <c r="J4774" s="73" t="str">
        <f>IF($B4774="", "", IF(IFERROR(INDEX(Meals!$C$11:$C$260, MATCH($B4774, Meals!$B$11:$B$260, 0)), "")="", "", IFERROR(INDEX(Meals!$C$11:$C$260, MATCH($B4774, Meals!$B$11:$B$260, 0)), "")))</f>
        <v/>
      </c>
      <c r="K4774" s="4"/>
      <c r="L4774" s="72" t="str">
        <f t="shared" si="1117"/>
        <v/>
      </c>
      <c r="M4774" s="73" t="str">
        <f t="shared" si="1118"/>
        <v/>
      </c>
      <c r="N4774" s="4"/>
      <c r="O4774" s="78" t="str">
        <f t="shared" si="1119"/>
        <v/>
      </c>
      <c r="P4774" s="79" t="str">
        <f t="shared" si="1120"/>
        <v/>
      </c>
      <c r="Q4774" s="4"/>
      <c r="R4774" s="90" t="str">
        <f t="shared" si="1121"/>
        <v/>
      </c>
      <c r="S4774" s="4"/>
      <c r="Y4774" s="18" t="str">
        <f t="shared" si="1122"/>
        <v/>
      </c>
      <c r="AA4774" s="18" t="str">
        <f t="shared" si="1113"/>
        <v/>
      </c>
      <c r="AB4774" s="18" t="str">
        <f t="shared" si="1114"/>
        <v/>
      </c>
      <c r="AC4774" s="18" t="str">
        <f t="shared" si="1123"/>
        <v/>
      </c>
      <c r="AD4774" s="18" t="str">
        <f t="shared" si="1123"/>
        <v/>
      </c>
      <c r="AE4774" s="18" t="str">
        <f t="shared" si="1124"/>
        <v/>
      </c>
      <c r="AG4774" s="95" t="str">
        <f>IF($C4774="", "", IF(IFERROR(INDEX(Ingredients!C$11:C$310, MATCH($C4774, Ingredients!$B$11:$B$310, 0)), "")="", "", IFERROR(INDEX(Ingredients!C$11:C$310, MATCH($C4774, Ingredients!$B$11:$B$310, 0)), "")))</f>
        <v/>
      </c>
      <c r="AH4774" s="105" t="str">
        <f>IF($C4774="", "", IF(IFERROR(INDEX(Ingredients!D$11:D$310, MATCH($C4774, Ingredients!$B$11:$B$310, 0)), "")="", "", IFERROR(INDEX(Ingredients!D$11:D$310, MATCH($C4774, Ingredients!$B$11:$B$310, 0)), "")))</f>
        <v/>
      </c>
      <c r="AI4774" s="106" t="str">
        <f>IF($C4774="", "", IF(IFERROR(INDEX(Ingredients!E$11:E$310, MATCH($C4774, Ingredients!$B$11:$B$310, 0)), "")="", "", IFERROR(INDEX(Ingredients!E$11:E$310, MATCH($C4774, Ingredients!$B$11:$B$310, 0)), "")))</f>
        <v/>
      </c>
      <c r="AJ4774" s="108" t="str">
        <f>IF($C4774="", "", IF(IFERROR(INDEX(Ingredients!F$11:F$310, MATCH($C4774, Ingredients!$B$11:$B$310, 0)), "")="", "", IFERROR(INDEX(Ingredients!F$11:F$310, MATCH($C4774, Ingredients!$B$11:$B$310, 0)), "")))</f>
        <v/>
      </c>
      <c r="AK4774" s="106" t="str">
        <f>IF($C4774="", "", IF(IFERROR(INDEX(Ingredients!G$11:G$310, MATCH($C4774, Ingredients!$B$11:$B$310, 0)), "")="", "", IFERROR(INDEX(Ingredients!G$11:G$310, MATCH($C4774, Ingredients!$B$11:$B$310, 0)), "")))</f>
        <v/>
      </c>
      <c r="AL4774" s="79" t="str">
        <f>IF($C4774="", "", IF(IFERROR(INDEX(Ingredients!H$11:H$310, MATCH($C4774, Ingredients!$B$11:$B$310, 0)), "")="", "", IFERROR(INDEX(Ingredients!H$11:H$310, MATCH($C4774, Ingredients!$B$11:$B$310, 0)), "")))</f>
        <v/>
      </c>
      <c r="AN4774" s="83" t="str">
        <f t="shared" si="1115"/>
        <v/>
      </c>
      <c r="AP4774" s="114" t="str">
        <f t="shared" si="1125"/>
        <v/>
      </c>
      <c r="AR4774" s="117" t="str">
        <f>IF($C4774="", "", IF(IFERROR(INDEX(Ingredients!$AI$11:$AI$310, MATCH($C4774, Ingredients!$B$11:$B$310, 0)), "")="", "", IFERROR(INDEX(Ingredients!$AI$11:$AI$310, MATCH($C4774, Ingredients!$B$11:$B$310, 0)), "")))</f>
        <v/>
      </c>
      <c r="AT4774" s="120" t="str">
        <f t="shared" si="1126"/>
        <v/>
      </c>
      <c r="AV4774" s="90" t="str">
        <f t="shared" si="1116"/>
        <v/>
      </c>
      <c r="AX4774" s="90" t="str">
        <f>IF($AV4774="", "", COUNTIF($AV$11:$AV$5010, "&lt;"&amp;$AV4774)+1+COUNTIF($AV$11:$AV4774, $AV4774)-1)</f>
        <v/>
      </c>
      <c r="AZ4774" s="111" t="str">
        <f>IF($B4774="", "", SUMIF('Shopping List'!$AV$11:$AV$25, $B4774, 'Shopping List'!$BN$11:$BN$25))</f>
        <v/>
      </c>
      <c r="BB4774" s="117" t="str">
        <f t="shared" si="1127"/>
        <v/>
      </c>
    </row>
    <row r="4775" spans="1:54" x14ac:dyDescent="0.25">
      <c r="A4775" s="4"/>
      <c r="B4775" s="37"/>
      <c r="C4775" s="124"/>
      <c r="D4775" s="39"/>
      <c r="E4775" s="125"/>
      <c r="F4775" s="48"/>
      <c r="G4775" s="4"/>
      <c r="H4775" s="4"/>
      <c r="I4775" s="95" t="str">
        <f>IF($C4775="", "", IF(IFERROR(INDEX(Ingredients!$C$11:$C$310, MATCH($C4775, Ingredients!$B$11:$B$310, 0)), "")="", "", IFERROR(INDEX(Ingredients!$C$11:$C$310, MATCH($C4775, Ingredients!$B$11:$B$310, 0)), "")))</f>
        <v/>
      </c>
      <c r="J4775" s="73" t="str">
        <f>IF($B4775="", "", IF(IFERROR(INDEX(Meals!$C$11:$C$260, MATCH($B4775, Meals!$B$11:$B$260, 0)), "")="", "", IFERROR(INDEX(Meals!$C$11:$C$260, MATCH($B4775, Meals!$B$11:$B$260, 0)), "")))</f>
        <v/>
      </c>
      <c r="K4775" s="4"/>
      <c r="L4775" s="72" t="str">
        <f t="shared" si="1117"/>
        <v/>
      </c>
      <c r="M4775" s="73" t="str">
        <f t="shared" si="1118"/>
        <v/>
      </c>
      <c r="N4775" s="4"/>
      <c r="O4775" s="78" t="str">
        <f t="shared" si="1119"/>
        <v/>
      </c>
      <c r="P4775" s="79" t="str">
        <f t="shared" si="1120"/>
        <v/>
      </c>
      <c r="Q4775" s="4"/>
      <c r="R4775" s="90" t="str">
        <f t="shared" si="1121"/>
        <v/>
      </c>
      <c r="S4775" s="4"/>
      <c r="Y4775" s="18" t="str">
        <f t="shared" si="1122"/>
        <v/>
      </c>
      <c r="AA4775" s="18" t="str">
        <f t="shared" si="1113"/>
        <v/>
      </c>
      <c r="AB4775" s="18" t="str">
        <f t="shared" si="1114"/>
        <v/>
      </c>
      <c r="AC4775" s="18" t="str">
        <f t="shared" si="1123"/>
        <v/>
      </c>
      <c r="AD4775" s="18" t="str">
        <f t="shared" si="1123"/>
        <v/>
      </c>
      <c r="AE4775" s="18" t="str">
        <f t="shared" si="1124"/>
        <v/>
      </c>
      <c r="AG4775" s="95" t="str">
        <f>IF($C4775="", "", IF(IFERROR(INDEX(Ingredients!C$11:C$310, MATCH($C4775, Ingredients!$B$11:$B$310, 0)), "")="", "", IFERROR(INDEX(Ingredients!C$11:C$310, MATCH($C4775, Ingredients!$B$11:$B$310, 0)), "")))</f>
        <v/>
      </c>
      <c r="AH4775" s="105" t="str">
        <f>IF($C4775="", "", IF(IFERROR(INDEX(Ingredients!D$11:D$310, MATCH($C4775, Ingredients!$B$11:$B$310, 0)), "")="", "", IFERROR(INDEX(Ingredients!D$11:D$310, MATCH($C4775, Ingredients!$B$11:$B$310, 0)), "")))</f>
        <v/>
      </c>
      <c r="AI4775" s="106" t="str">
        <f>IF($C4775="", "", IF(IFERROR(INDEX(Ingredients!E$11:E$310, MATCH($C4775, Ingredients!$B$11:$B$310, 0)), "")="", "", IFERROR(INDEX(Ingredients!E$11:E$310, MATCH($C4775, Ingredients!$B$11:$B$310, 0)), "")))</f>
        <v/>
      </c>
      <c r="AJ4775" s="108" t="str">
        <f>IF($C4775="", "", IF(IFERROR(INDEX(Ingredients!F$11:F$310, MATCH($C4775, Ingredients!$B$11:$B$310, 0)), "")="", "", IFERROR(INDEX(Ingredients!F$11:F$310, MATCH($C4775, Ingredients!$B$11:$B$310, 0)), "")))</f>
        <v/>
      </c>
      <c r="AK4775" s="106" t="str">
        <f>IF($C4775="", "", IF(IFERROR(INDEX(Ingredients!G$11:G$310, MATCH($C4775, Ingredients!$B$11:$B$310, 0)), "")="", "", IFERROR(INDEX(Ingredients!G$11:G$310, MATCH($C4775, Ingredients!$B$11:$B$310, 0)), "")))</f>
        <v/>
      </c>
      <c r="AL4775" s="79" t="str">
        <f>IF($C4775="", "", IF(IFERROR(INDEX(Ingredients!H$11:H$310, MATCH($C4775, Ingredients!$B$11:$B$310, 0)), "")="", "", IFERROR(INDEX(Ingredients!H$11:H$310, MATCH($C4775, Ingredients!$B$11:$B$310, 0)), "")))</f>
        <v/>
      </c>
      <c r="AN4775" s="83" t="str">
        <f t="shared" si="1115"/>
        <v/>
      </c>
      <c r="AP4775" s="114" t="str">
        <f t="shared" si="1125"/>
        <v/>
      </c>
      <c r="AR4775" s="117" t="str">
        <f>IF($C4775="", "", IF(IFERROR(INDEX(Ingredients!$AI$11:$AI$310, MATCH($C4775, Ingredients!$B$11:$B$310, 0)), "")="", "", IFERROR(INDEX(Ingredients!$AI$11:$AI$310, MATCH($C4775, Ingredients!$B$11:$B$310, 0)), "")))</f>
        <v/>
      </c>
      <c r="AT4775" s="120" t="str">
        <f t="shared" si="1126"/>
        <v/>
      </c>
      <c r="AV4775" s="90" t="str">
        <f t="shared" si="1116"/>
        <v/>
      </c>
      <c r="AX4775" s="90" t="str">
        <f>IF($AV4775="", "", COUNTIF($AV$11:$AV$5010, "&lt;"&amp;$AV4775)+1+COUNTIF($AV$11:$AV4775, $AV4775)-1)</f>
        <v/>
      </c>
      <c r="AZ4775" s="111" t="str">
        <f>IF($B4775="", "", SUMIF('Shopping List'!$AV$11:$AV$25, $B4775, 'Shopping List'!$BN$11:$BN$25))</f>
        <v/>
      </c>
      <c r="BB4775" s="117" t="str">
        <f t="shared" si="1127"/>
        <v/>
      </c>
    </row>
    <row r="4776" spans="1:54" x14ac:dyDescent="0.25">
      <c r="A4776" s="4"/>
      <c r="B4776" s="37"/>
      <c r="C4776" s="124"/>
      <c r="D4776" s="39"/>
      <c r="E4776" s="125"/>
      <c r="F4776" s="48"/>
      <c r="G4776" s="4"/>
      <c r="H4776" s="4"/>
      <c r="I4776" s="95" t="str">
        <f>IF($C4776="", "", IF(IFERROR(INDEX(Ingredients!$C$11:$C$310, MATCH($C4776, Ingredients!$B$11:$B$310, 0)), "")="", "", IFERROR(INDEX(Ingredients!$C$11:$C$310, MATCH($C4776, Ingredients!$B$11:$B$310, 0)), "")))</f>
        <v/>
      </c>
      <c r="J4776" s="73" t="str">
        <f>IF($B4776="", "", IF(IFERROR(INDEX(Meals!$C$11:$C$260, MATCH($B4776, Meals!$B$11:$B$260, 0)), "")="", "", IFERROR(INDEX(Meals!$C$11:$C$260, MATCH($B4776, Meals!$B$11:$B$260, 0)), "")))</f>
        <v/>
      </c>
      <c r="K4776" s="4"/>
      <c r="L4776" s="72" t="str">
        <f t="shared" si="1117"/>
        <v/>
      </c>
      <c r="M4776" s="73" t="str">
        <f t="shared" si="1118"/>
        <v/>
      </c>
      <c r="N4776" s="4"/>
      <c r="O4776" s="78" t="str">
        <f t="shared" si="1119"/>
        <v/>
      </c>
      <c r="P4776" s="79" t="str">
        <f t="shared" si="1120"/>
        <v/>
      </c>
      <c r="Q4776" s="4"/>
      <c r="R4776" s="90" t="str">
        <f t="shared" si="1121"/>
        <v/>
      </c>
      <c r="S4776" s="4"/>
      <c r="Y4776" s="18" t="str">
        <f t="shared" si="1122"/>
        <v/>
      </c>
      <c r="AA4776" s="18" t="str">
        <f t="shared" si="1113"/>
        <v/>
      </c>
      <c r="AB4776" s="18" t="str">
        <f t="shared" si="1114"/>
        <v/>
      </c>
      <c r="AC4776" s="18" t="str">
        <f t="shared" si="1123"/>
        <v/>
      </c>
      <c r="AD4776" s="18" t="str">
        <f t="shared" si="1123"/>
        <v/>
      </c>
      <c r="AE4776" s="18" t="str">
        <f t="shared" si="1124"/>
        <v/>
      </c>
      <c r="AG4776" s="95" t="str">
        <f>IF($C4776="", "", IF(IFERROR(INDEX(Ingredients!C$11:C$310, MATCH($C4776, Ingredients!$B$11:$B$310, 0)), "")="", "", IFERROR(INDEX(Ingredients!C$11:C$310, MATCH($C4776, Ingredients!$B$11:$B$310, 0)), "")))</f>
        <v/>
      </c>
      <c r="AH4776" s="105" t="str">
        <f>IF($C4776="", "", IF(IFERROR(INDEX(Ingredients!D$11:D$310, MATCH($C4776, Ingredients!$B$11:$B$310, 0)), "")="", "", IFERROR(INDEX(Ingredients!D$11:D$310, MATCH($C4776, Ingredients!$B$11:$B$310, 0)), "")))</f>
        <v/>
      </c>
      <c r="AI4776" s="106" t="str">
        <f>IF($C4776="", "", IF(IFERROR(INDEX(Ingredients!E$11:E$310, MATCH($C4776, Ingredients!$B$11:$B$310, 0)), "")="", "", IFERROR(INDEX(Ingredients!E$11:E$310, MATCH($C4776, Ingredients!$B$11:$B$310, 0)), "")))</f>
        <v/>
      </c>
      <c r="AJ4776" s="108" t="str">
        <f>IF($C4776="", "", IF(IFERROR(INDEX(Ingredients!F$11:F$310, MATCH($C4776, Ingredients!$B$11:$B$310, 0)), "")="", "", IFERROR(INDEX(Ingredients!F$11:F$310, MATCH($C4776, Ingredients!$B$11:$B$310, 0)), "")))</f>
        <v/>
      </c>
      <c r="AK4776" s="106" t="str">
        <f>IF($C4776="", "", IF(IFERROR(INDEX(Ingredients!G$11:G$310, MATCH($C4776, Ingredients!$B$11:$B$310, 0)), "")="", "", IFERROR(INDEX(Ingredients!G$11:G$310, MATCH($C4776, Ingredients!$B$11:$B$310, 0)), "")))</f>
        <v/>
      </c>
      <c r="AL4776" s="79" t="str">
        <f>IF($C4776="", "", IF(IFERROR(INDEX(Ingredients!H$11:H$310, MATCH($C4776, Ingredients!$B$11:$B$310, 0)), "")="", "", IFERROR(INDEX(Ingredients!H$11:H$310, MATCH($C4776, Ingredients!$B$11:$B$310, 0)), "")))</f>
        <v/>
      </c>
      <c r="AN4776" s="83" t="str">
        <f t="shared" si="1115"/>
        <v/>
      </c>
      <c r="AP4776" s="114" t="str">
        <f t="shared" si="1125"/>
        <v/>
      </c>
      <c r="AR4776" s="117" t="str">
        <f>IF($C4776="", "", IF(IFERROR(INDEX(Ingredients!$AI$11:$AI$310, MATCH($C4776, Ingredients!$B$11:$B$310, 0)), "")="", "", IFERROR(INDEX(Ingredients!$AI$11:$AI$310, MATCH($C4776, Ingredients!$B$11:$B$310, 0)), "")))</f>
        <v/>
      </c>
      <c r="AT4776" s="120" t="str">
        <f t="shared" si="1126"/>
        <v/>
      </c>
      <c r="AV4776" s="90" t="str">
        <f t="shared" si="1116"/>
        <v/>
      </c>
      <c r="AX4776" s="90" t="str">
        <f>IF($AV4776="", "", COUNTIF($AV$11:$AV$5010, "&lt;"&amp;$AV4776)+1+COUNTIF($AV$11:$AV4776, $AV4776)-1)</f>
        <v/>
      </c>
      <c r="AZ4776" s="111" t="str">
        <f>IF($B4776="", "", SUMIF('Shopping List'!$AV$11:$AV$25, $B4776, 'Shopping List'!$BN$11:$BN$25))</f>
        <v/>
      </c>
      <c r="BB4776" s="117" t="str">
        <f t="shared" si="1127"/>
        <v/>
      </c>
    </row>
    <row r="4777" spans="1:54" x14ac:dyDescent="0.25">
      <c r="A4777" s="4"/>
      <c r="B4777" s="37"/>
      <c r="C4777" s="124"/>
      <c r="D4777" s="39"/>
      <c r="E4777" s="125"/>
      <c r="F4777" s="48"/>
      <c r="G4777" s="4"/>
      <c r="H4777" s="4"/>
      <c r="I4777" s="95" t="str">
        <f>IF($C4777="", "", IF(IFERROR(INDEX(Ingredients!$C$11:$C$310, MATCH($C4777, Ingredients!$B$11:$B$310, 0)), "")="", "", IFERROR(INDEX(Ingredients!$C$11:$C$310, MATCH($C4777, Ingredients!$B$11:$B$310, 0)), "")))</f>
        <v/>
      </c>
      <c r="J4777" s="73" t="str">
        <f>IF($B4777="", "", IF(IFERROR(INDEX(Meals!$C$11:$C$260, MATCH($B4777, Meals!$B$11:$B$260, 0)), "")="", "", IFERROR(INDEX(Meals!$C$11:$C$260, MATCH($B4777, Meals!$B$11:$B$260, 0)), "")))</f>
        <v/>
      </c>
      <c r="K4777" s="4"/>
      <c r="L4777" s="72" t="str">
        <f t="shared" si="1117"/>
        <v/>
      </c>
      <c r="M4777" s="73" t="str">
        <f t="shared" si="1118"/>
        <v/>
      </c>
      <c r="N4777" s="4"/>
      <c r="O4777" s="78" t="str">
        <f t="shared" si="1119"/>
        <v/>
      </c>
      <c r="P4777" s="79" t="str">
        <f t="shared" si="1120"/>
        <v/>
      </c>
      <c r="Q4777" s="4"/>
      <c r="R4777" s="90" t="str">
        <f t="shared" si="1121"/>
        <v/>
      </c>
      <c r="S4777" s="4"/>
      <c r="Y4777" s="18" t="str">
        <f t="shared" si="1122"/>
        <v/>
      </c>
      <c r="AA4777" s="18" t="str">
        <f t="shared" si="1113"/>
        <v/>
      </c>
      <c r="AB4777" s="18" t="str">
        <f t="shared" si="1114"/>
        <v/>
      </c>
      <c r="AC4777" s="18" t="str">
        <f t="shared" si="1123"/>
        <v/>
      </c>
      <c r="AD4777" s="18" t="str">
        <f t="shared" si="1123"/>
        <v/>
      </c>
      <c r="AE4777" s="18" t="str">
        <f t="shared" si="1124"/>
        <v/>
      </c>
      <c r="AG4777" s="95" t="str">
        <f>IF($C4777="", "", IF(IFERROR(INDEX(Ingredients!C$11:C$310, MATCH($C4777, Ingredients!$B$11:$B$310, 0)), "")="", "", IFERROR(INDEX(Ingredients!C$11:C$310, MATCH($C4777, Ingredients!$B$11:$B$310, 0)), "")))</f>
        <v/>
      </c>
      <c r="AH4777" s="105" t="str">
        <f>IF($C4777="", "", IF(IFERROR(INDEX(Ingredients!D$11:D$310, MATCH($C4777, Ingredients!$B$11:$B$310, 0)), "")="", "", IFERROR(INDEX(Ingredients!D$11:D$310, MATCH($C4777, Ingredients!$B$11:$B$310, 0)), "")))</f>
        <v/>
      </c>
      <c r="AI4777" s="106" t="str">
        <f>IF($C4777="", "", IF(IFERROR(INDEX(Ingredients!E$11:E$310, MATCH($C4777, Ingredients!$B$11:$B$310, 0)), "")="", "", IFERROR(INDEX(Ingredients!E$11:E$310, MATCH($C4777, Ingredients!$B$11:$B$310, 0)), "")))</f>
        <v/>
      </c>
      <c r="AJ4777" s="108" t="str">
        <f>IF($C4777="", "", IF(IFERROR(INDEX(Ingredients!F$11:F$310, MATCH($C4777, Ingredients!$B$11:$B$310, 0)), "")="", "", IFERROR(INDEX(Ingredients!F$11:F$310, MATCH($C4777, Ingredients!$B$11:$B$310, 0)), "")))</f>
        <v/>
      </c>
      <c r="AK4777" s="106" t="str">
        <f>IF($C4777="", "", IF(IFERROR(INDEX(Ingredients!G$11:G$310, MATCH($C4777, Ingredients!$B$11:$B$310, 0)), "")="", "", IFERROR(INDEX(Ingredients!G$11:G$310, MATCH($C4777, Ingredients!$B$11:$B$310, 0)), "")))</f>
        <v/>
      </c>
      <c r="AL4777" s="79" t="str">
        <f>IF($C4777="", "", IF(IFERROR(INDEX(Ingredients!H$11:H$310, MATCH($C4777, Ingredients!$B$11:$B$310, 0)), "")="", "", IFERROR(INDEX(Ingredients!H$11:H$310, MATCH($C4777, Ingredients!$B$11:$B$310, 0)), "")))</f>
        <v/>
      </c>
      <c r="AN4777" s="83" t="str">
        <f t="shared" si="1115"/>
        <v/>
      </c>
      <c r="AP4777" s="114" t="str">
        <f t="shared" si="1125"/>
        <v/>
      </c>
      <c r="AR4777" s="117" t="str">
        <f>IF($C4777="", "", IF(IFERROR(INDEX(Ingredients!$AI$11:$AI$310, MATCH($C4777, Ingredients!$B$11:$B$310, 0)), "")="", "", IFERROR(INDEX(Ingredients!$AI$11:$AI$310, MATCH($C4777, Ingredients!$B$11:$B$310, 0)), "")))</f>
        <v/>
      </c>
      <c r="AT4777" s="120" t="str">
        <f t="shared" si="1126"/>
        <v/>
      </c>
      <c r="AV4777" s="90" t="str">
        <f t="shared" si="1116"/>
        <v/>
      </c>
      <c r="AX4777" s="90" t="str">
        <f>IF($AV4777="", "", COUNTIF($AV$11:$AV$5010, "&lt;"&amp;$AV4777)+1+COUNTIF($AV$11:$AV4777, $AV4777)-1)</f>
        <v/>
      </c>
      <c r="AZ4777" s="111" t="str">
        <f>IF($B4777="", "", SUMIF('Shopping List'!$AV$11:$AV$25, $B4777, 'Shopping List'!$BN$11:$BN$25))</f>
        <v/>
      </c>
      <c r="BB4777" s="117" t="str">
        <f t="shared" si="1127"/>
        <v/>
      </c>
    </row>
    <row r="4778" spans="1:54" x14ac:dyDescent="0.25">
      <c r="A4778" s="4"/>
      <c r="B4778" s="37"/>
      <c r="C4778" s="124"/>
      <c r="D4778" s="39"/>
      <c r="E4778" s="125"/>
      <c r="F4778" s="48"/>
      <c r="G4778" s="4"/>
      <c r="H4778" s="4"/>
      <c r="I4778" s="95" t="str">
        <f>IF($C4778="", "", IF(IFERROR(INDEX(Ingredients!$C$11:$C$310, MATCH($C4778, Ingredients!$B$11:$B$310, 0)), "")="", "", IFERROR(INDEX(Ingredients!$C$11:$C$310, MATCH($C4778, Ingredients!$B$11:$B$310, 0)), "")))</f>
        <v/>
      </c>
      <c r="J4778" s="73" t="str">
        <f>IF($B4778="", "", IF(IFERROR(INDEX(Meals!$C$11:$C$260, MATCH($B4778, Meals!$B$11:$B$260, 0)), "")="", "", IFERROR(INDEX(Meals!$C$11:$C$260, MATCH($B4778, Meals!$B$11:$B$260, 0)), "")))</f>
        <v/>
      </c>
      <c r="K4778" s="4"/>
      <c r="L4778" s="72" t="str">
        <f t="shared" si="1117"/>
        <v/>
      </c>
      <c r="M4778" s="73" t="str">
        <f t="shared" si="1118"/>
        <v/>
      </c>
      <c r="N4778" s="4"/>
      <c r="O4778" s="78" t="str">
        <f t="shared" si="1119"/>
        <v/>
      </c>
      <c r="P4778" s="79" t="str">
        <f t="shared" si="1120"/>
        <v/>
      </c>
      <c r="Q4778" s="4"/>
      <c r="R4778" s="90" t="str">
        <f t="shared" si="1121"/>
        <v/>
      </c>
      <c r="S4778" s="4"/>
      <c r="Y4778" s="18" t="str">
        <f t="shared" si="1122"/>
        <v/>
      </c>
      <c r="AA4778" s="18" t="str">
        <f t="shared" si="1113"/>
        <v/>
      </c>
      <c r="AB4778" s="18" t="str">
        <f t="shared" si="1114"/>
        <v/>
      </c>
      <c r="AC4778" s="18" t="str">
        <f t="shared" si="1123"/>
        <v/>
      </c>
      <c r="AD4778" s="18" t="str">
        <f t="shared" si="1123"/>
        <v/>
      </c>
      <c r="AE4778" s="18" t="str">
        <f t="shared" si="1124"/>
        <v/>
      </c>
      <c r="AG4778" s="95" t="str">
        <f>IF($C4778="", "", IF(IFERROR(INDEX(Ingredients!C$11:C$310, MATCH($C4778, Ingredients!$B$11:$B$310, 0)), "")="", "", IFERROR(INDEX(Ingredients!C$11:C$310, MATCH($C4778, Ingredients!$B$11:$B$310, 0)), "")))</f>
        <v/>
      </c>
      <c r="AH4778" s="105" t="str">
        <f>IF($C4778="", "", IF(IFERROR(INDEX(Ingredients!D$11:D$310, MATCH($C4778, Ingredients!$B$11:$B$310, 0)), "")="", "", IFERROR(INDEX(Ingredients!D$11:D$310, MATCH($C4778, Ingredients!$B$11:$B$310, 0)), "")))</f>
        <v/>
      </c>
      <c r="AI4778" s="106" t="str">
        <f>IF($C4778="", "", IF(IFERROR(INDEX(Ingredients!E$11:E$310, MATCH($C4778, Ingredients!$B$11:$B$310, 0)), "")="", "", IFERROR(INDEX(Ingredients!E$11:E$310, MATCH($C4778, Ingredients!$B$11:$B$310, 0)), "")))</f>
        <v/>
      </c>
      <c r="AJ4778" s="108" t="str">
        <f>IF($C4778="", "", IF(IFERROR(INDEX(Ingredients!F$11:F$310, MATCH($C4778, Ingredients!$B$11:$B$310, 0)), "")="", "", IFERROR(INDEX(Ingredients!F$11:F$310, MATCH($C4778, Ingredients!$B$11:$B$310, 0)), "")))</f>
        <v/>
      </c>
      <c r="AK4778" s="106" t="str">
        <f>IF($C4778="", "", IF(IFERROR(INDEX(Ingredients!G$11:G$310, MATCH($C4778, Ingredients!$B$11:$B$310, 0)), "")="", "", IFERROR(INDEX(Ingredients!G$11:G$310, MATCH($C4778, Ingredients!$B$11:$B$310, 0)), "")))</f>
        <v/>
      </c>
      <c r="AL4778" s="79" t="str">
        <f>IF($C4778="", "", IF(IFERROR(INDEX(Ingredients!H$11:H$310, MATCH($C4778, Ingredients!$B$11:$B$310, 0)), "")="", "", IFERROR(INDEX(Ingredients!H$11:H$310, MATCH($C4778, Ingredients!$B$11:$B$310, 0)), "")))</f>
        <v/>
      </c>
      <c r="AN4778" s="83" t="str">
        <f t="shared" si="1115"/>
        <v/>
      </c>
      <c r="AP4778" s="114" t="str">
        <f t="shared" si="1125"/>
        <v/>
      </c>
      <c r="AR4778" s="117" t="str">
        <f>IF($C4778="", "", IF(IFERROR(INDEX(Ingredients!$AI$11:$AI$310, MATCH($C4778, Ingredients!$B$11:$B$310, 0)), "")="", "", IFERROR(INDEX(Ingredients!$AI$11:$AI$310, MATCH($C4778, Ingredients!$B$11:$B$310, 0)), "")))</f>
        <v/>
      </c>
      <c r="AT4778" s="120" t="str">
        <f t="shared" si="1126"/>
        <v/>
      </c>
      <c r="AV4778" s="90" t="str">
        <f t="shared" si="1116"/>
        <v/>
      </c>
      <c r="AX4778" s="90" t="str">
        <f>IF($AV4778="", "", COUNTIF($AV$11:$AV$5010, "&lt;"&amp;$AV4778)+1+COUNTIF($AV$11:$AV4778, $AV4778)-1)</f>
        <v/>
      </c>
      <c r="AZ4778" s="111" t="str">
        <f>IF($B4778="", "", SUMIF('Shopping List'!$AV$11:$AV$25, $B4778, 'Shopping List'!$BN$11:$BN$25))</f>
        <v/>
      </c>
      <c r="BB4778" s="117" t="str">
        <f t="shared" si="1127"/>
        <v/>
      </c>
    </row>
    <row r="4779" spans="1:54" x14ac:dyDescent="0.25">
      <c r="A4779" s="4"/>
      <c r="B4779" s="37"/>
      <c r="C4779" s="124"/>
      <c r="D4779" s="39"/>
      <c r="E4779" s="125"/>
      <c r="F4779" s="48"/>
      <c r="G4779" s="4"/>
      <c r="H4779" s="4"/>
      <c r="I4779" s="95" t="str">
        <f>IF($C4779="", "", IF(IFERROR(INDEX(Ingredients!$C$11:$C$310, MATCH($C4779, Ingredients!$B$11:$B$310, 0)), "")="", "", IFERROR(INDEX(Ingredients!$C$11:$C$310, MATCH($C4779, Ingredients!$B$11:$B$310, 0)), "")))</f>
        <v/>
      </c>
      <c r="J4779" s="73" t="str">
        <f>IF($B4779="", "", IF(IFERROR(INDEX(Meals!$C$11:$C$260, MATCH($B4779, Meals!$B$11:$B$260, 0)), "")="", "", IFERROR(INDEX(Meals!$C$11:$C$260, MATCH($B4779, Meals!$B$11:$B$260, 0)), "")))</f>
        <v/>
      </c>
      <c r="K4779" s="4"/>
      <c r="L4779" s="72" t="str">
        <f t="shared" si="1117"/>
        <v/>
      </c>
      <c r="M4779" s="73" t="str">
        <f t="shared" si="1118"/>
        <v/>
      </c>
      <c r="N4779" s="4"/>
      <c r="O4779" s="78" t="str">
        <f t="shared" si="1119"/>
        <v/>
      </c>
      <c r="P4779" s="79" t="str">
        <f t="shared" si="1120"/>
        <v/>
      </c>
      <c r="Q4779" s="4"/>
      <c r="R4779" s="90" t="str">
        <f t="shared" si="1121"/>
        <v/>
      </c>
      <c r="S4779" s="4"/>
      <c r="Y4779" s="18" t="str">
        <f t="shared" si="1122"/>
        <v/>
      </c>
      <c r="AA4779" s="18" t="str">
        <f t="shared" si="1113"/>
        <v/>
      </c>
      <c r="AB4779" s="18" t="str">
        <f t="shared" si="1114"/>
        <v/>
      </c>
      <c r="AC4779" s="18" t="str">
        <f t="shared" si="1123"/>
        <v/>
      </c>
      <c r="AD4779" s="18" t="str">
        <f t="shared" si="1123"/>
        <v/>
      </c>
      <c r="AE4779" s="18" t="str">
        <f t="shared" si="1124"/>
        <v/>
      </c>
      <c r="AG4779" s="95" t="str">
        <f>IF($C4779="", "", IF(IFERROR(INDEX(Ingredients!C$11:C$310, MATCH($C4779, Ingredients!$B$11:$B$310, 0)), "")="", "", IFERROR(INDEX(Ingredients!C$11:C$310, MATCH($C4779, Ingredients!$B$11:$B$310, 0)), "")))</f>
        <v/>
      </c>
      <c r="AH4779" s="105" t="str">
        <f>IF($C4779="", "", IF(IFERROR(INDEX(Ingredients!D$11:D$310, MATCH($C4779, Ingredients!$B$11:$B$310, 0)), "")="", "", IFERROR(INDEX(Ingredients!D$11:D$310, MATCH($C4779, Ingredients!$B$11:$B$310, 0)), "")))</f>
        <v/>
      </c>
      <c r="AI4779" s="106" t="str">
        <f>IF($C4779="", "", IF(IFERROR(INDEX(Ingredients!E$11:E$310, MATCH($C4779, Ingredients!$B$11:$B$310, 0)), "")="", "", IFERROR(INDEX(Ingredients!E$11:E$310, MATCH($C4779, Ingredients!$B$11:$B$310, 0)), "")))</f>
        <v/>
      </c>
      <c r="AJ4779" s="108" t="str">
        <f>IF($C4779="", "", IF(IFERROR(INDEX(Ingredients!F$11:F$310, MATCH($C4779, Ingredients!$B$11:$B$310, 0)), "")="", "", IFERROR(INDEX(Ingredients!F$11:F$310, MATCH($C4779, Ingredients!$B$11:$B$310, 0)), "")))</f>
        <v/>
      </c>
      <c r="AK4779" s="106" t="str">
        <f>IF($C4779="", "", IF(IFERROR(INDEX(Ingredients!G$11:G$310, MATCH($C4779, Ingredients!$B$11:$B$310, 0)), "")="", "", IFERROR(INDEX(Ingredients!G$11:G$310, MATCH($C4779, Ingredients!$B$11:$B$310, 0)), "")))</f>
        <v/>
      </c>
      <c r="AL4779" s="79" t="str">
        <f>IF($C4779="", "", IF(IFERROR(INDEX(Ingredients!H$11:H$310, MATCH($C4779, Ingredients!$B$11:$B$310, 0)), "")="", "", IFERROR(INDEX(Ingredients!H$11:H$310, MATCH($C4779, Ingredients!$B$11:$B$310, 0)), "")))</f>
        <v/>
      </c>
      <c r="AN4779" s="83" t="str">
        <f t="shared" si="1115"/>
        <v/>
      </c>
      <c r="AP4779" s="114" t="str">
        <f t="shared" si="1125"/>
        <v/>
      </c>
      <c r="AR4779" s="117" t="str">
        <f>IF($C4779="", "", IF(IFERROR(INDEX(Ingredients!$AI$11:$AI$310, MATCH($C4779, Ingredients!$B$11:$B$310, 0)), "")="", "", IFERROR(INDEX(Ingredients!$AI$11:$AI$310, MATCH($C4779, Ingredients!$B$11:$B$310, 0)), "")))</f>
        <v/>
      </c>
      <c r="AT4779" s="120" t="str">
        <f t="shared" si="1126"/>
        <v/>
      </c>
      <c r="AV4779" s="90" t="str">
        <f t="shared" si="1116"/>
        <v/>
      </c>
      <c r="AX4779" s="90" t="str">
        <f>IF($AV4779="", "", COUNTIF($AV$11:$AV$5010, "&lt;"&amp;$AV4779)+1+COUNTIF($AV$11:$AV4779, $AV4779)-1)</f>
        <v/>
      </c>
      <c r="AZ4779" s="111" t="str">
        <f>IF($B4779="", "", SUMIF('Shopping List'!$AV$11:$AV$25, $B4779, 'Shopping List'!$BN$11:$BN$25))</f>
        <v/>
      </c>
      <c r="BB4779" s="117" t="str">
        <f t="shared" si="1127"/>
        <v/>
      </c>
    </row>
    <row r="4780" spans="1:54" x14ac:dyDescent="0.25">
      <c r="A4780" s="4"/>
      <c r="B4780" s="37"/>
      <c r="C4780" s="124"/>
      <c r="D4780" s="39"/>
      <c r="E4780" s="125"/>
      <c r="F4780" s="48"/>
      <c r="G4780" s="4"/>
      <c r="H4780" s="4"/>
      <c r="I4780" s="95" t="str">
        <f>IF($C4780="", "", IF(IFERROR(INDEX(Ingredients!$C$11:$C$310, MATCH($C4780, Ingredients!$B$11:$B$310, 0)), "")="", "", IFERROR(INDEX(Ingredients!$C$11:$C$310, MATCH($C4780, Ingredients!$B$11:$B$310, 0)), "")))</f>
        <v/>
      </c>
      <c r="J4780" s="73" t="str">
        <f>IF($B4780="", "", IF(IFERROR(INDEX(Meals!$C$11:$C$260, MATCH($B4780, Meals!$B$11:$B$260, 0)), "")="", "", IFERROR(INDEX(Meals!$C$11:$C$260, MATCH($B4780, Meals!$B$11:$B$260, 0)), "")))</f>
        <v/>
      </c>
      <c r="K4780" s="4"/>
      <c r="L4780" s="72" t="str">
        <f t="shared" si="1117"/>
        <v/>
      </c>
      <c r="M4780" s="73" t="str">
        <f t="shared" si="1118"/>
        <v/>
      </c>
      <c r="N4780" s="4"/>
      <c r="O4780" s="78" t="str">
        <f t="shared" si="1119"/>
        <v/>
      </c>
      <c r="P4780" s="79" t="str">
        <f t="shared" si="1120"/>
        <v/>
      </c>
      <c r="Q4780" s="4"/>
      <c r="R4780" s="90" t="str">
        <f t="shared" si="1121"/>
        <v/>
      </c>
      <c r="S4780" s="4"/>
      <c r="Y4780" s="18" t="str">
        <f t="shared" si="1122"/>
        <v/>
      </c>
      <c r="AA4780" s="18" t="str">
        <f t="shared" si="1113"/>
        <v/>
      </c>
      <c r="AB4780" s="18" t="str">
        <f t="shared" si="1114"/>
        <v/>
      </c>
      <c r="AC4780" s="18" t="str">
        <f t="shared" si="1123"/>
        <v/>
      </c>
      <c r="AD4780" s="18" t="str">
        <f t="shared" si="1123"/>
        <v/>
      </c>
      <c r="AE4780" s="18" t="str">
        <f t="shared" si="1124"/>
        <v/>
      </c>
      <c r="AG4780" s="95" t="str">
        <f>IF($C4780="", "", IF(IFERROR(INDEX(Ingredients!C$11:C$310, MATCH($C4780, Ingredients!$B$11:$B$310, 0)), "")="", "", IFERROR(INDEX(Ingredients!C$11:C$310, MATCH($C4780, Ingredients!$B$11:$B$310, 0)), "")))</f>
        <v/>
      </c>
      <c r="AH4780" s="105" t="str">
        <f>IF($C4780="", "", IF(IFERROR(INDEX(Ingredients!D$11:D$310, MATCH($C4780, Ingredients!$B$11:$B$310, 0)), "")="", "", IFERROR(INDEX(Ingredients!D$11:D$310, MATCH($C4780, Ingredients!$B$11:$B$310, 0)), "")))</f>
        <v/>
      </c>
      <c r="AI4780" s="106" t="str">
        <f>IF($C4780="", "", IF(IFERROR(INDEX(Ingredients!E$11:E$310, MATCH($C4780, Ingredients!$B$11:$B$310, 0)), "")="", "", IFERROR(INDEX(Ingredients!E$11:E$310, MATCH($C4780, Ingredients!$B$11:$B$310, 0)), "")))</f>
        <v/>
      </c>
      <c r="AJ4780" s="108" t="str">
        <f>IF($C4780="", "", IF(IFERROR(INDEX(Ingredients!F$11:F$310, MATCH($C4780, Ingredients!$B$11:$B$310, 0)), "")="", "", IFERROR(INDEX(Ingredients!F$11:F$310, MATCH($C4780, Ingredients!$B$11:$B$310, 0)), "")))</f>
        <v/>
      </c>
      <c r="AK4780" s="106" t="str">
        <f>IF($C4780="", "", IF(IFERROR(INDEX(Ingredients!G$11:G$310, MATCH($C4780, Ingredients!$B$11:$B$310, 0)), "")="", "", IFERROR(INDEX(Ingredients!G$11:G$310, MATCH($C4780, Ingredients!$B$11:$B$310, 0)), "")))</f>
        <v/>
      </c>
      <c r="AL4780" s="79" t="str">
        <f>IF($C4780="", "", IF(IFERROR(INDEX(Ingredients!H$11:H$310, MATCH($C4780, Ingredients!$B$11:$B$310, 0)), "")="", "", IFERROR(INDEX(Ingredients!H$11:H$310, MATCH($C4780, Ingredients!$B$11:$B$310, 0)), "")))</f>
        <v/>
      </c>
      <c r="AN4780" s="83" t="str">
        <f t="shared" si="1115"/>
        <v/>
      </c>
      <c r="AP4780" s="114" t="str">
        <f t="shared" si="1125"/>
        <v/>
      </c>
      <c r="AR4780" s="117" t="str">
        <f>IF($C4780="", "", IF(IFERROR(INDEX(Ingredients!$AI$11:$AI$310, MATCH($C4780, Ingredients!$B$11:$B$310, 0)), "")="", "", IFERROR(INDEX(Ingredients!$AI$11:$AI$310, MATCH($C4780, Ingredients!$B$11:$B$310, 0)), "")))</f>
        <v/>
      </c>
      <c r="AT4780" s="120" t="str">
        <f t="shared" si="1126"/>
        <v/>
      </c>
      <c r="AV4780" s="90" t="str">
        <f t="shared" si="1116"/>
        <v/>
      </c>
      <c r="AX4780" s="90" t="str">
        <f>IF($AV4780="", "", COUNTIF($AV$11:$AV$5010, "&lt;"&amp;$AV4780)+1+COUNTIF($AV$11:$AV4780, $AV4780)-1)</f>
        <v/>
      </c>
      <c r="AZ4780" s="111" t="str">
        <f>IF($B4780="", "", SUMIF('Shopping List'!$AV$11:$AV$25, $B4780, 'Shopping List'!$BN$11:$BN$25))</f>
        <v/>
      </c>
      <c r="BB4780" s="117" t="str">
        <f t="shared" si="1127"/>
        <v/>
      </c>
    </row>
    <row r="4781" spans="1:54" x14ac:dyDescent="0.25">
      <c r="A4781" s="4"/>
      <c r="B4781" s="37"/>
      <c r="C4781" s="124"/>
      <c r="D4781" s="39"/>
      <c r="E4781" s="125"/>
      <c r="F4781" s="48"/>
      <c r="G4781" s="4"/>
      <c r="H4781" s="4"/>
      <c r="I4781" s="95" t="str">
        <f>IF($C4781="", "", IF(IFERROR(INDEX(Ingredients!$C$11:$C$310, MATCH($C4781, Ingredients!$B$11:$B$310, 0)), "")="", "", IFERROR(INDEX(Ingredients!$C$11:$C$310, MATCH($C4781, Ingredients!$B$11:$B$310, 0)), "")))</f>
        <v/>
      </c>
      <c r="J4781" s="73" t="str">
        <f>IF($B4781="", "", IF(IFERROR(INDEX(Meals!$C$11:$C$260, MATCH($B4781, Meals!$B$11:$B$260, 0)), "")="", "", IFERROR(INDEX(Meals!$C$11:$C$260, MATCH($B4781, Meals!$B$11:$B$260, 0)), "")))</f>
        <v/>
      </c>
      <c r="K4781" s="4"/>
      <c r="L4781" s="72" t="str">
        <f t="shared" si="1117"/>
        <v/>
      </c>
      <c r="M4781" s="73" t="str">
        <f t="shared" si="1118"/>
        <v/>
      </c>
      <c r="N4781" s="4"/>
      <c r="O4781" s="78" t="str">
        <f t="shared" si="1119"/>
        <v/>
      </c>
      <c r="P4781" s="79" t="str">
        <f t="shared" si="1120"/>
        <v/>
      </c>
      <c r="Q4781" s="4"/>
      <c r="R4781" s="90" t="str">
        <f t="shared" si="1121"/>
        <v/>
      </c>
      <c r="S4781" s="4"/>
      <c r="Y4781" s="18" t="str">
        <f t="shared" si="1122"/>
        <v/>
      </c>
      <c r="AA4781" s="18" t="str">
        <f t="shared" si="1113"/>
        <v/>
      </c>
      <c r="AB4781" s="18" t="str">
        <f t="shared" si="1114"/>
        <v/>
      </c>
      <c r="AC4781" s="18" t="str">
        <f t="shared" si="1123"/>
        <v/>
      </c>
      <c r="AD4781" s="18" t="str">
        <f t="shared" si="1123"/>
        <v/>
      </c>
      <c r="AE4781" s="18" t="str">
        <f t="shared" si="1124"/>
        <v/>
      </c>
      <c r="AG4781" s="95" t="str">
        <f>IF($C4781="", "", IF(IFERROR(INDEX(Ingredients!C$11:C$310, MATCH($C4781, Ingredients!$B$11:$B$310, 0)), "")="", "", IFERROR(INDEX(Ingredients!C$11:C$310, MATCH($C4781, Ingredients!$B$11:$B$310, 0)), "")))</f>
        <v/>
      </c>
      <c r="AH4781" s="105" t="str">
        <f>IF($C4781="", "", IF(IFERROR(INDEX(Ingredients!D$11:D$310, MATCH($C4781, Ingredients!$B$11:$B$310, 0)), "")="", "", IFERROR(INDEX(Ingredients!D$11:D$310, MATCH($C4781, Ingredients!$B$11:$B$310, 0)), "")))</f>
        <v/>
      </c>
      <c r="AI4781" s="106" t="str">
        <f>IF($C4781="", "", IF(IFERROR(INDEX(Ingredients!E$11:E$310, MATCH($C4781, Ingredients!$B$11:$B$310, 0)), "")="", "", IFERROR(INDEX(Ingredients!E$11:E$310, MATCH($C4781, Ingredients!$B$11:$B$310, 0)), "")))</f>
        <v/>
      </c>
      <c r="AJ4781" s="108" t="str">
        <f>IF($C4781="", "", IF(IFERROR(INDEX(Ingredients!F$11:F$310, MATCH($C4781, Ingredients!$B$11:$B$310, 0)), "")="", "", IFERROR(INDEX(Ingredients!F$11:F$310, MATCH($C4781, Ingredients!$B$11:$B$310, 0)), "")))</f>
        <v/>
      </c>
      <c r="AK4781" s="106" t="str">
        <f>IF($C4781="", "", IF(IFERROR(INDEX(Ingredients!G$11:G$310, MATCH($C4781, Ingredients!$B$11:$B$310, 0)), "")="", "", IFERROR(INDEX(Ingredients!G$11:G$310, MATCH($C4781, Ingredients!$B$11:$B$310, 0)), "")))</f>
        <v/>
      </c>
      <c r="AL4781" s="79" t="str">
        <f>IF($C4781="", "", IF(IFERROR(INDEX(Ingredients!H$11:H$310, MATCH($C4781, Ingredients!$B$11:$B$310, 0)), "")="", "", IFERROR(INDEX(Ingredients!H$11:H$310, MATCH($C4781, Ingredients!$B$11:$B$310, 0)), "")))</f>
        <v/>
      </c>
      <c r="AN4781" s="83" t="str">
        <f t="shared" si="1115"/>
        <v/>
      </c>
      <c r="AP4781" s="114" t="str">
        <f t="shared" si="1125"/>
        <v/>
      </c>
      <c r="AR4781" s="117" t="str">
        <f>IF($C4781="", "", IF(IFERROR(INDEX(Ingredients!$AI$11:$AI$310, MATCH($C4781, Ingredients!$B$11:$B$310, 0)), "")="", "", IFERROR(INDEX(Ingredients!$AI$11:$AI$310, MATCH($C4781, Ingredients!$B$11:$B$310, 0)), "")))</f>
        <v/>
      </c>
      <c r="AT4781" s="120" t="str">
        <f t="shared" si="1126"/>
        <v/>
      </c>
      <c r="AV4781" s="90" t="str">
        <f t="shared" si="1116"/>
        <v/>
      </c>
      <c r="AX4781" s="90" t="str">
        <f>IF($AV4781="", "", COUNTIF($AV$11:$AV$5010, "&lt;"&amp;$AV4781)+1+COUNTIF($AV$11:$AV4781, $AV4781)-1)</f>
        <v/>
      </c>
      <c r="AZ4781" s="111" t="str">
        <f>IF($B4781="", "", SUMIF('Shopping List'!$AV$11:$AV$25, $B4781, 'Shopping List'!$BN$11:$BN$25))</f>
        <v/>
      </c>
      <c r="BB4781" s="117" t="str">
        <f t="shared" si="1127"/>
        <v/>
      </c>
    </row>
    <row r="4782" spans="1:54" x14ac:dyDescent="0.25">
      <c r="A4782" s="4"/>
      <c r="B4782" s="37"/>
      <c r="C4782" s="124"/>
      <c r="D4782" s="39"/>
      <c r="E4782" s="125"/>
      <c r="F4782" s="48"/>
      <c r="G4782" s="4"/>
      <c r="H4782" s="4"/>
      <c r="I4782" s="95" t="str">
        <f>IF($C4782="", "", IF(IFERROR(INDEX(Ingredients!$C$11:$C$310, MATCH($C4782, Ingredients!$B$11:$B$310, 0)), "")="", "", IFERROR(INDEX(Ingredients!$C$11:$C$310, MATCH($C4782, Ingredients!$B$11:$B$310, 0)), "")))</f>
        <v/>
      </c>
      <c r="J4782" s="73" t="str">
        <f>IF($B4782="", "", IF(IFERROR(INDEX(Meals!$C$11:$C$260, MATCH($B4782, Meals!$B$11:$B$260, 0)), "")="", "", IFERROR(INDEX(Meals!$C$11:$C$260, MATCH($B4782, Meals!$B$11:$B$260, 0)), "")))</f>
        <v/>
      </c>
      <c r="K4782" s="4"/>
      <c r="L4782" s="72" t="str">
        <f t="shared" si="1117"/>
        <v/>
      </c>
      <c r="M4782" s="73" t="str">
        <f t="shared" si="1118"/>
        <v/>
      </c>
      <c r="N4782" s="4"/>
      <c r="O4782" s="78" t="str">
        <f t="shared" si="1119"/>
        <v/>
      </c>
      <c r="P4782" s="79" t="str">
        <f t="shared" si="1120"/>
        <v/>
      </c>
      <c r="Q4782" s="4"/>
      <c r="R4782" s="90" t="str">
        <f t="shared" si="1121"/>
        <v/>
      </c>
      <c r="S4782" s="4"/>
      <c r="Y4782" s="18" t="str">
        <f t="shared" si="1122"/>
        <v/>
      </c>
      <c r="AA4782" s="18" t="str">
        <f t="shared" si="1113"/>
        <v/>
      </c>
      <c r="AB4782" s="18" t="str">
        <f t="shared" si="1114"/>
        <v/>
      </c>
      <c r="AC4782" s="18" t="str">
        <f t="shared" si="1123"/>
        <v/>
      </c>
      <c r="AD4782" s="18" t="str">
        <f t="shared" si="1123"/>
        <v/>
      </c>
      <c r="AE4782" s="18" t="str">
        <f t="shared" si="1124"/>
        <v/>
      </c>
      <c r="AG4782" s="95" t="str">
        <f>IF($C4782="", "", IF(IFERROR(INDEX(Ingredients!C$11:C$310, MATCH($C4782, Ingredients!$B$11:$B$310, 0)), "")="", "", IFERROR(INDEX(Ingredients!C$11:C$310, MATCH($C4782, Ingredients!$B$11:$B$310, 0)), "")))</f>
        <v/>
      </c>
      <c r="AH4782" s="105" t="str">
        <f>IF($C4782="", "", IF(IFERROR(INDEX(Ingredients!D$11:D$310, MATCH($C4782, Ingredients!$B$11:$B$310, 0)), "")="", "", IFERROR(INDEX(Ingredients!D$11:D$310, MATCH($C4782, Ingredients!$B$11:$B$310, 0)), "")))</f>
        <v/>
      </c>
      <c r="AI4782" s="106" t="str">
        <f>IF($C4782="", "", IF(IFERROR(INDEX(Ingredients!E$11:E$310, MATCH($C4782, Ingredients!$B$11:$B$310, 0)), "")="", "", IFERROR(INDEX(Ingredients!E$11:E$310, MATCH($C4782, Ingredients!$B$11:$B$310, 0)), "")))</f>
        <v/>
      </c>
      <c r="AJ4782" s="108" t="str">
        <f>IF($C4782="", "", IF(IFERROR(INDEX(Ingredients!F$11:F$310, MATCH($C4782, Ingredients!$B$11:$B$310, 0)), "")="", "", IFERROR(INDEX(Ingredients!F$11:F$310, MATCH($C4782, Ingredients!$B$11:$B$310, 0)), "")))</f>
        <v/>
      </c>
      <c r="AK4782" s="106" t="str">
        <f>IF($C4782="", "", IF(IFERROR(INDEX(Ingredients!G$11:G$310, MATCH($C4782, Ingredients!$B$11:$B$310, 0)), "")="", "", IFERROR(INDEX(Ingredients!G$11:G$310, MATCH($C4782, Ingredients!$B$11:$B$310, 0)), "")))</f>
        <v/>
      </c>
      <c r="AL4782" s="79" t="str">
        <f>IF($C4782="", "", IF(IFERROR(INDEX(Ingredients!H$11:H$310, MATCH($C4782, Ingredients!$B$11:$B$310, 0)), "")="", "", IFERROR(INDEX(Ingredients!H$11:H$310, MATCH($C4782, Ingredients!$B$11:$B$310, 0)), "")))</f>
        <v/>
      </c>
      <c r="AN4782" s="83" t="str">
        <f t="shared" si="1115"/>
        <v/>
      </c>
      <c r="AP4782" s="114" t="str">
        <f t="shared" si="1125"/>
        <v/>
      </c>
      <c r="AR4782" s="117" t="str">
        <f>IF($C4782="", "", IF(IFERROR(INDEX(Ingredients!$AI$11:$AI$310, MATCH($C4782, Ingredients!$B$11:$B$310, 0)), "")="", "", IFERROR(INDEX(Ingredients!$AI$11:$AI$310, MATCH($C4782, Ingredients!$B$11:$B$310, 0)), "")))</f>
        <v/>
      </c>
      <c r="AT4782" s="120" t="str">
        <f t="shared" si="1126"/>
        <v/>
      </c>
      <c r="AV4782" s="90" t="str">
        <f t="shared" si="1116"/>
        <v/>
      </c>
      <c r="AX4782" s="90" t="str">
        <f>IF($AV4782="", "", COUNTIF($AV$11:$AV$5010, "&lt;"&amp;$AV4782)+1+COUNTIF($AV$11:$AV4782, $AV4782)-1)</f>
        <v/>
      </c>
      <c r="AZ4782" s="111" t="str">
        <f>IF($B4782="", "", SUMIF('Shopping List'!$AV$11:$AV$25, $B4782, 'Shopping List'!$BN$11:$BN$25))</f>
        <v/>
      </c>
      <c r="BB4782" s="117" t="str">
        <f t="shared" si="1127"/>
        <v/>
      </c>
    </row>
    <row r="4783" spans="1:54" x14ac:dyDescent="0.25">
      <c r="A4783" s="4"/>
      <c r="B4783" s="37"/>
      <c r="C4783" s="124"/>
      <c r="D4783" s="39"/>
      <c r="E4783" s="125"/>
      <c r="F4783" s="48"/>
      <c r="G4783" s="4"/>
      <c r="H4783" s="4"/>
      <c r="I4783" s="95" t="str">
        <f>IF($C4783="", "", IF(IFERROR(INDEX(Ingredients!$C$11:$C$310, MATCH($C4783, Ingredients!$B$11:$B$310, 0)), "")="", "", IFERROR(INDEX(Ingredients!$C$11:$C$310, MATCH($C4783, Ingredients!$B$11:$B$310, 0)), "")))</f>
        <v/>
      </c>
      <c r="J4783" s="73" t="str">
        <f>IF($B4783="", "", IF(IFERROR(INDEX(Meals!$C$11:$C$260, MATCH($B4783, Meals!$B$11:$B$260, 0)), "")="", "", IFERROR(INDEX(Meals!$C$11:$C$260, MATCH($B4783, Meals!$B$11:$B$260, 0)), "")))</f>
        <v/>
      </c>
      <c r="K4783" s="4"/>
      <c r="L4783" s="72" t="str">
        <f t="shared" si="1117"/>
        <v/>
      </c>
      <c r="M4783" s="73" t="str">
        <f t="shared" si="1118"/>
        <v/>
      </c>
      <c r="N4783" s="4"/>
      <c r="O4783" s="78" t="str">
        <f t="shared" si="1119"/>
        <v/>
      </c>
      <c r="P4783" s="79" t="str">
        <f t="shared" si="1120"/>
        <v/>
      </c>
      <c r="Q4783" s="4"/>
      <c r="R4783" s="90" t="str">
        <f t="shared" si="1121"/>
        <v/>
      </c>
      <c r="S4783" s="4"/>
      <c r="Y4783" s="18" t="str">
        <f t="shared" si="1122"/>
        <v/>
      </c>
      <c r="AA4783" s="18" t="str">
        <f t="shared" si="1113"/>
        <v/>
      </c>
      <c r="AB4783" s="18" t="str">
        <f t="shared" si="1114"/>
        <v/>
      </c>
      <c r="AC4783" s="18" t="str">
        <f t="shared" si="1123"/>
        <v/>
      </c>
      <c r="AD4783" s="18" t="str">
        <f t="shared" si="1123"/>
        <v/>
      </c>
      <c r="AE4783" s="18" t="str">
        <f t="shared" si="1124"/>
        <v/>
      </c>
      <c r="AG4783" s="95" t="str">
        <f>IF($C4783="", "", IF(IFERROR(INDEX(Ingredients!C$11:C$310, MATCH($C4783, Ingredients!$B$11:$B$310, 0)), "")="", "", IFERROR(INDEX(Ingredients!C$11:C$310, MATCH($C4783, Ingredients!$B$11:$B$310, 0)), "")))</f>
        <v/>
      </c>
      <c r="AH4783" s="105" t="str">
        <f>IF($C4783="", "", IF(IFERROR(INDEX(Ingredients!D$11:D$310, MATCH($C4783, Ingredients!$B$11:$B$310, 0)), "")="", "", IFERROR(INDEX(Ingredients!D$11:D$310, MATCH($C4783, Ingredients!$B$11:$B$310, 0)), "")))</f>
        <v/>
      </c>
      <c r="AI4783" s="106" t="str">
        <f>IF($C4783="", "", IF(IFERROR(INDEX(Ingredients!E$11:E$310, MATCH($C4783, Ingredients!$B$11:$B$310, 0)), "")="", "", IFERROR(INDEX(Ingredients!E$11:E$310, MATCH($C4783, Ingredients!$B$11:$B$310, 0)), "")))</f>
        <v/>
      </c>
      <c r="AJ4783" s="108" t="str">
        <f>IF($C4783="", "", IF(IFERROR(INDEX(Ingredients!F$11:F$310, MATCH($C4783, Ingredients!$B$11:$B$310, 0)), "")="", "", IFERROR(INDEX(Ingredients!F$11:F$310, MATCH($C4783, Ingredients!$B$11:$B$310, 0)), "")))</f>
        <v/>
      </c>
      <c r="AK4783" s="106" t="str">
        <f>IF($C4783="", "", IF(IFERROR(INDEX(Ingredients!G$11:G$310, MATCH($C4783, Ingredients!$B$11:$B$310, 0)), "")="", "", IFERROR(INDEX(Ingredients!G$11:G$310, MATCH($C4783, Ingredients!$B$11:$B$310, 0)), "")))</f>
        <v/>
      </c>
      <c r="AL4783" s="79" t="str">
        <f>IF($C4783="", "", IF(IFERROR(INDEX(Ingredients!H$11:H$310, MATCH($C4783, Ingredients!$B$11:$B$310, 0)), "")="", "", IFERROR(INDEX(Ingredients!H$11:H$310, MATCH($C4783, Ingredients!$B$11:$B$310, 0)), "")))</f>
        <v/>
      </c>
      <c r="AN4783" s="83" t="str">
        <f t="shared" si="1115"/>
        <v/>
      </c>
      <c r="AP4783" s="114" t="str">
        <f t="shared" si="1125"/>
        <v/>
      </c>
      <c r="AR4783" s="117" t="str">
        <f>IF($C4783="", "", IF(IFERROR(INDEX(Ingredients!$AI$11:$AI$310, MATCH($C4783, Ingredients!$B$11:$B$310, 0)), "")="", "", IFERROR(INDEX(Ingredients!$AI$11:$AI$310, MATCH($C4783, Ingredients!$B$11:$B$310, 0)), "")))</f>
        <v/>
      </c>
      <c r="AT4783" s="120" t="str">
        <f t="shared" si="1126"/>
        <v/>
      </c>
      <c r="AV4783" s="90" t="str">
        <f t="shared" si="1116"/>
        <v/>
      </c>
      <c r="AX4783" s="90" t="str">
        <f>IF($AV4783="", "", COUNTIF($AV$11:$AV$5010, "&lt;"&amp;$AV4783)+1+COUNTIF($AV$11:$AV4783, $AV4783)-1)</f>
        <v/>
      </c>
      <c r="AZ4783" s="111" t="str">
        <f>IF($B4783="", "", SUMIF('Shopping List'!$AV$11:$AV$25, $B4783, 'Shopping List'!$BN$11:$BN$25))</f>
        <v/>
      </c>
      <c r="BB4783" s="117" t="str">
        <f t="shared" si="1127"/>
        <v/>
      </c>
    </row>
    <row r="4784" spans="1:54" x14ac:dyDescent="0.25">
      <c r="A4784" s="4"/>
      <c r="B4784" s="37"/>
      <c r="C4784" s="124"/>
      <c r="D4784" s="39"/>
      <c r="E4784" s="125"/>
      <c r="F4784" s="48"/>
      <c r="G4784" s="4"/>
      <c r="H4784" s="4"/>
      <c r="I4784" s="95" t="str">
        <f>IF($C4784="", "", IF(IFERROR(INDEX(Ingredients!$C$11:$C$310, MATCH($C4784, Ingredients!$B$11:$B$310, 0)), "")="", "", IFERROR(INDEX(Ingredients!$C$11:$C$310, MATCH($C4784, Ingredients!$B$11:$B$310, 0)), "")))</f>
        <v/>
      </c>
      <c r="J4784" s="73" t="str">
        <f>IF($B4784="", "", IF(IFERROR(INDEX(Meals!$C$11:$C$260, MATCH($B4784, Meals!$B$11:$B$260, 0)), "")="", "", IFERROR(INDEX(Meals!$C$11:$C$260, MATCH($B4784, Meals!$B$11:$B$260, 0)), "")))</f>
        <v/>
      </c>
      <c r="K4784" s="4"/>
      <c r="L4784" s="72" t="str">
        <f t="shared" si="1117"/>
        <v/>
      </c>
      <c r="M4784" s="73" t="str">
        <f t="shared" si="1118"/>
        <v/>
      </c>
      <c r="N4784" s="4"/>
      <c r="O4784" s="78" t="str">
        <f t="shared" si="1119"/>
        <v/>
      </c>
      <c r="P4784" s="79" t="str">
        <f t="shared" si="1120"/>
        <v/>
      </c>
      <c r="Q4784" s="4"/>
      <c r="R4784" s="90" t="str">
        <f t="shared" si="1121"/>
        <v/>
      </c>
      <c r="S4784" s="4"/>
      <c r="Y4784" s="18" t="str">
        <f t="shared" si="1122"/>
        <v/>
      </c>
      <c r="AA4784" s="18" t="str">
        <f t="shared" si="1113"/>
        <v/>
      </c>
      <c r="AB4784" s="18" t="str">
        <f t="shared" si="1114"/>
        <v/>
      </c>
      <c r="AC4784" s="18" t="str">
        <f t="shared" si="1123"/>
        <v/>
      </c>
      <c r="AD4784" s="18" t="str">
        <f t="shared" si="1123"/>
        <v/>
      </c>
      <c r="AE4784" s="18" t="str">
        <f t="shared" si="1124"/>
        <v/>
      </c>
      <c r="AG4784" s="95" t="str">
        <f>IF($C4784="", "", IF(IFERROR(INDEX(Ingredients!C$11:C$310, MATCH($C4784, Ingredients!$B$11:$B$310, 0)), "")="", "", IFERROR(INDEX(Ingredients!C$11:C$310, MATCH($C4784, Ingredients!$B$11:$B$310, 0)), "")))</f>
        <v/>
      </c>
      <c r="AH4784" s="105" t="str">
        <f>IF($C4784="", "", IF(IFERROR(INDEX(Ingredients!D$11:D$310, MATCH($C4784, Ingredients!$B$11:$B$310, 0)), "")="", "", IFERROR(INDEX(Ingredients!D$11:D$310, MATCH($C4784, Ingredients!$B$11:$B$310, 0)), "")))</f>
        <v/>
      </c>
      <c r="AI4784" s="106" t="str">
        <f>IF($C4784="", "", IF(IFERROR(INDEX(Ingredients!E$11:E$310, MATCH($C4784, Ingredients!$B$11:$B$310, 0)), "")="", "", IFERROR(INDEX(Ingredients!E$11:E$310, MATCH($C4784, Ingredients!$B$11:$B$310, 0)), "")))</f>
        <v/>
      </c>
      <c r="AJ4784" s="108" t="str">
        <f>IF($C4784="", "", IF(IFERROR(INDEX(Ingredients!F$11:F$310, MATCH($C4784, Ingredients!$B$11:$B$310, 0)), "")="", "", IFERROR(INDEX(Ingredients!F$11:F$310, MATCH($C4784, Ingredients!$B$11:$B$310, 0)), "")))</f>
        <v/>
      </c>
      <c r="AK4784" s="106" t="str">
        <f>IF($C4784="", "", IF(IFERROR(INDEX(Ingredients!G$11:G$310, MATCH($C4784, Ingredients!$B$11:$B$310, 0)), "")="", "", IFERROR(INDEX(Ingredients!G$11:G$310, MATCH($C4784, Ingredients!$B$11:$B$310, 0)), "")))</f>
        <v/>
      </c>
      <c r="AL4784" s="79" t="str">
        <f>IF($C4784="", "", IF(IFERROR(INDEX(Ingredients!H$11:H$310, MATCH($C4784, Ingredients!$B$11:$B$310, 0)), "")="", "", IFERROR(INDEX(Ingredients!H$11:H$310, MATCH($C4784, Ingredients!$B$11:$B$310, 0)), "")))</f>
        <v/>
      </c>
      <c r="AN4784" s="83" t="str">
        <f t="shared" si="1115"/>
        <v/>
      </c>
      <c r="AP4784" s="114" t="str">
        <f t="shared" si="1125"/>
        <v/>
      </c>
      <c r="AR4784" s="117" t="str">
        <f>IF($C4784="", "", IF(IFERROR(INDEX(Ingredients!$AI$11:$AI$310, MATCH($C4784, Ingredients!$B$11:$B$310, 0)), "")="", "", IFERROR(INDEX(Ingredients!$AI$11:$AI$310, MATCH($C4784, Ingredients!$B$11:$B$310, 0)), "")))</f>
        <v/>
      </c>
      <c r="AT4784" s="120" t="str">
        <f t="shared" si="1126"/>
        <v/>
      </c>
      <c r="AV4784" s="90" t="str">
        <f t="shared" si="1116"/>
        <v/>
      </c>
      <c r="AX4784" s="90" t="str">
        <f>IF($AV4784="", "", COUNTIF($AV$11:$AV$5010, "&lt;"&amp;$AV4784)+1+COUNTIF($AV$11:$AV4784, $AV4784)-1)</f>
        <v/>
      </c>
      <c r="AZ4784" s="111" t="str">
        <f>IF($B4784="", "", SUMIF('Shopping List'!$AV$11:$AV$25, $B4784, 'Shopping List'!$BN$11:$BN$25))</f>
        <v/>
      </c>
      <c r="BB4784" s="117" t="str">
        <f t="shared" si="1127"/>
        <v/>
      </c>
    </row>
    <row r="4785" spans="1:54" x14ac:dyDescent="0.25">
      <c r="A4785" s="4"/>
      <c r="B4785" s="37"/>
      <c r="C4785" s="124"/>
      <c r="D4785" s="39"/>
      <c r="E4785" s="125"/>
      <c r="F4785" s="48"/>
      <c r="G4785" s="4"/>
      <c r="H4785" s="4"/>
      <c r="I4785" s="95" t="str">
        <f>IF($C4785="", "", IF(IFERROR(INDEX(Ingredients!$C$11:$C$310, MATCH($C4785, Ingredients!$B$11:$B$310, 0)), "")="", "", IFERROR(INDEX(Ingredients!$C$11:$C$310, MATCH($C4785, Ingredients!$B$11:$B$310, 0)), "")))</f>
        <v/>
      </c>
      <c r="J4785" s="73" t="str">
        <f>IF($B4785="", "", IF(IFERROR(INDEX(Meals!$C$11:$C$260, MATCH($B4785, Meals!$B$11:$B$260, 0)), "")="", "", IFERROR(INDEX(Meals!$C$11:$C$260, MATCH($B4785, Meals!$B$11:$B$260, 0)), "")))</f>
        <v/>
      </c>
      <c r="K4785" s="4"/>
      <c r="L4785" s="72" t="str">
        <f t="shared" si="1117"/>
        <v/>
      </c>
      <c r="M4785" s="73" t="str">
        <f t="shared" si="1118"/>
        <v/>
      </c>
      <c r="N4785" s="4"/>
      <c r="O4785" s="78" t="str">
        <f t="shared" si="1119"/>
        <v/>
      </c>
      <c r="P4785" s="79" t="str">
        <f t="shared" si="1120"/>
        <v/>
      </c>
      <c r="Q4785" s="4"/>
      <c r="R4785" s="90" t="str">
        <f t="shared" si="1121"/>
        <v/>
      </c>
      <c r="S4785" s="4"/>
      <c r="Y4785" s="18" t="str">
        <f t="shared" si="1122"/>
        <v/>
      </c>
      <c r="AA4785" s="18" t="str">
        <f t="shared" si="1113"/>
        <v/>
      </c>
      <c r="AB4785" s="18" t="str">
        <f t="shared" si="1114"/>
        <v/>
      </c>
      <c r="AC4785" s="18" t="str">
        <f t="shared" si="1123"/>
        <v/>
      </c>
      <c r="AD4785" s="18" t="str">
        <f t="shared" si="1123"/>
        <v/>
      </c>
      <c r="AE4785" s="18" t="str">
        <f t="shared" si="1124"/>
        <v/>
      </c>
      <c r="AG4785" s="95" t="str">
        <f>IF($C4785="", "", IF(IFERROR(INDEX(Ingredients!C$11:C$310, MATCH($C4785, Ingredients!$B$11:$B$310, 0)), "")="", "", IFERROR(INDEX(Ingredients!C$11:C$310, MATCH($C4785, Ingredients!$B$11:$B$310, 0)), "")))</f>
        <v/>
      </c>
      <c r="AH4785" s="105" t="str">
        <f>IF($C4785="", "", IF(IFERROR(INDEX(Ingredients!D$11:D$310, MATCH($C4785, Ingredients!$B$11:$B$310, 0)), "")="", "", IFERROR(INDEX(Ingredients!D$11:D$310, MATCH($C4785, Ingredients!$B$11:$B$310, 0)), "")))</f>
        <v/>
      </c>
      <c r="AI4785" s="106" t="str">
        <f>IF($C4785="", "", IF(IFERROR(INDEX(Ingredients!E$11:E$310, MATCH($C4785, Ingredients!$B$11:$B$310, 0)), "")="", "", IFERROR(INDEX(Ingredients!E$11:E$310, MATCH($C4785, Ingredients!$B$11:$B$310, 0)), "")))</f>
        <v/>
      </c>
      <c r="AJ4785" s="108" t="str">
        <f>IF($C4785="", "", IF(IFERROR(INDEX(Ingredients!F$11:F$310, MATCH($C4785, Ingredients!$B$11:$B$310, 0)), "")="", "", IFERROR(INDEX(Ingredients!F$11:F$310, MATCH($C4785, Ingredients!$B$11:$B$310, 0)), "")))</f>
        <v/>
      </c>
      <c r="AK4785" s="106" t="str">
        <f>IF($C4785="", "", IF(IFERROR(INDEX(Ingredients!G$11:G$310, MATCH($C4785, Ingredients!$B$11:$B$310, 0)), "")="", "", IFERROR(INDEX(Ingredients!G$11:G$310, MATCH($C4785, Ingredients!$B$11:$B$310, 0)), "")))</f>
        <v/>
      </c>
      <c r="AL4785" s="79" t="str">
        <f>IF($C4785="", "", IF(IFERROR(INDEX(Ingredients!H$11:H$310, MATCH($C4785, Ingredients!$B$11:$B$310, 0)), "")="", "", IFERROR(INDEX(Ingredients!H$11:H$310, MATCH($C4785, Ingredients!$B$11:$B$310, 0)), "")))</f>
        <v/>
      </c>
      <c r="AN4785" s="83" t="str">
        <f t="shared" si="1115"/>
        <v/>
      </c>
      <c r="AP4785" s="114" t="str">
        <f t="shared" si="1125"/>
        <v/>
      </c>
      <c r="AR4785" s="117" t="str">
        <f>IF($C4785="", "", IF(IFERROR(INDEX(Ingredients!$AI$11:$AI$310, MATCH($C4785, Ingredients!$B$11:$B$310, 0)), "")="", "", IFERROR(INDEX(Ingredients!$AI$11:$AI$310, MATCH($C4785, Ingredients!$B$11:$B$310, 0)), "")))</f>
        <v/>
      </c>
      <c r="AT4785" s="120" t="str">
        <f t="shared" si="1126"/>
        <v/>
      </c>
      <c r="AV4785" s="90" t="str">
        <f t="shared" si="1116"/>
        <v/>
      </c>
      <c r="AX4785" s="90" t="str">
        <f>IF($AV4785="", "", COUNTIF($AV$11:$AV$5010, "&lt;"&amp;$AV4785)+1+COUNTIF($AV$11:$AV4785, $AV4785)-1)</f>
        <v/>
      </c>
      <c r="AZ4785" s="111" t="str">
        <f>IF($B4785="", "", SUMIF('Shopping List'!$AV$11:$AV$25, $B4785, 'Shopping List'!$BN$11:$BN$25))</f>
        <v/>
      </c>
      <c r="BB4785" s="117" t="str">
        <f t="shared" si="1127"/>
        <v/>
      </c>
    </row>
    <row r="4786" spans="1:54" x14ac:dyDescent="0.25">
      <c r="A4786" s="4"/>
      <c r="B4786" s="37"/>
      <c r="C4786" s="124"/>
      <c r="D4786" s="39"/>
      <c r="E4786" s="125"/>
      <c r="F4786" s="48"/>
      <c r="G4786" s="4"/>
      <c r="H4786" s="4"/>
      <c r="I4786" s="95" t="str">
        <f>IF($C4786="", "", IF(IFERROR(INDEX(Ingredients!$C$11:$C$310, MATCH($C4786, Ingredients!$B$11:$B$310, 0)), "")="", "", IFERROR(INDEX(Ingredients!$C$11:$C$310, MATCH($C4786, Ingredients!$B$11:$B$310, 0)), "")))</f>
        <v/>
      </c>
      <c r="J4786" s="73" t="str">
        <f>IF($B4786="", "", IF(IFERROR(INDEX(Meals!$C$11:$C$260, MATCH($B4786, Meals!$B$11:$B$260, 0)), "")="", "", IFERROR(INDEX(Meals!$C$11:$C$260, MATCH($B4786, Meals!$B$11:$B$260, 0)), "")))</f>
        <v/>
      </c>
      <c r="K4786" s="4"/>
      <c r="L4786" s="72" t="str">
        <f t="shared" si="1117"/>
        <v/>
      </c>
      <c r="M4786" s="73" t="str">
        <f t="shared" si="1118"/>
        <v/>
      </c>
      <c r="N4786" s="4"/>
      <c r="O4786" s="78" t="str">
        <f t="shared" si="1119"/>
        <v/>
      </c>
      <c r="P4786" s="79" t="str">
        <f t="shared" si="1120"/>
        <v/>
      </c>
      <c r="Q4786" s="4"/>
      <c r="R4786" s="90" t="str">
        <f t="shared" si="1121"/>
        <v/>
      </c>
      <c r="S4786" s="4"/>
      <c r="Y4786" s="18" t="str">
        <f t="shared" si="1122"/>
        <v/>
      </c>
      <c r="AA4786" s="18" t="str">
        <f t="shared" si="1113"/>
        <v/>
      </c>
      <c r="AB4786" s="18" t="str">
        <f t="shared" si="1114"/>
        <v/>
      </c>
      <c r="AC4786" s="18" t="str">
        <f t="shared" si="1123"/>
        <v/>
      </c>
      <c r="AD4786" s="18" t="str">
        <f t="shared" si="1123"/>
        <v/>
      </c>
      <c r="AE4786" s="18" t="str">
        <f t="shared" si="1124"/>
        <v/>
      </c>
      <c r="AG4786" s="95" t="str">
        <f>IF($C4786="", "", IF(IFERROR(INDEX(Ingredients!C$11:C$310, MATCH($C4786, Ingredients!$B$11:$B$310, 0)), "")="", "", IFERROR(INDEX(Ingredients!C$11:C$310, MATCH($C4786, Ingredients!$B$11:$B$310, 0)), "")))</f>
        <v/>
      </c>
      <c r="AH4786" s="105" t="str">
        <f>IF($C4786="", "", IF(IFERROR(INDEX(Ingredients!D$11:D$310, MATCH($C4786, Ingredients!$B$11:$B$310, 0)), "")="", "", IFERROR(INDEX(Ingredients!D$11:D$310, MATCH($C4786, Ingredients!$B$11:$B$310, 0)), "")))</f>
        <v/>
      </c>
      <c r="AI4786" s="106" t="str">
        <f>IF($C4786="", "", IF(IFERROR(INDEX(Ingredients!E$11:E$310, MATCH($C4786, Ingredients!$B$11:$B$310, 0)), "")="", "", IFERROR(INDEX(Ingredients!E$11:E$310, MATCH($C4786, Ingredients!$B$11:$B$310, 0)), "")))</f>
        <v/>
      </c>
      <c r="AJ4786" s="108" t="str">
        <f>IF($C4786="", "", IF(IFERROR(INDEX(Ingredients!F$11:F$310, MATCH($C4786, Ingredients!$B$11:$B$310, 0)), "")="", "", IFERROR(INDEX(Ingredients!F$11:F$310, MATCH($C4786, Ingredients!$B$11:$B$310, 0)), "")))</f>
        <v/>
      </c>
      <c r="AK4786" s="106" t="str">
        <f>IF($C4786="", "", IF(IFERROR(INDEX(Ingredients!G$11:G$310, MATCH($C4786, Ingredients!$B$11:$B$310, 0)), "")="", "", IFERROR(INDEX(Ingredients!G$11:G$310, MATCH($C4786, Ingredients!$B$11:$B$310, 0)), "")))</f>
        <v/>
      </c>
      <c r="AL4786" s="79" t="str">
        <f>IF($C4786="", "", IF(IFERROR(INDEX(Ingredients!H$11:H$310, MATCH($C4786, Ingredients!$B$11:$B$310, 0)), "")="", "", IFERROR(INDEX(Ingredients!H$11:H$310, MATCH($C4786, Ingredients!$B$11:$B$310, 0)), "")))</f>
        <v/>
      </c>
      <c r="AN4786" s="83" t="str">
        <f t="shared" si="1115"/>
        <v/>
      </c>
      <c r="AP4786" s="114" t="str">
        <f t="shared" si="1125"/>
        <v/>
      </c>
      <c r="AR4786" s="117" t="str">
        <f>IF($C4786="", "", IF(IFERROR(INDEX(Ingredients!$AI$11:$AI$310, MATCH($C4786, Ingredients!$B$11:$B$310, 0)), "")="", "", IFERROR(INDEX(Ingredients!$AI$11:$AI$310, MATCH($C4786, Ingredients!$B$11:$B$310, 0)), "")))</f>
        <v/>
      </c>
      <c r="AT4786" s="120" t="str">
        <f t="shared" si="1126"/>
        <v/>
      </c>
      <c r="AV4786" s="90" t="str">
        <f t="shared" si="1116"/>
        <v/>
      </c>
      <c r="AX4786" s="90" t="str">
        <f>IF($AV4786="", "", COUNTIF($AV$11:$AV$5010, "&lt;"&amp;$AV4786)+1+COUNTIF($AV$11:$AV4786, $AV4786)-1)</f>
        <v/>
      </c>
      <c r="AZ4786" s="111" t="str">
        <f>IF($B4786="", "", SUMIF('Shopping List'!$AV$11:$AV$25, $B4786, 'Shopping List'!$BN$11:$BN$25))</f>
        <v/>
      </c>
      <c r="BB4786" s="117" t="str">
        <f t="shared" si="1127"/>
        <v/>
      </c>
    </row>
    <row r="4787" spans="1:54" x14ac:dyDescent="0.25">
      <c r="A4787" s="4"/>
      <c r="B4787" s="37"/>
      <c r="C4787" s="124"/>
      <c r="D4787" s="39"/>
      <c r="E4787" s="125"/>
      <c r="F4787" s="48"/>
      <c r="G4787" s="4"/>
      <c r="H4787" s="4"/>
      <c r="I4787" s="95" t="str">
        <f>IF($C4787="", "", IF(IFERROR(INDEX(Ingredients!$C$11:$C$310, MATCH($C4787, Ingredients!$B$11:$B$310, 0)), "")="", "", IFERROR(INDEX(Ingredients!$C$11:$C$310, MATCH($C4787, Ingredients!$B$11:$B$310, 0)), "")))</f>
        <v/>
      </c>
      <c r="J4787" s="73" t="str">
        <f>IF($B4787="", "", IF(IFERROR(INDEX(Meals!$C$11:$C$260, MATCH($B4787, Meals!$B$11:$B$260, 0)), "")="", "", IFERROR(INDEX(Meals!$C$11:$C$260, MATCH($B4787, Meals!$B$11:$B$260, 0)), "")))</f>
        <v/>
      </c>
      <c r="K4787" s="4"/>
      <c r="L4787" s="72" t="str">
        <f t="shared" si="1117"/>
        <v/>
      </c>
      <c r="M4787" s="73" t="str">
        <f t="shared" si="1118"/>
        <v/>
      </c>
      <c r="N4787" s="4"/>
      <c r="O4787" s="78" t="str">
        <f t="shared" si="1119"/>
        <v/>
      </c>
      <c r="P4787" s="79" t="str">
        <f t="shared" si="1120"/>
        <v/>
      </c>
      <c r="Q4787" s="4"/>
      <c r="R4787" s="90" t="str">
        <f t="shared" si="1121"/>
        <v/>
      </c>
      <c r="S4787" s="4"/>
      <c r="Y4787" s="18" t="str">
        <f t="shared" si="1122"/>
        <v/>
      </c>
      <c r="AA4787" s="18" t="str">
        <f t="shared" si="1113"/>
        <v/>
      </c>
      <c r="AB4787" s="18" t="str">
        <f t="shared" si="1114"/>
        <v/>
      </c>
      <c r="AC4787" s="18" t="str">
        <f t="shared" si="1123"/>
        <v/>
      </c>
      <c r="AD4787" s="18" t="str">
        <f t="shared" si="1123"/>
        <v/>
      </c>
      <c r="AE4787" s="18" t="str">
        <f t="shared" si="1124"/>
        <v/>
      </c>
      <c r="AG4787" s="95" t="str">
        <f>IF($C4787="", "", IF(IFERROR(INDEX(Ingredients!C$11:C$310, MATCH($C4787, Ingredients!$B$11:$B$310, 0)), "")="", "", IFERROR(INDEX(Ingredients!C$11:C$310, MATCH($C4787, Ingredients!$B$11:$B$310, 0)), "")))</f>
        <v/>
      </c>
      <c r="AH4787" s="105" t="str">
        <f>IF($C4787="", "", IF(IFERROR(INDEX(Ingredients!D$11:D$310, MATCH($C4787, Ingredients!$B$11:$B$310, 0)), "")="", "", IFERROR(INDEX(Ingredients!D$11:D$310, MATCH($C4787, Ingredients!$B$11:$B$310, 0)), "")))</f>
        <v/>
      </c>
      <c r="AI4787" s="106" t="str">
        <f>IF($C4787="", "", IF(IFERROR(INDEX(Ingredients!E$11:E$310, MATCH($C4787, Ingredients!$B$11:$B$310, 0)), "")="", "", IFERROR(INDEX(Ingredients!E$11:E$310, MATCH($C4787, Ingredients!$B$11:$B$310, 0)), "")))</f>
        <v/>
      </c>
      <c r="AJ4787" s="108" t="str">
        <f>IF($C4787="", "", IF(IFERROR(INDEX(Ingredients!F$11:F$310, MATCH($C4787, Ingredients!$B$11:$B$310, 0)), "")="", "", IFERROR(INDEX(Ingredients!F$11:F$310, MATCH($C4787, Ingredients!$B$11:$B$310, 0)), "")))</f>
        <v/>
      </c>
      <c r="AK4787" s="106" t="str">
        <f>IF($C4787="", "", IF(IFERROR(INDEX(Ingredients!G$11:G$310, MATCH($C4787, Ingredients!$B$11:$B$310, 0)), "")="", "", IFERROR(INDEX(Ingredients!G$11:G$310, MATCH($C4787, Ingredients!$B$11:$B$310, 0)), "")))</f>
        <v/>
      </c>
      <c r="AL4787" s="79" t="str">
        <f>IF($C4787="", "", IF(IFERROR(INDEX(Ingredients!H$11:H$310, MATCH($C4787, Ingredients!$B$11:$B$310, 0)), "")="", "", IFERROR(INDEX(Ingredients!H$11:H$310, MATCH($C4787, Ingredients!$B$11:$B$310, 0)), "")))</f>
        <v/>
      </c>
      <c r="AN4787" s="83" t="str">
        <f t="shared" si="1115"/>
        <v/>
      </c>
      <c r="AP4787" s="114" t="str">
        <f t="shared" si="1125"/>
        <v/>
      </c>
      <c r="AR4787" s="117" t="str">
        <f>IF($C4787="", "", IF(IFERROR(INDEX(Ingredients!$AI$11:$AI$310, MATCH($C4787, Ingredients!$B$11:$B$310, 0)), "")="", "", IFERROR(INDEX(Ingredients!$AI$11:$AI$310, MATCH($C4787, Ingredients!$B$11:$B$310, 0)), "")))</f>
        <v/>
      </c>
      <c r="AT4787" s="120" t="str">
        <f t="shared" si="1126"/>
        <v/>
      </c>
      <c r="AV4787" s="90" t="str">
        <f t="shared" si="1116"/>
        <v/>
      </c>
      <c r="AX4787" s="90" t="str">
        <f>IF($AV4787="", "", COUNTIF($AV$11:$AV$5010, "&lt;"&amp;$AV4787)+1+COUNTIF($AV$11:$AV4787, $AV4787)-1)</f>
        <v/>
      </c>
      <c r="AZ4787" s="111" t="str">
        <f>IF($B4787="", "", SUMIF('Shopping List'!$AV$11:$AV$25, $B4787, 'Shopping List'!$BN$11:$BN$25))</f>
        <v/>
      </c>
      <c r="BB4787" s="117" t="str">
        <f t="shared" si="1127"/>
        <v/>
      </c>
    </row>
    <row r="4788" spans="1:54" x14ac:dyDescent="0.25">
      <c r="A4788" s="4"/>
      <c r="B4788" s="37"/>
      <c r="C4788" s="124"/>
      <c r="D4788" s="39"/>
      <c r="E4788" s="125"/>
      <c r="F4788" s="48"/>
      <c r="G4788" s="4"/>
      <c r="H4788" s="4"/>
      <c r="I4788" s="95" t="str">
        <f>IF($C4788="", "", IF(IFERROR(INDEX(Ingredients!$C$11:$C$310, MATCH($C4788, Ingredients!$B$11:$B$310, 0)), "")="", "", IFERROR(INDEX(Ingredients!$C$11:$C$310, MATCH($C4788, Ingredients!$B$11:$B$310, 0)), "")))</f>
        <v/>
      </c>
      <c r="J4788" s="73" t="str">
        <f>IF($B4788="", "", IF(IFERROR(INDEX(Meals!$C$11:$C$260, MATCH($B4788, Meals!$B$11:$B$260, 0)), "")="", "", IFERROR(INDEX(Meals!$C$11:$C$260, MATCH($B4788, Meals!$B$11:$B$260, 0)), "")))</f>
        <v/>
      </c>
      <c r="K4788" s="4"/>
      <c r="L4788" s="72" t="str">
        <f t="shared" si="1117"/>
        <v/>
      </c>
      <c r="M4788" s="73" t="str">
        <f t="shared" si="1118"/>
        <v/>
      </c>
      <c r="N4788" s="4"/>
      <c r="O4788" s="78" t="str">
        <f t="shared" si="1119"/>
        <v/>
      </c>
      <c r="P4788" s="79" t="str">
        <f t="shared" si="1120"/>
        <v/>
      </c>
      <c r="Q4788" s="4"/>
      <c r="R4788" s="90" t="str">
        <f t="shared" si="1121"/>
        <v/>
      </c>
      <c r="S4788" s="4"/>
      <c r="Y4788" s="18" t="str">
        <f t="shared" si="1122"/>
        <v/>
      </c>
      <c r="AA4788" s="18" t="str">
        <f t="shared" si="1113"/>
        <v/>
      </c>
      <c r="AB4788" s="18" t="str">
        <f t="shared" si="1114"/>
        <v/>
      </c>
      <c r="AC4788" s="18" t="str">
        <f t="shared" si="1123"/>
        <v/>
      </c>
      <c r="AD4788" s="18" t="str">
        <f t="shared" si="1123"/>
        <v/>
      </c>
      <c r="AE4788" s="18" t="str">
        <f t="shared" si="1124"/>
        <v/>
      </c>
      <c r="AG4788" s="95" t="str">
        <f>IF($C4788="", "", IF(IFERROR(INDEX(Ingredients!C$11:C$310, MATCH($C4788, Ingredients!$B$11:$B$310, 0)), "")="", "", IFERROR(INDEX(Ingredients!C$11:C$310, MATCH($C4788, Ingredients!$B$11:$B$310, 0)), "")))</f>
        <v/>
      </c>
      <c r="AH4788" s="105" t="str">
        <f>IF($C4788="", "", IF(IFERROR(INDEX(Ingredients!D$11:D$310, MATCH($C4788, Ingredients!$B$11:$B$310, 0)), "")="", "", IFERROR(INDEX(Ingredients!D$11:D$310, MATCH($C4788, Ingredients!$B$11:$B$310, 0)), "")))</f>
        <v/>
      </c>
      <c r="AI4788" s="106" t="str">
        <f>IF($C4788="", "", IF(IFERROR(INDEX(Ingredients!E$11:E$310, MATCH($C4788, Ingredients!$B$11:$B$310, 0)), "")="", "", IFERROR(INDEX(Ingredients!E$11:E$310, MATCH($C4788, Ingredients!$B$11:$B$310, 0)), "")))</f>
        <v/>
      </c>
      <c r="AJ4788" s="108" t="str">
        <f>IF($C4788="", "", IF(IFERROR(INDEX(Ingredients!F$11:F$310, MATCH($C4788, Ingredients!$B$11:$B$310, 0)), "")="", "", IFERROR(INDEX(Ingredients!F$11:F$310, MATCH($C4788, Ingredients!$B$11:$B$310, 0)), "")))</f>
        <v/>
      </c>
      <c r="AK4788" s="106" t="str">
        <f>IF($C4788="", "", IF(IFERROR(INDEX(Ingredients!G$11:G$310, MATCH($C4788, Ingredients!$B$11:$B$310, 0)), "")="", "", IFERROR(INDEX(Ingredients!G$11:G$310, MATCH($C4788, Ingredients!$B$11:$B$310, 0)), "")))</f>
        <v/>
      </c>
      <c r="AL4788" s="79" t="str">
        <f>IF($C4788="", "", IF(IFERROR(INDEX(Ingredients!H$11:H$310, MATCH($C4788, Ingredients!$B$11:$B$310, 0)), "")="", "", IFERROR(INDEX(Ingredients!H$11:H$310, MATCH($C4788, Ingredients!$B$11:$B$310, 0)), "")))</f>
        <v/>
      </c>
      <c r="AN4788" s="83" t="str">
        <f t="shared" si="1115"/>
        <v/>
      </c>
      <c r="AP4788" s="114" t="str">
        <f t="shared" si="1125"/>
        <v/>
      </c>
      <c r="AR4788" s="117" t="str">
        <f>IF($C4788="", "", IF(IFERROR(INDEX(Ingredients!$AI$11:$AI$310, MATCH($C4788, Ingredients!$B$11:$B$310, 0)), "")="", "", IFERROR(INDEX(Ingredients!$AI$11:$AI$310, MATCH($C4788, Ingredients!$B$11:$B$310, 0)), "")))</f>
        <v/>
      </c>
      <c r="AT4788" s="120" t="str">
        <f t="shared" si="1126"/>
        <v/>
      </c>
      <c r="AV4788" s="90" t="str">
        <f t="shared" si="1116"/>
        <v/>
      </c>
      <c r="AX4788" s="90" t="str">
        <f>IF($AV4788="", "", COUNTIF($AV$11:$AV$5010, "&lt;"&amp;$AV4788)+1+COUNTIF($AV$11:$AV4788, $AV4788)-1)</f>
        <v/>
      </c>
      <c r="AZ4788" s="111" t="str">
        <f>IF($B4788="", "", SUMIF('Shopping List'!$AV$11:$AV$25, $B4788, 'Shopping List'!$BN$11:$BN$25))</f>
        <v/>
      </c>
      <c r="BB4788" s="117" t="str">
        <f t="shared" si="1127"/>
        <v/>
      </c>
    </row>
    <row r="4789" spans="1:54" x14ac:dyDescent="0.25">
      <c r="A4789" s="4"/>
      <c r="B4789" s="37"/>
      <c r="C4789" s="124"/>
      <c r="D4789" s="39"/>
      <c r="E4789" s="125"/>
      <c r="F4789" s="48"/>
      <c r="G4789" s="4"/>
      <c r="H4789" s="4"/>
      <c r="I4789" s="95" t="str">
        <f>IF($C4789="", "", IF(IFERROR(INDEX(Ingredients!$C$11:$C$310, MATCH($C4789, Ingredients!$B$11:$B$310, 0)), "")="", "", IFERROR(INDEX(Ingredients!$C$11:$C$310, MATCH($C4789, Ingredients!$B$11:$B$310, 0)), "")))</f>
        <v/>
      </c>
      <c r="J4789" s="73" t="str">
        <f>IF($B4789="", "", IF(IFERROR(INDEX(Meals!$C$11:$C$260, MATCH($B4789, Meals!$B$11:$B$260, 0)), "")="", "", IFERROR(INDEX(Meals!$C$11:$C$260, MATCH($B4789, Meals!$B$11:$B$260, 0)), "")))</f>
        <v/>
      </c>
      <c r="K4789" s="4"/>
      <c r="L4789" s="72" t="str">
        <f t="shared" si="1117"/>
        <v/>
      </c>
      <c r="M4789" s="73" t="str">
        <f t="shared" si="1118"/>
        <v/>
      </c>
      <c r="N4789" s="4"/>
      <c r="O4789" s="78" t="str">
        <f t="shared" si="1119"/>
        <v/>
      </c>
      <c r="P4789" s="79" t="str">
        <f t="shared" si="1120"/>
        <v/>
      </c>
      <c r="Q4789" s="4"/>
      <c r="R4789" s="90" t="str">
        <f t="shared" si="1121"/>
        <v/>
      </c>
      <c r="S4789" s="4"/>
      <c r="Y4789" s="18" t="str">
        <f t="shared" si="1122"/>
        <v/>
      </c>
      <c r="AA4789" s="18" t="str">
        <f t="shared" si="1113"/>
        <v/>
      </c>
      <c r="AB4789" s="18" t="str">
        <f t="shared" si="1114"/>
        <v/>
      </c>
      <c r="AC4789" s="18" t="str">
        <f t="shared" si="1123"/>
        <v/>
      </c>
      <c r="AD4789" s="18" t="str">
        <f t="shared" si="1123"/>
        <v/>
      </c>
      <c r="AE4789" s="18" t="str">
        <f t="shared" si="1124"/>
        <v/>
      </c>
      <c r="AG4789" s="95" t="str">
        <f>IF($C4789="", "", IF(IFERROR(INDEX(Ingredients!C$11:C$310, MATCH($C4789, Ingredients!$B$11:$B$310, 0)), "")="", "", IFERROR(INDEX(Ingredients!C$11:C$310, MATCH($C4789, Ingredients!$B$11:$B$310, 0)), "")))</f>
        <v/>
      </c>
      <c r="AH4789" s="105" t="str">
        <f>IF($C4789="", "", IF(IFERROR(INDEX(Ingredients!D$11:D$310, MATCH($C4789, Ingredients!$B$11:$B$310, 0)), "")="", "", IFERROR(INDEX(Ingredients!D$11:D$310, MATCH($C4789, Ingredients!$B$11:$B$310, 0)), "")))</f>
        <v/>
      </c>
      <c r="AI4789" s="106" t="str">
        <f>IF($C4789="", "", IF(IFERROR(INDEX(Ingredients!E$11:E$310, MATCH($C4789, Ingredients!$B$11:$B$310, 0)), "")="", "", IFERROR(INDEX(Ingredients!E$11:E$310, MATCH($C4789, Ingredients!$B$11:$B$310, 0)), "")))</f>
        <v/>
      </c>
      <c r="AJ4789" s="108" t="str">
        <f>IF($C4789="", "", IF(IFERROR(INDEX(Ingredients!F$11:F$310, MATCH($C4789, Ingredients!$B$11:$B$310, 0)), "")="", "", IFERROR(INDEX(Ingredients!F$11:F$310, MATCH($C4789, Ingredients!$B$11:$B$310, 0)), "")))</f>
        <v/>
      </c>
      <c r="AK4789" s="106" t="str">
        <f>IF($C4789="", "", IF(IFERROR(INDEX(Ingredients!G$11:G$310, MATCH($C4789, Ingredients!$B$11:$B$310, 0)), "")="", "", IFERROR(INDEX(Ingredients!G$11:G$310, MATCH($C4789, Ingredients!$B$11:$B$310, 0)), "")))</f>
        <v/>
      </c>
      <c r="AL4789" s="79" t="str">
        <f>IF($C4789="", "", IF(IFERROR(INDEX(Ingredients!H$11:H$310, MATCH($C4789, Ingredients!$B$11:$B$310, 0)), "")="", "", IFERROR(INDEX(Ingredients!H$11:H$310, MATCH($C4789, Ingredients!$B$11:$B$310, 0)), "")))</f>
        <v/>
      </c>
      <c r="AN4789" s="83" t="str">
        <f t="shared" si="1115"/>
        <v/>
      </c>
      <c r="AP4789" s="114" t="str">
        <f t="shared" si="1125"/>
        <v/>
      </c>
      <c r="AR4789" s="117" t="str">
        <f>IF($C4789="", "", IF(IFERROR(INDEX(Ingredients!$AI$11:$AI$310, MATCH($C4789, Ingredients!$B$11:$B$310, 0)), "")="", "", IFERROR(INDEX(Ingredients!$AI$11:$AI$310, MATCH($C4789, Ingredients!$B$11:$B$310, 0)), "")))</f>
        <v/>
      </c>
      <c r="AT4789" s="120" t="str">
        <f t="shared" si="1126"/>
        <v/>
      </c>
      <c r="AV4789" s="90" t="str">
        <f t="shared" si="1116"/>
        <v/>
      </c>
      <c r="AX4789" s="90" t="str">
        <f>IF($AV4789="", "", COUNTIF($AV$11:$AV$5010, "&lt;"&amp;$AV4789)+1+COUNTIF($AV$11:$AV4789, $AV4789)-1)</f>
        <v/>
      </c>
      <c r="AZ4789" s="111" t="str">
        <f>IF($B4789="", "", SUMIF('Shopping List'!$AV$11:$AV$25, $B4789, 'Shopping List'!$BN$11:$BN$25))</f>
        <v/>
      </c>
      <c r="BB4789" s="117" t="str">
        <f t="shared" si="1127"/>
        <v/>
      </c>
    </row>
    <row r="4790" spans="1:54" x14ac:dyDescent="0.25">
      <c r="A4790" s="4"/>
      <c r="B4790" s="37"/>
      <c r="C4790" s="124"/>
      <c r="D4790" s="39"/>
      <c r="E4790" s="125"/>
      <c r="F4790" s="48"/>
      <c r="G4790" s="4"/>
      <c r="H4790" s="4"/>
      <c r="I4790" s="95" t="str">
        <f>IF($C4790="", "", IF(IFERROR(INDEX(Ingredients!$C$11:$C$310, MATCH($C4790, Ingredients!$B$11:$B$310, 0)), "")="", "", IFERROR(INDEX(Ingredients!$C$11:$C$310, MATCH($C4790, Ingredients!$B$11:$B$310, 0)), "")))</f>
        <v/>
      </c>
      <c r="J4790" s="73" t="str">
        <f>IF($B4790="", "", IF(IFERROR(INDEX(Meals!$C$11:$C$260, MATCH($B4790, Meals!$B$11:$B$260, 0)), "")="", "", IFERROR(INDEX(Meals!$C$11:$C$260, MATCH($B4790, Meals!$B$11:$B$260, 0)), "")))</f>
        <v/>
      </c>
      <c r="K4790" s="4"/>
      <c r="L4790" s="72" t="str">
        <f t="shared" si="1117"/>
        <v/>
      </c>
      <c r="M4790" s="73" t="str">
        <f t="shared" si="1118"/>
        <v/>
      </c>
      <c r="N4790" s="4"/>
      <c r="O4790" s="78" t="str">
        <f t="shared" si="1119"/>
        <v/>
      </c>
      <c r="P4790" s="79" t="str">
        <f t="shared" si="1120"/>
        <v/>
      </c>
      <c r="Q4790" s="4"/>
      <c r="R4790" s="90" t="str">
        <f t="shared" si="1121"/>
        <v/>
      </c>
      <c r="S4790" s="4"/>
      <c r="Y4790" s="18" t="str">
        <f t="shared" si="1122"/>
        <v/>
      </c>
      <c r="AA4790" s="18" t="str">
        <f t="shared" si="1113"/>
        <v/>
      </c>
      <c r="AB4790" s="18" t="str">
        <f t="shared" si="1114"/>
        <v/>
      </c>
      <c r="AC4790" s="18" t="str">
        <f t="shared" si="1123"/>
        <v/>
      </c>
      <c r="AD4790" s="18" t="str">
        <f t="shared" si="1123"/>
        <v/>
      </c>
      <c r="AE4790" s="18" t="str">
        <f t="shared" si="1124"/>
        <v/>
      </c>
      <c r="AG4790" s="95" t="str">
        <f>IF($C4790="", "", IF(IFERROR(INDEX(Ingredients!C$11:C$310, MATCH($C4790, Ingredients!$B$11:$B$310, 0)), "")="", "", IFERROR(INDEX(Ingredients!C$11:C$310, MATCH($C4790, Ingredients!$B$11:$B$310, 0)), "")))</f>
        <v/>
      </c>
      <c r="AH4790" s="105" t="str">
        <f>IF($C4790="", "", IF(IFERROR(INDEX(Ingredients!D$11:D$310, MATCH($C4790, Ingredients!$B$11:$B$310, 0)), "")="", "", IFERROR(INDEX(Ingredients!D$11:D$310, MATCH($C4790, Ingredients!$B$11:$B$310, 0)), "")))</f>
        <v/>
      </c>
      <c r="AI4790" s="106" t="str">
        <f>IF($C4790="", "", IF(IFERROR(INDEX(Ingredients!E$11:E$310, MATCH($C4790, Ingredients!$B$11:$B$310, 0)), "")="", "", IFERROR(INDEX(Ingredients!E$11:E$310, MATCH($C4790, Ingredients!$B$11:$B$310, 0)), "")))</f>
        <v/>
      </c>
      <c r="AJ4790" s="108" t="str">
        <f>IF($C4790="", "", IF(IFERROR(INDEX(Ingredients!F$11:F$310, MATCH($C4790, Ingredients!$B$11:$B$310, 0)), "")="", "", IFERROR(INDEX(Ingredients!F$11:F$310, MATCH($C4790, Ingredients!$B$11:$B$310, 0)), "")))</f>
        <v/>
      </c>
      <c r="AK4790" s="106" t="str">
        <f>IF($C4790="", "", IF(IFERROR(INDEX(Ingredients!G$11:G$310, MATCH($C4790, Ingredients!$B$11:$B$310, 0)), "")="", "", IFERROR(INDEX(Ingredients!G$11:G$310, MATCH($C4790, Ingredients!$B$11:$B$310, 0)), "")))</f>
        <v/>
      </c>
      <c r="AL4790" s="79" t="str">
        <f>IF($C4790="", "", IF(IFERROR(INDEX(Ingredients!H$11:H$310, MATCH($C4790, Ingredients!$B$11:$B$310, 0)), "")="", "", IFERROR(INDEX(Ingredients!H$11:H$310, MATCH($C4790, Ingredients!$B$11:$B$310, 0)), "")))</f>
        <v/>
      </c>
      <c r="AN4790" s="83" t="str">
        <f t="shared" si="1115"/>
        <v/>
      </c>
      <c r="AP4790" s="114" t="str">
        <f t="shared" si="1125"/>
        <v/>
      </c>
      <c r="AR4790" s="117" t="str">
        <f>IF($C4790="", "", IF(IFERROR(INDEX(Ingredients!$AI$11:$AI$310, MATCH($C4790, Ingredients!$B$11:$B$310, 0)), "")="", "", IFERROR(INDEX(Ingredients!$AI$11:$AI$310, MATCH($C4790, Ingredients!$B$11:$B$310, 0)), "")))</f>
        <v/>
      </c>
      <c r="AT4790" s="120" t="str">
        <f t="shared" si="1126"/>
        <v/>
      </c>
      <c r="AV4790" s="90" t="str">
        <f t="shared" si="1116"/>
        <v/>
      </c>
      <c r="AX4790" s="90" t="str">
        <f>IF($AV4790="", "", COUNTIF($AV$11:$AV$5010, "&lt;"&amp;$AV4790)+1+COUNTIF($AV$11:$AV4790, $AV4790)-1)</f>
        <v/>
      </c>
      <c r="AZ4790" s="111" t="str">
        <f>IF($B4790="", "", SUMIF('Shopping List'!$AV$11:$AV$25, $B4790, 'Shopping List'!$BN$11:$BN$25))</f>
        <v/>
      </c>
      <c r="BB4790" s="117" t="str">
        <f t="shared" si="1127"/>
        <v/>
      </c>
    </row>
    <row r="4791" spans="1:54" x14ac:dyDescent="0.25">
      <c r="A4791" s="4"/>
      <c r="B4791" s="37"/>
      <c r="C4791" s="124"/>
      <c r="D4791" s="39"/>
      <c r="E4791" s="125"/>
      <c r="F4791" s="48"/>
      <c r="G4791" s="4"/>
      <c r="H4791" s="4"/>
      <c r="I4791" s="95" t="str">
        <f>IF($C4791="", "", IF(IFERROR(INDEX(Ingredients!$C$11:$C$310, MATCH($C4791, Ingredients!$B$11:$B$310, 0)), "")="", "", IFERROR(INDEX(Ingredients!$C$11:$C$310, MATCH($C4791, Ingredients!$B$11:$B$310, 0)), "")))</f>
        <v/>
      </c>
      <c r="J4791" s="73" t="str">
        <f>IF($B4791="", "", IF(IFERROR(INDEX(Meals!$C$11:$C$260, MATCH($B4791, Meals!$B$11:$B$260, 0)), "")="", "", IFERROR(INDEX(Meals!$C$11:$C$260, MATCH($B4791, Meals!$B$11:$B$260, 0)), "")))</f>
        <v/>
      </c>
      <c r="K4791" s="4"/>
      <c r="L4791" s="72" t="str">
        <f t="shared" si="1117"/>
        <v/>
      </c>
      <c r="M4791" s="73" t="str">
        <f t="shared" si="1118"/>
        <v/>
      </c>
      <c r="N4791" s="4"/>
      <c r="O4791" s="78" t="str">
        <f t="shared" si="1119"/>
        <v/>
      </c>
      <c r="P4791" s="79" t="str">
        <f t="shared" si="1120"/>
        <v/>
      </c>
      <c r="Q4791" s="4"/>
      <c r="R4791" s="90" t="str">
        <f t="shared" si="1121"/>
        <v/>
      </c>
      <c r="S4791" s="4"/>
      <c r="Y4791" s="18" t="str">
        <f t="shared" si="1122"/>
        <v/>
      </c>
      <c r="AA4791" s="18" t="str">
        <f t="shared" si="1113"/>
        <v/>
      </c>
      <c r="AB4791" s="18" t="str">
        <f t="shared" si="1114"/>
        <v/>
      </c>
      <c r="AC4791" s="18" t="str">
        <f t="shared" si="1123"/>
        <v/>
      </c>
      <c r="AD4791" s="18" t="str">
        <f t="shared" si="1123"/>
        <v/>
      </c>
      <c r="AE4791" s="18" t="str">
        <f t="shared" si="1124"/>
        <v/>
      </c>
      <c r="AG4791" s="95" t="str">
        <f>IF($C4791="", "", IF(IFERROR(INDEX(Ingredients!C$11:C$310, MATCH($C4791, Ingredients!$B$11:$B$310, 0)), "")="", "", IFERROR(INDEX(Ingredients!C$11:C$310, MATCH($C4791, Ingredients!$B$11:$B$310, 0)), "")))</f>
        <v/>
      </c>
      <c r="AH4791" s="105" t="str">
        <f>IF($C4791="", "", IF(IFERROR(INDEX(Ingredients!D$11:D$310, MATCH($C4791, Ingredients!$B$11:$B$310, 0)), "")="", "", IFERROR(INDEX(Ingredients!D$11:D$310, MATCH($C4791, Ingredients!$B$11:$B$310, 0)), "")))</f>
        <v/>
      </c>
      <c r="AI4791" s="106" t="str">
        <f>IF($C4791="", "", IF(IFERROR(INDEX(Ingredients!E$11:E$310, MATCH($C4791, Ingredients!$B$11:$B$310, 0)), "")="", "", IFERROR(INDEX(Ingredients!E$11:E$310, MATCH($C4791, Ingredients!$B$11:$B$310, 0)), "")))</f>
        <v/>
      </c>
      <c r="AJ4791" s="108" t="str">
        <f>IF($C4791="", "", IF(IFERROR(INDEX(Ingredients!F$11:F$310, MATCH($C4791, Ingredients!$B$11:$B$310, 0)), "")="", "", IFERROR(INDEX(Ingredients!F$11:F$310, MATCH($C4791, Ingredients!$B$11:$B$310, 0)), "")))</f>
        <v/>
      </c>
      <c r="AK4791" s="106" t="str">
        <f>IF($C4791="", "", IF(IFERROR(INDEX(Ingredients!G$11:G$310, MATCH($C4791, Ingredients!$B$11:$B$310, 0)), "")="", "", IFERROR(INDEX(Ingredients!G$11:G$310, MATCH($C4791, Ingredients!$B$11:$B$310, 0)), "")))</f>
        <v/>
      </c>
      <c r="AL4791" s="79" t="str">
        <f>IF($C4791="", "", IF(IFERROR(INDEX(Ingredients!H$11:H$310, MATCH($C4791, Ingredients!$B$11:$B$310, 0)), "")="", "", IFERROR(INDEX(Ingredients!H$11:H$310, MATCH($C4791, Ingredients!$B$11:$B$310, 0)), "")))</f>
        <v/>
      </c>
      <c r="AN4791" s="83" t="str">
        <f t="shared" si="1115"/>
        <v/>
      </c>
      <c r="AP4791" s="114" t="str">
        <f t="shared" si="1125"/>
        <v/>
      </c>
      <c r="AR4791" s="117" t="str">
        <f>IF($C4791="", "", IF(IFERROR(INDEX(Ingredients!$AI$11:$AI$310, MATCH($C4791, Ingredients!$B$11:$B$310, 0)), "")="", "", IFERROR(INDEX(Ingredients!$AI$11:$AI$310, MATCH($C4791, Ingredients!$B$11:$B$310, 0)), "")))</f>
        <v/>
      </c>
      <c r="AT4791" s="120" t="str">
        <f t="shared" si="1126"/>
        <v/>
      </c>
      <c r="AV4791" s="90" t="str">
        <f t="shared" si="1116"/>
        <v/>
      </c>
      <c r="AX4791" s="90" t="str">
        <f>IF($AV4791="", "", COUNTIF($AV$11:$AV$5010, "&lt;"&amp;$AV4791)+1+COUNTIF($AV$11:$AV4791, $AV4791)-1)</f>
        <v/>
      </c>
      <c r="AZ4791" s="111" t="str">
        <f>IF($B4791="", "", SUMIF('Shopping List'!$AV$11:$AV$25, $B4791, 'Shopping List'!$BN$11:$BN$25))</f>
        <v/>
      </c>
      <c r="BB4791" s="117" t="str">
        <f t="shared" si="1127"/>
        <v/>
      </c>
    </row>
    <row r="4792" spans="1:54" x14ac:dyDescent="0.25">
      <c r="A4792" s="4"/>
      <c r="B4792" s="37"/>
      <c r="C4792" s="124"/>
      <c r="D4792" s="39"/>
      <c r="E4792" s="125"/>
      <c r="F4792" s="48"/>
      <c r="G4792" s="4"/>
      <c r="H4792" s="4"/>
      <c r="I4792" s="95" t="str">
        <f>IF($C4792="", "", IF(IFERROR(INDEX(Ingredients!$C$11:$C$310, MATCH($C4792, Ingredients!$B$11:$B$310, 0)), "")="", "", IFERROR(INDEX(Ingredients!$C$11:$C$310, MATCH($C4792, Ingredients!$B$11:$B$310, 0)), "")))</f>
        <v/>
      </c>
      <c r="J4792" s="73" t="str">
        <f>IF($B4792="", "", IF(IFERROR(INDEX(Meals!$C$11:$C$260, MATCH($B4792, Meals!$B$11:$B$260, 0)), "")="", "", IFERROR(INDEX(Meals!$C$11:$C$260, MATCH($B4792, Meals!$B$11:$B$260, 0)), "")))</f>
        <v/>
      </c>
      <c r="K4792" s="4"/>
      <c r="L4792" s="72" t="str">
        <f t="shared" si="1117"/>
        <v/>
      </c>
      <c r="M4792" s="73" t="str">
        <f t="shared" si="1118"/>
        <v/>
      </c>
      <c r="N4792" s="4"/>
      <c r="O4792" s="78" t="str">
        <f t="shared" si="1119"/>
        <v/>
      </c>
      <c r="P4792" s="79" t="str">
        <f t="shared" si="1120"/>
        <v/>
      </c>
      <c r="Q4792" s="4"/>
      <c r="R4792" s="90" t="str">
        <f t="shared" si="1121"/>
        <v/>
      </c>
      <c r="S4792" s="4"/>
      <c r="Y4792" s="18" t="str">
        <f t="shared" si="1122"/>
        <v/>
      </c>
      <c r="AA4792" s="18" t="str">
        <f t="shared" si="1113"/>
        <v/>
      </c>
      <c r="AB4792" s="18" t="str">
        <f t="shared" si="1114"/>
        <v/>
      </c>
      <c r="AC4792" s="18" t="str">
        <f t="shared" si="1123"/>
        <v/>
      </c>
      <c r="AD4792" s="18" t="str">
        <f t="shared" si="1123"/>
        <v/>
      </c>
      <c r="AE4792" s="18" t="str">
        <f t="shared" si="1124"/>
        <v/>
      </c>
      <c r="AG4792" s="95" t="str">
        <f>IF($C4792="", "", IF(IFERROR(INDEX(Ingredients!C$11:C$310, MATCH($C4792, Ingredients!$B$11:$B$310, 0)), "")="", "", IFERROR(INDEX(Ingredients!C$11:C$310, MATCH($C4792, Ingredients!$B$11:$B$310, 0)), "")))</f>
        <v/>
      </c>
      <c r="AH4792" s="105" t="str">
        <f>IF($C4792="", "", IF(IFERROR(INDEX(Ingredients!D$11:D$310, MATCH($C4792, Ingredients!$B$11:$B$310, 0)), "")="", "", IFERROR(INDEX(Ingredients!D$11:D$310, MATCH($C4792, Ingredients!$B$11:$B$310, 0)), "")))</f>
        <v/>
      </c>
      <c r="AI4792" s="106" t="str">
        <f>IF($C4792="", "", IF(IFERROR(INDEX(Ingredients!E$11:E$310, MATCH($C4792, Ingredients!$B$11:$B$310, 0)), "")="", "", IFERROR(INDEX(Ingredients!E$11:E$310, MATCH($C4792, Ingredients!$B$11:$B$310, 0)), "")))</f>
        <v/>
      </c>
      <c r="AJ4792" s="108" t="str">
        <f>IF($C4792="", "", IF(IFERROR(INDEX(Ingredients!F$11:F$310, MATCH($C4792, Ingredients!$B$11:$B$310, 0)), "")="", "", IFERROR(INDEX(Ingredients!F$11:F$310, MATCH($C4792, Ingredients!$B$11:$B$310, 0)), "")))</f>
        <v/>
      </c>
      <c r="AK4792" s="106" t="str">
        <f>IF($C4792="", "", IF(IFERROR(INDEX(Ingredients!G$11:G$310, MATCH($C4792, Ingredients!$B$11:$B$310, 0)), "")="", "", IFERROR(INDEX(Ingredients!G$11:G$310, MATCH($C4792, Ingredients!$B$11:$B$310, 0)), "")))</f>
        <v/>
      </c>
      <c r="AL4792" s="79" t="str">
        <f>IF($C4792="", "", IF(IFERROR(INDEX(Ingredients!H$11:H$310, MATCH($C4792, Ingredients!$B$11:$B$310, 0)), "")="", "", IFERROR(INDEX(Ingredients!H$11:H$310, MATCH($C4792, Ingredients!$B$11:$B$310, 0)), "")))</f>
        <v/>
      </c>
      <c r="AN4792" s="83" t="str">
        <f t="shared" si="1115"/>
        <v/>
      </c>
      <c r="AP4792" s="114" t="str">
        <f t="shared" si="1125"/>
        <v/>
      </c>
      <c r="AR4792" s="117" t="str">
        <f>IF($C4792="", "", IF(IFERROR(INDEX(Ingredients!$AI$11:$AI$310, MATCH($C4792, Ingredients!$B$11:$B$310, 0)), "")="", "", IFERROR(INDEX(Ingredients!$AI$11:$AI$310, MATCH($C4792, Ingredients!$B$11:$B$310, 0)), "")))</f>
        <v/>
      </c>
      <c r="AT4792" s="120" t="str">
        <f t="shared" si="1126"/>
        <v/>
      </c>
      <c r="AV4792" s="90" t="str">
        <f t="shared" si="1116"/>
        <v/>
      </c>
      <c r="AX4792" s="90" t="str">
        <f>IF($AV4792="", "", COUNTIF($AV$11:$AV$5010, "&lt;"&amp;$AV4792)+1+COUNTIF($AV$11:$AV4792, $AV4792)-1)</f>
        <v/>
      </c>
      <c r="AZ4792" s="111" t="str">
        <f>IF($B4792="", "", SUMIF('Shopping List'!$AV$11:$AV$25, $B4792, 'Shopping List'!$BN$11:$BN$25))</f>
        <v/>
      </c>
      <c r="BB4792" s="117" t="str">
        <f t="shared" si="1127"/>
        <v/>
      </c>
    </row>
    <row r="4793" spans="1:54" x14ac:dyDescent="0.25">
      <c r="A4793" s="4"/>
      <c r="B4793" s="37"/>
      <c r="C4793" s="124"/>
      <c r="D4793" s="39"/>
      <c r="E4793" s="125"/>
      <c r="F4793" s="48"/>
      <c r="G4793" s="4"/>
      <c r="H4793" s="4"/>
      <c r="I4793" s="95" t="str">
        <f>IF($C4793="", "", IF(IFERROR(INDEX(Ingredients!$C$11:$C$310, MATCH($C4793, Ingredients!$B$11:$B$310, 0)), "")="", "", IFERROR(INDEX(Ingredients!$C$11:$C$310, MATCH($C4793, Ingredients!$B$11:$B$310, 0)), "")))</f>
        <v/>
      </c>
      <c r="J4793" s="73" t="str">
        <f>IF($B4793="", "", IF(IFERROR(INDEX(Meals!$C$11:$C$260, MATCH($B4793, Meals!$B$11:$B$260, 0)), "")="", "", IFERROR(INDEX(Meals!$C$11:$C$260, MATCH($B4793, Meals!$B$11:$B$260, 0)), "")))</f>
        <v/>
      </c>
      <c r="K4793" s="4"/>
      <c r="L4793" s="72" t="str">
        <f t="shared" si="1117"/>
        <v/>
      </c>
      <c r="M4793" s="73" t="str">
        <f t="shared" si="1118"/>
        <v/>
      </c>
      <c r="N4793" s="4"/>
      <c r="O4793" s="78" t="str">
        <f t="shared" si="1119"/>
        <v/>
      </c>
      <c r="P4793" s="79" t="str">
        <f t="shared" si="1120"/>
        <v/>
      </c>
      <c r="Q4793" s="4"/>
      <c r="R4793" s="90" t="str">
        <f t="shared" si="1121"/>
        <v/>
      </c>
      <c r="S4793" s="4"/>
      <c r="Y4793" s="18" t="str">
        <f t="shared" si="1122"/>
        <v/>
      </c>
      <c r="AA4793" s="18" t="str">
        <f t="shared" si="1113"/>
        <v/>
      </c>
      <c r="AB4793" s="18" t="str">
        <f t="shared" si="1114"/>
        <v/>
      </c>
      <c r="AC4793" s="18" t="str">
        <f t="shared" si="1123"/>
        <v/>
      </c>
      <c r="AD4793" s="18" t="str">
        <f t="shared" si="1123"/>
        <v/>
      </c>
      <c r="AE4793" s="18" t="str">
        <f t="shared" si="1124"/>
        <v/>
      </c>
      <c r="AG4793" s="95" t="str">
        <f>IF($C4793="", "", IF(IFERROR(INDEX(Ingredients!C$11:C$310, MATCH($C4793, Ingredients!$B$11:$B$310, 0)), "")="", "", IFERROR(INDEX(Ingredients!C$11:C$310, MATCH($C4793, Ingredients!$B$11:$B$310, 0)), "")))</f>
        <v/>
      </c>
      <c r="AH4793" s="105" t="str">
        <f>IF($C4793="", "", IF(IFERROR(INDEX(Ingredients!D$11:D$310, MATCH($C4793, Ingredients!$B$11:$B$310, 0)), "")="", "", IFERROR(INDEX(Ingredients!D$11:D$310, MATCH($C4793, Ingredients!$B$11:$B$310, 0)), "")))</f>
        <v/>
      </c>
      <c r="AI4793" s="106" t="str">
        <f>IF($C4793="", "", IF(IFERROR(INDEX(Ingredients!E$11:E$310, MATCH($C4793, Ingredients!$B$11:$B$310, 0)), "")="", "", IFERROR(INDEX(Ingredients!E$11:E$310, MATCH($C4793, Ingredients!$B$11:$B$310, 0)), "")))</f>
        <v/>
      </c>
      <c r="AJ4793" s="108" t="str">
        <f>IF($C4793="", "", IF(IFERROR(INDEX(Ingredients!F$11:F$310, MATCH($C4793, Ingredients!$B$11:$B$310, 0)), "")="", "", IFERROR(INDEX(Ingredients!F$11:F$310, MATCH($C4793, Ingredients!$B$11:$B$310, 0)), "")))</f>
        <v/>
      </c>
      <c r="AK4793" s="106" t="str">
        <f>IF($C4793="", "", IF(IFERROR(INDEX(Ingredients!G$11:G$310, MATCH($C4793, Ingredients!$B$11:$B$310, 0)), "")="", "", IFERROR(INDEX(Ingredients!G$11:G$310, MATCH($C4793, Ingredients!$B$11:$B$310, 0)), "")))</f>
        <v/>
      </c>
      <c r="AL4793" s="79" t="str">
        <f>IF($C4793="", "", IF(IFERROR(INDEX(Ingredients!H$11:H$310, MATCH($C4793, Ingredients!$B$11:$B$310, 0)), "")="", "", IFERROR(INDEX(Ingredients!H$11:H$310, MATCH($C4793, Ingredients!$B$11:$B$310, 0)), "")))</f>
        <v/>
      </c>
      <c r="AN4793" s="83" t="str">
        <f t="shared" si="1115"/>
        <v/>
      </c>
      <c r="AP4793" s="114" t="str">
        <f t="shared" si="1125"/>
        <v/>
      </c>
      <c r="AR4793" s="117" t="str">
        <f>IF($C4793="", "", IF(IFERROR(INDEX(Ingredients!$AI$11:$AI$310, MATCH($C4793, Ingredients!$B$11:$B$310, 0)), "")="", "", IFERROR(INDEX(Ingredients!$AI$11:$AI$310, MATCH($C4793, Ingredients!$B$11:$B$310, 0)), "")))</f>
        <v/>
      </c>
      <c r="AT4793" s="120" t="str">
        <f t="shared" si="1126"/>
        <v/>
      </c>
      <c r="AV4793" s="90" t="str">
        <f t="shared" si="1116"/>
        <v/>
      </c>
      <c r="AX4793" s="90" t="str">
        <f>IF($AV4793="", "", COUNTIF($AV$11:$AV$5010, "&lt;"&amp;$AV4793)+1+COUNTIF($AV$11:$AV4793, $AV4793)-1)</f>
        <v/>
      </c>
      <c r="AZ4793" s="111" t="str">
        <f>IF($B4793="", "", SUMIF('Shopping List'!$AV$11:$AV$25, $B4793, 'Shopping List'!$BN$11:$BN$25))</f>
        <v/>
      </c>
      <c r="BB4793" s="117" t="str">
        <f t="shared" si="1127"/>
        <v/>
      </c>
    </row>
    <row r="4794" spans="1:54" x14ac:dyDescent="0.25">
      <c r="A4794" s="4"/>
      <c r="B4794" s="37"/>
      <c r="C4794" s="124"/>
      <c r="D4794" s="39"/>
      <c r="E4794" s="125"/>
      <c r="F4794" s="48"/>
      <c r="G4794" s="4"/>
      <c r="H4794" s="4"/>
      <c r="I4794" s="95" t="str">
        <f>IF($C4794="", "", IF(IFERROR(INDEX(Ingredients!$C$11:$C$310, MATCH($C4794, Ingredients!$B$11:$B$310, 0)), "")="", "", IFERROR(INDEX(Ingredients!$C$11:$C$310, MATCH($C4794, Ingredients!$B$11:$B$310, 0)), "")))</f>
        <v/>
      </c>
      <c r="J4794" s="73" t="str">
        <f>IF($B4794="", "", IF(IFERROR(INDEX(Meals!$C$11:$C$260, MATCH($B4794, Meals!$B$11:$B$260, 0)), "")="", "", IFERROR(INDEX(Meals!$C$11:$C$260, MATCH($B4794, Meals!$B$11:$B$260, 0)), "")))</f>
        <v/>
      </c>
      <c r="K4794" s="4"/>
      <c r="L4794" s="72" t="str">
        <f t="shared" si="1117"/>
        <v/>
      </c>
      <c r="M4794" s="73" t="str">
        <f t="shared" si="1118"/>
        <v/>
      </c>
      <c r="N4794" s="4"/>
      <c r="O4794" s="78" t="str">
        <f t="shared" si="1119"/>
        <v/>
      </c>
      <c r="P4794" s="79" t="str">
        <f t="shared" si="1120"/>
        <v/>
      </c>
      <c r="Q4794" s="4"/>
      <c r="R4794" s="90" t="str">
        <f t="shared" si="1121"/>
        <v/>
      </c>
      <c r="S4794" s="4"/>
      <c r="Y4794" s="18" t="str">
        <f t="shared" si="1122"/>
        <v/>
      </c>
      <c r="AA4794" s="18" t="str">
        <f t="shared" si="1113"/>
        <v/>
      </c>
      <c r="AB4794" s="18" t="str">
        <f t="shared" si="1114"/>
        <v/>
      </c>
      <c r="AC4794" s="18" t="str">
        <f t="shared" si="1123"/>
        <v/>
      </c>
      <c r="AD4794" s="18" t="str">
        <f t="shared" si="1123"/>
        <v/>
      </c>
      <c r="AE4794" s="18" t="str">
        <f t="shared" si="1124"/>
        <v/>
      </c>
      <c r="AG4794" s="95" t="str">
        <f>IF($C4794="", "", IF(IFERROR(INDEX(Ingredients!C$11:C$310, MATCH($C4794, Ingredients!$B$11:$B$310, 0)), "")="", "", IFERROR(INDEX(Ingredients!C$11:C$310, MATCH($C4794, Ingredients!$B$11:$B$310, 0)), "")))</f>
        <v/>
      </c>
      <c r="AH4794" s="105" t="str">
        <f>IF($C4794="", "", IF(IFERROR(INDEX(Ingredients!D$11:D$310, MATCH($C4794, Ingredients!$B$11:$B$310, 0)), "")="", "", IFERROR(INDEX(Ingredients!D$11:D$310, MATCH($C4794, Ingredients!$B$11:$B$310, 0)), "")))</f>
        <v/>
      </c>
      <c r="AI4794" s="106" t="str">
        <f>IF($C4794="", "", IF(IFERROR(INDEX(Ingredients!E$11:E$310, MATCH($C4794, Ingredients!$B$11:$B$310, 0)), "")="", "", IFERROR(INDEX(Ingredients!E$11:E$310, MATCH($C4794, Ingredients!$B$11:$B$310, 0)), "")))</f>
        <v/>
      </c>
      <c r="AJ4794" s="108" t="str">
        <f>IF($C4794="", "", IF(IFERROR(INDEX(Ingredients!F$11:F$310, MATCH($C4794, Ingredients!$B$11:$B$310, 0)), "")="", "", IFERROR(INDEX(Ingredients!F$11:F$310, MATCH($C4794, Ingredients!$B$11:$B$310, 0)), "")))</f>
        <v/>
      </c>
      <c r="AK4794" s="106" t="str">
        <f>IF($C4794="", "", IF(IFERROR(INDEX(Ingredients!G$11:G$310, MATCH($C4794, Ingredients!$B$11:$B$310, 0)), "")="", "", IFERROR(INDEX(Ingredients!G$11:G$310, MATCH($C4794, Ingredients!$B$11:$B$310, 0)), "")))</f>
        <v/>
      </c>
      <c r="AL4794" s="79" t="str">
        <f>IF($C4794="", "", IF(IFERROR(INDEX(Ingredients!H$11:H$310, MATCH($C4794, Ingredients!$B$11:$B$310, 0)), "")="", "", IFERROR(INDEX(Ingredients!H$11:H$310, MATCH($C4794, Ingredients!$B$11:$B$310, 0)), "")))</f>
        <v/>
      </c>
      <c r="AN4794" s="83" t="str">
        <f t="shared" si="1115"/>
        <v/>
      </c>
      <c r="AP4794" s="114" t="str">
        <f t="shared" si="1125"/>
        <v/>
      </c>
      <c r="AR4794" s="117" t="str">
        <f>IF($C4794="", "", IF(IFERROR(INDEX(Ingredients!$AI$11:$AI$310, MATCH($C4794, Ingredients!$B$11:$B$310, 0)), "")="", "", IFERROR(INDEX(Ingredients!$AI$11:$AI$310, MATCH($C4794, Ingredients!$B$11:$B$310, 0)), "")))</f>
        <v/>
      </c>
      <c r="AT4794" s="120" t="str">
        <f t="shared" si="1126"/>
        <v/>
      </c>
      <c r="AV4794" s="90" t="str">
        <f t="shared" si="1116"/>
        <v/>
      </c>
      <c r="AX4794" s="90" t="str">
        <f>IF($AV4794="", "", COUNTIF($AV$11:$AV$5010, "&lt;"&amp;$AV4794)+1+COUNTIF($AV$11:$AV4794, $AV4794)-1)</f>
        <v/>
      </c>
      <c r="AZ4794" s="111" t="str">
        <f>IF($B4794="", "", SUMIF('Shopping List'!$AV$11:$AV$25, $B4794, 'Shopping List'!$BN$11:$BN$25))</f>
        <v/>
      </c>
      <c r="BB4794" s="117" t="str">
        <f t="shared" si="1127"/>
        <v/>
      </c>
    </row>
    <row r="4795" spans="1:54" x14ac:dyDescent="0.25">
      <c r="A4795" s="4"/>
      <c r="B4795" s="37"/>
      <c r="C4795" s="124"/>
      <c r="D4795" s="39"/>
      <c r="E4795" s="125"/>
      <c r="F4795" s="48"/>
      <c r="G4795" s="4"/>
      <c r="H4795" s="4"/>
      <c r="I4795" s="95" t="str">
        <f>IF($C4795="", "", IF(IFERROR(INDEX(Ingredients!$C$11:$C$310, MATCH($C4795, Ingredients!$B$11:$B$310, 0)), "")="", "", IFERROR(INDEX(Ingredients!$C$11:$C$310, MATCH($C4795, Ingredients!$B$11:$B$310, 0)), "")))</f>
        <v/>
      </c>
      <c r="J4795" s="73" t="str">
        <f>IF($B4795="", "", IF(IFERROR(INDEX(Meals!$C$11:$C$260, MATCH($B4795, Meals!$B$11:$B$260, 0)), "")="", "", IFERROR(INDEX(Meals!$C$11:$C$260, MATCH($B4795, Meals!$B$11:$B$260, 0)), "")))</f>
        <v/>
      </c>
      <c r="K4795" s="4"/>
      <c r="L4795" s="72" t="str">
        <f t="shared" si="1117"/>
        <v/>
      </c>
      <c r="M4795" s="73" t="str">
        <f t="shared" si="1118"/>
        <v/>
      </c>
      <c r="N4795" s="4"/>
      <c r="O4795" s="78" t="str">
        <f t="shared" si="1119"/>
        <v/>
      </c>
      <c r="P4795" s="79" t="str">
        <f t="shared" si="1120"/>
        <v/>
      </c>
      <c r="Q4795" s="4"/>
      <c r="R4795" s="90" t="str">
        <f t="shared" si="1121"/>
        <v/>
      </c>
      <c r="S4795" s="4"/>
      <c r="Y4795" s="18" t="str">
        <f t="shared" si="1122"/>
        <v/>
      </c>
      <c r="AA4795" s="18" t="str">
        <f t="shared" si="1113"/>
        <v/>
      </c>
      <c r="AB4795" s="18" t="str">
        <f t="shared" si="1114"/>
        <v/>
      </c>
      <c r="AC4795" s="18" t="str">
        <f t="shared" si="1123"/>
        <v/>
      </c>
      <c r="AD4795" s="18" t="str">
        <f t="shared" si="1123"/>
        <v/>
      </c>
      <c r="AE4795" s="18" t="str">
        <f t="shared" si="1124"/>
        <v/>
      </c>
      <c r="AG4795" s="95" t="str">
        <f>IF($C4795="", "", IF(IFERROR(INDEX(Ingredients!C$11:C$310, MATCH($C4795, Ingredients!$B$11:$B$310, 0)), "")="", "", IFERROR(INDEX(Ingredients!C$11:C$310, MATCH($C4795, Ingredients!$B$11:$B$310, 0)), "")))</f>
        <v/>
      </c>
      <c r="AH4795" s="105" t="str">
        <f>IF($C4795="", "", IF(IFERROR(INDEX(Ingredients!D$11:D$310, MATCH($C4795, Ingredients!$B$11:$B$310, 0)), "")="", "", IFERROR(INDEX(Ingredients!D$11:D$310, MATCH($C4795, Ingredients!$B$11:$B$310, 0)), "")))</f>
        <v/>
      </c>
      <c r="AI4795" s="106" t="str">
        <f>IF($C4795="", "", IF(IFERROR(INDEX(Ingredients!E$11:E$310, MATCH($C4795, Ingredients!$B$11:$B$310, 0)), "")="", "", IFERROR(INDEX(Ingredients!E$11:E$310, MATCH($C4795, Ingredients!$B$11:$B$310, 0)), "")))</f>
        <v/>
      </c>
      <c r="AJ4795" s="108" t="str">
        <f>IF($C4795="", "", IF(IFERROR(INDEX(Ingredients!F$11:F$310, MATCH($C4795, Ingredients!$B$11:$B$310, 0)), "")="", "", IFERROR(INDEX(Ingredients!F$11:F$310, MATCH($C4795, Ingredients!$B$11:$B$310, 0)), "")))</f>
        <v/>
      </c>
      <c r="AK4795" s="106" t="str">
        <f>IF($C4795="", "", IF(IFERROR(INDEX(Ingredients!G$11:G$310, MATCH($C4795, Ingredients!$B$11:$B$310, 0)), "")="", "", IFERROR(INDEX(Ingredients!G$11:G$310, MATCH($C4795, Ingredients!$B$11:$B$310, 0)), "")))</f>
        <v/>
      </c>
      <c r="AL4795" s="79" t="str">
        <f>IF($C4795="", "", IF(IFERROR(INDEX(Ingredients!H$11:H$310, MATCH($C4795, Ingredients!$B$11:$B$310, 0)), "")="", "", IFERROR(INDEX(Ingredients!H$11:H$310, MATCH($C4795, Ingredients!$B$11:$B$310, 0)), "")))</f>
        <v/>
      </c>
      <c r="AN4795" s="83" t="str">
        <f t="shared" si="1115"/>
        <v/>
      </c>
      <c r="AP4795" s="114" t="str">
        <f t="shared" si="1125"/>
        <v/>
      </c>
      <c r="AR4795" s="117" t="str">
        <f>IF($C4795="", "", IF(IFERROR(INDEX(Ingredients!$AI$11:$AI$310, MATCH($C4795, Ingredients!$B$11:$B$310, 0)), "")="", "", IFERROR(INDEX(Ingredients!$AI$11:$AI$310, MATCH($C4795, Ingredients!$B$11:$B$310, 0)), "")))</f>
        <v/>
      </c>
      <c r="AT4795" s="120" t="str">
        <f t="shared" si="1126"/>
        <v/>
      </c>
      <c r="AV4795" s="90" t="str">
        <f t="shared" si="1116"/>
        <v/>
      </c>
      <c r="AX4795" s="90" t="str">
        <f>IF($AV4795="", "", COUNTIF($AV$11:$AV$5010, "&lt;"&amp;$AV4795)+1+COUNTIF($AV$11:$AV4795, $AV4795)-1)</f>
        <v/>
      </c>
      <c r="AZ4795" s="111" t="str">
        <f>IF($B4795="", "", SUMIF('Shopping List'!$AV$11:$AV$25, $B4795, 'Shopping List'!$BN$11:$BN$25))</f>
        <v/>
      </c>
      <c r="BB4795" s="117" t="str">
        <f t="shared" si="1127"/>
        <v/>
      </c>
    </row>
    <row r="4796" spans="1:54" x14ac:dyDescent="0.25">
      <c r="A4796" s="4"/>
      <c r="B4796" s="37"/>
      <c r="C4796" s="124"/>
      <c r="D4796" s="39"/>
      <c r="E4796" s="125"/>
      <c r="F4796" s="48"/>
      <c r="G4796" s="4"/>
      <c r="H4796" s="4"/>
      <c r="I4796" s="95" t="str">
        <f>IF($C4796="", "", IF(IFERROR(INDEX(Ingredients!$C$11:$C$310, MATCH($C4796, Ingredients!$B$11:$B$310, 0)), "")="", "", IFERROR(INDEX(Ingredients!$C$11:$C$310, MATCH($C4796, Ingredients!$B$11:$B$310, 0)), "")))</f>
        <v/>
      </c>
      <c r="J4796" s="73" t="str">
        <f>IF($B4796="", "", IF(IFERROR(INDEX(Meals!$C$11:$C$260, MATCH($B4796, Meals!$B$11:$B$260, 0)), "")="", "", IFERROR(INDEX(Meals!$C$11:$C$260, MATCH($B4796, Meals!$B$11:$B$260, 0)), "")))</f>
        <v/>
      </c>
      <c r="K4796" s="4"/>
      <c r="L4796" s="72" t="str">
        <f t="shared" si="1117"/>
        <v/>
      </c>
      <c r="M4796" s="73" t="str">
        <f t="shared" si="1118"/>
        <v/>
      </c>
      <c r="N4796" s="4"/>
      <c r="O4796" s="78" t="str">
        <f t="shared" si="1119"/>
        <v/>
      </c>
      <c r="P4796" s="79" t="str">
        <f t="shared" si="1120"/>
        <v/>
      </c>
      <c r="Q4796" s="4"/>
      <c r="R4796" s="90" t="str">
        <f t="shared" si="1121"/>
        <v/>
      </c>
      <c r="S4796" s="4"/>
      <c r="Y4796" s="18" t="str">
        <f t="shared" si="1122"/>
        <v/>
      </c>
      <c r="AA4796" s="18" t="str">
        <f t="shared" si="1113"/>
        <v/>
      </c>
      <c r="AB4796" s="18" t="str">
        <f t="shared" si="1114"/>
        <v/>
      </c>
      <c r="AC4796" s="18" t="str">
        <f t="shared" si="1123"/>
        <v/>
      </c>
      <c r="AD4796" s="18" t="str">
        <f t="shared" si="1123"/>
        <v/>
      </c>
      <c r="AE4796" s="18" t="str">
        <f t="shared" si="1124"/>
        <v/>
      </c>
      <c r="AG4796" s="95" t="str">
        <f>IF($C4796="", "", IF(IFERROR(INDEX(Ingredients!C$11:C$310, MATCH($C4796, Ingredients!$B$11:$B$310, 0)), "")="", "", IFERROR(INDEX(Ingredients!C$11:C$310, MATCH($C4796, Ingredients!$B$11:$B$310, 0)), "")))</f>
        <v/>
      </c>
      <c r="AH4796" s="105" t="str">
        <f>IF($C4796="", "", IF(IFERROR(INDEX(Ingredients!D$11:D$310, MATCH($C4796, Ingredients!$B$11:$B$310, 0)), "")="", "", IFERROR(INDEX(Ingredients!D$11:D$310, MATCH($C4796, Ingredients!$B$11:$B$310, 0)), "")))</f>
        <v/>
      </c>
      <c r="AI4796" s="106" t="str">
        <f>IF($C4796="", "", IF(IFERROR(INDEX(Ingredients!E$11:E$310, MATCH($C4796, Ingredients!$B$11:$B$310, 0)), "")="", "", IFERROR(INDEX(Ingredients!E$11:E$310, MATCH($C4796, Ingredients!$B$11:$B$310, 0)), "")))</f>
        <v/>
      </c>
      <c r="AJ4796" s="108" t="str">
        <f>IF($C4796="", "", IF(IFERROR(INDEX(Ingredients!F$11:F$310, MATCH($C4796, Ingredients!$B$11:$B$310, 0)), "")="", "", IFERROR(INDEX(Ingredients!F$11:F$310, MATCH($C4796, Ingredients!$B$11:$B$310, 0)), "")))</f>
        <v/>
      </c>
      <c r="AK4796" s="106" t="str">
        <f>IF($C4796="", "", IF(IFERROR(INDEX(Ingredients!G$11:G$310, MATCH($C4796, Ingredients!$B$11:$B$310, 0)), "")="", "", IFERROR(INDEX(Ingredients!G$11:G$310, MATCH($C4796, Ingredients!$B$11:$B$310, 0)), "")))</f>
        <v/>
      </c>
      <c r="AL4796" s="79" t="str">
        <f>IF($C4796="", "", IF(IFERROR(INDEX(Ingredients!H$11:H$310, MATCH($C4796, Ingredients!$B$11:$B$310, 0)), "")="", "", IFERROR(INDEX(Ingredients!H$11:H$310, MATCH($C4796, Ingredients!$B$11:$B$310, 0)), "")))</f>
        <v/>
      </c>
      <c r="AN4796" s="83" t="str">
        <f t="shared" si="1115"/>
        <v/>
      </c>
      <c r="AP4796" s="114" t="str">
        <f t="shared" si="1125"/>
        <v/>
      </c>
      <c r="AR4796" s="117" t="str">
        <f>IF($C4796="", "", IF(IFERROR(INDEX(Ingredients!$AI$11:$AI$310, MATCH($C4796, Ingredients!$B$11:$B$310, 0)), "")="", "", IFERROR(INDEX(Ingredients!$AI$11:$AI$310, MATCH($C4796, Ingredients!$B$11:$B$310, 0)), "")))</f>
        <v/>
      </c>
      <c r="AT4796" s="120" t="str">
        <f t="shared" si="1126"/>
        <v/>
      </c>
      <c r="AV4796" s="90" t="str">
        <f t="shared" si="1116"/>
        <v/>
      </c>
      <c r="AX4796" s="90" t="str">
        <f>IF($AV4796="", "", COUNTIF($AV$11:$AV$5010, "&lt;"&amp;$AV4796)+1+COUNTIF($AV$11:$AV4796, $AV4796)-1)</f>
        <v/>
      </c>
      <c r="AZ4796" s="111" t="str">
        <f>IF($B4796="", "", SUMIF('Shopping List'!$AV$11:$AV$25, $B4796, 'Shopping List'!$BN$11:$BN$25))</f>
        <v/>
      </c>
      <c r="BB4796" s="117" t="str">
        <f t="shared" si="1127"/>
        <v/>
      </c>
    </row>
    <row r="4797" spans="1:54" x14ac:dyDescent="0.25">
      <c r="A4797" s="4"/>
      <c r="B4797" s="37"/>
      <c r="C4797" s="124"/>
      <c r="D4797" s="39"/>
      <c r="E4797" s="125"/>
      <c r="F4797" s="48"/>
      <c r="G4797" s="4"/>
      <c r="H4797" s="4"/>
      <c r="I4797" s="95" t="str">
        <f>IF($C4797="", "", IF(IFERROR(INDEX(Ingredients!$C$11:$C$310, MATCH($C4797, Ingredients!$B$11:$B$310, 0)), "")="", "", IFERROR(INDEX(Ingredients!$C$11:$C$310, MATCH($C4797, Ingredients!$B$11:$B$310, 0)), "")))</f>
        <v/>
      </c>
      <c r="J4797" s="73" t="str">
        <f>IF($B4797="", "", IF(IFERROR(INDEX(Meals!$C$11:$C$260, MATCH($B4797, Meals!$B$11:$B$260, 0)), "")="", "", IFERROR(INDEX(Meals!$C$11:$C$260, MATCH($B4797, Meals!$B$11:$B$260, 0)), "")))</f>
        <v/>
      </c>
      <c r="K4797" s="4"/>
      <c r="L4797" s="72" t="str">
        <f t="shared" si="1117"/>
        <v/>
      </c>
      <c r="M4797" s="73" t="str">
        <f t="shared" si="1118"/>
        <v/>
      </c>
      <c r="N4797" s="4"/>
      <c r="O4797" s="78" t="str">
        <f t="shared" si="1119"/>
        <v/>
      </c>
      <c r="P4797" s="79" t="str">
        <f t="shared" si="1120"/>
        <v/>
      </c>
      <c r="Q4797" s="4"/>
      <c r="R4797" s="90" t="str">
        <f t="shared" si="1121"/>
        <v/>
      </c>
      <c r="S4797" s="4"/>
      <c r="Y4797" s="18" t="str">
        <f t="shared" si="1122"/>
        <v/>
      </c>
      <c r="AA4797" s="18" t="str">
        <f t="shared" si="1113"/>
        <v/>
      </c>
      <c r="AB4797" s="18" t="str">
        <f t="shared" si="1114"/>
        <v/>
      </c>
      <c r="AC4797" s="18" t="str">
        <f t="shared" si="1123"/>
        <v/>
      </c>
      <c r="AD4797" s="18" t="str">
        <f t="shared" si="1123"/>
        <v/>
      </c>
      <c r="AE4797" s="18" t="str">
        <f t="shared" si="1124"/>
        <v/>
      </c>
      <c r="AG4797" s="95" t="str">
        <f>IF($C4797="", "", IF(IFERROR(INDEX(Ingredients!C$11:C$310, MATCH($C4797, Ingredients!$B$11:$B$310, 0)), "")="", "", IFERROR(INDEX(Ingredients!C$11:C$310, MATCH($C4797, Ingredients!$B$11:$B$310, 0)), "")))</f>
        <v/>
      </c>
      <c r="AH4797" s="105" t="str">
        <f>IF($C4797="", "", IF(IFERROR(INDEX(Ingredients!D$11:D$310, MATCH($C4797, Ingredients!$B$11:$B$310, 0)), "")="", "", IFERROR(INDEX(Ingredients!D$11:D$310, MATCH($C4797, Ingredients!$B$11:$B$310, 0)), "")))</f>
        <v/>
      </c>
      <c r="AI4797" s="106" t="str">
        <f>IF($C4797="", "", IF(IFERROR(INDEX(Ingredients!E$11:E$310, MATCH($C4797, Ingredients!$B$11:$B$310, 0)), "")="", "", IFERROR(INDEX(Ingredients!E$11:E$310, MATCH($C4797, Ingredients!$B$11:$B$310, 0)), "")))</f>
        <v/>
      </c>
      <c r="AJ4797" s="108" t="str">
        <f>IF($C4797="", "", IF(IFERROR(INDEX(Ingredients!F$11:F$310, MATCH($C4797, Ingredients!$B$11:$B$310, 0)), "")="", "", IFERROR(INDEX(Ingredients!F$11:F$310, MATCH($C4797, Ingredients!$B$11:$B$310, 0)), "")))</f>
        <v/>
      </c>
      <c r="AK4797" s="106" t="str">
        <f>IF($C4797="", "", IF(IFERROR(INDEX(Ingredients!G$11:G$310, MATCH($C4797, Ingredients!$B$11:$B$310, 0)), "")="", "", IFERROR(INDEX(Ingredients!G$11:G$310, MATCH($C4797, Ingredients!$B$11:$B$310, 0)), "")))</f>
        <v/>
      </c>
      <c r="AL4797" s="79" t="str">
        <f>IF($C4797="", "", IF(IFERROR(INDEX(Ingredients!H$11:H$310, MATCH($C4797, Ingredients!$B$11:$B$310, 0)), "")="", "", IFERROR(INDEX(Ingredients!H$11:H$310, MATCH($C4797, Ingredients!$B$11:$B$310, 0)), "")))</f>
        <v/>
      </c>
      <c r="AN4797" s="83" t="str">
        <f t="shared" si="1115"/>
        <v/>
      </c>
      <c r="AP4797" s="114" t="str">
        <f t="shared" si="1125"/>
        <v/>
      </c>
      <c r="AR4797" s="117" t="str">
        <f>IF($C4797="", "", IF(IFERROR(INDEX(Ingredients!$AI$11:$AI$310, MATCH($C4797, Ingredients!$B$11:$B$310, 0)), "")="", "", IFERROR(INDEX(Ingredients!$AI$11:$AI$310, MATCH($C4797, Ingredients!$B$11:$B$310, 0)), "")))</f>
        <v/>
      </c>
      <c r="AT4797" s="120" t="str">
        <f t="shared" si="1126"/>
        <v/>
      </c>
      <c r="AV4797" s="90" t="str">
        <f t="shared" si="1116"/>
        <v/>
      </c>
      <c r="AX4797" s="90" t="str">
        <f>IF($AV4797="", "", COUNTIF($AV$11:$AV$5010, "&lt;"&amp;$AV4797)+1+COUNTIF($AV$11:$AV4797, $AV4797)-1)</f>
        <v/>
      </c>
      <c r="AZ4797" s="111" t="str">
        <f>IF($B4797="", "", SUMIF('Shopping List'!$AV$11:$AV$25, $B4797, 'Shopping List'!$BN$11:$BN$25))</f>
        <v/>
      </c>
      <c r="BB4797" s="117" t="str">
        <f t="shared" si="1127"/>
        <v/>
      </c>
    </row>
    <row r="4798" spans="1:54" x14ac:dyDescent="0.25">
      <c r="A4798" s="4"/>
      <c r="B4798" s="37"/>
      <c r="C4798" s="124"/>
      <c r="D4798" s="39"/>
      <c r="E4798" s="125"/>
      <c r="F4798" s="48"/>
      <c r="G4798" s="4"/>
      <c r="H4798" s="4"/>
      <c r="I4798" s="95" t="str">
        <f>IF($C4798="", "", IF(IFERROR(INDEX(Ingredients!$C$11:$C$310, MATCH($C4798, Ingredients!$B$11:$B$310, 0)), "")="", "", IFERROR(INDEX(Ingredients!$C$11:$C$310, MATCH($C4798, Ingredients!$B$11:$B$310, 0)), "")))</f>
        <v/>
      </c>
      <c r="J4798" s="73" t="str">
        <f>IF($B4798="", "", IF(IFERROR(INDEX(Meals!$C$11:$C$260, MATCH($B4798, Meals!$B$11:$B$260, 0)), "")="", "", IFERROR(INDEX(Meals!$C$11:$C$260, MATCH($B4798, Meals!$B$11:$B$260, 0)), "")))</f>
        <v/>
      </c>
      <c r="K4798" s="4"/>
      <c r="L4798" s="72" t="str">
        <f t="shared" si="1117"/>
        <v/>
      </c>
      <c r="M4798" s="73" t="str">
        <f t="shared" si="1118"/>
        <v/>
      </c>
      <c r="N4798" s="4"/>
      <c r="O4798" s="78" t="str">
        <f t="shared" si="1119"/>
        <v/>
      </c>
      <c r="P4798" s="79" t="str">
        <f t="shared" si="1120"/>
        <v/>
      </c>
      <c r="Q4798" s="4"/>
      <c r="R4798" s="90" t="str">
        <f t="shared" si="1121"/>
        <v/>
      </c>
      <c r="S4798" s="4"/>
      <c r="Y4798" s="18" t="str">
        <f t="shared" si="1122"/>
        <v/>
      </c>
      <c r="AA4798" s="18" t="str">
        <f t="shared" si="1113"/>
        <v/>
      </c>
      <c r="AB4798" s="18" t="str">
        <f t="shared" si="1114"/>
        <v/>
      </c>
      <c r="AC4798" s="18" t="str">
        <f t="shared" si="1123"/>
        <v/>
      </c>
      <c r="AD4798" s="18" t="str">
        <f t="shared" si="1123"/>
        <v/>
      </c>
      <c r="AE4798" s="18" t="str">
        <f t="shared" si="1124"/>
        <v/>
      </c>
      <c r="AG4798" s="95" t="str">
        <f>IF($C4798="", "", IF(IFERROR(INDEX(Ingredients!C$11:C$310, MATCH($C4798, Ingredients!$B$11:$B$310, 0)), "")="", "", IFERROR(INDEX(Ingredients!C$11:C$310, MATCH($C4798, Ingredients!$B$11:$B$310, 0)), "")))</f>
        <v/>
      </c>
      <c r="AH4798" s="105" t="str">
        <f>IF($C4798="", "", IF(IFERROR(INDEX(Ingredients!D$11:D$310, MATCH($C4798, Ingredients!$B$11:$B$310, 0)), "")="", "", IFERROR(INDEX(Ingredients!D$11:D$310, MATCH($C4798, Ingredients!$B$11:$B$310, 0)), "")))</f>
        <v/>
      </c>
      <c r="AI4798" s="106" t="str">
        <f>IF($C4798="", "", IF(IFERROR(INDEX(Ingredients!E$11:E$310, MATCH($C4798, Ingredients!$B$11:$B$310, 0)), "")="", "", IFERROR(INDEX(Ingredients!E$11:E$310, MATCH($C4798, Ingredients!$B$11:$B$310, 0)), "")))</f>
        <v/>
      </c>
      <c r="AJ4798" s="108" t="str">
        <f>IF($C4798="", "", IF(IFERROR(INDEX(Ingredients!F$11:F$310, MATCH($C4798, Ingredients!$B$11:$B$310, 0)), "")="", "", IFERROR(INDEX(Ingredients!F$11:F$310, MATCH($C4798, Ingredients!$B$11:$B$310, 0)), "")))</f>
        <v/>
      </c>
      <c r="AK4798" s="106" t="str">
        <f>IF($C4798="", "", IF(IFERROR(INDEX(Ingredients!G$11:G$310, MATCH($C4798, Ingredients!$B$11:$B$310, 0)), "")="", "", IFERROR(INDEX(Ingredients!G$11:G$310, MATCH($C4798, Ingredients!$B$11:$B$310, 0)), "")))</f>
        <v/>
      </c>
      <c r="AL4798" s="79" t="str">
        <f>IF($C4798="", "", IF(IFERROR(INDEX(Ingredients!H$11:H$310, MATCH($C4798, Ingredients!$B$11:$B$310, 0)), "")="", "", IFERROR(INDEX(Ingredients!H$11:H$310, MATCH($C4798, Ingredients!$B$11:$B$310, 0)), "")))</f>
        <v/>
      </c>
      <c r="AN4798" s="83" t="str">
        <f t="shared" si="1115"/>
        <v/>
      </c>
      <c r="AP4798" s="114" t="str">
        <f t="shared" si="1125"/>
        <v/>
      </c>
      <c r="AR4798" s="117" t="str">
        <f>IF($C4798="", "", IF(IFERROR(INDEX(Ingredients!$AI$11:$AI$310, MATCH($C4798, Ingredients!$B$11:$B$310, 0)), "")="", "", IFERROR(INDEX(Ingredients!$AI$11:$AI$310, MATCH($C4798, Ingredients!$B$11:$B$310, 0)), "")))</f>
        <v/>
      </c>
      <c r="AT4798" s="120" t="str">
        <f t="shared" si="1126"/>
        <v/>
      </c>
      <c r="AV4798" s="90" t="str">
        <f t="shared" si="1116"/>
        <v/>
      </c>
      <c r="AX4798" s="90" t="str">
        <f>IF($AV4798="", "", COUNTIF($AV$11:$AV$5010, "&lt;"&amp;$AV4798)+1+COUNTIF($AV$11:$AV4798, $AV4798)-1)</f>
        <v/>
      </c>
      <c r="AZ4798" s="111" t="str">
        <f>IF($B4798="", "", SUMIF('Shopping List'!$AV$11:$AV$25, $B4798, 'Shopping List'!$BN$11:$BN$25))</f>
        <v/>
      </c>
      <c r="BB4798" s="117" t="str">
        <f t="shared" si="1127"/>
        <v/>
      </c>
    </row>
    <row r="4799" spans="1:54" x14ac:dyDescent="0.25">
      <c r="A4799" s="4"/>
      <c r="B4799" s="37"/>
      <c r="C4799" s="124"/>
      <c r="D4799" s="39"/>
      <c r="E4799" s="125"/>
      <c r="F4799" s="48"/>
      <c r="G4799" s="4"/>
      <c r="H4799" s="4"/>
      <c r="I4799" s="95" t="str">
        <f>IF($C4799="", "", IF(IFERROR(INDEX(Ingredients!$C$11:$C$310, MATCH($C4799, Ingredients!$B$11:$B$310, 0)), "")="", "", IFERROR(INDEX(Ingredients!$C$11:$C$310, MATCH($C4799, Ingredients!$B$11:$B$310, 0)), "")))</f>
        <v/>
      </c>
      <c r="J4799" s="73" t="str">
        <f>IF($B4799="", "", IF(IFERROR(INDEX(Meals!$C$11:$C$260, MATCH($B4799, Meals!$B$11:$B$260, 0)), "")="", "", IFERROR(INDEX(Meals!$C$11:$C$260, MATCH($B4799, Meals!$B$11:$B$260, 0)), "")))</f>
        <v/>
      </c>
      <c r="K4799" s="4"/>
      <c r="L4799" s="72" t="str">
        <f t="shared" si="1117"/>
        <v/>
      </c>
      <c r="M4799" s="73" t="str">
        <f t="shared" si="1118"/>
        <v/>
      </c>
      <c r="N4799" s="4"/>
      <c r="O4799" s="78" t="str">
        <f t="shared" si="1119"/>
        <v/>
      </c>
      <c r="P4799" s="79" t="str">
        <f t="shared" si="1120"/>
        <v/>
      </c>
      <c r="Q4799" s="4"/>
      <c r="R4799" s="90" t="str">
        <f t="shared" si="1121"/>
        <v/>
      </c>
      <c r="S4799" s="4"/>
      <c r="Y4799" s="18" t="str">
        <f t="shared" si="1122"/>
        <v/>
      </c>
      <c r="AA4799" s="18" t="str">
        <f t="shared" si="1113"/>
        <v/>
      </c>
      <c r="AB4799" s="18" t="str">
        <f t="shared" si="1114"/>
        <v/>
      </c>
      <c r="AC4799" s="18" t="str">
        <f t="shared" si="1123"/>
        <v/>
      </c>
      <c r="AD4799" s="18" t="str">
        <f t="shared" si="1123"/>
        <v/>
      </c>
      <c r="AE4799" s="18" t="str">
        <f t="shared" si="1124"/>
        <v/>
      </c>
      <c r="AG4799" s="95" t="str">
        <f>IF($C4799="", "", IF(IFERROR(INDEX(Ingredients!C$11:C$310, MATCH($C4799, Ingredients!$B$11:$B$310, 0)), "")="", "", IFERROR(INDEX(Ingredients!C$11:C$310, MATCH($C4799, Ingredients!$B$11:$B$310, 0)), "")))</f>
        <v/>
      </c>
      <c r="AH4799" s="105" t="str">
        <f>IF($C4799="", "", IF(IFERROR(INDEX(Ingredients!D$11:D$310, MATCH($C4799, Ingredients!$B$11:$B$310, 0)), "")="", "", IFERROR(INDEX(Ingredients!D$11:D$310, MATCH($C4799, Ingredients!$B$11:$B$310, 0)), "")))</f>
        <v/>
      </c>
      <c r="AI4799" s="106" t="str">
        <f>IF($C4799="", "", IF(IFERROR(INDEX(Ingredients!E$11:E$310, MATCH($C4799, Ingredients!$B$11:$B$310, 0)), "")="", "", IFERROR(INDEX(Ingredients!E$11:E$310, MATCH($C4799, Ingredients!$B$11:$B$310, 0)), "")))</f>
        <v/>
      </c>
      <c r="AJ4799" s="108" t="str">
        <f>IF($C4799="", "", IF(IFERROR(INDEX(Ingredients!F$11:F$310, MATCH($C4799, Ingredients!$B$11:$B$310, 0)), "")="", "", IFERROR(INDEX(Ingredients!F$11:F$310, MATCH($C4799, Ingredients!$B$11:$B$310, 0)), "")))</f>
        <v/>
      </c>
      <c r="AK4799" s="106" t="str">
        <f>IF($C4799="", "", IF(IFERROR(INDEX(Ingredients!G$11:G$310, MATCH($C4799, Ingredients!$B$11:$B$310, 0)), "")="", "", IFERROR(INDEX(Ingredients!G$11:G$310, MATCH($C4799, Ingredients!$B$11:$B$310, 0)), "")))</f>
        <v/>
      </c>
      <c r="AL4799" s="79" t="str">
        <f>IF($C4799="", "", IF(IFERROR(INDEX(Ingredients!H$11:H$310, MATCH($C4799, Ingredients!$B$11:$B$310, 0)), "")="", "", IFERROR(INDEX(Ingredients!H$11:H$310, MATCH($C4799, Ingredients!$B$11:$B$310, 0)), "")))</f>
        <v/>
      </c>
      <c r="AN4799" s="83" t="str">
        <f t="shared" si="1115"/>
        <v/>
      </c>
      <c r="AP4799" s="114" t="str">
        <f t="shared" si="1125"/>
        <v/>
      </c>
      <c r="AR4799" s="117" t="str">
        <f>IF($C4799="", "", IF(IFERROR(INDEX(Ingredients!$AI$11:$AI$310, MATCH($C4799, Ingredients!$B$11:$B$310, 0)), "")="", "", IFERROR(INDEX(Ingredients!$AI$11:$AI$310, MATCH($C4799, Ingredients!$B$11:$B$310, 0)), "")))</f>
        <v/>
      </c>
      <c r="AT4799" s="120" t="str">
        <f t="shared" si="1126"/>
        <v/>
      </c>
      <c r="AV4799" s="90" t="str">
        <f t="shared" si="1116"/>
        <v/>
      </c>
      <c r="AX4799" s="90" t="str">
        <f>IF($AV4799="", "", COUNTIF($AV$11:$AV$5010, "&lt;"&amp;$AV4799)+1+COUNTIF($AV$11:$AV4799, $AV4799)-1)</f>
        <v/>
      </c>
      <c r="AZ4799" s="111" t="str">
        <f>IF($B4799="", "", SUMIF('Shopping List'!$AV$11:$AV$25, $B4799, 'Shopping List'!$BN$11:$BN$25))</f>
        <v/>
      </c>
      <c r="BB4799" s="117" t="str">
        <f t="shared" si="1127"/>
        <v/>
      </c>
    </row>
    <row r="4800" spans="1:54" x14ac:dyDescent="0.25">
      <c r="A4800" s="4"/>
      <c r="B4800" s="37"/>
      <c r="C4800" s="124"/>
      <c r="D4800" s="39"/>
      <c r="E4800" s="125"/>
      <c r="F4800" s="48"/>
      <c r="G4800" s="4"/>
      <c r="H4800" s="4"/>
      <c r="I4800" s="95" t="str">
        <f>IF($C4800="", "", IF(IFERROR(INDEX(Ingredients!$C$11:$C$310, MATCH($C4800, Ingredients!$B$11:$B$310, 0)), "")="", "", IFERROR(INDEX(Ingredients!$C$11:$C$310, MATCH($C4800, Ingredients!$B$11:$B$310, 0)), "")))</f>
        <v/>
      </c>
      <c r="J4800" s="73" t="str">
        <f>IF($B4800="", "", IF(IFERROR(INDEX(Meals!$C$11:$C$260, MATCH($B4800, Meals!$B$11:$B$260, 0)), "")="", "", IFERROR(INDEX(Meals!$C$11:$C$260, MATCH($B4800, Meals!$B$11:$B$260, 0)), "")))</f>
        <v/>
      </c>
      <c r="K4800" s="4"/>
      <c r="L4800" s="72" t="str">
        <f t="shared" si="1117"/>
        <v/>
      </c>
      <c r="M4800" s="73" t="str">
        <f t="shared" si="1118"/>
        <v/>
      </c>
      <c r="N4800" s="4"/>
      <c r="O4800" s="78" t="str">
        <f t="shared" si="1119"/>
        <v/>
      </c>
      <c r="P4800" s="79" t="str">
        <f t="shared" si="1120"/>
        <v/>
      </c>
      <c r="Q4800" s="4"/>
      <c r="R4800" s="90" t="str">
        <f t="shared" si="1121"/>
        <v/>
      </c>
      <c r="S4800" s="4"/>
      <c r="Y4800" s="18" t="str">
        <f t="shared" si="1122"/>
        <v/>
      </c>
      <c r="AA4800" s="18" t="str">
        <f t="shared" si="1113"/>
        <v/>
      </c>
      <c r="AB4800" s="18" t="str">
        <f t="shared" si="1114"/>
        <v/>
      </c>
      <c r="AC4800" s="18" t="str">
        <f t="shared" si="1123"/>
        <v/>
      </c>
      <c r="AD4800" s="18" t="str">
        <f t="shared" si="1123"/>
        <v/>
      </c>
      <c r="AE4800" s="18" t="str">
        <f t="shared" si="1124"/>
        <v/>
      </c>
      <c r="AG4800" s="95" t="str">
        <f>IF($C4800="", "", IF(IFERROR(INDEX(Ingredients!C$11:C$310, MATCH($C4800, Ingredients!$B$11:$B$310, 0)), "")="", "", IFERROR(INDEX(Ingredients!C$11:C$310, MATCH($C4800, Ingredients!$B$11:$B$310, 0)), "")))</f>
        <v/>
      </c>
      <c r="AH4800" s="105" t="str">
        <f>IF($C4800="", "", IF(IFERROR(INDEX(Ingredients!D$11:D$310, MATCH($C4800, Ingredients!$B$11:$B$310, 0)), "")="", "", IFERROR(INDEX(Ingredients!D$11:D$310, MATCH($C4800, Ingredients!$B$11:$B$310, 0)), "")))</f>
        <v/>
      </c>
      <c r="AI4800" s="106" t="str">
        <f>IF($C4800="", "", IF(IFERROR(INDEX(Ingredients!E$11:E$310, MATCH($C4800, Ingredients!$B$11:$B$310, 0)), "")="", "", IFERROR(INDEX(Ingredients!E$11:E$310, MATCH($C4800, Ingredients!$B$11:$B$310, 0)), "")))</f>
        <v/>
      </c>
      <c r="AJ4800" s="108" t="str">
        <f>IF($C4800="", "", IF(IFERROR(INDEX(Ingredients!F$11:F$310, MATCH($C4800, Ingredients!$B$11:$B$310, 0)), "")="", "", IFERROR(INDEX(Ingredients!F$11:F$310, MATCH($C4800, Ingredients!$B$11:$B$310, 0)), "")))</f>
        <v/>
      </c>
      <c r="AK4800" s="106" t="str">
        <f>IF($C4800="", "", IF(IFERROR(INDEX(Ingredients!G$11:G$310, MATCH($C4800, Ingredients!$B$11:$B$310, 0)), "")="", "", IFERROR(INDEX(Ingredients!G$11:G$310, MATCH($C4800, Ingredients!$B$11:$B$310, 0)), "")))</f>
        <v/>
      </c>
      <c r="AL4800" s="79" t="str">
        <f>IF($C4800="", "", IF(IFERROR(INDEX(Ingredients!H$11:H$310, MATCH($C4800, Ingredients!$B$11:$B$310, 0)), "")="", "", IFERROR(INDEX(Ingredients!H$11:H$310, MATCH($C4800, Ingredients!$B$11:$B$310, 0)), "")))</f>
        <v/>
      </c>
      <c r="AN4800" s="83" t="str">
        <f t="shared" si="1115"/>
        <v/>
      </c>
      <c r="AP4800" s="114" t="str">
        <f t="shared" si="1125"/>
        <v/>
      </c>
      <c r="AR4800" s="117" t="str">
        <f>IF($C4800="", "", IF(IFERROR(INDEX(Ingredients!$AI$11:$AI$310, MATCH($C4800, Ingredients!$B$11:$B$310, 0)), "")="", "", IFERROR(INDEX(Ingredients!$AI$11:$AI$310, MATCH($C4800, Ingredients!$B$11:$B$310, 0)), "")))</f>
        <v/>
      </c>
      <c r="AT4800" s="120" t="str">
        <f t="shared" si="1126"/>
        <v/>
      </c>
      <c r="AV4800" s="90" t="str">
        <f t="shared" si="1116"/>
        <v/>
      </c>
      <c r="AX4800" s="90" t="str">
        <f>IF($AV4800="", "", COUNTIF($AV$11:$AV$5010, "&lt;"&amp;$AV4800)+1+COUNTIF($AV$11:$AV4800, $AV4800)-1)</f>
        <v/>
      </c>
      <c r="AZ4800" s="111" t="str">
        <f>IF($B4800="", "", SUMIF('Shopping List'!$AV$11:$AV$25, $B4800, 'Shopping List'!$BN$11:$BN$25))</f>
        <v/>
      </c>
      <c r="BB4800" s="117" t="str">
        <f t="shared" si="1127"/>
        <v/>
      </c>
    </row>
    <row r="4801" spans="1:54" x14ac:dyDescent="0.25">
      <c r="A4801" s="4"/>
      <c r="B4801" s="37"/>
      <c r="C4801" s="124"/>
      <c r="D4801" s="39"/>
      <c r="E4801" s="125"/>
      <c r="F4801" s="48"/>
      <c r="G4801" s="4"/>
      <c r="H4801" s="4"/>
      <c r="I4801" s="95" t="str">
        <f>IF($C4801="", "", IF(IFERROR(INDEX(Ingredients!$C$11:$C$310, MATCH($C4801, Ingredients!$B$11:$B$310, 0)), "")="", "", IFERROR(INDEX(Ingredients!$C$11:$C$310, MATCH($C4801, Ingredients!$B$11:$B$310, 0)), "")))</f>
        <v/>
      </c>
      <c r="J4801" s="73" t="str">
        <f>IF($B4801="", "", IF(IFERROR(INDEX(Meals!$C$11:$C$260, MATCH($B4801, Meals!$B$11:$B$260, 0)), "")="", "", IFERROR(INDEX(Meals!$C$11:$C$260, MATCH($B4801, Meals!$B$11:$B$260, 0)), "")))</f>
        <v/>
      </c>
      <c r="K4801" s="4"/>
      <c r="L4801" s="72" t="str">
        <f t="shared" si="1117"/>
        <v/>
      </c>
      <c r="M4801" s="73" t="str">
        <f t="shared" si="1118"/>
        <v/>
      </c>
      <c r="N4801" s="4"/>
      <c r="O4801" s="78" t="str">
        <f t="shared" si="1119"/>
        <v/>
      </c>
      <c r="P4801" s="79" t="str">
        <f t="shared" si="1120"/>
        <v/>
      </c>
      <c r="Q4801" s="4"/>
      <c r="R4801" s="90" t="str">
        <f t="shared" si="1121"/>
        <v/>
      </c>
      <c r="S4801" s="4"/>
      <c r="Y4801" s="18" t="str">
        <f t="shared" si="1122"/>
        <v/>
      </c>
      <c r="AA4801" s="18" t="str">
        <f t="shared" si="1113"/>
        <v/>
      </c>
      <c r="AB4801" s="18" t="str">
        <f t="shared" si="1114"/>
        <v/>
      </c>
      <c r="AC4801" s="18" t="str">
        <f t="shared" si="1123"/>
        <v/>
      </c>
      <c r="AD4801" s="18" t="str">
        <f t="shared" si="1123"/>
        <v/>
      </c>
      <c r="AE4801" s="18" t="str">
        <f t="shared" si="1124"/>
        <v/>
      </c>
      <c r="AG4801" s="95" t="str">
        <f>IF($C4801="", "", IF(IFERROR(INDEX(Ingredients!C$11:C$310, MATCH($C4801, Ingredients!$B$11:$B$310, 0)), "")="", "", IFERROR(INDEX(Ingredients!C$11:C$310, MATCH($C4801, Ingredients!$B$11:$B$310, 0)), "")))</f>
        <v/>
      </c>
      <c r="AH4801" s="105" t="str">
        <f>IF($C4801="", "", IF(IFERROR(INDEX(Ingredients!D$11:D$310, MATCH($C4801, Ingredients!$B$11:$B$310, 0)), "")="", "", IFERROR(INDEX(Ingredients!D$11:D$310, MATCH($C4801, Ingredients!$B$11:$B$310, 0)), "")))</f>
        <v/>
      </c>
      <c r="AI4801" s="106" t="str">
        <f>IF($C4801="", "", IF(IFERROR(INDEX(Ingredients!E$11:E$310, MATCH($C4801, Ingredients!$B$11:$B$310, 0)), "")="", "", IFERROR(INDEX(Ingredients!E$11:E$310, MATCH($C4801, Ingredients!$B$11:$B$310, 0)), "")))</f>
        <v/>
      </c>
      <c r="AJ4801" s="108" t="str">
        <f>IF($C4801="", "", IF(IFERROR(INDEX(Ingredients!F$11:F$310, MATCH($C4801, Ingredients!$B$11:$B$310, 0)), "")="", "", IFERROR(INDEX(Ingredients!F$11:F$310, MATCH($C4801, Ingredients!$B$11:$B$310, 0)), "")))</f>
        <v/>
      </c>
      <c r="AK4801" s="106" t="str">
        <f>IF($C4801="", "", IF(IFERROR(INDEX(Ingredients!G$11:G$310, MATCH($C4801, Ingredients!$B$11:$B$310, 0)), "")="", "", IFERROR(INDEX(Ingredients!G$11:G$310, MATCH($C4801, Ingredients!$B$11:$B$310, 0)), "")))</f>
        <v/>
      </c>
      <c r="AL4801" s="79" t="str">
        <f>IF($C4801="", "", IF(IFERROR(INDEX(Ingredients!H$11:H$310, MATCH($C4801, Ingredients!$B$11:$B$310, 0)), "")="", "", IFERROR(INDEX(Ingredients!H$11:H$310, MATCH($C4801, Ingredients!$B$11:$B$310, 0)), "")))</f>
        <v/>
      </c>
      <c r="AN4801" s="83" t="str">
        <f t="shared" si="1115"/>
        <v/>
      </c>
      <c r="AP4801" s="114" t="str">
        <f t="shared" si="1125"/>
        <v/>
      </c>
      <c r="AR4801" s="117" t="str">
        <f>IF($C4801="", "", IF(IFERROR(INDEX(Ingredients!$AI$11:$AI$310, MATCH($C4801, Ingredients!$B$11:$B$310, 0)), "")="", "", IFERROR(INDEX(Ingredients!$AI$11:$AI$310, MATCH($C4801, Ingredients!$B$11:$B$310, 0)), "")))</f>
        <v/>
      </c>
      <c r="AT4801" s="120" t="str">
        <f t="shared" si="1126"/>
        <v/>
      </c>
      <c r="AV4801" s="90" t="str">
        <f t="shared" si="1116"/>
        <v/>
      </c>
      <c r="AX4801" s="90" t="str">
        <f>IF($AV4801="", "", COUNTIF($AV$11:$AV$5010, "&lt;"&amp;$AV4801)+1+COUNTIF($AV$11:$AV4801, $AV4801)-1)</f>
        <v/>
      </c>
      <c r="AZ4801" s="111" t="str">
        <f>IF($B4801="", "", SUMIF('Shopping List'!$AV$11:$AV$25, $B4801, 'Shopping List'!$BN$11:$BN$25))</f>
        <v/>
      </c>
      <c r="BB4801" s="117" t="str">
        <f t="shared" si="1127"/>
        <v/>
      </c>
    </row>
    <row r="4802" spans="1:54" x14ac:dyDescent="0.25">
      <c r="A4802" s="4"/>
      <c r="B4802" s="37"/>
      <c r="C4802" s="124"/>
      <c r="D4802" s="39"/>
      <c r="E4802" s="125"/>
      <c r="F4802" s="48"/>
      <c r="G4802" s="4"/>
      <c r="H4802" s="4"/>
      <c r="I4802" s="95" t="str">
        <f>IF($C4802="", "", IF(IFERROR(INDEX(Ingredients!$C$11:$C$310, MATCH($C4802, Ingredients!$B$11:$B$310, 0)), "")="", "", IFERROR(INDEX(Ingredients!$C$11:$C$310, MATCH($C4802, Ingredients!$B$11:$B$310, 0)), "")))</f>
        <v/>
      </c>
      <c r="J4802" s="73" t="str">
        <f>IF($B4802="", "", IF(IFERROR(INDEX(Meals!$C$11:$C$260, MATCH($B4802, Meals!$B$11:$B$260, 0)), "")="", "", IFERROR(INDEX(Meals!$C$11:$C$260, MATCH($B4802, Meals!$B$11:$B$260, 0)), "")))</f>
        <v/>
      </c>
      <c r="K4802" s="4"/>
      <c r="L4802" s="72" t="str">
        <f t="shared" si="1117"/>
        <v/>
      </c>
      <c r="M4802" s="73" t="str">
        <f t="shared" si="1118"/>
        <v/>
      </c>
      <c r="N4802" s="4"/>
      <c r="O4802" s="78" t="str">
        <f t="shared" si="1119"/>
        <v/>
      </c>
      <c r="P4802" s="79" t="str">
        <f t="shared" si="1120"/>
        <v/>
      </c>
      <c r="Q4802" s="4"/>
      <c r="R4802" s="90" t="str">
        <f t="shared" si="1121"/>
        <v/>
      </c>
      <c r="S4802" s="4"/>
      <c r="Y4802" s="18" t="str">
        <f t="shared" si="1122"/>
        <v/>
      </c>
      <c r="AA4802" s="18" t="str">
        <f t="shared" si="1113"/>
        <v/>
      </c>
      <c r="AB4802" s="18" t="str">
        <f t="shared" si="1114"/>
        <v/>
      </c>
      <c r="AC4802" s="18" t="str">
        <f t="shared" si="1123"/>
        <v/>
      </c>
      <c r="AD4802" s="18" t="str">
        <f t="shared" si="1123"/>
        <v/>
      </c>
      <c r="AE4802" s="18" t="str">
        <f t="shared" si="1124"/>
        <v/>
      </c>
      <c r="AG4802" s="95" t="str">
        <f>IF($C4802="", "", IF(IFERROR(INDEX(Ingredients!C$11:C$310, MATCH($C4802, Ingredients!$B$11:$B$310, 0)), "")="", "", IFERROR(INDEX(Ingredients!C$11:C$310, MATCH($C4802, Ingredients!$B$11:$B$310, 0)), "")))</f>
        <v/>
      </c>
      <c r="AH4802" s="105" t="str">
        <f>IF($C4802="", "", IF(IFERROR(INDEX(Ingredients!D$11:D$310, MATCH($C4802, Ingredients!$B$11:$B$310, 0)), "")="", "", IFERROR(INDEX(Ingredients!D$11:D$310, MATCH($C4802, Ingredients!$B$11:$B$310, 0)), "")))</f>
        <v/>
      </c>
      <c r="AI4802" s="106" t="str">
        <f>IF($C4802="", "", IF(IFERROR(INDEX(Ingredients!E$11:E$310, MATCH($C4802, Ingredients!$B$11:$B$310, 0)), "")="", "", IFERROR(INDEX(Ingredients!E$11:E$310, MATCH($C4802, Ingredients!$B$11:$B$310, 0)), "")))</f>
        <v/>
      </c>
      <c r="AJ4802" s="108" t="str">
        <f>IF($C4802="", "", IF(IFERROR(INDEX(Ingredients!F$11:F$310, MATCH($C4802, Ingredients!$B$11:$B$310, 0)), "")="", "", IFERROR(INDEX(Ingredients!F$11:F$310, MATCH($C4802, Ingredients!$B$11:$B$310, 0)), "")))</f>
        <v/>
      </c>
      <c r="AK4802" s="106" t="str">
        <f>IF($C4802="", "", IF(IFERROR(INDEX(Ingredients!G$11:G$310, MATCH($C4802, Ingredients!$B$11:$B$310, 0)), "")="", "", IFERROR(INDEX(Ingredients!G$11:G$310, MATCH($C4802, Ingredients!$B$11:$B$310, 0)), "")))</f>
        <v/>
      </c>
      <c r="AL4802" s="79" t="str">
        <f>IF($C4802="", "", IF(IFERROR(INDEX(Ingredients!H$11:H$310, MATCH($C4802, Ingredients!$B$11:$B$310, 0)), "")="", "", IFERROR(INDEX(Ingredients!H$11:H$310, MATCH($C4802, Ingredients!$B$11:$B$310, 0)), "")))</f>
        <v/>
      </c>
      <c r="AN4802" s="83" t="str">
        <f t="shared" si="1115"/>
        <v/>
      </c>
      <c r="AP4802" s="114" t="str">
        <f t="shared" si="1125"/>
        <v/>
      </c>
      <c r="AR4802" s="117" t="str">
        <f>IF($C4802="", "", IF(IFERROR(INDEX(Ingredients!$AI$11:$AI$310, MATCH($C4802, Ingredients!$B$11:$B$310, 0)), "")="", "", IFERROR(INDEX(Ingredients!$AI$11:$AI$310, MATCH($C4802, Ingredients!$B$11:$B$310, 0)), "")))</f>
        <v/>
      </c>
      <c r="AT4802" s="120" t="str">
        <f t="shared" si="1126"/>
        <v/>
      </c>
      <c r="AV4802" s="90" t="str">
        <f t="shared" si="1116"/>
        <v/>
      </c>
      <c r="AX4802" s="90" t="str">
        <f>IF($AV4802="", "", COUNTIF($AV$11:$AV$5010, "&lt;"&amp;$AV4802)+1+COUNTIF($AV$11:$AV4802, $AV4802)-1)</f>
        <v/>
      </c>
      <c r="AZ4802" s="111" t="str">
        <f>IF($B4802="", "", SUMIF('Shopping List'!$AV$11:$AV$25, $B4802, 'Shopping List'!$BN$11:$BN$25))</f>
        <v/>
      </c>
      <c r="BB4802" s="117" t="str">
        <f t="shared" si="1127"/>
        <v/>
      </c>
    </row>
    <row r="4803" spans="1:54" x14ac:dyDescent="0.25">
      <c r="A4803" s="4"/>
      <c r="B4803" s="37"/>
      <c r="C4803" s="124"/>
      <c r="D4803" s="39"/>
      <c r="E4803" s="125"/>
      <c r="F4803" s="48"/>
      <c r="G4803" s="4"/>
      <c r="H4803" s="4"/>
      <c r="I4803" s="95" t="str">
        <f>IF($C4803="", "", IF(IFERROR(INDEX(Ingredients!$C$11:$C$310, MATCH($C4803, Ingredients!$B$11:$B$310, 0)), "")="", "", IFERROR(INDEX(Ingredients!$C$11:$C$310, MATCH($C4803, Ingredients!$B$11:$B$310, 0)), "")))</f>
        <v/>
      </c>
      <c r="J4803" s="73" t="str">
        <f>IF($B4803="", "", IF(IFERROR(INDEX(Meals!$C$11:$C$260, MATCH($B4803, Meals!$B$11:$B$260, 0)), "")="", "", IFERROR(INDEX(Meals!$C$11:$C$260, MATCH($B4803, Meals!$B$11:$B$260, 0)), "")))</f>
        <v/>
      </c>
      <c r="K4803" s="4"/>
      <c r="L4803" s="72" t="str">
        <f t="shared" si="1117"/>
        <v/>
      </c>
      <c r="M4803" s="73" t="str">
        <f t="shared" si="1118"/>
        <v/>
      </c>
      <c r="N4803" s="4"/>
      <c r="O4803" s="78" t="str">
        <f t="shared" si="1119"/>
        <v/>
      </c>
      <c r="P4803" s="79" t="str">
        <f t="shared" si="1120"/>
        <v/>
      </c>
      <c r="Q4803" s="4"/>
      <c r="R4803" s="90" t="str">
        <f t="shared" si="1121"/>
        <v/>
      </c>
      <c r="S4803" s="4"/>
      <c r="Y4803" s="18" t="str">
        <f t="shared" si="1122"/>
        <v/>
      </c>
      <c r="AA4803" s="18" t="str">
        <f t="shared" si="1113"/>
        <v/>
      </c>
      <c r="AB4803" s="18" t="str">
        <f t="shared" si="1114"/>
        <v/>
      </c>
      <c r="AC4803" s="18" t="str">
        <f t="shared" si="1123"/>
        <v/>
      </c>
      <c r="AD4803" s="18" t="str">
        <f t="shared" si="1123"/>
        <v/>
      </c>
      <c r="AE4803" s="18" t="str">
        <f t="shared" si="1124"/>
        <v/>
      </c>
      <c r="AG4803" s="95" t="str">
        <f>IF($C4803="", "", IF(IFERROR(INDEX(Ingredients!C$11:C$310, MATCH($C4803, Ingredients!$B$11:$B$310, 0)), "")="", "", IFERROR(INDEX(Ingredients!C$11:C$310, MATCH($C4803, Ingredients!$B$11:$B$310, 0)), "")))</f>
        <v/>
      </c>
      <c r="AH4803" s="105" t="str">
        <f>IF($C4803="", "", IF(IFERROR(INDEX(Ingredients!D$11:D$310, MATCH($C4803, Ingredients!$B$11:$B$310, 0)), "")="", "", IFERROR(INDEX(Ingredients!D$11:D$310, MATCH($C4803, Ingredients!$B$11:$B$310, 0)), "")))</f>
        <v/>
      </c>
      <c r="AI4803" s="106" t="str">
        <f>IF($C4803="", "", IF(IFERROR(INDEX(Ingredients!E$11:E$310, MATCH($C4803, Ingredients!$B$11:$B$310, 0)), "")="", "", IFERROR(INDEX(Ingredients!E$11:E$310, MATCH($C4803, Ingredients!$B$11:$B$310, 0)), "")))</f>
        <v/>
      </c>
      <c r="AJ4803" s="108" t="str">
        <f>IF($C4803="", "", IF(IFERROR(INDEX(Ingredients!F$11:F$310, MATCH($C4803, Ingredients!$B$11:$B$310, 0)), "")="", "", IFERROR(INDEX(Ingredients!F$11:F$310, MATCH($C4803, Ingredients!$B$11:$B$310, 0)), "")))</f>
        <v/>
      </c>
      <c r="AK4803" s="106" t="str">
        <f>IF($C4803="", "", IF(IFERROR(INDEX(Ingredients!G$11:G$310, MATCH($C4803, Ingredients!$B$11:$B$310, 0)), "")="", "", IFERROR(INDEX(Ingredients!G$11:G$310, MATCH($C4803, Ingredients!$B$11:$B$310, 0)), "")))</f>
        <v/>
      </c>
      <c r="AL4803" s="79" t="str">
        <f>IF($C4803="", "", IF(IFERROR(INDEX(Ingredients!H$11:H$310, MATCH($C4803, Ingredients!$B$11:$B$310, 0)), "")="", "", IFERROR(INDEX(Ingredients!H$11:H$310, MATCH($C4803, Ingredients!$B$11:$B$310, 0)), "")))</f>
        <v/>
      </c>
      <c r="AN4803" s="83" t="str">
        <f t="shared" si="1115"/>
        <v/>
      </c>
      <c r="AP4803" s="114" t="str">
        <f t="shared" si="1125"/>
        <v/>
      </c>
      <c r="AR4803" s="117" t="str">
        <f>IF($C4803="", "", IF(IFERROR(INDEX(Ingredients!$AI$11:$AI$310, MATCH($C4803, Ingredients!$B$11:$B$310, 0)), "")="", "", IFERROR(INDEX(Ingredients!$AI$11:$AI$310, MATCH($C4803, Ingredients!$B$11:$B$310, 0)), "")))</f>
        <v/>
      </c>
      <c r="AT4803" s="120" t="str">
        <f t="shared" si="1126"/>
        <v/>
      </c>
      <c r="AV4803" s="90" t="str">
        <f t="shared" si="1116"/>
        <v/>
      </c>
      <c r="AX4803" s="90" t="str">
        <f>IF($AV4803="", "", COUNTIF($AV$11:$AV$5010, "&lt;"&amp;$AV4803)+1+COUNTIF($AV$11:$AV4803, $AV4803)-1)</f>
        <v/>
      </c>
      <c r="AZ4803" s="111" t="str">
        <f>IF($B4803="", "", SUMIF('Shopping List'!$AV$11:$AV$25, $B4803, 'Shopping List'!$BN$11:$BN$25))</f>
        <v/>
      </c>
      <c r="BB4803" s="117" t="str">
        <f t="shared" si="1127"/>
        <v/>
      </c>
    </row>
    <row r="4804" spans="1:54" x14ac:dyDescent="0.25">
      <c r="A4804" s="4"/>
      <c r="B4804" s="37"/>
      <c r="C4804" s="124"/>
      <c r="D4804" s="39"/>
      <c r="E4804" s="125"/>
      <c r="F4804" s="48"/>
      <c r="G4804" s="4"/>
      <c r="H4804" s="4"/>
      <c r="I4804" s="95" t="str">
        <f>IF($C4804="", "", IF(IFERROR(INDEX(Ingredients!$C$11:$C$310, MATCH($C4804, Ingredients!$B$11:$B$310, 0)), "")="", "", IFERROR(INDEX(Ingredients!$C$11:$C$310, MATCH($C4804, Ingredients!$B$11:$B$310, 0)), "")))</f>
        <v/>
      </c>
      <c r="J4804" s="73" t="str">
        <f>IF($B4804="", "", IF(IFERROR(INDEX(Meals!$C$11:$C$260, MATCH($B4804, Meals!$B$11:$B$260, 0)), "")="", "", IFERROR(INDEX(Meals!$C$11:$C$260, MATCH($B4804, Meals!$B$11:$B$260, 0)), "")))</f>
        <v/>
      </c>
      <c r="K4804" s="4"/>
      <c r="L4804" s="72" t="str">
        <f t="shared" si="1117"/>
        <v/>
      </c>
      <c r="M4804" s="73" t="str">
        <f t="shared" si="1118"/>
        <v/>
      </c>
      <c r="N4804" s="4"/>
      <c r="O4804" s="78" t="str">
        <f t="shared" si="1119"/>
        <v/>
      </c>
      <c r="P4804" s="79" t="str">
        <f t="shared" si="1120"/>
        <v/>
      </c>
      <c r="Q4804" s="4"/>
      <c r="R4804" s="90" t="str">
        <f t="shared" si="1121"/>
        <v/>
      </c>
      <c r="S4804" s="4"/>
      <c r="Y4804" s="18" t="str">
        <f t="shared" si="1122"/>
        <v/>
      </c>
      <c r="AA4804" s="18" t="str">
        <f t="shared" si="1113"/>
        <v/>
      </c>
      <c r="AB4804" s="18" t="str">
        <f t="shared" si="1114"/>
        <v/>
      </c>
      <c r="AC4804" s="18" t="str">
        <f t="shared" si="1123"/>
        <v/>
      </c>
      <c r="AD4804" s="18" t="str">
        <f t="shared" si="1123"/>
        <v/>
      </c>
      <c r="AE4804" s="18" t="str">
        <f t="shared" si="1124"/>
        <v/>
      </c>
      <c r="AG4804" s="95" t="str">
        <f>IF($C4804="", "", IF(IFERROR(INDEX(Ingredients!C$11:C$310, MATCH($C4804, Ingredients!$B$11:$B$310, 0)), "")="", "", IFERROR(INDEX(Ingredients!C$11:C$310, MATCH($C4804, Ingredients!$B$11:$B$310, 0)), "")))</f>
        <v/>
      </c>
      <c r="AH4804" s="105" t="str">
        <f>IF($C4804="", "", IF(IFERROR(INDEX(Ingredients!D$11:D$310, MATCH($C4804, Ingredients!$B$11:$B$310, 0)), "")="", "", IFERROR(INDEX(Ingredients!D$11:D$310, MATCH($C4804, Ingredients!$B$11:$B$310, 0)), "")))</f>
        <v/>
      </c>
      <c r="AI4804" s="106" t="str">
        <f>IF($C4804="", "", IF(IFERROR(INDEX(Ingredients!E$11:E$310, MATCH($C4804, Ingredients!$B$11:$B$310, 0)), "")="", "", IFERROR(INDEX(Ingredients!E$11:E$310, MATCH($C4804, Ingredients!$B$11:$B$310, 0)), "")))</f>
        <v/>
      </c>
      <c r="AJ4804" s="108" t="str">
        <f>IF($C4804="", "", IF(IFERROR(INDEX(Ingredients!F$11:F$310, MATCH($C4804, Ingredients!$B$11:$B$310, 0)), "")="", "", IFERROR(INDEX(Ingredients!F$11:F$310, MATCH($C4804, Ingredients!$B$11:$B$310, 0)), "")))</f>
        <v/>
      </c>
      <c r="AK4804" s="106" t="str">
        <f>IF($C4804="", "", IF(IFERROR(INDEX(Ingredients!G$11:G$310, MATCH($C4804, Ingredients!$B$11:$B$310, 0)), "")="", "", IFERROR(INDEX(Ingredients!G$11:G$310, MATCH($C4804, Ingredients!$B$11:$B$310, 0)), "")))</f>
        <v/>
      </c>
      <c r="AL4804" s="79" t="str">
        <f>IF($C4804="", "", IF(IFERROR(INDEX(Ingredients!H$11:H$310, MATCH($C4804, Ingredients!$B$11:$B$310, 0)), "")="", "", IFERROR(INDEX(Ingredients!H$11:H$310, MATCH($C4804, Ingredients!$B$11:$B$310, 0)), "")))</f>
        <v/>
      </c>
      <c r="AN4804" s="83" t="str">
        <f t="shared" si="1115"/>
        <v/>
      </c>
      <c r="AP4804" s="114" t="str">
        <f t="shared" si="1125"/>
        <v/>
      </c>
      <c r="AR4804" s="117" t="str">
        <f>IF($C4804="", "", IF(IFERROR(INDEX(Ingredients!$AI$11:$AI$310, MATCH($C4804, Ingredients!$B$11:$B$310, 0)), "")="", "", IFERROR(INDEX(Ingredients!$AI$11:$AI$310, MATCH($C4804, Ingredients!$B$11:$B$310, 0)), "")))</f>
        <v/>
      </c>
      <c r="AT4804" s="120" t="str">
        <f t="shared" si="1126"/>
        <v/>
      </c>
      <c r="AV4804" s="90" t="str">
        <f t="shared" si="1116"/>
        <v/>
      </c>
      <c r="AX4804" s="90" t="str">
        <f>IF($AV4804="", "", COUNTIF($AV$11:$AV$5010, "&lt;"&amp;$AV4804)+1+COUNTIF($AV$11:$AV4804, $AV4804)-1)</f>
        <v/>
      </c>
      <c r="AZ4804" s="111" t="str">
        <f>IF($B4804="", "", SUMIF('Shopping List'!$AV$11:$AV$25, $B4804, 'Shopping List'!$BN$11:$BN$25))</f>
        <v/>
      </c>
      <c r="BB4804" s="117" t="str">
        <f t="shared" si="1127"/>
        <v/>
      </c>
    </row>
    <row r="4805" spans="1:54" x14ac:dyDescent="0.25">
      <c r="A4805" s="4"/>
      <c r="B4805" s="37"/>
      <c r="C4805" s="124"/>
      <c r="D4805" s="39"/>
      <c r="E4805" s="125"/>
      <c r="F4805" s="48"/>
      <c r="G4805" s="4"/>
      <c r="H4805" s="4"/>
      <c r="I4805" s="95" t="str">
        <f>IF($C4805="", "", IF(IFERROR(INDEX(Ingredients!$C$11:$C$310, MATCH($C4805, Ingredients!$B$11:$B$310, 0)), "")="", "", IFERROR(INDEX(Ingredients!$C$11:$C$310, MATCH($C4805, Ingredients!$B$11:$B$310, 0)), "")))</f>
        <v/>
      </c>
      <c r="J4805" s="73" t="str">
        <f>IF($B4805="", "", IF(IFERROR(INDEX(Meals!$C$11:$C$260, MATCH($B4805, Meals!$B$11:$B$260, 0)), "")="", "", IFERROR(INDEX(Meals!$C$11:$C$260, MATCH($B4805, Meals!$B$11:$B$260, 0)), "")))</f>
        <v/>
      </c>
      <c r="K4805" s="4"/>
      <c r="L4805" s="72" t="str">
        <f t="shared" si="1117"/>
        <v/>
      </c>
      <c r="M4805" s="73" t="str">
        <f t="shared" si="1118"/>
        <v/>
      </c>
      <c r="N4805" s="4"/>
      <c r="O4805" s="78" t="str">
        <f t="shared" si="1119"/>
        <v/>
      </c>
      <c r="P4805" s="79" t="str">
        <f t="shared" si="1120"/>
        <v/>
      </c>
      <c r="Q4805" s="4"/>
      <c r="R4805" s="90" t="str">
        <f t="shared" si="1121"/>
        <v/>
      </c>
      <c r="S4805" s="4"/>
      <c r="Y4805" s="18" t="str">
        <f t="shared" si="1122"/>
        <v/>
      </c>
      <c r="AA4805" s="18" t="str">
        <f t="shared" si="1113"/>
        <v/>
      </c>
      <c r="AB4805" s="18" t="str">
        <f t="shared" si="1114"/>
        <v/>
      </c>
      <c r="AC4805" s="18" t="str">
        <f t="shared" si="1123"/>
        <v/>
      </c>
      <c r="AD4805" s="18" t="str">
        <f t="shared" si="1123"/>
        <v/>
      </c>
      <c r="AE4805" s="18" t="str">
        <f t="shared" si="1124"/>
        <v/>
      </c>
      <c r="AG4805" s="95" t="str">
        <f>IF($C4805="", "", IF(IFERROR(INDEX(Ingredients!C$11:C$310, MATCH($C4805, Ingredients!$B$11:$B$310, 0)), "")="", "", IFERROR(INDEX(Ingredients!C$11:C$310, MATCH($C4805, Ingredients!$B$11:$B$310, 0)), "")))</f>
        <v/>
      </c>
      <c r="AH4805" s="105" t="str">
        <f>IF($C4805="", "", IF(IFERROR(INDEX(Ingredients!D$11:D$310, MATCH($C4805, Ingredients!$B$11:$B$310, 0)), "")="", "", IFERROR(INDEX(Ingredients!D$11:D$310, MATCH($C4805, Ingredients!$B$11:$B$310, 0)), "")))</f>
        <v/>
      </c>
      <c r="AI4805" s="106" t="str">
        <f>IF($C4805="", "", IF(IFERROR(INDEX(Ingredients!E$11:E$310, MATCH($C4805, Ingredients!$B$11:$B$310, 0)), "")="", "", IFERROR(INDEX(Ingredients!E$11:E$310, MATCH($C4805, Ingredients!$B$11:$B$310, 0)), "")))</f>
        <v/>
      </c>
      <c r="AJ4805" s="108" t="str">
        <f>IF($C4805="", "", IF(IFERROR(INDEX(Ingredients!F$11:F$310, MATCH($C4805, Ingredients!$B$11:$B$310, 0)), "")="", "", IFERROR(INDEX(Ingredients!F$11:F$310, MATCH($C4805, Ingredients!$B$11:$B$310, 0)), "")))</f>
        <v/>
      </c>
      <c r="AK4805" s="106" t="str">
        <f>IF($C4805="", "", IF(IFERROR(INDEX(Ingredients!G$11:G$310, MATCH($C4805, Ingredients!$B$11:$B$310, 0)), "")="", "", IFERROR(INDEX(Ingredients!G$11:G$310, MATCH($C4805, Ingredients!$B$11:$B$310, 0)), "")))</f>
        <v/>
      </c>
      <c r="AL4805" s="79" t="str">
        <f>IF($C4805="", "", IF(IFERROR(INDEX(Ingredients!H$11:H$310, MATCH($C4805, Ingredients!$B$11:$B$310, 0)), "")="", "", IFERROR(INDEX(Ingredients!H$11:H$310, MATCH($C4805, Ingredients!$B$11:$B$310, 0)), "")))</f>
        <v/>
      </c>
      <c r="AN4805" s="83" t="str">
        <f t="shared" si="1115"/>
        <v/>
      </c>
      <c r="AP4805" s="114" t="str">
        <f t="shared" si="1125"/>
        <v/>
      </c>
      <c r="AR4805" s="117" t="str">
        <f>IF($C4805="", "", IF(IFERROR(INDEX(Ingredients!$AI$11:$AI$310, MATCH($C4805, Ingredients!$B$11:$B$310, 0)), "")="", "", IFERROR(INDEX(Ingredients!$AI$11:$AI$310, MATCH($C4805, Ingredients!$B$11:$B$310, 0)), "")))</f>
        <v/>
      </c>
      <c r="AT4805" s="120" t="str">
        <f t="shared" si="1126"/>
        <v/>
      </c>
      <c r="AV4805" s="90" t="str">
        <f t="shared" si="1116"/>
        <v/>
      </c>
      <c r="AX4805" s="90" t="str">
        <f>IF($AV4805="", "", COUNTIF($AV$11:$AV$5010, "&lt;"&amp;$AV4805)+1+COUNTIF($AV$11:$AV4805, $AV4805)-1)</f>
        <v/>
      </c>
      <c r="AZ4805" s="111" t="str">
        <f>IF($B4805="", "", SUMIF('Shopping List'!$AV$11:$AV$25, $B4805, 'Shopping List'!$BN$11:$BN$25))</f>
        <v/>
      </c>
      <c r="BB4805" s="117" t="str">
        <f t="shared" si="1127"/>
        <v/>
      </c>
    </row>
    <row r="4806" spans="1:54" x14ac:dyDescent="0.25">
      <c r="A4806" s="4"/>
      <c r="B4806" s="37"/>
      <c r="C4806" s="124"/>
      <c r="D4806" s="39"/>
      <c r="E4806" s="125"/>
      <c r="F4806" s="48"/>
      <c r="G4806" s="4"/>
      <c r="H4806" s="4"/>
      <c r="I4806" s="95" t="str">
        <f>IF($C4806="", "", IF(IFERROR(INDEX(Ingredients!$C$11:$C$310, MATCH($C4806, Ingredients!$B$11:$B$310, 0)), "")="", "", IFERROR(INDEX(Ingredients!$C$11:$C$310, MATCH($C4806, Ingredients!$B$11:$B$310, 0)), "")))</f>
        <v/>
      </c>
      <c r="J4806" s="73" t="str">
        <f>IF($B4806="", "", IF(IFERROR(INDEX(Meals!$C$11:$C$260, MATCH($B4806, Meals!$B$11:$B$260, 0)), "")="", "", IFERROR(INDEX(Meals!$C$11:$C$260, MATCH($B4806, Meals!$B$11:$B$260, 0)), "")))</f>
        <v/>
      </c>
      <c r="K4806" s="4"/>
      <c r="L4806" s="72" t="str">
        <f t="shared" si="1117"/>
        <v/>
      </c>
      <c r="M4806" s="73" t="str">
        <f t="shared" si="1118"/>
        <v/>
      </c>
      <c r="N4806" s="4"/>
      <c r="O4806" s="78" t="str">
        <f t="shared" si="1119"/>
        <v/>
      </c>
      <c r="P4806" s="79" t="str">
        <f t="shared" si="1120"/>
        <v/>
      </c>
      <c r="Q4806" s="4"/>
      <c r="R4806" s="90" t="str">
        <f t="shared" si="1121"/>
        <v/>
      </c>
      <c r="S4806" s="4"/>
      <c r="Y4806" s="18" t="str">
        <f t="shared" si="1122"/>
        <v/>
      </c>
      <c r="AA4806" s="18" t="str">
        <f t="shared" si="1113"/>
        <v/>
      </c>
      <c r="AB4806" s="18" t="str">
        <f t="shared" si="1114"/>
        <v/>
      </c>
      <c r="AC4806" s="18" t="str">
        <f t="shared" si="1123"/>
        <v/>
      </c>
      <c r="AD4806" s="18" t="str">
        <f t="shared" si="1123"/>
        <v/>
      </c>
      <c r="AE4806" s="18" t="str">
        <f t="shared" si="1124"/>
        <v/>
      </c>
      <c r="AG4806" s="95" t="str">
        <f>IF($C4806="", "", IF(IFERROR(INDEX(Ingredients!C$11:C$310, MATCH($C4806, Ingredients!$B$11:$B$310, 0)), "")="", "", IFERROR(INDEX(Ingredients!C$11:C$310, MATCH($C4806, Ingredients!$B$11:$B$310, 0)), "")))</f>
        <v/>
      </c>
      <c r="AH4806" s="105" t="str">
        <f>IF($C4806="", "", IF(IFERROR(INDEX(Ingredients!D$11:D$310, MATCH($C4806, Ingredients!$B$11:$B$310, 0)), "")="", "", IFERROR(INDEX(Ingredients!D$11:D$310, MATCH($C4806, Ingredients!$B$11:$B$310, 0)), "")))</f>
        <v/>
      </c>
      <c r="AI4806" s="106" t="str">
        <f>IF($C4806="", "", IF(IFERROR(INDEX(Ingredients!E$11:E$310, MATCH($C4806, Ingredients!$B$11:$B$310, 0)), "")="", "", IFERROR(INDEX(Ingredients!E$11:E$310, MATCH($C4806, Ingredients!$B$11:$B$310, 0)), "")))</f>
        <v/>
      </c>
      <c r="AJ4806" s="108" t="str">
        <f>IF($C4806="", "", IF(IFERROR(INDEX(Ingredients!F$11:F$310, MATCH($C4806, Ingredients!$B$11:$B$310, 0)), "")="", "", IFERROR(INDEX(Ingredients!F$11:F$310, MATCH($C4806, Ingredients!$B$11:$B$310, 0)), "")))</f>
        <v/>
      </c>
      <c r="AK4806" s="106" t="str">
        <f>IF($C4806="", "", IF(IFERROR(INDEX(Ingredients!G$11:G$310, MATCH($C4806, Ingredients!$B$11:$B$310, 0)), "")="", "", IFERROR(INDEX(Ingredients!G$11:G$310, MATCH($C4806, Ingredients!$B$11:$B$310, 0)), "")))</f>
        <v/>
      </c>
      <c r="AL4806" s="79" t="str">
        <f>IF($C4806="", "", IF(IFERROR(INDEX(Ingredients!H$11:H$310, MATCH($C4806, Ingredients!$B$11:$B$310, 0)), "")="", "", IFERROR(INDEX(Ingredients!H$11:H$310, MATCH($C4806, Ingredients!$B$11:$B$310, 0)), "")))</f>
        <v/>
      </c>
      <c r="AN4806" s="83" t="str">
        <f t="shared" si="1115"/>
        <v/>
      </c>
      <c r="AP4806" s="114" t="str">
        <f t="shared" si="1125"/>
        <v/>
      </c>
      <c r="AR4806" s="117" t="str">
        <f>IF($C4806="", "", IF(IFERROR(INDEX(Ingredients!$AI$11:$AI$310, MATCH($C4806, Ingredients!$B$11:$B$310, 0)), "")="", "", IFERROR(INDEX(Ingredients!$AI$11:$AI$310, MATCH($C4806, Ingredients!$B$11:$B$310, 0)), "")))</f>
        <v/>
      </c>
      <c r="AT4806" s="120" t="str">
        <f t="shared" si="1126"/>
        <v/>
      </c>
      <c r="AV4806" s="90" t="str">
        <f t="shared" si="1116"/>
        <v/>
      </c>
      <c r="AX4806" s="90" t="str">
        <f>IF($AV4806="", "", COUNTIF($AV$11:$AV$5010, "&lt;"&amp;$AV4806)+1+COUNTIF($AV$11:$AV4806, $AV4806)-1)</f>
        <v/>
      </c>
      <c r="AZ4806" s="111" t="str">
        <f>IF($B4806="", "", SUMIF('Shopping List'!$AV$11:$AV$25, $B4806, 'Shopping List'!$BN$11:$BN$25))</f>
        <v/>
      </c>
      <c r="BB4806" s="117" t="str">
        <f t="shared" si="1127"/>
        <v/>
      </c>
    </row>
    <row r="4807" spans="1:54" x14ac:dyDescent="0.25">
      <c r="A4807" s="4"/>
      <c r="B4807" s="37"/>
      <c r="C4807" s="124"/>
      <c r="D4807" s="39"/>
      <c r="E4807" s="125"/>
      <c r="F4807" s="48"/>
      <c r="G4807" s="4"/>
      <c r="H4807" s="4"/>
      <c r="I4807" s="95" t="str">
        <f>IF($C4807="", "", IF(IFERROR(INDEX(Ingredients!$C$11:$C$310, MATCH($C4807, Ingredients!$B$11:$B$310, 0)), "")="", "", IFERROR(INDEX(Ingredients!$C$11:$C$310, MATCH($C4807, Ingredients!$B$11:$B$310, 0)), "")))</f>
        <v/>
      </c>
      <c r="J4807" s="73" t="str">
        <f>IF($B4807="", "", IF(IFERROR(INDEX(Meals!$C$11:$C$260, MATCH($B4807, Meals!$B$11:$B$260, 0)), "")="", "", IFERROR(INDEX(Meals!$C$11:$C$260, MATCH($B4807, Meals!$B$11:$B$260, 0)), "")))</f>
        <v/>
      </c>
      <c r="K4807" s="4"/>
      <c r="L4807" s="72" t="str">
        <f t="shared" si="1117"/>
        <v/>
      </c>
      <c r="M4807" s="73" t="str">
        <f t="shared" si="1118"/>
        <v/>
      </c>
      <c r="N4807" s="4"/>
      <c r="O4807" s="78" t="str">
        <f t="shared" si="1119"/>
        <v/>
      </c>
      <c r="P4807" s="79" t="str">
        <f t="shared" si="1120"/>
        <v/>
      </c>
      <c r="Q4807" s="4"/>
      <c r="R4807" s="90" t="str">
        <f t="shared" si="1121"/>
        <v/>
      </c>
      <c r="S4807" s="4"/>
      <c r="Y4807" s="18" t="str">
        <f t="shared" si="1122"/>
        <v/>
      </c>
      <c r="AA4807" s="18" t="str">
        <f t="shared" si="1113"/>
        <v/>
      </c>
      <c r="AB4807" s="18" t="str">
        <f t="shared" si="1114"/>
        <v/>
      </c>
      <c r="AC4807" s="18" t="str">
        <f t="shared" si="1123"/>
        <v/>
      </c>
      <c r="AD4807" s="18" t="str">
        <f t="shared" si="1123"/>
        <v/>
      </c>
      <c r="AE4807" s="18" t="str">
        <f t="shared" si="1124"/>
        <v/>
      </c>
      <c r="AG4807" s="95" t="str">
        <f>IF($C4807="", "", IF(IFERROR(INDEX(Ingredients!C$11:C$310, MATCH($C4807, Ingredients!$B$11:$B$310, 0)), "")="", "", IFERROR(INDEX(Ingredients!C$11:C$310, MATCH($C4807, Ingredients!$B$11:$B$310, 0)), "")))</f>
        <v/>
      </c>
      <c r="AH4807" s="105" t="str">
        <f>IF($C4807="", "", IF(IFERROR(INDEX(Ingredients!D$11:D$310, MATCH($C4807, Ingredients!$B$11:$B$310, 0)), "")="", "", IFERROR(INDEX(Ingredients!D$11:D$310, MATCH($C4807, Ingredients!$B$11:$B$310, 0)), "")))</f>
        <v/>
      </c>
      <c r="AI4807" s="106" t="str">
        <f>IF($C4807="", "", IF(IFERROR(INDEX(Ingredients!E$11:E$310, MATCH($C4807, Ingredients!$B$11:$B$310, 0)), "")="", "", IFERROR(INDEX(Ingredients!E$11:E$310, MATCH($C4807, Ingredients!$B$11:$B$310, 0)), "")))</f>
        <v/>
      </c>
      <c r="AJ4807" s="108" t="str">
        <f>IF($C4807="", "", IF(IFERROR(INDEX(Ingredients!F$11:F$310, MATCH($C4807, Ingredients!$B$11:$B$310, 0)), "")="", "", IFERROR(INDEX(Ingredients!F$11:F$310, MATCH($C4807, Ingredients!$B$11:$B$310, 0)), "")))</f>
        <v/>
      </c>
      <c r="AK4807" s="106" t="str">
        <f>IF($C4807="", "", IF(IFERROR(INDEX(Ingredients!G$11:G$310, MATCH($C4807, Ingredients!$B$11:$B$310, 0)), "")="", "", IFERROR(INDEX(Ingredients!G$11:G$310, MATCH($C4807, Ingredients!$B$11:$B$310, 0)), "")))</f>
        <v/>
      </c>
      <c r="AL4807" s="79" t="str">
        <f>IF($C4807="", "", IF(IFERROR(INDEX(Ingredients!H$11:H$310, MATCH($C4807, Ingredients!$B$11:$B$310, 0)), "")="", "", IFERROR(INDEX(Ingredients!H$11:H$310, MATCH($C4807, Ingredients!$B$11:$B$310, 0)), "")))</f>
        <v/>
      </c>
      <c r="AN4807" s="83" t="str">
        <f t="shared" si="1115"/>
        <v/>
      </c>
      <c r="AP4807" s="114" t="str">
        <f t="shared" si="1125"/>
        <v/>
      </c>
      <c r="AR4807" s="117" t="str">
        <f>IF($C4807="", "", IF(IFERROR(INDEX(Ingredients!$AI$11:$AI$310, MATCH($C4807, Ingredients!$B$11:$B$310, 0)), "")="", "", IFERROR(INDEX(Ingredients!$AI$11:$AI$310, MATCH($C4807, Ingredients!$B$11:$B$310, 0)), "")))</f>
        <v/>
      </c>
      <c r="AT4807" s="120" t="str">
        <f t="shared" si="1126"/>
        <v/>
      </c>
      <c r="AV4807" s="90" t="str">
        <f t="shared" si="1116"/>
        <v/>
      </c>
      <c r="AX4807" s="90" t="str">
        <f>IF($AV4807="", "", COUNTIF($AV$11:$AV$5010, "&lt;"&amp;$AV4807)+1+COUNTIF($AV$11:$AV4807, $AV4807)-1)</f>
        <v/>
      </c>
      <c r="AZ4807" s="111" t="str">
        <f>IF($B4807="", "", SUMIF('Shopping List'!$AV$11:$AV$25, $B4807, 'Shopping List'!$BN$11:$BN$25))</f>
        <v/>
      </c>
      <c r="BB4807" s="117" t="str">
        <f t="shared" si="1127"/>
        <v/>
      </c>
    </row>
    <row r="4808" spans="1:54" x14ac:dyDescent="0.25">
      <c r="A4808" s="4"/>
      <c r="B4808" s="37"/>
      <c r="C4808" s="124"/>
      <c r="D4808" s="39"/>
      <c r="E4808" s="125"/>
      <c r="F4808" s="48"/>
      <c r="G4808" s="4"/>
      <c r="H4808" s="4"/>
      <c r="I4808" s="95" t="str">
        <f>IF($C4808="", "", IF(IFERROR(INDEX(Ingredients!$C$11:$C$310, MATCH($C4808, Ingredients!$B$11:$B$310, 0)), "")="", "", IFERROR(INDEX(Ingredients!$C$11:$C$310, MATCH($C4808, Ingredients!$B$11:$B$310, 0)), "")))</f>
        <v/>
      </c>
      <c r="J4808" s="73" t="str">
        <f>IF($B4808="", "", IF(IFERROR(INDEX(Meals!$C$11:$C$260, MATCH($B4808, Meals!$B$11:$B$260, 0)), "")="", "", IFERROR(INDEX(Meals!$C$11:$C$260, MATCH($B4808, Meals!$B$11:$B$260, 0)), "")))</f>
        <v/>
      </c>
      <c r="K4808" s="4"/>
      <c r="L4808" s="72" t="str">
        <f t="shared" si="1117"/>
        <v/>
      </c>
      <c r="M4808" s="73" t="str">
        <f t="shared" si="1118"/>
        <v/>
      </c>
      <c r="N4808" s="4"/>
      <c r="O4808" s="78" t="str">
        <f t="shared" si="1119"/>
        <v/>
      </c>
      <c r="P4808" s="79" t="str">
        <f t="shared" si="1120"/>
        <v/>
      </c>
      <c r="Q4808" s="4"/>
      <c r="R4808" s="90" t="str">
        <f t="shared" si="1121"/>
        <v/>
      </c>
      <c r="S4808" s="4"/>
      <c r="Y4808" s="18" t="str">
        <f t="shared" si="1122"/>
        <v/>
      </c>
      <c r="AA4808" s="18" t="str">
        <f t="shared" si="1113"/>
        <v/>
      </c>
      <c r="AB4808" s="18" t="str">
        <f t="shared" si="1114"/>
        <v/>
      </c>
      <c r="AC4808" s="18" t="str">
        <f t="shared" si="1123"/>
        <v/>
      </c>
      <c r="AD4808" s="18" t="str">
        <f t="shared" si="1123"/>
        <v/>
      </c>
      <c r="AE4808" s="18" t="str">
        <f t="shared" si="1124"/>
        <v/>
      </c>
      <c r="AG4808" s="95" t="str">
        <f>IF($C4808="", "", IF(IFERROR(INDEX(Ingredients!C$11:C$310, MATCH($C4808, Ingredients!$B$11:$B$310, 0)), "")="", "", IFERROR(INDEX(Ingredients!C$11:C$310, MATCH($C4808, Ingredients!$B$11:$B$310, 0)), "")))</f>
        <v/>
      </c>
      <c r="AH4808" s="105" t="str">
        <f>IF($C4808="", "", IF(IFERROR(INDEX(Ingredients!D$11:D$310, MATCH($C4808, Ingredients!$B$11:$B$310, 0)), "")="", "", IFERROR(INDEX(Ingredients!D$11:D$310, MATCH($C4808, Ingredients!$B$11:$B$310, 0)), "")))</f>
        <v/>
      </c>
      <c r="AI4808" s="106" t="str">
        <f>IF($C4808="", "", IF(IFERROR(INDEX(Ingredients!E$11:E$310, MATCH($C4808, Ingredients!$B$11:$B$310, 0)), "")="", "", IFERROR(INDEX(Ingredients!E$11:E$310, MATCH($C4808, Ingredients!$B$11:$B$310, 0)), "")))</f>
        <v/>
      </c>
      <c r="AJ4808" s="108" t="str">
        <f>IF($C4808="", "", IF(IFERROR(INDEX(Ingredients!F$11:F$310, MATCH($C4808, Ingredients!$B$11:$B$310, 0)), "")="", "", IFERROR(INDEX(Ingredients!F$11:F$310, MATCH($C4808, Ingredients!$B$11:$B$310, 0)), "")))</f>
        <v/>
      </c>
      <c r="AK4808" s="106" t="str">
        <f>IF($C4808="", "", IF(IFERROR(INDEX(Ingredients!G$11:G$310, MATCH($C4808, Ingredients!$B$11:$B$310, 0)), "")="", "", IFERROR(INDEX(Ingredients!G$11:G$310, MATCH($C4808, Ingredients!$B$11:$B$310, 0)), "")))</f>
        <v/>
      </c>
      <c r="AL4808" s="79" t="str">
        <f>IF($C4808="", "", IF(IFERROR(INDEX(Ingredients!H$11:H$310, MATCH($C4808, Ingredients!$B$11:$B$310, 0)), "")="", "", IFERROR(INDEX(Ingredients!H$11:H$310, MATCH($C4808, Ingredients!$B$11:$B$310, 0)), "")))</f>
        <v/>
      </c>
      <c r="AN4808" s="83" t="str">
        <f t="shared" si="1115"/>
        <v/>
      </c>
      <c r="AP4808" s="114" t="str">
        <f t="shared" si="1125"/>
        <v/>
      </c>
      <c r="AR4808" s="117" t="str">
        <f>IF($C4808="", "", IF(IFERROR(INDEX(Ingredients!$AI$11:$AI$310, MATCH($C4808, Ingredients!$B$11:$B$310, 0)), "")="", "", IFERROR(INDEX(Ingredients!$AI$11:$AI$310, MATCH($C4808, Ingredients!$B$11:$B$310, 0)), "")))</f>
        <v/>
      </c>
      <c r="AT4808" s="120" t="str">
        <f t="shared" si="1126"/>
        <v/>
      </c>
      <c r="AV4808" s="90" t="str">
        <f t="shared" si="1116"/>
        <v/>
      </c>
      <c r="AX4808" s="90" t="str">
        <f>IF($AV4808="", "", COUNTIF($AV$11:$AV$5010, "&lt;"&amp;$AV4808)+1+COUNTIF($AV$11:$AV4808, $AV4808)-1)</f>
        <v/>
      </c>
      <c r="AZ4808" s="111" t="str">
        <f>IF($B4808="", "", SUMIF('Shopping List'!$AV$11:$AV$25, $B4808, 'Shopping List'!$BN$11:$BN$25))</f>
        <v/>
      </c>
      <c r="BB4808" s="117" t="str">
        <f t="shared" si="1127"/>
        <v/>
      </c>
    </row>
    <row r="4809" spans="1:54" x14ac:dyDescent="0.25">
      <c r="A4809" s="4"/>
      <c r="B4809" s="37"/>
      <c r="C4809" s="124"/>
      <c r="D4809" s="39"/>
      <c r="E4809" s="125"/>
      <c r="F4809" s="48"/>
      <c r="G4809" s="4"/>
      <c r="H4809" s="4"/>
      <c r="I4809" s="95" t="str">
        <f>IF($C4809="", "", IF(IFERROR(INDEX(Ingredients!$C$11:$C$310, MATCH($C4809, Ingredients!$B$11:$B$310, 0)), "")="", "", IFERROR(INDEX(Ingredients!$C$11:$C$310, MATCH($C4809, Ingredients!$B$11:$B$310, 0)), "")))</f>
        <v/>
      </c>
      <c r="J4809" s="73" t="str">
        <f>IF($B4809="", "", IF(IFERROR(INDEX(Meals!$C$11:$C$260, MATCH($B4809, Meals!$B$11:$B$260, 0)), "")="", "", IFERROR(INDEX(Meals!$C$11:$C$260, MATCH($B4809, Meals!$B$11:$B$260, 0)), "")))</f>
        <v/>
      </c>
      <c r="K4809" s="4"/>
      <c r="L4809" s="72" t="str">
        <f t="shared" si="1117"/>
        <v/>
      </c>
      <c r="M4809" s="73" t="str">
        <f t="shared" si="1118"/>
        <v/>
      </c>
      <c r="N4809" s="4"/>
      <c r="O4809" s="78" t="str">
        <f t="shared" si="1119"/>
        <v/>
      </c>
      <c r="P4809" s="79" t="str">
        <f t="shared" si="1120"/>
        <v/>
      </c>
      <c r="Q4809" s="4"/>
      <c r="R4809" s="90" t="str">
        <f t="shared" si="1121"/>
        <v/>
      </c>
      <c r="S4809" s="4"/>
      <c r="Y4809" s="18" t="str">
        <f t="shared" si="1122"/>
        <v/>
      </c>
      <c r="AA4809" s="18" t="str">
        <f t="shared" si="1113"/>
        <v/>
      </c>
      <c r="AB4809" s="18" t="str">
        <f t="shared" si="1114"/>
        <v/>
      </c>
      <c r="AC4809" s="18" t="str">
        <f t="shared" si="1123"/>
        <v/>
      </c>
      <c r="AD4809" s="18" t="str">
        <f t="shared" si="1123"/>
        <v/>
      </c>
      <c r="AE4809" s="18" t="str">
        <f t="shared" si="1124"/>
        <v/>
      </c>
      <c r="AG4809" s="95" t="str">
        <f>IF($C4809="", "", IF(IFERROR(INDEX(Ingredients!C$11:C$310, MATCH($C4809, Ingredients!$B$11:$B$310, 0)), "")="", "", IFERROR(INDEX(Ingredients!C$11:C$310, MATCH($C4809, Ingredients!$B$11:$B$310, 0)), "")))</f>
        <v/>
      </c>
      <c r="AH4809" s="105" t="str">
        <f>IF($C4809="", "", IF(IFERROR(INDEX(Ingredients!D$11:D$310, MATCH($C4809, Ingredients!$B$11:$B$310, 0)), "")="", "", IFERROR(INDEX(Ingredients!D$11:D$310, MATCH($C4809, Ingredients!$B$11:$B$310, 0)), "")))</f>
        <v/>
      </c>
      <c r="AI4809" s="106" t="str">
        <f>IF($C4809="", "", IF(IFERROR(INDEX(Ingredients!E$11:E$310, MATCH($C4809, Ingredients!$B$11:$B$310, 0)), "")="", "", IFERROR(INDEX(Ingredients!E$11:E$310, MATCH($C4809, Ingredients!$B$11:$B$310, 0)), "")))</f>
        <v/>
      </c>
      <c r="AJ4809" s="108" t="str">
        <f>IF($C4809="", "", IF(IFERROR(INDEX(Ingredients!F$11:F$310, MATCH($C4809, Ingredients!$B$11:$B$310, 0)), "")="", "", IFERROR(INDEX(Ingredients!F$11:F$310, MATCH($C4809, Ingredients!$B$11:$B$310, 0)), "")))</f>
        <v/>
      </c>
      <c r="AK4809" s="106" t="str">
        <f>IF($C4809="", "", IF(IFERROR(INDEX(Ingredients!G$11:G$310, MATCH($C4809, Ingredients!$B$11:$B$310, 0)), "")="", "", IFERROR(INDEX(Ingredients!G$11:G$310, MATCH($C4809, Ingredients!$B$11:$B$310, 0)), "")))</f>
        <v/>
      </c>
      <c r="AL4809" s="79" t="str">
        <f>IF($C4809="", "", IF(IFERROR(INDEX(Ingredients!H$11:H$310, MATCH($C4809, Ingredients!$B$11:$B$310, 0)), "")="", "", IFERROR(INDEX(Ingredients!H$11:H$310, MATCH($C4809, Ingredients!$B$11:$B$310, 0)), "")))</f>
        <v/>
      </c>
      <c r="AN4809" s="83" t="str">
        <f t="shared" si="1115"/>
        <v/>
      </c>
      <c r="AP4809" s="114" t="str">
        <f t="shared" si="1125"/>
        <v/>
      </c>
      <c r="AR4809" s="117" t="str">
        <f>IF($C4809="", "", IF(IFERROR(INDEX(Ingredients!$AI$11:$AI$310, MATCH($C4809, Ingredients!$B$11:$B$310, 0)), "")="", "", IFERROR(INDEX(Ingredients!$AI$11:$AI$310, MATCH($C4809, Ingredients!$B$11:$B$310, 0)), "")))</f>
        <v/>
      </c>
      <c r="AT4809" s="120" t="str">
        <f t="shared" si="1126"/>
        <v/>
      </c>
      <c r="AV4809" s="90" t="str">
        <f t="shared" si="1116"/>
        <v/>
      </c>
      <c r="AX4809" s="90" t="str">
        <f>IF($AV4809="", "", COUNTIF($AV$11:$AV$5010, "&lt;"&amp;$AV4809)+1+COUNTIF($AV$11:$AV4809, $AV4809)-1)</f>
        <v/>
      </c>
      <c r="AZ4809" s="111" t="str">
        <f>IF($B4809="", "", SUMIF('Shopping List'!$AV$11:$AV$25, $B4809, 'Shopping List'!$BN$11:$BN$25))</f>
        <v/>
      </c>
      <c r="BB4809" s="117" t="str">
        <f t="shared" si="1127"/>
        <v/>
      </c>
    </row>
    <row r="4810" spans="1:54" x14ac:dyDescent="0.25">
      <c r="A4810" s="4"/>
      <c r="B4810" s="37"/>
      <c r="C4810" s="124"/>
      <c r="D4810" s="39"/>
      <c r="E4810" s="125"/>
      <c r="F4810" s="48"/>
      <c r="G4810" s="4"/>
      <c r="H4810" s="4"/>
      <c r="I4810" s="95" t="str">
        <f>IF($C4810="", "", IF(IFERROR(INDEX(Ingredients!$C$11:$C$310, MATCH($C4810, Ingredients!$B$11:$B$310, 0)), "")="", "", IFERROR(INDEX(Ingredients!$C$11:$C$310, MATCH($C4810, Ingredients!$B$11:$B$310, 0)), "")))</f>
        <v/>
      </c>
      <c r="J4810" s="73" t="str">
        <f>IF($B4810="", "", IF(IFERROR(INDEX(Meals!$C$11:$C$260, MATCH($B4810, Meals!$B$11:$B$260, 0)), "")="", "", IFERROR(INDEX(Meals!$C$11:$C$260, MATCH($B4810, Meals!$B$11:$B$260, 0)), "")))</f>
        <v/>
      </c>
      <c r="K4810" s="4"/>
      <c r="L4810" s="72" t="str">
        <f t="shared" si="1117"/>
        <v/>
      </c>
      <c r="M4810" s="73" t="str">
        <f t="shared" si="1118"/>
        <v/>
      </c>
      <c r="N4810" s="4"/>
      <c r="O4810" s="78" t="str">
        <f t="shared" si="1119"/>
        <v/>
      </c>
      <c r="P4810" s="79" t="str">
        <f t="shared" si="1120"/>
        <v/>
      </c>
      <c r="Q4810" s="4"/>
      <c r="R4810" s="90" t="str">
        <f t="shared" si="1121"/>
        <v/>
      </c>
      <c r="S4810" s="4"/>
      <c r="Y4810" s="18" t="str">
        <f t="shared" si="1122"/>
        <v/>
      </c>
      <c r="AA4810" s="18" t="str">
        <f t="shared" si="1113"/>
        <v/>
      </c>
      <c r="AB4810" s="18" t="str">
        <f t="shared" si="1114"/>
        <v/>
      </c>
      <c r="AC4810" s="18" t="str">
        <f t="shared" si="1123"/>
        <v/>
      </c>
      <c r="AD4810" s="18" t="str">
        <f t="shared" si="1123"/>
        <v/>
      </c>
      <c r="AE4810" s="18" t="str">
        <f t="shared" si="1124"/>
        <v/>
      </c>
      <c r="AG4810" s="95" t="str">
        <f>IF($C4810="", "", IF(IFERROR(INDEX(Ingredients!C$11:C$310, MATCH($C4810, Ingredients!$B$11:$B$310, 0)), "")="", "", IFERROR(INDEX(Ingredients!C$11:C$310, MATCH($C4810, Ingredients!$B$11:$B$310, 0)), "")))</f>
        <v/>
      </c>
      <c r="AH4810" s="105" t="str">
        <f>IF($C4810="", "", IF(IFERROR(INDEX(Ingredients!D$11:D$310, MATCH($C4810, Ingredients!$B$11:$B$310, 0)), "")="", "", IFERROR(INDEX(Ingredients!D$11:D$310, MATCH($C4810, Ingredients!$B$11:$B$310, 0)), "")))</f>
        <v/>
      </c>
      <c r="AI4810" s="106" t="str">
        <f>IF($C4810="", "", IF(IFERROR(INDEX(Ingredients!E$11:E$310, MATCH($C4810, Ingredients!$B$11:$B$310, 0)), "")="", "", IFERROR(INDEX(Ingredients!E$11:E$310, MATCH($C4810, Ingredients!$B$11:$B$310, 0)), "")))</f>
        <v/>
      </c>
      <c r="AJ4810" s="108" t="str">
        <f>IF($C4810="", "", IF(IFERROR(INDEX(Ingredients!F$11:F$310, MATCH($C4810, Ingredients!$B$11:$B$310, 0)), "")="", "", IFERROR(INDEX(Ingredients!F$11:F$310, MATCH($C4810, Ingredients!$B$11:$B$310, 0)), "")))</f>
        <v/>
      </c>
      <c r="AK4810" s="106" t="str">
        <f>IF($C4810="", "", IF(IFERROR(INDEX(Ingredients!G$11:G$310, MATCH($C4810, Ingredients!$B$11:$B$310, 0)), "")="", "", IFERROR(INDEX(Ingredients!G$11:G$310, MATCH($C4810, Ingredients!$B$11:$B$310, 0)), "")))</f>
        <v/>
      </c>
      <c r="AL4810" s="79" t="str">
        <f>IF($C4810="", "", IF(IFERROR(INDEX(Ingredients!H$11:H$310, MATCH($C4810, Ingredients!$B$11:$B$310, 0)), "")="", "", IFERROR(INDEX(Ingredients!H$11:H$310, MATCH($C4810, Ingredients!$B$11:$B$310, 0)), "")))</f>
        <v/>
      </c>
      <c r="AN4810" s="83" t="str">
        <f t="shared" si="1115"/>
        <v/>
      </c>
      <c r="AP4810" s="114" t="str">
        <f t="shared" si="1125"/>
        <v/>
      </c>
      <c r="AR4810" s="117" t="str">
        <f>IF($C4810="", "", IF(IFERROR(INDEX(Ingredients!$AI$11:$AI$310, MATCH($C4810, Ingredients!$B$11:$B$310, 0)), "")="", "", IFERROR(INDEX(Ingredients!$AI$11:$AI$310, MATCH($C4810, Ingredients!$B$11:$B$310, 0)), "")))</f>
        <v/>
      </c>
      <c r="AT4810" s="120" t="str">
        <f t="shared" si="1126"/>
        <v/>
      </c>
      <c r="AV4810" s="90" t="str">
        <f t="shared" si="1116"/>
        <v/>
      </c>
      <c r="AX4810" s="90" t="str">
        <f>IF($AV4810="", "", COUNTIF($AV$11:$AV$5010, "&lt;"&amp;$AV4810)+1+COUNTIF($AV$11:$AV4810, $AV4810)-1)</f>
        <v/>
      </c>
      <c r="AZ4810" s="111" t="str">
        <f>IF($B4810="", "", SUMIF('Shopping List'!$AV$11:$AV$25, $B4810, 'Shopping List'!$BN$11:$BN$25))</f>
        <v/>
      </c>
      <c r="BB4810" s="117" t="str">
        <f t="shared" si="1127"/>
        <v/>
      </c>
    </row>
    <row r="4811" spans="1:54" x14ac:dyDescent="0.25">
      <c r="A4811" s="4"/>
      <c r="B4811" s="37"/>
      <c r="C4811" s="124"/>
      <c r="D4811" s="39"/>
      <c r="E4811" s="125"/>
      <c r="F4811" s="48"/>
      <c r="G4811" s="4"/>
      <c r="H4811" s="4"/>
      <c r="I4811" s="95" t="str">
        <f>IF($C4811="", "", IF(IFERROR(INDEX(Ingredients!$C$11:$C$310, MATCH($C4811, Ingredients!$B$11:$B$310, 0)), "")="", "", IFERROR(INDEX(Ingredients!$C$11:$C$310, MATCH($C4811, Ingredients!$B$11:$B$310, 0)), "")))</f>
        <v/>
      </c>
      <c r="J4811" s="73" t="str">
        <f>IF($B4811="", "", IF(IFERROR(INDEX(Meals!$C$11:$C$260, MATCH($B4811, Meals!$B$11:$B$260, 0)), "")="", "", IFERROR(INDEX(Meals!$C$11:$C$260, MATCH($B4811, Meals!$B$11:$B$260, 0)), "")))</f>
        <v/>
      </c>
      <c r="K4811" s="4"/>
      <c r="L4811" s="72" t="str">
        <f t="shared" si="1117"/>
        <v/>
      </c>
      <c r="M4811" s="73" t="str">
        <f t="shared" si="1118"/>
        <v/>
      </c>
      <c r="N4811" s="4"/>
      <c r="O4811" s="78" t="str">
        <f t="shared" si="1119"/>
        <v/>
      </c>
      <c r="P4811" s="79" t="str">
        <f t="shared" si="1120"/>
        <v/>
      </c>
      <c r="Q4811" s="4"/>
      <c r="R4811" s="90" t="str">
        <f t="shared" si="1121"/>
        <v/>
      </c>
      <c r="S4811" s="4"/>
      <c r="Y4811" s="18" t="str">
        <f t="shared" si="1122"/>
        <v/>
      </c>
      <c r="AA4811" s="18" t="str">
        <f t="shared" ref="AA4811:AA4874" si="1128">IF($Y4811="", "", IF(AND(AA$5="X", B4811=""), $Y$6, IF(AND(NOT(B4811=""), COUNTIF(V$11:V$260, B4811)=0), $Y$7, "")))</f>
        <v/>
      </c>
      <c r="AB4811" s="18" t="str">
        <f t="shared" ref="AB4811:AB4874" si="1129">IF($Y4811="", "", IF(AND(AB$5="X", C4811=""), $Y$6, IF(AND(NOT(C4811=""), COUNTIF(W$11:W$310, C4811)=0), $Y$7, "")))</f>
        <v/>
      </c>
      <c r="AC4811" s="18" t="str">
        <f t="shared" si="1123"/>
        <v/>
      </c>
      <c r="AD4811" s="18" t="str">
        <f t="shared" si="1123"/>
        <v/>
      </c>
      <c r="AE4811" s="18" t="str">
        <f t="shared" si="1124"/>
        <v/>
      </c>
      <c r="AG4811" s="95" t="str">
        <f>IF($C4811="", "", IF(IFERROR(INDEX(Ingredients!C$11:C$310, MATCH($C4811, Ingredients!$B$11:$B$310, 0)), "")="", "", IFERROR(INDEX(Ingredients!C$11:C$310, MATCH($C4811, Ingredients!$B$11:$B$310, 0)), "")))</f>
        <v/>
      </c>
      <c r="AH4811" s="105" t="str">
        <f>IF($C4811="", "", IF(IFERROR(INDEX(Ingredients!D$11:D$310, MATCH($C4811, Ingredients!$B$11:$B$310, 0)), "")="", "", IFERROR(INDEX(Ingredients!D$11:D$310, MATCH($C4811, Ingredients!$B$11:$B$310, 0)), "")))</f>
        <v/>
      </c>
      <c r="AI4811" s="106" t="str">
        <f>IF($C4811="", "", IF(IFERROR(INDEX(Ingredients!E$11:E$310, MATCH($C4811, Ingredients!$B$11:$B$310, 0)), "")="", "", IFERROR(INDEX(Ingredients!E$11:E$310, MATCH($C4811, Ingredients!$B$11:$B$310, 0)), "")))</f>
        <v/>
      </c>
      <c r="AJ4811" s="108" t="str">
        <f>IF($C4811="", "", IF(IFERROR(INDEX(Ingredients!F$11:F$310, MATCH($C4811, Ingredients!$B$11:$B$310, 0)), "")="", "", IFERROR(INDEX(Ingredients!F$11:F$310, MATCH($C4811, Ingredients!$B$11:$B$310, 0)), "")))</f>
        <v/>
      </c>
      <c r="AK4811" s="106" t="str">
        <f>IF($C4811="", "", IF(IFERROR(INDEX(Ingredients!G$11:G$310, MATCH($C4811, Ingredients!$B$11:$B$310, 0)), "")="", "", IFERROR(INDEX(Ingredients!G$11:G$310, MATCH($C4811, Ingredients!$B$11:$B$310, 0)), "")))</f>
        <v/>
      </c>
      <c r="AL4811" s="79" t="str">
        <f>IF($C4811="", "", IF(IFERROR(INDEX(Ingredients!H$11:H$310, MATCH($C4811, Ingredients!$B$11:$B$310, 0)), "")="", "", IFERROR(INDEX(Ingredients!H$11:H$310, MATCH($C4811, Ingredients!$B$11:$B$310, 0)), "")))</f>
        <v/>
      </c>
      <c r="AN4811" s="83" t="str">
        <f t="shared" ref="AN4811:AN4874" si="1130">IF($D4811="", "", IFERROR(IF($AK4811=$AI4811, $AJ4811/$AH4811, $AJ4811), ""))</f>
        <v/>
      </c>
      <c r="AP4811" s="114" t="str">
        <f t="shared" si="1125"/>
        <v/>
      </c>
      <c r="AR4811" s="117" t="str">
        <f>IF($C4811="", "", IF(IFERROR(INDEX(Ingredients!$AI$11:$AI$310, MATCH($C4811, Ingredients!$B$11:$B$310, 0)), "")="", "", IFERROR(INDEX(Ingredients!$AI$11:$AI$310, MATCH($C4811, Ingredients!$B$11:$B$310, 0)), "")))</f>
        <v/>
      </c>
      <c r="AT4811" s="120" t="str">
        <f t="shared" si="1126"/>
        <v/>
      </c>
      <c r="AV4811" s="90" t="str">
        <f t="shared" ref="AV4811:AV4874" si="1131">IF($AT$8="", "", IF($B4811=$AT$8, $E4811, ""))</f>
        <v/>
      </c>
      <c r="AX4811" s="90" t="str">
        <f>IF($AV4811="", "", COUNTIF($AV$11:$AV$5010, "&lt;"&amp;$AV4811)+1+COUNTIF($AV$11:$AV4811, $AV4811)-1)</f>
        <v/>
      </c>
      <c r="AZ4811" s="111" t="str">
        <f>IF($B4811="", "", SUMIF('Shopping List'!$AV$11:$AV$25, $B4811, 'Shopping List'!$BN$11:$BN$25))</f>
        <v/>
      </c>
      <c r="BB4811" s="117" t="str">
        <f t="shared" si="1127"/>
        <v/>
      </c>
    </row>
    <row r="4812" spans="1:54" x14ac:dyDescent="0.25">
      <c r="A4812" s="4"/>
      <c r="B4812" s="37"/>
      <c r="C4812" s="124"/>
      <c r="D4812" s="39"/>
      <c r="E4812" s="125"/>
      <c r="F4812" s="48"/>
      <c r="G4812" s="4"/>
      <c r="H4812" s="4"/>
      <c r="I4812" s="95" t="str">
        <f>IF($C4812="", "", IF(IFERROR(INDEX(Ingredients!$C$11:$C$310, MATCH($C4812, Ingredients!$B$11:$B$310, 0)), "")="", "", IFERROR(INDEX(Ingredients!$C$11:$C$310, MATCH($C4812, Ingredients!$B$11:$B$310, 0)), "")))</f>
        <v/>
      </c>
      <c r="J4812" s="73" t="str">
        <f>IF($B4812="", "", IF(IFERROR(INDEX(Meals!$C$11:$C$260, MATCH($B4812, Meals!$B$11:$B$260, 0)), "")="", "", IFERROR(INDEX(Meals!$C$11:$C$260, MATCH($B4812, Meals!$B$11:$B$260, 0)), "")))</f>
        <v/>
      </c>
      <c r="K4812" s="4"/>
      <c r="L4812" s="72" t="str">
        <f t="shared" ref="L4812:L4875" si="1132">IF($D4812="", "", IFERROR(ROUND($AN4812*$D4812, 0), ""))</f>
        <v/>
      </c>
      <c r="M4812" s="73" t="str">
        <f t="shared" ref="M4812:M4875" si="1133">IFERROR(ROUND($L4812/$J4812, 0), "")</f>
        <v/>
      </c>
      <c r="N4812" s="4"/>
      <c r="O4812" s="78" t="str">
        <f t="shared" ref="O4812:O4875" si="1134">IF($D4812="", "", IFERROR(ROUND($AP4812*$D4812, 2), ""))</f>
        <v/>
      </c>
      <c r="P4812" s="79" t="str">
        <f t="shared" ref="P4812:P4875" si="1135">IFERROR(ROUND($O4812/$J4812, 2), "")</f>
        <v/>
      </c>
      <c r="Q4812" s="4"/>
      <c r="R4812" s="90" t="str">
        <f t="shared" ref="R4812:R4875" si="1136">IF(OR($D4812="", $AR4812=""), "", IF($AR4812&gt;=$D4812, $V$3, $V$4))</f>
        <v/>
      </c>
      <c r="S4812" s="4"/>
      <c r="Y4812" s="18" t="str">
        <f t="shared" ref="Y4812:Y4875" si="1137">IF(COUNTIF($B4812:$F4812, "")=5, "", "X")</f>
        <v/>
      </c>
      <c r="AA4812" s="18" t="str">
        <f t="shared" si="1128"/>
        <v/>
      </c>
      <c r="AB4812" s="18" t="str">
        <f t="shared" si="1129"/>
        <v/>
      </c>
      <c r="AC4812" s="18" t="str">
        <f t="shared" ref="AC4812:AD4875" si="1138">IF($Y4812="", "", IF(AND(AC$5="X", D4812=""), $Y$6, IF(AND(NOT(D4812=""), ISNUMBER(D4812)=FALSE), $Y$7, "")))</f>
        <v/>
      </c>
      <c r="AD4812" s="18" t="str">
        <f t="shared" si="1138"/>
        <v/>
      </c>
      <c r="AE4812" s="18" t="str">
        <f t="shared" ref="AE4812:AE4875" si="1139">IF($Y4812="", "", IF(AND(AE$5="X", F4812=""), $Y$6, ""))</f>
        <v/>
      </c>
      <c r="AG4812" s="95" t="str">
        <f>IF($C4812="", "", IF(IFERROR(INDEX(Ingredients!C$11:C$310, MATCH($C4812, Ingredients!$B$11:$B$310, 0)), "")="", "", IFERROR(INDEX(Ingredients!C$11:C$310, MATCH($C4812, Ingredients!$B$11:$B$310, 0)), "")))</f>
        <v/>
      </c>
      <c r="AH4812" s="105" t="str">
        <f>IF($C4812="", "", IF(IFERROR(INDEX(Ingredients!D$11:D$310, MATCH($C4812, Ingredients!$B$11:$B$310, 0)), "")="", "", IFERROR(INDEX(Ingredients!D$11:D$310, MATCH($C4812, Ingredients!$B$11:$B$310, 0)), "")))</f>
        <v/>
      </c>
      <c r="AI4812" s="106" t="str">
        <f>IF($C4812="", "", IF(IFERROR(INDEX(Ingredients!E$11:E$310, MATCH($C4812, Ingredients!$B$11:$B$310, 0)), "")="", "", IFERROR(INDEX(Ingredients!E$11:E$310, MATCH($C4812, Ingredients!$B$11:$B$310, 0)), "")))</f>
        <v/>
      </c>
      <c r="AJ4812" s="108" t="str">
        <f>IF($C4812="", "", IF(IFERROR(INDEX(Ingredients!F$11:F$310, MATCH($C4812, Ingredients!$B$11:$B$310, 0)), "")="", "", IFERROR(INDEX(Ingredients!F$11:F$310, MATCH($C4812, Ingredients!$B$11:$B$310, 0)), "")))</f>
        <v/>
      </c>
      <c r="AK4812" s="106" t="str">
        <f>IF($C4812="", "", IF(IFERROR(INDEX(Ingredients!G$11:G$310, MATCH($C4812, Ingredients!$B$11:$B$310, 0)), "")="", "", IFERROR(INDEX(Ingredients!G$11:G$310, MATCH($C4812, Ingredients!$B$11:$B$310, 0)), "")))</f>
        <v/>
      </c>
      <c r="AL4812" s="79" t="str">
        <f>IF($C4812="", "", IF(IFERROR(INDEX(Ingredients!H$11:H$310, MATCH($C4812, Ingredients!$B$11:$B$310, 0)), "")="", "", IFERROR(INDEX(Ingredients!H$11:H$310, MATCH($C4812, Ingredients!$B$11:$B$310, 0)), "")))</f>
        <v/>
      </c>
      <c r="AN4812" s="83" t="str">
        <f t="shared" si="1130"/>
        <v/>
      </c>
      <c r="AP4812" s="114" t="str">
        <f t="shared" ref="AP4812:AP4875" si="1140">IF($D4812="", "", IFERROR(IF($AK4812=$AI4812, $AL4812/$AH4812, $AL4812), ""))</f>
        <v/>
      </c>
      <c r="AR4812" s="117" t="str">
        <f>IF($C4812="", "", IF(IFERROR(INDEX(Ingredients!$AI$11:$AI$310, MATCH($C4812, Ingredients!$B$11:$B$310, 0)), "")="", "", IFERROR(INDEX(Ingredients!$AI$11:$AI$310, MATCH($C4812, Ingredients!$B$11:$B$310, 0)), "")))</f>
        <v/>
      </c>
      <c r="AT4812" s="120" t="str">
        <f t="shared" ref="AT4812:AT4875" si="1141">IF(OR($B4812="", $R4812=""), "", CONCATENATE($B4812, " - ", $R4812))</f>
        <v/>
      </c>
      <c r="AV4812" s="90" t="str">
        <f t="shared" si="1131"/>
        <v/>
      </c>
      <c r="AX4812" s="90" t="str">
        <f>IF($AV4812="", "", COUNTIF($AV$11:$AV$5010, "&lt;"&amp;$AV4812)+1+COUNTIF($AV$11:$AV4812, $AV4812)-1)</f>
        <v/>
      </c>
      <c r="AZ4812" s="111" t="str">
        <f>IF($B4812="", "", SUMIF('Shopping List'!$AV$11:$AV$25, $B4812, 'Shopping List'!$BN$11:$BN$25))</f>
        <v/>
      </c>
      <c r="BB4812" s="117" t="str">
        <f t="shared" ref="BB4812:BB4875" si="1142">IF(OR($AZ4812="", $AZ4812=0), "", IFERROR($D4812*$AZ4812, ""))</f>
        <v/>
      </c>
    </row>
    <row r="4813" spans="1:54" x14ac:dyDescent="0.25">
      <c r="A4813" s="4"/>
      <c r="B4813" s="37"/>
      <c r="C4813" s="124"/>
      <c r="D4813" s="39"/>
      <c r="E4813" s="125"/>
      <c r="F4813" s="48"/>
      <c r="G4813" s="4"/>
      <c r="H4813" s="4"/>
      <c r="I4813" s="95" t="str">
        <f>IF($C4813="", "", IF(IFERROR(INDEX(Ingredients!$C$11:$C$310, MATCH($C4813, Ingredients!$B$11:$B$310, 0)), "")="", "", IFERROR(INDEX(Ingredients!$C$11:$C$310, MATCH($C4813, Ingredients!$B$11:$B$310, 0)), "")))</f>
        <v/>
      </c>
      <c r="J4813" s="73" t="str">
        <f>IF($B4813="", "", IF(IFERROR(INDEX(Meals!$C$11:$C$260, MATCH($B4813, Meals!$B$11:$B$260, 0)), "")="", "", IFERROR(INDEX(Meals!$C$11:$C$260, MATCH($B4813, Meals!$B$11:$B$260, 0)), "")))</f>
        <v/>
      </c>
      <c r="K4813" s="4"/>
      <c r="L4813" s="72" t="str">
        <f t="shared" si="1132"/>
        <v/>
      </c>
      <c r="M4813" s="73" t="str">
        <f t="shared" si="1133"/>
        <v/>
      </c>
      <c r="N4813" s="4"/>
      <c r="O4813" s="78" t="str">
        <f t="shared" si="1134"/>
        <v/>
      </c>
      <c r="P4813" s="79" t="str">
        <f t="shared" si="1135"/>
        <v/>
      </c>
      <c r="Q4813" s="4"/>
      <c r="R4813" s="90" t="str">
        <f t="shared" si="1136"/>
        <v/>
      </c>
      <c r="S4813" s="4"/>
      <c r="Y4813" s="18" t="str">
        <f t="shared" si="1137"/>
        <v/>
      </c>
      <c r="AA4813" s="18" t="str">
        <f t="shared" si="1128"/>
        <v/>
      </c>
      <c r="AB4813" s="18" t="str">
        <f t="shared" si="1129"/>
        <v/>
      </c>
      <c r="AC4813" s="18" t="str">
        <f t="shared" si="1138"/>
        <v/>
      </c>
      <c r="AD4813" s="18" t="str">
        <f t="shared" si="1138"/>
        <v/>
      </c>
      <c r="AE4813" s="18" t="str">
        <f t="shared" si="1139"/>
        <v/>
      </c>
      <c r="AG4813" s="95" t="str">
        <f>IF($C4813="", "", IF(IFERROR(INDEX(Ingredients!C$11:C$310, MATCH($C4813, Ingredients!$B$11:$B$310, 0)), "")="", "", IFERROR(INDEX(Ingredients!C$11:C$310, MATCH($C4813, Ingredients!$B$11:$B$310, 0)), "")))</f>
        <v/>
      </c>
      <c r="AH4813" s="105" t="str">
        <f>IF($C4813="", "", IF(IFERROR(INDEX(Ingredients!D$11:D$310, MATCH($C4813, Ingredients!$B$11:$B$310, 0)), "")="", "", IFERROR(INDEX(Ingredients!D$11:D$310, MATCH($C4813, Ingredients!$B$11:$B$310, 0)), "")))</f>
        <v/>
      </c>
      <c r="AI4813" s="106" t="str">
        <f>IF($C4813="", "", IF(IFERROR(INDEX(Ingredients!E$11:E$310, MATCH($C4813, Ingredients!$B$11:$B$310, 0)), "")="", "", IFERROR(INDEX(Ingredients!E$11:E$310, MATCH($C4813, Ingredients!$B$11:$B$310, 0)), "")))</f>
        <v/>
      </c>
      <c r="AJ4813" s="108" t="str">
        <f>IF($C4813="", "", IF(IFERROR(INDEX(Ingredients!F$11:F$310, MATCH($C4813, Ingredients!$B$11:$B$310, 0)), "")="", "", IFERROR(INDEX(Ingredients!F$11:F$310, MATCH($C4813, Ingredients!$B$11:$B$310, 0)), "")))</f>
        <v/>
      </c>
      <c r="AK4813" s="106" t="str">
        <f>IF($C4813="", "", IF(IFERROR(INDEX(Ingredients!G$11:G$310, MATCH($C4813, Ingredients!$B$11:$B$310, 0)), "")="", "", IFERROR(INDEX(Ingredients!G$11:G$310, MATCH($C4813, Ingredients!$B$11:$B$310, 0)), "")))</f>
        <v/>
      </c>
      <c r="AL4813" s="79" t="str">
        <f>IF($C4813="", "", IF(IFERROR(INDEX(Ingredients!H$11:H$310, MATCH($C4813, Ingredients!$B$11:$B$310, 0)), "")="", "", IFERROR(INDEX(Ingredients!H$11:H$310, MATCH($C4813, Ingredients!$B$11:$B$310, 0)), "")))</f>
        <v/>
      </c>
      <c r="AN4813" s="83" t="str">
        <f t="shared" si="1130"/>
        <v/>
      </c>
      <c r="AP4813" s="114" t="str">
        <f t="shared" si="1140"/>
        <v/>
      </c>
      <c r="AR4813" s="117" t="str">
        <f>IF($C4813="", "", IF(IFERROR(INDEX(Ingredients!$AI$11:$AI$310, MATCH($C4813, Ingredients!$B$11:$B$310, 0)), "")="", "", IFERROR(INDEX(Ingredients!$AI$11:$AI$310, MATCH($C4813, Ingredients!$B$11:$B$310, 0)), "")))</f>
        <v/>
      </c>
      <c r="AT4813" s="120" t="str">
        <f t="shared" si="1141"/>
        <v/>
      </c>
      <c r="AV4813" s="90" t="str">
        <f t="shared" si="1131"/>
        <v/>
      </c>
      <c r="AX4813" s="90" t="str">
        <f>IF($AV4813="", "", COUNTIF($AV$11:$AV$5010, "&lt;"&amp;$AV4813)+1+COUNTIF($AV$11:$AV4813, $AV4813)-1)</f>
        <v/>
      </c>
      <c r="AZ4813" s="111" t="str">
        <f>IF($B4813="", "", SUMIF('Shopping List'!$AV$11:$AV$25, $B4813, 'Shopping List'!$BN$11:$BN$25))</f>
        <v/>
      </c>
      <c r="BB4813" s="117" t="str">
        <f t="shared" si="1142"/>
        <v/>
      </c>
    </row>
    <row r="4814" spans="1:54" x14ac:dyDescent="0.25">
      <c r="A4814" s="4"/>
      <c r="B4814" s="37"/>
      <c r="C4814" s="124"/>
      <c r="D4814" s="39"/>
      <c r="E4814" s="125"/>
      <c r="F4814" s="48"/>
      <c r="G4814" s="4"/>
      <c r="H4814" s="4"/>
      <c r="I4814" s="95" t="str">
        <f>IF($C4814="", "", IF(IFERROR(INDEX(Ingredients!$C$11:$C$310, MATCH($C4814, Ingredients!$B$11:$B$310, 0)), "")="", "", IFERROR(INDEX(Ingredients!$C$11:$C$310, MATCH($C4814, Ingredients!$B$11:$B$310, 0)), "")))</f>
        <v/>
      </c>
      <c r="J4814" s="73" t="str">
        <f>IF($B4814="", "", IF(IFERROR(INDEX(Meals!$C$11:$C$260, MATCH($B4814, Meals!$B$11:$B$260, 0)), "")="", "", IFERROR(INDEX(Meals!$C$11:$C$260, MATCH($B4814, Meals!$B$11:$B$260, 0)), "")))</f>
        <v/>
      </c>
      <c r="K4814" s="4"/>
      <c r="L4814" s="72" t="str">
        <f t="shared" si="1132"/>
        <v/>
      </c>
      <c r="M4814" s="73" t="str">
        <f t="shared" si="1133"/>
        <v/>
      </c>
      <c r="N4814" s="4"/>
      <c r="O4814" s="78" t="str">
        <f t="shared" si="1134"/>
        <v/>
      </c>
      <c r="P4814" s="79" t="str">
        <f t="shared" si="1135"/>
        <v/>
      </c>
      <c r="Q4814" s="4"/>
      <c r="R4814" s="90" t="str">
        <f t="shared" si="1136"/>
        <v/>
      </c>
      <c r="S4814" s="4"/>
      <c r="Y4814" s="18" t="str">
        <f t="shared" si="1137"/>
        <v/>
      </c>
      <c r="AA4814" s="18" t="str">
        <f t="shared" si="1128"/>
        <v/>
      </c>
      <c r="AB4814" s="18" t="str">
        <f t="shared" si="1129"/>
        <v/>
      </c>
      <c r="AC4814" s="18" t="str">
        <f t="shared" si="1138"/>
        <v/>
      </c>
      <c r="AD4814" s="18" t="str">
        <f t="shared" si="1138"/>
        <v/>
      </c>
      <c r="AE4814" s="18" t="str">
        <f t="shared" si="1139"/>
        <v/>
      </c>
      <c r="AG4814" s="95" t="str">
        <f>IF($C4814="", "", IF(IFERROR(INDEX(Ingredients!C$11:C$310, MATCH($C4814, Ingredients!$B$11:$B$310, 0)), "")="", "", IFERROR(INDEX(Ingredients!C$11:C$310, MATCH($C4814, Ingredients!$B$11:$B$310, 0)), "")))</f>
        <v/>
      </c>
      <c r="AH4814" s="105" t="str">
        <f>IF($C4814="", "", IF(IFERROR(INDEX(Ingredients!D$11:D$310, MATCH($C4814, Ingredients!$B$11:$B$310, 0)), "")="", "", IFERROR(INDEX(Ingredients!D$11:D$310, MATCH($C4814, Ingredients!$B$11:$B$310, 0)), "")))</f>
        <v/>
      </c>
      <c r="AI4814" s="106" t="str">
        <f>IF($C4814="", "", IF(IFERROR(INDEX(Ingredients!E$11:E$310, MATCH($C4814, Ingredients!$B$11:$B$310, 0)), "")="", "", IFERROR(INDEX(Ingredients!E$11:E$310, MATCH($C4814, Ingredients!$B$11:$B$310, 0)), "")))</f>
        <v/>
      </c>
      <c r="AJ4814" s="108" t="str">
        <f>IF($C4814="", "", IF(IFERROR(INDEX(Ingredients!F$11:F$310, MATCH($C4814, Ingredients!$B$11:$B$310, 0)), "")="", "", IFERROR(INDEX(Ingredients!F$11:F$310, MATCH($C4814, Ingredients!$B$11:$B$310, 0)), "")))</f>
        <v/>
      </c>
      <c r="AK4814" s="106" t="str">
        <f>IF($C4814="", "", IF(IFERROR(INDEX(Ingredients!G$11:G$310, MATCH($C4814, Ingredients!$B$11:$B$310, 0)), "")="", "", IFERROR(INDEX(Ingredients!G$11:G$310, MATCH($C4814, Ingredients!$B$11:$B$310, 0)), "")))</f>
        <v/>
      </c>
      <c r="AL4814" s="79" t="str">
        <f>IF($C4814="", "", IF(IFERROR(INDEX(Ingredients!H$11:H$310, MATCH($C4814, Ingredients!$B$11:$B$310, 0)), "")="", "", IFERROR(INDEX(Ingredients!H$11:H$310, MATCH($C4814, Ingredients!$B$11:$B$310, 0)), "")))</f>
        <v/>
      </c>
      <c r="AN4814" s="83" t="str">
        <f t="shared" si="1130"/>
        <v/>
      </c>
      <c r="AP4814" s="114" t="str">
        <f t="shared" si="1140"/>
        <v/>
      </c>
      <c r="AR4814" s="117" t="str">
        <f>IF($C4814="", "", IF(IFERROR(INDEX(Ingredients!$AI$11:$AI$310, MATCH($C4814, Ingredients!$B$11:$B$310, 0)), "")="", "", IFERROR(INDEX(Ingredients!$AI$11:$AI$310, MATCH($C4814, Ingredients!$B$11:$B$310, 0)), "")))</f>
        <v/>
      </c>
      <c r="AT4814" s="120" t="str">
        <f t="shared" si="1141"/>
        <v/>
      </c>
      <c r="AV4814" s="90" t="str">
        <f t="shared" si="1131"/>
        <v/>
      </c>
      <c r="AX4814" s="90" t="str">
        <f>IF($AV4814="", "", COUNTIF($AV$11:$AV$5010, "&lt;"&amp;$AV4814)+1+COUNTIF($AV$11:$AV4814, $AV4814)-1)</f>
        <v/>
      </c>
      <c r="AZ4814" s="111" t="str">
        <f>IF($B4814="", "", SUMIF('Shopping List'!$AV$11:$AV$25, $B4814, 'Shopping List'!$BN$11:$BN$25))</f>
        <v/>
      </c>
      <c r="BB4814" s="117" t="str">
        <f t="shared" si="1142"/>
        <v/>
      </c>
    </row>
    <row r="4815" spans="1:54" x14ac:dyDescent="0.25">
      <c r="A4815" s="4"/>
      <c r="B4815" s="37"/>
      <c r="C4815" s="124"/>
      <c r="D4815" s="39"/>
      <c r="E4815" s="125"/>
      <c r="F4815" s="48"/>
      <c r="G4815" s="4"/>
      <c r="H4815" s="4"/>
      <c r="I4815" s="95" t="str">
        <f>IF($C4815="", "", IF(IFERROR(INDEX(Ingredients!$C$11:$C$310, MATCH($C4815, Ingredients!$B$11:$B$310, 0)), "")="", "", IFERROR(INDEX(Ingredients!$C$11:$C$310, MATCH($C4815, Ingredients!$B$11:$B$310, 0)), "")))</f>
        <v/>
      </c>
      <c r="J4815" s="73" t="str">
        <f>IF($B4815="", "", IF(IFERROR(INDEX(Meals!$C$11:$C$260, MATCH($B4815, Meals!$B$11:$B$260, 0)), "")="", "", IFERROR(INDEX(Meals!$C$11:$C$260, MATCH($B4815, Meals!$B$11:$B$260, 0)), "")))</f>
        <v/>
      </c>
      <c r="K4815" s="4"/>
      <c r="L4815" s="72" t="str">
        <f t="shared" si="1132"/>
        <v/>
      </c>
      <c r="M4815" s="73" t="str">
        <f t="shared" si="1133"/>
        <v/>
      </c>
      <c r="N4815" s="4"/>
      <c r="O4815" s="78" t="str">
        <f t="shared" si="1134"/>
        <v/>
      </c>
      <c r="P4815" s="79" t="str">
        <f t="shared" si="1135"/>
        <v/>
      </c>
      <c r="Q4815" s="4"/>
      <c r="R4815" s="90" t="str">
        <f t="shared" si="1136"/>
        <v/>
      </c>
      <c r="S4815" s="4"/>
      <c r="Y4815" s="18" t="str">
        <f t="shared" si="1137"/>
        <v/>
      </c>
      <c r="AA4815" s="18" t="str">
        <f t="shared" si="1128"/>
        <v/>
      </c>
      <c r="AB4815" s="18" t="str">
        <f t="shared" si="1129"/>
        <v/>
      </c>
      <c r="AC4815" s="18" t="str">
        <f t="shared" si="1138"/>
        <v/>
      </c>
      <c r="AD4815" s="18" t="str">
        <f t="shared" si="1138"/>
        <v/>
      </c>
      <c r="AE4815" s="18" t="str">
        <f t="shared" si="1139"/>
        <v/>
      </c>
      <c r="AG4815" s="95" t="str">
        <f>IF($C4815="", "", IF(IFERROR(INDEX(Ingredients!C$11:C$310, MATCH($C4815, Ingredients!$B$11:$B$310, 0)), "")="", "", IFERROR(INDEX(Ingredients!C$11:C$310, MATCH($C4815, Ingredients!$B$11:$B$310, 0)), "")))</f>
        <v/>
      </c>
      <c r="AH4815" s="105" t="str">
        <f>IF($C4815="", "", IF(IFERROR(INDEX(Ingredients!D$11:D$310, MATCH($C4815, Ingredients!$B$11:$B$310, 0)), "")="", "", IFERROR(INDEX(Ingredients!D$11:D$310, MATCH($C4815, Ingredients!$B$11:$B$310, 0)), "")))</f>
        <v/>
      </c>
      <c r="AI4815" s="106" t="str">
        <f>IF($C4815="", "", IF(IFERROR(INDEX(Ingredients!E$11:E$310, MATCH($C4815, Ingredients!$B$11:$B$310, 0)), "")="", "", IFERROR(INDEX(Ingredients!E$11:E$310, MATCH($C4815, Ingredients!$B$11:$B$310, 0)), "")))</f>
        <v/>
      </c>
      <c r="AJ4815" s="108" t="str">
        <f>IF($C4815="", "", IF(IFERROR(INDEX(Ingredients!F$11:F$310, MATCH($C4815, Ingredients!$B$11:$B$310, 0)), "")="", "", IFERROR(INDEX(Ingredients!F$11:F$310, MATCH($C4815, Ingredients!$B$11:$B$310, 0)), "")))</f>
        <v/>
      </c>
      <c r="AK4815" s="106" t="str">
        <f>IF($C4815="", "", IF(IFERROR(INDEX(Ingredients!G$11:G$310, MATCH($C4815, Ingredients!$B$11:$B$310, 0)), "")="", "", IFERROR(INDEX(Ingredients!G$11:G$310, MATCH($C4815, Ingredients!$B$11:$B$310, 0)), "")))</f>
        <v/>
      </c>
      <c r="AL4815" s="79" t="str">
        <f>IF($C4815="", "", IF(IFERROR(INDEX(Ingredients!H$11:H$310, MATCH($C4815, Ingredients!$B$11:$B$310, 0)), "")="", "", IFERROR(INDEX(Ingredients!H$11:H$310, MATCH($C4815, Ingredients!$B$11:$B$310, 0)), "")))</f>
        <v/>
      </c>
      <c r="AN4815" s="83" t="str">
        <f t="shared" si="1130"/>
        <v/>
      </c>
      <c r="AP4815" s="114" t="str">
        <f t="shared" si="1140"/>
        <v/>
      </c>
      <c r="AR4815" s="117" t="str">
        <f>IF($C4815="", "", IF(IFERROR(INDEX(Ingredients!$AI$11:$AI$310, MATCH($C4815, Ingredients!$B$11:$B$310, 0)), "")="", "", IFERROR(INDEX(Ingredients!$AI$11:$AI$310, MATCH($C4815, Ingredients!$B$11:$B$310, 0)), "")))</f>
        <v/>
      </c>
      <c r="AT4815" s="120" t="str">
        <f t="shared" si="1141"/>
        <v/>
      </c>
      <c r="AV4815" s="90" t="str">
        <f t="shared" si="1131"/>
        <v/>
      </c>
      <c r="AX4815" s="90" t="str">
        <f>IF($AV4815="", "", COUNTIF($AV$11:$AV$5010, "&lt;"&amp;$AV4815)+1+COUNTIF($AV$11:$AV4815, $AV4815)-1)</f>
        <v/>
      </c>
      <c r="AZ4815" s="111" t="str">
        <f>IF($B4815="", "", SUMIF('Shopping List'!$AV$11:$AV$25, $B4815, 'Shopping List'!$BN$11:$BN$25))</f>
        <v/>
      </c>
      <c r="BB4815" s="117" t="str">
        <f t="shared" si="1142"/>
        <v/>
      </c>
    </row>
    <row r="4816" spans="1:54" x14ac:dyDescent="0.25">
      <c r="A4816" s="4"/>
      <c r="B4816" s="37"/>
      <c r="C4816" s="124"/>
      <c r="D4816" s="39"/>
      <c r="E4816" s="125"/>
      <c r="F4816" s="48"/>
      <c r="G4816" s="4"/>
      <c r="H4816" s="4"/>
      <c r="I4816" s="95" t="str">
        <f>IF($C4816="", "", IF(IFERROR(INDEX(Ingredients!$C$11:$C$310, MATCH($C4816, Ingredients!$B$11:$B$310, 0)), "")="", "", IFERROR(INDEX(Ingredients!$C$11:$C$310, MATCH($C4816, Ingredients!$B$11:$B$310, 0)), "")))</f>
        <v/>
      </c>
      <c r="J4816" s="73" t="str">
        <f>IF($B4816="", "", IF(IFERROR(INDEX(Meals!$C$11:$C$260, MATCH($B4816, Meals!$B$11:$B$260, 0)), "")="", "", IFERROR(INDEX(Meals!$C$11:$C$260, MATCH($B4816, Meals!$B$11:$B$260, 0)), "")))</f>
        <v/>
      </c>
      <c r="K4816" s="4"/>
      <c r="L4816" s="72" t="str">
        <f t="shared" si="1132"/>
        <v/>
      </c>
      <c r="M4816" s="73" t="str">
        <f t="shared" si="1133"/>
        <v/>
      </c>
      <c r="N4816" s="4"/>
      <c r="O4816" s="78" t="str">
        <f t="shared" si="1134"/>
        <v/>
      </c>
      <c r="P4816" s="79" t="str">
        <f t="shared" si="1135"/>
        <v/>
      </c>
      <c r="Q4816" s="4"/>
      <c r="R4816" s="90" t="str">
        <f t="shared" si="1136"/>
        <v/>
      </c>
      <c r="S4816" s="4"/>
      <c r="Y4816" s="18" t="str">
        <f t="shared" si="1137"/>
        <v/>
      </c>
      <c r="AA4816" s="18" t="str">
        <f t="shared" si="1128"/>
        <v/>
      </c>
      <c r="AB4816" s="18" t="str">
        <f t="shared" si="1129"/>
        <v/>
      </c>
      <c r="AC4816" s="18" t="str">
        <f t="shared" si="1138"/>
        <v/>
      </c>
      <c r="AD4816" s="18" t="str">
        <f t="shared" si="1138"/>
        <v/>
      </c>
      <c r="AE4816" s="18" t="str">
        <f t="shared" si="1139"/>
        <v/>
      </c>
      <c r="AG4816" s="95" t="str">
        <f>IF($C4816="", "", IF(IFERROR(INDEX(Ingredients!C$11:C$310, MATCH($C4816, Ingredients!$B$11:$B$310, 0)), "")="", "", IFERROR(INDEX(Ingredients!C$11:C$310, MATCH($C4816, Ingredients!$B$11:$B$310, 0)), "")))</f>
        <v/>
      </c>
      <c r="AH4816" s="105" t="str">
        <f>IF($C4816="", "", IF(IFERROR(INDEX(Ingredients!D$11:D$310, MATCH($C4816, Ingredients!$B$11:$B$310, 0)), "")="", "", IFERROR(INDEX(Ingredients!D$11:D$310, MATCH($C4816, Ingredients!$B$11:$B$310, 0)), "")))</f>
        <v/>
      </c>
      <c r="AI4816" s="106" t="str">
        <f>IF($C4816="", "", IF(IFERROR(INDEX(Ingredients!E$11:E$310, MATCH($C4816, Ingredients!$B$11:$B$310, 0)), "")="", "", IFERROR(INDEX(Ingredients!E$11:E$310, MATCH($C4816, Ingredients!$B$11:$B$310, 0)), "")))</f>
        <v/>
      </c>
      <c r="AJ4816" s="108" t="str">
        <f>IF($C4816="", "", IF(IFERROR(INDEX(Ingredients!F$11:F$310, MATCH($C4816, Ingredients!$B$11:$B$310, 0)), "")="", "", IFERROR(INDEX(Ingredients!F$11:F$310, MATCH($C4816, Ingredients!$B$11:$B$310, 0)), "")))</f>
        <v/>
      </c>
      <c r="AK4816" s="106" t="str">
        <f>IF($C4816="", "", IF(IFERROR(INDEX(Ingredients!G$11:G$310, MATCH($C4816, Ingredients!$B$11:$B$310, 0)), "")="", "", IFERROR(INDEX(Ingredients!G$11:G$310, MATCH($C4816, Ingredients!$B$11:$B$310, 0)), "")))</f>
        <v/>
      </c>
      <c r="AL4816" s="79" t="str">
        <f>IF($C4816="", "", IF(IFERROR(INDEX(Ingredients!H$11:H$310, MATCH($C4816, Ingredients!$B$11:$B$310, 0)), "")="", "", IFERROR(INDEX(Ingredients!H$11:H$310, MATCH($C4816, Ingredients!$B$11:$B$310, 0)), "")))</f>
        <v/>
      </c>
      <c r="AN4816" s="83" t="str">
        <f t="shared" si="1130"/>
        <v/>
      </c>
      <c r="AP4816" s="114" t="str">
        <f t="shared" si="1140"/>
        <v/>
      </c>
      <c r="AR4816" s="117" t="str">
        <f>IF($C4816="", "", IF(IFERROR(INDEX(Ingredients!$AI$11:$AI$310, MATCH($C4816, Ingredients!$B$11:$B$310, 0)), "")="", "", IFERROR(INDEX(Ingredients!$AI$11:$AI$310, MATCH($C4816, Ingredients!$B$11:$B$310, 0)), "")))</f>
        <v/>
      </c>
      <c r="AT4816" s="120" t="str">
        <f t="shared" si="1141"/>
        <v/>
      </c>
      <c r="AV4816" s="90" t="str">
        <f t="shared" si="1131"/>
        <v/>
      </c>
      <c r="AX4816" s="90" t="str">
        <f>IF($AV4816="", "", COUNTIF($AV$11:$AV$5010, "&lt;"&amp;$AV4816)+1+COUNTIF($AV$11:$AV4816, $AV4816)-1)</f>
        <v/>
      </c>
      <c r="AZ4816" s="111" t="str">
        <f>IF($B4816="", "", SUMIF('Shopping List'!$AV$11:$AV$25, $B4816, 'Shopping List'!$BN$11:$BN$25))</f>
        <v/>
      </c>
      <c r="BB4816" s="117" t="str">
        <f t="shared" si="1142"/>
        <v/>
      </c>
    </row>
    <row r="4817" spans="1:54" x14ac:dyDescent="0.25">
      <c r="A4817" s="4"/>
      <c r="B4817" s="37"/>
      <c r="C4817" s="124"/>
      <c r="D4817" s="39"/>
      <c r="E4817" s="125"/>
      <c r="F4817" s="48"/>
      <c r="G4817" s="4"/>
      <c r="H4817" s="4"/>
      <c r="I4817" s="95" t="str">
        <f>IF($C4817="", "", IF(IFERROR(INDEX(Ingredients!$C$11:$C$310, MATCH($C4817, Ingredients!$B$11:$B$310, 0)), "")="", "", IFERROR(INDEX(Ingredients!$C$11:$C$310, MATCH($C4817, Ingredients!$B$11:$B$310, 0)), "")))</f>
        <v/>
      </c>
      <c r="J4817" s="73" t="str">
        <f>IF($B4817="", "", IF(IFERROR(INDEX(Meals!$C$11:$C$260, MATCH($B4817, Meals!$B$11:$B$260, 0)), "")="", "", IFERROR(INDEX(Meals!$C$11:$C$260, MATCH($B4817, Meals!$B$11:$B$260, 0)), "")))</f>
        <v/>
      </c>
      <c r="K4817" s="4"/>
      <c r="L4817" s="72" t="str">
        <f t="shared" si="1132"/>
        <v/>
      </c>
      <c r="M4817" s="73" t="str">
        <f t="shared" si="1133"/>
        <v/>
      </c>
      <c r="N4817" s="4"/>
      <c r="O4817" s="78" t="str">
        <f t="shared" si="1134"/>
        <v/>
      </c>
      <c r="P4817" s="79" t="str">
        <f t="shared" si="1135"/>
        <v/>
      </c>
      <c r="Q4817" s="4"/>
      <c r="R4817" s="90" t="str">
        <f t="shared" si="1136"/>
        <v/>
      </c>
      <c r="S4817" s="4"/>
      <c r="Y4817" s="18" t="str">
        <f t="shared" si="1137"/>
        <v/>
      </c>
      <c r="AA4817" s="18" t="str">
        <f t="shared" si="1128"/>
        <v/>
      </c>
      <c r="AB4817" s="18" t="str">
        <f t="shared" si="1129"/>
        <v/>
      </c>
      <c r="AC4817" s="18" t="str">
        <f t="shared" si="1138"/>
        <v/>
      </c>
      <c r="AD4817" s="18" t="str">
        <f t="shared" si="1138"/>
        <v/>
      </c>
      <c r="AE4817" s="18" t="str">
        <f t="shared" si="1139"/>
        <v/>
      </c>
      <c r="AG4817" s="95" t="str">
        <f>IF($C4817="", "", IF(IFERROR(INDEX(Ingredients!C$11:C$310, MATCH($C4817, Ingredients!$B$11:$B$310, 0)), "")="", "", IFERROR(INDEX(Ingredients!C$11:C$310, MATCH($C4817, Ingredients!$B$11:$B$310, 0)), "")))</f>
        <v/>
      </c>
      <c r="AH4817" s="105" t="str">
        <f>IF($C4817="", "", IF(IFERROR(INDEX(Ingredients!D$11:D$310, MATCH($C4817, Ingredients!$B$11:$B$310, 0)), "")="", "", IFERROR(INDEX(Ingredients!D$11:D$310, MATCH($C4817, Ingredients!$B$11:$B$310, 0)), "")))</f>
        <v/>
      </c>
      <c r="AI4817" s="106" t="str">
        <f>IF($C4817="", "", IF(IFERROR(INDEX(Ingredients!E$11:E$310, MATCH($C4817, Ingredients!$B$11:$B$310, 0)), "")="", "", IFERROR(INDEX(Ingredients!E$11:E$310, MATCH($C4817, Ingredients!$B$11:$B$310, 0)), "")))</f>
        <v/>
      </c>
      <c r="AJ4817" s="108" t="str">
        <f>IF($C4817="", "", IF(IFERROR(INDEX(Ingredients!F$11:F$310, MATCH($C4817, Ingredients!$B$11:$B$310, 0)), "")="", "", IFERROR(INDEX(Ingredients!F$11:F$310, MATCH($C4817, Ingredients!$B$11:$B$310, 0)), "")))</f>
        <v/>
      </c>
      <c r="AK4817" s="106" t="str">
        <f>IF($C4817="", "", IF(IFERROR(INDEX(Ingredients!G$11:G$310, MATCH($C4817, Ingredients!$B$11:$B$310, 0)), "")="", "", IFERROR(INDEX(Ingredients!G$11:G$310, MATCH($C4817, Ingredients!$B$11:$B$310, 0)), "")))</f>
        <v/>
      </c>
      <c r="AL4817" s="79" t="str">
        <f>IF($C4817="", "", IF(IFERROR(INDEX(Ingredients!H$11:H$310, MATCH($C4817, Ingredients!$B$11:$B$310, 0)), "")="", "", IFERROR(INDEX(Ingredients!H$11:H$310, MATCH($C4817, Ingredients!$B$11:$B$310, 0)), "")))</f>
        <v/>
      </c>
      <c r="AN4817" s="83" t="str">
        <f t="shared" si="1130"/>
        <v/>
      </c>
      <c r="AP4817" s="114" t="str">
        <f t="shared" si="1140"/>
        <v/>
      </c>
      <c r="AR4817" s="117" t="str">
        <f>IF($C4817="", "", IF(IFERROR(INDEX(Ingredients!$AI$11:$AI$310, MATCH($C4817, Ingredients!$B$11:$B$310, 0)), "")="", "", IFERROR(INDEX(Ingredients!$AI$11:$AI$310, MATCH($C4817, Ingredients!$B$11:$B$310, 0)), "")))</f>
        <v/>
      </c>
      <c r="AT4817" s="120" t="str">
        <f t="shared" si="1141"/>
        <v/>
      </c>
      <c r="AV4817" s="90" t="str">
        <f t="shared" si="1131"/>
        <v/>
      </c>
      <c r="AX4817" s="90" t="str">
        <f>IF($AV4817="", "", COUNTIF($AV$11:$AV$5010, "&lt;"&amp;$AV4817)+1+COUNTIF($AV$11:$AV4817, $AV4817)-1)</f>
        <v/>
      </c>
      <c r="AZ4817" s="111" t="str">
        <f>IF($B4817="", "", SUMIF('Shopping List'!$AV$11:$AV$25, $B4817, 'Shopping List'!$BN$11:$BN$25))</f>
        <v/>
      </c>
      <c r="BB4817" s="117" t="str">
        <f t="shared" si="1142"/>
        <v/>
      </c>
    </row>
    <row r="4818" spans="1:54" x14ac:dyDescent="0.25">
      <c r="A4818" s="4"/>
      <c r="B4818" s="37"/>
      <c r="C4818" s="124"/>
      <c r="D4818" s="39"/>
      <c r="E4818" s="125"/>
      <c r="F4818" s="48"/>
      <c r="G4818" s="4"/>
      <c r="H4818" s="4"/>
      <c r="I4818" s="95" t="str">
        <f>IF($C4818="", "", IF(IFERROR(INDEX(Ingredients!$C$11:$C$310, MATCH($C4818, Ingredients!$B$11:$B$310, 0)), "")="", "", IFERROR(INDEX(Ingredients!$C$11:$C$310, MATCH($C4818, Ingredients!$B$11:$B$310, 0)), "")))</f>
        <v/>
      </c>
      <c r="J4818" s="73" t="str">
        <f>IF($B4818="", "", IF(IFERROR(INDEX(Meals!$C$11:$C$260, MATCH($B4818, Meals!$B$11:$B$260, 0)), "")="", "", IFERROR(INDEX(Meals!$C$11:$C$260, MATCH($B4818, Meals!$B$11:$B$260, 0)), "")))</f>
        <v/>
      </c>
      <c r="K4818" s="4"/>
      <c r="L4818" s="72" t="str">
        <f t="shared" si="1132"/>
        <v/>
      </c>
      <c r="M4818" s="73" t="str">
        <f t="shared" si="1133"/>
        <v/>
      </c>
      <c r="N4818" s="4"/>
      <c r="O4818" s="78" t="str">
        <f t="shared" si="1134"/>
        <v/>
      </c>
      <c r="P4818" s="79" t="str">
        <f t="shared" si="1135"/>
        <v/>
      </c>
      <c r="Q4818" s="4"/>
      <c r="R4818" s="90" t="str">
        <f t="shared" si="1136"/>
        <v/>
      </c>
      <c r="S4818" s="4"/>
      <c r="Y4818" s="18" t="str">
        <f t="shared" si="1137"/>
        <v/>
      </c>
      <c r="AA4818" s="18" t="str">
        <f t="shared" si="1128"/>
        <v/>
      </c>
      <c r="AB4818" s="18" t="str">
        <f t="shared" si="1129"/>
        <v/>
      </c>
      <c r="AC4818" s="18" t="str">
        <f t="shared" si="1138"/>
        <v/>
      </c>
      <c r="AD4818" s="18" t="str">
        <f t="shared" si="1138"/>
        <v/>
      </c>
      <c r="AE4818" s="18" t="str">
        <f t="shared" si="1139"/>
        <v/>
      </c>
      <c r="AG4818" s="95" t="str">
        <f>IF($C4818="", "", IF(IFERROR(INDEX(Ingredients!C$11:C$310, MATCH($C4818, Ingredients!$B$11:$B$310, 0)), "")="", "", IFERROR(INDEX(Ingredients!C$11:C$310, MATCH($C4818, Ingredients!$B$11:$B$310, 0)), "")))</f>
        <v/>
      </c>
      <c r="AH4818" s="105" t="str">
        <f>IF($C4818="", "", IF(IFERROR(INDEX(Ingredients!D$11:D$310, MATCH($C4818, Ingredients!$B$11:$B$310, 0)), "")="", "", IFERROR(INDEX(Ingredients!D$11:D$310, MATCH($C4818, Ingredients!$B$11:$B$310, 0)), "")))</f>
        <v/>
      </c>
      <c r="AI4818" s="106" t="str">
        <f>IF($C4818="", "", IF(IFERROR(INDEX(Ingredients!E$11:E$310, MATCH($C4818, Ingredients!$B$11:$B$310, 0)), "")="", "", IFERROR(INDEX(Ingredients!E$11:E$310, MATCH($C4818, Ingredients!$B$11:$B$310, 0)), "")))</f>
        <v/>
      </c>
      <c r="AJ4818" s="108" t="str">
        <f>IF($C4818="", "", IF(IFERROR(INDEX(Ingredients!F$11:F$310, MATCH($C4818, Ingredients!$B$11:$B$310, 0)), "")="", "", IFERROR(INDEX(Ingredients!F$11:F$310, MATCH($C4818, Ingredients!$B$11:$B$310, 0)), "")))</f>
        <v/>
      </c>
      <c r="AK4818" s="106" t="str">
        <f>IF($C4818="", "", IF(IFERROR(INDEX(Ingredients!G$11:G$310, MATCH($C4818, Ingredients!$B$11:$B$310, 0)), "")="", "", IFERROR(INDEX(Ingredients!G$11:G$310, MATCH($C4818, Ingredients!$B$11:$B$310, 0)), "")))</f>
        <v/>
      </c>
      <c r="AL4818" s="79" t="str">
        <f>IF($C4818="", "", IF(IFERROR(INDEX(Ingredients!H$11:H$310, MATCH($C4818, Ingredients!$B$11:$B$310, 0)), "")="", "", IFERROR(INDEX(Ingredients!H$11:H$310, MATCH($C4818, Ingredients!$B$11:$B$310, 0)), "")))</f>
        <v/>
      </c>
      <c r="AN4818" s="83" t="str">
        <f t="shared" si="1130"/>
        <v/>
      </c>
      <c r="AP4818" s="114" t="str">
        <f t="shared" si="1140"/>
        <v/>
      </c>
      <c r="AR4818" s="117" t="str">
        <f>IF($C4818="", "", IF(IFERROR(INDEX(Ingredients!$AI$11:$AI$310, MATCH($C4818, Ingredients!$B$11:$B$310, 0)), "")="", "", IFERROR(INDEX(Ingredients!$AI$11:$AI$310, MATCH($C4818, Ingredients!$B$11:$B$310, 0)), "")))</f>
        <v/>
      </c>
      <c r="AT4818" s="120" t="str">
        <f t="shared" si="1141"/>
        <v/>
      </c>
      <c r="AV4818" s="90" t="str">
        <f t="shared" si="1131"/>
        <v/>
      </c>
      <c r="AX4818" s="90" t="str">
        <f>IF($AV4818="", "", COUNTIF($AV$11:$AV$5010, "&lt;"&amp;$AV4818)+1+COUNTIF($AV$11:$AV4818, $AV4818)-1)</f>
        <v/>
      </c>
      <c r="AZ4818" s="111" t="str">
        <f>IF($B4818="", "", SUMIF('Shopping List'!$AV$11:$AV$25, $B4818, 'Shopping List'!$BN$11:$BN$25))</f>
        <v/>
      </c>
      <c r="BB4818" s="117" t="str">
        <f t="shared" si="1142"/>
        <v/>
      </c>
    </row>
    <row r="4819" spans="1:54" x14ac:dyDescent="0.25">
      <c r="A4819" s="4"/>
      <c r="B4819" s="37"/>
      <c r="C4819" s="124"/>
      <c r="D4819" s="39"/>
      <c r="E4819" s="125"/>
      <c r="F4819" s="48"/>
      <c r="G4819" s="4"/>
      <c r="H4819" s="4"/>
      <c r="I4819" s="95" t="str">
        <f>IF($C4819="", "", IF(IFERROR(INDEX(Ingredients!$C$11:$C$310, MATCH($C4819, Ingredients!$B$11:$B$310, 0)), "")="", "", IFERROR(INDEX(Ingredients!$C$11:$C$310, MATCH($C4819, Ingredients!$B$11:$B$310, 0)), "")))</f>
        <v/>
      </c>
      <c r="J4819" s="73" t="str">
        <f>IF($B4819="", "", IF(IFERROR(INDEX(Meals!$C$11:$C$260, MATCH($B4819, Meals!$B$11:$B$260, 0)), "")="", "", IFERROR(INDEX(Meals!$C$11:$C$260, MATCH($B4819, Meals!$B$11:$B$260, 0)), "")))</f>
        <v/>
      </c>
      <c r="K4819" s="4"/>
      <c r="L4819" s="72" t="str">
        <f t="shared" si="1132"/>
        <v/>
      </c>
      <c r="M4819" s="73" t="str">
        <f t="shared" si="1133"/>
        <v/>
      </c>
      <c r="N4819" s="4"/>
      <c r="O4819" s="78" t="str">
        <f t="shared" si="1134"/>
        <v/>
      </c>
      <c r="P4819" s="79" t="str">
        <f t="shared" si="1135"/>
        <v/>
      </c>
      <c r="Q4819" s="4"/>
      <c r="R4819" s="90" t="str">
        <f t="shared" si="1136"/>
        <v/>
      </c>
      <c r="S4819" s="4"/>
      <c r="Y4819" s="18" t="str">
        <f t="shared" si="1137"/>
        <v/>
      </c>
      <c r="AA4819" s="18" t="str">
        <f t="shared" si="1128"/>
        <v/>
      </c>
      <c r="AB4819" s="18" t="str">
        <f t="shared" si="1129"/>
        <v/>
      </c>
      <c r="AC4819" s="18" t="str">
        <f t="shared" si="1138"/>
        <v/>
      </c>
      <c r="AD4819" s="18" t="str">
        <f t="shared" si="1138"/>
        <v/>
      </c>
      <c r="AE4819" s="18" t="str">
        <f t="shared" si="1139"/>
        <v/>
      </c>
      <c r="AG4819" s="95" t="str">
        <f>IF($C4819="", "", IF(IFERROR(INDEX(Ingredients!C$11:C$310, MATCH($C4819, Ingredients!$B$11:$B$310, 0)), "")="", "", IFERROR(INDEX(Ingredients!C$11:C$310, MATCH($C4819, Ingredients!$B$11:$B$310, 0)), "")))</f>
        <v/>
      </c>
      <c r="AH4819" s="105" t="str">
        <f>IF($C4819="", "", IF(IFERROR(INDEX(Ingredients!D$11:D$310, MATCH($C4819, Ingredients!$B$11:$B$310, 0)), "")="", "", IFERROR(INDEX(Ingredients!D$11:D$310, MATCH($C4819, Ingredients!$B$11:$B$310, 0)), "")))</f>
        <v/>
      </c>
      <c r="AI4819" s="106" t="str">
        <f>IF($C4819="", "", IF(IFERROR(INDEX(Ingredients!E$11:E$310, MATCH($C4819, Ingredients!$B$11:$B$310, 0)), "")="", "", IFERROR(INDEX(Ingredients!E$11:E$310, MATCH($C4819, Ingredients!$B$11:$B$310, 0)), "")))</f>
        <v/>
      </c>
      <c r="AJ4819" s="108" t="str">
        <f>IF($C4819="", "", IF(IFERROR(INDEX(Ingredients!F$11:F$310, MATCH($C4819, Ingredients!$B$11:$B$310, 0)), "")="", "", IFERROR(INDEX(Ingredients!F$11:F$310, MATCH($C4819, Ingredients!$B$11:$B$310, 0)), "")))</f>
        <v/>
      </c>
      <c r="AK4819" s="106" t="str">
        <f>IF($C4819="", "", IF(IFERROR(INDEX(Ingredients!G$11:G$310, MATCH($C4819, Ingredients!$B$11:$B$310, 0)), "")="", "", IFERROR(INDEX(Ingredients!G$11:G$310, MATCH($C4819, Ingredients!$B$11:$B$310, 0)), "")))</f>
        <v/>
      </c>
      <c r="AL4819" s="79" t="str">
        <f>IF($C4819="", "", IF(IFERROR(INDEX(Ingredients!H$11:H$310, MATCH($C4819, Ingredients!$B$11:$B$310, 0)), "")="", "", IFERROR(INDEX(Ingredients!H$11:H$310, MATCH($C4819, Ingredients!$B$11:$B$310, 0)), "")))</f>
        <v/>
      </c>
      <c r="AN4819" s="83" t="str">
        <f t="shared" si="1130"/>
        <v/>
      </c>
      <c r="AP4819" s="114" t="str">
        <f t="shared" si="1140"/>
        <v/>
      </c>
      <c r="AR4819" s="117" t="str">
        <f>IF($C4819="", "", IF(IFERROR(INDEX(Ingredients!$AI$11:$AI$310, MATCH($C4819, Ingredients!$B$11:$B$310, 0)), "")="", "", IFERROR(INDEX(Ingredients!$AI$11:$AI$310, MATCH($C4819, Ingredients!$B$11:$B$310, 0)), "")))</f>
        <v/>
      </c>
      <c r="AT4819" s="120" t="str">
        <f t="shared" si="1141"/>
        <v/>
      </c>
      <c r="AV4819" s="90" t="str">
        <f t="shared" si="1131"/>
        <v/>
      </c>
      <c r="AX4819" s="90" t="str">
        <f>IF($AV4819="", "", COUNTIF($AV$11:$AV$5010, "&lt;"&amp;$AV4819)+1+COUNTIF($AV$11:$AV4819, $AV4819)-1)</f>
        <v/>
      </c>
      <c r="AZ4819" s="111" t="str">
        <f>IF($B4819="", "", SUMIF('Shopping List'!$AV$11:$AV$25, $B4819, 'Shopping List'!$BN$11:$BN$25))</f>
        <v/>
      </c>
      <c r="BB4819" s="117" t="str">
        <f t="shared" si="1142"/>
        <v/>
      </c>
    </row>
    <row r="4820" spans="1:54" x14ac:dyDescent="0.25">
      <c r="A4820" s="4"/>
      <c r="B4820" s="37"/>
      <c r="C4820" s="124"/>
      <c r="D4820" s="39"/>
      <c r="E4820" s="125"/>
      <c r="F4820" s="48"/>
      <c r="G4820" s="4"/>
      <c r="H4820" s="4"/>
      <c r="I4820" s="95" t="str">
        <f>IF($C4820="", "", IF(IFERROR(INDEX(Ingredients!$C$11:$C$310, MATCH($C4820, Ingredients!$B$11:$B$310, 0)), "")="", "", IFERROR(INDEX(Ingredients!$C$11:$C$310, MATCH($C4820, Ingredients!$B$11:$B$310, 0)), "")))</f>
        <v/>
      </c>
      <c r="J4820" s="73" t="str">
        <f>IF($B4820="", "", IF(IFERROR(INDEX(Meals!$C$11:$C$260, MATCH($B4820, Meals!$B$11:$B$260, 0)), "")="", "", IFERROR(INDEX(Meals!$C$11:$C$260, MATCH($B4820, Meals!$B$11:$B$260, 0)), "")))</f>
        <v/>
      </c>
      <c r="K4820" s="4"/>
      <c r="L4820" s="72" t="str">
        <f t="shared" si="1132"/>
        <v/>
      </c>
      <c r="M4820" s="73" t="str">
        <f t="shared" si="1133"/>
        <v/>
      </c>
      <c r="N4820" s="4"/>
      <c r="O4820" s="78" t="str">
        <f t="shared" si="1134"/>
        <v/>
      </c>
      <c r="P4820" s="79" t="str">
        <f t="shared" si="1135"/>
        <v/>
      </c>
      <c r="Q4820" s="4"/>
      <c r="R4820" s="90" t="str">
        <f t="shared" si="1136"/>
        <v/>
      </c>
      <c r="S4820" s="4"/>
      <c r="Y4820" s="18" t="str">
        <f t="shared" si="1137"/>
        <v/>
      </c>
      <c r="AA4820" s="18" t="str">
        <f t="shared" si="1128"/>
        <v/>
      </c>
      <c r="AB4820" s="18" t="str">
        <f t="shared" si="1129"/>
        <v/>
      </c>
      <c r="AC4820" s="18" t="str">
        <f t="shared" si="1138"/>
        <v/>
      </c>
      <c r="AD4820" s="18" t="str">
        <f t="shared" si="1138"/>
        <v/>
      </c>
      <c r="AE4820" s="18" t="str">
        <f t="shared" si="1139"/>
        <v/>
      </c>
      <c r="AG4820" s="95" t="str">
        <f>IF($C4820="", "", IF(IFERROR(INDEX(Ingredients!C$11:C$310, MATCH($C4820, Ingredients!$B$11:$B$310, 0)), "")="", "", IFERROR(INDEX(Ingredients!C$11:C$310, MATCH($C4820, Ingredients!$B$11:$B$310, 0)), "")))</f>
        <v/>
      </c>
      <c r="AH4820" s="105" t="str">
        <f>IF($C4820="", "", IF(IFERROR(INDEX(Ingredients!D$11:D$310, MATCH($C4820, Ingredients!$B$11:$B$310, 0)), "")="", "", IFERROR(INDEX(Ingredients!D$11:D$310, MATCH($C4820, Ingredients!$B$11:$B$310, 0)), "")))</f>
        <v/>
      </c>
      <c r="AI4820" s="106" t="str">
        <f>IF($C4820="", "", IF(IFERROR(INDEX(Ingredients!E$11:E$310, MATCH($C4820, Ingredients!$B$11:$B$310, 0)), "")="", "", IFERROR(INDEX(Ingredients!E$11:E$310, MATCH($C4820, Ingredients!$B$11:$B$310, 0)), "")))</f>
        <v/>
      </c>
      <c r="AJ4820" s="108" t="str">
        <f>IF($C4820="", "", IF(IFERROR(INDEX(Ingredients!F$11:F$310, MATCH($C4820, Ingredients!$B$11:$B$310, 0)), "")="", "", IFERROR(INDEX(Ingredients!F$11:F$310, MATCH($C4820, Ingredients!$B$11:$B$310, 0)), "")))</f>
        <v/>
      </c>
      <c r="AK4820" s="106" t="str">
        <f>IF($C4820="", "", IF(IFERROR(INDEX(Ingredients!G$11:G$310, MATCH($C4820, Ingredients!$B$11:$B$310, 0)), "")="", "", IFERROR(INDEX(Ingredients!G$11:G$310, MATCH($C4820, Ingredients!$B$11:$B$310, 0)), "")))</f>
        <v/>
      </c>
      <c r="AL4820" s="79" t="str">
        <f>IF($C4820="", "", IF(IFERROR(INDEX(Ingredients!H$11:H$310, MATCH($C4820, Ingredients!$B$11:$B$310, 0)), "")="", "", IFERROR(INDEX(Ingredients!H$11:H$310, MATCH($C4820, Ingredients!$B$11:$B$310, 0)), "")))</f>
        <v/>
      </c>
      <c r="AN4820" s="83" t="str">
        <f t="shared" si="1130"/>
        <v/>
      </c>
      <c r="AP4820" s="114" t="str">
        <f t="shared" si="1140"/>
        <v/>
      </c>
      <c r="AR4820" s="117" t="str">
        <f>IF($C4820="", "", IF(IFERROR(INDEX(Ingredients!$AI$11:$AI$310, MATCH($C4820, Ingredients!$B$11:$B$310, 0)), "")="", "", IFERROR(INDEX(Ingredients!$AI$11:$AI$310, MATCH($C4820, Ingredients!$B$11:$B$310, 0)), "")))</f>
        <v/>
      </c>
      <c r="AT4820" s="120" t="str">
        <f t="shared" si="1141"/>
        <v/>
      </c>
      <c r="AV4820" s="90" t="str">
        <f t="shared" si="1131"/>
        <v/>
      </c>
      <c r="AX4820" s="90" t="str">
        <f>IF($AV4820="", "", COUNTIF($AV$11:$AV$5010, "&lt;"&amp;$AV4820)+1+COUNTIF($AV$11:$AV4820, $AV4820)-1)</f>
        <v/>
      </c>
      <c r="AZ4820" s="111" t="str">
        <f>IF($B4820="", "", SUMIF('Shopping List'!$AV$11:$AV$25, $B4820, 'Shopping List'!$BN$11:$BN$25))</f>
        <v/>
      </c>
      <c r="BB4820" s="117" t="str">
        <f t="shared" si="1142"/>
        <v/>
      </c>
    </row>
    <row r="4821" spans="1:54" x14ac:dyDescent="0.25">
      <c r="A4821" s="4"/>
      <c r="B4821" s="37"/>
      <c r="C4821" s="124"/>
      <c r="D4821" s="39"/>
      <c r="E4821" s="125"/>
      <c r="F4821" s="48"/>
      <c r="G4821" s="4"/>
      <c r="H4821" s="4"/>
      <c r="I4821" s="95" t="str">
        <f>IF($C4821="", "", IF(IFERROR(INDEX(Ingredients!$C$11:$C$310, MATCH($C4821, Ingredients!$B$11:$B$310, 0)), "")="", "", IFERROR(INDEX(Ingredients!$C$11:$C$310, MATCH($C4821, Ingredients!$B$11:$B$310, 0)), "")))</f>
        <v/>
      </c>
      <c r="J4821" s="73" t="str">
        <f>IF($B4821="", "", IF(IFERROR(INDEX(Meals!$C$11:$C$260, MATCH($B4821, Meals!$B$11:$B$260, 0)), "")="", "", IFERROR(INDEX(Meals!$C$11:$C$260, MATCH($B4821, Meals!$B$11:$B$260, 0)), "")))</f>
        <v/>
      </c>
      <c r="K4821" s="4"/>
      <c r="L4821" s="72" t="str">
        <f t="shared" si="1132"/>
        <v/>
      </c>
      <c r="M4821" s="73" t="str">
        <f t="shared" si="1133"/>
        <v/>
      </c>
      <c r="N4821" s="4"/>
      <c r="O4821" s="78" t="str">
        <f t="shared" si="1134"/>
        <v/>
      </c>
      <c r="P4821" s="79" t="str">
        <f t="shared" si="1135"/>
        <v/>
      </c>
      <c r="Q4821" s="4"/>
      <c r="R4821" s="90" t="str">
        <f t="shared" si="1136"/>
        <v/>
      </c>
      <c r="S4821" s="4"/>
      <c r="Y4821" s="18" t="str">
        <f t="shared" si="1137"/>
        <v/>
      </c>
      <c r="AA4821" s="18" t="str">
        <f t="shared" si="1128"/>
        <v/>
      </c>
      <c r="AB4821" s="18" t="str">
        <f t="shared" si="1129"/>
        <v/>
      </c>
      <c r="AC4821" s="18" t="str">
        <f t="shared" si="1138"/>
        <v/>
      </c>
      <c r="AD4821" s="18" t="str">
        <f t="shared" si="1138"/>
        <v/>
      </c>
      <c r="AE4821" s="18" t="str">
        <f t="shared" si="1139"/>
        <v/>
      </c>
      <c r="AG4821" s="95" t="str">
        <f>IF($C4821="", "", IF(IFERROR(INDEX(Ingredients!C$11:C$310, MATCH($C4821, Ingredients!$B$11:$B$310, 0)), "")="", "", IFERROR(INDEX(Ingredients!C$11:C$310, MATCH($C4821, Ingredients!$B$11:$B$310, 0)), "")))</f>
        <v/>
      </c>
      <c r="AH4821" s="105" t="str">
        <f>IF($C4821="", "", IF(IFERROR(INDEX(Ingredients!D$11:D$310, MATCH($C4821, Ingredients!$B$11:$B$310, 0)), "")="", "", IFERROR(INDEX(Ingredients!D$11:D$310, MATCH($C4821, Ingredients!$B$11:$B$310, 0)), "")))</f>
        <v/>
      </c>
      <c r="AI4821" s="106" t="str">
        <f>IF($C4821="", "", IF(IFERROR(INDEX(Ingredients!E$11:E$310, MATCH($C4821, Ingredients!$B$11:$B$310, 0)), "")="", "", IFERROR(INDEX(Ingredients!E$11:E$310, MATCH($C4821, Ingredients!$B$11:$B$310, 0)), "")))</f>
        <v/>
      </c>
      <c r="AJ4821" s="108" t="str">
        <f>IF($C4821="", "", IF(IFERROR(INDEX(Ingredients!F$11:F$310, MATCH($C4821, Ingredients!$B$11:$B$310, 0)), "")="", "", IFERROR(INDEX(Ingredients!F$11:F$310, MATCH($C4821, Ingredients!$B$11:$B$310, 0)), "")))</f>
        <v/>
      </c>
      <c r="AK4821" s="106" t="str">
        <f>IF($C4821="", "", IF(IFERROR(INDEX(Ingredients!G$11:G$310, MATCH($C4821, Ingredients!$B$11:$B$310, 0)), "")="", "", IFERROR(INDEX(Ingredients!G$11:G$310, MATCH($C4821, Ingredients!$B$11:$B$310, 0)), "")))</f>
        <v/>
      </c>
      <c r="AL4821" s="79" t="str">
        <f>IF($C4821="", "", IF(IFERROR(INDEX(Ingredients!H$11:H$310, MATCH($C4821, Ingredients!$B$11:$B$310, 0)), "")="", "", IFERROR(INDEX(Ingredients!H$11:H$310, MATCH($C4821, Ingredients!$B$11:$B$310, 0)), "")))</f>
        <v/>
      </c>
      <c r="AN4821" s="83" t="str">
        <f t="shared" si="1130"/>
        <v/>
      </c>
      <c r="AP4821" s="114" t="str">
        <f t="shared" si="1140"/>
        <v/>
      </c>
      <c r="AR4821" s="117" t="str">
        <f>IF($C4821="", "", IF(IFERROR(INDEX(Ingredients!$AI$11:$AI$310, MATCH($C4821, Ingredients!$B$11:$B$310, 0)), "")="", "", IFERROR(INDEX(Ingredients!$AI$11:$AI$310, MATCH($C4821, Ingredients!$B$11:$B$310, 0)), "")))</f>
        <v/>
      </c>
      <c r="AT4821" s="120" t="str">
        <f t="shared" si="1141"/>
        <v/>
      </c>
      <c r="AV4821" s="90" t="str">
        <f t="shared" si="1131"/>
        <v/>
      </c>
      <c r="AX4821" s="90" t="str">
        <f>IF($AV4821="", "", COUNTIF($AV$11:$AV$5010, "&lt;"&amp;$AV4821)+1+COUNTIF($AV$11:$AV4821, $AV4821)-1)</f>
        <v/>
      </c>
      <c r="AZ4821" s="111" t="str">
        <f>IF($B4821="", "", SUMIF('Shopping List'!$AV$11:$AV$25, $B4821, 'Shopping List'!$BN$11:$BN$25))</f>
        <v/>
      </c>
      <c r="BB4821" s="117" t="str">
        <f t="shared" si="1142"/>
        <v/>
      </c>
    </row>
    <row r="4822" spans="1:54" x14ac:dyDescent="0.25">
      <c r="A4822" s="4"/>
      <c r="B4822" s="37"/>
      <c r="C4822" s="124"/>
      <c r="D4822" s="39"/>
      <c r="E4822" s="125"/>
      <c r="F4822" s="48"/>
      <c r="G4822" s="4"/>
      <c r="H4822" s="4"/>
      <c r="I4822" s="95" t="str">
        <f>IF($C4822="", "", IF(IFERROR(INDEX(Ingredients!$C$11:$C$310, MATCH($C4822, Ingredients!$B$11:$B$310, 0)), "")="", "", IFERROR(INDEX(Ingredients!$C$11:$C$310, MATCH($C4822, Ingredients!$B$11:$B$310, 0)), "")))</f>
        <v/>
      </c>
      <c r="J4822" s="73" t="str">
        <f>IF($B4822="", "", IF(IFERROR(INDEX(Meals!$C$11:$C$260, MATCH($B4822, Meals!$B$11:$B$260, 0)), "")="", "", IFERROR(INDEX(Meals!$C$11:$C$260, MATCH($B4822, Meals!$B$11:$B$260, 0)), "")))</f>
        <v/>
      </c>
      <c r="K4822" s="4"/>
      <c r="L4822" s="72" t="str">
        <f t="shared" si="1132"/>
        <v/>
      </c>
      <c r="M4822" s="73" t="str">
        <f t="shared" si="1133"/>
        <v/>
      </c>
      <c r="N4822" s="4"/>
      <c r="O4822" s="78" t="str">
        <f t="shared" si="1134"/>
        <v/>
      </c>
      <c r="P4822" s="79" t="str">
        <f t="shared" si="1135"/>
        <v/>
      </c>
      <c r="Q4822" s="4"/>
      <c r="R4822" s="90" t="str">
        <f t="shared" si="1136"/>
        <v/>
      </c>
      <c r="S4822" s="4"/>
      <c r="Y4822" s="18" t="str">
        <f t="shared" si="1137"/>
        <v/>
      </c>
      <c r="AA4822" s="18" t="str">
        <f t="shared" si="1128"/>
        <v/>
      </c>
      <c r="AB4822" s="18" t="str">
        <f t="shared" si="1129"/>
        <v/>
      </c>
      <c r="AC4822" s="18" t="str">
        <f t="shared" si="1138"/>
        <v/>
      </c>
      <c r="AD4822" s="18" t="str">
        <f t="shared" si="1138"/>
        <v/>
      </c>
      <c r="AE4822" s="18" t="str">
        <f t="shared" si="1139"/>
        <v/>
      </c>
      <c r="AG4822" s="95" t="str">
        <f>IF($C4822="", "", IF(IFERROR(INDEX(Ingredients!C$11:C$310, MATCH($C4822, Ingredients!$B$11:$B$310, 0)), "")="", "", IFERROR(INDEX(Ingredients!C$11:C$310, MATCH($C4822, Ingredients!$B$11:$B$310, 0)), "")))</f>
        <v/>
      </c>
      <c r="AH4822" s="105" t="str">
        <f>IF($C4822="", "", IF(IFERROR(INDEX(Ingredients!D$11:D$310, MATCH($C4822, Ingredients!$B$11:$B$310, 0)), "")="", "", IFERROR(INDEX(Ingredients!D$11:D$310, MATCH($C4822, Ingredients!$B$11:$B$310, 0)), "")))</f>
        <v/>
      </c>
      <c r="AI4822" s="106" t="str">
        <f>IF($C4822="", "", IF(IFERROR(INDEX(Ingredients!E$11:E$310, MATCH($C4822, Ingredients!$B$11:$B$310, 0)), "")="", "", IFERROR(INDEX(Ingredients!E$11:E$310, MATCH($C4822, Ingredients!$B$11:$B$310, 0)), "")))</f>
        <v/>
      </c>
      <c r="AJ4822" s="108" t="str">
        <f>IF($C4822="", "", IF(IFERROR(INDEX(Ingredients!F$11:F$310, MATCH($C4822, Ingredients!$B$11:$B$310, 0)), "")="", "", IFERROR(INDEX(Ingredients!F$11:F$310, MATCH($C4822, Ingredients!$B$11:$B$310, 0)), "")))</f>
        <v/>
      </c>
      <c r="AK4822" s="106" t="str">
        <f>IF($C4822="", "", IF(IFERROR(INDEX(Ingredients!G$11:G$310, MATCH($C4822, Ingredients!$B$11:$B$310, 0)), "")="", "", IFERROR(INDEX(Ingredients!G$11:G$310, MATCH($C4822, Ingredients!$B$11:$B$310, 0)), "")))</f>
        <v/>
      </c>
      <c r="AL4822" s="79" t="str">
        <f>IF($C4822="", "", IF(IFERROR(INDEX(Ingredients!H$11:H$310, MATCH($C4822, Ingredients!$B$11:$B$310, 0)), "")="", "", IFERROR(INDEX(Ingredients!H$11:H$310, MATCH($C4822, Ingredients!$B$11:$B$310, 0)), "")))</f>
        <v/>
      </c>
      <c r="AN4822" s="83" t="str">
        <f t="shared" si="1130"/>
        <v/>
      </c>
      <c r="AP4822" s="114" t="str">
        <f t="shared" si="1140"/>
        <v/>
      </c>
      <c r="AR4822" s="117" t="str">
        <f>IF($C4822="", "", IF(IFERROR(INDEX(Ingredients!$AI$11:$AI$310, MATCH($C4822, Ingredients!$B$11:$B$310, 0)), "")="", "", IFERROR(INDEX(Ingredients!$AI$11:$AI$310, MATCH($C4822, Ingredients!$B$11:$B$310, 0)), "")))</f>
        <v/>
      </c>
      <c r="AT4822" s="120" t="str">
        <f t="shared" si="1141"/>
        <v/>
      </c>
      <c r="AV4822" s="90" t="str">
        <f t="shared" si="1131"/>
        <v/>
      </c>
      <c r="AX4822" s="90" t="str">
        <f>IF($AV4822="", "", COUNTIF($AV$11:$AV$5010, "&lt;"&amp;$AV4822)+1+COUNTIF($AV$11:$AV4822, $AV4822)-1)</f>
        <v/>
      </c>
      <c r="AZ4822" s="111" t="str">
        <f>IF($B4822="", "", SUMIF('Shopping List'!$AV$11:$AV$25, $B4822, 'Shopping List'!$BN$11:$BN$25))</f>
        <v/>
      </c>
      <c r="BB4822" s="117" t="str">
        <f t="shared" si="1142"/>
        <v/>
      </c>
    </row>
    <row r="4823" spans="1:54" x14ac:dyDescent="0.25">
      <c r="A4823" s="4"/>
      <c r="B4823" s="37"/>
      <c r="C4823" s="124"/>
      <c r="D4823" s="39"/>
      <c r="E4823" s="125"/>
      <c r="F4823" s="48"/>
      <c r="G4823" s="4"/>
      <c r="H4823" s="4"/>
      <c r="I4823" s="95" t="str">
        <f>IF($C4823="", "", IF(IFERROR(INDEX(Ingredients!$C$11:$C$310, MATCH($C4823, Ingredients!$B$11:$B$310, 0)), "")="", "", IFERROR(INDEX(Ingredients!$C$11:$C$310, MATCH($C4823, Ingredients!$B$11:$B$310, 0)), "")))</f>
        <v/>
      </c>
      <c r="J4823" s="73" t="str">
        <f>IF($B4823="", "", IF(IFERROR(INDEX(Meals!$C$11:$C$260, MATCH($B4823, Meals!$B$11:$B$260, 0)), "")="", "", IFERROR(INDEX(Meals!$C$11:$C$260, MATCH($B4823, Meals!$B$11:$B$260, 0)), "")))</f>
        <v/>
      </c>
      <c r="K4823" s="4"/>
      <c r="L4823" s="72" t="str">
        <f t="shared" si="1132"/>
        <v/>
      </c>
      <c r="M4823" s="73" t="str">
        <f t="shared" si="1133"/>
        <v/>
      </c>
      <c r="N4823" s="4"/>
      <c r="O4823" s="78" t="str">
        <f t="shared" si="1134"/>
        <v/>
      </c>
      <c r="P4823" s="79" t="str">
        <f t="shared" si="1135"/>
        <v/>
      </c>
      <c r="Q4823" s="4"/>
      <c r="R4823" s="90" t="str">
        <f t="shared" si="1136"/>
        <v/>
      </c>
      <c r="S4823" s="4"/>
      <c r="Y4823" s="18" t="str">
        <f t="shared" si="1137"/>
        <v/>
      </c>
      <c r="AA4823" s="18" t="str">
        <f t="shared" si="1128"/>
        <v/>
      </c>
      <c r="AB4823" s="18" t="str">
        <f t="shared" si="1129"/>
        <v/>
      </c>
      <c r="AC4823" s="18" t="str">
        <f t="shared" si="1138"/>
        <v/>
      </c>
      <c r="AD4823" s="18" t="str">
        <f t="shared" si="1138"/>
        <v/>
      </c>
      <c r="AE4823" s="18" t="str">
        <f t="shared" si="1139"/>
        <v/>
      </c>
      <c r="AG4823" s="95" t="str">
        <f>IF($C4823="", "", IF(IFERROR(INDEX(Ingredients!C$11:C$310, MATCH($C4823, Ingredients!$B$11:$B$310, 0)), "")="", "", IFERROR(INDEX(Ingredients!C$11:C$310, MATCH($C4823, Ingredients!$B$11:$B$310, 0)), "")))</f>
        <v/>
      </c>
      <c r="AH4823" s="105" t="str">
        <f>IF($C4823="", "", IF(IFERROR(INDEX(Ingredients!D$11:D$310, MATCH($C4823, Ingredients!$B$11:$B$310, 0)), "")="", "", IFERROR(INDEX(Ingredients!D$11:D$310, MATCH($C4823, Ingredients!$B$11:$B$310, 0)), "")))</f>
        <v/>
      </c>
      <c r="AI4823" s="106" t="str">
        <f>IF($C4823="", "", IF(IFERROR(INDEX(Ingredients!E$11:E$310, MATCH($C4823, Ingredients!$B$11:$B$310, 0)), "")="", "", IFERROR(INDEX(Ingredients!E$11:E$310, MATCH($C4823, Ingredients!$B$11:$B$310, 0)), "")))</f>
        <v/>
      </c>
      <c r="AJ4823" s="108" t="str">
        <f>IF($C4823="", "", IF(IFERROR(INDEX(Ingredients!F$11:F$310, MATCH($C4823, Ingredients!$B$11:$B$310, 0)), "")="", "", IFERROR(INDEX(Ingredients!F$11:F$310, MATCH($C4823, Ingredients!$B$11:$B$310, 0)), "")))</f>
        <v/>
      </c>
      <c r="AK4823" s="106" t="str">
        <f>IF($C4823="", "", IF(IFERROR(INDEX(Ingredients!G$11:G$310, MATCH($C4823, Ingredients!$B$11:$B$310, 0)), "")="", "", IFERROR(INDEX(Ingredients!G$11:G$310, MATCH($C4823, Ingredients!$B$11:$B$310, 0)), "")))</f>
        <v/>
      </c>
      <c r="AL4823" s="79" t="str">
        <f>IF($C4823="", "", IF(IFERROR(INDEX(Ingredients!H$11:H$310, MATCH($C4823, Ingredients!$B$11:$B$310, 0)), "")="", "", IFERROR(INDEX(Ingredients!H$11:H$310, MATCH($C4823, Ingredients!$B$11:$B$310, 0)), "")))</f>
        <v/>
      </c>
      <c r="AN4823" s="83" t="str">
        <f t="shared" si="1130"/>
        <v/>
      </c>
      <c r="AP4823" s="114" t="str">
        <f t="shared" si="1140"/>
        <v/>
      </c>
      <c r="AR4823" s="117" t="str">
        <f>IF($C4823="", "", IF(IFERROR(INDEX(Ingredients!$AI$11:$AI$310, MATCH($C4823, Ingredients!$B$11:$B$310, 0)), "")="", "", IFERROR(INDEX(Ingredients!$AI$11:$AI$310, MATCH($C4823, Ingredients!$B$11:$B$310, 0)), "")))</f>
        <v/>
      </c>
      <c r="AT4823" s="120" t="str">
        <f t="shared" si="1141"/>
        <v/>
      </c>
      <c r="AV4823" s="90" t="str">
        <f t="shared" si="1131"/>
        <v/>
      </c>
      <c r="AX4823" s="90" t="str">
        <f>IF($AV4823="", "", COUNTIF($AV$11:$AV$5010, "&lt;"&amp;$AV4823)+1+COUNTIF($AV$11:$AV4823, $AV4823)-1)</f>
        <v/>
      </c>
      <c r="AZ4823" s="111" t="str">
        <f>IF($B4823="", "", SUMIF('Shopping List'!$AV$11:$AV$25, $B4823, 'Shopping List'!$BN$11:$BN$25))</f>
        <v/>
      </c>
      <c r="BB4823" s="117" t="str">
        <f t="shared" si="1142"/>
        <v/>
      </c>
    </row>
    <row r="4824" spans="1:54" x14ac:dyDescent="0.25">
      <c r="A4824" s="4"/>
      <c r="B4824" s="37"/>
      <c r="C4824" s="124"/>
      <c r="D4824" s="39"/>
      <c r="E4824" s="125"/>
      <c r="F4824" s="48"/>
      <c r="G4824" s="4"/>
      <c r="H4824" s="4"/>
      <c r="I4824" s="95" t="str">
        <f>IF($C4824="", "", IF(IFERROR(INDEX(Ingredients!$C$11:$C$310, MATCH($C4824, Ingredients!$B$11:$B$310, 0)), "")="", "", IFERROR(INDEX(Ingredients!$C$11:$C$310, MATCH($C4824, Ingredients!$B$11:$B$310, 0)), "")))</f>
        <v/>
      </c>
      <c r="J4824" s="73" t="str">
        <f>IF($B4824="", "", IF(IFERROR(INDEX(Meals!$C$11:$C$260, MATCH($B4824, Meals!$B$11:$B$260, 0)), "")="", "", IFERROR(INDEX(Meals!$C$11:$C$260, MATCH($B4824, Meals!$B$11:$B$260, 0)), "")))</f>
        <v/>
      </c>
      <c r="K4824" s="4"/>
      <c r="L4824" s="72" t="str">
        <f t="shared" si="1132"/>
        <v/>
      </c>
      <c r="M4824" s="73" t="str">
        <f t="shared" si="1133"/>
        <v/>
      </c>
      <c r="N4824" s="4"/>
      <c r="O4824" s="78" t="str">
        <f t="shared" si="1134"/>
        <v/>
      </c>
      <c r="P4824" s="79" t="str">
        <f t="shared" si="1135"/>
        <v/>
      </c>
      <c r="Q4824" s="4"/>
      <c r="R4824" s="90" t="str">
        <f t="shared" si="1136"/>
        <v/>
      </c>
      <c r="S4824" s="4"/>
      <c r="Y4824" s="18" t="str">
        <f t="shared" si="1137"/>
        <v/>
      </c>
      <c r="AA4824" s="18" t="str">
        <f t="shared" si="1128"/>
        <v/>
      </c>
      <c r="AB4824" s="18" t="str">
        <f t="shared" si="1129"/>
        <v/>
      </c>
      <c r="AC4824" s="18" t="str">
        <f t="shared" si="1138"/>
        <v/>
      </c>
      <c r="AD4824" s="18" t="str">
        <f t="shared" si="1138"/>
        <v/>
      </c>
      <c r="AE4824" s="18" t="str">
        <f t="shared" si="1139"/>
        <v/>
      </c>
      <c r="AG4824" s="95" t="str">
        <f>IF($C4824="", "", IF(IFERROR(INDEX(Ingredients!C$11:C$310, MATCH($C4824, Ingredients!$B$11:$B$310, 0)), "")="", "", IFERROR(INDEX(Ingredients!C$11:C$310, MATCH($C4824, Ingredients!$B$11:$B$310, 0)), "")))</f>
        <v/>
      </c>
      <c r="AH4824" s="105" t="str">
        <f>IF($C4824="", "", IF(IFERROR(INDEX(Ingredients!D$11:D$310, MATCH($C4824, Ingredients!$B$11:$B$310, 0)), "")="", "", IFERROR(INDEX(Ingredients!D$11:D$310, MATCH($C4824, Ingredients!$B$11:$B$310, 0)), "")))</f>
        <v/>
      </c>
      <c r="AI4824" s="106" t="str">
        <f>IF($C4824="", "", IF(IFERROR(INDEX(Ingredients!E$11:E$310, MATCH($C4824, Ingredients!$B$11:$B$310, 0)), "")="", "", IFERROR(INDEX(Ingredients!E$11:E$310, MATCH($C4824, Ingredients!$B$11:$B$310, 0)), "")))</f>
        <v/>
      </c>
      <c r="AJ4824" s="108" t="str">
        <f>IF($C4824="", "", IF(IFERROR(INDEX(Ingredients!F$11:F$310, MATCH($C4824, Ingredients!$B$11:$B$310, 0)), "")="", "", IFERROR(INDEX(Ingredients!F$11:F$310, MATCH($C4824, Ingredients!$B$11:$B$310, 0)), "")))</f>
        <v/>
      </c>
      <c r="AK4824" s="106" t="str">
        <f>IF($C4824="", "", IF(IFERROR(INDEX(Ingredients!G$11:G$310, MATCH($C4824, Ingredients!$B$11:$B$310, 0)), "")="", "", IFERROR(INDEX(Ingredients!G$11:G$310, MATCH($C4824, Ingredients!$B$11:$B$310, 0)), "")))</f>
        <v/>
      </c>
      <c r="AL4824" s="79" t="str">
        <f>IF($C4824="", "", IF(IFERROR(INDEX(Ingredients!H$11:H$310, MATCH($C4824, Ingredients!$B$11:$B$310, 0)), "")="", "", IFERROR(INDEX(Ingredients!H$11:H$310, MATCH($C4824, Ingredients!$B$11:$B$310, 0)), "")))</f>
        <v/>
      </c>
      <c r="AN4824" s="83" t="str">
        <f t="shared" si="1130"/>
        <v/>
      </c>
      <c r="AP4824" s="114" t="str">
        <f t="shared" si="1140"/>
        <v/>
      </c>
      <c r="AR4824" s="117" t="str">
        <f>IF($C4824="", "", IF(IFERROR(INDEX(Ingredients!$AI$11:$AI$310, MATCH($C4824, Ingredients!$B$11:$B$310, 0)), "")="", "", IFERROR(INDEX(Ingredients!$AI$11:$AI$310, MATCH($C4824, Ingredients!$B$11:$B$310, 0)), "")))</f>
        <v/>
      </c>
      <c r="AT4824" s="120" t="str">
        <f t="shared" si="1141"/>
        <v/>
      </c>
      <c r="AV4824" s="90" t="str">
        <f t="shared" si="1131"/>
        <v/>
      </c>
      <c r="AX4824" s="90" t="str">
        <f>IF($AV4824="", "", COUNTIF($AV$11:$AV$5010, "&lt;"&amp;$AV4824)+1+COUNTIF($AV$11:$AV4824, $AV4824)-1)</f>
        <v/>
      </c>
      <c r="AZ4824" s="111" t="str">
        <f>IF($B4824="", "", SUMIF('Shopping List'!$AV$11:$AV$25, $B4824, 'Shopping List'!$BN$11:$BN$25))</f>
        <v/>
      </c>
      <c r="BB4824" s="117" t="str">
        <f t="shared" si="1142"/>
        <v/>
      </c>
    </row>
    <row r="4825" spans="1:54" x14ac:dyDescent="0.25">
      <c r="A4825" s="4"/>
      <c r="B4825" s="37"/>
      <c r="C4825" s="124"/>
      <c r="D4825" s="39"/>
      <c r="E4825" s="125"/>
      <c r="F4825" s="48"/>
      <c r="G4825" s="4"/>
      <c r="H4825" s="4"/>
      <c r="I4825" s="95" t="str">
        <f>IF($C4825="", "", IF(IFERROR(INDEX(Ingredients!$C$11:$C$310, MATCH($C4825, Ingredients!$B$11:$B$310, 0)), "")="", "", IFERROR(INDEX(Ingredients!$C$11:$C$310, MATCH($C4825, Ingredients!$B$11:$B$310, 0)), "")))</f>
        <v/>
      </c>
      <c r="J4825" s="73" t="str">
        <f>IF($B4825="", "", IF(IFERROR(INDEX(Meals!$C$11:$C$260, MATCH($B4825, Meals!$B$11:$B$260, 0)), "")="", "", IFERROR(INDEX(Meals!$C$11:$C$260, MATCH($B4825, Meals!$B$11:$B$260, 0)), "")))</f>
        <v/>
      </c>
      <c r="K4825" s="4"/>
      <c r="L4825" s="72" t="str">
        <f t="shared" si="1132"/>
        <v/>
      </c>
      <c r="M4825" s="73" t="str">
        <f t="shared" si="1133"/>
        <v/>
      </c>
      <c r="N4825" s="4"/>
      <c r="O4825" s="78" t="str">
        <f t="shared" si="1134"/>
        <v/>
      </c>
      <c r="P4825" s="79" t="str">
        <f t="shared" si="1135"/>
        <v/>
      </c>
      <c r="Q4825" s="4"/>
      <c r="R4825" s="90" t="str">
        <f t="shared" si="1136"/>
        <v/>
      </c>
      <c r="S4825" s="4"/>
      <c r="Y4825" s="18" t="str">
        <f t="shared" si="1137"/>
        <v/>
      </c>
      <c r="AA4825" s="18" t="str">
        <f t="shared" si="1128"/>
        <v/>
      </c>
      <c r="AB4825" s="18" t="str">
        <f t="shared" si="1129"/>
        <v/>
      </c>
      <c r="AC4825" s="18" t="str">
        <f t="shared" si="1138"/>
        <v/>
      </c>
      <c r="AD4825" s="18" t="str">
        <f t="shared" si="1138"/>
        <v/>
      </c>
      <c r="AE4825" s="18" t="str">
        <f t="shared" si="1139"/>
        <v/>
      </c>
      <c r="AG4825" s="95" t="str">
        <f>IF($C4825="", "", IF(IFERROR(INDEX(Ingredients!C$11:C$310, MATCH($C4825, Ingredients!$B$11:$B$310, 0)), "")="", "", IFERROR(INDEX(Ingredients!C$11:C$310, MATCH($C4825, Ingredients!$B$11:$B$310, 0)), "")))</f>
        <v/>
      </c>
      <c r="AH4825" s="105" t="str">
        <f>IF($C4825="", "", IF(IFERROR(INDEX(Ingredients!D$11:D$310, MATCH($C4825, Ingredients!$B$11:$B$310, 0)), "")="", "", IFERROR(INDEX(Ingredients!D$11:D$310, MATCH($C4825, Ingredients!$B$11:$B$310, 0)), "")))</f>
        <v/>
      </c>
      <c r="AI4825" s="106" t="str">
        <f>IF($C4825="", "", IF(IFERROR(INDEX(Ingredients!E$11:E$310, MATCH($C4825, Ingredients!$B$11:$B$310, 0)), "")="", "", IFERROR(INDEX(Ingredients!E$11:E$310, MATCH($C4825, Ingredients!$B$11:$B$310, 0)), "")))</f>
        <v/>
      </c>
      <c r="AJ4825" s="108" t="str">
        <f>IF($C4825="", "", IF(IFERROR(INDEX(Ingredients!F$11:F$310, MATCH($C4825, Ingredients!$B$11:$B$310, 0)), "")="", "", IFERROR(INDEX(Ingredients!F$11:F$310, MATCH($C4825, Ingredients!$B$11:$B$310, 0)), "")))</f>
        <v/>
      </c>
      <c r="AK4825" s="106" t="str">
        <f>IF($C4825="", "", IF(IFERROR(INDEX(Ingredients!G$11:G$310, MATCH($C4825, Ingredients!$B$11:$B$310, 0)), "")="", "", IFERROR(INDEX(Ingredients!G$11:G$310, MATCH($C4825, Ingredients!$B$11:$B$310, 0)), "")))</f>
        <v/>
      </c>
      <c r="AL4825" s="79" t="str">
        <f>IF($C4825="", "", IF(IFERROR(INDEX(Ingredients!H$11:H$310, MATCH($C4825, Ingredients!$B$11:$B$310, 0)), "")="", "", IFERROR(INDEX(Ingredients!H$11:H$310, MATCH($C4825, Ingredients!$B$11:$B$310, 0)), "")))</f>
        <v/>
      </c>
      <c r="AN4825" s="83" t="str">
        <f t="shared" si="1130"/>
        <v/>
      </c>
      <c r="AP4825" s="114" t="str">
        <f t="shared" si="1140"/>
        <v/>
      </c>
      <c r="AR4825" s="117" t="str">
        <f>IF($C4825="", "", IF(IFERROR(INDEX(Ingredients!$AI$11:$AI$310, MATCH($C4825, Ingredients!$B$11:$B$310, 0)), "")="", "", IFERROR(INDEX(Ingredients!$AI$11:$AI$310, MATCH($C4825, Ingredients!$B$11:$B$310, 0)), "")))</f>
        <v/>
      </c>
      <c r="AT4825" s="120" t="str">
        <f t="shared" si="1141"/>
        <v/>
      </c>
      <c r="AV4825" s="90" t="str">
        <f t="shared" si="1131"/>
        <v/>
      </c>
      <c r="AX4825" s="90" t="str">
        <f>IF($AV4825="", "", COUNTIF($AV$11:$AV$5010, "&lt;"&amp;$AV4825)+1+COUNTIF($AV$11:$AV4825, $AV4825)-1)</f>
        <v/>
      </c>
      <c r="AZ4825" s="111" t="str">
        <f>IF($B4825="", "", SUMIF('Shopping List'!$AV$11:$AV$25, $B4825, 'Shopping List'!$BN$11:$BN$25))</f>
        <v/>
      </c>
      <c r="BB4825" s="117" t="str">
        <f t="shared" si="1142"/>
        <v/>
      </c>
    </row>
    <row r="4826" spans="1:54" x14ac:dyDescent="0.25">
      <c r="A4826" s="4"/>
      <c r="B4826" s="37"/>
      <c r="C4826" s="124"/>
      <c r="D4826" s="39"/>
      <c r="E4826" s="125"/>
      <c r="F4826" s="48"/>
      <c r="G4826" s="4"/>
      <c r="H4826" s="4"/>
      <c r="I4826" s="95" t="str">
        <f>IF($C4826="", "", IF(IFERROR(INDEX(Ingredients!$C$11:$C$310, MATCH($C4826, Ingredients!$B$11:$B$310, 0)), "")="", "", IFERROR(INDEX(Ingredients!$C$11:$C$310, MATCH($C4826, Ingredients!$B$11:$B$310, 0)), "")))</f>
        <v/>
      </c>
      <c r="J4826" s="73" t="str">
        <f>IF($B4826="", "", IF(IFERROR(INDEX(Meals!$C$11:$C$260, MATCH($B4826, Meals!$B$11:$B$260, 0)), "")="", "", IFERROR(INDEX(Meals!$C$11:$C$260, MATCH($B4826, Meals!$B$11:$B$260, 0)), "")))</f>
        <v/>
      </c>
      <c r="K4826" s="4"/>
      <c r="L4826" s="72" t="str">
        <f t="shared" si="1132"/>
        <v/>
      </c>
      <c r="M4826" s="73" t="str">
        <f t="shared" si="1133"/>
        <v/>
      </c>
      <c r="N4826" s="4"/>
      <c r="O4826" s="78" t="str">
        <f t="shared" si="1134"/>
        <v/>
      </c>
      <c r="P4826" s="79" t="str">
        <f t="shared" si="1135"/>
        <v/>
      </c>
      <c r="Q4826" s="4"/>
      <c r="R4826" s="90" t="str">
        <f t="shared" si="1136"/>
        <v/>
      </c>
      <c r="S4826" s="4"/>
      <c r="Y4826" s="18" t="str">
        <f t="shared" si="1137"/>
        <v/>
      </c>
      <c r="AA4826" s="18" t="str">
        <f t="shared" si="1128"/>
        <v/>
      </c>
      <c r="AB4826" s="18" t="str">
        <f t="shared" si="1129"/>
        <v/>
      </c>
      <c r="AC4826" s="18" t="str">
        <f t="shared" si="1138"/>
        <v/>
      </c>
      <c r="AD4826" s="18" t="str">
        <f t="shared" si="1138"/>
        <v/>
      </c>
      <c r="AE4826" s="18" t="str">
        <f t="shared" si="1139"/>
        <v/>
      </c>
      <c r="AG4826" s="95" t="str">
        <f>IF($C4826="", "", IF(IFERROR(INDEX(Ingredients!C$11:C$310, MATCH($C4826, Ingredients!$B$11:$B$310, 0)), "")="", "", IFERROR(INDEX(Ingredients!C$11:C$310, MATCH($C4826, Ingredients!$B$11:$B$310, 0)), "")))</f>
        <v/>
      </c>
      <c r="AH4826" s="105" t="str">
        <f>IF($C4826="", "", IF(IFERROR(INDEX(Ingredients!D$11:D$310, MATCH($C4826, Ingredients!$B$11:$B$310, 0)), "")="", "", IFERROR(INDEX(Ingredients!D$11:D$310, MATCH($C4826, Ingredients!$B$11:$B$310, 0)), "")))</f>
        <v/>
      </c>
      <c r="AI4826" s="106" t="str">
        <f>IF($C4826="", "", IF(IFERROR(INDEX(Ingredients!E$11:E$310, MATCH($C4826, Ingredients!$B$11:$B$310, 0)), "")="", "", IFERROR(INDEX(Ingredients!E$11:E$310, MATCH($C4826, Ingredients!$B$11:$B$310, 0)), "")))</f>
        <v/>
      </c>
      <c r="AJ4826" s="108" t="str">
        <f>IF($C4826="", "", IF(IFERROR(INDEX(Ingredients!F$11:F$310, MATCH($C4826, Ingredients!$B$11:$B$310, 0)), "")="", "", IFERROR(INDEX(Ingredients!F$11:F$310, MATCH($C4826, Ingredients!$B$11:$B$310, 0)), "")))</f>
        <v/>
      </c>
      <c r="AK4826" s="106" t="str">
        <f>IF($C4826="", "", IF(IFERROR(INDEX(Ingredients!G$11:G$310, MATCH($C4826, Ingredients!$B$11:$B$310, 0)), "")="", "", IFERROR(INDEX(Ingredients!G$11:G$310, MATCH($C4826, Ingredients!$B$11:$B$310, 0)), "")))</f>
        <v/>
      </c>
      <c r="AL4826" s="79" t="str">
        <f>IF($C4826="", "", IF(IFERROR(INDEX(Ingredients!H$11:H$310, MATCH($C4826, Ingredients!$B$11:$B$310, 0)), "")="", "", IFERROR(INDEX(Ingredients!H$11:H$310, MATCH($C4826, Ingredients!$B$11:$B$310, 0)), "")))</f>
        <v/>
      </c>
      <c r="AN4826" s="83" t="str">
        <f t="shared" si="1130"/>
        <v/>
      </c>
      <c r="AP4826" s="114" t="str">
        <f t="shared" si="1140"/>
        <v/>
      </c>
      <c r="AR4826" s="117" t="str">
        <f>IF($C4826="", "", IF(IFERROR(INDEX(Ingredients!$AI$11:$AI$310, MATCH($C4826, Ingredients!$B$11:$B$310, 0)), "")="", "", IFERROR(INDEX(Ingredients!$AI$11:$AI$310, MATCH($C4826, Ingredients!$B$11:$B$310, 0)), "")))</f>
        <v/>
      </c>
      <c r="AT4826" s="120" t="str">
        <f t="shared" si="1141"/>
        <v/>
      </c>
      <c r="AV4826" s="90" t="str">
        <f t="shared" si="1131"/>
        <v/>
      </c>
      <c r="AX4826" s="90" t="str">
        <f>IF($AV4826="", "", COUNTIF($AV$11:$AV$5010, "&lt;"&amp;$AV4826)+1+COUNTIF($AV$11:$AV4826, $AV4826)-1)</f>
        <v/>
      </c>
      <c r="AZ4826" s="111" t="str">
        <f>IF($B4826="", "", SUMIF('Shopping List'!$AV$11:$AV$25, $B4826, 'Shopping List'!$BN$11:$BN$25))</f>
        <v/>
      </c>
      <c r="BB4826" s="117" t="str">
        <f t="shared" si="1142"/>
        <v/>
      </c>
    </row>
    <row r="4827" spans="1:54" x14ac:dyDescent="0.25">
      <c r="A4827" s="4"/>
      <c r="B4827" s="37"/>
      <c r="C4827" s="124"/>
      <c r="D4827" s="39"/>
      <c r="E4827" s="125"/>
      <c r="F4827" s="48"/>
      <c r="G4827" s="4"/>
      <c r="H4827" s="4"/>
      <c r="I4827" s="95" t="str">
        <f>IF($C4827="", "", IF(IFERROR(INDEX(Ingredients!$C$11:$C$310, MATCH($C4827, Ingredients!$B$11:$B$310, 0)), "")="", "", IFERROR(INDEX(Ingredients!$C$11:$C$310, MATCH($C4827, Ingredients!$B$11:$B$310, 0)), "")))</f>
        <v/>
      </c>
      <c r="J4827" s="73" t="str">
        <f>IF($B4827="", "", IF(IFERROR(INDEX(Meals!$C$11:$C$260, MATCH($B4827, Meals!$B$11:$B$260, 0)), "")="", "", IFERROR(INDEX(Meals!$C$11:$C$260, MATCH($B4827, Meals!$B$11:$B$260, 0)), "")))</f>
        <v/>
      </c>
      <c r="K4827" s="4"/>
      <c r="L4827" s="72" t="str">
        <f t="shared" si="1132"/>
        <v/>
      </c>
      <c r="M4827" s="73" t="str">
        <f t="shared" si="1133"/>
        <v/>
      </c>
      <c r="N4827" s="4"/>
      <c r="O4827" s="78" t="str">
        <f t="shared" si="1134"/>
        <v/>
      </c>
      <c r="P4827" s="79" t="str">
        <f t="shared" si="1135"/>
        <v/>
      </c>
      <c r="Q4827" s="4"/>
      <c r="R4827" s="90" t="str">
        <f t="shared" si="1136"/>
        <v/>
      </c>
      <c r="S4827" s="4"/>
      <c r="Y4827" s="18" t="str">
        <f t="shared" si="1137"/>
        <v/>
      </c>
      <c r="AA4827" s="18" t="str">
        <f t="shared" si="1128"/>
        <v/>
      </c>
      <c r="AB4827" s="18" t="str">
        <f t="shared" si="1129"/>
        <v/>
      </c>
      <c r="AC4827" s="18" t="str">
        <f t="shared" si="1138"/>
        <v/>
      </c>
      <c r="AD4827" s="18" t="str">
        <f t="shared" si="1138"/>
        <v/>
      </c>
      <c r="AE4827" s="18" t="str">
        <f t="shared" si="1139"/>
        <v/>
      </c>
      <c r="AG4827" s="95" t="str">
        <f>IF($C4827="", "", IF(IFERROR(INDEX(Ingredients!C$11:C$310, MATCH($C4827, Ingredients!$B$11:$B$310, 0)), "")="", "", IFERROR(INDEX(Ingredients!C$11:C$310, MATCH($C4827, Ingredients!$B$11:$B$310, 0)), "")))</f>
        <v/>
      </c>
      <c r="AH4827" s="105" t="str">
        <f>IF($C4827="", "", IF(IFERROR(INDEX(Ingredients!D$11:D$310, MATCH($C4827, Ingredients!$B$11:$B$310, 0)), "")="", "", IFERROR(INDEX(Ingredients!D$11:D$310, MATCH($C4827, Ingredients!$B$11:$B$310, 0)), "")))</f>
        <v/>
      </c>
      <c r="AI4827" s="106" t="str">
        <f>IF($C4827="", "", IF(IFERROR(INDEX(Ingredients!E$11:E$310, MATCH($C4827, Ingredients!$B$11:$B$310, 0)), "")="", "", IFERROR(INDEX(Ingredients!E$11:E$310, MATCH($C4827, Ingredients!$B$11:$B$310, 0)), "")))</f>
        <v/>
      </c>
      <c r="AJ4827" s="108" t="str">
        <f>IF($C4827="", "", IF(IFERROR(INDEX(Ingredients!F$11:F$310, MATCH($C4827, Ingredients!$B$11:$B$310, 0)), "")="", "", IFERROR(INDEX(Ingredients!F$11:F$310, MATCH($C4827, Ingredients!$B$11:$B$310, 0)), "")))</f>
        <v/>
      </c>
      <c r="AK4827" s="106" t="str">
        <f>IF($C4827="", "", IF(IFERROR(INDEX(Ingredients!G$11:G$310, MATCH($C4827, Ingredients!$B$11:$B$310, 0)), "")="", "", IFERROR(INDEX(Ingredients!G$11:G$310, MATCH($C4827, Ingredients!$B$11:$B$310, 0)), "")))</f>
        <v/>
      </c>
      <c r="AL4827" s="79" t="str">
        <f>IF($C4827="", "", IF(IFERROR(INDEX(Ingredients!H$11:H$310, MATCH($C4827, Ingredients!$B$11:$B$310, 0)), "")="", "", IFERROR(INDEX(Ingredients!H$11:H$310, MATCH($C4827, Ingredients!$B$11:$B$310, 0)), "")))</f>
        <v/>
      </c>
      <c r="AN4827" s="83" t="str">
        <f t="shared" si="1130"/>
        <v/>
      </c>
      <c r="AP4827" s="114" t="str">
        <f t="shared" si="1140"/>
        <v/>
      </c>
      <c r="AR4827" s="117" t="str">
        <f>IF($C4827="", "", IF(IFERROR(INDEX(Ingredients!$AI$11:$AI$310, MATCH($C4827, Ingredients!$B$11:$B$310, 0)), "")="", "", IFERROR(INDEX(Ingredients!$AI$11:$AI$310, MATCH($C4827, Ingredients!$B$11:$B$310, 0)), "")))</f>
        <v/>
      </c>
      <c r="AT4827" s="120" t="str">
        <f t="shared" si="1141"/>
        <v/>
      </c>
      <c r="AV4827" s="90" t="str">
        <f t="shared" si="1131"/>
        <v/>
      </c>
      <c r="AX4827" s="90" t="str">
        <f>IF($AV4827="", "", COUNTIF($AV$11:$AV$5010, "&lt;"&amp;$AV4827)+1+COUNTIF($AV$11:$AV4827, $AV4827)-1)</f>
        <v/>
      </c>
      <c r="AZ4827" s="111" t="str">
        <f>IF($B4827="", "", SUMIF('Shopping List'!$AV$11:$AV$25, $B4827, 'Shopping List'!$BN$11:$BN$25))</f>
        <v/>
      </c>
      <c r="BB4827" s="117" t="str">
        <f t="shared" si="1142"/>
        <v/>
      </c>
    </row>
    <row r="4828" spans="1:54" x14ac:dyDescent="0.25">
      <c r="A4828" s="4"/>
      <c r="B4828" s="37"/>
      <c r="C4828" s="124"/>
      <c r="D4828" s="39"/>
      <c r="E4828" s="125"/>
      <c r="F4828" s="48"/>
      <c r="G4828" s="4"/>
      <c r="H4828" s="4"/>
      <c r="I4828" s="95" t="str">
        <f>IF($C4828="", "", IF(IFERROR(INDEX(Ingredients!$C$11:$C$310, MATCH($C4828, Ingredients!$B$11:$B$310, 0)), "")="", "", IFERROR(INDEX(Ingredients!$C$11:$C$310, MATCH($C4828, Ingredients!$B$11:$B$310, 0)), "")))</f>
        <v/>
      </c>
      <c r="J4828" s="73" t="str">
        <f>IF($B4828="", "", IF(IFERROR(INDEX(Meals!$C$11:$C$260, MATCH($B4828, Meals!$B$11:$B$260, 0)), "")="", "", IFERROR(INDEX(Meals!$C$11:$C$260, MATCH($B4828, Meals!$B$11:$B$260, 0)), "")))</f>
        <v/>
      </c>
      <c r="K4828" s="4"/>
      <c r="L4828" s="72" t="str">
        <f t="shared" si="1132"/>
        <v/>
      </c>
      <c r="M4828" s="73" t="str">
        <f t="shared" si="1133"/>
        <v/>
      </c>
      <c r="N4828" s="4"/>
      <c r="O4828" s="78" t="str">
        <f t="shared" si="1134"/>
        <v/>
      </c>
      <c r="P4828" s="79" t="str">
        <f t="shared" si="1135"/>
        <v/>
      </c>
      <c r="Q4828" s="4"/>
      <c r="R4828" s="90" t="str">
        <f t="shared" si="1136"/>
        <v/>
      </c>
      <c r="S4828" s="4"/>
      <c r="Y4828" s="18" t="str">
        <f t="shared" si="1137"/>
        <v/>
      </c>
      <c r="AA4828" s="18" t="str">
        <f t="shared" si="1128"/>
        <v/>
      </c>
      <c r="AB4828" s="18" t="str">
        <f t="shared" si="1129"/>
        <v/>
      </c>
      <c r="AC4828" s="18" t="str">
        <f t="shared" si="1138"/>
        <v/>
      </c>
      <c r="AD4828" s="18" t="str">
        <f t="shared" si="1138"/>
        <v/>
      </c>
      <c r="AE4828" s="18" t="str">
        <f t="shared" si="1139"/>
        <v/>
      </c>
      <c r="AG4828" s="95" t="str">
        <f>IF($C4828="", "", IF(IFERROR(INDEX(Ingredients!C$11:C$310, MATCH($C4828, Ingredients!$B$11:$B$310, 0)), "")="", "", IFERROR(INDEX(Ingredients!C$11:C$310, MATCH($C4828, Ingredients!$B$11:$B$310, 0)), "")))</f>
        <v/>
      </c>
      <c r="AH4828" s="105" t="str">
        <f>IF($C4828="", "", IF(IFERROR(INDEX(Ingredients!D$11:D$310, MATCH($C4828, Ingredients!$B$11:$B$310, 0)), "")="", "", IFERROR(INDEX(Ingredients!D$11:D$310, MATCH($C4828, Ingredients!$B$11:$B$310, 0)), "")))</f>
        <v/>
      </c>
      <c r="AI4828" s="106" t="str">
        <f>IF($C4828="", "", IF(IFERROR(INDEX(Ingredients!E$11:E$310, MATCH($C4828, Ingredients!$B$11:$B$310, 0)), "")="", "", IFERROR(INDEX(Ingredients!E$11:E$310, MATCH($C4828, Ingredients!$B$11:$B$310, 0)), "")))</f>
        <v/>
      </c>
      <c r="AJ4828" s="108" t="str">
        <f>IF($C4828="", "", IF(IFERROR(INDEX(Ingredients!F$11:F$310, MATCH($C4828, Ingredients!$B$11:$B$310, 0)), "")="", "", IFERROR(INDEX(Ingredients!F$11:F$310, MATCH($C4828, Ingredients!$B$11:$B$310, 0)), "")))</f>
        <v/>
      </c>
      <c r="AK4828" s="106" t="str">
        <f>IF($C4828="", "", IF(IFERROR(INDEX(Ingredients!G$11:G$310, MATCH($C4828, Ingredients!$B$11:$B$310, 0)), "")="", "", IFERROR(INDEX(Ingredients!G$11:G$310, MATCH($C4828, Ingredients!$B$11:$B$310, 0)), "")))</f>
        <v/>
      </c>
      <c r="AL4828" s="79" t="str">
        <f>IF($C4828="", "", IF(IFERROR(INDEX(Ingredients!H$11:H$310, MATCH($C4828, Ingredients!$B$11:$B$310, 0)), "")="", "", IFERROR(INDEX(Ingredients!H$11:H$310, MATCH($C4828, Ingredients!$B$11:$B$310, 0)), "")))</f>
        <v/>
      </c>
      <c r="AN4828" s="83" t="str">
        <f t="shared" si="1130"/>
        <v/>
      </c>
      <c r="AP4828" s="114" t="str">
        <f t="shared" si="1140"/>
        <v/>
      </c>
      <c r="AR4828" s="117" t="str">
        <f>IF($C4828="", "", IF(IFERROR(INDEX(Ingredients!$AI$11:$AI$310, MATCH($C4828, Ingredients!$B$11:$B$310, 0)), "")="", "", IFERROR(INDEX(Ingredients!$AI$11:$AI$310, MATCH($C4828, Ingredients!$B$11:$B$310, 0)), "")))</f>
        <v/>
      </c>
      <c r="AT4828" s="120" t="str">
        <f t="shared" si="1141"/>
        <v/>
      </c>
      <c r="AV4828" s="90" t="str">
        <f t="shared" si="1131"/>
        <v/>
      </c>
      <c r="AX4828" s="90" t="str">
        <f>IF($AV4828="", "", COUNTIF($AV$11:$AV$5010, "&lt;"&amp;$AV4828)+1+COUNTIF($AV$11:$AV4828, $AV4828)-1)</f>
        <v/>
      </c>
      <c r="AZ4828" s="111" t="str">
        <f>IF($B4828="", "", SUMIF('Shopping List'!$AV$11:$AV$25, $B4828, 'Shopping List'!$BN$11:$BN$25))</f>
        <v/>
      </c>
      <c r="BB4828" s="117" t="str">
        <f t="shared" si="1142"/>
        <v/>
      </c>
    </row>
    <row r="4829" spans="1:54" x14ac:dyDescent="0.25">
      <c r="A4829" s="4"/>
      <c r="B4829" s="37"/>
      <c r="C4829" s="124"/>
      <c r="D4829" s="39"/>
      <c r="E4829" s="125"/>
      <c r="F4829" s="48"/>
      <c r="G4829" s="4"/>
      <c r="H4829" s="4"/>
      <c r="I4829" s="95" t="str">
        <f>IF($C4829="", "", IF(IFERROR(INDEX(Ingredients!$C$11:$C$310, MATCH($C4829, Ingredients!$B$11:$B$310, 0)), "")="", "", IFERROR(INDEX(Ingredients!$C$11:$C$310, MATCH($C4829, Ingredients!$B$11:$B$310, 0)), "")))</f>
        <v/>
      </c>
      <c r="J4829" s="73" t="str">
        <f>IF($B4829="", "", IF(IFERROR(INDEX(Meals!$C$11:$C$260, MATCH($B4829, Meals!$B$11:$B$260, 0)), "")="", "", IFERROR(INDEX(Meals!$C$11:$C$260, MATCH($B4829, Meals!$B$11:$B$260, 0)), "")))</f>
        <v/>
      </c>
      <c r="K4829" s="4"/>
      <c r="L4829" s="72" t="str">
        <f t="shared" si="1132"/>
        <v/>
      </c>
      <c r="M4829" s="73" t="str">
        <f t="shared" si="1133"/>
        <v/>
      </c>
      <c r="N4829" s="4"/>
      <c r="O4829" s="78" t="str">
        <f t="shared" si="1134"/>
        <v/>
      </c>
      <c r="P4829" s="79" t="str">
        <f t="shared" si="1135"/>
        <v/>
      </c>
      <c r="Q4829" s="4"/>
      <c r="R4829" s="90" t="str">
        <f t="shared" si="1136"/>
        <v/>
      </c>
      <c r="S4829" s="4"/>
      <c r="Y4829" s="18" t="str">
        <f t="shared" si="1137"/>
        <v/>
      </c>
      <c r="AA4829" s="18" t="str">
        <f t="shared" si="1128"/>
        <v/>
      </c>
      <c r="AB4829" s="18" t="str">
        <f t="shared" si="1129"/>
        <v/>
      </c>
      <c r="AC4829" s="18" t="str">
        <f t="shared" si="1138"/>
        <v/>
      </c>
      <c r="AD4829" s="18" t="str">
        <f t="shared" si="1138"/>
        <v/>
      </c>
      <c r="AE4829" s="18" t="str">
        <f t="shared" si="1139"/>
        <v/>
      </c>
      <c r="AG4829" s="95" t="str">
        <f>IF($C4829="", "", IF(IFERROR(INDEX(Ingredients!C$11:C$310, MATCH($C4829, Ingredients!$B$11:$B$310, 0)), "")="", "", IFERROR(INDEX(Ingredients!C$11:C$310, MATCH($C4829, Ingredients!$B$11:$B$310, 0)), "")))</f>
        <v/>
      </c>
      <c r="AH4829" s="105" t="str">
        <f>IF($C4829="", "", IF(IFERROR(INDEX(Ingredients!D$11:D$310, MATCH($C4829, Ingredients!$B$11:$B$310, 0)), "")="", "", IFERROR(INDEX(Ingredients!D$11:D$310, MATCH($C4829, Ingredients!$B$11:$B$310, 0)), "")))</f>
        <v/>
      </c>
      <c r="AI4829" s="106" t="str">
        <f>IF($C4829="", "", IF(IFERROR(INDEX(Ingredients!E$11:E$310, MATCH($C4829, Ingredients!$B$11:$B$310, 0)), "")="", "", IFERROR(INDEX(Ingredients!E$11:E$310, MATCH($C4829, Ingredients!$B$11:$B$310, 0)), "")))</f>
        <v/>
      </c>
      <c r="AJ4829" s="108" t="str">
        <f>IF($C4829="", "", IF(IFERROR(INDEX(Ingredients!F$11:F$310, MATCH($C4829, Ingredients!$B$11:$B$310, 0)), "")="", "", IFERROR(INDEX(Ingredients!F$11:F$310, MATCH($C4829, Ingredients!$B$11:$B$310, 0)), "")))</f>
        <v/>
      </c>
      <c r="AK4829" s="106" t="str">
        <f>IF($C4829="", "", IF(IFERROR(INDEX(Ingredients!G$11:G$310, MATCH($C4829, Ingredients!$B$11:$B$310, 0)), "")="", "", IFERROR(INDEX(Ingredients!G$11:G$310, MATCH($C4829, Ingredients!$B$11:$B$310, 0)), "")))</f>
        <v/>
      </c>
      <c r="AL4829" s="79" t="str">
        <f>IF($C4829="", "", IF(IFERROR(INDEX(Ingredients!H$11:H$310, MATCH($C4829, Ingredients!$B$11:$B$310, 0)), "")="", "", IFERROR(INDEX(Ingredients!H$11:H$310, MATCH($C4829, Ingredients!$B$11:$B$310, 0)), "")))</f>
        <v/>
      </c>
      <c r="AN4829" s="83" t="str">
        <f t="shared" si="1130"/>
        <v/>
      </c>
      <c r="AP4829" s="114" t="str">
        <f t="shared" si="1140"/>
        <v/>
      </c>
      <c r="AR4829" s="117" t="str">
        <f>IF($C4829="", "", IF(IFERROR(INDEX(Ingredients!$AI$11:$AI$310, MATCH($C4829, Ingredients!$B$11:$B$310, 0)), "")="", "", IFERROR(INDEX(Ingredients!$AI$11:$AI$310, MATCH($C4829, Ingredients!$B$11:$B$310, 0)), "")))</f>
        <v/>
      </c>
      <c r="AT4829" s="120" t="str">
        <f t="shared" si="1141"/>
        <v/>
      </c>
      <c r="AV4829" s="90" t="str">
        <f t="shared" si="1131"/>
        <v/>
      </c>
      <c r="AX4829" s="90" t="str">
        <f>IF($AV4829="", "", COUNTIF($AV$11:$AV$5010, "&lt;"&amp;$AV4829)+1+COUNTIF($AV$11:$AV4829, $AV4829)-1)</f>
        <v/>
      </c>
      <c r="AZ4829" s="111" t="str">
        <f>IF($B4829="", "", SUMIF('Shopping List'!$AV$11:$AV$25, $B4829, 'Shopping List'!$BN$11:$BN$25))</f>
        <v/>
      </c>
      <c r="BB4829" s="117" t="str">
        <f t="shared" si="1142"/>
        <v/>
      </c>
    </row>
    <row r="4830" spans="1:54" x14ac:dyDescent="0.25">
      <c r="A4830" s="4"/>
      <c r="B4830" s="37"/>
      <c r="C4830" s="124"/>
      <c r="D4830" s="39"/>
      <c r="E4830" s="125"/>
      <c r="F4830" s="48"/>
      <c r="G4830" s="4"/>
      <c r="H4830" s="4"/>
      <c r="I4830" s="95" t="str">
        <f>IF($C4830="", "", IF(IFERROR(INDEX(Ingredients!$C$11:$C$310, MATCH($C4830, Ingredients!$B$11:$B$310, 0)), "")="", "", IFERROR(INDEX(Ingredients!$C$11:$C$310, MATCH($C4830, Ingredients!$B$11:$B$310, 0)), "")))</f>
        <v/>
      </c>
      <c r="J4830" s="73" t="str">
        <f>IF($B4830="", "", IF(IFERROR(INDEX(Meals!$C$11:$C$260, MATCH($B4830, Meals!$B$11:$B$260, 0)), "")="", "", IFERROR(INDEX(Meals!$C$11:$C$260, MATCH($B4830, Meals!$B$11:$B$260, 0)), "")))</f>
        <v/>
      </c>
      <c r="K4830" s="4"/>
      <c r="L4830" s="72" t="str">
        <f t="shared" si="1132"/>
        <v/>
      </c>
      <c r="M4830" s="73" t="str">
        <f t="shared" si="1133"/>
        <v/>
      </c>
      <c r="N4830" s="4"/>
      <c r="O4830" s="78" t="str">
        <f t="shared" si="1134"/>
        <v/>
      </c>
      <c r="P4830" s="79" t="str">
        <f t="shared" si="1135"/>
        <v/>
      </c>
      <c r="Q4830" s="4"/>
      <c r="R4830" s="90" t="str">
        <f t="shared" si="1136"/>
        <v/>
      </c>
      <c r="S4830" s="4"/>
      <c r="Y4830" s="18" t="str">
        <f t="shared" si="1137"/>
        <v/>
      </c>
      <c r="AA4830" s="18" t="str">
        <f t="shared" si="1128"/>
        <v/>
      </c>
      <c r="AB4830" s="18" t="str">
        <f t="shared" si="1129"/>
        <v/>
      </c>
      <c r="AC4830" s="18" t="str">
        <f t="shared" si="1138"/>
        <v/>
      </c>
      <c r="AD4830" s="18" t="str">
        <f t="shared" si="1138"/>
        <v/>
      </c>
      <c r="AE4830" s="18" t="str">
        <f t="shared" si="1139"/>
        <v/>
      </c>
      <c r="AG4830" s="95" t="str">
        <f>IF($C4830="", "", IF(IFERROR(INDEX(Ingredients!C$11:C$310, MATCH($C4830, Ingredients!$B$11:$B$310, 0)), "")="", "", IFERROR(INDEX(Ingredients!C$11:C$310, MATCH($C4830, Ingredients!$B$11:$B$310, 0)), "")))</f>
        <v/>
      </c>
      <c r="AH4830" s="105" t="str">
        <f>IF($C4830="", "", IF(IFERROR(INDEX(Ingredients!D$11:D$310, MATCH($C4830, Ingredients!$B$11:$B$310, 0)), "")="", "", IFERROR(INDEX(Ingredients!D$11:D$310, MATCH($C4830, Ingredients!$B$11:$B$310, 0)), "")))</f>
        <v/>
      </c>
      <c r="AI4830" s="106" t="str">
        <f>IF($C4830="", "", IF(IFERROR(INDEX(Ingredients!E$11:E$310, MATCH($C4830, Ingredients!$B$11:$B$310, 0)), "")="", "", IFERROR(INDEX(Ingredients!E$11:E$310, MATCH($C4830, Ingredients!$B$11:$B$310, 0)), "")))</f>
        <v/>
      </c>
      <c r="AJ4830" s="108" t="str">
        <f>IF($C4830="", "", IF(IFERROR(INDEX(Ingredients!F$11:F$310, MATCH($C4830, Ingredients!$B$11:$B$310, 0)), "")="", "", IFERROR(INDEX(Ingredients!F$11:F$310, MATCH($C4830, Ingredients!$B$11:$B$310, 0)), "")))</f>
        <v/>
      </c>
      <c r="AK4830" s="106" t="str">
        <f>IF($C4830="", "", IF(IFERROR(INDEX(Ingredients!G$11:G$310, MATCH($C4830, Ingredients!$B$11:$B$310, 0)), "")="", "", IFERROR(INDEX(Ingredients!G$11:G$310, MATCH($C4830, Ingredients!$B$11:$B$310, 0)), "")))</f>
        <v/>
      </c>
      <c r="AL4830" s="79" t="str">
        <f>IF($C4830="", "", IF(IFERROR(INDEX(Ingredients!H$11:H$310, MATCH($C4830, Ingredients!$B$11:$B$310, 0)), "")="", "", IFERROR(INDEX(Ingredients!H$11:H$310, MATCH($C4830, Ingredients!$B$11:$B$310, 0)), "")))</f>
        <v/>
      </c>
      <c r="AN4830" s="83" t="str">
        <f t="shared" si="1130"/>
        <v/>
      </c>
      <c r="AP4830" s="114" t="str">
        <f t="shared" si="1140"/>
        <v/>
      </c>
      <c r="AR4830" s="117" t="str">
        <f>IF($C4830="", "", IF(IFERROR(INDEX(Ingredients!$AI$11:$AI$310, MATCH($C4830, Ingredients!$B$11:$B$310, 0)), "")="", "", IFERROR(INDEX(Ingredients!$AI$11:$AI$310, MATCH($C4830, Ingredients!$B$11:$B$310, 0)), "")))</f>
        <v/>
      </c>
      <c r="AT4830" s="120" t="str">
        <f t="shared" si="1141"/>
        <v/>
      </c>
      <c r="AV4830" s="90" t="str">
        <f t="shared" si="1131"/>
        <v/>
      </c>
      <c r="AX4830" s="90" t="str">
        <f>IF($AV4830="", "", COUNTIF($AV$11:$AV$5010, "&lt;"&amp;$AV4830)+1+COUNTIF($AV$11:$AV4830, $AV4830)-1)</f>
        <v/>
      </c>
      <c r="AZ4830" s="111" t="str">
        <f>IF($B4830="", "", SUMIF('Shopping List'!$AV$11:$AV$25, $B4830, 'Shopping List'!$BN$11:$BN$25))</f>
        <v/>
      </c>
      <c r="BB4830" s="117" t="str">
        <f t="shared" si="1142"/>
        <v/>
      </c>
    </row>
    <row r="4831" spans="1:54" x14ac:dyDescent="0.25">
      <c r="A4831" s="4"/>
      <c r="B4831" s="37"/>
      <c r="C4831" s="124"/>
      <c r="D4831" s="39"/>
      <c r="E4831" s="125"/>
      <c r="F4831" s="48"/>
      <c r="G4831" s="4"/>
      <c r="H4831" s="4"/>
      <c r="I4831" s="95" t="str">
        <f>IF($C4831="", "", IF(IFERROR(INDEX(Ingredients!$C$11:$C$310, MATCH($C4831, Ingredients!$B$11:$B$310, 0)), "")="", "", IFERROR(INDEX(Ingredients!$C$11:$C$310, MATCH($C4831, Ingredients!$B$11:$B$310, 0)), "")))</f>
        <v/>
      </c>
      <c r="J4831" s="73" t="str">
        <f>IF($B4831="", "", IF(IFERROR(INDEX(Meals!$C$11:$C$260, MATCH($B4831, Meals!$B$11:$B$260, 0)), "")="", "", IFERROR(INDEX(Meals!$C$11:$C$260, MATCH($B4831, Meals!$B$11:$B$260, 0)), "")))</f>
        <v/>
      </c>
      <c r="K4831" s="4"/>
      <c r="L4831" s="72" t="str">
        <f t="shared" si="1132"/>
        <v/>
      </c>
      <c r="M4831" s="73" t="str">
        <f t="shared" si="1133"/>
        <v/>
      </c>
      <c r="N4831" s="4"/>
      <c r="O4831" s="78" t="str">
        <f t="shared" si="1134"/>
        <v/>
      </c>
      <c r="P4831" s="79" t="str">
        <f t="shared" si="1135"/>
        <v/>
      </c>
      <c r="Q4831" s="4"/>
      <c r="R4831" s="90" t="str">
        <f t="shared" si="1136"/>
        <v/>
      </c>
      <c r="S4831" s="4"/>
      <c r="Y4831" s="18" t="str">
        <f t="shared" si="1137"/>
        <v/>
      </c>
      <c r="AA4831" s="18" t="str">
        <f t="shared" si="1128"/>
        <v/>
      </c>
      <c r="AB4831" s="18" t="str">
        <f t="shared" si="1129"/>
        <v/>
      </c>
      <c r="AC4831" s="18" t="str">
        <f t="shared" si="1138"/>
        <v/>
      </c>
      <c r="AD4831" s="18" t="str">
        <f t="shared" si="1138"/>
        <v/>
      </c>
      <c r="AE4831" s="18" t="str">
        <f t="shared" si="1139"/>
        <v/>
      </c>
      <c r="AG4831" s="95" t="str">
        <f>IF($C4831="", "", IF(IFERROR(INDEX(Ingredients!C$11:C$310, MATCH($C4831, Ingredients!$B$11:$B$310, 0)), "")="", "", IFERROR(INDEX(Ingredients!C$11:C$310, MATCH($C4831, Ingredients!$B$11:$B$310, 0)), "")))</f>
        <v/>
      </c>
      <c r="AH4831" s="105" t="str">
        <f>IF($C4831="", "", IF(IFERROR(INDEX(Ingredients!D$11:D$310, MATCH($C4831, Ingredients!$B$11:$B$310, 0)), "")="", "", IFERROR(INDEX(Ingredients!D$11:D$310, MATCH($C4831, Ingredients!$B$11:$B$310, 0)), "")))</f>
        <v/>
      </c>
      <c r="AI4831" s="106" t="str">
        <f>IF($C4831="", "", IF(IFERROR(INDEX(Ingredients!E$11:E$310, MATCH($C4831, Ingredients!$B$11:$B$310, 0)), "")="", "", IFERROR(INDEX(Ingredients!E$11:E$310, MATCH($C4831, Ingredients!$B$11:$B$310, 0)), "")))</f>
        <v/>
      </c>
      <c r="AJ4831" s="108" t="str">
        <f>IF($C4831="", "", IF(IFERROR(INDEX(Ingredients!F$11:F$310, MATCH($C4831, Ingredients!$B$11:$B$310, 0)), "")="", "", IFERROR(INDEX(Ingredients!F$11:F$310, MATCH($C4831, Ingredients!$B$11:$B$310, 0)), "")))</f>
        <v/>
      </c>
      <c r="AK4831" s="106" t="str">
        <f>IF($C4831="", "", IF(IFERROR(INDEX(Ingredients!G$11:G$310, MATCH($C4831, Ingredients!$B$11:$B$310, 0)), "")="", "", IFERROR(INDEX(Ingredients!G$11:G$310, MATCH($C4831, Ingredients!$B$11:$B$310, 0)), "")))</f>
        <v/>
      </c>
      <c r="AL4831" s="79" t="str">
        <f>IF($C4831="", "", IF(IFERROR(INDEX(Ingredients!H$11:H$310, MATCH($C4831, Ingredients!$B$11:$B$310, 0)), "")="", "", IFERROR(INDEX(Ingredients!H$11:H$310, MATCH($C4831, Ingredients!$B$11:$B$310, 0)), "")))</f>
        <v/>
      </c>
      <c r="AN4831" s="83" t="str">
        <f t="shared" si="1130"/>
        <v/>
      </c>
      <c r="AP4831" s="114" t="str">
        <f t="shared" si="1140"/>
        <v/>
      </c>
      <c r="AR4831" s="117" t="str">
        <f>IF($C4831="", "", IF(IFERROR(INDEX(Ingredients!$AI$11:$AI$310, MATCH($C4831, Ingredients!$B$11:$B$310, 0)), "")="", "", IFERROR(INDEX(Ingredients!$AI$11:$AI$310, MATCH($C4831, Ingredients!$B$11:$B$310, 0)), "")))</f>
        <v/>
      </c>
      <c r="AT4831" s="120" t="str">
        <f t="shared" si="1141"/>
        <v/>
      </c>
      <c r="AV4831" s="90" t="str">
        <f t="shared" si="1131"/>
        <v/>
      </c>
      <c r="AX4831" s="90" t="str">
        <f>IF($AV4831="", "", COUNTIF($AV$11:$AV$5010, "&lt;"&amp;$AV4831)+1+COUNTIF($AV$11:$AV4831, $AV4831)-1)</f>
        <v/>
      </c>
      <c r="AZ4831" s="111" t="str">
        <f>IF($B4831="", "", SUMIF('Shopping List'!$AV$11:$AV$25, $B4831, 'Shopping List'!$BN$11:$BN$25))</f>
        <v/>
      </c>
      <c r="BB4831" s="117" t="str">
        <f t="shared" si="1142"/>
        <v/>
      </c>
    </row>
    <row r="4832" spans="1:54" x14ac:dyDescent="0.25">
      <c r="A4832" s="4"/>
      <c r="B4832" s="37"/>
      <c r="C4832" s="124"/>
      <c r="D4832" s="39"/>
      <c r="E4832" s="125"/>
      <c r="F4832" s="48"/>
      <c r="G4832" s="4"/>
      <c r="H4832" s="4"/>
      <c r="I4832" s="95" t="str">
        <f>IF($C4832="", "", IF(IFERROR(INDEX(Ingredients!$C$11:$C$310, MATCH($C4832, Ingredients!$B$11:$B$310, 0)), "")="", "", IFERROR(INDEX(Ingredients!$C$11:$C$310, MATCH($C4832, Ingredients!$B$11:$B$310, 0)), "")))</f>
        <v/>
      </c>
      <c r="J4832" s="73" t="str">
        <f>IF($B4832="", "", IF(IFERROR(INDEX(Meals!$C$11:$C$260, MATCH($B4832, Meals!$B$11:$B$260, 0)), "")="", "", IFERROR(INDEX(Meals!$C$11:$C$260, MATCH($B4832, Meals!$B$11:$B$260, 0)), "")))</f>
        <v/>
      </c>
      <c r="K4832" s="4"/>
      <c r="L4832" s="72" t="str">
        <f t="shared" si="1132"/>
        <v/>
      </c>
      <c r="M4832" s="73" t="str">
        <f t="shared" si="1133"/>
        <v/>
      </c>
      <c r="N4832" s="4"/>
      <c r="O4832" s="78" t="str">
        <f t="shared" si="1134"/>
        <v/>
      </c>
      <c r="P4832" s="79" t="str">
        <f t="shared" si="1135"/>
        <v/>
      </c>
      <c r="Q4832" s="4"/>
      <c r="R4832" s="90" t="str">
        <f t="shared" si="1136"/>
        <v/>
      </c>
      <c r="S4832" s="4"/>
      <c r="Y4832" s="18" t="str">
        <f t="shared" si="1137"/>
        <v/>
      </c>
      <c r="AA4832" s="18" t="str">
        <f t="shared" si="1128"/>
        <v/>
      </c>
      <c r="AB4832" s="18" t="str">
        <f t="shared" si="1129"/>
        <v/>
      </c>
      <c r="AC4832" s="18" t="str">
        <f t="shared" si="1138"/>
        <v/>
      </c>
      <c r="AD4832" s="18" t="str">
        <f t="shared" si="1138"/>
        <v/>
      </c>
      <c r="AE4832" s="18" t="str">
        <f t="shared" si="1139"/>
        <v/>
      </c>
      <c r="AG4832" s="95" t="str">
        <f>IF($C4832="", "", IF(IFERROR(INDEX(Ingredients!C$11:C$310, MATCH($C4832, Ingredients!$B$11:$B$310, 0)), "")="", "", IFERROR(INDEX(Ingredients!C$11:C$310, MATCH($C4832, Ingredients!$B$11:$B$310, 0)), "")))</f>
        <v/>
      </c>
      <c r="AH4832" s="105" t="str">
        <f>IF($C4832="", "", IF(IFERROR(INDEX(Ingredients!D$11:D$310, MATCH($C4832, Ingredients!$B$11:$B$310, 0)), "")="", "", IFERROR(INDEX(Ingredients!D$11:D$310, MATCH($C4832, Ingredients!$B$11:$B$310, 0)), "")))</f>
        <v/>
      </c>
      <c r="AI4832" s="106" t="str">
        <f>IF($C4832="", "", IF(IFERROR(INDEX(Ingredients!E$11:E$310, MATCH($C4832, Ingredients!$B$11:$B$310, 0)), "")="", "", IFERROR(INDEX(Ingredients!E$11:E$310, MATCH($C4832, Ingredients!$B$11:$B$310, 0)), "")))</f>
        <v/>
      </c>
      <c r="AJ4832" s="108" t="str">
        <f>IF($C4832="", "", IF(IFERROR(INDEX(Ingredients!F$11:F$310, MATCH($C4832, Ingredients!$B$11:$B$310, 0)), "")="", "", IFERROR(INDEX(Ingredients!F$11:F$310, MATCH($C4832, Ingredients!$B$11:$B$310, 0)), "")))</f>
        <v/>
      </c>
      <c r="AK4832" s="106" t="str">
        <f>IF($C4832="", "", IF(IFERROR(INDEX(Ingredients!G$11:G$310, MATCH($C4832, Ingredients!$B$11:$B$310, 0)), "")="", "", IFERROR(INDEX(Ingredients!G$11:G$310, MATCH($C4832, Ingredients!$B$11:$B$310, 0)), "")))</f>
        <v/>
      </c>
      <c r="AL4832" s="79" t="str">
        <f>IF($C4832="", "", IF(IFERROR(INDEX(Ingredients!H$11:H$310, MATCH($C4832, Ingredients!$B$11:$B$310, 0)), "")="", "", IFERROR(INDEX(Ingredients!H$11:H$310, MATCH($C4832, Ingredients!$B$11:$B$310, 0)), "")))</f>
        <v/>
      </c>
      <c r="AN4832" s="83" t="str">
        <f t="shared" si="1130"/>
        <v/>
      </c>
      <c r="AP4832" s="114" t="str">
        <f t="shared" si="1140"/>
        <v/>
      </c>
      <c r="AR4832" s="117" t="str">
        <f>IF($C4832="", "", IF(IFERROR(INDEX(Ingredients!$AI$11:$AI$310, MATCH($C4832, Ingredients!$B$11:$B$310, 0)), "")="", "", IFERROR(INDEX(Ingredients!$AI$11:$AI$310, MATCH($C4832, Ingredients!$B$11:$B$310, 0)), "")))</f>
        <v/>
      </c>
      <c r="AT4832" s="120" t="str">
        <f t="shared" si="1141"/>
        <v/>
      </c>
      <c r="AV4832" s="90" t="str">
        <f t="shared" si="1131"/>
        <v/>
      </c>
      <c r="AX4832" s="90" t="str">
        <f>IF($AV4832="", "", COUNTIF($AV$11:$AV$5010, "&lt;"&amp;$AV4832)+1+COUNTIF($AV$11:$AV4832, $AV4832)-1)</f>
        <v/>
      </c>
      <c r="AZ4832" s="111" t="str">
        <f>IF($B4832="", "", SUMIF('Shopping List'!$AV$11:$AV$25, $B4832, 'Shopping List'!$BN$11:$BN$25))</f>
        <v/>
      </c>
      <c r="BB4832" s="117" t="str">
        <f t="shared" si="1142"/>
        <v/>
      </c>
    </row>
    <row r="4833" spans="1:54" x14ac:dyDescent="0.25">
      <c r="A4833" s="4"/>
      <c r="B4833" s="37"/>
      <c r="C4833" s="124"/>
      <c r="D4833" s="39"/>
      <c r="E4833" s="125"/>
      <c r="F4833" s="48"/>
      <c r="G4833" s="4"/>
      <c r="H4833" s="4"/>
      <c r="I4833" s="95" t="str">
        <f>IF($C4833="", "", IF(IFERROR(INDEX(Ingredients!$C$11:$C$310, MATCH($C4833, Ingredients!$B$11:$B$310, 0)), "")="", "", IFERROR(INDEX(Ingredients!$C$11:$C$310, MATCH($C4833, Ingredients!$B$11:$B$310, 0)), "")))</f>
        <v/>
      </c>
      <c r="J4833" s="73" t="str">
        <f>IF($B4833="", "", IF(IFERROR(INDEX(Meals!$C$11:$C$260, MATCH($B4833, Meals!$B$11:$B$260, 0)), "")="", "", IFERROR(INDEX(Meals!$C$11:$C$260, MATCH($B4833, Meals!$B$11:$B$260, 0)), "")))</f>
        <v/>
      </c>
      <c r="K4833" s="4"/>
      <c r="L4833" s="72" t="str">
        <f t="shared" si="1132"/>
        <v/>
      </c>
      <c r="M4833" s="73" t="str">
        <f t="shared" si="1133"/>
        <v/>
      </c>
      <c r="N4833" s="4"/>
      <c r="O4833" s="78" t="str">
        <f t="shared" si="1134"/>
        <v/>
      </c>
      <c r="P4833" s="79" t="str">
        <f t="shared" si="1135"/>
        <v/>
      </c>
      <c r="Q4833" s="4"/>
      <c r="R4833" s="90" t="str">
        <f t="shared" si="1136"/>
        <v/>
      </c>
      <c r="S4833" s="4"/>
      <c r="Y4833" s="18" t="str">
        <f t="shared" si="1137"/>
        <v/>
      </c>
      <c r="AA4833" s="18" t="str">
        <f t="shared" si="1128"/>
        <v/>
      </c>
      <c r="AB4833" s="18" t="str">
        <f t="shared" si="1129"/>
        <v/>
      </c>
      <c r="AC4833" s="18" t="str">
        <f t="shared" si="1138"/>
        <v/>
      </c>
      <c r="AD4833" s="18" t="str">
        <f t="shared" si="1138"/>
        <v/>
      </c>
      <c r="AE4833" s="18" t="str">
        <f t="shared" si="1139"/>
        <v/>
      </c>
      <c r="AG4833" s="95" t="str">
        <f>IF($C4833="", "", IF(IFERROR(INDEX(Ingredients!C$11:C$310, MATCH($C4833, Ingredients!$B$11:$B$310, 0)), "")="", "", IFERROR(INDEX(Ingredients!C$11:C$310, MATCH($C4833, Ingredients!$B$11:$B$310, 0)), "")))</f>
        <v/>
      </c>
      <c r="AH4833" s="105" t="str">
        <f>IF($C4833="", "", IF(IFERROR(INDEX(Ingredients!D$11:D$310, MATCH($C4833, Ingredients!$B$11:$B$310, 0)), "")="", "", IFERROR(INDEX(Ingredients!D$11:D$310, MATCH($C4833, Ingredients!$B$11:$B$310, 0)), "")))</f>
        <v/>
      </c>
      <c r="AI4833" s="106" t="str">
        <f>IF($C4833="", "", IF(IFERROR(INDEX(Ingredients!E$11:E$310, MATCH($C4833, Ingredients!$B$11:$B$310, 0)), "")="", "", IFERROR(INDEX(Ingredients!E$11:E$310, MATCH($C4833, Ingredients!$B$11:$B$310, 0)), "")))</f>
        <v/>
      </c>
      <c r="AJ4833" s="108" t="str">
        <f>IF($C4833="", "", IF(IFERROR(INDEX(Ingredients!F$11:F$310, MATCH($C4833, Ingredients!$B$11:$B$310, 0)), "")="", "", IFERROR(INDEX(Ingredients!F$11:F$310, MATCH($C4833, Ingredients!$B$11:$B$310, 0)), "")))</f>
        <v/>
      </c>
      <c r="AK4833" s="106" t="str">
        <f>IF($C4833="", "", IF(IFERROR(INDEX(Ingredients!G$11:G$310, MATCH($C4833, Ingredients!$B$11:$B$310, 0)), "")="", "", IFERROR(INDEX(Ingredients!G$11:G$310, MATCH($C4833, Ingredients!$B$11:$B$310, 0)), "")))</f>
        <v/>
      </c>
      <c r="AL4833" s="79" t="str">
        <f>IF($C4833="", "", IF(IFERROR(INDEX(Ingredients!H$11:H$310, MATCH($C4833, Ingredients!$B$11:$B$310, 0)), "")="", "", IFERROR(INDEX(Ingredients!H$11:H$310, MATCH($C4833, Ingredients!$B$11:$B$310, 0)), "")))</f>
        <v/>
      </c>
      <c r="AN4833" s="83" t="str">
        <f t="shared" si="1130"/>
        <v/>
      </c>
      <c r="AP4833" s="114" t="str">
        <f t="shared" si="1140"/>
        <v/>
      </c>
      <c r="AR4833" s="117" t="str">
        <f>IF($C4833="", "", IF(IFERROR(INDEX(Ingredients!$AI$11:$AI$310, MATCH($C4833, Ingredients!$B$11:$B$310, 0)), "")="", "", IFERROR(INDEX(Ingredients!$AI$11:$AI$310, MATCH($C4833, Ingredients!$B$11:$B$310, 0)), "")))</f>
        <v/>
      </c>
      <c r="AT4833" s="120" t="str">
        <f t="shared" si="1141"/>
        <v/>
      </c>
      <c r="AV4833" s="90" t="str">
        <f t="shared" si="1131"/>
        <v/>
      </c>
      <c r="AX4833" s="90" t="str">
        <f>IF($AV4833="", "", COUNTIF($AV$11:$AV$5010, "&lt;"&amp;$AV4833)+1+COUNTIF($AV$11:$AV4833, $AV4833)-1)</f>
        <v/>
      </c>
      <c r="AZ4833" s="111" t="str">
        <f>IF($B4833="", "", SUMIF('Shopping List'!$AV$11:$AV$25, $B4833, 'Shopping List'!$BN$11:$BN$25))</f>
        <v/>
      </c>
      <c r="BB4833" s="117" t="str">
        <f t="shared" si="1142"/>
        <v/>
      </c>
    </row>
    <row r="4834" spans="1:54" x14ac:dyDescent="0.25">
      <c r="A4834" s="4"/>
      <c r="B4834" s="37"/>
      <c r="C4834" s="124"/>
      <c r="D4834" s="39"/>
      <c r="E4834" s="125"/>
      <c r="F4834" s="48"/>
      <c r="G4834" s="4"/>
      <c r="H4834" s="4"/>
      <c r="I4834" s="95" t="str">
        <f>IF($C4834="", "", IF(IFERROR(INDEX(Ingredients!$C$11:$C$310, MATCH($C4834, Ingredients!$B$11:$B$310, 0)), "")="", "", IFERROR(INDEX(Ingredients!$C$11:$C$310, MATCH($C4834, Ingredients!$B$11:$B$310, 0)), "")))</f>
        <v/>
      </c>
      <c r="J4834" s="73" t="str">
        <f>IF($B4834="", "", IF(IFERROR(INDEX(Meals!$C$11:$C$260, MATCH($B4834, Meals!$B$11:$B$260, 0)), "")="", "", IFERROR(INDEX(Meals!$C$11:$C$260, MATCH($B4834, Meals!$B$11:$B$260, 0)), "")))</f>
        <v/>
      </c>
      <c r="K4834" s="4"/>
      <c r="L4834" s="72" t="str">
        <f t="shared" si="1132"/>
        <v/>
      </c>
      <c r="M4834" s="73" t="str">
        <f t="shared" si="1133"/>
        <v/>
      </c>
      <c r="N4834" s="4"/>
      <c r="O4834" s="78" t="str">
        <f t="shared" si="1134"/>
        <v/>
      </c>
      <c r="P4834" s="79" t="str">
        <f t="shared" si="1135"/>
        <v/>
      </c>
      <c r="Q4834" s="4"/>
      <c r="R4834" s="90" t="str">
        <f t="shared" si="1136"/>
        <v/>
      </c>
      <c r="S4834" s="4"/>
      <c r="Y4834" s="18" t="str">
        <f t="shared" si="1137"/>
        <v/>
      </c>
      <c r="AA4834" s="18" t="str">
        <f t="shared" si="1128"/>
        <v/>
      </c>
      <c r="AB4834" s="18" t="str">
        <f t="shared" si="1129"/>
        <v/>
      </c>
      <c r="AC4834" s="18" t="str">
        <f t="shared" si="1138"/>
        <v/>
      </c>
      <c r="AD4834" s="18" t="str">
        <f t="shared" si="1138"/>
        <v/>
      </c>
      <c r="AE4834" s="18" t="str">
        <f t="shared" si="1139"/>
        <v/>
      </c>
      <c r="AG4834" s="95" t="str">
        <f>IF($C4834="", "", IF(IFERROR(INDEX(Ingredients!C$11:C$310, MATCH($C4834, Ingredients!$B$11:$B$310, 0)), "")="", "", IFERROR(INDEX(Ingredients!C$11:C$310, MATCH($C4834, Ingredients!$B$11:$B$310, 0)), "")))</f>
        <v/>
      </c>
      <c r="AH4834" s="105" t="str">
        <f>IF($C4834="", "", IF(IFERROR(INDEX(Ingredients!D$11:D$310, MATCH($C4834, Ingredients!$B$11:$B$310, 0)), "")="", "", IFERROR(INDEX(Ingredients!D$11:D$310, MATCH($C4834, Ingredients!$B$11:$B$310, 0)), "")))</f>
        <v/>
      </c>
      <c r="AI4834" s="106" t="str">
        <f>IF($C4834="", "", IF(IFERROR(INDEX(Ingredients!E$11:E$310, MATCH($C4834, Ingredients!$B$11:$B$310, 0)), "")="", "", IFERROR(INDEX(Ingredients!E$11:E$310, MATCH($C4834, Ingredients!$B$11:$B$310, 0)), "")))</f>
        <v/>
      </c>
      <c r="AJ4834" s="108" t="str">
        <f>IF($C4834="", "", IF(IFERROR(INDEX(Ingredients!F$11:F$310, MATCH($C4834, Ingredients!$B$11:$B$310, 0)), "")="", "", IFERROR(INDEX(Ingredients!F$11:F$310, MATCH($C4834, Ingredients!$B$11:$B$310, 0)), "")))</f>
        <v/>
      </c>
      <c r="AK4834" s="106" t="str">
        <f>IF($C4834="", "", IF(IFERROR(INDEX(Ingredients!G$11:G$310, MATCH($C4834, Ingredients!$B$11:$B$310, 0)), "")="", "", IFERROR(INDEX(Ingredients!G$11:G$310, MATCH($C4834, Ingredients!$B$11:$B$310, 0)), "")))</f>
        <v/>
      </c>
      <c r="AL4834" s="79" t="str">
        <f>IF($C4834="", "", IF(IFERROR(INDEX(Ingredients!H$11:H$310, MATCH($C4834, Ingredients!$B$11:$B$310, 0)), "")="", "", IFERROR(INDEX(Ingredients!H$11:H$310, MATCH($C4834, Ingredients!$B$11:$B$310, 0)), "")))</f>
        <v/>
      </c>
      <c r="AN4834" s="83" t="str">
        <f t="shared" si="1130"/>
        <v/>
      </c>
      <c r="AP4834" s="114" t="str">
        <f t="shared" si="1140"/>
        <v/>
      </c>
      <c r="AR4834" s="117" t="str">
        <f>IF($C4834="", "", IF(IFERROR(INDEX(Ingredients!$AI$11:$AI$310, MATCH($C4834, Ingredients!$B$11:$B$310, 0)), "")="", "", IFERROR(INDEX(Ingredients!$AI$11:$AI$310, MATCH($C4834, Ingredients!$B$11:$B$310, 0)), "")))</f>
        <v/>
      </c>
      <c r="AT4834" s="120" t="str">
        <f t="shared" si="1141"/>
        <v/>
      </c>
      <c r="AV4834" s="90" t="str">
        <f t="shared" si="1131"/>
        <v/>
      </c>
      <c r="AX4834" s="90" t="str">
        <f>IF($AV4834="", "", COUNTIF($AV$11:$AV$5010, "&lt;"&amp;$AV4834)+1+COUNTIF($AV$11:$AV4834, $AV4834)-1)</f>
        <v/>
      </c>
      <c r="AZ4834" s="111" t="str">
        <f>IF($B4834="", "", SUMIF('Shopping List'!$AV$11:$AV$25, $B4834, 'Shopping List'!$BN$11:$BN$25))</f>
        <v/>
      </c>
      <c r="BB4834" s="117" t="str">
        <f t="shared" si="1142"/>
        <v/>
      </c>
    </row>
    <row r="4835" spans="1:54" x14ac:dyDescent="0.25">
      <c r="A4835" s="4"/>
      <c r="B4835" s="37"/>
      <c r="C4835" s="124"/>
      <c r="D4835" s="39"/>
      <c r="E4835" s="125"/>
      <c r="F4835" s="48"/>
      <c r="G4835" s="4"/>
      <c r="H4835" s="4"/>
      <c r="I4835" s="95" t="str">
        <f>IF($C4835="", "", IF(IFERROR(INDEX(Ingredients!$C$11:$C$310, MATCH($C4835, Ingredients!$B$11:$B$310, 0)), "")="", "", IFERROR(INDEX(Ingredients!$C$11:$C$310, MATCH($C4835, Ingredients!$B$11:$B$310, 0)), "")))</f>
        <v/>
      </c>
      <c r="J4835" s="73" t="str">
        <f>IF($B4835="", "", IF(IFERROR(INDEX(Meals!$C$11:$C$260, MATCH($B4835, Meals!$B$11:$B$260, 0)), "")="", "", IFERROR(INDEX(Meals!$C$11:$C$260, MATCH($B4835, Meals!$B$11:$B$260, 0)), "")))</f>
        <v/>
      </c>
      <c r="K4835" s="4"/>
      <c r="L4835" s="72" t="str">
        <f t="shared" si="1132"/>
        <v/>
      </c>
      <c r="M4835" s="73" t="str">
        <f t="shared" si="1133"/>
        <v/>
      </c>
      <c r="N4835" s="4"/>
      <c r="O4835" s="78" t="str">
        <f t="shared" si="1134"/>
        <v/>
      </c>
      <c r="P4835" s="79" t="str">
        <f t="shared" si="1135"/>
        <v/>
      </c>
      <c r="Q4835" s="4"/>
      <c r="R4835" s="90" t="str">
        <f t="shared" si="1136"/>
        <v/>
      </c>
      <c r="S4835" s="4"/>
      <c r="Y4835" s="18" t="str">
        <f t="shared" si="1137"/>
        <v/>
      </c>
      <c r="AA4835" s="18" t="str">
        <f t="shared" si="1128"/>
        <v/>
      </c>
      <c r="AB4835" s="18" t="str">
        <f t="shared" si="1129"/>
        <v/>
      </c>
      <c r="AC4835" s="18" t="str">
        <f t="shared" si="1138"/>
        <v/>
      </c>
      <c r="AD4835" s="18" t="str">
        <f t="shared" si="1138"/>
        <v/>
      </c>
      <c r="AE4835" s="18" t="str">
        <f t="shared" si="1139"/>
        <v/>
      </c>
      <c r="AG4835" s="95" t="str">
        <f>IF($C4835="", "", IF(IFERROR(INDEX(Ingredients!C$11:C$310, MATCH($C4835, Ingredients!$B$11:$B$310, 0)), "")="", "", IFERROR(INDEX(Ingredients!C$11:C$310, MATCH($C4835, Ingredients!$B$11:$B$310, 0)), "")))</f>
        <v/>
      </c>
      <c r="AH4835" s="105" t="str">
        <f>IF($C4835="", "", IF(IFERROR(INDEX(Ingredients!D$11:D$310, MATCH($C4835, Ingredients!$B$11:$B$310, 0)), "")="", "", IFERROR(INDEX(Ingredients!D$11:D$310, MATCH($C4835, Ingredients!$B$11:$B$310, 0)), "")))</f>
        <v/>
      </c>
      <c r="AI4835" s="106" t="str">
        <f>IF($C4835="", "", IF(IFERROR(INDEX(Ingredients!E$11:E$310, MATCH($C4835, Ingredients!$B$11:$B$310, 0)), "")="", "", IFERROR(INDEX(Ingredients!E$11:E$310, MATCH($C4835, Ingredients!$B$11:$B$310, 0)), "")))</f>
        <v/>
      </c>
      <c r="AJ4835" s="108" t="str">
        <f>IF($C4835="", "", IF(IFERROR(INDEX(Ingredients!F$11:F$310, MATCH($C4835, Ingredients!$B$11:$B$310, 0)), "")="", "", IFERROR(INDEX(Ingredients!F$11:F$310, MATCH($C4835, Ingredients!$B$11:$B$310, 0)), "")))</f>
        <v/>
      </c>
      <c r="AK4835" s="106" t="str">
        <f>IF($C4835="", "", IF(IFERROR(INDEX(Ingredients!G$11:G$310, MATCH($C4835, Ingredients!$B$11:$B$310, 0)), "")="", "", IFERROR(INDEX(Ingredients!G$11:G$310, MATCH($C4835, Ingredients!$B$11:$B$310, 0)), "")))</f>
        <v/>
      </c>
      <c r="AL4835" s="79" t="str">
        <f>IF($C4835="", "", IF(IFERROR(INDEX(Ingredients!H$11:H$310, MATCH($C4835, Ingredients!$B$11:$B$310, 0)), "")="", "", IFERROR(INDEX(Ingredients!H$11:H$310, MATCH($C4835, Ingredients!$B$11:$B$310, 0)), "")))</f>
        <v/>
      </c>
      <c r="AN4835" s="83" t="str">
        <f t="shared" si="1130"/>
        <v/>
      </c>
      <c r="AP4835" s="114" t="str">
        <f t="shared" si="1140"/>
        <v/>
      </c>
      <c r="AR4835" s="117" t="str">
        <f>IF($C4835="", "", IF(IFERROR(INDEX(Ingredients!$AI$11:$AI$310, MATCH($C4835, Ingredients!$B$11:$B$310, 0)), "")="", "", IFERROR(INDEX(Ingredients!$AI$11:$AI$310, MATCH($C4835, Ingredients!$B$11:$B$310, 0)), "")))</f>
        <v/>
      </c>
      <c r="AT4835" s="120" t="str">
        <f t="shared" si="1141"/>
        <v/>
      </c>
      <c r="AV4835" s="90" t="str">
        <f t="shared" si="1131"/>
        <v/>
      </c>
      <c r="AX4835" s="90" t="str">
        <f>IF($AV4835="", "", COUNTIF($AV$11:$AV$5010, "&lt;"&amp;$AV4835)+1+COUNTIF($AV$11:$AV4835, $AV4835)-1)</f>
        <v/>
      </c>
      <c r="AZ4835" s="111" t="str">
        <f>IF($B4835="", "", SUMIF('Shopping List'!$AV$11:$AV$25, $B4835, 'Shopping List'!$BN$11:$BN$25))</f>
        <v/>
      </c>
      <c r="BB4835" s="117" t="str">
        <f t="shared" si="1142"/>
        <v/>
      </c>
    </row>
    <row r="4836" spans="1:54" x14ac:dyDescent="0.25">
      <c r="A4836" s="4"/>
      <c r="B4836" s="37"/>
      <c r="C4836" s="124"/>
      <c r="D4836" s="39"/>
      <c r="E4836" s="125"/>
      <c r="F4836" s="48"/>
      <c r="G4836" s="4"/>
      <c r="H4836" s="4"/>
      <c r="I4836" s="95" t="str">
        <f>IF($C4836="", "", IF(IFERROR(INDEX(Ingredients!$C$11:$C$310, MATCH($C4836, Ingredients!$B$11:$B$310, 0)), "")="", "", IFERROR(INDEX(Ingredients!$C$11:$C$310, MATCH($C4836, Ingredients!$B$11:$B$310, 0)), "")))</f>
        <v/>
      </c>
      <c r="J4836" s="73" t="str">
        <f>IF($B4836="", "", IF(IFERROR(INDEX(Meals!$C$11:$C$260, MATCH($B4836, Meals!$B$11:$B$260, 0)), "")="", "", IFERROR(INDEX(Meals!$C$11:$C$260, MATCH($B4836, Meals!$B$11:$B$260, 0)), "")))</f>
        <v/>
      </c>
      <c r="K4836" s="4"/>
      <c r="L4836" s="72" t="str">
        <f t="shared" si="1132"/>
        <v/>
      </c>
      <c r="M4836" s="73" t="str">
        <f t="shared" si="1133"/>
        <v/>
      </c>
      <c r="N4836" s="4"/>
      <c r="O4836" s="78" t="str">
        <f t="shared" si="1134"/>
        <v/>
      </c>
      <c r="P4836" s="79" t="str">
        <f t="shared" si="1135"/>
        <v/>
      </c>
      <c r="Q4836" s="4"/>
      <c r="R4836" s="90" t="str">
        <f t="shared" si="1136"/>
        <v/>
      </c>
      <c r="S4836" s="4"/>
      <c r="Y4836" s="18" t="str">
        <f t="shared" si="1137"/>
        <v/>
      </c>
      <c r="AA4836" s="18" t="str">
        <f t="shared" si="1128"/>
        <v/>
      </c>
      <c r="AB4836" s="18" t="str">
        <f t="shared" si="1129"/>
        <v/>
      </c>
      <c r="AC4836" s="18" t="str">
        <f t="shared" si="1138"/>
        <v/>
      </c>
      <c r="AD4836" s="18" t="str">
        <f t="shared" si="1138"/>
        <v/>
      </c>
      <c r="AE4836" s="18" t="str">
        <f t="shared" si="1139"/>
        <v/>
      </c>
      <c r="AG4836" s="95" t="str">
        <f>IF($C4836="", "", IF(IFERROR(INDEX(Ingredients!C$11:C$310, MATCH($C4836, Ingredients!$B$11:$B$310, 0)), "")="", "", IFERROR(INDEX(Ingredients!C$11:C$310, MATCH($C4836, Ingredients!$B$11:$B$310, 0)), "")))</f>
        <v/>
      </c>
      <c r="AH4836" s="105" t="str">
        <f>IF($C4836="", "", IF(IFERROR(INDEX(Ingredients!D$11:D$310, MATCH($C4836, Ingredients!$B$11:$B$310, 0)), "")="", "", IFERROR(INDEX(Ingredients!D$11:D$310, MATCH($C4836, Ingredients!$B$11:$B$310, 0)), "")))</f>
        <v/>
      </c>
      <c r="AI4836" s="106" t="str">
        <f>IF($C4836="", "", IF(IFERROR(INDEX(Ingredients!E$11:E$310, MATCH($C4836, Ingredients!$B$11:$B$310, 0)), "")="", "", IFERROR(INDEX(Ingredients!E$11:E$310, MATCH($C4836, Ingredients!$B$11:$B$310, 0)), "")))</f>
        <v/>
      </c>
      <c r="AJ4836" s="108" t="str">
        <f>IF($C4836="", "", IF(IFERROR(INDEX(Ingredients!F$11:F$310, MATCH($C4836, Ingredients!$B$11:$B$310, 0)), "")="", "", IFERROR(INDEX(Ingredients!F$11:F$310, MATCH($C4836, Ingredients!$B$11:$B$310, 0)), "")))</f>
        <v/>
      </c>
      <c r="AK4836" s="106" t="str">
        <f>IF($C4836="", "", IF(IFERROR(INDEX(Ingredients!G$11:G$310, MATCH($C4836, Ingredients!$B$11:$B$310, 0)), "")="", "", IFERROR(INDEX(Ingredients!G$11:G$310, MATCH($C4836, Ingredients!$B$11:$B$310, 0)), "")))</f>
        <v/>
      </c>
      <c r="AL4836" s="79" t="str">
        <f>IF($C4836="", "", IF(IFERROR(INDEX(Ingredients!H$11:H$310, MATCH($C4836, Ingredients!$B$11:$B$310, 0)), "")="", "", IFERROR(INDEX(Ingredients!H$11:H$310, MATCH($C4836, Ingredients!$B$11:$B$310, 0)), "")))</f>
        <v/>
      </c>
      <c r="AN4836" s="83" t="str">
        <f t="shared" si="1130"/>
        <v/>
      </c>
      <c r="AP4836" s="114" t="str">
        <f t="shared" si="1140"/>
        <v/>
      </c>
      <c r="AR4836" s="117" t="str">
        <f>IF($C4836="", "", IF(IFERROR(INDEX(Ingredients!$AI$11:$AI$310, MATCH($C4836, Ingredients!$B$11:$B$310, 0)), "")="", "", IFERROR(INDEX(Ingredients!$AI$11:$AI$310, MATCH($C4836, Ingredients!$B$11:$B$310, 0)), "")))</f>
        <v/>
      </c>
      <c r="AT4836" s="120" t="str">
        <f t="shared" si="1141"/>
        <v/>
      </c>
      <c r="AV4836" s="90" t="str">
        <f t="shared" si="1131"/>
        <v/>
      </c>
      <c r="AX4836" s="90" t="str">
        <f>IF($AV4836="", "", COUNTIF($AV$11:$AV$5010, "&lt;"&amp;$AV4836)+1+COUNTIF($AV$11:$AV4836, $AV4836)-1)</f>
        <v/>
      </c>
      <c r="AZ4836" s="111" t="str">
        <f>IF($B4836="", "", SUMIF('Shopping List'!$AV$11:$AV$25, $B4836, 'Shopping List'!$BN$11:$BN$25))</f>
        <v/>
      </c>
      <c r="BB4836" s="117" t="str">
        <f t="shared" si="1142"/>
        <v/>
      </c>
    </row>
    <row r="4837" spans="1:54" x14ac:dyDescent="0.25">
      <c r="A4837" s="4"/>
      <c r="B4837" s="37"/>
      <c r="C4837" s="124"/>
      <c r="D4837" s="39"/>
      <c r="E4837" s="125"/>
      <c r="F4837" s="48"/>
      <c r="G4837" s="4"/>
      <c r="H4837" s="4"/>
      <c r="I4837" s="95" t="str">
        <f>IF($C4837="", "", IF(IFERROR(INDEX(Ingredients!$C$11:$C$310, MATCH($C4837, Ingredients!$B$11:$B$310, 0)), "")="", "", IFERROR(INDEX(Ingredients!$C$11:$C$310, MATCH($C4837, Ingredients!$B$11:$B$310, 0)), "")))</f>
        <v/>
      </c>
      <c r="J4837" s="73" t="str">
        <f>IF($B4837="", "", IF(IFERROR(INDEX(Meals!$C$11:$C$260, MATCH($B4837, Meals!$B$11:$B$260, 0)), "")="", "", IFERROR(INDEX(Meals!$C$11:$C$260, MATCH($B4837, Meals!$B$11:$B$260, 0)), "")))</f>
        <v/>
      </c>
      <c r="K4837" s="4"/>
      <c r="L4837" s="72" t="str">
        <f t="shared" si="1132"/>
        <v/>
      </c>
      <c r="M4837" s="73" t="str">
        <f t="shared" si="1133"/>
        <v/>
      </c>
      <c r="N4837" s="4"/>
      <c r="O4837" s="78" t="str">
        <f t="shared" si="1134"/>
        <v/>
      </c>
      <c r="P4837" s="79" t="str">
        <f t="shared" si="1135"/>
        <v/>
      </c>
      <c r="Q4837" s="4"/>
      <c r="R4837" s="90" t="str">
        <f t="shared" si="1136"/>
        <v/>
      </c>
      <c r="S4837" s="4"/>
      <c r="Y4837" s="18" t="str">
        <f t="shared" si="1137"/>
        <v/>
      </c>
      <c r="AA4837" s="18" t="str">
        <f t="shared" si="1128"/>
        <v/>
      </c>
      <c r="AB4837" s="18" t="str">
        <f t="shared" si="1129"/>
        <v/>
      </c>
      <c r="AC4837" s="18" t="str">
        <f t="shared" si="1138"/>
        <v/>
      </c>
      <c r="AD4837" s="18" t="str">
        <f t="shared" si="1138"/>
        <v/>
      </c>
      <c r="AE4837" s="18" t="str">
        <f t="shared" si="1139"/>
        <v/>
      </c>
      <c r="AG4837" s="95" t="str">
        <f>IF($C4837="", "", IF(IFERROR(INDEX(Ingredients!C$11:C$310, MATCH($C4837, Ingredients!$B$11:$B$310, 0)), "")="", "", IFERROR(INDEX(Ingredients!C$11:C$310, MATCH($C4837, Ingredients!$B$11:$B$310, 0)), "")))</f>
        <v/>
      </c>
      <c r="AH4837" s="105" t="str">
        <f>IF($C4837="", "", IF(IFERROR(INDEX(Ingredients!D$11:D$310, MATCH($C4837, Ingredients!$B$11:$B$310, 0)), "")="", "", IFERROR(INDEX(Ingredients!D$11:D$310, MATCH($C4837, Ingredients!$B$11:$B$310, 0)), "")))</f>
        <v/>
      </c>
      <c r="AI4837" s="106" t="str">
        <f>IF($C4837="", "", IF(IFERROR(INDEX(Ingredients!E$11:E$310, MATCH($C4837, Ingredients!$B$11:$B$310, 0)), "")="", "", IFERROR(INDEX(Ingredients!E$11:E$310, MATCH($C4837, Ingredients!$B$11:$B$310, 0)), "")))</f>
        <v/>
      </c>
      <c r="AJ4837" s="108" t="str">
        <f>IF($C4837="", "", IF(IFERROR(INDEX(Ingredients!F$11:F$310, MATCH($C4837, Ingredients!$B$11:$B$310, 0)), "")="", "", IFERROR(INDEX(Ingredients!F$11:F$310, MATCH($C4837, Ingredients!$B$11:$B$310, 0)), "")))</f>
        <v/>
      </c>
      <c r="AK4837" s="106" t="str">
        <f>IF($C4837="", "", IF(IFERROR(INDEX(Ingredients!G$11:G$310, MATCH($C4837, Ingredients!$B$11:$B$310, 0)), "")="", "", IFERROR(INDEX(Ingredients!G$11:G$310, MATCH($C4837, Ingredients!$B$11:$B$310, 0)), "")))</f>
        <v/>
      </c>
      <c r="AL4837" s="79" t="str">
        <f>IF($C4837="", "", IF(IFERROR(INDEX(Ingredients!H$11:H$310, MATCH($C4837, Ingredients!$B$11:$B$310, 0)), "")="", "", IFERROR(INDEX(Ingredients!H$11:H$310, MATCH($C4837, Ingredients!$B$11:$B$310, 0)), "")))</f>
        <v/>
      </c>
      <c r="AN4837" s="83" t="str">
        <f t="shared" si="1130"/>
        <v/>
      </c>
      <c r="AP4837" s="114" t="str">
        <f t="shared" si="1140"/>
        <v/>
      </c>
      <c r="AR4837" s="117" t="str">
        <f>IF($C4837="", "", IF(IFERROR(INDEX(Ingredients!$AI$11:$AI$310, MATCH($C4837, Ingredients!$B$11:$B$310, 0)), "")="", "", IFERROR(INDEX(Ingredients!$AI$11:$AI$310, MATCH($C4837, Ingredients!$B$11:$B$310, 0)), "")))</f>
        <v/>
      </c>
      <c r="AT4837" s="120" t="str">
        <f t="shared" si="1141"/>
        <v/>
      </c>
      <c r="AV4837" s="90" t="str">
        <f t="shared" si="1131"/>
        <v/>
      </c>
      <c r="AX4837" s="90" t="str">
        <f>IF($AV4837="", "", COUNTIF($AV$11:$AV$5010, "&lt;"&amp;$AV4837)+1+COUNTIF($AV$11:$AV4837, $AV4837)-1)</f>
        <v/>
      </c>
      <c r="AZ4837" s="111" t="str">
        <f>IF($B4837="", "", SUMIF('Shopping List'!$AV$11:$AV$25, $B4837, 'Shopping List'!$BN$11:$BN$25))</f>
        <v/>
      </c>
      <c r="BB4837" s="117" t="str">
        <f t="shared" si="1142"/>
        <v/>
      </c>
    </row>
    <row r="4838" spans="1:54" x14ac:dyDescent="0.25">
      <c r="A4838" s="4"/>
      <c r="B4838" s="37"/>
      <c r="C4838" s="124"/>
      <c r="D4838" s="39"/>
      <c r="E4838" s="125"/>
      <c r="F4838" s="48"/>
      <c r="G4838" s="4"/>
      <c r="H4838" s="4"/>
      <c r="I4838" s="95" t="str">
        <f>IF($C4838="", "", IF(IFERROR(INDEX(Ingredients!$C$11:$C$310, MATCH($C4838, Ingredients!$B$11:$B$310, 0)), "")="", "", IFERROR(INDEX(Ingredients!$C$11:$C$310, MATCH($C4838, Ingredients!$B$11:$B$310, 0)), "")))</f>
        <v/>
      </c>
      <c r="J4838" s="73" t="str">
        <f>IF($B4838="", "", IF(IFERROR(INDEX(Meals!$C$11:$C$260, MATCH($B4838, Meals!$B$11:$B$260, 0)), "")="", "", IFERROR(INDEX(Meals!$C$11:$C$260, MATCH($B4838, Meals!$B$11:$B$260, 0)), "")))</f>
        <v/>
      </c>
      <c r="K4838" s="4"/>
      <c r="L4838" s="72" t="str">
        <f t="shared" si="1132"/>
        <v/>
      </c>
      <c r="M4838" s="73" t="str">
        <f t="shared" si="1133"/>
        <v/>
      </c>
      <c r="N4838" s="4"/>
      <c r="O4838" s="78" t="str">
        <f t="shared" si="1134"/>
        <v/>
      </c>
      <c r="P4838" s="79" t="str">
        <f t="shared" si="1135"/>
        <v/>
      </c>
      <c r="Q4838" s="4"/>
      <c r="R4838" s="90" t="str">
        <f t="shared" si="1136"/>
        <v/>
      </c>
      <c r="S4838" s="4"/>
      <c r="Y4838" s="18" t="str">
        <f t="shared" si="1137"/>
        <v/>
      </c>
      <c r="AA4838" s="18" t="str">
        <f t="shared" si="1128"/>
        <v/>
      </c>
      <c r="AB4838" s="18" t="str">
        <f t="shared" si="1129"/>
        <v/>
      </c>
      <c r="AC4838" s="18" t="str">
        <f t="shared" si="1138"/>
        <v/>
      </c>
      <c r="AD4838" s="18" t="str">
        <f t="shared" si="1138"/>
        <v/>
      </c>
      <c r="AE4838" s="18" t="str">
        <f t="shared" si="1139"/>
        <v/>
      </c>
      <c r="AG4838" s="95" t="str">
        <f>IF($C4838="", "", IF(IFERROR(INDEX(Ingredients!C$11:C$310, MATCH($C4838, Ingredients!$B$11:$B$310, 0)), "")="", "", IFERROR(INDEX(Ingredients!C$11:C$310, MATCH($C4838, Ingredients!$B$11:$B$310, 0)), "")))</f>
        <v/>
      </c>
      <c r="AH4838" s="105" t="str">
        <f>IF($C4838="", "", IF(IFERROR(INDEX(Ingredients!D$11:D$310, MATCH($C4838, Ingredients!$B$11:$B$310, 0)), "")="", "", IFERROR(INDEX(Ingredients!D$11:D$310, MATCH($C4838, Ingredients!$B$11:$B$310, 0)), "")))</f>
        <v/>
      </c>
      <c r="AI4838" s="106" t="str">
        <f>IF($C4838="", "", IF(IFERROR(INDEX(Ingredients!E$11:E$310, MATCH($C4838, Ingredients!$B$11:$B$310, 0)), "")="", "", IFERROR(INDEX(Ingredients!E$11:E$310, MATCH($C4838, Ingredients!$B$11:$B$310, 0)), "")))</f>
        <v/>
      </c>
      <c r="AJ4838" s="108" t="str">
        <f>IF($C4838="", "", IF(IFERROR(INDEX(Ingredients!F$11:F$310, MATCH($C4838, Ingredients!$B$11:$B$310, 0)), "")="", "", IFERROR(INDEX(Ingredients!F$11:F$310, MATCH($C4838, Ingredients!$B$11:$B$310, 0)), "")))</f>
        <v/>
      </c>
      <c r="AK4838" s="106" t="str">
        <f>IF($C4838="", "", IF(IFERROR(INDEX(Ingredients!G$11:G$310, MATCH($C4838, Ingredients!$B$11:$B$310, 0)), "")="", "", IFERROR(INDEX(Ingredients!G$11:G$310, MATCH($C4838, Ingredients!$B$11:$B$310, 0)), "")))</f>
        <v/>
      </c>
      <c r="AL4838" s="79" t="str">
        <f>IF($C4838="", "", IF(IFERROR(INDEX(Ingredients!H$11:H$310, MATCH($C4838, Ingredients!$B$11:$B$310, 0)), "")="", "", IFERROR(INDEX(Ingredients!H$11:H$310, MATCH($C4838, Ingredients!$B$11:$B$310, 0)), "")))</f>
        <v/>
      </c>
      <c r="AN4838" s="83" t="str">
        <f t="shared" si="1130"/>
        <v/>
      </c>
      <c r="AP4838" s="114" t="str">
        <f t="shared" si="1140"/>
        <v/>
      </c>
      <c r="AR4838" s="117" t="str">
        <f>IF($C4838="", "", IF(IFERROR(INDEX(Ingredients!$AI$11:$AI$310, MATCH($C4838, Ingredients!$B$11:$B$310, 0)), "")="", "", IFERROR(INDEX(Ingredients!$AI$11:$AI$310, MATCH($C4838, Ingredients!$B$11:$B$310, 0)), "")))</f>
        <v/>
      </c>
      <c r="AT4838" s="120" t="str">
        <f t="shared" si="1141"/>
        <v/>
      </c>
      <c r="AV4838" s="90" t="str">
        <f t="shared" si="1131"/>
        <v/>
      </c>
      <c r="AX4838" s="90" t="str">
        <f>IF($AV4838="", "", COUNTIF($AV$11:$AV$5010, "&lt;"&amp;$AV4838)+1+COUNTIF($AV$11:$AV4838, $AV4838)-1)</f>
        <v/>
      </c>
      <c r="AZ4838" s="111" t="str">
        <f>IF($B4838="", "", SUMIF('Shopping List'!$AV$11:$AV$25, $B4838, 'Shopping List'!$BN$11:$BN$25))</f>
        <v/>
      </c>
      <c r="BB4838" s="117" t="str">
        <f t="shared" si="1142"/>
        <v/>
      </c>
    </row>
    <row r="4839" spans="1:54" x14ac:dyDescent="0.25">
      <c r="A4839" s="4"/>
      <c r="B4839" s="37"/>
      <c r="C4839" s="124"/>
      <c r="D4839" s="39"/>
      <c r="E4839" s="125"/>
      <c r="F4839" s="48"/>
      <c r="G4839" s="4"/>
      <c r="H4839" s="4"/>
      <c r="I4839" s="95" t="str">
        <f>IF($C4839="", "", IF(IFERROR(INDEX(Ingredients!$C$11:$C$310, MATCH($C4839, Ingredients!$B$11:$B$310, 0)), "")="", "", IFERROR(INDEX(Ingredients!$C$11:$C$310, MATCH($C4839, Ingredients!$B$11:$B$310, 0)), "")))</f>
        <v/>
      </c>
      <c r="J4839" s="73" t="str">
        <f>IF($B4839="", "", IF(IFERROR(INDEX(Meals!$C$11:$C$260, MATCH($B4839, Meals!$B$11:$B$260, 0)), "")="", "", IFERROR(INDEX(Meals!$C$11:$C$260, MATCH($B4839, Meals!$B$11:$B$260, 0)), "")))</f>
        <v/>
      </c>
      <c r="K4839" s="4"/>
      <c r="L4839" s="72" t="str">
        <f t="shared" si="1132"/>
        <v/>
      </c>
      <c r="M4839" s="73" t="str">
        <f t="shared" si="1133"/>
        <v/>
      </c>
      <c r="N4839" s="4"/>
      <c r="O4839" s="78" t="str">
        <f t="shared" si="1134"/>
        <v/>
      </c>
      <c r="P4839" s="79" t="str">
        <f t="shared" si="1135"/>
        <v/>
      </c>
      <c r="Q4839" s="4"/>
      <c r="R4839" s="90" t="str">
        <f t="shared" si="1136"/>
        <v/>
      </c>
      <c r="S4839" s="4"/>
      <c r="Y4839" s="18" t="str">
        <f t="shared" si="1137"/>
        <v/>
      </c>
      <c r="AA4839" s="18" t="str">
        <f t="shared" si="1128"/>
        <v/>
      </c>
      <c r="AB4839" s="18" t="str">
        <f t="shared" si="1129"/>
        <v/>
      </c>
      <c r="AC4839" s="18" t="str">
        <f t="shared" si="1138"/>
        <v/>
      </c>
      <c r="AD4839" s="18" t="str">
        <f t="shared" si="1138"/>
        <v/>
      </c>
      <c r="AE4839" s="18" t="str">
        <f t="shared" si="1139"/>
        <v/>
      </c>
      <c r="AG4839" s="95" t="str">
        <f>IF($C4839="", "", IF(IFERROR(INDEX(Ingredients!C$11:C$310, MATCH($C4839, Ingredients!$B$11:$B$310, 0)), "")="", "", IFERROR(INDEX(Ingredients!C$11:C$310, MATCH($C4839, Ingredients!$B$11:$B$310, 0)), "")))</f>
        <v/>
      </c>
      <c r="AH4839" s="105" t="str">
        <f>IF($C4839="", "", IF(IFERROR(INDEX(Ingredients!D$11:D$310, MATCH($C4839, Ingredients!$B$11:$B$310, 0)), "")="", "", IFERROR(INDEX(Ingredients!D$11:D$310, MATCH($C4839, Ingredients!$B$11:$B$310, 0)), "")))</f>
        <v/>
      </c>
      <c r="AI4839" s="106" t="str">
        <f>IF($C4839="", "", IF(IFERROR(INDEX(Ingredients!E$11:E$310, MATCH($C4839, Ingredients!$B$11:$B$310, 0)), "")="", "", IFERROR(INDEX(Ingredients!E$11:E$310, MATCH($C4839, Ingredients!$B$11:$B$310, 0)), "")))</f>
        <v/>
      </c>
      <c r="AJ4839" s="108" t="str">
        <f>IF($C4839="", "", IF(IFERROR(INDEX(Ingredients!F$11:F$310, MATCH($C4839, Ingredients!$B$11:$B$310, 0)), "")="", "", IFERROR(INDEX(Ingredients!F$11:F$310, MATCH($C4839, Ingredients!$B$11:$B$310, 0)), "")))</f>
        <v/>
      </c>
      <c r="AK4839" s="106" t="str">
        <f>IF($C4839="", "", IF(IFERROR(INDEX(Ingredients!G$11:G$310, MATCH($C4839, Ingredients!$B$11:$B$310, 0)), "")="", "", IFERROR(INDEX(Ingredients!G$11:G$310, MATCH($C4839, Ingredients!$B$11:$B$310, 0)), "")))</f>
        <v/>
      </c>
      <c r="AL4839" s="79" t="str">
        <f>IF($C4839="", "", IF(IFERROR(INDEX(Ingredients!H$11:H$310, MATCH($C4839, Ingredients!$B$11:$B$310, 0)), "")="", "", IFERROR(INDEX(Ingredients!H$11:H$310, MATCH($C4839, Ingredients!$B$11:$B$310, 0)), "")))</f>
        <v/>
      </c>
      <c r="AN4839" s="83" t="str">
        <f t="shared" si="1130"/>
        <v/>
      </c>
      <c r="AP4839" s="114" t="str">
        <f t="shared" si="1140"/>
        <v/>
      </c>
      <c r="AR4839" s="117" t="str">
        <f>IF($C4839="", "", IF(IFERROR(INDEX(Ingredients!$AI$11:$AI$310, MATCH($C4839, Ingredients!$B$11:$B$310, 0)), "")="", "", IFERROR(INDEX(Ingredients!$AI$11:$AI$310, MATCH($C4839, Ingredients!$B$11:$B$310, 0)), "")))</f>
        <v/>
      </c>
      <c r="AT4839" s="120" t="str">
        <f t="shared" si="1141"/>
        <v/>
      </c>
      <c r="AV4839" s="90" t="str">
        <f t="shared" si="1131"/>
        <v/>
      </c>
      <c r="AX4839" s="90" t="str">
        <f>IF($AV4839="", "", COUNTIF($AV$11:$AV$5010, "&lt;"&amp;$AV4839)+1+COUNTIF($AV$11:$AV4839, $AV4839)-1)</f>
        <v/>
      </c>
      <c r="AZ4839" s="111" t="str">
        <f>IF($B4839="", "", SUMIF('Shopping List'!$AV$11:$AV$25, $B4839, 'Shopping List'!$BN$11:$BN$25))</f>
        <v/>
      </c>
      <c r="BB4839" s="117" t="str">
        <f t="shared" si="1142"/>
        <v/>
      </c>
    </row>
    <row r="4840" spans="1:54" x14ac:dyDescent="0.25">
      <c r="A4840" s="4"/>
      <c r="B4840" s="37"/>
      <c r="C4840" s="124"/>
      <c r="D4840" s="39"/>
      <c r="E4840" s="125"/>
      <c r="F4840" s="48"/>
      <c r="G4840" s="4"/>
      <c r="H4840" s="4"/>
      <c r="I4840" s="95" t="str">
        <f>IF($C4840="", "", IF(IFERROR(INDEX(Ingredients!$C$11:$C$310, MATCH($C4840, Ingredients!$B$11:$B$310, 0)), "")="", "", IFERROR(INDEX(Ingredients!$C$11:$C$310, MATCH($C4840, Ingredients!$B$11:$B$310, 0)), "")))</f>
        <v/>
      </c>
      <c r="J4840" s="73" t="str">
        <f>IF($B4840="", "", IF(IFERROR(INDEX(Meals!$C$11:$C$260, MATCH($B4840, Meals!$B$11:$B$260, 0)), "")="", "", IFERROR(INDEX(Meals!$C$11:$C$260, MATCH($B4840, Meals!$B$11:$B$260, 0)), "")))</f>
        <v/>
      </c>
      <c r="K4840" s="4"/>
      <c r="L4840" s="72" t="str">
        <f t="shared" si="1132"/>
        <v/>
      </c>
      <c r="M4840" s="73" t="str">
        <f t="shared" si="1133"/>
        <v/>
      </c>
      <c r="N4840" s="4"/>
      <c r="O4840" s="78" t="str">
        <f t="shared" si="1134"/>
        <v/>
      </c>
      <c r="P4840" s="79" t="str">
        <f t="shared" si="1135"/>
        <v/>
      </c>
      <c r="Q4840" s="4"/>
      <c r="R4840" s="90" t="str">
        <f t="shared" si="1136"/>
        <v/>
      </c>
      <c r="S4840" s="4"/>
      <c r="Y4840" s="18" t="str">
        <f t="shared" si="1137"/>
        <v/>
      </c>
      <c r="AA4840" s="18" t="str">
        <f t="shared" si="1128"/>
        <v/>
      </c>
      <c r="AB4840" s="18" t="str">
        <f t="shared" si="1129"/>
        <v/>
      </c>
      <c r="AC4840" s="18" t="str">
        <f t="shared" si="1138"/>
        <v/>
      </c>
      <c r="AD4840" s="18" t="str">
        <f t="shared" si="1138"/>
        <v/>
      </c>
      <c r="AE4840" s="18" t="str">
        <f t="shared" si="1139"/>
        <v/>
      </c>
      <c r="AG4840" s="95" t="str">
        <f>IF($C4840="", "", IF(IFERROR(INDEX(Ingredients!C$11:C$310, MATCH($C4840, Ingredients!$B$11:$B$310, 0)), "")="", "", IFERROR(INDEX(Ingredients!C$11:C$310, MATCH($C4840, Ingredients!$B$11:$B$310, 0)), "")))</f>
        <v/>
      </c>
      <c r="AH4840" s="105" t="str">
        <f>IF($C4840="", "", IF(IFERROR(INDEX(Ingredients!D$11:D$310, MATCH($C4840, Ingredients!$B$11:$B$310, 0)), "")="", "", IFERROR(INDEX(Ingredients!D$11:D$310, MATCH($C4840, Ingredients!$B$11:$B$310, 0)), "")))</f>
        <v/>
      </c>
      <c r="AI4840" s="106" t="str">
        <f>IF($C4840="", "", IF(IFERROR(INDEX(Ingredients!E$11:E$310, MATCH($C4840, Ingredients!$B$11:$B$310, 0)), "")="", "", IFERROR(INDEX(Ingredients!E$11:E$310, MATCH($C4840, Ingredients!$B$11:$B$310, 0)), "")))</f>
        <v/>
      </c>
      <c r="AJ4840" s="108" t="str">
        <f>IF($C4840="", "", IF(IFERROR(INDEX(Ingredients!F$11:F$310, MATCH($C4840, Ingredients!$B$11:$B$310, 0)), "")="", "", IFERROR(INDEX(Ingredients!F$11:F$310, MATCH($C4840, Ingredients!$B$11:$B$310, 0)), "")))</f>
        <v/>
      </c>
      <c r="AK4840" s="106" t="str">
        <f>IF($C4840="", "", IF(IFERROR(INDEX(Ingredients!G$11:G$310, MATCH($C4840, Ingredients!$B$11:$B$310, 0)), "")="", "", IFERROR(INDEX(Ingredients!G$11:G$310, MATCH($C4840, Ingredients!$B$11:$B$310, 0)), "")))</f>
        <v/>
      </c>
      <c r="AL4840" s="79" t="str">
        <f>IF($C4840="", "", IF(IFERROR(INDEX(Ingredients!H$11:H$310, MATCH($C4840, Ingredients!$B$11:$B$310, 0)), "")="", "", IFERROR(INDEX(Ingredients!H$11:H$310, MATCH($C4840, Ingredients!$B$11:$B$310, 0)), "")))</f>
        <v/>
      </c>
      <c r="AN4840" s="83" t="str">
        <f t="shared" si="1130"/>
        <v/>
      </c>
      <c r="AP4840" s="114" t="str">
        <f t="shared" si="1140"/>
        <v/>
      </c>
      <c r="AR4840" s="117" t="str">
        <f>IF($C4840="", "", IF(IFERROR(INDEX(Ingredients!$AI$11:$AI$310, MATCH($C4840, Ingredients!$B$11:$B$310, 0)), "")="", "", IFERROR(INDEX(Ingredients!$AI$11:$AI$310, MATCH($C4840, Ingredients!$B$11:$B$310, 0)), "")))</f>
        <v/>
      </c>
      <c r="AT4840" s="120" t="str">
        <f t="shared" si="1141"/>
        <v/>
      </c>
      <c r="AV4840" s="90" t="str">
        <f t="shared" si="1131"/>
        <v/>
      </c>
      <c r="AX4840" s="90" t="str">
        <f>IF($AV4840="", "", COUNTIF($AV$11:$AV$5010, "&lt;"&amp;$AV4840)+1+COUNTIF($AV$11:$AV4840, $AV4840)-1)</f>
        <v/>
      </c>
      <c r="AZ4840" s="111" t="str">
        <f>IF($B4840="", "", SUMIF('Shopping List'!$AV$11:$AV$25, $B4840, 'Shopping List'!$BN$11:$BN$25))</f>
        <v/>
      </c>
      <c r="BB4840" s="117" t="str">
        <f t="shared" si="1142"/>
        <v/>
      </c>
    </row>
    <row r="4841" spans="1:54" x14ac:dyDescent="0.25">
      <c r="A4841" s="4"/>
      <c r="B4841" s="37"/>
      <c r="C4841" s="124"/>
      <c r="D4841" s="39"/>
      <c r="E4841" s="125"/>
      <c r="F4841" s="48"/>
      <c r="G4841" s="4"/>
      <c r="H4841" s="4"/>
      <c r="I4841" s="95" t="str">
        <f>IF($C4841="", "", IF(IFERROR(INDEX(Ingredients!$C$11:$C$310, MATCH($C4841, Ingredients!$B$11:$B$310, 0)), "")="", "", IFERROR(INDEX(Ingredients!$C$11:$C$310, MATCH($C4841, Ingredients!$B$11:$B$310, 0)), "")))</f>
        <v/>
      </c>
      <c r="J4841" s="73" t="str">
        <f>IF($B4841="", "", IF(IFERROR(INDEX(Meals!$C$11:$C$260, MATCH($B4841, Meals!$B$11:$B$260, 0)), "")="", "", IFERROR(INDEX(Meals!$C$11:$C$260, MATCH($B4841, Meals!$B$11:$B$260, 0)), "")))</f>
        <v/>
      </c>
      <c r="K4841" s="4"/>
      <c r="L4841" s="72" t="str">
        <f t="shared" si="1132"/>
        <v/>
      </c>
      <c r="M4841" s="73" t="str">
        <f t="shared" si="1133"/>
        <v/>
      </c>
      <c r="N4841" s="4"/>
      <c r="O4841" s="78" t="str">
        <f t="shared" si="1134"/>
        <v/>
      </c>
      <c r="P4841" s="79" t="str">
        <f t="shared" si="1135"/>
        <v/>
      </c>
      <c r="Q4841" s="4"/>
      <c r="R4841" s="90" t="str">
        <f t="shared" si="1136"/>
        <v/>
      </c>
      <c r="S4841" s="4"/>
      <c r="Y4841" s="18" t="str">
        <f t="shared" si="1137"/>
        <v/>
      </c>
      <c r="AA4841" s="18" t="str">
        <f t="shared" si="1128"/>
        <v/>
      </c>
      <c r="AB4841" s="18" t="str">
        <f t="shared" si="1129"/>
        <v/>
      </c>
      <c r="AC4841" s="18" t="str">
        <f t="shared" si="1138"/>
        <v/>
      </c>
      <c r="AD4841" s="18" t="str">
        <f t="shared" si="1138"/>
        <v/>
      </c>
      <c r="AE4841" s="18" t="str">
        <f t="shared" si="1139"/>
        <v/>
      </c>
      <c r="AG4841" s="95" t="str">
        <f>IF($C4841="", "", IF(IFERROR(INDEX(Ingredients!C$11:C$310, MATCH($C4841, Ingredients!$B$11:$B$310, 0)), "")="", "", IFERROR(INDEX(Ingredients!C$11:C$310, MATCH($C4841, Ingredients!$B$11:$B$310, 0)), "")))</f>
        <v/>
      </c>
      <c r="AH4841" s="105" t="str">
        <f>IF($C4841="", "", IF(IFERROR(INDEX(Ingredients!D$11:D$310, MATCH($C4841, Ingredients!$B$11:$B$310, 0)), "")="", "", IFERROR(INDEX(Ingredients!D$11:D$310, MATCH($C4841, Ingredients!$B$11:$B$310, 0)), "")))</f>
        <v/>
      </c>
      <c r="AI4841" s="106" t="str">
        <f>IF($C4841="", "", IF(IFERROR(INDEX(Ingredients!E$11:E$310, MATCH($C4841, Ingredients!$B$11:$B$310, 0)), "")="", "", IFERROR(INDEX(Ingredients!E$11:E$310, MATCH($C4841, Ingredients!$B$11:$B$310, 0)), "")))</f>
        <v/>
      </c>
      <c r="AJ4841" s="108" t="str">
        <f>IF($C4841="", "", IF(IFERROR(INDEX(Ingredients!F$11:F$310, MATCH($C4841, Ingredients!$B$11:$B$310, 0)), "")="", "", IFERROR(INDEX(Ingredients!F$11:F$310, MATCH($C4841, Ingredients!$B$11:$B$310, 0)), "")))</f>
        <v/>
      </c>
      <c r="AK4841" s="106" t="str">
        <f>IF($C4841="", "", IF(IFERROR(INDEX(Ingredients!G$11:G$310, MATCH($C4841, Ingredients!$B$11:$B$310, 0)), "")="", "", IFERROR(INDEX(Ingredients!G$11:G$310, MATCH($C4841, Ingredients!$B$11:$B$310, 0)), "")))</f>
        <v/>
      </c>
      <c r="AL4841" s="79" t="str">
        <f>IF($C4841="", "", IF(IFERROR(INDEX(Ingredients!H$11:H$310, MATCH($C4841, Ingredients!$B$11:$B$310, 0)), "")="", "", IFERROR(INDEX(Ingredients!H$11:H$310, MATCH($C4841, Ingredients!$B$11:$B$310, 0)), "")))</f>
        <v/>
      </c>
      <c r="AN4841" s="83" t="str">
        <f t="shared" si="1130"/>
        <v/>
      </c>
      <c r="AP4841" s="114" t="str">
        <f t="shared" si="1140"/>
        <v/>
      </c>
      <c r="AR4841" s="117" t="str">
        <f>IF($C4841="", "", IF(IFERROR(INDEX(Ingredients!$AI$11:$AI$310, MATCH($C4841, Ingredients!$B$11:$B$310, 0)), "")="", "", IFERROR(INDEX(Ingredients!$AI$11:$AI$310, MATCH($C4841, Ingredients!$B$11:$B$310, 0)), "")))</f>
        <v/>
      </c>
      <c r="AT4841" s="120" t="str">
        <f t="shared" si="1141"/>
        <v/>
      </c>
      <c r="AV4841" s="90" t="str">
        <f t="shared" si="1131"/>
        <v/>
      </c>
      <c r="AX4841" s="90" t="str">
        <f>IF($AV4841="", "", COUNTIF($AV$11:$AV$5010, "&lt;"&amp;$AV4841)+1+COUNTIF($AV$11:$AV4841, $AV4841)-1)</f>
        <v/>
      </c>
      <c r="AZ4841" s="111" t="str">
        <f>IF($B4841="", "", SUMIF('Shopping List'!$AV$11:$AV$25, $B4841, 'Shopping List'!$BN$11:$BN$25))</f>
        <v/>
      </c>
      <c r="BB4841" s="117" t="str">
        <f t="shared" si="1142"/>
        <v/>
      </c>
    </row>
    <row r="4842" spans="1:54" x14ac:dyDescent="0.25">
      <c r="A4842" s="4"/>
      <c r="B4842" s="37"/>
      <c r="C4842" s="124"/>
      <c r="D4842" s="39"/>
      <c r="E4842" s="125"/>
      <c r="F4842" s="48"/>
      <c r="G4842" s="4"/>
      <c r="H4842" s="4"/>
      <c r="I4842" s="95" t="str">
        <f>IF($C4842="", "", IF(IFERROR(INDEX(Ingredients!$C$11:$C$310, MATCH($C4842, Ingredients!$B$11:$B$310, 0)), "")="", "", IFERROR(INDEX(Ingredients!$C$11:$C$310, MATCH($C4842, Ingredients!$B$11:$B$310, 0)), "")))</f>
        <v/>
      </c>
      <c r="J4842" s="73" t="str">
        <f>IF($B4842="", "", IF(IFERROR(INDEX(Meals!$C$11:$C$260, MATCH($B4842, Meals!$B$11:$B$260, 0)), "")="", "", IFERROR(INDEX(Meals!$C$11:$C$260, MATCH($B4842, Meals!$B$11:$B$260, 0)), "")))</f>
        <v/>
      </c>
      <c r="K4842" s="4"/>
      <c r="L4842" s="72" t="str">
        <f t="shared" si="1132"/>
        <v/>
      </c>
      <c r="M4842" s="73" t="str">
        <f t="shared" si="1133"/>
        <v/>
      </c>
      <c r="N4842" s="4"/>
      <c r="O4842" s="78" t="str">
        <f t="shared" si="1134"/>
        <v/>
      </c>
      <c r="P4842" s="79" t="str">
        <f t="shared" si="1135"/>
        <v/>
      </c>
      <c r="Q4842" s="4"/>
      <c r="R4842" s="90" t="str">
        <f t="shared" si="1136"/>
        <v/>
      </c>
      <c r="S4842" s="4"/>
      <c r="Y4842" s="18" t="str">
        <f t="shared" si="1137"/>
        <v/>
      </c>
      <c r="AA4842" s="18" t="str">
        <f t="shared" si="1128"/>
        <v/>
      </c>
      <c r="AB4842" s="18" t="str">
        <f t="shared" si="1129"/>
        <v/>
      </c>
      <c r="AC4842" s="18" t="str">
        <f t="shared" si="1138"/>
        <v/>
      </c>
      <c r="AD4842" s="18" t="str">
        <f t="shared" si="1138"/>
        <v/>
      </c>
      <c r="AE4842" s="18" t="str">
        <f t="shared" si="1139"/>
        <v/>
      </c>
      <c r="AG4842" s="95" t="str">
        <f>IF($C4842="", "", IF(IFERROR(INDEX(Ingredients!C$11:C$310, MATCH($C4842, Ingredients!$B$11:$B$310, 0)), "")="", "", IFERROR(INDEX(Ingredients!C$11:C$310, MATCH($C4842, Ingredients!$B$11:$B$310, 0)), "")))</f>
        <v/>
      </c>
      <c r="AH4842" s="105" t="str">
        <f>IF($C4842="", "", IF(IFERROR(INDEX(Ingredients!D$11:D$310, MATCH($C4842, Ingredients!$B$11:$B$310, 0)), "")="", "", IFERROR(INDEX(Ingredients!D$11:D$310, MATCH($C4842, Ingredients!$B$11:$B$310, 0)), "")))</f>
        <v/>
      </c>
      <c r="AI4842" s="106" t="str">
        <f>IF($C4842="", "", IF(IFERROR(INDEX(Ingredients!E$11:E$310, MATCH($C4842, Ingredients!$B$11:$B$310, 0)), "")="", "", IFERROR(INDEX(Ingredients!E$11:E$310, MATCH($C4842, Ingredients!$B$11:$B$310, 0)), "")))</f>
        <v/>
      </c>
      <c r="AJ4842" s="108" t="str">
        <f>IF($C4842="", "", IF(IFERROR(INDEX(Ingredients!F$11:F$310, MATCH($C4842, Ingredients!$B$11:$B$310, 0)), "")="", "", IFERROR(INDEX(Ingredients!F$11:F$310, MATCH($C4842, Ingredients!$B$11:$B$310, 0)), "")))</f>
        <v/>
      </c>
      <c r="AK4842" s="106" t="str">
        <f>IF($C4842="", "", IF(IFERROR(INDEX(Ingredients!G$11:G$310, MATCH($C4842, Ingredients!$B$11:$B$310, 0)), "")="", "", IFERROR(INDEX(Ingredients!G$11:G$310, MATCH($C4842, Ingredients!$B$11:$B$310, 0)), "")))</f>
        <v/>
      </c>
      <c r="AL4842" s="79" t="str">
        <f>IF($C4842="", "", IF(IFERROR(INDEX(Ingredients!H$11:H$310, MATCH($C4842, Ingredients!$B$11:$B$310, 0)), "")="", "", IFERROR(INDEX(Ingredients!H$11:H$310, MATCH($C4842, Ingredients!$B$11:$B$310, 0)), "")))</f>
        <v/>
      </c>
      <c r="AN4842" s="83" t="str">
        <f t="shared" si="1130"/>
        <v/>
      </c>
      <c r="AP4842" s="114" t="str">
        <f t="shared" si="1140"/>
        <v/>
      </c>
      <c r="AR4842" s="117" t="str">
        <f>IF($C4842="", "", IF(IFERROR(INDEX(Ingredients!$AI$11:$AI$310, MATCH($C4842, Ingredients!$B$11:$B$310, 0)), "")="", "", IFERROR(INDEX(Ingredients!$AI$11:$AI$310, MATCH($C4842, Ingredients!$B$11:$B$310, 0)), "")))</f>
        <v/>
      </c>
      <c r="AT4842" s="120" t="str">
        <f t="shared" si="1141"/>
        <v/>
      </c>
      <c r="AV4842" s="90" t="str">
        <f t="shared" si="1131"/>
        <v/>
      </c>
      <c r="AX4842" s="90" t="str">
        <f>IF($AV4842="", "", COUNTIF($AV$11:$AV$5010, "&lt;"&amp;$AV4842)+1+COUNTIF($AV$11:$AV4842, $AV4842)-1)</f>
        <v/>
      </c>
      <c r="AZ4842" s="111" t="str">
        <f>IF($B4842="", "", SUMIF('Shopping List'!$AV$11:$AV$25, $B4842, 'Shopping List'!$BN$11:$BN$25))</f>
        <v/>
      </c>
      <c r="BB4842" s="117" t="str">
        <f t="shared" si="1142"/>
        <v/>
      </c>
    </row>
    <row r="4843" spans="1:54" x14ac:dyDescent="0.25">
      <c r="A4843" s="4"/>
      <c r="B4843" s="37"/>
      <c r="C4843" s="124"/>
      <c r="D4843" s="39"/>
      <c r="E4843" s="125"/>
      <c r="F4843" s="48"/>
      <c r="G4843" s="4"/>
      <c r="H4843" s="4"/>
      <c r="I4843" s="95" t="str">
        <f>IF($C4843="", "", IF(IFERROR(INDEX(Ingredients!$C$11:$C$310, MATCH($C4843, Ingredients!$B$11:$B$310, 0)), "")="", "", IFERROR(INDEX(Ingredients!$C$11:$C$310, MATCH($C4843, Ingredients!$B$11:$B$310, 0)), "")))</f>
        <v/>
      </c>
      <c r="J4843" s="73" t="str">
        <f>IF($B4843="", "", IF(IFERROR(INDEX(Meals!$C$11:$C$260, MATCH($B4843, Meals!$B$11:$B$260, 0)), "")="", "", IFERROR(INDEX(Meals!$C$11:$C$260, MATCH($B4843, Meals!$B$11:$B$260, 0)), "")))</f>
        <v/>
      </c>
      <c r="K4843" s="4"/>
      <c r="L4843" s="72" t="str">
        <f t="shared" si="1132"/>
        <v/>
      </c>
      <c r="M4843" s="73" t="str">
        <f t="shared" si="1133"/>
        <v/>
      </c>
      <c r="N4843" s="4"/>
      <c r="O4843" s="78" t="str">
        <f t="shared" si="1134"/>
        <v/>
      </c>
      <c r="P4843" s="79" t="str">
        <f t="shared" si="1135"/>
        <v/>
      </c>
      <c r="Q4843" s="4"/>
      <c r="R4843" s="90" t="str">
        <f t="shared" si="1136"/>
        <v/>
      </c>
      <c r="S4843" s="4"/>
      <c r="Y4843" s="18" t="str">
        <f t="shared" si="1137"/>
        <v/>
      </c>
      <c r="AA4843" s="18" t="str">
        <f t="shared" si="1128"/>
        <v/>
      </c>
      <c r="AB4843" s="18" t="str">
        <f t="shared" si="1129"/>
        <v/>
      </c>
      <c r="AC4843" s="18" t="str">
        <f t="shared" si="1138"/>
        <v/>
      </c>
      <c r="AD4843" s="18" t="str">
        <f t="shared" si="1138"/>
        <v/>
      </c>
      <c r="AE4843" s="18" t="str">
        <f t="shared" si="1139"/>
        <v/>
      </c>
      <c r="AG4843" s="95" t="str">
        <f>IF($C4843="", "", IF(IFERROR(INDEX(Ingredients!C$11:C$310, MATCH($C4843, Ingredients!$B$11:$B$310, 0)), "")="", "", IFERROR(INDEX(Ingredients!C$11:C$310, MATCH($C4843, Ingredients!$B$11:$B$310, 0)), "")))</f>
        <v/>
      </c>
      <c r="AH4843" s="105" t="str">
        <f>IF($C4843="", "", IF(IFERROR(INDEX(Ingredients!D$11:D$310, MATCH($C4843, Ingredients!$B$11:$B$310, 0)), "")="", "", IFERROR(INDEX(Ingredients!D$11:D$310, MATCH($C4843, Ingredients!$B$11:$B$310, 0)), "")))</f>
        <v/>
      </c>
      <c r="AI4843" s="106" t="str">
        <f>IF($C4843="", "", IF(IFERROR(INDEX(Ingredients!E$11:E$310, MATCH($C4843, Ingredients!$B$11:$B$310, 0)), "")="", "", IFERROR(INDEX(Ingredients!E$11:E$310, MATCH($C4843, Ingredients!$B$11:$B$310, 0)), "")))</f>
        <v/>
      </c>
      <c r="AJ4843" s="108" t="str">
        <f>IF($C4843="", "", IF(IFERROR(INDEX(Ingredients!F$11:F$310, MATCH($C4843, Ingredients!$B$11:$B$310, 0)), "")="", "", IFERROR(INDEX(Ingredients!F$11:F$310, MATCH($C4843, Ingredients!$B$11:$B$310, 0)), "")))</f>
        <v/>
      </c>
      <c r="AK4843" s="106" t="str">
        <f>IF($C4843="", "", IF(IFERROR(INDEX(Ingredients!G$11:G$310, MATCH($C4843, Ingredients!$B$11:$B$310, 0)), "")="", "", IFERROR(INDEX(Ingredients!G$11:G$310, MATCH($C4843, Ingredients!$B$11:$B$310, 0)), "")))</f>
        <v/>
      </c>
      <c r="AL4843" s="79" t="str">
        <f>IF($C4843="", "", IF(IFERROR(INDEX(Ingredients!H$11:H$310, MATCH($C4843, Ingredients!$B$11:$B$310, 0)), "")="", "", IFERROR(INDEX(Ingredients!H$11:H$310, MATCH($C4843, Ingredients!$B$11:$B$310, 0)), "")))</f>
        <v/>
      </c>
      <c r="AN4843" s="83" t="str">
        <f t="shared" si="1130"/>
        <v/>
      </c>
      <c r="AP4843" s="114" t="str">
        <f t="shared" si="1140"/>
        <v/>
      </c>
      <c r="AR4843" s="117" t="str">
        <f>IF($C4843="", "", IF(IFERROR(INDEX(Ingredients!$AI$11:$AI$310, MATCH($C4843, Ingredients!$B$11:$B$310, 0)), "")="", "", IFERROR(INDEX(Ingredients!$AI$11:$AI$310, MATCH($C4843, Ingredients!$B$11:$B$310, 0)), "")))</f>
        <v/>
      </c>
      <c r="AT4843" s="120" t="str">
        <f t="shared" si="1141"/>
        <v/>
      </c>
      <c r="AV4843" s="90" t="str">
        <f t="shared" si="1131"/>
        <v/>
      </c>
      <c r="AX4843" s="90" t="str">
        <f>IF($AV4843="", "", COUNTIF($AV$11:$AV$5010, "&lt;"&amp;$AV4843)+1+COUNTIF($AV$11:$AV4843, $AV4843)-1)</f>
        <v/>
      </c>
      <c r="AZ4843" s="111" t="str">
        <f>IF($B4843="", "", SUMIF('Shopping List'!$AV$11:$AV$25, $B4843, 'Shopping List'!$BN$11:$BN$25))</f>
        <v/>
      </c>
      <c r="BB4843" s="117" t="str">
        <f t="shared" si="1142"/>
        <v/>
      </c>
    </row>
    <row r="4844" spans="1:54" x14ac:dyDescent="0.25">
      <c r="A4844" s="4"/>
      <c r="B4844" s="37"/>
      <c r="C4844" s="124"/>
      <c r="D4844" s="39"/>
      <c r="E4844" s="125"/>
      <c r="F4844" s="48"/>
      <c r="G4844" s="4"/>
      <c r="H4844" s="4"/>
      <c r="I4844" s="95" t="str">
        <f>IF($C4844="", "", IF(IFERROR(INDEX(Ingredients!$C$11:$C$310, MATCH($C4844, Ingredients!$B$11:$B$310, 0)), "")="", "", IFERROR(INDEX(Ingredients!$C$11:$C$310, MATCH($C4844, Ingredients!$B$11:$B$310, 0)), "")))</f>
        <v/>
      </c>
      <c r="J4844" s="73" t="str">
        <f>IF($B4844="", "", IF(IFERROR(INDEX(Meals!$C$11:$C$260, MATCH($B4844, Meals!$B$11:$B$260, 0)), "")="", "", IFERROR(INDEX(Meals!$C$11:$C$260, MATCH($B4844, Meals!$B$11:$B$260, 0)), "")))</f>
        <v/>
      </c>
      <c r="K4844" s="4"/>
      <c r="L4844" s="72" t="str">
        <f t="shared" si="1132"/>
        <v/>
      </c>
      <c r="M4844" s="73" t="str">
        <f t="shared" si="1133"/>
        <v/>
      </c>
      <c r="N4844" s="4"/>
      <c r="O4844" s="78" t="str">
        <f t="shared" si="1134"/>
        <v/>
      </c>
      <c r="P4844" s="79" t="str">
        <f t="shared" si="1135"/>
        <v/>
      </c>
      <c r="Q4844" s="4"/>
      <c r="R4844" s="90" t="str">
        <f t="shared" si="1136"/>
        <v/>
      </c>
      <c r="S4844" s="4"/>
      <c r="Y4844" s="18" t="str">
        <f t="shared" si="1137"/>
        <v/>
      </c>
      <c r="AA4844" s="18" t="str">
        <f t="shared" si="1128"/>
        <v/>
      </c>
      <c r="AB4844" s="18" t="str">
        <f t="shared" si="1129"/>
        <v/>
      </c>
      <c r="AC4844" s="18" t="str">
        <f t="shared" si="1138"/>
        <v/>
      </c>
      <c r="AD4844" s="18" t="str">
        <f t="shared" si="1138"/>
        <v/>
      </c>
      <c r="AE4844" s="18" t="str">
        <f t="shared" si="1139"/>
        <v/>
      </c>
      <c r="AG4844" s="95" t="str">
        <f>IF($C4844="", "", IF(IFERROR(INDEX(Ingredients!C$11:C$310, MATCH($C4844, Ingredients!$B$11:$B$310, 0)), "")="", "", IFERROR(INDEX(Ingredients!C$11:C$310, MATCH($C4844, Ingredients!$B$11:$B$310, 0)), "")))</f>
        <v/>
      </c>
      <c r="AH4844" s="105" t="str">
        <f>IF($C4844="", "", IF(IFERROR(INDEX(Ingredients!D$11:D$310, MATCH($C4844, Ingredients!$B$11:$B$310, 0)), "")="", "", IFERROR(INDEX(Ingredients!D$11:D$310, MATCH($C4844, Ingredients!$B$11:$B$310, 0)), "")))</f>
        <v/>
      </c>
      <c r="AI4844" s="106" t="str">
        <f>IF($C4844="", "", IF(IFERROR(INDEX(Ingredients!E$11:E$310, MATCH($C4844, Ingredients!$B$11:$B$310, 0)), "")="", "", IFERROR(INDEX(Ingredients!E$11:E$310, MATCH($C4844, Ingredients!$B$11:$B$310, 0)), "")))</f>
        <v/>
      </c>
      <c r="AJ4844" s="108" t="str">
        <f>IF($C4844="", "", IF(IFERROR(INDEX(Ingredients!F$11:F$310, MATCH($C4844, Ingredients!$B$11:$B$310, 0)), "")="", "", IFERROR(INDEX(Ingredients!F$11:F$310, MATCH($C4844, Ingredients!$B$11:$B$310, 0)), "")))</f>
        <v/>
      </c>
      <c r="AK4844" s="106" t="str">
        <f>IF($C4844="", "", IF(IFERROR(INDEX(Ingredients!G$11:G$310, MATCH($C4844, Ingredients!$B$11:$B$310, 0)), "")="", "", IFERROR(INDEX(Ingredients!G$11:G$310, MATCH($C4844, Ingredients!$B$11:$B$310, 0)), "")))</f>
        <v/>
      </c>
      <c r="AL4844" s="79" t="str">
        <f>IF($C4844="", "", IF(IFERROR(INDEX(Ingredients!H$11:H$310, MATCH($C4844, Ingredients!$B$11:$B$310, 0)), "")="", "", IFERROR(INDEX(Ingredients!H$11:H$310, MATCH($C4844, Ingredients!$B$11:$B$310, 0)), "")))</f>
        <v/>
      </c>
      <c r="AN4844" s="83" t="str">
        <f t="shared" si="1130"/>
        <v/>
      </c>
      <c r="AP4844" s="114" t="str">
        <f t="shared" si="1140"/>
        <v/>
      </c>
      <c r="AR4844" s="117" t="str">
        <f>IF($C4844="", "", IF(IFERROR(INDEX(Ingredients!$AI$11:$AI$310, MATCH($C4844, Ingredients!$B$11:$B$310, 0)), "")="", "", IFERROR(INDEX(Ingredients!$AI$11:$AI$310, MATCH($C4844, Ingredients!$B$11:$B$310, 0)), "")))</f>
        <v/>
      </c>
      <c r="AT4844" s="120" t="str">
        <f t="shared" si="1141"/>
        <v/>
      </c>
      <c r="AV4844" s="90" t="str">
        <f t="shared" si="1131"/>
        <v/>
      </c>
      <c r="AX4844" s="90" t="str">
        <f>IF($AV4844="", "", COUNTIF($AV$11:$AV$5010, "&lt;"&amp;$AV4844)+1+COUNTIF($AV$11:$AV4844, $AV4844)-1)</f>
        <v/>
      </c>
      <c r="AZ4844" s="111" t="str">
        <f>IF($B4844="", "", SUMIF('Shopping List'!$AV$11:$AV$25, $B4844, 'Shopping List'!$BN$11:$BN$25))</f>
        <v/>
      </c>
      <c r="BB4844" s="117" t="str">
        <f t="shared" si="1142"/>
        <v/>
      </c>
    </row>
    <row r="4845" spans="1:54" x14ac:dyDescent="0.25">
      <c r="A4845" s="4"/>
      <c r="B4845" s="37"/>
      <c r="C4845" s="124"/>
      <c r="D4845" s="39"/>
      <c r="E4845" s="125"/>
      <c r="F4845" s="48"/>
      <c r="G4845" s="4"/>
      <c r="H4845" s="4"/>
      <c r="I4845" s="95" t="str">
        <f>IF($C4845="", "", IF(IFERROR(INDEX(Ingredients!$C$11:$C$310, MATCH($C4845, Ingredients!$B$11:$B$310, 0)), "")="", "", IFERROR(INDEX(Ingredients!$C$11:$C$310, MATCH($C4845, Ingredients!$B$11:$B$310, 0)), "")))</f>
        <v/>
      </c>
      <c r="J4845" s="73" t="str">
        <f>IF($B4845="", "", IF(IFERROR(INDEX(Meals!$C$11:$C$260, MATCH($B4845, Meals!$B$11:$B$260, 0)), "")="", "", IFERROR(INDEX(Meals!$C$11:$C$260, MATCH($B4845, Meals!$B$11:$B$260, 0)), "")))</f>
        <v/>
      </c>
      <c r="K4845" s="4"/>
      <c r="L4845" s="72" t="str">
        <f t="shared" si="1132"/>
        <v/>
      </c>
      <c r="M4845" s="73" t="str">
        <f t="shared" si="1133"/>
        <v/>
      </c>
      <c r="N4845" s="4"/>
      <c r="O4845" s="78" t="str">
        <f t="shared" si="1134"/>
        <v/>
      </c>
      <c r="P4845" s="79" t="str">
        <f t="shared" si="1135"/>
        <v/>
      </c>
      <c r="Q4845" s="4"/>
      <c r="R4845" s="90" t="str">
        <f t="shared" si="1136"/>
        <v/>
      </c>
      <c r="S4845" s="4"/>
      <c r="Y4845" s="18" t="str">
        <f t="shared" si="1137"/>
        <v/>
      </c>
      <c r="AA4845" s="18" t="str">
        <f t="shared" si="1128"/>
        <v/>
      </c>
      <c r="AB4845" s="18" t="str">
        <f t="shared" si="1129"/>
        <v/>
      </c>
      <c r="AC4845" s="18" t="str">
        <f t="shared" si="1138"/>
        <v/>
      </c>
      <c r="AD4845" s="18" t="str">
        <f t="shared" si="1138"/>
        <v/>
      </c>
      <c r="AE4845" s="18" t="str">
        <f t="shared" si="1139"/>
        <v/>
      </c>
      <c r="AG4845" s="95" t="str">
        <f>IF($C4845="", "", IF(IFERROR(INDEX(Ingredients!C$11:C$310, MATCH($C4845, Ingredients!$B$11:$B$310, 0)), "")="", "", IFERROR(INDEX(Ingredients!C$11:C$310, MATCH($C4845, Ingredients!$B$11:$B$310, 0)), "")))</f>
        <v/>
      </c>
      <c r="AH4845" s="105" t="str">
        <f>IF($C4845="", "", IF(IFERROR(INDEX(Ingredients!D$11:D$310, MATCH($C4845, Ingredients!$B$11:$B$310, 0)), "")="", "", IFERROR(INDEX(Ingredients!D$11:D$310, MATCH($C4845, Ingredients!$B$11:$B$310, 0)), "")))</f>
        <v/>
      </c>
      <c r="AI4845" s="106" t="str">
        <f>IF($C4845="", "", IF(IFERROR(INDEX(Ingredients!E$11:E$310, MATCH($C4845, Ingredients!$B$11:$B$310, 0)), "")="", "", IFERROR(INDEX(Ingredients!E$11:E$310, MATCH($C4845, Ingredients!$B$11:$B$310, 0)), "")))</f>
        <v/>
      </c>
      <c r="AJ4845" s="108" t="str">
        <f>IF($C4845="", "", IF(IFERROR(INDEX(Ingredients!F$11:F$310, MATCH($C4845, Ingredients!$B$11:$B$310, 0)), "")="", "", IFERROR(INDEX(Ingredients!F$11:F$310, MATCH($C4845, Ingredients!$B$11:$B$310, 0)), "")))</f>
        <v/>
      </c>
      <c r="AK4845" s="106" t="str">
        <f>IF($C4845="", "", IF(IFERROR(INDEX(Ingredients!G$11:G$310, MATCH($C4845, Ingredients!$B$11:$B$310, 0)), "")="", "", IFERROR(INDEX(Ingredients!G$11:G$310, MATCH($C4845, Ingredients!$B$11:$B$310, 0)), "")))</f>
        <v/>
      </c>
      <c r="AL4845" s="79" t="str">
        <f>IF($C4845="", "", IF(IFERROR(INDEX(Ingredients!H$11:H$310, MATCH($C4845, Ingredients!$B$11:$B$310, 0)), "")="", "", IFERROR(INDEX(Ingredients!H$11:H$310, MATCH($C4845, Ingredients!$B$11:$B$310, 0)), "")))</f>
        <v/>
      </c>
      <c r="AN4845" s="83" t="str">
        <f t="shared" si="1130"/>
        <v/>
      </c>
      <c r="AP4845" s="114" t="str">
        <f t="shared" si="1140"/>
        <v/>
      </c>
      <c r="AR4845" s="117" t="str">
        <f>IF($C4845="", "", IF(IFERROR(INDEX(Ingredients!$AI$11:$AI$310, MATCH($C4845, Ingredients!$B$11:$B$310, 0)), "")="", "", IFERROR(INDEX(Ingredients!$AI$11:$AI$310, MATCH($C4845, Ingredients!$B$11:$B$310, 0)), "")))</f>
        <v/>
      </c>
      <c r="AT4845" s="120" t="str">
        <f t="shared" si="1141"/>
        <v/>
      </c>
      <c r="AV4845" s="90" t="str">
        <f t="shared" si="1131"/>
        <v/>
      </c>
      <c r="AX4845" s="90" t="str">
        <f>IF($AV4845="", "", COUNTIF($AV$11:$AV$5010, "&lt;"&amp;$AV4845)+1+COUNTIF($AV$11:$AV4845, $AV4845)-1)</f>
        <v/>
      </c>
      <c r="AZ4845" s="111" t="str">
        <f>IF($B4845="", "", SUMIF('Shopping List'!$AV$11:$AV$25, $B4845, 'Shopping List'!$BN$11:$BN$25))</f>
        <v/>
      </c>
      <c r="BB4845" s="117" t="str">
        <f t="shared" si="1142"/>
        <v/>
      </c>
    </row>
    <row r="4846" spans="1:54" x14ac:dyDescent="0.25">
      <c r="A4846" s="4"/>
      <c r="B4846" s="37"/>
      <c r="C4846" s="124"/>
      <c r="D4846" s="39"/>
      <c r="E4846" s="125"/>
      <c r="F4846" s="48"/>
      <c r="G4846" s="4"/>
      <c r="H4846" s="4"/>
      <c r="I4846" s="95" t="str">
        <f>IF($C4846="", "", IF(IFERROR(INDEX(Ingredients!$C$11:$C$310, MATCH($C4846, Ingredients!$B$11:$B$310, 0)), "")="", "", IFERROR(INDEX(Ingredients!$C$11:$C$310, MATCH($C4846, Ingredients!$B$11:$B$310, 0)), "")))</f>
        <v/>
      </c>
      <c r="J4846" s="73" t="str">
        <f>IF($B4846="", "", IF(IFERROR(INDEX(Meals!$C$11:$C$260, MATCH($B4846, Meals!$B$11:$B$260, 0)), "")="", "", IFERROR(INDEX(Meals!$C$11:$C$260, MATCH($B4846, Meals!$B$11:$B$260, 0)), "")))</f>
        <v/>
      </c>
      <c r="K4846" s="4"/>
      <c r="L4846" s="72" t="str">
        <f t="shared" si="1132"/>
        <v/>
      </c>
      <c r="M4846" s="73" t="str">
        <f t="shared" si="1133"/>
        <v/>
      </c>
      <c r="N4846" s="4"/>
      <c r="O4846" s="78" t="str">
        <f t="shared" si="1134"/>
        <v/>
      </c>
      <c r="P4846" s="79" t="str">
        <f t="shared" si="1135"/>
        <v/>
      </c>
      <c r="Q4846" s="4"/>
      <c r="R4846" s="90" t="str">
        <f t="shared" si="1136"/>
        <v/>
      </c>
      <c r="S4846" s="4"/>
      <c r="Y4846" s="18" t="str">
        <f t="shared" si="1137"/>
        <v/>
      </c>
      <c r="AA4846" s="18" t="str">
        <f t="shared" si="1128"/>
        <v/>
      </c>
      <c r="AB4846" s="18" t="str">
        <f t="shared" si="1129"/>
        <v/>
      </c>
      <c r="AC4846" s="18" t="str">
        <f t="shared" si="1138"/>
        <v/>
      </c>
      <c r="AD4846" s="18" t="str">
        <f t="shared" si="1138"/>
        <v/>
      </c>
      <c r="AE4846" s="18" t="str">
        <f t="shared" si="1139"/>
        <v/>
      </c>
      <c r="AG4846" s="95" t="str">
        <f>IF($C4846="", "", IF(IFERROR(INDEX(Ingredients!C$11:C$310, MATCH($C4846, Ingredients!$B$11:$B$310, 0)), "")="", "", IFERROR(INDEX(Ingredients!C$11:C$310, MATCH($C4846, Ingredients!$B$11:$B$310, 0)), "")))</f>
        <v/>
      </c>
      <c r="AH4846" s="105" t="str">
        <f>IF($C4846="", "", IF(IFERROR(INDEX(Ingredients!D$11:D$310, MATCH($C4846, Ingredients!$B$11:$B$310, 0)), "")="", "", IFERROR(INDEX(Ingredients!D$11:D$310, MATCH($C4846, Ingredients!$B$11:$B$310, 0)), "")))</f>
        <v/>
      </c>
      <c r="AI4846" s="106" t="str">
        <f>IF($C4846="", "", IF(IFERROR(INDEX(Ingredients!E$11:E$310, MATCH($C4846, Ingredients!$B$11:$B$310, 0)), "")="", "", IFERROR(INDEX(Ingredients!E$11:E$310, MATCH($C4846, Ingredients!$B$11:$B$310, 0)), "")))</f>
        <v/>
      </c>
      <c r="AJ4846" s="108" t="str">
        <f>IF($C4846="", "", IF(IFERROR(INDEX(Ingredients!F$11:F$310, MATCH($C4846, Ingredients!$B$11:$B$310, 0)), "")="", "", IFERROR(INDEX(Ingredients!F$11:F$310, MATCH($C4846, Ingredients!$B$11:$B$310, 0)), "")))</f>
        <v/>
      </c>
      <c r="AK4846" s="106" t="str">
        <f>IF($C4846="", "", IF(IFERROR(INDEX(Ingredients!G$11:G$310, MATCH($C4846, Ingredients!$B$11:$B$310, 0)), "")="", "", IFERROR(INDEX(Ingredients!G$11:G$310, MATCH($C4846, Ingredients!$B$11:$B$310, 0)), "")))</f>
        <v/>
      </c>
      <c r="AL4846" s="79" t="str">
        <f>IF($C4846="", "", IF(IFERROR(INDEX(Ingredients!H$11:H$310, MATCH($C4846, Ingredients!$B$11:$B$310, 0)), "")="", "", IFERROR(INDEX(Ingredients!H$11:H$310, MATCH($C4846, Ingredients!$B$11:$B$310, 0)), "")))</f>
        <v/>
      </c>
      <c r="AN4846" s="83" t="str">
        <f t="shared" si="1130"/>
        <v/>
      </c>
      <c r="AP4846" s="114" t="str">
        <f t="shared" si="1140"/>
        <v/>
      </c>
      <c r="AR4846" s="117" t="str">
        <f>IF($C4846="", "", IF(IFERROR(INDEX(Ingredients!$AI$11:$AI$310, MATCH($C4846, Ingredients!$B$11:$B$310, 0)), "")="", "", IFERROR(INDEX(Ingredients!$AI$11:$AI$310, MATCH($C4846, Ingredients!$B$11:$B$310, 0)), "")))</f>
        <v/>
      </c>
      <c r="AT4846" s="120" t="str">
        <f t="shared" si="1141"/>
        <v/>
      </c>
      <c r="AV4846" s="90" t="str">
        <f t="shared" si="1131"/>
        <v/>
      </c>
      <c r="AX4846" s="90" t="str">
        <f>IF($AV4846="", "", COUNTIF($AV$11:$AV$5010, "&lt;"&amp;$AV4846)+1+COUNTIF($AV$11:$AV4846, $AV4846)-1)</f>
        <v/>
      </c>
      <c r="AZ4846" s="111" t="str">
        <f>IF($B4846="", "", SUMIF('Shopping List'!$AV$11:$AV$25, $B4846, 'Shopping List'!$BN$11:$BN$25))</f>
        <v/>
      </c>
      <c r="BB4846" s="117" t="str">
        <f t="shared" si="1142"/>
        <v/>
      </c>
    </row>
    <row r="4847" spans="1:54" x14ac:dyDescent="0.25">
      <c r="A4847" s="4"/>
      <c r="B4847" s="37"/>
      <c r="C4847" s="124"/>
      <c r="D4847" s="39"/>
      <c r="E4847" s="125"/>
      <c r="F4847" s="48"/>
      <c r="G4847" s="4"/>
      <c r="H4847" s="4"/>
      <c r="I4847" s="95" t="str">
        <f>IF($C4847="", "", IF(IFERROR(INDEX(Ingredients!$C$11:$C$310, MATCH($C4847, Ingredients!$B$11:$B$310, 0)), "")="", "", IFERROR(INDEX(Ingredients!$C$11:$C$310, MATCH($C4847, Ingredients!$B$11:$B$310, 0)), "")))</f>
        <v/>
      </c>
      <c r="J4847" s="73" t="str">
        <f>IF($B4847="", "", IF(IFERROR(INDEX(Meals!$C$11:$C$260, MATCH($B4847, Meals!$B$11:$B$260, 0)), "")="", "", IFERROR(INDEX(Meals!$C$11:$C$260, MATCH($B4847, Meals!$B$11:$B$260, 0)), "")))</f>
        <v/>
      </c>
      <c r="K4847" s="4"/>
      <c r="L4847" s="72" t="str">
        <f t="shared" si="1132"/>
        <v/>
      </c>
      <c r="M4847" s="73" t="str">
        <f t="shared" si="1133"/>
        <v/>
      </c>
      <c r="N4847" s="4"/>
      <c r="O4847" s="78" t="str">
        <f t="shared" si="1134"/>
        <v/>
      </c>
      <c r="P4847" s="79" t="str">
        <f t="shared" si="1135"/>
        <v/>
      </c>
      <c r="Q4847" s="4"/>
      <c r="R4847" s="90" t="str">
        <f t="shared" si="1136"/>
        <v/>
      </c>
      <c r="S4847" s="4"/>
      <c r="Y4847" s="18" t="str">
        <f t="shared" si="1137"/>
        <v/>
      </c>
      <c r="AA4847" s="18" t="str">
        <f t="shared" si="1128"/>
        <v/>
      </c>
      <c r="AB4847" s="18" t="str">
        <f t="shared" si="1129"/>
        <v/>
      </c>
      <c r="AC4847" s="18" t="str">
        <f t="shared" si="1138"/>
        <v/>
      </c>
      <c r="AD4847" s="18" t="str">
        <f t="shared" si="1138"/>
        <v/>
      </c>
      <c r="AE4847" s="18" t="str">
        <f t="shared" si="1139"/>
        <v/>
      </c>
      <c r="AG4847" s="95" t="str">
        <f>IF($C4847="", "", IF(IFERROR(INDEX(Ingredients!C$11:C$310, MATCH($C4847, Ingredients!$B$11:$B$310, 0)), "")="", "", IFERROR(INDEX(Ingredients!C$11:C$310, MATCH($C4847, Ingredients!$B$11:$B$310, 0)), "")))</f>
        <v/>
      </c>
      <c r="AH4847" s="105" t="str">
        <f>IF($C4847="", "", IF(IFERROR(INDEX(Ingredients!D$11:D$310, MATCH($C4847, Ingredients!$B$11:$B$310, 0)), "")="", "", IFERROR(INDEX(Ingredients!D$11:D$310, MATCH($C4847, Ingredients!$B$11:$B$310, 0)), "")))</f>
        <v/>
      </c>
      <c r="AI4847" s="106" t="str">
        <f>IF($C4847="", "", IF(IFERROR(INDEX(Ingredients!E$11:E$310, MATCH($C4847, Ingredients!$B$11:$B$310, 0)), "")="", "", IFERROR(INDEX(Ingredients!E$11:E$310, MATCH($C4847, Ingredients!$B$11:$B$310, 0)), "")))</f>
        <v/>
      </c>
      <c r="AJ4847" s="108" t="str">
        <f>IF($C4847="", "", IF(IFERROR(INDEX(Ingredients!F$11:F$310, MATCH($C4847, Ingredients!$B$11:$B$310, 0)), "")="", "", IFERROR(INDEX(Ingredients!F$11:F$310, MATCH($C4847, Ingredients!$B$11:$B$310, 0)), "")))</f>
        <v/>
      </c>
      <c r="AK4847" s="106" t="str">
        <f>IF($C4847="", "", IF(IFERROR(INDEX(Ingredients!G$11:G$310, MATCH($C4847, Ingredients!$B$11:$B$310, 0)), "")="", "", IFERROR(INDEX(Ingredients!G$11:G$310, MATCH($C4847, Ingredients!$B$11:$B$310, 0)), "")))</f>
        <v/>
      </c>
      <c r="AL4847" s="79" t="str">
        <f>IF($C4847="", "", IF(IFERROR(INDEX(Ingredients!H$11:H$310, MATCH($C4847, Ingredients!$B$11:$B$310, 0)), "")="", "", IFERROR(INDEX(Ingredients!H$11:H$310, MATCH($C4847, Ingredients!$B$11:$B$310, 0)), "")))</f>
        <v/>
      </c>
      <c r="AN4847" s="83" t="str">
        <f t="shared" si="1130"/>
        <v/>
      </c>
      <c r="AP4847" s="114" t="str">
        <f t="shared" si="1140"/>
        <v/>
      </c>
      <c r="AR4847" s="117" t="str">
        <f>IF($C4847="", "", IF(IFERROR(INDEX(Ingredients!$AI$11:$AI$310, MATCH($C4847, Ingredients!$B$11:$B$310, 0)), "")="", "", IFERROR(INDEX(Ingredients!$AI$11:$AI$310, MATCH($C4847, Ingredients!$B$11:$B$310, 0)), "")))</f>
        <v/>
      </c>
      <c r="AT4847" s="120" t="str">
        <f t="shared" si="1141"/>
        <v/>
      </c>
      <c r="AV4847" s="90" t="str">
        <f t="shared" si="1131"/>
        <v/>
      </c>
      <c r="AX4847" s="90" t="str">
        <f>IF($AV4847="", "", COUNTIF($AV$11:$AV$5010, "&lt;"&amp;$AV4847)+1+COUNTIF($AV$11:$AV4847, $AV4847)-1)</f>
        <v/>
      </c>
      <c r="AZ4847" s="111" t="str">
        <f>IF($B4847="", "", SUMIF('Shopping List'!$AV$11:$AV$25, $B4847, 'Shopping List'!$BN$11:$BN$25))</f>
        <v/>
      </c>
      <c r="BB4847" s="117" t="str">
        <f t="shared" si="1142"/>
        <v/>
      </c>
    </row>
    <row r="4848" spans="1:54" x14ac:dyDescent="0.25">
      <c r="A4848" s="4"/>
      <c r="B4848" s="37"/>
      <c r="C4848" s="124"/>
      <c r="D4848" s="39"/>
      <c r="E4848" s="125"/>
      <c r="F4848" s="48"/>
      <c r="G4848" s="4"/>
      <c r="H4848" s="4"/>
      <c r="I4848" s="95" t="str">
        <f>IF($C4848="", "", IF(IFERROR(INDEX(Ingredients!$C$11:$C$310, MATCH($C4848, Ingredients!$B$11:$B$310, 0)), "")="", "", IFERROR(INDEX(Ingredients!$C$11:$C$310, MATCH($C4848, Ingredients!$B$11:$B$310, 0)), "")))</f>
        <v/>
      </c>
      <c r="J4848" s="73" t="str">
        <f>IF($B4848="", "", IF(IFERROR(INDEX(Meals!$C$11:$C$260, MATCH($B4848, Meals!$B$11:$B$260, 0)), "")="", "", IFERROR(INDEX(Meals!$C$11:$C$260, MATCH($B4848, Meals!$B$11:$B$260, 0)), "")))</f>
        <v/>
      </c>
      <c r="K4848" s="4"/>
      <c r="L4848" s="72" t="str">
        <f t="shared" si="1132"/>
        <v/>
      </c>
      <c r="M4848" s="73" t="str">
        <f t="shared" si="1133"/>
        <v/>
      </c>
      <c r="N4848" s="4"/>
      <c r="O4848" s="78" t="str">
        <f t="shared" si="1134"/>
        <v/>
      </c>
      <c r="P4848" s="79" t="str">
        <f t="shared" si="1135"/>
        <v/>
      </c>
      <c r="Q4848" s="4"/>
      <c r="R4848" s="90" t="str">
        <f t="shared" si="1136"/>
        <v/>
      </c>
      <c r="S4848" s="4"/>
      <c r="Y4848" s="18" t="str">
        <f t="shared" si="1137"/>
        <v/>
      </c>
      <c r="AA4848" s="18" t="str">
        <f t="shared" si="1128"/>
        <v/>
      </c>
      <c r="AB4848" s="18" t="str">
        <f t="shared" si="1129"/>
        <v/>
      </c>
      <c r="AC4848" s="18" t="str">
        <f t="shared" si="1138"/>
        <v/>
      </c>
      <c r="AD4848" s="18" t="str">
        <f t="shared" si="1138"/>
        <v/>
      </c>
      <c r="AE4848" s="18" t="str">
        <f t="shared" si="1139"/>
        <v/>
      </c>
      <c r="AG4848" s="95" t="str">
        <f>IF($C4848="", "", IF(IFERROR(INDEX(Ingredients!C$11:C$310, MATCH($C4848, Ingredients!$B$11:$B$310, 0)), "")="", "", IFERROR(INDEX(Ingredients!C$11:C$310, MATCH($C4848, Ingredients!$B$11:$B$310, 0)), "")))</f>
        <v/>
      </c>
      <c r="AH4848" s="105" t="str">
        <f>IF($C4848="", "", IF(IFERROR(INDEX(Ingredients!D$11:D$310, MATCH($C4848, Ingredients!$B$11:$B$310, 0)), "")="", "", IFERROR(INDEX(Ingredients!D$11:D$310, MATCH($C4848, Ingredients!$B$11:$B$310, 0)), "")))</f>
        <v/>
      </c>
      <c r="AI4848" s="106" t="str">
        <f>IF($C4848="", "", IF(IFERROR(INDEX(Ingredients!E$11:E$310, MATCH($C4848, Ingredients!$B$11:$B$310, 0)), "")="", "", IFERROR(INDEX(Ingredients!E$11:E$310, MATCH($C4848, Ingredients!$B$11:$B$310, 0)), "")))</f>
        <v/>
      </c>
      <c r="AJ4848" s="108" t="str">
        <f>IF($C4848="", "", IF(IFERROR(INDEX(Ingredients!F$11:F$310, MATCH($C4848, Ingredients!$B$11:$B$310, 0)), "")="", "", IFERROR(INDEX(Ingredients!F$11:F$310, MATCH($C4848, Ingredients!$B$11:$B$310, 0)), "")))</f>
        <v/>
      </c>
      <c r="AK4848" s="106" t="str">
        <f>IF($C4848="", "", IF(IFERROR(INDEX(Ingredients!G$11:G$310, MATCH($C4848, Ingredients!$B$11:$B$310, 0)), "")="", "", IFERROR(INDEX(Ingredients!G$11:G$310, MATCH($C4848, Ingredients!$B$11:$B$310, 0)), "")))</f>
        <v/>
      </c>
      <c r="AL4848" s="79" t="str">
        <f>IF($C4848="", "", IF(IFERROR(INDEX(Ingredients!H$11:H$310, MATCH($C4848, Ingredients!$B$11:$B$310, 0)), "")="", "", IFERROR(INDEX(Ingredients!H$11:H$310, MATCH($C4848, Ingredients!$B$11:$B$310, 0)), "")))</f>
        <v/>
      </c>
      <c r="AN4848" s="83" t="str">
        <f t="shared" si="1130"/>
        <v/>
      </c>
      <c r="AP4848" s="114" t="str">
        <f t="shared" si="1140"/>
        <v/>
      </c>
      <c r="AR4848" s="117" t="str">
        <f>IF($C4848="", "", IF(IFERROR(INDEX(Ingredients!$AI$11:$AI$310, MATCH($C4848, Ingredients!$B$11:$B$310, 0)), "")="", "", IFERROR(INDEX(Ingredients!$AI$11:$AI$310, MATCH($C4848, Ingredients!$B$11:$B$310, 0)), "")))</f>
        <v/>
      </c>
      <c r="AT4848" s="120" t="str">
        <f t="shared" si="1141"/>
        <v/>
      </c>
      <c r="AV4848" s="90" t="str">
        <f t="shared" si="1131"/>
        <v/>
      </c>
      <c r="AX4848" s="90" t="str">
        <f>IF($AV4848="", "", COUNTIF($AV$11:$AV$5010, "&lt;"&amp;$AV4848)+1+COUNTIF($AV$11:$AV4848, $AV4848)-1)</f>
        <v/>
      </c>
      <c r="AZ4848" s="111" t="str">
        <f>IF($B4848="", "", SUMIF('Shopping List'!$AV$11:$AV$25, $B4848, 'Shopping List'!$BN$11:$BN$25))</f>
        <v/>
      </c>
      <c r="BB4848" s="117" t="str">
        <f t="shared" si="1142"/>
        <v/>
      </c>
    </row>
    <row r="4849" spans="1:54" x14ac:dyDescent="0.25">
      <c r="A4849" s="4"/>
      <c r="B4849" s="37"/>
      <c r="C4849" s="124"/>
      <c r="D4849" s="39"/>
      <c r="E4849" s="125"/>
      <c r="F4849" s="48"/>
      <c r="G4849" s="4"/>
      <c r="H4849" s="4"/>
      <c r="I4849" s="95" t="str">
        <f>IF($C4849="", "", IF(IFERROR(INDEX(Ingredients!$C$11:$C$310, MATCH($C4849, Ingredients!$B$11:$B$310, 0)), "")="", "", IFERROR(INDEX(Ingredients!$C$11:$C$310, MATCH($C4849, Ingredients!$B$11:$B$310, 0)), "")))</f>
        <v/>
      </c>
      <c r="J4849" s="73" t="str">
        <f>IF($B4849="", "", IF(IFERROR(INDEX(Meals!$C$11:$C$260, MATCH($B4849, Meals!$B$11:$B$260, 0)), "")="", "", IFERROR(INDEX(Meals!$C$11:$C$260, MATCH($B4849, Meals!$B$11:$B$260, 0)), "")))</f>
        <v/>
      </c>
      <c r="K4849" s="4"/>
      <c r="L4849" s="72" t="str">
        <f t="shared" si="1132"/>
        <v/>
      </c>
      <c r="M4849" s="73" t="str">
        <f t="shared" si="1133"/>
        <v/>
      </c>
      <c r="N4849" s="4"/>
      <c r="O4849" s="78" t="str">
        <f t="shared" si="1134"/>
        <v/>
      </c>
      <c r="P4849" s="79" t="str">
        <f t="shared" si="1135"/>
        <v/>
      </c>
      <c r="Q4849" s="4"/>
      <c r="R4849" s="90" t="str">
        <f t="shared" si="1136"/>
        <v/>
      </c>
      <c r="S4849" s="4"/>
      <c r="Y4849" s="18" t="str">
        <f t="shared" si="1137"/>
        <v/>
      </c>
      <c r="AA4849" s="18" t="str">
        <f t="shared" si="1128"/>
        <v/>
      </c>
      <c r="AB4849" s="18" t="str">
        <f t="shared" si="1129"/>
        <v/>
      </c>
      <c r="AC4849" s="18" t="str">
        <f t="shared" si="1138"/>
        <v/>
      </c>
      <c r="AD4849" s="18" t="str">
        <f t="shared" si="1138"/>
        <v/>
      </c>
      <c r="AE4849" s="18" t="str">
        <f t="shared" si="1139"/>
        <v/>
      </c>
      <c r="AG4849" s="95" t="str">
        <f>IF($C4849="", "", IF(IFERROR(INDEX(Ingredients!C$11:C$310, MATCH($C4849, Ingredients!$B$11:$B$310, 0)), "")="", "", IFERROR(INDEX(Ingredients!C$11:C$310, MATCH($C4849, Ingredients!$B$11:$B$310, 0)), "")))</f>
        <v/>
      </c>
      <c r="AH4849" s="105" t="str">
        <f>IF($C4849="", "", IF(IFERROR(INDEX(Ingredients!D$11:D$310, MATCH($C4849, Ingredients!$B$11:$B$310, 0)), "")="", "", IFERROR(INDEX(Ingredients!D$11:D$310, MATCH($C4849, Ingredients!$B$11:$B$310, 0)), "")))</f>
        <v/>
      </c>
      <c r="AI4849" s="106" t="str">
        <f>IF($C4849="", "", IF(IFERROR(INDEX(Ingredients!E$11:E$310, MATCH($C4849, Ingredients!$B$11:$B$310, 0)), "")="", "", IFERROR(INDEX(Ingredients!E$11:E$310, MATCH($C4849, Ingredients!$B$11:$B$310, 0)), "")))</f>
        <v/>
      </c>
      <c r="AJ4849" s="108" t="str">
        <f>IF($C4849="", "", IF(IFERROR(INDEX(Ingredients!F$11:F$310, MATCH($C4849, Ingredients!$B$11:$B$310, 0)), "")="", "", IFERROR(INDEX(Ingredients!F$11:F$310, MATCH($C4849, Ingredients!$B$11:$B$310, 0)), "")))</f>
        <v/>
      </c>
      <c r="AK4849" s="106" t="str">
        <f>IF($C4849="", "", IF(IFERROR(INDEX(Ingredients!G$11:G$310, MATCH($C4849, Ingredients!$B$11:$B$310, 0)), "")="", "", IFERROR(INDEX(Ingredients!G$11:G$310, MATCH($C4849, Ingredients!$B$11:$B$310, 0)), "")))</f>
        <v/>
      </c>
      <c r="AL4849" s="79" t="str">
        <f>IF($C4849="", "", IF(IFERROR(INDEX(Ingredients!H$11:H$310, MATCH($C4849, Ingredients!$B$11:$B$310, 0)), "")="", "", IFERROR(INDEX(Ingredients!H$11:H$310, MATCH($C4849, Ingredients!$B$11:$B$310, 0)), "")))</f>
        <v/>
      </c>
      <c r="AN4849" s="83" t="str">
        <f t="shared" si="1130"/>
        <v/>
      </c>
      <c r="AP4849" s="114" t="str">
        <f t="shared" si="1140"/>
        <v/>
      </c>
      <c r="AR4849" s="117" t="str">
        <f>IF($C4849="", "", IF(IFERROR(INDEX(Ingredients!$AI$11:$AI$310, MATCH($C4849, Ingredients!$B$11:$B$310, 0)), "")="", "", IFERROR(INDEX(Ingredients!$AI$11:$AI$310, MATCH($C4849, Ingredients!$B$11:$B$310, 0)), "")))</f>
        <v/>
      </c>
      <c r="AT4849" s="120" t="str">
        <f t="shared" si="1141"/>
        <v/>
      </c>
      <c r="AV4849" s="90" t="str">
        <f t="shared" si="1131"/>
        <v/>
      </c>
      <c r="AX4849" s="90" t="str">
        <f>IF($AV4849="", "", COUNTIF($AV$11:$AV$5010, "&lt;"&amp;$AV4849)+1+COUNTIF($AV$11:$AV4849, $AV4849)-1)</f>
        <v/>
      </c>
      <c r="AZ4849" s="111" t="str">
        <f>IF($B4849="", "", SUMIF('Shopping List'!$AV$11:$AV$25, $B4849, 'Shopping List'!$BN$11:$BN$25))</f>
        <v/>
      </c>
      <c r="BB4849" s="117" t="str">
        <f t="shared" si="1142"/>
        <v/>
      </c>
    </row>
    <row r="4850" spans="1:54" x14ac:dyDescent="0.25">
      <c r="A4850" s="4"/>
      <c r="B4850" s="37"/>
      <c r="C4850" s="124"/>
      <c r="D4850" s="39"/>
      <c r="E4850" s="125"/>
      <c r="F4850" s="48"/>
      <c r="G4850" s="4"/>
      <c r="H4850" s="4"/>
      <c r="I4850" s="95" t="str">
        <f>IF($C4850="", "", IF(IFERROR(INDEX(Ingredients!$C$11:$C$310, MATCH($C4850, Ingredients!$B$11:$B$310, 0)), "")="", "", IFERROR(INDEX(Ingredients!$C$11:$C$310, MATCH($C4850, Ingredients!$B$11:$B$310, 0)), "")))</f>
        <v/>
      </c>
      <c r="J4850" s="73" t="str">
        <f>IF($B4850="", "", IF(IFERROR(INDEX(Meals!$C$11:$C$260, MATCH($B4850, Meals!$B$11:$B$260, 0)), "")="", "", IFERROR(INDEX(Meals!$C$11:$C$260, MATCH($B4850, Meals!$B$11:$B$260, 0)), "")))</f>
        <v/>
      </c>
      <c r="K4850" s="4"/>
      <c r="L4850" s="72" t="str">
        <f t="shared" si="1132"/>
        <v/>
      </c>
      <c r="M4850" s="73" t="str">
        <f t="shared" si="1133"/>
        <v/>
      </c>
      <c r="N4850" s="4"/>
      <c r="O4850" s="78" t="str">
        <f t="shared" si="1134"/>
        <v/>
      </c>
      <c r="P4850" s="79" t="str">
        <f t="shared" si="1135"/>
        <v/>
      </c>
      <c r="Q4850" s="4"/>
      <c r="R4850" s="90" t="str">
        <f t="shared" si="1136"/>
        <v/>
      </c>
      <c r="S4850" s="4"/>
      <c r="Y4850" s="18" t="str">
        <f t="shared" si="1137"/>
        <v/>
      </c>
      <c r="AA4850" s="18" t="str">
        <f t="shared" si="1128"/>
        <v/>
      </c>
      <c r="AB4850" s="18" t="str">
        <f t="shared" si="1129"/>
        <v/>
      </c>
      <c r="AC4850" s="18" t="str">
        <f t="shared" si="1138"/>
        <v/>
      </c>
      <c r="AD4850" s="18" t="str">
        <f t="shared" si="1138"/>
        <v/>
      </c>
      <c r="AE4850" s="18" t="str">
        <f t="shared" si="1139"/>
        <v/>
      </c>
      <c r="AG4850" s="95" t="str">
        <f>IF($C4850="", "", IF(IFERROR(INDEX(Ingredients!C$11:C$310, MATCH($C4850, Ingredients!$B$11:$B$310, 0)), "")="", "", IFERROR(INDEX(Ingredients!C$11:C$310, MATCH($C4850, Ingredients!$B$11:$B$310, 0)), "")))</f>
        <v/>
      </c>
      <c r="AH4850" s="105" t="str">
        <f>IF($C4850="", "", IF(IFERROR(INDEX(Ingredients!D$11:D$310, MATCH($C4850, Ingredients!$B$11:$B$310, 0)), "")="", "", IFERROR(INDEX(Ingredients!D$11:D$310, MATCH($C4850, Ingredients!$B$11:$B$310, 0)), "")))</f>
        <v/>
      </c>
      <c r="AI4850" s="106" t="str">
        <f>IF($C4850="", "", IF(IFERROR(INDEX(Ingredients!E$11:E$310, MATCH($C4850, Ingredients!$B$11:$B$310, 0)), "")="", "", IFERROR(INDEX(Ingredients!E$11:E$310, MATCH($C4850, Ingredients!$B$11:$B$310, 0)), "")))</f>
        <v/>
      </c>
      <c r="AJ4850" s="108" t="str">
        <f>IF($C4850="", "", IF(IFERROR(INDEX(Ingredients!F$11:F$310, MATCH($C4850, Ingredients!$B$11:$B$310, 0)), "")="", "", IFERROR(INDEX(Ingredients!F$11:F$310, MATCH($C4850, Ingredients!$B$11:$B$310, 0)), "")))</f>
        <v/>
      </c>
      <c r="AK4850" s="106" t="str">
        <f>IF($C4850="", "", IF(IFERROR(INDEX(Ingredients!G$11:G$310, MATCH($C4850, Ingredients!$B$11:$B$310, 0)), "")="", "", IFERROR(INDEX(Ingredients!G$11:G$310, MATCH($C4850, Ingredients!$B$11:$B$310, 0)), "")))</f>
        <v/>
      </c>
      <c r="AL4850" s="79" t="str">
        <f>IF($C4850="", "", IF(IFERROR(INDEX(Ingredients!H$11:H$310, MATCH($C4850, Ingredients!$B$11:$B$310, 0)), "")="", "", IFERROR(INDEX(Ingredients!H$11:H$310, MATCH($C4850, Ingredients!$B$11:$B$310, 0)), "")))</f>
        <v/>
      </c>
      <c r="AN4850" s="83" t="str">
        <f t="shared" si="1130"/>
        <v/>
      </c>
      <c r="AP4850" s="114" t="str">
        <f t="shared" si="1140"/>
        <v/>
      </c>
      <c r="AR4850" s="117" t="str">
        <f>IF($C4850="", "", IF(IFERROR(INDEX(Ingredients!$AI$11:$AI$310, MATCH($C4850, Ingredients!$B$11:$B$310, 0)), "")="", "", IFERROR(INDEX(Ingredients!$AI$11:$AI$310, MATCH($C4850, Ingredients!$B$11:$B$310, 0)), "")))</f>
        <v/>
      </c>
      <c r="AT4850" s="120" t="str">
        <f t="shared" si="1141"/>
        <v/>
      </c>
      <c r="AV4850" s="90" t="str">
        <f t="shared" si="1131"/>
        <v/>
      </c>
      <c r="AX4850" s="90" t="str">
        <f>IF($AV4850="", "", COUNTIF($AV$11:$AV$5010, "&lt;"&amp;$AV4850)+1+COUNTIF($AV$11:$AV4850, $AV4850)-1)</f>
        <v/>
      </c>
      <c r="AZ4850" s="111" t="str">
        <f>IF($B4850="", "", SUMIF('Shopping List'!$AV$11:$AV$25, $B4850, 'Shopping List'!$BN$11:$BN$25))</f>
        <v/>
      </c>
      <c r="BB4850" s="117" t="str">
        <f t="shared" si="1142"/>
        <v/>
      </c>
    </row>
    <row r="4851" spans="1:54" x14ac:dyDescent="0.25">
      <c r="A4851" s="4"/>
      <c r="B4851" s="37"/>
      <c r="C4851" s="124"/>
      <c r="D4851" s="39"/>
      <c r="E4851" s="125"/>
      <c r="F4851" s="48"/>
      <c r="G4851" s="4"/>
      <c r="H4851" s="4"/>
      <c r="I4851" s="95" t="str">
        <f>IF($C4851="", "", IF(IFERROR(INDEX(Ingredients!$C$11:$C$310, MATCH($C4851, Ingredients!$B$11:$B$310, 0)), "")="", "", IFERROR(INDEX(Ingredients!$C$11:$C$310, MATCH($C4851, Ingredients!$B$11:$B$310, 0)), "")))</f>
        <v/>
      </c>
      <c r="J4851" s="73" t="str">
        <f>IF($B4851="", "", IF(IFERROR(INDEX(Meals!$C$11:$C$260, MATCH($B4851, Meals!$B$11:$B$260, 0)), "")="", "", IFERROR(INDEX(Meals!$C$11:$C$260, MATCH($B4851, Meals!$B$11:$B$260, 0)), "")))</f>
        <v/>
      </c>
      <c r="K4851" s="4"/>
      <c r="L4851" s="72" t="str">
        <f t="shared" si="1132"/>
        <v/>
      </c>
      <c r="M4851" s="73" t="str">
        <f t="shared" si="1133"/>
        <v/>
      </c>
      <c r="N4851" s="4"/>
      <c r="O4851" s="78" t="str">
        <f t="shared" si="1134"/>
        <v/>
      </c>
      <c r="P4851" s="79" t="str">
        <f t="shared" si="1135"/>
        <v/>
      </c>
      <c r="Q4851" s="4"/>
      <c r="R4851" s="90" t="str">
        <f t="shared" si="1136"/>
        <v/>
      </c>
      <c r="S4851" s="4"/>
      <c r="Y4851" s="18" t="str">
        <f t="shared" si="1137"/>
        <v/>
      </c>
      <c r="AA4851" s="18" t="str">
        <f t="shared" si="1128"/>
        <v/>
      </c>
      <c r="AB4851" s="18" t="str">
        <f t="shared" si="1129"/>
        <v/>
      </c>
      <c r="AC4851" s="18" t="str">
        <f t="shared" si="1138"/>
        <v/>
      </c>
      <c r="AD4851" s="18" t="str">
        <f t="shared" si="1138"/>
        <v/>
      </c>
      <c r="AE4851" s="18" t="str">
        <f t="shared" si="1139"/>
        <v/>
      </c>
      <c r="AG4851" s="95" t="str">
        <f>IF($C4851="", "", IF(IFERROR(INDEX(Ingredients!C$11:C$310, MATCH($C4851, Ingredients!$B$11:$B$310, 0)), "")="", "", IFERROR(INDEX(Ingredients!C$11:C$310, MATCH($C4851, Ingredients!$B$11:$B$310, 0)), "")))</f>
        <v/>
      </c>
      <c r="AH4851" s="105" t="str">
        <f>IF($C4851="", "", IF(IFERROR(INDEX(Ingredients!D$11:D$310, MATCH($C4851, Ingredients!$B$11:$B$310, 0)), "")="", "", IFERROR(INDEX(Ingredients!D$11:D$310, MATCH($C4851, Ingredients!$B$11:$B$310, 0)), "")))</f>
        <v/>
      </c>
      <c r="AI4851" s="106" t="str">
        <f>IF($C4851="", "", IF(IFERROR(INDEX(Ingredients!E$11:E$310, MATCH($C4851, Ingredients!$B$11:$B$310, 0)), "")="", "", IFERROR(INDEX(Ingredients!E$11:E$310, MATCH($C4851, Ingredients!$B$11:$B$310, 0)), "")))</f>
        <v/>
      </c>
      <c r="AJ4851" s="108" t="str">
        <f>IF($C4851="", "", IF(IFERROR(INDEX(Ingredients!F$11:F$310, MATCH($C4851, Ingredients!$B$11:$B$310, 0)), "")="", "", IFERROR(INDEX(Ingredients!F$11:F$310, MATCH($C4851, Ingredients!$B$11:$B$310, 0)), "")))</f>
        <v/>
      </c>
      <c r="AK4851" s="106" t="str">
        <f>IF($C4851="", "", IF(IFERROR(INDEX(Ingredients!G$11:G$310, MATCH($C4851, Ingredients!$B$11:$B$310, 0)), "")="", "", IFERROR(INDEX(Ingredients!G$11:G$310, MATCH($C4851, Ingredients!$B$11:$B$310, 0)), "")))</f>
        <v/>
      </c>
      <c r="AL4851" s="79" t="str">
        <f>IF($C4851="", "", IF(IFERROR(INDEX(Ingredients!H$11:H$310, MATCH($C4851, Ingredients!$B$11:$B$310, 0)), "")="", "", IFERROR(INDEX(Ingredients!H$11:H$310, MATCH($C4851, Ingredients!$B$11:$B$310, 0)), "")))</f>
        <v/>
      </c>
      <c r="AN4851" s="83" t="str">
        <f t="shared" si="1130"/>
        <v/>
      </c>
      <c r="AP4851" s="114" t="str">
        <f t="shared" si="1140"/>
        <v/>
      </c>
      <c r="AR4851" s="117" t="str">
        <f>IF($C4851="", "", IF(IFERROR(INDEX(Ingredients!$AI$11:$AI$310, MATCH($C4851, Ingredients!$B$11:$B$310, 0)), "")="", "", IFERROR(INDEX(Ingredients!$AI$11:$AI$310, MATCH($C4851, Ingredients!$B$11:$B$310, 0)), "")))</f>
        <v/>
      </c>
      <c r="AT4851" s="120" t="str">
        <f t="shared" si="1141"/>
        <v/>
      </c>
      <c r="AV4851" s="90" t="str">
        <f t="shared" si="1131"/>
        <v/>
      </c>
      <c r="AX4851" s="90" t="str">
        <f>IF($AV4851="", "", COUNTIF($AV$11:$AV$5010, "&lt;"&amp;$AV4851)+1+COUNTIF($AV$11:$AV4851, $AV4851)-1)</f>
        <v/>
      </c>
      <c r="AZ4851" s="111" t="str">
        <f>IF($B4851="", "", SUMIF('Shopping List'!$AV$11:$AV$25, $B4851, 'Shopping List'!$BN$11:$BN$25))</f>
        <v/>
      </c>
      <c r="BB4851" s="117" t="str">
        <f t="shared" si="1142"/>
        <v/>
      </c>
    </row>
    <row r="4852" spans="1:54" x14ac:dyDescent="0.25">
      <c r="A4852" s="4"/>
      <c r="B4852" s="37"/>
      <c r="C4852" s="124"/>
      <c r="D4852" s="39"/>
      <c r="E4852" s="125"/>
      <c r="F4852" s="48"/>
      <c r="G4852" s="4"/>
      <c r="H4852" s="4"/>
      <c r="I4852" s="95" t="str">
        <f>IF($C4852="", "", IF(IFERROR(INDEX(Ingredients!$C$11:$C$310, MATCH($C4852, Ingredients!$B$11:$B$310, 0)), "")="", "", IFERROR(INDEX(Ingredients!$C$11:$C$310, MATCH($C4852, Ingredients!$B$11:$B$310, 0)), "")))</f>
        <v/>
      </c>
      <c r="J4852" s="73" t="str">
        <f>IF($B4852="", "", IF(IFERROR(INDEX(Meals!$C$11:$C$260, MATCH($B4852, Meals!$B$11:$B$260, 0)), "")="", "", IFERROR(INDEX(Meals!$C$11:$C$260, MATCH($B4852, Meals!$B$11:$B$260, 0)), "")))</f>
        <v/>
      </c>
      <c r="K4852" s="4"/>
      <c r="L4852" s="72" t="str">
        <f t="shared" si="1132"/>
        <v/>
      </c>
      <c r="M4852" s="73" t="str">
        <f t="shared" si="1133"/>
        <v/>
      </c>
      <c r="N4852" s="4"/>
      <c r="O4852" s="78" t="str">
        <f t="shared" si="1134"/>
        <v/>
      </c>
      <c r="P4852" s="79" t="str">
        <f t="shared" si="1135"/>
        <v/>
      </c>
      <c r="Q4852" s="4"/>
      <c r="R4852" s="90" t="str">
        <f t="shared" si="1136"/>
        <v/>
      </c>
      <c r="S4852" s="4"/>
      <c r="Y4852" s="18" t="str">
        <f t="shared" si="1137"/>
        <v/>
      </c>
      <c r="AA4852" s="18" t="str">
        <f t="shared" si="1128"/>
        <v/>
      </c>
      <c r="AB4852" s="18" t="str">
        <f t="shared" si="1129"/>
        <v/>
      </c>
      <c r="AC4852" s="18" t="str">
        <f t="shared" si="1138"/>
        <v/>
      </c>
      <c r="AD4852" s="18" t="str">
        <f t="shared" si="1138"/>
        <v/>
      </c>
      <c r="AE4852" s="18" t="str">
        <f t="shared" si="1139"/>
        <v/>
      </c>
      <c r="AG4852" s="95" t="str">
        <f>IF($C4852="", "", IF(IFERROR(INDEX(Ingredients!C$11:C$310, MATCH($C4852, Ingredients!$B$11:$B$310, 0)), "")="", "", IFERROR(INDEX(Ingredients!C$11:C$310, MATCH($C4852, Ingredients!$B$11:$B$310, 0)), "")))</f>
        <v/>
      </c>
      <c r="AH4852" s="105" t="str">
        <f>IF($C4852="", "", IF(IFERROR(INDEX(Ingredients!D$11:D$310, MATCH($C4852, Ingredients!$B$11:$B$310, 0)), "")="", "", IFERROR(INDEX(Ingredients!D$11:D$310, MATCH($C4852, Ingredients!$B$11:$B$310, 0)), "")))</f>
        <v/>
      </c>
      <c r="AI4852" s="106" t="str">
        <f>IF($C4852="", "", IF(IFERROR(INDEX(Ingredients!E$11:E$310, MATCH($C4852, Ingredients!$B$11:$B$310, 0)), "")="", "", IFERROR(INDEX(Ingredients!E$11:E$310, MATCH($C4852, Ingredients!$B$11:$B$310, 0)), "")))</f>
        <v/>
      </c>
      <c r="AJ4852" s="108" t="str">
        <f>IF($C4852="", "", IF(IFERROR(INDEX(Ingredients!F$11:F$310, MATCH($C4852, Ingredients!$B$11:$B$310, 0)), "")="", "", IFERROR(INDEX(Ingredients!F$11:F$310, MATCH($C4852, Ingredients!$B$11:$B$310, 0)), "")))</f>
        <v/>
      </c>
      <c r="AK4852" s="106" t="str">
        <f>IF($C4852="", "", IF(IFERROR(INDEX(Ingredients!G$11:G$310, MATCH($C4852, Ingredients!$B$11:$B$310, 0)), "")="", "", IFERROR(INDEX(Ingredients!G$11:G$310, MATCH($C4852, Ingredients!$B$11:$B$310, 0)), "")))</f>
        <v/>
      </c>
      <c r="AL4852" s="79" t="str">
        <f>IF($C4852="", "", IF(IFERROR(INDEX(Ingredients!H$11:H$310, MATCH($C4852, Ingredients!$B$11:$B$310, 0)), "")="", "", IFERROR(INDEX(Ingredients!H$11:H$310, MATCH($C4852, Ingredients!$B$11:$B$310, 0)), "")))</f>
        <v/>
      </c>
      <c r="AN4852" s="83" t="str">
        <f t="shared" si="1130"/>
        <v/>
      </c>
      <c r="AP4852" s="114" t="str">
        <f t="shared" si="1140"/>
        <v/>
      </c>
      <c r="AR4852" s="117" t="str">
        <f>IF($C4852="", "", IF(IFERROR(INDEX(Ingredients!$AI$11:$AI$310, MATCH($C4852, Ingredients!$B$11:$B$310, 0)), "")="", "", IFERROR(INDEX(Ingredients!$AI$11:$AI$310, MATCH($C4852, Ingredients!$B$11:$B$310, 0)), "")))</f>
        <v/>
      </c>
      <c r="AT4852" s="120" t="str">
        <f t="shared" si="1141"/>
        <v/>
      </c>
      <c r="AV4852" s="90" t="str">
        <f t="shared" si="1131"/>
        <v/>
      </c>
      <c r="AX4852" s="90" t="str">
        <f>IF($AV4852="", "", COUNTIF($AV$11:$AV$5010, "&lt;"&amp;$AV4852)+1+COUNTIF($AV$11:$AV4852, $AV4852)-1)</f>
        <v/>
      </c>
      <c r="AZ4852" s="111" t="str">
        <f>IF($B4852="", "", SUMIF('Shopping List'!$AV$11:$AV$25, $B4852, 'Shopping List'!$BN$11:$BN$25))</f>
        <v/>
      </c>
      <c r="BB4852" s="117" t="str">
        <f t="shared" si="1142"/>
        <v/>
      </c>
    </row>
    <row r="4853" spans="1:54" x14ac:dyDescent="0.25">
      <c r="A4853" s="4"/>
      <c r="B4853" s="37"/>
      <c r="C4853" s="124"/>
      <c r="D4853" s="39"/>
      <c r="E4853" s="125"/>
      <c r="F4853" s="48"/>
      <c r="G4853" s="4"/>
      <c r="H4853" s="4"/>
      <c r="I4853" s="95" t="str">
        <f>IF($C4853="", "", IF(IFERROR(INDEX(Ingredients!$C$11:$C$310, MATCH($C4853, Ingredients!$B$11:$B$310, 0)), "")="", "", IFERROR(INDEX(Ingredients!$C$11:$C$310, MATCH($C4853, Ingredients!$B$11:$B$310, 0)), "")))</f>
        <v/>
      </c>
      <c r="J4853" s="73" t="str">
        <f>IF($B4853="", "", IF(IFERROR(INDEX(Meals!$C$11:$C$260, MATCH($B4853, Meals!$B$11:$B$260, 0)), "")="", "", IFERROR(INDEX(Meals!$C$11:$C$260, MATCH($B4853, Meals!$B$11:$B$260, 0)), "")))</f>
        <v/>
      </c>
      <c r="K4853" s="4"/>
      <c r="L4853" s="72" t="str">
        <f t="shared" si="1132"/>
        <v/>
      </c>
      <c r="M4853" s="73" t="str">
        <f t="shared" si="1133"/>
        <v/>
      </c>
      <c r="N4853" s="4"/>
      <c r="O4853" s="78" t="str">
        <f t="shared" si="1134"/>
        <v/>
      </c>
      <c r="P4853" s="79" t="str">
        <f t="shared" si="1135"/>
        <v/>
      </c>
      <c r="Q4853" s="4"/>
      <c r="R4853" s="90" t="str">
        <f t="shared" si="1136"/>
        <v/>
      </c>
      <c r="S4853" s="4"/>
      <c r="Y4853" s="18" t="str">
        <f t="shared" si="1137"/>
        <v/>
      </c>
      <c r="AA4853" s="18" t="str">
        <f t="shared" si="1128"/>
        <v/>
      </c>
      <c r="AB4853" s="18" t="str">
        <f t="shared" si="1129"/>
        <v/>
      </c>
      <c r="AC4853" s="18" t="str">
        <f t="shared" si="1138"/>
        <v/>
      </c>
      <c r="AD4853" s="18" t="str">
        <f t="shared" si="1138"/>
        <v/>
      </c>
      <c r="AE4853" s="18" t="str">
        <f t="shared" si="1139"/>
        <v/>
      </c>
      <c r="AG4853" s="95" t="str">
        <f>IF($C4853="", "", IF(IFERROR(INDEX(Ingredients!C$11:C$310, MATCH($C4853, Ingredients!$B$11:$B$310, 0)), "")="", "", IFERROR(INDEX(Ingredients!C$11:C$310, MATCH($C4853, Ingredients!$B$11:$B$310, 0)), "")))</f>
        <v/>
      </c>
      <c r="AH4853" s="105" t="str">
        <f>IF($C4853="", "", IF(IFERROR(INDEX(Ingredients!D$11:D$310, MATCH($C4853, Ingredients!$B$11:$B$310, 0)), "")="", "", IFERROR(INDEX(Ingredients!D$11:D$310, MATCH($C4853, Ingredients!$B$11:$B$310, 0)), "")))</f>
        <v/>
      </c>
      <c r="AI4853" s="106" t="str">
        <f>IF($C4853="", "", IF(IFERROR(INDEX(Ingredients!E$11:E$310, MATCH($C4853, Ingredients!$B$11:$B$310, 0)), "")="", "", IFERROR(INDEX(Ingredients!E$11:E$310, MATCH($C4853, Ingredients!$B$11:$B$310, 0)), "")))</f>
        <v/>
      </c>
      <c r="AJ4853" s="108" t="str">
        <f>IF($C4853="", "", IF(IFERROR(INDEX(Ingredients!F$11:F$310, MATCH($C4853, Ingredients!$B$11:$B$310, 0)), "")="", "", IFERROR(INDEX(Ingredients!F$11:F$310, MATCH($C4853, Ingredients!$B$11:$B$310, 0)), "")))</f>
        <v/>
      </c>
      <c r="AK4853" s="106" t="str">
        <f>IF($C4853="", "", IF(IFERROR(INDEX(Ingredients!G$11:G$310, MATCH($C4853, Ingredients!$B$11:$B$310, 0)), "")="", "", IFERROR(INDEX(Ingredients!G$11:G$310, MATCH($C4853, Ingredients!$B$11:$B$310, 0)), "")))</f>
        <v/>
      </c>
      <c r="AL4853" s="79" t="str">
        <f>IF($C4853="", "", IF(IFERROR(INDEX(Ingredients!H$11:H$310, MATCH($C4853, Ingredients!$B$11:$B$310, 0)), "")="", "", IFERROR(INDEX(Ingredients!H$11:H$310, MATCH($C4853, Ingredients!$B$11:$B$310, 0)), "")))</f>
        <v/>
      </c>
      <c r="AN4853" s="83" t="str">
        <f t="shared" si="1130"/>
        <v/>
      </c>
      <c r="AP4853" s="114" t="str">
        <f t="shared" si="1140"/>
        <v/>
      </c>
      <c r="AR4853" s="117" t="str">
        <f>IF($C4853="", "", IF(IFERROR(INDEX(Ingredients!$AI$11:$AI$310, MATCH($C4853, Ingredients!$B$11:$B$310, 0)), "")="", "", IFERROR(INDEX(Ingredients!$AI$11:$AI$310, MATCH($C4853, Ingredients!$B$11:$B$310, 0)), "")))</f>
        <v/>
      </c>
      <c r="AT4853" s="120" t="str">
        <f t="shared" si="1141"/>
        <v/>
      </c>
      <c r="AV4853" s="90" t="str">
        <f t="shared" si="1131"/>
        <v/>
      </c>
      <c r="AX4853" s="90" t="str">
        <f>IF($AV4853="", "", COUNTIF($AV$11:$AV$5010, "&lt;"&amp;$AV4853)+1+COUNTIF($AV$11:$AV4853, $AV4853)-1)</f>
        <v/>
      </c>
      <c r="AZ4853" s="111" t="str">
        <f>IF($B4853="", "", SUMIF('Shopping List'!$AV$11:$AV$25, $B4853, 'Shopping List'!$BN$11:$BN$25))</f>
        <v/>
      </c>
      <c r="BB4853" s="117" t="str">
        <f t="shared" si="1142"/>
        <v/>
      </c>
    </row>
    <row r="4854" spans="1:54" x14ac:dyDescent="0.25">
      <c r="A4854" s="4"/>
      <c r="B4854" s="37"/>
      <c r="C4854" s="124"/>
      <c r="D4854" s="39"/>
      <c r="E4854" s="125"/>
      <c r="F4854" s="48"/>
      <c r="G4854" s="4"/>
      <c r="H4854" s="4"/>
      <c r="I4854" s="95" t="str">
        <f>IF($C4854="", "", IF(IFERROR(INDEX(Ingredients!$C$11:$C$310, MATCH($C4854, Ingredients!$B$11:$B$310, 0)), "")="", "", IFERROR(INDEX(Ingredients!$C$11:$C$310, MATCH($C4854, Ingredients!$B$11:$B$310, 0)), "")))</f>
        <v/>
      </c>
      <c r="J4854" s="73" t="str">
        <f>IF($B4854="", "", IF(IFERROR(INDEX(Meals!$C$11:$C$260, MATCH($B4854, Meals!$B$11:$B$260, 0)), "")="", "", IFERROR(INDEX(Meals!$C$11:$C$260, MATCH($B4854, Meals!$B$11:$B$260, 0)), "")))</f>
        <v/>
      </c>
      <c r="K4854" s="4"/>
      <c r="L4854" s="72" t="str">
        <f t="shared" si="1132"/>
        <v/>
      </c>
      <c r="M4854" s="73" t="str">
        <f t="shared" si="1133"/>
        <v/>
      </c>
      <c r="N4854" s="4"/>
      <c r="O4854" s="78" t="str">
        <f t="shared" si="1134"/>
        <v/>
      </c>
      <c r="P4854" s="79" t="str">
        <f t="shared" si="1135"/>
        <v/>
      </c>
      <c r="Q4854" s="4"/>
      <c r="R4854" s="90" t="str">
        <f t="shared" si="1136"/>
        <v/>
      </c>
      <c r="S4854" s="4"/>
      <c r="Y4854" s="18" t="str">
        <f t="shared" si="1137"/>
        <v/>
      </c>
      <c r="AA4854" s="18" t="str">
        <f t="shared" si="1128"/>
        <v/>
      </c>
      <c r="AB4854" s="18" t="str">
        <f t="shared" si="1129"/>
        <v/>
      </c>
      <c r="AC4854" s="18" t="str">
        <f t="shared" si="1138"/>
        <v/>
      </c>
      <c r="AD4854" s="18" t="str">
        <f t="shared" si="1138"/>
        <v/>
      </c>
      <c r="AE4854" s="18" t="str">
        <f t="shared" si="1139"/>
        <v/>
      </c>
      <c r="AG4854" s="95" t="str">
        <f>IF($C4854="", "", IF(IFERROR(INDEX(Ingredients!C$11:C$310, MATCH($C4854, Ingredients!$B$11:$B$310, 0)), "")="", "", IFERROR(INDEX(Ingredients!C$11:C$310, MATCH($C4854, Ingredients!$B$11:$B$310, 0)), "")))</f>
        <v/>
      </c>
      <c r="AH4854" s="105" t="str">
        <f>IF($C4854="", "", IF(IFERROR(INDEX(Ingredients!D$11:D$310, MATCH($C4854, Ingredients!$B$11:$B$310, 0)), "")="", "", IFERROR(INDEX(Ingredients!D$11:D$310, MATCH($C4854, Ingredients!$B$11:$B$310, 0)), "")))</f>
        <v/>
      </c>
      <c r="AI4854" s="106" t="str">
        <f>IF($C4854="", "", IF(IFERROR(INDEX(Ingredients!E$11:E$310, MATCH($C4854, Ingredients!$B$11:$B$310, 0)), "")="", "", IFERROR(INDEX(Ingredients!E$11:E$310, MATCH($C4854, Ingredients!$B$11:$B$310, 0)), "")))</f>
        <v/>
      </c>
      <c r="AJ4854" s="108" t="str">
        <f>IF($C4854="", "", IF(IFERROR(INDEX(Ingredients!F$11:F$310, MATCH($C4854, Ingredients!$B$11:$B$310, 0)), "")="", "", IFERROR(INDEX(Ingredients!F$11:F$310, MATCH($C4854, Ingredients!$B$11:$B$310, 0)), "")))</f>
        <v/>
      </c>
      <c r="AK4854" s="106" t="str">
        <f>IF($C4854="", "", IF(IFERROR(INDEX(Ingredients!G$11:G$310, MATCH($C4854, Ingredients!$B$11:$B$310, 0)), "")="", "", IFERROR(INDEX(Ingredients!G$11:G$310, MATCH($C4854, Ingredients!$B$11:$B$310, 0)), "")))</f>
        <v/>
      </c>
      <c r="AL4854" s="79" t="str">
        <f>IF($C4854="", "", IF(IFERROR(INDEX(Ingredients!H$11:H$310, MATCH($C4854, Ingredients!$B$11:$B$310, 0)), "")="", "", IFERROR(INDEX(Ingredients!H$11:H$310, MATCH($C4854, Ingredients!$B$11:$B$310, 0)), "")))</f>
        <v/>
      </c>
      <c r="AN4854" s="83" t="str">
        <f t="shared" si="1130"/>
        <v/>
      </c>
      <c r="AP4854" s="114" t="str">
        <f t="shared" si="1140"/>
        <v/>
      </c>
      <c r="AR4854" s="117" t="str">
        <f>IF($C4854="", "", IF(IFERROR(INDEX(Ingredients!$AI$11:$AI$310, MATCH($C4854, Ingredients!$B$11:$B$310, 0)), "")="", "", IFERROR(INDEX(Ingredients!$AI$11:$AI$310, MATCH($C4854, Ingredients!$B$11:$B$310, 0)), "")))</f>
        <v/>
      </c>
      <c r="AT4854" s="120" t="str">
        <f t="shared" si="1141"/>
        <v/>
      </c>
      <c r="AV4854" s="90" t="str">
        <f t="shared" si="1131"/>
        <v/>
      </c>
      <c r="AX4854" s="90" t="str">
        <f>IF($AV4854="", "", COUNTIF($AV$11:$AV$5010, "&lt;"&amp;$AV4854)+1+COUNTIF($AV$11:$AV4854, $AV4854)-1)</f>
        <v/>
      </c>
      <c r="AZ4854" s="111" t="str">
        <f>IF($B4854="", "", SUMIF('Shopping List'!$AV$11:$AV$25, $B4854, 'Shopping List'!$BN$11:$BN$25))</f>
        <v/>
      </c>
      <c r="BB4854" s="117" t="str">
        <f t="shared" si="1142"/>
        <v/>
      </c>
    </row>
    <row r="4855" spans="1:54" x14ac:dyDescent="0.25">
      <c r="A4855" s="4"/>
      <c r="B4855" s="37"/>
      <c r="C4855" s="124"/>
      <c r="D4855" s="39"/>
      <c r="E4855" s="125"/>
      <c r="F4855" s="48"/>
      <c r="G4855" s="4"/>
      <c r="H4855" s="4"/>
      <c r="I4855" s="95" t="str">
        <f>IF($C4855="", "", IF(IFERROR(INDEX(Ingredients!$C$11:$C$310, MATCH($C4855, Ingredients!$B$11:$B$310, 0)), "")="", "", IFERROR(INDEX(Ingredients!$C$11:$C$310, MATCH($C4855, Ingredients!$B$11:$B$310, 0)), "")))</f>
        <v/>
      </c>
      <c r="J4855" s="73" t="str">
        <f>IF($B4855="", "", IF(IFERROR(INDEX(Meals!$C$11:$C$260, MATCH($B4855, Meals!$B$11:$B$260, 0)), "")="", "", IFERROR(INDEX(Meals!$C$11:$C$260, MATCH($B4855, Meals!$B$11:$B$260, 0)), "")))</f>
        <v/>
      </c>
      <c r="K4855" s="4"/>
      <c r="L4855" s="72" t="str">
        <f t="shared" si="1132"/>
        <v/>
      </c>
      <c r="M4855" s="73" t="str">
        <f t="shared" si="1133"/>
        <v/>
      </c>
      <c r="N4855" s="4"/>
      <c r="O4855" s="78" t="str">
        <f t="shared" si="1134"/>
        <v/>
      </c>
      <c r="P4855" s="79" t="str">
        <f t="shared" si="1135"/>
        <v/>
      </c>
      <c r="Q4855" s="4"/>
      <c r="R4855" s="90" t="str">
        <f t="shared" si="1136"/>
        <v/>
      </c>
      <c r="S4855" s="4"/>
      <c r="Y4855" s="18" t="str">
        <f t="shared" si="1137"/>
        <v/>
      </c>
      <c r="AA4855" s="18" t="str">
        <f t="shared" si="1128"/>
        <v/>
      </c>
      <c r="AB4855" s="18" t="str">
        <f t="shared" si="1129"/>
        <v/>
      </c>
      <c r="AC4855" s="18" t="str">
        <f t="shared" si="1138"/>
        <v/>
      </c>
      <c r="AD4855" s="18" t="str">
        <f t="shared" si="1138"/>
        <v/>
      </c>
      <c r="AE4855" s="18" t="str">
        <f t="shared" si="1139"/>
        <v/>
      </c>
      <c r="AG4855" s="95" t="str">
        <f>IF($C4855="", "", IF(IFERROR(INDEX(Ingredients!C$11:C$310, MATCH($C4855, Ingredients!$B$11:$B$310, 0)), "")="", "", IFERROR(INDEX(Ingredients!C$11:C$310, MATCH($C4855, Ingredients!$B$11:$B$310, 0)), "")))</f>
        <v/>
      </c>
      <c r="AH4855" s="105" t="str">
        <f>IF($C4855="", "", IF(IFERROR(INDEX(Ingredients!D$11:D$310, MATCH($C4855, Ingredients!$B$11:$B$310, 0)), "")="", "", IFERROR(INDEX(Ingredients!D$11:D$310, MATCH($C4855, Ingredients!$B$11:$B$310, 0)), "")))</f>
        <v/>
      </c>
      <c r="AI4855" s="106" t="str">
        <f>IF($C4855="", "", IF(IFERROR(INDEX(Ingredients!E$11:E$310, MATCH($C4855, Ingredients!$B$11:$B$310, 0)), "")="", "", IFERROR(INDEX(Ingredients!E$11:E$310, MATCH($C4855, Ingredients!$B$11:$B$310, 0)), "")))</f>
        <v/>
      </c>
      <c r="AJ4855" s="108" t="str">
        <f>IF($C4855="", "", IF(IFERROR(INDEX(Ingredients!F$11:F$310, MATCH($C4855, Ingredients!$B$11:$B$310, 0)), "")="", "", IFERROR(INDEX(Ingredients!F$11:F$310, MATCH($C4855, Ingredients!$B$11:$B$310, 0)), "")))</f>
        <v/>
      </c>
      <c r="AK4855" s="106" t="str">
        <f>IF($C4855="", "", IF(IFERROR(INDEX(Ingredients!G$11:G$310, MATCH($C4855, Ingredients!$B$11:$B$310, 0)), "")="", "", IFERROR(INDEX(Ingredients!G$11:G$310, MATCH($C4855, Ingredients!$B$11:$B$310, 0)), "")))</f>
        <v/>
      </c>
      <c r="AL4855" s="79" t="str">
        <f>IF($C4855="", "", IF(IFERROR(INDEX(Ingredients!H$11:H$310, MATCH($C4855, Ingredients!$B$11:$B$310, 0)), "")="", "", IFERROR(INDEX(Ingredients!H$11:H$310, MATCH($C4855, Ingredients!$B$11:$B$310, 0)), "")))</f>
        <v/>
      </c>
      <c r="AN4855" s="83" t="str">
        <f t="shared" si="1130"/>
        <v/>
      </c>
      <c r="AP4855" s="114" t="str">
        <f t="shared" si="1140"/>
        <v/>
      </c>
      <c r="AR4855" s="117" t="str">
        <f>IF($C4855="", "", IF(IFERROR(INDEX(Ingredients!$AI$11:$AI$310, MATCH($C4855, Ingredients!$B$11:$B$310, 0)), "")="", "", IFERROR(INDEX(Ingredients!$AI$11:$AI$310, MATCH($C4855, Ingredients!$B$11:$B$310, 0)), "")))</f>
        <v/>
      </c>
      <c r="AT4855" s="120" t="str">
        <f t="shared" si="1141"/>
        <v/>
      </c>
      <c r="AV4855" s="90" t="str">
        <f t="shared" si="1131"/>
        <v/>
      </c>
      <c r="AX4855" s="90" t="str">
        <f>IF($AV4855="", "", COUNTIF($AV$11:$AV$5010, "&lt;"&amp;$AV4855)+1+COUNTIF($AV$11:$AV4855, $AV4855)-1)</f>
        <v/>
      </c>
      <c r="AZ4855" s="111" t="str">
        <f>IF($B4855="", "", SUMIF('Shopping List'!$AV$11:$AV$25, $B4855, 'Shopping List'!$BN$11:$BN$25))</f>
        <v/>
      </c>
      <c r="BB4855" s="117" t="str">
        <f t="shared" si="1142"/>
        <v/>
      </c>
    </row>
    <row r="4856" spans="1:54" x14ac:dyDescent="0.25">
      <c r="A4856" s="4"/>
      <c r="B4856" s="37"/>
      <c r="C4856" s="124"/>
      <c r="D4856" s="39"/>
      <c r="E4856" s="125"/>
      <c r="F4856" s="48"/>
      <c r="G4856" s="4"/>
      <c r="H4856" s="4"/>
      <c r="I4856" s="95" t="str">
        <f>IF($C4856="", "", IF(IFERROR(INDEX(Ingredients!$C$11:$C$310, MATCH($C4856, Ingredients!$B$11:$B$310, 0)), "")="", "", IFERROR(INDEX(Ingredients!$C$11:$C$310, MATCH($C4856, Ingredients!$B$11:$B$310, 0)), "")))</f>
        <v/>
      </c>
      <c r="J4856" s="73" t="str">
        <f>IF($B4856="", "", IF(IFERROR(INDEX(Meals!$C$11:$C$260, MATCH($B4856, Meals!$B$11:$B$260, 0)), "")="", "", IFERROR(INDEX(Meals!$C$11:$C$260, MATCH($B4856, Meals!$B$11:$B$260, 0)), "")))</f>
        <v/>
      </c>
      <c r="K4856" s="4"/>
      <c r="L4856" s="72" t="str">
        <f t="shared" si="1132"/>
        <v/>
      </c>
      <c r="M4856" s="73" t="str">
        <f t="shared" si="1133"/>
        <v/>
      </c>
      <c r="N4856" s="4"/>
      <c r="O4856" s="78" t="str">
        <f t="shared" si="1134"/>
        <v/>
      </c>
      <c r="P4856" s="79" t="str">
        <f t="shared" si="1135"/>
        <v/>
      </c>
      <c r="Q4856" s="4"/>
      <c r="R4856" s="90" t="str">
        <f t="shared" si="1136"/>
        <v/>
      </c>
      <c r="S4856" s="4"/>
      <c r="Y4856" s="18" t="str">
        <f t="shared" si="1137"/>
        <v/>
      </c>
      <c r="AA4856" s="18" t="str">
        <f t="shared" si="1128"/>
        <v/>
      </c>
      <c r="AB4856" s="18" t="str">
        <f t="shared" si="1129"/>
        <v/>
      </c>
      <c r="AC4856" s="18" t="str">
        <f t="shared" si="1138"/>
        <v/>
      </c>
      <c r="AD4856" s="18" t="str">
        <f t="shared" si="1138"/>
        <v/>
      </c>
      <c r="AE4856" s="18" t="str">
        <f t="shared" si="1139"/>
        <v/>
      </c>
      <c r="AG4856" s="95" t="str">
        <f>IF($C4856="", "", IF(IFERROR(INDEX(Ingredients!C$11:C$310, MATCH($C4856, Ingredients!$B$11:$B$310, 0)), "")="", "", IFERROR(INDEX(Ingredients!C$11:C$310, MATCH($C4856, Ingredients!$B$11:$B$310, 0)), "")))</f>
        <v/>
      </c>
      <c r="AH4856" s="105" t="str">
        <f>IF($C4856="", "", IF(IFERROR(INDEX(Ingredients!D$11:D$310, MATCH($C4856, Ingredients!$B$11:$B$310, 0)), "")="", "", IFERROR(INDEX(Ingredients!D$11:D$310, MATCH($C4856, Ingredients!$B$11:$B$310, 0)), "")))</f>
        <v/>
      </c>
      <c r="AI4856" s="106" t="str">
        <f>IF($C4856="", "", IF(IFERROR(INDEX(Ingredients!E$11:E$310, MATCH($C4856, Ingredients!$B$11:$B$310, 0)), "")="", "", IFERROR(INDEX(Ingredients!E$11:E$310, MATCH($C4856, Ingredients!$B$11:$B$310, 0)), "")))</f>
        <v/>
      </c>
      <c r="AJ4856" s="108" t="str">
        <f>IF($C4856="", "", IF(IFERROR(INDEX(Ingredients!F$11:F$310, MATCH($C4856, Ingredients!$B$11:$B$310, 0)), "")="", "", IFERROR(INDEX(Ingredients!F$11:F$310, MATCH($C4856, Ingredients!$B$11:$B$310, 0)), "")))</f>
        <v/>
      </c>
      <c r="AK4856" s="106" t="str">
        <f>IF($C4856="", "", IF(IFERROR(INDEX(Ingredients!G$11:G$310, MATCH($C4856, Ingredients!$B$11:$B$310, 0)), "")="", "", IFERROR(INDEX(Ingredients!G$11:G$310, MATCH($C4856, Ingredients!$B$11:$B$310, 0)), "")))</f>
        <v/>
      </c>
      <c r="AL4856" s="79" t="str">
        <f>IF($C4856="", "", IF(IFERROR(INDEX(Ingredients!H$11:H$310, MATCH($C4856, Ingredients!$B$11:$B$310, 0)), "")="", "", IFERROR(INDEX(Ingredients!H$11:H$310, MATCH($C4856, Ingredients!$B$11:$B$310, 0)), "")))</f>
        <v/>
      </c>
      <c r="AN4856" s="83" t="str">
        <f t="shared" si="1130"/>
        <v/>
      </c>
      <c r="AP4856" s="114" t="str">
        <f t="shared" si="1140"/>
        <v/>
      </c>
      <c r="AR4856" s="117" t="str">
        <f>IF($C4856="", "", IF(IFERROR(INDEX(Ingredients!$AI$11:$AI$310, MATCH($C4856, Ingredients!$B$11:$B$310, 0)), "")="", "", IFERROR(INDEX(Ingredients!$AI$11:$AI$310, MATCH($C4856, Ingredients!$B$11:$B$310, 0)), "")))</f>
        <v/>
      </c>
      <c r="AT4856" s="120" t="str">
        <f t="shared" si="1141"/>
        <v/>
      </c>
      <c r="AV4856" s="90" t="str">
        <f t="shared" si="1131"/>
        <v/>
      </c>
      <c r="AX4856" s="90" t="str">
        <f>IF($AV4856="", "", COUNTIF($AV$11:$AV$5010, "&lt;"&amp;$AV4856)+1+COUNTIF($AV$11:$AV4856, $AV4856)-1)</f>
        <v/>
      </c>
      <c r="AZ4856" s="111" t="str">
        <f>IF($B4856="", "", SUMIF('Shopping List'!$AV$11:$AV$25, $B4856, 'Shopping List'!$BN$11:$BN$25))</f>
        <v/>
      </c>
      <c r="BB4856" s="117" t="str">
        <f t="shared" si="1142"/>
        <v/>
      </c>
    </row>
    <row r="4857" spans="1:54" x14ac:dyDescent="0.25">
      <c r="A4857" s="4"/>
      <c r="B4857" s="37"/>
      <c r="C4857" s="124"/>
      <c r="D4857" s="39"/>
      <c r="E4857" s="125"/>
      <c r="F4857" s="48"/>
      <c r="G4857" s="4"/>
      <c r="H4857" s="4"/>
      <c r="I4857" s="95" t="str">
        <f>IF($C4857="", "", IF(IFERROR(INDEX(Ingredients!$C$11:$C$310, MATCH($C4857, Ingredients!$B$11:$B$310, 0)), "")="", "", IFERROR(INDEX(Ingredients!$C$11:$C$310, MATCH($C4857, Ingredients!$B$11:$B$310, 0)), "")))</f>
        <v/>
      </c>
      <c r="J4857" s="73" t="str">
        <f>IF($B4857="", "", IF(IFERROR(INDEX(Meals!$C$11:$C$260, MATCH($B4857, Meals!$B$11:$B$260, 0)), "")="", "", IFERROR(INDEX(Meals!$C$11:$C$260, MATCH($B4857, Meals!$B$11:$B$260, 0)), "")))</f>
        <v/>
      </c>
      <c r="K4857" s="4"/>
      <c r="L4857" s="72" t="str">
        <f t="shared" si="1132"/>
        <v/>
      </c>
      <c r="M4857" s="73" t="str">
        <f t="shared" si="1133"/>
        <v/>
      </c>
      <c r="N4857" s="4"/>
      <c r="O4857" s="78" t="str">
        <f t="shared" si="1134"/>
        <v/>
      </c>
      <c r="P4857" s="79" t="str">
        <f t="shared" si="1135"/>
        <v/>
      </c>
      <c r="Q4857" s="4"/>
      <c r="R4857" s="90" t="str">
        <f t="shared" si="1136"/>
        <v/>
      </c>
      <c r="S4857" s="4"/>
      <c r="Y4857" s="18" t="str">
        <f t="shared" si="1137"/>
        <v/>
      </c>
      <c r="AA4857" s="18" t="str">
        <f t="shared" si="1128"/>
        <v/>
      </c>
      <c r="AB4857" s="18" t="str">
        <f t="shared" si="1129"/>
        <v/>
      </c>
      <c r="AC4857" s="18" t="str">
        <f t="shared" si="1138"/>
        <v/>
      </c>
      <c r="AD4857" s="18" t="str">
        <f t="shared" si="1138"/>
        <v/>
      </c>
      <c r="AE4857" s="18" t="str">
        <f t="shared" si="1139"/>
        <v/>
      </c>
      <c r="AG4857" s="95" t="str">
        <f>IF($C4857="", "", IF(IFERROR(INDEX(Ingredients!C$11:C$310, MATCH($C4857, Ingredients!$B$11:$B$310, 0)), "")="", "", IFERROR(INDEX(Ingredients!C$11:C$310, MATCH($C4857, Ingredients!$B$11:$B$310, 0)), "")))</f>
        <v/>
      </c>
      <c r="AH4857" s="105" t="str">
        <f>IF($C4857="", "", IF(IFERROR(INDEX(Ingredients!D$11:D$310, MATCH($C4857, Ingredients!$B$11:$B$310, 0)), "")="", "", IFERROR(INDEX(Ingredients!D$11:D$310, MATCH($C4857, Ingredients!$B$11:$B$310, 0)), "")))</f>
        <v/>
      </c>
      <c r="AI4857" s="106" t="str">
        <f>IF($C4857="", "", IF(IFERROR(INDEX(Ingredients!E$11:E$310, MATCH($C4857, Ingredients!$B$11:$B$310, 0)), "")="", "", IFERROR(INDEX(Ingredients!E$11:E$310, MATCH($C4857, Ingredients!$B$11:$B$310, 0)), "")))</f>
        <v/>
      </c>
      <c r="AJ4857" s="108" t="str">
        <f>IF($C4857="", "", IF(IFERROR(INDEX(Ingredients!F$11:F$310, MATCH($C4857, Ingredients!$B$11:$B$310, 0)), "")="", "", IFERROR(INDEX(Ingredients!F$11:F$310, MATCH($C4857, Ingredients!$B$11:$B$310, 0)), "")))</f>
        <v/>
      </c>
      <c r="AK4857" s="106" t="str">
        <f>IF($C4857="", "", IF(IFERROR(INDEX(Ingredients!G$11:G$310, MATCH($C4857, Ingredients!$B$11:$B$310, 0)), "")="", "", IFERROR(INDEX(Ingredients!G$11:G$310, MATCH($C4857, Ingredients!$B$11:$B$310, 0)), "")))</f>
        <v/>
      </c>
      <c r="AL4857" s="79" t="str">
        <f>IF($C4857="", "", IF(IFERROR(INDEX(Ingredients!H$11:H$310, MATCH($C4857, Ingredients!$B$11:$B$310, 0)), "")="", "", IFERROR(INDEX(Ingredients!H$11:H$310, MATCH($C4857, Ingredients!$B$11:$B$310, 0)), "")))</f>
        <v/>
      </c>
      <c r="AN4857" s="83" t="str">
        <f t="shared" si="1130"/>
        <v/>
      </c>
      <c r="AP4857" s="114" t="str">
        <f t="shared" si="1140"/>
        <v/>
      </c>
      <c r="AR4857" s="117" t="str">
        <f>IF($C4857="", "", IF(IFERROR(INDEX(Ingredients!$AI$11:$AI$310, MATCH($C4857, Ingredients!$B$11:$B$310, 0)), "")="", "", IFERROR(INDEX(Ingredients!$AI$11:$AI$310, MATCH($C4857, Ingredients!$B$11:$B$310, 0)), "")))</f>
        <v/>
      </c>
      <c r="AT4857" s="120" t="str">
        <f t="shared" si="1141"/>
        <v/>
      </c>
      <c r="AV4857" s="90" t="str">
        <f t="shared" si="1131"/>
        <v/>
      </c>
      <c r="AX4857" s="90" t="str">
        <f>IF($AV4857="", "", COUNTIF($AV$11:$AV$5010, "&lt;"&amp;$AV4857)+1+COUNTIF($AV$11:$AV4857, $AV4857)-1)</f>
        <v/>
      </c>
      <c r="AZ4857" s="111" t="str">
        <f>IF($B4857="", "", SUMIF('Shopping List'!$AV$11:$AV$25, $B4857, 'Shopping List'!$BN$11:$BN$25))</f>
        <v/>
      </c>
      <c r="BB4857" s="117" t="str">
        <f t="shared" si="1142"/>
        <v/>
      </c>
    </row>
    <row r="4858" spans="1:54" x14ac:dyDescent="0.25">
      <c r="A4858" s="4"/>
      <c r="B4858" s="37"/>
      <c r="C4858" s="124"/>
      <c r="D4858" s="39"/>
      <c r="E4858" s="125"/>
      <c r="F4858" s="48"/>
      <c r="G4858" s="4"/>
      <c r="H4858" s="4"/>
      <c r="I4858" s="95" t="str">
        <f>IF($C4858="", "", IF(IFERROR(INDEX(Ingredients!$C$11:$C$310, MATCH($C4858, Ingredients!$B$11:$B$310, 0)), "")="", "", IFERROR(INDEX(Ingredients!$C$11:$C$310, MATCH($C4858, Ingredients!$B$11:$B$310, 0)), "")))</f>
        <v/>
      </c>
      <c r="J4858" s="73" t="str">
        <f>IF($B4858="", "", IF(IFERROR(INDEX(Meals!$C$11:$C$260, MATCH($B4858, Meals!$B$11:$B$260, 0)), "")="", "", IFERROR(INDEX(Meals!$C$11:$C$260, MATCH($B4858, Meals!$B$11:$B$260, 0)), "")))</f>
        <v/>
      </c>
      <c r="K4858" s="4"/>
      <c r="L4858" s="72" t="str">
        <f t="shared" si="1132"/>
        <v/>
      </c>
      <c r="M4858" s="73" t="str">
        <f t="shared" si="1133"/>
        <v/>
      </c>
      <c r="N4858" s="4"/>
      <c r="O4858" s="78" t="str">
        <f t="shared" si="1134"/>
        <v/>
      </c>
      <c r="P4858" s="79" t="str">
        <f t="shared" si="1135"/>
        <v/>
      </c>
      <c r="Q4858" s="4"/>
      <c r="R4858" s="90" t="str">
        <f t="shared" si="1136"/>
        <v/>
      </c>
      <c r="S4858" s="4"/>
      <c r="Y4858" s="18" t="str">
        <f t="shared" si="1137"/>
        <v/>
      </c>
      <c r="AA4858" s="18" t="str">
        <f t="shared" si="1128"/>
        <v/>
      </c>
      <c r="AB4858" s="18" t="str">
        <f t="shared" si="1129"/>
        <v/>
      </c>
      <c r="AC4858" s="18" t="str">
        <f t="shared" si="1138"/>
        <v/>
      </c>
      <c r="AD4858" s="18" t="str">
        <f t="shared" si="1138"/>
        <v/>
      </c>
      <c r="AE4858" s="18" t="str">
        <f t="shared" si="1139"/>
        <v/>
      </c>
      <c r="AG4858" s="95" t="str">
        <f>IF($C4858="", "", IF(IFERROR(INDEX(Ingredients!C$11:C$310, MATCH($C4858, Ingredients!$B$11:$B$310, 0)), "")="", "", IFERROR(INDEX(Ingredients!C$11:C$310, MATCH($C4858, Ingredients!$B$11:$B$310, 0)), "")))</f>
        <v/>
      </c>
      <c r="AH4858" s="105" t="str">
        <f>IF($C4858="", "", IF(IFERROR(INDEX(Ingredients!D$11:D$310, MATCH($C4858, Ingredients!$B$11:$B$310, 0)), "")="", "", IFERROR(INDEX(Ingredients!D$11:D$310, MATCH($C4858, Ingredients!$B$11:$B$310, 0)), "")))</f>
        <v/>
      </c>
      <c r="AI4858" s="106" t="str">
        <f>IF($C4858="", "", IF(IFERROR(INDEX(Ingredients!E$11:E$310, MATCH($C4858, Ingredients!$B$11:$B$310, 0)), "")="", "", IFERROR(INDEX(Ingredients!E$11:E$310, MATCH($C4858, Ingredients!$B$11:$B$310, 0)), "")))</f>
        <v/>
      </c>
      <c r="AJ4858" s="108" t="str">
        <f>IF($C4858="", "", IF(IFERROR(INDEX(Ingredients!F$11:F$310, MATCH($C4858, Ingredients!$B$11:$B$310, 0)), "")="", "", IFERROR(INDEX(Ingredients!F$11:F$310, MATCH($C4858, Ingredients!$B$11:$B$310, 0)), "")))</f>
        <v/>
      </c>
      <c r="AK4858" s="106" t="str">
        <f>IF($C4858="", "", IF(IFERROR(INDEX(Ingredients!G$11:G$310, MATCH($C4858, Ingredients!$B$11:$B$310, 0)), "")="", "", IFERROR(INDEX(Ingredients!G$11:G$310, MATCH($C4858, Ingredients!$B$11:$B$310, 0)), "")))</f>
        <v/>
      </c>
      <c r="AL4858" s="79" t="str">
        <f>IF($C4858="", "", IF(IFERROR(INDEX(Ingredients!H$11:H$310, MATCH($C4858, Ingredients!$B$11:$B$310, 0)), "")="", "", IFERROR(INDEX(Ingredients!H$11:H$310, MATCH($C4858, Ingredients!$B$11:$B$310, 0)), "")))</f>
        <v/>
      </c>
      <c r="AN4858" s="83" t="str">
        <f t="shared" si="1130"/>
        <v/>
      </c>
      <c r="AP4858" s="114" t="str">
        <f t="shared" si="1140"/>
        <v/>
      </c>
      <c r="AR4858" s="117" t="str">
        <f>IF($C4858="", "", IF(IFERROR(INDEX(Ingredients!$AI$11:$AI$310, MATCH($C4858, Ingredients!$B$11:$B$310, 0)), "")="", "", IFERROR(INDEX(Ingredients!$AI$11:$AI$310, MATCH($C4858, Ingredients!$B$11:$B$310, 0)), "")))</f>
        <v/>
      </c>
      <c r="AT4858" s="120" t="str">
        <f t="shared" si="1141"/>
        <v/>
      </c>
      <c r="AV4858" s="90" t="str">
        <f t="shared" si="1131"/>
        <v/>
      </c>
      <c r="AX4858" s="90" t="str">
        <f>IF($AV4858="", "", COUNTIF($AV$11:$AV$5010, "&lt;"&amp;$AV4858)+1+COUNTIF($AV$11:$AV4858, $AV4858)-1)</f>
        <v/>
      </c>
      <c r="AZ4858" s="111" t="str">
        <f>IF($B4858="", "", SUMIF('Shopping List'!$AV$11:$AV$25, $B4858, 'Shopping List'!$BN$11:$BN$25))</f>
        <v/>
      </c>
      <c r="BB4858" s="117" t="str">
        <f t="shared" si="1142"/>
        <v/>
      </c>
    </row>
    <row r="4859" spans="1:54" x14ac:dyDescent="0.25">
      <c r="A4859" s="4"/>
      <c r="B4859" s="37"/>
      <c r="C4859" s="124"/>
      <c r="D4859" s="39"/>
      <c r="E4859" s="125"/>
      <c r="F4859" s="48"/>
      <c r="G4859" s="4"/>
      <c r="H4859" s="4"/>
      <c r="I4859" s="95" t="str">
        <f>IF($C4859="", "", IF(IFERROR(INDEX(Ingredients!$C$11:$C$310, MATCH($C4859, Ingredients!$B$11:$B$310, 0)), "")="", "", IFERROR(INDEX(Ingredients!$C$11:$C$310, MATCH($C4859, Ingredients!$B$11:$B$310, 0)), "")))</f>
        <v/>
      </c>
      <c r="J4859" s="73" t="str">
        <f>IF($B4859="", "", IF(IFERROR(INDEX(Meals!$C$11:$C$260, MATCH($B4859, Meals!$B$11:$B$260, 0)), "")="", "", IFERROR(INDEX(Meals!$C$11:$C$260, MATCH($B4859, Meals!$B$11:$B$260, 0)), "")))</f>
        <v/>
      </c>
      <c r="K4859" s="4"/>
      <c r="L4859" s="72" t="str">
        <f t="shared" si="1132"/>
        <v/>
      </c>
      <c r="M4859" s="73" t="str">
        <f t="shared" si="1133"/>
        <v/>
      </c>
      <c r="N4859" s="4"/>
      <c r="O4859" s="78" t="str">
        <f t="shared" si="1134"/>
        <v/>
      </c>
      <c r="P4859" s="79" t="str">
        <f t="shared" si="1135"/>
        <v/>
      </c>
      <c r="Q4859" s="4"/>
      <c r="R4859" s="90" t="str">
        <f t="shared" si="1136"/>
        <v/>
      </c>
      <c r="S4859" s="4"/>
      <c r="Y4859" s="18" t="str">
        <f t="shared" si="1137"/>
        <v/>
      </c>
      <c r="AA4859" s="18" t="str">
        <f t="shared" si="1128"/>
        <v/>
      </c>
      <c r="AB4859" s="18" t="str">
        <f t="shared" si="1129"/>
        <v/>
      </c>
      <c r="AC4859" s="18" t="str">
        <f t="shared" si="1138"/>
        <v/>
      </c>
      <c r="AD4859" s="18" t="str">
        <f t="shared" si="1138"/>
        <v/>
      </c>
      <c r="AE4859" s="18" t="str">
        <f t="shared" si="1139"/>
        <v/>
      </c>
      <c r="AG4859" s="95" t="str">
        <f>IF($C4859="", "", IF(IFERROR(INDEX(Ingredients!C$11:C$310, MATCH($C4859, Ingredients!$B$11:$B$310, 0)), "")="", "", IFERROR(INDEX(Ingredients!C$11:C$310, MATCH($C4859, Ingredients!$B$11:$B$310, 0)), "")))</f>
        <v/>
      </c>
      <c r="AH4859" s="105" t="str">
        <f>IF($C4859="", "", IF(IFERROR(INDEX(Ingredients!D$11:D$310, MATCH($C4859, Ingredients!$B$11:$B$310, 0)), "")="", "", IFERROR(INDEX(Ingredients!D$11:D$310, MATCH($C4859, Ingredients!$B$11:$B$310, 0)), "")))</f>
        <v/>
      </c>
      <c r="AI4859" s="106" t="str">
        <f>IF($C4859="", "", IF(IFERROR(INDEX(Ingredients!E$11:E$310, MATCH($C4859, Ingredients!$B$11:$B$310, 0)), "")="", "", IFERROR(INDEX(Ingredients!E$11:E$310, MATCH($C4859, Ingredients!$B$11:$B$310, 0)), "")))</f>
        <v/>
      </c>
      <c r="AJ4859" s="108" t="str">
        <f>IF($C4859="", "", IF(IFERROR(INDEX(Ingredients!F$11:F$310, MATCH($C4859, Ingredients!$B$11:$B$310, 0)), "")="", "", IFERROR(INDEX(Ingredients!F$11:F$310, MATCH($C4859, Ingredients!$B$11:$B$310, 0)), "")))</f>
        <v/>
      </c>
      <c r="AK4859" s="106" t="str">
        <f>IF($C4859="", "", IF(IFERROR(INDEX(Ingredients!G$11:G$310, MATCH($C4859, Ingredients!$B$11:$B$310, 0)), "")="", "", IFERROR(INDEX(Ingredients!G$11:G$310, MATCH($C4859, Ingredients!$B$11:$B$310, 0)), "")))</f>
        <v/>
      </c>
      <c r="AL4859" s="79" t="str">
        <f>IF($C4859="", "", IF(IFERROR(INDEX(Ingredients!H$11:H$310, MATCH($C4859, Ingredients!$B$11:$B$310, 0)), "")="", "", IFERROR(INDEX(Ingredients!H$11:H$310, MATCH($C4859, Ingredients!$B$11:$B$310, 0)), "")))</f>
        <v/>
      </c>
      <c r="AN4859" s="83" t="str">
        <f t="shared" si="1130"/>
        <v/>
      </c>
      <c r="AP4859" s="114" t="str">
        <f t="shared" si="1140"/>
        <v/>
      </c>
      <c r="AR4859" s="117" t="str">
        <f>IF($C4859="", "", IF(IFERROR(INDEX(Ingredients!$AI$11:$AI$310, MATCH($C4859, Ingredients!$B$11:$B$310, 0)), "")="", "", IFERROR(INDEX(Ingredients!$AI$11:$AI$310, MATCH($C4859, Ingredients!$B$11:$B$310, 0)), "")))</f>
        <v/>
      </c>
      <c r="AT4859" s="120" t="str">
        <f t="shared" si="1141"/>
        <v/>
      </c>
      <c r="AV4859" s="90" t="str">
        <f t="shared" si="1131"/>
        <v/>
      </c>
      <c r="AX4859" s="90" t="str">
        <f>IF($AV4859="", "", COUNTIF($AV$11:$AV$5010, "&lt;"&amp;$AV4859)+1+COUNTIF($AV$11:$AV4859, $AV4859)-1)</f>
        <v/>
      </c>
      <c r="AZ4859" s="111" t="str">
        <f>IF($B4859="", "", SUMIF('Shopping List'!$AV$11:$AV$25, $B4859, 'Shopping List'!$BN$11:$BN$25))</f>
        <v/>
      </c>
      <c r="BB4859" s="117" t="str">
        <f t="shared" si="1142"/>
        <v/>
      </c>
    </row>
    <row r="4860" spans="1:54" x14ac:dyDescent="0.25">
      <c r="A4860" s="4"/>
      <c r="B4860" s="37"/>
      <c r="C4860" s="124"/>
      <c r="D4860" s="39"/>
      <c r="E4860" s="125"/>
      <c r="F4860" s="48"/>
      <c r="G4860" s="4"/>
      <c r="H4860" s="4"/>
      <c r="I4860" s="95" t="str">
        <f>IF($C4860="", "", IF(IFERROR(INDEX(Ingredients!$C$11:$C$310, MATCH($C4860, Ingredients!$B$11:$B$310, 0)), "")="", "", IFERROR(INDEX(Ingredients!$C$11:$C$310, MATCH($C4860, Ingredients!$B$11:$B$310, 0)), "")))</f>
        <v/>
      </c>
      <c r="J4860" s="73" t="str">
        <f>IF($B4860="", "", IF(IFERROR(INDEX(Meals!$C$11:$C$260, MATCH($B4860, Meals!$B$11:$B$260, 0)), "")="", "", IFERROR(INDEX(Meals!$C$11:$C$260, MATCH($B4860, Meals!$B$11:$B$260, 0)), "")))</f>
        <v/>
      </c>
      <c r="K4860" s="4"/>
      <c r="L4860" s="72" t="str">
        <f t="shared" si="1132"/>
        <v/>
      </c>
      <c r="M4860" s="73" t="str">
        <f t="shared" si="1133"/>
        <v/>
      </c>
      <c r="N4860" s="4"/>
      <c r="O4860" s="78" t="str">
        <f t="shared" si="1134"/>
        <v/>
      </c>
      <c r="P4860" s="79" t="str">
        <f t="shared" si="1135"/>
        <v/>
      </c>
      <c r="Q4860" s="4"/>
      <c r="R4860" s="90" t="str">
        <f t="shared" si="1136"/>
        <v/>
      </c>
      <c r="S4860" s="4"/>
      <c r="Y4860" s="18" t="str">
        <f t="shared" si="1137"/>
        <v/>
      </c>
      <c r="AA4860" s="18" t="str">
        <f t="shared" si="1128"/>
        <v/>
      </c>
      <c r="AB4860" s="18" t="str">
        <f t="shared" si="1129"/>
        <v/>
      </c>
      <c r="AC4860" s="18" t="str">
        <f t="shared" si="1138"/>
        <v/>
      </c>
      <c r="AD4860" s="18" t="str">
        <f t="shared" si="1138"/>
        <v/>
      </c>
      <c r="AE4860" s="18" t="str">
        <f t="shared" si="1139"/>
        <v/>
      </c>
      <c r="AG4860" s="95" t="str">
        <f>IF($C4860="", "", IF(IFERROR(INDEX(Ingredients!C$11:C$310, MATCH($C4860, Ingredients!$B$11:$B$310, 0)), "")="", "", IFERROR(INDEX(Ingredients!C$11:C$310, MATCH($C4860, Ingredients!$B$11:$B$310, 0)), "")))</f>
        <v/>
      </c>
      <c r="AH4860" s="105" t="str">
        <f>IF($C4860="", "", IF(IFERROR(INDEX(Ingredients!D$11:D$310, MATCH($C4860, Ingredients!$B$11:$B$310, 0)), "")="", "", IFERROR(INDEX(Ingredients!D$11:D$310, MATCH($C4860, Ingredients!$B$11:$B$310, 0)), "")))</f>
        <v/>
      </c>
      <c r="AI4860" s="106" t="str">
        <f>IF($C4860="", "", IF(IFERROR(INDEX(Ingredients!E$11:E$310, MATCH($C4860, Ingredients!$B$11:$B$310, 0)), "")="", "", IFERROR(INDEX(Ingredients!E$11:E$310, MATCH($C4860, Ingredients!$B$11:$B$310, 0)), "")))</f>
        <v/>
      </c>
      <c r="AJ4860" s="108" t="str">
        <f>IF($C4860="", "", IF(IFERROR(INDEX(Ingredients!F$11:F$310, MATCH($C4860, Ingredients!$B$11:$B$310, 0)), "")="", "", IFERROR(INDEX(Ingredients!F$11:F$310, MATCH($C4860, Ingredients!$B$11:$B$310, 0)), "")))</f>
        <v/>
      </c>
      <c r="AK4860" s="106" t="str">
        <f>IF($C4860="", "", IF(IFERROR(INDEX(Ingredients!G$11:G$310, MATCH($C4860, Ingredients!$B$11:$B$310, 0)), "")="", "", IFERROR(INDEX(Ingredients!G$11:G$310, MATCH($C4860, Ingredients!$B$11:$B$310, 0)), "")))</f>
        <v/>
      </c>
      <c r="AL4860" s="79" t="str">
        <f>IF($C4860="", "", IF(IFERROR(INDEX(Ingredients!H$11:H$310, MATCH($C4860, Ingredients!$B$11:$B$310, 0)), "")="", "", IFERROR(INDEX(Ingredients!H$11:H$310, MATCH($C4860, Ingredients!$B$11:$B$310, 0)), "")))</f>
        <v/>
      </c>
      <c r="AN4860" s="83" t="str">
        <f t="shared" si="1130"/>
        <v/>
      </c>
      <c r="AP4860" s="114" t="str">
        <f t="shared" si="1140"/>
        <v/>
      </c>
      <c r="AR4860" s="117" t="str">
        <f>IF($C4860="", "", IF(IFERROR(INDEX(Ingredients!$AI$11:$AI$310, MATCH($C4860, Ingredients!$B$11:$B$310, 0)), "")="", "", IFERROR(INDEX(Ingredients!$AI$11:$AI$310, MATCH($C4860, Ingredients!$B$11:$B$310, 0)), "")))</f>
        <v/>
      </c>
      <c r="AT4860" s="120" t="str">
        <f t="shared" si="1141"/>
        <v/>
      </c>
      <c r="AV4860" s="90" t="str">
        <f t="shared" si="1131"/>
        <v/>
      </c>
      <c r="AX4860" s="90" t="str">
        <f>IF($AV4860="", "", COUNTIF($AV$11:$AV$5010, "&lt;"&amp;$AV4860)+1+COUNTIF($AV$11:$AV4860, $AV4860)-1)</f>
        <v/>
      </c>
      <c r="AZ4860" s="111" t="str">
        <f>IF($B4860="", "", SUMIF('Shopping List'!$AV$11:$AV$25, $B4860, 'Shopping List'!$BN$11:$BN$25))</f>
        <v/>
      </c>
      <c r="BB4860" s="117" t="str">
        <f t="shared" si="1142"/>
        <v/>
      </c>
    </row>
    <row r="4861" spans="1:54" x14ac:dyDescent="0.25">
      <c r="A4861" s="4"/>
      <c r="B4861" s="37"/>
      <c r="C4861" s="124"/>
      <c r="D4861" s="39"/>
      <c r="E4861" s="125"/>
      <c r="F4861" s="48"/>
      <c r="G4861" s="4"/>
      <c r="H4861" s="4"/>
      <c r="I4861" s="95" t="str">
        <f>IF($C4861="", "", IF(IFERROR(INDEX(Ingredients!$C$11:$C$310, MATCH($C4861, Ingredients!$B$11:$B$310, 0)), "")="", "", IFERROR(INDEX(Ingredients!$C$11:$C$310, MATCH($C4861, Ingredients!$B$11:$B$310, 0)), "")))</f>
        <v/>
      </c>
      <c r="J4861" s="73" t="str">
        <f>IF($B4861="", "", IF(IFERROR(INDEX(Meals!$C$11:$C$260, MATCH($B4861, Meals!$B$11:$B$260, 0)), "")="", "", IFERROR(INDEX(Meals!$C$11:$C$260, MATCH($B4861, Meals!$B$11:$B$260, 0)), "")))</f>
        <v/>
      </c>
      <c r="K4861" s="4"/>
      <c r="L4861" s="72" t="str">
        <f t="shared" si="1132"/>
        <v/>
      </c>
      <c r="M4861" s="73" t="str">
        <f t="shared" si="1133"/>
        <v/>
      </c>
      <c r="N4861" s="4"/>
      <c r="O4861" s="78" t="str">
        <f t="shared" si="1134"/>
        <v/>
      </c>
      <c r="P4861" s="79" t="str">
        <f t="shared" si="1135"/>
        <v/>
      </c>
      <c r="Q4861" s="4"/>
      <c r="R4861" s="90" t="str">
        <f t="shared" si="1136"/>
        <v/>
      </c>
      <c r="S4861" s="4"/>
      <c r="Y4861" s="18" t="str">
        <f t="shared" si="1137"/>
        <v/>
      </c>
      <c r="AA4861" s="18" t="str">
        <f t="shared" si="1128"/>
        <v/>
      </c>
      <c r="AB4861" s="18" t="str">
        <f t="shared" si="1129"/>
        <v/>
      </c>
      <c r="AC4861" s="18" t="str">
        <f t="shared" si="1138"/>
        <v/>
      </c>
      <c r="AD4861" s="18" t="str">
        <f t="shared" si="1138"/>
        <v/>
      </c>
      <c r="AE4861" s="18" t="str">
        <f t="shared" si="1139"/>
        <v/>
      </c>
      <c r="AG4861" s="95" t="str">
        <f>IF($C4861="", "", IF(IFERROR(INDEX(Ingredients!C$11:C$310, MATCH($C4861, Ingredients!$B$11:$B$310, 0)), "")="", "", IFERROR(INDEX(Ingredients!C$11:C$310, MATCH($C4861, Ingredients!$B$11:$B$310, 0)), "")))</f>
        <v/>
      </c>
      <c r="AH4861" s="105" t="str">
        <f>IF($C4861="", "", IF(IFERROR(INDEX(Ingredients!D$11:D$310, MATCH($C4861, Ingredients!$B$11:$B$310, 0)), "")="", "", IFERROR(INDEX(Ingredients!D$11:D$310, MATCH($C4861, Ingredients!$B$11:$B$310, 0)), "")))</f>
        <v/>
      </c>
      <c r="AI4861" s="106" t="str">
        <f>IF($C4861="", "", IF(IFERROR(INDEX(Ingredients!E$11:E$310, MATCH($C4861, Ingredients!$B$11:$B$310, 0)), "")="", "", IFERROR(INDEX(Ingredients!E$11:E$310, MATCH($C4861, Ingredients!$B$11:$B$310, 0)), "")))</f>
        <v/>
      </c>
      <c r="AJ4861" s="108" t="str">
        <f>IF($C4861="", "", IF(IFERROR(INDEX(Ingredients!F$11:F$310, MATCH($C4861, Ingredients!$B$11:$B$310, 0)), "")="", "", IFERROR(INDEX(Ingredients!F$11:F$310, MATCH($C4861, Ingredients!$B$11:$B$310, 0)), "")))</f>
        <v/>
      </c>
      <c r="AK4861" s="106" t="str">
        <f>IF($C4861="", "", IF(IFERROR(INDEX(Ingredients!G$11:G$310, MATCH($C4861, Ingredients!$B$11:$B$310, 0)), "")="", "", IFERROR(INDEX(Ingredients!G$11:G$310, MATCH($C4861, Ingredients!$B$11:$B$310, 0)), "")))</f>
        <v/>
      </c>
      <c r="AL4861" s="79" t="str">
        <f>IF($C4861="", "", IF(IFERROR(INDEX(Ingredients!H$11:H$310, MATCH($C4861, Ingredients!$B$11:$B$310, 0)), "")="", "", IFERROR(INDEX(Ingredients!H$11:H$310, MATCH($C4861, Ingredients!$B$11:$B$310, 0)), "")))</f>
        <v/>
      </c>
      <c r="AN4861" s="83" t="str">
        <f t="shared" si="1130"/>
        <v/>
      </c>
      <c r="AP4861" s="114" t="str">
        <f t="shared" si="1140"/>
        <v/>
      </c>
      <c r="AR4861" s="117" t="str">
        <f>IF($C4861="", "", IF(IFERROR(INDEX(Ingredients!$AI$11:$AI$310, MATCH($C4861, Ingredients!$B$11:$B$310, 0)), "")="", "", IFERROR(INDEX(Ingredients!$AI$11:$AI$310, MATCH($C4861, Ingredients!$B$11:$B$310, 0)), "")))</f>
        <v/>
      </c>
      <c r="AT4861" s="120" t="str">
        <f t="shared" si="1141"/>
        <v/>
      </c>
      <c r="AV4861" s="90" t="str">
        <f t="shared" si="1131"/>
        <v/>
      </c>
      <c r="AX4861" s="90" t="str">
        <f>IF($AV4861="", "", COUNTIF($AV$11:$AV$5010, "&lt;"&amp;$AV4861)+1+COUNTIF($AV$11:$AV4861, $AV4861)-1)</f>
        <v/>
      </c>
      <c r="AZ4861" s="111" t="str">
        <f>IF($B4861="", "", SUMIF('Shopping List'!$AV$11:$AV$25, $B4861, 'Shopping List'!$BN$11:$BN$25))</f>
        <v/>
      </c>
      <c r="BB4861" s="117" t="str">
        <f t="shared" si="1142"/>
        <v/>
      </c>
    </row>
    <row r="4862" spans="1:54" x14ac:dyDescent="0.25">
      <c r="A4862" s="4"/>
      <c r="B4862" s="37"/>
      <c r="C4862" s="124"/>
      <c r="D4862" s="39"/>
      <c r="E4862" s="125"/>
      <c r="F4862" s="48"/>
      <c r="G4862" s="4"/>
      <c r="H4862" s="4"/>
      <c r="I4862" s="95" t="str">
        <f>IF($C4862="", "", IF(IFERROR(INDEX(Ingredients!$C$11:$C$310, MATCH($C4862, Ingredients!$B$11:$B$310, 0)), "")="", "", IFERROR(INDEX(Ingredients!$C$11:$C$310, MATCH($C4862, Ingredients!$B$11:$B$310, 0)), "")))</f>
        <v/>
      </c>
      <c r="J4862" s="73" t="str">
        <f>IF($B4862="", "", IF(IFERROR(INDEX(Meals!$C$11:$C$260, MATCH($B4862, Meals!$B$11:$B$260, 0)), "")="", "", IFERROR(INDEX(Meals!$C$11:$C$260, MATCH($B4862, Meals!$B$11:$B$260, 0)), "")))</f>
        <v/>
      </c>
      <c r="K4862" s="4"/>
      <c r="L4862" s="72" t="str">
        <f t="shared" si="1132"/>
        <v/>
      </c>
      <c r="M4862" s="73" t="str">
        <f t="shared" si="1133"/>
        <v/>
      </c>
      <c r="N4862" s="4"/>
      <c r="O4862" s="78" t="str">
        <f t="shared" si="1134"/>
        <v/>
      </c>
      <c r="P4862" s="79" t="str">
        <f t="shared" si="1135"/>
        <v/>
      </c>
      <c r="Q4862" s="4"/>
      <c r="R4862" s="90" t="str">
        <f t="shared" si="1136"/>
        <v/>
      </c>
      <c r="S4862" s="4"/>
      <c r="Y4862" s="18" t="str">
        <f t="shared" si="1137"/>
        <v/>
      </c>
      <c r="AA4862" s="18" t="str">
        <f t="shared" si="1128"/>
        <v/>
      </c>
      <c r="AB4862" s="18" t="str">
        <f t="shared" si="1129"/>
        <v/>
      </c>
      <c r="AC4862" s="18" t="str">
        <f t="shared" si="1138"/>
        <v/>
      </c>
      <c r="AD4862" s="18" t="str">
        <f t="shared" si="1138"/>
        <v/>
      </c>
      <c r="AE4862" s="18" t="str">
        <f t="shared" si="1139"/>
        <v/>
      </c>
      <c r="AG4862" s="95" t="str">
        <f>IF($C4862="", "", IF(IFERROR(INDEX(Ingredients!C$11:C$310, MATCH($C4862, Ingredients!$B$11:$B$310, 0)), "")="", "", IFERROR(INDEX(Ingredients!C$11:C$310, MATCH($C4862, Ingredients!$B$11:$B$310, 0)), "")))</f>
        <v/>
      </c>
      <c r="AH4862" s="105" t="str">
        <f>IF($C4862="", "", IF(IFERROR(INDEX(Ingredients!D$11:D$310, MATCH($C4862, Ingredients!$B$11:$B$310, 0)), "")="", "", IFERROR(INDEX(Ingredients!D$11:D$310, MATCH($C4862, Ingredients!$B$11:$B$310, 0)), "")))</f>
        <v/>
      </c>
      <c r="AI4862" s="106" t="str">
        <f>IF($C4862="", "", IF(IFERROR(INDEX(Ingredients!E$11:E$310, MATCH($C4862, Ingredients!$B$11:$B$310, 0)), "")="", "", IFERROR(INDEX(Ingredients!E$11:E$310, MATCH($C4862, Ingredients!$B$11:$B$310, 0)), "")))</f>
        <v/>
      </c>
      <c r="AJ4862" s="108" t="str">
        <f>IF($C4862="", "", IF(IFERROR(INDEX(Ingredients!F$11:F$310, MATCH($C4862, Ingredients!$B$11:$B$310, 0)), "")="", "", IFERROR(INDEX(Ingredients!F$11:F$310, MATCH($C4862, Ingredients!$B$11:$B$310, 0)), "")))</f>
        <v/>
      </c>
      <c r="AK4862" s="106" t="str">
        <f>IF($C4862="", "", IF(IFERROR(INDEX(Ingredients!G$11:G$310, MATCH($C4862, Ingredients!$B$11:$B$310, 0)), "")="", "", IFERROR(INDEX(Ingredients!G$11:G$310, MATCH($C4862, Ingredients!$B$11:$B$310, 0)), "")))</f>
        <v/>
      </c>
      <c r="AL4862" s="79" t="str">
        <f>IF($C4862="", "", IF(IFERROR(INDEX(Ingredients!H$11:H$310, MATCH($C4862, Ingredients!$B$11:$B$310, 0)), "")="", "", IFERROR(INDEX(Ingredients!H$11:H$310, MATCH($C4862, Ingredients!$B$11:$B$310, 0)), "")))</f>
        <v/>
      </c>
      <c r="AN4862" s="83" t="str">
        <f t="shared" si="1130"/>
        <v/>
      </c>
      <c r="AP4862" s="114" t="str">
        <f t="shared" si="1140"/>
        <v/>
      </c>
      <c r="AR4862" s="117" t="str">
        <f>IF($C4862="", "", IF(IFERROR(INDEX(Ingredients!$AI$11:$AI$310, MATCH($C4862, Ingredients!$B$11:$B$310, 0)), "")="", "", IFERROR(INDEX(Ingredients!$AI$11:$AI$310, MATCH($C4862, Ingredients!$B$11:$B$310, 0)), "")))</f>
        <v/>
      </c>
      <c r="AT4862" s="120" t="str">
        <f t="shared" si="1141"/>
        <v/>
      </c>
      <c r="AV4862" s="90" t="str">
        <f t="shared" si="1131"/>
        <v/>
      </c>
      <c r="AX4862" s="90" t="str">
        <f>IF($AV4862="", "", COUNTIF($AV$11:$AV$5010, "&lt;"&amp;$AV4862)+1+COUNTIF($AV$11:$AV4862, $AV4862)-1)</f>
        <v/>
      </c>
      <c r="AZ4862" s="111" t="str">
        <f>IF($B4862="", "", SUMIF('Shopping List'!$AV$11:$AV$25, $B4862, 'Shopping List'!$BN$11:$BN$25))</f>
        <v/>
      </c>
      <c r="BB4862" s="117" t="str">
        <f t="shared" si="1142"/>
        <v/>
      </c>
    </row>
    <row r="4863" spans="1:54" x14ac:dyDescent="0.25">
      <c r="A4863" s="4"/>
      <c r="B4863" s="37"/>
      <c r="C4863" s="124"/>
      <c r="D4863" s="39"/>
      <c r="E4863" s="125"/>
      <c r="F4863" s="48"/>
      <c r="G4863" s="4"/>
      <c r="H4863" s="4"/>
      <c r="I4863" s="95" t="str">
        <f>IF($C4863="", "", IF(IFERROR(INDEX(Ingredients!$C$11:$C$310, MATCH($C4863, Ingredients!$B$11:$B$310, 0)), "")="", "", IFERROR(INDEX(Ingredients!$C$11:$C$310, MATCH($C4863, Ingredients!$B$11:$B$310, 0)), "")))</f>
        <v/>
      </c>
      <c r="J4863" s="73" t="str">
        <f>IF($B4863="", "", IF(IFERROR(INDEX(Meals!$C$11:$C$260, MATCH($B4863, Meals!$B$11:$B$260, 0)), "")="", "", IFERROR(INDEX(Meals!$C$11:$C$260, MATCH($B4863, Meals!$B$11:$B$260, 0)), "")))</f>
        <v/>
      </c>
      <c r="K4863" s="4"/>
      <c r="L4863" s="72" t="str">
        <f t="shared" si="1132"/>
        <v/>
      </c>
      <c r="M4863" s="73" t="str">
        <f t="shared" si="1133"/>
        <v/>
      </c>
      <c r="N4863" s="4"/>
      <c r="O4863" s="78" t="str">
        <f t="shared" si="1134"/>
        <v/>
      </c>
      <c r="P4863" s="79" t="str">
        <f t="shared" si="1135"/>
        <v/>
      </c>
      <c r="Q4863" s="4"/>
      <c r="R4863" s="90" t="str">
        <f t="shared" si="1136"/>
        <v/>
      </c>
      <c r="S4863" s="4"/>
      <c r="Y4863" s="18" t="str">
        <f t="shared" si="1137"/>
        <v/>
      </c>
      <c r="AA4863" s="18" t="str">
        <f t="shared" si="1128"/>
        <v/>
      </c>
      <c r="AB4863" s="18" t="str">
        <f t="shared" si="1129"/>
        <v/>
      </c>
      <c r="AC4863" s="18" t="str">
        <f t="shared" si="1138"/>
        <v/>
      </c>
      <c r="AD4863" s="18" t="str">
        <f t="shared" si="1138"/>
        <v/>
      </c>
      <c r="AE4863" s="18" t="str">
        <f t="shared" si="1139"/>
        <v/>
      </c>
      <c r="AG4863" s="95" t="str">
        <f>IF($C4863="", "", IF(IFERROR(INDEX(Ingredients!C$11:C$310, MATCH($C4863, Ingredients!$B$11:$B$310, 0)), "")="", "", IFERROR(INDEX(Ingredients!C$11:C$310, MATCH($C4863, Ingredients!$B$11:$B$310, 0)), "")))</f>
        <v/>
      </c>
      <c r="AH4863" s="105" t="str">
        <f>IF($C4863="", "", IF(IFERROR(INDEX(Ingredients!D$11:D$310, MATCH($C4863, Ingredients!$B$11:$B$310, 0)), "")="", "", IFERROR(INDEX(Ingredients!D$11:D$310, MATCH($C4863, Ingredients!$B$11:$B$310, 0)), "")))</f>
        <v/>
      </c>
      <c r="AI4863" s="106" t="str">
        <f>IF($C4863="", "", IF(IFERROR(INDEX(Ingredients!E$11:E$310, MATCH($C4863, Ingredients!$B$11:$B$310, 0)), "")="", "", IFERROR(INDEX(Ingredients!E$11:E$310, MATCH($C4863, Ingredients!$B$11:$B$310, 0)), "")))</f>
        <v/>
      </c>
      <c r="AJ4863" s="108" t="str">
        <f>IF($C4863="", "", IF(IFERROR(INDEX(Ingredients!F$11:F$310, MATCH($C4863, Ingredients!$B$11:$B$310, 0)), "")="", "", IFERROR(INDEX(Ingredients!F$11:F$310, MATCH($C4863, Ingredients!$B$11:$B$310, 0)), "")))</f>
        <v/>
      </c>
      <c r="AK4863" s="106" t="str">
        <f>IF($C4863="", "", IF(IFERROR(INDEX(Ingredients!G$11:G$310, MATCH($C4863, Ingredients!$B$11:$B$310, 0)), "")="", "", IFERROR(INDEX(Ingredients!G$11:G$310, MATCH($C4863, Ingredients!$B$11:$B$310, 0)), "")))</f>
        <v/>
      </c>
      <c r="AL4863" s="79" t="str">
        <f>IF($C4863="", "", IF(IFERROR(INDEX(Ingredients!H$11:H$310, MATCH($C4863, Ingredients!$B$11:$B$310, 0)), "")="", "", IFERROR(INDEX(Ingredients!H$11:H$310, MATCH($C4863, Ingredients!$B$11:$B$310, 0)), "")))</f>
        <v/>
      </c>
      <c r="AN4863" s="83" t="str">
        <f t="shared" si="1130"/>
        <v/>
      </c>
      <c r="AP4863" s="114" t="str">
        <f t="shared" si="1140"/>
        <v/>
      </c>
      <c r="AR4863" s="117" t="str">
        <f>IF($C4863="", "", IF(IFERROR(INDEX(Ingredients!$AI$11:$AI$310, MATCH($C4863, Ingredients!$B$11:$B$310, 0)), "")="", "", IFERROR(INDEX(Ingredients!$AI$11:$AI$310, MATCH($C4863, Ingredients!$B$11:$B$310, 0)), "")))</f>
        <v/>
      </c>
      <c r="AT4863" s="120" t="str">
        <f t="shared" si="1141"/>
        <v/>
      </c>
      <c r="AV4863" s="90" t="str">
        <f t="shared" si="1131"/>
        <v/>
      </c>
      <c r="AX4863" s="90" t="str">
        <f>IF($AV4863="", "", COUNTIF($AV$11:$AV$5010, "&lt;"&amp;$AV4863)+1+COUNTIF($AV$11:$AV4863, $AV4863)-1)</f>
        <v/>
      </c>
      <c r="AZ4863" s="111" t="str">
        <f>IF($B4863="", "", SUMIF('Shopping List'!$AV$11:$AV$25, $B4863, 'Shopping List'!$BN$11:$BN$25))</f>
        <v/>
      </c>
      <c r="BB4863" s="117" t="str">
        <f t="shared" si="1142"/>
        <v/>
      </c>
    </row>
    <row r="4864" spans="1:54" x14ac:dyDescent="0.25">
      <c r="A4864" s="4"/>
      <c r="B4864" s="37"/>
      <c r="C4864" s="124"/>
      <c r="D4864" s="39"/>
      <c r="E4864" s="125"/>
      <c r="F4864" s="48"/>
      <c r="G4864" s="4"/>
      <c r="H4864" s="4"/>
      <c r="I4864" s="95" t="str">
        <f>IF($C4864="", "", IF(IFERROR(INDEX(Ingredients!$C$11:$C$310, MATCH($C4864, Ingredients!$B$11:$B$310, 0)), "")="", "", IFERROR(INDEX(Ingredients!$C$11:$C$310, MATCH($C4864, Ingredients!$B$11:$B$310, 0)), "")))</f>
        <v/>
      </c>
      <c r="J4864" s="73" t="str">
        <f>IF($B4864="", "", IF(IFERROR(INDEX(Meals!$C$11:$C$260, MATCH($B4864, Meals!$B$11:$B$260, 0)), "")="", "", IFERROR(INDEX(Meals!$C$11:$C$260, MATCH($B4864, Meals!$B$11:$B$260, 0)), "")))</f>
        <v/>
      </c>
      <c r="K4864" s="4"/>
      <c r="L4864" s="72" t="str">
        <f t="shared" si="1132"/>
        <v/>
      </c>
      <c r="M4864" s="73" t="str">
        <f t="shared" si="1133"/>
        <v/>
      </c>
      <c r="N4864" s="4"/>
      <c r="O4864" s="78" t="str">
        <f t="shared" si="1134"/>
        <v/>
      </c>
      <c r="P4864" s="79" t="str">
        <f t="shared" si="1135"/>
        <v/>
      </c>
      <c r="Q4864" s="4"/>
      <c r="R4864" s="90" t="str">
        <f t="shared" si="1136"/>
        <v/>
      </c>
      <c r="S4864" s="4"/>
      <c r="Y4864" s="18" t="str">
        <f t="shared" si="1137"/>
        <v/>
      </c>
      <c r="AA4864" s="18" t="str">
        <f t="shared" si="1128"/>
        <v/>
      </c>
      <c r="AB4864" s="18" t="str">
        <f t="shared" si="1129"/>
        <v/>
      </c>
      <c r="AC4864" s="18" t="str">
        <f t="shared" si="1138"/>
        <v/>
      </c>
      <c r="AD4864" s="18" t="str">
        <f t="shared" si="1138"/>
        <v/>
      </c>
      <c r="AE4864" s="18" t="str">
        <f t="shared" si="1139"/>
        <v/>
      </c>
      <c r="AG4864" s="95" t="str">
        <f>IF($C4864="", "", IF(IFERROR(INDEX(Ingredients!C$11:C$310, MATCH($C4864, Ingredients!$B$11:$B$310, 0)), "")="", "", IFERROR(INDEX(Ingredients!C$11:C$310, MATCH($C4864, Ingredients!$B$11:$B$310, 0)), "")))</f>
        <v/>
      </c>
      <c r="AH4864" s="105" t="str">
        <f>IF($C4864="", "", IF(IFERROR(INDEX(Ingredients!D$11:D$310, MATCH($C4864, Ingredients!$B$11:$B$310, 0)), "")="", "", IFERROR(INDEX(Ingredients!D$11:D$310, MATCH($C4864, Ingredients!$B$11:$B$310, 0)), "")))</f>
        <v/>
      </c>
      <c r="AI4864" s="106" t="str">
        <f>IF($C4864="", "", IF(IFERROR(INDEX(Ingredients!E$11:E$310, MATCH($C4864, Ingredients!$B$11:$B$310, 0)), "")="", "", IFERROR(INDEX(Ingredients!E$11:E$310, MATCH($C4864, Ingredients!$B$11:$B$310, 0)), "")))</f>
        <v/>
      </c>
      <c r="AJ4864" s="108" t="str">
        <f>IF($C4864="", "", IF(IFERROR(INDEX(Ingredients!F$11:F$310, MATCH($C4864, Ingredients!$B$11:$B$310, 0)), "")="", "", IFERROR(INDEX(Ingredients!F$11:F$310, MATCH($C4864, Ingredients!$B$11:$B$310, 0)), "")))</f>
        <v/>
      </c>
      <c r="AK4864" s="106" t="str">
        <f>IF($C4864="", "", IF(IFERROR(INDEX(Ingredients!G$11:G$310, MATCH($C4864, Ingredients!$B$11:$B$310, 0)), "")="", "", IFERROR(INDEX(Ingredients!G$11:G$310, MATCH($C4864, Ingredients!$B$11:$B$310, 0)), "")))</f>
        <v/>
      </c>
      <c r="AL4864" s="79" t="str">
        <f>IF($C4864="", "", IF(IFERROR(INDEX(Ingredients!H$11:H$310, MATCH($C4864, Ingredients!$B$11:$B$310, 0)), "")="", "", IFERROR(INDEX(Ingredients!H$11:H$310, MATCH($C4864, Ingredients!$B$11:$B$310, 0)), "")))</f>
        <v/>
      </c>
      <c r="AN4864" s="83" t="str">
        <f t="shared" si="1130"/>
        <v/>
      </c>
      <c r="AP4864" s="114" t="str">
        <f t="shared" si="1140"/>
        <v/>
      </c>
      <c r="AR4864" s="117" t="str">
        <f>IF($C4864="", "", IF(IFERROR(INDEX(Ingredients!$AI$11:$AI$310, MATCH($C4864, Ingredients!$B$11:$B$310, 0)), "")="", "", IFERROR(INDEX(Ingredients!$AI$11:$AI$310, MATCH($C4864, Ingredients!$B$11:$B$310, 0)), "")))</f>
        <v/>
      </c>
      <c r="AT4864" s="120" t="str">
        <f t="shared" si="1141"/>
        <v/>
      </c>
      <c r="AV4864" s="90" t="str">
        <f t="shared" si="1131"/>
        <v/>
      </c>
      <c r="AX4864" s="90" t="str">
        <f>IF($AV4864="", "", COUNTIF($AV$11:$AV$5010, "&lt;"&amp;$AV4864)+1+COUNTIF($AV$11:$AV4864, $AV4864)-1)</f>
        <v/>
      </c>
      <c r="AZ4864" s="111" t="str">
        <f>IF($B4864="", "", SUMIF('Shopping List'!$AV$11:$AV$25, $B4864, 'Shopping List'!$BN$11:$BN$25))</f>
        <v/>
      </c>
      <c r="BB4864" s="117" t="str">
        <f t="shared" si="1142"/>
        <v/>
      </c>
    </row>
    <row r="4865" spans="1:54" x14ac:dyDescent="0.25">
      <c r="A4865" s="4"/>
      <c r="B4865" s="37"/>
      <c r="C4865" s="124"/>
      <c r="D4865" s="39"/>
      <c r="E4865" s="125"/>
      <c r="F4865" s="48"/>
      <c r="G4865" s="4"/>
      <c r="H4865" s="4"/>
      <c r="I4865" s="95" t="str">
        <f>IF($C4865="", "", IF(IFERROR(INDEX(Ingredients!$C$11:$C$310, MATCH($C4865, Ingredients!$B$11:$B$310, 0)), "")="", "", IFERROR(INDEX(Ingredients!$C$11:$C$310, MATCH($C4865, Ingredients!$B$11:$B$310, 0)), "")))</f>
        <v/>
      </c>
      <c r="J4865" s="73" t="str">
        <f>IF($B4865="", "", IF(IFERROR(INDEX(Meals!$C$11:$C$260, MATCH($B4865, Meals!$B$11:$B$260, 0)), "")="", "", IFERROR(INDEX(Meals!$C$11:$C$260, MATCH($B4865, Meals!$B$11:$B$260, 0)), "")))</f>
        <v/>
      </c>
      <c r="K4865" s="4"/>
      <c r="L4865" s="72" t="str">
        <f t="shared" si="1132"/>
        <v/>
      </c>
      <c r="M4865" s="73" t="str">
        <f t="shared" si="1133"/>
        <v/>
      </c>
      <c r="N4865" s="4"/>
      <c r="O4865" s="78" t="str">
        <f t="shared" si="1134"/>
        <v/>
      </c>
      <c r="P4865" s="79" t="str">
        <f t="shared" si="1135"/>
        <v/>
      </c>
      <c r="Q4865" s="4"/>
      <c r="R4865" s="90" t="str">
        <f t="shared" si="1136"/>
        <v/>
      </c>
      <c r="S4865" s="4"/>
      <c r="Y4865" s="18" t="str">
        <f t="shared" si="1137"/>
        <v/>
      </c>
      <c r="AA4865" s="18" t="str">
        <f t="shared" si="1128"/>
        <v/>
      </c>
      <c r="AB4865" s="18" t="str">
        <f t="shared" si="1129"/>
        <v/>
      </c>
      <c r="AC4865" s="18" t="str">
        <f t="shared" si="1138"/>
        <v/>
      </c>
      <c r="AD4865" s="18" t="str">
        <f t="shared" si="1138"/>
        <v/>
      </c>
      <c r="AE4865" s="18" t="str">
        <f t="shared" si="1139"/>
        <v/>
      </c>
      <c r="AG4865" s="95" t="str">
        <f>IF($C4865="", "", IF(IFERROR(INDEX(Ingredients!C$11:C$310, MATCH($C4865, Ingredients!$B$11:$B$310, 0)), "")="", "", IFERROR(INDEX(Ingredients!C$11:C$310, MATCH($C4865, Ingredients!$B$11:$B$310, 0)), "")))</f>
        <v/>
      </c>
      <c r="AH4865" s="105" t="str">
        <f>IF($C4865="", "", IF(IFERROR(INDEX(Ingredients!D$11:D$310, MATCH($C4865, Ingredients!$B$11:$B$310, 0)), "")="", "", IFERROR(INDEX(Ingredients!D$11:D$310, MATCH($C4865, Ingredients!$B$11:$B$310, 0)), "")))</f>
        <v/>
      </c>
      <c r="AI4865" s="106" t="str">
        <f>IF($C4865="", "", IF(IFERROR(INDEX(Ingredients!E$11:E$310, MATCH($C4865, Ingredients!$B$11:$B$310, 0)), "")="", "", IFERROR(INDEX(Ingredients!E$11:E$310, MATCH($C4865, Ingredients!$B$11:$B$310, 0)), "")))</f>
        <v/>
      </c>
      <c r="AJ4865" s="108" t="str">
        <f>IF($C4865="", "", IF(IFERROR(INDEX(Ingredients!F$11:F$310, MATCH($C4865, Ingredients!$B$11:$B$310, 0)), "")="", "", IFERROR(INDEX(Ingredients!F$11:F$310, MATCH($C4865, Ingredients!$B$11:$B$310, 0)), "")))</f>
        <v/>
      </c>
      <c r="AK4865" s="106" t="str">
        <f>IF($C4865="", "", IF(IFERROR(INDEX(Ingredients!G$11:G$310, MATCH($C4865, Ingredients!$B$11:$B$310, 0)), "")="", "", IFERROR(INDEX(Ingredients!G$11:G$310, MATCH($C4865, Ingredients!$B$11:$B$310, 0)), "")))</f>
        <v/>
      </c>
      <c r="AL4865" s="79" t="str">
        <f>IF($C4865="", "", IF(IFERROR(INDEX(Ingredients!H$11:H$310, MATCH($C4865, Ingredients!$B$11:$B$310, 0)), "")="", "", IFERROR(INDEX(Ingredients!H$11:H$310, MATCH($C4865, Ingredients!$B$11:$B$310, 0)), "")))</f>
        <v/>
      </c>
      <c r="AN4865" s="83" t="str">
        <f t="shared" si="1130"/>
        <v/>
      </c>
      <c r="AP4865" s="114" t="str">
        <f t="shared" si="1140"/>
        <v/>
      </c>
      <c r="AR4865" s="117" t="str">
        <f>IF($C4865="", "", IF(IFERROR(INDEX(Ingredients!$AI$11:$AI$310, MATCH($C4865, Ingredients!$B$11:$B$310, 0)), "")="", "", IFERROR(INDEX(Ingredients!$AI$11:$AI$310, MATCH($C4865, Ingredients!$B$11:$B$310, 0)), "")))</f>
        <v/>
      </c>
      <c r="AT4865" s="120" t="str">
        <f t="shared" si="1141"/>
        <v/>
      </c>
      <c r="AV4865" s="90" t="str">
        <f t="shared" si="1131"/>
        <v/>
      </c>
      <c r="AX4865" s="90" t="str">
        <f>IF($AV4865="", "", COUNTIF($AV$11:$AV$5010, "&lt;"&amp;$AV4865)+1+COUNTIF($AV$11:$AV4865, $AV4865)-1)</f>
        <v/>
      </c>
      <c r="AZ4865" s="111" t="str">
        <f>IF($B4865="", "", SUMIF('Shopping List'!$AV$11:$AV$25, $B4865, 'Shopping List'!$BN$11:$BN$25))</f>
        <v/>
      </c>
      <c r="BB4865" s="117" t="str">
        <f t="shared" si="1142"/>
        <v/>
      </c>
    </row>
    <row r="4866" spans="1:54" x14ac:dyDescent="0.25">
      <c r="A4866" s="4"/>
      <c r="B4866" s="37"/>
      <c r="C4866" s="124"/>
      <c r="D4866" s="39"/>
      <c r="E4866" s="125"/>
      <c r="F4866" s="48"/>
      <c r="G4866" s="4"/>
      <c r="H4866" s="4"/>
      <c r="I4866" s="95" t="str">
        <f>IF($C4866="", "", IF(IFERROR(INDEX(Ingredients!$C$11:$C$310, MATCH($C4866, Ingredients!$B$11:$B$310, 0)), "")="", "", IFERROR(INDEX(Ingredients!$C$11:$C$310, MATCH($C4866, Ingredients!$B$11:$B$310, 0)), "")))</f>
        <v/>
      </c>
      <c r="J4866" s="73" t="str">
        <f>IF($B4866="", "", IF(IFERROR(INDEX(Meals!$C$11:$C$260, MATCH($B4866, Meals!$B$11:$B$260, 0)), "")="", "", IFERROR(INDEX(Meals!$C$11:$C$260, MATCH($B4866, Meals!$B$11:$B$260, 0)), "")))</f>
        <v/>
      </c>
      <c r="K4866" s="4"/>
      <c r="L4866" s="72" t="str">
        <f t="shared" si="1132"/>
        <v/>
      </c>
      <c r="M4866" s="73" t="str">
        <f t="shared" si="1133"/>
        <v/>
      </c>
      <c r="N4866" s="4"/>
      <c r="O4866" s="78" t="str">
        <f t="shared" si="1134"/>
        <v/>
      </c>
      <c r="P4866" s="79" t="str">
        <f t="shared" si="1135"/>
        <v/>
      </c>
      <c r="Q4866" s="4"/>
      <c r="R4866" s="90" t="str">
        <f t="shared" si="1136"/>
        <v/>
      </c>
      <c r="S4866" s="4"/>
      <c r="Y4866" s="18" t="str">
        <f t="shared" si="1137"/>
        <v/>
      </c>
      <c r="AA4866" s="18" t="str">
        <f t="shared" si="1128"/>
        <v/>
      </c>
      <c r="AB4866" s="18" t="str">
        <f t="shared" si="1129"/>
        <v/>
      </c>
      <c r="AC4866" s="18" t="str">
        <f t="shared" si="1138"/>
        <v/>
      </c>
      <c r="AD4866" s="18" t="str">
        <f t="shared" si="1138"/>
        <v/>
      </c>
      <c r="AE4866" s="18" t="str">
        <f t="shared" si="1139"/>
        <v/>
      </c>
      <c r="AG4866" s="95" t="str">
        <f>IF($C4866="", "", IF(IFERROR(INDEX(Ingredients!C$11:C$310, MATCH($C4866, Ingredients!$B$11:$B$310, 0)), "")="", "", IFERROR(INDEX(Ingredients!C$11:C$310, MATCH($C4866, Ingredients!$B$11:$B$310, 0)), "")))</f>
        <v/>
      </c>
      <c r="AH4866" s="105" t="str">
        <f>IF($C4866="", "", IF(IFERROR(INDEX(Ingredients!D$11:D$310, MATCH($C4866, Ingredients!$B$11:$B$310, 0)), "")="", "", IFERROR(INDEX(Ingredients!D$11:D$310, MATCH($C4866, Ingredients!$B$11:$B$310, 0)), "")))</f>
        <v/>
      </c>
      <c r="AI4866" s="106" t="str">
        <f>IF($C4866="", "", IF(IFERROR(INDEX(Ingredients!E$11:E$310, MATCH($C4866, Ingredients!$B$11:$B$310, 0)), "")="", "", IFERROR(INDEX(Ingredients!E$11:E$310, MATCH($C4866, Ingredients!$B$11:$B$310, 0)), "")))</f>
        <v/>
      </c>
      <c r="AJ4866" s="108" t="str">
        <f>IF($C4866="", "", IF(IFERROR(INDEX(Ingredients!F$11:F$310, MATCH($C4866, Ingredients!$B$11:$B$310, 0)), "")="", "", IFERROR(INDEX(Ingredients!F$11:F$310, MATCH($C4866, Ingredients!$B$11:$B$310, 0)), "")))</f>
        <v/>
      </c>
      <c r="AK4866" s="106" t="str">
        <f>IF($C4866="", "", IF(IFERROR(INDEX(Ingredients!G$11:G$310, MATCH($C4866, Ingredients!$B$11:$B$310, 0)), "")="", "", IFERROR(INDEX(Ingredients!G$11:G$310, MATCH($C4866, Ingredients!$B$11:$B$310, 0)), "")))</f>
        <v/>
      </c>
      <c r="AL4866" s="79" t="str">
        <f>IF($C4866="", "", IF(IFERROR(INDEX(Ingredients!H$11:H$310, MATCH($C4866, Ingredients!$B$11:$B$310, 0)), "")="", "", IFERROR(INDEX(Ingredients!H$11:H$310, MATCH($C4866, Ingredients!$B$11:$B$310, 0)), "")))</f>
        <v/>
      </c>
      <c r="AN4866" s="83" t="str">
        <f t="shared" si="1130"/>
        <v/>
      </c>
      <c r="AP4866" s="114" t="str">
        <f t="shared" si="1140"/>
        <v/>
      </c>
      <c r="AR4866" s="117" t="str">
        <f>IF($C4866="", "", IF(IFERROR(INDEX(Ingredients!$AI$11:$AI$310, MATCH($C4866, Ingredients!$B$11:$B$310, 0)), "")="", "", IFERROR(INDEX(Ingredients!$AI$11:$AI$310, MATCH($C4866, Ingredients!$B$11:$B$310, 0)), "")))</f>
        <v/>
      </c>
      <c r="AT4866" s="120" t="str">
        <f t="shared" si="1141"/>
        <v/>
      </c>
      <c r="AV4866" s="90" t="str">
        <f t="shared" si="1131"/>
        <v/>
      </c>
      <c r="AX4866" s="90" t="str">
        <f>IF($AV4866="", "", COUNTIF($AV$11:$AV$5010, "&lt;"&amp;$AV4866)+1+COUNTIF($AV$11:$AV4866, $AV4866)-1)</f>
        <v/>
      </c>
      <c r="AZ4866" s="111" t="str">
        <f>IF($B4866="", "", SUMIF('Shopping List'!$AV$11:$AV$25, $B4866, 'Shopping List'!$BN$11:$BN$25))</f>
        <v/>
      </c>
      <c r="BB4866" s="117" t="str">
        <f t="shared" si="1142"/>
        <v/>
      </c>
    </row>
    <row r="4867" spans="1:54" x14ac:dyDescent="0.25">
      <c r="A4867" s="4"/>
      <c r="B4867" s="37"/>
      <c r="C4867" s="124"/>
      <c r="D4867" s="39"/>
      <c r="E4867" s="125"/>
      <c r="F4867" s="48"/>
      <c r="G4867" s="4"/>
      <c r="H4867" s="4"/>
      <c r="I4867" s="95" t="str">
        <f>IF($C4867="", "", IF(IFERROR(INDEX(Ingredients!$C$11:$C$310, MATCH($C4867, Ingredients!$B$11:$B$310, 0)), "")="", "", IFERROR(INDEX(Ingredients!$C$11:$C$310, MATCH($C4867, Ingredients!$B$11:$B$310, 0)), "")))</f>
        <v/>
      </c>
      <c r="J4867" s="73" t="str">
        <f>IF($B4867="", "", IF(IFERROR(INDEX(Meals!$C$11:$C$260, MATCH($B4867, Meals!$B$11:$B$260, 0)), "")="", "", IFERROR(INDEX(Meals!$C$11:$C$260, MATCH($B4867, Meals!$B$11:$B$260, 0)), "")))</f>
        <v/>
      </c>
      <c r="K4867" s="4"/>
      <c r="L4867" s="72" t="str">
        <f t="shared" si="1132"/>
        <v/>
      </c>
      <c r="M4867" s="73" t="str">
        <f t="shared" si="1133"/>
        <v/>
      </c>
      <c r="N4867" s="4"/>
      <c r="O4867" s="78" t="str">
        <f t="shared" si="1134"/>
        <v/>
      </c>
      <c r="P4867" s="79" t="str">
        <f t="shared" si="1135"/>
        <v/>
      </c>
      <c r="Q4867" s="4"/>
      <c r="R4867" s="90" t="str">
        <f t="shared" si="1136"/>
        <v/>
      </c>
      <c r="S4867" s="4"/>
      <c r="Y4867" s="18" t="str">
        <f t="shared" si="1137"/>
        <v/>
      </c>
      <c r="AA4867" s="18" t="str">
        <f t="shared" si="1128"/>
        <v/>
      </c>
      <c r="AB4867" s="18" t="str">
        <f t="shared" si="1129"/>
        <v/>
      </c>
      <c r="AC4867" s="18" t="str">
        <f t="shared" si="1138"/>
        <v/>
      </c>
      <c r="AD4867" s="18" t="str">
        <f t="shared" si="1138"/>
        <v/>
      </c>
      <c r="AE4867" s="18" t="str">
        <f t="shared" si="1139"/>
        <v/>
      </c>
      <c r="AG4867" s="95" t="str">
        <f>IF($C4867="", "", IF(IFERROR(INDEX(Ingredients!C$11:C$310, MATCH($C4867, Ingredients!$B$11:$B$310, 0)), "")="", "", IFERROR(INDEX(Ingredients!C$11:C$310, MATCH($C4867, Ingredients!$B$11:$B$310, 0)), "")))</f>
        <v/>
      </c>
      <c r="AH4867" s="105" t="str">
        <f>IF($C4867="", "", IF(IFERROR(INDEX(Ingredients!D$11:D$310, MATCH($C4867, Ingredients!$B$11:$B$310, 0)), "")="", "", IFERROR(INDEX(Ingredients!D$11:D$310, MATCH($C4867, Ingredients!$B$11:$B$310, 0)), "")))</f>
        <v/>
      </c>
      <c r="AI4867" s="106" t="str">
        <f>IF($C4867="", "", IF(IFERROR(INDEX(Ingredients!E$11:E$310, MATCH($C4867, Ingredients!$B$11:$B$310, 0)), "")="", "", IFERROR(INDEX(Ingredients!E$11:E$310, MATCH($C4867, Ingredients!$B$11:$B$310, 0)), "")))</f>
        <v/>
      </c>
      <c r="AJ4867" s="108" t="str">
        <f>IF($C4867="", "", IF(IFERROR(INDEX(Ingredients!F$11:F$310, MATCH($C4867, Ingredients!$B$11:$B$310, 0)), "")="", "", IFERROR(INDEX(Ingredients!F$11:F$310, MATCH($C4867, Ingredients!$B$11:$B$310, 0)), "")))</f>
        <v/>
      </c>
      <c r="AK4867" s="106" t="str">
        <f>IF($C4867="", "", IF(IFERROR(INDEX(Ingredients!G$11:G$310, MATCH($C4867, Ingredients!$B$11:$B$310, 0)), "")="", "", IFERROR(INDEX(Ingredients!G$11:G$310, MATCH($C4867, Ingredients!$B$11:$B$310, 0)), "")))</f>
        <v/>
      </c>
      <c r="AL4867" s="79" t="str">
        <f>IF($C4867="", "", IF(IFERROR(INDEX(Ingredients!H$11:H$310, MATCH($C4867, Ingredients!$B$11:$B$310, 0)), "")="", "", IFERROR(INDEX(Ingredients!H$11:H$310, MATCH($C4867, Ingredients!$B$11:$B$310, 0)), "")))</f>
        <v/>
      </c>
      <c r="AN4867" s="83" t="str">
        <f t="shared" si="1130"/>
        <v/>
      </c>
      <c r="AP4867" s="114" t="str">
        <f t="shared" si="1140"/>
        <v/>
      </c>
      <c r="AR4867" s="117" t="str">
        <f>IF($C4867="", "", IF(IFERROR(INDEX(Ingredients!$AI$11:$AI$310, MATCH($C4867, Ingredients!$B$11:$B$310, 0)), "")="", "", IFERROR(INDEX(Ingredients!$AI$11:$AI$310, MATCH($C4867, Ingredients!$B$11:$B$310, 0)), "")))</f>
        <v/>
      </c>
      <c r="AT4867" s="120" t="str">
        <f t="shared" si="1141"/>
        <v/>
      </c>
      <c r="AV4867" s="90" t="str">
        <f t="shared" si="1131"/>
        <v/>
      </c>
      <c r="AX4867" s="90" t="str">
        <f>IF($AV4867="", "", COUNTIF($AV$11:$AV$5010, "&lt;"&amp;$AV4867)+1+COUNTIF($AV$11:$AV4867, $AV4867)-1)</f>
        <v/>
      </c>
      <c r="AZ4867" s="111" t="str">
        <f>IF($B4867="", "", SUMIF('Shopping List'!$AV$11:$AV$25, $B4867, 'Shopping List'!$BN$11:$BN$25))</f>
        <v/>
      </c>
      <c r="BB4867" s="117" t="str">
        <f t="shared" si="1142"/>
        <v/>
      </c>
    </row>
    <row r="4868" spans="1:54" x14ac:dyDescent="0.25">
      <c r="A4868" s="4"/>
      <c r="B4868" s="37"/>
      <c r="C4868" s="124"/>
      <c r="D4868" s="39"/>
      <c r="E4868" s="125"/>
      <c r="F4868" s="48"/>
      <c r="G4868" s="4"/>
      <c r="H4868" s="4"/>
      <c r="I4868" s="95" t="str">
        <f>IF($C4868="", "", IF(IFERROR(INDEX(Ingredients!$C$11:$C$310, MATCH($C4868, Ingredients!$B$11:$B$310, 0)), "")="", "", IFERROR(INDEX(Ingredients!$C$11:$C$310, MATCH($C4868, Ingredients!$B$11:$B$310, 0)), "")))</f>
        <v/>
      </c>
      <c r="J4868" s="73" t="str">
        <f>IF($B4868="", "", IF(IFERROR(INDEX(Meals!$C$11:$C$260, MATCH($B4868, Meals!$B$11:$B$260, 0)), "")="", "", IFERROR(INDEX(Meals!$C$11:$C$260, MATCH($B4868, Meals!$B$11:$B$260, 0)), "")))</f>
        <v/>
      </c>
      <c r="K4868" s="4"/>
      <c r="L4868" s="72" t="str">
        <f t="shared" si="1132"/>
        <v/>
      </c>
      <c r="M4868" s="73" t="str">
        <f t="shared" si="1133"/>
        <v/>
      </c>
      <c r="N4868" s="4"/>
      <c r="O4868" s="78" t="str">
        <f t="shared" si="1134"/>
        <v/>
      </c>
      <c r="P4868" s="79" t="str">
        <f t="shared" si="1135"/>
        <v/>
      </c>
      <c r="Q4868" s="4"/>
      <c r="R4868" s="90" t="str">
        <f t="shared" si="1136"/>
        <v/>
      </c>
      <c r="S4868" s="4"/>
      <c r="Y4868" s="18" t="str">
        <f t="shared" si="1137"/>
        <v/>
      </c>
      <c r="AA4868" s="18" t="str">
        <f t="shared" si="1128"/>
        <v/>
      </c>
      <c r="AB4868" s="18" t="str">
        <f t="shared" si="1129"/>
        <v/>
      </c>
      <c r="AC4868" s="18" t="str">
        <f t="shared" si="1138"/>
        <v/>
      </c>
      <c r="AD4868" s="18" t="str">
        <f t="shared" si="1138"/>
        <v/>
      </c>
      <c r="AE4868" s="18" t="str">
        <f t="shared" si="1139"/>
        <v/>
      </c>
      <c r="AG4868" s="95" t="str">
        <f>IF($C4868="", "", IF(IFERROR(INDEX(Ingredients!C$11:C$310, MATCH($C4868, Ingredients!$B$11:$B$310, 0)), "")="", "", IFERROR(INDEX(Ingredients!C$11:C$310, MATCH($C4868, Ingredients!$B$11:$B$310, 0)), "")))</f>
        <v/>
      </c>
      <c r="AH4868" s="105" t="str">
        <f>IF($C4868="", "", IF(IFERROR(INDEX(Ingredients!D$11:D$310, MATCH($C4868, Ingredients!$B$11:$B$310, 0)), "")="", "", IFERROR(INDEX(Ingredients!D$11:D$310, MATCH($C4868, Ingredients!$B$11:$B$310, 0)), "")))</f>
        <v/>
      </c>
      <c r="AI4868" s="106" t="str">
        <f>IF($C4868="", "", IF(IFERROR(INDEX(Ingredients!E$11:E$310, MATCH($C4868, Ingredients!$B$11:$B$310, 0)), "")="", "", IFERROR(INDEX(Ingredients!E$11:E$310, MATCH($C4868, Ingredients!$B$11:$B$310, 0)), "")))</f>
        <v/>
      </c>
      <c r="AJ4868" s="108" t="str">
        <f>IF($C4868="", "", IF(IFERROR(INDEX(Ingredients!F$11:F$310, MATCH($C4868, Ingredients!$B$11:$B$310, 0)), "")="", "", IFERROR(INDEX(Ingredients!F$11:F$310, MATCH($C4868, Ingredients!$B$11:$B$310, 0)), "")))</f>
        <v/>
      </c>
      <c r="AK4868" s="106" t="str">
        <f>IF($C4868="", "", IF(IFERROR(INDEX(Ingredients!G$11:G$310, MATCH($C4868, Ingredients!$B$11:$B$310, 0)), "")="", "", IFERROR(INDEX(Ingredients!G$11:G$310, MATCH($C4868, Ingredients!$B$11:$B$310, 0)), "")))</f>
        <v/>
      </c>
      <c r="AL4868" s="79" t="str">
        <f>IF($C4868="", "", IF(IFERROR(INDEX(Ingredients!H$11:H$310, MATCH($C4868, Ingredients!$B$11:$B$310, 0)), "")="", "", IFERROR(INDEX(Ingredients!H$11:H$310, MATCH($C4868, Ingredients!$B$11:$B$310, 0)), "")))</f>
        <v/>
      </c>
      <c r="AN4868" s="83" t="str">
        <f t="shared" si="1130"/>
        <v/>
      </c>
      <c r="AP4868" s="114" t="str">
        <f t="shared" si="1140"/>
        <v/>
      </c>
      <c r="AR4868" s="117" t="str">
        <f>IF($C4868="", "", IF(IFERROR(INDEX(Ingredients!$AI$11:$AI$310, MATCH($C4868, Ingredients!$B$11:$B$310, 0)), "")="", "", IFERROR(INDEX(Ingredients!$AI$11:$AI$310, MATCH($C4868, Ingredients!$B$11:$B$310, 0)), "")))</f>
        <v/>
      </c>
      <c r="AT4868" s="120" t="str">
        <f t="shared" si="1141"/>
        <v/>
      </c>
      <c r="AV4868" s="90" t="str">
        <f t="shared" si="1131"/>
        <v/>
      </c>
      <c r="AX4868" s="90" t="str">
        <f>IF($AV4868="", "", COUNTIF($AV$11:$AV$5010, "&lt;"&amp;$AV4868)+1+COUNTIF($AV$11:$AV4868, $AV4868)-1)</f>
        <v/>
      </c>
      <c r="AZ4868" s="111" t="str">
        <f>IF($B4868="", "", SUMIF('Shopping List'!$AV$11:$AV$25, $B4868, 'Shopping List'!$BN$11:$BN$25))</f>
        <v/>
      </c>
      <c r="BB4868" s="117" t="str">
        <f t="shared" si="1142"/>
        <v/>
      </c>
    </row>
    <row r="4869" spans="1:54" x14ac:dyDescent="0.25">
      <c r="A4869" s="4"/>
      <c r="B4869" s="37"/>
      <c r="C4869" s="124"/>
      <c r="D4869" s="39"/>
      <c r="E4869" s="125"/>
      <c r="F4869" s="48"/>
      <c r="G4869" s="4"/>
      <c r="H4869" s="4"/>
      <c r="I4869" s="95" t="str">
        <f>IF($C4869="", "", IF(IFERROR(INDEX(Ingredients!$C$11:$C$310, MATCH($C4869, Ingredients!$B$11:$B$310, 0)), "")="", "", IFERROR(INDEX(Ingredients!$C$11:$C$310, MATCH($C4869, Ingredients!$B$11:$B$310, 0)), "")))</f>
        <v/>
      </c>
      <c r="J4869" s="73" t="str">
        <f>IF($B4869="", "", IF(IFERROR(INDEX(Meals!$C$11:$C$260, MATCH($B4869, Meals!$B$11:$B$260, 0)), "")="", "", IFERROR(INDEX(Meals!$C$11:$C$260, MATCH($B4869, Meals!$B$11:$B$260, 0)), "")))</f>
        <v/>
      </c>
      <c r="K4869" s="4"/>
      <c r="L4869" s="72" t="str">
        <f t="shared" si="1132"/>
        <v/>
      </c>
      <c r="M4869" s="73" t="str">
        <f t="shared" si="1133"/>
        <v/>
      </c>
      <c r="N4869" s="4"/>
      <c r="O4869" s="78" t="str">
        <f t="shared" si="1134"/>
        <v/>
      </c>
      <c r="P4869" s="79" t="str">
        <f t="shared" si="1135"/>
        <v/>
      </c>
      <c r="Q4869" s="4"/>
      <c r="R4869" s="90" t="str">
        <f t="shared" si="1136"/>
        <v/>
      </c>
      <c r="S4869" s="4"/>
      <c r="Y4869" s="18" t="str">
        <f t="shared" si="1137"/>
        <v/>
      </c>
      <c r="AA4869" s="18" t="str">
        <f t="shared" si="1128"/>
        <v/>
      </c>
      <c r="AB4869" s="18" t="str">
        <f t="shared" si="1129"/>
        <v/>
      </c>
      <c r="AC4869" s="18" t="str">
        <f t="shared" si="1138"/>
        <v/>
      </c>
      <c r="AD4869" s="18" t="str">
        <f t="shared" si="1138"/>
        <v/>
      </c>
      <c r="AE4869" s="18" t="str">
        <f t="shared" si="1139"/>
        <v/>
      </c>
      <c r="AG4869" s="95" t="str">
        <f>IF($C4869="", "", IF(IFERROR(INDEX(Ingredients!C$11:C$310, MATCH($C4869, Ingredients!$B$11:$B$310, 0)), "")="", "", IFERROR(INDEX(Ingredients!C$11:C$310, MATCH($C4869, Ingredients!$B$11:$B$310, 0)), "")))</f>
        <v/>
      </c>
      <c r="AH4869" s="105" t="str">
        <f>IF($C4869="", "", IF(IFERROR(INDEX(Ingredients!D$11:D$310, MATCH($C4869, Ingredients!$B$11:$B$310, 0)), "")="", "", IFERROR(INDEX(Ingredients!D$11:D$310, MATCH($C4869, Ingredients!$B$11:$B$310, 0)), "")))</f>
        <v/>
      </c>
      <c r="AI4869" s="106" t="str">
        <f>IF($C4869="", "", IF(IFERROR(INDEX(Ingredients!E$11:E$310, MATCH($C4869, Ingredients!$B$11:$B$310, 0)), "")="", "", IFERROR(INDEX(Ingredients!E$11:E$310, MATCH($C4869, Ingredients!$B$11:$B$310, 0)), "")))</f>
        <v/>
      </c>
      <c r="AJ4869" s="108" t="str">
        <f>IF($C4869="", "", IF(IFERROR(INDEX(Ingredients!F$11:F$310, MATCH($C4869, Ingredients!$B$11:$B$310, 0)), "")="", "", IFERROR(INDEX(Ingredients!F$11:F$310, MATCH($C4869, Ingredients!$B$11:$B$310, 0)), "")))</f>
        <v/>
      </c>
      <c r="AK4869" s="106" t="str">
        <f>IF($C4869="", "", IF(IFERROR(INDEX(Ingredients!G$11:G$310, MATCH($C4869, Ingredients!$B$11:$B$310, 0)), "")="", "", IFERROR(INDEX(Ingredients!G$11:G$310, MATCH($C4869, Ingredients!$B$11:$B$310, 0)), "")))</f>
        <v/>
      </c>
      <c r="AL4869" s="79" t="str">
        <f>IF($C4869="", "", IF(IFERROR(INDEX(Ingredients!H$11:H$310, MATCH($C4869, Ingredients!$B$11:$B$310, 0)), "")="", "", IFERROR(INDEX(Ingredients!H$11:H$310, MATCH($C4869, Ingredients!$B$11:$B$310, 0)), "")))</f>
        <v/>
      </c>
      <c r="AN4869" s="83" t="str">
        <f t="shared" si="1130"/>
        <v/>
      </c>
      <c r="AP4869" s="114" t="str">
        <f t="shared" si="1140"/>
        <v/>
      </c>
      <c r="AR4869" s="117" t="str">
        <f>IF($C4869="", "", IF(IFERROR(INDEX(Ingredients!$AI$11:$AI$310, MATCH($C4869, Ingredients!$B$11:$B$310, 0)), "")="", "", IFERROR(INDEX(Ingredients!$AI$11:$AI$310, MATCH($C4869, Ingredients!$B$11:$B$310, 0)), "")))</f>
        <v/>
      </c>
      <c r="AT4869" s="120" t="str">
        <f t="shared" si="1141"/>
        <v/>
      </c>
      <c r="AV4869" s="90" t="str">
        <f t="shared" si="1131"/>
        <v/>
      </c>
      <c r="AX4869" s="90" t="str">
        <f>IF($AV4869="", "", COUNTIF($AV$11:$AV$5010, "&lt;"&amp;$AV4869)+1+COUNTIF($AV$11:$AV4869, $AV4869)-1)</f>
        <v/>
      </c>
      <c r="AZ4869" s="111" t="str">
        <f>IF($B4869="", "", SUMIF('Shopping List'!$AV$11:$AV$25, $B4869, 'Shopping List'!$BN$11:$BN$25))</f>
        <v/>
      </c>
      <c r="BB4869" s="117" t="str">
        <f t="shared" si="1142"/>
        <v/>
      </c>
    </row>
    <row r="4870" spans="1:54" x14ac:dyDescent="0.25">
      <c r="A4870" s="4"/>
      <c r="B4870" s="37"/>
      <c r="C4870" s="124"/>
      <c r="D4870" s="39"/>
      <c r="E4870" s="125"/>
      <c r="F4870" s="48"/>
      <c r="G4870" s="4"/>
      <c r="H4870" s="4"/>
      <c r="I4870" s="95" t="str">
        <f>IF($C4870="", "", IF(IFERROR(INDEX(Ingredients!$C$11:$C$310, MATCH($C4870, Ingredients!$B$11:$B$310, 0)), "")="", "", IFERROR(INDEX(Ingredients!$C$11:$C$310, MATCH($C4870, Ingredients!$B$11:$B$310, 0)), "")))</f>
        <v/>
      </c>
      <c r="J4870" s="73" t="str">
        <f>IF($B4870="", "", IF(IFERROR(INDEX(Meals!$C$11:$C$260, MATCH($B4870, Meals!$B$11:$B$260, 0)), "")="", "", IFERROR(INDEX(Meals!$C$11:$C$260, MATCH($B4870, Meals!$B$11:$B$260, 0)), "")))</f>
        <v/>
      </c>
      <c r="K4870" s="4"/>
      <c r="L4870" s="72" t="str">
        <f t="shared" si="1132"/>
        <v/>
      </c>
      <c r="M4870" s="73" t="str">
        <f t="shared" si="1133"/>
        <v/>
      </c>
      <c r="N4870" s="4"/>
      <c r="O4870" s="78" t="str">
        <f t="shared" si="1134"/>
        <v/>
      </c>
      <c r="P4870" s="79" t="str">
        <f t="shared" si="1135"/>
        <v/>
      </c>
      <c r="Q4870" s="4"/>
      <c r="R4870" s="90" t="str">
        <f t="shared" si="1136"/>
        <v/>
      </c>
      <c r="S4870" s="4"/>
      <c r="Y4870" s="18" t="str">
        <f t="shared" si="1137"/>
        <v/>
      </c>
      <c r="AA4870" s="18" t="str">
        <f t="shared" si="1128"/>
        <v/>
      </c>
      <c r="AB4870" s="18" t="str">
        <f t="shared" si="1129"/>
        <v/>
      </c>
      <c r="AC4870" s="18" t="str">
        <f t="shared" si="1138"/>
        <v/>
      </c>
      <c r="AD4870" s="18" t="str">
        <f t="shared" si="1138"/>
        <v/>
      </c>
      <c r="AE4870" s="18" t="str">
        <f t="shared" si="1139"/>
        <v/>
      </c>
      <c r="AG4870" s="95" t="str">
        <f>IF($C4870="", "", IF(IFERROR(INDEX(Ingredients!C$11:C$310, MATCH($C4870, Ingredients!$B$11:$B$310, 0)), "")="", "", IFERROR(INDEX(Ingredients!C$11:C$310, MATCH($C4870, Ingredients!$B$11:$B$310, 0)), "")))</f>
        <v/>
      </c>
      <c r="AH4870" s="105" t="str">
        <f>IF($C4870="", "", IF(IFERROR(INDEX(Ingredients!D$11:D$310, MATCH($C4870, Ingredients!$B$11:$B$310, 0)), "")="", "", IFERROR(INDEX(Ingredients!D$11:D$310, MATCH($C4870, Ingredients!$B$11:$B$310, 0)), "")))</f>
        <v/>
      </c>
      <c r="AI4870" s="106" t="str">
        <f>IF($C4870="", "", IF(IFERROR(INDEX(Ingredients!E$11:E$310, MATCH($C4870, Ingredients!$B$11:$B$310, 0)), "")="", "", IFERROR(INDEX(Ingredients!E$11:E$310, MATCH($C4870, Ingredients!$B$11:$B$310, 0)), "")))</f>
        <v/>
      </c>
      <c r="AJ4870" s="108" t="str">
        <f>IF($C4870="", "", IF(IFERROR(INDEX(Ingredients!F$11:F$310, MATCH($C4870, Ingredients!$B$11:$B$310, 0)), "")="", "", IFERROR(INDEX(Ingredients!F$11:F$310, MATCH($C4870, Ingredients!$B$11:$B$310, 0)), "")))</f>
        <v/>
      </c>
      <c r="AK4870" s="106" t="str">
        <f>IF($C4870="", "", IF(IFERROR(INDEX(Ingredients!G$11:G$310, MATCH($C4870, Ingredients!$B$11:$B$310, 0)), "")="", "", IFERROR(INDEX(Ingredients!G$11:G$310, MATCH($C4870, Ingredients!$B$11:$B$310, 0)), "")))</f>
        <v/>
      </c>
      <c r="AL4870" s="79" t="str">
        <f>IF($C4870="", "", IF(IFERROR(INDEX(Ingredients!H$11:H$310, MATCH($C4870, Ingredients!$B$11:$B$310, 0)), "")="", "", IFERROR(INDEX(Ingredients!H$11:H$310, MATCH($C4870, Ingredients!$B$11:$B$310, 0)), "")))</f>
        <v/>
      </c>
      <c r="AN4870" s="83" t="str">
        <f t="shared" si="1130"/>
        <v/>
      </c>
      <c r="AP4870" s="114" t="str">
        <f t="shared" si="1140"/>
        <v/>
      </c>
      <c r="AR4870" s="117" t="str">
        <f>IF($C4870="", "", IF(IFERROR(INDEX(Ingredients!$AI$11:$AI$310, MATCH($C4870, Ingredients!$B$11:$B$310, 0)), "")="", "", IFERROR(INDEX(Ingredients!$AI$11:$AI$310, MATCH($C4870, Ingredients!$B$11:$B$310, 0)), "")))</f>
        <v/>
      </c>
      <c r="AT4870" s="120" t="str">
        <f t="shared" si="1141"/>
        <v/>
      </c>
      <c r="AV4870" s="90" t="str">
        <f t="shared" si="1131"/>
        <v/>
      </c>
      <c r="AX4870" s="90" t="str">
        <f>IF($AV4870="", "", COUNTIF($AV$11:$AV$5010, "&lt;"&amp;$AV4870)+1+COUNTIF($AV$11:$AV4870, $AV4870)-1)</f>
        <v/>
      </c>
      <c r="AZ4870" s="111" t="str">
        <f>IF($B4870="", "", SUMIF('Shopping List'!$AV$11:$AV$25, $B4870, 'Shopping List'!$BN$11:$BN$25))</f>
        <v/>
      </c>
      <c r="BB4870" s="117" t="str">
        <f t="shared" si="1142"/>
        <v/>
      </c>
    </row>
    <row r="4871" spans="1:54" x14ac:dyDescent="0.25">
      <c r="A4871" s="4"/>
      <c r="B4871" s="37"/>
      <c r="C4871" s="124"/>
      <c r="D4871" s="39"/>
      <c r="E4871" s="125"/>
      <c r="F4871" s="48"/>
      <c r="G4871" s="4"/>
      <c r="H4871" s="4"/>
      <c r="I4871" s="95" t="str">
        <f>IF($C4871="", "", IF(IFERROR(INDEX(Ingredients!$C$11:$C$310, MATCH($C4871, Ingredients!$B$11:$B$310, 0)), "")="", "", IFERROR(INDEX(Ingredients!$C$11:$C$310, MATCH($C4871, Ingredients!$B$11:$B$310, 0)), "")))</f>
        <v/>
      </c>
      <c r="J4871" s="73" t="str">
        <f>IF($B4871="", "", IF(IFERROR(INDEX(Meals!$C$11:$C$260, MATCH($B4871, Meals!$B$11:$B$260, 0)), "")="", "", IFERROR(INDEX(Meals!$C$11:$C$260, MATCH($B4871, Meals!$B$11:$B$260, 0)), "")))</f>
        <v/>
      </c>
      <c r="K4871" s="4"/>
      <c r="L4871" s="72" t="str">
        <f t="shared" si="1132"/>
        <v/>
      </c>
      <c r="M4871" s="73" t="str">
        <f t="shared" si="1133"/>
        <v/>
      </c>
      <c r="N4871" s="4"/>
      <c r="O4871" s="78" t="str">
        <f t="shared" si="1134"/>
        <v/>
      </c>
      <c r="P4871" s="79" t="str">
        <f t="shared" si="1135"/>
        <v/>
      </c>
      <c r="Q4871" s="4"/>
      <c r="R4871" s="90" t="str">
        <f t="shared" si="1136"/>
        <v/>
      </c>
      <c r="S4871" s="4"/>
      <c r="Y4871" s="18" t="str">
        <f t="shared" si="1137"/>
        <v/>
      </c>
      <c r="AA4871" s="18" t="str">
        <f t="shared" si="1128"/>
        <v/>
      </c>
      <c r="AB4871" s="18" t="str">
        <f t="shared" si="1129"/>
        <v/>
      </c>
      <c r="AC4871" s="18" t="str">
        <f t="shared" si="1138"/>
        <v/>
      </c>
      <c r="AD4871" s="18" t="str">
        <f t="shared" si="1138"/>
        <v/>
      </c>
      <c r="AE4871" s="18" t="str">
        <f t="shared" si="1139"/>
        <v/>
      </c>
      <c r="AG4871" s="95" t="str">
        <f>IF($C4871="", "", IF(IFERROR(INDEX(Ingredients!C$11:C$310, MATCH($C4871, Ingredients!$B$11:$B$310, 0)), "")="", "", IFERROR(INDEX(Ingredients!C$11:C$310, MATCH($C4871, Ingredients!$B$11:$B$310, 0)), "")))</f>
        <v/>
      </c>
      <c r="AH4871" s="105" t="str">
        <f>IF($C4871="", "", IF(IFERROR(INDEX(Ingredients!D$11:D$310, MATCH($C4871, Ingredients!$B$11:$B$310, 0)), "")="", "", IFERROR(INDEX(Ingredients!D$11:D$310, MATCH($C4871, Ingredients!$B$11:$B$310, 0)), "")))</f>
        <v/>
      </c>
      <c r="AI4871" s="106" t="str">
        <f>IF($C4871="", "", IF(IFERROR(INDEX(Ingredients!E$11:E$310, MATCH($C4871, Ingredients!$B$11:$B$310, 0)), "")="", "", IFERROR(INDEX(Ingredients!E$11:E$310, MATCH($C4871, Ingredients!$B$11:$B$310, 0)), "")))</f>
        <v/>
      </c>
      <c r="AJ4871" s="108" t="str">
        <f>IF($C4871="", "", IF(IFERROR(INDEX(Ingredients!F$11:F$310, MATCH($C4871, Ingredients!$B$11:$B$310, 0)), "")="", "", IFERROR(INDEX(Ingredients!F$11:F$310, MATCH($C4871, Ingredients!$B$11:$B$310, 0)), "")))</f>
        <v/>
      </c>
      <c r="AK4871" s="106" t="str">
        <f>IF($C4871="", "", IF(IFERROR(INDEX(Ingredients!G$11:G$310, MATCH($C4871, Ingredients!$B$11:$B$310, 0)), "")="", "", IFERROR(INDEX(Ingredients!G$11:G$310, MATCH($C4871, Ingredients!$B$11:$B$310, 0)), "")))</f>
        <v/>
      </c>
      <c r="AL4871" s="79" t="str">
        <f>IF($C4871="", "", IF(IFERROR(INDEX(Ingredients!H$11:H$310, MATCH($C4871, Ingredients!$B$11:$B$310, 0)), "")="", "", IFERROR(INDEX(Ingredients!H$11:H$310, MATCH($C4871, Ingredients!$B$11:$B$310, 0)), "")))</f>
        <v/>
      </c>
      <c r="AN4871" s="83" t="str">
        <f t="shared" si="1130"/>
        <v/>
      </c>
      <c r="AP4871" s="114" t="str">
        <f t="shared" si="1140"/>
        <v/>
      </c>
      <c r="AR4871" s="117" t="str">
        <f>IF($C4871="", "", IF(IFERROR(INDEX(Ingredients!$AI$11:$AI$310, MATCH($C4871, Ingredients!$B$11:$B$310, 0)), "")="", "", IFERROR(INDEX(Ingredients!$AI$11:$AI$310, MATCH($C4871, Ingredients!$B$11:$B$310, 0)), "")))</f>
        <v/>
      </c>
      <c r="AT4871" s="120" t="str">
        <f t="shared" si="1141"/>
        <v/>
      </c>
      <c r="AV4871" s="90" t="str">
        <f t="shared" si="1131"/>
        <v/>
      </c>
      <c r="AX4871" s="90" t="str">
        <f>IF($AV4871="", "", COUNTIF($AV$11:$AV$5010, "&lt;"&amp;$AV4871)+1+COUNTIF($AV$11:$AV4871, $AV4871)-1)</f>
        <v/>
      </c>
      <c r="AZ4871" s="111" t="str">
        <f>IF($B4871="", "", SUMIF('Shopping List'!$AV$11:$AV$25, $B4871, 'Shopping List'!$BN$11:$BN$25))</f>
        <v/>
      </c>
      <c r="BB4871" s="117" t="str">
        <f t="shared" si="1142"/>
        <v/>
      </c>
    </row>
    <row r="4872" spans="1:54" x14ac:dyDescent="0.25">
      <c r="A4872" s="4"/>
      <c r="B4872" s="37"/>
      <c r="C4872" s="124"/>
      <c r="D4872" s="39"/>
      <c r="E4872" s="125"/>
      <c r="F4872" s="48"/>
      <c r="G4872" s="4"/>
      <c r="H4872" s="4"/>
      <c r="I4872" s="95" t="str">
        <f>IF($C4872="", "", IF(IFERROR(INDEX(Ingredients!$C$11:$C$310, MATCH($C4872, Ingredients!$B$11:$B$310, 0)), "")="", "", IFERROR(INDEX(Ingredients!$C$11:$C$310, MATCH($C4872, Ingredients!$B$11:$B$310, 0)), "")))</f>
        <v/>
      </c>
      <c r="J4872" s="73" t="str">
        <f>IF($B4872="", "", IF(IFERROR(INDEX(Meals!$C$11:$C$260, MATCH($B4872, Meals!$B$11:$B$260, 0)), "")="", "", IFERROR(INDEX(Meals!$C$11:$C$260, MATCH($B4872, Meals!$B$11:$B$260, 0)), "")))</f>
        <v/>
      </c>
      <c r="K4872" s="4"/>
      <c r="L4872" s="72" t="str">
        <f t="shared" si="1132"/>
        <v/>
      </c>
      <c r="M4872" s="73" t="str">
        <f t="shared" si="1133"/>
        <v/>
      </c>
      <c r="N4872" s="4"/>
      <c r="O4872" s="78" t="str">
        <f t="shared" si="1134"/>
        <v/>
      </c>
      <c r="P4872" s="79" t="str">
        <f t="shared" si="1135"/>
        <v/>
      </c>
      <c r="Q4872" s="4"/>
      <c r="R4872" s="90" t="str">
        <f t="shared" si="1136"/>
        <v/>
      </c>
      <c r="S4872" s="4"/>
      <c r="Y4872" s="18" t="str">
        <f t="shared" si="1137"/>
        <v/>
      </c>
      <c r="AA4872" s="18" t="str">
        <f t="shared" si="1128"/>
        <v/>
      </c>
      <c r="AB4872" s="18" t="str">
        <f t="shared" si="1129"/>
        <v/>
      </c>
      <c r="AC4872" s="18" t="str">
        <f t="shared" si="1138"/>
        <v/>
      </c>
      <c r="AD4872" s="18" t="str">
        <f t="shared" si="1138"/>
        <v/>
      </c>
      <c r="AE4872" s="18" t="str">
        <f t="shared" si="1139"/>
        <v/>
      </c>
      <c r="AG4872" s="95" t="str">
        <f>IF($C4872="", "", IF(IFERROR(INDEX(Ingredients!C$11:C$310, MATCH($C4872, Ingredients!$B$11:$B$310, 0)), "")="", "", IFERROR(INDEX(Ingredients!C$11:C$310, MATCH($C4872, Ingredients!$B$11:$B$310, 0)), "")))</f>
        <v/>
      </c>
      <c r="AH4872" s="105" t="str">
        <f>IF($C4872="", "", IF(IFERROR(INDEX(Ingredients!D$11:D$310, MATCH($C4872, Ingredients!$B$11:$B$310, 0)), "")="", "", IFERROR(INDEX(Ingredients!D$11:D$310, MATCH($C4872, Ingredients!$B$11:$B$310, 0)), "")))</f>
        <v/>
      </c>
      <c r="AI4872" s="106" t="str">
        <f>IF($C4872="", "", IF(IFERROR(INDEX(Ingredients!E$11:E$310, MATCH($C4872, Ingredients!$B$11:$B$310, 0)), "")="", "", IFERROR(INDEX(Ingredients!E$11:E$310, MATCH($C4872, Ingredients!$B$11:$B$310, 0)), "")))</f>
        <v/>
      </c>
      <c r="AJ4872" s="108" t="str">
        <f>IF($C4872="", "", IF(IFERROR(INDEX(Ingredients!F$11:F$310, MATCH($C4872, Ingredients!$B$11:$B$310, 0)), "")="", "", IFERROR(INDEX(Ingredients!F$11:F$310, MATCH($C4872, Ingredients!$B$11:$B$310, 0)), "")))</f>
        <v/>
      </c>
      <c r="AK4872" s="106" t="str">
        <f>IF($C4872="", "", IF(IFERROR(INDEX(Ingredients!G$11:G$310, MATCH($C4872, Ingredients!$B$11:$B$310, 0)), "")="", "", IFERROR(INDEX(Ingredients!G$11:G$310, MATCH($C4872, Ingredients!$B$11:$B$310, 0)), "")))</f>
        <v/>
      </c>
      <c r="AL4872" s="79" t="str">
        <f>IF($C4872="", "", IF(IFERROR(INDEX(Ingredients!H$11:H$310, MATCH($C4872, Ingredients!$B$11:$B$310, 0)), "")="", "", IFERROR(INDEX(Ingredients!H$11:H$310, MATCH($C4872, Ingredients!$B$11:$B$310, 0)), "")))</f>
        <v/>
      </c>
      <c r="AN4872" s="83" t="str">
        <f t="shared" si="1130"/>
        <v/>
      </c>
      <c r="AP4872" s="114" t="str">
        <f t="shared" si="1140"/>
        <v/>
      </c>
      <c r="AR4872" s="117" t="str">
        <f>IF($C4872="", "", IF(IFERROR(INDEX(Ingredients!$AI$11:$AI$310, MATCH($C4872, Ingredients!$B$11:$B$310, 0)), "")="", "", IFERROR(INDEX(Ingredients!$AI$11:$AI$310, MATCH($C4872, Ingredients!$B$11:$B$310, 0)), "")))</f>
        <v/>
      </c>
      <c r="AT4872" s="120" t="str">
        <f t="shared" si="1141"/>
        <v/>
      </c>
      <c r="AV4872" s="90" t="str">
        <f t="shared" si="1131"/>
        <v/>
      </c>
      <c r="AX4872" s="90" t="str">
        <f>IF($AV4872="", "", COUNTIF($AV$11:$AV$5010, "&lt;"&amp;$AV4872)+1+COUNTIF($AV$11:$AV4872, $AV4872)-1)</f>
        <v/>
      </c>
      <c r="AZ4872" s="111" t="str">
        <f>IF($B4872="", "", SUMIF('Shopping List'!$AV$11:$AV$25, $B4872, 'Shopping List'!$BN$11:$BN$25))</f>
        <v/>
      </c>
      <c r="BB4872" s="117" t="str">
        <f t="shared" si="1142"/>
        <v/>
      </c>
    </row>
    <row r="4873" spans="1:54" x14ac:dyDescent="0.25">
      <c r="A4873" s="4"/>
      <c r="B4873" s="37"/>
      <c r="C4873" s="124"/>
      <c r="D4873" s="39"/>
      <c r="E4873" s="125"/>
      <c r="F4873" s="48"/>
      <c r="G4873" s="4"/>
      <c r="H4873" s="4"/>
      <c r="I4873" s="95" t="str">
        <f>IF($C4873="", "", IF(IFERROR(INDEX(Ingredients!$C$11:$C$310, MATCH($C4873, Ingredients!$B$11:$B$310, 0)), "")="", "", IFERROR(INDEX(Ingredients!$C$11:$C$310, MATCH($C4873, Ingredients!$B$11:$B$310, 0)), "")))</f>
        <v/>
      </c>
      <c r="J4873" s="73" t="str">
        <f>IF($B4873="", "", IF(IFERROR(INDEX(Meals!$C$11:$C$260, MATCH($B4873, Meals!$B$11:$B$260, 0)), "")="", "", IFERROR(INDEX(Meals!$C$11:$C$260, MATCH($B4873, Meals!$B$11:$B$260, 0)), "")))</f>
        <v/>
      </c>
      <c r="K4873" s="4"/>
      <c r="L4873" s="72" t="str">
        <f t="shared" si="1132"/>
        <v/>
      </c>
      <c r="M4873" s="73" t="str">
        <f t="shared" si="1133"/>
        <v/>
      </c>
      <c r="N4873" s="4"/>
      <c r="O4873" s="78" t="str">
        <f t="shared" si="1134"/>
        <v/>
      </c>
      <c r="P4873" s="79" t="str">
        <f t="shared" si="1135"/>
        <v/>
      </c>
      <c r="Q4873" s="4"/>
      <c r="R4873" s="90" t="str">
        <f t="shared" si="1136"/>
        <v/>
      </c>
      <c r="S4873" s="4"/>
      <c r="Y4873" s="18" t="str">
        <f t="shared" si="1137"/>
        <v/>
      </c>
      <c r="AA4873" s="18" t="str">
        <f t="shared" si="1128"/>
        <v/>
      </c>
      <c r="AB4873" s="18" t="str">
        <f t="shared" si="1129"/>
        <v/>
      </c>
      <c r="AC4873" s="18" t="str">
        <f t="shared" si="1138"/>
        <v/>
      </c>
      <c r="AD4873" s="18" t="str">
        <f t="shared" si="1138"/>
        <v/>
      </c>
      <c r="AE4873" s="18" t="str">
        <f t="shared" si="1139"/>
        <v/>
      </c>
      <c r="AG4873" s="95" t="str">
        <f>IF($C4873="", "", IF(IFERROR(INDEX(Ingredients!C$11:C$310, MATCH($C4873, Ingredients!$B$11:$B$310, 0)), "")="", "", IFERROR(INDEX(Ingredients!C$11:C$310, MATCH($C4873, Ingredients!$B$11:$B$310, 0)), "")))</f>
        <v/>
      </c>
      <c r="AH4873" s="105" t="str">
        <f>IF($C4873="", "", IF(IFERROR(INDEX(Ingredients!D$11:D$310, MATCH($C4873, Ingredients!$B$11:$B$310, 0)), "")="", "", IFERROR(INDEX(Ingredients!D$11:D$310, MATCH($C4873, Ingredients!$B$11:$B$310, 0)), "")))</f>
        <v/>
      </c>
      <c r="AI4873" s="106" t="str">
        <f>IF($C4873="", "", IF(IFERROR(INDEX(Ingredients!E$11:E$310, MATCH($C4873, Ingredients!$B$11:$B$310, 0)), "")="", "", IFERROR(INDEX(Ingredients!E$11:E$310, MATCH($C4873, Ingredients!$B$11:$B$310, 0)), "")))</f>
        <v/>
      </c>
      <c r="AJ4873" s="108" t="str">
        <f>IF($C4873="", "", IF(IFERROR(INDEX(Ingredients!F$11:F$310, MATCH($C4873, Ingredients!$B$11:$B$310, 0)), "")="", "", IFERROR(INDEX(Ingredients!F$11:F$310, MATCH($C4873, Ingredients!$B$11:$B$310, 0)), "")))</f>
        <v/>
      </c>
      <c r="AK4873" s="106" t="str">
        <f>IF($C4873="", "", IF(IFERROR(INDEX(Ingredients!G$11:G$310, MATCH($C4873, Ingredients!$B$11:$B$310, 0)), "")="", "", IFERROR(INDEX(Ingredients!G$11:G$310, MATCH($C4873, Ingredients!$B$11:$B$310, 0)), "")))</f>
        <v/>
      </c>
      <c r="AL4873" s="79" t="str">
        <f>IF($C4873="", "", IF(IFERROR(INDEX(Ingredients!H$11:H$310, MATCH($C4873, Ingredients!$B$11:$B$310, 0)), "")="", "", IFERROR(INDEX(Ingredients!H$11:H$310, MATCH($C4873, Ingredients!$B$11:$B$310, 0)), "")))</f>
        <v/>
      </c>
      <c r="AN4873" s="83" t="str">
        <f t="shared" si="1130"/>
        <v/>
      </c>
      <c r="AP4873" s="114" t="str">
        <f t="shared" si="1140"/>
        <v/>
      </c>
      <c r="AR4873" s="117" t="str">
        <f>IF($C4873="", "", IF(IFERROR(INDEX(Ingredients!$AI$11:$AI$310, MATCH($C4873, Ingredients!$B$11:$B$310, 0)), "")="", "", IFERROR(INDEX(Ingredients!$AI$11:$AI$310, MATCH($C4873, Ingredients!$B$11:$B$310, 0)), "")))</f>
        <v/>
      </c>
      <c r="AT4873" s="120" t="str">
        <f t="shared" si="1141"/>
        <v/>
      </c>
      <c r="AV4873" s="90" t="str">
        <f t="shared" si="1131"/>
        <v/>
      </c>
      <c r="AX4873" s="90" t="str">
        <f>IF($AV4873="", "", COUNTIF($AV$11:$AV$5010, "&lt;"&amp;$AV4873)+1+COUNTIF($AV$11:$AV4873, $AV4873)-1)</f>
        <v/>
      </c>
      <c r="AZ4873" s="111" t="str">
        <f>IF($B4873="", "", SUMIF('Shopping List'!$AV$11:$AV$25, $B4873, 'Shopping List'!$BN$11:$BN$25))</f>
        <v/>
      </c>
      <c r="BB4873" s="117" t="str">
        <f t="shared" si="1142"/>
        <v/>
      </c>
    </row>
    <row r="4874" spans="1:54" x14ac:dyDescent="0.25">
      <c r="A4874" s="4"/>
      <c r="B4874" s="37"/>
      <c r="C4874" s="124"/>
      <c r="D4874" s="39"/>
      <c r="E4874" s="125"/>
      <c r="F4874" s="48"/>
      <c r="G4874" s="4"/>
      <c r="H4874" s="4"/>
      <c r="I4874" s="95" t="str">
        <f>IF($C4874="", "", IF(IFERROR(INDEX(Ingredients!$C$11:$C$310, MATCH($C4874, Ingredients!$B$11:$B$310, 0)), "")="", "", IFERROR(INDEX(Ingredients!$C$11:$C$310, MATCH($C4874, Ingredients!$B$11:$B$310, 0)), "")))</f>
        <v/>
      </c>
      <c r="J4874" s="73" t="str">
        <f>IF($B4874="", "", IF(IFERROR(INDEX(Meals!$C$11:$C$260, MATCH($B4874, Meals!$B$11:$B$260, 0)), "")="", "", IFERROR(INDEX(Meals!$C$11:$C$260, MATCH($B4874, Meals!$B$11:$B$260, 0)), "")))</f>
        <v/>
      </c>
      <c r="K4874" s="4"/>
      <c r="L4874" s="72" t="str">
        <f t="shared" si="1132"/>
        <v/>
      </c>
      <c r="M4874" s="73" t="str">
        <f t="shared" si="1133"/>
        <v/>
      </c>
      <c r="N4874" s="4"/>
      <c r="O4874" s="78" t="str">
        <f t="shared" si="1134"/>
        <v/>
      </c>
      <c r="P4874" s="79" t="str">
        <f t="shared" si="1135"/>
        <v/>
      </c>
      <c r="Q4874" s="4"/>
      <c r="R4874" s="90" t="str">
        <f t="shared" si="1136"/>
        <v/>
      </c>
      <c r="S4874" s="4"/>
      <c r="Y4874" s="18" t="str">
        <f t="shared" si="1137"/>
        <v/>
      </c>
      <c r="AA4874" s="18" t="str">
        <f t="shared" si="1128"/>
        <v/>
      </c>
      <c r="AB4874" s="18" t="str">
        <f t="shared" si="1129"/>
        <v/>
      </c>
      <c r="AC4874" s="18" t="str">
        <f t="shared" si="1138"/>
        <v/>
      </c>
      <c r="AD4874" s="18" t="str">
        <f t="shared" si="1138"/>
        <v/>
      </c>
      <c r="AE4874" s="18" t="str">
        <f t="shared" si="1139"/>
        <v/>
      </c>
      <c r="AG4874" s="95" t="str">
        <f>IF($C4874="", "", IF(IFERROR(INDEX(Ingredients!C$11:C$310, MATCH($C4874, Ingredients!$B$11:$B$310, 0)), "")="", "", IFERROR(INDEX(Ingredients!C$11:C$310, MATCH($C4874, Ingredients!$B$11:$B$310, 0)), "")))</f>
        <v/>
      </c>
      <c r="AH4874" s="105" t="str">
        <f>IF($C4874="", "", IF(IFERROR(INDEX(Ingredients!D$11:D$310, MATCH($C4874, Ingredients!$B$11:$B$310, 0)), "")="", "", IFERROR(INDEX(Ingredients!D$11:D$310, MATCH($C4874, Ingredients!$B$11:$B$310, 0)), "")))</f>
        <v/>
      </c>
      <c r="AI4874" s="106" t="str">
        <f>IF($C4874="", "", IF(IFERROR(INDEX(Ingredients!E$11:E$310, MATCH($C4874, Ingredients!$B$11:$B$310, 0)), "")="", "", IFERROR(INDEX(Ingredients!E$11:E$310, MATCH($C4874, Ingredients!$B$11:$B$310, 0)), "")))</f>
        <v/>
      </c>
      <c r="AJ4874" s="108" t="str">
        <f>IF($C4874="", "", IF(IFERROR(INDEX(Ingredients!F$11:F$310, MATCH($C4874, Ingredients!$B$11:$B$310, 0)), "")="", "", IFERROR(INDEX(Ingredients!F$11:F$310, MATCH($C4874, Ingredients!$B$11:$B$310, 0)), "")))</f>
        <v/>
      </c>
      <c r="AK4874" s="106" t="str">
        <f>IF($C4874="", "", IF(IFERROR(INDEX(Ingredients!G$11:G$310, MATCH($C4874, Ingredients!$B$11:$B$310, 0)), "")="", "", IFERROR(INDEX(Ingredients!G$11:G$310, MATCH($C4874, Ingredients!$B$11:$B$310, 0)), "")))</f>
        <v/>
      </c>
      <c r="AL4874" s="79" t="str">
        <f>IF($C4874="", "", IF(IFERROR(INDEX(Ingredients!H$11:H$310, MATCH($C4874, Ingredients!$B$11:$B$310, 0)), "")="", "", IFERROR(INDEX(Ingredients!H$11:H$310, MATCH($C4874, Ingredients!$B$11:$B$310, 0)), "")))</f>
        <v/>
      </c>
      <c r="AN4874" s="83" t="str">
        <f t="shared" si="1130"/>
        <v/>
      </c>
      <c r="AP4874" s="114" t="str">
        <f t="shared" si="1140"/>
        <v/>
      </c>
      <c r="AR4874" s="117" t="str">
        <f>IF($C4874="", "", IF(IFERROR(INDEX(Ingredients!$AI$11:$AI$310, MATCH($C4874, Ingredients!$B$11:$B$310, 0)), "")="", "", IFERROR(INDEX(Ingredients!$AI$11:$AI$310, MATCH($C4874, Ingredients!$B$11:$B$310, 0)), "")))</f>
        <v/>
      </c>
      <c r="AT4874" s="120" t="str">
        <f t="shared" si="1141"/>
        <v/>
      </c>
      <c r="AV4874" s="90" t="str">
        <f t="shared" si="1131"/>
        <v/>
      </c>
      <c r="AX4874" s="90" t="str">
        <f>IF($AV4874="", "", COUNTIF($AV$11:$AV$5010, "&lt;"&amp;$AV4874)+1+COUNTIF($AV$11:$AV4874, $AV4874)-1)</f>
        <v/>
      </c>
      <c r="AZ4874" s="111" t="str">
        <f>IF($B4874="", "", SUMIF('Shopping List'!$AV$11:$AV$25, $B4874, 'Shopping List'!$BN$11:$BN$25))</f>
        <v/>
      </c>
      <c r="BB4874" s="117" t="str">
        <f t="shared" si="1142"/>
        <v/>
      </c>
    </row>
    <row r="4875" spans="1:54" x14ac:dyDescent="0.25">
      <c r="A4875" s="4"/>
      <c r="B4875" s="37"/>
      <c r="C4875" s="124"/>
      <c r="D4875" s="39"/>
      <c r="E4875" s="125"/>
      <c r="F4875" s="48"/>
      <c r="G4875" s="4"/>
      <c r="H4875" s="4"/>
      <c r="I4875" s="95" t="str">
        <f>IF($C4875="", "", IF(IFERROR(INDEX(Ingredients!$C$11:$C$310, MATCH($C4875, Ingredients!$B$11:$B$310, 0)), "")="", "", IFERROR(INDEX(Ingredients!$C$11:$C$310, MATCH($C4875, Ingredients!$B$11:$B$310, 0)), "")))</f>
        <v/>
      </c>
      <c r="J4875" s="73" t="str">
        <f>IF($B4875="", "", IF(IFERROR(INDEX(Meals!$C$11:$C$260, MATCH($B4875, Meals!$B$11:$B$260, 0)), "")="", "", IFERROR(INDEX(Meals!$C$11:$C$260, MATCH($B4875, Meals!$B$11:$B$260, 0)), "")))</f>
        <v/>
      </c>
      <c r="K4875" s="4"/>
      <c r="L4875" s="72" t="str">
        <f t="shared" si="1132"/>
        <v/>
      </c>
      <c r="M4875" s="73" t="str">
        <f t="shared" si="1133"/>
        <v/>
      </c>
      <c r="N4875" s="4"/>
      <c r="O4875" s="78" t="str">
        <f t="shared" si="1134"/>
        <v/>
      </c>
      <c r="P4875" s="79" t="str">
        <f t="shared" si="1135"/>
        <v/>
      </c>
      <c r="Q4875" s="4"/>
      <c r="R4875" s="90" t="str">
        <f t="shared" si="1136"/>
        <v/>
      </c>
      <c r="S4875" s="4"/>
      <c r="Y4875" s="18" t="str">
        <f t="shared" si="1137"/>
        <v/>
      </c>
      <c r="AA4875" s="18" t="str">
        <f t="shared" ref="AA4875:AA4938" si="1143">IF($Y4875="", "", IF(AND(AA$5="X", B4875=""), $Y$6, IF(AND(NOT(B4875=""), COUNTIF(V$11:V$260, B4875)=0), $Y$7, "")))</f>
        <v/>
      </c>
      <c r="AB4875" s="18" t="str">
        <f t="shared" ref="AB4875:AB4938" si="1144">IF($Y4875="", "", IF(AND(AB$5="X", C4875=""), $Y$6, IF(AND(NOT(C4875=""), COUNTIF(W$11:W$310, C4875)=0), $Y$7, "")))</f>
        <v/>
      </c>
      <c r="AC4875" s="18" t="str">
        <f t="shared" si="1138"/>
        <v/>
      </c>
      <c r="AD4875" s="18" t="str">
        <f t="shared" si="1138"/>
        <v/>
      </c>
      <c r="AE4875" s="18" t="str">
        <f t="shared" si="1139"/>
        <v/>
      </c>
      <c r="AG4875" s="95" t="str">
        <f>IF($C4875="", "", IF(IFERROR(INDEX(Ingredients!C$11:C$310, MATCH($C4875, Ingredients!$B$11:$B$310, 0)), "")="", "", IFERROR(INDEX(Ingredients!C$11:C$310, MATCH($C4875, Ingredients!$B$11:$B$310, 0)), "")))</f>
        <v/>
      </c>
      <c r="AH4875" s="105" t="str">
        <f>IF($C4875="", "", IF(IFERROR(INDEX(Ingredients!D$11:D$310, MATCH($C4875, Ingredients!$B$11:$B$310, 0)), "")="", "", IFERROR(INDEX(Ingredients!D$11:D$310, MATCH($C4875, Ingredients!$B$11:$B$310, 0)), "")))</f>
        <v/>
      </c>
      <c r="AI4875" s="106" t="str">
        <f>IF($C4875="", "", IF(IFERROR(INDEX(Ingredients!E$11:E$310, MATCH($C4875, Ingredients!$B$11:$B$310, 0)), "")="", "", IFERROR(INDEX(Ingredients!E$11:E$310, MATCH($C4875, Ingredients!$B$11:$B$310, 0)), "")))</f>
        <v/>
      </c>
      <c r="AJ4875" s="108" t="str">
        <f>IF($C4875="", "", IF(IFERROR(INDEX(Ingredients!F$11:F$310, MATCH($C4875, Ingredients!$B$11:$B$310, 0)), "")="", "", IFERROR(INDEX(Ingredients!F$11:F$310, MATCH($C4875, Ingredients!$B$11:$B$310, 0)), "")))</f>
        <v/>
      </c>
      <c r="AK4875" s="106" t="str">
        <f>IF($C4875="", "", IF(IFERROR(INDEX(Ingredients!G$11:G$310, MATCH($C4875, Ingredients!$B$11:$B$310, 0)), "")="", "", IFERROR(INDEX(Ingredients!G$11:G$310, MATCH($C4875, Ingredients!$B$11:$B$310, 0)), "")))</f>
        <v/>
      </c>
      <c r="AL4875" s="79" t="str">
        <f>IF($C4875="", "", IF(IFERROR(INDEX(Ingredients!H$11:H$310, MATCH($C4875, Ingredients!$B$11:$B$310, 0)), "")="", "", IFERROR(INDEX(Ingredients!H$11:H$310, MATCH($C4875, Ingredients!$B$11:$B$310, 0)), "")))</f>
        <v/>
      </c>
      <c r="AN4875" s="83" t="str">
        <f t="shared" ref="AN4875:AN4938" si="1145">IF($D4875="", "", IFERROR(IF($AK4875=$AI4875, $AJ4875/$AH4875, $AJ4875), ""))</f>
        <v/>
      </c>
      <c r="AP4875" s="114" t="str">
        <f t="shared" si="1140"/>
        <v/>
      </c>
      <c r="AR4875" s="117" t="str">
        <f>IF($C4875="", "", IF(IFERROR(INDEX(Ingredients!$AI$11:$AI$310, MATCH($C4875, Ingredients!$B$11:$B$310, 0)), "")="", "", IFERROR(INDEX(Ingredients!$AI$11:$AI$310, MATCH($C4875, Ingredients!$B$11:$B$310, 0)), "")))</f>
        <v/>
      </c>
      <c r="AT4875" s="120" t="str">
        <f t="shared" si="1141"/>
        <v/>
      </c>
      <c r="AV4875" s="90" t="str">
        <f t="shared" ref="AV4875:AV4938" si="1146">IF($AT$8="", "", IF($B4875=$AT$8, $E4875, ""))</f>
        <v/>
      </c>
      <c r="AX4875" s="90" t="str">
        <f>IF($AV4875="", "", COUNTIF($AV$11:$AV$5010, "&lt;"&amp;$AV4875)+1+COUNTIF($AV$11:$AV4875, $AV4875)-1)</f>
        <v/>
      </c>
      <c r="AZ4875" s="111" t="str">
        <f>IF($B4875="", "", SUMIF('Shopping List'!$AV$11:$AV$25, $B4875, 'Shopping List'!$BN$11:$BN$25))</f>
        <v/>
      </c>
      <c r="BB4875" s="117" t="str">
        <f t="shared" si="1142"/>
        <v/>
      </c>
    </row>
    <row r="4876" spans="1:54" x14ac:dyDescent="0.25">
      <c r="A4876" s="4"/>
      <c r="B4876" s="37"/>
      <c r="C4876" s="124"/>
      <c r="D4876" s="39"/>
      <c r="E4876" s="125"/>
      <c r="F4876" s="48"/>
      <c r="G4876" s="4"/>
      <c r="H4876" s="4"/>
      <c r="I4876" s="95" t="str">
        <f>IF($C4876="", "", IF(IFERROR(INDEX(Ingredients!$C$11:$C$310, MATCH($C4876, Ingredients!$B$11:$B$310, 0)), "")="", "", IFERROR(INDEX(Ingredients!$C$11:$C$310, MATCH($C4876, Ingredients!$B$11:$B$310, 0)), "")))</f>
        <v/>
      </c>
      <c r="J4876" s="73" t="str">
        <f>IF($B4876="", "", IF(IFERROR(INDEX(Meals!$C$11:$C$260, MATCH($B4876, Meals!$B$11:$B$260, 0)), "")="", "", IFERROR(INDEX(Meals!$C$11:$C$260, MATCH($B4876, Meals!$B$11:$B$260, 0)), "")))</f>
        <v/>
      </c>
      <c r="K4876" s="4"/>
      <c r="L4876" s="72" t="str">
        <f t="shared" ref="L4876:L4939" si="1147">IF($D4876="", "", IFERROR(ROUND($AN4876*$D4876, 0), ""))</f>
        <v/>
      </c>
      <c r="M4876" s="73" t="str">
        <f t="shared" ref="M4876:M4939" si="1148">IFERROR(ROUND($L4876/$J4876, 0), "")</f>
        <v/>
      </c>
      <c r="N4876" s="4"/>
      <c r="O4876" s="78" t="str">
        <f t="shared" ref="O4876:O4939" si="1149">IF($D4876="", "", IFERROR(ROUND($AP4876*$D4876, 2), ""))</f>
        <v/>
      </c>
      <c r="P4876" s="79" t="str">
        <f t="shared" ref="P4876:P4939" si="1150">IFERROR(ROUND($O4876/$J4876, 2), "")</f>
        <v/>
      </c>
      <c r="Q4876" s="4"/>
      <c r="R4876" s="90" t="str">
        <f t="shared" ref="R4876:R4939" si="1151">IF(OR($D4876="", $AR4876=""), "", IF($AR4876&gt;=$D4876, $V$3, $V$4))</f>
        <v/>
      </c>
      <c r="S4876" s="4"/>
      <c r="Y4876" s="18" t="str">
        <f t="shared" ref="Y4876:Y4939" si="1152">IF(COUNTIF($B4876:$F4876, "")=5, "", "X")</f>
        <v/>
      </c>
      <c r="AA4876" s="18" t="str">
        <f t="shared" si="1143"/>
        <v/>
      </c>
      <c r="AB4876" s="18" t="str">
        <f t="shared" si="1144"/>
        <v/>
      </c>
      <c r="AC4876" s="18" t="str">
        <f t="shared" ref="AC4876:AD4939" si="1153">IF($Y4876="", "", IF(AND(AC$5="X", D4876=""), $Y$6, IF(AND(NOT(D4876=""), ISNUMBER(D4876)=FALSE), $Y$7, "")))</f>
        <v/>
      </c>
      <c r="AD4876" s="18" t="str">
        <f t="shared" si="1153"/>
        <v/>
      </c>
      <c r="AE4876" s="18" t="str">
        <f t="shared" ref="AE4876:AE4939" si="1154">IF($Y4876="", "", IF(AND(AE$5="X", F4876=""), $Y$6, ""))</f>
        <v/>
      </c>
      <c r="AG4876" s="95" t="str">
        <f>IF($C4876="", "", IF(IFERROR(INDEX(Ingredients!C$11:C$310, MATCH($C4876, Ingredients!$B$11:$B$310, 0)), "")="", "", IFERROR(INDEX(Ingredients!C$11:C$310, MATCH($C4876, Ingredients!$B$11:$B$310, 0)), "")))</f>
        <v/>
      </c>
      <c r="AH4876" s="105" t="str">
        <f>IF($C4876="", "", IF(IFERROR(INDEX(Ingredients!D$11:D$310, MATCH($C4876, Ingredients!$B$11:$B$310, 0)), "")="", "", IFERROR(INDEX(Ingredients!D$11:D$310, MATCH($C4876, Ingredients!$B$11:$B$310, 0)), "")))</f>
        <v/>
      </c>
      <c r="AI4876" s="106" t="str">
        <f>IF($C4876="", "", IF(IFERROR(INDEX(Ingredients!E$11:E$310, MATCH($C4876, Ingredients!$B$11:$B$310, 0)), "")="", "", IFERROR(INDEX(Ingredients!E$11:E$310, MATCH($C4876, Ingredients!$B$11:$B$310, 0)), "")))</f>
        <v/>
      </c>
      <c r="AJ4876" s="108" t="str">
        <f>IF($C4876="", "", IF(IFERROR(INDEX(Ingredients!F$11:F$310, MATCH($C4876, Ingredients!$B$11:$B$310, 0)), "")="", "", IFERROR(INDEX(Ingredients!F$11:F$310, MATCH($C4876, Ingredients!$B$11:$B$310, 0)), "")))</f>
        <v/>
      </c>
      <c r="AK4876" s="106" t="str">
        <f>IF($C4876="", "", IF(IFERROR(INDEX(Ingredients!G$11:G$310, MATCH($C4876, Ingredients!$B$11:$B$310, 0)), "")="", "", IFERROR(INDEX(Ingredients!G$11:G$310, MATCH($C4876, Ingredients!$B$11:$B$310, 0)), "")))</f>
        <v/>
      </c>
      <c r="AL4876" s="79" t="str">
        <f>IF($C4876="", "", IF(IFERROR(INDEX(Ingredients!H$11:H$310, MATCH($C4876, Ingredients!$B$11:$B$310, 0)), "")="", "", IFERROR(INDEX(Ingredients!H$11:H$310, MATCH($C4876, Ingredients!$B$11:$B$310, 0)), "")))</f>
        <v/>
      </c>
      <c r="AN4876" s="83" t="str">
        <f t="shared" si="1145"/>
        <v/>
      </c>
      <c r="AP4876" s="114" t="str">
        <f t="shared" ref="AP4876:AP4939" si="1155">IF($D4876="", "", IFERROR(IF($AK4876=$AI4876, $AL4876/$AH4876, $AL4876), ""))</f>
        <v/>
      </c>
      <c r="AR4876" s="117" t="str">
        <f>IF($C4876="", "", IF(IFERROR(INDEX(Ingredients!$AI$11:$AI$310, MATCH($C4876, Ingredients!$B$11:$B$310, 0)), "")="", "", IFERROR(INDEX(Ingredients!$AI$11:$AI$310, MATCH($C4876, Ingredients!$B$11:$B$310, 0)), "")))</f>
        <v/>
      </c>
      <c r="AT4876" s="120" t="str">
        <f t="shared" ref="AT4876:AT4939" si="1156">IF(OR($B4876="", $R4876=""), "", CONCATENATE($B4876, " - ", $R4876))</f>
        <v/>
      </c>
      <c r="AV4876" s="90" t="str">
        <f t="shared" si="1146"/>
        <v/>
      </c>
      <c r="AX4876" s="90" t="str">
        <f>IF($AV4876="", "", COUNTIF($AV$11:$AV$5010, "&lt;"&amp;$AV4876)+1+COUNTIF($AV$11:$AV4876, $AV4876)-1)</f>
        <v/>
      </c>
      <c r="AZ4876" s="111" t="str">
        <f>IF($B4876="", "", SUMIF('Shopping List'!$AV$11:$AV$25, $B4876, 'Shopping List'!$BN$11:$BN$25))</f>
        <v/>
      </c>
      <c r="BB4876" s="117" t="str">
        <f t="shared" ref="BB4876:BB4939" si="1157">IF(OR($AZ4876="", $AZ4876=0), "", IFERROR($D4876*$AZ4876, ""))</f>
        <v/>
      </c>
    </row>
    <row r="4877" spans="1:54" x14ac:dyDescent="0.25">
      <c r="A4877" s="4"/>
      <c r="B4877" s="37"/>
      <c r="C4877" s="124"/>
      <c r="D4877" s="39"/>
      <c r="E4877" s="125"/>
      <c r="F4877" s="48"/>
      <c r="G4877" s="4"/>
      <c r="H4877" s="4"/>
      <c r="I4877" s="95" t="str">
        <f>IF($C4877="", "", IF(IFERROR(INDEX(Ingredients!$C$11:$C$310, MATCH($C4877, Ingredients!$B$11:$B$310, 0)), "")="", "", IFERROR(INDEX(Ingredients!$C$11:$C$310, MATCH($C4877, Ingredients!$B$11:$B$310, 0)), "")))</f>
        <v/>
      </c>
      <c r="J4877" s="73" t="str">
        <f>IF($B4877="", "", IF(IFERROR(INDEX(Meals!$C$11:$C$260, MATCH($B4877, Meals!$B$11:$B$260, 0)), "")="", "", IFERROR(INDEX(Meals!$C$11:$C$260, MATCH($B4877, Meals!$B$11:$B$260, 0)), "")))</f>
        <v/>
      </c>
      <c r="K4877" s="4"/>
      <c r="L4877" s="72" t="str">
        <f t="shared" si="1147"/>
        <v/>
      </c>
      <c r="M4877" s="73" t="str">
        <f t="shared" si="1148"/>
        <v/>
      </c>
      <c r="N4877" s="4"/>
      <c r="O4877" s="78" t="str">
        <f t="shared" si="1149"/>
        <v/>
      </c>
      <c r="P4877" s="79" t="str">
        <f t="shared" si="1150"/>
        <v/>
      </c>
      <c r="Q4877" s="4"/>
      <c r="R4877" s="90" t="str">
        <f t="shared" si="1151"/>
        <v/>
      </c>
      <c r="S4877" s="4"/>
      <c r="Y4877" s="18" t="str">
        <f t="shared" si="1152"/>
        <v/>
      </c>
      <c r="AA4877" s="18" t="str">
        <f t="shared" si="1143"/>
        <v/>
      </c>
      <c r="AB4877" s="18" t="str">
        <f t="shared" si="1144"/>
        <v/>
      </c>
      <c r="AC4877" s="18" t="str">
        <f t="shared" si="1153"/>
        <v/>
      </c>
      <c r="AD4877" s="18" t="str">
        <f t="shared" si="1153"/>
        <v/>
      </c>
      <c r="AE4877" s="18" t="str">
        <f t="shared" si="1154"/>
        <v/>
      </c>
      <c r="AG4877" s="95" t="str">
        <f>IF($C4877="", "", IF(IFERROR(INDEX(Ingredients!C$11:C$310, MATCH($C4877, Ingredients!$B$11:$B$310, 0)), "")="", "", IFERROR(INDEX(Ingredients!C$11:C$310, MATCH($C4877, Ingredients!$B$11:$B$310, 0)), "")))</f>
        <v/>
      </c>
      <c r="AH4877" s="105" t="str">
        <f>IF($C4877="", "", IF(IFERROR(INDEX(Ingredients!D$11:D$310, MATCH($C4877, Ingredients!$B$11:$B$310, 0)), "")="", "", IFERROR(INDEX(Ingredients!D$11:D$310, MATCH($C4877, Ingredients!$B$11:$B$310, 0)), "")))</f>
        <v/>
      </c>
      <c r="AI4877" s="106" t="str">
        <f>IF($C4877="", "", IF(IFERROR(INDEX(Ingredients!E$11:E$310, MATCH($C4877, Ingredients!$B$11:$B$310, 0)), "")="", "", IFERROR(INDEX(Ingredients!E$11:E$310, MATCH($C4877, Ingredients!$B$11:$B$310, 0)), "")))</f>
        <v/>
      </c>
      <c r="AJ4877" s="108" t="str">
        <f>IF($C4877="", "", IF(IFERROR(INDEX(Ingredients!F$11:F$310, MATCH($C4877, Ingredients!$B$11:$B$310, 0)), "")="", "", IFERROR(INDEX(Ingredients!F$11:F$310, MATCH($C4877, Ingredients!$B$11:$B$310, 0)), "")))</f>
        <v/>
      </c>
      <c r="AK4877" s="106" t="str">
        <f>IF($C4877="", "", IF(IFERROR(INDEX(Ingredients!G$11:G$310, MATCH($C4877, Ingredients!$B$11:$B$310, 0)), "")="", "", IFERROR(INDEX(Ingredients!G$11:G$310, MATCH($C4877, Ingredients!$B$11:$B$310, 0)), "")))</f>
        <v/>
      </c>
      <c r="AL4877" s="79" t="str">
        <f>IF($C4877="", "", IF(IFERROR(INDEX(Ingredients!H$11:H$310, MATCH($C4877, Ingredients!$B$11:$B$310, 0)), "")="", "", IFERROR(INDEX(Ingredients!H$11:H$310, MATCH($C4877, Ingredients!$B$11:$B$310, 0)), "")))</f>
        <v/>
      </c>
      <c r="AN4877" s="83" t="str">
        <f t="shared" si="1145"/>
        <v/>
      </c>
      <c r="AP4877" s="114" t="str">
        <f t="shared" si="1155"/>
        <v/>
      </c>
      <c r="AR4877" s="117" t="str">
        <f>IF($C4877="", "", IF(IFERROR(INDEX(Ingredients!$AI$11:$AI$310, MATCH($C4877, Ingredients!$B$11:$B$310, 0)), "")="", "", IFERROR(INDEX(Ingredients!$AI$11:$AI$310, MATCH($C4877, Ingredients!$B$11:$B$310, 0)), "")))</f>
        <v/>
      </c>
      <c r="AT4877" s="120" t="str">
        <f t="shared" si="1156"/>
        <v/>
      </c>
      <c r="AV4877" s="90" t="str">
        <f t="shared" si="1146"/>
        <v/>
      </c>
      <c r="AX4877" s="90" t="str">
        <f>IF($AV4877="", "", COUNTIF($AV$11:$AV$5010, "&lt;"&amp;$AV4877)+1+COUNTIF($AV$11:$AV4877, $AV4877)-1)</f>
        <v/>
      </c>
      <c r="AZ4877" s="111" t="str">
        <f>IF($B4877="", "", SUMIF('Shopping List'!$AV$11:$AV$25, $B4877, 'Shopping List'!$BN$11:$BN$25))</f>
        <v/>
      </c>
      <c r="BB4877" s="117" t="str">
        <f t="shared" si="1157"/>
        <v/>
      </c>
    </row>
    <row r="4878" spans="1:54" x14ac:dyDescent="0.25">
      <c r="A4878" s="4"/>
      <c r="B4878" s="37"/>
      <c r="C4878" s="124"/>
      <c r="D4878" s="39"/>
      <c r="E4878" s="125"/>
      <c r="F4878" s="48"/>
      <c r="G4878" s="4"/>
      <c r="H4878" s="4"/>
      <c r="I4878" s="95" t="str">
        <f>IF($C4878="", "", IF(IFERROR(INDEX(Ingredients!$C$11:$C$310, MATCH($C4878, Ingredients!$B$11:$B$310, 0)), "")="", "", IFERROR(INDEX(Ingredients!$C$11:$C$310, MATCH($C4878, Ingredients!$B$11:$B$310, 0)), "")))</f>
        <v/>
      </c>
      <c r="J4878" s="73" t="str">
        <f>IF($B4878="", "", IF(IFERROR(INDEX(Meals!$C$11:$C$260, MATCH($B4878, Meals!$B$11:$B$260, 0)), "")="", "", IFERROR(INDEX(Meals!$C$11:$C$260, MATCH($B4878, Meals!$B$11:$B$260, 0)), "")))</f>
        <v/>
      </c>
      <c r="K4878" s="4"/>
      <c r="L4878" s="72" t="str">
        <f t="shared" si="1147"/>
        <v/>
      </c>
      <c r="M4878" s="73" t="str">
        <f t="shared" si="1148"/>
        <v/>
      </c>
      <c r="N4878" s="4"/>
      <c r="O4878" s="78" t="str">
        <f t="shared" si="1149"/>
        <v/>
      </c>
      <c r="P4878" s="79" t="str">
        <f t="shared" si="1150"/>
        <v/>
      </c>
      <c r="Q4878" s="4"/>
      <c r="R4878" s="90" t="str">
        <f t="shared" si="1151"/>
        <v/>
      </c>
      <c r="S4878" s="4"/>
      <c r="Y4878" s="18" t="str">
        <f t="shared" si="1152"/>
        <v/>
      </c>
      <c r="AA4878" s="18" t="str">
        <f t="shared" si="1143"/>
        <v/>
      </c>
      <c r="AB4878" s="18" t="str">
        <f t="shared" si="1144"/>
        <v/>
      </c>
      <c r="AC4878" s="18" t="str">
        <f t="shared" si="1153"/>
        <v/>
      </c>
      <c r="AD4878" s="18" t="str">
        <f t="shared" si="1153"/>
        <v/>
      </c>
      <c r="AE4878" s="18" t="str">
        <f t="shared" si="1154"/>
        <v/>
      </c>
      <c r="AG4878" s="95" t="str">
        <f>IF($C4878="", "", IF(IFERROR(INDEX(Ingredients!C$11:C$310, MATCH($C4878, Ingredients!$B$11:$B$310, 0)), "")="", "", IFERROR(INDEX(Ingredients!C$11:C$310, MATCH($C4878, Ingredients!$B$11:$B$310, 0)), "")))</f>
        <v/>
      </c>
      <c r="AH4878" s="105" t="str">
        <f>IF($C4878="", "", IF(IFERROR(INDEX(Ingredients!D$11:D$310, MATCH($C4878, Ingredients!$B$11:$B$310, 0)), "")="", "", IFERROR(INDEX(Ingredients!D$11:D$310, MATCH($C4878, Ingredients!$B$11:$B$310, 0)), "")))</f>
        <v/>
      </c>
      <c r="AI4878" s="106" t="str">
        <f>IF($C4878="", "", IF(IFERROR(INDEX(Ingredients!E$11:E$310, MATCH($C4878, Ingredients!$B$11:$B$310, 0)), "")="", "", IFERROR(INDEX(Ingredients!E$11:E$310, MATCH($C4878, Ingredients!$B$11:$B$310, 0)), "")))</f>
        <v/>
      </c>
      <c r="AJ4878" s="108" t="str">
        <f>IF($C4878="", "", IF(IFERROR(INDEX(Ingredients!F$11:F$310, MATCH($C4878, Ingredients!$B$11:$B$310, 0)), "")="", "", IFERROR(INDEX(Ingredients!F$11:F$310, MATCH($C4878, Ingredients!$B$11:$B$310, 0)), "")))</f>
        <v/>
      </c>
      <c r="AK4878" s="106" t="str">
        <f>IF($C4878="", "", IF(IFERROR(INDEX(Ingredients!G$11:G$310, MATCH($C4878, Ingredients!$B$11:$B$310, 0)), "")="", "", IFERROR(INDEX(Ingredients!G$11:G$310, MATCH($C4878, Ingredients!$B$11:$B$310, 0)), "")))</f>
        <v/>
      </c>
      <c r="AL4878" s="79" t="str">
        <f>IF($C4878="", "", IF(IFERROR(INDEX(Ingredients!H$11:H$310, MATCH($C4878, Ingredients!$B$11:$B$310, 0)), "")="", "", IFERROR(INDEX(Ingredients!H$11:H$310, MATCH($C4878, Ingredients!$B$11:$B$310, 0)), "")))</f>
        <v/>
      </c>
      <c r="AN4878" s="83" t="str">
        <f t="shared" si="1145"/>
        <v/>
      </c>
      <c r="AP4878" s="114" t="str">
        <f t="shared" si="1155"/>
        <v/>
      </c>
      <c r="AR4878" s="117" t="str">
        <f>IF($C4878="", "", IF(IFERROR(INDEX(Ingredients!$AI$11:$AI$310, MATCH($C4878, Ingredients!$B$11:$B$310, 0)), "")="", "", IFERROR(INDEX(Ingredients!$AI$11:$AI$310, MATCH($C4878, Ingredients!$B$11:$B$310, 0)), "")))</f>
        <v/>
      </c>
      <c r="AT4878" s="120" t="str">
        <f t="shared" si="1156"/>
        <v/>
      </c>
      <c r="AV4878" s="90" t="str">
        <f t="shared" si="1146"/>
        <v/>
      </c>
      <c r="AX4878" s="90" t="str">
        <f>IF($AV4878="", "", COUNTIF($AV$11:$AV$5010, "&lt;"&amp;$AV4878)+1+COUNTIF($AV$11:$AV4878, $AV4878)-1)</f>
        <v/>
      </c>
      <c r="AZ4878" s="111" t="str">
        <f>IF($B4878="", "", SUMIF('Shopping List'!$AV$11:$AV$25, $B4878, 'Shopping List'!$BN$11:$BN$25))</f>
        <v/>
      </c>
      <c r="BB4878" s="117" t="str">
        <f t="shared" si="1157"/>
        <v/>
      </c>
    </row>
    <row r="4879" spans="1:54" x14ac:dyDescent="0.25">
      <c r="A4879" s="4"/>
      <c r="B4879" s="37"/>
      <c r="C4879" s="124"/>
      <c r="D4879" s="39"/>
      <c r="E4879" s="125"/>
      <c r="F4879" s="48"/>
      <c r="G4879" s="4"/>
      <c r="H4879" s="4"/>
      <c r="I4879" s="95" t="str">
        <f>IF($C4879="", "", IF(IFERROR(INDEX(Ingredients!$C$11:$C$310, MATCH($C4879, Ingredients!$B$11:$B$310, 0)), "")="", "", IFERROR(INDEX(Ingredients!$C$11:$C$310, MATCH($C4879, Ingredients!$B$11:$B$310, 0)), "")))</f>
        <v/>
      </c>
      <c r="J4879" s="73" t="str">
        <f>IF($B4879="", "", IF(IFERROR(INDEX(Meals!$C$11:$C$260, MATCH($B4879, Meals!$B$11:$B$260, 0)), "")="", "", IFERROR(INDEX(Meals!$C$11:$C$260, MATCH($B4879, Meals!$B$11:$B$260, 0)), "")))</f>
        <v/>
      </c>
      <c r="K4879" s="4"/>
      <c r="L4879" s="72" t="str">
        <f t="shared" si="1147"/>
        <v/>
      </c>
      <c r="M4879" s="73" t="str">
        <f t="shared" si="1148"/>
        <v/>
      </c>
      <c r="N4879" s="4"/>
      <c r="O4879" s="78" t="str">
        <f t="shared" si="1149"/>
        <v/>
      </c>
      <c r="P4879" s="79" t="str">
        <f t="shared" si="1150"/>
        <v/>
      </c>
      <c r="Q4879" s="4"/>
      <c r="R4879" s="90" t="str">
        <f t="shared" si="1151"/>
        <v/>
      </c>
      <c r="S4879" s="4"/>
      <c r="Y4879" s="18" t="str">
        <f t="shared" si="1152"/>
        <v/>
      </c>
      <c r="AA4879" s="18" t="str">
        <f t="shared" si="1143"/>
        <v/>
      </c>
      <c r="AB4879" s="18" t="str">
        <f t="shared" si="1144"/>
        <v/>
      </c>
      <c r="AC4879" s="18" t="str">
        <f t="shared" si="1153"/>
        <v/>
      </c>
      <c r="AD4879" s="18" t="str">
        <f t="shared" si="1153"/>
        <v/>
      </c>
      <c r="AE4879" s="18" t="str">
        <f t="shared" si="1154"/>
        <v/>
      </c>
      <c r="AG4879" s="95" t="str">
        <f>IF($C4879="", "", IF(IFERROR(INDEX(Ingredients!C$11:C$310, MATCH($C4879, Ingredients!$B$11:$B$310, 0)), "")="", "", IFERROR(INDEX(Ingredients!C$11:C$310, MATCH($C4879, Ingredients!$B$11:$B$310, 0)), "")))</f>
        <v/>
      </c>
      <c r="AH4879" s="105" t="str">
        <f>IF($C4879="", "", IF(IFERROR(INDEX(Ingredients!D$11:D$310, MATCH($C4879, Ingredients!$B$11:$B$310, 0)), "")="", "", IFERROR(INDEX(Ingredients!D$11:D$310, MATCH($C4879, Ingredients!$B$11:$B$310, 0)), "")))</f>
        <v/>
      </c>
      <c r="AI4879" s="106" t="str">
        <f>IF($C4879="", "", IF(IFERROR(INDEX(Ingredients!E$11:E$310, MATCH($C4879, Ingredients!$B$11:$B$310, 0)), "")="", "", IFERROR(INDEX(Ingredients!E$11:E$310, MATCH($C4879, Ingredients!$B$11:$B$310, 0)), "")))</f>
        <v/>
      </c>
      <c r="AJ4879" s="108" t="str">
        <f>IF($C4879="", "", IF(IFERROR(INDEX(Ingredients!F$11:F$310, MATCH($C4879, Ingredients!$B$11:$B$310, 0)), "")="", "", IFERROR(INDEX(Ingredients!F$11:F$310, MATCH($C4879, Ingredients!$B$11:$B$310, 0)), "")))</f>
        <v/>
      </c>
      <c r="AK4879" s="106" t="str">
        <f>IF($C4879="", "", IF(IFERROR(INDEX(Ingredients!G$11:G$310, MATCH($C4879, Ingredients!$B$11:$B$310, 0)), "")="", "", IFERROR(INDEX(Ingredients!G$11:G$310, MATCH($C4879, Ingredients!$B$11:$B$310, 0)), "")))</f>
        <v/>
      </c>
      <c r="AL4879" s="79" t="str">
        <f>IF($C4879="", "", IF(IFERROR(INDEX(Ingredients!H$11:H$310, MATCH($C4879, Ingredients!$B$11:$B$310, 0)), "")="", "", IFERROR(INDEX(Ingredients!H$11:H$310, MATCH($C4879, Ingredients!$B$11:$B$310, 0)), "")))</f>
        <v/>
      </c>
      <c r="AN4879" s="83" t="str">
        <f t="shared" si="1145"/>
        <v/>
      </c>
      <c r="AP4879" s="114" t="str">
        <f t="shared" si="1155"/>
        <v/>
      </c>
      <c r="AR4879" s="117" t="str">
        <f>IF($C4879="", "", IF(IFERROR(INDEX(Ingredients!$AI$11:$AI$310, MATCH($C4879, Ingredients!$B$11:$B$310, 0)), "")="", "", IFERROR(INDEX(Ingredients!$AI$11:$AI$310, MATCH($C4879, Ingredients!$B$11:$B$310, 0)), "")))</f>
        <v/>
      </c>
      <c r="AT4879" s="120" t="str">
        <f t="shared" si="1156"/>
        <v/>
      </c>
      <c r="AV4879" s="90" t="str">
        <f t="shared" si="1146"/>
        <v/>
      </c>
      <c r="AX4879" s="90" t="str">
        <f>IF($AV4879="", "", COUNTIF($AV$11:$AV$5010, "&lt;"&amp;$AV4879)+1+COUNTIF($AV$11:$AV4879, $AV4879)-1)</f>
        <v/>
      </c>
      <c r="AZ4879" s="111" t="str">
        <f>IF($B4879="", "", SUMIF('Shopping List'!$AV$11:$AV$25, $B4879, 'Shopping List'!$BN$11:$BN$25))</f>
        <v/>
      </c>
      <c r="BB4879" s="117" t="str">
        <f t="shared" si="1157"/>
        <v/>
      </c>
    </row>
    <row r="4880" spans="1:54" x14ac:dyDescent="0.25">
      <c r="A4880" s="4"/>
      <c r="B4880" s="37"/>
      <c r="C4880" s="124"/>
      <c r="D4880" s="39"/>
      <c r="E4880" s="125"/>
      <c r="F4880" s="48"/>
      <c r="G4880" s="4"/>
      <c r="H4880" s="4"/>
      <c r="I4880" s="95" t="str">
        <f>IF($C4880="", "", IF(IFERROR(INDEX(Ingredients!$C$11:$C$310, MATCH($C4880, Ingredients!$B$11:$B$310, 0)), "")="", "", IFERROR(INDEX(Ingredients!$C$11:$C$310, MATCH($C4880, Ingredients!$B$11:$B$310, 0)), "")))</f>
        <v/>
      </c>
      <c r="J4880" s="73" t="str">
        <f>IF($B4880="", "", IF(IFERROR(INDEX(Meals!$C$11:$C$260, MATCH($B4880, Meals!$B$11:$B$260, 0)), "")="", "", IFERROR(INDEX(Meals!$C$11:$C$260, MATCH($B4880, Meals!$B$11:$B$260, 0)), "")))</f>
        <v/>
      </c>
      <c r="K4880" s="4"/>
      <c r="L4880" s="72" t="str">
        <f t="shared" si="1147"/>
        <v/>
      </c>
      <c r="M4880" s="73" t="str">
        <f t="shared" si="1148"/>
        <v/>
      </c>
      <c r="N4880" s="4"/>
      <c r="O4880" s="78" t="str">
        <f t="shared" si="1149"/>
        <v/>
      </c>
      <c r="P4880" s="79" t="str">
        <f t="shared" si="1150"/>
        <v/>
      </c>
      <c r="Q4880" s="4"/>
      <c r="R4880" s="90" t="str">
        <f t="shared" si="1151"/>
        <v/>
      </c>
      <c r="S4880" s="4"/>
      <c r="Y4880" s="18" t="str">
        <f t="shared" si="1152"/>
        <v/>
      </c>
      <c r="AA4880" s="18" t="str">
        <f t="shared" si="1143"/>
        <v/>
      </c>
      <c r="AB4880" s="18" t="str">
        <f t="shared" si="1144"/>
        <v/>
      </c>
      <c r="AC4880" s="18" t="str">
        <f t="shared" si="1153"/>
        <v/>
      </c>
      <c r="AD4880" s="18" t="str">
        <f t="shared" si="1153"/>
        <v/>
      </c>
      <c r="AE4880" s="18" t="str">
        <f t="shared" si="1154"/>
        <v/>
      </c>
      <c r="AG4880" s="95" t="str">
        <f>IF($C4880="", "", IF(IFERROR(INDEX(Ingredients!C$11:C$310, MATCH($C4880, Ingredients!$B$11:$B$310, 0)), "")="", "", IFERROR(INDEX(Ingredients!C$11:C$310, MATCH($C4880, Ingredients!$B$11:$B$310, 0)), "")))</f>
        <v/>
      </c>
      <c r="AH4880" s="105" t="str">
        <f>IF($C4880="", "", IF(IFERROR(INDEX(Ingredients!D$11:D$310, MATCH($C4880, Ingredients!$B$11:$B$310, 0)), "")="", "", IFERROR(INDEX(Ingredients!D$11:D$310, MATCH($C4880, Ingredients!$B$11:$B$310, 0)), "")))</f>
        <v/>
      </c>
      <c r="AI4880" s="106" t="str">
        <f>IF($C4880="", "", IF(IFERROR(INDEX(Ingredients!E$11:E$310, MATCH($C4880, Ingredients!$B$11:$B$310, 0)), "")="", "", IFERROR(INDEX(Ingredients!E$11:E$310, MATCH($C4880, Ingredients!$B$11:$B$310, 0)), "")))</f>
        <v/>
      </c>
      <c r="AJ4880" s="108" t="str">
        <f>IF($C4880="", "", IF(IFERROR(INDEX(Ingredients!F$11:F$310, MATCH($C4880, Ingredients!$B$11:$B$310, 0)), "")="", "", IFERROR(INDEX(Ingredients!F$11:F$310, MATCH($C4880, Ingredients!$B$11:$B$310, 0)), "")))</f>
        <v/>
      </c>
      <c r="AK4880" s="106" t="str">
        <f>IF($C4880="", "", IF(IFERROR(INDEX(Ingredients!G$11:G$310, MATCH($C4880, Ingredients!$B$11:$B$310, 0)), "")="", "", IFERROR(INDEX(Ingredients!G$11:G$310, MATCH($C4880, Ingredients!$B$11:$B$310, 0)), "")))</f>
        <v/>
      </c>
      <c r="AL4880" s="79" t="str">
        <f>IF($C4880="", "", IF(IFERROR(INDEX(Ingredients!H$11:H$310, MATCH($C4880, Ingredients!$B$11:$B$310, 0)), "")="", "", IFERROR(INDEX(Ingredients!H$11:H$310, MATCH($C4880, Ingredients!$B$11:$B$310, 0)), "")))</f>
        <v/>
      </c>
      <c r="AN4880" s="83" t="str">
        <f t="shared" si="1145"/>
        <v/>
      </c>
      <c r="AP4880" s="114" t="str">
        <f t="shared" si="1155"/>
        <v/>
      </c>
      <c r="AR4880" s="117" t="str">
        <f>IF($C4880="", "", IF(IFERROR(INDEX(Ingredients!$AI$11:$AI$310, MATCH($C4880, Ingredients!$B$11:$B$310, 0)), "")="", "", IFERROR(INDEX(Ingredients!$AI$11:$AI$310, MATCH($C4880, Ingredients!$B$11:$B$310, 0)), "")))</f>
        <v/>
      </c>
      <c r="AT4880" s="120" t="str">
        <f t="shared" si="1156"/>
        <v/>
      </c>
      <c r="AV4880" s="90" t="str">
        <f t="shared" si="1146"/>
        <v/>
      </c>
      <c r="AX4880" s="90" t="str">
        <f>IF($AV4880="", "", COUNTIF($AV$11:$AV$5010, "&lt;"&amp;$AV4880)+1+COUNTIF($AV$11:$AV4880, $AV4880)-1)</f>
        <v/>
      </c>
      <c r="AZ4880" s="111" t="str">
        <f>IF($B4880="", "", SUMIF('Shopping List'!$AV$11:$AV$25, $B4880, 'Shopping List'!$BN$11:$BN$25))</f>
        <v/>
      </c>
      <c r="BB4880" s="117" t="str">
        <f t="shared" si="1157"/>
        <v/>
      </c>
    </row>
    <row r="4881" spans="1:54" x14ac:dyDescent="0.25">
      <c r="A4881" s="4"/>
      <c r="B4881" s="37"/>
      <c r="C4881" s="124"/>
      <c r="D4881" s="39"/>
      <c r="E4881" s="125"/>
      <c r="F4881" s="48"/>
      <c r="G4881" s="4"/>
      <c r="H4881" s="4"/>
      <c r="I4881" s="95" t="str">
        <f>IF($C4881="", "", IF(IFERROR(INDEX(Ingredients!$C$11:$C$310, MATCH($C4881, Ingredients!$B$11:$B$310, 0)), "")="", "", IFERROR(INDEX(Ingredients!$C$11:$C$310, MATCH($C4881, Ingredients!$B$11:$B$310, 0)), "")))</f>
        <v/>
      </c>
      <c r="J4881" s="73" t="str">
        <f>IF($B4881="", "", IF(IFERROR(INDEX(Meals!$C$11:$C$260, MATCH($B4881, Meals!$B$11:$B$260, 0)), "")="", "", IFERROR(INDEX(Meals!$C$11:$C$260, MATCH($B4881, Meals!$B$11:$B$260, 0)), "")))</f>
        <v/>
      </c>
      <c r="K4881" s="4"/>
      <c r="L4881" s="72" t="str">
        <f t="shared" si="1147"/>
        <v/>
      </c>
      <c r="M4881" s="73" t="str">
        <f t="shared" si="1148"/>
        <v/>
      </c>
      <c r="N4881" s="4"/>
      <c r="O4881" s="78" t="str">
        <f t="shared" si="1149"/>
        <v/>
      </c>
      <c r="P4881" s="79" t="str">
        <f t="shared" si="1150"/>
        <v/>
      </c>
      <c r="Q4881" s="4"/>
      <c r="R4881" s="90" t="str">
        <f t="shared" si="1151"/>
        <v/>
      </c>
      <c r="S4881" s="4"/>
      <c r="Y4881" s="18" t="str">
        <f t="shared" si="1152"/>
        <v/>
      </c>
      <c r="AA4881" s="18" t="str">
        <f t="shared" si="1143"/>
        <v/>
      </c>
      <c r="AB4881" s="18" t="str">
        <f t="shared" si="1144"/>
        <v/>
      </c>
      <c r="AC4881" s="18" t="str">
        <f t="shared" si="1153"/>
        <v/>
      </c>
      <c r="AD4881" s="18" t="str">
        <f t="shared" si="1153"/>
        <v/>
      </c>
      <c r="AE4881" s="18" t="str">
        <f t="shared" si="1154"/>
        <v/>
      </c>
      <c r="AG4881" s="95" t="str">
        <f>IF($C4881="", "", IF(IFERROR(INDEX(Ingredients!C$11:C$310, MATCH($C4881, Ingredients!$B$11:$B$310, 0)), "")="", "", IFERROR(INDEX(Ingredients!C$11:C$310, MATCH($C4881, Ingredients!$B$11:$B$310, 0)), "")))</f>
        <v/>
      </c>
      <c r="AH4881" s="105" t="str">
        <f>IF($C4881="", "", IF(IFERROR(INDEX(Ingredients!D$11:D$310, MATCH($C4881, Ingredients!$B$11:$B$310, 0)), "")="", "", IFERROR(INDEX(Ingredients!D$11:D$310, MATCH($C4881, Ingredients!$B$11:$B$310, 0)), "")))</f>
        <v/>
      </c>
      <c r="AI4881" s="106" t="str">
        <f>IF($C4881="", "", IF(IFERROR(INDEX(Ingredients!E$11:E$310, MATCH($C4881, Ingredients!$B$11:$B$310, 0)), "")="", "", IFERROR(INDEX(Ingredients!E$11:E$310, MATCH($C4881, Ingredients!$B$11:$B$310, 0)), "")))</f>
        <v/>
      </c>
      <c r="AJ4881" s="108" t="str">
        <f>IF($C4881="", "", IF(IFERROR(INDEX(Ingredients!F$11:F$310, MATCH($C4881, Ingredients!$B$11:$B$310, 0)), "")="", "", IFERROR(INDEX(Ingredients!F$11:F$310, MATCH($C4881, Ingredients!$B$11:$B$310, 0)), "")))</f>
        <v/>
      </c>
      <c r="AK4881" s="106" t="str">
        <f>IF($C4881="", "", IF(IFERROR(INDEX(Ingredients!G$11:G$310, MATCH($C4881, Ingredients!$B$11:$B$310, 0)), "")="", "", IFERROR(INDEX(Ingredients!G$11:G$310, MATCH($C4881, Ingredients!$B$11:$B$310, 0)), "")))</f>
        <v/>
      </c>
      <c r="AL4881" s="79" t="str">
        <f>IF($C4881="", "", IF(IFERROR(INDEX(Ingredients!H$11:H$310, MATCH($C4881, Ingredients!$B$11:$B$310, 0)), "")="", "", IFERROR(INDEX(Ingredients!H$11:H$310, MATCH($C4881, Ingredients!$B$11:$B$310, 0)), "")))</f>
        <v/>
      </c>
      <c r="AN4881" s="83" t="str">
        <f t="shared" si="1145"/>
        <v/>
      </c>
      <c r="AP4881" s="114" t="str">
        <f t="shared" si="1155"/>
        <v/>
      </c>
      <c r="AR4881" s="117" t="str">
        <f>IF($C4881="", "", IF(IFERROR(INDEX(Ingredients!$AI$11:$AI$310, MATCH($C4881, Ingredients!$B$11:$B$310, 0)), "")="", "", IFERROR(INDEX(Ingredients!$AI$11:$AI$310, MATCH($C4881, Ingredients!$B$11:$B$310, 0)), "")))</f>
        <v/>
      </c>
      <c r="AT4881" s="120" t="str">
        <f t="shared" si="1156"/>
        <v/>
      </c>
      <c r="AV4881" s="90" t="str">
        <f t="shared" si="1146"/>
        <v/>
      </c>
      <c r="AX4881" s="90" t="str">
        <f>IF($AV4881="", "", COUNTIF($AV$11:$AV$5010, "&lt;"&amp;$AV4881)+1+COUNTIF($AV$11:$AV4881, $AV4881)-1)</f>
        <v/>
      </c>
      <c r="AZ4881" s="111" t="str">
        <f>IF($B4881="", "", SUMIF('Shopping List'!$AV$11:$AV$25, $B4881, 'Shopping List'!$BN$11:$BN$25))</f>
        <v/>
      </c>
      <c r="BB4881" s="117" t="str">
        <f t="shared" si="1157"/>
        <v/>
      </c>
    </row>
    <row r="4882" spans="1:54" x14ac:dyDescent="0.25">
      <c r="A4882" s="4"/>
      <c r="B4882" s="37"/>
      <c r="C4882" s="124"/>
      <c r="D4882" s="39"/>
      <c r="E4882" s="125"/>
      <c r="F4882" s="48"/>
      <c r="G4882" s="4"/>
      <c r="H4882" s="4"/>
      <c r="I4882" s="95" t="str">
        <f>IF($C4882="", "", IF(IFERROR(INDEX(Ingredients!$C$11:$C$310, MATCH($C4882, Ingredients!$B$11:$B$310, 0)), "")="", "", IFERROR(INDEX(Ingredients!$C$11:$C$310, MATCH($C4882, Ingredients!$B$11:$B$310, 0)), "")))</f>
        <v/>
      </c>
      <c r="J4882" s="73" t="str">
        <f>IF($B4882="", "", IF(IFERROR(INDEX(Meals!$C$11:$C$260, MATCH($B4882, Meals!$B$11:$B$260, 0)), "")="", "", IFERROR(INDEX(Meals!$C$11:$C$260, MATCH($B4882, Meals!$B$11:$B$260, 0)), "")))</f>
        <v/>
      </c>
      <c r="K4882" s="4"/>
      <c r="L4882" s="72" t="str">
        <f t="shared" si="1147"/>
        <v/>
      </c>
      <c r="M4882" s="73" t="str">
        <f t="shared" si="1148"/>
        <v/>
      </c>
      <c r="N4882" s="4"/>
      <c r="O4882" s="78" t="str">
        <f t="shared" si="1149"/>
        <v/>
      </c>
      <c r="P4882" s="79" t="str">
        <f t="shared" si="1150"/>
        <v/>
      </c>
      <c r="Q4882" s="4"/>
      <c r="R4882" s="90" t="str">
        <f t="shared" si="1151"/>
        <v/>
      </c>
      <c r="S4882" s="4"/>
      <c r="Y4882" s="18" t="str">
        <f t="shared" si="1152"/>
        <v/>
      </c>
      <c r="AA4882" s="18" t="str">
        <f t="shared" si="1143"/>
        <v/>
      </c>
      <c r="AB4882" s="18" t="str">
        <f t="shared" si="1144"/>
        <v/>
      </c>
      <c r="AC4882" s="18" t="str">
        <f t="shared" si="1153"/>
        <v/>
      </c>
      <c r="AD4882" s="18" t="str">
        <f t="shared" si="1153"/>
        <v/>
      </c>
      <c r="AE4882" s="18" t="str">
        <f t="shared" si="1154"/>
        <v/>
      </c>
      <c r="AG4882" s="95" t="str">
        <f>IF($C4882="", "", IF(IFERROR(INDEX(Ingredients!C$11:C$310, MATCH($C4882, Ingredients!$B$11:$B$310, 0)), "")="", "", IFERROR(INDEX(Ingredients!C$11:C$310, MATCH($C4882, Ingredients!$B$11:$B$310, 0)), "")))</f>
        <v/>
      </c>
      <c r="AH4882" s="105" t="str">
        <f>IF($C4882="", "", IF(IFERROR(INDEX(Ingredients!D$11:D$310, MATCH($C4882, Ingredients!$B$11:$B$310, 0)), "")="", "", IFERROR(INDEX(Ingredients!D$11:D$310, MATCH($C4882, Ingredients!$B$11:$B$310, 0)), "")))</f>
        <v/>
      </c>
      <c r="AI4882" s="106" t="str">
        <f>IF($C4882="", "", IF(IFERROR(INDEX(Ingredients!E$11:E$310, MATCH($C4882, Ingredients!$B$11:$B$310, 0)), "")="", "", IFERROR(INDEX(Ingredients!E$11:E$310, MATCH($C4882, Ingredients!$B$11:$B$310, 0)), "")))</f>
        <v/>
      </c>
      <c r="AJ4882" s="108" t="str">
        <f>IF($C4882="", "", IF(IFERROR(INDEX(Ingredients!F$11:F$310, MATCH($C4882, Ingredients!$B$11:$B$310, 0)), "")="", "", IFERROR(INDEX(Ingredients!F$11:F$310, MATCH($C4882, Ingredients!$B$11:$B$310, 0)), "")))</f>
        <v/>
      </c>
      <c r="AK4882" s="106" t="str">
        <f>IF($C4882="", "", IF(IFERROR(INDEX(Ingredients!G$11:G$310, MATCH($C4882, Ingredients!$B$11:$B$310, 0)), "")="", "", IFERROR(INDEX(Ingredients!G$11:G$310, MATCH($C4882, Ingredients!$B$11:$B$310, 0)), "")))</f>
        <v/>
      </c>
      <c r="AL4882" s="79" t="str">
        <f>IF($C4882="", "", IF(IFERROR(INDEX(Ingredients!H$11:H$310, MATCH($C4882, Ingredients!$B$11:$B$310, 0)), "")="", "", IFERROR(INDEX(Ingredients!H$11:H$310, MATCH($C4882, Ingredients!$B$11:$B$310, 0)), "")))</f>
        <v/>
      </c>
      <c r="AN4882" s="83" t="str">
        <f t="shared" si="1145"/>
        <v/>
      </c>
      <c r="AP4882" s="114" t="str">
        <f t="shared" si="1155"/>
        <v/>
      </c>
      <c r="AR4882" s="117" t="str">
        <f>IF($C4882="", "", IF(IFERROR(INDEX(Ingredients!$AI$11:$AI$310, MATCH($C4882, Ingredients!$B$11:$B$310, 0)), "")="", "", IFERROR(INDEX(Ingredients!$AI$11:$AI$310, MATCH($C4882, Ingredients!$B$11:$B$310, 0)), "")))</f>
        <v/>
      </c>
      <c r="AT4882" s="120" t="str">
        <f t="shared" si="1156"/>
        <v/>
      </c>
      <c r="AV4882" s="90" t="str">
        <f t="shared" si="1146"/>
        <v/>
      </c>
      <c r="AX4882" s="90" t="str">
        <f>IF($AV4882="", "", COUNTIF($AV$11:$AV$5010, "&lt;"&amp;$AV4882)+1+COUNTIF($AV$11:$AV4882, $AV4882)-1)</f>
        <v/>
      </c>
      <c r="AZ4882" s="111" t="str">
        <f>IF($B4882="", "", SUMIF('Shopping List'!$AV$11:$AV$25, $B4882, 'Shopping List'!$BN$11:$BN$25))</f>
        <v/>
      </c>
      <c r="BB4882" s="117" t="str">
        <f t="shared" si="1157"/>
        <v/>
      </c>
    </row>
    <row r="4883" spans="1:54" x14ac:dyDescent="0.25">
      <c r="A4883" s="4"/>
      <c r="B4883" s="37"/>
      <c r="C4883" s="124"/>
      <c r="D4883" s="39"/>
      <c r="E4883" s="125"/>
      <c r="F4883" s="48"/>
      <c r="G4883" s="4"/>
      <c r="H4883" s="4"/>
      <c r="I4883" s="95" t="str">
        <f>IF($C4883="", "", IF(IFERROR(INDEX(Ingredients!$C$11:$C$310, MATCH($C4883, Ingredients!$B$11:$B$310, 0)), "")="", "", IFERROR(INDEX(Ingredients!$C$11:$C$310, MATCH($C4883, Ingredients!$B$11:$B$310, 0)), "")))</f>
        <v/>
      </c>
      <c r="J4883" s="73" t="str">
        <f>IF($B4883="", "", IF(IFERROR(INDEX(Meals!$C$11:$C$260, MATCH($B4883, Meals!$B$11:$B$260, 0)), "")="", "", IFERROR(INDEX(Meals!$C$11:$C$260, MATCH($B4883, Meals!$B$11:$B$260, 0)), "")))</f>
        <v/>
      </c>
      <c r="K4883" s="4"/>
      <c r="L4883" s="72" t="str">
        <f t="shared" si="1147"/>
        <v/>
      </c>
      <c r="M4883" s="73" t="str">
        <f t="shared" si="1148"/>
        <v/>
      </c>
      <c r="N4883" s="4"/>
      <c r="O4883" s="78" t="str">
        <f t="shared" si="1149"/>
        <v/>
      </c>
      <c r="P4883" s="79" t="str">
        <f t="shared" si="1150"/>
        <v/>
      </c>
      <c r="Q4883" s="4"/>
      <c r="R4883" s="90" t="str">
        <f t="shared" si="1151"/>
        <v/>
      </c>
      <c r="S4883" s="4"/>
      <c r="Y4883" s="18" t="str">
        <f t="shared" si="1152"/>
        <v/>
      </c>
      <c r="AA4883" s="18" t="str">
        <f t="shared" si="1143"/>
        <v/>
      </c>
      <c r="AB4883" s="18" t="str">
        <f t="shared" si="1144"/>
        <v/>
      </c>
      <c r="AC4883" s="18" t="str">
        <f t="shared" si="1153"/>
        <v/>
      </c>
      <c r="AD4883" s="18" t="str">
        <f t="shared" si="1153"/>
        <v/>
      </c>
      <c r="AE4883" s="18" t="str">
        <f t="shared" si="1154"/>
        <v/>
      </c>
      <c r="AG4883" s="95" t="str">
        <f>IF($C4883="", "", IF(IFERROR(INDEX(Ingredients!C$11:C$310, MATCH($C4883, Ingredients!$B$11:$B$310, 0)), "")="", "", IFERROR(INDEX(Ingredients!C$11:C$310, MATCH($C4883, Ingredients!$B$11:$B$310, 0)), "")))</f>
        <v/>
      </c>
      <c r="AH4883" s="105" t="str">
        <f>IF($C4883="", "", IF(IFERROR(INDEX(Ingredients!D$11:D$310, MATCH($C4883, Ingredients!$B$11:$B$310, 0)), "")="", "", IFERROR(INDEX(Ingredients!D$11:D$310, MATCH($C4883, Ingredients!$B$11:$B$310, 0)), "")))</f>
        <v/>
      </c>
      <c r="AI4883" s="106" t="str">
        <f>IF($C4883="", "", IF(IFERROR(INDEX(Ingredients!E$11:E$310, MATCH($C4883, Ingredients!$B$11:$B$310, 0)), "")="", "", IFERROR(INDEX(Ingredients!E$11:E$310, MATCH($C4883, Ingredients!$B$11:$B$310, 0)), "")))</f>
        <v/>
      </c>
      <c r="AJ4883" s="108" t="str">
        <f>IF($C4883="", "", IF(IFERROR(INDEX(Ingredients!F$11:F$310, MATCH($C4883, Ingredients!$B$11:$B$310, 0)), "")="", "", IFERROR(INDEX(Ingredients!F$11:F$310, MATCH($C4883, Ingredients!$B$11:$B$310, 0)), "")))</f>
        <v/>
      </c>
      <c r="AK4883" s="106" t="str">
        <f>IF($C4883="", "", IF(IFERROR(INDEX(Ingredients!G$11:G$310, MATCH($C4883, Ingredients!$B$11:$B$310, 0)), "")="", "", IFERROR(INDEX(Ingredients!G$11:G$310, MATCH($C4883, Ingredients!$B$11:$B$310, 0)), "")))</f>
        <v/>
      </c>
      <c r="AL4883" s="79" t="str">
        <f>IF($C4883="", "", IF(IFERROR(INDEX(Ingredients!H$11:H$310, MATCH($C4883, Ingredients!$B$11:$B$310, 0)), "")="", "", IFERROR(INDEX(Ingredients!H$11:H$310, MATCH($C4883, Ingredients!$B$11:$B$310, 0)), "")))</f>
        <v/>
      </c>
      <c r="AN4883" s="83" t="str">
        <f t="shared" si="1145"/>
        <v/>
      </c>
      <c r="AP4883" s="114" t="str">
        <f t="shared" si="1155"/>
        <v/>
      </c>
      <c r="AR4883" s="117" t="str">
        <f>IF($C4883="", "", IF(IFERROR(INDEX(Ingredients!$AI$11:$AI$310, MATCH($C4883, Ingredients!$B$11:$B$310, 0)), "")="", "", IFERROR(INDEX(Ingredients!$AI$11:$AI$310, MATCH($C4883, Ingredients!$B$11:$B$310, 0)), "")))</f>
        <v/>
      </c>
      <c r="AT4883" s="120" t="str">
        <f t="shared" si="1156"/>
        <v/>
      </c>
      <c r="AV4883" s="90" t="str">
        <f t="shared" si="1146"/>
        <v/>
      </c>
      <c r="AX4883" s="90" t="str">
        <f>IF($AV4883="", "", COUNTIF($AV$11:$AV$5010, "&lt;"&amp;$AV4883)+1+COUNTIF($AV$11:$AV4883, $AV4883)-1)</f>
        <v/>
      </c>
      <c r="AZ4883" s="111" t="str">
        <f>IF($B4883="", "", SUMIF('Shopping List'!$AV$11:$AV$25, $B4883, 'Shopping List'!$BN$11:$BN$25))</f>
        <v/>
      </c>
      <c r="BB4883" s="117" t="str">
        <f t="shared" si="1157"/>
        <v/>
      </c>
    </row>
    <row r="4884" spans="1:54" x14ac:dyDescent="0.25">
      <c r="A4884" s="4"/>
      <c r="B4884" s="37"/>
      <c r="C4884" s="124"/>
      <c r="D4884" s="39"/>
      <c r="E4884" s="125"/>
      <c r="F4884" s="48"/>
      <c r="G4884" s="4"/>
      <c r="H4884" s="4"/>
      <c r="I4884" s="95" t="str">
        <f>IF($C4884="", "", IF(IFERROR(INDEX(Ingredients!$C$11:$C$310, MATCH($C4884, Ingredients!$B$11:$B$310, 0)), "")="", "", IFERROR(INDEX(Ingredients!$C$11:$C$310, MATCH($C4884, Ingredients!$B$11:$B$310, 0)), "")))</f>
        <v/>
      </c>
      <c r="J4884" s="73" t="str">
        <f>IF($B4884="", "", IF(IFERROR(INDEX(Meals!$C$11:$C$260, MATCH($B4884, Meals!$B$11:$B$260, 0)), "")="", "", IFERROR(INDEX(Meals!$C$11:$C$260, MATCH($B4884, Meals!$B$11:$B$260, 0)), "")))</f>
        <v/>
      </c>
      <c r="K4884" s="4"/>
      <c r="L4884" s="72" t="str">
        <f t="shared" si="1147"/>
        <v/>
      </c>
      <c r="M4884" s="73" t="str">
        <f t="shared" si="1148"/>
        <v/>
      </c>
      <c r="N4884" s="4"/>
      <c r="O4884" s="78" t="str">
        <f t="shared" si="1149"/>
        <v/>
      </c>
      <c r="P4884" s="79" t="str">
        <f t="shared" si="1150"/>
        <v/>
      </c>
      <c r="Q4884" s="4"/>
      <c r="R4884" s="90" t="str">
        <f t="shared" si="1151"/>
        <v/>
      </c>
      <c r="S4884" s="4"/>
      <c r="Y4884" s="18" t="str">
        <f t="shared" si="1152"/>
        <v/>
      </c>
      <c r="AA4884" s="18" t="str">
        <f t="shared" si="1143"/>
        <v/>
      </c>
      <c r="AB4884" s="18" t="str">
        <f t="shared" si="1144"/>
        <v/>
      </c>
      <c r="AC4884" s="18" t="str">
        <f t="shared" si="1153"/>
        <v/>
      </c>
      <c r="AD4884" s="18" t="str">
        <f t="shared" si="1153"/>
        <v/>
      </c>
      <c r="AE4884" s="18" t="str">
        <f t="shared" si="1154"/>
        <v/>
      </c>
      <c r="AG4884" s="95" t="str">
        <f>IF($C4884="", "", IF(IFERROR(INDEX(Ingredients!C$11:C$310, MATCH($C4884, Ingredients!$B$11:$B$310, 0)), "")="", "", IFERROR(INDEX(Ingredients!C$11:C$310, MATCH($C4884, Ingredients!$B$11:$B$310, 0)), "")))</f>
        <v/>
      </c>
      <c r="AH4884" s="105" t="str">
        <f>IF($C4884="", "", IF(IFERROR(INDEX(Ingredients!D$11:D$310, MATCH($C4884, Ingredients!$B$11:$B$310, 0)), "")="", "", IFERROR(INDEX(Ingredients!D$11:D$310, MATCH($C4884, Ingredients!$B$11:$B$310, 0)), "")))</f>
        <v/>
      </c>
      <c r="AI4884" s="106" t="str">
        <f>IF($C4884="", "", IF(IFERROR(INDEX(Ingredients!E$11:E$310, MATCH($C4884, Ingredients!$B$11:$B$310, 0)), "")="", "", IFERROR(INDEX(Ingredients!E$11:E$310, MATCH($C4884, Ingredients!$B$11:$B$310, 0)), "")))</f>
        <v/>
      </c>
      <c r="AJ4884" s="108" t="str">
        <f>IF($C4884="", "", IF(IFERROR(INDEX(Ingredients!F$11:F$310, MATCH($C4884, Ingredients!$B$11:$B$310, 0)), "")="", "", IFERROR(INDEX(Ingredients!F$11:F$310, MATCH($C4884, Ingredients!$B$11:$B$310, 0)), "")))</f>
        <v/>
      </c>
      <c r="AK4884" s="106" t="str">
        <f>IF($C4884="", "", IF(IFERROR(INDEX(Ingredients!G$11:G$310, MATCH($C4884, Ingredients!$B$11:$B$310, 0)), "")="", "", IFERROR(INDEX(Ingredients!G$11:G$310, MATCH($C4884, Ingredients!$B$11:$B$310, 0)), "")))</f>
        <v/>
      </c>
      <c r="AL4884" s="79" t="str">
        <f>IF($C4884="", "", IF(IFERROR(INDEX(Ingredients!H$11:H$310, MATCH($C4884, Ingredients!$B$11:$B$310, 0)), "")="", "", IFERROR(INDEX(Ingredients!H$11:H$310, MATCH($C4884, Ingredients!$B$11:$B$310, 0)), "")))</f>
        <v/>
      </c>
      <c r="AN4884" s="83" t="str">
        <f t="shared" si="1145"/>
        <v/>
      </c>
      <c r="AP4884" s="114" t="str">
        <f t="shared" si="1155"/>
        <v/>
      </c>
      <c r="AR4884" s="117" t="str">
        <f>IF($C4884="", "", IF(IFERROR(INDEX(Ingredients!$AI$11:$AI$310, MATCH($C4884, Ingredients!$B$11:$B$310, 0)), "")="", "", IFERROR(INDEX(Ingredients!$AI$11:$AI$310, MATCH($C4884, Ingredients!$B$11:$B$310, 0)), "")))</f>
        <v/>
      </c>
      <c r="AT4884" s="120" t="str">
        <f t="shared" si="1156"/>
        <v/>
      </c>
      <c r="AV4884" s="90" t="str">
        <f t="shared" si="1146"/>
        <v/>
      </c>
      <c r="AX4884" s="90" t="str">
        <f>IF($AV4884="", "", COUNTIF($AV$11:$AV$5010, "&lt;"&amp;$AV4884)+1+COUNTIF($AV$11:$AV4884, $AV4884)-1)</f>
        <v/>
      </c>
      <c r="AZ4884" s="111" t="str">
        <f>IF($B4884="", "", SUMIF('Shopping List'!$AV$11:$AV$25, $B4884, 'Shopping List'!$BN$11:$BN$25))</f>
        <v/>
      </c>
      <c r="BB4884" s="117" t="str">
        <f t="shared" si="1157"/>
        <v/>
      </c>
    </row>
    <row r="4885" spans="1:54" x14ac:dyDescent="0.25">
      <c r="A4885" s="4"/>
      <c r="B4885" s="37"/>
      <c r="C4885" s="124"/>
      <c r="D4885" s="39"/>
      <c r="E4885" s="125"/>
      <c r="F4885" s="48"/>
      <c r="G4885" s="4"/>
      <c r="H4885" s="4"/>
      <c r="I4885" s="95" t="str">
        <f>IF($C4885="", "", IF(IFERROR(INDEX(Ingredients!$C$11:$C$310, MATCH($C4885, Ingredients!$B$11:$B$310, 0)), "")="", "", IFERROR(INDEX(Ingredients!$C$11:$C$310, MATCH($C4885, Ingredients!$B$11:$B$310, 0)), "")))</f>
        <v/>
      </c>
      <c r="J4885" s="73" t="str">
        <f>IF($B4885="", "", IF(IFERROR(INDEX(Meals!$C$11:$C$260, MATCH($B4885, Meals!$B$11:$B$260, 0)), "")="", "", IFERROR(INDEX(Meals!$C$11:$C$260, MATCH($B4885, Meals!$B$11:$B$260, 0)), "")))</f>
        <v/>
      </c>
      <c r="K4885" s="4"/>
      <c r="L4885" s="72" t="str">
        <f t="shared" si="1147"/>
        <v/>
      </c>
      <c r="M4885" s="73" t="str">
        <f t="shared" si="1148"/>
        <v/>
      </c>
      <c r="N4885" s="4"/>
      <c r="O4885" s="78" t="str">
        <f t="shared" si="1149"/>
        <v/>
      </c>
      <c r="P4885" s="79" t="str">
        <f t="shared" si="1150"/>
        <v/>
      </c>
      <c r="Q4885" s="4"/>
      <c r="R4885" s="90" t="str">
        <f t="shared" si="1151"/>
        <v/>
      </c>
      <c r="S4885" s="4"/>
      <c r="Y4885" s="18" t="str">
        <f t="shared" si="1152"/>
        <v/>
      </c>
      <c r="AA4885" s="18" t="str">
        <f t="shared" si="1143"/>
        <v/>
      </c>
      <c r="AB4885" s="18" t="str">
        <f t="shared" si="1144"/>
        <v/>
      </c>
      <c r="AC4885" s="18" t="str">
        <f t="shared" si="1153"/>
        <v/>
      </c>
      <c r="AD4885" s="18" t="str">
        <f t="shared" si="1153"/>
        <v/>
      </c>
      <c r="AE4885" s="18" t="str">
        <f t="shared" si="1154"/>
        <v/>
      </c>
      <c r="AG4885" s="95" t="str">
        <f>IF($C4885="", "", IF(IFERROR(INDEX(Ingredients!C$11:C$310, MATCH($C4885, Ingredients!$B$11:$B$310, 0)), "")="", "", IFERROR(INDEX(Ingredients!C$11:C$310, MATCH($C4885, Ingredients!$B$11:$B$310, 0)), "")))</f>
        <v/>
      </c>
      <c r="AH4885" s="105" t="str">
        <f>IF($C4885="", "", IF(IFERROR(INDEX(Ingredients!D$11:D$310, MATCH($C4885, Ingredients!$B$11:$B$310, 0)), "")="", "", IFERROR(INDEX(Ingredients!D$11:D$310, MATCH($C4885, Ingredients!$B$11:$B$310, 0)), "")))</f>
        <v/>
      </c>
      <c r="AI4885" s="106" t="str">
        <f>IF($C4885="", "", IF(IFERROR(INDEX(Ingredients!E$11:E$310, MATCH($C4885, Ingredients!$B$11:$B$310, 0)), "")="", "", IFERROR(INDEX(Ingredients!E$11:E$310, MATCH($C4885, Ingredients!$B$11:$B$310, 0)), "")))</f>
        <v/>
      </c>
      <c r="AJ4885" s="108" t="str">
        <f>IF($C4885="", "", IF(IFERROR(INDEX(Ingredients!F$11:F$310, MATCH($C4885, Ingredients!$B$11:$B$310, 0)), "")="", "", IFERROR(INDEX(Ingredients!F$11:F$310, MATCH($C4885, Ingredients!$B$11:$B$310, 0)), "")))</f>
        <v/>
      </c>
      <c r="AK4885" s="106" t="str">
        <f>IF($C4885="", "", IF(IFERROR(INDEX(Ingredients!G$11:G$310, MATCH($C4885, Ingredients!$B$11:$B$310, 0)), "")="", "", IFERROR(INDEX(Ingredients!G$11:G$310, MATCH($C4885, Ingredients!$B$11:$B$310, 0)), "")))</f>
        <v/>
      </c>
      <c r="AL4885" s="79" t="str">
        <f>IF($C4885="", "", IF(IFERROR(INDEX(Ingredients!H$11:H$310, MATCH($C4885, Ingredients!$B$11:$B$310, 0)), "")="", "", IFERROR(INDEX(Ingredients!H$11:H$310, MATCH($C4885, Ingredients!$B$11:$B$310, 0)), "")))</f>
        <v/>
      </c>
      <c r="AN4885" s="83" t="str">
        <f t="shared" si="1145"/>
        <v/>
      </c>
      <c r="AP4885" s="114" t="str">
        <f t="shared" si="1155"/>
        <v/>
      </c>
      <c r="AR4885" s="117" t="str">
        <f>IF($C4885="", "", IF(IFERROR(INDEX(Ingredients!$AI$11:$AI$310, MATCH($C4885, Ingredients!$B$11:$B$310, 0)), "")="", "", IFERROR(INDEX(Ingredients!$AI$11:$AI$310, MATCH($C4885, Ingredients!$B$11:$B$310, 0)), "")))</f>
        <v/>
      </c>
      <c r="AT4885" s="120" t="str">
        <f t="shared" si="1156"/>
        <v/>
      </c>
      <c r="AV4885" s="90" t="str">
        <f t="shared" si="1146"/>
        <v/>
      </c>
      <c r="AX4885" s="90" t="str">
        <f>IF($AV4885="", "", COUNTIF($AV$11:$AV$5010, "&lt;"&amp;$AV4885)+1+COUNTIF($AV$11:$AV4885, $AV4885)-1)</f>
        <v/>
      </c>
      <c r="AZ4885" s="111" t="str">
        <f>IF($B4885="", "", SUMIF('Shopping List'!$AV$11:$AV$25, $B4885, 'Shopping List'!$BN$11:$BN$25))</f>
        <v/>
      </c>
      <c r="BB4885" s="117" t="str">
        <f t="shared" si="1157"/>
        <v/>
      </c>
    </row>
    <row r="4886" spans="1:54" x14ac:dyDescent="0.25">
      <c r="A4886" s="4"/>
      <c r="B4886" s="37"/>
      <c r="C4886" s="124"/>
      <c r="D4886" s="39"/>
      <c r="E4886" s="125"/>
      <c r="F4886" s="48"/>
      <c r="G4886" s="4"/>
      <c r="H4886" s="4"/>
      <c r="I4886" s="95" t="str">
        <f>IF($C4886="", "", IF(IFERROR(INDEX(Ingredients!$C$11:$C$310, MATCH($C4886, Ingredients!$B$11:$B$310, 0)), "")="", "", IFERROR(INDEX(Ingredients!$C$11:$C$310, MATCH($C4886, Ingredients!$B$11:$B$310, 0)), "")))</f>
        <v/>
      </c>
      <c r="J4886" s="73" t="str">
        <f>IF($B4886="", "", IF(IFERROR(INDEX(Meals!$C$11:$C$260, MATCH($B4886, Meals!$B$11:$B$260, 0)), "")="", "", IFERROR(INDEX(Meals!$C$11:$C$260, MATCH($B4886, Meals!$B$11:$B$260, 0)), "")))</f>
        <v/>
      </c>
      <c r="K4886" s="4"/>
      <c r="L4886" s="72" t="str">
        <f t="shared" si="1147"/>
        <v/>
      </c>
      <c r="M4886" s="73" t="str">
        <f t="shared" si="1148"/>
        <v/>
      </c>
      <c r="N4886" s="4"/>
      <c r="O4886" s="78" t="str">
        <f t="shared" si="1149"/>
        <v/>
      </c>
      <c r="P4886" s="79" t="str">
        <f t="shared" si="1150"/>
        <v/>
      </c>
      <c r="Q4886" s="4"/>
      <c r="R4886" s="90" t="str">
        <f t="shared" si="1151"/>
        <v/>
      </c>
      <c r="S4886" s="4"/>
      <c r="Y4886" s="18" t="str">
        <f t="shared" si="1152"/>
        <v/>
      </c>
      <c r="AA4886" s="18" t="str">
        <f t="shared" si="1143"/>
        <v/>
      </c>
      <c r="AB4886" s="18" t="str">
        <f t="shared" si="1144"/>
        <v/>
      </c>
      <c r="AC4886" s="18" t="str">
        <f t="shared" si="1153"/>
        <v/>
      </c>
      <c r="AD4886" s="18" t="str">
        <f t="shared" si="1153"/>
        <v/>
      </c>
      <c r="AE4886" s="18" t="str">
        <f t="shared" si="1154"/>
        <v/>
      </c>
      <c r="AG4886" s="95" t="str">
        <f>IF($C4886="", "", IF(IFERROR(INDEX(Ingredients!C$11:C$310, MATCH($C4886, Ingredients!$B$11:$B$310, 0)), "")="", "", IFERROR(INDEX(Ingredients!C$11:C$310, MATCH($C4886, Ingredients!$B$11:$B$310, 0)), "")))</f>
        <v/>
      </c>
      <c r="AH4886" s="105" t="str">
        <f>IF($C4886="", "", IF(IFERROR(INDEX(Ingredients!D$11:D$310, MATCH($C4886, Ingredients!$B$11:$B$310, 0)), "")="", "", IFERROR(INDEX(Ingredients!D$11:D$310, MATCH($C4886, Ingredients!$B$11:$B$310, 0)), "")))</f>
        <v/>
      </c>
      <c r="AI4886" s="106" t="str">
        <f>IF($C4886="", "", IF(IFERROR(INDEX(Ingredients!E$11:E$310, MATCH($C4886, Ingredients!$B$11:$B$310, 0)), "")="", "", IFERROR(INDEX(Ingredients!E$11:E$310, MATCH($C4886, Ingredients!$B$11:$B$310, 0)), "")))</f>
        <v/>
      </c>
      <c r="AJ4886" s="108" t="str">
        <f>IF($C4886="", "", IF(IFERROR(INDEX(Ingredients!F$11:F$310, MATCH($C4886, Ingredients!$B$11:$B$310, 0)), "")="", "", IFERROR(INDEX(Ingredients!F$11:F$310, MATCH($C4886, Ingredients!$B$11:$B$310, 0)), "")))</f>
        <v/>
      </c>
      <c r="AK4886" s="106" t="str">
        <f>IF($C4886="", "", IF(IFERROR(INDEX(Ingredients!G$11:G$310, MATCH($C4886, Ingredients!$B$11:$B$310, 0)), "")="", "", IFERROR(INDEX(Ingredients!G$11:G$310, MATCH($C4886, Ingredients!$B$11:$B$310, 0)), "")))</f>
        <v/>
      </c>
      <c r="AL4886" s="79" t="str">
        <f>IF($C4886="", "", IF(IFERROR(INDEX(Ingredients!H$11:H$310, MATCH($C4886, Ingredients!$B$11:$B$310, 0)), "")="", "", IFERROR(INDEX(Ingredients!H$11:H$310, MATCH($C4886, Ingredients!$B$11:$B$310, 0)), "")))</f>
        <v/>
      </c>
      <c r="AN4886" s="83" t="str">
        <f t="shared" si="1145"/>
        <v/>
      </c>
      <c r="AP4886" s="114" t="str">
        <f t="shared" si="1155"/>
        <v/>
      </c>
      <c r="AR4886" s="117" t="str">
        <f>IF($C4886="", "", IF(IFERROR(INDEX(Ingredients!$AI$11:$AI$310, MATCH($C4886, Ingredients!$B$11:$B$310, 0)), "")="", "", IFERROR(INDEX(Ingredients!$AI$11:$AI$310, MATCH($C4886, Ingredients!$B$11:$B$310, 0)), "")))</f>
        <v/>
      </c>
      <c r="AT4886" s="120" t="str">
        <f t="shared" si="1156"/>
        <v/>
      </c>
      <c r="AV4886" s="90" t="str">
        <f t="shared" si="1146"/>
        <v/>
      </c>
      <c r="AX4886" s="90" t="str">
        <f>IF($AV4886="", "", COUNTIF($AV$11:$AV$5010, "&lt;"&amp;$AV4886)+1+COUNTIF($AV$11:$AV4886, $AV4886)-1)</f>
        <v/>
      </c>
      <c r="AZ4886" s="111" t="str">
        <f>IF($B4886="", "", SUMIF('Shopping List'!$AV$11:$AV$25, $B4886, 'Shopping List'!$BN$11:$BN$25))</f>
        <v/>
      </c>
      <c r="BB4886" s="117" t="str">
        <f t="shared" si="1157"/>
        <v/>
      </c>
    </row>
    <row r="4887" spans="1:54" x14ac:dyDescent="0.25">
      <c r="A4887" s="4"/>
      <c r="B4887" s="37"/>
      <c r="C4887" s="124"/>
      <c r="D4887" s="39"/>
      <c r="E4887" s="125"/>
      <c r="F4887" s="48"/>
      <c r="G4887" s="4"/>
      <c r="H4887" s="4"/>
      <c r="I4887" s="95" t="str">
        <f>IF($C4887="", "", IF(IFERROR(INDEX(Ingredients!$C$11:$C$310, MATCH($C4887, Ingredients!$B$11:$B$310, 0)), "")="", "", IFERROR(INDEX(Ingredients!$C$11:$C$310, MATCH($C4887, Ingredients!$B$11:$B$310, 0)), "")))</f>
        <v/>
      </c>
      <c r="J4887" s="73" t="str">
        <f>IF($B4887="", "", IF(IFERROR(INDEX(Meals!$C$11:$C$260, MATCH($B4887, Meals!$B$11:$B$260, 0)), "")="", "", IFERROR(INDEX(Meals!$C$11:$C$260, MATCH($B4887, Meals!$B$11:$B$260, 0)), "")))</f>
        <v/>
      </c>
      <c r="K4887" s="4"/>
      <c r="L4887" s="72" t="str">
        <f t="shared" si="1147"/>
        <v/>
      </c>
      <c r="M4887" s="73" t="str">
        <f t="shared" si="1148"/>
        <v/>
      </c>
      <c r="N4887" s="4"/>
      <c r="O4887" s="78" t="str">
        <f t="shared" si="1149"/>
        <v/>
      </c>
      <c r="P4887" s="79" t="str">
        <f t="shared" si="1150"/>
        <v/>
      </c>
      <c r="Q4887" s="4"/>
      <c r="R4887" s="90" t="str">
        <f t="shared" si="1151"/>
        <v/>
      </c>
      <c r="S4887" s="4"/>
      <c r="Y4887" s="18" t="str">
        <f t="shared" si="1152"/>
        <v/>
      </c>
      <c r="AA4887" s="18" t="str">
        <f t="shared" si="1143"/>
        <v/>
      </c>
      <c r="AB4887" s="18" t="str">
        <f t="shared" si="1144"/>
        <v/>
      </c>
      <c r="AC4887" s="18" t="str">
        <f t="shared" si="1153"/>
        <v/>
      </c>
      <c r="AD4887" s="18" t="str">
        <f t="shared" si="1153"/>
        <v/>
      </c>
      <c r="AE4887" s="18" t="str">
        <f t="shared" si="1154"/>
        <v/>
      </c>
      <c r="AG4887" s="95" t="str">
        <f>IF($C4887="", "", IF(IFERROR(INDEX(Ingredients!C$11:C$310, MATCH($C4887, Ingredients!$B$11:$B$310, 0)), "")="", "", IFERROR(INDEX(Ingredients!C$11:C$310, MATCH($C4887, Ingredients!$B$11:$B$310, 0)), "")))</f>
        <v/>
      </c>
      <c r="AH4887" s="105" t="str">
        <f>IF($C4887="", "", IF(IFERROR(INDEX(Ingredients!D$11:D$310, MATCH($C4887, Ingredients!$B$11:$B$310, 0)), "")="", "", IFERROR(INDEX(Ingredients!D$11:D$310, MATCH($C4887, Ingredients!$B$11:$B$310, 0)), "")))</f>
        <v/>
      </c>
      <c r="AI4887" s="106" t="str">
        <f>IF($C4887="", "", IF(IFERROR(INDEX(Ingredients!E$11:E$310, MATCH($C4887, Ingredients!$B$11:$B$310, 0)), "")="", "", IFERROR(INDEX(Ingredients!E$11:E$310, MATCH($C4887, Ingredients!$B$11:$B$310, 0)), "")))</f>
        <v/>
      </c>
      <c r="AJ4887" s="108" t="str">
        <f>IF($C4887="", "", IF(IFERROR(INDEX(Ingredients!F$11:F$310, MATCH($C4887, Ingredients!$B$11:$B$310, 0)), "")="", "", IFERROR(INDEX(Ingredients!F$11:F$310, MATCH($C4887, Ingredients!$B$11:$B$310, 0)), "")))</f>
        <v/>
      </c>
      <c r="AK4887" s="106" t="str">
        <f>IF($C4887="", "", IF(IFERROR(INDEX(Ingredients!G$11:G$310, MATCH($C4887, Ingredients!$B$11:$B$310, 0)), "")="", "", IFERROR(INDEX(Ingredients!G$11:G$310, MATCH($C4887, Ingredients!$B$11:$B$310, 0)), "")))</f>
        <v/>
      </c>
      <c r="AL4887" s="79" t="str">
        <f>IF($C4887="", "", IF(IFERROR(INDEX(Ingredients!H$11:H$310, MATCH($C4887, Ingredients!$B$11:$B$310, 0)), "")="", "", IFERROR(INDEX(Ingredients!H$11:H$310, MATCH($C4887, Ingredients!$B$11:$B$310, 0)), "")))</f>
        <v/>
      </c>
      <c r="AN4887" s="83" t="str">
        <f t="shared" si="1145"/>
        <v/>
      </c>
      <c r="AP4887" s="114" t="str">
        <f t="shared" si="1155"/>
        <v/>
      </c>
      <c r="AR4887" s="117" t="str">
        <f>IF($C4887="", "", IF(IFERROR(INDEX(Ingredients!$AI$11:$AI$310, MATCH($C4887, Ingredients!$B$11:$B$310, 0)), "")="", "", IFERROR(INDEX(Ingredients!$AI$11:$AI$310, MATCH($C4887, Ingredients!$B$11:$B$310, 0)), "")))</f>
        <v/>
      </c>
      <c r="AT4887" s="120" t="str">
        <f t="shared" si="1156"/>
        <v/>
      </c>
      <c r="AV4887" s="90" t="str">
        <f t="shared" si="1146"/>
        <v/>
      </c>
      <c r="AX4887" s="90" t="str">
        <f>IF($AV4887="", "", COUNTIF($AV$11:$AV$5010, "&lt;"&amp;$AV4887)+1+COUNTIF($AV$11:$AV4887, $AV4887)-1)</f>
        <v/>
      </c>
      <c r="AZ4887" s="111" t="str">
        <f>IF($B4887="", "", SUMIF('Shopping List'!$AV$11:$AV$25, $B4887, 'Shopping List'!$BN$11:$BN$25))</f>
        <v/>
      </c>
      <c r="BB4887" s="117" t="str">
        <f t="shared" si="1157"/>
        <v/>
      </c>
    </row>
    <row r="4888" spans="1:54" x14ac:dyDescent="0.25">
      <c r="A4888" s="4"/>
      <c r="B4888" s="37"/>
      <c r="C4888" s="124"/>
      <c r="D4888" s="39"/>
      <c r="E4888" s="125"/>
      <c r="F4888" s="48"/>
      <c r="G4888" s="4"/>
      <c r="H4888" s="4"/>
      <c r="I4888" s="95" t="str">
        <f>IF($C4888="", "", IF(IFERROR(INDEX(Ingredients!$C$11:$C$310, MATCH($C4888, Ingredients!$B$11:$B$310, 0)), "")="", "", IFERROR(INDEX(Ingredients!$C$11:$C$310, MATCH($C4888, Ingredients!$B$11:$B$310, 0)), "")))</f>
        <v/>
      </c>
      <c r="J4888" s="73" t="str">
        <f>IF($B4888="", "", IF(IFERROR(INDEX(Meals!$C$11:$C$260, MATCH($B4888, Meals!$B$11:$B$260, 0)), "")="", "", IFERROR(INDEX(Meals!$C$11:$C$260, MATCH($B4888, Meals!$B$11:$B$260, 0)), "")))</f>
        <v/>
      </c>
      <c r="K4888" s="4"/>
      <c r="L4888" s="72" t="str">
        <f t="shared" si="1147"/>
        <v/>
      </c>
      <c r="M4888" s="73" t="str">
        <f t="shared" si="1148"/>
        <v/>
      </c>
      <c r="N4888" s="4"/>
      <c r="O4888" s="78" t="str">
        <f t="shared" si="1149"/>
        <v/>
      </c>
      <c r="P4888" s="79" t="str">
        <f t="shared" si="1150"/>
        <v/>
      </c>
      <c r="Q4888" s="4"/>
      <c r="R4888" s="90" t="str">
        <f t="shared" si="1151"/>
        <v/>
      </c>
      <c r="S4888" s="4"/>
      <c r="Y4888" s="18" t="str">
        <f t="shared" si="1152"/>
        <v/>
      </c>
      <c r="AA4888" s="18" t="str">
        <f t="shared" si="1143"/>
        <v/>
      </c>
      <c r="AB4888" s="18" t="str">
        <f t="shared" si="1144"/>
        <v/>
      </c>
      <c r="AC4888" s="18" t="str">
        <f t="shared" si="1153"/>
        <v/>
      </c>
      <c r="AD4888" s="18" t="str">
        <f t="shared" si="1153"/>
        <v/>
      </c>
      <c r="AE4888" s="18" t="str">
        <f t="shared" si="1154"/>
        <v/>
      </c>
      <c r="AG4888" s="95" t="str">
        <f>IF($C4888="", "", IF(IFERROR(INDEX(Ingredients!C$11:C$310, MATCH($C4888, Ingredients!$B$11:$B$310, 0)), "")="", "", IFERROR(INDEX(Ingredients!C$11:C$310, MATCH($C4888, Ingredients!$B$11:$B$310, 0)), "")))</f>
        <v/>
      </c>
      <c r="AH4888" s="105" t="str">
        <f>IF($C4888="", "", IF(IFERROR(INDEX(Ingredients!D$11:D$310, MATCH($C4888, Ingredients!$B$11:$B$310, 0)), "")="", "", IFERROR(INDEX(Ingredients!D$11:D$310, MATCH($C4888, Ingredients!$B$11:$B$310, 0)), "")))</f>
        <v/>
      </c>
      <c r="AI4888" s="106" t="str">
        <f>IF($C4888="", "", IF(IFERROR(INDEX(Ingredients!E$11:E$310, MATCH($C4888, Ingredients!$B$11:$B$310, 0)), "")="", "", IFERROR(INDEX(Ingredients!E$11:E$310, MATCH($C4888, Ingredients!$B$11:$B$310, 0)), "")))</f>
        <v/>
      </c>
      <c r="AJ4888" s="108" t="str">
        <f>IF($C4888="", "", IF(IFERROR(INDEX(Ingredients!F$11:F$310, MATCH($C4888, Ingredients!$B$11:$B$310, 0)), "")="", "", IFERROR(INDEX(Ingredients!F$11:F$310, MATCH($C4888, Ingredients!$B$11:$B$310, 0)), "")))</f>
        <v/>
      </c>
      <c r="AK4888" s="106" t="str">
        <f>IF($C4888="", "", IF(IFERROR(INDEX(Ingredients!G$11:G$310, MATCH($C4888, Ingredients!$B$11:$B$310, 0)), "")="", "", IFERROR(INDEX(Ingredients!G$11:G$310, MATCH($C4888, Ingredients!$B$11:$B$310, 0)), "")))</f>
        <v/>
      </c>
      <c r="AL4888" s="79" t="str">
        <f>IF($C4888="", "", IF(IFERROR(INDEX(Ingredients!H$11:H$310, MATCH($C4888, Ingredients!$B$11:$B$310, 0)), "")="", "", IFERROR(INDEX(Ingredients!H$11:H$310, MATCH($C4888, Ingredients!$B$11:$B$310, 0)), "")))</f>
        <v/>
      </c>
      <c r="AN4888" s="83" t="str">
        <f t="shared" si="1145"/>
        <v/>
      </c>
      <c r="AP4888" s="114" t="str">
        <f t="shared" si="1155"/>
        <v/>
      </c>
      <c r="AR4888" s="117" t="str">
        <f>IF($C4888="", "", IF(IFERROR(INDEX(Ingredients!$AI$11:$AI$310, MATCH($C4888, Ingredients!$B$11:$B$310, 0)), "")="", "", IFERROR(INDEX(Ingredients!$AI$11:$AI$310, MATCH($C4888, Ingredients!$B$11:$B$310, 0)), "")))</f>
        <v/>
      </c>
      <c r="AT4888" s="120" t="str">
        <f t="shared" si="1156"/>
        <v/>
      </c>
      <c r="AV4888" s="90" t="str">
        <f t="shared" si="1146"/>
        <v/>
      </c>
      <c r="AX4888" s="90" t="str">
        <f>IF($AV4888="", "", COUNTIF($AV$11:$AV$5010, "&lt;"&amp;$AV4888)+1+COUNTIF($AV$11:$AV4888, $AV4888)-1)</f>
        <v/>
      </c>
      <c r="AZ4888" s="111" t="str">
        <f>IF($B4888="", "", SUMIF('Shopping List'!$AV$11:$AV$25, $B4888, 'Shopping List'!$BN$11:$BN$25))</f>
        <v/>
      </c>
      <c r="BB4888" s="117" t="str">
        <f t="shared" si="1157"/>
        <v/>
      </c>
    </row>
    <row r="4889" spans="1:54" x14ac:dyDescent="0.25">
      <c r="A4889" s="4"/>
      <c r="B4889" s="37"/>
      <c r="C4889" s="124"/>
      <c r="D4889" s="39"/>
      <c r="E4889" s="125"/>
      <c r="F4889" s="48"/>
      <c r="G4889" s="4"/>
      <c r="H4889" s="4"/>
      <c r="I4889" s="95" t="str">
        <f>IF($C4889="", "", IF(IFERROR(INDEX(Ingredients!$C$11:$C$310, MATCH($C4889, Ingredients!$B$11:$B$310, 0)), "")="", "", IFERROR(INDEX(Ingredients!$C$11:$C$310, MATCH($C4889, Ingredients!$B$11:$B$310, 0)), "")))</f>
        <v/>
      </c>
      <c r="J4889" s="73" t="str">
        <f>IF($B4889="", "", IF(IFERROR(INDEX(Meals!$C$11:$C$260, MATCH($B4889, Meals!$B$11:$B$260, 0)), "")="", "", IFERROR(INDEX(Meals!$C$11:$C$260, MATCH($B4889, Meals!$B$11:$B$260, 0)), "")))</f>
        <v/>
      </c>
      <c r="K4889" s="4"/>
      <c r="L4889" s="72" t="str">
        <f t="shared" si="1147"/>
        <v/>
      </c>
      <c r="M4889" s="73" t="str">
        <f t="shared" si="1148"/>
        <v/>
      </c>
      <c r="N4889" s="4"/>
      <c r="O4889" s="78" t="str">
        <f t="shared" si="1149"/>
        <v/>
      </c>
      <c r="P4889" s="79" t="str">
        <f t="shared" si="1150"/>
        <v/>
      </c>
      <c r="Q4889" s="4"/>
      <c r="R4889" s="90" t="str">
        <f t="shared" si="1151"/>
        <v/>
      </c>
      <c r="S4889" s="4"/>
      <c r="Y4889" s="18" t="str">
        <f t="shared" si="1152"/>
        <v/>
      </c>
      <c r="AA4889" s="18" t="str">
        <f t="shared" si="1143"/>
        <v/>
      </c>
      <c r="AB4889" s="18" t="str">
        <f t="shared" si="1144"/>
        <v/>
      </c>
      <c r="AC4889" s="18" t="str">
        <f t="shared" si="1153"/>
        <v/>
      </c>
      <c r="AD4889" s="18" t="str">
        <f t="shared" si="1153"/>
        <v/>
      </c>
      <c r="AE4889" s="18" t="str">
        <f t="shared" si="1154"/>
        <v/>
      </c>
      <c r="AG4889" s="95" t="str">
        <f>IF($C4889="", "", IF(IFERROR(INDEX(Ingredients!C$11:C$310, MATCH($C4889, Ingredients!$B$11:$B$310, 0)), "")="", "", IFERROR(INDEX(Ingredients!C$11:C$310, MATCH($C4889, Ingredients!$B$11:$B$310, 0)), "")))</f>
        <v/>
      </c>
      <c r="AH4889" s="105" t="str">
        <f>IF($C4889="", "", IF(IFERROR(INDEX(Ingredients!D$11:D$310, MATCH($C4889, Ingredients!$B$11:$B$310, 0)), "")="", "", IFERROR(INDEX(Ingredients!D$11:D$310, MATCH($C4889, Ingredients!$B$11:$B$310, 0)), "")))</f>
        <v/>
      </c>
      <c r="AI4889" s="106" t="str">
        <f>IF($C4889="", "", IF(IFERROR(INDEX(Ingredients!E$11:E$310, MATCH($C4889, Ingredients!$B$11:$B$310, 0)), "")="", "", IFERROR(INDEX(Ingredients!E$11:E$310, MATCH($C4889, Ingredients!$B$11:$B$310, 0)), "")))</f>
        <v/>
      </c>
      <c r="AJ4889" s="108" t="str">
        <f>IF($C4889="", "", IF(IFERROR(INDEX(Ingredients!F$11:F$310, MATCH($C4889, Ingredients!$B$11:$B$310, 0)), "")="", "", IFERROR(INDEX(Ingredients!F$11:F$310, MATCH($C4889, Ingredients!$B$11:$B$310, 0)), "")))</f>
        <v/>
      </c>
      <c r="AK4889" s="106" t="str">
        <f>IF($C4889="", "", IF(IFERROR(INDEX(Ingredients!G$11:G$310, MATCH($C4889, Ingredients!$B$11:$B$310, 0)), "")="", "", IFERROR(INDEX(Ingredients!G$11:G$310, MATCH($C4889, Ingredients!$B$11:$B$310, 0)), "")))</f>
        <v/>
      </c>
      <c r="AL4889" s="79" t="str">
        <f>IF($C4889="", "", IF(IFERROR(INDEX(Ingredients!H$11:H$310, MATCH($C4889, Ingredients!$B$11:$B$310, 0)), "")="", "", IFERROR(INDEX(Ingredients!H$11:H$310, MATCH($C4889, Ingredients!$B$11:$B$310, 0)), "")))</f>
        <v/>
      </c>
      <c r="AN4889" s="83" t="str">
        <f t="shared" si="1145"/>
        <v/>
      </c>
      <c r="AP4889" s="114" t="str">
        <f t="shared" si="1155"/>
        <v/>
      </c>
      <c r="AR4889" s="117" t="str">
        <f>IF($C4889="", "", IF(IFERROR(INDEX(Ingredients!$AI$11:$AI$310, MATCH($C4889, Ingredients!$B$11:$B$310, 0)), "")="", "", IFERROR(INDEX(Ingredients!$AI$11:$AI$310, MATCH($C4889, Ingredients!$B$11:$B$310, 0)), "")))</f>
        <v/>
      </c>
      <c r="AT4889" s="120" t="str">
        <f t="shared" si="1156"/>
        <v/>
      </c>
      <c r="AV4889" s="90" t="str">
        <f t="shared" si="1146"/>
        <v/>
      </c>
      <c r="AX4889" s="90" t="str">
        <f>IF($AV4889="", "", COUNTIF($AV$11:$AV$5010, "&lt;"&amp;$AV4889)+1+COUNTIF($AV$11:$AV4889, $AV4889)-1)</f>
        <v/>
      </c>
      <c r="AZ4889" s="111" t="str">
        <f>IF($B4889="", "", SUMIF('Shopping List'!$AV$11:$AV$25, $B4889, 'Shopping List'!$BN$11:$BN$25))</f>
        <v/>
      </c>
      <c r="BB4889" s="117" t="str">
        <f t="shared" si="1157"/>
        <v/>
      </c>
    </row>
    <row r="4890" spans="1:54" x14ac:dyDescent="0.25">
      <c r="A4890" s="4"/>
      <c r="B4890" s="37"/>
      <c r="C4890" s="124"/>
      <c r="D4890" s="39"/>
      <c r="E4890" s="125"/>
      <c r="F4890" s="48"/>
      <c r="G4890" s="4"/>
      <c r="H4890" s="4"/>
      <c r="I4890" s="95" t="str">
        <f>IF($C4890="", "", IF(IFERROR(INDEX(Ingredients!$C$11:$C$310, MATCH($C4890, Ingredients!$B$11:$B$310, 0)), "")="", "", IFERROR(INDEX(Ingredients!$C$11:$C$310, MATCH($C4890, Ingredients!$B$11:$B$310, 0)), "")))</f>
        <v/>
      </c>
      <c r="J4890" s="73" t="str">
        <f>IF($B4890="", "", IF(IFERROR(INDEX(Meals!$C$11:$C$260, MATCH($B4890, Meals!$B$11:$B$260, 0)), "")="", "", IFERROR(INDEX(Meals!$C$11:$C$260, MATCH($B4890, Meals!$B$11:$B$260, 0)), "")))</f>
        <v/>
      </c>
      <c r="K4890" s="4"/>
      <c r="L4890" s="72" t="str">
        <f t="shared" si="1147"/>
        <v/>
      </c>
      <c r="M4890" s="73" t="str">
        <f t="shared" si="1148"/>
        <v/>
      </c>
      <c r="N4890" s="4"/>
      <c r="O4890" s="78" t="str">
        <f t="shared" si="1149"/>
        <v/>
      </c>
      <c r="P4890" s="79" t="str">
        <f t="shared" si="1150"/>
        <v/>
      </c>
      <c r="Q4890" s="4"/>
      <c r="R4890" s="90" t="str">
        <f t="shared" si="1151"/>
        <v/>
      </c>
      <c r="S4890" s="4"/>
      <c r="Y4890" s="18" t="str">
        <f t="shared" si="1152"/>
        <v/>
      </c>
      <c r="AA4890" s="18" t="str">
        <f t="shared" si="1143"/>
        <v/>
      </c>
      <c r="AB4890" s="18" t="str">
        <f t="shared" si="1144"/>
        <v/>
      </c>
      <c r="AC4890" s="18" t="str">
        <f t="shared" si="1153"/>
        <v/>
      </c>
      <c r="AD4890" s="18" t="str">
        <f t="shared" si="1153"/>
        <v/>
      </c>
      <c r="AE4890" s="18" t="str">
        <f t="shared" si="1154"/>
        <v/>
      </c>
      <c r="AG4890" s="95" t="str">
        <f>IF($C4890="", "", IF(IFERROR(INDEX(Ingredients!C$11:C$310, MATCH($C4890, Ingredients!$B$11:$B$310, 0)), "")="", "", IFERROR(INDEX(Ingredients!C$11:C$310, MATCH($C4890, Ingredients!$B$11:$B$310, 0)), "")))</f>
        <v/>
      </c>
      <c r="AH4890" s="105" t="str">
        <f>IF($C4890="", "", IF(IFERROR(INDEX(Ingredients!D$11:D$310, MATCH($C4890, Ingredients!$B$11:$B$310, 0)), "")="", "", IFERROR(INDEX(Ingredients!D$11:D$310, MATCH($C4890, Ingredients!$B$11:$B$310, 0)), "")))</f>
        <v/>
      </c>
      <c r="AI4890" s="106" t="str">
        <f>IF($C4890="", "", IF(IFERROR(INDEX(Ingredients!E$11:E$310, MATCH($C4890, Ingredients!$B$11:$B$310, 0)), "")="", "", IFERROR(INDEX(Ingredients!E$11:E$310, MATCH($C4890, Ingredients!$B$11:$B$310, 0)), "")))</f>
        <v/>
      </c>
      <c r="AJ4890" s="108" t="str">
        <f>IF($C4890="", "", IF(IFERROR(INDEX(Ingredients!F$11:F$310, MATCH($C4890, Ingredients!$B$11:$B$310, 0)), "")="", "", IFERROR(INDEX(Ingredients!F$11:F$310, MATCH($C4890, Ingredients!$B$11:$B$310, 0)), "")))</f>
        <v/>
      </c>
      <c r="AK4890" s="106" t="str">
        <f>IF($C4890="", "", IF(IFERROR(INDEX(Ingredients!G$11:G$310, MATCH($C4890, Ingredients!$B$11:$B$310, 0)), "")="", "", IFERROR(INDEX(Ingredients!G$11:G$310, MATCH($C4890, Ingredients!$B$11:$B$310, 0)), "")))</f>
        <v/>
      </c>
      <c r="AL4890" s="79" t="str">
        <f>IF($C4890="", "", IF(IFERROR(INDEX(Ingredients!H$11:H$310, MATCH($C4890, Ingredients!$B$11:$B$310, 0)), "")="", "", IFERROR(INDEX(Ingredients!H$11:H$310, MATCH($C4890, Ingredients!$B$11:$B$310, 0)), "")))</f>
        <v/>
      </c>
      <c r="AN4890" s="83" t="str">
        <f t="shared" si="1145"/>
        <v/>
      </c>
      <c r="AP4890" s="114" t="str">
        <f t="shared" si="1155"/>
        <v/>
      </c>
      <c r="AR4890" s="117" t="str">
        <f>IF($C4890="", "", IF(IFERROR(INDEX(Ingredients!$AI$11:$AI$310, MATCH($C4890, Ingredients!$B$11:$B$310, 0)), "")="", "", IFERROR(INDEX(Ingredients!$AI$11:$AI$310, MATCH($C4890, Ingredients!$B$11:$B$310, 0)), "")))</f>
        <v/>
      </c>
      <c r="AT4890" s="120" t="str">
        <f t="shared" si="1156"/>
        <v/>
      </c>
      <c r="AV4890" s="90" t="str">
        <f t="shared" si="1146"/>
        <v/>
      </c>
      <c r="AX4890" s="90" t="str">
        <f>IF($AV4890="", "", COUNTIF($AV$11:$AV$5010, "&lt;"&amp;$AV4890)+1+COUNTIF($AV$11:$AV4890, $AV4890)-1)</f>
        <v/>
      </c>
      <c r="AZ4890" s="111" t="str">
        <f>IF($B4890="", "", SUMIF('Shopping List'!$AV$11:$AV$25, $B4890, 'Shopping List'!$BN$11:$BN$25))</f>
        <v/>
      </c>
      <c r="BB4890" s="117" t="str">
        <f t="shared" si="1157"/>
        <v/>
      </c>
    </row>
    <row r="4891" spans="1:54" x14ac:dyDescent="0.25">
      <c r="A4891" s="4"/>
      <c r="B4891" s="37"/>
      <c r="C4891" s="124"/>
      <c r="D4891" s="39"/>
      <c r="E4891" s="125"/>
      <c r="F4891" s="48"/>
      <c r="G4891" s="4"/>
      <c r="H4891" s="4"/>
      <c r="I4891" s="95" t="str">
        <f>IF($C4891="", "", IF(IFERROR(INDEX(Ingredients!$C$11:$C$310, MATCH($C4891, Ingredients!$B$11:$B$310, 0)), "")="", "", IFERROR(INDEX(Ingredients!$C$11:$C$310, MATCH($C4891, Ingredients!$B$11:$B$310, 0)), "")))</f>
        <v/>
      </c>
      <c r="J4891" s="73" t="str">
        <f>IF($B4891="", "", IF(IFERROR(INDEX(Meals!$C$11:$C$260, MATCH($B4891, Meals!$B$11:$B$260, 0)), "")="", "", IFERROR(INDEX(Meals!$C$11:$C$260, MATCH($B4891, Meals!$B$11:$B$260, 0)), "")))</f>
        <v/>
      </c>
      <c r="K4891" s="4"/>
      <c r="L4891" s="72" t="str">
        <f t="shared" si="1147"/>
        <v/>
      </c>
      <c r="M4891" s="73" t="str">
        <f t="shared" si="1148"/>
        <v/>
      </c>
      <c r="N4891" s="4"/>
      <c r="O4891" s="78" t="str">
        <f t="shared" si="1149"/>
        <v/>
      </c>
      <c r="P4891" s="79" t="str">
        <f t="shared" si="1150"/>
        <v/>
      </c>
      <c r="Q4891" s="4"/>
      <c r="R4891" s="90" t="str">
        <f t="shared" si="1151"/>
        <v/>
      </c>
      <c r="S4891" s="4"/>
      <c r="Y4891" s="18" t="str">
        <f t="shared" si="1152"/>
        <v/>
      </c>
      <c r="AA4891" s="18" t="str">
        <f t="shared" si="1143"/>
        <v/>
      </c>
      <c r="AB4891" s="18" t="str">
        <f t="shared" si="1144"/>
        <v/>
      </c>
      <c r="AC4891" s="18" t="str">
        <f t="shared" si="1153"/>
        <v/>
      </c>
      <c r="AD4891" s="18" t="str">
        <f t="shared" si="1153"/>
        <v/>
      </c>
      <c r="AE4891" s="18" t="str">
        <f t="shared" si="1154"/>
        <v/>
      </c>
      <c r="AG4891" s="95" t="str">
        <f>IF($C4891="", "", IF(IFERROR(INDEX(Ingredients!C$11:C$310, MATCH($C4891, Ingredients!$B$11:$B$310, 0)), "")="", "", IFERROR(INDEX(Ingredients!C$11:C$310, MATCH($C4891, Ingredients!$B$11:$B$310, 0)), "")))</f>
        <v/>
      </c>
      <c r="AH4891" s="105" t="str">
        <f>IF($C4891="", "", IF(IFERROR(INDEX(Ingredients!D$11:D$310, MATCH($C4891, Ingredients!$B$11:$B$310, 0)), "")="", "", IFERROR(INDEX(Ingredients!D$11:D$310, MATCH($C4891, Ingredients!$B$11:$B$310, 0)), "")))</f>
        <v/>
      </c>
      <c r="AI4891" s="106" t="str">
        <f>IF($C4891="", "", IF(IFERROR(INDEX(Ingredients!E$11:E$310, MATCH($C4891, Ingredients!$B$11:$B$310, 0)), "")="", "", IFERROR(INDEX(Ingredients!E$11:E$310, MATCH($C4891, Ingredients!$B$11:$B$310, 0)), "")))</f>
        <v/>
      </c>
      <c r="AJ4891" s="108" t="str">
        <f>IF($C4891="", "", IF(IFERROR(INDEX(Ingredients!F$11:F$310, MATCH($C4891, Ingredients!$B$11:$B$310, 0)), "")="", "", IFERROR(INDEX(Ingredients!F$11:F$310, MATCH($C4891, Ingredients!$B$11:$B$310, 0)), "")))</f>
        <v/>
      </c>
      <c r="AK4891" s="106" t="str">
        <f>IF($C4891="", "", IF(IFERROR(INDEX(Ingredients!G$11:G$310, MATCH($C4891, Ingredients!$B$11:$B$310, 0)), "")="", "", IFERROR(INDEX(Ingredients!G$11:G$310, MATCH($C4891, Ingredients!$B$11:$B$310, 0)), "")))</f>
        <v/>
      </c>
      <c r="AL4891" s="79" t="str">
        <f>IF($C4891="", "", IF(IFERROR(INDEX(Ingredients!H$11:H$310, MATCH($C4891, Ingredients!$B$11:$B$310, 0)), "")="", "", IFERROR(INDEX(Ingredients!H$11:H$310, MATCH($C4891, Ingredients!$B$11:$B$310, 0)), "")))</f>
        <v/>
      </c>
      <c r="AN4891" s="83" t="str">
        <f t="shared" si="1145"/>
        <v/>
      </c>
      <c r="AP4891" s="114" t="str">
        <f t="shared" si="1155"/>
        <v/>
      </c>
      <c r="AR4891" s="117" t="str">
        <f>IF($C4891="", "", IF(IFERROR(INDEX(Ingredients!$AI$11:$AI$310, MATCH($C4891, Ingredients!$B$11:$B$310, 0)), "")="", "", IFERROR(INDEX(Ingredients!$AI$11:$AI$310, MATCH($C4891, Ingredients!$B$11:$B$310, 0)), "")))</f>
        <v/>
      </c>
      <c r="AT4891" s="120" t="str">
        <f t="shared" si="1156"/>
        <v/>
      </c>
      <c r="AV4891" s="90" t="str">
        <f t="shared" si="1146"/>
        <v/>
      </c>
      <c r="AX4891" s="90" t="str">
        <f>IF($AV4891="", "", COUNTIF($AV$11:$AV$5010, "&lt;"&amp;$AV4891)+1+COUNTIF($AV$11:$AV4891, $AV4891)-1)</f>
        <v/>
      </c>
      <c r="AZ4891" s="111" t="str">
        <f>IF($B4891="", "", SUMIF('Shopping List'!$AV$11:$AV$25, $B4891, 'Shopping List'!$BN$11:$BN$25))</f>
        <v/>
      </c>
      <c r="BB4891" s="117" t="str">
        <f t="shared" si="1157"/>
        <v/>
      </c>
    </row>
    <row r="4892" spans="1:54" x14ac:dyDescent="0.25">
      <c r="A4892" s="4"/>
      <c r="B4892" s="37"/>
      <c r="C4892" s="124"/>
      <c r="D4892" s="39"/>
      <c r="E4892" s="125"/>
      <c r="F4892" s="48"/>
      <c r="G4892" s="4"/>
      <c r="H4892" s="4"/>
      <c r="I4892" s="95" t="str">
        <f>IF($C4892="", "", IF(IFERROR(INDEX(Ingredients!$C$11:$C$310, MATCH($C4892, Ingredients!$B$11:$B$310, 0)), "")="", "", IFERROR(INDEX(Ingredients!$C$11:$C$310, MATCH($C4892, Ingredients!$B$11:$B$310, 0)), "")))</f>
        <v/>
      </c>
      <c r="J4892" s="73" t="str">
        <f>IF($B4892="", "", IF(IFERROR(INDEX(Meals!$C$11:$C$260, MATCH($B4892, Meals!$B$11:$B$260, 0)), "")="", "", IFERROR(INDEX(Meals!$C$11:$C$260, MATCH($B4892, Meals!$B$11:$B$260, 0)), "")))</f>
        <v/>
      </c>
      <c r="K4892" s="4"/>
      <c r="L4892" s="72" t="str">
        <f t="shared" si="1147"/>
        <v/>
      </c>
      <c r="M4892" s="73" t="str">
        <f t="shared" si="1148"/>
        <v/>
      </c>
      <c r="N4892" s="4"/>
      <c r="O4892" s="78" t="str">
        <f t="shared" si="1149"/>
        <v/>
      </c>
      <c r="P4892" s="79" t="str">
        <f t="shared" si="1150"/>
        <v/>
      </c>
      <c r="Q4892" s="4"/>
      <c r="R4892" s="90" t="str">
        <f t="shared" si="1151"/>
        <v/>
      </c>
      <c r="S4892" s="4"/>
      <c r="Y4892" s="18" t="str">
        <f t="shared" si="1152"/>
        <v/>
      </c>
      <c r="AA4892" s="18" t="str">
        <f t="shared" si="1143"/>
        <v/>
      </c>
      <c r="AB4892" s="18" t="str">
        <f t="shared" si="1144"/>
        <v/>
      </c>
      <c r="AC4892" s="18" t="str">
        <f t="shared" si="1153"/>
        <v/>
      </c>
      <c r="AD4892" s="18" t="str">
        <f t="shared" si="1153"/>
        <v/>
      </c>
      <c r="AE4892" s="18" t="str">
        <f t="shared" si="1154"/>
        <v/>
      </c>
      <c r="AG4892" s="95" t="str">
        <f>IF($C4892="", "", IF(IFERROR(INDEX(Ingredients!C$11:C$310, MATCH($C4892, Ingredients!$B$11:$B$310, 0)), "")="", "", IFERROR(INDEX(Ingredients!C$11:C$310, MATCH($C4892, Ingredients!$B$11:$B$310, 0)), "")))</f>
        <v/>
      </c>
      <c r="AH4892" s="105" t="str">
        <f>IF($C4892="", "", IF(IFERROR(INDEX(Ingredients!D$11:D$310, MATCH($C4892, Ingredients!$B$11:$B$310, 0)), "")="", "", IFERROR(INDEX(Ingredients!D$11:D$310, MATCH($C4892, Ingredients!$B$11:$B$310, 0)), "")))</f>
        <v/>
      </c>
      <c r="AI4892" s="106" t="str">
        <f>IF($C4892="", "", IF(IFERROR(INDEX(Ingredients!E$11:E$310, MATCH($C4892, Ingredients!$B$11:$B$310, 0)), "")="", "", IFERROR(INDEX(Ingredients!E$11:E$310, MATCH($C4892, Ingredients!$B$11:$B$310, 0)), "")))</f>
        <v/>
      </c>
      <c r="AJ4892" s="108" t="str">
        <f>IF($C4892="", "", IF(IFERROR(INDEX(Ingredients!F$11:F$310, MATCH($C4892, Ingredients!$B$11:$B$310, 0)), "")="", "", IFERROR(INDEX(Ingredients!F$11:F$310, MATCH($C4892, Ingredients!$B$11:$B$310, 0)), "")))</f>
        <v/>
      </c>
      <c r="AK4892" s="106" t="str">
        <f>IF($C4892="", "", IF(IFERROR(INDEX(Ingredients!G$11:G$310, MATCH($C4892, Ingredients!$B$11:$B$310, 0)), "")="", "", IFERROR(INDEX(Ingredients!G$11:G$310, MATCH($C4892, Ingredients!$B$11:$B$310, 0)), "")))</f>
        <v/>
      </c>
      <c r="AL4892" s="79" t="str">
        <f>IF($C4892="", "", IF(IFERROR(INDEX(Ingredients!H$11:H$310, MATCH($C4892, Ingredients!$B$11:$B$310, 0)), "")="", "", IFERROR(INDEX(Ingredients!H$11:H$310, MATCH($C4892, Ingredients!$B$11:$B$310, 0)), "")))</f>
        <v/>
      </c>
      <c r="AN4892" s="83" t="str">
        <f t="shared" si="1145"/>
        <v/>
      </c>
      <c r="AP4892" s="114" t="str">
        <f t="shared" si="1155"/>
        <v/>
      </c>
      <c r="AR4892" s="117" t="str">
        <f>IF($C4892="", "", IF(IFERROR(INDEX(Ingredients!$AI$11:$AI$310, MATCH($C4892, Ingredients!$B$11:$B$310, 0)), "")="", "", IFERROR(INDEX(Ingredients!$AI$11:$AI$310, MATCH($C4892, Ingredients!$B$11:$B$310, 0)), "")))</f>
        <v/>
      </c>
      <c r="AT4892" s="120" t="str">
        <f t="shared" si="1156"/>
        <v/>
      </c>
      <c r="AV4892" s="90" t="str">
        <f t="shared" si="1146"/>
        <v/>
      </c>
      <c r="AX4892" s="90" t="str">
        <f>IF($AV4892="", "", COUNTIF($AV$11:$AV$5010, "&lt;"&amp;$AV4892)+1+COUNTIF($AV$11:$AV4892, $AV4892)-1)</f>
        <v/>
      </c>
      <c r="AZ4892" s="111" t="str">
        <f>IF($B4892="", "", SUMIF('Shopping List'!$AV$11:$AV$25, $B4892, 'Shopping List'!$BN$11:$BN$25))</f>
        <v/>
      </c>
      <c r="BB4892" s="117" t="str">
        <f t="shared" si="1157"/>
        <v/>
      </c>
    </row>
    <row r="4893" spans="1:54" x14ac:dyDescent="0.25">
      <c r="A4893" s="4"/>
      <c r="B4893" s="37"/>
      <c r="C4893" s="124"/>
      <c r="D4893" s="39"/>
      <c r="E4893" s="125"/>
      <c r="F4893" s="48"/>
      <c r="G4893" s="4"/>
      <c r="H4893" s="4"/>
      <c r="I4893" s="95" t="str">
        <f>IF($C4893="", "", IF(IFERROR(INDEX(Ingredients!$C$11:$C$310, MATCH($C4893, Ingredients!$B$11:$B$310, 0)), "")="", "", IFERROR(INDEX(Ingredients!$C$11:$C$310, MATCH($C4893, Ingredients!$B$11:$B$310, 0)), "")))</f>
        <v/>
      </c>
      <c r="J4893" s="73" t="str">
        <f>IF($B4893="", "", IF(IFERROR(INDEX(Meals!$C$11:$C$260, MATCH($B4893, Meals!$B$11:$B$260, 0)), "")="", "", IFERROR(INDEX(Meals!$C$11:$C$260, MATCH($B4893, Meals!$B$11:$B$260, 0)), "")))</f>
        <v/>
      </c>
      <c r="K4893" s="4"/>
      <c r="L4893" s="72" t="str">
        <f t="shared" si="1147"/>
        <v/>
      </c>
      <c r="M4893" s="73" t="str">
        <f t="shared" si="1148"/>
        <v/>
      </c>
      <c r="N4893" s="4"/>
      <c r="O4893" s="78" t="str">
        <f t="shared" si="1149"/>
        <v/>
      </c>
      <c r="P4893" s="79" t="str">
        <f t="shared" si="1150"/>
        <v/>
      </c>
      <c r="Q4893" s="4"/>
      <c r="R4893" s="90" t="str">
        <f t="shared" si="1151"/>
        <v/>
      </c>
      <c r="S4893" s="4"/>
      <c r="Y4893" s="18" t="str">
        <f t="shared" si="1152"/>
        <v/>
      </c>
      <c r="AA4893" s="18" t="str">
        <f t="shared" si="1143"/>
        <v/>
      </c>
      <c r="AB4893" s="18" t="str">
        <f t="shared" si="1144"/>
        <v/>
      </c>
      <c r="AC4893" s="18" t="str">
        <f t="shared" si="1153"/>
        <v/>
      </c>
      <c r="AD4893" s="18" t="str">
        <f t="shared" si="1153"/>
        <v/>
      </c>
      <c r="AE4893" s="18" t="str">
        <f t="shared" si="1154"/>
        <v/>
      </c>
      <c r="AG4893" s="95" t="str">
        <f>IF($C4893="", "", IF(IFERROR(INDEX(Ingredients!C$11:C$310, MATCH($C4893, Ingredients!$B$11:$B$310, 0)), "")="", "", IFERROR(INDEX(Ingredients!C$11:C$310, MATCH($C4893, Ingredients!$B$11:$B$310, 0)), "")))</f>
        <v/>
      </c>
      <c r="AH4893" s="105" t="str">
        <f>IF($C4893="", "", IF(IFERROR(INDEX(Ingredients!D$11:D$310, MATCH($C4893, Ingredients!$B$11:$B$310, 0)), "")="", "", IFERROR(INDEX(Ingredients!D$11:D$310, MATCH($C4893, Ingredients!$B$11:$B$310, 0)), "")))</f>
        <v/>
      </c>
      <c r="AI4893" s="106" t="str">
        <f>IF($C4893="", "", IF(IFERROR(INDEX(Ingredients!E$11:E$310, MATCH($C4893, Ingredients!$B$11:$B$310, 0)), "")="", "", IFERROR(INDEX(Ingredients!E$11:E$310, MATCH($C4893, Ingredients!$B$11:$B$310, 0)), "")))</f>
        <v/>
      </c>
      <c r="AJ4893" s="108" t="str">
        <f>IF($C4893="", "", IF(IFERROR(INDEX(Ingredients!F$11:F$310, MATCH($C4893, Ingredients!$B$11:$B$310, 0)), "")="", "", IFERROR(INDEX(Ingredients!F$11:F$310, MATCH($C4893, Ingredients!$B$11:$B$310, 0)), "")))</f>
        <v/>
      </c>
      <c r="AK4893" s="106" t="str">
        <f>IF($C4893="", "", IF(IFERROR(INDEX(Ingredients!G$11:G$310, MATCH($C4893, Ingredients!$B$11:$B$310, 0)), "")="", "", IFERROR(INDEX(Ingredients!G$11:G$310, MATCH($C4893, Ingredients!$B$11:$B$310, 0)), "")))</f>
        <v/>
      </c>
      <c r="AL4893" s="79" t="str">
        <f>IF($C4893="", "", IF(IFERROR(INDEX(Ingredients!H$11:H$310, MATCH($C4893, Ingredients!$B$11:$B$310, 0)), "")="", "", IFERROR(INDEX(Ingredients!H$11:H$310, MATCH($C4893, Ingredients!$B$11:$B$310, 0)), "")))</f>
        <v/>
      </c>
      <c r="AN4893" s="83" t="str">
        <f t="shared" si="1145"/>
        <v/>
      </c>
      <c r="AP4893" s="114" t="str">
        <f t="shared" si="1155"/>
        <v/>
      </c>
      <c r="AR4893" s="117" t="str">
        <f>IF($C4893="", "", IF(IFERROR(INDEX(Ingredients!$AI$11:$AI$310, MATCH($C4893, Ingredients!$B$11:$B$310, 0)), "")="", "", IFERROR(INDEX(Ingredients!$AI$11:$AI$310, MATCH($C4893, Ingredients!$B$11:$B$310, 0)), "")))</f>
        <v/>
      </c>
      <c r="AT4893" s="120" t="str">
        <f t="shared" si="1156"/>
        <v/>
      </c>
      <c r="AV4893" s="90" t="str">
        <f t="shared" si="1146"/>
        <v/>
      </c>
      <c r="AX4893" s="90" t="str">
        <f>IF($AV4893="", "", COUNTIF($AV$11:$AV$5010, "&lt;"&amp;$AV4893)+1+COUNTIF($AV$11:$AV4893, $AV4893)-1)</f>
        <v/>
      </c>
      <c r="AZ4893" s="111" t="str">
        <f>IF($B4893="", "", SUMIF('Shopping List'!$AV$11:$AV$25, $B4893, 'Shopping List'!$BN$11:$BN$25))</f>
        <v/>
      </c>
      <c r="BB4893" s="117" t="str">
        <f t="shared" si="1157"/>
        <v/>
      </c>
    </row>
    <row r="4894" spans="1:54" x14ac:dyDescent="0.25">
      <c r="A4894" s="4"/>
      <c r="B4894" s="37"/>
      <c r="C4894" s="124"/>
      <c r="D4894" s="39"/>
      <c r="E4894" s="125"/>
      <c r="F4894" s="48"/>
      <c r="G4894" s="4"/>
      <c r="H4894" s="4"/>
      <c r="I4894" s="95" t="str">
        <f>IF($C4894="", "", IF(IFERROR(INDEX(Ingredients!$C$11:$C$310, MATCH($C4894, Ingredients!$B$11:$B$310, 0)), "")="", "", IFERROR(INDEX(Ingredients!$C$11:$C$310, MATCH($C4894, Ingredients!$B$11:$B$310, 0)), "")))</f>
        <v/>
      </c>
      <c r="J4894" s="73" t="str">
        <f>IF($B4894="", "", IF(IFERROR(INDEX(Meals!$C$11:$C$260, MATCH($B4894, Meals!$B$11:$B$260, 0)), "")="", "", IFERROR(INDEX(Meals!$C$11:$C$260, MATCH($B4894, Meals!$B$11:$B$260, 0)), "")))</f>
        <v/>
      </c>
      <c r="K4894" s="4"/>
      <c r="L4894" s="72" t="str">
        <f t="shared" si="1147"/>
        <v/>
      </c>
      <c r="M4894" s="73" t="str">
        <f t="shared" si="1148"/>
        <v/>
      </c>
      <c r="N4894" s="4"/>
      <c r="O4894" s="78" t="str">
        <f t="shared" si="1149"/>
        <v/>
      </c>
      <c r="P4894" s="79" t="str">
        <f t="shared" si="1150"/>
        <v/>
      </c>
      <c r="Q4894" s="4"/>
      <c r="R4894" s="90" t="str">
        <f t="shared" si="1151"/>
        <v/>
      </c>
      <c r="S4894" s="4"/>
      <c r="Y4894" s="18" t="str">
        <f t="shared" si="1152"/>
        <v/>
      </c>
      <c r="AA4894" s="18" t="str">
        <f t="shared" si="1143"/>
        <v/>
      </c>
      <c r="AB4894" s="18" t="str">
        <f t="shared" si="1144"/>
        <v/>
      </c>
      <c r="AC4894" s="18" t="str">
        <f t="shared" si="1153"/>
        <v/>
      </c>
      <c r="AD4894" s="18" t="str">
        <f t="shared" si="1153"/>
        <v/>
      </c>
      <c r="AE4894" s="18" t="str">
        <f t="shared" si="1154"/>
        <v/>
      </c>
      <c r="AG4894" s="95" t="str">
        <f>IF($C4894="", "", IF(IFERROR(INDEX(Ingredients!C$11:C$310, MATCH($C4894, Ingredients!$B$11:$B$310, 0)), "")="", "", IFERROR(INDEX(Ingredients!C$11:C$310, MATCH($C4894, Ingredients!$B$11:$B$310, 0)), "")))</f>
        <v/>
      </c>
      <c r="AH4894" s="105" t="str">
        <f>IF($C4894="", "", IF(IFERROR(INDEX(Ingredients!D$11:D$310, MATCH($C4894, Ingredients!$B$11:$B$310, 0)), "")="", "", IFERROR(INDEX(Ingredients!D$11:D$310, MATCH($C4894, Ingredients!$B$11:$B$310, 0)), "")))</f>
        <v/>
      </c>
      <c r="AI4894" s="106" t="str">
        <f>IF($C4894="", "", IF(IFERROR(INDEX(Ingredients!E$11:E$310, MATCH($C4894, Ingredients!$B$11:$B$310, 0)), "")="", "", IFERROR(INDEX(Ingredients!E$11:E$310, MATCH($C4894, Ingredients!$B$11:$B$310, 0)), "")))</f>
        <v/>
      </c>
      <c r="AJ4894" s="108" t="str">
        <f>IF($C4894="", "", IF(IFERROR(INDEX(Ingredients!F$11:F$310, MATCH($C4894, Ingredients!$B$11:$B$310, 0)), "")="", "", IFERROR(INDEX(Ingredients!F$11:F$310, MATCH($C4894, Ingredients!$B$11:$B$310, 0)), "")))</f>
        <v/>
      </c>
      <c r="AK4894" s="106" t="str">
        <f>IF($C4894="", "", IF(IFERROR(INDEX(Ingredients!G$11:G$310, MATCH($C4894, Ingredients!$B$11:$B$310, 0)), "")="", "", IFERROR(INDEX(Ingredients!G$11:G$310, MATCH($C4894, Ingredients!$B$11:$B$310, 0)), "")))</f>
        <v/>
      </c>
      <c r="AL4894" s="79" t="str">
        <f>IF($C4894="", "", IF(IFERROR(INDEX(Ingredients!H$11:H$310, MATCH($C4894, Ingredients!$B$11:$B$310, 0)), "")="", "", IFERROR(INDEX(Ingredients!H$11:H$310, MATCH($C4894, Ingredients!$B$11:$B$310, 0)), "")))</f>
        <v/>
      </c>
      <c r="AN4894" s="83" t="str">
        <f t="shared" si="1145"/>
        <v/>
      </c>
      <c r="AP4894" s="114" t="str">
        <f t="shared" si="1155"/>
        <v/>
      </c>
      <c r="AR4894" s="117" t="str">
        <f>IF($C4894="", "", IF(IFERROR(INDEX(Ingredients!$AI$11:$AI$310, MATCH($C4894, Ingredients!$B$11:$B$310, 0)), "")="", "", IFERROR(INDEX(Ingredients!$AI$11:$AI$310, MATCH($C4894, Ingredients!$B$11:$B$310, 0)), "")))</f>
        <v/>
      </c>
      <c r="AT4894" s="120" t="str">
        <f t="shared" si="1156"/>
        <v/>
      </c>
      <c r="AV4894" s="90" t="str">
        <f t="shared" si="1146"/>
        <v/>
      </c>
      <c r="AX4894" s="90" t="str">
        <f>IF($AV4894="", "", COUNTIF($AV$11:$AV$5010, "&lt;"&amp;$AV4894)+1+COUNTIF($AV$11:$AV4894, $AV4894)-1)</f>
        <v/>
      </c>
      <c r="AZ4894" s="111" t="str">
        <f>IF($B4894="", "", SUMIF('Shopping List'!$AV$11:$AV$25, $B4894, 'Shopping List'!$BN$11:$BN$25))</f>
        <v/>
      </c>
      <c r="BB4894" s="117" t="str">
        <f t="shared" si="1157"/>
        <v/>
      </c>
    </row>
    <row r="4895" spans="1:54" x14ac:dyDescent="0.25">
      <c r="A4895" s="4"/>
      <c r="B4895" s="37"/>
      <c r="C4895" s="124"/>
      <c r="D4895" s="39"/>
      <c r="E4895" s="125"/>
      <c r="F4895" s="48"/>
      <c r="G4895" s="4"/>
      <c r="H4895" s="4"/>
      <c r="I4895" s="95" t="str">
        <f>IF($C4895="", "", IF(IFERROR(INDEX(Ingredients!$C$11:$C$310, MATCH($C4895, Ingredients!$B$11:$B$310, 0)), "")="", "", IFERROR(INDEX(Ingredients!$C$11:$C$310, MATCH($C4895, Ingredients!$B$11:$B$310, 0)), "")))</f>
        <v/>
      </c>
      <c r="J4895" s="73" t="str">
        <f>IF($B4895="", "", IF(IFERROR(INDEX(Meals!$C$11:$C$260, MATCH($B4895, Meals!$B$11:$B$260, 0)), "")="", "", IFERROR(INDEX(Meals!$C$11:$C$260, MATCH($B4895, Meals!$B$11:$B$260, 0)), "")))</f>
        <v/>
      </c>
      <c r="K4895" s="4"/>
      <c r="L4895" s="72" t="str">
        <f t="shared" si="1147"/>
        <v/>
      </c>
      <c r="M4895" s="73" t="str">
        <f t="shared" si="1148"/>
        <v/>
      </c>
      <c r="N4895" s="4"/>
      <c r="O4895" s="78" t="str">
        <f t="shared" si="1149"/>
        <v/>
      </c>
      <c r="P4895" s="79" t="str">
        <f t="shared" si="1150"/>
        <v/>
      </c>
      <c r="Q4895" s="4"/>
      <c r="R4895" s="90" t="str">
        <f t="shared" si="1151"/>
        <v/>
      </c>
      <c r="S4895" s="4"/>
      <c r="Y4895" s="18" t="str">
        <f t="shared" si="1152"/>
        <v/>
      </c>
      <c r="AA4895" s="18" t="str">
        <f t="shared" si="1143"/>
        <v/>
      </c>
      <c r="AB4895" s="18" t="str">
        <f t="shared" si="1144"/>
        <v/>
      </c>
      <c r="AC4895" s="18" t="str">
        <f t="shared" si="1153"/>
        <v/>
      </c>
      <c r="AD4895" s="18" t="str">
        <f t="shared" si="1153"/>
        <v/>
      </c>
      <c r="AE4895" s="18" t="str">
        <f t="shared" si="1154"/>
        <v/>
      </c>
      <c r="AG4895" s="95" t="str">
        <f>IF($C4895="", "", IF(IFERROR(INDEX(Ingredients!C$11:C$310, MATCH($C4895, Ingredients!$B$11:$B$310, 0)), "")="", "", IFERROR(INDEX(Ingredients!C$11:C$310, MATCH($C4895, Ingredients!$B$11:$B$310, 0)), "")))</f>
        <v/>
      </c>
      <c r="AH4895" s="105" t="str">
        <f>IF($C4895="", "", IF(IFERROR(INDEX(Ingredients!D$11:D$310, MATCH($C4895, Ingredients!$B$11:$B$310, 0)), "")="", "", IFERROR(INDEX(Ingredients!D$11:D$310, MATCH($C4895, Ingredients!$B$11:$B$310, 0)), "")))</f>
        <v/>
      </c>
      <c r="AI4895" s="106" t="str">
        <f>IF($C4895="", "", IF(IFERROR(INDEX(Ingredients!E$11:E$310, MATCH($C4895, Ingredients!$B$11:$B$310, 0)), "")="", "", IFERROR(INDEX(Ingredients!E$11:E$310, MATCH($C4895, Ingredients!$B$11:$B$310, 0)), "")))</f>
        <v/>
      </c>
      <c r="AJ4895" s="108" t="str">
        <f>IF($C4895="", "", IF(IFERROR(INDEX(Ingredients!F$11:F$310, MATCH($C4895, Ingredients!$B$11:$B$310, 0)), "")="", "", IFERROR(INDEX(Ingredients!F$11:F$310, MATCH($C4895, Ingredients!$B$11:$B$310, 0)), "")))</f>
        <v/>
      </c>
      <c r="AK4895" s="106" t="str">
        <f>IF($C4895="", "", IF(IFERROR(INDEX(Ingredients!G$11:G$310, MATCH($C4895, Ingredients!$B$11:$B$310, 0)), "")="", "", IFERROR(INDEX(Ingredients!G$11:G$310, MATCH($C4895, Ingredients!$B$11:$B$310, 0)), "")))</f>
        <v/>
      </c>
      <c r="AL4895" s="79" t="str">
        <f>IF($C4895="", "", IF(IFERROR(INDEX(Ingredients!H$11:H$310, MATCH($C4895, Ingredients!$B$11:$B$310, 0)), "")="", "", IFERROR(INDEX(Ingredients!H$11:H$310, MATCH($C4895, Ingredients!$B$11:$B$310, 0)), "")))</f>
        <v/>
      </c>
      <c r="AN4895" s="83" t="str">
        <f t="shared" si="1145"/>
        <v/>
      </c>
      <c r="AP4895" s="114" t="str">
        <f t="shared" si="1155"/>
        <v/>
      </c>
      <c r="AR4895" s="117" t="str">
        <f>IF($C4895="", "", IF(IFERROR(INDEX(Ingredients!$AI$11:$AI$310, MATCH($C4895, Ingredients!$B$11:$B$310, 0)), "")="", "", IFERROR(INDEX(Ingredients!$AI$11:$AI$310, MATCH($C4895, Ingredients!$B$11:$B$310, 0)), "")))</f>
        <v/>
      </c>
      <c r="AT4895" s="120" t="str">
        <f t="shared" si="1156"/>
        <v/>
      </c>
      <c r="AV4895" s="90" t="str">
        <f t="shared" si="1146"/>
        <v/>
      </c>
      <c r="AX4895" s="90" t="str">
        <f>IF($AV4895="", "", COUNTIF($AV$11:$AV$5010, "&lt;"&amp;$AV4895)+1+COUNTIF($AV$11:$AV4895, $AV4895)-1)</f>
        <v/>
      </c>
      <c r="AZ4895" s="111" t="str">
        <f>IF($B4895="", "", SUMIF('Shopping List'!$AV$11:$AV$25, $B4895, 'Shopping List'!$BN$11:$BN$25))</f>
        <v/>
      </c>
      <c r="BB4895" s="117" t="str">
        <f t="shared" si="1157"/>
        <v/>
      </c>
    </row>
    <row r="4896" spans="1:54" x14ac:dyDescent="0.25">
      <c r="A4896" s="4"/>
      <c r="B4896" s="37"/>
      <c r="C4896" s="124"/>
      <c r="D4896" s="39"/>
      <c r="E4896" s="125"/>
      <c r="F4896" s="48"/>
      <c r="G4896" s="4"/>
      <c r="H4896" s="4"/>
      <c r="I4896" s="95" t="str">
        <f>IF($C4896="", "", IF(IFERROR(INDEX(Ingredients!$C$11:$C$310, MATCH($C4896, Ingredients!$B$11:$B$310, 0)), "")="", "", IFERROR(INDEX(Ingredients!$C$11:$C$310, MATCH($C4896, Ingredients!$B$11:$B$310, 0)), "")))</f>
        <v/>
      </c>
      <c r="J4896" s="73" t="str">
        <f>IF($B4896="", "", IF(IFERROR(INDEX(Meals!$C$11:$C$260, MATCH($B4896, Meals!$B$11:$B$260, 0)), "")="", "", IFERROR(INDEX(Meals!$C$11:$C$260, MATCH($B4896, Meals!$B$11:$B$260, 0)), "")))</f>
        <v/>
      </c>
      <c r="K4896" s="4"/>
      <c r="L4896" s="72" t="str">
        <f t="shared" si="1147"/>
        <v/>
      </c>
      <c r="M4896" s="73" t="str">
        <f t="shared" si="1148"/>
        <v/>
      </c>
      <c r="N4896" s="4"/>
      <c r="O4896" s="78" t="str">
        <f t="shared" si="1149"/>
        <v/>
      </c>
      <c r="P4896" s="79" t="str">
        <f t="shared" si="1150"/>
        <v/>
      </c>
      <c r="Q4896" s="4"/>
      <c r="R4896" s="90" t="str">
        <f t="shared" si="1151"/>
        <v/>
      </c>
      <c r="S4896" s="4"/>
      <c r="Y4896" s="18" t="str">
        <f t="shared" si="1152"/>
        <v/>
      </c>
      <c r="AA4896" s="18" t="str">
        <f t="shared" si="1143"/>
        <v/>
      </c>
      <c r="AB4896" s="18" t="str">
        <f t="shared" si="1144"/>
        <v/>
      </c>
      <c r="AC4896" s="18" t="str">
        <f t="shared" si="1153"/>
        <v/>
      </c>
      <c r="AD4896" s="18" t="str">
        <f t="shared" si="1153"/>
        <v/>
      </c>
      <c r="AE4896" s="18" t="str">
        <f t="shared" si="1154"/>
        <v/>
      </c>
      <c r="AG4896" s="95" t="str">
        <f>IF($C4896="", "", IF(IFERROR(INDEX(Ingredients!C$11:C$310, MATCH($C4896, Ingredients!$B$11:$B$310, 0)), "")="", "", IFERROR(INDEX(Ingredients!C$11:C$310, MATCH($C4896, Ingredients!$B$11:$B$310, 0)), "")))</f>
        <v/>
      </c>
      <c r="AH4896" s="105" t="str">
        <f>IF($C4896="", "", IF(IFERROR(INDEX(Ingredients!D$11:D$310, MATCH($C4896, Ingredients!$B$11:$B$310, 0)), "")="", "", IFERROR(INDEX(Ingredients!D$11:D$310, MATCH($C4896, Ingredients!$B$11:$B$310, 0)), "")))</f>
        <v/>
      </c>
      <c r="AI4896" s="106" t="str">
        <f>IF($C4896="", "", IF(IFERROR(INDEX(Ingredients!E$11:E$310, MATCH($C4896, Ingredients!$B$11:$B$310, 0)), "")="", "", IFERROR(INDEX(Ingredients!E$11:E$310, MATCH($C4896, Ingredients!$B$11:$B$310, 0)), "")))</f>
        <v/>
      </c>
      <c r="AJ4896" s="108" t="str">
        <f>IF($C4896="", "", IF(IFERROR(INDEX(Ingredients!F$11:F$310, MATCH($C4896, Ingredients!$B$11:$B$310, 0)), "")="", "", IFERROR(INDEX(Ingredients!F$11:F$310, MATCH($C4896, Ingredients!$B$11:$B$310, 0)), "")))</f>
        <v/>
      </c>
      <c r="AK4896" s="106" t="str">
        <f>IF($C4896="", "", IF(IFERROR(INDEX(Ingredients!G$11:G$310, MATCH($C4896, Ingredients!$B$11:$B$310, 0)), "")="", "", IFERROR(INDEX(Ingredients!G$11:G$310, MATCH($C4896, Ingredients!$B$11:$B$310, 0)), "")))</f>
        <v/>
      </c>
      <c r="AL4896" s="79" t="str">
        <f>IF($C4896="", "", IF(IFERROR(INDEX(Ingredients!H$11:H$310, MATCH($C4896, Ingredients!$B$11:$B$310, 0)), "")="", "", IFERROR(INDEX(Ingredients!H$11:H$310, MATCH($C4896, Ingredients!$B$11:$B$310, 0)), "")))</f>
        <v/>
      </c>
      <c r="AN4896" s="83" t="str">
        <f t="shared" si="1145"/>
        <v/>
      </c>
      <c r="AP4896" s="114" t="str">
        <f t="shared" si="1155"/>
        <v/>
      </c>
      <c r="AR4896" s="117" t="str">
        <f>IF($C4896="", "", IF(IFERROR(INDEX(Ingredients!$AI$11:$AI$310, MATCH($C4896, Ingredients!$B$11:$B$310, 0)), "")="", "", IFERROR(INDEX(Ingredients!$AI$11:$AI$310, MATCH($C4896, Ingredients!$B$11:$B$310, 0)), "")))</f>
        <v/>
      </c>
      <c r="AT4896" s="120" t="str">
        <f t="shared" si="1156"/>
        <v/>
      </c>
      <c r="AV4896" s="90" t="str">
        <f t="shared" si="1146"/>
        <v/>
      </c>
      <c r="AX4896" s="90" t="str">
        <f>IF($AV4896="", "", COUNTIF($AV$11:$AV$5010, "&lt;"&amp;$AV4896)+1+COUNTIF($AV$11:$AV4896, $AV4896)-1)</f>
        <v/>
      </c>
      <c r="AZ4896" s="111" t="str">
        <f>IF($B4896="", "", SUMIF('Shopping List'!$AV$11:$AV$25, $B4896, 'Shopping List'!$BN$11:$BN$25))</f>
        <v/>
      </c>
      <c r="BB4896" s="117" t="str">
        <f t="shared" si="1157"/>
        <v/>
      </c>
    </row>
    <row r="4897" spans="1:54" x14ac:dyDescent="0.25">
      <c r="A4897" s="4"/>
      <c r="B4897" s="37"/>
      <c r="C4897" s="124"/>
      <c r="D4897" s="39"/>
      <c r="E4897" s="125"/>
      <c r="F4897" s="48"/>
      <c r="G4897" s="4"/>
      <c r="H4897" s="4"/>
      <c r="I4897" s="95" t="str">
        <f>IF($C4897="", "", IF(IFERROR(INDEX(Ingredients!$C$11:$C$310, MATCH($C4897, Ingredients!$B$11:$B$310, 0)), "")="", "", IFERROR(INDEX(Ingredients!$C$11:$C$310, MATCH($C4897, Ingredients!$B$11:$B$310, 0)), "")))</f>
        <v/>
      </c>
      <c r="J4897" s="73" t="str">
        <f>IF($B4897="", "", IF(IFERROR(INDEX(Meals!$C$11:$C$260, MATCH($B4897, Meals!$B$11:$B$260, 0)), "")="", "", IFERROR(INDEX(Meals!$C$11:$C$260, MATCH($B4897, Meals!$B$11:$B$260, 0)), "")))</f>
        <v/>
      </c>
      <c r="K4897" s="4"/>
      <c r="L4897" s="72" t="str">
        <f t="shared" si="1147"/>
        <v/>
      </c>
      <c r="M4897" s="73" t="str">
        <f t="shared" si="1148"/>
        <v/>
      </c>
      <c r="N4897" s="4"/>
      <c r="O4897" s="78" t="str">
        <f t="shared" si="1149"/>
        <v/>
      </c>
      <c r="P4897" s="79" t="str">
        <f t="shared" si="1150"/>
        <v/>
      </c>
      <c r="Q4897" s="4"/>
      <c r="R4897" s="90" t="str">
        <f t="shared" si="1151"/>
        <v/>
      </c>
      <c r="S4897" s="4"/>
      <c r="Y4897" s="18" t="str">
        <f t="shared" si="1152"/>
        <v/>
      </c>
      <c r="AA4897" s="18" t="str">
        <f t="shared" si="1143"/>
        <v/>
      </c>
      <c r="AB4897" s="18" t="str">
        <f t="shared" si="1144"/>
        <v/>
      </c>
      <c r="AC4897" s="18" t="str">
        <f t="shared" si="1153"/>
        <v/>
      </c>
      <c r="AD4897" s="18" t="str">
        <f t="shared" si="1153"/>
        <v/>
      </c>
      <c r="AE4897" s="18" t="str">
        <f t="shared" si="1154"/>
        <v/>
      </c>
      <c r="AG4897" s="95" t="str">
        <f>IF($C4897="", "", IF(IFERROR(INDEX(Ingredients!C$11:C$310, MATCH($C4897, Ingredients!$B$11:$B$310, 0)), "")="", "", IFERROR(INDEX(Ingredients!C$11:C$310, MATCH($C4897, Ingredients!$B$11:$B$310, 0)), "")))</f>
        <v/>
      </c>
      <c r="AH4897" s="105" t="str">
        <f>IF($C4897="", "", IF(IFERROR(INDEX(Ingredients!D$11:D$310, MATCH($C4897, Ingredients!$B$11:$B$310, 0)), "")="", "", IFERROR(INDEX(Ingredients!D$11:D$310, MATCH($C4897, Ingredients!$B$11:$B$310, 0)), "")))</f>
        <v/>
      </c>
      <c r="AI4897" s="106" t="str">
        <f>IF($C4897="", "", IF(IFERROR(INDEX(Ingredients!E$11:E$310, MATCH($C4897, Ingredients!$B$11:$B$310, 0)), "")="", "", IFERROR(INDEX(Ingredients!E$11:E$310, MATCH($C4897, Ingredients!$B$11:$B$310, 0)), "")))</f>
        <v/>
      </c>
      <c r="AJ4897" s="108" t="str">
        <f>IF($C4897="", "", IF(IFERROR(INDEX(Ingredients!F$11:F$310, MATCH($C4897, Ingredients!$B$11:$B$310, 0)), "")="", "", IFERROR(INDEX(Ingredients!F$11:F$310, MATCH($C4897, Ingredients!$B$11:$B$310, 0)), "")))</f>
        <v/>
      </c>
      <c r="AK4897" s="106" t="str">
        <f>IF($C4897="", "", IF(IFERROR(INDEX(Ingredients!G$11:G$310, MATCH($C4897, Ingredients!$B$11:$B$310, 0)), "")="", "", IFERROR(INDEX(Ingredients!G$11:G$310, MATCH($C4897, Ingredients!$B$11:$B$310, 0)), "")))</f>
        <v/>
      </c>
      <c r="AL4897" s="79" t="str">
        <f>IF($C4897="", "", IF(IFERROR(INDEX(Ingredients!H$11:H$310, MATCH($C4897, Ingredients!$B$11:$B$310, 0)), "")="", "", IFERROR(INDEX(Ingredients!H$11:H$310, MATCH($C4897, Ingredients!$B$11:$B$310, 0)), "")))</f>
        <v/>
      </c>
      <c r="AN4897" s="83" t="str">
        <f t="shared" si="1145"/>
        <v/>
      </c>
      <c r="AP4897" s="114" t="str">
        <f t="shared" si="1155"/>
        <v/>
      </c>
      <c r="AR4897" s="117" t="str">
        <f>IF($C4897="", "", IF(IFERROR(INDEX(Ingredients!$AI$11:$AI$310, MATCH($C4897, Ingredients!$B$11:$B$310, 0)), "")="", "", IFERROR(INDEX(Ingredients!$AI$11:$AI$310, MATCH($C4897, Ingredients!$B$11:$B$310, 0)), "")))</f>
        <v/>
      </c>
      <c r="AT4897" s="120" t="str">
        <f t="shared" si="1156"/>
        <v/>
      </c>
      <c r="AV4897" s="90" t="str">
        <f t="shared" si="1146"/>
        <v/>
      </c>
      <c r="AX4897" s="90" t="str">
        <f>IF($AV4897="", "", COUNTIF($AV$11:$AV$5010, "&lt;"&amp;$AV4897)+1+COUNTIF($AV$11:$AV4897, $AV4897)-1)</f>
        <v/>
      </c>
      <c r="AZ4897" s="111" t="str">
        <f>IF($B4897="", "", SUMIF('Shopping List'!$AV$11:$AV$25, $B4897, 'Shopping List'!$BN$11:$BN$25))</f>
        <v/>
      </c>
      <c r="BB4897" s="117" t="str">
        <f t="shared" si="1157"/>
        <v/>
      </c>
    </row>
    <row r="4898" spans="1:54" x14ac:dyDescent="0.25">
      <c r="A4898" s="4"/>
      <c r="B4898" s="37"/>
      <c r="C4898" s="124"/>
      <c r="D4898" s="39"/>
      <c r="E4898" s="125"/>
      <c r="F4898" s="48"/>
      <c r="G4898" s="4"/>
      <c r="H4898" s="4"/>
      <c r="I4898" s="95" t="str">
        <f>IF($C4898="", "", IF(IFERROR(INDEX(Ingredients!$C$11:$C$310, MATCH($C4898, Ingredients!$B$11:$B$310, 0)), "")="", "", IFERROR(INDEX(Ingredients!$C$11:$C$310, MATCH($C4898, Ingredients!$B$11:$B$310, 0)), "")))</f>
        <v/>
      </c>
      <c r="J4898" s="73" t="str">
        <f>IF($B4898="", "", IF(IFERROR(INDEX(Meals!$C$11:$C$260, MATCH($B4898, Meals!$B$11:$B$260, 0)), "")="", "", IFERROR(INDEX(Meals!$C$11:$C$260, MATCH($B4898, Meals!$B$11:$B$260, 0)), "")))</f>
        <v/>
      </c>
      <c r="K4898" s="4"/>
      <c r="L4898" s="72" t="str">
        <f t="shared" si="1147"/>
        <v/>
      </c>
      <c r="M4898" s="73" t="str">
        <f t="shared" si="1148"/>
        <v/>
      </c>
      <c r="N4898" s="4"/>
      <c r="O4898" s="78" t="str">
        <f t="shared" si="1149"/>
        <v/>
      </c>
      <c r="P4898" s="79" t="str">
        <f t="shared" si="1150"/>
        <v/>
      </c>
      <c r="Q4898" s="4"/>
      <c r="R4898" s="90" t="str">
        <f t="shared" si="1151"/>
        <v/>
      </c>
      <c r="S4898" s="4"/>
      <c r="Y4898" s="18" t="str">
        <f t="shared" si="1152"/>
        <v/>
      </c>
      <c r="AA4898" s="18" t="str">
        <f t="shared" si="1143"/>
        <v/>
      </c>
      <c r="AB4898" s="18" t="str">
        <f t="shared" si="1144"/>
        <v/>
      </c>
      <c r="AC4898" s="18" t="str">
        <f t="shared" si="1153"/>
        <v/>
      </c>
      <c r="AD4898" s="18" t="str">
        <f t="shared" si="1153"/>
        <v/>
      </c>
      <c r="AE4898" s="18" t="str">
        <f t="shared" si="1154"/>
        <v/>
      </c>
      <c r="AG4898" s="95" t="str">
        <f>IF($C4898="", "", IF(IFERROR(INDEX(Ingredients!C$11:C$310, MATCH($C4898, Ingredients!$B$11:$B$310, 0)), "")="", "", IFERROR(INDEX(Ingredients!C$11:C$310, MATCH($C4898, Ingredients!$B$11:$B$310, 0)), "")))</f>
        <v/>
      </c>
      <c r="AH4898" s="105" t="str">
        <f>IF($C4898="", "", IF(IFERROR(INDEX(Ingredients!D$11:D$310, MATCH($C4898, Ingredients!$B$11:$B$310, 0)), "")="", "", IFERROR(INDEX(Ingredients!D$11:D$310, MATCH($C4898, Ingredients!$B$11:$B$310, 0)), "")))</f>
        <v/>
      </c>
      <c r="AI4898" s="106" t="str">
        <f>IF($C4898="", "", IF(IFERROR(INDEX(Ingredients!E$11:E$310, MATCH($C4898, Ingredients!$B$11:$B$310, 0)), "")="", "", IFERROR(INDEX(Ingredients!E$11:E$310, MATCH($C4898, Ingredients!$B$11:$B$310, 0)), "")))</f>
        <v/>
      </c>
      <c r="AJ4898" s="108" t="str">
        <f>IF($C4898="", "", IF(IFERROR(INDEX(Ingredients!F$11:F$310, MATCH($C4898, Ingredients!$B$11:$B$310, 0)), "")="", "", IFERROR(INDEX(Ingredients!F$11:F$310, MATCH($C4898, Ingredients!$B$11:$B$310, 0)), "")))</f>
        <v/>
      </c>
      <c r="AK4898" s="106" t="str">
        <f>IF($C4898="", "", IF(IFERROR(INDEX(Ingredients!G$11:G$310, MATCH($C4898, Ingredients!$B$11:$B$310, 0)), "")="", "", IFERROR(INDEX(Ingredients!G$11:G$310, MATCH($C4898, Ingredients!$B$11:$B$310, 0)), "")))</f>
        <v/>
      </c>
      <c r="AL4898" s="79" t="str">
        <f>IF($C4898="", "", IF(IFERROR(INDEX(Ingredients!H$11:H$310, MATCH($C4898, Ingredients!$B$11:$B$310, 0)), "")="", "", IFERROR(INDEX(Ingredients!H$11:H$310, MATCH($C4898, Ingredients!$B$11:$B$310, 0)), "")))</f>
        <v/>
      </c>
      <c r="AN4898" s="83" t="str">
        <f t="shared" si="1145"/>
        <v/>
      </c>
      <c r="AP4898" s="114" t="str">
        <f t="shared" si="1155"/>
        <v/>
      </c>
      <c r="AR4898" s="117" t="str">
        <f>IF($C4898="", "", IF(IFERROR(INDEX(Ingredients!$AI$11:$AI$310, MATCH($C4898, Ingredients!$B$11:$B$310, 0)), "")="", "", IFERROR(INDEX(Ingredients!$AI$11:$AI$310, MATCH($C4898, Ingredients!$B$11:$B$310, 0)), "")))</f>
        <v/>
      </c>
      <c r="AT4898" s="120" t="str">
        <f t="shared" si="1156"/>
        <v/>
      </c>
      <c r="AV4898" s="90" t="str">
        <f t="shared" si="1146"/>
        <v/>
      </c>
      <c r="AX4898" s="90" t="str">
        <f>IF($AV4898="", "", COUNTIF($AV$11:$AV$5010, "&lt;"&amp;$AV4898)+1+COUNTIF($AV$11:$AV4898, $AV4898)-1)</f>
        <v/>
      </c>
      <c r="AZ4898" s="111" t="str">
        <f>IF($B4898="", "", SUMIF('Shopping List'!$AV$11:$AV$25, $B4898, 'Shopping List'!$BN$11:$BN$25))</f>
        <v/>
      </c>
      <c r="BB4898" s="117" t="str">
        <f t="shared" si="1157"/>
        <v/>
      </c>
    </row>
    <row r="4899" spans="1:54" x14ac:dyDescent="0.25">
      <c r="A4899" s="4"/>
      <c r="B4899" s="37"/>
      <c r="C4899" s="124"/>
      <c r="D4899" s="39"/>
      <c r="E4899" s="125"/>
      <c r="F4899" s="48"/>
      <c r="G4899" s="4"/>
      <c r="H4899" s="4"/>
      <c r="I4899" s="95" t="str">
        <f>IF($C4899="", "", IF(IFERROR(INDEX(Ingredients!$C$11:$C$310, MATCH($C4899, Ingredients!$B$11:$B$310, 0)), "")="", "", IFERROR(INDEX(Ingredients!$C$11:$C$310, MATCH($C4899, Ingredients!$B$11:$B$310, 0)), "")))</f>
        <v/>
      </c>
      <c r="J4899" s="73" t="str">
        <f>IF($B4899="", "", IF(IFERROR(INDEX(Meals!$C$11:$C$260, MATCH($B4899, Meals!$B$11:$B$260, 0)), "")="", "", IFERROR(INDEX(Meals!$C$11:$C$260, MATCH($B4899, Meals!$B$11:$B$260, 0)), "")))</f>
        <v/>
      </c>
      <c r="K4899" s="4"/>
      <c r="L4899" s="72" t="str">
        <f t="shared" si="1147"/>
        <v/>
      </c>
      <c r="M4899" s="73" t="str">
        <f t="shared" si="1148"/>
        <v/>
      </c>
      <c r="N4899" s="4"/>
      <c r="O4899" s="78" t="str">
        <f t="shared" si="1149"/>
        <v/>
      </c>
      <c r="P4899" s="79" t="str">
        <f t="shared" si="1150"/>
        <v/>
      </c>
      <c r="Q4899" s="4"/>
      <c r="R4899" s="90" t="str">
        <f t="shared" si="1151"/>
        <v/>
      </c>
      <c r="S4899" s="4"/>
      <c r="Y4899" s="18" t="str">
        <f t="shared" si="1152"/>
        <v/>
      </c>
      <c r="AA4899" s="18" t="str">
        <f t="shared" si="1143"/>
        <v/>
      </c>
      <c r="AB4899" s="18" t="str">
        <f t="shared" si="1144"/>
        <v/>
      </c>
      <c r="AC4899" s="18" t="str">
        <f t="shared" si="1153"/>
        <v/>
      </c>
      <c r="AD4899" s="18" t="str">
        <f t="shared" si="1153"/>
        <v/>
      </c>
      <c r="AE4899" s="18" t="str">
        <f t="shared" si="1154"/>
        <v/>
      </c>
      <c r="AG4899" s="95" t="str">
        <f>IF($C4899="", "", IF(IFERROR(INDEX(Ingredients!C$11:C$310, MATCH($C4899, Ingredients!$B$11:$B$310, 0)), "")="", "", IFERROR(INDEX(Ingredients!C$11:C$310, MATCH($C4899, Ingredients!$B$11:$B$310, 0)), "")))</f>
        <v/>
      </c>
      <c r="AH4899" s="105" t="str">
        <f>IF($C4899="", "", IF(IFERROR(INDEX(Ingredients!D$11:D$310, MATCH($C4899, Ingredients!$B$11:$B$310, 0)), "")="", "", IFERROR(INDEX(Ingredients!D$11:D$310, MATCH($C4899, Ingredients!$B$11:$B$310, 0)), "")))</f>
        <v/>
      </c>
      <c r="AI4899" s="106" t="str">
        <f>IF($C4899="", "", IF(IFERROR(INDEX(Ingredients!E$11:E$310, MATCH($C4899, Ingredients!$B$11:$B$310, 0)), "")="", "", IFERROR(INDEX(Ingredients!E$11:E$310, MATCH($C4899, Ingredients!$B$11:$B$310, 0)), "")))</f>
        <v/>
      </c>
      <c r="AJ4899" s="108" t="str">
        <f>IF($C4899="", "", IF(IFERROR(INDEX(Ingredients!F$11:F$310, MATCH($C4899, Ingredients!$B$11:$B$310, 0)), "")="", "", IFERROR(INDEX(Ingredients!F$11:F$310, MATCH($C4899, Ingredients!$B$11:$B$310, 0)), "")))</f>
        <v/>
      </c>
      <c r="AK4899" s="106" t="str">
        <f>IF($C4899="", "", IF(IFERROR(INDEX(Ingredients!G$11:G$310, MATCH($C4899, Ingredients!$B$11:$B$310, 0)), "")="", "", IFERROR(INDEX(Ingredients!G$11:G$310, MATCH($C4899, Ingredients!$B$11:$B$310, 0)), "")))</f>
        <v/>
      </c>
      <c r="AL4899" s="79" t="str">
        <f>IF($C4899="", "", IF(IFERROR(INDEX(Ingredients!H$11:H$310, MATCH($C4899, Ingredients!$B$11:$B$310, 0)), "")="", "", IFERROR(INDEX(Ingredients!H$11:H$310, MATCH($C4899, Ingredients!$B$11:$B$310, 0)), "")))</f>
        <v/>
      </c>
      <c r="AN4899" s="83" t="str">
        <f t="shared" si="1145"/>
        <v/>
      </c>
      <c r="AP4899" s="114" t="str">
        <f t="shared" si="1155"/>
        <v/>
      </c>
      <c r="AR4899" s="117" t="str">
        <f>IF($C4899="", "", IF(IFERROR(INDEX(Ingredients!$AI$11:$AI$310, MATCH($C4899, Ingredients!$B$11:$B$310, 0)), "")="", "", IFERROR(INDEX(Ingredients!$AI$11:$AI$310, MATCH($C4899, Ingredients!$B$11:$B$310, 0)), "")))</f>
        <v/>
      </c>
      <c r="AT4899" s="120" t="str">
        <f t="shared" si="1156"/>
        <v/>
      </c>
      <c r="AV4899" s="90" t="str">
        <f t="shared" si="1146"/>
        <v/>
      </c>
      <c r="AX4899" s="90" t="str">
        <f>IF($AV4899="", "", COUNTIF($AV$11:$AV$5010, "&lt;"&amp;$AV4899)+1+COUNTIF($AV$11:$AV4899, $AV4899)-1)</f>
        <v/>
      </c>
      <c r="AZ4899" s="111" t="str">
        <f>IF($B4899="", "", SUMIF('Shopping List'!$AV$11:$AV$25, $B4899, 'Shopping List'!$BN$11:$BN$25))</f>
        <v/>
      </c>
      <c r="BB4899" s="117" t="str">
        <f t="shared" si="1157"/>
        <v/>
      </c>
    </row>
    <row r="4900" spans="1:54" x14ac:dyDescent="0.25">
      <c r="A4900" s="4"/>
      <c r="B4900" s="37"/>
      <c r="C4900" s="124"/>
      <c r="D4900" s="39"/>
      <c r="E4900" s="125"/>
      <c r="F4900" s="48"/>
      <c r="G4900" s="4"/>
      <c r="H4900" s="4"/>
      <c r="I4900" s="95" t="str">
        <f>IF($C4900="", "", IF(IFERROR(INDEX(Ingredients!$C$11:$C$310, MATCH($C4900, Ingredients!$B$11:$B$310, 0)), "")="", "", IFERROR(INDEX(Ingredients!$C$11:$C$310, MATCH($C4900, Ingredients!$B$11:$B$310, 0)), "")))</f>
        <v/>
      </c>
      <c r="J4900" s="73" t="str">
        <f>IF($B4900="", "", IF(IFERROR(INDEX(Meals!$C$11:$C$260, MATCH($B4900, Meals!$B$11:$B$260, 0)), "")="", "", IFERROR(INDEX(Meals!$C$11:$C$260, MATCH($B4900, Meals!$B$11:$B$260, 0)), "")))</f>
        <v/>
      </c>
      <c r="K4900" s="4"/>
      <c r="L4900" s="72" t="str">
        <f t="shared" si="1147"/>
        <v/>
      </c>
      <c r="M4900" s="73" t="str">
        <f t="shared" si="1148"/>
        <v/>
      </c>
      <c r="N4900" s="4"/>
      <c r="O4900" s="78" t="str">
        <f t="shared" si="1149"/>
        <v/>
      </c>
      <c r="P4900" s="79" t="str">
        <f t="shared" si="1150"/>
        <v/>
      </c>
      <c r="Q4900" s="4"/>
      <c r="R4900" s="90" t="str">
        <f t="shared" si="1151"/>
        <v/>
      </c>
      <c r="S4900" s="4"/>
      <c r="Y4900" s="18" t="str">
        <f t="shared" si="1152"/>
        <v/>
      </c>
      <c r="AA4900" s="18" t="str">
        <f t="shared" si="1143"/>
        <v/>
      </c>
      <c r="AB4900" s="18" t="str">
        <f t="shared" si="1144"/>
        <v/>
      </c>
      <c r="AC4900" s="18" t="str">
        <f t="shared" si="1153"/>
        <v/>
      </c>
      <c r="AD4900" s="18" t="str">
        <f t="shared" si="1153"/>
        <v/>
      </c>
      <c r="AE4900" s="18" t="str">
        <f t="shared" si="1154"/>
        <v/>
      </c>
      <c r="AG4900" s="95" t="str">
        <f>IF($C4900="", "", IF(IFERROR(INDEX(Ingredients!C$11:C$310, MATCH($C4900, Ingredients!$B$11:$B$310, 0)), "")="", "", IFERROR(INDEX(Ingredients!C$11:C$310, MATCH($C4900, Ingredients!$B$11:$B$310, 0)), "")))</f>
        <v/>
      </c>
      <c r="AH4900" s="105" t="str">
        <f>IF($C4900="", "", IF(IFERROR(INDEX(Ingredients!D$11:D$310, MATCH($C4900, Ingredients!$B$11:$B$310, 0)), "")="", "", IFERROR(INDEX(Ingredients!D$11:D$310, MATCH($C4900, Ingredients!$B$11:$B$310, 0)), "")))</f>
        <v/>
      </c>
      <c r="AI4900" s="106" t="str">
        <f>IF($C4900="", "", IF(IFERROR(INDEX(Ingredients!E$11:E$310, MATCH($C4900, Ingredients!$B$11:$B$310, 0)), "")="", "", IFERROR(INDEX(Ingredients!E$11:E$310, MATCH($C4900, Ingredients!$B$11:$B$310, 0)), "")))</f>
        <v/>
      </c>
      <c r="AJ4900" s="108" t="str">
        <f>IF($C4900="", "", IF(IFERROR(INDEX(Ingredients!F$11:F$310, MATCH($C4900, Ingredients!$B$11:$B$310, 0)), "")="", "", IFERROR(INDEX(Ingredients!F$11:F$310, MATCH($C4900, Ingredients!$B$11:$B$310, 0)), "")))</f>
        <v/>
      </c>
      <c r="AK4900" s="106" t="str">
        <f>IF($C4900="", "", IF(IFERROR(INDEX(Ingredients!G$11:G$310, MATCH($C4900, Ingredients!$B$11:$B$310, 0)), "")="", "", IFERROR(INDEX(Ingredients!G$11:G$310, MATCH($C4900, Ingredients!$B$11:$B$310, 0)), "")))</f>
        <v/>
      </c>
      <c r="AL4900" s="79" t="str">
        <f>IF($C4900="", "", IF(IFERROR(INDEX(Ingredients!H$11:H$310, MATCH($C4900, Ingredients!$B$11:$B$310, 0)), "")="", "", IFERROR(INDEX(Ingredients!H$11:H$310, MATCH($C4900, Ingredients!$B$11:$B$310, 0)), "")))</f>
        <v/>
      </c>
      <c r="AN4900" s="83" t="str">
        <f t="shared" si="1145"/>
        <v/>
      </c>
      <c r="AP4900" s="114" t="str">
        <f t="shared" si="1155"/>
        <v/>
      </c>
      <c r="AR4900" s="117" t="str">
        <f>IF($C4900="", "", IF(IFERROR(INDEX(Ingredients!$AI$11:$AI$310, MATCH($C4900, Ingredients!$B$11:$B$310, 0)), "")="", "", IFERROR(INDEX(Ingredients!$AI$11:$AI$310, MATCH($C4900, Ingredients!$B$11:$B$310, 0)), "")))</f>
        <v/>
      </c>
      <c r="AT4900" s="120" t="str">
        <f t="shared" si="1156"/>
        <v/>
      </c>
      <c r="AV4900" s="90" t="str">
        <f t="shared" si="1146"/>
        <v/>
      </c>
      <c r="AX4900" s="90" t="str">
        <f>IF($AV4900="", "", COUNTIF($AV$11:$AV$5010, "&lt;"&amp;$AV4900)+1+COUNTIF($AV$11:$AV4900, $AV4900)-1)</f>
        <v/>
      </c>
      <c r="AZ4900" s="111" t="str">
        <f>IF($B4900="", "", SUMIF('Shopping List'!$AV$11:$AV$25, $B4900, 'Shopping List'!$BN$11:$BN$25))</f>
        <v/>
      </c>
      <c r="BB4900" s="117" t="str">
        <f t="shared" si="1157"/>
        <v/>
      </c>
    </row>
    <row r="4901" spans="1:54" x14ac:dyDescent="0.25">
      <c r="A4901" s="4"/>
      <c r="B4901" s="37"/>
      <c r="C4901" s="124"/>
      <c r="D4901" s="39"/>
      <c r="E4901" s="125"/>
      <c r="F4901" s="48"/>
      <c r="G4901" s="4"/>
      <c r="H4901" s="4"/>
      <c r="I4901" s="95" t="str">
        <f>IF($C4901="", "", IF(IFERROR(INDEX(Ingredients!$C$11:$C$310, MATCH($C4901, Ingredients!$B$11:$B$310, 0)), "")="", "", IFERROR(INDEX(Ingredients!$C$11:$C$310, MATCH($C4901, Ingredients!$B$11:$B$310, 0)), "")))</f>
        <v/>
      </c>
      <c r="J4901" s="73" t="str">
        <f>IF($B4901="", "", IF(IFERROR(INDEX(Meals!$C$11:$C$260, MATCH($B4901, Meals!$B$11:$B$260, 0)), "")="", "", IFERROR(INDEX(Meals!$C$11:$C$260, MATCH($B4901, Meals!$B$11:$B$260, 0)), "")))</f>
        <v/>
      </c>
      <c r="K4901" s="4"/>
      <c r="L4901" s="72" t="str">
        <f t="shared" si="1147"/>
        <v/>
      </c>
      <c r="M4901" s="73" t="str">
        <f t="shared" si="1148"/>
        <v/>
      </c>
      <c r="N4901" s="4"/>
      <c r="O4901" s="78" t="str">
        <f t="shared" si="1149"/>
        <v/>
      </c>
      <c r="P4901" s="79" t="str">
        <f t="shared" si="1150"/>
        <v/>
      </c>
      <c r="Q4901" s="4"/>
      <c r="R4901" s="90" t="str">
        <f t="shared" si="1151"/>
        <v/>
      </c>
      <c r="S4901" s="4"/>
      <c r="Y4901" s="18" t="str">
        <f t="shared" si="1152"/>
        <v/>
      </c>
      <c r="AA4901" s="18" t="str">
        <f t="shared" si="1143"/>
        <v/>
      </c>
      <c r="AB4901" s="18" t="str">
        <f t="shared" si="1144"/>
        <v/>
      </c>
      <c r="AC4901" s="18" t="str">
        <f t="shared" si="1153"/>
        <v/>
      </c>
      <c r="AD4901" s="18" t="str">
        <f t="shared" si="1153"/>
        <v/>
      </c>
      <c r="AE4901" s="18" t="str">
        <f t="shared" si="1154"/>
        <v/>
      </c>
      <c r="AG4901" s="95" t="str">
        <f>IF($C4901="", "", IF(IFERROR(INDEX(Ingredients!C$11:C$310, MATCH($C4901, Ingredients!$B$11:$B$310, 0)), "")="", "", IFERROR(INDEX(Ingredients!C$11:C$310, MATCH($C4901, Ingredients!$B$11:$B$310, 0)), "")))</f>
        <v/>
      </c>
      <c r="AH4901" s="105" t="str">
        <f>IF($C4901="", "", IF(IFERROR(INDEX(Ingredients!D$11:D$310, MATCH($C4901, Ingredients!$B$11:$B$310, 0)), "")="", "", IFERROR(INDEX(Ingredients!D$11:D$310, MATCH($C4901, Ingredients!$B$11:$B$310, 0)), "")))</f>
        <v/>
      </c>
      <c r="AI4901" s="106" t="str">
        <f>IF($C4901="", "", IF(IFERROR(INDEX(Ingredients!E$11:E$310, MATCH($C4901, Ingredients!$B$11:$B$310, 0)), "")="", "", IFERROR(INDEX(Ingredients!E$11:E$310, MATCH($C4901, Ingredients!$B$11:$B$310, 0)), "")))</f>
        <v/>
      </c>
      <c r="AJ4901" s="108" t="str">
        <f>IF($C4901="", "", IF(IFERROR(INDEX(Ingredients!F$11:F$310, MATCH($C4901, Ingredients!$B$11:$B$310, 0)), "")="", "", IFERROR(INDEX(Ingredients!F$11:F$310, MATCH($C4901, Ingredients!$B$11:$B$310, 0)), "")))</f>
        <v/>
      </c>
      <c r="AK4901" s="106" t="str">
        <f>IF($C4901="", "", IF(IFERROR(INDEX(Ingredients!G$11:G$310, MATCH($C4901, Ingredients!$B$11:$B$310, 0)), "")="", "", IFERROR(INDEX(Ingredients!G$11:G$310, MATCH($C4901, Ingredients!$B$11:$B$310, 0)), "")))</f>
        <v/>
      </c>
      <c r="AL4901" s="79" t="str">
        <f>IF($C4901="", "", IF(IFERROR(INDEX(Ingredients!H$11:H$310, MATCH($C4901, Ingredients!$B$11:$B$310, 0)), "")="", "", IFERROR(INDEX(Ingredients!H$11:H$310, MATCH($C4901, Ingredients!$B$11:$B$310, 0)), "")))</f>
        <v/>
      </c>
      <c r="AN4901" s="83" t="str">
        <f t="shared" si="1145"/>
        <v/>
      </c>
      <c r="AP4901" s="114" t="str">
        <f t="shared" si="1155"/>
        <v/>
      </c>
      <c r="AR4901" s="117" t="str">
        <f>IF($C4901="", "", IF(IFERROR(INDEX(Ingredients!$AI$11:$AI$310, MATCH($C4901, Ingredients!$B$11:$B$310, 0)), "")="", "", IFERROR(INDEX(Ingredients!$AI$11:$AI$310, MATCH($C4901, Ingredients!$B$11:$B$310, 0)), "")))</f>
        <v/>
      </c>
      <c r="AT4901" s="120" t="str">
        <f t="shared" si="1156"/>
        <v/>
      </c>
      <c r="AV4901" s="90" t="str">
        <f t="shared" si="1146"/>
        <v/>
      </c>
      <c r="AX4901" s="90" t="str">
        <f>IF($AV4901="", "", COUNTIF($AV$11:$AV$5010, "&lt;"&amp;$AV4901)+1+COUNTIF($AV$11:$AV4901, $AV4901)-1)</f>
        <v/>
      </c>
      <c r="AZ4901" s="111" t="str">
        <f>IF($B4901="", "", SUMIF('Shopping List'!$AV$11:$AV$25, $B4901, 'Shopping List'!$BN$11:$BN$25))</f>
        <v/>
      </c>
      <c r="BB4901" s="117" t="str">
        <f t="shared" si="1157"/>
        <v/>
      </c>
    </row>
    <row r="4902" spans="1:54" x14ac:dyDescent="0.25">
      <c r="A4902" s="4"/>
      <c r="B4902" s="37"/>
      <c r="C4902" s="124"/>
      <c r="D4902" s="39"/>
      <c r="E4902" s="125"/>
      <c r="F4902" s="48"/>
      <c r="G4902" s="4"/>
      <c r="H4902" s="4"/>
      <c r="I4902" s="95" t="str">
        <f>IF($C4902="", "", IF(IFERROR(INDEX(Ingredients!$C$11:$C$310, MATCH($C4902, Ingredients!$B$11:$B$310, 0)), "")="", "", IFERROR(INDEX(Ingredients!$C$11:$C$310, MATCH($C4902, Ingredients!$B$11:$B$310, 0)), "")))</f>
        <v/>
      </c>
      <c r="J4902" s="73" t="str">
        <f>IF($B4902="", "", IF(IFERROR(INDEX(Meals!$C$11:$C$260, MATCH($B4902, Meals!$B$11:$B$260, 0)), "")="", "", IFERROR(INDEX(Meals!$C$11:$C$260, MATCH($B4902, Meals!$B$11:$B$260, 0)), "")))</f>
        <v/>
      </c>
      <c r="K4902" s="4"/>
      <c r="L4902" s="72" t="str">
        <f t="shared" si="1147"/>
        <v/>
      </c>
      <c r="M4902" s="73" t="str">
        <f t="shared" si="1148"/>
        <v/>
      </c>
      <c r="N4902" s="4"/>
      <c r="O4902" s="78" t="str">
        <f t="shared" si="1149"/>
        <v/>
      </c>
      <c r="P4902" s="79" t="str">
        <f t="shared" si="1150"/>
        <v/>
      </c>
      <c r="Q4902" s="4"/>
      <c r="R4902" s="90" t="str">
        <f t="shared" si="1151"/>
        <v/>
      </c>
      <c r="S4902" s="4"/>
      <c r="Y4902" s="18" t="str">
        <f t="shared" si="1152"/>
        <v/>
      </c>
      <c r="AA4902" s="18" t="str">
        <f t="shared" si="1143"/>
        <v/>
      </c>
      <c r="AB4902" s="18" t="str">
        <f t="shared" si="1144"/>
        <v/>
      </c>
      <c r="AC4902" s="18" t="str">
        <f t="shared" si="1153"/>
        <v/>
      </c>
      <c r="AD4902" s="18" t="str">
        <f t="shared" si="1153"/>
        <v/>
      </c>
      <c r="AE4902" s="18" t="str">
        <f t="shared" si="1154"/>
        <v/>
      </c>
      <c r="AG4902" s="95" t="str">
        <f>IF($C4902="", "", IF(IFERROR(INDEX(Ingredients!C$11:C$310, MATCH($C4902, Ingredients!$B$11:$B$310, 0)), "")="", "", IFERROR(INDEX(Ingredients!C$11:C$310, MATCH($C4902, Ingredients!$B$11:$B$310, 0)), "")))</f>
        <v/>
      </c>
      <c r="AH4902" s="105" t="str">
        <f>IF($C4902="", "", IF(IFERROR(INDEX(Ingredients!D$11:D$310, MATCH($C4902, Ingredients!$B$11:$B$310, 0)), "")="", "", IFERROR(INDEX(Ingredients!D$11:D$310, MATCH($C4902, Ingredients!$B$11:$B$310, 0)), "")))</f>
        <v/>
      </c>
      <c r="AI4902" s="106" t="str">
        <f>IF($C4902="", "", IF(IFERROR(INDEX(Ingredients!E$11:E$310, MATCH($C4902, Ingredients!$B$11:$B$310, 0)), "")="", "", IFERROR(INDEX(Ingredients!E$11:E$310, MATCH($C4902, Ingredients!$B$11:$B$310, 0)), "")))</f>
        <v/>
      </c>
      <c r="AJ4902" s="108" t="str">
        <f>IF($C4902="", "", IF(IFERROR(INDEX(Ingredients!F$11:F$310, MATCH($C4902, Ingredients!$B$11:$B$310, 0)), "")="", "", IFERROR(INDEX(Ingredients!F$11:F$310, MATCH($C4902, Ingredients!$B$11:$B$310, 0)), "")))</f>
        <v/>
      </c>
      <c r="AK4902" s="106" t="str">
        <f>IF($C4902="", "", IF(IFERROR(INDEX(Ingredients!G$11:G$310, MATCH($C4902, Ingredients!$B$11:$B$310, 0)), "")="", "", IFERROR(INDEX(Ingredients!G$11:G$310, MATCH($C4902, Ingredients!$B$11:$B$310, 0)), "")))</f>
        <v/>
      </c>
      <c r="AL4902" s="79" t="str">
        <f>IF($C4902="", "", IF(IFERROR(INDEX(Ingredients!H$11:H$310, MATCH($C4902, Ingredients!$B$11:$B$310, 0)), "")="", "", IFERROR(INDEX(Ingredients!H$11:H$310, MATCH($C4902, Ingredients!$B$11:$B$310, 0)), "")))</f>
        <v/>
      </c>
      <c r="AN4902" s="83" t="str">
        <f t="shared" si="1145"/>
        <v/>
      </c>
      <c r="AP4902" s="114" t="str">
        <f t="shared" si="1155"/>
        <v/>
      </c>
      <c r="AR4902" s="117" t="str">
        <f>IF($C4902="", "", IF(IFERROR(INDEX(Ingredients!$AI$11:$AI$310, MATCH($C4902, Ingredients!$B$11:$B$310, 0)), "")="", "", IFERROR(INDEX(Ingredients!$AI$11:$AI$310, MATCH($C4902, Ingredients!$B$11:$B$310, 0)), "")))</f>
        <v/>
      </c>
      <c r="AT4902" s="120" t="str">
        <f t="shared" si="1156"/>
        <v/>
      </c>
      <c r="AV4902" s="90" t="str">
        <f t="shared" si="1146"/>
        <v/>
      </c>
      <c r="AX4902" s="90" t="str">
        <f>IF($AV4902="", "", COUNTIF($AV$11:$AV$5010, "&lt;"&amp;$AV4902)+1+COUNTIF($AV$11:$AV4902, $AV4902)-1)</f>
        <v/>
      </c>
      <c r="AZ4902" s="111" t="str">
        <f>IF($B4902="", "", SUMIF('Shopping List'!$AV$11:$AV$25, $B4902, 'Shopping List'!$BN$11:$BN$25))</f>
        <v/>
      </c>
      <c r="BB4902" s="117" t="str">
        <f t="shared" si="1157"/>
        <v/>
      </c>
    </row>
    <row r="4903" spans="1:54" x14ac:dyDescent="0.25">
      <c r="A4903" s="4"/>
      <c r="B4903" s="37"/>
      <c r="C4903" s="124"/>
      <c r="D4903" s="39"/>
      <c r="E4903" s="125"/>
      <c r="F4903" s="48"/>
      <c r="G4903" s="4"/>
      <c r="H4903" s="4"/>
      <c r="I4903" s="95" t="str">
        <f>IF($C4903="", "", IF(IFERROR(INDEX(Ingredients!$C$11:$C$310, MATCH($C4903, Ingredients!$B$11:$B$310, 0)), "")="", "", IFERROR(INDEX(Ingredients!$C$11:$C$310, MATCH($C4903, Ingredients!$B$11:$B$310, 0)), "")))</f>
        <v/>
      </c>
      <c r="J4903" s="73" t="str">
        <f>IF($B4903="", "", IF(IFERROR(INDEX(Meals!$C$11:$C$260, MATCH($B4903, Meals!$B$11:$B$260, 0)), "")="", "", IFERROR(INDEX(Meals!$C$11:$C$260, MATCH($B4903, Meals!$B$11:$B$260, 0)), "")))</f>
        <v/>
      </c>
      <c r="K4903" s="4"/>
      <c r="L4903" s="72" t="str">
        <f t="shared" si="1147"/>
        <v/>
      </c>
      <c r="M4903" s="73" t="str">
        <f t="shared" si="1148"/>
        <v/>
      </c>
      <c r="N4903" s="4"/>
      <c r="O4903" s="78" t="str">
        <f t="shared" si="1149"/>
        <v/>
      </c>
      <c r="P4903" s="79" t="str">
        <f t="shared" si="1150"/>
        <v/>
      </c>
      <c r="Q4903" s="4"/>
      <c r="R4903" s="90" t="str">
        <f t="shared" si="1151"/>
        <v/>
      </c>
      <c r="S4903" s="4"/>
      <c r="Y4903" s="18" t="str">
        <f t="shared" si="1152"/>
        <v/>
      </c>
      <c r="AA4903" s="18" t="str">
        <f t="shared" si="1143"/>
        <v/>
      </c>
      <c r="AB4903" s="18" t="str">
        <f t="shared" si="1144"/>
        <v/>
      </c>
      <c r="AC4903" s="18" t="str">
        <f t="shared" si="1153"/>
        <v/>
      </c>
      <c r="AD4903" s="18" t="str">
        <f t="shared" si="1153"/>
        <v/>
      </c>
      <c r="AE4903" s="18" t="str">
        <f t="shared" si="1154"/>
        <v/>
      </c>
      <c r="AG4903" s="95" t="str">
        <f>IF($C4903="", "", IF(IFERROR(INDEX(Ingredients!C$11:C$310, MATCH($C4903, Ingredients!$B$11:$B$310, 0)), "")="", "", IFERROR(INDEX(Ingredients!C$11:C$310, MATCH($C4903, Ingredients!$B$11:$B$310, 0)), "")))</f>
        <v/>
      </c>
      <c r="AH4903" s="105" t="str">
        <f>IF($C4903="", "", IF(IFERROR(INDEX(Ingredients!D$11:D$310, MATCH($C4903, Ingredients!$B$11:$B$310, 0)), "")="", "", IFERROR(INDEX(Ingredients!D$11:D$310, MATCH($C4903, Ingredients!$B$11:$B$310, 0)), "")))</f>
        <v/>
      </c>
      <c r="AI4903" s="106" t="str">
        <f>IF($C4903="", "", IF(IFERROR(INDEX(Ingredients!E$11:E$310, MATCH($C4903, Ingredients!$B$11:$B$310, 0)), "")="", "", IFERROR(INDEX(Ingredients!E$11:E$310, MATCH($C4903, Ingredients!$B$11:$B$310, 0)), "")))</f>
        <v/>
      </c>
      <c r="AJ4903" s="108" t="str">
        <f>IF($C4903="", "", IF(IFERROR(INDEX(Ingredients!F$11:F$310, MATCH($C4903, Ingredients!$B$11:$B$310, 0)), "")="", "", IFERROR(INDEX(Ingredients!F$11:F$310, MATCH($C4903, Ingredients!$B$11:$B$310, 0)), "")))</f>
        <v/>
      </c>
      <c r="AK4903" s="106" t="str">
        <f>IF($C4903="", "", IF(IFERROR(INDEX(Ingredients!G$11:G$310, MATCH($C4903, Ingredients!$B$11:$B$310, 0)), "")="", "", IFERROR(INDEX(Ingredients!G$11:G$310, MATCH($C4903, Ingredients!$B$11:$B$310, 0)), "")))</f>
        <v/>
      </c>
      <c r="AL4903" s="79" t="str">
        <f>IF($C4903="", "", IF(IFERROR(INDEX(Ingredients!H$11:H$310, MATCH($C4903, Ingredients!$B$11:$B$310, 0)), "")="", "", IFERROR(INDEX(Ingredients!H$11:H$310, MATCH($C4903, Ingredients!$B$11:$B$310, 0)), "")))</f>
        <v/>
      </c>
      <c r="AN4903" s="83" t="str">
        <f t="shared" si="1145"/>
        <v/>
      </c>
      <c r="AP4903" s="114" t="str">
        <f t="shared" si="1155"/>
        <v/>
      </c>
      <c r="AR4903" s="117" t="str">
        <f>IF($C4903="", "", IF(IFERROR(INDEX(Ingredients!$AI$11:$AI$310, MATCH($C4903, Ingredients!$B$11:$B$310, 0)), "")="", "", IFERROR(INDEX(Ingredients!$AI$11:$AI$310, MATCH($C4903, Ingredients!$B$11:$B$310, 0)), "")))</f>
        <v/>
      </c>
      <c r="AT4903" s="120" t="str">
        <f t="shared" si="1156"/>
        <v/>
      </c>
      <c r="AV4903" s="90" t="str">
        <f t="shared" si="1146"/>
        <v/>
      </c>
      <c r="AX4903" s="90" t="str">
        <f>IF($AV4903="", "", COUNTIF($AV$11:$AV$5010, "&lt;"&amp;$AV4903)+1+COUNTIF($AV$11:$AV4903, $AV4903)-1)</f>
        <v/>
      </c>
      <c r="AZ4903" s="111" t="str">
        <f>IF($B4903="", "", SUMIF('Shopping List'!$AV$11:$AV$25, $B4903, 'Shopping List'!$BN$11:$BN$25))</f>
        <v/>
      </c>
      <c r="BB4903" s="117" t="str">
        <f t="shared" si="1157"/>
        <v/>
      </c>
    </row>
    <row r="4904" spans="1:54" x14ac:dyDescent="0.25">
      <c r="A4904" s="4"/>
      <c r="B4904" s="37"/>
      <c r="C4904" s="124"/>
      <c r="D4904" s="39"/>
      <c r="E4904" s="125"/>
      <c r="F4904" s="48"/>
      <c r="G4904" s="4"/>
      <c r="H4904" s="4"/>
      <c r="I4904" s="95" t="str">
        <f>IF($C4904="", "", IF(IFERROR(INDEX(Ingredients!$C$11:$C$310, MATCH($C4904, Ingredients!$B$11:$B$310, 0)), "")="", "", IFERROR(INDEX(Ingredients!$C$11:$C$310, MATCH($C4904, Ingredients!$B$11:$B$310, 0)), "")))</f>
        <v/>
      </c>
      <c r="J4904" s="73" t="str">
        <f>IF($B4904="", "", IF(IFERROR(INDEX(Meals!$C$11:$C$260, MATCH($B4904, Meals!$B$11:$B$260, 0)), "")="", "", IFERROR(INDEX(Meals!$C$11:$C$260, MATCH($B4904, Meals!$B$11:$B$260, 0)), "")))</f>
        <v/>
      </c>
      <c r="K4904" s="4"/>
      <c r="L4904" s="72" t="str">
        <f t="shared" si="1147"/>
        <v/>
      </c>
      <c r="M4904" s="73" t="str">
        <f t="shared" si="1148"/>
        <v/>
      </c>
      <c r="N4904" s="4"/>
      <c r="O4904" s="78" t="str">
        <f t="shared" si="1149"/>
        <v/>
      </c>
      <c r="P4904" s="79" t="str">
        <f t="shared" si="1150"/>
        <v/>
      </c>
      <c r="Q4904" s="4"/>
      <c r="R4904" s="90" t="str">
        <f t="shared" si="1151"/>
        <v/>
      </c>
      <c r="S4904" s="4"/>
      <c r="Y4904" s="18" t="str">
        <f t="shared" si="1152"/>
        <v/>
      </c>
      <c r="AA4904" s="18" t="str">
        <f t="shared" si="1143"/>
        <v/>
      </c>
      <c r="AB4904" s="18" t="str">
        <f t="shared" si="1144"/>
        <v/>
      </c>
      <c r="AC4904" s="18" t="str">
        <f t="shared" si="1153"/>
        <v/>
      </c>
      <c r="AD4904" s="18" t="str">
        <f t="shared" si="1153"/>
        <v/>
      </c>
      <c r="AE4904" s="18" t="str">
        <f t="shared" si="1154"/>
        <v/>
      </c>
      <c r="AG4904" s="95" t="str">
        <f>IF($C4904="", "", IF(IFERROR(INDEX(Ingredients!C$11:C$310, MATCH($C4904, Ingredients!$B$11:$B$310, 0)), "")="", "", IFERROR(INDEX(Ingredients!C$11:C$310, MATCH($C4904, Ingredients!$B$11:$B$310, 0)), "")))</f>
        <v/>
      </c>
      <c r="AH4904" s="105" t="str">
        <f>IF($C4904="", "", IF(IFERROR(INDEX(Ingredients!D$11:D$310, MATCH($C4904, Ingredients!$B$11:$B$310, 0)), "")="", "", IFERROR(INDEX(Ingredients!D$11:D$310, MATCH($C4904, Ingredients!$B$11:$B$310, 0)), "")))</f>
        <v/>
      </c>
      <c r="AI4904" s="106" t="str">
        <f>IF($C4904="", "", IF(IFERROR(INDEX(Ingredients!E$11:E$310, MATCH($C4904, Ingredients!$B$11:$B$310, 0)), "")="", "", IFERROR(INDEX(Ingredients!E$11:E$310, MATCH($C4904, Ingredients!$B$11:$B$310, 0)), "")))</f>
        <v/>
      </c>
      <c r="AJ4904" s="108" t="str">
        <f>IF($C4904="", "", IF(IFERROR(INDEX(Ingredients!F$11:F$310, MATCH($C4904, Ingredients!$B$11:$B$310, 0)), "")="", "", IFERROR(INDEX(Ingredients!F$11:F$310, MATCH($C4904, Ingredients!$B$11:$B$310, 0)), "")))</f>
        <v/>
      </c>
      <c r="AK4904" s="106" t="str">
        <f>IF($C4904="", "", IF(IFERROR(INDEX(Ingredients!G$11:G$310, MATCH($C4904, Ingredients!$B$11:$B$310, 0)), "")="", "", IFERROR(INDEX(Ingredients!G$11:G$310, MATCH($C4904, Ingredients!$B$11:$B$310, 0)), "")))</f>
        <v/>
      </c>
      <c r="AL4904" s="79" t="str">
        <f>IF($C4904="", "", IF(IFERROR(INDEX(Ingredients!H$11:H$310, MATCH($C4904, Ingredients!$B$11:$B$310, 0)), "")="", "", IFERROR(INDEX(Ingredients!H$11:H$310, MATCH($C4904, Ingredients!$B$11:$B$310, 0)), "")))</f>
        <v/>
      </c>
      <c r="AN4904" s="83" t="str">
        <f t="shared" si="1145"/>
        <v/>
      </c>
      <c r="AP4904" s="114" t="str">
        <f t="shared" si="1155"/>
        <v/>
      </c>
      <c r="AR4904" s="117" t="str">
        <f>IF($C4904="", "", IF(IFERROR(INDEX(Ingredients!$AI$11:$AI$310, MATCH($C4904, Ingredients!$B$11:$B$310, 0)), "")="", "", IFERROR(INDEX(Ingredients!$AI$11:$AI$310, MATCH($C4904, Ingredients!$B$11:$B$310, 0)), "")))</f>
        <v/>
      </c>
      <c r="AT4904" s="120" t="str">
        <f t="shared" si="1156"/>
        <v/>
      </c>
      <c r="AV4904" s="90" t="str">
        <f t="shared" si="1146"/>
        <v/>
      </c>
      <c r="AX4904" s="90" t="str">
        <f>IF($AV4904="", "", COUNTIF($AV$11:$AV$5010, "&lt;"&amp;$AV4904)+1+COUNTIF($AV$11:$AV4904, $AV4904)-1)</f>
        <v/>
      </c>
      <c r="AZ4904" s="111" t="str">
        <f>IF($B4904="", "", SUMIF('Shopping List'!$AV$11:$AV$25, $B4904, 'Shopping List'!$BN$11:$BN$25))</f>
        <v/>
      </c>
      <c r="BB4904" s="117" t="str">
        <f t="shared" si="1157"/>
        <v/>
      </c>
    </row>
    <row r="4905" spans="1:54" x14ac:dyDescent="0.25">
      <c r="A4905" s="4"/>
      <c r="B4905" s="37"/>
      <c r="C4905" s="124"/>
      <c r="D4905" s="39"/>
      <c r="E4905" s="125"/>
      <c r="F4905" s="48"/>
      <c r="G4905" s="4"/>
      <c r="H4905" s="4"/>
      <c r="I4905" s="95" t="str">
        <f>IF($C4905="", "", IF(IFERROR(INDEX(Ingredients!$C$11:$C$310, MATCH($C4905, Ingredients!$B$11:$B$310, 0)), "")="", "", IFERROR(INDEX(Ingredients!$C$11:$C$310, MATCH($C4905, Ingredients!$B$11:$B$310, 0)), "")))</f>
        <v/>
      </c>
      <c r="J4905" s="73" t="str">
        <f>IF($B4905="", "", IF(IFERROR(INDEX(Meals!$C$11:$C$260, MATCH($B4905, Meals!$B$11:$B$260, 0)), "")="", "", IFERROR(INDEX(Meals!$C$11:$C$260, MATCH($B4905, Meals!$B$11:$B$260, 0)), "")))</f>
        <v/>
      </c>
      <c r="K4905" s="4"/>
      <c r="L4905" s="72" t="str">
        <f t="shared" si="1147"/>
        <v/>
      </c>
      <c r="M4905" s="73" t="str">
        <f t="shared" si="1148"/>
        <v/>
      </c>
      <c r="N4905" s="4"/>
      <c r="O4905" s="78" t="str">
        <f t="shared" si="1149"/>
        <v/>
      </c>
      <c r="P4905" s="79" t="str">
        <f t="shared" si="1150"/>
        <v/>
      </c>
      <c r="Q4905" s="4"/>
      <c r="R4905" s="90" t="str">
        <f t="shared" si="1151"/>
        <v/>
      </c>
      <c r="S4905" s="4"/>
      <c r="Y4905" s="18" t="str">
        <f t="shared" si="1152"/>
        <v/>
      </c>
      <c r="AA4905" s="18" t="str">
        <f t="shared" si="1143"/>
        <v/>
      </c>
      <c r="AB4905" s="18" t="str">
        <f t="shared" si="1144"/>
        <v/>
      </c>
      <c r="AC4905" s="18" t="str">
        <f t="shared" si="1153"/>
        <v/>
      </c>
      <c r="AD4905" s="18" t="str">
        <f t="shared" si="1153"/>
        <v/>
      </c>
      <c r="AE4905" s="18" t="str">
        <f t="shared" si="1154"/>
        <v/>
      </c>
      <c r="AG4905" s="95" t="str">
        <f>IF($C4905="", "", IF(IFERROR(INDEX(Ingredients!C$11:C$310, MATCH($C4905, Ingredients!$B$11:$B$310, 0)), "")="", "", IFERROR(INDEX(Ingredients!C$11:C$310, MATCH($C4905, Ingredients!$B$11:$B$310, 0)), "")))</f>
        <v/>
      </c>
      <c r="AH4905" s="105" t="str">
        <f>IF($C4905="", "", IF(IFERROR(INDEX(Ingredients!D$11:D$310, MATCH($C4905, Ingredients!$B$11:$B$310, 0)), "")="", "", IFERROR(INDEX(Ingredients!D$11:D$310, MATCH($C4905, Ingredients!$B$11:$B$310, 0)), "")))</f>
        <v/>
      </c>
      <c r="AI4905" s="106" t="str">
        <f>IF($C4905="", "", IF(IFERROR(INDEX(Ingredients!E$11:E$310, MATCH($C4905, Ingredients!$B$11:$B$310, 0)), "")="", "", IFERROR(INDEX(Ingredients!E$11:E$310, MATCH($C4905, Ingredients!$B$11:$B$310, 0)), "")))</f>
        <v/>
      </c>
      <c r="AJ4905" s="108" t="str">
        <f>IF($C4905="", "", IF(IFERROR(INDEX(Ingredients!F$11:F$310, MATCH($C4905, Ingredients!$B$11:$B$310, 0)), "")="", "", IFERROR(INDEX(Ingredients!F$11:F$310, MATCH($C4905, Ingredients!$B$11:$B$310, 0)), "")))</f>
        <v/>
      </c>
      <c r="AK4905" s="106" t="str">
        <f>IF($C4905="", "", IF(IFERROR(INDEX(Ingredients!G$11:G$310, MATCH($C4905, Ingredients!$B$11:$B$310, 0)), "")="", "", IFERROR(INDEX(Ingredients!G$11:G$310, MATCH($C4905, Ingredients!$B$11:$B$310, 0)), "")))</f>
        <v/>
      </c>
      <c r="AL4905" s="79" t="str">
        <f>IF($C4905="", "", IF(IFERROR(INDEX(Ingredients!H$11:H$310, MATCH($C4905, Ingredients!$B$11:$B$310, 0)), "")="", "", IFERROR(INDEX(Ingredients!H$11:H$310, MATCH($C4905, Ingredients!$B$11:$B$310, 0)), "")))</f>
        <v/>
      </c>
      <c r="AN4905" s="83" t="str">
        <f t="shared" si="1145"/>
        <v/>
      </c>
      <c r="AP4905" s="114" t="str">
        <f t="shared" si="1155"/>
        <v/>
      </c>
      <c r="AR4905" s="117" t="str">
        <f>IF($C4905="", "", IF(IFERROR(INDEX(Ingredients!$AI$11:$AI$310, MATCH($C4905, Ingredients!$B$11:$B$310, 0)), "")="", "", IFERROR(INDEX(Ingredients!$AI$11:$AI$310, MATCH($C4905, Ingredients!$B$11:$B$310, 0)), "")))</f>
        <v/>
      </c>
      <c r="AT4905" s="120" t="str">
        <f t="shared" si="1156"/>
        <v/>
      </c>
      <c r="AV4905" s="90" t="str">
        <f t="shared" si="1146"/>
        <v/>
      </c>
      <c r="AX4905" s="90" t="str">
        <f>IF($AV4905="", "", COUNTIF($AV$11:$AV$5010, "&lt;"&amp;$AV4905)+1+COUNTIF($AV$11:$AV4905, $AV4905)-1)</f>
        <v/>
      </c>
      <c r="AZ4905" s="111" t="str">
        <f>IF($B4905="", "", SUMIF('Shopping List'!$AV$11:$AV$25, $B4905, 'Shopping List'!$BN$11:$BN$25))</f>
        <v/>
      </c>
      <c r="BB4905" s="117" t="str">
        <f t="shared" si="1157"/>
        <v/>
      </c>
    </row>
    <row r="4906" spans="1:54" x14ac:dyDescent="0.25">
      <c r="A4906" s="4"/>
      <c r="B4906" s="37"/>
      <c r="C4906" s="124"/>
      <c r="D4906" s="39"/>
      <c r="E4906" s="125"/>
      <c r="F4906" s="48"/>
      <c r="G4906" s="4"/>
      <c r="H4906" s="4"/>
      <c r="I4906" s="95" t="str">
        <f>IF($C4906="", "", IF(IFERROR(INDEX(Ingredients!$C$11:$C$310, MATCH($C4906, Ingredients!$B$11:$B$310, 0)), "")="", "", IFERROR(INDEX(Ingredients!$C$11:$C$310, MATCH($C4906, Ingredients!$B$11:$B$310, 0)), "")))</f>
        <v/>
      </c>
      <c r="J4906" s="73" t="str">
        <f>IF($B4906="", "", IF(IFERROR(INDEX(Meals!$C$11:$C$260, MATCH($B4906, Meals!$B$11:$B$260, 0)), "")="", "", IFERROR(INDEX(Meals!$C$11:$C$260, MATCH($B4906, Meals!$B$11:$B$260, 0)), "")))</f>
        <v/>
      </c>
      <c r="K4906" s="4"/>
      <c r="L4906" s="72" t="str">
        <f t="shared" si="1147"/>
        <v/>
      </c>
      <c r="M4906" s="73" t="str">
        <f t="shared" si="1148"/>
        <v/>
      </c>
      <c r="N4906" s="4"/>
      <c r="O4906" s="78" t="str">
        <f t="shared" si="1149"/>
        <v/>
      </c>
      <c r="P4906" s="79" t="str">
        <f t="shared" si="1150"/>
        <v/>
      </c>
      <c r="Q4906" s="4"/>
      <c r="R4906" s="90" t="str">
        <f t="shared" si="1151"/>
        <v/>
      </c>
      <c r="S4906" s="4"/>
      <c r="Y4906" s="18" t="str">
        <f t="shared" si="1152"/>
        <v/>
      </c>
      <c r="AA4906" s="18" t="str">
        <f t="shared" si="1143"/>
        <v/>
      </c>
      <c r="AB4906" s="18" t="str">
        <f t="shared" si="1144"/>
        <v/>
      </c>
      <c r="AC4906" s="18" t="str">
        <f t="shared" si="1153"/>
        <v/>
      </c>
      <c r="AD4906" s="18" t="str">
        <f t="shared" si="1153"/>
        <v/>
      </c>
      <c r="AE4906" s="18" t="str">
        <f t="shared" si="1154"/>
        <v/>
      </c>
      <c r="AG4906" s="95" t="str">
        <f>IF($C4906="", "", IF(IFERROR(INDEX(Ingredients!C$11:C$310, MATCH($C4906, Ingredients!$B$11:$B$310, 0)), "")="", "", IFERROR(INDEX(Ingredients!C$11:C$310, MATCH($C4906, Ingredients!$B$11:$B$310, 0)), "")))</f>
        <v/>
      </c>
      <c r="AH4906" s="105" t="str">
        <f>IF($C4906="", "", IF(IFERROR(INDEX(Ingredients!D$11:D$310, MATCH($C4906, Ingredients!$B$11:$B$310, 0)), "")="", "", IFERROR(INDEX(Ingredients!D$11:D$310, MATCH($C4906, Ingredients!$B$11:$B$310, 0)), "")))</f>
        <v/>
      </c>
      <c r="AI4906" s="106" t="str">
        <f>IF($C4906="", "", IF(IFERROR(INDEX(Ingredients!E$11:E$310, MATCH($C4906, Ingredients!$B$11:$B$310, 0)), "")="", "", IFERROR(INDEX(Ingredients!E$11:E$310, MATCH($C4906, Ingredients!$B$11:$B$310, 0)), "")))</f>
        <v/>
      </c>
      <c r="AJ4906" s="108" t="str">
        <f>IF($C4906="", "", IF(IFERROR(INDEX(Ingredients!F$11:F$310, MATCH($C4906, Ingredients!$B$11:$B$310, 0)), "")="", "", IFERROR(INDEX(Ingredients!F$11:F$310, MATCH($C4906, Ingredients!$B$11:$B$310, 0)), "")))</f>
        <v/>
      </c>
      <c r="AK4906" s="106" t="str">
        <f>IF($C4906="", "", IF(IFERROR(INDEX(Ingredients!G$11:G$310, MATCH($C4906, Ingredients!$B$11:$B$310, 0)), "")="", "", IFERROR(INDEX(Ingredients!G$11:G$310, MATCH($C4906, Ingredients!$B$11:$B$310, 0)), "")))</f>
        <v/>
      </c>
      <c r="AL4906" s="79" t="str">
        <f>IF($C4906="", "", IF(IFERROR(INDEX(Ingredients!H$11:H$310, MATCH($C4906, Ingredients!$B$11:$B$310, 0)), "")="", "", IFERROR(INDEX(Ingredients!H$11:H$310, MATCH($C4906, Ingredients!$B$11:$B$310, 0)), "")))</f>
        <v/>
      </c>
      <c r="AN4906" s="83" t="str">
        <f t="shared" si="1145"/>
        <v/>
      </c>
      <c r="AP4906" s="114" t="str">
        <f t="shared" si="1155"/>
        <v/>
      </c>
      <c r="AR4906" s="117" t="str">
        <f>IF($C4906="", "", IF(IFERROR(INDEX(Ingredients!$AI$11:$AI$310, MATCH($C4906, Ingredients!$B$11:$B$310, 0)), "")="", "", IFERROR(INDEX(Ingredients!$AI$11:$AI$310, MATCH($C4906, Ingredients!$B$11:$B$310, 0)), "")))</f>
        <v/>
      </c>
      <c r="AT4906" s="120" t="str">
        <f t="shared" si="1156"/>
        <v/>
      </c>
      <c r="AV4906" s="90" t="str">
        <f t="shared" si="1146"/>
        <v/>
      </c>
      <c r="AX4906" s="90" t="str">
        <f>IF($AV4906="", "", COUNTIF($AV$11:$AV$5010, "&lt;"&amp;$AV4906)+1+COUNTIF($AV$11:$AV4906, $AV4906)-1)</f>
        <v/>
      </c>
      <c r="AZ4906" s="111" t="str">
        <f>IF($B4906="", "", SUMIF('Shopping List'!$AV$11:$AV$25, $B4906, 'Shopping List'!$BN$11:$BN$25))</f>
        <v/>
      </c>
      <c r="BB4906" s="117" t="str">
        <f t="shared" si="1157"/>
        <v/>
      </c>
    </row>
    <row r="4907" spans="1:54" x14ac:dyDescent="0.25">
      <c r="A4907" s="4"/>
      <c r="B4907" s="37"/>
      <c r="C4907" s="124"/>
      <c r="D4907" s="39"/>
      <c r="E4907" s="125"/>
      <c r="F4907" s="48"/>
      <c r="G4907" s="4"/>
      <c r="H4907" s="4"/>
      <c r="I4907" s="95" t="str">
        <f>IF($C4907="", "", IF(IFERROR(INDEX(Ingredients!$C$11:$C$310, MATCH($C4907, Ingredients!$B$11:$B$310, 0)), "")="", "", IFERROR(INDEX(Ingredients!$C$11:$C$310, MATCH($C4907, Ingredients!$B$11:$B$310, 0)), "")))</f>
        <v/>
      </c>
      <c r="J4907" s="73" t="str">
        <f>IF($B4907="", "", IF(IFERROR(INDEX(Meals!$C$11:$C$260, MATCH($B4907, Meals!$B$11:$B$260, 0)), "")="", "", IFERROR(INDEX(Meals!$C$11:$C$260, MATCH($B4907, Meals!$B$11:$B$260, 0)), "")))</f>
        <v/>
      </c>
      <c r="K4907" s="4"/>
      <c r="L4907" s="72" t="str">
        <f t="shared" si="1147"/>
        <v/>
      </c>
      <c r="M4907" s="73" t="str">
        <f t="shared" si="1148"/>
        <v/>
      </c>
      <c r="N4907" s="4"/>
      <c r="O4907" s="78" t="str">
        <f t="shared" si="1149"/>
        <v/>
      </c>
      <c r="P4907" s="79" t="str">
        <f t="shared" si="1150"/>
        <v/>
      </c>
      <c r="Q4907" s="4"/>
      <c r="R4907" s="90" t="str">
        <f t="shared" si="1151"/>
        <v/>
      </c>
      <c r="S4907" s="4"/>
      <c r="Y4907" s="18" t="str">
        <f t="shared" si="1152"/>
        <v/>
      </c>
      <c r="AA4907" s="18" t="str">
        <f t="shared" si="1143"/>
        <v/>
      </c>
      <c r="AB4907" s="18" t="str">
        <f t="shared" si="1144"/>
        <v/>
      </c>
      <c r="AC4907" s="18" t="str">
        <f t="shared" si="1153"/>
        <v/>
      </c>
      <c r="AD4907" s="18" t="str">
        <f t="shared" si="1153"/>
        <v/>
      </c>
      <c r="AE4907" s="18" t="str">
        <f t="shared" si="1154"/>
        <v/>
      </c>
      <c r="AG4907" s="95" t="str">
        <f>IF($C4907="", "", IF(IFERROR(INDEX(Ingredients!C$11:C$310, MATCH($C4907, Ingredients!$B$11:$B$310, 0)), "")="", "", IFERROR(INDEX(Ingredients!C$11:C$310, MATCH($C4907, Ingredients!$B$11:$B$310, 0)), "")))</f>
        <v/>
      </c>
      <c r="AH4907" s="105" t="str">
        <f>IF($C4907="", "", IF(IFERROR(INDEX(Ingredients!D$11:D$310, MATCH($C4907, Ingredients!$B$11:$B$310, 0)), "")="", "", IFERROR(INDEX(Ingredients!D$11:D$310, MATCH($C4907, Ingredients!$B$11:$B$310, 0)), "")))</f>
        <v/>
      </c>
      <c r="AI4907" s="106" t="str">
        <f>IF($C4907="", "", IF(IFERROR(INDEX(Ingredients!E$11:E$310, MATCH($C4907, Ingredients!$B$11:$B$310, 0)), "")="", "", IFERROR(INDEX(Ingredients!E$11:E$310, MATCH($C4907, Ingredients!$B$11:$B$310, 0)), "")))</f>
        <v/>
      </c>
      <c r="AJ4907" s="108" t="str">
        <f>IF($C4907="", "", IF(IFERROR(INDEX(Ingredients!F$11:F$310, MATCH($C4907, Ingredients!$B$11:$B$310, 0)), "")="", "", IFERROR(INDEX(Ingredients!F$11:F$310, MATCH($C4907, Ingredients!$B$11:$B$310, 0)), "")))</f>
        <v/>
      </c>
      <c r="AK4907" s="106" t="str">
        <f>IF($C4907="", "", IF(IFERROR(INDEX(Ingredients!G$11:G$310, MATCH($C4907, Ingredients!$B$11:$B$310, 0)), "")="", "", IFERROR(INDEX(Ingredients!G$11:G$310, MATCH($C4907, Ingredients!$B$11:$B$310, 0)), "")))</f>
        <v/>
      </c>
      <c r="AL4907" s="79" t="str">
        <f>IF($C4907="", "", IF(IFERROR(INDEX(Ingredients!H$11:H$310, MATCH($C4907, Ingredients!$B$11:$B$310, 0)), "")="", "", IFERROR(INDEX(Ingredients!H$11:H$310, MATCH($C4907, Ingredients!$B$11:$B$310, 0)), "")))</f>
        <v/>
      </c>
      <c r="AN4907" s="83" t="str">
        <f t="shared" si="1145"/>
        <v/>
      </c>
      <c r="AP4907" s="114" t="str">
        <f t="shared" si="1155"/>
        <v/>
      </c>
      <c r="AR4907" s="117" t="str">
        <f>IF($C4907="", "", IF(IFERROR(INDEX(Ingredients!$AI$11:$AI$310, MATCH($C4907, Ingredients!$B$11:$B$310, 0)), "")="", "", IFERROR(INDEX(Ingredients!$AI$11:$AI$310, MATCH($C4907, Ingredients!$B$11:$B$310, 0)), "")))</f>
        <v/>
      </c>
      <c r="AT4907" s="120" t="str">
        <f t="shared" si="1156"/>
        <v/>
      </c>
      <c r="AV4907" s="90" t="str">
        <f t="shared" si="1146"/>
        <v/>
      </c>
      <c r="AX4907" s="90" t="str">
        <f>IF($AV4907="", "", COUNTIF($AV$11:$AV$5010, "&lt;"&amp;$AV4907)+1+COUNTIF($AV$11:$AV4907, $AV4907)-1)</f>
        <v/>
      </c>
      <c r="AZ4907" s="111" t="str">
        <f>IF($B4907="", "", SUMIF('Shopping List'!$AV$11:$AV$25, $B4907, 'Shopping List'!$BN$11:$BN$25))</f>
        <v/>
      </c>
      <c r="BB4907" s="117" t="str">
        <f t="shared" si="1157"/>
        <v/>
      </c>
    </row>
    <row r="4908" spans="1:54" x14ac:dyDescent="0.25">
      <c r="A4908" s="4"/>
      <c r="B4908" s="37"/>
      <c r="C4908" s="124"/>
      <c r="D4908" s="39"/>
      <c r="E4908" s="125"/>
      <c r="F4908" s="48"/>
      <c r="G4908" s="4"/>
      <c r="H4908" s="4"/>
      <c r="I4908" s="95" t="str">
        <f>IF($C4908="", "", IF(IFERROR(INDEX(Ingredients!$C$11:$C$310, MATCH($C4908, Ingredients!$B$11:$B$310, 0)), "")="", "", IFERROR(INDEX(Ingredients!$C$11:$C$310, MATCH($C4908, Ingredients!$B$11:$B$310, 0)), "")))</f>
        <v/>
      </c>
      <c r="J4908" s="73" t="str">
        <f>IF($B4908="", "", IF(IFERROR(INDEX(Meals!$C$11:$C$260, MATCH($B4908, Meals!$B$11:$B$260, 0)), "")="", "", IFERROR(INDEX(Meals!$C$11:$C$260, MATCH($B4908, Meals!$B$11:$B$260, 0)), "")))</f>
        <v/>
      </c>
      <c r="K4908" s="4"/>
      <c r="L4908" s="72" t="str">
        <f t="shared" si="1147"/>
        <v/>
      </c>
      <c r="M4908" s="73" t="str">
        <f t="shared" si="1148"/>
        <v/>
      </c>
      <c r="N4908" s="4"/>
      <c r="O4908" s="78" t="str">
        <f t="shared" si="1149"/>
        <v/>
      </c>
      <c r="P4908" s="79" t="str">
        <f t="shared" si="1150"/>
        <v/>
      </c>
      <c r="Q4908" s="4"/>
      <c r="R4908" s="90" t="str">
        <f t="shared" si="1151"/>
        <v/>
      </c>
      <c r="S4908" s="4"/>
      <c r="Y4908" s="18" t="str">
        <f t="shared" si="1152"/>
        <v/>
      </c>
      <c r="AA4908" s="18" t="str">
        <f t="shared" si="1143"/>
        <v/>
      </c>
      <c r="AB4908" s="18" t="str">
        <f t="shared" si="1144"/>
        <v/>
      </c>
      <c r="AC4908" s="18" t="str">
        <f t="shared" si="1153"/>
        <v/>
      </c>
      <c r="AD4908" s="18" t="str">
        <f t="shared" si="1153"/>
        <v/>
      </c>
      <c r="AE4908" s="18" t="str">
        <f t="shared" si="1154"/>
        <v/>
      </c>
      <c r="AG4908" s="95" t="str">
        <f>IF($C4908="", "", IF(IFERROR(INDEX(Ingredients!C$11:C$310, MATCH($C4908, Ingredients!$B$11:$B$310, 0)), "")="", "", IFERROR(INDEX(Ingredients!C$11:C$310, MATCH($C4908, Ingredients!$B$11:$B$310, 0)), "")))</f>
        <v/>
      </c>
      <c r="AH4908" s="105" t="str">
        <f>IF($C4908="", "", IF(IFERROR(INDEX(Ingredients!D$11:D$310, MATCH($C4908, Ingredients!$B$11:$B$310, 0)), "")="", "", IFERROR(INDEX(Ingredients!D$11:D$310, MATCH($C4908, Ingredients!$B$11:$B$310, 0)), "")))</f>
        <v/>
      </c>
      <c r="AI4908" s="106" t="str">
        <f>IF($C4908="", "", IF(IFERROR(INDEX(Ingredients!E$11:E$310, MATCH($C4908, Ingredients!$B$11:$B$310, 0)), "")="", "", IFERROR(INDEX(Ingredients!E$11:E$310, MATCH($C4908, Ingredients!$B$11:$B$310, 0)), "")))</f>
        <v/>
      </c>
      <c r="AJ4908" s="108" t="str">
        <f>IF($C4908="", "", IF(IFERROR(INDEX(Ingredients!F$11:F$310, MATCH($C4908, Ingredients!$B$11:$B$310, 0)), "")="", "", IFERROR(INDEX(Ingredients!F$11:F$310, MATCH($C4908, Ingredients!$B$11:$B$310, 0)), "")))</f>
        <v/>
      </c>
      <c r="AK4908" s="106" t="str">
        <f>IF($C4908="", "", IF(IFERROR(INDEX(Ingredients!G$11:G$310, MATCH($C4908, Ingredients!$B$11:$B$310, 0)), "")="", "", IFERROR(INDEX(Ingredients!G$11:G$310, MATCH($C4908, Ingredients!$B$11:$B$310, 0)), "")))</f>
        <v/>
      </c>
      <c r="AL4908" s="79" t="str">
        <f>IF($C4908="", "", IF(IFERROR(INDEX(Ingredients!H$11:H$310, MATCH($C4908, Ingredients!$B$11:$B$310, 0)), "")="", "", IFERROR(INDEX(Ingredients!H$11:H$310, MATCH($C4908, Ingredients!$B$11:$B$310, 0)), "")))</f>
        <v/>
      </c>
      <c r="AN4908" s="83" t="str">
        <f t="shared" si="1145"/>
        <v/>
      </c>
      <c r="AP4908" s="114" t="str">
        <f t="shared" si="1155"/>
        <v/>
      </c>
      <c r="AR4908" s="117" t="str">
        <f>IF($C4908="", "", IF(IFERROR(INDEX(Ingredients!$AI$11:$AI$310, MATCH($C4908, Ingredients!$B$11:$B$310, 0)), "")="", "", IFERROR(INDEX(Ingredients!$AI$11:$AI$310, MATCH($C4908, Ingredients!$B$11:$B$310, 0)), "")))</f>
        <v/>
      </c>
      <c r="AT4908" s="120" t="str">
        <f t="shared" si="1156"/>
        <v/>
      </c>
      <c r="AV4908" s="90" t="str">
        <f t="shared" si="1146"/>
        <v/>
      </c>
      <c r="AX4908" s="90" t="str">
        <f>IF($AV4908="", "", COUNTIF($AV$11:$AV$5010, "&lt;"&amp;$AV4908)+1+COUNTIF($AV$11:$AV4908, $AV4908)-1)</f>
        <v/>
      </c>
      <c r="AZ4908" s="111" t="str">
        <f>IF($B4908="", "", SUMIF('Shopping List'!$AV$11:$AV$25, $B4908, 'Shopping List'!$BN$11:$BN$25))</f>
        <v/>
      </c>
      <c r="BB4908" s="117" t="str">
        <f t="shared" si="1157"/>
        <v/>
      </c>
    </row>
    <row r="4909" spans="1:54" x14ac:dyDescent="0.25">
      <c r="A4909" s="4"/>
      <c r="B4909" s="37"/>
      <c r="C4909" s="124"/>
      <c r="D4909" s="39"/>
      <c r="E4909" s="125"/>
      <c r="F4909" s="48"/>
      <c r="G4909" s="4"/>
      <c r="H4909" s="4"/>
      <c r="I4909" s="95" t="str">
        <f>IF($C4909="", "", IF(IFERROR(INDEX(Ingredients!$C$11:$C$310, MATCH($C4909, Ingredients!$B$11:$B$310, 0)), "")="", "", IFERROR(INDEX(Ingredients!$C$11:$C$310, MATCH($C4909, Ingredients!$B$11:$B$310, 0)), "")))</f>
        <v/>
      </c>
      <c r="J4909" s="73" t="str">
        <f>IF($B4909="", "", IF(IFERROR(INDEX(Meals!$C$11:$C$260, MATCH($B4909, Meals!$B$11:$B$260, 0)), "")="", "", IFERROR(INDEX(Meals!$C$11:$C$260, MATCH($B4909, Meals!$B$11:$B$260, 0)), "")))</f>
        <v/>
      </c>
      <c r="K4909" s="4"/>
      <c r="L4909" s="72" t="str">
        <f t="shared" si="1147"/>
        <v/>
      </c>
      <c r="M4909" s="73" t="str">
        <f t="shared" si="1148"/>
        <v/>
      </c>
      <c r="N4909" s="4"/>
      <c r="O4909" s="78" t="str">
        <f t="shared" si="1149"/>
        <v/>
      </c>
      <c r="P4909" s="79" t="str">
        <f t="shared" si="1150"/>
        <v/>
      </c>
      <c r="Q4909" s="4"/>
      <c r="R4909" s="90" t="str">
        <f t="shared" si="1151"/>
        <v/>
      </c>
      <c r="S4909" s="4"/>
      <c r="Y4909" s="18" t="str">
        <f t="shared" si="1152"/>
        <v/>
      </c>
      <c r="AA4909" s="18" t="str">
        <f t="shared" si="1143"/>
        <v/>
      </c>
      <c r="AB4909" s="18" t="str">
        <f t="shared" si="1144"/>
        <v/>
      </c>
      <c r="AC4909" s="18" t="str">
        <f t="shared" si="1153"/>
        <v/>
      </c>
      <c r="AD4909" s="18" t="str">
        <f t="shared" si="1153"/>
        <v/>
      </c>
      <c r="AE4909" s="18" t="str">
        <f t="shared" si="1154"/>
        <v/>
      </c>
      <c r="AG4909" s="95" t="str">
        <f>IF($C4909="", "", IF(IFERROR(INDEX(Ingredients!C$11:C$310, MATCH($C4909, Ingredients!$B$11:$B$310, 0)), "")="", "", IFERROR(INDEX(Ingredients!C$11:C$310, MATCH($C4909, Ingredients!$B$11:$B$310, 0)), "")))</f>
        <v/>
      </c>
      <c r="AH4909" s="105" t="str">
        <f>IF($C4909="", "", IF(IFERROR(INDEX(Ingredients!D$11:D$310, MATCH($C4909, Ingredients!$B$11:$B$310, 0)), "")="", "", IFERROR(INDEX(Ingredients!D$11:D$310, MATCH($C4909, Ingredients!$B$11:$B$310, 0)), "")))</f>
        <v/>
      </c>
      <c r="AI4909" s="106" t="str">
        <f>IF($C4909="", "", IF(IFERROR(INDEX(Ingredients!E$11:E$310, MATCH($C4909, Ingredients!$B$11:$B$310, 0)), "")="", "", IFERROR(INDEX(Ingredients!E$11:E$310, MATCH($C4909, Ingredients!$B$11:$B$310, 0)), "")))</f>
        <v/>
      </c>
      <c r="AJ4909" s="108" t="str">
        <f>IF($C4909="", "", IF(IFERROR(INDEX(Ingredients!F$11:F$310, MATCH($C4909, Ingredients!$B$11:$B$310, 0)), "")="", "", IFERROR(INDEX(Ingredients!F$11:F$310, MATCH($C4909, Ingredients!$B$11:$B$310, 0)), "")))</f>
        <v/>
      </c>
      <c r="AK4909" s="106" t="str">
        <f>IF($C4909="", "", IF(IFERROR(INDEX(Ingredients!G$11:G$310, MATCH($C4909, Ingredients!$B$11:$B$310, 0)), "")="", "", IFERROR(INDEX(Ingredients!G$11:G$310, MATCH($C4909, Ingredients!$B$11:$B$310, 0)), "")))</f>
        <v/>
      </c>
      <c r="AL4909" s="79" t="str">
        <f>IF($C4909="", "", IF(IFERROR(INDEX(Ingredients!H$11:H$310, MATCH($C4909, Ingredients!$B$11:$B$310, 0)), "")="", "", IFERROR(INDEX(Ingredients!H$11:H$310, MATCH($C4909, Ingredients!$B$11:$B$310, 0)), "")))</f>
        <v/>
      </c>
      <c r="AN4909" s="83" t="str">
        <f t="shared" si="1145"/>
        <v/>
      </c>
      <c r="AP4909" s="114" t="str">
        <f t="shared" si="1155"/>
        <v/>
      </c>
      <c r="AR4909" s="117" t="str">
        <f>IF($C4909="", "", IF(IFERROR(INDEX(Ingredients!$AI$11:$AI$310, MATCH($C4909, Ingredients!$B$11:$B$310, 0)), "")="", "", IFERROR(INDEX(Ingredients!$AI$11:$AI$310, MATCH($C4909, Ingredients!$B$11:$B$310, 0)), "")))</f>
        <v/>
      </c>
      <c r="AT4909" s="120" t="str">
        <f t="shared" si="1156"/>
        <v/>
      </c>
      <c r="AV4909" s="90" t="str">
        <f t="shared" si="1146"/>
        <v/>
      </c>
      <c r="AX4909" s="90" t="str">
        <f>IF($AV4909="", "", COUNTIF($AV$11:$AV$5010, "&lt;"&amp;$AV4909)+1+COUNTIF($AV$11:$AV4909, $AV4909)-1)</f>
        <v/>
      </c>
      <c r="AZ4909" s="111" t="str">
        <f>IF($B4909="", "", SUMIF('Shopping List'!$AV$11:$AV$25, $B4909, 'Shopping List'!$BN$11:$BN$25))</f>
        <v/>
      </c>
      <c r="BB4909" s="117" t="str">
        <f t="shared" si="1157"/>
        <v/>
      </c>
    </row>
    <row r="4910" spans="1:54" x14ac:dyDescent="0.25">
      <c r="A4910" s="4"/>
      <c r="B4910" s="37"/>
      <c r="C4910" s="124"/>
      <c r="D4910" s="39"/>
      <c r="E4910" s="125"/>
      <c r="F4910" s="48"/>
      <c r="G4910" s="4"/>
      <c r="H4910" s="4"/>
      <c r="I4910" s="95" t="str">
        <f>IF($C4910="", "", IF(IFERROR(INDEX(Ingredients!$C$11:$C$310, MATCH($C4910, Ingredients!$B$11:$B$310, 0)), "")="", "", IFERROR(INDEX(Ingredients!$C$11:$C$310, MATCH($C4910, Ingredients!$B$11:$B$310, 0)), "")))</f>
        <v/>
      </c>
      <c r="J4910" s="73" t="str">
        <f>IF($B4910="", "", IF(IFERROR(INDEX(Meals!$C$11:$C$260, MATCH($B4910, Meals!$B$11:$B$260, 0)), "")="", "", IFERROR(INDEX(Meals!$C$11:$C$260, MATCH($B4910, Meals!$B$11:$B$260, 0)), "")))</f>
        <v/>
      </c>
      <c r="K4910" s="4"/>
      <c r="L4910" s="72" t="str">
        <f t="shared" si="1147"/>
        <v/>
      </c>
      <c r="M4910" s="73" t="str">
        <f t="shared" si="1148"/>
        <v/>
      </c>
      <c r="N4910" s="4"/>
      <c r="O4910" s="78" t="str">
        <f t="shared" si="1149"/>
        <v/>
      </c>
      <c r="P4910" s="79" t="str">
        <f t="shared" si="1150"/>
        <v/>
      </c>
      <c r="Q4910" s="4"/>
      <c r="R4910" s="90" t="str">
        <f t="shared" si="1151"/>
        <v/>
      </c>
      <c r="S4910" s="4"/>
      <c r="Y4910" s="18" t="str">
        <f t="shared" si="1152"/>
        <v/>
      </c>
      <c r="AA4910" s="18" t="str">
        <f t="shared" si="1143"/>
        <v/>
      </c>
      <c r="AB4910" s="18" t="str">
        <f t="shared" si="1144"/>
        <v/>
      </c>
      <c r="AC4910" s="18" t="str">
        <f t="shared" si="1153"/>
        <v/>
      </c>
      <c r="AD4910" s="18" t="str">
        <f t="shared" si="1153"/>
        <v/>
      </c>
      <c r="AE4910" s="18" t="str">
        <f t="shared" si="1154"/>
        <v/>
      </c>
      <c r="AG4910" s="95" t="str">
        <f>IF($C4910="", "", IF(IFERROR(INDEX(Ingredients!C$11:C$310, MATCH($C4910, Ingredients!$B$11:$B$310, 0)), "")="", "", IFERROR(INDEX(Ingredients!C$11:C$310, MATCH($C4910, Ingredients!$B$11:$B$310, 0)), "")))</f>
        <v/>
      </c>
      <c r="AH4910" s="105" t="str">
        <f>IF($C4910="", "", IF(IFERROR(INDEX(Ingredients!D$11:D$310, MATCH($C4910, Ingredients!$B$11:$B$310, 0)), "")="", "", IFERROR(INDEX(Ingredients!D$11:D$310, MATCH($C4910, Ingredients!$B$11:$B$310, 0)), "")))</f>
        <v/>
      </c>
      <c r="AI4910" s="106" t="str">
        <f>IF($C4910="", "", IF(IFERROR(INDEX(Ingredients!E$11:E$310, MATCH($C4910, Ingredients!$B$11:$B$310, 0)), "")="", "", IFERROR(INDEX(Ingredients!E$11:E$310, MATCH($C4910, Ingredients!$B$11:$B$310, 0)), "")))</f>
        <v/>
      </c>
      <c r="AJ4910" s="108" t="str">
        <f>IF($C4910="", "", IF(IFERROR(INDEX(Ingredients!F$11:F$310, MATCH($C4910, Ingredients!$B$11:$B$310, 0)), "")="", "", IFERROR(INDEX(Ingredients!F$11:F$310, MATCH($C4910, Ingredients!$B$11:$B$310, 0)), "")))</f>
        <v/>
      </c>
      <c r="AK4910" s="106" t="str">
        <f>IF($C4910="", "", IF(IFERROR(INDEX(Ingredients!G$11:G$310, MATCH($C4910, Ingredients!$B$11:$B$310, 0)), "")="", "", IFERROR(INDEX(Ingredients!G$11:G$310, MATCH($C4910, Ingredients!$B$11:$B$310, 0)), "")))</f>
        <v/>
      </c>
      <c r="AL4910" s="79" t="str">
        <f>IF($C4910="", "", IF(IFERROR(INDEX(Ingredients!H$11:H$310, MATCH($C4910, Ingredients!$B$11:$B$310, 0)), "")="", "", IFERROR(INDEX(Ingredients!H$11:H$310, MATCH($C4910, Ingredients!$B$11:$B$310, 0)), "")))</f>
        <v/>
      </c>
      <c r="AN4910" s="83" t="str">
        <f t="shared" si="1145"/>
        <v/>
      </c>
      <c r="AP4910" s="114" t="str">
        <f t="shared" si="1155"/>
        <v/>
      </c>
      <c r="AR4910" s="117" t="str">
        <f>IF($C4910="", "", IF(IFERROR(INDEX(Ingredients!$AI$11:$AI$310, MATCH($C4910, Ingredients!$B$11:$B$310, 0)), "")="", "", IFERROR(INDEX(Ingredients!$AI$11:$AI$310, MATCH($C4910, Ingredients!$B$11:$B$310, 0)), "")))</f>
        <v/>
      </c>
      <c r="AT4910" s="120" t="str">
        <f t="shared" si="1156"/>
        <v/>
      </c>
      <c r="AV4910" s="90" t="str">
        <f t="shared" si="1146"/>
        <v/>
      </c>
      <c r="AX4910" s="90" t="str">
        <f>IF($AV4910="", "", COUNTIF($AV$11:$AV$5010, "&lt;"&amp;$AV4910)+1+COUNTIF($AV$11:$AV4910, $AV4910)-1)</f>
        <v/>
      </c>
      <c r="AZ4910" s="111" t="str">
        <f>IF($B4910="", "", SUMIF('Shopping List'!$AV$11:$AV$25, $B4910, 'Shopping List'!$BN$11:$BN$25))</f>
        <v/>
      </c>
      <c r="BB4910" s="117" t="str">
        <f t="shared" si="1157"/>
        <v/>
      </c>
    </row>
    <row r="4911" spans="1:54" x14ac:dyDescent="0.25">
      <c r="A4911" s="4"/>
      <c r="B4911" s="37"/>
      <c r="C4911" s="124"/>
      <c r="D4911" s="39"/>
      <c r="E4911" s="125"/>
      <c r="F4911" s="48"/>
      <c r="G4911" s="4"/>
      <c r="H4911" s="4"/>
      <c r="I4911" s="95" t="str">
        <f>IF($C4911="", "", IF(IFERROR(INDEX(Ingredients!$C$11:$C$310, MATCH($C4911, Ingredients!$B$11:$B$310, 0)), "")="", "", IFERROR(INDEX(Ingredients!$C$11:$C$310, MATCH($C4911, Ingredients!$B$11:$B$310, 0)), "")))</f>
        <v/>
      </c>
      <c r="J4911" s="73" t="str">
        <f>IF($B4911="", "", IF(IFERROR(INDEX(Meals!$C$11:$C$260, MATCH($B4911, Meals!$B$11:$B$260, 0)), "")="", "", IFERROR(INDEX(Meals!$C$11:$C$260, MATCH($B4911, Meals!$B$11:$B$260, 0)), "")))</f>
        <v/>
      </c>
      <c r="K4911" s="4"/>
      <c r="L4911" s="72" t="str">
        <f t="shared" si="1147"/>
        <v/>
      </c>
      <c r="M4911" s="73" t="str">
        <f t="shared" si="1148"/>
        <v/>
      </c>
      <c r="N4911" s="4"/>
      <c r="O4911" s="78" t="str">
        <f t="shared" si="1149"/>
        <v/>
      </c>
      <c r="P4911" s="79" t="str">
        <f t="shared" si="1150"/>
        <v/>
      </c>
      <c r="Q4911" s="4"/>
      <c r="R4911" s="90" t="str">
        <f t="shared" si="1151"/>
        <v/>
      </c>
      <c r="S4911" s="4"/>
      <c r="Y4911" s="18" t="str">
        <f t="shared" si="1152"/>
        <v/>
      </c>
      <c r="AA4911" s="18" t="str">
        <f t="shared" si="1143"/>
        <v/>
      </c>
      <c r="AB4911" s="18" t="str">
        <f t="shared" si="1144"/>
        <v/>
      </c>
      <c r="AC4911" s="18" t="str">
        <f t="shared" si="1153"/>
        <v/>
      </c>
      <c r="AD4911" s="18" t="str">
        <f t="shared" si="1153"/>
        <v/>
      </c>
      <c r="AE4911" s="18" t="str">
        <f t="shared" si="1154"/>
        <v/>
      </c>
      <c r="AG4911" s="95" t="str">
        <f>IF($C4911="", "", IF(IFERROR(INDEX(Ingredients!C$11:C$310, MATCH($C4911, Ingredients!$B$11:$B$310, 0)), "")="", "", IFERROR(INDEX(Ingredients!C$11:C$310, MATCH($C4911, Ingredients!$B$11:$B$310, 0)), "")))</f>
        <v/>
      </c>
      <c r="AH4911" s="105" t="str">
        <f>IF($C4911="", "", IF(IFERROR(INDEX(Ingredients!D$11:D$310, MATCH($C4911, Ingredients!$B$11:$B$310, 0)), "")="", "", IFERROR(INDEX(Ingredients!D$11:D$310, MATCH($C4911, Ingredients!$B$11:$B$310, 0)), "")))</f>
        <v/>
      </c>
      <c r="AI4911" s="106" t="str">
        <f>IF($C4911="", "", IF(IFERROR(INDEX(Ingredients!E$11:E$310, MATCH($C4911, Ingredients!$B$11:$B$310, 0)), "")="", "", IFERROR(INDEX(Ingredients!E$11:E$310, MATCH($C4911, Ingredients!$B$11:$B$310, 0)), "")))</f>
        <v/>
      </c>
      <c r="AJ4911" s="108" t="str">
        <f>IF($C4911="", "", IF(IFERROR(INDEX(Ingredients!F$11:F$310, MATCH($C4911, Ingredients!$B$11:$B$310, 0)), "")="", "", IFERROR(INDEX(Ingredients!F$11:F$310, MATCH($C4911, Ingredients!$B$11:$B$310, 0)), "")))</f>
        <v/>
      </c>
      <c r="AK4911" s="106" t="str">
        <f>IF($C4911="", "", IF(IFERROR(INDEX(Ingredients!G$11:G$310, MATCH($C4911, Ingredients!$B$11:$B$310, 0)), "")="", "", IFERROR(INDEX(Ingredients!G$11:G$310, MATCH($C4911, Ingredients!$B$11:$B$310, 0)), "")))</f>
        <v/>
      </c>
      <c r="AL4911" s="79" t="str">
        <f>IF($C4911="", "", IF(IFERROR(INDEX(Ingredients!H$11:H$310, MATCH($C4911, Ingredients!$B$11:$B$310, 0)), "")="", "", IFERROR(INDEX(Ingredients!H$11:H$310, MATCH($C4911, Ingredients!$B$11:$B$310, 0)), "")))</f>
        <v/>
      </c>
      <c r="AN4911" s="83" t="str">
        <f t="shared" si="1145"/>
        <v/>
      </c>
      <c r="AP4911" s="114" t="str">
        <f t="shared" si="1155"/>
        <v/>
      </c>
      <c r="AR4911" s="117" t="str">
        <f>IF($C4911="", "", IF(IFERROR(INDEX(Ingredients!$AI$11:$AI$310, MATCH($C4911, Ingredients!$B$11:$B$310, 0)), "")="", "", IFERROR(INDEX(Ingredients!$AI$11:$AI$310, MATCH($C4911, Ingredients!$B$11:$B$310, 0)), "")))</f>
        <v/>
      </c>
      <c r="AT4911" s="120" t="str">
        <f t="shared" si="1156"/>
        <v/>
      </c>
      <c r="AV4911" s="90" t="str">
        <f t="shared" si="1146"/>
        <v/>
      </c>
      <c r="AX4911" s="90" t="str">
        <f>IF($AV4911="", "", COUNTIF($AV$11:$AV$5010, "&lt;"&amp;$AV4911)+1+COUNTIF($AV$11:$AV4911, $AV4911)-1)</f>
        <v/>
      </c>
      <c r="AZ4911" s="111" t="str">
        <f>IF($B4911="", "", SUMIF('Shopping List'!$AV$11:$AV$25, $B4911, 'Shopping List'!$BN$11:$BN$25))</f>
        <v/>
      </c>
      <c r="BB4911" s="117" t="str">
        <f t="shared" si="1157"/>
        <v/>
      </c>
    </row>
    <row r="4912" spans="1:54" x14ac:dyDescent="0.25">
      <c r="A4912" s="4"/>
      <c r="B4912" s="37"/>
      <c r="C4912" s="124"/>
      <c r="D4912" s="39"/>
      <c r="E4912" s="125"/>
      <c r="F4912" s="48"/>
      <c r="G4912" s="4"/>
      <c r="H4912" s="4"/>
      <c r="I4912" s="95" t="str">
        <f>IF($C4912="", "", IF(IFERROR(INDEX(Ingredients!$C$11:$C$310, MATCH($C4912, Ingredients!$B$11:$B$310, 0)), "")="", "", IFERROR(INDEX(Ingredients!$C$11:$C$310, MATCH($C4912, Ingredients!$B$11:$B$310, 0)), "")))</f>
        <v/>
      </c>
      <c r="J4912" s="73" t="str">
        <f>IF($B4912="", "", IF(IFERROR(INDEX(Meals!$C$11:$C$260, MATCH($B4912, Meals!$B$11:$B$260, 0)), "")="", "", IFERROR(INDEX(Meals!$C$11:$C$260, MATCH($B4912, Meals!$B$11:$B$260, 0)), "")))</f>
        <v/>
      </c>
      <c r="K4912" s="4"/>
      <c r="L4912" s="72" t="str">
        <f t="shared" si="1147"/>
        <v/>
      </c>
      <c r="M4912" s="73" t="str">
        <f t="shared" si="1148"/>
        <v/>
      </c>
      <c r="N4912" s="4"/>
      <c r="O4912" s="78" t="str">
        <f t="shared" si="1149"/>
        <v/>
      </c>
      <c r="P4912" s="79" t="str">
        <f t="shared" si="1150"/>
        <v/>
      </c>
      <c r="Q4912" s="4"/>
      <c r="R4912" s="90" t="str">
        <f t="shared" si="1151"/>
        <v/>
      </c>
      <c r="S4912" s="4"/>
      <c r="Y4912" s="18" t="str">
        <f t="shared" si="1152"/>
        <v/>
      </c>
      <c r="AA4912" s="18" t="str">
        <f t="shared" si="1143"/>
        <v/>
      </c>
      <c r="AB4912" s="18" t="str">
        <f t="shared" si="1144"/>
        <v/>
      </c>
      <c r="AC4912" s="18" t="str">
        <f t="shared" si="1153"/>
        <v/>
      </c>
      <c r="AD4912" s="18" t="str">
        <f t="shared" si="1153"/>
        <v/>
      </c>
      <c r="AE4912" s="18" t="str">
        <f t="shared" si="1154"/>
        <v/>
      </c>
      <c r="AG4912" s="95" t="str">
        <f>IF($C4912="", "", IF(IFERROR(INDEX(Ingredients!C$11:C$310, MATCH($C4912, Ingredients!$B$11:$B$310, 0)), "")="", "", IFERROR(INDEX(Ingredients!C$11:C$310, MATCH($C4912, Ingredients!$B$11:$B$310, 0)), "")))</f>
        <v/>
      </c>
      <c r="AH4912" s="105" t="str">
        <f>IF($C4912="", "", IF(IFERROR(INDEX(Ingredients!D$11:D$310, MATCH($C4912, Ingredients!$B$11:$B$310, 0)), "")="", "", IFERROR(INDEX(Ingredients!D$11:D$310, MATCH($C4912, Ingredients!$B$11:$B$310, 0)), "")))</f>
        <v/>
      </c>
      <c r="AI4912" s="106" t="str">
        <f>IF($C4912="", "", IF(IFERROR(INDEX(Ingredients!E$11:E$310, MATCH($C4912, Ingredients!$B$11:$B$310, 0)), "")="", "", IFERROR(INDEX(Ingredients!E$11:E$310, MATCH($C4912, Ingredients!$B$11:$B$310, 0)), "")))</f>
        <v/>
      </c>
      <c r="AJ4912" s="108" t="str">
        <f>IF($C4912="", "", IF(IFERROR(INDEX(Ingredients!F$11:F$310, MATCH($C4912, Ingredients!$B$11:$B$310, 0)), "")="", "", IFERROR(INDEX(Ingredients!F$11:F$310, MATCH($C4912, Ingredients!$B$11:$B$310, 0)), "")))</f>
        <v/>
      </c>
      <c r="AK4912" s="106" t="str">
        <f>IF($C4912="", "", IF(IFERROR(INDEX(Ingredients!G$11:G$310, MATCH($C4912, Ingredients!$B$11:$B$310, 0)), "")="", "", IFERROR(INDEX(Ingredients!G$11:G$310, MATCH($C4912, Ingredients!$B$11:$B$310, 0)), "")))</f>
        <v/>
      </c>
      <c r="AL4912" s="79" t="str">
        <f>IF($C4912="", "", IF(IFERROR(INDEX(Ingredients!H$11:H$310, MATCH($C4912, Ingredients!$B$11:$B$310, 0)), "")="", "", IFERROR(INDEX(Ingredients!H$11:H$310, MATCH($C4912, Ingredients!$B$11:$B$310, 0)), "")))</f>
        <v/>
      </c>
      <c r="AN4912" s="83" t="str">
        <f t="shared" si="1145"/>
        <v/>
      </c>
      <c r="AP4912" s="114" t="str">
        <f t="shared" si="1155"/>
        <v/>
      </c>
      <c r="AR4912" s="117" t="str">
        <f>IF($C4912="", "", IF(IFERROR(INDEX(Ingredients!$AI$11:$AI$310, MATCH($C4912, Ingredients!$B$11:$B$310, 0)), "")="", "", IFERROR(INDEX(Ingredients!$AI$11:$AI$310, MATCH($C4912, Ingredients!$B$11:$B$310, 0)), "")))</f>
        <v/>
      </c>
      <c r="AT4912" s="120" t="str">
        <f t="shared" si="1156"/>
        <v/>
      </c>
      <c r="AV4912" s="90" t="str">
        <f t="shared" si="1146"/>
        <v/>
      </c>
      <c r="AX4912" s="90" t="str">
        <f>IF($AV4912="", "", COUNTIF($AV$11:$AV$5010, "&lt;"&amp;$AV4912)+1+COUNTIF($AV$11:$AV4912, $AV4912)-1)</f>
        <v/>
      </c>
      <c r="AZ4912" s="111" t="str">
        <f>IF($B4912="", "", SUMIF('Shopping List'!$AV$11:$AV$25, $B4912, 'Shopping List'!$BN$11:$BN$25))</f>
        <v/>
      </c>
      <c r="BB4912" s="117" t="str">
        <f t="shared" si="1157"/>
        <v/>
      </c>
    </row>
    <row r="4913" spans="1:54" x14ac:dyDescent="0.25">
      <c r="A4913" s="4"/>
      <c r="B4913" s="37"/>
      <c r="C4913" s="124"/>
      <c r="D4913" s="39"/>
      <c r="E4913" s="125"/>
      <c r="F4913" s="48"/>
      <c r="G4913" s="4"/>
      <c r="H4913" s="4"/>
      <c r="I4913" s="95" t="str">
        <f>IF($C4913="", "", IF(IFERROR(INDEX(Ingredients!$C$11:$C$310, MATCH($C4913, Ingredients!$B$11:$B$310, 0)), "")="", "", IFERROR(INDEX(Ingredients!$C$11:$C$310, MATCH($C4913, Ingredients!$B$11:$B$310, 0)), "")))</f>
        <v/>
      </c>
      <c r="J4913" s="73" t="str">
        <f>IF($B4913="", "", IF(IFERROR(INDEX(Meals!$C$11:$C$260, MATCH($B4913, Meals!$B$11:$B$260, 0)), "")="", "", IFERROR(INDEX(Meals!$C$11:$C$260, MATCH($B4913, Meals!$B$11:$B$260, 0)), "")))</f>
        <v/>
      </c>
      <c r="K4913" s="4"/>
      <c r="L4913" s="72" t="str">
        <f t="shared" si="1147"/>
        <v/>
      </c>
      <c r="M4913" s="73" t="str">
        <f t="shared" si="1148"/>
        <v/>
      </c>
      <c r="N4913" s="4"/>
      <c r="O4913" s="78" t="str">
        <f t="shared" si="1149"/>
        <v/>
      </c>
      <c r="P4913" s="79" t="str">
        <f t="shared" si="1150"/>
        <v/>
      </c>
      <c r="Q4913" s="4"/>
      <c r="R4913" s="90" t="str">
        <f t="shared" si="1151"/>
        <v/>
      </c>
      <c r="S4913" s="4"/>
      <c r="Y4913" s="18" t="str">
        <f t="shared" si="1152"/>
        <v/>
      </c>
      <c r="AA4913" s="18" t="str">
        <f t="shared" si="1143"/>
        <v/>
      </c>
      <c r="AB4913" s="18" t="str">
        <f t="shared" si="1144"/>
        <v/>
      </c>
      <c r="AC4913" s="18" t="str">
        <f t="shared" si="1153"/>
        <v/>
      </c>
      <c r="AD4913" s="18" t="str">
        <f t="shared" si="1153"/>
        <v/>
      </c>
      <c r="AE4913" s="18" t="str">
        <f t="shared" si="1154"/>
        <v/>
      </c>
      <c r="AG4913" s="95" t="str">
        <f>IF($C4913="", "", IF(IFERROR(INDEX(Ingredients!C$11:C$310, MATCH($C4913, Ingredients!$B$11:$B$310, 0)), "")="", "", IFERROR(INDEX(Ingredients!C$11:C$310, MATCH($C4913, Ingredients!$B$11:$B$310, 0)), "")))</f>
        <v/>
      </c>
      <c r="AH4913" s="105" t="str">
        <f>IF($C4913="", "", IF(IFERROR(INDEX(Ingredients!D$11:D$310, MATCH($C4913, Ingredients!$B$11:$B$310, 0)), "")="", "", IFERROR(INDEX(Ingredients!D$11:D$310, MATCH($C4913, Ingredients!$B$11:$B$310, 0)), "")))</f>
        <v/>
      </c>
      <c r="AI4913" s="106" t="str">
        <f>IF($C4913="", "", IF(IFERROR(INDEX(Ingredients!E$11:E$310, MATCH($C4913, Ingredients!$B$11:$B$310, 0)), "")="", "", IFERROR(INDEX(Ingredients!E$11:E$310, MATCH($C4913, Ingredients!$B$11:$B$310, 0)), "")))</f>
        <v/>
      </c>
      <c r="AJ4913" s="108" t="str">
        <f>IF($C4913="", "", IF(IFERROR(INDEX(Ingredients!F$11:F$310, MATCH($C4913, Ingredients!$B$11:$B$310, 0)), "")="", "", IFERROR(INDEX(Ingredients!F$11:F$310, MATCH($C4913, Ingredients!$B$11:$B$310, 0)), "")))</f>
        <v/>
      </c>
      <c r="AK4913" s="106" t="str">
        <f>IF($C4913="", "", IF(IFERROR(INDEX(Ingredients!G$11:G$310, MATCH($C4913, Ingredients!$B$11:$B$310, 0)), "")="", "", IFERROR(INDEX(Ingredients!G$11:G$310, MATCH($C4913, Ingredients!$B$11:$B$310, 0)), "")))</f>
        <v/>
      </c>
      <c r="AL4913" s="79" t="str">
        <f>IF($C4913="", "", IF(IFERROR(INDEX(Ingredients!H$11:H$310, MATCH($C4913, Ingredients!$B$11:$B$310, 0)), "")="", "", IFERROR(INDEX(Ingredients!H$11:H$310, MATCH($C4913, Ingredients!$B$11:$B$310, 0)), "")))</f>
        <v/>
      </c>
      <c r="AN4913" s="83" t="str">
        <f t="shared" si="1145"/>
        <v/>
      </c>
      <c r="AP4913" s="114" t="str">
        <f t="shared" si="1155"/>
        <v/>
      </c>
      <c r="AR4913" s="117" t="str">
        <f>IF($C4913="", "", IF(IFERROR(INDEX(Ingredients!$AI$11:$AI$310, MATCH($C4913, Ingredients!$B$11:$B$310, 0)), "")="", "", IFERROR(INDEX(Ingredients!$AI$11:$AI$310, MATCH($C4913, Ingredients!$B$11:$B$310, 0)), "")))</f>
        <v/>
      </c>
      <c r="AT4913" s="120" t="str">
        <f t="shared" si="1156"/>
        <v/>
      </c>
      <c r="AV4913" s="90" t="str">
        <f t="shared" si="1146"/>
        <v/>
      </c>
      <c r="AX4913" s="90" t="str">
        <f>IF($AV4913="", "", COUNTIF($AV$11:$AV$5010, "&lt;"&amp;$AV4913)+1+COUNTIF($AV$11:$AV4913, $AV4913)-1)</f>
        <v/>
      </c>
      <c r="AZ4913" s="111" t="str">
        <f>IF($B4913="", "", SUMIF('Shopping List'!$AV$11:$AV$25, $B4913, 'Shopping List'!$BN$11:$BN$25))</f>
        <v/>
      </c>
      <c r="BB4913" s="117" t="str">
        <f t="shared" si="1157"/>
        <v/>
      </c>
    </row>
    <row r="4914" spans="1:54" x14ac:dyDescent="0.25">
      <c r="A4914" s="4"/>
      <c r="B4914" s="37"/>
      <c r="C4914" s="124"/>
      <c r="D4914" s="39"/>
      <c r="E4914" s="125"/>
      <c r="F4914" s="48"/>
      <c r="G4914" s="4"/>
      <c r="H4914" s="4"/>
      <c r="I4914" s="95" t="str">
        <f>IF($C4914="", "", IF(IFERROR(INDEX(Ingredients!$C$11:$C$310, MATCH($C4914, Ingredients!$B$11:$B$310, 0)), "")="", "", IFERROR(INDEX(Ingredients!$C$11:$C$310, MATCH($C4914, Ingredients!$B$11:$B$310, 0)), "")))</f>
        <v/>
      </c>
      <c r="J4914" s="73" t="str">
        <f>IF($B4914="", "", IF(IFERROR(INDEX(Meals!$C$11:$C$260, MATCH($B4914, Meals!$B$11:$B$260, 0)), "")="", "", IFERROR(INDEX(Meals!$C$11:$C$260, MATCH($B4914, Meals!$B$11:$B$260, 0)), "")))</f>
        <v/>
      </c>
      <c r="K4914" s="4"/>
      <c r="L4914" s="72" t="str">
        <f t="shared" si="1147"/>
        <v/>
      </c>
      <c r="M4914" s="73" t="str">
        <f t="shared" si="1148"/>
        <v/>
      </c>
      <c r="N4914" s="4"/>
      <c r="O4914" s="78" t="str">
        <f t="shared" si="1149"/>
        <v/>
      </c>
      <c r="P4914" s="79" t="str">
        <f t="shared" si="1150"/>
        <v/>
      </c>
      <c r="Q4914" s="4"/>
      <c r="R4914" s="90" t="str">
        <f t="shared" si="1151"/>
        <v/>
      </c>
      <c r="S4914" s="4"/>
      <c r="Y4914" s="18" t="str">
        <f t="shared" si="1152"/>
        <v/>
      </c>
      <c r="AA4914" s="18" t="str">
        <f t="shared" si="1143"/>
        <v/>
      </c>
      <c r="AB4914" s="18" t="str">
        <f t="shared" si="1144"/>
        <v/>
      </c>
      <c r="AC4914" s="18" t="str">
        <f t="shared" si="1153"/>
        <v/>
      </c>
      <c r="AD4914" s="18" t="str">
        <f t="shared" si="1153"/>
        <v/>
      </c>
      <c r="AE4914" s="18" t="str">
        <f t="shared" si="1154"/>
        <v/>
      </c>
      <c r="AG4914" s="95" t="str">
        <f>IF($C4914="", "", IF(IFERROR(INDEX(Ingredients!C$11:C$310, MATCH($C4914, Ingredients!$B$11:$B$310, 0)), "")="", "", IFERROR(INDEX(Ingredients!C$11:C$310, MATCH($C4914, Ingredients!$B$11:$B$310, 0)), "")))</f>
        <v/>
      </c>
      <c r="AH4914" s="105" t="str">
        <f>IF($C4914="", "", IF(IFERROR(INDEX(Ingredients!D$11:D$310, MATCH($C4914, Ingredients!$B$11:$B$310, 0)), "")="", "", IFERROR(INDEX(Ingredients!D$11:D$310, MATCH($C4914, Ingredients!$B$11:$B$310, 0)), "")))</f>
        <v/>
      </c>
      <c r="AI4914" s="106" t="str">
        <f>IF($C4914="", "", IF(IFERROR(INDEX(Ingredients!E$11:E$310, MATCH($C4914, Ingredients!$B$11:$B$310, 0)), "")="", "", IFERROR(INDEX(Ingredients!E$11:E$310, MATCH($C4914, Ingredients!$B$11:$B$310, 0)), "")))</f>
        <v/>
      </c>
      <c r="AJ4914" s="108" t="str">
        <f>IF($C4914="", "", IF(IFERROR(INDEX(Ingredients!F$11:F$310, MATCH($C4914, Ingredients!$B$11:$B$310, 0)), "")="", "", IFERROR(INDEX(Ingredients!F$11:F$310, MATCH($C4914, Ingredients!$B$11:$B$310, 0)), "")))</f>
        <v/>
      </c>
      <c r="AK4914" s="106" t="str">
        <f>IF($C4914="", "", IF(IFERROR(INDEX(Ingredients!G$11:G$310, MATCH($C4914, Ingredients!$B$11:$B$310, 0)), "")="", "", IFERROR(INDEX(Ingredients!G$11:G$310, MATCH($C4914, Ingredients!$B$11:$B$310, 0)), "")))</f>
        <v/>
      </c>
      <c r="AL4914" s="79" t="str">
        <f>IF($C4914="", "", IF(IFERROR(INDEX(Ingredients!H$11:H$310, MATCH($C4914, Ingredients!$B$11:$B$310, 0)), "")="", "", IFERROR(INDEX(Ingredients!H$11:H$310, MATCH($C4914, Ingredients!$B$11:$B$310, 0)), "")))</f>
        <v/>
      </c>
      <c r="AN4914" s="83" t="str">
        <f t="shared" si="1145"/>
        <v/>
      </c>
      <c r="AP4914" s="114" t="str">
        <f t="shared" si="1155"/>
        <v/>
      </c>
      <c r="AR4914" s="117" t="str">
        <f>IF($C4914="", "", IF(IFERROR(INDEX(Ingredients!$AI$11:$AI$310, MATCH($C4914, Ingredients!$B$11:$B$310, 0)), "")="", "", IFERROR(INDEX(Ingredients!$AI$11:$AI$310, MATCH($C4914, Ingredients!$B$11:$B$310, 0)), "")))</f>
        <v/>
      </c>
      <c r="AT4914" s="120" t="str">
        <f t="shared" si="1156"/>
        <v/>
      </c>
      <c r="AV4914" s="90" t="str">
        <f t="shared" si="1146"/>
        <v/>
      </c>
      <c r="AX4914" s="90" t="str">
        <f>IF($AV4914="", "", COUNTIF($AV$11:$AV$5010, "&lt;"&amp;$AV4914)+1+COUNTIF($AV$11:$AV4914, $AV4914)-1)</f>
        <v/>
      </c>
      <c r="AZ4914" s="111" t="str">
        <f>IF($B4914="", "", SUMIF('Shopping List'!$AV$11:$AV$25, $B4914, 'Shopping List'!$BN$11:$BN$25))</f>
        <v/>
      </c>
      <c r="BB4914" s="117" t="str">
        <f t="shared" si="1157"/>
        <v/>
      </c>
    </row>
    <row r="4915" spans="1:54" x14ac:dyDescent="0.25">
      <c r="A4915" s="4"/>
      <c r="B4915" s="37"/>
      <c r="C4915" s="124"/>
      <c r="D4915" s="39"/>
      <c r="E4915" s="125"/>
      <c r="F4915" s="48"/>
      <c r="G4915" s="4"/>
      <c r="H4915" s="4"/>
      <c r="I4915" s="95" t="str">
        <f>IF($C4915="", "", IF(IFERROR(INDEX(Ingredients!$C$11:$C$310, MATCH($C4915, Ingredients!$B$11:$B$310, 0)), "")="", "", IFERROR(INDEX(Ingredients!$C$11:$C$310, MATCH($C4915, Ingredients!$B$11:$B$310, 0)), "")))</f>
        <v/>
      </c>
      <c r="J4915" s="73" t="str">
        <f>IF($B4915="", "", IF(IFERROR(INDEX(Meals!$C$11:$C$260, MATCH($B4915, Meals!$B$11:$B$260, 0)), "")="", "", IFERROR(INDEX(Meals!$C$11:$C$260, MATCH($B4915, Meals!$B$11:$B$260, 0)), "")))</f>
        <v/>
      </c>
      <c r="K4915" s="4"/>
      <c r="L4915" s="72" t="str">
        <f t="shared" si="1147"/>
        <v/>
      </c>
      <c r="M4915" s="73" t="str">
        <f t="shared" si="1148"/>
        <v/>
      </c>
      <c r="N4915" s="4"/>
      <c r="O4915" s="78" t="str">
        <f t="shared" si="1149"/>
        <v/>
      </c>
      <c r="P4915" s="79" t="str">
        <f t="shared" si="1150"/>
        <v/>
      </c>
      <c r="Q4915" s="4"/>
      <c r="R4915" s="90" t="str">
        <f t="shared" si="1151"/>
        <v/>
      </c>
      <c r="S4915" s="4"/>
      <c r="Y4915" s="18" t="str">
        <f t="shared" si="1152"/>
        <v/>
      </c>
      <c r="AA4915" s="18" t="str">
        <f t="shared" si="1143"/>
        <v/>
      </c>
      <c r="AB4915" s="18" t="str">
        <f t="shared" si="1144"/>
        <v/>
      </c>
      <c r="AC4915" s="18" t="str">
        <f t="shared" si="1153"/>
        <v/>
      </c>
      <c r="AD4915" s="18" t="str">
        <f t="shared" si="1153"/>
        <v/>
      </c>
      <c r="AE4915" s="18" t="str">
        <f t="shared" si="1154"/>
        <v/>
      </c>
      <c r="AG4915" s="95" t="str">
        <f>IF($C4915="", "", IF(IFERROR(INDEX(Ingredients!C$11:C$310, MATCH($C4915, Ingredients!$B$11:$B$310, 0)), "")="", "", IFERROR(INDEX(Ingredients!C$11:C$310, MATCH($C4915, Ingredients!$B$11:$B$310, 0)), "")))</f>
        <v/>
      </c>
      <c r="AH4915" s="105" t="str">
        <f>IF($C4915="", "", IF(IFERROR(INDEX(Ingredients!D$11:D$310, MATCH($C4915, Ingredients!$B$11:$B$310, 0)), "")="", "", IFERROR(INDEX(Ingredients!D$11:D$310, MATCH($C4915, Ingredients!$B$11:$B$310, 0)), "")))</f>
        <v/>
      </c>
      <c r="AI4915" s="106" t="str">
        <f>IF($C4915="", "", IF(IFERROR(INDEX(Ingredients!E$11:E$310, MATCH($C4915, Ingredients!$B$11:$B$310, 0)), "")="", "", IFERROR(INDEX(Ingredients!E$11:E$310, MATCH($C4915, Ingredients!$B$11:$B$310, 0)), "")))</f>
        <v/>
      </c>
      <c r="AJ4915" s="108" t="str">
        <f>IF($C4915="", "", IF(IFERROR(INDEX(Ingredients!F$11:F$310, MATCH($C4915, Ingredients!$B$11:$B$310, 0)), "")="", "", IFERROR(INDEX(Ingredients!F$11:F$310, MATCH($C4915, Ingredients!$B$11:$B$310, 0)), "")))</f>
        <v/>
      </c>
      <c r="AK4915" s="106" t="str">
        <f>IF($C4915="", "", IF(IFERROR(INDEX(Ingredients!G$11:G$310, MATCH($C4915, Ingredients!$B$11:$B$310, 0)), "")="", "", IFERROR(INDEX(Ingredients!G$11:G$310, MATCH($C4915, Ingredients!$B$11:$B$310, 0)), "")))</f>
        <v/>
      </c>
      <c r="AL4915" s="79" t="str">
        <f>IF($C4915="", "", IF(IFERROR(INDEX(Ingredients!H$11:H$310, MATCH($C4915, Ingredients!$B$11:$B$310, 0)), "")="", "", IFERROR(INDEX(Ingredients!H$11:H$310, MATCH($C4915, Ingredients!$B$11:$B$310, 0)), "")))</f>
        <v/>
      </c>
      <c r="AN4915" s="83" t="str">
        <f t="shared" si="1145"/>
        <v/>
      </c>
      <c r="AP4915" s="114" t="str">
        <f t="shared" si="1155"/>
        <v/>
      </c>
      <c r="AR4915" s="117" t="str">
        <f>IF($C4915="", "", IF(IFERROR(INDEX(Ingredients!$AI$11:$AI$310, MATCH($C4915, Ingredients!$B$11:$B$310, 0)), "")="", "", IFERROR(INDEX(Ingredients!$AI$11:$AI$310, MATCH($C4915, Ingredients!$B$11:$B$310, 0)), "")))</f>
        <v/>
      </c>
      <c r="AT4915" s="120" t="str">
        <f t="shared" si="1156"/>
        <v/>
      </c>
      <c r="AV4915" s="90" t="str">
        <f t="shared" si="1146"/>
        <v/>
      </c>
      <c r="AX4915" s="90" t="str">
        <f>IF($AV4915="", "", COUNTIF($AV$11:$AV$5010, "&lt;"&amp;$AV4915)+1+COUNTIF($AV$11:$AV4915, $AV4915)-1)</f>
        <v/>
      </c>
      <c r="AZ4915" s="111" t="str">
        <f>IF($B4915="", "", SUMIF('Shopping List'!$AV$11:$AV$25, $B4915, 'Shopping List'!$BN$11:$BN$25))</f>
        <v/>
      </c>
      <c r="BB4915" s="117" t="str">
        <f t="shared" si="1157"/>
        <v/>
      </c>
    </row>
    <row r="4916" spans="1:54" x14ac:dyDescent="0.25">
      <c r="A4916" s="4"/>
      <c r="B4916" s="37"/>
      <c r="C4916" s="124"/>
      <c r="D4916" s="39"/>
      <c r="E4916" s="125"/>
      <c r="F4916" s="48"/>
      <c r="G4916" s="4"/>
      <c r="H4916" s="4"/>
      <c r="I4916" s="95" t="str">
        <f>IF($C4916="", "", IF(IFERROR(INDEX(Ingredients!$C$11:$C$310, MATCH($C4916, Ingredients!$B$11:$B$310, 0)), "")="", "", IFERROR(INDEX(Ingredients!$C$11:$C$310, MATCH($C4916, Ingredients!$B$11:$B$310, 0)), "")))</f>
        <v/>
      </c>
      <c r="J4916" s="73" t="str">
        <f>IF($B4916="", "", IF(IFERROR(INDEX(Meals!$C$11:$C$260, MATCH($B4916, Meals!$B$11:$B$260, 0)), "")="", "", IFERROR(INDEX(Meals!$C$11:$C$260, MATCH($B4916, Meals!$B$11:$B$260, 0)), "")))</f>
        <v/>
      </c>
      <c r="K4916" s="4"/>
      <c r="L4916" s="72" t="str">
        <f t="shared" si="1147"/>
        <v/>
      </c>
      <c r="M4916" s="73" t="str">
        <f t="shared" si="1148"/>
        <v/>
      </c>
      <c r="N4916" s="4"/>
      <c r="O4916" s="78" t="str">
        <f t="shared" si="1149"/>
        <v/>
      </c>
      <c r="P4916" s="79" t="str">
        <f t="shared" si="1150"/>
        <v/>
      </c>
      <c r="Q4916" s="4"/>
      <c r="R4916" s="90" t="str">
        <f t="shared" si="1151"/>
        <v/>
      </c>
      <c r="S4916" s="4"/>
      <c r="Y4916" s="18" t="str">
        <f t="shared" si="1152"/>
        <v/>
      </c>
      <c r="AA4916" s="18" t="str">
        <f t="shared" si="1143"/>
        <v/>
      </c>
      <c r="AB4916" s="18" t="str">
        <f t="shared" si="1144"/>
        <v/>
      </c>
      <c r="AC4916" s="18" t="str">
        <f t="shared" si="1153"/>
        <v/>
      </c>
      <c r="AD4916" s="18" t="str">
        <f t="shared" si="1153"/>
        <v/>
      </c>
      <c r="AE4916" s="18" t="str">
        <f t="shared" si="1154"/>
        <v/>
      </c>
      <c r="AG4916" s="95" t="str">
        <f>IF($C4916="", "", IF(IFERROR(INDEX(Ingredients!C$11:C$310, MATCH($C4916, Ingredients!$B$11:$B$310, 0)), "")="", "", IFERROR(INDEX(Ingredients!C$11:C$310, MATCH($C4916, Ingredients!$B$11:$B$310, 0)), "")))</f>
        <v/>
      </c>
      <c r="AH4916" s="105" t="str">
        <f>IF($C4916="", "", IF(IFERROR(INDEX(Ingredients!D$11:D$310, MATCH($C4916, Ingredients!$B$11:$B$310, 0)), "")="", "", IFERROR(INDEX(Ingredients!D$11:D$310, MATCH($C4916, Ingredients!$B$11:$B$310, 0)), "")))</f>
        <v/>
      </c>
      <c r="AI4916" s="106" t="str">
        <f>IF($C4916="", "", IF(IFERROR(INDEX(Ingredients!E$11:E$310, MATCH($C4916, Ingredients!$B$11:$B$310, 0)), "")="", "", IFERROR(INDEX(Ingredients!E$11:E$310, MATCH($C4916, Ingredients!$B$11:$B$310, 0)), "")))</f>
        <v/>
      </c>
      <c r="AJ4916" s="108" t="str">
        <f>IF($C4916="", "", IF(IFERROR(INDEX(Ingredients!F$11:F$310, MATCH($C4916, Ingredients!$B$11:$B$310, 0)), "")="", "", IFERROR(INDEX(Ingredients!F$11:F$310, MATCH($C4916, Ingredients!$B$11:$B$310, 0)), "")))</f>
        <v/>
      </c>
      <c r="AK4916" s="106" t="str">
        <f>IF($C4916="", "", IF(IFERROR(INDEX(Ingredients!G$11:G$310, MATCH($C4916, Ingredients!$B$11:$B$310, 0)), "")="", "", IFERROR(INDEX(Ingredients!G$11:G$310, MATCH($C4916, Ingredients!$B$11:$B$310, 0)), "")))</f>
        <v/>
      </c>
      <c r="AL4916" s="79" t="str">
        <f>IF($C4916="", "", IF(IFERROR(INDEX(Ingredients!H$11:H$310, MATCH($C4916, Ingredients!$B$11:$B$310, 0)), "")="", "", IFERROR(INDEX(Ingredients!H$11:H$310, MATCH($C4916, Ingredients!$B$11:$B$310, 0)), "")))</f>
        <v/>
      </c>
      <c r="AN4916" s="83" t="str">
        <f t="shared" si="1145"/>
        <v/>
      </c>
      <c r="AP4916" s="114" t="str">
        <f t="shared" si="1155"/>
        <v/>
      </c>
      <c r="AR4916" s="117" t="str">
        <f>IF($C4916="", "", IF(IFERROR(INDEX(Ingredients!$AI$11:$AI$310, MATCH($C4916, Ingredients!$B$11:$B$310, 0)), "")="", "", IFERROR(INDEX(Ingredients!$AI$11:$AI$310, MATCH($C4916, Ingredients!$B$11:$B$310, 0)), "")))</f>
        <v/>
      </c>
      <c r="AT4916" s="120" t="str">
        <f t="shared" si="1156"/>
        <v/>
      </c>
      <c r="AV4916" s="90" t="str">
        <f t="shared" si="1146"/>
        <v/>
      </c>
      <c r="AX4916" s="90" t="str">
        <f>IF($AV4916="", "", COUNTIF($AV$11:$AV$5010, "&lt;"&amp;$AV4916)+1+COUNTIF($AV$11:$AV4916, $AV4916)-1)</f>
        <v/>
      </c>
      <c r="AZ4916" s="111" t="str">
        <f>IF($B4916="", "", SUMIF('Shopping List'!$AV$11:$AV$25, $B4916, 'Shopping List'!$BN$11:$BN$25))</f>
        <v/>
      </c>
      <c r="BB4916" s="117" t="str">
        <f t="shared" si="1157"/>
        <v/>
      </c>
    </row>
    <row r="4917" spans="1:54" x14ac:dyDescent="0.25">
      <c r="A4917" s="4"/>
      <c r="B4917" s="37"/>
      <c r="C4917" s="124"/>
      <c r="D4917" s="39"/>
      <c r="E4917" s="125"/>
      <c r="F4917" s="48"/>
      <c r="G4917" s="4"/>
      <c r="H4917" s="4"/>
      <c r="I4917" s="95" t="str">
        <f>IF($C4917="", "", IF(IFERROR(INDEX(Ingredients!$C$11:$C$310, MATCH($C4917, Ingredients!$B$11:$B$310, 0)), "")="", "", IFERROR(INDEX(Ingredients!$C$11:$C$310, MATCH($C4917, Ingredients!$B$11:$B$310, 0)), "")))</f>
        <v/>
      </c>
      <c r="J4917" s="73" t="str">
        <f>IF($B4917="", "", IF(IFERROR(INDEX(Meals!$C$11:$C$260, MATCH($B4917, Meals!$B$11:$B$260, 0)), "")="", "", IFERROR(INDEX(Meals!$C$11:$C$260, MATCH($B4917, Meals!$B$11:$B$260, 0)), "")))</f>
        <v/>
      </c>
      <c r="K4917" s="4"/>
      <c r="L4917" s="72" t="str">
        <f t="shared" si="1147"/>
        <v/>
      </c>
      <c r="M4917" s="73" t="str">
        <f t="shared" si="1148"/>
        <v/>
      </c>
      <c r="N4917" s="4"/>
      <c r="O4917" s="78" t="str">
        <f t="shared" si="1149"/>
        <v/>
      </c>
      <c r="P4917" s="79" t="str">
        <f t="shared" si="1150"/>
        <v/>
      </c>
      <c r="Q4917" s="4"/>
      <c r="R4917" s="90" t="str">
        <f t="shared" si="1151"/>
        <v/>
      </c>
      <c r="S4917" s="4"/>
      <c r="Y4917" s="18" t="str">
        <f t="shared" si="1152"/>
        <v/>
      </c>
      <c r="AA4917" s="18" t="str">
        <f t="shared" si="1143"/>
        <v/>
      </c>
      <c r="AB4917" s="18" t="str">
        <f t="shared" si="1144"/>
        <v/>
      </c>
      <c r="AC4917" s="18" t="str">
        <f t="shared" si="1153"/>
        <v/>
      </c>
      <c r="AD4917" s="18" t="str">
        <f t="shared" si="1153"/>
        <v/>
      </c>
      <c r="AE4917" s="18" t="str">
        <f t="shared" si="1154"/>
        <v/>
      </c>
      <c r="AG4917" s="95" t="str">
        <f>IF($C4917="", "", IF(IFERROR(INDEX(Ingredients!C$11:C$310, MATCH($C4917, Ingredients!$B$11:$B$310, 0)), "")="", "", IFERROR(INDEX(Ingredients!C$11:C$310, MATCH($C4917, Ingredients!$B$11:$B$310, 0)), "")))</f>
        <v/>
      </c>
      <c r="AH4917" s="105" t="str">
        <f>IF($C4917="", "", IF(IFERROR(INDEX(Ingredients!D$11:D$310, MATCH($C4917, Ingredients!$B$11:$B$310, 0)), "")="", "", IFERROR(INDEX(Ingredients!D$11:D$310, MATCH($C4917, Ingredients!$B$11:$B$310, 0)), "")))</f>
        <v/>
      </c>
      <c r="AI4917" s="106" t="str">
        <f>IF($C4917="", "", IF(IFERROR(INDEX(Ingredients!E$11:E$310, MATCH($C4917, Ingredients!$B$11:$B$310, 0)), "")="", "", IFERROR(INDEX(Ingredients!E$11:E$310, MATCH($C4917, Ingredients!$B$11:$B$310, 0)), "")))</f>
        <v/>
      </c>
      <c r="AJ4917" s="108" t="str">
        <f>IF($C4917="", "", IF(IFERROR(INDEX(Ingredients!F$11:F$310, MATCH($C4917, Ingredients!$B$11:$B$310, 0)), "")="", "", IFERROR(INDEX(Ingredients!F$11:F$310, MATCH($C4917, Ingredients!$B$11:$B$310, 0)), "")))</f>
        <v/>
      </c>
      <c r="AK4917" s="106" t="str">
        <f>IF($C4917="", "", IF(IFERROR(INDEX(Ingredients!G$11:G$310, MATCH($C4917, Ingredients!$B$11:$B$310, 0)), "")="", "", IFERROR(INDEX(Ingredients!G$11:G$310, MATCH($C4917, Ingredients!$B$11:$B$310, 0)), "")))</f>
        <v/>
      </c>
      <c r="AL4917" s="79" t="str">
        <f>IF($C4917="", "", IF(IFERROR(INDEX(Ingredients!H$11:H$310, MATCH($C4917, Ingredients!$B$11:$B$310, 0)), "")="", "", IFERROR(INDEX(Ingredients!H$11:H$310, MATCH($C4917, Ingredients!$B$11:$B$310, 0)), "")))</f>
        <v/>
      </c>
      <c r="AN4917" s="83" t="str">
        <f t="shared" si="1145"/>
        <v/>
      </c>
      <c r="AP4917" s="114" t="str">
        <f t="shared" si="1155"/>
        <v/>
      </c>
      <c r="AR4917" s="117" t="str">
        <f>IF($C4917="", "", IF(IFERROR(INDEX(Ingredients!$AI$11:$AI$310, MATCH($C4917, Ingredients!$B$11:$B$310, 0)), "")="", "", IFERROR(INDEX(Ingredients!$AI$11:$AI$310, MATCH($C4917, Ingredients!$B$11:$B$310, 0)), "")))</f>
        <v/>
      </c>
      <c r="AT4917" s="120" t="str">
        <f t="shared" si="1156"/>
        <v/>
      </c>
      <c r="AV4917" s="90" t="str">
        <f t="shared" si="1146"/>
        <v/>
      </c>
      <c r="AX4917" s="90" t="str">
        <f>IF($AV4917="", "", COUNTIF($AV$11:$AV$5010, "&lt;"&amp;$AV4917)+1+COUNTIF($AV$11:$AV4917, $AV4917)-1)</f>
        <v/>
      </c>
      <c r="AZ4917" s="111" t="str">
        <f>IF($B4917="", "", SUMIF('Shopping List'!$AV$11:$AV$25, $B4917, 'Shopping List'!$BN$11:$BN$25))</f>
        <v/>
      </c>
      <c r="BB4917" s="117" t="str">
        <f t="shared" si="1157"/>
        <v/>
      </c>
    </row>
    <row r="4918" spans="1:54" x14ac:dyDescent="0.25">
      <c r="A4918" s="4"/>
      <c r="B4918" s="37"/>
      <c r="C4918" s="124"/>
      <c r="D4918" s="39"/>
      <c r="E4918" s="125"/>
      <c r="F4918" s="48"/>
      <c r="G4918" s="4"/>
      <c r="H4918" s="4"/>
      <c r="I4918" s="95" t="str">
        <f>IF($C4918="", "", IF(IFERROR(INDEX(Ingredients!$C$11:$C$310, MATCH($C4918, Ingredients!$B$11:$B$310, 0)), "")="", "", IFERROR(INDEX(Ingredients!$C$11:$C$310, MATCH($C4918, Ingredients!$B$11:$B$310, 0)), "")))</f>
        <v/>
      </c>
      <c r="J4918" s="73" t="str">
        <f>IF($B4918="", "", IF(IFERROR(INDEX(Meals!$C$11:$C$260, MATCH($B4918, Meals!$B$11:$B$260, 0)), "")="", "", IFERROR(INDEX(Meals!$C$11:$C$260, MATCH($B4918, Meals!$B$11:$B$260, 0)), "")))</f>
        <v/>
      </c>
      <c r="K4918" s="4"/>
      <c r="L4918" s="72" t="str">
        <f t="shared" si="1147"/>
        <v/>
      </c>
      <c r="M4918" s="73" t="str">
        <f t="shared" si="1148"/>
        <v/>
      </c>
      <c r="N4918" s="4"/>
      <c r="O4918" s="78" t="str">
        <f t="shared" si="1149"/>
        <v/>
      </c>
      <c r="P4918" s="79" t="str">
        <f t="shared" si="1150"/>
        <v/>
      </c>
      <c r="Q4918" s="4"/>
      <c r="R4918" s="90" t="str">
        <f t="shared" si="1151"/>
        <v/>
      </c>
      <c r="S4918" s="4"/>
      <c r="Y4918" s="18" t="str">
        <f t="shared" si="1152"/>
        <v/>
      </c>
      <c r="AA4918" s="18" t="str">
        <f t="shared" si="1143"/>
        <v/>
      </c>
      <c r="AB4918" s="18" t="str">
        <f t="shared" si="1144"/>
        <v/>
      </c>
      <c r="AC4918" s="18" t="str">
        <f t="shared" si="1153"/>
        <v/>
      </c>
      <c r="AD4918" s="18" t="str">
        <f t="shared" si="1153"/>
        <v/>
      </c>
      <c r="AE4918" s="18" t="str">
        <f t="shared" si="1154"/>
        <v/>
      </c>
      <c r="AG4918" s="95" t="str">
        <f>IF($C4918="", "", IF(IFERROR(INDEX(Ingredients!C$11:C$310, MATCH($C4918, Ingredients!$B$11:$B$310, 0)), "")="", "", IFERROR(INDEX(Ingredients!C$11:C$310, MATCH($C4918, Ingredients!$B$11:$B$310, 0)), "")))</f>
        <v/>
      </c>
      <c r="AH4918" s="105" t="str">
        <f>IF($C4918="", "", IF(IFERROR(INDEX(Ingredients!D$11:D$310, MATCH($C4918, Ingredients!$B$11:$B$310, 0)), "")="", "", IFERROR(INDEX(Ingredients!D$11:D$310, MATCH($C4918, Ingredients!$B$11:$B$310, 0)), "")))</f>
        <v/>
      </c>
      <c r="AI4918" s="106" t="str">
        <f>IF($C4918="", "", IF(IFERROR(INDEX(Ingredients!E$11:E$310, MATCH($C4918, Ingredients!$B$11:$B$310, 0)), "")="", "", IFERROR(INDEX(Ingredients!E$11:E$310, MATCH($C4918, Ingredients!$B$11:$B$310, 0)), "")))</f>
        <v/>
      </c>
      <c r="AJ4918" s="108" t="str">
        <f>IF($C4918="", "", IF(IFERROR(INDEX(Ingredients!F$11:F$310, MATCH($C4918, Ingredients!$B$11:$B$310, 0)), "")="", "", IFERROR(INDEX(Ingredients!F$11:F$310, MATCH($C4918, Ingredients!$B$11:$B$310, 0)), "")))</f>
        <v/>
      </c>
      <c r="AK4918" s="106" t="str">
        <f>IF($C4918="", "", IF(IFERROR(INDEX(Ingredients!G$11:G$310, MATCH($C4918, Ingredients!$B$11:$B$310, 0)), "")="", "", IFERROR(INDEX(Ingredients!G$11:G$310, MATCH($C4918, Ingredients!$B$11:$B$310, 0)), "")))</f>
        <v/>
      </c>
      <c r="AL4918" s="79" t="str">
        <f>IF($C4918="", "", IF(IFERROR(INDEX(Ingredients!H$11:H$310, MATCH($C4918, Ingredients!$B$11:$B$310, 0)), "")="", "", IFERROR(INDEX(Ingredients!H$11:H$310, MATCH($C4918, Ingredients!$B$11:$B$310, 0)), "")))</f>
        <v/>
      </c>
      <c r="AN4918" s="83" t="str">
        <f t="shared" si="1145"/>
        <v/>
      </c>
      <c r="AP4918" s="114" t="str">
        <f t="shared" si="1155"/>
        <v/>
      </c>
      <c r="AR4918" s="117" t="str">
        <f>IF($C4918="", "", IF(IFERROR(INDEX(Ingredients!$AI$11:$AI$310, MATCH($C4918, Ingredients!$B$11:$B$310, 0)), "")="", "", IFERROR(INDEX(Ingredients!$AI$11:$AI$310, MATCH($C4918, Ingredients!$B$11:$B$310, 0)), "")))</f>
        <v/>
      </c>
      <c r="AT4918" s="120" t="str">
        <f t="shared" si="1156"/>
        <v/>
      </c>
      <c r="AV4918" s="90" t="str">
        <f t="shared" si="1146"/>
        <v/>
      </c>
      <c r="AX4918" s="90" t="str">
        <f>IF($AV4918="", "", COUNTIF($AV$11:$AV$5010, "&lt;"&amp;$AV4918)+1+COUNTIF($AV$11:$AV4918, $AV4918)-1)</f>
        <v/>
      </c>
      <c r="AZ4918" s="111" t="str">
        <f>IF($B4918="", "", SUMIF('Shopping List'!$AV$11:$AV$25, $B4918, 'Shopping List'!$BN$11:$BN$25))</f>
        <v/>
      </c>
      <c r="BB4918" s="117" t="str">
        <f t="shared" si="1157"/>
        <v/>
      </c>
    </row>
    <row r="4919" spans="1:54" x14ac:dyDescent="0.25">
      <c r="A4919" s="4"/>
      <c r="B4919" s="37"/>
      <c r="C4919" s="124"/>
      <c r="D4919" s="39"/>
      <c r="E4919" s="125"/>
      <c r="F4919" s="48"/>
      <c r="G4919" s="4"/>
      <c r="H4919" s="4"/>
      <c r="I4919" s="95" t="str">
        <f>IF($C4919="", "", IF(IFERROR(INDEX(Ingredients!$C$11:$C$310, MATCH($C4919, Ingredients!$B$11:$B$310, 0)), "")="", "", IFERROR(INDEX(Ingredients!$C$11:$C$310, MATCH($C4919, Ingredients!$B$11:$B$310, 0)), "")))</f>
        <v/>
      </c>
      <c r="J4919" s="73" t="str">
        <f>IF($B4919="", "", IF(IFERROR(INDEX(Meals!$C$11:$C$260, MATCH($B4919, Meals!$B$11:$B$260, 0)), "")="", "", IFERROR(INDEX(Meals!$C$11:$C$260, MATCH($B4919, Meals!$B$11:$B$260, 0)), "")))</f>
        <v/>
      </c>
      <c r="K4919" s="4"/>
      <c r="L4919" s="72" t="str">
        <f t="shared" si="1147"/>
        <v/>
      </c>
      <c r="M4919" s="73" t="str">
        <f t="shared" si="1148"/>
        <v/>
      </c>
      <c r="N4919" s="4"/>
      <c r="O4919" s="78" t="str">
        <f t="shared" si="1149"/>
        <v/>
      </c>
      <c r="P4919" s="79" t="str">
        <f t="shared" si="1150"/>
        <v/>
      </c>
      <c r="Q4919" s="4"/>
      <c r="R4919" s="90" t="str">
        <f t="shared" si="1151"/>
        <v/>
      </c>
      <c r="S4919" s="4"/>
      <c r="Y4919" s="18" t="str">
        <f t="shared" si="1152"/>
        <v/>
      </c>
      <c r="AA4919" s="18" t="str">
        <f t="shared" si="1143"/>
        <v/>
      </c>
      <c r="AB4919" s="18" t="str">
        <f t="shared" si="1144"/>
        <v/>
      </c>
      <c r="AC4919" s="18" t="str">
        <f t="shared" si="1153"/>
        <v/>
      </c>
      <c r="AD4919" s="18" t="str">
        <f t="shared" si="1153"/>
        <v/>
      </c>
      <c r="AE4919" s="18" t="str">
        <f t="shared" si="1154"/>
        <v/>
      </c>
      <c r="AG4919" s="95" t="str">
        <f>IF($C4919="", "", IF(IFERROR(INDEX(Ingredients!C$11:C$310, MATCH($C4919, Ingredients!$B$11:$B$310, 0)), "")="", "", IFERROR(INDEX(Ingredients!C$11:C$310, MATCH($C4919, Ingredients!$B$11:$B$310, 0)), "")))</f>
        <v/>
      </c>
      <c r="AH4919" s="105" t="str">
        <f>IF($C4919="", "", IF(IFERROR(INDEX(Ingredients!D$11:D$310, MATCH($C4919, Ingredients!$B$11:$B$310, 0)), "")="", "", IFERROR(INDEX(Ingredients!D$11:D$310, MATCH($C4919, Ingredients!$B$11:$B$310, 0)), "")))</f>
        <v/>
      </c>
      <c r="AI4919" s="106" t="str">
        <f>IF($C4919="", "", IF(IFERROR(INDEX(Ingredients!E$11:E$310, MATCH($C4919, Ingredients!$B$11:$B$310, 0)), "")="", "", IFERROR(INDEX(Ingredients!E$11:E$310, MATCH($C4919, Ingredients!$B$11:$B$310, 0)), "")))</f>
        <v/>
      </c>
      <c r="AJ4919" s="108" t="str">
        <f>IF($C4919="", "", IF(IFERROR(INDEX(Ingredients!F$11:F$310, MATCH($C4919, Ingredients!$B$11:$B$310, 0)), "")="", "", IFERROR(INDEX(Ingredients!F$11:F$310, MATCH($C4919, Ingredients!$B$11:$B$310, 0)), "")))</f>
        <v/>
      </c>
      <c r="AK4919" s="106" t="str">
        <f>IF($C4919="", "", IF(IFERROR(INDEX(Ingredients!G$11:G$310, MATCH($C4919, Ingredients!$B$11:$B$310, 0)), "")="", "", IFERROR(INDEX(Ingredients!G$11:G$310, MATCH($C4919, Ingredients!$B$11:$B$310, 0)), "")))</f>
        <v/>
      </c>
      <c r="AL4919" s="79" t="str">
        <f>IF($C4919="", "", IF(IFERROR(INDEX(Ingredients!H$11:H$310, MATCH($C4919, Ingredients!$B$11:$B$310, 0)), "")="", "", IFERROR(INDEX(Ingredients!H$11:H$310, MATCH($C4919, Ingredients!$B$11:$B$310, 0)), "")))</f>
        <v/>
      </c>
      <c r="AN4919" s="83" t="str">
        <f t="shared" si="1145"/>
        <v/>
      </c>
      <c r="AP4919" s="114" t="str">
        <f t="shared" si="1155"/>
        <v/>
      </c>
      <c r="AR4919" s="117" t="str">
        <f>IF($C4919="", "", IF(IFERROR(INDEX(Ingredients!$AI$11:$AI$310, MATCH($C4919, Ingredients!$B$11:$B$310, 0)), "")="", "", IFERROR(INDEX(Ingredients!$AI$11:$AI$310, MATCH($C4919, Ingredients!$B$11:$B$310, 0)), "")))</f>
        <v/>
      </c>
      <c r="AT4919" s="120" t="str">
        <f t="shared" si="1156"/>
        <v/>
      </c>
      <c r="AV4919" s="90" t="str">
        <f t="shared" si="1146"/>
        <v/>
      </c>
      <c r="AX4919" s="90" t="str">
        <f>IF($AV4919="", "", COUNTIF($AV$11:$AV$5010, "&lt;"&amp;$AV4919)+1+COUNTIF($AV$11:$AV4919, $AV4919)-1)</f>
        <v/>
      </c>
      <c r="AZ4919" s="111" t="str">
        <f>IF($B4919="", "", SUMIF('Shopping List'!$AV$11:$AV$25, $B4919, 'Shopping List'!$BN$11:$BN$25))</f>
        <v/>
      </c>
      <c r="BB4919" s="117" t="str">
        <f t="shared" si="1157"/>
        <v/>
      </c>
    </row>
    <row r="4920" spans="1:54" x14ac:dyDescent="0.25">
      <c r="A4920" s="4"/>
      <c r="B4920" s="37"/>
      <c r="C4920" s="124"/>
      <c r="D4920" s="39"/>
      <c r="E4920" s="125"/>
      <c r="F4920" s="48"/>
      <c r="G4920" s="4"/>
      <c r="H4920" s="4"/>
      <c r="I4920" s="95" t="str">
        <f>IF($C4920="", "", IF(IFERROR(INDEX(Ingredients!$C$11:$C$310, MATCH($C4920, Ingredients!$B$11:$B$310, 0)), "")="", "", IFERROR(INDEX(Ingredients!$C$11:$C$310, MATCH($C4920, Ingredients!$B$11:$B$310, 0)), "")))</f>
        <v/>
      </c>
      <c r="J4920" s="73" t="str">
        <f>IF($B4920="", "", IF(IFERROR(INDEX(Meals!$C$11:$C$260, MATCH($B4920, Meals!$B$11:$B$260, 0)), "")="", "", IFERROR(INDEX(Meals!$C$11:$C$260, MATCH($B4920, Meals!$B$11:$B$260, 0)), "")))</f>
        <v/>
      </c>
      <c r="K4920" s="4"/>
      <c r="L4920" s="72" t="str">
        <f t="shared" si="1147"/>
        <v/>
      </c>
      <c r="M4920" s="73" t="str">
        <f t="shared" si="1148"/>
        <v/>
      </c>
      <c r="N4920" s="4"/>
      <c r="O4920" s="78" t="str">
        <f t="shared" si="1149"/>
        <v/>
      </c>
      <c r="P4920" s="79" t="str">
        <f t="shared" si="1150"/>
        <v/>
      </c>
      <c r="Q4920" s="4"/>
      <c r="R4920" s="90" t="str">
        <f t="shared" si="1151"/>
        <v/>
      </c>
      <c r="S4920" s="4"/>
      <c r="Y4920" s="18" t="str">
        <f t="shared" si="1152"/>
        <v/>
      </c>
      <c r="AA4920" s="18" t="str">
        <f t="shared" si="1143"/>
        <v/>
      </c>
      <c r="AB4920" s="18" t="str">
        <f t="shared" si="1144"/>
        <v/>
      </c>
      <c r="AC4920" s="18" t="str">
        <f t="shared" si="1153"/>
        <v/>
      </c>
      <c r="AD4920" s="18" t="str">
        <f t="shared" si="1153"/>
        <v/>
      </c>
      <c r="AE4920" s="18" t="str">
        <f t="shared" si="1154"/>
        <v/>
      </c>
      <c r="AG4920" s="95" t="str">
        <f>IF($C4920="", "", IF(IFERROR(INDEX(Ingredients!C$11:C$310, MATCH($C4920, Ingredients!$B$11:$B$310, 0)), "")="", "", IFERROR(INDEX(Ingredients!C$11:C$310, MATCH($C4920, Ingredients!$B$11:$B$310, 0)), "")))</f>
        <v/>
      </c>
      <c r="AH4920" s="105" t="str">
        <f>IF($C4920="", "", IF(IFERROR(INDEX(Ingredients!D$11:D$310, MATCH($C4920, Ingredients!$B$11:$B$310, 0)), "")="", "", IFERROR(INDEX(Ingredients!D$11:D$310, MATCH($C4920, Ingredients!$B$11:$B$310, 0)), "")))</f>
        <v/>
      </c>
      <c r="AI4920" s="106" t="str">
        <f>IF($C4920="", "", IF(IFERROR(INDEX(Ingredients!E$11:E$310, MATCH($C4920, Ingredients!$B$11:$B$310, 0)), "")="", "", IFERROR(INDEX(Ingredients!E$11:E$310, MATCH($C4920, Ingredients!$B$11:$B$310, 0)), "")))</f>
        <v/>
      </c>
      <c r="AJ4920" s="108" t="str">
        <f>IF($C4920="", "", IF(IFERROR(INDEX(Ingredients!F$11:F$310, MATCH($C4920, Ingredients!$B$11:$B$310, 0)), "")="", "", IFERROR(INDEX(Ingredients!F$11:F$310, MATCH($C4920, Ingredients!$B$11:$B$310, 0)), "")))</f>
        <v/>
      </c>
      <c r="AK4920" s="106" t="str">
        <f>IF($C4920="", "", IF(IFERROR(INDEX(Ingredients!G$11:G$310, MATCH($C4920, Ingredients!$B$11:$B$310, 0)), "")="", "", IFERROR(INDEX(Ingredients!G$11:G$310, MATCH($C4920, Ingredients!$B$11:$B$310, 0)), "")))</f>
        <v/>
      </c>
      <c r="AL4920" s="79" t="str">
        <f>IF($C4920="", "", IF(IFERROR(INDEX(Ingredients!H$11:H$310, MATCH($C4920, Ingredients!$B$11:$B$310, 0)), "")="", "", IFERROR(INDEX(Ingredients!H$11:H$310, MATCH($C4920, Ingredients!$B$11:$B$310, 0)), "")))</f>
        <v/>
      </c>
      <c r="AN4920" s="83" t="str">
        <f t="shared" si="1145"/>
        <v/>
      </c>
      <c r="AP4920" s="114" t="str">
        <f t="shared" si="1155"/>
        <v/>
      </c>
      <c r="AR4920" s="117" t="str">
        <f>IF($C4920="", "", IF(IFERROR(INDEX(Ingredients!$AI$11:$AI$310, MATCH($C4920, Ingredients!$B$11:$B$310, 0)), "")="", "", IFERROR(INDEX(Ingredients!$AI$11:$AI$310, MATCH($C4920, Ingredients!$B$11:$B$310, 0)), "")))</f>
        <v/>
      </c>
      <c r="AT4920" s="120" t="str">
        <f t="shared" si="1156"/>
        <v/>
      </c>
      <c r="AV4920" s="90" t="str">
        <f t="shared" si="1146"/>
        <v/>
      </c>
      <c r="AX4920" s="90" t="str">
        <f>IF($AV4920="", "", COUNTIF($AV$11:$AV$5010, "&lt;"&amp;$AV4920)+1+COUNTIF($AV$11:$AV4920, $AV4920)-1)</f>
        <v/>
      </c>
      <c r="AZ4920" s="111" t="str">
        <f>IF($B4920="", "", SUMIF('Shopping List'!$AV$11:$AV$25, $B4920, 'Shopping List'!$BN$11:$BN$25))</f>
        <v/>
      </c>
      <c r="BB4920" s="117" t="str">
        <f t="shared" si="1157"/>
        <v/>
      </c>
    </row>
    <row r="4921" spans="1:54" x14ac:dyDescent="0.25">
      <c r="A4921" s="4"/>
      <c r="B4921" s="37"/>
      <c r="C4921" s="124"/>
      <c r="D4921" s="39"/>
      <c r="E4921" s="125"/>
      <c r="F4921" s="48"/>
      <c r="G4921" s="4"/>
      <c r="H4921" s="4"/>
      <c r="I4921" s="95" t="str">
        <f>IF($C4921="", "", IF(IFERROR(INDEX(Ingredients!$C$11:$C$310, MATCH($C4921, Ingredients!$B$11:$B$310, 0)), "")="", "", IFERROR(INDEX(Ingredients!$C$11:$C$310, MATCH($C4921, Ingredients!$B$11:$B$310, 0)), "")))</f>
        <v/>
      </c>
      <c r="J4921" s="73" t="str">
        <f>IF($B4921="", "", IF(IFERROR(INDEX(Meals!$C$11:$C$260, MATCH($B4921, Meals!$B$11:$B$260, 0)), "")="", "", IFERROR(INDEX(Meals!$C$11:$C$260, MATCH($B4921, Meals!$B$11:$B$260, 0)), "")))</f>
        <v/>
      </c>
      <c r="K4921" s="4"/>
      <c r="L4921" s="72" t="str">
        <f t="shared" si="1147"/>
        <v/>
      </c>
      <c r="M4921" s="73" t="str">
        <f t="shared" si="1148"/>
        <v/>
      </c>
      <c r="N4921" s="4"/>
      <c r="O4921" s="78" t="str">
        <f t="shared" si="1149"/>
        <v/>
      </c>
      <c r="P4921" s="79" t="str">
        <f t="shared" si="1150"/>
        <v/>
      </c>
      <c r="Q4921" s="4"/>
      <c r="R4921" s="90" t="str">
        <f t="shared" si="1151"/>
        <v/>
      </c>
      <c r="S4921" s="4"/>
      <c r="Y4921" s="18" t="str">
        <f t="shared" si="1152"/>
        <v/>
      </c>
      <c r="AA4921" s="18" t="str">
        <f t="shared" si="1143"/>
        <v/>
      </c>
      <c r="AB4921" s="18" t="str">
        <f t="shared" si="1144"/>
        <v/>
      </c>
      <c r="AC4921" s="18" t="str">
        <f t="shared" si="1153"/>
        <v/>
      </c>
      <c r="AD4921" s="18" t="str">
        <f t="shared" si="1153"/>
        <v/>
      </c>
      <c r="AE4921" s="18" t="str">
        <f t="shared" si="1154"/>
        <v/>
      </c>
      <c r="AG4921" s="95" t="str">
        <f>IF($C4921="", "", IF(IFERROR(INDEX(Ingredients!C$11:C$310, MATCH($C4921, Ingredients!$B$11:$B$310, 0)), "")="", "", IFERROR(INDEX(Ingredients!C$11:C$310, MATCH($C4921, Ingredients!$B$11:$B$310, 0)), "")))</f>
        <v/>
      </c>
      <c r="AH4921" s="105" t="str">
        <f>IF($C4921="", "", IF(IFERROR(INDEX(Ingredients!D$11:D$310, MATCH($C4921, Ingredients!$B$11:$B$310, 0)), "")="", "", IFERROR(INDEX(Ingredients!D$11:D$310, MATCH($C4921, Ingredients!$B$11:$B$310, 0)), "")))</f>
        <v/>
      </c>
      <c r="AI4921" s="106" t="str">
        <f>IF($C4921="", "", IF(IFERROR(INDEX(Ingredients!E$11:E$310, MATCH($C4921, Ingredients!$B$11:$B$310, 0)), "")="", "", IFERROR(INDEX(Ingredients!E$11:E$310, MATCH($C4921, Ingredients!$B$11:$B$310, 0)), "")))</f>
        <v/>
      </c>
      <c r="AJ4921" s="108" t="str">
        <f>IF($C4921="", "", IF(IFERROR(INDEX(Ingredients!F$11:F$310, MATCH($C4921, Ingredients!$B$11:$B$310, 0)), "")="", "", IFERROR(INDEX(Ingredients!F$11:F$310, MATCH($C4921, Ingredients!$B$11:$B$310, 0)), "")))</f>
        <v/>
      </c>
      <c r="AK4921" s="106" t="str">
        <f>IF($C4921="", "", IF(IFERROR(INDEX(Ingredients!G$11:G$310, MATCH($C4921, Ingredients!$B$11:$B$310, 0)), "")="", "", IFERROR(INDEX(Ingredients!G$11:G$310, MATCH($C4921, Ingredients!$B$11:$B$310, 0)), "")))</f>
        <v/>
      </c>
      <c r="AL4921" s="79" t="str">
        <f>IF($C4921="", "", IF(IFERROR(INDEX(Ingredients!H$11:H$310, MATCH($C4921, Ingredients!$B$11:$B$310, 0)), "")="", "", IFERROR(INDEX(Ingredients!H$11:H$310, MATCH($C4921, Ingredients!$B$11:$B$310, 0)), "")))</f>
        <v/>
      </c>
      <c r="AN4921" s="83" t="str">
        <f t="shared" si="1145"/>
        <v/>
      </c>
      <c r="AP4921" s="114" t="str">
        <f t="shared" si="1155"/>
        <v/>
      </c>
      <c r="AR4921" s="117" t="str">
        <f>IF($C4921="", "", IF(IFERROR(INDEX(Ingredients!$AI$11:$AI$310, MATCH($C4921, Ingredients!$B$11:$B$310, 0)), "")="", "", IFERROR(INDEX(Ingredients!$AI$11:$AI$310, MATCH($C4921, Ingredients!$B$11:$B$310, 0)), "")))</f>
        <v/>
      </c>
      <c r="AT4921" s="120" t="str">
        <f t="shared" si="1156"/>
        <v/>
      </c>
      <c r="AV4921" s="90" t="str">
        <f t="shared" si="1146"/>
        <v/>
      </c>
      <c r="AX4921" s="90" t="str">
        <f>IF($AV4921="", "", COUNTIF($AV$11:$AV$5010, "&lt;"&amp;$AV4921)+1+COUNTIF($AV$11:$AV4921, $AV4921)-1)</f>
        <v/>
      </c>
      <c r="AZ4921" s="111" t="str">
        <f>IF($B4921="", "", SUMIF('Shopping List'!$AV$11:$AV$25, $B4921, 'Shopping List'!$BN$11:$BN$25))</f>
        <v/>
      </c>
      <c r="BB4921" s="117" t="str">
        <f t="shared" si="1157"/>
        <v/>
      </c>
    </row>
    <row r="4922" spans="1:54" x14ac:dyDescent="0.25">
      <c r="A4922" s="4"/>
      <c r="B4922" s="37"/>
      <c r="C4922" s="124"/>
      <c r="D4922" s="39"/>
      <c r="E4922" s="125"/>
      <c r="F4922" s="48"/>
      <c r="G4922" s="4"/>
      <c r="H4922" s="4"/>
      <c r="I4922" s="95" t="str">
        <f>IF($C4922="", "", IF(IFERROR(INDEX(Ingredients!$C$11:$C$310, MATCH($C4922, Ingredients!$B$11:$B$310, 0)), "")="", "", IFERROR(INDEX(Ingredients!$C$11:$C$310, MATCH($C4922, Ingredients!$B$11:$B$310, 0)), "")))</f>
        <v/>
      </c>
      <c r="J4922" s="73" t="str">
        <f>IF($B4922="", "", IF(IFERROR(INDEX(Meals!$C$11:$C$260, MATCH($B4922, Meals!$B$11:$B$260, 0)), "")="", "", IFERROR(INDEX(Meals!$C$11:$C$260, MATCH($B4922, Meals!$B$11:$B$260, 0)), "")))</f>
        <v/>
      </c>
      <c r="K4922" s="4"/>
      <c r="L4922" s="72" t="str">
        <f t="shared" si="1147"/>
        <v/>
      </c>
      <c r="M4922" s="73" t="str">
        <f t="shared" si="1148"/>
        <v/>
      </c>
      <c r="N4922" s="4"/>
      <c r="O4922" s="78" t="str">
        <f t="shared" si="1149"/>
        <v/>
      </c>
      <c r="P4922" s="79" t="str">
        <f t="shared" si="1150"/>
        <v/>
      </c>
      <c r="Q4922" s="4"/>
      <c r="R4922" s="90" t="str">
        <f t="shared" si="1151"/>
        <v/>
      </c>
      <c r="S4922" s="4"/>
      <c r="Y4922" s="18" t="str">
        <f t="shared" si="1152"/>
        <v/>
      </c>
      <c r="AA4922" s="18" t="str">
        <f t="shared" si="1143"/>
        <v/>
      </c>
      <c r="AB4922" s="18" t="str">
        <f t="shared" si="1144"/>
        <v/>
      </c>
      <c r="AC4922" s="18" t="str">
        <f t="shared" si="1153"/>
        <v/>
      </c>
      <c r="AD4922" s="18" t="str">
        <f t="shared" si="1153"/>
        <v/>
      </c>
      <c r="AE4922" s="18" t="str">
        <f t="shared" si="1154"/>
        <v/>
      </c>
      <c r="AG4922" s="95" t="str">
        <f>IF($C4922="", "", IF(IFERROR(INDEX(Ingredients!C$11:C$310, MATCH($C4922, Ingredients!$B$11:$B$310, 0)), "")="", "", IFERROR(INDEX(Ingredients!C$11:C$310, MATCH($C4922, Ingredients!$B$11:$B$310, 0)), "")))</f>
        <v/>
      </c>
      <c r="AH4922" s="105" t="str">
        <f>IF($C4922="", "", IF(IFERROR(INDEX(Ingredients!D$11:D$310, MATCH($C4922, Ingredients!$B$11:$B$310, 0)), "")="", "", IFERROR(INDEX(Ingredients!D$11:D$310, MATCH($C4922, Ingredients!$B$11:$B$310, 0)), "")))</f>
        <v/>
      </c>
      <c r="AI4922" s="106" t="str">
        <f>IF($C4922="", "", IF(IFERROR(INDEX(Ingredients!E$11:E$310, MATCH($C4922, Ingredients!$B$11:$B$310, 0)), "")="", "", IFERROR(INDEX(Ingredients!E$11:E$310, MATCH($C4922, Ingredients!$B$11:$B$310, 0)), "")))</f>
        <v/>
      </c>
      <c r="AJ4922" s="108" t="str">
        <f>IF($C4922="", "", IF(IFERROR(INDEX(Ingredients!F$11:F$310, MATCH($C4922, Ingredients!$B$11:$B$310, 0)), "")="", "", IFERROR(INDEX(Ingredients!F$11:F$310, MATCH($C4922, Ingredients!$B$11:$B$310, 0)), "")))</f>
        <v/>
      </c>
      <c r="AK4922" s="106" t="str">
        <f>IF($C4922="", "", IF(IFERROR(INDEX(Ingredients!G$11:G$310, MATCH($C4922, Ingredients!$B$11:$B$310, 0)), "")="", "", IFERROR(INDEX(Ingredients!G$11:G$310, MATCH($C4922, Ingredients!$B$11:$B$310, 0)), "")))</f>
        <v/>
      </c>
      <c r="AL4922" s="79" t="str">
        <f>IF($C4922="", "", IF(IFERROR(INDEX(Ingredients!H$11:H$310, MATCH($C4922, Ingredients!$B$11:$B$310, 0)), "")="", "", IFERROR(INDEX(Ingredients!H$11:H$310, MATCH($C4922, Ingredients!$B$11:$B$310, 0)), "")))</f>
        <v/>
      </c>
      <c r="AN4922" s="83" t="str">
        <f t="shared" si="1145"/>
        <v/>
      </c>
      <c r="AP4922" s="114" t="str">
        <f t="shared" si="1155"/>
        <v/>
      </c>
      <c r="AR4922" s="117" t="str">
        <f>IF($C4922="", "", IF(IFERROR(INDEX(Ingredients!$AI$11:$AI$310, MATCH($C4922, Ingredients!$B$11:$B$310, 0)), "")="", "", IFERROR(INDEX(Ingredients!$AI$11:$AI$310, MATCH($C4922, Ingredients!$B$11:$B$310, 0)), "")))</f>
        <v/>
      </c>
      <c r="AT4922" s="120" t="str">
        <f t="shared" si="1156"/>
        <v/>
      </c>
      <c r="AV4922" s="90" t="str">
        <f t="shared" si="1146"/>
        <v/>
      </c>
      <c r="AX4922" s="90" t="str">
        <f>IF($AV4922="", "", COUNTIF($AV$11:$AV$5010, "&lt;"&amp;$AV4922)+1+COUNTIF($AV$11:$AV4922, $AV4922)-1)</f>
        <v/>
      </c>
      <c r="AZ4922" s="111" t="str">
        <f>IF($B4922="", "", SUMIF('Shopping List'!$AV$11:$AV$25, $B4922, 'Shopping List'!$BN$11:$BN$25))</f>
        <v/>
      </c>
      <c r="BB4922" s="117" t="str">
        <f t="shared" si="1157"/>
        <v/>
      </c>
    </row>
    <row r="4923" spans="1:54" x14ac:dyDescent="0.25">
      <c r="A4923" s="4"/>
      <c r="B4923" s="37"/>
      <c r="C4923" s="124"/>
      <c r="D4923" s="39"/>
      <c r="E4923" s="125"/>
      <c r="F4923" s="48"/>
      <c r="G4923" s="4"/>
      <c r="H4923" s="4"/>
      <c r="I4923" s="95" t="str">
        <f>IF($C4923="", "", IF(IFERROR(INDEX(Ingredients!$C$11:$C$310, MATCH($C4923, Ingredients!$B$11:$B$310, 0)), "")="", "", IFERROR(INDEX(Ingredients!$C$11:$C$310, MATCH($C4923, Ingredients!$B$11:$B$310, 0)), "")))</f>
        <v/>
      </c>
      <c r="J4923" s="73" t="str">
        <f>IF($B4923="", "", IF(IFERROR(INDEX(Meals!$C$11:$C$260, MATCH($B4923, Meals!$B$11:$B$260, 0)), "")="", "", IFERROR(INDEX(Meals!$C$11:$C$260, MATCH($B4923, Meals!$B$11:$B$260, 0)), "")))</f>
        <v/>
      </c>
      <c r="K4923" s="4"/>
      <c r="L4923" s="72" t="str">
        <f t="shared" si="1147"/>
        <v/>
      </c>
      <c r="M4923" s="73" t="str">
        <f t="shared" si="1148"/>
        <v/>
      </c>
      <c r="N4923" s="4"/>
      <c r="O4923" s="78" t="str">
        <f t="shared" si="1149"/>
        <v/>
      </c>
      <c r="P4923" s="79" t="str">
        <f t="shared" si="1150"/>
        <v/>
      </c>
      <c r="Q4923" s="4"/>
      <c r="R4923" s="90" t="str">
        <f t="shared" si="1151"/>
        <v/>
      </c>
      <c r="S4923" s="4"/>
      <c r="Y4923" s="18" t="str">
        <f t="shared" si="1152"/>
        <v/>
      </c>
      <c r="AA4923" s="18" t="str">
        <f t="shared" si="1143"/>
        <v/>
      </c>
      <c r="AB4923" s="18" t="str">
        <f t="shared" si="1144"/>
        <v/>
      </c>
      <c r="AC4923" s="18" t="str">
        <f t="shared" si="1153"/>
        <v/>
      </c>
      <c r="AD4923" s="18" t="str">
        <f t="shared" si="1153"/>
        <v/>
      </c>
      <c r="AE4923" s="18" t="str">
        <f t="shared" si="1154"/>
        <v/>
      </c>
      <c r="AG4923" s="95" t="str">
        <f>IF($C4923="", "", IF(IFERROR(INDEX(Ingredients!C$11:C$310, MATCH($C4923, Ingredients!$B$11:$B$310, 0)), "")="", "", IFERROR(INDEX(Ingredients!C$11:C$310, MATCH($C4923, Ingredients!$B$11:$B$310, 0)), "")))</f>
        <v/>
      </c>
      <c r="AH4923" s="105" t="str">
        <f>IF($C4923="", "", IF(IFERROR(INDEX(Ingredients!D$11:D$310, MATCH($C4923, Ingredients!$B$11:$B$310, 0)), "")="", "", IFERROR(INDEX(Ingredients!D$11:D$310, MATCH($C4923, Ingredients!$B$11:$B$310, 0)), "")))</f>
        <v/>
      </c>
      <c r="AI4923" s="106" t="str">
        <f>IF($C4923="", "", IF(IFERROR(INDEX(Ingredients!E$11:E$310, MATCH($C4923, Ingredients!$B$11:$B$310, 0)), "")="", "", IFERROR(INDEX(Ingredients!E$11:E$310, MATCH($C4923, Ingredients!$B$11:$B$310, 0)), "")))</f>
        <v/>
      </c>
      <c r="AJ4923" s="108" t="str">
        <f>IF($C4923="", "", IF(IFERROR(INDEX(Ingredients!F$11:F$310, MATCH($C4923, Ingredients!$B$11:$B$310, 0)), "")="", "", IFERROR(INDEX(Ingredients!F$11:F$310, MATCH($C4923, Ingredients!$B$11:$B$310, 0)), "")))</f>
        <v/>
      </c>
      <c r="AK4923" s="106" t="str">
        <f>IF($C4923="", "", IF(IFERROR(INDEX(Ingredients!G$11:G$310, MATCH($C4923, Ingredients!$B$11:$B$310, 0)), "")="", "", IFERROR(INDEX(Ingredients!G$11:G$310, MATCH($C4923, Ingredients!$B$11:$B$310, 0)), "")))</f>
        <v/>
      </c>
      <c r="AL4923" s="79" t="str">
        <f>IF($C4923="", "", IF(IFERROR(INDEX(Ingredients!H$11:H$310, MATCH($C4923, Ingredients!$B$11:$B$310, 0)), "")="", "", IFERROR(INDEX(Ingredients!H$11:H$310, MATCH($C4923, Ingredients!$B$11:$B$310, 0)), "")))</f>
        <v/>
      </c>
      <c r="AN4923" s="83" t="str">
        <f t="shared" si="1145"/>
        <v/>
      </c>
      <c r="AP4923" s="114" t="str">
        <f t="shared" si="1155"/>
        <v/>
      </c>
      <c r="AR4923" s="117" t="str">
        <f>IF($C4923="", "", IF(IFERROR(INDEX(Ingredients!$AI$11:$AI$310, MATCH($C4923, Ingredients!$B$11:$B$310, 0)), "")="", "", IFERROR(INDEX(Ingredients!$AI$11:$AI$310, MATCH($C4923, Ingredients!$B$11:$B$310, 0)), "")))</f>
        <v/>
      </c>
      <c r="AT4923" s="120" t="str">
        <f t="shared" si="1156"/>
        <v/>
      </c>
      <c r="AV4923" s="90" t="str">
        <f t="shared" si="1146"/>
        <v/>
      </c>
      <c r="AX4923" s="90" t="str">
        <f>IF($AV4923="", "", COUNTIF($AV$11:$AV$5010, "&lt;"&amp;$AV4923)+1+COUNTIF($AV$11:$AV4923, $AV4923)-1)</f>
        <v/>
      </c>
      <c r="AZ4923" s="111" t="str">
        <f>IF($B4923="", "", SUMIF('Shopping List'!$AV$11:$AV$25, $B4923, 'Shopping List'!$BN$11:$BN$25))</f>
        <v/>
      </c>
      <c r="BB4923" s="117" t="str">
        <f t="shared" si="1157"/>
        <v/>
      </c>
    </row>
    <row r="4924" spans="1:54" x14ac:dyDescent="0.25">
      <c r="A4924" s="4"/>
      <c r="B4924" s="37"/>
      <c r="C4924" s="124"/>
      <c r="D4924" s="39"/>
      <c r="E4924" s="125"/>
      <c r="F4924" s="48"/>
      <c r="G4924" s="4"/>
      <c r="H4924" s="4"/>
      <c r="I4924" s="95" t="str">
        <f>IF($C4924="", "", IF(IFERROR(INDEX(Ingredients!$C$11:$C$310, MATCH($C4924, Ingredients!$B$11:$B$310, 0)), "")="", "", IFERROR(INDEX(Ingredients!$C$11:$C$310, MATCH($C4924, Ingredients!$B$11:$B$310, 0)), "")))</f>
        <v/>
      </c>
      <c r="J4924" s="73" t="str">
        <f>IF($B4924="", "", IF(IFERROR(INDEX(Meals!$C$11:$C$260, MATCH($B4924, Meals!$B$11:$B$260, 0)), "")="", "", IFERROR(INDEX(Meals!$C$11:$C$260, MATCH($B4924, Meals!$B$11:$B$260, 0)), "")))</f>
        <v/>
      </c>
      <c r="K4924" s="4"/>
      <c r="L4924" s="72" t="str">
        <f t="shared" si="1147"/>
        <v/>
      </c>
      <c r="M4924" s="73" t="str">
        <f t="shared" si="1148"/>
        <v/>
      </c>
      <c r="N4924" s="4"/>
      <c r="O4924" s="78" t="str">
        <f t="shared" si="1149"/>
        <v/>
      </c>
      <c r="P4924" s="79" t="str">
        <f t="shared" si="1150"/>
        <v/>
      </c>
      <c r="Q4924" s="4"/>
      <c r="R4924" s="90" t="str">
        <f t="shared" si="1151"/>
        <v/>
      </c>
      <c r="S4924" s="4"/>
      <c r="Y4924" s="18" t="str">
        <f t="shared" si="1152"/>
        <v/>
      </c>
      <c r="AA4924" s="18" t="str">
        <f t="shared" si="1143"/>
        <v/>
      </c>
      <c r="AB4924" s="18" t="str">
        <f t="shared" si="1144"/>
        <v/>
      </c>
      <c r="AC4924" s="18" t="str">
        <f t="shared" si="1153"/>
        <v/>
      </c>
      <c r="AD4924" s="18" t="str">
        <f t="shared" si="1153"/>
        <v/>
      </c>
      <c r="AE4924" s="18" t="str">
        <f t="shared" si="1154"/>
        <v/>
      </c>
      <c r="AG4924" s="95" t="str">
        <f>IF($C4924="", "", IF(IFERROR(INDEX(Ingredients!C$11:C$310, MATCH($C4924, Ingredients!$B$11:$B$310, 0)), "")="", "", IFERROR(INDEX(Ingredients!C$11:C$310, MATCH($C4924, Ingredients!$B$11:$B$310, 0)), "")))</f>
        <v/>
      </c>
      <c r="AH4924" s="105" t="str">
        <f>IF($C4924="", "", IF(IFERROR(INDEX(Ingredients!D$11:D$310, MATCH($C4924, Ingredients!$B$11:$B$310, 0)), "")="", "", IFERROR(INDEX(Ingredients!D$11:D$310, MATCH($C4924, Ingredients!$B$11:$B$310, 0)), "")))</f>
        <v/>
      </c>
      <c r="AI4924" s="106" t="str">
        <f>IF($C4924="", "", IF(IFERROR(INDEX(Ingredients!E$11:E$310, MATCH($C4924, Ingredients!$B$11:$B$310, 0)), "")="", "", IFERROR(INDEX(Ingredients!E$11:E$310, MATCH($C4924, Ingredients!$B$11:$B$310, 0)), "")))</f>
        <v/>
      </c>
      <c r="AJ4924" s="108" t="str">
        <f>IF($C4924="", "", IF(IFERROR(INDEX(Ingredients!F$11:F$310, MATCH($C4924, Ingredients!$B$11:$B$310, 0)), "")="", "", IFERROR(INDEX(Ingredients!F$11:F$310, MATCH($C4924, Ingredients!$B$11:$B$310, 0)), "")))</f>
        <v/>
      </c>
      <c r="AK4924" s="106" t="str">
        <f>IF($C4924="", "", IF(IFERROR(INDEX(Ingredients!G$11:G$310, MATCH($C4924, Ingredients!$B$11:$B$310, 0)), "")="", "", IFERROR(INDEX(Ingredients!G$11:G$310, MATCH($C4924, Ingredients!$B$11:$B$310, 0)), "")))</f>
        <v/>
      </c>
      <c r="AL4924" s="79" t="str">
        <f>IF($C4924="", "", IF(IFERROR(INDEX(Ingredients!H$11:H$310, MATCH($C4924, Ingredients!$B$11:$B$310, 0)), "")="", "", IFERROR(INDEX(Ingredients!H$11:H$310, MATCH($C4924, Ingredients!$B$11:$B$310, 0)), "")))</f>
        <v/>
      </c>
      <c r="AN4924" s="83" t="str">
        <f t="shared" si="1145"/>
        <v/>
      </c>
      <c r="AP4924" s="114" t="str">
        <f t="shared" si="1155"/>
        <v/>
      </c>
      <c r="AR4924" s="117" t="str">
        <f>IF($C4924="", "", IF(IFERROR(INDEX(Ingredients!$AI$11:$AI$310, MATCH($C4924, Ingredients!$B$11:$B$310, 0)), "")="", "", IFERROR(INDEX(Ingredients!$AI$11:$AI$310, MATCH($C4924, Ingredients!$B$11:$B$310, 0)), "")))</f>
        <v/>
      </c>
      <c r="AT4924" s="120" t="str">
        <f t="shared" si="1156"/>
        <v/>
      </c>
      <c r="AV4924" s="90" t="str">
        <f t="shared" si="1146"/>
        <v/>
      </c>
      <c r="AX4924" s="90" t="str">
        <f>IF($AV4924="", "", COUNTIF($AV$11:$AV$5010, "&lt;"&amp;$AV4924)+1+COUNTIF($AV$11:$AV4924, $AV4924)-1)</f>
        <v/>
      </c>
      <c r="AZ4924" s="111" t="str">
        <f>IF($B4924="", "", SUMIF('Shopping List'!$AV$11:$AV$25, $B4924, 'Shopping List'!$BN$11:$BN$25))</f>
        <v/>
      </c>
      <c r="BB4924" s="117" t="str">
        <f t="shared" si="1157"/>
        <v/>
      </c>
    </row>
    <row r="4925" spans="1:54" x14ac:dyDescent="0.25">
      <c r="A4925" s="4"/>
      <c r="B4925" s="37"/>
      <c r="C4925" s="124"/>
      <c r="D4925" s="39"/>
      <c r="E4925" s="125"/>
      <c r="F4925" s="48"/>
      <c r="G4925" s="4"/>
      <c r="H4925" s="4"/>
      <c r="I4925" s="95" t="str">
        <f>IF($C4925="", "", IF(IFERROR(INDEX(Ingredients!$C$11:$C$310, MATCH($C4925, Ingredients!$B$11:$B$310, 0)), "")="", "", IFERROR(INDEX(Ingredients!$C$11:$C$310, MATCH($C4925, Ingredients!$B$11:$B$310, 0)), "")))</f>
        <v/>
      </c>
      <c r="J4925" s="73" t="str">
        <f>IF($B4925="", "", IF(IFERROR(INDEX(Meals!$C$11:$C$260, MATCH($B4925, Meals!$B$11:$B$260, 0)), "")="", "", IFERROR(INDEX(Meals!$C$11:$C$260, MATCH($B4925, Meals!$B$11:$B$260, 0)), "")))</f>
        <v/>
      </c>
      <c r="K4925" s="4"/>
      <c r="L4925" s="72" t="str">
        <f t="shared" si="1147"/>
        <v/>
      </c>
      <c r="M4925" s="73" t="str">
        <f t="shared" si="1148"/>
        <v/>
      </c>
      <c r="N4925" s="4"/>
      <c r="O4925" s="78" t="str">
        <f t="shared" si="1149"/>
        <v/>
      </c>
      <c r="P4925" s="79" t="str">
        <f t="shared" si="1150"/>
        <v/>
      </c>
      <c r="Q4925" s="4"/>
      <c r="R4925" s="90" t="str">
        <f t="shared" si="1151"/>
        <v/>
      </c>
      <c r="S4925" s="4"/>
      <c r="Y4925" s="18" t="str">
        <f t="shared" si="1152"/>
        <v/>
      </c>
      <c r="AA4925" s="18" t="str">
        <f t="shared" si="1143"/>
        <v/>
      </c>
      <c r="AB4925" s="18" t="str">
        <f t="shared" si="1144"/>
        <v/>
      </c>
      <c r="AC4925" s="18" t="str">
        <f t="shared" si="1153"/>
        <v/>
      </c>
      <c r="AD4925" s="18" t="str">
        <f t="shared" si="1153"/>
        <v/>
      </c>
      <c r="AE4925" s="18" t="str">
        <f t="shared" si="1154"/>
        <v/>
      </c>
      <c r="AG4925" s="95" t="str">
        <f>IF($C4925="", "", IF(IFERROR(INDEX(Ingredients!C$11:C$310, MATCH($C4925, Ingredients!$B$11:$B$310, 0)), "")="", "", IFERROR(INDEX(Ingredients!C$11:C$310, MATCH($C4925, Ingredients!$B$11:$B$310, 0)), "")))</f>
        <v/>
      </c>
      <c r="AH4925" s="105" t="str">
        <f>IF($C4925="", "", IF(IFERROR(INDEX(Ingredients!D$11:D$310, MATCH($C4925, Ingredients!$B$11:$B$310, 0)), "")="", "", IFERROR(INDEX(Ingredients!D$11:D$310, MATCH($C4925, Ingredients!$B$11:$B$310, 0)), "")))</f>
        <v/>
      </c>
      <c r="AI4925" s="106" t="str">
        <f>IF($C4925="", "", IF(IFERROR(INDEX(Ingredients!E$11:E$310, MATCH($C4925, Ingredients!$B$11:$B$310, 0)), "")="", "", IFERROR(INDEX(Ingredients!E$11:E$310, MATCH($C4925, Ingredients!$B$11:$B$310, 0)), "")))</f>
        <v/>
      </c>
      <c r="AJ4925" s="108" t="str">
        <f>IF($C4925="", "", IF(IFERROR(INDEX(Ingredients!F$11:F$310, MATCH($C4925, Ingredients!$B$11:$B$310, 0)), "")="", "", IFERROR(INDEX(Ingredients!F$11:F$310, MATCH($C4925, Ingredients!$B$11:$B$310, 0)), "")))</f>
        <v/>
      </c>
      <c r="AK4925" s="106" t="str">
        <f>IF($C4925="", "", IF(IFERROR(INDEX(Ingredients!G$11:G$310, MATCH($C4925, Ingredients!$B$11:$B$310, 0)), "")="", "", IFERROR(INDEX(Ingredients!G$11:G$310, MATCH($C4925, Ingredients!$B$11:$B$310, 0)), "")))</f>
        <v/>
      </c>
      <c r="AL4925" s="79" t="str">
        <f>IF($C4925="", "", IF(IFERROR(INDEX(Ingredients!H$11:H$310, MATCH($C4925, Ingredients!$B$11:$B$310, 0)), "")="", "", IFERROR(INDEX(Ingredients!H$11:H$310, MATCH($C4925, Ingredients!$B$11:$B$310, 0)), "")))</f>
        <v/>
      </c>
      <c r="AN4925" s="83" t="str">
        <f t="shared" si="1145"/>
        <v/>
      </c>
      <c r="AP4925" s="114" t="str">
        <f t="shared" si="1155"/>
        <v/>
      </c>
      <c r="AR4925" s="117" t="str">
        <f>IF($C4925="", "", IF(IFERROR(INDEX(Ingredients!$AI$11:$AI$310, MATCH($C4925, Ingredients!$B$11:$B$310, 0)), "")="", "", IFERROR(INDEX(Ingredients!$AI$11:$AI$310, MATCH($C4925, Ingredients!$B$11:$B$310, 0)), "")))</f>
        <v/>
      </c>
      <c r="AT4925" s="120" t="str">
        <f t="shared" si="1156"/>
        <v/>
      </c>
      <c r="AV4925" s="90" t="str">
        <f t="shared" si="1146"/>
        <v/>
      </c>
      <c r="AX4925" s="90" t="str">
        <f>IF($AV4925="", "", COUNTIF($AV$11:$AV$5010, "&lt;"&amp;$AV4925)+1+COUNTIF($AV$11:$AV4925, $AV4925)-1)</f>
        <v/>
      </c>
      <c r="AZ4925" s="111" t="str">
        <f>IF($B4925="", "", SUMIF('Shopping List'!$AV$11:$AV$25, $B4925, 'Shopping List'!$BN$11:$BN$25))</f>
        <v/>
      </c>
      <c r="BB4925" s="117" t="str">
        <f t="shared" si="1157"/>
        <v/>
      </c>
    </row>
    <row r="4926" spans="1:54" x14ac:dyDescent="0.25">
      <c r="A4926" s="4"/>
      <c r="B4926" s="37"/>
      <c r="C4926" s="124"/>
      <c r="D4926" s="39"/>
      <c r="E4926" s="125"/>
      <c r="F4926" s="48"/>
      <c r="G4926" s="4"/>
      <c r="H4926" s="4"/>
      <c r="I4926" s="95" t="str">
        <f>IF($C4926="", "", IF(IFERROR(INDEX(Ingredients!$C$11:$C$310, MATCH($C4926, Ingredients!$B$11:$B$310, 0)), "")="", "", IFERROR(INDEX(Ingredients!$C$11:$C$310, MATCH($C4926, Ingredients!$B$11:$B$310, 0)), "")))</f>
        <v/>
      </c>
      <c r="J4926" s="73" t="str">
        <f>IF($B4926="", "", IF(IFERROR(INDEX(Meals!$C$11:$C$260, MATCH($B4926, Meals!$B$11:$B$260, 0)), "")="", "", IFERROR(INDEX(Meals!$C$11:$C$260, MATCH($B4926, Meals!$B$11:$B$260, 0)), "")))</f>
        <v/>
      </c>
      <c r="K4926" s="4"/>
      <c r="L4926" s="72" t="str">
        <f t="shared" si="1147"/>
        <v/>
      </c>
      <c r="M4926" s="73" t="str">
        <f t="shared" si="1148"/>
        <v/>
      </c>
      <c r="N4926" s="4"/>
      <c r="O4926" s="78" t="str">
        <f t="shared" si="1149"/>
        <v/>
      </c>
      <c r="P4926" s="79" t="str">
        <f t="shared" si="1150"/>
        <v/>
      </c>
      <c r="Q4926" s="4"/>
      <c r="R4926" s="90" t="str">
        <f t="shared" si="1151"/>
        <v/>
      </c>
      <c r="S4926" s="4"/>
      <c r="Y4926" s="18" t="str">
        <f t="shared" si="1152"/>
        <v/>
      </c>
      <c r="AA4926" s="18" t="str">
        <f t="shared" si="1143"/>
        <v/>
      </c>
      <c r="AB4926" s="18" t="str">
        <f t="shared" si="1144"/>
        <v/>
      </c>
      <c r="AC4926" s="18" t="str">
        <f t="shared" si="1153"/>
        <v/>
      </c>
      <c r="AD4926" s="18" t="str">
        <f t="shared" si="1153"/>
        <v/>
      </c>
      <c r="AE4926" s="18" t="str">
        <f t="shared" si="1154"/>
        <v/>
      </c>
      <c r="AG4926" s="95" t="str">
        <f>IF($C4926="", "", IF(IFERROR(INDEX(Ingredients!C$11:C$310, MATCH($C4926, Ingredients!$B$11:$B$310, 0)), "")="", "", IFERROR(INDEX(Ingredients!C$11:C$310, MATCH($C4926, Ingredients!$B$11:$B$310, 0)), "")))</f>
        <v/>
      </c>
      <c r="AH4926" s="105" t="str">
        <f>IF($C4926="", "", IF(IFERROR(INDEX(Ingredients!D$11:D$310, MATCH($C4926, Ingredients!$B$11:$B$310, 0)), "")="", "", IFERROR(INDEX(Ingredients!D$11:D$310, MATCH($C4926, Ingredients!$B$11:$B$310, 0)), "")))</f>
        <v/>
      </c>
      <c r="AI4926" s="106" t="str">
        <f>IF($C4926="", "", IF(IFERROR(INDEX(Ingredients!E$11:E$310, MATCH($C4926, Ingredients!$B$11:$B$310, 0)), "")="", "", IFERROR(INDEX(Ingredients!E$11:E$310, MATCH($C4926, Ingredients!$B$11:$B$310, 0)), "")))</f>
        <v/>
      </c>
      <c r="AJ4926" s="108" t="str">
        <f>IF($C4926="", "", IF(IFERROR(INDEX(Ingredients!F$11:F$310, MATCH($C4926, Ingredients!$B$11:$B$310, 0)), "")="", "", IFERROR(INDEX(Ingredients!F$11:F$310, MATCH($C4926, Ingredients!$B$11:$B$310, 0)), "")))</f>
        <v/>
      </c>
      <c r="AK4926" s="106" t="str">
        <f>IF($C4926="", "", IF(IFERROR(INDEX(Ingredients!G$11:G$310, MATCH($C4926, Ingredients!$B$11:$B$310, 0)), "")="", "", IFERROR(INDEX(Ingredients!G$11:G$310, MATCH($C4926, Ingredients!$B$11:$B$310, 0)), "")))</f>
        <v/>
      </c>
      <c r="AL4926" s="79" t="str">
        <f>IF($C4926="", "", IF(IFERROR(INDEX(Ingredients!H$11:H$310, MATCH($C4926, Ingredients!$B$11:$B$310, 0)), "")="", "", IFERROR(INDEX(Ingredients!H$11:H$310, MATCH($C4926, Ingredients!$B$11:$B$310, 0)), "")))</f>
        <v/>
      </c>
      <c r="AN4926" s="83" t="str">
        <f t="shared" si="1145"/>
        <v/>
      </c>
      <c r="AP4926" s="114" t="str">
        <f t="shared" si="1155"/>
        <v/>
      </c>
      <c r="AR4926" s="117" t="str">
        <f>IF($C4926="", "", IF(IFERROR(INDEX(Ingredients!$AI$11:$AI$310, MATCH($C4926, Ingredients!$B$11:$B$310, 0)), "")="", "", IFERROR(INDEX(Ingredients!$AI$11:$AI$310, MATCH($C4926, Ingredients!$B$11:$B$310, 0)), "")))</f>
        <v/>
      </c>
      <c r="AT4926" s="120" t="str">
        <f t="shared" si="1156"/>
        <v/>
      </c>
      <c r="AV4926" s="90" t="str">
        <f t="shared" si="1146"/>
        <v/>
      </c>
      <c r="AX4926" s="90" t="str">
        <f>IF($AV4926="", "", COUNTIF($AV$11:$AV$5010, "&lt;"&amp;$AV4926)+1+COUNTIF($AV$11:$AV4926, $AV4926)-1)</f>
        <v/>
      </c>
      <c r="AZ4926" s="111" t="str">
        <f>IF($B4926="", "", SUMIF('Shopping List'!$AV$11:$AV$25, $B4926, 'Shopping List'!$BN$11:$BN$25))</f>
        <v/>
      </c>
      <c r="BB4926" s="117" t="str">
        <f t="shared" si="1157"/>
        <v/>
      </c>
    </row>
    <row r="4927" spans="1:54" x14ac:dyDescent="0.25">
      <c r="A4927" s="4"/>
      <c r="B4927" s="37"/>
      <c r="C4927" s="124"/>
      <c r="D4927" s="39"/>
      <c r="E4927" s="125"/>
      <c r="F4927" s="48"/>
      <c r="G4927" s="4"/>
      <c r="H4927" s="4"/>
      <c r="I4927" s="95" t="str">
        <f>IF($C4927="", "", IF(IFERROR(INDEX(Ingredients!$C$11:$C$310, MATCH($C4927, Ingredients!$B$11:$B$310, 0)), "")="", "", IFERROR(INDEX(Ingredients!$C$11:$C$310, MATCH($C4927, Ingredients!$B$11:$B$310, 0)), "")))</f>
        <v/>
      </c>
      <c r="J4927" s="73" t="str">
        <f>IF($B4927="", "", IF(IFERROR(INDEX(Meals!$C$11:$C$260, MATCH($B4927, Meals!$B$11:$B$260, 0)), "")="", "", IFERROR(INDEX(Meals!$C$11:$C$260, MATCH($B4927, Meals!$B$11:$B$260, 0)), "")))</f>
        <v/>
      </c>
      <c r="K4927" s="4"/>
      <c r="L4927" s="72" t="str">
        <f t="shared" si="1147"/>
        <v/>
      </c>
      <c r="M4927" s="73" t="str">
        <f t="shared" si="1148"/>
        <v/>
      </c>
      <c r="N4927" s="4"/>
      <c r="O4927" s="78" t="str">
        <f t="shared" si="1149"/>
        <v/>
      </c>
      <c r="P4927" s="79" t="str">
        <f t="shared" si="1150"/>
        <v/>
      </c>
      <c r="Q4927" s="4"/>
      <c r="R4927" s="90" t="str">
        <f t="shared" si="1151"/>
        <v/>
      </c>
      <c r="S4927" s="4"/>
      <c r="Y4927" s="18" t="str">
        <f t="shared" si="1152"/>
        <v/>
      </c>
      <c r="AA4927" s="18" t="str">
        <f t="shared" si="1143"/>
        <v/>
      </c>
      <c r="AB4927" s="18" t="str">
        <f t="shared" si="1144"/>
        <v/>
      </c>
      <c r="AC4927" s="18" t="str">
        <f t="shared" si="1153"/>
        <v/>
      </c>
      <c r="AD4927" s="18" t="str">
        <f t="shared" si="1153"/>
        <v/>
      </c>
      <c r="AE4927" s="18" t="str">
        <f t="shared" si="1154"/>
        <v/>
      </c>
      <c r="AG4927" s="95" t="str">
        <f>IF($C4927="", "", IF(IFERROR(INDEX(Ingredients!C$11:C$310, MATCH($C4927, Ingredients!$B$11:$B$310, 0)), "")="", "", IFERROR(INDEX(Ingredients!C$11:C$310, MATCH($C4927, Ingredients!$B$11:$B$310, 0)), "")))</f>
        <v/>
      </c>
      <c r="AH4927" s="105" t="str">
        <f>IF($C4927="", "", IF(IFERROR(INDEX(Ingredients!D$11:D$310, MATCH($C4927, Ingredients!$B$11:$B$310, 0)), "")="", "", IFERROR(INDEX(Ingredients!D$11:D$310, MATCH($C4927, Ingredients!$B$11:$B$310, 0)), "")))</f>
        <v/>
      </c>
      <c r="AI4927" s="106" t="str">
        <f>IF($C4927="", "", IF(IFERROR(INDEX(Ingredients!E$11:E$310, MATCH($C4927, Ingredients!$B$11:$B$310, 0)), "")="", "", IFERROR(INDEX(Ingredients!E$11:E$310, MATCH($C4927, Ingredients!$B$11:$B$310, 0)), "")))</f>
        <v/>
      </c>
      <c r="AJ4927" s="108" t="str">
        <f>IF($C4927="", "", IF(IFERROR(INDEX(Ingredients!F$11:F$310, MATCH($C4927, Ingredients!$B$11:$B$310, 0)), "")="", "", IFERROR(INDEX(Ingredients!F$11:F$310, MATCH($C4927, Ingredients!$B$11:$B$310, 0)), "")))</f>
        <v/>
      </c>
      <c r="AK4927" s="106" t="str">
        <f>IF($C4927="", "", IF(IFERROR(INDEX(Ingredients!G$11:G$310, MATCH($C4927, Ingredients!$B$11:$B$310, 0)), "")="", "", IFERROR(INDEX(Ingredients!G$11:G$310, MATCH($C4927, Ingredients!$B$11:$B$310, 0)), "")))</f>
        <v/>
      </c>
      <c r="AL4927" s="79" t="str">
        <f>IF($C4927="", "", IF(IFERROR(INDEX(Ingredients!H$11:H$310, MATCH($C4927, Ingredients!$B$11:$B$310, 0)), "")="", "", IFERROR(INDEX(Ingredients!H$11:H$310, MATCH($C4927, Ingredients!$B$11:$B$310, 0)), "")))</f>
        <v/>
      </c>
      <c r="AN4927" s="83" t="str">
        <f t="shared" si="1145"/>
        <v/>
      </c>
      <c r="AP4927" s="114" t="str">
        <f t="shared" si="1155"/>
        <v/>
      </c>
      <c r="AR4927" s="117" t="str">
        <f>IF($C4927="", "", IF(IFERROR(INDEX(Ingredients!$AI$11:$AI$310, MATCH($C4927, Ingredients!$B$11:$B$310, 0)), "")="", "", IFERROR(INDEX(Ingredients!$AI$11:$AI$310, MATCH($C4927, Ingredients!$B$11:$B$310, 0)), "")))</f>
        <v/>
      </c>
      <c r="AT4927" s="120" t="str">
        <f t="shared" si="1156"/>
        <v/>
      </c>
      <c r="AV4927" s="90" t="str">
        <f t="shared" si="1146"/>
        <v/>
      </c>
      <c r="AX4927" s="90" t="str">
        <f>IF($AV4927="", "", COUNTIF($AV$11:$AV$5010, "&lt;"&amp;$AV4927)+1+COUNTIF($AV$11:$AV4927, $AV4927)-1)</f>
        <v/>
      </c>
      <c r="AZ4927" s="111" t="str">
        <f>IF($B4927="", "", SUMIF('Shopping List'!$AV$11:$AV$25, $B4927, 'Shopping List'!$BN$11:$BN$25))</f>
        <v/>
      </c>
      <c r="BB4927" s="117" t="str">
        <f t="shared" si="1157"/>
        <v/>
      </c>
    </row>
    <row r="4928" spans="1:54" x14ac:dyDescent="0.25">
      <c r="A4928" s="4"/>
      <c r="B4928" s="37"/>
      <c r="C4928" s="124"/>
      <c r="D4928" s="39"/>
      <c r="E4928" s="125"/>
      <c r="F4928" s="48"/>
      <c r="G4928" s="4"/>
      <c r="H4928" s="4"/>
      <c r="I4928" s="95" t="str">
        <f>IF($C4928="", "", IF(IFERROR(INDEX(Ingredients!$C$11:$C$310, MATCH($C4928, Ingredients!$B$11:$B$310, 0)), "")="", "", IFERROR(INDEX(Ingredients!$C$11:$C$310, MATCH($C4928, Ingredients!$B$11:$B$310, 0)), "")))</f>
        <v/>
      </c>
      <c r="J4928" s="73" t="str">
        <f>IF($B4928="", "", IF(IFERROR(INDEX(Meals!$C$11:$C$260, MATCH($B4928, Meals!$B$11:$B$260, 0)), "")="", "", IFERROR(INDEX(Meals!$C$11:$C$260, MATCH($B4928, Meals!$B$11:$B$260, 0)), "")))</f>
        <v/>
      </c>
      <c r="K4928" s="4"/>
      <c r="L4928" s="72" t="str">
        <f t="shared" si="1147"/>
        <v/>
      </c>
      <c r="M4928" s="73" t="str">
        <f t="shared" si="1148"/>
        <v/>
      </c>
      <c r="N4928" s="4"/>
      <c r="O4928" s="78" t="str">
        <f t="shared" si="1149"/>
        <v/>
      </c>
      <c r="P4928" s="79" t="str">
        <f t="shared" si="1150"/>
        <v/>
      </c>
      <c r="Q4928" s="4"/>
      <c r="R4928" s="90" t="str">
        <f t="shared" si="1151"/>
        <v/>
      </c>
      <c r="S4928" s="4"/>
      <c r="Y4928" s="18" t="str">
        <f t="shared" si="1152"/>
        <v/>
      </c>
      <c r="AA4928" s="18" t="str">
        <f t="shared" si="1143"/>
        <v/>
      </c>
      <c r="AB4928" s="18" t="str">
        <f t="shared" si="1144"/>
        <v/>
      </c>
      <c r="AC4928" s="18" t="str">
        <f t="shared" si="1153"/>
        <v/>
      </c>
      <c r="AD4928" s="18" t="str">
        <f t="shared" si="1153"/>
        <v/>
      </c>
      <c r="AE4928" s="18" t="str">
        <f t="shared" si="1154"/>
        <v/>
      </c>
      <c r="AG4928" s="95" t="str">
        <f>IF($C4928="", "", IF(IFERROR(INDEX(Ingredients!C$11:C$310, MATCH($C4928, Ingredients!$B$11:$B$310, 0)), "")="", "", IFERROR(INDEX(Ingredients!C$11:C$310, MATCH($C4928, Ingredients!$B$11:$B$310, 0)), "")))</f>
        <v/>
      </c>
      <c r="AH4928" s="105" t="str">
        <f>IF($C4928="", "", IF(IFERROR(INDEX(Ingredients!D$11:D$310, MATCH($C4928, Ingredients!$B$11:$B$310, 0)), "")="", "", IFERROR(INDEX(Ingredients!D$11:D$310, MATCH($C4928, Ingredients!$B$11:$B$310, 0)), "")))</f>
        <v/>
      </c>
      <c r="AI4928" s="106" t="str">
        <f>IF($C4928="", "", IF(IFERROR(INDEX(Ingredients!E$11:E$310, MATCH($C4928, Ingredients!$B$11:$B$310, 0)), "")="", "", IFERROR(INDEX(Ingredients!E$11:E$310, MATCH($C4928, Ingredients!$B$11:$B$310, 0)), "")))</f>
        <v/>
      </c>
      <c r="AJ4928" s="108" t="str">
        <f>IF($C4928="", "", IF(IFERROR(INDEX(Ingredients!F$11:F$310, MATCH($C4928, Ingredients!$B$11:$B$310, 0)), "")="", "", IFERROR(INDEX(Ingredients!F$11:F$310, MATCH($C4928, Ingredients!$B$11:$B$310, 0)), "")))</f>
        <v/>
      </c>
      <c r="AK4928" s="106" t="str">
        <f>IF($C4928="", "", IF(IFERROR(INDEX(Ingredients!G$11:G$310, MATCH($C4928, Ingredients!$B$11:$B$310, 0)), "")="", "", IFERROR(INDEX(Ingredients!G$11:G$310, MATCH($C4928, Ingredients!$B$11:$B$310, 0)), "")))</f>
        <v/>
      </c>
      <c r="AL4928" s="79" t="str">
        <f>IF($C4928="", "", IF(IFERROR(INDEX(Ingredients!H$11:H$310, MATCH($C4928, Ingredients!$B$11:$B$310, 0)), "")="", "", IFERROR(INDEX(Ingredients!H$11:H$310, MATCH($C4928, Ingredients!$B$11:$B$310, 0)), "")))</f>
        <v/>
      </c>
      <c r="AN4928" s="83" t="str">
        <f t="shared" si="1145"/>
        <v/>
      </c>
      <c r="AP4928" s="114" t="str">
        <f t="shared" si="1155"/>
        <v/>
      </c>
      <c r="AR4928" s="117" t="str">
        <f>IF($C4928="", "", IF(IFERROR(INDEX(Ingredients!$AI$11:$AI$310, MATCH($C4928, Ingredients!$B$11:$B$310, 0)), "")="", "", IFERROR(INDEX(Ingredients!$AI$11:$AI$310, MATCH($C4928, Ingredients!$B$11:$B$310, 0)), "")))</f>
        <v/>
      </c>
      <c r="AT4928" s="120" t="str">
        <f t="shared" si="1156"/>
        <v/>
      </c>
      <c r="AV4928" s="90" t="str">
        <f t="shared" si="1146"/>
        <v/>
      </c>
      <c r="AX4928" s="90" t="str">
        <f>IF($AV4928="", "", COUNTIF($AV$11:$AV$5010, "&lt;"&amp;$AV4928)+1+COUNTIF($AV$11:$AV4928, $AV4928)-1)</f>
        <v/>
      </c>
      <c r="AZ4928" s="111" t="str">
        <f>IF($B4928="", "", SUMIF('Shopping List'!$AV$11:$AV$25, $B4928, 'Shopping List'!$BN$11:$BN$25))</f>
        <v/>
      </c>
      <c r="BB4928" s="117" t="str">
        <f t="shared" si="1157"/>
        <v/>
      </c>
    </row>
    <row r="4929" spans="1:54" x14ac:dyDescent="0.25">
      <c r="A4929" s="4"/>
      <c r="B4929" s="37"/>
      <c r="C4929" s="124"/>
      <c r="D4929" s="39"/>
      <c r="E4929" s="125"/>
      <c r="F4929" s="48"/>
      <c r="G4929" s="4"/>
      <c r="H4929" s="4"/>
      <c r="I4929" s="95" t="str">
        <f>IF($C4929="", "", IF(IFERROR(INDEX(Ingredients!$C$11:$C$310, MATCH($C4929, Ingredients!$B$11:$B$310, 0)), "")="", "", IFERROR(INDEX(Ingredients!$C$11:$C$310, MATCH($C4929, Ingredients!$B$11:$B$310, 0)), "")))</f>
        <v/>
      </c>
      <c r="J4929" s="73" t="str">
        <f>IF($B4929="", "", IF(IFERROR(INDEX(Meals!$C$11:$C$260, MATCH($B4929, Meals!$B$11:$B$260, 0)), "")="", "", IFERROR(INDEX(Meals!$C$11:$C$260, MATCH($B4929, Meals!$B$11:$B$260, 0)), "")))</f>
        <v/>
      </c>
      <c r="K4929" s="4"/>
      <c r="L4929" s="72" t="str">
        <f t="shared" si="1147"/>
        <v/>
      </c>
      <c r="M4929" s="73" t="str">
        <f t="shared" si="1148"/>
        <v/>
      </c>
      <c r="N4929" s="4"/>
      <c r="O4929" s="78" t="str">
        <f t="shared" si="1149"/>
        <v/>
      </c>
      <c r="P4929" s="79" t="str">
        <f t="shared" si="1150"/>
        <v/>
      </c>
      <c r="Q4929" s="4"/>
      <c r="R4929" s="90" t="str">
        <f t="shared" si="1151"/>
        <v/>
      </c>
      <c r="S4929" s="4"/>
      <c r="Y4929" s="18" t="str">
        <f t="shared" si="1152"/>
        <v/>
      </c>
      <c r="AA4929" s="18" t="str">
        <f t="shared" si="1143"/>
        <v/>
      </c>
      <c r="AB4929" s="18" t="str">
        <f t="shared" si="1144"/>
        <v/>
      </c>
      <c r="AC4929" s="18" t="str">
        <f t="shared" si="1153"/>
        <v/>
      </c>
      <c r="AD4929" s="18" t="str">
        <f t="shared" si="1153"/>
        <v/>
      </c>
      <c r="AE4929" s="18" t="str">
        <f t="shared" si="1154"/>
        <v/>
      </c>
      <c r="AG4929" s="95" t="str">
        <f>IF($C4929="", "", IF(IFERROR(INDEX(Ingredients!C$11:C$310, MATCH($C4929, Ingredients!$B$11:$B$310, 0)), "")="", "", IFERROR(INDEX(Ingredients!C$11:C$310, MATCH($C4929, Ingredients!$B$11:$B$310, 0)), "")))</f>
        <v/>
      </c>
      <c r="AH4929" s="105" t="str">
        <f>IF($C4929="", "", IF(IFERROR(INDEX(Ingredients!D$11:D$310, MATCH($C4929, Ingredients!$B$11:$B$310, 0)), "")="", "", IFERROR(INDEX(Ingredients!D$11:D$310, MATCH($C4929, Ingredients!$B$11:$B$310, 0)), "")))</f>
        <v/>
      </c>
      <c r="AI4929" s="106" t="str">
        <f>IF($C4929="", "", IF(IFERROR(INDEX(Ingredients!E$11:E$310, MATCH($C4929, Ingredients!$B$11:$B$310, 0)), "")="", "", IFERROR(INDEX(Ingredients!E$11:E$310, MATCH($C4929, Ingredients!$B$11:$B$310, 0)), "")))</f>
        <v/>
      </c>
      <c r="AJ4929" s="108" t="str">
        <f>IF($C4929="", "", IF(IFERROR(INDEX(Ingredients!F$11:F$310, MATCH($C4929, Ingredients!$B$11:$B$310, 0)), "")="", "", IFERROR(INDEX(Ingredients!F$11:F$310, MATCH($C4929, Ingredients!$B$11:$B$310, 0)), "")))</f>
        <v/>
      </c>
      <c r="AK4929" s="106" t="str">
        <f>IF($C4929="", "", IF(IFERROR(INDEX(Ingredients!G$11:G$310, MATCH($C4929, Ingredients!$B$11:$B$310, 0)), "")="", "", IFERROR(INDEX(Ingredients!G$11:G$310, MATCH($C4929, Ingredients!$B$11:$B$310, 0)), "")))</f>
        <v/>
      </c>
      <c r="AL4929" s="79" t="str">
        <f>IF($C4929="", "", IF(IFERROR(INDEX(Ingredients!H$11:H$310, MATCH($C4929, Ingredients!$B$11:$B$310, 0)), "")="", "", IFERROR(INDEX(Ingredients!H$11:H$310, MATCH($C4929, Ingredients!$B$11:$B$310, 0)), "")))</f>
        <v/>
      </c>
      <c r="AN4929" s="83" t="str">
        <f t="shared" si="1145"/>
        <v/>
      </c>
      <c r="AP4929" s="114" t="str">
        <f t="shared" si="1155"/>
        <v/>
      </c>
      <c r="AR4929" s="117" t="str">
        <f>IF($C4929="", "", IF(IFERROR(INDEX(Ingredients!$AI$11:$AI$310, MATCH($C4929, Ingredients!$B$11:$B$310, 0)), "")="", "", IFERROR(INDEX(Ingredients!$AI$11:$AI$310, MATCH($C4929, Ingredients!$B$11:$B$310, 0)), "")))</f>
        <v/>
      </c>
      <c r="AT4929" s="120" t="str">
        <f t="shared" si="1156"/>
        <v/>
      </c>
      <c r="AV4929" s="90" t="str">
        <f t="shared" si="1146"/>
        <v/>
      </c>
      <c r="AX4929" s="90" t="str">
        <f>IF($AV4929="", "", COUNTIF($AV$11:$AV$5010, "&lt;"&amp;$AV4929)+1+COUNTIF($AV$11:$AV4929, $AV4929)-1)</f>
        <v/>
      </c>
      <c r="AZ4929" s="111" t="str">
        <f>IF($B4929="", "", SUMIF('Shopping List'!$AV$11:$AV$25, $B4929, 'Shopping List'!$BN$11:$BN$25))</f>
        <v/>
      </c>
      <c r="BB4929" s="117" t="str">
        <f t="shared" si="1157"/>
        <v/>
      </c>
    </row>
    <row r="4930" spans="1:54" x14ac:dyDescent="0.25">
      <c r="A4930" s="4"/>
      <c r="B4930" s="37"/>
      <c r="C4930" s="124"/>
      <c r="D4930" s="39"/>
      <c r="E4930" s="125"/>
      <c r="F4930" s="48"/>
      <c r="G4930" s="4"/>
      <c r="H4930" s="4"/>
      <c r="I4930" s="95" t="str">
        <f>IF($C4930="", "", IF(IFERROR(INDEX(Ingredients!$C$11:$C$310, MATCH($C4930, Ingredients!$B$11:$B$310, 0)), "")="", "", IFERROR(INDEX(Ingredients!$C$11:$C$310, MATCH($C4930, Ingredients!$B$11:$B$310, 0)), "")))</f>
        <v/>
      </c>
      <c r="J4930" s="73" t="str">
        <f>IF($B4930="", "", IF(IFERROR(INDEX(Meals!$C$11:$C$260, MATCH($B4930, Meals!$B$11:$B$260, 0)), "")="", "", IFERROR(INDEX(Meals!$C$11:$C$260, MATCH($B4930, Meals!$B$11:$B$260, 0)), "")))</f>
        <v/>
      </c>
      <c r="K4930" s="4"/>
      <c r="L4930" s="72" t="str">
        <f t="shared" si="1147"/>
        <v/>
      </c>
      <c r="M4930" s="73" t="str">
        <f t="shared" si="1148"/>
        <v/>
      </c>
      <c r="N4930" s="4"/>
      <c r="O4930" s="78" t="str">
        <f t="shared" si="1149"/>
        <v/>
      </c>
      <c r="P4930" s="79" t="str">
        <f t="shared" si="1150"/>
        <v/>
      </c>
      <c r="Q4930" s="4"/>
      <c r="R4930" s="90" t="str">
        <f t="shared" si="1151"/>
        <v/>
      </c>
      <c r="S4930" s="4"/>
      <c r="Y4930" s="18" t="str">
        <f t="shared" si="1152"/>
        <v/>
      </c>
      <c r="AA4930" s="18" t="str">
        <f t="shared" si="1143"/>
        <v/>
      </c>
      <c r="AB4930" s="18" t="str">
        <f t="shared" si="1144"/>
        <v/>
      </c>
      <c r="AC4930" s="18" t="str">
        <f t="shared" si="1153"/>
        <v/>
      </c>
      <c r="AD4930" s="18" t="str">
        <f t="shared" si="1153"/>
        <v/>
      </c>
      <c r="AE4930" s="18" t="str">
        <f t="shared" si="1154"/>
        <v/>
      </c>
      <c r="AG4930" s="95" t="str">
        <f>IF($C4930="", "", IF(IFERROR(INDEX(Ingredients!C$11:C$310, MATCH($C4930, Ingredients!$B$11:$B$310, 0)), "")="", "", IFERROR(INDEX(Ingredients!C$11:C$310, MATCH($C4930, Ingredients!$B$11:$B$310, 0)), "")))</f>
        <v/>
      </c>
      <c r="AH4930" s="105" t="str">
        <f>IF($C4930="", "", IF(IFERROR(INDEX(Ingredients!D$11:D$310, MATCH($C4930, Ingredients!$B$11:$B$310, 0)), "")="", "", IFERROR(INDEX(Ingredients!D$11:D$310, MATCH($C4930, Ingredients!$B$11:$B$310, 0)), "")))</f>
        <v/>
      </c>
      <c r="AI4930" s="106" t="str">
        <f>IF($C4930="", "", IF(IFERROR(INDEX(Ingredients!E$11:E$310, MATCH($C4930, Ingredients!$B$11:$B$310, 0)), "")="", "", IFERROR(INDEX(Ingredients!E$11:E$310, MATCH($C4930, Ingredients!$B$11:$B$310, 0)), "")))</f>
        <v/>
      </c>
      <c r="AJ4930" s="108" t="str">
        <f>IF($C4930="", "", IF(IFERROR(INDEX(Ingredients!F$11:F$310, MATCH($C4930, Ingredients!$B$11:$B$310, 0)), "")="", "", IFERROR(INDEX(Ingredients!F$11:F$310, MATCH($C4930, Ingredients!$B$11:$B$310, 0)), "")))</f>
        <v/>
      </c>
      <c r="AK4930" s="106" t="str">
        <f>IF($C4930="", "", IF(IFERROR(INDEX(Ingredients!G$11:G$310, MATCH($C4930, Ingredients!$B$11:$B$310, 0)), "")="", "", IFERROR(INDEX(Ingredients!G$11:G$310, MATCH($C4930, Ingredients!$B$11:$B$310, 0)), "")))</f>
        <v/>
      </c>
      <c r="AL4930" s="79" t="str">
        <f>IF($C4930="", "", IF(IFERROR(INDEX(Ingredients!H$11:H$310, MATCH($C4930, Ingredients!$B$11:$B$310, 0)), "")="", "", IFERROR(INDEX(Ingredients!H$11:H$310, MATCH($C4930, Ingredients!$B$11:$B$310, 0)), "")))</f>
        <v/>
      </c>
      <c r="AN4930" s="83" t="str">
        <f t="shared" si="1145"/>
        <v/>
      </c>
      <c r="AP4930" s="114" t="str">
        <f t="shared" si="1155"/>
        <v/>
      </c>
      <c r="AR4930" s="117" t="str">
        <f>IF($C4930="", "", IF(IFERROR(INDEX(Ingredients!$AI$11:$AI$310, MATCH($C4930, Ingredients!$B$11:$B$310, 0)), "")="", "", IFERROR(INDEX(Ingredients!$AI$11:$AI$310, MATCH($C4930, Ingredients!$B$11:$B$310, 0)), "")))</f>
        <v/>
      </c>
      <c r="AT4930" s="120" t="str">
        <f t="shared" si="1156"/>
        <v/>
      </c>
      <c r="AV4930" s="90" t="str">
        <f t="shared" si="1146"/>
        <v/>
      </c>
      <c r="AX4930" s="90" t="str">
        <f>IF($AV4930="", "", COUNTIF($AV$11:$AV$5010, "&lt;"&amp;$AV4930)+1+COUNTIF($AV$11:$AV4930, $AV4930)-1)</f>
        <v/>
      </c>
      <c r="AZ4930" s="111" t="str">
        <f>IF($B4930="", "", SUMIF('Shopping List'!$AV$11:$AV$25, $B4930, 'Shopping List'!$BN$11:$BN$25))</f>
        <v/>
      </c>
      <c r="BB4930" s="117" t="str">
        <f t="shared" si="1157"/>
        <v/>
      </c>
    </row>
    <row r="4931" spans="1:54" x14ac:dyDescent="0.25">
      <c r="A4931" s="4"/>
      <c r="B4931" s="37"/>
      <c r="C4931" s="124"/>
      <c r="D4931" s="39"/>
      <c r="E4931" s="125"/>
      <c r="F4931" s="48"/>
      <c r="G4931" s="4"/>
      <c r="H4931" s="4"/>
      <c r="I4931" s="95" t="str">
        <f>IF($C4931="", "", IF(IFERROR(INDEX(Ingredients!$C$11:$C$310, MATCH($C4931, Ingredients!$B$11:$B$310, 0)), "")="", "", IFERROR(INDEX(Ingredients!$C$11:$C$310, MATCH($C4931, Ingredients!$B$11:$B$310, 0)), "")))</f>
        <v/>
      </c>
      <c r="J4931" s="73" t="str">
        <f>IF($B4931="", "", IF(IFERROR(INDEX(Meals!$C$11:$C$260, MATCH($B4931, Meals!$B$11:$B$260, 0)), "")="", "", IFERROR(INDEX(Meals!$C$11:$C$260, MATCH($B4931, Meals!$B$11:$B$260, 0)), "")))</f>
        <v/>
      </c>
      <c r="K4931" s="4"/>
      <c r="L4931" s="72" t="str">
        <f t="shared" si="1147"/>
        <v/>
      </c>
      <c r="M4931" s="73" t="str">
        <f t="shared" si="1148"/>
        <v/>
      </c>
      <c r="N4931" s="4"/>
      <c r="O4931" s="78" t="str">
        <f t="shared" si="1149"/>
        <v/>
      </c>
      <c r="P4931" s="79" t="str">
        <f t="shared" si="1150"/>
        <v/>
      </c>
      <c r="Q4931" s="4"/>
      <c r="R4931" s="90" t="str">
        <f t="shared" si="1151"/>
        <v/>
      </c>
      <c r="S4931" s="4"/>
      <c r="Y4931" s="18" t="str">
        <f t="shared" si="1152"/>
        <v/>
      </c>
      <c r="AA4931" s="18" t="str">
        <f t="shared" si="1143"/>
        <v/>
      </c>
      <c r="AB4931" s="18" t="str">
        <f t="shared" si="1144"/>
        <v/>
      </c>
      <c r="AC4931" s="18" t="str">
        <f t="shared" si="1153"/>
        <v/>
      </c>
      <c r="AD4931" s="18" t="str">
        <f t="shared" si="1153"/>
        <v/>
      </c>
      <c r="AE4931" s="18" t="str">
        <f t="shared" si="1154"/>
        <v/>
      </c>
      <c r="AG4931" s="95" t="str">
        <f>IF($C4931="", "", IF(IFERROR(INDEX(Ingredients!C$11:C$310, MATCH($C4931, Ingredients!$B$11:$B$310, 0)), "")="", "", IFERROR(INDEX(Ingredients!C$11:C$310, MATCH($C4931, Ingredients!$B$11:$B$310, 0)), "")))</f>
        <v/>
      </c>
      <c r="AH4931" s="105" t="str">
        <f>IF($C4931="", "", IF(IFERROR(INDEX(Ingredients!D$11:D$310, MATCH($C4931, Ingredients!$B$11:$B$310, 0)), "")="", "", IFERROR(INDEX(Ingredients!D$11:D$310, MATCH($C4931, Ingredients!$B$11:$B$310, 0)), "")))</f>
        <v/>
      </c>
      <c r="AI4931" s="106" t="str">
        <f>IF($C4931="", "", IF(IFERROR(INDEX(Ingredients!E$11:E$310, MATCH($C4931, Ingredients!$B$11:$B$310, 0)), "")="", "", IFERROR(INDEX(Ingredients!E$11:E$310, MATCH($C4931, Ingredients!$B$11:$B$310, 0)), "")))</f>
        <v/>
      </c>
      <c r="AJ4931" s="108" t="str">
        <f>IF($C4931="", "", IF(IFERROR(INDEX(Ingredients!F$11:F$310, MATCH($C4931, Ingredients!$B$11:$B$310, 0)), "")="", "", IFERROR(INDEX(Ingredients!F$11:F$310, MATCH($C4931, Ingredients!$B$11:$B$310, 0)), "")))</f>
        <v/>
      </c>
      <c r="AK4931" s="106" t="str">
        <f>IF($C4931="", "", IF(IFERROR(INDEX(Ingredients!G$11:G$310, MATCH($C4931, Ingredients!$B$11:$B$310, 0)), "")="", "", IFERROR(INDEX(Ingredients!G$11:G$310, MATCH($C4931, Ingredients!$B$11:$B$310, 0)), "")))</f>
        <v/>
      </c>
      <c r="AL4931" s="79" t="str">
        <f>IF($C4931="", "", IF(IFERROR(INDEX(Ingredients!H$11:H$310, MATCH($C4931, Ingredients!$B$11:$B$310, 0)), "")="", "", IFERROR(INDEX(Ingredients!H$11:H$310, MATCH($C4931, Ingredients!$B$11:$B$310, 0)), "")))</f>
        <v/>
      </c>
      <c r="AN4931" s="83" t="str">
        <f t="shared" si="1145"/>
        <v/>
      </c>
      <c r="AP4931" s="114" t="str">
        <f t="shared" si="1155"/>
        <v/>
      </c>
      <c r="AR4931" s="117" t="str">
        <f>IF($C4931="", "", IF(IFERROR(INDEX(Ingredients!$AI$11:$AI$310, MATCH($C4931, Ingredients!$B$11:$B$310, 0)), "")="", "", IFERROR(INDEX(Ingredients!$AI$11:$AI$310, MATCH($C4931, Ingredients!$B$11:$B$310, 0)), "")))</f>
        <v/>
      </c>
      <c r="AT4931" s="120" t="str">
        <f t="shared" si="1156"/>
        <v/>
      </c>
      <c r="AV4931" s="90" t="str">
        <f t="shared" si="1146"/>
        <v/>
      </c>
      <c r="AX4931" s="90" t="str">
        <f>IF($AV4931="", "", COUNTIF($AV$11:$AV$5010, "&lt;"&amp;$AV4931)+1+COUNTIF($AV$11:$AV4931, $AV4931)-1)</f>
        <v/>
      </c>
      <c r="AZ4931" s="111" t="str">
        <f>IF($B4931="", "", SUMIF('Shopping List'!$AV$11:$AV$25, $B4931, 'Shopping List'!$BN$11:$BN$25))</f>
        <v/>
      </c>
      <c r="BB4931" s="117" t="str">
        <f t="shared" si="1157"/>
        <v/>
      </c>
    </row>
    <row r="4932" spans="1:54" x14ac:dyDescent="0.25">
      <c r="A4932" s="4"/>
      <c r="B4932" s="37"/>
      <c r="C4932" s="124"/>
      <c r="D4932" s="39"/>
      <c r="E4932" s="125"/>
      <c r="F4932" s="48"/>
      <c r="G4932" s="4"/>
      <c r="H4932" s="4"/>
      <c r="I4932" s="95" t="str">
        <f>IF($C4932="", "", IF(IFERROR(INDEX(Ingredients!$C$11:$C$310, MATCH($C4932, Ingredients!$B$11:$B$310, 0)), "")="", "", IFERROR(INDEX(Ingredients!$C$11:$C$310, MATCH($C4932, Ingredients!$B$11:$B$310, 0)), "")))</f>
        <v/>
      </c>
      <c r="J4932" s="73" t="str">
        <f>IF($B4932="", "", IF(IFERROR(INDEX(Meals!$C$11:$C$260, MATCH($B4932, Meals!$B$11:$B$260, 0)), "")="", "", IFERROR(INDEX(Meals!$C$11:$C$260, MATCH($B4932, Meals!$B$11:$B$260, 0)), "")))</f>
        <v/>
      </c>
      <c r="K4932" s="4"/>
      <c r="L4932" s="72" t="str">
        <f t="shared" si="1147"/>
        <v/>
      </c>
      <c r="M4932" s="73" t="str">
        <f t="shared" si="1148"/>
        <v/>
      </c>
      <c r="N4932" s="4"/>
      <c r="O4932" s="78" t="str">
        <f t="shared" si="1149"/>
        <v/>
      </c>
      <c r="P4932" s="79" t="str">
        <f t="shared" si="1150"/>
        <v/>
      </c>
      <c r="Q4932" s="4"/>
      <c r="R4932" s="90" t="str">
        <f t="shared" si="1151"/>
        <v/>
      </c>
      <c r="S4932" s="4"/>
      <c r="Y4932" s="18" t="str">
        <f t="shared" si="1152"/>
        <v/>
      </c>
      <c r="AA4932" s="18" t="str">
        <f t="shared" si="1143"/>
        <v/>
      </c>
      <c r="AB4932" s="18" t="str">
        <f t="shared" si="1144"/>
        <v/>
      </c>
      <c r="AC4932" s="18" t="str">
        <f t="shared" si="1153"/>
        <v/>
      </c>
      <c r="AD4932" s="18" t="str">
        <f t="shared" si="1153"/>
        <v/>
      </c>
      <c r="AE4932" s="18" t="str">
        <f t="shared" si="1154"/>
        <v/>
      </c>
      <c r="AG4932" s="95" t="str">
        <f>IF($C4932="", "", IF(IFERROR(INDEX(Ingredients!C$11:C$310, MATCH($C4932, Ingredients!$B$11:$B$310, 0)), "")="", "", IFERROR(INDEX(Ingredients!C$11:C$310, MATCH($C4932, Ingredients!$B$11:$B$310, 0)), "")))</f>
        <v/>
      </c>
      <c r="AH4932" s="105" t="str">
        <f>IF($C4932="", "", IF(IFERROR(INDEX(Ingredients!D$11:D$310, MATCH($C4932, Ingredients!$B$11:$B$310, 0)), "")="", "", IFERROR(INDEX(Ingredients!D$11:D$310, MATCH($C4932, Ingredients!$B$11:$B$310, 0)), "")))</f>
        <v/>
      </c>
      <c r="AI4932" s="106" t="str">
        <f>IF($C4932="", "", IF(IFERROR(INDEX(Ingredients!E$11:E$310, MATCH($C4932, Ingredients!$B$11:$B$310, 0)), "")="", "", IFERROR(INDEX(Ingredients!E$11:E$310, MATCH($C4932, Ingredients!$B$11:$B$310, 0)), "")))</f>
        <v/>
      </c>
      <c r="AJ4932" s="108" t="str">
        <f>IF($C4932="", "", IF(IFERROR(INDEX(Ingredients!F$11:F$310, MATCH($C4932, Ingredients!$B$11:$B$310, 0)), "")="", "", IFERROR(INDEX(Ingredients!F$11:F$310, MATCH($C4932, Ingredients!$B$11:$B$310, 0)), "")))</f>
        <v/>
      </c>
      <c r="AK4932" s="106" t="str">
        <f>IF($C4932="", "", IF(IFERROR(INDEX(Ingredients!G$11:G$310, MATCH($C4932, Ingredients!$B$11:$B$310, 0)), "")="", "", IFERROR(INDEX(Ingredients!G$11:G$310, MATCH($C4932, Ingredients!$B$11:$B$310, 0)), "")))</f>
        <v/>
      </c>
      <c r="AL4932" s="79" t="str">
        <f>IF($C4932="", "", IF(IFERROR(INDEX(Ingredients!H$11:H$310, MATCH($C4932, Ingredients!$B$11:$B$310, 0)), "")="", "", IFERROR(INDEX(Ingredients!H$11:H$310, MATCH($C4932, Ingredients!$B$11:$B$310, 0)), "")))</f>
        <v/>
      </c>
      <c r="AN4932" s="83" t="str">
        <f t="shared" si="1145"/>
        <v/>
      </c>
      <c r="AP4932" s="114" t="str">
        <f t="shared" si="1155"/>
        <v/>
      </c>
      <c r="AR4932" s="117" t="str">
        <f>IF($C4932="", "", IF(IFERROR(INDEX(Ingredients!$AI$11:$AI$310, MATCH($C4932, Ingredients!$B$11:$B$310, 0)), "")="", "", IFERROR(INDEX(Ingredients!$AI$11:$AI$310, MATCH($C4932, Ingredients!$B$11:$B$310, 0)), "")))</f>
        <v/>
      </c>
      <c r="AT4932" s="120" t="str">
        <f t="shared" si="1156"/>
        <v/>
      </c>
      <c r="AV4932" s="90" t="str">
        <f t="shared" si="1146"/>
        <v/>
      </c>
      <c r="AX4932" s="90" t="str">
        <f>IF($AV4932="", "", COUNTIF($AV$11:$AV$5010, "&lt;"&amp;$AV4932)+1+COUNTIF($AV$11:$AV4932, $AV4932)-1)</f>
        <v/>
      </c>
      <c r="AZ4932" s="111" t="str">
        <f>IF($B4932="", "", SUMIF('Shopping List'!$AV$11:$AV$25, $B4932, 'Shopping List'!$BN$11:$BN$25))</f>
        <v/>
      </c>
      <c r="BB4932" s="117" t="str">
        <f t="shared" si="1157"/>
        <v/>
      </c>
    </row>
    <row r="4933" spans="1:54" x14ac:dyDescent="0.25">
      <c r="A4933" s="4"/>
      <c r="B4933" s="37"/>
      <c r="C4933" s="124"/>
      <c r="D4933" s="39"/>
      <c r="E4933" s="125"/>
      <c r="F4933" s="48"/>
      <c r="G4933" s="4"/>
      <c r="H4933" s="4"/>
      <c r="I4933" s="95" t="str">
        <f>IF($C4933="", "", IF(IFERROR(INDEX(Ingredients!$C$11:$C$310, MATCH($C4933, Ingredients!$B$11:$B$310, 0)), "")="", "", IFERROR(INDEX(Ingredients!$C$11:$C$310, MATCH($C4933, Ingredients!$B$11:$B$310, 0)), "")))</f>
        <v/>
      </c>
      <c r="J4933" s="73" t="str">
        <f>IF($B4933="", "", IF(IFERROR(INDEX(Meals!$C$11:$C$260, MATCH($B4933, Meals!$B$11:$B$260, 0)), "")="", "", IFERROR(INDEX(Meals!$C$11:$C$260, MATCH($B4933, Meals!$B$11:$B$260, 0)), "")))</f>
        <v/>
      </c>
      <c r="K4933" s="4"/>
      <c r="L4933" s="72" t="str">
        <f t="shared" si="1147"/>
        <v/>
      </c>
      <c r="M4933" s="73" t="str">
        <f t="shared" si="1148"/>
        <v/>
      </c>
      <c r="N4933" s="4"/>
      <c r="O4933" s="78" t="str">
        <f t="shared" si="1149"/>
        <v/>
      </c>
      <c r="P4933" s="79" t="str">
        <f t="shared" si="1150"/>
        <v/>
      </c>
      <c r="Q4933" s="4"/>
      <c r="R4933" s="90" t="str">
        <f t="shared" si="1151"/>
        <v/>
      </c>
      <c r="S4933" s="4"/>
      <c r="Y4933" s="18" t="str">
        <f t="shared" si="1152"/>
        <v/>
      </c>
      <c r="AA4933" s="18" t="str">
        <f t="shared" si="1143"/>
        <v/>
      </c>
      <c r="AB4933" s="18" t="str">
        <f t="shared" si="1144"/>
        <v/>
      </c>
      <c r="AC4933" s="18" t="str">
        <f t="shared" si="1153"/>
        <v/>
      </c>
      <c r="AD4933" s="18" t="str">
        <f t="shared" si="1153"/>
        <v/>
      </c>
      <c r="AE4933" s="18" t="str">
        <f t="shared" si="1154"/>
        <v/>
      </c>
      <c r="AG4933" s="95" t="str">
        <f>IF($C4933="", "", IF(IFERROR(INDEX(Ingredients!C$11:C$310, MATCH($C4933, Ingredients!$B$11:$B$310, 0)), "")="", "", IFERROR(INDEX(Ingredients!C$11:C$310, MATCH($C4933, Ingredients!$B$11:$B$310, 0)), "")))</f>
        <v/>
      </c>
      <c r="AH4933" s="105" t="str">
        <f>IF($C4933="", "", IF(IFERROR(INDEX(Ingredients!D$11:D$310, MATCH($C4933, Ingredients!$B$11:$B$310, 0)), "")="", "", IFERROR(INDEX(Ingredients!D$11:D$310, MATCH($C4933, Ingredients!$B$11:$B$310, 0)), "")))</f>
        <v/>
      </c>
      <c r="AI4933" s="106" t="str">
        <f>IF($C4933="", "", IF(IFERROR(INDEX(Ingredients!E$11:E$310, MATCH($C4933, Ingredients!$B$11:$B$310, 0)), "")="", "", IFERROR(INDEX(Ingredients!E$11:E$310, MATCH($C4933, Ingredients!$B$11:$B$310, 0)), "")))</f>
        <v/>
      </c>
      <c r="AJ4933" s="108" t="str">
        <f>IF($C4933="", "", IF(IFERROR(INDEX(Ingredients!F$11:F$310, MATCH($C4933, Ingredients!$B$11:$B$310, 0)), "")="", "", IFERROR(INDEX(Ingredients!F$11:F$310, MATCH($C4933, Ingredients!$B$11:$B$310, 0)), "")))</f>
        <v/>
      </c>
      <c r="AK4933" s="106" t="str">
        <f>IF($C4933="", "", IF(IFERROR(INDEX(Ingredients!G$11:G$310, MATCH($C4933, Ingredients!$B$11:$B$310, 0)), "")="", "", IFERROR(INDEX(Ingredients!G$11:G$310, MATCH($C4933, Ingredients!$B$11:$B$310, 0)), "")))</f>
        <v/>
      </c>
      <c r="AL4933" s="79" t="str">
        <f>IF($C4933="", "", IF(IFERROR(INDEX(Ingredients!H$11:H$310, MATCH($C4933, Ingredients!$B$11:$B$310, 0)), "")="", "", IFERROR(INDEX(Ingredients!H$11:H$310, MATCH($C4933, Ingredients!$B$11:$B$310, 0)), "")))</f>
        <v/>
      </c>
      <c r="AN4933" s="83" t="str">
        <f t="shared" si="1145"/>
        <v/>
      </c>
      <c r="AP4933" s="114" t="str">
        <f t="shared" si="1155"/>
        <v/>
      </c>
      <c r="AR4933" s="117" t="str">
        <f>IF($C4933="", "", IF(IFERROR(INDEX(Ingredients!$AI$11:$AI$310, MATCH($C4933, Ingredients!$B$11:$B$310, 0)), "")="", "", IFERROR(INDEX(Ingredients!$AI$11:$AI$310, MATCH($C4933, Ingredients!$B$11:$B$310, 0)), "")))</f>
        <v/>
      </c>
      <c r="AT4933" s="120" t="str">
        <f t="shared" si="1156"/>
        <v/>
      </c>
      <c r="AV4933" s="90" t="str">
        <f t="shared" si="1146"/>
        <v/>
      </c>
      <c r="AX4933" s="90" t="str">
        <f>IF($AV4933="", "", COUNTIF($AV$11:$AV$5010, "&lt;"&amp;$AV4933)+1+COUNTIF($AV$11:$AV4933, $AV4933)-1)</f>
        <v/>
      </c>
      <c r="AZ4933" s="111" t="str">
        <f>IF($B4933="", "", SUMIF('Shopping List'!$AV$11:$AV$25, $B4933, 'Shopping List'!$BN$11:$BN$25))</f>
        <v/>
      </c>
      <c r="BB4933" s="117" t="str">
        <f t="shared" si="1157"/>
        <v/>
      </c>
    </row>
    <row r="4934" spans="1:54" x14ac:dyDescent="0.25">
      <c r="A4934" s="4"/>
      <c r="B4934" s="37"/>
      <c r="C4934" s="124"/>
      <c r="D4934" s="39"/>
      <c r="E4934" s="125"/>
      <c r="F4934" s="48"/>
      <c r="G4934" s="4"/>
      <c r="H4934" s="4"/>
      <c r="I4934" s="95" t="str">
        <f>IF($C4934="", "", IF(IFERROR(INDEX(Ingredients!$C$11:$C$310, MATCH($C4934, Ingredients!$B$11:$B$310, 0)), "")="", "", IFERROR(INDEX(Ingredients!$C$11:$C$310, MATCH($C4934, Ingredients!$B$11:$B$310, 0)), "")))</f>
        <v/>
      </c>
      <c r="J4934" s="73" t="str">
        <f>IF($B4934="", "", IF(IFERROR(INDEX(Meals!$C$11:$C$260, MATCH($B4934, Meals!$B$11:$B$260, 0)), "")="", "", IFERROR(INDEX(Meals!$C$11:$C$260, MATCH($B4934, Meals!$B$11:$B$260, 0)), "")))</f>
        <v/>
      </c>
      <c r="K4934" s="4"/>
      <c r="L4934" s="72" t="str">
        <f t="shared" si="1147"/>
        <v/>
      </c>
      <c r="M4934" s="73" t="str">
        <f t="shared" si="1148"/>
        <v/>
      </c>
      <c r="N4934" s="4"/>
      <c r="O4934" s="78" t="str">
        <f t="shared" si="1149"/>
        <v/>
      </c>
      <c r="P4934" s="79" t="str">
        <f t="shared" si="1150"/>
        <v/>
      </c>
      <c r="Q4934" s="4"/>
      <c r="R4934" s="90" t="str">
        <f t="shared" si="1151"/>
        <v/>
      </c>
      <c r="S4934" s="4"/>
      <c r="Y4934" s="18" t="str">
        <f t="shared" si="1152"/>
        <v/>
      </c>
      <c r="AA4934" s="18" t="str">
        <f t="shared" si="1143"/>
        <v/>
      </c>
      <c r="AB4934" s="18" t="str">
        <f t="shared" si="1144"/>
        <v/>
      </c>
      <c r="AC4934" s="18" t="str">
        <f t="shared" si="1153"/>
        <v/>
      </c>
      <c r="AD4934" s="18" t="str">
        <f t="shared" si="1153"/>
        <v/>
      </c>
      <c r="AE4934" s="18" t="str">
        <f t="shared" si="1154"/>
        <v/>
      </c>
      <c r="AG4934" s="95" t="str">
        <f>IF($C4934="", "", IF(IFERROR(INDEX(Ingredients!C$11:C$310, MATCH($C4934, Ingredients!$B$11:$B$310, 0)), "")="", "", IFERROR(INDEX(Ingredients!C$11:C$310, MATCH($C4934, Ingredients!$B$11:$B$310, 0)), "")))</f>
        <v/>
      </c>
      <c r="AH4934" s="105" t="str">
        <f>IF($C4934="", "", IF(IFERROR(INDEX(Ingredients!D$11:D$310, MATCH($C4934, Ingredients!$B$11:$B$310, 0)), "")="", "", IFERROR(INDEX(Ingredients!D$11:D$310, MATCH($C4934, Ingredients!$B$11:$B$310, 0)), "")))</f>
        <v/>
      </c>
      <c r="AI4934" s="106" t="str">
        <f>IF($C4934="", "", IF(IFERROR(INDEX(Ingredients!E$11:E$310, MATCH($C4934, Ingredients!$B$11:$B$310, 0)), "")="", "", IFERROR(INDEX(Ingredients!E$11:E$310, MATCH($C4934, Ingredients!$B$11:$B$310, 0)), "")))</f>
        <v/>
      </c>
      <c r="AJ4934" s="108" t="str">
        <f>IF($C4934="", "", IF(IFERROR(INDEX(Ingredients!F$11:F$310, MATCH($C4934, Ingredients!$B$11:$B$310, 0)), "")="", "", IFERROR(INDEX(Ingredients!F$11:F$310, MATCH($C4934, Ingredients!$B$11:$B$310, 0)), "")))</f>
        <v/>
      </c>
      <c r="AK4934" s="106" t="str">
        <f>IF($C4934="", "", IF(IFERROR(INDEX(Ingredients!G$11:G$310, MATCH($C4934, Ingredients!$B$11:$B$310, 0)), "")="", "", IFERROR(INDEX(Ingredients!G$11:G$310, MATCH($C4934, Ingredients!$B$11:$B$310, 0)), "")))</f>
        <v/>
      </c>
      <c r="AL4934" s="79" t="str">
        <f>IF($C4934="", "", IF(IFERROR(INDEX(Ingredients!H$11:H$310, MATCH($C4934, Ingredients!$B$11:$B$310, 0)), "")="", "", IFERROR(INDEX(Ingredients!H$11:H$310, MATCH($C4934, Ingredients!$B$11:$B$310, 0)), "")))</f>
        <v/>
      </c>
      <c r="AN4934" s="83" t="str">
        <f t="shared" si="1145"/>
        <v/>
      </c>
      <c r="AP4934" s="114" t="str">
        <f t="shared" si="1155"/>
        <v/>
      </c>
      <c r="AR4934" s="117" t="str">
        <f>IF($C4934="", "", IF(IFERROR(INDEX(Ingredients!$AI$11:$AI$310, MATCH($C4934, Ingredients!$B$11:$B$310, 0)), "")="", "", IFERROR(INDEX(Ingredients!$AI$11:$AI$310, MATCH($C4934, Ingredients!$B$11:$B$310, 0)), "")))</f>
        <v/>
      </c>
      <c r="AT4934" s="120" t="str">
        <f t="shared" si="1156"/>
        <v/>
      </c>
      <c r="AV4934" s="90" t="str">
        <f t="shared" si="1146"/>
        <v/>
      </c>
      <c r="AX4934" s="90" t="str">
        <f>IF($AV4934="", "", COUNTIF($AV$11:$AV$5010, "&lt;"&amp;$AV4934)+1+COUNTIF($AV$11:$AV4934, $AV4934)-1)</f>
        <v/>
      </c>
      <c r="AZ4934" s="111" t="str">
        <f>IF($B4934="", "", SUMIF('Shopping List'!$AV$11:$AV$25, $B4934, 'Shopping List'!$BN$11:$BN$25))</f>
        <v/>
      </c>
      <c r="BB4934" s="117" t="str">
        <f t="shared" si="1157"/>
        <v/>
      </c>
    </row>
    <row r="4935" spans="1:54" x14ac:dyDescent="0.25">
      <c r="A4935" s="4"/>
      <c r="B4935" s="37"/>
      <c r="C4935" s="124"/>
      <c r="D4935" s="39"/>
      <c r="E4935" s="125"/>
      <c r="F4935" s="48"/>
      <c r="G4935" s="4"/>
      <c r="H4935" s="4"/>
      <c r="I4935" s="95" t="str">
        <f>IF($C4935="", "", IF(IFERROR(INDEX(Ingredients!$C$11:$C$310, MATCH($C4935, Ingredients!$B$11:$B$310, 0)), "")="", "", IFERROR(INDEX(Ingredients!$C$11:$C$310, MATCH($C4935, Ingredients!$B$11:$B$310, 0)), "")))</f>
        <v/>
      </c>
      <c r="J4935" s="73" t="str">
        <f>IF($B4935="", "", IF(IFERROR(INDEX(Meals!$C$11:$C$260, MATCH($B4935, Meals!$B$11:$B$260, 0)), "")="", "", IFERROR(INDEX(Meals!$C$11:$C$260, MATCH($B4935, Meals!$B$11:$B$260, 0)), "")))</f>
        <v/>
      </c>
      <c r="K4935" s="4"/>
      <c r="L4935" s="72" t="str">
        <f t="shared" si="1147"/>
        <v/>
      </c>
      <c r="M4935" s="73" t="str">
        <f t="shared" si="1148"/>
        <v/>
      </c>
      <c r="N4935" s="4"/>
      <c r="O4935" s="78" t="str">
        <f t="shared" si="1149"/>
        <v/>
      </c>
      <c r="P4935" s="79" t="str">
        <f t="shared" si="1150"/>
        <v/>
      </c>
      <c r="Q4935" s="4"/>
      <c r="R4935" s="90" t="str">
        <f t="shared" si="1151"/>
        <v/>
      </c>
      <c r="S4935" s="4"/>
      <c r="Y4935" s="18" t="str">
        <f t="shared" si="1152"/>
        <v/>
      </c>
      <c r="AA4935" s="18" t="str">
        <f t="shared" si="1143"/>
        <v/>
      </c>
      <c r="AB4935" s="18" t="str">
        <f t="shared" si="1144"/>
        <v/>
      </c>
      <c r="AC4935" s="18" t="str">
        <f t="shared" si="1153"/>
        <v/>
      </c>
      <c r="AD4935" s="18" t="str">
        <f t="shared" si="1153"/>
        <v/>
      </c>
      <c r="AE4935" s="18" t="str">
        <f t="shared" si="1154"/>
        <v/>
      </c>
      <c r="AG4935" s="95" t="str">
        <f>IF($C4935="", "", IF(IFERROR(INDEX(Ingredients!C$11:C$310, MATCH($C4935, Ingredients!$B$11:$B$310, 0)), "")="", "", IFERROR(INDEX(Ingredients!C$11:C$310, MATCH($C4935, Ingredients!$B$11:$B$310, 0)), "")))</f>
        <v/>
      </c>
      <c r="AH4935" s="105" t="str">
        <f>IF($C4935="", "", IF(IFERROR(INDEX(Ingredients!D$11:D$310, MATCH($C4935, Ingredients!$B$11:$B$310, 0)), "")="", "", IFERROR(INDEX(Ingredients!D$11:D$310, MATCH($C4935, Ingredients!$B$11:$B$310, 0)), "")))</f>
        <v/>
      </c>
      <c r="AI4935" s="106" t="str">
        <f>IF($C4935="", "", IF(IFERROR(INDEX(Ingredients!E$11:E$310, MATCH($C4935, Ingredients!$B$11:$B$310, 0)), "")="", "", IFERROR(INDEX(Ingredients!E$11:E$310, MATCH($C4935, Ingredients!$B$11:$B$310, 0)), "")))</f>
        <v/>
      </c>
      <c r="AJ4935" s="108" t="str">
        <f>IF($C4935="", "", IF(IFERROR(INDEX(Ingredients!F$11:F$310, MATCH($C4935, Ingredients!$B$11:$B$310, 0)), "")="", "", IFERROR(INDEX(Ingredients!F$11:F$310, MATCH($C4935, Ingredients!$B$11:$B$310, 0)), "")))</f>
        <v/>
      </c>
      <c r="AK4935" s="106" t="str">
        <f>IF($C4935="", "", IF(IFERROR(INDEX(Ingredients!G$11:G$310, MATCH($C4935, Ingredients!$B$11:$B$310, 0)), "")="", "", IFERROR(INDEX(Ingredients!G$11:G$310, MATCH($C4935, Ingredients!$B$11:$B$310, 0)), "")))</f>
        <v/>
      </c>
      <c r="AL4935" s="79" t="str">
        <f>IF($C4935="", "", IF(IFERROR(INDEX(Ingredients!H$11:H$310, MATCH($C4935, Ingredients!$B$11:$B$310, 0)), "")="", "", IFERROR(INDEX(Ingredients!H$11:H$310, MATCH($C4935, Ingredients!$B$11:$B$310, 0)), "")))</f>
        <v/>
      </c>
      <c r="AN4935" s="83" t="str">
        <f t="shared" si="1145"/>
        <v/>
      </c>
      <c r="AP4935" s="114" t="str">
        <f t="shared" si="1155"/>
        <v/>
      </c>
      <c r="AR4935" s="117" t="str">
        <f>IF($C4935="", "", IF(IFERROR(INDEX(Ingredients!$AI$11:$AI$310, MATCH($C4935, Ingredients!$B$11:$B$310, 0)), "")="", "", IFERROR(INDEX(Ingredients!$AI$11:$AI$310, MATCH($C4935, Ingredients!$B$11:$B$310, 0)), "")))</f>
        <v/>
      </c>
      <c r="AT4935" s="120" t="str">
        <f t="shared" si="1156"/>
        <v/>
      </c>
      <c r="AV4935" s="90" t="str">
        <f t="shared" si="1146"/>
        <v/>
      </c>
      <c r="AX4935" s="90" t="str">
        <f>IF($AV4935="", "", COUNTIF($AV$11:$AV$5010, "&lt;"&amp;$AV4935)+1+COUNTIF($AV$11:$AV4935, $AV4935)-1)</f>
        <v/>
      </c>
      <c r="AZ4935" s="111" t="str">
        <f>IF($B4935="", "", SUMIF('Shopping List'!$AV$11:$AV$25, $B4935, 'Shopping List'!$BN$11:$BN$25))</f>
        <v/>
      </c>
      <c r="BB4935" s="117" t="str">
        <f t="shared" si="1157"/>
        <v/>
      </c>
    </row>
    <row r="4936" spans="1:54" x14ac:dyDescent="0.25">
      <c r="A4936" s="4"/>
      <c r="B4936" s="37"/>
      <c r="C4936" s="124"/>
      <c r="D4936" s="39"/>
      <c r="E4936" s="125"/>
      <c r="F4936" s="48"/>
      <c r="G4936" s="4"/>
      <c r="H4936" s="4"/>
      <c r="I4936" s="95" t="str">
        <f>IF($C4936="", "", IF(IFERROR(INDEX(Ingredients!$C$11:$C$310, MATCH($C4936, Ingredients!$B$11:$B$310, 0)), "")="", "", IFERROR(INDEX(Ingredients!$C$11:$C$310, MATCH($C4936, Ingredients!$B$11:$B$310, 0)), "")))</f>
        <v/>
      </c>
      <c r="J4936" s="73" t="str">
        <f>IF($B4936="", "", IF(IFERROR(INDEX(Meals!$C$11:$C$260, MATCH($B4936, Meals!$B$11:$B$260, 0)), "")="", "", IFERROR(INDEX(Meals!$C$11:$C$260, MATCH($B4936, Meals!$B$11:$B$260, 0)), "")))</f>
        <v/>
      </c>
      <c r="K4936" s="4"/>
      <c r="L4936" s="72" t="str">
        <f t="shared" si="1147"/>
        <v/>
      </c>
      <c r="M4936" s="73" t="str">
        <f t="shared" si="1148"/>
        <v/>
      </c>
      <c r="N4936" s="4"/>
      <c r="O4936" s="78" t="str">
        <f t="shared" si="1149"/>
        <v/>
      </c>
      <c r="P4936" s="79" t="str">
        <f t="shared" si="1150"/>
        <v/>
      </c>
      <c r="Q4936" s="4"/>
      <c r="R4936" s="90" t="str">
        <f t="shared" si="1151"/>
        <v/>
      </c>
      <c r="S4936" s="4"/>
      <c r="Y4936" s="18" t="str">
        <f t="shared" si="1152"/>
        <v/>
      </c>
      <c r="AA4936" s="18" t="str">
        <f t="shared" si="1143"/>
        <v/>
      </c>
      <c r="AB4936" s="18" t="str">
        <f t="shared" si="1144"/>
        <v/>
      </c>
      <c r="AC4936" s="18" t="str">
        <f t="shared" si="1153"/>
        <v/>
      </c>
      <c r="AD4936" s="18" t="str">
        <f t="shared" si="1153"/>
        <v/>
      </c>
      <c r="AE4936" s="18" t="str">
        <f t="shared" si="1154"/>
        <v/>
      </c>
      <c r="AG4936" s="95" t="str">
        <f>IF($C4936="", "", IF(IFERROR(INDEX(Ingredients!C$11:C$310, MATCH($C4936, Ingredients!$B$11:$B$310, 0)), "")="", "", IFERROR(INDEX(Ingredients!C$11:C$310, MATCH($C4936, Ingredients!$B$11:$B$310, 0)), "")))</f>
        <v/>
      </c>
      <c r="AH4936" s="105" t="str">
        <f>IF($C4936="", "", IF(IFERROR(INDEX(Ingredients!D$11:D$310, MATCH($C4936, Ingredients!$B$11:$B$310, 0)), "")="", "", IFERROR(INDEX(Ingredients!D$11:D$310, MATCH($C4936, Ingredients!$B$11:$B$310, 0)), "")))</f>
        <v/>
      </c>
      <c r="AI4936" s="106" t="str">
        <f>IF($C4936="", "", IF(IFERROR(INDEX(Ingredients!E$11:E$310, MATCH($C4936, Ingredients!$B$11:$B$310, 0)), "")="", "", IFERROR(INDEX(Ingredients!E$11:E$310, MATCH($C4936, Ingredients!$B$11:$B$310, 0)), "")))</f>
        <v/>
      </c>
      <c r="AJ4936" s="108" t="str">
        <f>IF($C4936="", "", IF(IFERROR(INDEX(Ingredients!F$11:F$310, MATCH($C4936, Ingredients!$B$11:$B$310, 0)), "")="", "", IFERROR(INDEX(Ingredients!F$11:F$310, MATCH($C4936, Ingredients!$B$11:$B$310, 0)), "")))</f>
        <v/>
      </c>
      <c r="AK4936" s="106" t="str">
        <f>IF($C4936="", "", IF(IFERROR(INDEX(Ingredients!G$11:G$310, MATCH($C4936, Ingredients!$B$11:$B$310, 0)), "")="", "", IFERROR(INDEX(Ingredients!G$11:G$310, MATCH($C4936, Ingredients!$B$11:$B$310, 0)), "")))</f>
        <v/>
      </c>
      <c r="AL4936" s="79" t="str">
        <f>IF($C4936="", "", IF(IFERROR(INDEX(Ingredients!H$11:H$310, MATCH($C4936, Ingredients!$B$11:$B$310, 0)), "")="", "", IFERROR(INDEX(Ingredients!H$11:H$310, MATCH($C4936, Ingredients!$B$11:$B$310, 0)), "")))</f>
        <v/>
      </c>
      <c r="AN4936" s="83" t="str">
        <f t="shared" si="1145"/>
        <v/>
      </c>
      <c r="AP4936" s="114" t="str">
        <f t="shared" si="1155"/>
        <v/>
      </c>
      <c r="AR4936" s="117" t="str">
        <f>IF($C4936="", "", IF(IFERROR(INDEX(Ingredients!$AI$11:$AI$310, MATCH($C4936, Ingredients!$B$11:$B$310, 0)), "")="", "", IFERROR(INDEX(Ingredients!$AI$11:$AI$310, MATCH($C4936, Ingredients!$B$11:$B$310, 0)), "")))</f>
        <v/>
      </c>
      <c r="AT4936" s="120" t="str">
        <f t="shared" si="1156"/>
        <v/>
      </c>
      <c r="AV4936" s="90" t="str">
        <f t="shared" si="1146"/>
        <v/>
      </c>
      <c r="AX4936" s="90" t="str">
        <f>IF($AV4936="", "", COUNTIF($AV$11:$AV$5010, "&lt;"&amp;$AV4936)+1+COUNTIF($AV$11:$AV4936, $AV4936)-1)</f>
        <v/>
      </c>
      <c r="AZ4936" s="111" t="str">
        <f>IF($B4936="", "", SUMIF('Shopping List'!$AV$11:$AV$25, $B4936, 'Shopping List'!$BN$11:$BN$25))</f>
        <v/>
      </c>
      <c r="BB4936" s="117" t="str">
        <f t="shared" si="1157"/>
        <v/>
      </c>
    </row>
    <row r="4937" spans="1:54" x14ac:dyDescent="0.25">
      <c r="A4937" s="4"/>
      <c r="B4937" s="37"/>
      <c r="C4937" s="124"/>
      <c r="D4937" s="39"/>
      <c r="E4937" s="125"/>
      <c r="F4937" s="48"/>
      <c r="G4937" s="4"/>
      <c r="H4937" s="4"/>
      <c r="I4937" s="95" t="str">
        <f>IF($C4937="", "", IF(IFERROR(INDEX(Ingredients!$C$11:$C$310, MATCH($C4937, Ingredients!$B$11:$B$310, 0)), "")="", "", IFERROR(INDEX(Ingredients!$C$11:$C$310, MATCH($C4937, Ingredients!$B$11:$B$310, 0)), "")))</f>
        <v/>
      </c>
      <c r="J4937" s="73" t="str">
        <f>IF($B4937="", "", IF(IFERROR(INDEX(Meals!$C$11:$C$260, MATCH($B4937, Meals!$B$11:$B$260, 0)), "")="", "", IFERROR(INDEX(Meals!$C$11:$C$260, MATCH($B4937, Meals!$B$11:$B$260, 0)), "")))</f>
        <v/>
      </c>
      <c r="K4937" s="4"/>
      <c r="L4937" s="72" t="str">
        <f t="shared" si="1147"/>
        <v/>
      </c>
      <c r="M4937" s="73" t="str">
        <f t="shared" si="1148"/>
        <v/>
      </c>
      <c r="N4937" s="4"/>
      <c r="O4937" s="78" t="str">
        <f t="shared" si="1149"/>
        <v/>
      </c>
      <c r="P4937" s="79" t="str">
        <f t="shared" si="1150"/>
        <v/>
      </c>
      <c r="Q4937" s="4"/>
      <c r="R4937" s="90" t="str">
        <f t="shared" si="1151"/>
        <v/>
      </c>
      <c r="S4937" s="4"/>
      <c r="Y4937" s="18" t="str">
        <f t="shared" si="1152"/>
        <v/>
      </c>
      <c r="AA4937" s="18" t="str">
        <f t="shared" si="1143"/>
        <v/>
      </c>
      <c r="AB4937" s="18" t="str">
        <f t="shared" si="1144"/>
        <v/>
      </c>
      <c r="AC4937" s="18" t="str">
        <f t="shared" si="1153"/>
        <v/>
      </c>
      <c r="AD4937" s="18" t="str">
        <f t="shared" si="1153"/>
        <v/>
      </c>
      <c r="AE4937" s="18" t="str">
        <f t="shared" si="1154"/>
        <v/>
      </c>
      <c r="AG4937" s="95" t="str">
        <f>IF($C4937="", "", IF(IFERROR(INDEX(Ingredients!C$11:C$310, MATCH($C4937, Ingredients!$B$11:$B$310, 0)), "")="", "", IFERROR(INDEX(Ingredients!C$11:C$310, MATCH($C4937, Ingredients!$B$11:$B$310, 0)), "")))</f>
        <v/>
      </c>
      <c r="AH4937" s="105" t="str">
        <f>IF($C4937="", "", IF(IFERROR(INDEX(Ingredients!D$11:D$310, MATCH($C4937, Ingredients!$B$11:$B$310, 0)), "")="", "", IFERROR(INDEX(Ingredients!D$11:D$310, MATCH($C4937, Ingredients!$B$11:$B$310, 0)), "")))</f>
        <v/>
      </c>
      <c r="AI4937" s="106" t="str">
        <f>IF($C4937="", "", IF(IFERROR(INDEX(Ingredients!E$11:E$310, MATCH($C4937, Ingredients!$B$11:$B$310, 0)), "")="", "", IFERROR(INDEX(Ingredients!E$11:E$310, MATCH($C4937, Ingredients!$B$11:$B$310, 0)), "")))</f>
        <v/>
      </c>
      <c r="AJ4937" s="108" t="str">
        <f>IF($C4937="", "", IF(IFERROR(INDEX(Ingredients!F$11:F$310, MATCH($C4937, Ingredients!$B$11:$B$310, 0)), "")="", "", IFERROR(INDEX(Ingredients!F$11:F$310, MATCH($C4937, Ingredients!$B$11:$B$310, 0)), "")))</f>
        <v/>
      </c>
      <c r="AK4937" s="106" t="str">
        <f>IF($C4937="", "", IF(IFERROR(INDEX(Ingredients!G$11:G$310, MATCH($C4937, Ingredients!$B$11:$B$310, 0)), "")="", "", IFERROR(INDEX(Ingredients!G$11:G$310, MATCH($C4937, Ingredients!$B$11:$B$310, 0)), "")))</f>
        <v/>
      </c>
      <c r="AL4937" s="79" t="str">
        <f>IF($C4937="", "", IF(IFERROR(INDEX(Ingredients!H$11:H$310, MATCH($C4937, Ingredients!$B$11:$B$310, 0)), "")="", "", IFERROR(INDEX(Ingredients!H$11:H$310, MATCH($C4937, Ingredients!$B$11:$B$310, 0)), "")))</f>
        <v/>
      </c>
      <c r="AN4937" s="83" t="str">
        <f t="shared" si="1145"/>
        <v/>
      </c>
      <c r="AP4937" s="114" t="str">
        <f t="shared" si="1155"/>
        <v/>
      </c>
      <c r="AR4937" s="117" t="str">
        <f>IF($C4937="", "", IF(IFERROR(INDEX(Ingredients!$AI$11:$AI$310, MATCH($C4937, Ingredients!$B$11:$B$310, 0)), "")="", "", IFERROR(INDEX(Ingredients!$AI$11:$AI$310, MATCH($C4937, Ingredients!$B$11:$B$310, 0)), "")))</f>
        <v/>
      </c>
      <c r="AT4937" s="120" t="str">
        <f t="shared" si="1156"/>
        <v/>
      </c>
      <c r="AV4937" s="90" t="str">
        <f t="shared" si="1146"/>
        <v/>
      </c>
      <c r="AX4937" s="90" t="str">
        <f>IF($AV4937="", "", COUNTIF($AV$11:$AV$5010, "&lt;"&amp;$AV4937)+1+COUNTIF($AV$11:$AV4937, $AV4937)-1)</f>
        <v/>
      </c>
      <c r="AZ4937" s="111" t="str">
        <f>IF($B4937="", "", SUMIF('Shopping List'!$AV$11:$AV$25, $B4937, 'Shopping List'!$BN$11:$BN$25))</f>
        <v/>
      </c>
      <c r="BB4937" s="117" t="str">
        <f t="shared" si="1157"/>
        <v/>
      </c>
    </row>
    <row r="4938" spans="1:54" x14ac:dyDescent="0.25">
      <c r="A4938" s="4"/>
      <c r="B4938" s="37"/>
      <c r="C4938" s="124"/>
      <c r="D4938" s="39"/>
      <c r="E4938" s="125"/>
      <c r="F4938" s="48"/>
      <c r="G4938" s="4"/>
      <c r="H4938" s="4"/>
      <c r="I4938" s="95" t="str">
        <f>IF($C4938="", "", IF(IFERROR(INDEX(Ingredients!$C$11:$C$310, MATCH($C4938, Ingredients!$B$11:$B$310, 0)), "")="", "", IFERROR(INDEX(Ingredients!$C$11:$C$310, MATCH($C4938, Ingredients!$B$11:$B$310, 0)), "")))</f>
        <v/>
      </c>
      <c r="J4938" s="73" t="str">
        <f>IF($B4938="", "", IF(IFERROR(INDEX(Meals!$C$11:$C$260, MATCH($B4938, Meals!$B$11:$B$260, 0)), "")="", "", IFERROR(INDEX(Meals!$C$11:$C$260, MATCH($B4938, Meals!$B$11:$B$260, 0)), "")))</f>
        <v/>
      </c>
      <c r="K4938" s="4"/>
      <c r="L4938" s="72" t="str">
        <f t="shared" si="1147"/>
        <v/>
      </c>
      <c r="M4938" s="73" t="str">
        <f t="shared" si="1148"/>
        <v/>
      </c>
      <c r="N4938" s="4"/>
      <c r="O4938" s="78" t="str">
        <f t="shared" si="1149"/>
        <v/>
      </c>
      <c r="P4938" s="79" t="str">
        <f t="shared" si="1150"/>
        <v/>
      </c>
      <c r="Q4938" s="4"/>
      <c r="R4938" s="90" t="str">
        <f t="shared" si="1151"/>
        <v/>
      </c>
      <c r="S4938" s="4"/>
      <c r="Y4938" s="18" t="str">
        <f t="shared" si="1152"/>
        <v/>
      </c>
      <c r="AA4938" s="18" t="str">
        <f t="shared" si="1143"/>
        <v/>
      </c>
      <c r="AB4938" s="18" t="str">
        <f t="shared" si="1144"/>
        <v/>
      </c>
      <c r="AC4938" s="18" t="str">
        <f t="shared" si="1153"/>
        <v/>
      </c>
      <c r="AD4938" s="18" t="str">
        <f t="shared" si="1153"/>
        <v/>
      </c>
      <c r="AE4938" s="18" t="str">
        <f t="shared" si="1154"/>
        <v/>
      </c>
      <c r="AG4938" s="95" t="str">
        <f>IF($C4938="", "", IF(IFERROR(INDEX(Ingredients!C$11:C$310, MATCH($C4938, Ingredients!$B$11:$B$310, 0)), "")="", "", IFERROR(INDEX(Ingredients!C$11:C$310, MATCH($C4938, Ingredients!$B$11:$B$310, 0)), "")))</f>
        <v/>
      </c>
      <c r="AH4938" s="105" t="str">
        <f>IF($C4938="", "", IF(IFERROR(INDEX(Ingredients!D$11:D$310, MATCH($C4938, Ingredients!$B$11:$B$310, 0)), "")="", "", IFERROR(INDEX(Ingredients!D$11:D$310, MATCH($C4938, Ingredients!$B$11:$B$310, 0)), "")))</f>
        <v/>
      </c>
      <c r="AI4938" s="106" t="str">
        <f>IF($C4938="", "", IF(IFERROR(INDEX(Ingredients!E$11:E$310, MATCH($C4938, Ingredients!$B$11:$B$310, 0)), "")="", "", IFERROR(INDEX(Ingredients!E$11:E$310, MATCH($C4938, Ingredients!$B$11:$B$310, 0)), "")))</f>
        <v/>
      </c>
      <c r="AJ4938" s="108" t="str">
        <f>IF($C4938="", "", IF(IFERROR(INDEX(Ingredients!F$11:F$310, MATCH($C4938, Ingredients!$B$11:$B$310, 0)), "")="", "", IFERROR(INDEX(Ingredients!F$11:F$310, MATCH($C4938, Ingredients!$B$11:$B$310, 0)), "")))</f>
        <v/>
      </c>
      <c r="AK4938" s="106" t="str">
        <f>IF($C4938="", "", IF(IFERROR(INDEX(Ingredients!G$11:G$310, MATCH($C4938, Ingredients!$B$11:$B$310, 0)), "")="", "", IFERROR(INDEX(Ingredients!G$11:G$310, MATCH($C4938, Ingredients!$B$11:$B$310, 0)), "")))</f>
        <v/>
      </c>
      <c r="AL4938" s="79" t="str">
        <f>IF($C4938="", "", IF(IFERROR(INDEX(Ingredients!H$11:H$310, MATCH($C4938, Ingredients!$B$11:$B$310, 0)), "")="", "", IFERROR(INDEX(Ingredients!H$11:H$310, MATCH($C4938, Ingredients!$B$11:$B$310, 0)), "")))</f>
        <v/>
      </c>
      <c r="AN4938" s="83" t="str">
        <f t="shared" si="1145"/>
        <v/>
      </c>
      <c r="AP4938" s="114" t="str">
        <f t="shared" si="1155"/>
        <v/>
      </c>
      <c r="AR4938" s="117" t="str">
        <f>IF($C4938="", "", IF(IFERROR(INDEX(Ingredients!$AI$11:$AI$310, MATCH($C4938, Ingredients!$B$11:$B$310, 0)), "")="", "", IFERROR(INDEX(Ingredients!$AI$11:$AI$310, MATCH($C4938, Ingredients!$B$11:$B$310, 0)), "")))</f>
        <v/>
      </c>
      <c r="AT4938" s="120" t="str">
        <f t="shared" si="1156"/>
        <v/>
      </c>
      <c r="AV4938" s="90" t="str">
        <f t="shared" si="1146"/>
        <v/>
      </c>
      <c r="AX4938" s="90" t="str">
        <f>IF($AV4938="", "", COUNTIF($AV$11:$AV$5010, "&lt;"&amp;$AV4938)+1+COUNTIF($AV$11:$AV4938, $AV4938)-1)</f>
        <v/>
      </c>
      <c r="AZ4938" s="111" t="str">
        <f>IF($B4938="", "", SUMIF('Shopping List'!$AV$11:$AV$25, $B4938, 'Shopping List'!$BN$11:$BN$25))</f>
        <v/>
      </c>
      <c r="BB4938" s="117" t="str">
        <f t="shared" si="1157"/>
        <v/>
      </c>
    </row>
    <row r="4939" spans="1:54" x14ac:dyDescent="0.25">
      <c r="A4939" s="4"/>
      <c r="B4939" s="37"/>
      <c r="C4939" s="124"/>
      <c r="D4939" s="39"/>
      <c r="E4939" s="125"/>
      <c r="F4939" s="48"/>
      <c r="G4939" s="4"/>
      <c r="H4939" s="4"/>
      <c r="I4939" s="95" t="str">
        <f>IF($C4939="", "", IF(IFERROR(INDEX(Ingredients!$C$11:$C$310, MATCH($C4939, Ingredients!$B$11:$B$310, 0)), "")="", "", IFERROR(INDEX(Ingredients!$C$11:$C$310, MATCH($C4939, Ingredients!$B$11:$B$310, 0)), "")))</f>
        <v/>
      </c>
      <c r="J4939" s="73" t="str">
        <f>IF($B4939="", "", IF(IFERROR(INDEX(Meals!$C$11:$C$260, MATCH($B4939, Meals!$B$11:$B$260, 0)), "")="", "", IFERROR(INDEX(Meals!$C$11:$C$260, MATCH($B4939, Meals!$B$11:$B$260, 0)), "")))</f>
        <v/>
      </c>
      <c r="K4939" s="4"/>
      <c r="L4939" s="72" t="str">
        <f t="shared" si="1147"/>
        <v/>
      </c>
      <c r="M4939" s="73" t="str">
        <f t="shared" si="1148"/>
        <v/>
      </c>
      <c r="N4939" s="4"/>
      <c r="O4939" s="78" t="str">
        <f t="shared" si="1149"/>
        <v/>
      </c>
      <c r="P4939" s="79" t="str">
        <f t="shared" si="1150"/>
        <v/>
      </c>
      <c r="Q4939" s="4"/>
      <c r="R4939" s="90" t="str">
        <f t="shared" si="1151"/>
        <v/>
      </c>
      <c r="S4939" s="4"/>
      <c r="Y4939" s="18" t="str">
        <f t="shared" si="1152"/>
        <v/>
      </c>
      <c r="AA4939" s="18" t="str">
        <f t="shared" ref="AA4939:AA5002" si="1158">IF($Y4939="", "", IF(AND(AA$5="X", B4939=""), $Y$6, IF(AND(NOT(B4939=""), COUNTIF(V$11:V$260, B4939)=0), $Y$7, "")))</f>
        <v/>
      </c>
      <c r="AB4939" s="18" t="str">
        <f t="shared" ref="AB4939:AB5002" si="1159">IF($Y4939="", "", IF(AND(AB$5="X", C4939=""), $Y$6, IF(AND(NOT(C4939=""), COUNTIF(W$11:W$310, C4939)=0), $Y$7, "")))</f>
        <v/>
      </c>
      <c r="AC4939" s="18" t="str">
        <f t="shared" si="1153"/>
        <v/>
      </c>
      <c r="AD4939" s="18" t="str">
        <f t="shared" si="1153"/>
        <v/>
      </c>
      <c r="AE4939" s="18" t="str">
        <f t="shared" si="1154"/>
        <v/>
      </c>
      <c r="AG4939" s="95" t="str">
        <f>IF($C4939="", "", IF(IFERROR(INDEX(Ingredients!C$11:C$310, MATCH($C4939, Ingredients!$B$11:$B$310, 0)), "")="", "", IFERROR(INDEX(Ingredients!C$11:C$310, MATCH($C4939, Ingredients!$B$11:$B$310, 0)), "")))</f>
        <v/>
      </c>
      <c r="AH4939" s="105" t="str">
        <f>IF($C4939="", "", IF(IFERROR(INDEX(Ingredients!D$11:D$310, MATCH($C4939, Ingredients!$B$11:$B$310, 0)), "")="", "", IFERROR(INDEX(Ingredients!D$11:D$310, MATCH($C4939, Ingredients!$B$11:$B$310, 0)), "")))</f>
        <v/>
      </c>
      <c r="AI4939" s="106" t="str">
        <f>IF($C4939="", "", IF(IFERROR(INDEX(Ingredients!E$11:E$310, MATCH($C4939, Ingredients!$B$11:$B$310, 0)), "")="", "", IFERROR(INDEX(Ingredients!E$11:E$310, MATCH($C4939, Ingredients!$B$11:$B$310, 0)), "")))</f>
        <v/>
      </c>
      <c r="AJ4939" s="108" t="str">
        <f>IF($C4939="", "", IF(IFERROR(INDEX(Ingredients!F$11:F$310, MATCH($C4939, Ingredients!$B$11:$B$310, 0)), "")="", "", IFERROR(INDEX(Ingredients!F$11:F$310, MATCH($C4939, Ingredients!$B$11:$B$310, 0)), "")))</f>
        <v/>
      </c>
      <c r="AK4939" s="106" t="str">
        <f>IF($C4939="", "", IF(IFERROR(INDEX(Ingredients!G$11:G$310, MATCH($C4939, Ingredients!$B$11:$B$310, 0)), "")="", "", IFERROR(INDEX(Ingredients!G$11:G$310, MATCH($C4939, Ingredients!$B$11:$B$310, 0)), "")))</f>
        <v/>
      </c>
      <c r="AL4939" s="79" t="str">
        <f>IF($C4939="", "", IF(IFERROR(INDEX(Ingredients!H$11:H$310, MATCH($C4939, Ingredients!$B$11:$B$310, 0)), "")="", "", IFERROR(INDEX(Ingredients!H$11:H$310, MATCH($C4939, Ingredients!$B$11:$B$310, 0)), "")))</f>
        <v/>
      </c>
      <c r="AN4939" s="83" t="str">
        <f t="shared" ref="AN4939:AN5002" si="1160">IF($D4939="", "", IFERROR(IF($AK4939=$AI4939, $AJ4939/$AH4939, $AJ4939), ""))</f>
        <v/>
      </c>
      <c r="AP4939" s="114" t="str">
        <f t="shared" si="1155"/>
        <v/>
      </c>
      <c r="AR4939" s="117" t="str">
        <f>IF($C4939="", "", IF(IFERROR(INDEX(Ingredients!$AI$11:$AI$310, MATCH($C4939, Ingredients!$B$11:$B$310, 0)), "")="", "", IFERROR(INDEX(Ingredients!$AI$11:$AI$310, MATCH($C4939, Ingredients!$B$11:$B$310, 0)), "")))</f>
        <v/>
      </c>
      <c r="AT4939" s="120" t="str">
        <f t="shared" si="1156"/>
        <v/>
      </c>
      <c r="AV4939" s="90" t="str">
        <f t="shared" ref="AV4939:AV5002" si="1161">IF($AT$8="", "", IF($B4939=$AT$8, $E4939, ""))</f>
        <v/>
      </c>
      <c r="AX4939" s="90" t="str">
        <f>IF($AV4939="", "", COUNTIF($AV$11:$AV$5010, "&lt;"&amp;$AV4939)+1+COUNTIF($AV$11:$AV4939, $AV4939)-1)</f>
        <v/>
      </c>
      <c r="AZ4939" s="111" t="str">
        <f>IF($B4939="", "", SUMIF('Shopping List'!$AV$11:$AV$25, $B4939, 'Shopping List'!$BN$11:$BN$25))</f>
        <v/>
      </c>
      <c r="BB4939" s="117" t="str">
        <f t="shared" si="1157"/>
        <v/>
      </c>
    </row>
    <row r="4940" spans="1:54" x14ac:dyDescent="0.25">
      <c r="A4940" s="4"/>
      <c r="B4940" s="37"/>
      <c r="C4940" s="124"/>
      <c r="D4940" s="39"/>
      <c r="E4940" s="125"/>
      <c r="F4940" s="48"/>
      <c r="G4940" s="4"/>
      <c r="H4940" s="4"/>
      <c r="I4940" s="95" t="str">
        <f>IF($C4940="", "", IF(IFERROR(INDEX(Ingredients!$C$11:$C$310, MATCH($C4940, Ingredients!$B$11:$B$310, 0)), "")="", "", IFERROR(INDEX(Ingredients!$C$11:$C$310, MATCH($C4940, Ingredients!$B$11:$B$310, 0)), "")))</f>
        <v/>
      </c>
      <c r="J4940" s="73" t="str">
        <f>IF($B4940="", "", IF(IFERROR(INDEX(Meals!$C$11:$C$260, MATCH($B4940, Meals!$B$11:$B$260, 0)), "")="", "", IFERROR(INDEX(Meals!$C$11:$C$260, MATCH($B4940, Meals!$B$11:$B$260, 0)), "")))</f>
        <v/>
      </c>
      <c r="K4940" s="4"/>
      <c r="L4940" s="72" t="str">
        <f t="shared" ref="L4940:L5003" si="1162">IF($D4940="", "", IFERROR(ROUND($AN4940*$D4940, 0), ""))</f>
        <v/>
      </c>
      <c r="M4940" s="73" t="str">
        <f t="shared" ref="M4940:M5003" si="1163">IFERROR(ROUND($L4940/$J4940, 0), "")</f>
        <v/>
      </c>
      <c r="N4940" s="4"/>
      <c r="O4940" s="78" t="str">
        <f t="shared" ref="O4940:O5003" si="1164">IF($D4940="", "", IFERROR(ROUND($AP4940*$D4940, 2), ""))</f>
        <v/>
      </c>
      <c r="P4940" s="79" t="str">
        <f t="shared" ref="P4940:P5003" si="1165">IFERROR(ROUND($O4940/$J4940, 2), "")</f>
        <v/>
      </c>
      <c r="Q4940" s="4"/>
      <c r="R4940" s="90" t="str">
        <f t="shared" ref="R4940:R5003" si="1166">IF(OR($D4940="", $AR4940=""), "", IF($AR4940&gt;=$D4940, $V$3, $V$4))</f>
        <v/>
      </c>
      <c r="S4940" s="4"/>
      <c r="Y4940" s="18" t="str">
        <f t="shared" ref="Y4940:Y5003" si="1167">IF(COUNTIF($B4940:$F4940, "")=5, "", "X")</f>
        <v/>
      </c>
      <c r="AA4940" s="18" t="str">
        <f t="shared" si="1158"/>
        <v/>
      </c>
      <c r="AB4940" s="18" t="str">
        <f t="shared" si="1159"/>
        <v/>
      </c>
      <c r="AC4940" s="18" t="str">
        <f t="shared" ref="AC4940:AD5003" si="1168">IF($Y4940="", "", IF(AND(AC$5="X", D4940=""), $Y$6, IF(AND(NOT(D4940=""), ISNUMBER(D4940)=FALSE), $Y$7, "")))</f>
        <v/>
      </c>
      <c r="AD4940" s="18" t="str">
        <f t="shared" si="1168"/>
        <v/>
      </c>
      <c r="AE4940" s="18" t="str">
        <f t="shared" ref="AE4940:AE5003" si="1169">IF($Y4940="", "", IF(AND(AE$5="X", F4940=""), $Y$6, ""))</f>
        <v/>
      </c>
      <c r="AG4940" s="95" t="str">
        <f>IF($C4940="", "", IF(IFERROR(INDEX(Ingredients!C$11:C$310, MATCH($C4940, Ingredients!$B$11:$B$310, 0)), "")="", "", IFERROR(INDEX(Ingredients!C$11:C$310, MATCH($C4940, Ingredients!$B$11:$B$310, 0)), "")))</f>
        <v/>
      </c>
      <c r="AH4940" s="105" t="str">
        <f>IF($C4940="", "", IF(IFERROR(INDEX(Ingredients!D$11:D$310, MATCH($C4940, Ingredients!$B$11:$B$310, 0)), "")="", "", IFERROR(INDEX(Ingredients!D$11:D$310, MATCH($C4940, Ingredients!$B$11:$B$310, 0)), "")))</f>
        <v/>
      </c>
      <c r="AI4940" s="106" t="str">
        <f>IF($C4940="", "", IF(IFERROR(INDEX(Ingredients!E$11:E$310, MATCH($C4940, Ingredients!$B$11:$B$310, 0)), "")="", "", IFERROR(INDEX(Ingredients!E$11:E$310, MATCH($C4940, Ingredients!$B$11:$B$310, 0)), "")))</f>
        <v/>
      </c>
      <c r="AJ4940" s="108" t="str">
        <f>IF($C4940="", "", IF(IFERROR(INDEX(Ingredients!F$11:F$310, MATCH($C4940, Ingredients!$B$11:$B$310, 0)), "")="", "", IFERROR(INDEX(Ingredients!F$11:F$310, MATCH($C4940, Ingredients!$B$11:$B$310, 0)), "")))</f>
        <v/>
      </c>
      <c r="AK4940" s="106" t="str">
        <f>IF($C4940="", "", IF(IFERROR(INDEX(Ingredients!G$11:G$310, MATCH($C4940, Ingredients!$B$11:$B$310, 0)), "")="", "", IFERROR(INDEX(Ingredients!G$11:G$310, MATCH($C4940, Ingredients!$B$11:$B$310, 0)), "")))</f>
        <v/>
      </c>
      <c r="AL4940" s="79" t="str">
        <f>IF($C4940="", "", IF(IFERROR(INDEX(Ingredients!H$11:H$310, MATCH($C4940, Ingredients!$B$11:$B$310, 0)), "")="", "", IFERROR(INDEX(Ingredients!H$11:H$310, MATCH($C4940, Ingredients!$B$11:$B$310, 0)), "")))</f>
        <v/>
      </c>
      <c r="AN4940" s="83" t="str">
        <f t="shared" si="1160"/>
        <v/>
      </c>
      <c r="AP4940" s="114" t="str">
        <f t="shared" ref="AP4940:AP5003" si="1170">IF($D4940="", "", IFERROR(IF($AK4940=$AI4940, $AL4940/$AH4940, $AL4940), ""))</f>
        <v/>
      </c>
      <c r="AR4940" s="117" t="str">
        <f>IF($C4940="", "", IF(IFERROR(INDEX(Ingredients!$AI$11:$AI$310, MATCH($C4940, Ingredients!$B$11:$B$310, 0)), "")="", "", IFERROR(INDEX(Ingredients!$AI$11:$AI$310, MATCH($C4940, Ingredients!$B$11:$B$310, 0)), "")))</f>
        <v/>
      </c>
      <c r="AT4940" s="120" t="str">
        <f t="shared" ref="AT4940:AT5003" si="1171">IF(OR($B4940="", $R4940=""), "", CONCATENATE($B4940, " - ", $R4940))</f>
        <v/>
      </c>
      <c r="AV4940" s="90" t="str">
        <f t="shared" si="1161"/>
        <v/>
      </c>
      <c r="AX4940" s="90" t="str">
        <f>IF($AV4940="", "", COUNTIF($AV$11:$AV$5010, "&lt;"&amp;$AV4940)+1+COUNTIF($AV$11:$AV4940, $AV4940)-1)</f>
        <v/>
      </c>
      <c r="AZ4940" s="111" t="str">
        <f>IF($B4940="", "", SUMIF('Shopping List'!$AV$11:$AV$25, $B4940, 'Shopping List'!$BN$11:$BN$25))</f>
        <v/>
      </c>
      <c r="BB4940" s="117" t="str">
        <f t="shared" ref="BB4940:BB5003" si="1172">IF(OR($AZ4940="", $AZ4940=0), "", IFERROR($D4940*$AZ4940, ""))</f>
        <v/>
      </c>
    </row>
    <row r="4941" spans="1:54" x14ac:dyDescent="0.25">
      <c r="A4941" s="4"/>
      <c r="B4941" s="37"/>
      <c r="C4941" s="124"/>
      <c r="D4941" s="39"/>
      <c r="E4941" s="125"/>
      <c r="F4941" s="48"/>
      <c r="G4941" s="4"/>
      <c r="H4941" s="4"/>
      <c r="I4941" s="95" t="str">
        <f>IF($C4941="", "", IF(IFERROR(INDEX(Ingredients!$C$11:$C$310, MATCH($C4941, Ingredients!$B$11:$B$310, 0)), "")="", "", IFERROR(INDEX(Ingredients!$C$11:$C$310, MATCH($C4941, Ingredients!$B$11:$B$310, 0)), "")))</f>
        <v/>
      </c>
      <c r="J4941" s="73" t="str">
        <f>IF($B4941="", "", IF(IFERROR(INDEX(Meals!$C$11:$C$260, MATCH($B4941, Meals!$B$11:$B$260, 0)), "")="", "", IFERROR(INDEX(Meals!$C$11:$C$260, MATCH($B4941, Meals!$B$11:$B$260, 0)), "")))</f>
        <v/>
      </c>
      <c r="K4941" s="4"/>
      <c r="L4941" s="72" t="str">
        <f t="shared" si="1162"/>
        <v/>
      </c>
      <c r="M4941" s="73" t="str">
        <f t="shared" si="1163"/>
        <v/>
      </c>
      <c r="N4941" s="4"/>
      <c r="O4941" s="78" t="str">
        <f t="shared" si="1164"/>
        <v/>
      </c>
      <c r="P4941" s="79" t="str">
        <f t="shared" si="1165"/>
        <v/>
      </c>
      <c r="Q4941" s="4"/>
      <c r="R4941" s="90" t="str">
        <f t="shared" si="1166"/>
        <v/>
      </c>
      <c r="S4941" s="4"/>
      <c r="Y4941" s="18" t="str">
        <f t="shared" si="1167"/>
        <v/>
      </c>
      <c r="AA4941" s="18" t="str">
        <f t="shared" si="1158"/>
        <v/>
      </c>
      <c r="AB4941" s="18" t="str">
        <f t="shared" si="1159"/>
        <v/>
      </c>
      <c r="AC4941" s="18" t="str">
        <f t="shared" si="1168"/>
        <v/>
      </c>
      <c r="AD4941" s="18" t="str">
        <f t="shared" si="1168"/>
        <v/>
      </c>
      <c r="AE4941" s="18" t="str">
        <f t="shared" si="1169"/>
        <v/>
      </c>
      <c r="AG4941" s="95" t="str">
        <f>IF($C4941="", "", IF(IFERROR(INDEX(Ingredients!C$11:C$310, MATCH($C4941, Ingredients!$B$11:$B$310, 0)), "")="", "", IFERROR(INDEX(Ingredients!C$11:C$310, MATCH($C4941, Ingredients!$B$11:$B$310, 0)), "")))</f>
        <v/>
      </c>
      <c r="AH4941" s="105" t="str">
        <f>IF($C4941="", "", IF(IFERROR(INDEX(Ingredients!D$11:D$310, MATCH($C4941, Ingredients!$B$11:$B$310, 0)), "")="", "", IFERROR(INDEX(Ingredients!D$11:D$310, MATCH($C4941, Ingredients!$B$11:$B$310, 0)), "")))</f>
        <v/>
      </c>
      <c r="AI4941" s="106" t="str">
        <f>IF($C4941="", "", IF(IFERROR(INDEX(Ingredients!E$11:E$310, MATCH($C4941, Ingredients!$B$11:$B$310, 0)), "")="", "", IFERROR(INDEX(Ingredients!E$11:E$310, MATCH($C4941, Ingredients!$B$11:$B$310, 0)), "")))</f>
        <v/>
      </c>
      <c r="AJ4941" s="108" t="str">
        <f>IF($C4941="", "", IF(IFERROR(INDEX(Ingredients!F$11:F$310, MATCH($C4941, Ingredients!$B$11:$B$310, 0)), "")="", "", IFERROR(INDEX(Ingredients!F$11:F$310, MATCH($C4941, Ingredients!$B$11:$B$310, 0)), "")))</f>
        <v/>
      </c>
      <c r="AK4941" s="106" t="str">
        <f>IF($C4941="", "", IF(IFERROR(INDEX(Ingredients!G$11:G$310, MATCH($C4941, Ingredients!$B$11:$B$310, 0)), "")="", "", IFERROR(INDEX(Ingredients!G$11:G$310, MATCH($C4941, Ingredients!$B$11:$B$310, 0)), "")))</f>
        <v/>
      </c>
      <c r="AL4941" s="79" t="str">
        <f>IF($C4941="", "", IF(IFERROR(INDEX(Ingredients!H$11:H$310, MATCH($C4941, Ingredients!$B$11:$B$310, 0)), "")="", "", IFERROR(INDEX(Ingredients!H$11:H$310, MATCH($C4941, Ingredients!$B$11:$B$310, 0)), "")))</f>
        <v/>
      </c>
      <c r="AN4941" s="83" t="str">
        <f t="shared" si="1160"/>
        <v/>
      </c>
      <c r="AP4941" s="114" t="str">
        <f t="shared" si="1170"/>
        <v/>
      </c>
      <c r="AR4941" s="117" t="str">
        <f>IF($C4941="", "", IF(IFERROR(INDEX(Ingredients!$AI$11:$AI$310, MATCH($C4941, Ingredients!$B$11:$B$310, 0)), "")="", "", IFERROR(INDEX(Ingredients!$AI$11:$AI$310, MATCH($C4941, Ingredients!$B$11:$B$310, 0)), "")))</f>
        <v/>
      </c>
      <c r="AT4941" s="120" t="str">
        <f t="shared" si="1171"/>
        <v/>
      </c>
      <c r="AV4941" s="90" t="str">
        <f t="shared" si="1161"/>
        <v/>
      </c>
      <c r="AX4941" s="90" t="str">
        <f>IF($AV4941="", "", COUNTIF($AV$11:$AV$5010, "&lt;"&amp;$AV4941)+1+COUNTIF($AV$11:$AV4941, $AV4941)-1)</f>
        <v/>
      </c>
      <c r="AZ4941" s="111" t="str">
        <f>IF($B4941="", "", SUMIF('Shopping List'!$AV$11:$AV$25, $B4941, 'Shopping List'!$BN$11:$BN$25))</f>
        <v/>
      </c>
      <c r="BB4941" s="117" t="str">
        <f t="shared" si="1172"/>
        <v/>
      </c>
    </row>
    <row r="4942" spans="1:54" x14ac:dyDescent="0.25">
      <c r="A4942" s="4"/>
      <c r="B4942" s="37"/>
      <c r="C4942" s="124"/>
      <c r="D4942" s="39"/>
      <c r="E4942" s="125"/>
      <c r="F4942" s="48"/>
      <c r="G4942" s="4"/>
      <c r="H4942" s="4"/>
      <c r="I4942" s="95" t="str">
        <f>IF($C4942="", "", IF(IFERROR(INDEX(Ingredients!$C$11:$C$310, MATCH($C4942, Ingredients!$B$11:$B$310, 0)), "")="", "", IFERROR(INDEX(Ingredients!$C$11:$C$310, MATCH($C4942, Ingredients!$B$11:$B$310, 0)), "")))</f>
        <v/>
      </c>
      <c r="J4942" s="73" t="str">
        <f>IF($B4942="", "", IF(IFERROR(INDEX(Meals!$C$11:$C$260, MATCH($B4942, Meals!$B$11:$B$260, 0)), "")="", "", IFERROR(INDEX(Meals!$C$11:$C$260, MATCH($B4942, Meals!$B$11:$B$260, 0)), "")))</f>
        <v/>
      </c>
      <c r="K4942" s="4"/>
      <c r="L4942" s="72" t="str">
        <f t="shared" si="1162"/>
        <v/>
      </c>
      <c r="M4942" s="73" t="str">
        <f t="shared" si="1163"/>
        <v/>
      </c>
      <c r="N4942" s="4"/>
      <c r="O4942" s="78" t="str">
        <f t="shared" si="1164"/>
        <v/>
      </c>
      <c r="P4942" s="79" t="str">
        <f t="shared" si="1165"/>
        <v/>
      </c>
      <c r="Q4942" s="4"/>
      <c r="R4942" s="90" t="str">
        <f t="shared" si="1166"/>
        <v/>
      </c>
      <c r="S4942" s="4"/>
      <c r="Y4942" s="18" t="str">
        <f t="shared" si="1167"/>
        <v/>
      </c>
      <c r="AA4942" s="18" t="str">
        <f t="shared" si="1158"/>
        <v/>
      </c>
      <c r="AB4942" s="18" t="str">
        <f t="shared" si="1159"/>
        <v/>
      </c>
      <c r="AC4942" s="18" t="str">
        <f t="shared" si="1168"/>
        <v/>
      </c>
      <c r="AD4942" s="18" t="str">
        <f t="shared" si="1168"/>
        <v/>
      </c>
      <c r="AE4942" s="18" t="str">
        <f t="shared" si="1169"/>
        <v/>
      </c>
      <c r="AG4942" s="95" t="str">
        <f>IF($C4942="", "", IF(IFERROR(INDEX(Ingredients!C$11:C$310, MATCH($C4942, Ingredients!$B$11:$B$310, 0)), "")="", "", IFERROR(INDEX(Ingredients!C$11:C$310, MATCH($C4942, Ingredients!$B$11:$B$310, 0)), "")))</f>
        <v/>
      </c>
      <c r="AH4942" s="105" t="str">
        <f>IF($C4942="", "", IF(IFERROR(INDEX(Ingredients!D$11:D$310, MATCH($C4942, Ingredients!$B$11:$B$310, 0)), "")="", "", IFERROR(INDEX(Ingredients!D$11:D$310, MATCH($C4942, Ingredients!$B$11:$B$310, 0)), "")))</f>
        <v/>
      </c>
      <c r="AI4942" s="106" t="str">
        <f>IF($C4942="", "", IF(IFERROR(INDEX(Ingredients!E$11:E$310, MATCH($C4942, Ingredients!$B$11:$B$310, 0)), "")="", "", IFERROR(INDEX(Ingredients!E$11:E$310, MATCH($C4942, Ingredients!$B$11:$B$310, 0)), "")))</f>
        <v/>
      </c>
      <c r="AJ4942" s="108" t="str">
        <f>IF($C4942="", "", IF(IFERROR(INDEX(Ingredients!F$11:F$310, MATCH($C4942, Ingredients!$B$11:$B$310, 0)), "")="", "", IFERROR(INDEX(Ingredients!F$11:F$310, MATCH($C4942, Ingredients!$B$11:$B$310, 0)), "")))</f>
        <v/>
      </c>
      <c r="AK4942" s="106" t="str">
        <f>IF($C4942="", "", IF(IFERROR(INDEX(Ingredients!G$11:G$310, MATCH($C4942, Ingredients!$B$11:$B$310, 0)), "")="", "", IFERROR(INDEX(Ingredients!G$11:G$310, MATCH($C4942, Ingredients!$B$11:$B$310, 0)), "")))</f>
        <v/>
      </c>
      <c r="AL4942" s="79" t="str">
        <f>IF($C4942="", "", IF(IFERROR(INDEX(Ingredients!H$11:H$310, MATCH($C4942, Ingredients!$B$11:$B$310, 0)), "")="", "", IFERROR(INDEX(Ingredients!H$11:H$310, MATCH($C4942, Ingredients!$B$11:$B$310, 0)), "")))</f>
        <v/>
      </c>
      <c r="AN4942" s="83" t="str">
        <f t="shared" si="1160"/>
        <v/>
      </c>
      <c r="AP4942" s="114" t="str">
        <f t="shared" si="1170"/>
        <v/>
      </c>
      <c r="AR4942" s="117" t="str">
        <f>IF($C4942="", "", IF(IFERROR(INDEX(Ingredients!$AI$11:$AI$310, MATCH($C4942, Ingredients!$B$11:$B$310, 0)), "")="", "", IFERROR(INDEX(Ingredients!$AI$11:$AI$310, MATCH($C4942, Ingredients!$B$11:$B$310, 0)), "")))</f>
        <v/>
      </c>
      <c r="AT4942" s="120" t="str">
        <f t="shared" si="1171"/>
        <v/>
      </c>
      <c r="AV4942" s="90" t="str">
        <f t="shared" si="1161"/>
        <v/>
      </c>
      <c r="AX4942" s="90" t="str">
        <f>IF($AV4942="", "", COUNTIF($AV$11:$AV$5010, "&lt;"&amp;$AV4942)+1+COUNTIF($AV$11:$AV4942, $AV4942)-1)</f>
        <v/>
      </c>
      <c r="AZ4942" s="111" t="str">
        <f>IF($B4942="", "", SUMIF('Shopping List'!$AV$11:$AV$25, $B4942, 'Shopping List'!$BN$11:$BN$25))</f>
        <v/>
      </c>
      <c r="BB4942" s="117" t="str">
        <f t="shared" si="1172"/>
        <v/>
      </c>
    </row>
    <row r="4943" spans="1:54" x14ac:dyDescent="0.25">
      <c r="A4943" s="4"/>
      <c r="B4943" s="37"/>
      <c r="C4943" s="124"/>
      <c r="D4943" s="39"/>
      <c r="E4943" s="125"/>
      <c r="F4943" s="48"/>
      <c r="G4943" s="4"/>
      <c r="H4943" s="4"/>
      <c r="I4943" s="95" t="str">
        <f>IF($C4943="", "", IF(IFERROR(INDEX(Ingredients!$C$11:$C$310, MATCH($C4943, Ingredients!$B$11:$B$310, 0)), "")="", "", IFERROR(INDEX(Ingredients!$C$11:$C$310, MATCH($C4943, Ingredients!$B$11:$B$310, 0)), "")))</f>
        <v/>
      </c>
      <c r="J4943" s="73" t="str">
        <f>IF($B4943="", "", IF(IFERROR(INDEX(Meals!$C$11:$C$260, MATCH($B4943, Meals!$B$11:$B$260, 0)), "")="", "", IFERROR(INDEX(Meals!$C$11:$C$260, MATCH($B4943, Meals!$B$11:$B$260, 0)), "")))</f>
        <v/>
      </c>
      <c r="K4943" s="4"/>
      <c r="L4943" s="72" t="str">
        <f t="shared" si="1162"/>
        <v/>
      </c>
      <c r="M4943" s="73" t="str">
        <f t="shared" si="1163"/>
        <v/>
      </c>
      <c r="N4943" s="4"/>
      <c r="O4943" s="78" t="str">
        <f t="shared" si="1164"/>
        <v/>
      </c>
      <c r="P4943" s="79" t="str">
        <f t="shared" si="1165"/>
        <v/>
      </c>
      <c r="Q4943" s="4"/>
      <c r="R4943" s="90" t="str">
        <f t="shared" si="1166"/>
        <v/>
      </c>
      <c r="S4943" s="4"/>
      <c r="Y4943" s="18" t="str">
        <f t="shared" si="1167"/>
        <v/>
      </c>
      <c r="AA4943" s="18" t="str">
        <f t="shared" si="1158"/>
        <v/>
      </c>
      <c r="AB4943" s="18" t="str">
        <f t="shared" si="1159"/>
        <v/>
      </c>
      <c r="AC4943" s="18" t="str">
        <f t="shared" si="1168"/>
        <v/>
      </c>
      <c r="AD4943" s="18" t="str">
        <f t="shared" si="1168"/>
        <v/>
      </c>
      <c r="AE4943" s="18" t="str">
        <f t="shared" si="1169"/>
        <v/>
      </c>
      <c r="AG4943" s="95" t="str">
        <f>IF($C4943="", "", IF(IFERROR(INDEX(Ingredients!C$11:C$310, MATCH($C4943, Ingredients!$B$11:$B$310, 0)), "")="", "", IFERROR(INDEX(Ingredients!C$11:C$310, MATCH($C4943, Ingredients!$B$11:$B$310, 0)), "")))</f>
        <v/>
      </c>
      <c r="AH4943" s="105" t="str">
        <f>IF($C4943="", "", IF(IFERROR(INDEX(Ingredients!D$11:D$310, MATCH($C4943, Ingredients!$B$11:$B$310, 0)), "")="", "", IFERROR(INDEX(Ingredients!D$11:D$310, MATCH($C4943, Ingredients!$B$11:$B$310, 0)), "")))</f>
        <v/>
      </c>
      <c r="AI4943" s="106" t="str">
        <f>IF($C4943="", "", IF(IFERROR(INDEX(Ingredients!E$11:E$310, MATCH($C4943, Ingredients!$B$11:$B$310, 0)), "")="", "", IFERROR(INDEX(Ingredients!E$11:E$310, MATCH($C4943, Ingredients!$B$11:$B$310, 0)), "")))</f>
        <v/>
      </c>
      <c r="AJ4943" s="108" t="str">
        <f>IF($C4943="", "", IF(IFERROR(INDEX(Ingredients!F$11:F$310, MATCH($C4943, Ingredients!$B$11:$B$310, 0)), "")="", "", IFERROR(INDEX(Ingredients!F$11:F$310, MATCH($C4943, Ingredients!$B$11:$B$310, 0)), "")))</f>
        <v/>
      </c>
      <c r="AK4943" s="106" t="str">
        <f>IF($C4943="", "", IF(IFERROR(INDEX(Ingredients!G$11:G$310, MATCH($C4943, Ingredients!$B$11:$B$310, 0)), "")="", "", IFERROR(INDEX(Ingredients!G$11:G$310, MATCH($C4943, Ingredients!$B$11:$B$310, 0)), "")))</f>
        <v/>
      </c>
      <c r="AL4943" s="79" t="str">
        <f>IF($C4943="", "", IF(IFERROR(INDEX(Ingredients!H$11:H$310, MATCH($C4943, Ingredients!$B$11:$B$310, 0)), "")="", "", IFERROR(INDEX(Ingredients!H$11:H$310, MATCH($C4943, Ingredients!$B$11:$B$310, 0)), "")))</f>
        <v/>
      </c>
      <c r="AN4943" s="83" t="str">
        <f t="shared" si="1160"/>
        <v/>
      </c>
      <c r="AP4943" s="114" t="str">
        <f t="shared" si="1170"/>
        <v/>
      </c>
      <c r="AR4943" s="117" t="str">
        <f>IF($C4943="", "", IF(IFERROR(INDEX(Ingredients!$AI$11:$AI$310, MATCH($C4943, Ingredients!$B$11:$B$310, 0)), "")="", "", IFERROR(INDEX(Ingredients!$AI$11:$AI$310, MATCH($C4943, Ingredients!$B$11:$B$310, 0)), "")))</f>
        <v/>
      </c>
      <c r="AT4943" s="120" t="str">
        <f t="shared" si="1171"/>
        <v/>
      </c>
      <c r="AV4943" s="90" t="str">
        <f t="shared" si="1161"/>
        <v/>
      </c>
      <c r="AX4943" s="90" t="str">
        <f>IF($AV4943="", "", COUNTIF($AV$11:$AV$5010, "&lt;"&amp;$AV4943)+1+COUNTIF($AV$11:$AV4943, $AV4943)-1)</f>
        <v/>
      </c>
      <c r="AZ4943" s="111" t="str">
        <f>IF($B4943="", "", SUMIF('Shopping List'!$AV$11:$AV$25, $B4943, 'Shopping List'!$BN$11:$BN$25))</f>
        <v/>
      </c>
      <c r="BB4943" s="117" t="str">
        <f t="shared" si="1172"/>
        <v/>
      </c>
    </row>
    <row r="4944" spans="1:54" x14ac:dyDescent="0.25">
      <c r="A4944" s="4"/>
      <c r="B4944" s="37"/>
      <c r="C4944" s="124"/>
      <c r="D4944" s="39"/>
      <c r="E4944" s="125"/>
      <c r="F4944" s="48"/>
      <c r="G4944" s="4"/>
      <c r="H4944" s="4"/>
      <c r="I4944" s="95" t="str">
        <f>IF($C4944="", "", IF(IFERROR(INDEX(Ingredients!$C$11:$C$310, MATCH($C4944, Ingredients!$B$11:$B$310, 0)), "")="", "", IFERROR(INDEX(Ingredients!$C$11:$C$310, MATCH($C4944, Ingredients!$B$11:$B$310, 0)), "")))</f>
        <v/>
      </c>
      <c r="J4944" s="73" t="str">
        <f>IF($B4944="", "", IF(IFERROR(INDEX(Meals!$C$11:$C$260, MATCH($B4944, Meals!$B$11:$B$260, 0)), "")="", "", IFERROR(INDEX(Meals!$C$11:$C$260, MATCH($B4944, Meals!$B$11:$B$260, 0)), "")))</f>
        <v/>
      </c>
      <c r="K4944" s="4"/>
      <c r="L4944" s="72" t="str">
        <f t="shared" si="1162"/>
        <v/>
      </c>
      <c r="M4944" s="73" t="str">
        <f t="shared" si="1163"/>
        <v/>
      </c>
      <c r="N4944" s="4"/>
      <c r="O4944" s="78" t="str">
        <f t="shared" si="1164"/>
        <v/>
      </c>
      <c r="P4944" s="79" t="str">
        <f t="shared" si="1165"/>
        <v/>
      </c>
      <c r="Q4944" s="4"/>
      <c r="R4944" s="90" t="str">
        <f t="shared" si="1166"/>
        <v/>
      </c>
      <c r="S4944" s="4"/>
      <c r="Y4944" s="18" t="str">
        <f t="shared" si="1167"/>
        <v/>
      </c>
      <c r="AA4944" s="18" t="str">
        <f t="shared" si="1158"/>
        <v/>
      </c>
      <c r="AB4944" s="18" t="str">
        <f t="shared" si="1159"/>
        <v/>
      </c>
      <c r="AC4944" s="18" t="str">
        <f t="shared" si="1168"/>
        <v/>
      </c>
      <c r="AD4944" s="18" t="str">
        <f t="shared" si="1168"/>
        <v/>
      </c>
      <c r="AE4944" s="18" t="str">
        <f t="shared" si="1169"/>
        <v/>
      </c>
      <c r="AG4944" s="95" t="str">
        <f>IF($C4944="", "", IF(IFERROR(INDEX(Ingredients!C$11:C$310, MATCH($C4944, Ingredients!$B$11:$B$310, 0)), "")="", "", IFERROR(INDEX(Ingredients!C$11:C$310, MATCH($C4944, Ingredients!$B$11:$B$310, 0)), "")))</f>
        <v/>
      </c>
      <c r="AH4944" s="105" t="str">
        <f>IF($C4944="", "", IF(IFERROR(INDEX(Ingredients!D$11:D$310, MATCH($C4944, Ingredients!$B$11:$B$310, 0)), "")="", "", IFERROR(INDEX(Ingredients!D$11:D$310, MATCH($C4944, Ingredients!$B$11:$B$310, 0)), "")))</f>
        <v/>
      </c>
      <c r="AI4944" s="106" t="str">
        <f>IF($C4944="", "", IF(IFERROR(INDEX(Ingredients!E$11:E$310, MATCH($C4944, Ingredients!$B$11:$B$310, 0)), "")="", "", IFERROR(INDEX(Ingredients!E$11:E$310, MATCH($C4944, Ingredients!$B$11:$B$310, 0)), "")))</f>
        <v/>
      </c>
      <c r="AJ4944" s="108" t="str">
        <f>IF($C4944="", "", IF(IFERROR(INDEX(Ingredients!F$11:F$310, MATCH($C4944, Ingredients!$B$11:$B$310, 0)), "")="", "", IFERROR(INDEX(Ingredients!F$11:F$310, MATCH($C4944, Ingredients!$B$11:$B$310, 0)), "")))</f>
        <v/>
      </c>
      <c r="AK4944" s="106" t="str">
        <f>IF($C4944="", "", IF(IFERROR(INDEX(Ingredients!G$11:G$310, MATCH($C4944, Ingredients!$B$11:$B$310, 0)), "")="", "", IFERROR(INDEX(Ingredients!G$11:G$310, MATCH($C4944, Ingredients!$B$11:$B$310, 0)), "")))</f>
        <v/>
      </c>
      <c r="AL4944" s="79" t="str">
        <f>IF($C4944="", "", IF(IFERROR(INDEX(Ingredients!H$11:H$310, MATCH($C4944, Ingredients!$B$11:$B$310, 0)), "")="", "", IFERROR(INDEX(Ingredients!H$11:H$310, MATCH($C4944, Ingredients!$B$11:$B$310, 0)), "")))</f>
        <v/>
      </c>
      <c r="AN4944" s="83" t="str">
        <f t="shared" si="1160"/>
        <v/>
      </c>
      <c r="AP4944" s="114" t="str">
        <f t="shared" si="1170"/>
        <v/>
      </c>
      <c r="AR4944" s="117" t="str">
        <f>IF($C4944="", "", IF(IFERROR(INDEX(Ingredients!$AI$11:$AI$310, MATCH($C4944, Ingredients!$B$11:$B$310, 0)), "")="", "", IFERROR(INDEX(Ingredients!$AI$11:$AI$310, MATCH($C4944, Ingredients!$B$11:$B$310, 0)), "")))</f>
        <v/>
      </c>
      <c r="AT4944" s="120" t="str">
        <f t="shared" si="1171"/>
        <v/>
      </c>
      <c r="AV4944" s="90" t="str">
        <f t="shared" si="1161"/>
        <v/>
      </c>
      <c r="AX4944" s="90" t="str">
        <f>IF($AV4944="", "", COUNTIF($AV$11:$AV$5010, "&lt;"&amp;$AV4944)+1+COUNTIF($AV$11:$AV4944, $AV4944)-1)</f>
        <v/>
      </c>
      <c r="AZ4944" s="111" t="str">
        <f>IF($B4944="", "", SUMIF('Shopping List'!$AV$11:$AV$25, $B4944, 'Shopping List'!$BN$11:$BN$25))</f>
        <v/>
      </c>
      <c r="BB4944" s="117" t="str">
        <f t="shared" si="1172"/>
        <v/>
      </c>
    </row>
    <row r="4945" spans="1:54" x14ac:dyDescent="0.25">
      <c r="A4945" s="4"/>
      <c r="B4945" s="37"/>
      <c r="C4945" s="124"/>
      <c r="D4945" s="39"/>
      <c r="E4945" s="125"/>
      <c r="F4945" s="48"/>
      <c r="G4945" s="4"/>
      <c r="H4945" s="4"/>
      <c r="I4945" s="95" t="str">
        <f>IF($C4945="", "", IF(IFERROR(INDEX(Ingredients!$C$11:$C$310, MATCH($C4945, Ingredients!$B$11:$B$310, 0)), "")="", "", IFERROR(INDEX(Ingredients!$C$11:$C$310, MATCH($C4945, Ingredients!$B$11:$B$310, 0)), "")))</f>
        <v/>
      </c>
      <c r="J4945" s="73" t="str">
        <f>IF($B4945="", "", IF(IFERROR(INDEX(Meals!$C$11:$C$260, MATCH($B4945, Meals!$B$11:$B$260, 0)), "")="", "", IFERROR(INDEX(Meals!$C$11:$C$260, MATCH($B4945, Meals!$B$11:$B$260, 0)), "")))</f>
        <v/>
      </c>
      <c r="K4945" s="4"/>
      <c r="L4945" s="72" t="str">
        <f t="shared" si="1162"/>
        <v/>
      </c>
      <c r="M4945" s="73" t="str">
        <f t="shared" si="1163"/>
        <v/>
      </c>
      <c r="N4945" s="4"/>
      <c r="O4945" s="78" t="str">
        <f t="shared" si="1164"/>
        <v/>
      </c>
      <c r="P4945" s="79" t="str">
        <f t="shared" si="1165"/>
        <v/>
      </c>
      <c r="Q4945" s="4"/>
      <c r="R4945" s="90" t="str">
        <f t="shared" si="1166"/>
        <v/>
      </c>
      <c r="S4945" s="4"/>
      <c r="Y4945" s="18" t="str">
        <f t="shared" si="1167"/>
        <v/>
      </c>
      <c r="AA4945" s="18" t="str">
        <f t="shared" si="1158"/>
        <v/>
      </c>
      <c r="AB4945" s="18" t="str">
        <f t="shared" si="1159"/>
        <v/>
      </c>
      <c r="AC4945" s="18" t="str">
        <f t="shared" si="1168"/>
        <v/>
      </c>
      <c r="AD4945" s="18" t="str">
        <f t="shared" si="1168"/>
        <v/>
      </c>
      <c r="AE4945" s="18" t="str">
        <f t="shared" si="1169"/>
        <v/>
      </c>
      <c r="AG4945" s="95" t="str">
        <f>IF($C4945="", "", IF(IFERROR(INDEX(Ingredients!C$11:C$310, MATCH($C4945, Ingredients!$B$11:$B$310, 0)), "")="", "", IFERROR(INDEX(Ingredients!C$11:C$310, MATCH($C4945, Ingredients!$B$11:$B$310, 0)), "")))</f>
        <v/>
      </c>
      <c r="AH4945" s="105" t="str">
        <f>IF($C4945="", "", IF(IFERROR(INDEX(Ingredients!D$11:D$310, MATCH($C4945, Ingredients!$B$11:$B$310, 0)), "")="", "", IFERROR(INDEX(Ingredients!D$11:D$310, MATCH($C4945, Ingredients!$B$11:$B$310, 0)), "")))</f>
        <v/>
      </c>
      <c r="AI4945" s="106" t="str">
        <f>IF($C4945="", "", IF(IFERROR(INDEX(Ingredients!E$11:E$310, MATCH($C4945, Ingredients!$B$11:$B$310, 0)), "")="", "", IFERROR(INDEX(Ingredients!E$11:E$310, MATCH($C4945, Ingredients!$B$11:$B$310, 0)), "")))</f>
        <v/>
      </c>
      <c r="AJ4945" s="108" t="str">
        <f>IF($C4945="", "", IF(IFERROR(INDEX(Ingredients!F$11:F$310, MATCH($C4945, Ingredients!$B$11:$B$310, 0)), "")="", "", IFERROR(INDEX(Ingredients!F$11:F$310, MATCH($C4945, Ingredients!$B$11:$B$310, 0)), "")))</f>
        <v/>
      </c>
      <c r="AK4945" s="106" t="str">
        <f>IF($C4945="", "", IF(IFERROR(INDEX(Ingredients!G$11:G$310, MATCH($C4945, Ingredients!$B$11:$B$310, 0)), "")="", "", IFERROR(INDEX(Ingredients!G$11:G$310, MATCH($C4945, Ingredients!$B$11:$B$310, 0)), "")))</f>
        <v/>
      </c>
      <c r="AL4945" s="79" t="str">
        <f>IF($C4945="", "", IF(IFERROR(INDEX(Ingredients!H$11:H$310, MATCH($C4945, Ingredients!$B$11:$B$310, 0)), "")="", "", IFERROR(INDEX(Ingredients!H$11:H$310, MATCH($C4945, Ingredients!$B$11:$B$310, 0)), "")))</f>
        <v/>
      </c>
      <c r="AN4945" s="83" t="str">
        <f t="shared" si="1160"/>
        <v/>
      </c>
      <c r="AP4945" s="114" t="str">
        <f t="shared" si="1170"/>
        <v/>
      </c>
      <c r="AR4945" s="117" t="str">
        <f>IF($C4945="", "", IF(IFERROR(INDEX(Ingredients!$AI$11:$AI$310, MATCH($C4945, Ingredients!$B$11:$B$310, 0)), "")="", "", IFERROR(INDEX(Ingredients!$AI$11:$AI$310, MATCH($C4945, Ingredients!$B$11:$B$310, 0)), "")))</f>
        <v/>
      </c>
      <c r="AT4945" s="120" t="str">
        <f t="shared" si="1171"/>
        <v/>
      </c>
      <c r="AV4945" s="90" t="str">
        <f t="shared" si="1161"/>
        <v/>
      </c>
      <c r="AX4945" s="90" t="str">
        <f>IF($AV4945="", "", COUNTIF($AV$11:$AV$5010, "&lt;"&amp;$AV4945)+1+COUNTIF($AV$11:$AV4945, $AV4945)-1)</f>
        <v/>
      </c>
      <c r="AZ4945" s="111" t="str">
        <f>IF($B4945="", "", SUMIF('Shopping List'!$AV$11:$AV$25, $B4945, 'Shopping List'!$BN$11:$BN$25))</f>
        <v/>
      </c>
      <c r="BB4945" s="117" t="str">
        <f t="shared" si="1172"/>
        <v/>
      </c>
    </row>
    <row r="4946" spans="1:54" x14ac:dyDescent="0.25">
      <c r="A4946" s="4"/>
      <c r="B4946" s="37"/>
      <c r="C4946" s="124"/>
      <c r="D4946" s="39"/>
      <c r="E4946" s="125"/>
      <c r="F4946" s="48"/>
      <c r="G4946" s="4"/>
      <c r="H4946" s="4"/>
      <c r="I4946" s="95" t="str">
        <f>IF($C4946="", "", IF(IFERROR(INDEX(Ingredients!$C$11:$C$310, MATCH($C4946, Ingredients!$B$11:$B$310, 0)), "")="", "", IFERROR(INDEX(Ingredients!$C$11:$C$310, MATCH($C4946, Ingredients!$B$11:$B$310, 0)), "")))</f>
        <v/>
      </c>
      <c r="J4946" s="73" t="str">
        <f>IF($B4946="", "", IF(IFERROR(INDEX(Meals!$C$11:$C$260, MATCH($B4946, Meals!$B$11:$B$260, 0)), "")="", "", IFERROR(INDEX(Meals!$C$11:$C$260, MATCH($B4946, Meals!$B$11:$B$260, 0)), "")))</f>
        <v/>
      </c>
      <c r="K4946" s="4"/>
      <c r="L4946" s="72" t="str">
        <f t="shared" si="1162"/>
        <v/>
      </c>
      <c r="M4946" s="73" t="str">
        <f t="shared" si="1163"/>
        <v/>
      </c>
      <c r="N4946" s="4"/>
      <c r="O4946" s="78" t="str">
        <f t="shared" si="1164"/>
        <v/>
      </c>
      <c r="P4946" s="79" t="str">
        <f t="shared" si="1165"/>
        <v/>
      </c>
      <c r="Q4946" s="4"/>
      <c r="R4946" s="90" t="str">
        <f t="shared" si="1166"/>
        <v/>
      </c>
      <c r="S4946" s="4"/>
      <c r="Y4946" s="18" t="str">
        <f t="shared" si="1167"/>
        <v/>
      </c>
      <c r="AA4946" s="18" t="str">
        <f t="shared" si="1158"/>
        <v/>
      </c>
      <c r="AB4946" s="18" t="str">
        <f t="shared" si="1159"/>
        <v/>
      </c>
      <c r="AC4946" s="18" t="str">
        <f t="shared" si="1168"/>
        <v/>
      </c>
      <c r="AD4946" s="18" t="str">
        <f t="shared" si="1168"/>
        <v/>
      </c>
      <c r="AE4946" s="18" t="str">
        <f t="shared" si="1169"/>
        <v/>
      </c>
      <c r="AG4946" s="95" t="str">
        <f>IF($C4946="", "", IF(IFERROR(INDEX(Ingredients!C$11:C$310, MATCH($C4946, Ingredients!$B$11:$B$310, 0)), "")="", "", IFERROR(INDEX(Ingredients!C$11:C$310, MATCH($C4946, Ingredients!$B$11:$B$310, 0)), "")))</f>
        <v/>
      </c>
      <c r="AH4946" s="105" t="str">
        <f>IF($C4946="", "", IF(IFERROR(INDEX(Ingredients!D$11:D$310, MATCH($C4946, Ingredients!$B$11:$B$310, 0)), "")="", "", IFERROR(INDEX(Ingredients!D$11:D$310, MATCH($C4946, Ingredients!$B$11:$B$310, 0)), "")))</f>
        <v/>
      </c>
      <c r="AI4946" s="106" t="str">
        <f>IF($C4946="", "", IF(IFERROR(INDEX(Ingredients!E$11:E$310, MATCH($C4946, Ingredients!$B$11:$B$310, 0)), "")="", "", IFERROR(INDEX(Ingredients!E$11:E$310, MATCH($C4946, Ingredients!$B$11:$B$310, 0)), "")))</f>
        <v/>
      </c>
      <c r="AJ4946" s="108" t="str">
        <f>IF($C4946="", "", IF(IFERROR(INDEX(Ingredients!F$11:F$310, MATCH($C4946, Ingredients!$B$11:$B$310, 0)), "")="", "", IFERROR(INDEX(Ingredients!F$11:F$310, MATCH($C4946, Ingredients!$B$11:$B$310, 0)), "")))</f>
        <v/>
      </c>
      <c r="AK4946" s="106" t="str">
        <f>IF($C4946="", "", IF(IFERROR(INDEX(Ingredients!G$11:G$310, MATCH($C4946, Ingredients!$B$11:$B$310, 0)), "")="", "", IFERROR(INDEX(Ingredients!G$11:G$310, MATCH($C4946, Ingredients!$B$11:$B$310, 0)), "")))</f>
        <v/>
      </c>
      <c r="AL4946" s="79" t="str">
        <f>IF($C4946="", "", IF(IFERROR(INDEX(Ingredients!H$11:H$310, MATCH($C4946, Ingredients!$B$11:$B$310, 0)), "")="", "", IFERROR(INDEX(Ingredients!H$11:H$310, MATCH($C4946, Ingredients!$B$11:$B$310, 0)), "")))</f>
        <v/>
      </c>
      <c r="AN4946" s="83" t="str">
        <f t="shared" si="1160"/>
        <v/>
      </c>
      <c r="AP4946" s="114" t="str">
        <f t="shared" si="1170"/>
        <v/>
      </c>
      <c r="AR4946" s="117" t="str">
        <f>IF($C4946="", "", IF(IFERROR(INDEX(Ingredients!$AI$11:$AI$310, MATCH($C4946, Ingredients!$B$11:$B$310, 0)), "")="", "", IFERROR(INDEX(Ingredients!$AI$11:$AI$310, MATCH($C4946, Ingredients!$B$11:$B$310, 0)), "")))</f>
        <v/>
      </c>
      <c r="AT4946" s="120" t="str">
        <f t="shared" si="1171"/>
        <v/>
      </c>
      <c r="AV4946" s="90" t="str">
        <f t="shared" si="1161"/>
        <v/>
      </c>
      <c r="AX4946" s="90" t="str">
        <f>IF($AV4946="", "", COUNTIF($AV$11:$AV$5010, "&lt;"&amp;$AV4946)+1+COUNTIF($AV$11:$AV4946, $AV4946)-1)</f>
        <v/>
      </c>
      <c r="AZ4946" s="111" t="str">
        <f>IF($B4946="", "", SUMIF('Shopping List'!$AV$11:$AV$25, $B4946, 'Shopping List'!$BN$11:$BN$25))</f>
        <v/>
      </c>
      <c r="BB4946" s="117" t="str">
        <f t="shared" si="1172"/>
        <v/>
      </c>
    </row>
    <row r="4947" spans="1:54" x14ac:dyDescent="0.25">
      <c r="A4947" s="4"/>
      <c r="B4947" s="37"/>
      <c r="C4947" s="124"/>
      <c r="D4947" s="39"/>
      <c r="E4947" s="125"/>
      <c r="F4947" s="48"/>
      <c r="G4947" s="4"/>
      <c r="H4947" s="4"/>
      <c r="I4947" s="95" t="str">
        <f>IF($C4947="", "", IF(IFERROR(INDEX(Ingredients!$C$11:$C$310, MATCH($C4947, Ingredients!$B$11:$B$310, 0)), "")="", "", IFERROR(INDEX(Ingredients!$C$11:$C$310, MATCH($C4947, Ingredients!$B$11:$B$310, 0)), "")))</f>
        <v/>
      </c>
      <c r="J4947" s="73" t="str">
        <f>IF($B4947="", "", IF(IFERROR(INDEX(Meals!$C$11:$C$260, MATCH($B4947, Meals!$B$11:$B$260, 0)), "")="", "", IFERROR(INDEX(Meals!$C$11:$C$260, MATCH($B4947, Meals!$B$11:$B$260, 0)), "")))</f>
        <v/>
      </c>
      <c r="K4947" s="4"/>
      <c r="L4947" s="72" t="str">
        <f t="shared" si="1162"/>
        <v/>
      </c>
      <c r="M4947" s="73" t="str">
        <f t="shared" si="1163"/>
        <v/>
      </c>
      <c r="N4947" s="4"/>
      <c r="O4947" s="78" t="str">
        <f t="shared" si="1164"/>
        <v/>
      </c>
      <c r="P4947" s="79" t="str">
        <f t="shared" si="1165"/>
        <v/>
      </c>
      <c r="Q4947" s="4"/>
      <c r="R4947" s="90" t="str">
        <f t="shared" si="1166"/>
        <v/>
      </c>
      <c r="S4947" s="4"/>
      <c r="Y4947" s="18" t="str">
        <f t="shared" si="1167"/>
        <v/>
      </c>
      <c r="AA4947" s="18" t="str">
        <f t="shared" si="1158"/>
        <v/>
      </c>
      <c r="AB4947" s="18" t="str">
        <f t="shared" si="1159"/>
        <v/>
      </c>
      <c r="AC4947" s="18" t="str">
        <f t="shared" si="1168"/>
        <v/>
      </c>
      <c r="AD4947" s="18" t="str">
        <f t="shared" si="1168"/>
        <v/>
      </c>
      <c r="AE4947" s="18" t="str">
        <f t="shared" si="1169"/>
        <v/>
      </c>
      <c r="AG4947" s="95" t="str">
        <f>IF($C4947="", "", IF(IFERROR(INDEX(Ingredients!C$11:C$310, MATCH($C4947, Ingredients!$B$11:$B$310, 0)), "")="", "", IFERROR(INDEX(Ingredients!C$11:C$310, MATCH($C4947, Ingredients!$B$11:$B$310, 0)), "")))</f>
        <v/>
      </c>
      <c r="AH4947" s="105" t="str">
        <f>IF($C4947="", "", IF(IFERROR(INDEX(Ingredients!D$11:D$310, MATCH($C4947, Ingredients!$B$11:$B$310, 0)), "")="", "", IFERROR(INDEX(Ingredients!D$11:D$310, MATCH($C4947, Ingredients!$B$11:$B$310, 0)), "")))</f>
        <v/>
      </c>
      <c r="AI4947" s="106" t="str">
        <f>IF($C4947="", "", IF(IFERROR(INDEX(Ingredients!E$11:E$310, MATCH($C4947, Ingredients!$B$11:$B$310, 0)), "")="", "", IFERROR(INDEX(Ingredients!E$11:E$310, MATCH($C4947, Ingredients!$B$11:$B$310, 0)), "")))</f>
        <v/>
      </c>
      <c r="AJ4947" s="108" t="str">
        <f>IF($C4947="", "", IF(IFERROR(INDEX(Ingredients!F$11:F$310, MATCH($C4947, Ingredients!$B$11:$B$310, 0)), "")="", "", IFERROR(INDEX(Ingredients!F$11:F$310, MATCH($C4947, Ingredients!$B$11:$B$310, 0)), "")))</f>
        <v/>
      </c>
      <c r="AK4947" s="106" t="str">
        <f>IF($C4947="", "", IF(IFERROR(INDEX(Ingredients!G$11:G$310, MATCH($C4947, Ingredients!$B$11:$B$310, 0)), "")="", "", IFERROR(INDEX(Ingredients!G$11:G$310, MATCH($C4947, Ingredients!$B$11:$B$310, 0)), "")))</f>
        <v/>
      </c>
      <c r="AL4947" s="79" t="str">
        <f>IF($C4947="", "", IF(IFERROR(INDEX(Ingredients!H$11:H$310, MATCH($C4947, Ingredients!$B$11:$B$310, 0)), "")="", "", IFERROR(INDEX(Ingredients!H$11:H$310, MATCH($C4947, Ingredients!$B$11:$B$310, 0)), "")))</f>
        <v/>
      </c>
      <c r="AN4947" s="83" t="str">
        <f t="shared" si="1160"/>
        <v/>
      </c>
      <c r="AP4947" s="114" t="str">
        <f t="shared" si="1170"/>
        <v/>
      </c>
      <c r="AR4947" s="117" t="str">
        <f>IF($C4947="", "", IF(IFERROR(INDEX(Ingredients!$AI$11:$AI$310, MATCH($C4947, Ingredients!$B$11:$B$310, 0)), "")="", "", IFERROR(INDEX(Ingredients!$AI$11:$AI$310, MATCH($C4947, Ingredients!$B$11:$B$310, 0)), "")))</f>
        <v/>
      </c>
      <c r="AT4947" s="120" t="str">
        <f t="shared" si="1171"/>
        <v/>
      </c>
      <c r="AV4947" s="90" t="str">
        <f t="shared" si="1161"/>
        <v/>
      </c>
      <c r="AX4947" s="90" t="str">
        <f>IF($AV4947="", "", COUNTIF($AV$11:$AV$5010, "&lt;"&amp;$AV4947)+1+COUNTIF($AV$11:$AV4947, $AV4947)-1)</f>
        <v/>
      </c>
      <c r="AZ4947" s="111" t="str">
        <f>IF($B4947="", "", SUMIF('Shopping List'!$AV$11:$AV$25, $B4947, 'Shopping List'!$BN$11:$BN$25))</f>
        <v/>
      </c>
      <c r="BB4947" s="117" t="str">
        <f t="shared" si="1172"/>
        <v/>
      </c>
    </row>
    <row r="4948" spans="1:54" x14ac:dyDescent="0.25">
      <c r="A4948" s="4"/>
      <c r="B4948" s="37"/>
      <c r="C4948" s="124"/>
      <c r="D4948" s="39"/>
      <c r="E4948" s="125"/>
      <c r="F4948" s="48"/>
      <c r="G4948" s="4"/>
      <c r="H4948" s="4"/>
      <c r="I4948" s="95" t="str">
        <f>IF($C4948="", "", IF(IFERROR(INDEX(Ingredients!$C$11:$C$310, MATCH($C4948, Ingredients!$B$11:$B$310, 0)), "")="", "", IFERROR(INDEX(Ingredients!$C$11:$C$310, MATCH($C4948, Ingredients!$B$11:$B$310, 0)), "")))</f>
        <v/>
      </c>
      <c r="J4948" s="73" t="str">
        <f>IF($B4948="", "", IF(IFERROR(INDEX(Meals!$C$11:$C$260, MATCH($B4948, Meals!$B$11:$B$260, 0)), "")="", "", IFERROR(INDEX(Meals!$C$11:$C$260, MATCH($B4948, Meals!$B$11:$B$260, 0)), "")))</f>
        <v/>
      </c>
      <c r="K4948" s="4"/>
      <c r="L4948" s="72" t="str">
        <f t="shared" si="1162"/>
        <v/>
      </c>
      <c r="M4948" s="73" t="str">
        <f t="shared" si="1163"/>
        <v/>
      </c>
      <c r="N4948" s="4"/>
      <c r="O4948" s="78" t="str">
        <f t="shared" si="1164"/>
        <v/>
      </c>
      <c r="P4948" s="79" t="str">
        <f t="shared" si="1165"/>
        <v/>
      </c>
      <c r="Q4948" s="4"/>
      <c r="R4948" s="90" t="str">
        <f t="shared" si="1166"/>
        <v/>
      </c>
      <c r="S4948" s="4"/>
      <c r="Y4948" s="18" t="str">
        <f t="shared" si="1167"/>
        <v/>
      </c>
      <c r="AA4948" s="18" t="str">
        <f t="shared" si="1158"/>
        <v/>
      </c>
      <c r="AB4948" s="18" t="str">
        <f t="shared" si="1159"/>
        <v/>
      </c>
      <c r="AC4948" s="18" t="str">
        <f t="shared" si="1168"/>
        <v/>
      </c>
      <c r="AD4948" s="18" t="str">
        <f t="shared" si="1168"/>
        <v/>
      </c>
      <c r="AE4948" s="18" t="str">
        <f t="shared" si="1169"/>
        <v/>
      </c>
      <c r="AG4948" s="95" t="str">
        <f>IF($C4948="", "", IF(IFERROR(INDEX(Ingredients!C$11:C$310, MATCH($C4948, Ingredients!$B$11:$B$310, 0)), "")="", "", IFERROR(INDEX(Ingredients!C$11:C$310, MATCH($C4948, Ingredients!$B$11:$B$310, 0)), "")))</f>
        <v/>
      </c>
      <c r="AH4948" s="105" t="str">
        <f>IF($C4948="", "", IF(IFERROR(INDEX(Ingredients!D$11:D$310, MATCH($C4948, Ingredients!$B$11:$B$310, 0)), "")="", "", IFERROR(INDEX(Ingredients!D$11:D$310, MATCH($C4948, Ingredients!$B$11:$B$310, 0)), "")))</f>
        <v/>
      </c>
      <c r="AI4948" s="106" t="str">
        <f>IF($C4948="", "", IF(IFERROR(INDEX(Ingredients!E$11:E$310, MATCH($C4948, Ingredients!$B$11:$B$310, 0)), "")="", "", IFERROR(INDEX(Ingredients!E$11:E$310, MATCH($C4948, Ingredients!$B$11:$B$310, 0)), "")))</f>
        <v/>
      </c>
      <c r="AJ4948" s="108" t="str">
        <f>IF($C4948="", "", IF(IFERROR(INDEX(Ingredients!F$11:F$310, MATCH($C4948, Ingredients!$B$11:$B$310, 0)), "")="", "", IFERROR(INDEX(Ingredients!F$11:F$310, MATCH($C4948, Ingredients!$B$11:$B$310, 0)), "")))</f>
        <v/>
      </c>
      <c r="AK4948" s="106" t="str">
        <f>IF($C4948="", "", IF(IFERROR(INDEX(Ingredients!G$11:G$310, MATCH($C4948, Ingredients!$B$11:$B$310, 0)), "")="", "", IFERROR(INDEX(Ingredients!G$11:G$310, MATCH($C4948, Ingredients!$B$11:$B$310, 0)), "")))</f>
        <v/>
      </c>
      <c r="AL4948" s="79" t="str">
        <f>IF($C4948="", "", IF(IFERROR(INDEX(Ingredients!H$11:H$310, MATCH($C4948, Ingredients!$B$11:$B$310, 0)), "")="", "", IFERROR(INDEX(Ingredients!H$11:H$310, MATCH($C4948, Ingredients!$B$11:$B$310, 0)), "")))</f>
        <v/>
      </c>
      <c r="AN4948" s="83" t="str">
        <f t="shared" si="1160"/>
        <v/>
      </c>
      <c r="AP4948" s="114" t="str">
        <f t="shared" si="1170"/>
        <v/>
      </c>
      <c r="AR4948" s="117" t="str">
        <f>IF($C4948="", "", IF(IFERROR(INDEX(Ingredients!$AI$11:$AI$310, MATCH($C4948, Ingredients!$B$11:$B$310, 0)), "")="", "", IFERROR(INDEX(Ingredients!$AI$11:$AI$310, MATCH($C4948, Ingredients!$B$11:$B$310, 0)), "")))</f>
        <v/>
      </c>
      <c r="AT4948" s="120" t="str">
        <f t="shared" si="1171"/>
        <v/>
      </c>
      <c r="AV4948" s="90" t="str">
        <f t="shared" si="1161"/>
        <v/>
      </c>
      <c r="AX4948" s="90" t="str">
        <f>IF($AV4948="", "", COUNTIF($AV$11:$AV$5010, "&lt;"&amp;$AV4948)+1+COUNTIF($AV$11:$AV4948, $AV4948)-1)</f>
        <v/>
      </c>
      <c r="AZ4948" s="111" t="str">
        <f>IF($B4948="", "", SUMIF('Shopping List'!$AV$11:$AV$25, $B4948, 'Shopping List'!$BN$11:$BN$25))</f>
        <v/>
      </c>
      <c r="BB4948" s="117" t="str">
        <f t="shared" si="1172"/>
        <v/>
      </c>
    </row>
    <row r="4949" spans="1:54" x14ac:dyDescent="0.25">
      <c r="A4949" s="4"/>
      <c r="B4949" s="37"/>
      <c r="C4949" s="124"/>
      <c r="D4949" s="39"/>
      <c r="E4949" s="125"/>
      <c r="F4949" s="48"/>
      <c r="G4949" s="4"/>
      <c r="H4949" s="4"/>
      <c r="I4949" s="95" t="str">
        <f>IF($C4949="", "", IF(IFERROR(INDEX(Ingredients!$C$11:$C$310, MATCH($C4949, Ingredients!$B$11:$B$310, 0)), "")="", "", IFERROR(INDEX(Ingredients!$C$11:$C$310, MATCH($C4949, Ingredients!$B$11:$B$310, 0)), "")))</f>
        <v/>
      </c>
      <c r="J4949" s="73" t="str">
        <f>IF($B4949="", "", IF(IFERROR(INDEX(Meals!$C$11:$C$260, MATCH($B4949, Meals!$B$11:$B$260, 0)), "")="", "", IFERROR(INDEX(Meals!$C$11:$C$260, MATCH($B4949, Meals!$B$11:$B$260, 0)), "")))</f>
        <v/>
      </c>
      <c r="K4949" s="4"/>
      <c r="L4949" s="72" t="str">
        <f t="shared" si="1162"/>
        <v/>
      </c>
      <c r="M4949" s="73" t="str">
        <f t="shared" si="1163"/>
        <v/>
      </c>
      <c r="N4949" s="4"/>
      <c r="O4949" s="78" t="str">
        <f t="shared" si="1164"/>
        <v/>
      </c>
      <c r="P4949" s="79" t="str">
        <f t="shared" si="1165"/>
        <v/>
      </c>
      <c r="Q4949" s="4"/>
      <c r="R4949" s="90" t="str">
        <f t="shared" si="1166"/>
        <v/>
      </c>
      <c r="S4949" s="4"/>
      <c r="Y4949" s="18" t="str">
        <f t="shared" si="1167"/>
        <v/>
      </c>
      <c r="AA4949" s="18" t="str">
        <f t="shared" si="1158"/>
        <v/>
      </c>
      <c r="AB4949" s="18" t="str">
        <f t="shared" si="1159"/>
        <v/>
      </c>
      <c r="AC4949" s="18" t="str">
        <f t="shared" si="1168"/>
        <v/>
      </c>
      <c r="AD4949" s="18" t="str">
        <f t="shared" si="1168"/>
        <v/>
      </c>
      <c r="AE4949" s="18" t="str">
        <f t="shared" si="1169"/>
        <v/>
      </c>
      <c r="AG4949" s="95" t="str">
        <f>IF($C4949="", "", IF(IFERROR(INDEX(Ingredients!C$11:C$310, MATCH($C4949, Ingredients!$B$11:$B$310, 0)), "")="", "", IFERROR(INDEX(Ingredients!C$11:C$310, MATCH($C4949, Ingredients!$B$11:$B$310, 0)), "")))</f>
        <v/>
      </c>
      <c r="AH4949" s="105" t="str">
        <f>IF($C4949="", "", IF(IFERROR(INDEX(Ingredients!D$11:D$310, MATCH($C4949, Ingredients!$B$11:$B$310, 0)), "")="", "", IFERROR(INDEX(Ingredients!D$11:D$310, MATCH($C4949, Ingredients!$B$11:$B$310, 0)), "")))</f>
        <v/>
      </c>
      <c r="AI4949" s="106" t="str">
        <f>IF($C4949="", "", IF(IFERROR(INDEX(Ingredients!E$11:E$310, MATCH($C4949, Ingredients!$B$11:$B$310, 0)), "")="", "", IFERROR(INDEX(Ingredients!E$11:E$310, MATCH($C4949, Ingredients!$B$11:$B$310, 0)), "")))</f>
        <v/>
      </c>
      <c r="AJ4949" s="108" t="str">
        <f>IF($C4949="", "", IF(IFERROR(INDEX(Ingredients!F$11:F$310, MATCH($C4949, Ingredients!$B$11:$B$310, 0)), "")="", "", IFERROR(INDEX(Ingredients!F$11:F$310, MATCH($C4949, Ingredients!$B$11:$B$310, 0)), "")))</f>
        <v/>
      </c>
      <c r="AK4949" s="106" t="str">
        <f>IF($C4949="", "", IF(IFERROR(INDEX(Ingredients!G$11:G$310, MATCH($C4949, Ingredients!$B$11:$B$310, 0)), "")="", "", IFERROR(INDEX(Ingredients!G$11:G$310, MATCH($C4949, Ingredients!$B$11:$B$310, 0)), "")))</f>
        <v/>
      </c>
      <c r="AL4949" s="79" t="str">
        <f>IF($C4949="", "", IF(IFERROR(INDEX(Ingredients!H$11:H$310, MATCH($C4949, Ingredients!$B$11:$B$310, 0)), "")="", "", IFERROR(INDEX(Ingredients!H$11:H$310, MATCH($C4949, Ingredients!$B$11:$B$310, 0)), "")))</f>
        <v/>
      </c>
      <c r="AN4949" s="83" t="str">
        <f t="shared" si="1160"/>
        <v/>
      </c>
      <c r="AP4949" s="114" t="str">
        <f t="shared" si="1170"/>
        <v/>
      </c>
      <c r="AR4949" s="117" t="str">
        <f>IF($C4949="", "", IF(IFERROR(INDEX(Ingredients!$AI$11:$AI$310, MATCH($C4949, Ingredients!$B$11:$B$310, 0)), "")="", "", IFERROR(INDEX(Ingredients!$AI$11:$AI$310, MATCH($C4949, Ingredients!$B$11:$B$310, 0)), "")))</f>
        <v/>
      </c>
      <c r="AT4949" s="120" t="str">
        <f t="shared" si="1171"/>
        <v/>
      </c>
      <c r="AV4949" s="90" t="str">
        <f t="shared" si="1161"/>
        <v/>
      </c>
      <c r="AX4949" s="90" t="str">
        <f>IF($AV4949="", "", COUNTIF($AV$11:$AV$5010, "&lt;"&amp;$AV4949)+1+COUNTIF($AV$11:$AV4949, $AV4949)-1)</f>
        <v/>
      </c>
      <c r="AZ4949" s="111" t="str">
        <f>IF($B4949="", "", SUMIF('Shopping List'!$AV$11:$AV$25, $B4949, 'Shopping List'!$BN$11:$BN$25))</f>
        <v/>
      </c>
      <c r="BB4949" s="117" t="str">
        <f t="shared" si="1172"/>
        <v/>
      </c>
    </row>
    <row r="4950" spans="1:54" x14ac:dyDescent="0.25">
      <c r="A4950" s="4"/>
      <c r="B4950" s="37"/>
      <c r="C4950" s="124"/>
      <c r="D4950" s="39"/>
      <c r="E4950" s="125"/>
      <c r="F4950" s="48"/>
      <c r="G4950" s="4"/>
      <c r="H4950" s="4"/>
      <c r="I4950" s="95" t="str">
        <f>IF($C4950="", "", IF(IFERROR(INDEX(Ingredients!$C$11:$C$310, MATCH($C4950, Ingredients!$B$11:$B$310, 0)), "")="", "", IFERROR(INDEX(Ingredients!$C$11:$C$310, MATCH($C4950, Ingredients!$B$11:$B$310, 0)), "")))</f>
        <v/>
      </c>
      <c r="J4950" s="73" t="str">
        <f>IF($B4950="", "", IF(IFERROR(INDEX(Meals!$C$11:$C$260, MATCH($B4950, Meals!$B$11:$B$260, 0)), "")="", "", IFERROR(INDEX(Meals!$C$11:$C$260, MATCH($B4950, Meals!$B$11:$B$260, 0)), "")))</f>
        <v/>
      </c>
      <c r="K4950" s="4"/>
      <c r="L4950" s="72" t="str">
        <f t="shared" si="1162"/>
        <v/>
      </c>
      <c r="M4950" s="73" t="str">
        <f t="shared" si="1163"/>
        <v/>
      </c>
      <c r="N4950" s="4"/>
      <c r="O4950" s="78" t="str">
        <f t="shared" si="1164"/>
        <v/>
      </c>
      <c r="P4950" s="79" t="str">
        <f t="shared" si="1165"/>
        <v/>
      </c>
      <c r="Q4950" s="4"/>
      <c r="R4950" s="90" t="str">
        <f t="shared" si="1166"/>
        <v/>
      </c>
      <c r="S4950" s="4"/>
      <c r="Y4950" s="18" t="str">
        <f t="shared" si="1167"/>
        <v/>
      </c>
      <c r="AA4950" s="18" t="str">
        <f t="shared" si="1158"/>
        <v/>
      </c>
      <c r="AB4950" s="18" t="str">
        <f t="shared" si="1159"/>
        <v/>
      </c>
      <c r="AC4950" s="18" t="str">
        <f t="shared" si="1168"/>
        <v/>
      </c>
      <c r="AD4950" s="18" t="str">
        <f t="shared" si="1168"/>
        <v/>
      </c>
      <c r="AE4950" s="18" t="str">
        <f t="shared" si="1169"/>
        <v/>
      </c>
      <c r="AG4950" s="95" t="str">
        <f>IF($C4950="", "", IF(IFERROR(INDEX(Ingredients!C$11:C$310, MATCH($C4950, Ingredients!$B$11:$B$310, 0)), "")="", "", IFERROR(INDEX(Ingredients!C$11:C$310, MATCH($C4950, Ingredients!$B$11:$B$310, 0)), "")))</f>
        <v/>
      </c>
      <c r="AH4950" s="105" t="str">
        <f>IF($C4950="", "", IF(IFERROR(INDEX(Ingredients!D$11:D$310, MATCH($C4950, Ingredients!$B$11:$B$310, 0)), "")="", "", IFERROR(INDEX(Ingredients!D$11:D$310, MATCH($C4950, Ingredients!$B$11:$B$310, 0)), "")))</f>
        <v/>
      </c>
      <c r="AI4950" s="106" t="str">
        <f>IF($C4950="", "", IF(IFERROR(INDEX(Ingredients!E$11:E$310, MATCH($C4950, Ingredients!$B$11:$B$310, 0)), "")="", "", IFERROR(INDEX(Ingredients!E$11:E$310, MATCH($C4950, Ingredients!$B$11:$B$310, 0)), "")))</f>
        <v/>
      </c>
      <c r="AJ4950" s="108" t="str">
        <f>IF($C4950="", "", IF(IFERROR(INDEX(Ingredients!F$11:F$310, MATCH($C4950, Ingredients!$B$11:$B$310, 0)), "")="", "", IFERROR(INDEX(Ingredients!F$11:F$310, MATCH($C4950, Ingredients!$B$11:$B$310, 0)), "")))</f>
        <v/>
      </c>
      <c r="AK4950" s="106" t="str">
        <f>IF($C4950="", "", IF(IFERROR(INDEX(Ingredients!G$11:G$310, MATCH($C4950, Ingredients!$B$11:$B$310, 0)), "")="", "", IFERROR(INDEX(Ingredients!G$11:G$310, MATCH($C4950, Ingredients!$B$11:$B$310, 0)), "")))</f>
        <v/>
      </c>
      <c r="AL4950" s="79" t="str">
        <f>IF($C4950="", "", IF(IFERROR(INDEX(Ingredients!H$11:H$310, MATCH($C4950, Ingredients!$B$11:$B$310, 0)), "")="", "", IFERROR(INDEX(Ingredients!H$11:H$310, MATCH($C4950, Ingredients!$B$11:$B$310, 0)), "")))</f>
        <v/>
      </c>
      <c r="AN4950" s="83" t="str">
        <f t="shared" si="1160"/>
        <v/>
      </c>
      <c r="AP4950" s="114" t="str">
        <f t="shared" si="1170"/>
        <v/>
      </c>
      <c r="AR4950" s="117" t="str">
        <f>IF($C4950="", "", IF(IFERROR(INDEX(Ingredients!$AI$11:$AI$310, MATCH($C4950, Ingredients!$B$11:$B$310, 0)), "")="", "", IFERROR(INDEX(Ingredients!$AI$11:$AI$310, MATCH($C4950, Ingredients!$B$11:$B$310, 0)), "")))</f>
        <v/>
      </c>
      <c r="AT4950" s="120" t="str">
        <f t="shared" si="1171"/>
        <v/>
      </c>
      <c r="AV4950" s="90" t="str">
        <f t="shared" si="1161"/>
        <v/>
      </c>
      <c r="AX4950" s="90" t="str">
        <f>IF($AV4950="", "", COUNTIF($AV$11:$AV$5010, "&lt;"&amp;$AV4950)+1+COUNTIF($AV$11:$AV4950, $AV4950)-1)</f>
        <v/>
      </c>
      <c r="AZ4950" s="111" t="str">
        <f>IF($B4950="", "", SUMIF('Shopping List'!$AV$11:$AV$25, $B4950, 'Shopping List'!$BN$11:$BN$25))</f>
        <v/>
      </c>
      <c r="BB4950" s="117" t="str">
        <f t="shared" si="1172"/>
        <v/>
      </c>
    </row>
    <row r="4951" spans="1:54" x14ac:dyDescent="0.25">
      <c r="A4951" s="4"/>
      <c r="B4951" s="37"/>
      <c r="C4951" s="124"/>
      <c r="D4951" s="39"/>
      <c r="E4951" s="125"/>
      <c r="F4951" s="48"/>
      <c r="G4951" s="4"/>
      <c r="H4951" s="4"/>
      <c r="I4951" s="95" t="str">
        <f>IF($C4951="", "", IF(IFERROR(INDEX(Ingredients!$C$11:$C$310, MATCH($C4951, Ingredients!$B$11:$B$310, 0)), "")="", "", IFERROR(INDEX(Ingredients!$C$11:$C$310, MATCH($C4951, Ingredients!$B$11:$B$310, 0)), "")))</f>
        <v/>
      </c>
      <c r="J4951" s="73" t="str">
        <f>IF($B4951="", "", IF(IFERROR(INDEX(Meals!$C$11:$C$260, MATCH($B4951, Meals!$B$11:$B$260, 0)), "")="", "", IFERROR(INDEX(Meals!$C$11:$C$260, MATCH($B4951, Meals!$B$11:$B$260, 0)), "")))</f>
        <v/>
      </c>
      <c r="K4951" s="4"/>
      <c r="L4951" s="72" t="str">
        <f t="shared" si="1162"/>
        <v/>
      </c>
      <c r="M4951" s="73" t="str">
        <f t="shared" si="1163"/>
        <v/>
      </c>
      <c r="N4951" s="4"/>
      <c r="O4951" s="78" t="str">
        <f t="shared" si="1164"/>
        <v/>
      </c>
      <c r="P4951" s="79" t="str">
        <f t="shared" si="1165"/>
        <v/>
      </c>
      <c r="Q4951" s="4"/>
      <c r="R4951" s="90" t="str">
        <f t="shared" si="1166"/>
        <v/>
      </c>
      <c r="S4951" s="4"/>
      <c r="Y4951" s="18" t="str">
        <f t="shared" si="1167"/>
        <v/>
      </c>
      <c r="AA4951" s="18" t="str">
        <f t="shared" si="1158"/>
        <v/>
      </c>
      <c r="AB4951" s="18" t="str">
        <f t="shared" si="1159"/>
        <v/>
      </c>
      <c r="AC4951" s="18" t="str">
        <f t="shared" si="1168"/>
        <v/>
      </c>
      <c r="AD4951" s="18" t="str">
        <f t="shared" si="1168"/>
        <v/>
      </c>
      <c r="AE4951" s="18" t="str">
        <f t="shared" si="1169"/>
        <v/>
      </c>
      <c r="AG4951" s="95" t="str">
        <f>IF($C4951="", "", IF(IFERROR(INDEX(Ingredients!C$11:C$310, MATCH($C4951, Ingredients!$B$11:$B$310, 0)), "")="", "", IFERROR(INDEX(Ingredients!C$11:C$310, MATCH($C4951, Ingredients!$B$11:$B$310, 0)), "")))</f>
        <v/>
      </c>
      <c r="AH4951" s="105" t="str">
        <f>IF($C4951="", "", IF(IFERROR(INDEX(Ingredients!D$11:D$310, MATCH($C4951, Ingredients!$B$11:$B$310, 0)), "")="", "", IFERROR(INDEX(Ingredients!D$11:D$310, MATCH($C4951, Ingredients!$B$11:$B$310, 0)), "")))</f>
        <v/>
      </c>
      <c r="AI4951" s="106" t="str">
        <f>IF($C4951="", "", IF(IFERROR(INDEX(Ingredients!E$11:E$310, MATCH($C4951, Ingredients!$B$11:$B$310, 0)), "")="", "", IFERROR(INDEX(Ingredients!E$11:E$310, MATCH($C4951, Ingredients!$B$11:$B$310, 0)), "")))</f>
        <v/>
      </c>
      <c r="AJ4951" s="108" t="str">
        <f>IF($C4951="", "", IF(IFERROR(INDEX(Ingredients!F$11:F$310, MATCH($C4951, Ingredients!$B$11:$B$310, 0)), "")="", "", IFERROR(INDEX(Ingredients!F$11:F$310, MATCH($C4951, Ingredients!$B$11:$B$310, 0)), "")))</f>
        <v/>
      </c>
      <c r="AK4951" s="106" t="str">
        <f>IF($C4951="", "", IF(IFERROR(INDEX(Ingredients!G$11:G$310, MATCH($C4951, Ingredients!$B$11:$B$310, 0)), "")="", "", IFERROR(INDEX(Ingredients!G$11:G$310, MATCH($C4951, Ingredients!$B$11:$B$310, 0)), "")))</f>
        <v/>
      </c>
      <c r="AL4951" s="79" t="str">
        <f>IF($C4951="", "", IF(IFERROR(INDEX(Ingredients!H$11:H$310, MATCH($C4951, Ingredients!$B$11:$B$310, 0)), "")="", "", IFERROR(INDEX(Ingredients!H$11:H$310, MATCH($C4951, Ingredients!$B$11:$B$310, 0)), "")))</f>
        <v/>
      </c>
      <c r="AN4951" s="83" t="str">
        <f t="shared" si="1160"/>
        <v/>
      </c>
      <c r="AP4951" s="114" t="str">
        <f t="shared" si="1170"/>
        <v/>
      </c>
      <c r="AR4951" s="117" t="str">
        <f>IF($C4951="", "", IF(IFERROR(INDEX(Ingredients!$AI$11:$AI$310, MATCH($C4951, Ingredients!$B$11:$B$310, 0)), "")="", "", IFERROR(INDEX(Ingredients!$AI$11:$AI$310, MATCH($C4951, Ingredients!$B$11:$B$310, 0)), "")))</f>
        <v/>
      </c>
      <c r="AT4951" s="120" t="str">
        <f t="shared" si="1171"/>
        <v/>
      </c>
      <c r="AV4951" s="90" t="str">
        <f t="shared" si="1161"/>
        <v/>
      </c>
      <c r="AX4951" s="90" t="str">
        <f>IF($AV4951="", "", COUNTIF($AV$11:$AV$5010, "&lt;"&amp;$AV4951)+1+COUNTIF($AV$11:$AV4951, $AV4951)-1)</f>
        <v/>
      </c>
      <c r="AZ4951" s="111" t="str">
        <f>IF($B4951="", "", SUMIF('Shopping List'!$AV$11:$AV$25, $B4951, 'Shopping List'!$BN$11:$BN$25))</f>
        <v/>
      </c>
      <c r="BB4951" s="117" t="str">
        <f t="shared" si="1172"/>
        <v/>
      </c>
    </row>
    <row r="4952" spans="1:54" x14ac:dyDescent="0.25">
      <c r="A4952" s="4"/>
      <c r="B4952" s="37"/>
      <c r="C4952" s="124"/>
      <c r="D4952" s="39"/>
      <c r="E4952" s="125"/>
      <c r="F4952" s="48"/>
      <c r="G4952" s="4"/>
      <c r="H4952" s="4"/>
      <c r="I4952" s="95" t="str">
        <f>IF($C4952="", "", IF(IFERROR(INDEX(Ingredients!$C$11:$C$310, MATCH($C4952, Ingredients!$B$11:$B$310, 0)), "")="", "", IFERROR(INDEX(Ingredients!$C$11:$C$310, MATCH($C4952, Ingredients!$B$11:$B$310, 0)), "")))</f>
        <v/>
      </c>
      <c r="J4952" s="73" t="str">
        <f>IF($B4952="", "", IF(IFERROR(INDEX(Meals!$C$11:$C$260, MATCH($B4952, Meals!$B$11:$B$260, 0)), "")="", "", IFERROR(INDEX(Meals!$C$11:$C$260, MATCH($B4952, Meals!$B$11:$B$260, 0)), "")))</f>
        <v/>
      </c>
      <c r="K4952" s="4"/>
      <c r="L4952" s="72" t="str">
        <f t="shared" si="1162"/>
        <v/>
      </c>
      <c r="M4952" s="73" t="str">
        <f t="shared" si="1163"/>
        <v/>
      </c>
      <c r="N4952" s="4"/>
      <c r="O4952" s="78" t="str">
        <f t="shared" si="1164"/>
        <v/>
      </c>
      <c r="P4952" s="79" t="str">
        <f t="shared" si="1165"/>
        <v/>
      </c>
      <c r="Q4952" s="4"/>
      <c r="R4952" s="90" t="str">
        <f t="shared" si="1166"/>
        <v/>
      </c>
      <c r="S4952" s="4"/>
      <c r="Y4952" s="18" t="str">
        <f t="shared" si="1167"/>
        <v/>
      </c>
      <c r="AA4952" s="18" t="str">
        <f t="shared" si="1158"/>
        <v/>
      </c>
      <c r="AB4952" s="18" t="str">
        <f t="shared" si="1159"/>
        <v/>
      </c>
      <c r="AC4952" s="18" t="str">
        <f t="shared" si="1168"/>
        <v/>
      </c>
      <c r="AD4952" s="18" t="str">
        <f t="shared" si="1168"/>
        <v/>
      </c>
      <c r="AE4952" s="18" t="str">
        <f t="shared" si="1169"/>
        <v/>
      </c>
      <c r="AG4952" s="95" t="str">
        <f>IF($C4952="", "", IF(IFERROR(INDEX(Ingredients!C$11:C$310, MATCH($C4952, Ingredients!$B$11:$B$310, 0)), "")="", "", IFERROR(INDEX(Ingredients!C$11:C$310, MATCH($C4952, Ingredients!$B$11:$B$310, 0)), "")))</f>
        <v/>
      </c>
      <c r="AH4952" s="105" t="str">
        <f>IF($C4952="", "", IF(IFERROR(INDEX(Ingredients!D$11:D$310, MATCH($C4952, Ingredients!$B$11:$B$310, 0)), "")="", "", IFERROR(INDEX(Ingredients!D$11:D$310, MATCH($C4952, Ingredients!$B$11:$B$310, 0)), "")))</f>
        <v/>
      </c>
      <c r="AI4952" s="106" t="str">
        <f>IF($C4952="", "", IF(IFERROR(INDEX(Ingredients!E$11:E$310, MATCH($C4952, Ingredients!$B$11:$B$310, 0)), "")="", "", IFERROR(INDEX(Ingredients!E$11:E$310, MATCH($C4952, Ingredients!$B$11:$B$310, 0)), "")))</f>
        <v/>
      </c>
      <c r="AJ4952" s="108" t="str">
        <f>IF($C4952="", "", IF(IFERROR(INDEX(Ingredients!F$11:F$310, MATCH($C4952, Ingredients!$B$11:$B$310, 0)), "")="", "", IFERROR(INDEX(Ingredients!F$11:F$310, MATCH($C4952, Ingredients!$B$11:$B$310, 0)), "")))</f>
        <v/>
      </c>
      <c r="AK4952" s="106" t="str">
        <f>IF($C4952="", "", IF(IFERROR(INDEX(Ingredients!G$11:G$310, MATCH($C4952, Ingredients!$B$11:$B$310, 0)), "")="", "", IFERROR(INDEX(Ingredients!G$11:G$310, MATCH($C4952, Ingredients!$B$11:$B$310, 0)), "")))</f>
        <v/>
      </c>
      <c r="AL4952" s="79" t="str">
        <f>IF($C4952="", "", IF(IFERROR(INDEX(Ingredients!H$11:H$310, MATCH($C4952, Ingredients!$B$11:$B$310, 0)), "")="", "", IFERROR(INDEX(Ingredients!H$11:H$310, MATCH($C4952, Ingredients!$B$11:$B$310, 0)), "")))</f>
        <v/>
      </c>
      <c r="AN4952" s="83" t="str">
        <f t="shared" si="1160"/>
        <v/>
      </c>
      <c r="AP4952" s="114" t="str">
        <f t="shared" si="1170"/>
        <v/>
      </c>
      <c r="AR4952" s="117" t="str">
        <f>IF($C4952="", "", IF(IFERROR(INDEX(Ingredients!$AI$11:$AI$310, MATCH($C4952, Ingredients!$B$11:$B$310, 0)), "")="", "", IFERROR(INDEX(Ingredients!$AI$11:$AI$310, MATCH($C4952, Ingredients!$B$11:$B$310, 0)), "")))</f>
        <v/>
      </c>
      <c r="AT4952" s="120" t="str">
        <f t="shared" si="1171"/>
        <v/>
      </c>
      <c r="AV4952" s="90" t="str">
        <f t="shared" si="1161"/>
        <v/>
      </c>
      <c r="AX4952" s="90" t="str">
        <f>IF($AV4952="", "", COUNTIF($AV$11:$AV$5010, "&lt;"&amp;$AV4952)+1+COUNTIF($AV$11:$AV4952, $AV4952)-1)</f>
        <v/>
      </c>
      <c r="AZ4952" s="111" t="str">
        <f>IF($B4952="", "", SUMIF('Shopping List'!$AV$11:$AV$25, $B4952, 'Shopping List'!$BN$11:$BN$25))</f>
        <v/>
      </c>
      <c r="BB4952" s="117" t="str">
        <f t="shared" si="1172"/>
        <v/>
      </c>
    </row>
    <row r="4953" spans="1:54" x14ac:dyDescent="0.25">
      <c r="A4953" s="4"/>
      <c r="B4953" s="37"/>
      <c r="C4953" s="124"/>
      <c r="D4953" s="39"/>
      <c r="E4953" s="125"/>
      <c r="F4953" s="48"/>
      <c r="G4953" s="4"/>
      <c r="H4953" s="4"/>
      <c r="I4953" s="95" t="str">
        <f>IF($C4953="", "", IF(IFERROR(INDEX(Ingredients!$C$11:$C$310, MATCH($C4953, Ingredients!$B$11:$B$310, 0)), "")="", "", IFERROR(INDEX(Ingredients!$C$11:$C$310, MATCH($C4953, Ingredients!$B$11:$B$310, 0)), "")))</f>
        <v/>
      </c>
      <c r="J4953" s="73" t="str">
        <f>IF($B4953="", "", IF(IFERROR(INDEX(Meals!$C$11:$C$260, MATCH($B4953, Meals!$B$11:$B$260, 0)), "")="", "", IFERROR(INDEX(Meals!$C$11:$C$260, MATCH($B4953, Meals!$B$11:$B$260, 0)), "")))</f>
        <v/>
      </c>
      <c r="K4953" s="4"/>
      <c r="L4953" s="72" t="str">
        <f t="shared" si="1162"/>
        <v/>
      </c>
      <c r="M4953" s="73" t="str">
        <f t="shared" si="1163"/>
        <v/>
      </c>
      <c r="N4953" s="4"/>
      <c r="O4953" s="78" t="str">
        <f t="shared" si="1164"/>
        <v/>
      </c>
      <c r="P4953" s="79" t="str">
        <f t="shared" si="1165"/>
        <v/>
      </c>
      <c r="Q4953" s="4"/>
      <c r="R4953" s="90" t="str">
        <f t="shared" si="1166"/>
        <v/>
      </c>
      <c r="S4953" s="4"/>
      <c r="Y4953" s="18" t="str">
        <f t="shared" si="1167"/>
        <v/>
      </c>
      <c r="AA4953" s="18" t="str">
        <f t="shared" si="1158"/>
        <v/>
      </c>
      <c r="AB4953" s="18" t="str">
        <f t="shared" si="1159"/>
        <v/>
      </c>
      <c r="AC4953" s="18" t="str">
        <f t="shared" si="1168"/>
        <v/>
      </c>
      <c r="AD4953" s="18" t="str">
        <f t="shared" si="1168"/>
        <v/>
      </c>
      <c r="AE4953" s="18" t="str">
        <f t="shared" si="1169"/>
        <v/>
      </c>
      <c r="AG4953" s="95" t="str">
        <f>IF($C4953="", "", IF(IFERROR(INDEX(Ingredients!C$11:C$310, MATCH($C4953, Ingredients!$B$11:$B$310, 0)), "")="", "", IFERROR(INDEX(Ingredients!C$11:C$310, MATCH($C4953, Ingredients!$B$11:$B$310, 0)), "")))</f>
        <v/>
      </c>
      <c r="AH4953" s="105" t="str">
        <f>IF($C4953="", "", IF(IFERROR(INDEX(Ingredients!D$11:D$310, MATCH($C4953, Ingredients!$B$11:$B$310, 0)), "")="", "", IFERROR(INDEX(Ingredients!D$11:D$310, MATCH($C4953, Ingredients!$B$11:$B$310, 0)), "")))</f>
        <v/>
      </c>
      <c r="AI4953" s="106" t="str">
        <f>IF($C4953="", "", IF(IFERROR(INDEX(Ingredients!E$11:E$310, MATCH($C4953, Ingredients!$B$11:$B$310, 0)), "")="", "", IFERROR(INDEX(Ingredients!E$11:E$310, MATCH($C4953, Ingredients!$B$11:$B$310, 0)), "")))</f>
        <v/>
      </c>
      <c r="AJ4953" s="108" t="str">
        <f>IF($C4953="", "", IF(IFERROR(INDEX(Ingredients!F$11:F$310, MATCH($C4953, Ingredients!$B$11:$B$310, 0)), "")="", "", IFERROR(INDEX(Ingredients!F$11:F$310, MATCH($C4953, Ingredients!$B$11:$B$310, 0)), "")))</f>
        <v/>
      </c>
      <c r="AK4953" s="106" t="str">
        <f>IF($C4953="", "", IF(IFERROR(INDEX(Ingredients!G$11:G$310, MATCH($C4953, Ingredients!$B$11:$B$310, 0)), "")="", "", IFERROR(INDEX(Ingredients!G$11:G$310, MATCH($C4953, Ingredients!$B$11:$B$310, 0)), "")))</f>
        <v/>
      </c>
      <c r="AL4953" s="79" t="str">
        <f>IF($C4953="", "", IF(IFERROR(INDEX(Ingredients!H$11:H$310, MATCH($C4953, Ingredients!$B$11:$B$310, 0)), "")="", "", IFERROR(INDEX(Ingredients!H$11:H$310, MATCH($C4953, Ingredients!$B$11:$B$310, 0)), "")))</f>
        <v/>
      </c>
      <c r="AN4953" s="83" t="str">
        <f t="shared" si="1160"/>
        <v/>
      </c>
      <c r="AP4953" s="114" t="str">
        <f t="shared" si="1170"/>
        <v/>
      </c>
      <c r="AR4953" s="117" t="str">
        <f>IF($C4953="", "", IF(IFERROR(INDEX(Ingredients!$AI$11:$AI$310, MATCH($C4953, Ingredients!$B$11:$B$310, 0)), "")="", "", IFERROR(INDEX(Ingredients!$AI$11:$AI$310, MATCH($C4953, Ingredients!$B$11:$B$310, 0)), "")))</f>
        <v/>
      </c>
      <c r="AT4953" s="120" t="str">
        <f t="shared" si="1171"/>
        <v/>
      </c>
      <c r="AV4953" s="90" t="str">
        <f t="shared" si="1161"/>
        <v/>
      </c>
      <c r="AX4953" s="90" t="str">
        <f>IF($AV4953="", "", COUNTIF($AV$11:$AV$5010, "&lt;"&amp;$AV4953)+1+COUNTIF($AV$11:$AV4953, $AV4953)-1)</f>
        <v/>
      </c>
      <c r="AZ4953" s="111" t="str">
        <f>IF($B4953="", "", SUMIF('Shopping List'!$AV$11:$AV$25, $B4953, 'Shopping List'!$BN$11:$BN$25))</f>
        <v/>
      </c>
      <c r="BB4953" s="117" t="str">
        <f t="shared" si="1172"/>
        <v/>
      </c>
    </row>
    <row r="4954" spans="1:54" x14ac:dyDescent="0.25">
      <c r="A4954" s="4"/>
      <c r="B4954" s="37"/>
      <c r="C4954" s="124"/>
      <c r="D4954" s="39"/>
      <c r="E4954" s="125"/>
      <c r="F4954" s="48"/>
      <c r="G4954" s="4"/>
      <c r="H4954" s="4"/>
      <c r="I4954" s="95" t="str">
        <f>IF($C4954="", "", IF(IFERROR(INDEX(Ingredients!$C$11:$C$310, MATCH($C4954, Ingredients!$B$11:$B$310, 0)), "")="", "", IFERROR(INDEX(Ingredients!$C$11:$C$310, MATCH($C4954, Ingredients!$B$11:$B$310, 0)), "")))</f>
        <v/>
      </c>
      <c r="J4954" s="73" t="str">
        <f>IF($B4954="", "", IF(IFERROR(INDEX(Meals!$C$11:$C$260, MATCH($B4954, Meals!$B$11:$B$260, 0)), "")="", "", IFERROR(INDEX(Meals!$C$11:$C$260, MATCH($B4954, Meals!$B$11:$B$260, 0)), "")))</f>
        <v/>
      </c>
      <c r="K4954" s="4"/>
      <c r="L4954" s="72" t="str">
        <f t="shared" si="1162"/>
        <v/>
      </c>
      <c r="M4954" s="73" t="str">
        <f t="shared" si="1163"/>
        <v/>
      </c>
      <c r="N4954" s="4"/>
      <c r="O4954" s="78" t="str">
        <f t="shared" si="1164"/>
        <v/>
      </c>
      <c r="P4954" s="79" t="str">
        <f t="shared" si="1165"/>
        <v/>
      </c>
      <c r="Q4954" s="4"/>
      <c r="R4954" s="90" t="str">
        <f t="shared" si="1166"/>
        <v/>
      </c>
      <c r="S4954" s="4"/>
      <c r="Y4954" s="18" t="str">
        <f t="shared" si="1167"/>
        <v/>
      </c>
      <c r="AA4954" s="18" t="str">
        <f t="shared" si="1158"/>
        <v/>
      </c>
      <c r="AB4954" s="18" t="str">
        <f t="shared" si="1159"/>
        <v/>
      </c>
      <c r="AC4954" s="18" t="str">
        <f t="shared" si="1168"/>
        <v/>
      </c>
      <c r="AD4954" s="18" t="str">
        <f t="shared" si="1168"/>
        <v/>
      </c>
      <c r="AE4954" s="18" t="str">
        <f t="shared" si="1169"/>
        <v/>
      </c>
      <c r="AG4954" s="95" t="str">
        <f>IF($C4954="", "", IF(IFERROR(INDEX(Ingredients!C$11:C$310, MATCH($C4954, Ingredients!$B$11:$B$310, 0)), "")="", "", IFERROR(INDEX(Ingredients!C$11:C$310, MATCH($C4954, Ingredients!$B$11:$B$310, 0)), "")))</f>
        <v/>
      </c>
      <c r="AH4954" s="105" t="str">
        <f>IF($C4954="", "", IF(IFERROR(INDEX(Ingredients!D$11:D$310, MATCH($C4954, Ingredients!$B$11:$B$310, 0)), "")="", "", IFERROR(INDEX(Ingredients!D$11:D$310, MATCH($C4954, Ingredients!$B$11:$B$310, 0)), "")))</f>
        <v/>
      </c>
      <c r="AI4954" s="106" t="str">
        <f>IF($C4954="", "", IF(IFERROR(INDEX(Ingredients!E$11:E$310, MATCH($C4954, Ingredients!$B$11:$B$310, 0)), "")="", "", IFERROR(INDEX(Ingredients!E$11:E$310, MATCH($C4954, Ingredients!$B$11:$B$310, 0)), "")))</f>
        <v/>
      </c>
      <c r="AJ4954" s="108" t="str">
        <f>IF($C4954="", "", IF(IFERROR(INDEX(Ingredients!F$11:F$310, MATCH($C4954, Ingredients!$B$11:$B$310, 0)), "")="", "", IFERROR(INDEX(Ingredients!F$11:F$310, MATCH($C4954, Ingredients!$B$11:$B$310, 0)), "")))</f>
        <v/>
      </c>
      <c r="AK4954" s="106" t="str">
        <f>IF($C4954="", "", IF(IFERROR(INDEX(Ingredients!G$11:G$310, MATCH($C4954, Ingredients!$B$11:$B$310, 0)), "")="", "", IFERROR(INDEX(Ingredients!G$11:G$310, MATCH($C4954, Ingredients!$B$11:$B$310, 0)), "")))</f>
        <v/>
      </c>
      <c r="AL4954" s="79" t="str">
        <f>IF($C4954="", "", IF(IFERROR(INDEX(Ingredients!H$11:H$310, MATCH($C4954, Ingredients!$B$11:$B$310, 0)), "")="", "", IFERROR(INDEX(Ingredients!H$11:H$310, MATCH($C4954, Ingredients!$B$11:$B$310, 0)), "")))</f>
        <v/>
      </c>
      <c r="AN4954" s="83" t="str">
        <f t="shared" si="1160"/>
        <v/>
      </c>
      <c r="AP4954" s="114" t="str">
        <f t="shared" si="1170"/>
        <v/>
      </c>
      <c r="AR4954" s="117" t="str">
        <f>IF($C4954="", "", IF(IFERROR(INDEX(Ingredients!$AI$11:$AI$310, MATCH($C4954, Ingredients!$B$11:$B$310, 0)), "")="", "", IFERROR(INDEX(Ingredients!$AI$11:$AI$310, MATCH($C4954, Ingredients!$B$11:$B$310, 0)), "")))</f>
        <v/>
      </c>
      <c r="AT4954" s="120" t="str">
        <f t="shared" si="1171"/>
        <v/>
      </c>
      <c r="AV4954" s="90" t="str">
        <f t="shared" si="1161"/>
        <v/>
      </c>
      <c r="AX4954" s="90" t="str">
        <f>IF($AV4954="", "", COUNTIF($AV$11:$AV$5010, "&lt;"&amp;$AV4954)+1+COUNTIF($AV$11:$AV4954, $AV4954)-1)</f>
        <v/>
      </c>
      <c r="AZ4954" s="111" t="str">
        <f>IF($B4954="", "", SUMIF('Shopping List'!$AV$11:$AV$25, $B4954, 'Shopping List'!$BN$11:$BN$25))</f>
        <v/>
      </c>
      <c r="BB4954" s="117" t="str">
        <f t="shared" si="1172"/>
        <v/>
      </c>
    </row>
    <row r="4955" spans="1:54" x14ac:dyDescent="0.25">
      <c r="A4955" s="4"/>
      <c r="B4955" s="37"/>
      <c r="C4955" s="124"/>
      <c r="D4955" s="39"/>
      <c r="E4955" s="125"/>
      <c r="F4955" s="48"/>
      <c r="G4955" s="4"/>
      <c r="H4955" s="4"/>
      <c r="I4955" s="95" t="str">
        <f>IF($C4955="", "", IF(IFERROR(INDEX(Ingredients!$C$11:$C$310, MATCH($C4955, Ingredients!$B$11:$B$310, 0)), "")="", "", IFERROR(INDEX(Ingredients!$C$11:$C$310, MATCH($C4955, Ingredients!$B$11:$B$310, 0)), "")))</f>
        <v/>
      </c>
      <c r="J4955" s="73" t="str">
        <f>IF($B4955="", "", IF(IFERROR(INDEX(Meals!$C$11:$C$260, MATCH($B4955, Meals!$B$11:$B$260, 0)), "")="", "", IFERROR(INDEX(Meals!$C$11:$C$260, MATCH($B4955, Meals!$B$11:$B$260, 0)), "")))</f>
        <v/>
      </c>
      <c r="K4955" s="4"/>
      <c r="L4955" s="72" t="str">
        <f t="shared" si="1162"/>
        <v/>
      </c>
      <c r="M4955" s="73" t="str">
        <f t="shared" si="1163"/>
        <v/>
      </c>
      <c r="N4955" s="4"/>
      <c r="O4955" s="78" t="str">
        <f t="shared" si="1164"/>
        <v/>
      </c>
      <c r="P4955" s="79" t="str">
        <f t="shared" si="1165"/>
        <v/>
      </c>
      <c r="Q4955" s="4"/>
      <c r="R4955" s="90" t="str">
        <f t="shared" si="1166"/>
        <v/>
      </c>
      <c r="S4955" s="4"/>
      <c r="Y4955" s="18" t="str">
        <f t="shared" si="1167"/>
        <v/>
      </c>
      <c r="AA4955" s="18" t="str">
        <f t="shared" si="1158"/>
        <v/>
      </c>
      <c r="AB4955" s="18" t="str">
        <f t="shared" si="1159"/>
        <v/>
      </c>
      <c r="AC4955" s="18" t="str">
        <f t="shared" si="1168"/>
        <v/>
      </c>
      <c r="AD4955" s="18" t="str">
        <f t="shared" si="1168"/>
        <v/>
      </c>
      <c r="AE4955" s="18" t="str">
        <f t="shared" si="1169"/>
        <v/>
      </c>
      <c r="AG4955" s="95" t="str">
        <f>IF($C4955="", "", IF(IFERROR(INDEX(Ingredients!C$11:C$310, MATCH($C4955, Ingredients!$B$11:$B$310, 0)), "")="", "", IFERROR(INDEX(Ingredients!C$11:C$310, MATCH($C4955, Ingredients!$B$11:$B$310, 0)), "")))</f>
        <v/>
      </c>
      <c r="AH4955" s="105" t="str">
        <f>IF($C4955="", "", IF(IFERROR(INDEX(Ingredients!D$11:D$310, MATCH($C4955, Ingredients!$B$11:$B$310, 0)), "")="", "", IFERROR(INDEX(Ingredients!D$11:D$310, MATCH($C4955, Ingredients!$B$11:$B$310, 0)), "")))</f>
        <v/>
      </c>
      <c r="AI4955" s="106" t="str">
        <f>IF($C4955="", "", IF(IFERROR(INDEX(Ingredients!E$11:E$310, MATCH($C4955, Ingredients!$B$11:$B$310, 0)), "")="", "", IFERROR(INDEX(Ingredients!E$11:E$310, MATCH($C4955, Ingredients!$B$11:$B$310, 0)), "")))</f>
        <v/>
      </c>
      <c r="AJ4955" s="108" t="str">
        <f>IF($C4955="", "", IF(IFERROR(INDEX(Ingredients!F$11:F$310, MATCH($C4955, Ingredients!$B$11:$B$310, 0)), "")="", "", IFERROR(INDEX(Ingredients!F$11:F$310, MATCH($C4955, Ingredients!$B$11:$B$310, 0)), "")))</f>
        <v/>
      </c>
      <c r="AK4955" s="106" t="str">
        <f>IF($C4955="", "", IF(IFERROR(INDEX(Ingredients!G$11:G$310, MATCH($C4955, Ingredients!$B$11:$B$310, 0)), "")="", "", IFERROR(INDEX(Ingredients!G$11:G$310, MATCH($C4955, Ingredients!$B$11:$B$310, 0)), "")))</f>
        <v/>
      </c>
      <c r="AL4955" s="79" t="str">
        <f>IF($C4955="", "", IF(IFERROR(INDEX(Ingredients!H$11:H$310, MATCH($C4955, Ingredients!$B$11:$B$310, 0)), "")="", "", IFERROR(INDEX(Ingredients!H$11:H$310, MATCH($C4955, Ingredients!$B$11:$B$310, 0)), "")))</f>
        <v/>
      </c>
      <c r="AN4955" s="83" t="str">
        <f t="shared" si="1160"/>
        <v/>
      </c>
      <c r="AP4955" s="114" t="str">
        <f t="shared" si="1170"/>
        <v/>
      </c>
      <c r="AR4955" s="117" t="str">
        <f>IF($C4955="", "", IF(IFERROR(INDEX(Ingredients!$AI$11:$AI$310, MATCH($C4955, Ingredients!$B$11:$B$310, 0)), "")="", "", IFERROR(INDEX(Ingredients!$AI$11:$AI$310, MATCH($C4955, Ingredients!$B$11:$B$310, 0)), "")))</f>
        <v/>
      </c>
      <c r="AT4955" s="120" t="str">
        <f t="shared" si="1171"/>
        <v/>
      </c>
      <c r="AV4955" s="90" t="str">
        <f t="shared" si="1161"/>
        <v/>
      </c>
      <c r="AX4955" s="90" t="str">
        <f>IF($AV4955="", "", COUNTIF($AV$11:$AV$5010, "&lt;"&amp;$AV4955)+1+COUNTIF($AV$11:$AV4955, $AV4955)-1)</f>
        <v/>
      </c>
      <c r="AZ4955" s="111" t="str">
        <f>IF($B4955="", "", SUMIF('Shopping List'!$AV$11:$AV$25, $B4955, 'Shopping List'!$BN$11:$BN$25))</f>
        <v/>
      </c>
      <c r="BB4955" s="117" t="str">
        <f t="shared" si="1172"/>
        <v/>
      </c>
    </row>
    <row r="4956" spans="1:54" x14ac:dyDescent="0.25">
      <c r="A4956" s="4"/>
      <c r="B4956" s="37"/>
      <c r="C4956" s="124"/>
      <c r="D4956" s="39"/>
      <c r="E4956" s="125"/>
      <c r="F4956" s="48"/>
      <c r="G4956" s="4"/>
      <c r="H4956" s="4"/>
      <c r="I4956" s="95" t="str">
        <f>IF($C4956="", "", IF(IFERROR(INDEX(Ingredients!$C$11:$C$310, MATCH($C4956, Ingredients!$B$11:$B$310, 0)), "")="", "", IFERROR(INDEX(Ingredients!$C$11:$C$310, MATCH($C4956, Ingredients!$B$11:$B$310, 0)), "")))</f>
        <v/>
      </c>
      <c r="J4956" s="73" t="str">
        <f>IF($B4956="", "", IF(IFERROR(INDEX(Meals!$C$11:$C$260, MATCH($B4956, Meals!$B$11:$B$260, 0)), "")="", "", IFERROR(INDEX(Meals!$C$11:$C$260, MATCH($B4956, Meals!$B$11:$B$260, 0)), "")))</f>
        <v/>
      </c>
      <c r="K4956" s="4"/>
      <c r="L4956" s="72" t="str">
        <f t="shared" si="1162"/>
        <v/>
      </c>
      <c r="M4956" s="73" t="str">
        <f t="shared" si="1163"/>
        <v/>
      </c>
      <c r="N4956" s="4"/>
      <c r="O4956" s="78" t="str">
        <f t="shared" si="1164"/>
        <v/>
      </c>
      <c r="P4956" s="79" t="str">
        <f t="shared" si="1165"/>
        <v/>
      </c>
      <c r="Q4956" s="4"/>
      <c r="R4956" s="90" t="str">
        <f t="shared" si="1166"/>
        <v/>
      </c>
      <c r="S4956" s="4"/>
      <c r="Y4956" s="18" t="str">
        <f t="shared" si="1167"/>
        <v/>
      </c>
      <c r="AA4956" s="18" t="str">
        <f t="shared" si="1158"/>
        <v/>
      </c>
      <c r="AB4956" s="18" t="str">
        <f t="shared" si="1159"/>
        <v/>
      </c>
      <c r="AC4956" s="18" t="str">
        <f t="shared" si="1168"/>
        <v/>
      </c>
      <c r="AD4956" s="18" t="str">
        <f t="shared" si="1168"/>
        <v/>
      </c>
      <c r="AE4956" s="18" t="str">
        <f t="shared" si="1169"/>
        <v/>
      </c>
      <c r="AG4956" s="95" t="str">
        <f>IF($C4956="", "", IF(IFERROR(INDEX(Ingredients!C$11:C$310, MATCH($C4956, Ingredients!$B$11:$B$310, 0)), "")="", "", IFERROR(INDEX(Ingredients!C$11:C$310, MATCH($C4956, Ingredients!$B$11:$B$310, 0)), "")))</f>
        <v/>
      </c>
      <c r="AH4956" s="105" t="str">
        <f>IF($C4956="", "", IF(IFERROR(INDEX(Ingredients!D$11:D$310, MATCH($C4956, Ingredients!$B$11:$B$310, 0)), "")="", "", IFERROR(INDEX(Ingredients!D$11:D$310, MATCH($C4956, Ingredients!$B$11:$B$310, 0)), "")))</f>
        <v/>
      </c>
      <c r="AI4956" s="106" t="str">
        <f>IF($C4956="", "", IF(IFERROR(INDEX(Ingredients!E$11:E$310, MATCH($C4956, Ingredients!$B$11:$B$310, 0)), "")="", "", IFERROR(INDEX(Ingredients!E$11:E$310, MATCH($C4956, Ingredients!$B$11:$B$310, 0)), "")))</f>
        <v/>
      </c>
      <c r="AJ4956" s="108" t="str">
        <f>IF($C4956="", "", IF(IFERROR(INDEX(Ingredients!F$11:F$310, MATCH($C4956, Ingredients!$B$11:$B$310, 0)), "")="", "", IFERROR(INDEX(Ingredients!F$11:F$310, MATCH($C4956, Ingredients!$B$11:$B$310, 0)), "")))</f>
        <v/>
      </c>
      <c r="AK4956" s="106" t="str">
        <f>IF($C4956="", "", IF(IFERROR(INDEX(Ingredients!G$11:G$310, MATCH($C4956, Ingredients!$B$11:$B$310, 0)), "")="", "", IFERROR(INDEX(Ingredients!G$11:G$310, MATCH($C4956, Ingredients!$B$11:$B$310, 0)), "")))</f>
        <v/>
      </c>
      <c r="AL4956" s="79" t="str">
        <f>IF($C4956="", "", IF(IFERROR(INDEX(Ingredients!H$11:H$310, MATCH($C4956, Ingredients!$B$11:$B$310, 0)), "")="", "", IFERROR(INDEX(Ingredients!H$11:H$310, MATCH($C4956, Ingredients!$B$11:$B$310, 0)), "")))</f>
        <v/>
      </c>
      <c r="AN4956" s="83" t="str">
        <f t="shared" si="1160"/>
        <v/>
      </c>
      <c r="AP4956" s="114" t="str">
        <f t="shared" si="1170"/>
        <v/>
      </c>
      <c r="AR4956" s="117" t="str">
        <f>IF($C4956="", "", IF(IFERROR(INDEX(Ingredients!$AI$11:$AI$310, MATCH($C4956, Ingredients!$B$11:$B$310, 0)), "")="", "", IFERROR(INDEX(Ingredients!$AI$11:$AI$310, MATCH($C4956, Ingredients!$B$11:$B$310, 0)), "")))</f>
        <v/>
      </c>
      <c r="AT4956" s="120" t="str">
        <f t="shared" si="1171"/>
        <v/>
      </c>
      <c r="AV4956" s="90" t="str">
        <f t="shared" si="1161"/>
        <v/>
      </c>
      <c r="AX4956" s="90" t="str">
        <f>IF($AV4956="", "", COUNTIF($AV$11:$AV$5010, "&lt;"&amp;$AV4956)+1+COUNTIF($AV$11:$AV4956, $AV4956)-1)</f>
        <v/>
      </c>
      <c r="AZ4956" s="111" t="str">
        <f>IF($B4956="", "", SUMIF('Shopping List'!$AV$11:$AV$25, $B4956, 'Shopping List'!$BN$11:$BN$25))</f>
        <v/>
      </c>
      <c r="BB4956" s="117" t="str">
        <f t="shared" si="1172"/>
        <v/>
      </c>
    </row>
    <row r="4957" spans="1:54" x14ac:dyDescent="0.25">
      <c r="A4957" s="4"/>
      <c r="B4957" s="37"/>
      <c r="C4957" s="124"/>
      <c r="D4957" s="39"/>
      <c r="E4957" s="125"/>
      <c r="F4957" s="48"/>
      <c r="G4957" s="4"/>
      <c r="H4957" s="4"/>
      <c r="I4957" s="95" t="str">
        <f>IF($C4957="", "", IF(IFERROR(INDEX(Ingredients!$C$11:$C$310, MATCH($C4957, Ingredients!$B$11:$B$310, 0)), "")="", "", IFERROR(INDEX(Ingredients!$C$11:$C$310, MATCH($C4957, Ingredients!$B$11:$B$310, 0)), "")))</f>
        <v/>
      </c>
      <c r="J4957" s="73" t="str">
        <f>IF($B4957="", "", IF(IFERROR(INDEX(Meals!$C$11:$C$260, MATCH($B4957, Meals!$B$11:$B$260, 0)), "")="", "", IFERROR(INDEX(Meals!$C$11:$C$260, MATCH($B4957, Meals!$B$11:$B$260, 0)), "")))</f>
        <v/>
      </c>
      <c r="K4957" s="4"/>
      <c r="L4957" s="72" t="str">
        <f t="shared" si="1162"/>
        <v/>
      </c>
      <c r="M4957" s="73" t="str">
        <f t="shared" si="1163"/>
        <v/>
      </c>
      <c r="N4957" s="4"/>
      <c r="O4957" s="78" t="str">
        <f t="shared" si="1164"/>
        <v/>
      </c>
      <c r="P4957" s="79" t="str">
        <f t="shared" si="1165"/>
        <v/>
      </c>
      <c r="Q4957" s="4"/>
      <c r="R4957" s="90" t="str">
        <f t="shared" si="1166"/>
        <v/>
      </c>
      <c r="S4957" s="4"/>
      <c r="Y4957" s="18" t="str">
        <f t="shared" si="1167"/>
        <v/>
      </c>
      <c r="AA4957" s="18" t="str">
        <f t="shared" si="1158"/>
        <v/>
      </c>
      <c r="AB4957" s="18" t="str">
        <f t="shared" si="1159"/>
        <v/>
      </c>
      <c r="AC4957" s="18" t="str">
        <f t="shared" si="1168"/>
        <v/>
      </c>
      <c r="AD4957" s="18" t="str">
        <f t="shared" si="1168"/>
        <v/>
      </c>
      <c r="AE4957" s="18" t="str">
        <f t="shared" si="1169"/>
        <v/>
      </c>
      <c r="AG4957" s="95" t="str">
        <f>IF($C4957="", "", IF(IFERROR(INDEX(Ingredients!C$11:C$310, MATCH($C4957, Ingredients!$B$11:$B$310, 0)), "")="", "", IFERROR(INDEX(Ingredients!C$11:C$310, MATCH($C4957, Ingredients!$B$11:$B$310, 0)), "")))</f>
        <v/>
      </c>
      <c r="AH4957" s="105" t="str">
        <f>IF($C4957="", "", IF(IFERROR(INDEX(Ingredients!D$11:D$310, MATCH($C4957, Ingredients!$B$11:$B$310, 0)), "")="", "", IFERROR(INDEX(Ingredients!D$11:D$310, MATCH($C4957, Ingredients!$B$11:$B$310, 0)), "")))</f>
        <v/>
      </c>
      <c r="AI4957" s="106" t="str">
        <f>IF($C4957="", "", IF(IFERROR(INDEX(Ingredients!E$11:E$310, MATCH($C4957, Ingredients!$B$11:$B$310, 0)), "")="", "", IFERROR(INDEX(Ingredients!E$11:E$310, MATCH($C4957, Ingredients!$B$11:$B$310, 0)), "")))</f>
        <v/>
      </c>
      <c r="AJ4957" s="108" t="str">
        <f>IF($C4957="", "", IF(IFERROR(INDEX(Ingredients!F$11:F$310, MATCH($C4957, Ingredients!$B$11:$B$310, 0)), "")="", "", IFERROR(INDEX(Ingredients!F$11:F$310, MATCH($C4957, Ingredients!$B$11:$B$310, 0)), "")))</f>
        <v/>
      </c>
      <c r="AK4957" s="106" t="str">
        <f>IF($C4957="", "", IF(IFERROR(INDEX(Ingredients!G$11:G$310, MATCH($C4957, Ingredients!$B$11:$B$310, 0)), "")="", "", IFERROR(INDEX(Ingredients!G$11:G$310, MATCH($C4957, Ingredients!$B$11:$B$310, 0)), "")))</f>
        <v/>
      </c>
      <c r="AL4957" s="79" t="str">
        <f>IF($C4957="", "", IF(IFERROR(INDEX(Ingredients!H$11:H$310, MATCH($C4957, Ingredients!$B$11:$B$310, 0)), "")="", "", IFERROR(INDEX(Ingredients!H$11:H$310, MATCH($C4957, Ingredients!$B$11:$B$310, 0)), "")))</f>
        <v/>
      </c>
      <c r="AN4957" s="83" t="str">
        <f t="shared" si="1160"/>
        <v/>
      </c>
      <c r="AP4957" s="114" t="str">
        <f t="shared" si="1170"/>
        <v/>
      </c>
      <c r="AR4957" s="117" t="str">
        <f>IF($C4957="", "", IF(IFERROR(INDEX(Ingredients!$AI$11:$AI$310, MATCH($C4957, Ingredients!$B$11:$B$310, 0)), "")="", "", IFERROR(INDEX(Ingredients!$AI$11:$AI$310, MATCH($C4957, Ingredients!$B$11:$B$310, 0)), "")))</f>
        <v/>
      </c>
      <c r="AT4957" s="120" t="str">
        <f t="shared" si="1171"/>
        <v/>
      </c>
      <c r="AV4957" s="90" t="str">
        <f t="shared" si="1161"/>
        <v/>
      </c>
      <c r="AX4957" s="90" t="str">
        <f>IF($AV4957="", "", COUNTIF($AV$11:$AV$5010, "&lt;"&amp;$AV4957)+1+COUNTIF($AV$11:$AV4957, $AV4957)-1)</f>
        <v/>
      </c>
      <c r="AZ4957" s="111" t="str">
        <f>IF($B4957="", "", SUMIF('Shopping List'!$AV$11:$AV$25, $B4957, 'Shopping List'!$BN$11:$BN$25))</f>
        <v/>
      </c>
      <c r="BB4957" s="117" t="str">
        <f t="shared" si="1172"/>
        <v/>
      </c>
    </row>
    <row r="4958" spans="1:54" x14ac:dyDescent="0.25">
      <c r="A4958" s="4"/>
      <c r="B4958" s="37"/>
      <c r="C4958" s="124"/>
      <c r="D4958" s="39"/>
      <c r="E4958" s="125"/>
      <c r="F4958" s="48"/>
      <c r="G4958" s="4"/>
      <c r="H4958" s="4"/>
      <c r="I4958" s="95" t="str">
        <f>IF($C4958="", "", IF(IFERROR(INDEX(Ingredients!$C$11:$C$310, MATCH($C4958, Ingredients!$B$11:$B$310, 0)), "")="", "", IFERROR(INDEX(Ingredients!$C$11:$C$310, MATCH($C4958, Ingredients!$B$11:$B$310, 0)), "")))</f>
        <v/>
      </c>
      <c r="J4958" s="73" t="str">
        <f>IF($B4958="", "", IF(IFERROR(INDEX(Meals!$C$11:$C$260, MATCH($B4958, Meals!$B$11:$B$260, 0)), "")="", "", IFERROR(INDEX(Meals!$C$11:$C$260, MATCH($B4958, Meals!$B$11:$B$260, 0)), "")))</f>
        <v/>
      </c>
      <c r="K4958" s="4"/>
      <c r="L4958" s="72" t="str">
        <f t="shared" si="1162"/>
        <v/>
      </c>
      <c r="M4958" s="73" t="str">
        <f t="shared" si="1163"/>
        <v/>
      </c>
      <c r="N4958" s="4"/>
      <c r="O4958" s="78" t="str">
        <f t="shared" si="1164"/>
        <v/>
      </c>
      <c r="P4958" s="79" t="str">
        <f t="shared" si="1165"/>
        <v/>
      </c>
      <c r="Q4958" s="4"/>
      <c r="R4958" s="90" t="str">
        <f t="shared" si="1166"/>
        <v/>
      </c>
      <c r="S4958" s="4"/>
      <c r="Y4958" s="18" t="str">
        <f t="shared" si="1167"/>
        <v/>
      </c>
      <c r="AA4958" s="18" t="str">
        <f t="shared" si="1158"/>
        <v/>
      </c>
      <c r="AB4958" s="18" t="str">
        <f t="shared" si="1159"/>
        <v/>
      </c>
      <c r="AC4958" s="18" t="str">
        <f t="shared" si="1168"/>
        <v/>
      </c>
      <c r="AD4958" s="18" t="str">
        <f t="shared" si="1168"/>
        <v/>
      </c>
      <c r="AE4958" s="18" t="str">
        <f t="shared" si="1169"/>
        <v/>
      </c>
      <c r="AG4958" s="95" t="str">
        <f>IF($C4958="", "", IF(IFERROR(INDEX(Ingredients!C$11:C$310, MATCH($C4958, Ingredients!$B$11:$B$310, 0)), "")="", "", IFERROR(INDEX(Ingredients!C$11:C$310, MATCH($C4958, Ingredients!$B$11:$B$310, 0)), "")))</f>
        <v/>
      </c>
      <c r="AH4958" s="105" t="str">
        <f>IF($C4958="", "", IF(IFERROR(INDEX(Ingredients!D$11:D$310, MATCH($C4958, Ingredients!$B$11:$B$310, 0)), "")="", "", IFERROR(INDEX(Ingredients!D$11:D$310, MATCH($C4958, Ingredients!$B$11:$B$310, 0)), "")))</f>
        <v/>
      </c>
      <c r="AI4958" s="106" t="str">
        <f>IF($C4958="", "", IF(IFERROR(INDEX(Ingredients!E$11:E$310, MATCH($C4958, Ingredients!$B$11:$B$310, 0)), "")="", "", IFERROR(INDEX(Ingredients!E$11:E$310, MATCH($C4958, Ingredients!$B$11:$B$310, 0)), "")))</f>
        <v/>
      </c>
      <c r="AJ4958" s="108" t="str">
        <f>IF($C4958="", "", IF(IFERROR(INDEX(Ingredients!F$11:F$310, MATCH($C4958, Ingredients!$B$11:$B$310, 0)), "")="", "", IFERROR(INDEX(Ingredients!F$11:F$310, MATCH($C4958, Ingredients!$B$11:$B$310, 0)), "")))</f>
        <v/>
      </c>
      <c r="AK4958" s="106" t="str">
        <f>IF($C4958="", "", IF(IFERROR(INDEX(Ingredients!G$11:G$310, MATCH($C4958, Ingredients!$B$11:$B$310, 0)), "")="", "", IFERROR(INDEX(Ingredients!G$11:G$310, MATCH($C4958, Ingredients!$B$11:$B$310, 0)), "")))</f>
        <v/>
      </c>
      <c r="AL4958" s="79" t="str">
        <f>IF($C4958="", "", IF(IFERROR(INDEX(Ingredients!H$11:H$310, MATCH($C4958, Ingredients!$B$11:$B$310, 0)), "")="", "", IFERROR(INDEX(Ingredients!H$11:H$310, MATCH($C4958, Ingredients!$B$11:$B$310, 0)), "")))</f>
        <v/>
      </c>
      <c r="AN4958" s="83" t="str">
        <f t="shared" si="1160"/>
        <v/>
      </c>
      <c r="AP4958" s="114" t="str">
        <f t="shared" si="1170"/>
        <v/>
      </c>
      <c r="AR4958" s="117" t="str">
        <f>IF($C4958="", "", IF(IFERROR(INDEX(Ingredients!$AI$11:$AI$310, MATCH($C4958, Ingredients!$B$11:$B$310, 0)), "")="", "", IFERROR(INDEX(Ingredients!$AI$11:$AI$310, MATCH($C4958, Ingredients!$B$11:$B$310, 0)), "")))</f>
        <v/>
      </c>
      <c r="AT4958" s="120" t="str">
        <f t="shared" si="1171"/>
        <v/>
      </c>
      <c r="AV4958" s="90" t="str">
        <f t="shared" si="1161"/>
        <v/>
      </c>
      <c r="AX4958" s="90" t="str">
        <f>IF($AV4958="", "", COUNTIF($AV$11:$AV$5010, "&lt;"&amp;$AV4958)+1+COUNTIF($AV$11:$AV4958, $AV4958)-1)</f>
        <v/>
      </c>
      <c r="AZ4958" s="111" t="str">
        <f>IF($B4958="", "", SUMIF('Shopping List'!$AV$11:$AV$25, $B4958, 'Shopping List'!$BN$11:$BN$25))</f>
        <v/>
      </c>
      <c r="BB4958" s="117" t="str">
        <f t="shared" si="1172"/>
        <v/>
      </c>
    </row>
    <row r="4959" spans="1:54" x14ac:dyDescent="0.25">
      <c r="A4959" s="4"/>
      <c r="B4959" s="37"/>
      <c r="C4959" s="124"/>
      <c r="D4959" s="39"/>
      <c r="E4959" s="125"/>
      <c r="F4959" s="48"/>
      <c r="G4959" s="4"/>
      <c r="H4959" s="4"/>
      <c r="I4959" s="95" t="str">
        <f>IF($C4959="", "", IF(IFERROR(INDEX(Ingredients!$C$11:$C$310, MATCH($C4959, Ingredients!$B$11:$B$310, 0)), "")="", "", IFERROR(INDEX(Ingredients!$C$11:$C$310, MATCH($C4959, Ingredients!$B$11:$B$310, 0)), "")))</f>
        <v/>
      </c>
      <c r="J4959" s="73" t="str">
        <f>IF($B4959="", "", IF(IFERROR(INDEX(Meals!$C$11:$C$260, MATCH($B4959, Meals!$B$11:$B$260, 0)), "")="", "", IFERROR(INDEX(Meals!$C$11:$C$260, MATCH($B4959, Meals!$B$11:$B$260, 0)), "")))</f>
        <v/>
      </c>
      <c r="K4959" s="4"/>
      <c r="L4959" s="72" t="str">
        <f t="shared" si="1162"/>
        <v/>
      </c>
      <c r="M4959" s="73" t="str">
        <f t="shared" si="1163"/>
        <v/>
      </c>
      <c r="N4959" s="4"/>
      <c r="O4959" s="78" t="str">
        <f t="shared" si="1164"/>
        <v/>
      </c>
      <c r="P4959" s="79" t="str">
        <f t="shared" si="1165"/>
        <v/>
      </c>
      <c r="Q4959" s="4"/>
      <c r="R4959" s="90" t="str">
        <f t="shared" si="1166"/>
        <v/>
      </c>
      <c r="S4959" s="4"/>
      <c r="Y4959" s="18" t="str">
        <f t="shared" si="1167"/>
        <v/>
      </c>
      <c r="AA4959" s="18" t="str">
        <f t="shared" si="1158"/>
        <v/>
      </c>
      <c r="AB4959" s="18" t="str">
        <f t="shared" si="1159"/>
        <v/>
      </c>
      <c r="AC4959" s="18" t="str">
        <f t="shared" si="1168"/>
        <v/>
      </c>
      <c r="AD4959" s="18" t="str">
        <f t="shared" si="1168"/>
        <v/>
      </c>
      <c r="AE4959" s="18" t="str">
        <f t="shared" si="1169"/>
        <v/>
      </c>
      <c r="AG4959" s="95" t="str">
        <f>IF($C4959="", "", IF(IFERROR(INDEX(Ingredients!C$11:C$310, MATCH($C4959, Ingredients!$B$11:$B$310, 0)), "")="", "", IFERROR(INDEX(Ingredients!C$11:C$310, MATCH($C4959, Ingredients!$B$11:$B$310, 0)), "")))</f>
        <v/>
      </c>
      <c r="AH4959" s="105" t="str">
        <f>IF($C4959="", "", IF(IFERROR(INDEX(Ingredients!D$11:D$310, MATCH($C4959, Ingredients!$B$11:$B$310, 0)), "")="", "", IFERROR(INDEX(Ingredients!D$11:D$310, MATCH($C4959, Ingredients!$B$11:$B$310, 0)), "")))</f>
        <v/>
      </c>
      <c r="AI4959" s="106" t="str">
        <f>IF($C4959="", "", IF(IFERROR(INDEX(Ingredients!E$11:E$310, MATCH($C4959, Ingredients!$B$11:$B$310, 0)), "")="", "", IFERROR(INDEX(Ingredients!E$11:E$310, MATCH($C4959, Ingredients!$B$11:$B$310, 0)), "")))</f>
        <v/>
      </c>
      <c r="AJ4959" s="108" t="str">
        <f>IF($C4959="", "", IF(IFERROR(INDEX(Ingredients!F$11:F$310, MATCH($C4959, Ingredients!$B$11:$B$310, 0)), "")="", "", IFERROR(INDEX(Ingredients!F$11:F$310, MATCH($C4959, Ingredients!$B$11:$B$310, 0)), "")))</f>
        <v/>
      </c>
      <c r="AK4959" s="106" t="str">
        <f>IF($C4959="", "", IF(IFERROR(INDEX(Ingredients!G$11:G$310, MATCH($C4959, Ingredients!$B$11:$B$310, 0)), "")="", "", IFERROR(INDEX(Ingredients!G$11:G$310, MATCH($C4959, Ingredients!$B$11:$B$310, 0)), "")))</f>
        <v/>
      </c>
      <c r="AL4959" s="79" t="str">
        <f>IF($C4959="", "", IF(IFERROR(INDEX(Ingredients!H$11:H$310, MATCH($C4959, Ingredients!$B$11:$B$310, 0)), "")="", "", IFERROR(INDEX(Ingredients!H$11:H$310, MATCH($C4959, Ingredients!$B$11:$B$310, 0)), "")))</f>
        <v/>
      </c>
      <c r="AN4959" s="83" t="str">
        <f t="shared" si="1160"/>
        <v/>
      </c>
      <c r="AP4959" s="114" t="str">
        <f t="shared" si="1170"/>
        <v/>
      </c>
      <c r="AR4959" s="117" t="str">
        <f>IF($C4959="", "", IF(IFERROR(INDEX(Ingredients!$AI$11:$AI$310, MATCH($C4959, Ingredients!$B$11:$B$310, 0)), "")="", "", IFERROR(INDEX(Ingredients!$AI$11:$AI$310, MATCH($C4959, Ingredients!$B$11:$B$310, 0)), "")))</f>
        <v/>
      </c>
      <c r="AT4959" s="120" t="str">
        <f t="shared" si="1171"/>
        <v/>
      </c>
      <c r="AV4959" s="90" t="str">
        <f t="shared" si="1161"/>
        <v/>
      </c>
      <c r="AX4959" s="90" t="str">
        <f>IF($AV4959="", "", COUNTIF($AV$11:$AV$5010, "&lt;"&amp;$AV4959)+1+COUNTIF($AV$11:$AV4959, $AV4959)-1)</f>
        <v/>
      </c>
      <c r="AZ4959" s="111" t="str">
        <f>IF($B4959="", "", SUMIF('Shopping List'!$AV$11:$AV$25, $B4959, 'Shopping List'!$BN$11:$BN$25))</f>
        <v/>
      </c>
      <c r="BB4959" s="117" t="str">
        <f t="shared" si="1172"/>
        <v/>
      </c>
    </row>
    <row r="4960" spans="1:54" x14ac:dyDescent="0.25">
      <c r="A4960" s="4"/>
      <c r="B4960" s="37"/>
      <c r="C4960" s="124"/>
      <c r="D4960" s="39"/>
      <c r="E4960" s="125"/>
      <c r="F4960" s="48"/>
      <c r="G4960" s="4"/>
      <c r="H4960" s="4"/>
      <c r="I4960" s="95" t="str">
        <f>IF($C4960="", "", IF(IFERROR(INDEX(Ingredients!$C$11:$C$310, MATCH($C4960, Ingredients!$B$11:$B$310, 0)), "")="", "", IFERROR(INDEX(Ingredients!$C$11:$C$310, MATCH($C4960, Ingredients!$B$11:$B$310, 0)), "")))</f>
        <v/>
      </c>
      <c r="J4960" s="73" t="str">
        <f>IF($B4960="", "", IF(IFERROR(INDEX(Meals!$C$11:$C$260, MATCH($B4960, Meals!$B$11:$B$260, 0)), "")="", "", IFERROR(INDEX(Meals!$C$11:$C$260, MATCH($B4960, Meals!$B$11:$B$260, 0)), "")))</f>
        <v/>
      </c>
      <c r="K4960" s="4"/>
      <c r="L4960" s="72" t="str">
        <f t="shared" si="1162"/>
        <v/>
      </c>
      <c r="M4960" s="73" t="str">
        <f t="shared" si="1163"/>
        <v/>
      </c>
      <c r="N4960" s="4"/>
      <c r="O4960" s="78" t="str">
        <f t="shared" si="1164"/>
        <v/>
      </c>
      <c r="P4960" s="79" t="str">
        <f t="shared" si="1165"/>
        <v/>
      </c>
      <c r="Q4960" s="4"/>
      <c r="R4960" s="90" t="str">
        <f t="shared" si="1166"/>
        <v/>
      </c>
      <c r="S4960" s="4"/>
      <c r="Y4960" s="18" t="str">
        <f t="shared" si="1167"/>
        <v/>
      </c>
      <c r="AA4960" s="18" t="str">
        <f t="shared" si="1158"/>
        <v/>
      </c>
      <c r="AB4960" s="18" t="str">
        <f t="shared" si="1159"/>
        <v/>
      </c>
      <c r="AC4960" s="18" t="str">
        <f t="shared" si="1168"/>
        <v/>
      </c>
      <c r="AD4960" s="18" t="str">
        <f t="shared" si="1168"/>
        <v/>
      </c>
      <c r="AE4960" s="18" t="str">
        <f t="shared" si="1169"/>
        <v/>
      </c>
      <c r="AG4960" s="95" t="str">
        <f>IF($C4960="", "", IF(IFERROR(INDEX(Ingredients!C$11:C$310, MATCH($C4960, Ingredients!$B$11:$B$310, 0)), "")="", "", IFERROR(INDEX(Ingredients!C$11:C$310, MATCH($C4960, Ingredients!$B$11:$B$310, 0)), "")))</f>
        <v/>
      </c>
      <c r="AH4960" s="105" t="str">
        <f>IF($C4960="", "", IF(IFERROR(INDEX(Ingredients!D$11:D$310, MATCH($C4960, Ingredients!$B$11:$B$310, 0)), "")="", "", IFERROR(INDEX(Ingredients!D$11:D$310, MATCH($C4960, Ingredients!$B$11:$B$310, 0)), "")))</f>
        <v/>
      </c>
      <c r="AI4960" s="106" t="str">
        <f>IF($C4960="", "", IF(IFERROR(INDEX(Ingredients!E$11:E$310, MATCH($C4960, Ingredients!$B$11:$B$310, 0)), "")="", "", IFERROR(INDEX(Ingredients!E$11:E$310, MATCH($C4960, Ingredients!$B$11:$B$310, 0)), "")))</f>
        <v/>
      </c>
      <c r="AJ4960" s="108" t="str">
        <f>IF($C4960="", "", IF(IFERROR(INDEX(Ingredients!F$11:F$310, MATCH($C4960, Ingredients!$B$11:$B$310, 0)), "")="", "", IFERROR(INDEX(Ingredients!F$11:F$310, MATCH($C4960, Ingredients!$B$11:$B$310, 0)), "")))</f>
        <v/>
      </c>
      <c r="AK4960" s="106" t="str">
        <f>IF($C4960="", "", IF(IFERROR(INDEX(Ingredients!G$11:G$310, MATCH($C4960, Ingredients!$B$11:$B$310, 0)), "")="", "", IFERROR(INDEX(Ingredients!G$11:G$310, MATCH($C4960, Ingredients!$B$11:$B$310, 0)), "")))</f>
        <v/>
      </c>
      <c r="AL4960" s="79" t="str">
        <f>IF($C4960="", "", IF(IFERROR(INDEX(Ingredients!H$11:H$310, MATCH($C4960, Ingredients!$B$11:$B$310, 0)), "")="", "", IFERROR(INDEX(Ingredients!H$11:H$310, MATCH($C4960, Ingredients!$B$11:$B$310, 0)), "")))</f>
        <v/>
      </c>
      <c r="AN4960" s="83" t="str">
        <f t="shared" si="1160"/>
        <v/>
      </c>
      <c r="AP4960" s="114" t="str">
        <f t="shared" si="1170"/>
        <v/>
      </c>
      <c r="AR4960" s="117" t="str">
        <f>IF($C4960="", "", IF(IFERROR(INDEX(Ingredients!$AI$11:$AI$310, MATCH($C4960, Ingredients!$B$11:$B$310, 0)), "")="", "", IFERROR(INDEX(Ingredients!$AI$11:$AI$310, MATCH($C4960, Ingredients!$B$11:$B$310, 0)), "")))</f>
        <v/>
      </c>
      <c r="AT4960" s="120" t="str">
        <f t="shared" si="1171"/>
        <v/>
      </c>
      <c r="AV4960" s="90" t="str">
        <f t="shared" si="1161"/>
        <v/>
      </c>
      <c r="AX4960" s="90" t="str">
        <f>IF($AV4960="", "", COUNTIF($AV$11:$AV$5010, "&lt;"&amp;$AV4960)+1+COUNTIF($AV$11:$AV4960, $AV4960)-1)</f>
        <v/>
      </c>
      <c r="AZ4960" s="111" t="str">
        <f>IF($B4960="", "", SUMIF('Shopping List'!$AV$11:$AV$25, $B4960, 'Shopping List'!$BN$11:$BN$25))</f>
        <v/>
      </c>
      <c r="BB4960" s="117" t="str">
        <f t="shared" si="1172"/>
        <v/>
      </c>
    </row>
    <row r="4961" spans="1:54" x14ac:dyDescent="0.25">
      <c r="A4961" s="4"/>
      <c r="B4961" s="37"/>
      <c r="C4961" s="124"/>
      <c r="D4961" s="39"/>
      <c r="E4961" s="125"/>
      <c r="F4961" s="48"/>
      <c r="G4961" s="4"/>
      <c r="H4961" s="4"/>
      <c r="I4961" s="95" t="str">
        <f>IF($C4961="", "", IF(IFERROR(INDEX(Ingredients!$C$11:$C$310, MATCH($C4961, Ingredients!$B$11:$B$310, 0)), "")="", "", IFERROR(INDEX(Ingredients!$C$11:$C$310, MATCH($C4961, Ingredients!$B$11:$B$310, 0)), "")))</f>
        <v/>
      </c>
      <c r="J4961" s="73" t="str">
        <f>IF($B4961="", "", IF(IFERROR(INDEX(Meals!$C$11:$C$260, MATCH($B4961, Meals!$B$11:$B$260, 0)), "")="", "", IFERROR(INDEX(Meals!$C$11:$C$260, MATCH($B4961, Meals!$B$11:$B$260, 0)), "")))</f>
        <v/>
      </c>
      <c r="K4961" s="4"/>
      <c r="L4961" s="72" t="str">
        <f t="shared" si="1162"/>
        <v/>
      </c>
      <c r="M4961" s="73" t="str">
        <f t="shared" si="1163"/>
        <v/>
      </c>
      <c r="N4961" s="4"/>
      <c r="O4961" s="78" t="str">
        <f t="shared" si="1164"/>
        <v/>
      </c>
      <c r="P4961" s="79" t="str">
        <f t="shared" si="1165"/>
        <v/>
      </c>
      <c r="Q4961" s="4"/>
      <c r="R4961" s="90" t="str">
        <f t="shared" si="1166"/>
        <v/>
      </c>
      <c r="S4961" s="4"/>
      <c r="Y4961" s="18" t="str">
        <f t="shared" si="1167"/>
        <v/>
      </c>
      <c r="AA4961" s="18" t="str">
        <f t="shared" si="1158"/>
        <v/>
      </c>
      <c r="AB4961" s="18" t="str">
        <f t="shared" si="1159"/>
        <v/>
      </c>
      <c r="AC4961" s="18" t="str">
        <f t="shared" si="1168"/>
        <v/>
      </c>
      <c r="AD4961" s="18" t="str">
        <f t="shared" si="1168"/>
        <v/>
      </c>
      <c r="AE4961" s="18" t="str">
        <f t="shared" si="1169"/>
        <v/>
      </c>
      <c r="AG4961" s="95" t="str">
        <f>IF($C4961="", "", IF(IFERROR(INDEX(Ingredients!C$11:C$310, MATCH($C4961, Ingredients!$B$11:$B$310, 0)), "")="", "", IFERROR(INDEX(Ingredients!C$11:C$310, MATCH($C4961, Ingredients!$B$11:$B$310, 0)), "")))</f>
        <v/>
      </c>
      <c r="AH4961" s="105" t="str">
        <f>IF($C4961="", "", IF(IFERROR(INDEX(Ingredients!D$11:D$310, MATCH($C4961, Ingredients!$B$11:$B$310, 0)), "")="", "", IFERROR(INDEX(Ingredients!D$11:D$310, MATCH($C4961, Ingredients!$B$11:$B$310, 0)), "")))</f>
        <v/>
      </c>
      <c r="AI4961" s="106" t="str">
        <f>IF($C4961="", "", IF(IFERROR(INDEX(Ingredients!E$11:E$310, MATCH($C4961, Ingredients!$B$11:$B$310, 0)), "")="", "", IFERROR(INDEX(Ingredients!E$11:E$310, MATCH($C4961, Ingredients!$B$11:$B$310, 0)), "")))</f>
        <v/>
      </c>
      <c r="AJ4961" s="108" t="str">
        <f>IF($C4961="", "", IF(IFERROR(INDEX(Ingredients!F$11:F$310, MATCH($C4961, Ingredients!$B$11:$B$310, 0)), "")="", "", IFERROR(INDEX(Ingredients!F$11:F$310, MATCH($C4961, Ingredients!$B$11:$B$310, 0)), "")))</f>
        <v/>
      </c>
      <c r="AK4961" s="106" t="str">
        <f>IF($C4961="", "", IF(IFERROR(INDEX(Ingredients!G$11:G$310, MATCH($C4961, Ingredients!$B$11:$B$310, 0)), "")="", "", IFERROR(INDEX(Ingredients!G$11:G$310, MATCH($C4961, Ingredients!$B$11:$B$310, 0)), "")))</f>
        <v/>
      </c>
      <c r="AL4961" s="79" t="str">
        <f>IF($C4961="", "", IF(IFERROR(INDEX(Ingredients!H$11:H$310, MATCH($C4961, Ingredients!$B$11:$B$310, 0)), "")="", "", IFERROR(INDEX(Ingredients!H$11:H$310, MATCH($C4961, Ingredients!$B$11:$B$310, 0)), "")))</f>
        <v/>
      </c>
      <c r="AN4961" s="83" t="str">
        <f t="shared" si="1160"/>
        <v/>
      </c>
      <c r="AP4961" s="114" t="str">
        <f t="shared" si="1170"/>
        <v/>
      </c>
      <c r="AR4961" s="117" t="str">
        <f>IF($C4961="", "", IF(IFERROR(INDEX(Ingredients!$AI$11:$AI$310, MATCH($C4961, Ingredients!$B$11:$B$310, 0)), "")="", "", IFERROR(INDEX(Ingredients!$AI$11:$AI$310, MATCH($C4961, Ingredients!$B$11:$B$310, 0)), "")))</f>
        <v/>
      </c>
      <c r="AT4961" s="120" t="str">
        <f t="shared" si="1171"/>
        <v/>
      </c>
      <c r="AV4961" s="90" t="str">
        <f t="shared" si="1161"/>
        <v/>
      </c>
      <c r="AX4961" s="90" t="str">
        <f>IF($AV4961="", "", COUNTIF($AV$11:$AV$5010, "&lt;"&amp;$AV4961)+1+COUNTIF($AV$11:$AV4961, $AV4961)-1)</f>
        <v/>
      </c>
      <c r="AZ4961" s="111" t="str">
        <f>IF($B4961="", "", SUMIF('Shopping List'!$AV$11:$AV$25, $B4961, 'Shopping List'!$BN$11:$BN$25))</f>
        <v/>
      </c>
      <c r="BB4961" s="117" t="str">
        <f t="shared" si="1172"/>
        <v/>
      </c>
    </row>
    <row r="4962" spans="1:54" x14ac:dyDescent="0.25">
      <c r="A4962" s="4"/>
      <c r="B4962" s="37"/>
      <c r="C4962" s="124"/>
      <c r="D4962" s="39"/>
      <c r="E4962" s="125"/>
      <c r="F4962" s="48"/>
      <c r="G4962" s="4"/>
      <c r="H4962" s="4"/>
      <c r="I4962" s="95" t="str">
        <f>IF($C4962="", "", IF(IFERROR(INDEX(Ingredients!$C$11:$C$310, MATCH($C4962, Ingredients!$B$11:$B$310, 0)), "")="", "", IFERROR(INDEX(Ingredients!$C$11:$C$310, MATCH($C4962, Ingredients!$B$11:$B$310, 0)), "")))</f>
        <v/>
      </c>
      <c r="J4962" s="73" t="str">
        <f>IF($B4962="", "", IF(IFERROR(INDEX(Meals!$C$11:$C$260, MATCH($B4962, Meals!$B$11:$B$260, 0)), "")="", "", IFERROR(INDEX(Meals!$C$11:$C$260, MATCH($B4962, Meals!$B$11:$B$260, 0)), "")))</f>
        <v/>
      </c>
      <c r="K4962" s="4"/>
      <c r="L4962" s="72" t="str">
        <f t="shared" si="1162"/>
        <v/>
      </c>
      <c r="M4962" s="73" t="str">
        <f t="shared" si="1163"/>
        <v/>
      </c>
      <c r="N4962" s="4"/>
      <c r="O4962" s="78" t="str">
        <f t="shared" si="1164"/>
        <v/>
      </c>
      <c r="P4962" s="79" t="str">
        <f t="shared" si="1165"/>
        <v/>
      </c>
      <c r="Q4962" s="4"/>
      <c r="R4962" s="90" t="str">
        <f t="shared" si="1166"/>
        <v/>
      </c>
      <c r="S4962" s="4"/>
      <c r="Y4962" s="18" t="str">
        <f t="shared" si="1167"/>
        <v/>
      </c>
      <c r="AA4962" s="18" t="str">
        <f t="shared" si="1158"/>
        <v/>
      </c>
      <c r="AB4962" s="18" t="str">
        <f t="shared" si="1159"/>
        <v/>
      </c>
      <c r="AC4962" s="18" t="str">
        <f t="shared" si="1168"/>
        <v/>
      </c>
      <c r="AD4962" s="18" t="str">
        <f t="shared" si="1168"/>
        <v/>
      </c>
      <c r="AE4962" s="18" t="str">
        <f t="shared" si="1169"/>
        <v/>
      </c>
      <c r="AG4962" s="95" t="str">
        <f>IF($C4962="", "", IF(IFERROR(INDEX(Ingredients!C$11:C$310, MATCH($C4962, Ingredients!$B$11:$B$310, 0)), "")="", "", IFERROR(INDEX(Ingredients!C$11:C$310, MATCH($C4962, Ingredients!$B$11:$B$310, 0)), "")))</f>
        <v/>
      </c>
      <c r="AH4962" s="105" t="str">
        <f>IF($C4962="", "", IF(IFERROR(INDEX(Ingredients!D$11:D$310, MATCH($C4962, Ingredients!$B$11:$B$310, 0)), "")="", "", IFERROR(INDEX(Ingredients!D$11:D$310, MATCH($C4962, Ingredients!$B$11:$B$310, 0)), "")))</f>
        <v/>
      </c>
      <c r="AI4962" s="106" t="str">
        <f>IF($C4962="", "", IF(IFERROR(INDEX(Ingredients!E$11:E$310, MATCH($C4962, Ingredients!$B$11:$B$310, 0)), "")="", "", IFERROR(INDEX(Ingredients!E$11:E$310, MATCH($C4962, Ingredients!$B$11:$B$310, 0)), "")))</f>
        <v/>
      </c>
      <c r="AJ4962" s="108" t="str">
        <f>IF($C4962="", "", IF(IFERROR(INDEX(Ingredients!F$11:F$310, MATCH($C4962, Ingredients!$B$11:$B$310, 0)), "")="", "", IFERROR(INDEX(Ingredients!F$11:F$310, MATCH($C4962, Ingredients!$B$11:$B$310, 0)), "")))</f>
        <v/>
      </c>
      <c r="AK4962" s="106" t="str">
        <f>IF($C4962="", "", IF(IFERROR(INDEX(Ingredients!G$11:G$310, MATCH($C4962, Ingredients!$B$11:$B$310, 0)), "")="", "", IFERROR(INDEX(Ingredients!G$11:G$310, MATCH($C4962, Ingredients!$B$11:$B$310, 0)), "")))</f>
        <v/>
      </c>
      <c r="AL4962" s="79" t="str">
        <f>IF($C4962="", "", IF(IFERROR(INDEX(Ingredients!H$11:H$310, MATCH($C4962, Ingredients!$B$11:$B$310, 0)), "")="", "", IFERROR(INDEX(Ingredients!H$11:H$310, MATCH($C4962, Ingredients!$B$11:$B$310, 0)), "")))</f>
        <v/>
      </c>
      <c r="AN4962" s="83" t="str">
        <f t="shared" si="1160"/>
        <v/>
      </c>
      <c r="AP4962" s="114" t="str">
        <f t="shared" si="1170"/>
        <v/>
      </c>
      <c r="AR4962" s="117" t="str">
        <f>IF($C4962="", "", IF(IFERROR(INDEX(Ingredients!$AI$11:$AI$310, MATCH($C4962, Ingredients!$B$11:$B$310, 0)), "")="", "", IFERROR(INDEX(Ingredients!$AI$11:$AI$310, MATCH($C4962, Ingredients!$B$11:$B$310, 0)), "")))</f>
        <v/>
      </c>
      <c r="AT4962" s="120" t="str">
        <f t="shared" si="1171"/>
        <v/>
      </c>
      <c r="AV4962" s="90" t="str">
        <f t="shared" si="1161"/>
        <v/>
      </c>
      <c r="AX4962" s="90" t="str">
        <f>IF($AV4962="", "", COUNTIF($AV$11:$AV$5010, "&lt;"&amp;$AV4962)+1+COUNTIF($AV$11:$AV4962, $AV4962)-1)</f>
        <v/>
      </c>
      <c r="AZ4962" s="111" t="str">
        <f>IF($B4962="", "", SUMIF('Shopping List'!$AV$11:$AV$25, $B4962, 'Shopping List'!$BN$11:$BN$25))</f>
        <v/>
      </c>
      <c r="BB4962" s="117" t="str">
        <f t="shared" si="1172"/>
        <v/>
      </c>
    </row>
    <row r="4963" spans="1:54" x14ac:dyDescent="0.25">
      <c r="A4963" s="4"/>
      <c r="B4963" s="37"/>
      <c r="C4963" s="124"/>
      <c r="D4963" s="39"/>
      <c r="E4963" s="125"/>
      <c r="F4963" s="48"/>
      <c r="G4963" s="4"/>
      <c r="H4963" s="4"/>
      <c r="I4963" s="95" t="str">
        <f>IF($C4963="", "", IF(IFERROR(INDEX(Ingredients!$C$11:$C$310, MATCH($C4963, Ingredients!$B$11:$B$310, 0)), "")="", "", IFERROR(INDEX(Ingredients!$C$11:$C$310, MATCH($C4963, Ingredients!$B$11:$B$310, 0)), "")))</f>
        <v/>
      </c>
      <c r="J4963" s="73" t="str">
        <f>IF($B4963="", "", IF(IFERROR(INDEX(Meals!$C$11:$C$260, MATCH($B4963, Meals!$B$11:$B$260, 0)), "")="", "", IFERROR(INDEX(Meals!$C$11:$C$260, MATCH($B4963, Meals!$B$11:$B$260, 0)), "")))</f>
        <v/>
      </c>
      <c r="K4963" s="4"/>
      <c r="L4963" s="72" t="str">
        <f t="shared" si="1162"/>
        <v/>
      </c>
      <c r="M4963" s="73" t="str">
        <f t="shared" si="1163"/>
        <v/>
      </c>
      <c r="N4963" s="4"/>
      <c r="O4963" s="78" t="str">
        <f t="shared" si="1164"/>
        <v/>
      </c>
      <c r="P4963" s="79" t="str">
        <f t="shared" si="1165"/>
        <v/>
      </c>
      <c r="Q4963" s="4"/>
      <c r="R4963" s="90" t="str">
        <f t="shared" si="1166"/>
        <v/>
      </c>
      <c r="S4963" s="4"/>
      <c r="Y4963" s="18" t="str">
        <f t="shared" si="1167"/>
        <v/>
      </c>
      <c r="AA4963" s="18" t="str">
        <f t="shared" si="1158"/>
        <v/>
      </c>
      <c r="AB4963" s="18" t="str">
        <f t="shared" si="1159"/>
        <v/>
      </c>
      <c r="AC4963" s="18" t="str">
        <f t="shared" si="1168"/>
        <v/>
      </c>
      <c r="AD4963" s="18" t="str">
        <f t="shared" si="1168"/>
        <v/>
      </c>
      <c r="AE4963" s="18" t="str">
        <f t="shared" si="1169"/>
        <v/>
      </c>
      <c r="AG4963" s="95" t="str">
        <f>IF($C4963="", "", IF(IFERROR(INDEX(Ingredients!C$11:C$310, MATCH($C4963, Ingredients!$B$11:$B$310, 0)), "")="", "", IFERROR(INDEX(Ingredients!C$11:C$310, MATCH($C4963, Ingredients!$B$11:$B$310, 0)), "")))</f>
        <v/>
      </c>
      <c r="AH4963" s="105" t="str">
        <f>IF($C4963="", "", IF(IFERROR(INDEX(Ingredients!D$11:D$310, MATCH($C4963, Ingredients!$B$11:$B$310, 0)), "")="", "", IFERROR(INDEX(Ingredients!D$11:D$310, MATCH($C4963, Ingredients!$B$11:$B$310, 0)), "")))</f>
        <v/>
      </c>
      <c r="AI4963" s="106" t="str">
        <f>IF($C4963="", "", IF(IFERROR(INDEX(Ingredients!E$11:E$310, MATCH($C4963, Ingredients!$B$11:$B$310, 0)), "")="", "", IFERROR(INDEX(Ingredients!E$11:E$310, MATCH($C4963, Ingredients!$B$11:$B$310, 0)), "")))</f>
        <v/>
      </c>
      <c r="AJ4963" s="108" t="str">
        <f>IF($C4963="", "", IF(IFERROR(INDEX(Ingredients!F$11:F$310, MATCH($C4963, Ingredients!$B$11:$B$310, 0)), "")="", "", IFERROR(INDEX(Ingredients!F$11:F$310, MATCH($C4963, Ingredients!$B$11:$B$310, 0)), "")))</f>
        <v/>
      </c>
      <c r="AK4963" s="106" t="str">
        <f>IF($C4963="", "", IF(IFERROR(INDEX(Ingredients!G$11:G$310, MATCH($C4963, Ingredients!$B$11:$B$310, 0)), "")="", "", IFERROR(INDEX(Ingredients!G$11:G$310, MATCH($C4963, Ingredients!$B$11:$B$310, 0)), "")))</f>
        <v/>
      </c>
      <c r="AL4963" s="79" t="str">
        <f>IF($C4963="", "", IF(IFERROR(INDEX(Ingredients!H$11:H$310, MATCH($C4963, Ingredients!$B$11:$B$310, 0)), "")="", "", IFERROR(INDEX(Ingredients!H$11:H$310, MATCH($C4963, Ingredients!$B$11:$B$310, 0)), "")))</f>
        <v/>
      </c>
      <c r="AN4963" s="83" t="str">
        <f t="shared" si="1160"/>
        <v/>
      </c>
      <c r="AP4963" s="114" t="str">
        <f t="shared" si="1170"/>
        <v/>
      </c>
      <c r="AR4963" s="117" t="str">
        <f>IF($C4963="", "", IF(IFERROR(INDEX(Ingredients!$AI$11:$AI$310, MATCH($C4963, Ingredients!$B$11:$B$310, 0)), "")="", "", IFERROR(INDEX(Ingredients!$AI$11:$AI$310, MATCH($C4963, Ingredients!$B$11:$B$310, 0)), "")))</f>
        <v/>
      </c>
      <c r="AT4963" s="120" t="str">
        <f t="shared" si="1171"/>
        <v/>
      </c>
      <c r="AV4963" s="90" t="str">
        <f t="shared" si="1161"/>
        <v/>
      </c>
      <c r="AX4963" s="90" t="str">
        <f>IF($AV4963="", "", COUNTIF($AV$11:$AV$5010, "&lt;"&amp;$AV4963)+1+COUNTIF($AV$11:$AV4963, $AV4963)-1)</f>
        <v/>
      </c>
      <c r="AZ4963" s="111" t="str">
        <f>IF($B4963="", "", SUMIF('Shopping List'!$AV$11:$AV$25, $B4963, 'Shopping List'!$BN$11:$BN$25))</f>
        <v/>
      </c>
      <c r="BB4963" s="117" t="str">
        <f t="shared" si="1172"/>
        <v/>
      </c>
    </row>
    <row r="4964" spans="1:54" x14ac:dyDescent="0.25">
      <c r="A4964" s="4"/>
      <c r="B4964" s="37"/>
      <c r="C4964" s="124"/>
      <c r="D4964" s="39"/>
      <c r="E4964" s="125"/>
      <c r="F4964" s="48"/>
      <c r="G4964" s="4"/>
      <c r="H4964" s="4"/>
      <c r="I4964" s="95" t="str">
        <f>IF($C4964="", "", IF(IFERROR(INDEX(Ingredients!$C$11:$C$310, MATCH($C4964, Ingredients!$B$11:$B$310, 0)), "")="", "", IFERROR(INDEX(Ingredients!$C$11:$C$310, MATCH($C4964, Ingredients!$B$11:$B$310, 0)), "")))</f>
        <v/>
      </c>
      <c r="J4964" s="73" t="str">
        <f>IF($B4964="", "", IF(IFERROR(INDEX(Meals!$C$11:$C$260, MATCH($B4964, Meals!$B$11:$B$260, 0)), "")="", "", IFERROR(INDEX(Meals!$C$11:$C$260, MATCH($B4964, Meals!$B$11:$B$260, 0)), "")))</f>
        <v/>
      </c>
      <c r="K4964" s="4"/>
      <c r="L4964" s="72" t="str">
        <f t="shared" si="1162"/>
        <v/>
      </c>
      <c r="M4964" s="73" t="str">
        <f t="shared" si="1163"/>
        <v/>
      </c>
      <c r="N4964" s="4"/>
      <c r="O4964" s="78" t="str">
        <f t="shared" si="1164"/>
        <v/>
      </c>
      <c r="P4964" s="79" t="str">
        <f t="shared" si="1165"/>
        <v/>
      </c>
      <c r="Q4964" s="4"/>
      <c r="R4964" s="90" t="str">
        <f t="shared" si="1166"/>
        <v/>
      </c>
      <c r="S4964" s="4"/>
      <c r="Y4964" s="18" t="str">
        <f t="shared" si="1167"/>
        <v/>
      </c>
      <c r="AA4964" s="18" t="str">
        <f t="shared" si="1158"/>
        <v/>
      </c>
      <c r="AB4964" s="18" t="str">
        <f t="shared" si="1159"/>
        <v/>
      </c>
      <c r="AC4964" s="18" t="str">
        <f t="shared" si="1168"/>
        <v/>
      </c>
      <c r="AD4964" s="18" t="str">
        <f t="shared" si="1168"/>
        <v/>
      </c>
      <c r="AE4964" s="18" t="str">
        <f t="shared" si="1169"/>
        <v/>
      </c>
      <c r="AG4964" s="95" t="str">
        <f>IF($C4964="", "", IF(IFERROR(INDEX(Ingredients!C$11:C$310, MATCH($C4964, Ingredients!$B$11:$B$310, 0)), "")="", "", IFERROR(INDEX(Ingredients!C$11:C$310, MATCH($C4964, Ingredients!$B$11:$B$310, 0)), "")))</f>
        <v/>
      </c>
      <c r="AH4964" s="105" t="str">
        <f>IF($C4964="", "", IF(IFERROR(INDEX(Ingredients!D$11:D$310, MATCH($C4964, Ingredients!$B$11:$B$310, 0)), "")="", "", IFERROR(INDEX(Ingredients!D$11:D$310, MATCH($C4964, Ingredients!$B$11:$B$310, 0)), "")))</f>
        <v/>
      </c>
      <c r="AI4964" s="106" t="str">
        <f>IF($C4964="", "", IF(IFERROR(INDEX(Ingredients!E$11:E$310, MATCH($C4964, Ingredients!$B$11:$B$310, 0)), "")="", "", IFERROR(INDEX(Ingredients!E$11:E$310, MATCH($C4964, Ingredients!$B$11:$B$310, 0)), "")))</f>
        <v/>
      </c>
      <c r="AJ4964" s="108" t="str">
        <f>IF($C4964="", "", IF(IFERROR(INDEX(Ingredients!F$11:F$310, MATCH($C4964, Ingredients!$B$11:$B$310, 0)), "")="", "", IFERROR(INDEX(Ingredients!F$11:F$310, MATCH($C4964, Ingredients!$B$11:$B$310, 0)), "")))</f>
        <v/>
      </c>
      <c r="AK4964" s="106" t="str">
        <f>IF($C4964="", "", IF(IFERROR(INDEX(Ingredients!G$11:G$310, MATCH($C4964, Ingredients!$B$11:$B$310, 0)), "")="", "", IFERROR(INDEX(Ingredients!G$11:G$310, MATCH($C4964, Ingredients!$B$11:$B$310, 0)), "")))</f>
        <v/>
      </c>
      <c r="AL4964" s="79" t="str">
        <f>IF($C4964="", "", IF(IFERROR(INDEX(Ingredients!H$11:H$310, MATCH($C4964, Ingredients!$B$11:$B$310, 0)), "")="", "", IFERROR(INDEX(Ingredients!H$11:H$310, MATCH($C4964, Ingredients!$B$11:$B$310, 0)), "")))</f>
        <v/>
      </c>
      <c r="AN4964" s="83" t="str">
        <f t="shared" si="1160"/>
        <v/>
      </c>
      <c r="AP4964" s="114" t="str">
        <f t="shared" si="1170"/>
        <v/>
      </c>
      <c r="AR4964" s="117" t="str">
        <f>IF($C4964="", "", IF(IFERROR(INDEX(Ingredients!$AI$11:$AI$310, MATCH($C4964, Ingredients!$B$11:$B$310, 0)), "")="", "", IFERROR(INDEX(Ingredients!$AI$11:$AI$310, MATCH($C4964, Ingredients!$B$11:$B$310, 0)), "")))</f>
        <v/>
      </c>
      <c r="AT4964" s="120" t="str">
        <f t="shared" si="1171"/>
        <v/>
      </c>
      <c r="AV4964" s="90" t="str">
        <f t="shared" si="1161"/>
        <v/>
      </c>
      <c r="AX4964" s="90" t="str">
        <f>IF($AV4964="", "", COUNTIF($AV$11:$AV$5010, "&lt;"&amp;$AV4964)+1+COUNTIF($AV$11:$AV4964, $AV4964)-1)</f>
        <v/>
      </c>
      <c r="AZ4964" s="111" t="str">
        <f>IF($B4964="", "", SUMIF('Shopping List'!$AV$11:$AV$25, $B4964, 'Shopping List'!$BN$11:$BN$25))</f>
        <v/>
      </c>
      <c r="BB4964" s="117" t="str">
        <f t="shared" si="1172"/>
        <v/>
      </c>
    </row>
    <row r="4965" spans="1:54" x14ac:dyDescent="0.25">
      <c r="A4965" s="4"/>
      <c r="B4965" s="37"/>
      <c r="C4965" s="124"/>
      <c r="D4965" s="39"/>
      <c r="E4965" s="125"/>
      <c r="F4965" s="48"/>
      <c r="G4965" s="4"/>
      <c r="H4965" s="4"/>
      <c r="I4965" s="95" t="str">
        <f>IF($C4965="", "", IF(IFERROR(INDEX(Ingredients!$C$11:$C$310, MATCH($C4965, Ingredients!$B$11:$B$310, 0)), "")="", "", IFERROR(INDEX(Ingredients!$C$11:$C$310, MATCH($C4965, Ingredients!$B$11:$B$310, 0)), "")))</f>
        <v/>
      </c>
      <c r="J4965" s="73" t="str">
        <f>IF($B4965="", "", IF(IFERROR(INDEX(Meals!$C$11:$C$260, MATCH($B4965, Meals!$B$11:$B$260, 0)), "")="", "", IFERROR(INDEX(Meals!$C$11:$C$260, MATCH($B4965, Meals!$B$11:$B$260, 0)), "")))</f>
        <v/>
      </c>
      <c r="K4965" s="4"/>
      <c r="L4965" s="72" t="str">
        <f t="shared" si="1162"/>
        <v/>
      </c>
      <c r="M4965" s="73" t="str">
        <f t="shared" si="1163"/>
        <v/>
      </c>
      <c r="N4965" s="4"/>
      <c r="O4965" s="78" t="str">
        <f t="shared" si="1164"/>
        <v/>
      </c>
      <c r="P4965" s="79" t="str">
        <f t="shared" si="1165"/>
        <v/>
      </c>
      <c r="Q4965" s="4"/>
      <c r="R4965" s="90" t="str">
        <f t="shared" si="1166"/>
        <v/>
      </c>
      <c r="S4965" s="4"/>
      <c r="Y4965" s="18" t="str">
        <f t="shared" si="1167"/>
        <v/>
      </c>
      <c r="AA4965" s="18" t="str">
        <f t="shared" si="1158"/>
        <v/>
      </c>
      <c r="AB4965" s="18" t="str">
        <f t="shared" si="1159"/>
        <v/>
      </c>
      <c r="AC4965" s="18" t="str">
        <f t="shared" si="1168"/>
        <v/>
      </c>
      <c r="AD4965" s="18" t="str">
        <f t="shared" si="1168"/>
        <v/>
      </c>
      <c r="AE4965" s="18" t="str">
        <f t="shared" si="1169"/>
        <v/>
      </c>
      <c r="AG4965" s="95" t="str">
        <f>IF($C4965="", "", IF(IFERROR(INDEX(Ingredients!C$11:C$310, MATCH($C4965, Ingredients!$B$11:$B$310, 0)), "")="", "", IFERROR(INDEX(Ingredients!C$11:C$310, MATCH($C4965, Ingredients!$B$11:$B$310, 0)), "")))</f>
        <v/>
      </c>
      <c r="AH4965" s="105" t="str">
        <f>IF($C4965="", "", IF(IFERROR(INDEX(Ingredients!D$11:D$310, MATCH($C4965, Ingredients!$B$11:$B$310, 0)), "")="", "", IFERROR(INDEX(Ingredients!D$11:D$310, MATCH($C4965, Ingredients!$B$11:$B$310, 0)), "")))</f>
        <v/>
      </c>
      <c r="AI4965" s="106" t="str">
        <f>IF($C4965="", "", IF(IFERROR(INDEX(Ingredients!E$11:E$310, MATCH($C4965, Ingredients!$B$11:$B$310, 0)), "")="", "", IFERROR(INDEX(Ingredients!E$11:E$310, MATCH($C4965, Ingredients!$B$11:$B$310, 0)), "")))</f>
        <v/>
      </c>
      <c r="AJ4965" s="108" t="str">
        <f>IF($C4965="", "", IF(IFERROR(INDEX(Ingredients!F$11:F$310, MATCH($C4965, Ingredients!$B$11:$B$310, 0)), "")="", "", IFERROR(INDEX(Ingredients!F$11:F$310, MATCH($C4965, Ingredients!$B$11:$B$310, 0)), "")))</f>
        <v/>
      </c>
      <c r="AK4965" s="106" t="str">
        <f>IF($C4965="", "", IF(IFERROR(INDEX(Ingredients!G$11:G$310, MATCH($C4965, Ingredients!$B$11:$B$310, 0)), "")="", "", IFERROR(INDEX(Ingredients!G$11:G$310, MATCH($C4965, Ingredients!$B$11:$B$310, 0)), "")))</f>
        <v/>
      </c>
      <c r="AL4965" s="79" t="str">
        <f>IF($C4965="", "", IF(IFERROR(INDEX(Ingredients!H$11:H$310, MATCH($C4965, Ingredients!$B$11:$B$310, 0)), "")="", "", IFERROR(INDEX(Ingredients!H$11:H$310, MATCH($C4965, Ingredients!$B$11:$B$310, 0)), "")))</f>
        <v/>
      </c>
      <c r="AN4965" s="83" t="str">
        <f t="shared" si="1160"/>
        <v/>
      </c>
      <c r="AP4965" s="114" t="str">
        <f t="shared" si="1170"/>
        <v/>
      </c>
      <c r="AR4965" s="117" t="str">
        <f>IF($C4965="", "", IF(IFERROR(INDEX(Ingredients!$AI$11:$AI$310, MATCH($C4965, Ingredients!$B$11:$B$310, 0)), "")="", "", IFERROR(INDEX(Ingredients!$AI$11:$AI$310, MATCH($C4965, Ingredients!$B$11:$B$310, 0)), "")))</f>
        <v/>
      </c>
      <c r="AT4965" s="120" t="str">
        <f t="shared" si="1171"/>
        <v/>
      </c>
      <c r="AV4965" s="90" t="str">
        <f t="shared" si="1161"/>
        <v/>
      </c>
      <c r="AX4965" s="90" t="str">
        <f>IF($AV4965="", "", COUNTIF($AV$11:$AV$5010, "&lt;"&amp;$AV4965)+1+COUNTIF($AV$11:$AV4965, $AV4965)-1)</f>
        <v/>
      </c>
      <c r="AZ4965" s="111" t="str">
        <f>IF($B4965="", "", SUMIF('Shopping List'!$AV$11:$AV$25, $B4965, 'Shopping List'!$BN$11:$BN$25))</f>
        <v/>
      </c>
      <c r="BB4965" s="117" t="str">
        <f t="shared" si="1172"/>
        <v/>
      </c>
    </row>
    <row r="4966" spans="1:54" x14ac:dyDescent="0.25">
      <c r="A4966" s="4"/>
      <c r="B4966" s="37"/>
      <c r="C4966" s="124"/>
      <c r="D4966" s="39"/>
      <c r="E4966" s="125"/>
      <c r="F4966" s="48"/>
      <c r="G4966" s="4"/>
      <c r="H4966" s="4"/>
      <c r="I4966" s="95" t="str">
        <f>IF($C4966="", "", IF(IFERROR(INDEX(Ingredients!$C$11:$C$310, MATCH($C4966, Ingredients!$B$11:$B$310, 0)), "")="", "", IFERROR(INDEX(Ingredients!$C$11:$C$310, MATCH($C4966, Ingredients!$B$11:$B$310, 0)), "")))</f>
        <v/>
      </c>
      <c r="J4966" s="73" t="str">
        <f>IF($B4966="", "", IF(IFERROR(INDEX(Meals!$C$11:$C$260, MATCH($B4966, Meals!$B$11:$B$260, 0)), "")="", "", IFERROR(INDEX(Meals!$C$11:$C$260, MATCH($B4966, Meals!$B$11:$B$260, 0)), "")))</f>
        <v/>
      </c>
      <c r="K4966" s="4"/>
      <c r="L4966" s="72" t="str">
        <f t="shared" si="1162"/>
        <v/>
      </c>
      <c r="M4966" s="73" t="str">
        <f t="shared" si="1163"/>
        <v/>
      </c>
      <c r="N4966" s="4"/>
      <c r="O4966" s="78" t="str">
        <f t="shared" si="1164"/>
        <v/>
      </c>
      <c r="P4966" s="79" t="str">
        <f t="shared" si="1165"/>
        <v/>
      </c>
      <c r="Q4966" s="4"/>
      <c r="R4966" s="90" t="str">
        <f t="shared" si="1166"/>
        <v/>
      </c>
      <c r="S4966" s="4"/>
      <c r="Y4966" s="18" t="str">
        <f t="shared" si="1167"/>
        <v/>
      </c>
      <c r="AA4966" s="18" t="str">
        <f t="shared" si="1158"/>
        <v/>
      </c>
      <c r="AB4966" s="18" t="str">
        <f t="shared" si="1159"/>
        <v/>
      </c>
      <c r="AC4966" s="18" t="str">
        <f t="shared" si="1168"/>
        <v/>
      </c>
      <c r="AD4966" s="18" t="str">
        <f t="shared" si="1168"/>
        <v/>
      </c>
      <c r="AE4966" s="18" t="str">
        <f t="shared" si="1169"/>
        <v/>
      </c>
      <c r="AG4966" s="95" t="str">
        <f>IF($C4966="", "", IF(IFERROR(INDEX(Ingredients!C$11:C$310, MATCH($C4966, Ingredients!$B$11:$B$310, 0)), "")="", "", IFERROR(INDEX(Ingredients!C$11:C$310, MATCH($C4966, Ingredients!$B$11:$B$310, 0)), "")))</f>
        <v/>
      </c>
      <c r="AH4966" s="105" t="str">
        <f>IF($C4966="", "", IF(IFERROR(INDEX(Ingredients!D$11:D$310, MATCH($C4966, Ingredients!$B$11:$B$310, 0)), "")="", "", IFERROR(INDEX(Ingredients!D$11:D$310, MATCH($C4966, Ingredients!$B$11:$B$310, 0)), "")))</f>
        <v/>
      </c>
      <c r="AI4966" s="106" t="str">
        <f>IF($C4966="", "", IF(IFERROR(INDEX(Ingredients!E$11:E$310, MATCH($C4966, Ingredients!$B$11:$B$310, 0)), "")="", "", IFERROR(INDEX(Ingredients!E$11:E$310, MATCH($C4966, Ingredients!$B$11:$B$310, 0)), "")))</f>
        <v/>
      </c>
      <c r="AJ4966" s="108" t="str">
        <f>IF($C4966="", "", IF(IFERROR(INDEX(Ingredients!F$11:F$310, MATCH($C4966, Ingredients!$B$11:$B$310, 0)), "")="", "", IFERROR(INDEX(Ingredients!F$11:F$310, MATCH($C4966, Ingredients!$B$11:$B$310, 0)), "")))</f>
        <v/>
      </c>
      <c r="AK4966" s="106" t="str">
        <f>IF($C4966="", "", IF(IFERROR(INDEX(Ingredients!G$11:G$310, MATCH($C4966, Ingredients!$B$11:$B$310, 0)), "")="", "", IFERROR(INDEX(Ingredients!G$11:G$310, MATCH($C4966, Ingredients!$B$11:$B$310, 0)), "")))</f>
        <v/>
      </c>
      <c r="AL4966" s="79" t="str">
        <f>IF($C4966="", "", IF(IFERROR(INDEX(Ingredients!H$11:H$310, MATCH($C4966, Ingredients!$B$11:$B$310, 0)), "")="", "", IFERROR(INDEX(Ingredients!H$11:H$310, MATCH($C4966, Ingredients!$B$11:$B$310, 0)), "")))</f>
        <v/>
      </c>
      <c r="AN4966" s="83" t="str">
        <f t="shared" si="1160"/>
        <v/>
      </c>
      <c r="AP4966" s="114" t="str">
        <f t="shared" si="1170"/>
        <v/>
      </c>
      <c r="AR4966" s="117" t="str">
        <f>IF($C4966="", "", IF(IFERROR(INDEX(Ingredients!$AI$11:$AI$310, MATCH($C4966, Ingredients!$B$11:$B$310, 0)), "")="", "", IFERROR(INDEX(Ingredients!$AI$11:$AI$310, MATCH($C4966, Ingredients!$B$11:$B$310, 0)), "")))</f>
        <v/>
      </c>
      <c r="AT4966" s="120" t="str">
        <f t="shared" si="1171"/>
        <v/>
      </c>
      <c r="AV4966" s="90" t="str">
        <f t="shared" si="1161"/>
        <v/>
      </c>
      <c r="AX4966" s="90" t="str">
        <f>IF($AV4966="", "", COUNTIF($AV$11:$AV$5010, "&lt;"&amp;$AV4966)+1+COUNTIF($AV$11:$AV4966, $AV4966)-1)</f>
        <v/>
      </c>
      <c r="AZ4966" s="111" t="str">
        <f>IF($B4966="", "", SUMIF('Shopping List'!$AV$11:$AV$25, $B4966, 'Shopping List'!$BN$11:$BN$25))</f>
        <v/>
      </c>
      <c r="BB4966" s="117" t="str">
        <f t="shared" si="1172"/>
        <v/>
      </c>
    </row>
    <row r="4967" spans="1:54" x14ac:dyDescent="0.25">
      <c r="A4967" s="4"/>
      <c r="B4967" s="37"/>
      <c r="C4967" s="124"/>
      <c r="D4967" s="39"/>
      <c r="E4967" s="125"/>
      <c r="F4967" s="48"/>
      <c r="G4967" s="4"/>
      <c r="H4967" s="4"/>
      <c r="I4967" s="95" t="str">
        <f>IF($C4967="", "", IF(IFERROR(INDEX(Ingredients!$C$11:$C$310, MATCH($C4967, Ingredients!$B$11:$B$310, 0)), "")="", "", IFERROR(INDEX(Ingredients!$C$11:$C$310, MATCH($C4967, Ingredients!$B$11:$B$310, 0)), "")))</f>
        <v/>
      </c>
      <c r="J4967" s="73" t="str">
        <f>IF($B4967="", "", IF(IFERROR(INDEX(Meals!$C$11:$C$260, MATCH($B4967, Meals!$B$11:$B$260, 0)), "")="", "", IFERROR(INDEX(Meals!$C$11:$C$260, MATCH($B4967, Meals!$B$11:$B$260, 0)), "")))</f>
        <v/>
      </c>
      <c r="K4967" s="4"/>
      <c r="L4967" s="72" t="str">
        <f t="shared" si="1162"/>
        <v/>
      </c>
      <c r="M4967" s="73" t="str">
        <f t="shared" si="1163"/>
        <v/>
      </c>
      <c r="N4967" s="4"/>
      <c r="O4967" s="78" t="str">
        <f t="shared" si="1164"/>
        <v/>
      </c>
      <c r="P4967" s="79" t="str">
        <f t="shared" si="1165"/>
        <v/>
      </c>
      <c r="Q4967" s="4"/>
      <c r="R4967" s="90" t="str">
        <f t="shared" si="1166"/>
        <v/>
      </c>
      <c r="S4967" s="4"/>
      <c r="Y4967" s="18" t="str">
        <f t="shared" si="1167"/>
        <v/>
      </c>
      <c r="AA4967" s="18" t="str">
        <f t="shared" si="1158"/>
        <v/>
      </c>
      <c r="AB4967" s="18" t="str">
        <f t="shared" si="1159"/>
        <v/>
      </c>
      <c r="AC4967" s="18" t="str">
        <f t="shared" si="1168"/>
        <v/>
      </c>
      <c r="AD4967" s="18" t="str">
        <f t="shared" si="1168"/>
        <v/>
      </c>
      <c r="AE4967" s="18" t="str">
        <f t="shared" si="1169"/>
        <v/>
      </c>
      <c r="AG4967" s="95" t="str">
        <f>IF($C4967="", "", IF(IFERROR(INDEX(Ingredients!C$11:C$310, MATCH($C4967, Ingredients!$B$11:$B$310, 0)), "")="", "", IFERROR(INDEX(Ingredients!C$11:C$310, MATCH($C4967, Ingredients!$B$11:$B$310, 0)), "")))</f>
        <v/>
      </c>
      <c r="AH4967" s="105" t="str">
        <f>IF($C4967="", "", IF(IFERROR(INDEX(Ingredients!D$11:D$310, MATCH($C4967, Ingredients!$B$11:$B$310, 0)), "")="", "", IFERROR(INDEX(Ingredients!D$11:D$310, MATCH($C4967, Ingredients!$B$11:$B$310, 0)), "")))</f>
        <v/>
      </c>
      <c r="AI4967" s="106" t="str">
        <f>IF($C4967="", "", IF(IFERROR(INDEX(Ingredients!E$11:E$310, MATCH($C4967, Ingredients!$B$11:$B$310, 0)), "")="", "", IFERROR(INDEX(Ingredients!E$11:E$310, MATCH($C4967, Ingredients!$B$11:$B$310, 0)), "")))</f>
        <v/>
      </c>
      <c r="AJ4967" s="108" t="str">
        <f>IF($C4967="", "", IF(IFERROR(INDEX(Ingredients!F$11:F$310, MATCH($C4967, Ingredients!$B$11:$B$310, 0)), "")="", "", IFERROR(INDEX(Ingredients!F$11:F$310, MATCH($C4967, Ingredients!$B$11:$B$310, 0)), "")))</f>
        <v/>
      </c>
      <c r="AK4967" s="106" t="str">
        <f>IF($C4967="", "", IF(IFERROR(INDEX(Ingredients!G$11:G$310, MATCH($C4967, Ingredients!$B$11:$B$310, 0)), "")="", "", IFERROR(INDEX(Ingredients!G$11:G$310, MATCH($C4967, Ingredients!$B$11:$B$310, 0)), "")))</f>
        <v/>
      </c>
      <c r="AL4967" s="79" t="str">
        <f>IF($C4967="", "", IF(IFERROR(INDEX(Ingredients!H$11:H$310, MATCH($C4967, Ingredients!$B$11:$B$310, 0)), "")="", "", IFERROR(INDEX(Ingredients!H$11:H$310, MATCH($C4967, Ingredients!$B$11:$B$310, 0)), "")))</f>
        <v/>
      </c>
      <c r="AN4967" s="83" t="str">
        <f t="shared" si="1160"/>
        <v/>
      </c>
      <c r="AP4967" s="114" t="str">
        <f t="shared" si="1170"/>
        <v/>
      </c>
      <c r="AR4967" s="117" t="str">
        <f>IF($C4967="", "", IF(IFERROR(INDEX(Ingredients!$AI$11:$AI$310, MATCH($C4967, Ingredients!$B$11:$B$310, 0)), "")="", "", IFERROR(INDEX(Ingredients!$AI$11:$AI$310, MATCH($C4967, Ingredients!$B$11:$B$310, 0)), "")))</f>
        <v/>
      </c>
      <c r="AT4967" s="120" t="str">
        <f t="shared" si="1171"/>
        <v/>
      </c>
      <c r="AV4967" s="90" t="str">
        <f t="shared" si="1161"/>
        <v/>
      </c>
      <c r="AX4967" s="90" t="str">
        <f>IF($AV4967="", "", COUNTIF($AV$11:$AV$5010, "&lt;"&amp;$AV4967)+1+COUNTIF($AV$11:$AV4967, $AV4967)-1)</f>
        <v/>
      </c>
      <c r="AZ4967" s="111" t="str">
        <f>IF($B4967="", "", SUMIF('Shopping List'!$AV$11:$AV$25, $B4967, 'Shopping List'!$BN$11:$BN$25))</f>
        <v/>
      </c>
      <c r="BB4967" s="117" t="str">
        <f t="shared" si="1172"/>
        <v/>
      </c>
    </row>
    <row r="4968" spans="1:54" x14ac:dyDescent="0.25">
      <c r="A4968" s="4"/>
      <c r="B4968" s="37"/>
      <c r="C4968" s="124"/>
      <c r="D4968" s="39"/>
      <c r="E4968" s="125"/>
      <c r="F4968" s="48"/>
      <c r="G4968" s="4"/>
      <c r="H4968" s="4"/>
      <c r="I4968" s="95" t="str">
        <f>IF($C4968="", "", IF(IFERROR(INDEX(Ingredients!$C$11:$C$310, MATCH($C4968, Ingredients!$B$11:$B$310, 0)), "")="", "", IFERROR(INDEX(Ingredients!$C$11:$C$310, MATCH($C4968, Ingredients!$B$11:$B$310, 0)), "")))</f>
        <v/>
      </c>
      <c r="J4968" s="73" t="str">
        <f>IF($B4968="", "", IF(IFERROR(INDEX(Meals!$C$11:$C$260, MATCH($B4968, Meals!$B$11:$B$260, 0)), "")="", "", IFERROR(INDEX(Meals!$C$11:$C$260, MATCH($B4968, Meals!$B$11:$B$260, 0)), "")))</f>
        <v/>
      </c>
      <c r="K4968" s="4"/>
      <c r="L4968" s="72" t="str">
        <f t="shared" si="1162"/>
        <v/>
      </c>
      <c r="M4968" s="73" t="str">
        <f t="shared" si="1163"/>
        <v/>
      </c>
      <c r="N4968" s="4"/>
      <c r="O4968" s="78" t="str">
        <f t="shared" si="1164"/>
        <v/>
      </c>
      <c r="P4968" s="79" t="str">
        <f t="shared" si="1165"/>
        <v/>
      </c>
      <c r="Q4968" s="4"/>
      <c r="R4968" s="90" t="str">
        <f t="shared" si="1166"/>
        <v/>
      </c>
      <c r="S4968" s="4"/>
      <c r="Y4968" s="18" t="str">
        <f t="shared" si="1167"/>
        <v/>
      </c>
      <c r="AA4968" s="18" t="str">
        <f t="shared" si="1158"/>
        <v/>
      </c>
      <c r="AB4968" s="18" t="str">
        <f t="shared" si="1159"/>
        <v/>
      </c>
      <c r="AC4968" s="18" t="str">
        <f t="shared" si="1168"/>
        <v/>
      </c>
      <c r="AD4968" s="18" t="str">
        <f t="shared" si="1168"/>
        <v/>
      </c>
      <c r="AE4968" s="18" t="str">
        <f t="shared" si="1169"/>
        <v/>
      </c>
      <c r="AG4968" s="95" t="str">
        <f>IF($C4968="", "", IF(IFERROR(INDEX(Ingredients!C$11:C$310, MATCH($C4968, Ingredients!$B$11:$B$310, 0)), "")="", "", IFERROR(INDEX(Ingredients!C$11:C$310, MATCH($C4968, Ingredients!$B$11:$B$310, 0)), "")))</f>
        <v/>
      </c>
      <c r="AH4968" s="105" t="str">
        <f>IF($C4968="", "", IF(IFERROR(INDEX(Ingredients!D$11:D$310, MATCH($C4968, Ingredients!$B$11:$B$310, 0)), "")="", "", IFERROR(INDEX(Ingredients!D$11:D$310, MATCH($C4968, Ingredients!$B$11:$B$310, 0)), "")))</f>
        <v/>
      </c>
      <c r="AI4968" s="106" t="str">
        <f>IF($C4968="", "", IF(IFERROR(INDEX(Ingredients!E$11:E$310, MATCH($C4968, Ingredients!$B$11:$B$310, 0)), "")="", "", IFERROR(INDEX(Ingredients!E$11:E$310, MATCH($C4968, Ingredients!$B$11:$B$310, 0)), "")))</f>
        <v/>
      </c>
      <c r="AJ4968" s="108" t="str">
        <f>IF($C4968="", "", IF(IFERROR(INDEX(Ingredients!F$11:F$310, MATCH($C4968, Ingredients!$B$11:$B$310, 0)), "")="", "", IFERROR(INDEX(Ingredients!F$11:F$310, MATCH($C4968, Ingredients!$B$11:$B$310, 0)), "")))</f>
        <v/>
      </c>
      <c r="AK4968" s="106" t="str">
        <f>IF($C4968="", "", IF(IFERROR(INDEX(Ingredients!G$11:G$310, MATCH($C4968, Ingredients!$B$11:$B$310, 0)), "")="", "", IFERROR(INDEX(Ingredients!G$11:G$310, MATCH($C4968, Ingredients!$B$11:$B$310, 0)), "")))</f>
        <v/>
      </c>
      <c r="AL4968" s="79" t="str">
        <f>IF($C4968="", "", IF(IFERROR(INDEX(Ingredients!H$11:H$310, MATCH($C4968, Ingredients!$B$11:$B$310, 0)), "")="", "", IFERROR(INDEX(Ingredients!H$11:H$310, MATCH($C4968, Ingredients!$B$11:$B$310, 0)), "")))</f>
        <v/>
      </c>
      <c r="AN4968" s="83" t="str">
        <f t="shared" si="1160"/>
        <v/>
      </c>
      <c r="AP4968" s="114" t="str">
        <f t="shared" si="1170"/>
        <v/>
      </c>
      <c r="AR4968" s="117" t="str">
        <f>IF($C4968="", "", IF(IFERROR(INDEX(Ingredients!$AI$11:$AI$310, MATCH($C4968, Ingredients!$B$11:$B$310, 0)), "")="", "", IFERROR(INDEX(Ingredients!$AI$11:$AI$310, MATCH($C4968, Ingredients!$B$11:$B$310, 0)), "")))</f>
        <v/>
      </c>
      <c r="AT4968" s="120" t="str">
        <f t="shared" si="1171"/>
        <v/>
      </c>
      <c r="AV4968" s="90" t="str">
        <f t="shared" si="1161"/>
        <v/>
      </c>
      <c r="AX4968" s="90" t="str">
        <f>IF($AV4968="", "", COUNTIF($AV$11:$AV$5010, "&lt;"&amp;$AV4968)+1+COUNTIF($AV$11:$AV4968, $AV4968)-1)</f>
        <v/>
      </c>
      <c r="AZ4968" s="111" t="str">
        <f>IF($B4968="", "", SUMIF('Shopping List'!$AV$11:$AV$25, $B4968, 'Shopping List'!$BN$11:$BN$25))</f>
        <v/>
      </c>
      <c r="BB4968" s="117" t="str">
        <f t="shared" si="1172"/>
        <v/>
      </c>
    </row>
    <row r="4969" spans="1:54" x14ac:dyDescent="0.25">
      <c r="A4969" s="4"/>
      <c r="B4969" s="37"/>
      <c r="C4969" s="124"/>
      <c r="D4969" s="39"/>
      <c r="E4969" s="125"/>
      <c r="F4969" s="48"/>
      <c r="G4969" s="4"/>
      <c r="H4969" s="4"/>
      <c r="I4969" s="95" t="str">
        <f>IF($C4969="", "", IF(IFERROR(INDEX(Ingredients!$C$11:$C$310, MATCH($C4969, Ingredients!$B$11:$B$310, 0)), "")="", "", IFERROR(INDEX(Ingredients!$C$11:$C$310, MATCH($C4969, Ingredients!$B$11:$B$310, 0)), "")))</f>
        <v/>
      </c>
      <c r="J4969" s="73" t="str">
        <f>IF($B4969="", "", IF(IFERROR(INDEX(Meals!$C$11:$C$260, MATCH($B4969, Meals!$B$11:$B$260, 0)), "")="", "", IFERROR(INDEX(Meals!$C$11:$C$260, MATCH($B4969, Meals!$B$11:$B$260, 0)), "")))</f>
        <v/>
      </c>
      <c r="K4969" s="4"/>
      <c r="L4969" s="72" t="str">
        <f t="shared" si="1162"/>
        <v/>
      </c>
      <c r="M4969" s="73" t="str">
        <f t="shared" si="1163"/>
        <v/>
      </c>
      <c r="N4969" s="4"/>
      <c r="O4969" s="78" t="str">
        <f t="shared" si="1164"/>
        <v/>
      </c>
      <c r="P4969" s="79" t="str">
        <f t="shared" si="1165"/>
        <v/>
      </c>
      <c r="Q4969" s="4"/>
      <c r="R4969" s="90" t="str">
        <f t="shared" si="1166"/>
        <v/>
      </c>
      <c r="S4969" s="4"/>
      <c r="Y4969" s="18" t="str">
        <f t="shared" si="1167"/>
        <v/>
      </c>
      <c r="AA4969" s="18" t="str">
        <f t="shared" si="1158"/>
        <v/>
      </c>
      <c r="AB4969" s="18" t="str">
        <f t="shared" si="1159"/>
        <v/>
      </c>
      <c r="AC4969" s="18" t="str">
        <f t="shared" si="1168"/>
        <v/>
      </c>
      <c r="AD4969" s="18" t="str">
        <f t="shared" si="1168"/>
        <v/>
      </c>
      <c r="AE4969" s="18" t="str">
        <f t="shared" si="1169"/>
        <v/>
      </c>
      <c r="AG4969" s="95" t="str">
        <f>IF($C4969="", "", IF(IFERROR(INDEX(Ingredients!C$11:C$310, MATCH($C4969, Ingredients!$B$11:$B$310, 0)), "")="", "", IFERROR(INDEX(Ingredients!C$11:C$310, MATCH($C4969, Ingredients!$B$11:$B$310, 0)), "")))</f>
        <v/>
      </c>
      <c r="AH4969" s="105" t="str">
        <f>IF($C4969="", "", IF(IFERROR(INDEX(Ingredients!D$11:D$310, MATCH($C4969, Ingredients!$B$11:$B$310, 0)), "")="", "", IFERROR(INDEX(Ingredients!D$11:D$310, MATCH($C4969, Ingredients!$B$11:$B$310, 0)), "")))</f>
        <v/>
      </c>
      <c r="AI4969" s="106" t="str">
        <f>IF($C4969="", "", IF(IFERROR(INDEX(Ingredients!E$11:E$310, MATCH($C4969, Ingredients!$B$11:$B$310, 0)), "")="", "", IFERROR(INDEX(Ingredients!E$11:E$310, MATCH($C4969, Ingredients!$B$11:$B$310, 0)), "")))</f>
        <v/>
      </c>
      <c r="AJ4969" s="108" t="str">
        <f>IF($C4969="", "", IF(IFERROR(INDEX(Ingredients!F$11:F$310, MATCH($C4969, Ingredients!$B$11:$B$310, 0)), "")="", "", IFERROR(INDEX(Ingredients!F$11:F$310, MATCH($C4969, Ingredients!$B$11:$B$310, 0)), "")))</f>
        <v/>
      </c>
      <c r="AK4969" s="106" t="str">
        <f>IF($C4969="", "", IF(IFERROR(INDEX(Ingredients!G$11:G$310, MATCH($C4969, Ingredients!$B$11:$B$310, 0)), "")="", "", IFERROR(INDEX(Ingredients!G$11:G$310, MATCH($C4969, Ingredients!$B$11:$B$310, 0)), "")))</f>
        <v/>
      </c>
      <c r="AL4969" s="79" t="str">
        <f>IF($C4969="", "", IF(IFERROR(INDEX(Ingredients!H$11:H$310, MATCH($C4969, Ingredients!$B$11:$B$310, 0)), "")="", "", IFERROR(INDEX(Ingredients!H$11:H$310, MATCH($C4969, Ingredients!$B$11:$B$310, 0)), "")))</f>
        <v/>
      </c>
      <c r="AN4969" s="83" t="str">
        <f t="shared" si="1160"/>
        <v/>
      </c>
      <c r="AP4969" s="114" t="str">
        <f t="shared" si="1170"/>
        <v/>
      </c>
      <c r="AR4969" s="117" t="str">
        <f>IF($C4969="", "", IF(IFERROR(INDEX(Ingredients!$AI$11:$AI$310, MATCH($C4969, Ingredients!$B$11:$B$310, 0)), "")="", "", IFERROR(INDEX(Ingredients!$AI$11:$AI$310, MATCH($C4969, Ingredients!$B$11:$B$310, 0)), "")))</f>
        <v/>
      </c>
      <c r="AT4969" s="120" t="str">
        <f t="shared" si="1171"/>
        <v/>
      </c>
      <c r="AV4969" s="90" t="str">
        <f t="shared" si="1161"/>
        <v/>
      </c>
      <c r="AX4969" s="90" t="str">
        <f>IF($AV4969="", "", COUNTIF($AV$11:$AV$5010, "&lt;"&amp;$AV4969)+1+COUNTIF($AV$11:$AV4969, $AV4969)-1)</f>
        <v/>
      </c>
      <c r="AZ4969" s="111" t="str">
        <f>IF($B4969="", "", SUMIF('Shopping List'!$AV$11:$AV$25, $B4969, 'Shopping List'!$BN$11:$BN$25))</f>
        <v/>
      </c>
      <c r="BB4969" s="117" t="str">
        <f t="shared" si="1172"/>
        <v/>
      </c>
    </row>
    <row r="4970" spans="1:54" x14ac:dyDescent="0.25">
      <c r="A4970" s="4"/>
      <c r="B4970" s="37"/>
      <c r="C4970" s="124"/>
      <c r="D4970" s="39"/>
      <c r="E4970" s="125"/>
      <c r="F4970" s="48"/>
      <c r="G4970" s="4"/>
      <c r="H4970" s="4"/>
      <c r="I4970" s="95" t="str">
        <f>IF($C4970="", "", IF(IFERROR(INDEX(Ingredients!$C$11:$C$310, MATCH($C4970, Ingredients!$B$11:$B$310, 0)), "")="", "", IFERROR(INDEX(Ingredients!$C$11:$C$310, MATCH($C4970, Ingredients!$B$11:$B$310, 0)), "")))</f>
        <v/>
      </c>
      <c r="J4970" s="73" t="str">
        <f>IF($B4970="", "", IF(IFERROR(INDEX(Meals!$C$11:$C$260, MATCH($B4970, Meals!$B$11:$B$260, 0)), "")="", "", IFERROR(INDEX(Meals!$C$11:$C$260, MATCH($B4970, Meals!$B$11:$B$260, 0)), "")))</f>
        <v/>
      </c>
      <c r="K4970" s="4"/>
      <c r="L4970" s="72" t="str">
        <f t="shared" si="1162"/>
        <v/>
      </c>
      <c r="M4970" s="73" t="str">
        <f t="shared" si="1163"/>
        <v/>
      </c>
      <c r="N4970" s="4"/>
      <c r="O4970" s="78" t="str">
        <f t="shared" si="1164"/>
        <v/>
      </c>
      <c r="P4970" s="79" t="str">
        <f t="shared" si="1165"/>
        <v/>
      </c>
      <c r="Q4970" s="4"/>
      <c r="R4970" s="90" t="str">
        <f t="shared" si="1166"/>
        <v/>
      </c>
      <c r="S4970" s="4"/>
      <c r="Y4970" s="18" t="str">
        <f t="shared" si="1167"/>
        <v/>
      </c>
      <c r="AA4970" s="18" t="str">
        <f t="shared" si="1158"/>
        <v/>
      </c>
      <c r="AB4970" s="18" t="str">
        <f t="shared" si="1159"/>
        <v/>
      </c>
      <c r="AC4970" s="18" t="str">
        <f t="shared" si="1168"/>
        <v/>
      </c>
      <c r="AD4970" s="18" t="str">
        <f t="shared" si="1168"/>
        <v/>
      </c>
      <c r="AE4970" s="18" t="str">
        <f t="shared" si="1169"/>
        <v/>
      </c>
      <c r="AG4970" s="95" t="str">
        <f>IF($C4970="", "", IF(IFERROR(INDEX(Ingredients!C$11:C$310, MATCH($C4970, Ingredients!$B$11:$B$310, 0)), "")="", "", IFERROR(INDEX(Ingredients!C$11:C$310, MATCH($C4970, Ingredients!$B$11:$B$310, 0)), "")))</f>
        <v/>
      </c>
      <c r="AH4970" s="105" t="str">
        <f>IF($C4970="", "", IF(IFERROR(INDEX(Ingredients!D$11:D$310, MATCH($C4970, Ingredients!$B$11:$B$310, 0)), "")="", "", IFERROR(INDEX(Ingredients!D$11:D$310, MATCH($C4970, Ingredients!$B$11:$B$310, 0)), "")))</f>
        <v/>
      </c>
      <c r="AI4970" s="106" t="str">
        <f>IF($C4970="", "", IF(IFERROR(INDEX(Ingredients!E$11:E$310, MATCH($C4970, Ingredients!$B$11:$B$310, 0)), "")="", "", IFERROR(INDEX(Ingredients!E$11:E$310, MATCH($C4970, Ingredients!$B$11:$B$310, 0)), "")))</f>
        <v/>
      </c>
      <c r="AJ4970" s="108" t="str">
        <f>IF($C4970="", "", IF(IFERROR(INDEX(Ingredients!F$11:F$310, MATCH($C4970, Ingredients!$B$11:$B$310, 0)), "")="", "", IFERROR(INDEX(Ingredients!F$11:F$310, MATCH($C4970, Ingredients!$B$11:$B$310, 0)), "")))</f>
        <v/>
      </c>
      <c r="AK4970" s="106" t="str">
        <f>IF($C4970="", "", IF(IFERROR(INDEX(Ingredients!G$11:G$310, MATCH($C4970, Ingredients!$B$11:$B$310, 0)), "")="", "", IFERROR(INDEX(Ingredients!G$11:G$310, MATCH($C4970, Ingredients!$B$11:$B$310, 0)), "")))</f>
        <v/>
      </c>
      <c r="AL4970" s="79" t="str">
        <f>IF($C4970="", "", IF(IFERROR(INDEX(Ingredients!H$11:H$310, MATCH($C4970, Ingredients!$B$11:$B$310, 0)), "")="", "", IFERROR(INDEX(Ingredients!H$11:H$310, MATCH($C4970, Ingredients!$B$11:$B$310, 0)), "")))</f>
        <v/>
      </c>
      <c r="AN4970" s="83" t="str">
        <f t="shared" si="1160"/>
        <v/>
      </c>
      <c r="AP4970" s="114" t="str">
        <f t="shared" si="1170"/>
        <v/>
      </c>
      <c r="AR4970" s="117" t="str">
        <f>IF($C4970="", "", IF(IFERROR(INDEX(Ingredients!$AI$11:$AI$310, MATCH($C4970, Ingredients!$B$11:$B$310, 0)), "")="", "", IFERROR(INDEX(Ingredients!$AI$11:$AI$310, MATCH($C4970, Ingredients!$B$11:$B$310, 0)), "")))</f>
        <v/>
      </c>
      <c r="AT4970" s="120" t="str">
        <f t="shared" si="1171"/>
        <v/>
      </c>
      <c r="AV4970" s="90" t="str">
        <f t="shared" si="1161"/>
        <v/>
      </c>
      <c r="AX4970" s="90" t="str">
        <f>IF($AV4970="", "", COUNTIF($AV$11:$AV$5010, "&lt;"&amp;$AV4970)+1+COUNTIF($AV$11:$AV4970, $AV4970)-1)</f>
        <v/>
      </c>
      <c r="AZ4970" s="111" t="str">
        <f>IF($B4970="", "", SUMIF('Shopping List'!$AV$11:$AV$25, $B4970, 'Shopping List'!$BN$11:$BN$25))</f>
        <v/>
      </c>
      <c r="BB4970" s="117" t="str">
        <f t="shared" si="1172"/>
        <v/>
      </c>
    </row>
    <row r="4971" spans="1:54" x14ac:dyDescent="0.25">
      <c r="A4971" s="4"/>
      <c r="B4971" s="37"/>
      <c r="C4971" s="124"/>
      <c r="D4971" s="39"/>
      <c r="E4971" s="125"/>
      <c r="F4971" s="48"/>
      <c r="G4971" s="4"/>
      <c r="H4971" s="4"/>
      <c r="I4971" s="95" t="str">
        <f>IF($C4971="", "", IF(IFERROR(INDEX(Ingredients!$C$11:$C$310, MATCH($C4971, Ingredients!$B$11:$B$310, 0)), "")="", "", IFERROR(INDEX(Ingredients!$C$11:$C$310, MATCH($C4971, Ingredients!$B$11:$B$310, 0)), "")))</f>
        <v/>
      </c>
      <c r="J4971" s="73" t="str">
        <f>IF($B4971="", "", IF(IFERROR(INDEX(Meals!$C$11:$C$260, MATCH($B4971, Meals!$B$11:$B$260, 0)), "")="", "", IFERROR(INDEX(Meals!$C$11:$C$260, MATCH($B4971, Meals!$B$11:$B$260, 0)), "")))</f>
        <v/>
      </c>
      <c r="K4971" s="4"/>
      <c r="L4971" s="72" t="str">
        <f t="shared" si="1162"/>
        <v/>
      </c>
      <c r="M4971" s="73" t="str">
        <f t="shared" si="1163"/>
        <v/>
      </c>
      <c r="N4971" s="4"/>
      <c r="O4971" s="78" t="str">
        <f t="shared" si="1164"/>
        <v/>
      </c>
      <c r="P4971" s="79" t="str">
        <f t="shared" si="1165"/>
        <v/>
      </c>
      <c r="Q4971" s="4"/>
      <c r="R4971" s="90" t="str">
        <f t="shared" si="1166"/>
        <v/>
      </c>
      <c r="S4971" s="4"/>
      <c r="Y4971" s="18" t="str">
        <f t="shared" si="1167"/>
        <v/>
      </c>
      <c r="AA4971" s="18" t="str">
        <f t="shared" si="1158"/>
        <v/>
      </c>
      <c r="AB4971" s="18" t="str">
        <f t="shared" si="1159"/>
        <v/>
      </c>
      <c r="AC4971" s="18" t="str">
        <f t="shared" si="1168"/>
        <v/>
      </c>
      <c r="AD4971" s="18" t="str">
        <f t="shared" si="1168"/>
        <v/>
      </c>
      <c r="AE4971" s="18" t="str">
        <f t="shared" si="1169"/>
        <v/>
      </c>
      <c r="AG4971" s="95" t="str">
        <f>IF($C4971="", "", IF(IFERROR(INDEX(Ingredients!C$11:C$310, MATCH($C4971, Ingredients!$B$11:$B$310, 0)), "")="", "", IFERROR(INDEX(Ingredients!C$11:C$310, MATCH($C4971, Ingredients!$B$11:$B$310, 0)), "")))</f>
        <v/>
      </c>
      <c r="AH4971" s="105" t="str">
        <f>IF($C4971="", "", IF(IFERROR(INDEX(Ingredients!D$11:D$310, MATCH($C4971, Ingredients!$B$11:$B$310, 0)), "")="", "", IFERROR(INDEX(Ingredients!D$11:D$310, MATCH($C4971, Ingredients!$B$11:$B$310, 0)), "")))</f>
        <v/>
      </c>
      <c r="AI4971" s="106" t="str">
        <f>IF($C4971="", "", IF(IFERROR(INDEX(Ingredients!E$11:E$310, MATCH($C4971, Ingredients!$B$11:$B$310, 0)), "")="", "", IFERROR(INDEX(Ingredients!E$11:E$310, MATCH($C4971, Ingredients!$B$11:$B$310, 0)), "")))</f>
        <v/>
      </c>
      <c r="AJ4971" s="108" t="str">
        <f>IF($C4971="", "", IF(IFERROR(INDEX(Ingredients!F$11:F$310, MATCH($C4971, Ingredients!$B$11:$B$310, 0)), "")="", "", IFERROR(INDEX(Ingredients!F$11:F$310, MATCH($C4971, Ingredients!$B$11:$B$310, 0)), "")))</f>
        <v/>
      </c>
      <c r="AK4971" s="106" t="str">
        <f>IF($C4971="", "", IF(IFERROR(INDEX(Ingredients!G$11:G$310, MATCH($C4971, Ingredients!$B$11:$B$310, 0)), "")="", "", IFERROR(INDEX(Ingredients!G$11:G$310, MATCH($C4971, Ingredients!$B$11:$B$310, 0)), "")))</f>
        <v/>
      </c>
      <c r="AL4971" s="79" t="str">
        <f>IF($C4971="", "", IF(IFERROR(INDEX(Ingredients!H$11:H$310, MATCH($C4971, Ingredients!$B$11:$B$310, 0)), "")="", "", IFERROR(INDEX(Ingredients!H$11:H$310, MATCH($C4971, Ingredients!$B$11:$B$310, 0)), "")))</f>
        <v/>
      </c>
      <c r="AN4971" s="83" t="str">
        <f t="shared" si="1160"/>
        <v/>
      </c>
      <c r="AP4971" s="114" t="str">
        <f t="shared" si="1170"/>
        <v/>
      </c>
      <c r="AR4971" s="117" t="str">
        <f>IF($C4971="", "", IF(IFERROR(INDEX(Ingredients!$AI$11:$AI$310, MATCH($C4971, Ingredients!$B$11:$B$310, 0)), "")="", "", IFERROR(INDEX(Ingredients!$AI$11:$AI$310, MATCH($C4971, Ingredients!$B$11:$B$310, 0)), "")))</f>
        <v/>
      </c>
      <c r="AT4971" s="120" t="str">
        <f t="shared" si="1171"/>
        <v/>
      </c>
      <c r="AV4971" s="90" t="str">
        <f t="shared" si="1161"/>
        <v/>
      </c>
      <c r="AX4971" s="90" t="str">
        <f>IF($AV4971="", "", COUNTIF($AV$11:$AV$5010, "&lt;"&amp;$AV4971)+1+COUNTIF($AV$11:$AV4971, $AV4971)-1)</f>
        <v/>
      </c>
      <c r="AZ4971" s="111" t="str">
        <f>IF($B4971="", "", SUMIF('Shopping List'!$AV$11:$AV$25, $B4971, 'Shopping List'!$BN$11:$BN$25))</f>
        <v/>
      </c>
      <c r="BB4971" s="117" t="str">
        <f t="shared" si="1172"/>
        <v/>
      </c>
    </row>
    <row r="4972" spans="1:54" x14ac:dyDescent="0.25">
      <c r="A4972" s="4"/>
      <c r="B4972" s="37"/>
      <c r="C4972" s="124"/>
      <c r="D4972" s="39"/>
      <c r="E4972" s="125"/>
      <c r="F4972" s="48"/>
      <c r="G4972" s="4"/>
      <c r="H4972" s="4"/>
      <c r="I4972" s="95" t="str">
        <f>IF($C4972="", "", IF(IFERROR(INDEX(Ingredients!$C$11:$C$310, MATCH($C4972, Ingredients!$B$11:$B$310, 0)), "")="", "", IFERROR(INDEX(Ingredients!$C$11:$C$310, MATCH($C4972, Ingredients!$B$11:$B$310, 0)), "")))</f>
        <v/>
      </c>
      <c r="J4972" s="73" t="str">
        <f>IF($B4972="", "", IF(IFERROR(INDEX(Meals!$C$11:$C$260, MATCH($B4972, Meals!$B$11:$B$260, 0)), "")="", "", IFERROR(INDEX(Meals!$C$11:$C$260, MATCH($B4972, Meals!$B$11:$B$260, 0)), "")))</f>
        <v/>
      </c>
      <c r="K4972" s="4"/>
      <c r="L4972" s="72" t="str">
        <f t="shared" si="1162"/>
        <v/>
      </c>
      <c r="M4972" s="73" t="str">
        <f t="shared" si="1163"/>
        <v/>
      </c>
      <c r="N4972" s="4"/>
      <c r="O4972" s="78" t="str">
        <f t="shared" si="1164"/>
        <v/>
      </c>
      <c r="P4972" s="79" t="str">
        <f t="shared" si="1165"/>
        <v/>
      </c>
      <c r="Q4972" s="4"/>
      <c r="R4972" s="90" t="str">
        <f t="shared" si="1166"/>
        <v/>
      </c>
      <c r="S4972" s="4"/>
      <c r="Y4972" s="18" t="str">
        <f t="shared" si="1167"/>
        <v/>
      </c>
      <c r="AA4972" s="18" t="str">
        <f t="shared" si="1158"/>
        <v/>
      </c>
      <c r="AB4972" s="18" t="str">
        <f t="shared" si="1159"/>
        <v/>
      </c>
      <c r="AC4972" s="18" t="str">
        <f t="shared" si="1168"/>
        <v/>
      </c>
      <c r="AD4972" s="18" t="str">
        <f t="shared" si="1168"/>
        <v/>
      </c>
      <c r="AE4972" s="18" t="str">
        <f t="shared" si="1169"/>
        <v/>
      </c>
      <c r="AG4972" s="95" t="str">
        <f>IF($C4972="", "", IF(IFERROR(INDEX(Ingredients!C$11:C$310, MATCH($C4972, Ingredients!$B$11:$B$310, 0)), "")="", "", IFERROR(INDEX(Ingredients!C$11:C$310, MATCH($C4972, Ingredients!$B$11:$B$310, 0)), "")))</f>
        <v/>
      </c>
      <c r="AH4972" s="105" t="str">
        <f>IF($C4972="", "", IF(IFERROR(INDEX(Ingredients!D$11:D$310, MATCH($C4972, Ingredients!$B$11:$B$310, 0)), "")="", "", IFERROR(INDEX(Ingredients!D$11:D$310, MATCH($C4972, Ingredients!$B$11:$B$310, 0)), "")))</f>
        <v/>
      </c>
      <c r="AI4972" s="106" t="str">
        <f>IF($C4972="", "", IF(IFERROR(INDEX(Ingredients!E$11:E$310, MATCH($C4972, Ingredients!$B$11:$B$310, 0)), "")="", "", IFERROR(INDEX(Ingredients!E$11:E$310, MATCH($C4972, Ingredients!$B$11:$B$310, 0)), "")))</f>
        <v/>
      </c>
      <c r="AJ4972" s="108" t="str">
        <f>IF($C4972="", "", IF(IFERROR(INDEX(Ingredients!F$11:F$310, MATCH($C4972, Ingredients!$B$11:$B$310, 0)), "")="", "", IFERROR(INDEX(Ingredients!F$11:F$310, MATCH($C4972, Ingredients!$B$11:$B$310, 0)), "")))</f>
        <v/>
      </c>
      <c r="AK4972" s="106" t="str">
        <f>IF($C4972="", "", IF(IFERROR(INDEX(Ingredients!G$11:G$310, MATCH($C4972, Ingredients!$B$11:$B$310, 0)), "")="", "", IFERROR(INDEX(Ingredients!G$11:G$310, MATCH($C4972, Ingredients!$B$11:$B$310, 0)), "")))</f>
        <v/>
      </c>
      <c r="AL4972" s="79" t="str">
        <f>IF($C4972="", "", IF(IFERROR(INDEX(Ingredients!H$11:H$310, MATCH($C4972, Ingredients!$B$11:$B$310, 0)), "")="", "", IFERROR(INDEX(Ingredients!H$11:H$310, MATCH($C4972, Ingredients!$B$11:$B$310, 0)), "")))</f>
        <v/>
      </c>
      <c r="AN4972" s="83" t="str">
        <f t="shared" si="1160"/>
        <v/>
      </c>
      <c r="AP4972" s="114" t="str">
        <f t="shared" si="1170"/>
        <v/>
      </c>
      <c r="AR4972" s="117" t="str">
        <f>IF($C4972="", "", IF(IFERROR(INDEX(Ingredients!$AI$11:$AI$310, MATCH($C4972, Ingredients!$B$11:$B$310, 0)), "")="", "", IFERROR(INDEX(Ingredients!$AI$11:$AI$310, MATCH($C4972, Ingredients!$B$11:$B$310, 0)), "")))</f>
        <v/>
      </c>
      <c r="AT4972" s="120" t="str">
        <f t="shared" si="1171"/>
        <v/>
      </c>
      <c r="AV4972" s="90" t="str">
        <f t="shared" si="1161"/>
        <v/>
      </c>
      <c r="AX4972" s="90" t="str">
        <f>IF($AV4972="", "", COUNTIF($AV$11:$AV$5010, "&lt;"&amp;$AV4972)+1+COUNTIF($AV$11:$AV4972, $AV4972)-1)</f>
        <v/>
      </c>
      <c r="AZ4972" s="111" t="str">
        <f>IF($B4972="", "", SUMIF('Shopping List'!$AV$11:$AV$25, $B4972, 'Shopping List'!$BN$11:$BN$25))</f>
        <v/>
      </c>
      <c r="BB4972" s="117" t="str">
        <f t="shared" si="1172"/>
        <v/>
      </c>
    </row>
    <row r="4973" spans="1:54" x14ac:dyDescent="0.25">
      <c r="A4973" s="4"/>
      <c r="B4973" s="37"/>
      <c r="C4973" s="124"/>
      <c r="D4973" s="39"/>
      <c r="E4973" s="125"/>
      <c r="F4973" s="48"/>
      <c r="G4973" s="4"/>
      <c r="H4973" s="4"/>
      <c r="I4973" s="95" t="str">
        <f>IF($C4973="", "", IF(IFERROR(INDEX(Ingredients!$C$11:$C$310, MATCH($C4973, Ingredients!$B$11:$B$310, 0)), "")="", "", IFERROR(INDEX(Ingredients!$C$11:$C$310, MATCH($C4973, Ingredients!$B$11:$B$310, 0)), "")))</f>
        <v/>
      </c>
      <c r="J4973" s="73" t="str">
        <f>IF($B4973="", "", IF(IFERROR(INDEX(Meals!$C$11:$C$260, MATCH($B4973, Meals!$B$11:$B$260, 0)), "")="", "", IFERROR(INDEX(Meals!$C$11:$C$260, MATCH($B4973, Meals!$B$11:$B$260, 0)), "")))</f>
        <v/>
      </c>
      <c r="K4973" s="4"/>
      <c r="L4973" s="72" t="str">
        <f t="shared" si="1162"/>
        <v/>
      </c>
      <c r="M4973" s="73" t="str">
        <f t="shared" si="1163"/>
        <v/>
      </c>
      <c r="N4973" s="4"/>
      <c r="O4973" s="78" t="str">
        <f t="shared" si="1164"/>
        <v/>
      </c>
      <c r="P4973" s="79" t="str">
        <f t="shared" si="1165"/>
        <v/>
      </c>
      <c r="Q4973" s="4"/>
      <c r="R4973" s="90" t="str">
        <f t="shared" si="1166"/>
        <v/>
      </c>
      <c r="S4973" s="4"/>
      <c r="Y4973" s="18" t="str">
        <f t="shared" si="1167"/>
        <v/>
      </c>
      <c r="AA4973" s="18" t="str">
        <f t="shared" si="1158"/>
        <v/>
      </c>
      <c r="AB4973" s="18" t="str">
        <f t="shared" si="1159"/>
        <v/>
      </c>
      <c r="AC4973" s="18" t="str">
        <f t="shared" si="1168"/>
        <v/>
      </c>
      <c r="AD4973" s="18" t="str">
        <f t="shared" si="1168"/>
        <v/>
      </c>
      <c r="AE4973" s="18" t="str">
        <f t="shared" si="1169"/>
        <v/>
      </c>
      <c r="AG4973" s="95" t="str">
        <f>IF($C4973="", "", IF(IFERROR(INDEX(Ingredients!C$11:C$310, MATCH($C4973, Ingredients!$B$11:$B$310, 0)), "")="", "", IFERROR(INDEX(Ingredients!C$11:C$310, MATCH($C4973, Ingredients!$B$11:$B$310, 0)), "")))</f>
        <v/>
      </c>
      <c r="AH4973" s="105" t="str">
        <f>IF($C4973="", "", IF(IFERROR(INDEX(Ingredients!D$11:D$310, MATCH($C4973, Ingredients!$B$11:$B$310, 0)), "")="", "", IFERROR(INDEX(Ingredients!D$11:D$310, MATCH($C4973, Ingredients!$B$11:$B$310, 0)), "")))</f>
        <v/>
      </c>
      <c r="AI4973" s="106" t="str">
        <f>IF($C4973="", "", IF(IFERROR(INDEX(Ingredients!E$11:E$310, MATCH($C4973, Ingredients!$B$11:$B$310, 0)), "")="", "", IFERROR(INDEX(Ingredients!E$11:E$310, MATCH($C4973, Ingredients!$B$11:$B$310, 0)), "")))</f>
        <v/>
      </c>
      <c r="AJ4973" s="108" t="str">
        <f>IF($C4973="", "", IF(IFERROR(INDEX(Ingredients!F$11:F$310, MATCH($C4973, Ingredients!$B$11:$B$310, 0)), "")="", "", IFERROR(INDEX(Ingredients!F$11:F$310, MATCH($C4973, Ingredients!$B$11:$B$310, 0)), "")))</f>
        <v/>
      </c>
      <c r="AK4973" s="106" t="str">
        <f>IF($C4973="", "", IF(IFERROR(INDEX(Ingredients!G$11:G$310, MATCH($C4973, Ingredients!$B$11:$B$310, 0)), "")="", "", IFERROR(INDEX(Ingredients!G$11:G$310, MATCH($C4973, Ingredients!$B$11:$B$310, 0)), "")))</f>
        <v/>
      </c>
      <c r="AL4973" s="79" t="str">
        <f>IF($C4973="", "", IF(IFERROR(INDEX(Ingredients!H$11:H$310, MATCH($C4973, Ingredients!$B$11:$B$310, 0)), "")="", "", IFERROR(INDEX(Ingredients!H$11:H$310, MATCH($C4973, Ingredients!$B$11:$B$310, 0)), "")))</f>
        <v/>
      </c>
      <c r="AN4973" s="83" t="str">
        <f t="shared" si="1160"/>
        <v/>
      </c>
      <c r="AP4973" s="114" t="str">
        <f t="shared" si="1170"/>
        <v/>
      </c>
      <c r="AR4973" s="117" t="str">
        <f>IF($C4973="", "", IF(IFERROR(INDEX(Ingredients!$AI$11:$AI$310, MATCH($C4973, Ingredients!$B$11:$B$310, 0)), "")="", "", IFERROR(INDEX(Ingredients!$AI$11:$AI$310, MATCH($C4973, Ingredients!$B$11:$B$310, 0)), "")))</f>
        <v/>
      </c>
      <c r="AT4973" s="120" t="str">
        <f t="shared" si="1171"/>
        <v/>
      </c>
      <c r="AV4973" s="90" t="str">
        <f t="shared" si="1161"/>
        <v/>
      </c>
      <c r="AX4973" s="90" t="str">
        <f>IF($AV4973="", "", COUNTIF($AV$11:$AV$5010, "&lt;"&amp;$AV4973)+1+COUNTIF($AV$11:$AV4973, $AV4973)-1)</f>
        <v/>
      </c>
      <c r="AZ4973" s="111" t="str">
        <f>IF($B4973="", "", SUMIF('Shopping List'!$AV$11:$AV$25, $B4973, 'Shopping List'!$BN$11:$BN$25))</f>
        <v/>
      </c>
      <c r="BB4973" s="117" t="str">
        <f t="shared" si="1172"/>
        <v/>
      </c>
    </row>
    <row r="4974" spans="1:54" x14ac:dyDescent="0.25">
      <c r="A4974" s="4"/>
      <c r="B4974" s="37"/>
      <c r="C4974" s="124"/>
      <c r="D4974" s="39"/>
      <c r="E4974" s="125"/>
      <c r="F4974" s="48"/>
      <c r="G4974" s="4"/>
      <c r="H4974" s="4"/>
      <c r="I4974" s="95" t="str">
        <f>IF($C4974="", "", IF(IFERROR(INDEX(Ingredients!$C$11:$C$310, MATCH($C4974, Ingredients!$B$11:$B$310, 0)), "")="", "", IFERROR(INDEX(Ingredients!$C$11:$C$310, MATCH($C4974, Ingredients!$B$11:$B$310, 0)), "")))</f>
        <v/>
      </c>
      <c r="J4974" s="73" t="str">
        <f>IF($B4974="", "", IF(IFERROR(INDEX(Meals!$C$11:$C$260, MATCH($B4974, Meals!$B$11:$B$260, 0)), "")="", "", IFERROR(INDEX(Meals!$C$11:$C$260, MATCH($B4974, Meals!$B$11:$B$260, 0)), "")))</f>
        <v/>
      </c>
      <c r="K4974" s="4"/>
      <c r="L4974" s="72" t="str">
        <f t="shared" si="1162"/>
        <v/>
      </c>
      <c r="M4974" s="73" t="str">
        <f t="shared" si="1163"/>
        <v/>
      </c>
      <c r="N4974" s="4"/>
      <c r="O4974" s="78" t="str">
        <f t="shared" si="1164"/>
        <v/>
      </c>
      <c r="P4974" s="79" t="str">
        <f t="shared" si="1165"/>
        <v/>
      </c>
      <c r="Q4974" s="4"/>
      <c r="R4974" s="90" t="str">
        <f t="shared" si="1166"/>
        <v/>
      </c>
      <c r="S4974" s="4"/>
      <c r="Y4974" s="18" t="str">
        <f t="shared" si="1167"/>
        <v/>
      </c>
      <c r="AA4974" s="18" t="str">
        <f t="shared" si="1158"/>
        <v/>
      </c>
      <c r="AB4974" s="18" t="str">
        <f t="shared" si="1159"/>
        <v/>
      </c>
      <c r="AC4974" s="18" t="str">
        <f t="shared" si="1168"/>
        <v/>
      </c>
      <c r="AD4974" s="18" t="str">
        <f t="shared" si="1168"/>
        <v/>
      </c>
      <c r="AE4974" s="18" t="str">
        <f t="shared" si="1169"/>
        <v/>
      </c>
      <c r="AG4974" s="95" t="str">
        <f>IF($C4974="", "", IF(IFERROR(INDEX(Ingredients!C$11:C$310, MATCH($C4974, Ingredients!$B$11:$B$310, 0)), "")="", "", IFERROR(INDEX(Ingredients!C$11:C$310, MATCH($C4974, Ingredients!$B$11:$B$310, 0)), "")))</f>
        <v/>
      </c>
      <c r="AH4974" s="105" t="str">
        <f>IF($C4974="", "", IF(IFERROR(INDEX(Ingredients!D$11:D$310, MATCH($C4974, Ingredients!$B$11:$B$310, 0)), "")="", "", IFERROR(INDEX(Ingredients!D$11:D$310, MATCH($C4974, Ingredients!$B$11:$B$310, 0)), "")))</f>
        <v/>
      </c>
      <c r="AI4974" s="106" t="str">
        <f>IF($C4974="", "", IF(IFERROR(INDEX(Ingredients!E$11:E$310, MATCH($C4974, Ingredients!$B$11:$B$310, 0)), "")="", "", IFERROR(INDEX(Ingredients!E$11:E$310, MATCH($C4974, Ingredients!$B$11:$B$310, 0)), "")))</f>
        <v/>
      </c>
      <c r="AJ4974" s="108" t="str">
        <f>IF($C4974="", "", IF(IFERROR(INDEX(Ingredients!F$11:F$310, MATCH($C4974, Ingredients!$B$11:$B$310, 0)), "")="", "", IFERROR(INDEX(Ingredients!F$11:F$310, MATCH($C4974, Ingredients!$B$11:$B$310, 0)), "")))</f>
        <v/>
      </c>
      <c r="AK4974" s="106" t="str">
        <f>IF($C4974="", "", IF(IFERROR(INDEX(Ingredients!G$11:G$310, MATCH($C4974, Ingredients!$B$11:$B$310, 0)), "")="", "", IFERROR(INDEX(Ingredients!G$11:G$310, MATCH($C4974, Ingredients!$B$11:$B$310, 0)), "")))</f>
        <v/>
      </c>
      <c r="AL4974" s="79" t="str">
        <f>IF($C4974="", "", IF(IFERROR(INDEX(Ingredients!H$11:H$310, MATCH($C4974, Ingredients!$B$11:$B$310, 0)), "")="", "", IFERROR(INDEX(Ingredients!H$11:H$310, MATCH($C4974, Ingredients!$B$11:$B$310, 0)), "")))</f>
        <v/>
      </c>
      <c r="AN4974" s="83" t="str">
        <f t="shared" si="1160"/>
        <v/>
      </c>
      <c r="AP4974" s="114" t="str">
        <f t="shared" si="1170"/>
        <v/>
      </c>
      <c r="AR4974" s="117" t="str">
        <f>IF($C4974="", "", IF(IFERROR(INDEX(Ingredients!$AI$11:$AI$310, MATCH($C4974, Ingredients!$B$11:$B$310, 0)), "")="", "", IFERROR(INDEX(Ingredients!$AI$11:$AI$310, MATCH($C4974, Ingredients!$B$11:$B$310, 0)), "")))</f>
        <v/>
      </c>
      <c r="AT4974" s="120" t="str">
        <f t="shared" si="1171"/>
        <v/>
      </c>
      <c r="AV4974" s="90" t="str">
        <f t="shared" si="1161"/>
        <v/>
      </c>
      <c r="AX4974" s="90" t="str">
        <f>IF($AV4974="", "", COUNTIF($AV$11:$AV$5010, "&lt;"&amp;$AV4974)+1+COUNTIF($AV$11:$AV4974, $AV4974)-1)</f>
        <v/>
      </c>
      <c r="AZ4974" s="111" t="str">
        <f>IF($B4974="", "", SUMIF('Shopping List'!$AV$11:$AV$25, $B4974, 'Shopping List'!$BN$11:$BN$25))</f>
        <v/>
      </c>
      <c r="BB4974" s="117" t="str">
        <f t="shared" si="1172"/>
        <v/>
      </c>
    </row>
    <row r="4975" spans="1:54" x14ac:dyDescent="0.25">
      <c r="A4975" s="4"/>
      <c r="B4975" s="37"/>
      <c r="C4975" s="124"/>
      <c r="D4975" s="39"/>
      <c r="E4975" s="125"/>
      <c r="F4975" s="48"/>
      <c r="G4975" s="4"/>
      <c r="H4975" s="4"/>
      <c r="I4975" s="95" t="str">
        <f>IF($C4975="", "", IF(IFERROR(INDEX(Ingredients!$C$11:$C$310, MATCH($C4975, Ingredients!$B$11:$B$310, 0)), "")="", "", IFERROR(INDEX(Ingredients!$C$11:$C$310, MATCH($C4975, Ingredients!$B$11:$B$310, 0)), "")))</f>
        <v/>
      </c>
      <c r="J4975" s="73" t="str">
        <f>IF($B4975="", "", IF(IFERROR(INDEX(Meals!$C$11:$C$260, MATCH($B4975, Meals!$B$11:$B$260, 0)), "")="", "", IFERROR(INDEX(Meals!$C$11:$C$260, MATCH($B4975, Meals!$B$11:$B$260, 0)), "")))</f>
        <v/>
      </c>
      <c r="K4975" s="4"/>
      <c r="L4975" s="72" t="str">
        <f t="shared" si="1162"/>
        <v/>
      </c>
      <c r="M4975" s="73" t="str">
        <f t="shared" si="1163"/>
        <v/>
      </c>
      <c r="N4975" s="4"/>
      <c r="O4975" s="78" t="str">
        <f t="shared" si="1164"/>
        <v/>
      </c>
      <c r="P4975" s="79" t="str">
        <f t="shared" si="1165"/>
        <v/>
      </c>
      <c r="Q4975" s="4"/>
      <c r="R4975" s="90" t="str">
        <f t="shared" si="1166"/>
        <v/>
      </c>
      <c r="S4975" s="4"/>
      <c r="Y4975" s="18" t="str">
        <f t="shared" si="1167"/>
        <v/>
      </c>
      <c r="AA4975" s="18" t="str">
        <f t="shared" si="1158"/>
        <v/>
      </c>
      <c r="AB4975" s="18" t="str">
        <f t="shared" si="1159"/>
        <v/>
      </c>
      <c r="AC4975" s="18" t="str">
        <f t="shared" si="1168"/>
        <v/>
      </c>
      <c r="AD4975" s="18" t="str">
        <f t="shared" si="1168"/>
        <v/>
      </c>
      <c r="AE4975" s="18" t="str">
        <f t="shared" si="1169"/>
        <v/>
      </c>
      <c r="AG4975" s="95" t="str">
        <f>IF($C4975="", "", IF(IFERROR(INDEX(Ingredients!C$11:C$310, MATCH($C4975, Ingredients!$B$11:$B$310, 0)), "")="", "", IFERROR(INDEX(Ingredients!C$11:C$310, MATCH($C4975, Ingredients!$B$11:$B$310, 0)), "")))</f>
        <v/>
      </c>
      <c r="AH4975" s="105" t="str">
        <f>IF($C4975="", "", IF(IFERROR(INDEX(Ingredients!D$11:D$310, MATCH($C4975, Ingredients!$B$11:$B$310, 0)), "")="", "", IFERROR(INDEX(Ingredients!D$11:D$310, MATCH($C4975, Ingredients!$B$11:$B$310, 0)), "")))</f>
        <v/>
      </c>
      <c r="AI4975" s="106" t="str">
        <f>IF($C4975="", "", IF(IFERROR(INDEX(Ingredients!E$11:E$310, MATCH($C4975, Ingredients!$B$11:$B$310, 0)), "")="", "", IFERROR(INDEX(Ingredients!E$11:E$310, MATCH($C4975, Ingredients!$B$11:$B$310, 0)), "")))</f>
        <v/>
      </c>
      <c r="AJ4975" s="108" t="str">
        <f>IF($C4975="", "", IF(IFERROR(INDEX(Ingredients!F$11:F$310, MATCH($C4975, Ingredients!$B$11:$B$310, 0)), "")="", "", IFERROR(INDEX(Ingredients!F$11:F$310, MATCH($C4975, Ingredients!$B$11:$B$310, 0)), "")))</f>
        <v/>
      </c>
      <c r="AK4975" s="106" t="str">
        <f>IF($C4975="", "", IF(IFERROR(INDEX(Ingredients!G$11:G$310, MATCH($C4975, Ingredients!$B$11:$B$310, 0)), "")="", "", IFERROR(INDEX(Ingredients!G$11:G$310, MATCH($C4975, Ingredients!$B$11:$B$310, 0)), "")))</f>
        <v/>
      </c>
      <c r="AL4975" s="79" t="str">
        <f>IF($C4975="", "", IF(IFERROR(INDEX(Ingredients!H$11:H$310, MATCH($C4975, Ingredients!$B$11:$B$310, 0)), "")="", "", IFERROR(INDEX(Ingredients!H$11:H$310, MATCH($C4975, Ingredients!$B$11:$B$310, 0)), "")))</f>
        <v/>
      </c>
      <c r="AN4975" s="83" t="str">
        <f t="shared" si="1160"/>
        <v/>
      </c>
      <c r="AP4975" s="114" t="str">
        <f t="shared" si="1170"/>
        <v/>
      </c>
      <c r="AR4975" s="117" t="str">
        <f>IF($C4975="", "", IF(IFERROR(INDEX(Ingredients!$AI$11:$AI$310, MATCH($C4975, Ingredients!$B$11:$B$310, 0)), "")="", "", IFERROR(INDEX(Ingredients!$AI$11:$AI$310, MATCH($C4975, Ingredients!$B$11:$B$310, 0)), "")))</f>
        <v/>
      </c>
      <c r="AT4975" s="120" t="str">
        <f t="shared" si="1171"/>
        <v/>
      </c>
      <c r="AV4975" s="90" t="str">
        <f t="shared" si="1161"/>
        <v/>
      </c>
      <c r="AX4975" s="90" t="str">
        <f>IF($AV4975="", "", COUNTIF($AV$11:$AV$5010, "&lt;"&amp;$AV4975)+1+COUNTIF($AV$11:$AV4975, $AV4975)-1)</f>
        <v/>
      </c>
      <c r="AZ4975" s="111" t="str">
        <f>IF($B4975="", "", SUMIF('Shopping List'!$AV$11:$AV$25, $B4975, 'Shopping List'!$BN$11:$BN$25))</f>
        <v/>
      </c>
      <c r="BB4975" s="117" t="str">
        <f t="shared" si="1172"/>
        <v/>
      </c>
    </row>
    <row r="4976" spans="1:54" x14ac:dyDescent="0.25">
      <c r="A4976" s="4"/>
      <c r="B4976" s="37"/>
      <c r="C4976" s="124"/>
      <c r="D4976" s="39"/>
      <c r="E4976" s="125"/>
      <c r="F4976" s="48"/>
      <c r="G4976" s="4"/>
      <c r="H4976" s="4"/>
      <c r="I4976" s="95" t="str">
        <f>IF($C4976="", "", IF(IFERROR(INDEX(Ingredients!$C$11:$C$310, MATCH($C4976, Ingredients!$B$11:$B$310, 0)), "")="", "", IFERROR(INDEX(Ingredients!$C$11:$C$310, MATCH($C4976, Ingredients!$B$11:$B$310, 0)), "")))</f>
        <v/>
      </c>
      <c r="J4976" s="73" t="str">
        <f>IF($B4976="", "", IF(IFERROR(INDEX(Meals!$C$11:$C$260, MATCH($B4976, Meals!$B$11:$B$260, 0)), "")="", "", IFERROR(INDEX(Meals!$C$11:$C$260, MATCH($B4976, Meals!$B$11:$B$260, 0)), "")))</f>
        <v/>
      </c>
      <c r="K4976" s="4"/>
      <c r="L4976" s="72" t="str">
        <f t="shared" si="1162"/>
        <v/>
      </c>
      <c r="M4976" s="73" t="str">
        <f t="shared" si="1163"/>
        <v/>
      </c>
      <c r="N4976" s="4"/>
      <c r="O4976" s="78" t="str">
        <f t="shared" si="1164"/>
        <v/>
      </c>
      <c r="P4976" s="79" t="str">
        <f t="shared" si="1165"/>
        <v/>
      </c>
      <c r="Q4976" s="4"/>
      <c r="R4976" s="90" t="str">
        <f t="shared" si="1166"/>
        <v/>
      </c>
      <c r="S4976" s="4"/>
      <c r="Y4976" s="18" t="str">
        <f t="shared" si="1167"/>
        <v/>
      </c>
      <c r="AA4976" s="18" t="str">
        <f t="shared" si="1158"/>
        <v/>
      </c>
      <c r="AB4976" s="18" t="str">
        <f t="shared" si="1159"/>
        <v/>
      </c>
      <c r="AC4976" s="18" t="str">
        <f t="shared" si="1168"/>
        <v/>
      </c>
      <c r="AD4976" s="18" t="str">
        <f t="shared" si="1168"/>
        <v/>
      </c>
      <c r="AE4976" s="18" t="str">
        <f t="shared" si="1169"/>
        <v/>
      </c>
      <c r="AG4976" s="95" t="str">
        <f>IF($C4976="", "", IF(IFERROR(INDEX(Ingredients!C$11:C$310, MATCH($C4976, Ingredients!$B$11:$B$310, 0)), "")="", "", IFERROR(INDEX(Ingredients!C$11:C$310, MATCH($C4976, Ingredients!$B$11:$B$310, 0)), "")))</f>
        <v/>
      </c>
      <c r="AH4976" s="105" t="str">
        <f>IF($C4976="", "", IF(IFERROR(INDEX(Ingredients!D$11:D$310, MATCH($C4976, Ingredients!$B$11:$B$310, 0)), "")="", "", IFERROR(INDEX(Ingredients!D$11:D$310, MATCH($C4976, Ingredients!$B$11:$B$310, 0)), "")))</f>
        <v/>
      </c>
      <c r="AI4976" s="106" t="str">
        <f>IF($C4976="", "", IF(IFERROR(INDEX(Ingredients!E$11:E$310, MATCH($C4976, Ingredients!$B$11:$B$310, 0)), "")="", "", IFERROR(INDEX(Ingredients!E$11:E$310, MATCH($C4976, Ingredients!$B$11:$B$310, 0)), "")))</f>
        <v/>
      </c>
      <c r="AJ4976" s="108" t="str">
        <f>IF($C4976="", "", IF(IFERROR(INDEX(Ingredients!F$11:F$310, MATCH($C4976, Ingredients!$B$11:$B$310, 0)), "")="", "", IFERROR(INDEX(Ingredients!F$11:F$310, MATCH($C4976, Ingredients!$B$11:$B$310, 0)), "")))</f>
        <v/>
      </c>
      <c r="AK4976" s="106" t="str">
        <f>IF($C4976="", "", IF(IFERROR(INDEX(Ingredients!G$11:G$310, MATCH($C4976, Ingredients!$B$11:$B$310, 0)), "")="", "", IFERROR(INDEX(Ingredients!G$11:G$310, MATCH($C4976, Ingredients!$B$11:$B$310, 0)), "")))</f>
        <v/>
      </c>
      <c r="AL4976" s="79" t="str">
        <f>IF($C4976="", "", IF(IFERROR(INDEX(Ingredients!H$11:H$310, MATCH($C4976, Ingredients!$B$11:$B$310, 0)), "")="", "", IFERROR(INDEX(Ingredients!H$11:H$310, MATCH($C4976, Ingredients!$B$11:$B$310, 0)), "")))</f>
        <v/>
      </c>
      <c r="AN4976" s="83" t="str">
        <f t="shared" si="1160"/>
        <v/>
      </c>
      <c r="AP4976" s="114" t="str">
        <f t="shared" si="1170"/>
        <v/>
      </c>
      <c r="AR4976" s="117" t="str">
        <f>IF($C4976="", "", IF(IFERROR(INDEX(Ingredients!$AI$11:$AI$310, MATCH($C4976, Ingredients!$B$11:$B$310, 0)), "")="", "", IFERROR(INDEX(Ingredients!$AI$11:$AI$310, MATCH($C4976, Ingredients!$B$11:$B$310, 0)), "")))</f>
        <v/>
      </c>
      <c r="AT4976" s="120" t="str">
        <f t="shared" si="1171"/>
        <v/>
      </c>
      <c r="AV4976" s="90" t="str">
        <f t="shared" si="1161"/>
        <v/>
      </c>
      <c r="AX4976" s="90" t="str">
        <f>IF($AV4976="", "", COUNTIF($AV$11:$AV$5010, "&lt;"&amp;$AV4976)+1+COUNTIF($AV$11:$AV4976, $AV4976)-1)</f>
        <v/>
      </c>
      <c r="AZ4976" s="111" t="str">
        <f>IF($B4976="", "", SUMIF('Shopping List'!$AV$11:$AV$25, $B4976, 'Shopping List'!$BN$11:$BN$25))</f>
        <v/>
      </c>
      <c r="BB4976" s="117" t="str">
        <f t="shared" si="1172"/>
        <v/>
      </c>
    </row>
    <row r="4977" spans="1:54" x14ac:dyDescent="0.25">
      <c r="A4977" s="4"/>
      <c r="B4977" s="37"/>
      <c r="C4977" s="124"/>
      <c r="D4977" s="39"/>
      <c r="E4977" s="125"/>
      <c r="F4977" s="48"/>
      <c r="G4977" s="4"/>
      <c r="H4977" s="4"/>
      <c r="I4977" s="95" t="str">
        <f>IF($C4977="", "", IF(IFERROR(INDEX(Ingredients!$C$11:$C$310, MATCH($C4977, Ingredients!$B$11:$B$310, 0)), "")="", "", IFERROR(INDEX(Ingredients!$C$11:$C$310, MATCH($C4977, Ingredients!$B$11:$B$310, 0)), "")))</f>
        <v/>
      </c>
      <c r="J4977" s="73" t="str">
        <f>IF($B4977="", "", IF(IFERROR(INDEX(Meals!$C$11:$C$260, MATCH($B4977, Meals!$B$11:$B$260, 0)), "")="", "", IFERROR(INDEX(Meals!$C$11:$C$260, MATCH($B4977, Meals!$B$11:$B$260, 0)), "")))</f>
        <v/>
      </c>
      <c r="K4977" s="4"/>
      <c r="L4977" s="72" t="str">
        <f t="shared" si="1162"/>
        <v/>
      </c>
      <c r="M4977" s="73" t="str">
        <f t="shared" si="1163"/>
        <v/>
      </c>
      <c r="N4977" s="4"/>
      <c r="O4977" s="78" t="str">
        <f t="shared" si="1164"/>
        <v/>
      </c>
      <c r="P4977" s="79" t="str">
        <f t="shared" si="1165"/>
        <v/>
      </c>
      <c r="Q4977" s="4"/>
      <c r="R4977" s="90" t="str">
        <f t="shared" si="1166"/>
        <v/>
      </c>
      <c r="S4977" s="4"/>
      <c r="Y4977" s="18" t="str">
        <f t="shared" si="1167"/>
        <v/>
      </c>
      <c r="AA4977" s="18" t="str">
        <f t="shared" si="1158"/>
        <v/>
      </c>
      <c r="AB4977" s="18" t="str">
        <f t="shared" si="1159"/>
        <v/>
      </c>
      <c r="AC4977" s="18" t="str">
        <f t="shared" si="1168"/>
        <v/>
      </c>
      <c r="AD4977" s="18" t="str">
        <f t="shared" si="1168"/>
        <v/>
      </c>
      <c r="AE4977" s="18" t="str">
        <f t="shared" si="1169"/>
        <v/>
      </c>
      <c r="AG4977" s="95" t="str">
        <f>IF($C4977="", "", IF(IFERROR(INDEX(Ingredients!C$11:C$310, MATCH($C4977, Ingredients!$B$11:$B$310, 0)), "")="", "", IFERROR(INDEX(Ingredients!C$11:C$310, MATCH($C4977, Ingredients!$B$11:$B$310, 0)), "")))</f>
        <v/>
      </c>
      <c r="AH4977" s="105" t="str">
        <f>IF($C4977="", "", IF(IFERROR(INDEX(Ingredients!D$11:D$310, MATCH($C4977, Ingredients!$B$11:$B$310, 0)), "")="", "", IFERROR(INDEX(Ingredients!D$11:D$310, MATCH($C4977, Ingredients!$B$11:$B$310, 0)), "")))</f>
        <v/>
      </c>
      <c r="AI4977" s="106" t="str">
        <f>IF($C4977="", "", IF(IFERROR(INDEX(Ingredients!E$11:E$310, MATCH($C4977, Ingredients!$B$11:$B$310, 0)), "")="", "", IFERROR(INDEX(Ingredients!E$11:E$310, MATCH($C4977, Ingredients!$B$11:$B$310, 0)), "")))</f>
        <v/>
      </c>
      <c r="AJ4977" s="108" t="str">
        <f>IF($C4977="", "", IF(IFERROR(INDEX(Ingredients!F$11:F$310, MATCH($C4977, Ingredients!$B$11:$B$310, 0)), "")="", "", IFERROR(INDEX(Ingredients!F$11:F$310, MATCH($C4977, Ingredients!$B$11:$B$310, 0)), "")))</f>
        <v/>
      </c>
      <c r="AK4977" s="106" t="str">
        <f>IF($C4977="", "", IF(IFERROR(INDEX(Ingredients!G$11:G$310, MATCH($C4977, Ingredients!$B$11:$B$310, 0)), "")="", "", IFERROR(INDEX(Ingredients!G$11:G$310, MATCH($C4977, Ingredients!$B$11:$B$310, 0)), "")))</f>
        <v/>
      </c>
      <c r="AL4977" s="79" t="str">
        <f>IF($C4977="", "", IF(IFERROR(INDEX(Ingredients!H$11:H$310, MATCH($C4977, Ingredients!$B$11:$B$310, 0)), "")="", "", IFERROR(INDEX(Ingredients!H$11:H$310, MATCH($C4977, Ingredients!$B$11:$B$310, 0)), "")))</f>
        <v/>
      </c>
      <c r="AN4977" s="83" t="str">
        <f t="shared" si="1160"/>
        <v/>
      </c>
      <c r="AP4977" s="114" t="str">
        <f t="shared" si="1170"/>
        <v/>
      </c>
      <c r="AR4977" s="117" t="str">
        <f>IF($C4977="", "", IF(IFERROR(INDEX(Ingredients!$AI$11:$AI$310, MATCH($C4977, Ingredients!$B$11:$B$310, 0)), "")="", "", IFERROR(INDEX(Ingredients!$AI$11:$AI$310, MATCH($C4977, Ingredients!$B$11:$B$310, 0)), "")))</f>
        <v/>
      </c>
      <c r="AT4977" s="120" t="str">
        <f t="shared" si="1171"/>
        <v/>
      </c>
      <c r="AV4977" s="90" t="str">
        <f t="shared" si="1161"/>
        <v/>
      </c>
      <c r="AX4977" s="90" t="str">
        <f>IF($AV4977="", "", COUNTIF($AV$11:$AV$5010, "&lt;"&amp;$AV4977)+1+COUNTIF($AV$11:$AV4977, $AV4977)-1)</f>
        <v/>
      </c>
      <c r="AZ4977" s="111" t="str">
        <f>IF($B4977="", "", SUMIF('Shopping List'!$AV$11:$AV$25, $B4977, 'Shopping List'!$BN$11:$BN$25))</f>
        <v/>
      </c>
      <c r="BB4977" s="117" t="str">
        <f t="shared" si="1172"/>
        <v/>
      </c>
    </row>
    <row r="4978" spans="1:54" x14ac:dyDescent="0.25">
      <c r="A4978" s="4"/>
      <c r="B4978" s="37"/>
      <c r="C4978" s="124"/>
      <c r="D4978" s="39"/>
      <c r="E4978" s="125"/>
      <c r="F4978" s="48"/>
      <c r="G4978" s="4"/>
      <c r="H4978" s="4"/>
      <c r="I4978" s="95" t="str">
        <f>IF($C4978="", "", IF(IFERROR(INDEX(Ingredients!$C$11:$C$310, MATCH($C4978, Ingredients!$B$11:$B$310, 0)), "")="", "", IFERROR(INDEX(Ingredients!$C$11:$C$310, MATCH($C4978, Ingredients!$B$11:$B$310, 0)), "")))</f>
        <v/>
      </c>
      <c r="J4978" s="73" t="str">
        <f>IF($B4978="", "", IF(IFERROR(INDEX(Meals!$C$11:$C$260, MATCH($B4978, Meals!$B$11:$B$260, 0)), "")="", "", IFERROR(INDEX(Meals!$C$11:$C$260, MATCH($B4978, Meals!$B$11:$B$260, 0)), "")))</f>
        <v/>
      </c>
      <c r="K4978" s="4"/>
      <c r="L4978" s="72" t="str">
        <f t="shared" si="1162"/>
        <v/>
      </c>
      <c r="M4978" s="73" t="str">
        <f t="shared" si="1163"/>
        <v/>
      </c>
      <c r="N4978" s="4"/>
      <c r="O4978" s="78" t="str">
        <f t="shared" si="1164"/>
        <v/>
      </c>
      <c r="P4978" s="79" t="str">
        <f t="shared" si="1165"/>
        <v/>
      </c>
      <c r="Q4978" s="4"/>
      <c r="R4978" s="90" t="str">
        <f t="shared" si="1166"/>
        <v/>
      </c>
      <c r="S4978" s="4"/>
      <c r="Y4978" s="18" t="str">
        <f t="shared" si="1167"/>
        <v/>
      </c>
      <c r="AA4978" s="18" t="str">
        <f t="shared" si="1158"/>
        <v/>
      </c>
      <c r="AB4978" s="18" t="str">
        <f t="shared" si="1159"/>
        <v/>
      </c>
      <c r="AC4978" s="18" t="str">
        <f t="shared" si="1168"/>
        <v/>
      </c>
      <c r="AD4978" s="18" t="str">
        <f t="shared" si="1168"/>
        <v/>
      </c>
      <c r="AE4978" s="18" t="str">
        <f t="shared" si="1169"/>
        <v/>
      </c>
      <c r="AG4978" s="95" t="str">
        <f>IF($C4978="", "", IF(IFERROR(INDEX(Ingredients!C$11:C$310, MATCH($C4978, Ingredients!$B$11:$B$310, 0)), "")="", "", IFERROR(INDEX(Ingredients!C$11:C$310, MATCH($C4978, Ingredients!$B$11:$B$310, 0)), "")))</f>
        <v/>
      </c>
      <c r="AH4978" s="105" t="str">
        <f>IF($C4978="", "", IF(IFERROR(INDEX(Ingredients!D$11:D$310, MATCH($C4978, Ingredients!$B$11:$B$310, 0)), "")="", "", IFERROR(INDEX(Ingredients!D$11:D$310, MATCH($C4978, Ingredients!$B$11:$B$310, 0)), "")))</f>
        <v/>
      </c>
      <c r="AI4978" s="106" t="str">
        <f>IF($C4978="", "", IF(IFERROR(INDEX(Ingredients!E$11:E$310, MATCH($C4978, Ingredients!$B$11:$B$310, 0)), "")="", "", IFERROR(INDEX(Ingredients!E$11:E$310, MATCH($C4978, Ingredients!$B$11:$B$310, 0)), "")))</f>
        <v/>
      </c>
      <c r="AJ4978" s="108" t="str">
        <f>IF($C4978="", "", IF(IFERROR(INDEX(Ingredients!F$11:F$310, MATCH($C4978, Ingredients!$B$11:$B$310, 0)), "")="", "", IFERROR(INDEX(Ingredients!F$11:F$310, MATCH($C4978, Ingredients!$B$11:$B$310, 0)), "")))</f>
        <v/>
      </c>
      <c r="AK4978" s="106" t="str">
        <f>IF($C4978="", "", IF(IFERROR(INDEX(Ingredients!G$11:G$310, MATCH($C4978, Ingredients!$B$11:$B$310, 0)), "")="", "", IFERROR(INDEX(Ingredients!G$11:G$310, MATCH($C4978, Ingredients!$B$11:$B$310, 0)), "")))</f>
        <v/>
      </c>
      <c r="AL4978" s="79" t="str">
        <f>IF($C4978="", "", IF(IFERROR(INDEX(Ingredients!H$11:H$310, MATCH($C4978, Ingredients!$B$11:$B$310, 0)), "")="", "", IFERROR(INDEX(Ingredients!H$11:H$310, MATCH($C4978, Ingredients!$B$11:$B$310, 0)), "")))</f>
        <v/>
      </c>
      <c r="AN4978" s="83" t="str">
        <f t="shared" si="1160"/>
        <v/>
      </c>
      <c r="AP4978" s="114" t="str">
        <f t="shared" si="1170"/>
        <v/>
      </c>
      <c r="AR4978" s="117" t="str">
        <f>IF($C4978="", "", IF(IFERROR(INDEX(Ingredients!$AI$11:$AI$310, MATCH($C4978, Ingredients!$B$11:$B$310, 0)), "")="", "", IFERROR(INDEX(Ingredients!$AI$11:$AI$310, MATCH($C4978, Ingredients!$B$11:$B$310, 0)), "")))</f>
        <v/>
      </c>
      <c r="AT4978" s="120" t="str">
        <f t="shared" si="1171"/>
        <v/>
      </c>
      <c r="AV4978" s="90" t="str">
        <f t="shared" si="1161"/>
        <v/>
      </c>
      <c r="AX4978" s="90" t="str">
        <f>IF($AV4978="", "", COUNTIF($AV$11:$AV$5010, "&lt;"&amp;$AV4978)+1+COUNTIF($AV$11:$AV4978, $AV4978)-1)</f>
        <v/>
      </c>
      <c r="AZ4978" s="111" t="str">
        <f>IF($B4978="", "", SUMIF('Shopping List'!$AV$11:$AV$25, $B4978, 'Shopping List'!$BN$11:$BN$25))</f>
        <v/>
      </c>
      <c r="BB4978" s="117" t="str">
        <f t="shared" si="1172"/>
        <v/>
      </c>
    </row>
    <row r="4979" spans="1:54" x14ac:dyDescent="0.25">
      <c r="A4979" s="4"/>
      <c r="B4979" s="37"/>
      <c r="C4979" s="124"/>
      <c r="D4979" s="39"/>
      <c r="E4979" s="125"/>
      <c r="F4979" s="48"/>
      <c r="G4979" s="4"/>
      <c r="H4979" s="4"/>
      <c r="I4979" s="95" t="str">
        <f>IF($C4979="", "", IF(IFERROR(INDEX(Ingredients!$C$11:$C$310, MATCH($C4979, Ingredients!$B$11:$B$310, 0)), "")="", "", IFERROR(INDEX(Ingredients!$C$11:$C$310, MATCH($C4979, Ingredients!$B$11:$B$310, 0)), "")))</f>
        <v/>
      </c>
      <c r="J4979" s="73" t="str">
        <f>IF($B4979="", "", IF(IFERROR(INDEX(Meals!$C$11:$C$260, MATCH($B4979, Meals!$B$11:$B$260, 0)), "")="", "", IFERROR(INDEX(Meals!$C$11:$C$260, MATCH($B4979, Meals!$B$11:$B$260, 0)), "")))</f>
        <v/>
      </c>
      <c r="K4979" s="4"/>
      <c r="L4979" s="72" t="str">
        <f t="shared" si="1162"/>
        <v/>
      </c>
      <c r="M4979" s="73" t="str">
        <f t="shared" si="1163"/>
        <v/>
      </c>
      <c r="N4979" s="4"/>
      <c r="O4979" s="78" t="str">
        <f t="shared" si="1164"/>
        <v/>
      </c>
      <c r="P4979" s="79" t="str">
        <f t="shared" si="1165"/>
        <v/>
      </c>
      <c r="Q4979" s="4"/>
      <c r="R4979" s="90" t="str">
        <f t="shared" si="1166"/>
        <v/>
      </c>
      <c r="S4979" s="4"/>
      <c r="Y4979" s="18" t="str">
        <f t="shared" si="1167"/>
        <v/>
      </c>
      <c r="AA4979" s="18" t="str">
        <f t="shared" si="1158"/>
        <v/>
      </c>
      <c r="AB4979" s="18" t="str">
        <f t="shared" si="1159"/>
        <v/>
      </c>
      <c r="AC4979" s="18" t="str">
        <f t="shared" si="1168"/>
        <v/>
      </c>
      <c r="AD4979" s="18" t="str">
        <f t="shared" si="1168"/>
        <v/>
      </c>
      <c r="AE4979" s="18" t="str">
        <f t="shared" si="1169"/>
        <v/>
      </c>
      <c r="AG4979" s="95" t="str">
        <f>IF($C4979="", "", IF(IFERROR(INDEX(Ingredients!C$11:C$310, MATCH($C4979, Ingredients!$B$11:$B$310, 0)), "")="", "", IFERROR(INDEX(Ingredients!C$11:C$310, MATCH($C4979, Ingredients!$B$11:$B$310, 0)), "")))</f>
        <v/>
      </c>
      <c r="AH4979" s="105" t="str">
        <f>IF($C4979="", "", IF(IFERROR(INDEX(Ingredients!D$11:D$310, MATCH($C4979, Ingredients!$B$11:$B$310, 0)), "")="", "", IFERROR(INDEX(Ingredients!D$11:D$310, MATCH($C4979, Ingredients!$B$11:$B$310, 0)), "")))</f>
        <v/>
      </c>
      <c r="AI4979" s="106" t="str">
        <f>IF($C4979="", "", IF(IFERROR(INDEX(Ingredients!E$11:E$310, MATCH($C4979, Ingredients!$B$11:$B$310, 0)), "")="", "", IFERROR(INDEX(Ingredients!E$11:E$310, MATCH($C4979, Ingredients!$B$11:$B$310, 0)), "")))</f>
        <v/>
      </c>
      <c r="AJ4979" s="108" t="str">
        <f>IF($C4979="", "", IF(IFERROR(INDEX(Ingredients!F$11:F$310, MATCH($C4979, Ingredients!$B$11:$B$310, 0)), "")="", "", IFERROR(INDEX(Ingredients!F$11:F$310, MATCH($C4979, Ingredients!$B$11:$B$310, 0)), "")))</f>
        <v/>
      </c>
      <c r="AK4979" s="106" t="str">
        <f>IF($C4979="", "", IF(IFERROR(INDEX(Ingredients!G$11:G$310, MATCH($C4979, Ingredients!$B$11:$B$310, 0)), "")="", "", IFERROR(INDEX(Ingredients!G$11:G$310, MATCH($C4979, Ingredients!$B$11:$B$310, 0)), "")))</f>
        <v/>
      </c>
      <c r="AL4979" s="79" t="str">
        <f>IF($C4979="", "", IF(IFERROR(INDEX(Ingredients!H$11:H$310, MATCH($C4979, Ingredients!$B$11:$B$310, 0)), "")="", "", IFERROR(INDEX(Ingredients!H$11:H$310, MATCH($C4979, Ingredients!$B$11:$B$310, 0)), "")))</f>
        <v/>
      </c>
      <c r="AN4979" s="83" t="str">
        <f t="shared" si="1160"/>
        <v/>
      </c>
      <c r="AP4979" s="114" t="str">
        <f t="shared" si="1170"/>
        <v/>
      </c>
      <c r="AR4979" s="117" t="str">
        <f>IF($C4979="", "", IF(IFERROR(INDEX(Ingredients!$AI$11:$AI$310, MATCH($C4979, Ingredients!$B$11:$B$310, 0)), "")="", "", IFERROR(INDEX(Ingredients!$AI$11:$AI$310, MATCH($C4979, Ingredients!$B$11:$B$310, 0)), "")))</f>
        <v/>
      </c>
      <c r="AT4979" s="120" t="str">
        <f t="shared" si="1171"/>
        <v/>
      </c>
      <c r="AV4979" s="90" t="str">
        <f t="shared" si="1161"/>
        <v/>
      </c>
      <c r="AX4979" s="90" t="str">
        <f>IF($AV4979="", "", COUNTIF($AV$11:$AV$5010, "&lt;"&amp;$AV4979)+1+COUNTIF($AV$11:$AV4979, $AV4979)-1)</f>
        <v/>
      </c>
      <c r="AZ4979" s="111" t="str">
        <f>IF($B4979="", "", SUMIF('Shopping List'!$AV$11:$AV$25, $B4979, 'Shopping List'!$BN$11:$BN$25))</f>
        <v/>
      </c>
      <c r="BB4979" s="117" t="str">
        <f t="shared" si="1172"/>
        <v/>
      </c>
    </row>
    <row r="4980" spans="1:54" x14ac:dyDescent="0.25">
      <c r="A4980" s="4"/>
      <c r="B4980" s="37"/>
      <c r="C4980" s="124"/>
      <c r="D4980" s="39"/>
      <c r="E4980" s="125"/>
      <c r="F4980" s="48"/>
      <c r="G4980" s="4"/>
      <c r="H4980" s="4"/>
      <c r="I4980" s="95" t="str">
        <f>IF($C4980="", "", IF(IFERROR(INDEX(Ingredients!$C$11:$C$310, MATCH($C4980, Ingredients!$B$11:$B$310, 0)), "")="", "", IFERROR(INDEX(Ingredients!$C$11:$C$310, MATCH($C4980, Ingredients!$B$11:$B$310, 0)), "")))</f>
        <v/>
      </c>
      <c r="J4980" s="73" t="str">
        <f>IF($B4980="", "", IF(IFERROR(INDEX(Meals!$C$11:$C$260, MATCH($B4980, Meals!$B$11:$B$260, 0)), "")="", "", IFERROR(INDEX(Meals!$C$11:$C$260, MATCH($B4980, Meals!$B$11:$B$260, 0)), "")))</f>
        <v/>
      </c>
      <c r="K4980" s="4"/>
      <c r="L4980" s="72" t="str">
        <f t="shared" si="1162"/>
        <v/>
      </c>
      <c r="M4980" s="73" t="str">
        <f t="shared" si="1163"/>
        <v/>
      </c>
      <c r="N4980" s="4"/>
      <c r="O4980" s="78" t="str">
        <f t="shared" si="1164"/>
        <v/>
      </c>
      <c r="P4980" s="79" t="str">
        <f t="shared" si="1165"/>
        <v/>
      </c>
      <c r="Q4980" s="4"/>
      <c r="R4980" s="90" t="str">
        <f t="shared" si="1166"/>
        <v/>
      </c>
      <c r="S4980" s="4"/>
      <c r="Y4980" s="18" t="str">
        <f t="shared" si="1167"/>
        <v/>
      </c>
      <c r="AA4980" s="18" t="str">
        <f t="shared" si="1158"/>
        <v/>
      </c>
      <c r="AB4980" s="18" t="str">
        <f t="shared" si="1159"/>
        <v/>
      </c>
      <c r="AC4980" s="18" t="str">
        <f t="shared" si="1168"/>
        <v/>
      </c>
      <c r="AD4980" s="18" t="str">
        <f t="shared" si="1168"/>
        <v/>
      </c>
      <c r="AE4980" s="18" t="str">
        <f t="shared" si="1169"/>
        <v/>
      </c>
      <c r="AG4980" s="95" t="str">
        <f>IF($C4980="", "", IF(IFERROR(INDEX(Ingredients!C$11:C$310, MATCH($C4980, Ingredients!$B$11:$B$310, 0)), "")="", "", IFERROR(INDEX(Ingredients!C$11:C$310, MATCH($C4980, Ingredients!$B$11:$B$310, 0)), "")))</f>
        <v/>
      </c>
      <c r="AH4980" s="105" t="str">
        <f>IF($C4980="", "", IF(IFERROR(INDEX(Ingredients!D$11:D$310, MATCH($C4980, Ingredients!$B$11:$B$310, 0)), "")="", "", IFERROR(INDEX(Ingredients!D$11:D$310, MATCH($C4980, Ingredients!$B$11:$B$310, 0)), "")))</f>
        <v/>
      </c>
      <c r="AI4980" s="106" t="str">
        <f>IF($C4980="", "", IF(IFERROR(INDEX(Ingredients!E$11:E$310, MATCH($C4980, Ingredients!$B$11:$B$310, 0)), "")="", "", IFERROR(INDEX(Ingredients!E$11:E$310, MATCH($C4980, Ingredients!$B$11:$B$310, 0)), "")))</f>
        <v/>
      </c>
      <c r="AJ4980" s="108" t="str">
        <f>IF($C4980="", "", IF(IFERROR(INDEX(Ingredients!F$11:F$310, MATCH($C4980, Ingredients!$B$11:$B$310, 0)), "")="", "", IFERROR(INDEX(Ingredients!F$11:F$310, MATCH($C4980, Ingredients!$B$11:$B$310, 0)), "")))</f>
        <v/>
      </c>
      <c r="AK4980" s="106" t="str">
        <f>IF($C4980="", "", IF(IFERROR(INDEX(Ingredients!G$11:G$310, MATCH($C4980, Ingredients!$B$11:$B$310, 0)), "")="", "", IFERROR(INDEX(Ingredients!G$11:G$310, MATCH($C4980, Ingredients!$B$11:$B$310, 0)), "")))</f>
        <v/>
      </c>
      <c r="AL4980" s="79" t="str">
        <f>IF($C4980="", "", IF(IFERROR(INDEX(Ingredients!H$11:H$310, MATCH($C4980, Ingredients!$B$11:$B$310, 0)), "")="", "", IFERROR(INDEX(Ingredients!H$11:H$310, MATCH($C4980, Ingredients!$B$11:$B$310, 0)), "")))</f>
        <v/>
      </c>
      <c r="AN4980" s="83" t="str">
        <f t="shared" si="1160"/>
        <v/>
      </c>
      <c r="AP4980" s="114" t="str">
        <f t="shared" si="1170"/>
        <v/>
      </c>
      <c r="AR4980" s="117" t="str">
        <f>IF($C4980="", "", IF(IFERROR(INDEX(Ingredients!$AI$11:$AI$310, MATCH($C4980, Ingredients!$B$11:$B$310, 0)), "")="", "", IFERROR(INDEX(Ingredients!$AI$11:$AI$310, MATCH($C4980, Ingredients!$B$11:$B$310, 0)), "")))</f>
        <v/>
      </c>
      <c r="AT4980" s="120" t="str">
        <f t="shared" si="1171"/>
        <v/>
      </c>
      <c r="AV4980" s="90" t="str">
        <f t="shared" si="1161"/>
        <v/>
      </c>
      <c r="AX4980" s="90" t="str">
        <f>IF($AV4980="", "", COUNTIF($AV$11:$AV$5010, "&lt;"&amp;$AV4980)+1+COUNTIF($AV$11:$AV4980, $AV4980)-1)</f>
        <v/>
      </c>
      <c r="AZ4980" s="111" t="str">
        <f>IF($B4980="", "", SUMIF('Shopping List'!$AV$11:$AV$25, $B4980, 'Shopping List'!$BN$11:$BN$25))</f>
        <v/>
      </c>
      <c r="BB4980" s="117" t="str">
        <f t="shared" si="1172"/>
        <v/>
      </c>
    </row>
    <row r="4981" spans="1:54" x14ac:dyDescent="0.25">
      <c r="A4981" s="4"/>
      <c r="B4981" s="37"/>
      <c r="C4981" s="124"/>
      <c r="D4981" s="39"/>
      <c r="E4981" s="125"/>
      <c r="F4981" s="48"/>
      <c r="G4981" s="4"/>
      <c r="H4981" s="4"/>
      <c r="I4981" s="95" t="str">
        <f>IF($C4981="", "", IF(IFERROR(INDEX(Ingredients!$C$11:$C$310, MATCH($C4981, Ingredients!$B$11:$B$310, 0)), "")="", "", IFERROR(INDEX(Ingredients!$C$11:$C$310, MATCH($C4981, Ingredients!$B$11:$B$310, 0)), "")))</f>
        <v/>
      </c>
      <c r="J4981" s="73" t="str">
        <f>IF($B4981="", "", IF(IFERROR(INDEX(Meals!$C$11:$C$260, MATCH($B4981, Meals!$B$11:$B$260, 0)), "")="", "", IFERROR(INDEX(Meals!$C$11:$C$260, MATCH($B4981, Meals!$B$11:$B$260, 0)), "")))</f>
        <v/>
      </c>
      <c r="K4981" s="4"/>
      <c r="L4981" s="72" t="str">
        <f t="shared" si="1162"/>
        <v/>
      </c>
      <c r="M4981" s="73" t="str">
        <f t="shared" si="1163"/>
        <v/>
      </c>
      <c r="N4981" s="4"/>
      <c r="O4981" s="78" t="str">
        <f t="shared" si="1164"/>
        <v/>
      </c>
      <c r="P4981" s="79" t="str">
        <f t="shared" si="1165"/>
        <v/>
      </c>
      <c r="Q4981" s="4"/>
      <c r="R4981" s="90" t="str">
        <f t="shared" si="1166"/>
        <v/>
      </c>
      <c r="S4981" s="4"/>
      <c r="Y4981" s="18" t="str">
        <f t="shared" si="1167"/>
        <v/>
      </c>
      <c r="AA4981" s="18" t="str">
        <f t="shared" si="1158"/>
        <v/>
      </c>
      <c r="AB4981" s="18" t="str">
        <f t="shared" si="1159"/>
        <v/>
      </c>
      <c r="AC4981" s="18" t="str">
        <f t="shared" si="1168"/>
        <v/>
      </c>
      <c r="AD4981" s="18" t="str">
        <f t="shared" si="1168"/>
        <v/>
      </c>
      <c r="AE4981" s="18" t="str">
        <f t="shared" si="1169"/>
        <v/>
      </c>
      <c r="AG4981" s="95" t="str">
        <f>IF($C4981="", "", IF(IFERROR(INDEX(Ingredients!C$11:C$310, MATCH($C4981, Ingredients!$B$11:$B$310, 0)), "")="", "", IFERROR(INDEX(Ingredients!C$11:C$310, MATCH($C4981, Ingredients!$B$11:$B$310, 0)), "")))</f>
        <v/>
      </c>
      <c r="AH4981" s="105" t="str">
        <f>IF($C4981="", "", IF(IFERROR(INDEX(Ingredients!D$11:D$310, MATCH($C4981, Ingredients!$B$11:$B$310, 0)), "")="", "", IFERROR(INDEX(Ingredients!D$11:D$310, MATCH($C4981, Ingredients!$B$11:$B$310, 0)), "")))</f>
        <v/>
      </c>
      <c r="AI4981" s="106" t="str">
        <f>IF($C4981="", "", IF(IFERROR(INDEX(Ingredients!E$11:E$310, MATCH($C4981, Ingredients!$B$11:$B$310, 0)), "")="", "", IFERROR(INDEX(Ingredients!E$11:E$310, MATCH($C4981, Ingredients!$B$11:$B$310, 0)), "")))</f>
        <v/>
      </c>
      <c r="AJ4981" s="108" t="str">
        <f>IF($C4981="", "", IF(IFERROR(INDEX(Ingredients!F$11:F$310, MATCH($C4981, Ingredients!$B$11:$B$310, 0)), "")="", "", IFERROR(INDEX(Ingredients!F$11:F$310, MATCH($C4981, Ingredients!$B$11:$B$310, 0)), "")))</f>
        <v/>
      </c>
      <c r="AK4981" s="106" t="str">
        <f>IF($C4981="", "", IF(IFERROR(INDEX(Ingredients!G$11:G$310, MATCH($C4981, Ingredients!$B$11:$B$310, 0)), "")="", "", IFERROR(INDEX(Ingredients!G$11:G$310, MATCH($C4981, Ingredients!$B$11:$B$310, 0)), "")))</f>
        <v/>
      </c>
      <c r="AL4981" s="79" t="str">
        <f>IF($C4981="", "", IF(IFERROR(INDEX(Ingredients!H$11:H$310, MATCH($C4981, Ingredients!$B$11:$B$310, 0)), "")="", "", IFERROR(INDEX(Ingredients!H$11:H$310, MATCH($C4981, Ingredients!$B$11:$B$310, 0)), "")))</f>
        <v/>
      </c>
      <c r="AN4981" s="83" t="str">
        <f t="shared" si="1160"/>
        <v/>
      </c>
      <c r="AP4981" s="114" t="str">
        <f t="shared" si="1170"/>
        <v/>
      </c>
      <c r="AR4981" s="117" t="str">
        <f>IF($C4981="", "", IF(IFERROR(INDEX(Ingredients!$AI$11:$AI$310, MATCH($C4981, Ingredients!$B$11:$B$310, 0)), "")="", "", IFERROR(INDEX(Ingredients!$AI$11:$AI$310, MATCH($C4981, Ingredients!$B$11:$B$310, 0)), "")))</f>
        <v/>
      </c>
      <c r="AT4981" s="120" t="str">
        <f t="shared" si="1171"/>
        <v/>
      </c>
      <c r="AV4981" s="90" t="str">
        <f t="shared" si="1161"/>
        <v/>
      </c>
      <c r="AX4981" s="90" t="str">
        <f>IF($AV4981="", "", COUNTIF($AV$11:$AV$5010, "&lt;"&amp;$AV4981)+1+COUNTIF($AV$11:$AV4981, $AV4981)-1)</f>
        <v/>
      </c>
      <c r="AZ4981" s="111" t="str">
        <f>IF($B4981="", "", SUMIF('Shopping List'!$AV$11:$AV$25, $B4981, 'Shopping List'!$BN$11:$BN$25))</f>
        <v/>
      </c>
      <c r="BB4981" s="117" t="str">
        <f t="shared" si="1172"/>
        <v/>
      </c>
    </row>
    <row r="4982" spans="1:54" x14ac:dyDescent="0.25">
      <c r="A4982" s="4"/>
      <c r="B4982" s="37"/>
      <c r="C4982" s="124"/>
      <c r="D4982" s="39"/>
      <c r="E4982" s="125"/>
      <c r="F4982" s="48"/>
      <c r="G4982" s="4"/>
      <c r="H4982" s="4"/>
      <c r="I4982" s="95" t="str">
        <f>IF($C4982="", "", IF(IFERROR(INDEX(Ingredients!$C$11:$C$310, MATCH($C4982, Ingredients!$B$11:$B$310, 0)), "")="", "", IFERROR(INDEX(Ingredients!$C$11:$C$310, MATCH($C4982, Ingredients!$B$11:$B$310, 0)), "")))</f>
        <v/>
      </c>
      <c r="J4982" s="73" t="str">
        <f>IF($B4982="", "", IF(IFERROR(INDEX(Meals!$C$11:$C$260, MATCH($B4982, Meals!$B$11:$B$260, 0)), "")="", "", IFERROR(INDEX(Meals!$C$11:$C$260, MATCH($B4982, Meals!$B$11:$B$260, 0)), "")))</f>
        <v/>
      </c>
      <c r="K4982" s="4"/>
      <c r="L4982" s="72" t="str">
        <f t="shared" si="1162"/>
        <v/>
      </c>
      <c r="M4982" s="73" t="str">
        <f t="shared" si="1163"/>
        <v/>
      </c>
      <c r="N4982" s="4"/>
      <c r="O4982" s="78" t="str">
        <f t="shared" si="1164"/>
        <v/>
      </c>
      <c r="P4982" s="79" t="str">
        <f t="shared" si="1165"/>
        <v/>
      </c>
      <c r="Q4982" s="4"/>
      <c r="R4982" s="90" t="str">
        <f t="shared" si="1166"/>
        <v/>
      </c>
      <c r="S4982" s="4"/>
      <c r="Y4982" s="18" t="str">
        <f t="shared" si="1167"/>
        <v/>
      </c>
      <c r="AA4982" s="18" t="str">
        <f t="shared" si="1158"/>
        <v/>
      </c>
      <c r="AB4982" s="18" t="str">
        <f t="shared" si="1159"/>
        <v/>
      </c>
      <c r="AC4982" s="18" t="str">
        <f t="shared" si="1168"/>
        <v/>
      </c>
      <c r="AD4982" s="18" t="str">
        <f t="shared" si="1168"/>
        <v/>
      </c>
      <c r="AE4982" s="18" t="str">
        <f t="shared" si="1169"/>
        <v/>
      </c>
      <c r="AG4982" s="95" t="str">
        <f>IF($C4982="", "", IF(IFERROR(INDEX(Ingredients!C$11:C$310, MATCH($C4982, Ingredients!$B$11:$B$310, 0)), "")="", "", IFERROR(INDEX(Ingredients!C$11:C$310, MATCH($C4982, Ingredients!$B$11:$B$310, 0)), "")))</f>
        <v/>
      </c>
      <c r="AH4982" s="105" t="str">
        <f>IF($C4982="", "", IF(IFERROR(INDEX(Ingredients!D$11:D$310, MATCH($C4982, Ingredients!$B$11:$B$310, 0)), "")="", "", IFERROR(INDEX(Ingredients!D$11:D$310, MATCH($C4982, Ingredients!$B$11:$B$310, 0)), "")))</f>
        <v/>
      </c>
      <c r="AI4982" s="106" t="str">
        <f>IF($C4982="", "", IF(IFERROR(INDEX(Ingredients!E$11:E$310, MATCH($C4982, Ingredients!$B$11:$B$310, 0)), "")="", "", IFERROR(INDEX(Ingredients!E$11:E$310, MATCH($C4982, Ingredients!$B$11:$B$310, 0)), "")))</f>
        <v/>
      </c>
      <c r="AJ4982" s="108" t="str">
        <f>IF($C4982="", "", IF(IFERROR(INDEX(Ingredients!F$11:F$310, MATCH($C4982, Ingredients!$B$11:$B$310, 0)), "")="", "", IFERROR(INDEX(Ingredients!F$11:F$310, MATCH($C4982, Ingredients!$B$11:$B$310, 0)), "")))</f>
        <v/>
      </c>
      <c r="AK4982" s="106" t="str">
        <f>IF($C4982="", "", IF(IFERROR(INDEX(Ingredients!G$11:G$310, MATCH($C4982, Ingredients!$B$11:$B$310, 0)), "")="", "", IFERROR(INDEX(Ingredients!G$11:G$310, MATCH($C4982, Ingredients!$B$11:$B$310, 0)), "")))</f>
        <v/>
      </c>
      <c r="AL4982" s="79" t="str">
        <f>IF($C4982="", "", IF(IFERROR(INDEX(Ingredients!H$11:H$310, MATCH($C4982, Ingredients!$B$11:$B$310, 0)), "")="", "", IFERROR(INDEX(Ingredients!H$11:H$310, MATCH($C4982, Ingredients!$B$11:$B$310, 0)), "")))</f>
        <v/>
      </c>
      <c r="AN4982" s="83" t="str">
        <f t="shared" si="1160"/>
        <v/>
      </c>
      <c r="AP4982" s="114" t="str">
        <f t="shared" si="1170"/>
        <v/>
      </c>
      <c r="AR4982" s="117" t="str">
        <f>IF($C4982="", "", IF(IFERROR(INDEX(Ingredients!$AI$11:$AI$310, MATCH($C4982, Ingredients!$B$11:$B$310, 0)), "")="", "", IFERROR(INDEX(Ingredients!$AI$11:$AI$310, MATCH($C4982, Ingredients!$B$11:$B$310, 0)), "")))</f>
        <v/>
      </c>
      <c r="AT4982" s="120" t="str">
        <f t="shared" si="1171"/>
        <v/>
      </c>
      <c r="AV4982" s="90" t="str">
        <f t="shared" si="1161"/>
        <v/>
      </c>
      <c r="AX4982" s="90" t="str">
        <f>IF($AV4982="", "", COUNTIF($AV$11:$AV$5010, "&lt;"&amp;$AV4982)+1+COUNTIF($AV$11:$AV4982, $AV4982)-1)</f>
        <v/>
      </c>
      <c r="AZ4982" s="111" t="str">
        <f>IF($B4982="", "", SUMIF('Shopping List'!$AV$11:$AV$25, $B4982, 'Shopping List'!$BN$11:$BN$25))</f>
        <v/>
      </c>
      <c r="BB4982" s="117" t="str">
        <f t="shared" si="1172"/>
        <v/>
      </c>
    </row>
    <row r="4983" spans="1:54" x14ac:dyDescent="0.25">
      <c r="A4983" s="4"/>
      <c r="B4983" s="37"/>
      <c r="C4983" s="124"/>
      <c r="D4983" s="39"/>
      <c r="E4983" s="125"/>
      <c r="F4983" s="48"/>
      <c r="G4983" s="4"/>
      <c r="H4983" s="4"/>
      <c r="I4983" s="95" t="str">
        <f>IF($C4983="", "", IF(IFERROR(INDEX(Ingredients!$C$11:$C$310, MATCH($C4983, Ingredients!$B$11:$B$310, 0)), "")="", "", IFERROR(INDEX(Ingredients!$C$11:$C$310, MATCH($C4983, Ingredients!$B$11:$B$310, 0)), "")))</f>
        <v/>
      </c>
      <c r="J4983" s="73" t="str">
        <f>IF($B4983="", "", IF(IFERROR(INDEX(Meals!$C$11:$C$260, MATCH($B4983, Meals!$B$11:$B$260, 0)), "")="", "", IFERROR(INDEX(Meals!$C$11:$C$260, MATCH($B4983, Meals!$B$11:$B$260, 0)), "")))</f>
        <v/>
      </c>
      <c r="K4983" s="4"/>
      <c r="L4983" s="72" t="str">
        <f t="shared" si="1162"/>
        <v/>
      </c>
      <c r="M4983" s="73" t="str">
        <f t="shared" si="1163"/>
        <v/>
      </c>
      <c r="N4983" s="4"/>
      <c r="O4983" s="78" t="str">
        <f t="shared" si="1164"/>
        <v/>
      </c>
      <c r="P4983" s="79" t="str">
        <f t="shared" si="1165"/>
        <v/>
      </c>
      <c r="Q4983" s="4"/>
      <c r="R4983" s="90" t="str">
        <f t="shared" si="1166"/>
        <v/>
      </c>
      <c r="S4983" s="4"/>
      <c r="Y4983" s="18" t="str">
        <f t="shared" si="1167"/>
        <v/>
      </c>
      <c r="AA4983" s="18" t="str">
        <f t="shared" si="1158"/>
        <v/>
      </c>
      <c r="AB4983" s="18" t="str">
        <f t="shared" si="1159"/>
        <v/>
      </c>
      <c r="AC4983" s="18" t="str">
        <f t="shared" si="1168"/>
        <v/>
      </c>
      <c r="AD4983" s="18" t="str">
        <f t="shared" si="1168"/>
        <v/>
      </c>
      <c r="AE4983" s="18" t="str">
        <f t="shared" si="1169"/>
        <v/>
      </c>
      <c r="AG4983" s="95" t="str">
        <f>IF($C4983="", "", IF(IFERROR(INDEX(Ingredients!C$11:C$310, MATCH($C4983, Ingredients!$B$11:$B$310, 0)), "")="", "", IFERROR(INDEX(Ingredients!C$11:C$310, MATCH($C4983, Ingredients!$B$11:$B$310, 0)), "")))</f>
        <v/>
      </c>
      <c r="AH4983" s="105" t="str">
        <f>IF($C4983="", "", IF(IFERROR(INDEX(Ingredients!D$11:D$310, MATCH($C4983, Ingredients!$B$11:$B$310, 0)), "")="", "", IFERROR(INDEX(Ingredients!D$11:D$310, MATCH($C4983, Ingredients!$B$11:$B$310, 0)), "")))</f>
        <v/>
      </c>
      <c r="AI4983" s="106" t="str">
        <f>IF($C4983="", "", IF(IFERROR(INDEX(Ingredients!E$11:E$310, MATCH($C4983, Ingredients!$B$11:$B$310, 0)), "")="", "", IFERROR(INDEX(Ingredients!E$11:E$310, MATCH($C4983, Ingredients!$B$11:$B$310, 0)), "")))</f>
        <v/>
      </c>
      <c r="AJ4983" s="108" t="str">
        <f>IF($C4983="", "", IF(IFERROR(INDEX(Ingredients!F$11:F$310, MATCH($C4983, Ingredients!$B$11:$B$310, 0)), "")="", "", IFERROR(INDEX(Ingredients!F$11:F$310, MATCH($C4983, Ingredients!$B$11:$B$310, 0)), "")))</f>
        <v/>
      </c>
      <c r="AK4983" s="106" t="str">
        <f>IF($C4983="", "", IF(IFERROR(INDEX(Ingredients!G$11:G$310, MATCH($C4983, Ingredients!$B$11:$B$310, 0)), "")="", "", IFERROR(INDEX(Ingredients!G$11:G$310, MATCH($C4983, Ingredients!$B$11:$B$310, 0)), "")))</f>
        <v/>
      </c>
      <c r="AL4983" s="79" t="str">
        <f>IF($C4983="", "", IF(IFERROR(INDEX(Ingredients!H$11:H$310, MATCH($C4983, Ingredients!$B$11:$B$310, 0)), "")="", "", IFERROR(INDEX(Ingredients!H$11:H$310, MATCH($C4983, Ingredients!$B$11:$B$310, 0)), "")))</f>
        <v/>
      </c>
      <c r="AN4983" s="83" t="str">
        <f t="shared" si="1160"/>
        <v/>
      </c>
      <c r="AP4983" s="114" t="str">
        <f t="shared" si="1170"/>
        <v/>
      </c>
      <c r="AR4983" s="117" t="str">
        <f>IF($C4983="", "", IF(IFERROR(INDEX(Ingredients!$AI$11:$AI$310, MATCH($C4983, Ingredients!$B$11:$B$310, 0)), "")="", "", IFERROR(INDEX(Ingredients!$AI$11:$AI$310, MATCH($C4983, Ingredients!$B$11:$B$310, 0)), "")))</f>
        <v/>
      </c>
      <c r="AT4983" s="120" t="str">
        <f t="shared" si="1171"/>
        <v/>
      </c>
      <c r="AV4983" s="90" t="str">
        <f t="shared" si="1161"/>
        <v/>
      </c>
      <c r="AX4983" s="90" t="str">
        <f>IF($AV4983="", "", COUNTIF($AV$11:$AV$5010, "&lt;"&amp;$AV4983)+1+COUNTIF($AV$11:$AV4983, $AV4983)-1)</f>
        <v/>
      </c>
      <c r="AZ4983" s="111" t="str">
        <f>IF($B4983="", "", SUMIF('Shopping List'!$AV$11:$AV$25, $B4983, 'Shopping List'!$BN$11:$BN$25))</f>
        <v/>
      </c>
      <c r="BB4983" s="117" t="str">
        <f t="shared" si="1172"/>
        <v/>
      </c>
    </row>
    <row r="4984" spans="1:54" x14ac:dyDescent="0.25">
      <c r="A4984" s="4"/>
      <c r="B4984" s="37"/>
      <c r="C4984" s="124"/>
      <c r="D4984" s="39"/>
      <c r="E4984" s="125"/>
      <c r="F4984" s="48"/>
      <c r="G4984" s="4"/>
      <c r="H4984" s="4"/>
      <c r="I4984" s="95" t="str">
        <f>IF($C4984="", "", IF(IFERROR(INDEX(Ingredients!$C$11:$C$310, MATCH($C4984, Ingredients!$B$11:$B$310, 0)), "")="", "", IFERROR(INDEX(Ingredients!$C$11:$C$310, MATCH($C4984, Ingredients!$B$11:$B$310, 0)), "")))</f>
        <v/>
      </c>
      <c r="J4984" s="73" t="str">
        <f>IF($B4984="", "", IF(IFERROR(INDEX(Meals!$C$11:$C$260, MATCH($B4984, Meals!$B$11:$B$260, 0)), "")="", "", IFERROR(INDEX(Meals!$C$11:$C$260, MATCH($B4984, Meals!$B$11:$B$260, 0)), "")))</f>
        <v/>
      </c>
      <c r="K4984" s="4"/>
      <c r="L4984" s="72" t="str">
        <f t="shared" si="1162"/>
        <v/>
      </c>
      <c r="M4984" s="73" t="str">
        <f t="shared" si="1163"/>
        <v/>
      </c>
      <c r="N4984" s="4"/>
      <c r="O4984" s="78" t="str">
        <f t="shared" si="1164"/>
        <v/>
      </c>
      <c r="P4984" s="79" t="str">
        <f t="shared" si="1165"/>
        <v/>
      </c>
      <c r="Q4984" s="4"/>
      <c r="R4984" s="90" t="str">
        <f t="shared" si="1166"/>
        <v/>
      </c>
      <c r="S4984" s="4"/>
      <c r="Y4984" s="18" t="str">
        <f t="shared" si="1167"/>
        <v/>
      </c>
      <c r="AA4984" s="18" t="str">
        <f t="shared" si="1158"/>
        <v/>
      </c>
      <c r="AB4984" s="18" t="str">
        <f t="shared" si="1159"/>
        <v/>
      </c>
      <c r="AC4984" s="18" t="str">
        <f t="shared" si="1168"/>
        <v/>
      </c>
      <c r="AD4984" s="18" t="str">
        <f t="shared" si="1168"/>
        <v/>
      </c>
      <c r="AE4984" s="18" t="str">
        <f t="shared" si="1169"/>
        <v/>
      </c>
      <c r="AG4984" s="95" t="str">
        <f>IF($C4984="", "", IF(IFERROR(INDEX(Ingredients!C$11:C$310, MATCH($C4984, Ingredients!$B$11:$B$310, 0)), "")="", "", IFERROR(INDEX(Ingredients!C$11:C$310, MATCH($C4984, Ingredients!$B$11:$B$310, 0)), "")))</f>
        <v/>
      </c>
      <c r="AH4984" s="105" t="str">
        <f>IF($C4984="", "", IF(IFERROR(INDEX(Ingredients!D$11:D$310, MATCH($C4984, Ingredients!$B$11:$B$310, 0)), "")="", "", IFERROR(INDEX(Ingredients!D$11:D$310, MATCH($C4984, Ingredients!$B$11:$B$310, 0)), "")))</f>
        <v/>
      </c>
      <c r="AI4984" s="106" t="str">
        <f>IF($C4984="", "", IF(IFERROR(INDEX(Ingredients!E$11:E$310, MATCH($C4984, Ingredients!$B$11:$B$310, 0)), "")="", "", IFERROR(INDEX(Ingredients!E$11:E$310, MATCH($C4984, Ingredients!$B$11:$B$310, 0)), "")))</f>
        <v/>
      </c>
      <c r="AJ4984" s="108" t="str">
        <f>IF($C4984="", "", IF(IFERROR(INDEX(Ingredients!F$11:F$310, MATCH($C4984, Ingredients!$B$11:$B$310, 0)), "")="", "", IFERROR(INDEX(Ingredients!F$11:F$310, MATCH($C4984, Ingredients!$B$11:$B$310, 0)), "")))</f>
        <v/>
      </c>
      <c r="AK4984" s="106" t="str">
        <f>IF($C4984="", "", IF(IFERROR(INDEX(Ingredients!G$11:G$310, MATCH($C4984, Ingredients!$B$11:$B$310, 0)), "")="", "", IFERROR(INDEX(Ingredients!G$11:G$310, MATCH($C4984, Ingredients!$B$11:$B$310, 0)), "")))</f>
        <v/>
      </c>
      <c r="AL4984" s="79" t="str">
        <f>IF($C4984="", "", IF(IFERROR(INDEX(Ingredients!H$11:H$310, MATCH($C4984, Ingredients!$B$11:$B$310, 0)), "")="", "", IFERROR(INDEX(Ingredients!H$11:H$310, MATCH($C4984, Ingredients!$B$11:$B$310, 0)), "")))</f>
        <v/>
      </c>
      <c r="AN4984" s="83" t="str">
        <f t="shared" si="1160"/>
        <v/>
      </c>
      <c r="AP4984" s="114" t="str">
        <f t="shared" si="1170"/>
        <v/>
      </c>
      <c r="AR4984" s="117" t="str">
        <f>IF($C4984="", "", IF(IFERROR(INDEX(Ingredients!$AI$11:$AI$310, MATCH($C4984, Ingredients!$B$11:$B$310, 0)), "")="", "", IFERROR(INDEX(Ingredients!$AI$11:$AI$310, MATCH($C4984, Ingredients!$B$11:$B$310, 0)), "")))</f>
        <v/>
      </c>
      <c r="AT4984" s="120" t="str">
        <f t="shared" si="1171"/>
        <v/>
      </c>
      <c r="AV4984" s="90" t="str">
        <f t="shared" si="1161"/>
        <v/>
      </c>
      <c r="AX4984" s="90" t="str">
        <f>IF($AV4984="", "", COUNTIF($AV$11:$AV$5010, "&lt;"&amp;$AV4984)+1+COUNTIF($AV$11:$AV4984, $AV4984)-1)</f>
        <v/>
      </c>
      <c r="AZ4984" s="111" t="str">
        <f>IF($B4984="", "", SUMIF('Shopping List'!$AV$11:$AV$25, $B4984, 'Shopping List'!$BN$11:$BN$25))</f>
        <v/>
      </c>
      <c r="BB4984" s="117" t="str">
        <f t="shared" si="1172"/>
        <v/>
      </c>
    </row>
    <row r="4985" spans="1:54" x14ac:dyDescent="0.25">
      <c r="A4985" s="4"/>
      <c r="B4985" s="37"/>
      <c r="C4985" s="124"/>
      <c r="D4985" s="39"/>
      <c r="E4985" s="125"/>
      <c r="F4985" s="48"/>
      <c r="G4985" s="4"/>
      <c r="H4985" s="4"/>
      <c r="I4985" s="95" t="str">
        <f>IF($C4985="", "", IF(IFERROR(INDEX(Ingredients!$C$11:$C$310, MATCH($C4985, Ingredients!$B$11:$B$310, 0)), "")="", "", IFERROR(INDEX(Ingredients!$C$11:$C$310, MATCH($C4985, Ingredients!$B$11:$B$310, 0)), "")))</f>
        <v/>
      </c>
      <c r="J4985" s="73" t="str">
        <f>IF($B4985="", "", IF(IFERROR(INDEX(Meals!$C$11:$C$260, MATCH($B4985, Meals!$B$11:$B$260, 0)), "")="", "", IFERROR(INDEX(Meals!$C$11:$C$260, MATCH($B4985, Meals!$B$11:$B$260, 0)), "")))</f>
        <v/>
      </c>
      <c r="K4985" s="4"/>
      <c r="L4985" s="72" t="str">
        <f t="shared" si="1162"/>
        <v/>
      </c>
      <c r="M4985" s="73" t="str">
        <f t="shared" si="1163"/>
        <v/>
      </c>
      <c r="N4985" s="4"/>
      <c r="O4985" s="78" t="str">
        <f t="shared" si="1164"/>
        <v/>
      </c>
      <c r="P4985" s="79" t="str">
        <f t="shared" si="1165"/>
        <v/>
      </c>
      <c r="Q4985" s="4"/>
      <c r="R4985" s="90" t="str">
        <f t="shared" si="1166"/>
        <v/>
      </c>
      <c r="S4985" s="4"/>
      <c r="Y4985" s="18" t="str">
        <f t="shared" si="1167"/>
        <v/>
      </c>
      <c r="AA4985" s="18" t="str">
        <f t="shared" si="1158"/>
        <v/>
      </c>
      <c r="AB4985" s="18" t="str">
        <f t="shared" si="1159"/>
        <v/>
      </c>
      <c r="AC4985" s="18" t="str">
        <f t="shared" si="1168"/>
        <v/>
      </c>
      <c r="AD4985" s="18" t="str">
        <f t="shared" si="1168"/>
        <v/>
      </c>
      <c r="AE4985" s="18" t="str">
        <f t="shared" si="1169"/>
        <v/>
      </c>
      <c r="AG4985" s="95" t="str">
        <f>IF($C4985="", "", IF(IFERROR(INDEX(Ingredients!C$11:C$310, MATCH($C4985, Ingredients!$B$11:$B$310, 0)), "")="", "", IFERROR(INDEX(Ingredients!C$11:C$310, MATCH($C4985, Ingredients!$B$11:$B$310, 0)), "")))</f>
        <v/>
      </c>
      <c r="AH4985" s="105" t="str">
        <f>IF($C4985="", "", IF(IFERROR(INDEX(Ingredients!D$11:D$310, MATCH($C4985, Ingredients!$B$11:$B$310, 0)), "")="", "", IFERROR(INDEX(Ingredients!D$11:D$310, MATCH($C4985, Ingredients!$B$11:$B$310, 0)), "")))</f>
        <v/>
      </c>
      <c r="AI4985" s="106" t="str">
        <f>IF($C4985="", "", IF(IFERROR(INDEX(Ingredients!E$11:E$310, MATCH($C4985, Ingredients!$B$11:$B$310, 0)), "")="", "", IFERROR(INDEX(Ingredients!E$11:E$310, MATCH($C4985, Ingredients!$B$11:$B$310, 0)), "")))</f>
        <v/>
      </c>
      <c r="AJ4985" s="108" t="str">
        <f>IF($C4985="", "", IF(IFERROR(INDEX(Ingredients!F$11:F$310, MATCH($C4985, Ingredients!$B$11:$B$310, 0)), "")="", "", IFERROR(INDEX(Ingredients!F$11:F$310, MATCH($C4985, Ingredients!$B$11:$B$310, 0)), "")))</f>
        <v/>
      </c>
      <c r="AK4985" s="106" t="str">
        <f>IF($C4985="", "", IF(IFERROR(INDEX(Ingredients!G$11:G$310, MATCH($C4985, Ingredients!$B$11:$B$310, 0)), "")="", "", IFERROR(INDEX(Ingredients!G$11:G$310, MATCH($C4985, Ingredients!$B$11:$B$310, 0)), "")))</f>
        <v/>
      </c>
      <c r="AL4985" s="79" t="str">
        <f>IF($C4985="", "", IF(IFERROR(INDEX(Ingredients!H$11:H$310, MATCH($C4985, Ingredients!$B$11:$B$310, 0)), "")="", "", IFERROR(INDEX(Ingredients!H$11:H$310, MATCH($C4985, Ingredients!$B$11:$B$310, 0)), "")))</f>
        <v/>
      </c>
      <c r="AN4985" s="83" t="str">
        <f t="shared" si="1160"/>
        <v/>
      </c>
      <c r="AP4985" s="114" t="str">
        <f t="shared" si="1170"/>
        <v/>
      </c>
      <c r="AR4985" s="117" t="str">
        <f>IF($C4985="", "", IF(IFERROR(INDEX(Ingredients!$AI$11:$AI$310, MATCH($C4985, Ingredients!$B$11:$B$310, 0)), "")="", "", IFERROR(INDEX(Ingredients!$AI$11:$AI$310, MATCH($C4985, Ingredients!$B$11:$B$310, 0)), "")))</f>
        <v/>
      </c>
      <c r="AT4985" s="120" t="str">
        <f t="shared" si="1171"/>
        <v/>
      </c>
      <c r="AV4985" s="90" t="str">
        <f t="shared" si="1161"/>
        <v/>
      </c>
      <c r="AX4985" s="90" t="str">
        <f>IF($AV4985="", "", COUNTIF($AV$11:$AV$5010, "&lt;"&amp;$AV4985)+1+COUNTIF($AV$11:$AV4985, $AV4985)-1)</f>
        <v/>
      </c>
      <c r="AZ4985" s="111" t="str">
        <f>IF($B4985="", "", SUMIF('Shopping List'!$AV$11:$AV$25, $B4985, 'Shopping List'!$BN$11:$BN$25))</f>
        <v/>
      </c>
      <c r="BB4985" s="117" t="str">
        <f t="shared" si="1172"/>
        <v/>
      </c>
    </row>
    <row r="4986" spans="1:54" x14ac:dyDescent="0.25">
      <c r="A4986" s="4"/>
      <c r="B4986" s="37"/>
      <c r="C4986" s="124"/>
      <c r="D4986" s="39"/>
      <c r="E4986" s="125"/>
      <c r="F4986" s="48"/>
      <c r="G4986" s="4"/>
      <c r="H4986" s="4"/>
      <c r="I4986" s="95" t="str">
        <f>IF($C4986="", "", IF(IFERROR(INDEX(Ingredients!$C$11:$C$310, MATCH($C4986, Ingredients!$B$11:$B$310, 0)), "")="", "", IFERROR(INDEX(Ingredients!$C$11:$C$310, MATCH($C4986, Ingredients!$B$11:$B$310, 0)), "")))</f>
        <v/>
      </c>
      <c r="J4986" s="73" t="str">
        <f>IF($B4986="", "", IF(IFERROR(INDEX(Meals!$C$11:$C$260, MATCH($B4986, Meals!$B$11:$B$260, 0)), "")="", "", IFERROR(INDEX(Meals!$C$11:$C$260, MATCH($B4986, Meals!$B$11:$B$260, 0)), "")))</f>
        <v/>
      </c>
      <c r="K4986" s="4"/>
      <c r="L4986" s="72" t="str">
        <f t="shared" si="1162"/>
        <v/>
      </c>
      <c r="M4986" s="73" t="str">
        <f t="shared" si="1163"/>
        <v/>
      </c>
      <c r="N4986" s="4"/>
      <c r="O4986" s="78" t="str">
        <f t="shared" si="1164"/>
        <v/>
      </c>
      <c r="P4986" s="79" t="str">
        <f t="shared" si="1165"/>
        <v/>
      </c>
      <c r="Q4986" s="4"/>
      <c r="R4986" s="90" t="str">
        <f t="shared" si="1166"/>
        <v/>
      </c>
      <c r="S4986" s="4"/>
      <c r="Y4986" s="18" t="str">
        <f t="shared" si="1167"/>
        <v/>
      </c>
      <c r="AA4986" s="18" t="str">
        <f t="shared" si="1158"/>
        <v/>
      </c>
      <c r="AB4986" s="18" t="str">
        <f t="shared" si="1159"/>
        <v/>
      </c>
      <c r="AC4986" s="18" t="str">
        <f t="shared" si="1168"/>
        <v/>
      </c>
      <c r="AD4986" s="18" t="str">
        <f t="shared" si="1168"/>
        <v/>
      </c>
      <c r="AE4986" s="18" t="str">
        <f t="shared" si="1169"/>
        <v/>
      </c>
      <c r="AG4986" s="95" t="str">
        <f>IF($C4986="", "", IF(IFERROR(INDEX(Ingredients!C$11:C$310, MATCH($C4986, Ingredients!$B$11:$B$310, 0)), "")="", "", IFERROR(INDEX(Ingredients!C$11:C$310, MATCH($C4986, Ingredients!$B$11:$B$310, 0)), "")))</f>
        <v/>
      </c>
      <c r="AH4986" s="105" t="str">
        <f>IF($C4986="", "", IF(IFERROR(INDEX(Ingredients!D$11:D$310, MATCH($C4986, Ingredients!$B$11:$B$310, 0)), "")="", "", IFERROR(INDEX(Ingredients!D$11:D$310, MATCH($C4986, Ingredients!$B$11:$B$310, 0)), "")))</f>
        <v/>
      </c>
      <c r="AI4986" s="106" t="str">
        <f>IF($C4986="", "", IF(IFERROR(INDEX(Ingredients!E$11:E$310, MATCH($C4986, Ingredients!$B$11:$B$310, 0)), "")="", "", IFERROR(INDEX(Ingredients!E$11:E$310, MATCH($C4986, Ingredients!$B$11:$B$310, 0)), "")))</f>
        <v/>
      </c>
      <c r="AJ4986" s="108" t="str">
        <f>IF($C4986="", "", IF(IFERROR(INDEX(Ingredients!F$11:F$310, MATCH($C4986, Ingredients!$B$11:$B$310, 0)), "")="", "", IFERROR(INDEX(Ingredients!F$11:F$310, MATCH($C4986, Ingredients!$B$11:$B$310, 0)), "")))</f>
        <v/>
      </c>
      <c r="AK4986" s="106" t="str">
        <f>IF($C4986="", "", IF(IFERROR(INDEX(Ingredients!G$11:G$310, MATCH($C4986, Ingredients!$B$11:$B$310, 0)), "")="", "", IFERROR(INDEX(Ingredients!G$11:G$310, MATCH($C4986, Ingredients!$B$11:$B$310, 0)), "")))</f>
        <v/>
      </c>
      <c r="AL4986" s="79" t="str">
        <f>IF($C4986="", "", IF(IFERROR(INDEX(Ingredients!H$11:H$310, MATCH($C4986, Ingredients!$B$11:$B$310, 0)), "")="", "", IFERROR(INDEX(Ingredients!H$11:H$310, MATCH($C4986, Ingredients!$B$11:$B$310, 0)), "")))</f>
        <v/>
      </c>
      <c r="AN4986" s="83" t="str">
        <f t="shared" si="1160"/>
        <v/>
      </c>
      <c r="AP4986" s="114" t="str">
        <f t="shared" si="1170"/>
        <v/>
      </c>
      <c r="AR4986" s="117" t="str">
        <f>IF($C4986="", "", IF(IFERROR(INDEX(Ingredients!$AI$11:$AI$310, MATCH($C4986, Ingredients!$B$11:$B$310, 0)), "")="", "", IFERROR(INDEX(Ingredients!$AI$11:$AI$310, MATCH($C4986, Ingredients!$B$11:$B$310, 0)), "")))</f>
        <v/>
      </c>
      <c r="AT4986" s="120" t="str">
        <f t="shared" si="1171"/>
        <v/>
      </c>
      <c r="AV4986" s="90" t="str">
        <f t="shared" si="1161"/>
        <v/>
      </c>
      <c r="AX4986" s="90" t="str">
        <f>IF($AV4986="", "", COUNTIF($AV$11:$AV$5010, "&lt;"&amp;$AV4986)+1+COUNTIF($AV$11:$AV4986, $AV4986)-1)</f>
        <v/>
      </c>
      <c r="AZ4986" s="111" t="str">
        <f>IF($B4986="", "", SUMIF('Shopping List'!$AV$11:$AV$25, $B4986, 'Shopping List'!$BN$11:$BN$25))</f>
        <v/>
      </c>
      <c r="BB4986" s="117" t="str">
        <f t="shared" si="1172"/>
        <v/>
      </c>
    </row>
    <row r="4987" spans="1:54" x14ac:dyDescent="0.25">
      <c r="A4987" s="4"/>
      <c r="B4987" s="37"/>
      <c r="C4987" s="124"/>
      <c r="D4987" s="39"/>
      <c r="E4987" s="125"/>
      <c r="F4987" s="48"/>
      <c r="G4987" s="4"/>
      <c r="H4987" s="4"/>
      <c r="I4987" s="95" t="str">
        <f>IF($C4987="", "", IF(IFERROR(INDEX(Ingredients!$C$11:$C$310, MATCH($C4987, Ingredients!$B$11:$B$310, 0)), "")="", "", IFERROR(INDEX(Ingredients!$C$11:$C$310, MATCH($C4987, Ingredients!$B$11:$B$310, 0)), "")))</f>
        <v/>
      </c>
      <c r="J4987" s="73" t="str">
        <f>IF($B4987="", "", IF(IFERROR(INDEX(Meals!$C$11:$C$260, MATCH($B4987, Meals!$B$11:$B$260, 0)), "")="", "", IFERROR(INDEX(Meals!$C$11:$C$260, MATCH($B4987, Meals!$B$11:$B$260, 0)), "")))</f>
        <v/>
      </c>
      <c r="K4987" s="4"/>
      <c r="L4987" s="72" t="str">
        <f t="shared" si="1162"/>
        <v/>
      </c>
      <c r="M4987" s="73" t="str">
        <f t="shared" si="1163"/>
        <v/>
      </c>
      <c r="N4987" s="4"/>
      <c r="O4987" s="78" t="str">
        <f t="shared" si="1164"/>
        <v/>
      </c>
      <c r="P4987" s="79" t="str">
        <f t="shared" si="1165"/>
        <v/>
      </c>
      <c r="Q4987" s="4"/>
      <c r="R4987" s="90" t="str">
        <f t="shared" si="1166"/>
        <v/>
      </c>
      <c r="S4987" s="4"/>
      <c r="Y4987" s="18" t="str">
        <f t="shared" si="1167"/>
        <v/>
      </c>
      <c r="AA4987" s="18" t="str">
        <f t="shared" si="1158"/>
        <v/>
      </c>
      <c r="AB4987" s="18" t="str">
        <f t="shared" si="1159"/>
        <v/>
      </c>
      <c r="AC4987" s="18" t="str">
        <f t="shared" si="1168"/>
        <v/>
      </c>
      <c r="AD4987" s="18" t="str">
        <f t="shared" si="1168"/>
        <v/>
      </c>
      <c r="AE4987" s="18" t="str">
        <f t="shared" si="1169"/>
        <v/>
      </c>
      <c r="AG4987" s="95" t="str">
        <f>IF($C4987="", "", IF(IFERROR(INDEX(Ingredients!C$11:C$310, MATCH($C4987, Ingredients!$B$11:$B$310, 0)), "")="", "", IFERROR(INDEX(Ingredients!C$11:C$310, MATCH($C4987, Ingredients!$B$11:$B$310, 0)), "")))</f>
        <v/>
      </c>
      <c r="AH4987" s="105" t="str">
        <f>IF($C4987="", "", IF(IFERROR(INDEX(Ingredients!D$11:D$310, MATCH($C4987, Ingredients!$B$11:$B$310, 0)), "")="", "", IFERROR(INDEX(Ingredients!D$11:D$310, MATCH($C4987, Ingredients!$B$11:$B$310, 0)), "")))</f>
        <v/>
      </c>
      <c r="AI4987" s="106" t="str">
        <f>IF($C4987="", "", IF(IFERROR(INDEX(Ingredients!E$11:E$310, MATCH($C4987, Ingredients!$B$11:$B$310, 0)), "")="", "", IFERROR(INDEX(Ingredients!E$11:E$310, MATCH($C4987, Ingredients!$B$11:$B$310, 0)), "")))</f>
        <v/>
      </c>
      <c r="AJ4987" s="108" t="str">
        <f>IF($C4987="", "", IF(IFERROR(INDEX(Ingredients!F$11:F$310, MATCH($C4987, Ingredients!$B$11:$B$310, 0)), "")="", "", IFERROR(INDEX(Ingredients!F$11:F$310, MATCH($C4987, Ingredients!$B$11:$B$310, 0)), "")))</f>
        <v/>
      </c>
      <c r="AK4987" s="106" t="str">
        <f>IF($C4987="", "", IF(IFERROR(INDEX(Ingredients!G$11:G$310, MATCH($C4987, Ingredients!$B$11:$B$310, 0)), "")="", "", IFERROR(INDEX(Ingredients!G$11:G$310, MATCH($C4987, Ingredients!$B$11:$B$310, 0)), "")))</f>
        <v/>
      </c>
      <c r="AL4987" s="79" t="str">
        <f>IF($C4987="", "", IF(IFERROR(INDEX(Ingredients!H$11:H$310, MATCH($C4987, Ingredients!$B$11:$B$310, 0)), "")="", "", IFERROR(INDEX(Ingredients!H$11:H$310, MATCH($C4987, Ingredients!$B$11:$B$310, 0)), "")))</f>
        <v/>
      </c>
      <c r="AN4987" s="83" t="str">
        <f t="shared" si="1160"/>
        <v/>
      </c>
      <c r="AP4987" s="114" t="str">
        <f t="shared" si="1170"/>
        <v/>
      </c>
      <c r="AR4987" s="117" t="str">
        <f>IF($C4987="", "", IF(IFERROR(INDEX(Ingredients!$AI$11:$AI$310, MATCH($C4987, Ingredients!$B$11:$B$310, 0)), "")="", "", IFERROR(INDEX(Ingredients!$AI$11:$AI$310, MATCH($C4987, Ingredients!$B$11:$B$310, 0)), "")))</f>
        <v/>
      </c>
      <c r="AT4987" s="120" t="str">
        <f t="shared" si="1171"/>
        <v/>
      </c>
      <c r="AV4987" s="90" t="str">
        <f t="shared" si="1161"/>
        <v/>
      </c>
      <c r="AX4987" s="90" t="str">
        <f>IF($AV4987="", "", COUNTIF($AV$11:$AV$5010, "&lt;"&amp;$AV4987)+1+COUNTIF($AV$11:$AV4987, $AV4987)-1)</f>
        <v/>
      </c>
      <c r="AZ4987" s="111" t="str">
        <f>IF($B4987="", "", SUMIF('Shopping List'!$AV$11:$AV$25, $B4987, 'Shopping List'!$BN$11:$BN$25))</f>
        <v/>
      </c>
      <c r="BB4987" s="117" t="str">
        <f t="shared" si="1172"/>
        <v/>
      </c>
    </row>
    <row r="4988" spans="1:54" x14ac:dyDescent="0.25">
      <c r="A4988" s="4"/>
      <c r="B4988" s="37"/>
      <c r="C4988" s="124"/>
      <c r="D4988" s="39"/>
      <c r="E4988" s="125"/>
      <c r="F4988" s="48"/>
      <c r="G4988" s="4"/>
      <c r="H4988" s="4"/>
      <c r="I4988" s="95" t="str">
        <f>IF($C4988="", "", IF(IFERROR(INDEX(Ingredients!$C$11:$C$310, MATCH($C4988, Ingredients!$B$11:$B$310, 0)), "")="", "", IFERROR(INDEX(Ingredients!$C$11:$C$310, MATCH($C4988, Ingredients!$B$11:$B$310, 0)), "")))</f>
        <v/>
      </c>
      <c r="J4988" s="73" t="str">
        <f>IF($B4988="", "", IF(IFERROR(INDEX(Meals!$C$11:$C$260, MATCH($B4988, Meals!$B$11:$B$260, 0)), "")="", "", IFERROR(INDEX(Meals!$C$11:$C$260, MATCH($B4988, Meals!$B$11:$B$260, 0)), "")))</f>
        <v/>
      </c>
      <c r="K4988" s="4"/>
      <c r="L4988" s="72" t="str">
        <f t="shared" si="1162"/>
        <v/>
      </c>
      <c r="M4988" s="73" t="str">
        <f t="shared" si="1163"/>
        <v/>
      </c>
      <c r="N4988" s="4"/>
      <c r="O4988" s="78" t="str">
        <f t="shared" si="1164"/>
        <v/>
      </c>
      <c r="P4988" s="79" t="str">
        <f t="shared" si="1165"/>
        <v/>
      </c>
      <c r="Q4988" s="4"/>
      <c r="R4988" s="90" t="str">
        <f t="shared" si="1166"/>
        <v/>
      </c>
      <c r="S4988" s="4"/>
      <c r="Y4988" s="18" t="str">
        <f t="shared" si="1167"/>
        <v/>
      </c>
      <c r="AA4988" s="18" t="str">
        <f t="shared" si="1158"/>
        <v/>
      </c>
      <c r="AB4988" s="18" t="str">
        <f t="shared" si="1159"/>
        <v/>
      </c>
      <c r="AC4988" s="18" t="str">
        <f t="shared" si="1168"/>
        <v/>
      </c>
      <c r="AD4988" s="18" t="str">
        <f t="shared" si="1168"/>
        <v/>
      </c>
      <c r="AE4988" s="18" t="str">
        <f t="shared" si="1169"/>
        <v/>
      </c>
      <c r="AG4988" s="95" t="str">
        <f>IF($C4988="", "", IF(IFERROR(INDEX(Ingredients!C$11:C$310, MATCH($C4988, Ingredients!$B$11:$B$310, 0)), "")="", "", IFERROR(INDEX(Ingredients!C$11:C$310, MATCH($C4988, Ingredients!$B$11:$B$310, 0)), "")))</f>
        <v/>
      </c>
      <c r="AH4988" s="105" t="str">
        <f>IF($C4988="", "", IF(IFERROR(INDEX(Ingredients!D$11:D$310, MATCH($C4988, Ingredients!$B$11:$B$310, 0)), "")="", "", IFERROR(INDEX(Ingredients!D$11:D$310, MATCH($C4988, Ingredients!$B$11:$B$310, 0)), "")))</f>
        <v/>
      </c>
      <c r="AI4988" s="106" t="str">
        <f>IF($C4988="", "", IF(IFERROR(INDEX(Ingredients!E$11:E$310, MATCH($C4988, Ingredients!$B$11:$B$310, 0)), "")="", "", IFERROR(INDEX(Ingredients!E$11:E$310, MATCH($C4988, Ingredients!$B$11:$B$310, 0)), "")))</f>
        <v/>
      </c>
      <c r="AJ4988" s="108" t="str">
        <f>IF($C4988="", "", IF(IFERROR(INDEX(Ingredients!F$11:F$310, MATCH($C4988, Ingredients!$B$11:$B$310, 0)), "")="", "", IFERROR(INDEX(Ingredients!F$11:F$310, MATCH($C4988, Ingredients!$B$11:$B$310, 0)), "")))</f>
        <v/>
      </c>
      <c r="AK4988" s="106" t="str">
        <f>IF($C4988="", "", IF(IFERROR(INDEX(Ingredients!G$11:G$310, MATCH($C4988, Ingredients!$B$11:$B$310, 0)), "")="", "", IFERROR(INDEX(Ingredients!G$11:G$310, MATCH($C4988, Ingredients!$B$11:$B$310, 0)), "")))</f>
        <v/>
      </c>
      <c r="AL4988" s="79" t="str">
        <f>IF($C4988="", "", IF(IFERROR(INDEX(Ingredients!H$11:H$310, MATCH($C4988, Ingredients!$B$11:$B$310, 0)), "")="", "", IFERROR(INDEX(Ingredients!H$11:H$310, MATCH($C4988, Ingredients!$B$11:$B$310, 0)), "")))</f>
        <v/>
      </c>
      <c r="AN4988" s="83" t="str">
        <f t="shared" si="1160"/>
        <v/>
      </c>
      <c r="AP4988" s="114" t="str">
        <f t="shared" si="1170"/>
        <v/>
      </c>
      <c r="AR4988" s="117" t="str">
        <f>IF($C4988="", "", IF(IFERROR(INDEX(Ingredients!$AI$11:$AI$310, MATCH($C4988, Ingredients!$B$11:$B$310, 0)), "")="", "", IFERROR(INDEX(Ingredients!$AI$11:$AI$310, MATCH($C4988, Ingredients!$B$11:$B$310, 0)), "")))</f>
        <v/>
      </c>
      <c r="AT4988" s="120" t="str">
        <f t="shared" si="1171"/>
        <v/>
      </c>
      <c r="AV4988" s="90" t="str">
        <f t="shared" si="1161"/>
        <v/>
      </c>
      <c r="AX4988" s="90" t="str">
        <f>IF($AV4988="", "", COUNTIF($AV$11:$AV$5010, "&lt;"&amp;$AV4988)+1+COUNTIF($AV$11:$AV4988, $AV4988)-1)</f>
        <v/>
      </c>
      <c r="AZ4988" s="111" t="str">
        <f>IF($B4988="", "", SUMIF('Shopping List'!$AV$11:$AV$25, $B4988, 'Shopping List'!$BN$11:$BN$25))</f>
        <v/>
      </c>
      <c r="BB4988" s="117" t="str">
        <f t="shared" si="1172"/>
        <v/>
      </c>
    </row>
    <row r="4989" spans="1:54" x14ac:dyDescent="0.25">
      <c r="A4989" s="4"/>
      <c r="B4989" s="37"/>
      <c r="C4989" s="124"/>
      <c r="D4989" s="39"/>
      <c r="E4989" s="125"/>
      <c r="F4989" s="48"/>
      <c r="G4989" s="4"/>
      <c r="H4989" s="4"/>
      <c r="I4989" s="95" t="str">
        <f>IF($C4989="", "", IF(IFERROR(INDEX(Ingredients!$C$11:$C$310, MATCH($C4989, Ingredients!$B$11:$B$310, 0)), "")="", "", IFERROR(INDEX(Ingredients!$C$11:$C$310, MATCH($C4989, Ingredients!$B$11:$B$310, 0)), "")))</f>
        <v/>
      </c>
      <c r="J4989" s="73" t="str">
        <f>IF($B4989="", "", IF(IFERROR(INDEX(Meals!$C$11:$C$260, MATCH($B4989, Meals!$B$11:$B$260, 0)), "")="", "", IFERROR(INDEX(Meals!$C$11:$C$260, MATCH($B4989, Meals!$B$11:$B$260, 0)), "")))</f>
        <v/>
      </c>
      <c r="K4989" s="4"/>
      <c r="L4989" s="72" t="str">
        <f t="shared" si="1162"/>
        <v/>
      </c>
      <c r="M4989" s="73" t="str">
        <f t="shared" si="1163"/>
        <v/>
      </c>
      <c r="N4989" s="4"/>
      <c r="O4989" s="78" t="str">
        <f t="shared" si="1164"/>
        <v/>
      </c>
      <c r="P4989" s="79" t="str">
        <f t="shared" si="1165"/>
        <v/>
      </c>
      <c r="Q4989" s="4"/>
      <c r="R4989" s="90" t="str">
        <f t="shared" si="1166"/>
        <v/>
      </c>
      <c r="S4989" s="4"/>
      <c r="Y4989" s="18" t="str">
        <f t="shared" si="1167"/>
        <v/>
      </c>
      <c r="AA4989" s="18" t="str">
        <f t="shared" si="1158"/>
        <v/>
      </c>
      <c r="AB4989" s="18" t="str">
        <f t="shared" si="1159"/>
        <v/>
      </c>
      <c r="AC4989" s="18" t="str">
        <f t="shared" si="1168"/>
        <v/>
      </c>
      <c r="AD4989" s="18" t="str">
        <f t="shared" si="1168"/>
        <v/>
      </c>
      <c r="AE4989" s="18" t="str">
        <f t="shared" si="1169"/>
        <v/>
      </c>
      <c r="AG4989" s="95" t="str">
        <f>IF($C4989="", "", IF(IFERROR(INDEX(Ingredients!C$11:C$310, MATCH($C4989, Ingredients!$B$11:$B$310, 0)), "")="", "", IFERROR(INDEX(Ingredients!C$11:C$310, MATCH($C4989, Ingredients!$B$11:$B$310, 0)), "")))</f>
        <v/>
      </c>
      <c r="AH4989" s="105" t="str">
        <f>IF($C4989="", "", IF(IFERROR(INDEX(Ingredients!D$11:D$310, MATCH($C4989, Ingredients!$B$11:$B$310, 0)), "")="", "", IFERROR(INDEX(Ingredients!D$11:D$310, MATCH($C4989, Ingredients!$B$11:$B$310, 0)), "")))</f>
        <v/>
      </c>
      <c r="AI4989" s="106" t="str">
        <f>IF($C4989="", "", IF(IFERROR(INDEX(Ingredients!E$11:E$310, MATCH($C4989, Ingredients!$B$11:$B$310, 0)), "")="", "", IFERROR(INDEX(Ingredients!E$11:E$310, MATCH($C4989, Ingredients!$B$11:$B$310, 0)), "")))</f>
        <v/>
      </c>
      <c r="AJ4989" s="108" t="str">
        <f>IF($C4989="", "", IF(IFERROR(INDEX(Ingredients!F$11:F$310, MATCH($C4989, Ingredients!$B$11:$B$310, 0)), "")="", "", IFERROR(INDEX(Ingredients!F$11:F$310, MATCH($C4989, Ingredients!$B$11:$B$310, 0)), "")))</f>
        <v/>
      </c>
      <c r="AK4989" s="106" t="str">
        <f>IF($C4989="", "", IF(IFERROR(INDEX(Ingredients!G$11:G$310, MATCH($C4989, Ingredients!$B$11:$B$310, 0)), "")="", "", IFERROR(INDEX(Ingredients!G$11:G$310, MATCH($C4989, Ingredients!$B$11:$B$310, 0)), "")))</f>
        <v/>
      </c>
      <c r="AL4989" s="79" t="str">
        <f>IF($C4989="", "", IF(IFERROR(INDEX(Ingredients!H$11:H$310, MATCH($C4989, Ingredients!$B$11:$B$310, 0)), "")="", "", IFERROR(INDEX(Ingredients!H$11:H$310, MATCH($C4989, Ingredients!$B$11:$B$310, 0)), "")))</f>
        <v/>
      </c>
      <c r="AN4989" s="83" t="str">
        <f t="shared" si="1160"/>
        <v/>
      </c>
      <c r="AP4989" s="114" t="str">
        <f t="shared" si="1170"/>
        <v/>
      </c>
      <c r="AR4989" s="117" t="str">
        <f>IF($C4989="", "", IF(IFERROR(INDEX(Ingredients!$AI$11:$AI$310, MATCH($C4989, Ingredients!$B$11:$B$310, 0)), "")="", "", IFERROR(INDEX(Ingredients!$AI$11:$AI$310, MATCH($C4989, Ingredients!$B$11:$B$310, 0)), "")))</f>
        <v/>
      </c>
      <c r="AT4989" s="120" t="str">
        <f t="shared" si="1171"/>
        <v/>
      </c>
      <c r="AV4989" s="90" t="str">
        <f t="shared" si="1161"/>
        <v/>
      </c>
      <c r="AX4989" s="90" t="str">
        <f>IF($AV4989="", "", COUNTIF($AV$11:$AV$5010, "&lt;"&amp;$AV4989)+1+COUNTIF($AV$11:$AV4989, $AV4989)-1)</f>
        <v/>
      </c>
      <c r="AZ4989" s="111" t="str">
        <f>IF($B4989="", "", SUMIF('Shopping List'!$AV$11:$AV$25, $B4989, 'Shopping List'!$BN$11:$BN$25))</f>
        <v/>
      </c>
      <c r="BB4989" s="117" t="str">
        <f t="shared" si="1172"/>
        <v/>
      </c>
    </row>
    <row r="4990" spans="1:54" x14ac:dyDescent="0.25">
      <c r="A4990" s="4"/>
      <c r="B4990" s="37"/>
      <c r="C4990" s="124"/>
      <c r="D4990" s="39"/>
      <c r="E4990" s="125"/>
      <c r="F4990" s="48"/>
      <c r="G4990" s="4"/>
      <c r="H4990" s="4"/>
      <c r="I4990" s="95" t="str">
        <f>IF($C4990="", "", IF(IFERROR(INDEX(Ingredients!$C$11:$C$310, MATCH($C4990, Ingredients!$B$11:$B$310, 0)), "")="", "", IFERROR(INDEX(Ingredients!$C$11:$C$310, MATCH($C4990, Ingredients!$B$11:$B$310, 0)), "")))</f>
        <v/>
      </c>
      <c r="J4990" s="73" t="str">
        <f>IF($B4990="", "", IF(IFERROR(INDEX(Meals!$C$11:$C$260, MATCH($B4990, Meals!$B$11:$B$260, 0)), "")="", "", IFERROR(INDEX(Meals!$C$11:$C$260, MATCH($B4990, Meals!$B$11:$B$260, 0)), "")))</f>
        <v/>
      </c>
      <c r="K4990" s="4"/>
      <c r="L4990" s="72" t="str">
        <f t="shared" si="1162"/>
        <v/>
      </c>
      <c r="M4990" s="73" t="str">
        <f t="shared" si="1163"/>
        <v/>
      </c>
      <c r="N4990" s="4"/>
      <c r="O4990" s="78" t="str">
        <f t="shared" si="1164"/>
        <v/>
      </c>
      <c r="P4990" s="79" t="str">
        <f t="shared" si="1165"/>
        <v/>
      </c>
      <c r="Q4990" s="4"/>
      <c r="R4990" s="90" t="str">
        <f t="shared" si="1166"/>
        <v/>
      </c>
      <c r="S4990" s="4"/>
      <c r="Y4990" s="18" t="str">
        <f t="shared" si="1167"/>
        <v/>
      </c>
      <c r="AA4990" s="18" t="str">
        <f t="shared" si="1158"/>
        <v/>
      </c>
      <c r="AB4990" s="18" t="str">
        <f t="shared" si="1159"/>
        <v/>
      </c>
      <c r="AC4990" s="18" t="str">
        <f t="shared" si="1168"/>
        <v/>
      </c>
      <c r="AD4990" s="18" t="str">
        <f t="shared" si="1168"/>
        <v/>
      </c>
      <c r="AE4990" s="18" t="str">
        <f t="shared" si="1169"/>
        <v/>
      </c>
      <c r="AG4990" s="95" t="str">
        <f>IF($C4990="", "", IF(IFERROR(INDEX(Ingredients!C$11:C$310, MATCH($C4990, Ingredients!$B$11:$B$310, 0)), "")="", "", IFERROR(INDEX(Ingredients!C$11:C$310, MATCH($C4990, Ingredients!$B$11:$B$310, 0)), "")))</f>
        <v/>
      </c>
      <c r="AH4990" s="105" t="str">
        <f>IF($C4990="", "", IF(IFERROR(INDEX(Ingredients!D$11:D$310, MATCH($C4990, Ingredients!$B$11:$B$310, 0)), "")="", "", IFERROR(INDEX(Ingredients!D$11:D$310, MATCH($C4990, Ingredients!$B$11:$B$310, 0)), "")))</f>
        <v/>
      </c>
      <c r="AI4990" s="106" t="str">
        <f>IF($C4990="", "", IF(IFERROR(INDEX(Ingredients!E$11:E$310, MATCH($C4990, Ingredients!$B$11:$B$310, 0)), "")="", "", IFERROR(INDEX(Ingredients!E$11:E$310, MATCH($C4990, Ingredients!$B$11:$B$310, 0)), "")))</f>
        <v/>
      </c>
      <c r="AJ4990" s="108" t="str">
        <f>IF($C4990="", "", IF(IFERROR(INDEX(Ingredients!F$11:F$310, MATCH($C4990, Ingredients!$B$11:$B$310, 0)), "")="", "", IFERROR(INDEX(Ingredients!F$11:F$310, MATCH($C4990, Ingredients!$B$11:$B$310, 0)), "")))</f>
        <v/>
      </c>
      <c r="AK4990" s="106" t="str">
        <f>IF($C4990="", "", IF(IFERROR(INDEX(Ingredients!G$11:G$310, MATCH($C4990, Ingredients!$B$11:$B$310, 0)), "")="", "", IFERROR(INDEX(Ingredients!G$11:G$310, MATCH($C4990, Ingredients!$B$11:$B$310, 0)), "")))</f>
        <v/>
      </c>
      <c r="AL4990" s="79" t="str">
        <f>IF($C4990="", "", IF(IFERROR(INDEX(Ingredients!H$11:H$310, MATCH($C4990, Ingredients!$B$11:$B$310, 0)), "")="", "", IFERROR(INDEX(Ingredients!H$11:H$310, MATCH($C4990, Ingredients!$B$11:$B$310, 0)), "")))</f>
        <v/>
      </c>
      <c r="AN4990" s="83" t="str">
        <f t="shared" si="1160"/>
        <v/>
      </c>
      <c r="AP4990" s="114" t="str">
        <f t="shared" si="1170"/>
        <v/>
      </c>
      <c r="AR4990" s="117" t="str">
        <f>IF($C4990="", "", IF(IFERROR(INDEX(Ingredients!$AI$11:$AI$310, MATCH($C4990, Ingredients!$B$11:$B$310, 0)), "")="", "", IFERROR(INDEX(Ingredients!$AI$11:$AI$310, MATCH($C4990, Ingredients!$B$11:$B$310, 0)), "")))</f>
        <v/>
      </c>
      <c r="AT4990" s="120" t="str">
        <f t="shared" si="1171"/>
        <v/>
      </c>
      <c r="AV4990" s="90" t="str">
        <f t="shared" si="1161"/>
        <v/>
      </c>
      <c r="AX4990" s="90" t="str">
        <f>IF($AV4990="", "", COUNTIF($AV$11:$AV$5010, "&lt;"&amp;$AV4990)+1+COUNTIF($AV$11:$AV4990, $AV4990)-1)</f>
        <v/>
      </c>
      <c r="AZ4990" s="111" t="str">
        <f>IF($B4990="", "", SUMIF('Shopping List'!$AV$11:$AV$25, $B4990, 'Shopping List'!$BN$11:$BN$25))</f>
        <v/>
      </c>
      <c r="BB4990" s="117" t="str">
        <f t="shared" si="1172"/>
        <v/>
      </c>
    </row>
    <row r="4991" spans="1:54" x14ac:dyDescent="0.25">
      <c r="A4991" s="4"/>
      <c r="B4991" s="37"/>
      <c r="C4991" s="124"/>
      <c r="D4991" s="39"/>
      <c r="E4991" s="125"/>
      <c r="F4991" s="48"/>
      <c r="G4991" s="4"/>
      <c r="H4991" s="4"/>
      <c r="I4991" s="95" t="str">
        <f>IF($C4991="", "", IF(IFERROR(INDEX(Ingredients!$C$11:$C$310, MATCH($C4991, Ingredients!$B$11:$B$310, 0)), "")="", "", IFERROR(INDEX(Ingredients!$C$11:$C$310, MATCH($C4991, Ingredients!$B$11:$B$310, 0)), "")))</f>
        <v/>
      </c>
      <c r="J4991" s="73" t="str">
        <f>IF($B4991="", "", IF(IFERROR(INDEX(Meals!$C$11:$C$260, MATCH($B4991, Meals!$B$11:$B$260, 0)), "")="", "", IFERROR(INDEX(Meals!$C$11:$C$260, MATCH($B4991, Meals!$B$11:$B$260, 0)), "")))</f>
        <v/>
      </c>
      <c r="K4991" s="4"/>
      <c r="L4991" s="72" t="str">
        <f t="shared" si="1162"/>
        <v/>
      </c>
      <c r="M4991" s="73" t="str">
        <f t="shared" si="1163"/>
        <v/>
      </c>
      <c r="N4991" s="4"/>
      <c r="O4991" s="78" t="str">
        <f t="shared" si="1164"/>
        <v/>
      </c>
      <c r="P4991" s="79" t="str">
        <f t="shared" si="1165"/>
        <v/>
      </c>
      <c r="Q4991" s="4"/>
      <c r="R4991" s="90" t="str">
        <f t="shared" si="1166"/>
        <v/>
      </c>
      <c r="S4991" s="4"/>
      <c r="Y4991" s="18" t="str">
        <f t="shared" si="1167"/>
        <v/>
      </c>
      <c r="AA4991" s="18" t="str">
        <f t="shared" si="1158"/>
        <v/>
      </c>
      <c r="AB4991" s="18" t="str">
        <f t="shared" si="1159"/>
        <v/>
      </c>
      <c r="AC4991" s="18" t="str">
        <f t="shared" si="1168"/>
        <v/>
      </c>
      <c r="AD4991" s="18" t="str">
        <f t="shared" si="1168"/>
        <v/>
      </c>
      <c r="AE4991" s="18" t="str">
        <f t="shared" si="1169"/>
        <v/>
      </c>
      <c r="AG4991" s="95" t="str">
        <f>IF($C4991="", "", IF(IFERROR(INDEX(Ingredients!C$11:C$310, MATCH($C4991, Ingredients!$B$11:$B$310, 0)), "")="", "", IFERROR(INDEX(Ingredients!C$11:C$310, MATCH($C4991, Ingredients!$B$11:$B$310, 0)), "")))</f>
        <v/>
      </c>
      <c r="AH4991" s="105" t="str">
        <f>IF($C4991="", "", IF(IFERROR(INDEX(Ingredients!D$11:D$310, MATCH($C4991, Ingredients!$B$11:$B$310, 0)), "")="", "", IFERROR(INDEX(Ingredients!D$11:D$310, MATCH($C4991, Ingredients!$B$11:$B$310, 0)), "")))</f>
        <v/>
      </c>
      <c r="AI4991" s="106" t="str">
        <f>IF($C4991="", "", IF(IFERROR(INDEX(Ingredients!E$11:E$310, MATCH($C4991, Ingredients!$B$11:$B$310, 0)), "")="", "", IFERROR(INDEX(Ingredients!E$11:E$310, MATCH($C4991, Ingredients!$B$11:$B$310, 0)), "")))</f>
        <v/>
      </c>
      <c r="AJ4991" s="108" t="str">
        <f>IF($C4991="", "", IF(IFERROR(INDEX(Ingredients!F$11:F$310, MATCH($C4991, Ingredients!$B$11:$B$310, 0)), "")="", "", IFERROR(INDEX(Ingredients!F$11:F$310, MATCH($C4991, Ingredients!$B$11:$B$310, 0)), "")))</f>
        <v/>
      </c>
      <c r="AK4991" s="106" t="str">
        <f>IF($C4991="", "", IF(IFERROR(INDEX(Ingredients!G$11:G$310, MATCH($C4991, Ingredients!$B$11:$B$310, 0)), "")="", "", IFERROR(INDEX(Ingredients!G$11:G$310, MATCH($C4991, Ingredients!$B$11:$B$310, 0)), "")))</f>
        <v/>
      </c>
      <c r="AL4991" s="79" t="str">
        <f>IF($C4991="", "", IF(IFERROR(INDEX(Ingredients!H$11:H$310, MATCH($C4991, Ingredients!$B$11:$B$310, 0)), "")="", "", IFERROR(INDEX(Ingredients!H$11:H$310, MATCH($C4991, Ingredients!$B$11:$B$310, 0)), "")))</f>
        <v/>
      </c>
      <c r="AN4991" s="83" t="str">
        <f t="shared" si="1160"/>
        <v/>
      </c>
      <c r="AP4991" s="114" t="str">
        <f t="shared" si="1170"/>
        <v/>
      </c>
      <c r="AR4991" s="117" t="str">
        <f>IF($C4991="", "", IF(IFERROR(INDEX(Ingredients!$AI$11:$AI$310, MATCH($C4991, Ingredients!$B$11:$B$310, 0)), "")="", "", IFERROR(INDEX(Ingredients!$AI$11:$AI$310, MATCH($C4991, Ingredients!$B$11:$B$310, 0)), "")))</f>
        <v/>
      </c>
      <c r="AT4991" s="120" t="str">
        <f t="shared" si="1171"/>
        <v/>
      </c>
      <c r="AV4991" s="90" t="str">
        <f t="shared" si="1161"/>
        <v/>
      </c>
      <c r="AX4991" s="90" t="str">
        <f>IF($AV4991="", "", COUNTIF($AV$11:$AV$5010, "&lt;"&amp;$AV4991)+1+COUNTIF($AV$11:$AV4991, $AV4991)-1)</f>
        <v/>
      </c>
      <c r="AZ4991" s="111" t="str">
        <f>IF($B4991="", "", SUMIF('Shopping List'!$AV$11:$AV$25, $B4991, 'Shopping List'!$BN$11:$BN$25))</f>
        <v/>
      </c>
      <c r="BB4991" s="117" t="str">
        <f t="shared" si="1172"/>
        <v/>
      </c>
    </row>
    <row r="4992" spans="1:54" x14ac:dyDescent="0.25">
      <c r="A4992" s="4"/>
      <c r="B4992" s="37"/>
      <c r="C4992" s="124"/>
      <c r="D4992" s="39"/>
      <c r="E4992" s="125"/>
      <c r="F4992" s="48"/>
      <c r="G4992" s="4"/>
      <c r="H4992" s="4"/>
      <c r="I4992" s="95" t="str">
        <f>IF($C4992="", "", IF(IFERROR(INDEX(Ingredients!$C$11:$C$310, MATCH($C4992, Ingredients!$B$11:$B$310, 0)), "")="", "", IFERROR(INDEX(Ingredients!$C$11:$C$310, MATCH($C4992, Ingredients!$B$11:$B$310, 0)), "")))</f>
        <v/>
      </c>
      <c r="J4992" s="73" t="str">
        <f>IF($B4992="", "", IF(IFERROR(INDEX(Meals!$C$11:$C$260, MATCH($B4992, Meals!$B$11:$B$260, 0)), "")="", "", IFERROR(INDEX(Meals!$C$11:$C$260, MATCH($B4992, Meals!$B$11:$B$260, 0)), "")))</f>
        <v/>
      </c>
      <c r="K4992" s="4"/>
      <c r="L4992" s="72" t="str">
        <f t="shared" si="1162"/>
        <v/>
      </c>
      <c r="M4992" s="73" t="str">
        <f t="shared" si="1163"/>
        <v/>
      </c>
      <c r="N4992" s="4"/>
      <c r="O4992" s="78" t="str">
        <f t="shared" si="1164"/>
        <v/>
      </c>
      <c r="P4992" s="79" t="str">
        <f t="shared" si="1165"/>
        <v/>
      </c>
      <c r="Q4992" s="4"/>
      <c r="R4992" s="90" t="str">
        <f t="shared" si="1166"/>
        <v/>
      </c>
      <c r="S4992" s="4"/>
      <c r="Y4992" s="18" t="str">
        <f t="shared" si="1167"/>
        <v/>
      </c>
      <c r="AA4992" s="18" t="str">
        <f t="shared" si="1158"/>
        <v/>
      </c>
      <c r="AB4992" s="18" t="str">
        <f t="shared" si="1159"/>
        <v/>
      </c>
      <c r="AC4992" s="18" t="str">
        <f t="shared" si="1168"/>
        <v/>
      </c>
      <c r="AD4992" s="18" t="str">
        <f t="shared" si="1168"/>
        <v/>
      </c>
      <c r="AE4992" s="18" t="str">
        <f t="shared" si="1169"/>
        <v/>
      </c>
      <c r="AG4992" s="95" t="str">
        <f>IF($C4992="", "", IF(IFERROR(INDEX(Ingredients!C$11:C$310, MATCH($C4992, Ingredients!$B$11:$B$310, 0)), "")="", "", IFERROR(INDEX(Ingredients!C$11:C$310, MATCH($C4992, Ingredients!$B$11:$B$310, 0)), "")))</f>
        <v/>
      </c>
      <c r="AH4992" s="105" t="str">
        <f>IF($C4992="", "", IF(IFERROR(INDEX(Ingredients!D$11:D$310, MATCH($C4992, Ingredients!$B$11:$B$310, 0)), "")="", "", IFERROR(INDEX(Ingredients!D$11:D$310, MATCH($C4992, Ingredients!$B$11:$B$310, 0)), "")))</f>
        <v/>
      </c>
      <c r="AI4992" s="106" t="str">
        <f>IF($C4992="", "", IF(IFERROR(INDEX(Ingredients!E$11:E$310, MATCH($C4992, Ingredients!$B$11:$B$310, 0)), "")="", "", IFERROR(INDEX(Ingredients!E$11:E$310, MATCH($C4992, Ingredients!$B$11:$B$310, 0)), "")))</f>
        <v/>
      </c>
      <c r="AJ4992" s="108" t="str">
        <f>IF($C4992="", "", IF(IFERROR(INDEX(Ingredients!F$11:F$310, MATCH($C4992, Ingredients!$B$11:$B$310, 0)), "")="", "", IFERROR(INDEX(Ingredients!F$11:F$310, MATCH($C4992, Ingredients!$B$11:$B$310, 0)), "")))</f>
        <v/>
      </c>
      <c r="AK4992" s="106" t="str">
        <f>IF($C4992="", "", IF(IFERROR(INDEX(Ingredients!G$11:G$310, MATCH($C4992, Ingredients!$B$11:$B$310, 0)), "")="", "", IFERROR(INDEX(Ingredients!G$11:G$310, MATCH($C4992, Ingredients!$B$11:$B$310, 0)), "")))</f>
        <v/>
      </c>
      <c r="AL4992" s="79" t="str">
        <f>IF($C4992="", "", IF(IFERROR(INDEX(Ingredients!H$11:H$310, MATCH($C4992, Ingredients!$B$11:$B$310, 0)), "")="", "", IFERROR(INDEX(Ingredients!H$11:H$310, MATCH($C4992, Ingredients!$B$11:$B$310, 0)), "")))</f>
        <v/>
      </c>
      <c r="AN4992" s="83" t="str">
        <f t="shared" si="1160"/>
        <v/>
      </c>
      <c r="AP4992" s="114" t="str">
        <f t="shared" si="1170"/>
        <v/>
      </c>
      <c r="AR4992" s="117" t="str">
        <f>IF($C4992="", "", IF(IFERROR(INDEX(Ingredients!$AI$11:$AI$310, MATCH($C4992, Ingredients!$B$11:$B$310, 0)), "")="", "", IFERROR(INDEX(Ingredients!$AI$11:$AI$310, MATCH($C4992, Ingredients!$B$11:$B$310, 0)), "")))</f>
        <v/>
      </c>
      <c r="AT4992" s="120" t="str">
        <f t="shared" si="1171"/>
        <v/>
      </c>
      <c r="AV4992" s="90" t="str">
        <f t="shared" si="1161"/>
        <v/>
      </c>
      <c r="AX4992" s="90" t="str">
        <f>IF($AV4992="", "", COUNTIF($AV$11:$AV$5010, "&lt;"&amp;$AV4992)+1+COUNTIF($AV$11:$AV4992, $AV4992)-1)</f>
        <v/>
      </c>
      <c r="AZ4992" s="111" t="str">
        <f>IF($B4992="", "", SUMIF('Shopping List'!$AV$11:$AV$25, $B4992, 'Shopping List'!$BN$11:$BN$25))</f>
        <v/>
      </c>
      <c r="BB4992" s="117" t="str">
        <f t="shared" si="1172"/>
        <v/>
      </c>
    </row>
    <row r="4993" spans="1:54" x14ac:dyDescent="0.25">
      <c r="A4993" s="4"/>
      <c r="B4993" s="37"/>
      <c r="C4993" s="124"/>
      <c r="D4993" s="39"/>
      <c r="E4993" s="125"/>
      <c r="F4993" s="48"/>
      <c r="G4993" s="4"/>
      <c r="H4993" s="4"/>
      <c r="I4993" s="95" t="str">
        <f>IF($C4993="", "", IF(IFERROR(INDEX(Ingredients!$C$11:$C$310, MATCH($C4993, Ingredients!$B$11:$B$310, 0)), "")="", "", IFERROR(INDEX(Ingredients!$C$11:$C$310, MATCH($C4993, Ingredients!$B$11:$B$310, 0)), "")))</f>
        <v/>
      </c>
      <c r="J4993" s="73" t="str">
        <f>IF($B4993="", "", IF(IFERROR(INDEX(Meals!$C$11:$C$260, MATCH($B4993, Meals!$B$11:$B$260, 0)), "")="", "", IFERROR(INDEX(Meals!$C$11:$C$260, MATCH($B4993, Meals!$B$11:$B$260, 0)), "")))</f>
        <v/>
      </c>
      <c r="K4993" s="4"/>
      <c r="L4993" s="72" t="str">
        <f t="shared" si="1162"/>
        <v/>
      </c>
      <c r="M4993" s="73" t="str">
        <f t="shared" si="1163"/>
        <v/>
      </c>
      <c r="N4993" s="4"/>
      <c r="O4993" s="78" t="str">
        <f t="shared" si="1164"/>
        <v/>
      </c>
      <c r="P4993" s="79" t="str">
        <f t="shared" si="1165"/>
        <v/>
      </c>
      <c r="Q4993" s="4"/>
      <c r="R4993" s="90" t="str">
        <f t="shared" si="1166"/>
        <v/>
      </c>
      <c r="S4993" s="4"/>
      <c r="Y4993" s="18" t="str">
        <f t="shared" si="1167"/>
        <v/>
      </c>
      <c r="AA4993" s="18" t="str">
        <f t="shared" si="1158"/>
        <v/>
      </c>
      <c r="AB4993" s="18" t="str">
        <f t="shared" si="1159"/>
        <v/>
      </c>
      <c r="AC4993" s="18" t="str">
        <f t="shared" si="1168"/>
        <v/>
      </c>
      <c r="AD4993" s="18" t="str">
        <f t="shared" si="1168"/>
        <v/>
      </c>
      <c r="AE4993" s="18" t="str">
        <f t="shared" si="1169"/>
        <v/>
      </c>
      <c r="AG4993" s="95" t="str">
        <f>IF($C4993="", "", IF(IFERROR(INDEX(Ingredients!C$11:C$310, MATCH($C4993, Ingredients!$B$11:$B$310, 0)), "")="", "", IFERROR(INDEX(Ingredients!C$11:C$310, MATCH($C4993, Ingredients!$B$11:$B$310, 0)), "")))</f>
        <v/>
      </c>
      <c r="AH4993" s="105" t="str">
        <f>IF($C4993="", "", IF(IFERROR(INDEX(Ingredients!D$11:D$310, MATCH($C4993, Ingredients!$B$11:$B$310, 0)), "")="", "", IFERROR(INDEX(Ingredients!D$11:D$310, MATCH($C4993, Ingredients!$B$11:$B$310, 0)), "")))</f>
        <v/>
      </c>
      <c r="AI4993" s="106" t="str">
        <f>IF($C4993="", "", IF(IFERROR(INDEX(Ingredients!E$11:E$310, MATCH($C4993, Ingredients!$B$11:$B$310, 0)), "")="", "", IFERROR(INDEX(Ingredients!E$11:E$310, MATCH($C4993, Ingredients!$B$11:$B$310, 0)), "")))</f>
        <v/>
      </c>
      <c r="AJ4993" s="108" t="str">
        <f>IF($C4993="", "", IF(IFERROR(INDEX(Ingredients!F$11:F$310, MATCH($C4993, Ingredients!$B$11:$B$310, 0)), "")="", "", IFERROR(INDEX(Ingredients!F$11:F$310, MATCH($C4993, Ingredients!$B$11:$B$310, 0)), "")))</f>
        <v/>
      </c>
      <c r="AK4993" s="106" t="str">
        <f>IF($C4993="", "", IF(IFERROR(INDEX(Ingredients!G$11:G$310, MATCH($C4993, Ingredients!$B$11:$B$310, 0)), "")="", "", IFERROR(INDEX(Ingredients!G$11:G$310, MATCH($C4993, Ingredients!$B$11:$B$310, 0)), "")))</f>
        <v/>
      </c>
      <c r="AL4993" s="79" t="str">
        <f>IF($C4993="", "", IF(IFERROR(INDEX(Ingredients!H$11:H$310, MATCH($C4993, Ingredients!$B$11:$B$310, 0)), "")="", "", IFERROR(INDEX(Ingredients!H$11:H$310, MATCH($C4993, Ingredients!$B$11:$B$310, 0)), "")))</f>
        <v/>
      </c>
      <c r="AN4993" s="83" t="str">
        <f t="shared" si="1160"/>
        <v/>
      </c>
      <c r="AP4993" s="114" t="str">
        <f t="shared" si="1170"/>
        <v/>
      </c>
      <c r="AR4993" s="117" t="str">
        <f>IF($C4993="", "", IF(IFERROR(INDEX(Ingredients!$AI$11:$AI$310, MATCH($C4993, Ingredients!$B$11:$B$310, 0)), "")="", "", IFERROR(INDEX(Ingredients!$AI$11:$AI$310, MATCH($C4993, Ingredients!$B$11:$B$310, 0)), "")))</f>
        <v/>
      </c>
      <c r="AT4993" s="120" t="str">
        <f t="shared" si="1171"/>
        <v/>
      </c>
      <c r="AV4993" s="90" t="str">
        <f t="shared" si="1161"/>
        <v/>
      </c>
      <c r="AX4993" s="90" t="str">
        <f>IF($AV4993="", "", COUNTIF($AV$11:$AV$5010, "&lt;"&amp;$AV4993)+1+COUNTIF($AV$11:$AV4993, $AV4993)-1)</f>
        <v/>
      </c>
      <c r="AZ4993" s="111" t="str">
        <f>IF($B4993="", "", SUMIF('Shopping List'!$AV$11:$AV$25, $B4993, 'Shopping List'!$BN$11:$BN$25))</f>
        <v/>
      </c>
      <c r="BB4993" s="117" t="str">
        <f t="shared" si="1172"/>
        <v/>
      </c>
    </row>
    <row r="4994" spans="1:54" x14ac:dyDescent="0.25">
      <c r="A4994" s="4"/>
      <c r="B4994" s="37"/>
      <c r="C4994" s="124"/>
      <c r="D4994" s="39"/>
      <c r="E4994" s="125"/>
      <c r="F4994" s="48"/>
      <c r="G4994" s="4"/>
      <c r="H4994" s="4"/>
      <c r="I4994" s="95" t="str">
        <f>IF($C4994="", "", IF(IFERROR(INDEX(Ingredients!$C$11:$C$310, MATCH($C4994, Ingredients!$B$11:$B$310, 0)), "")="", "", IFERROR(INDEX(Ingredients!$C$11:$C$310, MATCH($C4994, Ingredients!$B$11:$B$310, 0)), "")))</f>
        <v/>
      </c>
      <c r="J4994" s="73" t="str">
        <f>IF($B4994="", "", IF(IFERROR(INDEX(Meals!$C$11:$C$260, MATCH($B4994, Meals!$B$11:$B$260, 0)), "")="", "", IFERROR(INDEX(Meals!$C$11:$C$260, MATCH($B4994, Meals!$B$11:$B$260, 0)), "")))</f>
        <v/>
      </c>
      <c r="K4994" s="4"/>
      <c r="L4994" s="72" t="str">
        <f t="shared" si="1162"/>
        <v/>
      </c>
      <c r="M4994" s="73" t="str">
        <f t="shared" si="1163"/>
        <v/>
      </c>
      <c r="N4994" s="4"/>
      <c r="O4994" s="78" t="str">
        <f t="shared" si="1164"/>
        <v/>
      </c>
      <c r="P4994" s="79" t="str">
        <f t="shared" si="1165"/>
        <v/>
      </c>
      <c r="Q4994" s="4"/>
      <c r="R4994" s="90" t="str">
        <f t="shared" si="1166"/>
        <v/>
      </c>
      <c r="S4994" s="4"/>
      <c r="Y4994" s="18" t="str">
        <f t="shared" si="1167"/>
        <v/>
      </c>
      <c r="AA4994" s="18" t="str">
        <f t="shared" si="1158"/>
        <v/>
      </c>
      <c r="AB4994" s="18" t="str">
        <f t="shared" si="1159"/>
        <v/>
      </c>
      <c r="AC4994" s="18" t="str">
        <f t="shared" si="1168"/>
        <v/>
      </c>
      <c r="AD4994" s="18" t="str">
        <f t="shared" si="1168"/>
        <v/>
      </c>
      <c r="AE4994" s="18" t="str">
        <f t="shared" si="1169"/>
        <v/>
      </c>
      <c r="AG4994" s="95" t="str">
        <f>IF($C4994="", "", IF(IFERROR(INDEX(Ingredients!C$11:C$310, MATCH($C4994, Ingredients!$B$11:$B$310, 0)), "")="", "", IFERROR(INDEX(Ingredients!C$11:C$310, MATCH($C4994, Ingredients!$B$11:$B$310, 0)), "")))</f>
        <v/>
      </c>
      <c r="AH4994" s="105" t="str">
        <f>IF($C4994="", "", IF(IFERROR(INDEX(Ingredients!D$11:D$310, MATCH($C4994, Ingredients!$B$11:$B$310, 0)), "")="", "", IFERROR(INDEX(Ingredients!D$11:D$310, MATCH($C4994, Ingredients!$B$11:$B$310, 0)), "")))</f>
        <v/>
      </c>
      <c r="AI4994" s="106" t="str">
        <f>IF($C4994="", "", IF(IFERROR(INDEX(Ingredients!E$11:E$310, MATCH($C4994, Ingredients!$B$11:$B$310, 0)), "")="", "", IFERROR(INDEX(Ingredients!E$11:E$310, MATCH($C4994, Ingredients!$B$11:$B$310, 0)), "")))</f>
        <v/>
      </c>
      <c r="AJ4994" s="108" t="str">
        <f>IF($C4994="", "", IF(IFERROR(INDEX(Ingredients!F$11:F$310, MATCH($C4994, Ingredients!$B$11:$B$310, 0)), "")="", "", IFERROR(INDEX(Ingredients!F$11:F$310, MATCH($C4994, Ingredients!$B$11:$B$310, 0)), "")))</f>
        <v/>
      </c>
      <c r="AK4994" s="106" t="str">
        <f>IF($C4994="", "", IF(IFERROR(INDEX(Ingredients!G$11:G$310, MATCH($C4994, Ingredients!$B$11:$B$310, 0)), "")="", "", IFERROR(INDEX(Ingredients!G$11:G$310, MATCH($C4994, Ingredients!$B$11:$B$310, 0)), "")))</f>
        <v/>
      </c>
      <c r="AL4994" s="79" t="str">
        <f>IF($C4994="", "", IF(IFERROR(INDEX(Ingredients!H$11:H$310, MATCH($C4994, Ingredients!$B$11:$B$310, 0)), "")="", "", IFERROR(INDEX(Ingredients!H$11:H$310, MATCH($C4994, Ingredients!$B$11:$B$310, 0)), "")))</f>
        <v/>
      </c>
      <c r="AN4994" s="83" t="str">
        <f t="shared" si="1160"/>
        <v/>
      </c>
      <c r="AP4994" s="114" t="str">
        <f t="shared" si="1170"/>
        <v/>
      </c>
      <c r="AR4994" s="117" t="str">
        <f>IF($C4994="", "", IF(IFERROR(INDEX(Ingredients!$AI$11:$AI$310, MATCH($C4994, Ingredients!$B$11:$B$310, 0)), "")="", "", IFERROR(INDEX(Ingredients!$AI$11:$AI$310, MATCH($C4994, Ingredients!$B$11:$B$310, 0)), "")))</f>
        <v/>
      </c>
      <c r="AT4994" s="120" t="str">
        <f t="shared" si="1171"/>
        <v/>
      </c>
      <c r="AV4994" s="90" t="str">
        <f t="shared" si="1161"/>
        <v/>
      </c>
      <c r="AX4994" s="90" t="str">
        <f>IF($AV4994="", "", COUNTIF($AV$11:$AV$5010, "&lt;"&amp;$AV4994)+1+COUNTIF($AV$11:$AV4994, $AV4994)-1)</f>
        <v/>
      </c>
      <c r="AZ4994" s="111" t="str">
        <f>IF($B4994="", "", SUMIF('Shopping List'!$AV$11:$AV$25, $B4994, 'Shopping List'!$BN$11:$BN$25))</f>
        <v/>
      </c>
      <c r="BB4994" s="117" t="str">
        <f t="shared" si="1172"/>
        <v/>
      </c>
    </row>
    <row r="4995" spans="1:54" x14ac:dyDescent="0.25">
      <c r="A4995" s="4"/>
      <c r="B4995" s="37"/>
      <c r="C4995" s="124"/>
      <c r="D4995" s="39"/>
      <c r="E4995" s="125"/>
      <c r="F4995" s="48"/>
      <c r="G4995" s="4"/>
      <c r="H4995" s="4"/>
      <c r="I4995" s="95" t="str">
        <f>IF($C4995="", "", IF(IFERROR(INDEX(Ingredients!$C$11:$C$310, MATCH($C4995, Ingredients!$B$11:$B$310, 0)), "")="", "", IFERROR(INDEX(Ingredients!$C$11:$C$310, MATCH($C4995, Ingredients!$B$11:$B$310, 0)), "")))</f>
        <v/>
      </c>
      <c r="J4995" s="73" t="str">
        <f>IF($B4995="", "", IF(IFERROR(INDEX(Meals!$C$11:$C$260, MATCH($B4995, Meals!$B$11:$B$260, 0)), "")="", "", IFERROR(INDEX(Meals!$C$11:$C$260, MATCH($B4995, Meals!$B$11:$B$260, 0)), "")))</f>
        <v/>
      </c>
      <c r="K4995" s="4"/>
      <c r="L4995" s="72" t="str">
        <f t="shared" si="1162"/>
        <v/>
      </c>
      <c r="M4995" s="73" t="str">
        <f t="shared" si="1163"/>
        <v/>
      </c>
      <c r="N4995" s="4"/>
      <c r="O4995" s="78" t="str">
        <f t="shared" si="1164"/>
        <v/>
      </c>
      <c r="P4995" s="79" t="str">
        <f t="shared" si="1165"/>
        <v/>
      </c>
      <c r="Q4995" s="4"/>
      <c r="R4995" s="90" t="str">
        <f t="shared" si="1166"/>
        <v/>
      </c>
      <c r="S4995" s="4"/>
      <c r="Y4995" s="18" t="str">
        <f t="shared" si="1167"/>
        <v/>
      </c>
      <c r="AA4995" s="18" t="str">
        <f t="shared" si="1158"/>
        <v/>
      </c>
      <c r="AB4995" s="18" t="str">
        <f t="shared" si="1159"/>
        <v/>
      </c>
      <c r="AC4995" s="18" t="str">
        <f t="shared" si="1168"/>
        <v/>
      </c>
      <c r="AD4995" s="18" t="str">
        <f t="shared" si="1168"/>
        <v/>
      </c>
      <c r="AE4995" s="18" t="str">
        <f t="shared" si="1169"/>
        <v/>
      </c>
      <c r="AG4995" s="95" t="str">
        <f>IF($C4995="", "", IF(IFERROR(INDEX(Ingredients!C$11:C$310, MATCH($C4995, Ingredients!$B$11:$B$310, 0)), "")="", "", IFERROR(INDEX(Ingredients!C$11:C$310, MATCH($C4995, Ingredients!$B$11:$B$310, 0)), "")))</f>
        <v/>
      </c>
      <c r="AH4995" s="105" t="str">
        <f>IF($C4995="", "", IF(IFERROR(INDEX(Ingredients!D$11:D$310, MATCH($C4995, Ingredients!$B$11:$B$310, 0)), "")="", "", IFERROR(INDEX(Ingredients!D$11:D$310, MATCH($C4995, Ingredients!$B$11:$B$310, 0)), "")))</f>
        <v/>
      </c>
      <c r="AI4995" s="106" t="str">
        <f>IF($C4995="", "", IF(IFERROR(INDEX(Ingredients!E$11:E$310, MATCH($C4995, Ingredients!$B$11:$B$310, 0)), "")="", "", IFERROR(INDEX(Ingredients!E$11:E$310, MATCH($C4995, Ingredients!$B$11:$B$310, 0)), "")))</f>
        <v/>
      </c>
      <c r="AJ4995" s="108" t="str">
        <f>IF($C4995="", "", IF(IFERROR(INDEX(Ingredients!F$11:F$310, MATCH($C4995, Ingredients!$B$11:$B$310, 0)), "")="", "", IFERROR(INDEX(Ingredients!F$11:F$310, MATCH($C4995, Ingredients!$B$11:$B$310, 0)), "")))</f>
        <v/>
      </c>
      <c r="AK4995" s="106" t="str">
        <f>IF($C4995="", "", IF(IFERROR(INDEX(Ingredients!G$11:G$310, MATCH($C4995, Ingredients!$B$11:$B$310, 0)), "")="", "", IFERROR(INDEX(Ingredients!G$11:G$310, MATCH($C4995, Ingredients!$B$11:$B$310, 0)), "")))</f>
        <v/>
      </c>
      <c r="AL4995" s="79" t="str">
        <f>IF($C4995="", "", IF(IFERROR(INDEX(Ingredients!H$11:H$310, MATCH($C4995, Ingredients!$B$11:$B$310, 0)), "")="", "", IFERROR(INDEX(Ingredients!H$11:H$310, MATCH($C4995, Ingredients!$B$11:$B$310, 0)), "")))</f>
        <v/>
      </c>
      <c r="AN4995" s="83" t="str">
        <f t="shared" si="1160"/>
        <v/>
      </c>
      <c r="AP4995" s="114" t="str">
        <f t="shared" si="1170"/>
        <v/>
      </c>
      <c r="AR4995" s="117" t="str">
        <f>IF($C4995="", "", IF(IFERROR(INDEX(Ingredients!$AI$11:$AI$310, MATCH($C4995, Ingredients!$B$11:$B$310, 0)), "")="", "", IFERROR(INDEX(Ingredients!$AI$11:$AI$310, MATCH($C4995, Ingredients!$B$11:$B$310, 0)), "")))</f>
        <v/>
      </c>
      <c r="AT4995" s="120" t="str">
        <f t="shared" si="1171"/>
        <v/>
      </c>
      <c r="AV4995" s="90" t="str">
        <f t="shared" si="1161"/>
        <v/>
      </c>
      <c r="AX4995" s="90" t="str">
        <f>IF($AV4995="", "", COUNTIF($AV$11:$AV$5010, "&lt;"&amp;$AV4995)+1+COUNTIF($AV$11:$AV4995, $AV4995)-1)</f>
        <v/>
      </c>
      <c r="AZ4995" s="111" t="str">
        <f>IF($B4995="", "", SUMIF('Shopping List'!$AV$11:$AV$25, $B4995, 'Shopping List'!$BN$11:$BN$25))</f>
        <v/>
      </c>
      <c r="BB4995" s="117" t="str">
        <f t="shared" si="1172"/>
        <v/>
      </c>
    </row>
    <row r="4996" spans="1:54" x14ac:dyDescent="0.25">
      <c r="A4996" s="4"/>
      <c r="B4996" s="37"/>
      <c r="C4996" s="124"/>
      <c r="D4996" s="39"/>
      <c r="E4996" s="125"/>
      <c r="F4996" s="48"/>
      <c r="G4996" s="4"/>
      <c r="H4996" s="4"/>
      <c r="I4996" s="95" t="str">
        <f>IF($C4996="", "", IF(IFERROR(INDEX(Ingredients!$C$11:$C$310, MATCH($C4996, Ingredients!$B$11:$B$310, 0)), "")="", "", IFERROR(INDEX(Ingredients!$C$11:$C$310, MATCH($C4996, Ingredients!$B$11:$B$310, 0)), "")))</f>
        <v/>
      </c>
      <c r="J4996" s="73" t="str">
        <f>IF($B4996="", "", IF(IFERROR(INDEX(Meals!$C$11:$C$260, MATCH($B4996, Meals!$B$11:$B$260, 0)), "")="", "", IFERROR(INDEX(Meals!$C$11:$C$260, MATCH($B4996, Meals!$B$11:$B$260, 0)), "")))</f>
        <v/>
      </c>
      <c r="K4996" s="4"/>
      <c r="L4996" s="72" t="str">
        <f t="shared" si="1162"/>
        <v/>
      </c>
      <c r="M4996" s="73" t="str">
        <f t="shared" si="1163"/>
        <v/>
      </c>
      <c r="N4996" s="4"/>
      <c r="O4996" s="78" t="str">
        <f t="shared" si="1164"/>
        <v/>
      </c>
      <c r="P4996" s="79" t="str">
        <f t="shared" si="1165"/>
        <v/>
      </c>
      <c r="Q4996" s="4"/>
      <c r="R4996" s="90" t="str">
        <f t="shared" si="1166"/>
        <v/>
      </c>
      <c r="S4996" s="4"/>
      <c r="Y4996" s="18" t="str">
        <f t="shared" si="1167"/>
        <v/>
      </c>
      <c r="AA4996" s="18" t="str">
        <f t="shared" si="1158"/>
        <v/>
      </c>
      <c r="AB4996" s="18" t="str">
        <f t="shared" si="1159"/>
        <v/>
      </c>
      <c r="AC4996" s="18" t="str">
        <f t="shared" si="1168"/>
        <v/>
      </c>
      <c r="AD4996" s="18" t="str">
        <f t="shared" si="1168"/>
        <v/>
      </c>
      <c r="AE4996" s="18" t="str">
        <f t="shared" si="1169"/>
        <v/>
      </c>
      <c r="AG4996" s="95" t="str">
        <f>IF($C4996="", "", IF(IFERROR(INDEX(Ingredients!C$11:C$310, MATCH($C4996, Ingredients!$B$11:$B$310, 0)), "")="", "", IFERROR(INDEX(Ingredients!C$11:C$310, MATCH($C4996, Ingredients!$B$11:$B$310, 0)), "")))</f>
        <v/>
      </c>
      <c r="AH4996" s="105" t="str">
        <f>IF($C4996="", "", IF(IFERROR(INDEX(Ingredients!D$11:D$310, MATCH($C4996, Ingredients!$B$11:$B$310, 0)), "")="", "", IFERROR(INDEX(Ingredients!D$11:D$310, MATCH($C4996, Ingredients!$B$11:$B$310, 0)), "")))</f>
        <v/>
      </c>
      <c r="AI4996" s="106" t="str">
        <f>IF($C4996="", "", IF(IFERROR(INDEX(Ingredients!E$11:E$310, MATCH($C4996, Ingredients!$B$11:$B$310, 0)), "")="", "", IFERROR(INDEX(Ingredients!E$11:E$310, MATCH($C4996, Ingredients!$B$11:$B$310, 0)), "")))</f>
        <v/>
      </c>
      <c r="AJ4996" s="108" t="str">
        <f>IF($C4996="", "", IF(IFERROR(INDEX(Ingredients!F$11:F$310, MATCH($C4996, Ingredients!$B$11:$B$310, 0)), "")="", "", IFERROR(INDEX(Ingredients!F$11:F$310, MATCH($C4996, Ingredients!$B$11:$B$310, 0)), "")))</f>
        <v/>
      </c>
      <c r="AK4996" s="106" t="str">
        <f>IF($C4996="", "", IF(IFERROR(INDEX(Ingredients!G$11:G$310, MATCH($C4996, Ingredients!$B$11:$B$310, 0)), "")="", "", IFERROR(INDEX(Ingredients!G$11:G$310, MATCH($C4996, Ingredients!$B$11:$B$310, 0)), "")))</f>
        <v/>
      </c>
      <c r="AL4996" s="79" t="str">
        <f>IF($C4996="", "", IF(IFERROR(INDEX(Ingredients!H$11:H$310, MATCH($C4996, Ingredients!$B$11:$B$310, 0)), "")="", "", IFERROR(INDEX(Ingredients!H$11:H$310, MATCH($C4996, Ingredients!$B$11:$B$310, 0)), "")))</f>
        <v/>
      </c>
      <c r="AN4996" s="83" t="str">
        <f t="shared" si="1160"/>
        <v/>
      </c>
      <c r="AP4996" s="114" t="str">
        <f t="shared" si="1170"/>
        <v/>
      </c>
      <c r="AR4996" s="117" t="str">
        <f>IF($C4996="", "", IF(IFERROR(INDEX(Ingredients!$AI$11:$AI$310, MATCH($C4996, Ingredients!$B$11:$B$310, 0)), "")="", "", IFERROR(INDEX(Ingredients!$AI$11:$AI$310, MATCH($C4996, Ingredients!$B$11:$B$310, 0)), "")))</f>
        <v/>
      </c>
      <c r="AT4996" s="120" t="str">
        <f t="shared" si="1171"/>
        <v/>
      </c>
      <c r="AV4996" s="90" t="str">
        <f t="shared" si="1161"/>
        <v/>
      </c>
      <c r="AX4996" s="90" t="str">
        <f>IF($AV4996="", "", COUNTIF($AV$11:$AV$5010, "&lt;"&amp;$AV4996)+1+COUNTIF($AV$11:$AV4996, $AV4996)-1)</f>
        <v/>
      </c>
      <c r="AZ4996" s="111" t="str">
        <f>IF($B4996="", "", SUMIF('Shopping List'!$AV$11:$AV$25, $B4996, 'Shopping List'!$BN$11:$BN$25))</f>
        <v/>
      </c>
      <c r="BB4996" s="117" t="str">
        <f t="shared" si="1172"/>
        <v/>
      </c>
    </row>
    <row r="4997" spans="1:54" x14ac:dyDescent="0.25">
      <c r="A4997" s="4"/>
      <c r="B4997" s="37"/>
      <c r="C4997" s="124"/>
      <c r="D4997" s="39"/>
      <c r="E4997" s="125"/>
      <c r="F4997" s="48"/>
      <c r="G4997" s="4"/>
      <c r="H4997" s="4"/>
      <c r="I4997" s="95" t="str">
        <f>IF($C4997="", "", IF(IFERROR(INDEX(Ingredients!$C$11:$C$310, MATCH($C4997, Ingredients!$B$11:$B$310, 0)), "")="", "", IFERROR(INDEX(Ingredients!$C$11:$C$310, MATCH($C4997, Ingredients!$B$11:$B$310, 0)), "")))</f>
        <v/>
      </c>
      <c r="J4997" s="73" t="str">
        <f>IF($B4997="", "", IF(IFERROR(INDEX(Meals!$C$11:$C$260, MATCH($B4997, Meals!$B$11:$B$260, 0)), "")="", "", IFERROR(INDEX(Meals!$C$11:$C$260, MATCH($B4997, Meals!$B$11:$B$260, 0)), "")))</f>
        <v/>
      </c>
      <c r="K4997" s="4"/>
      <c r="L4997" s="72" t="str">
        <f t="shared" si="1162"/>
        <v/>
      </c>
      <c r="M4997" s="73" t="str">
        <f t="shared" si="1163"/>
        <v/>
      </c>
      <c r="N4997" s="4"/>
      <c r="O4997" s="78" t="str">
        <f t="shared" si="1164"/>
        <v/>
      </c>
      <c r="P4997" s="79" t="str">
        <f t="shared" si="1165"/>
        <v/>
      </c>
      <c r="Q4997" s="4"/>
      <c r="R4997" s="90" t="str">
        <f t="shared" si="1166"/>
        <v/>
      </c>
      <c r="S4997" s="4"/>
      <c r="Y4997" s="18" t="str">
        <f t="shared" si="1167"/>
        <v/>
      </c>
      <c r="AA4997" s="18" t="str">
        <f t="shared" si="1158"/>
        <v/>
      </c>
      <c r="AB4997" s="18" t="str">
        <f t="shared" si="1159"/>
        <v/>
      </c>
      <c r="AC4997" s="18" t="str">
        <f t="shared" si="1168"/>
        <v/>
      </c>
      <c r="AD4997" s="18" t="str">
        <f t="shared" si="1168"/>
        <v/>
      </c>
      <c r="AE4997" s="18" t="str">
        <f t="shared" si="1169"/>
        <v/>
      </c>
      <c r="AG4997" s="95" t="str">
        <f>IF($C4997="", "", IF(IFERROR(INDEX(Ingredients!C$11:C$310, MATCH($C4997, Ingredients!$B$11:$B$310, 0)), "")="", "", IFERROR(INDEX(Ingredients!C$11:C$310, MATCH($C4997, Ingredients!$B$11:$B$310, 0)), "")))</f>
        <v/>
      </c>
      <c r="AH4997" s="105" t="str">
        <f>IF($C4997="", "", IF(IFERROR(INDEX(Ingredients!D$11:D$310, MATCH($C4997, Ingredients!$B$11:$B$310, 0)), "")="", "", IFERROR(INDEX(Ingredients!D$11:D$310, MATCH($C4997, Ingredients!$B$11:$B$310, 0)), "")))</f>
        <v/>
      </c>
      <c r="AI4997" s="106" t="str">
        <f>IF($C4997="", "", IF(IFERROR(INDEX(Ingredients!E$11:E$310, MATCH($C4997, Ingredients!$B$11:$B$310, 0)), "")="", "", IFERROR(INDEX(Ingredients!E$11:E$310, MATCH($C4997, Ingredients!$B$11:$B$310, 0)), "")))</f>
        <v/>
      </c>
      <c r="AJ4997" s="108" t="str">
        <f>IF($C4997="", "", IF(IFERROR(INDEX(Ingredients!F$11:F$310, MATCH($C4997, Ingredients!$B$11:$B$310, 0)), "")="", "", IFERROR(INDEX(Ingredients!F$11:F$310, MATCH($C4997, Ingredients!$B$11:$B$310, 0)), "")))</f>
        <v/>
      </c>
      <c r="AK4997" s="106" t="str">
        <f>IF($C4997="", "", IF(IFERROR(INDEX(Ingredients!G$11:G$310, MATCH($C4997, Ingredients!$B$11:$B$310, 0)), "")="", "", IFERROR(INDEX(Ingredients!G$11:G$310, MATCH($C4997, Ingredients!$B$11:$B$310, 0)), "")))</f>
        <v/>
      </c>
      <c r="AL4997" s="79" t="str">
        <f>IF($C4997="", "", IF(IFERROR(INDEX(Ingredients!H$11:H$310, MATCH($C4997, Ingredients!$B$11:$B$310, 0)), "")="", "", IFERROR(INDEX(Ingredients!H$11:H$310, MATCH($C4997, Ingredients!$B$11:$B$310, 0)), "")))</f>
        <v/>
      </c>
      <c r="AN4997" s="83" t="str">
        <f t="shared" si="1160"/>
        <v/>
      </c>
      <c r="AP4997" s="114" t="str">
        <f t="shared" si="1170"/>
        <v/>
      </c>
      <c r="AR4997" s="117" t="str">
        <f>IF($C4997="", "", IF(IFERROR(INDEX(Ingredients!$AI$11:$AI$310, MATCH($C4997, Ingredients!$B$11:$B$310, 0)), "")="", "", IFERROR(INDEX(Ingredients!$AI$11:$AI$310, MATCH($C4997, Ingredients!$B$11:$B$310, 0)), "")))</f>
        <v/>
      </c>
      <c r="AT4997" s="120" t="str">
        <f t="shared" si="1171"/>
        <v/>
      </c>
      <c r="AV4997" s="90" t="str">
        <f t="shared" si="1161"/>
        <v/>
      </c>
      <c r="AX4997" s="90" t="str">
        <f>IF($AV4997="", "", COUNTIF($AV$11:$AV$5010, "&lt;"&amp;$AV4997)+1+COUNTIF($AV$11:$AV4997, $AV4997)-1)</f>
        <v/>
      </c>
      <c r="AZ4997" s="111" t="str">
        <f>IF($B4997="", "", SUMIF('Shopping List'!$AV$11:$AV$25, $B4997, 'Shopping List'!$BN$11:$BN$25))</f>
        <v/>
      </c>
      <c r="BB4997" s="117" t="str">
        <f t="shared" si="1172"/>
        <v/>
      </c>
    </row>
    <row r="4998" spans="1:54" x14ac:dyDescent="0.25">
      <c r="A4998" s="4"/>
      <c r="B4998" s="37"/>
      <c r="C4998" s="124"/>
      <c r="D4998" s="39"/>
      <c r="E4998" s="125"/>
      <c r="F4998" s="48"/>
      <c r="G4998" s="4"/>
      <c r="H4998" s="4"/>
      <c r="I4998" s="95" t="str">
        <f>IF($C4998="", "", IF(IFERROR(INDEX(Ingredients!$C$11:$C$310, MATCH($C4998, Ingredients!$B$11:$B$310, 0)), "")="", "", IFERROR(INDEX(Ingredients!$C$11:$C$310, MATCH($C4998, Ingredients!$B$11:$B$310, 0)), "")))</f>
        <v/>
      </c>
      <c r="J4998" s="73" t="str">
        <f>IF($B4998="", "", IF(IFERROR(INDEX(Meals!$C$11:$C$260, MATCH($B4998, Meals!$B$11:$B$260, 0)), "")="", "", IFERROR(INDEX(Meals!$C$11:$C$260, MATCH($B4998, Meals!$B$11:$B$260, 0)), "")))</f>
        <v/>
      </c>
      <c r="K4998" s="4"/>
      <c r="L4998" s="72" t="str">
        <f t="shared" si="1162"/>
        <v/>
      </c>
      <c r="M4998" s="73" t="str">
        <f t="shared" si="1163"/>
        <v/>
      </c>
      <c r="N4998" s="4"/>
      <c r="O4998" s="78" t="str">
        <f t="shared" si="1164"/>
        <v/>
      </c>
      <c r="P4998" s="79" t="str">
        <f t="shared" si="1165"/>
        <v/>
      </c>
      <c r="Q4998" s="4"/>
      <c r="R4998" s="90" t="str">
        <f t="shared" si="1166"/>
        <v/>
      </c>
      <c r="S4998" s="4"/>
      <c r="Y4998" s="18" t="str">
        <f t="shared" si="1167"/>
        <v/>
      </c>
      <c r="AA4998" s="18" t="str">
        <f t="shared" si="1158"/>
        <v/>
      </c>
      <c r="AB4998" s="18" t="str">
        <f t="shared" si="1159"/>
        <v/>
      </c>
      <c r="AC4998" s="18" t="str">
        <f t="shared" si="1168"/>
        <v/>
      </c>
      <c r="AD4998" s="18" t="str">
        <f t="shared" si="1168"/>
        <v/>
      </c>
      <c r="AE4998" s="18" t="str">
        <f t="shared" si="1169"/>
        <v/>
      </c>
      <c r="AG4998" s="95" t="str">
        <f>IF($C4998="", "", IF(IFERROR(INDEX(Ingredients!C$11:C$310, MATCH($C4998, Ingredients!$B$11:$B$310, 0)), "")="", "", IFERROR(INDEX(Ingredients!C$11:C$310, MATCH($C4998, Ingredients!$B$11:$B$310, 0)), "")))</f>
        <v/>
      </c>
      <c r="AH4998" s="105" t="str">
        <f>IF($C4998="", "", IF(IFERROR(INDEX(Ingredients!D$11:D$310, MATCH($C4998, Ingredients!$B$11:$B$310, 0)), "")="", "", IFERROR(INDEX(Ingredients!D$11:D$310, MATCH($C4998, Ingredients!$B$11:$B$310, 0)), "")))</f>
        <v/>
      </c>
      <c r="AI4998" s="106" t="str">
        <f>IF($C4998="", "", IF(IFERROR(INDEX(Ingredients!E$11:E$310, MATCH($C4998, Ingredients!$B$11:$B$310, 0)), "")="", "", IFERROR(INDEX(Ingredients!E$11:E$310, MATCH($C4998, Ingredients!$B$11:$B$310, 0)), "")))</f>
        <v/>
      </c>
      <c r="AJ4998" s="108" t="str">
        <f>IF($C4998="", "", IF(IFERROR(INDEX(Ingredients!F$11:F$310, MATCH($C4998, Ingredients!$B$11:$B$310, 0)), "")="", "", IFERROR(INDEX(Ingredients!F$11:F$310, MATCH($C4998, Ingredients!$B$11:$B$310, 0)), "")))</f>
        <v/>
      </c>
      <c r="AK4998" s="106" t="str">
        <f>IF($C4998="", "", IF(IFERROR(INDEX(Ingredients!G$11:G$310, MATCH($C4998, Ingredients!$B$11:$B$310, 0)), "")="", "", IFERROR(INDEX(Ingredients!G$11:G$310, MATCH($C4998, Ingredients!$B$11:$B$310, 0)), "")))</f>
        <v/>
      </c>
      <c r="AL4998" s="79" t="str">
        <f>IF($C4998="", "", IF(IFERROR(INDEX(Ingredients!H$11:H$310, MATCH($C4998, Ingredients!$B$11:$B$310, 0)), "")="", "", IFERROR(INDEX(Ingredients!H$11:H$310, MATCH($C4998, Ingredients!$B$11:$B$310, 0)), "")))</f>
        <v/>
      </c>
      <c r="AN4998" s="83" t="str">
        <f t="shared" si="1160"/>
        <v/>
      </c>
      <c r="AP4998" s="114" t="str">
        <f t="shared" si="1170"/>
        <v/>
      </c>
      <c r="AR4998" s="117" t="str">
        <f>IF($C4998="", "", IF(IFERROR(INDEX(Ingredients!$AI$11:$AI$310, MATCH($C4998, Ingredients!$B$11:$B$310, 0)), "")="", "", IFERROR(INDEX(Ingredients!$AI$11:$AI$310, MATCH($C4998, Ingredients!$B$11:$B$310, 0)), "")))</f>
        <v/>
      </c>
      <c r="AT4998" s="120" t="str">
        <f t="shared" si="1171"/>
        <v/>
      </c>
      <c r="AV4998" s="90" t="str">
        <f t="shared" si="1161"/>
        <v/>
      </c>
      <c r="AX4998" s="90" t="str">
        <f>IF($AV4998="", "", COUNTIF($AV$11:$AV$5010, "&lt;"&amp;$AV4998)+1+COUNTIF($AV$11:$AV4998, $AV4998)-1)</f>
        <v/>
      </c>
      <c r="AZ4998" s="111" t="str">
        <f>IF($B4998="", "", SUMIF('Shopping List'!$AV$11:$AV$25, $B4998, 'Shopping List'!$BN$11:$BN$25))</f>
        <v/>
      </c>
      <c r="BB4998" s="117" t="str">
        <f t="shared" si="1172"/>
        <v/>
      </c>
    </row>
    <row r="4999" spans="1:54" x14ac:dyDescent="0.25">
      <c r="A4999" s="4"/>
      <c r="B4999" s="37"/>
      <c r="C4999" s="124"/>
      <c r="D4999" s="39"/>
      <c r="E4999" s="125"/>
      <c r="F4999" s="48"/>
      <c r="G4999" s="4"/>
      <c r="H4999" s="4"/>
      <c r="I4999" s="95" t="str">
        <f>IF($C4999="", "", IF(IFERROR(INDEX(Ingredients!$C$11:$C$310, MATCH($C4999, Ingredients!$B$11:$B$310, 0)), "")="", "", IFERROR(INDEX(Ingredients!$C$11:$C$310, MATCH($C4999, Ingredients!$B$11:$B$310, 0)), "")))</f>
        <v/>
      </c>
      <c r="J4999" s="73" t="str">
        <f>IF($B4999="", "", IF(IFERROR(INDEX(Meals!$C$11:$C$260, MATCH($B4999, Meals!$B$11:$B$260, 0)), "")="", "", IFERROR(INDEX(Meals!$C$11:$C$260, MATCH($B4999, Meals!$B$11:$B$260, 0)), "")))</f>
        <v/>
      </c>
      <c r="K4999" s="4"/>
      <c r="L4999" s="72" t="str">
        <f t="shared" si="1162"/>
        <v/>
      </c>
      <c r="M4999" s="73" t="str">
        <f t="shared" si="1163"/>
        <v/>
      </c>
      <c r="N4999" s="4"/>
      <c r="O4999" s="78" t="str">
        <f t="shared" si="1164"/>
        <v/>
      </c>
      <c r="P4999" s="79" t="str">
        <f t="shared" si="1165"/>
        <v/>
      </c>
      <c r="Q4999" s="4"/>
      <c r="R4999" s="90" t="str">
        <f t="shared" si="1166"/>
        <v/>
      </c>
      <c r="S4999" s="4"/>
      <c r="Y4999" s="18" t="str">
        <f t="shared" si="1167"/>
        <v/>
      </c>
      <c r="AA4999" s="18" t="str">
        <f t="shared" si="1158"/>
        <v/>
      </c>
      <c r="AB4999" s="18" t="str">
        <f t="shared" si="1159"/>
        <v/>
      </c>
      <c r="AC4999" s="18" t="str">
        <f t="shared" si="1168"/>
        <v/>
      </c>
      <c r="AD4999" s="18" t="str">
        <f t="shared" si="1168"/>
        <v/>
      </c>
      <c r="AE4999" s="18" t="str">
        <f t="shared" si="1169"/>
        <v/>
      </c>
      <c r="AG4999" s="95" t="str">
        <f>IF($C4999="", "", IF(IFERROR(INDEX(Ingredients!C$11:C$310, MATCH($C4999, Ingredients!$B$11:$B$310, 0)), "")="", "", IFERROR(INDEX(Ingredients!C$11:C$310, MATCH($C4999, Ingredients!$B$11:$B$310, 0)), "")))</f>
        <v/>
      </c>
      <c r="AH4999" s="105" t="str">
        <f>IF($C4999="", "", IF(IFERROR(INDEX(Ingredients!D$11:D$310, MATCH($C4999, Ingredients!$B$11:$B$310, 0)), "")="", "", IFERROR(INDEX(Ingredients!D$11:D$310, MATCH($C4999, Ingredients!$B$11:$B$310, 0)), "")))</f>
        <v/>
      </c>
      <c r="AI4999" s="106" t="str">
        <f>IF($C4999="", "", IF(IFERROR(INDEX(Ingredients!E$11:E$310, MATCH($C4999, Ingredients!$B$11:$B$310, 0)), "")="", "", IFERROR(INDEX(Ingredients!E$11:E$310, MATCH($C4999, Ingredients!$B$11:$B$310, 0)), "")))</f>
        <v/>
      </c>
      <c r="AJ4999" s="108" t="str">
        <f>IF($C4999="", "", IF(IFERROR(INDEX(Ingredients!F$11:F$310, MATCH($C4999, Ingredients!$B$11:$B$310, 0)), "")="", "", IFERROR(INDEX(Ingredients!F$11:F$310, MATCH($C4999, Ingredients!$B$11:$B$310, 0)), "")))</f>
        <v/>
      </c>
      <c r="AK4999" s="106" t="str">
        <f>IF($C4999="", "", IF(IFERROR(INDEX(Ingredients!G$11:G$310, MATCH($C4999, Ingredients!$B$11:$B$310, 0)), "")="", "", IFERROR(INDEX(Ingredients!G$11:G$310, MATCH($C4999, Ingredients!$B$11:$B$310, 0)), "")))</f>
        <v/>
      </c>
      <c r="AL4999" s="79" t="str">
        <f>IF($C4999="", "", IF(IFERROR(INDEX(Ingredients!H$11:H$310, MATCH($C4999, Ingredients!$B$11:$B$310, 0)), "")="", "", IFERROR(INDEX(Ingredients!H$11:H$310, MATCH($C4999, Ingredients!$B$11:$B$310, 0)), "")))</f>
        <v/>
      </c>
      <c r="AN4999" s="83" t="str">
        <f t="shared" si="1160"/>
        <v/>
      </c>
      <c r="AP4999" s="114" t="str">
        <f t="shared" si="1170"/>
        <v/>
      </c>
      <c r="AR4999" s="117" t="str">
        <f>IF($C4999="", "", IF(IFERROR(INDEX(Ingredients!$AI$11:$AI$310, MATCH($C4999, Ingredients!$B$11:$B$310, 0)), "")="", "", IFERROR(INDEX(Ingredients!$AI$11:$AI$310, MATCH($C4999, Ingredients!$B$11:$B$310, 0)), "")))</f>
        <v/>
      </c>
      <c r="AT4999" s="120" t="str">
        <f t="shared" si="1171"/>
        <v/>
      </c>
      <c r="AV4999" s="90" t="str">
        <f t="shared" si="1161"/>
        <v/>
      </c>
      <c r="AX4999" s="90" t="str">
        <f>IF($AV4999="", "", COUNTIF($AV$11:$AV$5010, "&lt;"&amp;$AV4999)+1+COUNTIF($AV$11:$AV4999, $AV4999)-1)</f>
        <v/>
      </c>
      <c r="AZ4999" s="111" t="str">
        <f>IF($B4999="", "", SUMIF('Shopping List'!$AV$11:$AV$25, $B4999, 'Shopping List'!$BN$11:$BN$25))</f>
        <v/>
      </c>
      <c r="BB4999" s="117" t="str">
        <f t="shared" si="1172"/>
        <v/>
      </c>
    </row>
    <row r="5000" spans="1:54" x14ac:dyDescent="0.25">
      <c r="A5000" s="4"/>
      <c r="B5000" s="37"/>
      <c r="C5000" s="124"/>
      <c r="D5000" s="39"/>
      <c r="E5000" s="125"/>
      <c r="F5000" s="48"/>
      <c r="G5000" s="4"/>
      <c r="H5000" s="4"/>
      <c r="I5000" s="95" t="str">
        <f>IF($C5000="", "", IF(IFERROR(INDEX(Ingredients!$C$11:$C$310, MATCH($C5000, Ingredients!$B$11:$B$310, 0)), "")="", "", IFERROR(INDEX(Ingredients!$C$11:$C$310, MATCH($C5000, Ingredients!$B$11:$B$310, 0)), "")))</f>
        <v/>
      </c>
      <c r="J5000" s="73" t="str">
        <f>IF($B5000="", "", IF(IFERROR(INDEX(Meals!$C$11:$C$260, MATCH($B5000, Meals!$B$11:$B$260, 0)), "")="", "", IFERROR(INDEX(Meals!$C$11:$C$260, MATCH($B5000, Meals!$B$11:$B$260, 0)), "")))</f>
        <v/>
      </c>
      <c r="K5000" s="4"/>
      <c r="L5000" s="72" t="str">
        <f t="shared" si="1162"/>
        <v/>
      </c>
      <c r="M5000" s="73" t="str">
        <f t="shared" si="1163"/>
        <v/>
      </c>
      <c r="N5000" s="4"/>
      <c r="O5000" s="78" t="str">
        <f t="shared" si="1164"/>
        <v/>
      </c>
      <c r="P5000" s="79" t="str">
        <f t="shared" si="1165"/>
        <v/>
      </c>
      <c r="Q5000" s="4"/>
      <c r="R5000" s="90" t="str">
        <f t="shared" si="1166"/>
        <v/>
      </c>
      <c r="S5000" s="4"/>
      <c r="Y5000" s="18" t="str">
        <f t="shared" si="1167"/>
        <v/>
      </c>
      <c r="AA5000" s="18" t="str">
        <f t="shared" si="1158"/>
        <v/>
      </c>
      <c r="AB5000" s="18" t="str">
        <f t="shared" si="1159"/>
        <v/>
      </c>
      <c r="AC5000" s="18" t="str">
        <f t="shared" si="1168"/>
        <v/>
      </c>
      <c r="AD5000" s="18" t="str">
        <f t="shared" si="1168"/>
        <v/>
      </c>
      <c r="AE5000" s="18" t="str">
        <f t="shared" si="1169"/>
        <v/>
      </c>
      <c r="AG5000" s="95" t="str">
        <f>IF($C5000="", "", IF(IFERROR(INDEX(Ingredients!C$11:C$310, MATCH($C5000, Ingredients!$B$11:$B$310, 0)), "")="", "", IFERROR(INDEX(Ingredients!C$11:C$310, MATCH($C5000, Ingredients!$B$11:$B$310, 0)), "")))</f>
        <v/>
      </c>
      <c r="AH5000" s="105" t="str">
        <f>IF($C5000="", "", IF(IFERROR(INDEX(Ingredients!D$11:D$310, MATCH($C5000, Ingredients!$B$11:$B$310, 0)), "")="", "", IFERROR(INDEX(Ingredients!D$11:D$310, MATCH($C5000, Ingredients!$B$11:$B$310, 0)), "")))</f>
        <v/>
      </c>
      <c r="AI5000" s="106" t="str">
        <f>IF($C5000="", "", IF(IFERROR(INDEX(Ingredients!E$11:E$310, MATCH($C5000, Ingredients!$B$11:$B$310, 0)), "")="", "", IFERROR(INDEX(Ingredients!E$11:E$310, MATCH($C5000, Ingredients!$B$11:$B$310, 0)), "")))</f>
        <v/>
      </c>
      <c r="AJ5000" s="108" t="str">
        <f>IF($C5000="", "", IF(IFERROR(INDEX(Ingredients!F$11:F$310, MATCH($C5000, Ingredients!$B$11:$B$310, 0)), "")="", "", IFERROR(INDEX(Ingredients!F$11:F$310, MATCH($C5000, Ingredients!$B$11:$B$310, 0)), "")))</f>
        <v/>
      </c>
      <c r="AK5000" s="106" t="str">
        <f>IF($C5000="", "", IF(IFERROR(INDEX(Ingredients!G$11:G$310, MATCH($C5000, Ingredients!$B$11:$B$310, 0)), "")="", "", IFERROR(INDEX(Ingredients!G$11:G$310, MATCH($C5000, Ingredients!$B$11:$B$310, 0)), "")))</f>
        <v/>
      </c>
      <c r="AL5000" s="79" t="str">
        <f>IF($C5000="", "", IF(IFERROR(INDEX(Ingredients!H$11:H$310, MATCH($C5000, Ingredients!$B$11:$B$310, 0)), "")="", "", IFERROR(INDEX(Ingredients!H$11:H$310, MATCH($C5000, Ingredients!$B$11:$B$310, 0)), "")))</f>
        <v/>
      </c>
      <c r="AN5000" s="83" t="str">
        <f t="shared" si="1160"/>
        <v/>
      </c>
      <c r="AP5000" s="114" t="str">
        <f t="shared" si="1170"/>
        <v/>
      </c>
      <c r="AR5000" s="117" t="str">
        <f>IF($C5000="", "", IF(IFERROR(INDEX(Ingredients!$AI$11:$AI$310, MATCH($C5000, Ingredients!$B$11:$B$310, 0)), "")="", "", IFERROR(INDEX(Ingredients!$AI$11:$AI$310, MATCH($C5000, Ingredients!$B$11:$B$310, 0)), "")))</f>
        <v/>
      </c>
      <c r="AT5000" s="120" t="str">
        <f t="shared" si="1171"/>
        <v/>
      </c>
      <c r="AV5000" s="90" t="str">
        <f t="shared" si="1161"/>
        <v/>
      </c>
      <c r="AX5000" s="90" t="str">
        <f>IF($AV5000="", "", COUNTIF($AV$11:$AV$5010, "&lt;"&amp;$AV5000)+1+COUNTIF($AV$11:$AV5000, $AV5000)-1)</f>
        <v/>
      </c>
      <c r="AZ5000" s="111" t="str">
        <f>IF($B5000="", "", SUMIF('Shopping List'!$AV$11:$AV$25, $B5000, 'Shopping List'!$BN$11:$BN$25))</f>
        <v/>
      </c>
      <c r="BB5000" s="117" t="str">
        <f t="shared" si="1172"/>
        <v/>
      </c>
    </row>
    <row r="5001" spans="1:54" x14ac:dyDescent="0.25">
      <c r="A5001" s="4"/>
      <c r="B5001" s="37"/>
      <c r="C5001" s="124"/>
      <c r="D5001" s="39"/>
      <c r="E5001" s="125"/>
      <c r="F5001" s="48"/>
      <c r="G5001" s="4"/>
      <c r="H5001" s="4"/>
      <c r="I5001" s="95" t="str">
        <f>IF($C5001="", "", IF(IFERROR(INDEX(Ingredients!$C$11:$C$310, MATCH($C5001, Ingredients!$B$11:$B$310, 0)), "")="", "", IFERROR(INDEX(Ingredients!$C$11:$C$310, MATCH($C5001, Ingredients!$B$11:$B$310, 0)), "")))</f>
        <v/>
      </c>
      <c r="J5001" s="73" t="str">
        <f>IF($B5001="", "", IF(IFERROR(INDEX(Meals!$C$11:$C$260, MATCH($B5001, Meals!$B$11:$B$260, 0)), "")="", "", IFERROR(INDEX(Meals!$C$11:$C$260, MATCH($B5001, Meals!$B$11:$B$260, 0)), "")))</f>
        <v/>
      </c>
      <c r="K5001" s="4"/>
      <c r="L5001" s="72" t="str">
        <f t="shared" si="1162"/>
        <v/>
      </c>
      <c r="M5001" s="73" t="str">
        <f t="shared" si="1163"/>
        <v/>
      </c>
      <c r="N5001" s="4"/>
      <c r="O5001" s="78" t="str">
        <f t="shared" si="1164"/>
        <v/>
      </c>
      <c r="P5001" s="79" t="str">
        <f t="shared" si="1165"/>
        <v/>
      </c>
      <c r="Q5001" s="4"/>
      <c r="R5001" s="90" t="str">
        <f t="shared" si="1166"/>
        <v/>
      </c>
      <c r="S5001" s="4"/>
      <c r="Y5001" s="18" t="str">
        <f t="shared" si="1167"/>
        <v/>
      </c>
      <c r="AA5001" s="18" t="str">
        <f t="shared" si="1158"/>
        <v/>
      </c>
      <c r="AB5001" s="18" t="str">
        <f t="shared" si="1159"/>
        <v/>
      </c>
      <c r="AC5001" s="18" t="str">
        <f t="shared" si="1168"/>
        <v/>
      </c>
      <c r="AD5001" s="18" t="str">
        <f t="shared" si="1168"/>
        <v/>
      </c>
      <c r="AE5001" s="18" t="str">
        <f t="shared" si="1169"/>
        <v/>
      </c>
      <c r="AG5001" s="95" t="str">
        <f>IF($C5001="", "", IF(IFERROR(INDEX(Ingredients!C$11:C$310, MATCH($C5001, Ingredients!$B$11:$B$310, 0)), "")="", "", IFERROR(INDEX(Ingredients!C$11:C$310, MATCH($C5001, Ingredients!$B$11:$B$310, 0)), "")))</f>
        <v/>
      </c>
      <c r="AH5001" s="105" t="str">
        <f>IF($C5001="", "", IF(IFERROR(INDEX(Ingredients!D$11:D$310, MATCH($C5001, Ingredients!$B$11:$B$310, 0)), "")="", "", IFERROR(INDEX(Ingredients!D$11:D$310, MATCH($C5001, Ingredients!$B$11:$B$310, 0)), "")))</f>
        <v/>
      </c>
      <c r="AI5001" s="106" t="str">
        <f>IF($C5001="", "", IF(IFERROR(INDEX(Ingredients!E$11:E$310, MATCH($C5001, Ingredients!$B$11:$B$310, 0)), "")="", "", IFERROR(INDEX(Ingredients!E$11:E$310, MATCH($C5001, Ingredients!$B$11:$B$310, 0)), "")))</f>
        <v/>
      </c>
      <c r="AJ5001" s="108" t="str">
        <f>IF($C5001="", "", IF(IFERROR(INDEX(Ingredients!F$11:F$310, MATCH($C5001, Ingredients!$B$11:$B$310, 0)), "")="", "", IFERROR(INDEX(Ingredients!F$11:F$310, MATCH($C5001, Ingredients!$B$11:$B$310, 0)), "")))</f>
        <v/>
      </c>
      <c r="AK5001" s="106" t="str">
        <f>IF($C5001="", "", IF(IFERROR(INDEX(Ingredients!G$11:G$310, MATCH($C5001, Ingredients!$B$11:$B$310, 0)), "")="", "", IFERROR(INDEX(Ingredients!G$11:G$310, MATCH($C5001, Ingredients!$B$11:$B$310, 0)), "")))</f>
        <v/>
      </c>
      <c r="AL5001" s="79" t="str">
        <f>IF($C5001="", "", IF(IFERROR(INDEX(Ingredients!H$11:H$310, MATCH($C5001, Ingredients!$B$11:$B$310, 0)), "")="", "", IFERROR(INDEX(Ingredients!H$11:H$310, MATCH($C5001, Ingredients!$B$11:$B$310, 0)), "")))</f>
        <v/>
      </c>
      <c r="AN5001" s="83" t="str">
        <f t="shared" si="1160"/>
        <v/>
      </c>
      <c r="AP5001" s="114" t="str">
        <f t="shared" si="1170"/>
        <v/>
      </c>
      <c r="AR5001" s="117" t="str">
        <f>IF($C5001="", "", IF(IFERROR(INDEX(Ingredients!$AI$11:$AI$310, MATCH($C5001, Ingredients!$B$11:$B$310, 0)), "")="", "", IFERROR(INDEX(Ingredients!$AI$11:$AI$310, MATCH($C5001, Ingredients!$B$11:$B$310, 0)), "")))</f>
        <v/>
      </c>
      <c r="AT5001" s="120" t="str">
        <f t="shared" si="1171"/>
        <v/>
      </c>
      <c r="AV5001" s="90" t="str">
        <f t="shared" si="1161"/>
        <v/>
      </c>
      <c r="AX5001" s="90" t="str">
        <f>IF($AV5001="", "", COUNTIF($AV$11:$AV$5010, "&lt;"&amp;$AV5001)+1+COUNTIF($AV$11:$AV5001, $AV5001)-1)</f>
        <v/>
      </c>
      <c r="AZ5001" s="111" t="str">
        <f>IF($B5001="", "", SUMIF('Shopping List'!$AV$11:$AV$25, $B5001, 'Shopping List'!$BN$11:$BN$25))</f>
        <v/>
      </c>
      <c r="BB5001" s="117" t="str">
        <f t="shared" si="1172"/>
        <v/>
      </c>
    </row>
    <row r="5002" spans="1:54" x14ac:dyDescent="0.25">
      <c r="A5002" s="4"/>
      <c r="B5002" s="37"/>
      <c r="C5002" s="124"/>
      <c r="D5002" s="39"/>
      <c r="E5002" s="125"/>
      <c r="F5002" s="48"/>
      <c r="G5002" s="4"/>
      <c r="H5002" s="4"/>
      <c r="I5002" s="95" t="str">
        <f>IF($C5002="", "", IF(IFERROR(INDEX(Ingredients!$C$11:$C$310, MATCH($C5002, Ingredients!$B$11:$B$310, 0)), "")="", "", IFERROR(INDEX(Ingredients!$C$11:$C$310, MATCH($C5002, Ingredients!$B$11:$B$310, 0)), "")))</f>
        <v/>
      </c>
      <c r="J5002" s="73" t="str">
        <f>IF($B5002="", "", IF(IFERROR(INDEX(Meals!$C$11:$C$260, MATCH($B5002, Meals!$B$11:$B$260, 0)), "")="", "", IFERROR(INDEX(Meals!$C$11:$C$260, MATCH($B5002, Meals!$B$11:$B$260, 0)), "")))</f>
        <v/>
      </c>
      <c r="K5002" s="4"/>
      <c r="L5002" s="72" t="str">
        <f t="shared" si="1162"/>
        <v/>
      </c>
      <c r="M5002" s="73" t="str">
        <f t="shared" si="1163"/>
        <v/>
      </c>
      <c r="N5002" s="4"/>
      <c r="O5002" s="78" t="str">
        <f t="shared" si="1164"/>
        <v/>
      </c>
      <c r="P5002" s="79" t="str">
        <f t="shared" si="1165"/>
        <v/>
      </c>
      <c r="Q5002" s="4"/>
      <c r="R5002" s="90" t="str">
        <f t="shared" si="1166"/>
        <v/>
      </c>
      <c r="S5002" s="4"/>
      <c r="Y5002" s="18" t="str">
        <f t="shared" si="1167"/>
        <v/>
      </c>
      <c r="AA5002" s="18" t="str">
        <f t="shared" si="1158"/>
        <v/>
      </c>
      <c r="AB5002" s="18" t="str">
        <f t="shared" si="1159"/>
        <v/>
      </c>
      <c r="AC5002" s="18" t="str">
        <f t="shared" si="1168"/>
        <v/>
      </c>
      <c r="AD5002" s="18" t="str">
        <f t="shared" si="1168"/>
        <v/>
      </c>
      <c r="AE5002" s="18" t="str">
        <f t="shared" si="1169"/>
        <v/>
      </c>
      <c r="AG5002" s="95" t="str">
        <f>IF($C5002="", "", IF(IFERROR(INDEX(Ingredients!C$11:C$310, MATCH($C5002, Ingredients!$B$11:$B$310, 0)), "")="", "", IFERROR(INDEX(Ingredients!C$11:C$310, MATCH($C5002, Ingredients!$B$11:$B$310, 0)), "")))</f>
        <v/>
      </c>
      <c r="AH5002" s="105" t="str">
        <f>IF($C5002="", "", IF(IFERROR(INDEX(Ingredients!D$11:D$310, MATCH($C5002, Ingredients!$B$11:$B$310, 0)), "")="", "", IFERROR(INDEX(Ingredients!D$11:D$310, MATCH($C5002, Ingredients!$B$11:$B$310, 0)), "")))</f>
        <v/>
      </c>
      <c r="AI5002" s="106" t="str">
        <f>IF($C5002="", "", IF(IFERROR(INDEX(Ingredients!E$11:E$310, MATCH($C5002, Ingredients!$B$11:$B$310, 0)), "")="", "", IFERROR(INDEX(Ingredients!E$11:E$310, MATCH($C5002, Ingredients!$B$11:$B$310, 0)), "")))</f>
        <v/>
      </c>
      <c r="AJ5002" s="108" t="str">
        <f>IF($C5002="", "", IF(IFERROR(INDEX(Ingredients!F$11:F$310, MATCH($C5002, Ingredients!$B$11:$B$310, 0)), "")="", "", IFERROR(INDEX(Ingredients!F$11:F$310, MATCH($C5002, Ingredients!$B$11:$B$310, 0)), "")))</f>
        <v/>
      </c>
      <c r="AK5002" s="106" t="str">
        <f>IF($C5002="", "", IF(IFERROR(INDEX(Ingredients!G$11:G$310, MATCH($C5002, Ingredients!$B$11:$B$310, 0)), "")="", "", IFERROR(INDEX(Ingredients!G$11:G$310, MATCH($C5002, Ingredients!$B$11:$B$310, 0)), "")))</f>
        <v/>
      </c>
      <c r="AL5002" s="79" t="str">
        <f>IF($C5002="", "", IF(IFERROR(INDEX(Ingredients!H$11:H$310, MATCH($C5002, Ingredients!$B$11:$B$310, 0)), "")="", "", IFERROR(INDEX(Ingredients!H$11:H$310, MATCH($C5002, Ingredients!$B$11:$B$310, 0)), "")))</f>
        <v/>
      </c>
      <c r="AN5002" s="83" t="str">
        <f t="shared" si="1160"/>
        <v/>
      </c>
      <c r="AP5002" s="114" t="str">
        <f t="shared" si="1170"/>
        <v/>
      </c>
      <c r="AR5002" s="117" t="str">
        <f>IF($C5002="", "", IF(IFERROR(INDEX(Ingredients!$AI$11:$AI$310, MATCH($C5002, Ingredients!$B$11:$B$310, 0)), "")="", "", IFERROR(INDEX(Ingredients!$AI$11:$AI$310, MATCH($C5002, Ingredients!$B$11:$B$310, 0)), "")))</f>
        <v/>
      </c>
      <c r="AT5002" s="120" t="str">
        <f t="shared" si="1171"/>
        <v/>
      </c>
      <c r="AV5002" s="90" t="str">
        <f t="shared" si="1161"/>
        <v/>
      </c>
      <c r="AX5002" s="90" t="str">
        <f>IF($AV5002="", "", COUNTIF($AV$11:$AV$5010, "&lt;"&amp;$AV5002)+1+COUNTIF($AV$11:$AV5002, $AV5002)-1)</f>
        <v/>
      </c>
      <c r="AZ5002" s="111" t="str">
        <f>IF($B5002="", "", SUMIF('Shopping List'!$AV$11:$AV$25, $B5002, 'Shopping List'!$BN$11:$BN$25))</f>
        <v/>
      </c>
      <c r="BB5002" s="117" t="str">
        <f t="shared" si="1172"/>
        <v/>
      </c>
    </row>
    <row r="5003" spans="1:54" x14ac:dyDescent="0.25">
      <c r="A5003" s="4"/>
      <c r="B5003" s="37"/>
      <c r="C5003" s="124"/>
      <c r="D5003" s="39"/>
      <c r="E5003" s="125"/>
      <c r="F5003" s="48"/>
      <c r="G5003" s="4"/>
      <c r="H5003" s="4"/>
      <c r="I5003" s="95" t="str">
        <f>IF($C5003="", "", IF(IFERROR(INDEX(Ingredients!$C$11:$C$310, MATCH($C5003, Ingredients!$B$11:$B$310, 0)), "")="", "", IFERROR(INDEX(Ingredients!$C$11:$C$310, MATCH($C5003, Ingredients!$B$11:$B$310, 0)), "")))</f>
        <v/>
      </c>
      <c r="J5003" s="73" t="str">
        <f>IF($B5003="", "", IF(IFERROR(INDEX(Meals!$C$11:$C$260, MATCH($B5003, Meals!$B$11:$B$260, 0)), "")="", "", IFERROR(INDEX(Meals!$C$11:$C$260, MATCH($B5003, Meals!$B$11:$B$260, 0)), "")))</f>
        <v/>
      </c>
      <c r="K5003" s="4"/>
      <c r="L5003" s="72" t="str">
        <f t="shared" si="1162"/>
        <v/>
      </c>
      <c r="M5003" s="73" t="str">
        <f t="shared" si="1163"/>
        <v/>
      </c>
      <c r="N5003" s="4"/>
      <c r="O5003" s="78" t="str">
        <f t="shared" si="1164"/>
        <v/>
      </c>
      <c r="P5003" s="79" t="str">
        <f t="shared" si="1165"/>
        <v/>
      </c>
      <c r="Q5003" s="4"/>
      <c r="R5003" s="90" t="str">
        <f t="shared" si="1166"/>
        <v/>
      </c>
      <c r="S5003" s="4"/>
      <c r="Y5003" s="18" t="str">
        <f t="shared" si="1167"/>
        <v/>
      </c>
      <c r="AA5003" s="18" t="str">
        <f t="shared" ref="AA5003:AA5010" si="1173">IF($Y5003="", "", IF(AND(AA$5="X", B5003=""), $Y$6, IF(AND(NOT(B5003=""), COUNTIF(V$11:V$260, B5003)=0), $Y$7, "")))</f>
        <v/>
      </c>
      <c r="AB5003" s="18" t="str">
        <f t="shared" ref="AB5003:AB5010" si="1174">IF($Y5003="", "", IF(AND(AB$5="X", C5003=""), $Y$6, IF(AND(NOT(C5003=""), COUNTIF(W$11:W$310, C5003)=0), $Y$7, "")))</f>
        <v/>
      </c>
      <c r="AC5003" s="18" t="str">
        <f t="shared" si="1168"/>
        <v/>
      </c>
      <c r="AD5003" s="18" t="str">
        <f t="shared" si="1168"/>
        <v/>
      </c>
      <c r="AE5003" s="18" t="str">
        <f t="shared" si="1169"/>
        <v/>
      </c>
      <c r="AG5003" s="95" t="str">
        <f>IF($C5003="", "", IF(IFERROR(INDEX(Ingredients!C$11:C$310, MATCH($C5003, Ingredients!$B$11:$B$310, 0)), "")="", "", IFERROR(INDEX(Ingredients!C$11:C$310, MATCH($C5003, Ingredients!$B$11:$B$310, 0)), "")))</f>
        <v/>
      </c>
      <c r="AH5003" s="105" t="str">
        <f>IF($C5003="", "", IF(IFERROR(INDEX(Ingredients!D$11:D$310, MATCH($C5003, Ingredients!$B$11:$B$310, 0)), "")="", "", IFERROR(INDEX(Ingredients!D$11:D$310, MATCH($C5003, Ingredients!$B$11:$B$310, 0)), "")))</f>
        <v/>
      </c>
      <c r="AI5003" s="106" t="str">
        <f>IF($C5003="", "", IF(IFERROR(INDEX(Ingredients!E$11:E$310, MATCH($C5003, Ingredients!$B$11:$B$310, 0)), "")="", "", IFERROR(INDEX(Ingredients!E$11:E$310, MATCH($C5003, Ingredients!$B$11:$B$310, 0)), "")))</f>
        <v/>
      </c>
      <c r="AJ5003" s="108" t="str">
        <f>IF($C5003="", "", IF(IFERROR(INDEX(Ingredients!F$11:F$310, MATCH($C5003, Ingredients!$B$11:$B$310, 0)), "")="", "", IFERROR(INDEX(Ingredients!F$11:F$310, MATCH($C5003, Ingredients!$B$11:$B$310, 0)), "")))</f>
        <v/>
      </c>
      <c r="AK5003" s="106" t="str">
        <f>IF($C5003="", "", IF(IFERROR(INDEX(Ingredients!G$11:G$310, MATCH($C5003, Ingredients!$B$11:$B$310, 0)), "")="", "", IFERROR(INDEX(Ingredients!G$11:G$310, MATCH($C5003, Ingredients!$B$11:$B$310, 0)), "")))</f>
        <v/>
      </c>
      <c r="AL5003" s="79" t="str">
        <f>IF($C5003="", "", IF(IFERROR(INDEX(Ingredients!H$11:H$310, MATCH($C5003, Ingredients!$B$11:$B$310, 0)), "")="", "", IFERROR(INDEX(Ingredients!H$11:H$310, MATCH($C5003, Ingredients!$B$11:$B$310, 0)), "")))</f>
        <v/>
      </c>
      <c r="AN5003" s="83" t="str">
        <f t="shared" ref="AN5003:AN5010" si="1175">IF($D5003="", "", IFERROR(IF($AK5003=$AI5003, $AJ5003/$AH5003, $AJ5003), ""))</f>
        <v/>
      </c>
      <c r="AP5003" s="114" t="str">
        <f t="shared" si="1170"/>
        <v/>
      </c>
      <c r="AR5003" s="117" t="str">
        <f>IF($C5003="", "", IF(IFERROR(INDEX(Ingredients!$AI$11:$AI$310, MATCH($C5003, Ingredients!$B$11:$B$310, 0)), "")="", "", IFERROR(INDEX(Ingredients!$AI$11:$AI$310, MATCH($C5003, Ingredients!$B$11:$B$310, 0)), "")))</f>
        <v/>
      </c>
      <c r="AT5003" s="120" t="str">
        <f t="shared" si="1171"/>
        <v/>
      </c>
      <c r="AV5003" s="90" t="str">
        <f t="shared" ref="AV5003:AV5010" si="1176">IF($AT$8="", "", IF($B5003=$AT$8, $E5003, ""))</f>
        <v/>
      </c>
      <c r="AX5003" s="90" t="str">
        <f>IF($AV5003="", "", COUNTIF($AV$11:$AV$5010, "&lt;"&amp;$AV5003)+1+COUNTIF($AV$11:$AV5003, $AV5003)-1)</f>
        <v/>
      </c>
      <c r="AZ5003" s="111" t="str">
        <f>IF($B5003="", "", SUMIF('Shopping List'!$AV$11:$AV$25, $B5003, 'Shopping List'!$BN$11:$BN$25))</f>
        <v/>
      </c>
      <c r="BB5003" s="117" t="str">
        <f t="shared" si="1172"/>
        <v/>
      </c>
    </row>
    <row r="5004" spans="1:54" x14ac:dyDescent="0.25">
      <c r="A5004" s="4"/>
      <c r="B5004" s="37"/>
      <c r="C5004" s="124"/>
      <c r="D5004" s="39"/>
      <c r="E5004" s="125"/>
      <c r="F5004" s="48"/>
      <c r="G5004" s="4"/>
      <c r="H5004" s="4"/>
      <c r="I5004" s="95" t="str">
        <f>IF($C5004="", "", IF(IFERROR(INDEX(Ingredients!$C$11:$C$310, MATCH($C5004, Ingredients!$B$11:$B$310, 0)), "")="", "", IFERROR(INDEX(Ingredients!$C$11:$C$310, MATCH($C5004, Ingredients!$B$11:$B$310, 0)), "")))</f>
        <v/>
      </c>
      <c r="J5004" s="73" t="str">
        <f>IF($B5004="", "", IF(IFERROR(INDEX(Meals!$C$11:$C$260, MATCH($B5004, Meals!$B$11:$B$260, 0)), "")="", "", IFERROR(INDEX(Meals!$C$11:$C$260, MATCH($B5004, Meals!$B$11:$B$260, 0)), "")))</f>
        <v/>
      </c>
      <c r="K5004" s="4"/>
      <c r="L5004" s="72" t="str">
        <f t="shared" ref="L5004:L5010" si="1177">IF($D5004="", "", IFERROR(ROUND($AN5004*$D5004, 0), ""))</f>
        <v/>
      </c>
      <c r="M5004" s="73" t="str">
        <f t="shared" ref="M5004:M5010" si="1178">IFERROR(ROUND($L5004/$J5004, 0), "")</f>
        <v/>
      </c>
      <c r="N5004" s="4"/>
      <c r="O5004" s="78" t="str">
        <f t="shared" ref="O5004:O5010" si="1179">IF($D5004="", "", IFERROR(ROUND($AP5004*$D5004, 2), ""))</f>
        <v/>
      </c>
      <c r="P5004" s="79" t="str">
        <f t="shared" ref="P5004:P5010" si="1180">IFERROR(ROUND($O5004/$J5004, 2), "")</f>
        <v/>
      </c>
      <c r="Q5004" s="4"/>
      <c r="R5004" s="90" t="str">
        <f t="shared" ref="R5004:R5010" si="1181">IF(OR($D5004="", $AR5004=""), "", IF($AR5004&gt;=$D5004, $V$3, $V$4))</f>
        <v/>
      </c>
      <c r="S5004" s="4"/>
      <c r="Y5004" s="18" t="str">
        <f t="shared" ref="Y5004:Y5010" si="1182">IF(COUNTIF($B5004:$F5004, "")=5, "", "X")</f>
        <v/>
      </c>
      <c r="AA5004" s="18" t="str">
        <f t="shared" si="1173"/>
        <v/>
      </c>
      <c r="AB5004" s="18" t="str">
        <f t="shared" si="1174"/>
        <v/>
      </c>
      <c r="AC5004" s="18" t="str">
        <f t="shared" ref="AC5004:AD5010" si="1183">IF($Y5004="", "", IF(AND(AC$5="X", D5004=""), $Y$6, IF(AND(NOT(D5004=""), ISNUMBER(D5004)=FALSE), $Y$7, "")))</f>
        <v/>
      </c>
      <c r="AD5004" s="18" t="str">
        <f t="shared" si="1183"/>
        <v/>
      </c>
      <c r="AE5004" s="18" t="str">
        <f t="shared" ref="AE5004:AE5010" si="1184">IF($Y5004="", "", IF(AND(AE$5="X", F5004=""), $Y$6, ""))</f>
        <v/>
      </c>
      <c r="AG5004" s="95" t="str">
        <f>IF($C5004="", "", IF(IFERROR(INDEX(Ingredients!C$11:C$310, MATCH($C5004, Ingredients!$B$11:$B$310, 0)), "")="", "", IFERROR(INDEX(Ingredients!C$11:C$310, MATCH($C5004, Ingredients!$B$11:$B$310, 0)), "")))</f>
        <v/>
      </c>
      <c r="AH5004" s="105" t="str">
        <f>IF($C5004="", "", IF(IFERROR(INDEX(Ingredients!D$11:D$310, MATCH($C5004, Ingredients!$B$11:$B$310, 0)), "")="", "", IFERROR(INDEX(Ingredients!D$11:D$310, MATCH($C5004, Ingredients!$B$11:$B$310, 0)), "")))</f>
        <v/>
      </c>
      <c r="AI5004" s="106" t="str">
        <f>IF($C5004="", "", IF(IFERROR(INDEX(Ingredients!E$11:E$310, MATCH($C5004, Ingredients!$B$11:$B$310, 0)), "")="", "", IFERROR(INDEX(Ingredients!E$11:E$310, MATCH($C5004, Ingredients!$B$11:$B$310, 0)), "")))</f>
        <v/>
      </c>
      <c r="AJ5004" s="108" t="str">
        <f>IF($C5004="", "", IF(IFERROR(INDEX(Ingredients!F$11:F$310, MATCH($C5004, Ingredients!$B$11:$B$310, 0)), "")="", "", IFERROR(INDEX(Ingredients!F$11:F$310, MATCH($C5004, Ingredients!$B$11:$B$310, 0)), "")))</f>
        <v/>
      </c>
      <c r="AK5004" s="106" t="str">
        <f>IF($C5004="", "", IF(IFERROR(INDEX(Ingredients!G$11:G$310, MATCH($C5004, Ingredients!$B$11:$B$310, 0)), "")="", "", IFERROR(INDEX(Ingredients!G$11:G$310, MATCH($C5004, Ingredients!$B$11:$B$310, 0)), "")))</f>
        <v/>
      </c>
      <c r="AL5004" s="79" t="str">
        <f>IF($C5004="", "", IF(IFERROR(INDEX(Ingredients!H$11:H$310, MATCH($C5004, Ingredients!$B$11:$B$310, 0)), "")="", "", IFERROR(INDEX(Ingredients!H$11:H$310, MATCH($C5004, Ingredients!$B$11:$B$310, 0)), "")))</f>
        <v/>
      </c>
      <c r="AN5004" s="83" t="str">
        <f t="shared" si="1175"/>
        <v/>
      </c>
      <c r="AP5004" s="114" t="str">
        <f t="shared" ref="AP5004:AP5010" si="1185">IF($D5004="", "", IFERROR(IF($AK5004=$AI5004, $AL5004/$AH5004, $AL5004), ""))</f>
        <v/>
      </c>
      <c r="AR5004" s="117" t="str">
        <f>IF($C5004="", "", IF(IFERROR(INDEX(Ingredients!$AI$11:$AI$310, MATCH($C5004, Ingredients!$B$11:$B$310, 0)), "")="", "", IFERROR(INDEX(Ingredients!$AI$11:$AI$310, MATCH($C5004, Ingredients!$B$11:$B$310, 0)), "")))</f>
        <v/>
      </c>
      <c r="AT5004" s="120" t="str">
        <f t="shared" ref="AT5004:AT5010" si="1186">IF(OR($B5004="", $R5004=""), "", CONCATENATE($B5004, " - ", $R5004))</f>
        <v/>
      </c>
      <c r="AV5004" s="90" t="str">
        <f t="shared" si="1176"/>
        <v/>
      </c>
      <c r="AX5004" s="90" t="str">
        <f>IF($AV5004="", "", COUNTIF($AV$11:$AV$5010, "&lt;"&amp;$AV5004)+1+COUNTIF($AV$11:$AV5004, $AV5004)-1)</f>
        <v/>
      </c>
      <c r="AZ5004" s="111" t="str">
        <f>IF($B5004="", "", SUMIF('Shopping List'!$AV$11:$AV$25, $B5004, 'Shopping List'!$BN$11:$BN$25))</f>
        <v/>
      </c>
      <c r="BB5004" s="117" t="str">
        <f t="shared" ref="BB5004:BB5010" si="1187">IF(OR($AZ5004="", $AZ5004=0), "", IFERROR($D5004*$AZ5004, ""))</f>
        <v/>
      </c>
    </row>
    <row r="5005" spans="1:54" x14ac:dyDescent="0.25">
      <c r="A5005" s="4"/>
      <c r="B5005" s="37"/>
      <c r="C5005" s="124"/>
      <c r="D5005" s="39"/>
      <c r="E5005" s="125"/>
      <c r="F5005" s="48"/>
      <c r="G5005" s="4"/>
      <c r="H5005" s="4"/>
      <c r="I5005" s="95" t="str">
        <f>IF($C5005="", "", IF(IFERROR(INDEX(Ingredients!$C$11:$C$310, MATCH($C5005, Ingredients!$B$11:$B$310, 0)), "")="", "", IFERROR(INDEX(Ingredients!$C$11:$C$310, MATCH($C5005, Ingredients!$B$11:$B$310, 0)), "")))</f>
        <v/>
      </c>
      <c r="J5005" s="73" t="str">
        <f>IF($B5005="", "", IF(IFERROR(INDEX(Meals!$C$11:$C$260, MATCH($B5005, Meals!$B$11:$B$260, 0)), "")="", "", IFERROR(INDEX(Meals!$C$11:$C$260, MATCH($B5005, Meals!$B$11:$B$260, 0)), "")))</f>
        <v/>
      </c>
      <c r="K5005" s="4"/>
      <c r="L5005" s="72" t="str">
        <f t="shared" si="1177"/>
        <v/>
      </c>
      <c r="M5005" s="73" t="str">
        <f t="shared" si="1178"/>
        <v/>
      </c>
      <c r="N5005" s="4"/>
      <c r="O5005" s="78" t="str">
        <f t="shared" si="1179"/>
        <v/>
      </c>
      <c r="P5005" s="79" t="str">
        <f t="shared" si="1180"/>
        <v/>
      </c>
      <c r="Q5005" s="4"/>
      <c r="R5005" s="90" t="str">
        <f t="shared" si="1181"/>
        <v/>
      </c>
      <c r="S5005" s="4"/>
      <c r="Y5005" s="18" t="str">
        <f t="shared" si="1182"/>
        <v/>
      </c>
      <c r="AA5005" s="18" t="str">
        <f t="shared" si="1173"/>
        <v/>
      </c>
      <c r="AB5005" s="18" t="str">
        <f t="shared" si="1174"/>
        <v/>
      </c>
      <c r="AC5005" s="18" t="str">
        <f t="shared" si="1183"/>
        <v/>
      </c>
      <c r="AD5005" s="18" t="str">
        <f t="shared" si="1183"/>
        <v/>
      </c>
      <c r="AE5005" s="18" t="str">
        <f t="shared" si="1184"/>
        <v/>
      </c>
      <c r="AG5005" s="95" t="str">
        <f>IF($C5005="", "", IF(IFERROR(INDEX(Ingredients!C$11:C$310, MATCH($C5005, Ingredients!$B$11:$B$310, 0)), "")="", "", IFERROR(INDEX(Ingredients!C$11:C$310, MATCH($C5005, Ingredients!$B$11:$B$310, 0)), "")))</f>
        <v/>
      </c>
      <c r="AH5005" s="105" t="str">
        <f>IF($C5005="", "", IF(IFERROR(INDEX(Ingredients!D$11:D$310, MATCH($C5005, Ingredients!$B$11:$B$310, 0)), "")="", "", IFERROR(INDEX(Ingredients!D$11:D$310, MATCH($C5005, Ingredients!$B$11:$B$310, 0)), "")))</f>
        <v/>
      </c>
      <c r="AI5005" s="106" t="str">
        <f>IF($C5005="", "", IF(IFERROR(INDEX(Ingredients!E$11:E$310, MATCH($C5005, Ingredients!$B$11:$B$310, 0)), "")="", "", IFERROR(INDEX(Ingredients!E$11:E$310, MATCH($C5005, Ingredients!$B$11:$B$310, 0)), "")))</f>
        <v/>
      </c>
      <c r="AJ5005" s="108" t="str">
        <f>IF($C5005="", "", IF(IFERROR(INDEX(Ingredients!F$11:F$310, MATCH($C5005, Ingredients!$B$11:$B$310, 0)), "")="", "", IFERROR(INDEX(Ingredients!F$11:F$310, MATCH($C5005, Ingredients!$B$11:$B$310, 0)), "")))</f>
        <v/>
      </c>
      <c r="AK5005" s="106" t="str">
        <f>IF($C5005="", "", IF(IFERROR(INDEX(Ingredients!G$11:G$310, MATCH($C5005, Ingredients!$B$11:$B$310, 0)), "")="", "", IFERROR(INDEX(Ingredients!G$11:G$310, MATCH($C5005, Ingredients!$B$11:$B$310, 0)), "")))</f>
        <v/>
      </c>
      <c r="AL5005" s="79" t="str">
        <f>IF($C5005="", "", IF(IFERROR(INDEX(Ingredients!H$11:H$310, MATCH($C5005, Ingredients!$B$11:$B$310, 0)), "")="", "", IFERROR(INDEX(Ingredients!H$11:H$310, MATCH($C5005, Ingredients!$B$11:$B$310, 0)), "")))</f>
        <v/>
      </c>
      <c r="AN5005" s="83" t="str">
        <f t="shared" si="1175"/>
        <v/>
      </c>
      <c r="AP5005" s="114" t="str">
        <f t="shared" si="1185"/>
        <v/>
      </c>
      <c r="AR5005" s="117" t="str">
        <f>IF($C5005="", "", IF(IFERROR(INDEX(Ingredients!$AI$11:$AI$310, MATCH($C5005, Ingredients!$B$11:$B$310, 0)), "")="", "", IFERROR(INDEX(Ingredients!$AI$11:$AI$310, MATCH($C5005, Ingredients!$B$11:$B$310, 0)), "")))</f>
        <v/>
      </c>
      <c r="AT5005" s="120" t="str">
        <f t="shared" si="1186"/>
        <v/>
      </c>
      <c r="AV5005" s="90" t="str">
        <f t="shared" si="1176"/>
        <v/>
      </c>
      <c r="AX5005" s="90" t="str">
        <f>IF($AV5005="", "", COUNTIF($AV$11:$AV$5010, "&lt;"&amp;$AV5005)+1+COUNTIF($AV$11:$AV5005, $AV5005)-1)</f>
        <v/>
      </c>
      <c r="AZ5005" s="111" t="str">
        <f>IF($B5005="", "", SUMIF('Shopping List'!$AV$11:$AV$25, $B5005, 'Shopping List'!$BN$11:$BN$25))</f>
        <v/>
      </c>
      <c r="BB5005" s="117" t="str">
        <f t="shared" si="1187"/>
        <v/>
      </c>
    </row>
    <row r="5006" spans="1:54" x14ac:dyDescent="0.25">
      <c r="A5006" s="4"/>
      <c r="B5006" s="37"/>
      <c r="C5006" s="124"/>
      <c r="D5006" s="39"/>
      <c r="E5006" s="125"/>
      <c r="F5006" s="48"/>
      <c r="G5006" s="4"/>
      <c r="H5006" s="4"/>
      <c r="I5006" s="95" t="str">
        <f>IF($C5006="", "", IF(IFERROR(INDEX(Ingredients!$C$11:$C$310, MATCH($C5006, Ingredients!$B$11:$B$310, 0)), "")="", "", IFERROR(INDEX(Ingredients!$C$11:$C$310, MATCH($C5006, Ingredients!$B$11:$B$310, 0)), "")))</f>
        <v/>
      </c>
      <c r="J5006" s="73" t="str">
        <f>IF($B5006="", "", IF(IFERROR(INDEX(Meals!$C$11:$C$260, MATCH($B5006, Meals!$B$11:$B$260, 0)), "")="", "", IFERROR(INDEX(Meals!$C$11:$C$260, MATCH($B5006, Meals!$B$11:$B$260, 0)), "")))</f>
        <v/>
      </c>
      <c r="K5006" s="4"/>
      <c r="L5006" s="72" t="str">
        <f t="shared" si="1177"/>
        <v/>
      </c>
      <c r="M5006" s="73" t="str">
        <f t="shared" si="1178"/>
        <v/>
      </c>
      <c r="N5006" s="4"/>
      <c r="O5006" s="78" t="str">
        <f t="shared" si="1179"/>
        <v/>
      </c>
      <c r="P5006" s="79" t="str">
        <f t="shared" si="1180"/>
        <v/>
      </c>
      <c r="Q5006" s="4"/>
      <c r="R5006" s="90" t="str">
        <f t="shared" si="1181"/>
        <v/>
      </c>
      <c r="S5006" s="4"/>
      <c r="Y5006" s="18" t="str">
        <f t="shared" si="1182"/>
        <v/>
      </c>
      <c r="AA5006" s="18" t="str">
        <f t="shared" si="1173"/>
        <v/>
      </c>
      <c r="AB5006" s="18" t="str">
        <f t="shared" si="1174"/>
        <v/>
      </c>
      <c r="AC5006" s="18" t="str">
        <f t="shared" si="1183"/>
        <v/>
      </c>
      <c r="AD5006" s="18" t="str">
        <f t="shared" si="1183"/>
        <v/>
      </c>
      <c r="AE5006" s="18" t="str">
        <f t="shared" si="1184"/>
        <v/>
      </c>
      <c r="AG5006" s="95" t="str">
        <f>IF($C5006="", "", IF(IFERROR(INDEX(Ingredients!C$11:C$310, MATCH($C5006, Ingredients!$B$11:$B$310, 0)), "")="", "", IFERROR(INDEX(Ingredients!C$11:C$310, MATCH($C5006, Ingredients!$B$11:$B$310, 0)), "")))</f>
        <v/>
      </c>
      <c r="AH5006" s="105" t="str">
        <f>IF($C5006="", "", IF(IFERROR(INDEX(Ingredients!D$11:D$310, MATCH($C5006, Ingredients!$B$11:$B$310, 0)), "")="", "", IFERROR(INDEX(Ingredients!D$11:D$310, MATCH($C5006, Ingredients!$B$11:$B$310, 0)), "")))</f>
        <v/>
      </c>
      <c r="AI5006" s="106" t="str">
        <f>IF($C5006="", "", IF(IFERROR(INDEX(Ingredients!E$11:E$310, MATCH($C5006, Ingredients!$B$11:$B$310, 0)), "")="", "", IFERROR(INDEX(Ingredients!E$11:E$310, MATCH($C5006, Ingredients!$B$11:$B$310, 0)), "")))</f>
        <v/>
      </c>
      <c r="AJ5006" s="108" t="str">
        <f>IF($C5006="", "", IF(IFERROR(INDEX(Ingredients!F$11:F$310, MATCH($C5006, Ingredients!$B$11:$B$310, 0)), "")="", "", IFERROR(INDEX(Ingredients!F$11:F$310, MATCH($C5006, Ingredients!$B$11:$B$310, 0)), "")))</f>
        <v/>
      </c>
      <c r="AK5006" s="106" t="str">
        <f>IF($C5006="", "", IF(IFERROR(INDEX(Ingredients!G$11:G$310, MATCH($C5006, Ingredients!$B$11:$B$310, 0)), "")="", "", IFERROR(INDEX(Ingredients!G$11:G$310, MATCH($C5006, Ingredients!$B$11:$B$310, 0)), "")))</f>
        <v/>
      </c>
      <c r="AL5006" s="79" t="str">
        <f>IF($C5006="", "", IF(IFERROR(INDEX(Ingredients!H$11:H$310, MATCH($C5006, Ingredients!$B$11:$B$310, 0)), "")="", "", IFERROR(INDEX(Ingredients!H$11:H$310, MATCH($C5006, Ingredients!$B$11:$B$310, 0)), "")))</f>
        <v/>
      </c>
      <c r="AN5006" s="83" t="str">
        <f t="shared" si="1175"/>
        <v/>
      </c>
      <c r="AP5006" s="114" t="str">
        <f t="shared" si="1185"/>
        <v/>
      </c>
      <c r="AR5006" s="117" t="str">
        <f>IF($C5006="", "", IF(IFERROR(INDEX(Ingredients!$AI$11:$AI$310, MATCH($C5006, Ingredients!$B$11:$B$310, 0)), "")="", "", IFERROR(INDEX(Ingredients!$AI$11:$AI$310, MATCH($C5006, Ingredients!$B$11:$B$310, 0)), "")))</f>
        <v/>
      </c>
      <c r="AT5006" s="120" t="str">
        <f t="shared" si="1186"/>
        <v/>
      </c>
      <c r="AV5006" s="90" t="str">
        <f t="shared" si="1176"/>
        <v/>
      </c>
      <c r="AX5006" s="90" t="str">
        <f>IF($AV5006="", "", COUNTIF($AV$11:$AV$5010, "&lt;"&amp;$AV5006)+1+COUNTIF($AV$11:$AV5006, $AV5006)-1)</f>
        <v/>
      </c>
      <c r="AZ5006" s="111" t="str">
        <f>IF($B5006="", "", SUMIF('Shopping List'!$AV$11:$AV$25, $B5006, 'Shopping List'!$BN$11:$BN$25))</f>
        <v/>
      </c>
      <c r="BB5006" s="117" t="str">
        <f t="shared" si="1187"/>
        <v/>
      </c>
    </row>
    <row r="5007" spans="1:54" x14ac:dyDescent="0.25">
      <c r="A5007" s="4"/>
      <c r="B5007" s="37"/>
      <c r="C5007" s="124"/>
      <c r="D5007" s="39"/>
      <c r="E5007" s="125"/>
      <c r="F5007" s="48"/>
      <c r="G5007" s="4"/>
      <c r="H5007" s="4"/>
      <c r="I5007" s="95" t="str">
        <f>IF($C5007="", "", IF(IFERROR(INDEX(Ingredients!$C$11:$C$310, MATCH($C5007, Ingredients!$B$11:$B$310, 0)), "")="", "", IFERROR(INDEX(Ingredients!$C$11:$C$310, MATCH($C5007, Ingredients!$B$11:$B$310, 0)), "")))</f>
        <v/>
      </c>
      <c r="J5007" s="73" t="str">
        <f>IF($B5007="", "", IF(IFERROR(INDEX(Meals!$C$11:$C$260, MATCH($B5007, Meals!$B$11:$B$260, 0)), "")="", "", IFERROR(INDEX(Meals!$C$11:$C$260, MATCH($B5007, Meals!$B$11:$B$260, 0)), "")))</f>
        <v/>
      </c>
      <c r="K5007" s="4"/>
      <c r="L5007" s="72" t="str">
        <f t="shared" si="1177"/>
        <v/>
      </c>
      <c r="M5007" s="73" t="str">
        <f t="shared" si="1178"/>
        <v/>
      </c>
      <c r="N5007" s="4"/>
      <c r="O5007" s="78" t="str">
        <f t="shared" si="1179"/>
        <v/>
      </c>
      <c r="P5007" s="79" t="str">
        <f t="shared" si="1180"/>
        <v/>
      </c>
      <c r="Q5007" s="4"/>
      <c r="R5007" s="90" t="str">
        <f t="shared" si="1181"/>
        <v/>
      </c>
      <c r="S5007" s="4"/>
      <c r="Y5007" s="18" t="str">
        <f t="shared" si="1182"/>
        <v/>
      </c>
      <c r="AA5007" s="18" t="str">
        <f t="shared" si="1173"/>
        <v/>
      </c>
      <c r="AB5007" s="18" t="str">
        <f t="shared" si="1174"/>
        <v/>
      </c>
      <c r="AC5007" s="18" t="str">
        <f t="shared" si="1183"/>
        <v/>
      </c>
      <c r="AD5007" s="18" t="str">
        <f t="shared" si="1183"/>
        <v/>
      </c>
      <c r="AE5007" s="18" t="str">
        <f t="shared" si="1184"/>
        <v/>
      </c>
      <c r="AG5007" s="95" t="str">
        <f>IF($C5007="", "", IF(IFERROR(INDEX(Ingredients!C$11:C$310, MATCH($C5007, Ingredients!$B$11:$B$310, 0)), "")="", "", IFERROR(INDEX(Ingredients!C$11:C$310, MATCH($C5007, Ingredients!$B$11:$B$310, 0)), "")))</f>
        <v/>
      </c>
      <c r="AH5007" s="105" t="str">
        <f>IF($C5007="", "", IF(IFERROR(INDEX(Ingredients!D$11:D$310, MATCH($C5007, Ingredients!$B$11:$B$310, 0)), "")="", "", IFERROR(INDEX(Ingredients!D$11:D$310, MATCH($C5007, Ingredients!$B$11:$B$310, 0)), "")))</f>
        <v/>
      </c>
      <c r="AI5007" s="106" t="str">
        <f>IF($C5007="", "", IF(IFERROR(INDEX(Ingredients!E$11:E$310, MATCH($C5007, Ingredients!$B$11:$B$310, 0)), "")="", "", IFERROR(INDEX(Ingredients!E$11:E$310, MATCH($C5007, Ingredients!$B$11:$B$310, 0)), "")))</f>
        <v/>
      </c>
      <c r="AJ5007" s="108" t="str">
        <f>IF($C5007="", "", IF(IFERROR(INDEX(Ingredients!F$11:F$310, MATCH($C5007, Ingredients!$B$11:$B$310, 0)), "")="", "", IFERROR(INDEX(Ingredients!F$11:F$310, MATCH($C5007, Ingredients!$B$11:$B$310, 0)), "")))</f>
        <v/>
      </c>
      <c r="AK5007" s="106" t="str">
        <f>IF($C5007="", "", IF(IFERROR(INDEX(Ingredients!G$11:G$310, MATCH($C5007, Ingredients!$B$11:$B$310, 0)), "")="", "", IFERROR(INDEX(Ingredients!G$11:G$310, MATCH($C5007, Ingredients!$B$11:$B$310, 0)), "")))</f>
        <v/>
      </c>
      <c r="AL5007" s="79" t="str">
        <f>IF($C5007="", "", IF(IFERROR(INDEX(Ingredients!H$11:H$310, MATCH($C5007, Ingredients!$B$11:$B$310, 0)), "")="", "", IFERROR(INDEX(Ingredients!H$11:H$310, MATCH($C5007, Ingredients!$B$11:$B$310, 0)), "")))</f>
        <v/>
      </c>
      <c r="AN5007" s="83" t="str">
        <f t="shared" si="1175"/>
        <v/>
      </c>
      <c r="AP5007" s="114" t="str">
        <f t="shared" si="1185"/>
        <v/>
      </c>
      <c r="AR5007" s="117" t="str">
        <f>IF($C5007="", "", IF(IFERROR(INDEX(Ingredients!$AI$11:$AI$310, MATCH($C5007, Ingredients!$B$11:$B$310, 0)), "")="", "", IFERROR(INDEX(Ingredients!$AI$11:$AI$310, MATCH($C5007, Ingredients!$B$11:$B$310, 0)), "")))</f>
        <v/>
      </c>
      <c r="AT5007" s="120" t="str">
        <f t="shared" si="1186"/>
        <v/>
      </c>
      <c r="AV5007" s="90" t="str">
        <f t="shared" si="1176"/>
        <v/>
      </c>
      <c r="AX5007" s="90" t="str">
        <f>IF($AV5007="", "", COUNTIF($AV$11:$AV$5010, "&lt;"&amp;$AV5007)+1+COUNTIF($AV$11:$AV5007, $AV5007)-1)</f>
        <v/>
      </c>
      <c r="AZ5007" s="111" t="str">
        <f>IF($B5007="", "", SUMIF('Shopping List'!$AV$11:$AV$25, $B5007, 'Shopping List'!$BN$11:$BN$25))</f>
        <v/>
      </c>
      <c r="BB5007" s="117" t="str">
        <f t="shared" si="1187"/>
        <v/>
      </c>
    </row>
    <row r="5008" spans="1:54" x14ac:dyDescent="0.25">
      <c r="A5008" s="4"/>
      <c r="B5008" s="37"/>
      <c r="C5008" s="124"/>
      <c r="D5008" s="39"/>
      <c r="E5008" s="125"/>
      <c r="F5008" s="48"/>
      <c r="G5008" s="4"/>
      <c r="H5008" s="4"/>
      <c r="I5008" s="95" t="str">
        <f>IF($C5008="", "", IF(IFERROR(INDEX(Ingredients!$C$11:$C$310, MATCH($C5008, Ingredients!$B$11:$B$310, 0)), "")="", "", IFERROR(INDEX(Ingredients!$C$11:$C$310, MATCH($C5008, Ingredients!$B$11:$B$310, 0)), "")))</f>
        <v/>
      </c>
      <c r="J5008" s="73" t="str">
        <f>IF($B5008="", "", IF(IFERROR(INDEX(Meals!$C$11:$C$260, MATCH($B5008, Meals!$B$11:$B$260, 0)), "")="", "", IFERROR(INDEX(Meals!$C$11:$C$260, MATCH($B5008, Meals!$B$11:$B$260, 0)), "")))</f>
        <v/>
      </c>
      <c r="K5008" s="4"/>
      <c r="L5008" s="72" t="str">
        <f t="shared" si="1177"/>
        <v/>
      </c>
      <c r="M5008" s="73" t="str">
        <f t="shared" si="1178"/>
        <v/>
      </c>
      <c r="N5008" s="4"/>
      <c r="O5008" s="78" t="str">
        <f t="shared" si="1179"/>
        <v/>
      </c>
      <c r="P5008" s="79" t="str">
        <f t="shared" si="1180"/>
        <v/>
      </c>
      <c r="Q5008" s="4"/>
      <c r="R5008" s="90" t="str">
        <f t="shared" si="1181"/>
        <v/>
      </c>
      <c r="S5008" s="4"/>
      <c r="Y5008" s="18" t="str">
        <f t="shared" si="1182"/>
        <v/>
      </c>
      <c r="AA5008" s="18" t="str">
        <f t="shared" si="1173"/>
        <v/>
      </c>
      <c r="AB5008" s="18" t="str">
        <f t="shared" si="1174"/>
        <v/>
      </c>
      <c r="AC5008" s="18" t="str">
        <f t="shared" si="1183"/>
        <v/>
      </c>
      <c r="AD5008" s="18" t="str">
        <f t="shared" si="1183"/>
        <v/>
      </c>
      <c r="AE5008" s="18" t="str">
        <f t="shared" si="1184"/>
        <v/>
      </c>
      <c r="AG5008" s="95" t="str">
        <f>IF($C5008="", "", IF(IFERROR(INDEX(Ingredients!C$11:C$310, MATCH($C5008, Ingredients!$B$11:$B$310, 0)), "")="", "", IFERROR(INDEX(Ingredients!C$11:C$310, MATCH($C5008, Ingredients!$B$11:$B$310, 0)), "")))</f>
        <v/>
      </c>
      <c r="AH5008" s="105" t="str">
        <f>IF($C5008="", "", IF(IFERROR(INDEX(Ingredients!D$11:D$310, MATCH($C5008, Ingredients!$B$11:$B$310, 0)), "")="", "", IFERROR(INDEX(Ingredients!D$11:D$310, MATCH($C5008, Ingredients!$B$11:$B$310, 0)), "")))</f>
        <v/>
      </c>
      <c r="AI5008" s="106" t="str">
        <f>IF($C5008="", "", IF(IFERROR(INDEX(Ingredients!E$11:E$310, MATCH($C5008, Ingredients!$B$11:$B$310, 0)), "")="", "", IFERROR(INDEX(Ingredients!E$11:E$310, MATCH($C5008, Ingredients!$B$11:$B$310, 0)), "")))</f>
        <v/>
      </c>
      <c r="AJ5008" s="108" t="str">
        <f>IF($C5008="", "", IF(IFERROR(INDEX(Ingredients!F$11:F$310, MATCH($C5008, Ingredients!$B$11:$B$310, 0)), "")="", "", IFERROR(INDEX(Ingredients!F$11:F$310, MATCH($C5008, Ingredients!$B$11:$B$310, 0)), "")))</f>
        <v/>
      </c>
      <c r="AK5008" s="106" t="str">
        <f>IF($C5008="", "", IF(IFERROR(INDEX(Ingredients!G$11:G$310, MATCH($C5008, Ingredients!$B$11:$B$310, 0)), "")="", "", IFERROR(INDEX(Ingredients!G$11:G$310, MATCH($C5008, Ingredients!$B$11:$B$310, 0)), "")))</f>
        <v/>
      </c>
      <c r="AL5008" s="79" t="str">
        <f>IF($C5008="", "", IF(IFERROR(INDEX(Ingredients!H$11:H$310, MATCH($C5008, Ingredients!$B$11:$B$310, 0)), "")="", "", IFERROR(INDEX(Ingredients!H$11:H$310, MATCH($C5008, Ingredients!$B$11:$B$310, 0)), "")))</f>
        <v/>
      </c>
      <c r="AN5008" s="83" t="str">
        <f t="shared" si="1175"/>
        <v/>
      </c>
      <c r="AP5008" s="114" t="str">
        <f t="shared" si="1185"/>
        <v/>
      </c>
      <c r="AR5008" s="117" t="str">
        <f>IF($C5008="", "", IF(IFERROR(INDEX(Ingredients!$AI$11:$AI$310, MATCH($C5008, Ingredients!$B$11:$B$310, 0)), "")="", "", IFERROR(INDEX(Ingredients!$AI$11:$AI$310, MATCH($C5008, Ingredients!$B$11:$B$310, 0)), "")))</f>
        <v/>
      </c>
      <c r="AT5008" s="120" t="str">
        <f t="shared" si="1186"/>
        <v/>
      </c>
      <c r="AV5008" s="90" t="str">
        <f t="shared" si="1176"/>
        <v/>
      </c>
      <c r="AX5008" s="90" t="str">
        <f>IF($AV5008="", "", COUNTIF($AV$11:$AV$5010, "&lt;"&amp;$AV5008)+1+COUNTIF($AV$11:$AV5008, $AV5008)-1)</f>
        <v/>
      </c>
      <c r="AZ5008" s="111" t="str">
        <f>IF($B5008="", "", SUMIF('Shopping List'!$AV$11:$AV$25, $B5008, 'Shopping List'!$BN$11:$BN$25))</f>
        <v/>
      </c>
      <c r="BB5008" s="117" t="str">
        <f t="shared" si="1187"/>
        <v/>
      </c>
    </row>
    <row r="5009" spans="1:54" x14ac:dyDescent="0.25">
      <c r="A5009" s="4"/>
      <c r="B5009" s="37"/>
      <c r="C5009" s="124"/>
      <c r="D5009" s="39"/>
      <c r="E5009" s="125"/>
      <c r="F5009" s="48"/>
      <c r="G5009" s="4"/>
      <c r="H5009" s="4"/>
      <c r="I5009" s="95" t="str">
        <f>IF($C5009="", "", IF(IFERROR(INDEX(Ingredients!$C$11:$C$310, MATCH($C5009, Ingredients!$B$11:$B$310, 0)), "")="", "", IFERROR(INDEX(Ingredients!$C$11:$C$310, MATCH($C5009, Ingredients!$B$11:$B$310, 0)), "")))</f>
        <v/>
      </c>
      <c r="J5009" s="73" t="str">
        <f>IF($B5009="", "", IF(IFERROR(INDEX(Meals!$C$11:$C$260, MATCH($B5009, Meals!$B$11:$B$260, 0)), "")="", "", IFERROR(INDEX(Meals!$C$11:$C$260, MATCH($B5009, Meals!$B$11:$B$260, 0)), "")))</f>
        <v/>
      </c>
      <c r="K5009" s="4"/>
      <c r="L5009" s="72" t="str">
        <f t="shared" si="1177"/>
        <v/>
      </c>
      <c r="M5009" s="73" t="str">
        <f t="shared" si="1178"/>
        <v/>
      </c>
      <c r="N5009" s="4"/>
      <c r="O5009" s="78" t="str">
        <f t="shared" si="1179"/>
        <v/>
      </c>
      <c r="P5009" s="79" t="str">
        <f t="shared" si="1180"/>
        <v/>
      </c>
      <c r="Q5009" s="4"/>
      <c r="R5009" s="90" t="str">
        <f t="shared" si="1181"/>
        <v/>
      </c>
      <c r="S5009" s="4"/>
      <c r="Y5009" s="18" t="str">
        <f t="shared" si="1182"/>
        <v/>
      </c>
      <c r="AA5009" s="18" t="str">
        <f t="shared" si="1173"/>
        <v/>
      </c>
      <c r="AB5009" s="18" t="str">
        <f t="shared" si="1174"/>
        <v/>
      </c>
      <c r="AC5009" s="18" t="str">
        <f t="shared" si="1183"/>
        <v/>
      </c>
      <c r="AD5009" s="18" t="str">
        <f t="shared" si="1183"/>
        <v/>
      </c>
      <c r="AE5009" s="18" t="str">
        <f t="shared" si="1184"/>
        <v/>
      </c>
      <c r="AG5009" s="95" t="str">
        <f>IF($C5009="", "", IF(IFERROR(INDEX(Ingredients!C$11:C$310, MATCH($C5009, Ingredients!$B$11:$B$310, 0)), "")="", "", IFERROR(INDEX(Ingredients!C$11:C$310, MATCH($C5009, Ingredients!$B$11:$B$310, 0)), "")))</f>
        <v/>
      </c>
      <c r="AH5009" s="105" t="str">
        <f>IF($C5009="", "", IF(IFERROR(INDEX(Ingredients!D$11:D$310, MATCH($C5009, Ingredients!$B$11:$B$310, 0)), "")="", "", IFERROR(INDEX(Ingredients!D$11:D$310, MATCH($C5009, Ingredients!$B$11:$B$310, 0)), "")))</f>
        <v/>
      </c>
      <c r="AI5009" s="106" t="str">
        <f>IF($C5009="", "", IF(IFERROR(INDEX(Ingredients!E$11:E$310, MATCH($C5009, Ingredients!$B$11:$B$310, 0)), "")="", "", IFERROR(INDEX(Ingredients!E$11:E$310, MATCH($C5009, Ingredients!$B$11:$B$310, 0)), "")))</f>
        <v/>
      </c>
      <c r="AJ5009" s="108" t="str">
        <f>IF($C5009="", "", IF(IFERROR(INDEX(Ingredients!F$11:F$310, MATCH($C5009, Ingredients!$B$11:$B$310, 0)), "")="", "", IFERROR(INDEX(Ingredients!F$11:F$310, MATCH($C5009, Ingredients!$B$11:$B$310, 0)), "")))</f>
        <v/>
      </c>
      <c r="AK5009" s="106" t="str">
        <f>IF($C5009="", "", IF(IFERROR(INDEX(Ingredients!G$11:G$310, MATCH($C5009, Ingredients!$B$11:$B$310, 0)), "")="", "", IFERROR(INDEX(Ingredients!G$11:G$310, MATCH($C5009, Ingredients!$B$11:$B$310, 0)), "")))</f>
        <v/>
      </c>
      <c r="AL5009" s="79" t="str">
        <f>IF($C5009="", "", IF(IFERROR(INDEX(Ingredients!H$11:H$310, MATCH($C5009, Ingredients!$B$11:$B$310, 0)), "")="", "", IFERROR(INDEX(Ingredients!H$11:H$310, MATCH($C5009, Ingredients!$B$11:$B$310, 0)), "")))</f>
        <v/>
      </c>
      <c r="AN5009" s="83" t="str">
        <f t="shared" si="1175"/>
        <v/>
      </c>
      <c r="AP5009" s="114" t="str">
        <f t="shared" si="1185"/>
        <v/>
      </c>
      <c r="AR5009" s="117" t="str">
        <f>IF($C5009="", "", IF(IFERROR(INDEX(Ingredients!$AI$11:$AI$310, MATCH($C5009, Ingredients!$B$11:$B$310, 0)), "")="", "", IFERROR(INDEX(Ingredients!$AI$11:$AI$310, MATCH($C5009, Ingredients!$B$11:$B$310, 0)), "")))</f>
        <v/>
      </c>
      <c r="AT5009" s="120" t="str">
        <f t="shared" si="1186"/>
        <v/>
      </c>
      <c r="AV5009" s="90" t="str">
        <f t="shared" si="1176"/>
        <v/>
      </c>
      <c r="AX5009" s="90" t="str">
        <f>IF($AV5009="", "", COUNTIF($AV$11:$AV$5010, "&lt;"&amp;$AV5009)+1+COUNTIF($AV$11:$AV5009, $AV5009)-1)</f>
        <v/>
      </c>
      <c r="AZ5009" s="111" t="str">
        <f>IF($B5009="", "", SUMIF('Shopping List'!$AV$11:$AV$25, $B5009, 'Shopping List'!$BN$11:$BN$25))</f>
        <v/>
      </c>
      <c r="BB5009" s="117" t="str">
        <f t="shared" si="1187"/>
        <v/>
      </c>
    </row>
    <row r="5010" spans="1:54" x14ac:dyDescent="0.25">
      <c r="A5010" s="4"/>
      <c r="B5010" s="41"/>
      <c r="C5010" s="126"/>
      <c r="D5010" s="43"/>
      <c r="E5010" s="127"/>
      <c r="F5010" s="50"/>
      <c r="G5010" s="4"/>
      <c r="H5010" s="4"/>
      <c r="I5010" s="96" t="str">
        <f>IF($C5010="", "", IF(IFERROR(INDEX(Ingredients!$C$11:$C$310, MATCH($C5010, Ingredients!$B$11:$B$310, 0)), "")="", "", IFERROR(INDEX(Ingredients!$C$11:$C$310, MATCH($C5010, Ingredients!$B$11:$B$310, 0)), "")))</f>
        <v/>
      </c>
      <c r="J5010" s="75" t="str">
        <f>IF($B5010="", "", IF(IFERROR(INDEX(Meals!$C$11:$C$260, MATCH($B5010, Meals!$B$11:$B$260, 0)), "")="", "", IFERROR(INDEX(Meals!$C$11:$C$260, MATCH($B5010, Meals!$B$11:$B$260, 0)), "")))</f>
        <v/>
      </c>
      <c r="K5010" s="4"/>
      <c r="L5010" s="74" t="str">
        <f t="shared" si="1177"/>
        <v/>
      </c>
      <c r="M5010" s="75" t="str">
        <f t="shared" si="1178"/>
        <v/>
      </c>
      <c r="N5010" s="4"/>
      <c r="O5010" s="80" t="str">
        <f t="shared" si="1179"/>
        <v/>
      </c>
      <c r="P5010" s="81" t="str">
        <f t="shared" si="1180"/>
        <v/>
      </c>
      <c r="Q5010" s="4"/>
      <c r="R5010" s="3" t="str">
        <f t="shared" si="1181"/>
        <v/>
      </c>
      <c r="S5010" s="4"/>
      <c r="Y5010" s="19" t="str">
        <f t="shared" si="1182"/>
        <v/>
      </c>
      <c r="AA5010" s="19" t="str">
        <f t="shared" si="1173"/>
        <v/>
      </c>
      <c r="AB5010" s="19" t="str">
        <f t="shared" si="1174"/>
        <v/>
      </c>
      <c r="AC5010" s="19" t="str">
        <f t="shared" si="1183"/>
        <v/>
      </c>
      <c r="AD5010" s="19" t="str">
        <f t="shared" si="1183"/>
        <v/>
      </c>
      <c r="AE5010" s="19" t="str">
        <f t="shared" si="1184"/>
        <v/>
      </c>
      <c r="AG5010" s="96" t="str">
        <f>IF($C5010="", "", IF(IFERROR(INDEX(Ingredients!C$11:C$310, MATCH($C5010, Ingredients!$B$11:$B$310, 0)), "")="", "", IFERROR(INDEX(Ingredients!C$11:C$310, MATCH($C5010, Ingredients!$B$11:$B$310, 0)), "")))</f>
        <v/>
      </c>
      <c r="AH5010" s="104" t="str">
        <f>IF($C5010="", "", IF(IFERROR(INDEX(Ingredients!D$11:D$310, MATCH($C5010, Ingredients!$B$11:$B$310, 0)), "")="", "", IFERROR(INDEX(Ingredients!D$11:D$310, MATCH($C5010, Ingredients!$B$11:$B$310, 0)), "")))</f>
        <v/>
      </c>
      <c r="AI5010" s="97" t="str">
        <f>IF($C5010="", "", IF(IFERROR(INDEX(Ingredients!E$11:E$310, MATCH($C5010, Ingredients!$B$11:$B$310, 0)), "")="", "", IFERROR(INDEX(Ingredients!E$11:E$310, MATCH($C5010, Ingredients!$B$11:$B$310, 0)), "")))</f>
        <v/>
      </c>
      <c r="AJ5010" s="109" t="str">
        <f>IF($C5010="", "", IF(IFERROR(INDEX(Ingredients!F$11:F$310, MATCH($C5010, Ingredients!$B$11:$B$310, 0)), "")="", "", IFERROR(INDEX(Ingredients!F$11:F$310, MATCH($C5010, Ingredients!$B$11:$B$310, 0)), "")))</f>
        <v/>
      </c>
      <c r="AK5010" s="97" t="str">
        <f>IF($C5010="", "", IF(IFERROR(INDEX(Ingredients!G$11:G$310, MATCH($C5010, Ingredients!$B$11:$B$310, 0)), "")="", "", IFERROR(INDEX(Ingredients!G$11:G$310, MATCH($C5010, Ingredients!$B$11:$B$310, 0)), "")))</f>
        <v/>
      </c>
      <c r="AL5010" s="81" t="str">
        <f>IF($C5010="", "", IF(IFERROR(INDEX(Ingredients!H$11:H$310, MATCH($C5010, Ingredients!$B$11:$B$310, 0)), "")="", "", IFERROR(INDEX(Ingredients!H$11:H$310, MATCH($C5010, Ingredients!$B$11:$B$310, 0)), "")))</f>
        <v/>
      </c>
      <c r="AN5010" s="84" t="str">
        <f t="shared" si="1175"/>
        <v/>
      </c>
      <c r="AP5010" s="115" t="str">
        <f t="shared" si="1185"/>
        <v/>
      </c>
      <c r="AR5010" s="118" t="str">
        <f>IF($C5010="", "", IF(IFERROR(INDEX(Ingredients!$AI$11:$AI$310, MATCH($C5010, Ingredients!$B$11:$B$310, 0)), "")="", "", IFERROR(INDEX(Ingredients!$AI$11:$AI$310, MATCH($C5010, Ingredients!$B$11:$B$310, 0)), "")))</f>
        <v/>
      </c>
      <c r="AT5010" s="121" t="str">
        <f t="shared" si="1186"/>
        <v/>
      </c>
      <c r="AV5010" s="3" t="str">
        <f t="shared" si="1176"/>
        <v/>
      </c>
      <c r="AX5010" s="3" t="str">
        <f>IF($AV5010="", "", COUNTIF($AV$11:$AV$5010, "&lt;"&amp;$AV5010)+1+COUNTIF($AV$11:$AV5010, $AV5010)-1)</f>
        <v/>
      </c>
      <c r="AZ5010" s="112" t="str">
        <f>IF($B5010="", "", SUMIF('Shopping List'!$AV$11:$AV$25, $B5010, 'Shopping List'!$BN$11:$BN$25))</f>
        <v/>
      </c>
      <c r="BB5010" s="118" t="str">
        <f t="shared" si="1187"/>
        <v/>
      </c>
    </row>
    <row r="5011" spans="1:54" x14ac:dyDescent="0.25">
      <c r="A5011" s="4"/>
      <c r="B5011" s="4"/>
      <c r="C5011" s="4"/>
      <c r="D5011" s="4"/>
      <c r="E5011" s="4"/>
      <c r="F5011" s="4"/>
      <c r="G5011" s="4"/>
      <c r="H5011" s="4"/>
      <c r="I5011" s="4"/>
      <c r="J5011" s="4"/>
      <c r="K5011" s="4"/>
      <c r="L5011" s="4"/>
      <c r="M5011" s="4"/>
      <c r="N5011" s="4"/>
      <c r="O5011" s="4"/>
      <c r="P5011" s="4"/>
      <c r="Q5011" s="4"/>
      <c r="R5011" s="4"/>
      <c r="S5011" s="4"/>
    </row>
  </sheetData>
  <sheetProtection algorithmName="SHA-512" hashValue="SZokRo7hCa87xiZb4ULlAMy5ObpRBR7qZ3xE2JKYgKQzO9ZTTJCPUyQZKsKb4g3K03SD+7kA3tSXi/qC3/g6wQ==" saltValue="zZcRDRa+OIkAwzZBOFP2Og==" spinCount="100000" sheet="1" objects="1" scenarios="1" sort="0" autoFilter="0"/>
  <autoFilter ref="B10:F5010" xr:uid="{8993D7B4-910E-438F-B9A2-4D169B2ACE1D}">
    <sortState xmlns:xlrd2="http://schemas.microsoft.com/office/spreadsheetml/2017/richdata2" ref="B11:F5010">
      <sortCondition ref="B10:B5010"/>
    </sortState>
  </autoFilter>
  <mergeCells count="2">
    <mergeCell ref="B2:B3"/>
    <mergeCell ref="I2:R4"/>
  </mergeCells>
  <conditionalFormatting sqref="B6:F6">
    <cfRule type="expression" dxfId="15" priority="4">
      <formula>NOT(B$6="")</formula>
    </cfRule>
  </conditionalFormatting>
  <conditionalFormatting sqref="B7:F7">
    <cfRule type="expression" dxfId="14" priority="3">
      <formula>NOT(B$7="")</formula>
    </cfRule>
  </conditionalFormatting>
  <conditionalFormatting sqref="R11:R5010">
    <cfRule type="expression" dxfId="13" priority="1">
      <formula>$R11=$V$4</formula>
    </cfRule>
    <cfRule type="expression" dxfId="12" priority="2">
      <formula>$R11=$V$3</formula>
    </cfRule>
  </conditionalFormatting>
  <conditionalFormatting sqref="B11:F5010">
    <cfRule type="expression" dxfId="11" priority="13">
      <formula>AA11=$Y$7</formula>
    </cfRule>
    <cfRule type="expression" dxfId="10" priority="14">
      <formula>AA11=$Y$6</formula>
    </cfRule>
  </conditionalFormatting>
  <dataValidations count="5">
    <dataValidation type="list" errorStyle="information" allowBlank="1" showInputMessage="1" sqref="AA3:AE3" xr:uid="{3E077C3A-3992-4610-97EF-E79295E8EC3B}">
      <formula1>$Y$1:$Y$3</formula1>
    </dataValidation>
    <dataValidation type="list" allowBlank="1" showInputMessage="1" showErrorMessage="1" sqref="B209:B4812" xr:uid="{C891D829-7644-450F-870E-048E6ED43AA6}">
      <formula1>V$10:V$165</formula1>
    </dataValidation>
    <dataValidation type="list" allowBlank="1" showInputMessage="1" showErrorMessage="1" sqref="B11:B208 B4813:B5010" xr:uid="{249ACE4A-8C23-45AB-A8A8-9F081E3CFC01}">
      <formula1>V$10:V$260</formula1>
    </dataValidation>
    <dataValidation type="list" allowBlank="1" showInputMessage="1" showErrorMessage="1" sqref="C209:C4812" xr:uid="{BF680CB6-7B20-4C0F-9F00-4B962B913092}">
      <formula1>W$10:W$212</formula1>
    </dataValidation>
    <dataValidation type="list" allowBlank="1" showInputMessage="1" showErrorMessage="1" sqref="C4813:C5010 C11:C208" xr:uid="{F2C59C59-EBE1-41DF-99FD-C61F5D69A893}">
      <formula1>W$10:W$310</formula1>
    </dataValidation>
  </dataValidations>
  <pageMargins left="0.7" right="0.7" top="0.75" bottom="0.75" header="0.3" footer="0.3"/>
  <pageSetup paperSize="9" orientation="landscape" verticalDpi="300" r:id="rId1"/>
  <colBreaks count="1" manualBreakCount="1">
    <brk id="7" max="50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654AB-7B47-47A4-A936-3A18A400A233}">
  <sheetPr>
    <tabColor rgb="FF7030A0"/>
  </sheetPr>
  <dimension ref="A1:AY260"/>
  <sheetViews>
    <sheetView zoomScaleNormal="100" workbookViewId="0">
      <pane ySplit="15" topLeftCell="A16" activePane="bottomLeft" state="frozen"/>
      <selection pane="bottomLeft"/>
    </sheetView>
  </sheetViews>
  <sheetFormatPr defaultColWidth="0" defaultRowHeight="15" zeroHeight="1" x14ac:dyDescent="0.25"/>
  <cols>
    <col min="1" max="46" width="2.85546875" style="1" customWidth="1"/>
    <col min="47" max="48" width="2.85546875" style="1" hidden="1" customWidth="1"/>
    <col min="49" max="49" width="28.5703125" style="1" hidden="1" customWidth="1"/>
    <col min="50" max="50" width="2.85546875" style="1" hidden="1" customWidth="1"/>
    <col min="51" max="51" width="8.5703125" style="1" hidden="1" customWidth="1"/>
    <col min="52" max="16384" width="2.85546875" style="1" hidden="1"/>
  </cols>
  <sheetData>
    <row r="1" spans="1:5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51" x14ac:dyDescent="0.25">
      <c r="A2" s="4"/>
      <c r="B2" s="197" t="s">
        <v>63</v>
      </c>
      <c r="C2" s="198"/>
      <c r="D2" s="198"/>
      <c r="E2" s="198"/>
      <c r="F2" s="198"/>
      <c r="G2" s="198"/>
      <c r="H2" s="198"/>
      <c r="I2" s="198"/>
      <c r="J2" s="198"/>
      <c r="K2" s="198"/>
      <c r="L2" s="198"/>
      <c r="M2" s="198"/>
      <c r="N2" s="198"/>
      <c r="O2" s="199"/>
      <c r="P2" s="4"/>
      <c r="Q2" s="215" t="str">
        <f>IF($E$5="", "", $E$5)</f>
        <v/>
      </c>
      <c r="R2" s="216"/>
      <c r="S2" s="216"/>
      <c r="T2" s="216"/>
      <c r="U2" s="216"/>
      <c r="V2" s="216"/>
      <c r="W2" s="216"/>
      <c r="X2" s="216"/>
      <c r="Y2" s="216"/>
      <c r="Z2" s="216"/>
      <c r="AA2" s="216"/>
      <c r="AB2" s="216"/>
      <c r="AC2" s="216"/>
      <c r="AD2" s="217"/>
      <c r="AE2" s="4"/>
      <c r="AF2" s="197" t="str">
        <f>IF('Intro &amp; Setup'!$AD$16="", "", 'Intro &amp; Setup'!$AD$16)</f>
        <v/>
      </c>
      <c r="AG2" s="198"/>
      <c r="AH2" s="198"/>
      <c r="AI2" s="198"/>
      <c r="AJ2" s="198"/>
      <c r="AK2" s="198"/>
      <c r="AL2" s="198"/>
      <c r="AM2" s="198"/>
      <c r="AN2" s="198"/>
      <c r="AO2" s="198"/>
      <c r="AP2" s="198"/>
      <c r="AQ2" s="198"/>
      <c r="AR2" s="198"/>
      <c r="AS2" s="199"/>
      <c r="AT2" s="4"/>
    </row>
    <row r="3" spans="1:51" x14ac:dyDescent="0.25">
      <c r="A3" s="4"/>
      <c r="B3" s="200"/>
      <c r="C3" s="201"/>
      <c r="D3" s="201"/>
      <c r="E3" s="201"/>
      <c r="F3" s="201"/>
      <c r="G3" s="201"/>
      <c r="H3" s="201"/>
      <c r="I3" s="201"/>
      <c r="J3" s="201"/>
      <c r="K3" s="201"/>
      <c r="L3" s="201"/>
      <c r="M3" s="201"/>
      <c r="N3" s="201"/>
      <c r="O3" s="202"/>
      <c r="P3" s="4"/>
      <c r="Q3" s="218"/>
      <c r="R3" s="219"/>
      <c r="S3" s="219"/>
      <c r="T3" s="219"/>
      <c r="U3" s="219"/>
      <c r="V3" s="219"/>
      <c r="W3" s="219"/>
      <c r="X3" s="219"/>
      <c r="Y3" s="219"/>
      <c r="Z3" s="219"/>
      <c r="AA3" s="219"/>
      <c r="AB3" s="219"/>
      <c r="AC3" s="219"/>
      <c r="AD3" s="220"/>
      <c r="AE3" s="4"/>
      <c r="AF3" s="200"/>
      <c r="AG3" s="201"/>
      <c r="AH3" s="201"/>
      <c r="AI3" s="201"/>
      <c r="AJ3" s="201"/>
      <c r="AK3" s="201"/>
      <c r="AL3" s="201"/>
      <c r="AM3" s="201"/>
      <c r="AN3" s="201"/>
      <c r="AO3" s="201"/>
      <c r="AP3" s="201"/>
      <c r="AQ3" s="201"/>
      <c r="AR3" s="201"/>
      <c r="AS3" s="202"/>
      <c r="AT3" s="4"/>
      <c r="AY3" s="5">
        <f>MAX(Recipes!$AX$10:$AX$5010)</f>
        <v>0</v>
      </c>
    </row>
    <row r="4" spans="1:5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51" x14ac:dyDescent="0.25">
      <c r="A5" s="4"/>
      <c r="B5" s="189" t="s">
        <v>9</v>
      </c>
      <c r="C5" s="190"/>
      <c r="D5" s="191"/>
      <c r="E5" s="195"/>
      <c r="F5" s="272"/>
      <c r="G5" s="272"/>
      <c r="H5" s="272"/>
      <c r="I5" s="272"/>
      <c r="J5" s="272"/>
      <c r="K5" s="272"/>
      <c r="L5" s="272"/>
      <c r="M5" s="272"/>
      <c r="N5" s="272"/>
      <c r="O5" s="196"/>
      <c r="P5" s="4"/>
      <c r="Q5" s="4"/>
      <c r="R5" s="4"/>
      <c r="S5" s="4"/>
      <c r="T5" s="4"/>
      <c r="U5" s="4"/>
      <c r="V5" s="4"/>
      <c r="W5" s="4"/>
      <c r="X5" s="4"/>
      <c r="Y5" s="4"/>
      <c r="Z5" s="4"/>
      <c r="AA5" s="4"/>
      <c r="AB5" s="4"/>
      <c r="AC5" s="4"/>
      <c r="AD5" s="4"/>
      <c r="AE5" s="4"/>
      <c r="AF5" s="189" t="s">
        <v>68</v>
      </c>
      <c r="AG5" s="190"/>
      <c r="AH5" s="190"/>
      <c r="AI5" s="190"/>
      <c r="AJ5" s="190"/>
      <c r="AK5" s="191"/>
      <c r="AL5" s="251">
        <v>1</v>
      </c>
      <c r="AM5" s="252"/>
      <c r="AN5" s="253" t="str">
        <f>CONCATENATE("of ", $AY$5)</f>
        <v>of 0</v>
      </c>
      <c r="AO5" s="254"/>
      <c r="AP5" s="254"/>
      <c r="AQ5" s="254"/>
      <c r="AR5" s="254"/>
      <c r="AS5" s="254"/>
      <c r="AT5" s="4"/>
      <c r="AY5" s="5">
        <f>ROUNDUP(AY3/60, 0)</f>
        <v>0</v>
      </c>
    </row>
    <row r="6" spans="1:51"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row>
    <row r="7" spans="1:51" x14ac:dyDescent="0.25">
      <c r="A7" s="4"/>
      <c r="B7" s="4"/>
      <c r="C7" s="256" t="s">
        <v>14</v>
      </c>
      <c r="D7" s="256"/>
      <c r="E7" s="256"/>
      <c r="F7" s="256"/>
      <c r="G7" s="256"/>
      <c r="H7" s="256"/>
      <c r="I7" s="256" t="s">
        <v>64</v>
      </c>
      <c r="J7" s="256"/>
      <c r="K7" s="256"/>
      <c r="L7" s="256"/>
      <c r="M7" s="256"/>
      <c r="N7" s="256"/>
      <c r="O7" s="4"/>
      <c r="P7" s="4"/>
      <c r="Q7" s="4"/>
      <c r="R7" s="256" t="s">
        <v>14</v>
      </c>
      <c r="S7" s="256"/>
      <c r="T7" s="256"/>
      <c r="U7" s="256"/>
      <c r="V7" s="256"/>
      <c r="W7" s="256"/>
      <c r="X7" s="256" t="s">
        <v>64</v>
      </c>
      <c r="Y7" s="256"/>
      <c r="Z7" s="256"/>
      <c r="AA7" s="256"/>
      <c r="AB7" s="256"/>
      <c r="AC7" s="256"/>
      <c r="AD7" s="4"/>
      <c r="AE7" s="4"/>
      <c r="AF7" s="4"/>
      <c r="AG7" s="4"/>
      <c r="AH7" s="4"/>
      <c r="AI7" s="4"/>
      <c r="AJ7" s="4"/>
      <c r="AK7" s="4"/>
      <c r="AL7" s="4"/>
      <c r="AM7" s="4"/>
      <c r="AN7" s="4"/>
      <c r="AO7" s="4"/>
      <c r="AP7" s="4"/>
      <c r="AQ7" s="4"/>
      <c r="AR7" s="4"/>
      <c r="AS7" s="4"/>
      <c r="AT7" s="4"/>
    </row>
    <row r="8" spans="1:51" x14ac:dyDescent="0.25">
      <c r="A8" s="4"/>
      <c r="B8" s="4"/>
      <c r="C8" s="186" t="s">
        <v>3</v>
      </c>
      <c r="D8" s="187"/>
      <c r="E8" s="187"/>
      <c r="F8" s="187"/>
      <c r="G8" s="187"/>
      <c r="H8" s="188"/>
      <c r="I8" s="186" t="s">
        <v>3</v>
      </c>
      <c r="J8" s="187"/>
      <c r="K8" s="187"/>
      <c r="L8" s="187"/>
      <c r="M8" s="187"/>
      <c r="N8" s="188"/>
      <c r="O8" s="4"/>
      <c r="P8" s="4"/>
      <c r="Q8" s="4"/>
      <c r="R8" s="186" t="s">
        <v>5</v>
      </c>
      <c r="S8" s="187"/>
      <c r="T8" s="187"/>
      <c r="U8" s="187"/>
      <c r="V8" s="187"/>
      <c r="W8" s="188"/>
      <c r="X8" s="186" t="s">
        <v>5</v>
      </c>
      <c r="Y8" s="187"/>
      <c r="Z8" s="187"/>
      <c r="AA8" s="187"/>
      <c r="AB8" s="187"/>
      <c r="AC8" s="188"/>
      <c r="AD8" s="4"/>
      <c r="AE8" s="4"/>
      <c r="AF8" s="186" t="s">
        <v>65</v>
      </c>
      <c r="AG8" s="187"/>
      <c r="AH8" s="187"/>
      <c r="AI8" s="187"/>
      <c r="AJ8" s="187"/>
      <c r="AK8" s="188"/>
      <c r="AL8" s="4"/>
      <c r="AM8" s="4"/>
      <c r="AN8" s="186" t="s">
        <v>66</v>
      </c>
      <c r="AO8" s="187"/>
      <c r="AP8" s="187"/>
      <c r="AQ8" s="187"/>
      <c r="AR8" s="187"/>
      <c r="AS8" s="188"/>
      <c r="AT8" s="4"/>
      <c r="AY8" s="2" t="str">
        <f>Recipes!$V3</f>
        <v>✓</v>
      </c>
    </row>
    <row r="9" spans="1:51" x14ac:dyDescent="0.25">
      <c r="A9" s="4"/>
      <c r="B9" s="4"/>
      <c r="C9" s="257" t="str">
        <f>IF($E$5="", "", IFERROR(INDEX(Meals!$G$11:$G$260, MATCH($E$5, Meals!$B$11:$B$260, 0)), ""))</f>
        <v/>
      </c>
      <c r="D9" s="258"/>
      <c r="E9" s="258"/>
      <c r="F9" s="258"/>
      <c r="G9" s="258"/>
      <c r="H9" s="259"/>
      <c r="I9" s="257" t="str">
        <f>IF($E$5="", "", IFERROR(INDEX(Meals!$H$11:$H$260, MATCH($E$5, Meals!$B$11:$B$260, 0)), ""))</f>
        <v/>
      </c>
      <c r="J9" s="258"/>
      <c r="K9" s="258"/>
      <c r="L9" s="258"/>
      <c r="M9" s="258"/>
      <c r="N9" s="259"/>
      <c r="O9" s="4"/>
      <c r="P9" s="4"/>
      <c r="Q9" s="4"/>
      <c r="R9" s="263" t="str">
        <f>IF($E$5="", "", IFERROR(INDEX(Meals!$J$11:$J$260, MATCH($E$5, Meals!$B$11:$B$260, 0)), ""))</f>
        <v/>
      </c>
      <c r="S9" s="264"/>
      <c r="T9" s="264"/>
      <c r="U9" s="264"/>
      <c r="V9" s="264"/>
      <c r="W9" s="265"/>
      <c r="X9" s="263" t="str">
        <f>IF($E$5="", "", IFERROR(INDEX(Meals!$K$11:$K$260, MATCH($E$5, Meals!$B$11:$B$260, 0)), ""))</f>
        <v/>
      </c>
      <c r="Y9" s="264"/>
      <c r="Z9" s="264"/>
      <c r="AA9" s="264"/>
      <c r="AB9" s="264"/>
      <c r="AC9" s="265"/>
      <c r="AD9" s="4"/>
      <c r="AE9" s="4"/>
      <c r="AF9" s="257" t="str">
        <f>IF($E$5="", "", IF(IFERROR(INDEX(Meals!$C$11:$C$260, MATCH($E$5, Meals!$B$11:$B$260, 0)), "")="", "", IFERROR(INDEX(Meals!$C$11:$C$260, MATCH($E$5, Meals!$B$11:$B$260, 0)), "")))</f>
        <v/>
      </c>
      <c r="AG9" s="258"/>
      <c r="AH9" s="258"/>
      <c r="AI9" s="258"/>
      <c r="AJ9" s="258"/>
      <c r="AK9" s="259"/>
      <c r="AL9" s="4"/>
      <c r="AM9" s="4"/>
      <c r="AN9" s="245" t="str">
        <f>IF($E$5="", "", IFERROR(INDEX(Meals!$O$11:$O$260, MATCH($E$5, Meals!$B$11:$B$260, 0)), ""))</f>
        <v/>
      </c>
      <c r="AO9" s="246"/>
      <c r="AP9" s="246"/>
      <c r="AQ9" s="246"/>
      <c r="AR9" s="246"/>
      <c r="AS9" s="247"/>
      <c r="AT9" s="4"/>
      <c r="AW9" s="7" t="s">
        <v>31</v>
      </c>
      <c r="AY9" s="3" t="str">
        <f>Recipes!$V4</f>
        <v>✕</v>
      </c>
    </row>
    <row r="10" spans="1:51" x14ac:dyDescent="0.25">
      <c r="A10" s="4"/>
      <c r="B10" s="4"/>
      <c r="C10" s="260"/>
      <c r="D10" s="261"/>
      <c r="E10" s="261"/>
      <c r="F10" s="261"/>
      <c r="G10" s="261"/>
      <c r="H10" s="262"/>
      <c r="I10" s="260"/>
      <c r="J10" s="261"/>
      <c r="K10" s="261"/>
      <c r="L10" s="261"/>
      <c r="M10" s="261"/>
      <c r="N10" s="262"/>
      <c r="O10" s="4"/>
      <c r="P10" s="4"/>
      <c r="Q10" s="4"/>
      <c r="R10" s="266"/>
      <c r="S10" s="267"/>
      <c r="T10" s="267"/>
      <c r="U10" s="267"/>
      <c r="V10" s="267"/>
      <c r="W10" s="268"/>
      <c r="X10" s="266"/>
      <c r="Y10" s="267"/>
      <c r="Z10" s="267"/>
      <c r="AA10" s="267"/>
      <c r="AB10" s="267"/>
      <c r="AC10" s="268"/>
      <c r="AD10" s="4"/>
      <c r="AE10" s="4"/>
      <c r="AF10" s="260"/>
      <c r="AG10" s="261"/>
      <c r="AH10" s="261"/>
      <c r="AI10" s="261"/>
      <c r="AJ10" s="261"/>
      <c r="AK10" s="262"/>
      <c r="AL10" s="4"/>
      <c r="AM10" s="4"/>
      <c r="AN10" s="248"/>
      <c r="AO10" s="249"/>
      <c r="AP10" s="249"/>
      <c r="AQ10" s="249"/>
      <c r="AR10" s="249"/>
      <c r="AS10" s="250"/>
      <c r="AT10" s="4"/>
      <c r="AW10" s="5"/>
    </row>
    <row r="11" spans="1:51"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W11" s="98" t="str">
        <f>IF(Meals!$B11="", "", Meals!$B11)</f>
        <v/>
      </c>
    </row>
    <row r="12" spans="1:51" x14ac:dyDescent="0.25">
      <c r="A12" s="4"/>
      <c r="B12" s="186" t="s">
        <v>98</v>
      </c>
      <c r="C12" s="187"/>
      <c r="D12" s="187"/>
      <c r="E12" s="187"/>
      <c r="F12" s="187"/>
      <c r="G12" s="187"/>
      <c r="H12" s="188"/>
      <c r="I12" s="269" t="str">
        <f>IF($E$5="", "", IF(IFERROR(INDEX(Meals!$D$11:$D$260, MATCH($E$5, Meals!$B$11:$B$260, 0)), "")="", "", IFERROR(INDEX(Meals!$D$11:$D$260, MATCH($E$5, Meals!$B$11:$B$260, 0)), "")))</f>
        <v/>
      </c>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1"/>
      <c r="AT12" s="4"/>
      <c r="AW12" s="99" t="str">
        <f>IF(Meals!$B12="", "", Meals!$B12)</f>
        <v/>
      </c>
    </row>
    <row r="13" spans="1:51"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W13" s="99" t="str">
        <f>IF(Meals!$B13="", "", Meals!$B13)</f>
        <v/>
      </c>
    </row>
    <row r="14" spans="1:51" x14ac:dyDescent="0.25">
      <c r="A14" s="4"/>
      <c r="B14" s="189" t="s">
        <v>67</v>
      </c>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1"/>
      <c r="AT14" s="4"/>
      <c r="AW14" s="99" t="str">
        <f>IF(Meals!$B14="", "", Meals!$B14)</f>
        <v/>
      </c>
    </row>
    <row r="15" spans="1:51" x14ac:dyDescent="0.25">
      <c r="A15" s="4"/>
      <c r="B15" s="255" t="s">
        <v>69</v>
      </c>
      <c r="C15" s="240"/>
      <c r="D15" s="240" t="s">
        <v>27</v>
      </c>
      <c r="E15" s="240"/>
      <c r="F15" s="240"/>
      <c r="G15" s="240"/>
      <c r="H15" s="240"/>
      <c r="I15" s="240"/>
      <c r="J15" s="240"/>
      <c r="K15" s="240"/>
      <c r="L15" s="240"/>
      <c r="M15" s="240"/>
      <c r="N15" s="240" t="s">
        <v>70</v>
      </c>
      <c r="O15" s="240"/>
      <c r="P15" s="240"/>
      <c r="Q15" s="240"/>
      <c r="R15" s="240" t="s">
        <v>12</v>
      </c>
      <c r="S15" s="240"/>
      <c r="T15" s="240"/>
      <c r="U15" s="240"/>
      <c r="V15" s="240"/>
      <c r="W15" s="240" t="s">
        <v>62</v>
      </c>
      <c r="X15" s="240"/>
      <c r="Y15" s="240"/>
      <c r="Z15" s="240"/>
      <c r="AA15" s="240" t="s">
        <v>8</v>
      </c>
      <c r="AB15" s="240"/>
      <c r="AC15" s="240"/>
      <c r="AD15" s="240"/>
      <c r="AE15" s="240"/>
      <c r="AF15" s="240"/>
      <c r="AG15" s="240"/>
      <c r="AH15" s="240"/>
      <c r="AI15" s="240"/>
      <c r="AJ15" s="240"/>
      <c r="AK15" s="240"/>
      <c r="AL15" s="240"/>
      <c r="AM15" s="240"/>
      <c r="AN15" s="240"/>
      <c r="AO15" s="240"/>
      <c r="AP15" s="240"/>
      <c r="AQ15" s="240"/>
      <c r="AR15" s="240"/>
      <c r="AS15" s="241"/>
      <c r="AT15" s="4"/>
      <c r="AW15" s="99" t="str">
        <f>IF(Meals!$B15="", "", Meals!$B15)</f>
        <v/>
      </c>
    </row>
    <row r="16" spans="1:51" x14ac:dyDescent="0.25">
      <c r="A16" s="4"/>
      <c r="B16" s="167" t="str">
        <f>IF($AY16&gt;$AY$3, "", $AY16)</f>
        <v/>
      </c>
      <c r="C16" s="168"/>
      <c r="D16" s="242" t="str">
        <f>IF(IFERROR(INDEX(Recipes!$C$11:$C$5010, MATCH($AY16, Recipes!$AX$11:$AX$5010, 0)), "")="", "", IFERROR(INDEX(Recipes!$C$11:$C$5010, MATCH($AY16, Recipes!$AX$11:$AX$5010, 0)), ""))</f>
        <v/>
      </c>
      <c r="E16" s="242"/>
      <c r="F16" s="242"/>
      <c r="G16" s="242"/>
      <c r="H16" s="242"/>
      <c r="I16" s="242"/>
      <c r="J16" s="242"/>
      <c r="K16" s="242"/>
      <c r="L16" s="242"/>
      <c r="M16" s="242"/>
      <c r="N16" s="243" t="str">
        <f>IF(IFERROR(INDEX(Recipes!$D$11:$D$5010, MATCH($AY16, Recipes!$AX$11:$AX$5010, 0)), "")="", "", IFERROR(INDEX(Recipes!$D$11:$D$5010, MATCH($AY16, Recipes!$AX$11:$AX$5010, 0)), ""))</f>
        <v/>
      </c>
      <c r="O16" s="243"/>
      <c r="P16" s="243"/>
      <c r="Q16" s="243"/>
      <c r="R16" s="242" t="str">
        <f>IF(IFERROR(INDEX(Recipes!$I$11:$I$5010, MATCH($AY16, Recipes!$AX$11:$AX$5010, 0)), "")="", "", IFERROR(INDEX(Recipes!$I$11:$I$5010, MATCH($AY16, Recipes!$AX$11:$AX$5010, 0)), ""))</f>
        <v/>
      </c>
      <c r="S16" s="242"/>
      <c r="T16" s="242"/>
      <c r="U16" s="242"/>
      <c r="V16" s="242"/>
      <c r="W16" s="168" t="str">
        <f>IF(IFERROR(INDEX(Recipes!$R$11:$R$5010, MATCH($AY16, Recipes!$AX$11:$AX$5010, 0)), "")="", "", IFERROR(INDEX(Recipes!$R$11:$R$5010, MATCH($AY16, Recipes!$AX$11:$AX$5010, 0)), ""))</f>
        <v/>
      </c>
      <c r="X16" s="168"/>
      <c r="Y16" s="168"/>
      <c r="Z16" s="168"/>
      <c r="AA16" s="242" t="str">
        <f>IF(IFERROR(INDEX(Recipes!$F$11:$F$5010, MATCH($AY16, Recipes!$AX$11:$AX$5010, 0)), "")="", "", IFERROR(INDEX(Recipes!$F$11:$F$5010, MATCH($AY16, Recipes!$AX$11:$AX$5010, 0)), ""))</f>
        <v/>
      </c>
      <c r="AB16" s="242"/>
      <c r="AC16" s="242"/>
      <c r="AD16" s="242"/>
      <c r="AE16" s="242"/>
      <c r="AF16" s="242"/>
      <c r="AG16" s="242"/>
      <c r="AH16" s="242"/>
      <c r="AI16" s="242"/>
      <c r="AJ16" s="242"/>
      <c r="AK16" s="242"/>
      <c r="AL16" s="242"/>
      <c r="AM16" s="242"/>
      <c r="AN16" s="242"/>
      <c r="AO16" s="242"/>
      <c r="AP16" s="242"/>
      <c r="AQ16" s="242"/>
      <c r="AR16" s="242"/>
      <c r="AS16" s="244"/>
      <c r="AT16" s="4"/>
      <c r="AW16" s="99" t="str">
        <f>IF(Meals!$B16="", "", Meals!$B16)</f>
        <v/>
      </c>
      <c r="AY16" s="5">
        <f>IF($AL$5="", 1, IF(ISNUMBER($AL$5)=FALSE, 1, IFERROR(($AL$5*60)-59, 1)))</f>
        <v>1</v>
      </c>
    </row>
    <row r="17" spans="1:51" x14ac:dyDescent="0.25">
      <c r="A17" s="4"/>
      <c r="B17" s="170" t="str">
        <f t="shared" ref="B17:B75" si="0">IF($AY17&gt;$AY$3, "", $AY17)</f>
        <v/>
      </c>
      <c r="C17" s="233"/>
      <c r="D17" s="234" t="str">
        <f>IF(IFERROR(INDEX(Recipes!$C$11:$C$5010, MATCH($AY17, Recipes!$AX$11:$AX$5010, 0)), "")="", "", IFERROR(INDEX(Recipes!$C$11:$C$5010, MATCH($AY17, Recipes!$AX$11:$AX$5010, 0)), ""))</f>
        <v/>
      </c>
      <c r="E17" s="234"/>
      <c r="F17" s="234"/>
      <c r="G17" s="234"/>
      <c r="H17" s="234"/>
      <c r="I17" s="234"/>
      <c r="J17" s="234"/>
      <c r="K17" s="234"/>
      <c r="L17" s="234"/>
      <c r="M17" s="234"/>
      <c r="N17" s="235" t="str">
        <f>IF(IFERROR(INDEX(Recipes!$D$11:$D$5010, MATCH($AY17, Recipes!$AX$11:$AX$5010, 0)), "")="", "", IFERROR(INDEX(Recipes!$D$11:$D$5010, MATCH($AY17, Recipes!$AX$11:$AX$5010, 0)), ""))</f>
        <v/>
      </c>
      <c r="O17" s="235"/>
      <c r="P17" s="235"/>
      <c r="Q17" s="235"/>
      <c r="R17" s="234" t="str">
        <f>IF(IFERROR(INDEX(Recipes!$I$11:$I$5010, MATCH($AY17, Recipes!$AX$11:$AX$5010, 0)), "")="", "", IFERROR(INDEX(Recipes!$I$11:$I$5010, MATCH($AY17, Recipes!$AX$11:$AX$5010, 0)), ""))</f>
        <v/>
      </c>
      <c r="S17" s="234"/>
      <c r="T17" s="234"/>
      <c r="U17" s="234"/>
      <c r="V17" s="234"/>
      <c r="W17" s="233" t="str">
        <f>IF(IFERROR(INDEX(Recipes!$R$11:$R$5010, MATCH($AY17, Recipes!$AX$11:$AX$5010, 0)), "")="", "", IFERROR(INDEX(Recipes!$R$11:$R$5010, MATCH($AY17, Recipes!$AX$11:$AX$5010, 0)), ""))</f>
        <v/>
      </c>
      <c r="X17" s="233"/>
      <c r="Y17" s="233"/>
      <c r="Z17" s="233"/>
      <c r="AA17" s="234" t="str">
        <f>IF(IFERROR(INDEX(Recipes!$F$11:$F$5010, MATCH($AY17, Recipes!$AX$11:$AX$5010, 0)), "")="", "", IFERROR(INDEX(Recipes!$F$11:$F$5010, MATCH($AY17, Recipes!$AX$11:$AX$5010, 0)), ""))</f>
        <v/>
      </c>
      <c r="AB17" s="234"/>
      <c r="AC17" s="234"/>
      <c r="AD17" s="234"/>
      <c r="AE17" s="234"/>
      <c r="AF17" s="234"/>
      <c r="AG17" s="234"/>
      <c r="AH17" s="234"/>
      <c r="AI17" s="234"/>
      <c r="AJ17" s="234"/>
      <c r="AK17" s="234"/>
      <c r="AL17" s="234"/>
      <c r="AM17" s="234"/>
      <c r="AN17" s="234"/>
      <c r="AO17" s="234"/>
      <c r="AP17" s="234"/>
      <c r="AQ17" s="234"/>
      <c r="AR17" s="234"/>
      <c r="AS17" s="236"/>
      <c r="AT17" s="4"/>
      <c r="AW17" s="99" t="str">
        <f>IF(Meals!$B17="", "", Meals!$B17)</f>
        <v/>
      </c>
      <c r="AY17" s="2">
        <f>AY16+1</f>
        <v>2</v>
      </c>
    </row>
    <row r="18" spans="1:51" x14ac:dyDescent="0.25">
      <c r="A18" s="4"/>
      <c r="B18" s="170" t="str">
        <f t="shared" si="0"/>
        <v/>
      </c>
      <c r="C18" s="233"/>
      <c r="D18" s="234" t="str">
        <f>IF(IFERROR(INDEX(Recipes!$C$11:$C$5010, MATCH($AY18, Recipes!$AX$11:$AX$5010, 0)), "")="", "", IFERROR(INDEX(Recipes!$C$11:$C$5010, MATCH($AY18, Recipes!$AX$11:$AX$5010, 0)), ""))</f>
        <v/>
      </c>
      <c r="E18" s="234"/>
      <c r="F18" s="234"/>
      <c r="G18" s="234"/>
      <c r="H18" s="234"/>
      <c r="I18" s="234"/>
      <c r="J18" s="234"/>
      <c r="K18" s="234"/>
      <c r="L18" s="234"/>
      <c r="M18" s="234"/>
      <c r="N18" s="235" t="str">
        <f>IF(IFERROR(INDEX(Recipes!$D$11:$D$5010, MATCH($AY18, Recipes!$AX$11:$AX$5010, 0)), "")="", "", IFERROR(INDEX(Recipes!$D$11:$D$5010, MATCH($AY18, Recipes!$AX$11:$AX$5010, 0)), ""))</f>
        <v/>
      </c>
      <c r="O18" s="235"/>
      <c r="P18" s="235"/>
      <c r="Q18" s="235"/>
      <c r="R18" s="234" t="str">
        <f>IF(IFERROR(INDEX(Recipes!$I$11:$I$5010, MATCH($AY18, Recipes!$AX$11:$AX$5010, 0)), "")="", "", IFERROR(INDEX(Recipes!$I$11:$I$5010, MATCH($AY18, Recipes!$AX$11:$AX$5010, 0)), ""))</f>
        <v/>
      </c>
      <c r="S18" s="234"/>
      <c r="T18" s="234"/>
      <c r="U18" s="234"/>
      <c r="V18" s="234"/>
      <c r="W18" s="233" t="str">
        <f>IF(IFERROR(INDEX(Recipes!$R$11:$R$5010, MATCH($AY18, Recipes!$AX$11:$AX$5010, 0)), "")="", "", IFERROR(INDEX(Recipes!$R$11:$R$5010, MATCH($AY18, Recipes!$AX$11:$AX$5010, 0)), ""))</f>
        <v/>
      </c>
      <c r="X18" s="233"/>
      <c r="Y18" s="233"/>
      <c r="Z18" s="233"/>
      <c r="AA18" s="234" t="str">
        <f>IF(IFERROR(INDEX(Recipes!$F$11:$F$5010, MATCH($AY18, Recipes!$AX$11:$AX$5010, 0)), "")="", "", IFERROR(INDEX(Recipes!$F$11:$F$5010, MATCH($AY18, Recipes!$AX$11:$AX$5010, 0)), ""))</f>
        <v/>
      </c>
      <c r="AB18" s="234"/>
      <c r="AC18" s="234"/>
      <c r="AD18" s="234"/>
      <c r="AE18" s="234"/>
      <c r="AF18" s="234"/>
      <c r="AG18" s="234"/>
      <c r="AH18" s="234"/>
      <c r="AI18" s="234"/>
      <c r="AJ18" s="234"/>
      <c r="AK18" s="234"/>
      <c r="AL18" s="234"/>
      <c r="AM18" s="234"/>
      <c r="AN18" s="234"/>
      <c r="AO18" s="234"/>
      <c r="AP18" s="234"/>
      <c r="AQ18" s="234"/>
      <c r="AR18" s="234"/>
      <c r="AS18" s="236"/>
      <c r="AT18" s="4"/>
      <c r="AW18" s="99" t="str">
        <f>IF(Meals!$B18="", "", Meals!$B18)</f>
        <v/>
      </c>
      <c r="AY18" s="90">
        <f t="shared" ref="AY18:AY75" si="1">AY17+1</f>
        <v>3</v>
      </c>
    </row>
    <row r="19" spans="1:51" x14ac:dyDescent="0.25">
      <c r="A19" s="4"/>
      <c r="B19" s="170" t="str">
        <f t="shared" si="0"/>
        <v/>
      </c>
      <c r="C19" s="233"/>
      <c r="D19" s="234" t="str">
        <f>IF(IFERROR(INDEX(Recipes!$C$11:$C$5010, MATCH($AY19, Recipes!$AX$11:$AX$5010, 0)), "")="", "", IFERROR(INDEX(Recipes!$C$11:$C$5010, MATCH($AY19, Recipes!$AX$11:$AX$5010, 0)), ""))</f>
        <v/>
      </c>
      <c r="E19" s="234"/>
      <c r="F19" s="234"/>
      <c r="G19" s="234"/>
      <c r="H19" s="234"/>
      <c r="I19" s="234"/>
      <c r="J19" s="234"/>
      <c r="K19" s="234"/>
      <c r="L19" s="234"/>
      <c r="M19" s="234"/>
      <c r="N19" s="235" t="str">
        <f>IF(IFERROR(INDEX(Recipes!$D$11:$D$5010, MATCH($AY19, Recipes!$AX$11:$AX$5010, 0)), "")="", "", IFERROR(INDEX(Recipes!$D$11:$D$5010, MATCH($AY19, Recipes!$AX$11:$AX$5010, 0)), ""))</f>
        <v/>
      </c>
      <c r="O19" s="235"/>
      <c r="P19" s="235"/>
      <c r="Q19" s="235"/>
      <c r="R19" s="234" t="str">
        <f>IF(IFERROR(INDEX(Recipes!$I$11:$I$5010, MATCH($AY19, Recipes!$AX$11:$AX$5010, 0)), "")="", "", IFERROR(INDEX(Recipes!$I$11:$I$5010, MATCH($AY19, Recipes!$AX$11:$AX$5010, 0)), ""))</f>
        <v/>
      </c>
      <c r="S19" s="234"/>
      <c r="T19" s="234"/>
      <c r="U19" s="234"/>
      <c r="V19" s="234"/>
      <c r="W19" s="233" t="str">
        <f>IF(IFERROR(INDEX(Recipes!$R$11:$R$5010, MATCH($AY19, Recipes!$AX$11:$AX$5010, 0)), "")="", "", IFERROR(INDEX(Recipes!$R$11:$R$5010, MATCH($AY19, Recipes!$AX$11:$AX$5010, 0)), ""))</f>
        <v/>
      </c>
      <c r="X19" s="233"/>
      <c r="Y19" s="233"/>
      <c r="Z19" s="233"/>
      <c r="AA19" s="234" t="str">
        <f>IF(IFERROR(INDEX(Recipes!$F$11:$F$5010, MATCH($AY19, Recipes!$AX$11:$AX$5010, 0)), "")="", "", IFERROR(INDEX(Recipes!$F$11:$F$5010, MATCH($AY19, Recipes!$AX$11:$AX$5010, 0)), ""))</f>
        <v/>
      </c>
      <c r="AB19" s="234"/>
      <c r="AC19" s="234"/>
      <c r="AD19" s="234"/>
      <c r="AE19" s="234"/>
      <c r="AF19" s="234"/>
      <c r="AG19" s="234"/>
      <c r="AH19" s="234"/>
      <c r="AI19" s="234"/>
      <c r="AJ19" s="234"/>
      <c r="AK19" s="234"/>
      <c r="AL19" s="234"/>
      <c r="AM19" s="234"/>
      <c r="AN19" s="234"/>
      <c r="AO19" s="234"/>
      <c r="AP19" s="234"/>
      <c r="AQ19" s="234"/>
      <c r="AR19" s="234"/>
      <c r="AS19" s="236"/>
      <c r="AT19" s="4"/>
      <c r="AW19" s="99" t="str">
        <f>IF(Meals!$B19="", "", Meals!$B19)</f>
        <v/>
      </c>
      <c r="AY19" s="90">
        <f t="shared" si="1"/>
        <v>4</v>
      </c>
    </row>
    <row r="20" spans="1:51" x14ac:dyDescent="0.25">
      <c r="A20" s="4"/>
      <c r="B20" s="170" t="str">
        <f t="shared" si="0"/>
        <v/>
      </c>
      <c r="C20" s="233"/>
      <c r="D20" s="234" t="str">
        <f>IF(IFERROR(INDEX(Recipes!$C$11:$C$5010, MATCH($AY20, Recipes!$AX$11:$AX$5010, 0)), "")="", "", IFERROR(INDEX(Recipes!$C$11:$C$5010, MATCH($AY20, Recipes!$AX$11:$AX$5010, 0)), ""))</f>
        <v/>
      </c>
      <c r="E20" s="234"/>
      <c r="F20" s="234"/>
      <c r="G20" s="234"/>
      <c r="H20" s="234"/>
      <c r="I20" s="234"/>
      <c r="J20" s="234"/>
      <c r="K20" s="234"/>
      <c r="L20" s="234"/>
      <c r="M20" s="234"/>
      <c r="N20" s="235" t="str">
        <f>IF(IFERROR(INDEX(Recipes!$D$11:$D$5010, MATCH($AY20, Recipes!$AX$11:$AX$5010, 0)), "")="", "", IFERROR(INDEX(Recipes!$D$11:$D$5010, MATCH($AY20, Recipes!$AX$11:$AX$5010, 0)), ""))</f>
        <v/>
      </c>
      <c r="O20" s="235"/>
      <c r="P20" s="235"/>
      <c r="Q20" s="235"/>
      <c r="R20" s="234" t="str">
        <f>IF(IFERROR(INDEX(Recipes!$I$11:$I$5010, MATCH($AY20, Recipes!$AX$11:$AX$5010, 0)), "")="", "", IFERROR(INDEX(Recipes!$I$11:$I$5010, MATCH($AY20, Recipes!$AX$11:$AX$5010, 0)), ""))</f>
        <v/>
      </c>
      <c r="S20" s="234"/>
      <c r="T20" s="234"/>
      <c r="U20" s="234"/>
      <c r="V20" s="234"/>
      <c r="W20" s="233" t="str">
        <f>IF(IFERROR(INDEX(Recipes!$R$11:$R$5010, MATCH($AY20, Recipes!$AX$11:$AX$5010, 0)), "")="", "", IFERROR(INDEX(Recipes!$R$11:$R$5010, MATCH($AY20, Recipes!$AX$11:$AX$5010, 0)), ""))</f>
        <v/>
      </c>
      <c r="X20" s="233"/>
      <c r="Y20" s="233"/>
      <c r="Z20" s="233"/>
      <c r="AA20" s="234" t="str">
        <f>IF(IFERROR(INDEX(Recipes!$F$11:$F$5010, MATCH($AY20, Recipes!$AX$11:$AX$5010, 0)), "")="", "", IFERROR(INDEX(Recipes!$F$11:$F$5010, MATCH($AY20, Recipes!$AX$11:$AX$5010, 0)), ""))</f>
        <v/>
      </c>
      <c r="AB20" s="234"/>
      <c r="AC20" s="234"/>
      <c r="AD20" s="234"/>
      <c r="AE20" s="234"/>
      <c r="AF20" s="234"/>
      <c r="AG20" s="234"/>
      <c r="AH20" s="234"/>
      <c r="AI20" s="234"/>
      <c r="AJ20" s="234"/>
      <c r="AK20" s="234"/>
      <c r="AL20" s="234"/>
      <c r="AM20" s="234"/>
      <c r="AN20" s="234"/>
      <c r="AO20" s="234"/>
      <c r="AP20" s="234"/>
      <c r="AQ20" s="234"/>
      <c r="AR20" s="234"/>
      <c r="AS20" s="236"/>
      <c r="AT20" s="4"/>
      <c r="AW20" s="99" t="str">
        <f>IF(Meals!$B20="", "", Meals!$B20)</f>
        <v/>
      </c>
      <c r="AY20" s="90">
        <f t="shared" si="1"/>
        <v>5</v>
      </c>
    </row>
    <row r="21" spans="1:51" x14ac:dyDescent="0.25">
      <c r="A21" s="4"/>
      <c r="B21" s="170" t="str">
        <f t="shared" si="0"/>
        <v/>
      </c>
      <c r="C21" s="233"/>
      <c r="D21" s="234" t="str">
        <f>IF(IFERROR(INDEX(Recipes!$C$11:$C$5010, MATCH($AY21, Recipes!$AX$11:$AX$5010, 0)), "")="", "", IFERROR(INDEX(Recipes!$C$11:$C$5010, MATCH($AY21, Recipes!$AX$11:$AX$5010, 0)), ""))</f>
        <v/>
      </c>
      <c r="E21" s="234"/>
      <c r="F21" s="234"/>
      <c r="G21" s="234"/>
      <c r="H21" s="234"/>
      <c r="I21" s="234"/>
      <c r="J21" s="234"/>
      <c r="K21" s="234"/>
      <c r="L21" s="234"/>
      <c r="M21" s="234"/>
      <c r="N21" s="235" t="str">
        <f>IF(IFERROR(INDEX(Recipes!$D$11:$D$5010, MATCH($AY21, Recipes!$AX$11:$AX$5010, 0)), "")="", "", IFERROR(INDEX(Recipes!$D$11:$D$5010, MATCH($AY21, Recipes!$AX$11:$AX$5010, 0)), ""))</f>
        <v/>
      </c>
      <c r="O21" s="235"/>
      <c r="P21" s="235"/>
      <c r="Q21" s="235"/>
      <c r="R21" s="234" t="str">
        <f>IF(IFERROR(INDEX(Recipes!$I$11:$I$5010, MATCH($AY21, Recipes!$AX$11:$AX$5010, 0)), "")="", "", IFERROR(INDEX(Recipes!$I$11:$I$5010, MATCH($AY21, Recipes!$AX$11:$AX$5010, 0)), ""))</f>
        <v/>
      </c>
      <c r="S21" s="234"/>
      <c r="T21" s="234"/>
      <c r="U21" s="234"/>
      <c r="V21" s="234"/>
      <c r="W21" s="233" t="str">
        <f>IF(IFERROR(INDEX(Recipes!$R$11:$R$5010, MATCH($AY21, Recipes!$AX$11:$AX$5010, 0)), "")="", "", IFERROR(INDEX(Recipes!$R$11:$R$5010, MATCH($AY21, Recipes!$AX$11:$AX$5010, 0)), ""))</f>
        <v/>
      </c>
      <c r="X21" s="233"/>
      <c r="Y21" s="233"/>
      <c r="Z21" s="233"/>
      <c r="AA21" s="234" t="str">
        <f>IF(IFERROR(INDEX(Recipes!$F$11:$F$5010, MATCH($AY21, Recipes!$AX$11:$AX$5010, 0)), "")="", "", IFERROR(INDEX(Recipes!$F$11:$F$5010, MATCH($AY21, Recipes!$AX$11:$AX$5010, 0)), ""))</f>
        <v/>
      </c>
      <c r="AB21" s="234"/>
      <c r="AC21" s="234"/>
      <c r="AD21" s="234"/>
      <c r="AE21" s="234"/>
      <c r="AF21" s="234"/>
      <c r="AG21" s="234"/>
      <c r="AH21" s="234"/>
      <c r="AI21" s="234"/>
      <c r="AJ21" s="234"/>
      <c r="AK21" s="234"/>
      <c r="AL21" s="234"/>
      <c r="AM21" s="234"/>
      <c r="AN21" s="234"/>
      <c r="AO21" s="234"/>
      <c r="AP21" s="234"/>
      <c r="AQ21" s="234"/>
      <c r="AR21" s="234"/>
      <c r="AS21" s="236"/>
      <c r="AT21" s="4"/>
      <c r="AW21" s="99" t="str">
        <f>IF(Meals!$B21="", "", Meals!$B21)</f>
        <v/>
      </c>
      <c r="AY21" s="90">
        <f t="shared" si="1"/>
        <v>6</v>
      </c>
    </row>
    <row r="22" spans="1:51" x14ac:dyDescent="0.25">
      <c r="A22" s="4"/>
      <c r="B22" s="170" t="str">
        <f t="shared" si="0"/>
        <v/>
      </c>
      <c r="C22" s="233"/>
      <c r="D22" s="234" t="str">
        <f>IF(IFERROR(INDEX(Recipes!$C$11:$C$5010, MATCH($AY22, Recipes!$AX$11:$AX$5010, 0)), "")="", "", IFERROR(INDEX(Recipes!$C$11:$C$5010, MATCH($AY22, Recipes!$AX$11:$AX$5010, 0)), ""))</f>
        <v/>
      </c>
      <c r="E22" s="234"/>
      <c r="F22" s="234"/>
      <c r="G22" s="234"/>
      <c r="H22" s="234"/>
      <c r="I22" s="234"/>
      <c r="J22" s="234"/>
      <c r="K22" s="234"/>
      <c r="L22" s="234"/>
      <c r="M22" s="234"/>
      <c r="N22" s="235" t="str">
        <f>IF(IFERROR(INDEX(Recipes!$D$11:$D$5010, MATCH($AY22, Recipes!$AX$11:$AX$5010, 0)), "")="", "", IFERROR(INDEX(Recipes!$D$11:$D$5010, MATCH($AY22, Recipes!$AX$11:$AX$5010, 0)), ""))</f>
        <v/>
      </c>
      <c r="O22" s="235"/>
      <c r="P22" s="235"/>
      <c r="Q22" s="235"/>
      <c r="R22" s="234" t="str">
        <f>IF(IFERROR(INDEX(Recipes!$I$11:$I$5010, MATCH($AY22, Recipes!$AX$11:$AX$5010, 0)), "")="", "", IFERROR(INDEX(Recipes!$I$11:$I$5010, MATCH($AY22, Recipes!$AX$11:$AX$5010, 0)), ""))</f>
        <v/>
      </c>
      <c r="S22" s="234"/>
      <c r="T22" s="234"/>
      <c r="U22" s="234"/>
      <c r="V22" s="234"/>
      <c r="W22" s="233" t="str">
        <f>IF(IFERROR(INDEX(Recipes!$R$11:$R$5010, MATCH($AY22, Recipes!$AX$11:$AX$5010, 0)), "")="", "", IFERROR(INDEX(Recipes!$R$11:$R$5010, MATCH($AY22, Recipes!$AX$11:$AX$5010, 0)), ""))</f>
        <v/>
      </c>
      <c r="X22" s="233"/>
      <c r="Y22" s="233"/>
      <c r="Z22" s="233"/>
      <c r="AA22" s="234" t="str">
        <f>IF(IFERROR(INDEX(Recipes!$F$11:$F$5010, MATCH($AY22, Recipes!$AX$11:$AX$5010, 0)), "")="", "", IFERROR(INDEX(Recipes!$F$11:$F$5010, MATCH($AY22, Recipes!$AX$11:$AX$5010, 0)), ""))</f>
        <v/>
      </c>
      <c r="AB22" s="234"/>
      <c r="AC22" s="234"/>
      <c r="AD22" s="234"/>
      <c r="AE22" s="234"/>
      <c r="AF22" s="234"/>
      <c r="AG22" s="234"/>
      <c r="AH22" s="234"/>
      <c r="AI22" s="234"/>
      <c r="AJ22" s="234"/>
      <c r="AK22" s="234"/>
      <c r="AL22" s="234"/>
      <c r="AM22" s="234"/>
      <c r="AN22" s="234"/>
      <c r="AO22" s="234"/>
      <c r="AP22" s="234"/>
      <c r="AQ22" s="234"/>
      <c r="AR22" s="234"/>
      <c r="AS22" s="236"/>
      <c r="AT22" s="4"/>
      <c r="AW22" s="99" t="str">
        <f>IF(Meals!$B22="", "", Meals!$B22)</f>
        <v/>
      </c>
      <c r="AY22" s="90">
        <f t="shared" si="1"/>
        <v>7</v>
      </c>
    </row>
    <row r="23" spans="1:51" x14ac:dyDescent="0.25">
      <c r="A23" s="4"/>
      <c r="B23" s="170" t="str">
        <f t="shared" si="0"/>
        <v/>
      </c>
      <c r="C23" s="233"/>
      <c r="D23" s="234" t="str">
        <f>IF(IFERROR(INDEX(Recipes!$C$11:$C$5010, MATCH($AY23, Recipes!$AX$11:$AX$5010, 0)), "")="", "", IFERROR(INDEX(Recipes!$C$11:$C$5010, MATCH($AY23, Recipes!$AX$11:$AX$5010, 0)), ""))</f>
        <v/>
      </c>
      <c r="E23" s="234"/>
      <c r="F23" s="234"/>
      <c r="G23" s="234"/>
      <c r="H23" s="234"/>
      <c r="I23" s="234"/>
      <c r="J23" s="234"/>
      <c r="K23" s="234"/>
      <c r="L23" s="234"/>
      <c r="M23" s="234"/>
      <c r="N23" s="235" t="str">
        <f>IF(IFERROR(INDEX(Recipes!$D$11:$D$5010, MATCH($AY23, Recipes!$AX$11:$AX$5010, 0)), "")="", "", IFERROR(INDEX(Recipes!$D$11:$D$5010, MATCH($AY23, Recipes!$AX$11:$AX$5010, 0)), ""))</f>
        <v/>
      </c>
      <c r="O23" s="235"/>
      <c r="P23" s="235"/>
      <c r="Q23" s="235"/>
      <c r="R23" s="234" t="str">
        <f>IF(IFERROR(INDEX(Recipes!$I$11:$I$5010, MATCH($AY23, Recipes!$AX$11:$AX$5010, 0)), "")="", "", IFERROR(INDEX(Recipes!$I$11:$I$5010, MATCH($AY23, Recipes!$AX$11:$AX$5010, 0)), ""))</f>
        <v/>
      </c>
      <c r="S23" s="234"/>
      <c r="T23" s="234"/>
      <c r="U23" s="234"/>
      <c r="V23" s="234"/>
      <c r="W23" s="233" t="str">
        <f>IF(IFERROR(INDEX(Recipes!$R$11:$R$5010, MATCH($AY23, Recipes!$AX$11:$AX$5010, 0)), "")="", "", IFERROR(INDEX(Recipes!$R$11:$R$5010, MATCH($AY23, Recipes!$AX$11:$AX$5010, 0)), ""))</f>
        <v/>
      </c>
      <c r="X23" s="233"/>
      <c r="Y23" s="233"/>
      <c r="Z23" s="233"/>
      <c r="AA23" s="234" t="str">
        <f>IF(IFERROR(INDEX(Recipes!$F$11:$F$5010, MATCH($AY23, Recipes!$AX$11:$AX$5010, 0)), "")="", "", IFERROR(INDEX(Recipes!$F$11:$F$5010, MATCH($AY23, Recipes!$AX$11:$AX$5010, 0)), ""))</f>
        <v/>
      </c>
      <c r="AB23" s="234"/>
      <c r="AC23" s="234"/>
      <c r="AD23" s="234"/>
      <c r="AE23" s="234"/>
      <c r="AF23" s="234"/>
      <c r="AG23" s="234"/>
      <c r="AH23" s="234"/>
      <c r="AI23" s="234"/>
      <c r="AJ23" s="234"/>
      <c r="AK23" s="234"/>
      <c r="AL23" s="234"/>
      <c r="AM23" s="234"/>
      <c r="AN23" s="234"/>
      <c r="AO23" s="234"/>
      <c r="AP23" s="234"/>
      <c r="AQ23" s="234"/>
      <c r="AR23" s="234"/>
      <c r="AS23" s="236"/>
      <c r="AT23" s="4"/>
      <c r="AW23" s="99" t="str">
        <f>IF(Meals!$B23="", "", Meals!$B23)</f>
        <v/>
      </c>
      <c r="AY23" s="90">
        <f t="shared" si="1"/>
        <v>8</v>
      </c>
    </row>
    <row r="24" spans="1:51" x14ac:dyDescent="0.25">
      <c r="A24" s="4"/>
      <c r="B24" s="170" t="str">
        <f t="shared" si="0"/>
        <v/>
      </c>
      <c r="C24" s="233"/>
      <c r="D24" s="234" t="str">
        <f>IF(IFERROR(INDEX(Recipes!$C$11:$C$5010, MATCH($AY24, Recipes!$AX$11:$AX$5010, 0)), "")="", "", IFERROR(INDEX(Recipes!$C$11:$C$5010, MATCH($AY24, Recipes!$AX$11:$AX$5010, 0)), ""))</f>
        <v/>
      </c>
      <c r="E24" s="234"/>
      <c r="F24" s="234"/>
      <c r="G24" s="234"/>
      <c r="H24" s="234"/>
      <c r="I24" s="234"/>
      <c r="J24" s="234"/>
      <c r="K24" s="234"/>
      <c r="L24" s="234"/>
      <c r="M24" s="234"/>
      <c r="N24" s="235" t="str">
        <f>IF(IFERROR(INDEX(Recipes!$D$11:$D$5010, MATCH($AY24, Recipes!$AX$11:$AX$5010, 0)), "")="", "", IFERROR(INDEX(Recipes!$D$11:$D$5010, MATCH($AY24, Recipes!$AX$11:$AX$5010, 0)), ""))</f>
        <v/>
      </c>
      <c r="O24" s="235"/>
      <c r="P24" s="235"/>
      <c r="Q24" s="235"/>
      <c r="R24" s="234" t="str">
        <f>IF(IFERROR(INDEX(Recipes!$I$11:$I$5010, MATCH($AY24, Recipes!$AX$11:$AX$5010, 0)), "")="", "", IFERROR(INDEX(Recipes!$I$11:$I$5010, MATCH($AY24, Recipes!$AX$11:$AX$5010, 0)), ""))</f>
        <v/>
      </c>
      <c r="S24" s="234"/>
      <c r="T24" s="234"/>
      <c r="U24" s="234"/>
      <c r="V24" s="234"/>
      <c r="W24" s="233" t="str">
        <f>IF(IFERROR(INDEX(Recipes!$R$11:$R$5010, MATCH($AY24, Recipes!$AX$11:$AX$5010, 0)), "")="", "", IFERROR(INDEX(Recipes!$R$11:$R$5010, MATCH($AY24, Recipes!$AX$11:$AX$5010, 0)), ""))</f>
        <v/>
      </c>
      <c r="X24" s="233"/>
      <c r="Y24" s="233"/>
      <c r="Z24" s="233"/>
      <c r="AA24" s="234" t="str">
        <f>IF(IFERROR(INDEX(Recipes!$F$11:$F$5010, MATCH($AY24, Recipes!$AX$11:$AX$5010, 0)), "")="", "", IFERROR(INDEX(Recipes!$F$11:$F$5010, MATCH($AY24, Recipes!$AX$11:$AX$5010, 0)), ""))</f>
        <v/>
      </c>
      <c r="AB24" s="234"/>
      <c r="AC24" s="234"/>
      <c r="AD24" s="234"/>
      <c r="AE24" s="234"/>
      <c r="AF24" s="234"/>
      <c r="AG24" s="234"/>
      <c r="AH24" s="234"/>
      <c r="AI24" s="234"/>
      <c r="AJ24" s="234"/>
      <c r="AK24" s="234"/>
      <c r="AL24" s="234"/>
      <c r="AM24" s="234"/>
      <c r="AN24" s="234"/>
      <c r="AO24" s="234"/>
      <c r="AP24" s="234"/>
      <c r="AQ24" s="234"/>
      <c r="AR24" s="234"/>
      <c r="AS24" s="236"/>
      <c r="AT24" s="4"/>
      <c r="AW24" s="99" t="str">
        <f>IF(Meals!$B24="", "", Meals!$B24)</f>
        <v/>
      </c>
      <c r="AY24" s="90">
        <f t="shared" si="1"/>
        <v>9</v>
      </c>
    </row>
    <row r="25" spans="1:51" x14ac:dyDescent="0.25">
      <c r="A25" s="4"/>
      <c r="B25" s="170" t="str">
        <f t="shared" si="0"/>
        <v/>
      </c>
      <c r="C25" s="233"/>
      <c r="D25" s="234" t="str">
        <f>IF(IFERROR(INDEX(Recipes!$C$11:$C$5010, MATCH($AY25, Recipes!$AX$11:$AX$5010, 0)), "")="", "", IFERROR(INDEX(Recipes!$C$11:$C$5010, MATCH($AY25, Recipes!$AX$11:$AX$5010, 0)), ""))</f>
        <v/>
      </c>
      <c r="E25" s="234"/>
      <c r="F25" s="234"/>
      <c r="G25" s="234"/>
      <c r="H25" s="234"/>
      <c r="I25" s="234"/>
      <c r="J25" s="234"/>
      <c r="K25" s="234"/>
      <c r="L25" s="234"/>
      <c r="M25" s="234"/>
      <c r="N25" s="235" t="str">
        <f>IF(IFERROR(INDEX(Recipes!$D$11:$D$5010, MATCH($AY25, Recipes!$AX$11:$AX$5010, 0)), "")="", "", IFERROR(INDEX(Recipes!$D$11:$D$5010, MATCH($AY25, Recipes!$AX$11:$AX$5010, 0)), ""))</f>
        <v/>
      </c>
      <c r="O25" s="235"/>
      <c r="P25" s="235"/>
      <c r="Q25" s="235"/>
      <c r="R25" s="234" t="str">
        <f>IF(IFERROR(INDEX(Recipes!$I$11:$I$5010, MATCH($AY25, Recipes!$AX$11:$AX$5010, 0)), "")="", "", IFERROR(INDEX(Recipes!$I$11:$I$5010, MATCH($AY25, Recipes!$AX$11:$AX$5010, 0)), ""))</f>
        <v/>
      </c>
      <c r="S25" s="234"/>
      <c r="T25" s="234"/>
      <c r="U25" s="234"/>
      <c r="V25" s="234"/>
      <c r="W25" s="233" t="str">
        <f>IF(IFERROR(INDEX(Recipes!$R$11:$R$5010, MATCH($AY25, Recipes!$AX$11:$AX$5010, 0)), "")="", "", IFERROR(INDEX(Recipes!$R$11:$R$5010, MATCH($AY25, Recipes!$AX$11:$AX$5010, 0)), ""))</f>
        <v/>
      </c>
      <c r="X25" s="233"/>
      <c r="Y25" s="233"/>
      <c r="Z25" s="233"/>
      <c r="AA25" s="234" t="str">
        <f>IF(IFERROR(INDEX(Recipes!$F$11:$F$5010, MATCH($AY25, Recipes!$AX$11:$AX$5010, 0)), "")="", "", IFERROR(INDEX(Recipes!$F$11:$F$5010, MATCH($AY25, Recipes!$AX$11:$AX$5010, 0)), ""))</f>
        <v/>
      </c>
      <c r="AB25" s="234"/>
      <c r="AC25" s="234"/>
      <c r="AD25" s="234"/>
      <c r="AE25" s="234"/>
      <c r="AF25" s="234"/>
      <c r="AG25" s="234"/>
      <c r="AH25" s="234"/>
      <c r="AI25" s="234"/>
      <c r="AJ25" s="234"/>
      <c r="AK25" s="234"/>
      <c r="AL25" s="234"/>
      <c r="AM25" s="234"/>
      <c r="AN25" s="234"/>
      <c r="AO25" s="234"/>
      <c r="AP25" s="234"/>
      <c r="AQ25" s="234"/>
      <c r="AR25" s="234"/>
      <c r="AS25" s="236"/>
      <c r="AT25" s="4"/>
      <c r="AW25" s="99" t="str">
        <f>IF(Meals!$B25="", "", Meals!$B25)</f>
        <v/>
      </c>
      <c r="AY25" s="90">
        <f t="shared" si="1"/>
        <v>10</v>
      </c>
    </row>
    <row r="26" spans="1:51" x14ac:dyDescent="0.25">
      <c r="A26" s="4"/>
      <c r="B26" s="170" t="str">
        <f t="shared" si="0"/>
        <v/>
      </c>
      <c r="C26" s="233"/>
      <c r="D26" s="234" t="str">
        <f>IF(IFERROR(INDEX(Recipes!$C$11:$C$5010, MATCH($AY26, Recipes!$AX$11:$AX$5010, 0)), "")="", "", IFERROR(INDEX(Recipes!$C$11:$C$5010, MATCH($AY26, Recipes!$AX$11:$AX$5010, 0)), ""))</f>
        <v/>
      </c>
      <c r="E26" s="234"/>
      <c r="F26" s="234"/>
      <c r="G26" s="234"/>
      <c r="H26" s="234"/>
      <c r="I26" s="234"/>
      <c r="J26" s="234"/>
      <c r="K26" s="234"/>
      <c r="L26" s="234"/>
      <c r="M26" s="234"/>
      <c r="N26" s="235" t="str">
        <f>IF(IFERROR(INDEX(Recipes!$D$11:$D$5010, MATCH($AY26, Recipes!$AX$11:$AX$5010, 0)), "")="", "", IFERROR(INDEX(Recipes!$D$11:$D$5010, MATCH($AY26, Recipes!$AX$11:$AX$5010, 0)), ""))</f>
        <v/>
      </c>
      <c r="O26" s="235"/>
      <c r="P26" s="235"/>
      <c r="Q26" s="235"/>
      <c r="R26" s="234" t="str">
        <f>IF(IFERROR(INDEX(Recipes!$I$11:$I$5010, MATCH($AY26, Recipes!$AX$11:$AX$5010, 0)), "")="", "", IFERROR(INDEX(Recipes!$I$11:$I$5010, MATCH($AY26, Recipes!$AX$11:$AX$5010, 0)), ""))</f>
        <v/>
      </c>
      <c r="S26" s="234"/>
      <c r="T26" s="234"/>
      <c r="U26" s="234"/>
      <c r="V26" s="234"/>
      <c r="W26" s="233" t="str">
        <f>IF(IFERROR(INDEX(Recipes!$R$11:$R$5010, MATCH($AY26, Recipes!$AX$11:$AX$5010, 0)), "")="", "", IFERROR(INDEX(Recipes!$R$11:$R$5010, MATCH($AY26, Recipes!$AX$11:$AX$5010, 0)), ""))</f>
        <v/>
      </c>
      <c r="X26" s="233"/>
      <c r="Y26" s="233"/>
      <c r="Z26" s="233"/>
      <c r="AA26" s="234" t="str">
        <f>IF(IFERROR(INDEX(Recipes!$F$11:$F$5010, MATCH($AY26, Recipes!$AX$11:$AX$5010, 0)), "")="", "", IFERROR(INDEX(Recipes!$F$11:$F$5010, MATCH($AY26, Recipes!$AX$11:$AX$5010, 0)), ""))</f>
        <v/>
      </c>
      <c r="AB26" s="234"/>
      <c r="AC26" s="234"/>
      <c r="AD26" s="234"/>
      <c r="AE26" s="234"/>
      <c r="AF26" s="234"/>
      <c r="AG26" s="234"/>
      <c r="AH26" s="234"/>
      <c r="AI26" s="234"/>
      <c r="AJ26" s="234"/>
      <c r="AK26" s="234"/>
      <c r="AL26" s="234"/>
      <c r="AM26" s="234"/>
      <c r="AN26" s="234"/>
      <c r="AO26" s="234"/>
      <c r="AP26" s="234"/>
      <c r="AQ26" s="234"/>
      <c r="AR26" s="234"/>
      <c r="AS26" s="236"/>
      <c r="AT26" s="4"/>
      <c r="AW26" s="99" t="str">
        <f>IF(Meals!$B26="", "", Meals!$B26)</f>
        <v/>
      </c>
      <c r="AY26" s="90">
        <f t="shared" si="1"/>
        <v>11</v>
      </c>
    </row>
    <row r="27" spans="1:51" x14ac:dyDescent="0.25">
      <c r="A27" s="4"/>
      <c r="B27" s="170" t="str">
        <f t="shared" si="0"/>
        <v/>
      </c>
      <c r="C27" s="233"/>
      <c r="D27" s="234" t="str">
        <f>IF(IFERROR(INDEX(Recipes!$C$11:$C$5010, MATCH($AY27, Recipes!$AX$11:$AX$5010, 0)), "")="", "", IFERROR(INDEX(Recipes!$C$11:$C$5010, MATCH($AY27, Recipes!$AX$11:$AX$5010, 0)), ""))</f>
        <v/>
      </c>
      <c r="E27" s="234"/>
      <c r="F27" s="234"/>
      <c r="G27" s="234"/>
      <c r="H27" s="234"/>
      <c r="I27" s="234"/>
      <c r="J27" s="234"/>
      <c r="K27" s="234"/>
      <c r="L27" s="234"/>
      <c r="M27" s="234"/>
      <c r="N27" s="235" t="str">
        <f>IF(IFERROR(INDEX(Recipes!$D$11:$D$5010, MATCH($AY27, Recipes!$AX$11:$AX$5010, 0)), "")="", "", IFERROR(INDEX(Recipes!$D$11:$D$5010, MATCH($AY27, Recipes!$AX$11:$AX$5010, 0)), ""))</f>
        <v/>
      </c>
      <c r="O27" s="235"/>
      <c r="P27" s="235"/>
      <c r="Q27" s="235"/>
      <c r="R27" s="234" t="str">
        <f>IF(IFERROR(INDEX(Recipes!$I$11:$I$5010, MATCH($AY27, Recipes!$AX$11:$AX$5010, 0)), "")="", "", IFERROR(INDEX(Recipes!$I$11:$I$5010, MATCH($AY27, Recipes!$AX$11:$AX$5010, 0)), ""))</f>
        <v/>
      </c>
      <c r="S27" s="234"/>
      <c r="T27" s="234"/>
      <c r="U27" s="234"/>
      <c r="V27" s="234"/>
      <c r="W27" s="233" t="str">
        <f>IF(IFERROR(INDEX(Recipes!$R$11:$R$5010, MATCH($AY27, Recipes!$AX$11:$AX$5010, 0)), "")="", "", IFERROR(INDEX(Recipes!$R$11:$R$5010, MATCH($AY27, Recipes!$AX$11:$AX$5010, 0)), ""))</f>
        <v/>
      </c>
      <c r="X27" s="233"/>
      <c r="Y27" s="233"/>
      <c r="Z27" s="233"/>
      <c r="AA27" s="234" t="str">
        <f>IF(IFERROR(INDEX(Recipes!$F$11:$F$5010, MATCH($AY27, Recipes!$AX$11:$AX$5010, 0)), "")="", "", IFERROR(INDEX(Recipes!$F$11:$F$5010, MATCH($AY27, Recipes!$AX$11:$AX$5010, 0)), ""))</f>
        <v/>
      </c>
      <c r="AB27" s="234"/>
      <c r="AC27" s="234"/>
      <c r="AD27" s="234"/>
      <c r="AE27" s="234"/>
      <c r="AF27" s="234"/>
      <c r="AG27" s="234"/>
      <c r="AH27" s="234"/>
      <c r="AI27" s="234"/>
      <c r="AJ27" s="234"/>
      <c r="AK27" s="234"/>
      <c r="AL27" s="234"/>
      <c r="AM27" s="234"/>
      <c r="AN27" s="234"/>
      <c r="AO27" s="234"/>
      <c r="AP27" s="234"/>
      <c r="AQ27" s="234"/>
      <c r="AR27" s="234"/>
      <c r="AS27" s="236"/>
      <c r="AT27" s="4"/>
      <c r="AW27" s="99" t="str">
        <f>IF(Meals!$B27="", "", Meals!$B27)</f>
        <v/>
      </c>
      <c r="AY27" s="90">
        <f t="shared" si="1"/>
        <v>12</v>
      </c>
    </row>
    <row r="28" spans="1:51" x14ac:dyDescent="0.25">
      <c r="A28" s="4"/>
      <c r="B28" s="170" t="str">
        <f t="shared" si="0"/>
        <v/>
      </c>
      <c r="C28" s="233"/>
      <c r="D28" s="234" t="str">
        <f>IF(IFERROR(INDEX(Recipes!$C$11:$C$5010, MATCH($AY28, Recipes!$AX$11:$AX$5010, 0)), "")="", "", IFERROR(INDEX(Recipes!$C$11:$C$5010, MATCH($AY28, Recipes!$AX$11:$AX$5010, 0)), ""))</f>
        <v/>
      </c>
      <c r="E28" s="234"/>
      <c r="F28" s="234"/>
      <c r="G28" s="234"/>
      <c r="H28" s="234"/>
      <c r="I28" s="234"/>
      <c r="J28" s="234"/>
      <c r="K28" s="234"/>
      <c r="L28" s="234"/>
      <c r="M28" s="234"/>
      <c r="N28" s="235" t="str">
        <f>IF(IFERROR(INDEX(Recipes!$D$11:$D$5010, MATCH($AY28, Recipes!$AX$11:$AX$5010, 0)), "")="", "", IFERROR(INDEX(Recipes!$D$11:$D$5010, MATCH($AY28, Recipes!$AX$11:$AX$5010, 0)), ""))</f>
        <v/>
      </c>
      <c r="O28" s="235"/>
      <c r="P28" s="235"/>
      <c r="Q28" s="235"/>
      <c r="R28" s="234" t="str">
        <f>IF(IFERROR(INDEX(Recipes!$I$11:$I$5010, MATCH($AY28, Recipes!$AX$11:$AX$5010, 0)), "")="", "", IFERROR(INDEX(Recipes!$I$11:$I$5010, MATCH($AY28, Recipes!$AX$11:$AX$5010, 0)), ""))</f>
        <v/>
      </c>
      <c r="S28" s="234"/>
      <c r="T28" s="234"/>
      <c r="U28" s="234"/>
      <c r="V28" s="234"/>
      <c r="W28" s="233" t="str">
        <f>IF(IFERROR(INDEX(Recipes!$R$11:$R$5010, MATCH($AY28, Recipes!$AX$11:$AX$5010, 0)), "")="", "", IFERROR(INDEX(Recipes!$R$11:$R$5010, MATCH($AY28, Recipes!$AX$11:$AX$5010, 0)), ""))</f>
        <v/>
      </c>
      <c r="X28" s="233"/>
      <c r="Y28" s="233"/>
      <c r="Z28" s="233"/>
      <c r="AA28" s="234" t="str">
        <f>IF(IFERROR(INDEX(Recipes!$F$11:$F$5010, MATCH($AY28, Recipes!$AX$11:$AX$5010, 0)), "")="", "", IFERROR(INDEX(Recipes!$F$11:$F$5010, MATCH($AY28, Recipes!$AX$11:$AX$5010, 0)), ""))</f>
        <v/>
      </c>
      <c r="AB28" s="234"/>
      <c r="AC28" s="234"/>
      <c r="AD28" s="234"/>
      <c r="AE28" s="234"/>
      <c r="AF28" s="234"/>
      <c r="AG28" s="234"/>
      <c r="AH28" s="234"/>
      <c r="AI28" s="234"/>
      <c r="AJ28" s="234"/>
      <c r="AK28" s="234"/>
      <c r="AL28" s="234"/>
      <c r="AM28" s="234"/>
      <c r="AN28" s="234"/>
      <c r="AO28" s="234"/>
      <c r="AP28" s="234"/>
      <c r="AQ28" s="234"/>
      <c r="AR28" s="234"/>
      <c r="AS28" s="236"/>
      <c r="AT28" s="4"/>
      <c r="AW28" s="99" t="str">
        <f>IF(Meals!$B28="", "", Meals!$B28)</f>
        <v/>
      </c>
      <c r="AY28" s="90">
        <f t="shared" si="1"/>
        <v>13</v>
      </c>
    </row>
    <row r="29" spans="1:51" x14ac:dyDescent="0.25">
      <c r="A29" s="4"/>
      <c r="B29" s="170" t="str">
        <f t="shared" si="0"/>
        <v/>
      </c>
      <c r="C29" s="233"/>
      <c r="D29" s="234" t="str">
        <f>IF(IFERROR(INDEX(Recipes!$C$11:$C$5010, MATCH($AY29, Recipes!$AX$11:$AX$5010, 0)), "")="", "", IFERROR(INDEX(Recipes!$C$11:$C$5010, MATCH($AY29, Recipes!$AX$11:$AX$5010, 0)), ""))</f>
        <v/>
      </c>
      <c r="E29" s="234"/>
      <c r="F29" s="234"/>
      <c r="G29" s="234"/>
      <c r="H29" s="234"/>
      <c r="I29" s="234"/>
      <c r="J29" s="234"/>
      <c r="K29" s="234"/>
      <c r="L29" s="234"/>
      <c r="M29" s="234"/>
      <c r="N29" s="235" t="str">
        <f>IF(IFERROR(INDEX(Recipes!$D$11:$D$5010, MATCH($AY29, Recipes!$AX$11:$AX$5010, 0)), "")="", "", IFERROR(INDEX(Recipes!$D$11:$D$5010, MATCH($AY29, Recipes!$AX$11:$AX$5010, 0)), ""))</f>
        <v/>
      </c>
      <c r="O29" s="235"/>
      <c r="P29" s="235"/>
      <c r="Q29" s="235"/>
      <c r="R29" s="234" t="str">
        <f>IF(IFERROR(INDEX(Recipes!$I$11:$I$5010, MATCH($AY29, Recipes!$AX$11:$AX$5010, 0)), "")="", "", IFERROR(INDEX(Recipes!$I$11:$I$5010, MATCH($AY29, Recipes!$AX$11:$AX$5010, 0)), ""))</f>
        <v/>
      </c>
      <c r="S29" s="234"/>
      <c r="T29" s="234"/>
      <c r="U29" s="234"/>
      <c r="V29" s="234"/>
      <c r="W29" s="233" t="str">
        <f>IF(IFERROR(INDEX(Recipes!$R$11:$R$5010, MATCH($AY29, Recipes!$AX$11:$AX$5010, 0)), "")="", "", IFERROR(INDEX(Recipes!$R$11:$R$5010, MATCH($AY29, Recipes!$AX$11:$AX$5010, 0)), ""))</f>
        <v/>
      </c>
      <c r="X29" s="233"/>
      <c r="Y29" s="233"/>
      <c r="Z29" s="233"/>
      <c r="AA29" s="234" t="str">
        <f>IF(IFERROR(INDEX(Recipes!$F$11:$F$5010, MATCH($AY29, Recipes!$AX$11:$AX$5010, 0)), "")="", "", IFERROR(INDEX(Recipes!$F$11:$F$5010, MATCH($AY29, Recipes!$AX$11:$AX$5010, 0)), ""))</f>
        <v/>
      </c>
      <c r="AB29" s="234"/>
      <c r="AC29" s="234"/>
      <c r="AD29" s="234"/>
      <c r="AE29" s="234"/>
      <c r="AF29" s="234"/>
      <c r="AG29" s="234"/>
      <c r="AH29" s="234"/>
      <c r="AI29" s="234"/>
      <c r="AJ29" s="234"/>
      <c r="AK29" s="234"/>
      <c r="AL29" s="234"/>
      <c r="AM29" s="234"/>
      <c r="AN29" s="234"/>
      <c r="AO29" s="234"/>
      <c r="AP29" s="234"/>
      <c r="AQ29" s="234"/>
      <c r="AR29" s="234"/>
      <c r="AS29" s="236"/>
      <c r="AT29" s="4"/>
      <c r="AW29" s="99" t="str">
        <f>IF(Meals!$B29="", "", Meals!$B29)</f>
        <v/>
      </c>
      <c r="AY29" s="90">
        <f t="shared" si="1"/>
        <v>14</v>
      </c>
    </row>
    <row r="30" spans="1:51" x14ac:dyDescent="0.25">
      <c r="A30" s="4"/>
      <c r="B30" s="170" t="str">
        <f t="shared" si="0"/>
        <v/>
      </c>
      <c r="C30" s="233"/>
      <c r="D30" s="234" t="str">
        <f>IF(IFERROR(INDEX(Recipes!$C$11:$C$5010, MATCH($AY30, Recipes!$AX$11:$AX$5010, 0)), "")="", "", IFERROR(INDEX(Recipes!$C$11:$C$5010, MATCH($AY30, Recipes!$AX$11:$AX$5010, 0)), ""))</f>
        <v/>
      </c>
      <c r="E30" s="234"/>
      <c r="F30" s="234"/>
      <c r="G30" s="234"/>
      <c r="H30" s="234"/>
      <c r="I30" s="234"/>
      <c r="J30" s="234"/>
      <c r="K30" s="234"/>
      <c r="L30" s="234"/>
      <c r="M30" s="234"/>
      <c r="N30" s="235" t="str">
        <f>IF(IFERROR(INDEX(Recipes!$D$11:$D$5010, MATCH($AY30, Recipes!$AX$11:$AX$5010, 0)), "")="", "", IFERROR(INDEX(Recipes!$D$11:$D$5010, MATCH($AY30, Recipes!$AX$11:$AX$5010, 0)), ""))</f>
        <v/>
      </c>
      <c r="O30" s="235"/>
      <c r="P30" s="235"/>
      <c r="Q30" s="235"/>
      <c r="R30" s="234" t="str">
        <f>IF(IFERROR(INDEX(Recipes!$I$11:$I$5010, MATCH($AY30, Recipes!$AX$11:$AX$5010, 0)), "")="", "", IFERROR(INDEX(Recipes!$I$11:$I$5010, MATCH($AY30, Recipes!$AX$11:$AX$5010, 0)), ""))</f>
        <v/>
      </c>
      <c r="S30" s="234"/>
      <c r="T30" s="234"/>
      <c r="U30" s="234"/>
      <c r="V30" s="234"/>
      <c r="W30" s="233" t="str">
        <f>IF(IFERROR(INDEX(Recipes!$R$11:$R$5010, MATCH($AY30, Recipes!$AX$11:$AX$5010, 0)), "")="", "", IFERROR(INDEX(Recipes!$R$11:$R$5010, MATCH($AY30, Recipes!$AX$11:$AX$5010, 0)), ""))</f>
        <v/>
      </c>
      <c r="X30" s="233"/>
      <c r="Y30" s="233"/>
      <c r="Z30" s="233"/>
      <c r="AA30" s="234" t="str">
        <f>IF(IFERROR(INDEX(Recipes!$F$11:$F$5010, MATCH($AY30, Recipes!$AX$11:$AX$5010, 0)), "")="", "", IFERROR(INDEX(Recipes!$F$11:$F$5010, MATCH($AY30, Recipes!$AX$11:$AX$5010, 0)), ""))</f>
        <v/>
      </c>
      <c r="AB30" s="234"/>
      <c r="AC30" s="234"/>
      <c r="AD30" s="234"/>
      <c r="AE30" s="234"/>
      <c r="AF30" s="234"/>
      <c r="AG30" s="234"/>
      <c r="AH30" s="234"/>
      <c r="AI30" s="234"/>
      <c r="AJ30" s="234"/>
      <c r="AK30" s="234"/>
      <c r="AL30" s="234"/>
      <c r="AM30" s="234"/>
      <c r="AN30" s="234"/>
      <c r="AO30" s="234"/>
      <c r="AP30" s="234"/>
      <c r="AQ30" s="234"/>
      <c r="AR30" s="234"/>
      <c r="AS30" s="236"/>
      <c r="AT30" s="4"/>
      <c r="AW30" s="99" t="str">
        <f>IF(Meals!$B30="", "", Meals!$B30)</f>
        <v/>
      </c>
      <c r="AY30" s="90">
        <f t="shared" si="1"/>
        <v>15</v>
      </c>
    </row>
    <row r="31" spans="1:51" x14ac:dyDescent="0.25">
      <c r="A31" s="4"/>
      <c r="B31" s="170" t="str">
        <f t="shared" si="0"/>
        <v/>
      </c>
      <c r="C31" s="233"/>
      <c r="D31" s="234" t="str">
        <f>IF(IFERROR(INDEX(Recipes!$C$11:$C$5010, MATCH($AY31, Recipes!$AX$11:$AX$5010, 0)), "")="", "", IFERROR(INDEX(Recipes!$C$11:$C$5010, MATCH($AY31, Recipes!$AX$11:$AX$5010, 0)), ""))</f>
        <v/>
      </c>
      <c r="E31" s="234"/>
      <c r="F31" s="234"/>
      <c r="G31" s="234"/>
      <c r="H31" s="234"/>
      <c r="I31" s="234"/>
      <c r="J31" s="234"/>
      <c r="K31" s="234"/>
      <c r="L31" s="234"/>
      <c r="M31" s="234"/>
      <c r="N31" s="235" t="str">
        <f>IF(IFERROR(INDEX(Recipes!$D$11:$D$5010, MATCH($AY31, Recipes!$AX$11:$AX$5010, 0)), "")="", "", IFERROR(INDEX(Recipes!$D$11:$D$5010, MATCH($AY31, Recipes!$AX$11:$AX$5010, 0)), ""))</f>
        <v/>
      </c>
      <c r="O31" s="235"/>
      <c r="P31" s="235"/>
      <c r="Q31" s="235"/>
      <c r="R31" s="234" t="str">
        <f>IF(IFERROR(INDEX(Recipes!$I$11:$I$5010, MATCH($AY31, Recipes!$AX$11:$AX$5010, 0)), "")="", "", IFERROR(INDEX(Recipes!$I$11:$I$5010, MATCH($AY31, Recipes!$AX$11:$AX$5010, 0)), ""))</f>
        <v/>
      </c>
      <c r="S31" s="234"/>
      <c r="T31" s="234"/>
      <c r="U31" s="234"/>
      <c r="V31" s="234"/>
      <c r="W31" s="233" t="str">
        <f>IF(IFERROR(INDEX(Recipes!$R$11:$R$5010, MATCH($AY31, Recipes!$AX$11:$AX$5010, 0)), "")="", "", IFERROR(INDEX(Recipes!$R$11:$R$5010, MATCH($AY31, Recipes!$AX$11:$AX$5010, 0)), ""))</f>
        <v/>
      </c>
      <c r="X31" s="233"/>
      <c r="Y31" s="233"/>
      <c r="Z31" s="233"/>
      <c r="AA31" s="234" t="str">
        <f>IF(IFERROR(INDEX(Recipes!$F$11:$F$5010, MATCH($AY31, Recipes!$AX$11:$AX$5010, 0)), "")="", "", IFERROR(INDEX(Recipes!$F$11:$F$5010, MATCH($AY31, Recipes!$AX$11:$AX$5010, 0)), ""))</f>
        <v/>
      </c>
      <c r="AB31" s="234"/>
      <c r="AC31" s="234"/>
      <c r="AD31" s="234"/>
      <c r="AE31" s="234"/>
      <c r="AF31" s="234"/>
      <c r="AG31" s="234"/>
      <c r="AH31" s="234"/>
      <c r="AI31" s="234"/>
      <c r="AJ31" s="234"/>
      <c r="AK31" s="234"/>
      <c r="AL31" s="234"/>
      <c r="AM31" s="234"/>
      <c r="AN31" s="234"/>
      <c r="AO31" s="234"/>
      <c r="AP31" s="234"/>
      <c r="AQ31" s="234"/>
      <c r="AR31" s="234"/>
      <c r="AS31" s="236"/>
      <c r="AT31" s="4"/>
      <c r="AW31" s="99" t="str">
        <f>IF(Meals!$B31="", "", Meals!$B31)</f>
        <v/>
      </c>
      <c r="AY31" s="90">
        <f t="shared" si="1"/>
        <v>16</v>
      </c>
    </row>
    <row r="32" spans="1:51" x14ac:dyDescent="0.25">
      <c r="A32" s="4"/>
      <c r="B32" s="170" t="str">
        <f t="shared" si="0"/>
        <v/>
      </c>
      <c r="C32" s="233"/>
      <c r="D32" s="234" t="str">
        <f>IF(IFERROR(INDEX(Recipes!$C$11:$C$5010, MATCH($AY32, Recipes!$AX$11:$AX$5010, 0)), "")="", "", IFERROR(INDEX(Recipes!$C$11:$C$5010, MATCH($AY32, Recipes!$AX$11:$AX$5010, 0)), ""))</f>
        <v/>
      </c>
      <c r="E32" s="234"/>
      <c r="F32" s="234"/>
      <c r="G32" s="234"/>
      <c r="H32" s="234"/>
      <c r="I32" s="234"/>
      <c r="J32" s="234"/>
      <c r="K32" s="234"/>
      <c r="L32" s="234"/>
      <c r="M32" s="234"/>
      <c r="N32" s="235" t="str">
        <f>IF(IFERROR(INDEX(Recipes!$D$11:$D$5010, MATCH($AY32, Recipes!$AX$11:$AX$5010, 0)), "")="", "", IFERROR(INDEX(Recipes!$D$11:$D$5010, MATCH($AY32, Recipes!$AX$11:$AX$5010, 0)), ""))</f>
        <v/>
      </c>
      <c r="O32" s="235"/>
      <c r="P32" s="235"/>
      <c r="Q32" s="235"/>
      <c r="R32" s="234" t="str">
        <f>IF(IFERROR(INDEX(Recipes!$I$11:$I$5010, MATCH($AY32, Recipes!$AX$11:$AX$5010, 0)), "")="", "", IFERROR(INDEX(Recipes!$I$11:$I$5010, MATCH($AY32, Recipes!$AX$11:$AX$5010, 0)), ""))</f>
        <v/>
      </c>
      <c r="S32" s="234"/>
      <c r="T32" s="234"/>
      <c r="U32" s="234"/>
      <c r="V32" s="234"/>
      <c r="W32" s="233" t="str">
        <f>IF(IFERROR(INDEX(Recipes!$R$11:$R$5010, MATCH($AY32, Recipes!$AX$11:$AX$5010, 0)), "")="", "", IFERROR(INDEX(Recipes!$R$11:$R$5010, MATCH($AY32, Recipes!$AX$11:$AX$5010, 0)), ""))</f>
        <v/>
      </c>
      <c r="X32" s="233"/>
      <c r="Y32" s="233"/>
      <c r="Z32" s="233"/>
      <c r="AA32" s="234" t="str">
        <f>IF(IFERROR(INDEX(Recipes!$F$11:$F$5010, MATCH($AY32, Recipes!$AX$11:$AX$5010, 0)), "")="", "", IFERROR(INDEX(Recipes!$F$11:$F$5010, MATCH($AY32, Recipes!$AX$11:$AX$5010, 0)), ""))</f>
        <v/>
      </c>
      <c r="AB32" s="234"/>
      <c r="AC32" s="234"/>
      <c r="AD32" s="234"/>
      <c r="AE32" s="234"/>
      <c r="AF32" s="234"/>
      <c r="AG32" s="234"/>
      <c r="AH32" s="234"/>
      <c r="AI32" s="234"/>
      <c r="AJ32" s="234"/>
      <c r="AK32" s="234"/>
      <c r="AL32" s="234"/>
      <c r="AM32" s="234"/>
      <c r="AN32" s="234"/>
      <c r="AO32" s="234"/>
      <c r="AP32" s="234"/>
      <c r="AQ32" s="234"/>
      <c r="AR32" s="234"/>
      <c r="AS32" s="236"/>
      <c r="AT32" s="4"/>
      <c r="AW32" s="99" t="str">
        <f>IF(Meals!$B32="", "", Meals!$B32)</f>
        <v/>
      </c>
      <c r="AY32" s="90">
        <f t="shared" si="1"/>
        <v>17</v>
      </c>
    </row>
    <row r="33" spans="1:51" x14ac:dyDescent="0.25">
      <c r="A33" s="4"/>
      <c r="B33" s="170" t="str">
        <f t="shared" si="0"/>
        <v/>
      </c>
      <c r="C33" s="233"/>
      <c r="D33" s="234" t="str">
        <f>IF(IFERROR(INDEX(Recipes!$C$11:$C$5010, MATCH($AY33, Recipes!$AX$11:$AX$5010, 0)), "")="", "", IFERROR(INDEX(Recipes!$C$11:$C$5010, MATCH($AY33, Recipes!$AX$11:$AX$5010, 0)), ""))</f>
        <v/>
      </c>
      <c r="E33" s="234"/>
      <c r="F33" s="234"/>
      <c r="G33" s="234"/>
      <c r="H33" s="234"/>
      <c r="I33" s="234"/>
      <c r="J33" s="234"/>
      <c r="K33" s="234"/>
      <c r="L33" s="234"/>
      <c r="M33" s="234"/>
      <c r="N33" s="235" t="str">
        <f>IF(IFERROR(INDEX(Recipes!$D$11:$D$5010, MATCH($AY33, Recipes!$AX$11:$AX$5010, 0)), "")="", "", IFERROR(INDEX(Recipes!$D$11:$D$5010, MATCH($AY33, Recipes!$AX$11:$AX$5010, 0)), ""))</f>
        <v/>
      </c>
      <c r="O33" s="235"/>
      <c r="P33" s="235"/>
      <c r="Q33" s="235"/>
      <c r="R33" s="234" t="str">
        <f>IF(IFERROR(INDEX(Recipes!$I$11:$I$5010, MATCH($AY33, Recipes!$AX$11:$AX$5010, 0)), "")="", "", IFERROR(INDEX(Recipes!$I$11:$I$5010, MATCH($AY33, Recipes!$AX$11:$AX$5010, 0)), ""))</f>
        <v/>
      </c>
      <c r="S33" s="234"/>
      <c r="T33" s="234"/>
      <c r="U33" s="234"/>
      <c r="V33" s="234"/>
      <c r="W33" s="233" t="str">
        <f>IF(IFERROR(INDEX(Recipes!$R$11:$R$5010, MATCH($AY33, Recipes!$AX$11:$AX$5010, 0)), "")="", "", IFERROR(INDEX(Recipes!$R$11:$R$5010, MATCH($AY33, Recipes!$AX$11:$AX$5010, 0)), ""))</f>
        <v/>
      </c>
      <c r="X33" s="233"/>
      <c r="Y33" s="233"/>
      <c r="Z33" s="233"/>
      <c r="AA33" s="234" t="str">
        <f>IF(IFERROR(INDEX(Recipes!$F$11:$F$5010, MATCH($AY33, Recipes!$AX$11:$AX$5010, 0)), "")="", "", IFERROR(INDEX(Recipes!$F$11:$F$5010, MATCH($AY33, Recipes!$AX$11:$AX$5010, 0)), ""))</f>
        <v/>
      </c>
      <c r="AB33" s="234"/>
      <c r="AC33" s="234"/>
      <c r="AD33" s="234"/>
      <c r="AE33" s="234"/>
      <c r="AF33" s="234"/>
      <c r="AG33" s="234"/>
      <c r="AH33" s="234"/>
      <c r="AI33" s="234"/>
      <c r="AJ33" s="234"/>
      <c r="AK33" s="234"/>
      <c r="AL33" s="234"/>
      <c r="AM33" s="234"/>
      <c r="AN33" s="234"/>
      <c r="AO33" s="234"/>
      <c r="AP33" s="234"/>
      <c r="AQ33" s="234"/>
      <c r="AR33" s="234"/>
      <c r="AS33" s="236"/>
      <c r="AT33" s="4"/>
      <c r="AW33" s="99" t="str">
        <f>IF(Meals!$B33="", "", Meals!$B33)</f>
        <v/>
      </c>
      <c r="AY33" s="90">
        <f t="shared" si="1"/>
        <v>18</v>
      </c>
    </row>
    <row r="34" spans="1:51" x14ac:dyDescent="0.25">
      <c r="A34" s="4"/>
      <c r="B34" s="170" t="str">
        <f t="shared" si="0"/>
        <v/>
      </c>
      <c r="C34" s="233"/>
      <c r="D34" s="234" t="str">
        <f>IF(IFERROR(INDEX(Recipes!$C$11:$C$5010, MATCH($AY34, Recipes!$AX$11:$AX$5010, 0)), "")="", "", IFERROR(INDEX(Recipes!$C$11:$C$5010, MATCH($AY34, Recipes!$AX$11:$AX$5010, 0)), ""))</f>
        <v/>
      </c>
      <c r="E34" s="234"/>
      <c r="F34" s="234"/>
      <c r="G34" s="234"/>
      <c r="H34" s="234"/>
      <c r="I34" s="234"/>
      <c r="J34" s="234"/>
      <c r="K34" s="234"/>
      <c r="L34" s="234"/>
      <c r="M34" s="234"/>
      <c r="N34" s="235" t="str">
        <f>IF(IFERROR(INDEX(Recipes!$D$11:$D$5010, MATCH($AY34, Recipes!$AX$11:$AX$5010, 0)), "")="", "", IFERROR(INDEX(Recipes!$D$11:$D$5010, MATCH($AY34, Recipes!$AX$11:$AX$5010, 0)), ""))</f>
        <v/>
      </c>
      <c r="O34" s="235"/>
      <c r="P34" s="235"/>
      <c r="Q34" s="235"/>
      <c r="R34" s="234" t="str">
        <f>IF(IFERROR(INDEX(Recipes!$I$11:$I$5010, MATCH($AY34, Recipes!$AX$11:$AX$5010, 0)), "")="", "", IFERROR(INDEX(Recipes!$I$11:$I$5010, MATCH($AY34, Recipes!$AX$11:$AX$5010, 0)), ""))</f>
        <v/>
      </c>
      <c r="S34" s="234"/>
      <c r="T34" s="234"/>
      <c r="U34" s="234"/>
      <c r="V34" s="234"/>
      <c r="W34" s="233" t="str">
        <f>IF(IFERROR(INDEX(Recipes!$R$11:$R$5010, MATCH($AY34, Recipes!$AX$11:$AX$5010, 0)), "")="", "", IFERROR(INDEX(Recipes!$R$11:$R$5010, MATCH($AY34, Recipes!$AX$11:$AX$5010, 0)), ""))</f>
        <v/>
      </c>
      <c r="X34" s="233"/>
      <c r="Y34" s="233"/>
      <c r="Z34" s="233"/>
      <c r="AA34" s="234" t="str">
        <f>IF(IFERROR(INDEX(Recipes!$F$11:$F$5010, MATCH($AY34, Recipes!$AX$11:$AX$5010, 0)), "")="", "", IFERROR(INDEX(Recipes!$F$11:$F$5010, MATCH($AY34, Recipes!$AX$11:$AX$5010, 0)), ""))</f>
        <v/>
      </c>
      <c r="AB34" s="234"/>
      <c r="AC34" s="234"/>
      <c r="AD34" s="234"/>
      <c r="AE34" s="234"/>
      <c r="AF34" s="234"/>
      <c r="AG34" s="234"/>
      <c r="AH34" s="234"/>
      <c r="AI34" s="234"/>
      <c r="AJ34" s="234"/>
      <c r="AK34" s="234"/>
      <c r="AL34" s="234"/>
      <c r="AM34" s="234"/>
      <c r="AN34" s="234"/>
      <c r="AO34" s="234"/>
      <c r="AP34" s="234"/>
      <c r="AQ34" s="234"/>
      <c r="AR34" s="234"/>
      <c r="AS34" s="236"/>
      <c r="AT34" s="4"/>
      <c r="AW34" s="99" t="str">
        <f>IF(Meals!$B34="", "", Meals!$B34)</f>
        <v/>
      </c>
      <c r="AY34" s="90">
        <f t="shared" si="1"/>
        <v>19</v>
      </c>
    </row>
    <row r="35" spans="1:51" x14ac:dyDescent="0.25">
      <c r="A35" s="4"/>
      <c r="B35" s="170" t="str">
        <f t="shared" si="0"/>
        <v/>
      </c>
      <c r="C35" s="233"/>
      <c r="D35" s="234" t="str">
        <f>IF(IFERROR(INDEX(Recipes!$C$11:$C$5010, MATCH($AY35, Recipes!$AX$11:$AX$5010, 0)), "")="", "", IFERROR(INDEX(Recipes!$C$11:$C$5010, MATCH($AY35, Recipes!$AX$11:$AX$5010, 0)), ""))</f>
        <v/>
      </c>
      <c r="E35" s="234"/>
      <c r="F35" s="234"/>
      <c r="G35" s="234"/>
      <c r="H35" s="234"/>
      <c r="I35" s="234"/>
      <c r="J35" s="234"/>
      <c r="K35" s="234"/>
      <c r="L35" s="234"/>
      <c r="M35" s="234"/>
      <c r="N35" s="235" t="str">
        <f>IF(IFERROR(INDEX(Recipes!$D$11:$D$5010, MATCH($AY35, Recipes!$AX$11:$AX$5010, 0)), "")="", "", IFERROR(INDEX(Recipes!$D$11:$D$5010, MATCH($AY35, Recipes!$AX$11:$AX$5010, 0)), ""))</f>
        <v/>
      </c>
      <c r="O35" s="235"/>
      <c r="P35" s="235"/>
      <c r="Q35" s="235"/>
      <c r="R35" s="234" t="str">
        <f>IF(IFERROR(INDEX(Recipes!$I$11:$I$5010, MATCH($AY35, Recipes!$AX$11:$AX$5010, 0)), "")="", "", IFERROR(INDEX(Recipes!$I$11:$I$5010, MATCH($AY35, Recipes!$AX$11:$AX$5010, 0)), ""))</f>
        <v/>
      </c>
      <c r="S35" s="234"/>
      <c r="T35" s="234"/>
      <c r="U35" s="234"/>
      <c r="V35" s="234"/>
      <c r="W35" s="233" t="str">
        <f>IF(IFERROR(INDEX(Recipes!$R$11:$R$5010, MATCH($AY35, Recipes!$AX$11:$AX$5010, 0)), "")="", "", IFERROR(INDEX(Recipes!$R$11:$R$5010, MATCH($AY35, Recipes!$AX$11:$AX$5010, 0)), ""))</f>
        <v/>
      </c>
      <c r="X35" s="233"/>
      <c r="Y35" s="233"/>
      <c r="Z35" s="233"/>
      <c r="AA35" s="234" t="str">
        <f>IF(IFERROR(INDEX(Recipes!$F$11:$F$5010, MATCH($AY35, Recipes!$AX$11:$AX$5010, 0)), "")="", "", IFERROR(INDEX(Recipes!$F$11:$F$5010, MATCH($AY35, Recipes!$AX$11:$AX$5010, 0)), ""))</f>
        <v/>
      </c>
      <c r="AB35" s="234"/>
      <c r="AC35" s="234"/>
      <c r="AD35" s="234"/>
      <c r="AE35" s="234"/>
      <c r="AF35" s="234"/>
      <c r="AG35" s="234"/>
      <c r="AH35" s="234"/>
      <c r="AI35" s="234"/>
      <c r="AJ35" s="234"/>
      <c r="AK35" s="234"/>
      <c r="AL35" s="234"/>
      <c r="AM35" s="234"/>
      <c r="AN35" s="234"/>
      <c r="AO35" s="234"/>
      <c r="AP35" s="234"/>
      <c r="AQ35" s="234"/>
      <c r="AR35" s="234"/>
      <c r="AS35" s="236"/>
      <c r="AT35" s="4"/>
      <c r="AW35" s="99" t="str">
        <f>IF(Meals!$B35="", "", Meals!$B35)</f>
        <v/>
      </c>
      <c r="AY35" s="90">
        <f t="shared" si="1"/>
        <v>20</v>
      </c>
    </row>
    <row r="36" spans="1:51" x14ac:dyDescent="0.25">
      <c r="A36" s="4"/>
      <c r="B36" s="170" t="str">
        <f t="shared" si="0"/>
        <v/>
      </c>
      <c r="C36" s="233"/>
      <c r="D36" s="234" t="str">
        <f>IF(IFERROR(INDEX(Recipes!$C$11:$C$5010, MATCH($AY36, Recipes!$AX$11:$AX$5010, 0)), "")="", "", IFERROR(INDEX(Recipes!$C$11:$C$5010, MATCH($AY36, Recipes!$AX$11:$AX$5010, 0)), ""))</f>
        <v/>
      </c>
      <c r="E36" s="234"/>
      <c r="F36" s="234"/>
      <c r="G36" s="234"/>
      <c r="H36" s="234"/>
      <c r="I36" s="234"/>
      <c r="J36" s="234"/>
      <c r="K36" s="234"/>
      <c r="L36" s="234"/>
      <c r="M36" s="234"/>
      <c r="N36" s="235" t="str">
        <f>IF(IFERROR(INDEX(Recipes!$D$11:$D$5010, MATCH($AY36, Recipes!$AX$11:$AX$5010, 0)), "")="", "", IFERROR(INDEX(Recipes!$D$11:$D$5010, MATCH($AY36, Recipes!$AX$11:$AX$5010, 0)), ""))</f>
        <v/>
      </c>
      <c r="O36" s="235"/>
      <c r="P36" s="235"/>
      <c r="Q36" s="235"/>
      <c r="R36" s="234" t="str">
        <f>IF(IFERROR(INDEX(Recipes!$I$11:$I$5010, MATCH($AY36, Recipes!$AX$11:$AX$5010, 0)), "")="", "", IFERROR(INDEX(Recipes!$I$11:$I$5010, MATCH($AY36, Recipes!$AX$11:$AX$5010, 0)), ""))</f>
        <v/>
      </c>
      <c r="S36" s="234"/>
      <c r="T36" s="234"/>
      <c r="U36" s="234"/>
      <c r="V36" s="234"/>
      <c r="W36" s="233" t="str">
        <f>IF(IFERROR(INDEX(Recipes!$R$11:$R$5010, MATCH($AY36, Recipes!$AX$11:$AX$5010, 0)), "")="", "", IFERROR(INDEX(Recipes!$R$11:$R$5010, MATCH($AY36, Recipes!$AX$11:$AX$5010, 0)), ""))</f>
        <v/>
      </c>
      <c r="X36" s="233"/>
      <c r="Y36" s="233"/>
      <c r="Z36" s="233"/>
      <c r="AA36" s="234" t="str">
        <f>IF(IFERROR(INDEX(Recipes!$F$11:$F$5010, MATCH($AY36, Recipes!$AX$11:$AX$5010, 0)), "")="", "", IFERROR(INDEX(Recipes!$F$11:$F$5010, MATCH($AY36, Recipes!$AX$11:$AX$5010, 0)), ""))</f>
        <v/>
      </c>
      <c r="AB36" s="234"/>
      <c r="AC36" s="234"/>
      <c r="AD36" s="234"/>
      <c r="AE36" s="234"/>
      <c r="AF36" s="234"/>
      <c r="AG36" s="234"/>
      <c r="AH36" s="234"/>
      <c r="AI36" s="234"/>
      <c r="AJ36" s="234"/>
      <c r="AK36" s="234"/>
      <c r="AL36" s="234"/>
      <c r="AM36" s="234"/>
      <c r="AN36" s="234"/>
      <c r="AO36" s="234"/>
      <c r="AP36" s="234"/>
      <c r="AQ36" s="234"/>
      <c r="AR36" s="234"/>
      <c r="AS36" s="236"/>
      <c r="AT36" s="4"/>
      <c r="AW36" s="99" t="str">
        <f>IF(Meals!$B36="", "", Meals!$B36)</f>
        <v/>
      </c>
      <c r="AY36" s="90">
        <f t="shared" si="1"/>
        <v>21</v>
      </c>
    </row>
    <row r="37" spans="1:51" x14ac:dyDescent="0.25">
      <c r="A37" s="4"/>
      <c r="B37" s="170" t="str">
        <f t="shared" si="0"/>
        <v/>
      </c>
      <c r="C37" s="233"/>
      <c r="D37" s="234" t="str">
        <f>IF(IFERROR(INDEX(Recipes!$C$11:$C$5010, MATCH($AY37, Recipes!$AX$11:$AX$5010, 0)), "")="", "", IFERROR(INDEX(Recipes!$C$11:$C$5010, MATCH($AY37, Recipes!$AX$11:$AX$5010, 0)), ""))</f>
        <v/>
      </c>
      <c r="E37" s="234"/>
      <c r="F37" s="234"/>
      <c r="G37" s="234"/>
      <c r="H37" s="234"/>
      <c r="I37" s="234"/>
      <c r="J37" s="234"/>
      <c r="K37" s="234"/>
      <c r="L37" s="234"/>
      <c r="M37" s="234"/>
      <c r="N37" s="235" t="str">
        <f>IF(IFERROR(INDEX(Recipes!$D$11:$D$5010, MATCH($AY37, Recipes!$AX$11:$AX$5010, 0)), "")="", "", IFERROR(INDEX(Recipes!$D$11:$D$5010, MATCH($AY37, Recipes!$AX$11:$AX$5010, 0)), ""))</f>
        <v/>
      </c>
      <c r="O37" s="235"/>
      <c r="P37" s="235"/>
      <c r="Q37" s="235"/>
      <c r="R37" s="234" t="str">
        <f>IF(IFERROR(INDEX(Recipes!$I$11:$I$5010, MATCH($AY37, Recipes!$AX$11:$AX$5010, 0)), "")="", "", IFERROR(INDEX(Recipes!$I$11:$I$5010, MATCH($AY37, Recipes!$AX$11:$AX$5010, 0)), ""))</f>
        <v/>
      </c>
      <c r="S37" s="234"/>
      <c r="T37" s="234"/>
      <c r="U37" s="234"/>
      <c r="V37" s="234"/>
      <c r="W37" s="233" t="str">
        <f>IF(IFERROR(INDEX(Recipes!$R$11:$R$5010, MATCH($AY37, Recipes!$AX$11:$AX$5010, 0)), "")="", "", IFERROR(INDEX(Recipes!$R$11:$R$5010, MATCH($AY37, Recipes!$AX$11:$AX$5010, 0)), ""))</f>
        <v/>
      </c>
      <c r="X37" s="233"/>
      <c r="Y37" s="233"/>
      <c r="Z37" s="233"/>
      <c r="AA37" s="234" t="str">
        <f>IF(IFERROR(INDEX(Recipes!$F$11:$F$5010, MATCH($AY37, Recipes!$AX$11:$AX$5010, 0)), "")="", "", IFERROR(INDEX(Recipes!$F$11:$F$5010, MATCH($AY37, Recipes!$AX$11:$AX$5010, 0)), ""))</f>
        <v/>
      </c>
      <c r="AB37" s="234"/>
      <c r="AC37" s="234"/>
      <c r="AD37" s="234"/>
      <c r="AE37" s="234"/>
      <c r="AF37" s="234"/>
      <c r="AG37" s="234"/>
      <c r="AH37" s="234"/>
      <c r="AI37" s="234"/>
      <c r="AJ37" s="234"/>
      <c r="AK37" s="234"/>
      <c r="AL37" s="234"/>
      <c r="AM37" s="234"/>
      <c r="AN37" s="234"/>
      <c r="AO37" s="234"/>
      <c r="AP37" s="234"/>
      <c r="AQ37" s="234"/>
      <c r="AR37" s="234"/>
      <c r="AS37" s="236"/>
      <c r="AT37" s="4"/>
      <c r="AW37" s="99" t="str">
        <f>IF(Meals!$B37="", "", Meals!$B37)</f>
        <v/>
      </c>
      <c r="AY37" s="90">
        <f t="shared" si="1"/>
        <v>22</v>
      </c>
    </row>
    <row r="38" spans="1:51" x14ac:dyDescent="0.25">
      <c r="A38" s="4"/>
      <c r="B38" s="170" t="str">
        <f t="shared" si="0"/>
        <v/>
      </c>
      <c r="C38" s="233"/>
      <c r="D38" s="234" t="str">
        <f>IF(IFERROR(INDEX(Recipes!$C$11:$C$5010, MATCH($AY38, Recipes!$AX$11:$AX$5010, 0)), "")="", "", IFERROR(INDEX(Recipes!$C$11:$C$5010, MATCH($AY38, Recipes!$AX$11:$AX$5010, 0)), ""))</f>
        <v/>
      </c>
      <c r="E38" s="234"/>
      <c r="F38" s="234"/>
      <c r="G38" s="234"/>
      <c r="H38" s="234"/>
      <c r="I38" s="234"/>
      <c r="J38" s="234"/>
      <c r="K38" s="234"/>
      <c r="L38" s="234"/>
      <c r="M38" s="234"/>
      <c r="N38" s="235" t="str">
        <f>IF(IFERROR(INDEX(Recipes!$D$11:$D$5010, MATCH($AY38, Recipes!$AX$11:$AX$5010, 0)), "")="", "", IFERROR(INDEX(Recipes!$D$11:$D$5010, MATCH($AY38, Recipes!$AX$11:$AX$5010, 0)), ""))</f>
        <v/>
      </c>
      <c r="O38" s="235"/>
      <c r="P38" s="235"/>
      <c r="Q38" s="235"/>
      <c r="R38" s="234" t="str">
        <f>IF(IFERROR(INDEX(Recipes!$I$11:$I$5010, MATCH($AY38, Recipes!$AX$11:$AX$5010, 0)), "")="", "", IFERROR(INDEX(Recipes!$I$11:$I$5010, MATCH($AY38, Recipes!$AX$11:$AX$5010, 0)), ""))</f>
        <v/>
      </c>
      <c r="S38" s="234"/>
      <c r="T38" s="234"/>
      <c r="U38" s="234"/>
      <c r="V38" s="234"/>
      <c r="W38" s="233" t="str">
        <f>IF(IFERROR(INDEX(Recipes!$R$11:$R$5010, MATCH($AY38, Recipes!$AX$11:$AX$5010, 0)), "")="", "", IFERROR(INDEX(Recipes!$R$11:$R$5010, MATCH($AY38, Recipes!$AX$11:$AX$5010, 0)), ""))</f>
        <v/>
      </c>
      <c r="X38" s="233"/>
      <c r="Y38" s="233"/>
      <c r="Z38" s="233"/>
      <c r="AA38" s="234" t="str">
        <f>IF(IFERROR(INDEX(Recipes!$F$11:$F$5010, MATCH($AY38, Recipes!$AX$11:$AX$5010, 0)), "")="", "", IFERROR(INDEX(Recipes!$F$11:$F$5010, MATCH($AY38, Recipes!$AX$11:$AX$5010, 0)), ""))</f>
        <v/>
      </c>
      <c r="AB38" s="234"/>
      <c r="AC38" s="234"/>
      <c r="AD38" s="234"/>
      <c r="AE38" s="234"/>
      <c r="AF38" s="234"/>
      <c r="AG38" s="234"/>
      <c r="AH38" s="234"/>
      <c r="AI38" s="234"/>
      <c r="AJ38" s="234"/>
      <c r="AK38" s="234"/>
      <c r="AL38" s="234"/>
      <c r="AM38" s="234"/>
      <c r="AN38" s="234"/>
      <c r="AO38" s="234"/>
      <c r="AP38" s="234"/>
      <c r="AQ38" s="234"/>
      <c r="AR38" s="234"/>
      <c r="AS38" s="236"/>
      <c r="AT38" s="4"/>
      <c r="AW38" s="99" t="str">
        <f>IF(Meals!$B38="", "", Meals!$B38)</f>
        <v/>
      </c>
      <c r="AY38" s="90">
        <f t="shared" si="1"/>
        <v>23</v>
      </c>
    </row>
    <row r="39" spans="1:51" x14ac:dyDescent="0.25">
      <c r="A39" s="4"/>
      <c r="B39" s="170" t="str">
        <f t="shared" si="0"/>
        <v/>
      </c>
      <c r="C39" s="233"/>
      <c r="D39" s="234" t="str">
        <f>IF(IFERROR(INDEX(Recipes!$C$11:$C$5010, MATCH($AY39, Recipes!$AX$11:$AX$5010, 0)), "")="", "", IFERROR(INDEX(Recipes!$C$11:$C$5010, MATCH($AY39, Recipes!$AX$11:$AX$5010, 0)), ""))</f>
        <v/>
      </c>
      <c r="E39" s="234"/>
      <c r="F39" s="234"/>
      <c r="G39" s="234"/>
      <c r="H39" s="234"/>
      <c r="I39" s="234"/>
      <c r="J39" s="234"/>
      <c r="K39" s="234"/>
      <c r="L39" s="234"/>
      <c r="M39" s="234"/>
      <c r="N39" s="235" t="str">
        <f>IF(IFERROR(INDEX(Recipes!$D$11:$D$5010, MATCH($AY39, Recipes!$AX$11:$AX$5010, 0)), "")="", "", IFERROR(INDEX(Recipes!$D$11:$D$5010, MATCH($AY39, Recipes!$AX$11:$AX$5010, 0)), ""))</f>
        <v/>
      </c>
      <c r="O39" s="235"/>
      <c r="P39" s="235"/>
      <c r="Q39" s="235"/>
      <c r="R39" s="234" t="str">
        <f>IF(IFERROR(INDEX(Recipes!$I$11:$I$5010, MATCH($AY39, Recipes!$AX$11:$AX$5010, 0)), "")="", "", IFERROR(INDEX(Recipes!$I$11:$I$5010, MATCH($AY39, Recipes!$AX$11:$AX$5010, 0)), ""))</f>
        <v/>
      </c>
      <c r="S39" s="234"/>
      <c r="T39" s="234"/>
      <c r="U39" s="234"/>
      <c r="V39" s="234"/>
      <c r="W39" s="233" t="str">
        <f>IF(IFERROR(INDEX(Recipes!$R$11:$R$5010, MATCH($AY39, Recipes!$AX$11:$AX$5010, 0)), "")="", "", IFERROR(INDEX(Recipes!$R$11:$R$5010, MATCH($AY39, Recipes!$AX$11:$AX$5010, 0)), ""))</f>
        <v/>
      </c>
      <c r="X39" s="233"/>
      <c r="Y39" s="233"/>
      <c r="Z39" s="233"/>
      <c r="AA39" s="234" t="str">
        <f>IF(IFERROR(INDEX(Recipes!$F$11:$F$5010, MATCH($AY39, Recipes!$AX$11:$AX$5010, 0)), "")="", "", IFERROR(INDEX(Recipes!$F$11:$F$5010, MATCH($AY39, Recipes!$AX$11:$AX$5010, 0)), ""))</f>
        <v/>
      </c>
      <c r="AB39" s="234"/>
      <c r="AC39" s="234"/>
      <c r="AD39" s="234"/>
      <c r="AE39" s="234"/>
      <c r="AF39" s="234"/>
      <c r="AG39" s="234"/>
      <c r="AH39" s="234"/>
      <c r="AI39" s="234"/>
      <c r="AJ39" s="234"/>
      <c r="AK39" s="234"/>
      <c r="AL39" s="234"/>
      <c r="AM39" s="234"/>
      <c r="AN39" s="234"/>
      <c r="AO39" s="234"/>
      <c r="AP39" s="234"/>
      <c r="AQ39" s="234"/>
      <c r="AR39" s="234"/>
      <c r="AS39" s="236"/>
      <c r="AT39" s="4"/>
      <c r="AW39" s="99" t="str">
        <f>IF(Meals!$B39="", "", Meals!$B39)</f>
        <v/>
      </c>
      <c r="AY39" s="90">
        <f t="shared" si="1"/>
        <v>24</v>
      </c>
    </row>
    <row r="40" spans="1:51" x14ac:dyDescent="0.25">
      <c r="A40" s="4"/>
      <c r="B40" s="170" t="str">
        <f t="shared" si="0"/>
        <v/>
      </c>
      <c r="C40" s="233"/>
      <c r="D40" s="234" t="str">
        <f>IF(IFERROR(INDEX(Recipes!$C$11:$C$5010, MATCH($AY40, Recipes!$AX$11:$AX$5010, 0)), "")="", "", IFERROR(INDEX(Recipes!$C$11:$C$5010, MATCH($AY40, Recipes!$AX$11:$AX$5010, 0)), ""))</f>
        <v/>
      </c>
      <c r="E40" s="234"/>
      <c r="F40" s="234"/>
      <c r="G40" s="234"/>
      <c r="H40" s="234"/>
      <c r="I40" s="234"/>
      <c r="J40" s="234"/>
      <c r="K40" s="234"/>
      <c r="L40" s="234"/>
      <c r="M40" s="234"/>
      <c r="N40" s="235" t="str">
        <f>IF(IFERROR(INDEX(Recipes!$D$11:$D$5010, MATCH($AY40, Recipes!$AX$11:$AX$5010, 0)), "")="", "", IFERROR(INDEX(Recipes!$D$11:$D$5010, MATCH($AY40, Recipes!$AX$11:$AX$5010, 0)), ""))</f>
        <v/>
      </c>
      <c r="O40" s="235"/>
      <c r="P40" s="235"/>
      <c r="Q40" s="235"/>
      <c r="R40" s="234" t="str">
        <f>IF(IFERROR(INDEX(Recipes!$I$11:$I$5010, MATCH($AY40, Recipes!$AX$11:$AX$5010, 0)), "")="", "", IFERROR(INDEX(Recipes!$I$11:$I$5010, MATCH($AY40, Recipes!$AX$11:$AX$5010, 0)), ""))</f>
        <v/>
      </c>
      <c r="S40" s="234"/>
      <c r="T40" s="234"/>
      <c r="U40" s="234"/>
      <c r="V40" s="234"/>
      <c r="W40" s="233" t="str">
        <f>IF(IFERROR(INDEX(Recipes!$R$11:$R$5010, MATCH($AY40, Recipes!$AX$11:$AX$5010, 0)), "")="", "", IFERROR(INDEX(Recipes!$R$11:$R$5010, MATCH($AY40, Recipes!$AX$11:$AX$5010, 0)), ""))</f>
        <v/>
      </c>
      <c r="X40" s="233"/>
      <c r="Y40" s="233"/>
      <c r="Z40" s="233"/>
      <c r="AA40" s="234" t="str">
        <f>IF(IFERROR(INDEX(Recipes!$F$11:$F$5010, MATCH($AY40, Recipes!$AX$11:$AX$5010, 0)), "")="", "", IFERROR(INDEX(Recipes!$F$11:$F$5010, MATCH($AY40, Recipes!$AX$11:$AX$5010, 0)), ""))</f>
        <v/>
      </c>
      <c r="AB40" s="234"/>
      <c r="AC40" s="234"/>
      <c r="AD40" s="234"/>
      <c r="AE40" s="234"/>
      <c r="AF40" s="234"/>
      <c r="AG40" s="234"/>
      <c r="AH40" s="234"/>
      <c r="AI40" s="234"/>
      <c r="AJ40" s="234"/>
      <c r="AK40" s="234"/>
      <c r="AL40" s="234"/>
      <c r="AM40" s="234"/>
      <c r="AN40" s="234"/>
      <c r="AO40" s="234"/>
      <c r="AP40" s="234"/>
      <c r="AQ40" s="234"/>
      <c r="AR40" s="234"/>
      <c r="AS40" s="236"/>
      <c r="AT40" s="4"/>
      <c r="AW40" s="99" t="str">
        <f>IF(Meals!$B40="", "", Meals!$B40)</f>
        <v/>
      </c>
      <c r="AY40" s="90">
        <f t="shared" si="1"/>
        <v>25</v>
      </c>
    </row>
    <row r="41" spans="1:51" x14ac:dyDescent="0.25">
      <c r="A41" s="4"/>
      <c r="B41" s="170" t="str">
        <f t="shared" si="0"/>
        <v/>
      </c>
      <c r="C41" s="233"/>
      <c r="D41" s="234" t="str">
        <f>IF(IFERROR(INDEX(Recipes!$C$11:$C$5010, MATCH($AY41, Recipes!$AX$11:$AX$5010, 0)), "")="", "", IFERROR(INDEX(Recipes!$C$11:$C$5010, MATCH($AY41, Recipes!$AX$11:$AX$5010, 0)), ""))</f>
        <v/>
      </c>
      <c r="E41" s="234"/>
      <c r="F41" s="234"/>
      <c r="G41" s="234"/>
      <c r="H41" s="234"/>
      <c r="I41" s="234"/>
      <c r="J41" s="234"/>
      <c r="K41" s="234"/>
      <c r="L41" s="234"/>
      <c r="M41" s="234"/>
      <c r="N41" s="235" t="str">
        <f>IF(IFERROR(INDEX(Recipes!$D$11:$D$5010, MATCH($AY41, Recipes!$AX$11:$AX$5010, 0)), "")="", "", IFERROR(INDEX(Recipes!$D$11:$D$5010, MATCH($AY41, Recipes!$AX$11:$AX$5010, 0)), ""))</f>
        <v/>
      </c>
      <c r="O41" s="235"/>
      <c r="P41" s="235"/>
      <c r="Q41" s="235"/>
      <c r="R41" s="234" t="str">
        <f>IF(IFERROR(INDEX(Recipes!$I$11:$I$5010, MATCH($AY41, Recipes!$AX$11:$AX$5010, 0)), "")="", "", IFERROR(INDEX(Recipes!$I$11:$I$5010, MATCH($AY41, Recipes!$AX$11:$AX$5010, 0)), ""))</f>
        <v/>
      </c>
      <c r="S41" s="234"/>
      <c r="T41" s="234"/>
      <c r="U41" s="234"/>
      <c r="V41" s="234"/>
      <c r="W41" s="233" t="str">
        <f>IF(IFERROR(INDEX(Recipes!$R$11:$R$5010, MATCH($AY41, Recipes!$AX$11:$AX$5010, 0)), "")="", "", IFERROR(INDEX(Recipes!$R$11:$R$5010, MATCH($AY41, Recipes!$AX$11:$AX$5010, 0)), ""))</f>
        <v/>
      </c>
      <c r="X41" s="233"/>
      <c r="Y41" s="233"/>
      <c r="Z41" s="233"/>
      <c r="AA41" s="234" t="str">
        <f>IF(IFERROR(INDEX(Recipes!$F$11:$F$5010, MATCH($AY41, Recipes!$AX$11:$AX$5010, 0)), "")="", "", IFERROR(INDEX(Recipes!$F$11:$F$5010, MATCH($AY41, Recipes!$AX$11:$AX$5010, 0)), ""))</f>
        <v/>
      </c>
      <c r="AB41" s="234"/>
      <c r="AC41" s="234"/>
      <c r="AD41" s="234"/>
      <c r="AE41" s="234"/>
      <c r="AF41" s="234"/>
      <c r="AG41" s="234"/>
      <c r="AH41" s="234"/>
      <c r="AI41" s="234"/>
      <c r="AJ41" s="234"/>
      <c r="AK41" s="234"/>
      <c r="AL41" s="234"/>
      <c r="AM41" s="234"/>
      <c r="AN41" s="234"/>
      <c r="AO41" s="234"/>
      <c r="AP41" s="234"/>
      <c r="AQ41" s="234"/>
      <c r="AR41" s="234"/>
      <c r="AS41" s="236"/>
      <c r="AT41" s="4"/>
      <c r="AW41" s="99" t="str">
        <f>IF(Meals!$B41="", "", Meals!$B41)</f>
        <v/>
      </c>
      <c r="AY41" s="90">
        <f t="shared" si="1"/>
        <v>26</v>
      </c>
    </row>
    <row r="42" spans="1:51" x14ac:dyDescent="0.25">
      <c r="A42" s="4"/>
      <c r="B42" s="170" t="str">
        <f t="shared" si="0"/>
        <v/>
      </c>
      <c r="C42" s="233"/>
      <c r="D42" s="234" t="str">
        <f>IF(IFERROR(INDEX(Recipes!$C$11:$C$5010, MATCH($AY42, Recipes!$AX$11:$AX$5010, 0)), "")="", "", IFERROR(INDEX(Recipes!$C$11:$C$5010, MATCH($AY42, Recipes!$AX$11:$AX$5010, 0)), ""))</f>
        <v/>
      </c>
      <c r="E42" s="234"/>
      <c r="F42" s="234"/>
      <c r="G42" s="234"/>
      <c r="H42" s="234"/>
      <c r="I42" s="234"/>
      <c r="J42" s="234"/>
      <c r="K42" s="234"/>
      <c r="L42" s="234"/>
      <c r="M42" s="234"/>
      <c r="N42" s="235" t="str">
        <f>IF(IFERROR(INDEX(Recipes!$D$11:$D$5010, MATCH($AY42, Recipes!$AX$11:$AX$5010, 0)), "")="", "", IFERROR(INDEX(Recipes!$D$11:$D$5010, MATCH($AY42, Recipes!$AX$11:$AX$5010, 0)), ""))</f>
        <v/>
      </c>
      <c r="O42" s="235"/>
      <c r="P42" s="235"/>
      <c r="Q42" s="235"/>
      <c r="R42" s="234" t="str">
        <f>IF(IFERROR(INDEX(Recipes!$I$11:$I$5010, MATCH($AY42, Recipes!$AX$11:$AX$5010, 0)), "")="", "", IFERROR(INDEX(Recipes!$I$11:$I$5010, MATCH($AY42, Recipes!$AX$11:$AX$5010, 0)), ""))</f>
        <v/>
      </c>
      <c r="S42" s="234"/>
      <c r="T42" s="234"/>
      <c r="U42" s="234"/>
      <c r="V42" s="234"/>
      <c r="W42" s="233" t="str">
        <f>IF(IFERROR(INDEX(Recipes!$R$11:$R$5010, MATCH($AY42, Recipes!$AX$11:$AX$5010, 0)), "")="", "", IFERROR(INDEX(Recipes!$R$11:$R$5010, MATCH($AY42, Recipes!$AX$11:$AX$5010, 0)), ""))</f>
        <v/>
      </c>
      <c r="X42" s="233"/>
      <c r="Y42" s="233"/>
      <c r="Z42" s="233"/>
      <c r="AA42" s="234" t="str">
        <f>IF(IFERROR(INDEX(Recipes!$F$11:$F$5010, MATCH($AY42, Recipes!$AX$11:$AX$5010, 0)), "")="", "", IFERROR(INDEX(Recipes!$F$11:$F$5010, MATCH($AY42, Recipes!$AX$11:$AX$5010, 0)), ""))</f>
        <v/>
      </c>
      <c r="AB42" s="234"/>
      <c r="AC42" s="234"/>
      <c r="AD42" s="234"/>
      <c r="AE42" s="234"/>
      <c r="AF42" s="234"/>
      <c r="AG42" s="234"/>
      <c r="AH42" s="234"/>
      <c r="AI42" s="234"/>
      <c r="AJ42" s="234"/>
      <c r="AK42" s="234"/>
      <c r="AL42" s="234"/>
      <c r="AM42" s="234"/>
      <c r="AN42" s="234"/>
      <c r="AO42" s="234"/>
      <c r="AP42" s="234"/>
      <c r="AQ42" s="234"/>
      <c r="AR42" s="234"/>
      <c r="AS42" s="236"/>
      <c r="AT42" s="4"/>
      <c r="AW42" s="99" t="str">
        <f>IF(Meals!$B42="", "", Meals!$B42)</f>
        <v/>
      </c>
      <c r="AY42" s="90">
        <f t="shared" si="1"/>
        <v>27</v>
      </c>
    </row>
    <row r="43" spans="1:51" x14ac:dyDescent="0.25">
      <c r="A43" s="4"/>
      <c r="B43" s="170" t="str">
        <f t="shared" si="0"/>
        <v/>
      </c>
      <c r="C43" s="233"/>
      <c r="D43" s="234" t="str">
        <f>IF(IFERROR(INDEX(Recipes!$C$11:$C$5010, MATCH($AY43, Recipes!$AX$11:$AX$5010, 0)), "")="", "", IFERROR(INDEX(Recipes!$C$11:$C$5010, MATCH($AY43, Recipes!$AX$11:$AX$5010, 0)), ""))</f>
        <v/>
      </c>
      <c r="E43" s="234"/>
      <c r="F43" s="234"/>
      <c r="G43" s="234"/>
      <c r="H43" s="234"/>
      <c r="I43" s="234"/>
      <c r="J43" s="234"/>
      <c r="K43" s="234"/>
      <c r="L43" s="234"/>
      <c r="M43" s="234"/>
      <c r="N43" s="235" t="str">
        <f>IF(IFERROR(INDEX(Recipes!$D$11:$D$5010, MATCH($AY43, Recipes!$AX$11:$AX$5010, 0)), "")="", "", IFERROR(INDEX(Recipes!$D$11:$D$5010, MATCH($AY43, Recipes!$AX$11:$AX$5010, 0)), ""))</f>
        <v/>
      </c>
      <c r="O43" s="235"/>
      <c r="P43" s="235"/>
      <c r="Q43" s="235"/>
      <c r="R43" s="234" t="str">
        <f>IF(IFERROR(INDEX(Recipes!$I$11:$I$5010, MATCH($AY43, Recipes!$AX$11:$AX$5010, 0)), "")="", "", IFERROR(INDEX(Recipes!$I$11:$I$5010, MATCH($AY43, Recipes!$AX$11:$AX$5010, 0)), ""))</f>
        <v/>
      </c>
      <c r="S43" s="234"/>
      <c r="T43" s="234"/>
      <c r="U43" s="234"/>
      <c r="V43" s="234"/>
      <c r="W43" s="233" t="str">
        <f>IF(IFERROR(INDEX(Recipes!$R$11:$R$5010, MATCH($AY43, Recipes!$AX$11:$AX$5010, 0)), "")="", "", IFERROR(INDEX(Recipes!$R$11:$R$5010, MATCH($AY43, Recipes!$AX$11:$AX$5010, 0)), ""))</f>
        <v/>
      </c>
      <c r="X43" s="233"/>
      <c r="Y43" s="233"/>
      <c r="Z43" s="233"/>
      <c r="AA43" s="234" t="str">
        <f>IF(IFERROR(INDEX(Recipes!$F$11:$F$5010, MATCH($AY43, Recipes!$AX$11:$AX$5010, 0)), "")="", "", IFERROR(INDEX(Recipes!$F$11:$F$5010, MATCH($AY43, Recipes!$AX$11:$AX$5010, 0)), ""))</f>
        <v/>
      </c>
      <c r="AB43" s="234"/>
      <c r="AC43" s="234"/>
      <c r="AD43" s="234"/>
      <c r="AE43" s="234"/>
      <c r="AF43" s="234"/>
      <c r="AG43" s="234"/>
      <c r="AH43" s="234"/>
      <c r="AI43" s="234"/>
      <c r="AJ43" s="234"/>
      <c r="AK43" s="234"/>
      <c r="AL43" s="234"/>
      <c r="AM43" s="234"/>
      <c r="AN43" s="234"/>
      <c r="AO43" s="234"/>
      <c r="AP43" s="234"/>
      <c r="AQ43" s="234"/>
      <c r="AR43" s="234"/>
      <c r="AS43" s="236"/>
      <c r="AT43" s="4"/>
      <c r="AW43" s="99" t="str">
        <f>IF(Meals!$B43="", "", Meals!$B43)</f>
        <v/>
      </c>
      <c r="AY43" s="90">
        <f t="shared" si="1"/>
        <v>28</v>
      </c>
    </row>
    <row r="44" spans="1:51" x14ac:dyDescent="0.25">
      <c r="A44" s="4"/>
      <c r="B44" s="170" t="str">
        <f t="shared" si="0"/>
        <v/>
      </c>
      <c r="C44" s="233"/>
      <c r="D44" s="234" t="str">
        <f>IF(IFERROR(INDEX(Recipes!$C$11:$C$5010, MATCH($AY44, Recipes!$AX$11:$AX$5010, 0)), "")="", "", IFERROR(INDEX(Recipes!$C$11:$C$5010, MATCH($AY44, Recipes!$AX$11:$AX$5010, 0)), ""))</f>
        <v/>
      </c>
      <c r="E44" s="234"/>
      <c r="F44" s="234"/>
      <c r="G44" s="234"/>
      <c r="H44" s="234"/>
      <c r="I44" s="234"/>
      <c r="J44" s="234"/>
      <c r="K44" s="234"/>
      <c r="L44" s="234"/>
      <c r="M44" s="234"/>
      <c r="N44" s="235" t="str">
        <f>IF(IFERROR(INDEX(Recipes!$D$11:$D$5010, MATCH($AY44, Recipes!$AX$11:$AX$5010, 0)), "")="", "", IFERROR(INDEX(Recipes!$D$11:$D$5010, MATCH($AY44, Recipes!$AX$11:$AX$5010, 0)), ""))</f>
        <v/>
      </c>
      <c r="O44" s="235"/>
      <c r="P44" s="235"/>
      <c r="Q44" s="235"/>
      <c r="R44" s="234" t="str">
        <f>IF(IFERROR(INDEX(Recipes!$I$11:$I$5010, MATCH($AY44, Recipes!$AX$11:$AX$5010, 0)), "")="", "", IFERROR(INDEX(Recipes!$I$11:$I$5010, MATCH($AY44, Recipes!$AX$11:$AX$5010, 0)), ""))</f>
        <v/>
      </c>
      <c r="S44" s="234"/>
      <c r="T44" s="234"/>
      <c r="U44" s="234"/>
      <c r="V44" s="234"/>
      <c r="W44" s="233" t="str">
        <f>IF(IFERROR(INDEX(Recipes!$R$11:$R$5010, MATCH($AY44, Recipes!$AX$11:$AX$5010, 0)), "")="", "", IFERROR(INDEX(Recipes!$R$11:$R$5010, MATCH($AY44, Recipes!$AX$11:$AX$5010, 0)), ""))</f>
        <v/>
      </c>
      <c r="X44" s="233"/>
      <c r="Y44" s="233"/>
      <c r="Z44" s="233"/>
      <c r="AA44" s="234" t="str">
        <f>IF(IFERROR(INDEX(Recipes!$F$11:$F$5010, MATCH($AY44, Recipes!$AX$11:$AX$5010, 0)), "")="", "", IFERROR(INDEX(Recipes!$F$11:$F$5010, MATCH($AY44, Recipes!$AX$11:$AX$5010, 0)), ""))</f>
        <v/>
      </c>
      <c r="AB44" s="234"/>
      <c r="AC44" s="234"/>
      <c r="AD44" s="234"/>
      <c r="AE44" s="234"/>
      <c r="AF44" s="234"/>
      <c r="AG44" s="234"/>
      <c r="AH44" s="234"/>
      <c r="AI44" s="234"/>
      <c r="AJ44" s="234"/>
      <c r="AK44" s="234"/>
      <c r="AL44" s="234"/>
      <c r="AM44" s="234"/>
      <c r="AN44" s="234"/>
      <c r="AO44" s="234"/>
      <c r="AP44" s="234"/>
      <c r="AQ44" s="234"/>
      <c r="AR44" s="234"/>
      <c r="AS44" s="236"/>
      <c r="AT44" s="4"/>
      <c r="AW44" s="99" t="str">
        <f>IF(Meals!$B44="", "", Meals!$B44)</f>
        <v/>
      </c>
      <c r="AY44" s="90">
        <f t="shared" si="1"/>
        <v>29</v>
      </c>
    </row>
    <row r="45" spans="1:51" x14ac:dyDescent="0.25">
      <c r="A45" s="4"/>
      <c r="B45" s="170" t="str">
        <f t="shared" si="0"/>
        <v/>
      </c>
      <c r="C45" s="233"/>
      <c r="D45" s="234" t="str">
        <f>IF(IFERROR(INDEX(Recipes!$C$11:$C$5010, MATCH($AY45, Recipes!$AX$11:$AX$5010, 0)), "")="", "", IFERROR(INDEX(Recipes!$C$11:$C$5010, MATCH($AY45, Recipes!$AX$11:$AX$5010, 0)), ""))</f>
        <v/>
      </c>
      <c r="E45" s="234"/>
      <c r="F45" s="234"/>
      <c r="G45" s="234"/>
      <c r="H45" s="234"/>
      <c r="I45" s="234"/>
      <c r="J45" s="234"/>
      <c r="K45" s="234"/>
      <c r="L45" s="234"/>
      <c r="M45" s="234"/>
      <c r="N45" s="235" t="str">
        <f>IF(IFERROR(INDEX(Recipes!$D$11:$D$5010, MATCH($AY45, Recipes!$AX$11:$AX$5010, 0)), "")="", "", IFERROR(INDEX(Recipes!$D$11:$D$5010, MATCH($AY45, Recipes!$AX$11:$AX$5010, 0)), ""))</f>
        <v/>
      </c>
      <c r="O45" s="235"/>
      <c r="P45" s="235"/>
      <c r="Q45" s="235"/>
      <c r="R45" s="234" t="str">
        <f>IF(IFERROR(INDEX(Recipes!$I$11:$I$5010, MATCH($AY45, Recipes!$AX$11:$AX$5010, 0)), "")="", "", IFERROR(INDEX(Recipes!$I$11:$I$5010, MATCH($AY45, Recipes!$AX$11:$AX$5010, 0)), ""))</f>
        <v/>
      </c>
      <c r="S45" s="234"/>
      <c r="T45" s="234"/>
      <c r="U45" s="234"/>
      <c r="V45" s="234"/>
      <c r="W45" s="233" t="str">
        <f>IF(IFERROR(INDEX(Recipes!$R$11:$R$5010, MATCH($AY45, Recipes!$AX$11:$AX$5010, 0)), "")="", "", IFERROR(INDEX(Recipes!$R$11:$R$5010, MATCH($AY45, Recipes!$AX$11:$AX$5010, 0)), ""))</f>
        <v/>
      </c>
      <c r="X45" s="233"/>
      <c r="Y45" s="233"/>
      <c r="Z45" s="233"/>
      <c r="AA45" s="234" t="str">
        <f>IF(IFERROR(INDEX(Recipes!$F$11:$F$5010, MATCH($AY45, Recipes!$AX$11:$AX$5010, 0)), "")="", "", IFERROR(INDEX(Recipes!$F$11:$F$5010, MATCH($AY45, Recipes!$AX$11:$AX$5010, 0)), ""))</f>
        <v/>
      </c>
      <c r="AB45" s="234"/>
      <c r="AC45" s="234"/>
      <c r="AD45" s="234"/>
      <c r="AE45" s="234"/>
      <c r="AF45" s="234"/>
      <c r="AG45" s="234"/>
      <c r="AH45" s="234"/>
      <c r="AI45" s="234"/>
      <c r="AJ45" s="234"/>
      <c r="AK45" s="234"/>
      <c r="AL45" s="234"/>
      <c r="AM45" s="234"/>
      <c r="AN45" s="234"/>
      <c r="AO45" s="234"/>
      <c r="AP45" s="234"/>
      <c r="AQ45" s="234"/>
      <c r="AR45" s="234"/>
      <c r="AS45" s="236"/>
      <c r="AT45" s="4"/>
      <c r="AW45" s="99" t="str">
        <f>IF(Meals!$B45="", "", Meals!$B45)</f>
        <v/>
      </c>
      <c r="AY45" s="90">
        <f t="shared" si="1"/>
        <v>30</v>
      </c>
    </row>
    <row r="46" spans="1:51" x14ac:dyDescent="0.25">
      <c r="A46" s="4"/>
      <c r="B46" s="170" t="str">
        <f t="shared" si="0"/>
        <v/>
      </c>
      <c r="C46" s="233"/>
      <c r="D46" s="234" t="str">
        <f>IF(IFERROR(INDEX(Recipes!$C$11:$C$5010, MATCH($AY46, Recipes!$AX$11:$AX$5010, 0)), "")="", "", IFERROR(INDEX(Recipes!$C$11:$C$5010, MATCH($AY46, Recipes!$AX$11:$AX$5010, 0)), ""))</f>
        <v/>
      </c>
      <c r="E46" s="234"/>
      <c r="F46" s="234"/>
      <c r="G46" s="234"/>
      <c r="H46" s="234"/>
      <c r="I46" s="234"/>
      <c r="J46" s="234"/>
      <c r="K46" s="234"/>
      <c r="L46" s="234"/>
      <c r="M46" s="234"/>
      <c r="N46" s="235" t="str">
        <f>IF(IFERROR(INDEX(Recipes!$D$11:$D$5010, MATCH($AY46, Recipes!$AX$11:$AX$5010, 0)), "")="", "", IFERROR(INDEX(Recipes!$D$11:$D$5010, MATCH($AY46, Recipes!$AX$11:$AX$5010, 0)), ""))</f>
        <v/>
      </c>
      <c r="O46" s="235"/>
      <c r="P46" s="235"/>
      <c r="Q46" s="235"/>
      <c r="R46" s="234" t="str">
        <f>IF(IFERROR(INDEX(Recipes!$I$11:$I$5010, MATCH($AY46, Recipes!$AX$11:$AX$5010, 0)), "")="", "", IFERROR(INDEX(Recipes!$I$11:$I$5010, MATCH($AY46, Recipes!$AX$11:$AX$5010, 0)), ""))</f>
        <v/>
      </c>
      <c r="S46" s="234"/>
      <c r="T46" s="234"/>
      <c r="U46" s="234"/>
      <c r="V46" s="234"/>
      <c r="W46" s="233" t="str">
        <f>IF(IFERROR(INDEX(Recipes!$R$11:$R$5010, MATCH($AY46, Recipes!$AX$11:$AX$5010, 0)), "")="", "", IFERROR(INDEX(Recipes!$R$11:$R$5010, MATCH($AY46, Recipes!$AX$11:$AX$5010, 0)), ""))</f>
        <v/>
      </c>
      <c r="X46" s="233"/>
      <c r="Y46" s="233"/>
      <c r="Z46" s="233"/>
      <c r="AA46" s="234" t="str">
        <f>IF(IFERROR(INDEX(Recipes!$F$11:$F$5010, MATCH($AY46, Recipes!$AX$11:$AX$5010, 0)), "")="", "", IFERROR(INDEX(Recipes!$F$11:$F$5010, MATCH($AY46, Recipes!$AX$11:$AX$5010, 0)), ""))</f>
        <v/>
      </c>
      <c r="AB46" s="234"/>
      <c r="AC46" s="234"/>
      <c r="AD46" s="234"/>
      <c r="AE46" s="234"/>
      <c r="AF46" s="234"/>
      <c r="AG46" s="234"/>
      <c r="AH46" s="234"/>
      <c r="AI46" s="234"/>
      <c r="AJ46" s="234"/>
      <c r="AK46" s="234"/>
      <c r="AL46" s="234"/>
      <c r="AM46" s="234"/>
      <c r="AN46" s="234"/>
      <c r="AO46" s="234"/>
      <c r="AP46" s="234"/>
      <c r="AQ46" s="234"/>
      <c r="AR46" s="234"/>
      <c r="AS46" s="236"/>
      <c r="AT46" s="4"/>
      <c r="AW46" s="99" t="str">
        <f>IF(Meals!$B46="", "", Meals!$B46)</f>
        <v/>
      </c>
      <c r="AY46" s="90">
        <f t="shared" si="1"/>
        <v>31</v>
      </c>
    </row>
    <row r="47" spans="1:51" x14ac:dyDescent="0.25">
      <c r="A47" s="4"/>
      <c r="B47" s="170" t="str">
        <f t="shared" si="0"/>
        <v/>
      </c>
      <c r="C47" s="233"/>
      <c r="D47" s="234" t="str">
        <f>IF(IFERROR(INDEX(Recipes!$C$11:$C$5010, MATCH($AY47, Recipes!$AX$11:$AX$5010, 0)), "")="", "", IFERROR(INDEX(Recipes!$C$11:$C$5010, MATCH($AY47, Recipes!$AX$11:$AX$5010, 0)), ""))</f>
        <v/>
      </c>
      <c r="E47" s="234"/>
      <c r="F47" s="234"/>
      <c r="G47" s="234"/>
      <c r="H47" s="234"/>
      <c r="I47" s="234"/>
      <c r="J47" s="234"/>
      <c r="K47" s="234"/>
      <c r="L47" s="234"/>
      <c r="M47" s="234"/>
      <c r="N47" s="235" t="str">
        <f>IF(IFERROR(INDEX(Recipes!$D$11:$D$5010, MATCH($AY47, Recipes!$AX$11:$AX$5010, 0)), "")="", "", IFERROR(INDEX(Recipes!$D$11:$D$5010, MATCH($AY47, Recipes!$AX$11:$AX$5010, 0)), ""))</f>
        <v/>
      </c>
      <c r="O47" s="235"/>
      <c r="P47" s="235"/>
      <c r="Q47" s="235"/>
      <c r="R47" s="234" t="str">
        <f>IF(IFERROR(INDEX(Recipes!$I$11:$I$5010, MATCH($AY47, Recipes!$AX$11:$AX$5010, 0)), "")="", "", IFERROR(INDEX(Recipes!$I$11:$I$5010, MATCH($AY47, Recipes!$AX$11:$AX$5010, 0)), ""))</f>
        <v/>
      </c>
      <c r="S47" s="234"/>
      <c r="T47" s="234"/>
      <c r="U47" s="234"/>
      <c r="V47" s="234"/>
      <c r="W47" s="233" t="str">
        <f>IF(IFERROR(INDEX(Recipes!$R$11:$R$5010, MATCH($AY47, Recipes!$AX$11:$AX$5010, 0)), "")="", "", IFERROR(INDEX(Recipes!$R$11:$R$5010, MATCH($AY47, Recipes!$AX$11:$AX$5010, 0)), ""))</f>
        <v/>
      </c>
      <c r="X47" s="233"/>
      <c r="Y47" s="233"/>
      <c r="Z47" s="233"/>
      <c r="AA47" s="234" t="str">
        <f>IF(IFERROR(INDEX(Recipes!$F$11:$F$5010, MATCH($AY47, Recipes!$AX$11:$AX$5010, 0)), "")="", "", IFERROR(INDEX(Recipes!$F$11:$F$5010, MATCH($AY47, Recipes!$AX$11:$AX$5010, 0)), ""))</f>
        <v/>
      </c>
      <c r="AB47" s="234"/>
      <c r="AC47" s="234"/>
      <c r="AD47" s="234"/>
      <c r="AE47" s="234"/>
      <c r="AF47" s="234"/>
      <c r="AG47" s="234"/>
      <c r="AH47" s="234"/>
      <c r="AI47" s="234"/>
      <c r="AJ47" s="234"/>
      <c r="AK47" s="234"/>
      <c r="AL47" s="234"/>
      <c r="AM47" s="234"/>
      <c r="AN47" s="234"/>
      <c r="AO47" s="234"/>
      <c r="AP47" s="234"/>
      <c r="AQ47" s="234"/>
      <c r="AR47" s="234"/>
      <c r="AS47" s="236"/>
      <c r="AT47" s="4"/>
      <c r="AW47" s="99" t="str">
        <f>IF(Meals!$B47="", "", Meals!$B47)</f>
        <v/>
      </c>
      <c r="AY47" s="90">
        <f t="shared" si="1"/>
        <v>32</v>
      </c>
    </row>
    <row r="48" spans="1:51" x14ac:dyDescent="0.25">
      <c r="A48" s="4"/>
      <c r="B48" s="170" t="str">
        <f t="shared" si="0"/>
        <v/>
      </c>
      <c r="C48" s="233"/>
      <c r="D48" s="234" t="str">
        <f>IF(IFERROR(INDEX(Recipes!$C$11:$C$5010, MATCH($AY48, Recipes!$AX$11:$AX$5010, 0)), "")="", "", IFERROR(INDEX(Recipes!$C$11:$C$5010, MATCH($AY48, Recipes!$AX$11:$AX$5010, 0)), ""))</f>
        <v/>
      </c>
      <c r="E48" s="234"/>
      <c r="F48" s="234"/>
      <c r="G48" s="234"/>
      <c r="H48" s="234"/>
      <c r="I48" s="234"/>
      <c r="J48" s="234"/>
      <c r="K48" s="234"/>
      <c r="L48" s="234"/>
      <c r="M48" s="234"/>
      <c r="N48" s="235" t="str">
        <f>IF(IFERROR(INDEX(Recipes!$D$11:$D$5010, MATCH($AY48, Recipes!$AX$11:$AX$5010, 0)), "")="", "", IFERROR(INDEX(Recipes!$D$11:$D$5010, MATCH($AY48, Recipes!$AX$11:$AX$5010, 0)), ""))</f>
        <v/>
      </c>
      <c r="O48" s="235"/>
      <c r="P48" s="235"/>
      <c r="Q48" s="235"/>
      <c r="R48" s="234" t="str">
        <f>IF(IFERROR(INDEX(Recipes!$I$11:$I$5010, MATCH($AY48, Recipes!$AX$11:$AX$5010, 0)), "")="", "", IFERROR(INDEX(Recipes!$I$11:$I$5010, MATCH($AY48, Recipes!$AX$11:$AX$5010, 0)), ""))</f>
        <v/>
      </c>
      <c r="S48" s="234"/>
      <c r="T48" s="234"/>
      <c r="U48" s="234"/>
      <c r="V48" s="234"/>
      <c r="W48" s="233" t="str">
        <f>IF(IFERROR(INDEX(Recipes!$R$11:$R$5010, MATCH($AY48, Recipes!$AX$11:$AX$5010, 0)), "")="", "", IFERROR(INDEX(Recipes!$R$11:$R$5010, MATCH($AY48, Recipes!$AX$11:$AX$5010, 0)), ""))</f>
        <v/>
      </c>
      <c r="X48" s="233"/>
      <c r="Y48" s="233"/>
      <c r="Z48" s="233"/>
      <c r="AA48" s="234" t="str">
        <f>IF(IFERROR(INDEX(Recipes!$F$11:$F$5010, MATCH($AY48, Recipes!$AX$11:$AX$5010, 0)), "")="", "", IFERROR(INDEX(Recipes!$F$11:$F$5010, MATCH($AY48, Recipes!$AX$11:$AX$5010, 0)), ""))</f>
        <v/>
      </c>
      <c r="AB48" s="234"/>
      <c r="AC48" s="234"/>
      <c r="AD48" s="234"/>
      <c r="AE48" s="234"/>
      <c r="AF48" s="234"/>
      <c r="AG48" s="234"/>
      <c r="AH48" s="234"/>
      <c r="AI48" s="234"/>
      <c r="AJ48" s="234"/>
      <c r="AK48" s="234"/>
      <c r="AL48" s="234"/>
      <c r="AM48" s="234"/>
      <c r="AN48" s="234"/>
      <c r="AO48" s="234"/>
      <c r="AP48" s="234"/>
      <c r="AQ48" s="234"/>
      <c r="AR48" s="234"/>
      <c r="AS48" s="236"/>
      <c r="AT48" s="4"/>
      <c r="AW48" s="99" t="str">
        <f>IF(Meals!$B48="", "", Meals!$B48)</f>
        <v/>
      </c>
      <c r="AY48" s="90">
        <f t="shared" si="1"/>
        <v>33</v>
      </c>
    </row>
    <row r="49" spans="1:51" x14ac:dyDescent="0.25">
      <c r="A49" s="4"/>
      <c r="B49" s="170" t="str">
        <f t="shared" si="0"/>
        <v/>
      </c>
      <c r="C49" s="233"/>
      <c r="D49" s="234" t="str">
        <f>IF(IFERROR(INDEX(Recipes!$C$11:$C$5010, MATCH($AY49, Recipes!$AX$11:$AX$5010, 0)), "")="", "", IFERROR(INDEX(Recipes!$C$11:$C$5010, MATCH($AY49, Recipes!$AX$11:$AX$5010, 0)), ""))</f>
        <v/>
      </c>
      <c r="E49" s="234"/>
      <c r="F49" s="234"/>
      <c r="G49" s="234"/>
      <c r="H49" s="234"/>
      <c r="I49" s="234"/>
      <c r="J49" s="234"/>
      <c r="K49" s="234"/>
      <c r="L49" s="234"/>
      <c r="M49" s="234"/>
      <c r="N49" s="235" t="str">
        <f>IF(IFERROR(INDEX(Recipes!$D$11:$D$5010, MATCH($AY49, Recipes!$AX$11:$AX$5010, 0)), "")="", "", IFERROR(INDEX(Recipes!$D$11:$D$5010, MATCH($AY49, Recipes!$AX$11:$AX$5010, 0)), ""))</f>
        <v/>
      </c>
      <c r="O49" s="235"/>
      <c r="P49" s="235"/>
      <c r="Q49" s="235"/>
      <c r="R49" s="234" t="str">
        <f>IF(IFERROR(INDEX(Recipes!$I$11:$I$5010, MATCH($AY49, Recipes!$AX$11:$AX$5010, 0)), "")="", "", IFERROR(INDEX(Recipes!$I$11:$I$5010, MATCH($AY49, Recipes!$AX$11:$AX$5010, 0)), ""))</f>
        <v/>
      </c>
      <c r="S49" s="234"/>
      <c r="T49" s="234"/>
      <c r="U49" s="234"/>
      <c r="V49" s="234"/>
      <c r="W49" s="233" t="str">
        <f>IF(IFERROR(INDEX(Recipes!$R$11:$R$5010, MATCH($AY49, Recipes!$AX$11:$AX$5010, 0)), "")="", "", IFERROR(INDEX(Recipes!$R$11:$R$5010, MATCH($AY49, Recipes!$AX$11:$AX$5010, 0)), ""))</f>
        <v/>
      </c>
      <c r="X49" s="233"/>
      <c r="Y49" s="233"/>
      <c r="Z49" s="233"/>
      <c r="AA49" s="234" t="str">
        <f>IF(IFERROR(INDEX(Recipes!$F$11:$F$5010, MATCH($AY49, Recipes!$AX$11:$AX$5010, 0)), "")="", "", IFERROR(INDEX(Recipes!$F$11:$F$5010, MATCH($AY49, Recipes!$AX$11:$AX$5010, 0)), ""))</f>
        <v/>
      </c>
      <c r="AB49" s="234"/>
      <c r="AC49" s="234"/>
      <c r="AD49" s="234"/>
      <c r="AE49" s="234"/>
      <c r="AF49" s="234"/>
      <c r="AG49" s="234"/>
      <c r="AH49" s="234"/>
      <c r="AI49" s="234"/>
      <c r="AJ49" s="234"/>
      <c r="AK49" s="234"/>
      <c r="AL49" s="234"/>
      <c r="AM49" s="234"/>
      <c r="AN49" s="234"/>
      <c r="AO49" s="234"/>
      <c r="AP49" s="234"/>
      <c r="AQ49" s="234"/>
      <c r="AR49" s="234"/>
      <c r="AS49" s="236"/>
      <c r="AT49" s="4"/>
      <c r="AW49" s="99" t="str">
        <f>IF(Meals!$B49="", "", Meals!$B49)</f>
        <v/>
      </c>
      <c r="AY49" s="90">
        <f t="shared" si="1"/>
        <v>34</v>
      </c>
    </row>
    <row r="50" spans="1:51" x14ac:dyDescent="0.25">
      <c r="A50" s="4"/>
      <c r="B50" s="170" t="str">
        <f t="shared" si="0"/>
        <v/>
      </c>
      <c r="C50" s="233"/>
      <c r="D50" s="234" t="str">
        <f>IF(IFERROR(INDEX(Recipes!$C$11:$C$5010, MATCH($AY50, Recipes!$AX$11:$AX$5010, 0)), "")="", "", IFERROR(INDEX(Recipes!$C$11:$C$5010, MATCH($AY50, Recipes!$AX$11:$AX$5010, 0)), ""))</f>
        <v/>
      </c>
      <c r="E50" s="234"/>
      <c r="F50" s="234"/>
      <c r="G50" s="234"/>
      <c r="H50" s="234"/>
      <c r="I50" s="234"/>
      <c r="J50" s="234"/>
      <c r="K50" s="234"/>
      <c r="L50" s="234"/>
      <c r="M50" s="234"/>
      <c r="N50" s="235" t="str">
        <f>IF(IFERROR(INDEX(Recipes!$D$11:$D$5010, MATCH($AY50, Recipes!$AX$11:$AX$5010, 0)), "")="", "", IFERROR(INDEX(Recipes!$D$11:$D$5010, MATCH($AY50, Recipes!$AX$11:$AX$5010, 0)), ""))</f>
        <v/>
      </c>
      <c r="O50" s="235"/>
      <c r="P50" s="235"/>
      <c r="Q50" s="235"/>
      <c r="R50" s="234" t="str">
        <f>IF(IFERROR(INDEX(Recipes!$I$11:$I$5010, MATCH($AY50, Recipes!$AX$11:$AX$5010, 0)), "")="", "", IFERROR(INDEX(Recipes!$I$11:$I$5010, MATCH($AY50, Recipes!$AX$11:$AX$5010, 0)), ""))</f>
        <v/>
      </c>
      <c r="S50" s="234"/>
      <c r="T50" s="234"/>
      <c r="U50" s="234"/>
      <c r="V50" s="234"/>
      <c r="W50" s="233" t="str">
        <f>IF(IFERROR(INDEX(Recipes!$R$11:$R$5010, MATCH($AY50, Recipes!$AX$11:$AX$5010, 0)), "")="", "", IFERROR(INDEX(Recipes!$R$11:$R$5010, MATCH($AY50, Recipes!$AX$11:$AX$5010, 0)), ""))</f>
        <v/>
      </c>
      <c r="X50" s="233"/>
      <c r="Y50" s="233"/>
      <c r="Z50" s="233"/>
      <c r="AA50" s="234" t="str">
        <f>IF(IFERROR(INDEX(Recipes!$F$11:$F$5010, MATCH($AY50, Recipes!$AX$11:$AX$5010, 0)), "")="", "", IFERROR(INDEX(Recipes!$F$11:$F$5010, MATCH($AY50, Recipes!$AX$11:$AX$5010, 0)), ""))</f>
        <v/>
      </c>
      <c r="AB50" s="234"/>
      <c r="AC50" s="234"/>
      <c r="AD50" s="234"/>
      <c r="AE50" s="234"/>
      <c r="AF50" s="234"/>
      <c r="AG50" s="234"/>
      <c r="AH50" s="234"/>
      <c r="AI50" s="234"/>
      <c r="AJ50" s="234"/>
      <c r="AK50" s="234"/>
      <c r="AL50" s="234"/>
      <c r="AM50" s="234"/>
      <c r="AN50" s="234"/>
      <c r="AO50" s="234"/>
      <c r="AP50" s="234"/>
      <c r="AQ50" s="234"/>
      <c r="AR50" s="234"/>
      <c r="AS50" s="236"/>
      <c r="AT50" s="4"/>
      <c r="AW50" s="99" t="str">
        <f>IF(Meals!$B50="", "", Meals!$B50)</f>
        <v/>
      </c>
      <c r="AY50" s="90">
        <f t="shared" si="1"/>
        <v>35</v>
      </c>
    </row>
    <row r="51" spans="1:51" x14ac:dyDescent="0.25">
      <c r="A51" s="4"/>
      <c r="B51" s="170" t="str">
        <f t="shared" si="0"/>
        <v/>
      </c>
      <c r="C51" s="233"/>
      <c r="D51" s="234" t="str">
        <f>IF(IFERROR(INDEX(Recipes!$C$11:$C$5010, MATCH($AY51, Recipes!$AX$11:$AX$5010, 0)), "")="", "", IFERROR(INDEX(Recipes!$C$11:$C$5010, MATCH($AY51, Recipes!$AX$11:$AX$5010, 0)), ""))</f>
        <v/>
      </c>
      <c r="E51" s="234"/>
      <c r="F51" s="234"/>
      <c r="G51" s="234"/>
      <c r="H51" s="234"/>
      <c r="I51" s="234"/>
      <c r="J51" s="234"/>
      <c r="K51" s="234"/>
      <c r="L51" s="234"/>
      <c r="M51" s="234"/>
      <c r="N51" s="235" t="str">
        <f>IF(IFERROR(INDEX(Recipes!$D$11:$D$5010, MATCH($AY51, Recipes!$AX$11:$AX$5010, 0)), "")="", "", IFERROR(INDEX(Recipes!$D$11:$D$5010, MATCH($AY51, Recipes!$AX$11:$AX$5010, 0)), ""))</f>
        <v/>
      </c>
      <c r="O51" s="235"/>
      <c r="P51" s="235"/>
      <c r="Q51" s="235"/>
      <c r="R51" s="234" t="str">
        <f>IF(IFERROR(INDEX(Recipes!$I$11:$I$5010, MATCH($AY51, Recipes!$AX$11:$AX$5010, 0)), "")="", "", IFERROR(INDEX(Recipes!$I$11:$I$5010, MATCH($AY51, Recipes!$AX$11:$AX$5010, 0)), ""))</f>
        <v/>
      </c>
      <c r="S51" s="234"/>
      <c r="T51" s="234"/>
      <c r="U51" s="234"/>
      <c r="V51" s="234"/>
      <c r="W51" s="233" t="str">
        <f>IF(IFERROR(INDEX(Recipes!$R$11:$R$5010, MATCH($AY51, Recipes!$AX$11:$AX$5010, 0)), "")="", "", IFERROR(INDEX(Recipes!$R$11:$R$5010, MATCH($AY51, Recipes!$AX$11:$AX$5010, 0)), ""))</f>
        <v/>
      </c>
      <c r="X51" s="233"/>
      <c r="Y51" s="233"/>
      <c r="Z51" s="233"/>
      <c r="AA51" s="234" t="str">
        <f>IF(IFERROR(INDEX(Recipes!$F$11:$F$5010, MATCH($AY51, Recipes!$AX$11:$AX$5010, 0)), "")="", "", IFERROR(INDEX(Recipes!$F$11:$F$5010, MATCH($AY51, Recipes!$AX$11:$AX$5010, 0)), ""))</f>
        <v/>
      </c>
      <c r="AB51" s="234"/>
      <c r="AC51" s="234"/>
      <c r="AD51" s="234"/>
      <c r="AE51" s="234"/>
      <c r="AF51" s="234"/>
      <c r="AG51" s="234"/>
      <c r="AH51" s="234"/>
      <c r="AI51" s="234"/>
      <c r="AJ51" s="234"/>
      <c r="AK51" s="234"/>
      <c r="AL51" s="234"/>
      <c r="AM51" s="234"/>
      <c r="AN51" s="234"/>
      <c r="AO51" s="234"/>
      <c r="AP51" s="234"/>
      <c r="AQ51" s="234"/>
      <c r="AR51" s="234"/>
      <c r="AS51" s="236"/>
      <c r="AT51" s="4"/>
      <c r="AW51" s="99" t="str">
        <f>IF(Meals!$B51="", "", Meals!$B51)</f>
        <v/>
      </c>
      <c r="AY51" s="90">
        <f t="shared" si="1"/>
        <v>36</v>
      </c>
    </row>
    <row r="52" spans="1:51" x14ac:dyDescent="0.25">
      <c r="A52" s="4"/>
      <c r="B52" s="170" t="str">
        <f t="shared" si="0"/>
        <v/>
      </c>
      <c r="C52" s="233"/>
      <c r="D52" s="234" t="str">
        <f>IF(IFERROR(INDEX(Recipes!$C$11:$C$5010, MATCH($AY52, Recipes!$AX$11:$AX$5010, 0)), "")="", "", IFERROR(INDEX(Recipes!$C$11:$C$5010, MATCH($AY52, Recipes!$AX$11:$AX$5010, 0)), ""))</f>
        <v/>
      </c>
      <c r="E52" s="234"/>
      <c r="F52" s="234"/>
      <c r="G52" s="234"/>
      <c r="H52" s="234"/>
      <c r="I52" s="234"/>
      <c r="J52" s="234"/>
      <c r="K52" s="234"/>
      <c r="L52" s="234"/>
      <c r="M52" s="234"/>
      <c r="N52" s="235" t="str">
        <f>IF(IFERROR(INDEX(Recipes!$D$11:$D$5010, MATCH($AY52, Recipes!$AX$11:$AX$5010, 0)), "")="", "", IFERROR(INDEX(Recipes!$D$11:$D$5010, MATCH($AY52, Recipes!$AX$11:$AX$5010, 0)), ""))</f>
        <v/>
      </c>
      <c r="O52" s="235"/>
      <c r="P52" s="235"/>
      <c r="Q52" s="235"/>
      <c r="R52" s="234" t="str">
        <f>IF(IFERROR(INDEX(Recipes!$I$11:$I$5010, MATCH($AY52, Recipes!$AX$11:$AX$5010, 0)), "")="", "", IFERROR(INDEX(Recipes!$I$11:$I$5010, MATCH($AY52, Recipes!$AX$11:$AX$5010, 0)), ""))</f>
        <v/>
      </c>
      <c r="S52" s="234"/>
      <c r="T52" s="234"/>
      <c r="U52" s="234"/>
      <c r="V52" s="234"/>
      <c r="W52" s="233" t="str">
        <f>IF(IFERROR(INDEX(Recipes!$R$11:$R$5010, MATCH($AY52, Recipes!$AX$11:$AX$5010, 0)), "")="", "", IFERROR(INDEX(Recipes!$R$11:$R$5010, MATCH($AY52, Recipes!$AX$11:$AX$5010, 0)), ""))</f>
        <v/>
      </c>
      <c r="X52" s="233"/>
      <c r="Y52" s="233"/>
      <c r="Z52" s="233"/>
      <c r="AA52" s="234" t="str">
        <f>IF(IFERROR(INDEX(Recipes!$F$11:$F$5010, MATCH($AY52, Recipes!$AX$11:$AX$5010, 0)), "")="", "", IFERROR(INDEX(Recipes!$F$11:$F$5010, MATCH($AY52, Recipes!$AX$11:$AX$5010, 0)), ""))</f>
        <v/>
      </c>
      <c r="AB52" s="234"/>
      <c r="AC52" s="234"/>
      <c r="AD52" s="234"/>
      <c r="AE52" s="234"/>
      <c r="AF52" s="234"/>
      <c r="AG52" s="234"/>
      <c r="AH52" s="234"/>
      <c r="AI52" s="234"/>
      <c r="AJ52" s="234"/>
      <c r="AK52" s="234"/>
      <c r="AL52" s="234"/>
      <c r="AM52" s="234"/>
      <c r="AN52" s="234"/>
      <c r="AO52" s="234"/>
      <c r="AP52" s="234"/>
      <c r="AQ52" s="234"/>
      <c r="AR52" s="234"/>
      <c r="AS52" s="236"/>
      <c r="AT52" s="4"/>
      <c r="AW52" s="99" t="str">
        <f>IF(Meals!$B52="", "", Meals!$B52)</f>
        <v/>
      </c>
      <c r="AY52" s="90">
        <f t="shared" si="1"/>
        <v>37</v>
      </c>
    </row>
    <row r="53" spans="1:51" x14ac:dyDescent="0.25">
      <c r="A53" s="4"/>
      <c r="B53" s="170" t="str">
        <f t="shared" si="0"/>
        <v/>
      </c>
      <c r="C53" s="233"/>
      <c r="D53" s="234" t="str">
        <f>IF(IFERROR(INDEX(Recipes!$C$11:$C$5010, MATCH($AY53, Recipes!$AX$11:$AX$5010, 0)), "")="", "", IFERROR(INDEX(Recipes!$C$11:$C$5010, MATCH($AY53, Recipes!$AX$11:$AX$5010, 0)), ""))</f>
        <v/>
      </c>
      <c r="E53" s="234"/>
      <c r="F53" s="234"/>
      <c r="G53" s="234"/>
      <c r="H53" s="234"/>
      <c r="I53" s="234"/>
      <c r="J53" s="234"/>
      <c r="K53" s="234"/>
      <c r="L53" s="234"/>
      <c r="M53" s="234"/>
      <c r="N53" s="235" t="str">
        <f>IF(IFERROR(INDEX(Recipes!$D$11:$D$5010, MATCH($AY53, Recipes!$AX$11:$AX$5010, 0)), "")="", "", IFERROR(INDEX(Recipes!$D$11:$D$5010, MATCH($AY53, Recipes!$AX$11:$AX$5010, 0)), ""))</f>
        <v/>
      </c>
      <c r="O53" s="235"/>
      <c r="P53" s="235"/>
      <c r="Q53" s="235"/>
      <c r="R53" s="234" t="str">
        <f>IF(IFERROR(INDEX(Recipes!$I$11:$I$5010, MATCH($AY53, Recipes!$AX$11:$AX$5010, 0)), "")="", "", IFERROR(INDEX(Recipes!$I$11:$I$5010, MATCH($AY53, Recipes!$AX$11:$AX$5010, 0)), ""))</f>
        <v/>
      </c>
      <c r="S53" s="234"/>
      <c r="T53" s="234"/>
      <c r="U53" s="234"/>
      <c r="V53" s="234"/>
      <c r="W53" s="233" t="str">
        <f>IF(IFERROR(INDEX(Recipes!$R$11:$R$5010, MATCH($AY53, Recipes!$AX$11:$AX$5010, 0)), "")="", "", IFERROR(INDEX(Recipes!$R$11:$R$5010, MATCH($AY53, Recipes!$AX$11:$AX$5010, 0)), ""))</f>
        <v/>
      </c>
      <c r="X53" s="233"/>
      <c r="Y53" s="233"/>
      <c r="Z53" s="233"/>
      <c r="AA53" s="234" t="str">
        <f>IF(IFERROR(INDEX(Recipes!$F$11:$F$5010, MATCH($AY53, Recipes!$AX$11:$AX$5010, 0)), "")="", "", IFERROR(INDEX(Recipes!$F$11:$F$5010, MATCH($AY53, Recipes!$AX$11:$AX$5010, 0)), ""))</f>
        <v/>
      </c>
      <c r="AB53" s="234"/>
      <c r="AC53" s="234"/>
      <c r="AD53" s="234"/>
      <c r="AE53" s="234"/>
      <c r="AF53" s="234"/>
      <c r="AG53" s="234"/>
      <c r="AH53" s="234"/>
      <c r="AI53" s="234"/>
      <c r="AJ53" s="234"/>
      <c r="AK53" s="234"/>
      <c r="AL53" s="234"/>
      <c r="AM53" s="234"/>
      <c r="AN53" s="234"/>
      <c r="AO53" s="234"/>
      <c r="AP53" s="234"/>
      <c r="AQ53" s="234"/>
      <c r="AR53" s="234"/>
      <c r="AS53" s="236"/>
      <c r="AT53" s="4"/>
      <c r="AW53" s="99" t="str">
        <f>IF(Meals!$B53="", "", Meals!$B53)</f>
        <v/>
      </c>
      <c r="AY53" s="90">
        <f t="shared" si="1"/>
        <v>38</v>
      </c>
    </row>
    <row r="54" spans="1:51" x14ac:dyDescent="0.25">
      <c r="A54" s="4"/>
      <c r="B54" s="170" t="str">
        <f t="shared" si="0"/>
        <v/>
      </c>
      <c r="C54" s="233"/>
      <c r="D54" s="234" t="str">
        <f>IF(IFERROR(INDEX(Recipes!$C$11:$C$5010, MATCH($AY54, Recipes!$AX$11:$AX$5010, 0)), "")="", "", IFERROR(INDEX(Recipes!$C$11:$C$5010, MATCH($AY54, Recipes!$AX$11:$AX$5010, 0)), ""))</f>
        <v/>
      </c>
      <c r="E54" s="234"/>
      <c r="F54" s="234"/>
      <c r="G54" s="234"/>
      <c r="H54" s="234"/>
      <c r="I54" s="234"/>
      <c r="J54" s="234"/>
      <c r="K54" s="234"/>
      <c r="L54" s="234"/>
      <c r="M54" s="234"/>
      <c r="N54" s="235" t="str">
        <f>IF(IFERROR(INDEX(Recipes!$D$11:$D$5010, MATCH($AY54, Recipes!$AX$11:$AX$5010, 0)), "")="", "", IFERROR(INDEX(Recipes!$D$11:$D$5010, MATCH($AY54, Recipes!$AX$11:$AX$5010, 0)), ""))</f>
        <v/>
      </c>
      <c r="O54" s="235"/>
      <c r="P54" s="235"/>
      <c r="Q54" s="235"/>
      <c r="R54" s="234" t="str">
        <f>IF(IFERROR(INDEX(Recipes!$I$11:$I$5010, MATCH($AY54, Recipes!$AX$11:$AX$5010, 0)), "")="", "", IFERROR(INDEX(Recipes!$I$11:$I$5010, MATCH($AY54, Recipes!$AX$11:$AX$5010, 0)), ""))</f>
        <v/>
      </c>
      <c r="S54" s="234"/>
      <c r="T54" s="234"/>
      <c r="U54" s="234"/>
      <c r="V54" s="234"/>
      <c r="W54" s="233" t="str">
        <f>IF(IFERROR(INDEX(Recipes!$R$11:$R$5010, MATCH($AY54, Recipes!$AX$11:$AX$5010, 0)), "")="", "", IFERROR(INDEX(Recipes!$R$11:$R$5010, MATCH($AY54, Recipes!$AX$11:$AX$5010, 0)), ""))</f>
        <v/>
      </c>
      <c r="X54" s="233"/>
      <c r="Y54" s="233"/>
      <c r="Z54" s="233"/>
      <c r="AA54" s="234" t="str">
        <f>IF(IFERROR(INDEX(Recipes!$F$11:$F$5010, MATCH($AY54, Recipes!$AX$11:$AX$5010, 0)), "")="", "", IFERROR(INDEX(Recipes!$F$11:$F$5010, MATCH($AY54, Recipes!$AX$11:$AX$5010, 0)), ""))</f>
        <v/>
      </c>
      <c r="AB54" s="234"/>
      <c r="AC54" s="234"/>
      <c r="AD54" s="234"/>
      <c r="AE54" s="234"/>
      <c r="AF54" s="234"/>
      <c r="AG54" s="234"/>
      <c r="AH54" s="234"/>
      <c r="AI54" s="234"/>
      <c r="AJ54" s="234"/>
      <c r="AK54" s="234"/>
      <c r="AL54" s="234"/>
      <c r="AM54" s="234"/>
      <c r="AN54" s="234"/>
      <c r="AO54" s="234"/>
      <c r="AP54" s="234"/>
      <c r="AQ54" s="234"/>
      <c r="AR54" s="234"/>
      <c r="AS54" s="236"/>
      <c r="AT54" s="4"/>
      <c r="AW54" s="99" t="str">
        <f>IF(Meals!$B54="", "", Meals!$B54)</f>
        <v/>
      </c>
      <c r="AY54" s="90">
        <f t="shared" si="1"/>
        <v>39</v>
      </c>
    </row>
    <row r="55" spans="1:51" x14ac:dyDescent="0.25">
      <c r="A55" s="4"/>
      <c r="B55" s="170" t="str">
        <f t="shared" si="0"/>
        <v/>
      </c>
      <c r="C55" s="233"/>
      <c r="D55" s="234" t="str">
        <f>IF(IFERROR(INDEX(Recipes!$C$11:$C$5010, MATCH($AY55, Recipes!$AX$11:$AX$5010, 0)), "")="", "", IFERROR(INDEX(Recipes!$C$11:$C$5010, MATCH($AY55, Recipes!$AX$11:$AX$5010, 0)), ""))</f>
        <v/>
      </c>
      <c r="E55" s="234"/>
      <c r="F55" s="234"/>
      <c r="G55" s="234"/>
      <c r="H55" s="234"/>
      <c r="I55" s="234"/>
      <c r="J55" s="234"/>
      <c r="K55" s="234"/>
      <c r="L55" s="234"/>
      <c r="M55" s="234"/>
      <c r="N55" s="235" t="str">
        <f>IF(IFERROR(INDEX(Recipes!$D$11:$D$5010, MATCH($AY55, Recipes!$AX$11:$AX$5010, 0)), "")="", "", IFERROR(INDEX(Recipes!$D$11:$D$5010, MATCH($AY55, Recipes!$AX$11:$AX$5010, 0)), ""))</f>
        <v/>
      </c>
      <c r="O55" s="235"/>
      <c r="P55" s="235"/>
      <c r="Q55" s="235"/>
      <c r="R55" s="234" t="str">
        <f>IF(IFERROR(INDEX(Recipes!$I$11:$I$5010, MATCH($AY55, Recipes!$AX$11:$AX$5010, 0)), "")="", "", IFERROR(INDEX(Recipes!$I$11:$I$5010, MATCH($AY55, Recipes!$AX$11:$AX$5010, 0)), ""))</f>
        <v/>
      </c>
      <c r="S55" s="234"/>
      <c r="T55" s="234"/>
      <c r="U55" s="234"/>
      <c r="V55" s="234"/>
      <c r="W55" s="233" t="str">
        <f>IF(IFERROR(INDEX(Recipes!$R$11:$R$5010, MATCH($AY55, Recipes!$AX$11:$AX$5010, 0)), "")="", "", IFERROR(INDEX(Recipes!$R$11:$R$5010, MATCH($AY55, Recipes!$AX$11:$AX$5010, 0)), ""))</f>
        <v/>
      </c>
      <c r="X55" s="233"/>
      <c r="Y55" s="233"/>
      <c r="Z55" s="233"/>
      <c r="AA55" s="234" t="str">
        <f>IF(IFERROR(INDEX(Recipes!$F$11:$F$5010, MATCH($AY55, Recipes!$AX$11:$AX$5010, 0)), "")="", "", IFERROR(INDEX(Recipes!$F$11:$F$5010, MATCH($AY55, Recipes!$AX$11:$AX$5010, 0)), ""))</f>
        <v/>
      </c>
      <c r="AB55" s="234"/>
      <c r="AC55" s="234"/>
      <c r="AD55" s="234"/>
      <c r="AE55" s="234"/>
      <c r="AF55" s="234"/>
      <c r="AG55" s="234"/>
      <c r="AH55" s="234"/>
      <c r="AI55" s="234"/>
      <c r="AJ55" s="234"/>
      <c r="AK55" s="234"/>
      <c r="AL55" s="234"/>
      <c r="AM55" s="234"/>
      <c r="AN55" s="234"/>
      <c r="AO55" s="234"/>
      <c r="AP55" s="234"/>
      <c r="AQ55" s="234"/>
      <c r="AR55" s="234"/>
      <c r="AS55" s="236"/>
      <c r="AT55" s="4"/>
      <c r="AW55" s="99" t="str">
        <f>IF(Meals!$B55="", "", Meals!$B55)</f>
        <v/>
      </c>
      <c r="AY55" s="90">
        <f t="shared" si="1"/>
        <v>40</v>
      </c>
    </row>
    <row r="56" spans="1:51" x14ac:dyDescent="0.25">
      <c r="A56" s="4"/>
      <c r="B56" s="170" t="str">
        <f t="shared" si="0"/>
        <v/>
      </c>
      <c r="C56" s="233"/>
      <c r="D56" s="234" t="str">
        <f>IF(IFERROR(INDEX(Recipes!$C$11:$C$5010, MATCH($AY56, Recipes!$AX$11:$AX$5010, 0)), "")="", "", IFERROR(INDEX(Recipes!$C$11:$C$5010, MATCH($AY56, Recipes!$AX$11:$AX$5010, 0)), ""))</f>
        <v/>
      </c>
      <c r="E56" s="234"/>
      <c r="F56" s="234"/>
      <c r="G56" s="234"/>
      <c r="H56" s="234"/>
      <c r="I56" s="234"/>
      <c r="J56" s="234"/>
      <c r="K56" s="234"/>
      <c r="L56" s="234"/>
      <c r="M56" s="234"/>
      <c r="N56" s="235" t="str">
        <f>IF(IFERROR(INDEX(Recipes!$D$11:$D$5010, MATCH($AY56, Recipes!$AX$11:$AX$5010, 0)), "")="", "", IFERROR(INDEX(Recipes!$D$11:$D$5010, MATCH($AY56, Recipes!$AX$11:$AX$5010, 0)), ""))</f>
        <v/>
      </c>
      <c r="O56" s="235"/>
      <c r="P56" s="235"/>
      <c r="Q56" s="235"/>
      <c r="R56" s="234" t="str">
        <f>IF(IFERROR(INDEX(Recipes!$I$11:$I$5010, MATCH($AY56, Recipes!$AX$11:$AX$5010, 0)), "")="", "", IFERROR(INDEX(Recipes!$I$11:$I$5010, MATCH($AY56, Recipes!$AX$11:$AX$5010, 0)), ""))</f>
        <v/>
      </c>
      <c r="S56" s="234"/>
      <c r="T56" s="234"/>
      <c r="U56" s="234"/>
      <c r="V56" s="234"/>
      <c r="W56" s="233" t="str">
        <f>IF(IFERROR(INDEX(Recipes!$R$11:$R$5010, MATCH($AY56, Recipes!$AX$11:$AX$5010, 0)), "")="", "", IFERROR(INDEX(Recipes!$R$11:$R$5010, MATCH($AY56, Recipes!$AX$11:$AX$5010, 0)), ""))</f>
        <v/>
      </c>
      <c r="X56" s="233"/>
      <c r="Y56" s="233"/>
      <c r="Z56" s="233"/>
      <c r="AA56" s="234" t="str">
        <f>IF(IFERROR(INDEX(Recipes!$F$11:$F$5010, MATCH($AY56, Recipes!$AX$11:$AX$5010, 0)), "")="", "", IFERROR(INDEX(Recipes!$F$11:$F$5010, MATCH($AY56, Recipes!$AX$11:$AX$5010, 0)), ""))</f>
        <v/>
      </c>
      <c r="AB56" s="234"/>
      <c r="AC56" s="234"/>
      <c r="AD56" s="234"/>
      <c r="AE56" s="234"/>
      <c r="AF56" s="234"/>
      <c r="AG56" s="234"/>
      <c r="AH56" s="234"/>
      <c r="AI56" s="234"/>
      <c r="AJ56" s="234"/>
      <c r="AK56" s="234"/>
      <c r="AL56" s="234"/>
      <c r="AM56" s="234"/>
      <c r="AN56" s="234"/>
      <c r="AO56" s="234"/>
      <c r="AP56" s="234"/>
      <c r="AQ56" s="234"/>
      <c r="AR56" s="234"/>
      <c r="AS56" s="236"/>
      <c r="AT56" s="4"/>
      <c r="AW56" s="99" t="str">
        <f>IF(Meals!$B56="", "", Meals!$B56)</f>
        <v/>
      </c>
      <c r="AY56" s="90">
        <f t="shared" si="1"/>
        <v>41</v>
      </c>
    </row>
    <row r="57" spans="1:51" x14ac:dyDescent="0.25">
      <c r="A57" s="4"/>
      <c r="B57" s="170" t="str">
        <f t="shared" si="0"/>
        <v/>
      </c>
      <c r="C57" s="233"/>
      <c r="D57" s="234" t="str">
        <f>IF(IFERROR(INDEX(Recipes!$C$11:$C$5010, MATCH($AY57, Recipes!$AX$11:$AX$5010, 0)), "")="", "", IFERROR(INDEX(Recipes!$C$11:$C$5010, MATCH($AY57, Recipes!$AX$11:$AX$5010, 0)), ""))</f>
        <v/>
      </c>
      <c r="E57" s="234"/>
      <c r="F57" s="234"/>
      <c r="G57" s="234"/>
      <c r="H57" s="234"/>
      <c r="I57" s="234"/>
      <c r="J57" s="234"/>
      <c r="K57" s="234"/>
      <c r="L57" s="234"/>
      <c r="M57" s="234"/>
      <c r="N57" s="235" t="str">
        <f>IF(IFERROR(INDEX(Recipes!$D$11:$D$5010, MATCH($AY57, Recipes!$AX$11:$AX$5010, 0)), "")="", "", IFERROR(INDEX(Recipes!$D$11:$D$5010, MATCH($AY57, Recipes!$AX$11:$AX$5010, 0)), ""))</f>
        <v/>
      </c>
      <c r="O57" s="235"/>
      <c r="P57" s="235"/>
      <c r="Q57" s="235"/>
      <c r="R57" s="234" t="str">
        <f>IF(IFERROR(INDEX(Recipes!$I$11:$I$5010, MATCH($AY57, Recipes!$AX$11:$AX$5010, 0)), "")="", "", IFERROR(INDEX(Recipes!$I$11:$I$5010, MATCH($AY57, Recipes!$AX$11:$AX$5010, 0)), ""))</f>
        <v/>
      </c>
      <c r="S57" s="234"/>
      <c r="T57" s="234"/>
      <c r="U57" s="234"/>
      <c r="V57" s="234"/>
      <c r="W57" s="233" t="str">
        <f>IF(IFERROR(INDEX(Recipes!$R$11:$R$5010, MATCH($AY57, Recipes!$AX$11:$AX$5010, 0)), "")="", "", IFERROR(INDEX(Recipes!$R$11:$R$5010, MATCH($AY57, Recipes!$AX$11:$AX$5010, 0)), ""))</f>
        <v/>
      </c>
      <c r="X57" s="233"/>
      <c r="Y57" s="233"/>
      <c r="Z57" s="233"/>
      <c r="AA57" s="234" t="str">
        <f>IF(IFERROR(INDEX(Recipes!$F$11:$F$5010, MATCH($AY57, Recipes!$AX$11:$AX$5010, 0)), "")="", "", IFERROR(INDEX(Recipes!$F$11:$F$5010, MATCH($AY57, Recipes!$AX$11:$AX$5010, 0)), ""))</f>
        <v/>
      </c>
      <c r="AB57" s="234"/>
      <c r="AC57" s="234"/>
      <c r="AD57" s="234"/>
      <c r="AE57" s="234"/>
      <c r="AF57" s="234"/>
      <c r="AG57" s="234"/>
      <c r="AH57" s="234"/>
      <c r="AI57" s="234"/>
      <c r="AJ57" s="234"/>
      <c r="AK57" s="234"/>
      <c r="AL57" s="234"/>
      <c r="AM57" s="234"/>
      <c r="AN57" s="234"/>
      <c r="AO57" s="234"/>
      <c r="AP57" s="234"/>
      <c r="AQ57" s="234"/>
      <c r="AR57" s="234"/>
      <c r="AS57" s="236"/>
      <c r="AT57" s="4"/>
      <c r="AW57" s="99" t="str">
        <f>IF(Meals!$B57="", "", Meals!$B57)</f>
        <v/>
      </c>
      <c r="AY57" s="90">
        <f t="shared" si="1"/>
        <v>42</v>
      </c>
    </row>
    <row r="58" spans="1:51" x14ac:dyDescent="0.25">
      <c r="A58" s="4"/>
      <c r="B58" s="170" t="str">
        <f t="shared" si="0"/>
        <v/>
      </c>
      <c r="C58" s="233"/>
      <c r="D58" s="234" t="str">
        <f>IF(IFERROR(INDEX(Recipes!$C$11:$C$5010, MATCH($AY58, Recipes!$AX$11:$AX$5010, 0)), "")="", "", IFERROR(INDEX(Recipes!$C$11:$C$5010, MATCH($AY58, Recipes!$AX$11:$AX$5010, 0)), ""))</f>
        <v/>
      </c>
      <c r="E58" s="234"/>
      <c r="F58" s="234"/>
      <c r="G58" s="234"/>
      <c r="H58" s="234"/>
      <c r="I58" s="234"/>
      <c r="J58" s="234"/>
      <c r="K58" s="234"/>
      <c r="L58" s="234"/>
      <c r="M58" s="234"/>
      <c r="N58" s="235" t="str">
        <f>IF(IFERROR(INDEX(Recipes!$D$11:$D$5010, MATCH($AY58, Recipes!$AX$11:$AX$5010, 0)), "")="", "", IFERROR(INDEX(Recipes!$D$11:$D$5010, MATCH($AY58, Recipes!$AX$11:$AX$5010, 0)), ""))</f>
        <v/>
      </c>
      <c r="O58" s="235"/>
      <c r="P58" s="235"/>
      <c r="Q58" s="235"/>
      <c r="R58" s="234" t="str">
        <f>IF(IFERROR(INDEX(Recipes!$I$11:$I$5010, MATCH($AY58, Recipes!$AX$11:$AX$5010, 0)), "")="", "", IFERROR(INDEX(Recipes!$I$11:$I$5010, MATCH($AY58, Recipes!$AX$11:$AX$5010, 0)), ""))</f>
        <v/>
      </c>
      <c r="S58" s="234"/>
      <c r="T58" s="234"/>
      <c r="U58" s="234"/>
      <c r="V58" s="234"/>
      <c r="W58" s="233" t="str">
        <f>IF(IFERROR(INDEX(Recipes!$R$11:$R$5010, MATCH($AY58, Recipes!$AX$11:$AX$5010, 0)), "")="", "", IFERROR(INDEX(Recipes!$R$11:$R$5010, MATCH($AY58, Recipes!$AX$11:$AX$5010, 0)), ""))</f>
        <v/>
      </c>
      <c r="X58" s="233"/>
      <c r="Y58" s="233"/>
      <c r="Z58" s="233"/>
      <c r="AA58" s="234" t="str">
        <f>IF(IFERROR(INDEX(Recipes!$F$11:$F$5010, MATCH($AY58, Recipes!$AX$11:$AX$5010, 0)), "")="", "", IFERROR(INDEX(Recipes!$F$11:$F$5010, MATCH($AY58, Recipes!$AX$11:$AX$5010, 0)), ""))</f>
        <v/>
      </c>
      <c r="AB58" s="234"/>
      <c r="AC58" s="234"/>
      <c r="AD58" s="234"/>
      <c r="AE58" s="234"/>
      <c r="AF58" s="234"/>
      <c r="AG58" s="234"/>
      <c r="AH58" s="234"/>
      <c r="AI58" s="234"/>
      <c r="AJ58" s="234"/>
      <c r="AK58" s="234"/>
      <c r="AL58" s="234"/>
      <c r="AM58" s="234"/>
      <c r="AN58" s="234"/>
      <c r="AO58" s="234"/>
      <c r="AP58" s="234"/>
      <c r="AQ58" s="234"/>
      <c r="AR58" s="234"/>
      <c r="AS58" s="236"/>
      <c r="AT58" s="4"/>
      <c r="AW58" s="99" t="str">
        <f>IF(Meals!$B58="", "", Meals!$B58)</f>
        <v/>
      </c>
      <c r="AY58" s="90">
        <f t="shared" si="1"/>
        <v>43</v>
      </c>
    </row>
    <row r="59" spans="1:51" x14ac:dyDescent="0.25">
      <c r="A59" s="4"/>
      <c r="B59" s="170" t="str">
        <f t="shared" si="0"/>
        <v/>
      </c>
      <c r="C59" s="233"/>
      <c r="D59" s="234" t="str">
        <f>IF(IFERROR(INDEX(Recipes!$C$11:$C$5010, MATCH($AY59, Recipes!$AX$11:$AX$5010, 0)), "")="", "", IFERROR(INDEX(Recipes!$C$11:$C$5010, MATCH($AY59, Recipes!$AX$11:$AX$5010, 0)), ""))</f>
        <v/>
      </c>
      <c r="E59" s="234"/>
      <c r="F59" s="234"/>
      <c r="G59" s="234"/>
      <c r="H59" s="234"/>
      <c r="I59" s="234"/>
      <c r="J59" s="234"/>
      <c r="K59" s="234"/>
      <c r="L59" s="234"/>
      <c r="M59" s="234"/>
      <c r="N59" s="235" t="str">
        <f>IF(IFERROR(INDEX(Recipes!$D$11:$D$5010, MATCH($AY59, Recipes!$AX$11:$AX$5010, 0)), "")="", "", IFERROR(INDEX(Recipes!$D$11:$D$5010, MATCH($AY59, Recipes!$AX$11:$AX$5010, 0)), ""))</f>
        <v/>
      </c>
      <c r="O59" s="235"/>
      <c r="P59" s="235"/>
      <c r="Q59" s="235"/>
      <c r="R59" s="234" t="str">
        <f>IF(IFERROR(INDEX(Recipes!$I$11:$I$5010, MATCH($AY59, Recipes!$AX$11:$AX$5010, 0)), "")="", "", IFERROR(INDEX(Recipes!$I$11:$I$5010, MATCH($AY59, Recipes!$AX$11:$AX$5010, 0)), ""))</f>
        <v/>
      </c>
      <c r="S59" s="234"/>
      <c r="T59" s="234"/>
      <c r="U59" s="234"/>
      <c r="V59" s="234"/>
      <c r="W59" s="233" t="str">
        <f>IF(IFERROR(INDEX(Recipes!$R$11:$R$5010, MATCH($AY59, Recipes!$AX$11:$AX$5010, 0)), "")="", "", IFERROR(INDEX(Recipes!$R$11:$R$5010, MATCH($AY59, Recipes!$AX$11:$AX$5010, 0)), ""))</f>
        <v/>
      </c>
      <c r="X59" s="233"/>
      <c r="Y59" s="233"/>
      <c r="Z59" s="233"/>
      <c r="AA59" s="234" t="str">
        <f>IF(IFERROR(INDEX(Recipes!$F$11:$F$5010, MATCH($AY59, Recipes!$AX$11:$AX$5010, 0)), "")="", "", IFERROR(INDEX(Recipes!$F$11:$F$5010, MATCH($AY59, Recipes!$AX$11:$AX$5010, 0)), ""))</f>
        <v/>
      </c>
      <c r="AB59" s="234"/>
      <c r="AC59" s="234"/>
      <c r="AD59" s="234"/>
      <c r="AE59" s="234"/>
      <c r="AF59" s="234"/>
      <c r="AG59" s="234"/>
      <c r="AH59" s="234"/>
      <c r="AI59" s="234"/>
      <c r="AJ59" s="234"/>
      <c r="AK59" s="234"/>
      <c r="AL59" s="234"/>
      <c r="AM59" s="234"/>
      <c r="AN59" s="234"/>
      <c r="AO59" s="234"/>
      <c r="AP59" s="234"/>
      <c r="AQ59" s="234"/>
      <c r="AR59" s="234"/>
      <c r="AS59" s="236"/>
      <c r="AT59" s="4"/>
      <c r="AW59" s="99" t="str">
        <f>IF(Meals!$B59="", "", Meals!$B59)</f>
        <v/>
      </c>
      <c r="AY59" s="90">
        <f t="shared" si="1"/>
        <v>44</v>
      </c>
    </row>
    <row r="60" spans="1:51" x14ac:dyDescent="0.25">
      <c r="A60" s="4"/>
      <c r="B60" s="170" t="str">
        <f t="shared" si="0"/>
        <v/>
      </c>
      <c r="C60" s="233"/>
      <c r="D60" s="234" t="str">
        <f>IF(IFERROR(INDEX(Recipes!$C$11:$C$5010, MATCH($AY60, Recipes!$AX$11:$AX$5010, 0)), "")="", "", IFERROR(INDEX(Recipes!$C$11:$C$5010, MATCH($AY60, Recipes!$AX$11:$AX$5010, 0)), ""))</f>
        <v/>
      </c>
      <c r="E60" s="234"/>
      <c r="F60" s="234"/>
      <c r="G60" s="234"/>
      <c r="H60" s="234"/>
      <c r="I60" s="234"/>
      <c r="J60" s="234"/>
      <c r="K60" s="234"/>
      <c r="L60" s="234"/>
      <c r="M60" s="234"/>
      <c r="N60" s="235" t="str">
        <f>IF(IFERROR(INDEX(Recipes!$D$11:$D$5010, MATCH($AY60, Recipes!$AX$11:$AX$5010, 0)), "")="", "", IFERROR(INDEX(Recipes!$D$11:$D$5010, MATCH($AY60, Recipes!$AX$11:$AX$5010, 0)), ""))</f>
        <v/>
      </c>
      <c r="O60" s="235"/>
      <c r="P60" s="235"/>
      <c r="Q60" s="235"/>
      <c r="R60" s="234" t="str">
        <f>IF(IFERROR(INDEX(Recipes!$I$11:$I$5010, MATCH($AY60, Recipes!$AX$11:$AX$5010, 0)), "")="", "", IFERROR(INDEX(Recipes!$I$11:$I$5010, MATCH($AY60, Recipes!$AX$11:$AX$5010, 0)), ""))</f>
        <v/>
      </c>
      <c r="S60" s="234"/>
      <c r="T60" s="234"/>
      <c r="U60" s="234"/>
      <c r="V60" s="234"/>
      <c r="W60" s="233" t="str">
        <f>IF(IFERROR(INDEX(Recipes!$R$11:$R$5010, MATCH($AY60, Recipes!$AX$11:$AX$5010, 0)), "")="", "", IFERROR(INDEX(Recipes!$R$11:$R$5010, MATCH($AY60, Recipes!$AX$11:$AX$5010, 0)), ""))</f>
        <v/>
      </c>
      <c r="X60" s="233"/>
      <c r="Y60" s="233"/>
      <c r="Z60" s="233"/>
      <c r="AA60" s="234" t="str">
        <f>IF(IFERROR(INDEX(Recipes!$F$11:$F$5010, MATCH($AY60, Recipes!$AX$11:$AX$5010, 0)), "")="", "", IFERROR(INDEX(Recipes!$F$11:$F$5010, MATCH($AY60, Recipes!$AX$11:$AX$5010, 0)), ""))</f>
        <v/>
      </c>
      <c r="AB60" s="234"/>
      <c r="AC60" s="234"/>
      <c r="AD60" s="234"/>
      <c r="AE60" s="234"/>
      <c r="AF60" s="234"/>
      <c r="AG60" s="234"/>
      <c r="AH60" s="234"/>
      <c r="AI60" s="234"/>
      <c r="AJ60" s="234"/>
      <c r="AK60" s="234"/>
      <c r="AL60" s="234"/>
      <c r="AM60" s="234"/>
      <c r="AN60" s="234"/>
      <c r="AO60" s="234"/>
      <c r="AP60" s="234"/>
      <c r="AQ60" s="234"/>
      <c r="AR60" s="234"/>
      <c r="AS60" s="236"/>
      <c r="AT60" s="4"/>
      <c r="AW60" s="99" t="str">
        <f>IF(Meals!$B60="", "", Meals!$B60)</f>
        <v/>
      </c>
      <c r="AY60" s="90">
        <f t="shared" si="1"/>
        <v>45</v>
      </c>
    </row>
    <row r="61" spans="1:51" x14ac:dyDescent="0.25">
      <c r="A61" s="4"/>
      <c r="B61" s="170" t="str">
        <f t="shared" si="0"/>
        <v/>
      </c>
      <c r="C61" s="233"/>
      <c r="D61" s="234" t="str">
        <f>IF(IFERROR(INDEX(Recipes!$C$11:$C$5010, MATCH($AY61, Recipes!$AX$11:$AX$5010, 0)), "")="", "", IFERROR(INDEX(Recipes!$C$11:$C$5010, MATCH($AY61, Recipes!$AX$11:$AX$5010, 0)), ""))</f>
        <v/>
      </c>
      <c r="E61" s="234"/>
      <c r="F61" s="234"/>
      <c r="G61" s="234"/>
      <c r="H61" s="234"/>
      <c r="I61" s="234"/>
      <c r="J61" s="234"/>
      <c r="K61" s="234"/>
      <c r="L61" s="234"/>
      <c r="M61" s="234"/>
      <c r="N61" s="235" t="str">
        <f>IF(IFERROR(INDEX(Recipes!$D$11:$D$5010, MATCH($AY61, Recipes!$AX$11:$AX$5010, 0)), "")="", "", IFERROR(INDEX(Recipes!$D$11:$D$5010, MATCH($AY61, Recipes!$AX$11:$AX$5010, 0)), ""))</f>
        <v/>
      </c>
      <c r="O61" s="235"/>
      <c r="P61" s="235"/>
      <c r="Q61" s="235"/>
      <c r="R61" s="234" t="str">
        <f>IF(IFERROR(INDEX(Recipes!$I$11:$I$5010, MATCH($AY61, Recipes!$AX$11:$AX$5010, 0)), "")="", "", IFERROR(INDEX(Recipes!$I$11:$I$5010, MATCH($AY61, Recipes!$AX$11:$AX$5010, 0)), ""))</f>
        <v/>
      </c>
      <c r="S61" s="234"/>
      <c r="T61" s="234"/>
      <c r="U61" s="234"/>
      <c r="V61" s="234"/>
      <c r="W61" s="233" t="str">
        <f>IF(IFERROR(INDEX(Recipes!$R$11:$R$5010, MATCH($AY61, Recipes!$AX$11:$AX$5010, 0)), "")="", "", IFERROR(INDEX(Recipes!$R$11:$R$5010, MATCH($AY61, Recipes!$AX$11:$AX$5010, 0)), ""))</f>
        <v/>
      </c>
      <c r="X61" s="233"/>
      <c r="Y61" s="233"/>
      <c r="Z61" s="233"/>
      <c r="AA61" s="234" t="str">
        <f>IF(IFERROR(INDEX(Recipes!$F$11:$F$5010, MATCH($AY61, Recipes!$AX$11:$AX$5010, 0)), "")="", "", IFERROR(INDEX(Recipes!$F$11:$F$5010, MATCH($AY61, Recipes!$AX$11:$AX$5010, 0)), ""))</f>
        <v/>
      </c>
      <c r="AB61" s="234"/>
      <c r="AC61" s="234"/>
      <c r="AD61" s="234"/>
      <c r="AE61" s="234"/>
      <c r="AF61" s="234"/>
      <c r="AG61" s="234"/>
      <c r="AH61" s="234"/>
      <c r="AI61" s="234"/>
      <c r="AJ61" s="234"/>
      <c r="AK61" s="234"/>
      <c r="AL61" s="234"/>
      <c r="AM61" s="234"/>
      <c r="AN61" s="234"/>
      <c r="AO61" s="234"/>
      <c r="AP61" s="234"/>
      <c r="AQ61" s="234"/>
      <c r="AR61" s="234"/>
      <c r="AS61" s="236"/>
      <c r="AT61" s="4"/>
      <c r="AW61" s="99" t="str">
        <f>IF(Meals!$B61="", "", Meals!$B61)</f>
        <v/>
      </c>
      <c r="AY61" s="90">
        <f t="shared" si="1"/>
        <v>46</v>
      </c>
    </row>
    <row r="62" spans="1:51" x14ac:dyDescent="0.25">
      <c r="A62" s="4"/>
      <c r="B62" s="170" t="str">
        <f t="shared" si="0"/>
        <v/>
      </c>
      <c r="C62" s="233"/>
      <c r="D62" s="234" t="str">
        <f>IF(IFERROR(INDEX(Recipes!$C$11:$C$5010, MATCH($AY62, Recipes!$AX$11:$AX$5010, 0)), "")="", "", IFERROR(INDEX(Recipes!$C$11:$C$5010, MATCH($AY62, Recipes!$AX$11:$AX$5010, 0)), ""))</f>
        <v/>
      </c>
      <c r="E62" s="234"/>
      <c r="F62" s="234"/>
      <c r="G62" s="234"/>
      <c r="H62" s="234"/>
      <c r="I62" s="234"/>
      <c r="J62" s="234"/>
      <c r="K62" s="234"/>
      <c r="L62" s="234"/>
      <c r="M62" s="234"/>
      <c r="N62" s="235" t="str">
        <f>IF(IFERROR(INDEX(Recipes!$D$11:$D$5010, MATCH($AY62, Recipes!$AX$11:$AX$5010, 0)), "")="", "", IFERROR(INDEX(Recipes!$D$11:$D$5010, MATCH($AY62, Recipes!$AX$11:$AX$5010, 0)), ""))</f>
        <v/>
      </c>
      <c r="O62" s="235"/>
      <c r="P62" s="235"/>
      <c r="Q62" s="235"/>
      <c r="R62" s="234" t="str">
        <f>IF(IFERROR(INDEX(Recipes!$I$11:$I$5010, MATCH($AY62, Recipes!$AX$11:$AX$5010, 0)), "")="", "", IFERROR(INDEX(Recipes!$I$11:$I$5010, MATCH($AY62, Recipes!$AX$11:$AX$5010, 0)), ""))</f>
        <v/>
      </c>
      <c r="S62" s="234"/>
      <c r="T62" s="234"/>
      <c r="U62" s="234"/>
      <c r="V62" s="234"/>
      <c r="W62" s="233" t="str">
        <f>IF(IFERROR(INDEX(Recipes!$R$11:$R$5010, MATCH($AY62, Recipes!$AX$11:$AX$5010, 0)), "")="", "", IFERROR(INDEX(Recipes!$R$11:$R$5010, MATCH($AY62, Recipes!$AX$11:$AX$5010, 0)), ""))</f>
        <v/>
      </c>
      <c r="X62" s="233"/>
      <c r="Y62" s="233"/>
      <c r="Z62" s="233"/>
      <c r="AA62" s="234" t="str">
        <f>IF(IFERROR(INDEX(Recipes!$F$11:$F$5010, MATCH($AY62, Recipes!$AX$11:$AX$5010, 0)), "")="", "", IFERROR(INDEX(Recipes!$F$11:$F$5010, MATCH($AY62, Recipes!$AX$11:$AX$5010, 0)), ""))</f>
        <v/>
      </c>
      <c r="AB62" s="234"/>
      <c r="AC62" s="234"/>
      <c r="AD62" s="234"/>
      <c r="AE62" s="234"/>
      <c r="AF62" s="234"/>
      <c r="AG62" s="234"/>
      <c r="AH62" s="234"/>
      <c r="AI62" s="234"/>
      <c r="AJ62" s="234"/>
      <c r="AK62" s="234"/>
      <c r="AL62" s="234"/>
      <c r="AM62" s="234"/>
      <c r="AN62" s="234"/>
      <c r="AO62" s="234"/>
      <c r="AP62" s="234"/>
      <c r="AQ62" s="234"/>
      <c r="AR62" s="234"/>
      <c r="AS62" s="236"/>
      <c r="AT62" s="4"/>
      <c r="AW62" s="99" t="str">
        <f>IF(Meals!$B62="", "", Meals!$B62)</f>
        <v/>
      </c>
      <c r="AY62" s="90">
        <f t="shared" si="1"/>
        <v>47</v>
      </c>
    </row>
    <row r="63" spans="1:51" x14ac:dyDescent="0.25">
      <c r="A63" s="4"/>
      <c r="B63" s="170" t="str">
        <f t="shared" si="0"/>
        <v/>
      </c>
      <c r="C63" s="233"/>
      <c r="D63" s="234" t="str">
        <f>IF(IFERROR(INDEX(Recipes!$C$11:$C$5010, MATCH($AY63, Recipes!$AX$11:$AX$5010, 0)), "")="", "", IFERROR(INDEX(Recipes!$C$11:$C$5010, MATCH($AY63, Recipes!$AX$11:$AX$5010, 0)), ""))</f>
        <v/>
      </c>
      <c r="E63" s="234"/>
      <c r="F63" s="234"/>
      <c r="G63" s="234"/>
      <c r="H63" s="234"/>
      <c r="I63" s="234"/>
      <c r="J63" s="234"/>
      <c r="K63" s="234"/>
      <c r="L63" s="234"/>
      <c r="M63" s="234"/>
      <c r="N63" s="235" t="str">
        <f>IF(IFERROR(INDEX(Recipes!$D$11:$D$5010, MATCH($AY63, Recipes!$AX$11:$AX$5010, 0)), "")="", "", IFERROR(INDEX(Recipes!$D$11:$D$5010, MATCH($AY63, Recipes!$AX$11:$AX$5010, 0)), ""))</f>
        <v/>
      </c>
      <c r="O63" s="235"/>
      <c r="P63" s="235"/>
      <c r="Q63" s="235"/>
      <c r="R63" s="234" t="str">
        <f>IF(IFERROR(INDEX(Recipes!$I$11:$I$5010, MATCH($AY63, Recipes!$AX$11:$AX$5010, 0)), "")="", "", IFERROR(INDEX(Recipes!$I$11:$I$5010, MATCH($AY63, Recipes!$AX$11:$AX$5010, 0)), ""))</f>
        <v/>
      </c>
      <c r="S63" s="234"/>
      <c r="T63" s="234"/>
      <c r="U63" s="234"/>
      <c r="V63" s="234"/>
      <c r="W63" s="233" t="str">
        <f>IF(IFERROR(INDEX(Recipes!$R$11:$R$5010, MATCH($AY63, Recipes!$AX$11:$AX$5010, 0)), "")="", "", IFERROR(INDEX(Recipes!$R$11:$R$5010, MATCH($AY63, Recipes!$AX$11:$AX$5010, 0)), ""))</f>
        <v/>
      </c>
      <c r="X63" s="233"/>
      <c r="Y63" s="233"/>
      <c r="Z63" s="233"/>
      <c r="AA63" s="234" t="str">
        <f>IF(IFERROR(INDEX(Recipes!$F$11:$F$5010, MATCH($AY63, Recipes!$AX$11:$AX$5010, 0)), "")="", "", IFERROR(INDEX(Recipes!$F$11:$F$5010, MATCH($AY63, Recipes!$AX$11:$AX$5010, 0)), ""))</f>
        <v/>
      </c>
      <c r="AB63" s="234"/>
      <c r="AC63" s="234"/>
      <c r="AD63" s="234"/>
      <c r="AE63" s="234"/>
      <c r="AF63" s="234"/>
      <c r="AG63" s="234"/>
      <c r="AH63" s="234"/>
      <c r="AI63" s="234"/>
      <c r="AJ63" s="234"/>
      <c r="AK63" s="234"/>
      <c r="AL63" s="234"/>
      <c r="AM63" s="234"/>
      <c r="AN63" s="234"/>
      <c r="AO63" s="234"/>
      <c r="AP63" s="234"/>
      <c r="AQ63" s="234"/>
      <c r="AR63" s="234"/>
      <c r="AS63" s="236"/>
      <c r="AT63" s="4"/>
      <c r="AW63" s="99" t="str">
        <f>IF(Meals!$B63="", "", Meals!$B63)</f>
        <v/>
      </c>
      <c r="AY63" s="90">
        <f t="shared" si="1"/>
        <v>48</v>
      </c>
    </row>
    <row r="64" spans="1:51" x14ac:dyDescent="0.25">
      <c r="A64" s="4"/>
      <c r="B64" s="170" t="str">
        <f t="shared" si="0"/>
        <v/>
      </c>
      <c r="C64" s="233"/>
      <c r="D64" s="234" t="str">
        <f>IF(IFERROR(INDEX(Recipes!$C$11:$C$5010, MATCH($AY64, Recipes!$AX$11:$AX$5010, 0)), "")="", "", IFERROR(INDEX(Recipes!$C$11:$C$5010, MATCH($AY64, Recipes!$AX$11:$AX$5010, 0)), ""))</f>
        <v/>
      </c>
      <c r="E64" s="234"/>
      <c r="F64" s="234"/>
      <c r="G64" s="234"/>
      <c r="H64" s="234"/>
      <c r="I64" s="234"/>
      <c r="J64" s="234"/>
      <c r="K64" s="234"/>
      <c r="L64" s="234"/>
      <c r="M64" s="234"/>
      <c r="N64" s="235" t="str">
        <f>IF(IFERROR(INDEX(Recipes!$D$11:$D$5010, MATCH($AY64, Recipes!$AX$11:$AX$5010, 0)), "")="", "", IFERROR(INDEX(Recipes!$D$11:$D$5010, MATCH($AY64, Recipes!$AX$11:$AX$5010, 0)), ""))</f>
        <v/>
      </c>
      <c r="O64" s="235"/>
      <c r="P64" s="235"/>
      <c r="Q64" s="235"/>
      <c r="R64" s="234" t="str">
        <f>IF(IFERROR(INDEX(Recipes!$I$11:$I$5010, MATCH($AY64, Recipes!$AX$11:$AX$5010, 0)), "")="", "", IFERROR(INDEX(Recipes!$I$11:$I$5010, MATCH($AY64, Recipes!$AX$11:$AX$5010, 0)), ""))</f>
        <v/>
      </c>
      <c r="S64" s="234"/>
      <c r="T64" s="234"/>
      <c r="U64" s="234"/>
      <c r="V64" s="234"/>
      <c r="W64" s="233" t="str">
        <f>IF(IFERROR(INDEX(Recipes!$R$11:$R$5010, MATCH($AY64, Recipes!$AX$11:$AX$5010, 0)), "")="", "", IFERROR(INDEX(Recipes!$R$11:$R$5010, MATCH($AY64, Recipes!$AX$11:$AX$5010, 0)), ""))</f>
        <v/>
      </c>
      <c r="X64" s="233"/>
      <c r="Y64" s="233"/>
      <c r="Z64" s="233"/>
      <c r="AA64" s="234" t="str">
        <f>IF(IFERROR(INDEX(Recipes!$F$11:$F$5010, MATCH($AY64, Recipes!$AX$11:$AX$5010, 0)), "")="", "", IFERROR(INDEX(Recipes!$F$11:$F$5010, MATCH($AY64, Recipes!$AX$11:$AX$5010, 0)), ""))</f>
        <v/>
      </c>
      <c r="AB64" s="234"/>
      <c r="AC64" s="234"/>
      <c r="AD64" s="234"/>
      <c r="AE64" s="234"/>
      <c r="AF64" s="234"/>
      <c r="AG64" s="234"/>
      <c r="AH64" s="234"/>
      <c r="AI64" s="234"/>
      <c r="AJ64" s="234"/>
      <c r="AK64" s="234"/>
      <c r="AL64" s="234"/>
      <c r="AM64" s="234"/>
      <c r="AN64" s="234"/>
      <c r="AO64" s="234"/>
      <c r="AP64" s="234"/>
      <c r="AQ64" s="234"/>
      <c r="AR64" s="234"/>
      <c r="AS64" s="236"/>
      <c r="AT64" s="4"/>
      <c r="AW64" s="99" t="str">
        <f>IF(Meals!$B64="", "", Meals!$B64)</f>
        <v/>
      </c>
      <c r="AY64" s="90">
        <f t="shared" si="1"/>
        <v>49</v>
      </c>
    </row>
    <row r="65" spans="1:51" x14ac:dyDescent="0.25">
      <c r="A65" s="4"/>
      <c r="B65" s="170" t="str">
        <f t="shared" si="0"/>
        <v/>
      </c>
      <c r="C65" s="233"/>
      <c r="D65" s="234" t="str">
        <f>IF(IFERROR(INDEX(Recipes!$C$11:$C$5010, MATCH($AY65, Recipes!$AX$11:$AX$5010, 0)), "")="", "", IFERROR(INDEX(Recipes!$C$11:$C$5010, MATCH($AY65, Recipes!$AX$11:$AX$5010, 0)), ""))</f>
        <v/>
      </c>
      <c r="E65" s="234"/>
      <c r="F65" s="234"/>
      <c r="G65" s="234"/>
      <c r="H65" s="234"/>
      <c r="I65" s="234"/>
      <c r="J65" s="234"/>
      <c r="K65" s="234"/>
      <c r="L65" s="234"/>
      <c r="M65" s="234"/>
      <c r="N65" s="235" t="str">
        <f>IF(IFERROR(INDEX(Recipes!$D$11:$D$5010, MATCH($AY65, Recipes!$AX$11:$AX$5010, 0)), "")="", "", IFERROR(INDEX(Recipes!$D$11:$D$5010, MATCH($AY65, Recipes!$AX$11:$AX$5010, 0)), ""))</f>
        <v/>
      </c>
      <c r="O65" s="235"/>
      <c r="P65" s="235"/>
      <c r="Q65" s="235"/>
      <c r="R65" s="234" t="str">
        <f>IF(IFERROR(INDEX(Recipes!$I$11:$I$5010, MATCH($AY65, Recipes!$AX$11:$AX$5010, 0)), "")="", "", IFERROR(INDEX(Recipes!$I$11:$I$5010, MATCH($AY65, Recipes!$AX$11:$AX$5010, 0)), ""))</f>
        <v/>
      </c>
      <c r="S65" s="234"/>
      <c r="T65" s="234"/>
      <c r="U65" s="234"/>
      <c r="V65" s="234"/>
      <c r="W65" s="233" t="str">
        <f>IF(IFERROR(INDEX(Recipes!$R$11:$R$5010, MATCH($AY65, Recipes!$AX$11:$AX$5010, 0)), "")="", "", IFERROR(INDEX(Recipes!$R$11:$R$5010, MATCH($AY65, Recipes!$AX$11:$AX$5010, 0)), ""))</f>
        <v/>
      </c>
      <c r="X65" s="233"/>
      <c r="Y65" s="233"/>
      <c r="Z65" s="233"/>
      <c r="AA65" s="234" t="str">
        <f>IF(IFERROR(INDEX(Recipes!$F$11:$F$5010, MATCH($AY65, Recipes!$AX$11:$AX$5010, 0)), "")="", "", IFERROR(INDEX(Recipes!$F$11:$F$5010, MATCH($AY65, Recipes!$AX$11:$AX$5010, 0)), ""))</f>
        <v/>
      </c>
      <c r="AB65" s="234"/>
      <c r="AC65" s="234"/>
      <c r="AD65" s="234"/>
      <c r="AE65" s="234"/>
      <c r="AF65" s="234"/>
      <c r="AG65" s="234"/>
      <c r="AH65" s="234"/>
      <c r="AI65" s="234"/>
      <c r="AJ65" s="234"/>
      <c r="AK65" s="234"/>
      <c r="AL65" s="234"/>
      <c r="AM65" s="234"/>
      <c r="AN65" s="234"/>
      <c r="AO65" s="234"/>
      <c r="AP65" s="234"/>
      <c r="AQ65" s="234"/>
      <c r="AR65" s="234"/>
      <c r="AS65" s="236"/>
      <c r="AT65" s="4"/>
      <c r="AW65" s="99" t="str">
        <f>IF(Meals!$B65="", "", Meals!$B65)</f>
        <v/>
      </c>
      <c r="AY65" s="90">
        <f t="shared" si="1"/>
        <v>50</v>
      </c>
    </row>
    <row r="66" spans="1:51" x14ac:dyDescent="0.25">
      <c r="A66" s="4"/>
      <c r="B66" s="170" t="str">
        <f t="shared" si="0"/>
        <v/>
      </c>
      <c r="C66" s="233"/>
      <c r="D66" s="234" t="str">
        <f>IF(IFERROR(INDEX(Recipes!$C$11:$C$5010, MATCH($AY66, Recipes!$AX$11:$AX$5010, 0)), "")="", "", IFERROR(INDEX(Recipes!$C$11:$C$5010, MATCH($AY66, Recipes!$AX$11:$AX$5010, 0)), ""))</f>
        <v/>
      </c>
      <c r="E66" s="234"/>
      <c r="F66" s="234"/>
      <c r="G66" s="234"/>
      <c r="H66" s="234"/>
      <c r="I66" s="234"/>
      <c r="J66" s="234"/>
      <c r="K66" s="234"/>
      <c r="L66" s="234"/>
      <c r="M66" s="234"/>
      <c r="N66" s="235" t="str">
        <f>IF(IFERROR(INDEX(Recipes!$D$11:$D$5010, MATCH($AY66, Recipes!$AX$11:$AX$5010, 0)), "")="", "", IFERROR(INDEX(Recipes!$D$11:$D$5010, MATCH($AY66, Recipes!$AX$11:$AX$5010, 0)), ""))</f>
        <v/>
      </c>
      <c r="O66" s="235"/>
      <c r="P66" s="235"/>
      <c r="Q66" s="235"/>
      <c r="R66" s="234" t="str">
        <f>IF(IFERROR(INDEX(Recipes!$I$11:$I$5010, MATCH($AY66, Recipes!$AX$11:$AX$5010, 0)), "")="", "", IFERROR(INDEX(Recipes!$I$11:$I$5010, MATCH($AY66, Recipes!$AX$11:$AX$5010, 0)), ""))</f>
        <v/>
      </c>
      <c r="S66" s="234"/>
      <c r="T66" s="234"/>
      <c r="U66" s="234"/>
      <c r="V66" s="234"/>
      <c r="W66" s="233" t="str">
        <f>IF(IFERROR(INDEX(Recipes!$R$11:$R$5010, MATCH($AY66, Recipes!$AX$11:$AX$5010, 0)), "")="", "", IFERROR(INDEX(Recipes!$R$11:$R$5010, MATCH($AY66, Recipes!$AX$11:$AX$5010, 0)), ""))</f>
        <v/>
      </c>
      <c r="X66" s="233"/>
      <c r="Y66" s="233"/>
      <c r="Z66" s="233"/>
      <c r="AA66" s="234" t="str">
        <f>IF(IFERROR(INDEX(Recipes!$F$11:$F$5010, MATCH($AY66, Recipes!$AX$11:$AX$5010, 0)), "")="", "", IFERROR(INDEX(Recipes!$F$11:$F$5010, MATCH($AY66, Recipes!$AX$11:$AX$5010, 0)), ""))</f>
        <v/>
      </c>
      <c r="AB66" s="234"/>
      <c r="AC66" s="234"/>
      <c r="AD66" s="234"/>
      <c r="AE66" s="234"/>
      <c r="AF66" s="234"/>
      <c r="AG66" s="234"/>
      <c r="AH66" s="234"/>
      <c r="AI66" s="234"/>
      <c r="AJ66" s="234"/>
      <c r="AK66" s="234"/>
      <c r="AL66" s="234"/>
      <c r="AM66" s="234"/>
      <c r="AN66" s="234"/>
      <c r="AO66" s="234"/>
      <c r="AP66" s="234"/>
      <c r="AQ66" s="234"/>
      <c r="AR66" s="234"/>
      <c r="AS66" s="236"/>
      <c r="AT66" s="4"/>
      <c r="AW66" s="99" t="str">
        <f>IF(Meals!$B66="", "", Meals!$B66)</f>
        <v/>
      </c>
      <c r="AY66" s="90">
        <f t="shared" si="1"/>
        <v>51</v>
      </c>
    </row>
    <row r="67" spans="1:51" x14ac:dyDescent="0.25">
      <c r="A67" s="4"/>
      <c r="B67" s="170" t="str">
        <f t="shared" si="0"/>
        <v/>
      </c>
      <c r="C67" s="233"/>
      <c r="D67" s="234" t="str">
        <f>IF(IFERROR(INDEX(Recipes!$C$11:$C$5010, MATCH($AY67, Recipes!$AX$11:$AX$5010, 0)), "")="", "", IFERROR(INDEX(Recipes!$C$11:$C$5010, MATCH($AY67, Recipes!$AX$11:$AX$5010, 0)), ""))</f>
        <v/>
      </c>
      <c r="E67" s="234"/>
      <c r="F67" s="234"/>
      <c r="G67" s="234"/>
      <c r="H67" s="234"/>
      <c r="I67" s="234"/>
      <c r="J67" s="234"/>
      <c r="K67" s="234"/>
      <c r="L67" s="234"/>
      <c r="M67" s="234"/>
      <c r="N67" s="235" t="str">
        <f>IF(IFERROR(INDEX(Recipes!$D$11:$D$5010, MATCH($AY67, Recipes!$AX$11:$AX$5010, 0)), "")="", "", IFERROR(INDEX(Recipes!$D$11:$D$5010, MATCH($AY67, Recipes!$AX$11:$AX$5010, 0)), ""))</f>
        <v/>
      </c>
      <c r="O67" s="235"/>
      <c r="P67" s="235"/>
      <c r="Q67" s="235"/>
      <c r="R67" s="234" t="str">
        <f>IF(IFERROR(INDEX(Recipes!$I$11:$I$5010, MATCH($AY67, Recipes!$AX$11:$AX$5010, 0)), "")="", "", IFERROR(INDEX(Recipes!$I$11:$I$5010, MATCH($AY67, Recipes!$AX$11:$AX$5010, 0)), ""))</f>
        <v/>
      </c>
      <c r="S67" s="234"/>
      <c r="T67" s="234"/>
      <c r="U67" s="234"/>
      <c r="V67" s="234"/>
      <c r="W67" s="233" t="str">
        <f>IF(IFERROR(INDEX(Recipes!$R$11:$R$5010, MATCH($AY67, Recipes!$AX$11:$AX$5010, 0)), "")="", "", IFERROR(INDEX(Recipes!$R$11:$R$5010, MATCH($AY67, Recipes!$AX$11:$AX$5010, 0)), ""))</f>
        <v/>
      </c>
      <c r="X67" s="233"/>
      <c r="Y67" s="233"/>
      <c r="Z67" s="233"/>
      <c r="AA67" s="234" t="str">
        <f>IF(IFERROR(INDEX(Recipes!$F$11:$F$5010, MATCH($AY67, Recipes!$AX$11:$AX$5010, 0)), "")="", "", IFERROR(INDEX(Recipes!$F$11:$F$5010, MATCH($AY67, Recipes!$AX$11:$AX$5010, 0)), ""))</f>
        <v/>
      </c>
      <c r="AB67" s="234"/>
      <c r="AC67" s="234"/>
      <c r="AD67" s="234"/>
      <c r="AE67" s="234"/>
      <c r="AF67" s="234"/>
      <c r="AG67" s="234"/>
      <c r="AH67" s="234"/>
      <c r="AI67" s="234"/>
      <c r="AJ67" s="234"/>
      <c r="AK67" s="234"/>
      <c r="AL67" s="234"/>
      <c r="AM67" s="234"/>
      <c r="AN67" s="234"/>
      <c r="AO67" s="234"/>
      <c r="AP67" s="234"/>
      <c r="AQ67" s="234"/>
      <c r="AR67" s="234"/>
      <c r="AS67" s="236"/>
      <c r="AT67" s="4"/>
      <c r="AW67" s="99" t="str">
        <f>IF(Meals!$B67="", "", Meals!$B67)</f>
        <v/>
      </c>
      <c r="AY67" s="90">
        <f t="shared" si="1"/>
        <v>52</v>
      </c>
    </row>
    <row r="68" spans="1:51" x14ac:dyDescent="0.25">
      <c r="A68" s="4"/>
      <c r="B68" s="170" t="str">
        <f t="shared" si="0"/>
        <v/>
      </c>
      <c r="C68" s="233"/>
      <c r="D68" s="234" t="str">
        <f>IF(IFERROR(INDEX(Recipes!$C$11:$C$5010, MATCH($AY68, Recipes!$AX$11:$AX$5010, 0)), "")="", "", IFERROR(INDEX(Recipes!$C$11:$C$5010, MATCH($AY68, Recipes!$AX$11:$AX$5010, 0)), ""))</f>
        <v/>
      </c>
      <c r="E68" s="234"/>
      <c r="F68" s="234"/>
      <c r="G68" s="234"/>
      <c r="H68" s="234"/>
      <c r="I68" s="234"/>
      <c r="J68" s="234"/>
      <c r="K68" s="234"/>
      <c r="L68" s="234"/>
      <c r="M68" s="234"/>
      <c r="N68" s="235" t="str">
        <f>IF(IFERROR(INDEX(Recipes!$D$11:$D$5010, MATCH($AY68, Recipes!$AX$11:$AX$5010, 0)), "")="", "", IFERROR(INDEX(Recipes!$D$11:$D$5010, MATCH($AY68, Recipes!$AX$11:$AX$5010, 0)), ""))</f>
        <v/>
      </c>
      <c r="O68" s="235"/>
      <c r="P68" s="235"/>
      <c r="Q68" s="235"/>
      <c r="R68" s="234" t="str">
        <f>IF(IFERROR(INDEX(Recipes!$I$11:$I$5010, MATCH($AY68, Recipes!$AX$11:$AX$5010, 0)), "")="", "", IFERROR(INDEX(Recipes!$I$11:$I$5010, MATCH($AY68, Recipes!$AX$11:$AX$5010, 0)), ""))</f>
        <v/>
      </c>
      <c r="S68" s="234"/>
      <c r="T68" s="234"/>
      <c r="U68" s="234"/>
      <c r="V68" s="234"/>
      <c r="W68" s="233" t="str">
        <f>IF(IFERROR(INDEX(Recipes!$R$11:$R$5010, MATCH($AY68, Recipes!$AX$11:$AX$5010, 0)), "")="", "", IFERROR(INDEX(Recipes!$R$11:$R$5010, MATCH($AY68, Recipes!$AX$11:$AX$5010, 0)), ""))</f>
        <v/>
      </c>
      <c r="X68" s="233"/>
      <c r="Y68" s="233"/>
      <c r="Z68" s="233"/>
      <c r="AA68" s="234" t="str">
        <f>IF(IFERROR(INDEX(Recipes!$F$11:$F$5010, MATCH($AY68, Recipes!$AX$11:$AX$5010, 0)), "")="", "", IFERROR(INDEX(Recipes!$F$11:$F$5010, MATCH($AY68, Recipes!$AX$11:$AX$5010, 0)), ""))</f>
        <v/>
      </c>
      <c r="AB68" s="234"/>
      <c r="AC68" s="234"/>
      <c r="AD68" s="234"/>
      <c r="AE68" s="234"/>
      <c r="AF68" s="234"/>
      <c r="AG68" s="234"/>
      <c r="AH68" s="234"/>
      <c r="AI68" s="234"/>
      <c r="AJ68" s="234"/>
      <c r="AK68" s="234"/>
      <c r="AL68" s="234"/>
      <c r="AM68" s="234"/>
      <c r="AN68" s="234"/>
      <c r="AO68" s="234"/>
      <c r="AP68" s="234"/>
      <c r="AQ68" s="234"/>
      <c r="AR68" s="234"/>
      <c r="AS68" s="236"/>
      <c r="AT68" s="4"/>
      <c r="AW68" s="99" t="str">
        <f>IF(Meals!$B68="", "", Meals!$B68)</f>
        <v/>
      </c>
      <c r="AY68" s="90">
        <f t="shared" si="1"/>
        <v>53</v>
      </c>
    </row>
    <row r="69" spans="1:51" x14ac:dyDescent="0.25">
      <c r="A69" s="4"/>
      <c r="B69" s="170" t="str">
        <f t="shared" si="0"/>
        <v/>
      </c>
      <c r="C69" s="233"/>
      <c r="D69" s="234" t="str">
        <f>IF(IFERROR(INDEX(Recipes!$C$11:$C$5010, MATCH($AY69, Recipes!$AX$11:$AX$5010, 0)), "")="", "", IFERROR(INDEX(Recipes!$C$11:$C$5010, MATCH($AY69, Recipes!$AX$11:$AX$5010, 0)), ""))</f>
        <v/>
      </c>
      <c r="E69" s="234"/>
      <c r="F69" s="234"/>
      <c r="G69" s="234"/>
      <c r="H69" s="234"/>
      <c r="I69" s="234"/>
      <c r="J69" s="234"/>
      <c r="K69" s="234"/>
      <c r="L69" s="234"/>
      <c r="M69" s="234"/>
      <c r="N69" s="235" t="str">
        <f>IF(IFERROR(INDEX(Recipes!$D$11:$D$5010, MATCH($AY69, Recipes!$AX$11:$AX$5010, 0)), "")="", "", IFERROR(INDEX(Recipes!$D$11:$D$5010, MATCH($AY69, Recipes!$AX$11:$AX$5010, 0)), ""))</f>
        <v/>
      </c>
      <c r="O69" s="235"/>
      <c r="P69" s="235"/>
      <c r="Q69" s="235"/>
      <c r="R69" s="234" t="str">
        <f>IF(IFERROR(INDEX(Recipes!$I$11:$I$5010, MATCH($AY69, Recipes!$AX$11:$AX$5010, 0)), "")="", "", IFERROR(INDEX(Recipes!$I$11:$I$5010, MATCH($AY69, Recipes!$AX$11:$AX$5010, 0)), ""))</f>
        <v/>
      </c>
      <c r="S69" s="234"/>
      <c r="T69" s="234"/>
      <c r="U69" s="234"/>
      <c r="V69" s="234"/>
      <c r="W69" s="233" t="str">
        <f>IF(IFERROR(INDEX(Recipes!$R$11:$R$5010, MATCH($AY69, Recipes!$AX$11:$AX$5010, 0)), "")="", "", IFERROR(INDEX(Recipes!$R$11:$R$5010, MATCH($AY69, Recipes!$AX$11:$AX$5010, 0)), ""))</f>
        <v/>
      </c>
      <c r="X69" s="233"/>
      <c r="Y69" s="233"/>
      <c r="Z69" s="233"/>
      <c r="AA69" s="234" t="str">
        <f>IF(IFERROR(INDEX(Recipes!$F$11:$F$5010, MATCH($AY69, Recipes!$AX$11:$AX$5010, 0)), "")="", "", IFERROR(INDEX(Recipes!$F$11:$F$5010, MATCH($AY69, Recipes!$AX$11:$AX$5010, 0)), ""))</f>
        <v/>
      </c>
      <c r="AB69" s="234"/>
      <c r="AC69" s="234"/>
      <c r="AD69" s="234"/>
      <c r="AE69" s="234"/>
      <c r="AF69" s="234"/>
      <c r="AG69" s="234"/>
      <c r="AH69" s="234"/>
      <c r="AI69" s="234"/>
      <c r="AJ69" s="234"/>
      <c r="AK69" s="234"/>
      <c r="AL69" s="234"/>
      <c r="AM69" s="234"/>
      <c r="AN69" s="234"/>
      <c r="AO69" s="234"/>
      <c r="AP69" s="234"/>
      <c r="AQ69" s="234"/>
      <c r="AR69" s="234"/>
      <c r="AS69" s="236"/>
      <c r="AT69" s="4"/>
      <c r="AW69" s="99" t="str">
        <f>IF(Meals!$B69="", "", Meals!$B69)</f>
        <v/>
      </c>
      <c r="AY69" s="90">
        <f t="shared" si="1"/>
        <v>54</v>
      </c>
    </row>
    <row r="70" spans="1:51" x14ac:dyDescent="0.25">
      <c r="A70" s="4"/>
      <c r="B70" s="170" t="str">
        <f t="shared" si="0"/>
        <v/>
      </c>
      <c r="C70" s="233"/>
      <c r="D70" s="234" t="str">
        <f>IF(IFERROR(INDEX(Recipes!$C$11:$C$5010, MATCH($AY70, Recipes!$AX$11:$AX$5010, 0)), "")="", "", IFERROR(INDEX(Recipes!$C$11:$C$5010, MATCH($AY70, Recipes!$AX$11:$AX$5010, 0)), ""))</f>
        <v/>
      </c>
      <c r="E70" s="234"/>
      <c r="F70" s="234"/>
      <c r="G70" s="234"/>
      <c r="H70" s="234"/>
      <c r="I70" s="234"/>
      <c r="J70" s="234"/>
      <c r="K70" s="234"/>
      <c r="L70" s="234"/>
      <c r="M70" s="234"/>
      <c r="N70" s="235" t="str">
        <f>IF(IFERROR(INDEX(Recipes!$D$11:$D$5010, MATCH($AY70, Recipes!$AX$11:$AX$5010, 0)), "")="", "", IFERROR(INDEX(Recipes!$D$11:$D$5010, MATCH($AY70, Recipes!$AX$11:$AX$5010, 0)), ""))</f>
        <v/>
      </c>
      <c r="O70" s="235"/>
      <c r="P70" s="235"/>
      <c r="Q70" s="235"/>
      <c r="R70" s="234" t="str">
        <f>IF(IFERROR(INDEX(Recipes!$I$11:$I$5010, MATCH($AY70, Recipes!$AX$11:$AX$5010, 0)), "")="", "", IFERROR(INDEX(Recipes!$I$11:$I$5010, MATCH($AY70, Recipes!$AX$11:$AX$5010, 0)), ""))</f>
        <v/>
      </c>
      <c r="S70" s="234"/>
      <c r="T70" s="234"/>
      <c r="U70" s="234"/>
      <c r="V70" s="234"/>
      <c r="W70" s="233" t="str">
        <f>IF(IFERROR(INDEX(Recipes!$R$11:$R$5010, MATCH($AY70, Recipes!$AX$11:$AX$5010, 0)), "")="", "", IFERROR(INDEX(Recipes!$R$11:$R$5010, MATCH($AY70, Recipes!$AX$11:$AX$5010, 0)), ""))</f>
        <v/>
      </c>
      <c r="X70" s="233"/>
      <c r="Y70" s="233"/>
      <c r="Z70" s="233"/>
      <c r="AA70" s="234" t="str">
        <f>IF(IFERROR(INDEX(Recipes!$F$11:$F$5010, MATCH($AY70, Recipes!$AX$11:$AX$5010, 0)), "")="", "", IFERROR(INDEX(Recipes!$F$11:$F$5010, MATCH($AY70, Recipes!$AX$11:$AX$5010, 0)), ""))</f>
        <v/>
      </c>
      <c r="AB70" s="234"/>
      <c r="AC70" s="234"/>
      <c r="AD70" s="234"/>
      <c r="AE70" s="234"/>
      <c r="AF70" s="234"/>
      <c r="AG70" s="234"/>
      <c r="AH70" s="234"/>
      <c r="AI70" s="234"/>
      <c r="AJ70" s="234"/>
      <c r="AK70" s="234"/>
      <c r="AL70" s="234"/>
      <c r="AM70" s="234"/>
      <c r="AN70" s="234"/>
      <c r="AO70" s="234"/>
      <c r="AP70" s="234"/>
      <c r="AQ70" s="234"/>
      <c r="AR70" s="234"/>
      <c r="AS70" s="236"/>
      <c r="AT70" s="4"/>
      <c r="AW70" s="99" t="str">
        <f>IF(Meals!$B70="", "", Meals!$B70)</f>
        <v/>
      </c>
      <c r="AY70" s="90">
        <f t="shared" si="1"/>
        <v>55</v>
      </c>
    </row>
    <row r="71" spans="1:51" x14ac:dyDescent="0.25">
      <c r="A71" s="4"/>
      <c r="B71" s="170" t="str">
        <f t="shared" si="0"/>
        <v/>
      </c>
      <c r="C71" s="233"/>
      <c r="D71" s="234" t="str">
        <f>IF(IFERROR(INDEX(Recipes!$C$11:$C$5010, MATCH($AY71, Recipes!$AX$11:$AX$5010, 0)), "")="", "", IFERROR(INDEX(Recipes!$C$11:$C$5010, MATCH($AY71, Recipes!$AX$11:$AX$5010, 0)), ""))</f>
        <v/>
      </c>
      <c r="E71" s="234"/>
      <c r="F71" s="234"/>
      <c r="G71" s="234"/>
      <c r="H71" s="234"/>
      <c r="I71" s="234"/>
      <c r="J71" s="234"/>
      <c r="K71" s="234"/>
      <c r="L71" s="234"/>
      <c r="M71" s="234"/>
      <c r="N71" s="235" t="str">
        <f>IF(IFERROR(INDEX(Recipes!$D$11:$D$5010, MATCH($AY71, Recipes!$AX$11:$AX$5010, 0)), "")="", "", IFERROR(INDEX(Recipes!$D$11:$D$5010, MATCH($AY71, Recipes!$AX$11:$AX$5010, 0)), ""))</f>
        <v/>
      </c>
      <c r="O71" s="235"/>
      <c r="P71" s="235"/>
      <c r="Q71" s="235"/>
      <c r="R71" s="234" t="str">
        <f>IF(IFERROR(INDEX(Recipes!$I$11:$I$5010, MATCH($AY71, Recipes!$AX$11:$AX$5010, 0)), "")="", "", IFERROR(INDEX(Recipes!$I$11:$I$5010, MATCH($AY71, Recipes!$AX$11:$AX$5010, 0)), ""))</f>
        <v/>
      </c>
      <c r="S71" s="234"/>
      <c r="T71" s="234"/>
      <c r="U71" s="234"/>
      <c r="V71" s="234"/>
      <c r="W71" s="233" t="str">
        <f>IF(IFERROR(INDEX(Recipes!$R$11:$R$5010, MATCH($AY71, Recipes!$AX$11:$AX$5010, 0)), "")="", "", IFERROR(INDEX(Recipes!$R$11:$R$5010, MATCH($AY71, Recipes!$AX$11:$AX$5010, 0)), ""))</f>
        <v/>
      </c>
      <c r="X71" s="233"/>
      <c r="Y71" s="233"/>
      <c r="Z71" s="233"/>
      <c r="AA71" s="234" t="str">
        <f>IF(IFERROR(INDEX(Recipes!$F$11:$F$5010, MATCH($AY71, Recipes!$AX$11:$AX$5010, 0)), "")="", "", IFERROR(INDEX(Recipes!$F$11:$F$5010, MATCH($AY71, Recipes!$AX$11:$AX$5010, 0)), ""))</f>
        <v/>
      </c>
      <c r="AB71" s="234"/>
      <c r="AC71" s="234"/>
      <c r="AD71" s="234"/>
      <c r="AE71" s="234"/>
      <c r="AF71" s="234"/>
      <c r="AG71" s="234"/>
      <c r="AH71" s="234"/>
      <c r="AI71" s="234"/>
      <c r="AJ71" s="234"/>
      <c r="AK71" s="234"/>
      <c r="AL71" s="234"/>
      <c r="AM71" s="234"/>
      <c r="AN71" s="234"/>
      <c r="AO71" s="234"/>
      <c r="AP71" s="234"/>
      <c r="AQ71" s="234"/>
      <c r="AR71" s="234"/>
      <c r="AS71" s="236"/>
      <c r="AT71" s="4"/>
      <c r="AW71" s="99" t="str">
        <f>IF(Meals!$B71="", "", Meals!$B71)</f>
        <v/>
      </c>
      <c r="AY71" s="90">
        <f t="shared" si="1"/>
        <v>56</v>
      </c>
    </row>
    <row r="72" spans="1:51" x14ac:dyDescent="0.25">
      <c r="A72" s="4"/>
      <c r="B72" s="170" t="str">
        <f t="shared" si="0"/>
        <v/>
      </c>
      <c r="C72" s="233"/>
      <c r="D72" s="234" t="str">
        <f>IF(IFERROR(INDEX(Recipes!$C$11:$C$5010, MATCH($AY72, Recipes!$AX$11:$AX$5010, 0)), "")="", "", IFERROR(INDEX(Recipes!$C$11:$C$5010, MATCH($AY72, Recipes!$AX$11:$AX$5010, 0)), ""))</f>
        <v/>
      </c>
      <c r="E72" s="234"/>
      <c r="F72" s="234"/>
      <c r="G72" s="234"/>
      <c r="H72" s="234"/>
      <c r="I72" s="234"/>
      <c r="J72" s="234"/>
      <c r="K72" s="234"/>
      <c r="L72" s="234"/>
      <c r="M72" s="234"/>
      <c r="N72" s="235" t="str">
        <f>IF(IFERROR(INDEX(Recipes!$D$11:$D$5010, MATCH($AY72, Recipes!$AX$11:$AX$5010, 0)), "")="", "", IFERROR(INDEX(Recipes!$D$11:$D$5010, MATCH($AY72, Recipes!$AX$11:$AX$5010, 0)), ""))</f>
        <v/>
      </c>
      <c r="O72" s="235"/>
      <c r="P72" s="235"/>
      <c r="Q72" s="235"/>
      <c r="R72" s="234" t="str">
        <f>IF(IFERROR(INDEX(Recipes!$I$11:$I$5010, MATCH($AY72, Recipes!$AX$11:$AX$5010, 0)), "")="", "", IFERROR(INDEX(Recipes!$I$11:$I$5010, MATCH($AY72, Recipes!$AX$11:$AX$5010, 0)), ""))</f>
        <v/>
      </c>
      <c r="S72" s="234"/>
      <c r="T72" s="234"/>
      <c r="U72" s="234"/>
      <c r="V72" s="234"/>
      <c r="W72" s="233" t="str">
        <f>IF(IFERROR(INDEX(Recipes!$R$11:$R$5010, MATCH($AY72, Recipes!$AX$11:$AX$5010, 0)), "")="", "", IFERROR(INDEX(Recipes!$R$11:$R$5010, MATCH($AY72, Recipes!$AX$11:$AX$5010, 0)), ""))</f>
        <v/>
      </c>
      <c r="X72" s="233"/>
      <c r="Y72" s="233"/>
      <c r="Z72" s="233"/>
      <c r="AA72" s="234" t="str">
        <f>IF(IFERROR(INDEX(Recipes!$F$11:$F$5010, MATCH($AY72, Recipes!$AX$11:$AX$5010, 0)), "")="", "", IFERROR(INDEX(Recipes!$F$11:$F$5010, MATCH($AY72, Recipes!$AX$11:$AX$5010, 0)), ""))</f>
        <v/>
      </c>
      <c r="AB72" s="234"/>
      <c r="AC72" s="234"/>
      <c r="AD72" s="234"/>
      <c r="AE72" s="234"/>
      <c r="AF72" s="234"/>
      <c r="AG72" s="234"/>
      <c r="AH72" s="234"/>
      <c r="AI72" s="234"/>
      <c r="AJ72" s="234"/>
      <c r="AK72" s="234"/>
      <c r="AL72" s="234"/>
      <c r="AM72" s="234"/>
      <c r="AN72" s="234"/>
      <c r="AO72" s="234"/>
      <c r="AP72" s="234"/>
      <c r="AQ72" s="234"/>
      <c r="AR72" s="234"/>
      <c r="AS72" s="236"/>
      <c r="AT72" s="4"/>
      <c r="AW72" s="99" t="str">
        <f>IF(Meals!$B72="", "", Meals!$B72)</f>
        <v/>
      </c>
      <c r="AY72" s="90">
        <f t="shared" si="1"/>
        <v>57</v>
      </c>
    </row>
    <row r="73" spans="1:51" x14ac:dyDescent="0.25">
      <c r="A73" s="4"/>
      <c r="B73" s="170" t="str">
        <f t="shared" si="0"/>
        <v/>
      </c>
      <c r="C73" s="233"/>
      <c r="D73" s="234" t="str">
        <f>IF(IFERROR(INDEX(Recipes!$C$11:$C$5010, MATCH($AY73, Recipes!$AX$11:$AX$5010, 0)), "")="", "", IFERROR(INDEX(Recipes!$C$11:$C$5010, MATCH($AY73, Recipes!$AX$11:$AX$5010, 0)), ""))</f>
        <v/>
      </c>
      <c r="E73" s="234"/>
      <c r="F73" s="234"/>
      <c r="G73" s="234"/>
      <c r="H73" s="234"/>
      <c r="I73" s="234"/>
      <c r="J73" s="234"/>
      <c r="K73" s="234"/>
      <c r="L73" s="234"/>
      <c r="M73" s="234"/>
      <c r="N73" s="235" t="str">
        <f>IF(IFERROR(INDEX(Recipes!$D$11:$D$5010, MATCH($AY73, Recipes!$AX$11:$AX$5010, 0)), "")="", "", IFERROR(INDEX(Recipes!$D$11:$D$5010, MATCH($AY73, Recipes!$AX$11:$AX$5010, 0)), ""))</f>
        <v/>
      </c>
      <c r="O73" s="235"/>
      <c r="P73" s="235"/>
      <c r="Q73" s="235"/>
      <c r="R73" s="234" t="str">
        <f>IF(IFERROR(INDEX(Recipes!$I$11:$I$5010, MATCH($AY73, Recipes!$AX$11:$AX$5010, 0)), "")="", "", IFERROR(INDEX(Recipes!$I$11:$I$5010, MATCH($AY73, Recipes!$AX$11:$AX$5010, 0)), ""))</f>
        <v/>
      </c>
      <c r="S73" s="234"/>
      <c r="T73" s="234"/>
      <c r="U73" s="234"/>
      <c r="V73" s="234"/>
      <c r="W73" s="233" t="str">
        <f>IF(IFERROR(INDEX(Recipes!$R$11:$R$5010, MATCH($AY73, Recipes!$AX$11:$AX$5010, 0)), "")="", "", IFERROR(INDEX(Recipes!$R$11:$R$5010, MATCH($AY73, Recipes!$AX$11:$AX$5010, 0)), ""))</f>
        <v/>
      </c>
      <c r="X73" s="233"/>
      <c r="Y73" s="233"/>
      <c r="Z73" s="233"/>
      <c r="AA73" s="234" t="str">
        <f>IF(IFERROR(INDEX(Recipes!$F$11:$F$5010, MATCH($AY73, Recipes!$AX$11:$AX$5010, 0)), "")="", "", IFERROR(INDEX(Recipes!$F$11:$F$5010, MATCH($AY73, Recipes!$AX$11:$AX$5010, 0)), ""))</f>
        <v/>
      </c>
      <c r="AB73" s="234"/>
      <c r="AC73" s="234"/>
      <c r="AD73" s="234"/>
      <c r="AE73" s="234"/>
      <c r="AF73" s="234"/>
      <c r="AG73" s="234"/>
      <c r="AH73" s="234"/>
      <c r="AI73" s="234"/>
      <c r="AJ73" s="234"/>
      <c r="AK73" s="234"/>
      <c r="AL73" s="234"/>
      <c r="AM73" s="234"/>
      <c r="AN73" s="234"/>
      <c r="AO73" s="234"/>
      <c r="AP73" s="234"/>
      <c r="AQ73" s="234"/>
      <c r="AR73" s="234"/>
      <c r="AS73" s="236"/>
      <c r="AT73" s="4"/>
      <c r="AW73" s="99" t="str">
        <f>IF(Meals!$B73="", "", Meals!$B73)</f>
        <v/>
      </c>
      <c r="AY73" s="90">
        <f t="shared" si="1"/>
        <v>58</v>
      </c>
    </row>
    <row r="74" spans="1:51" x14ac:dyDescent="0.25">
      <c r="A74" s="4"/>
      <c r="B74" s="170" t="str">
        <f t="shared" si="0"/>
        <v/>
      </c>
      <c r="C74" s="233"/>
      <c r="D74" s="234" t="str">
        <f>IF(IFERROR(INDEX(Recipes!$C$11:$C$5010, MATCH($AY74, Recipes!$AX$11:$AX$5010, 0)), "")="", "", IFERROR(INDEX(Recipes!$C$11:$C$5010, MATCH($AY74, Recipes!$AX$11:$AX$5010, 0)), ""))</f>
        <v/>
      </c>
      <c r="E74" s="234"/>
      <c r="F74" s="234"/>
      <c r="G74" s="234"/>
      <c r="H74" s="234"/>
      <c r="I74" s="234"/>
      <c r="J74" s="234"/>
      <c r="K74" s="234"/>
      <c r="L74" s="234"/>
      <c r="M74" s="234"/>
      <c r="N74" s="235" t="str">
        <f>IF(IFERROR(INDEX(Recipes!$D$11:$D$5010, MATCH($AY74, Recipes!$AX$11:$AX$5010, 0)), "")="", "", IFERROR(INDEX(Recipes!$D$11:$D$5010, MATCH($AY74, Recipes!$AX$11:$AX$5010, 0)), ""))</f>
        <v/>
      </c>
      <c r="O74" s="235"/>
      <c r="P74" s="235"/>
      <c r="Q74" s="235"/>
      <c r="R74" s="234" t="str">
        <f>IF(IFERROR(INDEX(Recipes!$I$11:$I$5010, MATCH($AY74, Recipes!$AX$11:$AX$5010, 0)), "")="", "", IFERROR(INDEX(Recipes!$I$11:$I$5010, MATCH($AY74, Recipes!$AX$11:$AX$5010, 0)), ""))</f>
        <v/>
      </c>
      <c r="S74" s="234"/>
      <c r="T74" s="234"/>
      <c r="U74" s="234"/>
      <c r="V74" s="234"/>
      <c r="W74" s="233" t="str">
        <f>IF(IFERROR(INDEX(Recipes!$R$11:$R$5010, MATCH($AY74, Recipes!$AX$11:$AX$5010, 0)), "")="", "", IFERROR(INDEX(Recipes!$R$11:$R$5010, MATCH($AY74, Recipes!$AX$11:$AX$5010, 0)), ""))</f>
        <v/>
      </c>
      <c r="X74" s="233"/>
      <c r="Y74" s="233"/>
      <c r="Z74" s="233"/>
      <c r="AA74" s="234" t="str">
        <f>IF(IFERROR(INDEX(Recipes!$F$11:$F$5010, MATCH($AY74, Recipes!$AX$11:$AX$5010, 0)), "")="", "", IFERROR(INDEX(Recipes!$F$11:$F$5010, MATCH($AY74, Recipes!$AX$11:$AX$5010, 0)), ""))</f>
        <v/>
      </c>
      <c r="AB74" s="234"/>
      <c r="AC74" s="234"/>
      <c r="AD74" s="234"/>
      <c r="AE74" s="234"/>
      <c r="AF74" s="234"/>
      <c r="AG74" s="234"/>
      <c r="AH74" s="234"/>
      <c r="AI74" s="234"/>
      <c r="AJ74" s="234"/>
      <c r="AK74" s="234"/>
      <c r="AL74" s="234"/>
      <c r="AM74" s="234"/>
      <c r="AN74" s="234"/>
      <c r="AO74" s="234"/>
      <c r="AP74" s="234"/>
      <c r="AQ74" s="234"/>
      <c r="AR74" s="234"/>
      <c r="AS74" s="236"/>
      <c r="AT74" s="4"/>
      <c r="AW74" s="99" t="str">
        <f>IF(Meals!$B74="", "", Meals!$B74)</f>
        <v/>
      </c>
      <c r="AY74" s="90">
        <f t="shared" si="1"/>
        <v>59</v>
      </c>
    </row>
    <row r="75" spans="1:51" x14ac:dyDescent="0.25">
      <c r="A75" s="4"/>
      <c r="B75" s="173" t="str">
        <f t="shared" si="0"/>
        <v/>
      </c>
      <c r="C75" s="174"/>
      <c r="D75" s="237" t="str">
        <f>IF(IFERROR(INDEX(Recipes!$C$11:$C$5010, MATCH($AY75, Recipes!$AX$11:$AX$5010, 0)), "")="", "", IFERROR(INDEX(Recipes!$C$11:$C$5010, MATCH($AY75, Recipes!$AX$11:$AX$5010, 0)), ""))</f>
        <v/>
      </c>
      <c r="E75" s="237"/>
      <c r="F75" s="237"/>
      <c r="G75" s="237"/>
      <c r="H75" s="237"/>
      <c r="I75" s="237"/>
      <c r="J75" s="237"/>
      <c r="K75" s="237"/>
      <c r="L75" s="237"/>
      <c r="M75" s="237"/>
      <c r="N75" s="238" t="str">
        <f>IF(IFERROR(INDEX(Recipes!$D$11:$D$5010, MATCH($AY75, Recipes!$AX$11:$AX$5010, 0)), "")="", "", IFERROR(INDEX(Recipes!$D$11:$D$5010, MATCH($AY75, Recipes!$AX$11:$AX$5010, 0)), ""))</f>
        <v/>
      </c>
      <c r="O75" s="238"/>
      <c r="P75" s="238"/>
      <c r="Q75" s="238"/>
      <c r="R75" s="237" t="str">
        <f>IF(IFERROR(INDEX(Recipes!$I$11:$I$5010, MATCH($AY75, Recipes!$AX$11:$AX$5010, 0)), "")="", "", IFERROR(INDEX(Recipes!$I$11:$I$5010, MATCH($AY75, Recipes!$AX$11:$AX$5010, 0)), ""))</f>
        <v/>
      </c>
      <c r="S75" s="237"/>
      <c r="T75" s="237"/>
      <c r="U75" s="237"/>
      <c r="V75" s="237"/>
      <c r="W75" s="174" t="str">
        <f>IF(IFERROR(INDEX(Recipes!$R$11:$R$5010, MATCH($AY75, Recipes!$AX$11:$AX$5010, 0)), "")="", "", IFERROR(INDEX(Recipes!$R$11:$R$5010, MATCH($AY75, Recipes!$AX$11:$AX$5010, 0)), ""))</f>
        <v/>
      </c>
      <c r="X75" s="174"/>
      <c r="Y75" s="174"/>
      <c r="Z75" s="174"/>
      <c r="AA75" s="237" t="str">
        <f>IF(IFERROR(INDEX(Recipes!$F$11:$F$5010, MATCH($AY75, Recipes!$AX$11:$AX$5010, 0)), "")="", "", IFERROR(INDEX(Recipes!$F$11:$F$5010, MATCH($AY75, Recipes!$AX$11:$AX$5010, 0)), ""))</f>
        <v/>
      </c>
      <c r="AB75" s="237"/>
      <c r="AC75" s="237"/>
      <c r="AD75" s="237"/>
      <c r="AE75" s="237"/>
      <c r="AF75" s="237"/>
      <c r="AG75" s="237"/>
      <c r="AH75" s="237"/>
      <c r="AI75" s="237"/>
      <c r="AJ75" s="237"/>
      <c r="AK75" s="237"/>
      <c r="AL75" s="237"/>
      <c r="AM75" s="237"/>
      <c r="AN75" s="237"/>
      <c r="AO75" s="237"/>
      <c r="AP75" s="237"/>
      <c r="AQ75" s="237"/>
      <c r="AR75" s="237"/>
      <c r="AS75" s="239"/>
      <c r="AT75" s="4"/>
      <c r="AW75" s="99" t="str">
        <f>IF(Meals!$B75="", "", Meals!$B75)</f>
        <v/>
      </c>
      <c r="AY75" s="3">
        <f t="shared" si="1"/>
        <v>60</v>
      </c>
    </row>
    <row r="76" spans="1:5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W76" s="99" t="str">
        <f>IF(Meals!$B76="", "", Meals!$B76)</f>
        <v/>
      </c>
    </row>
    <row r="77" spans="1:51" hidden="1" x14ac:dyDescent="0.25">
      <c r="AW77" s="99" t="str">
        <f>IF(Meals!$B77="", "", Meals!$B77)</f>
        <v/>
      </c>
    </row>
    <row r="78" spans="1:51" hidden="1" x14ac:dyDescent="0.25">
      <c r="AW78" s="99" t="str">
        <f>IF(Meals!$B78="", "", Meals!$B78)</f>
        <v/>
      </c>
    </row>
    <row r="79" spans="1:51" hidden="1" x14ac:dyDescent="0.25">
      <c r="AW79" s="99" t="str">
        <f>IF(Meals!$B79="", "", Meals!$B79)</f>
        <v/>
      </c>
    </row>
    <row r="80" spans="1:51" hidden="1" x14ac:dyDescent="0.25">
      <c r="AW80" s="99" t="str">
        <f>IF(Meals!$B80="", "", Meals!$B80)</f>
        <v/>
      </c>
    </row>
    <row r="81" spans="49:49" hidden="1" x14ac:dyDescent="0.25">
      <c r="AW81" s="99" t="str">
        <f>IF(Meals!$B81="", "", Meals!$B81)</f>
        <v/>
      </c>
    </row>
    <row r="82" spans="49:49" hidden="1" x14ac:dyDescent="0.25">
      <c r="AW82" s="99" t="str">
        <f>IF(Meals!$B82="", "", Meals!$B82)</f>
        <v/>
      </c>
    </row>
    <row r="83" spans="49:49" hidden="1" x14ac:dyDescent="0.25">
      <c r="AW83" s="99" t="str">
        <f>IF(Meals!$B83="", "", Meals!$B83)</f>
        <v/>
      </c>
    </row>
    <row r="84" spans="49:49" hidden="1" x14ac:dyDescent="0.25">
      <c r="AW84" s="99" t="str">
        <f>IF(Meals!$B84="", "", Meals!$B84)</f>
        <v/>
      </c>
    </row>
    <row r="85" spans="49:49" hidden="1" x14ac:dyDescent="0.25">
      <c r="AW85" s="99" t="str">
        <f>IF(Meals!$B85="", "", Meals!$B85)</f>
        <v/>
      </c>
    </row>
    <row r="86" spans="49:49" hidden="1" x14ac:dyDescent="0.25">
      <c r="AW86" s="99" t="str">
        <f>IF(Meals!$B86="", "", Meals!$B86)</f>
        <v/>
      </c>
    </row>
    <row r="87" spans="49:49" hidden="1" x14ac:dyDescent="0.25">
      <c r="AW87" s="99" t="str">
        <f>IF(Meals!$B87="", "", Meals!$B87)</f>
        <v/>
      </c>
    </row>
    <row r="88" spans="49:49" hidden="1" x14ac:dyDescent="0.25">
      <c r="AW88" s="99" t="str">
        <f>IF(Meals!$B88="", "", Meals!$B88)</f>
        <v/>
      </c>
    </row>
    <row r="89" spans="49:49" hidden="1" x14ac:dyDescent="0.25">
      <c r="AW89" s="99" t="str">
        <f>IF(Meals!$B89="", "", Meals!$B89)</f>
        <v/>
      </c>
    </row>
    <row r="90" spans="49:49" hidden="1" x14ac:dyDescent="0.25">
      <c r="AW90" s="99" t="str">
        <f>IF(Meals!$B90="", "", Meals!$B90)</f>
        <v/>
      </c>
    </row>
    <row r="91" spans="49:49" hidden="1" x14ac:dyDescent="0.25">
      <c r="AW91" s="99" t="str">
        <f>IF(Meals!$B91="", "", Meals!$B91)</f>
        <v/>
      </c>
    </row>
    <row r="92" spans="49:49" hidden="1" x14ac:dyDescent="0.25">
      <c r="AW92" s="99" t="str">
        <f>IF(Meals!$B92="", "", Meals!$B92)</f>
        <v/>
      </c>
    </row>
    <row r="93" spans="49:49" hidden="1" x14ac:dyDescent="0.25">
      <c r="AW93" s="99" t="str">
        <f>IF(Meals!$B93="", "", Meals!$B93)</f>
        <v/>
      </c>
    </row>
    <row r="94" spans="49:49" hidden="1" x14ac:dyDescent="0.25">
      <c r="AW94" s="99" t="str">
        <f>IF(Meals!$B94="", "", Meals!$B94)</f>
        <v/>
      </c>
    </row>
    <row r="95" spans="49:49" hidden="1" x14ac:dyDescent="0.25">
      <c r="AW95" s="99" t="str">
        <f>IF(Meals!$B95="", "", Meals!$B95)</f>
        <v/>
      </c>
    </row>
    <row r="96" spans="49:49" hidden="1" x14ac:dyDescent="0.25">
      <c r="AW96" s="99" t="str">
        <f>IF(Meals!$B96="", "", Meals!$B96)</f>
        <v/>
      </c>
    </row>
    <row r="97" spans="49:49" hidden="1" x14ac:dyDescent="0.25">
      <c r="AW97" s="99" t="str">
        <f>IF(Meals!$B97="", "", Meals!$B97)</f>
        <v/>
      </c>
    </row>
    <row r="98" spans="49:49" hidden="1" x14ac:dyDescent="0.25">
      <c r="AW98" s="99" t="str">
        <f>IF(Meals!$B98="", "", Meals!$B98)</f>
        <v/>
      </c>
    </row>
    <row r="99" spans="49:49" hidden="1" x14ac:dyDescent="0.25">
      <c r="AW99" s="99" t="str">
        <f>IF(Meals!$B99="", "", Meals!$B99)</f>
        <v/>
      </c>
    </row>
    <row r="100" spans="49:49" hidden="1" x14ac:dyDescent="0.25">
      <c r="AW100" s="99" t="str">
        <f>IF(Meals!$B100="", "", Meals!$B100)</f>
        <v/>
      </c>
    </row>
    <row r="101" spans="49:49" hidden="1" x14ac:dyDescent="0.25">
      <c r="AW101" s="99" t="str">
        <f>IF(Meals!$B101="", "", Meals!$B101)</f>
        <v/>
      </c>
    </row>
    <row r="102" spans="49:49" hidden="1" x14ac:dyDescent="0.25">
      <c r="AW102" s="99" t="str">
        <f>IF(Meals!$B102="", "", Meals!$B102)</f>
        <v/>
      </c>
    </row>
    <row r="103" spans="49:49" hidden="1" x14ac:dyDescent="0.25">
      <c r="AW103" s="99" t="str">
        <f>IF(Meals!$B103="", "", Meals!$B103)</f>
        <v/>
      </c>
    </row>
    <row r="104" spans="49:49" hidden="1" x14ac:dyDescent="0.25">
      <c r="AW104" s="99" t="str">
        <f>IF(Meals!$B104="", "", Meals!$B104)</f>
        <v/>
      </c>
    </row>
    <row r="105" spans="49:49" hidden="1" x14ac:dyDescent="0.25">
      <c r="AW105" s="99" t="str">
        <f>IF(Meals!$B105="", "", Meals!$B105)</f>
        <v/>
      </c>
    </row>
    <row r="106" spans="49:49" hidden="1" x14ac:dyDescent="0.25">
      <c r="AW106" s="99" t="str">
        <f>IF(Meals!$B106="", "", Meals!$B106)</f>
        <v/>
      </c>
    </row>
    <row r="107" spans="49:49" hidden="1" x14ac:dyDescent="0.25">
      <c r="AW107" s="99" t="str">
        <f>IF(Meals!$B107="", "", Meals!$B107)</f>
        <v/>
      </c>
    </row>
    <row r="108" spans="49:49" hidden="1" x14ac:dyDescent="0.25">
      <c r="AW108" s="99" t="str">
        <f>IF(Meals!$B108="", "", Meals!$B108)</f>
        <v/>
      </c>
    </row>
    <row r="109" spans="49:49" hidden="1" x14ac:dyDescent="0.25">
      <c r="AW109" s="99" t="str">
        <f>IF(Meals!$B109="", "", Meals!$B109)</f>
        <v/>
      </c>
    </row>
    <row r="110" spans="49:49" hidden="1" x14ac:dyDescent="0.25">
      <c r="AW110" s="99" t="str">
        <f>IF(Meals!$B110="", "", Meals!$B110)</f>
        <v/>
      </c>
    </row>
    <row r="111" spans="49:49" hidden="1" x14ac:dyDescent="0.25">
      <c r="AW111" s="99" t="str">
        <f>IF(Meals!$B111="", "", Meals!$B111)</f>
        <v/>
      </c>
    </row>
    <row r="112" spans="49:49" hidden="1" x14ac:dyDescent="0.25">
      <c r="AW112" s="99" t="str">
        <f>IF(Meals!$B112="", "", Meals!$B112)</f>
        <v/>
      </c>
    </row>
    <row r="113" spans="49:49" hidden="1" x14ac:dyDescent="0.25">
      <c r="AW113" s="99" t="str">
        <f>IF(Meals!$B113="", "", Meals!$B113)</f>
        <v/>
      </c>
    </row>
    <row r="114" spans="49:49" hidden="1" x14ac:dyDescent="0.25">
      <c r="AW114" s="99" t="str">
        <f>IF(Meals!$B114="", "", Meals!$B114)</f>
        <v/>
      </c>
    </row>
    <row r="115" spans="49:49" hidden="1" x14ac:dyDescent="0.25">
      <c r="AW115" s="99" t="str">
        <f>IF(Meals!$B115="", "", Meals!$B115)</f>
        <v/>
      </c>
    </row>
    <row r="116" spans="49:49" hidden="1" x14ac:dyDescent="0.25">
      <c r="AW116" s="99" t="str">
        <f>IF(Meals!$B116="", "", Meals!$B116)</f>
        <v/>
      </c>
    </row>
    <row r="117" spans="49:49" hidden="1" x14ac:dyDescent="0.25">
      <c r="AW117" s="99" t="str">
        <f>IF(Meals!$B117="", "", Meals!$B117)</f>
        <v/>
      </c>
    </row>
    <row r="118" spans="49:49" hidden="1" x14ac:dyDescent="0.25">
      <c r="AW118" s="99" t="str">
        <f>IF(Meals!$B118="", "", Meals!$B118)</f>
        <v/>
      </c>
    </row>
    <row r="119" spans="49:49" hidden="1" x14ac:dyDescent="0.25">
      <c r="AW119" s="99" t="str">
        <f>IF(Meals!$B119="", "", Meals!$B119)</f>
        <v/>
      </c>
    </row>
    <row r="120" spans="49:49" hidden="1" x14ac:dyDescent="0.25">
      <c r="AW120" s="99" t="str">
        <f>IF(Meals!$B120="", "", Meals!$B120)</f>
        <v/>
      </c>
    </row>
    <row r="121" spans="49:49" hidden="1" x14ac:dyDescent="0.25">
      <c r="AW121" s="99" t="str">
        <f>IF(Meals!$B121="", "", Meals!$B121)</f>
        <v/>
      </c>
    </row>
    <row r="122" spans="49:49" hidden="1" x14ac:dyDescent="0.25">
      <c r="AW122" s="99" t="str">
        <f>IF(Meals!$B122="", "", Meals!$B122)</f>
        <v/>
      </c>
    </row>
    <row r="123" spans="49:49" hidden="1" x14ac:dyDescent="0.25">
      <c r="AW123" s="99" t="str">
        <f>IF(Meals!$B123="", "", Meals!$B123)</f>
        <v/>
      </c>
    </row>
    <row r="124" spans="49:49" hidden="1" x14ac:dyDescent="0.25">
      <c r="AW124" s="99" t="str">
        <f>IF(Meals!$B124="", "", Meals!$B124)</f>
        <v/>
      </c>
    </row>
    <row r="125" spans="49:49" hidden="1" x14ac:dyDescent="0.25">
      <c r="AW125" s="99" t="str">
        <f>IF(Meals!$B125="", "", Meals!$B125)</f>
        <v/>
      </c>
    </row>
    <row r="126" spans="49:49" hidden="1" x14ac:dyDescent="0.25">
      <c r="AW126" s="99" t="str">
        <f>IF(Meals!$B126="", "", Meals!$B126)</f>
        <v/>
      </c>
    </row>
    <row r="127" spans="49:49" hidden="1" x14ac:dyDescent="0.25">
      <c r="AW127" s="99" t="str">
        <f>IF(Meals!$B127="", "", Meals!$B127)</f>
        <v/>
      </c>
    </row>
    <row r="128" spans="49:49" hidden="1" x14ac:dyDescent="0.25">
      <c r="AW128" s="99" t="str">
        <f>IF(Meals!$B128="", "", Meals!$B128)</f>
        <v/>
      </c>
    </row>
    <row r="129" spans="49:49" hidden="1" x14ac:dyDescent="0.25">
      <c r="AW129" s="99" t="str">
        <f>IF(Meals!$B129="", "", Meals!$B129)</f>
        <v/>
      </c>
    </row>
    <row r="130" spans="49:49" hidden="1" x14ac:dyDescent="0.25">
      <c r="AW130" s="99" t="str">
        <f>IF(Meals!$B130="", "", Meals!$B130)</f>
        <v/>
      </c>
    </row>
    <row r="131" spans="49:49" hidden="1" x14ac:dyDescent="0.25">
      <c r="AW131" s="99" t="str">
        <f>IF(Meals!$B131="", "", Meals!$B131)</f>
        <v/>
      </c>
    </row>
    <row r="132" spans="49:49" hidden="1" x14ac:dyDescent="0.25">
      <c r="AW132" s="99" t="str">
        <f>IF(Meals!$B132="", "", Meals!$B132)</f>
        <v/>
      </c>
    </row>
    <row r="133" spans="49:49" hidden="1" x14ac:dyDescent="0.25">
      <c r="AW133" s="99" t="str">
        <f>IF(Meals!$B133="", "", Meals!$B133)</f>
        <v/>
      </c>
    </row>
    <row r="134" spans="49:49" hidden="1" x14ac:dyDescent="0.25">
      <c r="AW134" s="99" t="str">
        <f>IF(Meals!$B134="", "", Meals!$B134)</f>
        <v/>
      </c>
    </row>
    <row r="135" spans="49:49" hidden="1" x14ac:dyDescent="0.25">
      <c r="AW135" s="99" t="str">
        <f>IF(Meals!$B135="", "", Meals!$B135)</f>
        <v/>
      </c>
    </row>
    <row r="136" spans="49:49" hidden="1" x14ac:dyDescent="0.25">
      <c r="AW136" s="99" t="str">
        <f>IF(Meals!$B136="", "", Meals!$B136)</f>
        <v/>
      </c>
    </row>
    <row r="137" spans="49:49" hidden="1" x14ac:dyDescent="0.25">
      <c r="AW137" s="99" t="str">
        <f>IF(Meals!$B137="", "", Meals!$B137)</f>
        <v/>
      </c>
    </row>
    <row r="138" spans="49:49" hidden="1" x14ac:dyDescent="0.25">
      <c r="AW138" s="99" t="str">
        <f>IF(Meals!$B138="", "", Meals!$B138)</f>
        <v/>
      </c>
    </row>
    <row r="139" spans="49:49" hidden="1" x14ac:dyDescent="0.25">
      <c r="AW139" s="99" t="str">
        <f>IF(Meals!$B139="", "", Meals!$B139)</f>
        <v/>
      </c>
    </row>
    <row r="140" spans="49:49" hidden="1" x14ac:dyDescent="0.25">
      <c r="AW140" s="99" t="str">
        <f>IF(Meals!$B140="", "", Meals!$B140)</f>
        <v/>
      </c>
    </row>
    <row r="141" spans="49:49" hidden="1" x14ac:dyDescent="0.25">
      <c r="AW141" s="99" t="str">
        <f>IF(Meals!$B141="", "", Meals!$B141)</f>
        <v/>
      </c>
    </row>
    <row r="142" spans="49:49" hidden="1" x14ac:dyDescent="0.25">
      <c r="AW142" s="99" t="str">
        <f>IF(Meals!$B142="", "", Meals!$B142)</f>
        <v/>
      </c>
    </row>
    <row r="143" spans="49:49" hidden="1" x14ac:dyDescent="0.25">
      <c r="AW143" s="99" t="str">
        <f>IF(Meals!$B143="", "", Meals!$B143)</f>
        <v/>
      </c>
    </row>
    <row r="144" spans="49:49" hidden="1" x14ac:dyDescent="0.25">
      <c r="AW144" s="99" t="str">
        <f>IF(Meals!$B144="", "", Meals!$B144)</f>
        <v/>
      </c>
    </row>
    <row r="145" spans="49:49" hidden="1" x14ac:dyDescent="0.25">
      <c r="AW145" s="99" t="str">
        <f>IF(Meals!$B145="", "", Meals!$B145)</f>
        <v/>
      </c>
    </row>
    <row r="146" spans="49:49" hidden="1" x14ac:dyDescent="0.25">
      <c r="AW146" s="99" t="str">
        <f>IF(Meals!$B146="", "", Meals!$B146)</f>
        <v/>
      </c>
    </row>
    <row r="147" spans="49:49" hidden="1" x14ac:dyDescent="0.25">
      <c r="AW147" s="99" t="str">
        <f>IF(Meals!$B147="", "", Meals!$B147)</f>
        <v/>
      </c>
    </row>
    <row r="148" spans="49:49" hidden="1" x14ac:dyDescent="0.25">
      <c r="AW148" s="99" t="str">
        <f>IF(Meals!$B148="", "", Meals!$B148)</f>
        <v/>
      </c>
    </row>
    <row r="149" spans="49:49" hidden="1" x14ac:dyDescent="0.25">
      <c r="AW149" s="99" t="str">
        <f>IF(Meals!$B149="", "", Meals!$B149)</f>
        <v/>
      </c>
    </row>
    <row r="150" spans="49:49" hidden="1" x14ac:dyDescent="0.25">
      <c r="AW150" s="99" t="str">
        <f>IF(Meals!$B150="", "", Meals!$B150)</f>
        <v/>
      </c>
    </row>
    <row r="151" spans="49:49" hidden="1" x14ac:dyDescent="0.25">
      <c r="AW151" s="99" t="str">
        <f>IF(Meals!$B151="", "", Meals!$B151)</f>
        <v/>
      </c>
    </row>
    <row r="152" spans="49:49" hidden="1" x14ac:dyDescent="0.25">
      <c r="AW152" s="99" t="str">
        <f>IF(Meals!$B152="", "", Meals!$B152)</f>
        <v/>
      </c>
    </row>
    <row r="153" spans="49:49" hidden="1" x14ac:dyDescent="0.25">
      <c r="AW153" s="99" t="str">
        <f>IF(Meals!$B153="", "", Meals!$B153)</f>
        <v/>
      </c>
    </row>
    <row r="154" spans="49:49" hidden="1" x14ac:dyDescent="0.25">
      <c r="AW154" s="99" t="str">
        <f>IF(Meals!$B154="", "", Meals!$B154)</f>
        <v/>
      </c>
    </row>
    <row r="155" spans="49:49" hidden="1" x14ac:dyDescent="0.25">
      <c r="AW155" s="99" t="str">
        <f>IF(Meals!$B155="", "", Meals!$B155)</f>
        <v/>
      </c>
    </row>
    <row r="156" spans="49:49" hidden="1" x14ac:dyDescent="0.25">
      <c r="AW156" s="99" t="str">
        <f>IF(Meals!$B156="", "", Meals!$B156)</f>
        <v/>
      </c>
    </row>
    <row r="157" spans="49:49" hidden="1" x14ac:dyDescent="0.25">
      <c r="AW157" s="99" t="str">
        <f>IF(Meals!$B157="", "", Meals!$B157)</f>
        <v/>
      </c>
    </row>
    <row r="158" spans="49:49" hidden="1" x14ac:dyDescent="0.25">
      <c r="AW158" s="99" t="str">
        <f>IF(Meals!$B158="", "", Meals!$B158)</f>
        <v/>
      </c>
    </row>
    <row r="159" spans="49:49" hidden="1" x14ac:dyDescent="0.25">
      <c r="AW159" s="99" t="str">
        <f>IF(Meals!$B159="", "", Meals!$B159)</f>
        <v/>
      </c>
    </row>
    <row r="160" spans="49:49" hidden="1" x14ac:dyDescent="0.25">
      <c r="AW160" s="99" t="str">
        <f>IF(Meals!$B160="", "", Meals!$B160)</f>
        <v/>
      </c>
    </row>
    <row r="161" spans="49:49" hidden="1" x14ac:dyDescent="0.25">
      <c r="AW161" s="99" t="str">
        <f>IF(Meals!$B161="", "", Meals!$B161)</f>
        <v/>
      </c>
    </row>
    <row r="162" spans="49:49" hidden="1" x14ac:dyDescent="0.25">
      <c r="AW162" s="99" t="str">
        <f>IF(Meals!$B162="", "", Meals!$B162)</f>
        <v/>
      </c>
    </row>
    <row r="163" spans="49:49" hidden="1" x14ac:dyDescent="0.25">
      <c r="AW163" s="99" t="str">
        <f>IF(Meals!$B163="", "", Meals!$B163)</f>
        <v/>
      </c>
    </row>
    <row r="164" spans="49:49" hidden="1" x14ac:dyDescent="0.25">
      <c r="AW164" s="99" t="str">
        <f>IF(Meals!$B164="", "", Meals!$B164)</f>
        <v/>
      </c>
    </row>
    <row r="165" spans="49:49" hidden="1" x14ac:dyDescent="0.25">
      <c r="AW165" s="99" t="str">
        <f>IF(Meals!$B165="", "", Meals!$B165)</f>
        <v/>
      </c>
    </row>
    <row r="166" spans="49:49" hidden="1" x14ac:dyDescent="0.25">
      <c r="AW166" s="99" t="str">
        <f>IF(Meals!$B166="", "", Meals!$B166)</f>
        <v/>
      </c>
    </row>
    <row r="167" spans="49:49" hidden="1" x14ac:dyDescent="0.25">
      <c r="AW167" s="99" t="str">
        <f>IF(Meals!$B167="", "", Meals!$B167)</f>
        <v/>
      </c>
    </row>
    <row r="168" spans="49:49" hidden="1" x14ac:dyDescent="0.25">
      <c r="AW168" s="99" t="str">
        <f>IF(Meals!$B168="", "", Meals!$B168)</f>
        <v/>
      </c>
    </row>
    <row r="169" spans="49:49" hidden="1" x14ac:dyDescent="0.25">
      <c r="AW169" s="99" t="str">
        <f>IF(Meals!$B169="", "", Meals!$B169)</f>
        <v/>
      </c>
    </row>
    <row r="170" spans="49:49" hidden="1" x14ac:dyDescent="0.25">
      <c r="AW170" s="99" t="str">
        <f>IF(Meals!$B170="", "", Meals!$B170)</f>
        <v/>
      </c>
    </row>
    <row r="171" spans="49:49" hidden="1" x14ac:dyDescent="0.25">
      <c r="AW171" s="99" t="str">
        <f>IF(Meals!$B171="", "", Meals!$B171)</f>
        <v/>
      </c>
    </row>
    <row r="172" spans="49:49" hidden="1" x14ac:dyDescent="0.25">
      <c r="AW172" s="99" t="str">
        <f>IF(Meals!$B172="", "", Meals!$B172)</f>
        <v/>
      </c>
    </row>
    <row r="173" spans="49:49" hidden="1" x14ac:dyDescent="0.25">
      <c r="AW173" s="99" t="str">
        <f>IF(Meals!$B173="", "", Meals!$B173)</f>
        <v/>
      </c>
    </row>
    <row r="174" spans="49:49" hidden="1" x14ac:dyDescent="0.25">
      <c r="AW174" s="99" t="str">
        <f>IF(Meals!$B174="", "", Meals!$B174)</f>
        <v/>
      </c>
    </row>
    <row r="175" spans="49:49" hidden="1" x14ac:dyDescent="0.25">
      <c r="AW175" s="99" t="str">
        <f>IF(Meals!$B175="", "", Meals!$B175)</f>
        <v/>
      </c>
    </row>
    <row r="176" spans="49:49" hidden="1" x14ac:dyDescent="0.25">
      <c r="AW176" s="99" t="str">
        <f>IF(Meals!$B176="", "", Meals!$B176)</f>
        <v/>
      </c>
    </row>
    <row r="177" spans="49:49" hidden="1" x14ac:dyDescent="0.25">
      <c r="AW177" s="99" t="str">
        <f>IF(Meals!$B177="", "", Meals!$B177)</f>
        <v/>
      </c>
    </row>
    <row r="178" spans="49:49" hidden="1" x14ac:dyDescent="0.25">
      <c r="AW178" s="99" t="str">
        <f>IF(Meals!$B178="", "", Meals!$B178)</f>
        <v/>
      </c>
    </row>
    <row r="179" spans="49:49" hidden="1" x14ac:dyDescent="0.25">
      <c r="AW179" s="99" t="str">
        <f>IF(Meals!$B179="", "", Meals!$B179)</f>
        <v/>
      </c>
    </row>
    <row r="180" spans="49:49" hidden="1" x14ac:dyDescent="0.25">
      <c r="AW180" s="99" t="str">
        <f>IF(Meals!$B180="", "", Meals!$B180)</f>
        <v/>
      </c>
    </row>
    <row r="181" spans="49:49" hidden="1" x14ac:dyDescent="0.25">
      <c r="AW181" s="99" t="str">
        <f>IF(Meals!$B181="", "", Meals!$B181)</f>
        <v/>
      </c>
    </row>
    <row r="182" spans="49:49" hidden="1" x14ac:dyDescent="0.25">
      <c r="AW182" s="99" t="str">
        <f>IF(Meals!$B182="", "", Meals!$B182)</f>
        <v/>
      </c>
    </row>
    <row r="183" spans="49:49" hidden="1" x14ac:dyDescent="0.25">
      <c r="AW183" s="99" t="str">
        <f>IF(Meals!$B183="", "", Meals!$B183)</f>
        <v/>
      </c>
    </row>
    <row r="184" spans="49:49" hidden="1" x14ac:dyDescent="0.25">
      <c r="AW184" s="99" t="str">
        <f>IF(Meals!$B184="", "", Meals!$B184)</f>
        <v/>
      </c>
    </row>
    <row r="185" spans="49:49" hidden="1" x14ac:dyDescent="0.25">
      <c r="AW185" s="99" t="str">
        <f>IF(Meals!$B185="", "", Meals!$B185)</f>
        <v/>
      </c>
    </row>
    <row r="186" spans="49:49" hidden="1" x14ac:dyDescent="0.25">
      <c r="AW186" s="99" t="str">
        <f>IF(Meals!$B186="", "", Meals!$B186)</f>
        <v/>
      </c>
    </row>
    <row r="187" spans="49:49" hidden="1" x14ac:dyDescent="0.25">
      <c r="AW187" s="99" t="str">
        <f>IF(Meals!$B187="", "", Meals!$B187)</f>
        <v/>
      </c>
    </row>
    <row r="188" spans="49:49" hidden="1" x14ac:dyDescent="0.25">
      <c r="AW188" s="99" t="str">
        <f>IF(Meals!$B188="", "", Meals!$B188)</f>
        <v/>
      </c>
    </row>
    <row r="189" spans="49:49" hidden="1" x14ac:dyDescent="0.25">
      <c r="AW189" s="99" t="str">
        <f>IF(Meals!$B189="", "", Meals!$B189)</f>
        <v/>
      </c>
    </row>
    <row r="190" spans="49:49" hidden="1" x14ac:dyDescent="0.25">
      <c r="AW190" s="99" t="str">
        <f>IF(Meals!$B190="", "", Meals!$B190)</f>
        <v/>
      </c>
    </row>
    <row r="191" spans="49:49" hidden="1" x14ac:dyDescent="0.25">
      <c r="AW191" s="99" t="str">
        <f>IF(Meals!$B191="", "", Meals!$B191)</f>
        <v/>
      </c>
    </row>
    <row r="192" spans="49:49" hidden="1" x14ac:dyDescent="0.25">
      <c r="AW192" s="99" t="str">
        <f>IF(Meals!$B192="", "", Meals!$B192)</f>
        <v/>
      </c>
    </row>
    <row r="193" spans="49:49" hidden="1" x14ac:dyDescent="0.25">
      <c r="AW193" s="99" t="str">
        <f>IF(Meals!$B193="", "", Meals!$B193)</f>
        <v/>
      </c>
    </row>
    <row r="194" spans="49:49" hidden="1" x14ac:dyDescent="0.25">
      <c r="AW194" s="99" t="str">
        <f>IF(Meals!$B194="", "", Meals!$B194)</f>
        <v/>
      </c>
    </row>
    <row r="195" spans="49:49" hidden="1" x14ac:dyDescent="0.25">
      <c r="AW195" s="99" t="str">
        <f>IF(Meals!$B195="", "", Meals!$B195)</f>
        <v/>
      </c>
    </row>
    <row r="196" spans="49:49" hidden="1" x14ac:dyDescent="0.25">
      <c r="AW196" s="99" t="str">
        <f>IF(Meals!$B196="", "", Meals!$B196)</f>
        <v/>
      </c>
    </row>
    <row r="197" spans="49:49" hidden="1" x14ac:dyDescent="0.25">
      <c r="AW197" s="99" t="str">
        <f>IF(Meals!$B197="", "", Meals!$B197)</f>
        <v/>
      </c>
    </row>
    <row r="198" spans="49:49" hidden="1" x14ac:dyDescent="0.25">
      <c r="AW198" s="99" t="str">
        <f>IF(Meals!$B198="", "", Meals!$B198)</f>
        <v/>
      </c>
    </row>
    <row r="199" spans="49:49" hidden="1" x14ac:dyDescent="0.25">
      <c r="AW199" s="99" t="str">
        <f>IF(Meals!$B199="", "", Meals!$B199)</f>
        <v/>
      </c>
    </row>
    <row r="200" spans="49:49" hidden="1" x14ac:dyDescent="0.25">
      <c r="AW200" s="99" t="str">
        <f>IF(Meals!$B200="", "", Meals!$B200)</f>
        <v/>
      </c>
    </row>
    <row r="201" spans="49:49" hidden="1" x14ac:dyDescent="0.25">
      <c r="AW201" s="99" t="str">
        <f>IF(Meals!$B201="", "", Meals!$B201)</f>
        <v/>
      </c>
    </row>
    <row r="202" spans="49:49" hidden="1" x14ac:dyDescent="0.25">
      <c r="AW202" s="99" t="str">
        <f>IF(Meals!$B202="", "", Meals!$B202)</f>
        <v/>
      </c>
    </row>
    <row r="203" spans="49:49" hidden="1" x14ac:dyDescent="0.25">
      <c r="AW203" s="99" t="str">
        <f>IF(Meals!$B203="", "", Meals!$B203)</f>
        <v/>
      </c>
    </row>
    <row r="204" spans="49:49" hidden="1" x14ac:dyDescent="0.25">
      <c r="AW204" s="99" t="str">
        <f>IF(Meals!$B204="", "", Meals!$B204)</f>
        <v/>
      </c>
    </row>
    <row r="205" spans="49:49" hidden="1" x14ac:dyDescent="0.25">
      <c r="AW205" s="99" t="str">
        <f>IF(Meals!$B205="", "", Meals!$B205)</f>
        <v/>
      </c>
    </row>
    <row r="206" spans="49:49" hidden="1" x14ac:dyDescent="0.25">
      <c r="AW206" s="99" t="str">
        <f>IF(Meals!$B206="", "", Meals!$B206)</f>
        <v/>
      </c>
    </row>
    <row r="207" spans="49:49" hidden="1" x14ac:dyDescent="0.25">
      <c r="AW207" s="99" t="str">
        <f>IF(Meals!$B207="", "", Meals!$B207)</f>
        <v/>
      </c>
    </row>
    <row r="208" spans="49:49" hidden="1" x14ac:dyDescent="0.25">
      <c r="AW208" s="99" t="str">
        <f>IF(Meals!$B208="", "", Meals!$B208)</f>
        <v/>
      </c>
    </row>
    <row r="209" spans="49:49" hidden="1" x14ac:dyDescent="0.25">
      <c r="AW209" s="99" t="str">
        <f>IF(Meals!$B209="", "", Meals!$B209)</f>
        <v/>
      </c>
    </row>
    <row r="210" spans="49:49" hidden="1" x14ac:dyDescent="0.25">
      <c r="AW210" s="99" t="str">
        <f>IF(Meals!$B210="", "", Meals!$B210)</f>
        <v/>
      </c>
    </row>
    <row r="211" spans="49:49" hidden="1" x14ac:dyDescent="0.25">
      <c r="AW211" s="99" t="str">
        <f>IF(Meals!$B211="", "", Meals!$B211)</f>
        <v/>
      </c>
    </row>
    <row r="212" spans="49:49" hidden="1" x14ac:dyDescent="0.25">
      <c r="AW212" s="99" t="str">
        <f>IF(Meals!$B212="", "", Meals!$B212)</f>
        <v/>
      </c>
    </row>
    <row r="213" spans="49:49" hidden="1" x14ac:dyDescent="0.25">
      <c r="AW213" s="99" t="str">
        <f>IF(Meals!$B213="", "", Meals!$B213)</f>
        <v/>
      </c>
    </row>
    <row r="214" spans="49:49" hidden="1" x14ac:dyDescent="0.25">
      <c r="AW214" s="99" t="str">
        <f>IF(Meals!$B214="", "", Meals!$B214)</f>
        <v/>
      </c>
    </row>
    <row r="215" spans="49:49" hidden="1" x14ac:dyDescent="0.25">
      <c r="AW215" s="99" t="str">
        <f>IF(Meals!$B215="", "", Meals!$B215)</f>
        <v/>
      </c>
    </row>
    <row r="216" spans="49:49" hidden="1" x14ac:dyDescent="0.25">
      <c r="AW216" s="99" t="str">
        <f>IF(Meals!$B216="", "", Meals!$B216)</f>
        <v/>
      </c>
    </row>
    <row r="217" spans="49:49" hidden="1" x14ac:dyDescent="0.25">
      <c r="AW217" s="99" t="str">
        <f>IF(Meals!$B217="", "", Meals!$B217)</f>
        <v/>
      </c>
    </row>
    <row r="218" spans="49:49" hidden="1" x14ac:dyDescent="0.25">
      <c r="AW218" s="99" t="str">
        <f>IF(Meals!$B218="", "", Meals!$B218)</f>
        <v/>
      </c>
    </row>
    <row r="219" spans="49:49" hidden="1" x14ac:dyDescent="0.25">
      <c r="AW219" s="99" t="str">
        <f>IF(Meals!$B219="", "", Meals!$B219)</f>
        <v/>
      </c>
    </row>
    <row r="220" spans="49:49" hidden="1" x14ac:dyDescent="0.25">
      <c r="AW220" s="99" t="str">
        <f>IF(Meals!$B220="", "", Meals!$B220)</f>
        <v/>
      </c>
    </row>
    <row r="221" spans="49:49" hidden="1" x14ac:dyDescent="0.25">
      <c r="AW221" s="99" t="str">
        <f>IF(Meals!$B221="", "", Meals!$B221)</f>
        <v/>
      </c>
    </row>
    <row r="222" spans="49:49" hidden="1" x14ac:dyDescent="0.25">
      <c r="AW222" s="99" t="str">
        <f>IF(Meals!$B222="", "", Meals!$B222)</f>
        <v/>
      </c>
    </row>
    <row r="223" spans="49:49" hidden="1" x14ac:dyDescent="0.25">
      <c r="AW223" s="99" t="str">
        <f>IF(Meals!$B223="", "", Meals!$B223)</f>
        <v/>
      </c>
    </row>
    <row r="224" spans="49:49" hidden="1" x14ac:dyDescent="0.25">
      <c r="AW224" s="99" t="str">
        <f>IF(Meals!$B224="", "", Meals!$B224)</f>
        <v/>
      </c>
    </row>
    <row r="225" spans="49:49" hidden="1" x14ac:dyDescent="0.25">
      <c r="AW225" s="99" t="str">
        <f>IF(Meals!$B225="", "", Meals!$B225)</f>
        <v/>
      </c>
    </row>
    <row r="226" spans="49:49" hidden="1" x14ac:dyDescent="0.25">
      <c r="AW226" s="99" t="str">
        <f>IF(Meals!$B226="", "", Meals!$B226)</f>
        <v/>
      </c>
    </row>
    <row r="227" spans="49:49" hidden="1" x14ac:dyDescent="0.25">
      <c r="AW227" s="99" t="str">
        <f>IF(Meals!$B227="", "", Meals!$B227)</f>
        <v/>
      </c>
    </row>
    <row r="228" spans="49:49" hidden="1" x14ac:dyDescent="0.25">
      <c r="AW228" s="99" t="str">
        <f>IF(Meals!$B228="", "", Meals!$B228)</f>
        <v/>
      </c>
    </row>
    <row r="229" spans="49:49" hidden="1" x14ac:dyDescent="0.25">
      <c r="AW229" s="99" t="str">
        <f>IF(Meals!$B229="", "", Meals!$B229)</f>
        <v/>
      </c>
    </row>
    <row r="230" spans="49:49" hidden="1" x14ac:dyDescent="0.25">
      <c r="AW230" s="99" t="str">
        <f>IF(Meals!$B230="", "", Meals!$B230)</f>
        <v/>
      </c>
    </row>
    <row r="231" spans="49:49" hidden="1" x14ac:dyDescent="0.25">
      <c r="AW231" s="99" t="str">
        <f>IF(Meals!$B231="", "", Meals!$B231)</f>
        <v/>
      </c>
    </row>
    <row r="232" spans="49:49" hidden="1" x14ac:dyDescent="0.25">
      <c r="AW232" s="99" t="str">
        <f>IF(Meals!$B232="", "", Meals!$B232)</f>
        <v/>
      </c>
    </row>
    <row r="233" spans="49:49" hidden="1" x14ac:dyDescent="0.25">
      <c r="AW233" s="99" t="str">
        <f>IF(Meals!$B233="", "", Meals!$B233)</f>
        <v/>
      </c>
    </row>
    <row r="234" spans="49:49" hidden="1" x14ac:dyDescent="0.25">
      <c r="AW234" s="99" t="str">
        <f>IF(Meals!$B234="", "", Meals!$B234)</f>
        <v/>
      </c>
    </row>
    <row r="235" spans="49:49" hidden="1" x14ac:dyDescent="0.25">
      <c r="AW235" s="99" t="str">
        <f>IF(Meals!$B235="", "", Meals!$B235)</f>
        <v/>
      </c>
    </row>
    <row r="236" spans="49:49" hidden="1" x14ac:dyDescent="0.25">
      <c r="AW236" s="99" t="str">
        <f>IF(Meals!$B236="", "", Meals!$B236)</f>
        <v/>
      </c>
    </row>
    <row r="237" spans="49:49" hidden="1" x14ac:dyDescent="0.25">
      <c r="AW237" s="99" t="str">
        <f>IF(Meals!$B237="", "", Meals!$B237)</f>
        <v/>
      </c>
    </row>
    <row r="238" spans="49:49" hidden="1" x14ac:dyDescent="0.25">
      <c r="AW238" s="99" t="str">
        <f>IF(Meals!$B238="", "", Meals!$B238)</f>
        <v/>
      </c>
    </row>
    <row r="239" spans="49:49" hidden="1" x14ac:dyDescent="0.25">
      <c r="AW239" s="99" t="str">
        <f>IF(Meals!$B239="", "", Meals!$B239)</f>
        <v/>
      </c>
    </row>
    <row r="240" spans="49:49" hidden="1" x14ac:dyDescent="0.25">
      <c r="AW240" s="99" t="str">
        <f>IF(Meals!$B240="", "", Meals!$B240)</f>
        <v/>
      </c>
    </row>
    <row r="241" spans="49:49" hidden="1" x14ac:dyDescent="0.25">
      <c r="AW241" s="99" t="str">
        <f>IF(Meals!$B241="", "", Meals!$B241)</f>
        <v/>
      </c>
    </row>
    <row r="242" spans="49:49" hidden="1" x14ac:dyDescent="0.25">
      <c r="AW242" s="99" t="str">
        <f>IF(Meals!$B242="", "", Meals!$B242)</f>
        <v/>
      </c>
    </row>
    <row r="243" spans="49:49" hidden="1" x14ac:dyDescent="0.25">
      <c r="AW243" s="99" t="str">
        <f>IF(Meals!$B243="", "", Meals!$B243)</f>
        <v/>
      </c>
    </row>
    <row r="244" spans="49:49" hidden="1" x14ac:dyDescent="0.25">
      <c r="AW244" s="99" t="str">
        <f>IF(Meals!$B244="", "", Meals!$B244)</f>
        <v/>
      </c>
    </row>
    <row r="245" spans="49:49" hidden="1" x14ac:dyDescent="0.25">
      <c r="AW245" s="99" t="str">
        <f>IF(Meals!$B245="", "", Meals!$B245)</f>
        <v/>
      </c>
    </row>
    <row r="246" spans="49:49" hidden="1" x14ac:dyDescent="0.25">
      <c r="AW246" s="99" t="str">
        <f>IF(Meals!$B246="", "", Meals!$B246)</f>
        <v/>
      </c>
    </row>
    <row r="247" spans="49:49" hidden="1" x14ac:dyDescent="0.25">
      <c r="AW247" s="99" t="str">
        <f>IF(Meals!$B247="", "", Meals!$B247)</f>
        <v/>
      </c>
    </row>
    <row r="248" spans="49:49" hidden="1" x14ac:dyDescent="0.25">
      <c r="AW248" s="99" t="str">
        <f>IF(Meals!$B248="", "", Meals!$B248)</f>
        <v/>
      </c>
    </row>
    <row r="249" spans="49:49" hidden="1" x14ac:dyDescent="0.25">
      <c r="AW249" s="99" t="str">
        <f>IF(Meals!$B249="", "", Meals!$B249)</f>
        <v/>
      </c>
    </row>
    <row r="250" spans="49:49" hidden="1" x14ac:dyDescent="0.25">
      <c r="AW250" s="99" t="str">
        <f>IF(Meals!$B250="", "", Meals!$B250)</f>
        <v/>
      </c>
    </row>
    <row r="251" spans="49:49" hidden="1" x14ac:dyDescent="0.25">
      <c r="AW251" s="99" t="str">
        <f>IF(Meals!$B251="", "", Meals!$B251)</f>
        <v/>
      </c>
    </row>
    <row r="252" spans="49:49" hidden="1" x14ac:dyDescent="0.25">
      <c r="AW252" s="99" t="str">
        <f>IF(Meals!$B252="", "", Meals!$B252)</f>
        <v/>
      </c>
    </row>
    <row r="253" spans="49:49" hidden="1" x14ac:dyDescent="0.25">
      <c r="AW253" s="99" t="str">
        <f>IF(Meals!$B253="", "", Meals!$B253)</f>
        <v/>
      </c>
    </row>
    <row r="254" spans="49:49" hidden="1" x14ac:dyDescent="0.25">
      <c r="AW254" s="99" t="str">
        <f>IF(Meals!$B254="", "", Meals!$B254)</f>
        <v/>
      </c>
    </row>
    <row r="255" spans="49:49" hidden="1" x14ac:dyDescent="0.25">
      <c r="AW255" s="99" t="str">
        <f>IF(Meals!$B255="", "", Meals!$B255)</f>
        <v/>
      </c>
    </row>
    <row r="256" spans="49:49" hidden="1" x14ac:dyDescent="0.25">
      <c r="AW256" s="99" t="str">
        <f>IF(Meals!$B256="", "", Meals!$B256)</f>
        <v/>
      </c>
    </row>
    <row r="257" spans="49:49" hidden="1" x14ac:dyDescent="0.25">
      <c r="AW257" s="99" t="str">
        <f>IF(Meals!$B257="", "", Meals!$B257)</f>
        <v/>
      </c>
    </row>
    <row r="258" spans="49:49" hidden="1" x14ac:dyDescent="0.25">
      <c r="AW258" s="99" t="str">
        <f>IF(Meals!$B258="", "", Meals!$B258)</f>
        <v/>
      </c>
    </row>
    <row r="259" spans="49:49" hidden="1" x14ac:dyDescent="0.25">
      <c r="AW259" s="99" t="str">
        <f>IF(Meals!$B259="", "", Meals!$B259)</f>
        <v/>
      </c>
    </row>
    <row r="260" spans="49:49" hidden="1" x14ac:dyDescent="0.25">
      <c r="AW260" s="100" t="str">
        <f>IF(Meals!$B260="", "", Meals!$B260)</f>
        <v/>
      </c>
    </row>
  </sheetData>
  <sheetProtection algorithmName="SHA-512" hashValue="Ft1Nl1LojA/sDUcWoxRbxKYagGd9z/3HSBZUbkcYcRffM84CVrOl/L9Oo72+T9aNuj1QjgYP+arRtHTHRg3YWA==" saltValue="wgOmnOHdPkL2RH37iYbreQ==" spinCount="100000" sheet="1" objects="1" scenarios="1"/>
  <mergeCells count="393">
    <mergeCell ref="B2:O3"/>
    <mergeCell ref="Q2:AD3"/>
    <mergeCell ref="AF2:AS3"/>
    <mergeCell ref="E5:O5"/>
    <mergeCell ref="B5:D5"/>
    <mergeCell ref="C8:H8"/>
    <mergeCell ref="I8:N8"/>
    <mergeCell ref="R8:W8"/>
    <mergeCell ref="X8:AC8"/>
    <mergeCell ref="AF8:AK8"/>
    <mergeCell ref="AN9:AS10"/>
    <mergeCell ref="B14:AS14"/>
    <mergeCell ref="AF5:AK5"/>
    <mergeCell ref="AL5:AM5"/>
    <mergeCell ref="AN5:AS5"/>
    <mergeCell ref="D15:M15"/>
    <mergeCell ref="B15:C15"/>
    <mergeCell ref="N15:Q15"/>
    <mergeCell ref="R15:V15"/>
    <mergeCell ref="W15:Z15"/>
    <mergeCell ref="AN8:AS8"/>
    <mergeCell ref="C7:H7"/>
    <mergeCell ref="I7:N7"/>
    <mergeCell ref="R7:W7"/>
    <mergeCell ref="X7:AC7"/>
    <mergeCell ref="C9:H10"/>
    <mergeCell ref="I9:N10"/>
    <mergeCell ref="R9:W10"/>
    <mergeCell ref="X9:AC10"/>
    <mergeCell ref="AF9:AK10"/>
    <mergeCell ref="B12:H12"/>
    <mergeCell ref="I12:AS12"/>
    <mergeCell ref="B17:C17"/>
    <mergeCell ref="D17:M17"/>
    <mergeCell ref="N17:Q17"/>
    <mergeCell ref="R17:V17"/>
    <mergeCell ref="W17:Z17"/>
    <mergeCell ref="AA17:AS17"/>
    <mergeCell ref="AA15:AS15"/>
    <mergeCell ref="B16:C16"/>
    <mergeCell ref="D16:M16"/>
    <mergeCell ref="N16:Q16"/>
    <mergeCell ref="R16:V16"/>
    <mergeCell ref="W16:Z16"/>
    <mergeCell ref="AA16:AS16"/>
    <mergeCell ref="B19:C19"/>
    <mergeCell ref="D19:M19"/>
    <mergeCell ref="N19:Q19"/>
    <mergeCell ref="R19:V19"/>
    <mergeCell ref="W19:Z19"/>
    <mergeCell ref="AA19:AS19"/>
    <mergeCell ref="B18:C18"/>
    <mergeCell ref="D18:M18"/>
    <mergeCell ref="N18:Q18"/>
    <mergeCell ref="R18:V18"/>
    <mergeCell ref="W18:Z18"/>
    <mergeCell ref="AA18:AS18"/>
    <mergeCell ref="B21:C21"/>
    <mergeCell ref="D21:M21"/>
    <mergeCell ref="N21:Q21"/>
    <mergeCell ref="R21:V21"/>
    <mergeCell ref="W21:Z21"/>
    <mergeCell ref="AA21:AS21"/>
    <mergeCell ref="B20:C20"/>
    <mergeCell ref="D20:M20"/>
    <mergeCell ref="N20:Q20"/>
    <mergeCell ref="R20:V20"/>
    <mergeCell ref="W20:Z20"/>
    <mergeCell ref="AA20:AS20"/>
    <mergeCell ref="B23:C23"/>
    <mergeCell ref="D23:M23"/>
    <mergeCell ref="N23:Q23"/>
    <mergeCell ref="R23:V23"/>
    <mergeCell ref="W23:Z23"/>
    <mergeCell ref="AA23:AS23"/>
    <mergeCell ref="B22:C22"/>
    <mergeCell ref="D22:M22"/>
    <mergeCell ref="N22:Q22"/>
    <mergeCell ref="R22:V22"/>
    <mergeCell ref="W22:Z22"/>
    <mergeCell ref="AA22:AS22"/>
    <mergeCell ref="B25:C25"/>
    <mergeCell ref="D25:M25"/>
    <mergeCell ref="N25:Q25"/>
    <mergeCell ref="R25:V25"/>
    <mergeCell ref="W25:Z25"/>
    <mergeCell ref="AA25:AS25"/>
    <mergeCell ref="B24:C24"/>
    <mergeCell ref="D24:M24"/>
    <mergeCell ref="N24:Q24"/>
    <mergeCell ref="R24:V24"/>
    <mergeCell ref="W24:Z24"/>
    <mergeCell ref="AA24:AS24"/>
    <mergeCell ref="B27:C27"/>
    <mergeCell ref="D27:M27"/>
    <mergeCell ref="N27:Q27"/>
    <mergeCell ref="R27:V27"/>
    <mergeCell ref="W27:Z27"/>
    <mergeCell ref="AA27:AS27"/>
    <mergeCell ref="B26:C26"/>
    <mergeCell ref="D26:M26"/>
    <mergeCell ref="N26:Q26"/>
    <mergeCell ref="R26:V26"/>
    <mergeCell ref="W26:Z26"/>
    <mergeCell ref="AA26:AS26"/>
    <mergeCell ref="B29:C29"/>
    <mergeCell ref="D29:M29"/>
    <mergeCell ref="N29:Q29"/>
    <mergeCell ref="R29:V29"/>
    <mergeCell ref="W29:Z29"/>
    <mergeCell ref="AA29:AS29"/>
    <mergeCell ref="B28:C28"/>
    <mergeCell ref="D28:M28"/>
    <mergeCell ref="N28:Q28"/>
    <mergeCell ref="R28:V28"/>
    <mergeCell ref="W28:Z28"/>
    <mergeCell ref="AA28:AS28"/>
    <mergeCell ref="B31:C31"/>
    <mergeCell ref="D31:M31"/>
    <mergeCell ref="N31:Q31"/>
    <mergeCell ref="R31:V31"/>
    <mergeCell ref="W31:Z31"/>
    <mergeCell ref="AA31:AS31"/>
    <mergeCell ref="B30:C30"/>
    <mergeCell ref="D30:M30"/>
    <mergeCell ref="N30:Q30"/>
    <mergeCell ref="R30:V30"/>
    <mergeCell ref="W30:Z30"/>
    <mergeCell ref="AA30:AS30"/>
    <mergeCell ref="B33:C33"/>
    <mergeCell ref="D33:M33"/>
    <mergeCell ref="N33:Q33"/>
    <mergeCell ref="R33:V33"/>
    <mergeCell ref="W33:Z33"/>
    <mergeCell ref="AA33:AS33"/>
    <mergeCell ref="B32:C32"/>
    <mergeCell ref="D32:M32"/>
    <mergeCell ref="N32:Q32"/>
    <mergeCell ref="R32:V32"/>
    <mergeCell ref="W32:Z32"/>
    <mergeCell ref="AA32:AS32"/>
    <mergeCell ref="B35:C35"/>
    <mergeCell ref="D35:M35"/>
    <mergeCell ref="N35:Q35"/>
    <mergeCell ref="R35:V35"/>
    <mergeCell ref="W35:Z35"/>
    <mergeCell ref="AA35:AS35"/>
    <mergeCell ref="B34:C34"/>
    <mergeCell ref="D34:M34"/>
    <mergeCell ref="N34:Q34"/>
    <mergeCell ref="R34:V34"/>
    <mergeCell ref="W34:Z34"/>
    <mergeCell ref="AA34:AS34"/>
    <mergeCell ref="B37:C37"/>
    <mergeCell ref="D37:M37"/>
    <mergeCell ref="N37:Q37"/>
    <mergeCell ref="R37:V37"/>
    <mergeCell ref="W37:Z37"/>
    <mergeCell ref="AA37:AS37"/>
    <mergeCell ref="B36:C36"/>
    <mergeCell ref="D36:M36"/>
    <mergeCell ref="N36:Q36"/>
    <mergeCell ref="R36:V36"/>
    <mergeCell ref="W36:Z36"/>
    <mergeCell ref="AA36:AS36"/>
    <mergeCell ref="B39:C39"/>
    <mergeCell ref="D39:M39"/>
    <mergeCell ref="N39:Q39"/>
    <mergeCell ref="R39:V39"/>
    <mergeCell ref="W39:Z39"/>
    <mergeCell ref="AA39:AS39"/>
    <mergeCell ref="B38:C38"/>
    <mergeCell ref="D38:M38"/>
    <mergeCell ref="N38:Q38"/>
    <mergeCell ref="R38:V38"/>
    <mergeCell ref="W38:Z38"/>
    <mergeCell ref="AA38:AS38"/>
    <mergeCell ref="B41:C41"/>
    <mergeCell ref="D41:M41"/>
    <mergeCell ref="N41:Q41"/>
    <mergeCell ref="R41:V41"/>
    <mergeCell ref="W41:Z41"/>
    <mergeCell ref="AA41:AS41"/>
    <mergeCell ref="B40:C40"/>
    <mergeCell ref="D40:M40"/>
    <mergeCell ref="N40:Q40"/>
    <mergeCell ref="R40:V40"/>
    <mergeCell ref="W40:Z40"/>
    <mergeCell ref="AA40:AS40"/>
    <mergeCell ref="B43:C43"/>
    <mergeCell ref="D43:M43"/>
    <mergeCell ref="N43:Q43"/>
    <mergeCell ref="R43:V43"/>
    <mergeCell ref="W43:Z43"/>
    <mergeCell ref="AA43:AS43"/>
    <mergeCell ref="B42:C42"/>
    <mergeCell ref="D42:M42"/>
    <mergeCell ref="N42:Q42"/>
    <mergeCell ref="R42:V42"/>
    <mergeCell ref="W42:Z42"/>
    <mergeCell ref="AA42:AS42"/>
    <mergeCell ref="B45:C45"/>
    <mergeCell ref="D45:M45"/>
    <mergeCell ref="N45:Q45"/>
    <mergeCell ref="R45:V45"/>
    <mergeCell ref="W45:Z45"/>
    <mergeCell ref="AA45:AS45"/>
    <mergeCell ref="B44:C44"/>
    <mergeCell ref="D44:M44"/>
    <mergeCell ref="N44:Q44"/>
    <mergeCell ref="R44:V44"/>
    <mergeCell ref="W44:Z44"/>
    <mergeCell ref="AA44:AS44"/>
    <mergeCell ref="B47:C47"/>
    <mergeCell ref="D47:M47"/>
    <mergeCell ref="N47:Q47"/>
    <mergeCell ref="R47:V47"/>
    <mergeCell ref="W47:Z47"/>
    <mergeCell ref="AA47:AS47"/>
    <mergeCell ref="B46:C46"/>
    <mergeCell ref="D46:M46"/>
    <mergeCell ref="N46:Q46"/>
    <mergeCell ref="R46:V46"/>
    <mergeCell ref="W46:Z46"/>
    <mergeCell ref="AA46:AS46"/>
    <mergeCell ref="B49:C49"/>
    <mergeCell ref="D49:M49"/>
    <mergeCell ref="N49:Q49"/>
    <mergeCell ref="R49:V49"/>
    <mergeCell ref="W49:Z49"/>
    <mergeCell ref="AA49:AS49"/>
    <mergeCell ref="B48:C48"/>
    <mergeCell ref="D48:M48"/>
    <mergeCell ref="N48:Q48"/>
    <mergeCell ref="R48:V48"/>
    <mergeCell ref="W48:Z48"/>
    <mergeCell ref="AA48:AS48"/>
    <mergeCell ref="B51:C51"/>
    <mergeCell ref="D51:M51"/>
    <mergeCell ref="N51:Q51"/>
    <mergeCell ref="R51:V51"/>
    <mergeCell ref="W51:Z51"/>
    <mergeCell ref="AA51:AS51"/>
    <mergeCell ref="B50:C50"/>
    <mergeCell ref="D50:M50"/>
    <mergeCell ref="N50:Q50"/>
    <mergeCell ref="R50:V50"/>
    <mergeCell ref="W50:Z50"/>
    <mergeCell ref="AA50:AS50"/>
    <mergeCell ref="B53:C53"/>
    <mergeCell ref="D53:M53"/>
    <mergeCell ref="N53:Q53"/>
    <mergeCell ref="R53:V53"/>
    <mergeCell ref="W53:Z53"/>
    <mergeCell ref="AA53:AS53"/>
    <mergeCell ref="B52:C52"/>
    <mergeCell ref="D52:M52"/>
    <mergeCell ref="N52:Q52"/>
    <mergeCell ref="R52:V52"/>
    <mergeCell ref="W52:Z52"/>
    <mergeCell ref="AA52:AS52"/>
    <mergeCell ref="B55:C55"/>
    <mergeCell ref="D55:M55"/>
    <mergeCell ref="N55:Q55"/>
    <mergeCell ref="R55:V55"/>
    <mergeCell ref="W55:Z55"/>
    <mergeCell ref="AA55:AS55"/>
    <mergeCell ref="B54:C54"/>
    <mergeCell ref="D54:M54"/>
    <mergeCell ref="N54:Q54"/>
    <mergeCell ref="R54:V54"/>
    <mergeCell ref="W54:Z54"/>
    <mergeCell ref="AA54:AS54"/>
    <mergeCell ref="B57:C57"/>
    <mergeCell ref="D57:M57"/>
    <mergeCell ref="N57:Q57"/>
    <mergeCell ref="R57:V57"/>
    <mergeCell ref="W57:Z57"/>
    <mergeCell ref="AA57:AS57"/>
    <mergeCell ref="B56:C56"/>
    <mergeCell ref="D56:M56"/>
    <mergeCell ref="N56:Q56"/>
    <mergeCell ref="R56:V56"/>
    <mergeCell ref="W56:Z56"/>
    <mergeCell ref="AA56:AS56"/>
    <mergeCell ref="B59:C59"/>
    <mergeCell ref="D59:M59"/>
    <mergeCell ref="N59:Q59"/>
    <mergeCell ref="R59:V59"/>
    <mergeCell ref="W59:Z59"/>
    <mergeCell ref="AA59:AS59"/>
    <mergeCell ref="B58:C58"/>
    <mergeCell ref="D58:M58"/>
    <mergeCell ref="N58:Q58"/>
    <mergeCell ref="R58:V58"/>
    <mergeCell ref="W58:Z58"/>
    <mergeCell ref="AA58:AS58"/>
    <mergeCell ref="B61:C61"/>
    <mergeCell ref="D61:M61"/>
    <mergeCell ref="N61:Q61"/>
    <mergeCell ref="R61:V61"/>
    <mergeCell ref="W61:Z61"/>
    <mergeCell ref="AA61:AS61"/>
    <mergeCell ref="B60:C60"/>
    <mergeCell ref="D60:M60"/>
    <mergeCell ref="N60:Q60"/>
    <mergeCell ref="R60:V60"/>
    <mergeCell ref="W60:Z60"/>
    <mergeCell ref="AA60:AS60"/>
    <mergeCell ref="B63:C63"/>
    <mergeCell ref="D63:M63"/>
    <mergeCell ref="N63:Q63"/>
    <mergeCell ref="R63:V63"/>
    <mergeCell ref="W63:Z63"/>
    <mergeCell ref="AA63:AS63"/>
    <mergeCell ref="B62:C62"/>
    <mergeCell ref="D62:M62"/>
    <mergeCell ref="N62:Q62"/>
    <mergeCell ref="R62:V62"/>
    <mergeCell ref="W62:Z62"/>
    <mergeCell ref="AA62:AS62"/>
    <mergeCell ref="B65:C65"/>
    <mergeCell ref="D65:M65"/>
    <mergeCell ref="N65:Q65"/>
    <mergeCell ref="R65:V65"/>
    <mergeCell ref="W65:Z65"/>
    <mergeCell ref="AA65:AS65"/>
    <mergeCell ref="B64:C64"/>
    <mergeCell ref="D64:M64"/>
    <mergeCell ref="N64:Q64"/>
    <mergeCell ref="R64:V64"/>
    <mergeCell ref="W64:Z64"/>
    <mergeCell ref="AA64:AS64"/>
    <mergeCell ref="B67:C67"/>
    <mergeCell ref="D67:M67"/>
    <mergeCell ref="N67:Q67"/>
    <mergeCell ref="R67:V67"/>
    <mergeCell ref="W67:Z67"/>
    <mergeCell ref="AA67:AS67"/>
    <mergeCell ref="B66:C66"/>
    <mergeCell ref="D66:M66"/>
    <mergeCell ref="N66:Q66"/>
    <mergeCell ref="R66:V66"/>
    <mergeCell ref="W66:Z66"/>
    <mergeCell ref="AA66:AS66"/>
    <mergeCell ref="B69:C69"/>
    <mergeCell ref="D69:M69"/>
    <mergeCell ref="N69:Q69"/>
    <mergeCell ref="R69:V69"/>
    <mergeCell ref="W69:Z69"/>
    <mergeCell ref="AA69:AS69"/>
    <mergeCell ref="B68:C68"/>
    <mergeCell ref="D68:M68"/>
    <mergeCell ref="N68:Q68"/>
    <mergeCell ref="R68:V68"/>
    <mergeCell ref="W68:Z68"/>
    <mergeCell ref="AA68:AS68"/>
    <mergeCell ref="B71:C71"/>
    <mergeCell ref="D71:M71"/>
    <mergeCell ref="N71:Q71"/>
    <mergeCell ref="R71:V71"/>
    <mergeCell ref="W71:Z71"/>
    <mergeCell ref="AA71:AS71"/>
    <mergeCell ref="B70:C70"/>
    <mergeCell ref="D70:M70"/>
    <mergeCell ref="N70:Q70"/>
    <mergeCell ref="R70:V70"/>
    <mergeCell ref="W70:Z70"/>
    <mergeCell ref="AA70:AS70"/>
    <mergeCell ref="B75:C75"/>
    <mergeCell ref="D75:M75"/>
    <mergeCell ref="N75:Q75"/>
    <mergeCell ref="R75:V75"/>
    <mergeCell ref="W75:Z75"/>
    <mergeCell ref="AA75:AS75"/>
    <mergeCell ref="B74:C74"/>
    <mergeCell ref="D74:M74"/>
    <mergeCell ref="N74:Q74"/>
    <mergeCell ref="R74:V74"/>
    <mergeCell ref="W74:Z74"/>
    <mergeCell ref="AA74:AS74"/>
    <mergeCell ref="B73:C73"/>
    <mergeCell ref="D73:M73"/>
    <mergeCell ref="N73:Q73"/>
    <mergeCell ref="R73:V73"/>
    <mergeCell ref="W73:Z73"/>
    <mergeCell ref="AA73:AS73"/>
    <mergeCell ref="B72:C72"/>
    <mergeCell ref="D72:M72"/>
    <mergeCell ref="N72:Q72"/>
    <mergeCell ref="R72:V72"/>
    <mergeCell ref="W72:Z72"/>
    <mergeCell ref="AA72:AS72"/>
  </mergeCells>
  <conditionalFormatting sqref="AL5:AM5">
    <cfRule type="expression" dxfId="9" priority="5">
      <formula>NOT($AL$5=1)</formula>
    </cfRule>
  </conditionalFormatting>
  <conditionalFormatting sqref="W16:Z75 AN9:AS10">
    <cfRule type="expression" dxfId="8" priority="1">
      <formula>W9=$AY$8</formula>
    </cfRule>
    <cfRule type="expression" dxfId="7" priority="2">
      <formula>W9=$AY$9</formula>
    </cfRule>
  </conditionalFormatting>
  <dataValidations count="1">
    <dataValidation type="list" allowBlank="1" showInputMessage="1" showErrorMessage="1" sqref="E5:O5" xr:uid="{CF15E98C-1C6B-473A-9BA4-B76EF5D90A31}">
      <formula1>$AW$10:$AW$260</formula1>
    </dataValidation>
  </dataValidations>
  <pageMargins left="0.7" right="0.7" top="0.75" bottom="0.75" header="0.3" footer="0.3"/>
  <pageSetup paperSize="9" scale="66" orientation="portrait" r:id="rId1"/>
  <colBreaks count="1" manualBreakCount="1">
    <brk id="46" max="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96F10-2BC2-4235-B318-FEEE8717D99F}">
  <sheetPr>
    <tabColor rgb="FF7030A0"/>
  </sheetPr>
  <dimension ref="A1:BV310"/>
  <sheetViews>
    <sheetView zoomScaleNormal="100" workbookViewId="0">
      <pane ySplit="10" topLeftCell="A11" activePane="bottomLeft" state="frozen"/>
      <selection pane="bottomLeft"/>
    </sheetView>
  </sheetViews>
  <sheetFormatPr defaultColWidth="0" defaultRowHeight="15" zeroHeight="1" x14ac:dyDescent="0.25"/>
  <cols>
    <col min="1" max="62" width="2.85546875" style="1" customWidth="1"/>
    <col min="63" max="65" width="2.85546875" style="1" hidden="1" customWidth="1"/>
    <col min="66" max="66" width="8.5703125" style="1" hidden="1" customWidth="1"/>
    <col min="67" max="67" width="2.85546875" style="1" hidden="1" customWidth="1"/>
    <col min="68" max="68" width="8.5703125" style="1" hidden="1" customWidth="1"/>
    <col min="69" max="69" width="2.85546875" style="1" hidden="1" customWidth="1"/>
    <col min="70" max="70" width="28.5703125" style="1" hidden="1" customWidth="1"/>
    <col min="71" max="71" width="2.85546875" style="1" hidden="1" customWidth="1"/>
    <col min="72" max="72" width="25.7109375" style="1" hidden="1" customWidth="1"/>
    <col min="73" max="73" width="2.85546875" style="1" hidden="1" customWidth="1"/>
    <col min="74" max="74" width="17.140625" style="1" hidden="1" customWidth="1"/>
    <col min="75" max="16384" width="9.140625" style="1" hidden="1"/>
  </cols>
  <sheetData>
    <row r="1" spans="1:74"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130"/>
      <c r="AV1" s="130"/>
      <c r="AW1" s="130"/>
      <c r="AX1" s="130"/>
      <c r="AY1" s="130"/>
      <c r="AZ1" s="130"/>
      <c r="BA1" s="130"/>
      <c r="BB1" s="130"/>
      <c r="BC1" s="130"/>
      <c r="BD1" s="130"/>
      <c r="BE1" s="130"/>
      <c r="BF1" s="130"/>
      <c r="BG1" s="130"/>
      <c r="BH1" s="130"/>
      <c r="BI1" s="130"/>
      <c r="BJ1" s="130"/>
    </row>
    <row r="2" spans="1:74" x14ac:dyDescent="0.25">
      <c r="A2" s="4"/>
      <c r="B2" s="197" t="s">
        <v>74</v>
      </c>
      <c r="C2" s="198"/>
      <c r="D2" s="198"/>
      <c r="E2" s="198"/>
      <c r="F2" s="198"/>
      <c r="G2" s="198"/>
      <c r="H2" s="198"/>
      <c r="I2" s="198"/>
      <c r="J2" s="198"/>
      <c r="K2" s="198"/>
      <c r="L2" s="198"/>
      <c r="M2" s="198"/>
      <c r="N2" s="198"/>
      <c r="O2" s="199"/>
      <c r="P2" s="4"/>
      <c r="Q2" s="298">
        <f ca="1">IF(OR($BD$5="", ISNUMBER($BD$5)=FALSE), $BR$2, $BD$5)</f>
        <v>44743</v>
      </c>
      <c r="R2" s="299"/>
      <c r="S2" s="299"/>
      <c r="T2" s="299"/>
      <c r="U2" s="299"/>
      <c r="V2" s="299"/>
      <c r="W2" s="299"/>
      <c r="X2" s="299"/>
      <c r="Y2" s="299"/>
      <c r="Z2" s="299"/>
      <c r="AA2" s="299"/>
      <c r="AB2" s="299"/>
      <c r="AC2" s="299"/>
      <c r="AD2" s="300"/>
      <c r="AE2" s="4"/>
      <c r="AF2" s="197" t="str">
        <f>IF('Intro &amp; Setup'!$AD$16="", "", 'Intro &amp; Setup'!$AD$16)</f>
        <v/>
      </c>
      <c r="AG2" s="198"/>
      <c r="AH2" s="198"/>
      <c r="AI2" s="198"/>
      <c r="AJ2" s="198"/>
      <c r="AK2" s="198"/>
      <c r="AL2" s="198"/>
      <c r="AM2" s="198"/>
      <c r="AN2" s="198"/>
      <c r="AO2" s="198"/>
      <c r="AP2" s="198"/>
      <c r="AQ2" s="198"/>
      <c r="AR2" s="198"/>
      <c r="AS2" s="199"/>
      <c r="AT2" s="4"/>
      <c r="AU2" s="130"/>
      <c r="AV2" s="130"/>
      <c r="AW2" s="130"/>
      <c r="AX2" s="130"/>
      <c r="AY2" s="130"/>
      <c r="AZ2" s="130"/>
      <c r="BA2" s="130"/>
      <c r="BB2" s="130"/>
      <c r="BC2" s="130"/>
      <c r="BD2" s="130"/>
      <c r="BE2" s="130"/>
      <c r="BF2" s="130"/>
      <c r="BG2" s="130"/>
      <c r="BH2" s="130"/>
      <c r="BI2" s="130"/>
      <c r="BJ2" s="130"/>
      <c r="BP2" s="5">
        <f>COUNTIF($BI$3:$BI$28, $BP$9)</f>
        <v>0</v>
      </c>
      <c r="BR2" s="128">
        <f ca="1">TODAY()</f>
        <v>44743</v>
      </c>
      <c r="BT2" s="5" t="s">
        <v>83</v>
      </c>
    </row>
    <row r="3" spans="1:74" x14ac:dyDescent="0.25">
      <c r="A3" s="4"/>
      <c r="B3" s="200"/>
      <c r="C3" s="201"/>
      <c r="D3" s="201"/>
      <c r="E3" s="201"/>
      <c r="F3" s="201"/>
      <c r="G3" s="201"/>
      <c r="H3" s="201"/>
      <c r="I3" s="201"/>
      <c r="J3" s="201"/>
      <c r="K3" s="201"/>
      <c r="L3" s="201"/>
      <c r="M3" s="201"/>
      <c r="N3" s="201"/>
      <c r="O3" s="202"/>
      <c r="P3" s="4"/>
      <c r="Q3" s="301"/>
      <c r="R3" s="302"/>
      <c r="S3" s="302"/>
      <c r="T3" s="302"/>
      <c r="U3" s="302"/>
      <c r="V3" s="302"/>
      <c r="W3" s="302"/>
      <c r="X3" s="302"/>
      <c r="Y3" s="302"/>
      <c r="Z3" s="302"/>
      <c r="AA3" s="302"/>
      <c r="AB3" s="302"/>
      <c r="AC3" s="302"/>
      <c r="AD3" s="303"/>
      <c r="AE3" s="4"/>
      <c r="AF3" s="200"/>
      <c r="AG3" s="201"/>
      <c r="AH3" s="201"/>
      <c r="AI3" s="201"/>
      <c r="AJ3" s="201"/>
      <c r="AK3" s="201"/>
      <c r="AL3" s="201"/>
      <c r="AM3" s="201"/>
      <c r="AN3" s="201"/>
      <c r="AO3" s="201"/>
      <c r="AP3" s="201"/>
      <c r="AQ3" s="201"/>
      <c r="AR3" s="201"/>
      <c r="AS3" s="202"/>
      <c r="AT3" s="4"/>
      <c r="AU3" s="130"/>
      <c r="AV3" s="189" t="s">
        <v>82</v>
      </c>
      <c r="AW3" s="190"/>
      <c r="AX3" s="190"/>
      <c r="AY3" s="191"/>
      <c r="AZ3" s="251">
        <v>1</v>
      </c>
      <c r="BA3" s="312"/>
      <c r="BB3" s="252"/>
      <c r="BC3" s="310" t="str">
        <f>CONCATENATE("of ", $BP$5)</f>
        <v>of 0</v>
      </c>
      <c r="BD3" s="311"/>
      <c r="BE3" s="311"/>
      <c r="BF3" s="311"/>
      <c r="BG3" s="311"/>
      <c r="BH3" s="311"/>
      <c r="BI3" s="131" t="str">
        <f>IF(OR($AZ3="", ISNUMBER($AZ3)=FALSE), $BP$9, $BP$8)</f>
        <v>✓</v>
      </c>
      <c r="BJ3" s="130"/>
      <c r="BP3" s="88">
        <f>MAX(Ingredients!$BI$11:$BI$310)</f>
        <v>0</v>
      </c>
    </row>
    <row r="4" spans="1:74"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130"/>
      <c r="AV4" s="130"/>
      <c r="AW4" s="130"/>
      <c r="AX4" s="130"/>
      <c r="AY4" s="130"/>
      <c r="AZ4" s="130"/>
      <c r="BA4" s="130"/>
      <c r="BB4" s="130"/>
      <c r="BC4" s="130"/>
      <c r="BD4" s="278" t="s">
        <v>78</v>
      </c>
      <c r="BE4" s="278"/>
      <c r="BF4" s="278"/>
      <c r="BG4" s="278"/>
      <c r="BH4" s="278"/>
      <c r="BI4" s="131"/>
      <c r="BJ4" s="130"/>
      <c r="BR4" s="5"/>
    </row>
    <row r="5" spans="1:74" x14ac:dyDescent="0.25">
      <c r="A5" s="4"/>
      <c r="B5" s="304" t="str">
        <f>$BT$10</f>
        <v>This is page 1 of a possible 0</v>
      </c>
      <c r="C5" s="304"/>
      <c r="D5" s="304"/>
      <c r="E5" s="304"/>
      <c r="F5" s="304"/>
      <c r="G5" s="304"/>
      <c r="H5" s="304"/>
      <c r="I5" s="304"/>
      <c r="J5" s="304"/>
      <c r="K5" s="304"/>
      <c r="L5" s="304"/>
      <c r="M5" s="304"/>
      <c r="N5" s="304"/>
      <c r="O5" s="304"/>
      <c r="P5" s="4"/>
      <c r="Q5" s="305" t="str">
        <f>IF($BP$2=0, "", $BT$2)</f>
        <v/>
      </c>
      <c r="R5" s="305"/>
      <c r="S5" s="305"/>
      <c r="T5" s="305"/>
      <c r="U5" s="305"/>
      <c r="V5" s="305"/>
      <c r="W5" s="305"/>
      <c r="X5" s="305"/>
      <c r="Y5" s="305"/>
      <c r="Z5" s="305"/>
      <c r="AA5" s="305"/>
      <c r="AB5" s="305"/>
      <c r="AC5" s="305"/>
      <c r="AD5" s="305"/>
      <c r="AE5" s="4"/>
      <c r="AF5" s="4"/>
      <c r="AG5" s="4"/>
      <c r="AH5" s="4"/>
      <c r="AI5" s="4"/>
      <c r="AJ5" s="4"/>
      <c r="AK5" s="4"/>
      <c r="AL5" s="4"/>
      <c r="AM5" s="4"/>
      <c r="AN5" s="4"/>
      <c r="AO5" s="4"/>
      <c r="AP5" s="4"/>
      <c r="AQ5" s="4"/>
      <c r="AR5" s="4"/>
      <c r="AS5" s="4"/>
      <c r="AT5" s="4"/>
      <c r="AU5" s="130"/>
      <c r="AV5" s="189" t="s">
        <v>77</v>
      </c>
      <c r="AW5" s="190"/>
      <c r="AX5" s="190"/>
      <c r="AY5" s="190"/>
      <c r="AZ5" s="190"/>
      <c r="BA5" s="190"/>
      <c r="BB5" s="190"/>
      <c r="BC5" s="191"/>
      <c r="BD5" s="287"/>
      <c r="BE5" s="288"/>
      <c r="BF5" s="288"/>
      <c r="BG5" s="288"/>
      <c r="BH5" s="289"/>
      <c r="BI5" s="131" t="str">
        <f>IF($BD5="", "", IF(ISNUMBER($BD5)=FALSE, $BP$9, $BP$8))</f>
        <v/>
      </c>
      <c r="BJ5" s="130"/>
      <c r="BP5" s="5">
        <f>ROUNDUP(BP3/65, 0)</f>
        <v>0</v>
      </c>
      <c r="BR5" s="2" t="s">
        <v>79</v>
      </c>
      <c r="BT5" s="119" t="s">
        <v>81</v>
      </c>
      <c r="BV5" s="119" t="s">
        <v>101</v>
      </c>
    </row>
    <row r="6" spans="1:74" x14ac:dyDescent="0.25">
      <c r="A6" s="4"/>
      <c r="B6" s="4"/>
      <c r="C6" s="4"/>
      <c r="D6" s="4"/>
      <c r="E6" s="4"/>
      <c r="F6" s="4"/>
      <c r="G6" s="4"/>
      <c r="H6" s="4"/>
      <c r="I6" s="4"/>
      <c r="J6" s="4"/>
      <c r="K6" s="4"/>
      <c r="L6" s="4"/>
      <c r="M6" s="4"/>
      <c r="N6" s="4"/>
      <c r="O6" s="4"/>
      <c r="P6" s="4"/>
      <c r="Q6" s="4"/>
      <c r="R6" s="4"/>
      <c r="S6" s="4"/>
      <c r="T6" s="4"/>
      <c r="U6" s="4"/>
      <c r="V6" s="4"/>
      <c r="W6" s="4"/>
      <c r="X6" s="4"/>
      <c r="Y6" s="4"/>
      <c r="Z6" s="186" t="s">
        <v>14</v>
      </c>
      <c r="AA6" s="187"/>
      <c r="AB6" s="187"/>
      <c r="AC6" s="188"/>
      <c r="AD6" s="306">
        <f>SUM(Ingredients!$BQ$11:$BQ$310)</f>
        <v>0</v>
      </c>
      <c r="AE6" s="307"/>
      <c r="AF6" s="307"/>
      <c r="AG6" s="307"/>
      <c r="AH6" s="308"/>
      <c r="AI6" s="313" t="s">
        <v>94</v>
      </c>
      <c r="AJ6" s="313"/>
      <c r="AK6" s="313"/>
      <c r="AL6" s="313"/>
      <c r="AM6" s="313"/>
      <c r="AN6" s="313"/>
      <c r="AO6" s="313"/>
      <c r="AP6" s="313"/>
      <c r="AQ6" s="313"/>
      <c r="AR6" s="313"/>
      <c r="AS6" s="313"/>
      <c r="AT6" s="4"/>
      <c r="AU6" s="130"/>
      <c r="AV6" s="130"/>
      <c r="AW6" s="130"/>
      <c r="AX6" s="130"/>
      <c r="AY6" s="130"/>
      <c r="AZ6" s="130"/>
      <c r="BA6" s="130"/>
      <c r="BB6" s="130"/>
      <c r="BC6" s="130"/>
      <c r="BD6" s="130"/>
      <c r="BE6" s="130"/>
      <c r="BF6" s="130"/>
      <c r="BG6" s="130"/>
      <c r="BH6" s="130"/>
      <c r="BI6" s="131"/>
      <c r="BJ6" s="130"/>
      <c r="BR6" s="3" t="s">
        <v>69</v>
      </c>
      <c r="BT6" s="121" t="s">
        <v>80</v>
      </c>
      <c r="BV6" s="121" t="s">
        <v>100</v>
      </c>
    </row>
    <row r="7" spans="1:74"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314"/>
      <c r="AJ7" s="314"/>
      <c r="AK7" s="314"/>
      <c r="AL7" s="314"/>
      <c r="AM7" s="314"/>
      <c r="AN7" s="314"/>
      <c r="AO7" s="314"/>
      <c r="AP7" s="314"/>
      <c r="AQ7" s="314"/>
      <c r="AR7" s="314"/>
      <c r="AS7" s="314"/>
      <c r="AT7" s="4"/>
      <c r="AU7" s="130"/>
      <c r="AV7" s="189" t="s">
        <v>105</v>
      </c>
      <c r="AW7" s="190"/>
      <c r="AX7" s="190"/>
      <c r="AY7" s="190"/>
      <c r="AZ7" s="190"/>
      <c r="BA7" s="190"/>
      <c r="BB7" s="190"/>
      <c r="BC7" s="190"/>
      <c r="BD7" s="190"/>
      <c r="BE7" s="191"/>
      <c r="BF7" s="273" t="s">
        <v>79</v>
      </c>
      <c r="BG7" s="274"/>
      <c r="BH7" s="275"/>
      <c r="BI7" s="131" t="str">
        <f>IF(OR($BF7="", COUNTIF($BR$5:$BR$6, $BF7)=0), $BP$9, $BP$8)</f>
        <v>✓</v>
      </c>
      <c r="BJ7" s="130"/>
      <c r="BR7" s="5" t="str">
        <f>IF($BF$7=$BR$6, $BR$6, $BR$5)</f>
        <v>Yes</v>
      </c>
      <c r="BT7" s="129" t="str">
        <f>IFERROR(INDEX($BT$5:$BT$6, MATCH($BR7, $BR$5:$BR$6, 0)), "")</f>
        <v>This shopping list EXCLUDES any items deemed to be in stock.</v>
      </c>
      <c r="BV7" s="129" t="str">
        <f>IFERROR(INDEX($BV$5:$BV$6, MATCH($BR$8, $BR$5:$BR$6, 0)), "")</f>
        <v>This shopping list INCLUDES additioanl items for minimum quantity.</v>
      </c>
    </row>
    <row r="8" spans="1:74" x14ac:dyDescent="0.25">
      <c r="A8" s="4"/>
      <c r="B8" s="189" t="str">
        <f>$BT$7</f>
        <v>This shopping list EXCLUDES any items deemed to be in stock.</v>
      </c>
      <c r="C8" s="190"/>
      <c r="D8" s="190"/>
      <c r="E8" s="190"/>
      <c r="F8" s="190"/>
      <c r="G8" s="190"/>
      <c r="H8" s="190"/>
      <c r="I8" s="190"/>
      <c r="J8" s="190"/>
      <c r="K8" s="190"/>
      <c r="L8" s="190"/>
      <c r="M8" s="190"/>
      <c r="N8" s="190"/>
      <c r="O8" s="190"/>
      <c r="P8" s="190"/>
      <c r="Q8" s="190"/>
      <c r="R8" s="190"/>
      <c r="S8" s="190"/>
      <c r="T8" s="190"/>
      <c r="U8" s="190"/>
      <c r="V8" s="191"/>
      <c r="W8" s="4"/>
      <c r="X8" s="4"/>
      <c r="Y8" s="189" t="str">
        <f>$BV$7</f>
        <v>This shopping list INCLUDES additioanl items for minimum quantity.</v>
      </c>
      <c r="Z8" s="190"/>
      <c r="AA8" s="190"/>
      <c r="AB8" s="190"/>
      <c r="AC8" s="190"/>
      <c r="AD8" s="190"/>
      <c r="AE8" s="190"/>
      <c r="AF8" s="190"/>
      <c r="AG8" s="190"/>
      <c r="AH8" s="190"/>
      <c r="AI8" s="190"/>
      <c r="AJ8" s="190"/>
      <c r="AK8" s="190"/>
      <c r="AL8" s="190"/>
      <c r="AM8" s="190"/>
      <c r="AN8" s="190"/>
      <c r="AO8" s="190"/>
      <c r="AP8" s="190"/>
      <c r="AQ8" s="190"/>
      <c r="AR8" s="190"/>
      <c r="AS8" s="191"/>
      <c r="AT8" s="4"/>
      <c r="AU8" s="130"/>
      <c r="AV8" s="130"/>
      <c r="AW8" s="130"/>
      <c r="AX8" s="130"/>
      <c r="AY8" s="130"/>
      <c r="AZ8" s="130"/>
      <c r="BA8" s="130"/>
      <c r="BB8" s="130"/>
      <c r="BC8" s="130"/>
      <c r="BD8" s="130"/>
      <c r="BE8" s="130"/>
      <c r="BF8" s="130"/>
      <c r="BG8" s="130"/>
      <c r="BH8" s="130"/>
      <c r="BI8" s="130"/>
      <c r="BJ8" s="130"/>
      <c r="BP8" s="2" t="str">
        <f>Recipes!$V3</f>
        <v>✓</v>
      </c>
      <c r="BR8" s="5" t="str">
        <f>IF($BF$30=$BR$5, $BR$5, $BR$6)</f>
        <v>Yes</v>
      </c>
    </row>
    <row r="9" spans="1:74"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309" t="s">
        <v>2</v>
      </c>
      <c r="AE9" s="309"/>
      <c r="AF9" s="309"/>
      <c r="AG9" s="309"/>
      <c r="AH9" s="309"/>
      <c r="AI9" s="4"/>
      <c r="AJ9" s="4"/>
      <c r="AK9" s="4"/>
      <c r="AL9" s="4"/>
      <c r="AM9" s="4"/>
      <c r="AN9" s="4"/>
      <c r="AO9" s="4"/>
      <c r="AP9" s="4"/>
      <c r="AQ9" s="4"/>
      <c r="AR9" s="4"/>
      <c r="AS9" s="4"/>
      <c r="AT9" s="4"/>
      <c r="AU9" s="130"/>
      <c r="AV9" s="278" t="s">
        <v>76</v>
      </c>
      <c r="AW9" s="278"/>
      <c r="AX9" s="278"/>
      <c r="AY9" s="278"/>
      <c r="AZ9" s="278"/>
      <c r="BA9" s="278"/>
      <c r="BB9" s="278"/>
      <c r="BC9" s="278"/>
      <c r="BD9" s="278"/>
      <c r="BE9" s="278"/>
      <c r="BF9" s="130"/>
      <c r="BG9" s="130"/>
      <c r="BH9" s="130"/>
      <c r="BI9" s="130"/>
      <c r="BJ9" s="130"/>
      <c r="BP9" s="3" t="str">
        <f>Recipes!$V4</f>
        <v>✕</v>
      </c>
      <c r="BR9" s="7" t="s">
        <v>31</v>
      </c>
      <c r="BV9" s="7" t="s">
        <v>91</v>
      </c>
    </row>
    <row r="10" spans="1:74" x14ac:dyDescent="0.25">
      <c r="A10" s="4"/>
      <c r="B10" s="255" t="s">
        <v>69</v>
      </c>
      <c r="C10" s="240"/>
      <c r="D10" s="240" t="s">
        <v>2</v>
      </c>
      <c r="E10" s="240"/>
      <c r="F10" s="240"/>
      <c r="G10" s="240"/>
      <c r="H10" s="240" t="s">
        <v>0</v>
      </c>
      <c r="I10" s="240"/>
      <c r="J10" s="240"/>
      <c r="K10" s="240"/>
      <c r="L10" s="240"/>
      <c r="M10" s="240"/>
      <c r="N10" s="240"/>
      <c r="O10" s="240"/>
      <c r="P10" s="240"/>
      <c r="Q10" s="240"/>
      <c r="R10" s="240" t="s">
        <v>70</v>
      </c>
      <c r="S10" s="240"/>
      <c r="T10" s="240"/>
      <c r="U10" s="240"/>
      <c r="V10" s="240" t="s">
        <v>26</v>
      </c>
      <c r="W10" s="240"/>
      <c r="X10" s="240"/>
      <c r="Y10" s="240"/>
      <c r="Z10" s="240" t="s">
        <v>1</v>
      </c>
      <c r="AA10" s="240"/>
      <c r="AB10" s="240"/>
      <c r="AC10" s="240"/>
      <c r="AD10" s="240" t="s">
        <v>5</v>
      </c>
      <c r="AE10" s="240"/>
      <c r="AF10" s="240"/>
      <c r="AG10" s="240"/>
      <c r="AH10" s="240"/>
      <c r="AI10" s="240" t="s">
        <v>29</v>
      </c>
      <c r="AJ10" s="240"/>
      <c r="AK10" s="240"/>
      <c r="AL10" s="240"/>
      <c r="AM10" s="240"/>
      <c r="AN10" s="240"/>
      <c r="AO10" s="240"/>
      <c r="AP10" s="240"/>
      <c r="AQ10" s="240"/>
      <c r="AR10" s="240"/>
      <c r="AS10" s="241"/>
      <c r="AT10" s="4"/>
      <c r="AU10" s="130"/>
      <c r="AV10" s="203" t="s">
        <v>31</v>
      </c>
      <c r="AW10" s="204"/>
      <c r="AX10" s="204"/>
      <c r="AY10" s="204"/>
      <c r="AZ10" s="204"/>
      <c r="BA10" s="204"/>
      <c r="BB10" s="204"/>
      <c r="BC10" s="204"/>
      <c r="BD10" s="204"/>
      <c r="BE10" s="205"/>
      <c r="BF10" s="203" t="s">
        <v>75</v>
      </c>
      <c r="BG10" s="204"/>
      <c r="BH10" s="205"/>
      <c r="BI10" s="130"/>
      <c r="BJ10" s="130"/>
      <c r="BR10" s="5"/>
      <c r="BT10" s="5" t="str">
        <f>CONCATENATE("This is page ", $AZ$3, " of a possible ", $BP$5)</f>
        <v>This is page 1 of a possible 0</v>
      </c>
      <c r="BV10" s="5"/>
    </row>
    <row r="11" spans="1:74" x14ac:dyDescent="0.25">
      <c r="A11" s="4"/>
      <c r="B11" s="167" t="str">
        <f>IF($BP11&gt;$BP$3, "", $BP11)</f>
        <v/>
      </c>
      <c r="C11" s="168"/>
      <c r="D11" s="242" t="str">
        <f>IF(IFERROR(INDEX(Ingredients!$E$11:$E$310, MATCH($BP11, Ingredients!$BI$11:$BI$310, 0)), "")="", "", IFERROR(INDEX(Ingredients!$E$11:$E$310, MATCH($BP11, Ingredients!$BI$11:$BI$310, 0)), ""))</f>
        <v/>
      </c>
      <c r="E11" s="242"/>
      <c r="F11" s="242"/>
      <c r="G11" s="242"/>
      <c r="H11" s="242" t="str">
        <f>IF(IFERROR(INDEX(Ingredients!$B$11:$B$310, MATCH($BP11, Ingredients!$BI$11:$BI$310, 0)), "")="", "", IFERROR(INDEX(Ingredients!$B$11:$B$310, MATCH($BP11, Ingredients!$BI$11:$BI$310, 0)), ""))</f>
        <v/>
      </c>
      <c r="I11" s="242"/>
      <c r="J11" s="242"/>
      <c r="K11" s="242"/>
      <c r="L11" s="242"/>
      <c r="M11" s="242"/>
      <c r="N11" s="242"/>
      <c r="O11" s="242"/>
      <c r="P11" s="242"/>
      <c r="Q11" s="242"/>
      <c r="R11" s="281" t="str">
        <f>IF(IFERROR(INDEX(Ingredients!$BA$11:$BA$310, MATCH($BP11, Ingredients!$BI$11:$BI$310, 0)), "")="", "", IFERROR(INDEX(Ingredients!$BA$11:$BA$310, MATCH($BP11, Ingredients!$BI$11:$BI$310, 0)), ""))</f>
        <v/>
      </c>
      <c r="S11" s="281"/>
      <c r="T11" s="281"/>
      <c r="U11" s="281"/>
      <c r="V11" s="243" t="str">
        <f>IF(IFERROR(INDEX(Ingredients!$D$11:$D$310, MATCH($BP11, Ingredients!$BI$11:$BI$310, 0)), "")="", "", IFERROR(INDEX(Ingredients!$D$11:$D$310, MATCH($BP11, Ingredients!$BI$11:$BI$310, 0)), ""))</f>
        <v/>
      </c>
      <c r="W11" s="243"/>
      <c r="X11" s="243"/>
      <c r="Y11" s="243"/>
      <c r="Z11" s="242" t="str">
        <f>IF(IFERROR(INDEX(Ingredients!$C$11:$C$310, MATCH($BP11, Ingredients!$BI$11:$BI$310, 0)), "")="", "", IFERROR(INDEX(Ingredients!$C$11:$C$310, MATCH($BP11, Ingredients!$BI$11:$BI$310, 0)), ""))</f>
        <v/>
      </c>
      <c r="AA11" s="242"/>
      <c r="AB11" s="242"/>
      <c r="AC11" s="242"/>
      <c r="AD11" s="282" t="str">
        <f>IF(IFERROR(INDEX(Ingredients!$H$11:$H$310, MATCH($BP11, Ingredients!$BI$11:$BI$310, 0)), "")="", "", IFERROR(INDEX(Ingredients!$H$11:$H$310, MATCH($BP11, Ingredients!$BI$11:$BI$310, 0)), ""))</f>
        <v/>
      </c>
      <c r="AE11" s="282"/>
      <c r="AF11" s="282"/>
      <c r="AG11" s="282"/>
      <c r="AH11" s="282"/>
      <c r="AI11" s="242" t="str">
        <f>IF(IFERROR(INDEX(Ingredients!$I$11:$I$310, MATCH($BP11, Ingredients!$BI$11:$BI$310, 0)), "")="", "", IFERROR(INDEX(Ingredients!$I$11:$I$310, MATCH($BP11, Ingredients!$BI$11:$BI$310, 0)), ""))</f>
        <v/>
      </c>
      <c r="AJ11" s="242"/>
      <c r="AK11" s="242"/>
      <c r="AL11" s="242"/>
      <c r="AM11" s="242"/>
      <c r="AN11" s="242"/>
      <c r="AO11" s="242"/>
      <c r="AP11" s="242"/>
      <c r="AQ11" s="242"/>
      <c r="AR11" s="242"/>
      <c r="AS11" s="244"/>
      <c r="AT11" s="4"/>
      <c r="AU11" s="130"/>
      <c r="AV11" s="296"/>
      <c r="AW11" s="297"/>
      <c r="AX11" s="297"/>
      <c r="AY11" s="297"/>
      <c r="AZ11" s="297"/>
      <c r="BA11" s="297"/>
      <c r="BB11" s="297"/>
      <c r="BC11" s="297"/>
      <c r="BD11" s="297"/>
      <c r="BE11" s="297"/>
      <c r="BF11" s="294"/>
      <c r="BG11" s="294"/>
      <c r="BH11" s="295"/>
      <c r="BI11" s="131" t="str">
        <f>IF($AV11="", "", IF(OR(COUNTIF($BR$11:$BR$260, $AV11)=0, COUNTIF($AV$11:$AV$25, $AV11)&gt;1, AND(NOT($BF11=""), ISNUMBER($BF11)=FALSE)), $BP$9, $BP$8))</f>
        <v/>
      </c>
      <c r="BJ11" s="130"/>
      <c r="BN11" s="2" t="str">
        <f>IF($AV11="", "", IF($BF11="", 1, $BF11))</f>
        <v/>
      </c>
      <c r="BP11" s="5">
        <f>IF($AL$8="", 1, IF(ISNUMBER($AL$8)=FALSE, 1, IFERROR(($AL$8*60)-59, 1)))</f>
        <v>1</v>
      </c>
      <c r="BR11" s="98" t="str">
        <f>IF(Meals!$B11="", "", Meals!$B11)</f>
        <v/>
      </c>
      <c r="BV11" s="119" t="str">
        <f>Ingredients!$BO11</f>
        <v/>
      </c>
    </row>
    <row r="12" spans="1:74" x14ac:dyDescent="0.25">
      <c r="A12" s="4"/>
      <c r="B12" s="170" t="str">
        <f t="shared" ref="B12:B75" si="0">IF($BP12&gt;$BP$3, "", $BP12)</f>
        <v/>
      </c>
      <c r="C12" s="233"/>
      <c r="D12" s="234" t="str">
        <f>IF(IFERROR(INDEX(Ingredients!$E$11:$E$310, MATCH($BP12, Ingredients!$BI$11:$BI$310, 0)), "")="", "", IFERROR(INDEX(Ingredients!$E$11:$E$310, MATCH($BP12, Ingredients!$BI$11:$BI$310, 0)), ""))</f>
        <v/>
      </c>
      <c r="E12" s="234"/>
      <c r="F12" s="234"/>
      <c r="G12" s="234"/>
      <c r="H12" s="234" t="str">
        <f>IF(IFERROR(INDEX(Ingredients!$B$11:$B$310, MATCH($BP12, Ingredients!$BI$11:$BI$310, 0)), "")="", "", IFERROR(INDEX(Ingredients!$B$11:$B$310, MATCH($BP12, Ingredients!$BI$11:$BI$310, 0)), ""))</f>
        <v/>
      </c>
      <c r="I12" s="234"/>
      <c r="J12" s="234"/>
      <c r="K12" s="234"/>
      <c r="L12" s="234"/>
      <c r="M12" s="234"/>
      <c r="N12" s="234"/>
      <c r="O12" s="234"/>
      <c r="P12" s="234"/>
      <c r="Q12" s="234"/>
      <c r="R12" s="276" t="str">
        <f>IF(IFERROR(INDEX(Ingredients!$BA$11:$BA$310, MATCH($BP12, Ingredients!$BI$11:$BI$310, 0)), "")="", "", IFERROR(INDEX(Ingredients!$BA$11:$BA$310, MATCH($BP12, Ingredients!$BI$11:$BI$310, 0)), ""))</f>
        <v/>
      </c>
      <c r="S12" s="276"/>
      <c r="T12" s="276"/>
      <c r="U12" s="276"/>
      <c r="V12" s="235" t="str">
        <f>IF(IFERROR(INDEX(Ingredients!$D$11:$D$310, MATCH($BP12, Ingredients!$BI$11:$BI$310, 0)), "")="", "", IFERROR(INDEX(Ingredients!$D$11:$D$310, MATCH($BP12, Ingredients!$BI$11:$BI$310, 0)), ""))</f>
        <v/>
      </c>
      <c r="W12" s="235"/>
      <c r="X12" s="235"/>
      <c r="Y12" s="235"/>
      <c r="Z12" s="234" t="str">
        <f>IF(IFERROR(INDEX(Ingredients!$C$11:$C$310, MATCH($BP12, Ingredients!$BI$11:$BI$310, 0)), "")="", "", IFERROR(INDEX(Ingredients!$C$11:$C$310, MATCH($BP12, Ingredients!$BI$11:$BI$310, 0)), ""))</f>
        <v/>
      </c>
      <c r="AA12" s="234"/>
      <c r="AB12" s="234"/>
      <c r="AC12" s="234"/>
      <c r="AD12" s="277" t="str">
        <f>IF(IFERROR(INDEX(Ingredients!$H$11:$H$310, MATCH($BP12, Ingredients!$BI$11:$BI$310, 0)), "")="", "", IFERROR(INDEX(Ingredients!$H$11:$H$310, MATCH($BP12, Ingredients!$BI$11:$BI$310, 0)), ""))</f>
        <v/>
      </c>
      <c r="AE12" s="277"/>
      <c r="AF12" s="277"/>
      <c r="AG12" s="277"/>
      <c r="AH12" s="277"/>
      <c r="AI12" s="234" t="str">
        <f>IF(IFERROR(INDEX(Ingredients!$I$11:$I$310, MATCH($BP12, Ingredients!$BI$11:$BI$310, 0)), "")="", "", IFERROR(INDEX(Ingredients!$I$11:$I$310, MATCH($BP12, Ingredients!$BI$11:$BI$310, 0)), ""))</f>
        <v/>
      </c>
      <c r="AJ12" s="234"/>
      <c r="AK12" s="234"/>
      <c r="AL12" s="234"/>
      <c r="AM12" s="234"/>
      <c r="AN12" s="234"/>
      <c r="AO12" s="234"/>
      <c r="AP12" s="234"/>
      <c r="AQ12" s="234"/>
      <c r="AR12" s="234"/>
      <c r="AS12" s="236"/>
      <c r="AT12" s="4"/>
      <c r="AU12" s="130"/>
      <c r="AV12" s="290"/>
      <c r="AW12" s="291"/>
      <c r="AX12" s="291"/>
      <c r="AY12" s="291"/>
      <c r="AZ12" s="291"/>
      <c r="BA12" s="291"/>
      <c r="BB12" s="291"/>
      <c r="BC12" s="291"/>
      <c r="BD12" s="291"/>
      <c r="BE12" s="291"/>
      <c r="BF12" s="283"/>
      <c r="BG12" s="283"/>
      <c r="BH12" s="284"/>
      <c r="BI12" s="131" t="str">
        <f t="shared" ref="BI12:BI25" si="1">IF($AV12="", "", IF(OR(COUNTIF($BR$11:$BR$260, $AV12)=0, COUNTIF($AV$11:$AV$25, $AV12)&gt;1, AND(NOT($BF12=""), ISNUMBER($BF12)=FALSE)), $BP$9, $BP$8))</f>
        <v/>
      </c>
      <c r="BJ12" s="130"/>
      <c r="BN12" s="90" t="str">
        <f t="shared" ref="BN12:BN25" si="2">IF($AV12="", "", IF($BF12="", 1, $BF12))</f>
        <v/>
      </c>
      <c r="BP12" s="2">
        <f>BP11+1</f>
        <v>2</v>
      </c>
      <c r="BR12" s="99" t="str">
        <f>IF(Meals!$B12="", "", Meals!$B12)</f>
        <v/>
      </c>
      <c r="BV12" s="120" t="str">
        <f>Ingredients!$BO12</f>
        <v/>
      </c>
    </row>
    <row r="13" spans="1:74" x14ac:dyDescent="0.25">
      <c r="A13" s="4"/>
      <c r="B13" s="170" t="str">
        <f t="shared" si="0"/>
        <v/>
      </c>
      <c r="C13" s="233"/>
      <c r="D13" s="234" t="str">
        <f>IF(IFERROR(INDEX(Ingredients!$E$11:$E$310, MATCH($BP13, Ingredients!$BI$11:$BI$310, 0)), "")="", "", IFERROR(INDEX(Ingredients!$E$11:$E$310, MATCH($BP13, Ingredients!$BI$11:$BI$310, 0)), ""))</f>
        <v/>
      </c>
      <c r="E13" s="234"/>
      <c r="F13" s="234"/>
      <c r="G13" s="234"/>
      <c r="H13" s="234" t="str">
        <f>IF(IFERROR(INDEX(Ingredients!$B$11:$B$310, MATCH($BP13, Ingredients!$BI$11:$BI$310, 0)), "")="", "", IFERROR(INDEX(Ingredients!$B$11:$B$310, MATCH($BP13, Ingredients!$BI$11:$BI$310, 0)), ""))</f>
        <v/>
      </c>
      <c r="I13" s="234"/>
      <c r="J13" s="234"/>
      <c r="K13" s="234"/>
      <c r="L13" s="234"/>
      <c r="M13" s="234"/>
      <c r="N13" s="234"/>
      <c r="O13" s="234"/>
      <c r="P13" s="234"/>
      <c r="Q13" s="234"/>
      <c r="R13" s="276" t="str">
        <f>IF(IFERROR(INDEX(Ingredients!$BA$11:$BA$310, MATCH($BP13, Ingredients!$BI$11:$BI$310, 0)), "")="", "", IFERROR(INDEX(Ingredients!$BA$11:$BA$310, MATCH($BP13, Ingredients!$BI$11:$BI$310, 0)), ""))</f>
        <v/>
      </c>
      <c r="S13" s="276"/>
      <c r="T13" s="276"/>
      <c r="U13" s="276"/>
      <c r="V13" s="235" t="str">
        <f>IF(IFERROR(INDEX(Ingredients!$D$11:$D$310, MATCH($BP13, Ingredients!$BI$11:$BI$310, 0)), "")="", "", IFERROR(INDEX(Ingredients!$D$11:$D$310, MATCH($BP13, Ingredients!$BI$11:$BI$310, 0)), ""))</f>
        <v/>
      </c>
      <c r="W13" s="235"/>
      <c r="X13" s="235"/>
      <c r="Y13" s="235"/>
      <c r="Z13" s="234" t="str">
        <f>IF(IFERROR(INDEX(Ingredients!$C$11:$C$310, MATCH($BP13, Ingredients!$BI$11:$BI$310, 0)), "")="", "", IFERROR(INDEX(Ingredients!$C$11:$C$310, MATCH($BP13, Ingredients!$BI$11:$BI$310, 0)), ""))</f>
        <v/>
      </c>
      <c r="AA13" s="234"/>
      <c r="AB13" s="234"/>
      <c r="AC13" s="234"/>
      <c r="AD13" s="277" t="str">
        <f>IF(IFERROR(INDEX(Ingredients!$H$11:$H$310, MATCH($BP13, Ingredients!$BI$11:$BI$310, 0)), "")="", "", IFERROR(INDEX(Ingredients!$H$11:$H$310, MATCH($BP13, Ingredients!$BI$11:$BI$310, 0)), ""))</f>
        <v/>
      </c>
      <c r="AE13" s="277"/>
      <c r="AF13" s="277"/>
      <c r="AG13" s="277"/>
      <c r="AH13" s="277"/>
      <c r="AI13" s="234" t="str">
        <f>IF(IFERROR(INDEX(Ingredients!$I$11:$I$310, MATCH($BP13, Ingredients!$BI$11:$BI$310, 0)), "")="", "", IFERROR(INDEX(Ingredients!$I$11:$I$310, MATCH($BP13, Ingredients!$BI$11:$BI$310, 0)), ""))</f>
        <v/>
      </c>
      <c r="AJ13" s="234"/>
      <c r="AK13" s="234"/>
      <c r="AL13" s="234"/>
      <c r="AM13" s="234"/>
      <c r="AN13" s="234"/>
      <c r="AO13" s="234"/>
      <c r="AP13" s="234"/>
      <c r="AQ13" s="234"/>
      <c r="AR13" s="234"/>
      <c r="AS13" s="236"/>
      <c r="AT13" s="4"/>
      <c r="AU13" s="130"/>
      <c r="AV13" s="290"/>
      <c r="AW13" s="291"/>
      <c r="AX13" s="291"/>
      <c r="AY13" s="291"/>
      <c r="AZ13" s="291"/>
      <c r="BA13" s="291"/>
      <c r="BB13" s="291"/>
      <c r="BC13" s="291"/>
      <c r="BD13" s="291"/>
      <c r="BE13" s="291"/>
      <c r="BF13" s="283"/>
      <c r="BG13" s="283"/>
      <c r="BH13" s="284"/>
      <c r="BI13" s="131" t="str">
        <f t="shared" si="1"/>
        <v/>
      </c>
      <c r="BJ13" s="130"/>
      <c r="BN13" s="90" t="str">
        <f t="shared" si="2"/>
        <v/>
      </c>
      <c r="BP13" s="90">
        <f t="shared" ref="BP13:BP75" si="3">BP12+1</f>
        <v>3</v>
      </c>
      <c r="BR13" s="99" t="str">
        <f>IF(Meals!$B13="", "", Meals!$B13)</f>
        <v/>
      </c>
      <c r="BV13" s="120" t="str">
        <f>Ingredients!$BO13</f>
        <v/>
      </c>
    </row>
    <row r="14" spans="1:74" x14ac:dyDescent="0.25">
      <c r="A14" s="4"/>
      <c r="B14" s="170" t="str">
        <f t="shared" si="0"/>
        <v/>
      </c>
      <c r="C14" s="233"/>
      <c r="D14" s="234" t="str">
        <f>IF(IFERROR(INDEX(Ingredients!$E$11:$E$310, MATCH($BP14, Ingredients!$BI$11:$BI$310, 0)), "")="", "", IFERROR(INDEX(Ingredients!$E$11:$E$310, MATCH($BP14, Ingredients!$BI$11:$BI$310, 0)), ""))</f>
        <v/>
      </c>
      <c r="E14" s="234"/>
      <c r="F14" s="234"/>
      <c r="G14" s="234"/>
      <c r="H14" s="234" t="str">
        <f>IF(IFERROR(INDEX(Ingredients!$B$11:$B$310, MATCH($BP14, Ingredients!$BI$11:$BI$310, 0)), "")="", "", IFERROR(INDEX(Ingredients!$B$11:$B$310, MATCH($BP14, Ingredients!$BI$11:$BI$310, 0)), ""))</f>
        <v/>
      </c>
      <c r="I14" s="234"/>
      <c r="J14" s="234"/>
      <c r="K14" s="234"/>
      <c r="L14" s="234"/>
      <c r="M14" s="234"/>
      <c r="N14" s="234"/>
      <c r="O14" s="234"/>
      <c r="P14" s="234"/>
      <c r="Q14" s="234"/>
      <c r="R14" s="276" t="str">
        <f>IF(IFERROR(INDEX(Ingredients!$BA$11:$BA$310, MATCH($BP14, Ingredients!$BI$11:$BI$310, 0)), "")="", "", IFERROR(INDEX(Ingredients!$BA$11:$BA$310, MATCH($BP14, Ingredients!$BI$11:$BI$310, 0)), ""))</f>
        <v/>
      </c>
      <c r="S14" s="276"/>
      <c r="T14" s="276"/>
      <c r="U14" s="276"/>
      <c r="V14" s="235" t="str">
        <f>IF(IFERROR(INDEX(Ingredients!$D$11:$D$310, MATCH($BP14, Ingredients!$BI$11:$BI$310, 0)), "")="", "", IFERROR(INDEX(Ingredients!$D$11:$D$310, MATCH($BP14, Ingredients!$BI$11:$BI$310, 0)), ""))</f>
        <v/>
      </c>
      <c r="W14" s="235"/>
      <c r="X14" s="235"/>
      <c r="Y14" s="235"/>
      <c r="Z14" s="234" t="str">
        <f>IF(IFERROR(INDEX(Ingredients!$C$11:$C$310, MATCH($BP14, Ingredients!$BI$11:$BI$310, 0)), "")="", "", IFERROR(INDEX(Ingredients!$C$11:$C$310, MATCH($BP14, Ingredients!$BI$11:$BI$310, 0)), ""))</f>
        <v/>
      </c>
      <c r="AA14" s="234"/>
      <c r="AB14" s="234"/>
      <c r="AC14" s="234"/>
      <c r="AD14" s="277" t="str">
        <f>IF(IFERROR(INDEX(Ingredients!$H$11:$H$310, MATCH($BP14, Ingredients!$BI$11:$BI$310, 0)), "")="", "", IFERROR(INDEX(Ingredients!$H$11:$H$310, MATCH($BP14, Ingredients!$BI$11:$BI$310, 0)), ""))</f>
        <v/>
      </c>
      <c r="AE14" s="277"/>
      <c r="AF14" s="277"/>
      <c r="AG14" s="277"/>
      <c r="AH14" s="277"/>
      <c r="AI14" s="234" t="str">
        <f>IF(IFERROR(INDEX(Ingredients!$I$11:$I$310, MATCH($BP14, Ingredients!$BI$11:$BI$310, 0)), "")="", "", IFERROR(INDEX(Ingredients!$I$11:$I$310, MATCH($BP14, Ingredients!$BI$11:$BI$310, 0)), ""))</f>
        <v/>
      </c>
      <c r="AJ14" s="234"/>
      <c r="AK14" s="234"/>
      <c r="AL14" s="234"/>
      <c r="AM14" s="234"/>
      <c r="AN14" s="234"/>
      <c r="AO14" s="234"/>
      <c r="AP14" s="234"/>
      <c r="AQ14" s="234"/>
      <c r="AR14" s="234"/>
      <c r="AS14" s="236"/>
      <c r="AT14" s="4"/>
      <c r="AU14" s="130"/>
      <c r="AV14" s="290"/>
      <c r="AW14" s="291"/>
      <c r="AX14" s="291"/>
      <c r="AY14" s="291"/>
      <c r="AZ14" s="291"/>
      <c r="BA14" s="291"/>
      <c r="BB14" s="291"/>
      <c r="BC14" s="291"/>
      <c r="BD14" s="291"/>
      <c r="BE14" s="291"/>
      <c r="BF14" s="283"/>
      <c r="BG14" s="283"/>
      <c r="BH14" s="284"/>
      <c r="BI14" s="131" t="str">
        <f t="shared" si="1"/>
        <v/>
      </c>
      <c r="BJ14" s="130"/>
      <c r="BN14" s="90" t="str">
        <f t="shared" si="2"/>
        <v/>
      </c>
      <c r="BP14" s="90">
        <f t="shared" si="3"/>
        <v>4</v>
      </c>
      <c r="BR14" s="99" t="str">
        <f>IF(Meals!$B14="", "", Meals!$B14)</f>
        <v/>
      </c>
      <c r="BV14" s="120" t="str">
        <f>Ingredients!$BO14</f>
        <v/>
      </c>
    </row>
    <row r="15" spans="1:74" x14ac:dyDescent="0.25">
      <c r="A15" s="4"/>
      <c r="B15" s="170" t="str">
        <f t="shared" si="0"/>
        <v/>
      </c>
      <c r="C15" s="233"/>
      <c r="D15" s="234" t="str">
        <f>IF(IFERROR(INDEX(Ingredients!$E$11:$E$310, MATCH($BP15, Ingredients!$BI$11:$BI$310, 0)), "")="", "", IFERROR(INDEX(Ingredients!$E$11:$E$310, MATCH($BP15, Ingredients!$BI$11:$BI$310, 0)), ""))</f>
        <v/>
      </c>
      <c r="E15" s="234"/>
      <c r="F15" s="234"/>
      <c r="G15" s="234"/>
      <c r="H15" s="234" t="str">
        <f>IF(IFERROR(INDEX(Ingredients!$B$11:$B$310, MATCH($BP15, Ingredients!$BI$11:$BI$310, 0)), "")="", "", IFERROR(INDEX(Ingredients!$B$11:$B$310, MATCH($BP15, Ingredients!$BI$11:$BI$310, 0)), ""))</f>
        <v/>
      </c>
      <c r="I15" s="234"/>
      <c r="J15" s="234"/>
      <c r="K15" s="234"/>
      <c r="L15" s="234"/>
      <c r="M15" s="234"/>
      <c r="N15" s="234"/>
      <c r="O15" s="234"/>
      <c r="P15" s="234"/>
      <c r="Q15" s="234"/>
      <c r="R15" s="276" t="str">
        <f>IF(IFERROR(INDEX(Ingredients!$BA$11:$BA$310, MATCH($BP15, Ingredients!$BI$11:$BI$310, 0)), "")="", "", IFERROR(INDEX(Ingredients!$BA$11:$BA$310, MATCH($BP15, Ingredients!$BI$11:$BI$310, 0)), ""))</f>
        <v/>
      </c>
      <c r="S15" s="276"/>
      <c r="T15" s="276"/>
      <c r="U15" s="276"/>
      <c r="V15" s="235" t="str">
        <f>IF(IFERROR(INDEX(Ingredients!$D$11:$D$310, MATCH($BP15, Ingredients!$BI$11:$BI$310, 0)), "")="", "", IFERROR(INDEX(Ingredients!$D$11:$D$310, MATCH($BP15, Ingredients!$BI$11:$BI$310, 0)), ""))</f>
        <v/>
      </c>
      <c r="W15" s="235"/>
      <c r="X15" s="235"/>
      <c r="Y15" s="235"/>
      <c r="Z15" s="234" t="str">
        <f>IF(IFERROR(INDEX(Ingredients!$C$11:$C$310, MATCH($BP15, Ingredients!$BI$11:$BI$310, 0)), "")="", "", IFERROR(INDEX(Ingredients!$C$11:$C$310, MATCH($BP15, Ingredients!$BI$11:$BI$310, 0)), ""))</f>
        <v/>
      </c>
      <c r="AA15" s="234"/>
      <c r="AB15" s="234"/>
      <c r="AC15" s="234"/>
      <c r="AD15" s="277" t="str">
        <f>IF(IFERROR(INDEX(Ingredients!$H$11:$H$310, MATCH($BP15, Ingredients!$BI$11:$BI$310, 0)), "")="", "", IFERROR(INDEX(Ingredients!$H$11:$H$310, MATCH($BP15, Ingredients!$BI$11:$BI$310, 0)), ""))</f>
        <v/>
      </c>
      <c r="AE15" s="277"/>
      <c r="AF15" s="277"/>
      <c r="AG15" s="277"/>
      <c r="AH15" s="277"/>
      <c r="AI15" s="234" t="str">
        <f>IF(IFERROR(INDEX(Ingredients!$I$11:$I$310, MATCH($BP15, Ingredients!$BI$11:$BI$310, 0)), "")="", "", IFERROR(INDEX(Ingredients!$I$11:$I$310, MATCH($BP15, Ingredients!$BI$11:$BI$310, 0)), ""))</f>
        <v/>
      </c>
      <c r="AJ15" s="234"/>
      <c r="AK15" s="234"/>
      <c r="AL15" s="234"/>
      <c r="AM15" s="234"/>
      <c r="AN15" s="234"/>
      <c r="AO15" s="234"/>
      <c r="AP15" s="234"/>
      <c r="AQ15" s="234"/>
      <c r="AR15" s="234"/>
      <c r="AS15" s="236"/>
      <c r="AT15" s="4"/>
      <c r="AU15" s="130"/>
      <c r="AV15" s="290"/>
      <c r="AW15" s="291"/>
      <c r="AX15" s="291"/>
      <c r="AY15" s="291"/>
      <c r="AZ15" s="291"/>
      <c r="BA15" s="291"/>
      <c r="BB15" s="291"/>
      <c r="BC15" s="291"/>
      <c r="BD15" s="291"/>
      <c r="BE15" s="291"/>
      <c r="BF15" s="283"/>
      <c r="BG15" s="283"/>
      <c r="BH15" s="284"/>
      <c r="BI15" s="131" t="str">
        <f t="shared" si="1"/>
        <v/>
      </c>
      <c r="BJ15" s="130"/>
      <c r="BN15" s="90" t="str">
        <f t="shared" si="2"/>
        <v/>
      </c>
      <c r="BP15" s="90">
        <f t="shared" si="3"/>
        <v>5</v>
      </c>
      <c r="BR15" s="99" t="str">
        <f>IF(Meals!$B15="", "", Meals!$B15)</f>
        <v/>
      </c>
      <c r="BV15" s="120" t="str">
        <f>Ingredients!$BO15</f>
        <v/>
      </c>
    </row>
    <row r="16" spans="1:74" x14ac:dyDescent="0.25">
      <c r="A16" s="4"/>
      <c r="B16" s="170" t="str">
        <f t="shared" si="0"/>
        <v/>
      </c>
      <c r="C16" s="233"/>
      <c r="D16" s="234" t="str">
        <f>IF(IFERROR(INDEX(Ingredients!$E$11:$E$310, MATCH($BP16, Ingredients!$BI$11:$BI$310, 0)), "")="", "", IFERROR(INDEX(Ingredients!$E$11:$E$310, MATCH($BP16, Ingredients!$BI$11:$BI$310, 0)), ""))</f>
        <v/>
      </c>
      <c r="E16" s="234"/>
      <c r="F16" s="234"/>
      <c r="G16" s="234"/>
      <c r="H16" s="234" t="str">
        <f>IF(IFERROR(INDEX(Ingredients!$B$11:$B$310, MATCH($BP16, Ingredients!$BI$11:$BI$310, 0)), "")="", "", IFERROR(INDEX(Ingredients!$B$11:$B$310, MATCH($BP16, Ingredients!$BI$11:$BI$310, 0)), ""))</f>
        <v/>
      </c>
      <c r="I16" s="234"/>
      <c r="J16" s="234"/>
      <c r="K16" s="234"/>
      <c r="L16" s="234"/>
      <c r="M16" s="234"/>
      <c r="N16" s="234"/>
      <c r="O16" s="234"/>
      <c r="P16" s="234"/>
      <c r="Q16" s="234"/>
      <c r="R16" s="276" t="str">
        <f>IF(IFERROR(INDEX(Ingredients!$BA$11:$BA$310, MATCH($BP16, Ingredients!$BI$11:$BI$310, 0)), "")="", "", IFERROR(INDEX(Ingredients!$BA$11:$BA$310, MATCH($BP16, Ingredients!$BI$11:$BI$310, 0)), ""))</f>
        <v/>
      </c>
      <c r="S16" s="276"/>
      <c r="T16" s="276"/>
      <c r="U16" s="276"/>
      <c r="V16" s="235" t="str">
        <f>IF(IFERROR(INDEX(Ingredients!$D$11:$D$310, MATCH($BP16, Ingredients!$BI$11:$BI$310, 0)), "")="", "", IFERROR(INDEX(Ingredients!$D$11:$D$310, MATCH($BP16, Ingredients!$BI$11:$BI$310, 0)), ""))</f>
        <v/>
      </c>
      <c r="W16" s="235"/>
      <c r="X16" s="235"/>
      <c r="Y16" s="235"/>
      <c r="Z16" s="234" t="str">
        <f>IF(IFERROR(INDEX(Ingredients!$C$11:$C$310, MATCH($BP16, Ingredients!$BI$11:$BI$310, 0)), "")="", "", IFERROR(INDEX(Ingredients!$C$11:$C$310, MATCH($BP16, Ingredients!$BI$11:$BI$310, 0)), ""))</f>
        <v/>
      </c>
      <c r="AA16" s="234"/>
      <c r="AB16" s="234"/>
      <c r="AC16" s="234"/>
      <c r="AD16" s="277" t="str">
        <f>IF(IFERROR(INDEX(Ingredients!$H$11:$H$310, MATCH($BP16, Ingredients!$BI$11:$BI$310, 0)), "")="", "", IFERROR(INDEX(Ingredients!$H$11:$H$310, MATCH($BP16, Ingredients!$BI$11:$BI$310, 0)), ""))</f>
        <v/>
      </c>
      <c r="AE16" s="277"/>
      <c r="AF16" s="277"/>
      <c r="AG16" s="277"/>
      <c r="AH16" s="277"/>
      <c r="AI16" s="234" t="str">
        <f>IF(IFERROR(INDEX(Ingredients!$I$11:$I$310, MATCH($BP16, Ingredients!$BI$11:$BI$310, 0)), "")="", "", IFERROR(INDEX(Ingredients!$I$11:$I$310, MATCH($BP16, Ingredients!$BI$11:$BI$310, 0)), ""))</f>
        <v/>
      </c>
      <c r="AJ16" s="234"/>
      <c r="AK16" s="234"/>
      <c r="AL16" s="234"/>
      <c r="AM16" s="234"/>
      <c r="AN16" s="234"/>
      <c r="AO16" s="234"/>
      <c r="AP16" s="234"/>
      <c r="AQ16" s="234"/>
      <c r="AR16" s="234"/>
      <c r="AS16" s="236"/>
      <c r="AT16" s="4"/>
      <c r="AU16" s="130"/>
      <c r="AV16" s="290"/>
      <c r="AW16" s="291"/>
      <c r="AX16" s="291"/>
      <c r="AY16" s="291"/>
      <c r="AZ16" s="291"/>
      <c r="BA16" s="291"/>
      <c r="BB16" s="291"/>
      <c r="BC16" s="291"/>
      <c r="BD16" s="291"/>
      <c r="BE16" s="291"/>
      <c r="BF16" s="283"/>
      <c r="BG16" s="283"/>
      <c r="BH16" s="284"/>
      <c r="BI16" s="131" t="str">
        <f t="shared" si="1"/>
        <v/>
      </c>
      <c r="BJ16" s="130"/>
      <c r="BN16" s="90" t="str">
        <f t="shared" si="2"/>
        <v/>
      </c>
      <c r="BP16" s="90">
        <f t="shared" si="3"/>
        <v>6</v>
      </c>
      <c r="BR16" s="99" t="str">
        <f>IF(Meals!$B16="", "", Meals!$B16)</f>
        <v/>
      </c>
      <c r="BV16" s="120" t="str">
        <f>Ingredients!$BO16</f>
        <v/>
      </c>
    </row>
    <row r="17" spans="1:74" x14ac:dyDescent="0.25">
      <c r="A17" s="4"/>
      <c r="B17" s="170" t="str">
        <f t="shared" si="0"/>
        <v/>
      </c>
      <c r="C17" s="233"/>
      <c r="D17" s="234" t="str">
        <f>IF(IFERROR(INDEX(Ingredients!$E$11:$E$310, MATCH($BP17, Ingredients!$BI$11:$BI$310, 0)), "")="", "", IFERROR(INDEX(Ingredients!$E$11:$E$310, MATCH($BP17, Ingredients!$BI$11:$BI$310, 0)), ""))</f>
        <v/>
      </c>
      <c r="E17" s="234"/>
      <c r="F17" s="234"/>
      <c r="G17" s="234"/>
      <c r="H17" s="234" t="str">
        <f>IF(IFERROR(INDEX(Ingredients!$B$11:$B$310, MATCH($BP17, Ingredients!$BI$11:$BI$310, 0)), "")="", "", IFERROR(INDEX(Ingredients!$B$11:$B$310, MATCH($BP17, Ingredients!$BI$11:$BI$310, 0)), ""))</f>
        <v/>
      </c>
      <c r="I17" s="234"/>
      <c r="J17" s="234"/>
      <c r="K17" s="234"/>
      <c r="L17" s="234"/>
      <c r="M17" s="234"/>
      <c r="N17" s="234"/>
      <c r="O17" s="234"/>
      <c r="P17" s="234"/>
      <c r="Q17" s="234"/>
      <c r="R17" s="276" t="str">
        <f>IF(IFERROR(INDEX(Ingredients!$BA$11:$BA$310, MATCH($BP17, Ingredients!$BI$11:$BI$310, 0)), "")="", "", IFERROR(INDEX(Ingredients!$BA$11:$BA$310, MATCH($BP17, Ingredients!$BI$11:$BI$310, 0)), ""))</f>
        <v/>
      </c>
      <c r="S17" s="276"/>
      <c r="T17" s="276"/>
      <c r="U17" s="276"/>
      <c r="V17" s="235" t="str">
        <f>IF(IFERROR(INDEX(Ingredients!$D$11:$D$310, MATCH($BP17, Ingredients!$BI$11:$BI$310, 0)), "")="", "", IFERROR(INDEX(Ingredients!$D$11:$D$310, MATCH($BP17, Ingredients!$BI$11:$BI$310, 0)), ""))</f>
        <v/>
      </c>
      <c r="W17" s="235"/>
      <c r="X17" s="235"/>
      <c r="Y17" s="235"/>
      <c r="Z17" s="234" t="str">
        <f>IF(IFERROR(INDEX(Ingredients!$C$11:$C$310, MATCH($BP17, Ingredients!$BI$11:$BI$310, 0)), "")="", "", IFERROR(INDEX(Ingredients!$C$11:$C$310, MATCH($BP17, Ingredients!$BI$11:$BI$310, 0)), ""))</f>
        <v/>
      </c>
      <c r="AA17" s="234"/>
      <c r="AB17" s="234"/>
      <c r="AC17" s="234"/>
      <c r="AD17" s="277" t="str">
        <f>IF(IFERROR(INDEX(Ingredients!$H$11:$H$310, MATCH($BP17, Ingredients!$BI$11:$BI$310, 0)), "")="", "", IFERROR(INDEX(Ingredients!$H$11:$H$310, MATCH($BP17, Ingredients!$BI$11:$BI$310, 0)), ""))</f>
        <v/>
      </c>
      <c r="AE17" s="277"/>
      <c r="AF17" s="277"/>
      <c r="AG17" s="277"/>
      <c r="AH17" s="277"/>
      <c r="AI17" s="234" t="str">
        <f>IF(IFERROR(INDEX(Ingredients!$I$11:$I$310, MATCH($BP17, Ingredients!$BI$11:$BI$310, 0)), "")="", "", IFERROR(INDEX(Ingredients!$I$11:$I$310, MATCH($BP17, Ingredients!$BI$11:$BI$310, 0)), ""))</f>
        <v/>
      </c>
      <c r="AJ17" s="234"/>
      <c r="AK17" s="234"/>
      <c r="AL17" s="234"/>
      <c r="AM17" s="234"/>
      <c r="AN17" s="234"/>
      <c r="AO17" s="234"/>
      <c r="AP17" s="234"/>
      <c r="AQ17" s="234"/>
      <c r="AR17" s="234"/>
      <c r="AS17" s="236"/>
      <c r="AT17" s="4"/>
      <c r="AU17" s="130"/>
      <c r="AV17" s="290"/>
      <c r="AW17" s="291"/>
      <c r="AX17" s="291"/>
      <c r="AY17" s="291"/>
      <c r="AZ17" s="291"/>
      <c r="BA17" s="291"/>
      <c r="BB17" s="291"/>
      <c r="BC17" s="291"/>
      <c r="BD17" s="291"/>
      <c r="BE17" s="291"/>
      <c r="BF17" s="283"/>
      <c r="BG17" s="283"/>
      <c r="BH17" s="284"/>
      <c r="BI17" s="131" t="str">
        <f t="shared" si="1"/>
        <v/>
      </c>
      <c r="BJ17" s="130"/>
      <c r="BN17" s="90" t="str">
        <f t="shared" si="2"/>
        <v/>
      </c>
      <c r="BP17" s="90">
        <f t="shared" si="3"/>
        <v>7</v>
      </c>
      <c r="BR17" s="99" t="str">
        <f>IF(Meals!$B17="", "", Meals!$B17)</f>
        <v/>
      </c>
      <c r="BV17" s="120" t="str">
        <f>Ingredients!$BO17</f>
        <v/>
      </c>
    </row>
    <row r="18" spans="1:74" x14ac:dyDescent="0.25">
      <c r="A18" s="4"/>
      <c r="B18" s="170" t="str">
        <f t="shared" si="0"/>
        <v/>
      </c>
      <c r="C18" s="233"/>
      <c r="D18" s="234" t="str">
        <f>IF(IFERROR(INDEX(Ingredients!$E$11:$E$310, MATCH($BP18, Ingredients!$BI$11:$BI$310, 0)), "")="", "", IFERROR(INDEX(Ingredients!$E$11:$E$310, MATCH($BP18, Ingredients!$BI$11:$BI$310, 0)), ""))</f>
        <v/>
      </c>
      <c r="E18" s="234"/>
      <c r="F18" s="234"/>
      <c r="G18" s="234"/>
      <c r="H18" s="234" t="str">
        <f>IF(IFERROR(INDEX(Ingredients!$B$11:$B$310, MATCH($BP18, Ingredients!$BI$11:$BI$310, 0)), "")="", "", IFERROR(INDEX(Ingredients!$B$11:$B$310, MATCH($BP18, Ingredients!$BI$11:$BI$310, 0)), ""))</f>
        <v/>
      </c>
      <c r="I18" s="234"/>
      <c r="J18" s="234"/>
      <c r="K18" s="234"/>
      <c r="L18" s="234"/>
      <c r="M18" s="234"/>
      <c r="N18" s="234"/>
      <c r="O18" s="234"/>
      <c r="P18" s="234"/>
      <c r="Q18" s="234"/>
      <c r="R18" s="276" t="str">
        <f>IF(IFERROR(INDEX(Ingredients!$BA$11:$BA$310, MATCH($BP18, Ingredients!$BI$11:$BI$310, 0)), "")="", "", IFERROR(INDEX(Ingredients!$BA$11:$BA$310, MATCH($BP18, Ingredients!$BI$11:$BI$310, 0)), ""))</f>
        <v/>
      </c>
      <c r="S18" s="276"/>
      <c r="T18" s="276"/>
      <c r="U18" s="276"/>
      <c r="V18" s="235" t="str">
        <f>IF(IFERROR(INDEX(Ingredients!$D$11:$D$310, MATCH($BP18, Ingredients!$BI$11:$BI$310, 0)), "")="", "", IFERROR(INDEX(Ingredients!$D$11:$D$310, MATCH($BP18, Ingredients!$BI$11:$BI$310, 0)), ""))</f>
        <v/>
      </c>
      <c r="W18" s="235"/>
      <c r="X18" s="235"/>
      <c r="Y18" s="235"/>
      <c r="Z18" s="234" t="str">
        <f>IF(IFERROR(INDEX(Ingredients!$C$11:$C$310, MATCH($BP18, Ingredients!$BI$11:$BI$310, 0)), "")="", "", IFERROR(INDEX(Ingredients!$C$11:$C$310, MATCH($BP18, Ingredients!$BI$11:$BI$310, 0)), ""))</f>
        <v/>
      </c>
      <c r="AA18" s="234"/>
      <c r="AB18" s="234"/>
      <c r="AC18" s="234"/>
      <c r="AD18" s="277" t="str">
        <f>IF(IFERROR(INDEX(Ingredients!$H$11:$H$310, MATCH($BP18, Ingredients!$BI$11:$BI$310, 0)), "")="", "", IFERROR(INDEX(Ingredients!$H$11:$H$310, MATCH($BP18, Ingredients!$BI$11:$BI$310, 0)), ""))</f>
        <v/>
      </c>
      <c r="AE18" s="277"/>
      <c r="AF18" s="277"/>
      <c r="AG18" s="277"/>
      <c r="AH18" s="277"/>
      <c r="AI18" s="234" t="str">
        <f>IF(IFERROR(INDEX(Ingredients!$I$11:$I$310, MATCH($BP18, Ingredients!$BI$11:$BI$310, 0)), "")="", "", IFERROR(INDEX(Ingredients!$I$11:$I$310, MATCH($BP18, Ingredients!$BI$11:$BI$310, 0)), ""))</f>
        <v/>
      </c>
      <c r="AJ18" s="234"/>
      <c r="AK18" s="234"/>
      <c r="AL18" s="234"/>
      <c r="AM18" s="234"/>
      <c r="AN18" s="234"/>
      <c r="AO18" s="234"/>
      <c r="AP18" s="234"/>
      <c r="AQ18" s="234"/>
      <c r="AR18" s="234"/>
      <c r="AS18" s="236"/>
      <c r="AT18" s="4"/>
      <c r="AU18" s="130"/>
      <c r="AV18" s="290"/>
      <c r="AW18" s="291"/>
      <c r="AX18" s="291"/>
      <c r="AY18" s="291"/>
      <c r="AZ18" s="291"/>
      <c r="BA18" s="291"/>
      <c r="BB18" s="291"/>
      <c r="BC18" s="291"/>
      <c r="BD18" s="291"/>
      <c r="BE18" s="291"/>
      <c r="BF18" s="283"/>
      <c r="BG18" s="283"/>
      <c r="BH18" s="284"/>
      <c r="BI18" s="131" t="str">
        <f t="shared" si="1"/>
        <v/>
      </c>
      <c r="BJ18" s="130"/>
      <c r="BN18" s="90" t="str">
        <f t="shared" si="2"/>
        <v/>
      </c>
      <c r="BP18" s="90">
        <f t="shared" si="3"/>
        <v>8</v>
      </c>
      <c r="BR18" s="99" t="str">
        <f>IF(Meals!$B18="", "", Meals!$B18)</f>
        <v/>
      </c>
      <c r="BV18" s="120" t="str">
        <f>Ingredients!$BO18</f>
        <v/>
      </c>
    </row>
    <row r="19" spans="1:74" x14ac:dyDescent="0.25">
      <c r="A19" s="4"/>
      <c r="B19" s="170" t="str">
        <f t="shared" si="0"/>
        <v/>
      </c>
      <c r="C19" s="233"/>
      <c r="D19" s="234" t="str">
        <f>IF(IFERROR(INDEX(Ingredients!$E$11:$E$310, MATCH($BP19, Ingredients!$BI$11:$BI$310, 0)), "")="", "", IFERROR(INDEX(Ingredients!$E$11:$E$310, MATCH($BP19, Ingredients!$BI$11:$BI$310, 0)), ""))</f>
        <v/>
      </c>
      <c r="E19" s="234"/>
      <c r="F19" s="234"/>
      <c r="G19" s="234"/>
      <c r="H19" s="234" t="str">
        <f>IF(IFERROR(INDEX(Ingredients!$B$11:$B$310, MATCH($BP19, Ingredients!$BI$11:$BI$310, 0)), "")="", "", IFERROR(INDEX(Ingredients!$B$11:$B$310, MATCH($BP19, Ingredients!$BI$11:$BI$310, 0)), ""))</f>
        <v/>
      </c>
      <c r="I19" s="234"/>
      <c r="J19" s="234"/>
      <c r="K19" s="234"/>
      <c r="L19" s="234"/>
      <c r="M19" s="234"/>
      <c r="N19" s="234"/>
      <c r="O19" s="234"/>
      <c r="P19" s="234"/>
      <c r="Q19" s="234"/>
      <c r="R19" s="276" t="str">
        <f>IF(IFERROR(INDEX(Ingredients!$BA$11:$BA$310, MATCH($BP19, Ingredients!$BI$11:$BI$310, 0)), "")="", "", IFERROR(INDEX(Ingredients!$BA$11:$BA$310, MATCH($BP19, Ingredients!$BI$11:$BI$310, 0)), ""))</f>
        <v/>
      </c>
      <c r="S19" s="276"/>
      <c r="T19" s="276"/>
      <c r="U19" s="276"/>
      <c r="V19" s="235" t="str">
        <f>IF(IFERROR(INDEX(Ingredients!$D$11:$D$310, MATCH($BP19, Ingredients!$BI$11:$BI$310, 0)), "")="", "", IFERROR(INDEX(Ingredients!$D$11:$D$310, MATCH($BP19, Ingredients!$BI$11:$BI$310, 0)), ""))</f>
        <v/>
      </c>
      <c r="W19" s="235"/>
      <c r="X19" s="235"/>
      <c r="Y19" s="235"/>
      <c r="Z19" s="234" t="str">
        <f>IF(IFERROR(INDEX(Ingredients!$C$11:$C$310, MATCH($BP19, Ingredients!$BI$11:$BI$310, 0)), "")="", "", IFERROR(INDEX(Ingredients!$C$11:$C$310, MATCH($BP19, Ingredients!$BI$11:$BI$310, 0)), ""))</f>
        <v/>
      </c>
      <c r="AA19" s="234"/>
      <c r="AB19" s="234"/>
      <c r="AC19" s="234"/>
      <c r="AD19" s="277" t="str">
        <f>IF(IFERROR(INDEX(Ingredients!$H$11:$H$310, MATCH($BP19, Ingredients!$BI$11:$BI$310, 0)), "")="", "", IFERROR(INDEX(Ingredients!$H$11:$H$310, MATCH($BP19, Ingredients!$BI$11:$BI$310, 0)), ""))</f>
        <v/>
      </c>
      <c r="AE19" s="277"/>
      <c r="AF19" s="277"/>
      <c r="AG19" s="277"/>
      <c r="AH19" s="277"/>
      <c r="AI19" s="234" t="str">
        <f>IF(IFERROR(INDEX(Ingredients!$I$11:$I$310, MATCH($BP19, Ingredients!$BI$11:$BI$310, 0)), "")="", "", IFERROR(INDEX(Ingredients!$I$11:$I$310, MATCH($BP19, Ingredients!$BI$11:$BI$310, 0)), ""))</f>
        <v/>
      </c>
      <c r="AJ19" s="234"/>
      <c r="AK19" s="234"/>
      <c r="AL19" s="234"/>
      <c r="AM19" s="234"/>
      <c r="AN19" s="234"/>
      <c r="AO19" s="234"/>
      <c r="AP19" s="234"/>
      <c r="AQ19" s="234"/>
      <c r="AR19" s="234"/>
      <c r="AS19" s="236"/>
      <c r="AT19" s="4"/>
      <c r="AU19" s="130"/>
      <c r="AV19" s="290"/>
      <c r="AW19" s="291"/>
      <c r="AX19" s="291"/>
      <c r="AY19" s="291"/>
      <c r="AZ19" s="291"/>
      <c r="BA19" s="291"/>
      <c r="BB19" s="291"/>
      <c r="BC19" s="291"/>
      <c r="BD19" s="291"/>
      <c r="BE19" s="291"/>
      <c r="BF19" s="283"/>
      <c r="BG19" s="283"/>
      <c r="BH19" s="284"/>
      <c r="BI19" s="131" t="str">
        <f t="shared" si="1"/>
        <v/>
      </c>
      <c r="BJ19" s="130"/>
      <c r="BN19" s="90" t="str">
        <f t="shared" si="2"/>
        <v/>
      </c>
      <c r="BP19" s="90">
        <f t="shared" si="3"/>
        <v>9</v>
      </c>
      <c r="BR19" s="99" t="str">
        <f>IF(Meals!$B19="", "", Meals!$B19)</f>
        <v/>
      </c>
      <c r="BV19" s="120" t="str">
        <f>Ingredients!$BO19</f>
        <v/>
      </c>
    </row>
    <row r="20" spans="1:74" x14ac:dyDescent="0.25">
      <c r="A20" s="4"/>
      <c r="B20" s="170" t="str">
        <f t="shared" si="0"/>
        <v/>
      </c>
      <c r="C20" s="233"/>
      <c r="D20" s="234" t="str">
        <f>IF(IFERROR(INDEX(Ingredients!$E$11:$E$310, MATCH($BP20, Ingredients!$BI$11:$BI$310, 0)), "")="", "", IFERROR(INDEX(Ingredients!$E$11:$E$310, MATCH($BP20, Ingredients!$BI$11:$BI$310, 0)), ""))</f>
        <v/>
      </c>
      <c r="E20" s="234"/>
      <c r="F20" s="234"/>
      <c r="G20" s="234"/>
      <c r="H20" s="234" t="str">
        <f>IF(IFERROR(INDEX(Ingredients!$B$11:$B$310, MATCH($BP20, Ingredients!$BI$11:$BI$310, 0)), "")="", "", IFERROR(INDEX(Ingredients!$B$11:$B$310, MATCH($BP20, Ingredients!$BI$11:$BI$310, 0)), ""))</f>
        <v/>
      </c>
      <c r="I20" s="234"/>
      <c r="J20" s="234"/>
      <c r="K20" s="234"/>
      <c r="L20" s="234"/>
      <c r="M20" s="234"/>
      <c r="N20" s="234"/>
      <c r="O20" s="234"/>
      <c r="P20" s="234"/>
      <c r="Q20" s="234"/>
      <c r="R20" s="276" t="str">
        <f>IF(IFERROR(INDEX(Ingredients!$BA$11:$BA$310, MATCH($BP20, Ingredients!$BI$11:$BI$310, 0)), "")="", "", IFERROR(INDEX(Ingredients!$BA$11:$BA$310, MATCH($BP20, Ingredients!$BI$11:$BI$310, 0)), ""))</f>
        <v/>
      </c>
      <c r="S20" s="276"/>
      <c r="T20" s="276"/>
      <c r="U20" s="276"/>
      <c r="V20" s="235" t="str">
        <f>IF(IFERROR(INDEX(Ingredients!$D$11:$D$310, MATCH($BP20, Ingredients!$BI$11:$BI$310, 0)), "")="", "", IFERROR(INDEX(Ingredients!$D$11:$D$310, MATCH($BP20, Ingredients!$BI$11:$BI$310, 0)), ""))</f>
        <v/>
      </c>
      <c r="W20" s="235"/>
      <c r="X20" s="235"/>
      <c r="Y20" s="235"/>
      <c r="Z20" s="234" t="str">
        <f>IF(IFERROR(INDEX(Ingredients!$C$11:$C$310, MATCH($BP20, Ingredients!$BI$11:$BI$310, 0)), "")="", "", IFERROR(INDEX(Ingredients!$C$11:$C$310, MATCH($BP20, Ingredients!$BI$11:$BI$310, 0)), ""))</f>
        <v/>
      </c>
      <c r="AA20" s="234"/>
      <c r="AB20" s="234"/>
      <c r="AC20" s="234"/>
      <c r="AD20" s="277" t="str">
        <f>IF(IFERROR(INDEX(Ingredients!$H$11:$H$310, MATCH($BP20, Ingredients!$BI$11:$BI$310, 0)), "")="", "", IFERROR(INDEX(Ingredients!$H$11:$H$310, MATCH($BP20, Ingredients!$BI$11:$BI$310, 0)), ""))</f>
        <v/>
      </c>
      <c r="AE20" s="277"/>
      <c r="AF20" s="277"/>
      <c r="AG20" s="277"/>
      <c r="AH20" s="277"/>
      <c r="AI20" s="234" t="str">
        <f>IF(IFERROR(INDEX(Ingredients!$I$11:$I$310, MATCH($BP20, Ingredients!$BI$11:$BI$310, 0)), "")="", "", IFERROR(INDEX(Ingredients!$I$11:$I$310, MATCH($BP20, Ingredients!$BI$11:$BI$310, 0)), ""))</f>
        <v/>
      </c>
      <c r="AJ20" s="234"/>
      <c r="AK20" s="234"/>
      <c r="AL20" s="234"/>
      <c r="AM20" s="234"/>
      <c r="AN20" s="234"/>
      <c r="AO20" s="234"/>
      <c r="AP20" s="234"/>
      <c r="AQ20" s="234"/>
      <c r="AR20" s="234"/>
      <c r="AS20" s="236"/>
      <c r="AT20" s="4"/>
      <c r="AU20" s="130"/>
      <c r="AV20" s="290"/>
      <c r="AW20" s="291"/>
      <c r="AX20" s="291"/>
      <c r="AY20" s="291"/>
      <c r="AZ20" s="291"/>
      <c r="BA20" s="291"/>
      <c r="BB20" s="291"/>
      <c r="BC20" s="291"/>
      <c r="BD20" s="291"/>
      <c r="BE20" s="291"/>
      <c r="BF20" s="283"/>
      <c r="BG20" s="283"/>
      <c r="BH20" s="284"/>
      <c r="BI20" s="131" t="str">
        <f t="shared" si="1"/>
        <v/>
      </c>
      <c r="BJ20" s="130"/>
      <c r="BN20" s="90" t="str">
        <f t="shared" si="2"/>
        <v/>
      </c>
      <c r="BP20" s="90">
        <f t="shared" si="3"/>
        <v>10</v>
      </c>
      <c r="BR20" s="99" t="str">
        <f>IF(Meals!$B20="", "", Meals!$B20)</f>
        <v/>
      </c>
      <c r="BV20" s="120" t="str">
        <f>Ingredients!$BO20</f>
        <v/>
      </c>
    </row>
    <row r="21" spans="1:74" x14ac:dyDescent="0.25">
      <c r="A21" s="4"/>
      <c r="B21" s="170" t="str">
        <f t="shared" si="0"/>
        <v/>
      </c>
      <c r="C21" s="233"/>
      <c r="D21" s="234" t="str">
        <f>IF(IFERROR(INDEX(Ingredients!$E$11:$E$310, MATCH($BP21, Ingredients!$BI$11:$BI$310, 0)), "")="", "", IFERROR(INDEX(Ingredients!$E$11:$E$310, MATCH($BP21, Ingredients!$BI$11:$BI$310, 0)), ""))</f>
        <v/>
      </c>
      <c r="E21" s="234"/>
      <c r="F21" s="234"/>
      <c r="G21" s="234"/>
      <c r="H21" s="234" t="str">
        <f>IF(IFERROR(INDEX(Ingredients!$B$11:$B$310, MATCH($BP21, Ingredients!$BI$11:$BI$310, 0)), "")="", "", IFERROR(INDEX(Ingredients!$B$11:$B$310, MATCH($BP21, Ingredients!$BI$11:$BI$310, 0)), ""))</f>
        <v/>
      </c>
      <c r="I21" s="234"/>
      <c r="J21" s="234"/>
      <c r="K21" s="234"/>
      <c r="L21" s="234"/>
      <c r="M21" s="234"/>
      <c r="N21" s="234"/>
      <c r="O21" s="234"/>
      <c r="P21" s="234"/>
      <c r="Q21" s="234"/>
      <c r="R21" s="276" t="str">
        <f>IF(IFERROR(INDEX(Ingredients!$BA$11:$BA$310, MATCH($BP21, Ingredients!$BI$11:$BI$310, 0)), "")="", "", IFERROR(INDEX(Ingredients!$BA$11:$BA$310, MATCH($BP21, Ingredients!$BI$11:$BI$310, 0)), ""))</f>
        <v/>
      </c>
      <c r="S21" s="276"/>
      <c r="T21" s="276"/>
      <c r="U21" s="276"/>
      <c r="V21" s="235" t="str">
        <f>IF(IFERROR(INDEX(Ingredients!$D$11:$D$310, MATCH($BP21, Ingredients!$BI$11:$BI$310, 0)), "")="", "", IFERROR(INDEX(Ingredients!$D$11:$D$310, MATCH($BP21, Ingredients!$BI$11:$BI$310, 0)), ""))</f>
        <v/>
      </c>
      <c r="W21" s="235"/>
      <c r="X21" s="235"/>
      <c r="Y21" s="235"/>
      <c r="Z21" s="234" t="str">
        <f>IF(IFERROR(INDEX(Ingredients!$C$11:$C$310, MATCH($BP21, Ingredients!$BI$11:$BI$310, 0)), "")="", "", IFERROR(INDEX(Ingredients!$C$11:$C$310, MATCH($BP21, Ingredients!$BI$11:$BI$310, 0)), ""))</f>
        <v/>
      </c>
      <c r="AA21" s="234"/>
      <c r="AB21" s="234"/>
      <c r="AC21" s="234"/>
      <c r="AD21" s="277" t="str">
        <f>IF(IFERROR(INDEX(Ingredients!$H$11:$H$310, MATCH($BP21, Ingredients!$BI$11:$BI$310, 0)), "")="", "", IFERROR(INDEX(Ingredients!$H$11:$H$310, MATCH($BP21, Ingredients!$BI$11:$BI$310, 0)), ""))</f>
        <v/>
      </c>
      <c r="AE21" s="277"/>
      <c r="AF21" s="277"/>
      <c r="AG21" s="277"/>
      <c r="AH21" s="277"/>
      <c r="AI21" s="234" t="str">
        <f>IF(IFERROR(INDEX(Ingredients!$I$11:$I$310, MATCH($BP21, Ingredients!$BI$11:$BI$310, 0)), "")="", "", IFERROR(INDEX(Ingredients!$I$11:$I$310, MATCH($BP21, Ingredients!$BI$11:$BI$310, 0)), ""))</f>
        <v/>
      </c>
      <c r="AJ21" s="234"/>
      <c r="AK21" s="234"/>
      <c r="AL21" s="234"/>
      <c r="AM21" s="234"/>
      <c r="AN21" s="234"/>
      <c r="AO21" s="234"/>
      <c r="AP21" s="234"/>
      <c r="AQ21" s="234"/>
      <c r="AR21" s="234"/>
      <c r="AS21" s="236"/>
      <c r="AT21" s="4"/>
      <c r="AU21" s="130"/>
      <c r="AV21" s="290"/>
      <c r="AW21" s="291"/>
      <c r="AX21" s="291"/>
      <c r="AY21" s="291"/>
      <c r="AZ21" s="291"/>
      <c r="BA21" s="291"/>
      <c r="BB21" s="291"/>
      <c r="BC21" s="291"/>
      <c r="BD21" s="291"/>
      <c r="BE21" s="291"/>
      <c r="BF21" s="283"/>
      <c r="BG21" s="283"/>
      <c r="BH21" s="284"/>
      <c r="BI21" s="131" t="str">
        <f t="shared" si="1"/>
        <v/>
      </c>
      <c r="BJ21" s="130"/>
      <c r="BN21" s="90" t="str">
        <f t="shared" si="2"/>
        <v/>
      </c>
      <c r="BP21" s="90">
        <f t="shared" si="3"/>
        <v>11</v>
      </c>
      <c r="BR21" s="99" t="str">
        <f>IF(Meals!$B21="", "", Meals!$B21)</f>
        <v/>
      </c>
      <c r="BV21" s="120" t="str">
        <f>Ingredients!$BO21</f>
        <v/>
      </c>
    </row>
    <row r="22" spans="1:74" x14ac:dyDescent="0.25">
      <c r="A22" s="4"/>
      <c r="B22" s="170" t="str">
        <f t="shared" si="0"/>
        <v/>
      </c>
      <c r="C22" s="233"/>
      <c r="D22" s="234" t="str">
        <f>IF(IFERROR(INDEX(Ingredients!$E$11:$E$310, MATCH($BP22, Ingredients!$BI$11:$BI$310, 0)), "")="", "", IFERROR(INDEX(Ingredients!$E$11:$E$310, MATCH($BP22, Ingredients!$BI$11:$BI$310, 0)), ""))</f>
        <v/>
      </c>
      <c r="E22" s="234"/>
      <c r="F22" s="234"/>
      <c r="G22" s="234"/>
      <c r="H22" s="234" t="str">
        <f>IF(IFERROR(INDEX(Ingredients!$B$11:$B$310, MATCH($BP22, Ingredients!$BI$11:$BI$310, 0)), "")="", "", IFERROR(INDEX(Ingredients!$B$11:$B$310, MATCH($BP22, Ingredients!$BI$11:$BI$310, 0)), ""))</f>
        <v/>
      </c>
      <c r="I22" s="234"/>
      <c r="J22" s="234"/>
      <c r="K22" s="234"/>
      <c r="L22" s="234"/>
      <c r="M22" s="234"/>
      <c r="N22" s="234"/>
      <c r="O22" s="234"/>
      <c r="P22" s="234"/>
      <c r="Q22" s="234"/>
      <c r="R22" s="276" t="str">
        <f>IF(IFERROR(INDEX(Ingredients!$BA$11:$BA$310, MATCH($BP22, Ingredients!$BI$11:$BI$310, 0)), "")="", "", IFERROR(INDEX(Ingredients!$BA$11:$BA$310, MATCH($BP22, Ingredients!$BI$11:$BI$310, 0)), ""))</f>
        <v/>
      </c>
      <c r="S22" s="276"/>
      <c r="T22" s="276"/>
      <c r="U22" s="276"/>
      <c r="V22" s="235" t="str">
        <f>IF(IFERROR(INDEX(Ingredients!$D$11:$D$310, MATCH($BP22, Ingredients!$BI$11:$BI$310, 0)), "")="", "", IFERROR(INDEX(Ingredients!$D$11:$D$310, MATCH($BP22, Ingredients!$BI$11:$BI$310, 0)), ""))</f>
        <v/>
      </c>
      <c r="W22" s="235"/>
      <c r="X22" s="235"/>
      <c r="Y22" s="235"/>
      <c r="Z22" s="234" t="str">
        <f>IF(IFERROR(INDEX(Ingredients!$C$11:$C$310, MATCH($BP22, Ingredients!$BI$11:$BI$310, 0)), "")="", "", IFERROR(INDEX(Ingredients!$C$11:$C$310, MATCH($BP22, Ingredients!$BI$11:$BI$310, 0)), ""))</f>
        <v/>
      </c>
      <c r="AA22" s="234"/>
      <c r="AB22" s="234"/>
      <c r="AC22" s="234"/>
      <c r="AD22" s="277" t="str">
        <f>IF(IFERROR(INDEX(Ingredients!$H$11:$H$310, MATCH($BP22, Ingredients!$BI$11:$BI$310, 0)), "")="", "", IFERROR(INDEX(Ingredients!$H$11:$H$310, MATCH($BP22, Ingredients!$BI$11:$BI$310, 0)), ""))</f>
        <v/>
      </c>
      <c r="AE22" s="277"/>
      <c r="AF22" s="277"/>
      <c r="AG22" s="277"/>
      <c r="AH22" s="277"/>
      <c r="AI22" s="234" t="str">
        <f>IF(IFERROR(INDEX(Ingredients!$I$11:$I$310, MATCH($BP22, Ingredients!$BI$11:$BI$310, 0)), "")="", "", IFERROR(INDEX(Ingredients!$I$11:$I$310, MATCH($BP22, Ingredients!$BI$11:$BI$310, 0)), ""))</f>
        <v/>
      </c>
      <c r="AJ22" s="234"/>
      <c r="AK22" s="234"/>
      <c r="AL22" s="234"/>
      <c r="AM22" s="234"/>
      <c r="AN22" s="234"/>
      <c r="AO22" s="234"/>
      <c r="AP22" s="234"/>
      <c r="AQ22" s="234"/>
      <c r="AR22" s="234"/>
      <c r="AS22" s="236"/>
      <c r="AT22" s="4"/>
      <c r="AU22" s="130"/>
      <c r="AV22" s="290"/>
      <c r="AW22" s="291"/>
      <c r="AX22" s="291"/>
      <c r="AY22" s="291"/>
      <c r="AZ22" s="291"/>
      <c r="BA22" s="291"/>
      <c r="BB22" s="291"/>
      <c r="BC22" s="291"/>
      <c r="BD22" s="291"/>
      <c r="BE22" s="291"/>
      <c r="BF22" s="283"/>
      <c r="BG22" s="283"/>
      <c r="BH22" s="284"/>
      <c r="BI22" s="131" t="str">
        <f t="shared" si="1"/>
        <v/>
      </c>
      <c r="BJ22" s="130"/>
      <c r="BN22" s="90" t="str">
        <f t="shared" si="2"/>
        <v/>
      </c>
      <c r="BP22" s="90">
        <f t="shared" si="3"/>
        <v>12</v>
      </c>
      <c r="BR22" s="99" t="str">
        <f>IF(Meals!$B22="", "", Meals!$B22)</f>
        <v/>
      </c>
      <c r="BV22" s="120" t="str">
        <f>Ingredients!$BO22</f>
        <v/>
      </c>
    </row>
    <row r="23" spans="1:74" x14ac:dyDescent="0.25">
      <c r="A23" s="4"/>
      <c r="B23" s="170" t="str">
        <f t="shared" si="0"/>
        <v/>
      </c>
      <c r="C23" s="233"/>
      <c r="D23" s="234" t="str">
        <f>IF(IFERROR(INDEX(Ingredients!$E$11:$E$310, MATCH($BP23, Ingredients!$BI$11:$BI$310, 0)), "")="", "", IFERROR(INDEX(Ingredients!$E$11:$E$310, MATCH($BP23, Ingredients!$BI$11:$BI$310, 0)), ""))</f>
        <v/>
      </c>
      <c r="E23" s="234"/>
      <c r="F23" s="234"/>
      <c r="G23" s="234"/>
      <c r="H23" s="234" t="str">
        <f>IF(IFERROR(INDEX(Ingredients!$B$11:$B$310, MATCH($BP23, Ingredients!$BI$11:$BI$310, 0)), "")="", "", IFERROR(INDEX(Ingredients!$B$11:$B$310, MATCH($BP23, Ingredients!$BI$11:$BI$310, 0)), ""))</f>
        <v/>
      </c>
      <c r="I23" s="234"/>
      <c r="J23" s="234"/>
      <c r="K23" s="234"/>
      <c r="L23" s="234"/>
      <c r="M23" s="234"/>
      <c r="N23" s="234"/>
      <c r="O23" s="234"/>
      <c r="P23" s="234"/>
      <c r="Q23" s="234"/>
      <c r="R23" s="276" t="str">
        <f>IF(IFERROR(INDEX(Ingredients!$BA$11:$BA$310, MATCH($BP23, Ingredients!$BI$11:$BI$310, 0)), "")="", "", IFERROR(INDEX(Ingredients!$BA$11:$BA$310, MATCH($BP23, Ingredients!$BI$11:$BI$310, 0)), ""))</f>
        <v/>
      </c>
      <c r="S23" s="276"/>
      <c r="T23" s="276"/>
      <c r="U23" s="276"/>
      <c r="V23" s="235" t="str">
        <f>IF(IFERROR(INDEX(Ingredients!$D$11:$D$310, MATCH($BP23, Ingredients!$BI$11:$BI$310, 0)), "")="", "", IFERROR(INDEX(Ingredients!$D$11:$D$310, MATCH($BP23, Ingredients!$BI$11:$BI$310, 0)), ""))</f>
        <v/>
      </c>
      <c r="W23" s="235"/>
      <c r="X23" s="235"/>
      <c r="Y23" s="235"/>
      <c r="Z23" s="234" t="str">
        <f>IF(IFERROR(INDEX(Ingredients!$C$11:$C$310, MATCH($BP23, Ingredients!$BI$11:$BI$310, 0)), "")="", "", IFERROR(INDEX(Ingredients!$C$11:$C$310, MATCH($BP23, Ingredients!$BI$11:$BI$310, 0)), ""))</f>
        <v/>
      </c>
      <c r="AA23" s="234"/>
      <c r="AB23" s="234"/>
      <c r="AC23" s="234"/>
      <c r="AD23" s="277" t="str">
        <f>IF(IFERROR(INDEX(Ingredients!$H$11:$H$310, MATCH($BP23, Ingredients!$BI$11:$BI$310, 0)), "")="", "", IFERROR(INDEX(Ingredients!$H$11:$H$310, MATCH($BP23, Ingredients!$BI$11:$BI$310, 0)), ""))</f>
        <v/>
      </c>
      <c r="AE23" s="277"/>
      <c r="AF23" s="277"/>
      <c r="AG23" s="277"/>
      <c r="AH23" s="277"/>
      <c r="AI23" s="234" t="str">
        <f>IF(IFERROR(INDEX(Ingredients!$I$11:$I$310, MATCH($BP23, Ingredients!$BI$11:$BI$310, 0)), "")="", "", IFERROR(INDEX(Ingredients!$I$11:$I$310, MATCH($BP23, Ingredients!$BI$11:$BI$310, 0)), ""))</f>
        <v/>
      </c>
      <c r="AJ23" s="234"/>
      <c r="AK23" s="234"/>
      <c r="AL23" s="234"/>
      <c r="AM23" s="234"/>
      <c r="AN23" s="234"/>
      <c r="AO23" s="234"/>
      <c r="AP23" s="234"/>
      <c r="AQ23" s="234"/>
      <c r="AR23" s="234"/>
      <c r="AS23" s="236"/>
      <c r="AT23" s="4"/>
      <c r="AU23" s="130"/>
      <c r="AV23" s="290"/>
      <c r="AW23" s="291"/>
      <c r="AX23" s="291"/>
      <c r="AY23" s="291"/>
      <c r="AZ23" s="291"/>
      <c r="BA23" s="291"/>
      <c r="BB23" s="291"/>
      <c r="BC23" s="291"/>
      <c r="BD23" s="291"/>
      <c r="BE23" s="291"/>
      <c r="BF23" s="283"/>
      <c r="BG23" s="283"/>
      <c r="BH23" s="284"/>
      <c r="BI23" s="131" t="str">
        <f t="shared" si="1"/>
        <v/>
      </c>
      <c r="BJ23" s="130"/>
      <c r="BN23" s="90" t="str">
        <f t="shared" si="2"/>
        <v/>
      </c>
      <c r="BP23" s="90">
        <f t="shared" si="3"/>
        <v>13</v>
      </c>
      <c r="BR23" s="99" t="str">
        <f>IF(Meals!$B23="", "", Meals!$B23)</f>
        <v/>
      </c>
      <c r="BV23" s="120" t="str">
        <f>Ingredients!$BO23</f>
        <v/>
      </c>
    </row>
    <row r="24" spans="1:74" x14ac:dyDescent="0.25">
      <c r="A24" s="4"/>
      <c r="B24" s="170" t="str">
        <f t="shared" si="0"/>
        <v/>
      </c>
      <c r="C24" s="233"/>
      <c r="D24" s="234" t="str">
        <f>IF(IFERROR(INDEX(Ingredients!$E$11:$E$310, MATCH($BP24, Ingredients!$BI$11:$BI$310, 0)), "")="", "", IFERROR(INDEX(Ingredients!$E$11:$E$310, MATCH($BP24, Ingredients!$BI$11:$BI$310, 0)), ""))</f>
        <v/>
      </c>
      <c r="E24" s="234"/>
      <c r="F24" s="234"/>
      <c r="G24" s="234"/>
      <c r="H24" s="234" t="str">
        <f>IF(IFERROR(INDEX(Ingredients!$B$11:$B$310, MATCH($BP24, Ingredients!$BI$11:$BI$310, 0)), "")="", "", IFERROR(INDEX(Ingredients!$B$11:$B$310, MATCH($BP24, Ingredients!$BI$11:$BI$310, 0)), ""))</f>
        <v/>
      </c>
      <c r="I24" s="234"/>
      <c r="J24" s="234"/>
      <c r="K24" s="234"/>
      <c r="L24" s="234"/>
      <c r="M24" s="234"/>
      <c r="N24" s="234"/>
      <c r="O24" s="234"/>
      <c r="P24" s="234"/>
      <c r="Q24" s="234"/>
      <c r="R24" s="276" t="str">
        <f>IF(IFERROR(INDEX(Ingredients!$BA$11:$BA$310, MATCH($BP24, Ingredients!$BI$11:$BI$310, 0)), "")="", "", IFERROR(INDEX(Ingredients!$BA$11:$BA$310, MATCH($BP24, Ingredients!$BI$11:$BI$310, 0)), ""))</f>
        <v/>
      </c>
      <c r="S24" s="276"/>
      <c r="T24" s="276"/>
      <c r="U24" s="276"/>
      <c r="V24" s="235" t="str">
        <f>IF(IFERROR(INDEX(Ingredients!$D$11:$D$310, MATCH($BP24, Ingredients!$BI$11:$BI$310, 0)), "")="", "", IFERROR(INDEX(Ingredients!$D$11:$D$310, MATCH($BP24, Ingredients!$BI$11:$BI$310, 0)), ""))</f>
        <v/>
      </c>
      <c r="W24" s="235"/>
      <c r="X24" s="235"/>
      <c r="Y24" s="235"/>
      <c r="Z24" s="234" t="str">
        <f>IF(IFERROR(INDEX(Ingredients!$C$11:$C$310, MATCH($BP24, Ingredients!$BI$11:$BI$310, 0)), "")="", "", IFERROR(INDEX(Ingredients!$C$11:$C$310, MATCH($BP24, Ingredients!$BI$11:$BI$310, 0)), ""))</f>
        <v/>
      </c>
      <c r="AA24" s="234"/>
      <c r="AB24" s="234"/>
      <c r="AC24" s="234"/>
      <c r="AD24" s="277" t="str">
        <f>IF(IFERROR(INDEX(Ingredients!$H$11:$H$310, MATCH($BP24, Ingredients!$BI$11:$BI$310, 0)), "")="", "", IFERROR(INDEX(Ingredients!$H$11:$H$310, MATCH($BP24, Ingredients!$BI$11:$BI$310, 0)), ""))</f>
        <v/>
      </c>
      <c r="AE24" s="277"/>
      <c r="AF24" s="277"/>
      <c r="AG24" s="277"/>
      <c r="AH24" s="277"/>
      <c r="AI24" s="234" t="str">
        <f>IF(IFERROR(INDEX(Ingredients!$I$11:$I$310, MATCH($BP24, Ingredients!$BI$11:$BI$310, 0)), "")="", "", IFERROR(INDEX(Ingredients!$I$11:$I$310, MATCH($BP24, Ingredients!$BI$11:$BI$310, 0)), ""))</f>
        <v/>
      </c>
      <c r="AJ24" s="234"/>
      <c r="AK24" s="234"/>
      <c r="AL24" s="234"/>
      <c r="AM24" s="234"/>
      <c r="AN24" s="234"/>
      <c r="AO24" s="234"/>
      <c r="AP24" s="234"/>
      <c r="AQ24" s="234"/>
      <c r="AR24" s="234"/>
      <c r="AS24" s="236"/>
      <c r="AT24" s="4"/>
      <c r="AU24" s="130"/>
      <c r="AV24" s="290"/>
      <c r="AW24" s="291"/>
      <c r="AX24" s="291"/>
      <c r="AY24" s="291"/>
      <c r="AZ24" s="291"/>
      <c r="BA24" s="291"/>
      <c r="BB24" s="291"/>
      <c r="BC24" s="291"/>
      <c r="BD24" s="291"/>
      <c r="BE24" s="291"/>
      <c r="BF24" s="283"/>
      <c r="BG24" s="283"/>
      <c r="BH24" s="284"/>
      <c r="BI24" s="131" t="str">
        <f t="shared" si="1"/>
        <v/>
      </c>
      <c r="BJ24" s="130"/>
      <c r="BN24" s="90" t="str">
        <f t="shared" si="2"/>
        <v/>
      </c>
      <c r="BP24" s="90">
        <f t="shared" si="3"/>
        <v>14</v>
      </c>
      <c r="BR24" s="99" t="str">
        <f>IF(Meals!$B24="", "", Meals!$B24)</f>
        <v/>
      </c>
      <c r="BV24" s="120" t="str">
        <f>Ingredients!$BO24</f>
        <v/>
      </c>
    </row>
    <row r="25" spans="1:74" x14ac:dyDescent="0.25">
      <c r="A25" s="4"/>
      <c r="B25" s="170" t="str">
        <f t="shared" si="0"/>
        <v/>
      </c>
      <c r="C25" s="233"/>
      <c r="D25" s="234" t="str">
        <f>IF(IFERROR(INDEX(Ingredients!$E$11:$E$310, MATCH($BP25, Ingredients!$BI$11:$BI$310, 0)), "")="", "", IFERROR(INDEX(Ingredients!$E$11:$E$310, MATCH($BP25, Ingredients!$BI$11:$BI$310, 0)), ""))</f>
        <v/>
      </c>
      <c r="E25" s="234"/>
      <c r="F25" s="234"/>
      <c r="G25" s="234"/>
      <c r="H25" s="234" t="str">
        <f>IF(IFERROR(INDEX(Ingredients!$B$11:$B$310, MATCH($BP25, Ingredients!$BI$11:$BI$310, 0)), "")="", "", IFERROR(INDEX(Ingredients!$B$11:$B$310, MATCH($BP25, Ingredients!$BI$11:$BI$310, 0)), ""))</f>
        <v/>
      </c>
      <c r="I25" s="234"/>
      <c r="J25" s="234"/>
      <c r="K25" s="234"/>
      <c r="L25" s="234"/>
      <c r="M25" s="234"/>
      <c r="N25" s="234"/>
      <c r="O25" s="234"/>
      <c r="P25" s="234"/>
      <c r="Q25" s="234"/>
      <c r="R25" s="276" t="str">
        <f>IF(IFERROR(INDEX(Ingredients!$BA$11:$BA$310, MATCH($BP25, Ingredients!$BI$11:$BI$310, 0)), "")="", "", IFERROR(INDEX(Ingredients!$BA$11:$BA$310, MATCH($BP25, Ingredients!$BI$11:$BI$310, 0)), ""))</f>
        <v/>
      </c>
      <c r="S25" s="276"/>
      <c r="T25" s="276"/>
      <c r="U25" s="276"/>
      <c r="V25" s="235" t="str">
        <f>IF(IFERROR(INDEX(Ingredients!$D$11:$D$310, MATCH($BP25, Ingredients!$BI$11:$BI$310, 0)), "")="", "", IFERROR(INDEX(Ingredients!$D$11:$D$310, MATCH($BP25, Ingredients!$BI$11:$BI$310, 0)), ""))</f>
        <v/>
      </c>
      <c r="W25" s="235"/>
      <c r="X25" s="235"/>
      <c r="Y25" s="235"/>
      <c r="Z25" s="234" t="str">
        <f>IF(IFERROR(INDEX(Ingredients!$C$11:$C$310, MATCH($BP25, Ingredients!$BI$11:$BI$310, 0)), "")="", "", IFERROR(INDEX(Ingredients!$C$11:$C$310, MATCH($BP25, Ingredients!$BI$11:$BI$310, 0)), ""))</f>
        <v/>
      </c>
      <c r="AA25" s="234"/>
      <c r="AB25" s="234"/>
      <c r="AC25" s="234"/>
      <c r="AD25" s="277" t="str">
        <f>IF(IFERROR(INDEX(Ingredients!$H$11:$H$310, MATCH($BP25, Ingredients!$BI$11:$BI$310, 0)), "")="", "", IFERROR(INDEX(Ingredients!$H$11:$H$310, MATCH($BP25, Ingredients!$BI$11:$BI$310, 0)), ""))</f>
        <v/>
      </c>
      <c r="AE25" s="277"/>
      <c r="AF25" s="277"/>
      <c r="AG25" s="277"/>
      <c r="AH25" s="277"/>
      <c r="AI25" s="234" t="str">
        <f>IF(IFERROR(INDEX(Ingredients!$I$11:$I$310, MATCH($BP25, Ingredients!$BI$11:$BI$310, 0)), "")="", "", IFERROR(INDEX(Ingredients!$I$11:$I$310, MATCH($BP25, Ingredients!$BI$11:$BI$310, 0)), ""))</f>
        <v/>
      </c>
      <c r="AJ25" s="234"/>
      <c r="AK25" s="234"/>
      <c r="AL25" s="234"/>
      <c r="AM25" s="234"/>
      <c r="AN25" s="234"/>
      <c r="AO25" s="234"/>
      <c r="AP25" s="234"/>
      <c r="AQ25" s="234"/>
      <c r="AR25" s="234"/>
      <c r="AS25" s="236"/>
      <c r="AT25" s="4"/>
      <c r="AU25" s="130"/>
      <c r="AV25" s="292"/>
      <c r="AW25" s="293"/>
      <c r="AX25" s="293"/>
      <c r="AY25" s="293"/>
      <c r="AZ25" s="293"/>
      <c r="BA25" s="293"/>
      <c r="BB25" s="293"/>
      <c r="BC25" s="293"/>
      <c r="BD25" s="293"/>
      <c r="BE25" s="293"/>
      <c r="BF25" s="285"/>
      <c r="BG25" s="285"/>
      <c r="BH25" s="286"/>
      <c r="BI25" s="131" t="str">
        <f t="shared" si="1"/>
        <v/>
      </c>
      <c r="BJ25" s="130"/>
      <c r="BN25" s="3" t="str">
        <f t="shared" si="2"/>
        <v/>
      </c>
      <c r="BP25" s="90">
        <f t="shared" si="3"/>
        <v>15</v>
      </c>
      <c r="BR25" s="99" t="str">
        <f>IF(Meals!$B25="", "", Meals!$B25)</f>
        <v/>
      </c>
      <c r="BV25" s="120" t="str">
        <f>Ingredients!$BO25</f>
        <v/>
      </c>
    </row>
    <row r="26" spans="1:74" x14ac:dyDescent="0.25">
      <c r="A26" s="4"/>
      <c r="B26" s="170" t="str">
        <f t="shared" si="0"/>
        <v/>
      </c>
      <c r="C26" s="233"/>
      <c r="D26" s="234" t="str">
        <f>IF(IFERROR(INDEX(Ingredients!$E$11:$E$310, MATCH($BP26, Ingredients!$BI$11:$BI$310, 0)), "")="", "", IFERROR(INDEX(Ingredients!$E$11:$E$310, MATCH($BP26, Ingredients!$BI$11:$BI$310, 0)), ""))</f>
        <v/>
      </c>
      <c r="E26" s="234"/>
      <c r="F26" s="234"/>
      <c r="G26" s="234"/>
      <c r="H26" s="234" t="str">
        <f>IF(IFERROR(INDEX(Ingredients!$B$11:$B$310, MATCH($BP26, Ingredients!$BI$11:$BI$310, 0)), "")="", "", IFERROR(INDEX(Ingredients!$B$11:$B$310, MATCH($BP26, Ingredients!$BI$11:$BI$310, 0)), ""))</f>
        <v/>
      </c>
      <c r="I26" s="234"/>
      <c r="J26" s="234"/>
      <c r="K26" s="234"/>
      <c r="L26" s="234"/>
      <c r="M26" s="234"/>
      <c r="N26" s="234"/>
      <c r="O26" s="234"/>
      <c r="P26" s="234"/>
      <c r="Q26" s="234"/>
      <c r="R26" s="276" t="str">
        <f>IF(IFERROR(INDEX(Ingredients!$BA$11:$BA$310, MATCH($BP26, Ingredients!$BI$11:$BI$310, 0)), "")="", "", IFERROR(INDEX(Ingredients!$BA$11:$BA$310, MATCH($BP26, Ingredients!$BI$11:$BI$310, 0)), ""))</f>
        <v/>
      </c>
      <c r="S26" s="276"/>
      <c r="T26" s="276"/>
      <c r="U26" s="276"/>
      <c r="V26" s="235" t="str">
        <f>IF(IFERROR(INDEX(Ingredients!$D$11:$D$310, MATCH($BP26, Ingredients!$BI$11:$BI$310, 0)), "")="", "", IFERROR(INDEX(Ingredients!$D$11:$D$310, MATCH($BP26, Ingredients!$BI$11:$BI$310, 0)), ""))</f>
        <v/>
      </c>
      <c r="W26" s="235"/>
      <c r="X26" s="235"/>
      <c r="Y26" s="235"/>
      <c r="Z26" s="234" t="str">
        <f>IF(IFERROR(INDEX(Ingredients!$C$11:$C$310, MATCH($BP26, Ingredients!$BI$11:$BI$310, 0)), "")="", "", IFERROR(INDEX(Ingredients!$C$11:$C$310, MATCH($BP26, Ingredients!$BI$11:$BI$310, 0)), ""))</f>
        <v/>
      </c>
      <c r="AA26" s="234"/>
      <c r="AB26" s="234"/>
      <c r="AC26" s="234"/>
      <c r="AD26" s="277" t="str">
        <f>IF(IFERROR(INDEX(Ingredients!$H$11:$H$310, MATCH($BP26, Ingredients!$BI$11:$BI$310, 0)), "")="", "", IFERROR(INDEX(Ingredients!$H$11:$H$310, MATCH($BP26, Ingredients!$BI$11:$BI$310, 0)), ""))</f>
        <v/>
      </c>
      <c r="AE26" s="277"/>
      <c r="AF26" s="277"/>
      <c r="AG26" s="277"/>
      <c r="AH26" s="277"/>
      <c r="AI26" s="234" t="str">
        <f>IF(IFERROR(INDEX(Ingredients!$I$11:$I$310, MATCH($BP26, Ingredients!$BI$11:$BI$310, 0)), "")="", "", IFERROR(INDEX(Ingredients!$I$11:$I$310, MATCH($BP26, Ingredients!$BI$11:$BI$310, 0)), ""))</f>
        <v/>
      </c>
      <c r="AJ26" s="234"/>
      <c r="AK26" s="234"/>
      <c r="AL26" s="234"/>
      <c r="AM26" s="234"/>
      <c r="AN26" s="234"/>
      <c r="AO26" s="234"/>
      <c r="AP26" s="234"/>
      <c r="AQ26" s="234"/>
      <c r="AR26" s="234"/>
      <c r="AS26" s="236"/>
      <c r="AT26" s="4"/>
      <c r="AU26" s="130"/>
      <c r="AV26" s="130"/>
      <c r="AW26" s="130"/>
      <c r="AX26" s="130"/>
      <c r="AY26" s="130"/>
      <c r="AZ26" s="130"/>
      <c r="BA26" s="130"/>
      <c r="BB26" s="130"/>
      <c r="BC26" s="130"/>
      <c r="BD26" s="130"/>
      <c r="BE26" s="130"/>
      <c r="BF26" s="130"/>
      <c r="BG26" s="130"/>
      <c r="BH26" s="130"/>
      <c r="BI26" s="130"/>
      <c r="BJ26" s="130"/>
      <c r="BP26" s="90">
        <f t="shared" si="3"/>
        <v>16</v>
      </c>
      <c r="BR26" s="99" t="str">
        <f>IF(Meals!$B26="", "", Meals!$B26)</f>
        <v/>
      </c>
      <c r="BV26" s="120" t="str">
        <f>Ingredients!$BO26</f>
        <v/>
      </c>
    </row>
    <row r="27" spans="1:74" x14ac:dyDescent="0.25">
      <c r="A27" s="4"/>
      <c r="B27" s="170" t="str">
        <f t="shared" si="0"/>
        <v/>
      </c>
      <c r="C27" s="233"/>
      <c r="D27" s="234" t="str">
        <f>IF(IFERROR(INDEX(Ingredients!$E$11:$E$310, MATCH($BP27, Ingredients!$BI$11:$BI$310, 0)), "")="", "", IFERROR(INDEX(Ingredients!$E$11:$E$310, MATCH($BP27, Ingredients!$BI$11:$BI$310, 0)), ""))</f>
        <v/>
      </c>
      <c r="E27" s="234"/>
      <c r="F27" s="234"/>
      <c r="G27" s="234"/>
      <c r="H27" s="234" t="str">
        <f>IF(IFERROR(INDEX(Ingredients!$B$11:$B$310, MATCH($BP27, Ingredients!$BI$11:$BI$310, 0)), "")="", "", IFERROR(INDEX(Ingredients!$B$11:$B$310, MATCH($BP27, Ingredients!$BI$11:$BI$310, 0)), ""))</f>
        <v/>
      </c>
      <c r="I27" s="234"/>
      <c r="J27" s="234"/>
      <c r="K27" s="234"/>
      <c r="L27" s="234"/>
      <c r="M27" s="234"/>
      <c r="N27" s="234"/>
      <c r="O27" s="234"/>
      <c r="P27" s="234"/>
      <c r="Q27" s="234"/>
      <c r="R27" s="276" t="str">
        <f>IF(IFERROR(INDEX(Ingredients!$BA$11:$BA$310, MATCH($BP27, Ingredients!$BI$11:$BI$310, 0)), "")="", "", IFERROR(INDEX(Ingredients!$BA$11:$BA$310, MATCH($BP27, Ingredients!$BI$11:$BI$310, 0)), ""))</f>
        <v/>
      </c>
      <c r="S27" s="276"/>
      <c r="T27" s="276"/>
      <c r="U27" s="276"/>
      <c r="V27" s="235" t="str">
        <f>IF(IFERROR(INDEX(Ingredients!$D$11:$D$310, MATCH($BP27, Ingredients!$BI$11:$BI$310, 0)), "")="", "", IFERROR(INDEX(Ingredients!$D$11:$D$310, MATCH($BP27, Ingredients!$BI$11:$BI$310, 0)), ""))</f>
        <v/>
      </c>
      <c r="W27" s="235"/>
      <c r="X27" s="235"/>
      <c r="Y27" s="235"/>
      <c r="Z27" s="234" t="str">
        <f>IF(IFERROR(INDEX(Ingredients!$C$11:$C$310, MATCH($BP27, Ingredients!$BI$11:$BI$310, 0)), "")="", "", IFERROR(INDEX(Ingredients!$C$11:$C$310, MATCH($BP27, Ingredients!$BI$11:$BI$310, 0)), ""))</f>
        <v/>
      </c>
      <c r="AA27" s="234"/>
      <c r="AB27" s="234"/>
      <c r="AC27" s="234"/>
      <c r="AD27" s="277" t="str">
        <f>IF(IFERROR(INDEX(Ingredients!$H$11:$H$310, MATCH($BP27, Ingredients!$BI$11:$BI$310, 0)), "")="", "", IFERROR(INDEX(Ingredients!$H$11:$H$310, MATCH($BP27, Ingredients!$BI$11:$BI$310, 0)), ""))</f>
        <v/>
      </c>
      <c r="AE27" s="277"/>
      <c r="AF27" s="277"/>
      <c r="AG27" s="277"/>
      <c r="AH27" s="277"/>
      <c r="AI27" s="234" t="str">
        <f>IF(IFERROR(INDEX(Ingredients!$I$11:$I$310, MATCH($BP27, Ingredients!$BI$11:$BI$310, 0)), "")="", "", IFERROR(INDEX(Ingredients!$I$11:$I$310, MATCH($BP27, Ingredients!$BI$11:$BI$310, 0)), ""))</f>
        <v/>
      </c>
      <c r="AJ27" s="234"/>
      <c r="AK27" s="234"/>
      <c r="AL27" s="234"/>
      <c r="AM27" s="234"/>
      <c r="AN27" s="234"/>
      <c r="AO27" s="234"/>
      <c r="AP27" s="234"/>
      <c r="AQ27" s="234"/>
      <c r="AR27" s="234"/>
      <c r="AS27" s="236"/>
      <c r="AT27" s="4"/>
      <c r="AU27" s="130"/>
      <c r="AV27" s="130"/>
      <c r="AW27" s="130"/>
      <c r="AX27" s="130"/>
      <c r="AY27" s="130"/>
      <c r="AZ27" s="130"/>
      <c r="BA27" s="278" t="s">
        <v>93</v>
      </c>
      <c r="BB27" s="278"/>
      <c r="BC27" s="278"/>
      <c r="BD27" s="278"/>
      <c r="BE27" s="278"/>
      <c r="BF27" s="278"/>
      <c r="BG27" s="278"/>
      <c r="BH27" s="278"/>
      <c r="BI27" s="130"/>
      <c r="BJ27" s="130"/>
      <c r="BP27" s="90">
        <f t="shared" si="3"/>
        <v>17</v>
      </c>
      <c r="BR27" s="99" t="str">
        <f>IF(Meals!$B27="", "", Meals!$B27)</f>
        <v/>
      </c>
      <c r="BV27" s="120" t="str">
        <f>Ingredients!$BO27</f>
        <v/>
      </c>
    </row>
    <row r="28" spans="1:74" x14ac:dyDescent="0.25">
      <c r="A28" s="4"/>
      <c r="B28" s="170" t="str">
        <f t="shared" si="0"/>
        <v/>
      </c>
      <c r="C28" s="233"/>
      <c r="D28" s="234" t="str">
        <f>IF(IFERROR(INDEX(Ingredients!$E$11:$E$310, MATCH($BP28, Ingredients!$BI$11:$BI$310, 0)), "")="", "", IFERROR(INDEX(Ingredients!$E$11:$E$310, MATCH($BP28, Ingredients!$BI$11:$BI$310, 0)), ""))</f>
        <v/>
      </c>
      <c r="E28" s="234"/>
      <c r="F28" s="234"/>
      <c r="G28" s="234"/>
      <c r="H28" s="234" t="str">
        <f>IF(IFERROR(INDEX(Ingredients!$B$11:$B$310, MATCH($BP28, Ingredients!$BI$11:$BI$310, 0)), "")="", "", IFERROR(INDEX(Ingredients!$B$11:$B$310, MATCH($BP28, Ingredients!$BI$11:$BI$310, 0)), ""))</f>
        <v/>
      </c>
      <c r="I28" s="234"/>
      <c r="J28" s="234"/>
      <c r="K28" s="234"/>
      <c r="L28" s="234"/>
      <c r="M28" s="234"/>
      <c r="N28" s="234"/>
      <c r="O28" s="234"/>
      <c r="P28" s="234"/>
      <c r="Q28" s="234"/>
      <c r="R28" s="276" t="str">
        <f>IF(IFERROR(INDEX(Ingredients!$BA$11:$BA$310, MATCH($BP28, Ingredients!$BI$11:$BI$310, 0)), "")="", "", IFERROR(INDEX(Ingredients!$BA$11:$BA$310, MATCH($BP28, Ingredients!$BI$11:$BI$310, 0)), ""))</f>
        <v/>
      </c>
      <c r="S28" s="276"/>
      <c r="T28" s="276"/>
      <c r="U28" s="276"/>
      <c r="V28" s="235" t="str">
        <f>IF(IFERROR(INDEX(Ingredients!$D$11:$D$310, MATCH($BP28, Ingredients!$BI$11:$BI$310, 0)), "")="", "", IFERROR(INDEX(Ingredients!$D$11:$D$310, MATCH($BP28, Ingredients!$BI$11:$BI$310, 0)), ""))</f>
        <v/>
      </c>
      <c r="W28" s="235"/>
      <c r="X28" s="235"/>
      <c r="Y28" s="235"/>
      <c r="Z28" s="234" t="str">
        <f>IF(IFERROR(INDEX(Ingredients!$C$11:$C$310, MATCH($BP28, Ingredients!$BI$11:$BI$310, 0)), "")="", "", IFERROR(INDEX(Ingredients!$C$11:$C$310, MATCH($BP28, Ingredients!$BI$11:$BI$310, 0)), ""))</f>
        <v/>
      </c>
      <c r="AA28" s="234"/>
      <c r="AB28" s="234"/>
      <c r="AC28" s="234"/>
      <c r="AD28" s="277" t="str">
        <f>IF(IFERROR(INDEX(Ingredients!$H$11:$H$310, MATCH($BP28, Ingredients!$BI$11:$BI$310, 0)), "")="", "", IFERROR(INDEX(Ingredients!$H$11:$H$310, MATCH($BP28, Ingredients!$BI$11:$BI$310, 0)), ""))</f>
        <v/>
      </c>
      <c r="AE28" s="277"/>
      <c r="AF28" s="277"/>
      <c r="AG28" s="277"/>
      <c r="AH28" s="277"/>
      <c r="AI28" s="234" t="str">
        <f>IF(IFERROR(INDEX(Ingredients!$I$11:$I$310, MATCH($BP28, Ingredients!$BI$11:$BI$310, 0)), "")="", "", IFERROR(INDEX(Ingredients!$I$11:$I$310, MATCH($BP28, Ingredients!$BI$11:$BI$310, 0)), ""))</f>
        <v/>
      </c>
      <c r="AJ28" s="234"/>
      <c r="AK28" s="234"/>
      <c r="AL28" s="234"/>
      <c r="AM28" s="234"/>
      <c r="AN28" s="234"/>
      <c r="AO28" s="234"/>
      <c r="AP28" s="234"/>
      <c r="AQ28" s="234"/>
      <c r="AR28" s="234"/>
      <c r="AS28" s="236"/>
      <c r="AT28" s="4"/>
      <c r="AU28" s="130"/>
      <c r="AV28" s="189" t="s">
        <v>92</v>
      </c>
      <c r="AW28" s="190"/>
      <c r="AX28" s="190"/>
      <c r="AY28" s="190"/>
      <c r="AZ28" s="191"/>
      <c r="BA28" s="195"/>
      <c r="BB28" s="272"/>
      <c r="BC28" s="272"/>
      <c r="BD28" s="272"/>
      <c r="BE28" s="272"/>
      <c r="BF28" s="272"/>
      <c r="BG28" s="272"/>
      <c r="BH28" s="196"/>
      <c r="BI28" s="131" t="str">
        <f>IF($BA28="", "", IF(COUNTIF($BV$11:$BV$310, $BA28)=0, $BP$9, $BP$8))</f>
        <v/>
      </c>
      <c r="BJ28" s="130"/>
      <c r="BP28" s="90">
        <f t="shared" si="3"/>
        <v>18</v>
      </c>
      <c r="BR28" s="99" t="str">
        <f>IF(Meals!$B28="", "", Meals!$B28)</f>
        <v/>
      </c>
      <c r="BV28" s="120" t="str">
        <f>Ingredients!$BO28</f>
        <v/>
      </c>
    </row>
    <row r="29" spans="1:74" x14ac:dyDescent="0.25">
      <c r="A29" s="4"/>
      <c r="B29" s="170" t="str">
        <f t="shared" si="0"/>
        <v/>
      </c>
      <c r="C29" s="233"/>
      <c r="D29" s="234" t="str">
        <f>IF(IFERROR(INDEX(Ingredients!$E$11:$E$310, MATCH($BP29, Ingredients!$BI$11:$BI$310, 0)), "")="", "", IFERROR(INDEX(Ingredients!$E$11:$E$310, MATCH($BP29, Ingredients!$BI$11:$BI$310, 0)), ""))</f>
        <v/>
      </c>
      <c r="E29" s="234"/>
      <c r="F29" s="234"/>
      <c r="G29" s="234"/>
      <c r="H29" s="234" t="str">
        <f>IF(IFERROR(INDEX(Ingredients!$B$11:$B$310, MATCH($BP29, Ingredients!$BI$11:$BI$310, 0)), "")="", "", IFERROR(INDEX(Ingredients!$B$11:$B$310, MATCH($BP29, Ingredients!$BI$11:$BI$310, 0)), ""))</f>
        <v/>
      </c>
      <c r="I29" s="234"/>
      <c r="J29" s="234"/>
      <c r="K29" s="234"/>
      <c r="L29" s="234"/>
      <c r="M29" s="234"/>
      <c r="N29" s="234"/>
      <c r="O29" s="234"/>
      <c r="P29" s="234"/>
      <c r="Q29" s="234"/>
      <c r="R29" s="276" t="str">
        <f>IF(IFERROR(INDEX(Ingredients!$BA$11:$BA$310, MATCH($BP29, Ingredients!$BI$11:$BI$310, 0)), "")="", "", IFERROR(INDEX(Ingredients!$BA$11:$BA$310, MATCH($BP29, Ingredients!$BI$11:$BI$310, 0)), ""))</f>
        <v/>
      </c>
      <c r="S29" s="276"/>
      <c r="T29" s="276"/>
      <c r="U29" s="276"/>
      <c r="V29" s="235" t="str">
        <f>IF(IFERROR(INDEX(Ingredients!$D$11:$D$310, MATCH($BP29, Ingredients!$BI$11:$BI$310, 0)), "")="", "", IFERROR(INDEX(Ingredients!$D$11:$D$310, MATCH($BP29, Ingredients!$BI$11:$BI$310, 0)), ""))</f>
        <v/>
      </c>
      <c r="W29" s="235"/>
      <c r="X29" s="235"/>
      <c r="Y29" s="235"/>
      <c r="Z29" s="234" t="str">
        <f>IF(IFERROR(INDEX(Ingredients!$C$11:$C$310, MATCH($BP29, Ingredients!$BI$11:$BI$310, 0)), "")="", "", IFERROR(INDEX(Ingredients!$C$11:$C$310, MATCH($BP29, Ingredients!$BI$11:$BI$310, 0)), ""))</f>
        <v/>
      </c>
      <c r="AA29" s="234"/>
      <c r="AB29" s="234"/>
      <c r="AC29" s="234"/>
      <c r="AD29" s="277" t="str">
        <f>IF(IFERROR(INDEX(Ingredients!$H$11:$H$310, MATCH($BP29, Ingredients!$BI$11:$BI$310, 0)), "")="", "", IFERROR(INDEX(Ingredients!$H$11:$H$310, MATCH($BP29, Ingredients!$BI$11:$BI$310, 0)), ""))</f>
        <v/>
      </c>
      <c r="AE29" s="277"/>
      <c r="AF29" s="277"/>
      <c r="AG29" s="277"/>
      <c r="AH29" s="277"/>
      <c r="AI29" s="234" t="str">
        <f>IF(IFERROR(INDEX(Ingredients!$I$11:$I$310, MATCH($BP29, Ingredients!$BI$11:$BI$310, 0)), "")="", "", IFERROR(INDEX(Ingredients!$I$11:$I$310, MATCH($BP29, Ingredients!$BI$11:$BI$310, 0)), ""))</f>
        <v/>
      </c>
      <c r="AJ29" s="234"/>
      <c r="AK29" s="234"/>
      <c r="AL29" s="234"/>
      <c r="AM29" s="234"/>
      <c r="AN29" s="234"/>
      <c r="AO29" s="234"/>
      <c r="AP29" s="234"/>
      <c r="AQ29" s="234"/>
      <c r="AR29" s="234"/>
      <c r="AS29" s="236"/>
      <c r="AT29" s="4"/>
      <c r="AU29" s="130"/>
      <c r="AV29" s="130"/>
      <c r="AW29" s="130"/>
      <c r="AX29" s="130"/>
      <c r="AY29" s="130"/>
      <c r="AZ29" s="130"/>
      <c r="BA29" s="130"/>
      <c r="BB29" s="130"/>
      <c r="BC29" s="130"/>
      <c r="BD29" s="130"/>
      <c r="BE29" s="130"/>
      <c r="BF29" s="130"/>
      <c r="BG29" s="130"/>
      <c r="BH29" s="130"/>
      <c r="BI29" s="130"/>
      <c r="BJ29" s="130"/>
      <c r="BP29" s="90">
        <f t="shared" si="3"/>
        <v>19</v>
      </c>
      <c r="BR29" s="99" t="str">
        <f>IF(Meals!$B29="", "", Meals!$B29)</f>
        <v/>
      </c>
      <c r="BV29" s="120" t="str">
        <f>Ingredients!$BO29</f>
        <v/>
      </c>
    </row>
    <row r="30" spans="1:74" x14ac:dyDescent="0.25">
      <c r="A30" s="4"/>
      <c r="B30" s="170" t="str">
        <f t="shared" si="0"/>
        <v/>
      </c>
      <c r="C30" s="233"/>
      <c r="D30" s="234" t="str">
        <f>IF(IFERROR(INDEX(Ingredients!$E$11:$E$310, MATCH($BP30, Ingredients!$BI$11:$BI$310, 0)), "")="", "", IFERROR(INDEX(Ingredients!$E$11:$E$310, MATCH($BP30, Ingredients!$BI$11:$BI$310, 0)), ""))</f>
        <v/>
      </c>
      <c r="E30" s="234"/>
      <c r="F30" s="234"/>
      <c r="G30" s="234"/>
      <c r="H30" s="234" t="str">
        <f>IF(IFERROR(INDEX(Ingredients!$B$11:$B$310, MATCH($BP30, Ingredients!$BI$11:$BI$310, 0)), "")="", "", IFERROR(INDEX(Ingredients!$B$11:$B$310, MATCH($BP30, Ingredients!$BI$11:$BI$310, 0)), ""))</f>
        <v/>
      </c>
      <c r="I30" s="234"/>
      <c r="J30" s="234"/>
      <c r="K30" s="234"/>
      <c r="L30" s="234"/>
      <c r="M30" s="234"/>
      <c r="N30" s="234"/>
      <c r="O30" s="234"/>
      <c r="P30" s="234"/>
      <c r="Q30" s="234"/>
      <c r="R30" s="276" t="str">
        <f>IF(IFERROR(INDEX(Ingredients!$BA$11:$BA$310, MATCH($BP30, Ingredients!$BI$11:$BI$310, 0)), "")="", "", IFERROR(INDEX(Ingredients!$BA$11:$BA$310, MATCH($BP30, Ingredients!$BI$11:$BI$310, 0)), ""))</f>
        <v/>
      </c>
      <c r="S30" s="276"/>
      <c r="T30" s="276"/>
      <c r="U30" s="276"/>
      <c r="V30" s="235" t="str">
        <f>IF(IFERROR(INDEX(Ingredients!$D$11:$D$310, MATCH($BP30, Ingredients!$BI$11:$BI$310, 0)), "")="", "", IFERROR(INDEX(Ingredients!$D$11:$D$310, MATCH($BP30, Ingredients!$BI$11:$BI$310, 0)), ""))</f>
        <v/>
      </c>
      <c r="W30" s="235"/>
      <c r="X30" s="235"/>
      <c r="Y30" s="235"/>
      <c r="Z30" s="234" t="str">
        <f>IF(IFERROR(INDEX(Ingredients!$C$11:$C$310, MATCH($BP30, Ingredients!$BI$11:$BI$310, 0)), "")="", "", IFERROR(INDEX(Ingredients!$C$11:$C$310, MATCH($BP30, Ingredients!$BI$11:$BI$310, 0)), ""))</f>
        <v/>
      </c>
      <c r="AA30" s="234"/>
      <c r="AB30" s="234"/>
      <c r="AC30" s="234"/>
      <c r="AD30" s="277" t="str">
        <f>IF(IFERROR(INDEX(Ingredients!$H$11:$H$310, MATCH($BP30, Ingredients!$BI$11:$BI$310, 0)), "")="", "", IFERROR(INDEX(Ingredients!$H$11:$H$310, MATCH($BP30, Ingredients!$BI$11:$BI$310, 0)), ""))</f>
        <v/>
      </c>
      <c r="AE30" s="277"/>
      <c r="AF30" s="277"/>
      <c r="AG30" s="277"/>
      <c r="AH30" s="277"/>
      <c r="AI30" s="234" t="str">
        <f>IF(IFERROR(INDEX(Ingredients!$I$11:$I$310, MATCH($BP30, Ingredients!$BI$11:$BI$310, 0)), "")="", "", IFERROR(INDEX(Ingredients!$I$11:$I$310, MATCH($BP30, Ingredients!$BI$11:$BI$310, 0)), ""))</f>
        <v/>
      </c>
      <c r="AJ30" s="234"/>
      <c r="AK30" s="234"/>
      <c r="AL30" s="234"/>
      <c r="AM30" s="234"/>
      <c r="AN30" s="234"/>
      <c r="AO30" s="234"/>
      <c r="AP30" s="234"/>
      <c r="AQ30" s="234"/>
      <c r="AR30" s="234"/>
      <c r="AS30" s="236"/>
      <c r="AT30" s="4"/>
      <c r="AU30" s="130"/>
      <c r="AV30" s="189" t="s">
        <v>99</v>
      </c>
      <c r="AW30" s="190"/>
      <c r="AX30" s="190"/>
      <c r="AY30" s="190"/>
      <c r="AZ30" s="190"/>
      <c r="BA30" s="190"/>
      <c r="BB30" s="190"/>
      <c r="BC30" s="190"/>
      <c r="BD30" s="190"/>
      <c r="BE30" s="191"/>
      <c r="BF30" s="273" t="s">
        <v>79</v>
      </c>
      <c r="BG30" s="274"/>
      <c r="BH30" s="275"/>
      <c r="BI30" s="131" t="str">
        <f>IF(OR($BF30="", COUNTIF($BR$5:$BR$6, $BF30)=0), $BP$9, $BP$8)</f>
        <v>✓</v>
      </c>
      <c r="BJ30" s="130"/>
      <c r="BP30" s="90">
        <f t="shared" si="3"/>
        <v>20</v>
      </c>
      <c r="BR30" s="99" t="str">
        <f>IF(Meals!$B30="", "", Meals!$B30)</f>
        <v/>
      </c>
      <c r="BV30" s="120" t="str">
        <f>Ingredients!$BO30</f>
        <v/>
      </c>
    </row>
    <row r="31" spans="1:74" x14ac:dyDescent="0.25">
      <c r="A31" s="4"/>
      <c r="B31" s="170" t="str">
        <f t="shared" si="0"/>
        <v/>
      </c>
      <c r="C31" s="233"/>
      <c r="D31" s="234" t="str">
        <f>IF(IFERROR(INDEX(Ingredients!$E$11:$E$310, MATCH($BP31, Ingredients!$BI$11:$BI$310, 0)), "")="", "", IFERROR(INDEX(Ingredients!$E$11:$E$310, MATCH($BP31, Ingredients!$BI$11:$BI$310, 0)), ""))</f>
        <v/>
      </c>
      <c r="E31" s="234"/>
      <c r="F31" s="234"/>
      <c r="G31" s="234"/>
      <c r="H31" s="234" t="str">
        <f>IF(IFERROR(INDEX(Ingredients!$B$11:$B$310, MATCH($BP31, Ingredients!$BI$11:$BI$310, 0)), "")="", "", IFERROR(INDEX(Ingredients!$B$11:$B$310, MATCH($BP31, Ingredients!$BI$11:$BI$310, 0)), ""))</f>
        <v/>
      </c>
      <c r="I31" s="234"/>
      <c r="J31" s="234"/>
      <c r="K31" s="234"/>
      <c r="L31" s="234"/>
      <c r="M31" s="234"/>
      <c r="N31" s="234"/>
      <c r="O31" s="234"/>
      <c r="P31" s="234"/>
      <c r="Q31" s="234"/>
      <c r="R31" s="276" t="str">
        <f>IF(IFERROR(INDEX(Ingredients!$BA$11:$BA$310, MATCH($BP31, Ingredients!$BI$11:$BI$310, 0)), "")="", "", IFERROR(INDEX(Ingredients!$BA$11:$BA$310, MATCH($BP31, Ingredients!$BI$11:$BI$310, 0)), ""))</f>
        <v/>
      </c>
      <c r="S31" s="276"/>
      <c r="T31" s="276"/>
      <c r="U31" s="276"/>
      <c r="V31" s="235" t="str">
        <f>IF(IFERROR(INDEX(Ingredients!$D$11:$D$310, MATCH($BP31, Ingredients!$BI$11:$BI$310, 0)), "")="", "", IFERROR(INDEX(Ingredients!$D$11:$D$310, MATCH($BP31, Ingredients!$BI$11:$BI$310, 0)), ""))</f>
        <v/>
      </c>
      <c r="W31" s="235"/>
      <c r="X31" s="235"/>
      <c r="Y31" s="235"/>
      <c r="Z31" s="234" t="str">
        <f>IF(IFERROR(INDEX(Ingredients!$C$11:$C$310, MATCH($BP31, Ingredients!$BI$11:$BI$310, 0)), "")="", "", IFERROR(INDEX(Ingredients!$C$11:$C$310, MATCH($BP31, Ingredients!$BI$11:$BI$310, 0)), ""))</f>
        <v/>
      </c>
      <c r="AA31" s="234"/>
      <c r="AB31" s="234"/>
      <c r="AC31" s="234"/>
      <c r="AD31" s="277" t="str">
        <f>IF(IFERROR(INDEX(Ingredients!$H$11:$H$310, MATCH($BP31, Ingredients!$BI$11:$BI$310, 0)), "")="", "", IFERROR(INDEX(Ingredients!$H$11:$H$310, MATCH($BP31, Ingredients!$BI$11:$BI$310, 0)), ""))</f>
        <v/>
      </c>
      <c r="AE31" s="277"/>
      <c r="AF31" s="277"/>
      <c r="AG31" s="277"/>
      <c r="AH31" s="277"/>
      <c r="AI31" s="234" t="str">
        <f>IF(IFERROR(INDEX(Ingredients!$I$11:$I$310, MATCH($BP31, Ingredients!$BI$11:$BI$310, 0)), "")="", "", IFERROR(INDEX(Ingredients!$I$11:$I$310, MATCH($BP31, Ingredients!$BI$11:$BI$310, 0)), ""))</f>
        <v/>
      </c>
      <c r="AJ31" s="234"/>
      <c r="AK31" s="234"/>
      <c r="AL31" s="234"/>
      <c r="AM31" s="234"/>
      <c r="AN31" s="234"/>
      <c r="AO31" s="234"/>
      <c r="AP31" s="234"/>
      <c r="AQ31" s="234"/>
      <c r="AR31" s="234"/>
      <c r="AS31" s="236"/>
      <c r="AT31" s="4"/>
      <c r="AU31" s="130"/>
      <c r="AV31" s="130"/>
      <c r="AW31" s="130"/>
      <c r="AX31" s="130"/>
      <c r="AY31" s="130"/>
      <c r="AZ31" s="130"/>
      <c r="BA31" s="130"/>
      <c r="BB31" s="130"/>
      <c r="BC31" s="130"/>
      <c r="BD31" s="130"/>
      <c r="BE31" s="130"/>
      <c r="BF31" s="130"/>
      <c r="BG31" s="130"/>
      <c r="BH31" s="130"/>
      <c r="BI31" s="130"/>
      <c r="BJ31" s="130"/>
      <c r="BP31" s="90">
        <f t="shared" si="3"/>
        <v>21</v>
      </c>
      <c r="BR31" s="99" t="str">
        <f>IF(Meals!$B31="", "", Meals!$B31)</f>
        <v/>
      </c>
      <c r="BV31" s="120" t="str">
        <f>Ingredients!$BO31</f>
        <v/>
      </c>
    </row>
    <row r="32" spans="1:74" x14ac:dyDescent="0.25">
      <c r="A32" s="4"/>
      <c r="B32" s="170" t="str">
        <f t="shared" si="0"/>
        <v/>
      </c>
      <c r="C32" s="233"/>
      <c r="D32" s="234" t="str">
        <f>IF(IFERROR(INDEX(Ingredients!$E$11:$E$310, MATCH($BP32, Ingredients!$BI$11:$BI$310, 0)), "")="", "", IFERROR(INDEX(Ingredients!$E$11:$E$310, MATCH($BP32, Ingredients!$BI$11:$BI$310, 0)), ""))</f>
        <v/>
      </c>
      <c r="E32" s="234"/>
      <c r="F32" s="234"/>
      <c r="G32" s="234"/>
      <c r="H32" s="234" t="str">
        <f>IF(IFERROR(INDEX(Ingredients!$B$11:$B$310, MATCH($BP32, Ingredients!$BI$11:$BI$310, 0)), "")="", "", IFERROR(INDEX(Ingredients!$B$11:$B$310, MATCH($BP32, Ingredients!$BI$11:$BI$310, 0)), ""))</f>
        <v/>
      </c>
      <c r="I32" s="234"/>
      <c r="J32" s="234"/>
      <c r="K32" s="234"/>
      <c r="L32" s="234"/>
      <c r="M32" s="234"/>
      <c r="N32" s="234"/>
      <c r="O32" s="234"/>
      <c r="P32" s="234"/>
      <c r="Q32" s="234"/>
      <c r="R32" s="276" t="str">
        <f>IF(IFERROR(INDEX(Ingredients!$BA$11:$BA$310, MATCH($BP32, Ingredients!$BI$11:$BI$310, 0)), "")="", "", IFERROR(INDEX(Ingredients!$BA$11:$BA$310, MATCH($BP32, Ingredients!$BI$11:$BI$310, 0)), ""))</f>
        <v/>
      </c>
      <c r="S32" s="276"/>
      <c r="T32" s="276"/>
      <c r="U32" s="276"/>
      <c r="V32" s="235" t="str">
        <f>IF(IFERROR(INDEX(Ingredients!$D$11:$D$310, MATCH($BP32, Ingredients!$BI$11:$BI$310, 0)), "")="", "", IFERROR(INDEX(Ingredients!$D$11:$D$310, MATCH($BP32, Ingredients!$BI$11:$BI$310, 0)), ""))</f>
        <v/>
      </c>
      <c r="W32" s="235"/>
      <c r="X32" s="235"/>
      <c r="Y32" s="235"/>
      <c r="Z32" s="234" t="str">
        <f>IF(IFERROR(INDEX(Ingredients!$C$11:$C$310, MATCH($BP32, Ingredients!$BI$11:$BI$310, 0)), "")="", "", IFERROR(INDEX(Ingredients!$C$11:$C$310, MATCH($BP32, Ingredients!$BI$11:$BI$310, 0)), ""))</f>
        <v/>
      </c>
      <c r="AA32" s="234"/>
      <c r="AB32" s="234"/>
      <c r="AC32" s="234"/>
      <c r="AD32" s="277" t="str">
        <f>IF(IFERROR(INDEX(Ingredients!$H$11:$H$310, MATCH($BP32, Ingredients!$BI$11:$BI$310, 0)), "")="", "", IFERROR(INDEX(Ingredients!$H$11:$H$310, MATCH($BP32, Ingredients!$BI$11:$BI$310, 0)), ""))</f>
        <v/>
      </c>
      <c r="AE32" s="277"/>
      <c r="AF32" s="277"/>
      <c r="AG32" s="277"/>
      <c r="AH32" s="277"/>
      <c r="AI32" s="234" t="str">
        <f>IF(IFERROR(INDEX(Ingredients!$I$11:$I$310, MATCH($BP32, Ingredients!$BI$11:$BI$310, 0)), "")="", "", IFERROR(INDEX(Ingredients!$I$11:$I$310, MATCH($BP32, Ingredients!$BI$11:$BI$310, 0)), ""))</f>
        <v/>
      </c>
      <c r="AJ32" s="234"/>
      <c r="AK32" s="234"/>
      <c r="AL32" s="234"/>
      <c r="AM32" s="234"/>
      <c r="AN32" s="234"/>
      <c r="AO32" s="234"/>
      <c r="AP32" s="234"/>
      <c r="AQ32" s="234"/>
      <c r="AR32" s="234"/>
      <c r="AS32" s="236"/>
      <c r="AT32" s="4"/>
      <c r="AU32" s="130"/>
      <c r="AV32" s="130"/>
      <c r="AW32" s="130"/>
      <c r="AX32" s="130"/>
      <c r="AY32" s="130"/>
      <c r="AZ32" s="130"/>
      <c r="BA32" s="130"/>
      <c r="BB32" s="130"/>
      <c r="BC32" s="130"/>
      <c r="BD32" s="130"/>
      <c r="BE32" s="130"/>
      <c r="BF32" s="130"/>
      <c r="BG32" s="130"/>
      <c r="BH32" s="130"/>
      <c r="BI32" s="130"/>
      <c r="BJ32" s="130"/>
      <c r="BP32" s="90">
        <f t="shared" si="3"/>
        <v>22</v>
      </c>
      <c r="BR32" s="99" t="str">
        <f>IF(Meals!$B32="", "", Meals!$B32)</f>
        <v/>
      </c>
      <c r="BV32" s="120" t="str">
        <f>Ingredients!$BO32</f>
        <v/>
      </c>
    </row>
    <row r="33" spans="1:74" x14ac:dyDescent="0.25">
      <c r="A33" s="4"/>
      <c r="B33" s="170" t="str">
        <f t="shared" si="0"/>
        <v/>
      </c>
      <c r="C33" s="233"/>
      <c r="D33" s="234" t="str">
        <f>IF(IFERROR(INDEX(Ingredients!$E$11:$E$310, MATCH($BP33, Ingredients!$BI$11:$BI$310, 0)), "")="", "", IFERROR(INDEX(Ingredients!$E$11:$E$310, MATCH($BP33, Ingredients!$BI$11:$BI$310, 0)), ""))</f>
        <v/>
      </c>
      <c r="E33" s="234"/>
      <c r="F33" s="234"/>
      <c r="G33" s="234"/>
      <c r="H33" s="234" t="str">
        <f>IF(IFERROR(INDEX(Ingredients!$B$11:$B$310, MATCH($BP33, Ingredients!$BI$11:$BI$310, 0)), "")="", "", IFERROR(INDEX(Ingredients!$B$11:$B$310, MATCH($BP33, Ingredients!$BI$11:$BI$310, 0)), ""))</f>
        <v/>
      </c>
      <c r="I33" s="234"/>
      <c r="J33" s="234"/>
      <c r="K33" s="234"/>
      <c r="L33" s="234"/>
      <c r="M33" s="234"/>
      <c r="N33" s="234"/>
      <c r="O33" s="234"/>
      <c r="P33" s="234"/>
      <c r="Q33" s="234"/>
      <c r="R33" s="276" t="str">
        <f>IF(IFERROR(INDEX(Ingredients!$BA$11:$BA$310, MATCH($BP33, Ingredients!$BI$11:$BI$310, 0)), "")="", "", IFERROR(INDEX(Ingredients!$BA$11:$BA$310, MATCH($BP33, Ingredients!$BI$11:$BI$310, 0)), ""))</f>
        <v/>
      </c>
      <c r="S33" s="276"/>
      <c r="T33" s="276"/>
      <c r="U33" s="276"/>
      <c r="V33" s="235" t="str">
        <f>IF(IFERROR(INDEX(Ingredients!$D$11:$D$310, MATCH($BP33, Ingredients!$BI$11:$BI$310, 0)), "")="", "", IFERROR(INDEX(Ingredients!$D$11:$D$310, MATCH($BP33, Ingredients!$BI$11:$BI$310, 0)), ""))</f>
        <v/>
      </c>
      <c r="W33" s="235"/>
      <c r="X33" s="235"/>
      <c r="Y33" s="235"/>
      <c r="Z33" s="234" t="str">
        <f>IF(IFERROR(INDEX(Ingredients!$C$11:$C$310, MATCH($BP33, Ingredients!$BI$11:$BI$310, 0)), "")="", "", IFERROR(INDEX(Ingredients!$C$11:$C$310, MATCH($BP33, Ingredients!$BI$11:$BI$310, 0)), ""))</f>
        <v/>
      </c>
      <c r="AA33" s="234"/>
      <c r="AB33" s="234"/>
      <c r="AC33" s="234"/>
      <c r="AD33" s="277" t="str">
        <f>IF(IFERROR(INDEX(Ingredients!$H$11:$H$310, MATCH($BP33, Ingredients!$BI$11:$BI$310, 0)), "")="", "", IFERROR(INDEX(Ingredients!$H$11:$H$310, MATCH($BP33, Ingredients!$BI$11:$BI$310, 0)), ""))</f>
        <v/>
      </c>
      <c r="AE33" s="277"/>
      <c r="AF33" s="277"/>
      <c r="AG33" s="277"/>
      <c r="AH33" s="277"/>
      <c r="AI33" s="234" t="str">
        <f>IF(IFERROR(INDEX(Ingredients!$I$11:$I$310, MATCH($BP33, Ingredients!$BI$11:$BI$310, 0)), "")="", "", IFERROR(INDEX(Ingredients!$I$11:$I$310, MATCH($BP33, Ingredients!$BI$11:$BI$310, 0)), ""))</f>
        <v/>
      </c>
      <c r="AJ33" s="234"/>
      <c r="AK33" s="234"/>
      <c r="AL33" s="234"/>
      <c r="AM33" s="234"/>
      <c r="AN33" s="234"/>
      <c r="AO33" s="234"/>
      <c r="AP33" s="234"/>
      <c r="AQ33" s="234"/>
      <c r="AR33" s="234"/>
      <c r="AS33" s="236"/>
      <c r="AT33" s="4"/>
      <c r="AU33" s="130"/>
      <c r="AV33" s="130"/>
      <c r="AW33" s="130"/>
      <c r="AX33" s="130"/>
      <c r="AY33" s="130"/>
      <c r="AZ33" s="130"/>
      <c r="BA33" s="130"/>
      <c r="BB33" s="130"/>
      <c r="BC33" s="130"/>
      <c r="BD33" s="130"/>
      <c r="BE33" s="130"/>
      <c r="BF33" s="130"/>
      <c r="BG33" s="130"/>
      <c r="BH33" s="130"/>
      <c r="BI33" s="130"/>
      <c r="BJ33" s="130"/>
      <c r="BP33" s="90">
        <f t="shared" si="3"/>
        <v>23</v>
      </c>
      <c r="BR33" s="99" t="str">
        <f>IF(Meals!$B33="", "", Meals!$B33)</f>
        <v/>
      </c>
      <c r="BV33" s="120" t="str">
        <f>Ingredients!$BO33</f>
        <v/>
      </c>
    </row>
    <row r="34" spans="1:74" x14ac:dyDescent="0.25">
      <c r="A34" s="4"/>
      <c r="B34" s="170" t="str">
        <f t="shared" si="0"/>
        <v/>
      </c>
      <c r="C34" s="233"/>
      <c r="D34" s="234" t="str">
        <f>IF(IFERROR(INDEX(Ingredients!$E$11:$E$310, MATCH($BP34, Ingredients!$BI$11:$BI$310, 0)), "")="", "", IFERROR(INDEX(Ingredients!$E$11:$E$310, MATCH($BP34, Ingredients!$BI$11:$BI$310, 0)), ""))</f>
        <v/>
      </c>
      <c r="E34" s="234"/>
      <c r="F34" s="234"/>
      <c r="G34" s="234"/>
      <c r="H34" s="234" t="str">
        <f>IF(IFERROR(INDEX(Ingredients!$B$11:$B$310, MATCH($BP34, Ingredients!$BI$11:$BI$310, 0)), "")="", "", IFERROR(INDEX(Ingredients!$B$11:$B$310, MATCH($BP34, Ingredients!$BI$11:$BI$310, 0)), ""))</f>
        <v/>
      </c>
      <c r="I34" s="234"/>
      <c r="J34" s="234"/>
      <c r="K34" s="234"/>
      <c r="L34" s="234"/>
      <c r="M34" s="234"/>
      <c r="N34" s="234"/>
      <c r="O34" s="234"/>
      <c r="P34" s="234"/>
      <c r="Q34" s="234"/>
      <c r="R34" s="276" t="str">
        <f>IF(IFERROR(INDEX(Ingredients!$BA$11:$BA$310, MATCH($BP34, Ingredients!$BI$11:$BI$310, 0)), "")="", "", IFERROR(INDEX(Ingredients!$BA$11:$BA$310, MATCH($BP34, Ingredients!$BI$11:$BI$310, 0)), ""))</f>
        <v/>
      </c>
      <c r="S34" s="276"/>
      <c r="T34" s="276"/>
      <c r="U34" s="276"/>
      <c r="V34" s="235" t="str">
        <f>IF(IFERROR(INDEX(Ingredients!$D$11:$D$310, MATCH($BP34, Ingredients!$BI$11:$BI$310, 0)), "")="", "", IFERROR(INDEX(Ingredients!$D$11:$D$310, MATCH($BP34, Ingredients!$BI$11:$BI$310, 0)), ""))</f>
        <v/>
      </c>
      <c r="W34" s="235"/>
      <c r="X34" s="235"/>
      <c r="Y34" s="235"/>
      <c r="Z34" s="234" t="str">
        <f>IF(IFERROR(INDEX(Ingredients!$C$11:$C$310, MATCH($BP34, Ingredients!$BI$11:$BI$310, 0)), "")="", "", IFERROR(INDEX(Ingredients!$C$11:$C$310, MATCH($BP34, Ingredients!$BI$11:$BI$310, 0)), ""))</f>
        <v/>
      </c>
      <c r="AA34" s="234"/>
      <c r="AB34" s="234"/>
      <c r="AC34" s="234"/>
      <c r="AD34" s="277" t="str">
        <f>IF(IFERROR(INDEX(Ingredients!$H$11:$H$310, MATCH($BP34, Ingredients!$BI$11:$BI$310, 0)), "")="", "", IFERROR(INDEX(Ingredients!$H$11:$H$310, MATCH($BP34, Ingredients!$BI$11:$BI$310, 0)), ""))</f>
        <v/>
      </c>
      <c r="AE34" s="277"/>
      <c r="AF34" s="277"/>
      <c r="AG34" s="277"/>
      <c r="AH34" s="277"/>
      <c r="AI34" s="234" t="str">
        <f>IF(IFERROR(INDEX(Ingredients!$I$11:$I$310, MATCH($BP34, Ingredients!$BI$11:$BI$310, 0)), "")="", "", IFERROR(INDEX(Ingredients!$I$11:$I$310, MATCH($BP34, Ingredients!$BI$11:$BI$310, 0)), ""))</f>
        <v/>
      </c>
      <c r="AJ34" s="234"/>
      <c r="AK34" s="234"/>
      <c r="AL34" s="234"/>
      <c r="AM34" s="234"/>
      <c r="AN34" s="234"/>
      <c r="AO34" s="234"/>
      <c r="AP34" s="234"/>
      <c r="AQ34" s="234"/>
      <c r="AR34" s="234"/>
      <c r="AS34" s="236"/>
      <c r="AT34" s="4"/>
      <c r="AU34" s="130"/>
      <c r="AV34" s="130"/>
      <c r="AW34" s="130"/>
      <c r="AX34" s="130"/>
      <c r="AY34" s="130"/>
      <c r="AZ34" s="130"/>
      <c r="BA34" s="130"/>
      <c r="BB34" s="130"/>
      <c r="BC34" s="130"/>
      <c r="BD34" s="130"/>
      <c r="BE34" s="130"/>
      <c r="BF34" s="130"/>
      <c r="BG34" s="130"/>
      <c r="BH34" s="130"/>
      <c r="BI34" s="130"/>
      <c r="BJ34" s="130"/>
      <c r="BP34" s="90">
        <f t="shared" si="3"/>
        <v>24</v>
      </c>
      <c r="BR34" s="99" t="str">
        <f>IF(Meals!$B34="", "", Meals!$B34)</f>
        <v/>
      </c>
      <c r="BV34" s="120" t="str">
        <f>Ingredients!$BO34</f>
        <v/>
      </c>
    </row>
    <row r="35" spans="1:74" x14ac:dyDescent="0.25">
      <c r="A35" s="4"/>
      <c r="B35" s="170" t="str">
        <f t="shared" si="0"/>
        <v/>
      </c>
      <c r="C35" s="233"/>
      <c r="D35" s="234" t="str">
        <f>IF(IFERROR(INDEX(Ingredients!$E$11:$E$310, MATCH($BP35, Ingredients!$BI$11:$BI$310, 0)), "")="", "", IFERROR(INDEX(Ingredients!$E$11:$E$310, MATCH($BP35, Ingredients!$BI$11:$BI$310, 0)), ""))</f>
        <v/>
      </c>
      <c r="E35" s="234"/>
      <c r="F35" s="234"/>
      <c r="G35" s="234"/>
      <c r="H35" s="234" t="str">
        <f>IF(IFERROR(INDEX(Ingredients!$B$11:$B$310, MATCH($BP35, Ingredients!$BI$11:$BI$310, 0)), "")="", "", IFERROR(INDEX(Ingredients!$B$11:$B$310, MATCH($BP35, Ingredients!$BI$11:$BI$310, 0)), ""))</f>
        <v/>
      </c>
      <c r="I35" s="234"/>
      <c r="J35" s="234"/>
      <c r="K35" s="234"/>
      <c r="L35" s="234"/>
      <c r="M35" s="234"/>
      <c r="N35" s="234"/>
      <c r="O35" s="234"/>
      <c r="P35" s="234"/>
      <c r="Q35" s="234"/>
      <c r="R35" s="276" t="str">
        <f>IF(IFERROR(INDEX(Ingredients!$BA$11:$BA$310, MATCH($BP35, Ingredients!$BI$11:$BI$310, 0)), "")="", "", IFERROR(INDEX(Ingredients!$BA$11:$BA$310, MATCH($BP35, Ingredients!$BI$11:$BI$310, 0)), ""))</f>
        <v/>
      </c>
      <c r="S35" s="276"/>
      <c r="T35" s="276"/>
      <c r="U35" s="276"/>
      <c r="V35" s="235" t="str">
        <f>IF(IFERROR(INDEX(Ingredients!$D$11:$D$310, MATCH($BP35, Ingredients!$BI$11:$BI$310, 0)), "")="", "", IFERROR(INDEX(Ingredients!$D$11:$D$310, MATCH($BP35, Ingredients!$BI$11:$BI$310, 0)), ""))</f>
        <v/>
      </c>
      <c r="W35" s="235"/>
      <c r="X35" s="235"/>
      <c r="Y35" s="235"/>
      <c r="Z35" s="234" t="str">
        <f>IF(IFERROR(INDEX(Ingredients!$C$11:$C$310, MATCH($BP35, Ingredients!$BI$11:$BI$310, 0)), "")="", "", IFERROR(INDEX(Ingredients!$C$11:$C$310, MATCH($BP35, Ingredients!$BI$11:$BI$310, 0)), ""))</f>
        <v/>
      </c>
      <c r="AA35" s="234"/>
      <c r="AB35" s="234"/>
      <c r="AC35" s="234"/>
      <c r="AD35" s="277" t="str">
        <f>IF(IFERROR(INDEX(Ingredients!$H$11:$H$310, MATCH($BP35, Ingredients!$BI$11:$BI$310, 0)), "")="", "", IFERROR(INDEX(Ingredients!$H$11:$H$310, MATCH($BP35, Ingredients!$BI$11:$BI$310, 0)), ""))</f>
        <v/>
      </c>
      <c r="AE35" s="277"/>
      <c r="AF35" s="277"/>
      <c r="AG35" s="277"/>
      <c r="AH35" s="277"/>
      <c r="AI35" s="234" t="str">
        <f>IF(IFERROR(INDEX(Ingredients!$I$11:$I$310, MATCH($BP35, Ingredients!$BI$11:$BI$310, 0)), "")="", "", IFERROR(INDEX(Ingredients!$I$11:$I$310, MATCH($BP35, Ingredients!$BI$11:$BI$310, 0)), ""))</f>
        <v/>
      </c>
      <c r="AJ35" s="234"/>
      <c r="AK35" s="234"/>
      <c r="AL35" s="234"/>
      <c r="AM35" s="234"/>
      <c r="AN35" s="234"/>
      <c r="AO35" s="234"/>
      <c r="AP35" s="234"/>
      <c r="AQ35" s="234"/>
      <c r="AR35" s="234"/>
      <c r="AS35" s="236"/>
      <c r="AT35" s="4"/>
      <c r="AU35" s="130"/>
      <c r="AV35" s="130"/>
      <c r="AW35" s="130"/>
      <c r="AX35" s="130"/>
      <c r="AY35" s="130"/>
      <c r="AZ35" s="130"/>
      <c r="BA35" s="130"/>
      <c r="BB35" s="130"/>
      <c r="BC35" s="130"/>
      <c r="BD35" s="130"/>
      <c r="BE35" s="130"/>
      <c r="BF35" s="130"/>
      <c r="BG35" s="130"/>
      <c r="BH35" s="130"/>
      <c r="BI35" s="130"/>
      <c r="BJ35" s="130"/>
      <c r="BP35" s="90">
        <f t="shared" si="3"/>
        <v>25</v>
      </c>
      <c r="BR35" s="99" t="str">
        <f>IF(Meals!$B35="", "", Meals!$B35)</f>
        <v/>
      </c>
      <c r="BV35" s="120" t="str">
        <f>Ingredients!$BO35</f>
        <v/>
      </c>
    </row>
    <row r="36" spans="1:74" x14ac:dyDescent="0.25">
      <c r="A36" s="4"/>
      <c r="B36" s="170" t="str">
        <f t="shared" si="0"/>
        <v/>
      </c>
      <c r="C36" s="233"/>
      <c r="D36" s="234" t="str">
        <f>IF(IFERROR(INDEX(Ingredients!$E$11:$E$310, MATCH($BP36, Ingredients!$BI$11:$BI$310, 0)), "")="", "", IFERROR(INDEX(Ingredients!$E$11:$E$310, MATCH($BP36, Ingredients!$BI$11:$BI$310, 0)), ""))</f>
        <v/>
      </c>
      <c r="E36" s="234"/>
      <c r="F36" s="234"/>
      <c r="G36" s="234"/>
      <c r="H36" s="234" t="str">
        <f>IF(IFERROR(INDEX(Ingredients!$B$11:$B$310, MATCH($BP36, Ingredients!$BI$11:$BI$310, 0)), "")="", "", IFERROR(INDEX(Ingredients!$B$11:$B$310, MATCH($BP36, Ingredients!$BI$11:$BI$310, 0)), ""))</f>
        <v/>
      </c>
      <c r="I36" s="234"/>
      <c r="J36" s="234"/>
      <c r="K36" s="234"/>
      <c r="L36" s="234"/>
      <c r="M36" s="234"/>
      <c r="N36" s="234"/>
      <c r="O36" s="234"/>
      <c r="P36" s="234"/>
      <c r="Q36" s="234"/>
      <c r="R36" s="276" t="str">
        <f>IF(IFERROR(INDEX(Ingredients!$BA$11:$BA$310, MATCH($BP36, Ingredients!$BI$11:$BI$310, 0)), "")="", "", IFERROR(INDEX(Ingredients!$BA$11:$BA$310, MATCH($BP36, Ingredients!$BI$11:$BI$310, 0)), ""))</f>
        <v/>
      </c>
      <c r="S36" s="276"/>
      <c r="T36" s="276"/>
      <c r="U36" s="276"/>
      <c r="V36" s="235" t="str">
        <f>IF(IFERROR(INDEX(Ingredients!$D$11:$D$310, MATCH($BP36, Ingredients!$BI$11:$BI$310, 0)), "")="", "", IFERROR(INDEX(Ingredients!$D$11:$D$310, MATCH($BP36, Ingredients!$BI$11:$BI$310, 0)), ""))</f>
        <v/>
      </c>
      <c r="W36" s="235"/>
      <c r="X36" s="235"/>
      <c r="Y36" s="235"/>
      <c r="Z36" s="234" t="str">
        <f>IF(IFERROR(INDEX(Ingredients!$C$11:$C$310, MATCH($BP36, Ingredients!$BI$11:$BI$310, 0)), "")="", "", IFERROR(INDEX(Ingredients!$C$11:$C$310, MATCH($BP36, Ingredients!$BI$11:$BI$310, 0)), ""))</f>
        <v/>
      </c>
      <c r="AA36" s="234"/>
      <c r="AB36" s="234"/>
      <c r="AC36" s="234"/>
      <c r="AD36" s="277" t="str">
        <f>IF(IFERROR(INDEX(Ingredients!$H$11:$H$310, MATCH($BP36, Ingredients!$BI$11:$BI$310, 0)), "")="", "", IFERROR(INDEX(Ingredients!$H$11:$H$310, MATCH($BP36, Ingredients!$BI$11:$BI$310, 0)), ""))</f>
        <v/>
      </c>
      <c r="AE36" s="277"/>
      <c r="AF36" s="277"/>
      <c r="AG36" s="277"/>
      <c r="AH36" s="277"/>
      <c r="AI36" s="234" t="str">
        <f>IF(IFERROR(INDEX(Ingredients!$I$11:$I$310, MATCH($BP36, Ingredients!$BI$11:$BI$310, 0)), "")="", "", IFERROR(INDEX(Ingredients!$I$11:$I$310, MATCH($BP36, Ingredients!$BI$11:$BI$310, 0)), ""))</f>
        <v/>
      </c>
      <c r="AJ36" s="234"/>
      <c r="AK36" s="234"/>
      <c r="AL36" s="234"/>
      <c r="AM36" s="234"/>
      <c r="AN36" s="234"/>
      <c r="AO36" s="234"/>
      <c r="AP36" s="234"/>
      <c r="AQ36" s="234"/>
      <c r="AR36" s="234"/>
      <c r="AS36" s="236"/>
      <c r="AT36" s="4"/>
      <c r="AU36" s="130"/>
      <c r="AV36" s="130"/>
      <c r="AW36" s="130"/>
      <c r="AX36" s="130"/>
      <c r="AY36" s="130"/>
      <c r="AZ36" s="130"/>
      <c r="BA36" s="130"/>
      <c r="BB36" s="130"/>
      <c r="BC36" s="130"/>
      <c r="BD36" s="130"/>
      <c r="BE36" s="130"/>
      <c r="BF36" s="130"/>
      <c r="BG36" s="130"/>
      <c r="BH36" s="130"/>
      <c r="BI36" s="130"/>
      <c r="BJ36" s="130"/>
      <c r="BP36" s="90">
        <f t="shared" si="3"/>
        <v>26</v>
      </c>
      <c r="BR36" s="99" t="str">
        <f>IF(Meals!$B36="", "", Meals!$B36)</f>
        <v/>
      </c>
      <c r="BV36" s="120" t="str">
        <f>Ingredients!$BO36</f>
        <v/>
      </c>
    </row>
    <row r="37" spans="1:74" x14ac:dyDescent="0.25">
      <c r="A37" s="4"/>
      <c r="B37" s="170" t="str">
        <f t="shared" si="0"/>
        <v/>
      </c>
      <c r="C37" s="233"/>
      <c r="D37" s="234" t="str">
        <f>IF(IFERROR(INDEX(Ingredients!$E$11:$E$310, MATCH($BP37, Ingredients!$BI$11:$BI$310, 0)), "")="", "", IFERROR(INDEX(Ingredients!$E$11:$E$310, MATCH($BP37, Ingredients!$BI$11:$BI$310, 0)), ""))</f>
        <v/>
      </c>
      <c r="E37" s="234"/>
      <c r="F37" s="234"/>
      <c r="G37" s="234"/>
      <c r="H37" s="234" t="str">
        <f>IF(IFERROR(INDEX(Ingredients!$B$11:$B$310, MATCH($BP37, Ingredients!$BI$11:$BI$310, 0)), "")="", "", IFERROR(INDEX(Ingredients!$B$11:$B$310, MATCH($BP37, Ingredients!$BI$11:$BI$310, 0)), ""))</f>
        <v/>
      </c>
      <c r="I37" s="234"/>
      <c r="J37" s="234"/>
      <c r="K37" s="234"/>
      <c r="L37" s="234"/>
      <c r="M37" s="234"/>
      <c r="N37" s="234"/>
      <c r="O37" s="234"/>
      <c r="P37" s="234"/>
      <c r="Q37" s="234"/>
      <c r="R37" s="276" t="str">
        <f>IF(IFERROR(INDEX(Ingredients!$BA$11:$BA$310, MATCH($BP37, Ingredients!$BI$11:$BI$310, 0)), "")="", "", IFERROR(INDEX(Ingredients!$BA$11:$BA$310, MATCH($BP37, Ingredients!$BI$11:$BI$310, 0)), ""))</f>
        <v/>
      </c>
      <c r="S37" s="276"/>
      <c r="T37" s="276"/>
      <c r="U37" s="276"/>
      <c r="V37" s="235" t="str">
        <f>IF(IFERROR(INDEX(Ingredients!$D$11:$D$310, MATCH($BP37, Ingredients!$BI$11:$BI$310, 0)), "")="", "", IFERROR(INDEX(Ingredients!$D$11:$D$310, MATCH($BP37, Ingredients!$BI$11:$BI$310, 0)), ""))</f>
        <v/>
      </c>
      <c r="W37" s="235"/>
      <c r="X37" s="235"/>
      <c r="Y37" s="235"/>
      <c r="Z37" s="234" t="str">
        <f>IF(IFERROR(INDEX(Ingredients!$C$11:$C$310, MATCH($BP37, Ingredients!$BI$11:$BI$310, 0)), "")="", "", IFERROR(INDEX(Ingredients!$C$11:$C$310, MATCH($BP37, Ingredients!$BI$11:$BI$310, 0)), ""))</f>
        <v/>
      </c>
      <c r="AA37" s="234"/>
      <c r="AB37" s="234"/>
      <c r="AC37" s="234"/>
      <c r="AD37" s="277" t="str">
        <f>IF(IFERROR(INDEX(Ingredients!$H$11:$H$310, MATCH($BP37, Ingredients!$BI$11:$BI$310, 0)), "")="", "", IFERROR(INDEX(Ingredients!$H$11:$H$310, MATCH($BP37, Ingredients!$BI$11:$BI$310, 0)), ""))</f>
        <v/>
      </c>
      <c r="AE37" s="277"/>
      <c r="AF37" s="277"/>
      <c r="AG37" s="277"/>
      <c r="AH37" s="277"/>
      <c r="AI37" s="234" t="str">
        <f>IF(IFERROR(INDEX(Ingredients!$I$11:$I$310, MATCH($BP37, Ingredients!$BI$11:$BI$310, 0)), "")="", "", IFERROR(INDEX(Ingredients!$I$11:$I$310, MATCH($BP37, Ingredients!$BI$11:$BI$310, 0)), ""))</f>
        <v/>
      </c>
      <c r="AJ37" s="234"/>
      <c r="AK37" s="234"/>
      <c r="AL37" s="234"/>
      <c r="AM37" s="234"/>
      <c r="AN37" s="234"/>
      <c r="AO37" s="234"/>
      <c r="AP37" s="234"/>
      <c r="AQ37" s="234"/>
      <c r="AR37" s="234"/>
      <c r="AS37" s="236"/>
      <c r="AT37" s="4"/>
      <c r="AU37" s="130"/>
      <c r="AV37" s="130"/>
      <c r="AW37" s="130"/>
      <c r="AX37" s="130"/>
      <c r="AY37" s="130"/>
      <c r="AZ37" s="130"/>
      <c r="BA37" s="130"/>
      <c r="BB37" s="130"/>
      <c r="BC37" s="130"/>
      <c r="BD37" s="130"/>
      <c r="BE37" s="130"/>
      <c r="BF37" s="130"/>
      <c r="BG37" s="130"/>
      <c r="BH37" s="130"/>
      <c r="BI37" s="130"/>
      <c r="BJ37" s="130"/>
      <c r="BP37" s="90">
        <f t="shared" si="3"/>
        <v>27</v>
      </c>
      <c r="BR37" s="99" t="str">
        <f>IF(Meals!$B37="", "", Meals!$B37)</f>
        <v/>
      </c>
      <c r="BV37" s="120" t="str">
        <f>Ingredients!$BO37</f>
        <v/>
      </c>
    </row>
    <row r="38" spans="1:74" x14ac:dyDescent="0.25">
      <c r="A38" s="4"/>
      <c r="B38" s="170" t="str">
        <f t="shared" si="0"/>
        <v/>
      </c>
      <c r="C38" s="233"/>
      <c r="D38" s="234" t="str">
        <f>IF(IFERROR(INDEX(Ingredients!$E$11:$E$310, MATCH($BP38, Ingredients!$BI$11:$BI$310, 0)), "")="", "", IFERROR(INDEX(Ingredients!$E$11:$E$310, MATCH($BP38, Ingredients!$BI$11:$BI$310, 0)), ""))</f>
        <v/>
      </c>
      <c r="E38" s="234"/>
      <c r="F38" s="234"/>
      <c r="G38" s="234"/>
      <c r="H38" s="234" t="str">
        <f>IF(IFERROR(INDEX(Ingredients!$B$11:$B$310, MATCH($BP38, Ingredients!$BI$11:$BI$310, 0)), "")="", "", IFERROR(INDEX(Ingredients!$B$11:$B$310, MATCH($BP38, Ingredients!$BI$11:$BI$310, 0)), ""))</f>
        <v/>
      </c>
      <c r="I38" s="234"/>
      <c r="J38" s="234"/>
      <c r="K38" s="234"/>
      <c r="L38" s="234"/>
      <c r="M38" s="234"/>
      <c r="N38" s="234"/>
      <c r="O38" s="234"/>
      <c r="P38" s="234"/>
      <c r="Q38" s="234"/>
      <c r="R38" s="276" t="str">
        <f>IF(IFERROR(INDEX(Ingredients!$BA$11:$BA$310, MATCH($BP38, Ingredients!$BI$11:$BI$310, 0)), "")="", "", IFERROR(INDEX(Ingredients!$BA$11:$BA$310, MATCH($BP38, Ingredients!$BI$11:$BI$310, 0)), ""))</f>
        <v/>
      </c>
      <c r="S38" s="276"/>
      <c r="T38" s="276"/>
      <c r="U38" s="276"/>
      <c r="V38" s="235" t="str">
        <f>IF(IFERROR(INDEX(Ingredients!$D$11:$D$310, MATCH($BP38, Ingredients!$BI$11:$BI$310, 0)), "")="", "", IFERROR(INDEX(Ingredients!$D$11:$D$310, MATCH($BP38, Ingredients!$BI$11:$BI$310, 0)), ""))</f>
        <v/>
      </c>
      <c r="W38" s="235"/>
      <c r="X38" s="235"/>
      <c r="Y38" s="235"/>
      <c r="Z38" s="234" t="str">
        <f>IF(IFERROR(INDEX(Ingredients!$C$11:$C$310, MATCH($BP38, Ingredients!$BI$11:$BI$310, 0)), "")="", "", IFERROR(INDEX(Ingredients!$C$11:$C$310, MATCH($BP38, Ingredients!$BI$11:$BI$310, 0)), ""))</f>
        <v/>
      </c>
      <c r="AA38" s="234"/>
      <c r="AB38" s="234"/>
      <c r="AC38" s="234"/>
      <c r="AD38" s="277" t="str">
        <f>IF(IFERROR(INDEX(Ingredients!$H$11:$H$310, MATCH($BP38, Ingredients!$BI$11:$BI$310, 0)), "")="", "", IFERROR(INDEX(Ingredients!$H$11:$H$310, MATCH($BP38, Ingredients!$BI$11:$BI$310, 0)), ""))</f>
        <v/>
      </c>
      <c r="AE38" s="277"/>
      <c r="AF38" s="277"/>
      <c r="AG38" s="277"/>
      <c r="AH38" s="277"/>
      <c r="AI38" s="234" t="str">
        <f>IF(IFERROR(INDEX(Ingredients!$I$11:$I$310, MATCH($BP38, Ingredients!$BI$11:$BI$310, 0)), "")="", "", IFERROR(INDEX(Ingredients!$I$11:$I$310, MATCH($BP38, Ingredients!$BI$11:$BI$310, 0)), ""))</f>
        <v/>
      </c>
      <c r="AJ38" s="234"/>
      <c r="AK38" s="234"/>
      <c r="AL38" s="234"/>
      <c r="AM38" s="234"/>
      <c r="AN38" s="234"/>
      <c r="AO38" s="234"/>
      <c r="AP38" s="234"/>
      <c r="AQ38" s="234"/>
      <c r="AR38" s="234"/>
      <c r="AS38" s="236"/>
      <c r="AT38" s="4"/>
      <c r="AU38" s="130"/>
      <c r="AV38" s="130"/>
      <c r="AW38" s="130"/>
      <c r="AX38" s="130"/>
      <c r="AY38" s="130"/>
      <c r="AZ38" s="130"/>
      <c r="BA38" s="130"/>
      <c r="BB38" s="130"/>
      <c r="BC38" s="130"/>
      <c r="BD38" s="130"/>
      <c r="BE38" s="130"/>
      <c r="BF38" s="130"/>
      <c r="BG38" s="130"/>
      <c r="BH38" s="130"/>
      <c r="BI38" s="130"/>
      <c r="BJ38" s="130"/>
      <c r="BP38" s="90">
        <f t="shared" si="3"/>
        <v>28</v>
      </c>
      <c r="BR38" s="99" t="str">
        <f>IF(Meals!$B38="", "", Meals!$B38)</f>
        <v/>
      </c>
      <c r="BV38" s="120" t="str">
        <f>Ingredients!$BO38</f>
        <v/>
      </c>
    </row>
    <row r="39" spans="1:74" x14ac:dyDescent="0.25">
      <c r="A39" s="4"/>
      <c r="B39" s="170" t="str">
        <f t="shared" si="0"/>
        <v/>
      </c>
      <c r="C39" s="233"/>
      <c r="D39" s="234" t="str">
        <f>IF(IFERROR(INDEX(Ingredients!$E$11:$E$310, MATCH($BP39, Ingredients!$BI$11:$BI$310, 0)), "")="", "", IFERROR(INDEX(Ingredients!$E$11:$E$310, MATCH($BP39, Ingredients!$BI$11:$BI$310, 0)), ""))</f>
        <v/>
      </c>
      <c r="E39" s="234"/>
      <c r="F39" s="234"/>
      <c r="G39" s="234"/>
      <c r="H39" s="234" t="str">
        <f>IF(IFERROR(INDEX(Ingredients!$B$11:$B$310, MATCH($BP39, Ingredients!$BI$11:$BI$310, 0)), "")="", "", IFERROR(INDEX(Ingredients!$B$11:$B$310, MATCH($BP39, Ingredients!$BI$11:$BI$310, 0)), ""))</f>
        <v/>
      </c>
      <c r="I39" s="234"/>
      <c r="J39" s="234"/>
      <c r="K39" s="234"/>
      <c r="L39" s="234"/>
      <c r="M39" s="234"/>
      <c r="N39" s="234"/>
      <c r="O39" s="234"/>
      <c r="P39" s="234"/>
      <c r="Q39" s="234"/>
      <c r="R39" s="276" t="str">
        <f>IF(IFERROR(INDEX(Ingredients!$BA$11:$BA$310, MATCH($BP39, Ingredients!$BI$11:$BI$310, 0)), "")="", "", IFERROR(INDEX(Ingredients!$BA$11:$BA$310, MATCH($BP39, Ingredients!$BI$11:$BI$310, 0)), ""))</f>
        <v/>
      </c>
      <c r="S39" s="276"/>
      <c r="T39" s="276"/>
      <c r="U39" s="276"/>
      <c r="V39" s="235" t="str">
        <f>IF(IFERROR(INDEX(Ingredients!$D$11:$D$310, MATCH($BP39, Ingredients!$BI$11:$BI$310, 0)), "")="", "", IFERROR(INDEX(Ingredients!$D$11:$D$310, MATCH($BP39, Ingredients!$BI$11:$BI$310, 0)), ""))</f>
        <v/>
      </c>
      <c r="W39" s="235"/>
      <c r="X39" s="235"/>
      <c r="Y39" s="235"/>
      <c r="Z39" s="234" t="str">
        <f>IF(IFERROR(INDEX(Ingredients!$C$11:$C$310, MATCH($BP39, Ingredients!$BI$11:$BI$310, 0)), "")="", "", IFERROR(INDEX(Ingredients!$C$11:$C$310, MATCH($BP39, Ingredients!$BI$11:$BI$310, 0)), ""))</f>
        <v/>
      </c>
      <c r="AA39" s="234"/>
      <c r="AB39" s="234"/>
      <c r="AC39" s="234"/>
      <c r="AD39" s="277" t="str">
        <f>IF(IFERROR(INDEX(Ingredients!$H$11:$H$310, MATCH($BP39, Ingredients!$BI$11:$BI$310, 0)), "")="", "", IFERROR(INDEX(Ingredients!$H$11:$H$310, MATCH($BP39, Ingredients!$BI$11:$BI$310, 0)), ""))</f>
        <v/>
      </c>
      <c r="AE39" s="277"/>
      <c r="AF39" s="277"/>
      <c r="AG39" s="277"/>
      <c r="AH39" s="277"/>
      <c r="AI39" s="234" t="str">
        <f>IF(IFERROR(INDEX(Ingredients!$I$11:$I$310, MATCH($BP39, Ingredients!$BI$11:$BI$310, 0)), "")="", "", IFERROR(INDEX(Ingredients!$I$11:$I$310, MATCH($BP39, Ingredients!$BI$11:$BI$310, 0)), ""))</f>
        <v/>
      </c>
      <c r="AJ39" s="234"/>
      <c r="AK39" s="234"/>
      <c r="AL39" s="234"/>
      <c r="AM39" s="234"/>
      <c r="AN39" s="234"/>
      <c r="AO39" s="234"/>
      <c r="AP39" s="234"/>
      <c r="AQ39" s="234"/>
      <c r="AR39" s="234"/>
      <c r="AS39" s="236"/>
      <c r="AT39" s="4"/>
      <c r="AU39" s="130"/>
      <c r="AV39" s="130"/>
      <c r="AW39" s="130"/>
      <c r="AX39" s="130"/>
      <c r="AY39" s="130"/>
      <c r="AZ39" s="130"/>
      <c r="BA39" s="130"/>
      <c r="BB39" s="130"/>
      <c r="BC39" s="130"/>
      <c r="BD39" s="130"/>
      <c r="BE39" s="130"/>
      <c r="BF39" s="130"/>
      <c r="BG39" s="130"/>
      <c r="BH39" s="130"/>
      <c r="BI39" s="130"/>
      <c r="BJ39" s="130"/>
      <c r="BP39" s="90">
        <f t="shared" si="3"/>
        <v>29</v>
      </c>
      <c r="BR39" s="99" t="str">
        <f>IF(Meals!$B39="", "", Meals!$B39)</f>
        <v/>
      </c>
      <c r="BV39" s="120" t="str">
        <f>Ingredients!$BO39</f>
        <v/>
      </c>
    </row>
    <row r="40" spans="1:74" x14ac:dyDescent="0.25">
      <c r="A40" s="4"/>
      <c r="B40" s="170" t="str">
        <f t="shared" si="0"/>
        <v/>
      </c>
      <c r="C40" s="233"/>
      <c r="D40" s="234" t="str">
        <f>IF(IFERROR(INDEX(Ingredients!$E$11:$E$310, MATCH($BP40, Ingredients!$BI$11:$BI$310, 0)), "")="", "", IFERROR(INDEX(Ingredients!$E$11:$E$310, MATCH($BP40, Ingredients!$BI$11:$BI$310, 0)), ""))</f>
        <v/>
      </c>
      <c r="E40" s="234"/>
      <c r="F40" s="234"/>
      <c r="G40" s="234"/>
      <c r="H40" s="234" t="str">
        <f>IF(IFERROR(INDEX(Ingredients!$B$11:$B$310, MATCH($BP40, Ingredients!$BI$11:$BI$310, 0)), "")="", "", IFERROR(INDEX(Ingredients!$B$11:$B$310, MATCH($BP40, Ingredients!$BI$11:$BI$310, 0)), ""))</f>
        <v/>
      </c>
      <c r="I40" s="234"/>
      <c r="J40" s="234"/>
      <c r="K40" s="234"/>
      <c r="L40" s="234"/>
      <c r="M40" s="234"/>
      <c r="N40" s="234"/>
      <c r="O40" s="234"/>
      <c r="P40" s="234"/>
      <c r="Q40" s="234"/>
      <c r="R40" s="276" t="str">
        <f>IF(IFERROR(INDEX(Ingredients!$BA$11:$BA$310, MATCH($BP40, Ingredients!$BI$11:$BI$310, 0)), "")="", "", IFERROR(INDEX(Ingredients!$BA$11:$BA$310, MATCH($BP40, Ingredients!$BI$11:$BI$310, 0)), ""))</f>
        <v/>
      </c>
      <c r="S40" s="276"/>
      <c r="T40" s="276"/>
      <c r="U40" s="276"/>
      <c r="V40" s="235" t="str">
        <f>IF(IFERROR(INDEX(Ingredients!$D$11:$D$310, MATCH($BP40, Ingredients!$BI$11:$BI$310, 0)), "")="", "", IFERROR(INDEX(Ingredients!$D$11:$D$310, MATCH($BP40, Ingredients!$BI$11:$BI$310, 0)), ""))</f>
        <v/>
      </c>
      <c r="W40" s="235"/>
      <c r="X40" s="235"/>
      <c r="Y40" s="235"/>
      <c r="Z40" s="234" t="str">
        <f>IF(IFERROR(INDEX(Ingredients!$C$11:$C$310, MATCH($BP40, Ingredients!$BI$11:$BI$310, 0)), "")="", "", IFERROR(INDEX(Ingredients!$C$11:$C$310, MATCH($BP40, Ingredients!$BI$11:$BI$310, 0)), ""))</f>
        <v/>
      </c>
      <c r="AA40" s="234"/>
      <c r="AB40" s="234"/>
      <c r="AC40" s="234"/>
      <c r="AD40" s="277" t="str">
        <f>IF(IFERROR(INDEX(Ingredients!$H$11:$H$310, MATCH($BP40, Ingredients!$BI$11:$BI$310, 0)), "")="", "", IFERROR(INDEX(Ingredients!$H$11:$H$310, MATCH($BP40, Ingredients!$BI$11:$BI$310, 0)), ""))</f>
        <v/>
      </c>
      <c r="AE40" s="277"/>
      <c r="AF40" s="277"/>
      <c r="AG40" s="277"/>
      <c r="AH40" s="277"/>
      <c r="AI40" s="234" t="str">
        <f>IF(IFERROR(INDEX(Ingredients!$I$11:$I$310, MATCH($BP40, Ingredients!$BI$11:$BI$310, 0)), "")="", "", IFERROR(INDEX(Ingredients!$I$11:$I$310, MATCH($BP40, Ingredients!$BI$11:$BI$310, 0)), ""))</f>
        <v/>
      </c>
      <c r="AJ40" s="234"/>
      <c r="AK40" s="234"/>
      <c r="AL40" s="234"/>
      <c r="AM40" s="234"/>
      <c r="AN40" s="234"/>
      <c r="AO40" s="234"/>
      <c r="AP40" s="234"/>
      <c r="AQ40" s="234"/>
      <c r="AR40" s="234"/>
      <c r="AS40" s="236"/>
      <c r="AT40" s="4"/>
      <c r="AU40" s="130"/>
      <c r="AV40" s="130"/>
      <c r="AW40" s="130"/>
      <c r="AX40" s="130"/>
      <c r="AY40" s="130"/>
      <c r="AZ40" s="130"/>
      <c r="BA40" s="130"/>
      <c r="BB40" s="130"/>
      <c r="BC40" s="130"/>
      <c r="BD40" s="130"/>
      <c r="BE40" s="130"/>
      <c r="BF40" s="130"/>
      <c r="BG40" s="130"/>
      <c r="BH40" s="130"/>
      <c r="BI40" s="130"/>
      <c r="BJ40" s="130"/>
      <c r="BP40" s="90">
        <f t="shared" si="3"/>
        <v>30</v>
      </c>
      <c r="BR40" s="99" t="str">
        <f>IF(Meals!$B40="", "", Meals!$B40)</f>
        <v/>
      </c>
      <c r="BV40" s="120" t="str">
        <f>Ingredients!$BO40</f>
        <v/>
      </c>
    </row>
    <row r="41" spans="1:74" x14ac:dyDescent="0.25">
      <c r="A41" s="4"/>
      <c r="B41" s="170" t="str">
        <f t="shared" si="0"/>
        <v/>
      </c>
      <c r="C41" s="233"/>
      <c r="D41" s="234" t="str">
        <f>IF(IFERROR(INDEX(Ingredients!$E$11:$E$310, MATCH($BP41, Ingredients!$BI$11:$BI$310, 0)), "")="", "", IFERROR(INDEX(Ingredients!$E$11:$E$310, MATCH($BP41, Ingredients!$BI$11:$BI$310, 0)), ""))</f>
        <v/>
      </c>
      <c r="E41" s="234"/>
      <c r="F41" s="234"/>
      <c r="G41" s="234"/>
      <c r="H41" s="234" t="str">
        <f>IF(IFERROR(INDEX(Ingredients!$B$11:$B$310, MATCH($BP41, Ingredients!$BI$11:$BI$310, 0)), "")="", "", IFERROR(INDEX(Ingredients!$B$11:$B$310, MATCH($BP41, Ingredients!$BI$11:$BI$310, 0)), ""))</f>
        <v/>
      </c>
      <c r="I41" s="234"/>
      <c r="J41" s="234"/>
      <c r="K41" s="234"/>
      <c r="L41" s="234"/>
      <c r="M41" s="234"/>
      <c r="N41" s="234"/>
      <c r="O41" s="234"/>
      <c r="P41" s="234"/>
      <c r="Q41" s="234"/>
      <c r="R41" s="276" t="str">
        <f>IF(IFERROR(INDEX(Ingredients!$BA$11:$BA$310, MATCH($BP41, Ingredients!$BI$11:$BI$310, 0)), "")="", "", IFERROR(INDEX(Ingredients!$BA$11:$BA$310, MATCH($BP41, Ingredients!$BI$11:$BI$310, 0)), ""))</f>
        <v/>
      </c>
      <c r="S41" s="276"/>
      <c r="T41" s="276"/>
      <c r="U41" s="276"/>
      <c r="V41" s="235" t="str">
        <f>IF(IFERROR(INDEX(Ingredients!$D$11:$D$310, MATCH($BP41, Ingredients!$BI$11:$BI$310, 0)), "")="", "", IFERROR(INDEX(Ingredients!$D$11:$D$310, MATCH($BP41, Ingredients!$BI$11:$BI$310, 0)), ""))</f>
        <v/>
      </c>
      <c r="W41" s="235"/>
      <c r="X41" s="235"/>
      <c r="Y41" s="235"/>
      <c r="Z41" s="234" t="str">
        <f>IF(IFERROR(INDEX(Ingredients!$C$11:$C$310, MATCH($BP41, Ingredients!$BI$11:$BI$310, 0)), "")="", "", IFERROR(INDEX(Ingredients!$C$11:$C$310, MATCH($BP41, Ingredients!$BI$11:$BI$310, 0)), ""))</f>
        <v/>
      </c>
      <c r="AA41" s="234"/>
      <c r="AB41" s="234"/>
      <c r="AC41" s="234"/>
      <c r="AD41" s="277" t="str">
        <f>IF(IFERROR(INDEX(Ingredients!$H$11:$H$310, MATCH($BP41, Ingredients!$BI$11:$BI$310, 0)), "")="", "", IFERROR(INDEX(Ingredients!$H$11:$H$310, MATCH($BP41, Ingredients!$BI$11:$BI$310, 0)), ""))</f>
        <v/>
      </c>
      <c r="AE41" s="277"/>
      <c r="AF41" s="277"/>
      <c r="AG41" s="277"/>
      <c r="AH41" s="277"/>
      <c r="AI41" s="234" t="str">
        <f>IF(IFERROR(INDEX(Ingredients!$I$11:$I$310, MATCH($BP41, Ingredients!$BI$11:$BI$310, 0)), "")="", "", IFERROR(INDEX(Ingredients!$I$11:$I$310, MATCH($BP41, Ingredients!$BI$11:$BI$310, 0)), ""))</f>
        <v/>
      </c>
      <c r="AJ41" s="234"/>
      <c r="AK41" s="234"/>
      <c r="AL41" s="234"/>
      <c r="AM41" s="234"/>
      <c r="AN41" s="234"/>
      <c r="AO41" s="234"/>
      <c r="AP41" s="234"/>
      <c r="AQ41" s="234"/>
      <c r="AR41" s="234"/>
      <c r="AS41" s="236"/>
      <c r="AT41" s="4"/>
      <c r="AU41" s="130"/>
      <c r="AV41" s="130"/>
      <c r="AW41" s="130"/>
      <c r="AX41" s="130"/>
      <c r="AY41" s="130"/>
      <c r="AZ41" s="130"/>
      <c r="BA41" s="130"/>
      <c r="BB41" s="130"/>
      <c r="BC41" s="130"/>
      <c r="BD41" s="130"/>
      <c r="BE41" s="130"/>
      <c r="BF41" s="130"/>
      <c r="BG41" s="130"/>
      <c r="BH41" s="130"/>
      <c r="BI41" s="130"/>
      <c r="BJ41" s="130"/>
      <c r="BP41" s="90">
        <f t="shared" si="3"/>
        <v>31</v>
      </c>
      <c r="BR41" s="99" t="str">
        <f>IF(Meals!$B41="", "", Meals!$B41)</f>
        <v/>
      </c>
      <c r="BV41" s="120" t="str">
        <f>Ingredients!$BO41</f>
        <v/>
      </c>
    </row>
    <row r="42" spans="1:74" x14ac:dyDescent="0.25">
      <c r="A42" s="4"/>
      <c r="B42" s="170" t="str">
        <f t="shared" si="0"/>
        <v/>
      </c>
      <c r="C42" s="233"/>
      <c r="D42" s="234" t="str">
        <f>IF(IFERROR(INDEX(Ingredients!$E$11:$E$310, MATCH($BP42, Ingredients!$BI$11:$BI$310, 0)), "")="", "", IFERROR(INDEX(Ingredients!$E$11:$E$310, MATCH($BP42, Ingredients!$BI$11:$BI$310, 0)), ""))</f>
        <v/>
      </c>
      <c r="E42" s="234"/>
      <c r="F42" s="234"/>
      <c r="G42" s="234"/>
      <c r="H42" s="234" t="str">
        <f>IF(IFERROR(INDEX(Ingredients!$B$11:$B$310, MATCH($BP42, Ingredients!$BI$11:$BI$310, 0)), "")="", "", IFERROR(INDEX(Ingredients!$B$11:$B$310, MATCH($BP42, Ingredients!$BI$11:$BI$310, 0)), ""))</f>
        <v/>
      </c>
      <c r="I42" s="234"/>
      <c r="J42" s="234"/>
      <c r="K42" s="234"/>
      <c r="L42" s="234"/>
      <c r="M42" s="234"/>
      <c r="N42" s="234"/>
      <c r="O42" s="234"/>
      <c r="P42" s="234"/>
      <c r="Q42" s="234"/>
      <c r="R42" s="276" t="str">
        <f>IF(IFERROR(INDEX(Ingredients!$BA$11:$BA$310, MATCH($BP42, Ingredients!$BI$11:$BI$310, 0)), "")="", "", IFERROR(INDEX(Ingredients!$BA$11:$BA$310, MATCH($BP42, Ingredients!$BI$11:$BI$310, 0)), ""))</f>
        <v/>
      </c>
      <c r="S42" s="276"/>
      <c r="T42" s="276"/>
      <c r="U42" s="276"/>
      <c r="V42" s="235" t="str">
        <f>IF(IFERROR(INDEX(Ingredients!$D$11:$D$310, MATCH($BP42, Ingredients!$BI$11:$BI$310, 0)), "")="", "", IFERROR(INDEX(Ingredients!$D$11:$D$310, MATCH($BP42, Ingredients!$BI$11:$BI$310, 0)), ""))</f>
        <v/>
      </c>
      <c r="W42" s="235"/>
      <c r="X42" s="235"/>
      <c r="Y42" s="235"/>
      <c r="Z42" s="234" t="str">
        <f>IF(IFERROR(INDEX(Ingredients!$C$11:$C$310, MATCH($BP42, Ingredients!$BI$11:$BI$310, 0)), "")="", "", IFERROR(INDEX(Ingredients!$C$11:$C$310, MATCH($BP42, Ingredients!$BI$11:$BI$310, 0)), ""))</f>
        <v/>
      </c>
      <c r="AA42" s="234"/>
      <c r="AB42" s="234"/>
      <c r="AC42" s="234"/>
      <c r="AD42" s="277" t="str">
        <f>IF(IFERROR(INDEX(Ingredients!$H$11:$H$310, MATCH($BP42, Ingredients!$BI$11:$BI$310, 0)), "")="", "", IFERROR(INDEX(Ingredients!$H$11:$H$310, MATCH($BP42, Ingredients!$BI$11:$BI$310, 0)), ""))</f>
        <v/>
      </c>
      <c r="AE42" s="277"/>
      <c r="AF42" s="277"/>
      <c r="AG42" s="277"/>
      <c r="AH42" s="277"/>
      <c r="AI42" s="234" t="str">
        <f>IF(IFERROR(INDEX(Ingredients!$I$11:$I$310, MATCH($BP42, Ingredients!$BI$11:$BI$310, 0)), "")="", "", IFERROR(INDEX(Ingredients!$I$11:$I$310, MATCH($BP42, Ingredients!$BI$11:$BI$310, 0)), ""))</f>
        <v/>
      </c>
      <c r="AJ42" s="234"/>
      <c r="AK42" s="234"/>
      <c r="AL42" s="234"/>
      <c r="AM42" s="234"/>
      <c r="AN42" s="234"/>
      <c r="AO42" s="234"/>
      <c r="AP42" s="234"/>
      <c r="AQ42" s="234"/>
      <c r="AR42" s="234"/>
      <c r="AS42" s="236"/>
      <c r="AT42" s="4"/>
      <c r="AU42" s="130"/>
      <c r="AV42" s="130"/>
      <c r="AW42" s="130"/>
      <c r="AX42" s="130"/>
      <c r="AY42" s="130"/>
      <c r="AZ42" s="130"/>
      <c r="BA42" s="130"/>
      <c r="BB42" s="130"/>
      <c r="BC42" s="130"/>
      <c r="BD42" s="130"/>
      <c r="BE42" s="130"/>
      <c r="BF42" s="130"/>
      <c r="BG42" s="130"/>
      <c r="BH42" s="130"/>
      <c r="BI42" s="130"/>
      <c r="BJ42" s="130"/>
      <c r="BP42" s="90">
        <f t="shared" si="3"/>
        <v>32</v>
      </c>
      <c r="BR42" s="99" t="str">
        <f>IF(Meals!$B42="", "", Meals!$B42)</f>
        <v/>
      </c>
      <c r="BV42" s="120" t="str">
        <f>Ingredients!$BO42</f>
        <v/>
      </c>
    </row>
    <row r="43" spans="1:74" x14ac:dyDescent="0.25">
      <c r="A43" s="4"/>
      <c r="B43" s="170" t="str">
        <f t="shared" si="0"/>
        <v/>
      </c>
      <c r="C43" s="233"/>
      <c r="D43" s="234" t="str">
        <f>IF(IFERROR(INDEX(Ingredients!$E$11:$E$310, MATCH($BP43, Ingredients!$BI$11:$BI$310, 0)), "")="", "", IFERROR(INDEX(Ingredients!$E$11:$E$310, MATCH($BP43, Ingredients!$BI$11:$BI$310, 0)), ""))</f>
        <v/>
      </c>
      <c r="E43" s="234"/>
      <c r="F43" s="234"/>
      <c r="G43" s="234"/>
      <c r="H43" s="234" t="str">
        <f>IF(IFERROR(INDEX(Ingredients!$B$11:$B$310, MATCH($BP43, Ingredients!$BI$11:$BI$310, 0)), "")="", "", IFERROR(INDEX(Ingredients!$B$11:$B$310, MATCH($BP43, Ingredients!$BI$11:$BI$310, 0)), ""))</f>
        <v/>
      </c>
      <c r="I43" s="234"/>
      <c r="J43" s="234"/>
      <c r="K43" s="234"/>
      <c r="L43" s="234"/>
      <c r="M43" s="234"/>
      <c r="N43" s="234"/>
      <c r="O43" s="234"/>
      <c r="P43" s="234"/>
      <c r="Q43" s="234"/>
      <c r="R43" s="276" t="str">
        <f>IF(IFERROR(INDEX(Ingredients!$BA$11:$BA$310, MATCH($BP43, Ingredients!$BI$11:$BI$310, 0)), "")="", "", IFERROR(INDEX(Ingredients!$BA$11:$BA$310, MATCH($BP43, Ingredients!$BI$11:$BI$310, 0)), ""))</f>
        <v/>
      </c>
      <c r="S43" s="276"/>
      <c r="T43" s="276"/>
      <c r="U43" s="276"/>
      <c r="V43" s="235" t="str">
        <f>IF(IFERROR(INDEX(Ingredients!$D$11:$D$310, MATCH($BP43, Ingredients!$BI$11:$BI$310, 0)), "")="", "", IFERROR(INDEX(Ingredients!$D$11:$D$310, MATCH($BP43, Ingredients!$BI$11:$BI$310, 0)), ""))</f>
        <v/>
      </c>
      <c r="W43" s="235"/>
      <c r="X43" s="235"/>
      <c r="Y43" s="235"/>
      <c r="Z43" s="234" t="str">
        <f>IF(IFERROR(INDEX(Ingredients!$C$11:$C$310, MATCH($BP43, Ingredients!$BI$11:$BI$310, 0)), "")="", "", IFERROR(INDEX(Ingredients!$C$11:$C$310, MATCH($BP43, Ingredients!$BI$11:$BI$310, 0)), ""))</f>
        <v/>
      </c>
      <c r="AA43" s="234"/>
      <c r="AB43" s="234"/>
      <c r="AC43" s="234"/>
      <c r="AD43" s="277" t="str">
        <f>IF(IFERROR(INDEX(Ingredients!$H$11:$H$310, MATCH($BP43, Ingredients!$BI$11:$BI$310, 0)), "")="", "", IFERROR(INDEX(Ingredients!$H$11:$H$310, MATCH($BP43, Ingredients!$BI$11:$BI$310, 0)), ""))</f>
        <v/>
      </c>
      <c r="AE43" s="277"/>
      <c r="AF43" s="277"/>
      <c r="AG43" s="277"/>
      <c r="AH43" s="277"/>
      <c r="AI43" s="234" t="str">
        <f>IF(IFERROR(INDEX(Ingredients!$I$11:$I$310, MATCH($BP43, Ingredients!$BI$11:$BI$310, 0)), "")="", "", IFERROR(INDEX(Ingredients!$I$11:$I$310, MATCH($BP43, Ingredients!$BI$11:$BI$310, 0)), ""))</f>
        <v/>
      </c>
      <c r="AJ43" s="234"/>
      <c r="AK43" s="234"/>
      <c r="AL43" s="234"/>
      <c r="AM43" s="234"/>
      <c r="AN43" s="234"/>
      <c r="AO43" s="234"/>
      <c r="AP43" s="234"/>
      <c r="AQ43" s="234"/>
      <c r="AR43" s="234"/>
      <c r="AS43" s="236"/>
      <c r="AT43" s="4"/>
      <c r="AU43" s="130"/>
      <c r="AV43" s="130"/>
      <c r="AW43" s="130"/>
      <c r="AX43" s="130"/>
      <c r="AY43" s="130"/>
      <c r="AZ43" s="130"/>
      <c r="BA43" s="130"/>
      <c r="BB43" s="130"/>
      <c r="BC43" s="130"/>
      <c r="BD43" s="130"/>
      <c r="BE43" s="130"/>
      <c r="BF43" s="130"/>
      <c r="BG43" s="130"/>
      <c r="BH43" s="130"/>
      <c r="BI43" s="130"/>
      <c r="BJ43" s="130"/>
      <c r="BP43" s="90">
        <f t="shared" si="3"/>
        <v>33</v>
      </c>
      <c r="BR43" s="99" t="str">
        <f>IF(Meals!$B43="", "", Meals!$B43)</f>
        <v/>
      </c>
      <c r="BV43" s="120" t="str">
        <f>Ingredients!$BO43</f>
        <v/>
      </c>
    </row>
    <row r="44" spans="1:74" x14ac:dyDescent="0.25">
      <c r="A44" s="4"/>
      <c r="B44" s="170" t="str">
        <f t="shared" si="0"/>
        <v/>
      </c>
      <c r="C44" s="233"/>
      <c r="D44" s="234" t="str">
        <f>IF(IFERROR(INDEX(Ingredients!$E$11:$E$310, MATCH($BP44, Ingredients!$BI$11:$BI$310, 0)), "")="", "", IFERROR(INDEX(Ingredients!$E$11:$E$310, MATCH($BP44, Ingredients!$BI$11:$BI$310, 0)), ""))</f>
        <v/>
      </c>
      <c r="E44" s="234"/>
      <c r="F44" s="234"/>
      <c r="G44" s="234"/>
      <c r="H44" s="234" t="str">
        <f>IF(IFERROR(INDEX(Ingredients!$B$11:$B$310, MATCH($BP44, Ingredients!$BI$11:$BI$310, 0)), "")="", "", IFERROR(INDEX(Ingredients!$B$11:$B$310, MATCH($BP44, Ingredients!$BI$11:$BI$310, 0)), ""))</f>
        <v/>
      </c>
      <c r="I44" s="234"/>
      <c r="J44" s="234"/>
      <c r="K44" s="234"/>
      <c r="L44" s="234"/>
      <c r="M44" s="234"/>
      <c r="N44" s="234"/>
      <c r="O44" s="234"/>
      <c r="P44" s="234"/>
      <c r="Q44" s="234"/>
      <c r="R44" s="276" t="str">
        <f>IF(IFERROR(INDEX(Ingredients!$BA$11:$BA$310, MATCH($BP44, Ingredients!$BI$11:$BI$310, 0)), "")="", "", IFERROR(INDEX(Ingredients!$BA$11:$BA$310, MATCH($BP44, Ingredients!$BI$11:$BI$310, 0)), ""))</f>
        <v/>
      </c>
      <c r="S44" s="276"/>
      <c r="T44" s="276"/>
      <c r="U44" s="276"/>
      <c r="V44" s="235" t="str">
        <f>IF(IFERROR(INDEX(Ingredients!$D$11:$D$310, MATCH($BP44, Ingredients!$BI$11:$BI$310, 0)), "")="", "", IFERROR(INDEX(Ingredients!$D$11:$D$310, MATCH($BP44, Ingredients!$BI$11:$BI$310, 0)), ""))</f>
        <v/>
      </c>
      <c r="W44" s="235"/>
      <c r="X44" s="235"/>
      <c r="Y44" s="235"/>
      <c r="Z44" s="234" t="str">
        <f>IF(IFERROR(INDEX(Ingredients!$C$11:$C$310, MATCH($BP44, Ingredients!$BI$11:$BI$310, 0)), "")="", "", IFERROR(INDEX(Ingredients!$C$11:$C$310, MATCH($BP44, Ingredients!$BI$11:$BI$310, 0)), ""))</f>
        <v/>
      </c>
      <c r="AA44" s="234"/>
      <c r="AB44" s="234"/>
      <c r="AC44" s="234"/>
      <c r="AD44" s="277" t="str">
        <f>IF(IFERROR(INDEX(Ingredients!$H$11:$H$310, MATCH($BP44, Ingredients!$BI$11:$BI$310, 0)), "")="", "", IFERROR(INDEX(Ingredients!$H$11:$H$310, MATCH($BP44, Ingredients!$BI$11:$BI$310, 0)), ""))</f>
        <v/>
      </c>
      <c r="AE44" s="277"/>
      <c r="AF44" s="277"/>
      <c r="AG44" s="277"/>
      <c r="AH44" s="277"/>
      <c r="AI44" s="234" t="str">
        <f>IF(IFERROR(INDEX(Ingredients!$I$11:$I$310, MATCH($BP44, Ingredients!$BI$11:$BI$310, 0)), "")="", "", IFERROR(INDEX(Ingredients!$I$11:$I$310, MATCH($BP44, Ingredients!$BI$11:$BI$310, 0)), ""))</f>
        <v/>
      </c>
      <c r="AJ44" s="234"/>
      <c r="AK44" s="234"/>
      <c r="AL44" s="234"/>
      <c r="AM44" s="234"/>
      <c r="AN44" s="234"/>
      <c r="AO44" s="234"/>
      <c r="AP44" s="234"/>
      <c r="AQ44" s="234"/>
      <c r="AR44" s="234"/>
      <c r="AS44" s="236"/>
      <c r="AT44" s="4"/>
      <c r="AU44" s="130"/>
      <c r="AV44" s="130"/>
      <c r="AW44" s="130"/>
      <c r="AX44" s="130"/>
      <c r="AY44" s="130"/>
      <c r="AZ44" s="130"/>
      <c r="BA44" s="130"/>
      <c r="BB44" s="130"/>
      <c r="BC44" s="130"/>
      <c r="BD44" s="130"/>
      <c r="BE44" s="130"/>
      <c r="BF44" s="130"/>
      <c r="BG44" s="130"/>
      <c r="BH44" s="130"/>
      <c r="BI44" s="130"/>
      <c r="BJ44" s="130"/>
      <c r="BP44" s="90">
        <f t="shared" si="3"/>
        <v>34</v>
      </c>
      <c r="BR44" s="99" t="str">
        <f>IF(Meals!$B44="", "", Meals!$B44)</f>
        <v/>
      </c>
      <c r="BV44" s="120" t="str">
        <f>Ingredients!$BO44</f>
        <v/>
      </c>
    </row>
    <row r="45" spans="1:74" x14ac:dyDescent="0.25">
      <c r="A45" s="4"/>
      <c r="B45" s="170" t="str">
        <f t="shared" si="0"/>
        <v/>
      </c>
      <c r="C45" s="233"/>
      <c r="D45" s="234" t="str">
        <f>IF(IFERROR(INDEX(Ingredients!$E$11:$E$310, MATCH($BP45, Ingredients!$BI$11:$BI$310, 0)), "")="", "", IFERROR(INDEX(Ingredients!$E$11:$E$310, MATCH($BP45, Ingredients!$BI$11:$BI$310, 0)), ""))</f>
        <v/>
      </c>
      <c r="E45" s="234"/>
      <c r="F45" s="234"/>
      <c r="G45" s="234"/>
      <c r="H45" s="234" t="str">
        <f>IF(IFERROR(INDEX(Ingredients!$B$11:$B$310, MATCH($BP45, Ingredients!$BI$11:$BI$310, 0)), "")="", "", IFERROR(INDEX(Ingredients!$B$11:$B$310, MATCH($BP45, Ingredients!$BI$11:$BI$310, 0)), ""))</f>
        <v/>
      </c>
      <c r="I45" s="234"/>
      <c r="J45" s="234"/>
      <c r="K45" s="234"/>
      <c r="L45" s="234"/>
      <c r="M45" s="234"/>
      <c r="N45" s="234"/>
      <c r="O45" s="234"/>
      <c r="P45" s="234"/>
      <c r="Q45" s="234"/>
      <c r="R45" s="276" t="str">
        <f>IF(IFERROR(INDEX(Ingredients!$BA$11:$BA$310, MATCH($BP45, Ingredients!$BI$11:$BI$310, 0)), "")="", "", IFERROR(INDEX(Ingredients!$BA$11:$BA$310, MATCH($BP45, Ingredients!$BI$11:$BI$310, 0)), ""))</f>
        <v/>
      </c>
      <c r="S45" s="276"/>
      <c r="T45" s="276"/>
      <c r="U45" s="276"/>
      <c r="V45" s="235" t="str">
        <f>IF(IFERROR(INDEX(Ingredients!$D$11:$D$310, MATCH($BP45, Ingredients!$BI$11:$BI$310, 0)), "")="", "", IFERROR(INDEX(Ingredients!$D$11:$D$310, MATCH($BP45, Ingredients!$BI$11:$BI$310, 0)), ""))</f>
        <v/>
      </c>
      <c r="W45" s="235"/>
      <c r="X45" s="235"/>
      <c r="Y45" s="235"/>
      <c r="Z45" s="234" t="str">
        <f>IF(IFERROR(INDEX(Ingredients!$C$11:$C$310, MATCH($BP45, Ingredients!$BI$11:$BI$310, 0)), "")="", "", IFERROR(INDEX(Ingredients!$C$11:$C$310, MATCH($BP45, Ingredients!$BI$11:$BI$310, 0)), ""))</f>
        <v/>
      </c>
      <c r="AA45" s="234"/>
      <c r="AB45" s="234"/>
      <c r="AC45" s="234"/>
      <c r="AD45" s="277" t="str">
        <f>IF(IFERROR(INDEX(Ingredients!$H$11:$H$310, MATCH($BP45, Ingredients!$BI$11:$BI$310, 0)), "")="", "", IFERROR(INDEX(Ingredients!$H$11:$H$310, MATCH($BP45, Ingredients!$BI$11:$BI$310, 0)), ""))</f>
        <v/>
      </c>
      <c r="AE45" s="277"/>
      <c r="AF45" s="277"/>
      <c r="AG45" s="277"/>
      <c r="AH45" s="277"/>
      <c r="AI45" s="234" t="str">
        <f>IF(IFERROR(INDEX(Ingredients!$I$11:$I$310, MATCH($BP45, Ingredients!$BI$11:$BI$310, 0)), "")="", "", IFERROR(INDEX(Ingredients!$I$11:$I$310, MATCH($BP45, Ingredients!$BI$11:$BI$310, 0)), ""))</f>
        <v/>
      </c>
      <c r="AJ45" s="234"/>
      <c r="AK45" s="234"/>
      <c r="AL45" s="234"/>
      <c r="AM45" s="234"/>
      <c r="AN45" s="234"/>
      <c r="AO45" s="234"/>
      <c r="AP45" s="234"/>
      <c r="AQ45" s="234"/>
      <c r="AR45" s="234"/>
      <c r="AS45" s="236"/>
      <c r="AT45" s="4"/>
      <c r="AU45" s="130"/>
      <c r="AV45" s="130"/>
      <c r="AW45" s="130"/>
      <c r="AX45" s="130"/>
      <c r="AY45" s="130"/>
      <c r="AZ45" s="130"/>
      <c r="BA45" s="130"/>
      <c r="BB45" s="130"/>
      <c r="BC45" s="130"/>
      <c r="BD45" s="130"/>
      <c r="BE45" s="130"/>
      <c r="BF45" s="130"/>
      <c r="BG45" s="130"/>
      <c r="BH45" s="130"/>
      <c r="BI45" s="130"/>
      <c r="BJ45" s="130"/>
      <c r="BP45" s="90">
        <f t="shared" si="3"/>
        <v>35</v>
      </c>
      <c r="BR45" s="99" t="str">
        <f>IF(Meals!$B45="", "", Meals!$B45)</f>
        <v/>
      </c>
      <c r="BV45" s="120" t="str">
        <f>Ingredients!$BO45</f>
        <v/>
      </c>
    </row>
    <row r="46" spans="1:74" x14ac:dyDescent="0.25">
      <c r="A46" s="4"/>
      <c r="B46" s="170" t="str">
        <f t="shared" si="0"/>
        <v/>
      </c>
      <c r="C46" s="233"/>
      <c r="D46" s="234" t="str">
        <f>IF(IFERROR(INDEX(Ingredients!$E$11:$E$310, MATCH($BP46, Ingredients!$BI$11:$BI$310, 0)), "")="", "", IFERROR(INDEX(Ingredients!$E$11:$E$310, MATCH($BP46, Ingredients!$BI$11:$BI$310, 0)), ""))</f>
        <v/>
      </c>
      <c r="E46" s="234"/>
      <c r="F46" s="234"/>
      <c r="G46" s="234"/>
      <c r="H46" s="234" t="str">
        <f>IF(IFERROR(INDEX(Ingredients!$B$11:$B$310, MATCH($BP46, Ingredients!$BI$11:$BI$310, 0)), "")="", "", IFERROR(INDEX(Ingredients!$B$11:$B$310, MATCH($BP46, Ingredients!$BI$11:$BI$310, 0)), ""))</f>
        <v/>
      </c>
      <c r="I46" s="234"/>
      <c r="J46" s="234"/>
      <c r="K46" s="234"/>
      <c r="L46" s="234"/>
      <c r="M46" s="234"/>
      <c r="N46" s="234"/>
      <c r="O46" s="234"/>
      <c r="P46" s="234"/>
      <c r="Q46" s="234"/>
      <c r="R46" s="276" t="str">
        <f>IF(IFERROR(INDEX(Ingredients!$BA$11:$BA$310, MATCH($BP46, Ingredients!$BI$11:$BI$310, 0)), "")="", "", IFERROR(INDEX(Ingredients!$BA$11:$BA$310, MATCH($BP46, Ingredients!$BI$11:$BI$310, 0)), ""))</f>
        <v/>
      </c>
      <c r="S46" s="276"/>
      <c r="T46" s="276"/>
      <c r="U46" s="276"/>
      <c r="V46" s="235" t="str">
        <f>IF(IFERROR(INDEX(Ingredients!$D$11:$D$310, MATCH($BP46, Ingredients!$BI$11:$BI$310, 0)), "")="", "", IFERROR(INDEX(Ingredients!$D$11:$D$310, MATCH($BP46, Ingredients!$BI$11:$BI$310, 0)), ""))</f>
        <v/>
      </c>
      <c r="W46" s="235"/>
      <c r="X46" s="235"/>
      <c r="Y46" s="235"/>
      <c r="Z46" s="234" t="str">
        <f>IF(IFERROR(INDEX(Ingredients!$C$11:$C$310, MATCH($BP46, Ingredients!$BI$11:$BI$310, 0)), "")="", "", IFERROR(INDEX(Ingredients!$C$11:$C$310, MATCH($BP46, Ingredients!$BI$11:$BI$310, 0)), ""))</f>
        <v/>
      </c>
      <c r="AA46" s="234"/>
      <c r="AB46" s="234"/>
      <c r="AC46" s="234"/>
      <c r="AD46" s="277" t="str">
        <f>IF(IFERROR(INDEX(Ingredients!$H$11:$H$310, MATCH($BP46, Ingredients!$BI$11:$BI$310, 0)), "")="", "", IFERROR(INDEX(Ingredients!$H$11:$H$310, MATCH($BP46, Ingredients!$BI$11:$BI$310, 0)), ""))</f>
        <v/>
      </c>
      <c r="AE46" s="277"/>
      <c r="AF46" s="277"/>
      <c r="AG46" s="277"/>
      <c r="AH46" s="277"/>
      <c r="AI46" s="234" t="str">
        <f>IF(IFERROR(INDEX(Ingredients!$I$11:$I$310, MATCH($BP46, Ingredients!$BI$11:$BI$310, 0)), "")="", "", IFERROR(INDEX(Ingredients!$I$11:$I$310, MATCH($BP46, Ingredients!$BI$11:$BI$310, 0)), ""))</f>
        <v/>
      </c>
      <c r="AJ46" s="234"/>
      <c r="AK46" s="234"/>
      <c r="AL46" s="234"/>
      <c r="AM46" s="234"/>
      <c r="AN46" s="234"/>
      <c r="AO46" s="234"/>
      <c r="AP46" s="234"/>
      <c r="AQ46" s="234"/>
      <c r="AR46" s="234"/>
      <c r="AS46" s="236"/>
      <c r="AT46" s="4"/>
      <c r="AU46" s="130"/>
      <c r="AV46" s="130"/>
      <c r="AW46" s="130"/>
      <c r="AX46" s="130"/>
      <c r="AY46" s="130"/>
      <c r="AZ46" s="130"/>
      <c r="BA46" s="130"/>
      <c r="BB46" s="130"/>
      <c r="BC46" s="130"/>
      <c r="BD46" s="130"/>
      <c r="BE46" s="130"/>
      <c r="BF46" s="130"/>
      <c r="BG46" s="130"/>
      <c r="BH46" s="130"/>
      <c r="BI46" s="130"/>
      <c r="BJ46" s="130"/>
      <c r="BP46" s="90">
        <f t="shared" si="3"/>
        <v>36</v>
      </c>
      <c r="BR46" s="99" t="str">
        <f>IF(Meals!$B46="", "", Meals!$B46)</f>
        <v/>
      </c>
      <c r="BV46" s="120" t="str">
        <f>Ingredients!$BO46</f>
        <v/>
      </c>
    </row>
    <row r="47" spans="1:74" x14ac:dyDescent="0.25">
      <c r="A47" s="4"/>
      <c r="B47" s="170" t="str">
        <f t="shared" si="0"/>
        <v/>
      </c>
      <c r="C47" s="233"/>
      <c r="D47" s="234" t="str">
        <f>IF(IFERROR(INDEX(Ingredients!$E$11:$E$310, MATCH($BP47, Ingredients!$BI$11:$BI$310, 0)), "")="", "", IFERROR(INDEX(Ingredients!$E$11:$E$310, MATCH($BP47, Ingredients!$BI$11:$BI$310, 0)), ""))</f>
        <v/>
      </c>
      <c r="E47" s="234"/>
      <c r="F47" s="234"/>
      <c r="G47" s="234"/>
      <c r="H47" s="234" t="str">
        <f>IF(IFERROR(INDEX(Ingredients!$B$11:$B$310, MATCH($BP47, Ingredients!$BI$11:$BI$310, 0)), "")="", "", IFERROR(INDEX(Ingredients!$B$11:$B$310, MATCH($BP47, Ingredients!$BI$11:$BI$310, 0)), ""))</f>
        <v/>
      </c>
      <c r="I47" s="234"/>
      <c r="J47" s="234"/>
      <c r="K47" s="234"/>
      <c r="L47" s="234"/>
      <c r="M47" s="234"/>
      <c r="N47" s="234"/>
      <c r="O47" s="234"/>
      <c r="P47" s="234"/>
      <c r="Q47" s="234"/>
      <c r="R47" s="276" t="str">
        <f>IF(IFERROR(INDEX(Ingredients!$BA$11:$BA$310, MATCH($BP47, Ingredients!$BI$11:$BI$310, 0)), "")="", "", IFERROR(INDEX(Ingredients!$BA$11:$BA$310, MATCH($BP47, Ingredients!$BI$11:$BI$310, 0)), ""))</f>
        <v/>
      </c>
      <c r="S47" s="276"/>
      <c r="T47" s="276"/>
      <c r="U47" s="276"/>
      <c r="V47" s="235" t="str">
        <f>IF(IFERROR(INDEX(Ingredients!$D$11:$D$310, MATCH($BP47, Ingredients!$BI$11:$BI$310, 0)), "")="", "", IFERROR(INDEX(Ingredients!$D$11:$D$310, MATCH($BP47, Ingredients!$BI$11:$BI$310, 0)), ""))</f>
        <v/>
      </c>
      <c r="W47" s="235"/>
      <c r="X47" s="235"/>
      <c r="Y47" s="235"/>
      <c r="Z47" s="234" t="str">
        <f>IF(IFERROR(INDEX(Ingredients!$C$11:$C$310, MATCH($BP47, Ingredients!$BI$11:$BI$310, 0)), "")="", "", IFERROR(INDEX(Ingredients!$C$11:$C$310, MATCH($BP47, Ingredients!$BI$11:$BI$310, 0)), ""))</f>
        <v/>
      </c>
      <c r="AA47" s="234"/>
      <c r="AB47" s="234"/>
      <c r="AC47" s="234"/>
      <c r="AD47" s="277" t="str">
        <f>IF(IFERROR(INDEX(Ingredients!$H$11:$H$310, MATCH($BP47, Ingredients!$BI$11:$BI$310, 0)), "")="", "", IFERROR(INDEX(Ingredients!$H$11:$H$310, MATCH($BP47, Ingredients!$BI$11:$BI$310, 0)), ""))</f>
        <v/>
      </c>
      <c r="AE47" s="277"/>
      <c r="AF47" s="277"/>
      <c r="AG47" s="277"/>
      <c r="AH47" s="277"/>
      <c r="AI47" s="234" t="str">
        <f>IF(IFERROR(INDEX(Ingredients!$I$11:$I$310, MATCH($BP47, Ingredients!$BI$11:$BI$310, 0)), "")="", "", IFERROR(INDEX(Ingredients!$I$11:$I$310, MATCH($BP47, Ingredients!$BI$11:$BI$310, 0)), ""))</f>
        <v/>
      </c>
      <c r="AJ47" s="234"/>
      <c r="AK47" s="234"/>
      <c r="AL47" s="234"/>
      <c r="AM47" s="234"/>
      <c r="AN47" s="234"/>
      <c r="AO47" s="234"/>
      <c r="AP47" s="234"/>
      <c r="AQ47" s="234"/>
      <c r="AR47" s="234"/>
      <c r="AS47" s="236"/>
      <c r="AT47" s="4"/>
      <c r="AU47" s="130"/>
      <c r="AV47" s="130"/>
      <c r="AW47" s="130"/>
      <c r="AX47" s="130"/>
      <c r="AY47" s="130"/>
      <c r="AZ47" s="130"/>
      <c r="BA47" s="130"/>
      <c r="BB47" s="130"/>
      <c r="BC47" s="130"/>
      <c r="BD47" s="130"/>
      <c r="BE47" s="130"/>
      <c r="BF47" s="130"/>
      <c r="BG47" s="130"/>
      <c r="BH47" s="130"/>
      <c r="BI47" s="130"/>
      <c r="BJ47" s="130"/>
      <c r="BP47" s="90">
        <f t="shared" si="3"/>
        <v>37</v>
      </c>
      <c r="BR47" s="99" t="str">
        <f>IF(Meals!$B47="", "", Meals!$B47)</f>
        <v/>
      </c>
      <c r="BV47" s="120" t="str">
        <f>Ingredients!$BO47</f>
        <v/>
      </c>
    </row>
    <row r="48" spans="1:74" x14ac:dyDescent="0.25">
      <c r="A48" s="4"/>
      <c r="B48" s="170" t="str">
        <f t="shared" si="0"/>
        <v/>
      </c>
      <c r="C48" s="233"/>
      <c r="D48" s="234" t="str">
        <f>IF(IFERROR(INDEX(Ingredients!$E$11:$E$310, MATCH($BP48, Ingredients!$BI$11:$BI$310, 0)), "")="", "", IFERROR(INDEX(Ingredients!$E$11:$E$310, MATCH($BP48, Ingredients!$BI$11:$BI$310, 0)), ""))</f>
        <v/>
      </c>
      <c r="E48" s="234"/>
      <c r="F48" s="234"/>
      <c r="G48" s="234"/>
      <c r="H48" s="234" t="str">
        <f>IF(IFERROR(INDEX(Ingredients!$B$11:$B$310, MATCH($BP48, Ingredients!$BI$11:$BI$310, 0)), "")="", "", IFERROR(INDEX(Ingredients!$B$11:$B$310, MATCH($BP48, Ingredients!$BI$11:$BI$310, 0)), ""))</f>
        <v/>
      </c>
      <c r="I48" s="234"/>
      <c r="J48" s="234"/>
      <c r="K48" s="234"/>
      <c r="L48" s="234"/>
      <c r="M48" s="234"/>
      <c r="N48" s="234"/>
      <c r="O48" s="234"/>
      <c r="P48" s="234"/>
      <c r="Q48" s="234"/>
      <c r="R48" s="276" t="str">
        <f>IF(IFERROR(INDEX(Ingredients!$BA$11:$BA$310, MATCH($BP48, Ingredients!$BI$11:$BI$310, 0)), "")="", "", IFERROR(INDEX(Ingredients!$BA$11:$BA$310, MATCH($BP48, Ingredients!$BI$11:$BI$310, 0)), ""))</f>
        <v/>
      </c>
      <c r="S48" s="276"/>
      <c r="T48" s="276"/>
      <c r="U48" s="276"/>
      <c r="V48" s="235" t="str">
        <f>IF(IFERROR(INDEX(Ingredients!$D$11:$D$310, MATCH($BP48, Ingredients!$BI$11:$BI$310, 0)), "")="", "", IFERROR(INDEX(Ingredients!$D$11:$D$310, MATCH($BP48, Ingredients!$BI$11:$BI$310, 0)), ""))</f>
        <v/>
      </c>
      <c r="W48" s="235"/>
      <c r="X48" s="235"/>
      <c r="Y48" s="235"/>
      <c r="Z48" s="234" t="str">
        <f>IF(IFERROR(INDEX(Ingredients!$C$11:$C$310, MATCH($BP48, Ingredients!$BI$11:$BI$310, 0)), "")="", "", IFERROR(INDEX(Ingredients!$C$11:$C$310, MATCH($BP48, Ingredients!$BI$11:$BI$310, 0)), ""))</f>
        <v/>
      </c>
      <c r="AA48" s="234"/>
      <c r="AB48" s="234"/>
      <c r="AC48" s="234"/>
      <c r="AD48" s="277" t="str">
        <f>IF(IFERROR(INDEX(Ingredients!$H$11:$H$310, MATCH($BP48, Ingredients!$BI$11:$BI$310, 0)), "")="", "", IFERROR(INDEX(Ingredients!$H$11:$H$310, MATCH($BP48, Ingredients!$BI$11:$BI$310, 0)), ""))</f>
        <v/>
      </c>
      <c r="AE48" s="277"/>
      <c r="AF48" s="277"/>
      <c r="AG48" s="277"/>
      <c r="AH48" s="277"/>
      <c r="AI48" s="234" t="str">
        <f>IF(IFERROR(INDEX(Ingredients!$I$11:$I$310, MATCH($BP48, Ingredients!$BI$11:$BI$310, 0)), "")="", "", IFERROR(INDEX(Ingredients!$I$11:$I$310, MATCH($BP48, Ingredients!$BI$11:$BI$310, 0)), ""))</f>
        <v/>
      </c>
      <c r="AJ48" s="234"/>
      <c r="AK48" s="234"/>
      <c r="AL48" s="234"/>
      <c r="AM48" s="234"/>
      <c r="AN48" s="234"/>
      <c r="AO48" s="234"/>
      <c r="AP48" s="234"/>
      <c r="AQ48" s="234"/>
      <c r="AR48" s="234"/>
      <c r="AS48" s="236"/>
      <c r="AT48" s="4"/>
      <c r="AU48" s="130"/>
      <c r="AV48" s="130"/>
      <c r="AW48" s="130"/>
      <c r="AX48" s="130"/>
      <c r="AY48" s="130"/>
      <c r="AZ48" s="130"/>
      <c r="BA48" s="130"/>
      <c r="BB48" s="130"/>
      <c r="BC48" s="130"/>
      <c r="BD48" s="130"/>
      <c r="BE48" s="130"/>
      <c r="BF48" s="130"/>
      <c r="BG48" s="130"/>
      <c r="BH48" s="130"/>
      <c r="BI48" s="130"/>
      <c r="BJ48" s="130"/>
      <c r="BP48" s="90">
        <f t="shared" si="3"/>
        <v>38</v>
      </c>
      <c r="BR48" s="99" t="str">
        <f>IF(Meals!$B48="", "", Meals!$B48)</f>
        <v/>
      </c>
      <c r="BV48" s="120" t="str">
        <f>Ingredients!$BO48</f>
        <v/>
      </c>
    </row>
    <row r="49" spans="1:74" x14ac:dyDescent="0.25">
      <c r="A49" s="4"/>
      <c r="B49" s="170" t="str">
        <f t="shared" si="0"/>
        <v/>
      </c>
      <c r="C49" s="233"/>
      <c r="D49" s="234" t="str">
        <f>IF(IFERROR(INDEX(Ingredients!$E$11:$E$310, MATCH($BP49, Ingredients!$BI$11:$BI$310, 0)), "")="", "", IFERROR(INDEX(Ingredients!$E$11:$E$310, MATCH($BP49, Ingredients!$BI$11:$BI$310, 0)), ""))</f>
        <v/>
      </c>
      <c r="E49" s="234"/>
      <c r="F49" s="234"/>
      <c r="G49" s="234"/>
      <c r="H49" s="234" t="str">
        <f>IF(IFERROR(INDEX(Ingredients!$B$11:$B$310, MATCH($BP49, Ingredients!$BI$11:$BI$310, 0)), "")="", "", IFERROR(INDEX(Ingredients!$B$11:$B$310, MATCH($BP49, Ingredients!$BI$11:$BI$310, 0)), ""))</f>
        <v/>
      </c>
      <c r="I49" s="234"/>
      <c r="J49" s="234"/>
      <c r="K49" s="234"/>
      <c r="L49" s="234"/>
      <c r="M49" s="234"/>
      <c r="N49" s="234"/>
      <c r="O49" s="234"/>
      <c r="P49" s="234"/>
      <c r="Q49" s="234"/>
      <c r="R49" s="276" t="str">
        <f>IF(IFERROR(INDEX(Ingredients!$BA$11:$BA$310, MATCH($BP49, Ingredients!$BI$11:$BI$310, 0)), "")="", "", IFERROR(INDEX(Ingredients!$BA$11:$BA$310, MATCH($BP49, Ingredients!$BI$11:$BI$310, 0)), ""))</f>
        <v/>
      </c>
      <c r="S49" s="276"/>
      <c r="T49" s="276"/>
      <c r="U49" s="276"/>
      <c r="V49" s="235" t="str">
        <f>IF(IFERROR(INDEX(Ingredients!$D$11:$D$310, MATCH($BP49, Ingredients!$BI$11:$BI$310, 0)), "")="", "", IFERROR(INDEX(Ingredients!$D$11:$D$310, MATCH($BP49, Ingredients!$BI$11:$BI$310, 0)), ""))</f>
        <v/>
      </c>
      <c r="W49" s="235"/>
      <c r="X49" s="235"/>
      <c r="Y49" s="235"/>
      <c r="Z49" s="234" t="str">
        <f>IF(IFERROR(INDEX(Ingredients!$C$11:$C$310, MATCH($BP49, Ingredients!$BI$11:$BI$310, 0)), "")="", "", IFERROR(INDEX(Ingredients!$C$11:$C$310, MATCH($BP49, Ingredients!$BI$11:$BI$310, 0)), ""))</f>
        <v/>
      </c>
      <c r="AA49" s="234"/>
      <c r="AB49" s="234"/>
      <c r="AC49" s="234"/>
      <c r="AD49" s="277" t="str">
        <f>IF(IFERROR(INDEX(Ingredients!$H$11:$H$310, MATCH($BP49, Ingredients!$BI$11:$BI$310, 0)), "")="", "", IFERROR(INDEX(Ingredients!$H$11:$H$310, MATCH($BP49, Ingredients!$BI$11:$BI$310, 0)), ""))</f>
        <v/>
      </c>
      <c r="AE49" s="277"/>
      <c r="AF49" s="277"/>
      <c r="AG49" s="277"/>
      <c r="AH49" s="277"/>
      <c r="AI49" s="234" t="str">
        <f>IF(IFERROR(INDEX(Ingredients!$I$11:$I$310, MATCH($BP49, Ingredients!$BI$11:$BI$310, 0)), "")="", "", IFERROR(INDEX(Ingredients!$I$11:$I$310, MATCH($BP49, Ingredients!$BI$11:$BI$310, 0)), ""))</f>
        <v/>
      </c>
      <c r="AJ49" s="234"/>
      <c r="AK49" s="234"/>
      <c r="AL49" s="234"/>
      <c r="AM49" s="234"/>
      <c r="AN49" s="234"/>
      <c r="AO49" s="234"/>
      <c r="AP49" s="234"/>
      <c r="AQ49" s="234"/>
      <c r="AR49" s="234"/>
      <c r="AS49" s="236"/>
      <c r="AT49" s="4"/>
      <c r="AU49" s="130"/>
      <c r="AV49" s="130"/>
      <c r="AW49" s="130"/>
      <c r="AX49" s="130"/>
      <c r="AY49" s="130"/>
      <c r="AZ49" s="130"/>
      <c r="BA49" s="130"/>
      <c r="BB49" s="130"/>
      <c r="BC49" s="130"/>
      <c r="BD49" s="130"/>
      <c r="BE49" s="130"/>
      <c r="BF49" s="130"/>
      <c r="BG49" s="130"/>
      <c r="BH49" s="130"/>
      <c r="BI49" s="130"/>
      <c r="BJ49" s="130"/>
      <c r="BP49" s="90">
        <f t="shared" si="3"/>
        <v>39</v>
      </c>
      <c r="BR49" s="99" t="str">
        <f>IF(Meals!$B49="", "", Meals!$B49)</f>
        <v/>
      </c>
      <c r="BV49" s="120" t="str">
        <f>Ingredients!$BO49</f>
        <v/>
      </c>
    </row>
    <row r="50" spans="1:74" x14ac:dyDescent="0.25">
      <c r="A50" s="4"/>
      <c r="B50" s="170" t="str">
        <f t="shared" si="0"/>
        <v/>
      </c>
      <c r="C50" s="233"/>
      <c r="D50" s="234" t="str">
        <f>IF(IFERROR(INDEX(Ingredients!$E$11:$E$310, MATCH($BP50, Ingredients!$BI$11:$BI$310, 0)), "")="", "", IFERROR(INDEX(Ingredients!$E$11:$E$310, MATCH($BP50, Ingredients!$BI$11:$BI$310, 0)), ""))</f>
        <v/>
      </c>
      <c r="E50" s="234"/>
      <c r="F50" s="234"/>
      <c r="G50" s="234"/>
      <c r="H50" s="234" t="str">
        <f>IF(IFERROR(INDEX(Ingredients!$B$11:$B$310, MATCH($BP50, Ingredients!$BI$11:$BI$310, 0)), "")="", "", IFERROR(INDEX(Ingredients!$B$11:$B$310, MATCH($BP50, Ingredients!$BI$11:$BI$310, 0)), ""))</f>
        <v/>
      </c>
      <c r="I50" s="234"/>
      <c r="J50" s="234"/>
      <c r="K50" s="234"/>
      <c r="L50" s="234"/>
      <c r="M50" s="234"/>
      <c r="N50" s="234"/>
      <c r="O50" s="234"/>
      <c r="P50" s="234"/>
      <c r="Q50" s="234"/>
      <c r="R50" s="276" t="str">
        <f>IF(IFERROR(INDEX(Ingredients!$BA$11:$BA$310, MATCH($BP50, Ingredients!$BI$11:$BI$310, 0)), "")="", "", IFERROR(INDEX(Ingredients!$BA$11:$BA$310, MATCH($BP50, Ingredients!$BI$11:$BI$310, 0)), ""))</f>
        <v/>
      </c>
      <c r="S50" s="276"/>
      <c r="T50" s="276"/>
      <c r="U50" s="276"/>
      <c r="V50" s="235" t="str">
        <f>IF(IFERROR(INDEX(Ingredients!$D$11:$D$310, MATCH($BP50, Ingredients!$BI$11:$BI$310, 0)), "")="", "", IFERROR(INDEX(Ingredients!$D$11:$D$310, MATCH($BP50, Ingredients!$BI$11:$BI$310, 0)), ""))</f>
        <v/>
      </c>
      <c r="W50" s="235"/>
      <c r="X50" s="235"/>
      <c r="Y50" s="235"/>
      <c r="Z50" s="234" t="str">
        <f>IF(IFERROR(INDEX(Ingredients!$C$11:$C$310, MATCH($BP50, Ingredients!$BI$11:$BI$310, 0)), "")="", "", IFERROR(INDEX(Ingredients!$C$11:$C$310, MATCH($BP50, Ingredients!$BI$11:$BI$310, 0)), ""))</f>
        <v/>
      </c>
      <c r="AA50" s="234"/>
      <c r="AB50" s="234"/>
      <c r="AC50" s="234"/>
      <c r="AD50" s="277" t="str">
        <f>IF(IFERROR(INDEX(Ingredients!$H$11:$H$310, MATCH($BP50, Ingredients!$BI$11:$BI$310, 0)), "")="", "", IFERROR(INDEX(Ingredients!$H$11:$H$310, MATCH($BP50, Ingredients!$BI$11:$BI$310, 0)), ""))</f>
        <v/>
      </c>
      <c r="AE50" s="277"/>
      <c r="AF50" s="277"/>
      <c r="AG50" s="277"/>
      <c r="AH50" s="277"/>
      <c r="AI50" s="234" t="str">
        <f>IF(IFERROR(INDEX(Ingredients!$I$11:$I$310, MATCH($BP50, Ingredients!$BI$11:$BI$310, 0)), "")="", "", IFERROR(INDEX(Ingredients!$I$11:$I$310, MATCH($BP50, Ingredients!$BI$11:$BI$310, 0)), ""))</f>
        <v/>
      </c>
      <c r="AJ50" s="234"/>
      <c r="AK50" s="234"/>
      <c r="AL50" s="234"/>
      <c r="AM50" s="234"/>
      <c r="AN50" s="234"/>
      <c r="AO50" s="234"/>
      <c r="AP50" s="234"/>
      <c r="AQ50" s="234"/>
      <c r="AR50" s="234"/>
      <c r="AS50" s="236"/>
      <c r="AT50" s="4"/>
      <c r="AU50" s="130"/>
      <c r="AV50" s="130"/>
      <c r="AW50" s="130"/>
      <c r="AX50" s="130"/>
      <c r="AY50" s="130"/>
      <c r="AZ50" s="130"/>
      <c r="BA50" s="130"/>
      <c r="BB50" s="130"/>
      <c r="BC50" s="130"/>
      <c r="BD50" s="130"/>
      <c r="BE50" s="130"/>
      <c r="BF50" s="130"/>
      <c r="BG50" s="130"/>
      <c r="BH50" s="130"/>
      <c r="BI50" s="130"/>
      <c r="BJ50" s="130"/>
      <c r="BP50" s="90">
        <f t="shared" si="3"/>
        <v>40</v>
      </c>
      <c r="BR50" s="99" t="str">
        <f>IF(Meals!$B50="", "", Meals!$B50)</f>
        <v/>
      </c>
      <c r="BV50" s="120" t="str">
        <f>Ingredients!$BO50</f>
        <v/>
      </c>
    </row>
    <row r="51" spans="1:74" x14ac:dyDescent="0.25">
      <c r="A51" s="4"/>
      <c r="B51" s="170" t="str">
        <f t="shared" si="0"/>
        <v/>
      </c>
      <c r="C51" s="233"/>
      <c r="D51" s="234" t="str">
        <f>IF(IFERROR(INDEX(Ingredients!$E$11:$E$310, MATCH($BP51, Ingredients!$BI$11:$BI$310, 0)), "")="", "", IFERROR(INDEX(Ingredients!$E$11:$E$310, MATCH($BP51, Ingredients!$BI$11:$BI$310, 0)), ""))</f>
        <v/>
      </c>
      <c r="E51" s="234"/>
      <c r="F51" s="234"/>
      <c r="G51" s="234"/>
      <c r="H51" s="234" t="str">
        <f>IF(IFERROR(INDEX(Ingredients!$B$11:$B$310, MATCH($BP51, Ingredients!$BI$11:$BI$310, 0)), "")="", "", IFERROR(INDEX(Ingredients!$B$11:$B$310, MATCH($BP51, Ingredients!$BI$11:$BI$310, 0)), ""))</f>
        <v/>
      </c>
      <c r="I51" s="234"/>
      <c r="J51" s="234"/>
      <c r="K51" s="234"/>
      <c r="L51" s="234"/>
      <c r="M51" s="234"/>
      <c r="N51" s="234"/>
      <c r="O51" s="234"/>
      <c r="P51" s="234"/>
      <c r="Q51" s="234"/>
      <c r="R51" s="276" t="str">
        <f>IF(IFERROR(INDEX(Ingredients!$BA$11:$BA$310, MATCH($BP51, Ingredients!$BI$11:$BI$310, 0)), "")="", "", IFERROR(INDEX(Ingredients!$BA$11:$BA$310, MATCH($BP51, Ingredients!$BI$11:$BI$310, 0)), ""))</f>
        <v/>
      </c>
      <c r="S51" s="276"/>
      <c r="T51" s="276"/>
      <c r="U51" s="276"/>
      <c r="V51" s="235" t="str">
        <f>IF(IFERROR(INDEX(Ingredients!$D$11:$D$310, MATCH($BP51, Ingredients!$BI$11:$BI$310, 0)), "")="", "", IFERROR(INDEX(Ingredients!$D$11:$D$310, MATCH($BP51, Ingredients!$BI$11:$BI$310, 0)), ""))</f>
        <v/>
      </c>
      <c r="W51" s="235"/>
      <c r="X51" s="235"/>
      <c r="Y51" s="235"/>
      <c r="Z51" s="234" t="str">
        <f>IF(IFERROR(INDEX(Ingredients!$C$11:$C$310, MATCH($BP51, Ingredients!$BI$11:$BI$310, 0)), "")="", "", IFERROR(INDEX(Ingredients!$C$11:$C$310, MATCH($BP51, Ingredients!$BI$11:$BI$310, 0)), ""))</f>
        <v/>
      </c>
      <c r="AA51" s="234"/>
      <c r="AB51" s="234"/>
      <c r="AC51" s="234"/>
      <c r="AD51" s="277" t="str">
        <f>IF(IFERROR(INDEX(Ingredients!$H$11:$H$310, MATCH($BP51, Ingredients!$BI$11:$BI$310, 0)), "")="", "", IFERROR(INDEX(Ingredients!$H$11:$H$310, MATCH($BP51, Ingredients!$BI$11:$BI$310, 0)), ""))</f>
        <v/>
      </c>
      <c r="AE51" s="277"/>
      <c r="AF51" s="277"/>
      <c r="AG51" s="277"/>
      <c r="AH51" s="277"/>
      <c r="AI51" s="234" t="str">
        <f>IF(IFERROR(INDEX(Ingredients!$I$11:$I$310, MATCH($BP51, Ingredients!$BI$11:$BI$310, 0)), "")="", "", IFERROR(INDEX(Ingredients!$I$11:$I$310, MATCH($BP51, Ingredients!$BI$11:$BI$310, 0)), ""))</f>
        <v/>
      </c>
      <c r="AJ51" s="234"/>
      <c r="AK51" s="234"/>
      <c r="AL51" s="234"/>
      <c r="AM51" s="234"/>
      <c r="AN51" s="234"/>
      <c r="AO51" s="234"/>
      <c r="AP51" s="234"/>
      <c r="AQ51" s="234"/>
      <c r="AR51" s="234"/>
      <c r="AS51" s="236"/>
      <c r="AT51" s="4"/>
      <c r="AU51" s="130"/>
      <c r="AV51" s="130"/>
      <c r="AW51" s="130"/>
      <c r="AX51" s="130"/>
      <c r="AY51" s="130"/>
      <c r="AZ51" s="130"/>
      <c r="BA51" s="130"/>
      <c r="BB51" s="130"/>
      <c r="BC51" s="130"/>
      <c r="BD51" s="130"/>
      <c r="BE51" s="130"/>
      <c r="BF51" s="130"/>
      <c r="BG51" s="130"/>
      <c r="BH51" s="130"/>
      <c r="BI51" s="130"/>
      <c r="BJ51" s="130"/>
      <c r="BP51" s="90">
        <f t="shared" si="3"/>
        <v>41</v>
      </c>
      <c r="BR51" s="99" t="str">
        <f>IF(Meals!$B51="", "", Meals!$B51)</f>
        <v/>
      </c>
      <c r="BV51" s="120" t="str">
        <f>Ingredients!$BO51</f>
        <v/>
      </c>
    </row>
    <row r="52" spans="1:74" x14ac:dyDescent="0.25">
      <c r="A52" s="4"/>
      <c r="B52" s="170" t="str">
        <f t="shared" si="0"/>
        <v/>
      </c>
      <c r="C52" s="233"/>
      <c r="D52" s="234" t="str">
        <f>IF(IFERROR(INDEX(Ingredients!$E$11:$E$310, MATCH($BP52, Ingredients!$BI$11:$BI$310, 0)), "")="", "", IFERROR(INDEX(Ingredients!$E$11:$E$310, MATCH($BP52, Ingredients!$BI$11:$BI$310, 0)), ""))</f>
        <v/>
      </c>
      <c r="E52" s="234"/>
      <c r="F52" s="234"/>
      <c r="G52" s="234"/>
      <c r="H52" s="234" t="str">
        <f>IF(IFERROR(INDEX(Ingredients!$B$11:$B$310, MATCH($BP52, Ingredients!$BI$11:$BI$310, 0)), "")="", "", IFERROR(INDEX(Ingredients!$B$11:$B$310, MATCH($BP52, Ingredients!$BI$11:$BI$310, 0)), ""))</f>
        <v/>
      </c>
      <c r="I52" s="234"/>
      <c r="J52" s="234"/>
      <c r="K52" s="234"/>
      <c r="L52" s="234"/>
      <c r="M52" s="234"/>
      <c r="N52" s="234"/>
      <c r="O52" s="234"/>
      <c r="P52" s="234"/>
      <c r="Q52" s="234"/>
      <c r="R52" s="276" t="str">
        <f>IF(IFERROR(INDEX(Ingredients!$BA$11:$BA$310, MATCH($BP52, Ingredients!$BI$11:$BI$310, 0)), "")="", "", IFERROR(INDEX(Ingredients!$BA$11:$BA$310, MATCH($BP52, Ingredients!$BI$11:$BI$310, 0)), ""))</f>
        <v/>
      </c>
      <c r="S52" s="276"/>
      <c r="T52" s="276"/>
      <c r="U52" s="276"/>
      <c r="V52" s="235" t="str">
        <f>IF(IFERROR(INDEX(Ingredients!$D$11:$D$310, MATCH($BP52, Ingredients!$BI$11:$BI$310, 0)), "")="", "", IFERROR(INDEX(Ingredients!$D$11:$D$310, MATCH($BP52, Ingredients!$BI$11:$BI$310, 0)), ""))</f>
        <v/>
      </c>
      <c r="W52" s="235"/>
      <c r="X52" s="235"/>
      <c r="Y52" s="235"/>
      <c r="Z52" s="234" t="str">
        <f>IF(IFERROR(INDEX(Ingredients!$C$11:$C$310, MATCH($BP52, Ingredients!$BI$11:$BI$310, 0)), "")="", "", IFERROR(INDEX(Ingredients!$C$11:$C$310, MATCH($BP52, Ingredients!$BI$11:$BI$310, 0)), ""))</f>
        <v/>
      </c>
      <c r="AA52" s="234"/>
      <c r="AB52" s="234"/>
      <c r="AC52" s="234"/>
      <c r="AD52" s="277" t="str">
        <f>IF(IFERROR(INDEX(Ingredients!$H$11:$H$310, MATCH($BP52, Ingredients!$BI$11:$BI$310, 0)), "")="", "", IFERROR(INDEX(Ingredients!$H$11:$H$310, MATCH($BP52, Ingredients!$BI$11:$BI$310, 0)), ""))</f>
        <v/>
      </c>
      <c r="AE52" s="277"/>
      <c r="AF52" s="277"/>
      <c r="AG52" s="277"/>
      <c r="AH52" s="277"/>
      <c r="AI52" s="234" t="str">
        <f>IF(IFERROR(INDEX(Ingredients!$I$11:$I$310, MATCH($BP52, Ingredients!$BI$11:$BI$310, 0)), "")="", "", IFERROR(INDEX(Ingredients!$I$11:$I$310, MATCH($BP52, Ingredients!$BI$11:$BI$310, 0)), ""))</f>
        <v/>
      </c>
      <c r="AJ52" s="234"/>
      <c r="AK52" s="234"/>
      <c r="AL52" s="234"/>
      <c r="AM52" s="234"/>
      <c r="AN52" s="234"/>
      <c r="AO52" s="234"/>
      <c r="AP52" s="234"/>
      <c r="AQ52" s="234"/>
      <c r="AR52" s="234"/>
      <c r="AS52" s="236"/>
      <c r="AT52" s="4"/>
      <c r="AU52" s="130"/>
      <c r="AV52" s="130"/>
      <c r="AW52" s="130"/>
      <c r="AX52" s="130"/>
      <c r="AY52" s="130"/>
      <c r="AZ52" s="130"/>
      <c r="BA52" s="130"/>
      <c r="BB52" s="130"/>
      <c r="BC52" s="130"/>
      <c r="BD52" s="130"/>
      <c r="BE52" s="130"/>
      <c r="BF52" s="130"/>
      <c r="BG52" s="130"/>
      <c r="BH52" s="130"/>
      <c r="BI52" s="130"/>
      <c r="BJ52" s="130"/>
      <c r="BP52" s="90">
        <f t="shared" si="3"/>
        <v>42</v>
      </c>
      <c r="BR52" s="99" t="str">
        <f>IF(Meals!$B52="", "", Meals!$B52)</f>
        <v/>
      </c>
      <c r="BV52" s="120" t="str">
        <f>Ingredients!$BO52</f>
        <v/>
      </c>
    </row>
    <row r="53" spans="1:74" x14ac:dyDescent="0.25">
      <c r="A53" s="4"/>
      <c r="B53" s="170" t="str">
        <f t="shared" si="0"/>
        <v/>
      </c>
      <c r="C53" s="233"/>
      <c r="D53" s="234" t="str">
        <f>IF(IFERROR(INDEX(Ingredients!$E$11:$E$310, MATCH($BP53, Ingredients!$BI$11:$BI$310, 0)), "")="", "", IFERROR(INDEX(Ingredients!$E$11:$E$310, MATCH($BP53, Ingredients!$BI$11:$BI$310, 0)), ""))</f>
        <v/>
      </c>
      <c r="E53" s="234"/>
      <c r="F53" s="234"/>
      <c r="G53" s="234"/>
      <c r="H53" s="234" t="str">
        <f>IF(IFERROR(INDEX(Ingredients!$B$11:$B$310, MATCH($BP53, Ingredients!$BI$11:$BI$310, 0)), "")="", "", IFERROR(INDEX(Ingredients!$B$11:$B$310, MATCH($BP53, Ingredients!$BI$11:$BI$310, 0)), ""))</f>
        <v/>
      </c>
      <c r="I53" s="234"/>
      <c r="J53" s="234"/>
      <c r="K53" s="234"/>
      <c r="L53" s="234"/>
      <c r="M53" s="234"/>
      <c r="N53" s="234"/>
      <c r="O53" s="234"/>
      <c r="P53" s="234"/>
      <c r="Q53" s="234"/>
      <c r="R53" s="276" t="str">
        <f>IF(IFERROR(INDEX(Ingredients!$BA$11:$BA$310, MATCH($BP53, Ingredients!$BI$11:$BI$310, 0)), "")="", "", IFERROR(INDEX(Ingredients!$BA$11:$BA$310, MATCH($BP53, Ingredients!$BI$11:$BI$310, 0)), ""))</f>
        <v/>
      </c>
      <c r="S53" s="276"/>
      <c r="T53" s="276"/>
      <c r="U53" s="276"/>
      <c r="V53" s="235" t="str">
        <f>IF(IFERROR(INDEX(Ingredients!$D$11:$D$310, MATCH($BP53, Ingredients!$BI$11:$BI$310, 0)), "")="", "", IFERROR(INDEX(Ingredients!$D$11:$D$310, MATCH($BP53, Ingredients!$BI$11:$BI$310, 0)), ""))</f>
        <v/>
      </c>
      <c r="W53" s="235"/>
      <c r="X53" s="235"/>
      <c r="Y53" s="235"/>
      <c r="Z53" s="234" t="str">
        <f>IF(IFERROR(INDEX(Ingredients!$C$11:$C$310, MATCH($BP53, Ingredients!$BI$11:$BI$310, 0)), "")="", "", IFERROR(INDEX(Ingredients!$C$11:$C$310, MATCH($BP53, Ingredients!$BI$11:$BI$310, 0)), ""))</f>
        <v/>
      </c>
      <c r="AA53" s="234"/>
      <c r="AB53" s="234"/>
      <c r="AC53" s="234"/>
      <c r="AD53" s="277" t="str">
        <f>IF(IFERROR(INDEX(Ingredients!$H$11:$H$310, MATCH($BP53, Ingredients!$BI$11:$BI$310, 0)), "")="", "", IFERROR(INDEX(Ingredients!$H$11:$H$310, MATCH($BP53, Ingredients!$BI$11:$BI$310, 0)), ""))</f>
        <v/>
      </c>
      <c r="AE53" s="277"/>
      <c r="AF53" s="277"/>
      <c r="AG53" s="277"/>
      <c r="AH53" s="277"/>
      <c r="AI53" s="234" t="str">
        <f>IF(IFERROR(INDEX(Ingredients!$I$11:$I$310, MATCH($BP53, Ingredients!$BI$11:$BI$310, 0)), "")="", "", IFERROR(INDEX(Ingredients!$I$11:$I$310, MATCH($BP53, Ingredients!$BI$11:$BI$310, 0)), ""))</f>
        <v/>
      </c>
      <c r="AJ53" s="234"/>
      <c r="AK53" s="234"/>
      <c r="AL53" s="234"/>
      <c r="AM53" s="234"/>
      <c r="AN53" s="234"/>
      <c r="AO53" s="234"/>
      <c r="AP53" s="234"/>
      <c r="AQ53" s="234"/>
      <c r="AR53" s="234"/>
      <c r="AS53" s="236"/>
      <c r="AT53" s="4"/>
      <c r="AU53" s="130"/>
      <c r="AV53" s="130"/>
      <c r="AW53" s="130"/>
      <c r="AX53" s="130"/>
      <c r="AY53" s="130"/>
      <c r="AZ53" s="130"/>
      <c r="BA53" s="130"/>
      <c r="BB53" s="130"/>
      <c r="BC53" s="130"/>
      <c r="BD53" s="130"/>
      <c r="BE53" s="130"/>
      <c r="BF53" s="130"/>
      <c r="BG53" s="130"/>
      <c r="BH53" s="130"/>
      <c r="BI53" s="130"/>
      <c r="BJ53" s="130"/>
      <c r="BP53" s="90">
        <f t="shared" si="3"/>
        <v>43</v>
      </c>
      <c r="BR53" s="99" t="str">
        <f>IF(Meals!$B53="", "", Meals!$B53)</f>
        <v/>
      </c>
      <c r="BV53" s="120" t="str">
        <f>Ingredients!$BO53</f>
        <v/>
      </c>
    </row>
    <row r="54" spans="1:74" x14ac:dyDescent="0.25">
      <c r="A54" s="4"/>
      <c r="B54" s="170" t="str">
        <f t="shared" si="0"/>
        <v/>
      </c>
      <c r="C54" s="233"/>
      <c r="D54" s="234" t="str">
        <f>IF(IFERROR(INDEX(Ingredients!$E$11:$E$310, MATCH($BP54, Ingredients!$BI$11:$BI$310, 0)), "")="", "", IFERROR(INDEX(Ingredients!$E$11:$E$310, MATCH($BP54, Ingredients!$BI$11:$BI$310, 0)), ""))</f>
        <v/>
      </c>
      <c r="E54" s="234"/>
      <c r="F54" s="234"/>
      <c r="G54" s="234"/>
      <c r="H54" s="234" t="str">
        <f>IF(IFERROR(INDEX(Ingredients!$B$11:$B$310, MATCH($BP54, Ingredients!$BI$11:$BI$310, 0)), "")="", "", IFERROR(INDEX(Ingredients!$B$11:$B$310, MATCH($BP54, Ingredients!$BI$11:$BI$310, 0)), ""))</f>
        <v/>
      </c>
      <c r="I54" s="234"/>
      <c r="J54" s="234"/>
      <c r="K54" s="234"/>
      <c r="L54" s="234"/>
      <c r="M54" s="234"/>
      <c r="N54" s="234"/>
      <c r="O54" s="234"/>
      <c r="P54" s="234"/>
      <c r="Q54" s="234"/>
      <c r="R54" s="276" t="str">
        <f>IF(IFERROR(INDEX(Ingredients!$BA$11:$BA$310, MATCH($BP54, Ingredients!$BI$11:$BI$310, 0)), "")="", "", IFERROR(INDEX(Ingredients!$BA$11:$BA$310, MATCH($BP54, Ingredients!$BI$11:$BI$310, 0)), ""))</f>
        <v/>
      </c>
      <c r="S54" s="276"/>
      <c r="T54" s="276"/>
      <c r="U54" s="276"/>
      <c r="V54" s="235" t="str">
        <f>IF(IFERROR(INDEX(Ingredients!$D$11:$D$310, MATCH($BP54, Ingredients!$BI$11:$BI$310, 0)), "")="", "", IFERROR(INDEX(Ingredients!$D$11:$D$310, MATCH($BP54, Ingredients!$BI$11:$BI$310, 0)), ""))</f>
        <v/>
      </c>
      <c r="W54" s="235"/>
      <c r="X54" s="235"/>
      <c r="Y54" s="235"/>
      <c r="Z54" s="234" t="str">
        <f>IF(IFERROR(INDEX(Ingredients!$C$11:$C$310, MATCH($BP54, Ingredients!$BI$11:$BI$310, 0)), "")="", "", IFERROR(INDEX(Ingredients!$C$11:$C$310, MATCH($BP54, Ingredients!$BI$11:$BI$310, 0)), ""))</f>
        <v/>
      </c>
      <c r="AA54" s="234"/>
      <c r="AB54" s="234"/>
      <c r="AC54" s="234"/>
      <c r="AD54" s="277" t="str">
        <f>IF(IFERROR(INDEX(Ingredients!$H$11:$H$310, MATCH($BP54, Ingredients!$BI$11:$BI$310, 0)), "")="", "", IFERROR(INDEX(Ingredients!$H$11:$H$310, MATCH($BP54, Ingredients!$BI$11:$BI$310, 0)), ""))</f>
        <v/>
      </c>
      <c r="AE54" s="277"/>
      <c r="AF54" s="277"/>
      <c r="AG54" s="277"/>
      <c r="AH54" s="277"/>
      <c r="AI54" s="234" t="str">
        <f>IF(IFERROR(INDEX(Ingredients!$I$11:$I$310, MATCH($BP54, Ingredients!$BI$11:$BI$310, 0)), "")="", "", IFERROR(INDEX(Ingredients!$I$11:$I$310, MATCH($BP54, Ingredients!$BI$11:$BI$310, 0)), ""))</f>
        <v/>
      </c>
      <c r="AJ54" s="234"/>
      <c r="AK54" s="234"/>
      <c r="AL54" s="234"/>
      <c r="AM54" s="234"/>
      <c r="AN54" s="234"/>
      <c r="AO54" s="234"/>
      <c r="AP54" s="234"/>
      <c r="AQ54" s="234"/>
      <c r="AR54" s="234"/>
      <c r="AS54" s="236"/>
      <c r="AT54" s="4"/>
      <c r="AU54" s="130"/>
      <c r="AV54" s="130"/>
      <c r="AW54" s="130"/>
      <c r="AX54" s="130"/>
      <c r="AY54" s="130"/>
      <c r="AZ54" s="130"/>
      <c r="BA54" s="130"/>
      <c r="BB54" s="130"/>
      <c r="BC54" s="130"/>
      <c r="BD54" s="130"/>
      <c r="BE54" s="130"/>
      <c r="BF54" s="130"/>
      <c r="BG54" s="130"/>
      <c r="BH54" s="130"/>
      <c r="BI54" s="130"/>
      <c r="BJ54" s="130"/>
      <c r="BP54" s="90">
        <f t="shared" si="3"/>
        <v>44</v>
      </c>
      <c r="BR54" s="99" t="str">
        <f>IF(Meals!$B54="", "", Meals!$B54)</f>
        <v/>
      </c>
      <c r="BV54" s="120" t="str">
        <f>Ingredients!$BO54</f>
        <v/>
      </c>
    </row>
    <row r="55" spans="1:74" x14ac:dyDescent="0.25">
      <c r="A55" s="4"/>
      <c r="B55" s="170" t="str">
        <f t="shared" si="0"/>
        <v/>
      </c>
      <c r="C55" s="233"/>
      <c r="D55" s="234" t="str">
        <f>IF(IFERROR(INDEX(Ingredients!$E$11:$E$310, MATCH($BP55, Ingredients!$BI$11:$BI$310, 0)), "")="", "", IFERROR(INDEX(Ingredients!$E$11:$E$310, MATCH($BP55, Ingredients!$BI$11:$BI$310, 0)), ""))</f>
        <v/>
      </c>
      <c r="E55" s="234"/>
      <c r="F55" s="234"/>
      <c r="G55" s="234"/>
      <c r="H55" s="234" t="str">
        <f>IF(IFERROR(INDEX(Ingredients!$B$11:$B$310, MATCH($BP55, Ingredients!$BI$11:$BI$310, 0)), "")="", "", IFERROR(INDEX(Ingredients!$B$11:$B$310, MATCH($BP55, Ingredients!$BI$11:$BI$310, 0)), ""))</f>
        <v/>
      </c>
      <c r="I55" s="234"/>
      <c r="J55" s="234"/>
      <c r="K55" s="234"/>
      <c r="L55" s="234"/>
      <c r="M55" s="234"/>
      <c r="N55" s="234"/>
      <c r="O55" s="234"/>
      <c r="P55" s="234"/>
      <c r="Q55" s="234"/>
      <c r="R55" s="276" t="str">
        <f>IF(IFERROR(INDEX(Ingredients!$BA$11:$BA$310, MATCH($BP55, Ingredients!$BI$11:$BI$310, 0)), "")="", "", IFERROR(INDEX(Ingredients!$BA$11:$BA$310, MATCH($BP55, Ingredients!$BI$11:$BI$310, 0)), ""))</f>
        <v/>
      </c>
      <c r="S55" s="276"/>
      <c r="T55" s="276"/>
      <c r="U55" s="276"/>
      <c r="V55" s="235" t="str">
        <f>IF(IFERROR(INDEX(Ingredients!$D$11:$D$310, MATCH($BP55, Ingredients!$BI$11:$BI$310, 0)), "")="", "", IFERROR(INDEX(Ingredients!$D$11:$D$310, MATCH($BP55, Ingredients!$BI$11:$BI$310, 0)), ""))</f>
        <v/>
      </c>
      <c r="W55" s="235"/>
      <c r="X55" s="235"/>
      <c r="Y55" s="235"/>
      <c r="Z55" s="234" t="str">
        <f>IF(IFERROR(INDEX(Ingredients!$C$11:$C$310, MATCH($BP55, Ingredients!$BI$11:$BI$310, 0)), "")="", "", IFERROR(INDEX(Ingredients!$C$11:$C$310, MATCH($BP55, Ingredients!$BI$11:$BI$310, 0)), ""))</f>
        <v/>
      </c>
      <c r="AA55" s="234"/>
      <c r="AB55" s="234"/>
      <c r="AC55" s="234"/>
      <c r="AD55" s="277" t="str">
        <f>IF(IFERROR(INDEX(Ingredients!$H$11:$H$310, MATCH($BP55, Ingredients!$BI$11:$BI$310, 0)), "")="", "", IFERROR(INDEX(Ingredients!$H$11:$H$310, MATCH($BP55, Ingredients!$BI$11:$BI$310, 0)), ""))</f>
        <v/>
      </c>
      <c r="AE55" s="277"/>
      <c r="AF55" s="277"/>
      <c r="AG55" s="277"/>
      <c r="AH55" s="277"/>
      <c r="AI55" s="234" t="str">
        <f>IF(IFERROR(INDEX(Ingredients!$I$11:$I$310, MATCH($BP55, Ingredients!$BI$11:$BI$310, 0)), "")="", "", IFERROR(INDEX(Ingredients!$I$11:$I$310, MATCH($BP55, Ingredients!$BI$11:$BI$310, 0)), ""))</f>
        <v/>
      </c>
      <c r="AJ55" s="234"/>
      <c r="AK55" s="234"/>
      <c r="AL55" s="234"/>
      <c r="AM55" s="234"/>
      <c r="AN55" s="234"/>
      <c r="AO55" s="234"/>
      <c r="AP55" s="234"/>
      <c r="AQ55" s="234"/>
      <c r="AR55" s="234"/>
      <c r="AS55" s="236"/>
      <c r="AT55" s="4"/>
      <c r="AU55" s="130"/>
      <c r="AV55" s="130"/>
      <c r="AW55" s="130"/>
      <c r="AX55" s="130"/>
      <c r="AY55" s="130"/>
      <c r="AZ55" s="130"/>
      <c r="BA55" s="130"/>
      <c r="BB55" s="130"/>
      <c r="BC55" s="130"/>
      <c r="BD55" s="130"/>
      <c r="BE55" s="130"/>
      <c r="BF55" s="130"/>
      <c r="BG55" s="130"/>
      <c r="BH55" s="130"/>
      <c r="BI55" s="130"/>
      <c r="BJ55" s="130"/>
      <c r="BP55" s="90">
        <f t="shared" si="3"/>
        <v>45</v>
      </c>
      <c r="BR55" s="99" t="str">
        <f>IF(Meals!$B55="", "", Meals!$B55)</f>
        <v/>
      </c>
      <c r="BV55" s="120" t="str">
        <f>Ingredients!$BO55</f>
        <v/>
      </c>
    </row>
    <row r="56" spans="1:74" x14ac:dyDescent="0.25">
      <c r="A56" s="4"/>
      <c r="B56" s="170" t="str">
        <f t="shared" si="0"/>
        <v/>
      </c>
      <c r="C56" s="233"/>
      <c r="D56" s="234" t="str">
        <f>IF(IFERROR(INDEX(Ingredients!$E$11:$E$310, MATCH($BP56, Ingredients!$BI$11:$BI$310, 0)), "")="", "", IFERROR(INDEX(Ingredients!$E$11:$E$310, MATCH($BP56, Ingredients!$BI$11:$BI$310, 0)), ""))</f>
        <v/>
      </c>
      <c r="E56" s="234"/>
      <c r="F56" s="234"/>
      <c r="G56" s="234"/>
      <c r="H56" s="234" t="str">
        <f>IF(IFERROR(INDEX(Ingredients!$B$11:$B$310, MATCH($BP56, Ingredients!$BI$11:$BI$310, 0)), "")="", "", IFERROR(INDEX(Ingredients!$B$11:$B$310, MATCH($BP56, Ingredients!$BI$11:$BI$310, 0)), ""))</f>
        <v/>
      </c>
      <c r="I56" s="234"/>
      <c r="J56" s="234"/>
      <c r="K56" s="234"/>
      <c r="L56" s="234"/>
      <c r="M56" s="234"/>
      <c r="N56" s="234"/>
      <c r="O56" s="234"/>
      <c r="P56" s="234"/>
      <c r="Q56" s="234"/>
      <c r="R56" s="276" t="str">
        <f>IF(IFERROR(INDEX(Ingredients!$BA$11:$BA$310, MATCH($BP56, Ingredients!$BI$11:$BI$310, 0)), "")="", "", IFERROR(INDEX(Ingredients!$BA$11:$BA$310, MATCH($BP56, Ingredients!$BI$11:$BI$310, 0)), ""))</f>
        <v/>
      </c>
      <c r="S56" s="276"/>
      <c r="T56" s="276"/>
      <c r="U56" s="276"/>
      <c r="V56" s="235" t="str">
        <f>IF(IFERROR(INDEX(Ingredients!$D$11:$D$310, MATCH($BP56, Ingredients!$BI$11:$BI$310, 0)), "")="", "", IFERROR(INDEX(Ingredients!$D$11:$D$310, MATCH($BP56, Ingredients!$BI$11:$BI$310, 0)), ""))</f>
        <v/>
      </c>
      <c r="W56" s="235"/>
      <c r="X56" s="235"/>
      <c r="Y56" s="235"/>
      <c r="Z56" s="234" t="str">
        <f>IF(IFERROR(INDEX(Ingredients!$C$11:$C$310, MATCH($BP56, Ingredients!$BI$11:$BI$310, 0)), "")="", "", IFERROR(INDEX(Ingredients!$C$11:$C$310, MATCH($BP56, Ingredients!$BI$11:$BI$310, 0)), ""))</f>
        <v/>
      </c>
      <c r="AA56" s="234"/>
      <c r="AB56" s="234"/>
      <c r="AC56" s="234"/>
      <c r="AD56" s="277" t="str">
        <f>IF(IFERROR(INDEX(Ingredients!$H$11:$H$310, MATCH($BP56, Ingredients!$BI$11:$BI$310, 0)), "")="", "", IFERROR(INDEX(Ingredients!$H$11:$H$310, MATCH($BP56, Ingredients!$BI$11:$BI$310, 0)), ""))</f>
        <v/>
      </c>
      <c r="AE56" s="277"/>
      <c r="AF56" s="277"/>
      <c r="AG56" s="277"/>
      <c r="AH56" s="277"/>
      <c r="AI56" s="234" t="str">
        <f>IF(IFERROR(INDEX(Ingredients!$I$11:$I$310, MATCH($BP56, Ingredients!$BI$11:$BI$310, 0)), "")="", "", IFERROR(INDEX(Ingredients!$I$11:$I$310, MATCH($BP56, Ingredients!$BI$11:$BI$310, 0)), ""))</f>
        <v/>
      </c>
      <c r="AJ56" s="234"/>
      <c r="AK56" s="234"/>
      <c r="AL56" s="234"/>
      <c r="AM56" s="234"/>
      <c r="AN56" s="234"/>
      <c r="AO56" s="234"/>
      <c r="AP56" s="234"/>
      <c r="AQ56" s="234"/>
      <c r="AR56" s="234"/>
      <c r="AS56" s="236"/>
      <c r="AT56" s="4"/>
      <c r="AU56" s="130"/>
      <c r="AV56" s="130"/>
      <c r="AW56" s="130"/>
      <c r="AX56" s="130"/>
      <c r="AY56" s="130"/>
      <c r="AZ56" s="130"/>
      <c r="BA56" s="130"/>
      <c r="BB56" s="130"/>
      <c r="BC56" s="130"/>
      <c r="BD56" s="130"/>
      <c r="BE56" s="130"/>
      <c r="BF56" s="130"/>
      <c r="BG56" s="130"/>
      <c r="BH56" s="130"/>
      <c r="BI56" s="130"/>
      <c r="BJ56" s="130"/>
      <c r="BP56" s="90">
        <f t="shared" si="3"/>
        <v>46</v>
      </c>
      <c r="BR56" s="99" t="str">
        <f>IF(Meals!$B56="", "", Meals!$B56)</f>
        <v/>
      </c>
      <c r="BV56" s="120" t="str">
        <f>Ingredients!$BO56</f>
        <v/>
      </c>
    </row>
    <row r="57" spans="1:74" x14ac:dyDescent="0.25">
      <c r="A57" s="4"/>
      <c r="B57" s="170" t="str">
        <f t="shared" si="0"/>
        <v/>
      </c>
      <c r="C57" s="233"/>
      <c r="D57" s="234" t="str">
        <f>IF(IFERROR(INDEX(Ingredients!$E$11:$E$310, MATCH($BP57, Ingredients!$BI$11:$BI$310, 0)), "")="", "", IFERROR(INDEX(Ingredients!$E$11:$E$310, MATCH($BP57, Ingredients!$BI$11:$BI$310, 0)), ""))</f>
        <v/>
      </c>
      <c r="E57" s="234"/>
      <c r="F57" s="234"/>
      <c r="G57" s="234"/>
      <c r="H57" s="234" t="str">
        <f>IF(IFERROR(INDEX(Ingredients!$B$11:$B$310, MATCH($BP57, Ingredients!$BI$11:$BI$310, 0)), "")="", "", IFERROR(INDEX(Ingredients!$B$11:$B$310, MATCH($BP57, Ingredients!$BI$11:$BI$310, 0)), ""))</f>
        <v/>
      </c>
      <c r="I57" s="234"/>
      <c r="J57" s="234"/>
      <c r="K57" s="234"/>
      <c r="L57" s="234"/>
      <c r="M57" s="234"/>
      <c r="N57" s="234"/>
      <c r="O57" s="234"/>
      <c r="P57" s="234"/>
      <c r="Q57" s="234"/>
      <c r="R57" s="276" t="str">
        <f>IF(IFERROR(INDEX(Ingredients!$BA$11:$BA$310, MATCH($BP57, Ingredients!$BI$11:$BI$310, 0)), "")="", "", IFERROR(INDEX(Ingredients!$BA$11:$BA$310, MATCH($BP57, Ingredients!$BI$11:$BI$310, 0)), ""))</f>
        <v/>
      </c>
      <c r="S57" s="276"/>
      <c r="T57" s="276"/>
      <c r="U57" s="276"/>
      <c r="V57" s="235" t="str">
        <f>IF(IFERROR(INDEX(Ingredients!$D$11:$D$310, MATCH($BP57, Ingredients!$BI$11:$BI$310, 0)), "")="", "", IFERROR(INDEX(Ingredients!$D$11:$D$310, MATCH($BP57, Ingredients!$BI$11:$BI$310, 0)), ""))</f>
        <v/>
      </c>
      <c r="W57" s="235"/>
      <c r="X57" s="235"/>
      <c r="Y57" s="235"/>
      <c r="Z57" s="234" t="str">
        <f>IF(IFERROR(INDEX(Ingredients!$C$11:$C$310, MATCH($BP57, Ingredients!$BI$11:$BI$310, 0)), "")="", "", IFERROR(INDEX(Ingredients!$C$11:$C$310, MATCH($BP57, Ingredients!$BI$11:$BI$310, 0)), ""))</f>
        <v/>
      </c>
      <c r="AA57" s="234"/>
      <c r="AB57" s="234"/>
      <c r="AC57" s="234"/>
      <c r="AD57" s="277" t="str">
        <f>IF(IFERROR(INDEX(Ingredients!$H$11:$H$310, MATCH($BP57, Ingredients!$BI$11:$BI$310, 0)), "")="", "", IFERROR(INDEX(Ingredients!$H$11:$H$310, MATCH($BP57, Ingredients!$BI$11:$BI$310, 0)), ""))</f>
        <v/>
      </c>
      <c r="AE57" s="277"/>
      <c r="AF57" s="277"/>
      <c r="AG57" s="277"/>
      <c r="AH57" s="277"/>
      <c r="AI57" s="234" t="str">
        <f>IF(IFERROR(INDEX(Ingredients!$I$11:$I$310, MATCH($BP57, Ingredients!$BI$11:$BI$310, 0)), "")="", "", IFERROR(INDEX(Ingredients!$I$11:$I$310, MATCH($BP57, Ingredients!$BI$11:$BI$310, 0)), ""))</f>
        <v/>
      </c>
      <c r="AJ57" s="234"/>
      <c r="AK57" s="234"/>
      <c r="AL57" s="234"/>
      <c r="AM57" s="234"/>
      <c r="AN57" s="234"/>
      <c r="AO57" s="234"/>
      <c r="AP57" s="234"/>
      <c r="AQ57" s="234"/>
      <c r="AR57" s="234"/>
      <c r="AS57" s="236"/>
      <c r="AT57" s="4"/>
      <c r="AU57" s="130"/>
      <c r="AV57" s="130"/>
      <c r="AW57" s="130"/>
      <c r="AX57" s="130"/>
      <c r="AY57" s="130"/>
      <c r="AZ57" s="130"/>
      <c r="BA57" s="130"/>
      <c r="BB57" s="130"/>
      <c r="BC57" s="130"/>
      <c r="BD57" s="130"/>
      <c r="BE57" s="130"/>
      <c r="BF57" s="130"/>
      <c r="BG57" s="130"/>
      <c r="BH57" s="130"/>
      <c r="BI57" s="130"/>
      <c r="BJ57" s="130"/>
      <c r="BP57" s="90">
        <f t="shared" si="3"/>
        <v>47</v>
      </c>
      <c r="BR57" s="99" t="str">
        <f>IF(Meals!$B57="", "", Meals!$B57)</f>
        <v/>
      </c>
      <c r="BV57" s="120" t="str">
        <f>Ingredients!$BO57</f>
        <v/>
      </c>
    </row>
    <row r="58" spans="1:74" x14ac:dyDescent="0.25">
      <c r="A58" s="4"/>
      <c r="B58" s="170" t="str">
        <f t="shared" si="0"/>
        <v/>
      </c>
      <c r="C58" s="233"/>
      <c r="D58" s="234" t="str">
        <f>IF(IFERROR(INDEX(Ingredients!$E$11:$E$310, MATCH($BP58, Ingredients!$BI$11:$BI$310, 0)), "")="", "", IFERROR(INDEX(Ingredients!$E$11:$E$310, MATCH($BP58, Ingredients!$BI$11:$BI$310, 0)), ""))</f>
        <v/>
      </c>
      <c r="E58" s="234"/>
      <c r="F58" s="234"/>
      <c r="G58" s="234"/>
      <c r="H58" s="234" t="str">
        <f>IF(IFERROR(INDEX(Ingredients!$B$11:$B$310, MATCH($BP58, Ingredients!$BI$11:$BI$310, 0)), "")="", "", IFERROR(INDEX(Ingredients!$B$11:$B$310, MATCH($BP58, Ingredients!$BI$11:$BI$310, 0)), ""))</f>
        <v/>
      </c>
      <c r="I58" s="234"/>
      <c r="J58" s="234"/>
      <c r="K58" s="234"/>
      <c r="L58" s="234"/>
      <c r="M58" s="234"/>
      <c r="N58" s="234"/>
      <c r="O58" s="234"/>
      <c r="P58" s="234"/>
      <c r="Q58" s="234"/>
      <c r="R58" s="276" t="str">
        <f>IF(IFERROR(INDEX(Ingredients!$BA$11:$BA$310, MATCH($BP58, Ingredients!$BI$11:$BI$310, 0)), "")="", "", IFERROR(INDEX(Ingredients!$BA$11:$BA$310, MATCH($BP58, Ingredients!$BI$11:$BI$310, 0)), ""))</f>
        <v/>
      </c>
      <c r="S58" s="276"/>
      <c r="T58" s="276"/>
      <c r="U58" s="276"/>
      <c r="V58" s="235" t="str">
        <f>IF(IFERROR(INDEX(Ingredients!$D$11:$D$310, MATCH($BP58, Ingredients!$BI$11:$BI$310, 0)), "")="", "", IFERROR(INDEX(Ingredients!$D$11:$D$310, MATCH($BP58, Ingredients!$BI$11:$BI$310, 0)), ""))</f>
        <v/>
      </c>
      <c r="W58" s="235"/>
      <c r="X58" s="235"/>
      <c r="Y58" s="235"/>
      <c r="Z58" s="234" t="str">
        <f>IF(IFERROR(INDEX(Ingredients!$C$11:$C$310, MATCH($BP58, Ingredients!$BI$11:$BI$310, 0)), "")="", "", IFERROR(INDEX(Ingredients!$C$11:$C$310, MATCH($BP58, Ingredients!$BI$11:$BI$310, 0)), ""))</f>
        <v/>
      </c>
      <c r="AA58" s="234"/>
      <c r="AB58" s="234"/>
      <c r="AC58" s="234"/>
      <c r="AD58" s="277" t="str">
        <f>IF(IFERROR(INDEX(Ingredients!$H$11:$H$310, MATCH($BP58, Ingredients!$BI$11:$BI$310, 0)), "")="", "", IFERROR(INDEX(Ingredients!$H$11:$H$310, MATCH($BP58, Ingredients!$BI$11:$BI$310, 0)), ""))</f>
        <v/>
      </c>
      <c r="AE58" s="277"/>
      <c r="AF58" s="277"/>
      <c r="AG58" s="277"/>
      <c r="AH58" s="277"/>
      <c r="AI58" s="234" t="str">
        <f>IF(IFERROR(INDEX(Ingredients!$I$11:$I$310, MATCH($BP58, Ingredients!$BI$11:$BI$310, 0)), "")="", "", IFERROR(INDEX(Ingredients!$I$11:$I$310, MATCH($BP58, Ingredients!$BI$11:$BI$310, 0)), ""))</f>
        <v/>
      </c>
      <c r="AJ58" s="234"/>
      <c r="AK58" s="234"/>
      <c r="AL58" s="234"/>
      <c r="AM58" s="234"/>
      <c r="AN58" s="234"/>
      <c r="AO58" s="234"/>
      <c r="AP58" s="234"/>
      <c r="AQ58" s="234"/>
      <c r="AR58" s="234"/>
      <c r="AS58" s="236"/>
      <c r="AT58" s="4"/>
      <c r="AU58" s="130"/>
      <c r="AV58" s="130"/>
      <c r="AW58" s="130"/>
      <c r="AX58" s="130"/>
      <c r="AY58" s="130"/>
      <c r="AZ58" s="130"/>
      <c r="BA58" s="130"/>
      <c r="BB58" s="130"/>
      <c r="BC58" s="130"/>
      <c r="BD58" s="130"/>
      <c r="BE58" s="130"/>
      <c r="BF58" s="130"/>
      <c r="BG58" s="130"/>
      <c r="BH58" s="130"/>
      <c r="BI58" s="130"/>
      <c r="BJ58" s="130"/>
      <c r="BP58" s="90">
        <f t="shared" si="3"/>
        <v>48</v>
      </c>
      <c r="BR58" s="99" t="str">
        <f>IF(Meals!$B58="", "", Meals!$B58)</f>
        <v/>
      </c>
      <c r="BV58" s="120" t="str">
        <f>Ingredients!$BO58</f>
        <v/>
      </c>
    </row>
    <row r="59" spans="1:74" x14ac:dyDescent="0.25">
      <c r="A59" s="4"/>
      <c r="B59" s="170" t="str">
        <f t="shared" si="0"/>
        <v/>
      </c>
      <c r="C59" s="233"/>
      <c r="D59" s="234" t="str">
        <f>IF(IFERROR(INDEX(Ingredients!$E$11:$E$310, MATCH($BP59, Ingredients!$BI$11:$BI$310, 0)), "")="", "", IFERROR(INDEX(Ingredients!$E$11:$E$310, MATCH($BP59, Ingredients!$BI$11:$BI$310, 0)), ""))</f>
        <v/>
      </c>
      <c r="E59" s="234"/>
      <c r="F59" s="234"/>
      <c r="G59" s="234"/>
      <c r="H59" s="234" t="str">
        <f>IF(IFERROR(INDEX(Ingredients!$B$11:$B$310, MATCH($BP59, Ingredients!$BI$11:$BI$310, 0)), "")="", "", IFERROR(INDEX(Ingredients!$B$11:$B$310, MATCH($BP59, Ingredients!$BI$11:$BI$310, 0)), ""))</f>
        <v/>
      </c>
      <c r="I59" s="234"/>
      <c r="J59" s="234"/>
      <c r="K59" s="234"/>
      <c r="L59" s="234"/>
      <c r="M59" s="234"/>
      <c r="N59" s="234"/>
      <c r="O59" s="234"/>
      <c r="P59" s="234"/>
      <c r="Q59" s="234"/>
      <c r="R59" s="276" t="str">
        <f>IF(IFERROR(INDEX(Ingredients!$BA$11:$BA$310, MATCH($BP59, Ingredients!$BI$11:$BI$310, 0)), "")="", "", IFERROR(INDEX(Ingredients!$BA$11:$BA$310, MATCH($BP59, Ingredients!$BI$11:$BI$310, 0)), ""))</f>
        <v/>
      </c>
      <c r="S59" s="276"/>
      <c r="T59" s="276"/>
      <c r="U59" s="276"/>
      <c r="V59" s="235" t="str">
        <f>IF(IFERROR(INDEX(Ingredients!$D$11:$D$310, MATCH($BP59, Ingredients!$BI$11:$BI$310, 0)), "")="", "", IFERROR(INDEX(Ingredients!$D$11:$D$310, MATCH($BP59, Ingredients!$BI$11:$BI$310, 0)), ""))</f>
        <v/>
      </c>
      <c r="W59" s="235"/>
      <c r="X59" s="235"/>
      <c r="Y59" s="235"/>
      <c r="Z59" s="234" t="str">
        <f>IF(IFERROR(INDEX(Ingredients!$C$11:$C$310, MATCH($BP59, Ingredients!$BI$11:$BI$310, 0)), "")="", "", IFERROR(INDEX(Ingredients!$C$11:$C$310, MATCH($BP59, Ingredients!$BI$11:$BI$310, 0)), ""))</f>
        <v/>
      </c>
      <c r="AA59" s="234"/>
      <c r="AB59" s="234"/>
      <c r="AC59" s="234"/>
      <c r="AD59" s="277" t="str">
        <f>IF(IFERROR(INDEX(Ingredients!$H$11:$H$310, MATCH($BP59, Ingredients!$BI$11:$BI$310, 0)), "")="", "", IFERROR(INDEX(Ingredients!$H$11:$H$310, MATCH($BP59, Ingredients!$BI$11:$BI$310, 0)), ""))</f>
        <v/>
      </c>
      <c r="AE59" s="277"/>
      <c r="AF59" s="277"/>
      <c r="AG59" s="277"/>
      <c r="AH59" s="277"/>
      <c r="AI59" s="234" t="str">
        <f>IF(IFERROR(INDEX(Ingredients!$I$11:$I$310, MATCH($BP59, Ingredients!$BI$11:$BI$310, 0)), "")="", "", IFERROR(INDEX(Ingredients!$I$11:$I$310, MATCH($BP59, Ingredients!$BI$11:$BI$310, 0)), ""))</f>
        <v/>
      </c>
      <c r="AJ59" s="234"/>
      <c r="AK59" s="234"/>
      <c r="AL59" s="234"/>
      <c r="AM59" s="234"/>
      <c r="AN59" s="234"/>
      <c r="AO59" s="234"/>
      <c r="AP59" s="234"/>
      <c r="AQ59" s="234"/>
      <c r="AR59" s="234"/>
      <c r="AS59" s="236"/>
      <c r="AT59" s="4"/>
      <c r="AU59" s="130"/>
      <c r="AV59" s="130"/>
      <c r="AW59" s="130"/>
      <c r="AX59" s="130"/>
      <c r="AY59" s="130"/>
      <c r="AZ59" s="130"/>
      <c r="BA59" s="130"/>
      <c r="BB59" s="130"/>
      <c r="BC59" s="130"/>
      <c r="BD59" s="130"/>
      <c r="BE59" s="130"/>
      <c r="BF59" s="130"/>
      <c r="BG59" s="130"/>
      <c r="BH59" s="130"/>
      <c r="BI59" s="130"/>
      <c r="BJ59" s="130"/>
      <c r="BP59" s="90">
        <f t="shared" si="3"/>
        <v>49</v>
      </c>
      <c r="BR59" s="99" t="str">
        <f>IF(Meals!$B59="", "", Meals!$B59)</f>
        <v/>
      </c>
      <c r="BV59" s="120" t="str">
        <f>Ingredients!$BO59</f>
        <v/>
      </c>
    </row>
    <row r="60" spans="1:74" x14ac:dyDescent="0.25">
      <c r="A60" s="4"/>
      <c r="B60" s="170" t="str">
        <f t="shared" si="0"/>
        <v/>
      </c>
      <c r="C60" s="233"/>
      <c r="D60" s="234" t="str">
        <f>IF(IFERROR(INDEX(Ingredients!$E$11:$E$310, MATCH($BP60, Ingredients!$BI$11:$BI$310, 0)), "")="", "", IFERROR(INDEX(Ingredients!$E$11:$E$310, MATCH($BP60, Ingredients!$BI$11:$BI$310, 0)), ""))</f>
        <v/>
      </c>
      <c r="E60" s="234"/>
      <c r="F60" s="234"/>
      <c r="G60" s="234"/>
      <c r="H60" s="234" t="str">
        <f>IF(IFERROR(INDEX(Ingredients!$B$11:$B$310, MATCH($BP60, Ingredients!$BI$11:$BI$310, 0)), "")="", "", IFERROR(INDEX(Ingredients!$B$11:$B$310, MATCH($BP60, Ingredients!$BI$11:$BI$310, 0)), ""))</f>
        <v/>
      </c>
      <c r="I60" s="234"/>
      <c r="J60" s="234"/>
      <c r="K60" s="234"/>
      <c r="L60" s="234"/>
      <c r="M60" s="234"/>
      <c r="N60" s="234"/>
      <c r="O60" s="234"/>
      <c r="P60" s="234"/>
      <c r="Q60" s="234"/>
      <c r="R60" s="276" t="str">
        <f>IF(IFERROR(INDEX(Ingredients!$BA$11:$BA$310, MATCH($BP60, Ingredients!$BI$11:$BI$310, 0)), "")="", "", IFERROR(INDEX(Ingredients!$BA$11:$BA$310, MATCH($BP60, Ingredients!$BI$11:$BI$310, 0)), ""))</f>
        <v/>
      </c>
      <c r="S60" s="276"/>
      <c r="T60" s="276"/>
      <c r="U60" s="276"/>
      <c r="V60" s="235" t="str">
        <f>IF(IFERROR(INDEX(Ingredients!$D$11:$D$310, MATCH($BP60, Ingredients!$BI$11:$BI$310, 0)), "")="", "", IFERROR(INDEX(Ingredients!$D$11:$D$310, MATCH($BP60, Ingredients!$BI$11:$BI$310, 0)), ""))</f>
        <v/>
      </c>
      <c r="W60" s="235"/>
      <c r="X60" s="235"/>
      <c r="Y60" s="235"/>
      <c r="Z60" s="234" t="str">
        <f>IF(IFERROR(INDEX(Ingredients!$C$11:$C$310, MATCH($BP60, Ingredients!$BI$11:$BI$310, 0)), "")="", "", IFERROR(INDEX(Ingredients!$C$11:$C$310, MATCH($BP60, Ingredients!$BI$11:$BI$310, 0)), ""))</f>
        <v/>
      </c>
      <c r="AA60" s="234"/>
      <c r="AB60" s="234"/>
      <c r="AC60" s="234"/>
      <c r="AD60" s="277" t="str">
        <f>IF(IFERROR(INDEX(Ingredients!$H$11:$H$310, MATCH($BP60, Ingredients!$BI$11:$BI$310, 0)), "")="", "", IFERROR(INDEX(Ingredients!$H$11:$H$310, MATCH($BP60, Ingredients!$BI$11:$BI$310, 0)), ""))</f>
        <v/>
      </c>
      <c r="AE60" s="277"/>
      <c r="AF60" s="277"/>
      <c r="AG60" s="277"/>
      <c r="AH60" s="277"/>
      <c r="AI60" s="234" t="str">
        <f>IF(IFERROR(INDEX(Ingredients!$I$11:$I$310, MATCH($BP60, Ingredients!$BI$11:$BI$310, 0)), "")="", "", IFERROR(INDEX(Ingredients!$I$11:$I$310, MATCH($BP60, Ingredients!$BI$11:$BI$310, 0)), ""))</f>
        <v/>
      </c>
      <c r="AJ60" s="234"/>
      <c r="AK60" s="234"/>
      <c r="AL60" s="234"/>
      <c r="AM60" s="234"/>
      <c r="AN60" s="234"/>
      <c r="AO60" s="234"/>
      <c r="AP60" s="234"/>
      <c r="AQ60" s="234"/>
      <c r="AR60" s="234"/>
      <c r="AS60" s="236"/>
      <c r="AT60" s="4"/>
      <c r="AU60" s="130"/>
      <c r="AV60" s="130"/>
      <c r="AW60" s="130"/>
      <c r="AX60" s="130"/>
      <c r="AY60" s="130"/>
      <c r="AZ60" s="130"/>
      <c r="BA60" s="130"/>
      <c r="BB60" s="130"/>
      <c r="BC60" s="130"/>
      <c r="BD60" s="130"/>
      <c r="BE60" s="130"/>
      <c r="BF60" s="130"/>
      <c r="BG60" s="130"/>
      <c r="BH60" s="130"/>
      <c r="BI60" s="130"/>
      <c r="BJ60" s="130"/>
      <c r="BP60" s="90">
        <f t="shared" si="3"/>
        <v>50</v>
      </c>
      <c r="BR60" s="99" t="str">
        <f>IF(Meals!$B60="", "", Meals!$B60)</f>
        <v/>
      </c>
      <c r="BV60" s="120" t="str">
        <f>Ingredients!$BO60</f>
        <v/>
      </c>
    </row>
    <row r="61" spans="1:74" x14ac:dyDescent="0.25">
      <c r="A61" s="4"/>
      <c r="B61" s="170" t="str">
        <f t="shared" si="0"/>
        <v/>
      </c>
      <c r="C61" s="233"/>
      <c r="D61" s="234" t="str">
        <f>IF(IFERROR(INDEX(Ingredients!$E$11:$E$310, MATCH($BP61, Ingredients!$BI$11:$BI$310, 0)), "")="", "", IFERROR(INDEX(Ingredients!$E$11:$E$310, MATCH($BP61, Ingredients!$BI$11:$BI$310, 0)), ""))</f>
        <v/>
      </c>
      <c r="E61" s="234"/>
      <c r="F61" s="234"/>
      <c r="G61" s="234"/>
      <c r="H61" s="234" t="str">
        <f>IF(IFERROR(INDEX(Ingredients!$B$11:$B$310, MATCH($BP61, Ingredients!$BI$11:$BI$310, 0)), "")="", "", IFERROR(INDEX(Ingredients!$B$11:$B$310, MATCH($BP61, Ingredients!$BI$11:$BI$310, 0)), ""))</f>
        <v/>
      </c>
      <c r="I61" s="234"/>
      <c r="J61" s="234"/>
      <c r="K61" s="234"/>
      <c r="L61" s="234"/>
      <c r="M61" s="234"/>
      <c r="N61" s="234"/>
      <c r="O61" s="234"/>
      <c r="P61" s="234"/>
      <c r="Q61" s="234"/>
      <c r="R61" s="276" t="str">
        <f>IF(IFERROR(INDEX(Ingredients!$BA$11:$BA$310, MATCH($BP61, Ingredients!$BI$11:$BI$310, 0)), "")="", "", IFERROR(INDEX(Ingredients!$BA$11:$BA$310, MATCH($BP61, Ingredients!$BI$11:$BI$310, 0)), ""))</f>
        <v/>
      </c>
      <c r="S61" s="276"/>
      <c r="T61" s="276"/>
      <c r="U61" s="276"/>
      <c r="V61" s="235" t="str">
        <f>IF(IFERROR(INDEX(Ingredients!$D$11:$D$310, MATCH($BP61, Ingredients!$BI$11:$BI$310, 0)), "")="", "", IFERROR(INDEX(Ingredients!$D$11:$D$310, MATCH($BP61, Ingredients!$BI$11:$BI$310, 0)), ""))</f>
        <v/>
      </c>
      <c r="W61" s="235"/>
      <c r="X61" s="235"/>
      <c r="Y61" s="235"/>
      <c r="Z61" s="234" t="str">
        <f>IF(IFERROR(INDEX(Ingredients!$C$11:$C$310, MATCH($BP61, Ingredients!$BI$11:$BI$310, 0)), "")="", "", IFERROR(INDEX(Ingredients!$C$11:$C$310, MATCH($BP61, Ingredients!$BI$11:$BI$310, 0)), ""))</f>
        <v/>
      </c>
      <c r="AA61" s="234"/>
      <c r="AB61" s="234"/>
      <c r="AC61" s="234"/>
      <c r="AD61" s="277" t="str">
        <f>IF(IFERROR(INDEX(Ingredients!$H$11:$H$310, MATCH($BP61, Ingredients!$BI$11:$BI$310, 0)), "")="", "", IFERROR(INDEX(Ingredients!$H$11:$H$310, MATCH($BP61, Ingredients!$BI$11:$BI$310, 0)), ""))</f>
        <v/>
      </c>
      <c r="AE61" s="277"/>
      <c r="AF61" s="277"/>
      <c r="AG61" s="277"/>
      <c r="AH61" s="277"/>
      <c r="AI61" s="234" t="str">
        <f>IF(IFERROR(INDEX(Ingredients!$I$11:$I$310, MATCH($BP61, Ingredients!$BI$11:$BI$310, 0)), "")="", "", IFERROR(INDEX(Ingredients!$I$11:$I$310, MATCH($BP61, Ingredients!$BI$11:$BI$310, 0)), ""))</f>
        <v/>
      </c>
      <c r="AJ61" s="234"/>
      <c r="AK61" s="234"/>
      <c r="AL61" s="234"/>
      <c r="AM61" s="234"/>
      <c r="AN61" s="234"/>
      <c r="AO61" s="234"/>
      <c r="AP61" s="234"/>
      <c r="AQ61" s="234"/>
      <c r="AR61" s="234"/>
      <c r="AS61" s="236"/>
      <c r="AT61" s="4"/>
      <c r="AU61" s="130"/>
      <c r="AV61" s="130"/>
      <c r="AW61" s="130"/>
      <c r="AX61" s="130"/>
      <c r="AY61" s="130"/>
      <c r="AZ61" s="130"/>
      <c r="BA61" s="130"/>
      <c r="BB61" s="130"/>
      <c r="BC61" s="130"/>
      <c r="BD61" s="130"/>
      <c r="BE61" s="130"/>
      <c r="BF61" s="130"/>
      <c r="BG61" s="130"/>
      <c r="BH61" s="130"/>
      <c r="BI61" s="130"/>
      <c r="BJ61" s="130"/>
      <c r="BP61" s="90">
        <f t="shared" si="3"/>
        <v>51</v>
      </c>
      <c r="BR61" s="99" t="str">
        <f>IF(Meals!$B61="", "", Meals!$B61)</f>
        <v/>
      </c>
      <c r="BV61" s="120" t="str">
        <f>Ingredients!$BO61</f>
        <v/>
      </c>
    </row>
    <row r="62" spans="1:74" x14ac:dyDescent="0.25">
      <c r="A62" s="4"/>
      <c r="B62" s="170" t="str">
        <f t="shared" si="0"/>
        <v/>
      </c>
      <c r="C62" s="233"/>
      <c r="D62" s="234" t="str">
        <f>IF(IFERROR(INDEX(Ingredients!$E$11:$E$310, MATCH($BP62, Ingredients!$BI$11:$BI$310, 0)), "")="", "", IFERROR(INDEX(Ingredients!$E$11:$E$310, MATCH($BP62, Ingredients!$BI$11:$BI$310, 0)), ""))</f>
        <v/>
      </c>
      <c r="E62" s="234"/>
      <c r="F62" s="234"/>
      <c r="G62" s="234"/>
      <c r="H62" s="234" t="str">
        <f>IF(IFERROR(INDEX(Ingredients!$B$11:$B$310, MATCH($BP62, Ingredients!$BI$11:$BI$310, 0)), "")="", "", IFERROR(INDEX(Ingredients!$B$11:$B$310, MATCH($BP62, Ingredients!$BI$11:$BI$310, 0)), ""))</f>
        <v/>
      </c>
      <c r="I62" s="234"/>
      <c r="J62" s="234"/>
      <c r="K62" s="234"/>
      <c r="L62" s="234"/>
      <c r="M62" s="234"/>
      <c r="N62" s="234"/>
      <c r="O62" s="234"/>
      <c r="P62" s="234"/>
      <c r="Q62" s="234"/>
      <c r="R62" s="276" t="str">
        <f>IF(IFERROR(INDEX(Ingredients!$BA$11:$BA$310, MATCH($BP62, Ingredients!$BI$11:$BI$310, 0)), "")="", "", IFERROR(INDEX(Ingredients!$BA$11:$BA$310, MATCH($BP62, Ingredients!$BI$11:$BI$310, 0)), ""))</f>
        <v/>
      </c>
      <c r="S62" s="276"/>
      <c r="T62" s="276"/>
      <c r="U62" s="276"/>
      <c r="V62" s="235" t="str">
        <f>IF(IFERROR(INDEX(Ingredients!$D$11:$D$310, MATCH($BP62, Ingredients!$BI$11:$BI$310, 0)), "")="", "", IFERROR(INDEX(Ingredients!$D$11:$D$310, MATCH($BP62, Ingredients!$BI$11:$BI$310, 0)), ""))</f>
        <v/>
      </c>
      <c r="W62" s="235"/>
      <c r="X62" s="235"/>
      <c r="Y62" s="235"/>
      <c r="Z62" s="234" t="str">
        <f>IF(IFERROR(INDEX(Ingredients!$C$11:$C$310, MATCH($BP62, Ingredients!$BI$11:$BI$310, 0)), "")="", "", IFERROR(INDEX(Ingredients!$C$11:$C$310, MATCH($BP62, Ingredients!$BI$11:$BI$310, 0)), ""))</f>
        <v/>
      </c>
      <c r="AA62" s="234"/>
      <c r="AB62" s="234"/>
      <c r="AC62" s="234"/>
      <c r="AD62" s="277" t="str">
        <f>IF(IFERROR(INDEX(Ingredients!$H$11:$H$310, MATCH($BP62, Ingredients!$BI$11:$BI$310, 0)), "")="", "", IFERROR(INDEX(Ingredients!$H$11:$H$310, MATCH($BP62, Ingredients!$BI$11:$BI$310, 0)), ""))</f>
        <v/>
      </c>
      <c r="AE62" s="277"/>
      <c r="AF62" s="277"/>
      <c r="AG62" s="277"/>
      <c r="AH62" s="277"/>
      <c r="AI62" s="234" t="str">
        <f>IF(IFERROR(INDEX(Ingredients!$I$11:$I$310, MATCH($BP62, Ingredients!$BI$11:$BI$310, 0)), "")="", "", IFERROR(INDEX(Ingredients!$I$11:$I$310, MATCH($BP62, Ingredients!$BI$11:$BI$310, 0)), ""))</f>
        <v/>
      </c>
      <c r="AJ62" s="234"/>
      <c r="AK62" s="234"/>
      <c r="AL62" s="234"/>
      <c r="AM62" s="234"/>
      <c r="AN62" s="234"/>
      <c r="AO62" s="234"/>
      <c r="AP62" s="234"/>
      <c r="AQ62" s="234"/>
      <c r="AR62" s="234"/>
      <c r="AS62" s="236"/>
      <c r="AT62" s="4"/>
      <c r="AU62" s="130"/>
      <c r="AV62" s="130"/>
      <c r="AW62" s="130"/>
      <c r="AX62" s="130"/>
      <c r="AY62" s="130"/>
      <c r="AZ62" s="130"/>
      <c r="BA62" s="130"/>
      <c r="BB62" s="130"/>
      <c r="BC62" s="130"/>
      <c r="BD62" s="130"/>
      <c r="BE62" s="130"/>
      <c r="BF62" s="130"/>
      <c r="BG62" s="130"/>
      <c r="BH62" s="130"/>
      <c r="BI62" s="130"/>
      <c r="BJ62" s="130"/>
      <c r="BP62" s="90">
        <f t="shared" si="3"/>
        <v>52</v>
      </c>
      <c r="BR62" s="99" t="str">
        <f>IF(Meals!$B62="", "", Meals!$B62)</f>
        <v/>
      </c>
      <c r="BV62" s="120" t="str">
        <f>Ingredients!$BO62</f>
        <v/>
      </c>
    </row>
    <row r="63" spans="1:74" x14ac:dyDescent="0.25">
      <c r="A63" s="4"/>
      <c r="B63" s="170" t="str">
        <f t="shared" si="0"/>
        <v/>
      </c>
      <c r="C63" s="233"/>
      <c r="D63" s="234" t="str">
        <f>IF(IFERROR(INDEX(Ingredients!$E$11:$E$310, MATCH($BP63, Ingredients!$BI$11:$BI$310, 0)), "")="", "", IFERROR(INDEX(Ingredients!$E$11:$E$310, MATCH($BP63, Ingredients!$BI$11:$BI$310, 0)), ""))</f>
        <v/>
      </c>
      <c r="E63" s="234"/>
      <c r="F63" s="234"/>
      <c r="G63" s="234"/>
      <c r="H63" s="234" t="str">
        <f>IF(IFERROR(INDEX(Ingredients!$B$11:$B$310, MATCH($BP63, Ingredients!$BI$11:$BI$310, 0)), "")="", "", IFERROR(INDEX(Ingredients!$B$11:$B$310, MATCH($BP63, Ingredients!$BI$11:$BI$310, 0)), ""))</f>
        <v/>
      </c>
      <c r="I63" s="234"/>
      <c r="J63" s="234"/>
      <c r="K63" s="234"/>
      <c r="L63" s="234"/>
      <c r="M63" s="234"/>
      <c r="N63" s="234"/>
      <c r="O63" s="234"/>
      <c r="P63" s="234"/>
      <c r="Q63" s="234"/>
      <c r="R63" s="276" t="str">
        <f>IF(IFERROR(INDEX(Ingredients!$BA$11:$BA$310, MATCH($BP63, Ingredients!$BI$11:$BI$310, 0)), "")="", "", IFERROR(INDEX(Ingredients!$BA$11:$BA$310, MATCH($BP63, Ingredients!$BI$11:$BI$310, 0)), ""))</f>
        <v/>
      </c>
      <c r="S63" s="276"/>
      <c r="T63" s="276"/>
      <c r="U63" s="276"/>
      <c r="V63" s="235" t="str">
        <f>IF(IFERROR(INDEX(Ingredients!$D$11:$D$310, MATCH($BP63, Ingredients!$BI$11:$BI$310, 0)), "")="", "", IFERROR(INDEX(Ingredients!$D$11:$D$310, MATCH($BP63, Ingredients!$BI$11:$BI$310, 0)), ""))</f>
        <v/>
      </c>
      <c r="W63" s="235"/>
      <c r="X63" s="235"/>
      <c r="Y63" s="235"/>
      <c r="Z63" s="234" t="str">
        <f>IF(IFERROR(INDEX(Ingredients!$C$11:$C$310, MATCH($BP63, Ingredients!$BI$11:$BI$310, 0)), "")="", "", IFERROR(INDEX(Ingredients!$C$11:$C$310, MATCH($BP63, Ingredients!$BI$11:$BI$310, 0)), ""))</f>
        <v/>
      </c>
      <c r="AA63" s="234"/>
      <c r="AB63" s="234"/>
      <c r="AC63" s="234"/>
      <c r="AD63" s="277" t="str">
        <f>IF(IFERROR(INDEX(Ingredients!$H$11:$H$310, MATCH($BP63, Ingredients!$BI$11:$BI$310, 0)), "")="", "", IFERROR(INDEX(Ingredients!$H$11:$H$310, MATCH($BP63, Ingredients!$BI$11:$BI$310, 0)), ""))</f>
        <v/>
      </c>
      <c r="AE63" s="277"/>
      <c r="AF63" s="277"/>
      <c r="AG63" s="277"/>
      <c r="AH63" s="277"/>
      <c r="AI63" s="234" t="str">
        <f>IF(IFERROR(INDEX(Ingredients!$I$11:$I$310, MATCH($BP63, Ingredients!$BI$11:$BI$310, 0)), "")="", "", IFERROR(INDEX(Ingredients!$I$11:$I$310, MATCH($BP63, Ingredients!$BI$11:$BI$310, 0)), ""))</f>
        <v/>
      </c>
      <c r="AJ63" s="234"/>
      <c r="AK63" s="234"/>
      <c r="AL63" s="234"/>
      <c r="AM63" s="234"/>
      <c r="AN63" s="234"/>
      <c r="AO63" s="234"/>
      <c r="AP63" s="234"/>
      <c r="AQ63" s="234"/>
      <c r="AR63" s="234"/>
      <c r="AS63" s="236"/>
      <c r="AT63" s="4"/>
      <c r="AU63" s="130"/>
      <c r="AV63" s="130"/>
      <c r="AW63" s="130"/>
      <c r="AX63" s="130"/>
      <c r="AY63" s="130"/>
      <c r="AZ63" s="130"/>
      <c r="BA63" s="130"/>
      <c r="BB63" s="130"/>
      <c r="BC63" s="130"/>
      <c r="BD63" s="130"/>
      <c r="BE63" s="130"/>
      <c r="BF63" s="130"/>
      <c r="BG63" s="130"/>
      <c r="BH63" s="130"/>
      <c r="BI63" s="130"/>
      <c r="BJ63" s="130"/>
      <c r="BP63" s="90">
        <f t="shared" si="3"/>
        <v>53</v>
      </c>
      <c r="BR63" s="99" t="str">
        <f>IF(Meals!$B63="", "", Meals!$B63)</f>
        <v/>
      </c>
      <c r="BV63" s="120" t="str">
        <f>Ingredients!$BO63</f>
        <v/>
      </c>
    </row>
    <row r="64" spans="1:74" x14ac:dyDescent="0.25">
      <c r="A64" s="4"/>
      <c r="B64" s="170" t="str">
        <f t="shared" si="0"/>
        <v/>
      </c>
      <c r="C64" s="233"/>
      <c r="D64" s="234" t="str">
        <f>IF(IFERROR(INDEX(Ingredients!$E$11:$E$310, MATCH($BP64, Ingredients!$BI$11:$BI$310, 0)), "")="", "", IFERROR(INDEX(Ingredients!$E$11:$E$310, MATCH($BP64, Ingredients!$BI$11:$BI$310, 0)), ""))</f>
        <v/>
      </c>
      <c r="E64" s="234"/>
      <c r="F64" s="234"/>
      <c r="G64" s="234"/>
      <c r="H64" s="234" t="str">
        <f>IF(IFERROR(INDEX(Ingredients!$B$11:$B$310, MATCH($BP64, Ingredients!$BI$11:$BI$310, 0)), "")="", "", IFERROR(INDEX(Ingredients!$B$11:$B$310, MATCH($BP64, Ingredients!$BI$11:$BI$310, 0)), ""))</f>
        <v/>
      </c>
      <c r="I64" s="234"/>
      <c r="J64" s="234"/>
      <c r="K64" s="234"/>
      <c r="L64" s="234"/>
      <c r="M64" s="234"/>
      <c r="N64" s="234"/>
      <c r="O64" s="234"/>
      <c r="P64" s="234"/>
      <c r="Q64" s="234"/>
      <c r="R64" s="276" t="str">
        <f>IF(IFERROR(INDEX(Ingredients!$BA$11:$BA$310, MATCH($BP64, Ingredients!$BI$11:$BI$310, 0)), "")="", "", IFERROR(INDEX(Ingredients!$BA$11:$BA$310, MATCH($BP64, Ingredients!$BI$11:$BI$310, 0)), ""))</f>
        <v/>
      </c>
      <c r="S64" s="276"/>
      <c r="T64" s="276"/>
      <c r="U64" s="276"/>
      <c r="V64" s="235" t="str">
        <f>IF(IFERROR(INDEX(Ingredients!$D$11:$D$310, MATCH($BP64, Ingredients!$BI$11:$BI$310, 0)), "")="", "", IFERROR(INDEX(Ingredients!$D$11:$D$310, MATCH($BP64, Ingredients!$BI$11:$BI$310, 0)), ""))</f>
        <v/>
      </c>
      <c r="W64" s="235"/>
      <c r="X64" s="235"/>
      <c r="Y64" s="235"/>
      <c r="Z64" s="234" t="str">
        <f>IF(IFERROR(INDEX(Ingredients!$C$11:$C$310, MATCH($BP64, Ingredients!$BI$11:$BI$310, 0)), "")="", "", IFERROR(INDEX(Ingredients!$C$11:$C$310, MATCH($BP64, Ingredients!$BI$11:$BI$310, 0)), ""))</f>
        <v/>
      </c>
      <c r="AA64" s="234"/>
      <c r="AB64" s="234"/>
      <c r="AC64" s="234"/>
      <c r="AD64" s="277" t="str">
        <f>IF(IFERROR(INDEX(Ingredients!$H$11:$H$310, MATCH($BP64, Ingredients!$BI$11:$BI$310, 0)), "")="", "", IFERROR(INDEX(Ingredients!$H$11:$H$310, MATCH($BP64, Ingredients!$BI$11:$BI$310, 0)), ""))</f>
        <v/>
      </c>
      <c r="AE64" s="277"/>
      <c r="AF64" s="277"/>
      <c r="AG64" s="277"/>
      <c r="AH64" s="277"/>
      <c r="AI64" s="234" t="str">
        <f>IF(IFERROR(INDEX(Ingredients!$I$11:$I$310, MATCH($BP64, Ingredients!$BI$11:$BI$310, 0)), "")="", "", IFERROR(INDEX(Ingredients!$I$11:$I$310, MATCH($BP64, Ingredients!$BI$11:$BI$310, 0)), ""))</f>
        <v/>
      </c>
      <c r="AJ64" s="234"/>
      <c r="AK64" s="234"/>
      <c r="AL64" s="234"/>
      <c r="AM64" s="234"/>
      <c r="AN64" s="234"/>
      <c r="AO64" s="234"/>
      <c r="AP64" s="234"/>
      <c r="AQ64" s="234"/>
      <c r="AR64" s="234"/>
      <c r="AS64" s="236"/>
      <c r="AT64" s="4"/>
      <c r="AU64" s="130"/>
      <c r="AV64" s="130"/>
      <c r="AW64" s="130"/>
      <c r="AX64" s="130"/>
      <c r="AY64" s="130"/>
      <c r="AZ64" s="130"/>
      <c r="BA64" s="130"/>
      <c r="BB64" s="130"/>
      <c r="BC64" s="130"/>
      <c r="BD64" s="130"/>
      <c r="BE64" s="130"/>
      <c r="BF64" s="130"/>
      <c r="BG64" s="130"/>
      <c r="BH64" s="130"/>
      <c r="BI64" s="130"/>
      <c r="BJ64" s="130"/>
      <c r="BP64" s="90">
        <f t="shared" si="3"/>
        <v>54</v>
      </c>
      <c r="BR64" s="99" t="str">
        <f>IF(Meals!$B64="", "", Meals!$B64)</f>
        <v/>
      </c>
      <c r="BV64" s="120" t="str">
        <f>Ingredients!$BO64</f>
        <v/>
      </c>
    </row>
    <row r="65" spans="1:74" x14ac:dyDescent="0.25">
      <c r="A65" s="4"/>
      <c r="B65" s="170" t="str">
        <f t="shared" si="0"/>
        <v/>
      </c>
      <c r="C65" s="233"/>
      <c r="D65" s="234" t="str">
        <f>IF(IFERROR(INDEX(Ingredients!$E$11:$E$310, MATCH($BP65, Ingredients!$BI$11:$BI$310, 0)), "")="", "", IFERROR(INDEX(Ingredients!$E$11:$E$310, MATCH($BP65, Ingredients!$BI$11:$BI$310, 0)), ""))</f>
        <v/>
      </c>
      <c r="E65" s="234"/>
      <c r="F65" s="234"/>
      <c r="G65" s="234"/>
      <c r="H65" s="234" t="str">
        <f>IF(IFERROR(INDEX(Ingredients!$B$11:$B$310, MATCH($BP65, Ingredients!$BI$11:$BI$310, 0)), "")="", "", IFERROR(INDEX(Ingredients!$B$11:$B$310, MATCH($BP65, Ingredients!$BI$11:$BI$310, 0)), ""))</f>
        <v/>
      </c>
      <c r="I65" s="234"/>
      <c r="J65" s="234"/>
      <c r="K65" s="234"/>
      <c r="L65" s="234"/>
      <c r="M65" s="234"/>
      <c r="N65" s="234"/>
      <c r="O65" s="234"/>
      <c r="P65" s="234"/>
      <c r="Q65" s="234"/>
      <c r="R65" s="276" t="str">
        <f>IF(IFERROR(INDEX(Ingredients!$BA$11:$BA$310, MATCH($BP65, Ingredients!$BI$11:$BI$310, 0)), "")="", "", IFERROR(INDEX(Ingredients!$BA$11:$BA$310, MATCH($BP65, Ingredients!$BI$11:$BI$310, 0)), ""))</f>
        <v/>
      </c>
      <c r="S65" s="276"/>
      <c r="T65" s="276"/>
      <c r="U65" s="276"/>
      <c r="V65" s="235" t="str">
        <f>IF(IFERROR(INDEX(Ingredients!$D$11:$D$310, MATCH($BP65, Ingredients!$BI$11:$BI$310, 0)), "")="", "", IFERROR(INDEX(Ingredients!$D$11:$D$310, MATCH($BP65, Ingredients!$BI$11:$BI$310, 0)), ""))</f>
        <v/>
      </c>
      <c r="W65" s="235"/>
      <c r="X65" s="235"/>
      <c r="Y65" s="235"/>
      <c r="Z65" s="234" t="str">
        <f>IF(IFERROR(INDEX(Ingredients!$C$11:$C$310, MATCH($BP65, Ingredients!$BI$11:$BI$310, 0)), "")="", "", IFERROR(INDEX(Ingredients!$C$11:$C$310, MATCH($BP65, Ingredients!$BI$11:$BI$310, 0)), ""))</f>
        <v/>
      </c>
      <c r="AA65" s="234"/>
      <c r="AB65" s="234"/>
      <c r="AC65" s="234"/>
      <c r="AD65" s="277" t="str">
        <f>IF(IFERROR(INDEX(Ingredients!$H$11:$H$310, MATCH($BP65, Ingredients!$BI$11:$BI$310, 0)), "")="", "", IFERROR(INDEX(Ingredients!$H$11:$H$310, MATCH($BP65, Ingredients!$BI$11:$BI$310, 0)), ""))</f>
        <v/>
      </c>
      <c r="AE65" s="277"/>
      <c r="AF65" s="277"/>
      <c r="AG65" s="277"/>
      <c r="AH65" s="277"/>
      <c r="AI65" s="234" t="str">
        <f>IF(IFERROR(INDEX(Ingredients!$I$11:$I$310, MATCH($BP65, Ingredients!$BI$11:$BI$310, 0)), "")="", "", IFERROR(INDEX(Ingredients!$I$11:$I$310, MATCH($BP65, Ingredients!$BI$11:$BI$310, 0)), ""))</f>
        <v/>
      </c>
      <c r="AJ65" s="234"/>
      <c r="AK65" s="234"/>
      <c r="AL65" s="234"/>
      <c r="AM65" s="234"/>
      <c r="AN65" s="234"/>
      <c r="AO65" s="234"/>
      <c r="AP65" s="234"/>
      <c r="AQ65" s="234"/>
      <c r="AR65" s="234"/>
      <c r="AS65" s="236"/>
      <c r="AT65" s="4"/>
      <c r="AU65" s="130"/>
      <c r="AV65" s="130"/>
      <c r="AW65" s="130"/>
      <c r="AX65" s="130"/>
      <c r="AY65" s="130"/>
      <c r="AZ65" s="130"/>
      <c r="BA65" s="130"/>
      <c r="BB65" s="130"/>
      <c r="BC65" s="130"/>
      <c r="BD65" s="130"/>
      <c r="BE65" s="130"/>
      <c r="BF65" s="130"/>
      <c r="BG65" s="130"/>
      <c r="BH65" s="130"/>
      <c r="BI65" s="130"/>
      <c r="BJ65" s="130"/>
      <c r="BP65" s="90">
        <f t="shared" si="3"/>
        <v>55</v>
      </c>
      <c r="BR65" s="99" t="str">
        <f>IF(Meals!$B65="", "", Meals!$B65)</f>
        <v/>
      </c>
      <c r="BV65" s="120" t="str">
        <f>Ingredients!$BO65</f>
        <v/>
      </c>
    </row>
    <row r="66" spans="1:74" x14ac:dyDescent="0.25">
      <c r="A66" s="4"/>
      <c r="B66" s="170" t="str">
        <f t="shared" si="0"/>
        <v/>
      </c>
      <c r="C66" s="233"/>
      <c r="D66" s="234" t="str">
        <f>IF(IFERROR(INDEX(Ingredients!$E$11:$E$310, MATCH($BP66, Ingredients!$BI$11:$BI$310, 0)), "")="", "", IFERROR(INDEX(Ingredients!$E$11:$E$310, MATCH($BP66, Ingredients!$BI$11:$BI$310, 0)), ""))</f>
        <v/>
      </c>
      <c r="E66" s="234"/>
      <c r="F66" s="234"/>
      <c r="G66" s="234"/>
      <c r="H66" s="234" t="str">
        <f>IF(IFERROR(INDEX(Ingredients!$B$11:$B$310, MATCH($BP66, Ingredients!$BI$11:$BI$310, 0)), "")="", "", IFERROR(INDEX(Ingredients!$B$11:$B$310, MATCH($BP66, Ingredients!$BI$11:$BI$310, 0)), ""))</f>
        <v/>
      </c>
      <c r="I66" s="234"/>
      <c r="J66" s="234"/>
      <c r="K66" s="234"/>
      <c r="L66" s="234"/>
      <c r="M66" s="234"/>
      <c r="N66" s="234"/>
      <c r="O66" s="234"/>
      <c r="P66" s="234"/>
      <c r="Q66" s="234"/>
      <c r="R66" s="276" t="str">
        <f>IF(IFERROR(INDEX(Ingredients!$BA$11:$BA$310, MATCH($BP66, Ingredients!$BI$11:$BI$310, 0)), "")="", "", IFERROR(INDEX(Ingredients!$BA$11:$BA$310, MATCH($BP66, Ingredients!$BI$11:$BI$310, 0)), ""))</f>
        <v/>
      </c>
      <c r="S66" s="276"/>
      <c r="T66" s="276"/>
      <c r="U66" s="276"/>
      <c r="V66" s="235" t="str">
        <f>IF(IFERROR(INDEX(Ingredients!$D$11:$D$310, MATCH($BP66, Ingredients!$BI$11:$BI$310, 0)), "")="", "", IFERROR(INDEX(Ingredients!$D$11:$D$310, MATCH($BP66, Ingredients!$BI$11:$BI$310, 0)), ""))</f>
        <v/>
      </c>
      <c r="W66" s="235"/>
      <c r="X66" s="235"/>
      <c r="Y66" s="235"/>
      <c r="Z66" s="234" t="str">
        <f>IF(IFERROR(INDEX(Ingredients!$C$11:$C$310, MATCH($BP66, Ingredients!$BI$11:$BI$310, 0)), "")="", "", IFERROR(INDEX(Ingredients!$C$11:$C$310, MATCH($BP66, Ingredients!$BI$11:$BI$310, 0)), ""))</f>
        <v/>
      </c>
      <c r="AA66" s="234"/>
      <c r="AB66" s="234"/>
      <c r="AC66" s="234"/>
      <c r="AD66" s="277" t="str">
        <f>IF(IFERROR(INDEX(Ingredients!$H$11:$H$310, MATCH($BP66, Ingredients!$BI$11:$BI$310, 0)), "")="", "", IFERROR(INDEX(Ingredients!$H$11:$H$310, MATCH($BP66, Ingredients!$BI$11:$BI$310, 0)), ""))</f>
        <v/>
      </c>
      <c r="AE66" s="277"/>
      <c r="AF66" s="277"/>
      <c r="AG66" s="277"/>
      <c r="AH66" s="277"/>
      <c r="AI66" s="234" t="str">
        <f>IF(IFERROR(INDEX(Ingredients!$I$11:$I$310, MATCH($BP66, Ingredients!$BI$11:$BI$310, 0)), "")="", "", IFERROR(INDEX(Ingredients!$I$11:$I$310, MATCH($BP66, Ingredients!$BI$11:$BI$310, 0)), ""))</f>
        <v/>
      </c>
      <c r="AJ66" s="234"/>
      <c r="AK66" s="234"/>
      <c r="AL66" s="234"/>
      <c r="AM66" s="234"/>
      <c r="AN66" s="234"/>
      <c r="AO66" s="234"/>
      <c r="AP66" s="234"/>
      <c r="AQ66" s="234"/>
      <c r="AR66" s="234"/>
      <c r="AS66" s="236"/>
      <c r="AT66" s="4"/>
      <c r="AU66" s="130"/>
      <c r="AV66" s="130"/>
      <c r="AW66" s="130"/>
      <c r="AX66" s="130"/>
      <c r="AY66" s="130"/>
      <c r="AZ66" s="130"/>
      <c r="BA66" s="130"/>
      <c r="BB66" s="130"/>
      <c r="BC66" s="130"/>
      <c r="BD66" s="130"/>
      <c r="BE66" s="130"/>
      <c r="BF66" s="130"/>
      <c r="BG66" s="130"/>
      <c r="BH66" s="130"/>
      <c r="BI66" s="130"/>
      <c r="BJ66" s="130"/>
      <c r="BP66" s="90">
        <f t="shared" si="3"/>
        <v>56</v>
      </c>
      <c r="BR66" s="99" t="str">
        <f>IF(Meals!$B66="", "", Meals!$B66)</f>
        <v/>
      </c>
      <c r="BV66" s="120" t="str">
        <f>Ingredients!$BO66</f>
        <v/>
      </c>
    </row>
    <row r="67" spans="1:74" x14ac:dyDescent="0.25">
      <c r="A67" s="4"/>
      <c r="B67" s="170" t="str">
        <f t="shared" si="0"/>
        <v/>
      </c>
      <c r="C67" s="233"/>
      <c r="D67" s="234" t="str">
        <f>IF(IFERROR(INDEX(Ingredients!$E$11:$E$310, MATCH($BP67, Ingredients!$BI$11:$BI$310, 0)), "")="", "", IFERROR(INDEX(Ingredients!$E$11:$E$310, MATCH($BP67, Ingredients!$BI$11:$BI$310, 0)), ""))</f>
        <v/>
      </c>
      <c r="E67" s="234"/>
      <c r="F67" s="234"/>
      <c r="G67" s="234"/>
      <c r="H67" s="234" t="str">
        <f>IF(IFERROR(INDEX(Ingredients!$B$11:$B$310, MATCH($BP67, Ingredients!$BI$11:$BI$310, 0)), "")="", "", IFERROR(INDEX(Ingredients!$B$11:$B$310, MATCH($BP67, Ingredients!$BI$11:$BI$310, 0)), ""))</f>
        <v/>
      </c>
      <c r="I67" s="234"/>
      <c r="J67" s="234"/>
      <c r="K67" s="234"/>
      <c r="L67" s="234"/>
      <c r="M67" s="234"/>
      <c r="N67" s="234"/>
      <c r="O67" s="234"/>
      <c r="P67" s="234"/>
      <c r="Q67" s="234"/>
      <c r="R67" s="276" t="str">
        <f>IF(IFERROR(INDEX(Ingredients!$BA$11:$BA$310, MATCH($BP67, Ingredients!$BI$11:$BI$310, 0)), "")="", "", IFERROR(INDEX(Ingredients!$BA$11:$BA$310, MATCH($BP67, Ingredients!$BI$11:$BI$310, 0)), ""))</f>
        <v/>
      </c>
      <c r="S67" s="276"/>
      <c r="T67" s="276"/>
      <c r="U67" s="276"/>
      <c r="V67" s="235" t="str">
        <f>IF(IFERROR(INDEX(Ingredients!$D$11:$D$310, MATCH($BP67, Ingredients!$BI$11:$BI$310, 0)), "")="", "", IFERROR(INDEX(Ingredients!$D$11:$D$310, MATCH($BP67, Ingredients!$BI$11:$BI$310, 0)), ""))</f>
        <v/>
      </c>
      <c r="W67" s="235"/>
      <c r="X67" s="235"/>
      <c r="Y67" s="235"/>
      <c r="Z67" s="234" t="str">
        <f>IF(IFERROR(INDEX(Ingredients!$C$11:$C$310, MATCH($BP67, Ingredients!$BI$11:$BI$310, 0)), "")="", "", IFERROR(INDEX(Ingredients!$C$11:$C$310, MATCH($BP67, Ingredients!$BI$11:$BI$310, 0)), ""))</f>
        <v/>
      </c>
      <c r="AA67" s="234"/>
      <c r="AB67" s="234"/>
      <c r="AC67" s="234"/>
      <c r="AD67" s="277" t="str">
        <f>IF(IFERROR(INDEX(Ingredients!$H$11:$H$310, MATCH($BP67, Ingredients!$BI$11:$BI$310, 0)), "")="", "", IFERROR(INDEX(Ingredients!$H$11:$H$310, MATCH($BP67, Ingredients!$BI$11:$BI$310, 0)), ""))</f>
        <v/>
      </c>
      <c r="AE67" s="277"/>
      <c r="AF67" s="277"/>
      <c r="AG67" s="277"/>
      <c r="AH67" s="277"/>
      <c r="AI67" s="234" t="str">
        <f>IF(IFERROR(INDEX(Ingredients!$I$11:$I$310, MATCH($BP67, Ingredients!$BI$11:$BI$310, 0)), "")="", "", IFERROR(INDEX(Ingredients!$I$11:$I$310, MATCH($BP67, Ingredients!$BI$11:$BI$310, 0)), ""))</f>
        <v/>
      </c>
      <c r="AJ67" s="234"/>
      <c r="AK67" s="234"/>
      <c r="AL67" s="234"/>
      <c r="AM67" s="234"/>
      <c r="AN67" s="234"/>
      <c r="AO67" s="234"/>
      <c r="AP67" s="234"/>
      <c r="AQ67" s="234"/>
      <c r="AR67" s="234"/>
      <c r="AS67" s="236"/>
      <c r="AT67" s="4"/>
      <c r="AU67" s="130"/>
      <c r="AV67" s="130"/>
      <c r="AW67" s="130"/>
      <c r="AX67" s="130"/>
      <c r="AY67" s="130"/>
      <c r="AZ67" s="130"/>
      <c r="BA67" s="130"/>
      <c r="BB67" s="130"/>
      <c r="BC67" s="130"/>
      <c r="BD67" s="130"/>
      <c r="BE67" s="130"/>
      <c r="BF67" s="130"/>
      <c r="BG67" s="130"/>
      <c r="BH67" s="130"/>
      <c r="BI67" s="130"/>
      <c r="BJ67" s="130"/>
      <c r="BP67" s="90">
        <f t="shared" si="3"/>
        <v>57</v>
      </c>
      <c r="BR67" s="99" t="str">
        <f>IF(Meals!$B67="", "", Meals!$B67)</f>
        <v/>
      </c>
      <c r="BV67" s="120" t="str">
        <f>Ingredients!$BO67</f>
        <v/>
      </c>
    </row>
    <row r="68" spans="1:74" x14ac:dyDescent="0.25">
      <c r="A68" s="4"/>
      <c r="B68" s="170" t="str">
        <f t="shared" si="0"/>
        <v/>
      </c>
      <c r="C68" s="233"/>
      <c r="D68" s="234" t="str">
        <f>IF(IFERROR(INDEX(Ingredients!$E$11:$E$310, MATCH($BP68, Ingredients!$BI$11:$BI$310, 0)), "")="", "", IFERROR(INDEX(Ingredients!$E$11:$E$310, MATCH($BP68, Ingredients!$BI$11:$BI$310, 0)), ""))</f>
        <v/>
      </c>
      <c r="E68" s="234"/>
      <c r="F68" s="234"/>
      <c r="G68" s="234"/>
      <c r="H68" s="234" t="str">
        <f>IF(IFERROR(INDEX(Ingredients!$B$11:$B$310, MATCH($BP68, Ingredients!$BI$11:$BI$310, 0)), "")="", "", IFERROR(INDEX(Ingredients!$B$11:$B$310, MATCH($BP68, Ingredients!$BI$11:$BI$310, 0)), ""))</f>
        <v/>
      </c>
      <c r="I68" s="234"/>
      <c r="J68" s="234"/>
      <c r="K68" s="234"/>
      <c r="L68" s="234"/>
      <c r="M68" s="234"/>
      <c r="N68" s="234"/>
      <c r="O68" s="234"/>
      <c r="P68" s="234"/>
      <c r="Q68" s="234"/>
      <c r="R68" s="276" t="str">
        <f>IF(IFERROR(INDEX(Ingredients!$BA$11:$BA$310, MATCH($BP68, Ingredients!$BI$11:$BI$310, 0)), "")="", "", IFERROR(INDEX(Ingredients!$BA$11:$BA$310, MATCH($BP68, Ingredients!$BI$11:$BI$310, 0)), ""))</f>
        <v/>
      </c>
      <c r="S68" s="276"/>
      <c r="T68" s="276"/>
      <c r="U68" s="276"/>
      <c r="V68" s="235" t="str">
        <f>IF(IFERROR(INDEX(Ingredients!$D$11:$D$310, MATCH($BP68, Ingredients!$BI$11:$BI$310, 0)), "")="", "", IFERROR(INDEX(Ingredients!$D$11:$D$310, MATCH($BP68, Ingredients!$BI$11:$BI$310, 0)), ""))</f>
        <v/>
      </c>
      <c r="W68" s="235"/>
      <c r="X68" s="235"/>
      <c r="Y68" s="235"/>
      <c r="Z68" s="234" t="str">
        <f>IF(IFERROR(INDEX(Ingredients!$C$11:$C$310, MATCH($BP68, Ingredients!$BI$11:$BI$310, 0)), "")="", "", IFERROR(INDEX(Ingredients!$C$11:$C$310, MATCH($BP68, Ingredients!$BI$11:$BI$310, 0)), ""))</f>
        <v/>
      </c>
      <c r="AA68" s="234"/>
      <c r="AB68" s="234"/>
      <c r="AC68" s="234"/>
      <c r="AD68" s="277" t="str">
        <f>IF(IFERROR(INDEX(Ingredients!$H$11:$H$310, MATCH($BP68, Ingredients!$BI$11:$BI$310, 0)), "")="", "", IFERROR(INDEX(Ingredients!$H$11:$H$310, MATCH($BP68, Ingredients!$BI$11:$BI$310, 0)), ""))</f>
        <v/>
      </c>
      <c r="AE68" s="277"/>
      <c r="AF68" s="277"/>
      <c r="AG68" s="277"/>
      <c r="AH68" s="277"/>
      <c r="AI68" s="234" t="str">
        <f>IF(IFERROR(INDEX(Ingredients!$I$11:$I$310, MATCH($BP68, Ingredients!$BI$11:$BI$310, 0)), "")="", "", IFERROR(INDEX(Ingredients!$I$11:$I$310, MATCH($BP68, Ingredients!$BI$11:$BI$310, 0)), ""))</f>
        <v/>
      </c>
      <c r="AJ68" s="234"/>
      <c r="AK68" s="234"/>
      <c r="AL68" s="234"/>
      <c r="AM68" s="234"/>
      <c r="AN68" s="234"/>
      <c r="AO68" s="234"/>
      <c r="AP68" s="234"/>
      <c r="AQ68" s="234"/>
      <c r="AR68" s="234"/>
      <c r="AS68" s="236"/>
      <c r="AT68" s="4"/>
      <c r="AU68" s="130"/>
      <c r="AV68" s="130"/>
      <c r="AW68" s="130"/>
      <c r="AX68" s="130"/>
      <c r="AY68" s="130"/>
      <c r="AZ68" s="130"/>
      <c r="BA68" s="130"/>
      <c r="BB68" s="130"/>
      <c r="BC68" s="130"/>
      <c r="BD68" s="130"/>
      <c r="BE68" s="130"/>
      <c r="BF68" s="130"/>
      <c r="BG68" s="130"/>
      <c r="BH68" s="130"/>
      <c r="BI68" s="130"/>
      <c r="BJ68" s="130"/>
      <c r="BP68" s="90">
        <f t="shared" si="3"/>
        <v>58</v>
      </c>
      <c r="BR68" s="99" t="str">
        <f>IF(Meals!$B68="", "", Meals!$B68)</f>
        <v/>
      </c>
      <c r="BV68" s="120" t="str">
        <f>Ingredients!$BO68</f>
        <v/>
      </c>
    </row>
    <row r="69" spans="1:74" x14ac:dyDescent="0.25">
      <c r="A69" s="4"/>
      <c r="B69" s="170" t="str">
        <f t="shared" si="0"/>
        <v/>
      </c>
      <c r="C69" s="233"/>
      <c r="D69" s="234" t="str">
        <f>IF(IFERROR(INDEX(Ingredients!$E$11:$E$310, MATCH($BP69, Ingredients!$BI$11:$BI$310, 0)), "")="", "", IFERROR(INDEX(Ingredients!$E$11:$E$310, MATCH($BP69, Ingredients!$BI$11:$BI$310, 0)), ""))</f>
        <v/>
      </c>
      <c r="E69" s="234"/>
      <c r="F69" s="234"/>
      <c r="G69" s="234"/>
      <c r="H69" s="234" t="str">
        <f>IF(IFERROR(INDEX(Ingredients!$B$11:$B$310, MATCH($BP69, Ingredients!$BI$11:$BI$310, 0)), "")="", "", IFERROR(INDEX(Ingredients!$B$11:$B$310, MATCH($BP69, Ingredients!$BI$11:$BI$310, 0)), ""))</f>
        <v/>
      </c>
      <c r="I69" s="234"/>
      <c r="J69" s="234"/>
      <c r="K69" s="234"/>
      <c r="L69" s="234"/>
      <c r="M69" s="234"/>
      <c r="N69" s="234"/>
      <c r="O69" s="234"/>
      <c r="P69" s="234"/>
      <c r="Q69" s="234"/>
      <c r="R69" s="276" t="str">
        <f>IF(IFERROR(INDEX(Ingredients!$BA$11:$BA$310, MATCH($BP69, Ingredients!$BI$11:$BI$310, 0)), "")="", "", IFERROR(INDEX(Ingredients!$BA$11:$BA$310, MATCH($BP69, Ingredients!$BI$11:$BI$310, 0)), ""))</f>
        <v/>
      </c>
      <c r="S69" s="276"/>
      <c r="T69" s="276"/>
      <c r="U69" s="276"/>
      <c r="V69" s="235" t="str">
        <f>IF(IFERROR(INDEX(Ingredients!$D$11:$D$310, MATCH($BP69, Ingredients!$BI$11:$BI$310, 0)), "")="", "", IFERROR(INDEX(Ingredients!$D$11:$D$310, MATCH($BP69, Ingredients!$BI$11:$BI$310, 0)), ""))</f>
        <v/>
      </c>
      <c r="W69" s="235"/>
      <c r="X69" s="235"/>
      <c r="Y69" s="235"/>
      <c r="Z69" s="234" t="str">
        <f>IF(IFERROR(INDEX(Ingredients!$C$11:$C$310, MATCH($BP69, Ingredients!$BI$11:$BI$310, 0)), "")="", "", IFERROR(INDEX(Ingredients!$C$11:$C$310, MATCH($BP69, Ingredients!$BI$11:$BI$310, 0)), ""))</f>
        <v/>
      </c>
      <c r="AA69" s="234"/>
      <c r="AB69" s="234"/>
      <c r="AC69" s="234"/>
      <c r="AD69" s="277" t="str">
        <f>IF(IFERROR(INDEX(Ingredients!$H$11:$H$310, MATCH($BP69, Ingredients!$BI$11:$BI$310, 0)), "")="", "", IFERROR(INDEX(Ingredients!$H$11:$H$310, MATCH($BP69, Ingredients!$BI$11:$BI$310, 0)), ""))</f>
        <v/>
      </c>
      <c r="AE69" s="277"/>
      <c r="AF69" s="277"/>
      <c r="AG69" s="277"/>
      <c r="AH69" s="277"/>
      <c r="AI69" s="234" t="str">
        <f>IF(IFERROR(INDEX(Ingredients!$I$11:$I$310, MATCH($BP69, Ingredients!$BI$11:$BI$310, 0)), "")="", "", IFERROR(INDEX(Ingredients!$I$11:$I$310, MATCH($BP69, Ingredients!$BI$11:$BI$310, 0)), ""))</f>
        <v/>
      </c>
      <c r="AJ69" s="234"/>
      <c r="AK69" s="234"/>
      <c r="AL69" s="234"/>
      <c r="AM69" s="234"/>
      <c r="AN69" s="234"/>
      <c r="AO69" s="234"/>
      <c r="AP69" s="234"/>
      <c r="AQ69" s="234"/>
      <c r="AR69" s="234"/>
      <c r="AS69" s="236"/>
      <c r="AT69" s="4"/>
      <c r="AU69" s="130"/>
      <c r="AV69" s="130"/>
      <c r="AW69" s="130"/>
      <c r="AX69" s="130"/>
      <c r="AY69" s="130"/>
      <c r="AZ69" s="130"/>
      <c r="BA69" s="130"/>
      <c r="BB69" s="130"/>
      <c r="BC69" s="130"/>
      <c r="BD69" s="130"/>
      <c r="BE69" s="130"/>
      <c r="BF69" s="130"/>
      <c r="BG69" s="130"/>
      <c r="BH69" s="130"/>
      <c r="BI69" s="130"/>
      <c r="BJ69" s="130"/>
      <c r="BP69" s="90">
        <f t="shared" si="3"/>
        <v>59</v>
      </c>
      <c r="BR69" s="99" t="str">
        <f>IF(Meals!$B69="", "", Meals!$B69)</f>
        <v/>
      </c>
      <c r="BV69" s="120" t="str">
        <f>Ingredients!$BO69</f>
        <v/>
      </c>
    </row>
    <row r="70" spans="1:74" x14ac:dyDescent="0.25">
      <c r="A70" s="4"/>
      <c r="B70" s="170" t="str">
        <f t="shared" si="0"/>
        <v/>
      </c>
      <c r="C70" s="233"/>
      <c r="D70" s="234" t="str">
        <f>IF(IFERROR(INDEX(Ingredients!$E$11:$E$310, MATCH($BP70, Ingredients!$BI$11:$BI$310, 0)), "")="", "", IFERROR(INDEX(Ingredients!$E$11:$E$310, MATCH($BP70, Ingredients!$BI$11:$BI$310, 0)), ""))</f>
        <v/>
      </c>
      <c r="E70" s="234"/>
      <c r="F70" s="234"/>
      <c r="G70" s="234"/>
      <c r="H70" s="234" t="str">
        <f>IF(IFERROR(INDEX(Ingredients!$B$11:$B$310, MATCH($BP70, Ingredients!$BI$11:$BI$310, 0)), "")="", "", IFERROR(INDEX(Ingredients!$B$11:$B$310, MATCH($BP70, Ingredients!$BI$11:$BI$310, 0)), ""))</f>
        <v/>
      </c>
      <c r="I70" s="234"/>
      <c r="J70" s="234"/>
      <c r="K70" s="234"/>
      <c r="L70" s="234"/>
      <c r="M70" s="234"/>
      <c r="N70" s="234"/>
      <c r="O70" s="234"/>
      <c r="P70" s="234"/>
      <c r="Q70" s="234"/>
      <c r="R70" s="276" t="str">
        <f>IF(IFERROR(INDEX(Ingredients!$BA$11:$BA$310, MATCH($BP70, Ingredients!$BI$11:$BI$310, 0)), "")="", "", IFERROR(INDEX(Ingredients!$BA$11:$BA$310, MATCH($BP70, Ingredients!$BI$11:$BI$310, 0)), ""))</f>
        <v/>
      </c>
      <c r="S70" s="276"/>
      <c r="T70" s="276"/>
      <c r="U70" s="276"/>
      <c r="V70" s="235" t="str">
        <f>IF(IFERROR(INDEX(Ingredients!$D$11:$D$310, MATCH($BP70, Ingredients!$BI$11:$BI$310, 0)), "")="", "", IFERROR(INDEX(Ingredients!$D$11:$D$310, MATCH($BP70, Ingredients!$BI$11:$BI$310, 0)), ""))</f>
        <v/>
      </c>
      <c r="W70" s="235"/>
      <c r="X70" s="235"/>
      <c r="Y70" s="235"/>
      <c r="Z70" s="234" t="str">
        <f>IF(IFERROR(INDEX(Ingredients!$C$11:$C$310, MATCH($BP70, Ingredients!$BI$11:$BI$310, 0)), "")="", "", IFERROR(INDEX(Ingredients!$C$11:$C$310, MATCH($BP70, Ingredients!$BI$11:$BI$310, 0)), ""))</f>
        <v/>
      </c>
      <c r="AA70" s="234"/>
      <c r="AB70" s="234"/>
      <c r="AC70" s="234"/>
      <c r="AD70" s="277" t="str">
        <f>IF(IFERROR(INDEX(Ingredients!$H$11:$H$310, MATCH($BP70, Ingredients!$BI$11:$BI$310, 0)), "")="", "", IFERROR(INDEX(Ingredients!$H$11:$H$310, MATCH($BP70, Ingredients!$BI$11:$BI$310, 0)), ""))</f>
        <v/>
      </c>
      <c r="AE70" s="277"/>
      <c r="AF70" s="277"/>
      <c r="AG70" s="277"/>
      <c r="AH70" s="277"/>
      <c r="AI70" s="234" t="str">
        <f>IF(IFERROR(INDEX(Ingredients!$I$11:$I$310, MATCH($BP70, Ingredients!$BI$11:$BI$310, 0)), "")="", "", IFERROR(INDEX(Ingredients!$I$11:$I$310, MATCH($BP70, Ingredients!$BI$11:$BI$310, 0)), ""))</f>
        <v/>
      </c>
      <c r="AJ70" s="234"/>
      <c r="AK70" s="234"/>
      <c r="AL70" s="234"/>
      <c r="AM70" s="234"/>
      <c r="AN70" s="234"/>
      <c r="AO70" s="234"/>
      <c r="AP70" s="234"/>
      <c r="AQ70" s="234"/>
      <c r="AR70" s="234"/>
      <c r="AS70" s="236"/>
      <c r="AT70" s="4"/>
      <c r="AU70" s="130"/>
      <c r="AV70" s="130"/>
      <c r="AW70" s="130"/>
      <c r="AX70" s="130"/>
      <c r="AY70" s="130"/>
      <c r="AZ70" s="130"/>
      <c r="BA70" s="130"/>
      <c r="BB70" s="130"/>
      <c r="BC70" s="130"/>
      <c r="BD70" s="130"/>
      <c r="BE70" s="130"/>
      <c r="BF70" s="130"/>
      <c r="BG70" s="130"/>
      <c r="BH70" s="130"/>
      <c r="BI70" s="130"/>
      <c r="BJ70" s="130"/>
      <c r="BP70" s="90">
        <f t="shared" si="3"/>
        <v>60</v>
      </c>
      <c r="BR70" s="99" t="str">
        <f>IF(Meals!$B70="", "", Meals!$B70)</f>
        <v/>
      </c>
      <c r="BV70" s="120" t="str">
        <f>Ingredients!$BO70</f>
        <v/>
      </c>
    </row>
    <row r="71" spans="1:74" x14ac:dyDescent="0.25">
      <c r="A71" s="4"/>
      <c r="B71" s="170" t="str">
        <f t="shared" si="0"/>
        <v/>
      </c>
      <c r="C71" s="233"/>
      <c r="D71" s="234" t="str">
        <f>IF(IFERROR(INDEX(Ingredients!$E$11:$E$310, MATCH($BP71, Ingredients!$BI$11:$BI$310, 0)), "")="", "", IFERROR(INDEX(Ingredients!$E$11:$E$310, MATCH($BP71, Ingredients!$BI$11:$BI$310, 0)), ""))</f>
        <v/>
      </c>
      <c r="E71" s="234"/>
      <c r="F71" s="234"/>
      <c r="G71" s="234"/>
      <c r="H71" s="234" t="str">
        <f>IF(IFERROR(INDEX(Ingredients!$B$11:$B$310, MATCH($BP71, Ingredients!$BI$11:$BI$310, 0)), "")="", "", IFERROR(INDEX(Ingredients!$B$11:$B$310, MATCH($BP71, Ingredients!$BI$11:$BI$310, 0)), ""))</f>
        <v/>
      </c>
      <c r="I71" s="234"/>
      <c r="J71" s="234"/>
      <c r="K71" s="234"/>
      <c r="L71" s="234"/>
      <c r="M71" s="234"/>
      <c r="N71" s="234"/>
      <c r="O71" s="234"/>
      <c r="P71" s="234"/>
      <c r="Q71" s="234"/>
      <c r="R71" s="276" t="str">
        <f>IF(IFERROR(INDEX(Ingredients!$BA$11:$BA$310, MATCH($BP71, Ingredients!$BI$11:$BI$310, 0)), "")="", "", IFERROR(INDEX(Ingredients!$BA$11:$BA$310, MATCH($BP71, Ingredients!$BI$11:$BI$310, 0)), ""))</f>
        <v/>
      </c>
      <c r="S71" s="276"/>
      <c r="T71" s="276"/>
      <c r="U71" s="276"/>
      <c r="V71" s="235" t="str">
        <f>IF(IFERROR(INDEX(Ingredients!$D$11:$D$310, MATCH($BP71, Ingredients!$BI$11:$BI$310, 0)), "")="", "", IFERROR(INDEX(Ingredients!$D$11:$D$310, MATCH($BP71, Ingredients!$BI$11:$BI$310, 0)), ""))</f>
        <v/>
      </c>
      <c r="W71" s="235"/>
      <c r="X71" s="235"/>
      <c r="Y71" s="235"/>
      <c r="Z71" s="234" t="str">
        <f>IF(IFERROR(INDEX(Ingredients!$C$11:$C$310, MATCH($BP71, Ingredients!$BI$11:$BI$310, 0)), "")="", "", IFERROR(INDEX(Ingredients!$C$11:$C$310, MATCH($BP71, Ingredients!$BI$11:$BI$310, 0)), ""))</f>
        <v/>
      </c>
      <c r="AA71" s="234"/>
      <c r="AB71" s="234"/>
      <c r="AC71" s="234"/>
      <c r="AD71" s="277" t="str">
        <f>IF(IFERROR(INDEX(Ingredients!$H$11:$H$310, MATCH($BP71, Ingredients!$BI$11:$BI$310, 0)), "")="", "", IFERROR(INDEX(Ingredients!$H$11:$H$310, MATCH($BP71, Ingredients!$BI$11:$BI$310, 0)), ""))</f>
        <v/>
      </c>
      <c r="AE71" s="277"/>
      <c r="AF71" s="277"/>
      <c r="AG71" s="277"/>
      <c r="AH71" s="277"/>
      <c r="AI71" s="234" t="str">
        <f>IF(IFERROR(INDEX(Ingredients!$I$11:$I$310, MATCH($BP71, Ingredients!$BI$11:$BI$310, 0)), "")="", "", IFERROR(INDEX(Ingredients!$I$11:$I$310, MATCH($BP71, Ingredients!$BI$11:$BI$310, 0)), ""))</f>
        <v/>
      </c>
      <c r="AJ71" s="234"/>
      <c r="AK71" s="234"/>
      <c r="AL71" s="234"/>
      <c r="AM71" s="234"/>
      <c r="AN71" s="234"/>
      <c r="AO71" s="234"/>
      <c r="AP71" s="234"/>
      <c r="AQ71" s="234"/>
      <c r="AR71" s="234"/>
      <c r="AS71" s="236"/>
      <c r="AT71" s="4"/>
      <c r="AU71" s="130"/>
      <c r="AV71" s="130"/>
      <c r="AW71" s="130"/>
      <c r="AX71" s="130"/>
      <c r="AY71" s="130"/>
      <c r="AZ71" s="130"/>
      <c r="BA71" s="130"/>
      <c r="BB71" s="130"/>
      <c r="BC71" s="130"/>
      <c r="BD71" s="130"/>
      <c r="BE71" s="130"/>
      <c r="BF71" s="130"/>
      <c r="BG71" s="130"/>
      <c r="BH71" s="130"/>
      <c r="BI71" s="130"/>
      <c r="BJ71" s="130"/>
      <c r="BP71" s="90">
        <f t="shared" si="3"/>
        <v>61</v>
      </c>
      <c r="BR71" s="99" t="str">
        <f>IF(Meals!$B71="", "", Meals!$B71)</f>
        <v/>
      </c>
      <c r="BV71" s="120" t="str">
        <f>Ingredients!$BO71</f>
        <v/>
      </c>
    </row>
    <row r="72" spans="1:74" x14ac:dyDescent="0.25">
      <c r="A72" s="4"/>
      <c r="B72" s="170" t="str">
        <f t="shared" si="0"/>
        <v/>
      </c>
      <c r="C72" s="233"/>
      <c r="D72" s="234" t="str">
        <f>IF(IFERROR(INDEX(Ingredients!$E$11:$E$310, MATCH($BP72, Ingredients!$BI$11:$BI$310, 0)), "")="", "", IFERROR(INDEX(Ingredients!$E$11:$E$310, MATCH($BP72, Ingredients!$BI$11:$BI$310, 0)), ""))</f>
        <v/>
      </c>
      <c r="E72" s="234"/>
      <c r="F72" s="234"/>
      <c r="G72" s="234"/>
      <c r="H72" s="234" t="str">
        <f>IF(IFERROR(INDEX(Ingredients!$B$11:$B$310, MATCH($BP72, Ingredients!$BI$11:$BI$310, 0)), "")="", "", IFERROR(INDEX(Ingredients!$B$11:$B$310, MATCH($BP72, Ingredients!$BI$11:$BI$310, 0)), ""))</f>
        <v/>
      </c>
      <c r="I72" s="234"/>
      <c r="J72" s="234"/>
      <c r="K72" s="234"/>
      <c r="L72" s="234"/>
      <c r="M72" s="234"/>
      <c r="N72" s="234"/>
      <c r="O72" s="234"/>
      <c r="P72" s="234"/>
      <c r="Q72" s="234"/>
      <c r="R72" s="276" t="str">
        <f>IF(IFERROR(INDEX(Ingredients!$BA$11:$BA$310, MATCH($BP72, Ingredients!$BI$11:$BI$310, 0)), "")="", "", IFERROR(INDEX(Ingredients!$BA$11:$BA$310, MATCH($BP72, Ingredients!$BI$11:$BI$310, 0)), ""))</f>
        <v/>
      </c>
      <c r="S72" s="276"/>
      <c r="T72" s="276"/>
      <c r="U72" s="276"/>
      <c r="V72" s="235" t="str">
        <f>IF(IFERROR(INDEX(Ingredients!$D$11:$D$310, MATCH($BP72, Ingredients!$BI$11:$BI$310, 0)), "")="", "", IFERROR(INDEX(Ingredients!$D$11:$D$310, MATCH($BP72, Ingredients!$BI$11:$BI$310, 0)), ""))</f>
        <v/>
      </c>
      <c r="W72" s="235"/>
      <c r="X72" s="235"/>
      <c r="Y72" s="235"/>
      <c r="Z72" s="234" t="str">
        <f>IF(IFERROR(INDEX(Ingredients!$C$11:$C$310, MATCH($BP72, Ingredients!$BI$11:$BI$310, 0)), "")="", "", IFERROR(INDEX(Ingredients!$C$11:$C$310, MATCH($BP72, Ingredients!$BI$11:$BI$310, 0)), ""))</f>
        <v/>
      </c>
      <c r="AA72" s="234"/>
      <c r="AB72" s="234"/>
      <c r="AC72" s="234"/>
      <c r="AD72" s="277" t="str">
        <f>IF(IFERROR(INDEX(Ingredients!$H$11:$H$310, MATCH($BP72, Ingredients!$BI$11:$BI$310, 0)), "")="", "", IFERROR(INDEX(Ingredients!$H$11:$H$310, MATCH($BP72, Ingredients!$BI$11:$BI$310, 0)), ""))</f>
        <v/>
      </c>
      <c r="AE72" s="277"/>
      <c r="AF72" s="277"/>
      <c r="AG72" s="277"/>
      <c r="AH72" s="277"/>
      <c r="AI72" s="234" t="str">
        <f>IF(IFERROR(INDEX(Ingredients!$I$11:$I$310, MATCH($BP72, Ingredients!$BI$11:$BI$310, 0)), "")="", "", IFERROR(INDEX(Ingredients!$I$11:$I$310, MATCH($BP72, Ingredients!$BI$11:$BI$310, 0)), ""))</f>
        <v/>
      </c>
      <c r="AJ72" s="234"/>
      <c r="AK72" s="234"/>
      <c r="AL72" s="234"/>
      <c r="AM72" s="234"/>
      <c r="AN72" s="234"/>
      <c r="AO72" s="234"/>
      <c r="AP72" s="234"/>
      <c r="AQ72" s="234"/>
      <c r="AR72" s="234"/>
      <c r="AS72" s="236"/>
      <c r="AT72" s="4"/>
      <c r="AU72" s="130"/>
      <c r="AV72" s="130"/>
      <c r="AW72" s="130"/>
      <c r="AX72" s="130"/>
      <c r="AY72" s="130"/>
      <c r="AZ72" s="130"/>
      <c r="BA72" s="130"/>
      <c r="BB72" s="130"/>
      <c r="BC72" s="130"/>
      <c r="BD72" s="130"/>
      <c r="BE72" s="130"/>
      <c r="BF72" s="130"/>
      <c r="BG72" s="130"/>
      <c r="BH72" s="130"/>
      <c r="BI72" s="130"/>
      <c r="BJ72" s="130"/>
      <c r="BP72" s="90">
        <f t="shared" si="3"/>
        <v>62</v>
      </c>
      <c r="BR72" s="99" t="str">
        <f>IF(Meals!$B72="", "", Meals!$B72)</f>
        <v/>
      </c>
      <c r="BV72" s="120" t="str">
        <f>Ingredients!$BO72</f>
        <v/>
      </c>
    </row>
    <row r="73" spans="1:74" x14ac:dyDescent="0.25">
      <c r="A73" s="4"/>
      <c r="B73" s="170" t="str">
        <f t="shared" si="0"/>
        <v/>
      </c>
      <c r="C73" s="233"/>
      <c r="D73" s="234" t="str">
        <f>IF(IFERROR(INDEX(Ingredients!$E$11:$E$310, MATCH($BP73, Ingredients!$BI$11:$BI$310, 0)), "")="", "", IFERROR(INDEX(Ingredients!$E$11:$E$310, MATCH($BP73, Ingredients!$BI$11:$BI$310, 0)), ""))</f>
        <v/>
      </c>
      <c r="E73" s="234"/>
      <c r="F73" s="234"/>
      <c r="G73" s="234"/>
      <c r="H73" s="234" t="str">
        <f>IF(IFERROR(INDEX(Ingredients!$B$11:$B$310, MATCH($BP73, Ingredients!$BI$11:$BI$310, 0)), "")="", "", IFERROR(INDEX(Ingredients!$B$11:$B$310, MATCH($BP73, Ingredients!$BI$11:$BI$310, 0)), ""))</f>
        <v/>
      </c>
      <c r="I73" s="234"/>
      <c r="J73" s="234"/>
      <c r="K73" s="234"/>
      <c r="L73" s="234"/>
      <c r="M73" s="234"/>
      <c r="N73" s="234"/>
      <c r="O73" s="234"/>
      <c r="P73" s="234"/>
      <c r="Q73" s="234"/>
      <c r="R73" s="276" t="str">
        <f>IF(IFERROR(INDEX(Ingredients!$BA$11:$BA$310, MATCH($BP73, Ingredients!$BI$11:$BI$310, 0)), "")="", "", IFERROR(INDEX(Ingredients!$BA$11:$BA$310, MATCH($BP73, Ingredients!$BI$11:$BI$310, 0)), ""))</f>
        <v/>
      </c>
      <c r="S73" s="276"/>
      <c r="T73" s="276"/>
      <c r="U73" s="276"/>
      <c r="V73" s="235" t="str">
        <f>IF(IFERROR(INDEX(Ingredients!$D$11:$D$310, MATCH($BP73, Ingredients!$BI$11:$BI$310, 0)), "")="", "", IFERROR(INDEX(Ingredients!$D$11:$D$310, MATCH($BP73, Ingredients!$BI$11:$BI$310, 0)), ""))</f>
        <v/>
      </c>
      <c r="W73" s="235"/>
      <c r="X73" s="235"/>
      <c r="Y73" s="235"/>
      <c r="Z73" s="234" t="str">
        <f>IF(IFERROR(INDEX(Ingredients!$C$11:$C$310, MATCH($BP73, Ingredients!$BI$11:$BI$310, 0)), "")="", "", IFERROR(INDEX(Ingredients!$C$11:$C$310, MATCH($BP73, Ingredients!$BI$11:$BI$310, 0)), ""))</f>
        <v/>
      </c>
      <c r="AA73" s="234"/>
      <c r="AB73" s="234"/>
      <c r="AC73" s="234"/>
      <c r="AD73" s="277" t="str">
        <f>IF(IFERROR(INDEX(Ingredients!$H$11:$H$310, MATCH($BP73, Ingredients!$BI$11:$BI$310, 0)), "")="", "", IFERROR(INDEX(Ingredients!$H$11:$H$310, MATCH($BP73, Ingredients!$BI$11:$BI$310, 0)), ""))</f>
        <v/>
      </c>
      <c r="AE73" s="277"/>
      <c r="AF73" s="277"/>
      <c r="AG73" s="277"/>
      <c r="AH73" s="277"/>
      <c r="AI73" s="234" t="str">
        <f>IF(IFERROR(INDEX(Ingredients!$I$11:$I$310, MATCH($BP73, Ingredients!$BI$11:$BI$310, 0)), "")="", "", IFERROR(INDEX(Ingredients!$I$11:$I$310, MATCH($BP73, Ingredients!$BI$11:$BI$310, 0)), ""))</f>
        <v/>
      </c>
      <c r="AJ73" s="234"/>
      <c r="AK73" s="234"/>
      <c r="AL73" s="234"/>
      <c r="AM73" s="234"/>
      <c r="AN73" s="234"/>
      <c r="AO73" s="234"/>
      <c r="AP73" s="234"/>
      <c r="AQ73" s="234"/>
      <c r="AR73" s="234"/>
      <c r="AS73" s="236"/>
      <c r="AT73" s="4"/>
      <c r="AU73" s="130"/>
      <c r="AV73" s="130"/>
      <c r="AW73" s="130"/>
      <c r="AX73" s="130"/>
      <c r="AY73" s="130"/>
      <c r="AZ73" s="130"/>
      <c r="BA73" s="130"/>
      <c r="BB73" s="130"/>
      <c r="BC73" s="130"/>
      <c r="BD73" s="130"/>
      <c r="BE73" s="130"/>
      <c r="BF73" s="130"/>
      <c r="BG73" s="130"/>
      <c r="BH73" s="130"/>
      <c r="BI73" s="130"/>
      <c r="BJ73" s="130"/>
      <c r="BP73" s="90">
        <f t="shared" si="3"/>
        <v>63</v>
      </c>
      <c r="BR73" s="99" t="str">
        <f>IF(Meals!$B73="", "", Meals!$B73)</f>
        <v/>
      </c>
      <c r="BV73" s="120" t="str">
        <f>Ingredients!$BO73</f>
        <v/>
      </c>
    </row>
    <row r="74" spans="1:74" x14ac:dyDescent="0.25">
      <c r="A74" s="4"/>
      <c r="B74" s="170" t="str">
        <f t="shared" si="0"/>
        <v/>
      </c>
      <c r="C74" s="233"/>
      <c r="D74" s="234" t="str">
        <f>IF(IFERROR(INDEX(Ingredients!$E$11:$E$310, MATCH($BP74, Ingredients!$BI$11:$BI$310, 0)), "")="", "", IFERROR(INDEX(Ingredients!$E$11:$E$310, MATCH($BP74, Ingredients!$BI$11:$BI$310, 0)), ""))</f>
        <v/>
      </c>
      <c r="E74" s="234"/>
      <c r="F74" s="234"/>
      <c r="G74" s="234"/>
      <c r="H74" s="234" t="str">
        <f>IF(IFERROR(INDEX(Ingredients!$B$11:$B$310, MATCH($BP74, Ingredients!$BI$11:$BI$310, 0)), "")="", "", IFERROR(INDEX(Ingredients!$B$11:$B$310, MATCH($BP74, Ingredients!$BI$11:$BI$310, 0)), ""))</f>
        <v/>
      </c>
      <c r="I74" s="234"/>
      <c r="J74" s="234"/>
      <c r="K74" s="234"/>
      <c r="L74" s="234"/>
      <c r="M74" s="234"/>
      <c r="N74" s="234"/>
      <c r="O74" s="234"/>
      <c r="P74" s="234"/>
      <c r="Q74" s="234"/>
      <c r="R74" s="276" t="str">
        <f>IF(IFERROR(INDEX(Ingredients!$BA$11:$BA$310, MATCH($BP74, Ingredients!$BI$11:$BI$310, 0)), "")="", "", IFERROR(INDEX(Ingredients!$BA$11:$BA$310, MATCH($BP74, Ingredients!$BI$11:$BI$310, 0)), ""))</f>
        <v/>
      </c>
      <c r="S74" s="276"/>
      <c r="T74" s="276"/>
      <c r="U74" s="276"/>
      <c r="V74" s="235" t="str">
        <f>IF(IFERROR(INDEX(Ingredients!$D$11:$D$310, MATCH($BP74, Ingredients!$BI$11:$BI$310, 0)), "")="", "", IFERROR(INDEX(Ingredients!$D$11:$D$310, MATCH($BP74, Ingredients!$BI$11:$BI$310, 0)), ""))</f>
        <v/>
      </c>
      <c r="W74" s="235"/>
      <c r="X74" s="235"/>
      <c r="Y74" s="235"/>
      <c r="Z74" s="234" t="str">
        <f>IF(IFERROR(INDEX(Ingredients!$C$11:$C$310, MATCH($BP74, Ingredients!$BI$11:$BI$310, 0)), "")="", "", IFERROR(INDEX(Ingredients!$C$11:$C$310, MATCH($BP74, Ingredients!$BI$11:$BI$310, 0)), ""))</f>
        <v/>
      </c>
      <c r="AA74" s="234"/>
      <c r="AB74" s="234"/>
      <c r="AC74" s="234"/>
      <c r="AD74" s="277" t="str">
        <f>IF(IFERROR(INDEX(Ingredients!$H$11:$H$310, MATCH($BP74, Ingredients!$BI$11:$BI$310, 0)), "")="", "", IFERROR(INDEX(Ingredients!$H$11:$H$310, MATCH($BP74, Ingredients!$BI$11:$BI$310, 0)), ""))</f>
        <v/>
      </c>
      <c r="AE74" s="277"/>
      <c r="AF74" s="277"/>
      <c r="AG74" s="277"/>
      <c r="AH74" s="277"/>
      <c r="AI74" s="234" t="str">
        <f>IF(IFERROR(INDEX(Ingredients!$I$11:$I$310, MATCH($BP74, Ingredients!$BI$11:$BI$310, 0)), "")="", "", IFERROR(INDEX(Ingredients!$I$11:$I$310, MATCH($BP74, Ingredients!$BI$11:$BI$310, 0)), ""))</f>
        <v/>
      </c>
      <c r="AJ74" s="234"/>
      <c r="AK74" s="234"/>
      <c r="AL74" s="234"/>
      <c r="AM74" s="234"/>
      <c r="AN74" s="234"/>
      <c r="AO74" s="234"/>
      <c r="AP74" s="234"/>
      <c r="AQ74" s="234"/>
      <c r="AR74" s="234"/>
      <c r="AS74" s="236"/>
      <c r="AT74" s="4"/>
      <c r="AU74" s="130"/>
      <c r="AV74" s="130"/>
      <c r="AW74" s="130"/>
      <c r="AX74" s="130"/>
      <c r="AY74" s="130"/>
      <c r="AZ74" s="130"/>
      <c r="BA74" s="130"/>
      <c r="BB74" s="130"/>
      <c r="BC74" s="130"/>
      <c r="BD74" s="130"/>
      <c r="BE74" s="130"/>
      <c r="BF74" s="130"/>
      <c r="BG74" s="130"/>
      <c r="BH74" s="130"/>
      <c r="BI74" s="130"/>
      <c r="BJ74" s="130"/>
      <c r="BP74" s="90">
        <f t="shared" si="3"/>
        <v>64</v>
      </c>
      <c r="BR74" s="99" t="str">
        <f>IF(Meals!$B74="", "", Meals!$B74)</f>
        <v/>
      </c>
      <c r="BV74" s="120" t="str">
        <f>Ingredients!$BO74</f>
        <v/>
      </c>
    </row>
    <row r="75" spans="1:74" x14ac:dyDescent="0.25">
      <c r="A75" s="4"/>
      <c r="B75" s="173" t="str">
        <f t="shared" si="0"/>
        <v/>
      </c>
      <c r="C75" s="174"/>
      <c r="D75" s="237" t="str">
        <f>IF(IFERROR(INDEX(Ingredients!$E$11:$E$310, MATCH($BP75, Ingredients!$BI$11:$BI$310, 0)), "")="", "", IFERROR(INDEX(Ingredients!$E$11:$E$310, MATCH($BP75, Ingredients!$BI$11:$BI$310, 0)), ""))</f>
        <v/>
      </c>
      <c r="E75" s="237"/>
      <c r="F75" s="237"/>
      <c r="G75" s="237"/>
      <c r="H75" s="237" t="str">
        <f>IF(IFERROR(INDEX(Ingredients!$B$11:$B$310, MATCH($BP75, Ingredients!$BI$11:$BI$310, 0)), "")="", "", IFERROR(INDEX(Ingredients!$B$11:$B$310, MATCH($BP75, Ingredients!$BI$11:$BI$310, 0)), ""))</f>
        <v/>
      </c>
      <c r="I75" s="237"/>
      <c r="J75" s="237"/>
      <c r="K75" s="237"/>
      <c r="L75" s="237"/>
      <c r="M75" s="237"/>
      <c r="N75" s="237"/>
      <c r="O75" s="237"/>
      <c r="P75" s="237"/>
      <c r="Q75" s="237"/>
      <c r="R75" s="279" t="str">
        <f>IF(IFERROR(INDEX(Ingredients!$BA$11:$BA$310, MATCH($BP75, Ingredients!$BI$11:$BI$310, 0)), "")="", "", IFERROR(INDEX(Ingredients!$BA$11:$BA$310, MATCH($BP75, Ingredients!$BI$11:$BI$310, 0)), ""))</f>
        <v/>
      </c>
      <c r="S75" s="279"/>
      <c r="T75" s="279"/>
      <c r="U75" s="279"/>
      <c r="V75" s="238" t="str">
        <f>IF(IFERROR(INDEX(Ingredients!$D$11:$D$310, MATCH($BP75, Ingredients!$BI$11:$BI$310, 0)), "")="", "", IFERROR(INDEX(Ingredients!$D$11:$D$310, MATCH($BP75, Ingredients!$BI$11:$BI$310, 0)), ""))</f>
        <v/>
      </c>
      <c r="W75" s="238"/>
      <c r="X75" s="238"/>
      <c r="Y75" s="238"/>
      <c r="Z75" s="237" t="str">
        <f>IF(IFERROR(INDEX(Ingredients!$C$11:$C$310, MATCH($BP75, Ingredients!$BI$11:$BI$310, 0)), "")="", "", IFERROR(INDEX(Ingredients!$C$11:$C$310, MATCH($BP75, Ingredients!$BI$11:$BI$310, 0)), ""))</f>
        <v/>
      </c>
      <c r="AA75" s="237"/>
      <c r="AB75" s="237"/>
      <c r="AC75" s="237"/>
      <c r="AD75" s="280" t="str">
        <f>IF(IFERROR(INDEX(Ingredients!$H$11:$H$310, MATCH($BP75, Ingredients!$BI$11:$BI$310, 0)), "")="", "", IFERROR(INDEX(Ingredients!$H$11:$H$310, MATCH($BP75, Ingredients!$BI$11:$BI$310, 0)), ""))</f>
        <v/>
      </c>
      <c r="AE75" s="280"/>
      <c r="AF75" s="280"/>
      <c r="AG75" s="280"/>
      <c r="AH75" s="280"/>
      <c r="AI75" s="237" t="str">
        <f>IF(IFERROR(INDEX(Ingredients!$I$11:$I$310, MATCH($BP75, Ingredients!$BI$11:$BI$310, 0)), "")="", "", IFERROR(INDEX(Ingredients!$I$11:$I$310, MATCH($BP75, Ingredients!$BI$11:$BI$310, 0)), ""))</f>
        <v/>
      </c>
      <c r="AJ75" s="237"/>
      <c r="AK75" s="237"/>
      <c r="AL75" s="237"/>
      <c r="AM75" s="237"/>
      <c r="AN75" s="237"/>
      <c r="AO75" s="237"/>
      <c r="AP75" s="237"/>
      <c r="AQ75" s="237"/>
      <c r="AR75" s="237"/>
      <c r="AS75" s="239"/>
      <c r="AT75" s="4"/>
      <c r="AU75" s="130"/>
      <c r="AV75" s="130"/>
      <c r="AW75" s="130"/>
      <c r="AX75" s="130"/>
      <c r="AY75" s="130"/>
      <c r="AZ75" s="130"/>
      <c r="BA75" s="130"/>
      <c r="BB75" s="130"/>
      <c r="BC75" s="130"/>
      <c r="BD75" s="130"/>
      <c r="BE75" s="130"/>
      <c r="BF75" s="130"/>
      <c r="BG75" s="130"/>
      <c r="BH75" s="130"/>
      <c r="BI75" s="130"/>
      <c r="BJ75" s="130"/>
      <c r="BP75" s="3">
        <f t="shared" si="3"/>
        <v>65</v>
      </c>
      <c r="BR75" s="99" t="str">
        <f>IF(Meals!$B75="", "", Meals!$B75)</f>
        <v/>
      </c>
      <c r="BV75" s="120" t="str">
        <f>Ingredients!$BO75</f>
        <v/>
      </c>
    </row>
    <row r="76" spans="1:74"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130"/>
      <c r="AV76" s="130"/>
      <c r="AW76" s="130"/>
      <c r="AX76" s="130"/>
      <c r="AY76" s="130"/>
      <c r="AZ76" s="130"/>
      <c r="BA76" s="130"/>
      <c r="BB76" s="130"/>
      <c r="BC76" s="130"/>
      <c r="BD76" s="130"/>
      <c r="BE76" s="130"/>
      <c r="BF76" s="130"/>
      <c r="BG76" s="130"/>
      <c r="BH76" s="130"/>
      <c r="BI76" s="130"/>
      <c r="BJ76" s="130"/>
      <c r="BR76" s="99" t="str">
        <f>IF(Meals!$B76="", "", Meals!$B76)</f>
        <v/>
      </c>
      <c r="BV76" s="120" t="str">
        <f>Ingredients!$BO76</f>
        <v/>
      </c>
    </row>
    <row r="77" spans="1:74" hidden="1" x14ac:dyDescent="0.25">
      <c r="BR77" s="99" t="str">
        <f>IF(Meals!$B77="", "", Meals!$B77)</f>
        <v/>
      </c>
      <c r="BV77" s="120" t="str">
        <f>Ingredients!$BO77</f>
        <v/>
      </c>
    </row>
    <row r="78" spans="1:74" hidden="1" x14ac:dyDescent="0.25">
      <c r="BR78" s="99" t="str">
        <f>IF(Meals!$B78="", "", Meals!$B78)</f>
        <v/>
      </c>
      <c r="BV78" s="120" t="str">
        <f>Ingredients!$BO78</f>
        <v/>
      </c>
    </row>
    <row r="79" spans="1:74" hidden="1" x14ac:dyDescent="0.25">
      <c r="BR79" s="99" t="str">
        <f>IF(Meals!$B79="", "", Meals!$B79)</f>
        <v/>
      </c>
      <c r="BV79" s="120" t="str">
        <f>Ingredients!$BO79</f>
        <v/>
      </c>
    </row>
    <row r="80" spans="1:74" hidden="1" x14ac:dyDescent="0.25">
      <c r="BR80" s="99" t="str">
        <f>IF(Meals!$B80="", "", Meals!$B80)</f>
        <v/>
      </c>
      <c r="BV80" s="120" t="str">
        <f>Ingredients!$BO80</f>
        <v/>
      </c>
    </row>
    <row r="81" spans="70:74" hidden="1" x14ac:dyDescent="0.25">
      <c r="BR81" s="99" t="str">
        <f>IF(Meals!$B81="", "", Meals!$B81)</f>
        <v/>
      </c>
      <c r="BV81" s="120" t="str">
        <f>Ingredients!$BO81</f>
        <v/>
      </c>
    </row>
    <row r="82" spans="70:74" hidden="1" x14ac:dyDescent="0.25">
      <c r="BR82" s="99" t="str">
        <f>IF(Meals!$B82="", "", Meals!$B82)</f>
        <v/>
      </c>
      <c r="BV82" s="120" t="str">
        <f>Ingredients!$BO82</f>
        <v/>
      </c>
    </row>
    <row r="83" spans="70:74" hidden="1" x14ac:dyDescent="0.25">
      <c r="BR83" s="99" t="str">
        <f>IF(Meals!$B83="", "", Meals!$B83)</f>
        <v/>
      </c>
      <c r="BV83" s="120" t="str">
        <f>Ingredients!$BO83</f>
        <v/>
      </c>
    </row>
    <row r="84" spans="70:74" hidden="1" x14ac:dyDescent="0.25">
      <c r="BR84" s="99" t="str">
        <f>IF(Meals!$B84="", "", Meals!$B84)</f>
        <v/>
      </c>
      <c r="BV84" s="120" t="str">
        <f>Ingredients!$BO84</f>
        <v/>
      </c>
    </row>
    <row r="85" spans="70:74" hidden="1" x14ac:dyDescent="0.25">
      <c r="BR85" s="99" t="str">
        <f>IF(Meals!$B85="", "", Meals!$B85)</f>
        <v/>
      </c>
      <c r="BV85" s="120" t="str">
        <f>Ingredients!$BO85</f>
        <v/>
      </c>
    </row>
    <row r="86" spans="70:74" hidden="1" x14ac:dyDescent="0.25">
      <c r="BR86" s="99" t="str">
        <f>IF(Meals!$B86="", "", Meals!$B86)</f>
        <v/>
      </c>
      <c r="BV86" s="120" t="str">
        <f>Ingredients!$BO86</f>
        <v/>
      </c>
    </row>
    <row r="87" spans="70:74" hidden="1" x14ac:dyDescent="0.25">
      <c r="BR87" s="99" t="str">
        <f>IF(Meals!$B87="", "", Meals!$B87)</f>
        <v/>
      </c>
      <c r="BV87" s="120" t="str">
        <f>Ingredients!$BO87</f>
        <v/>
      </c>
    </row>
    <row r="88" spans="70:74" hidden="1" x14ac:dyDescent="0.25">
      <c r="BR88" s="99" t="str">
        <f>IF(Meals!$B88="", "", Meals!$B88)</f>
        <v/>
      </c>
      <c r="BV88" s="120" t="str">
        <f>Ingredients!$BO88</f>
        <v/>
      </c>
    </row>
    <row r="89" spans="70:74" hidden="1" x14ac:dyDescent="0.25">
      <c r="BR89" s="99" t="str">
        <f>IF(Meals!$B89="", "", Meals!$B89)</f>
        <v/>
      </c>
      <c r="BV89" s="120" t="str">
        <f>Ingredients!$BO89</f>
        <v/>
      </c>
    </row>
    <row r="90" spans="70:74" hidden="1" x14ac:dyDescent="0.25">
      <c r="BR90" s="99" t="str">
        <f>IF(Meals!$B90="", "", Meals!$B90)</f>
        <v/>
      </c>
      <c r="BV90" s="120" t="str">
        <f>Ingredients!$BO90</f>
        <v/>
      </c>
    </row>
    <row r="91" spans="70:74" hidden="1" x14ac:dyDescent="0.25">
      <c r="BR91" s="99" t="str">
        <f>IF(Meals!$B91="", "", Meals!$B91)</f>
        <v/>
      </c>
      <c r="BV91" s="120" t="str">
        <f>Ingredients!$BO91</f>
        <v/>
      </c>
    </row>
    <row r="92" spans="70:74" hidden="1" x14ac:dyDescent="0.25">
      <c r="BR92" s="99" t="str">
        <f>IF(Meals!$B92="", "", Meals!$B92)</f>
        <v/>
      </c>
      <c r="BV92" s="120" t="str">
        <f>Ingredients!$BO92</f>
        <v/>
      </c>
    </row>
    <row r="93" spans="70:74" hidden="1" x14ac:dyDescent="0.25">
      <c r="BR93" s="99" t="str">
        <f>IF(Meals!$B93="", "", Meals!$B93)</f>
        <v/>
      </c>
      <c r="BV93" s="120" t="str">
        <f>Ingredients!$BO93</f>
        <v/>
      </c>
    </row>
    <row r="94" spans="70:74" hidden="1" x14ac:dyDescent="0.25">
      <c r="BR94" s="99" t="str">
        <f>IF(Meals!$B94="", "", Meals!$B94)</f>
        <v/>
      </c>
      <c r="BV94" s="120" t="str">
        <f>Ingredients!$BO94</f>
        <v/>
      </c>
    </row>
    <row r="95" spans="70:74" hidden="1" x14ac:dyDescent="0.25">
      <c r="BR95" s="99" t="str">
        <f>IF(Meals!$B95="", "", Meals!$B95)</f>
        <v/>
      </c>
      <c r="BV95" s="120" t="str">
        <f>Ingredients!$BO95</f>
        <v/>
      </c>
    </row>
    <row r="96" spans="70:74" hidden="1" x14ac:dyDescent="0.25">
      <c r="BR96" s="99" t="str">
        <f>IF(Meals!$B96="", "", Meals!$B96)</f>
        <v/>
      </c>
      <c r="BV96" s="120" t="str">
        <f>Ingredients!$BO96</f>
        <v/>
      </c>
    </row>
    <row r="97" spans="70:74" hidden="1" x14ac:dyDescent="0.25">
      <c r="BR97" s="99" t="str">
        <f>IF(Meals!$B97="", "", Meals!$B97)</f>
        <v/>
      </c>
      <c r="BV97" s="120" t="str">
        <f>Ingredients!$BO97</f>
        <v/>
      </c>
    </row>
    <row r="98" spans="70:74" hidden="1" x14ac:dyDescent="0.25">
      <c r="BR98" s="99" t="str">
        <f>IF(Meals!$B98="", "", Meals!$B98)</f>
        <v/>
      </c>
      <c r="BV98" s="120" t="str">
        <f>Ingredients!$BO98</f>
        <v/>
      </c>
    </row>
    <row r="99" spans="70:74" hidden="1" x14ac:dyDescent="0.25">
      <c r="BR99" s="99" t="str">
        <f>IF(Meals!$B99="", "", Meals!$B99)</f>
        <v/>
      </c>
      <c r="BV99" s="120" t="str">
        <f>Ingredients!$BO99</f>
        <v/>
      </c>
    </row>
    <row r="100" spans="70:74" hidden="1" x14ac:dyDescent="0.25">
      <c r="BR100" s="99" t="str">
        <f>IF(Meals!$B100="", "", Meals!$B100)</f>
        <v/>
      </c>
      <c r="BV100" s="120" t="str">
        <f>Ingredients!$BO100</f>
        <v/>
      </c>
    </row>
    <row r="101" spans="70:74" hidden="1" x14ac:dyDescent="0.25">
      <c r="BR101" s="99" t="str">
        <f>IF(Meals!$B101="", "", Meals!$B101)</f>
        <v/>
      </c>
      <c r="BV101" s="120" t="str">
        <f>Ingredients!$BO101</f>
        <v/>
      </c>
    </row>
    <row r="102" spans="70:74" hidden="1" x14ac:dyDescent="0.25">
      <c r="BR102" s="99" t="str">
        <f>IF(Meals!$B102="", "", Meals!$B102)</f>
        <v/>
      </c>
      <c r="BV102" s="120" t="str">
        <f>Ingredients!$BO102</f>
        <v/>
      </c>
    </row>
    <row r="103" spans="70:74" hidden="1" x14ac:dyDescent="0.25">
      <c r="BR103" s="99" t="str">
        <f>IF(Meals!$B103="", "", Meals!$B103)</f>
        <v/>
      </c>
      <c r="BV103" s="120" t="str">
        <f>Ingredients!$BO103</f>
        <v/>
      </c>
    </row>
    <row r="104" spans="70:74" hidden="1" x14ac:dyDescent="0.25">
      <c r="BR104" s="99" t="str">
        <f>IF(Meals!$B104="", "", Meals!$B104)</f>
        <v/>
      </c>
      <c r="BV104" s="120" t="str">
        <f>Ingredients!$BO104</f>
        <v/>
      </c>
    </row>
    <row r="105" spans="70:74" hidden="1" x14ac:dyDescent="0.25">
      <c r="BR105" s="99" t="str">
        <f>IF(Meals!$B105="", "", Meals!$B105)</f>
        <v/>
      </c>
      <c r="BV105" s="120" t="str">
        <f>Ingredients!$BO105</f>
        <v/>
      </c>
    </row>
    <row r="106" spans="70:74" hidden="1" x14ac:dyDescent="0.25">
      <c r="BR106" s="99" t="str">
        <f>IF(Meals!$B106="", "", Meals!$B106)</f>
        <v/>
      </c>
      <c r="BV106" s="120" t="str">
        <f>Ingredients!$BO106</f>
        <v/>
      </c>
    </row>
    <row r="107" spans="70:74" hidden="1" x14ac:dyDescent="0.25">
      <c r="BR107" s="99" t="str">
        <f>IF(Meals!$B107="", "", Meals!$B107)</f>
        <v/>
      </c>
      <c r="BV107" s="120" t="str">
        <f>Ingredients!$BO107</f>
        <v/>
      </c>
    </row>
    <row r="108" spans="70:74" hidden="1" x14ac:dyDescent="0.25">
      <c r="BR108" s="99" t="str">
        <f>IF(Meals!$B108="", "", Meals!$B108)</f>
        <v/>
      </c>
      <c r="BV108" s="120" t="str">
        <f>Ingredients!$BO108</f>
        <v/>
      </c>
    </row>
    <row r="109" spans="70:74" hidden="1" x14ac:dyDescent="0.25">
      <c r="BR109" s="99" t="str">
        <f>IF(Meals!$B109="", "", Meals!$B109)</f>
        <v/>
      </c>
      <c r="BV109" s="120" t="str">
        <f>Ingredients!$BO109</f>
        <v/>
      </c>
    </row>
    <row r="110" spans="70:74" hidden="1" x14ac:dyDescent="0.25">
      <c r="BR110" s="99" t="str">
        <f>IF(Meals!$B110="", "", Meals!$B110)</f>
        <v/>
      </c>
      <c r="BV110" s="120" t="str">
        <f>Ingredients!$BO110</f>
        <v/>
      </c>
    </row>
    <row r="111" spans="70:74" hidden="1" x14ac:dyDescent="0.25">
      <c r="BR111" s="99" t="str">
        <f>IF(Meals!$B111="", "", Meals!$B111)</f>
        <v/>
      </c>
      <c r="BV111" s="120" t="str">
        <f>Ingredients!$BO111</f>
        <v/>
      </c>
    </row>
    <row r="112" spans="70:74" hidden="1" x14ac:dyDescent="0.25">
      <c r="BR112" s="99" t="str">
        <f>IF(Meals!$B112="", "", Meals!$B112)</f>
        <v/>
      </c>
      <c r="BV112" s="120" t="str">
        <f>Ingredients!$BO112</f>
        <v/>
      </c>
    </row>
    <row r="113" spans="70:74" hidden="1" x14ac:dyDescent="0.25">
      <c r="BR113" s="99" t="str">
        <f>IF(Meals!$B113="", "", Meals!$B113)</f>
        <v/>
      </c>
      <c r="BV113" s="120" t="str">
        <f>Ingredients!$BO113</f>
        <v/>
      </c>
    </row>
    <row r="114" spans="70:74" hidden="1" x14ac:dyDescent="0.25">
      <c r="BR114" s="99" t="str">
        <f>IF(Meals!$B114="", "", Meals!$B114)</f>
        <v/>
      </c>
      <c r="BV114" s="120" t="str">
        <f>Ingredients!$BO114</f>
        <v/>
      </c>
    </row>
    <row r="115" spans="70:74" hidden="1" x14ac:dyDescent="0.25">
      <c r="BR115" s="99" t="str">
        <f>IF(Meals!$B115="", "", Meals!$B115)</f>
        <v/>
      </c>
      <c r="BV115" s="120" t="str">
        <f>Ingredients!$BO115</f>
        <v/>
      </c>
    </row>
    <row r="116" spans="70:74" hidden="1" x14ac:dyDescent="0.25">
      <c r="BR116" s="99" t="str">
        <f>IF(Meals!$B116="", "", Meals!$B116)</f>
        <v/>
      </c>
      <c r="BV116" s="120" t="str">
        <f>Ingredients!$BO116</f>
        <v/>
      </c>
    </row>
    <row r="117" spans="70:74" hidden="1" x14ac:dyDescent="0.25">
      <c r="BR117" s="99" t="str">
        <f>IF(Meals!$B117="", "", Meals!$B117)</f>
        <v/>
      </c>
      <c r="BV117" s="120" t="str">
        <f>Ingredients!$BO117</f>
        <v/>
      </c>
    </row>
    <row r="118" spans="70:74" hidden="1" x14ac:dyDescent="0.25">
      <c r="BR118" s="99" t="str">
        <f>IF(Meals!$B118="", "", Meals!$B118)</f>
        <v/>
      </c>
      <c r="BV118" s="120" t="str">
        <f>Ingredients!$BO118</f>
        <v/>
      </c>
    </row>
    <row r="119" spans="70:74" hidden="1" x14ac:dyDescent="0.25">
      <c r="BR119" s="99" t="str">
        <f>IF(Meals!$B119="", "", Meals!$B119)</f>
        <v/>
      </c>
      <c r="BV119" s="120" t="str">
        <f>Ingredients!$BO119</f>
        <v/>
      </c>
    </row>
    <row r="120" spans="70:74" hidden="1" x14ac:dyDescent="0.25">
      <c r="BR120" s="99" t="str">
        <f>IF(Meals!$B120="", "", Meals!$B120)</f>
        <v/>
      </c>
      <c r="BV120" s="120" t="str">
        <f>Ingredients!$BO120</f>
        <v/>
      </c>
    </row>
    <row r="121" spans="70:74" hidden="1" x14ac:dyDescent="0.25">
      <c r="BR121" s="99" t="str">
        <f>IF(Meals!$B121="", "", Meals!$B121)</f>
        <v/>
      </c>
      <c r="BV121" s="120" t="str">
        <f>Ingredients!$BO121</f>
        <v/>
      </c>
    </row>
    <row r="122" spans="70:74" hidden="1" x14ac:dyDescent="0.25">
      <c r="BR122" s="99" t="str">
        <f>IF(Meals!$B122="", "", Meals!$B122)</f>
        <v/>
      </c>
      <c r="BV122" s="120" t="str">
        <f>Ingredients!$BO122</f>
        <v/>
      </c>
    </row>
    <row r="123" spans="70:74" hidden="1" x14ac:dyDescent="0.25">
      <c r="BR123" s="99" t="str">
        <f>IF(Meals!$B123="", "", Meals!$B123)</f>
        <v/>
      </c>
      <c r="BV123" s="120" t="str">
        <f>Ingredients!$BO123</f>
        <v/>
      </c>
    </row>
    <row r="124" spans="70:74" hidden="1" x14ac:dyDescent="0.25">
      <c r="BR124" s="99" t="str">
        <f>IF(Meals!$B124="", "", Meals!$B124)</f>
        <v/>
      </c>
      <c r="BV124" s="120" t="str">
        <f>Ingredients!$BO124</f>
        <v/>
      </c>
    </row>
    <row r="125" spans="70:74" hidden="1" x14ac:dyDescent="0.25">
      <c r="BR125" s="99" t="str">
        <f>IF(Meals!$B125="", "", Meals!$B125)</f>
        <v/>
      </c>
      <c r="BV125" s="120" t="str">
        <f>Ingredients!$BO125</f>
        <v/>
      </c>
    </row>
    <row r="126" spans="70:74" hidden="1" x14ac:dyDescent="0.25">
      <c r="BR126" s="99" t="str">
        <f>IF(Meals!$B126="", "", Meals!$B126)</f>
        <v/>
      </c>
      <c r="BV126" s="120" t="str">
        <f>Ingredients!$BO126</f>
        <v/>
      </c>
    </row>
    <row r="127" spans="70:74" hidden="1" x14ac:dyDescent="0.25">
      <c r="BR127" s="99" t="str">
        <f>IF(Meals!$B127="", "", Meals!$B127)</f>
        <v/>
      </c>
      <c r="BV127" s="120" t="str">
        <f>Ingredients!$BO127</f>
        <v/>
      </c>
    </row>
    <row r="128" spans="70:74" hidden="1" x14ac:dyDescent="0.25">
      <c r="BR128" s="99" t="str">
        <f>IF(Meals!$B128="", "", Meals!$B128)</f>
        <v/>
      </c>
      <c r="BV128" s="120" t="str">
        <f>Ingredients!$BO128</f>
        <v/>
      </c>
    </row>
    <row r="129" spans="70:74" hidden="1" x14ac:dyDescent="0.25">
      <c r="BR129" s="99" t="str">
        <f>IF(Meals!$B129="", "", Meals!$B129)</f>
        <v/>
      </c>
      <c r="BV129" s="120" t="str">
        <f>Ingredients!$BO129</f>
        <v/>
      </c>
    </row>
    <row r="130" spans="70:74" hidden="1" x14ac:dyDescent="0.25">
      <c r="BR130" s="99" t="str">
        <f>IF(Meals!$B130="", "", Meals!$B130)</f>
        <v/>
      </c>
      <c r="BV130" s="120" t="str">
        <f>Ingredients!$BO130</f>
        <v/>
      </c>
    </row>
    <row r="131" spans="70:74" hidden="1" x14ac:dyDescent="0.25">
      <c r="BR131" s="99" t="str">
        <f>IF(Meals!$B131="", "", Meals!$B131)</f>
        <v/>
      </c>
      <c r="BV131" s="120" t="str">
        <f>Ingredients!$BO131</f>
        <v/>
      </c>
    </row>
    <row r="132" spans="70:74" hidden="1" x14ac:dyDescent="0.25">
      <c r="BR132" s="99" t="str">
        <f>IF(Meals!$B132="", "", Meals!$B132)</f>
        <v/>
      </c>
      <c r="BV132" s="120" t="str">
        <f>Ingredients!$BO132</f>
        <v/>
      </c>
    </row>
    <row r="133" spans="70:74" hidden="1" x14ac:dyDescent="0.25">
      <c r="BR133" s="99" t="str">
        <f>IF(Meals!$B133="", "", Meals!$B133)</f>
        <v/>
      </c>
      <c r="BV133" s="120" t="str">
        <f>Ingredients!$BO133</f>
        <v/>
      </c>
    </row>
    <row r="134" spans="70:74" hidden="1" x14ac:dyDescent="0.25">
      <c r="BR134" s="99" t="str">
        <f>IF(Meals!$B134="", "", Meals!$B134)</f>
        <v/>
      </c>
      <c r="BV134" s="120" t="str">
        <f>Ingredients!$BO134</f>
        <v/>
      </c>
    </row>
    <row r="135" spans="70:74" hidden="1" x14ac:dyDescent="0.25">
      <c r="BR135" s="99" t="str">
        <f>IF(Meals!$B135="", "", Meals!$B135)</f>
        <v/>
      </c>
      <c r="BV135" s="120" t="str">
        <f>Ingredients!$BO135</f>
        <v/>
      </c>
    </row>
    <row r="136" spans="70:74" hidden="1" x14ac:dyDescent="0.25">
      <c r="BR136" s="99" t="str">
        <f>IF(Meals!$B136="", "", Meals!$B136)</f>
        <v/>
      </c>
      <c r="BV136" s="120" t="str">
        <f>Ingredients!$BO136</f>
        <v/>
      </c>
    </row>
    <row r="137" spans="70:74" hidden="1" x14ac:dyDescent="0.25">
      <c r="BR137" s="99" t="str">
        <f>IF(Meals!$B137="", "", Meals!$B137)</f>
        <v/>
      </c>
      <c r="BV137" s="120" t="str">
        <f>Ingredients!$BO137</f>
        <v/>
      </c>
    </row>
    <row r="138" spans="70:74" hidden="1" x14ac:dyDescent="0.25">
      <c r="BR138" s="99" t="str">
        <f>IF(Meals!$B138="", "", Meals!$B138)</f>
        <v/>
      </c>
      <c r="BV138" s="120" t="str">
        <f>Ingredients!$BO138</f>
        <v/>
      </c>
    </row>
    <row r="139" spans="70:74" hidden="1" x14ac:dyDescent="0.25">
      <c r="BR139" s="99" t="str">
        <f>IF(Meals!$B139="", "", Meals!$B139)</f>
        <v/>
      </c>
      <c r="BV139" s="120" t="str">
        <f>Ingredients!$BO139</f>
        <v/>
      </c>
    </row>
    <row r="140" spans="70:74" hidden="1" x14ac:dyDescent="0.25">
      <c r="BR140" s="99" t="str">
        <f>IF(Meals!$B140="", "", Meals!$B140)</f>
        <v/>
      </c>
      <c r="BV140" s="120" t="str">
        <f>Ingredients!$BO140</f>
        <v/>
      </c>
    </row>
    <row r="141" spans="70:74" hidden="1" x14ac:dyDescent="0.25">
      <c r="BR141" s="99" t="str">
        <f>IF(Meals!$B141="", "", Meals!$B141)</f>
        <v/>
      </c>
      <c r="BV141" s="120" t="str">
        <f>Ingredients!$BO141</f>
        <v/>
      </c>
    </row>
    <row r="142" spans="70:74" hidden="1" x14ac:dyDescent="0.25">
      <c r="BR142" s="99" t="str">
        <f>IF(Meals!$B142="", "", Meals!$B142)</f>
        <v/>
      </c>
      <c r="BV142" s="120" t="str">
        <f>Ingredients!$BO142</f>
        <v/>
      </c>
    </row>
    <row r="143" spans="70:74" hidden="1" x14ac:dyDescent="0.25">
      <c r="BR143" s="99" t="str">
        <f>IF(Meals!$B143="", "", Meals!$B143)</f>
        <v/>
      </c>
      <c r="BV143" s="120" t="str">
        <f>Ingredients!$BO143</f>
        <v/>
      </c>
    </row>
    <row r="144" spans="70:74" hidden="1" x14ac:dyDescent="0.25">
      <c r="BR144" s="99" t="str">
        <f>IF(Meals!$B144="", "", Meals!$B144)</f>
        <v/>
      </c>
      <c r="BV144" s="120" t="str">
        <f>Ingredients!$BO144</f>
        <v/>
      </c>
    </row>
    <row r="145" spans="70:74" hidden="1" x14ac:dyDescent="0.25">
      <c r="BR145" s="99" t="str">
        <f>IF(Meals!$B145="", "", Meals!$B145)</f>
        <v/>
      </c>
      <c r="BV145" s="120" t="str">
        <f>Ingredients!$BO145</f>
        <v/>
      </c>
    </row>
    <row r="146" spans="70:74" hidden="1" x14ac:dyDescent="0.25">
      <c r="BR146" s="99" t="str">
        <f>IF(Meals!$B146="", "", Meals!$B146)</f>
        <v/>
      </c>
      <c r="BV146" s="120" t="str">
        <f>Ingredients!$BO146</f>
        <v/>
      </c>
    </row>
    <row r="147" spans="70:74" hidden="1" x14ac:dyDescent="0.25">
      <c r="BR147" s="99" t="str">
        <f>IF(Meals!$B147="", "", Meals!$B147)</f>
        <v/>
      </c>
      <c r="BV147" s="120" t="str">
        <f>Ingredients!$BO147</f>
        <v/>
      </c>
    </row>
    <row r="148" spans="70:74" hidden="1" x14ac:dyDescent="0.25">
      <c r="BR148" s="99" t="str">
        <f>IF(Meals!$B148="", "", Meals!$B148)</f>
        <v/>
      </c>
      <c r="BV148" s="120" t="str">
        <f>Ingredients!$BO148</f>
        <v/>
      </c>
    </row>
    <row r="149" spans="70:74" hidden="1" x14ac:dyDescent="0.25">
      <c r="BR149" s="99" t="str">
        <f>IF(Meals!$B149="", "", Meals!$B149)</f>
        <v/>
      </c>
      <c r="BV149" s="120" t="str">
        <f>Ingredients!$BO149</f>
        <v/>
      </c>
    </row>
    <row r="150" spans="70:74" hidden="1" x14ac:dyDescent="0.25">
      <c r="BR150" s="99" t="str">
        <f>IF(Meals!$B150="", "", Meals!$B150)</f>
        <v/>
      </c>
      <c r="BV150" s="120" t="str">
        <f>Ingredients!$BO150</f>
        <v/>
      </c>
    </row>
    <row r="151" spans="70:74" hidden="1" x14ac:dyDescent="0.25">
      <c r="BR151" s="99" t="str">
        <f>IF(Meals!$B151="", "", Meals!$B151)</f>
        <v/>
      </c>
      <c r="BV151" s="120" t="str">
        <f>Ingredients!$BO151</f>
        <v/>
      </c>
    </row>
    <row r="152" spans="70:74" hidden="1" x14ac:dyDescent="0.25">
      <c r="BR152" s="99" t="str">
        <f>IF(Meals!$B152="", "", Meals!$B152)</f>
        <v/>
      </c>
      <c r="BV152" s="120" t="str">
        <f>Ingredients!$BO152</f>
        <v/>
      </c>
    </row>
    <row r="153" spans="70:74" hidden="1" x14ac:dyDescent="0.25">
      <c r="BR153" s="99" t="str">
        <f>IF(Meals!$B153="", "", Meals!$B153)</f>
        <v/>
      </c>
      <c r="BV153" s="120" t="str">
        <f>Ingredients!$BO153</f>
        <v/>
      </c>
    </row>
    <row r="154" spans="70:74" hidden="1" x14ac:dyDescent="0.25">
      <c r="BR154" s="99" t="str">
        <f>IF(Meals!$B154="", "", Meals!$B154)</f>
        <v/>
      </c>
      <c r="BV154" s="120" t="str">
        <f>Ingredients!$BO154</f>
        <v/>
      </c>
    </row>
    <row r="155" spans="70:74" hidden="1" x14ac:dyDescent="0.25">
      <c r="BR155" s="99" t="str">
        <f>IF(Meals!$B155="", "", Meals!$B155)</f>
        <v/>
      </c>
      <c r="BV155" s="120" t="str">
        <f>Ingredients!$BO155</f>
        <v/>
      </c>
    </row>
    <row r="156" spans="70:74" hidden="1" x14ac:dyDescent="0.25">
      <c r="BR156" s="99" t="str">
        <f>IF(Meals!$B156="", "", Meals!$B156)</f>
        <v/>
      </c>
      <c r="BV156" s="120" t="str">
        <f>Ingredients!$BO156</f>
        <v/>
      </c>
    </row>
    <row r="157" spans="70:74" hidden="1" x14ac:dyDescent="0.25">
      <c r="BR157" s="99" t="str">
        <f>IF(Meals!$B157="", "", Meals!$B157)</f>
        <v/>
      </c>
      <c r="BV157" s="120" t="str">
        <f>Ingredients!$BO157</f>
        <v/>
      </c>
    </row>
    <row r="158" spans="70:74" hidden="1" x14ac:dyDescent="0.25">
      <c r="BR158" s="99" t="str">
        <f>IF(Meals!$B158="", "", Meals!$B158)</f>
        <v/>
      </c>
      <c r="BV158" s="120" t="str">
        <f>Ingredients!$BO158</f>
        <v/>
      </c>
    </row>
    <row r="159" spans="70:74" hidden="1" x14ac:dyDescent="0.25">
      <c r="BR159" s="99" t="str">
        <f>IF(Meals!$B159="", "", Meals!$B159)</f>
        <v/>
      </c>
      <c r="BV159" s="120" t="str">
        <f>Ingredients!$BO159</f>
        <v/>
      </c>
    </row>
    <row r="160" spans="70:74" hidden="1" x14ac:dyDescent="0.25">
      <c r="BR160" s="99" t="str">
        <f>IF(Meals!$B160="", "", Meals!$B160)</f>
        <v/>
      </c>
      <c r="BV160" s="120" t="str">
        <f>Ingredients!$BO160</f>
        <v/>
      </c>
    </row>
    <row r="161" spans="70:74" hidden="1" x14ac:dyDescent="0.25">
      <c r="BR161" s="99" t="str">
        <f>IF(Meals!$B161="", "", Meals!$B161)</f>
        <v/>
      </c>
      <c r="BV161" s="120" t="str">
        <f>Ingredients!$BO161</f>
        <v/>
      </c>
    </row>
    <row r="162" spans="70:74" hidden="1" x14ac:dyDescent="0.25">
      <c r="BR162" s="99" t="str">
        <f>IF(Meals!$B162="", "", Meals!$B162)</f>
        <v/>
      </c>
      <c r="BV162" s="120" t="str">
        <f>Ingredients!$BO162</f>
        <v/>
      </c>
    </row>
    <row r="163" spans="70:74" hidden="1" x14ac:dyDescent="0.25">
      <c r="BR163" s="99" t="str">
        <f>IF(Meals!$B163="", "", Meals!$B163)</f>
        <v/>
      </c>
      <c r="BV163" s="120" t="str">
        <f>Ingredients!$BO163</f>
        <v/>
      </c>
    </row>
    <row r="164" spans="70:74" hidden="1" x14ac:dyDescent="0.25">
      <c r="BR164" s="99" t="str">
        <f>IF(Meals!$B164="", "", Meals!$B164)</f>
        <v/>
      </c>
      <c r="BV164" s="120" t="str">
        <f>Ingredients!$BO164</f>
        <v/>
      </c>
    </row>
    <row r="165" spans="70:74" hidden="1" x14ac:dyDescent="0.25">
      <c r="BR165" s="99" t="str">
        <f>IF(Meals!$B165="", "", Meals!$B165)</f>
        <v/>
      </c>
      <c r="BV165" s="120" t="str">
        <f>Ingredients!$BO165</f>
        <v/>
      </c>
    </row>
    <row r="166" spans="70:74" hidden="1" x14ac:dyDescent="0.25">
      <c r="BR166" s="99" t="str">
        <f>IF(Meals!$B166="", "", Meals!$B166)</f>
        <v/>
      </c>
      <c r="BV166" s="120" t="str">
        <f>Ingredients!$BO166</f>
        <v/>
      </c>
    </row>
    <row r="167" spans="70:74" hidden="1" x14ac:dyDescent="0.25">
      <c r="BR167" s="99" t="str">
        <f>IF(Meals!$B167="", "", Meals!$B167)</f>
        <v/>
      </c>
      <c r="BV167" s="120" t="str">
        <f>Ingredients!$BO167</f>
        <v/>
      </c>
    </row>
    <row r="168" spans="70:74" hidden="1" x14ac:dyDescent="0.25">
      <c r="BR168" s="99" t="str">
        <f>IF(Meals!$B168="", "", Meals!$B168)</f>
        <v/>
      </c>
      <c r="BV168" s="120" t="str">
        <f>Ingredients!$BO168</f>
        <v/>
      </c>
    </row>
    <row r="169" spans="70:74" hidden="1" x14ac:dyDescent="0.25">
      <c r="BR169" s="99" t="str">
        <f>IF(Meals!$B169="", "", Meals!$B169)</f>
        <v/>
      </c>
      <c r="BV169" s="120" t="str">
        <f>Ingredients!$BO169</f>
        <v/>
      </c>
    </row>
    <row r="170" spans="70:74" hidden="1" x14ac:dyDescent="0.25">
      <c r="BR170" s="99" t="str">
        <f>IF(Meals!$B170="", "", Meals!$B170)</f>
        <v/>
      </c>
      <c r="BV170" s="120" t="str">
        <f>Ingredients!$BO170</f>
        <v/>
      </c>
    </row>
    <row r="171" spans="70:74" hidden="1" x14ac:dyDescent="0.25">
      <c r="BR171" s="99" t="str">
        <f>IF(Meals!$B171="", "", Meals!$B171)</f>
        <v/>
      </c>
      <c r="BV171" s="120" t="str">
        <f>Ingredients!$BO171</f>
        <v/>
      </c>
    </row>
    <row r="172" spans="70:74" hidden="1" x14ac:dyDescent="0.25">
      <c r="BR172" s="99" t="str">
        <f>IF(Meals!$B172="", "", Meals!$B172)</f>
        <v/>
      </c>
      <c r="BV172" s="120" t="str">
        <f>Ingredients!$BO172</f>
        <v/>
      </c>
    </row>
    <row r="173" spans="70:74" hidden="1" x14ac:dyDescent="0.25">
      <c r="BR173" s="99" t="str">
        <f>IF(Meals!$B173="", "", Meals!$B173)</f>
        <v/>
      </c>
      <c r="BV173" s="120" t="str">
        <f>Ingredients!$BO173</f>
        <v/>
      </c>
    </row>
    <row r="174" spans="70:74" hidden="1" x14ac:dyDescent="0.25">
      <c r="BR174" s="99" t="str">
        <f>IF(Meals!$B174="", "", Meals!$B174)</f>
        <v/>
      </c>
      <c r="BV174" s="120" t="str">
        <f>Ingredients!$BO174</f>
        <v/>
      </c>
    </row>
    <row r="175" spans="70:74" hidden="1" x14ac:dyDescent="0.25">
      <c r="BR175" s="99" t="str">
        <f>IF(Meals!$B175="", "", Meals!$B175)</f>
        <v/>
      </c>
      <c r="BV175" s="120" t="str">
        <f>Ingredients!$BO175</f>
        <v/>
      </c>
    </row>
    <row r="176" spans="70:74" hidden="1" x14ac:dyDescent="0.25">
      <c r="BR176" s="99" t="str">
        <f>IF(Meals!$B176="", "", Meals!$B176)</f>
        <v/>
      </c>
      <c r="BV176" s="120" t="str">
        <f>Ingredients!$BO176</f>
        <v/>
      </c>
    </row>
    <row r="177" spans="70:74" hidden="1" x14ac:dyDescent="0.25">
      <c r="BR177" s="99" t="str">
        <f>IF(Meals!$B177="", "", Meals!$B177)</f>
        <v/>
      </c>
      <c r="BV177" s="120" t="str">
        <f>Ingredients!$BO177</f>
        <v/>
      </c>
    </row>
    <row r="178" spans="70:74" hidden="1" x14ac:dyDescent="0.25">
      <c r="BR178" s="99" t="str">
        <f>IF(Meals!$B178="", "", Meals!$B178)</f>
        <v/>
      </c>
      <c r="BV178" s="120" t="str">
        <f>Ingredients!$BO178</f>
        <v/>
      </c>
    </row>
    <row r="179" spans="70:74" hidden="1" x14ac:dyDescent="0.25">
      <c r="BR179" s="99" t="str">
        <f>IF(Meals!$B179="", "", Meals!$B179)</f>
        <v/>
      </c>
      <c r="BV179" s="120" t="str">
        <f>Ingredients!$BO179</f>
        <v/>
      </c>
    </row>
    <row r="180" spans="70:74" hidden="1" x14ac:dyDescent="0.25">
      <c r="BR180" s="99" t="str">
        <f>IF(Meals!$B180="", "", Meals!$B180)</f>
        <v/>
      </c>
      <c r="BV180" s="120" t="str">
        <f>Ingredients!$BO180</f>
        <v/>
      </c>
    </row>
    <row r="181" spans="70:74" hidden="1" x14ac:dyDescent="0.25">
      <c r="BR181" s="99" t="str">
        <f>IF(Meals!$B181="", "", Meals!$B181)</f>
        <v/>
      </c>
      <c r="BV181" s="120" t="str">
        <f>Ingredients!$BO181</f>
        <v/>
      </c>
    </row>
    <row r="182" spans="70:74" hidden="1" x14ac:dyDescent="0.25">
      <c r="BR182" s="99" t="str">
        <f>IF(Meals!$B182="", "", Meals!$B182)</f>
        <v/>
      </c>
      <c r="BV182" s="120" t="str">
        <f>Ingredients!$BO182</f>
        <v/>
      </c>
    </row>
    <row r="183" spans="70:74" hidden="1" x14ac:dyDescent="0.25">
      <c r="BR183" s="99" t="str">
        <f>IF(Meals!$B183="", "", Meals!$B183)</f>
        <v/>
      </c>
      <c r="BV183" s="120" t="str">
        <f>Ingredients!$BO183</f>
        <v/>
      </c>
    </row>
    <row r="184" spans="70:74" hidden="1" x14ac:dyDescent="0.25">
      <c r="BR184" s="99" t="str">
        <f>IF(Meals!$B184="", "", Meals!$B184)</f>
        <v/>
      </c>
      <c r="BV184" s="120" t="str">
        <f>Ingredients!$BO184</f>
        <v/>
      </c>
    </row>
    <row r="185" spans="70:74" hidden="1" x14ac:dyDescent="0.25">
      <c r="BR185" s="99" t="str">
        <f>IF(Meals!$B185="", "", Meals!$B185)</f>
        <v/>
      </c>
      <c r="BV185" s="120" t="str">
        <f>Ingredients!$BO185</f>
        <v/>
      </c>
    </row>
    <row r="186" spans="70:74" hidden="1" x14ac:dyDescent="0.25">
      <c r="BR186" s="99" t="str">
        <f>IF(Meals!$B186="", "", Meals!$B186)</f>
        <v/>
      </c>
      <c r="BV186" s="120" t="str">
        <f>Ingredients!$BO186</f>
        <v/>
      </c>
    </row>
    <row r="187" spans="70:74" hidden="1" x14ac:dyDescent="0.25">
      <c r="BR187" s="99" t="str">
        <f>IF(Meals!$B187="", "", Meals!$B187)</f>
        <v/>
      </c>
      <c r="BV187" s="120" t="str">
        <f>Ingredients!$BO187</f>
        <v/>
      </c>
    </row>
    <row r="188" spans="70:74" hidden="1" x14ac:dyDescent="0.25">
      <c r="BR188" s="99" t="str">
        <f>IF(Meals!$B188="", "", Meals!$B188)</f>
        <v/>
      </c>
      <c r="BV188" s="120" t="str">
        <f>Ingredients!$BO188</f>
        <v/>
      </c>
    </row>
    <row r="189" spans="70:74" hidden="1" x14ac:dyDescent="0.25">
      <c r="BR189" s="99" t="str">
        <f>IF(Meals!$B189="", "", Meals!$B189)</f>
        <v/>
      </c>
      <c r="BV189" s="120" t="str">
        <f>Ingredients!$BO189</f>
        <v/>
      </c>
    </row>
    <row r="190" spans="70:74" hidden="1" x14ac:dyDescent="0.25">
      <c r="BR190" s="99" t="str">
        <f>IF(Meals!$B190="", "", Meals!$B190)</f>
        <v/>
      </c>
      <c r="BV190" s="120" t="str">
        <f>Ingredients!$BO190</f>
        <v/>
      </c>
    </row>
    <row r="191" spans="70:74" hidden="1" x14ac:dyDescent="0.25">
      <c r="BR191" s="99" t="str">
        <f>IF(Meals!$B191="", "", Meals!$B191)</f>
        <v/>
      </c>
      <c r="BV191" s="120" t="str">
        <f>Ingredients!$BO191</f>
        <v/>
      </c>
    </row>
    <row r="192" spans="70:74" hidden="1" x14ac:dyDescent="0.25">
      <c r="BR192" s="99" t="str">
        <f>IF(Meals!$B192="", "", Meals!$B192)</f>
        <v/>
      </c>
      <c r="BV192" s="120" t="str">
        <f>Ingredients!$BO192</f>
        <v/>
      </c>
    </row>
    <row r="193" spans="70:74" hidden="1" x14ac:dyDescent="0.25">
      <c r="BR193" s="99" t="str">
        <f>IF(Meals!$B193="", "", Meals!$B193)</f>
        <v/>
      </c>
      <c r="BV193" s="120" t="str">
        <f>Ingredients!$BO193</f>
        <v/>
      </c>
    </row>
    <row r="194" spans="70:74" hidden="1" x14ac:dyDescent="0.25">
      <c r="BR194" s="99" t="str">
        <f>IF(Meals!$B194="", "", Meals!$B194)</f>
        <v/>
      </c>
      <c r="BV194" s="120" t="str">
        <f>Ingredients!$BO194</f>
        <v/>
      </c>
    </row>
    <row r="195" spans="70:74" hidden="1" x14ac:dyDescent="0.25">
      <c r="BR195" s="99" t="str">
        <f>IF(Meals!$B195="", "", Meals!$B195)</f>
        <v/>
      </c>
      <c r="BV195" s="120" t="str">
        <f>Ingredients!$BO195</f>
        <v/>
      </c>
    </row>
    <row r="196" spans="70:74" hidden="1" x14ac:dyDescent="0.25">
      <c r="BR196" s="99" t="str">
        <f>IF(Meals!$B196="", "", Meals!$B196)</f>
        <v/>
      </c>
      <c r="BV196" s="120" t="str">
        <f>Ingredients!$BO196</f>
        <v/>
      </c>
    </row>
    <row r="197" spans="70:74" hidden="1" x14ac:dyDescent="0.25">
      <c r="BR197" s="99" t="str">
        <f>IF(Meals!$B197="", "", Meals!$B197)</f>
        <v/>
      </c>
      <c r="BV197" s="120" t="str">
        <f>Ingredients!$BO197</f>
        <v/>
      </c>
    </row>
    <row r="198" spans="70:74" hidden="1" x14ac:dyDescent="0.25">
      <c r="BR198" s="99" t="str">
        <f>IF(Meals!$B198="", "", Meals!$B198)</f>
        <v/>
      </c>
      <c r="BV198" s="120" t="str">
        <f>Ingredients!$BO198</f>
        <v/>
      </c>
    </row>
    <row r="199" spans="70:74" hidden="1" x14ac:dyDescent="0.25">
      <c r="BR199" s="99" t="str">
        <f>IF(Meals!$B199="", "", Meals!$B199)</f>
        <v/>
      </c>
      <c r="BV199" s="120" t="str">
        <f>Ingredients!$BO199</f>
        <v/>
      </c>
    </row>
    <row r="200" spans="70:74" hidden="1" x14ac:dyDescent="0.25">
      <c r="BR200" s="99" t="str">
        <f>IF(Meals!$B200="", "", Meals!$B200)</f>
        <v/>
      </c>
      <c r="BV200" s="120" t="str">
        <f>Ingredients!$BO200</f>
        <v/>
      </c>
    </row>
    <row r="201" spans="70:74" hidden="1" x14ac:dyDescent="0.25">
      <c r="BR201" s="99" t="str">
        <f>IF(Meals!$B201="", "", Meals!$B201)</f>
        <v/>
      </c>
      <c r="BV201" s="120" t="str">
        <f>Ingredients!$BO201</f>
        <v/>
      </c>
    </row>
    <row r="202" spans="70:74" hidden="1" x14ac:dyDescent="0.25">
      <c r="BR202" s="99" t="str">
        <f>IF(Meals!$B202="", "", Meals!$B202)</f>
        <v/>
      </c>
      <c r="BV202" s="120" t="str">
        <f>Ingredients!$BO202</f>
        <v/>
      </c>
    </row>
    <row r="203" spans="70:74" hidden="1" x14ac:dyDescent="0.25">
      <c r="BR203" s="99" t="str">
        <f>IF(Meals!$B203="", "", Meals!$B203)</f>
        <v/>
      </c>
      <c r="BV203" s="120" t="str">
        <f>Ingredients!$BO203</f>
        <v/>
      </c>
    </row>
    <row r="204" spans="70:74" hidden="1" x14ac:dyDescent="0.25">
      <c r="BR204" s="99" t="str">
        <f>IF(Meals!$B204="", "", Meals!$B204)</f>
        <v/>
      </c>
      <c r="BV204" s="120" t="str">
        <f>Ingredients!$BO204</f>
        <v/>
      </c>
    </row>
    <row r="205" spans="70:74" hidden="1" x14ac:dyDescent="0.25">
      <c r="BR205" s="99" t="str">
        <f>IF(Meals!$B205="", "", Meals!$B205)</f>
        <v/>
      </c>
      <c r="BV205" s="120" t="str">
        <f>Ingredients!$BO205</f>
        <v/>
      </c>
    </row>
    <row r="206" spans="70:74" hidden="1" x14ac:dyDescent="0.25">
      <c r="BR206" s="99" t="str">
        <f>IF(Meals!$B206="", "", Meals!$B206)</f>
        <v/>
      </c>
      <c r="BV206" s="120" t="str">
        <f>Ingredients!$BO206</f>
        <v/>
      </c>
    </row>
    <row r="207" spans="70:74" hidden="1" x14ac:dyDescent="0.25">
      <c r="BR207" s="99" t="str">
        <f>IF(Meals!$B207="", "", Meals!$B207)</f>
        <v/>
      </c>
      <c r="BV207" s="120" t="str">
        <f>Ingredients!$BO207</f>
        <v/>
      </c>
    </row>
    <row r="208" spans="70:74" hidden="1" x14ac:dyDescent="0.25">
      <c r="BR208" s="99" t="str">
        <f>IF(Meals!$B208="", "", Meals!$B208)</f>
        <v/>
      </c>
      <c r="BV208" s="120" t="str">
        <f>Ingredients!$BO208</f>
        <v/>
      </c>
    </row>
    <row r="209" spans="70:74" hidden="1" x14ac:dyDescent="0.25">
      <c r="BR209" s="99" t="str">
        <f>IF(Meals!$B209="", "", Meals!$B209)</f>
        <v/>
      </c>
      <c r="BV209" s="120" t="str">
        <f>Ingredients!$BO209</f>
        <v/>
      </c>
    </row>
    <row r="210" spans="70:74" hidden="1" x14ac:dyDescent="0.25">
      <c r="BR210" s="99" t="str">
        <f>IF(Meals!$B210="", "", Meals!$B210)</f>
        <v/>
      </c>
      <c r="BV210" s="120" t="str">
        <f>Ingredients!$BO210</f>
        <v/>
      </c>
    </row>
    <row r="211" spans="70:74" hidden="1" x14ac:dyDescent="0.25">
      <c r="BR211" s="99" t="str">
        <f>IF(Meals!$B211="", "", Meals!$B211)</f>
        <v/>
      </c>
      <c r="BV211" s="120" t="str">
        <f>Ingredients!$BO211</f>
        <v/>
      </c>
    </row>
    <row r="212" spans="70:74" hidden="1" x14ac:dyDescent="0.25">
      <c r="BR212" s="99" t="str">
        <f>IF(Meals!$B212="", "", Meals!$B212)</f>
        <v/>
      </c>
      <c r="BV212" s="120" t="str">
        <f>Ingredients!$BO212</f>
        <v/>
      </c>
    </row>
    <row r="213" spans="70:74" hidden="1" x14ac:dyDescent="0.25">
      <c r="BR213" s="99" t="str">
        <f>IF(Meals!$B213="", "", Meals!$B213)</f>
        <v/>
      </c>
      <c r="BV213" s="120" t="str">
        <f>Ingredients!$BO213</f>
        <v/>
      </c>
    </row>
    <row r="214" spans="70:74" hidden="1" x14ac:dyDescent="0.25">
      <c r="BR214" s="99" t="str">
        <f>IF(Meals!$B214="", "", Meals!$B214)</f>
        <v/>
      </c>
      <c r="BV214" s="120" t="str">
        <f>Ingredients!$BO214</f>
        <v/>
      </c>
    </row>
    <row r="215" spans="70:74" hidden="1" x14ac:dyDescent="0.25">
      <c r="BR215" s="99" t="str">
        <f>IF(Meals!$B215="", "", Meals!$B215)</f>
        <v/>
      </c>
      <c r="BV215" s="120" t="str">
        <f>Ingredients!$BO215</f>
        <v/>
      </c>
    </row>
    <row r="216" spans="70:74" hidden="1" x14ac:dyDescent="0.25">
      <c r="BR216" s="99" t="str">
        <f>IF(Meals!$B216="", "", Meals!$B216)</f>
        <v/>
      </c>
      <c r="BV216" s="120" t="str">
        <f>Ingredients!$BO216</f>
        <v/>
      </c>
    </row>
    <row r="217" spans="70:74" hidden="1" x14ac:dyDescent="0.25">
      <c r="BR217" s="99" t="str">
        <f>IF(Meals!$B217="", "", Meals!$B217)</f>
        <v/>
      </c>
      <c r="BV217" s="120" t="str">
        <f>Ingredients!$BO217</f>
        <v/>
      </c>
    </row>
    <row r="218" spans="70:74" hidden="1" x14ac:dyDescent="0.25">
      <c r="BR218" s="99" t="str">
        <f>IF(Meals!$B218="", "", Meals!$B218)</f>
        <v/>
      </c>
      <c r="BV218" s="120" t="str">
        <f>Ingredients!$BO218</f>
        <v/>
      </c>
    </row>
    <row r="219" spans="70:74" hidden="1" x14ac:dyDescent="0.25">
      <c r="BR219" s="99" t="str">
        <f>IF(Meals!$B219="", "", Meals!$B219)</f>
        <v/>
      </c>
      <c r="BV219" s="120" t="str">
        <f>Ingredients!$BO219</f>
        <v/>
      </c>
    </row>
    <row r="220" spans="70:74" hidden="1" x14ac:dyDescent="0.25">
      <c r="BR220" s="99" t="str">
        <f>IF(Meals!$B220="", "", Meals!$B220)</f>
        <v/>
      </c>
      <c r="BV220" s="120" t="str">
        <f>Ingredients!$BO220</f>
        <v/>
      </c>
    </row>
    <row r="221" spans="70:74" hidden="1" x14ac:dyDescent="0.25">
      <c r="BR221" s="99" t="str">
        <f>IF(Meals!$B221="", "", Meals!$B221)</f>
        <v/>
      </c>
      <c r="BV221" s="120" t="str">
        <f>Ingredients!$BO221</f>
        <v/>
      </c>
    </row>
    <row r="222" spans="70:74" hidden="1" x14ac:dyDescent="0.25">
      <c r="BR222" s="99" t="str">
        <f>IF(Meals!$B222="", "", Meals!$B222)</f>
        <v/>
      </c>
      <c r="BV222" s="120" t="str">
        <f>Ingredients!$BO222</f>
        <v/>
      </c>
    </row>
    <row r="223" spans="70:74" hidden="1" x14ac:dyDescent="0.25">
      <c r="BR223" s="99" t="str">
        <f>IF(Meals!$B223="", "", Meals!$B223)</f>
        <v/>
      </c>
      <c r="BV223" s="120" t="str">
        <f>Ingredients!$BO223</f>
        <v/>
      </c>
    </row>
    <row r="224" spans="70:74" hidden="1" x14ac:dyDescent="0.25">
      <c r="BR224" s="99" t="str">
        <f>IF(Meals!$B224="", "", Meals!$B224)</f>
        <v/>
      </c>
      <c r="BV224" s="120" t="str">
        <f>Ingredients!$BO224</f>
        <v/>
      </c>
    </row>
    <row r="225" spans="70:74" hidden="1" x14ac:dyDescent="0.25">
      <c r="BR225" s="99" t="str">
        <f>IF(Meals!$B225="", "", Meals!$B225)</f>
        <v/>
      </c>
      <c r="BV225" s="120" t="str">
        <f>Ingredients!$BO225</f>
        <v/>
      </c>
    </row>
    <row r="226" spans="70:74" hidden="1" x14ac:dyDescent="0.25">
      <c r="BR226" s="99" t="str">
        <f>IF(Meals!$B226="", "", Meals!$B226)</f>
        <v/>
      </c>
      <c r="BV226" s="120" t="str">
        <f>Ingredients!$BO226</f>
        <v/>
      </c>
    </row>
    <row r="227" spans="70:74" hidden="1" x14ac:dyDescent="0.25">
      <c r="BR227" s="99" t="str">
        <f>IF(Meals!$B227="", "", Meals!$B227)</f>
        <v/>
      </c>
      <c r="BV227" s="120" t="str">
        <f>Ingredients!$BO227</f>
        <v/>
      </c>
    </row>
    <row r="228" spans="70:74" hidden="1" x14ac:dyDescent="0.25">
      <c r="BR228" s="99" t="str">
        <f>IF(Meals!$B228="", "", Meals!$B228)</f>
        <v/>
      </c>
      <c r="BV228" s="120" t="str">
        <f>Ingredients!$BO228</f>
        <v/>
      </c>
    </row>
    <row r="229" spans="70:74" hidden="1" x14ac:dyDescent="0.25">
      <c r="BR229" s="99" t="str">
        <f>IF(Meals!$B229="", "", Meals!$B229)</f>
        <v/>
      </c>
      <c r="BV229" s="120" t="str">
        <f>Ingredients!$BO229</f>
        <v/>
      </c>
    </row>
    <row r="230" spans="70:74" hidden="1" x14ac:dyDescent="0.25">
      <c r="BR230" s="99" t="str">
        <f>IF(Meals!$B230="", "", Meals!$B230)</f>
        <v/>
      </c>
      <c r="BV230" s="120" t="str">
        <f>Ingredients!$BO230</f>
        <v/>
      </c>
    </row>
    <row r="231" spans="70:74" hidden="1" x14ac:dyDescent="0.25">
      <c r="BR231" s="99" t="str">
        <f>IF(Meals!$B231="", "", Meals!$B231)</f>
        <v/>
      </c>
      <c r="BV231" s="120" t="str">
        <f>Ingredients!$BO231</f>
        <v/>
      </c>
    </row>
    <row r="232" spans="70:74" hidden="1" x14ac:dyDescent="0.25">
      <c r="BR232" s="99" t="str">
        <f>IF(Meals!$B232="", "", Meals!$B232)</f>
        <v/>
      </c>
      <c r="BV232" s="120" t="str">
        <f>Ingredients!$BO232</f>
        <v/>
      </c>
    </row>
    <row r="233" spans="70:74" hidden="1" x14ac:dyDescent="0.25">
      <c r="BR233" s="99" t="str">
        <f>IF(Meals!$B233="", "", Meals!$B233)</f>
        <v/>
      </c>
      <c r="BV233" s="120" t="str">
        <f>Ingredients!$BO233</f>
        <v/>
      </c>
    </row>
    <row r="234" spans="70:74" hidden="1" x14ac:dyDescent="0.25">
      <c r="BR234" s="99" t="str">
        <f>IF(Meals!$B234="", "", Meals!$B234)</f>
        <v/>
      </c>
      <c r="BV234" s="120" t="str">
        <f>Ingredients!$BO234</f>
        <v/>
      </c>
    </row>
    <row r="235" spans="70:74" hidden="1" x14ac:dyDescent="0.25">
      <c r="BR235" s="99" t="str">
        <f>IF(Meals!$B235="", "", Meals!$B235)</f>
        <v/>
      </c>
      <c r="BV235" s="120" t="str">
        <f>Ingredients!$BO235</f>
        <v/>
      </c>
    </row>
    <row r="236" spans="70:74" hidden="1" x14ac:dyDescent="0.25">
      <c r="BR236" s="99" t="str">
        <f>IF(Meals!$B236="", "", Meals!$B236)</f>
        <v/>
      </c>
      <c r="BV236" s="120" t="str">
        <f>Ingredients!$BO236</f>
        <v/>
      </c>
    </row>
    <row r="237" spans="70:74" hidden="1" x14ac:dyDescent="0.25">
      <c r="BR237" s="99" t="str">
        <f>IF(Meals!$B237="", "", Meals!$B237)</f>
        <v/>
      </c>
      <c r="BV237" s="120" t="str">
        <f>Ingredients!$BO237</f>
        <v/>
      </c>
    </row>
    <row r="238" spans="70:74" hidden="1" x14ac:dyDescent="0.25">
      <c r="BR238" s="99" t="str">
        <f>IF(Meals!$B238="", "", Meals!$B238)</f>
        <v/>
      </c>
      <c r="BV238" s="120" t="str">
        <f>Ingredients!$BO238</f>
        <v/>
      </c>
    </row>
    <row r="239" spans="70:74" hidden="1" x14ac:dyDescent="0.25">
      <c r="BR239" s="99" t="str">
        <f>IF(Meals!$B239="", "", Meals!$B239)</f>
        <v/>
      </c>
      <c r="BV239" s="120" t="str">
        <f>Ingredients!$BO239</f>
        <v/>
      </c>
    </row>
    <row r="240" spans="70:74" hidden="1" x14ac:dyDescent="0.25">
      <c r="BR240" s="99" t="str">
        <f>IF(Meals!$B240="", "", Meals!$B240)</f>
        <v/>
      </c>
      <c r="BV240" s="120" t="str">
        <f>Ingredients!$BO240</f>
        <v/>
      </c>
    </row>
    <row r="241" spans="70:74" hidden="1" x14ac:dyDescent="0.25">
      <c r="BR241" s="99" t="str">
        <f>IF(Meals!$B241="", "", Meals!$B241)</f>
        <v/>
      </c>
      <c r="BV241" s="120" t="str">
        <f>Ingredients!$BO241</f>
        <v/>
      </c>
    </row>
    <row r="242" spans="70:74" hidden="1" x14ac:dyDescent="0.25">
      <c r="BR242" s="99" t="str">
        <f>IF(Meals!$B242="", "", Meals!$B242)</f>
        <v/>
      </c>
      <c r="BV242" s="120" t="str">
        <f>Ingredients!$BO242</f>
        <v/>
      </c>
    </row>
    <row r="243" spans="70:74" hidden="1" x14ac:dyDescent="0.25">
      <c r="BR243" s="99" t="str">
        <f>IF(Meals!$B243="", "", Meals!$B243)</f>
        <v/>
      </c>
      <c r="BV243" s="120" t="str">
        <f>Ingredients!$BO243</f>
        <v/>
      </c>
    </row>
    <row r="244" spans="70:74" hidden="1" x14ac:dyDescent="0.25">
      <c r="BR244" s="99" t="str">
        <f>IF(Meals!$B244="", "", Meals!$B244)</f>
        <v/>
      </c>
      <c r="BV244" s="120" t="str">
        <f>Ingredients!$BO244</f>
        <v/>
      </c>
    </row>
    <row r="245" spans="70:74" hidden="1" x14ac:dyDescent="0.25">
      <c r="BR245" s="99" t="str">
        <f>IF(Meals!$B245="", "", Meals!$B245)</f>
        <v/>
      </c>
      <c r="BV245" s="120" t="str">
        <f>Ingredients!$BO245</f>
        <v/>
      </c>
    </row>
    <row r="246" spans="70:74" hidden="1" x14ac:dyDescent="0.25">
      <c r="BR246" s="99" t="str">
        <f>IF(Meals!$B246="", "", Meals!$B246)</f>
        <v/>
      </c>
      <c r="BV246" s="120" t="str">
        <f>Ingredients!$BO246</f>
        <v/>
      </c>
    </row>
    <row r="247" spans="70:74" hidden="1" x14ac:dyDescent="0.25">
      <c r="BR247" s="99" t="str">
        <f>IF(Meals!$B247="", "", Meals!$B247)</f>
        <v/>
      </c>
      <c r="BV247" s="120" t="str">
        <f>Ingredients!$BO247</f>
        <v/>
      </c>
    </row>
    <row r="248" spans="70:74" hidden="1" x14ac:dyDescent="0.25">
      <c r="BR248" s="99" t="str">
        <f>IF(Meals!$B248="", "", Meals!$B248)</f>
        <v/>
      </c>
      <c r="BV248" s="120" t="str">
        <f>Ingredients!$BO248</f>
        <v/>
      </c>
    </row>
    <row r="249" spans="70:74" hidden="1" x14ac:dyDescent="0.25">
      <c r="BR249" s="99" t="str">
        <f>IF(Meals!$B249="", "", Meals!$B249)</f>
        <v/>
      </c>
      <c r="BV249" s="120" t="str">
        <f>Ingredients!$BO249</f>
        <v/>
      </c>
    </row>
    <row r="250" spans="70:74" hidden="1" x14ac:dyDescent="0.25">
      <c r="BR250" s="99" t="str">
        <f>IF(Meals!$B250="", "", Meals!$B250)</f>
        <v/>
      </c>
      <c r="BV250" s="120" t="str">
        <f>Ingredients!$BO250</f>
        <v/>
      </c>
    </row>
    <row r="251" spans="70:74" hidden="1" x14ac:dyDescent="0.25">
      <c r="BR251" s="99" t="str">
        <f>IF(Meals!$B251="", "", Meals!$B251)</f>
        <v/>
      </c>
      <c r="BV251" s="120" t="str">
        <f>Ingredients!$BO251</f>
        <v/>
      </c>
    </row>
    <row r="252" spans="70:74" hidden="1" x14ac:dyDescent="0.25">
      <c r="BR252" s="99" t="str">
        <f>IF(Meals!$B252="", "", Meals!$B252)</f>
        <v/>
      </c>
      <c r="BV252" s="120" t="str">
        <f>Ingredients!$BO252</f>
        <v/>
      </c>
    </row>
    <row r="253" spans="70:74" hidden="1" x14ac:dyDescent="0.25">
      <c r="BR253" s="99" t="str">
        <f>IF(Meals!$B253="", "", Meals!$B253)</f>
        <v/>
      </c>
      <c r="BV253" s="120" t="str">
        <f>Ingredients!$BO253</f>
        <v/>
      </c>
    </row>
    <row r="254" spans="70:74" hidden="1" x14ac:dyDescent="0.25">
      <c r="BR254" s="99" t="str">
        <f>IF(Meals!$B254="", "", Meals!$B254)</f>
        <v/>
      </c>
      <c r="BV254" s="120" t="str">
        <f>Ingredients!$BO254</f>
        <v/>
      </c>
    </row>
    <row r="255" spans="70:74" hidden="1" x14ac:dyDescent="0.25">
      <c r="BR255" s="99" t="str">
        <f>IF(Meals!$B255="", "", Meals!$B255)</f>
        <v/>
      </c>
      <c r="BV255" s="120" t="str">
        <f>Ingredients!$BO255</f>
        <v/>
      </c>
    </row>
    <row r="256" spans="70:74" hidden="1" x14ac:dyDescent="0.25">
      <c r="BR256" s="99" t="str">
        <f>IF(Meals!$B256="", "", Meals!$B256)</f>
        <v/>
      </c>
      <c r="BV256" s="120" t="str">
        <f>Ingredients!$BO256</f>
        <v/>
      </c>
    </row>
    <row r="257" spans="70:74" hidden="1" x14ac:dyDescent="0.25">
      <c r="BR257" s="99" t="str">
        <f>IF(Meals!$B257="", "", Meals!$B257)</f>
        <v/>
      </c>
      <c r="BV257" s="120" t="str">
        <f>Ingredients!$BO257</f>
        <v/>
      </c>
    </row>
    <row r="258" spans="70:74" hidden="1" x14ac:dyDescent="0.25">
      <c r="BR258" s="99" t="str">
        <f>IF(Meals!$B258="", "", Meals!$B258)</f>
        <v/>
      </c>
      <c r="BV258" s="120" t="str">
        <f>Ingredients!$BO258</f>
        <v/>
      </c>
    </row>
    <row r="259" spans="70:74" hidden="1" x14ac:dyDescent="0.25">
      <c r="BR259" s="99" t="str">
        <f>IF(Meals!$B259="", "", Meals!$B259)</f>
        <v/>
      </c>
      <c r="BV259" s="120" t="str">
        <f>Ingredients!$BO259</f>
        <v/>
      </c>
    </row>
    <row r="260" spans="70:74" hidden="1" x14ac:dyDescent="0.25">
      <c r="BR260" s="100" t="str">
        <f>IF(Meals!$B260="", "", Meals!$B260)</f>
        <v/>
      </c>
      <c r="BV260" s="120" t="str">
        <f>Ingredients!$BO260</f>
        <v/>
      </c>
    </row>
    <row r="261" spans="70:74" hidden="1" x14ac:dyDescent="0.25">
      <c r="BV261" s="120" t="str">
        <f>Ingredients!$BO261</f>
        <v/>
      </c>
    </row>
    <row r="262" spans="70:74" hidden="1" x14ac:dyDescent="0.25">
      <c r="BV262" s="120" t="str">
        <f>Ingredients!$BO262</f>
        <v/>
      </c>
    </row>
    <row r="263" spans="70:74" hidden="1" x14ac:dyDescent="0.25">
      <c r="BV263" s="120" t="str">
        <f>Ingredients!$BO263</f>
        <v/>
      </c>
    </row>
    <row r="264" spans="70:74" hidden="1" x14ac:dyDescent="0.25">
      <c r="BV264" s="120" t="str">
        <f>Ingredients!$BO264</f>
        <v/>
      </c>
    </row>
    <row r="265" spans="70:74" hidden="1" x14ac:dyDescent="0.25">
      <c r="BV265" s="120" t="str">
        <f>Ingredients!$BO265</f>
        <v/>
      </c>
    </row>
    <row r="266" spans="70:74" hidden="1" x14ac:dyDescent="0.25">
      <c r="BV266" s="120" t="str">
        <f>Ingredients!$BO266</f>
        <v/>
      </c>
    </row>
    <row r="267" spans="70:74" hidden="1" x14ac:dyDescent="0.25">
      <c r="BV267" s="120" t="str">
        <f>Ingredients!$BO267</f>
        <v/>
      </c>
    </row>
    <row r="268" spans="70:74" hidden="1" x14ac:dyDescent="0.25">
      <c r="BV268" s="120" t="str">
        <f>Ingredients!$BO268</f>
        <v/>
      </c>
    </row>
    <row r="269" spans="70:74" hidden="1" x14ac:dyDescent="0.25">
      <c r="BV269" s="120" t="str">
        <f>Ingredients!$BO269</f>
        <v/>
      </c>
    </row>
    <row r="270" spans="70:74" hidden="1" x14ac:dyDescent="0.25">
      <c r="BV270" s="120" t="str">
        <f>Ingredients!$BO270</f>
        <v/>
      </c>
    </row>
    <row r="271" spans="70:74" hidden="1" x14ac:dyDescent="0.25">
      <c r="BV271" s="120" t="str">
        <f>Ingredients!$BO271</f>
        <v/>
      </c>
    </row>
    <row r="272" spans="70:74" hidden="1" x14ac:dyDescent="0.25">
      <c r="BV272" s="120" t="str">
        <f>Ingredients!$BO272</f>
        <v/>
      </c>
    </row>
    <row r="273" spans="74:74" hidden="1" x14ac:dyDescent="0.25">
      <c r="BV273" s="120" t="str">
        <f>Ingredients!$BO273</f>
        <v/>
      </c>
    </row>
    <row r="274" spans="74:74" hidden="1" x14ac:dyDescent="0.25">
      <c r="BV274" s="120" t="str">
        <f>Ingredients!$BO274</f>
        <v/>
      </c>
    </row>
    <row r="275" spans="74:74" hidden="1" x14ac:dyDescent="0.25">
      <c r="BV275" s="120" t="str">
        <f>Ingredients!$BO275</f>
        <v/>
      </c>
    </row>
    <row r="276" spans="74:74" hidden="1" x14ac:dyDescent="0.25">
      <c r="BV276" s="120" t="str">
        <f>Ingredients!$BO276</f>
        <v/>
      </c>
    </row>
    <row r="277" spans="74:74" hidden="1" x14ac:dyDescent="0.25">
      <c r="BV277" s="120" t="str">
        <f>Ingredients!$BO277</f>
        <v/>
      </c>
    </row>
    <row r="278" spans="74:74" hidden="1" x14ac:dyDescent="0.25">
      <c r="BV278" s="120" t="str">
        <f>Ingredients!$BO278</f>
        <v/>
      </c>
    </row>
    <row r="279" spans="74:74" hidden="1" x14ac:dyDescent="0.25">
      <c r="BV279" s="120" t="str">
        <f>Ingredients!$BO279</f>
        <v/>
      </c>
    </row>
    <row r="280" spans="74:74" hidden="1" x14ac:dyDescent="0.25">
      <c r="BV280" s="120" t="str">
        <f>Ingredients!$BO280</f>
        <v/>
      </c>
    </row>
    <row r="281" spans="74:74" hidden="1" x14ac:dyDescent="0.25">
      <c r="BV281" s="120" t="str">
        <f>Ingredients!$BO281</f>
        <v/>
      </c>
    </row>
    <row r="282" spans="74:74" hidden="1" x14ac:dyDescent="0.25">
      <c r="BV282" s="120" t="str">
        <f>Ingredients!$BO282</f>
        <v/>
      </c>
    </row>
    <row r="283" spans="74:74" hidden="1" x14ac:dyDescent="0.25">
      <c r="BV283" s="120" t="str">
        <f>Ingredients!$BO283</f>
        <v/>
      </c>
    </row>
    <row r="284" spans="74:74" hidden="1" x14ac:dyDescent="0.25">
      <c r="BV284" s="120" t="str">
        <f>Ingredients!$BO284</f>
        <v/>
      </c>
    </row>
    <row r="285" spans="74:74" hidden="1" x14ac:dyDescent="0.25">
      <c r="BV285" s="120" t="str">
        <f>Ingredients!$BO285</f>
        <v/>
      </c>
    </row>
    <row r="286" spans="74:74" hidden="1" x14ac:dyDescent="0.25">
      <c r="BV286" s="120" t="str">
        <f>Ingredients!$BO286</f>
        <v/>
      </c>
    </row>
    <row r="287" spans="74:74" hidden="1" x14ac:dyDescent="0.25">
      <c r="BV287" s="120" t="str">
        <f>Ingredients!$BO287</f>
        <v/>
      </c>
    </row>
    <row r="288" spans="74:74" hidden="1" x14ac:dyDescent="0.25">
      <c r="BV288" s="120" t="str">
        <f>Ingredients!$BO288</f>
        <v/>
      </c>
    </row>
    <row r="289" spans="74:74" hidden="1" x14ac:dyDescent="0.25">
      <c r="BV289" s="120" t="str">
        <f>Ingredients!$BO289</f>
        <v/>
      </c>
    </row>
    <row r="290" spans="74:74" hidden="1" x14ac:dyDescent="0.25">
      <c r="BV290" s="120" t="str">
        <f>Ingredients!$BO290</f>
        <v/>
      </c>
    </row>
    <row r="291" spans="74:74" hidden="1" x14ac:dyDescent="0.25">
      <c r="BV291" s="120" t="str">
        <f>Ingredients!$BO291</f>
        <v/>
      </c>
    </row>
    <row r="292" spans="74:74" hidden="1" x14ac:dyDescent="0.25">
      <c r="BV292" s="120" t="str">
        <f>Ingredients!$BO292</f>
        <v/>
      </c>
    </row>
    <row r="293" spans="74:74" hidden="1" x14ac:dyDescent="0.25">
      <c r="BV293" s="120" t="str">
        <f>Ingredients!$BO293</f>
        <v/>
      </c>
    </row>
    <row r="294" spans="74:74" hidden="1" x14ac:dyDescent="0.25">
      <c r="BV294" s="120" t="str">
        <f>Ingredients!$BO294</f>
        <v/>
      </c>
    </row>
    <row r="295" spans="74:74" hidden="1" x14ac:dyDescent="0.25">
      <c r="BV295" s="120" t="str">
        <f>Ingredients!$BO295</f>
        <v/>
      </c>
    </row>
    <row r="296" spans="74:74" hidden="1" x14ac:dyDescent="0.25">
      <c r="BV296" s="120" t="str">
        <f>Ingredients!$BO296</f>
        <v/>
      </c>
    </row>
    <row r="297" spans="74:74" hidden="1" x14ac:dyDescent="0.25">
      <c r="BV297" s="120" t="str">
        <f>Ingredients!$BO297</f>
        <v/>
      </c>
    </row>
    <row r="298" spans="74:74" hidden="1" x14ac:dyDescent="0.25">
      <c r="BV298" s="120" t="str">
        <f>Ingredients!$BO298</f>
        <v/>
      </c>
    </row>
    <row r="299" spans="74:74" hidden="1" x14ac:dyDescent="0.25">
      <c r="BV299" s="120" t="str">
        <f>Ingredients!$BO299</f>
        <v/>
      </c>
    </row>
    <row r="300" spans="74:74" hidden="1" x14ac:dyDescent="0.25">
      <c r="BV300" s="120" t="str">
        <f>Ingredients!$BO300</f>
        <v/>
      </c>
    </row>
    <row r="301" spans="74:74" hidden="1" x14ac:dyDescent="0.25">
      <c r="BV301" s="120" t="str">
        <f>Ingredients!$BO301</f>
        <v/>
      </c>
    </row>
    <row r="302" spans="74:74" hidden="1" x14ac:dyDescent="0.25">
      <c r="BV302" s="120" t="str">
        <f>Ingredients!$BO302</f>
        <v/>
      </c>
    </row>
    <row r="303" spans="74:74" hidden="1" x14ac:dyDescent="0.25">
      <c r="BV303" s="120" t="str">
        <f>Ingredients!$BO303</f>
        <v/>
      </c>
    </row>
    <row r="304" spans="74:74" hidden="1" x14ac:dyDescent="0.25">
      <c r="BV304" s="120" t="str">
        <f>Ingredients!$BO304</f>
        <v/>
      </c>
    </row>
    <row r="305" spans="74:74" hidden="1" x14ac:dyDescent="0.25">
      <c r="BV305" s="120" t="str">
        <f>Ingredients!$BO305</f>
        <v/>
      </c>
    </row>
    <row r="306" spans="74:74" hidden="1" x14ac:dyDescent="0.25">
      <c r="BV306" s="120" t="str">
        <f>Ingredients!$BO306</f>
        <v/>
      </c>
    </row>
    <row r="307" spans="74:74" hidden="1" x14ac:dyDescent="0.25">
      <c r="BV307" s="120" t="str">
        <f>Ingredients!$BO307</f>
        <v/>
      </c>
    </row>
    <row r="308" spans="74:74" hidden="1" x14ac:dyDescent="0.25">
      <c r="BV308" s="120" t="str">
        <f>Ingredients!$BO308</f>
        <v/>
      </c>
    </row>
    <row r="309" spans="74:74" hidden="1" x14ac:dyDescent="0.25">
      <c r="BV309" s="120" t="str">
        <f>Ingredients!$BO309</f>
        <v/>
      </c>
    </row>
    <row r="310" spans="74:74" hidden="1" x14ac:dyDescent="0.25">
      <c r="BV310" s="121" t="str">
        <f>Ingredients!$BO310</f>
        <v/>
      </c>
    </row>
  </sheetData>
  <sheetProtection algorithmName="SHA-512" hashValue="2nMWG03DWLOKJlHFQRn/y8AAxW6g2W4N41MjFfFMTXsNA7B9wd5FbswKq4cksWPO8ilxy6wUAdQhcrvzhSqGzQ==" saltValue="AcJ8CR78Cr/h2rk9u8RKVg==" spinCount="100000" sheet="1" objects="1" scenarios="1"/>
  <mergeCells count="585">
    <mergeCell ref="B2:O3"/>
    <mergeCell ref="Q2:AD3"/>
    <mergeCell ref="AF2:AS3"/>
    <mergeCell ref="AV10:BE10"/>
    <mergeCell ref="BF10:BH10"/>
    <mergeCell ref="AV9:BE9"/>
    <mergeCell ref="B10:C10"/>
    <mergeCell ref="D10:G10"/>
    <mergeCell ref="H10:Q10"/>
    <mergeCell ref="AI10:AS10"/>
    <mergeCell ref="B5:O5"/>
    <mergeCell ref="Q5:AD5"/>
    <mergeCell ref="Z6:AC6"/>
    <mergeCell ref="AD6:AH6"/>
    <mergeCell ref="AD9:AH9"/>
    <mergeCell ref="AV3:AY3"/>
    <mergeCell ref="BC3:BH3"/>
    <mergeCell ref="AZ3:BB3"/>
    <mergeCell ref="AI6:AS7"/>
    <mergeCell ref="AV18:BE18"/>
    <mergeCell ref="AV19:BE19"/>
    <mergeCell ref="AV20:BE20"/>
    <mergeCell ref="AV21:BE21"/>
    <mergeCell ref="AV22:BE22"/>
    <mergeCell ref="AV11:BE11"/>
    <mergeCell ref="AV12:BE12"/>
    <mergeCell ref="AV13:BE13"/>
    <mergeCell ref="AV14:BE14"/>
    <mergeCell ref="AV15:BE15"/>
    <mergeCell ref="AV16:BE16"/>
    <mergeCell ref="BF24:BH24"/>
    <mergeCell ref="BF25:BH25"/>
    <mergeCell ref="BD5:BH5"/>
    <mergeCell ref="AV5:BC5"/>
    <mergeCell ref="BD4:BH4"/>
    <mergeCell ref="AV7:BE7"/>
    <mergeCell ref="BF7:BH7"/>
    <mergeCell ref="BF18:BH18"/>
    <mergeCell ref="BF19:BH19"/>
    <mergeCell ref="BF20:BH20"/>
    <mergeCell ref="BF21:BH21"/>
    <mergeCell ref="BF22:BH22"/>
    <mergeCell ref="BF23:BH23"/>
    <mergeCell ref="AV23:BE23"/>
    <mergeCell ref="AV24:BE24"/>
    <mergeCell ref="AV25:BE25"/>
    <mergeCell ref="BF11:BH11"/>
    <mergeCell ref="BF12:BH12"/>
    <mergeCell ref="BF13:BH13"/>
    <mergeCell ref="BF14:BH14"/>
    <mergeCell ref="BF15:BH15"/>
    <mergeCell ref="BF16:BH16"/>
    <mergeCell ref="BF17:BH17"/>
    <mergeCell ref="AV17:BE17"/>
    <mergeCell ref="B11:C11"/>
    <mergeCell ref="D11:G11"/>
    <mergeCell ref="H11:Q11"/>
    <mergeCell ref="R11:U11"/>
    <mergeCell ref="V11:Y11"/>
    <mergeCell ref="Z11:AC11"/>
    <mergeCell ref="AD11:AH11"/>
    <mergeCell ref="AI11:AS11"/>
    <mergeCell ref="R10:U10"/>
    <mergeCell ref="AD10:AH10"/>
    <mergeCell ref="V10:Y10"/>
    <mergeCell ref="Z10:AC10"/>
    <mergeCell ref="AI12:AS12"/>
    <mergeCell ref="B13:C13"/>
    <mergeCell ref="D13:G13"/>
    <mergeCell ref="H13:Q13"/>
    <mergeCell ref="R13:U13"/>
    <mergeCell ref="V13:Y13"/>
    <mergeCell ref="Z13:AC13"/>
    <mergeCell ref="AD13:AH13"/>
    <mergeCell ref="AI13:AS13"/>
    <mergeCell ref="B12:C12"/>
    <mergeCell ref="D12:G12"/>
    <mergeCell ref="H12:Q12"/>
    <mergeCell ref="R12:U12"/>
    <mergeCell ref="V12:Y12"/>
    <mergeCell ref="Z12:AC12"/>
    <mergeCell ref="AD12:AH12"/>
    <mergeCell ref="B15:C15"/>
    <mergeCell ref="D15:G15"/>
    <mergeCell ref="H15:Q15"/>
    <mergeCell ref="R15:U15"/>
    <mergeCell ref="V15:Y15"/>
    <mergeCell ref="Z15:AC15"/>
    <mergeCell ref="AD15:AH15"/>
    <mergeCell ref="AI15:AS15"/>
    <mergeCell ref="B14:C14"/>
    <mergeCell ref="D14:G14"/>
    <mergeCell ref="H14:Q14"/>
    <mergeCell ref="R14:U14"/>
    <mergeCell ref="V14:Y14"/>
    <mergeCell ref="Z14:AC14"/>
    <mergeCell ref="AD14:AH14"/>
    <mergeCell ref="AI14:AS14"/>
    <mergeCell ref="B17:C17"/>
    <mergeCell ref="D17:G17"/>
    <mergeCell ref="H17:Q17"/>
    <mergeCell ref="R17:U17"/>
    <mergeCell ref="V17:Y17"/>
    <mergeCell ref="Z17:AC17"/>
    <mergeCell ref="AD17:AH17"/>
    <mergeCell ref="AI17:AS17"/>
    <mergeCell ref="B16:C16"/>
    <mergeCell ref="D16:G16"/>
    <mergeCell ref="H16:Q16"/>
    <mergeCell ref="R16:U16"/>
    <mergeCell ref="V16:Y16"/>
    <mergeCell ref="Z16:AC16"/>
    <mergeCell ref="AD16:AH16"/>
    <mergeCell ref="AI16:AS16"/>
    <mergeCell ref="B19:C19"/>
    <mergeCell ref="D19:G19"/>
    <mergeCell ref="H19:Q19"/>
    <mergeCell ref="R19:U19"/>
    <mergeCell ref="V19:Y19"/>
    <mergeCell ref="Z19:AC19"/>
    <mergeCell ref="AD19:AH19"/>
    <mergeCell ref="AI19:AS19"/>
    <mergeCell ref="B18:C18"/>
    <mergeCell ref="D18:G18"/>
    <mergeCell ref="H18:Q18"/>
    <mergeCell ref="R18:U18"/>
    <mergeCell ref="V18:Y18"/>
    <mergeCell ref="Z18:AC18"/>
    <mergeCell ref="AD18:AH18"/>
    <mergeCell ref="AI18:AS18"/>
    <mergeCell ref="B21:C21"/>
    <mergeCell ref="D21:G21"/>
    <mergeCell ref="H21:Q21"/>
    <mergeCell ref="R21:U21"/>
    <mergeCell ref="V21:Y21"/>
    <mergeCell ref="Z21:AC21"/>
    <mergeCell ref="AD21:AH21"/>
    <mergeCell ref="AI21:AS21"/>
    <mergeCell ref="B20:C20"/>
    <mergeCell ref="D20:G20"/>
    <mergeCell ref="H20:Q20"/>
    <mergeCell ref="R20:U20"/>
    <mergeCell ref="V20:Y20"/>
    <mergeCell ref="Z20:AC20"/>
    <mergeCell ref="AD20:AH20"/>
    <mergeCell ref="AI20:AS20"/>
    <mergeCell ref="B23:C23"/>
    <mergeCell ref="D23:G23"/>
    <mergeCell ref="H23:Q23"/>
    <mergeCell ref="R23:U23"/>
    <mergeCell ref="V23:Y23"/>
    <mergeCell ref="Z23:AC23"/>
    <mergeCell ref="AD23:AH23"/>
    <mergeCell ref="AI23:AS23"/>
    <mergeCell ref="B22:C22"/>
    <mergeCell ref="D22:G22"/>
    <mergeCell ref="H22:Q22"/>
    <mergeCell ref="R22:U22"/>
    <mergeCell ref="V22:Y22"/>
    <mergeCell ref="Z22:AC22"/>
    <mergeCell ref="AD22:AH22"/>
    <mergeCell ref="AI22:AS22"/>
    <mergeCell ref="B25:C25"/>
    <mergeCell ref="D25:G25"/>
    <mergeCell ref="H25:Q25"/>
    <mergeCell ref="R25:U25"/>
    <mergeCell ref="V25:Y25"/>
    <mergeCell ref="Z25:AC25"/>
    <mergeCell ref="AD25:AH25"/>
    <mergeCell ref="AI25:AS25"/>
    <mergeCell ref="B24:C24"/>
    <mergeCell ref="D24:G24"/>
    <mergeCell ref="H24:Q24"/>
    <mergeCell ref="R24:U24"/>
    <mergeCell ref="V24:Y24"/>
    <mergeCell ref="Z24:AC24"/>
    <mergeCell ref="AD24:AH24"/>
    <mergeCell ref="AI24:AS24"/>
    <mergeCell ref="AI29:AS29"/>
    <mergeCell ref="B28:C28"/>
    <mergeCell ref="D28:G28"/>
    <mergeCell ref="H28:Q28"/>
    <mergeCell ref="R28:U28"/>
    <mergeCell ref="V28:Y28"/>
    <mergeCell ref="Z28:AC28"/>
    <mergeCell ref="B26:C26"/>
    <mergeCell ref="D26:G26"/>
    <mergeCell ref="H26:Q26"/>
    <mergeCell ref="R26:U26"/>
    <mergeCell ref="V26:Y26"/>
    <mergeCell ref="Z26:AC26"/>
    <mergeCell ref="AD28:AH28"/>
    <mergeCell ref="AI28:AS28"/>
    <mergeCell ref="AD26:AH26"/>
    <mergeCell ref="AI26:AS26"/>
    <mergeCell ref="B31:C31"/>
    <mergeCell ref="D31:G31"/>
    <mergeCell ref="H31:Q31"/>
    <mergeCell ref="R31:U31"/>
    <mergeCell ref="V31:Y31"/>
    <mergeCell ref="Z31:AC31"/>
    <mergeCell ref="AD31:AH31"/>
    <mergeCell ref="AI31:AS31"/>
    <mergeCell ref="B30:C30"/>
    <mergeCell ref="D30:G30"/>
    <mergeCell ref="H30:Q30"/>
    <mergeCell ref="R30:U30"/>
    <mergeCell ref="V30:Y30"/>
    <mergeCell ref="Z30:AC30"/>
    <mergeCell ref="AD32:AH32"/>
    <mergeCell ref="AI32:AS32"/>
    <mergeCell ref="B33:C33"/>
    <mergeCell ref="D33:G33"/>
    <mergeCell ref="H33:Q33"/>
    <mergeCell ref="R33:U33"/>
    <mergeCell ref="V33:Y33"/>
    <mergeCell ref="Z33:AC33"/>
    <mergeCell ref="AD33:AH33"/>
    <mergeCell ref="AI33:AS33"/>
    <mergeCell ref="B32:C32"/>
    <mergeCell ref="D32:G32"/>
    <mergeCell ref="H32:Q32"/>
    <mergeCell ref="R32:U32"/>
    <mergeCell ref="V32:Y32"/>
    <mergeCell ref="Z32:AC32"/>
    <mergeCell ref="AD34:AH34"/>
    <mergeCell ref="AI34:AS34"/>
    <mergeCell ref="B35:C35"/>
    <mergeCell ref="D35:G35"/>
    <mergeCell ref="H35:Q35"/>
    <mergeCell ref="R35:U35"/>
    <mergeCell ref="V35:Y35"/>
    <mergeCell ref="Z35:AC35"/>
    <mergeCell ref="AD35:AH35"/>
    <mergeCell ref="AI35:AS35"/>
    <mergeCell ref="B34:C34"/>
    <mergeCell ref="D34:G34"/>
    <mergeCell ref="H34:Q34"/>
    <mergeCell ref="R34:U34"/>
    <mergeCell ref="V34:Y34"/>
    <mergeCell ref="Z34:AC34"/>
    <mergeCell ref="AD36:AH36"/>
    <mergeCell ref="AI36:AS36"/>
    <mergeCell ref="B37:C37"/>
    <mergeCell ref="D37:G37"/>
    <mergeCell ref="H37:Q37"/>
    <mergeCell ref="R37:U37"/>
    <mergeCell ref="V37:Y37"/>
    <mergeCell ref="Z37:AC37"/>
    <mergeCell ref="AD37:AH37"/>
    <mergeCell ref="AI37:AS37"/>
    <mergeCell ref="B36:C36"/>
    <mergeCell ref="D36:G36"/>
    <mergeCell ref="H36:Q36"/>
    <mergeCell ref="R36:U36"/>
    <mergeCell ref="V36:Y36"/>
    <mergeCell ref="Z36:AC36"/>
    <mergeCell ref="AD38:AH38"/>
    <mergeCell ref="AI38:AS38"/>
    <mergeCell ref="B39:C39"/>
    <mergeCell ref="D39:G39"/>
    <mergeCell ref="H39:Q39"/>
    <mergeCell ref="R39:U39"/>
    <mergeCell ref="V39:Y39"/>
    <mergeCell ref="Z39:AC39"/>
    <mergeCell ref="AD39:AH39"/>
    <mergeCell ref="AI39:AS39"/>
    <mergeCell ref="B38:C38"/>
    <mergeCell ref="D38:G38"/>
    <mergeCell ref="H38:Q38"/>
    <mergeCell ref="R38:U38"/>
    <mergeCell ref="V38:Y38"/>
    <mergeCell ref="Z38:AC38"/>
    <mergeCell ref="AD40:AH40"/>
    <mergeCell ref="AI40:AS40"/>
    <mergeCell ref="B41:C41"/>
    <mergeCell ref="D41:G41"/>
    <mergeCell ref="H41:Q41"/>
    <mergeCell ref="R41:U41"/>
    <mergeCell ref="V41:Y41"/>
    <mergeCell ref="Z41:AC41"/>
    <mergeCell ref="AD41:AH41"/>
    <mergeCell ref="AI41:AS41"/>
    <mergeCell ref="B40:C40"/>
    <mergeCell ref="D40:G40"/>
    <mergeCell ref="H40:Q40"/>
    <mergeCell ref="R40:U40"/>
    <mergeCell ref="V40:Y40"/>
    <mergeCell ref="Z40:AC40"/>
    <mergeCell ref="AD42:AH42"/>
    <mergeCell ref="AI42:AS42"/>
    <mergeCell ref="B43:C43"/>
    <mergeCell ref="D43:G43"/>
    <mergeCell ref="H43:Q43"/>
    <mergeCell ref="R43:U43"/>
    <mergeCell ref="V43:Y43"/>
    <mergeCell ref="Z43:AC43"/>
    <mergeCell ref="AD43:AH43"/>
    <mergeCell ref="AI43:AS43"/>
    <mergeCell ref="B42:C42"/>
    <mergeCell ref="D42:G42"/>
    <mergeCell ref="H42:Q42"/>
    <mergeCell ref="R42:U42"/>
    <mergeCell ref="V42:Y42"/>
    <mergeCell ref="Z42:AC42"/>
    <mergeCell ref="AD44:AH44"/>
    <mergeCell ref="AI44:AS44"/>
    <mergeCell ref="B45:C45"/>
    <mergeCell ref="D45:G45"/>
    <mergeCell ref="H45:Q45"/>
    <mergeCell ref="R45:U45"/>
    <mergeCell ref="V45:Y45"/>
    <mergeCell ref="Z45:AC45"/>
    <mergeCell ref="AD45:AH45"/>
    <mergeCell ref="AI45:AS45"/>
    <mergeCell ref="B44:C44"/>
    <mergeCell ref="D44:G44"/>
    <mergeCell ref="H44:Q44"/>
    <mergeCell ref="R44:U44"/>
    <mergeCell ref="V44:Y44"/>
    <mergeCell ref="Z44:AC44"/>
    <mergeCell ref="AD46:AH46"/>
    <mergeCell ref="AI46:AS46"/>
    <mergeCell ref="B47:C47"/>
    <mergeCell ref="D47:G47"/>
    <mergeCell ref="H47:Q47"/>
    <mergeCell ref="R47:U47"/>
    <mergeCell ref="V47:Y47"/>
    <mergeCell ref="Z47:AC47"/>
    <mergeCell ref="AD47:AH47"/>
    <mergeCell ref="AI47:AS47"/>
    <mergeCell ref="B46:C46"/>
    <mergeCell ref="D46:G46"/>
    <mergeCell ref="H46:Q46"/>
    <mergeCell ref="R46:U46"/>
    <mergeCell ref="V46:Y46"/>
    <mergeCell ref="Z46:AC46"/>
    <mergeCell ref="AD48:AH48"/>
    <mergeCell ref="AI48:AS48"/>
    <mergeCell ref="B49:C49"/>
    <mergeCell ref="D49:G49"/>
    <mergeCell ref="H49:Q49"/>
    <mergeCell ref="R49:U49"/>
    <mergeCell ref="V49:Y49"/>
    <mergeCell ref="Z49:AC49"/>
    <mergeCell ref="AD49:AH49"/>
    <mergeCell ref="AI49:AS49"/>
    <mergeCell ref="B48:C48"/>
    <mergeCell ref="D48:G48"/>
    <mergeCell ref="H48:Q48"/>
    <mergeCell ref="R48:U48"/>
    <mergeCell ref="V48:Y48"/>
    <mergeCell ref="Z48:AC48"/>
    <mergeCell ref="AD50:AH50"/>
    <mergeCell ref="AI50:AS50"/>
    <mergeCell ref="B51:C51"/>
    <mergeCell ref="D51:G51"/>
    <mergeCell ref="H51:Q51"/>
    <mergeCell ref="R51:U51"/>
    <mergeCell ref="V51:Y51"/>
    <mergeCell ref="Z51:AC51"/>
    <mergeCell ref="AD51:AH51"/>
    <mergeCell ref="AI51:AS51"/>
    <mergeCell ref="B50:C50"/>
    <mergeCell ref="D50:G50"/>
    <mergeCell ref="H50:Q50"/>
    <mergeCell ref="R50:U50"/>
    <mergeCell ref="V50:Y50"/>
    <mergeCell ref="Z50:AC50"/>
    <mergeCell ref="AD52:AH52"/>
    <mergeCell ref="AI52:AS52"/>
    <mergeCell ref="B53:C53"/>
    <mergeCell ref="D53:G53"/>
    <mergeCell ref="H53:Q53"/>
    <mergeCell ref="R53:U53"/>
    <mergeCell ref="V53:Y53"/>
    <mergeCell ref="Z53:AC53"/>
    <mergeCell ref="AD53:AH53"/>
    <mergeCell ref="AI53:AS53"/>
    <mergeCell ref="B52:C52"/>
    <mergeCell ref="D52:G52"/>
    <mergeCell ref="H52:Q52"/>
    <mergeCell ref="R52:U52"/>
    <mergeCell ref="V52:Y52"/>
    <mergeCell ref="Z52:AC52"/>
    <mergeCell ref="AD54:AH54"/>
    <mergeCell ref="AI54:AS54"/>
    <mergeCell ref="B55:C55"/>
    <mergeCell ref="D55:G55"/>
    <mergeCell ref="H55:Q55"/>
    <mergeCell ref="R55:U55"/>
    <mergeCell ref="V55:Y55"/>
    <mergeCell ref="Z55:AC55"/>
    <mergeCell ref="AD55:AH55"/>
    <mergeCell ref="AI55:AS55"/>
    <mergeCell ref="B54:C54"/>
    <mergeCell ref="D54:G54"/>
    <mergeCell ref="H54:Q54"/>
    <mergeCell ref="R54:U54"/>
    <mergeCell ref="V54:Y54"/>
    <mergeCell ref="Z54:AC54"/>
    <mergeCell ref="AD56:AH56"/>
    <mergeCell ref="AI56:AS56"/>
    <mergeCell ref="B57:C57"/>
    <mergeCell ref="D57:G57"/>
    <mergeCell ref="H57:Q57"/>
    <mergeCell ref="R57:U57"/>
    <mergeCell ref="V57:Y57"/>
    <mergeCell ref="Z57:AC57"/>
    <mergeCell ref="AD57:AH57"/>
    <mergeCell ref="AI57:AS57"/>
    <mergeCell ref="B56:C56"/>
    <mergeCell ref="D56:G56"/>
    <mergeCell ref="H56:Q56"/>
    <mergeCell ref="R56:U56"/>
    <mergeCell ref="V56:Y56"/>
    <mergeCell ref="Z56:AC56"/>
    <mergeCell ref="AD58:AH58"/>
    <mergeCell ref="AI58:AS58"/>
    <mergeCell ref="B59:C59"/>
    <mergeCell ref="D59:G59"/>
    <mergeCell ref="H59:Q59"/>
    <mergeCell ref="R59:U59"/>
    <mergeCell ref="V59:Y59"/>
    <mergeCell ref="Z59:AC59"/>
    <mergeCell ref="AD59:AH59"/>
    <mergeCell ref="AI59:AS59"/>
    <mergeCell ref="B58:C58"/>
    <mergeCell ref="D58:G58"/>
    <mergeCell ref="H58:Q58"/>
    <mergeCell ref="R58:U58"/>
    <mergeCell ref="V58:Y58"/>
    <mergeCell ref="Z58:AC58"/>
    <mergeCell ref="AD60:AH60"/>
    <mergeCell ref="AI60:AS60"/>
    <mergeCell ref="B61:C61"/>
    <mergeCell ref="D61:G61"/>
    <mergeCell ref="H61:Q61"/>
    <mergeCell ref="R61:U61"/>
    <mergeCell ref="V61:Y61"/>
    <mergeCell ref="Z61:AC61"/>
    <mergeCell ref="AD61:AH61"/>
    <mergeCell ref="AI61:AS61"/>
    <mergeCell ref="B60:C60"/>
    <mergeCell ref="D60:G60"/>
    <mergeCell ref="H60:Q60"/>
    <mergeCell ref="R60:U60"/>
    <mergeCell ref="V60:Y60"/>
    <mergeCell ref="Z60:AC60"/>
    <mergeCell ref="AD62:AH62"/>
    <mergeCell ref="AI62:AS62"/>
    <mergeCell ref="B63:C63"/>
    <mergeCell ref="D63:G63"/>
    <mergeCell ref="H63:Q63"/>
    <mergeCell ref="R63:U63"/>
    <mergeCell ref="V63:Y63"/>
    <mergeCell ref="Z63:AC63"/>
    <mergeCell ref="AD63:AH63"/>
    <mergeCell ref="AI63:AS63"/>
    <mergeCell ref="B62:C62"/>
    <mergeCell ref="D62:G62"/>
    <mergeCell ref="H62:Q62"/>
    <mergeCell ref="R62:U62"/>
    <mergeCell ref="V62:Y62"/>
    <mergeCell ref="Z62:AC62"/>
    <mergeCell ref="AD64:AH64"/>
    <mergeCell ref="AI64:AS64"/>
    <mergeCell ref="B65:C65"/>
    <mergeCell ref="D65:G65"/>
    <mergeCell ref="H65:Q65"/>
    <mergeCell ref="R65:U65"/>
    <mergeCell ref="V65:Y65"/>
    <mergeCell ref="Z65:AC65"/>
    <mergeCell ref="AD65:AH65"/>
    <mergeCell ref="AI65:AS65"/>
    <mergeCell ref="B64:C64"/>
    <mergeCell ref="D64:G64"/>
    <mergeCell ref="H64:Q64"/>
    <mergeCell ref="R64:U64"/>
    <mergeCell ref="V64:Y64"/>
    <mergeCell ref="Z64:AC64"/>
    <mergeCell ref="AD66:AH66"/>
    <mergeCell ref="AI66:AS66"/>
    <mergeCell ref="B67:C67"/>
    <mergeCell ref="D67:G67"/>
    <mergeCell ref="H67:Q67"/>
    <mergeCell ref="R67:U67"/>
    <mergeCell ref="V67:Y67"/>
    <mergeCell ref="Z67:AC67"/>
    <mergeCell ref="AD67:AH67"/>
    <mergeCell ref="AI67:AS67"/>
    <mergeCell ref="B66:C66"/>
    <mergeCell ref="D66:G66"/>
    <mergeCell ref="H66:Q66"/>
    <mergeCell ref="R66:U66"/>
    <mergeCell ref="V66:Y66"/>
    <mergeCell ref="Z66:AC66"/>
    <mergeCell ref="AD68:AH68"/>
    <mergeCell ref="AI68:AS68"/>
    <mergeCell ref="B69:C69"/>
    <mergeCell ref="D69:G69"/>
    <mergeCell ref="H69:Q69"/>
    <mergeCell ref="R69:U69"/>
    <mergeCell ref="V69:Y69"/>
    <mergeCell ref="Z69:AC69"/>
    <mergeCell ref="AD69:AH69"/>
    <mergeCell ref="AI69:AS69"/>
    <mergeCell ref="B68:C68"/>
    <mergeCell ref="D68:G68"/>
    <mergeCell ref="H68:Q68"/>
    <mergeCell ref="R68:U68"/>
    <mergeCell ref="V68:Y68"/>
    <mergeCell ref="Z68:AC68"/>
    <mergeCell ref="AD70:AH70"/>
    <mergeCell ref="AI70:AS70"/>
    <mergeCell ref="B71:C71"/>
    <mergeCell ref="D71:G71"/>
    <mergeCell ref="H71:Q71"/>
    <mergeCell ref="R71:U71"/>
    <mergeCell ref="V71:Y71"/>
    <mergeCell ref="Z71:AC71"/>
    <mergeCell ref="AD71:AH71"/>
    <mergeCell ref="AI71:AS71"/>
    <mergeCell ref="B70:C70"/>
    <mergeCell ref="D70:G70"/>
    <mergeCell ref="H70:Q70"/>
    <mergeCell ref="R70:U70"/>
    <mergeCell ref="V70:Y70"/>
    <mergeCell ref="Z70:AC70"/>
    <mergeCell ref="AD72:AH72"/>
    <mergeCell ref="AI72:AS72"/>
    <mergeCell ref="B73:C73"/>
    <mergeCell ref="D73:G73"/>
    <mergeCell ref="H73:Q73"/>
    <mergeCell ref="R73:U73"/>
    <mergeCell ref="V73:Y73"/>
    <mergeCell ref="Z73:AC73"/>
    <mergeCell ref="AD73:AH73"/>
    <mergeCell ref="AI73:AS73"/>
    <mergeCell ref="B72:C72"/>
    <mergeCell ref="D72:G72"/>
    <mergeCell ref="H72:Q72"/>
    <mergeCell ref="R72:U72"/>
    <mergeCell ref="V72:Y72"/>
    <mergeCell ref="Z72:AC72"/>
    <mergeCell ref="AD74:AH74"/>
    <mergeCell ref="AI74:AS74"/>
    <mergeCell ref="B75:C75"/>
    <mergeCell ref="D75:G75"/>
    <mergeCell ref="H75:Q75"/>
    <mergeCell ref="R75:U75"/>
    <mergeCell ref="V75:Y75"/>
    <mergeCell ref="Z75:AC75"/>
    <mergeCell ref="AD75:AH75"/>
    <mergeCell ref="AI75:AS75"/>
    <mergeCell ref="B74:C74"/>
    <mergeCell ref="D74:G74"/>
    <mergeCell ref="H74:Q74"/>
    <mergeCell ref="R74:U74"/>
    <mergeCell ref="V74:Y74"/>
    <mergeCell ref="Z74:AC74"/>
    <mergeCell ref="BF30:BH30"/>
    <mergeCell ref="B8:V8"/>
    <mergeCell ref="Y8:AS8"/>
    <mergeCell ref="B27:C27"/>
    <mergeCell ref="D27:G27"/>
    <mergeCell ref="H27:Q27"/>
    <mergeCell ref="R27:U27"/>
    <mergeCell ref="V27:Y27"/>
    <mergeCell ref="Z27:AC27"/>
    <mergeCell ref="AD27:AH27"/>
    <mergeCell ref="AI27:AS27"/>
    <mergeCell ref="AV30:BE30"/>
    <mergeCell ref="BA28:BH28"/>
    <mergeCell ref="AV28:AZ28"/>
    <mergeCell ref="BA27:BH27"/>
    <mergeCell ref="AD30:AH30"/>
    <mergeCell ref="AI30:AS30"/>
    <mergeCell ref="B29:C29"/>
    <mergeCell ref="D29:G29"/>
    <mergeCell ref="H29:Q29"/>
    <mergeCell ref="R29:U29"/>
    <mergeCell ref="V29:Y29"/>
    <mergeCell ref="Z29:AC29"/>
    <mergeCell ref="AD29:AH29"/>
  </mergeCells>
  <conditionalFormatting sqref="AZ3:BB3">
    <cfRule type="expression" dxfId="6" priority="7">
      <formula>NOT($AZ$3=1)</formula>
    </cfRule>
  </conditionalFormatting>
  <conditionalFormatting sqref="BI3:BI25">
    <cfRule type="expression" dxfId="5" priority="5">
      <formula>BI3=$BP$9</formula>
    </cfRule>
    <cfRule type="expression" dxfId="4" priority="6">
      <formula>BI3=$BP$8</formula>
    </cfRule>
  </conditionalFormatting>
  <conditionalFormatting sqref="BI28">
    <cfRule type="expression" dxfId="3" priority="3">
      <formula>BI28=$BP$9</formula>
    </cfRule>
    <cfRule type="expression" dxfId="2" priority="4">
      <formula>BI28=$BP$8</formula>
    </cfRule>
  </conditionalFormatting>
  <conditionalFormatting sqref="BI30">
    <cfRule type="expression" dxfId="1" priority="1">
      <formula>BI30=$BP$9</formula>
    </cfRule>
    <cfRule type="expression" dxfId="0" priority="2">
      <formula>BI30=$BP$8</formula>
    </cfRule>
  </conditionalFormatting>
  <dataValidations count="3">
    <dataValidation type="list" allowBlank="1" showInputMessage="1" showErrorMessage="1" sqref="AV11:BE25" xr:uid="{13B008A4-E68F-45D9-9323-5DB301B768F4}">
      <formula1>$BR$10:$BR$260</formula1>
    </dataValidation>
    <dataValidation type="list" allowBlank="1" showInputMessage="1" showErrorMessage="1" sqref="BF7:BH7 BF30:BH30" xr:uid="{AD62BADC-FB82-4A31-BD6D-A21A55172152}">
      <formula1>$BR$4:$BR$6</formula1>
    </dataValidation>
    <dataValidation type="list" allowBlank="1" showInputMessage="1" showErrorMessage="1" sqref="BA28:BH28" xr:uid="{ED05634A-B5BA-405C-A45E-920810C3C647}">
      <formula1>$BV$10:$BV$310</formula1>
    </dataValidation>
  </dataValidations>
  <pageMargins left="0.7" right="0.7" top="0.75" bottom="0.75" header="0.3" footer="0.3"/>
  <pageSetup paperSize="9" scale="66" orientation="portrait" r:id="rId1"/>
  <colBreaks count="1" manualBreakCount="1">
    <brk id="46" max="3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72217C-8276-480A-8851-10BED83ACFE6}"/>
</file>

<file path=customXml/itemProps2.xml><?xml version="1.0" encoding="utf-8"?>
<ds:datastoreItem xmlns:ds="http://schemas.openxmlformats.org/officeDocument/2006/customXml" ds:itemID="{0DC9DB47-E22A-4249-8B56-74E6E41D1E4F}">
  <ds:schemaRefs>
    <ds:schemaRef ds:uri="http://schemas.microsoft.com/sharepoint/v3/contenttype/forms"/>
  </ds:schemaRefs>
</ds:datastoreItem>
</file>

<file path=customXml/itemProps3.xml><?xml version="1.0" encoding="utf-8"?>
<ds:datastoreItem xmlns:ds="http://schemas.openxmlformats.org/officeDocument/2006/customXml" ds:itemID="{83437F2B-E07C-480B-B30E-E48604FAD51D}">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 &amp; Setup</vt:lpstr>
      <vt:lpstr>Ingredients</vt:lpstr>
      <vt:lpstr>Meals</vt:lpstr>
      <vt:lpstr>Recipes</vt:lpstr>
      <vt:lpstr>Meal Breakdown</vt:lpstr>
      <vt:lpstr>Shopping List</vt:lpstr>
      <vt:lpstr>Ingredients!Print_Area</vt:lpstr>
      <vt:lpstr>'Intro &amp; Setup'!Print_Area</vt:lpstr>
      <vt:lpstr>'Meal Breakdown'!Print_Area</vt:lpstr>
      <vt:lpstr>Meals!Print_Area</vt:lpstr>
      <vt:lpstr>Recipes!Print_Area</vt:lpstr>
      <vt:lpstr>'Shopping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2022-06-23T12:40:42Z</dcterms:created>
  <dcterms:modified xsi:type="dcterms:W3CDTF">2022-07-01T15:35:11Z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